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namedSheetViews/namedSheetView1.xml" ContentType="application/vnd.ms-excel.namedsheetview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Questa_cartella_di_lavoro" defaultThemeVersion="166925"/>
  <mc:AlternateContent xmlns:mc="http://schemas.openxmlformats.org/markup-compatibility/2006">
    <mc:Choice Requires="x15">
      <x15ac:absPath xmlns:x15ac="http://schemas.microsoft.com/office/spreadsheetml/2010/11/ac" url="https://lcajt.sharepoint.com/sites/GBTS/Shared Documents/03.Reporting/Flight Training Report/"/>
    </mc:Choice>
  </mc:AlternateContent>
  <xr:revisionPtr revIDLastSave="28165" documentId="11_F2C441F70E47B135B27D756ECB2EEE63F38ED5D3" xr6:coauthVersionLast="47" xr6:coauthVersionMax="47" xr10:uidLastSave="{3B35F43C-87F8-42E4-BC5E-A5DA5DCE901E}"/>
  <bookViews>
    <workbookView xWindow="28680" yWindow="-120" windowWidth="29040" windowHeight="15720" firstSheet="4" activeTab="4" xr2:uid="{00000000-000D-0000-FFFF-FFFF00000000}"/>
  </bookViews>
  <sheets>
    <sheet name="Cover" sheetId="1" r:id="rId1"/>
    <sheet name="SIM STATUS" sheetId="2" r:id="rId2"/>
    <sheet name="Legend" sheetId="3" r:id="rId3"/>
    <sheet name="RTMS LVC MPDS STATUS" sheetId="4" r:id="rId4"/>
    <sheet name="Log Book" sheetId="5" r:id="rId5"/>
    <sheet name="External Activities" sheetId="6" r:id="rId6"/>
    <sheet name="liste" sheetId="7" r:id="rId7"/>
    <sheet name="PilotList" sheetId="8" r:id="rId8"/>
    <sheet name="NET CONFIGURATION SCHEMA" sheetId="9" r:id="rId9"/>
    <sheet name="Catch up File" sheetId="10" r:id="rId10"/>
    <sheet name="StatusByDay" sheetId="11" r:id="rId11"/>
    <sheet name="History" sheetId="12" r:id="rId12"/>
    <sheet name="Datadashboard" sheetId="13" state="hidden" r:id="rId13"/>
  </sheets>
  <functionGroups builtInGroupCount="19"/>
  <definedNames>
    <definedName name="_xleta.SWITCH" hidden="1" xlm="1">#NAME?</definedName>
    <definedName name="_xleta.TYPE" hidden="1" xlm="1">#NAME?</definedName>
  </definedNames>
  <calcPr calcId="191028"/>
  <pivotCaches>
    <pivotCache cacheId="0" r:id="rId14"/>
    <pivotCache cacheId="1" r:id="rId15"/>
    <pivotCache cacheId="2"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7430" i="5" l="1"/>
  <c r="O7429" i="5"/>
  <c r="BU7429" i="5"/>
  <c r="BU7430" i="5"/>
  <c r="BU7431" i="5"/>
  <c r="BU7432" i="5"/>
  <c r="BU7433" i="5"/>
  <c r="BU7434" i="5"/>
  <c r="BU7435" i="5"/>
  <c r="BU7436" i="5"/>
  <c r="BU7437" i="5"/>
  <c r="BT7429" i="5"/>
  <c r="BT7430" i="5"/>
  <c r="BT7431" i="5"/>
  <c r="BT7432" i="5"/>
  <c r="BT7433" i="5"/>
  <c r="BT7434" i="5"/>
  <c r="BT7435" i="5"/>
  <c r="BT7436" i="5"/>
  <c r="BT7437" i="5"/>
  <c r="BN7429" i="5"/>
  <c r="BN7430" i="5"/>
  <c r="BN7431" i="5"/>
  <c r="BN7432" i="5"/>
  <c r="BN7433" i="5"/>
  <c r="BN7434" i="5"/>
  <c r="BN7435" i="5"/>
  <c r="BN7436" i="5"/>
  <c r="BN7437" i="5"/>
  <c r="BM7429" i="5"/>
  <c r="BM7430" i="5"/>
  <c r="BM7431" i="5"/>
  <c r="BM7432" i="5"/>
  <c r="BM7433" i="5"/>
  <c r="BM7434" i="5"/>
  <c r="BM7435" i="5"/>
  <c r="BM7436" i="5"/>
  <c r="BM7437" i="5"/>
  <c r="AJ7429" i="5"/>
  <c r="AJ7430" i="5"/>
  <c r="AJ7431" i="5"/>
  <c r="AJ7432" i="5"/>
  <c r="AJ7433" i="5"/>
  <c r="AJ7434" i="5"/>
  <c r="AJ7435" i="5"/>
  <c r="AJ7436" i="5"/>
  <c r="AJ7437" i="5"/>
  <c r="AC7429" i="5"/>
  <c r="AC7430" i="5"/>
  <c r="AC7431" i="5"/>
  <c r="AC7432" i="5"/>
  <c r="AC7433" i="5"/>
  <c r="AC7434" i="5"/>
  <c r="AC7435" i="5"/>
  <c r="AC7436" i="5"/>
  <c r="AC7437" i="5"/>
  <c r="V7429" i="5"/>
  <c r="V7430" i="5"/>
  <c r="V7431" i="5"/>
  <c r="V7432" i="5"/>
  <c r="V7433" i="5"/>
  <c r="V7434" i="5"/>
  <c r="V7435" i="5"/>
  <c r="V7436" i="5"/>
  <c r="V7437" i="5"/>
  <c r="S7429" i="5"/>
  <c r="S7430" i="5"/>
  <c r="S7431" i="5"/>
  <c r="S7432" i="5"/>
  <c r="S7433" i="5"/>
  <c r="S7434" i="5"/>
  <c r="S7435" i="5"/>
  <c r="S7436" i="5"/>
  <c r="S7437" i="5"/>
  <c r="C7429" i="5"/>
  <c r="C7430" i="5"/>
  <c r="C7431" i="5"/>
  <c r="C7432" i="5"/>
  <c r="C7433" i="5"/>
  <c r="C7434" i="5"/>
  <c r="C7435" i="5"/>
  <c r="C7436" i="5"/>
  <c r="C7437" i="5"/>
  <c r="D1413" i="11"/>
  <c r="D1414" i="11"/>
  <c r="D1415" i="11"/>
  <c r="D1416" i="11"/>
  <c r="D1417" i="11"/>
  <c r="D1418" i="11"/>
  <c r="D1407" i="11"/>
  <c r="D1408" i="11"/>
  <c r="D1409" i="11"/>
  <c r="D1410" i="11"/>
  <c r="D1411" i="11"/>
  <c r="D1412" i="11"/>
  <c r="D1401" i="11"/>
  <c r="D1402" i="11"/>
  <c r="D1403" i="11"/>
  <c r="D1404" i="11"/>
  <c r="D1405" i="11"/>
  <c r="D1406" i="11"/>
  <c r="O7425" i="5" l="1"/>
  <c r="O7426" i="5"/>
  <c r="O7420" i="5"/>
  <c r="O7421" i="5"/>
  <c r="O7415" i="5"/>
  <c r="O7416" i="5"/>
  <c r="BU7416" i="5"/>
  <c r="BU7417" i="5"/>
  <c r="BU7418" i="5"/>
  <c r="BU7419" i="5"/>
  <c r="BU7420" i="5"/>
  <c r="BU7421" i="5"/>
  <c r="BU7422" i="5"/>
  <c r="BU7423" i="5"/>
  <c r="BU7424" i="5"/>
  <c r="BU7425" i="5"/>
  <c r="BU7426" i="5"/>
  <c r="BU7427" i="5"/>
  <c r="BU7428" i="5"/>
  <c r="BT7416" i="5"/>
  <c r="BT7417" i="5"/>
  <c r="BT7418" i="5"/>
  <c r="BT7419" i="5"/>
  <c r="BT7420" i="5"/>
  <c r="BT7421" i="5"/>
  <c r="BT7422" i="5"/>
  <c r="BT7423" i="5"/>
  <c r="BT7424" i="5"/>
  <c r="BT7425" i="5"/>
  <c r="BT7426" i="5"/>
  <c r="BT7427" i="5"/>
  <c r="BT7428" i="5"/>
  <c r="BN7416" i="5"/>
  <c r="BN7417" i="5"/>
  <c r="BN7418" i="5"/>
  <c r="BN7419" i="5"/>
  <c r="BN7420" i="5"/>
  <c r="BN7421" i="5"/>
  <c r="BN7422" i="5"/>
  <c r="BN7423" i="5"/>
  <c r="BN7424" i="5"/>
  <c r="BN7425" i="5"/>
  <c r="BN7426" i="5"/>
  <c r="BN7427" i="5"/>
  <c r="BN7428" i="5"/>
  <c r="BM7416" i="5"/>
  <c r="BM7417" i="5"/>
  <c r="BM7418" i="5"/>
  <c r="BM7419" i="5"/>
  <c r="BM7420" i="5"/>
  <c r="BM7421" i="5"/>
  <c r="BM7422" i="5"/>
  <c r="BM7423" i="5"/>
  <c r="BM7424" i="5"/>
  <c r="BM7425" i="5"/>
  <c r="BM7426" i="5"/>
  <c r="BM7427" i="5"/>
  <c r="BM7428" i="5"/>
  <c r="AJ7416" i="5"/>
  <c r="AJ7417" i="5"/>
  <c r="AJ7418" i="5"/>
  <c r="AJ7419" i="5"/>
  <c r="AJ7420" i="5"/>
  <c r="AJ7421" i="5"/>
  <c r="AJ7422" i="5"/>
  <c r="AJ7423" i="5"/>
  <c r="AJ7424" i="5"/>
  <c r="AJ7425" i="5"/>
  <c r="AJ7426" i="5"/>
  <c r="AJ7427" i="5"/>
  <c r="AJ7428" i="5"/>
  <c r="AC7416" i="5"/>
  <c r="AC7417" i="5"/>
  <c r="AC7418" i="5"/>
  <c r="AC7419" i="5"/>
  <c r="AC7420" i="5"/>
  <c r="AC7421" i="5"/>
  <c r="AC7422" i="5"/>
  <c r="AC7423" i="5"/>
  <c r="AC7424" i="5"/>
  <c r="AC7425" i="5"/>
  <c r="AC7426" i="5"/>
  <c r="AC7427" i="5"/>
  <c r="AC7428" i="5"/>
  <c r="V7416" i="5"/>
  <c r="V7417" i="5"/>
  <c r="V7418" i="5"/>
  <c r="V7419" i="5"/>
  <c r="V7420" i="5"/>
  <c r="V7421" i="5"/>
  <c r="V7422" i="5"/>
  <c r="V7423" i="5"/>
  <c r="V7424" i="5"/>
  <c r="V7425" i="5"/>
  <c r="V7426" i="5"/>
  <c r="V7427" i="5"/>
  <c r="V7428" i="5"/>
  <c r="S7416" i="5"/>
  <c r="S7417" i="5"/>
  <c r="S7418" i="5"/>
  <c r="S7419" i="5"/>
  <c r="S7420" i="5"/>
  <c r="S7421" i="5"/>
  <c r="S7422" i="5"/>
  <c r="S7423" i="5"/>
  <c r="S7424" i="5"/>
  <c r="S7425" i="5"/>
  <c r="S7426" i="5"/>
  <c r="S7427" i="5"/>
  <c r="S7428" i="5"/>
  <c r="C7416" i="5"/>
  <c r="C7417" i="5"/>
  <c r="C7418" i="5"/>
  <c r="C7419" i="5"/>
  <c r="C7420" i="5"/>
  <c r="C7421" i="5"/>
  <c r="C7422" i="5"/>
  <c r="C7423" i="5"/>
  <c r="C7424" i="5"/>
  <c r="C7425" i="5"/>
  <c r="C7426" i="5"/>
  <c r="C7427" i="5"/>
  <c r="C7428" i="5"/>
  <c r="BU7415" i="5"/>
  <c r="BT7415" i="5"/>
  <c r="BN7415" i="5"/>
  <c r="BM7415" i="5"/>
  <c r="AJ7415" i="5"/>
  <c r="AC7415" i="5"/>
  <c r="V7415" i="5"/>
  <c r="S7415" i="5"/>
  <c r="C7415" i="5"/>
  <c r="D1395" i="11" l="1"/>
  <c r="D1396" i="11"/>
  <c r="D1397" i="11"/>
  <c r="D1398" i="11"/>
  <c r="D1399" i="11"/>
  <c r="D1400" i="11"/>
  <c r="O7407" i="5"/>
  <c r="O7406" i="5"/>
  <c r="O7405" i="5"/>
  <c r="O7404" i="5"/>
  <c r="O7400" i="5"/>
  <c r="O7399" i="5"/>
  <c r="C7399" i="5"/>
  <c r="C7400" i="5"/>
  <c r="C7401" i="5"/>
  <c r="C7402" i="5"/>
  <c r="C7403" i="5"/>
  <c r="C7404" i="5"/>
  <c r="C7405" i="5"/>
  <c r="C7406" i="5"/>
  <c r="C7407" i="5"/>
  <c r="C7408" i="5"/>
  <c r="C7409" i="5"/>
  <c r="C7410" i="5"/>
  <c r="C7411" i="5"/>
  <c r="C7412" i="5"/>
  <c r="C7413" i="5"/>
  <c r="S7399" i="5"/>
  <c r="S7400" i="5"/>
  <c r="S7401" i="5"/>
  <c r="S7402" i="5"/>
  <c r="S7403" i="5"/>
  <c r="S7404" i="5"/>
  <c r="S7405" i="5"/>
  <c r="S7406" i="5"/>
  <c r="S7407" i="5"/>
  <c r="S7408" i="5"/>
  <c r="S7409" i="5"/>
  <c r="S7410" i="5"/>
  <c r="S7411" i="5"/>
  <c r="S7412" i="5"/>
  <c r="S7413" i="5"/>
  <c r="V7399" i="5"/>
  <c r="V7400" i="5"/>
  <c r="V7401" i="5"/>
  <c r="V7402" i="5"/>
  <c r="V7403" i="5"/>
  <c r="V7404" i="5"/>
  <c r="V7405" i="5"/>
  <c r="V7406" i="5"/>
  <c r="V7407" i="5"/>
  <c r="V7408" i="5"/>
  <c r="V7409" i="5"/>
  <c r="V7410" i="5"/>
  <c r="V7411" i="5"/>
  <c r="V7412" i="5"/>
  <c r="V7413" i="5"/>
  <c r="AC7399" i="5"/>
  <c r="AC7400" i="5"/>
  <c r="AC7401" i="5"/>
  <c r="AC7402" i="5"/>
  <c r="AC7403" i="5"/>
  <c r="AC7404" i="5"/>
  <c r="AC7405" i="5"/>
  <c r="AC7406" i="5"/>
  <c r="AC7407" i="5"/>
  <c r="AC7408" i="5"/>
  <c r="AC7409" i="5"/>
  <c r="AC7410" i="5"/>
  <c r="AC7411" i="5"/>
  <c r="AC7412" i="5"/>
  <c r="AC7413" i="5"/>
  <c r="AJ7399" i="5"/>
  <c r="AJ7400" i="5"/>
  <c r="AJ7401" i="5"/>
  <c r="AJ7402" i="5"/>
  <c r="AJ7403" i="5"/>
  <c r="AJ7404" i="5"/>
  <c r="AJ7405" i="5"/>
  <c r="AJ7406" i="5"/>
  <c r="AJ7407" i="5"/>
  <c r="AJ7408" i="5"/>
  <c r="AJ7409" i="5"/>
  <c r="AJ7410" i="5"/>
  <c r="AJ7411" i="5"/>
  <c r="AJ7412" i="5"/>
  <c r="AJ7413" i="5"/>
  <c r="BM7399" i="5"/>
  <c r="BM7400" i="5"/>
  <c r="BM7401" i="5"/>
  <c r="BM7402" i="5"/>
  <c r="BM7403" i="5"/>
  <c r="BM7404" i="5"/>
  <c r="BM7405" i="5"/>
  <c r="BM7406" i="5"/>
  <c r="BM7407" i="5"/>
  <c r="BM7408" i="5"/>
  <c r="BM7409" i="5"/>
  <c r="BM7410" i="5"/>
  <c r="BM7411" i="5"/>
  <c r="BM7412" i="5"/>
  <c r="BM7413" i="5"/>
  <c r="BN7399" i="5"/>
  <c r="BN7400" i="5"/>
  <c r="BN7401" i="5"/>
  <c r="BN7402" i="5"/>
  <c r="BN7403" i="5"/>
  <c r="BN7404" i="5"/>
  <c r="BN7405" i="5"/>
  <c r="BN7406" i="5"/>
  <c r="BN7407" i="5"/>
  <c r="BN7408" i="5"/>
  <c r="BN7409" i="5"/>
  <c r="BN7410" i="5"/>
  <c r="BN7411" i="5"/>
  <c r="BN7412" i="5"/>
  <c r="BN7413" i="5"/>
  <c r="BT7399" i="5"/>
  <c r="BT7400" i="5"/>
  <c r="BT7401" i="5"/>
  <c r="BT7402" i="5"/>
  <c r="BT7403" i="5"/>
  <c r="BT7404" i="5"/>
  <c r="BT7405" i="5"/>
  <c r="BT7406" i="5"/>
  <c r="BT7407" i="5"/>
  <c r="BT7408" i="5"/>
  <c r="BT7409" i="5"/>
  <c r="BT7410" i="5"/>
  <c r="BT7411" i="5"/>
  <c r="BT7412" i="5"/>
  <c r="BT7413" i="5"/>
  <c r="BU7399" i="5"/>
  <c r="BU7400" i="5"/>
  <c r="BU7401" i="5"/>
  <c r="BU7402" i="5"/>
  <c r="BU7403" i="5"/>
  <c r="BU7404" i="5"/>
  <c r="BU7405" i="5"/>
  <c r="BU7406" i="5"/>
  <c r="BU7407" i="5"/>
  <c r="BU7408" i="5"/>
  <c r="BU7409" i="5"/>
  <c r="BU7410" i="5"/>
  <c r="BU7411" i="5"/>
  <c r="BU7412" i="5"/>
  <c r="BU7413" i="5"/>
  <c r="D1391" i="11" l="1"/>
  <c r="D1392" i="11"/>
  <c r="D1393" i="11"/>
  <c r="D1394" i="11"/>
  <c r="O7393" i="5" l="1"/>
  <c r="O7394" i="5"/>
  <c r="O7395" i="5"/>
  <c r="O7396" i="5"/>
  <c r="O7387" i="5"/>
  <c r="O7388" i="5"/>
  <c r="O7389" i="5"/>
  <c r="O7390" i="5"/>
  <c r="O7381" i="5"/>
  <c r="O7382" i="5"/>
  <c r="O7383" i="5"/>
  <c r="O7384" i="5"/>
  <c r="O7375" i="5"/>
  <c r="O7376" i="5"/>
  <c r="BU7376" i="5"/>
  <c r="BU7377" i="5"/>
  <c r="BU7378" i="5"/>
  <c r="BU7379" i="5"/>
  <c r="BU7380" i="5"/>
  <c r="BU7381" i="5"/>
  <c r="BU7382" i="5"/>
  <c r="BU7383" i="5"/>
  <c r="BU7384" i="5"/>
  <c r="BU7385" i="5"/>
  <c r="BU7386" i="5"/>
  <c r="BU7387" i="5"/>
  <c r="BU7388" i="5"/>
  <c r="BU7389" i="5"/>
  <c r="BU7390" i="5"/>
  <c r="BU7391" i="5"/>
  <c r="BU7392" i="5"/>
  <c r="BU7393" i="5"/>
  <c r="BU7394" i="5"/>
  <c r="BU7395" i="5"/>
  <c r="BU7396" i="5"/>
  <c r="BU7397" i="5"/>
  <c r="BU7398" i="5"/>
  <c r="BT7376" i="5"/>
  <c r="BT7377" i="5"/>
  <c r="BT7378" i="5"/>
  <c r="BT7379" i="5"/>
  <c r="BT7380" i="5"/>
  <c r="BT7381" i="5"/>
  <c r="BT7382" i="5"/>
  <c r="BT7383" i="5"/>
  <c r="BT7384" i="5"/>
  <c r="BT7385" i="5"/>
  <c r="BT7386" i="5"/>
  <c r="BT7389" i="5"/>
  <c r="BT7390" i="5"/>
  <c r="BT7391" i="5"/>
  <c r="BT7392" i="5"/>
  <c r="BT7393" i="5"/>
  <c r="BT7394" i="5"/>
  <c r="BT7395" i="5"/>
  <c r="BT7396" i="5"/>
  <c r="BT7397" i="5"/>
  <c r="BT7398" i="5"/>
  <c r="BN7376" i="5"/>
  <c r="BN7377" i="5"/>
  <c r="BN7378" i="5"/>
  <c r="BN7379" i="5"/>
  <c r="BN7380" i="5"/>
  <c r="BN7381" i="5"/>
  <c r="BN7382" i="5"/>
  <c r="BN7383" i="5"/>
  <c r="BN7384" i="5"/>
  <c r="BN7385" i="5"/>
  <c r="BN7386" i="5"/>
  <c r="BN7387" i="5"/>
  <c r="BN7388" i="5"/>
  <c r="BN7389" i="5"/>
  <c r="BN7390" i="5"/>
  <c r="BN7391" i="5"/>
  <c r="BN7392" i="5"/>
  <c r="BN7393" i="5"/>
  <c r="BN7394" i="5"/>
  <c r="BN7395" i="5"/>
  <c r="BN7396" i="5"/>
  <c r="BN7397" i="5"/>
  <c r="BN7398" i="5"/>
  <c r="BM7376" i="5"/>
  <c r="BM7377" i="5"/>
  <c r="BM7378" i="5"/>
  <c r="BM7379" i="5"/>
  <c r="BM7380" i="5"/>
  <c r="BM7381" i="5"/>
  <c r="BM7382" i="5"/>
  <c r="BM7383" i="5"/>
  <c r="BM7384" i="5"/>
  <c r="BM7385" i="5"/>
  <c r="BM7386" i="5"/>
  <c r="BM7387" i="5"/>
  <c r="BM7388" i="5"/>
  <c r="BM7389" i="5"/>
  <c r="BM7390" i="5"/>
  <c r="BM7391" i="5"/>
  <c r="BM7392" i="5"/>
  <c r="BM7393" i="5"/>
  <c r="BM7394" i="5"/>
  <c r="BM7395" i="5"/>
  <c r="BM7396" i="5"/>
  <c r="BM7397" i="5"/>
  <c r="BM7398" i="5"/>
  <c r="AJ7376" i="5"/>
  <c r="AJ7377" i="5"/>
  <c r="AJ7378" i="5"/>
  <c r="AJ7379" i="5"/>
  <c r="AJ7380" i="5"/>
  <c r="AJ7381" i="5"/>
  <c r="AJ7382" i="5"/>
  <c r="AJ7383" i="5"/>
  <c r="AJ7384" i="5"/>
  <c r="AJ7385" i="5"/>
  <c r="AJ7386" i="5"/>
  <c r="AJ7387" i="5"/>
  <c r="AJ7388" i="5"/>
  <c r="AJ7389" i="5"/>
  <c r="AJ7390" i="5"/>
  <c r="AJ7391" i="5"/>
  <c r="AJ7392" i="5"/>
  <c r="AJ7393" i="5"/>
  <c r="AJ7394" i="5"/>
  <c r="AJ7395" i="5"/>
  <c r="AJ7396" i="5"/>
  <c r="AJ7397" i="5"/>
  <c r="AJ7398" i="5"/>
  <c r="AC7376" i="5"/>
  <c r="AC7377" i="5"/>
  <c r="AC7378" i="5"/>
  <c r="AC7379" i="5"/>
  <c r="AC7380" i="5"/>
  <c r="AC7381" i="5"/>
  <c r="AC7382" i="5"/>
  <c r="AC7383" i="5"/>
  <c r="AC7384" i="5"/>
  <c r="AC7385" i="5"/>
  <c r="AC7386" i="5"/>
  <c r="AC7387" i="5"/>
  <c r="AC7388" i="5"/>
  <c r="AC7389" i="5"/>
  <c r="AC7390" i="5"/>
  <c r="AC7391" i="5"/>
  <c r="AC7392" i="5"/>
  <c r="AC7393" i="5"/>
  <c r="AC7394" i="5"/>
  <c r="AC7395" i="5"/>
  <c r="AC7396" i="5"/>
  <c r="AC7397" i="5"/>
  <c r="AC7398" i="5"/>
  <c r="V7376" i="5"/>
  <c r="V7377" i="5"/>
  <c r="V7378" i="5"/>
  <c r="V7379" i="5"/>
  <c r="V7380" i="5"/>
  <c r="V7381" i="5"/>
  <c r="V7382" i="5"/>
  <c r="V7383" i="5"/>
  <c r="V7384" i="5"/>
  <c r="V7385" i="5"/>
  <c r="V7386" i="5"/>
  <c r="V7387" i="5"/>
  <c r="V7388" i="5"/>
  <c r="V7389" i="5"/>
  <c r="V7390" i="5"/>
  <c r="V7391" i="5"/>
  <c r="V7392" i="5"/>
  <c r="V7393" i="5"/>
  <c r="V7394" i="5"/>
  <c r="V7395" i="5"/>
  <c r="V7396" i="5"/>
  <c r="V7397" i="5"/>
  <c r="V7398" i="5"/>
  <c r="S7376" i="5"/>
  <c r="S7377" i="5"/>
  <c r="S7378" i="5"/>
  <c r="S7379" i="5"/>
  <c r="S7380" i="5"/>
  <c r="S7381" i="5"/>
  <c r="S7382" i="5"/>
  <c r="S7383" i="5"/>
  <c r="S7384" i="5"/>
  <c r="S7385" i="5"/>
  <c r="S7386" i="5"/>
  <c r="S7387" i="5"/>
  <c r="S7388" i="5"/>
  <c r="S7389" i="5"/>
  <c r="S7390" i="5"/>
  <c r="S7391" i="5"/>
  <c r="S7392" i="5"/>
  <c r="S7393" i="5"/>
  <c r="S7394" i="5"/>
  <c r="S7395" i="5"/>
  <c r="S7396" i="5"/>
  <c r="S7397" i="5"/>
  <c r="S7398"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BU7375" i="5"/>
  <c r="BT7375" i="5"/>
  <c r="BN7375" i="5"/>
  <c r="BM7375" i="5"/>
  <c r="AJ7375" i="5"/>
  <c r="AC7375" i="5"/>
  <c r="V7375" i="5"/>
  <c r="S7375" i="5"/>
  <c r="C7375" i="5"/>
  <c r="D1385" i="11" l="1"/>
  <c r="D1386" i="11"/>
  <c r="D1387" i="11"/>
  <c r="D1388" i="11"/>
  <c r="D1389" i="11"/>
  <c r="D1390" i="11"/>
  <c r="O7369" i="5" l="1"/>
  <c r="O7370" i="5"/>
  <c r="O7371" i="5"/>
  <c r="O7372" i="5"/>
  <c r="O7365" i="5"/>
  <c r="O7366" i="5"/>
  <c r="O7357" i="5"/>
  <c r="O7358" i="5"/>
  <c r="O7351" i="5"/>
  <c r="O7352" i="5"/>
  <c r="O7345" i="5"/>
  <c r="O7346" i="5"/>
  <c r="O7347" i="5"/>
  <c r="O7348" i="5"/>
  <c r="O7339" i="5"/>
  <c r="O7340" i="5"/>
  <c r="O7341" i="5"/>
  <c r="O7342" i="5"/>
  <c r="C7353" i="5"/>
  <c r="BU7339" i="5"/>
  <c r="BU7340" i="5"/>
  <c r="BU7341" i="5"/>
  <c r="BU7342" i="5"/>
  <c r="BU7343" i="5"/>
  <c r="BU7344" i="5"/>
  <c r="BU7345" i="5"/>
  <c r="BU7346" i="5"/>
  <c r="BU7347" i="5"/>
  <c r="BU7348" i="5"/>
  <c r="BU7349" i="5"/>
  <c r="BU7350" i="5"/>
  <c r="BU7351" i="5"/>
  <c r="BU7352" i="5"/>
  <c r="BU7353" i="5"/>
  <c r="BU7354" i="5"/>
  <c r="BU7355" i="5"/>
  <c r="BU7356" i="5"/>
  <c r="BU7357" i="5"/>
  <c r="BU7358" i="5"/>
  <c r="BU7359" i="5"/>
  <c r="BU7360" i="5"/>
  <c r="BU7361" i="5"/>
  <c r="BU7362" i="5"/>
  <c r="BU7363" i="5"/>
  <c r="BU7364" i="5"/>
  <c r="BU7365" i="5"/>
  <c r="BU7366" i="5"/>
  <c r="BU7367" i="5"/>
  <c r="BU7368" i="5"/>
  <c r="BU7369" i="5"/>
  <c r="BU7370" i="5"/>
  <c r="BU7371" i="5"/>
  <c r="BU7372" i="5"/>
  <c r="BU7373" i="5"/>
  <c r="BU7374" i="5"/>
  <c r="BT7339" i="5"/>
  <c r="BT7340" i="5"/>
  <c r="BT7341" i="5"/>
  <c r="BT7342" i="5"/>
  <c r="BT7343" i="5"/>
  <c r="BT7344" i="5"/>
  <c r="BT7345" i="5"/>
  <c r="BT7346" i="5"/>
  <c r="BT7347" i="5"/>
  <c r="BT7348" i="5"/>
  <c r="BT7349" i="5"/>
  <c r="BT7350" i="5"/>
  <c r="BT7351" i="5"/>
  <c r="BT7352" i="5"/>
  <c r="BT7353" i="5"/>
  <c r="BT7354" i="5"/>
  <c r="BT7355" i="5"/>
  <c r="BT7356" i="5"/>
  <c r="BT7357" i="5"/>
  <c r="BT7358" i="5"/>
  <c r="BT7359" i="5"/>
  <c r="BT7360" i="5"/>
  <c r="BT7361" i="5"/>
  <c r="BT7362" i="5"/>
  <c r="BT7363" i="5"/>
  <c r="BT7364" i="5"/>
  <c r="BT7365" i="5"/>
  <c r="BT7366" i="5"/>
  <c r="BT7367" i="5"/>
  <c r="BT7368" i="5"/>
  <c r="BT7369" i="5"/>
  <c r="BT7370" i="5"/>
  <c r="BT7371" i="5"/>
  <c r="BT7372" i="5"/>
  <c r="BT7373" i="5"/>
  <c r="BT7374" i="5"/>
  <c r="BN7339" i="5"/>
  <c r="BN7340" i="5"/>
  <c r="BN7341" i="5"/>
  <c r="BN7342" i="5"/>
  <c r="BN7343" i="5"/>
  <c r="BN7344" i="5"/>
  <c r="BN7345" i="5"/>
  <c r="BN7346" i="5"/>
  <c r="BN7347" i="5"/>
  <c r="BN7348" i="5"/>
  <c r="BN7349" i="5"/>
  <c r="BN7350" i="5"/>
  <c r="BN7351" i="5"/>
  <c r="BN7352" i="5"/>
  <c r="BN7353" i="5"/>
  <c r="BN7354" i="5"/>
  <c r="BN7355" i="5"/>
  <c r="BN7356" i="5"/>
  <c r="BN7357" i="5"/>
  <c r="BN7358" i="5"/>
  <c r="BN7359" i="5"/>
  <c r="BN7360" i="5"/>
  <c r="BN7361" i="5"/>
  <c r="BN7362" i="5"/>
  <c r="BN7363" i="5"/>
  <c r="BN7364" i="5"/>
  <c r="BN7365" i="5"/>
  <c r="BN7366" i="5"/>
  <c r="BN7367" i="5"/>
  <c r="BN7368" i="5"/>
  <c r="BN7369" i="5"/>
  <c r="BN7370" i="5"/>
  <c r="BN7371" i="5"/>
  <c r="BN7372" i="5"/>
  <c r="BN7373" i="5"/>
  <c r="BN7374" i="5"/>
  <c r="BM7339" i="5"/>
  <c r="BM7340" i="5"/>
  <c r="BM7341" i="5"/>
  <c r="BM7342" i="5"/>
  <c r="BM7343" i="5"/>
  <c r="BM7344" i="5"/>
  <c r="BM7345" i="5"/>
  <c r="BM7346" i="5"/>
  <c r="BM7347" i="5"/>
  <c r="BM7348" i="5"/>
  <c r="BM7349" i="5"/>
  <c r="BM7350" i="5"/>
  <c r="BM7351" i="5"/>
  <c r="BM7352" i="5"/>
  <c r="BM7353" i="5"/>
  <c r="BM7354" i="5"/>
  <c r="BM7355" i="5"/>
  <c r="BM7356" i="5"/>
  <c r="BM7357" i="5"/>
  <c r="BM7358" i="5"/>
  <c r="BM7359" i="5"/>
  <c r="BM7360" i="5"/>
  <c r="BM7361" i="5"/>
  <c r="BM7362" i="5"/>
  <c r="BM7363" i="5"/>
  <c r="BM7364" i="5"/>
  <c r="BM7365" i="5"/>
  <c r="BM7366" i="5"/>
  <c r="BM7367" i="5"/>
  <c r="BM7368" i="5"/>
  <c r="BM7369" i="5"/>
  <c r="BM7370" i="5"/>
  <c r="BM7371" i="5"/>
  <c r="BM7372" i="5"/>
  <c r="BM7373" i="5"/>
  <c r="BM7374" i="5"/>
  <c r="AJ7339" i="5"/>
  <c r="AJ7340" i="5"/>
  <c r="AJ7341" i="5"/>
  <c r="AJ7342" i="5"/>
  <c r="AJ7343" i="5"/>
  <c r="AJ7344" i="5"/>
  <c r="AJ7345" i="5"/>
  <c r="AJ7346" i="5"/>
  <c r="AJ7347" i="5"/>
  <c r="AJ7348" i="5"/>
  <c r="AJ7349" i="5"/>
  <c r="AJ7350" i="5"/>
  <c r="AJ7351" i="5"/>
  <c r="AJ7352" i="5"/>
  <c r="AJ7353" i="5"/>
  <c r="AJ7354" i="5"/>
  <c r="AJ7355" i="5"/>
  <c r="AJ7356" i="5"/>
  <c r="AJ7357" i="5"/>
  <c r="AJ7358" i="5"/>
  <c r="AJ7359" i="5"/>
  <c r="AJ7360" i="5"/>
  <c r="AJ7361" i="5"/>
  <c r="AJ7362" i="5"/>
  <c r="AJ7363" i="5"/>
  <c r="AJ7364" i="5"/>
  <c r="AJ7365" i="5"/>
  <c r="AJ7366" i="5"/>
  <c r="AJ7367" i="5"/>
  <c r="AJ7368" i="5"/>
  <c r="AJ7369" i="5"/>
  <c r="AJ7370" i="5"/>
  <c r="AJ7371" i="5"/>
  <c r="AJ7372" i="5"/>
  <c r="AJ7373" i="5"/>
  <c r="AJ7374" i="5"/>
  <c r="AC7339" i="5"/>
  <c r="AC7340" i="5"/>
  <c r="AC7341" i="5"/>
  <c r="AC7342" i="5"/>
  <c r="AC7343" i="5"/>
  <c r="AC7344" i="5"/>
  <c r="AC7345" i="5"/>
  <c r="AC7346" i="5"/>
  <c r="AC7347" i="5"/>
  <c r="AC7348" i="5"/>
  <c r="AC7349" i="5"/>
  <c r="AC7350" i="5"/>
  <c r="AC7351" i="5"/>
  <c r="AC7352" i="5"/>
  <c r="AC7353" i="5"/>
  <c r="AC7354" i="5"/>
  <c r="AC7355" i="5"/>
  <c r="AC7356" i="5"/>
  <c r="AC7357" i="5"/>
  <c r="AC7358" i="5"/>
  <c r="AC7359" i="5"/>
  <c r="AC7360" i="5"/>
  <c r="AC7361" i="5"/>
  <c r="AC7362" i="5"/>
  <c r="AC7363" i="5"/>
  <c r="AC7364" i="5"/>
  <c r="AC7365" i="5"/>
  <c r="AC7366" i="5"/>
  <c r="AC7367" i="5"/>
  <c r="AC7368" i="5"/>
  <c r="AC7369" i="5"/>
  <c r="AC7370" i="5"/>
  <c r="AC7371" i="5"/>
  <c r="AC7372" i="5"/>
  <c r="AC7373" i="5"/>
  <c r="AC7374" i="5"/>
  <c r="V7339" i="5"/>
  <c r="V7340" i="5"/>
  <c r="V7341" i="5"/>
  <c r="V7342" i="5"/>
  <c r="V7343" i="5"/>
  <c r="V7344" i="5"/>
  <c r="V7345" i="5"/>
  <c r="V7346" i="5"/>
  <c r="V7347" i="5"/>
  <c r="V7348" i="5"/>
  <c r="V7349" i="5"/>
  <c r="V7350" i="5"/>
  <c r="V7351" i="5"/>
  <c r="V7352" i="5"/>
  <c r="V7353" i="5"/>
  <c r="V7354" i="5"/>
  <c r="V7355" i="5"/>
  <c r="V7356" i="5"/>
  <c r="V7357" i="5"/>
  <c r="V7358" i="5"/>
  <c r="V7359" i="5"/>
  <c r="V7360" i="5"/>
  <c r="V7361" i="5"/>
  <c r="V7362" i="5"/>
  <c r="V7363" i="5"/>
  <c r="V7364" i="5"/>
  <c r="V7365" i="5"/>
  <c r="V7366" i="5"/>
  <c r="V7367" i="5"/>
  <c r="V7368" i="5"/>
  <c r="V7369" i="5"/>
  <c r="V7370" i="5"/>
  <c r="V7371" i="5"/>
  <c r="V7372" i="5"/>
  <c r="V7373" i="5"/>
  <c r="V7374" i="5"/>
  <c r="S7339" i="5"/>
  <c r="S7340" i="5"/>
  <c r="S7341" i="5"/>
  <c r="S7342" i="5"/>
  <c r="S7343" i="5"/>
  <c r="S7344" i="5"/>
  <c r="S7345" i="5"/>
  <c r="S7346" i="5"/>
  <c r="S7347" i="5"/>
  <c r="S7348" i="5"/>
  <c r="S7349" i="5"/>
  <c r="S7350" i="5"/>
  <c r="S7351" i="5"/>
  <c r="S7352" i="5"/>
  <c r="S7353" i="5"/>
  <c r="S7354" i="5"/>
  <c r="S7355" i="5"/>
  <c r="S7356" i="5"/>
  <c r="S7357" i="5"/>
  <c r="S7358" i="5"/>
  <c r="S7359" i="5"/>
  <c r="S7360" i="5"/>
  <c r="S7361" i="5"/>
  <c r="S7362" i="5"/>
  <c r="S7363" i="5"/>
  <c r="S7364" i="5"/>
  <c r="S7365" i="5"/>
  <c r="S7366" i="5"/>
  <c r="S7367" i="5"/>
  <c r="S7368" i="5"/>
  <c r="S7369" i="5"/>
  <c r="S7370" i="5"/>
  <c r="S7371" i="5"/>
  <c r="S7372" i="5"/>
  <c r="S7373" i="5"/>
  <c r="S7374" i="5"/>
  <c r="C7339" i="5"/>
  <c r="C7340" i="5"/>
  <c r="C7341" i="5"/>
  <c r="C7342" i="5"/>
  <c r="C7343" i="5"/>
  <c r="C7344" i="5"/>
  <c r="C7345" i="5"/>
  <c r="C7346" i="5"/>
  <c r="C7347" i="5"/>
  <c r="C7348" i="5"/>
  <c r="C7349" i="5"/>
  <c r="C7350" i="5"/>
  <c r="C7351" i="5"/>
  <c r="C7352" i="5"/>
  <c r="C7354" i="5"/>
  <c r="C7355" i="5"/>
  <c r="C7356" i="5"/>
  <c r="C7357" i="5"/>
  <c r="C7358" i="5"/>
  <c r="C7359" i="5"/>
  <c r="C7360" i="5"/>
  <c r="C7361" i="5"/>
  <c r="C7362" i="5"/>
  <c r="C7363" i="5"/>
  <c r="C7364" i="5"/>
  <c r="C7365" i="5"/>
  <c r="C7366" i="5"/>
  <c r="C7367" i="5"/>
  <c r="C7368" i="5"/>
  <c r="C7369" i="5"/>
  <c r="C7370" i="5"/>
  <c r="C7371" i="5"/>
  <c r="C7372" i="5"/>
  <c r="C7373" i="5"/>
  <c r="C7374" i="5"/>
  <c r="D1379" i="11" l="1"/>
  <c r="D1380" i="11"/>
  <c r="D1381" i="11"/>
  <c r="D1382" i="11"/>
  <c r="D1383" i="11"/>
  <c r="D1384" i="11"/>
  <c r="O7333" i="5"/>
  <c r="O7334" i="5"/>
  <c r="O7335" i="5"/>
  <c r="O7336" i="5"/>
  <c r="O7327" i="5"/>
  <c r="O7328" i="5"/>
  <c r="O7321" i="5"/>
  <c r="O7322" i="5"/>
  <c r="O7315" i="5"/>
  <c r="O7316" i="5"/>
  <c r="O7317" i="5"/>
  <c r="O7318" i="5"/>
  <c r="O7309" i="5"/>
  <c r="O7310" i="5"/>
  <c r="O7311" i="5"/>
  <c r="O7312" i="5"/>
  <c r="O7303" i="5"/>
  <c r="O7304"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S7303" i="5"/>
  <c r="S7304" i="5"/>
  <c r="S7305" i="5"/>
  <c r="S7306" i="5"/>
  <c r="S7307" i="5"/>
  <c r="S7308" i="5"/>
  <c r="S7309" i="5"/>
  <c r="S7310" i="5"/>
  <c r="S7311" i="5"/>
  <c r="S7312" i="5"/>
  <c r="S7313" i="5"/>
  <c r="S7314" i="5"/>
  <c r="S7315" i="5"/>
  <c r="S7316" i="5"/>
  <c r="S7317" i="5"/>
  <c r="S7318" i="5"/>
  <c r="S7319" i="5"/>
  <c r="S7320" i="5"/>
  <c r="S7321" i="5"/>
  <c r="S7322" i="5"/>
  <c r="S7323" i="5"/>
  <c r="S7324" i="5"/>
  <c r="S7325" i="5"/>
  <c r="S7326" i="5"/>
  <c r="S7327" i="5"/>
  <c r="S7328" i="5"/>
  <c r="S7329" i="5"/>
  <c r="S7330" i="5"/>
  <c r="S7331" i="5"/>
  <c r="S7332" i="5"/>
  <c r="S7333" i="5"/>
  <c r="S7334" i="5"/>
  <c r="S7335" i="5"/>
  <c r="S7336" i="5"/>
  <c r="S7337" i="5"/>
  <c r="S7338" i="5"/>
  <c r="V7303" i="5"/>
  <c r="V7304" i="5"/>
  <c r="V7305" i="5"/>
  <c r="V7306" i="5"/>
  <c r="V7307" i="5"/>
  <c r="V7308" i="5"/>
  <c r="V7309" i="5"/>
  <c r="V7310" i="5"/>
  <c r="V7311" i="5"/>
  <c r="V7312" i="5"/>
  <c r="V7313" i="5"/>
  <c r="V7314" i="5"/>
  <c r="V7315" i="5"/>
  <c r="V7316" i="5"/>
  <c r="V7317" i="5"/>
  <c r="V7318" i="5"/>
  <c r="V7319" i="5"/>
  <c r="V7320" i="5"/>
  <c r="V7321" i="5"/>
  <c r="V7322" i="5"/>
  <c r="V7323" i="5"/>
  <c r="V7324" i="5"/>
  <c r="V7325" i="5"/>
  <c r="V7326" i="5"/>
  <c r="V7327" i="5"/>
  <c r="V7328" i="5"/>
  <c r="V7329" i="5"/>
  <c r="V7330" i="5"/>
  <c r="V7331" i="5"/>
  <c r="V7332" i="5"/>
  <c r="V7333" i="5"/>
  <c r="V7334" i="5"/>
  <c r="V7335" i="5"/>
  <c r="V7336" i="5"/>
  <c r="V7337" i="5"/>
  <c r="V7338" i="5"/>
  <c r="AC7303" i="5"/>
  <c r="AC7304" i="5"/>
  <c r="AC7305" i="5"/>
  <c r="AC7306" i="5"/>
  <c r="AC7307" i="5"/>
  <c r="AC7308" i="5"/>
  <c r="AC7309" i="5"/>
  <c r="AC7310" i="5"/>
  <c r="AC7311" i="5"/>
  <c r="AC7312" i="5"/>
  <c r="AC7313" i="5"/>
  <c r="AC7314" i="5"/>
  <c r="AC7315" i="5"/>
  <c r="AC7316" i="5"/>
  <c r="AC7317" i="5"/>
  <c r="AC7318" i="5"/>
  <c r="AC7319" i="5"/>
  <c r="AC7320" i="5"/>
  <c r="AC7321" i="5"/>
  <c r="AC7322" i="5"/>
  <c r="AC7323" i="5"/>
  <c r="AC7324" i="5"/>
  <c r="AC7325" i="5"/>
  <c r="AC7326" i="5"/>
  <c r="AC7327" i="5"/>
  <c r="AC7328" i="5"/>
  <c r="AC7329" i="5"/>
  <c r="AC7330" i="5"/>
  <c r="AC7331" i="5"/>
  <c r="AC7332" i="5"/>
  <c r="AC7333" i="5"/>
  <c r="AC7334" i="5"/>
  <c r="AC7335" i="5"/>
  <c r="AC7336" i="5"/>
  <c r="AC7337" i="5"/>
  <c r="AC7338" i="5"/>
  <c r="AJ7303" i="5"/>
  <c r="AJ7304" i="5"/>
  <c r="AJ7305" i="5"/>
  <c r="AJ7306" i="5"/>
  <c r="AJ7307" i="5"/>
  <c r="AJ7308" i="5"/>
  <c r="AJ7309" i="5"/>
  <c r="AJ7310" i="5"/>
  <c r="AJ7311" i="5"/>
  <c r="AJ7312" i="5"/>
  <c r="AJ7313" i="5"/>
  <c r="AJ7314" i="5"/>
  <c r="AJ7315" i="5"/>
  <c r="AJ7316" i="5"/>
  <c r="AJ7317" i="5"/>
  <c r="AJ7318" i="5"/>
  <c r="AJ7319" i="5"/>
  <c r="AJ7320" i="5"/>
  <c r="AJ7321" i="5"/>
  <c r="AJ7322" i="5"/>
  <c r="AJ7323" i="5"/>
  <c r="AJ7324" i="5"/>
  <c r="AJ7325" i="5"/>
  <c r="AJ7326" i="5"/>
  <c r="AJ7327" i="5"/>
  <c r="AJ7328" i="5"/>
  <c r="AJ7329" i="5"/>
  <c r="AJ7330" i="5"/>
  <c r="AJ7331" i="5"/>
  <c r="AJ7332" i="5"/>
  <c r="AJ7333" i="5"/>
  <c r="AJ7334" i="5"/>
  <c r="AJ7335" i="5"/>
  <c r="AJ7336" i="5"/>
  <c r="AJ7337" i="5"/>
  <c r="AJ7338" i="5"/>
  <c r="BM7303" i="5"/>
  <c r="BM7304" i="5"/>
  <c r="BM7305" i="5"/>
  <c r="BM7306" i="5"/>
  <c r="BM7307" i="5"/>
  <c r="BM7308" i="5"/>
  <c r="BM7309" i="5"/>
  <c r="BM7310" i="5"/>
  <c r="BM7311" i="5"/>
  <c r="BM7312" i="5"/>
  <c r="BM7313" i="5"/>
  <c r="BM7314" i="5"/>
  <c r="BM7315" i="5"/>
  <c r="BM7316" i="5"/>
  <c r="BM7317" i="5"/>
  <c r="BM7318" i="5"/>
  <c r="BM7319" i="5"/>
  <c r="BM7320" i="5"/>
  <c r="BM7321" i="5"/>
  <c r="BM7322" i="5"/>
  <c r="BM7323" i="5"/>
  <c r="BM7324" i="5"/>
  <c r="BM7325" i="5"/>
  <c r="BM7326" i="5"/>
  <c r="BM7327" i="5"/>
  <c r="BM7328" i="5"/>
  <c r="BM7329" i="5"/>
  <c r="BM7330" i="5"/>
  <c r="BM7331" i="5"/>
  <c r="BM7332" i="5"/>
  <c r="BM7333" i="5"/>
  <c r="BM7334" i="5"/>
  <c r="BM7335" i="5"/>
  <c r="BM7336" i="5"/>
  <c r="BM7337" i="5"/>
  <c r="BM7338" i="5"/>
  <c r="BN7303" i="5"/>
  <c r="BN7304" i="5"/>
  <c r="BN7305" i="5"/>
  <c r="BN7306" i="5"/>
  <c r="BN7307" i="5"/>
  <c r="BN7308" i="5"/>
  <c r="BN7309" i="5"/>
  <c r="BN7310" i="5"/>
  <c r="BN7311" i="5"/>
  <c r="BN7312" i="5"/>
  <c r="BN7313" i="5"/>
  <c r="BN7314" i="5"/>
  <c r="BN7315" i="5"/>
  <c r="BN7316" i="5"/>
  <c r="BN7317" i="5"/>
  <c r="BN7318" i="5"/>
  <c r="BN7319" i="5"/>
  <c r="BN7320" i="5"/>
  <c r="BN7321" i="5"/>
  <c r="BN7322" i="5"/>
  <c r="BN7323" i="5"/>
  <c r="BN7324" i="5"/>
  <c r="BN7325" i="5"/>
  <c r="BN7326" i="5"/>
  <c r="BN7327" i="5"/>
  <c r="BN7328" i="5"/>
  <c r="BN7329" i="5"/>
  <c r="BN7330" i="5"/>
  <c r="BN7331" i="5"/>
  <c r="BN7332" i="5"/>
  <c r="BN7333" i="5"/>
  <c r="BN7334" i="5"/>
  <c r="BN7335" i="5"/>
  <c r="BN7336" i="5"/>
  <c r="BN7337" i="5"/>
  <c r="BN7338" i="5"/>
  <c r="BT7303" i="5"/>
  <c r="BT7304" i="5"/>
  <c r="BT7305" i="5"/>
  <c r="BT7306" i="5"/>
  <c r="BT7307" i="5"/>
  <c r="BT7308" i="5"/>
  <c r="BT7309" i="5"/>
  <c r="BT7310" i="5"/>
  <c r="BT7311" i="5"/>
  <c r="BT7312" i="5"/>
  <c r="BT7313" i="5"/>
  <c r="BT7314" i="5"/>
  <c r="BT7315" i="5"/>
  <c r="BT7316" i="5"/>
  <c r="BT7317" i="5"/>
  <c r="BT7318" i="5"/>
  <c r="BT7319" i="5"/>
  <c r="BT7320" i="5"/>
  <c r="BT7321" i="5"/>
  <c r="BT7322" i="5"/>
  <c r="BT7323" i="5"/>
  <c r="BT7324" i="5"/>
  <c r="BT7325" i="5"/>
  <c r="BT7326" i="5"/>
  <c r="BT7327" i="5"/>
  <c r="BT7328" i="5"/>
  <c r="BT7329" i="5"/>
  <c r="BT7330" i="5"/>
  <c r="BT7331" i="5"/>
  <c r="BT7332" i="5"/>
  <c r="BT7333" i="5"/>
  <c r="BT7334" i="5"/>
  <c r="BT7335" i="5"/>
  <c r="BT7336" i="5"/>
  <c r="BT7337" i="5"/>
  <c r="BT7338" i="5"/>
  <c r="BU7303" i="5"/>
  <c r="BU7304" i="5"/>
  <c r="BU7305" i="5"/>
  <c r="BU7306" i="5"/>
  <c r="BU7307" i="5"/>
  <c r="BU7308" i="5"/>
  <c r="BU7309" i="5"/>
  <c r="BU7310" i="5"/>
  <c r="BU7311" i="5"/>
  <c r="BU7312" i="5"/>
  <c r="BU7313" i="5"/>
  <c r="BU7314" i="5"/>
  <c r="BU7315" i="5"/>
  <c r="BU7316" i="5"/>
  <c r="BU7317" i="5"/>
  <c r="BU7318" i="5"/>
  <c r="BU7319" i="5"/>
  <c r="BU7320" i="5"/>
  <c r="BU7321" i="5"/>
  <c r="BU7322" i="5"/>
  <c r="BU7323" i="5"/>
  <c r="BU7324" i="5"/>
  <c r="BU7325" i="5"/>
  <c r="BU7326" i="5"/>
  <c r="BU7327" i="5"/>
  <c r="BU7328" i="5"/>
  <c r="BU7329" i="5"/>
  <c r="BU7330" i="5"/>
  <c r="BU7331" i="5"/>
  <c r="BU7332" i="5"/>
  <c r="BU7333" i="5"/>
  <c r="BU7334" i="5"/>
  <c r="BU7335" i="5"/>
  <c r="BU7336" i="5"/>
  <c r="BU7337" i="5"/>
  <c r="BU7338" i="5"/>
  <c r="D1373" i="11" l="1"/>
  <c r="D1374" i="11"/>
  <c r="D1375" i="11"/>
  <c r="D1376" i="11"/>
  <c r="D1377" i="11"/>
  <c r="D1378" i="11"/>
  <c r="O7300" i="5" l="1"/>
  <c r="O7299" i="5"/>
  <c r="O7298" i="5"/>
  <c r="O7297" i="5"/>
  <c r="O7292" i="5"/>
  <c r="O7291" i="5"/>
  <c r="O7288" i="5"/>
  <c r="O7287" i="5"/>
  <c r="O7286" i="5"/>
  <c r="O7285" i="5"/>
  <c r="O7280" i="5"/>
  <c r="O7279" i="5"/>
  <c r="O7274" i="5"/>
  <c r="O7273"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S7273" i="5"/>
  <c r="S7274" i="5"/>
  <c r="S7275" i="5"/>
  <c r="S7276" i="5"/>
  <c r="S7277" i="5"/>
  <c r="S7278" i="5"/>
  <c r="S7279" i="5"/>
  <c r="S7280" i="5"/>
  <c r="S7281" i="5"/>
  <c r="S7282" i="5"/>
  <c r="S7283" i="5"/>
  <c r="S7284" i="5"/>
  <c r="S7285" i="5"/>
  <c r="S7286" i="5"/>
  <c r="S7287" i="5"/>
  <c r="S7288" i="5"/>
  <c r="S7289" i="5"/>
  <c r="S7290" i="5"/>
  <c r="S7291" i="5"/>
  <c r="S7292" i="5"/>
  <c r="S7293" i="5"/>
  <c r="S7294" i="5"/>
  <c r="S7295" i="5"/>
  <c r="S7296" i="5"/>
  <c r="S7297" i="5"/>
  <c r="S7298" i="5"/>
  <c r="S7299" i="5"/>
  <c r="S7300" i="5"/>
  <c r="S7301" i="5"/>
  <c r="S7302" i="5"/>
  <c r="V7273" i="5"/>
  <c r="V7274" i="5"/>
  <c r="V7275" i="5"/>
  <c r="V7276" i="5"/>
  <c r="V7277" i="5"/>
  <c r="V7278" i="5"/>
  <c r="V7279" i="5"/>
  <c r="V7280" i="5"/>
  <c r="V7281" i="5"/>
  <c r="V7282" i="5"/>
  <c r="V7283" i="5"/>
  <c r="V7284" i="5"/>
  <c r="V7285" i="5"/>
  <c r="V7286" i="5"/>
  <c r="V7287" i="5"/>
  <c r="V7288" i="5"/>
  <c r="V7289" i="5"/>
  <c r="V7290" i="5"/>
  <c r="V7291" i="5"/>
  <c r="V7292" i="5"/>
  <c r="V7293" i="5"/>
  <c r="V7294" i="5"/>
  <c r="V7295" i="5"/>
  <c r="V7296" i="5"/>
  <c r="V7297" i="5"/>
  <c r="V7298" i="5"/>
  <c r="V7299" i="5"/>
  <c r="V7300" i="5"/>
  <c r="V7301" i="5"/>
  <c r="V7302" i="5"/>
  <c r="AC7273" i="5"/>
  <c r="AC7274" i="5"/>
  <c r="AC7275" i="5"/>
  <c r="AC7276" i="5"/>
  <c r="AC7277" i="5"/>
  <c r="AC7278" i="5"/>
  <c r="AC7279" i="5"/>
  <c r="AC7280" i="5"/>
  <c r="AC7281" i="5"/>
  <c r="AC7282" i="5"/>
  <c r="AC7283" i="5"/>
  <c r="AC7284" i="5"/>
  <c r="AC7285" i="5"/>
  <c r="AC7286" i="5"/>
  <c r="AC7287" i="5"/>
  <c r="AC7288" i="5"/>
  <c r="AC7289" i="5"/>
  <c r="AC7290" i="5"/>
  <c r="AC7291" i="5"/>
  <c r="AC7292" i="5"/>
  <c r="AC7293" i="5"/>
  <c r="AC7294" i="5"/>
  <c r="AC7295" i="5"/>
  <c r="AC7296" i="5"/>
  <c r="AC7297" i="5"/>
  <c r="AC7298" i="5"/>
  <c r="AC7299" i="5"/>
  <c r="AC7300" i="5"/>
  <c r="AC7301" i="5"/>
  <c r="AC7302" i="5"/>
  <c r="AJ7273" i="5"/>
  <c r="AJ7274" i="5"/>
  <c r="AJ7275" i="5"/>
  <c r="AJ7276" i="5"/>
  <c r="AJ7277" i="5"/>
  <c r="AJ7278" i="5"/>
  <c r="AJ7279" i="5"/>
  <c r="AJ7280" i="5"/>
  <c r="AJ7281" i="5"/>
  <c r="AJ7282" i="5"/>
  <c r="AJ7283" i="5"/>
  <c r="AJ7284" i="5"/>
  <c r="AJ7285" i="5"/>
  <c r="AJ7286" i="5"/>
  <c r="AJ7287" i="5"/>
  <c r="AJ7288" i="5"/>
  <c r="AJ7289" i="5"/>
  <c r="AJ7290" i="5"/>
  <c r="AJ7291" i="5"/>
  <c r="AJ7292" i="5"/>
  <c r="AJ7293" i="5"/>
  <c r="AJ7294" i="5"/>
  <c r="AJ7295" i="5"/>
  <c r="AJ7296" i="5"/>
  <c r="AJ7297" i="5"/>
  <c r="AJ7298" i="5"/>
  <c r="AJ7299" i="5"/>
  <c r="AJ7300" i="5"/>
  <c r="AJ7301" i="5"/>
  <c r="AJ7302" i="5"/>
  <c r="BM7273" i="5"/>
  <c r="BM7274" i="5"/>
  <c r="BM7275" i="5"/>
  <c r="BM7276" i="5"/>
  <c r="BM7277" i="5"/>
  <c r="BM7278" i="5"/>
  <c r="BM7279" i="5"/>
  <c r="BM7280" i="5"/>
  <c r="BM7281" i="5"/>
  <c r="BM7282" i="5"/>
  <c r="BM7283" i="5"/>
  <c r="BM7284" i="5"/>
  <c r="BM7285" i="5"/>
  <c r="BM7286" i="5"/>
  <c r="BM7287" i="5"/>
  <c r="BM7288" i="5"/>
  <c r="BM7289" i="5"/>
  <c r="BM7290" i="5"/>
  <c r="BM7291" i="5"/>
  <c r="BM7292" i="5"/>
  <c r="BM7293" i="5"/>
  <c r="BM7294" i="5"/>
  <c r="BM7295" i="5"/>
  <c r="BM7296" i="5"/>
  <c r="BM7297" i="5"/>
  <c r="BM7298" i="5"/>
  <c r="BM7299" i="5"/>
  <c r="BM7300" i="5"/>
  <c r="BM7301" i="5"/>
  <c r="BM7302" i="5"/>
  <c r="BN7273" i="5"/>
  <c r="BN7274" i="5"/>
  <c r="BN7275" i="5"/>
  <c r="BN7276" i="5"/>
  <c r="BN7277" i="5"/>
  <c r="BN7278" i="5"/>
  <c r="BN7279" i="5"/>
  <c r="BN7280" i="5"/>
  <c r="BN7281" i="5"/>
  <c r="BN7282" i="5"/>
  <c r="BN7283" i="5"/>
  <c r="BN7284" i="5"/>
  <c r="BN7285" i="5"/>
  <c r="BN7286" i="5"/>
  <c r="BN7287" i="5"/>
  <c r="BN7288" i="5"/>
  <c r="BN7289" i="5"/>
  <c r="BN7290" i="5"/>
  <c r="BN7291" i="5"/>
  <c r="BN7292" i="5"/>
  <c r="BN7293" i="5"/>
  <c r="BN7294" i="5"/>
  <c r="BN7295" i="5"/>
  <c r="BN7296" i="5"/>
  <c r="BN7297" i="5"/>
  <c r="BN7298" i="5"/>
  <c r="BN7299" i="5"/>
  <c r="BN7300" i="5"/>
  <c r="BN7301" i="5"/>
  <c r="BN7302" i="5"/>
  <c r="BT7273" i="5"/>
  <c r="BT7274" i="5"/>
  <c r="BT7275" i="5"/>
  <c r="BT7276" i="5"/>
  <c r="BT7277" i="5"/>
  <c r="BT7278" i="5"/>
  <c r="BT7279" i="5"/>
  <c r="BT7280" i="5"/>
  <c r="BT7281" i="5"/>
  <c r="BT7282" i="5"/>
  <c r="BT7283" i="5"/>
  <c r="BT7284" i="5"/>
  <c r="BT7285" i="5"/>
  <c r="BT7286" i="5"/>
  <c r="BT7287" i="5"/>
  <c r="BT7288" i="5"/>
  <c r="BT7289" i="5"/>
  <c r="BT7290" i="5"/>
  <c r="BT7291" i="5"/>
  <c r="BT7292" i="5"/>
  <c r="BT7293" i="5"/>
  <c r="BT7294" i="5"/>
  <c r="BT7295" i="5"/>
  <c r="BT7296" i="5"/>
  <c r="BT7297" i="5"/>
  <c r="BT7298" i="5"/>
  <c r="BT7299" i="5"/>
  <c r="BT7300" i="5"/>
  <c r="BT7301" i="5"/>
  <c r="BT7302" i="5"/>
  <c r="BU7273" i="5"/>
  <c r="BU7274" i="5"/>
  <c r="BU7275" i="5"/>
  <c r="BU7276" i="5"/>
  <c r="BU7277" i="5"/>
  <c r="BU7278" i="5"/>
  <c r="BU7279" i="5"/>
  <c r="BU7280" i="5"/>
  <c r="BU7281" i="5"/>
  <c r="BU7282" i="5"/>
  <c r="BU7283" i="5"/>
  <c r="BU7284" i="5"/>
  <c r="BU7285" i="5"/>
  <c r="BU7286" i="5"/>
  <c r="BU7287" i="5"/>
  <c r="BU7288" i="5"/>
  <c r="BU7289" i="5"/>
  <c r="BU7290" i="5"/>
  <c r="BU7291" i="5"/>
  <c r="BU7292" i="5"/>
  <c r="BU7293" i="5"/>
  <c r="BU7294" i="5"/>
  <c r="BU7295" i="5"/>
  <c r="BU7296" i="5"/>
  <c r="BU7297" i="5"/>
  <c r="BU7298" i="5"/>
  <c r="BU7299" i="5"/>
  <c r="BU7300" i="5"/>
  <c r="BU7301" i="5"/>
  <c r="BU7302" i="5"/>
  <c r="D1367" i="11"/>
  <c r="D1368" i="11"/>
  <c r="D1369" i="11"/>
  <c r="D1370" i="11"/>
  <c r="D1371" i="11"/>
  <c r="D1372" i="11"/>
  <c r="O7245" i="5" l="1"/>
  <c r="O7246" i="5"/>
  <c r="O7267" i="5"/>
  <c r="O7268" i="5"/>
  <c r="O7261" i="5"/>
  <c r="O7262" i="5"/>
  <c r="O7255" i="5"/>
  <c r="O7256" i="5"/>
  <c r="O7249" i="5"/>
  <c r="O7250" i="5"/>
  <c r="O7243" i="5"/>
  <c r="O7244" i="5"/>
  <c r="O7237" i="5"/>
  <c r="O7238" i="5"/>
  <c r="BU7238" i="5"/>
  <c r="BU7239" i="5"/>
  <c r="BU7240" i="5"/>
  <c r="BU7241" i="5"/>
  <c r="BU7242" i="5"/>
  <c r="BU7243" i="5"/>
  <c r="BU7244" i="5"/>
  <c r="BU7245" i="5"/>
  <c r="BU7246" i="5"/>
  <c r="BU7247" i="5"/>
  <c r="BU7248" i="5"/>
  <c r="BU7249" i="5"/>
  <c r="BU7250" i="5"/>
  <c r="BU7251" i="5"/>
  <c r="BU7252" i="5"/>
  <c r="BU7253" i="5"/>
  <c r="BU7254" i="5"/>
  <c r="BU7255" i="5"/>
  <c r="BU7256" i="5"/>
  <c r="BU7257" i="5"/>
  <c r="BU7258" i="5"/>
  <c r="BU7259" i="5"/>
  <c r="BU7260" i="5"/>
  <c r="BU7261" i="5"/>
  <c r="BU7262" i="5"/>
  <c r="BU7263" i="5"/>
  <c r="BU7264" i="5"/>
  <c r="BU7265" i="5"/>
  <c r="BU7266" i="5"/>
  <c r="BU7267" i="5"/>
  <c r="BU7268" i="5"/>
  <c r="BU7269" i="5"/>
  <c r="BU7270" i="5"/>
  <c r="BU7271" i="5"/>
  <c r="BU7272" i="5"/>
  <c r="BT7238" i="5"/>
  <c r="BT7239" i="5"/>
  <c r="BT7240" i="5"/>
  <c r="BT7242" i="5"/>
  <c r="BT7243" i="5"/>
  <c r="BT7244" i="5"/>
  <c r="BT7245" i="5"/>
  <c r="BT7246" i="5"/>
  <c r="BT7247" i="5"/>
  <c r="BT7248" i="5"/>
  <c r="BT7249" i="5"/>
  <c r="BT7250" i="5"/>
  <c r="BT7251" i="5"/>
  <c r="BT7252" i="5"/>
  <c r="BT7253" i="5"/>
  <c r="BT7254" i="5"/>
  <c r="BT7255" i="5"/>
  <c r="BT7256" i="5"/>
  <c r="BT7257" i="5"/>
  <c r="BT7258" i="5"/>
  <c r="BT7259" i="5"/>
  <c r="BT7260" i="5"/>
  <c r="BT7261" i="5"/>
  <c r="BT7262" i="5"/>
  <c r="BT7263" i="5"/>
  <c r="BT7264" i="5"/>
  <c r="BT7265" i="5"/>
  <c r="BT7266" i="5"/>
  <c r="BT7267" i="5"/>
  <c r="BT7268" i="5"/>
  <c r="BT7269" i="5"/>
  <c r="BT7270" i="5"/>
  <c r="BT7271" i="5"/>
  <c r="BT7272" i="5"/>
  <c r="BN7238" i="5"/>
  <c r="BN7239" i="5"/>
  <c r="BN7240" i="5"/>
  <c r="BN7241" i="5"/>
  <c r="BN7242" i="5"/>
  <c r="BN7243" i="5"/>
  <c r="BN7244" i="5"/>
  <c r="BN7245" i="5"/>
  <c r="BN7246" i="5"/>
  <c r="BN7247" i="5"/>
  <c r="BN7248" i="5"/>
  <c r="BN7249" i="5"/>
  <c r="BN7250" i="5"/>
  <c r="BN7251" i="5"/>
  <c r="BN7252" i="5"/>
  <c r="BN7253" i="5"/>
  <c r="BN7254" i="5"/>
  <c r="BN7255" i="5"/>
  <c r="BN7256" i="5"/>
  <c r="BN7257" i="5"/>
  <c r="BN7258" i="5"/>
  <c r="BN7259" i="5"/>
  <c r="BN7260" i="5"/>
  <c r="BN7261" i="5"/>
  <c r="BN7262" i="5"/>
  <c r="BN7263" i="5"/>
  <c r="BN7264" i="5"/>
  <c r="BN7265" i="5"/>
  <c r="BN7266" i="5"/>
  <c r="BN7267" i="5"/>
  <c r="BN7268" i="5"/>
  <c r="BN7269" i="5"/>
  <c r="BN7270" i="5"/>
  <c r="BN7271" i="5"/>
  <c r="BN7272" i="5"/>
  <c r="BM7238" i="5"/>
  <c r="BM7239" i="5"/>
  <c r="BM7240" i="5"/>
  <c r="BM7241" i="5"/>
  <c r="BM7242" i="5"/>
  <c r="BM7243" i="5"/>
  <c r="BM7244" i="5"/>
  <c r="BM7245" i="5"/>
  <c r="BM7246" i="5"/>
  <c r="BM7247" i="5"/>
  <c r="BM7248" i="5"/>
  <c r="BM7249" i="5"/>
  <c r="BM7250" i="5"/>
  <c r="BM7251" i="5"/>
  <c r="BM7252" i="5"/>
  <c r="BM7253" i="5"/>
  <c r="BM7254" i="5"/>
  <c r="BM7255" i="5"/>
  <c r="BM7256" i="5"/>
  <c r="BM7257" i="5"/>
  <c r="BM7258" i="5"/>
  <c r="BM7259" i="5"/>
  <c r="BM7260" i="5"/>
  <c r="BM7261" i="5"/>
  <c r="BM7262" i="5"/>
  <c r="BM7263" i="5"/>
  <c r="BM7264" i="5"/>
  <c r="BM7265" i="5"/>
  <c r="BM7266" i="5"/>
  <c r="BM7267" i="5"/>
  <c r="BM7268" i="5"/>
  <c r="BM7269" i="5"/>
  <c r="BM7270" i="5"/>
  <c r="BM7271" i="5"/>
  <c r="BM7272" i="5"/>
  <c r="AJ7238" i="5"/>
  <c r="AJ7239" i="5"/>
  <c r="AJ7240" i="5"/>
  <c r="AJ7241" i="5"/>
  <c r="AJ7242" i="5"/>
  <c r="AJ7243" i="5"/>
  <c r="AJ7244" i="5"/>
  <c r="AJ7245" i="5"/>
  <c r="AJ7246" i="5"/>
  <c r="AJ7247" i="5"/>
  <c r="AJ7248" i="5"/>
  <c r="AJ7249" i="5"/>
  <c r="AJ7250" i="5"/>
  <c r="AJ7251" i="5"/>
  <c r="AJ7252" i="5"/>
  <c r="AJ7253" i="5"/>
  <c r="AJ7254" i="5"/>
  <c r="AJ7255" i="5"/>
  <c r="AJ7256" i="5"/>
  <c r="AJ7257" i="5"/>
  <c r="AJ7258" i="5"/>
  <c r="AJ7259" i="5"/>
  <c r="AJ7260" i="5"/>
  <c r="AJ7261" i="5"/>
  <c r="AJ7262" i="5"/>
  <c r="AJ7263" i="5"/>
  <c r="AJ7264" i="5"/>
  <c r="AJ7265" i="5"/>
  <c r="AJ7266" i="5"/>
  <c r="AJ7267" i="5"/>
  <c r="AJ7268" i="5"/>
  <c r="AJ7269" i="5"/>
  <c r="AJ7270" i="5"/>
  <c r="AJ7271" i="5"/>
  <c r="AJ7272" i="5"/>
  <c r="AC7238" i="5"/>
  <c r="AC7239" i="5"/>
  <c r="AC7240" i="5"/>
  <c r="AC7241" i="5"/>
  <c r="AC7242" i="5"/>
  <c r="AC7243" i="5"/>
  <c r="AC7244" i="5"/>
  <c r="AC7245" i="5"/>
  <c r="AC7246" i="5"/>
  <c r="AC7247" i="5"/>
  <c r="AC7248" i="5"/>
  <c r="AC7249" i="5"/>
  <c r="AC7250" i="5"/>
  <c r="AC7251" i="5"/>
  <c r="AC7252" i="5"/>
  <c r="AC7253" i="5"/>
  <c r="AC7254" i="5"/>
  <c r="AC7255" i="5"/>
  <c r="AC7256" i="5"/>
  <c r="AC7257" i="5"/>
  <c r="AC7258" i="5"/>
  <c r="AC7259" i="5"/>
  <c r="AC7260" i="5"/>
  <c r="AC7261" i="5"/>
  <c r="AC7262" i="5"/>
  <c r="AC7263" i="5"/>
  <c r="AC7264" i="5"/>
  <c r="AC7265" i="5"/>
  <c r="AC7266" i="5"/>
  <c r="AC7267" i="5"/>
  <c r="AC7268" i="5"/>
  <c r="AC7269" i="5"/>
  <c r="AC7270" i="5"/>
  <c r="AC7271" i="5"/>
  <c r="AC7272" i="5"/>
  <c r="V7238" i="5"/>
  <c r="V7239" i="5"/>
  <c r="V7240" i="5"/>
  <c r="V7241" i="5"/>
  <c r="V7242" i="5"/>
  <c r="V7243" i="5"/>
  <c r="V7244" i="5"/>
  <c r="V7245" i="5"/>
  <c r="V7246" i="5"/>
  <c r="V7247" i="5"/>
  <c r="V7248" i="5"/>
  <c r="V7249" i="5"/>
  <c r="V7250" i="5"/>
  <c r="V7251" i="5"/>
  <c r="V7252" i="5"/>
  <c r="V7253" i="5"/>
  <c r="V7254" i="5"/>
  <c r="V7255" i="5"/>
  <c r="V7256" i="5"/>
  <c r="V7257" i="5"/>
  <c r="V7258" i="5"/>
  <c r="V7259" i="5"/>
  <c r="V7260" i="5"/>
  <c r="V7261" i="5"/>
  <c r="V7262" i="5"/>
  <c r="V7263" i="5"/>
  <c r="V7264" i="5"/>
  <c r="V7265" i="5"/>
  <c r="V7266" i="5"/>
  <c r="V7267" i="5"/>
  <c r="V7268" i="5"/>
  <c r="V7269" i="5"/>
  <c r="V7270" i="5"/>
  <c r="V7271" i="5"/>
  <c r="V7272" i="5"/>
  <c r="S7238" i="5"/>
  <c r="S7239" i="5"/>
  <c r="S7240" i="5"/>
  <c r="S7241" i="5"/>
  <c r="S7242" i="5"/>
  <c r="S7243" i="5"/>
  <c r="S7244" i="5"/>
  <c r="S7245" i="5"/>
  <c r="S7246" i="5"/>
  <c r="S7247" i="5"/>
  <c r="S7248" i="5"/>
  <c r="S7249" i="5"/>
  <c r="S7250" i="5"/>
  <c r="S7251" i="5"/>
  <c r="S7252" i="5"/>
  <c r="S7253" i="5"/>
  <c r="S7254" i="5"/>
  <c r="S7255" i="5"/>
  <c r="S7256" i="5"/>
  <c r="S7257" i="5"/>
  <c r="S7258" i="5"/>
  <c r="S7259" i="5"/>
  <c r="S7260" i="5"/>
  <c r="S7261" i="5"/>
  <c r="S7262" i="5"/>
  <c r="S7263" i="5"/>
  <c r="S7264" i="5"/>
  <c r="S7265" i="5"/>
  <c r="S7266" i="5"/>
  <c r="S7267" i="5"/>
  <c r="S7268" i="5"/>
  <c r="S7269" i="5"/>
  <c r="S7270" i="5"/>
  <c r="S7271" i="5"/>
  <c r="S7272"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BU7237" i="5"/>
  <c r="BT7237" i="5"/>
  <c r="BN7237" i="5"/>
  <c r="BM7237" i="5"/>
  <c r="AJ7237" i="5"/>
  <c r="AC7237" i="5"/>
  <c r="V7237" i="5"/>
  <c r="S7237" i="5"/>
  <c r="C7237" i="5"/>
  <c r="D1363" i="11" l="1"/>
  <c r="D1364" i="11"/>
  <c r="D1365" i="11"/>
  <c r="D1366" i="11"/>
  <c r="BU7236" i="5" l="1"/>
  <c r="BT7236" i="5"/>
  <c r="S7236" i="5"/>
  <c r="C7236" i="5"/>
  <c r="V7236" i="5"/>
  <c r="AC7236" i="5"/>
  <c r="AJ7236" i="5"/>
  <c r="BM7236" i="5"/>
  <c r="BN7236" i="5"/>
  <c r="O7233" i="5" l="1"/>
  <c r="O7232" i="5"/>
  <c r="O7231" i="5"/>
  <c r="O7230" i="5"/>
  <c r="O7227" i="5"/>
  <c r="O7226" i="5"/>
  <c r="O7225" i="5"/>
  <c r="O7224" i="5"/>
  <c r="O7221" i="5"/>
  <c r="O7220" i="5"/>
  <c r="O7219" i="5"/>
  <c r="O7218" i="5"/>
  <c r="O7213" i="5"/>
  <c r="O7212"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S7212" i="5"/>
  <c r="S7213" i="5"/>
  <c r="S7214" i="5"/>
  <c r="S7215" i="5"/>
  <c r="S7216" i="5"/>
  <c r="S7217" i="5"/>
  <c r="S7218" i="5"/>
  <c r="S7219" i="5"/>
  <c r="S7220" i="5"/>
  <c r="S7221" i="5"/>
  <c r="S7222" i="5"/>
  <c r="S7223" i="5"/>
  <c r="S7224" i="5"/>
  <c r="S7225" i="5"/>
  <c r="S7226" i="5"/>
  <c r="S7227" i="5"/>
  <c r="S7228" i="5"/>
  <c r="S7229" i="5"/>
  <c r="S7230" i="5"/>
  <c r="S7231" i="5"/>
  <c r="S7232" i="5"/>
  <c r="S7233" i="5"/>
  <c r="S7234" i="5"/>
  <c r="S7235" i="5"/>
  <c r="V7212" i="5"/>
  <c r="V7213" i="5"/>
  <c r="V7214" i="5"/>
  <c r="V7215" i="5"/>
  <c r="V7216" i="5"/>
  <c r="V7217" i="5"/>
  <c r="V7218" i="5"/>
  <c r="V7219" i="5"/>
  <c r="V7220" i="5"/>
  <c r="V7221" i="5"/>
  <c r="V7222" i="5"/>
  <c r="V7223" i="5"/>
  <c r="V7224" i="5"/>
  <c r="V7225" i="5"/>
  <c r="V7226" i="5"/>
  <c r="V7227" i="5"/>
  <c r="V7228" i="5"/>
  <c r="V7229" i="5"/>
  <c r="V7230" i="5"/>
  <c r="V7231" i="5"/>
  <c r="V7232" i="5"/>
  <c r="V7233" i="5"/>
  <c r="V7234" i="5"/>
  <c r="V7235" i="5"/>
  <c r="AC7212" i="5"/>
  <c r="AC7213" i="5"/>
  <c r="AC7214" i="5"/>
  <c r="AC7215" i="5"/>
  <c r="AC7216" i="5"/>
  <c r="AC7217" i="5"/>
  <c r="AC7218" i="5"/>
  <c r="AC7219" i="5"/>
  <c r="AC7220" i="5"/>
  <c r="AC7221" i="5"/>
  <c r="AC7222" i="5"/>
  <c r="AC7223" i="5"/>
  <c r="AC7224" i="5"/>
  <c r="AC7225" i="5"/>
  <c r="AC7226" i="5"/>
  <c r="AC7227" i="5"/>
  <c r="AC7228" i="5"/>
  <c r="AC7229" i="5"/>
  <c r="AC7230" i="5"/>
  <c r="AC7231" i="5"/>
  <c r="AC7232" i="5"/>
  <c r="AC7233" i="5"/>
  <c r="AC7234" i="5"/>
  <c r="AC7235" i="5"/>
  <c r="AJ7212" i="5"/>
  <c r="AJ7213" i="5"/>
  <c r="AJ7214" i="5"/>
  <c r="AJ7215" i="5"/>
  <c r="AJ7216" i="5"/>
  <c r="AJ7217" i="5"/>
  <c r="AJ7218" i="5"/>
  <c r="AJ7219" i="5"/>
  <c r="AJ7220" i="5"/>
  <c r="AJ7221" i="5"/>
  <c r="AJ7222" i="5"/>
  <c r="AJ7223" i="5"/>
  <c r="AJ7224" i="5"/>
  <c r="AJ7225" i="5"/>
  <c r="AJ7226" i="5"/>
  <c r="AJ7227" i="5"/>
  <c r="AJ7228" i="5"/>
  <c r="AJ7229" i="5"/>
  <c r="AJ7230" i="5"/>
  <c r="AJ7231" i="5"/>
  <c r="AJ7232" i="5"/>
  <c r="AJ7233" i="5"/>
  <c r="AJ7234" i="5"/>
  <c r="AJ7235" i="5"/>
  <c r="BM7212" i="5"/>
  <c r="BM7213" i="5"/>
  <c r="BM7214" i="5"/>
  <c r="BM7215" i="5"/>
  <c r="BM7216" i="5"/>
  <c r="BM7217" i="5"/>
  <c r="BM7218" i="5"/>
  <c r="BM7219" i="5"/>
  <c r="BM7220" i="5"/>
  <c r="BM7221" i="5"/>
  <c r="BM7222" i="5"/>
  <c r="BM7223" i="5"/>
  <c r="BM7224" i="5"/>
  <c r="BM7225" i="5"/>
  <c r="BM7226" i="5"/>
  <c r="BM7227" i="5"/>
  <c r="BM7228" i="5"/>
  <c r="BM7229" i="5"/>
  <c r="BM7230" i="5"/>
  <c r="BM7231" i="5"/>
  <c r="BM7232" i="5"/>
  <c r="BM7233" i="5"/>
  <c r="BM7234" i="5"/>
  <c r="BM7235" i="5"/>
  <c r="BN7212" i="5"/>
  <c r="BN7213" i="5"/>
  <c r="BN7214" i="5"/>
  <c r="BN7215" i="5"/>
  <c r="BN7216" i="5"/>
  <c r="BN7217" i="5"/>
  <c r="BN7218" i="5"/>
  <c r="BN7219" i="5"/>
  <c r="BN7220" i="5"/>
  <c r="BN7221" i="5"/>
  <c r="BN7222" i="5"/>
  <c r="BN7223" i="5"/>
  <c r="BN7224" i="5"/>
  <c r="BN7225" i="5"/>
  <c r="BN7226" i="5"/>
  <c r="BN7227" i="5"/>
  <c r="BN7228" i="5"/>
  <c r="BN7229" i="5"/>
  <c r="BN7230" i="5"/>
  <c r="BN7231" i="5"/>
  <c r="BN7232" i="5"/>
  <c r="BN7233" i="5"/>
  <c r="BN7234" i="5"/>
  <c r="BN7235" i="5"/>
  <c r="BT7212" i="5"/>
  <c r="BT7213" i="5"/>
  <c r="BT7214" i="5"/>
  <c r="BT7215" i="5"/>
  <c r="BT7216" i="5"/>
  <c r="BT7217" i="5"/>
  <c r="BT7218" i="5"/>
  <c r="BT7219" i="5"/>
  <c r="BT7220" i="5"/>
  <c r="BT7221" i="5"/>
  <c r="BT7222" i="5"/>
  <c r="BT7223" i="5"/>
  <c r="BT7224" i="5"/>
  <c r="BT7225" i="5"/>
  <c r="BT7226" i="5"/>
  <c r="BT7227" i="5"/>
  <c r="BT7228" i="5"/>
  <c r="BT7229" i="5"/>
  <c r="BT7230" i="5"/>
  <c r="BT7231" i="5"/>
  <c r="BT7232" i="5"/>
  <c r="BT7233" i="5"/>
  <c r="BT7234" i="5"/>
  <c r="BT7235" i="5"/>
  <c r="BU7212" i="5"/>
  <c r="BU7213" i="5"/>
  <c r="BU7214" i="5"/>
  <c r="BU7215" i="5"/>
  <c r="BU7216" i="5"/>
  <c r="BU7217" i="5"/>
  <c r="BU7218" i="5"/>
  <c r="BU7219" i="5"/>
  <c r="BU7220" i="5"/>
  <c r="BU7221" i="5"/>
  <c r="BU7222" i="5"/>
  <c r="BU7223" i="5"/>
  <c r="BU7224" i="5"/>
  <c r="BU7225" i="5"/>
  <c r="BU7226" i="5"/>
  <c r="BU7227" i="5"/>
  <c r="BU7228" i="5"/>
  <c r="BU7229" i="5"/>
  <c r="BU7230" i="5"/>
  <c r="BU7231" i="5"/>
  <c r="BU7232" i="5"/>
  <c r="BU7233" i="5"/>
  <c r="BU7234" i="5"/>
  <c r="BU7235" i="5"/>
  <c r="G324" i="8"/>
  <c r="K324" i="8"/>
  <c r="G323" i="8"/>
  <c r="K323" i="8"/>
  <c r="G322" i="8"/>
  <c r="K322" i="8"/>
  <c r="D1335" i="11" l="1"/>
  <c r="D1336" i="11"/>
  <c r="D1337" i="11"/>
  <c r="D1338" i="11"/>
  <c r="D1339" i="11"/>
  <c r="D1340" i="11"/>
  <c r="D1341" i="11"/>
  <c r="D1342" i="11"/>
  <c r="D1343" i="11"/>
  <c r="D1344" i="11"/>
  <c r="D1345" i="11"/>
  <c r="D1346" i="11"/>
  <c r="D1347" i="11"/>
  <c r="D1348" i="11"/>
  <c r="D1349" i="11"/>
  <c r="D1350" i="11"/>
  <c r="D1351" i="11"/>
  <c r="D1352" i="11"/>
  <c r="D1353" i="11"/>
  <c r="D1354" i="11"/>
  <c r="D1355" i="11"/>
  <c r="D1356" i="11"/>
  <c r="D1357" i="11"/>
  <c r="D1358" i="11"/>
  <c r="D1359" i="11"/>
  <c r="D1360" i="11"/>
  <c r="D1361" i="11"/>
  <c r="D1362" i="11"/>
  <c r="AJ7067" i="5" l="1"/>
  <c r="AJ7068" i="5"/>
  <c r="AJ7069" i="5"/>
  <c r="AJ7070" i="5"/>
  <c r="AJ7071" i="5"/>
  <c r="AJ7072" i="5"/>
  <c r="AJ7073" i="5"/>
  <c r="AJ7074" i="5"/>
  <c r="AJ7075" i="5"/>
  <c r="AJ7076" i="5"/>
  <c r="AJ7077" i="5"/>
  <c r="AJ7078" i="5"/>
  <c r="AJ7079" i="5"/>
  <c r="AJ7080" i="5"/>
  <c r="AJ7081" i="5"/>
  <c r="AJ7082" i="5"/>
  <c r="AJ7083" i="5"/>
  <c r="AJ7084" i="5"/>
  <c r="AJ7085" i="5"/>
  <c r="AJ7086" i="5"/>
  <c r="AJ7087" i="5"/>
  <c r="AJ7088" i="5"/>
  <c r="AJ7089" i="5"/>
  <c r="AJ7090" i="5"/>
  <c r="AJ7091" i="5"/>
  <c r="AJ7092" i="5"/>
  <c r="AJ7093" i="5"/>
  <c r="AJ7094" i="5"/>
  <c r="AJ7095" i="5"/>
  <c r="AJ7096" i="5"/>
  <c r="AJ7097" i="5"/>
  <c r="AJ7098" i="5"/>
  <c r="AJ7099" i="5"/>
  <c r="AJ7100" i="5"/>
  <c r="AJ7101" i="5"/>
  <c r="AJ7102" i="5"/>
  <c r="AJ7103" i="5"/>
  <c r="AJ7104" i="5"/>
  <c r="AJ7105" i="5"/>
  <c r="AJ7106" i="5"/>
  <c r="AJ7107" i="5"/>
  <c r="AJ7108" i="5"/>
  <c r="AJ7109" i="5"/>
  <c r="AJ7110" i="5"/>
  <c r="AJ7111" i="5"/>
  <c r="AJ7112" i="5"/>
  <c r="AJ7113" i="5"/>
  <c r="AJ7114" i="5"/>
  <c r="AJ7115" i="5"/>
  <c r="AJ7116" i="5"/>
  <c r="AJ7117" i="5"/>
  <c r="AJ7118" i="5"/>
  <c r="AJ7119" i="5"/>
  <c r="AJ7120" i="5"/>
  <c r="AJ7121" i="5"/>
  <c r="AJ7122" i="5"/>
  <c r="AJ7123" i="5"/>
  <c r="AJ7124" i="5"/>
  <c r="AJ7125" i="5"/>
  <c r="AJ7126" i="5"/>
  <c r="AJ7127" i="5"/>
  <c r="AJ7128" i="5"/>
  <c r="AJ7129" i="5"/>
  <c r="AJ7130" i="5"/>
  <c r="AJ7131" i="5"/>
  <c r="AJ7132" i="5"/>
  <c r="AJ7133" i="5"/>
  <c r="AJ7134" i="5"/>
  <c r="AJ7135" i="5"/>
  <c r="AJ7136" i="5"/>
  <c r="AJ7137" i="5"/>
  <c r="AJ7138" i="5"/>
  <c r="AJ7139" i="5"/>
  <c r="AJ7140" i="5"/>
  <c r="AJ7141" i="5"/>
  <c r="AJ7142" i="5"/>
  <c r="AJ7143" i="5"/>
  <c r="AJ7144" i="5"/>
  <c r="AJ7145" i="5"/>
  <c r="AJ7146" i="5"/>
  <c r="AJ7147" i="5"/>
  <c r="AJ7148" i="5"/>
  <c r="AJ7149" i="5"/>
  <c r="AJ7150" i="5"/>
  <c r="AJ7151" i="5"/>
  <c r="AJ7152" i="5"/>
  <c r="AJ7153" i="5"/>
  <c r="AJ7154" i="5"/>
  <c r="AJ7155" i="5"/>
  <c r="AJ7156" i="5"/>
  <c r="AJ7157" i="5"/>
  <c r="AJ7158" i="5"/>
  <c r="AJ7159" i="5"/>
  <c r="AJ7160" i="5"/>
  <c r="AJ7161" i="5"/>
  <c r="AJ7162" i="5"/>
  <c r="AJ7163" i="5"/>
  <c r="AJ7164" i="5"/>
  <c r="AJ7165" i="5"/>
  <c r="AJ7166" i="5"/>
  <c r="AJ7167" i="5"/>
  <c r="AJ7168" i="5"/>
  <c r="AJ7169" i="5"/>
  <c r="AJ7170" i="5"/>
  <c r="AJ7171" i="5"/>
  <c r="AJ7172" i="5"/>
  <c r="AJ7173" i="5"/>
  <c r="AJ7174" i="5"/>
  <c r="AJ7175" i="5"/>
  <c r="AJ7176" i="5"/>
  <c r="AJ7177" i="5"/>
  <c r="AJ7178" i="5"/>
  <c r="AJ7179" i="5"/>
  <c r="AJ7180" i="5"/>
  <c r="AJ7181" i="5"/>
  <c r="AJ7182" i="5"/>
  <c r="AJ7183" i="5"/>
  <c r="AJ7184" i="5"/>
  <c r="AJ7185" i="5"/>
  <c r="AJ7186" i="5"/>
  <c r="AJ7187" i="5"/>
  <c r="AJ7188" i="5"/>
  <c r="AJ7189" i="5"/>
  <c r="AJ7190" i="5"/>
  <c r="AJ7191" i="5"/>
  <c r="AJ7192" i="5"/>
  <c r="AJ7193" i="5"/>
  <c r="AJ7194" i="5"/>
  <c r="AJ7195" i="5"/>
  <c r="AJ7196" i="5"/>
  <c r="AJ7197" i="5"/>
  <c r="AJ7198" i="5"/>
  <c r="AJ7199" i="5"/>
  <c r="AJ7200" i="5"/>
  <c r="AJ7201" i="5"/>
  <c r="AJ7202" i="5"/>
  <c r="AJ7203" i="5"/>
  <c r="AJ7204" i="5"/>
  <c r="AJ7205" i="5"/>
  <c r="AJ7206" i="5"/>
  <c r="AJ7207" i="5"/>
  <c r="AJ7208" i="5"/>
  <c r="AJ7209" i="5"/>
  <c r="AJ7210" i="5"/>
  <c r="AJ7211" i="5"/>
  <c r="AC7066" i="5"/>
  <c r="AC7067" i="5"/>
  <c r="AC7068" i="5"/>
  <c r="AC7069" i="5"/>
  <c r="AC7070" i="5"/>
  <c r="AC7071" i="5"/>
  <c r="AC7072" i="5"/>
  <c r="AC7073" i="5"/>
  <c r="AC7074" i="5"/>
  <c r="AC7075" i="5"/>
  <c r="AC7076" i="5"/>
  <c r="AC7077" i="5"/>
  <c r="AC7078" i="5"/>
  <c r="AC7079" i="5"/>
  <c r="AC7080" i="5"/>
  <c r="AC7081" i="5"/>
  <c r="AC7082" i="5"/>
  <c r="AC7083" i="5"/>
  <c r="AC7084" i="5"/>
  <c r="AC7085" i="5"/>
  <c r="AC7086" i="5"/>
  <c r="AC7087" i="5"/>
  <c r="AC7088" i="5"/>
  <c r="AC7089" i="5"/>
  <c r="AC7090" i="5"/>
  <c r="AC7091" i="5"/>
  <c r="AC7092" i="5"/>
  <c r="AC7093" i="5"/>
  <c r="AC7094" i="5"/>
  <c r="AC7095" i="5"/>
  <c r="AC7096" i="5"/>
  <c r="AC7097" i="5"/>
  <c r="AC7098" i="5"/>
  <c r="AC7099" i="5"/>
  <c r="AC7100" i="5"/>
  <c r="AC7101" i="5"/>
  <c r="AC7102" i="5"/>
  <c r="AC7103" i="5"/>
  <c r="AC7104" i="5"/>
  <c r="AC7105" i="5"/>
  <c r="AC7106" i="5"/>
  <c r="AC7107" i="5"/>
  <c r="AC7108" i="5"/>
  <c r="AC7109" i="5"/>
  <c r="AC7110" i="5"/>
  <c r="AC7111" i="5"/>
  <c r="AC7112" i="5"/>
  <c r="AC7113" i="5"/>
  <c r="AC7114" i="5"/>
  <c r="AC7115" i="5"/>
  <c r="AC7116" i="5"/>
  <c r="AC7117" i="5"/>
  <c r="AC7118" i="5"/>
  <c r="AC7119" i="5"/>
  <c r="AC7120" i="5"/>
  <c r="AC7121" i="5"/>
  <c r="AC7122" i="5"/>
  <c r="AC7123" i="5"/>
  <c r="AC7124" i="5"/>
  <c r="AC7125" i="5"/>
  <c r="AC7126" i="5"/>
  <c r="AC7127" i="5"/>
  <c r="AC7128" i="5"/>
  <c r="AC7129" i="5"/>
  <c r="AC7130" i="5"/>
  <c r="AC7131" i="5"/>
  <c r="AC7132" i="5"/>
  <c r="AC7133" i="5"/>
  <c r="AC7134" i="5"/>
  <c r="AC7135" i="5"/>
  <c r="AC7136" i="5"/>
  <c r="AC7137" i="5"/>
  <c r="AC7138" i="5"/>
  <c r="AC7139" i="5"/>
  <c r="AC7140" i="5"/>
  <c r="AC7141" i="5"/>
  <c r="AC7142" i="5"/>
  <c r="AC7143" i="5"/>
  <c r="AC7144" i="5"/>
  <c r="AC7145" i="5"/>
  <c r="AC7146" i="5"/>
  <c r="AC7147" i="5"/>
  <c r="AC7148" i="5"/>
  <c r="AC7149" i="5"/>
  <c r="AC7150" i="5"/>
  <c r="AC7151" i="5"/>
  <c r="AC7152" i="5"/>
  <c r="AC7153" i="5"/>
  <c r="AC7154" i="5"/>
  <c r="AC7155" i="5"/>
  <c r="AC7156" i="5"/>
  <c r="AC7157" i="5"/>
  <c r="AC7158" i="5"/>
  <c r="AC7159" i="5"/>
  <c r="AC7160" i="5"/>
  <c r="AC7161" i="5"/>
  <c r="AC7162" i="5"/>
  <c r="AC7163" i="5"/>
  <c r="AC7164" i="5"/>
  <c r="AC7165" i="5"/>
  <c r="AC7166" i="5"/>
  <c r="AC7167" i="5"/>
  <c r="AC7168" i="5"/>
  <c r="AC7169" i="5"/>
  <c r="AC7170" i="5"/>
  <c r="AC7171" i="5"/>
  <c r="AC7172" i="5"/>
  <c r="AC7173" i="5"/>
  <c r="AC7174" i="5"/>
  <c r="AC7175" i="5"/>
  <c r="AC7176" i="5"/>
  <c r="AC7177" i="5"/>
  <c r="AC7178" i="5"/>
  <c r="AC7179" i="5"/>
  <c r="AC7180" i="5"/>
  <c r="AC7181" i="5"/>
  <c r="AC7182" i="5"/>
  <c r="AC7183" i="5"/>
  <c r="AC7184" i="5"/>
  <c r="AC7185" i="5"/>
  <c r="AC7186" i="5"/>
  <c r="AC7187" i="5"/>
  <c r="AC7188" i="5"/>
  <c r="AC7189" i="5"/>
  <c r="AC7190" i="5"/>
  <c r="AC7191" i="5"/>
  <c r="AC7192" i="5"/>
  <c r="AC7193" i="5"/>
  <c r="AC7194" i="5"/>
  <c r="AC7195" i="5"/>
  <c r="AC7196" i="5"/>
  <c r="AC7197" i="5"/>
  <c r="AC7198" i="5"/>
  <c r="AC7199" i="5"/>
  <c r="AC7200" i="5"/>
  <c r="AC7201" i="5"/>
  <c r="AC7202" i="5"/>
  <c r="AC7203" i="5"/>
  <c r="AC7204" i="5"/>
  <c r="AC7205" i="5"/>
  <c r="AC7206" i="5"/>
  <c r="AC7207" i="5"/>
  <c r="AC7208" i="5"/>
  <c r="AC7209" i="5"/>
  <c r="AC7210" i="5"/>
  <c r="AC7211" i="5"/>
  <c r="BU7070" i="5"/>
  <c r="BU7071" i="5"/>
  <c r="BU7072" i="5"/>
  <c r="BU7073" i="5"/>
  <c r="BU7074" i="5"/>
  <c r="BU7075" i="5"/>
  <c r="BU7076" i="5"/>
  <c r="BU7077" i="5"/>
  <c r="BU7078" i="5"/>
  <c r="BU7079" i="5"/>
  <c r="BU7080" i="5"/>
  <c r="BU7081" i="5"/>
  <c r="BU7082" i="5"/>
  <c r="BU7083" i="5"/>
  <c r="BU7084" i="5"/>
  <c r="BU7085" i="5"/>
  <c r="BU7086" i="5"/>
  <c r="BU7087" i="5"/>
  <c r="BU7088" i="5"/>
  <c r="BU7089" i="5"/>
  <c r="BU7090" i="5"/>
  <c r="BU7091" i="5"/>
  <c r="BU7092" i="5"/>
  <c r="BU7093" i="5"/>
  <c r="BU7094" i="5"/>
  <c r="BU7095" i="5"/>
  <c r="BU7096" i="5"/>
  <c r="BU7097" i="5"/>
  <c r="BU7098" i="5"/>
  <c r="BU7099" i="5"/>
  <c r="BU7100" i="5"/>
  <c r="BU7101" i="5"/>
  <c r="BU7102" i="5"/>
  <c r="BU7103" i="5"/>
  <c r="BU7104" i="5"/>
  <c r="BU7105" i="5"/>
  <c r="BU7106" i="5"/>
  <c r="BU7107" i="5"/>
  <c r="BU7108" i="5"/>
  <c r="BU7109" i="5"/>
  <c r="BU7110" i="5"/>
  <c r="BU7111" i="5"/>
  <c r="BU7112" i="5"/>
  <c r="BU7113" i="5"/>
  <c r="BU7114" i="5"/>
  <c r="BU7115" i="5"/>
  <c r="BU7116" i="5"/>
  <c r="BU7117" i="5"/>
  <c r="BU7118" i="5"/>
  <c r="BU7119" i="5"/>
  <c r="BU7120" i="5"/>
  <c r="BU7121" i="5"/>
  <c r="BU7122" i="5"/>
  <c r="BU7123" i="5"/>
  <c r="BU7124" i="5"/>
  <c r="BU7125" i="5"/>
  <c r="BU7126" i="5"/>
  <c r="BU7127" i="5"/>
  <c r="BU7128" i="5"/>
  <c r="BU7129" i="5"/>
  <c r="BU7130" i="5"/>
  <c r="BU7131" i="5"/>
  <c r="BU7132" i="5"/>
  <c r="BU7133" i="5"/>
  <c r="BU7134" i="5"/>
  <c r="BU7135" i="5"/>
  <c r="BU7136" i="5"/>
  <c r="BU7137" i="5"/>
  <c r="BU7138" i="5"/>
  <c r="BU7139" i="5"/>
  <c r="BU7140" i="5"/>
  <c r="BU7141" i="5"/>
  <c r="BU7142" i="5"/>
  <c r="BU7143" i="5"/>
  <c r="BU7144" i="5"/>
  <c r="BU7145" i="5"/>
  <c r="BU7146" i="5"/>
  <c r="BU7147" i="5"/>
  <c r="BU7148" i="5"/>
  <c r="BU7149" i="5"/>
  <c r="BU7150" i="5"/>
  <c r="BU7151" i="5"/>
  <c r="BU7152" i="5"/>
  <c r="BU7153" i="5"/>
  <c r="BU7154" i="5"/>
  <c r="BU7155" i="5"/>
  <c r="BU7156" i="5"/>
  <c r="BU7157" i="5"/>
  <c r="BU7158" i="5"/>
  <c r="BU7159" i="5"/>
  <c r="BU7160" i="5"/>
  <c r="BU7161" i="5"/>
  <c r="BU7162" i="5"/>
  <c r="BU7163" i="5"/>
  <c r="BU7164" i="5"/>
  <c r="BU7165" i="5"/>
  <c r="BU7166" i="5"/>
  <c r="BU7167" i="5"/>
  <c r="BU7168" i="5"/>
  <c r="BU7169" i="5"/>
  <c r="BU7170" i="5"/>
  <c r="BU7171" i="5"/>
  <c r="BU7172" i="5"/>
  <c r="BU7173" i="5"/>
  <c r="BU7174" i="5"/>
  <c r="BU7175" i="5"/>
  <c r="BU7176" i="5"/>
  <c r="BU7177" i="5"/>
  <c r="BU7178" i="5"/>
  <c r="BU7179" i="5"/>
  <c r="BU7180" i="5"/>
  <c r="BU7181" i="5"/>
  <c r="BU7182" i="5"/>
  <c r="BU7183" i="5"/>
  <c r="BU7184" i="5"/>
  <c r="BU7185" i="5"/>
  <c r="BU7186" i="5"/>
  <c r="BU7187" i="5"/>
  <c r="BU7188" i="5"/>
  <c r="BU7189" i="5"/>
  <c r="BU7190" i="5"/>
  <c r="BU7191" i="5"/>
  <c r="BU7192" i="5"/>
  <c r="BU7193" i="5"/>
  <c r="BU7194" i="5"/>
  <c r="BU7195" i="5"/>
  <c r="BU7196" i="5"/>
  <c r="BU7197" i="5"/>
  <c r="BU7198" i="5"/>
  <c r="BU7199" i="5"/>
  <c r="BU7200" i="5"/>
  <c r="BU7201" i="5"/>
  <c r="BU7202" i="5"/>
  <c r="BU7203" i="5"/>
  <c r="BU7204" i="5"/>
  <c r="BU7205" i="5"/>
  <c r="BU7206" i="5"/>
  <c r="BU7207" i="5"/>
  <c r="BU7208" i="5"/>
  <c r="BU7209" i="5"/>
  <c r="BU7210" i="5"/>
  <c r="BU7211" i="5"/>
  <c r="BT7070" i="5"/>
  <c r="BT7071" i="5"/>
  <c r="BT7072" i="5"/>
  <c r="BT7073" i="5"/>
  <c r="BT7074" i="5"/>
  <c r="BT7075" i="5"/>
  <c r="BT7076" i="5"/>
  <c r="BT7077" i="5"/>
  <c r="BT7078" i="5"/>
  <c r="BT7079" i="5"/>
  <c r="BT7080" i="5"/>
  <c r="BT7081" i="5"/>
  <c r="BT7082" i="5"/>
  <c r="BT7083" i="5"/>
  <c r="BT7084" i="5"/>
  <c r="BT7085" i="5"/>
  <c r="BT7086" i="5"/>
  <c r="BT7087" i="5"/>
  <c r="BT7088" i="5"/>
  <c r="BT7089" i="5"/>
  <c r="BT7090" i="5"/>
  <c r="BT7091" i="5"/>
  <c r="BT7092" i="5"/>
  <c r="BT7093" i="5"/>
  <c r="BT7094" i="5"/>
  <c r="BT7095" i="5"/>
  <c r="BT7096" i="5"/>
  <c r="BT7097" i="5"/>
  <c r="BT7098" i="5"/>
  <c r="BT7099" i="5"/>
  <c r="BT7100" i="5"/>
  <c r="BT7101" i="5"/>
  <c r="BT7102" i="5"/>
  <c r="BT7103" i="5"/>
  <c r="BT7104" i="5"/>
  <c r="BT7105" i="5"/>
  <c r="BT7106" i="5"/>
  <c r="BT7107" i="5"/>
  <c r="BT7108" i="5"/>
  <c r="BT7109" i="5"/>
  <c r="BT7110" i="5"/>
  <c r="BT7111" i="5"/>
  <c r="BT7112" i="5"/>
  <c r="BT7113" i="5"/>
  <c r="BT7114" i="5"/>
  <c r="BT7115" i="5"/>
  <c r="BT7116" i="5"/>
  <c r="BT7117" i="5"/>
  <c r="BT7118" i="5"/>
  <c r="BT7119" i="5"/>
  <c r="BT7120" i="5"/>
  <c r="BT7121" i="5"/>
  <c r="BT7122" i="5"/>
  <c r="BT7123" i="5"/>
  <c r="BT7124" i="5"/>
  <c r="BT7125" i="5"/>
  <c r="BT7126" i="5"/>
  <c r="BT7127" i="5"/>
  <c r="BT7128" i="5"/>
  <c r="BT7129" i="5"/>
  <c r="BT7130" i="5"/>
  <c r="BT7131" i="5"/>
  <c r="BT7132" i="5"/>
  <c r="BT7133" i="5"/>
  <c r="BT7134" i="5"/>
  <c r="BT7135" i="5"/>
  <c r="BT7136" i="5"/>
  <c r="BT7137" i="5"/>
  <c r="BT7138" i="5"/>
  <c r="BT7139" i="5"/>
  <c r="BT7140" i="5"/>
  <c r="BT7141" i="5"/>
  <c r="BT7142" i="5"/>
  <c r="BT7143" i="5"/>
  <c r="BT7144" i="5"/>
  <c r="BT7145" i="5"/>
  <c r="BT7146" i="5"/>
  <c r="BT7147" i="5"/>
  <c r="BT7148" i="5"/>
  <c r="BT7149" i="5"/>
  <c r="BT7150" i="5"/>
  <c r="BT7151" i="5"/>
  <c r="BT7152" i="5"/>
  <c r="BT7153" i="5"/>
  <c r="BT7154" i="5"/>
  <c r="BT7155" i="5"/>
  <c r="BT7156" i="5"/>
  <c r="BT7157" i="5"/>
  <c r="BT7158" i="5"/>
  <c r="BT7159" i="5"/>
  <c r="BT7160" i="5"/>
  <c r="BT7161" i="5"/>
  <c r="BT7162" i="5"/>
  <c r="BT7163" i="5"/>
  <c r="BT7164" i="5"/>
  <c r="BT7165" i="5"/>
  <c r="BT7166" i="5"/>
  <c r="BT7167" i="5"/>
  <c r="BT7168" i="5"/>
  <c r="BT7169" i="5"/>
  <c r="BT7170" i="5"/>
  <c r="BT7171" i="5"/>
  <c r="BT7172" i="5"/>
  <c r="BT7173" i="5"/>
  <c r="BT7174" i="5"/>
  <c r="BT7175" i="5"/>
  <c r="BT7176" i="5"/>
  <c r="BT7177" i="5"/>
  <c r="BT7178" i="5"/>
  <c r="BT7179" i="5"/>
  <c r="BT7180" i="5"/>
  <c r="BT7181" i="5"/>
  <c r="BT7182" i="5"/>
  <c r="BT7183" i="5"/>
  <c r="BT7184" i="5"/>
  <c r="BT7185" i="5"/>
  <c r="BT7186" i="5"/>
  <c r="BT7187" i="5"/>
  <c r="BT7188" i="5"/>
  <c r="BT7189" i="5"/>
  <c r="BT7190" i="5"/>
  <c r="BT7191" i="5"/>
  <c r="BT7192" i="5"/>
  <c r="BT7193" i="5"/>
  <c r="BT7194" i="5"/>
  <c r="BT7195" i="5"/>
  <c r="BT7196" i="5"/>
  <c r="BT7197" i="5"/>
  <c r="BT7198" i="5"/>
  <c r="BT7199" i="5"/>
  <c r="BT7200" i="5"/>
  <c r="BT7201" i="5"/>
  <c r="BT7202" i="5"/>
  <c r="BT7203" i="5"/>
  <c r="BT7204" i="5"/>
  <c r="BT7205" i="5"/>
  <c r="BT7206" i="5"/>
  <c r="BT7207" i="5"/>
  <c r="BT7208" i="5"/>
  <c r="BT7209" i="5"/>
  <c r="BT7210" i="5"/>
  <c r="BT7211" i="5"/>
  <c r="BN7070" i="5"/>
  <c r="BN7071" i="5"/>
  <c r="BN7072" i="5"/>
  <c r="BN7073" i="5"/>
  <c r="BN7074" i="5"/>
  <c r="BN7075" i="5"/>
  <c r="BN7076" i="5"/>
  <c r="BN7077" i="5"/>
  <c r="BN7078" i="5"/>
  <c r="BN7079" i="5"/>
  <c r="BN7080" i="5"/>
  <c r="BN7081" i="5"/>
  <c r="BN7082" i="5"/>
  <c r="BN7083" i="5"/>
  <c r="BN7084" i="5"/>
  <c r="BN7085" i="5"/>
  <c r="BN7086" i="5"/>
  <c r="BN7087" i="5"/>
  <c r="BN7088" i="5"/>
  <c r="BN7089" i="5"/>
  <c r="BN7090" i="5"/>
  <c r="BN7091" i="5"/>
  <c r="BN7092" i="5"/>
  <c r="BN7093" i="5"/>
  <c r="BN7094" i="5"/>
  <c r="BN7095" i="5"/>
  <c r="BN7096" i="5"/>
  <c r="BN7097" i="5"/>
  <c r="BN7098" i="5"/>
  <c r="BN7099" i="5"/>
  <c r="BN7100" i="5"/>
  <c r="BN7101" i="5"/>
  <c r="BN7102" i="5"/>
  <c r="BN7103" i="5"/>
  <c r="BN7104" i="5"/>
  <c r="BN7105" i="5"/>
  <c r="BN7106" i="5"/>
  <c r="BN7107" i="5"/>
  <c r="BN7108" i="5"/>
  <c r="BN7109" i="5"/>
  <c r="BN7110" i="5"/>
  <c r="BN7111" i="5"/>
  <c r="BN7112" i="5"/>
  <c r="BN7113" i="5"/>
  <c r="BN7114" i="5"/>
  <c r="BN7115" i="5"/>
  <c r="BN7116" i="5"/>
  <c r="BN7117" i="5"/>
  <c r="BN7118" i="5"/>
  <c r="BN7119" i="5"/>
  <c r="BN7120" i="5"/>
  <c r="BN7121" i="5"/>
  <c r="BN7122" i="5"/>
  <c r="BN7123" i="5"/>
  <c r="BN7124" i="5"/>
  <c r="BN7125" i="5"/>
  <c r="BN7126" i="5"/>
  <c r="BN7127" i="5"/>
  <c r="BN7128" i="5"/>
  <c r="BN7129" i="5"/>
  <c r="BN7130" i="5"/>
  <c r="BN7131" i="5"/>
  <c r="BN7132" i="5"/>
  <c r="BN7133" i="5"/>
  <c r="BN7134" i="5"/>
  <c r="BN7135" i="5"/>
  <c r="BN7136" i="5"/>
  <c r="BN7137" i="5"/>
  <c r="BN7138" i="5"/>
  <c r="BN7139" i="5"/>
  <c r="BN7140" i="5"/>
  <c r="BN7141" i="5"/>
  <c r="BN7142" i="5"/>
  <c r="BN7143" i="5"/>
  <c r="BN7144" i="5"/>
  <c r="BN7145" i="5"/>
  <c r="BN7146" i="5"/>
  <c r="BN7147" i="5"/>
  <c r="BN7148" i="5"/>
  <c r="BN7149" i="5"/>
  <c r="BN7150" i="5"/>
  <c r="BN7151" i="5"/>
  <c r="BN7152" i="5"/>
  <c r="BN7153" i="5"/>
  <c r="BN7154" i="5"/>
  <c r="BN7155" i="5"/>
  <c r="BN7156" i="5"/>
  <c r="BN7157" i="5"/>
  <c r="BN7158" i="5"/>
  <c r="BN7159" i="5"/>
  <c r="BN7160" i="5"/>
  <c r="BN7161" i="5"/>
  <c r="BN7162" i="5"/>
  <c r="BN7163" i="5"/>
  <c r="BN7164" i="5"/>
  <c r="BN7165" i="5"/>
  <c r="BN7166" i="5"/>
  <c r="BN7167" i="5"/>
  <c r="BN7168" i="5"/>
  <c r="BN7169" i="5"/>
  <c r="BN7170" i="5"/>
  <c r="BN7171" i="5"/>
  <c r="BN7172" i="5"/>
  <c r="BN7173" i="5"/>
  <c r="BN7174" i="5"/>
  <c r="BN7175" i="5"/>
  <c r="BN7176" i="5"/>
  <c r="BN7177" i="5"/>
  <c r="BN7178" i="5"/>
  <c r="BN7179" i="5"/>
  <c r="BN7180" i="5"/>
  <c r="BN7181" i="5"/>
  <c r="BN7182" i="5"/>
  <c r="BN7183" i="5"/>
  <c r="BN7184" i="5"/>
  <c r="BN7185" i="5"/>
  <c r="BN7186" i="5"/>
  <c r="BN7187" i="5"/>
  <c r="BN7188" i="5"/>
  <c r="BN7189" i="5"/>
  <c r="BN7190" i="5"/>
  <c r="BN7191" i="5"/>
  <c r="BN7192" i="5"/>
  <c r="BN7193" i="5"/>
  <c r="BN7194" i="5"/>
  <c r="BN7195" i="5"/>
  <c r="BN7196" i="5"/>
  <c r="BN7197" i="5"/>
  <c r="BN7198" i="5"/>
  <c r="BN7199" i="5"/>
  <c r="BN7200" i="5"/>
  <c r="BN7201" i="5"/>
  <c r="BN7202" i="5"/>
  <c r="BN7203" i="5"/>
  <c r="BN7204" i="5"/>
  <c r="BN7205" i="5"/>
  <c r="BN7206" i="5"/>
  <c r="BN7207" i="5"/>
  <c r="BN7208" i="5"/>
  <c r="BN7209" i="5"/>
  <c r="BN7210" i="5"/>
  <c r="BN7211" i="5"/>
  <c r="BM7070" i="5"/>
  <c r="BM7071" i="5"/>
  <c r="BM7072" i="5"/>
  <c r="BM7073" i="5"/>
  <c r="BM7074" i="5"/>
  <c r="BM7075" i="5"/>
  <c r="BM7076" i="5"/>
  <c r="BM7077" i="5"/>
  <c r="BM7078" i="5"/>
  <c r="BM7079" i="5"/>
  <c r="BM7080" i="5"/>
  <c r="BM7081" i="5"/>
  <c r="BM7082" i="5"/>
  <c r="BM7083" i="5"/>
  <c r="BM7084" i="5"/>
  <c r="BM7085" i="5"/>
  <c r="BM7086" i="5"/>
  <c r="BM7087" i="5"/>
  <c r="BM7088" i="5"/>
  <c r="BM7089" i="5"/>
  <c r="BM7090" i="5"/>
  <c r="BM7091" i="5"/>
  <c r="BM7092" i="5"/>
  <c r="BM7093" i="5"/>
  <c r="BM7094" i="5"/>
  <c r="BM7095" i="5"/>
  <c r="BM7096" i="5"/>
  <c r="BM7097" i="5"/>
  <c r="BM7098" i="5"/>
  <c r="BM7099" i="5"/>
  <c r="BM7100" i="5"/>
  <c r="BM7101" i="5"/>
  <c r="BM7102" i="5"/>
  <c r="BM7103" i="5"/>
  <c r="BM7104" i="5"/>
  <c r="BM7105" i="5"/>
  <c r="BM7106" i="5"/>
  <c r="BM7107" i="5"/>
  <c r="BM7108" i="5"/>
  <c r="BM7109" i="5"/>
  <c r="BM7110" i="5"/>
  <c r="BM7111" i="5"/>
  <c r="BM7112" i="5"/>
  <c r="BM7113" i="5"/>
  <c r="BM7114" i="5"/>
  <c r="BM7115" i="5"/>
  <c r="BM7116" i="5"/>
  <c r="BM7117" i="5"/>
  <c r="BM7118" i="5"/>
  <c r="BM7119" i="5"/>
  <c r="BM7120" i="5"/>
  <c r="BM7121" i="5"/>
  <c r="BM7122" i="5"/>
  <c r="BM7123" i="5"/>
  <c r="BM7124" i="5"/>
  <c r="BM7125" i="5"/>
  <c r="BM7126" i="5"/>
  <c r="BM7127" i="5"/>
  <c r="BM7128" i="5"/>
  <c r="BM7129" i="5"/>
  <c r="BM7130" i="5"/>
  <c r="BM7131" i="5"/>
  <c r="BM7132" i="5"/>
  <c r="BM7133" i="5"/>
  <c r="BM7134" i="5"/>
  <c r="BM7135" i="5"/>
  <c r="BM7136" i="5"/>
  <c r="BM7137" i="5"/>
  <c r="BM7138" i="5"/>
  <c r="BM7139" i="5"/>
  <c r="BM7140" i="5"/>
  <c r="BM7141" i="5"/>
  <c r="BM7142" i="5"/>
  <c r="BM7143" i="5"/>
  <c r="BM7144" i="5"/>
  <c r="BM7145" i="5"/>
  <c r="BM7146" i="5"/>
  <c r="BM7147" i="5"/>
  <c r="BM7148" i="5"/>
  <c r="BM7149" i="5"/>
  <c r="BM7150" i="5"/>
  <c r="BM7151" i="5"/>
  <c r="BM7152" i="5"/>
  <c r="BM7153" i="5"/>
  <c r="BM7154" i="5"/>
  <c r="BM7155" i="5"/>
  <c r="BM7156" i="5"/>
  <c r="BM7157" i="5"/>
  <c r="BM7158" i="5"/>
  <c r="BM7159" i="5"/>
  <c r="BM7160" i="5"/>
  <c r="BM7161" i="5"/>
  <c r="BM7162" i="5"/>
  <c r="BM7163" i="5"/>
  <c r="BM7164" i="5"/>
  <c r="BM7165" i="5"/>
  <c r="BM7166" i="5"/>
  <c r="BM7167" i="5"/>
  <c r="BM7168" i="5"/>
  <c r="BM7169" i="5"/>
  <c r="BM7170" i="5"/>
  <c r="BM7171" i="5"/>
  <c r="BM7172" i="5"/>
  <c r="BM7173" i="5"/>
  <c r="BM7174" i="5"/>
  <c r="BM7175" i="5"/>
  <c r="BM7176" i="5"/>
  <c r="BM7177" i="5"/>
  <c r="BM7178" i="5"/>
  <c r="BM7179" i="5"/>
  <c r="BM7180" i="5"/>
  <c r="BM7181" i="5"/>
  <c r="BM7182" i="5"/>
  <c r="BM7183" i="5"/>
  <c r="BM7184" i="5"/>
  <c r="BM7185" i="5"/>
  <c r="BM7186" i="5"/>
  <c r="BM7187" i="5"/>
  <c r="BM7188" i="5"/>
  <c r="BM7189" i="5"/>
  <c r="BM7190" i="5"/>
  <c r="BM7191" i="5"/>
  <c r="BM7192" i="5"/>
  <c r="BM7193" i="5"/>
  <c r="BM7194" i="5"/>
  <c r="BM7195" i="5"/>
  <c r="BM7196" i="5"/>
  <c r="BM7197" i="5"/>
  <c r="BM7198" i="5"/>
  <c r="BM7199" i="5"/>
  <c r="BM7200" i="5"/>
  <c r="BM7201" i="5"/>
  <c r="BM7202" i="5"/>
  <c r="BM7203" i="5"/>
  <c r="BM7204" i="5"/>
  <c r="BM7205" i="5"/>
  <c r="BM7206" i="5"/>
  <c r="BM7207" i="5"/>
  <c r="BM7208" i="5"/>
  <c r="BM7209" i="5"/>
  <c r="BM7210" i="5"/>
  <c r="BM7211" i="5"/>
  <c r="V7070" i="5"/>
  <c r="V7071" i="5"/>
  <c r="V7072" i="5"/>
  <c r="V7073" i="5"/>
  <c r="V7074" i="5"/>
  <c r="V7075" i="5"/>
  <c r="V7076" i="5"/>
  <c r="V7077" i="5"/>
  <c r="V7078" i="5"/>
  <c r="V7079" i="5"/>
  <c r="V7080" i="5"/>
  <c r="V7081" i="5"/>
  <c r="V7082" i="5"/>
  <c r="V7083" i="5"/>
  <c r="V7084" i="5"/>
  <c r="V7085" i="5"/>
  <c r="V7086" i="5"/>
  <c r="V7087" i="5"/>
  <c r="V7088" i="5"/>
  <c r="V7089" i="5"/>
  <c r="V7090" i="5"/>
  <c r="V7091" i="5"/>
  <c r="V7092" i="5"/>
  <c r="V7093" i="5"/>
  <c r="V7094" i="5"/>
  <c r="V7095" i="5"/>
  <c r="V7096" i="5"/>
  <c r="V7097" i="5"/>
  <c r="V7098" i="5"/>
  <c r="V7099" i="5"/>
  <c r="V7100" i="5"/>
  <c r="V7101" i="5"/>
  <c r="V7102" i="5"/>
  <c r="V7103" i="5"/>
  <c r="V7104" i="5"/>
  <c r="V7105" i="5"/>
  <c r="V7106" i="5"/>
  <c r="V7107" i="5"/>
  <c r="V7108" i="5"/>
  <c r="V7109" i="5"/>
  <c r="V7110" i="5"/>
  <c r="V7111" i="5"/>
  <c r="V7112" i="5"/>
  <c r="V7113" i="5"/>
  <c r="V7114" i="5"/>
  <c r="V7115" i="5"/>
  <c r="V7116" i="5"/>
  <c r="V7117" i="5"/>
  <c r="V7118" i="5"/>
  <c r="V7119" i="5"/>
  <c r="V7120" i="5"/>
  <c r="V7121" i="5"/>
  <c r="V7122" i="5"/>
  <c r="V7123" i="5"/>
  <c r="V7124" i="5"/>
  <c r="V7125" i="5"/>
  <c r="V7126" i="5"/>
  <c r="V7127" i="5"/>
  <c r="V7128" i="5"/>
  <c r="V7129" i="5"/>
  <c r="V7130" i="5"/>
  <c r="V7131" i="5"/>
  <c r="V7132" i="5"/>
  <c r="V7133" i="5"/>
  <c r="V7134" i="5"/>
  <c r="V7135" i="5"/>
  <c r="V7136" i="5"/>
  <c r="V7137" i="5"/>
  <c r="V7138" i="5"/>
  <c r="V7139" i="5"/>
  <c r="V7140" i="5"/>
  <c r="V7141" i="5"/>
  <c r="V7142" i="5"/>
  <c r="V7143" i="5"/>
  <c r="V7144" i="5"/>
  <c r="V7145" i="5"/>
  <c r="V7146" i="5"/>
  <c r="V7147" i="5"/>
  <c r="V7148" i="5"/>
  <c r="V7149" i="5"/>
  <c r="V7150" i="5"/>
  <c r="V7151" i="5"/>
  <c r="V7152" i="5"/>
  <c r="V7153" i="5"/>
  <c r="V7154" i="5"/>
  <c r="V7155" i="5"/>
  <c r="V7156" i="5"/>
  <c r="V7157" i="5"/>
  <c r="V7158" i="5"/>
  <c r="V7159" i="5"/>
  <c r="V7160" i="5"/>
  <c r="V7161" i="5"/>
  <c r="V7162" i="5"/>
  <c r="V7163" i="5"/>
  <c r="V7164" i="5"/>
  <c r="V7165" i="5"/>
  <c r="V7166" i="5"/>
  <c r="V7167" i="5"/>
  <c r="V7168" i="5"/>
  <c r="V7169" i="5"/>
  <c r="V7170" i="5"/>
  <c r="V7171" i="5"/>
  <c r="V7172" i="5"/>
  <c r="V7173" i="5"/>
  <c r="V7174" i="5"/>
  <c r="V7175" i="5"/>
  <c r="V7176" i="5"/>
  <c r="V7177" i="5"/>
  <c r="V7178" i="5"/>
  <c r="V7179" i="5"/>
  <c r="V7180" i="5"/>
  <c r="V7181" i="5"/>
  <c r="V7182" i="5"/>
  <c r="V7183" i="5"/>
  <c r="V7184" i="5"/>
  <c r="V7185" i="5"/>
  <c r="V7186" i="5"/>
  <c r="V7187" i="5"/>
  <c r="V7188" i="5"/>
  <c r="V7189" i="5"/>
  <c r="V7190" i="5"/>
  <c r="V7191" i="5"/>
  <c r="V7192" i="5"/>
  <c r="V7193" i="5"/>
  <c r="V7194" i="5"/>
  <c r="V7195" i="5"/>
  <c r="V7196" i="5"/>
  <c r="V7197" i="5"/>
  <c r="V7198" i="5"/>
  <c r="V7199" i="5"/>
  <c r="V7200" i="5"/>
  <c r="V7201" i="5"/>
  <c r="V7202" i="5"/>
  <c r="V7203" i="5"/>
  <c r="V7204" i="5"/>
  <c r="V7205" i="5"/>
  <c r="V7206" i="5"/>
  <c r="V7207" i="5"/>
  <c r="V7208" i="5"/>
  <c r="V7209" i="5"/>
  <c r="V7210" i="5"/>
  <c r="V7211" i="5"/>
  <c r="S7070" i="5"/>
  <c r="S7071" i="5"/>
  <c r="S7072" i="5"/>
  <c r="S7073" i="5"/>
  <c r="S7074" i="5"/>
  <c r="S7075" i="5"/>
  <c r="S7076" i="5"/>
  <c r="S7077" i="5"/>
  <c r="S7078" i="5"/>
  <c r="S7079" i="5"/>
  <c r="S7080" i="5"/>
  <c r="S7081" i="5"/>
  <c r="S7082" i="5"/>
  <c r="S7083" i="5"/>
  <c r="S7084" i="5"/>
  <c r="S7085" i="5"/>
  <c r="S7086" i="5"/>
  <c r="S7087" i="5"/>
  <c r="S7088" i="5"/>
  <c r="S7089" i="5"/>
  <c r="S7090" i="5"/>
  <c r="S7091" i="5"/>
  <c r="S7092" i="5"/>
  <c r="S7093" i="5"/>
  <c r="S7094" i="5"/>
  <c r="S7095" i="5"/>
  <c r="S7096" i="5"/>
  <c r="S7097" i="5"/>
  <c r="S7098" i="5"/>
  <c r="S7099" i="5"/>
  <c r="S7100" i="5"/>
  <c r="S7101" i="5"/>
  <c r="S7102" i="5"/>
  <c r="S7103" i="5"/>
  <c r="S7104" i="5"/>
  <c r="S7105" i="5"/>
  <c r="S7106" i="5"/>
  <c r="S7107" i="5"/>
  <c r="S7108" i="5"/>
  <c r="S7109" i="5"/>
  <c r="S7110" i="5"/>
  <c r="S7111" i="5"/>
  <c r="S7112" i="5"/>
  <c r="S7113" i="5"/>
  <c r="S7114" i="5"/>
  <c r="S7115" i="5"/>
  <c r="S7116" i="5"/>
  <c r="S7117" i="5"/>
  <c r="S7118" i="5"/>
  <c r="S7119" i="5"/>
  <c r="S7120" i="5"/>
  <c r="S7121" i="5"/>
  <c r="S7122" i="5"/>
  <c r="S7123" i="5"/>
  <c r="S7124" i="5"/>
  <c r="S7125" i="5"/>
  <c r="S7126" i="5"/>
  <c r="S7127" i="5"/>
  <c r="S7128" i="5"/>
  <c r="S7129" i="5"/>
  <c r="S7130" i="5"/>
  <c r="S7131" i="5"/>
  <c r="S7132" i="5"/>
  <c r="S7133" i="5"/>
  <c r="S7134" i="5"/>
  <c r="S7135" i="5"/>
  <c r="S7136" i="5"/>
  <c r="S7137" i="5"/>
  <c r="S7138" i="5"/>
  <c r="S7139" i="5"/>
  <c r="S7140" i="5"/>
  <c r="S7141" i="5"/>
  <c r="S7142" i="5"/>
  <c r="S7143" i="5"/>
  <c r="S7144" i="5"/>
  <c r="S7145" i="5"/>
  <c r="S7146" i="5"/>
  <c r="S7147" i="5"/>
  <c r="S7148" i="5"/>
  <c r="S7149" i="5"/>
  <c r="S7150" i="5"/>
  <c r="S7151" i="5"/>
  <c r="S7152" i="5"/>
  <c r="S7153" i="5"/>
  <c r="S7154" i="5"/>
  <c r="S7155" i="5"/>
  <c r="S7156" i="5"/>
  <c r="S7157" i="5"/>
  <c r="S7158" i="5"/>
  <c r="S7159" i="5"/>
  <c r="S7160" i="5"/>
  <c r="S7161" i="5"/>
  <c r="S7162" i="5"/>
  <c r="S7163" i="5"/>
  <c r="S7164" i="5"/>
  <c r="S7165" i="5"/>
  <c r="S7166" i="5"/>
  <c r="S7167" i="5"/>
  <c r="S7168" i="5"/>
  <c r="S7169" i="5"/>
  <c r="S7170" i="5"/>
  <c r="S7171" i="5"/>
  <c r="S7172" i="5"/>
  <c r="S7173" i="5"/>
  <c r="S7174" i="5"/>
  <c r="S7175" i="5"/>
  <c r="S7176" i="5"/>
  <c r="S7177" i="5"/>
  <c r="S7178" i="5"/>
  <c r="S7179" i="5"/>
  <c r="S7180" i="5"/>
  <c r="S7181" i="5"/>
  <c r="S7182" i="5"/>
  <c r="S7183" i="5"/>
  <c r="S7184" i="5"/>
  <c r="S7185" i="5"/>
  <c r="S7186" i="5"/>
  <c r="S7187" i="5"/>
  <c r="S7188" i="5"/>
  <c r="S7189" i="5"/>
  <c r="S7190" i="5"/>
  <c r="S7191" i="5"/>
  <c r="S7192" i="5"/>
  <c r="S7193" i="5"/>
  <c r="S7194" i="5"/>
  <c r="S7195" i="5"/>
  <c r="S7196" i="5"/>
  <c r="S7197" i="5"/>
  <c r="S7198" i="5"/>
  <c r="S7199" i="5"/>
  <c r="S7200" i="5"/>
  <c r="S7201" i="5"/>
  <c r="S7202" i="5"/>
  <c r="S7203" i="5"/>
  <c r="S7204" i="5"/>
  <c r="S7205" i="5"/>
  <c r="S7206" i="5"/>
  <c r="S7207" i="5"/>
  <c r="S7208" i="5"/>
  <c r="S7209" i="5"/>
  <c r="S7210" i="5"/>
  <c r="S7211"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V7069" i="5"/>
  <c r="O7077" i="5"/>
  <c r="O7078" i="5"/>
  <c r="O7083" i="5"/>
  <c r="O7084" i="5"/>
  <c r="O7089" i="5"/>
  <c r="O7090" i="5"/>
  <c r="O7091" i="5"/>
  <c r="O7092" i="5"/>
  <c r="O7103" i="5"/>
  <c r="O7104" i="5"/>
  <c r="O7109" i="5"/>
  <c r="O7110" i="5"/>
  <c r="O7111" i="5"/>
  <c r="O7112" i="5"/>
  <c r="O7121" i="5"/>
  <c r="O7122" i="5"/>
  <c r="O7140" i="5"/>
  <c r="O7141" i="5"/>
  <c r="O7146" i="5"/>
  <c r="O7147" i="5"/>
  <c r="O7148" i="5"/>
  <c r="O7149" i="5"/>
  <c r="O7158" i="5"/>
  <c r="O7159" i="5"/>
  <c r="O7166" i="5"/>
  <c r="O7167" i="5"/>
  <c r="O7176" i="5"/>
  <c r="O7177" i="5"/>
  <c r="O7182" i="5"/>
  <c r="O7183" i="5"/>
  <c r="O7188" i="5"/>
  <c r="O7189" i="5"/>
  <c r="O7194" i="5"/>
  <c r="O7195" i="5"/>
  <c r="O7196" i="5"/>
  <c r="O7197" i="5"/>
  <c r="O7200" i="5"/>
  <c r="O7201" i="5"/>
  <c r="O7202" i="5"/>
  <c r="O7203" i="5"/>
  <c r="O7206" i="5"/>
  <c r="O7207" i="5"/>
  <c r="O7073" i="5"/>
  <c r="O7074" i="5"/>
  <c r="O7065" i="5"/>
  <c r="O7066" i="5"/>
  <c r="O7059" i="5"/>
  <c r="O7060" i="5"/>
  <c r="O7055" i="5"/>
  <c r="O7056" i="5"/>
  <c r="O7049" i="5"/>
  <c r="O7050" i="5"/>
  <c r="O7043" i="5"/>
  <c r="O7044" i="5"/>
  <c r="O7041" i="5"/>
  <c r="O7042" i="5"/>
  <c r="BU7041" i="5"/>
  <c r="BU7042" i="5"/>
  <c r="BU7043" i="5"/>
  <c r="BU7044" i="5"/>
  <c r="BU7045" i="5"/>
  <c r="BU7046" i="5"/>
  <c r="BU7047" i="5"/>
  <c r="BU7048" i="5"/>
  <c r="BU7049" i="5"/>
  <c r="BU7050" i="5"/>
  <c r="BU7051" i="5"/>
  <c r="BU7052" i="5"/>
  <c r="BU7053" i="5"/>
  <c r="BU7054" i="5"/>
  <c r="BU7055" i="5"/>
  <c r="BU7056" i="5"/>
  <c r="BU7057" i="5"/>
  <c r="BU7058" i="5"/>
  <c r="BU7059" i="5"/>
  <c r="BU7060" i="5"/>
  <c r="BU7061" i="5"/>
  <c r="BU7062" i="5"/>
  <c r="BU7063" i="5"/>
  <c r="BU7064" i="5"/>
  <c r="BU7065" i="5"/>
  <c r="BU7066" i="5"/>
  <c r="BU7067" i="5"/>
  <c r="BU7068" i="5"/>
  <c r="BU7069" i="5"/>
  <c r="BT7041" i="5"/>
  <c r="BT7042" i="5"/>
  <c r="BT7043" i="5"/>
  <c r="BT7044" i="5"/>
  <c r="BT7045" i="5"/>
  <c r="BT7046" i="5"/>
  <c r="BT7047" i="5"/>
  <c r="BT7048" i="5"/>
  <c r="BT7049" i="5"/>
  <c r="BT7050" i="5"/>
  <c r="BT7051" i="5"/>
  <c r="BT7052" i="5"/>
  <c r="BT7053" i="5"/>
  <c r="BT7054" i="5"/>
  <c r="BT7055" i="5"/>
  <c r="BT7056" i="5"/>
  <c r="BT7057" i="5"/>
  <c r="BT7058" i="5"/>
  <c r="BT7059" i="5"/>
  <c r="BT7060" i="5"/>
  <c r="BT7061" i="5"/>
  <c r="BT7062" i="5"/>
  <c r="BT7063" i="5"/>
  <c r="BT7064" i="5"/>
  <c r="BT7065" i="5"/>
  <c r="BT7066" i="5"/>
  <c r="BT7067" i="5"/>
  <c r="BT7068" i="5"/>
  <c r="BT7069" i="5"/>
  <c r="BN7041" i="5"/>
  <c r="BN7042" i="5"/>
  <c r="BN7043" i="5"/>
  <c r="BN7044" i="5"/>
  <c r="BN7045" i="5"/>
  <c r="BN7046" i="5"/>
  <c r="BN7047" i="5"/>
  <c r="BN7048" i="5"/>
  <c r="BN7049" i="5"/>
  <c r="BN7050" i="5"/>
  <c r="BN7051" i="5"/>
  <c r="BN7052" i="5"/>
  <c r="BN7053" i="5"/>
  <c r="BN7054" i="5"/>
  <c r="BN7055" i="5"/>
  <c r="BN7056" i="5"/>
  <c r="BN7057" i="5"/>
  <c r="BN7058" i="5"/>
  <c r="BN7059" i="5"/>
  <c r="BN7060" i="5"/>
  <c r="BN7061" i="5"/>
  <c r="BN7062" i="5"/>
  <c r="BN7063" i="5"/>
  <c r="BN7064" i="5"/>
  <c r="BN7065" i="5"/>
  <c r="BN7066" i="5"/>
  <c r="BN7067" i="5"/>
  <c r="BN7068" i="5"/>
  <c r="BN7069" i="5"/>
  <c r="BM7041" i="5"/>
  <c r="BM7042" i="5"/>
  <c r="BM7043" i="5"/>
  <c r="BM7044" i="5"/>
  <c r="BM7045" i="5"/>
  <c r="BM7046" i="5"/>
  <c r="BM7047" i="5"/>
  <c r="BM7048" i="5"/>
  <c r="BM7049" i="5"/>
  <c r="BM7050" i="5"/>
  <c r="BM7051" i="5"/>
  <c r="BM7052" i="5"/>
  <c r="BM7053" i="5"/>
  <c r="BM7054" i="5"/>
  <c r="BM7055" i="5"/>
  <c r="BM7056" i="5"/>
  <c r="BM7057" i="5"/>
  <c r="BM7058" i="5"/>
  <c r="BM7059" i="5"/>
  <c r="BM7060" i="5"/>
  <c r="BM7061" i="5"/>
  <c r="BM7062" i="5"/>
  <c r="BM7063" i="5"/>
  <c r="BM7064" i="5"/>
  <c r="BM7065" i="5"/>
  <c r="BM7066" i="5"/>
  <c r="BM7067" i="5"/>
  <c r="BM7068" i="5"/>
  <c r="BM7069" i="5"/>
  <c r="AJ7041" i="5"/>
  <c r="AJ7042" i="5"/>
  <c r="AJ7043" i="5"/>
  <c r="AJ7044" i="5"/>
  <c r="AJ7045" i="5"/>
  <c r="AJ7046" i="5"/>
  <c r="AJ7047" i="5"/>
  <c r="AJ7048" i="5"/>
  <c r="AJ7049" i="5"/>
  <c r="AJ7050" i="5"/>
  <c r="AJ7051" i="5"/>
  <c r="AJ7052" i="5"/>
  <c r="AJ7053" i="5"/>
  <c r="AJ7054" i="5"/>
  <c r="AJ7055" i="5"/>
  <c r="AJ7056" i="5"/>
  <c r="AJ7057" i="5"/>
  <c r="AJ7058" i="5"/>
  <c r="AJ7059" i="5"/>
  <c r="AJ7060" i="5"/>
  <c r="AJ7061" i="5"/>
  <c r="AJ7062" i="5"/>
  <c r="AJ7063" i="5"/>
  <c r="AJ7064" i="5"/>
  <c r="AJ7065" i="5"/>
  <c r="AJ7066" i="5"/>
  <c r="AC7041" i="5"/>
  <c r="AC7042" i="5"/>
  <c r="AC7043" i="5"/>
  <c r="AC7044" i="5"/>
  <c r="AC7045" i="5"/>
  <c r="AC7046" i="5"/>
  <c r="AC7047" i="5"/>
  <c r="AC7048" i="5"/>
  <c r="AC7049" i="5"/>
  <c r="AC7050" i="5"/>
  <c r="AC7051" i="5"/>
  <c r="AC7052" i="5"/>
  <c r="AC7053" i="5"/>
  <c r="AC7054" i="5"/>
  <c r="AC7055" i="5"/>
  <c r="AC7056" i="5"/>
  <c r="AC7057" i="5"/>
  <c r="AC7058" i="5"/>
  <c r="AC7059" i="5"/>
  <c r="AC7060" i="5"/>
  <c r="AC7061" i="5"/>
  <c r="AC7062" i="5"/>
  <c r="AC7063" i="5"/>
  <c r="AC7064" i="5"/>
  <c r="AC7065" i="5"/>
  <c r="V7041" i="5"/>
  <c r="V7042" i="5"/>
  <c r="V7043" i="5"/>
  <c r="V7044" i="5"/>
  <c r="V7045" i="5"/>
  <c r="V7046" i="5"/>
  <c r="V7047" i="5"/>
  <c r="V7048" i="5"/>
  <c r="V7049" i="5"/>
  <c r="V7050" i="5"/>
  <c r="V7051" i="5"/>
  <c r="V7052" i="5"/>
  <c r="V7053" i="5"/>
  <c r="V7054" i="5"/>
  <c r="V7055" i="5"/>
  <c r="V7056" i="5"/>
  <c r="V7057" i="5"/>
  <c r="V7058" i="5"/>
  <c r="V7059" i="5"/>
  <c r="V7060" i="5"/>
  <c r="V7061" i="5"/>
  <c r="V7062" i="5"/>
  <c r="V7063" i="5"/>
  <c r="V7064" i="5"/>
  <c r="V7065" i="5"/>
  <c r="V7066" i="5"/>
  <c r="V7067" i="5"/>
  <c r="V7068" i="5"/>
  <c r="S7041" i="5"/>
  <c r="S7042" i="5"/>
  <c r="S7043" i="5"/>
  <c r="S7044" i="5"/>
  <c r="S7045" i="5"/>
  <c r="S7046" i="5"/>
  <c r="S7047" i="5"/>
  <c r="S7048" i="5"/>
  <c r="S7049" i="5"/>
  <c r="S7050" i="5"/>
  <c r="S7051" i="5"/>
  <c r="S7052" i="5"/>
  <c r="S7053" i="5"/>
  <c r="S7054" i="5"/>
  <c r="S7055" i="5"/>
  <c r="S7056" i="5"/>
  <c r="S7057" i="5"/>
  <c r="S7058" i="5"/>
  <c r="S7059" i="5"/>
  <c r="S7060" i="5"/>
  <c r="S7061" i="5"/>
  <c r="S7062" i="5"/>
  <c r="S7063" i="5"/>
  <c r="S7064" i="5"/>
  <c r="S7065" i="5"/>
  <c r="S7066" i="5"/>
  <c r="S7067" i="5"/>
  <c r="S7068" i="5"/>
  <c r="S7069"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D1329" i="11" l="1"/>
  <c r="D1330" i="11"/>
  <c r="D1331" i="11"/>
  <c r="D1332" i="11"/>
  <c r="D1333" i="11"/>
  <c r="D1334" i="11"/>
  <c r="D1323" i="11"/>
  <c r="D1324" i="11"/>
  <c r="D1325" i="11"/>
  <c r="D1326" i="11"/>
  <c r="D1327" i="11"/>
  <c r="D1328" i="11"/>
  <c r="O7038" i="5" l="1"/>
  <c r="O7037" i="5"/>
  <c r="O7036" i="5"/>
  <c r="O7035" i="5"/>
  <c r="O7032" i="5"/>
  <c r="O7031" i="5"/>
  <c r="O7024" i="5"/>
  <c r="O7023" i="5"/>
  <c r="O7019" i="5"/>
  <c r="O7018" i="5"/>
  <c r="O7017" i="5"/>
  <c r="O7016" i="5"/>
  <c r="O7013" i="5"/>
  <c r="O7012" i="5"/>
  <c r="O7007" i="5"/>
  <c r="O7006" i="5"/>
  <c r="O7005" i="5"/>
  <c r="O7004" i="5"/>
  <c r="BU7004" i="5"/>
  <c r="BU7005" i="5"/>
  <c r="BU7006" i="5"/>
  <c r="BU7007" i="5"/>
  <c r="BU7008" i="5"/>
  <c r="BU7009" i="5"/>
  <c r="BU7010" i="5"/>
  <c r="BU7011" i="5"/>
  <c r="BU7012" i="5"/>
  <c r="BU7013" i="5"/>
  <c r="BU7014" i="5"/>
  <c r="BU7015" i="5"/>
  <c r="BU7016" i="5"/>
  <c r="BU7017" i="5"/>
  <c r="BU7018" i="5"/>
  <c r="BU7019" i="5"/>
  <c r="BU7020" i="5"/>
  <c r="BU7021" i="5"/>
  <c r="BU7022" i="5"/>
  <c r="BU7023" i="5"/>
  <c r="BU7024" i="5"/>
  <c r="BU7025" i="5"/>
  <c r="BU7026" i="5"/>
  <c r="BU7027" i="5"/>
  <c r="BU7028" i="5"/>
  <c r="BU7029" i="5"/>
  <c r="BU7030" i="5"/>
  <c r="BU7031" i="5"/>
  <c r="BU7032" i="5"/>
  <c r="BU7033" i="5"/>
  <c r="BU7034" i="5"/>
  <c r="BU7035" i="5"/>
  <c r="BU7036" i="5"/>
  <c r="BU7037" i="5"/>
  <c r="BU7038" i="5"/>
  <c r="BU7039" i="5"/>
  <c r="BU7040" i="5"/>
  <c r="BT7004" i="5"/>
  <c r="BT7005" i="5"/>
  <c r="BT7006" i="5"/>
  <c r="BT7007" i="5"/>
  <c r="BT7008" i="5"/>
  <c r="BT7009" i="5"/>
  <c r="BT7010" i="5"/>
  <c r="BT7011" i="5"/>
  <c r="BT7012" i="5"/>
  <c r="BT7013" i="5"/>
  <c r="BT7014" i="5"/>
  <c r="BT7015" i="5"/>
  <c r="BT7016" i="5"/>
  <c r="BT7017" i="5"/>
  <c r="BT7018" i="5"/>
  <c r="BT7019" i="5"/>
  <c r="BT7020" i="5"/>
  <c r="BT7021" i="5"/>
  <c r="BT7022" i="5"/>
  <c r="BT7023" i="5"/>
  <c r="BT7024" i="5"/>
  <c r="BT7025" i="5"/>
  <c r="BT7026" i="5"/>
  <c r="BT7027" i="5"/>
  <c r="BT7028" i="5"/>
  <c r="BT7029" i="5"/>
  <c r="BT7030" i="5"/>
  <c r="BT7031" i="5"/>
  <c r="BT7032" i="5"/>
  <c r="BT7033" i="5"/>
  <c r="BT7034" i="5"/>
  <c r="BT7035" i="5"/>
  <c r="BT7036" i="5"/>
  <c r="BT7037" i="5"/>
  <c r="BT7038" i="5"/>
  <c r="BT7039" i="5"/>
  <c r="BT7040" i="5"/>
  <c r="BN7004" i="5"/>
  <c r="BN7005" i="5"/>
  <c r="BN7006" i="5"/>
  <c r="BN7007" i="5"/>
  <c r="BN7008" i="5"/>
  <c r="BN7009" i="5"/>
  <c r="BN7010" i="5"/>
  <c r="BN7011" i="5"/>
  <c r="BN7012" i="5"/>
  <c r="BN7013" i="5"/>
  <c r="BN7014" i="5"/>
  <c r="BN7015" i="5"/>
  <c r="BN7016" i="5"/>
  <c r="BN7017" i="5"/>
  <c r="BN7018" i="5"/>
  <c r="BN7019" i="5"/>
  <c r="BN7020" i="5"/>
  <c r="BN7021" i="5"/>
  <c r="BN7022" i="5"/>
  <c r="BN7023" i="5"/>
  <c r="BN7024" i="5"/>
  <c r="BN7025" i="5"/>
  <c r="BN7026" i="5"/>
  <c r="BN7027" i="5"/>
  <c r="BN7028" i="5"/>
  <c r="BN7029" i="5"/>
  <c r="BN7030" i="5"/>
  <c r="BN7031" i="5"/>
  <c r="BN7032" i="5"/>
  <c r="BN7033" i="5"/>
  <c r="BN7034" i="5"/>
  <c r="BN7035" i="5"/>
  <c r="BN7036" i="5"/>
  <c r="BN7037" i="5"/>
  <c r="BN7038" i="5"/>
  <c r="BN7039" i="5"/>
  <c r="BN7040" i="5"/>
  <c r="BM7004" i="5"/>
  <c r="BM7005" i="5"/>
  <c r="BM7006" i="5"/>
  <c r="BM7007" i="5"/>
  <c r="BM7008" i="5"/>
  <c r="BM7009" i="5"/>
  <c r="BM7010" i="5"/>
  <c r="BM7011" i="5"/>
  <c r="BM7012" i="5"/>
  <c r="BM7013" i="5"/>
  <c r="BM7014" i="5"/>
  <c r="BM7015" i="5"/>
  <c r="BM7016" i="5"/>
  <c r="BM7017" i="5"/>
  <c r="BM7018" i="5"/>
  <c r="BM7019" i="5"/>
  <c r="BM7020" i="5"/>
  <c r="BM7021" i="5"/>
  <c r="BM7022" i="5"/>
  <c r="BM7023" i="5"/>
  <c r="BM7024" i="5"/>
  <c r="BM7025" i="5"/>
  <c r="BM7026" i="5"/>
  <c r="BM7027" i="5"/>
  <c r="BM7028" i="5"/>
  <c r="BM7029" i="5"/>
  <c r="BM7030" i="5"/>
  <c r="BM7031" i="5"/>
  <c r="BM7032" i="5"/>
  <c r="BM7033" i="5"/>
  <c r="BM7034" i="5"/>
  <c r="BM7035" i="5"/>
  <c r="BM7036" i="5"/>
  <c r="BM7037" i="5"/>
  <c r="BM7038" i="5"/>
  <c r="BM7039" i="5"/>
  <c r="BM7040" i="5"/>
  <c r="AJ7004" i="5"/>
  <c r="AJ7005" i="5"/>
  <c r="AJ7006" i="5"/>
  <c r="AJ7007" i="5"/>
  <c r="AJ7008" i="5"/>
  <c r="AJ7009" i="5"/>
  <c r="AJ7010" i="5"/>
  <c r="AJ7011" i="5"/>
  <c r="AJ7012" i="5"/>
  <c r="AJ7013" i="5"/>
  <c r="AJ7014" i="5"/>
  <c r="AJ7015" i="5"/>
  <c r="AJ7016" i="5"/>
  <c r="AJ7017" i="5"/>
  <c r="AJ7018" i="5"/>
  <c r="AJ7019" i="5"/>
  <c r="AJ7020" i="5"/>
  <c r="AJ7021" i="5"/>
  <c r="AJ7022" i="5"/>
  <c r="AJ7023" i="5"/>
  <c r="AJ7024" i="5"/>
  <c r="AJ7025" i="5"/>
  <c r="AJ7026" i="5"/>
  <c r="AJ7027" i="5"/>
  <c r="AJ7028" i="5"/>
  <c r="AJ7029" i="5"/>
  <c r="AJ7030" i="5"/>
  <c r="AJ7031" i="5"/>
  <c r="AJ7032" i="5"/>
  <c r="AJ7033" i="5"/>
  <c r="AJ7034" i="5"/>
  <c r="AJ7035" i="5"/>
  <c r="AJ7036" i="5"/>
  <c r="AJ7037" i="5"/>
  <c r="AJ7038" i="5"/>
  <c r="AJ7039" i="5"/>
  <c r="AJ7040" i="5"/>
  <c r="AC7004" i="5"/>
  <c r="AC7005" i="5"/>
  <c r="AC7006" i="5"/>
  <c r="AC7007" i="5"/>
  <c r="AC7008" i="5"/>
  <c r="AC7009" i="5"/>
  <c r="AC7010" i="5"/>
  <c r="AC7011" i="5"/>
  <c r="AC7012" i="5"/>
  <c r="AC7013" i="5"/>
  <c r="AC7014" i="5"/>
  <c r="AC7015" i="5"/>
  <c r="AC7016" i="5"/>
  <c r="AC7017" i="5"/>
  <c r="AC7018" i="5"/>
  <c r="AC7019" i="5"/>
  <c r="AC7020" i="5"/>
  <c r="AC7021" i="5"/>
  <c r="AC7022" i="5"/>
  <c r="AC7023" i="5"/>
  <c r="AC7024" i="5"/>
  <c r="AC7025" i="5"/>
  <c r="AC7026" i="5"/>
  <c r="AC7027" i="5"/>
  <c r="AC7028" i="5"/>
  <c r="AC7029" i="5"/>
  <c r="AC7030" i="5"/>
  <c r="AC7031" i="5"/>
  <c r="AC7032" i="5"/>
  <c r="AC7033" i="5"/>
  <c r="AC7034" i="5"/>
  <c r="AC7035" i="5"/>
  <c r="AC7036" i="5"/>
  <c r="AC7037" i="5"/>
  <c r="AC7038" i="5"/>
  <c r="AC7039" i="5"/>
  <c r="AC7040" i="5"/>
  <c r="V7004" i="5"/>
  <c r="V7005" i="5"/>
  <c r="V7006" i="5"/>
  <c r="V7007" i="5"/>
  <c r="V7008" i="5"/>
  <c r="V7009" i="5"/>
  <c r="V7010" i="5"/>
  <c r="V7011" i="5"/>
  <c r="V7012" i="5"/>
  <c r="V7013" i="5"/>
  <c r="V7014" i="5"/>
  <c r="V7015" i="5"/>
  <c r="V7016" i="5"/>
  <c r="V7017" i="5"/>
  <c r="V7018" i="5"/>
  <c r="V7019" i="5"/>
  <c r="V7020" i="5"/>
  <c r="V7021" i="5"/>
  <c r="V7022" i="5"/>
  <c r="V7023" i="5"/>
  <c r="V7024" i="5"/>
  <c r="V7025" i="5"/>
  <c r="V7026" i="5"/>
  <c r="V7027" i="5"/>
  <c r="V7028" i="5"/>
  <c r="V7029" i="5"/>
  <c r="V7030" i="5"/>
  <c r="V7031" i="5"/>
  <c r="V7032" i="5"/>
  <c r="V7033" i="5"/>
  <c r="V7034" i="5"/>
  <c r="V7035" i="5"/>
  <c r="V7036" i="5"/>
  <c r="V7037" i="5"/>
  <c r="V7038" i="5"/>
  <c r="V7039" i="5"/>
  <c r="V7040" i="5"/>
  <c r="S7004" i="5"/>
  <c r="S7005" i="5"/>
  <c r="S7006" i="5"/>
  <c r="S7007" i="5"/>
  <c r="S7008" i="5"/>
  <c r="S7009" i="5"/>
  <c r="S7010" i="5"/>
  <c r="S7011" i="5"/>
  <c r="S7012" i="5"/>
  <c r="S7013" i="5"/>
  <c r="S7014" i="5"/>
  <c r="S7015" i="5"/>
  <c r="S7016" i="5"/>
  <c r="S7017" i="5"/>
  <c r="S7018" i="5"/>
  <c r="S7019" i="5"/>
  <c r="S7020" i="5"/>
  <c r="S7021" i="5"/>
  <c r="S7022" i="5"/>
  <c r="S7023" i="5"/>
  <c r="S7024" i="5"/>
  <c r="S7025" i="5"/>
  <c r="S7026" i="5"/>
  <c r="S7027" i="5"/>
  <c r="S7028" i="5"/>
  <c r="S7029" i="5"/>
  <c r="S7030" i="5"/>
  <c r="S7031" i="5"/>
  <c r="S7032" i="5"/>
  <c r="S7033" i="5"/>
  <c r="S7034" i="5"/>
  <c r="S7035" i="5"/>
  <c r="S7036" i="5"/>
  <c r="S7037" i="5"/>
  <c r="S7038" i="5"/>
  <c r="S7039" i="5"/>
  <c r="S7040"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O6999" i="5"/>
  <c r="O6998" i="5"/>
  <c r="O6995" i="5"/>
  <c r="O6994" i="5"/>
  <c r="O6993" i="5"/>
  <c r="O6992" i="5"/>
  <c r="O6990" i="5"/>
  <c r="O6989" i="5"/>
  <c r="O6987" i="5"/>
  <c r="O6986" i="5"/>
  <c r="O6983" i="5"/>
  <c r="O6982" i="5"/>
  <c r="O6981" i="5"/>
  <c r="O6980" i="5"/>
  <c r="O6977" i="5"/>
  <c r="O6976" i="5"/>
  <c r="O6975" i="5"/>
  <c r="O6974" i="5"/>
  <c r="O6971" i="5"/>
  <c r="O6970" i="5"/>
  <c r="O6969" i="5"/>
  <c r="O6968"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S6968" i="5"/>
  <c r="S6969" i="5"/>
  <c r="S6970" i="5"/>
  <c r="S6971" i="5"/>
  <c r="S6972" i="5"/>
  <c r="S6973" i="5"/>
  <c r="S6974" i="5"/>
  <c r="S6975" i="5"/>
  <c r="S6976" i="5"/>
  <c r="S6977" i="5"/>
  <c r="S6978" i="5"/>
  <c r="S6979" i="5"/>
  <c r="S6980" i="5"/>
  <c r="S6981" i="5"/>
  <c r="S6982" i="5"/>
  <c r="S6983" i="5"/>
  <c r="S6984" i="5"/>
  <c r="S6985" i="5"/>
  <c r="S6986" i="5"/>
  <c r="S6987" i="5"/>
  <c r="S6988" i="5"/>
  <c r="S6989" i="5"/>
  <c r="S6990" i="5"/>
  <c r="S6991" i="5"/>
  <c r="S6992" i="5"/>
  <c r="S6993" i="5"/>
  <c r="S6994" i="5"/>
  <c r="S6995" i="5"/>
  <c r="S6996" i="5"/>
  <c r="S6997" i="5"/>
  <c r="S6998" i="5"/>
  <c r="S6999" i="5"/>
  <c r="S7000" i="5"/>
  <c r="S7001" i="5"/>
  <c r="S7002" i="5"/>
  <c r="S7003" i="5"/>
  <c r="V6968" i="5"/>
  <c r="V6969" i="5"/>
  <c r="V6970" i="5"/>
  <c r="V6971" i="5"/>
  <c r="V6972" i="5"/>
  <c r="V6973" i="5"/>
  <c r="V6974" i="5"/>
  <c r="V6975" i="5"/>
  <c r="V6976" i="5"/>
  <c r="V6977" i="5"/>
  <c r="V6978" i="5"/>
  <c r="V6979" i="5"/>
  <c r="V6980" i="5"/>
  <c r="V6981" i="5"/>
  <c r="V6982" i="5"/>
  <c r="V6983" i="5"/>
  <c r="V6984" i="5"/>
  <c r="V6985" i="5"/>
  <c r="V6986" i="5"/>
  <c r="V6987" i="5"/>
  <c r="V6988" i="5"/>
  <c r="V6989" i="5"/>
  <c r="V6990" i="5"/>
  <c r="V6991" i="5"/>
  <c r="V6992" i="5"/>
  <c r="V6993" i="5"/>
  <c r="V6994" i="5"/>
  <c r="V6995" i="5"/>
  <c r="V6996" i="5"/>
  <c r="V6997" i="5"/>
  <c r="V6998" i="5"/>
  <c r="V6999" i="5"/>
  <c r="V7000" i="5"/>
  <c r="V7001" i="5"/>
  <c r="V7002" i="5"/>
  <c r="V7003" i="5"/>
  <c r="AC6968" i="5"/>
  <c r="AC6969" i="5"/>
  <c r="AC6970" i="5"/>
  <c r="AC6971" i="5"/>
  <c r="AC6972" i="5"/>
  <c r="AC6973" i="5"/>
  <c r="AC6974" i="5"/>
  <c r="AC6975" i="5"/>
  <c r="AC6976" i="5"/>
  <c r="AC6977" i="5"/>
  <c r="AC6978" i="5"/>
  <c r="AC6979" i="5"/>
  <c r="AC6980" i="5"/>
  <c r="AC6981" i="5"/>
  <c r="AC6982" i="5"/>
  <c r="AC6983" i="5"/>
  <c r="AC6984" i="5"/>
  <c r="AC6985" i="5"/>
  <c r="AC6986" i="5"/>
  <c r="AC6987" i="5"/>
  <c r="AC6988" i="5"/>
  <c r="AC6989" i="5"/>
  <c r="AC6990" i="5"/>
  <c r="AC6991" i="5"/>
  <c r="AC6992" i="5"/>
  <c r="AC6993" i="5"/>
  <c r="AC6994" i="5"/>
  <c r="AC6995" i="5"/>
  <c r="AC6996" i="5"/>
  <c r="AC6997" i="5"/>
  <c r="AC6998" i="5"/>
  <c r="AC6999" i="5"/>
  <c r="AC7000" i="5"/>
  <c r="AC7001" i="5"/>
  <c r="AC7002" i="5"/>
  <c r="AC7003" i="5"/>
  <c r="AJ6968" i="5"/>
  <c r="AJ6969" i="5"/>
  <c r="AJ6970" i="5"/>
  <c r="AJ6971" i="5"/>
  <c r="AJ6972" i="5"/>
  <c r="AJ6973" i="5"/>
  <c r="AJ6974" i="5"/>
  <c r="AJ6975" i="5"/>
  <c r="AJ6976" i="5"/>
  <c r="AJ6977" i="5"/>
  <c r="AJ6978" i="5"/>
  <c r="AJ6979" i="5"/>
  <c r="AJ6980" i="5"/>
  <c r="AJ6981" i="5"/>
  <c r="AJ6982" i="5"/>
  <c r="AJ6983" i="5"/>
  <c r="AJ6984" i="5"/>
  <c r="AJ6985" i="5"/>
  <c r="AJ6986" i="5"/>
  <c r="AJ6987" i="5"/>
  <c r="AJ6988" i="5"/>
  <c r="AJ6989" i="5"/>
  <c r="AJ6990" i="5"/>
  <c r="AJ6991" i="5"/>
  <c r="AJ6992" i="5"/>
  <c r="AJ6993" i="5"/>
  <c r="AJ6994" i="5"/>
  <c r="AJ6995" i="5"/>
  <c r="AJ6996" i="5"/>
  <c r="AJ6997" i="5"/>
  <c r="AJ6998" i="5"/>
  <c r="AJ6999" i="5"/>
  <c r="AJ7000" i="5"/>
  <c r="AJ7001" i="5"/>
  <c r="AJ7002" i="5"/>
  <c r="AJ7003" i="5"/>
  <c r="BM6968" i="5"/>
  <c r="BM6969" i="5"/>
  <c r="BM6970" i="5"/>
  <c r="BM6971" i="5"/>
  <c r="BM6972" i="5"/>
  <c r="BM6973" i="5"/>
  <c r="BM6974" i="5"/>
  <c r="BM6975" i="5"/>
  <c r="BM6976" i="5"/>
  <c r="BM6977" i="5"/>
  <c r="BM6978" i="5"/>
  <c r="BM6979" i="5"/>
  <c r="BM6980" i="5"/>
  <c r="BM6981" i="5"/>
  <c r="BM6982" i="5"/>
  <c r="BM6983" i="5"/>
  <c r="BM6984" i="5"/>
  <c r="BM6985" i="5"/>
  <c r="BM6986" i="5"/>
  <c r="BM6987" i="5"/>
  <c r="BM6988" i="5"/>
  <c r="BM6989" i="5"/>
  <c r="BM6990" i="5"/>
  <c r="BM6991" i="5"/>
  <c r="BM6992" i="5"/>
  <c r="BM6993" i="5"/>
  <c r="BM6994" i="5"/>
  <c r="BM6995" i="5"/>
  <c r="BM6996" i="5"/>
  <c r="BM6997" i="5"/>
  <c r="BM6998" i="5"/>
  <c r="BM6999" i="5"/>
  <c r="BM7000" i="5"/>
  <c r="BM7001" i="5"/>
  <c r="BM7002" i="5"/>
  <c r="BM7003" i="5"/>
  <c r="BN6968" i="5"/>
  <c r="BN6969" i="5"/>
  <c r="BN6970" i="5"/>
  <c r="BN6971" i="5"/>
  <c r="BN6972" i="5"/>
  <c r="BN6973" i="5"/>
  <c r="BN6974" i="5"/>
  <c r="BN6975" i="5"/>
  <c r="BN6976" i="5"/>
  <c r="BN6977" i="5"/>
  <c r="BN6978" i="5"/>
  <c r="BN6979" i="5"/>
  <c r="BN6980" i="5"/>
  <c r="BN6981" i="5"/>
  <c r="BN6982" i="5"/>
  <c r="BN6983" i="5"/>
  <c r="BN6984" i="5"/>
  <c r="BN6985" i="5"/>
  <c r="BN6986" i="5"/>
  <c r="BN6987" i="5"/>
  <c r="BN6988" i="5"/>
  <c r="BN6989" i="5"/>
  <c r="BN6990" i="5"/>
  <c r="BN6991" i="5"/>
  <c r="BN6992" i="5"/>
  <c r="BN6993" i="5"/>
  <c r="BN6994" i="5"/>
  <c r="BN6995" i="5"/>
  <c r="BN6996" i="5"/>
  <c r="BN6997" i="5"/>
  <c r="BN6998" i="5"/>
  <c r="BN6999" i="5"/>
  <c r="BN7000" i="5"/>
  <c r="BN7001" i="5"/>
  <c r="BN7002" i="5"/>
  <c r="BN7003" i="5"/>
  <c r="BT6968" i="5"/>
  <c r="BT6969" i="5"/>
  <c r="BT6970" i="5"/>
  <c r="BT6971" i="5"/>
  <c r="BT6972" i="5"/>
  <c r="BT6973" i="5"/>
  <c r="BT6974" i="5"/>
  <c r="BT6975" i="5"/>
  <c r="BT6976" i="5"/>
  <c r="BT6977" i="5"/>
  <c r="BT6978" i="5"/>
  <c r="BT6979" i="5"/>
  <c r="BT6980" i="5"/>
  <c r="BT6981" i="5"/>
  <c r="BT6982" i="5"/>
  <c r="BT6983" i="5"/>
  <c r="BT6984" i="5"/>
  <c r="BT6985" i="5"/>
  <c r="BT6986" i="5"/>
  <c r="BT6987" i="5"/>
  <c r="BT6988" i="5"/>
  <c r="BT6989" i="5"/>
  <c r="BT6990" i="5"/>
  <c r="BT6991" i="5"/>
  <c r="BT6992" i="5"/>
  <c r="BT6993" i="5"/>
  <c r="BT6994" i="5"/>
  <c r="BT6995" i="5"/>
  <c r="BT6996" i="5"/>
  <c r="BT6997" i="5"/>
  <c r="BT6998" i="5"/>
  <c r="BT6999" i="5"/>
  <c r="BT7000" i="5"/>
  <c r="BT7001" i="5"/>
  <c r="BT7002" i="5"/>
  <c r="BT7003" i="5"/>
  <c r="BU6968" i="5"/>
  <c r="BU6969" i="5"/>
  <c r="BU6970" i="5"/>
  <c r="BU6971" i="5"/>
  <c r="BU6972" i="5"/>
  <c r="BU6973" i="5"/>
  <c r="BU6974" i="5"/>
  <c r="BU6975" i="5"/>
  <c r="BU6976" i="5"/>
  <c r="BU6977" i="5"/>
  <c r="BU6978" i="5"/>
  <c r="BU6979" i="5"/>
  <c r="BU6980" i="5"/>
  <c r="BU6981" i="5"/>
  <c r="BU6982" i="5"/>
  <c r="BU6983" i="5"/>
  <c r="BU6984" i="5"/>
  <c r="BU6985" i="5"/>
  <c r="BU6986" i="5"/>
  <c r="BU6987" i="5"/>
  <c r="BU6988" i="5"/>
  <c r="BU6989" i="5"/>
  <c r="BU6990" i="5"/>
  <c r="BU6991" i="5"/>
  <c r="BU6992" i="5"/>
  <c r="BU6993" i="5"/>
  <c r="BU6994" i="5"/>
  <c r="BU6995" i="5"/>
  <c r="BU6996" i="5"/>
  <c r="BU6997" i="5"/>
  <c r="BU6998" i="5"/>
  <c r="BU6999" i="5"/>
  <c r="BU7000" i="5"/>
  <c r="BU7001" i="5"/>
  <c r="BU7002" i="5"/>
  <c r="BU7003" i="5"/>
  <c r="D1317" i="11" l="1"/>
  <c r="D1318" i="11"/>
  <c r="D1319" i="11"/>
  <c r="D1320" i="11"/>
  <c r="D1321" i="11"/>
  <c r="D1322" i="11"/>
  <c r="O6950" i="5" l="1"/>
  <c r="O6951" i="5"/>
  <c r="O6944" i="5"/>
  <c r="O6945" i="5"/>
  <c r="O6938" i="5"/>
  <c r="O6939" i="5"/>
  <c r="O6940" i="5"/>
  <c r="O6941" i="5"/>
  <c r="BU6933" i="5"/>
  <c r="BU6934" i="5"/>
  <c r="BU6935" i="5"/>
  <c r="BU6936" i="5"/>
  <c r="BU6937" i="5"/>
  <c r="BU6938" i="5"/>
  <c r="BU6939" i="5"/>
  <c r="BU6940" i="5"/>
  <c r="BU6941" i="5"/>
  <c r="BU6942" i="5"/>
  <c r="BU6943" i="5"/>
  <c r="BU6944" i="5"/>
  <c r="BU6945" i="5"/>
  <c r="BU6946" i="5"/>
  <c r="BU6947" i="5"/>
  <c r="BU6948" i="5"/>
  <c r="BU6949" i="5"/>
  <c r="BU6950" i="5"/>
  <c r="BU6951" i="5"/>
  <c r="BU6952" i="5"/>
  <c r="BU6953" i="5"/>
  <c r="BU6954" i="5"/>
  <c r="BU6955" i="5"/>
  <c r="BU6956" i="5"/>
  <c r="BU6957" i="5"/>
  <c r="BU6958" i="5"/>
  <c r="BU6959" i="5"/>
  <c r="BU6960" i="5"/>
  <c r="BU6961" i="5"/>
  <c r="BU6962" i="5"/>
  <c r="BU6963" i="5"/>
  <c r="BU6964" i="5"/>
  <c r="BU6965" i="5"/>
  <c r="BU6966" i="5"/>
  <c r="BU6967" i="5"/>
  <c r="BT6933" i="5"/>
  <c r="BT6934" i="5"/>
  <c r="BT6935" i="5"/>
  <c r="BT6936" i="5"/>
  <c r="BT6937" i="5"/>
  <c r="BT6938" i="5"/>
  <c r="BT6939" i="5"/>
  <c r="BT6940" i="5"/>
  <c r="BT6941" i="5"/>
  <c r="BT6942" i="5"/>
  <c r="BT6943" i="5"/>
  <c r="BT6944" i="5"/>
  <c r="BT6945" i="5"/>
  <c r="BT6946" i="5"/>
  <c r="BT6947" i="5"/>
  <c r="BT6948" i="5"/>
  <c r="BT6949" i="5"/>
  <c r="BT6950" i="5"/>
  <c r="BT6951" i="5"/>
  <c r="BT6952" i="5"/>
  <c r="BT6953" i="5"/>
  <c r="BT6954" i="5"/>
  <c r="BT6955" i="5"/>
  <c r="BT6956" i="5"/>
  <c r="BT6957" i="5"/>
  <c r="BT6958" i="5"/>
  <c r="BT6959" i="5"/>
  <c r="BT6960" i="5"/>
  <c r="BT6961" i="5"/>
  <c r="BT6962" i="5"/>
  <c r="BT6963" i="5"/>
  <c r="BT6964" i="5"/>
  <c r="BT6965" i="5"/>
  <c r="BT6966" i="5"/>
  <c r="BT6967" i="5"/>
  <c r="BN6933" i="5"/>
  <c r="BN6934" i="5"/>
  <c r="BN6935" i="5"/>
  <c r="BN6936" i="5"/>
  <c r="BN6937" i="5"/>
  <c r="BN6938" i="5"/>
  <c r="BN6939" i="5"/>
  <c r="BN6940" i="5"/>
  <c r="BN6941" i="5"/>
  <c r="BN6942" i="5"/>
  <c r="BN6943" i="5"/>
  <c r="BN6944" i="5"/>
  <c r="BN6945" i="5"/>
  <c r="BN6946" i="5"/>
  <c r="BN6947" i="5"/>
  <c r="BN6948" i="5"/>
  <c r="BN6949" i="5"/>
  <c r="BN6950" i="5"/>
  <c r="BN6951" i="5"/>
  <c r="BN6952" i="5"/>
  <c r="BN6953" i="5"/>
  <c r="BN6954" i="5"/>
  <c r="BN6955" i="5"/>
  <c r="BN6956" i="5"/>
  <c r="BN6958" i="5"/>
  <c r="BN6959" i="5"/>
  <c r="BN6960" i="5"/>
  <c r="BN6961" i="5"/>
  <c r="BN6962" i="5"/>
  <c r="BN6963" i="5"/>
  <c r="BN6964" i="5"/>
  <c r="BN6965" i="5"/>
  <c r="BN6966" i="5"/>
  <c r="BN6967" i="5"/>
  <c r="BM6933" i="5"/>
  <c r="BM6934" i="5"/>
  <c r="BM6935" i="5"/>
  <c r="BM6936" i="5"/>
  <c r="BM6937" i="5"/>
  <c r="BM6938" i="5"/>
  <c r="BM6939" i="5"/>
  <c r="BM6940" i="5"/>
  <c r="BM6941" i="5"/>
  <c r="BM6942" i="5"/>
  <c r="BM6943" i="5"/>
  <c r="BM6944" i="5"/>
  <c r="BM6945" i="5"/>
  <c r="BM6946" i="5"/>
  <c r="BM6947" i="5"/>
  <c r="BM6948" i="5"/>
  <c r="BM6949" i="5"/>
  <c r="BM6950" i="5"/>
  <c r="BM6951" i="5"/>
  <c r="BM6952" i="5"/>
  <c r="BM6953" i="5"/>
  <c r="BM6954" i="5"/>
  <c r="BM6955" i="5"/>
  <c r="BM6957" i="5"/>
  <c r="BM6958" i="5"/>
  <c r="BM6959" i="5"/>
  <c r="BM6960" i="5"/>
  <c r="BM6961" i="5"/>
  <c r="BM6962" i="5"/>
  <c r="BM6963" i="5"/>
  <c r="BM6964" i="5"/>
  <c r="BM6965" i="5"/>
  <c r="BM6966" i="5"/>
  <c r="BM6967" i="5"/>
  <c r="AJ6933" i="5"/>
  <c r="AJ6934" i="5"/>
  <c r="AJ6935" i="5"/>
  <c r="AJ6936" i="5"/>
  <c r="AJ6937" i="5"/>
  <c r="AJ6938" i="5"/>
  <c r="AJ6939" i="5"/>
  <c r="AJ6940" i="5"/>
  <c r="AJ6941" i="5"/>
  <c r="AJ6942" i="5"/>
  <c r="AJ6943" i="5"/>
  <c r="AJ6944" i="5"/>
  <c r="AJ6945" i="5"/>
  <c r="AJ6946" i="5"/>
  <c r="AJ6947" i="5"/>
  <c r="AJ6948" i="5"/>
  <c r="AJ6949" i="5"/>
  <c r="AJ6950" i="5"/>
  <c r="AJ6951" i="5"/>
  <c r="AJ6952" i="5"/>
  <c r="AJ6953" i="5"/>
  <c r="AJ6954" i="5"/>
  <c r="AJ6955" i="5"/>
  <c r="AJ6956" i="5"/>
  <c r="AJ6957" i="5"/>
  <c r="AJ6958" i="5"/>
  <c r="AJ6959" i="5"/>
  <c r="AJ6960" i="5"/>
  <c r="AJ6961" i="5"/>
  <c r="AJ6962" i="5"/>
  <c r="AJ6963" i="5"/>
  <c r="AJ6964" i="5"/>
  <c r="AJ6965" i="5"/>
  <c r="AJ6966" i="5"/>
  <c r="AJ6967" i="5"/>
  <c r="AC6933" i="5"/>
  <c r="AC6934" i="5"/>
  <c r="AC6935" i="5"/>
  <c r="AC6936" i="5"/>
  <c r="AC6937" i="5"/>
  <c r="AC6938" i="5"/>
  <c r="AC6939" i="5"/>
  <c r="AC6940" i="5"/>
  <c r="AC6941" i="5"/>
  <c r="AC6942" i="5"/>
  <c r="AC6943" i="5"/>
  <c r="AC6944" i="5"/>
  <c r="AC6945" i="5"/>
  <c r="AC6946" i="5"/>
  <c r="AC6947" i="5"/>
  <c r="AC6948" i="5"/>
  <c r="AC6949" i="5"/>
  <c r="AC6950" i="5"/>
  <c r="AC6951" i="5"/>
  <c r="AC6952" i="5"/>
  <c r="AC6953" i="5"/>
  <c r="AC6954" i="5"/>
  <c r="AC6955" i="5"/>
  <c r="AC6956" i="5"/>
  <c r="AC6957" i="5"/>
  <c r="AC6958" i="5"/>
  <c r="AC6959" i="5"/>
  <c r="AC6960" i="5"/>
  <c r="AC6961" i="5"/>
  <c r="AC6962" i="5"/>
  <c r="AC6963" i="5"/>
  <c r="AC6964" i="5"/>
  <c r="AC6965" i="5"/>
  <c r="AC6966" i="5"/>
  <c r="AC6967" i="5"/>
  <c r="V6933" i="5"/>
  <c r="V6934" i="5"/>
  <c r="V6935" i="5"/>
  <c r="V6936" i="5"/>
  <c r="V6937" i="5"/>
  <c r="V6938" i="5"/>
  <c r="V6939" i="5"/>
  <c r="V6940" i="5"/>
  <c r="V6941" i="5"/>
  <c r="V6942" i="5"/>
  <c r="V6943" i="5"/>
  <c r="V6944" i="5"/>
  <c r="V6945" i="5"/>
  <c r="V6946" i="5"/>
  <c r="V6947" i="5"/>
  <c r="V6948" i="5"/>
  <c r="V6949" i="5"/>
  <c r="V6950" i="5"/>
  <c r="V6951" i="5"/>
  <c r="V6952" i="5"/>
  <c r="V6953" i="5"/>
  <c r="V6954" i="5"/>
  <c r="V6955" i="5"/>
  <c r="V6956" i="5"/>
  <c r="V6957" i="5"/>
  <c r="V6958" i="5"/>
  <c r="V6959" i="5"/>
  <c r="V6960" i="5"/>
  <c r="V6961" i="5"/>
  <c r="V6962" i="5"/>
  <c r="V6963" i="5"/>
  <c r="V6964" i="5"/>
  <c r="V6965" i="5"/>
  <c r="V6966" i="5"/>
  <c r="V6967" i="5"/>
  <c r="S6933" i="5"/>
  <c r="S6934" i="5"/>
  <c r="S6935" i="5"/>
  <c r="S6936" i="5"/>
  <c r="S6937" i="5"/>
  <c r="S6938" i="5"/>
  <c r="S6939" i="5"/>
  <c r="S6940" i="5"/>
  <c r="S6941" i="5"/>
  <c r="S6942" i="5"/>
  <c r="S6943" i="5"/>
  <c r="S6944" i="5"/>
  <c r="S6945" i="5"/>
  <c r="S6946" i="5"/>
  <c r="S6947" i="5"/>
  <c r="S6948" i="5"/>
  <c r="S6949" i="5"/>
  <c r="S6950" i="5"/>
  <c r="S6951" i="5"/>
  <c r="S6952" i="5"/>
  <c r="S6953" i="5"/>
  <c r="S6954" i="5"/>
  <c r="S6955" i="5"/>
  <c r="S6956" i="5"/>
  <c r="S6957" i="5"/>
  <c r="S6958" i="5"/>
  <c r="S6959" i="5"/>
  <c r="S6960" i="5"/>
  <c r="S6961" i="5"/>
  <c r="S6962" i="5"/>
  <c r="S6963" i="5"/>
  <c r="S6964" i="5"/>
  <c r="S6965" i="5"/>
  <c r="S6966" i="5"/>
  <c r="S6967"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32" i="5"/>
  <c r="BU6932" i="5"/>
  <c r="BT6932" i="5"/>
  <c r="BN6932" i="5"/>
  <c r="BM6932" i="5"/>
  <c r="AJ6932" i="5"/>
  <c r="AC6932" i="5"/>
  <c r="V6932" i="5"/>
  <c r="S6932" i="5"/>
  <c r="D1313" i="11"/>
  <c r="D1314" i="11"/>
  <c r="D1315" i="11"/>
  <c r="D1316" i="11"/>
  <c r="BU6931" i="5" l="1"/>
  <c r="BT6931" i="5"/>
  <c r="BN6931" i="5"/>
  <c r="BM6931" i="5"/>
  <c r="AJ6931" i="5"/>
  <c r="AC6931" i="5"/>
  <c r="V6931" i="5"/>
  <c r="S6931" i="5"/>
  <c r="C6931" i="5"/>
  <c r="O6927" i="5" l="1"/>
  <c r="O6928" i="5"/>
  <c r="O6909" i="5"/>
  <c r="O6910" i="5"/>
  <c r="BU6908" i="5"/>
  <c r="BU6909" i="5"/>
  <c r="BU6910" i="5"/>
  <c r="BU6911" i="5"/>
  <c r="BU6912" i="5"/>
  <c r="BU6913" i="5"/>
  <c r="BU6914" i="5"/>
  <c r="BU6915" i="5"/>
  <c r="BU6916" i="5"/>
  <c r="BU6917" i="5"/>
  <c r="BU6918" i="5"/>
  <c r="BU6919" i="5"/>
  <c r="BU6920" i="5"/>
  <c r="BU6921" i="5"/>
  <c r="BU6922" i="5"/>
  <c r="BU6923" i="5"/>
  <c r="BU6924" i="5"/>
  <c r="BU6925" i="5"/>
  <c r="BU6926" i="5"/>
  <c r="BU6927" i="5"/>
  <c r="BU6928" i="5"/>
  <c r="BU6929" i="5"/>
  <c r="BU6930" i="5"/>
  <c r="BT6908" i="5"/>
  <c r="BT6909" i="5"/>
  <c r="BT6910" i="5"/>
  <c r="BT6911" i="5"/>
  <c r="BT6912" i="5"/>
  <c r="BT6913" i="5"/>
  <c r="BT6914" i="5"/>
  <c r="BT6915" i="5"/>
  <c r="BT6916" i="5"/>
  <c r="BT6917" i="5"/>
  <c r="BT6918" i="5"/>
  <c r="BT6919" i="5"/>
  <c r="BT6920" i="5"/>
  <c r="BT6921" i="5"/>
  <c r="BT6922" i="5"/>
  <c r="BT6923" i="5"/>
  <c r="BT6924" i="5"/>
  <c r="BT6925" i="5"/>
  <c r="BT6926" i="5"/>
  <c r="BT6927" i="5"/>
  <c r="BT6928" i="5"/>
  <c r="BT6929" i="5"/>
  <c r="BT6930" i="5"/>
  <c r="BN6908" i="5"/>
  <c r="BN6909" i="5"/>
  <c r="BN6910" i="5"/>
  <c r="BN6911" i="5"/>
  <c r="BN6912" i="5"/>
  <c r="BN6913" i="5"/>
  <c r="BN6914" i="5"/>
  <c r="BN6915" i="5"/>
  <c r="BN6916" i="5"/>
  <c r="BN6917" i="5"/>
  <c r="BN6918" i="5"/>
  <c r="BN6919" i="5"/>
  <c r="BN6920" i="5"/>
  <c r="BN6921" i="5"/>
  <c r="BN6922" i="5"/>
  <c r="BN6923" i="5"/>
  <c r="BN6924" i="5"/>
  <c r="BN6925" i="5"/>
  <c r="BN6926" i="5"/>
  <c r="BN6927" i="5"/>
  <c r="BN6928" i="5"/>
  <c r="BN6929" i="5"/>
  <c r="BN6930" i="5"/>
  <c r="BM6908" i="5"/>
  <c r="BM6909" i="5"/>
  <c r="BM6910" i="5"/>
  <c r="BM6911" i="5"/>
  <c r="BM6912" i="5"/>
  <c r="BM6913" i="5"/>
  <c r="BM6914" i="5"/>
  <c r="BM6915" i="5"/>
  <c r="BM6916" i="5"/>
  <c r="BM6917" i="5"/>
  <c r="BM6918" i="5"/>
  <c r="BM6919" i="5"/>
  <c r="BM6920" i="5"/>
  <c r="BM6921" i="5"/>
  <c r="BM6922" i="5"/>
  <c r="BM6923" i="5"/>
  <c r="BM6924" i="5"/>
  <c r="BM6925" i="5"/>
  <c r="BM6926" i="5"/>
  <c r="BM6927" i="5"/>
  <c r="BM6928" i="5"/>
  <c r="BM6929" i="5"/>
  <c r="BM6930" i="5"/>
  <c r="AJ6908" i="5"/>
  <c r="AJ6909" i="5"/>
  <c r="AJ6910" i="5"/>
  <c r="AJ6911" i="5"/>
  <c r="AJ6912" i="5"/>
  <c r="AJ6913" i="5"/>
  <c r="AJ6914" i="5"/>
  <c r="AJ6915" i="5"/>
  <c r="AJ6916" i="5"/>
  <c r="AJ6917" i="5"/>
  <c r="AJ6918" i="5"/>
  <c r="AJ6919" i="5"/>
  <c r="AJ6920" i="5"/>
  <c r="AJ6921" i="5"/>
  <c r="AJ6922" i="5"/>
  <c r="AJ6923" i="5"/>
  <c r="AJ6924" i="5"/>
  <c r="AJ6925" i="5"/>
  <c r="AJ6926" i="5"/>
  <c r="AJ6927" i="5"/>
  <c r="AJ6928" i="5"/>
  <c r="AJ6929" i="5"/>
  <c r="AJ6930" i="5"/>
  <c r="AC6908" i="5"/>
  <c r="AC6909" i="5"/>
  <c r="AC6910" i="5"/>
  <c r="AC6911" i="5"/>
  <c r="AC6912" i="5"/>
  <c r="AC6913" i="5"/>
  <c r="AC6914" i="5"/>
  <c r="AC6915" i="5"/>
  <c r="AC6916" i="5"/>
  <c r="AC6917" i="5"/>
  <c r="AC6918" i="5"/>
  <c r="AC6919" i="5"/>
  <c r="AC6920" i="5"/>
  <c r="AC6921" i="5"/>
  <c r="AC6922" i="5"/>
  <c r="AC6923" i="5"/>
  <c r="AC6924" i="5"/>
  <c r="AC6925" i="5"/>
  <c r="AC6926" i="5"/>
  <c r="AC6927" i="5"/>
  <c r="AC6928" i="5"/>
  <c r="AC6929" i="5"/>
  <c r="AC6930" i="5"/>
  <c r="V6908" i="5"/>
  <c r="V6909" i="5"/>
  <c r="V6910" i="5"/>
  <c r="V6911" i="5"/>
  <c r="V6912" i="5"/>
  <c r="V6913" i="5"/>
  <c r="V6914" i="5"/>
  <c r="V6915" i="5"/>
  <c r="V6916" i="5"/>
  <c r="V6917" i="5"/>
  <c r="V6918" i="5"/>
  <c r="V6919" i="5"/>
  <c r="V6920" i="5"/>
  <c r="V6921" i="5"/>
  <c r="V6922" i="5"/>
  <c r="V6923" i="5"/>
  <c r="V6924" i="5"/>
  <c r="V6925" i="5"/>
  <c r="V6926" i="5"/>
  <c r="V6927" i="5"/>
  <c r="V6928" i="5"/>
  <c r="V6929" i="5"/>
  <c r="V6930" i="5"/>
  <c r="S6908" i="5"/>
  <c r="S6909" i="5"/>
  <c r="S6910" i="5"/>
  <c r="S6911" i="5"/>
  <c r="S6912" i="5"/>
  <c r="S6913" i="5"/>
  <c r="S6914" i="5"/>
  <c r="S6915" i="5"/>
  <c r="S6916" i="5"/>
  <c r="S6917" i="5"/>
  <c r="S6918" i="5"/>
  <c r="S6919" i="5"/>
  <c r="S6920" i="5"/>
  <c r="S6921" i="5"/>
  <c r="S6922" i="5"/>
  <c r="S6923" i="5"/>
  <c r="S6924" i="5"/>
  <c r="S6925" i="5"/>
  <c r="S6926" i="5"/>
  <c r="S6927" i="5"/>
  <c r="S6928" i="5"/>
  <c r="S6929" i="5"/>
  <c r="S6930"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07" i="5"/>
  <c r="BU6907" i="5"/>
  <c r="BT6907" i="5"/>
  <c r="BN6907" i="5"/>
  <c r="BM6907" i="5"/>
  <c r="AJ6907" i="5"/>
  <c r="AC6907" i="5"/>
  <c r="V6907" i="5"/>
  <c r="S6907" i="5"/>
  <c r="D1307" i="11"/>
  <c r="D1308" i="11"/>
  <c r="D1309" i="11"/>
  <c r="D1310" i="11"/>
  <c r="D1311" i="11"/>
  <c r="D1312" i="11"/>
  <c r="O6871" i="5" l="1"/>
  <c r="O6872" i="5"/>
  <c r="BU6871" i="5"/>
  <c r="BT6871" i="5"/>
  <c r="BN6871" i="5"/>
  <c r="BM6871" i="5"/>
  <c r="AJ6871" i="5"/>
  <c r="AC6871" i="5"/>
  <c r="V6871" i="5"/>
  <c r="S6871" i="5"/>
  <c r="C6871" i="5"/>
  <c r="O6901" i="5"/>
  <c r="O6902" i="5"/>
  <c r="O6879" i="5"/>
  <c r="O6880" i="5"/>
  <c r="O6877" i="5"/>
  <c r="O6878" i="5"/>
  <c r="O6873" i="5"/>
  <c r="O6874"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S6872" i="5"/>
  <c r="S6873" i="5"/>
  <c r="S6874" i="5"/>
  <c r="S6875" i="5"/>
  <c r="S6876" i="5"/>
  <c r="S6877" i="5"/>
  <c r="S6878" i="5"/>
  <c r="S6879" i="5"/>
  <c r="S6880" i="5"/>
  <c r="S6881" i="5"/>
  <c r="S6882" i="5"/>
  <c r="S6883" i="5"/>
  <c r="S6884" i="5"/>
  <c r="S6885" i="5"/>
  <c r="S6886" i="5"/>
  <c r="S6887" i="5"/>
  <c r="S6888" i="5"/>
  <c r="S6889" i="5"/>
  <c r="S6890" i="5"/>
  <c r="S6891" i="5"/>
  <c r="S6892" i="5"/>
  <c r="S6893" i="5"/>
  <c r="S6894" i="5"/>
  <c r="S6895" i="5"/>
  <c r="S6896" i="5"/>
  <c r="S6897" i="5"/>
  <c r="S6898" i="5"/>
  <c r="S6899" i="5"/>
  <c r="S6900" i="5"/>
  <c r="S6901" i="5"/>
  <c r="S6902" i="5"/>
  <c r="S6903" i="5"/>
  <c r="S6904" i="5"/>
  <c r="S6905" i="5"/>
  <c r="S6906" i="5"/>
  <c r="V6872" i="5"/>
  <c r="V6873" i="5"/>
  <c r="V6874" i="5"/>
  <c r="V6875" i="5"/>
  <c r="V6876" i="5"/>
  <c r="V6877" i="5"/>
  <c r="V6878" i="5"/>
  <c r="V6879" i="5"/>
  <c r="V6880" i="5"/>
  <c r="V6881" i="5"/>
  <c r="V6882" i="5"/>
  <c r="V6883" i="5"/>
  <c r="V6884" i="5"/>
  <c r="V6885" i="5"/>
  <c r="V6886" i="5"/>
  <c r="V6887" i="5"/>
  <c r="V6888" i="5"/>
  <c r="V6889" i="5"/>
  <c r="V6890" i="5"/>
  <c r="V6891" i="5"/>
  <c r="V6892" i="5"/>
  <c r="V6893" i="5"/>
  <c r="V6894" i="5"/>
  <c r="V6895" i="5"/>
  <c r="V6896" i="5"/>
  <c r="V6897" i="5"/>
  <c r="V6898" i="5"/>
  <c r="V6899" i="5"/>
  <c r="V6900" i="5"/>
  <c r="V6901" i="5"/>
  <c r="V6902" i="5"/>
  <c r="V6903" i="5"/>
  <c r="V6904" i="5"/>
  <c r="V6905" i="5"/>
  <c r="V6906" i="5"/>
  <c r="AC6872" i="5"/>
  <c r="AC6873" i="5"/>
  <c r="AC6874" i="5"/>
  <c r="AC6875" i="5"/>
  <c r="AC6876" i="5"/>
  <c r="AC6877" i="5"/>
  <c r="AC6878" i="5"/>
  <c r="AC6879" i="5"/>
  <c r="AC6880" i="5"/>
  <c r="AC6881" i="5"/>
  <c r="AC6882" i="5"/>
  <c r="AC6883" i="5"/>
  <c r="AC6884" i="5"/>
  <c r="AC6885" i="5"/>
  <c r="AC6886" i="5"/>
  <c r="AC6887" i="5"/>
  <c r="AC6888" i="5"/>
  <c r="AC6889" i="5"/>
  <c r="AC6890" i="5"/>
  <c r="AC6891" i="5"/>
  <c r="AC6892" i="5"/>
  <c r="AC6893" i="5"/>
  <c r="AC6894" i="5"/>
  <c r="AC6895" i="5"/>
  <c r="AC6896" i="5"/>
  <c r="AC6897" i="5"/>
  <c r="AC6898" i="5"/>
  <c r="AC6899" i="5"/>
  <c r="AC6900" i="5"/>
  <c r="AC6901" i="5"/>
  <c r="AC6902" i="5"/>
  <c r="AC6903" i="5"/>
  <c r="AC6904" i="5"/>
  <c r="AC6905" i="5"/>
  <c r="AC6906" i="5"/>
  <c r="AJ6872" i="5"/>
  <c r="AJ6873" i="5"/>
  <c r="AJ6874" i="5"/>
  <c r="AJ6875" i="5"/>
  <c r="AJ6876" i="5"/>
  <c r="AJ6877" i="5"/>
  <c r="AJ6878" i="5"/>
  <c r="AJ6879" i="5"/>
  <c r="AJ6880" i="5"/>
  <c r="AJ6881" i="5"/>
  <c r="AJ6882" i="5"/>
  <c r="AJ6883" i="5"/>
  <c r="AJ6884" i="5"/>
  <c r="AJ6885" i="5"/>
  <c r="AJ6886" i="5"/>
  <c r="AJ6887" i="5"/>
  <c r="AJ6888" i="5"/>
  <c r="AJ6889" i="5"/>
  <c r="AJ6890" i="5"/>
  <c r="AJ6891" i="5"/>
  <c r="AJ6892" i="5"/>
  <c r="AJ6893" i="5"/>
  <c r="AJ6894" i="5"/>
  <c r="AJ6895" i="5"/>
  <c r="AJ6896" i="5"/>
  <c r="AJ6897" i="5"/>
  <c r="AJ6898" i="5"/>
  <c r="AJ6899" i="5"/>
  <c r="AJ6900" i="5"/>
  <c r="AJ6901" i="5"/>
  <c r="AJ6902" i="5"/>
  <c r="AJ6903" i="5"/>
  <c r="AJ6904" i="5"/>
  <c r="AJ6905" i="5"/>
  <c r="AJ6906" i="5"/>
  <c r="BM6872" i="5"/>
  <c r="BM6873" i="5"/>
  <c r="BM6874" i="5"/>
  <c r="BM6875" i="5"/>
  <c r="BM6876" i="5"/>
  <c r="BM6877" i="5"/>
  <c r="BM6878" i="5"/>
  <c r="BM6879" i="5"/>
  <c r="BM6880" i="5"/>
  <c r="BM6881" i="5"/>
  <c r="BM6882" i="5"/>
  <c r="BM6883" i="5"/>
  <c r="BM6884" i="5"/>
  <c r="BM6885" i="5"/>
  <c r="BM6886" i="5"/>
  <c r="BM6887" i="5"/>
  <c r="BM6888" i="5"/>
  <c r="BM6889" i="5"/>
  <c r="BM6890" i="5"/>
  <c r="BM6891" i="5"/>
  <c r="BM6892" i="5"/>
  <c r="BM6893" i="5"/>
  <c r="BM6894" i="5"/>
  <c r="BM6895" i="5"/>
  <c r="BM6896" i="5"/>
  <c r="BM6897" i="5"/>
  <c r="BM6898" i="5"/>
  <c r="BM6899" i="5"/>
  <c r="BM6900" i="5"/>
  <c r="BM6901" i="5"/>
  <c r="BM6902" i="5"/>
  <c r="BM6903" i="5"/>
  <c r="BM6904" i="5"/>
  <c r="BM6905" i="5"/>
  <c r="BM6906" i="5"/>
  <c r="BN6872" i="5"/>
  <c r="BN6873" i="5"/>
  <c r="BN6874" i="5"/>
  <c r="BN6875" i="5"/>
  <c r="BN6876" i="5"/>
  <c r="BN6877" i="5"/>
  <c r="BN6878" i="5"/>
  <c r="BN6879" i="5"/>
  <c r="BN6880" i="5"/>
  <c r="BN6881" i="5"/>
  <c r="BN6882" i="5"/>
  <c r="BN6883" i="5"/>
  <c r="BN6884" i="5"/>
  <c r="BN6885" i="5"/>
  <c r="BN6886" i="5"/>
  <c r="BN6887" i="5"/>
  <c r="BN6888" i="5"/>
  <c r="BN6889" i="5"/>
  <c r="BN6890" i="5"/>
  <c r="BN6891" i="5"/>
  <c r="BN6892" i="5"/>
  <c r="BN6893" i="5"/>
  <c r="BN6894" i="5"/>
  <c r="BN6895" i="5"/>
  <c r="BN6896" i="5"/>
  <c r="BN6897" i="5"/>
  <c r="BN6898" i="5"/>
  <c r="BN6899" i="5"/>
  <c r="BN6900" i="5"/>
  <c r="BN6901" i="5"/>
  <c r="BN6902" i="5"/>
  <c r="BN6903" i="5"/>
  <c r="BN6904" i="5"/>
  <c r="BN6905" i="5"/>
  <c r="BN6906" i="5"/>
  <c r="BT6872" i="5"/>
  <c r="BT6873" i="5"/>
  <c r="BT6874" i="5"/>
  <c r="BT6875" i="5"/>
  <c r="BT6876" i="5"/>
  <c r="BT6877" i="5"/>
  <c r="BT6878" i="5"/>
  <c r="BT6879" i="5"/>
  <c r="BT6880" i="5"/>
  <c r="BT6881" i="5"/>
  <c r="BT6882" i="5"/>
  <c r="BT6883" i="5"/>
  <c r="BT6884" i="5"/>
  <c r="BT6885" i="5"/>
  <c r="BT6886" i="5"/>
  <c r="BT6887" i="5"/>
  <c r="BT6888" i="5"/>
  <c r="BT6889" i="5"/>
  <c r="BT6890" i="5"/>
  <c r="BT6891" i="5"/>
  <c r="BT6892" i="5"/>
  <c r="BT6893" i="5"/>
  <c r="BT6894" i="5"/>
  <c r="BT6895" i="5"/>
  <c r="BT6896" i="5"/>
  <c r="BT6897" i="5"/>
  <c r="BT6898" i="5"/>
  <c r="BT6900" i="5"/>
  <c r="BT6901" i="5"/>
  <c r="BT6902" i="5"/>
  <c r="BT6903" i="5"/>
  <c r="BT6904" i="5"/>
  <c r="BT6905" i="5"/>
  <c r="BT6906" i="5"/>
  <c r="BU6872" i="5"/>
  <c r="BU6873" i="5"/>
  <c r="BU6874" i="5"/>
  <c r="BU6875" i="5"/>
  <c r="BU6876" i="5"/>
  <c r="BU6877" i="5"/>
  <c r="BU6878" i="5"/>
  <c r="BU6879" i="5"/>
  <c r="BU6880" i="5"/>
  <c r="BU6881" i="5"/>
  <c r="BU6882" i="5"/>
  <c r="BU6883" i="5"/>
  <c r="BU6884" i="5"/>
  <c r="BU6885" i="5"/>
  <c r="BU6886" i="5"/>
  <c r="BU6887" i="5"/>
  <c r="BU6888" i="5"/>
  <c r="BU6889" i="5"/>
  <c r="BU6890" i="5"/>
  <c r="BU6891" i="5"/>
  <c r="BU6892" i="5"/>
  <c r="BU6893" i="5"/>
  <c r="BU6894" i="5"/>
  <c r="BU6895" i="5"/>
  <c r="BU6896" i="5"/>
  <c r="BU6897" i="5"/>
  <c r="BU6898" i="5"/>
  <c r="BU6899" i="5"/>
  <c r="BU6900" i="5"/>
  <c r="BU6901" i="5"/>
  <c r="BU6902" i="5"/>
  <c r="BU6903" i="5"/>
  <c r="BU6904" i="5"/>
  <c r="BU6905" i="5"/>
  <c r="BU6906" i="5"/>
  <c r="D1301" i="11" l="1"/>
  <c r="D1302" i="11"/>
  <c r="D1303" i="11"/>
  <c r="D1304" i="11"/>
  <c r="D1305" i="11"/>
  <c r="D1306" i="11"/>
  <c r="O6865" i="5" l="1"/>
  <c r="O6866" i="5"/>
  <c r="O6853" i="5"/>
  <c r="O6854" i="5"/>
  <c r="O6847" i="5"/>
  <c r="O6848" i="5"/>
  <c r="O6849" i="5"/>
  <c r="O6850" i="5"/>
  <c r="O6841" i="5"/>
  <c r="O6842" i="5"/>
  <c r="O6843" i="5"/>
  <c r="O6844" i="5"/>
  <c r="O6835" i="5"/>
  <c r="O6836" i="5"/>
  <c r="BU6836" i="5"/>
  <c r="BU6837" i="5"/>
  <c r="BU6838" i="5"/>
  <c r="BU6839" i="5"/>
  <c r="BU6840" i="5"/>
  <c r="BU6841" i="5"/>
  <c r="BU6842" i="5"/>
  <c r="BU6843" i="5"/>
  <c r="BU6844" i="5"/>
  <c r="BU6845" i="5"/>
  <c r="BU6846" i="5"/>
  <c r="BU6847" i="5"/>
  <c r="BU6848" i="5"/>
  <c r="BU6849" i="5"/>
  <c r="BU6850" i="5"/>
  <c r="BU6851" i="5"/>
  <c r="BU6852" i="5"/>
  <c r="BU6853" i="5"/>
  <c r="BU6854" i="5"/>
  <c r="BU6855" i="5"/>
  <c r="BU6856" i="5"/>
  <c r="BU6857" i="5"/>
  <c r="BU6858" i="5"/>
  <c r="BU6859" i="5"/>
  <c r="BU6860" i="5"/>
  <c r="BU6861" i="5"/>
  <c r="BU6862" i="5"/>
  <c r="BU6863" i="5"/>
  <c r="BU6864" i="5"/>
  <c r="BU6865" i="5"/>
  <c r="BU6866" i="5"/>
  <c r="BU6867" i="5"/>
  <c r="BU6868" i="5"/>
  <c r="BU6869" i="5"/>
  <c r="BU6870" i="5"/>
  <c r="BT6836" i="5"/>
  <c r="BT6837" i="5"/>
  <c r="BT6838" i="5"/>
  <c r="BT6839" i="5"/>
  <c r="BT6840" i="5"/>
  <c r="BT6841" i="5"/>
  <c r="BT6842" i="5"/>
  <c r="BT6843" i="5"/>
  <c r="BT6844" i="5"/>
  <c r="BT6845" i="5"/>
  <c r="BT6846" i="5"/>
  <c r="BT6847" i="5"/>
  <c r="BT6848" i="5"/>
  <c r="BT6849" i="5"/>
  <c r="BT6850" i="5"/>
  <c r="BT6851" i="5"/>
  <c r="BT6852" i="5"/>
  <c r="BT6853" i="5"/>
  <c r="BT6854" i="5"/>
  <c r="BT6855" i="5"/>
  <c r="BT6856" i="5"/>
  <c r="BT6857" i="5"/>
  <c r="BT6858" i="5"/>
  <c r="BT6859" i="5"/>
  <c r="BT6860" i="5"/>
  <c r="BT6861" i="5"/>
  <c r="BT6862" i="5"/>
  <c r="BT6863" i="5"/>
  <c r="BT6864" i="5"/>
  <c r="BT6865" i="5"/>
  <c r="BT6866" i="5"/>
  <c r="BT6867" i="5"/>
  <c r="BT6868" i="5"/>
  <c r="BT6869" i="5"/>
  <c r="BT6870" i="5"/>
  <c r="BN6836" i="5"/>
  <c r="BN6837" i="5"/>
  <c r="BN6838" i="5"/>
  <c r="BN6839" i="5"/>
  <c r="BN6840" i="5"/>
  <c r="BN6841" i="5"/>
  <c r="BN6842" i="5"/>
  <c r="BN6843" i="5"/>
  <c r="BN6844" i="5"/>
  <c r="BN6845" i="5"/>
  <c r="BN6846" i="5"/>
  <c r="BN6847" i="5"/>
  <c r="BN6848" i="5"/>
  <c r="BN6849" i="5"/>
  <c r="BN6850" i="5"/>
  <c r="BN6851" i="5"/>
  <c r="BN6852" i="5"/>
  <c r="BN6853" i="5"/>
  <c r="BN6854" i="5"/>
  <c r="BN6855" i="5"/>
  <c r="BN6856" i="5"/>
  <c r="BN6857" i="5"/>
  <c r="BN6858" i="5"/>
  <c r="BN6859" i="5"/>
  <c r="BN6860" i="5"/>
  <c r="BN6861" i="5"/>
  <c r="BN6862" i="5"/>
  <c r="BN6863" i="5"/>
  <c r="BN6864" i="5"/>
  <c r="BN6865" i="5"/>
  <c r="BN6866" i="5"/>
  <c r="BN6867" i="5"/>
  <c r="BN6868" i="5"/>
  <c r="BN6869" i="5"/>
  <c r="BN6870" i="5"/>
  <c r="BM6836" i="5"/>
  <c r="BM6837" i="5"/>
  <c r="BM6838" i="5"/>
  <c r="BM6839" i="5"/>
  <c r="BM6840" i="5"/>
  <c r="BM6841" i="5"/>
  <c r="BM6842" i="5"/>
  <c r="BM6843" i="5"/>
  <c r="BM6844" i="5"/>
  <c r="BM6845" i="5"/>
  <c r="BM6846" i="5"/>
  <c r="BM6847" i="5"/>
  <c r="BM6848" i="5"/>
  <c r="BM6849" i="5"/>
  <c r="BM6850" i="5"/>
  <c r="BM6851" i="5"/>
  <c r="BM6852" i="5"/>
  <c r="BM6853" i="5"/>
  <c r="BM6854" i="5"/>
  <c r="BM6855" i="5"/>
  <c r="BM6856" i="5"/>
  <c r="BM6857" i="5"/>
  <c r="BM6858" i="5"/>
  <c r="BM6859" i="5"/>
  <c r="BM6860" i="5"/>
  <c r="BM6861" i="5"/>
  <c r="BM6862" i="5"/>
  <c r="BM6863" i="5"/>
  <c r="BM6864" i="5"/>
  <c r="BM6865" i="5"/>
  <c r="BM6866" i="5"/>
  <c r="BM6867" i="5"/>
  <c r="BM6868" i="5"/>
  <c r="BM6869" i="5"/>
  <c r="BM6870" i="5"/>
  <c r="AJ6836" i="5"/>
  <c r="AJ6837" i="5"/>
  <c r="AJ6838" i="5"/>
  <c r="AJ6839" i="5"/>
  <c r="AJ6840" i="5"/>
  <c r="AJ6841" i="5"/>
  <c r="AJ6842" i="5"/>
  <c r="AJ6843" i="5"/>
  <c r="AJ6844" i="5"/>
  <c r="AJ6845" i="5"/>
  <c r="AJ6846" i="5"/>
  <c r="AJ6847" i="5"/>
  <c r="AJ6848" i="5"/>
  <c r="AJ6849" i="5"/>
  <c r="AJ6850" i="5"/>
  <c r="AJ6851" i="5"/>
  <c r="AJ6852" i="5"/>
  <c r="AJ6853" i="5"/>
  <c r="AJ6854" i="5"/>
  <c r="AJ6855" i="5"/>
  <c r="AJ6856" i="5"/>
  <c r="AJ6857" i="5"/>
  <c r="AJ6858" i="5"/>
  <c r="AJ6859" i="5"/>
  <c r="AJ6860" i="5"/>
  <c r="AJ6861" i="5"/>
  <c r="AJ6862" i="5"/>
  <c r="AJ6863" i="5"/>
  <c r="AJ6864" i="5"/>
  <c r="AJ6865" i="5"/>
  <c r="AJ6866" i="5"/>
  <c r="AJ6867" i="5"/>
  <c r="AJ6868" i="5"/>
  <c r="AJ6869" i="5"/>
  <c r="AJ6870" i="5"/>
  <c r="AC6836" i="5"/>
  <c r="AC6837" i="5"/>
  <c r="AC6838" i="5"/>
  <c r="AC6839" i="5"/>
  <c r="AC6840" i="5"/>
  <c r="AC6841" i="5"/>
  <c r="AC6842" i="5"/>
  <c r="AC6843" i="5"/>
  <c r="AC6844" i="5"/>
  <c r="AC6845" i="5"/>
  <c r="AC6846" i="5"/>
  <c r="AC6847" i="5"/>
  <c r="AC6848" i="5"/>
  <c r="AC6849" i="5"/>
  <c r="AC6850" i="5"/>
  <c r="AC6851" i="5"/>
  <c r="AC6852" i="5"/>
  <c r="AC6853" i="5"/>
  <c r="AC6854" i="5"/>
  <c r="AC6855" i="5"/>
  <c r="AC6856" i="5"/>
  <c r="AC6857" i="5"/>
  <c r="AC6858" i="5"/>
  <c r="AC6859" i="5"/>
  <c r="AC6860" i="5"/>
  <c r="AC6861" i="5"/>
  <c r="AC6862" i="5"/>
  <c r="AC6863" i="5"/>
  <c r="AC6864" i="5"/>
  <c r="AC6865" i="5"/>
  <c r="AC6866" i="5"/>
  <c r="AC6867" i="5"/>
  <c r="AC6868" i="5"/>
  <c r="AC6869" i="5"/>
  <c r="AC6870" i="5"/>
  <c r="V6836" i="5"/>
  <c r="V6837" i="5"/>
  <c r="V6838" i="5"/>
  <c r="V6839" i="5"/>
  <c r="V6840" i="5"/>
  <c r="V6841" i="5"/>
  <c r="V6842" i="5"/>
  <c r="V6843" i="5"/>
  <c r="V6844" i="5"/>
  <c r="V6845" i="5"/>
  <c r="V6846" i="5"/>
  <c r="V6847" i="5"/>
  <c r="V6848" i="5"/>
  <c r="V6849" i="5"/>
  <c r="V6850" i="5"/>
  <c r="V6851" i="5"/>
  <c r="V6852" i="5"/>
  <c r="V6853" i="5"/>
  <c r="V6854" i="5"/>
  <c r="V6855" i="5"/>
  <c r="V6856" i="5"/>
  <c r="V6857" i="5"/>
  <c r="V6858" i="5"/>
  <c r="V6859" i="5"/>
  <c r="V6860" i="5"/>
  <c r="V6861" i="5"/>
  <c r="V6862" i="5"/>
  <c r="V6863" i="5"/>
  <c r="V6864" i="5"/>
  <c r="V6865" i="5"/>
  <c r="V6866" i="5"/>
  <c r="V6867" i="5"/>
  <c r="V6868" i="5"/>
  <c r="V6869" i="5"/>
  <c r="V6870" i="5"/>
  <c r="S6836" i="5"/>
  <c r="S6837" i="5"/>
  <c r="S6838" i="5"/>
  <c r="S6839" i="5"/>
  <c r="S6840" i="5"/>
  <c r="S6841" i="5"/>
  <c r="S6842" i="5"/>
  <c r="S6843" i="5"/>
  <c r="S6844" i="5"/>
  <c r="S6845" i="5"/>
  <c r="S6846" i="5"/>
  <c r="S6847" i="5"/>
  <c r="S6848" i="5"/>
  <c r="S6849" i="5"/>
  <c r="S6850" i="5"/>
  <c r="S6851" i="5"/>
  <c r="S6852" i="5"/>
  <c r="S6853" i="5"/>
  <c r="S6854" i="5"/>
  <c r="S6855" i="5"/>
  <c r="S6856" i="5"/>
  <c r="S6857" i="5"/>
  <c r="S6858" i="5"/>
  <c r="S6859" i="5"/>
  <c r="S6860" i="5"/>
  <c r="S6861" i="5"/>
  <c r="S6862" i="5"/>
  <c r="S6863" i="5"/>
  <c r="S6864" i="5"/>
  <c r="S6865" i="5"/>
  <c r="S6866" i="5"/>
  <c r="S6867" i="5"/>
  <c r="S6868" i="5"/>
  <c r="S6869" i="5"/>
  <c r="S6870"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BU6835" i="5"/>
  <c r="BT6835" i="5"/>
  <c r="BN6835" i="5"/>
  <c r="BM6835" i="5"/>
  <c r="AJ6835" i="5"/>
  <c r="AC6835" i="5"/>
  <c r="V6835" i="5"/>
  <c r="S6835" i="5"/>
  <c r="C6835" i="5"/>
  <c r="D1295" i="11" l="1"/>
  <c r="D1296" i="11"/>
  <c r="D1297" i="11"/>
  <c r="D1298" i="11"/>
  <c r="D1299" i="11"/>
  <c r="D1300" i="11"/>
  <c r="D1289" i="11"/>
  <c r="D1290" i="11"/>
  <c r="D1291" i="11"/>
  <c r="D1292" i="11"/>
  <c r="D1293" i="11"/>
  <c r="D1294" i="11"/>
  <c r="O6831" i="5"/>
  <c r="O6832" i="5"/>
  <c r="O6829" i="5"/>
  <c r="O6830" i="5"/>
  <c r="O6824" i="5"/>
  <c r="O6825" i="5"/>
  <c r="O6819" i="5"/>
  <c r="O6820" i="5"/>
  <c r="O6816" i="5"/>
  <c r="O6817" i="5"/>
  <c r="O6814" i="5"/>
  <c r="O6815" i="5"/>
  <c r="O6810" i="5"/>
  <c r="O6811" i="5"/>
  <c r="O6808" i="5"/>
  <c r="O6809" i="5"/>
  <c r="O6804" i="5"/>
  <c r="O6805" i="5"/>
  <c r="O6803" i="5"/>
  <c r="O6802"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S6802" i="5"/>
  <c r="S6803" i="5"/>
  <c r="S6804" i="5"/>
  <c r="S6805" i="5"/>
  <c r="S6806" i="5"/>
  <c r="S6807" i="5"/>
  <c r="S6808" i="5"/>
  <c r="S6809" i="5"/>
  <c r="S6810" i="5"/>
  <c r="S6811" i="5"/>
  <c r="S6812" i="5"/>
  <c r="S6813" i="5"/>
  <c r="S6814" i="5"/>
  <c r="S6815" i="5"/>
  <c r="S6816" i="5"/>
  <c r="S6817" i="5"/>
  <c r="S6818" i="5"/>
  <c r="S6819" i="5"/>
  <c r="S6820" i="5"/>
  <c r="S6821" i="5"/>
  <c r="S6822" i="5"/>
  <c r="S6823" i="5"/>
  <c r="S6824" i="5"/>
  <c r="S6825" i="5"/>
  <c r="S6826" i="5"/>
  <c r="S6827" i="5"/>
  <c r="S6828" i="5"/>
  <c r="S6829" i="5"/>
  <c r="S6830" i="5"/>
  <c r="S6831" i="5"/>
  <c r="S6832" i="5"/>
  <c r="S6833" i="5"/>
  <c r="S6834" i="5"/>
  <c r="V6802" i="5"/>
  <c r="V6803" i="5"/>
  <c r="V6804" i="5"/>
  <c r="V6805" i="5"/>
  <c r="V6806" i="5"/>
  <c r="V6807" i="5"/>
  <c r="V6808" i="5"/>
  <c r="V6809" i="5"/>
  <c r="V6810" i="5"/>
  <c r="V6811" i="5"/>
  <c r="V6812" i="5"/>
  <c r="V6813" i="5"/>
  <c r="V6814" i="5"/>
  <c r="V6815" i="5"/>
  <c r="V6816" i="5"/>
  <c r="V6817" i="5"/>
  <c r="V6818" i="5"/>
  <c r="V6819" i="5"/>
  <c r="V6820" i="5"/>
  <c r="V6821" i="5"/>
  <c r="V6822" i="5"/>
  <c r="V6823" i="5"/>
  <c r="V6824" i="5"/>
  <c r="V6825" i="5"/>
  <c r="V6826" i="5"/>
  <c r="V6827" i="5"/>
  <c r="V6828" i="5"/>
  <c r="V6829" i="5"/>
  <c r="V6830" i="5"/>
  <c r="V6831" i="5"/>
  <c r="V6832" i="5"/>
  <c r="V6833" i="5"/>
  <c r="V6834" i="5"/>
  <c r="AC6802" i="5"/>
  <c r="AC6803" i="5"/>
  <c r="AC6804" i="5"/>
  <c r="AC6805" i="5"/>
  <c r="AC6806" i="5"/>
  <c r="AC6807" i="5"/>
  <c r="AC6808" i="5"/>
  <c r="AC6809" i="5"/>
  <c r="AC6810" i="5"/>
  <c r="AC6811" i="5"/>
  <c r="AC6812" i="5"/>
  <c r="AC6813" i="5"/>
  <c r="AC6814" i="5"/>
  <c r="AC6815" i="5"/>
  <c r="AC6816" i="5"/>
  <c r="AC6817" i="5"/>
  <c r="AC6818" i="5"/>
  <c r="AC6819" i="5"/>
  <c r="AC6820" i="5"/>
  <c r="AC6821" i="5"/>
  <c r="AC6822" i="5"/>
  <c r="AC6823" i="5"/>
  <c r="AC6824" i="5"/>
  <c r="AC6825" i="5"/>
  <c r="AC6826" i="5"/>
  <c r="AC6827" i="5"/>
  <c r="AC6828" i="5"/>
  <c r="AC6829" i="5"/>
  <c r="AC6830" i="5"/>
  <c r="AC6831" i="5"/>
  <c r="AC6832" i="5"/>
  <c r="AC6833" i="5"/>
  <c r="AC6834" i="5"/>
  <c r="AJ6802" i="5"/>
  <c r="AJ6803" i="5"/>
  <c r="AJ6804" i="5"/>
  <c r="AJ6805" i="5"/>
  <c r="AJ6806" i="5"/>
  <c r="AJ6807" i="5"/>
  <c r="AJ6808" i="5"/>
  <c r="AJ6809" i="5"/>
  <c r="AJ6810" i="5"/>
  <c r="AJ6811" i="5"/>
  <c r="AJ6812" i="5"/>
  <c r="AJ6813" i="5"/>
  <c r="AJ6814" i="5"/>
  <c r="AJ6815" i="5"/>
  <c r="AJ6816" i="5"/>
  <c r="AJ6817" i="5"/>
  <c r="AJ6818" i="5"/>
  <c r="AJ6819" i="5"/>
  <c r="AJ6820" i="5"/>
  <c r="AJ6821" i="5"/>
  <c r="AJ6822" i="5"/>
  <c r="AJ6823" i="5"/>
  <c r="AJ6824" i="5"/>
  <c r="AJ6825" i="5"/>
  <c r="AJ6826" i="5"/>
  <c r="AJ6827" i="5"/>
  <c r="AJ6828" i="5"/>
  <c r="AJ6829" i="5"/>
  <c r="AJ6830" i="5"/>
  <c r="AJ6831" i="5"/>
  <c r="AJ6832" i="5"/>
  <c r="AJ6833" i="5"/>
  <c r="AJ6834" i="5"/>
  <c r="BM6802" i="5"/>
  <c r="BM6803" i="5"/>
  <c r="BM6804" i="5"/>
  <c r="BM6805" i="5"/>
  <c r="BM6806" i="5"/>
  <c r="BM6807" i="5"/>
  <c r="BM6808" i="5"/>
  <c r="BM6809" i="5"/>
  <c r="BM6810" i="5"/>
  <c r="BM6811" i="5"/>
  <c r="BM6812" i="5"/>
  <c r="BM6813" i="5"/>
  <c r="BM6814" i="5"/>
  <c r="BM6815" i="5"/>
  <c r="BM6816" i="5"/>
  <c r="BM6817" i="5"/>
  <c r="BM6818" i="5"/>
  <c r="BM6819" i="5"/>
  <c r="BM6820" i="5"/>
  <c r="BM6821" i="5"/>
  <c r="BM6822" i="5"/>
  <c r="BM6823" i="5"/>
  <c r="BM6824" i="5"/>
  <c r="BM6825" i="5"/>
  <c r="BM6826" i="5"/>
  <c r="BM6827" i="5"/>
  <c r="BM6828" i="5"/>
  <c r="BM6829" i="5"/>
  <c r="BM6830" i="5"/>
  <c r="BM6831" i="5"/>
  <c r="BM6832" i="5"/>
  <c r="BM6833" i="5"/>
  <c r="BM6834" i="5"/>
  <c r="BN6802" i="5"/>
  <c r="BN6803" i="5"/>
  <c r="BN6804" i="5"/>
  <c r="BN6805" i="5"/>
  <c r="BN6806" i="5"/>
  <c r="BN6807" i="5"/>
  <c r="BN6808" i="5"/>
  <c r="BN6809" i="5"/>
  <c r="BN6810" i="5"/>
  <c r="BN6811" i="5"/>
  <c r="BN6812" i="5"/>
  <c r="BN6813" i="5"/>
  <c r="BN6814" i="5"/>
  <c r="BN6815" i="5"/>
  <c r="BN6816" i="5"/>
  <c r="BN6817" i="5"/>
  <c r="BN6818" i="5"/>
  <c r="BN6819" i="5"/>
  <c r="BN6820" i="5"/>
  <c r="BN6821" i="5"/>
  <c r="BN6822" i="5"/>
  <c r="BN6823" i="5"/>
  <c r="BN6824" i="5"/>
  <c r="BN6825" i="5"/>
  <c r="BN6826" i="5"/>
  <c r="BN6827" i="5"/>
  <c r="BN6828" i="5"/>
  <c r="BN6829" i="5"/>
  <c r="BN6830" i="5"/>
  <c r="BN6831" i="5"/>
  <c r="BN6832" i="5"/>
  <c r="BN6833" i="5"/>
  <c r="BN6834" i="5"/>
  <c r="BT6802" i="5"/>
  <c r="BT6803" i="5"/>
  <c r="BT6804" i="5"/>
  <c r="BT6805" i="5"/>
  <c r="BT6806" i="5"/>
  <c r="BT6807" i="5"/>
  <c r="BT6808" i="5"/>
  <c r="BT6809" i="5"/>
  <c r="BT6810" i="5"/>
  <c r="BT6811" i="5"/>
  <c r="BT6812" i="5"/>
  <c r="BT6813" i="5"/>
  <c r="BT6814" i="5"/>
  <c r="BT6815" i="5"/>
  <c r="BT6816" i="5"/>
  <c r="BT6817" i="5"/>
  <c r="BT6818" i="5"/>
  <c r="BT6819" i="5"/>
  <c r="BT6820" i="5"/>
  <c r="BT6821" i="5"/>
  <c r="BT6822" i="5"/>
  <c r="BT6823" i="5"/>
  <c r="BT6824" i="5"/>
  <c r="BT6825" i="5"/>
  <c r="BT6826" i="5"/>
  <c r="BT6827" i="5"/>
  <c r="BT6828" i="5"/>
  <c r="BT6829" i="5"/>
  <c r="BT6830" i="5"/>
  <c r="BT6831" i="5"/>
  <c r="BT6832" i="5"/>
  <c r="BT6833" i="5"/>
  <c r="BT6834" i="5"/>
  <c r="BU6802" i="5"/>
  <c r="BU6803" i="5"/>
  <c r="BU6804" i="5"/>
  <c r="BU6805" i="5"/>
  <c r="BU6806" i="5"/>
  <c r="BU6807" i="5"/>
  <c r="BU6808" i="5"/>
  <c r="BU6809" i="5"/>
  <c r="BU6810" i="5"/>
  <c r="BU6811" i="5"/>
  <c r="BU6812" i="5"/>
  <c r="BU6813" i="5"/>
  <c r="BU6814" i="5"/>
  <c r="BU6815" i="5"/>
  <c r="BU6816" i="5"/>
  <c r="BU6817" i="5"/>
  <c r="BU6818" i="5"/>
  <c r="BU6819" i="5"/>
  <c r="BU6820" i="5"/>
  <c r="BU6821" i="5"/>
  <c r="BU6822" i="5"/>
  <c r="BU6823" i="5"/>
  <c r="BU6824" i="5"/>
  <c r="BU6825" i="5"/>
  <c r="BU6826" i="5"/>
  <c r="BU6827" i="5"/>
  <c r="BU6828" i="5"/>
  <c r="BU6829" i="5"/>
  <c r="BU6830" i="5"/>
  <c r="BU6831" i="5"/>
  <c r="BU6832" i="5"/>
  <c r="BU6833" i="5"/>
  <c r="BU6834" i="5"/>
  <c r="BU6801" i="5"/>
  <c r="BT6801" i="5"/>
  <c r="BN6801" i="5"/>
  <c r="BM6801" i="5"/>
  <c r="AJ6801" i="5"/>
  <c r="AC6801" i="5"/>
  <c r="V6801" i="5"/>
  <c r="S6801" i="5"/>
  <c r="C6801" i="5"/>
  <c r="V6768" i="5" l="1"/>
  <c r="V6769" i="5"/>
  <c r="O6774" i="5"/>
  <c r="O6775" i="5"/>
  <c r="O6780" i="5"/>
  <c r="O6781" i="5"/>
  <c r="O6782" i="5"/>
  <c r="O6783" i="5"/>
  <c r="O6785" i="5"/>
  <c r="O6786" i="5"/>
  <c r="O6790" i="5"/>
  <c r="O6791" i="5"/>
  <c r="O6795" i="5"/>
  <c r="O6796" i="5"/>
  <c r="O6769" i="5"/>
  <c r="O6768"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S6768" i="5"/>
  <c r="S6769" i="5"/>
  <c r="S6770" i="5"/>
  <c r="S6771" i="5"/>
  <c r="S6772" i="5"/>
  <c r="S6773" i="5"/>
  <c r="S6774" i="5"/>
  <c r="S6775" i="5"/>
  <c r="S6776" i="5"/>
  <c r="S6777" i="5"/>
  <c r="S6778" i="5"/>
  <c r="S6779" i="5"/>
  <c r="S6780" i="5"/>
  <c r="S6781" i="5"/>
  <c r="S6782" i="5"/>
  <c r="S6783" i="5"/>
  <c r="S6784" i="5"/>
  <c r="S6785" i="5"/>
  <c r="S6786" i="5"/>
  <c r="S6787" i="5"/>
  <c r="S6788" i="5"/>
  <c r="S6789" i="5"/>
  <c r="S6790" i="5"/>
  <c r="S6791" i="5"/>
  <c r="S6792" i="5"/>
  <c r="S6793" i="5"/>
  <c r="S6794" i="5"/>
  <c r="S6795" i="5"/>
  <c r="S6796" i="5"/>
  <c r="S6797" i="5"/>
  <c r="S6798" i="5"/>
  <c r="S6799" i="5"/>
  <c r="S6800" i="5"/>
  <c r="V6770" i="5"/>
  <c r="V6771" i="5"/>
  <c r="V6772" i="5"/>
  <c r="V6773" i="5"/>
  <c r="V6774" i="5"/>
  <c r="V6775" i="5"/>
  <c r="V6776" i="5"/>
  <c r="V6777" i="5"/>
  <c r="V6778" i="5"/>
  <c r="V6779" i="5"/>
  <c r="V6780" i="5"/>
  <c r="V6781" i="5"/>
  <c r="V6782" i="5"/>
  <c r="V6783" i="5"/>
  <c r="V6784" i="5"/>
  <c r="V6785" i="5"/>
  <c r="V6786" i="5"/>
  <c r="V6787" i="5"/>
  <c r="V6788" i="5"/>
  <c r="V6789" i="5"/>
  <c r="V6790" i="5"/>
  <c r="V6791" i="5"/>
  <c r="V6792" i="5"/>
  <c r="V6793" i="5"/>
  <c r="V6794" i="5"/>
  <c r="V6795" i="5"/>
  <c r="V6796" i="5"/>
  <c r="V6797" i="5"/>
  <c r="V6798" i="5"/>
  <c r="V6799" i="5"/>
  <c r="V6800" i="5"/>
  <c r="AC6768" i="5"/>
  <c r="AC6769" i="5"/>
  <c r="AC6770" i="5"/>
  <c r="AC6771" i="5"/>
  <c r="AC6772" i="5"/>
  <c r="AC6773" i="5"/>
  <c r="AC6774" i="5"/>
  <c r="AC6775" i="5"/>
  <c r="AC6776" i="5"/>
  <c r="AC6777" i="5"/>
  <c r="AC6778" i="5"/>
  <c r="AC6779" i="5"/>
  <c r="AC6780" i="5"/>
  <c r="AC6781" i="5"/>
  <c r="AC6782" i="5"/>
  <c r="AC6783" i="5"/>
  <c r="AC6784" i="5"/>
  <c r="AC6785" i="5"/>
  <c r="AC6786" i="5"/>
  <c r="AC6787" i="5"/>
  <c r="AC6788" i="5"/>
  <c r="AC6789" i="5"/>
  <c r="AC6790" i="5"/>
  <c r="AC6791" i="5"/>
  <c r="AC6792" i="5"/>
  <c r="AC6793" i="5"/>
  <c r="AC6794" i="5"/>
  <c r="AC6795" i="5"/>
  <c r="AC6796" i="5"/>
  <c r="AC6797" i="5"/>
  <c r="AC6798" i="5"/>
  <c r="AC6799" i="5"/>
  <c r="AC6800" i="5"/>
  <c r="AJ6768" i="5"/>
  <c r="AJ6769" i="5"/>
  <c r="AJ6770" i="5"/>
  <c r="AJ6771" i="5"/>
  <c r="AJ6772" i="5"/>
  <c r="AJ6773" i="5"/>
  <c r="AJ6774" i="5"/>
  <c r="AJ6775" i="5"/>
  <c r="AJ6776" i="5"/>
  <c r="AJ6777" i="5"/>
  <c r="AJ6778" i="5"/>
  <c r="AJ6779" i="5"/>
  <c r="AJ6780" i="5"/>
  <c r="AJ6781" i="5"/>
  <c r="AJ6782" i="5"/>
  <c r="AJ6783" i="5"/>
  <c r="AJ6784" i="5"/>
  <c r="AJ6785" i="5"/>
  <c r="AJ6786" i="5"/>
  <c r="AJ6787" i="5"/>
  <c r="AJ6788" i="5"/>
  <c r="AJ6789" i="5"/>
  <c r="AJ6790" i="5"/>
  <c r="AJ6791" i="5"/>
  <c r="AJ6792" i="5"/>
  <c r="AJ6793" i="5"/>
  <c r="AJ6794" i="5"/>
  <c r="AJ6795" i="5"/>
  <c r="AJ6796" i="5"/>
  <c r="AJ6797" i="5"/>
  <c r="AJ6798" i="5"/>
  <c r="AJ6799" i="5"/>
  <c r="AJ6800" i="5"/>
  <c r="BM6768" i="5"/>
  <c r="BM6769" i="5"/>
  <c r="BM6770" i="5"/>
  <c r="BM6771" i="5"/>
  <c r="BM6772" i="5"/>
  <c r="BM6773" i="5"/>
  <c r="BM6774" i="5"/>
  <c r="BM6775" i="5"/>
  <c r="BM6776" i="5"/>
  <c r="BM6777" i="5"/>
  <c r="BM6778" i="5"/>
  <c r="BM6779" i="5"/>
  <c r="BM6780" i="5"/>
  <c r="BM6781" i="5"/>
  <c r="BM6782" i="5"/>
  <c r="BM6783" i="5"/>
  <c r="BM6784" i="5"/>
  <c r="BM6785" i="5"/>
  <c r="BM6786" i="5"/>
  <c r="BM6787" i="5"/>
  <c r="BM6788" i="5"/>
  <c r="BM6789" i="5"/>
  <c r="BM6790" i="5"/>
  <c r="BM6791" i="5"/>
  <c r="BM6792" i="5"/>
  <c r="BM6793" i="5"/>
  <c r="BM6794" i="5"/>
  <c r="BM6795" i="5"/>
  <c r="BM6796" i="5"/>
  <c r="BM6797" i="5"/>
  <c r="BM6798" i="5"/>
  <c r="BM6799" i="5"/>
  <c r="BM6800" i="5"/>
  <c r="BN6768" i="5"/>
  <c r="BN6769" i="5"/>
  <c r="BN6770" i="5"/>
  <c r="BN6771" i="5"/>
  <c r="BN6772" i="5"/>
  <c r="BN6773" i="5"/>
  <c r="BN6774" i="5"/>
  <c r="BN6775" i="5"/>
  <c r="BN6776" i="5"/>
  <c r="BN6777" i="5"/>
  <c r="BN6778" i="5"/>
  <c r="BN6779" i="5"/>
  <c r="BN6780" i="5"/>
  <c r="BN6781" i="5"/>
  <c r="BN6782" i="5"/>
  <c r="BN6783" i="5"/>
  <c r="BN6784" i="5"/>
  <c r="BN6785" i="5"/>
  <c r="BN6786" i="5"/>
  <c r="BN6787" i="5"/>
  <c r="BN6788" i="5"/>
  <c r="BN6789" i="5"/>
  <c r="BN6790" i="5"/>
  <c r="BN6791" i="5"/>
  <c r="BN6792" i="5"/>
  <c r="BN6793" i="5"/>
  <c r="BN6794" i="5"/>
  <c r="BN6795" i="5"/>
  <c r="BN6796" i="5"/>
  <c r="BN6797" i="5"/>
  <c r="BN6798" i="5"/>
  <c r="BN6799" i="5"/>
  <c r="BN6800" i="5"/>
  <c r="BT6768" i="5"/>
  <c r="BT6769" i="5"/>
  <c r="BT6770" i="5"/>
  <c r="BT6771" i="5"/>
  <c r="BT6772" i="5"/>
  <c r="BT6773" i="5"/>
  <c r="BT6774" i="5"/>
  <c r="BT6775" i="5"/>
  <c r="BT6776" i="5"/>
  <c r="BT6777" i="5"/>
  <c r="BT6778" i="5"/>
  <c r="BT6779" i="5"/>
  <c r="BT6780" i="5"/>
  <c r="BT6781" i="5"/>
  <c r="BT6782" i="5"/>
  <c r="BT6783" i="5"/>
  <c r="BT6784" i="5"/>
  <c r="BT6785" i="5"/>
  <c r="BT6786" i="5"/>
  <c r="BT6787" i="5"/>
  <c r="BT6788" i="5"/>
  <c r="BT6789" i="5"/>
  <c r="BT6790" i="5"/>
  <c r="BT6791" i="5"/>
  <c r="BT6792" i="5"/>
  <c r="BT6793" i="5"/>
  <c r="BT6794" i="5"/>
  <c r="BT6795" i="5"/>
  <c r="BT6796" i="5"/>
  <c r="BT6797" i="5"/>
  <c r="BT6798" i="5"/>
  <c r="BT6799" i="5"/>
  <c r="BT6800" i="5"/>
  <c r="BU6768" i="5"/>
  <c r="BU6769" i="5"/>
  <c r="BU6770" i="5"/>
  <c r="BU6771" i="5"/>
  <c r="BU6772" i="5"/>
  <c r="BU6773" i="5"/>
  <c r="BU6774" i="5"/>
  <c r="BU6775" i="5"/>
  <c r="BU6776" i="5"/>
  <c r="BU6777" i="5"/>
  <c r="BU6778" i="5"/>
  <c r="BU6779" i="5"/>
  <c r="BU6780" i="5"/>
  <c r="BU6781" i="5"/>
  <c r="BU6782" i="5"/>
  <c r="BU6783" i="5"/>
  <c r="BU6784" i="5"/>
  <c r="BU6785" i="5"/>
  <c r="BU6786" i="5"/>
  <c r="BU6787" i="5"/>
  <c r="BU6788" i="5"/>
  <c r="BU6789" i="5"/>
  <c r="BU6790" i="5"/>
  <c r="BU6791" i="5"/>
  <c r="BU6792" i="5"/>
  <c r="BU6793" i="5"/>
  <c r="BU6794" i="5"/>
  <c r="BU6795" i="5"/>
  <c r="BU6796" i="5"/>
  <c r="BU6797" i="5"/>
  <c r="BU6798" i="5"/>
  <c r="BU6799" i="5"/>
  <c r="BU6800" i="5"/>
  <c r="D1285" i="11"/>
  <c r="D1286" i="11"/>
  <c r="D1287" i="11"/>
  <c r="D1288" i="11"/>
  <c r="O6764" i="5"/>
  <c r="O6765" i="5"/>
  <c r="O6762" i="5"/>
  <c r="O6763" i="5"/>
  <c r="O6758" i="5"/>
  <c r="O6759" i="5"/>
  <c r="O6756" i="5"/>
  <c r="O6757" i="5"/>
  <c r="O6752" i="5"/>
  <c r="O6753" i="5"/>
  <c r="O6750" i="5"/>
  <c r="O6751" i="5"/>
  <c r="O6746" i="5"/>
  <c r="O6747" i="5"/>
  <c r="O6744" i="5"/>
  <c r="O6745" i="5"/>
  <c r="BU6744" i="5"/>
  <c r="BU6745" i="5"/>
  <c r="BU6746" i="5"/>
  <c r="BU6747" i="5"/>
  <c r="BU6748" i="5"/>
  <c r="BU6749" i="5"/>
  <c r="BU6750" i="5"/>
  <c r="BU6751" i="5"/>
  <c r="BU6752" i="5"/>
  <c r="BU6753" i="5"/>
  <c r="BU6754" i="5"/>
  <c r="BU6755" i="5"/>
  <c r="BU6756" i="5"/>
  <c r="BU6757" i="5"/>
  <c r="BU6758" i="5"/>
  <c r="BU6759" i="5"/>
  <c r="BU6760" i="5"/>
  <c r="BU6761" i="5"/>
  <c r="BU6762" i="5"/>
  <c r="BU6763" i="5"/>
  <c r="BU6764" i="5"/>
  <c r="BU6765" i="5"/>
  <c r="BU6766" i="5"/>
  <c r="BU6767" i="5"/>
  <c r="BT6744" i="5"/>
  <c r="BT6745" i="5"/>
  <c r="BT6746" i="5"/>
  <c r="BT6747" i="5"/>
  <c r="BT6748" i="5"/>
  <c r="BT6749" i="5"/>
  <c r="BT6750" i="5"/>
  <c r="BT6751" i="5"/>
  <c r="BT6752" i="5"/>
  <c r="BT6753" i="5"/>
  <c r="BT6754" i="5"/>
  <c r="BT6755" i="5"/>
  <c r="BT6756" i="5"/>
  <c r="BT6757" i="5"/>
  <c r="BT6758" i="5"/>
  <c r="BT6759" i="5"/>
  <c r="BT6760" i="5"/>
  <c r="BT6761" i="5"/>
  <c r="BT6762" i="5"/>
  <c r="BT6763" i="5"/>
  <c r="BT6764" i="5"/>
  <c r="BT6765" i="5"/>
  <c r="BT6766" i="5"/>
  <c r="BT6767" i="5"/>
  <c r="BN6744" i="5"/>
  <c r="BN6745" i="5"/>
  <c r="BN6746" i="5"/>
  <c r="BN6747" i="5"/>
  <c r="BN6748" i="5"/>
  <c r="BN6749" i="5"/>
  <c r="BN6750" i="5"/>
  <c r="BN6751" i="5"/>
  <c r="BN6752" i="5"/>
  <c r="BN6753" i="5"/>
  <c r="BN6754" i="5"/>
  <c r="BN6755" i="5"/>
  <c r="BN6756" i="5"/>
  <c r="BN6757" i="5"/>
  <c r="BN6758" i="5"/>
  <c r="BN6759" i="5"/>
  <c r="BN6760" i="5"/>
  <c r="BN6761" i="5"/>
  <c r="BN6762" i="5"/>
  <c r="BN6763" i="5"/>
  <c r="BN6764" i="5"/>
  <c r="BN6765" i="5"/>
  <c r="BN6766" i="5"/>
  <c r="BN6767" i="5"/>
  <c r="BM6744" i="5"/>
  <c r="BM6745" i="5"/>
  <c r="BM6746" i="5"/>
  <c r="BM6747" i="5"/>
  <c r="BM6748" i="5"/>
  <c r="BM6749" i="5"/>
  <c r="BM6750" i="5"/>
  <c r="BM6751" i="5"/>
  <c r="BM6752" i="5"/>
  <c r="BM6753" i="5"/>
  <c r="BM6754" i="5"/>
  <c r="BM6755" i="5"/>
  <c r="BM6756" i="5"/>
  <c r="BM6757" i="5"/>
  <c r="BM6758" i="5"/>
  <c r="BM6759" i="5"/>
  <c r="BM6760" i="5"/>
  <c r="BM6761" i="5"/>
  <c r="BM6762" i="5"/>
  <c r="BM6763" i="5"/>
  <c r="BM6764" i="5"/>
  <c r="BM6765" i="5"/>
  <c r="BM6766" i="5"/>
  <c r="BM6767" i="5"/>
  <c r="AJ6744" i="5"/>
  <c r="AJ6745" i="5"/>
  <c r="AJ6746" i="5"/>
  <c r="AJ6747" i="5"/>
  <c r="AJ6748" i="5"/>
  <c r="AJ6749" i="5"/>
  <c r="AJ6750" i="5"/>
  <c r="AJ6751" i="5"/>
  <c r="AJ6752" i="5"/>
  <c r="AJ6753" i="5"/>
  <c r="AJ6754" i="5"/>
  <c r="AJ6755" i="5"/>
  <c r="AJ6756" i="5"/>
  <c r="AJ6757" i="5"/>
  <c r="AJ6758" i="5"/>
  <c r="AJ6759" i="5"/>
  <c r="AJ6760" i="5"/>
  <c r="AJ6761" i="5"/>
  <c r="AJ6762" i="5"/>
  <c r="AJ6763" i="5"/>
  <c r="AJ6764" i="5"/>
  <c r="AJ6765" i="5"/>
  <c r="AJ6766" i="5"/>
  <c r="AJ6767" i="5"/>
  <c r="AC6744" i="5"/>
  <c r="AC6745" i="5"/>
  <c r="AC6746" i="5"/>
  <c r="AC6747" i="5"/>
  <c r="AC6748" i="5"/>
  <c r="AC6749" i="5"/>
  <c r="AC6750" i="5"/>
  <c r="AC6751" i="5"/>
  <c r="AC6752" i="5"/>
  <c r="AC6753" i="5"/>
  <c r="AC6754" i="5"/>
  <c r="AC6755" i="5"/>
  <c r="AC6756" i="5"/>
  <c r="AC6757" i="5"/>
  <c r="AC6758" i="5"/>
  <c r="AC6759" i="5"/>
  <c r="AC6760" i="5"/>
  <c r="AC6761" i="5"/>
  <c r="AC6762" i="5"/>
  <c r="AC6763" i="5"/>
  <c r="AC6764" i="5"/>
  <c r="AC6765" i="5"/>
  <c r="AC6766" i="5"/>
  <c r="AC6767" i="5"/>
  <c r="V6744" i="5"/>
  <c r="V6745" i="5"/>
  <c r="V6746" i="5"/>
  <c r="V6747" i="5"/>
  <c r="V6748" i="5"/>
  <c r="V6749" i="5"/>
  <c r="V6750" i="5"/>
  <c r="V6751" i="5"/>
  <c r="V6752" i="5"/>
  <c r="V6753" i="5"/>
  <c r="V6754" i="5"/>
  <c r="V6755" i="5"/>
  <c r="V6756" i="5"/>
  <c r="V6757" i="5"/>
  <c r="V6758" i="5"/>
  <c r="V6759" i="5"/>
  <c r="V6760" i="5"/>
  <c r="V6761" i="5"/>
  <c r="V6762" i="5"/>
  <c r="V6763" i="5"/>
  <c r="V6764" i="5"/>
  <c r="V6765" i="5"/>
  <c r="V6766" i="5"/>
  <c r="V6767" i="5"/>
  <c r="S6744" i="5"/>
  <c r="S6745" i="5"/>
  <c r="S6746" i="5"/>
  <c r="S6747" i="5"/>
  <c r="S6748" i="5"/>
  <c r="S6749" i="5"/>
  <c r="S6750" i="5"/>
  <c r="S6751" i="5"/>
  <c r="S6752" i="5"/>
  <c r="S6753" i="5"/>
  <c r="S6754" i="5"/>
  <c r="S6755" i="5"/>
  <c r="S6756" i="5"/>
  <c r="S6757" i="5"/>
  <c r="S6758" i="5"/>
  <c r="S6759" i="5"/>
  <c r="S6760" i="5"/>
  <c r="S6761" i="5"/>
  <c r="S6762" i="5"/>
  <c r="S6763" i="5"/>
  <c r="S6764" i="5"/>
  <c r="S6765" i="5"/>
  <c r="S6766" i="5"/>
  <c r="S6767"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V6724" i="5"/>
  <c r="D1273" i="11" l="1"/>
  <c r="D1274" i="11"/>
  <c r="D1275" i="11"/>
  <c r="D1276" i="11"/>
  <c r="D1277" i="11"/>
  <c r="D1278" i="11"/>
  <c r="D1279" i="11"/>
  <c r="D1280" i="11"/>
  <c r="D1281" i="11"/>
  <c r="D1282" i="11"/>
  <c r="D1283" i="11"/>
  <c r="D1284" i="11"/>
  <c r="O6741" i="5" l="1"/>
  <c r="O6742" i="5"/>
  <c r="O6739" i="5"/>
  <c r="O6740" i="5"/>
  <c r="O6736" i="5"/>
  <c r="O6737" i="5"/>
  <c r="O6734" i="5"/>
  <c r="O6735" i="5"/>
  <c r="O6732" i="5"/>
  <c r="O6733" i="5"/>
  <c r="O6730" i="5"/>
  <c r="O6731" i="5"/>
  <c r="O6727" i="5"/>
  <c r="O6728" i="5"/>
  <c r="O6725" i="5"/>
  <c r="O6726" i="5"/>
  <c r="O6722" i="5"/>
  <c r="O6723" i="5"/>
  <c r="O6720" i="5"/>
  <c r="O6721" i="5"/>
  <c r="O6717" i="5"/>
  <c r="O6718" i="5"/>
  <c r="O6716" i="5"/>
  <c r="O6715"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S6715" i="5"/>
  <c r="S6716" i="5"/>
  <c r="S6717" i="5"/>
  <c r="S6718" i="5"/>
  <c r="S6719" i="5"/>
  <c r="S6720" i="5"/>
  <c r="S6721" i="5"/>
  <c r="S6722" i="5"/>
  <c r="S6723" i="5"/>
  <c r="S6724" i="5"/>
  <c r="S6725" i="5"/>
  <c r="S6726" i="5"/>
  <c r="S6727" i="5"/>
  <c r="S6728" i="5"/>
  <c r="S6729" i="5"/>
  <c r="S6730" i="5"/>
  <c r="S6731" i="5"/>
  <c r="S6732" i="5"/>
  <c r="S6733" i="5"/>
  <c r="S6734" i="5"/>
  <c r="S6735" i="5"/>
  <c r="S6736" i="5"/>
  <c r="S6737" i="5"/>
  <c r="S6738" i="5"/>
  <c r="S6739" i="5"/>
  <c r="S6740" i="5"/>
  <c r="S6741" i="5"/>
  <c r="S6742" i="5"/>
  <c r="S6743" i="5"/>
  <c r="V6715" i="5"/>
  <c r="V6716" i="5"/>
  <c r="V6717" i="5"/>
  <c r="V6718" i="5"/>
  <c r="V6719" i="5"/>
  <c r="V6720" i="5"/>
  <c r="V6721" i="5"/>
  <c r="V6722" i="5"/>
  <c r="V6723" i="5"/>
  <c r="V6725" i="5"/>
  <c r="V6726" i="5"/>
  <c r="V6727" i="5"/>
  <c r="V6728" i="5"/>
  <c r="V6729" i="5"/>
  <c r="V6730" i="5"/>
  <c r="V6731" i="5"/>
  <c r="V6732" i="5"/>
  <c r="V6733" i="5"/>
  <c r="V6734" i="5"/>
  <c r="V6735" i="5"/>
  <c r="V6736" i="5"/>
  <c r="V6737" i="5"/>
  <c r="V6738" i="5"/>
  <c r="V6739" i="5"/>
  <c r="V6740" i="5"/>
  <c r="V6741" i="5"/>
  <c r="V6742" i="5"/>
  <c r="V6743" i="5"/>
  <c r="AC6715" i="5"/>
  <c r="AC6716" i="5"/>
  <c r="AC6717" i="5"/>
  <c r="AC6718" i="5"/>
  <c r="AC6719" i="5"/>
  <c r="AC6720" i="5"/>
  <c r="AC6721" i="5"/>
  <c r="AC6722" i="5"/>
  <c r="AC6723" i="5"/>
  <c r="AC6724" i="5"/>
  <c r="AC6725" i="5"/>
  <c r="AC6726" i="5"/>
  <c r="AC6727" i="5"/>
  <c r="AC6728" i="5"/>
  <c r="AC6729" i="5"/>
  <c r="AC6730" i="5"/>
  <c r="AC6731" i="5"/>
  <c r="AC6732" i="5"/>
  <c r="AC6733" i="5"/>
  <c r="AC6734" i="5"/>
  <c r="AC6735" i="5"/>
  <c r="AC6736" i="5"/>
  <c r="AC6737" i="5"/>
  <c r="AC6738" i="5"/>
  <c r="AC6739" i="5"/>
  <c r="AC6740" i="5"/>
  <c r="AC6741" i="5"/>
  <c r="AC6742" i="5"/>
  <c r="AC6743" i="5"/>
  <c r="AJ6715" i="5"/>
  <c r="AJ6716" i="5"/>
  <c r="AJ6717" i="5"/>
  <c r="AJ6718" i="5"/>
  <c r="AJ6719" i="5"/>
  <c r="AJ6720" i="5"/>
  <c r="AJ6721" i="5"/>
  <c r="AJ6722" i="5"/>
  <c r="AJ6723" i="5"/>
  <c r="AJ6724" i="5"/>
  <c r="AJ6725" i="5"/>
  <c r="AJ6726" i="5"/>
  <c r="AJ6727" i="5"/>
  <c r="AJ6728" i="5"/>
  <c r="AJ6729" i="5"/>
  <c r="AJ6730" i="5"/>
  <c r="AJ6731" i="5"/>
  <c r="AJ6732" i="5"/>
  <c r="AJ6733" i="5"/>
  <c r="AJ6734" i="5"/>
  <c r="AJ6735" i="5"/>
  <c r="AJ6736" i="5"/>
  <c r="AJ6737" i="5"/>
  <c r="AJ6738" i="5"/>
  <c r="AJ6739" i="5"/>
  <c r="AJ6740" i="5"/>
  <c r="AJ6741" i="5"/>
  <c r="AJ6742" i="5"/>
  <c r="AJ6743" i="5"/>
  <c r="BM6715" i="5"/>
  <c r="BM6716" i="5"/>
  <c r="BM6717" i="5"/>
  <c r="BM6718" i="5"/>
  <c r="BM6719" i="5"/>
  <c r="BM6720" i="5"/>
  <c r="BM6721" i="5"/>
  <c r="BM6722" i="5"/>
  <c r="BM6723" i="5"/>
  <c r="BM6724" i="5"/>
  <c r="BM6725" i="5"/>
  <c r="BM6726" i="5"/>
  <c r="BM6727" i="5"/>
  <c r="BM6728" i="5"/>
  <c r="BM6729" i="5"/>
  <c r="BM6730" i="5"/>
  <c r="BM6731" i="5"/>
  <c r="BM6732" i="5"/>
  <c r="BM6733" i="5"/>
  <c r="BM6734" i="5"/>
  <c r="BM6735" i="5"/>
  <c r="BM6736" i="5"/>
  <c r="BM6737" i="5"/>
  <c r="BM6738" i="5"/>
  <c r="BM6739" i="5"/>
  <c r="BM6740" i="5"/>
  <c r="BM6741" i="5"/>
  <c r="BM6742" i="5"/>
  <c r="BM6743" i="5"/>
  <c r="BN6715" i="5"/>
  <c r="BN6716" i="5"/>
  <c r="BN6717" i="5"/>
  <c r="BN6718" i="5"/>
  <c r="BN6719" i="5"/>
  <c r="BN6720" i="5"/>
  <c r="BN6721" i="5"/>
  <c r="BN6722" i="5"/>
  <c r="BN6723" i="5"/>
  <c r="BN6724" i="5"/>
  <c r="BN6725" i="5"/>
  <c r="BN6726" i="5"/>
  <c r="BN6727" i="5"/>
  <c r="BN6728" i="5"/>
  <c r="BN6729" i="5"/>
  <c r="BN6730" i="5"/>
  <c r="BN6731" i="5"/>
  <c r="BN6732" i="5"/>
  <c r="BN6733" i="5"/>
  <c r="BN6734" i="5"/>
  <c r="BN6735" i="5"/>
  <c r="BN6736" i="5"/>
  <c r="BN6737" i="5"/>
  <c r="BN6738" i="5"/>
  <c r="BN6739" i="5"/>
  <c r="BN6740" i="5"/>
  <c r="BN6741" i="5"/>
  <c r="BN6742" i="5"/>
  <c r="BN6743" i="5"/>
  <c r="BT6715" i="5"/>
  <c r="BT6716" i="5"/>
  <c r="BT6717" i="5"/>
  <c r="BT6718" i="5"/>
  <c r="BT6719" i="5"/>
  <c r="BT6720" i="5"/>
  <c r="BT6721" i="5"/>
  <c r="BT6722" i="5"/>
  <c r="BT6723" i="5"/>
  <c r="BT6724" i="5"/>
  <c r="BT6725" i="5"/>
  <c r="BT6726" i="5"/>
  <c r="BT6727" i="5"/>
  <c r="BT6728" i="5"/>
  <c r="BT6729" i="5"/>
  <c r="BT6730" i="5"/>
  <c r="BT6731" i="5"/>
  <c r="BT6732" i="5"/>
  <c r="BT6733" i="5"/>
  <c r="BT6734" i="5"/>
  <c r="BT6735" i="5"/>
  <c r="BT6736" i="5"/>
  <c r="BT6737" i="5"/>
  <c r="BT6738" i="5"/>
  <c r="BT6739" i="5"/>
  <c r="BT6740" i="5"/>
  <c r="BT6741" i="5"/>
  <c r="BT6742" i="5"/>
  <c r="BT6743" i="5"/>
  <c r="BU6715" i="5"/>
  <c r="BU6716" i="5"/>
  <c r="BU6717" i="5"/>
  <c r="BU6718" i="5"/>
  <c r="BU6719" i="5"/>
  <c r="BU6720" i="5"/>
  <c r="BU6721" i="5"/>
  <c r="BU6722" i="5"/>
  <c r="BU6723" i="5"/>
  <c r="BU6724" i="5"/>
  <c r="BU6725" i="5"/>
  <c r="BU6726" i="5"/>
  <c r="BU6727" i="5"/>
  <c r="BU6728" i="5"/>
  <c r="BU6729" i="5"/>
  <c r="BU6730" i="5"/>
  <c r="BU6731" i="5"/>
  <c r="BU6732" i="5"/>
  <c r="BU6733" i="5"/>
  <c r="BU6734" i="5"/>
  <c r="BU6735" i="5"/>
  <c r="BU6736" i="5"/>
  <c r="BU6737" i="5"/>
  <c r="BU6738" i="5"/>
  <c r="BU6739" i="5"/>
  <c r="BU6740" i="5"/>
  <c r="BU6741" i="5"/>
  <c r="BU6742" i="5"/>
  <c r="BU6743" i="5"/>
  <c r="V6667" i="5" l="1"/>
  <c r="V6668" i="5"/>
  <c r="V6663" i="5"/>
  <c r="V6664" i="5"/>
  <c r="V6665" i="5"/>
  <c r="V6666" i="5"/>
  <c r="O6712" i="5"/>
  <c r="O6713" i="5"/>
  <c r="O6710" i="5"/>
  <c r="O6711" i="5"/>
  <c r="O6707" i="5"/>
  <c r="O6708" i="5"/>
  <c r="O6705" i="5"/>
  <c r="O6706" i="5"/>
  <c r="O6702" i="5"/>
  <c r="O6703" i="5"/>
  <c r="O6700" i="5"/>
  <c r="O6701" i="5"/>
  <c r="O6696" i="5"/>
  <c r="O6697" i="5"/>
  <c r="O6694" i="5"/>
  <c r="O6695" i="5"/>
  <c r="O6691" i="5"/>
  <c r="O6692" i="5"/>
  <c r="O6689" i="5"/>
  <c r="O6690" i="5"/>
  <c r="O6685" i="5"/>
  <c r="O6686" i="5"/>
  <c r="O6683" i="5"/>
  <c r="O6684" i="5"/>
  <c r="BU6683" i="5"/>
  <c r="BU6684" i="5"/>
  <c r="BU6685" i="5"/>
  <c r="BU6686" i="5"/>
  <c r="BU6687" i="5"/>
  <c r="BU6688" i="5"/>
  <c r="BU6689" i="5"/>
  <c r="BU6690" i="5"/>
  <c r="BU6691" i="5"/>
  <c r="BU6692" i="5"/>
  <c r="BU6693" i="5"/>
  <c r="BU6694" i="5"/>
  <c r="BU6695" i="5"/>
  <c r="BU6696" i="5"/>
  <c r="BU6697" i="5"/>
  <c r="BU6698" i="5"/>
  <c r="BU6699" i="5"/>
  <c r="BU6700" i="5"/>
  <c r="BU6701" i="5"/>
  <c r="BU6702" i="5"/>
  <c r="BU6703" i="5"/>
  <c r="BU6704" i="5"/>
  <c r="BU6705" i="5"/>
  <c r="BU6706" i="5"/>
  <c r="BU6707" i="5"/>
  <c r="BU6708" i="5"/>
  <c r="BU6709" i="5"/>
  <c r="BU6710" i="5"/>
  <c r="BU6711" i="5"/>
  <c r="BU6712" i="5"/>
  <c r="BU6713" i="5"/>
  <c r="BU6714" i="5"/>
  <c r="BT6683" i="5"/>
  <c r="BT6684" i="5"/>
  <c r="BT6685" i="5"/>
  <c r="BT6686" i="5"/>
  <c r="BT6687" i="5"/>
  <c r="BT6688" i="5"/>
  <c r="BT6689" i="5"/>
  <c r="BT6690" i="5"/>
  <c r="BT6691" i="5"/>
  <c r="BT6692" i="5"/>
  <c r="BT6693" i="5"/>
  <c r="BT6694" i="5"/>
  <c r="BT6695" i="5"/>
  <c r="BT6696" i="5"/>
  <c r="BT6697" i="5"/>
  <c r="BT6698" i="5"/>
  <c r="BT6699" i="5"/>
  <c r="BT6700" i="5"/>
  <c r="BT6701" i="5"/>
  <c r="BT6702" i="5"/>
  <c r="BT6703" i="5"/>
  <c r="BT6704" i="5"/>
  <c r="BT6705" i="5"/>
  <c r="BT6706" i="5"/>
  <c r="BT6707" i="5"/>
  <c r="BT6708" i="5"/>
  <c r="BT6709" i="5"/>
  <c r="BT6710" i="5"/>
  <c r="BT6711" i="5"/>
  <c r="BT6712" i="5"/>
  <c r="BT6713" i="5"/>
  <c r="BT6714" i="5"/>
  <c r="BN6683" i="5"/>
  <c r="BN6684" i="5"/>
  <c r="BN6685" i="5"/>
  <c r="BN6686" i="5"/>
  <c r="BN6687" i="5"/>
  <c r="BN6688" i="5"/>
  <c r="BN6689" i="5"/>
  <c r="BN6690" i="5"/>
  <c r="BN6691" i="5"/>
  <c r="BN6692" i="5"/>
  <c r="BN6693" i="5"/>
  <c r="BN6694" i="5"/>
  <c r="BN6695" i="5"/>
  <c r="BN6696" i="5"/>
  <c r="BN6697" i="5"/>
  <c r="BN6698" i="5"/>
  <c r="BN6699" i="5"/>
  <c r="BN6700" i="5"/>
  <c r="BN6701" i="5"/>
  <c r="BN6702" i="5"/>
  <c r="BN6703" i="5"/>
  <c r="BN6704" i="5"/>
  <c r="BN6705" i="5"/>
  <c r="BN6706" i="5"/>
  <c r="BN6707" i="5"/>
  <c r="BN6708" i="5"/>
  <c r="BN6709" i="5"/>
  <c r="BN6710" i="5"/>
  <c r="BN6711" i="5"/>
  <c r="BN6712" i="5"/>
  <c r="BN6713" i="5"/>
  <c r="BN6714" i="5"/>
  <c r="BM6683" i="5"/>
  <c r="BM6684" i="5"/>
  <c r="BM6685" i="5"/>
  <c r="BM6686" i="5"/>
  <c r="BM6687" i="5"/>
  <c r="BM6688" i="5"/>
  <c r="BM6689" i="5"/>
  <c r="BM6690" i="5"/>
  <c r="BM6691" i="5"/>
  <c r="BM6692" i="5"/>
  <c r="BM6693" i="5"/>
  <c r="BM6694" i="5"/>
  <c r="BM6695" i="5"/>
  <c r="BM6696" i="5"/>
  <c r="BM6697" i="5"/>
  <c r="BM6698" i="5"/>
  <c r="BM6699" i="5"/>
  <c r="BM6700" i="5"/>
  <c r="BM6701" i="5"/>
  <c r="BM6702" i="5"/>
  <c r="BM6703" i="5"/>
  <c r="BM6704" i="5"/>
  <c r="BM6705" i="5"/>
  <c r="BM6706" i="5"/>
  <c r="BM6707" i="5"/>
  <c r="BM6708" i="5"/>
  <c r="BM6709" i="5"/>
  <c r="BM6710" i="5"/>
  <c r="BM6711" i="5"/>
  <c r="BM6712" i="5"/>
  <c r="BM6713" i="5"/>
  <c r="BM6714" i="5"/>
  <c r="AJ6683" i="5"/>
  <c r="AJ6684" i="5"/>
  <c r="AJ6685" i="5"/>
  <c r="AJ6686" i="5"/>
  <c r="AJ6687" i="5"/>
  <c r="AJ6688" i="5"/>
  <c r="AJ6689" i="5"/>
  <c r="AJ6690" i="5"/>
  <c r="AJ6691" i="5"/>
  <c r="AJ6692" i="5"/>
  <c r="AJ6693" i="5"/>
  <c r="AJ6694" i="5"/>
  <c r="AJ6695" i="5"/>
  <c r="AJ6696" i="5"/>
  <c r="AJ6697" i="5"/>
  <c r="AJ6698" i="5"/>
  <c r="AJ6699" i="5"/>
  <c r="AJ6700" i="5"/>
  <c r="AJ6701" i="5"/>
  <c r="AJ6702" i="5"/>
  <c r="AJ6703" i="5"/>
  <c r="AJ6704" i="5"/>
  <c r="AJ6705" i="5"/>
  <c r="AJ6706" i="5"/>
  <c r="AJ6707" i="5"/>
  <c r="AJ6708" i="5"/>
  <c r="AJ6709" i="5"/>
  <c r="AJ6710" i="5"/>
  <c r="AJ6711" i="5"/>
  <c r="AJ6712" i="5"/>
  <c r="AJ6713" i="5"/>
  <c r="AJ6714" i="5"/>
  <c r="AC6683" i="5"/>
  <c r="AC6684" i="5"/>
  <c r="AC6685" i="5"/>
  <c r="AC6686" i="5"/>
  <c r="AC6687" i="5"/>
  <c r="AC6688" i="5"/>
  <c r="AC6689" i="5"/>
  <c r="AC6690" i="5"/>
  <c r="AC6691" i="5"/>
  <c r="AC6692" i="5"/>
  <c r="AC6693" i="5"/>
  <c r="AC6694" i="5"/>
  <c r="AC6695" i="5"/>
  <c r="AC6696" i="5"/>
  <c r="AC6697" i="5"/>
  <c r="AC6698" i="5"/>
  <c r="AC6699" i="5"/>
  <c r="AC6700" i="5"/>
  <c r="AC6701" i="5"/>
  <c r="AC6702" i="5"/>
  <c r="AC6703" i="5"/>
  <c r="AC6704" i="5"/>
  <c r="AC6705" i="5"/>
  <c r="AC6706" i="5"/>
  <c r="AC6707" i="5"/>
  <c r="AC6708" i="5"/>
  <c r="AC6709" i="5"/>
  <c r="AC6710" i="5"/>
  <c r="AC6711" i="5"/>
  <c r="AC6712" i="5"/>
  <c r="AC6713" i="5"/>
  <c r="AC6714" i="5"/>
  <c r="V6683" i="5"/>
  <c r="V6684" i="5"/>
  <c r="V6685" i="5"/>
  <c r="V6686" i="5"/>
  <c r="V6687" i="5"/>
  <c r="V6688" i="5"/>
  <c r="V6689" i="5"/>
  <c r="V6690" i="5"/>
  <c r="V6691" i="5"/>
  <c r="V6692" i="5"/>
  <c r="V6693" i="5"/>
  <c r="V6694" i="5"/>
  <c r="V6695" i="5"/>
  <c r="V6696" i="5"/>
  <c r="V6697" i="5"/>
  <c r="V6698" i="5"/>
  <c r="V6699" i="5"/>
  <c r="V6700" i="5"/>
  <c r="V6701" i="5"/>
  <c r="V6702" i="5"/>
  <c r="V6703" i="5"/>
  <c r="V6704" i="5"/>
  <c r="V6705" i="5"/>
  <c r="V6706" i="5"/>
  <c r="V6707" i="5"/>
  <c r="V6708" i="5"/>
  <c r="V6709" i="5"/>
  <c r="V6710" i="5"/>
  <c r="V6711" i="5"/>
  <c r="V6712" i="5"/>
  <c r="V6713" i="5"/>
  <c r="V6714" i="5"/>
  <c r="S6683" i="5"/>
  <c r="S6684" i="5"/>
  <c r="S6685" i="5"/>
  <c r="S6686" i="5"/>
  <c r="S6687" i="5"/>
  <c r="S6688" i="5"/>
  <c r="S6689" i="5"/>
  <c r="S6690" i="5"/>
  <c r="S6691" i="5"/>
  <c r="S6692" i="5"/>
  <c r="S6693" i="5"/>
  <c r="S6694" i="5"/>
  <c r="S6695" i="5"/>
  <c r="S6696" i="5"/>
  <c r="S6697" i="5"/>
  <c r="S6698" i="5"/>
  <c r="S6699" i="5"/>
  <c r="S6700" i="5"/>
  <c r="S6701" i="5"/>
  <c r="S6702" i="5"/>
  <c r="S6703" i="5"/>
  <c r="S6704" i="5"/>
  <c r="S6705" i="5"/>
  <c r="S6706" i="5"/>
  <c r="S6707" i="5"/>
  <c r="S6708" i="5"/>
  <c r="S6709" i="5"/>
  <c r="S6710" i="5"/>
  <c r="S6711" i="5"/>
  <c r="S6712" i="5"/>
  <c r="S6713" i="5"/>
  <c r="S6714"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682" i="5" l="1"/>
  <c r="S6682" i="5"/>
  <c r="V6682" i="5"/>
  <c r="AC6682" i="5"/>
  <c r="AJ6682" i="5"/>
  <c r="BM6682" i="5"/>
  <c r="BN6682" i="5"/>
  <c r="BT6682" i="5"/>
  <c r="BU6682" i="5"/>
  <c r="D1267" i="11" l="1"/>
  <c r="D1268" i="11"/>
  <c r="D1269" i="11"/>
  <c r="D1270" i="11"/>
  <c r="D1271" i="11"/>
  <c r="D1272" i="11"/>
  <c r="O6680" i="5" l="1"/>
  <c r="O6679" i="5"/>
  <c r="O6678" i="5"/>
  <c r="O6677" i="5"/>
  <c r="O6675" i="5"/>
  <c r="O6674" i="5"/>
  <c r="O6673" i="5"/>
  <c r="O6672" i="5"/>
  <c r="O6670" i="5"/>
  <c r="O6669" i="5"/>
  <c r="O6668" i="5"/>
  <c r="O6667" i="5"/>
  <c r="O6664" i="5"/>
  <c r="O6663" i="5"/>
  <c r="O6662" i="5"/>
  <c r="O6661" i="5"/>
  <c r="O6658" i="5"/>
  <c r="O6657" i="5"/>
  <c r="O6656" i="5"/>
  <c r="O6655" i="5"/>
  <c r="O6652" i="5"/>
  <c r="O6651" i="5"/>
  <c r="O6650" i="5"/>
  <c r="O6649"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S6649" i="5"/>
  <c r="S6650" i="5"/>
  <c r="S6651" i="5"/>
  <c r="S6652" i="5"/>
  <c r="S6653" i="5"/>
  <c r="S6654" i="5"/>
  <c r="S6655" i="5"/>
  <c r="S6656" i="5"/>
  <c r="S6657" i="5"/>
  <c r="S6658" i="5"/>
  <c r="S6659" i="5"/>
  <c r="S6660" i="5"/>
  <c r="S6661" i="5"/>
  <c r="S6662" i="5"/>
  <c r="S6663" i="5"/>
  <c r="S6664" i="5"/>
  <c r="S6665" i="5"/>
  <c r="S6666" i="5"/>
  <c r="S6667" i="5"/>
  <c r="S6668" i="5"/>
  <c r="S6669" i="5"/>
  <c r="S6670" i="5"/>
  <c r="S6671" i="5"/>
  <c r="S6672" i="5"/>
  <c r="S6673" i="5"/>
  <c r="S6674" i="5"/>
  <c r="S6675" i="5"/>
  <c r="S6676" i="5"/>
  <c r="S6677" i="5"/>
  <c r="S6678" i="5"/>
  <c r="S6679" i="5"/>
  <c r="S6680" i="5"/>
  <c r="S6681" i="5"/>
  <c r="V6649" i="5"/>
  <c r="V6650" i="5"/>
  <c r="V6651" i="5"/>
  <c r="V6652" i="5"/>
  <c r="V6653" i="5"/>
  <c r="V6654" i="5"/>
  <c r="V6655" i="5"/>
  <c r="V6656" i="5"/>
  <c r="V6657" i="5"/>
  <c r="V6658" i="5"/>
  <c r="V6659" i="5"/>
  <c r="V6660" i="5"/>
  <c r="V6661" i="5"/>
  <c r="V6662" i="5"/>
  <c r="V6669" i="5"/>
  <c r="V6670" i="5"/>
  <c r="V6671" i="5"/>
  <c r="V6672" i="5"/>
  <c r="V6673" i="5"/>
  <c r="V6674" i="5"/>
  <c r="V6675" i="5"/>
  <c r="V6676" i="5"/>
  <c r="V6677" i="5"/>
  <c r="V6678" i="5"/>
  <c r="V6679" i="5"/>
  <c r="V6680" i="5"/>
  <c r="V6681" i="5"/>
  <c r="AC6649" i="5"/>
  <c r="AC6650" i="5"/>
  <c r="AC6651" i="5"/>
  <c r="AC6652" i="5"/>
  <c r="AC6653" i="5"/>
  <c r="AC6654" i="5"/>
  <c r="AC6655" i="5"/>
  <c r="AC6656" i="5"/>
  <c r="AC6657" i="5"/>
  <c r="AC6658" i="5"/>
  <c r="AC6659" i="5"/>
  <c r="AC6660" i="5"/>
  <c r="AC6661" i="5"/>
  <c r="AC6662" i="5"/>
  <c r="AC6663" i="5"/>
  <c r="AC6664" i="5"/>
  <c r="AC6665" i="5"/>
  <c r="AC6666" i="5"/>
  <c r="AC6667" i="5"/>
  <c r="AC6668" i="5"/>
  <c r="AC6669" i="5"/>
  <c r="AC6670" i="5"/>
  <c r="AC6671" i="5"/>
  <c r="AC6672" i="5"/>
  <c r="AC6673" i="5"/>
  <c r="AC6674" i="5"/>
  <c r="AC6675" i="5"/>
  <c r="AC6676" i="5"/>
  <c r="AC6677" i="5"/>
  <c r="AC6678" i="5"/>
  <c r="AC6679" i="5"/>
  <c r="AC6680" i="5"/>
  <c r="AC6681" i="5"/>
  <c r="AJ6649" i="5"/>
  <c r="AJ6650" i="5"/>
  <c r="AJ6651" i="5"/>
  <c r="AJ6652" i="5"/>
  <c r="AJ6653" i="5"/>
  <c r="AJ6654" i="5"/>
  <c r="AJ6655" i="5"/>
  <c r="AJ6656" i="5"/>
  <c r="AJ6657" i="5"/>
  <c r="AJ6658" i="5"/>
  <c r="AJ6659" i="5"/>
  <c r="AJ6660" i="5"/>
  <c r="AJ6661" i="5"/>
  <c r="AJ6662" i="5"/>
  <c r="AJ6663" i="5"/>
  <c r="AJ6664" i="5"/>
  <c r="AJ6665" i="5"/>
  <c r="AJ6666" i="5"/>
  <c r="AJ6667" i="5"/>
  <c r="AJ6668" i="5"/>
  <c r="AJ6669" i="5"/>
  <c r="AJ6670" i="5"/>
  <c r="AJ6671" i="5"/>
  <c r="AJ6672" i="5"/>
  <c r="AJ6673" i="5"/>
  <c r="AJ6674" i="5"/>
  <c r="AJ6675" i="5"/>
  <c r="AJ6676" i="5"/>
  <c r="AJ6677" i="5"/>
  <c r="AJ6678" i="5"/>
  <c r="AJ6679" i="5"/>
  <c r="AJ6680" i="5"/>
  <c r="AJ6681" i="5"/>
  <c r="BM6649" i="5"/>
  <c r="BM6650" i="5"/>
  <c r="BM6651" i="5"/>
  <c r="BM6652" i="5"/>
  <c r="BM6653" i="5"/>
  <c r="BM6654" i="5"/>
  <c r="BM6655" i="5"/>
  <c r="BM6656" i="5"/>
  <c r="BM6657" i="5"/>
  <c r="BM6658" i="5"/>
  <c r="BM6659" i="5"/>
  <c r="BM6660" i="5"/>
  <c r="BM6661" i="5"/>
  <c r="BM6662" i="5"/>
  <c r="BM6663" i="5"/>
  <c r="BM6664" i="5"/>
  <c r="BM6665" i="5"/>
  <c r="BM6666" i="5"/>
  <c r="BM6667" i="5"/>
  <c r="BM6668" i="5"/>
  <c r="BM6669" i="5"/>
  <c r="BM6670" i="5"/>
  <c r="BM6671" i="5"/>
  <c r="BM6672" i="5"/>
  <c r="BM6673" i="5"/>
  <c r="BM6674" i="5"/>
  <c r="BM6675" i="5"/>
  <c r="BM6676" i="5"/>
  <c r="BM6677" i="5"/>
  <c r="BM6678" i="5"/>
  <c r="BM6679" i="5"/>
  <c r="BM6680" i="5"/>
  <c r="BM6681" i="5"/>
  <c r="BN6649" i="5"/>
  <c r="BN6650" i="5"/>
  <c r="BN6651" i="5"/>
  <c r="BN6652" i="5"/>
  <c r="BN6653" i="5"/>
  <c r="BN6654" i="5"/>
  <c r="BN6655" i="5"/>
  <c r="BN6656" i="5"/>
  <c r="BN6657" i="5"/>
  <c r="BN6658" i="5"/>
  <c r="BN6659" i="5"/>
  <c r="BN6660" i="5"/>
  <c r="BN6661" i="5"/>
  <c r="BN6662" i="5"/>
  <c r="BN6663" i="5"/>
  <c r="BN6664" i="5"/>
  <c r="BN6665" i="5"/>
  <c r="BN6666" i="5"/>
  <c r="BN6667" i="5"/>
  <c r="BN6668" i="5"/>
  <c r="BN6669" i="5"/>
  <c r="BN6670" i="5"/>
  <c r="BN6671" i="5"/>
  <c r="BN6672" i="5"/>
  <c r="BN6673" i="5"/>
  <c r="BN6674" i="5"/>
  <c r="BN6675" i="5"/>
  <c r="BN6676" i="5"/>
  <c r="BN6677" i="5"/>
  <c r="BN6678" i="5"/>
  <c r="BN6679" i="5"/>
  <c r="BN6680" i="5"/>
  <c r="BN6681" i="5"/>
  <c r="BT6649" i="5"/>
  <c r="BT6650" i="5"/>
  <c r="BT6651" i="5"/>
  <c r="BT6652" i="5"/>
  <c r="BT6653" i="5"/>
  <c r="BT6654" i="5"/>
  <c r="BT6655" i="5"/>
  <c r="BT6656" i="5"/>
  <c r="BT6657" i="5"/>
  <c r="BT6658" i="5"/>
  <c r="BT6659" i="5"/>
  <c r="BT6660" i="5"/>
  <c r="BT6661" i="5"/>
  <c r="BT6662" i="5"/>
  <c r="BT6663" i="5"/>
  <c r="BT6664" i="5"/>
  <c r="BT6665" i="5"/>
  <c r="BT6666" i="5"/>
  <c r="BT6667" i="5"/>
  <c r="BT6668" i="5"/>
  <c r="BT6669" i="5"/>
  <c r="BT6670" i="5"/>
  <c r="BT6671" i="5"/>
  <c r="BT6672" i="5"/>
  <c r="BT6673" i="5"/>
  <c r="BT6674" i="5"/>
  <c r="BT6675" i="5"/>
  <c r="BT6676" i="5"/>
  <c r="BT6677" i="5"/>
  <c r="BT6678" i="5"/>
  <c r="BT6679" i="5"/>
  <c r="BT6680" i="5"/>
  <c r="BT6681" i="5"/>
  <c r="BU6649" i="5"/>
  <c r="BU6650" i="5"/>
  <c r="BU6651" i="5"/>
  <c r="BU6652" i="5"/>
  <c r="BU6653" i="5"/>
  <c r="BU6654" i="5"/>
  <c r="BU6655" i="5"/>
  <c r="BU6656" i="5"/>
  <c r="BU6657" i="5"/>
  <c r="BU6658" i="5"/>
  <c r="BU6659" i="5"/>
  <c r="BU6660" i="5"/>
  <c r="BU6661" i="5"/>
  <c r="BU6662" i="5"/>
  <c r="BU6663" i="5"/>
  <c r="BU6664" i="5"/>
  <c r="BU6665" i="5"/>
  <c r="BU6666" i="5"/>
  <c r="BU6667" i="5"/>
  <c r="BU6668" i="5"/>
  <c r="BU6669" i="5"/>
  <c r="BU6670" i="5"/>
  <c r="BU6671" i="5"/>
  <c r="BU6672" i="5"/>
  <c r="BU6673" i="5"/>
  <c r="BU6674" i="5"/>
  <c r="BU6675" i="5"/>
  <c r="BU6676" i="5"/>
  <c r="BU6677" i="5"/>
  <c r="BU6678" i="5"/>
  <c r="BU6679" i="5"/>
  <c r="BU6680" i="5"/>
  <c r="BU6681" i="5"/>
  <c r="D1261" i="11" l="1"/>
  <c r="D1262" i="11"/>
  <c r="D1263" i="11"/>
  <c r="D1264" i="11"/>
  <c r="D1265" i="11"/>
  <c r="D1266" i="11"/>
  <c r="O6647" i="5"/>
  <c r="O6646" i="5"/>
  <c r="O6645" i="5"/>
  <c r="O6644" i="5"/>
  <c r="O6643" i="5"/>
  <c r="O6642" i="5"/>
  <c r="O6641" i="5"/>
  <c r="O6640" i="5"/>
  <c r="O6639" i="5"/>
  <c r="O6638" i="5"/>
  <c r="O6637" i="5"/>
  <c r="O6636" i="5"/>
  <c r="O6635" i="5"/>
  <c r="O6634" i="5"/>
  <c r="O6633" i="5"/>
  <c r="O6632" i="5"/>
  <c r="O6631" i="5"/>
  <c r="O6630" i="5"/>
  <c r="O6627" i="5"/>
  <c r="O6626" i="5"/>
  <c r="O6625" i="5"/>
  <c r="O6624" i="5"/>
  <c r="O6621" i="5"/>
  <c r="O6620" i="5"/>
  <c r="O6619" i="5"/>
  <c r="O6618" i="5"/>
  <c r="BU6618" i="5"/>
  <c r="BU6619" i="5"/>
  <c r="BU6620" i="5"/>
  <c r="BU6621" i="5"/>
  <c r="BU6622" i="5"/>
  <c r="BU6623" i="5"/>
  <c r="BU6624" i="5"/>
  <c r="BU6625" i="5"/>
  <c r="BU6626" i="5"/>
  <c r="BU6627" i="5"/>
  <c r="BU6628" i="5"/>
  <c r="BU6629" i="5"/>
  <c r="BU6630" i="5"/>
  <c r="BU6631" i="5"/>
  <c r="BU6632" i="5"/>
  <c r="BU6633" i="5"/>
  <c r="BU6634" i="5"/>
  <c r="BU6635" i="5"/>
  <c r="BU6636" i="5"/>
  <c r="BU6637" i="5"/>
  <c r="BU6638" i="5"/>
  <c r="BU6639" i="5"/>
  <c r="BU6640" i="5"/>
  <c r="BU6641" i="5"/>
  <c r="BU6642" i="5"/>
  <c r="BU6643" i="5"/>
  <c r="BU6644" i="5"/>
  <c r="BU6645" i="5"/>
  <c r="BU6646" i="5"/>
  <c r="BU6647" i="5"/>
  <c r="BU6648" i="5"/>
  <c r="BT6618" i="5"/>
  <c r="BT6619" i="5"/>
  <c r="BT6620" i="5"/>
  <c r="BT6621" i="5"/>
  <c r="BT6622" i="5"/>
  <c r="BT6623" i="5"/>
  <c r="BT6624" i="5"/>
  <c r="BT6625" i="5"/>
  <c r="BT6626" i="5"/>
  <c r="BT6627" i="5"/>
  <c r="BT6628" i="5"/>
  <c r="BT6629" i="5"/>
  <c r="BT6630" i="5"/>
  <c r="BT6631" i="5"/>
  <c r="BT6632" i="5"/>
  <c r="BT6633" i="5"/>
  <c r="BT6634" i="5"/>
  <c r="BT6635" i="5"/>
  <c r="BT6636" i="5"/>
  <c r="BT6637" i="5"/>
  <c r="BT6638" i="5"/>
  <c r="BT6639" i="5"/>
  <c r="BT6640" i="5"/>
  <c r="BT6641" i="5"/>
  <c r="BT6642" i="5"/>
  <c r="BT6643" i="5"/>
  <c r="BT6644" i="5"/>
  <c r="BT6645" i="5"/>
  <c r="BT6646" i="5"/>
  <c r="BT6647" i="5"/>
  <c r="BT6648" i="5"/>
  <c r="BN6618" i="5"/>
  <c r="BN6619" i="5"/>
  <c r="BN6620" i="5"/>
  <c r="BN6621" i="5"/>
  <c r="BN6622" i="5"/>
  <c r="BN6623" i="5"/>
  <c r="BN6624" i="5"/>
  <c r="BN6625" i="5"/>
  <c r="BN6626" i="5"/>
  <c r="BN6627" i="5"/>
  <c r="BN6628" i="5"/>
  <c r="BN6629" i="5"/>
  <c r="BN6630" i="5"/>
  <c r="BN6631" i="5"/>
  <c r="BN6632" i="5"/>
  <c r="BN6633" i="5"/>
  <c r="BN6634" i="5"/>
  <c r="BN6635" i="5"/>
  <c r="BN6636" i="5"/>
  <c r="BN6637" i="5"/>
  <c r="BN6638" i="5"/>
  <c r="BN6639" i="5"/>
  <c r="BN6640" i="5"/>
  <c r="BN6641" i="5"/>
  <c r="BN6642" i="5"/>
  <c r="BN6643" i="5"/>
  <c r="BN6644" i="5"/>
  <c r="BN6645" i="5"/>
  <c r="BN6646" i="5"/>
  <c r="BN6647" i="5"/>
  <c r="BN6648" i="5"/>
  <c r="BM6618" i="5"/>
  <c r="BM6619" i="5"/>
  <c r="BM6620" i="5"/>
  <c r="BM6621" i="5"/>
  <c r="BM6622" i="5"/>
  <c r="BM6623" i="5"/>
  <c r="BM6624" i="5"/>
  <c r="BM6625" i="5"/>
  <c r="BM6626" i="5"/>
  <c r="BM6627" i="5"/>
  <c r="BM6628" i="5"/>
  <c r="BM6629" i="5"/>
  <c r="BM6630" i="5"/>
  <c r="BM6631" i="5"/>
  <c r="BM6632" i="5"/>
  <c r="BM6633" i="5"/>
  <c r="BM6634" i="5"/>
  <c r="BM6635" i="5"/>
  <c r="BM6636" i="5"/>
  <c r="BM6637" i="5"/>
  <c r="BM6638" i="5"/>
  <c r="BM6639" i="5"/>
  <c r="BM6640" i="5"/>
  <c r="BM6641" i="5"/>
  <c r="BM6642" i="5"/>
  <c r="BM6643" i="5"/>
  <c r="BM6644" i="5"/>
  <c r="BM6645" i="5"/>
  <c r="BM6646" i="5"/>
  <c r="BM6647" i="5"/>
  <c r="BM6648" i="5"/>
  <c r="AJ6618" i="5"/>
  <c r="AJ6619" i="5"/>
  <c r="AJ6620" i="5"/>
  <c r="AJ6621" i="5"/>
  <c r="AJ6622" i="5"/>
  <c r="AJ6623" i="5"/>
  <c r="AJ6624" i="5"/>
  <c r="AJ6625" i="5"/>
  <c r="AJ6626" i="5"/>
  <c r="AJ6627" i="5"/>
  <c r="AJ6628" i="5"/>
  <c r="AJ6629" i="5"/>
  <c r="AJ6630" i="5"/>
  <c r="AJ6631" i="5"/>
  <c r="AJ6632" i="5"/>
  <c r="AJ6633" i="5"/>
  <c r="AJ6634" i="5"/>
  <c r="AJ6635" i="5"/>
  <c r="AJ6636" i="5"/>
  <c r="AJ6637" i="5"/>
  <c r="AJ6638" i="5"/>
  <c r="AJ6639" i="5"/>
  <c r="AJ6640" i="5"/>
  <c r="AJ6641" i="5"/>
  <c r="AJ6642" i="5"/>
  <c r="AJ6643" i="5"/>
  <c r="AJ6644" i="5"/>
  <c r="AJ6645" i="5"/>
  <c r="AJ6646" i="5"/>
  <c r="AJ6647" i="5"/>
  <c r="AJ6648" i="5"/>
  <c r="AC6618" i="5"/>
  <c r="AC6619" i="5"/>
  <c r="AC6620" i="5"/>
  <c r="AC6621" i="5"/>
  <c r="AC6622" i="5"/>
  <c r="AC6623" i="5"/>
  <c r="AC6624" i="5"/>
  <c r="AC6625" i="5"/>
  <c r="AC6626" i="5"/>
  <c r="AC6627" i="5"/>
  <c r="AC6628" i="5"/>
  <c r="AC6629" i="5"/>
  <c r="AC6630" i="5"/>
  <c r="AC6631" i="5"/>
  <c r="AC6632" i="5"/>
  <c r="AC6633" i="5"/>
  <c r="AC6634" i="5"/>
  <c r="AC6635" i="5"/>
  <c r="AC6636" i="5"/>
  <c r="AC6637" i="5"/>
  <c r="AC6638" i="5"/>
  <c r="AC6639" i="5"/>
  <c r="AC6640" i="5"/>
  <c r="AC6641" i="5"/>
  <c r="AC6642" i="5"/>
  <c r="AC6643" i="5"/>
  <c r="AC6644" i="5"/>
  <c r="AC6645" i="5"/>
  <c r="AC6646" i="5"/>
  <c r="AC6647" i="5"/>
  <c r="AC6648" i="5"/>
  <c r="V6618" i="5"/>
  <c r="V6619" i="5"/>
  <c r="V6620" i="5"/>
  <c r="V6621" i="5"/>
  <c r="V6622" i="5"/>
  <c r="V6623" i="5"/>
  <c r="V6624" i="5"/>
  <c r="V6625" i="5"/>
  <c r="V6626" i="5"/>
  <c r="V6627" i="5"/>
  <c r="V6628" i="5"/>
  <c r="V6629" i="5"/>
  <c r="V6630" i="5"/>
  <c r="V6631" i="5"/>
  <c r="V6632" i="5"/>
  <c r="V6633" i="5"/>
  <c r="V6634" i="5"/>
  <c r="V6635" i="5"/>
  <c r="V6636" i="5"/>
  <c r="V6637" i="5"/>
  <c r="V6638" i="5"/>
  <c r="V6639" i="5"/>
  <c r="V6640" i="5"/>
  <c r="V6641" i="5"/>
  <c r="V6642" i="5"/>
  <c r="V6643" i="5"/>
  <c r="V6644" i="5"/>
  <c r="V6645" i="5"/>
  <c r="V6646" i="5"/>
  <c r="V6647" i="5"/>
  <c r="V6648" i="5"/>
  <c r="S6618" i="5"/>
  <c r="S6619" i="5"/>
  <c r="S6620" i="5"/>
  <c r="S6621" i="5"/>
  <c r="S6622" i="5"/>
  <c r="S6623" i="5"/>
  <c r="S6624" i="5"/>
  <c r="S6625" i="5"/>
  <c r="S6626" i="5"/>
  <c r="S6627" i="5"/>
  <c r="S6628" i="5"/>
  <c r="S6629" i="5"/>
  <c r="S6630" i="5"/>
  <c r="S6631" i="5"/>
  <c r="S6632" i="5"/>
  <c r="S6633" i="5"/>
  <c r="S6634" i="5"/>
  <c r="S6635" i="5"/>
  <c r="S6636" i="5"/>
  <c r="S6637" i="5"/>
  <c r="S6638" i="5"/>
  <c r="S6639" i="5"/>
  <c r="S6640" i="5"/>
  <c r="S6641" i="5"/>
  <c r="S6642" i="5"/>
  <c r="S6643" i="5"/>
  <c r="S6644" i="5"/>
  <c r="S6645" i="5"/>
  <c r="S6646" i="5"/>
  <c r="S6647" i="5"/>
  <c r="S6648"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D1257" i="11" l="1"/>
  <c r="D1258" i="11"/>
  <c r="D1259" i="11"/>
  <c r="D1260" i="11"/>
  <c r="O6615" i="5"/>
  <c r="O6614" i="5"/>
  <c r="O6613" i="5"/>
  <c r="O6612" i="5"/>
  <c r="O6610" i="5"/>
  <c r="O6609" i="5"/>
  <c r="O6608" i="5"/>
  <c r="O6607" i="5"/>
  <c r="O6604" i="5"/>
  <c r="O6603" i="5"/>
  <c r="O6602" i="5"/>
  <c r="O6601" i="5"/>
  <c r="O6599" i="5"/>
  <c r="O6598" i="5"/>
  <c r="O6597" i="5"/>
  <c r="O6596" i="5"/>
  <c r="C6596" i="5"/>
  <c r="C6597" i="5"/>
  <c r="C6598" i="5"/>
  <c r="C6599" i="5"/>
  <c r="C6600" i="5"/>
  <c r="C6601" i="5"/>
  <c r="C6602" i="5"/>
  <c r="C6603" i="5"/>
  <c r="C6604" i="5"/>
  <c r="C6605" i="5"/>
  <c r="C6606" i="5"/>
  <c r="C6607" i="5"/>
  <c r="C6608" i="5"/>
  <c r="C6609" i="5"/>
  <c r="C6610" i="5"/>
  <c r="C6611" i="5"/>
  <c r="C6612" i="5"/>
  <c r="C6613" i="5"/>
  <c r="C6614" i="5"/>
  <c r="C6615" i="5"/>
  <c r="C6616" i="5"/>
  <c r="C6617" i="5"/>
  <c r="S6596" i="5"/>
  <c r="S6597" i="5"/>
  <c r="S6598" i="5"/>
  <c r="S6599" i="5"/>
  <c r="S6600" i="5"/>
  <c r="S6601" i="5"/>
  <c r="S6602" i="5"/>
  <c r="S6603" i="5"/>
  <c r="S6604" i="5"/>
  <c r="S6605" i="5"/>
  <c r="S6606" i="5"/>
  <c r="S6607" i="5"/>
  <c r="S6608" i="5"/>
  <c r="S6609" i="5"/>
  <c r="S6610" i="5"/>
  <c r="S6611" i="5"/>
  <c r="S6612" i="5"/>
  <c r="S6613" i="5"/>
  <c r="S6614" i="5"/>
  <c r="S6615" i="5"/>
  <c r="S6616" i="5"/>
  <c r="S6617" i="5"/>
  <c r="V6596" i="5"/>
  <c r="V6597" i="5"/>
  <c r="V6598" i="5"/>
  <c r="V6599" i="5"/>
  <c r="V6600" i="5"/>
  <c r="V6601" i="5"/>
  <c r="V6602" i="5"/>
  <c r="V6603" i="5"/>
  <c r="V6604" i="5"/>
  <c r="V6605" i="5"/>
  <c r="V6606" i="5"/>
  <c r="V6607" i="5"/>
  <c r="V6608" i="5"/>
  <c r="V6609" i="5"/>
  <c r="V6610" i="5"/>
  <c r="V6611" i="5"/>
  <c r="V6612" i="5"/>
  <c r="V6613" i="5"/>
  <c r="V6614" i="5"/>
  <c r="V6615" i="5"/>
  <c r="V6616" i="5"/>
  <c r="V6617" i="5"/>
  <c r="AC6596" i="5"/>
  <c r="AC6597" i="5"/>
  <c r="AC6598" i="5"/>
  <c r="AC6599" i="5"/>
  <c r="AC6600" i="5"/>
  <c r="AC6601" i="5"/>
  <c r="AC6602" i="5"/>
  <c r="AC6603" i="5"/>
  <c r="AC6604" i="5"/>
  <c r="AC6605" i="5"/>
  <c r="AC6606" i="5"/>
  <c r="AC6607" i="5"/>
  <c r="AC6608" i="5"/>
  <c r="AC6609" i="5"/>
  <c r="AC6610" i="5"/>
  <c r="AC6611" i="5"/>
  <c r="AC6612" i="5"/>
  <c r="AC6613" i="5"/>
  <c r="AC6614" i="5"/>
  <c r="AC6615" i="5"/>
  <c r="AC6616" i="5"/>
  <c r="AC6617" i="5"/>
  <c r="AJ6596" i="5"/>
  <c r="AJ6597" i="5"/>
  <c r="AJ6598" i="5"/>
  <c r="AJ6599" i="5"/>
  <c r="AJ6600" i="5"/>
  <c r="AJ6601" i="5"/>
  <c r="AJ6602" i="5"/>
  <c r="AJ6603" i="5"/>
  <c r="AJ6604" i="5"/>
  <c r="AJ6605" i="5"/>
  <c r="AJ6606" i="5"/>
  <c r="AJ6607" i="5"/>
  <c r="AJ6608" i="5"/>
  <c r="AJ6609" i="5"/>
  <c r="AJ6610" i="5"/>
  <c r="AJ6611" i="5"/>
  <c r="AJ6612" i="5"/>
  <c r="AJ6613" i="5"/>
  <c r="AJ6614" i="5"/>
  <c r="AJ6615" i="5"/>
  <c r="AJ6616" i="5"/>
  <c r="AJ6617" i="5"/>
  <c r="BM6596" i="5"/>
  <c r="BM6597" i="5"/>
  <c r="BM6598" i="5"/>
  <c r="BM6599" i="5"/>
  <c r="BM6600" i="5"/>
  <c r="BM6601" i="5"/>
  <c r="BM6602" i="5"/>
  <c r="BM6603" i="5"/>
  <c r="BM6604" i="5"/>
  <c r="BM6605" i="5"/>
  <c r="BM6606" i="5"/>
  <c r="BM6607" i="5"/>
  <c r="BM6608" i="5"/>
  <c r="BM6609" i="5"/>
  <c r="BM6610" i="5"/>
  <c r="BM6611" i="5"/>
  <c r="BM6612" i="5"/>
  <c r="BM6613" i="5"/>
  <c r="BM6614" i="5"/>
  <c r="BM6615" i="5"/>
  <c r="BM6616" i="5"/>
  <c r="BM6617" i="5"/>
  <c r="BN6596" i="5"/>
  <c r="BN6597" i="5"/>
  <c r="BN6598" i="5"/>
  <c r="BN6599" i="5"/>
  <c r="BN6600" i="5"/>
  <c r="BN6601" i="5"/>
  <c r="BN6602" i="5"/>
  <c r="BN6603" i="5"/>
  <c r="BN6604" i="5"/>
  <c r="BN6605" i="5"/>
  <c r="BN6606" i="5"/>
  <c r="BN6607" i="5"/>
  <c r="BN6608" i="5"/>
  <c r="BN6609" i="5"/>
  <c r="BN6610" i="5"/>
  <c r="BN6611" i="5"/>
  <c r="BN6612" i="5"/>
  <c r="BN6613" i="5"/>
  <c r="BN6614" i="5"/>
  <c r="BN6615" i="5"/>
  <c r="BN6616" i="5"/>
  <c r="BN6617" i="5"/>
  <c r="BT6596" i="5"/>
  <c r="BT6597" i="5"/>
  <c r="BT6598" i="5"/>
  <c r="BT6599" i="5"/>
  <c r="BT6600" i="5"/>
  <c r="BT6601" i="5"/>
  <c r="BT6602" i="5"/>
  <c r="BT6603" i="5"/>
  <c r="BT6604" i="5"/>
  <c r="BT6605" i="5"/>
  <c r="BT6606" i="5"/>
  <c r="BT6607" i="5"/>
  <c r="BT6608" i="5"/>
  <c r="BT6609" i="5"/>
  <c r="BT6610" i="5"/>
  <c r="BT6611" i="5"/>
  <c r="BT6612" i="5"/>
  <c r="BT6613" i="5"/>
  <c r="BT6614" i="5"/>
  <c r="BT6615" i="5"/>
  <c r="BT6616" i="5"/>
  <c r="BT6617" i="5"/>
  <c r="BU6596" i="5"/>
  <c r="BU6597" i="5"/>
  <c r="BU6598" i="5"/>
  <c r="BU6599" i="5"/>
  <c r="BU6600" i="5"/>
  <c r="BU6601" i="5"/>
  <c r="BU6602" i="5"/>
  <c r="BU6603" i="5"/>
  <c r="BU6604" i="5"/>
  <c r="BU6605" i="5"/>
  <c r="BU6606" i="5"/>
  <c r="BU6607" i="5"/>
  <c r="BU6608" i="5"/>
  <c r="BU6609" i="5"/>
  <c r="BU6610" i="5"/>
  <c r="BU6611" i="5"/>
  <c r="BU6612" i="5"/>
  <c r="BU6613" i="5"/>
  <c r="BU6614" i="5"/>
  <c r="BU6615" i="5"/>
  <c r="BU6616" i="5"/>
  <c r="BU6617" i="5"/>
  <c r="D1251" i="11" l="1"/>
  <c r="D1252" i="11"/>
  <c r="D1253" i="11"/>
  <c r="D1254" i="11"/>
  <c r="D1255" i="11"/>
  <c r="D1256" i="11"/>
  <c r="O6594" i="5"/>
  <c r="O6593" i="5"/>
  <c r="O6592" i="5"/>
  <c r="O6591" i="5"/>
  <c r="O6588" i="5"/>
  <c r="O6587" i="5"/>
  <c r="O6586" i="5"/>
  <c r="O6585" i="5"/>
  <c r="O6583" i="5"/>
  <c r="O6582" i="5"/>
  <c r="O6581" i="5"/>
  <c r="O6580" i="5"/>
  <c r="O6578" i="5"/>
  <c r="O6577" i="5"/>
  <c r="O6576" i="5"/>
  <c r="O6575" i="5"/>
  <c r="O6574" i="5"/>
  <c r="O6573" i="5"/>
  <c r="O6572" i="5"/>
  <c r="O6571" i="5"/>
  <c r="O6570" i="5"/>
  <c r="O6569" i="5"/>
  <c r="O6567" i="5"/>
  <c r="O6566" i="5"/>
  <c r="O6565" i="5"/>
  <c r="O6564"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S6564" i="5"/>
  <c r="S6565" i="5"/>
  <c r="S6566" i="5"/>
  <c r="S6567" i="5"/>
  <c r="S6568" i="5"/>
  <c r="S6569" i="5"/>
  <c r="S6570" i="5"/>
  <c r="S6571" i="5"/>
  <c r="S6572" i="5"/>
  <c r="S6573" i="5"/>
  <c r="S6574" i="5"/>
  <c r="S6575" i="5"/>
  <c r="S6576" i="5"/>
  <c r="S6577" i="5"/>
  <c r="S6578" i="5"/>
  <c r="S6579" i="5"/>
  <c r="S6580" i="5"/>
  <c r="S6581" i="5"/>
  <c r="S6582" i="5"/>
  <c r="S6583" i="5"/>
  <c r="S6584" i="5"/>
  <c r="S6585" i="5"/>
  <c r="S6586" i="5"/>
  <c r="S6587" i="5"/>
  <c r="S6588" i="5"/>
  <c r="S6589" i="5"/>
  <c r="S6590" i="5"/>
  <c r="S6591" i="5"/>
  <c r="S6592" i="5"/>
  <c r="S6593" i="5"/>
  <c r="S6594" i="5"/>
  <c r="S6595" i="5"/>
  <c r="V6564" i="5"/>
  <c r="V6565" i="5"/>
  <c r="V6566" i="5"/>
  <c r="V6567" i="5"/>
  <c r="V6568" i="5"/>
  <c r="V6569" i="5"/>
  <c r="V6570" i="5"/>
  <c r="V6571" i="5"/>
  <c r="V6572" i="5"/>
  <c r="V6573" i="5"/>
  <c r="V6574" i="5"/>
  <c r="V6575" i="5"/>
  <c r="V6576" i="5"/>
  <c r="V6577" i="5"/>
  <c r="V6578" i="5"/>
  <c r="V6579" i="5"/>
  <c r="V6580" i="5"/>
  <c r="V6581" i="5"/>
  <c r="V6582" i="5"/>
  <c r="V6583" i="5"/>
  <c r="V6584" i="5"/>
  <c r="V6585" i="5"/>
  <c r="V6586" i="5"/>
  <c r="V6587" i="5"/>
  <c r="V6588" i="5"/>
  <c r="V6589" i="5"/>
  <c r="V6590" i="5"/>
  <c r="V6591" i="5"/>
  <c r="V6592" i="5"/>
  <c r="V6593" i="5"/>
  <c r="V6594" i="5"/>
  <c r="V6595" i="5"/>
  <c r="AC6564" i="5"/>
  <c r="AC6565" i="5"/>
  <c r="AC6566" i="5"/>
  <c r="AC6567" i="5"/>
  <c r="AC6568" i="5"/>
  <c r="AC6569" i="5"/>
  <c r="AC6570" i="5"/>
  <c r="AC6571" i="5"/>
  <c r="AC6572" i="5"/>
  <c r="AC6573" i="5"/>
  <c r="AC6574" i="5"/>
  <c r="AC6575" i="5"/>
  <c r="AC6576" i="5"/>
  <c r="AC6577" i="5"/>
  <c r="AC6578" i="5"/>
  <c r="AC6579" i="5"/>
  <c r="AC6580" i="5"/>
  <c r="AC6581" i="5"/>
  <c r="AC6582" i="5"/>
  <c r="AC6583" i="5"/>
  <c r="AC6584" i="5"/>
  <c r="AC6585" i="5"/>
  <c r="AC6586" i="5"/>
  <c r="AC6587" i="5"/>
  <c r="AC6588" i="5"/>
  <c r="AC6589" i="5"/>
  <c r="AC6590" i="5"/>
  <c r="AC6591" i="5"/>
  <c r="AC6592" i="5"/>
  <c r="AC6593" i="5"/>
  <c r="AC6594" i="5"/>
  <c r="AC6595" i="5"/>
  <c r="AJ6564" i="5"/>
  <c r="AJ6565" i="5"/>
  <c r="AJ6566" i="5"/>
  <c r="AJ6567" i="5"/>
  <c r="AJ6568" i="5"/>
  <c r="AJ6569" i="5"/>
  <c r="AJ6570" i="5"/>
  <c r="AJ6571" i="5"/>
  <c r="AJ6572" i="5"/>
  <c r="AJ6573" i="5"/>
  <c r="AJ6574" i="5"/>
  <c r="AJ6575" i="5"/>
  <c r="AJ6576" i="5"/>
  <c r="AJ6577" i="5"/>
  <c r="AJ6578" i="5"/>
  <c r="AJ6579" i="5"/>
  <c r="AJ6580" i="5"/>
  <c r="AJ6581" i="5"/>
  <c r="AJ6582" i="5"/>
  <c r="AJ6583" i="5"/>
  <c r="AJ6584" i="5"/>
  <c r="AJ6585" i="5"/>
  <c r="AJ6586" i="5"/>
  <c r="AJ6587" i="5"/>
  <c r="AJ6588" i="5"/>
  <c r="AJ6589" i="5"/>
  <c r="AJ6590" i="5"/>
  <c r="AJ6591" i="5"/>
  <c r="AJ6592" i="5"/>
  <c r="AJ6593" i="5"/>
  <c r="AJ6594" i="5"/>
  <c r="AJ6595" i="5"/>
  <c r="BM6564" i="5"/>
  <c r="BM6565" i="5"/>
  <c r="BM6566" i="5"/>
  <c r="BM6567" i="5"/>
  <c r="BM6568" i="5"/>
  <c r="BM6569" i="5"/>
  <c r="BM6570" i="5"/>
  <c r="BM6571" i="5"/>
  <c r="BM6572" i="5"/>
  <c r="BM6573" i="5"/>
  <c r="BM6574" i="5"/>
  <c r="BM6575" i="5"/>
  <c r="BM6576" i="5"/>
  <c r="BM6577" i="5"/>
  <c r="BM6578" i="5"/>
  <c r="BM6579" i="5"/>
  <c r="BM6580" i="5"/>
  <c r="BM6581" i="5"/>
  <c r="BM6582" i="5"/>
  <c r="BM6583" i="5"/>
  <c r="BM6584" i="5"/>
  <c r="BM6585" i="5"/>
  <c r="BM6586" i="5"/>
  <c r="BM6587" i="5"/>
  <c r="BM6588" i="5"/>
  <c r="BM6589" i="5"/>
  <c r="BM6590" i="5"/>
  <c r="BM6591" i="5"/>
  <c r="BM6592" i="5"/>
  <c r="BM6593" i="5"/>
  <c r="BM6594" i="5"/>
  <c r="BM6595" i="5"/>
  <c r="BN6564" i="5"/>
  <c r="BN6565" i="5"/>
  <c r="BN6566" i="5"/>
  <c r="BN6567" i="5"/>
  <c r="BN6568" i="5"/>
  <c r="BN6569" i="5"/>
  <c r="BN6570" i="5"/>
  <c r="BN6571" i="5"/>
  <c r="BN6572" i="5"/>
  <c r="BN6573" i="5"/>
  <c r="BN6574" i="5"/>
  <c r="BN6575" i="5"/>
  <c r="BN6576" i="5"/>
  <c r="BN6577" i="5"/>
  <c r="BN6578" i="5"/>
  <c r="BN6579" i="5"/>
  <c r="BN6580" i="5"/>
  <c r="BN6581" i="5"/>
  <c r="BN6582" i="5"/>
  <c r="BN6583" i="5"/>
  <c r="BN6584" i="5"/>
  <c r="BN6585" i="5"/>
  <c r="BN6586" i="5"/>
  <c r="BN6587" i="5"/>
  <c r="BN6588" i="5"/>
  <c r="BN6589" i="5"/>
  <c r="BN6590" i="5"/>
  <c r="BN6591" i="5"/>
  <c r="BN6592" i="5"/>
  <c r="BN6593" i="5"/>
  <c r="BN6594" i="5"/>
  <c r="BN6595" i="5"/>
  <c r="BT6564" i="5"/>
  <c r="BT6565" i="5"/>
  <c r="BT6566" i="5"/>
  <c r="BT6567" i="5"/>
  <c r="BT6568" i="5"/>
  <c r="BT6569" i="5"/>
  <c r="BT6570" i="5"/>
  <c r="BT6571" i="5"/>
  <c r="BT6572" i="5"/>
  <c r="BT6573" i="5"/>
  <c r="BT6574" i="5"/>
  <c r="BT6575" i="5"/>
  <c r="BT6576" i="5"/>
  <c r="BT6577" i="5"/>
  <c r="BT6578" i="5"/>
  <c r="BT6579" i="5"/>
  <c r="BT6580" i="5"/>
  <c r="BT6581" i="5"/>
  <c r="BT6582" i="5"/>
  <c r="BT6583" i="5"/>
  <c r="BT6584" i="5"/>
  <c r="BT6585" i="5"/>
  <c r="BT6586" i="5"/>
  <c r="BT6587" i="5"/>
  <c r="BT6588" i="5"/>
  <c r="BT6589" i="5"/>
  <c r="BT6590" i="5"/>
  <c r="BT6591" i="5"/>
  <c r="BT6592" i="5"/>
  <c r="BT6595" i="5"/>
  <c r="BU6564" i="5"/>
  <c r="BU6565" i="5"/>
  <c r="BU6566" i="5"/>
  <c r="BU6567" i="5"/>
  <c r="BU6568" i="5"/>
  <c r="BU6569" i="5"/>
  <c r="BU6570" i="5"/>
  <c r="BU6571" i="5"/>
  <c r="BU6572" i="5"/>
  <c r="BU6573" i="5"/>
  <c r="BU6574" i="5"/>
  <c r="BU6575" i="5"/>
  <c r="BU6576" i="5"/>
  <c r="BU6577" i="5"/>
  <c r="BU6578" i="5"/>
  <c r="BU6579" i="5"/>
  <c r="BU6580" i="5"/>
  <c r="BU6581" i="5"/>
  <c r="BU6582" i="5"/>
  <c r="BU6583" i="5"/>
  <c r="BU6584" i="5"/>
  <c r="BU6585" i="5"/>
  <c r="BU6586" i="5"/>
  <c r="BU6587" i="5"/>
  <c r="BU6588" i="5"/>
  <c r="BU6589" i="5"/>
  <c r="BU6590" i="5"/>
  <c r="BU6591" i="5"/>
  <c r="BU6592" i="5"/>
  <c r="BU6593" i="5"/>
  <c r="BU6594" i="5"/>
  <c r="BU6595" i="5"/>
  <c r="D1245" i="11"/>
  <c r="D1246" i="11"/>
  <c r="D1247" i="11"/>
  <c r="D1248" i="11"/>
  <c r="D1249" i="11"/>
  <c r="D1250" i="11"/>
  <c r="O6563" i="5"/>
  <c r="O6562" i="5"/>
  <c r="O6561" i="5"/>
  <c r="O6560" i="5"/>
  <c r="O6559" i="5"/>
  <c r="O6558" i="5"/>
  <c r="O6555" i="5"/>
  <c r="O6554" i="5"/>
  <c r="O6553" i="5"/>
  <c r="O6552" i="5"/>
  <c r="O6549" i="5"/>
  <c r="O6548" i="5"/>
  <c r="O6547" i="5"/>
  <c r="O6546" i="5"/>
  <c r="O6543" i="5"/>
  <c r="O6542" i="5"/>
  <c r="O6541" i="5"/>
  <c r="O6540" i="5"/>
  <c r="O6537" i="5"/>
  <c r="O6536" i="5"/>
  <c r="O6535" i="5"/>
  <c r="O6534"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S6534" i="5"/>
  <c r="S6535" i="5"/>
  <c r="S6536" i="5"/>
  <c r="S6537" i="5"/>
  <c r="S6538" i="5"/>
  <c r="S6539" i="5"/>
  <c r="S6540" i="5"/>
  <c r="S6541" i="5"/>
  <c r="S6542" i="5"/>
  <c r="S6543" i="5"/>
  <c r="S6544" i="5"/>
  <c r="S6545" i="5"/>
  <c r="S6546" i="5"/>
  <c r="S6547" i="5"/>
  <c r="S6548" i="5"/>
  <c r="S6549" i="5"/>
  <c r="S6550" i="5"/>
  <c r="S6551" i="5"/>
  <c r="S6552" i="5"/>
  <c r="S6553" i="5"/>
  <c r="S6554" i="5"/>
  <c r="S6555" i="5"/>
  <c r="S6556" i="5"/>
  <c r="S6557" i="5"/>
  <c r="S6558" i="5"/>
  <c r="S6559" i="5"/>
  <c r="S6560" i="5"/>
  <c r="S6561" i="5"/>
  <c r="S6562" i="5"/>
  <c r="S6563" i="5"/>
  <c r="V6534" i="5"/>
  <c r="V6535" i="5"/>
  <c r="V6536" i="5"/>
  <c r="V6537" i="5"/>
  <c r="V6538" i="5"/>
  <c r="V6539" i="5"/>
  <c r="V6540" i="5"/>
  <c r="V6541" i="5"/>
  <c r="V6542" i="5"/>
  <c r="V6543" i="5"/>
  <c r="V6544" i="5"/>
  <c r="V6545" i="5"/>
  <c r="V6546" i="5"/>
  <c r="V6547" i="5"/>
  <c r="V6548" i="5"/>
  <c r="V6549" i="5"/>
  <c r="V6550" i="5"/>
  <c r="V6551" i="5"/>
  <c r="V6552" i="5"/>
  <c r="V6553" i="5"/>
  <c r="V6554" i="5"/>
  <c r="V6555" i="5"/>
  <c r="V6556" i="5"/>
  <c r="V6557" i="5"/>
  <c r="V6558" i="5"/>
  <c r="V6559" i="5"/>
  <c r="V6560" i="5"/>
  <c r="V6561" i="5"/>
  <c r="V6562" i="5"/>
  <c r="V6563" i="5"/>
  <c r="AC6534" i="5"/>
  <c r="AC6535" i="5"/>
  <c r="AC6536" i="5"/>
  <c r="AC6537" i="5"/>
  <c r="AC6538" i="5"/>
  <c r="AC6539" i="5"/>
  <c r="AC6540" i="5"/>
  <c r="AC6541" i="5"/>
  <c r="AC6542" i="5"/>
  <c r="AC6543" i="5"/>
  <c r="AC6544" i="5"/>
  <c r="AC6545" i="5"/>
  <c r="AC6546" i="5"/>
  <c r="AC6547" i="5"/>
  <c r="AC6548" i="5"/>
  <c r="AC6549" i="5"/>
  <c r="AC6550" i="5"/>
  <c r="AC6551" i="5"/>
  <c r="AC6552" i="5"/>
  <c r="AC6553" i="5"/>
  <c r="AC6554" i="5"/>
  <c r="AC6555" i="5"/>
  <c r="AC6556" i="5"/>
  <c r="AC6557" i="5"/>
  <c r="AC6558" i="5"/>
  <c r="AC6559" i="5"/>
  <c r="AC6560" i="5"/>
  <c r="AC6561" i="5"/>
  <c r="AC6562" i="5"/>
  <c r="AC6563" i="5"/>
  <c r="AJ6534" i="5"/>
  <c r="AJ6535" i="5"/>
  <c r="AJ6536" i="5"/>
  <c r="AJ6537" i="5"/>
  <c r="AJ6538" i="5"/>
  <c r="AJ6539" i="5"/>
  <c r="AJ6540" i="5"/>
  <c r="AJ6541" i="5"/>
  <c r="AJ6542" i="5"/>
  <c r="AJ6543" i="5"/>
  <c r="AJ6544" i="5"/>
  <c r="AJ6545" i="5"/>
  <c r="AJ6546" i="5"/>
  <c r="AJ6547" i="5"/>
  <c r="AJ6548" i="5"/>
  <c r="AJ6549" i="5"/>
  <c r="AJ6550" i="5"/>
  <c r="AJ6551" i="5"/>
  <c r="AJ6552" i="5"/>
  <c r="AJ6553" i="5"/>
  <c r="AJ6554" i="5"/>
  <c r="AJ6555" i="5"/>
  <c r="AJ6556" i="5"/>
  <c r="AJ6557" i="5"/>
  <c r="AJ6558" i="5"/>
  <c r="AJ6559" i="5"/>
  <c r="AJ6560" i="5"/>
  <c r="AJ6561" i="5"/>
  <c r="AJ6562" i="5"/>
  <c r="AJ6563" i="5"/>
  <c r="BM6534" i="5"/>
  <c r="BM6535" i="5"/>
  <c r="BM6536" i="5"/>
  <c r="BM6537" i="5"/>
  <c r="BM6538" i="5"/>
  <c r="BM6539" i="5"/>
  <c r="BM6540" i="5"/>
  <c r="BM6541" i="5"/>
  <c r="BM6542" i="5"/>
  <c r="BM6543" i="5"/>
  <c r="BM6544" i="5"/>
  <c r="BM6545" i="5"/>
  <c r="BM6546" i="5"/>
  <c r="BM6547" i="5"/>
  <c r="BM6548" i="5"/>
  <c r="BM6549" i="5"/>
  <c r="BM6550" i="5"/>
  <c r="BM6551" i="5"/>
  <c r="BM6552" i="5"/>
  <c r="BM6553" i="5"/>
  <c r="BM6554" i="5"/>
  <c r="BM6555" i="5"/>
  <c r="BM6556" i="5"/>
  <c r="BM6557" i="5"/>
  <c r="BM6558" i="5"/>
  <c r="BM6559" i="5"/>
  <c r="BM6560" i="5"/>
  <c r="BM6561" i="5"/>
  <c r="BM6562" i="5"/>
  <c r="BM6563" i="5"/>
  <c r="BN6534" i="5"/>
  <c r="BN6535" i="5"/>
  <c r="BN6536" i="5"/>
  <c r="BN6537" i="5"/>
  <c r="BN6538" i="5"/>
  <c r="BN6539" i="5"/>
  <c r="BN6540" i="5"/>
  <c r="BN6541" i="5"/>
  <c r="BN6542" i="5"/>
  <c r="BN6543" i="5"/>
  <c r="BN6544" i="5"/>
  <c r="BN6545" i="5"/>
  <c r="BN6546" i="5"/>
  <c r="BN6547" i="5"/>
  <c r="BN6548" i="5"/>
  <c r="BN6549" i="5"/>
  <c r="BN6550" i="5"/>
  <c r="BN6551" i="5"/>
  <c r="BN6552" i="5"/>
  <c r="BN6553" i="5"/>
  <c r="BN6554" i="5"/>
  <c r="BN6555" i="5"/>
  <c r="BN6556" i="5"/>
  <c r="BN6557" i="5"/>
  <c r="BN6558" i="5"/>
  <c r="BN6559" i="5"/>
  <c r="BN6560" i="5"/>
  <c r="BN6561" i="5"/>
  <c r="BN6562" i="5"/>
  <c r="BN6563" i="5"/>
  <c r="BT6534" i="5"/>
  <c r="BT6535" i="5"/>
  <c r="BT6536" i="5"/>
  <c r="BT6537" i="5"/>
  <c r="BT6538" i="5"/>
  <c r="BT6539" i="5"/>
  <c r="BT6540" i="5"/>
  <c r="BT6541" i="5"/>
  <c r="BT6542" i="5"/>
  <c r="BT6543" i="5"/>
  <c r="BT6544" i="5"/>
  <c r="BT6545" i="5"/>
  <c r="BT6546" i="5"/>
  <c r="BT6547" i="5"/>
  <c r="BT6548" i="5"/>
  <c r="BT6549" i="5"/>
  <c r="BT6550" i="5"/>
  <c r="BT6551" i="5"/>
  <c r="BT6552" i="5"/>
  <c r="BT6553" i="5"/>
  <c r="BT6554" i="5"/>
  <c r="BT6555" i="5"/>
  <c r="BT6556" i="5"/>
  <c r="BT6557" i="5"/>
  <c r="BT6558" i="5"/>
  <c r="BT6559" i="5"/>
  <c r="BT6560" i="5"/>
  <c r="BT6561" i="5"/>
  <c r="BT6562" i="5"/>
  <c r="BT6563" i="5"/>
  <c r="BU6534" i="5"/>
  <c r="BU6535" i="5"/>
  <c r="BU6536" i="5"/>
  <c r="BU6537" i="5"/>
  <c r="BU6538" i="5"/>
  <c r="BU6539" i="5"/>
  <c r="BU6540" i="5"/>
  <c r="BU6541" i="5"/>
  <c r="BU6542" i="5"/>
  <c r="BU6543" i="5"/>
  <c r="BU6544" i="5"/>
  <c r="BU6545" i="5"/>
  <c r="BU6546" i="5"/>
  <c r="BU6547" i="5"/>
  <c r="BU6548" i="5"/>
  <c r="BU6549" i="5"/>
  <c r="BU6550" i="5"/>
  <c r="BU6551" i="5"/>
  <c r="BU6552" i="5"/>
  <c r="BU6553" i="5"/>
  <c r="BU6554" i="5"/>
  <c r="BU6555" i="5"/>
  <c r="BU6556" i="5"/>
  <c r="BU6557" i="5"/>
  <c r="BU6558" i="5"/>
  <c r="BU6559" i="5"/>
  <c r="BU6560" i="5"/>
  <c r="BU6561" i="5"/>
  <c r="BU6562" i="5"/>
  <c r="BU6563" i="5"/>
  <c r="D1239" i="11" l="1"/>
  <c r="D1240" i="11"/>
  <c r="D1241" i="11"/>
  <c r="D1242" i="11"/>
  <c r="D1243" i="11"/>
  <c r="D1244" i="11"/>
  <c r="D1233" i="11"/>
  <c r="D1234" i="11"/>
  <c r="D1235" i="11"/>
  <c r="D1236" i="11"/>
  <c r="D1237" i="11"/>
  <c r="D1238" i="11"/>
  <c r="D1229" i="11"/>
  <c r="D1230" i="11"/>
  <c r="D1231" i="11"/>
  <c r="D1232" i="11"/>
  <c r="O6531" i="5"/>
  <c r="O6530" i="5"/>
  <c r="O6529" i="5"/>
  <c r="O6521" i="5"/>
  <c r="O6520" i="5"/>
  <c r="O6533" i="5"/>
  <c r="O6532" i="5"/>
  <c r="O6528" i="5"/>
  <c r="O6526" i="5"/>
  <c r="O6525" i="5"/>
  <c r="O6524" i="5"/>
  <c r="O6523" i="5"/>
  <c r="O6519" i="5"/>
  <c r="O6518" i="5"/>
  <c r="O6517" i="5"/>
  <c r="O6516" i="5"/>
  <c r="O6515" i="5"/>
  <c r="O6514" i="5"/>
  <c r="O6513" i="5"/>
  <c r="O6512" i="5"/>
  <c r="O6510" i="5"/>
  <c r="O6509" i="5"/>
  <c r="O6508" i="5"/>
  <c r="O6507" i="5"/>
  <c r="O6505" i="5"/>
  <c r="O6504" i="5"/>
  <c r="O6503" i="5"/>
  <c r="O6502" i="5"/>
  <c r="S6502" i="5"/>
  <c r="S6503" i="5"/>
  <c r="S6504" i="5"/>
  <c r="S6505" i="5"/>
  <c r="S6506" i="5"/>
  <c r="S6507" i="5"/>
  <c r="S6508" i="5"/>
  <c r="S6509" i="5"/>
  <c r="S6510" i="5"/>
  <c r="S6511" i="5"/>
  <c r="S6512" i="5"/>
  <c r="S6513" i="5"/>
  <c r="S6514" i="5"/>
  <c r="S6515" i="5"/>
  <c r="S6516" i="5"/>
  <c r="S6517" i="5"/>
  <c r="S6518" i="5"/>
  <c r="S6519" i="5"/>
  <c r="S6520" i="5"/>
  <c r="S6521" i="5"/>
  <c r="S6522" i="5"/>
  <c r="S6523" i="5"/>
  <c r="S6524" i="5"/>
  <c r="S6525" i="5"/>
  <c r="S6526" i="5"/>
  <c r="S6527" i="5"/>
  <c r="S6528" i="5"/>
  <c r="S6529" i="5"/>
  <c r="S6530" i="5"/>
  <c r="S6531" i="5"/>
  <c r="S6532" i="5"/>
  <c r="S6533" i="5"/>
  <c r="C6518" i="5"/>
  <c r="C6519" i="5"/>
  <c r="C6520" i="5"/>
  <c r="C6521" i="5"/>
  <c r="C6522" i="5"/>
  <c r="C6523" i="5"/>
  <c r="C6524" i="5"/>
  <c r="C6525" i="5"/>
  <c r="C6526" i="5"/>
  <c r="C6527" i="5"/>
  <c r="C6528" i="5"/>
  <c r="C6529" i="5"/>
  <c r="C6530" i="5"/>
  <c r="C6531" i="5"/>
  <c r="C6532" i="5"/>
  <c r="C6533" i="5"/>
  <c r="V6518" i="5"/>
  <c r="V6519" i="5"/>
  <c r="V6520" i="5"/>
  <c r="V6521" i="5"/>
  <c r="V6522" i="5"/>
  <c r="V6523" i="5"/>
  <c r="V6524" i="5"/>
  <c r="V6525" i="5"/>
  <c r="V6526" i="5"/>
  <c r="V6527" i="5"/>
  <c r="V6528" i="5"/>
  <c r="V6529" i="5"/>
  <c r="V6530" i="5"/>
  <c r="V6531" i="5"/>
  <c r="V6532" i="5"/>
  <c r="V6533" i="5"/>
  <c r="AC6518" i="5"/>
  <c r="AC6519" i="5"/>
  <c r="AC6520" i="5"/>
  <c r="AC6521" i="5"/>
  <c r="AC6522" i="5"/>
  <c r="AC6523" i="5"/>
  <c r="AC6524" i="5"/>
  <c r="AC6525" i="5"/>
  <c r="AC6526" i="5"/>
  <c r="AC6527" i="5"/>
  <c r="AC6528" i="5"/>
  <c r="AC6529" i="5"/>
  <c r="AC6530" i="5"/>
  <c r="AC6531" i="5"/>
  <c r="AC6532" i="5"/>
  <c r="AC6533" i="5"/>
  <c r="AJ6518" i="5"/>
  <c r="AJ6519" i="5"/>
  <c r="AJ6520" i="5"/>
  <c r="AJ6521" i="5"/>
  <c r="AJ6522" i="5"/>
  <c r="AJ6523" i="5"/>
  <c r="AJ6524" i="5"/>
  <c r="AJ6525" i="5"/>
  <c r="AJ6526" i="5"/>
  <c r="AJ6527" i="5"/>
  <c r="AJ6528" i="5"/>
  <c r="AJ6529" i="5"/>
  <c r="AJ6530" i="5"/>
  <c r="AJ6531" i="5"/>
  <c r="AJ6532" i="5"/>
  <c r="AJ6533" i="5"/>
  <c r="BM6518" i="5"/>
  <c r="BM6519" i="5"/>
  <c r="BM6520" i="5"/>
  <c r="BM6521" i="5"/>
  <c r="BM6522" i="5"/>
  <c r="BM6523" i="5"/>
  <c r="BM6524" i="5"/>
  <c r="BM6525" i="5"/>
  <c r="BM6526" i="5"/>
  <c r="BM6527" i="5"/>
  <c r="BM6528" i="5"/>
  <c r="BM6529" i="5"/>
  <c r="BM6530" i="5"/>
  <c r="BM6531" i="5"/>
  <c r="BM6532" i="5"/>
  <c r="BM6533" i="5"/>
  <c r="BN6518" i="5"/>
  <c r="BN6519" i="5"/>
  <c r="BN6520" i="5"/>
  <c r="BN6521" i="5"/>
  <c r="BN6522" i="5"/>
  <c r="BN6523" i="5"/>
  <c r="BN6524" i="5"/>
  <c r="BN6525" i="5"/>
  <c r="BN6526" i="5"/>
  <c r="BN6527" i="5"/>
  <c r="BN6528" i="5"/>
  <c r="BN6529" i="5"/>
  <c r="BN6530" i="5"/>
  <c r="BN6531" i="5"/>
  <c r="BN6532" i="5"/>
  <c r="BN6533" i="5"/>
  <c r="BT6518" i="5"/>
  <c r="BT6519" i="5"/>
  <c r="BT6520" i="5"/>
  <c r="BT6521" i="5"/>
  <c r="BT6522" i="5"/>
  <c r="BT6523" i="5"/>
  <c r="BT6524" i="5"/>
  <c r="BT6525" i="5"/>
  <c r="BT6526" i="5"/>
  <c r="BT6527" i="5"/>
  <c r="BT6528" i="5"/>
  <c r="BT6529" i="5"/>
  <c r="BT6532" i="5"/>
  <c r="BT6533" i="5"/>
  <c r="BU6518" i="5"/>
  <c r="BU6519" i="5"/>
  <c r="BU6520" i="5"/>
  <c r="BU6521" i="5"/>
  <c r="BU6522" i="5"/>
  <c r="BU6523" i="5"/>
  <c r="BU6524" i="5"/>
  <c r="BU6525" i="5"/>
  <c r="BU6526" i="5"/>
  <c r="BU6527" i="5"/>
  <c r="BU6528" i="5"/>
  <c r="BU6529" i="5"/>
  <c r="BU6530" i="5"/>
  <c r="BU6531" i="5"/>
  <c r="BU6532" i="5"/>
  <c r="BU6533" i="5"/>
  <c r="C6502" i="5"/>
  <c r="C6503" i="5"/>
  <c r="C6517" i="5"/>
  <c r="C6516" i="5"/>
  <c r="C6515" i="5"/>
  <c r="C6514" i="5"/>
  <c r="C6513" i="5"/>
  <c r="C6512" i="5"/>
  <c r="C6511" i="5"/>
  <c r="C6510" i="5"/>
  <c r="C6509" i="5"/>
  <c r="C6508" i="5"/>
  <c r="C6507" i="5"/>
  <c r="C6506" i="5"/>
  <c r="C6505" i="5"/>
  <c r="C6504" i="5"/>
  <c r="V6507" i="5"/>
  <c r="V6508" i="5"/>
  <c r="V6509" i="5"/>
  <c r="V6510" i="5"/>
  <c r="V6511" i="5"/>
  <c r="V6512" i="5"/>
  <c r="V6513" i="5"/>
  <c r="V6514" i="5"/>
  <c r="V6515" i="5"/>
  <c r="V6516" i="5"/>
  <c r="V6517" i="5"/>
  <c r="AC6507" i="5"/>
  <c r="AC6508" i="5"/>
  <c r="AC6509" i="5"/>
  <c r="AC6510" i="5"/>
  <c r="AC6511" i="5"/>
  <c r="AC6512" i="5"/>
  <c r="AC6513" i="5"/>
  <c r="AC6514" i="5"/>
  <c r="AC6515" i="5"/>
  <c r="AC6516" i="5"/>
  <c r="AC6517" i="5"/>
  <c r="AJ6507" i="5"/>
  <c r="AJ6508" i="5"/>
  <c r="AJ6509" i="5"/>
  <c r="AJ6510" i="5"/>
  <c r="AJ6511" i="5"/>
  <c r="AJ6512" i="5"/>
  <c r="AJ6513" i="5"/>
  <c r="AJ6514" i="5"/>
  <c r="AJ6515" i="5"/>
  <c r="AJ6516" i="5"/>
  <c r="AJ6517" i="5"/>
  <c r="BM6507" i="5"/>
  <c r="BM6508" i="5"/>
  <c r="BM6509" i="5"/>
  <c r="BM6510" i="5"/>
  <c r="BM6511" i="5"/>
  <c r="BM6512" i="5"/>
  <c r="BM6513" i="5"/>
  <c r="BM6514" i="5"/>
  <c r="BM6515" i="5"/>
  <c r="BM6516" i="5"/>
  <c r="BM6517" i="5"/>
  <c r="BN6507" i="5"/>
  <c r="BN6508" i="5"/>
  <c r="BN6509" i="5"/>
  <c r="BN6510" i="5"/>
  <c r="BN6511" i="5"/>
  <c r="BN6512" i="5"/>
  <c r="BN6513" i="5"/>
  <c r="BN6514" i="5"/>
  <c r="BN6515" i="5"/>
  <c r="BN6516" i="5"/>
  <c r="BN6517" i="5"/>
  <c r="BT6507" i="5"/>
  <c r="BT6508" i="5"/>
  <c r="BT6509" i="5"/>
  <c r="BT6510" i="5"/>
  <c r="BT6511" i="5"/>
  <c r="BT6512" i="5"/>
  <c r="BT6513" i="5"/>
  <c r="BT6514" i="5"/>
  <c r="BT6515" i="5"/>
  <c r="BT6516" i="5"/>
  <c r="BT6517" i="5"/>
  <c r="BU6507" i="5"/>
  <c r="BU6508" i="5"/>
  <c r="BU6509" i="5"/>
  <c r="BU6510" i="5"/>
  <c r="BU6511" i="5"/>
  <c r="BU6512" i="5"/>
  <c r="BU6513" i="5"/>
  <c r="BU6514" i="5"/>
  <c r="BU6515" i="5"/>
  <c r="BU6516" i="5"/>
  <c r="BU6517" i="5"/>
  <c r="V6502" i="5"/>
  <c r="V6503" i="5"/>
  <c r="V6504" i="5"/>
  <c r="V6505" i="5"/>
  <c r="V6506" i="5"/>
  <c r="AC6502" i="5"/>
  <c r="AC6503" i="5"/>
  <c r="AC6504" i="5"/>
  <c r="AC6505" i="5"/>
  <c r="AC6506" i="5"/>
  <c r="AJ6502" i="5"/>
  <c r="AJ6503" i="5"/>
  <c r="AJ6504" i="5"/>
  <c r="AJ6505" i="5"/>
  <c r="AJ6506" i="5"/>
  <c r="BM6502" i="5"/>
  <c r="BM6503" i="5"/>
  <c r="BM6504" i="5"/>
  <c r="BM6505" i="5"/>
  <c r="BM6506" i="5"/>
  <c r="BN6502" i="5"/>
  <c r="BN6503" i="5"/>
  <c r="BN6504" i="5"/>
  <c r="BN6505" i="5"/>
  <c r="BN6506" i="5"/>
  <c r="BT6502" i="5"/>
  <c r="BT6503" i="5"/>
  <c r="BT6504" i="5"/>
  <c r="BT6505" i="5"/>
  <c r="BT6506" i="5"/>
  <c r="BU6502" i="5"/>
  <c r="BU6503" i="5"/>
  <c r="BU6504" i="5"/>
  <c r="BU6505" i="5"/>
  <c r="BU6506" i="5"/>
  <c r="O6500" i="5"/>
  <c r="O6501" i="5"/>
  <c r="O6498" i="5"/>
  <c r="O6499" i="5"/>
  <c r="O6496" i="5"/>
  <c r="O6497" i="5"/>
  <c r="O6494" i="5"/>
  <c r="O6495" i="5"/>
  <c r="O6492" i="5"/>
  <c r="O6493" i="5"/>
  <c r="O6490" i="5"/>
  <c r="O6491" i="5"/>
  <c r="O6487" i="5"/>
  <c r="O6488" i="5"/>
  <c r="O6485" i="5"/>
  <c r="O6486" i="5"/>
  <c r="O6482" i="5"/>
  <c r="O6483" i="5"/>
  <c r="O6480" i="5"/>
  <c r="O6481" i="5"/>
  <c r="O6477" i="5"/>
  <c r="O6478" i="5"/>
  <c r="O6475" i="5"/>
  <c r="O6476" i="5"/>
  <c r="O6473" i="5"/>
  <c r="O6474" i="5"/>
  <c r="O6471" i="5"/>
  <c r="O6472" i="5"/>
  <c r="O6469" i="5"/>
  <c r="O6470" i="5"/>
  <c r="BU6469" i="5"/>
  <c r="BU6470" i="5"/>
  <c r="BU6471" i="5"/>
  <c r="BU6472" i="5"/>
  <c r="BU6473" i="5"/>
  <c r="BU6474" i="5"/>
  <c r="BU6475" i="5"/>
  <c r="BU6476" i="5"/>
  <c r="BU6477" i="5"/>
  <c r="BU6478" i="5"/>
  <c r="BU6479" i="5"/>
  <c r="BU6480" i="5"/>
  <c r="BU6481" i="5"/>
  <c r="BU6482" i="5"/>
  <c r="BU6483" i="5"/>
  <c r="BU6484" i="5"/>
  <c r="BU6485" i="5"/>
  <c r="BU6486" i="5"/>
  <c r="BU6487" i="5"/>
  <c r="BU6488" i="5"/>
  <c r="BU6489" i="5"/>
  <c r="BU6490" i="5"/>
  <c r="BU6491" i="5"/>
  <c r="BU6492" i="5"/>
  <c r="BU6493" i="5"/>
  <c r="BU6494" i="5"/>
  <c r="BU6495" i="5"/>
  <c r="BU6496" i="5"/>
  <c r="BU6497" i="5"/>
  <c r="BU6498" i="5"/>
  <c r="BU6499" i="5"/>
  <c r="BU6500" i="5"/>
  <c r="BU6501" i="5"/>
  <c r="BT6469" i="5"/>
  <c r="BT6470" i="5"/>
  <c r="BT6471" i="5"/>
  <c r="BT6472" i="5"/>
  <c r="BT6473" i="5"/>
  <c r="BT6474" i="5"/>
  <c r="BT6475" i="5"/>
  <c r="BT6476" i="5"/>
  <c r="BT6477" i="5"/>
  <c r="BT6478" i="5"/>
  <c r="BT6479" i="5"/>
  <c r="BT6480" i="5"/>
  <c r="BT6481" i="5"/>
  <c r="BT6482" i="5"/>
  <c r="BT6483" i="5"/>
  <c r="BT6484" i="5"/>
  <c r="BT6485" i="5"/>
  <c r="BT6486" i="5"/>
  <c r="BT6487" i="5"/>
  <c r="BT6488" i="5"/>
  <c r="BT6489" i="5"/>
  <c r="BT6490" i="5"/>
  <c r="BT6491" i="5"/>
  <c r="BT6492" i="5"/>
  <c r="BT6493" i="5"/>
  <c r="BT6494" i="5"/>
  <c r="BT6495" i="5"/>
  <c r="BT6496" i="5"/>
  <c r="BT6497" i="5"/>
  <c r="BT6498" i="5"/>
  <c r="BT6499" i="5"/>
  <c r="BT6500" i="5"/>
  <c r="BT6501" i="5"/>
  <c r="BN6469" i="5"/>
  <c r="BN6470" i="5"/>
  <c r="BN6471" i="5"/>
  <c r="BN6472" i="5"/>
  <c r="BN6473" i="5"/>
  <c r="BN6474" i="5"/>
  <c r="BN6475" i="5"/>
  <c r="BN6476" i="5"/>
  <c r="BN6477" i="5"/>
  <c r="BN6478" i="5"/>
  <c r="BN6479" i="5"/>
  <c r="BN6480" i="5"/>
  <c r="BN6481" i="5"/>
  <c r="BN6482" i="5"/>
  <c r="BN6483" i="5"/>
  <c r="BN6484" i="5"/>
  <c r="BN6485" i="5"/>
  <c r="BN6486" i="5"/>
  <c r="BN6487" i="5"/>
  <c r="BN6488" i="5"/>
  <c r="BN6489" i="5"/>
  <c r="BN6490" i="5"/>
  <c r="BN6491" i="5"/>
  <c r="BN6492" i="5"/>
  <c r="BN6493" i="5"/>
  <c r="BN6494" i="5"/>
  <c r="BN6495" i="5"/>
  <c r="BN6496" i="5"/>
  <c r="BN6497" i="5"/>
  <c r="BN6498" i="5"/>
  <c r="BN6499" i="5"/>
  <c r="BN6500" i="5"/>
  <c r="BN6501" i="5"/>
  <c r="BM6469" i="5"/>
  <c r="BM6470" i="5"/>
  <c r="BM6471" i="5"/>
  <c r="BM6472" i="5"/>
  <c r="BM6473" i="5"/>
  <c r="BM6474" i="5"/>
  <c r="BM6475" i="5"/>
  <c r="BM6476" i="5"/>
  <c r="BM6477" i="5"/>
  <c r="BM6478" i="5"/>
  <c r="BM6479" i="5"/>
  <c r="BM6480" i="5"/>
  <c r="BM6481" i="5"/>
  <c r="BM6482" i="5"/>
  <c r="BM6483" i="5"/>
  <c r="BM6484" i="5"/>
  <c r="BM6485" i="5"/>
  <c r="BM6486" i="5"/>
  <c r="BM6487" i="5"/>
  <c r="BM6488" i="5"/>
  <c r="BM6489" i="5"/>
  <c r="BM6490" i="5"/>
  <c r="BM6491" i="5"/>
  <c r="BM6492" i="5"/>
  <c r="BM6493" i="5"/>
  <c r="BM6494" i="5"/>
  <c r="BM6495" i="5"/>
  <c r="BM6496" i="5"/>
  <c r="BM6497" i="5"/>
  <c r="BM6498" i="5"/>
  <c r="BM6499" i="5"/>
  <c r="BM6500" i="5"/>
  <c r="BM6501" i="5"/>
  <c r="AJ6469" i="5"/>
  <c r="AJ6470" i="5"/>
  <c r="AJ6471" i="5"/>
  <c r="AJ6472" i="5"/>
  <c r="AJ6473" i="5"/>
  <c r="AJ6474" i="5"/>
  <c r="AJ6475" i="5"/>
  <c r="AJ6476" i="5"/>
  <c r="AJ6477" i="5"/>
  <c r="AJ6478" i="5"/>
  <c r="AJ6479" i="5"/>
  <c r="AJ6480" i="5"/>
  <c r="AJ6481" i="5"/>
  <c r="AJ6482" i="5"/>
  <c r="AJ6483" i="5"/>
  <c r="AJ6484" i="5"/>
  <c r="AJ6485" i="5"/>
  <c r="AJ6486" i="5"/>
  <c r="AJ6487" i="5"/>
  <c r="AJ6488" i="5"/>
  <c r="AJ6489" i="5"/>
  <c r="AJ6490" i="5"/>
  <c r="AJ6491" i="5"/>
  <c r="AJ6492" i="5"/>
  <c r="AJ6493" i="5"/>
  <c r="AJ6494" i="5"/>
  <c r="AJ6495" i="5"/>
  <c r="AJ6496" i="5"/>
  <c r="AJ6497" i="5"/>
  <c r="AJ6498" i="5"/>
  <c r="AJ6499" i="5"/>
  <c r="AJ6500" i="5"/>
  <c r="AJ6501" i="5"/>
  <c r="AC6469" i="5"/>
  <c r="AC6470" i="5"/>
  <c r="AC6471" i="5"/>
  <c r="AC6472" i="5"/>
  <c r="AC6473" i="5"/>
  <c r="AC6474" i="5"/>
  <c r="AC6475" i="5"/>
  <c r="AC6476" i="5"/>
  <c r="AC6477" i="5"/>
  <c r="AC6478" i="5"/>
  <c r="AC6479" i="5"/>
  <c r="AC6480" i="5"/>
  <c r="AC6481" i="5"/>
  <c r="AC6482" i="5"/>
  <c r="AC6483" i="5"/>
  <c r="AC6484" i="5"/>
  <c r="AC6485" i="5"/>
  <c r="AC6486" i="5"/>
  <c r="AC6487" i="5"/>
  <c r="AC6488" i="5"/>
  <c r="AC6489" i="5"/>
  <c r="AC6490" i="5"/>
  <c r="AC6491" i="5"/>
  <c r="AC6492" i="5"/>
  <c r="AC6493" i="5"/>
  <c r="AC6494" i="5"/>
  <c r="AC6495" i="5"/>
  <c r="AC6496" i="5"/>
  <c r="AC6497" i="5"/>
  <c r="AC6498" i="5"/>
  <c r="AC6499" i="5"/>
  <c r="AC6500" i="5"/>
  <c r="AC6501" i="5"/>
  <c r="V6469" i="5"/>
  <c r="V6470" i="5"/>
  <c r="V6471" i="5"/>
  <c r="V6472" i="5"/>
  <c r="V6473" i="5"/>
  <c r="V6474" i="5"/>
  <c r="V6475" i="5"/>
  <c r="V6476" i="5"/>
  <c r="V6477" i="5"/>
  <c r="V6478" i="5"/>
  <c r="V6479" i="5"/>
  <c r="V6480" i="5"/>
  <c r="V6481" i="5"/>
  <c r="V6482" i="5"/>
  <c r="V6483" i="5"/>
  <c r="V6484" i="5"/>
  <c r="V6485" i="5"/>
  <c r="V6486" i="5"/>
  <c r="V6487" i="5"/>
  <c r="V6488" i="5"/>
  <c r="V6489" i="5"/>
  <c r="V6490" i="5"/>
  <c r="V6491" i="5"/>
  <c r="V6492" i="5"/>
  <c r="V6493" i="5"/>
  <c r="V6494" i="5"/>
  <c r="V6495" i="5"/>
  <c r="V6496" i="5"/>
  <c r="V6497" i="5"/>
  <c r="V6498" i="5"/>
  <c r="V6499" i="5"/>
  <c r="V6500" i="5"/>
  <c r="V6501" i="5"/>
  <c r="S6469" i="5"/>
  <c r="S6470" i="5"/>
  <c r="S6471" i="5"/>
  <c r="S6472" i="5"/>
  <c r="S6473" i="5"/>
  <c r="S6474" i="5"/>
  <c r="S6475" i="5"/>
  <c r="S6476" i="5"/>
  <c r="S6477" i="5"/>
  <c r="S6478" i="5"/>
  <c r="S6479" i="5"/>
  <c r="S6480" i="5"/>
  <c r="S6481" i="5"/>
  <c r="S6482" i="5"/>
  <c r="S6483" i="5"/>
  <c r="S6484" i="5"/>
  <c r="S6485" i="5"/>
  <c r="S6486" i="5"/>
  <c r="S6487" i="5"/>
  <c r="S6488" i="5"/>
  <c r="S6489" i="5"/>
  <c r="S6490" i="5"/>
  <c r="S6491" i="5"/>
  <c r="S6492" i="5"/>
  <c r="S6493" i="5"/>
  <c r="S6494" i="5"/>
  <c r="S6495" i="5"/>
  <c r="S6496" i="5"/>
  <c r="S6497" i="5"/>
  <c r="S6498" i="5"/>
  <c r="S6499" i="5"/>
  <c r="S6500" i="5"/>
  <c r="S6501"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O6466" i="5"/>
  <c r="O6465" i="5"/>
  <c r="O6464" i="5"/>
  <c r="O6463" i="5"/>
  <c r="O6462" i="5"/>
  <c r="O6461" i="5"/>
  <c r="O6460" i="5"/>
  <c r="O6459" i="5"/>
  <c r="O6458" i="5"/>
  <c r="O6457" i="5"/>
  <c r="O6454" i="5"/>
  <c r="O6453" i="5"/>
  <c r="O6452" i="5"/>
  <c r="O6451" i="5"/>
  <c r="O6448" i="5"/>
  <c r="O6447" i="5"/>
  <c r="O6446" i="5"/>
  <c r="O6445"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S6445" i="5"/>
  <c r="S6446" i="5"/>
  <c r="S6447" i="5"/>
  <c r="S6448" i="5"/>
  <c r="S6449" i="5"/>
  <c r="S6450" i="5"/>
  <c r="S6451" i="5"/>
  <c r="S6452" i="5"/>
  <c r="S6453" i="5"/>
  <c r="S6454" i="5"/>
  <c r="S6455" i="5"/>
  <c r="S6456" i="5"/>
  <c r="S6457" i="5"/>
  <c r="S6458" i="5"/>
  <c r="S6459" i="5"/>
  <c r="S6460" i="5"/>
  <c r="S6461" i="5"/>
  <c r="S6462" i="5"/>
  <c r="S6463" i="5"/>
  <c r="S6464" i="5"/>
  <c r="S6465" i="5"/>
  <c r="S6466" i="5"/>
  <c r="S6467" i="5"/>
  <c r="S6468" i="5"/>
  <c r="V6445" i="5"/>
  <c r="V6446" i="5"/>
  <c r="V6447" i="5"/>
  <c r="V6448" i="5"/>
  <c r="V6449" i="5"/>
  <c r="V6450" i="5"/>
  <c r="V6451" i="5"/>
  <c r="V6452" i="5"/>
  <c r="V6453" i="5"/>
  <c r="V6454" i="5"/>
  <c r="V6455" i="5"/>
  <c r="V6456" i="5"/>
  <c r="V6457" i="5"/>
  <c r="V6458" i="5"/>
  <c r="V6459" i="5"/>
  <c r="V6460" i="5"/>
  <c r="V6461" i="5"/>
  <c r="V6462" i="5"/>
  <c r="V6463" i="5"/>
  <c r="V6464" i="5"/>
  <c r="V6465" i="5"/>
  <c r="V6466" i="5"/>
  <c r="V6467" i="5"/>
  <c r="V6468" i="5"/>
  <c r="AC6445" i="5"/>
  <c r="AC6446" i="5"/>
  <c r="AC6447" i="5"/>
  <c r="AC6448" i="5"/>
  <c r="AC6449" i="5"/>
  <c r="AC6450" i="5"/>
  <c r="AC6451" i="5"/>
  <c r="AC6452" i="5"/>
  <c r="AC6453" i="5"/>
  <c r="AC6454" i="5"/>
  <c r="AC6455" i="5"/>
  <c r="AC6456" i="5"/>
  <c r="AC6457" i="5"/>
  <c r="AC6458" i="5"/>
  <c r="AC6459" i="5"/>
  <c r="AC6460" i="5"/>
  <c r="AC6461" i="5"/>
  <c r="AC6462" i="5"/>
  <c r="AC6463" i="5"/>
  <c r="AC6464" i="5"/>
  <c r="AC6465" i="5"/>
  <c r="AC6466" i="5"/>
  <c r="AC6467" i="5"/>
  <c r="AC6468" i="5"/>
  <c r="AJ6445" i="5"/>
  <c r="AJ6446" i="5"/>
  <c r="AJ6447" i="5"/>
  <c r="AJ6448" i="5"/>
  <c r="AJ6449" i="5"/>
  <c r="AJ6450" i="5"/>
  <c r="AJ6451" i="5"/>
  <c r="AJ6452" i="5"/>
  <c r="AJ6453" i="5"/>
  <c r="AJ6454" i="5"/>
  <c r="AJ6455" i="5"/>
  <c r="AJ6456" i="5"/>
  <c r="AJ6457" i="5"/>
  <c r="AJ6458" i="5"/>
  <c r="AJ6459" i="5"/>
  <c r="AJ6460" i="5"/>
  <c r="AJ6461" i="5"/>
  <c r="AJ6462" i="5"/>
  <c r="AJ6463" i="5"/>
  <c r="AJ6464" i="5"/>
  <c r="AJ6465" i="5"/>
  <c r="AJ6466" i="5"/>
  <c r="AJ6467" i="5"/>
  <c r="AJ6468" i="5"/>
  <c r="BM6445" i="5"/>
  <c r="BM6446" i="5"/>
  <c r="BM6447" i="5"/>
  <c r="BM6448" i="5"/>
  <c r="BM6449" i="5"/>
  <c r="BM6450" i="5"/>
  <c r="BM6451" i="5"/>
  <c r="BM6452" i="5"/>
  <c r="BM6453" i="5"/>
  <c r="BM6454" i="5"/>
  <c r="BM6455" i="5"/>
  <c r="BM6456" i="5"/>
  <c r="BM6457" i="5"/>
  <c r="BM6458" i="5"/>
  <c r="BM6459" i="5"/>
  <c r="BM6460" i="5"/>
  <c r="BM6461" i="5"/>
  <c r="BM6462" i="5"/>
  <c r="BM6463" i="5"/>
  <c r="BM6464" i="5"/>
  <c r="BM6465" i="5"/>
  <c r="BM6466" i="5"/>
  <c r="BM6467" i="5"/>
  <c r="BM6468" i="5"/>
  <c r="BN6445" i="5"/>
  <c r="BN6446" i="5"/>
  <c r="BN6447" i="5"/>
  <c r="BN6448" i="5"/>
  <c r="BN6449" i="5"/>
  <c r="BN6450" i="5"/>
  <c r="BN6451" i="5"/>
  <c r="BN6452" i="5"/>
  <c r="BN6453" i="5"/>
  <c r="BN6454" i="5"/>
  <c r="BN6455" i="5"/>
  <c r="BN6456" i="5"/>
  <c r="BN6457" i="5"/>
  <c r="BN6458" i="5"/>
  <c r="BN6459" i="5"/>
  <c r="BN6460" i="5"/>
  <c r="BN6461" i="5"/>
  <c r="BN6462" i="5"/>
  <c r="BN6463" i="5"/>
  <c r="BN6464" i="5"/>
  <c r="BN6465" i="5"/>
  <c r="BN6466" i="5"/>
  <c r="BN6467" i="5"/>
  <c r="BN6468" i="5"/>
  <c r="BT6445" i="5"/>
  <c r="BT6446" i="5"/>
  <c r="BT6447" i="5"/>
  <c r="BT6448" i="5"/>
  <c r="BT6449" i="5"/>
  <c r="BT6450" i="5"/>
  <c r="BT6451" i="5"/>
  <c r="BT6452" i="5"/>
  <c r="BT6453" i="5"/>
  <c r="BT6454" i="5"/>
  <c r="BT6455" i="5"/>
  <c r="BT6456" i="5"/>
  <c r="BT6457" i="5"/>
  <c r="BT6458" i="5"/>
  <c r="BT6459" i="5"/>
  <c r="BT6460" i="5"/>
  <c r="BT6461" i="5"/>
  <c r="BT6462" i="5"/>
  <c r="BT6463" i="5"/>
  <c r="BT6464" i="5"/>
  <c r="BT6465" i="5"/>
  <c r="BT6466" i="5"/>
  <c r="BT6467" i="5"/>
  <c r="BT6468" i="5"/>
  <c r="BU6445" i="5"/>
  <c r="BU6446" i="5"/>
  <c r="BU6447" i="5"/>
  <c r="BU6448" i="5"/>
  <c r="BU6449" i="5"/>
  <c r="BU6450" i="5"/>
  <c r="BU6451" i="5"/>
  <c r="BU6452" i="5"/>
  <c r="BU6453" i="5"/>
  <c r="BU6454" i="5"/>
  <c r="BU6455" i="5"/>
  <c r="BU6456" i="5"/>
  <c r="BU6457" i="5"/>
  <c r="BU6458" i="5"/>
  <c r="BU6459" i="5"/>
  <c r="BU6460" i="5"/>
  <c r="BU6461" i="5"/>
  <c r="BU6462" i="5"/>
  <c r="BU6463" i="5"/>
  <c r="BU6464" i="5"/>
  <c r="BU6465" i="5"/>
  <c r="BU6466" i="5"/>
  <c r="BU6467" i="5"/>
  <c r="BU6468" i="5"/>
  <c r="D1223" i="11"/>
  <c r="D1224" i="11"/>
  <c r="D1225" i="11"/>
  <c r="D1226" i="11"/>
  <c r="D1227" i="11"/>
  <c r="D1228" i="11"/>
  <c r="BN6367" i="5"/>
  <c r="O6443" i="5"/>
  <c r="O6444" i="5"/>
  <c r="O6441" i="5"/>
  <c r="O6442" i="5"/>
  <c r="O6439" i="5"/>
  <c r="O6440" i="5"/>
  <c r="O6435" i="5"/>
  <c r="O6436" i="5"/>
  <c r="O6433" i="5"/>
  <c r="O6434" i="5"/>
  <c r="O6429" i="5"/>
  <c r="O6430" i="5"/>
  <c r="O6427" i="5"/>
  <c r="O6428" i="5"/>
  <c r="O6423" i="5"/>
  <c r="O6424" i="5"/>
  <c r="O6421" i="5"/>
  <c r="O6422" i="5"/>
  <c r="O6417" i="5"/>
  <c r="O6418" i="5"/>
  <c r="O6415" i="5"/>
  <c r="O6416" i="5"/>
  <c r="O6411" i="5"/>
  <c r="O6412" i="5"/>
  <c r="O6409" i="5"/>
  <c r="O6410" i="5"/>
  <c r="BU6409" i="5"/>
  <c r="BU6410" i="5"/>
  <c r="BU6411" i="5"/>
  <c r="BU6412" i="5"/>
  <c r="BU6413" i="5"/>
  <c r="BU6414" i="5"/>
  <c r="BU6415" i="5"/>
  <c r="BU6416" i="5"/>
  <c r="BU6417" i="5"/>
  <c r="BU6418" i="5"/>
  <c r="BU6419" i="5"/>
  <c r="BU6420" i="5"/>
  <c r="BU6421" i="5"/>
  <c r="BU6422" i="5"/>
  <c r="BU6423" i="5"/>
  <c r="BU6424" i="5"/>
  <c r="BU6425" i="5"/>
  <c r="BU6426" i="5"/>
  <c r="BU6427" i="5"/>
  <c r="BU6428" i="5"/>
  <c r="BU6429" i="5"/>
  <c r="BU6430" i="5"/>
  <c r="BU6431" i="5"/>
  <c r="BU6432" i="5"/>
  <c r="BU6433" i="5"/>
  <c r="BU6434" i="5"/>
  <c r="BU6435" i="5"/>
  <c r="BU6436" i="5"/>
  <c r="BU6437" i="5"/>
  <c r="BU6438" i="5"/>
  <c r="BU6439" i="5"/>
  <c r="BU6440" i="5"/>
  <c r="BU6441" i="5"/>
  <c r="BU6442" i="5"/>
  <c r="BU6443" i="5"/>
  <c r="BU6444" i="5"/>
  <c r="BT6409" i="5"/>
  <c r="BT6410" i="5"/>
  <c r="BT6411" i="5"/>
  <c r="BT6412" i="5"/>
  <c r="BT6413" i="5"/>
  <c r="BT6414" i="5"/>
  <c r="BT6415" i="5"/>
  <c r="BT6416" i="5"/>
  <c r="BT6417" i="5"/>
  <c r="BT6418" i="5"/>
  <c r="BT6419" i="5"/>
  <c r="BT6420" i="5"/>
  <c r="BT6421" i="5"/>
  <c r="BT6422" i="5"/>
  <c r="BT6423" i="5"/>
  <c r="BT6424" i="5"/>
  <c r="BT6425" i="5"/>
  <c r="BT6426" i="5"/>
  <c r="BT6427" i="5"/>
  <c r="BT6428" i="5"/>
  <c r="BT6429" i="5"/>
  <c r="BT6430" i="5"/>
  <c r="BT6431" i="5"/>
  <c r="BT6432" i="5"/>
  <c r="BT6433" i="5"/>
  <c r="BT6434" i="5"/>
  <c r="BT6435" i="5"/>
  <c r="BT6436" i="5"/>
  <c r="BT6437" i="5"/>
  <c r="BT6438" i="5"/>
  <c r="BT6439" i="5"/>
  <c r="BT6440" i="5"/>
  <c r="BT6441" i="5"/>
  <c r="BT6442" i="5"/>
  <c r="BT6443" i="5"/>
  <c r="BT6444" i="5"/>
  <c r="BN6409" i="5"/>
  <c r="BN6410" i="5"/>
  <c r="BN6411" i="5"/>
  <c r="BN6412" i="5"/>
  <c r="BN6413" i="5"/>
  <c r="BN6414" i="5"/>
  <c r="BN6415" i="5"/>
  <c r="BN6416" i="5"/>
  <c r="BN6417" i="5"/>
  <c r="BN6418" i="5"/>
  <c r="BN6419" i="5"/>
  <c r="BN6420" i="5"/>
  <c r="BN6421" i="5"/>
  <c r="BN6422" i="5"/>
  <c r="BN6423" i="5"/>
  <c r="BN6424" i="5"/>
  <c r="BN6425" i="5"/>
  <c r="BN6426" i="5"/>
  <c r="BN6427" i="5"/>
  <c r="BN6428" i="5"/>
  <c r="BN6429" i="5"/>
  <c r="BN6430" i="5"/>
  <c r="BN6431" i="5"/>
  <c r="BN6432" i="5"/>
  <c r="BN6433" i="5"/>
  <c r="BN6434" i="5"/>
  <c r="BN6435" i="5"/>
  <c r="BN6436" i="5"/>
  <c r="BN6437" i="5"/>
  <c r="BN6438" i="5"/>
  <c r="BN6439" i="5"/>
  <c r="BN6440" i="5"/>
  <c r="BN6441" i="5"/>
  <c r="BN6442" i="5"/>
  <c r="BN6443" i="5"/>
  <c r="BN6444" i="5"/>
  <c r="BM6409" i="5"/>
  <c r="BM6410" i="5"/>
  <c r="BM6411" i="5"/>
  <c r="BM6412" i="5"/>
  <c r="BM6413" i="5"/>
  <c r="BM6414" i="5"/>
  <c r="BM6415" i="5"/>
  <c r="BM6416" i="5"/>
  <c r="BM6417" i="5"/>
  <c r="BM6418" i="5"/>
  <c r="BM6419" i="5"/>
  <c r="BM6420" i="5"/>
  <c r="BM6421" i="5"/>
  <c r="BM6422" i="5"/>
  <c r="BM6423" i="5"/>
  <c r="BM6424" i="5"/>
  <c r="BM6425" i="5"/>
  <c r="BM6426" i="5"/>
  <c r="BM6427" i="5"/>
  <c r="BM6428" i="5"/>
  <c r="BM6429" i="5"/>
  <c r="BM6430" i="5"/>
  <c r="BM6431" i="5"/>
  <c r="BM6432" i="5"/>
  <c r="BM6433" i="5"/>
  <c r="BM6434" i="5"/>
  <c r="BM6435" i="5"/>
  <c r="BM6436" i="5"/>
  <c r="BM6437" i="5"/>
  <c r="BM6438" i="5"/>
  <c r="BM6439" i="5"/>
  <c r="BM6440" i="5"/>
  <c r="BM6441" i="5"/>
  <c r="BM6442" i="5"/>
  <c r="BM6443" i="5"/>
  <c r="BM6444" i="5"/>
  <c r="AJ6409" i="5"/>
  <c r="AJ6410" i="5"/>
  <c r="AJ6411" i="5"/>
  <c r="AJ6412" i="5"/>
  <c r="AJ6413" i="5"/>
  <c r="AJ6414" i="5"/>
  <c r="AJ6415" i="5"/>
  <c r="AJ6416" i="5"/>
  <c r="AJ6417" i="5"/>
  <c r="AJ6418" i="5"/>
  <c r="AJ6419" i="5"/>
  <c r="AJ6420" i="5"/>
  <c r="AJ6421" i="5"/>
  <c r="AJ6422" i="5"/>
  <c r="AJ6423" i="5"/>
  <c r="AJ6424" i="5"/>
  <c r="AJ6425" i="5"/>
  <c r="AJ6426" i="5"/>
  <c r="AJ6427" i="5"/>
  <c r="AJ6428" i="5"/>
  <c r="AJ6429" i="5"/>
  <c r="AJ6430" i="5"/>
  <c r="AJ6431" i="5"/>
  <c r="AJ6432" i="5"/>
  <c r="AJ6433" i="5"/>
  <c r="AJ6434" i="5"/>
  <c r="AJ6435" i="5"/>
  <c r="AJ6436" i="5"/>
  <c r="AJ6437" i="5"/>
  <c r="AJ6438" i="5"/>
  <c r="AJ6439" i="5"/>
  <c r="AJ6440" i="5"/>
  <c r="AJ6441" i="5"/>
  <c r="AJ6442" i="5"/>
  <c r="AJ6443" i="5"/>
  <c r="AJ6444" i="5"/>
  <c r="AC6409" i="5"/>
  <c r="AC6410" i="5"/>
  <c r="AC6411" i="5"/>
  <c r="AC6412" i="5"/>
  <c r="AC6413" i="5"/>
  <c r="AC6414" i="5"/>
  <c r="AC6415" i="5"/>
  <c r="AC6416" i="5"/>
  <c r="AC6417" i="5"/>
  <c r="AC6418" i="5"/>
  <c r="AC6419" i="5"/>
  <c r="AC6420" i="5"/>
  <c r="AC6421" i="5"/>
  <c r="AC6422" i="5"/>
  <c r="AC6423" i="5"/>
  <c r="AC6424" i="5"/>
  <c r="AC6425" i="5"/>
  <c r="AC6426" i="5"/>
  <c r="AC6427" i="5"/>
  <c r="AC6428" i="5"/>
  <c r="AC6429" i="5"/>
  <c r="AC6430" i="5"/>
  <c r="AC6431" i="5"/>
  <c r="AC6432" i="5"/>
  <c r="AC6433" i="5"/>
  <c r="AC6434" i="5"/>
  <c r="AC6435" i="5"/>
  <c r="AC6436" i="5"/>
  <c r="AC6437" i="5"/>
  <c r="AC6438" i="5"/>
  <c r="AC6439" i="5"/>
  <c r="AC6440" i="5"/>
  <c r="AC6441" i="5"/>
  <c r="AC6442" i="5"/>
  <c r="AC6443" i="5"/>
  <c r="AC6444" i="5"/>
  <c r="V6409" i="5"/>
  <c r="V6410" i="5"/>
  <c r="V6411" i="5"/>
  <c r="V6412" i="5"/>
  <c r="V6413" i="5"/>
  <c r="V6414" i="5"/>
  <c r="V6415" i="5"/>
  <c r="V6416" i="5"/>
  <c r="V6417" i="5"/>
  <c r="V6418" i="5"/>
  <c r="V6419" i="5"/>
  <c r="V6420" i="5"/>
  <c r="V6421" i="5"/>
  <c r="V6422" i="5"/>
  <c r="V6423" i="5"/>
  <c r="V6424" i="5"/>
  <c r="V6425" i="5"/>
  <c r="V6426" i="5"/>
  <c r="V6427" i="5"/>
  <c r="V6428" i="5"/>
  <c r="V6429" i="5"/>
  <c r="V6430" i="5"/>
  <c r="V6431" i="5"/>
  <c r="V6432" i="5"/>
  <c r="V6433" i="5"/>
  <c r="V6434" i="5"/>
  <c r="V6435" i="5"/>
  <c r="V6436" i="5"/>
  <c r="V6437" i="5"/>
  <c r="V6438" i="5"/>
  <c r="V6439" i="5"/>
  <c r="V6440" i="5"/>
  <c r="V6441" i="5"/>
  <c r="V6442" i="5"/>
  <c r="V6443" i="5"/>
  <c r="V6444" i="5"/>
  <c r="S6409" i="5"/>
  <c r="S6410" i="5"/>
  <c r="S6411" i="5"/>
  <c r="S6412" i="5"/>
  <c r="S6413" i="5"/>
  <c r="S6414" i="5"/>
  <c r="S6415" i="5"/>
  <c r="S6416" i="5"/>
  <c r="S6417" i="5"/>
  <c r="S6418" i="5"/>
  <c r="S6419" i="5"/>
  <c r="S6420" i="5"/>
  <c r="S6421" i="5"/>
  <c r="S6422" i="5"/>
  <c r="S6423" i="5"/>
  <c r="S6424" i="5"/>
  <c r="S6425" i="5"/>
  <c r="S6426" i="5"/>
  <c r="S6427" i="5"/>
  <c r="S6428" i="5"/>
  <c r="S6429" i="5"/>
  <c r="S6430" i="5"/>
  <c r="S6431" i="5"/>
  <c r="S6432" i="5"/>
  <c r="S6433" i="5"/>
  <c r="S6434" i="5"/>
  <c r="S6435" i="5"/>
  <c r="S6436" i="5"/>
  <c r="S6437" i="5"/>
  <c r="S6438" i="5"/>
  <c r="S6439" i="5"/>
  <c r="S6440" i="5"/>
  <c r="S6441" i="5"/>
  <c r="S6442" i="5"/>
  <c r="S6443" i="5"/>
  <c r="S6444"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D1217" i="11" l="1"/>
  <c r="D1218" i="11"/>
  <c r="D1219" i="11"/>
  <c r="D1220" i="11"/>
  <c r="D1221" i="11"/>
  <c r="D1222" i="11"/>
  <c r="D1211" i="11"/>
  <c r="D1212" i="11"/>
  <c r="D1213" i="11"/>
  <c r="D1214" i="11"/>
  <c r="D1215" i="11"/>
  <c r="D1216" i="11"/>
  <c r="O6378" i="5"/>
  <c r="O6377" i="5"/>
  <c r="O6405" i="5"/>
  <c r="O6406" i="5"/>
  <c r="O6403" i="5"/>
  <c r="O6404" i="5"/>
  <c r="O6401" i="5"/>
  <c r="O6402" i="5"/>
  <c r="O6399" i="5"/>
  <c r="O6400" i="5"/>
  <c r="O6397" i="5"/>
  <c r="O6398" i="5"/>
  <c r="O6393" i="5"/>
  <c r="O6394" i="5"/>
  <c r="O6391" i="5"/>
  <c r="O6392" i="5"/>
  <c r="O6387" i="5"/>
  <c r="O6388" i="5"/>
  <c r="O6385" i="5"/>
  <c r="O6386" i="5"/>
  <c r="O6381" i="5"/>
  <c r="O6382" i="5"/>
  <c r="O6379" i="5"/>
  <c r="O6380" i="5"/>
  <c r="O6375" i="5"/>
  <c r="O6376" i="5"/>
  <c r="O6373" i="5"/>
  <c r="O6374" i="5"/>
  <c r="BU6373" i="5"/>
  <c r="BU6374" i="5"/>
  <c r="BU6375" i="5"/>
  <c r="BU6376" i="5"/>
  <c r="BU6377" i="5"/>
  <c r="BU6378" i="5"/>
  <c r="BU6379" i="5"/>
  <c r="BU6380" i="5"/>
  <c r="BU6381" i="5"/>
  <c r="BU6382" i="5"/>
  <c r="BU6383" i="5"/>
  <c r="BU6384" i="5"/>
  <c r="BU6385" i="5"/>
  <c r="BU6386" i="5"/>
  <c r="BU6387" i="5"/>
  <c r="BU6388" i="5"/>
  <c r="BU6389" i="5"/>
  <c r="BU6390" i="5"/>
  <c r="BU6391" i="5"/>
  <c r="BU6392" i="5"/>
  <c r="BU6393" i="5"/>
  <c r="BU6394" i="5"/>
  <c r="BU6395" i="5"/>
  <c r="BU6396" i="5"/>
  <c r="BU6397" i="5"/>
  <c r="BU6398" i="5"/>
  <c r="BU6399" i="5"/>
  <c r="BU6400" i="5"/>
  <c r="BU6401" i="5"/>
  <c r="BU6402" i="5"/>
  <c r="BU6403" i="5"/>
  <c r="BU6404" i="5"/>
  <c r="BU6405" i="5"/>
  <c r="BU6406" i="5"/>
  <c r="BU6407" i="5"/>
  <c r="BU6408" i="5"/>
  <c r="BT6373" i="5"/>
  <c r="BT6374" i="5"/>
  <c r="BT6375" i="5"/>
  <c r="BT6376" i="5"/>
  <c r="BT6377" i="5"/>
  <c r="BT6378" i="5"/>
  <c r="BT6379" i="5"/>
  <c r="BT6380" i="5"/>
  <c r="BT6381" i="5"/>
  <c r="BT6382" i="5"/>
  <c r="BT6383" i="5"/>
  <c r="BT6384" i="5"/>
  <c r="BT6385" i="5"/>
  <c r="BT6386" i="5"/>
  <c r="BT6387" i="5"/>
  <c r="BT6388" i="5"/>
  <c r="BT6389" i="5"/>
  <c r="BT6390" i="5"/>
  <c r="BT6391" i="5"/>
  <c r="BT6392" i="5"/>
  <c r="BT6393" i="5"/>
  <c r="BT6394" i="5"/>
  <c r="BT6395" i="5"/>
  <c r="BT6396" i="5"/>
  <c r="BT6397" i="5"/>
  <c r="BT6398" i="5"/>
  <c r="BT6399" i="5"/>
  <c r="BT6400" i="5"/>
  <c r="BT6401" i="5"/>
  <c r="BT6402" i="5"/>
  <c r="BT6403" i="5"/>
  <c r="BT6404" i="5"/>
  <c r="BT6405" i="5"/>
  <c r="BT6406" i="5"/>
  <c r="BT6407" i="5"/>
  <c r="BT6408" i="5"/>
  <c r="BN6373" i="5"/>
  <c r="BN6374" i="5"/>
  <c r="BN6375" i="5"/>
  <c r="BN6376" i="5"/>
  <c r="BN6377" i="5"/>
  <c r="BN6378" i="5"/>
  <c r="BN6379" i="5"/>
  <c r="BN6380" i="5"/>
  <c r="BN6381" i="5"/>
  <c r="BN6382" i="5"/>
  <c r="BN6383" i="5"/>
  <c r="BN6384" i="5"/>
  <c r="BN6385" i="5"/>
  <c r="BN6386" i="5"/>
  <c r="BN6387" i="5"/>
  <c r="BN6388" i="5"/>
  <c r="BN6389" i="5"/>
  <c r="BN6390" i="5"/>
  <c r="BN6391" i="5"/>
  <c r="BN6392" i="5"/>
  <c r="BN6393" i="5"/>
  <c r="BN6394" i="5"/>
  <c r="BN6395" i="5"/>
  <c r="BN6396" i="5"/>
  <c r="BN6397" i="5"/>
  <c r="BN6398" i="5"/>
  <c r="BN6399" i="5"/>
  <c r="BN6400" i="5"/>
  <c r="BN6401" i="5"/>
  <c r="BN6402" i="5"/>
  <c r="BN6405" i="5"/>
  <c r="BN6406" i="5"/>
  <c r="BN6407" i="5"/>
  <c r="BN6408" i="5"/>
  <c r="BM6373" i="5"/>
  <c r="BM6374" i="5"/>
  <c r="BM6375" i="5"/>
  <c r="BM6376" i="5"/>
  <c r="BM6377" i="5"/>
  <c r="BM6378" i="5"/>
  <c r="BM6379" i="5"/>
  <c r="BM6380" i="5"/>
  <c r="BM6381" i="5"/>
  <c r="BM6382" i="5"/>
  <c r="BM6383" i="5"/>
  <c r="BM6384" i="5"/>
  <c r="BM6385" i="5"/>
  <c r="BM6386" i="5"/>
  <c r="BM6387" i="5"/>
  <c r="BM6388" i="5"/>
  <c r="BM6389" i="5"/>
  <c r="BM6390" i="5"/>
  <c r="BM6391" i="5"/>
  <c r="BM6392" i="5"/>
  <c r="BM6393" i="5"/>
  <c r="BM6394" i="5"/>
  <c r="BM6395" i="5"/>
  <c r="BM6396" i="5"/>
  <c r="BM6397" i="5"/>
  <c r="BM6398" i="5"/>
  <c r="BM6399" i="5"/>
  <c r="BM6400" i="5"/>
  <c r="BM6401" i="5"/>
  <c r="BM6402" i="5"/>
  <c r="BM6405" i="5"/>
  <c r="BM6406" i="5"/>
  <c r="BM6407" i="5"/>
  <c r="BM6408" i="5"/>
  <c r="AJ6373" i="5"/>
  <c r="AJ6374" i="5"/>
  <c r="AJ6375" i="5"/>
  <c r="AJ6376" i="5"/>
  <c r="AJ6377" i="5"/>
  <c r="AJ6378" i="5"/>
  <c r="AJ6379" i="5"/>
  <c r="AJ6380" i="5"/>
  <c r="AJ6381" i="5"/>
  <c r="AJ6382" i="5"/>
  <c r="AJ6383" i="5"/>
  <c r="AJ6384" i="5"/>
  <c r="AJ6385" i="5"/>
  <c r="AJ6386" i="5"/>
  <c r="AJ6387" i="5"/>
  <c r="AJ6388" i="5"/>
  <c r="AJ6389" i="5"/>
  <c r="AJ6390" i="5"/>
  <c r="AJ6391" i="5"/>
  <c r="AJ6392" i="5"/>
  <c r="AJ6393" i="5"/>
  <c r="AJ6394" i="5"/>
  <c r="AJ6395" i="5"/>
  <c r="AJ6396" i="5"/>
  <c r="AJ6397" i="5"/>
  <c r="AJ6398" i="5"/>
  <c r="AJ6399" i="5"/>
  <c r="AJ6400" i="5"/>
  <c r="AJ6401" i="5"/>
  <c r="AJ6402" i="5"/>
  <c r="AJ6403" i="5"/>
  <c r="AJ6404" i="5"/>
  <c r="AJ6405" i="5"/>
  <c r="AJ6406" i="5"/>
  <c r="AJ6407" i="5"/>
  <c r="AJ6408" i="5"/>
  <c r="AC6373" i="5"/>
  <c r="AC6374" i="5"/>
  <c r="AC6375" i="5"/>
  <c r="AC6376" i="5"/>
  <c r="AC6377" i="5"/>
  <c r="AC6378" i="5"/>
  <c r="AC6379" i="5"/>
  <c r="AC6380" i="5"/>
  <c r="AC6381" i="5"/>
  <c r="AC6382" i="5"/>
  <c r="AC6383" i="5"/>
  <c r="AC6384" i="5"/>
  <c r="AC6385" i="5"/>
  <c r="AC6386" i="5"/>
  <c r="AC6387" i="5"/>
  <c r="AC6388" i="5"/>
  <c r="AC6389" i="5"/>
  <c r="AC6390" i="5"/>
  <c r="AC6391" i="5"/>
  <c r="AC6392" i="5"/>
  <c r="AC6393" i="5"/>
  <c r="AC6394" i="5"/>
  <c r="AC6395" i="5"/>
  <c r="AC6396" i="5"/>
  <c r="AC6397" i="5"/>
  <c r="AC6398" i="5"/>
  <c r="AC6399" i="5"/>
  <c r="AC6400" i="5"/>
  <c r="AC6401" i="5"/>
  <c r="AC6402" i="5"/>
  <c r="AC6403" i="5"/>
  <c r="AC6404" i="5"/>
  <c r="AC6405" i="5"/>
  <c r="AC6406" i="5"/>
  <c r="AC6407" i="5"/>
  <c r="AC6408" i="5"/>
  <c r="V6373" i="5"/>
  <c r="V6374" i="5"/>
  <c r="V6375" i="5"/>
  <c r="V6376" i="5"/>
  <c r="V6377" i="5"/>
  <c r="V6378" i="5"/>
  <c r="V6379" i="5"/>
  <c r="V6380" i="5"/>
  <c r="V6381" i="5"/>
  <c r="V6382" i="5"/>
  <c r="V6383" i="5"/>
  <c r="V6384" i="5"/>
  <c r="V6385" i="5"/>
  <c r="V6386" i="5"/>
  <c r="V6387" i="5"/>
  <c r="V6388" i="5"/>
  <c r="V6389" i="5"/>
  <c r="V6390" i="5"/>
  <c r="V6391" i="5"/>
  <c r="V6392" i="5"/>
  <c r="V6393" i="5"/>
  <c r="V6394" i="5"/>
  <c r="V6395" i="5"/>
  <c r="V6396" i="5"/>
  <c r="V6397" i="5"/>
  <c r="V6398" i="5"/>
  <c r="V6399" i="5"/>
  <c r="V6400" i="5"/>
  <c r="V6401" i="5"/>
  <c r="V6402" i="5"/>
  <c r="V6403" i="5"/>
  <c r="V6404" i="5"/>
  <c r="V6405" i="5"/>
  <c r="V6406" i="5"/>
  <c r="V6407" i="5"/>
  <c r="V6408" i="5"/>
  <c r="S6373" i="5"/>
  <c r="S6374" i="5"/>
  <c r="S6375" i="5"/>
  <c r="S6376" i="5"/>
  <c r="S6377" i="5"/>
  <c r="S6378" i="5"/>
  <c r="S6379" i="5"/>
  <c r="S6380" i="5"/>
  <c r="S6381" i="5"/>
  <c r="S6382" i="5"/>
  <c r="S6383" i="5"/>
  <c r="S6384" i="5"/>
  <c r="S6385" i="5"/>
  <c r="S6386" i="5"/>
  <c r="S6387" i="5"/>
  <c r="S6388" i="5"/>
  <c r="S6389" i="5"/>
  <c r="S6390" i="5"/>
  <c r="S6391" i="5"/>
  <c r="S6392" i="5"/>
  <c r="S6393" i="5"/>
  <c r="S6394" i="5"/>
  <c r="S6395" i="5"/>
  <c r="S6396" i="5"/>
  <c r="S6397" i="5"/>
  <c r="S6398" i="5"/>
  <c r="S6399" i="5"/>
  <c r="S6400" i="5"/>
  <c r="S6401" i="5"/>
  <c r="S6402" i="5"/>
  <c r="S6403" i="5"/>
  <c r="S6404" i="5"/>
  <c r="S6405" i="5"/>
  <c r="S6406" i="5"/>
  <c r="S6407" i="5"/>
  <c r="S6408"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O6371" i="5" l="1"/>
  <c r="O6372" i="5"/>
  <c r="O6369" i="5"/>
  <c r="O6370" i="5"/>
  <c r="O6363" i="5"/>
  <c r="O6364" i="5"/>
  <c r="O6361" i="5"/>
  <c r="O6362" i="5"/>
  <c r="O6331" i="5"/>
  <c r="O6332" i="5"/>
  <c r="O6357" i="5"/>
  <c r="O6358" i="5"/>
  <c r="O6355" i="5"/>
  <c r="O6356" i="5"/>
  <c r="O6352" i="5"/>
  <c r="O6353" i="5"/>
  <c r="O6343" i="5"/>
  <c r="O6344" i="5"/>
  <c r="O6345" i="5"/>
  <c r="O6346" i="5"/>
  <c r="O6347" i="5"/>
  <c r="O6348" i="5"/>
  <c r="O6341" i="5"/>
  <c r="O6342" i="5"/>
  <c r="BU6339" i="5"/>
  <c r="BU6340" i="5"/>
  <c r="BU6341" i="5"/>
  <c r="BU6342" i="5"/>
  <c r="BU6343" i="5"/>
  <c r="BU6344" i="5"/>
  <c r="BU6345" i="5"/>
  <c r="BU6346" i="5"/>
  <c r="BU6347" i="5"/>
  <c r="BU6348" i="5"/>
  <c r="BU6349" i="5"/>
  <c r="BU6350" i="5"/>
  <c r="BU6351" i="5"/>
  <c r="BU6352" i="5"/>
  <c r="BU6353" i="5"/>
  <c r="BU6354" i="5"/>
  <c r="BU6355" i="5"/>
  <c r="BU6356" i="5"/>
  <c r="BU6357" i="5"/>
  <c r="BU6358" i="5"/>
  <c r="BU6359" i="5"/>
  <c r="BU6360" i="5"/>
  <c r="BU6361" i="5"/>
  <c r="BU6362" i="5"/>
  <c r="BU6363" i="5"/>
  <c r="BU6364" i="5"/>
  <c r="BU6365" i="5"/>
  <c r="BU6366" i="5"/>
  <c r="BU6367" i="5"/>
  <c r="BU6368" i="5"/>
  <c r="BU6369" i="5"/>
  <c r="BU6370" i="5"/>
  <c r="BU6371" i="5"/>
  <c r="BU6372" i="5"/>
  <c r="BT6339" i="5"/>
  <c r="BT6340" i="5"/>
  <c r="BT6341" i="5"/>
  <c r="BT6342" i="5"/>
  <c r="BT6343" i="5"/>
  <c r="BT6344" i="5"/>
  <c r="BT6345" i="5"/>
  <c r="BT6346" i="5"/>
  <c r="BT6347" i="5"/>
  <c r="BT6348" i="5"/>
  <c r="BT6349" i="5"/>
  <c r="BT6350" i="5"/>
  <c r="BT6351" i="5"/>
  <c r="BT6352" i="5"/>
  <c r="BT6353" i="5"/>
  <c r="BT6354" i="5"/>
  <c r="BT6355" i="5"/>
  <c r="BT6356" i="5"/>
  <c r="BT6357" i="5"/>
  <c r="BT6358" i="5"/>
  <c r="BT6359" i="5"/>
  <c r="BT6360" i="5"/>
  <c r="BT6361" i="5"/>
  <c r="BT6362" i="5"/>
  <c r="BT6363" i="5"/>
  <c r="BT6364" i="5"/>
  <c r="BT6365" i="5"/>
  <c r="BT6366" i="5"/>
  <c r="BT6367" i="5"/>
  <c r="BT6368" i="5"/>
  <c r="BT6369" i="5"/>
  <c r="BT6370" i="5"/>
  <c r="BT6371" i="5"/>
  <c r="BT6372" i="5"/>
  <c r="BN6339" i="5"/>
  <c r="BN6340" i="5"/>
  <c r="BN6341" i="5"/>
  <c r="BN6342" i="5"/>
  <c r="BN6343" i="5"/>
  <c r="BN6344" i="5"/>
  <c r="BN6345" i="5"/>
  <c r="BN6346" i="5"/>
  <c r="BN6347" i="5"/>
  <c r="BN6348" i="5"/>
  <c r="BN6349" i="5"/>
  <c r="BN6350" i="5"/>
  <c r="BN6351" i="5"/>
  <c r="BN6352" i="5"/>
  <c r="BN6353" i="5"/>
  <c r="BN6354" i="5"/>
  <c r="BN6355" i="5"/>
  <c r="BN6356" i="5"/>
  <c r="BN6357" i="5"/>
  <c r="BN6358" i="5"/>
  <c r="BN6359" i="5"/>
  <c r="BN6360" i="5"/>
  <c r="BN6361" i="5"/>
  <c r="BN6362" i="5"/>
  <c r="BN6363" i="5"/>
  <c r="BN6364" i="5"/>
  <c r="BN6365" i="5"/>
  <c r="BN6366" i="5"/>
  <c r="BN6368" i="5"/>
  <c r="BN6369" i="5"/>
  <c r="BN6370" i="5"/>
  <c r="BN6371" i="5"/>
  <c r="BN6372" i="5"/>
  <c r="BM6339" i="5"/>
  <c r="BM6340" i="5"/>
  <c r="BM6341" i="5"/>
  <c r="BM6342" i="5"/>
  <c r="BM6343" i="5"/>
  <c r="BM6344" i="5"/>
  <c r="BM6345" i="5"/>
  <c r="BM6346" i="5"/>
  <c r="BM6347" i="5"/>
  <c r="BM6348" i="5"/>
  <c r="BM6349" i="5"/>
  <c r="BM6350" i="5"/>
  <c r="BM6351" i="5"/>
  <c r="BM6352" i="5"/>
  <c r="BM6353" i="5"/>
  <c r="BM6354" i="5"/>
  <c r="BM6355" i="5"/>
  <c r="BM6356" i="5"/>
  <c r="BM6357" i="5"/>
  <c r="BM6358" i="5"/>
  <c r="BM6359" i="5"/>
  <c r="BM6360" i="5"/>
  <c r="BM6361" i="5"/>
  <c r="BM6362" i="5"/>
  <c r="BM6363" i="5"/>
  <c r="BM6364" i="5"/>
  <c r="BM6365" i="5"/>
  <c r="BM6366" i="5"/>
  <c r="BM6367" i="5"/>
  <c r="BM6368" i="5"/>
  <c r="BM6369" i="5"/>
  <c r="BM6370" i="5"/>
  <c r="BM6371" i="5"/>
  <c r="BM6372" i="5"/>
  <c r="AJ6339" i="5"/>
  <c r="AJ6340" i="5"/>
  <c r="AJ6341" i="5"/>
  <c r="AJ6342" i="5"/>
  <c r="AJ6343" i="5"/>
  <c r="AJ6344" i="5"/>
  <c r="AJ6345" i="5"/>
  <c r="AJ6346" i="5"/>
  <c r="AJ6347" i="5"/>
  <c r="AJ6348" i="5"/>
  <c r="AJ6349" i="5"/>
  <c r="AJ6350" i="5"/>
  <c r="AJ6351" i="5"/>
  <c r="AJ6352" i="5"/>
  <c r="AJ6353" i="5"/>
  <c r="AJ6354" i="5"/>
  <c r="AJ6355" i="5"/>
  <c r="AJ6356" i="5"/>
  <c r="AJ6357" i="5"/>
  <c r="AJ6358" i="5"/>
  <c r="AJ6359" i="5"/>
  <c r="AJ6360" i="5"/>
  <c r="AJ6361" i="5"/>
  <c r="AJ6362" i="5"/>
  <c r="AJ6363" i="5"/>
  <c r="AJ6364" i="5"/>
  <c r="AJ6365" i="5"/>
  <c r="AJ6366" i="5"/>
  <c r="AJ6367" i="5"/>
  <c r="AJ6368" i="5"/>
  <c r="AJ6369" i="5"/>
  <c r="AJ6370" i="5"/>
  <c r="AJ6371" i="5"/>
  <c r="AJ6372" i="5"/>
  <c r="AC6339" i="5"/>
  <c r="AC6340" i="5"/>
  <c r="AC6341" i="5"/>
  <c r="AC6342" i="5"/>
  <c r="AC6343" i="5"/>
  <c r="AC6344" i="5"/>
  <c r="AC6345" i="5"/>
  <c r="AC6346" i="5"/>
  <c r="AC6347" i="5"/>
  <c r="AC6348" i="5"/>
  <c r="AC6349" i="5"/>
  <c r="AC6350" i="5"/>
  <c r="AC6351" i="5"/>
  <c r="AC6352" i="5"/>
  <c r="AC6353" i="5"/>
  <c r="AC6354" i="5"/>
  <c r="AC6355" i="5"/>
  <c r="AC6356" i="5"/>
  <c r="AC6357" i="5"/>
  <c r="AC6358" i="5"/>
  <c r="AC6359" i="5"/>
  <c r="AC6360" i="5"/>
  <c r="AC6361" i="5"/>
  <c r="AC6362" i="5"/>
  <c r="AC6363" i="5"/>
  <c r="AC6364" i="5"/>
  <c r="AC6365" i="5"/>
  <c r="AC6366" i="5"/>
  <c r="AC6367" i="5"/>
  <c r="AC6368" i="5"/>
  <c r="AC6369" i="5"/>
  <c r="AC6370" i="5"/>
  <c r="AC6371" i="5"/>
  <c r="AC6372" i="5"/>
  <c r="V6339" i="5"/>
  <c r="V6340" i="5"/>
  <c r="V6341" i="5"/>
  <c r="V6342" i="5"/>
  <c r="V6343" i="5"/>
  <c r="V6344" i="5"/>
  <c r="V6345" i="5"/>
  <c r="V6346" i="5"/>
  <c r="V6347" i="5"/>
  <c r="V6348" i="5"/>
  <c r="V6349" i="5"/>
  <c r="V6350" i="5"/>
  <c r="V6351" i="5"/>
  <c r="V6352" i="5"/>
  <c r="V6353" i="5"/>
  <c r="V6354" i="5"/>
  <c r="V6355" i="5"/>
  <c r="V6356" i="5"/>
  <c r="V6357" i="5"/>
  <c r="V6358" i="5"/>
  <c r="V6359" i="5"/>
  <c r="V6360" i="5"/>
  <c r="V6361" i="5"/>
  <c r="V6362" i="5"/>
  <c r="V6363" i="5"/>
  <c r="V6364" i="5"/>
  <c r="V6365" i="5"/>
  <c r="V6366" i="5"/>
  <c r="V6367" i="5"/>
  <c r="V6368" i="5"/>
  <c r="V6369" i="5"/>
  <c r="V6370" i="5"/>
  <c r="V6371" i="5"/>
  <c r="V6372" i="5"/>
  <c r="S6339" i="5"/>
  <c r="S6340" i="5"/>
  <c r="S6341" i="5"/>
  <c r="S6342" i="5"/>
  <c r="S6343" i="5"/>
  <c r="S6344" i="5"/>
  <c r="S6345" i="5"/>
  <c r="S6346" i="5"/>
  <c r="S6347" i="5"/>
  <c r="S6348" i="5"/>
  <c r="S6349" i="5"/>
  <c r="S6350" i="5"/>
  <c r="S6351" i="5"/>
  <c r="S6352" i="5"/>
  <c r="S6353" i="5"/>
  <c r="S6354" i="5"/>
  <c r="S6355" i="5"/>
  <c r="S6356" i="5"/>
  <c r="S6357" i="5"/>
  <c r="S6358" i="5"/>
  <c r="S6359" i="5"/>
  <c r="S6360" i="5"/>
  <c r="S6361" i="5"/>
  <c r="S6362" i="5"/>
  <c r="S6363" i="5"/>
  <c r="S6364" i="5"/>
  <c r="S6365" i="5"/>
  <c r="S6366" i="5"/>
  <c r="S6367" i="5"/>
  <c r="S6368" i="5"/>
  <c r="S6369" i="5"/>
  <c r="S6370" i="5"/>
  <c r="S6371" i="5"/>
  <c r="S6372"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D1205" i="11"/>
  <c r="D1206" i="11"/>
  <c r="D1207" i="11"/>
  <c r="D1208" i="11"/>
  <c r="D1209" i="11"/>
  <c r="D1210" i="11"/>
  <c r="O6338" i="5"/>
  <c r="O6337" i="5"/>
  <c r="O6336" i="5"/>
  <c r="O6335" i="5"/>
  <c r="O6334" i="5"/>
  <c r="O6333" i="5"/>
  <c r="O6330" i="5"/>
  <c r="O6329" i="5"/>
  <c r="O6328" i="5"/>
  <c r="O6327" i="5"/>
  <c r="O6324" i="5"/>
  <c r="O6323" i="5"/>
  <c r="O6322" i="5"/>
  <c r="O6321" i="5"/>
  <c r="O6319" i="5"/>
  <c r="O6318" i="5"/>
  <c r="O6317" i="5"/>
  <c r="O6316" i="5"/>
  <c r="O6313" i="5"/>
  <c r="O6312" i="5"/>
  <c r="O6307" i="5"/>
  <c r="O6306" i="5"/>
  <c r="O6301" i="5"/>
  <c r="O6300" i="5"/>
  <c r="O6299" i="5"/>
  <c r="O6298" i="5"/>
  <c r="O6295" i="5"/>
  <c r="O6294" i="5"/>
  <c r="O6293" i="5"/>
  <c r="O6292" i="5"/>
  <c r="O6289" i="5"/>
  <c r="O6288" i="5"/>
  <c r="O6283" i="5"/>
  <c r="O6282" i="5"/>
  <c r="S6305" i="5"/>
  <c r="S6306" i="5"/>
  <c r="S6307" i="5"/>
  <c r="S6308" i="5"/>
  <c r="S6309" i="5"/>
  <c r="S6310" i="5"/>
  <c r="S6311" i="5"/>
  <c r="S6312" i="5"/>
  <c r="S6313" i="5"/>
  <c r="S6314" i="5"/>
  <c r="S6315" i="5"/>
  <c r="S6316" i="5"/>
  <c r="S6317" i="5"/>
  <c r="S6318" i="5"/>
  <c r="S6319" i="5"/>
  <c r="S6320" i="5"/>
  <c r="S6321" i="5"/>
  <c r="S6322" i="5"/>
  <c r="S6323" i="5"/>
  <c r="S6324" i="5"/>
  <c r="S6325" i="5"/>
  <c r="S6326" i="5"/>
  <c r="S6327" i="5"/>
  <c r="S6328" i="5"/>
  <c r="S6329" i="5"/>
  <c r="S6330" i="5"/>
  <c r="S6331" i="5"/>
  <c r="S6332" i="5"/>
  <c r="S6333" i="5"/>
  <c r="S6334" i="5"/>
  <c r="S6335" i="5"/>
  <c r="S6336" i="5"/>
  <c r="S6337" i="5"/>
  <c r="S6338" i="5"/>
  <c r="S6304" i="5"/>
  <c r="BU6329" i="5"/>
  <c r="BU6330" i="5"/>
  <c r="BU6331" i="5"/>
  <c r="BU6332" i="5"/>
  <c r="BU6333" i="5"/>
  <c r="BU6334" i="5"/>
  <c r="BU6335" i="5"/>
  <c r="BU6336" i="5"/>
  <c r="BU6337" i="5"/>
  <c r="BU6338" i="5"/>
  <c r="BT6329" i="5"/>
  <c r="BT6330" i="5"/>
  <c r="BT6331" i="5"/>
  <c r="BT6332" i="5"/>
  <c r="BT6333" i="5"/>
  <c r="BT6334" i="5"/>
  <c r="BT6335" i="5"/>
  <c r="BT6336" i="5"/>
  <c r="BT6337" i="5"/>
  <c r="BT6338" i="5"/>
  <c r="BN6329" i="5"/>
  <c r="BN6330" i="5"/>
  <c r="BN6331" i="5"/>
  <c r="BN6332" i="5"/>
  <c r="BN6333" i="5"/>
  <c r="BN6334" i="5"/>
  <c r="BN6335" i="5"/>
  <c r="BN6336" i="5"/>
  <c r="BN6337" i="5"/>
  <c r="BN6338" i="5"/>
  <c r="BM6329" i="5"/>
  <c r="BM6330" i="5"/>
  <c r="BM6331" i="5"/>
  <c r="BM6332" i="5"/>
  <c r="BM6333" i="5"/>
  <c r="BM6334" i="5"/>
  <c r="BM6335" i="5"/>
  <c r="BM6336" i="5"/>
  <c r="BM6337" i="5"/>
  <c r="BM6338" i="5"/>
  <c r="AJ6329" i="5"/>
  <c r="AJ6330" i="5"/>
  <c r="AJ6331" i="5"/>
  <c r="AJ6332" i="5"/>
  <c r="AJ6333" i="5"/>
  <c r="AJ6334" i="5"/>
  <c r="AJ6335" i="5"/>
  <c r="AJ6336" i="5"/>
  <c r="AJ6337" i="5"/>
  <c r="AJ6338" i="5"/>
  <c r="AC6329" i="5"/>
  <c r="AC6330" i="5"/>
  <c r="AC6331" i="5"/>
  <c r="AC6332" i="5"/>
  <c r="AC6333" i="5"/>
  <c r="AC6334" i="5"/>
  <c r="AC6335" i="5"/>
  <c r="AC6336" i="5"/>
  <c r="AC6337" i="5"/>
  <c r="AC6338" i="5"/>
  <c r="V6329" i="5"/>
  <c r="V6330" i="5"/>
  <c r="V6331" i="5"/>
  <c r="V6332" i="5"/>
  <c r="V6333" i="5"/>
  <c r="V6334" i="5"/>
  <c r="V6335" i="5"/>
  <c r="V6336" i="5"/>
  <c r="V6337" i="5"/>
  <c r="V6338" i="5"/>
  <c r="BU6304" i="5"/>
  <c r="BU6305" i="5"/>
  <c r="BU6306" i="5"/>
  <c r="BU6307" i="5"/>
  <c r="BU6308" i="5"/>
  <c r="BU6309" i="5"/>
  <c r="BU6310" i="5"/>
  <c r="BU6311" i="5"/>
  <c r="BU6312" i="5"/>
  <c r="BU6313" i="5"/>
  <c r="BU6314" i="5"/>
  <c r="BU6315" i="5"/>
  <c r="BU6316" i="5"/>
  <c r="BU6317" i="5"/>
  <c r="BU6318" i="5"/>
  <c r="BU6319" i="5"/>
  <c r="BU6320" i="5"/>
  <c r="BU6321" i="5"/>
  <c r="BU6322" i="5"/>
  <c r="BU6323" i="5"/>
  <c r="BU6324" i="5"/>
  <c r="BU6325" i="5"/>
  <c r="BU6326" i="5"/>
  <c r="BU6327" i="5"/>
  <c r="BU6328" i="5"/>
  <c r="BT6304" i="5"/>
  <c r="BT6305" i="5"/>
  <c r="BT6306" i="5"/>
  <c r="BT6307" i="5"/>
  <c r="BT6308" i="5"/>
  <c r="BT6309" i="5"/>
  <c r="BT6310" i="5"/>
  <c r="BT6311" i="5"/>
  <c r="BT6312" i="5"/>
  <c r="BT6313" i="5"/>
  <c r="BT6314" i="5"/>
  <c r="BT6315" i="5"/>
  <c r="BT6316" i="5"/>
  <c r="BT6317" i="5"/>
  <c r="BT6318" i="5"/>
  <c r="BT6319" i="5"/>
  <c r="BT6320" i="5"/>
  <c r="BT6321" i="5"/>
  <c r="BT6322" i="5"/>
  <c r="BT6323" i="5"/>
  <c r="BT6324" i="5"/>
  <c r="BT6325" i="5"/>
  <c r="BT6326" i="5"/>
  <c r="BT6327" i="5"/>
  <c r="BT6328" i="5"/>
  <c r="BN6304" i="5"/>
  <c r="BN6305" i="5"/>
  <c r="BN6306" i="5"/>
  <c r="BN6307" i="5"/>
  <c r="BN6308" i="5"/>
  <c r="BN6309" i="5"/>
  <c r="BN6310" i="5"/>
  <c r="BN6311" i="5"/>
  <c r="BN6312" i="5"/>
  <c r="BN6313" i="5"/>
  <c r="BN6314" i="5"/>
  <c r="BN6315" i="5"/>
  <c r="BN6316" i="5"/>
  <c r="BN6317" i="5"/>
  <c r="BN6318" i="5"/>
  <c r="BN6319" i="5"/>
  <c r="BN6320" i="5"/>
  <c r="BN6321" i="5"/>
  <c r="BN6322" i="5"/>
  <c r="BN6323" i="5"/>
  <c r="BN6324" i="5"/>
  <c r="BN6325" i="5"/>
  <c r="BN6326" i="5"/>
  <c r="BN6327" i="5"/>
  <c r="BN6328" i="5"/>
  <c r="BM6304" i="5"/>
  <c r="BM6305" i="5"/>
  <c r="BM6306" i="5"/>
  <c r="BM6307" i="5"/>
  <c r="BM6308" i="5"/>
  <c r="BM6309" i="5"/>
  <c r="BM6310" i="5"/>
  <c r="BM6311" i="5"/>
  <c r="BM6312" i="5"/>
  <c r="BM6313" i="5"/>
  <c r="BM6314" i="5"/>
  <c r="BM6315" i="5"/>
  <c r="BM6316" i="5"/>
  <c r="BM6317" i="5"/>
  <c r="BM6318" i="5"/>
  <c r="BM6319" i="5"/>
  <c r="BM6320" i="5"/>
  <c r="BM6321" i="5"/>
  <c r="BM6322" i="5"/>
  <c r="BM6323" i="5"/>
  <c r="BM6324" i="5"/>
  <c r="BM6325" i="5"/>
  <c r="BM6326" i="5"/>
  <c r="BM6327" i="5"/>
  <c r="BM6328" i="5"/>
  <c r="AJ6304" i="5"/>
  <c r="AJ6305" i="5"/>
  <c r="AJ6306" i="5"/>
  <c r="AJ6307" i="5"/>
  <c r="AJ6308" i="5"/>
  <c r="AJ6309" i="5"/>
  <c r="AJ6310" i="5"/>
  <c r="AJ6311" i="5"/>
  <c r="AJ6312" i="5"/>
  <c r="AJ6313" i="5"/>
  <c r="AJ6314" i="5"/>
  <c r="AJ6315" i="5"/>
  <c r="AJ6316" i="5"/>
  <c r="AJ6317" i="5"/>
  <c r="AJ6318" i="5"/>
  <c r="AJ6319" i="5"/>
  <c r="AJ6320" i="5"/>
  <c r="AJ6321" i="5"/>
  <c r="AJ6322" i="5"/>
  <c r="AJ6323" i="5"/>
  <c r="AJ6324" i="5"/>
  <c r="AJ6325" i="5"/>
  <c r="AJ6326" i="5"/>
  <c r="AJ6327" i="5"/>
  <c r="AJ6328" i="5"/>
  <c r="AC6304" i="5"/>
  <c r="AC6305" i="5"/>
  <c r="AC6306" i="5"/>
  <c r="AC6307" i="5"/>
  <c r="AC6308" i="5"/>
  <c r="AC6309" i="5"/>
  <c r="AC6310" i="5"/>
  <c r="AC6311" i="5"/>
  <c r="AC6312" i="5"/>
  <c r="AC6313" i="5"/>
  <c r="AC6314" i="5"/>
  <c r="AC6315" i="5"/>
  <c r="AC6316" i="5"/>
  <c r="AC6317" i="5"/>
  <c r="AC6318" i="5"/>
  <c r="AC6319" i="5"/>
  <c r="AC6320" i="5"/>
  <c r="AC6321" i="5"/>
  <c r="AC6322" i="5"/>
  <c r="AC6323" i="5"/>
  <c r="AC6324" i="5"/>
  <c r="AC6325" i="5"/>
  <c r="AC6326" i="5"/>
  <c r="AC6327" i="5"/>
  <c r="AC6328" i="5"/>
  <c r="V6304" i="5"/>
  <c r="V6305" i="5"/>
  <c r="V6306" i="5"/>
  <c r="V6307" i="5"/>
  <c r="V6308" i="5"/>
  <c r="V6309" i="5"/>
  <c r="V6310" i="5"/>
  <c r="V6311" i="5"/>
  <c r="V6312" i="5"/>
  <c r="V6313" i="5"/>
  <c r="V6314" i="5"/>
  <c r="V6315" i="5"/>
  <c r="V6316" i="5"/>
  <c r="V6317" i="5"/>
  <c r="V6318" i="5"/>
  <c r="V6319" i="5"/>
  <c r="V6320" i="5"/>
  <c r="V6321" i="5"/>
  <c r="V6322" i="5"/>
  <c r="V6323" i="5"/>
  <c r="V6324" i="5"/>
  <c r="V6325" i="5"/>
  <c r="V6326" i="5"/>
  <c r="V6327" i="5"/>
  <c r="V6328" i="5"/>
  <c r="D1201" i="11" l="1"/>
  <c r="D1202" i="11"/>
  <c r="D1203" i="11"/>
  <c r="D1204" i="11"/>
  <c r="C6292" i="5"/>
  <c r="C6293" i="5"/>
  <c r="C6294" i="5"/>
  <c r="C6295" i="5"/>
  <c r="C6296" i="5"/>
  <c r="C6297" i="5"/>
  <c r="C6298" i="5"/>
  <c r="C6299" i="5"/>
  <c r="C6300" i="5"/>
  <c r="C6301" i="5"/>
  <c r="C6302" i="5"/>
  <c r="C6303" i="5"/>
  <c r="S6292" i="5"/>
  <c r="S6293" i="5"/>
  <c r="S6294" i="5"/>
  <c r="S6295" i="5"/>
  <c r="S6296" i="5"/>
  <c r="S6297" i="5"/>
  <c r="S6298" i="5"/>
  <c r="S6299" i="5"/>
  <c r="S6300" i="5"/>
  <c r="S6301" i="5"/>
  <c r="S6302" i="5"/>
  <c r="S6303" i="5"/>
  <c r="V6292" i="5"/>
  <c r="V6293" i="5"/>
  <c r="V6294" i="5"/>
  <c r="V6295" i="5"/>
  <c r="V6296" i="5"/>
  <c r="V6297" i="5"/>
  <c r="V6298" i="5"/>
  <c r="V6299" i="5"/>
  <c r="V6300" i="5"/>
  <c r="V6301" i="5"/>
  <c r="V6302" i="5"/>
  <c r="V6303" i="5"/>
  <c r="AC6292" i="5"/>
  <c r="AC6293" i="5"/>
  <c r="AC6294" i="5"/>
  <c r="AC6295" i="5"/>
  <c r="AC6296" i="5"/>
  <c r="AC6297" i="5"/>
  <c r="AC6298" i="5"/>
  <c r="AC6299" i="5"/>
  <c r="AC6300" i="5"/>
  <c r="AC6301" i="5"/>
  <c r="AC6302" i="5"/>
  <c r="AC6303" i="5"/>
  <c r="AJ6292" i="5"/>
  <c r="AJ6293" i="5"/>
  <c r="AJ6294" i="5"/>
  <c r="AJ6295" i="5"/>
  <c r="AJ6296" i="5"/>
  <c r="AJ6297" i="5"/>
  <c r="AJ6298" i="5"/>
  <c r="AJ6299" i="5"/>
  <c r="AJ6300" i="5"/>
  <c r="AJ6301" i="5"/>
  <c r="AJ6302" i="5"/>
  <c r="AJ6303" i="5"/>
  <c r="BM6292" i="5"/>
  <c r="BM6293" i="5"/>
  <c r="BM6294" i="5"/>
  <c r="BM6295" i="5"/>
  <c r="BM6296" i="5"/>
  <c r="BM6297" i="5"/>
  <c r="BM6298" i="5"/>
  <c r="BM6299" i="5"/>
  <c r="BM6300" i="5"/>
  <c r="BM6301" i="5"/>
  <c r="BM6302" i="5"/>
  <c r="BM6303" i="5"/>
  <c r="BN6292" i="5"/>
  <c r="BN6293" i="5"/>
  <c r="BN6294" i="5"/>
  <c r="BN6295" i="5"/>
  <c r="BN6296" i="5"/>
  <c r="BN6297" i="5"/>
  <c r="BN6298" i="5"/>
  <c r="BN6299" i="5"/>
  <c r="BN6300" i="5"/>
  <c r="BN6301" i="5"/>
  <c r="BN6302" i="5"/>
  <c r="BN6303" i="5"/>
  <c r="BT6292" i="5"/>
  <c r="BT6293" i="5"/>
  <c r="BT6294" i="5"/>
  <c r="BT6295" i="5"/>
  <c r="BT6296" i="5"/>
  <c r="BT6297" i="5"/>
  <c r="BT6298" i="5"/>
  <c r="BT6299" i="5"/>
  <c r="BT6300" i="5"/>
  <c r="BT6301" i="5"/>
  <c r="BT6302" i="5"/>
  <c r="BT6303" i="5"/>
  <c r="BU6292" i="5"/>
  <c r="BU6293" i="5"/>
  <c r="BU6294" i="5"/>
  <c r="BU6295" i="5"/>
  <c r="BU6296" i="5"/>
  <c r="BU6297" i="5"/>
  <c r="BU6298" i="5"/>
  <c r="BU6299" i="5"/>
  <c r="BU6300" i="5"/>
  <c r="BU6301" i="5"/>
  <c r="BU6302" i="5"/>
  <c r="BU6303" i="5"/>
  <c r="C6280" i="5"/>
  <c r="C6281" i="5"/>
  <c r="C6282" i="5"/>
  <c r="C6283" i="5"/>
  <c r="C6284" i="5"/>
  <c r="C6285" i="5"/>
  <c r="C6286" i="5"/>
  <c r="C6287" i="5"/>
  <c r="C6288" i="5"/>
  <c r="C6289" i="5"/>
  <c r="C6290" i="5"/>
  <c r="C6291" i="5"/>
  <c r="S6280" i="5"/>
  <c r="S6281" i="5"/>
  <c r="S6282" i="5"/>
  <c r="S6283" i="5"/>
  <c r="S6284" i="5"/>
  <c r="S6285" i="5"/>
  <c r="S6286" i="5"/>
  <c r="S6287" i="5"/>
  <c r="S6288" i="5"/>
  <c r="S6289" i="5"/>
  <c r="S6290" i="5"/>
  <c r="S6291" i="5"/>
  <c r="V6280" i="5"/>
  <c r="V6281" i="5"/>
  <c r="V6282" i="5"/>
  <c r="V6283" i="5"/>
  <c r="V6284" i="5"/>
  <c r="V6285" i="5"/>
  <c r="V6286" i="5"/>
  <c r="V6287" i="5"/>
  <c r="V6288" i="5"/>
  <c r="V6289" i="5"/>
  <c r="V6290" i="5"/>
  <c r="V6291" i="5"/>
  <c r="AC6280" i="5"/>
  <c r="AC6281" i="5"/>
  <c r="AC6282" i="5"/>
  <c r="AC6283" i="5"/>
  <c r="AC6284" i="5"/>
  <c r="AC6285" i="5"/>
  <c r="AC6286" i="5"/>
  <c r="AC6287" i="5"/>
  <c r="AC6288" i="5"/>
  <c r="AC6289" i="5"/>
  <c r="AC6290" i="5"/>
  <c r="AC6291" i="5"/>
  <c r="AJ6280" i="5"/>
  <c r="AJ6281" i="5"/>
  <c r="AJ6282" i="5"/>
  <c r="AJ6283" i="5"/>
  <c r="AJ6284" i="5"/>
  <c r="AJ6285" i="5"/>
  <c r="AJ6286" i="5"/>
  <c r="AJ6287" i="5"/>
  <c r="AJ6288" i="5"/>
  <c r="AJ6289" i="5"/>
  <c r="AJ6290" i="5"/>
  <c r="AJ6291" i="5"/>
  <c r="BM6280" i="5"/>
  <c r="BM6281" i="5"/>
  <c r="BM6282" i="5"/>
  <c r="BM6283" i="5"/>
  <c r="BM6284" i="5"/>
  <c r="BM6285" i="5"/>
  <c r="BM6286" i="5"/>
  <c r="BM6287" i="5"/>
  <c r="BM6288" i="5"/>
  <c r="BM6289" i="5"/>
  <c r="BM6290" i="5"/>
  <c r="BM6291" i="5"/>
  <c r="BN6280" i="5"/>
  <c r="BN6281" i="5"/>
  <c r="BN6282" i="5"/>
  <c r="BN6283" i="5"/>
  <c r="BN6284" i="5"/>
  <c r="BN6285" i="5"/>
  <c r="BN6286" i="5"/>
  <c r="BN6287" i="5"/>
  <c r="BN6288" i="5"/>
  <c r="BN6289" i="5"/>
  <c r="BN6290" i="5"/>
  <c r="BN6291" i="5"/>
  <c r="BT6280" i="5"/>
  <c r="BT6281" i="5"/>
  <c r="BT6282" i="5"/>
  <c r="BT6283" i="5"/>
  <c r="BT6284" i="5"/>
  <c r="BT6285" i="5"/>
  <c r="BT6286" i="5"/>
  <c r="BT6287" i="5"/>
  <c r="BT6288" i="5"/>
  <c r="BT6289" i="5"/>
  <c r="BT6290" i="5"/>
  <c r="BT6291" i="5"/>
  <c r="BU6280" i="5"/>
  <c r="BU6281" i="5"/>
  <c r="BU6282" i="5"/>
  <c r="BU6283" i="5"/>
  <c r="BU6284" i="5"/>
  <c r="BU6285" i="5"/>
  <c r="BU6286" i="5"/>
  <c r="BU6287" i="5"/>
  <c r="BU6288" i="5"/>
  <c r="BU6289" i="5"/>
  <c r="BU6290" i="5"/>
  <c r="BU6291" i="5"/>
  <c r="D1195" i="11"/>
  <c r="D1196" i="11"/>
  <c r="D1197" i="11"/>
  <c r="D1198" i="11"/>
  <c r="D1199" i="11"/>
  <c r="D1200" i="11"/>
  <c r="D1189" i="11"/>
  <c r="D1190" i="11"/>
  <c r="D1191" i="11"/>
  <c r="D1192" i="11"/>
  <c r="D1193" i="11"/>
  <c r="D1194" i="11"/>
  <c r="O6277" i="5"/>
  <c r="O6276" i="5"/>
  <c r="O6271" i="5"/>
  <c r="O6270" i="5"/>
  <c r="O6269" i="5"/>
  <c r="O6268" i="5"/>
  <c r="O6265" i="5"/>
  <c r="O6264" i="5"/>
  <c r="O6253" i="5"/>
  <c r="O6252" i="5"/>
  <c r="O6259" i="5"/>
  <c r="O6258" i="5"/>
  <c r="O6251" i="5"/>
  <c r="O6250" i="5"/>
  <c r="O6247" i="5"/>
  <c r="O6246" i="5"/>
  <c r="O6244" i="5"/>
  <c r="O6245" i="5"/>
  <c r="BU6244" i="5"/>
  <c r="BU6245" i="5"/>
  <c r="BU6246" i="5"/>
  <c r="BU6247" i="5"/>
  <c r="BU6248" i="5"/>
  <c r="BU6249" i="5"/>
  <c r="BU6250" i="5"/>
  <c r="BU6251" i="5"/>
  <c r="BU6252" i="5"/>
  <c r="BU6253" i="5"/>
  <c r="BU6254" i="5"/>
  <c r="BU6255" i="5"/>
  <c r="BU6256" i="5"/>
  <c r="BU6257" i="5"/>
  <c r="BU6258" i="5"/>
  <c r="BU6259" i="5"/>
  <c r="BU6260" i="5"/>
  <c r="BU6261" i="5"/>
  <c r="BU6262" i="5"/>
  <c r="BU6263" i="5"/>
  <c r="BU6264" i="5"/>
  <c r="BU6265" i="5"/>
  <c r="BU6266" i="5"/>
  <c r="BU6267" i="5"/>
  <c r="BU6268" i="5"/>
  <c r="BU6269" i="5"/>
  <c r="BU6270" i="5"/>
  <c r="BU6271" i="5"/>
  <c r="BU6272" i="5"/>
  <c r="BU6273" i="5"/>
  <c r="BU6274" i="5"/>
  <c r="BU6275" i="5"/>
  <c r="BU6276" i="5"/>
  <c r="BU6277" i="5"/>
  <c r="BU6278" i="5"/>
  <c r="BU6279" i="5"/>
  <c r="BT6244" i="5"/>
  <c r="BT6245" i="5"/>
  <c r="BT6246" i="5"/>
  <c r="BT6247" i="5"/>
  <c r="BT6248" i="5"/>
  <c r="BT6249" i="5"/>
  <c r="BT6250" i="5"/>
  <c r="BT6251" i="5"/>
  <c r="BT6252" i="5"/>
  <c r="BT6253" i="5"/>
  <c r="BT6254" i="5"/>
  <c r="BT6255" i="5"/>
  <c r="BT6256" i="5"/>
  <c r="BT6257" i="5"/>
  <c r="BT6258" i="5"/>
  <c r="BT6259" i="5"/>
  <c r="BT6260" i="5"/>
  <c r="BT6261" i="5"/>
  <c r="BT6262" i="5"/>
  <c r="BT6263" i="5"/>
  <c r="BT6264" i="5"/>
  <c r="BT6265" i="5"/>
  <c r="BT6266" i="5"/>
  <c r="BT6267" i="5"/>
  <c r="BT6268" i="5"/>
  <c r="BT6269" i="5"/>
  <c r="BT6270" i="5"/>
  <c r="BT6271" i="5"/>
  <c r="BT6272" i="5"/>
  <c r="BT6273" i="5"/>
  <c r="BT6274" i="5"/>
  <c r="BT6275" i="5"/>
  <c r="BT6276" i="5"/>
  <c r="BT6277" i="5"/>
  <c r="BT6278" i="5"/>
  <c r="BT6279" i="5"/>
  <c r="BN6244" i="5"/>
  <c r="BN6245" i="5"/>
  <c r="BN6246" i="5"/>
  <c r="BN6247" i="5"/>
  <c r="BN6248" i="5"/>
  <c r="BN6249" i="5"/>
  <c r="BN6250" i="5"/>
  <c r="BN6251" i="5"/>
  <c r="BN6252" i="5"/>
  <c r="BN6253" i="5"/>
  <c r="BN6254" i="5"/>
  <c r="BN6255" i="5"/>
  <c r="BN6256" i="5"/>
  <c r="BN6257" i="5"/>
  <c r="BN6258" i="5"/>
  <c r="BN6259" i="5"/>
  <c r="BN6260" i="5"/>
  <c r="BN6261" i="5"/>
  <c r="BN6262" i="5"/>
  <c r="BN6263" i="5"/>
  <c r="BN6264" i="5"/>
  <c r="BN6265" i="5"/>
  <c r="BN6266" i="5"/>
  <c r="BN6267" i="5"/>
  <c r="BN6268" i="5"/>
  <c r="BN6269" i="5"/>
  <c r="BN6270" i="5"/>
  <c r="BN6271" i="5"/>
  <c r="BN6272" i="5"/>
  <c r="BN6273" i="5"/>
  <c r="BN6274" i="5"/>
  <c r="BN6275" i="5"/>
  <c r="BN6276" i="5"/>
  <c r="BN6277" i="5"/>
  <c r="BN6278" i="5"/>
  <c r="BN6279" i="5"/>
  <c r="BM6244" i="5"/>
  <c r="BM6245" i="5"/>
  <c r="BM6246" i="5"/>
  <c r="BM6247" i="5"/>
  <c r="BM6248" i="5"/>
  <c r="BM6249" i="5"/>
  <c r="BM6250" i="5"/>
  <c r="BM6251" i="5"/>
  <c r="BM6252" i="5"/>
  <c r="BM6253" i="5"/>
  <c r="BM6254" i="5"/>
  <c r="BM6255" i="5"/>
  <c r="BM6256" i="5"/>
  <c r="BM6257" i="5"/>
  <c r="BM6258" i="5"/>
  <c r="BM6259" i="5"/>
  <c r="BM6260" i="5"/>
  <c r="BM6261" i="5"/>
  <c r="BM6262" i="5"/>
  <c r="BM6263" i="5"/>
  <c r="BM6264" i="5"/>
  <c r="BM6265" i="5"/>
  <c r="BM6266" i="5"/>
  <c r="BM6267" i="5"/>
  <c r="BM6268" i="5"/>
  <c r="BM6269" i="5"/>
  <c r="BM6270" i="5"/>
  <c r="BM6271" i="5"/>
  <c r="BM6272" i="5"/>
  <c r="BM6273" i="5"/>
  <c r="BM6274" i="5"/>
  <c r="BM6275" i="5"/>
  <c r="BM6276" i="5"/>
  <c r="BM6277" i="5"/>
  <c r="BM6278" i="5"/>
  <c r="BM6279" i="5"/>
  <c r="AJ6244" i="5"/>
  <c r="AJ6245" i="5"/>
  <c r="AJ6246" i="5"/>
  <c r="AJ6247" i="5"/>
  <c r="AJ6248" i="5"/>
  <c r="AJ6249" i="5"/>
  <c r="AJ6250" i="5"/>
  <c r="AJ6251" i="5"/>
  <c r="AJ6252" i="5"/>
  <c r="AJ6253" i="5"/>
  <c r="AJ6254" i="5"/>
  <c r="AJ6255" i="5"/>
  <c r="AJ6256" i="5"/>
  <c r="AJ6257" i="5"/>
  <c r="AJ6258" i="5"/>
  <c r="AJ6259" i="5"/>
  <c r="AJ6260" i="5"/>
  <c r="AJ6261" i="5"/>
  <c r="AJ6262" i="5"/>
  <c r="AJ6263" i="5"/>
  <c r="AJ6264" i="5"/>
  <c r="AJ6265" i="5"/>
  <c r="AJ6266" i="5"/>
  <c r="AJ6267" i="5"/>
  <c r="AJ6268" i="5"/>
  <c r="AJ6269" i="5"/>
  <c r="AJ6270" i="5"/>
  <c r="AJ6271" i="5"/>
  <c r="AJ6272" i="5"/>
  <c r="AJ6273" i="5"/>
  <c r="AJ6274" i="5"/>
  <c r="AJ6275" i="5"/>
  <c r="AJ6276" i="5"/>
  <c r="AJ6277" i="5"/>
  <c r="AJ6278" i="5"/>
  <c r="AJ6279" i="5"/>
  <c r="AC6244" i="5"/>
  <c r="AC6245" i="5"/>
  <c r="AC6246" i="5"/>
  <c r="AC6247" i="5"/>
  <c r="AC6248" i="5"/>
  <c r="AC6249" i="5"/>
  <c r="AC6250" i="5"/>
  <c r="AC6251" i="5"/>
  <c r="AC6252" i="5"/>
  <c r="AC6253" i="5"/>
  <c r="AC6254" i="5"/>
  <c r="AC6255" i="5"/>
  <c r="AC6256" i="5"/>
  <c r="AC6257" i="5"/>
  <c r="AC6258" i="5"/>
  <c r="AC6259" i="5"/>
  <c r="AC6260" i="5"/>
  <c r="AC6261" i="5"/>
  <c r="AC6262" i="5"/>
  <c r="AC6263" i="5"/>
  <c r="AC6264" i="5"/>
  <c r="AC6265" i="5"/>
  <c r="AC6266" i="5"/>
  <c r="AC6267" i="5"/>
  <c r="AC6268" i="5"/>
  <c r="AC6269" i="5"/>
  <c r="AC6270" i="5"/>
  <c r="AC6271" i="5"/>
  <c r="AC6272" i="5"/>
  <c r="AC6273" i="5"/>
  <c r="AC6274" i="5"/>
  <c r="AC6275" i="5"/>
  <c r="AC6276" i="5"/>
  <c r="AC6277" i="5"/>
  <c r="AC6278" i="5"/>
  <c r="AC6279" i="5"/>
  <c r="V6244" i="5"/>
  <c r="V6245" i="5"/>
  <c r="V6246" i="5"/>
  <c r="V6247" i="5"/>
  <c r="V6248" i="5"/>
  <c r="V6249" i="5"/>
  <c r="V6250" i="5"/>
  <c r="V6251" i="5"/>
  <c r="V6252" i="5"/>
  <c r="V6253" i="5"/>
  <c r="V6254" i="5"/>
  <c r="V6255" i="5"/>
  <c r="V6256" i="5"/>
  <c r="V6257" i="5"/>
  <c r="V6258" i="5"/>
  <c r="V6259" i="5"/>
  <c r="V6260" i="5"/>
  <c r="V6261" i="5"/>
  <c r="V6262" i="5"/>
  <c r="V6263" i="5"/>
  <c r="V6264" i="5"/>
  <c r="V6265" i="5"/>
  <c r="V6266" i="5"/>
  <c r="V6267" i="5"/>
  <c r="V6268" i="5"/>
  <c r="V6269" i="5"/>
  <c r="V6270" i="5"/>
  <c r="V6271" i="5"/>
  <c r="V6272" i="5"/>
  <c r="V6273" i="5"/>
  <c r="V6274" i="5"/>
  <c r="V6275" i="5"/>
  <c r="V6276" i="5"/>
  <c r="V6277" i="5"/>
  <c r="V6278" i="5"/>
  <c r="V6279" i="5"/>
  <c r="S6244" i="5"/>
  <c r="S6245" i="5"/>
  <c r="S6246" i="5"/>
  <c r="S6247" i="5"/>
  <c r="S6248" i="5"/>
  <c r="S6249" i="5"/>
  <c r="S6250" i="5"/>
  <c r="S6251" i="5"/>
  <c r="S6252" i="5"/>
  <c r="S6253" i="5"/>
  <c r="S6254" i="5"/>
  <c r="S6255" i="5"/>
  <c r="S6256" i="5"/>
  <c r="S6257" i="5"/>
  <c r="S6258" i="5"/>
  <c r="S6259" i="5"/>
  <c r="S6260" i="5"/>
  <c r="S6261" i="5"/>
  <c r="S6262" i="5"/>
  <c r="S6263" i="5"/>
  <c r="S6264" i="5"/>
  <c r="S6265" i="5"/>
  <c r="S6266" i="5"/>
  <c r="S6267" i="5"/>
  <c r="S6268" i="5"/>
  <c r="S6269" i="5"/>
  <c r="S6270" i="5"/>
  <c r="S6271" i="5"/>
  <c r="S6272" i="5"/>
  <c r="S6273" i="5"/>
  <c r="S6274" i="5"/>
  <c r="S6275" i="5"/>
  <c r="S6276" i="5"/>
  <c r="S6277" i="5"/>
  <c r="S6278" i="5"/>
  <c r="S6279"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V6238" i="5"/>
  <c r="V6239" i="5"/>
  <c r="O6240" i="5"/>
  <c r="O6241" i="5"/>
  <c r="S6243" i="5"/>
  <c r="S6242" i="5"/>
  <c r="S6241" i="5"/>
  <c r="S6240" i="5"/>
  <c r="S6238" i="5"/>
  <c r="S6239" i="5"/>
  <c r="C6238" i="5"/>
  <c r="C6239" i="5"/>
  <c r="C6240" i="5"/>
  <c r="C6241" i="5"/>
  <c r="C6242" i="5"/>
  <c r="C6243" i="5"/>
  <c r="O6232" i="5" l="1"/>
  <c r="O6233" i="5"/>
  <c r="O6234" i="5"/>
  <c r="O6235" i="5"/>
  <c r="O6228" i="5"/>
  <c r="O6229" i="5"/>
  <c r="O6222" i="5"/>
  <c r="O6223" i="5"/>
  <c r="O6216" i="5"/>
  <c r="O6217" i="5"/>
  <c r="O6210" i="5"/>
  <c r="O6211" i="5"/>
  <c r="O6212" i="5"/>
  <c r="O6213" i="5"/>
  <c r="S6211" i="5"/>
  <c r="BU6209" i="5"/>
  <c r="BU6210" i="5"/>
  <c r="BU6211" i="5"/>
  <c r="BU6212" i="5"/>
  <c r="BU6213" i="5"/>
  <c r="BU6214" i="5"/>
  <c r="BU6215" i="5"/>
  <c r="BU6216" i="5"/>
  <c r="BU6217" i="5"/>
  <c r="BU6218" i="5"/>
  <c r="BU6219" i="5"/>
  <c r="BU6220" i="5"/>
  <c r="BU6221" i="5"/>
  <c r="BU6222" i="5"/>
  <c r="BU6223" i="5"/>
  <c r="BU6224" i="5"/>
  <c r="BU6225" i="5"/>
  <c r="BU6226" i="5"/>
  <c r="BU6227" i="5"/>
  <c r="BU6228" i="5"/>
  <c r="BU6229" i="5"/>
  <c r="BU6230" i="5"/>
  <c r="BU6231" i="5"/>
  <c r="BU6232" i="5"/>
  <c r="BU6233" i="5"/>
  <c r="BU6234" i="5"/>
  <c r="BU6235" i="5"/>
  <c r="BU6236" i="5"/>
  <c r="BU6237" i="5"/>
  <c r="BU6238" i="5"/>
  <c r="BU6239" i="5"/>
  <c r="BU6240" i="5"/>
  <c r="BU6241" i="5"/>
  <c r="BU6242" i="5"/>
  <c r="BU6243" i="5"/>
  <c r="BT6209" i="5"/>
  <c r="BT6210" i="5"/>
  <c r="BT6211" i="5"/>
  <c r="BT6212" i="5"/>
  <c r="BT6213" i="5"/>
  <c r="BT6214" i="5"/>
  <c r="BT6215" i="5"/>
  <c r="BT6216" i="5"/>
  <c r="BT6217" i="5"/>
  <c r="BT6218" i="5"/>
  <c r="BT6219" i="5"/>
  <c r="BT6220" i="5"/>
  <c r="BT6221" i="5"/>
  <c r="BT6222" i="5"/>
  <c r="BT6223" i="5"/>
  <c r="BT6224" i="5"/>
  <c r="BT6225" i="5"/>
  <c r="BT6226" i="5"/>
  <c r="BT6227" i="5"/>
  <c r="BT6228" i="5"/>
  <c r="BT6229" i="5"/>
  <c r="BT6230" i="5"/>
  <c r="BT6231" i="5"/>
  <c r="BT6232" i="5"/>
  <c r="BT6233" i="5"/>
  <c r="BT6234" i="5"/>
  <c r="BT6235" i="5"/>
  <c r="BT6236" i="5"/>
  <c r="BT6237" i="5"/>
  <c r="BT6238" i="5"/>
  <c r="BT6239" i="5"/>
  <c r="BT6240" i="5"/>
  <c r="BT6241" i="5"/>
  <c r="BT6242" i="5"/>
  <c r="BT6243" i="5"/>
  <c r="BN6209" i="5"/>
  <c r="BN6210" i="5"/>
  <c r="BN6211" i="5"/>
  <c r="BN6212" i="5"/>
  <c r="BN6213" i="5"/>
  <c r="BN6214" i="5"/>
  <c r="BN6215" i="5"/>
  <c r="BN6216" i="5"/>
  <c r="BN6217" i="5"/>
  <c r="BN6218" i="5"/>
  <c r="BN6219" i="5"/>
  <c r="BN6220" i="5"/>
  <c r="BN6221" i="5"/>
  <c r="BN6222" i="5"/>
  <c r="BN6223" i="5"/>
  <c r="BN6224" i="5"/>
  <c r="BN6225" i="5"/>
  <c r="BN6226" i="5"/>
  <c r="BN6227" i="5"/>
  <c r="BN6228" i="5"/>
  <c r="BN6229" i="5"/>
  <c r="BN6230" i="5"/>
  <c r="BN6231" i="5"/>
  <c r="BN6232" i="5"/>
  <c r="BN6233" i="5"/>
  <c r="BN6234" i="5"/>
  <c r="BN6235" i="5"/>
  <c r="BN6236" i="5"/>
  <c r="BN6237" i="5"/>
  <c r="BN6238" i="5"/>
  <c r="BN6239" i="5"/>
  <c r="BN6240" i="5"/>
  <c r="BN6241" i="5"/>
  <c r="BN6242" i="5"/>
  <c r="BN6243" i="5"/>
  <c r="BM6209" i="5"/>
  <c r="BM6210" i="5"/>
  <c r="BM6211" i="5"/>
  <c r="BM6212" i="5"/>
  <c r="BM6213" i="5"/>
  <c r="BM6214" i="5"/>
  <c r="BM6215" i="5"/>
  <c r="BM6216" i="5"/>
  <c r="BM6217" i="5"/>
  <c r="BM6218" i="5"/>
  <c r="BM6219" i="5"/>
  <c r="BM6220" i="5"/>
  <c r="BM6221" i="5"/>
  <c r="BM6222" i="5"/>
  <c r="BM6223" i="5"/>
  <c r="BM6224" i="5"/>
  <c r="BM6225" i="5"/>
  <c r="BM6226" i="5"/>
  <c r="BM6227" i="5"/>
  <c r="BM6228" i="5"/>
  <c r="BM6229" i="5"/>
  <c r="BM6230" i="5"/>
  <c r="BM6231" i="5"/>
  <c r="BM6232" i="5"/>
  <c r="BM6233" i="5"/>
  <c r="BM6234" i="5"/>
  <c r="BM6235" i="5"/>
  <c r="BM6236" i="5"/>
  <c r="BM6237" i="5"/>
  <c r="BM6238" i="5"/>
  <c r="BM6239" i="5"/>
  <c r="BM6240" i="5"/>
  <c r="BM6241" i="5"/>
  <c r="BM6242" i="5"/>
  <c r="BM6243" i="5"/>
  <c r="AJ6209" i="5"/>
  <c r="AJ6210" i="5"/>
  <c r="AJ6211" i="5"/>
  <c r="AJ6212" i="5"/>
  <c r="AJ6213" i="5"/>
  <c r="AJ6214" i="5"/>
  <c r="AJ6215" i="5"/>
  <c r="AJ6216" i="5"/>
  <c r="AJ6217" i="5"/>
  <c r="AJ6218" i="5"/>
  <c r="AJ6219" i="5"/>
  <c r="AJ6220" i="5"/>
  <c r="AJ6221" i="5"/>
  <c r="AJ6222" i="5"/>
  <c r="AJ6223" i="5"/>
  <c r="AJ6224" i="5"/>
  <c r="AJ6225" i="5"/>
  <c r="AJ6226" i="5"/>
  <c r="AJ6227" i="5"/>
  <c r="AJ6228" i="5"/>
  <c r="AJ6229" i="5"/>
  <c r="AJ6230" i="5"/>
  <c r="AJ6231" i="5"/>
  <c r="AJ6232" i="5"/>
  <c r="AJ6233" i="5"/>
  <c r="AJ6234" i="5"/>
  <c r="AJ6235" i="5"/>
  <c r="AJ6236" i="5"/>
  <c r="AJ6237" i="5"/>
  <c r="AJ6238" i="5"/>
  <c r="AJ6239" i="5"/>
  <c r="AJ6240" i="5"/>
  <c r="AJ6241" i="5"/>
  <c r="AJ6242" i="5"/>
  <c r="AJ6243" i="5"/>
  <c r="AC6209" i="5"/>
  <c r="AC6210" i="5"/>
  <c r="AC6211" i="5"/>
  <c r="AC6212" i="5"/>
  <c r="AC6213" i="5"/>
  <c r="AC6214" i="5"/>
  <c r="AC6215" i="5"/>
  <c r="AC6216" i="5"/>
  <c r="AC6217" i="5"/>
  <c r="AC6218" i="5"/>
  <c r="AC6219" i="5"/>
  <c r="AC6220" i="5"/>
  <c r="AC6221" i="5"/>
  <c r="AC6222" i="5"/>
  <c r="AC6223" i="5"/>
  <c r="AC6224" i="5"/>
  <c r="AC6225" i="5"/>
  <c r="AC6226" i="5"/>
  <c r="AC6227" i="5"/>
  <c r="AC6228" i="5"/>
  <c r="AC6229" i="5"/>
  <c r="AC6230" i="5"/>
  <c r="AC6231" i="5"/>
  <c r="AC6232" i="5"/>
  <c r="AC6233" i="5"/>
  <c r="AC6234" i="5"/>
  <c r="AC6235" i="5"/>
  <c r="AC6236" i="5"/>
  <c r="AC6237" i="5"/>
  <c r="AC6238" i="5"/>
  <c r="AC6239" i="5"/>
  <c r="AC6240" i="5"/>
  <c r="AC6241" i="5"/>
  <c r="AC6242" i="5"/>
  <c r="AC6243" i="5"/>
  <c r="V6209" i="5"/>
  <c r="V6210" i="5"/>
  <c r="V6211" i="5"/>
  <c r="V6212" i="5"/>
  <c r="V6213" i="5"/>
  <c r="V6214" i="5"/>
  <c r="V6215" i="5"/>
  <c r="V6216" i="5"/>
  <c r="V6217" i="5"/>
  <c r="V6218" i="5"/>
  <c r="V6219" i="5"/>
  <c r="V6220" i="5"/>
  <c r="V6221" i="5"/>
  <c r="V6222" i="5"/>
  <c r="V6223" i="5"/>
  <c r="V6224" i="5"/>
  <c r="V6225" i="5"/>
  <c r="V6226" i="5"/>
  <c r="V6227" i="5"/>
  <c r="V6228" i="5"/>
  <c r="V6229" i="5"/>
  <c r="V6230" i="5"/>
  <c r="V6231" i="5"/>
  <c r="V6232" i="5"/>
  <c r="V6233" i="5"/>
  <c r="V6234" i="5"/>
  <c r="V6235" i="5"/>
  <c r="V6236" i="5"/>
  <c r="V6237" i="5"/>
  <c r="V6240" i="5"/>
  <c r="V6241" i="5"/>
  <c r="V6242" i="5"/>
  <c r="V6243" i="5"/>
  <c r="S6209" i="5"/>
  <c r="S6210" i="5"/>
  <c r="S6212" i="5"/>
  <c r="S6213" i="5"/>
  <c r="S6214" i="5"/>
  <c r="S6215" i="5"/>
  <c r="S6216" i="5"/>
  <c r="S6217" i="5"/>
  <c r="S6218" i="5"/>
  <c r="S6219" i="5"/>
  <c r="S6220" i="5"/>
  <c r="S6221" i="5"/>
  <c r="S6222" i="5"/>
  <c r="S6223" i="5"/>
  <c r="S6224" i="5"/>
  <c r="S6225" i="5"/>
  <c r="S6226" i="5"/>
  <c r="S6227" i="5"/>
  <c r="S6228" i="5"/>
  <c r="S6229" i="5"/>
  <c r="S6230" i="5"/>
  <c r="S6231" i="5"/>
  <c r="S6232" i="5"/>
  <c r="S6233" i="5"/>
  <c r="S6234" i="5"/>
  <c r="S6235" i="5"/>
  <c r="S6236" i="5"/>
  <c r="S6237"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BU6208" i="5"/>
  <c r="BT6208" i="5"/>
  <c r="BN6208" i="5"/>
  <c r="BM6208" i="5"/>
  <c r="AJ6208" i="5"/>
  <c r="AC6208" i="5"/>
  <c r="V6208" i="5"/>
  <c r="S6208" i="5"/>
  <c r="C6208" i="5"/>
  <c r="D1183" i="11" l="1"/>
  <c r="D1184" i="11"/>
  <c r="D1185" i="11"/>
  <c r="D1186" i="11"/>
  <c r="D1187" i="11"/>
  <c r="D1188" i="11"/>
  <c r="V6169" i="5"/>
  <c r="V6168" i="5"/>
  <c r="O6202" i="5"/>
  <c r="O6203" i="5"/>
  <c r="O6196" i="5"/>
  <c r="O6197" i="5"/>
  <c r="O6190" i="5"/>
  <c r="O6191" i="5"/>
  <c r="O6192" i="5"/>
  <c r="O6193" i="5"/>
  <c r="O6184" i="5"/>
  <c r="O6185" i="5"/>
  <c r="O6186" i="5"/>
  <c r="O6187" i="5"/>
  <c r="O6178" i="5"/>
  <c r="O6179" i="5"/>
  <c r="O6180" i="5"/>
  <c r="O6181" i="5"/>
  <c r="O6174" i="5"/>
  <c r="O6175"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S6172" i="5"/>
  <c r="S6173" i="5"/>
  <c r="S6174" i="5"/>
  <c r="S6175" i="5"/>
  <c r="S6176" i="5"/>
  <c r="S6177" i="5"/>
  <c r="S6178" i="5"/>
  <c r="S6179" i="5"/>
  <c r="S6180" i="5"/>
  <c r="S6181" i="5"/>
  <c r="S6182" i="5"/>
  <c r="S6184" i="5"/>
  <c r="S6185" i="5"/>
  <c r="S6186" i="5"/>
  <c r="S6187" i="5"/>
  <c r="S6188" i="5"/>
  <c r="S6189" i="5"/>
  <c r="S6190" i="5"/>
  <c r="S6191" i="5"/>
  <c r="S6192" i="5"/>
  <c r="S6193" i="5"/>
  <c r="S6194" i="5"/>
  <c r="S6195" i="5"/>
  <c r="S6196" i="5"/>
  <c r="S6197" i="5"/>
  <c r="S6198" i="5"/>
  <c r="S6199" i="5"/>
  <c r="S6200" i="5"/>
  <c r="S6201" i="5"/>
  <c r="S6202" i="5"/>
  <c r="S6203" i="5"/>
  <c r="S6204" i="5"/>
  <c r="S6205" i="5"/>
  <c r="S6206" i="5"/>
  <c r="S6207" i="5"/>
  <c r="V6172" i="5"/>
  <c r="V6173" i="5"/>
  <c r="V6174" i="5"/>
  <c r="V6175" i="5"/>
  <c r="V6176" i="5"/>
  <c r="V6177" i="5"/>
  <c r="V6178" i="5"/>
  <c r="V6179" i="5"/>
  <c r="V6180" i="5"/>
  <c r="V6181" i="5"/>
  <c r="V6182" i="5"/>
  <c r="V6183" i="5"/>
  <c r="V6184" i="5"/>
  <c r="V6185" i="5"/>
  <c r="V6186" i="5"/>
  <c r="V6187" i="5"/>
  <c r="V6188" i="5"/>
  <c r="V6189" i="5"/>
  <c r="V6190" i="5"/>
  <c r="V6191" i="5"/>
  <c r="V6192" i="5"/>
  <c r="V6193" i="5"/>
  <c r="V6194" i="5"/>
  <c r="V6195" i="5"/>
  <c r="V6196" i="5"/>
  <c r="V6197" i="5"/>
  <c r="V6198" i="5"/>
  <c r="V6199" i="5"/>
  <c r="V6200" i="5"/>
  <c r="V6201" i="5"/>
  <c r="V6202" i="5"/>
  <c r="V6203" i="5"/>
  <c r="V6204" i="5"/>
  <c r="V6205" i="5"/>
  <c r="V6206" i="5"/>
  <c r="V6207" i="5"/>
  <c r="AC6172" i="5"/>
  <c r="AC6173" i="5"/>
  <c r="AC6174" i="5"/>
  <c r="AC6175" i="5"/>
  <c r="AC6176" i="5"/>
  <c r="AC6177" i="5"/>
  <c r="AC6178" i="5"/>
  <c r="AC6179" i="5"/>
  <c r="AC6180" i="5"/>
  <c r="AC6181" i="5"/>
  <c r="AC6182" i="5"/>
  <c r="AC6183" i="5"/>
  <c r="AC6184" i="5"/>
  <c r="AC6185" i="5"/>
  <c r="AC6186" i="5"/>
  <c r="AC6187" i="5"/>
  <c r="AC6188" i="5"/>
  <c r="AC6189" i="5"/>
  <c r="AC6190" i="5"/>
  <c r="AC6191" i="5"/>
  <c r="AC6192" i="5"/>
  <c r="AC6193" i="5"/>
  <c r="AC6194" i="5"/>
  <c r="AC6195" i="5"/>
  <c r="AC6196" i="5"/>
  <c r="AC6197" i="5"/>
  <c r="AC6198" i="5"/>
  <c r="AC6199" i="5"/>
  <c r="AC6200" i="5"/>
  <c r="AC6201" i="5"/>
  <c r="AC6202" i="5"/>
  <c r="AC6203" i="5"/>
  <c r="AC6204" i="5"/>
  <c r="AC6205" i="5"/>
  <c r="AC6206" i="5"/>
  <c r="AC6207" i="5"/>
  <c r="AJ6172" i="5"/>
  <c r="AJ6173" i="5"/>
  <c r="AJ6174" i="5"/>
  <c r="AJ6175" i="5"/>
  <c r="AJ6176" i="5"/>
  <c r="AJ6177" i="5"/>
  <c r="AJ6178" i="5"/>
  <c r="AJ6179" i="5"/>
  <c r="AJ6180" i="5"/>
  <c r="AJ6181" i="5"/>
  <c r="AJ6182" i="5"/>
  <c r="AJ6183" i="5"/>
  <c r="AJ6184" i="5"/>
  <c r="AJ6185" i="5"/>
  <c r="AJ6186" i="5"/>
  <c r="AJ6187" i="5"/>
  <c r="AJ6188" i="5"/>
  <c r="AJ6189" i="5"/>
  <c r="AJ6190" i="5"/>
  <c r="AJ6191" i="5"/>
  <c r="AJ6192" i="5"/>
  <c r="AJ6193" i="5"/>
  <c r="AJ6194" i="5"/>
  <c r="AJ6195" i="5"/>
  <c r="AJ6196" i="5"/>
  <c r="AJ6197" i="5"/>
  <c r="AJ6198" i="5"/>
  <c r="AJ6199" i="5"/>
  <c r="AJ6200" i="5"/>
  <c r="AJ6201" i="5"/>
  <c r="AJ6202" i="5"/>
  <c r="AJ6203" i="5"/>
  <c r="AJ6204" i="5"/>
  <c r="AJ6205" i="5"/>
  <c r="AJ6206" i="5"/>
  <c r="AJ6207" i="5"/>
  <c r="BM6172" i="5"/>
  <c r="BM6173" i="5"/>
  <c r="BM6174" i="5"/>
  <c r="BM6175" i="5"/>
  <c r="BM6176" i="5"/>
  <c r="BM6177" i="5"/>
  <c r="BM6178" i="5"/>
  <c r="BM6179" i="5"/>
  <c r="BM6180" i="5"/>
  <c r="BM6181" i="5"/>
  <c r="BM6182" i="5"/>
  <c r="BM6183" i="5"/>
  <c r="BM6184" i="5"/>
  <c r="BM6185" i="5"/>
  <c r="BM6186" i="5"/>
  <c r="BM6187" i="5"/>
  <c r="BM6188" i="5"/>
  <c r="BM6189" i="5"/>
  <c r="BM6190" i="5"/>
  <c r="BM6191" i="5"/>
  <c r="BM6192" i="5"/>
  <c r="BM6193" i="5"/>
  <c r="BM6194" i="5"/>
  <c r="BM6195" i="5"/>
  <c r="BM6196" i="5"/>
  <c r="BM6197" i="5"/>
  <c r="BM6198" i="5"/>
  <c r="BM6199" i="5"/>
  <c r="BM6200" i="5"/>
  <c r="BM6201" i="5"/>
  <c r="BM6202" i="5"/>
  <c r="BM6203" i="5"/>
  <c r="BM6204" i="5"/>
  <c r="BM6205" i="5"/>
  <c r="BM6206" i="5"/>
  <c r="BM6207" i="5"/>
  <c r="BN6172" i="5"/>
  <c r="BN6173" i="5"/>
  <c r="BN6174" i="5"/>
  <c r="BN6175" i="5"/>
  <c r="BN6176" i="5"/>
  <c r="BN6177" i="5"/>
  <c r="BN6178" i="5"/>
  <c r="BN6179" i="5"/>
  <c r="BN6180" i="5"/>
  <c r="BN6181" i="5"/>
  <c r="BN6182" i="5"/>
  <c r="BN6183" i="5"/>
  <c r="BN6184" i="5"/>
  <c r="BN6185" i="5"/>
  <c r="BN6186" i="5"/>
  <c r="BN6187" i="5"/>
  <c r="BN6188" i="5"/>
  <c r="BN6189" i="5"/>
  <c r="BN6190" i="5"/>
  <c r="BN6191" i="5"/>
  <c r="BN6192" i="5"/>
  <c r="BN6193" i="5"/>
  <c r="BN6194" i="5"/>
  <c r="BN6195" i="5"/>
  <c r="BN6196" i="5"/>
  <c r="BN6197" i="5"/>
  <c r="BN6198" i="5"/>
  <c r="BN6199" i="5"/>
  <c r="BN6200" i="5"/>
  <c r="BN6201" i="5"/>
  <c r="BN6202" i="5"/>
  <c r="BN6203" i="5"/>
  <c r="BN6204" i="5"/>
  <c r="BN6205" i="5"/>
  <c r="BN6206" i="5"/>
  <c r="BN6207" i="5"/>
  <c r="BT6172" i="5"/>
  <c r="BT6173" i="5"/>
  <c r="BT6174" i="5"/>
  <c r="BT6175" i="5"/>
  <c r="BT6176" i="5"/>
  <c r="BT6177" i="5"/>
  <c r="BT6178" i="5"/>
  <c r="BT6179" i="5"/>
  <c r="BT6180" i="5"/>
  <c r="BT6181" i="5"/>
  <c r="BT6182" i="5"/>
  <c r="BT6183" i="5"/>
  <c r="BT6184" i="5"/>
  <c r="BT6185" i="5"/>
  <c r="BT6186" i="5"/>
  <c r="BT6187" i="5"/>
  <c r="BT6188" i="5"/>
  <c r="BT6189" i="5"/>
  <c r="BT6190" i="5"/>
  <c r="BT6191" i="5"/>
  <c r="BT6192" i="5"/>
  <c r="BT6193" i="5"/>
  <c r="BT6194" i="5"/>
  <c r="BT6195" i="5"/>
  <c r="BT6196" i="5"/>
  <c r="BT6197" i="5"/>
  <c r="BT6198" i="5"/>
  <c r="BT6199" i="5"/>
  <c r="BT6200" i="5"/>
  <c r="BT6201" i="5"/>
  <c r="BT6202" i="5"/>
  <c r="BT6203" i="5"/>
  <c r="BT6204" i="5"/>
  <c r="BT6205" i="5"/>
  <c r="BT6206" i="5"/>
  <c r="BT6207" i="5"/>
  <c r="BU6172" i="5"/>
  <c r="BU6173" i="5"/>
  <c r="BU6174" i="5"/>
  <c r="BU6175" i="5"/>
  <c r="BU6176" i="5"/>
  <c r="BU6177" i="5"/>
  <c r="BU6178" i="5"/>
  <c r="BU6179" i="5"/>
  <c r="BU6180" i="5"/>
  <c r="BU6181" i="5"/>
  <c r="BU6182" i="5"/>
  <c r="BU6183" i="5"/>
  <c r="BU6184" i="5"/>
  <c r="BU6185" i="5"/>
  <c r="BU6186" i="5"/>
  <c r="BU6187" i="5"/>
  <c r="BU6188" i="5"/>
  <c r="BU6189" i="5"/>
  <c r="BU6190" i="5"/>
  <c r="BU6191" i="5"/>
  <c r="BU6192" i="5"/>
  <c r="BU6193" i="5"/>
  <c r="BU6194" i="5"/>
  <c r="BU6195" i="5"/>
  <c r="BU6196" i="5"/>
  <c r="BU6197" i="5"/>
  <c r="BU6198" i="5"/>
  <c r="BU6199" i="5"/>
  <c r="BU6200" i="5"/>
  <c r="BU6201" i="5"/>
  <c r="BU6202" i="5"/>
  <c r="BU6203" i="5"/>
  <c r="BU6204" i="5"/>
  <c r="BU6205" i="5"/>
  <c r="BU6206" i="5"/>
  <c r="BU6207" i="5"/>
  <c r="V12" i="5"/>
  <c r="V13" i="5"/>
  <c r="BR13" i="5"/>
  <c r="BR14" i="5" s="1"/>
  <c r="BR15" i="5" s="1"/>
  <c r="BR16" i="5" s="1"/>
  <c r="BR17" i="5" s="1"/>
  <c r="BR18" i="5" s="1"/>
  <c r="BR19" i="5" s="1"/>
  <c r="BR20" i="5" s="1"/>
  <c r="BR21" i="5" s="1"/>
  <c r="BR22" i="5" s="1"/>
  <c r="BR23" i="5" s="1"/>
  <c r="BR24" i="5" s="1"/>
  <c r="BR25" i="5" s="1"/>
  <c r="BR26" i="5" s="1"/>
  <c r="BR27" i="5" s="1"/>
  <c r="BR28" i="5" s="1"/>
  <c r="BR29" i="5" s="1"/>
  <c r="BR30" i="5" s="1"/>
  <c r="BR31" i="5" s="1"/>
  <c r="BR32" i="5" s="1"/>
  <c r="BR33" i="5" s="1"/>
  <c r="BR34" i="5" s="1"/>
  <c r="BR35" i="5" s="1"/>
  <c r="BR36" i="5" s="1"/>
  <c r="BR37" i="5" s="1"/>
  <c r="BR38" i="5" s="1"/>
  <c r="BR39" i="5" s="1"/>
  <c r="BR40" i="5" s="1"/>
  <c r="BR41" i="5" s="1"/>
  <c r="BR42" i="5" s="1"/>
  <c r="BR43" i="5" s="1"/>
  <c r="BR44" i="5" s="1"/>
  <c r="BR45" i="5" s="1"/>
  <c r="BR46" i="5" s="1"/>
  <c r="BR47" i="5" s="1"/>
  <c r="BR48" i="5" s="1"/>
  <c r="BR49" i="5" s="1"/>
  <c r="BR50" i="5" s="1"/>
  <c r="BR51" i="5" s="1"/>
  <c r="BR52" i="5" s="1"/>
  <c r="BR53" i="5" s="1"/>
  <c r="BR54" i="5" s="1"/>
  <c r="BR55" i="5" s="1"/>
  <c r="BR56" i="5" s="1"/>
  <c r="BR57" i="5" s="1"/>
  <c r="BR58" i="5" s="1"/>
  <c r="BR59" i="5" s="1"/>
  <c r="BR60" i="5" s="1"/>
  <c r="BR61" i="5" s="1"/>
  <c r="BR62" i="5" s="1"/>
  <c r="BR63" i="5" s="1"/>
  <c r="BR64" i="5" s="1"/>
  <c r="BR65" i="5" s="1"/>
  <c r="BR66" i="5" s="1"/>
  <c r="BR67" i="5" s="1"/>
  <c r="BR68" i="5" s="1"/>
  <c r="BR69" i="5" s="1"/>
  <c r="BR70" i="5" s="1"/>
  <c r="BR71" i="5" s="1"/>
  <c r="BR72" i="5" s="1"/>
  <c r="BR73" i="5" s="1"/>
  <c r="BR74" i="5" s="1"/>
  <c r="BR75" i="5" s="1"/>
  <c r="BR76" i="5" s="1"/>
  <c r="BR77" i="5" s="1"/>
  <c r="BR78" i="5" s="1"/>
  <c r="BR79" i="5" s="1"/>
  <c r="BR80" i="5" s="1"/>
  <c r="BR81" i="5" s="1"/>
  <c r="BR82" i="5" s="1"/>
  <c r="BR83" i="5" s="1"/>
  <c r="BR84" i="5" s="1"/>
  <c r="BR85" i="5" s="1"/>
  <c r="BR86" i="5" s="1"/>
  <c r="BR87" i="5" s="1"/>
  <c r="BR88" i="5" s="1"/>
  <c r="BR89" i="5" s="1"/>
  <c r="BR90" i="5" s="1"/>
  <c r="BR91" i="5" s="1"/>
  <c r="BR92" i="5" s="1"/>
  <c r="BR93" i="5" s="1"/>
  <c r="BR94" i="5" s="1"/>
  <c r="BR95" i="5" s="1"/>
  <c r="BR96" i="5" s="1"/>
  <c r="BR97" i="5" s="1"/>
  <c r="BR98" i="5" s="1"/>
  <c r="BR99" i="5" s="1"/>
  <c r="BR100" i="5" s="1"/>
  <c r="BR101" i="5" s="1"/>
  <c r="BR102" i="5" s="1"/>
  <c r="BR103" i="5" s="1"/>
  <c r="BR104" i="5" s="1"/>
  <c r="BR105" i="5" s="1"/>
  <c r="BR106" i="5" s="1"/>
  <c r="BR107" i="5" s="1"/>
  <c r="BR108" i="5" s="1"/>
  <c r="BR109" i="5" s="1"/>
  <c r="BR110" i="5" s="1"/>
  <c r="BR111" i="5" s="1"/>
  <c r="BR112" i="5" s="1"/>
  <c r="BR113" i="5" s="1"/>
  <c r="BR114" i="5" s="1"/>
  <c r="BR115" i="5" s="1"/>
  <c r="BR116" i="5" s="1"/>
  <c r="BR117" i="5" s="1"/>
  <c r="BR118" i="5" s="1"/>
  <c r="BR119" i="5" s="1"/>
  <c r="BR120" i="5" s="1"/>
  <c r="BR121" i="5" s="1"/>
  <c r="BR122" i="5" s="1"/>
  <c r="BR123" i="5" s="1"/>
  <c r="BR124" i="5" s="1"/>
  <c r="BR125" i="5" s="1"/>
  <c r="BR126" i="5" s="1"/>
  <c r="BR127" i="5" s="1"/>
  <c r="BR128" i="5" s="1"/>
  <c r="BR129" i="5" s="1"/>
  <c r="BR130" i="5" s="1"/>
  <c r="BR131" i="5" s="1"/>
  <c r="BR132" i="5" s="1"/>
  <c r="BR133" i="5" s="1"/>
  <c r="BR134" i="5" s="1"/>
  <c r="BR135" i="5" s="1"/>
  <c r="BR136" i="5" s="1"/>
  <c r="BR137" i="5" s="1"/>
  <c r="BR138" i="5" s="1"/>
  <c r="BR139" i="5" s="1"/>
  <c r="BR140" i="5" s="1"/>
  <c r="BR141" i="5" s="1"/>
  <c r="BR142" i="5" s="1"/>
  <c r="BR143" i="5" s="1"/>
  <c r="BR144" i="5" s="1"/>
  <c r="BR145" i="5" s="1"/>
  <c r="BR146" i="5" s="1"/>
  <c r="BR147" i="5" s="1"/>
  <c r="BR148" i="5" s="1"/>
  <c r="BR149" i="5" s="1"/>
  <c r="BR150" i="5" s="1"/>
  <c r="BR151" i="5" s="1"/>
  <c r="BR152" i="5" s="1"/>
  <c r="BR153" i="5" s="1"/>
  <c r="BR154" i="5" s="1"/>
  <c r="BR155" i="5" s="1"/>
  <c r="BR156" i="5" s="1"/>
  <c r="BR157" i="5" s="1"/>
  <c r="BR158" i="5" s="1"/>
  <c r="BR159" i="5" s="1"/>
  <c r="BR160" i="5" s="1"/>
  <c r="BR161" i="5" s="1"/>
  <c r="BR162" i="5" s="1"/>
  <c r="BR163" i="5" s="1"/>
  <c r="BR164" i="5" s="1"/>
  <c r="BR165" i="5" s="1"/>
  <c r="BR166" i="5" s="1"/>
  <c r="BR167" i="5" s="1"/>
  <c r="BR168" i="5" s="1"/>
  <c r="BR169" i="5" s="1"/>
  <c r="BR170" i="5" s="1"/>
  <c r="BR171" i="5" s="1"/>
  <c r="BR172" i="5" s="1"/>
  <c r="BR173" i="5" s="1"/>
  <c r="BR174" i="5" s="1"/>
  <c r="BR175" i="5" s="1"/>
  <c r="BR176" i="5" s="1"/>
  <c r="BR177" i="5" s="1"/>
  <c r="BR178" i="5" s="1"/>
  <c r="BR179" i="5" s="1"/>
  <c r="BR180" i="5" s="1"/>
  <c r="BR181" i="5" s="1"/>
  <c r="BR182" i="5" s="1"/>
  <c r="BR183" i="5" s="1"/>
  <c r="BR184" i="5" s="1"/>
  <c r="BR185" i="5" s="1"/>
  <c r="BR186" i="5" s="1"/>
  <c r="BR187" i="5" s="1"/>
  <c r="BR188" i="5" s="1"/>
  <c r="BR189" i="5" s="1"/>
  <c r="BR190" i="5" s="1"/>
  <c r="BR191" i="5" s="1"/>
  <c r="BR192" i="5" s="1"/>
  <c r="BR193" i="5" s="1"/>
  <c r="BR194" i="5" s="1"/>
  <c r="BR195" i="5" s="1"/>
  <c r="BR196" i="5" s="1"/>
  <c r="BR197" i="5" s="1"/>
  <c r="BR198" i="5" s="1"/>
  <c r="BR199" i="5" s="1"/>
  <c r="BR200" i="5" s="1"/>
  <c r="BR201" i="5" s="1"/>
  <c r="BR202" i="5" s="1"/>
  <c r="BR203" i="5" s="1"/>
  <c r="BR204" i="5" s="1"/>
  <c r="BR205" i="5" s="1"/>
  <c r="BR206" i="5" s="1"/>
  <c r="BR207" i="5" s="1"/>
  <c r="BR208" i="5" s="1"/>
  <c r="BR209" i="5" s="1"/>
  <c r="BR210" i="5" s="1"/>
  <c r="BR211" i="5" s="1"/>
  <c r="BR212" i="5" s="1"/>
  <c r="BR213" i="5" s="1"/>
  <c r="BR214" i="5" s="1"/>
  <c r="BR215" i="5" s="1"/>
  <c r="BR216" i="5" s="1"/>
  <c r="BR217" i="5" s="1"/>
  <c r="BR218" i="5" s="1"/>
  <c r="BR219" i="5" s="1"/>
  <c r="BR220" i="5" s="1"/>
  <c r="BR221" i="5" s="1"/>
  <c r="BR222" i="5" s="1"/>
  <c r="BR223" i="5" s="1"/>
  <c r="BR224" i="5" s="1"/>
  <c r="BR225" i="5" s="1"/>
  <c r="BR226" i="5" s="1"/>
  <c r="BR227" i="5" s="1"/>
  <c r="BR228" i="5" s="1"/>
  <c r="BR229" i="5" s="1"/>
  <c r="BR230" i="5" s="1"/>
  <c r="BR231" i="5" s="1"/>
  <c r="BR232" i="5" s="1"/>
  <c r="BR233" i="5" s="1"/>
  <c r="BR234" i="5" s="1"/>
  <c r="BR235" i="5" s="1"/>
  <c r="BR236" i="5" s="1"/>
  <c r="BR237" i="5" s="1"/>
  <c r="BR238" i="5" s="1"/>
  <c r="BR239" i="5" s="1"/>
  <c r="BR240" i="5" s="1"/>
  <c r="BR241" i="5" s="1"/>
  <c r="BR242" i="5" s="1"/>
  <c r="BR243" i="5" s="1"/>
  <c r="BR244" i="5" s="1"/>
  <c r="BR245" i="5" s="1"/>
  <c r="BR246" i="5" s="1"/>
  <c r="BR247" i="5" s="1"/>
  <c r="BR248" i="5" s="1"/>
  <c r="BR249" i="5" s="1"/>
  <c r="BR250" i="5" s="1"/>
  <c r="BR251" i="5" s="1"/>
  <c r="BR252" i="5" s="1"/>
  <c r="BR253" i="5" s="1"/>
  <c r="BR254" i="5" s="1"/>
  <c r="BR255" i="5" s="1"/>
  <c r="BR256" i="5" s="1"/>
  <c r="BR257" i="5" s="1"/>
  <c r="BR258" i="5" s="1"/>
  <c r="BR259" i="5" s="1"/>
  <c r="BR260" i="5" s="1"/>
  <c r="BR261" i="5" s="1"/>
  <c r="BR262" i="5" s="1"/>
  <c r="BR263" i="5" s="1"/>
  <c r="BR264" i="5" s="1"/>
  <c r="BR265" i="5" s="1"/>
  <c r="BR266" i="5" s="1"/>
  <c r="BR267" i="5" s="1"/>
  <c r="BR268" i="5" s="1"/>
  <c r="BR269" i="5" s="1"/>
  <c r="BR270" i="5" s="1"/>
  <c r="BR271" i="5" s="1"/>
  <c r="BR272" i="5" s="1"/>
  <c r="BR273" i="5" s="1"/>
  <c r="BR274" i="5" s="1"/>
  <c r="BR275" i="5" s="1"/>
  <c r="BR276" i="5" s="1"/>
  <c r="BR277" i="5" s="1"/>
  <c r="BR278" i="5" s="1"/>
  <c r="BR279" i="5" s="1"/>
  <c r="BR280" i="5" s="1"/>
  <c r="BR281" i="5" s="1"/>
  <c r="BR282" i="5" s="1"/>
  <c r="BR283" i="5" s="1"/>
  <c r="BR284" i="5" s="1"/>
  <c r="BR285" i="5" s="1"/>
  <c r="BR286" i="5" s="1"/>
  <c r="BR287" i="5" s="1"/>
  <c r="BR288" i="5" s="1"/>
  <c r="BR289" i="5" s="1"/>
  <c r="BR290" i="5" s="1"/>
  <c r="BR291" i="5" s="1"/>
  <c r="BR292" i="5" s="1"/>
  <c r="BR293" i="5" s="1"/>
  <c r="BR294" i="5" s="1"/>
  <c r="BR295" i="5" s="1"/>
  <c r="BR296" i="5" s="1"/>
  <c r="BR297" i="5" s="1"/>
  <c r="BR298" i="5" s="1"/>
  <c r="BR299" i="5" s="1"/>
  <c r="BR300" i="5" s="1"/>
  <c r="BR301" i="5" s="1"/>
  <c r="BR302" i="5" s="1"/>
  <c r="BR303" i="5" s="1"/>
  <c r="BR304" i="5" s="1"/>
  <c r="BR305" i="5" s="1"/>
  <c r="BR306" i="5" s="1"/>
  <c r="BR307" i="5" s="1"/>
  <c r="BR308" i="5" s="1"/>
  <c r="BR309" i="5" s="1"/>
  <c r="BR310" i="5" s="1"/>
  <c r="BR311" i="5" s="1"/>
  <c r="BR312" i="5" s="1"/>
  <c r="BR313" i="5" s="1"/>
  <c r="BR314" i="5" s="1"/>
  <c r="BR315" i="5" s="1"/>
  <c r="BR316" i="5" s="1"/>
  <c r="BR317" i="5" s="1"/>
  <c r="BR318" i="5" s="1"/>
  <c r="BR319" i="5" s="1"/>
  <c r="BR320" i="5" s="1"/>
  <c r="BR321" i="5" s="1"/>
  <c r="BR322" i="5" s="1"/>
  <c r="BR323" i="5" s="1"/>
  <c r="BR324" i="5" s="1"/>
  <c r="BR325" i="5" s="1"/>
  <c r="BR326" i="5" s="1"/>
  <c r="BR327" i="5" s="1"/>
  <c r="BR328" i="5" s="1"/>
  <c r="BR329" i="5" s="1"/>
  <c r="BR330" i="5" s="1"/>
  <c r="BR331" i="5" s="1"/>
  <c r="BR332" i="5" s="1"/>
  <c r="BR333" i="5" s="1"/>
  <c r="BR334" i="5" s="1"/>
  <c r="BR335" i="5" s="1"/>
  <c r="BR336" i="5" s="1"/>
  <c r="BR337" i="5" s="1"/>
  <c r="BR338" i="5" s="1"/>
  <c r="BR339" i="5" s="1"/>
  <c r="BR340" i="5" s="1"/>
  <c r="BR341" i="5" s="1"/>
  <c r="BR342" i="5" s="1"/>
  <c r="BR343" i="5" s="1"/>
  <c r="BR344" i="5" s="1"/>
  <c r="BR345" i="5" s="1"/>
  <c r="BR346" i="5" s="1"/>
  <c r="BR347" i="5" s="1"/>
  <c r="BR348" i="5" s="1"/>
  <c r="BR349" i="5" s="1"/>
  <c r="BR350" i="5" s="1"/>
  <c r="BR351" i="5" s="1"/>
  <c r="BR352" i="5" s="1"/>
  <c r="BR353" i="5" s="1"/>
  <c r="BR354" i="5" s="1"/>
  <c r="BR355" i="5" s="1"/>
  <c r="BR356" i="5" s="1"/>
  <c r="BR357" i="5" s="1"/>
  <c r="BR358" i="5" s="1"/>
  <c r="BR359" i="5" s="1"/>
  <c r="BR360" i="5" s="1"/>
  <c r="BR361" i="5" s="1"/>
  <c r="BR362" i="5" s="1"/>
  <c r="BR363" i="5" s="1"/>
  <c r="BR364" i="5" s="1"/>
  <c r="BR365" i="5" s="1"/>
  <c r="BR366" i="5" s="1"/>
  <c r="BR367" i="5" s="1"/>
  <c r="BR368" i="5" s="1"/>
  <c r="BR369" i="5" s="1"/>
  <c r="BR370" i="5" s="1"/>
  <c r="BR371" i="5" s="1"/>
  <c r="BR372" i="5" s="1"/>
  <c r="BR373" i="5" s="1"/>
  <c r="BR374" i="5" s="1"/>
  <c r="BR375" i="5" s="1"/>
  <c r="BR376" i="5" s="1"/>
  <c r="BR377" i="5" s="1"/>
  <c r="BR378" i="5" s="1"/>
  <c r="BR379" i="5" s="1"/>
  <c r="BR380" i="5" s="1"/>
  <c r="BR381" i="5" s="1"/>
  <c r="BR382" i="5" s="1"/>
  <c r="BR383" i="5" s="1"/>
  <c r="BR384" i="5" s="1"/>
  <c r="BR385" i="5" s="1"/>
  <c r="BR386" i="5" s="1"/>
  <c r="BR387" i="5" s="1"/>
  <c r="BR388" i="5" s="1"/>
  <c r="BR389" i="5" s="1"/>
  <c r="BR390" i="5" s="1"/>
  <c r="BR391" i="5" s="1"/>
  <c r="BR392" i="5" s="1"/>
  <c r="BR393" i="5" s="1"/>
  <c r="BR394" i="5" s="1"/>
  <c r="BR395" i="5" s="1"/>
  <c r="BR396" i="5" s="1"/>
  <c r="BR397" i="5" s="1"/>
  <c r="BR398" i="5" s="1"/>
  <c r="BR399" i="5" s="1"/>
  <c r="BR400" i="5" s="1"/>
  <c r="BR401" i="5" s="1"/>
  <c r="BR402" i="5" s="1"/>
  <c r="BR403" i="5" s="1"/>
  <c r="BR404" i="5" s="1"/>
  <c r="BR405" i="5" s="1"/>
  <c r="BR406" i="5" s="1"/>
  <c r="BR407" i="5" s="1"/>
  <c r="BR408" i="5" s="1"/>
  <c r="BR409" i="5" s="1"/>
  <c r="BR410" i="5" s="1"/>
  <c r="BR411" i="5" s="1"/>
  <c r="BR412" i="5" s="1"/>
  <c r="BR413" i="5" s="1"/>
  <c r="BR414" i="5" s="1"/>
  <c r="BR415" i="5" s="1"/>
  <c r="BR416" i="5" s="1"/>
  <c r="BR417" i="5" s="1"/>
  <c r="BR418" i="5" s="1"/>
  <c r="BR419" i="5" s="1"/>
  <c r="BR420" i="5" s="1"/>
  <c r="BR421" i="5" s="1"/>
  <c r="BR422" i="5" s="1"/>
  <c r="BR423" i="5" s="1"/>
  <c r="BR424" i="5" s="1"/>
  <c r="BR425" i="5" s="1"/>
  <c r="BR426" i="5" s="1"/>
  <c r="BR427" i="5" s="1"/>
  <c r="BR428" i="5" s="1"/>
  <c r="BR429" i="5" s="1"/>
  <c r="BR430" i="5" s="1"/>
  <c r="BR431" i="5" s="1"/>
  <c r="BR432" i="5" s="1"/>
  <c r="BR433" i="5" s="1"/>
  <c r="BR434" i="5" s="1"/>
  <c r="BR435" i="5" s="1"/>
  <c r="BR436" i="5" s="1"/>
  <c r="BR437" i="5" s="1"/>
  <c r="BR438" i="5" s="1"/>
  <c r="BR439" i="5" s="1"/>
  <c r="BR440" i="5" s="1"/>
  <c r="BR441" i="5" s="1"/>
  <c r="BR442" i="5" s="1"/>
  <c r="BR443" i="5" s="1"/>
  <c r="BR444" i="5" s="1"/>
  <c r="BR445" i="5" s="1"/>
  <c r="BR446" i="5" s="1"/>
  <c r="BR447" i="5" s="1"/>
  <c r="BR448" i="5" s="1"/>
  <c r="BR449" i="5" s="1"/>
  <c r="BR450" i="5" s="1"/>
  <c r="BR451" i="5" s="1"/>
  <c r="BR452" i="5" s="1"/>
  <c r="BR453" i="5" s="1"/>
  <c r="BR454" i="5" s="1"/>
  <c r="BR455" i="5" s="1"/>
  <c r="BR456" i="5" s="1"/>
  <c r="BR457" i="5" s="1"/>
  <c r="BR458" i="5" s="1"/>
  <c r="BR459" i="5" s="1"/>
  <c r="BR460" i="5" s="1"/>
  <c r="BR461" i="5" s="1"/>
  <c r="BR462" i="5" s="1"/>
  <c r="BR463" i="5" s="1"/>
  <c r="BR464" i="5" s="1"/>
  <c r="BR465" i="5" s="1"/>
  <c r="BR466" i="5" s="1"/>
  <c r="BR467" i="5" s="1"/>
  <c r="BR468" i="5" s="1"/>
  <c r="BR469" i="5" s="1"/>
  <c r="BR470" i="5" s="1"/>
  <c r="BR471" i="5" s="1"/>
  <c r="BR472" i="5" s="1"/>
  <c r="BR473" i="5" s="1"/>
  <c r="BR474" i="5" s="1"/>
  <c r="BR475" i="5" s="1"/>
  <c r="BR476" i="5" s="1"/>
  <c r="BR477" i="5" s="1"/>
  <c r="BR478" i="5" s="1"/>
  <c r="BR479" i="5" s="1"/>
  <c r="BR480" i="5" s="1"/>
  <c r="BR481" i="5" s="1"/>
  <c r="BR482" i="5" s="1"/>
  <c r="BR483" i="5" s="1"/>
  <c r="BR484" i="5" s="1"/>
  <c r="BR485" i="5" s="1"/>
  <c r="BR486" i="5" s="1"/>
  <c r="BR487" i="5" s="1"/>
  <c r="BR488" i="5" s="1"/>
  <c r="BR489" i="5" s="1"/>
  <c r="BR490" i="5" s="1"/>
  <c r="BR491" i="5" s="1"/>
  <c r="BR492" i="5" s="1"/>
  <c r="BR493" i="5" s="1"/>
  <c r="BR494" i="5" s="1"/>
  <c r="BR495" i="5" s="1"/>
  <c r="BR496" i="5" s="1"/>
  <c r="BR497" i="5" s="1"/>
  <c r="BR498" i="5" s="1"/>
  <c r="BR499" i="5" s="1"/>
  <c r="BR500" i="5" s="1"/>
  <c r="BR501" i="5" s="1"/>
  <c r="BR502" i="5" s="1"/>
  <c r="BR503" i="5" s="1"/>
  <c r="BR504" i="5" s="1"/>
  <c r="BR505" i="5" s="1"/>
  <c r="BR506" i="5" s="1"/>
  <c r="BR507" i="5" s="1"/>
  <c r="BR508" i="5" s="1"/>
  <c r="BR509" i="5" s="1"/>
  <c r="BR510" i="5" s="1"/>
  <c r="BR511" i="5" s="1"/>
  <c r="BR512" i="5" s="1"/>
  <c r="BR513" i="5" s="1"/>
  <c r="BR514" i="5" s="1"/>
  <c r="BR515" i="5" s="1"/>
  <c r="BR516" i="5" s="1"/>
  <c r="BR517" i="5" s="1"/>
  <c r="BR518" i="5" s="1"/>
  <c r="BR519" i="5" s="1"/>
  <c r="BR520" i="5" s="1"/>
  <c r="BR521" i="5" s="1"/>
  <c r="BR522" i="5" s="1"/>
  <c r="BR523" i="5" s="1"/>
  <c r="BR524" i="5" s="1"/>
  <c r="BR525" i="5" s="1"/>
  <c r="BR526" i="5" s="1"/>
  <c r="BR527" i="5" s="1"/>
  <c r="BR528" i="5" s="1"/>
  <c r="BR529" i="5" s="1"/>
  <c r="BR530" i="5" s="1"/>
  <c r="BR531" i="5" s="1"/>
  <c r="BR532" i="5" s="1"/>
  <c r="BR533" i="5" s="1"/>
  <c r="BR534" i="5" s="1"/>
  <c r="BR535" i="5" s="1"/>
  <c r="BR536" i="5" s="1"/>
  <c r="BR537" i="5" s="1"/>
  <c r="BR538" i="5" s="1"/>
  <c r="BR539" i="5" s="1"/>
  <c r="BR540" i="5" s="1"/>
  <c r="BR541" i="5" s="1"/>
  <c r="BR542" i="5" s="1"/>
  <c r="BR543" i="5" s="1"/>
  <c r="BR544" i="5" s="1"/>
  <c r="BR545" i="5" s="1"/>
  <c r="BR546" i="5" s="1"/>
  <c r="BR547" i="5" s="1"/>
  <c r="BR548" i="5" s="1"/>
  <c r="BR549" i="5" s="1"/>
  <c r="BR550" i="5" s="1"/>
  <c r="BR551" i="5" s="1"/>
  <c r="BR552" i="5" s="1"/>
  <c r="BR553" i="5" s="1"/>
  <c r="BR554" i="5" s="1"/>
  <c r="BR555" i="5" s="1"/>
  <c r="BR556" i="5" s="1"/>
  <c r="BR557" i="5" s="1"/>
  <c r="BR558" i="5" s="1"/>
  <c r="BR559" i="5" s="1"/>
  <c r="BR560" i="5" s="1"/>
  <c r="BR561" i="5" s="1"/>
  <c r="BR562" i="5" s="1"/>
  <c r="BR563" i="5" s="1"/>
  <c r="BR564" i="5" s="1"/>
  <c r="BR565" i="5" s="1"/>
  <c r="BR566" i="5" s="1"/>
  <c r="BR567" i="5" s="1"/>
  <c r="BR568" i="5" s="1"/>
  <c r="BR569" i="5" s="1"/>
  <c r="BR570" i="5" s="1"/>
  <c r="BR571" i="5" s="1"/>
  <c r="BR572" i="5" s="1"/>
  <c r="BR573" i="5" s="1"/>
  <c r="BR574" i="5" s="1"/>
  <c r="BR575" i="5" s="1"/>
  <c r="BR576" i="5" s="1"/>
  <c r="BR577" i="5" s="1"/>
  <c r="BR578" i="5" s="1"/>
  <c r="BR579" i="5" s="1"/>
  <c r="BR580" i="5" s="1"/>
  <c r="BR581" i="5" s="1"/>
  <c r="BR582" i="5" s="1"/>
  <c r="BR583" i="5" s="1"/>
  <c r="BR584" i="5" s="1"/>
  <c r="BR585" i="5" s="1"/>
  <c r="BR586" i="5" s="1"/>
  <c r="BR587" i="5" s="1"/>
  <c r="BR588" i="5" s="1"/>
  <c r="BR589" i="5" s="1"/>
  <c r="BR590" i="5" s="1"/>
  <c r="BR591" i="5" s="1"/>
  <c r="BR592" i="5" s="1"/>
  <c r="BR593" i="5" s="1"/>
  <c r="BR594" i="5" s="1"/>
  <c r="BR595" i="5" s="1"/>
  <c r="BR596" i="5" s="1"/>
  <c r="BR597" i="5" s="1"/>
  <c r="BR598" i="5" s="1"/>
  <c r="BR599" i="5" s="1"/>
  <c r="BR600" i="5" s="1"/>
  <c r="BR601" i="5" s="1"/>
  <c r="BR602" i="5" s="1"/>
  <c r="BR603" i="5" s="1"/>
  <c r="BR604" i="5" s="1"/>
  <c r="BR605" i="5" s="1"/>
  <c r="BR606" i="5" s="1"/>
  <c r="BR607" i="5" s="1"/>
  <c r="BR608" i="5" s="1"/>
  <c r="BR609" i="5" s="1"/>
  <c r="BR610" i="5" s="1"/>
  <c r="BR611" i="5" s="1"/>
  <c r="BR612" i="5" s="1"/>
  <c r="BR613" i="5" s="1"/>
  <c r="BR614" i="5" s="1"/>
  <c r="BR615" i="5" s="1"/>
  <c r="BR616" i="5" s="1"/>
  <c r="BR617" i="5" s="1"/>
  <c r="BR618" i="5" s="1"/>
  <c r="BR619" i="5" s="1"/>
  <c r="BR620" i="5" s="1"/>
  <c r="BR621" i="5" s="1"/>
  <c r="BR622" i="5" s="1"/>
  <c r="BR623" i="5" s="1"/>
  <c r="BR624" i="5" s="1"/>
  <c r="BR625" i="5" s="1"/>
  <c r="BR626" i="5" s="1"/>
  <c r="BR627" i="5" s="1"/>
  <c r="BR628" i="5" s="1"/>
  <c r="BR629" i="5" s="1"/>
  <c r="BR630" i="5" s="1"/>
  <c r="BR631" i="5" s="1"/>
  <c r="BR632" i="5" s="1"/>
  <c r="BR633" i="5" s="1"/>
  <c r="BR634" i="5" s="1"/>
  <c r="BR635" i="5" s="1"/>
  <c r="BR636" i="5" s="1"/>
  <c r="BR637" i="5" s="1"/>
  <c r="BR638" i="5" s="1"/>
  <c r="BR639" i="5" s="1"/>
  <c r="BR640" i="5" s="1"/>
  <c r="BR641" i="5" s="1"/>
  <c r="BR642" i="5" s="1"/>
  <c r="BR643" i="5" s="1"/>
  <c r="BR644" i="5" s="1"/>
  <c r="BR645" i="5" s="1"/>
  <c r="BR646" i="5" s="1"/>
  <c r="BR647" i="5" s="1"/>
  <c r="BR648" i="5" s="1"/>
  <c r="BR649" i="5" s="1"/>
  <c r="BR650" i="5" s="1"/>
  <c r="BR651" i="5" s="1"/>
  <c r="BR652" i="5" s="1"/>
  <c r="BR653" i="5" s="1"/>
  <c r="BR654" i="5" s="1"/>
  <c r="BR655" i="5" s="1"/>
  <c r="BR656" i="5" s="1"/>
  <c r="BR657" i="5" s="1"/>
  <c r="BR658" i="5" s="1"/>
  <c r="BR659" i="5" s="1"/>
  <c r="BR660" i="5" s="1"/>
  <c r="BR661" i="5" s="1"/>
  <c r="BR662" i="5" s="1"/>
  <c r="BR663" i="5" s="1"/>
  <c r="BR664" i="5" s="1"/>
  <c r="BR665" i="5" s="1"/>
  <c r="BR666" i="5" s="1"/>
  <c r="BR667" i="5" s="1"/>
  <c r="BR668" i="5" s="1"/>
  <c r="BR669" i="5" s="1"/>
  <c r="BR670" i="5" s="1"/>
  <c r="BR671" i="5" s="1"/>
  <c r="BR672" i="5" s="1"/>
  <c r="BR673" i="5" s="1"/>
  <c r="BR674" i="5" s="1"/>
  <c r="BR675" i="5" s="1"/>
  <c r="BR676" i="5" s="1"/>
  <c r="BR677" i="5" s="1"/>
  <c r="BR678" i="5" s="1"/>
  <c r="BR679" i="5" s="1"/>
  <c r="BR680" i="5" s="1"/>
  <c r="BR681" i="5" s="1"/>
  <c r="BR682" i="5" s="1"/>
  <c r="BR683" i="5" s="1"/>
  <c r="BR684" i="5" s="1"/>
  <c r="BR685" i="5" s="1"/>
  <c r="BR686" i="5" s="1"/>
  <c r="BR687" i="5" s="1"/>
  <c r="BR688" i="5" s="1"/>
  <c r="BR689" i="5" s="1"/>
  <c r="BR690" i="5" s="1"/>
  <c r="BR691" i="5" s="1"/>
  <c r="BR692" i="5" s="1"/>
  <c r="BR693" i="5" s="1"/>
  <c r="BR694" i="5" s="1"/>
  <c r="BR695" i="5" s="1"/>
  <c r="BR696" i="5" s="1"/>
  <c r="BR697" i="5" s="1"/>
  <c r="BR698" i="5" s="1"/>
  <c r="BR699" i="5" s="1"/>
  <c r="BR700" i="5" s="1"/>
  <c r="BR701" i="5" s="1"/>
  <c r="BR702" i="5" s="1"/>
  <c r="BR703" i="5" s="1"/>
  <c r="BR704" i="5" s="1"/>
  <c r="BR705" i="5" s="1"/>
  <c r="BR706" i="5" s="1"/>
  <c r="BR707" i="5" s="1"/>
  <c r="BR708" i="5" s="1"/>
  <c r="BR709" i="5" s="1"/>
  <c r="BR710" i="5" s="1"/>
  <c r="BR711" i="5" s="1"/>
  <c r="BR712" i="5" s="1"/>
  <c r="BR713" i="5" s="1"/>
  <c r="BR714" i="5" s="1"/>
  <c r="BR715" i="5" s="1"/>
  <c r="BR716" i="5" s="1"/>
  <c r="BR717" i="5" s="1"/>
  <c r="BR718" i="5" s="1"/>
  <c r="BR719" i="5" s="1"/>
  <c r="BR720" i="5" s="1"/>
  <c r="BR721" i="5" s="1"/>
  <c r="BR722" i="5" s="1"/>
  <c r="BR723" i="5" s="1"/>
  <c r="BR724" i="5" s="1"/>
  <c r="BR725" i="5" s="1"/>
  <c r="BR726" i="5" s="1"/>
  <c r="BR727" i="5" s="1"/>
  <c r="BR728" i="5" s="1"/>
  <c r="BR729" i="5" s="1"/>
  <c r="BR730" i="5" s="1"/>
  <c r="BR731" i="5" s="1"/>
  <c r="BR732" i="5" s="1"/>
  <c r="BR733" i="5" s="1"/>
  <c r="BR734" i="5" s="1"/>
  <c r="BR735" i="5" s="1"/>
  <c r="BR736" i="5" s="1"/>
  <c r="BR737" i="5" s="1"/>
  <c r="BR738" i="5" s="1"/>
  <c r="BR739" i="5" s="1"/>
  <c r="BR740" i="5" s="1"/>
  <c r="BR741" i="5" s="1"/>
  <c r="BR742" i="5" s="1"/>
  <c r="BR743" i="5" s="1"/>
  <c r="BR744" i="5" s="1"/>
  <c r="BR745" i="5" s="1"/>
  <c r="BR746" i="5" s="1"/>
  <c r="BR747" i="5" s="1"/>
  <c r="BR748" i="5" s="1"/>
  <c r="BR749" i="5" s="1"/>
  <c r="BR750" i="5" s="1"/>
  <c r="BR751" i="5" s="1"/>
  <c r="BR752" i="5" s="1"/>
  <c r="BR753" i="5" s="1"/>
  <c r="BR754" i="5" s="1"/>
  <c r="BR755" i="5" s="1"/>
  <c r="BR756" i="5" s="1"/>
  <c r="BR757" i="5" s="1"/>
  <c r="BR758" i="5" s="1"/>
  <c r="BR759" i="5" s="1"/>
  <c r="BR760" i="5" s="1"/>
  <c r="BR761" i="5" s="1"/>
  <c r="BR762" i="5" s="1"/>
  <c r="BR763" i="5" s="1"/>
  <c r="BR764" i="5" s="1"/>
  <c r="BR765" i="5" s="1"/>
  <c r="BR766" i="5" s="1"/>
  <c r="BR767" i="5" s="1"/>
  <c r="BR768" i="5" s="1"/>
  <c r="BR769" i="5" s="1"/>
  <c r="BR770" i="5" s="1"/>
  <c r="BR771" i="5" s="1"/>
  <c r="BR772" i="5" s="1"/>
  <c r="BR773" i="5" s="1"/>
  <c r="BR774" i="5" s="1"/>
  <c r="BR775" i="5" s="1"/>
  <c r="BR776" i="5" s="1"/>
  <c r="BR777" i="5" s="1"/>
  <c r="BR778" i="5" s="1"/>
  <c r="BR779" i="5" s="1"/>
  <c r="BR780" i="5" s="1"/>
  <c r="BR781" i="5" s="1"/>
  <c r="BR782" i="5" s="1"/>
  <c r="BR783" i="5" s="1"/>
  <c r="BR784" i="5" s="1"/>
  <c r="BR785" i="5" s="1"/>
  <c r="BR786" i="5" s="1"/>
  <c r="BR787" i="5" s="1"/>
  <c r="BR788" i="5" s="1"/>
  <c r="BR789" i="5" s="1"/>
  <c r="BR790" i="5" s="1"/>
  <c r="BR791" i="5" s="1"/>
  <c r="BR792" i="5" s="1"/>
  <c r="BR793" i="5" s="1"/>
  <c r="BR794" i="5" s="1"/>
  <c r="BR795" i="5" s="1"/>
  <c r="BR796" i="5" s="1"/>
  <c r="BR797" i="5" s="1"/>
  <c r="BR798" i="5" s="1"/>
  <c r="BR799" i="5" s="1"/>
  <c r="BR800" i="5" s="1"/>
  <c r="BR801" i="5" s="1"/>
  <c r="BR802" i="5" s="1"/>
  <c r="BR803" i="5" s="1"/>
  <c r="BR804" i="5" s="1"/>
  <c r="BR805" i="5" s="1"/>
  <c r="BR806" i="5" s="1"/>
  <c r="BR807" i="5" s="1"/>
  <c r="BR808" i="5" s="1"/>
  <c r="BR809" i="5" s="1"/>
  <c r="BR810" i="5" s="1"/>
  <c r="BR811" i="5" s="1"/>
  <c r="BR812" i="5" s="1"/>
  <c r="BR813" i="5" s="1"/>
  <c r="BR814" i="5" s="1"/>
  <c r="BR815" i="5" s="1"/>
  <c r="BR816" i="5" s="1"/>
  <c r="BR817" i="5" s="1"/>
  <c r="BR818" i="5" s="1"/>
  <c r="BR819" i="5" s="1"/>
  <c r="BR820" i="5" s="1"/>
  <c r="BR821" i="5" s="1"/>
  <c r="BR822" i="5" s="1"/>
  <c r="BR823" i="5" s="1"/>
  <c r="BR824" i="5" s="1"/>
  <c r="BR825" i="5" s="1"/>
  <c r="BR826" i="5" s="1"/>
  <c r="BR827" i="5" s="1"/>
  <c r="BR828" i="5" s="1"/>
  <c r="BR829" i="5" s="1"/>
  <c r="BR830" i="5" s="1"/>
  <c r="BR831" i="5" s="1"/>
  <c r="BR832" i="5" s="1"/>
  <c r="BR833" i="5" s="1"/>
  <c r="BR834" i="5" s="1"/>
  <c r="BR835" i="5" s="1"/>
  <c r="BR836" i="5" s="1"/>
  <c r="BR837" i="5" s="1"/>
  <c r="BR838" i="5" s="1"/>
  <c r="BR839" i="5" s="1"/>
  <c r="BR840" i="5" s="1"/>
  <c r="BR841" i="5" s="1"/>
  <c r="BR842" i="5" s="1"/>
  <c r="BR843" i="5" s="1"/>
  <c r="BR844" i="5" s="1"/>
  <c r="BR845" i="5" s="1"/>
  <c r="BR846" i="5" s="1"/>
  <c r="BR847" i="5" s="1"/>
  <c r="BR848" i="5" s="1"/>
  <c r="BR849" i="5" s="1"/>
  <c r="BR850" i="5" s="1"/>
  <c r="BR851" i="5" s="1"/>
  <c r="BR852" i="5" s="1"/>
  <c r="BR853" i="5" s="1"/>
  <c r="BR854" i="5" s="1"/>
  <c r="BR855" i="5" s="1"/>
  <c r="BR856" i="5" s="1"/>
  <c r="BR857" i="5" s="1"/>
  <c r="BR858" i="5" s="1"/>
  <c r="BR859" i="5" s="1"/>
  <c r="BR860" i="5" s="1"/>
  <c r="BR861" i="5" s="1"/>
  <c r="BR862" i="5" s="1"/>
  <c r="BR863" i="5" s="1"/>
  <c r="BR864" i="5" s="1"/>
  <c r="BR865" i="5" s="1"/>
  <c r="BR866" i="5" s="1"/>
  <c r="BR867" i="5" s="1"/>
  <c r="BR868" i="5" s="1"/>
  <c r="BR869" i="5" s="1"/>
  <c r="BR870" i="5" s="1"/>
  <c r="BR871" i="5" s="1"/>
  <c r="BR872" i="5" s="1"/>
  <c r="BR873" i="5" s="1"/>
  <c r="BR874" i="5" s="1"/>
  <c r="BR875" i="5" s="1"/>
  <c r="BR876" i="5" s="1"/>
  <c r="BR877" i="5" s="1"/>
  <c r="BR878" i="5" s="1"/>
  <c r="BR879" i="5" s="1"/>
  <c r="BR880" i="5" s="1"/>
  <c r="BR881" i="5" s="1"/>
  <c r="BR882" i="5" s="1"/>
  <c r="BR883" i="5" s="1"/>
  <c r="BR884" i="5" s="1"/>
  <c r="BR885" i="5" s="1"/>
  <c r="BR886" i="5" s="1"/>
  <c r="BR887" i="5" s="1"/>
  <c r="BR888" i="5" s="1"/>
  <c r="BR889" i="5" s="1"/>
  <c r="BR890" i="5" s="1"/>
  <c r="BR891" i="5" s="1"/>
  <c r="BR892" i="5" s="1"/>
  <c r="BR893" i="5" s="1"/>
  <c r="BR894" i="5" s="1"/>
  <c r="BR895" i="5" s="1"/>
  <c r="BR896" i="5" s="1"/>
  <c r="BR897" i="5" s="1"/>
  <c r="BR898" i="5" s="1"/>
  <c r="BR899" i="5" s="1"/>
  <c r="BR900" i="5" s="1"/>
  <c r="BR901" i="5" s="1"/>
  <c r="BR902" i="5" s="1"/>
  <c r="BR903" i="5" s="1"/>
  <c r="BR904" i="5" s="1"/>
  <c r="BR905" i="5" s="1"/>
  <c r="BR906" i="5" s="1"/>
  <c r="BR907" i="5" s="1"/>
  <c r="BR908" i="5" s="1"/>
  <c r="BR909" i="5" s="1"/>
  <c r="BR910" i="5" s="1"/>
  <c r="BR911" i="5" s="1"/>
  <c r="BR912" i="5" s="1"/>
  <c r="BR913" i="5" s="1"/>
  <c r="BR914" i="5" s="1"/>
  <c r="BR915" i="5" s="1"/>
  <c r="BR916" i="5" s="1"/>
  <c r="BR917" i="5" s="1"/>
  <c r="BR918" i="5" s="1"/>
  <c r="BR919" i="5" s="1"/>
  <c r="BR920" i="5" s="1"/>
  <c r="BR921" i="5" s="1"/>
  <c r="BR922" i="5" s="1"/>
  <c r="BR923" i="5" s="1"/>
  <c r="BR924" i="5" s="1"/>
  <c r="BR925" i="5" s="1"/>
  <c r="BR926" i="5" s="1"/>
  <c r="BR927" i="5" s="1"/>
  <c r="BR928" i="5" s="1"/>
  <c r="BR929" i="5" s="1"/>
  <c r="BR930" i="5" s="1"/>
  <c r="BR931" i="5" s="1"/>
  <c r="BR932" i="5" s="1"/>
  <c r="BR933" i="5" s="1"/>
  <c r="BR934" i="5" s="1"/>
  <c r="BR935" i="5" s="1"/>
  <c r="BR936" i="5" s="1"/>
  <c r="BR937" i="5" s="1"/>
  <c r="BR938" i="5" s="1"/>
  <c r="BR939" i="5" s="1"/>
  <c r="BR940" i="5" s="1"/>
  <c r="BR941" i="5" s="1"/>
  <c r="BR942" i="5" s="1"/>
  <c r="BR943" i="5" s="1"/>
  <c r="BR944" i="5" s="1"/>
  <c r="BR945" i="5" s="1"/>
  <c r="BR946" i="5" s="1"/>
  <c r="BR947" i="5" s="1"/>
  <c r="BR948" i="5" s="1"/>
  <c r="BR949" i="5" s="1"/>
  <c r="BR950" i="5" s="1"/>
  <c r="BR951" i="5" s="1"/>
  <c r="BR952" i="5" s="1"/>
  <c r="BR953" i="5" s="1"/>
  <c r="BR954" i="5" s="1"/>
  <c r="BR955" i="5" s="1"/>
  <c r="BR956" i="5" s="1"/>
  <c r="BR957" i="5" s="1"/>
  <c r="BR958" i="5" s="1"/>
  <c r="BR959" i="5" s="1"/>
  <c r="BR960" i="5" s="1"/>
  <c r="BR961" i="5" s="1"/>
  <c r="BR962" i="5" s="1"/>
  <c r="BR963" i="5" s="1"/>
  <c r="BR964" i="5" s="1"/>
  <c r="BR965" i="5" s="1"/>
  <c r="BR966" i="5" s="1"/>
  <c r="BR967" i="5" s="1"/>
  <c r="BR968" i="5" s="1"/>
  <c r="BR969" i="5" s="1"/>
  <c r="BR970" i="5" s="1"/>
  <c r="BR971" i="5" s="1"/>
  <c r="BR972" i="5" s="1"/>
  <c r="BR973" i="5" s="1"/>
  <c r="BR974" i="5" s="1"/>
  <c r="BR975" i="5" s="1"/>
  <c r="BR976" i="5" s="1"/>
  <c r="BR977" i="5" s="1"/>
  <c r="BR978" i="5" s="1"/>
  <c r="BR979" i="5" s="1"/>
  <c r="BR980" i="5" s="1"/>
  <c r="BR981" i="5" s="1"/>
  <c r="BR982" i="5" s="1"/>
  <c r="BR983" i="5" s="1"/>
  <c r="BR984" i="5" s="1"/>
  <c r="BR985" i="5" s="1"/>
  <c r="BR986" i="5" s="1"/>
  <c r="BR987" i="5" s="1"/>
  <c r="BR988" i="5" s="1"/>
  <c r="BR989" i="5" s="1"/>
  <c r="BR990" i="5" s="1"/>
  <c r="BR991" i="5" s="1"/>
  <c r="BR992" i="5" s="1"/>
  <c r="BR993" i="5" s="1"/>
  <c r="BR994" i="5" s="1"/>
  <c r="BR995" i="5" s="1"/>
  <c r="BR996" i="5" s="1"/>
  <c r="BR997" i="5" s="1"/>
  <c r="BR998" i="5" s="1"/>
  <c r="BR999" i="5" s="1"/>
  <c r="BR1000" i="5" s="1"/>
  <c r="BR1001" i="5" s="1"/>
  <c r="BR1002" i="5" s="1"/>
  <c r="BR1003" i="5" s="1"/>
  <c r="BR1004" i="5" s="1"/>
  <c r="BR1005" i="5" s="1"/>
  <c r="BR1006" i="5" s="1"/>
  <c r="BR1007" i="5" s="1"/>
  <c r="BR1008" i="5" s="1"/>
  <c r="BR1009" i="5" s="1"/>
  <c r="BR1010" i="5" s="1"/>
  <c r="BR1011" i="5" s="1"/>
  <c r="BR1012" i="5" s="1"/>
  <c r="BR1013" i="5" s="1"/>
  <c r="BR1014" i="5" s="1"/>
  <c r="BR1015" i="5" s="1"/>
  <c r="BR1016" i="5" s="1"/>
  <c r="BR1017" i="5" s="1"/>
  <c r="BR1018" i="5" s="1"/>
  <c r="BR1019" i="5" s="1"/>
  <c r="BR1020" i="5" s="1"/>
  <c r="BR1021" i="5" s="1"/>
  <c r="BR1022" i="5" s="1"/>
  <c r="BR1023" i="5" s="1"/>
  <c r="BR1024" i="5" s="1"/>
  <c r="BR1025" i="5" s="1"/>
  <c r="BR1026" i="5" s="1"/>
  <c r="BR1027" i="5" s="1"/>
  <c r="BR1028" i="5" s="1"/>
  <c r="BR1029" i="5" s="1"/>
  <c r="BR1030" i="5" s="1"/>
  <c r="BR1031" i="5" s="1"/>
  <c r="BR1032" i="5" s="1"/>
  <c r="BR1033" i="5" s="1"/>
  <c r="BR1034" i="5" s="1"/>
  <c r="BR1035" i="5" s="1"/>
  <c r="BR1036" i="5" s="1"/>
  <c r="BR1037" i="5" s="1"/>
  <c r="BR1038" i="5" s="1"/>
  <c r="BR1039" i="5" s="1"/>
  <c r="BR1040" i="5" s="1"/>
  <c r="BR1041" i="5" s="1"/>
  <c r="BR1042" i="5" s="1"/>
  <c r="BR1043" i="5" s="1"/>
  <c r="BR1044" i="5" s="1"/>
  <c r="BR1045" i="5" s="1"/>
  <c r="BR1046" i="5" s="1"/>
  <c r="BR1047" i="5" s="1"/>
  <c r="BR1048" i="5" s="1"/>
  <c r="BR1049" i="5" s="1"/>
  <c r="BR1050" i="5" s="1"/>
  <c r="BR1051" i="5" s="1"/>
  <c r="BR1052" i="5" s="1"/>
  <c r="BR1053" i="5" s="1"/>
  <c r="BR1054" i="5" s="1"/>
  <c r="BR1055" i="5" s="1"/>
  <c r="BR1056" i="5" s="1"/>
  <c r="BR1057" i="5" s="1"/>
  <c r="BR1058" i="5" s="1"/>
  <c r="BR1059" i="5" s="1"/>
  <c r="BR1060" i="5" s="1"/>
  <c r="BR1061" i="5" s="1"/>
  <c r="BR1062" i="5" s="1"/>
  <c r="BR1063" i="5" s="1"/>
  <c r="BR1064" i="5" s="1"/>
  <c r="BR1065" i="5" s="1"/>
  <c r="BR1066" i="5" s="1"/>
  <c r="BR1067" i="5" s="1"/>
  <c r="BR1068" i="5" s="1"/>
  <c r="BR1069" i="5" s="1"/>
  <c r="BR1070" i="5" s="1"/>
  <c r="BR1071" i="5" s="1"/>
  <c r="BR1072" i="5" s="1"/>
  <c r="BR1073" i="5" s="1"/>
  <c r="BR1074" i="5" s="1"/>
  <c r="BR1075" i="5" s="1"/>
  <c r="BR1076" i="5" s="1"/>
  <c r="BR1077" i="5" s="1"/>
  <c r="BR1078" i="5" s="1"/>
  <c r="BR1079" i="5" s="1"/>
  <c r="BR1080" i="5" s="1"/>
  <c r="BR1081" i="5" s="1"/>
  <c r="BR1082" i="5" s="1"/>
  <c r="BR1083" i="5" s="1"/>
  <c r="BR1084" i="5" s="1"/>
  <c r="BR1085" i="5" s="1"/>
  <c r="BR1086" i="5" s="1"/>
  <c r="BR1087" i="5" s="1"/>
  <c r="BR1088" i="5" s="1"/>
  <c r="BR1089" i="5" s="1"/>
  <c r="BR1090" i="5" s="1"/>
  <c r="BR1091" i="5" s="1"/>
  <c r="BR1092" i="5" s="1"/>
  <c r="BR1093" i="5" s="1"/>
  <c r="BR1094" i="5" s="1"/>
  <c r="BR1095" i="5" s="1"/>
  <c r="BR1096" i="5" s="1"/>
  <c r="BR1097" i="5" s="1"/>
  <c r="BR1098" i="5" s="1"/>
  <c r="BR1099" i="5" s="1"/>
  <c r="BR1100" i="5" s="1"/>
  <c r="BR1101" i="5" s="1"/>
  <c r="BR1102" i="5" s="1"/>
  <c r="BR1103" i="5" s="1"/>
  <c r="BR1104" i="5" s="1"/>
  <c r="BR1105" i="5" s="1"/>
  <c r="BR1106" i="5" s="1"/>
  <c r="BR1107" i="5" s="1"/>
  <c r="BR1108" i="5" s="1"/>
  <c r="BR1109" i="5" s="1"/>
  <c r="BR1110" i="5" s="1"/>
  <c r="BR1111" i="5" s="1"/>
  <c r="BR1112" i="5" s="1"/>
  <c r="BR1113" i="5" s="1"/>
  <c r="BR1114" i="5" s="1"/>
  <c r="BR1115" i="5" s="1"/>
  <c r="BR1116" i="5" s="1"/>
  <c r="BR1117" i="5" s="1"/>
  <c r="BR1118" i="5" s="1"/>
  <c r="BR1119" i="5" s="1"/>
  <c r="BR1120" i="5" s="1"/>
  <c r="BR1121" i="5" s="1"/>
  <c r="BR1122" i="5" s="1"/>
  <c r="BR1123" i="5" s="1"/>
  <c r="BR1124" i="5" s="1"/>
  <c r="BR1125" i="5" s="1"/>
  <c r="BR1126" i="5" s="1"/>
  <c r="BR1127" i="5" s="1"/>
  <c r="BR1128" i="5" s="1"/>
  <c r="BR1129" i="5" s="1"/>
  <c r="BR1130" i="5" s="1"/>
  <c r="BR1131" i="5" s="1"/>
  <c r="BR1132" i="5" s="1"/>
  <c r="BR1133" i="5" s="1"/>
  <c r="BR1134" i="5" s="1"/>
  <c r="BR1135" i="5" s="1"/>
  <c r="BR1136" i="5" s="1"/>
  <c r="BR1137" i="5" s="1"/>
  <c r="BR1138" i="5" s="1"/>
  <c r="BR1139" i="5" s="1"/>
  <c r="BR1140" i="5" s="1"/>
  <c r="BR1141" i="5" s="1"/>
  <c r="BR1142" i="5" s="1"/>
  <c r="BR1143" i="5" s="1"/>
  <c r="BR1144" i="5" s="1"/>
  <c r="BR1145" i="5" s="1"/>
  <c r="BR1146" i="5" s="1"/>
  <c r="BR1147" i="5" s="1"/>
  <c r="BR1148" i="5" s="1"/>
  <c r="BR1149" i="5" s="1"/>
  <c r="BR1150" i="5" s="1"/>
  <c r="BR1151" i="5" s="1"/>
  <c r="BR1152" i="5" s="1"/>
  <c r="BR1153" i="5" s="1"/>
  <c r="BR1154" i="5" s="1"/>
  <c r="BR1155" i="5" s="1"/>
  <c r="BR1156" i="5" s="1"/>
  <c r="BR1157" i="5" s="1"/>
  <c r="BR1158" i="5" s="1"/>
  <c r="BR1159" i="5" s="1"/>
  <c r="BR1160" i="5" s="1"/>
  <c r="BR1161" i="5" s="1"/>
  <c r="BR1162" i="5" s="1"/>
  <c r="BR1163" i="5" s="1"/>
  <c r="BR1164" i="5" s="1"/>
  <c r="BR1165" i="5" s="1"/>
  <c r="BR1166" i="5" s="1"/>
  <c r="BR1167" i="5" s="1"/>
  <c r="BR1168" i="5" s="1"/>
  <c r="BR1169" i="5" s="1"/>
  <c r="BR1170" i="5" s="1"/>
  <c r="BR1171" i="5" s="1"/>
  <c r="BR1172" i="5" s="1"/>
  <c r="BR1173" i="5" s="1"/>
  <c r="BR1174" i="5" s="1"/>
  <c r="BR1175" i="5" s="1"/>
  <c r="BR1176" i="5" s="1"/>
  <c r="BR1177" i="5" s="1"/>
  <c r="BR1178" i="5" s="1"/>
  <c r="BR1179" i="5" s="1"/>
  <c r="BR1180" i="5" s="1"/>
  <c r="BR1181" i="5" s="1"/>
  <c r="BR1182" i="5" s="1"/>
  <c r="BR1183" i="5" s="1"/>
  <c r="BR1184" i="5" s="1"/>
  <c r="BR1185" i="5" s="1"/>
  <c r="BR1186" i="5" s="1"/>
  <c r="BR1187" i="5" s="1"/>
  <c r="BR1188" i="5" s="1"/>
  <c r="BR1189" i="5" s="1"/>
  <c r="BR1190" i="5" s="1"/>
  <c r="BR1191" i="5" s="1"/>
  <c r="BR1192" i="5" s="1"/>
  <c r="BR1193" i="5" s="1"/>
  <c r="BR1194" i="5" s="1"/>
  <c r="BR1195" i="5" s="1"/>
  <c r="BR1196" i="5" s="1"/>
  <c r="BR1197" i="5" s="1"/>
  <c r="BR1198" i="5" s="1"/>
  <c r="BR1199" i="5" s="1"/>
  <c r="BR1200" i="5" s="1"/>
  <c r="BR1201" i="5" s="1"/>
  <c r="BR1202" i="5" s="1"/>
  <c r="BR1203" i="5" s="1"/>
  <c r="BR1204" i="5" s="1"/>
  <c r="BR1205" i="5" s="1"/>
  <c r="BR1206" i="5" s="1"/>
  <c r="BR1207" i="5" s="1"/>
  <c r="BR1208" i="5" s="1"/>
  <c r="BR1209" i="5" s="1"/>
  <c r="BR1210" i="5" s="1"/>
  <c r="BR1211" i="5" s="1"/>
  <c r="BR1212" i="5" s="1"/>
  <c r="BR1213" i="5" s="1"/>
  <c r="BR1214" i="5" s="1"/>
  <c r="BR1215" i="5" s="1"/>
  <c r="BR1216" i="5" s="1"/>
  <c r="BR1217" i="5" s="1"/>
  <c r="BR1218" i="5" s="1"/>
  <c r="BR1219" i="5" s="1"/>
  <c r="BR1220" i="5" s="1"/>
  <c r="BR1221" i="5" s="1"/>
  <c r="BR1222" i="5" s="1"/>
  <c r="BR1223" i="5" s="1"/>
  <c r="BR1224" i="5" s="1"/>
  <c r="BR1225" i="5" s="1"/>
  <c r="BR1226" i="5" s="1"/>
  <c r="BR1227" i="5" s="1"/>
  <c r="BR1228" i="5" s="1"/>
  <c r="BR1229" i="5" s="1"/>
  <c r="BR1230" i="5" s="1"/>
  <c r="BR1231" i="5" s="1"/>
  <c r="BR1232" i="5" s="1"/>
  <c r="BR1233" i="5" s="1"/>
  <c r="BR1234" i="5" s="1"/>
  <c r="BR1235" i="5" s="1"/>
  <c r="BR1236" i="5" s="1"/>
  <c r="BR1237" i="5" s="1"/>
  <c r="BR1238" i="5" s="1"/>
  <c r="BR1239" i="5" s="1"/>
  <c r="BR1240" i="5" s="1"/>
  <c r="BR1241" i="5" s="1"/>
  <c r="BR1242" i="5" s="1"/>
  <c r="BR1243" i="5" s="1"/>
  <c r="BR1244" i="5" s="1"/>
  <c r="BR1245" i="5" s="1"/>
  <c r="BR1246" i="5" s="1"/>
  <c r="BR1247" i="5" s="1"/>
  <c r="BR1248" i="5" s="1"/>
  <c r="BR1249" i="5" s="1"/>
  <c r="BR1250" i="5" s="1"/>
  <c r="BR1251" i="5" s="1"/>
  <c r="BR1252" i="5" s="1"/>
  <c r="BR1253" i="5" s="1"/>
  <c r="BR1254" i="5" s="1"/>
  <c r="BR1255" i="5" s="1"/>
  <c r="BR1256" i="5" s="1"/>
  <c r="BR1257" i="5" s="1"/>
  <c r="BR1258" i="5" s="1"/>
  <c r="BR1259" i="5" s="1"/>
  <c r="BR1260" i="5" s="1"/>
  <c r="BR1261" i="5" s="1"/>
  <c r="BR1262" i="5" s="1"/>
  <c r="BR1263" i="5" s="1"/>
  <c r="BR1264" i="5" s="1"/>
  <c r="BR1265" i="5" s="1"/>
  <c r="BR1266" i="5" s="1"/>
  <c r="BR1267" i="5" s="1"/>
  <c r="BR1268" i="5" s="1"/>
  <c r="BR1269" i="5" s="1"/>
  <c r="BR1270" i="5" s="1"/>
  <c r="BR1271" i="5" s="1"/>
  <c r="BR1272" i="5" s="1"/>
  <c r="BR1273" i="5" s="1"/>
  <c r="BR1274" i="5" s="1"/>
  <c r="BR1275" i="5" s="1"/>
  <c r="BR1276" i="5" s="1"/>
  <c r="BR1277" i="5" s="1"/>
  <c r="BR1278" i="5" s="1"/>
  <c r="BR1279" i="5" s="1"/>
  <c r="BR1280" i="5" s="1"/>
  <c r="BR1281" i="5" s="1"/>
  <c r="BR1282" i="5" s="1"/>
  <c r="BR1283" i="5" s="1"/>
  <c r="BR1284" i="5" s="1"/>
  <c r="BR1285" i="5" s="1"/>
  <c r="BR1286" i="5" s="1"/>
  <c r="BR1287" i="5" s="1"/>
  <c r="BR1288" i="5" s="1"/>
  <c r="BR1289" i="5" s="1"/>
  <c r="BR1290" i="5" s="1"/>
  <c r="BR1291" i="5" s="1"/>
  <c r="BR1292" i="5" s="1"/>
  <c r="BR1293" i="5" s="1"/>
  <c r="BR1294" i="5" s="1"/>
  <c r="BR1295" i="5" s="1"/>
  <c r="BR1296" i="5" s="1"/>
  <c r="BR1297" i="5" s="1"/>
  <c r="BR1298" i="5" s="1"/>
  <c r="BR1299" i="5" s="1"/>
  <c r="BR1300" i="5" s="1"/>
  <c r="BR1301" i="5" s="1"/>
  <c r="BR1302" i="5" s="1"/>
  <c r="BR1303" i="5" s="1"/>
  <c r="BR1304" i="5" s="1"/>
  <c r="BR1305" i="5" s="1"/>
  <c r="BR1306" i="5" s="1"/>
  <c r="BR1307" i="5" s="1"/>
  <c r="BR1308" i="5" s="1"/>
  <c r="BR1309" i="5" s="1"/>
  <c r="BR1310" i="5" s="1"/>
  <c r="BR1311" i="5" s="1"/>
  <c r="BR1312" i="5" s="1"/>
  <c r="BR1313" i="5" s="1"/>
  <c r="BR1314" i="5" s="1"/>
  <c r="BR1315" i="5" s="1"/>
  <c r="BR1316" i="5" s="1"/>
  <c r="BR1317" i="5" s="1"/>
  <c r="BR1318" i="5" s="1"/>
  <c r="BR1319" i="5" s="1"/>
  <c r="BR1320" i="5" s="1"/>
  <c r="BR1321" i="5" s="1"/>
  <c r="BR1322" i="5" s="1"/>
  <c r="BR1323" i="5" s="1"/>
  <c r="BR1324" i="5" s="1"/>
  <c r="BR1325" i="5" s="1"/>
  <c r="BR1326" i="5" s="1"/>
  <c r="BR1327" i="5" s="1"/>
  <c r="BR1328" i="5" s="1"/>
  <c r="BR1329" i="5" s="1"/>
  <c r="BR1330" i="5" s="1"/>
  <c r="BR1331" i="5" s="1"/>
  <c r="BR1332" i="5" s="1"/>
  <c r="BR1333" i="5" s="1"/>
  <c r="BR1334" i="5" s="1"/>
  <c r="BR1335" i="5" s="1"/>
  <c r="BR1336" i="5" s="1"/>
  <c r="BR1337" i="5" s="1"/>
  <c r="BR1338" i="5" s="1"/>
  <c r="BR1339" i="5" s="1"/>
  <c r="BR1340" i="5" s="1"/>
  <c r="BR1341" i="5" s="1"/>
  <c r="BR1342" i="5" s="1"/>
  <c r="BR1343" i="5" s="1"/>
  <c r="BR1344" i="5" s="1"/>
  <c r="BR1345" i="5" s="1"/>
  <c r="BR1346" i="5" s="1"/>
  <c r="BR1347" i="5" s="1"/>
  <c r="BR1348" i="5" s="1"/>
  <c r="BR1349" i="5" s="1"/>
  <c r="BR1350" i="5" s="1"/>
  <c r="BR1351" i="5" s="1"/>
  <c r="BR1352" i="5" s="1"/>
  <c r="BR1353" i="5" s="1"/>
  <c r="BR1354" i="5" s="1"/>
  <c r="BR1355" i="5" s="1"/>
  <c r="BR1356" i="5" s="1"/>
  <c r="BR1357" i="5" s="1"/>
  <c r="BR1358" i="5" s="1"/>
  <c r="BR1359" i="5" s="1"/>
  <c r="BR1360" i="5" s="1"/>
  <c r="BR1361" i="5" s="1"/>
  <c r="BR1362" i="5" s="1"/>
  <c r="BR1363" i="5" s="1"/>
  <c r="BR1364" i="5" s="1"/>
  <c r="BR1365" i="5" s="1"/>
  <c r="BR1366" i="5" s="1"/>
  <c r="BR1367" i="5" s="1"/>
  <c r="BR1368" i="5" s="1"/>
  <c r="BR1369" i="5" s="1"/>
  <c r="BR1370" i="5" s="1"/>
  <c r="BR1371" i="5" s="1"/>
  <c r="BR1372" i="5" s="1"/>
  <c r="BR1373" i="5" s="1"/>
  <c r="BR1374" i="5" s="1"/>
  <c r="BR1375" i="5" s="1"/>
  <c r="BR1376" i="5" s="1"/>
  <c r="BR1377" i="5" s="1"/>
  <c r="BR1378" i="5" s="1"/>
  <c r="BR1379" i="5" s="1"/>
  <c r="BR1380" i="5" s="1"/>
  <c r="BR1381" i="5" s="1"/>
  <c r="BR1382" i="5" s="1"/>
  <c r="BR1383" i="5" s="1"/>
  <c r="BR1384" i="5" s="1"/>
  <c r="BR1385" i="5" s="1"/>
  <c r="BR1386" i="5" s="1"/>
  <c r="BR1387" i="5" s="1"/>
  <c r="BR1388" i="5" s="1"/>
  <c r="BR1389" i="5" s="1"/>
  <c r="BR1390" i="5" s="1"/>
  <c r="BR1391" i="5" s="1"/>
  <c r="BR1392" i="5" s="1"/>
  <c r="BR1393" i="5" s="1"/>
  <c r="BR1394" i="5" s="1"/>
  <c r="BR1395" i="5" s="1"/>
  <c r="BR1396" i="5" s="1"/>
  <c r="BR1397" i="5" s="1"/>
  <c r="BR1398" i="5" s="1"/>
  <c r="BR1399" i="5" s="1"/>
  <c r="BR1400" i="5" s="1"/>
  <c r="BR1401" i="5" s="1"/>
  <c r="BR1402" i="5" s="1"/>
  <c r="BR1403" i="5" s="1"/>
  <c r="BR1404" i="5" s="1"/>
  <c r="BR1405" i="5" s="1"/>
  <c r="BR1406" i="5" s="1"/>
  <c r="BR1407" i="5" s="1"/>
  <c r="BR1408" i="5" s="1"/>
  <c r="BR1409" i="5" s="1"/>
  <c r="BR1410" i="5" s="1"/>
  <c r="BR1411" i="5" s="1"/>
  <c r="BR1412" i="5" s="1"/>
  <c r="BR1413" i="5" s="1"/>
  <c r="BR1414" i="5" s="1"/>
  <c r="BR1415" i="5" s="1"/>
  <c r="BR1416" i="5" s="1"/>
  <c r="BR1417" i="5" s="1"/>
  <c r="BR1418" i="5" s="1"/>
  <c r="BR1419" i="5" s="1"/>
  <c r="BR1420" i="5" s="1"/>
  <c r="BR1421" i="5" s="1"/>
  <c r="BR1422" i="5" s="1"/>
  <c r="BR1423" i="5" s="1"/>
  <c r="BR1424" i="5" s="1"/>
  <c r="BR1425" i="5" s="1"/>
  <c r="BR1426" i="5" s="1"/>
  <c r="BR1427" i="5" s="1"/>
  <c r="BR1428" i="5" s="1"/>
  <c r="BR1429" i="5" s="1"/>
  <c r="BR1430" i="5" s="1"/>
  <c r="BR1431" i="5" s="1"/>
  <c r="BR1432" i="5" s="1"/>
  <c r="BR1433" i="5" s="1"/>
  <c r="BR1434" i="5" s="1"/>
  <c r="BR1435" i="5" s="1"/>
  <c r="BR1436" i="5" s="1"/>
  <c r="BR1437" i="5" s="1"/>
  <c r="BR1438" i="5" s="1"/>
  <c r="BR1439" i="5" s="1"/>
  <c r="BR1440" i="5" s="1"/>
  <c r="BR1441" i="5" s="1"/>
  <c r="BR1442" i="5" s="1"/>
  <c r="BR1443" i="5" s="1"/>
  <c r="BR1444" i="5" s="1"/>
  <c r="BR1445" i="5" s="1"/>
  <c r="BR1446" i="5" s="1"/>
  <c r="BR1447" i="5" s="1"/>
  <c r="BR1448" i="5" s="1"/>
  <c r="BR1449" i="5" s="1"/>
  <c r="BR1450" i="5" s="1"/>
  <c r="BR1451" i="5" s="1"/>
  <c r="BR1452" i="5" s="1"/>
  <c r="BR1453" i="5" s="1"/>
  <c r="BR1454" i="5" s="1"/>
  <c r="BR1455" i="5" s="1"/>
  <c r="BR1456" i="5" s="1"/>
  <c r="BR1457" i="5" s="1"/>
  <c r="BR1458" i="5" s="1"/>
  <c r="BR1459" i="5" s="1"/>
  <c r="BR1460" i="5" s="1"/>
  <c r="BR1461" i="5" s="1"/>
  <c r="BR1462" i="5" s="1"/>
  <c r="BR1463" i="5" s="1"/>
  <c r="BR1464" i="5" s="1"/>
  <c r="BR1465" i="5" s="1"/>
  <c r="BR1466" i="5" s="1"/>
  <c r="BR1467" i="5" s="1"/>
  <c r="BR1468" i="5" s="1"/>
  <c r="BR1469" i="5" s="1"/>
  <c r="BR1470" i="5" s="1"/>
  <c r="BR1471" i="5" s="1"/>
  <c r="BR1472" i="5" s="1"/>
  <c r="BR1473" i="5" s="1"/>
  <c r="BR1474" i="5" s="1"/>
  <c r="BR1475" i="5" s="1"/>
  <c r="BR1476" i="5" s="1"/>
  <c r="BR1477" i="5" s="1"/>
  <c r="BR1478" i="5" s="1"/>
  <c r="BR1479" i="5" s="1"/>
  <c r="BR1480" i="5" s="1"/>
  <c r="BR1481" i="5" s="1"/>
  <c r="BR1482" i="5" s="1"/>
  <c r="BR1483" i="5" s="1"/>
  <c r="BR1484" i="5" s="1"/>
  <c r="BR1485" i="5" s="1"/>
  <c r="BR1486" i="5" s="1"/>
  <c r="BR1487" i="5" s="1"/>
  <c r="BR1488" i="5" s="1"/>
  <c r="BR1489" i="5" s="1"/>
  <c r="BR1490" i="5" s="1"/>
  <c r="BR1491" i="5" s="1"/>
  <c r="BR1492" i="5" s="1"/>
  <c r="BR1493" i="5" s="1"/>
  <c r="BR1494" i="5" s="1"/>
  <c r="BR1495" i="5" s="1"/>
  <c r="BR1496" i="5" s="1"/>
  <c r="BR1497" i="5" s="1"/>
  <c r="BR1498" i="5" s="1"/>
  <c r="BR1499" i="5" s="1"/>
  <c r="BR1500" i="5" s="1"/>
  <c r="BR1501" i="5" s="1"/>
  <c r="BR1502" i="5" s="1"/>
  <c r="BR1503" i="5" s="1"/>
  <c r="BR1504" i="5" s="1"/>
  <c r="BR1505" i="5" s="1"/>
  <c r="BR1506" i="5" s="1"/>
  <c r="BR1507" i="5" s="1"/>
  <c r="BR1508" i="5" s="1"/>
  <c r="BR1509" i="5" s="1"/>
  <c r="BR1510" i="5" s="1"/>
  <c r="BR1511" i="5" s="1"/>
  <c r="BR1512" i="5" s="1"/>
  <c r="BR1513" i="5" s="1"/>
  <c r="BR1514" i="5" s="1"/>
  <c r="BR1515" i="5" s="1"/>
  <c r="BR1516" i="5" s="1"/>
  <c r="BR1517" i="5" s="1"/>
  <c r="BR1518" i="5" s="1"/>
  <c r="BR1519" i="5" s="1"/>
  <c r="BR1520" i="5" s="1"/>
  <c r="BR1521" i="5" s="1"/>
  <c r="BR1522" i="5" s="1"/>
  <c r="BR1523" i="5" s="1"/>
  <c r="BR1524" i="5" s="1"/>
  <c r="BR1525" i="5" s="1"/>
  <c r="BR1526" i="5" s="1"/>
  <c r="BR1527" i="5" s="1"/>
  <c r="BR1528" i="5" s="1"/>
  <c r="BR1529" i="5" s="1"/>
  <c r="BR1530" i="5" s="1"/>
  <c r="BR1531" i="5" s="1"/>
  <c r="BR1532" i="5" s="1"/>
  <c r="BR1533" i="5" s="1"/>
  <c r="BR1534" i="5" s="1"/>
  <c r="BR1535" i="5" s="1"/>
  <c r="BR1536" i="5" s="1"/>
  <c r="BR1537" i="5" s="1"/>
  <c r="BR1538" i="5" s="1"/>
  <c r="BR1539" i="5" s="1"/>
  <c r="BR1540" i="5" s="1"/>
  <c r="BR1541" i="5" s="1"/>
  <c r="BR1542" i="5" s="1"/>
  <c r="BR1543" i="5" s="1"/>
  <c r="BR1544" i="5" s="1"/>
  <c r="BR1545" i="5" s="1"/>
  <c r="BR1546" i="5" s="1"/>
  <c r="BR1547" i="5" s="1"/>
  <c r="BR1548" i="5" s="1"/>
  <c r="BR1549" i="5" s="1"/>
  <c r="BR1550" i="5" s="1"/>
  <c r="BR1551" i="5" s="1"/>
  <c r="BR1552" i="5" s="1"/>
  <c r="BR1553" i="5" s="1"/>
  <c r="BR1554" i="5" s="1"/>
  <c r="BR1555" i="5" s="1"/>
  <c r="BR1556" i="5" s="1"/>
  <c r="BR1557" i="5" s="1"/>
  <c r="BR1558" i="5" s="1"/>
  <c r="BR1559" i="5" s="1"/>
  <c r="BR1560" i="5" s="1"/>
  <c r="BR1561" i="5" s="1"/>
  <c r="BR1562" i="5" s="1"/>
  <c r="BR1563" i="5" s="1"/>
  <c r="BR1564" i="5" s="1"/>
  <c r="BR1565" i="5" s="1"/>
  <c r="BR1566" i="5" s="1"/>
  <c r="BR1567" i="5" s="1"/>
  <c r="BR1568" i="5" s="1"/>
  <c r="BR1569" i="5" s="1"/>
  <c r="BR1570" i="5" s="1"/>
  <c r="BR1571" i="5" s="1"/>
  <c r="BR1572" i="5" s="1"/>
  <c r="BR1573" i="5" s="1"/>
  <c r="BR1574" i="5" s="1"/>
  <c r="BR1575" i="5" s="1"/>
  <c r="BR1576" i="5" s="1"/>
  <c r="BR1577" i="5" s="1"/>
  <c r="BR1578" i="5" s="1"/>
  <c r="BR1579" i="5" s="1"/>
  <c r="BR1580" i="5" s="1"/>
  <c r="BR1581" i="5" s="1"/>
  <c r="BR1582" i="5" s="1"/>
  <c r="BR1583" i="5" s="1"/>
  <c r="BR1584" i="5" s="1"/>
  <c r="BR1585" i="5" s="1"/>
  <c r="BR1586" i="5" s="1"/>
  <c r="BR1587" i="5" s="1"/>
  <c r="BR1588" i="5" s="1"/>
  <c r="BR1589" i="5" s="1"/>
  <c r="BR1590" i="5" s="1"/>
  <c r="BR1591" i="5" s="1"/>
  <c r="BR1592" i="5" s="1"/>
  <c r="BR1593" i="5" s="1"/>
  <c r="BR1594" i="5" s="1"/>
  <c r="BR1595" i="5" s="1"/>
  <c r="BR1596" i="5" s="1"/>
  <c r="BR1597" i="5" s="1"/>
  <c r="BR1598" i="5" s="1"/>
  <c r="BR1599" i="5" s="1"/>
  <c r="BR1600" i="5" s="1"/>
  <c r="BR1601" i="5" s="1"/>
  <c r="BR1602" i="5" s="1"/>
  <c r="BR1603" i="5" s="1"/>
  <c r="BR1604" i="5" s="1"/>
  <c r="BR1605" i="5" s="1"/>
  <c r="BR1606" i="5" s="1"/>
  <c r="BR1607" i="5" s="1"/>
  <c r="BR1608" i="5" s="1"/>
  <c r="BR1609" i="5" s="1"/>
  <c r="BR1610" i="5" s="1"/>
  <c r="BR1611" i="5" s="1"/>
  <c r="BR1612" i="5" s="1"/>
  <c r="BR1613" i="5" s="1"/>
  <c r="BR1614" i="5" s="1"/>
  <c r="BR1615" i="5" s="1"/>
  <c r="BR1616" i="5" s="1"/>
  <c r="BR1617" i="5" s="1"/>
  <c r="BR1618" i="5" s="1"/>
  <c r="BR1619" i="5" s="1"/>
  <c r="BR1620" i="5" s="1"/>
  <c r="BR1621" i="5" s="1"/>
  <c r="BR1622" i="5" s="1"/>
  <c r="BR1623" i="5" s="1"/>
  <c r="BR1624" i="5" s="1"/>
  <c r="BR1625" i="5" s="1"/>
  <c r="BR1626" i="5" s="1"/>
  <c r="BR1627" i="5" s="1"/>
  <c r="BR1628" i="5" s="1"/>
  <c r="BR1629" i="5" s="1"/>
  <c r="BR1630" i="5" s="1"/>
  <c r="BR1631" i="5" s="1"/>
  <c r="BR1632" i="5" s="1"/>
  <c r="BR1633" i="5" s="1"/>
  <c r="BR1634" i="5" s="1"/>
  <c r="BR1635" i="5" s="1"/>
  <c r="BR1636" i="5" s="1"/>
  <c r="BR1637" i="5" s="1"/>
  <c r="BR1638" i="5" s="1"/>
  <c r="BR1639" i="5" s="1"/>
  <c r="BR1640" i="5" s="1"/>
  <c r="BR1641" i="5" s="1"/>
  <c r="BR1642" i="5" s="1"/>
  <c r="BR1643" i="5" s="1"/>
  <c r="BR1644" i="5" s="1"/>
  <c r="BR1645" i="5" s="1"/>
  <c r="BR1646" i="5" s="1"/>
  <c r="BR1647" i="5" s="1"/>
  <c r="BR1648" i="5" s="1"/>
  <c r="BR1649" i="5" s="1"/>
  <c r="BR1650" i="5" s="1"/>
  <c r="BR1651" i="5" s="1"/>
  <c r="BR1652" i="5" s="1"/>
  <c r="BR1653" i="5" s="1"/>
  <c r="BR1654" i="5" s="1"/>
  <c r="BR1655" i="5" s="1"/>
  <c r="BR1656" i="5" s="1"/>
  <c r="BR1657" i="5" s="1"/>
  <c r="BR1658" i="5" s="1"/>
  <c r="BR1659" i="5" s="1"/>
  <c r="BR1660" i="5" s="1"/>
  <c r="BR1661" i="5" s="1"/>
  <c r="BR1662" i="5" s="1"/>
  <c r="BR1663" i="5" s="1"/>
  <c r="BR1664" i="5" s="1"/>
  <c r="BR1665" i="5" s="1"/>
  <c r="BR1666" i="5" s="1"/>
  <c r="BR1667" i="5" s="1"/>
  <c r="BR1668" i="5" s="1"/>
  <c r="BR1669" i="5" s="1"/>
  <c r="BR1670" i="5" s="1"/>
  <c r="BR1671" i="5" s="1"/>
  <c r="BR1672" i="5" s="1"/>
  <c r="BR1673" i="5" s="1"/>
  <c r="BR1674" i="5" s="1"/>
  <c r="BR1675" i="5" s="1"/>
  <c r="BR1676" i="5" s="1"/>
  <c r="BR1677" i="5" s="1"/>
  <c r="BR1678" i="5" s="1"/>
  <c r="BR1679" i="5" s="1"/>
  <c r="BR1680" i="5" s="1"/>
  <c r="BR1681" i="5" s="1"/>
  <c r="BR1682" i="5" s="1"/>
  <c r="BR1683" i="5" s="1"/>
  <c r="BR1684" i="5" s="1"/>
  <c r="BR1685" i="5" s="1"/>
  <c r="BR1686" i="5" s="1"/>
  <c r="BR1687" i="5" s="1"/>
  <c r="BR1688" i="5" s="1"/>
  <c r="BR1689" i="5" s="1"/>
  <c r="BR1690" i="5" s="1"/>
  <c r="BR1691" i="5" s="1"/>
  <c r="BR1692" i="5" s="1"/>
  <c r="BR1693" i="5" s="1"/>
  <c r="BR1694" i="5" s="1"/>
  <c r="BR1695" i="5" s="1"/>
  <c r="BR1696" i="5" s="1"/>
  <c r="BR1697" i="5" s="1"/>
  <c r="BR1698" i="5" s="1"/>
  <c r="BR1699" i="5" s="1"/>
  <c r="BR1700" i="5" s="1"/>
  <c r="BR1701" i="5" s="1"/>
  <c r="BR1702" i="5" s="1"/>
  <c r="BR1703" i="5" s="1"/>
  <c r="BR1704" i="5" s="1"/>
  <c r="BR1705" i="5" s="1"/>
  <c r="BR1706" i="5" s="1"/>
  <c r="BR1707" i="5" s="1"/>
  <c r="BR1708" i="5" s="1"/>
  <c r="BR1709" i="5" s="1"/>
  <c r="BR1710" i="5" s="1"/>
  <c r="BR1711" i="5" s="1"/>
  <c r="BR1712" i="5" s="1"/>
  <c r="BR1713" i="5" s="1"/>
  <c r="BR1714" i="5" s="1"/>
  <c r="BR1715" i="5" s="1"/>
  <c r="BR1716" i="5" s="1"/>
  <c r="BR1717" i="5" s="1"/>
  <c r="BR1718" i="5" s="1"/>
  <c r="BR1719" i="5" s="1"/>
  <c r="BR1720" i="5" s="1"/>
  <c r="BR1721" i="5" s="1"/>
  <c r="BR1722" i="5" s="1"/>
  <c r="BR1723" i="5" s="1"/>
  <c r="BR1724" i="5" s="1"/>
  <c r="BR1725" i="5" s="1"/>
  <c r="BR1726" i="5" s="1"/>
  <c r="BR1727" i="5" s="1"/>
  <c r="BR1728" i="5" s="1"/>
  <c r="BR1729" i="5" s="1"/>
  <c r="BR1730" i="5" s="1"/>
  <c r="BR1731" i="5" s="1"/>
  <c r="BR1732" i="5" s="1"/>
  <c r="BR1733" i="5" s="1"/>
  <c r="BR1734" i="5" s="1"/>
  <c r="BR1735" i="5" s="1"/>
  <c r="BR1736" i="5" s="1"/>
  <c r="BR1737" i="5" s="1"/>
  <c r="BR1738" i="5" s="1"/>
  <c r="BR1739" i="5" s="1"/>
  <c r="BR1740" i="5" s="1"/>
  <c r="BR1741" i="5" s="1"/>
  <c r="BR1742" i="5" s="1"/>
  <c r="BR1743" i="5" s="1"/>
  <c r="BR1744" i="5" s="1"/>
  <c r="BR1745" i="5" s="1"/>
  <c r="BR1746" i="5" s="1"/>
  <c r="BR1747" i="5" s="1"/>
  <c r="BR1748" i="5" s="1"/>
  <c r="BR1749" i="5" s="1"/>
  <c r="BR1750" i="5" s="1"/>
  <c r="BR1751" i="5" s="1"/>
  <c r="BR1752" i="5" s="1"/>
  <c r="BR1753" i="5" s="1"/>
  <c r="BR1754" i="5" s="1"/>
  <c r="BR1755" i="5" s="1"/>
  <c r="BR1756" i="5" s="1"/>
  <c r="BR1757" i="5" s="1"/>
  <c r="BR1758" i="5" s="1"/>
  <c r="BR1759" i="5" s="1"/>
  <c r="BR1760" i="5" s="1"/>
  <c r="BR1761" i="5" s="1"/>
  <c r="BR1762" i="5" s="1"/>
  <c r="BR1763" i="5" s="1"/>
  <c r="BR1764" i="5" s="1"/>
  <c r="BR1765" i="5" s="1"/>
  <c r="BR1766" i="5" s="1"/>
  <c r="BR1767" i="5" s="1"/>
  <c r="BR1768" i="5" s="1"/>
  <c r="BR1769" i="5" s="1"/>
  <c r="BR1770" i="5" s="1"/>
  <c r="BR1771" i="5" s="1"/>
  <c r="BR1772" i="5" s="1"/>
  <c r="BR1773" i="5" s="1"/>
  <c r="BR1774" i="5" s="1"/>
  <c r="BR1775" i="5" s="1"/>
  <c r="BR1776" i="5" s="1"/>
  <c r="BR1777" i="5" s="1"/>
  <c r="BR1778" i="5" s="1"/>
  <c r="BR1779" i="5" s="1"/>
  <c r="BR1780" i="5" s="1"/>
  <c r="BR1781" i="5" s="1"/>
  <c r="BR1782" i="5" s="1"/>
  <c r="BR1783" i="5" s="1"/>
  <c r="BR1784" i="5" s="1"/>
  <c r="BR1785" i="5" s="1"/>
  <c r="BR1786" i="5" s="1"/>
  <c r="BR1787" i="5" s="1"/>
  <c r="BR1788" i="5" s="1"/>
  <c r="BR1789" i="5" s="1"/>
  <c r="BR1790" i="5" s="1"/>
  <c r="BR1791" i="5" s="1"/>
  <c r="BR1792" i="5" s="1"/>
  <c r="BR1793" i="5" s="1"/>
  <c r="BR1794" i="5" s="1"/>
  <c r="BR1795" i="5" s="1"/>
  <c r="BR1796" i="5" s="1"/>
  <c r="BR1797" i="5" s="1"/>
  <c r="BR1798" i="5" s="1"/>
  <c r="BR1799" i="5" s="1"/>
  <c r="BR1800" i="5" s="1"/>
  <c r="BR1801" i="5" s="1"/>
  <c r="BR1802" i="5" s="1"/>
  <c r="BR1803" i="5" s="1"/>
  <c r="BR1804" i="5" s="1"/>
  <c r="BR1805" i="5" s="1"/>
  <c r="BR1806" i="5" s="1"/>
  <c r="BR1807" i="5" s="1"/>
  <c r="BR1808" i="5" s="1"/>
  <c r="BR1809" i="5" s="1"/>
  <c r="BR1810" i="5" s="1"/>
  <c r="BR1811" i="5" s="1"/>
  <c r="BR1812" i="5" s="1"/>
  <c r="BR1813" i="5" s="1"/>
  <c r="BR1814" i="5" s="1"/>
  <c r="BR1815" i="5" s="1"/>
  <c r="BR1816" i="5" s="1"/>
  <c r="BR1817" i="5" s="1"/>
  <c r="BR1818" i="5" s="1"/>
  <c r="BR1819" i="5" s="1"/>
  <c r="BR1820" i="5" s="1"/>
  <c r="BR1821" i="5" s="1"/>
  <c r="BR1822" i="5" s="1"/>
  <c r="BR1823" i="5" s="1"/>
  <c r="BR1824" i="5" s="1"/>
  <c r="BR1825" i="5" s="1"/>
  <c r="BR1826" i="5" s="1"/>
  <c r="BR1827" i="5" s="1"/>
  <c r="BR1828" i="5" s="1"/>
  <c r="BR1829" i="5" s="1"/>
  <c r="BR1830" i="5" s="1"/>
  <c r="BR1831" i="5" s="1"/>
  <c r="BR1832" i="5" s="1"/>
  <c r="BR1833" i="5" s="1"/>
  <c r="BR1834" i="5" s="1"/>
  <c r="BR1835" i="5" s="1"/>
  <c r="BR1836" i="5" s="1"/>
  <c r="BR1837" i="5" s="1"/>
  <c r="BR1838" i="5" s="1"/>
  <c r="BR1839" i="5" s="1"/>
  <c r="BR1840" i="5" s="1"/>
  <c r="BR1841" i="5" s="1"/>
  <c r="BR1842" i="5" s="1"/>
  <c r="BR1843" i="5" s="1"/>
  <c r="BR1844" i="5" s="1"/>
  <c r="BR1845" i="5" s="1"/>
  <c r="BR1846" i="5" s="1"/>
  <c r="BR1847" i="5" s="1"/>
  <c r="BR1848" i="5" s="1"/>
  <c r="BR1849" i="5" s="1"/>
  <c r="BR1850" i="5" s="1"/>
  <c r="BR1851" i="5" s="1"/>
  <c r="BR1852" i="5" s="1"/>
  <c r="BR1853" i="5" s="1"/>
  <c r="BR1854" i="5" s="1"/>
  <c r="BR1855" i="5" s="1"/>
  <c r="BR1856" i="5" s="1"/>
  <c r="BR1857" i="5" s="1"/>
  <c r="BR1858" i="5" s="1"/>
  <c r="BR1859" i="5" s="1"/>
  <c r="BR1860" i="5" s="1"/>
  <c r="BR1861" i="5" s="1"/>
  <c r="BR1862" i="5" s="1"/>
  <c r="BR1863" i="5" s="1"/>
  <c r="BR1864" i="5" s="1"/>
  <c r="BR1865" i="5" s="1"/>
  <c r="BR1866" i="5" s="1"/>
  <c r="BR1867" i="5" s="1"/>
  <c r="BR1868" i="5" s="1"/>
  <c r="BR1869" i="5" s="1"/>
  <c r="BR1870" i="5" s="1"/>
  <c r="BR1871" i="5" s="1"/>
  <c r="BR1872" i="5" s="1"/>
  <c r="BR1873" i="5" s="1"/>
  <c r="BR1874" i="5" s="1"/>
  <c r="BR1875" i="5" s="1"/>
  <c r="BR1876" i="5" s="1"/>
  <c r="BR1877" i="5" s="1"/>
  <c r="BR1878" i="5" s="1"/>
  <c r="BR1879" i="5" s="1"/>
  <c r="BR1880" i="5" s="1"/>
  <c r="BR1881" i="5" s="1"/>
  <c r="BR1882" i="5" s="1"/>
  <c r="BR1883" i="5" s="1"/>
  <c r="BR1884" i="5" s="1"/>
  <c r="BR1885" i="5" s="1"/>
  <c r="BR1886" i="5" s="1"/>
  <c r="BR1887" i="5" s="1"/>
  <c r="BR1888" i="5" s="1"/>
  <c r="BR1889" i="5" s="1"/>
  <c r="BR1890" i="5" s="1"/>
  <c r="BR1891" i="5" s="1"/>
  <c r="BR1892" i="5" s="1"/>
  <c r="BR1893" i="5" s="1"/>
  <c r="BR1894" i="5" s="1"/>
  <c r="BR1895" i="5" s="1"/>
  <c r="BR1896" i="5" s="1"/>
  <c r="BR1897" i="5" s="1"/>
  <c r="BR1898" i="5" s="1"/>
  <c r="BR1899" i="5" s="1"/>
  <c r="BR1900" i="5" s="1"/>
  <c r="BR1901" i="5" s="1"/>
  <c r="BR1902" i="5" s="1"/>
  <c r="BR1903" i="5" s="1"/>
  <c r="BR1904" i="5" s="1"/>
  <c r="BR1905" i="5" s="1"/>
  <c r="BR1906" i="5" s="1"/>
  <c r="BR1907" i="5" s="1"/>
  <c r="BR1908" i="5" s="1"/>
  <c r="BR1909" i="5" s="1"/>
  <c r="BR1910" i="5" s="1"/>
  <c r="BR1911" i="5" s="1"/>
  <c r="BR1912" i="5" s="1"/>
  <c r="BR1913" i="5" s="1"/>
  <c r="BR1914" i="5" s="1"/>
  <c r="BR1915" i="5" s="1"/>
  <c r="BR1916" i="5" s="1"/>
  <c r="BR1917" i="5" s="1"/>
  <c r="BR1918" i="5" s="1"/>
  <c r="BR1919" i="5" s="1"/>
  <c r="BR1920" i="5" s="1"/>
  <c r="BR1921" i="5" s="1"/>
  <c r="BR1922" i="5" s="1"/>
  <c r="BR1923" i="5" s="1"/>
  <c r="BR1924" i="5" s="1"/>
  <c r="BR1925" i="5" s="1"/>
  <c r="BR1926" i="5" s="1"/>
  <c r="BR1927" i="5" s="1"/>
  <c r="BR1928" i="5" s="1"/>
  <c r="BR1929" i="5" s="1"/>
  <c r="BR1930" i="5" s="1"/>
  <c r="BR1931" i="5" s="1"/>
  <c r="BR1932" i="5" s="1"/>
  <c r="BR1933" i="5" s="1"/>
  <c r="BR1934" i="5" s="1"/>
  <c r="BR1935" i="5" s="1"/>
  <c r="BR1936" i="5" s="1"/>
  <c r="BR1937" i="5" s="1"/>
  <c r="BR1938" i="5" s="1"/>
  <c r="BR1939" i="5" s="1"/>
  <c r="BR1940" i="5" s="1"/>
  <c r="BR1941" i="5" s="1"/>
  <c r="BR1942" i="5" s="1"/>
  <c r="BR1943" i="5" s="1"/>
  <c r="BR1944" i="5" s="1"/>
  <c r="BR1945" i="5" s="1"/>
  <c r="BR1946" i="5" s="1"/>
  <c r="BR1947" i="5" s="1"/>
  <c r="BR1948" i="5" s="1"/>
  <c r="BR1949" i="5" s="1"/>
  <c r="BR1950" i="5" s="1"/>
  <c r="BR1951" i="5" s="1"/>
  <c r="BR1952" i="5" s="1"/>
  <c r="BR1953" i="5" s="1"/>
  <c r="BR1954" i="5" s="1"/>
  <c r="BR1955" i="5" s="1"/>
  <c r="BR1956" i="5" s="1"/>
  <c r="BR1957" i="5" s="1"/>
  <c r="BR1958" i="5" s="1"/>
  <c r="BR1959" i="5" s="1"/>
  <c r="BR1960" i="5" s="1"/>
  <c r="BR1961" i="5" s="1"/>
  <c r="BR1962" i="5" s="1"/>
  <c r="BR1963" i="5" s="1"/>
  <c r="BR1964" i="5" s="1"/>
  <c r="BR1965" i="5" s="1"/>
  <c r="BR1966" i="5" s="1"/>
  <c r="BR1967" i="5" s="1"/>
  <c r="BR1968" i="5" s="1"/>
  <c r="BR1969" i="5" s="1"/>
  <c r="BR1970" i="5" s="1"/>
  <c r="BR1971" i="5" s="1"/>
  <c r="BR1972" i="5" s="1"/>
  <c r="BR1973" i="5" s="1"/>
  <c r="BR1974" i="5" s="1"/>
  <c r="BR1975" i="5" s="1"/>
  <c r="BR1976" i="5" s="1"/>
  <c r="BR1977" i="5" s="1"/>
  <c r="BR1978" i="5" s="1"/>
  <c r="BR1979" i="5" s="1"/>
  <c r="BR1980" i="5" s="1"/>
  <c r="BR1981" i="5" s="1"/>
  <c r="BR1982" i="5" s="1"/>
  <c r="BR1983" i="5" s="1"/>
  <c r="BR1984" i="5" s="1"/>
  <c r="BR1985" i="5" s="1"/>
  <c r="BR1986" i="5" s="1"/>
  <c r="BR1987" i="5" s="1"/>
  <c r="BR1988" i="5" s="1"/>
  <c r="BR1989" i="5" s="1"/>
  <c r="BR1990" i="5" s="1"/>
  <c r="BR1991" i="5" s="1"/>
  <c r="BR1992" i="5" s="1"/>
  <c r="BR1993" i="5" s="1"/>
  <c r="BR1994" i="5" s="1"/>
  <c r="BR1995" i="5" s="1"/>
  <c r="BR1996" i="5" s="1"/>
  <c r="BR1997" i="5" s="1"/>
  <c r="BR1998" i="5" s="1"/>
  <c r="BR1999" i="5" s="1"/>
  <c r="BR2000" i="5" s="1"/>
  <c r="BR2001" i="5" s="1"/>
  <c r="BR2002" i="5" s="1"/>
  <c r="BR2003" i="5" s="1"/>
  <c r="BR2004" i="5" s="1"/>
  <c r="BR2005" i="5" s="1"/>
  <c r="BR2006" i="5" s="1"/>
  <c r="BR2007" i="5" s="1"/>
  <c r="BR2008" i="5" s="1"/>
  <c r="BR2009" i="5" s="1"/>
  <c r="BR2010" i="5" s="1"/>
  <c r="BR2011" i="5" s="1"/>
  <c r="BR2012" i="5" s="1"/>
  <c r="BR2013" i="5" s="1"/>
  <c r="BR2014" i="5" s="1"/>
  <c r="BR2015" i="5" s="1"/>
  <c r="BR2016" i="5" s="1"/>
  <c r="BR2017" i="5" s="1"/>
  <c r="BR2018" i="5" s="1"/>
  <c r="BR2019" i="5" s="1"/>
  <c r="BR2020" i="5" s="1"/>
  <c r="BR2021" i="5" s="1"/>
  <c r="BR2022" i="5" s="1"/>
  <c r="BR2023" i="5" s="1"/>
  <c r="BR2024" i="5" s="1"/>
  <c r="BR2025" i="5" s="1"/>
  <c r="BR2026" i="5" s="1"/>
  <c r="BR2027" i="5" s="1"/>
  <c r="BR2028" i="5" s="1"/>
  <c r="BR2029" i="5" s="1"/>
  <c r="BR2030" i="5" s="1"/>
  <c r="BR2031" i="5" s="1"/>
  <c r="BR2032" i="5" s="1"/>
  <c r="BR2033" i="5" s="1"/>
  <c r="BR2034" i="5" s="1"/>
  <c r="BR2035" i="5" s="1"/>
  <c r="BR2036" i="5" s="1"/>
  <c r="BR2037" i="5" s="1"/>
  <c r="BR2038" i="5" s="1"/>
  <c r="BR2039" i="5" s="1"/>
  <c r="BR2040" i="5" s="1"/>
  <c r="BR2041" i="5" s="1"/>
  <c r="BR2042" i="5" s="1"/>
  <c r="BR2043" i="5" s="1"/>
  <c r="BR2044" i="5" s="1"/>
  <c r="BR2045" i="5" s="1"/>
  <c r="BR2046" i="5" s="1"/>
  <c r="BR2047" i="5" s="1"/>
  <c r="BR2048" i="5" s="1"/>
  <c r="BR2049" i="5" s="1"/>
  <c r="BR2050" i="5" s="1"/>
  <c r="BR2051" i="5" s="1"/>
  <c r="BR2052" i="5" s="1"/>
  <c r="BR2053" i="5" s="1"/>
  <c r="BR2054" i="5" s="1"/>
  <c r="BR2055" i="5" s="1"/>
  <c r="BR2056" i="5" s="1"/>
  <c r="BR2057" i="5" s="1"/>
  <c r="BR2058" i="5" s="1"/>
  <c r="BR2059" i="5" s="1"/>
  <c r="BR2060" i="5" s="1"/>
  <c r="BR2061" i="5" s="1"/>
  <c r="BR2062" i="5" s="1"/>
  <c r="BR2063" i="5" s="1"/>
  <c r="BR2064" i="5" s="1"/>
  <c r="BR2065" i="5" s="1"/>
  <c r="BR2066" i="5" s="1"/>
  <c r="BR2067" i="5" s="1"/>
  <c r="BR2068" i="5" s="1"/>
  <c r="BR2069" i="5" s="1"/>
  <c r="BR2070" i="5" s="1"/>
  <c r="BR2071" i="5" s="1"/>
  <c r="BR2072" i="5" s="1"/>
  <c r="BR2073" i="5" s="1"/>
  <c r="BR2074" i="5" s="1"/>
  <c r="BR2075" i="5" s="1"/>
  <c r="BR2076" i="5" s="1"/>
  <c r="BR2077" i="5" s="1"/>
  <c r="BR2078" i="5" s="1"/>
  <c r="BR2079" i="5" s="1"/>
  <c r="BR2080" i="5" s="1"/>
  <c r="BR2081" i="5" s="1"/>
  <c r="BR2082" i="5" s="1"/>
  <c r="BR2083" i="5" s="1"/>
  <c r="BR2084" i="5" s="1"/>
  <c r="BR2085" i="5" s="1"/>
  <c r="BR2086" i="5" s="1"/>
  <c r="BR2087" i="5" s="1"/>
  <c r="BR2088" i="5" s="1"/>
  <c r="BR2089" i="5" s="1"/>
  <c r="BR2090" i="5" s="1"/>
  <c r="BR2091" i="5" s="1"/>
  <c r="BR2092" i="5" s="1"/>
  <c r="BR2093" i="5" s="1"/>
  <c r="BR2094" i="5" s="1"/>
  <c r="BR2095" i="5" s="1"/>
  <c r="BR2096" i="5" s="1"/>
  <c r="BR2097" i="5" s="1"/>
  <c r="BR2098" i="5" s="1"/>
  <c r="BR2099" i="5" s="1"/>
  <c r="BR2100" i="5" s="1"/>
  <c r="BR2101" i="5" s="1"/>
  <c r="BR2102" i="5" s="1"/>
  <c r="BR2103" i="5" s="1"/>
  <c r="BR2104" i="5" s="1"/>
  <c r="BR2105" i="5" s="1"/>
  <c r="BR2106" i="5" s="1"/>
  <c r="BR2107" i="5" s="1"/>
  <c r="BR2108" i="5" s="1"/>
  <c r="BR2109" i="5" s="1"/>
  <c r="BR2110" i="5" s="1"/>
  <c r="BR2111" i="5" s="1"/>
  <c r="BR2112" i="5" s="1"/>
  <c r="BR2113" i="5" s="1"/>
  <c r="BR2114" i="5" s="1"/>
  <c r="BR2115" i="5" s="1"/>
  <c r="BR2116" i="5" s="1"/>
  <c r="BR2117" i="5" s="1"/>
  <c r="BR2118" i="5" s="1"/>
  <c r="BR2119" i="5" s="1"/>
  <c r="BR2120" i="5" s="1"/>
  <c r="BR2121" i="5" s="1"/>
  <c r="BR2122" i="5" s="1"/>
  <c r="BR2123" i="5" s="1"/>
  <c r="BR2124" i="5" s="1"/>
  <c r="BR2125" i="5" s="1"/>
  <c r="BR2126" i="5" s="1"/>
  <c r="BR2127" i="5" s="1"/>
  <c r="BR2128" i="5" s="1"/>
  <c r="BR2129" i="5" s="1"/>
  <c r="BR2130" i="5" s="1"/>
  <c r="BR2131" i="5" s="1"/>
  <c r="BR2132" i="5" s="1"/>
  <c r="BR2133" i="5" s="1"/>
  <c r="BR2134" i="5" s="1"/>
  <c r="BR2135" i="5" s="1"/>
  <c r="BR2136" i="5" s="1"/>
  <c r="BR2137" i="5" s="1"/>
  <c r="BR2138" i="5" s="1"/>
  <c r="BR2139" i="5" s="1"/>
  <c r="BR2140" i="5" s="1"/>
  <c r="BR2141" i="5" s="1"/>
  <c r="BR2142" i="5" s="1"/>
  <c r="BR2143" i="5" s="1"/>
  <c r="BR2144" i="5" s="1"/>
  <c r="BR2145" i="5" s="1"/>
  <c r="BR2146" i="5" s="1"/>
  <c r="BR2147" i="5" s="1"/>
  <c r="BR2148" i="5" s="1"/>
  <c r="BR2149" i="5" s="1"/>
  <c r="BR2150" i="5" s="1"/>
  <c r="BR2151" i="5" s="1"/>
  <c r="BR2152" i="5" s="1"/>
  <c r="BR2153" i="5" s="1"/>
  <c r="BR2154" i="5" s="1"/>
  <c r="BR2155" i="5" s="1"/>
  <c r="BR2156" i="5" s="1"/>
  <c r="BR2157" i="5" s="1"/>
  <c r="BR2158" i="5" s="1"/>
  <c r="BR2159" i="5" s="1"/>
  <c r="BR2160" i="5" s="1"/>
  <c r="BR2161" i="5" s="1"/>
  <c r="BR2162" i="5" s="1"/>
  <c r="BR2163" i="5" s="1"/>
  <c r="BR2164" i="5" s="1"/>
  <c r="BR2165" i="5" s="1"/>
  <c r="BR2166" i="5" s="1"/>
  <c r="BR2167" i="5" s="1"/>
  <c r="BR2168" i="5" s="1"/>
  <c r="BR2169" i="5" s="1"/>
  <c r="BR2170" i="5" s="1"/>
  <c r="BR2171" i="5" s="1"/>
  <c r="BR2172" i="5" s="1"/>
  <c r="BR2173" i="5" s="1"/>
  <c r="BR2174" i="5" s="1"/>
  <c r="BR2175" i="5" s="1"/>
  <c r="BR2176" i="5" s="1"/>
  <c r="BR2177" i="5" s="1"/>
  <c r="BR2178" i="5" s="1"/>
  <c r="BR2179" i="5" s="1"/>
  <c r="BR2180" i="5" s="1"/>
  <c r="BR2181" i="5" s="1"/>
  <c r="BR2182" i="5" s="1"/>
  <c r="BR2183" i="5" s="1"/>
  <c r="BR2184" i="5" s="1"/>
  <c r="BR2185" i="5" s="1"/>
  <c r="BR2186" i="5" s="1"/>
  <c r="BR2187" i="5" s="1"/>
  <c r="BR2188" i="5" s="1"/>
  <c r="BR2189" i="5" s="1"/>
  <c r="BR2190" i="5" s="1"/>
  <c r="BR2191" i="5" s="1"/>
  <c r="BR2192" i="5" s="1"/>
  <c r="BR2193" i="5" s="1"/>
  <c r="BR2194" i="5" s="1"/>
  <c r="BR2195" i="5" s="1"/>
  <c r="BR2196" i="5" s="1"/>
  <c r="BR2197" i="5" s="1"/>
  <c r="BR2198" i="5" s="1"/>
  <c r="BR2199" i="5" s="1"/>
  <c r="BR2200" i="5" s="1"/>
  <c r="BR2201" i="5" s="1"/>
  <c r="BR2202" i="5" s="1"/>
  <c r="BR2203" i="5" s="1"/>
  <c r="BR2204" i="5" s="1"/>
  <c r="BR2205" i="5" s="1"/>
  <c r="BR2206" i="5" s="1"/>
  <c r="BR2207" i="5" s="1"/>
  <c r="BR2208" i="5" s="1"/>
  <c r="BR2209" i="5" s="1"/>
  <c r="BR2210" i="5" s="1"/>
  <c r="BR2211" i="5" s="1"/>
  <c r="BR2212" i="5" s="1"/>
  <c r="BR2213" i="5" s="1"/>
  <c r="BR2214" i="5" s="1"/>
  <c r="BR2215" i="5" s="1"/>
  <c r="BR2216" i="5" s="1"/>
  <c r="BR2217" i="5" s="1"/>
  <c r="BR2218" i="5" s="1"/>
  <c r="BR2219" i="5" s="1"/>
  <c r="BR2220" i="5" s="1"/>
  <c r="BR2221" i="5" s="1"/>
  <c r="BR2222" i="5" s="1"/>
  <c r="BR2223" i="5" s="1"/>
  <c r="BR2224" i="5" s="1"/>
  <c r="BR2225" i="5" s="1"/>
  <c r="BR2226" i="5" s="1"/>
  <c r="BR2227" i="5" s="1"/>
  <c r="BR2228" i="5" s="1"/>
  <c r="BR2229" i="5" s="1"/>
  <c r="BR2230" i="5" s="1"/>
  <c r="BR2231" i="5" s="1"/>
  <c r="BR2232" i="5" s="1"/>
  <c r="BR2233" i="5" s="1"/>
  <c r="BR2234" i="5" s="1"/>
  <c r="BR2235" i="5" s="1"/>
  <c r="BR2236" i="5" s="1"/>
  <c r="BR2237" i="5" s="1"/>
  <c r="BR2238" i="5" s="1"/>
  <c r="BR2239" i="5" s="1"/>
  <c r="BR2240" i="5" s="1"/>
  <c r="BR2241" i="5" s="1"/>
  <c r="BR2242" i="5" s="1"/>
  <c r="BR2243" i="5" s="1"/>
  <c r="BR2244" i="5" s="1"/>
  <c r="BR2245" i="5" s="1"/>
  <c r="BR2246" i="5" s="1"/>
  <c r="BR2247" i="5" s="1"/>
  <c r="BR2248" i="5" s="1"/>
  <c r="BR2249" i="5" s="1"/>
  <c r="BR2250" i="5" s="1"/>
  <c r="BR2251" i="5" s="1"/>
  <c r="BR2252" i="5" s="1"/>
  <c r="BR2253" i="5" s="1"/>
  <c r="BR2254" i="5" s="1"/>
  <c r="BR2255" i="5" s="1"/>
  <c r="BR2256" i="5" s="1"/>
  <c r="BR2257" i="5" s="1"/>
  <c r="BR2258" i="5" s="1"/>
  <c r="BR2259" i="5" s="1"/>
  <c r="BR2260" i="5" s="1"/>
  <c r="BR2261" i="5" s="1"/>
  <c r="BR2262" i="5" s="1"/>
  <c r="BR2263" i="5" s="1"/>
  <c r="BR2264" i="5" s="1"/>
  <c r="BR2265" i="5" s="1"/>
  <c r="BR2266" i="5" s="1"/>
  <c r="BR2267" i="5" s="1"/>
  <c r="BR2268" i="5" s="1"/>
  <c r="BR2269" i="5" s="1"/>
  <c r="BR2270" i="5" s="1"/>
  <c r="BR2271" i="5" s="1"/>
  <c r="BR2272" i="5" s="1"/>
  <c r="BR2273" i="5" s="1"/>
  <c r="BR2274" i="5" s="1"/>
  <c r="BR2275" i="5" s="1"/>
  <c r="BR2276" i="5" s="1"/>
  <c r="BR2277" i="5" s="1"/>
  <c r="BR2278" i="5" s="1"/>
  <c r="BR2279" i="5" s="1"/>
  <c r="BR2280" i="5" s="1"/>
  <c r="BR2281" i="5" s="1"/>
  <c r="BR2282" i="5" s="1"/>
  <c r="BR2283" i="5" s="1"/>
  <c r="BR2284" i="5" s="1"/>
  <c r="BR2285" i="5" s="1"/>
  <c r="BR2286" i="5" s="1"/>
  <c r="BR2287" i="5" s="1"/>
  <c r="BR2288" i="5" s="1"/>
  <c r="BR2289" i="5" s="1"/>
  <c r="BR2290" i="5" s="1"/>
  <c r="BR2291" i="5" s="1"/>
  <c r="BR2292" i="5" s="1"/>
  <c r="BR2293" i="5" s="1"/>
  <c r="BR2294" i="5" s="1"/>
  <c r="BR2295" i="5" s="1"/>
  <c r="BR2296" i="5" s="1"/>
  <c r="BR2297" i="5" s="1"/>
  <c r="BR2298" i="5" s="1"/>
  <c r="BR2299" i="5" s="1"/>
  <c r="BR2300" i="5" s="1"/>
  <c r="BR2301" i="5" s="1"/>
  <c r="BR2302" i="5" s="1"/>
  <c r="BR2303" i="5" s="1"/>
  <c r="BR2304" i="5" s="1"/>
  <c r="BR2305" i="5" s="1"/>
  <c r="BR2306" i="5" s="1"/>
  <c r="BR2307" i="5" s="1"/>
  <c r="BR2308" i="5" s="1"/>
  <c r="BR2309" i="5" s="1"/>
  <c r="BR2310" i="5" s="1"/>
  <c r="BR2311" i="5" s="1"/>
  <c r="BR2312" i="5" s="1"/>
  <c r="BR2313" i="5" s="1"/>
  <c r="BR2314" i="5" s="1"/>
  <c r="BR2315" i="5" s="1"/>
  <c r="BR2316" i="5" s="1"/>
  <c r="BR2317" i="5" s="1"/>
  <c r="BR2318" i="5" s="1"/>
  <c r="BR2319" i="5" s="1"/>
  <c r="BR2320" i="5" s="1"/>
  <c r="BR2321" i="5" s="1"/>
  <c r="BR2322" i="5" s="1"/>
  <c r="BR2323" i="5" s="1"/>
  <c r="BR2324" i="5" s="1"/>
  <c r="BR2325" i="5" s="1"/>
  <c r="BR2326" i="5" s="1"/>
  <c r="BR2327" i="5" s="1"/>
  <c r="BR2328" i="5" s="1"/>
  <c r="BR2329" i="5" s="1"/>
  <c r="BR2330" i="5" s="1"/>
  <c r="BR2331" i="5" s="1"/>
  <c r="BR2332" i="5" s="1"/>
  <c r="BR2333" i="5" s="1"/>
  <c r="BR2334" i="5" s="1"/>
  <c r="BR2335" i="5" s="1"/>
  <c r="BR2336" i="5" s="1"/>
  <c r="BR2337" i="5" s="1"/>
  <c r="BR2338" i="5" s="1"/>
  <c r="BR2339" i="5" s="1"/>
  <c r="BR2340" i="5" s="1"/>
  <c r="BR2341" i="5" s="1"/>
  <c r="BR2342" i="5" s="1"/>
  <c r="BR2343" i="5" s="1"/>
  <c r="BR2344" i="5" s="1"/>
  <c r="BR2345" i="5" s="1"/>
  <c r="BR2346" i="5" s="1"/>
  <c r="BR2347" i="5" s="1"/>
  <c r="BR2348" i="5" s="1"/>
  <c r="BR2349" i="5" s="1"/>
  <c r="BR2350" i="5" s="1"/>
  <c r="BR2351" i="5" s="1"/>
  <c r="BR2352" i="5" s="1"/>
  <c r="BR2353" i="5" s="1"/>
  <c r="BR2354" i="5" s="1"/>
  <c r="BR2355" i="5" s="1"/>
  <c r="BR2356" i="5" s="1"/>
  <c r="BR2357" i="5" s="1"/>
  <c r="BR2358" i="5" s="1"/>
  <c r="BR2359" i="5" s="1"/>
  <c r="BR2360" i="5" s="1"/>
  <c r="BR2361" i="5" s="1"/>
  <c r="BR2362" i="5" s="1"/>
  <c r="BR2363" i="5" s="1"/>
  <c r="BR2364" i="5" s="1"/>
  <c r="BR2365" i="5" s="1"/>
  <c r="BR2366" i="5" s="1"/>
  <c r="BR2367" i="5" s="1"/>
  <c r="BR2368" i="5" s="1"/>
  <c r="BR2369" i="5" s="1"/>
  <c r="BR2370" i="5" s="1"/>
  <c r="BR2371" i="5" s="1"/>
  <c r="BR2372" i="5" s="1"/>
  <c r="BR2373" i="5" s="1"/>
  <c r="BR2374" i="5" s="1"/>
  <c r="BR2375" i="5" s="1"/>
  <c r="BR2376" i="5" s="1"/>
  <c r="BR2377" i="5" s="1"/>
  <c r="BR2378" i="5" s="1"/>
  <c r="BR2379" i="5" s="1"/>
  <c r="BR2380" i="5" s="1"/>
  <c r="BR2381" i="5" s="1"/>
  <c r="BR2382" i="5" s="1"/>
  <c r="BR2383" i="5" s="1"/>
  <c r="BR2384" i="5" s="1"/>
  <c r="BR2385" i="5" s="1"/>
  <c r="BR2386" i="5" s="1"/>
  <c r="BR2387" i="5" s="1"/>
  <c r="BR2388" i="5" s="1"/>
  <c r="BR2389" i="5" s="1"/>
  <c r="BR2390" i="5" s="1"/>
  <c r="BR2391" i="5" s="1"/>
  <c r="BR2392" i="5" s="1"/>
  <c r="BR2393" i="5" s="1"/>
  <c r="BR2394" i="5" s="1"/>
  <c r="BR2395" i="5" s="1"/>
  <c r="BR2396" i="5" s="1"/>
  <c r="BR2397" i="5" s="1"/>
  <c r="BR2398" i="5" s="1"/>
  <c r="BR2399" i="5" s="1"/>
  <c r="BR2400" i="5" s="1"/>
  <c r="BR2401" i="5" s="1"/>
  <c r="BR2402" i="5" s="1"/>
  <c r="BR2403" i="5" s="1"/>
  <c r="BR2404" i="5" s="1"/>
  <c r="BR2405" i="5" s="1"/>
  <c r="BR2406" i="5" s="1"/>
  <c r="BR2407" i="5" s="1"/>
  <c r="BR2408" i="5" s="1"/>
  <c r="BR2409" i="5" s="1"/>
  <c r="BR2410" i="5" s="1"/>
  <c r="BR2411" i="5" s="1"/>
  <c r="BR2412" i="5" s="1"/>
  <c r="BR2413" i="5" s="1"/>
  <c r="BR2414" i="5" s="1"/>
  <c r="BR2415" i="5" s="1"/>
  <c r="BR2416" i="5" s="1"/>
  <c r="BR2417" i="5" s="1"/>
  <c r="BR2418" i="5" s="1"/>
  <c r="BR2419" i="5" s="1"/>
  <c r="BR2420" i="5" s="1"/>
  <c r="BR2421" i="5" s="1"/>
  <c r="BR2422" i="5" s="1"/>
  <c r="BR2423" i="5" s="1"/>
  <c r="BR2424" i="5" s="1"/>
  <c r="BR2425" i="5" s="1"/>
  <c r="BR2426" i="5" s="1"/>
  <c r="BR2427" i="5" s="1"/>
  <c r="BR2428" i="5" s="1"/>
  <c r="BR2429" i="5" s="1"/>
  <c r="BR2430" i="5" s="1"/>
  <c r="BR2431" i="5" s="1"/>
  <c r="BR2432" i="5" s="1"/>
  <c r="BR2433" i="5" s="1"/>
  <c r="BR2434" i="5" s="1"/>
  <c r="BR2435" i="5" s="1"/>
  <c r="BR2436" i="5" s="1"/>
  <c r="BR2437" i="5" s="1"/>
  <c r="BR2438" i="5" s="1"/>
  <c r="BR2439" i="5" s="1"/>
  <c r="BR2440" i="5" s="1"/>
  <c r="BR2441" i="5" s="1"/>
  <c r="BR2442" i="5" s="1"/>
  <c r="BR2443" i="5" s="1"/>
  <c r="BR2444" i="5" s="1"/>
  <c r="BR2445" i="5" s="1"/>
  <c r="BR2446" i="5" s="1"/>
  <c r="BR2447" i="5" s="1"/>
  <c r="BR2448" i="5" s="1"/>
  <c r="BR2449" i="5" s="1"/>
  <c r="BR2450" i="5" s="1"/>
  <c r="BR2451" i="5" s="1"/>
  <c r="BR2452" i="5" s="1"/>
  <c r="BR2453" i="5" s="1"/>
  <c r="BR2454" i="5" s="1"/>
  <c r="BR2455" i="5" s="1"/>
  <c r="BR2456" i="5" s="1"/>
  <c r="BR2457" i="5" s="1"/>
  <c r="BR2458" i="5" s="1"/>
  <c r="BR2459" i="5" s="1"/>
  <c r="BR2460" i="5" s="1"/>
  <c r="BR2461" i="5" s="1"/>
  <c r="BR2462" i="5" s="1"/>
  <c r="BR2463" i="5" s="1"/>
  <c r="BR2464" i="5" s="1"/>
  <c r="BR2465" i="5" s="1"/>
  <c r="BR2466" i="5" s="1"/>
  <c r="BR2467" i="5" s="1"/>
  <c r="BR2468" i="5" s="1"/>
  <c r="BR2469" i="5" s="1"/>
  <c r="BR2470" i="5" s="1"/>
  <c r="BR2471" i="5" s="1"/>
  <c r="BR2472" i="5" s="1"/>
  <c r="BR2473" i="5" s="1"/>
  <c r="BR2474" i="5" s="1"/>
  <c r="BR2475" i="5" s="1"/>
  <c r="BR2476" i="5" s="1"/>
  <c r="BR2477" i="5" s="1"/>
  <c r="BR2478" i="5" s="1"/>
  <c r="BR2479" i="5" s="1"/>
  <c r="BR2480" i="5" s="1"/>
  <c r="BR2481" i="5" s="1"/>
  <c r="BR2482" i="5" s="1"/>
  <c r="BR2483" i="5" s="1"/>
  <c r="BR2484" i="5" s="1"/>
  <c r="BR2485" i="5" s="1"/>
  <c r="BR2486" i="5" s="1"/>
  <c r="BR2487" i="5" s="1"/>
  <c r="BR2488" i="5" s="1"/>
  <c r="BR2489" i="5" s="1"/>
  <c r="BR2490" i="5" s="1"/>
  <c r="BR2491" i="5" s="1"/>
  <c r="BR2492" i="5" s="1"/>
  <c r="BR2493" i="5" s="1"/>
  <c r="BR2494" i="5" s="1"/>
  <c r="BR2495" i="5" s="1"/>
  <c r="BR2496" i="5" s="1"/>
  <c r="BR2497" i="5" s="1"/>
  <c r="BR2498" i="5" s="1"/>
  <c r="BR2499" i="5" s="1"/>
  <c r="BR2500" i="5" s="1"/>
  <c r="BR2501" i="5" s="1"/>
  <c r="BR2502" i="5" s="1"/>
  <c r="BR2503" i="5" s="1"/>
  <c r="BR2504" i="5" s="1"/>
  <c r="BR2505" i="5" s="1"/>
  <c r="BR2506" i="5" s="1"/>
  <c r="BR2507" i="5" s="1"/>
  <c r="BR2508" i="5" s="1"/>
  <c r="BR2509" i="5" s="1"/>
  <c r="BR2510" i="5" s="1"/>
  <c r="BR2511" i="5" s="1"/>
  <c r="BR2512" i="5" s="1"/>
  <c r="BR2513" i="5" s="1"/>
  <c r="BR2514" i="5" s="1"/>
  <c r="BR2515" i="5" s="1"/>
  <c r="BR2516" i="5" s="1"/>
  <c r="BR2517" i="5" s="1"/>
  <c r="BR2518" i="5" s="1"/>
  <c r="BR2519" i="5" s="1"/>
  <c r="BR2520" i="5" s="1"/>
  <c r="BR2521" i="5" s="1"/>
  <c r="BR2522" i="5" s="1"/>
  <c r="BR2523" i="5" s="1"/>
  <c r="BR2524" i="5" s="1"/>
  <c r="BR2525" i="5" s="1"/>
  <c r="BR2526" i="5" s="1"/>
  <c r="BR2527" i="5" s="1"/>
  <c r="BR2528" i="5" s="1"/>
  <c r="BR2529" i="5" s="1"/>
  <c r="BR2530" i="5" s="1"/>
  <c r="BR2531" i="5" s="1"/>
  <c r="BR2532" i="5" s="1"/>
  <c r="BR2533" i="5" s="1"/>
  <c r="BR2534" i="5" s="1"/>
  <c r="BR2535" i="5" s="1"/>
  <c r="BR2536" i="5" s="1"/>
  <c r="BR2537" i="5" s="1"/>
  <c r="BR2538" i="5" s="1"/>
  <c r="BR2539" i="5" s="1"/>
  <c r="BR2540" i="5" s="1"/>
  <c r="BR2541" i="5" s="1"/>
  <c r="BR2542" i="5" s="1"/>
  <c r="BR2543" i="5" s="1"/>
  <c r="BR2544" i="5" s="1"/>
  <c r="BR2545" i="5" s="1"/>
  <c r="BR2546" i="5" s="1"/>
  <c r="BR2547" i="5" s="1"/>
  <c r="BR2548" i="5" s="1"/>
  <c r="BR2549" i="5" s="1"/>
  <c r="BR2550" i="5" s="1"/>
  <c r="BR2551" i="5" s="1"/>
  <c r="BR2552" i="5" s="1"/>
  <c r="BR2553" i="5" s="1"/>
  <c r="BR2554" i="5" s="1"/>
  <c r="BR2555" i="5" s="1"/>
  <c r="BR2556" i="5" s="1"/>
  <c r="BR2557" i="5" s="1"/>
  <c r="BR2558" i="5" s="1"/>
  <c r="BR2559" i="5" s="1"/>
  <c r="BR2560" i="5" s="1"/>
  <c r="BR2561" i="5" s="1"/>
  <c r="BR2562" i="5" s="1"/>
  <c r="BR2563" i="5" s="1"/>
  <c r="BR2564" i="5" s="1"/>
  <c r="BR2565" i="5" s="1"/>
  <c r="BR2566" i="5" s="1"/>
  <c r="BR2567" i="5" s="1"/>
  <c r="BR2568" i="5" s="1"/>
  <c r="BR2569" i="5" s="1"/>
  <c r="BR2570" i="5" s="1"/>
  <c r="BR2571" i="5" s="1"/>
  <c r="BR2572" i="5" s="1"/>
  <c r="BR2573" i="5" s="1"/>
  <c r="BR2574" i="5" s="1"/>
  <c r="BR2575" i="5" s="1"/>
  <c r="BR2576" i="5" s="1"/>
  <c r="BR2577" i="5" s="1"/>
  <c r="BR2578" i="5" s="1"/>
  <c r="BR2579" i="5" s="1"/>
  <c r="BR2580" i="5" s="1"/>
  <c r="BR2581" i="5" s="1"/>
  <c r="BR2582" i="5" s="1"/>
  <c r="BR2583" i="5" s="1"/>
  <c r="BR2584" i="5" s="1"/>
  <c r="BR2585" i="5" s="1"/>
  <c r="BR2586" i="5" s="1"/>
  <c r="BR2587" i="5" s="1"/>
  <c r="BR2588" i="5" s="1"/>
  <c r="BR2589" i="5" s="1"/>
  <c r="BR2590" i="5" s="1"/>
  <c r="BR2591" i="5" s="1"/>
  <c r="BR2592" i="5" s="1"/>
  <c r="BR2593" i="5" s="1"/>
  <c r="BR2594" i="5" s="1"/>
  <c r="BR2595" i="5" s="1"/>
  <c r="BR2596" i="5" s="1"/>
  <c r="BR2597" i="5" s="1"/>
  <c r="BR2598" i="5" s="1"/>
  <c r="BR2599" i="5" s="1"/>
  <c r="BR2600" i="5" s="1"/>
  <c r="BR2601" i="5" s="1"/>
  <c r="BR2602" i="5" s="1"/>
  <c r="BR2603" i="5" s="1"/>
  <c r="BR2604" i="5" s="1"/>
  <c r="BR2605" i="5" s="1"/>
  <c r="BR2606" i="5" s="1"/>
  <c r="BR2607" i="5" s="1"/>
  <c r="BR2608" i="5" s="1"/>
  <c r="BR2609" i="5" s="1"/>
  <c r="BR2610" i="5" s="1"/>
  <c r="BR2611" i="5" s="1"/>
  <c r="BR2612" i="5" s="1"/>
  <c r="BR2613" i="5" s="1"/>
  <c r="BR2614" i="5" s="1"/>
  <c r="BR2615" i="5" s="1"/>
  <c r="BR2616" i="5" s="1"/>
  <c r="BR2617" i="5" s="1"/>
  <c r="BR2618" i="5" s="1"/>
  <c r="BR2619" i="5" s="1"/>
  <c r="BR2620" i="5" s="1"/>
  <c r="BR2621" i="5" s="1"/>
  <c r="BR2622" i="5" s="1"/>
  <c r="BR2623" i="5" s="1"/>
  <c r="BR2624" i="5" s="1"/>
  <c r="BR2625" i="5" s="1"/>
  <c r="BR2626" i="5" s="1"/>
  <c r="BR2627" i="5" s="1"/>
  <c r="BR2628" i="5" s="1"/>
  <c r="BR2629" i="5" s="1"/>
  <c r="BR2630" i="5" s="1"/>
  <c r="BR2631" i="5" s="1"/>
  <c r="BR2632" i="5" s="1"/>
  <c r="BR2633" i="5" s="1"/>
  <c r="BR2634" i="5" s="1"/>
  <c r="BR2635" i="5" s="1"/>
  <c r="BR2636" i="5" s="1"/>
  <c r="BR2637" i="5" s="1"/>
  <c r="BR2638" i="5" s="1"/>
  <c r="BR2639" i="5" s="1"/>
  <c r="BR2640" i="5" s="1"/>
  <c r="BR2641" i="5" s="1"/>
  <c r="BR2642" i="5" s="1"/>
  <c r="BR2643" i="5" s="1"/>
  <c r="BR2644" i="5" s="1"/>
  <c r="BR2645" i="5" s="1"/>
  <c r="BR2646" i="5" s="1"/>
  <c r="BR2647" i="5" s="1"/>
  <c r="BR2648" i="5" s="1"/>
  <c r="BR2649" i="5" s="1"/>
  <c r="BR2650" i="5" s="1"/>
  <c r="BR2651" i="5" s="1"/>
  <c r="BR2652" i="5" s="1"/>
  <c r="BR2653" i="5" s="1"/>
  <c r="BR2654" i="5" s="1"/>
  <c r="BR2655" i="5" s="1"/>
  <c r="BR2656" i="5" s="1"/>
  <c r="BR2657" i="5" s="1"/>
  <c r="BR2658" i="5" s="1"/>
  <c r="BR2659" i="5" s="1"/>
  <c r="BR2660" i="5" s="1"/>
  <c r="BR2661" i="5" s="1"/>
  <c r="BR2662" i="5" s="1"/>
  <c r="BR2663" i="5" s="1"/>
  <c r="BR2664" i="5" s="1"/>
  <c r="BR2665" i="5" s="1"/>
  <c r="BR2666" i="5" s="1"/>
  <c r="BR2667" i="5" s="1"/>
  <c r="BR2668" i="5" s="1"/>
  <c r="BR2669" i="5" s="1"/>
  <c r="BR2670" i="5" s="1"/>
  <c r="BR2671" i="5" s="1"/>
  <c r="BR2672" i="5" s="1"/>
  <c r="BR2673" i="5" s="1"/>
  <c r="BR2674" i="5" s="1"/>
  <c r="BR2675" i="5" s="1"/>
  <c r="BR2676" i="5" s="1"/>
  <c r="BR2677" i="5" s="1"/>
  <c r="BR2678" i="5" s="1"/>
  <c r="BR2679" i="5" s="1"/>
  <c r="BR2680" i="5" s="1"/>
  <c r="BR2681" i="5" s="1"/>
  <c r="BR2682" i="5" s="1"/>
  <c r="BR2683" i="5" s="1"/>
  <c r="BR2684" i="5" s="1"/>
  <c r="BR2685" i="5" s="1"/>
  <c r="BR2686" i="5" s="1"/>
  <c r="BR2687" i="5" s="1"/>
  <c r="BR2688" i="5" s="1"/>
  <c r="BR2689" i="5" s="1"/>
  <c r="BR2690" i="5" s="1"/>
  <c r="BR2691" i="5" s="1"/>
  <c r="BR2692" i="5" s="1"/>
  <c r="BR2693" i="5" s="1"/>
  <c r="BR2694" i="5" s="1"/>
  <c r="BR2695" i="5" s="1"/>
  <c r="BR2696" i="5" s="1"/>
  <c r="BR2697" i="5" s="1"/>
  <c r="BR2698" i="5" s="1"/>
  <c r="BR2699" i="5" s="1"/>
  <c r="BR2700" i="5" s="1"/>
  <c r="BR2701" i="5" s="1"/>
  <c r="BR2702" i="5" s="1"/>
  <c r="BR2703" i="5" s="1"/>
  <c r="BR2704" i="5" s="1"/>
  <c r="BR2705" i="5" s="1"/>
  <c r="BR2706" i="5" s="1"/>
  <c r="BR2707" i="5" s="1"/>
  <c r="BR2708" i="5" s="1"/>
  <c r="BR2709" i="5" s="1"/>
  <c r="BR2710" i="5" s="1"/>
  <c r="BR2711" i="5" s="1"/>
  <c r="BR2712" i="5" s="1"/>
  <c r="BR2713" i="5" s="1"/>
  <c r="BR2714" i="5" s="1"/>
  <c r="BR2715" i="5" s="1"/>
  <c r="BR2716" i="5" s="1"/>
  <c r="BR2717" i="5" s="1"/>
  <c r="BR2718" i="5" s="1"/>
  <c r="BR2719" i="5" s="1"/>
  <c r="BR2720" i="5" s="1"/>
  <c r="BR2721" i="5" s="1"/>
  <c r="BR2722" i="5" s="1"/>
  <c r="BR2723" i="5" s="1"/>
  <c r="BR2724" i="5" s="1"/>
  <c r="BR2725" i="5" s="1"/>
  <c r="BR2726" i="5" s="1"/>
  <c r="BR2727" i="5" s="1"/>
  <c r="BR2728" i="5" s="1"/>
  <c r="BR2729" i="5" s="1"/>
  <c r="BR2730" i="5" s="1"/>
  <c r="BR2731" i="5" s="1"/>
  <c r="BR2732" i="5" s="1"/>
  <c r="BR2733" i="5" s="1"/>
  <c r="BR2734" i="5" s="1"/>
  <c r="BR2735" i="5" s="1"/>
  <c r="BR2736" i="5" s="1"/>
  <c r="BR2737" i="5" s="1"/>
  <c r="BR2738" i="5" s="1"/>
  <c r="BR2739" i="5" s="1"/>
  <c r="BR2740" i="5" s="1"/>
  <c r="BR2741" i="5" s="1"/>
  <c r="BR2742" i="5" s="1"/>
  <c r="BR2743" i="5" s="1"/>
  <c r="BR2744" i="5" s="1"/>
  <c r="BR2745" i="5" s="1"/>
  <c r="BR2746" i="5" s="1"/>
  <c r="BR2747" i="5" s="1"/>
  <c r="BR2748" i="5" s="1"/>
  <c r="BR2749" i="5" s="1"/>
  <c r="BR2750" i="5" s="1"/>
  <c r="BR2751" i="5" s="1"/>
  <c r="BR2752" i="5" s="1"/>
  <c r="BR2753" i="5" s="1"/>
  <c r="BR2754" i="5" s="1"/>
  <c r="BR2755" i="5" s="1"/>
  <c r="BR2756" i="5" s="1"/>
  <c r="BR2757" i="5" s="1"/>
  <c r="BR2758" i="5" s="1"/>
  <c r="BR2759" i="5" s="1"/>
  <c r="BR2760" i="5" s="1"/>
  <c r="BR2761" i="5" s="1"/>
  <c r="BR2762" i="5" s="1"/>
  <c r="BR2763" i="5" s="1"/>
  <c r="BR2764" i="5" s="1"/>
  <c r="BR2765" i="5" s="1"/>
  <c r="BR2766" i="5" s="1"/>
  <c r="BR2767" i="5" s="1"/>
  <c r="BR2768" i="5" s="1"/>
  <c r="BR2769" i="5" s="1"/>
  <c r="BR2770" i="5" s="1"/>
  <c r="BR2771" i="5" s="1"/>
  <c r="BR2772" i="5" s="1"/>
  <c r="BR2773" i="5" s="1"/>
  <c r="BR2774" i="5" s="1"/>
  <c r="BR2775" i="5" s="1"/>
  <c r="BR2776" i="5" s="1"/>
  <c r="BR2777" i="5" s="1"/>
  <c r="BR2778" i="5" s="1"/>
  <c r="BR2779" i="5" s="1"/>
  <c r="BR2780" i="5" s="1"/>
  <c r="BR2781" i="5" s="1"/>
  <c r="BR2782" i="5" s="1"/>
  <c r="BR2783" i="5" s="1"/>
  <c r="BR2784" i="5" s="1"/>
  <c r="BR2785" i="5" s="1"/>
  <c r="BR2786" i="5" s="1"/>
  <c r="BR2787" i="5" s="1"/>
  <c r="BR2788" i="5" s="1"/>
  <c r="BR2789" i="5" s="1"/>
  <c r="BR2790" i="5" s="1"/>
  <c r="BR2791" i="5" s="1"/>
  <c r="BR2792" i="5" s="1"/>
  <c r="BR2793" i="5" s="1"/>
  <c r="BR2794" i="5" s="1"/>
  <c r="BR2795" i="5" s="1"/>
  <c r="BR2796" i="5" s="1"/>
  <c r="BR2797" i="5" s="1"/>
  <c r="BR2798" i="5" s="1"/>
  <c r="BR2799" i="5" s="1"/>
  <c r="BR2800" i="5" s="1"/>
  <c r="BR2801" i="5" s="1"/>
  <c r="BR2802" i="5" s="1"/>
  <c r="BR2803" i="5" s="1"/>
  <c r="BR2804" i="5" s="1"/>
  <c r="BR2805" i="5" s="1"/>
  <c r="BR2806" i="5" s="1"/>
  <c r="BR2807" i="5" s="1"/>
  <c r="BR2808" i="5" s="1"/>
  <c r="BR2809" i="5" s="1"/>
  <c r="BR2810" i="5" s="1"/>
  <c r="BR2811" i="5" s="1"/>
  <c r="BR2812" i="5" s="1"/>
  <c r="BR2813" i="5" s="1"/>
  <c r="BR2814" i="5" s="1"/>
  <c r="BR2815" i="5" s="1"/>
  <c r="BR2816" i="5" s="1"/>
  <c r="BR2817" i="5" s="1"/>
  <c r="BR2818" i="5" s="1"/>
  <c r="BR2819" i="5" s="1"/>
  <c r="BR2820" i="5" s="1"/>
  <c r="BR2821" i="5" s="1"/>
  <c r="BR2822" i="5" s="1"/>
  <c r="BR2823" i="5" s="1"/>
  <c r="BR2824" i="5" s="1"/>
  <c r="BR2825" i="5" s="1"/>
  <c r="BR2826" i="5" s="1"/>
  <c r="BR2827" i="5" s="1"/>
  <c r="BR2828" i="5" s="1"/>
  <c r="BR2829" i="5" s="1"/>
  <c r="BR2830" i="5" s="1"/>
  <c r="BR2831" i="5" s="1"/>
  <c r="BR2832" i="5" s="1"/>
  <c r="BR2833" i="5" s="1"/>
  <c r="BR2834" i="5" s="1"/>
  <c r="BR2835" i="5" s="1"/>
  <c r="BR2836" i="5" s="1"/>
  <c r="BR2837" i="5" s="1"/>
  <c r="BR2838" i="5" s="1"/>
  <c r="BR2839" i="5" s="1"/>
  <c r="BR2840" i="5" s="1"/>
  <c r="BR2841" i="5" s="1"/>
  <c r="BR2842" i="5" s="1"/>
  <c r="BR2843" i="5" s="1"/>
  <c r="BR2844" i="5" s="1"/>
  <c r="BR2845" i="5" s="1"/>
  <c r="BR2846" i="5" s="1"/>
  <c r="BR2847" i="5" s="1"/>
  <c r="BR2848" i="5" s="1"/>
  <c r="BR2849" i="5" s="1"/>
  <c r="BR2850" i="5" s="1"/>
  <c r="BR2851" i="5" s="1"/>
  <c r="BR2852" i="5" s="1"/>
  <c r="BR2853" i="5" s="1"/>
  <c r="BR2854" i="5" s="1"/>
  <c r="BR2855" i="5" s="1"/>
  <c r="BR2856" i="5" s="1"/>
  <c r="BR2857" i="5" s="1"/>
  <c r="BR2858" i="5" s="1"/>
  <c r="BR2859" i="5" s="1"/>
  <c r="BR2860" i="5" s="1"/>
  <c r="BR2861" i="5" s="1"/>
  <c r="BR2862" i="5" s="1"/>
  <c r="BR2863" i="5" s="1"/>
  <c r="BR2864" i="5" s="1"/>
  <c r="BR2865" i="5" s="1"/>
  <c r="BR2866" i="5" s="1"/>
  <c r="BR2867" i="5" s="1"/>
  <c r="BR2868" i="5" s="1"/>
  <c r="BR2869" i="5" s="1"/>
  <c r="BR2870" i="5" s="1"/>
  <c r="BR2871" i="5" s="1"/>
  <c r="BR2872" i="5" s="1"/>
  <c r="BR2873" i="5" s="1"/>
  <c r="BR2874" i="5" s="1"/>
  <c r="BR2875" i="5" s="1"/>
  <c r="BR2876" i="5" s="1"/>
  <c r="BR2877" i="5" s="1"/>
  <c r="BR2878" i="5" s="1"/>
  <c r="BR2879" i="5" s="1"/>
  <c r="BR2880" i="5" s="1"/>
  <c r="BR2881" i="5" s="1"/>
  <c r="BR2882" i="5" s="1"/>
  <c r="BR2883" i="5" s="1"/>
  <c r="BR2884" i="5" s="1"/>
  <c r="BR2885" i="5" s="1"/>
  <c r="BR2886" i="5" s="1"/>
  <c r="BR2887" i="5" s="1"/>
  <c r="BR2888" i="5" s="1"/>
  <c r="BR2889" i="5" s="1"/>
  <c r="BR2890" i="5" s="1"/>
  <c r="BR2891" i="5" s="1"/>
  <c r="BR2892" i="5" s="1"/>
  <c r="BR2893" i="5" s="1"/>
  <c r="BR2894" i="5" s="1"/>
  <c r="BR2895" i="5" s="1"/>
  <c r="BR2896" i="5" s="1"/>
  <c r="BR2897" i="5" s="1"/>
  <c r="BR2898" i="5" s="1"/>
  <c r="BR2899" i="5" s="1"/>
  <c r="BR2900" i="5" s="1"/>
  <c r="BR2901" i="5" s="1"/>
  <c r="BR2902" i="5" s="1"/>
  <c r="BR2903" i="5" s="1"/>
  <c r="BR2904" i="5" s="1"/>
  <c r="BR2905" i="5" s="1"/>
  <c r="BR2906" i="5" s="1"/>
  <c r="BR2907" i="5" s="1"/>
  <c r="BR2908" i="5" s="1"/>
  <c r="BR2909" i="5" s="1"/>
  <c r="BR2910" i="5" s="1"/>
  <c r="BR2911" i="5" s="1"/>
  <c r="BR2912" i="5" s="1"/>
  <c r="BR2913" i="5" s="1"/>
  <c r="BR2914" i="5" s="1"/>
  <c r="BR2915" i="5" s="1"/>
  <c r="BR2916" i="5" s="1"/>
  <c r="BR2917" i="5" s="1"/>
  <c r="BR2918" i="5" s="1"/>
  <c r="BR2919" i="5" s="1"/>
  <c r="BR2920" i="5" s="1"/>
  <c r="BR2921" i="5" s="1"/>
  <c r="BR2922" i="5" s="1"/>
  <c r="BR2923" i="5" s="1"/>
  <c r="BR2924" i="5" s="1"/>
  <c r="BR2925" i="5" s="1"/>
  <c r="BR2926" i="5" s="1"/>
  <c r="BR2927" i="5" s="1"/>
  <c r="BR2928" i="5" s="1"/>
  <c r="BR2929" i="5" s="1"/>
  <c r="BR2930" i="5" s="1"/>
  <c r="BR2931" i="5" s="1"/>
  <c r="BR2932" i="5" s="1"/>
  <c r="BR2933" i="5" s="1"/>
  <c r="BR2934" i="5" s="1"/>
  <c r="BR2935" i="5" s="1"/>
  <c r="BR2936" i="5" s="1"/>
  <c r="BR2937" i="5" s="1"/>
  <c r="BR2938" i="5" s="1"/>
  <c r="BR2939" i="5" s="1"/>
  <c r="BR2940" i="5" s="1"/>
  <c r="BR2941" i="5" s="1"/>
  <c r="BR2942" i="5" s="1"/>
  <c r="BR2943" i="5" s="1"/>
  <c r="BR2944" i="5" s="1"/>
  <c r="BR2945" i="5" s="1"/>
  <c r="BR2946" i="5" s="1"/>
  <c r="BR2947" i="5" s="1"/>
  <c r="BR2948" i="5" s="1"/>
  <c r="BR2949" i="5" s="1"/>
  <c r="BR2950" i="5" s="1"/>
  <c r="BR2951" i="5" s="1"/>
  <c r="BR2952" i="5" s="1"/>
  <c r="BR2953" i="5" s="1"/>
  <c r="BR2954" i="5" s="1"/>
  <c r="BR2955" i="5" s="1"/>
  <c r="BR2956" i="5" s="1"/>
  <c r="BR2957" i="5" s="1"/>
  <c r="BR2958" i="5" s="1"/>
  <c r="BR2959" i="5" s="1"/>
  <c r="BR2960" i="5" s="1"/>
  <c r="BR2961" i="5" s="1"/>
  <c r="BR2962" i="5" s="1"/>
  <c r="BR2963" i="5" s="1"/>
  <c r="BR2964" i="5" s="1"/>
  <c r="BR2965" i="5" s="1"/>
  <c r="BR2966" i="5" s="1"/>
  <c r="BR2967" i="5" s="1"/>
  <c r="BR2968" i="5" s="1"/>
  <c r="BR2969" i="5" s="1"/>
  <c r="BR2970" i="5" s="1"/>
  <c r="BR2971" i="5" s="1"/>
  <c r="BR2972" i="5" s="1"/>
  <c r="BR2973" i="5" s="1"/>
  <c r="BR2974" i="5" s="1"/>
  <c r="BR2975" i="5" s="1"/>
  <c r="BR2976" i="5" s="1"/>
  <c r="BR2977" i="5" s="1"/>
  <c r="BR2978" i="5" s="1"/>
  <c r="BR2979" i="5" s="1"/>
  <c r="BR2980" i="5" s="1"/>
  <c r="BR2981" i="5" s="1"/>
  <c r="BR2982" i="5" s="1"/>
  <c r="BR2983" i="5" s="1"/>
  <c r="BR2984" i="5" s="1"/>
  <c r="BR2985" i="5" s="1"/>
  <c r="BR2986" i="5" s="1"/>
  <c r="BR2987" i="5" s="1"/>
  <c r="BR2988" i="5" s="1"/>
  <c r="BR2989" i="5" s="1"/>
  <c r="BR2990" i="5" s="1"/>
  <c r="BR2991" i="5" s="1"/>
  <c r="BR2992" i="5" s="1"/>
  <c r="BR2993" i="5" s="1"/>
  <c r="BR2994" i="5" s="1"/>
  <c r="BR2995" i="5" s="1"/>
  <c r="BR2996" i="5" s="1"/>
  <c r="BR2997" i="5" s="1"/>
  <c r="BR2998" i="5" s="1"/>
  <c r="BR2999" i="5" s="1"/>
  <c r="BR3000" i="5" s="1"/>
  <c r="BR3001" i="5" s="1"/>
  <c r="BR3002" i="5" s="1"/>
  <c r="BR3003" i="5" s="1"/>
  <c r="BR3004" i="5" s="1"/>
  <c r="BR3005" i="5" s="1"/>
  <c r="BR3006" i="5" s="1"/>
  <c r="BR3007" i="5" s="1"/>
  <c r="BR3008" i="5" s="1"/>
  <c r="BR3009" i="5" s="1"/>
  <c r="BR3010" i="5" s="1"/>
  <c r="BR3011" i="5" s="1"/>
  <c r="BR3012" i="5" s="1"/>
  <c r="BR3013" i="5" s="1"/>
  <c r="BR3014" i="5" s="1"/>
  <c r="BR3015" i="5" s="1"/>
  <c r="BR3016" i="5" s="1"/>
  <c r="BR3017" i="5" s="1"/>
  <c r="BR3018" i="5" s="1"/>
  <c r="BR3019" i="5" s="1"/>
  <c r="BR3020" i="5" s="1"/>
  <c r="BR3021" i="5" s="1"/>
  <c r="BR3022" i="5" s="1"/>
  <c r="BR3023" i="5" s="1"/>
  <c r="BR3024" i="5" s="1"/>
  <c r="BR3025" i="5" s="1"/>
  <c r="BR3026" i="5" s="1"/>
  <c r="BR3027" i="5" s="1"/>
  <c r="BR3028" i="5" s="1"/>
  <c r="BR3029" i="5" s="1"/>
  <c r="BR3030" i="5" s="1"/>
  <c r="BR3031" i="5" s="1"/>
  <c r="BR3032" i="5" s="1"/>
  <c r="BR3033" i="5" s="1"/>
  <c r="BR3034" i="5" s="1"/>
  <c r="BR3035" i="5" s="1"/>
  <c r="BR3036" i="5" s="1"/>
  <c r="BR3037" i="5" s="1"/>
  <c r="BR3038" i="5" s="1"/>
  <c r="BR3039" i="5" s="1"/>
  <c r="BR3040" i="5" s="1"/>
  <c r="BR3041" i="5" s="1"/>
  <c r="BR3042" i="5" s="1"/>
  <c r="BR3043" i="5" s="1"/>
  <c r="BR3044" i="5" s="1"/>
  <c r="BR3045" i="5" s="1"/>
  <c r="BR3046" i="5" s="1"/>
  <c r="BR3047" i="5" s="1"/>
  <c r="BR3048" i="5" s="1"/>
  <c r="BR3049" i="5" s="1"/>
  <c r="BR3050" i="5" s="1"/>
  <c r="BR3051" i="5" s="1"/>
  <c r="BR3052" i="5" s="1"/>
  <c r="BR3053" i="5" s="1"/>
  <c r="BR3054" i="5" s="1"/>
  <c r="BR3055" i="5" s="1"/>
  <c r="BR3056" i="5" s="1"/>
  <c r="BR3057" i="5" s="1"/>
  <c r="BR3058" i="5" s="1"/>
  <c r="BR3059" i="5" s="1"/>
  <c r="BR3060" i="5" s="1"/>
  <c r="BR3061" i="5" s="1"/>
  <c r="BR3062" i="5" s="1"/>
  <c r="BR3063" i="5" s="1"/>
  <c r="BR3064" i="5" s="1"/>
  <c r="BR3065" i="5" s="1"/>
  <c r="BR3066" i="5" s="1"/>
  <c r="BR3067" i="5" s="1"/>
  <c r="BR3068" i="5" s="1"/>
  <c r="BR3069" i="5" s="1"/>
  <c r="BR3070" i="5" s="1"/>
  <c r="BR3071" i="5" s="1"/>
  <c r="BR3072" i="5" s="1"/>
  <c r="BR3073" i="5" s="1"/>
  <c r="BR3074" i="5" s="1"/>
  <c r="BR3075" i="5" s="1"/>
  <c r="BR3076" i="5" s="1"/>
  <c r="BR3077" i="5" s="1"/>
  <c r="BR3078" i="5" s="1"/>
  <c r="BR3079" i="5" s="1"/>
  <c r="BR3080" i="5" s="1"/>
  <c r="BR3081" i="5" s="1"/>
  <c r="BR3082" i="5" s="1"/>
  <c r="BR3083" i="5" s="1"/>
  <c r="BR3084" i="5" s="1"/>
  <c r="BR3085" i="5" s="1"/>
  <c r="BR3086" i="5" s="1"/>
  <c r="BR3087" i="5" s="1"/>
  <c r="BR3088" i="5" s="1"/>
  <c r="BR3089" i="5" s="1"/>
  <c r="BR3090" i="5" s="1"/>
  <c r="BR3091" i="5" s="1"/>
  <c r="BR3092" i="5" s="1"/>
  <c r="BR3093" i="5" s="1"/>
  <c r="BR3094" i="5" s="1"/>
  <c r="BR3095" i="5" s="1"/>
  <c r="BR3096" i="5" s="1"/>
  <c r="BR3097" i="5" s="1"/>
  <c r="BR3098" i="5" s="1"/>
  <c r="BR3099" i="5" s="1"/>
  <c r="BR3100" i="5" s="1"/>
  <c r="BR3101" i="5" s="1"/>
  <c r="BR3102" i="5" s="1"/>
  <c r="BR3103" i="5" s="1"/>
  <c r="BR3104" i="5" s="1"/>
  <c r="BR3105" i="5" s="1"/>
  <c r="BR3106" i="5" s="1"/>
  <c r="BR3107" i="5" s="1"/>
  <c r="BR3108" i="5" s="1"/>
  <c r="BR3109" i="5" s="1"/>
  <c r="BR3110" i="5" s="1"/>
  <c r="BR3111" i="5" s="1"/>
  <c r="BR3112" i="5" s="1"/>
  <c r="BR3113" i="5" s="1"/>
  <c r="BR3114" i="5" s="1"/>
  <c r="BR3115" i="5" s="1"/>
  <c r="BR3116" i="5" s="1"/>
  <c r="BR3117" i="5" s="1"/>
  <c r="BR3118" i="5" s="1"/>
  <c r="BR3119" i="5" s="1"/>
  <c r="BR3120" i="5" s="1"/>
  <c r="BR3121" i="5" s="1"/>
  <c r="BR3122" i="5" s="1"/>
  <c r="BR3123" i="5" s="1"/>
  <c r="BR3124" i="5" s="1"/>
  <c r="BR3125" i="5" s="1"/>
  <c r="BR3126" i="5" s="1"/>
  <c r="BR3127" i="5" s="1"/>
  <c r="BR3128" i="5" s="1"/>
  <c r="BR3129" i="5" s="1"/>
  <c r="BR3130" i="5" s="1"/>
  <c r="BR3131" i="5" s="1"/>
  <c r="BR3132" i="5" s="1"/>
  <c r="BR3133" i="5" s="1"/>
  <c r="BR3134" i="5" s="1"/>
  <c r="BR3135" i="5" s="1"/>
  <c r="BR3136" i="5" s="1"/>
  <c r="BR3137" i="5" s="1"/>
  <c r="BR3138" i="5" s="1"/>
  <c r="BR3139" i="5" s="1"/>
  <c r="BR3140" i="5" s="1"/>
  <c r="BR3141" i="5" s="1"/>
  <c r="BR3142" i="5" s="1"/>
  <c r="BR3143" i="5" s="1"/>
  <c r="BR3144" i="5" s="1"/>
  <c r="BR3145" i="5" s="1"/>
  <c r="BR3146" i="5" s="1"/>
  <c r="BR3147" i="5" s="1"/>
  <c r="BR3148" i="5" s="1"/>
  <c r="BR3149" i="5" s="1"/>
  <c r="BR3150" i="5" s="1"/>
  <c r="BR3151" i="5" s="1"/>
  <c r="BR3152" i="5" s="1"/>
  <c r="BR3153" i="5" s="1"/>
  <c r="BR3154" i="5" s="1"/>
  <c r="BR3155" i="5" s="1"/>
  <c r="BR3156" i="5" s="1"/>
  <c r="BR3157" i="5" s="1"/>
  <c r="BR3158" i="5" s="1"/>
  <c r="BR3159" i="5" s="1"/>
  <c r="BR3160" i="5" s="1"/>
  <c r="BR3161" i="5" s="1"/>
  <c r="BR3162" i="5" s="1"/>
  <c r="BR3163" i="5" s="1"/>
  <c r="BR3164" i="5" s="1"/>
  <c r="BR3165" i="5" s="1"/>
  <c r="BR3166" i="5" s="1"/>
  <c r="BR3167" i="5" s="1"/>
  <c r="BR3168" i="5" s="1"/>
  <c r="BR3169" i="5" s="1"/>
  <c r="BR3170" i="5" s="1"/>
  <c r="BR3171" i="5" s="1"/>
  <c r="BR3172" i="5" s="1"/>
  <c r="BR3173" i="5" s="1"/>
  <c r="BR3174" i="5" s="1"/>
  <c r="BR3175" i="5" s="1"/>
  <c r="BR3176" i="5" s="1"/>
  <c r="BR3177" i="5" s="1"/>
  <c r="BR3178" i="5" s="1"/>
  <c r="BR3179" i="5" s="1"/>
  <c r="BR3180" i="5" s="1"/>
  <c r="BR3181" i="5" s="1"/>
  <c r="BR3182" i="5" s="1"/>
  <c r="BR3183" i="5" s="1"/>
  <c r="BR3184" i="5" s="1"/>
  <c r="BR3185" i="5" s="1"/>
  <c r="BR3186" i="5" s="1"/>
  <c r="BR3187" i="5" s="1"/>
  <c r="BR3188" i="5" s="1"/>
  <c r="BR3189" i="5" s="1"/>
  <c r="BR3190" i="5" s="1"/>
  <c r="BR3191" i="5" s="1"/>
  <c r="BR3192" i="5" s="1"/>
  <c r="BR3193" i="5" s="1"/>
  <c r="BR3194" i="5" s="1"/>
  <c r="BR3195" i="5" s="1"/>
  <c r="BR3196" i="5" s="1"/>
  <c r="BR3197" i="5" s="1"/>
  <c r="BR3198" i="5" s="1"/>
  <c r="BR3199" i="5" s="1"/>
  <c r="BR3200" i="5" s="1"/>
  <c r="BR3201" i="5" s="1"/>
  <c r="BR3202" i="5" s="1"/>
  <c r="BR3203" i="5" s="1"/>
  <c r="BR3204" i="5" s="1"/>
  <c r="BR3205" i="5" s="1"/>
  <c r="BR3206" i="5" s="1"/>
  <c r="BR3207" i="5" s="1"/>
  <c r="BR3208" i="5" s="1"/>
  <c r="BR3209" i="5" s="1"/>
  <c r="BR3210" i="5" s="1"/>
  <c r="BR3211" i="5" s="1"/>
  <c r="BR3212" i="5" s="1"/>
  <c r="BR3213" i="5" s="1"/>
  <c r="BR3214" i="5" s="1"/>
  <c r="BR3215" i="5" s="1"/>
  <c r="BR3216" i="5" s="1"/>
  <c r="BR3217" i="5" s="1"/>
  <c r="BR3218" i="5" s="1"/>
  <c r="BR3219" i="5" s="1"/>
  <c r="BR3220" i="5" s="1"/>
  <c r="BR3221" i="5" s="1"/>
  <c r="BR3222" i="5" s="1"/>
  <c r="BR3223" i="5" s="1"/>
  <c r="BR3224" i="5" s="1"/>
  <c r="BR3225" i="5" s="1"/>
  <c r="BR3226" i="5" s="1"/>
  <c r="BR3227" i="5" s="1"/>
  <c r="BR3228" i="5" s="1"/>
  <c r="BR3229" i="5" s="1"/>
  <c r="BR3230" i="5" s="1"/>
  <c r="BR3231" i="5" s="1"/>
  <c r="BR3232" i="5" s="1"/>
  <c r="BR3233" i="5" s="1"/>
  <c r="BR3234" i="5" s="1"/>
  <c r="BR3235" i="5" s="1"/>
  <c r="BR3236" i="5" s="1"/>
  <c r="BR3237" i="5" s="1"/>
  <c r="BR3238" i="5" s="1"/>
  <c r="BR3239" i="5" s="1"/>
  <c r="BR3240" i="5" s="1"/>
  <c r="BR3241" i="5" s="1"/>
  <c r="BR3242" i="5" s="1"/>
  <c r="BR3243" i="5" s="1"/>
  <c r="BR3244" i="5" s="1"/>
  <c r="BR3245" i="5" s="1"/>
  <c r="BR3246" i="5" s="1"/>
  <c r="BR3247" i="5" s="1"/>
  <c r="BR3248" i="5" s="1"/>
  <c r="BR3249" i="5" s="1"/>
  <c r="BR3250" i="5" s="1"/>
  <c r="BR3251" i="5" s="1"/>
  <c r="BR3252" i="5" s="1"/>
  <c r="BR3253" i="5" s="1"/>
  <c r="BR3254" i="5" s="1"/>
  <c r="BR3255" i="5" s="1"/>
  <c r="BR3256" i="5" s="1"/>
  <c r="BR3257" i="5" s="1"/>
  <c r="BR3258" i="5" s="1"/>
  <c r="BR3259" i="5" s="1"/>
  <c r="BR3260" i="5" s="1"/>
  <c r="BR3261" i="5" s="1"/>
  <c r="BR3262" i="5" s="1"/>
  <c r="BR3263" i="5" s="1"/>
  <c r="BR3264" i="5" s="1"/>
  <c r="BR3265" i="5" s="1"/>
  <c r="BR3266" i="5" s="1"/>
  <c r="BR3267" i="5" s="1"/>
  <c r="BR3268" i="5" s="1"/>
  <c r="BR3269" i="5" s="1"/>
  <c r="BR3270" i="5" s="1"/>
  <c r="BR3271" i="5" s="1"/>
  <c r="BR3272" i="5" s="1"/>
  <c r="BR3273" i="5" s="1"/>
  <c r="BR3274" i="5" s="1"/>
  <c r="BR3275" i="5" s="1"/>
  <c r="BR3276" i="5" s="1"/>
  <c r="BR3277" i="5" s="1"/>
  <c r="BR3278" i="5" s="1"/>
  <c r="BR3279" i="5" s="1"/>
  <c r="BR3280" i="5" s="1"/>
  <c r="BR3281" i="5" s="1"/>
  <c r="BR3282" i="5" s="1"/>
  <c r="BR3283" i="5" s="1"/>
  <c r="BR3284" i="5" s="1"/>
  <c r="BR3285" i="5" s="1"/>
  <c r="BR3286" i="5" s="1"/>
  <c r="BR3287" i="5" s="1"/>
  <c r="BR3288" i="5" s="1"/>
  <c r="BR3289" i="5" s="1"/>
  <c r="BR3290" i="5" s="1"/>
  <c r="BR3291" i="5" s="1"/>
  <c r="BR3292" i="5" s="1"/>
  <c r="BR3293" i="5" s="1"/>
  <c r="BR3294" i="5" s="1"/>
  <c r="BR3295" i="5" s="1"/>
  <c r="BR3296" i="5" s="1"/>
  <c r="BR3297" i="5" s="1"/>
  <c r="BR3298" i="5" s="1"/>
  <c r="BR3299" i="5" s="1"/>
  <c r="BR3300" i="5" s="1"/>
  <c r="BR3301" i="5" s="1"/>
  <c r="BR3302" i="5" s="1"/>
  <c r="BR3303" i="5" s="1"/>
  <c r="BR3304" i="5" s="1"/>
  <c r="BR3305" i="5" s="1"/>
  <c r="BR3306" i="5" s="1"/>
  <c r="BR3307" i="5" s="1"/>
  <c r="BR3308" i="5" s="1"/>
  <c r="BR3309" i="5" s="1"/>
  <c r="BR3310" i="5" s="1"/>
  <c r="BR3311" i="5" s="1"/>
  <c r="BR3312" i="5" s="1"/>
  <c r="BR3313" i="5" s="1"/>
  <c r="BR3314" i="5" s="1"/>
  <c r="BR3315" i="5" s="1"/>
  <c r="BR3316" i="5" s="1"/>
  <c r="BR3317" i="5" s="1"/>
  <c r="BR3318" i="5" s="1"/>
  <c r="BR3319" i="5" s="1"/>
  <c r="BR3320" i="5" s="1"/>
  <c r="BR3321" i="5" s="1"/>
  <c r="BR3322" i="5" s="1"/>
  <c r="BR3323" i="5" s="1"/>
  <c r="BR3324" i="5" s="1"/>
  <c r="BR3325" i="5" s="1"/>
  <c r="BR3326" i="5" s="1"/>
  <c r="BR3327" i="5" s="1"/>
  <c r="BR3328" i="5" s="1"/>
  <c r="BR3329" i="5" s="1"/>
  <c r="BR3330" i="5" s="1"/>
  <c r="BR3331" i="5" s="1"/>
  <c r="BR3332" i="5" s="1"/>
  <c r="BR3333" i="5" s="1"/>
  <c r="BR3334" i="5" s="1"/>
  <c r="BR3335" i="5" s="1"/>
  <c r="BR3336" i="5" s="1"/>
  <c r="BR3337" i="5" s="1"/>
  <c r="BR3338" i="5" s="1"/>
  <c r="BR3339" i="5" s="1"/>
  <c r="BR3340" i="5" s="1"/>
  <c r="BR3341" i="5" s="1"/>
  <c r="BR3342" i="5" s="1"/>
  <c r="BR3343" i="5" s="1"/>
  <c r="BR3344" i="5" s="1"/>
  <c r="BR3345" i="5" s="1"/>
  <c r="BR3346" i="5" s="1"/>
  <c r="BR3347" i="5" s="1"/>
  <c r="BR3348" i="5" s="1"/>
  <c r="BR3349" i="5" s="1"/>
  <c r="BR3350" i="5" s="1"/>
  <c r="BR3351" i="5" s="1"/>
  <c r="BR3352" i="5" s="1"/>
  <c r="BR3353" i="5" s="1"/>
  <c r="BR3354" i="5" s="1"/>
  <c r="BR3355" i="5" s="1"/>
  <c r="BR3356" i="5" s="1"/>
  <c r="BR3357" i="5" s="1"/>
  <c r="BR3358" i="5" s="1"/>
  <c r="BR3359" i="5" s="1"/>
  <c r="BR3360" i="5" s="1"/>
  <c r="BR3361" i="5" s="1"/>
  <c r="BR3362" i="5" s="1"/>
  <c r="BR3363" i="5" s="1"/>
  <c r="BR3364" i="5" s="1"/>
  <c r="BR3365" i="5" s="1"/>
  <c r="BR3366" i="5" s="1"/>
  <c r="BR3367" i="5" s="1"/>
  <c r="BR3368" i="5" s="1"/>
  <c r="BR3369" i="5" s="1"/>
  <c r="BR3370" i="5" s="1"/>
  <c r="BR3371" i="5" s="1"/>
  <c r="BR3372" i="5" s="1"/>
  <c r="BR3373" i="5" s="1"/>
  <c r="BR3374" i="5" s="1"/>
  <c r="BR3375" i="5" s="1"/>
  <c r="BR3376" i="5" s="1"/>
  <c r="BR3377" i="5" s="1"/>
  <c r="BR3378" i="5" s="1"/>
  <c r="BR3379" i="5" s="1"/>
  <c r="BR3380" i="5" s="1"/>
  <c r="BR3381" i="5" s="1"/>
  <c r="BR3382" i="5" s="1"/>
  <c r="BR3383" i="5" s="1"/>
  <c r="BR3384" i="5" s="1"/>
  <c r="BR3385" i="5" s="1"/>
  <c r="BR3386" i="5" s="1"/>
  <c r="BR3387" i="5" s="1"/>
  <c r="BR3388" i="5" s="1"/>
  <c r="BR3389" i="5" s="1"/>
  <c r="BR3390" i="5" s="1"/>
  <c r="BR3391" i="5" s="1"/>
  <c r="BR3392" i="5" s="1"/>
  <c r="BR3393" i="5" s="1"/>
  <c r="BR3394" i="5" s="1"/>
  <c r="BR3395" i="5" s="1"/>
  <c r="BR3396" i="5" s="1"/>
  <c r="BR3397" i="5" s="1"/>
  <c r="BR3398" i="5" s="1"/>
  <c r="BR3399" i="5" s="1"/>
  <c r="BR3400" i="5" s="1"/>
  <c r="BR3401" i="5" s="1"/>
  <c r="BR3402" i="5" s="1"/>
  <c r="BR3403" i="5" s="1"/>
  <c r="BR3404" i="5" s="1"/>
  <c r="BR3405" i="5" s="1"/>
  <c r="BR3406" i="5" s="1"/>
  <c r="BR3407" i="5" s="1"/>
  <c r="BR3408" i="5" s="1"/>
  <c r="BR3409" i="5" s="1"/>
  <c r="BR3410" i="5" s="1"/>
  <c r="BR3411" i="5" s="1"/>
  <c r="BR3412" i="5" s="1"/>
  <c r="BR3413" i="5" s="1"/>
  <c r="BR3414" i="5" s="1"/>
  <c r="BR3415" i="5" s="1"/>
  <c r="BR3416" i="5" s="1"/>
  <c r="BR3417" i="5" s="1"/>
  <c r="BR3418" i="5" s="1"/>
  <c r="BR3419" i="5" s="1"/>
  <c r="BR3420" i="5" s="1"/>
  <c r="BR3421" i="5" s="1"/>
  <c r="BR3422" i="5" s="1"/>
  <c r="BR3423" i="5" s="1"/>
  <c r="BR3424" i="5" s="1"/>
  <c r="BR3425" i="5" s="1"/>
  <c r="BR3426" i="5" s="1"/>
  <c r="BR3427" i="5" s="1"/>
  <c r="BR3428" i="5" s="1"/>
  <c r="BR3429" i="5" s="1"/>
  <c r="BR3430" i="5" s="1"/>
  <c r="BR3431" i="5" s="1"/>
  <c r="BR3432" i="5" s="1"/>
  <c r="BR3433" i="5" s="1"/>
  <c r="BR3434" i="5" s="1"/>
  <c r="BR3435" i="5" s="1"/>
  <c r="BR3436" i="5" s="1"/>
  <c r="BR3437" i="5" s="1"/>
  <c r="BR3438" i="5" s="1"/>
  <c r="BR3439" i="5" s="1"/>
  <c r="BR3440" i="5" s="1"/>
  <c r="BR3441" i="5" s="1"/>
  <c r="BR3442" i="5" s="1"/>
  <c r="BR3443" i="5" s="1"/>
  <c r="BR3444" i="5" s="1"/>
  <c r="BR3445" i="5" s="1"/>
  <c r="BR3446" i="5" s="1"/>
  <c r="BR3447" i="5" s="1"/>
  <c r="BR3448" i="5" s="1"/>
  <c r="BR3449" i="5" s="1"/>
  <c r="BR3450" i="5" s="1"/>
  <c r="BR3451" i="5" s="1"/>
  <c r="BR3452" i="5" s="1"/>
  <c r="BR3453" i="5" s="1"/>
  <c r="BR3454" i="5" s="1"/>
  <c r="BR3455" i="5" s="1"/>
  <c r="BR3456" i="5" s="1"/>
  <c r="BR3457" i="5" s="1"/>
  <c r="BR3458" i="5" s="1"/>
  <c r="BR3459" i="5" s="1"/>
  <c r="BR3460" i="5" s="1"/>
  <c r="BR3461" i="5" s="1"/>
  <c r="BR3462" i="5" s="1"/>
  <c r="BR3463" i="5" s="1"/>
  <c r="BR3464" i="5" s="1"/>
  <c r="BR3465" i="5" s="1"/>
  <c r="BR3466" i="5" s="1"/>
  <c r="BR3467" i="5" s="1"/>
  <c r="BR3468" i="5" s="1"/>
  <c r="BR3469" i="5" s="1"/>
  <c r="BR3470" i="5" s="1"/>
  <c r="BR3471" i="5" s="1"/>
  <c r="BR3472" i="5" s="1"/>
  <c r="BR3473" i="5" s="1"/>
  <c r="BR3474" i="5" s="1"/>
  <c r="BR3475" i="5" s="1"/>
  <c r="BR3476" i="5" s="1"/>
  <c r="BR3477" i="5" s="1"/>
  <c r="BR3478" i="5" s="1"/>
  <c r="BR3479" i="5" s="1"/>
  <c r="BR3480" i="5" s="1"/>
  <c r="BR3481" i="5" s="1"/>
  <c r="BR3482" i="5" s="1"/>
  <c r="BR3483" i="5" s="1"/>
  <c r="BR3484" i="5" s="1"/>
  <c r="BR3485" i="5" s="1"/>
  <c r="BR3486" i="5" s="1"/>
  <c r="BR3487" i="5" s="1"/>
  <c r="BR3488" i="5" s="1"/>
  <c r="BR3489" i="5" s="1"/>
  <c r="BR3490" i="5" s="1"/>
  <c r="BR3491" i="5" s="1"/>
  <c r="BR3492" i="5" s="1"/>
  <c r="BR3493" i="5" s="1"/>
  <c r="BR3494" i="5" s="1"/>
  <c r="BR3495" i="5" s="1"/>
  <c r="BR3496" i="5" s="1"/>
  <c r="BR3497" i="5" s="1"/>
  <c r="BR3498" i="5" s="1"/>
  <c r="BR3499" i="5" s="1"/>
  <c r="BR3500" i="5" s="1"/>
  <c r="BR3501" i="5" s="1"/>
  <c r="BR3502" i="5" s="1"/>
  <c r="BR3503" i="5" s="1"/>
  <c r="BR3504" i="5" s="1"/>
  <c r="BR3505" i="5" s="1"/>
  <c r="BR3506" i="5" s="1"/>
  <c r="BR3507" i="5" s="1"/>
  <c r="BR3508" i="5" s="1"/>
  <c r="BR3509" i="5" s="1"/>
  <c r="BR3510" i="5" s="1"/>
  <c r="BR3511" i="5" s="1"/>
  <c r="BR3512" i="5" s="1"/>
  <c r="BR3513" i="5" s="1"/>
  <c r="BR3514" i="5" s="1"/>
  <c r="BR3515" i="5" s="1"/>
  <c r="BR3516" i="5" s="1"/>
  <c r="BR3517" i="5" s="1"/>
  <c r="BR3518" i="5" s="1"/>
  <c r="BR3519" i="5" s="1"/>
  <c r="BR3520" i="5" s="1"/>
  <c r="BR3521" i="5" s="1"/>
  <c r="BR3522" i="5" s="1"/>
  <c r="BR3523" i="5" s="1"/>
  <c r="BR3524" i="5" s="1"/>
  <c r="BR3525" i="5" s="1"/>
  <c r="BR3526" i="5" s="1"/>
  <c r="BR3527" i="5" s="1"/>
  <c r="BR3528" i="5" s="1"/>
  <c r="BR3529" i="5" s="1"/>
  <c r="BR3530" i="5" s="1"/>
  <c r="BR3531" i="5" s="1"/>
  <c r="BR3532" i="5" s="1"/>
  <c r="BR3533" i="5" s="1"/>
  <c r="BR3534" i="5" s="1"/>
  <c r="BR3535" i="5" s="1"/>
  <c r="BR3536" i="5" s="1"/>
  <c r="BR3537" i="5" s="1"/>
  <c r="BR3538" i="5" s="1"/>
  <c r="BR3539" i="5" s="1"/>
  <c r="BR3540" i="5" s="1"/>
  <c r="BR3541" i="5" s="1"/>
  <c r="BR3542" i="5" s="1"/>
  <c r="BR3543" i="5" s="1"/>
  <c r="BR3544" i="5" s="1"/>
  <c r="BR3545" i="5" s="1"/>
  <c r="BR3546" i="5" s="1"/>
  <c r="BR3547" i="5" s="1"/>
  <c r="BR3548" i="5" s="1"/>
  <c r="BR3549" i="5" s="1"/>
  <c r="BR3550" i="5" s="1"/>
  <c r="BR3551" i="5" s="1"/>
  <c r="BR3552" i="5" s="1"/>
  <c r="BR3553" i="5" s="1"/>
  <c r="BR3554" i="5" s="1"/>
  <c r="BR3555" i="5" s="1"/>
  <c r="BR3556" i="5" s="1"/>
  <c r="BR3557" i="5" s="1"/>
  <c r="BR3558" i="5" s="1"/>
  <c r="BR3559" i="5" s="1"/>
  <c r="BR3560" i="5" s="1"/>
  <c r="BR3561" i="5" s="1"/>
  <c r="BR3562" i="5" s="1"/>
  <c r="BR3563" i="5" s="1"/>
  <c r="BR3564" i="5" s="1"/>
  <c r="BR3565" i="5" s="1"/>
  <c r="BR3566" i="5" s="1"/>
  <c r="BR3567" i="5" s="1"/>
  <c r="BR3568" i="5" s="1"/>
  <c r="BR3569" i="5" s="1"/>
  <c r="BR3570" i="5" s="1"/>
  <c r="BR3571" i="5" s="1"/>
  <c r="BR3572" i="5" s="1"/>
  <c r="BR3573" i="5" s="1"/>
  <c r="BR3574" i="5" s="1"/>
  <c r="BR3575" i="5" s="1"/>
  <c r="BR3576" i="5" s="1"/>
  <c r="BR3577" i="5" s="1"/>
  <c r="BR3578" i="5" s="1"/>
  <c r="BR3579" i="5" s="1"/>
  <c r="BR3580" i="5" s="1"/>
  <c r="BR3581" i="5" s="1"/>
  <c r="BR3582" i="5" s="1"/>
  <c r="BR3583" i="5" s="1"/>
  <c r="BR3584" i="5" s="1"/>
  <c r="BR3585" i="5" s="1"/>
  <c r="BR3586" i="5" s="1"/>
  <c r="BR3587" i="5" s="1"/>
  <c r="BR3588" i="5" s="1"/>
  <c r="BR3589" i="5" s="1"/>
  <c r="BR3590" i="5" s="1"/>
  <c r="BR3591" i="5" s="1"/>
  <c r="BR3592" i="5" s="1"/>
  <c r="BR3593" i="5" s="1"/>
  <c r="BR3594" i="5" s="1"/>
  <c r="BR3595" i="5" s="1"/>
  <c r="BR3596" i="5" s="1"/>
  <c r="BR3597" i="5" s="1"/>
  <c r="BR3598" i="5" s="1"/>
  <c r="BR3599" i="5" s="1"/>
  <c r="BR3600" i="5" s="1"/>
  <c r="BR3601" i="5" s="1"/>
  <c r="BR3602" i="5" s="1"/>
  <c r="BR3603" i="5" s="1"/>
  <c r="BR3604" i="5" s="1"/>
  <c r="BR3605" i="5" s="1"/>
  <c r="BR3606" i="5" s="1"/>
  <c r="BR3607" i="5" s="1"/>
  <c r="BR3608" i="5" s="1"/>
  <c r="BR3609" i="5" s="1"/>
  <c r="BR3610" i="5" s="1"/>
  <c r="BR3611" i="5" s="1"/>
  <c r="BR3612" i="5" s="1"/>
  <c r="BR3613" i="5" s="1"/>
  <c r="BR3614" i="5" s="1"/>
  <c r="BR3615" i="5" s="1"/>
  <c r="BR3616" i="5" s="1"/>
  <c r="BR3617" i="5" s="1"/>
  <c r="BR3618" i="5" s="1"/>
  <c r="BR3619" i="5" s="1"/>
  <c r="BR3620" i="5" s="1"/>
  <c r="BR3621" i="5" s="1"/>
  <c r="BR3622" i="5" s="1"/>
  <c r="BR3623" i="5" s="1"/>
  <c r="BR3624" i="5" s="1"/>
  <c r="BR3625" i="5" s="1"/>
  <c r="BR3626" i="5" s="1"/>
  <c r="BR3627" i="5" s="1"/>
  <c r="BR3628" i="5" s="1"/>
  <c r="BR3629" i="5" s="1"/>
  <c r="BR3630" i="5" s="1"/>
  <c r="BR3631" i="5" s="1"/>
  <c r="BR3632" i="5" s="1"/>
  <c r="BR3633" i="5" s="1"/>
  <c r="BR3634" i="5" s="1"/>
  <c r="BR3635" i="5" s="1"/>
  <c r="BR3636" i="5" s="1"/>
  <c r="BR3637" i="5" s="1"/>
  <c r="BR3638" i="5" s="1"/>
  <c r="BR3639" i="5" s="1"/>
  <c r="BR3640" i="5" s="1"/>
  <c r="BR3641" i="5" s="1"/>
  <c r="BR3642" i="5" s="1"/>
  <c r="BR3643" i="5" s="1"/>
  <c r="BR3644" i="5" s="1"/>
  <c r="BR3645" i="5" s="1"/>
  <c r="BR3646" i="5" s="1"/>
  <c r="BR3647" i="5" s="1"/>
  <c r="BR3648" i="5" s="1"/>
  <c r="BR3649" i="5" s="1"/>
  <c r="BR3650" i="5" s="1"/>
  <c r="BR3651" i="5" s="1"/>
  <c r="BR3652" i="5" s="1"/>
  <c r="BR3653" i="5" s="1"/>
  <c r="BR3654" i="5" s="1"/>
  <c r="BR3655" i="5" s="1"/>
  <c r="BR3656" i="5" s="1"/>
  <c r="BR3657" i="5" s="1"/>
  <c r="BR3658" i="5" s="1"/>
  <c r="BR3659" i="5" s="1"/>
  <c r="BR3660" i="5" s="1"/>
  <c r="BR3661" i="5" s="1"/>
  <c r="BR3662" i="5" s="1"/>
  <c r="BR3663" i="5" s="1"/>
  <c r="BR3664" i="5" s="1"/>
  <c r="BR3665" i="5" s="1"/>
  <c r="BR3666" i="5" s="1"/>
  <c r="BR3667" i="5" s="1"/>
  <c r="BR3668" i="5" s="1"/>
  <c r="BR3669" i="5" s="1"/>
  <c r="BR3670" i="5" s="1"/>
  <c r="BR3671" i="5" s="1"/>
  <c r="BR3672" i="5" s="1"/>
  <c r="BR3673" i="5" s="1"/>
  <c r="BR3674" i="5" s="1"/>
  <c r="BR3675" i="5" s="1"/>
  <c r="BR3676" i="5" s="1"/>
  <c r="BR3677" i="5" s="1"/>
  <c r="BR3678" i="5" s="1"/>
  <c r="BR3679" i="5" s="1"/>
  <c r="BR3680" i="5" s="1"/>
  <c r="BR3681" i="5" s="1"/>
  <c r="BR3682" i="5" s="1"/>
  <c r="BR3683" i="5" s="1"/>
  <c r="BR3684" i="5" s="1"/>
  <c r="BR3685" i="5" s="1"/>
  <c r="BR3686" i="5" s="1"/>
  <c r="BR3687" i="5" s="1"/>
  <c r="BR3688" i="5" s="1"/>
  <c r="BR3689" i="5" s="1"/>
  <c r="BR3690" i="5" s="1"/>
  <c r="BR3691" i="5" s="1"/>
  <c r="BR3692" i="5" s="1"/>
  <c r="BR3693" i="5" s="1"/>
  <c r="BR3694" i="5" s="1"/>
  <c r="BR3695" i="5" s="1"/>
  <c r="BR3696" i="5" s="1"/>
  <c r="BR3697" i="5" s="1"/>
  <c r="BR3698" i="5" s="1"/>
  <c r="BR3699" i="5" s="1"/>
  <c r="BR3700" i="5" s="1"/>
  <c r="BR3701" i="5" s="1"/>
  <c r="BR3702" i="5" s="1"/>
  <c r="BR3703" i="5" s="1"/>
  <c r="BR3704" i="5" s="1"/>
  <c r="BR3705" i="5" s="1"/>
  <c r="BR3706" i="5" s="1"/>
  <c r="BR3707" i="5" s="1"/>
  <c r="BR3708" i="5" s="1"/>
  <c r="BR3709" i="5" s="1"/>
  <c r="BR3710" i="5" s="1"/>
  <c r="BR3711" i="5" s="1"/>
  <c r="BR3712" i="5" s="1"/>
  <c r="BR3713" i="5" s="1"/>
  <c r="BR3714" i="5" s="1"/>
  <c r="BR3715" i="5" s="1"/>
  <c r="BR3716" i="5" s="1"/>
  <c r="BR3717" i="5" s="1"/>
  <c r="BR3718" i="5" s="1"/>
  <c r="BR3719" i="5" s="1"/>
  <c r="BR3720" i="5" s="1"/>
  <c r="BR3721" i="5" s="1"/>
  <c r="BR3722" i="5" s="1"/>
  <c r="BR3723" i="5" s="1"/>
  <c r="BR3724" i="5" s="1"/>
  <c r="BR3725" i="5" s="1"/>
  <c r="BR3726" i="5" s="1"/>
  <c r="BR3727" i="5" s="1"/>
  <c r="BR3728" i="5" s="1"/>
  <c r="BR3729" i="5" s="1"/>
  <c r="BR3730" i="5" s="1"/>
  <c r="BR3731" i="5" s="1"/>
  <c r="BR3732" i="5" s="1"/>
  <c r="BR3733" i="5" s="1"/>
  <c r="BR3734" i="5" s="1"/>
  <c r="BR3735" i="5" s="1"/>
  <c r="BR3736" i="5" s="1"/>
  <c r="BR3737" i="5" s="1"/>
  <c r="BR3738" i="5" s="1"/>
  <c r="BR3739" i="5" s="1"/>
  <c r="BR3740" i="5" s="1"/>
  <c r="BR3741" i="5" s="1"/>
  <c r="BR3742" i="5" s="1"/>
  <c r="BR3743" i="5" s="1"/>
  <c r="BR3744" i="5" s="1"/>
  <c r="BR3745" i="5" s="1"/>
  <c r="BR3746" i="5" s="1"/>
  <c r="BR3747" i="5" s="1"/>
  <c r="BR3748" i="5" s="1"/>
  <c r="BR3749" i="5" s="1"/>
  <c r="BR3750" i="5" s="1"/>
  <c r="BR3751" i="5" s="1"/>
  <c r="BR3752" i="5" s="1"/>
  <c r="BR3753" i="5" s="1"/>
  <c r="BR3754" i="5" s="1"/>
  <c r="BR3755" i="5" s="1"/>
  <c r="BR3756" i="5" s="1"/>
  <c r="BR3757" i="5" s="1"/>
  <c r="BR3758" i="5" s="1"/>
  <c r="BR3759" i="5" s="1"/>
  <c r="BR3760" i="5" s="1"/>
  <c r="BR3761" i="5" s="1"/>
  <c r="BR3762" i="5" s="1"/>
  <c r="BR3763" i="5" s="1"/>
  <c r="BR3764" i="5" s="1"/>
  <c r="BR3765" i="5" s="1"/>
  <c r="BR3766" i="5" s="1"/>
  <c r="BR3767" i="5" s="1"/>
  <c r="BR3768" i="5" s="1"/>
  <c r="BR3769" i="5" s="1"/>
  <c r="BR3770" i="5" s="1"/>
  <c r="BR3771" i="5" s="1"/>
  <c r="BR3772" i="5" s="1"/>
  <c r="BR3773" i="5" s="1"/>
  <c r="BR3774" i="5" s="1"/>
  <c r="BR3775" i="5" s="1"/>
  <c r="BR3776" i="5" s="1"/>
  <c r="BR3777" i="5" s="1"/>
  <c r="BR3778" i="5" s="1"/>
  <c r="BR3779" i="5" s="1"/>
  <c r="BR3780" i="5" s="1"/>
  <c r="BR3781" i="5" s="1"/>
  <c r="BR3782" i="5" s="1"/>
  <c r="BR3783" i="5" s="1"/>
  <c r="BR3784" i="5" s="1"/>
  <c r="BR3785" i="5" s="1"/>
  <c r="BR3786" i="5" s="1"/>
  <c r="BR3787" i="5" s="1"/>
  <c r="BR3788" i="5" s="1"/>
  <c r="BR3789" i="5" s="1"/>
  <c r="BR3790" i="5" s="1"/>
  <c r="BR3791" i="5" s="1"/>
  <c r="BR3792" i="5" s="1"/>
  <c r="BR3793" i="5" s="1"/>
  <c r="BR3794" i="5" s="1"/>
  <c r="BR3795" i="5" s="1"/>
  <c r="BR3796" i="5" s="1"/>
  <c r="BR3797" i="5" s="1"/>
  <c r="BR3798" i="5" s="1"/>
  <c r="BR3799" i="5" s="1"/>
  <c r="BR3800" i="5" s="1"/>
  <c r="BR3801" i="5" s="1"/>
  <c r="BR3802" i="5" s="1"/>
  <c r="BR3803" i="5" s="1"/>
  <c r="BR3804" i="5" s="1"/>
  <c r="BR3805" i="5" s="1"/>
  <c r="BR3806" i="5" s="1"/>
  <c r="BR3807" i="5" s="1"/>
  <c r="BR3808" i="5" s="1"/>
  <c r="BR3809" i="5" s="1"/>
  <c r="BR3810" i="5" s="1"/>
  <c r="BR3811" i="5" s="1"/>
  <c r="BR3812" i="5" s="1"/>
  <c r="BR3813" i="5" s="1"/>
  <c r="BR3814" i="5" s="1"/>
  <c r="BR3815" i="5" s="1"/>
  <c r="BR3816" i="5" s="1"/>
  <c r="BR3817" i="5" s="1"/>
  <c r="BR3818" i="5" s="1"/>
  <c r="BR3819" i="5" s="1"/>
  <c r="BR3820" i="5" s="1"/>
  <c r="BR3821" i="5" s="1"/>
  <c r="BR3822" i="5" s="1"/>
  <c r="BR3823" i="5" s="1"/>
  <c r="BR3824" i="5" s="1"/>
  <c r="BR3825" i="5" s="1"/>
  <c r="BR3826" i="5" s="1"/>
  <c r="BR3827" i="5" s="1"/>
  <c r="BR3828" i="5" s="1"/>
  <c r="BR3829" i="5" s="1"/>
  <c r="BR3830" i="5" s="1"/>
  <c r="BR3831" i="5" s="1"/>
  <c r="BR3832" i="5" s="1"/>
  <c r="BR3833" i="5" s="1"/>
  <c r="BR3834" i="5" s="1"/>
  <c r="BR3835" i="5" s="1"/>
  <c r="BR3836" i="5" s="1"/>
  <c r="BR3837" i="5" s="1"/>
  <c r="BR3838" i="5" s="1"/>
  <c r="BR3839" i="5" s="1"/>
  <c r="BR3840" i="5" s="1"/>
  <c r="BR3841" i="5" s="1"/>
  <c r="BR3842" i="5" s="1"/>
  <c r="BR3843" i="5" s="1"/>
  <c r="BR3844" i="5" s="1"/>
  <c r="BR3845" i="5" s="1"/>
  <c r="BR3846" i="5" s="1"/>
  <c r="BR3847" i="5" s="1"/>
  <c r="BR3848" i="5" s="1"/>
  <c r="BR3849" i="5" s="1"/>
  <c r="BR3850" i="5" s="1"/>
  <c r="BR3851" i="5" s="1"/>
  <c r="BR3852" i="5" s="1"/>
  <c r="BR3853" i="5" s="1"/>
  <c r="BR3854" i="5" s="1"/>
  <c r="BR3855" i="5" s="1"/>
  <c r="BR3856" i="5" s="1"/>
  <c r="BR3857" i="5" s="1"/>
  <c r="BR3858" i="5" s="1"/>
  <c r="BR3859" i="5" s="1"/>
  <c r="BR3860" i="5" s="1"/>
  <c r="BR3861" i="5" s="1"/>
  <c r="BR3862" i="5" s="1"/>
  <c r="BR3863" i="5" s="1"/>
  <c r="BR3864" i="5" s="1"/>
  <c r="BR3865" i="5" s="1"/>
  <c r="BR3866" i="5" s="1"/>
  <c r="BR3867" i="5" s="1"/>
  <c r="BR3868" i="5" s="1"/>
  <c r="BR3869" i="5" s="1"/>
  <c r="BR3870" i="5" s="1"/>
  <c r="BR3871" i="5" s="1"/>
  <c r="BR3872" i="5" s="1"/>
  <c r="BR3873" i="5" s="1"/>
  <c r="BR3874" i="5" s="1"/>
  <c r="BR3875" i="5" s="1"/>
  <c r="BR3876" i="5" s="1"/>
  <c r="BR3877" i="5" s="1"/>
  <c r="BR3878" i="5" s="1"/>
  <c r="BR3879" i="5" s="1"/>
  <c r="BR3880" i="5" s="1"/>
  <c r="BR3881" i="5" s="1"/>
  <c r="BR3882" i="5" s="1"/>
  <c r="BR3883" i="5" s="1"/>
  <c r="BR3884" i="5" s="1"/>
  <c r="BR3885" i="5" s="1"/>
  <c r="BR3886" i="5" s="1"/>
  <c r="BR3887" i="5" s="1"/>
  <c r="BR3888" i="5" s="1"/>
  <c r="BR3889" i="5" s="1"/>
  <c r="BR3890" i="5" s="1"/>
  <c r="BR3891" i="5" s="1"/>
  <c r="BR3892" i="5" s="1"/>
  <c r="BR3893" i="5" s="1"/>
  <c r="BR3894" i="5" s="1"/>
  <c r="BR3895" i="5" s="1"/>
  <c r="BR3896" i="5" s="1"/>
  <c r="BR3897" i="5" s="1"/>
  <c r="BR3898" i="5" s="1"/>
  <c r="BR3899" i="5" s="1"/>
  <c r="BR3900" i="5" s="1"/>
  <c r="BR3901" i="5" s="1"/>
  <c r="BR3902" i="5" s="1"/>
  <c r="BR3903" i="5" s="1"/>
  <c r="BR3904" i="5" s="1"/>
  <c r="BR3905" i="5" s="1"/>
  <c r="BR3906" i="5" s="1"/>
  <c r="BR3907" i="5" s="1"/>
  <c r="BR3908" i="5" s="1"/>
  <c r="BR3909" i="5" s="1"/>
  <c r="BR3910" i="5" s="1"/>
  <c r="BR3911" i="5" s="1"/>
  <c r="BR3912" i="5" s="1"/>
  <c r="BR3913" i="5" s="1"/>
  <c r="BR3914" i="5" s="1"/>
  <c r="BR3915" i="5" s="1"/>
  <c r="BR3916" i="5" s="1"/>
  <c r="BR3917" i="5" s="1"/>
  <c r="BR3918" i="5" s="1"/>
  <c r="BR3919" i="5" s="1"/>
  <c r="BR3920" i="5" s="1"/>
  <c r="BR3921" i="5" s="1"/>
  <c r="BR3922" i="5" s="1"/>
  <c r="BR3923" i="5" s="1"/>
  <c r="BR3924" i="5" s="1"/>
  <c r="BR3925" i="5" s="1"/>
  <c r="BR3926" i="5" s="1"/>
  <c r="BR3927" i="5" s="1"/>
  <c r="BR3928" i="5" s="1"/>
  <c r="BR3929" i="5" s="1"/>
  <c r="BR3930" i="5" s="1"/>
  <c r="BR3931" i="5" s="1"/>
  <c r="BR3932" i="5" s="1"/>
  <c r="BR3933" i="5" s="1"/>
  <c r="BR3934" i="5" s="1"/>
  <c r="BR3935" i="5" s="1"/>
  <c r="BR3936" i="5" s="1"/>
  <c r="BR3937" i="5" s="1"/>
  <c r="BR3938" i="5" s="1"/>
  <c r="BR3939" i="5" s="1"/>
  <c r="BR3940" i="5" s="1"/>
  <c r="BR3941" i="5" s="1"/>
  <c r="BR3942" i="5" s="1"/>
  <c r="BR3943" i="5" s="1"/>
  <c r="BR3944" i="5" s="1"/>
  <c r="BR3945" i="5" s="1"/>
  <c r="BR3946" i="5" s="1"/>
  <c r="BR3947" i="5" s="1"/>
  <c r="BR3948" i="5" s="1"/>
  <c r="BR3949" i="5" s="1"/>
  <c r="BR3950" i="5" s="1"/>
  <c r="BR3951" i="5" s="1"/>
  <c r="BR3952" i="5" s="1"/>
  <c r="BR3953" i="5" s="1"/>
  <c r="BR3954" i="5" s="1"/>
  <c r="BR3955" i="5" s="1"/>
  <c r="BR3956" i="5" s="1"/>
  <c r="BR3957" i="5" s="1"/>
  <c r="BR3958" i="5" s="1"/>
  <c r="BR3959" i="5" s="1"/>
  <c r="BR3960" i="5" s="1"/>
  <c r="BR3961" i="5" s="1"/>
  <c r="BR3962" i="5" s="1"/>
  <c r="BR3963" i="5" s="1"/>
  <c r="BR3964" i="5" s="1"/>
  <c r="BR3965" i="5" s="1"/>
  <c r="BR3966" i="5" s="1"/>
  <c r="BR3967" i="5" s="1"/>
  <c r="BR3968" i="5" s="1"/>
  <c r="BR3969" i="5" s="1"/>
  <c r="BR3970" i="5" s="1"/>
  <c r="BR3971" i="5" s="1"/>
  <c r="BR3972" i="5" s="1"/>
  <c r="BR3973" i="5" s="1"/>
  <c r="BR3974" i="5" s="1"/>
  <c r="BR3975" i="5" s="1"/>
  <c r="BR3976" i="5" s="1"/>
  <c r="BR3977" i="5" s="1"/>
  <c r="BR3978" i="5" s="1"/>
  <c r="BR3979" i="5" s="1"/>
  <c r="BR3980" i="5" s="1"/>
  <c r="BR3981" i="5" s="1"/>
  <c r="BR3982" i="5" s="1"/>
  <c r="BR3983" i="5" s="1"/>
  <c r="BR3984" i="5" s="1"/>
  <c r="BR3985" i="5" s="1"/>
  <c r="BR3986" i="5" s="1"/>
  <c r="BR3987" i="5" s="1"/>
  <c r="BR3988" i="5" s="1"/>
  <c r="BR3989" i="5" s="1"/>
  <c r="BR3990" i="5" s="1"/>
  <c r="BR3991" i="5" s="1"/>
  <c r="BR3992" i="5" s="1"/>
  <c r="BR3993" i="5" s="1"/>
  <c r="BR3994" i="5" s="1"/>
  <c r="BR3995" i="5" s="1"/>
  <c r="BR3996" i="5" s="1"/>
  <c r="BR3997" i="5" s="1"/>
  <c r="BR3998" i="5" s="1"/>
  <c r="BR3999" i="5" s="1"/>
  <c r="BR4000" i="5" s="1"/>
  <c r="BR4001" i="5" s="1"/>
  <c r="BR4002" i="5" s="1"/>
  <c r="BR4003" i="5" s="1"/>
  <c r="BR4004" i="5" s="1"/>
  <c r="BR4005" i="5" s="1"/>
  <c r="BR4006" i="5" s="1"/>
  <c r="BR4007" i="5" s="1"/>
  <c r="BR4008" i="5" s="1"/>
  <c r="BR4009" i="5" s="1"/>
  <c r="BR4010" i="5" s="1"/>
  <c r="BR4011" i="5" s="1"/>
  <c r="BR4012" i="5" s="1"/>
  <c r="BR4013" i="5" s="1"/>
  <c r="BR4014" i="5" s="1"/>
  <c r="BR4015" i="5" s="1"/>
  <c r="BR4016" i="5" s="1"/>
  <c r="BR4017" i="5" s="1"/>
  <c r="BR4018" i="5" s="1"/>
  <c r="BR4019" i="5" s="1"/>
  <c r="BR4020" i="5" s="1"/>
  <c r="BR4021" i="5" s="1"/>
  <c r="BR4022" i="5" s="1"/>
  <c r="BR4023" i="5" s="1"/>
  <c r="BR4024" i="5" s="1"/>
  <c r="BR4025" i="5" s="1"/>
  <c r="BR4026" i="5" s="1"/>
  <c r="BR4027" i="5" s="1"/>
  <c r="BR4028" i="5" s="1"/>
  <c r="BR4029" i="5" s="1"/>
  <c r="BR4030" i="5" s="1"/>
  <c r="BR4031" i="5" s="1"/>
  <c r="BR4032" i="5" s="1"/>
  <c r="BR4033" i="5" s="1"/>
  <c r="BR4034" i="5" s="1"/>
  <c r="BR4035" i="5" s="1"/>
  <c r="BR4036" i="5" s="1"/>
  <c r="BR4037" i="5" s="1"/>
  <c r="BR4038" i="5" s="1"/>
  <c r="BR4039" i="5" s="1"/>
  <c r="BR4040" i="5" s="1"/>
  <c r="BR4041" i="5" s="1"/>
  <c r="BR4042" i="5" s="1"/>
  <c r="BR4043" i="5" s="1"/>
  <c r="BR4044" i="5" s="1"/>
  <c r="BR4045" i="5" s="1"/>
  <c r="BR4046" i="5" s="1"/>
  <c r="BR4047" i="5" s="1"/>
  <c r="BR4048" i="5" s="1"/>
  <c r="BR4049" i="5" s="1"/>
  <c r="BR4050" i="5" s="1"/>
  <c r="BR4051" i="5" s="1"/>
  <c r="BR4052" i="5" s="1"/>
  <c r="BR4053" i="5" s="1"/>
  <c r="BR4054" i="5" s="1"/>
  <c r="BR4055" i="5" s="1"/>
  <c r="BR4056" i="5" s="1"/>
  <c r="BR4057" i="5" s="1"/>
  <c r="BR4058" i="5" s="1"/>
  <c r="BR4059" i="5" s="1"/>
  <c r="BR4060" i="5" s="1"/>
  <c r="BR4061" i="5" s="1"/>
  <c r="BR4062" i="5" s="1"/>
  <c r="BR4063" i="5" s="1"/>
  <c r="BR4064" i="5" s="1"/>
  <c r="BR4065" i="5" s="1"/>
  <c r="BR4066" i="5" s="1"/>
  <c r="BR4067" i="5" s="1"/>
  <c r="BR4068" i="5" s="1"/>
  <c r="BR4069" i="5" s="1"/>
  <c r="BR4070" i="5" s="1"/>
  <c r="BR4071" i="5" s="1"/>
  <c r="BR4072" i="5" s="1"/>
  <c r="BR4073" i="5" s="1"/>
  <c r="BR4074" i="5" s="1"/>
  <c r="BR4075" i="5" s="1"/>
  <c r="BR4076" i="5" s="1"/>
  <c r="BR4077" i="5" s="1"/>
  <c r="BR4078" i="5" s="1"/>
  <c r="BR4079" i="5" s="1"/>
  <c r="BR4080" i="5" s="1"/>
  <c r="BR4081" i="5" s="1"/>
  <c r="BR4082" i="5" s="1"/>
  <c r="BR4083" i="5" s="1"/>
  <c r="BR4084" i="5" s="1"/>
  <c r="BR4085" i="5" s="1"/>
  <c r="BR4086" i="5" s="1"/>
  <c r="BR4087" i="5" s="1"/>
  <c r="BR4088" i="5" s="1"/>
  <c r="BR4089" i="5" s="1"/>
  <c r="BR4090" i="5" s="1"/>
  <c r="BR4091" i="5" s="1"/>
  <c r="BR4092" i="5" s="1"/>
  <c r="BR4093" i="5" s="1"/>
  <c r="BR4094" i="5" s="1"/>
  <c r="BR4095" i="5" s="1"/>
  <c r="BR4096" i="5" s="1"/>
  <c r="BR4097" i="5" s="1"/>
  <c r="BR4098" i="5" s="1"/>
  <c r="BR4099" i="5" s="1"/>
  <c r="BR4100" i="5" s="1"/>
  <c r="BR4101" i="5" s="1"/>
  <c r="BR4102" i="5" s="1"/>
  <c r="BR4103" i="5" s="1"/>
  <c r="BR4104" i="5" s="1"/>
  <c r="BR4105" i="5" s="1"/>
  <c r="BR4106" i="5" s="1"/>
  <c r="BR4107" i="5" s="1"/>
  <c r="BR4108" i="5" s="1"/>
  <c r="BR4109" i="5" s="1"/>
  <c r="BR4110" i="5" s="1"/>
  <c r="BR4111" i="5" s="1"/>
  <c r="BR4112" i="5" s="1"/>
  <c r="BR4113" i="5" s="1"/>
  <c r="BR4114" i="5" s="1"/>
  <c r="BR4115" i="5" s="1"/>
  <c r="BR4116" i="5" s="1"/>
  <c r="BR4117" i="5" s="1"/>
  <c r="BR4118" i="5" s="1"/>
  <c r="BR4119" i="5" s="1"/>
  <c r="BR4120" i="5" s="1"/>
  <c r="BR4121" i="5" s="1"/>
  <c r="BR4122" i="5" s="1"/>
  <c r="BR4123" i="5" s="1"/>
  <c r="BR4124" i="5" s="1"/>
  <c r="BR4125" i="5" s="1"/>
  <c r="BR4126" i="5" s="1"/>
  <c r="BR4127" i="5" s="1"/>
  <c r="BR4128" i="5" s="1"/>
  <c r="BR4129" i="5" s="1"/>
  <c r="BR4130" i="5" s="1"/>
  <c r="BR4131" i="5" s="1"/>
  <c r="BR4132" i="5" s="1"/>
  <c r="BR4133" i="5" s="1"/>
  <c r="BR4134" i="5" s="1"/>
  <c r="BR4135" i="5" s="1"/>
  <c r="BR4136" i="5" s="1"/>
  <c r="BR4137" i="5" s="1"/>
  <c r="BR4138" i="5" s="1"/>
  <c r="BR4139" i="5" s="1"/>
  <c r="BR4140" i="5" s="1"/>
  <c r="BR4141" i="5" s="1"/>
  <c r="BR4142" i="5" s="1"/>
  <c r="BR4143" i="5" s="1"/>
  <c r="BR4144" i="5" s="1"/>
  <c r="BR4145" i="5" s="1"/>
  <c r="BR4146" i="5" s="1"/>
  <c r="BR4147" i="5" s="1"/>
  <c r="BR4148" i="5" s="1"/>
  <c r="BR4149" i="5" s="1"/>
  <c r="BR4150" i="5" s="1"/>
  <c r="BR4151" i="5" s="1"/>
  <c r="BR4152" i="5" s="1"/>
  <c r="BR4153" i="5" s="1"/>
  <c r="BR4154" i="5" s="1"/>
  <c r="BR4155" i="5" s="1"/>
  <c r="BR4156" i="5" s="1"/>
  <c r="BR4157" i="5" s="1"/>
  <c r="BR4158" i="5" s="1"/>
  <c r="BR4159" i="5" s="1"/>
  <c r="BR4160" i="5" s="1"/>
  <c r="BR4161" i="5" s="1"/>
  <c r="BR4162" i="5" s="1"/>
  <c r="BR4163" i="5" s="1"/>
  <c r="BR4164" i="5" s="1"/>
  <c r="BR4165" i="5" s="1"/>
  <c r="BR4166" i="5" s="1"/>
  <c r="BR4167" i="5" s="1"/>
  <c r="BR4168" i="5" s="1"/>
  <c r="BR4169" i="5" s="1"/>
  <c r="BR4170" i="5" s="1"/>
  <c r="BR4171" i="5" s="1"/>
  <c r="BR4172" i="5" s="1"/>
  <c r="BR4173" i="5" s="1"/>
  <c r="BR4174" i="5" s="1"/>
  <c r="BR4175" i="5" s="1"/>
  <c r="BR4176" i="5" s="1"/>
  <c r="BR4177" i="5" s="1"/>
  <c r="BR4178" i="5" s="1"/>
  <c r="BR4179" i="5" s="1"/>
  <c r="BR4180" i="5" s="1"/>
  <c r="BR4181" i="5" s="1"/>
  <c r="BR4182" i="5" s="1"/>
  <c r="BR4183" i="5" s="1"/>
  <c r="BR4184" i="5" s="1"/>
  <c r="BR4185" i="5" s="1"/>
  <c r="BR4186" i="5" s="1"/>
  <c r="BR4187" i="5" s="1"/>
  <c r="BR4188" i="5" s="1"/>
  <c r="BR4189" i="5" s="1"/>
  <c r="BR4190" i="5" s="1"/>
  <c r="BR4191" i="5" s="1"/>
  <c r="BR4192" i="5" s="1"/>
  <c r="BR4193" i="5" s="1"/>
  <c r="BR4194" i="5" s="1"/>
  <c r="BR4195" i="5" s="1"/>
  <c r="BR4196" i="5" s="1"/>
  <c r="BR4197" i="5" s="1"/>
  <c r="BR4198" i="5" s="1"/>
  <c r="BR4199" i="5" s="1"/>
  <c r="BR4200" i="5" s="1"/>
  <c r="BR4201" i="5" s="1"/>
  <c r="BR4202" i="5" s="1"/>
  <c r="BR4203" i="5" s="1"/>
  <c r="BR4204" i="5" s="1"/>
  <c r="BR4205" i="5" s="1"/>
  <c r="BR4206" i="5" s="1"/>
  <c r="BR4207" i="5" s="1"/>
  <c r="BR4208" i="5" s="1"/>
  <c r="BR4209" i="5" s="1"/>
  <c r="BR4210" i="5" s="1"/>
  <c r="BR4211" i="5" s="1"/>
  <c r="BR4212" i="5" s="1"/>
  <c r="BR4213" i="5" s="1"/>
  <c r="BR4214" i="5" s="1"/>
  <c r="BR4215" i="5" s="1"/>
  <c r="BR4216" i="5" s="1"/>
  <c r="BR4217" i="5" s="1"/>
  <c r="BR4218" i="5" s="1"/>
  <c r="BR4219" i="5" s="1"/>
  <c r="BR4220" i="5" s="1"/>
  <c r="BR4221" i="5" s="1"/>
  <c r="BR4222" i="5" s="1"/>
  <c r="BR4223" i="5" s="1"/>
  <c r="BR4224" i="5" s="1"/>
  <c r="BR4225" i="5" s="1"/>
  <c r="BR4226" i="5" s="1"/>
  <c r="BR4227" i="5" s="1"/>
  <c r="BR4228" i="5" s="1"/>
  <c r="BR4229" i="5" s="1"/>
  <c r="BR4230" i="5" s="1"/>
  <c r="BR4231" i="5" s="1"/>
  <c r="BR4232" i="5" s="1"/>
  <c r="BR4233" i="5" s="1"/>
  <c r="BR4234" i="5" s="1"/>
  <c r="BR4235" i="5" s="1"/>
  <c r="BR4236" i="5" s="1"/>
  <c r="BR4237" i="5" s="1"/>
  <c r="BR4238" i="5" s="1"/>
  <c r="BR4239" i="5" s="1"/>
  <c r="BR4240" i="5" s="1"/>
  <c r="BR4241" i="5" s="1"/>
  <c r="BR4242" i="5" s="1"/>
  <c r="BR4243" i="5" s="1"/>
  <c r="BR4244" i="5" s="1"/>
  <c r="BR4245" i="5" s="1"/>
  <c r="BR4246" i="5" s="1"/>
  <c r="BR4247" i="5" s="1"/>
  <c r="BR4248" i="5" s="1"/>
  <c r="BR4249" i="5" s="1"/>
  <c r="BR4250" i="5" s="1"/>
  <c r="BR4251" i="5" s="1"/>
  <c r="BR4252" i="5" s="1"/>
  <c r="BR4253" i="5" s="1"/>
  <c r="BR4254" i="5" s="1"/>
  <c r="BR4255" i="5" s="1"/>
  <c r="BR4256" i="5" s="1"/>
  <c r="BR4257" i="5" s="1"/>
  <c r="BR4258" i="5" s="1"/>
  <c r="BR4259" i="5" s="1"/>
  <c r="BR4260" i="5" s="1"/>
  <c r="BR4261" i="5" s="1"/>
  <c r="BR4262" i="5" s="1"/>
  <c r="BR4263" i="5" s="1"/>
  <c r="BR4264" i="5" s="1"/>
  <c r="BR4265" i="5" s="1"/>
  <c r="BR4266" i="5" s="1"/>
  <c r="BR4267" i="5" s="1"/>
  <c r="BR4268" i="5" s="1"/>
  <c r="BR4269" i="5" s="1"/>
  <c r="BR4270" i="5" s="1"/>
  <c r="BR4271" i="5" s="1"/>
  <c r="BR4272" i="5" s="1"/>
  <c r="BR4273" i="5" s="1"/>
  <c r="BR4274" i="5" s="1"/>
  <c r="BR4275" i="5" s="1"/>
  <c r="BR4276" i="5" s="1"/>
  <c r="BR4277" i="5" s="1"/>
  <c r="BR4278" i="5" s="1"/>
  <c r="BR4279" i="5" s="1"/>
  <c r="BR4280" i="5" s="1"/>
  <c r="BR4281" i="5" s="1"/>
  <c r="BR4282" i="5" s="1"/>
  <c r="BR4283" i="5" s="1"/>
  <c r="BR4284" i="5" s="1"/>
  <c r="BR4285" i="5" s="1"/>
  <c r="BR4286" i="5" s="1"/>
  <c r="BR4287" i="5" s="1"/>
  <c r="BR4288" i="5" s="1"/>
  <c r="BR4289" i="5" s="1"/>
  <c r="BR4290" i="5" s="1"/>
  <c r="BR4291" i="5" s="1"/>
  <c r="BR4292" i="5" s="1"/>
  <c r="BR4293" i="5" s="1"/>
  <c r="BR4294" i="5" s="1"/>
  <c r="BR4295" i="5" s="1"/>
  <c r="BR4296" i="5" s="1"/>
  <c r="BR4297" i="5" s="1"/>
  <c r="BR4298" i="5" s="1"/>
  <c r="BR4299" i="5" s="1"/>
  <c r="BR4300" i="5" s="1"/>
  <c r="BR4301" i="5" s="1"/>
  <c r="BR4302" i="5" s="1"/>
  <c r="BR4303" i="5" s="1"/>
  <c r="BR4304" i="5" s="1"/>
  <c r="BR4305" i="5" s="1"/>
  <c r="BR4306" i="5" s="1"/>
  <c r="BR4307" i="5" s="1"/>
  <c r="BR4308" i="5" s="1"/>
  <c r="BR4309" i="5" s="1"/>
  <c r="BR4310" i="5" s="1"/>
  <c r="BR4311" i="5" s="1"/>
  <c r="BR4312" i="5" s="1"/>
  <c r="BR4313" i="5" s="1"/>
  <c r="BR4314" i="5" s="1"/>
  <c r="BR4315" i="5" s="1"/>
  <c r="BR4316" i="5" s="1"/>
  <c r="BR4317" i="5" s="1"/>
  <c r="BR4318" i="5" s="1"/>
  <c r="BR4319" i="5" s="1"/>
  <c r="BR4320" i="5" s="1"/>
  <c r="BR4321" i="5" s="1"/>
  <c r="BR4322" i="5" s="1"/>
  <c r="BR4323" i="5" s="1"/>
  <c r="BR4324" i="5" s="1"/>
  <c r="BR4325" i="5" s="1"/>
  <c r="BR4326" i="5" s="1"/>
  <c r="BR4327" i="5" s="1"/>
  <c r="BR4328" i="5" s="1"/>
  <c r="BR4329" i="5" s="1"/>
  <c r="BR4330" i="5" s="1"/>
  <c r="BR4331" i="5" s="1"/>
  <c r="BR4332" i="5" s="1"/>
  <c r="BR4333" i="5" s="1"/>
  <c r="BR4334" i="5" s="1"/>
  <c r="BR4335" i="5" s="1"/>
  <c r="BR4336" i="5" s="1"/>
  <c r="BR4337" i="5" s="1"/>
  <c r="BR4338" i="5" s="1"/>
  <c r="BR4339" i="5" s="1"/>
  <c r="BR4340" i="5" s="1"/>
  <c r="BR4341" i="5" s="1"/>
  <c r="BR4342" i="5" s="1"/>
  <c r="BR4343" i="5" s="1"/>
  <c r="BR4344" i="5" s="1"/>
  <c r="BR4345" i="5" s="1"/>
  <c r="BR4346" i="5" s="1"/>
  <c r="BR4347" i="5" s="1"/>
  <c r="BR4348" i="5" s="1"/>
  <c r="BR4349" i="5" s="1"/>
  <c r="BR4350" i="5" s="1"/>
  <c r="BR4351" i="5" s="1"/>
  <c r="BR4352" i="5" s="1"/>
  <c r="BR4353" i="5" s="1"/>
  <c r="BR4354" i="5" s="1"/>
  <c r="BR4355" i="5" s="1"/>
  <c r="BR4356" i="5" s="1"/>
  <c r="BR4357" i="5" s="1"/>
  <c r="BR4358" i="5" s="1"/>
  <c r="BR4359" i="5" s="1"/>
  <c r="BR4360" i="5" s="1"/>
  <c r="BR4361" i="5" s="1"/>
  <c r="BR4362" i="5" s="1"/>
  <c r="BR4363" i="5" s="1"/>
  <c r="BR4364" i="5" s="1"/>
  <c r="BR4365" i="5" s="1"/>
  <c r="BR4366" i="5" s="1"/>
  <c r="BR4367" i="5" s="1"/>
  <c r="BR4368" i="5" s="1"/>
  <c r="BR4369" i="5" s="1"/>
  <c r="BR4370" i="5" s="1"/>
  <c r="BR4371" i="5" s="1"/>
  <c r="BR4372" i="5" s="1"/>
  <c r="BR4373" i="5" s="1"/>
  <c r="BR4374" i="5" s="1"/>
  <c r="BR4375" i="5" s="1"/>
  <c r="BR4376" i="5" s="1"/>
  <c r="BR4377" i="5" s="1"/>
  <c r="BR4378" i="5" s="1"/>
  <c r="BR4379" i="5" s="1"/>
  <c r="BR4380" i="5" s="1"/>
  <c r="BR4381" i="5" s="1"/>
  <c r="BR4382" i="5" s="1"/>
  <c r="BR4383" i="5" s="1"/>
  <c r="BR4384" i="5" s="1"/>
  <c r="BR4385" i="5" s="1"/>
  <c r="BR4386" i="5" s="1"/>
  <c r="BR4387" i="5" s="1"/>
  <c r="BR4388" i="5" s="1"/>
  <c r="BR4389" i="5" s="1"/>
  <c r="BR4390" i="5" s="1"/>
  <c r="BR4391" i="5" s="1"/>
  <c r="BR4392" i="5" s="1"/>
  <c r="BR4393" i="5" s="1"/>
  <c r="BR4394" i="5" s="1"/>
  <c r="BR4395" i="5" s="1"/>
  <c r="BR4396" i="5" s="1"/>
  <c r="BR4397" i="5" s="1"/>
  <c r="BR4398" i="5" s="1"/>
  <c r="BR4399" i="5" s="1"/>
  <c r="BR4400" i="5" s="1"/>
  <c r="BR4401" i="5" s="1"/>
  <c r="BR4402" i="5" s="1"/>
  <c r="BR4403" i="5" s="1"/>
  <c r="BR4404" i="5" s="1"/>
  <c r="BR4405" i="5" s="1"/>
  <c r="BR4406" i="5" s="1"/>
  <c r="BR4407" i="5" s="1"/>
  <c r="BR4408" i="5" s="1"/>
  <c r="BR4409" i="5" s="1"/>
  <c r="BR4410" i="5" s="1"/>
  <c r="BR4411" i="5" s="1"/>
  <c r="BR4412" i="5" s="1"/>
  <c r="BR4413" i="5" s="1"/>
  <c r="BR4414" i="5" s="1"/>
  <c r="BR4415" i="5" s="1"/>
  <c r="BR4416" i="5" s="1"/>
  <c r="BR4417" i="5" s="1"/>
  <c r="BR4418" i="5" s="1"/>
  <c r="BR4419" i="5" s="1"/>
  <c r="BR4420" i="5" s="1"/>
  <c r="BR4421" i="5" s="1"/>
  <c r="BR4422" i="5" s="1"/>
  <c r="BR4423" i="5" s="1"/>
  <c r="BR4424" i="5" s="1"/>
  <c r="BR4425" i="5" s="1"/>
  <c r="BR4426" i="5" s="1"/>
  <c r="BR4427" i="5" s="1"/>
  <c r="BR4428" i="5" s="1"/>
  <c r="BR4429" i="5" s="1"/>
  <c r="BR4430" i="5" s="1"/>
  <c r="BR4431" i="5" s="1"/>
  <c r="BR4432" i="5" s="1"/>
  <c r="BR4433" i="5" s="1"/>
  <c r="BR4434" i="5" s="1"/>
  <c r="BR4435" i="5" s="1"/>
  <c r="BR4436" i="5" s="1"/>
  <c r="BR4437" i="5" s="1"/>
  <c r="BR4438" i="5" s="1"/>
  <c r="BR4439" i="5" s="1"/>
  <c r="BR4440" i="5" s="1"/>
  <c r="BR4441" i="5" s="1"/>
  <c r="BR4442" i="5" s="1"/>
  <c r="BR4443" i="5" s="1"/>
  <c r="BR4444" i="5" s="1"/>
  <c r="BR4445" i="5" s="1"/>
  <c r="BR4446" i="5" s="1"/>
  <c r="BR4447" i="5" s="1"/>
  <c r="BR4448" i="5" s="1"/>
  <c r="BR4449" i="5" s="1"/>
  <c r="BR4450" i="5" s="1"/>
  <c r="BR4451" i="5" s="1"/>
  <c r="BR4452" i="5" s="1"/>
  <c r="BR4453" i="5" s="1"/>
  <c r="BR4454" i="5" s="1"/>
  <c r="BR4455" i="5" s="1"/>
  <c r="BR4456" i="5" s="1"/>
  <c r="BR4457" i="5" s="1"/>
  <c r="BR4458" i="5" s="1"/>
  <c r="BR4459" i="5" s="1"/>
  <c r="BR4460" i="5" s="1"/>
  <c r="BR4461" i="5" s="1"/>
  <c r="BR4462" i="5" s="1"/>
  <c r="BR4463" i="5" s="1"/>
  <c r="BR4464" i="5" s="1"/>
  <c r="BR4465" i="5" s="1"/>
  <c r="BR4466" i="5" s="1"/>
  <c r="BR4467" i="5" s="1"/>
  <c r="BR4468" i="5" s="1"/>
  <c r="BR4469" i="5" s="1"/>
  <c r="BR4470" i="5" s="1"/>
  <c r="BR4471" i="5" s="1"/>
  <c r="BR4472" i="5" s="1"/>
  <c r="BR4473" i="5" s="1"/>
  <c r="BR4474" i="5" s="1"/>
  <c r="BR4475" i="5" s="1"/>
  <c r="BR4476" i="5" s="1"/>
  <c r="BR4477" i="5" s="1"/>
  <c r="BR4478" i="5" s="1"/>
  <c r="BR4479" i="5" s="1"/>
  <c r="BR4480" i="5" s="1"/>
  <c r="BR4481" i="5" s="1"/>
  <c r="BR4482" i="5" s="1"/>
  <c r="BR4483" i="5" s="1"/>
  <c r="BR4484" i="5" s="1"/>
  <c r="BR4485" i="5" s="1"/>
  <c r="BR4486" i="5" s="1"/>
  <c r="BR4487" i="5" s="1"/>
  <c r="BR4488" i="5" s="1"/>
  <c r="BR4489" i="5" s="1"/>
  <c r="BR4490" i="5" s="1"/>
  <c r="BR4491" i="5" s="1"/>
  <c r="BR4492" i="5" s="1"/>
  <c r="BR4493" i="5" s="1"/>
  <c r="BR4494" i="5" s="1"/>
  <c r="BR4495" i="5" s="1"/>
  <c r="BR4496" i="5" s="1"/>
  <c r="BR4497" i="5" s="1"/>
  <c r="BR4498" i="5" s="1"/>
  <c r="BR4499" i="5" s="1"/>
  <c r="BR4500" i="5" s="1"/>
  <c r="BR4501" i="5" s="1"/>
  <c r="BR4502" i="5" s="1"/>
  <c r="BR4503" i="5" s="1"/>
  <c r="BR4504" i="5" s="1"/>
  <c r="BR4505" i="5" s="1"/>
  <c r="BR4506" i="5" s="1"/>
  <c r="BR4507" i="5" s="1"/>
  <c r="BR4508" i="5" s="1"/>
  <c r="BR4509" i="5" s="1"/>
  <c r="BR4510" i="5" s="1"/>
  <c r="BR4511" i="5" s="1"/>
  <c r="BR4512" i="5" s="1"/>
  <c r="BR4513" i="5" s="1"/>
  <c r="BR4514" i="5" s="1"/>
  <c r="BR4515" i="5" s="1"/>
  <c r="BR4516" i="5" s="1"/>
  <c r="BR4517" i="5" s="1"/>
  <c r="BR4518" i="5" s="1"/>
  <c r="BR4519" i="5" s="1"/>
  <c r="BR4520" i="5" s="1"/>
  <c r="BR4521" i="5" s="1"/>
  <c r="BR4522" i="5" s="1"/>
  <c r="BR4523" i="5" s="1"/>
  <c r="BR4524" i="5" s="1"/>
  <c r="BR4525" i="5" s="1"/>
  <c r="BR4526" i="5" s="1"/>
  <c r="BR4527" i="5" s="1"/>
  <c r="BR4528" i="5" s="1"/>
  <c r="BR4529" i="5" s="1"/>
  <c r="BR4530" i="5" s="1"/>
  <c r="BR4531" i="5" s="1"/>
  <c r="BR4532" i="5" s="1"/>
  <c r="BR4533" i="5" s="1"/>
  <c r="BR4534" i="5" s="1"/>
  <c r="BR4535" i="5" s="1"/>
  <c r="BR4536" i="5" s="1"/>
  <c r="BR4537" i="5" s="1"/>
  <c r="BR4538" i="5" s="1"/>
  <c r="BR4539" i="5" s="1"/>
  <c r="BR4540" i="5" s="1"/>
  <c r="BR4541" i="5" s="1"/>
  <c r="BR4542" i="5" s="1"/>
  <c r="BR4543" i="5" s="1"/>
  <c r="BR4544" i="5" s="1"/>
  <c r="BR4545" i="5" s="1"/>
  <c r="BR4546" i="5" s="1"/>
  <c r="BR4547" i="5" s="1"/>
  <c r="BR4548" i="5" s="1"/>
  <c r="BR4549" i="5" s="1"/>
  <c r="BR4550" i="5" s="1"/>
  <c r="BR4551" i="5" s="1"/>
  <c r="BR4552" i="5" s="1"/>
  <c r="BR4553" i="5" s="1"/>
  <c r="BR4554" i="5" s="1"/>
  <c r="BR4555" i="5" s="1"/>
  <c r="BR4556" i="5" s="1"/>
  <c r="BR4557" i="5" s="1"/>
  <c r="BR4558" i="5" s="1"/>
  <c r="BR4559" i="5" s="1"/>
  <c r="BR4560" i="5" s="1"/>
  <c r="BR4561" i="5" s="1"/>
  <c r="BR4562" i="5" s="1"/>
  <c r="BR4563" i="5" s="1"/>
  <c r="BR4564" i="5" s="1"/>
  <c r="BR4565" i="5" s="1"/>
  <c r="BR4566" i="5" s="1"/>
  <c r="BR4567" i="5" s="1"/>
  <c r="BR4568" i="5" s="1"/>
  <c r="BR4569" i="5" s="1"/>
  <c r="BR4570" i="5" s="1"/>
  <c r="BR4571" i="5" s="1"/>
  <c r="BR4572" i="5" s="1"/>
  <c r="BR4573" i="5" s="1"/>
  <c r="BR4574" i="5" s="1"/>
  <c r="BR4575" i="5" s="1"/>
  <c r="BR4576" i="5" s="1"/>
  <c r="BR4577" i="5" s="1"/>
  <c r="BR4578" i="5" s="1"/>
  <c r="BR4579" i="5" s="1"/>
  <c r="BR4580" i="5" s="1"/>
  <c r="BR4581" i="5" s="1"/>
  <c r="BR4582" i="5" s="1"/>
  <c r="BR4583" i="5" s="1"/>
  <c r="BR4584" i="5" s="1"/>
  <c r="BR4585" i="5" s="1"/>
  <c r="BR4586" i="5" s="1"/>
  <c r="BR4587" i="5" s="1"/>
  <c r="BR4588" i="5" s="1"/>
  <c r="BR4589" i="5" s="1"/>
  <c r="BR4590" i="5" s="1"/>
  <c r="BR4591" i="5" s="1"/>
  <c r="BR4592" i="5" s="1"/>
  <c r="BR4593" i="5" s="1"/>
  <c r="BR4594" i="5" s="1"/>
  <c r="BR4595" i="5" s="1"/>
  <c r="BR4596" i="5" s="1"/>
  <c r="BR4597" i="5" s="1"/>
  <c r="BR4598" i="5" s="1"/>
  <c r="BR4599" i="5" s="1"/>
  <c r="BR4600" i="5" s="1"/>
  <c r="BR4601" i="5" s="1"/>
  <c r="BR4602" i="5" s="1"/>
  <c r="BR4603" i="5" s="1"/>
  <c r="BR4604" i="5" s="1"/>
  <c r="BR4605" i="5" s="1"/>
  <c r="BR4606" i="5" s="1"/>
  <c r="BR4607" i="5" s="1"/>
  <c r="BR4608" i="5" s="1"/>
  <c r="BR4609" i="5" s="1"/>
  <c r="BR4610" i="5" s="1"/>
  <c r="BR4611" i="5" s="1"/>
  <c r="BR4612" i="5" s="1"/>
  <c r="BR4613" i="5" s="1"/>
  <c r="BR4614" i="5" s="1"/>
  <c r="BR4615" i="5" s="1"/>
  <c r="BR4616" i="5" s="1"/>
  <c r="BR4617" i="5" s="1"/>
  <c r="BR4618" i="5" s="1"/>
  <c r="BR4619" i="5" s="1"/>
  <c r="BR4620" i="5" s="1"/>
  <c r="BR4621" i="5" s="1"/>
  <c r="BR4622" i="5" s="1"/>
  <c r="BR4623" i="5" s="1"/>
  <c r="BR4624" i="5" s="1"/>
  <c r="BR4625" i="5" s="1"/>
  <c r="BR4626" i="5" s="1"/>
  <c r="BR4627" i="5" s="1"/>
  <c r="BR4628" i="5" s="1"/>
  <c r="BR4629" i="5" s="1"/>
  <c r="BR4630" i="5" s="1"/>
  <c r="BR4631" i="5" s="1"/>
  <c r="BR4632" i="5" s="1"/>
  <c r="BR4633" i="5" s="1"/>
  <c r="BR4634" i="5" s="1"/>
  <c r="BR4635" i="5" s="1"/>
  <c r="BR4636" i="5" s="1"/>
  <c r="BR4637" i="5" s="1"/>
  <c r="BR4638" i="5" s="1"/>
  <c r="BR4639" i="5" s="1"/>
  <c r="BR4640" i="5" s="1"/>
  <c r="BR4641" i="5" s="1"/>
  <c r="BR4642" i="5" s="1"/>
  <c r="BR4643" i="5" s="1"/>
  <c r="BR4644" i="5" s="1"/>
  <c r="BR4645" i="5" s="1"/>
  <c r="BR4646" i="5" s="1"/>
  <c r="BR4647" i="5" s="1"/>
  <c r="BR4648" i="5" s="1"/>
  <c r="BR4649" i="5" s="1"/>
  <c r="BR4650" i="5" s="1"/>
  <c r="BR4651" i="5" s="1"/>
  <c r="BR4652" i="5" s="1"/>
  <c r="BR4653" i="5" s="1"/>
  <c r="BR4654" i="5" s="1"/>
  <c r="BR4655" i="5" s="1"/>
  <c r="BR4656" i="5" s="1"/>
  <c r="BR4657" i="5" s="1"/>
  <c r="BR4658" i="5" s="1"/>
  <c r="BR4659" i="5" s="1"/>
  <c r="BR4660" i="5" s="1"/>
  <c r="BR4661" i="5" s="1"/>
  <c r="BR4662" i="5" s="1"/>
  <c r="BR4663" i="5" s="1"/>
  <c r="BR4664" i="5" s="1"/>
  <c r="BR4665" i="5" s="1"/>
  <c r="BR4666" i="5" s="1"/>
  <c r="BR4667" i="5" s="1"/>
  <c r="BR4668" i="5" s="1"/>
  <c r="BR4669" i="5" s="1"/>
  <c r="BR4670" i="5" s="1"/>
  <c r="BR4671" i="5" s="1"/>
  <c r="BR4672" i="5" s="1"/>
  <c r="BR4673" i="5" s="1"/>
  <c r="BR4674" i="5" s="1"/>
  <c r="BR4675" i="5" s="1"/>
  <c r="BR4676" i="5" s="1"/>
  <c r="BR4677" i="5" s="1"/>
  <c r="BR4678" i="5" s="1"/>
  <c r="BR4679" i="5" s="1"/>
  <c r="BR4680" i="5" s="1"/>
  <c r="BR4681" i="5" s="1"/>
  <c r="BR4682" i="5" s="1"/>
  <c r="BR4683" i="5" s="1"/>
  <c r="BR4684" i="5" s="1"/>
  <c r="BR4685" i="5" s="1"/>
  <c r="BR4686" i="5" s="1"/>
  <c r="BR4687" i="5" s="1"/>
  <c r="BR4688" i="5" s="1"/>
  <c r="BR4689" i="5" s="1"/>
  <c r="BR4690" i="5" s="1"/>
  <c r="BR4691" i="5" s="1"/>
  <c r="BR4692" i="5" s="1"/>
  <c r="BR4693" i="5" s="1"/>
  <c r="BR4694" i="5" s="1"/>
  <c r="BR4695" i="5" s="1"/>
  <c r="BR4696" i="5" s="1"/>
  <c r="BR4697" i="5" s="1"/>
  <c r="BR4698" i="5" s="1"/>
  <c r="BR4699" i="5" s="1"/>
  <c r="BR4700" i="5" s="1"/>
  <c r="BR4701" i="5" s="1"/>
  <c r="BR4702" i="5" s="1"/>
  <c r="BR4703" i="5" s="1"/>
  <c r="BR4704" i="5" s="1"/>
  <c r="BR4705" i="5" s="1"/>
  <c r="BR4706" i="5" s="1"/>
  <c r="BR4707" i="5" s="1"/>
  <c r="BR4708" i="5" s="1"/>
  <c r="BR4709" i="5" s="1"/>
  <c r="BR4710" i="5" s="1"/>
  <c r="BR4711" i="5" s="1"/>
  <c r="BR4712" i="5" s="1"/>
  <c r="BR4713" i="5" s="1"/>
  <c r="BR4714" i="5" s="1"/>
  <c r="BR4715" i="5" s="1"/>
  <c r="BR4716" i="5" s="1"/>
  <c r="BR4717" i="5" s="1"/>
  <c r="BR4718" i="5" s="1"/>
  <c r="BR4719" i="5" s="1"/>
  <c r="BR4720" i="5" s="1"/>
  <c r="BR4721" i="5" s="1"/>
  <c r="BR4722" i="5" s="1"/>
  <c r="BR4723" i="5" s="1"/>
  <c r="BR4724" i="5" s="1"/>
  <c r="BR4725" i="5" s="1"/>
  <c r="BR4726" i="5" s="1"/>
  <c r="BR4727" i="5" s="1"/>
  <c r="BR4728" i="5" s="1"/>
  <c r="BR4729" i="5" s="1"/>
  <c r="BR4730" i="5" s="1"/>
  <c r="BR4731" i="5" s="1"/>
  <c r="BR4732" i="5" s="1"/>
  <c r="BR4733" i="5" s="1"/>
  <c r="BR4734" i="5" s="1"/>
  <c r="BR4735" i="5" s="1"/>
  <c r="BR4736" i="5" s="1"/>
  <c r="BR4737" i="5" s="1"/>
  <c r="BR4738" i="5" s="1"/>
  <c r="BR4739" i="5" s="1"/>
  <c r="BR4740" i="5" s="1"/>
  <c r="BR4741" i="5" s="1"/>
  <c r="BR4742" i="5" s="1"/>
  <c r="BR4743" i="5" s="1"/>
  <c r="BR4744" i="5" s="1"/>
  <c r="BR4745" i="5" s="1"/>
  <c r="BR4746" i="5" s="1"/>
  <c r="BR4747" i="5" s="1"/>
  <c r="BR4748" i="5" s="1"/>
  <c r="BR4749" i="5" s="1"/>
  <c r="BR4750" i="5" s="1"/>
  <c r="BR4751" i="5" s="1"/>
  <c r="BR4752" i="5" s="1"/>
  <c r="BR4753" i="5" s="1"/>
  <c r="BR4754" i="5" s="1"/>
  <c r="BR4755" i="5" s="1"/>
  <c r="BR4756" i="5" s="1"/>
  <c r="BR4757" i="5" s="1"/>
  <c r="BR4758" i="5" s="1"/>
  <c r="BR4759" i="5" s="1"/>
  <c r="BR4760" i="5" s="1"/>
  <c r="BR4761" i="5" s="1"/>
  <c r="BR4762" i="5" s="1"/>
  <c r="BR4763" i="5" s="1"/>
  <c r="BR4764" i="5" s="1"/>
  <c r="BR4765" i="5" s="1"/>
  <c r="BR4766" i="5" s="1"/>
  <c r="BR4767" i="5" s="1"/>
  <c r="BR4768" i="5" s="1"/>
  <c r="BR4769" i="5" s="1"/>
  <c r="BR4770" i="5" s="1"/>
  <c r="BR4771" i="5" s="1"/>
  <c r="BR4772" i="5" s="1"/>
  <c r="BR4773" i="5" s="1"/>
  <c r="BR4774" i="5" s="1"/>
  <c r="BR4775" i="5" s="1"/>
  <c r="BR4776" i="5" s="1"/>
  <c r="BR4777" i="5" s="1"/>
  <c r="BR4778" i="5" s="1"/>
  <c r="BR4779" i="5" s="1"/>
  <c r="BR4780" i="5" s="1"/>
  <c r="BR4781" i="5" s="1"/>
  <c r="BR4782" i="5" s="1"/>
  <c r="BR4783" i="5" s="1"/>
  <c r="BR4784" i="5" s="1"/>
  <c r="BR4785" i="5" s="1"/>
  <c r="BR4786" i="5" s="1"/>
  <c r="BR4787" i="5" s="1"/>
  <c r="BR4788" i="5" s="1"/>
  <c r="BR4789" i="5" s="1"/>
  <c r="BR4790" i="5" s="1"/>
  <c r="BR4791" i="5" s="1"/>
  <c r="BR4792" i="5" s="1"/>
  <c r="BR4793" i="5" s="1"/>
  <c r="BR4794" i="5" s="1"/>
  <c r="BR4795" i="5" s="1"/>
  <c r="BR4796" i="5" s="1"/>
  <c r="BR4797" i="5" s="1"/>
  <c r="BR4798" i="5" s="1"/>
  <c r="BR4799" i="5" s="1"/>
  <c r="BR4800" i="5" s="1"/>
  <c r="BR4801" i="5" s="1"/>
  <c r="BR4802" i="5" s="1"/>
  <c r="BR4803" i="5" s="1"/>
  <c r="BR4804" i="5" s="1"/>
  <c r="BR4805" i="5" s="1"/>
  <c r="BR4806" i="5" s="1"/>
  <c r="BR4807" i="5" s="1"/>
  <c r="BR4808" i="5" s="1"/>
  <c r="BR4809" i="5" s="1"/>
  <c r="BR4810" i="5" s="1"/>
  <c r="BR4811" i="5" s="1"/>
  <c r="BR4812" i="5" s="1"/>
  <c r="BR4813" i="5" s="1"/>
  <c r="BR4814" i="5" s="1"/>
  <c r="BR4815" i="5" s="1"/>
  <c r="BR4816" i="5" s="1"/>
  <c r="BR4817" i="5" s="1"/>
  <c r="BR4818" i="5" s="1"/>
  <c r="BR4819" i="5" s="1"/>
  <c r="BR4820" i="5" s="1"/>
  <c r="BR4821" i="5" s="1"/>
  <c r="BR4822" i="5" s="1"/>
  <c r="BR4823" i="5" s="1"/>
  <c r="BR4824" i="5" s="1"/>
  <c r="BR4825" i="5" s="1"/>
  <c r="BR4826" i="5" s="1"/>
  <c r="BR4827" i="5" s="1"/>
  <c r="BR4828" i="5" s="1"/>
  <c r="BR4829" i="5" s="1"/>
  <c r="BR4830" i="5" s="1"/>
  <c r="BR4831" i="5" s="1"/>
  <c r="BR4832" i="5" s="1"/>
  <c r="BR4833" i="5" s="1"/>
  <c r="BR4834" i="5" s="1"/>
  <c r="BR4835" i="5" s="1"/>
  <c r="BR4836" i="5" s="1"/>
  <c r="BR4837" i="5" s="1"/>
  <c r="BR4838" i="5" s="1"/>
  <c r="BR4839" i="5" s="1"/>
  <c r="BR4840" i="5" s="1"/>
  <c r="BR4841" i="5" s="1"/>
  <c r="BR4842" i="5" s="1"/>
  <c r="BR4843" i="5" s="1"/>
  <c r="BR4844" i="5" s="1"/>
  <c r="BR4845" i="5" s="1"/>
  <c r="BR4846" i="5" s="1"/>
  <c r="BR4847" i="5" s="1"/>
  <c r="BR4848" i="5" s="1"/>
  <c r="BR4849" i="5" s="1"/>
  <c r="BR4850" i="5" s="1"/>
  <c r="BR4851" i="5" s="1"/>
  <c r="BR4852" i="5" s="1"/>
  <c r="BR4853" i="5" s="1"/>
  <c r="BR4854" i="5" s="1"/>
  <c r="BR4855" i="5" s="1"/>
  <c r="BR4856" i="5" s="1"/>
  <c r="BR4857" i="5" s="1"/>
  <c r="BR4858" i="5" s="1"/>
  <c r="BR4859" i="5" s="1"/>
  <c r="BR4860" i="5" s="1"/>
  <c r="BR4861" i="5" s="1"/>
  <c r="BR4862" i="5" s="1"/>
  <c r="BR4863" i="5" s="1"/>
  <c r="BR4864" i="5" s="1"/>
  <c r="BR4865" i="5" s="1"/>
  <c r="BR4866" i="5" s="1"/>
  <c r="BR4867" i="5" s="1"/>
  <c r="BR4868" i="5" s="1"/>
  <c r="BR4869" i="5" s="1"/>
  <c r="BR4870" i="5" s="1"/>
  <c r="BR4871" i="5" s="1"/>
  <c r="BR4872" i="5" s="1"/>
  <c r="BR4873" i="5" s="1"/>
  <c r="BR4874" i="5" s="1"/>
  <c r="BR4875" i="5" s="1"/>
  <c r="BR4876" i="5" s="1"/>
  <c r="BR4877" i="5" s="1"/>
  <c r="BR4878" i="5" s="1"/>
  <c r="BR4879" i="5" s="1"/>
  <c r="BR4880" i="5" s="1"/>
  <c r="BR4881" i="5" s="1"/>
  <c r="BR4882" i="5" s="1"/>
  <c r="BR4883" i="5" s="1"/>
  <c r="BR4884" i="5" s="1"/>
  <c r="BR4885" i="5" s="1"/>
  <c r="BR4886" i="5" s="1"/>
  <c r="BR4887" i="5" s="1"/>
  <c r="BR4888" i="5" s="1"/>
  <c r="BR4889" i="5" s="1"/>
  <c r="BR4890" i="5" s="1"/>
  <c r="BR4891" i="5" s="1"/>
  <c r="BR4892" i="5" s="1"/>
  <c r="BR4893" i="5" s="1"/>
  <c r="BR4894" i="5" s="1"/>
  <c r="BR4895" i="5" s="1"/>
  <c r="BR4896" i="5" s="1"/>
  <c r="BR4897" i="5" s="1"/>
  <c r="BR4898" i="5" s="1"/>
  <c r="BR4899" i="5" s="1"/>
  <c r="BR4900" i="5" s="1"/>
  <c r="BR4901" i="5" s="1"/>
  <c r="BR4902" i="5" s="1"/>
  <c r="BR4903" i="5" s="1"/>
  <c r="BR4904" i="5" s="1"/>
  <c r="BR4905" i="5" s="1"/>
  <c r="BR4906" i="5" s="1"/>
  <c r="BR4907" i="5" s="1"/>
  <c r="BR4908" i="5" s="1"/>
  <c r="BR4909" i="5" s="1"/>
  <c r="BR4910" i="5" s="1"/>
  <c r="BR4911" i="5" s="1"/>
  <c r="BR4912" i="5" s="1"/>
  <c r="BR4913" i="5" s="1"/>
  <c r="BR4914" i="5" s="1"/>
  <c r="BR4915" i="5" s="1"/>
  <c r="BR4916" i="5" s="1"/>
  <c r="BR4917" i="5" s="1"/>
  <c r="BR4918" i="5" s="1"/>
  <c r="BR4919" i="5" s="1"/>
  <c r="BR4920" i="5" s="1"/>
  <c r="BR4921" i="5" s="1"/>
  <c r="BR4922" i="5" s="1"/>
  <c r="BR4923" i="5" s="1"/>
  <c r="BR4924" i="5" s="1"/>
  <c r="BR4925" i="5" s="1"/>
  <c r="BR4926" i="5" s="1"/>
  <c r="BR4927" i="5" s="1"/>
  <c r="BR4928" i="5" s="1"/>
  <c r="BR4929" i="5" s="1"/>
  <c r="BR4930" i="5" s="1"/>
  <c r="BR4931" i="5" s="1"/>
  <c r="BR4932" i="5" s="1"/>
  <c r="BR4933" i="5" s="1"/>
  <c r="BR4934" i="5" s="1"/>
  <c r="BR4935" i="5" s="1"/>
  <c r="BR4936" i="5" s="1"/>
  <c r="BR4937" i="5" s="1"/>
  <c r="BR4938" i="5" s="1"/>
  <c r="BR4939" i="5" s="1"/>
  <c r="BR4940" i="5" s="1"/>
  <c r="BR4941" i="5" s="1"/>
  <c r="BR4942" i="5" s="1"/>
  <c r="BR4943" i="5" s="1"/>
  <c r="BR4944" i="5" s="1"/>
  <c r="BR4945" i="5" s="1"/>
  <c r="BR4946" i="5" s="1"/>
  <c r="BR4947" i="5" s="1"/>
  <c r="BR4948" i="5" s="1"/>
  <c r="BR4949" i="5" s="1"/>
  <c r="BR4950" i="5" s="1"/>
  <c r="BR4951" i="5" s="1"/>
  <c r="BR4952" i="5" s="1"/>
  <c r="BR4953" i="5" s="1"/>
  <c r="BR4954" i="5" s="1"/>
  <c r="BR4955" i="5" s="1"/>
  <c r="BR4956" i="5" s="1"/>
  <c r="BR4957" i="5" s="1"/>
  <c r="BR4958" i="5" s="1"/>
  <c r="BR4959" i="5" s="1"/>
  <c r="BR4960" i="5" s="1"/>
  <c r="BR4961" i="5" s="1"/>
  <c r="BR4962" i="5" s="1"/>
  <c r="BR4963" i="5" s="1"/>
  <c r="BR4964" i="5" s="1"/>
  <c r="BR4965" i="5" s="1"/>
  <c r="BR4966" i="5" s="1"/>
  <c r="BR4967" i="5" s="1"/>
  <c r="BR4968" i="5" s="1"/>
  <c r="BR4969" i="5" s="1"/>
  <c r="BR4970" i="5" s="1"/>
  <c r="BR4971" i="5" s="1"/>
  <c r="BR4972" i="5" s="1"/>
  <c r="BR4973" i="5" s="1"/>
  <c r="BR4974" i="5" s="1"/>
  <c r="BR4975" i="5" s="1"/>
  <c r="BR4976" i="5" s="1"/>
  <c r="BR4977" i="5" s="1"/>
  <c r="BR4978" i="5" s="1"/>
  <c r="BR4979" i="5" s="1"/>
  <c r="BR4980" i="5" s="1"/>
  <c r="BR4981" i="5" s="1"/>
  <c r="BR4982" i="5" s="1"/>
  <c r="BR4983" i="5" s="1"/>
  <c r="BR4984" i="5" s="1"/>
  <c r="BR4985" i="5" s="1"/>
  <c r="BR4986" i="5" s="1"/>
  <c r="BR4987" i="5" s="1"/>
  <c r="BR4988" i="5" s="1"/>
  <c r="BR4989" i="5" s="1"/>
  <c r="BR4990" i="5" s="1"/>
  <c r="BR4991" i="5" s="1"/>
  <c r="BR4992" i="5" s="1"/>
  <c r="BR4993" i="5" s="1"/>
  <c r="BR4994" i="5" s="1"/>
  <c r="BR4995" i="5" s="1"/>
  <c r="BR4996" i="5" s="1"/>
  <c r="BR4997" i="5" s="1"/>
  <c r="BR4998" i="5" s="1"/>
  <c r="BR4999" i="5" s="1"/>
  <c r="BR5000" i="5" s="1"/>
  <c r="BR5001" i="5" s="1"/>
  <c r="BR5002" i="5" s="1"/>
  <c r="BR5003" i="5" s="1"/>
  <c r="BR5004" i="5" s="1"/>
  <c r="BR5005" i="5" s="1"/>
  <c r="BR5006" i="5" s="1"/>
  <c r="BR5007" i="5" s="1"/>
  <c r="BR5008" i="5" s="1"/>
  <c r="BR5009" i="5" s="1"/>
  <c r="BR5010" i="5" s="1"/>
  <c r="BR5011" i="5" s="1"/>
  <c r="BR5012" i="5" s="1"/>
  <c r="BR5013" i="5" s="1"/>
  <c r="BR5014" i="5" s="1"/>
  <c r="BR5015" i="5" s="1"/>
  <c r="BR5016" i="5" s="1"/>
  <c r="BR5017" i="5" s="1"/>
  <c r="BR5018" i="5" s="1"/>
  <c r="BR5019" i="5" s="1"/>
  <c r="BR5020" i="5" s="1"/>
  <c r="BR5021" i="5" s="1"/>
  <c r="BR5022" i="5" s="1"/>
  <c r="BR5023" i="5" s="1"/>
  <c r="BR5024" i="5" s="1"/>
  <c r="BR5025" i="5" s="1"/>
  <c r="BR5026" i="5" s="1"/>
  <c r="BR5027" i="5" s="1"/>
  <c r="BR5028" i="5" s="1"/>
  <c r="BR5029" i="5" s="1"/>
  <c r="BR5030" i="5" s="1"/>
  <c r="BR5031" i="5" s="1"/>
  <c r="BR5032" i="5" s="1"/>
  <c r="BR5033" i="5" s="1"/>
  <c r="BR5034" i="5" s="1"/>
  <c r="BR5035" i="5" s="1"/>
  <c r="BR5036" i="5" s="1"/>
  <c r="BR5037" i="5" s="1"/>
  <c r="BR5038" i="5" s="1"/>
  <c r="BR5039" i="5" s="1"/>
  <c r="BR5040" i="5" s="1"/>
  <c r="BR5041" i="5" s="1"/>
  <c r="BR5042" i="5" s="1"/>
  <c r="BR5043" i="5" s="1"/>
  <c r="BR5044" i="5" s="1"/>
  <c r="BR5045" i="5" s="1"/>
  <c r="BR5046" i="5" s="1"/>
  <c r="BR5047" i="5" s="1"/>
  <c r="BR5048" i="5" s="1"/>
  <c r="BR5049" i="5" s="1"/>
  <c r="BR5050" i="5" s="1"/>
  <c r="BR5051" i="5" s="1"/>
  <c r="BR5052" i="5" s="1"/>
  <c r="BR5053" i="5" s="1"/>
  <c r="BR5054" i="5" s="1"/>
  <c r="BR5055" i="5" s="1"/>
  <c r="BR5056" i="5" s="1"/>
  <c r="BR5057" i="5" s="1"/>
  <c r="BR5058" i="5" s="1"/>
  <c r="BR5059" i="5" s="1"/>
  <c r="BR5060" i="5" s="1"/>
  <c r="BR5061" i="5" s="1"/>
  <c r="BR5062" i="5" s="1"/>
  <c r="BR5063" i="5" s="1"/>
  <c r="BR5064" i="5" s="1"/>
  <c r="BR5065" i="5" s="1"/>
  <c r="BR5066" i="5" s="1"/>
  <c r="BR5067" i="5" s="1"/>
  <c r="BR5068" i="5" s="1"/>
  <c r="BR5069" i="5" s="1"/>
  <c r="BR5070" i="5" s="1"/>
  <c r="BR5071" i="5" s="1"/>
  <c r="BR5072" i="5" s="1"/>
  <c r="BR5073" i="5" s="1"/>
  <c r="BR5074" i="5" s="1"/>
  <c r="BR5075" i="5" s="1"/>
  <c r="BR5076" i="5" s="1"/>
  <c r="BR5077" i="5" s="1"/>
  <c r="BR5078" i="5" s="1"/>
  <c r="BR5079" i="5" s="1"/>
  <c r="BR5080" i="5" s="1"/>
  <c r="BR5081" i="5" s="1"/>
  <c r="BR5082" i="5" s="1"/>
  <c r="BR5083" i="5" s="1"/>
  <c r="BR5084" i="5" s="1"/>
  <c r="BR5085" i="5" s="1"/>
  <c r="BR5086" i="5" s="1"/>
  <c r="BR5087" i="5" s="1"/>
  <c r="BR5088" i="5" s="1"/>
  <c r="BR5089" i="5" s="1"/>
  <c r="BR5090" i="5" s="1"/>
  <c r="BR5091" i="5" s="1"/>
  <c r="BR5092" i="5" s="1"/>
  <c r="BR5093" i="5" s="1"/>
  <c r="BR5094" i="5" s="1"/>
  <c r="BR5095" i="5" s="1"/>
  <c r="BR5096" i="5" s="1"/>
  <c r="BR5097" i="5" s="1"/>
  <c r="BR5098" i="5" s="1"/>
  <c r="BR5099" i="5" s="1"/>
  <c r="BR5100" i="5" s="1"/>
  <c r="BR5101" i="5" s="1"/>
  <c r="BR5102" i="5" s="1"/>
  <c r="BR5103" i="5" s="1"/>
  <c r="BR5104" i="5" s="1"/>
  <c r="BR5105" i="5" s="1"/>
  <c r="BR5106" i="5" s="1"/>
  <c r="BR5107" i="5" s="1"/>
  <c r="BR5108" i="5" s="1"/>
  <c r="BR5109" i="5" s="1"/>
  <c r="BR5110" i="5" s="1"/>
  <c r="BR5111" i="5" s="1"/>
  <c r="BR5112" i="5" s="1"/>
  <c r="BR5113" i="5" s="1"/>
  <c r="BR5114" i="5" s="1"/>
  <c r="BR5115" i="5" s="1"/>
  <c r="BR5116" i="5" s="1"/>
  <c r="BR5117" i="5" s="1"/>
  <c r="BR5118" i="5" s="1"/>
  <c r="BR5119" i="5" s="1"/>
  <c r="BR5120" i="5" s="1"/>
  <c r="BR5121" i="5" s="1"/>
  <c r="BR5122" i="5" s="1"/>
  <c r="BR5123" i="5" s="1"/>
  <c r="BR5124" i="5" s="1"/>
  <c r="BR5125" i="5" s="1"/>
  <c r="BR5126" i="5" s="1"/>
  <c r="BR5127" i="5" s="1"/>
  <c r="BR5128" i="5" s="1"/>
  <c r="BR5129" i="5" s="1"/>
  <c r="BR5130" i="5" s="1"/>
  <c r="BR5131" i="5" s="1"/>
  <c r="BR5132" i="5" s="1"/>
  <c r="BR5133" i="5" s="1"/>
  <c r="BR5134" i="5" s="1"/>
  <c r="BR5135" i="5" s="1"/>
  <c r="BR5136" i="5" s="1"/>
  <c r="BR5137" i="5" s="1"/>
  <c r="BR5138" i="5" s="1"/>
  <c r="BR5139" i="5" s="1"/>
  <c r="BR5140" i="5" s="1"/>
  <c r="BR5141" i="5" s="1"/>
  <c r="BR5142" i="5" s="1"/>
  <c r="BR5143" i="5" s="1"/>
  <c r="BR5144" i="5" s="1"/>
  <c r="BR5145" i="5" s="1"/>
  <c r="BR5146" i="5" s="1"/>
  <c r="BR5147" i="5" s="1"/>
  <c r="BR5148" i="5" s="1"/>
  <c r="BR5149" i="5" s="1"/>
  <c r="BR5150" i="5" s="1"/>
  <c r="BR5151" i="5" s="1"/>
  <c r="BR5152" i="5" s="1"/>
  <c r="BR5153" i="5" s="1"/>
  <c r="BR5154" i="5" s="1"/>
  <c r="BR5155" i="5" s="1"/>
  <c r="BR5156" i="5" s="1"/>
  <c r="BR5157" i="5" s="1"/>
  <c r="BR5158" i="5" s="1"/>
  <c r="BR5159" i="5" s="1"/>
  <c r="BR5160" i="5" s="1"/>
  <c r="BR5161" i="5" s="1"/>
  <c r="BR5162" i="5" s="1"/>
  <c r="BR5163" i="5" s="1"/>
  <c r="BR5164" i="5" s="1"/>
  <c r="BR5165" i="5" s="1"/>
  <c r="BR5166" i="5" s="1"/>
  <c r="BR5167" i="5" s="1"/>
  <c r="BR5168" i="5" s="1"/>
  <c r="BR5169" i="5" s="1"/>
  <c r="BR5170" i="5" s="1"/>
  <c r="BR5171" i="5" s="1"/>
  <c r="BR5172" i="5" s="1"/>
  <c r="BR5173" i="5" s="1"/>
  <c r="BR5174" i="5" s="1"/>
  <c r="BR5175" i="5" s="1"/>
  <c r="BR5176" i="5" s="1"/>
  <c r="BR5177" i="5" s="1"/>
  <c r="BR5178" i="5" s="1"/>
  <c r="BR5179" i="5" s="1"/>
  <c r="BR5180" i="5" s="1"/>
  <c r="BR5181" i="5" s="1"/>
  <c r="BR5182" i="5" s="1"/>
  <c r="BR5183" i="5" s="1"/>
  <c r="BR5184" i="5" s="1"/>
  <c r="BR5185" i="5" s="1"/>
  <c r="BR5186" i="5" s="1"/>
  <c r="BR5187" i="5" s="1"/>
  <c r="BR5188" i="5" s="1"/>
  <c r="BR5189" i="5" s="1"/>
  <c r="BR5190" i="5" s="1"/>
  <c r="BR5191" i="5" s="1"/>
  <c r="BR5192" i="5" s="1"/>
  <c r="BR5193" i="5" s="1"/>
  <c r="BR5194" i="5" s="1"/>
  <c r="BR5195" i="5" s="1"/>
  <c r="BR5196" i="5" s="1"/>
  <c r="BR5197" i="5" s="1"/>
  <c r="BR5198" i="5" s="1"/>
  <c r="BR5199" i="5" s="1"/>
  <c r="BR5200" i="5" s="1"/>
  <c r="BR5201" i="5" s="1"/>
  <c r="BR5202" i="5" s="1"/>
  <c r="BR5203" i="5" s="1"/>
  <c r="BR5204" i="5" s="1"/>
  <c r="BR5205" i="5" s="1"/>
  <c r="BR5206" i="5" s="1"/>
  <c r="BR5207" i="5" s="1"/>
  <c r="BR5208" i="5" s="1"/>
  <c r="BR5209" i="5" s="1"/>
  <c r="BR5210" i="5" s="1"/>
  <c r="BR5211" i="5" s="1"/>
  <c r="BR5212" i="5" s="1"/>
  <c r="BR5213" i="5" s="1"/>
  <c r="BR5214" i="5" s="1"/>
  <c r="BR5215" i="5" s="1"/>
  <c r="BR5216" i="5" s="1"/>
  <c r="BR5217" i="5" s="1"/>
  <c r="BR5218" i="5" s="1"/>
  <c r="BR5219" i="5" s="1"/>
  <c r="BR5220" i="5" s="1"/>
  <c r="BR5221" i="5" s="1"/>
  <c r="BR5222" i="5" s="1"/>
  <c r="BR5223" i="5" s="1"/>
  <c r="BR5224" i="5" s="1"/>
  <c r="BR5225" i="5" s="1"/>
  <c r="BR5226" i="5" s="1"/>
  <c r="BR5227" i="5" s="1"/>
  <c r="BR5228" i="5" s="1"/>
  <c r="BR5229" i="5" s="1"/>
  <c r="BR5230" i="5" s="1"/>
  <c r="BR5231" i="5" s="1"/>
  <c r="BR5232" i="5" s="1"/>
  <c r="BR5233" i="5" s="1"/>
  <c r="BR5234" i="5" s="1"/>
  <c r="BR5235" i="5" s="1"/>
  <c r="BR5236" i="5" s="1"/>
  <c r="BR5237" i="5" s="1"/>
  <c r="BR5238" i="5" s="1"/>
  <c r="BR5239" i="5" s="1"/>
  <c r="BR5240" i="5" s="1"/>
  <c r="BR5241" i="5" s="1"/>
  <c r="BR5242" i="5" s="1"/>
  <c r="BR5243" i="5" s="1"/>
  <c r="BR5244" i="5" s="1"/>
  <c r="BR5245" i="5" s="1"/>
  <c r="BR5246" i="5" s="1"/>
  <c r="BR5247" i="5" s="1"/>
  <c r="BR5248" i="5" s="1"/>
  <c r="BR5249" i="5" s="1"/>
  <c r="BR5250" i="5" s="1"/>
  <c r="BR5251" i="5" s="1"/>
  <c r="BR5252" i="5" s="1"/>
  <c r="BR5253" i="5" s="1"/>
  <c r="BR5254" i="5" s="1"/>
  <c r="BR5255" i="5" s="1"/>
  <c r="BR5256" i="5" s="1"/>
  <c r="BR5257" i="5" s="1"/>
  <c r="BR5258" i="5" s="1"/>
  <c r="BR5259" i="5" s="1"/>
  <c r="BR5260" i="5" s="1"/>
  <c r="BR5261" i="5" s="1"/>
  <c r="BR5262" i="5" s="1"/>
  <c r="BR5263" i="5" s="1"/>
  <c r="BR5264" i="5" s="1"/>
  <c r="BR5265" i="5" s="1"/>
  <c r="BR5266" i="5" s="1"/>
  <c r="BR5267" i="5" s="1"/>
  <c r="BR5268" i="5" s="1"/>
  <c r="BR5269" i="5" s="1"/>
  <c r="BR5270" i="5" s="1"/>
  <c r="BR5271" i="5" s="1"/>
  <c r="BR5272" i="5" s="1"/>
  <c r="BR5273" i="5" s="1"/>
  <c r="BR5274" i="5" s="1"/>
  <c r="BR5275" i="5" s="1"/>
  <c r="BR5276" i="5" s="1"/>
  <c r="BR5277" i="5" s="1"/>
  <c r="BR5278" i="5" s="1"/>
  <c r="BR5279" i="5" s="1"/>
  <c r="BR5280" i="5" s="1"/>
  <c r="BR5281" i="5" s="1"/>
  <c r="BR5282" i="5" s="1"/>
  <c r="BR5283" i="5" s="1"/>
  <c r="BR5284" i="5" s="1"/>
  <c r="BR5285" i="5" s="1"/>
  <c r="BR5286" i="5" s="1"/>
  <c r="BR5287" i="5" s="1"/>
  <c r="BR5288" i="5" s="1"/>
  <c r="BR5289" i="5" s="1"/>
  <c r="BR5290" i="5" s="1"/>
  <c r="BR5291" i="5" s="1"/>
  <c r="BR5292" i="5" s="1"/>
  <c r="BR5293" i="5" s="1"/>
  <c r="BR5294" i="5" s="1"/>
  <c r="BR5295" i="5" s="1"/>
  <c r="BR5296" i="5" s="1"/>
  <c r="BR5297" i="5" s="1"/>
  <c r="BR5298" i="5" s="1"/>
  <c r="BR5299" i="5" s="1"/>
  <c r="BR5300" i="5" s="1"/>
  <c r="BR5301" i="5" s="1"/>
  <c r="BR5302" i="5" s="1"/>
  <c r="BR5303" i="5" s="1"/>
  <c r="BR5304" i="5" s="1"/>
  <c r="BR5305" i="5" s="1"/>
  <c r="BR5306" i="5" s="1"/>
  <c r="BR5307" i="5" s="1"/>
  <c r="BR5308" i="5" s="1"/>
  <c r="BR5309" i="5" s="1"/>
  <c r="BR5310" i="5" s="1"/>
  <c r="BR5311" i="5" s="1"/>
  <c r="BR5312" i="5" s="1"/>
  <c r="BR5313" i="5" s="1"/>
  <c r="BR5314" i="5" s="1"/>
  <c r="BR5315" i="5" s="1"/>
  <c r="BR5316" i="5" s="1"/>
  <c r="BR5317" i="5" s="1"/>
  <c r="BR5318" i="5" s="1"/>
  <c r="BR5319" i="5" s="1"/>
  <c r="BR5320" i="5" s="1"/>
  <c r="BR5321" i="5" s="1"/>
  <c r="BR5322" i="5" s="1"/>
  <c r="BR5323" i="5" s="1"/>
  <c r="BR5324" i="5" s="1"/>
  <c r="BR5325" i="5" s="1"/>
  <c r="BR5326" i="5" s="1"/>
  <c r="BR5327" i="5" s="1"/>
  <c r="BR5328" i="5" s="1"/>
  <c r="BR5329" i="5" s="1"/>
  <c r="BR5330" i="5" s="1"/>
  <c r="BR5331" i="5" s="1"/>
  <c r="BR5332" i="5" s="1"/>
  <c r="BR5333" i="5" s="1"/>
  <c r="BR5334" i="5" s="1"/>
  <c r="BR5335" i="5" s="1"/>
  <c r="BR5336" i="5" s="1"/>
  <c r="BR5337" i="5" s="1"/>
  <c r="BR5338" i="5" s="1"/>
  <c r="BR5339" i="5" s="1"/>
  <c r="BR5340" i="5" s="1"/>
  <c r="BR5341" i="5" s="1"/>
  <c r="BR5342" i="5" s="1"/>
  <c r="BR5343" i="5" s="1"/>
  <c r="BR5344" i="5" s="1"/>
  <c r="BR5345" i="5" s="1"/>
  <c r="BR5346" i="5" s="1"/>
  <c r="BR5347" i="5" s="1"/>
  <c r="BR5348" i="5" s="1"/>
  <c r="BR5349" i="5" s="1"/>
  <c r="BR5350" i="5" s="1"/>
  <c r="BR5351" i="5" s="1"/>
  <c r="BR5352" i="5" s="1"/>
  <c r="BR5353" i="5" s="1"/>
  <c r="BR5354" i="5" s="1"/>
  <c r="BR5355" i="5" s="1"/>
  <c r="BR5356" i="5" s="1"/>
  <c r="BR5357" i="5" s="1"/>
  <c r="BR5358" i="5" s="1"/>
  <c r="BR5359" i="5" s="1"/>
  <c r="BR5360" i="5" s="1"/>
  <c r="BR5361" i="5" s="1"/>
  <c r="BR5362" i="5" s="1"/>
  <c r="BR5363" i="5" s="1"/>
  <c r="BR5364" i="5" s="1"/>
  <c r="BR5365" i="5" s="1"/>
  <c r="BR5366" i="5" s="1"/>
  <c r="BR5367" i="5" s="1"/>
  <c r="BR5368" i="5" s="1"/>
  <c r="BR5369" i="5" s="1"/>
  <c r="BR5370" i="5" s="1"/>
  <c r="BR5371" i="5" s="1"/>
  <c r="BR5372" i="5" s="1"/>
  <c r="BR5373" i="5" s="1"/>
  <c r="BR5374" i="5" s="1"/>
  <c r="BR5375" i="5" s="1"/>
  <c r="BR5376" i="5" s="1"/>
  <c r="BR5377" i="5" s="1"/>
  <c r="BR5378" i="5" s="1"/>
  <c r="BR5379" i="5" s="1"/>
  <c r="BR5380" i="5" s="1"/>
  <c r="BR5381" i="5" s="1"/>
  <c r="BR5382" i="5" s="1"/>
  <c r="BR5383" i="5" s="1"/>
  <c r="BR5384" i="5" s="1"/>
  <c r="BR5385" i="5" s="1"/>
  <c r="BR5386" i="5" s="1"/>
  <c r="BR5387" i="5" s="1"/>
  <c r="BR5388" i="5" s="1"/>
  <c r="BR5389" i="5" s="1"/>
  <c r="BR5390" i="5" s="1"/>
  <c r="BR5391" i="5" s="1"/>
  <c r="BR5392" i="5" s="1"/>
  <c r="BR5393" i="5" s="1"/>
  <c r="BR5394" i="5" s="1"/>
  <c r="BR5395" i="5" s="1"/>
  <c r="BR5396" i="5" s="1"/>
  <c r="BR5397" i="5" s="1"/>
  <c r="BR5398" i="5" s="1"/>
  <c r="BR5399" i="5" s="1"/>
  <c r="BR5400" i="5" s="1"/>
  <c r="BR5401" i="5" s="1"/>
  <c r="BR5402" i="5" s="1"/>
  <c r="BR5403" i="5" s="1"/>
  <c r="BR5404" i="5" s="1"/>
  <c r="BR5405" i="5" s="1"/>
  <c r="BR5406" i="5" s="1"/>
  <c r="BR5407" i="5" s="1"/>
  <c r="BR5408" i="5" s="1"/>
  <c r="BR5409" i="5" s="1"/>
  <c r="BR5410" i="5" s="1"/>
  <c r="BR5411" i="5" s="1"/>
  <c r="BR5412" i="5" s="1"/>
  <c r="BR5413" i="5" s="1"/>
  <c r="BR5414" i="5" s="1"/>
  <c r="BR5415" i="5" s="1"/>
  <c r="BR5416" i="5" s="1"/>
  <c r="BR5417" i="5" s="1"/>
  <c r="BR5418" i="5" s="1"/>
  <c r="BR5419" i="5" s="1"/>
  <c r="BR5420" i="5" s="1"/>
  <c r="BR5421" i="5" s="1"/>
  <c r="BR5422" i="5" s="1"/>
  <c r="BR5423" i="5" s="1"/>
  <c r="BR5424" i="5" s="1"/>
  <c r="BR5425" i="5" s="1"/>
  <c r="BR5426" i="5" s="1"/>
  <c r="BR5427" i="5" s="1"/>
  <c r="BR5428" i="5" s="1"/>
  <c r="BR5429" i="5" s="1"/>
  <c r="BR5430" i="5" s="1"/>
  <c r="BR5431" i="5" s="1"/>
  <c r="BR5432" i="5" s="1"/>
  <c r="BR5433" i="5" s="1"/>
  <c r="BR5434" i="5" s="1"/>
  <c r="BR5435" i="5" s="1"/>
  <c r="BR5436" i="5" s="1"/>
  <c r="BR5437" i="5" s="1"/>
  <c r="BR5438" i="5" s="1"/>
  <c r="BR5439" i="5" s="1"/>
  <c r="BR5440" i="5" s="1"/>
  <c r="BR5441" i="5" s="1"/>
  <c r="BR5442" i="5" s="1"/>
  <c r="BR5443" i="5" s="1"/>
  <c r="BR5444" i="5" s="1"/>
  <c r="BR5445" i="5" s="1"/>
  <c r="BR5446" i="5" s="1"/>
  <c r="BR5447" i="5" s="1"/>
  <c r="BR5448" i="5" s="1"/>
  <c r="BR5449" i="5" s="1"/>
  <c r="BR5450" i="5" s="1"/>
  <c r="BR5451" i="5" s="1"/>
  <c r="BR5452" i="5" s="1"/>
  <c r="BR5453" i="5" s="1"/>
  <c r="BR5454" i="5" s="1"/>
  <c r="BR5455" i="5" s="1"/>
  <c r="BR5456" i="5" s="1"/>
  <c r="BR5457" i="5" s="1"/>
  <c r="BR5458" i="5" s="1"/>
  <c r="BR5459" i="5" s="1"/>
  <c r="BR5460" i="5" s="1"/>
  <c r="BR5461" i="5" s="1"/>
  <c r="BR5462" i="5" s="1"/>
  <c r="BR5463" i="5" s="1"/>
  <c r="BR5464" i="5" s="1"/>
  <c r="BR5465" i="5" s="1"/>
  <c r="BR5466" i="5" s="1"/>
  <c r="BR5467" i="5" s="1"/>
  <c r="BR5468" i="5" s="1"/>
  <c r="BR5469" i="5" s="1"/>
  <c r="BR5470" i="5" s="1"/>
  <c r="BR5471" i="5" s="1"/>
  <c r="BR5472" i="5" s="1"/>
  <c r="BR5473" i="5" s="1"/>
  <c r="BR5474" i="5" s="1"/>
  <c r="BR5475" i="5" s="1"/>
  <c r="BR5476" i="5" s="1"/>
  <c r="BR5477" i="5" s="1"/>
  <c r="BR5478" i="5" s="1"/>
  <c r="BR5479" i="5" s="1"/>
  <c r="BR5480" i="5" s="1"/>
  <c r="BR5481" i="5" s="1"/>
  <c r="BR5482" i="5" s="1"/>
  <c r="BR5483" i="5" s="1"/>
  <c r="BR5484" i="5" s="1"/>
  <c r="BR5485" i="5" s="1"/>
  <c r="BR5486" i="5" s="1"/>
  <c r="BR5487" i="5" s="1"/>
  <c r="BR5488" i="5" s="1"/>
  <c r="BR5489" i="5" s="1"/>
  <c r="BR5490" i="5" s="1"/>
  <c r="BR5491" i="5" s="1"/>
  <c r="BR5492" i="5" s="1"/>
  <c r="BR5493" i="5" s="1"/>
  <c r="BR5494" i="5" s="1"/>
  <c r="BR5495" i="5" s="1"/>
  <c r="BR5496" i="5" s="1"/>
  <c r="BR5497" i="5" s="1"/>
  <c r="BR5498" i="5" s="1"/>
  <c r="BR5499" i="5" s="1"/>
  <c r="BR5500" i="5" s="1"/>
  <c r="BR5501" i="5" s="1"/>
  <c r="BR5502" i="5" s="1"/>
  <c r="BR5503" i="5" s="1"/>
  <c r="BR5504" i="5" s="1"/>
  <c r="BR5505" i="5" s="1"/>
  <c r="BR5506" i="5" s="1"/>
  <c r="BR5507" i="5" s="1"/>
  <c r="BR5508" i="5" s="1"/>
  <c r="BR5509" i="5" s="1"/>
  <c r="BR5510" i="5" s="1"/>
  <c r="BR5511" i="5" s="1"/>
  <c r="BR5512" i="5" s="1"/>
  <c r="BR5513" i="5" s="1"/>
  <c r="BR5514" i="5" s="1"/>
  <c r="BR5515" i="5" s="1"/>
  <c r="BR5516" i="5" s="1"/>
  <c r="BR5517" i="5" s="1"/>
  <c r="BR5518" i="5" s="1"/>
  <c r="BR5519" i="5" s="1"/>
  <c r="BR5520" i="5" s="1"/>
  <c r="BR5521" i="5" s="1"/>
  <c r="BR5522" i="5" s="1"/>
  <c r="BR5523" i="5" s="1"/>
  <c r="BR5524" i="5" s="1"/>
  <c r="BR5525" i="5" s="1"/>
  <c r="BR5526" i="5" s="1"/>
  <c r="BR5527" i="5" s="1"/>
  <c r="BR5528" i="5" s="1"/>
  <c r="BR5529" i="5" s="1"/>
  <c r="BR5530" i="5" s="1"/>
  <c r="BR5531" i="5" s="1"/>
  <c r="BR5532" i="5" s="1"/>
  <c r="BR5533" i="5" s="1"/>
  <c r="BR5534" i="5" s="1"/>
  <c r="BR5535" i="5" s="1"/>
  <c r="BR5536" i="5" s="1"/>
  <c r="BR5537" i="5" s="1"/>
  <c r="BR5538" i="5" s="1"/>
  <c r="BR5539" i="5" s="1"/>
  <c r="BR5540" i="5" s="1"/>
  <c r="BR5541" i="5" s="1"/>
  <c r="BR5542" i="5" s="1"/>
  <c r="BR5543" i="5" s="1"/>
  <c r="BR5544" i="5" s="1"/>
  <c r="BR5545" i="5" s="1"/>
  <c r="BR5546" i="5" s="1"/>
  <c r="BR5547" i="5" s="1"/>
  <c r="BR5548" i="5" s="1"/>
  <c r="BR5549" i="5" s="1"/>
  <c r="BR5550" i="5" s="1"/>
  <c r="BR5551" i="5" s="1"/>
  <c r="BR5552" i="5" s="1"/>
  <c r="BR5553" i="5" s="1"/>
  <c r="BR5554" i="5" s="1"/>
  <c r="BR5555" i="5" s="1"/>
  <c r="BR5556" i="5" s="1"/>
  <c r="BR5557" i="5" s="1"/>
  <c r="BR5558" i="5" s="1"/>
  <c r="BR5559" i="5" s="1"/>
  <c r="BR5560" i="5" s="1"/>
  <c r="BR5561" i="5" s="1"/>
  <c r="BR5562" i="5" s="1"/>
  <c r="BR5563" i="5" s="1"/>
  <c r="BR5564" i="5" s="1"/>
  <c r="BR5565" i="5" s="1"/>
  <c r="BR5566" i="5" s="1"/>
  <c r="BR5567" i="5" s="1"/>
  <c r="BR5568" i="5" s="1"/>
  <c r="BR5569" i="5" s="1"/>
  <c r="BR5570" i="5" s="1"/>
  <c r="BR5571" i="5" s="1"/>
  <c r="BR5572" i="5" s="1"/>
  <c r="BR5573" i="5" s="1"/>
  <c r="BR5574" i="5" s="1"/>
  <c r="BR5575" i="5" s="1"/>
  <c r="BR5576" i="5" s="1"/>
  <c r="BR5577" i="5" s="1"/>
  <c r="BR5578" i="5" s="1"/>
  <c r="BR5579" i="5" s="1"/>
  <c r="BR5580" i="5" s="1"/>
  <c r="BR5581" i="5" s="1"/>
  <c r="BR5582" i="5" s="1"/>
  <c r="BR5583" i="5" s="1"/>
  <c r="BR5584" i="5" s="1"/>
  <c r="BR5585" i="5" s="1"/>
  <c r="BR5586" i="5" s="1"/>
  <c r="BR5587" i="5" s="1"/>
  <c r="BR5588" i="5" s="1"/>
  <c r="BR5589" i="5" s="1"/>
  <c r="BR5590" i="5" s="1"/>
  <c r="BR5591" i="5" s="1"/>
  <c r="BR5592" i="5" s="1"/>
  <c r="BR5593" i="5" s="1"/>
  <c r="BR5594" i="5" s="1"/>
  <c r="BR5595" i="5" s="1"/>
  <c r="BR5596" i="5" s="1"/>
  <c r="BR5597" i="5" s="1"/>
  <c r="BR5598" i="5" s="1"/>
  <c r="BR5599" i="5" s="1"/>
  <c r="BR5600" i="5" s="1"/>
  <c r="BR5601" i="5" s="1"/>
  <c r="BR5602" i="5" s="1"/>
  <c r="BR5603" i="5" s="1"/>
  <c r="BR5604" i="5" s="1"/>
  <c r="BR5605" i="5" s="1"/>
  <c r="BR5606" i="5" s="1"/>
  <c r="BR5607" i="5" s="1"/>
  <c r="BR5608" i="5" s="1"/>
  <c r="BR5609" i="5" s="1"/>
  <c r="BR5610" i="5" s="1"/>
  <c r="BR5611" i="5" s="1"/>
  <c r="BR5612" i="5" s="1"/>
  <c r="BR5613" i="5" s="1"/>
  <c r="BR5614" i="5" s="1"/>
  <c r="BR5615" i="5" s="1"/>
  <c r="BR5616" i="5" s="1"/>
  <c r="BR5617" i="5" s="1"/>
  <c r="BR5618" i="5" s="1"/>
  <c r="BR5619" i="5" s="1"/>
  <c r="BR5620" i="5" s="1"/>
  <c r="BR5621" i="5" s="1"/>
  <c r="BR5622" i="5" s="1"/>
  <c r="BR5623" i="5" s="1"/>
  <c r="BR5624" i="5" s="1"/>
  <c r="BR5625" i="5" s="1"/>
  <c r="BR5626" i="5" s="1"/>
  <c r="BR5627" i="5" s="1"/>
  <c r="BR5628" i="5" s="1"/>
  <c r="BR5629" i="5" s="1"/>
  <c r="BR5630" i="5" s="1"/>
  <c r="BR5631" i="5" s="1"/>
  <c r="BR5632" i="5" s="1"/>
  <c r="BR5633" i="5" s="1"/>
  <c r="BR5634" i="5" s="1"/>
  <c r="BR5635" i="5" s="1"/>
  <c r="BR5636" i="5" s="1"/>
  <c r="BR5637" i="5" s="1"/>
  <c r="BR5638" i="5" s="1"/>
  <c r="BR5639" i="5" s="1"/>
  <c r="BR5640" i="5" s="1"/>
  <c r="BR5641" i="5" s="1"/>
  <c r="BR5642" i="5" s="1"/>
  <c r="BR5643" i="5" s="1"/>
  <c r="BR5644" i="5" s="1"/>
  <c r="BR5645" i="5" s="1"/>
  <c r="BR5646" i="5" s="1"/>
  <c r="BR5647" i="5" s="1"/>
  <c r="BR5648" i="5" s="1"/>
  <c r="BR5649" i="5" s="1"/>
  <c r="BR5650" i="5" s="1"/>
  <c r="BR5651" i="5" s="1"/>
  <c r="BR5652" i="5" s="1"/>
  <c r="BR5653" i="5" s="1"/>
  <c r="BR5654" i="5" s="1"/>
  <c r="BR5655" i="5" s="1"/>
  <c r="BR5656" i="5" s="1"/>
  <c r="BR5657" i="5" s="1"/>
  <c r="BR5658" i="5" s="1"/>
  <c r="BR5659" i="5" s="1"/>
  <c r="BR5660" i="5" s="1"/>
  <c r="BR5661" i="5" s="1"/>
  <c r="BR5662" i="5" s="1"/>
  <c r="BR5663" i="5" s="1"/>
  <c r="BR5664" i="5" s="1"/>
  <c r="BR5665" i="5" s="1"/>
  <c r="BR5666" i="5" s="1"/>
  <c r="BR5667" i="5" s="1"/>
  <c r="BR5668" i="5" s="1"/>
  <c r="BR5669" i="5" s="1"/>
  <c r="BR5670" i="5" s="1"/>
  <c r="BR5671" i="5" s="1"/>
  <c r="BR5672" i="5" s="1"/>
  <c r="BR5673" i="5" s="1"/>
  <c r="BR5674" i="5" s="1"/>
  <c r="BR5675" i="5" s="1"/>
  <c r="BR5676" i="5" s="1"/>
  <c r="BR5677" i="5" s="1"/>
  <c r="BR5678" i="5" s="1"/>
  <c r="BR5679" i="5" s="1"/>
  <c r="BR5680" i="5" s="1"/>
  <c r="BR5681" i="5" s="1"/>
  <c r="BR5682" i="5" s="1"/>
  <c r="BR5683" i="5" s="1"/>
  <c r="BR5684" i="5" s="1"/>
  <c r="BR5685" i="5" s="1"/>
  <c r="BR5686" i="5" s="1"/>
  <c r="BR5687" i="5" s="1"/>
  <c r="BR5688" i="5" s="1"/>
  <c r="BR5689" i="5" s="1"/>
  <c r="BR5690" i="5" s="1"/>
  <c r="BR5691" i="5" s="1"/>
  <c r="BR5692" i="5" s="1"/>
  <c r="BR5693" i="5" s="1"/>
  <c r="BR5694" i="5" s="1"/>
  <c r="BR5695" i="5" s="1"/>
  <c r="BR5696" i="5" s="1"/>
  <c r="BR5697" i="5" s="1"/>
  <c r="BR5698" i="5" s="1"/>
  <c r="BR5699" i="5" s="1"/>
  <c r="BR5700" i="5" s="1"/>
  <c r="BR5701" i="5" s="1"/>
  <c r="BR5702" i="5" s="1"/>
  <c r="BR5703" i="5" s="1"/>
  <c r="BR5704" i="5" s="1"/>
  <c r="BR5705" i="5" s="1"/>
  <c r="BR5706" i="5" s="1"/>
  <c r="BR5707" i="5" s="1"/>
  <c r="BR5708" i="5" s="1"/>
  <c r="BR5709" i="5" s="1"/>
  <c r="BR5710" i="5" s="1"/>
  <c r="BR5711" i="5" s="1"/>
  <c r="BR5712" i="5" s="1"/>
  <c r="BR5713" i="5" s="1"/>
  <c r="BR5714" i="5" s="1"/>
  <c r="BR5715" i="5" s="1"/>
  <c r="BR5716" i="5" s="1"/>
  <c r="BR5717" i="5" s="1"/>
  <c r="BR5718" i="5" s="1"/>
  <c r="BR5719" i="5" s="1"/>
  <c r="BR5720" i="5" s="1"/>
  <c r="BR5721" i="5" s="1"/>
  <c r="BR5722" i="5" s="1"/>
  <c r="BR5723" i="5" s="1"/>
  <c r="BR5724" i="5" s="1"/>
  <c r="BR5725" i="5" s="1"/>
  <c r="BR5726" i="5" s="1"/>
  <c r="BR5727" i="5" s="1"/>
  <c r="BR5728" i="5" s="1"/>
  <c r="BR5729" i="5" s="1"/>
  <c r="BR5730" i="5" s="1"/>
  <c r="BR5731" i="5" s="1"/>
  <c r="BR5732" i="5" s="1"/>
  <c r="BR5733" i="5" s="1"/>
  <c r="BR5734" i="5" s="1"/>
  <c r="BR5735" i="5" s="1"/>
  <c r="BR5736" i="5" s="1"/>
  <c r="BR5737" i="5" s="1"/>
  <c r="BR5738" i="5" s="1"/>
  <c r="BR5739" i="5" s="1"/>
  <c r="BR5740" i="5" s="1"/>
  <c r="BR5741" i="5" s="1"/>
  <c r="BR5742" i="5" s="1"/>
  <c r="BR5743" i="5" s="1"/>
  <c r="BR5744" i="5" s="1"/>
  <c r="BR5745" i="5" s="1"/>
  <c r="BR5746" i="5" s="1"/>
  <c r="BR5747" i="5" s="1"/>
  <c r="BR5748" i="5" s="1"/>
  <c r="BR5749" i="5" s="1"/>
  <c r="BR5750" i="5" s="1"/>
  <c r="BR5751" i="5" s="1"/>
  <c r="BR5752" i="5" s="1"/>
  <c r="BR5753" i="5" s="1"/>
  <c r="BR5754" i="5" s="1"/>
  <c r="BR5755" i="5" s="1"/>
  <c r="BR5756" i="5" s="1"/>
  <c r="BR5757" i="5" s="1"/>
  <c r="BR5758" i="5" s="1"/>
  <c r="BR5759" i="5" s="1"/>
  <c r="BR5760" i="5" s="1"/>
  <c r="BR5761" i="5" s="1"/>
  <c r="BR5762" i="5" s="1"/>
  <c r="BR5763" i="5" s="1"/>
  <c r="BR5764" i="5" s="1"/>
  <c r="BR5765" i="5" s="1"/>
  <c r="BR5766" i="5" s="1"/>
  <c r="BR5767" i="5" s="1"/>
  <c r="BR5768" i="5" s="1"/>
  <c r="BR5769" i="5" s="1"/>
  <c r="BR5770" i="5" s="1"/>
  <c r="BR5771" i="5" s="1"/>
  <c r="BR5772" i="5" s="1"/>
  <c r="BR5773" i="5" s="1"/>
  <c r="BR5774" i="5" s="1"/>
  <c r="BR5775" i="5" s="1"/>
  <c r="BR5776" i="5" s="1"/>
  <c r="BR5777" i="5" s="1"/>
  <c r="BR5778" i="5" s="1"/>
  <c r="BR5779" i="5" s="1"/>
  <c r="BR5780" i="5" s="1"/>
  <c r="BR5781" i="5" s="1"/>
  <c r="BR5782" i="5" s="1"/>
  <c r="BR5783" i="5" s="1"/>
  <c r="BR5784" i="5" s="1"/>
  <c r="BR5785" i="5" s="1"/>
  <c r="BR5786" i="5" s="1"/>
  <c r="BR5787" i="5" s="1"/>
  <c r="BR5788" i="5" s="1"/>
  <c r="BR5789" i="5" s="1"/>
  <c r="BR5790" i="5" s="1"/>
  <c r="BR5791" i="5" s="1"/>
  <c r="BR5792" i="5" s="1"/>
  <c r="BR5793" i="5" s="1"/>
  <c r="BR5794" i="5" s="1"/>
  <c r="BR5795" i="5" s="1"/>
  <c r="BR5796" i="5" s="1"/>
  <c r="BR5797" i="5" s="1"/>
  <c r="BR5798" i="5" s="1"/>
  <c r="BR5799" i="5" s="1"/>
  <c r="BR5800" i="5" s="1"/>
  <c r="BR5801" i="5" s="1"/>
  <c r="BR5802" i="5" s="1"/>
  <c r="BR5803" i="5" s="1"/>
  <c r="BR5804" i="5" s="1"/>
  <c r="BR5805" i="5" s="1"/>
  <c r="BR5806" i="5" s="1"/>
  <c r="BR5807" i="5" s="1"/>
  <c r="BR5808" i="5" s="1"/>
  <c r="BR5809" i="5" s="1"/>
  <c r="BR5810" i="5" s="1"/>
  <c r="BR5811" i="5" s="1"/>
  <c r="BR5812" i="5" s="1"/>
  <c r="BR5813" i="5" s="1"/>
  <c r="BR5814" i="5" s="1"/>
  <c r="BR5815" i="5" s="1"/>
  <c r="BR5816" i="5" s="1"/>
  <c r="BR5817" i="5" s="1"/>
  <c r="BR5818" i="5" s="1"/>
  <c r="BR5819" i="5" s="1"/>
  <c r="BR5820" i="5" s="1"/>
  <c r="BR5821" i="5" s="1"/>
  <c r="BR5822" i="5" s="1"/>
  <c r="BR5823" i="5" s="1"/>
  <c r="BR5824" i="5" s="1"/>
  <c r="BR5825" i="5" s="1"/>
  <c r="BR5826" i="5" s="1"/>
  <c r="BR5827" i="5" s="1"/>
  <c r="BR5828" i="5" s="1"/>
  <c r="BR5829" i="5" s="1"/>
  <c r="BR5830" i="5" s="1"/>
  <c r="BR5831" i="5" s="1"/>
  <c r="BR5832" i="5" s="1"/>
  <c r="BR5833" i="5" s="1"/>
  <c r="BR5834" i="5" s="1"/>
  <c r="BR5835" i="5" s="1"/>
  <c r="BR5836" i="5" s="1"/>
  <c r="BR5837" i="5" s="1"/>
  <c r="BR5838" i="5" s="1"/>
  <c r="BR5839" i="5" s="1"/>
  <c r="BR5840" i="5" s="1"/>
  <c r="BR5841" i="5" s="1"/>
  <c r="BR5842" i="5" s="1"/>
  <c r="BR5843" i="5" s="1"/>
  <c r="BR5844" i="5" s="1"/>
  <c r="BR5845" i="5" s="1"/>
  <c r="BR5846" i="5" s="1"/>
  <c r="BR5847" i="5" s="1"/>
  <c r="BR5848" i="5" s="1"/>
  <c r="BR5849" i="5" s="1"/>
  <c r="BR5850" i="5" s="1"/>
  <c r="BR5851" i="5" s="1"/>
  <c r="BR5852" i="5" s="1"/>
  <c r="BR5853" i="5" s="1"/>
  <c r="BR5854" i="5" s="1"/>
  <c r="BR5855" i="5" s="1"/>
  <c r="BR5856" i="5" s="1"/>
  <c r="BR5857" i="5" s="1"/>
  <c r="BR5858" i="5" s="1"/>
  <c r="BR5859" i="5" s="1"/>
  <c r="BR5860" i="5" s="1"/>
  <c r="BR5861" i="5" s="1"/>
  <c r="BR5862" i="5" s="1"/>
  <c r="BR5863" i="5" s="1"/>
  <c r="BR5864" i="5" s="1"/>
  <c r="BR5865" i="5" s="1"/>
  <c r="BR5866" i="5" s="1"/>
  <c r="BR5867" i="5" s="1"/>
  <c r="BR5868" i="5" s="1"/>
  <c r="BR5869" i="5" s="1"/>
  <c r="BR5870" i="5" s="1"/>
  <c r="BR5871" i="5" s="1"/>
  <c r="BR5872" i="5" s="1"/>
  <c r="BR5873" i="5" s="1"/>
  <c r="BR5874" i="5" s="1"/>
  <c r="BR5875" i="5" s="1"/>
  <c r="BR5876" i="5" s="1"/>
  <c r="BR5877" i="5" s="1"/>
  <c r="BR5878" i="5" s="1"/>
  <c r="BR5879" i="5" s="1"/>
  <c r="BR5880" i="5" s="1"/>
  <c r="BR5881" i="5" s="1"/>
  <c r="BR5882" i="5" s="1"/>
  <c r="BR5883" i="5" s="1"/>
  <c r="BR5884" i="5" s="1"/>
  <c r="BR5885" i="5" s="1"/>
  <c r="BR5886" i="5" s="1"/>
  <c r="BR5887" i="5" s="1"/>
  <c r="BR5888" i="5" s="1"/>
  <c r="BR5889" i="5" s="1"/>
  <c r="BR5890" i="5" s="1"/>
  <c r="BR5891" i="5" s="1"/>
  <c r="BR5892" i="5" s="1"/>
  <c r="BR5893" i="5" s="1"/>
  <c r="BR5894" i="5" s="1"/>
  <c r="BR5895" i="5" s="1"/>
  <c r="BR5896" i="5" s="1"/>
  <c r="BR5897" i="5" s="1"/>
  <c r="BR5898" i="5" s="1"/>
  <c r="BR5899" i="5" s="1"/>
  <c r="BR5900" i="5" s="1"/>
  <c r="BR5901" i="5" s="1"/>
  <c r="BR5902" i="5" s="1"/>
  <c r="BR5903" i="5" s="1"/>
  <c r="BR5904" i="5" s="1"/>
  <c r="BR5905" i="5" s="1"/>
  <c r="BR5906" i="5" s="1"/>
  <c r="BR5907" i="5" s="1"/>
  <c r="BR5908" i="5" s="1"/>
  <c r="BR5909" i="5" s="1"/>
  <c r="BR5910" i="5" s="1"/>
  <c r="BR5911" i="5" s="1"/>
  <c r="BR5912" i="5" s="1"/>
  <c r="BR5913" i="5" s="1"/>
  <c r="BR5914" i="5" s="1"/>
  <c r="BR5915" i="5" s="1"/>
  <c r="BR5916" i="5" s="1"/>
  <c r="BR5917" i="5" s="1"/>
  <c r="BR5918" i="5" s="1"/>
  <c r="BR5919" i="5" s="1"/>
  <c r="BR5920" i="5" s="1"/>
  <c r="BR5921" i="5" s="1"/>
  <c r="BR5922" i="5" s="1"/>
  <c r="BR5923" i="5" s="1"/>
  <c r="BR5924" i="5" s="1"/>
  <c r="BR5925" i="5" s="1"/>
  <c r="BR5926" i="5" s="1"/>
  <c r="BR5927" i="5" s="1"/>
  <c r="BR5928" i="5" s="1"/>
  <c r="BR5929" i="5" s="1"/>
  <c r="BR5930" i="5" s="1"/>
  <c r="BR5931" i="5" s="1"/>
  <c r="BR5932" i="5" s="1"/>
  <c r="BR5933" i="5" s="1"/>
  <c r="BR5934" i="5" s="1"/>
  <c r="BR5935" i="5" s="1"/>
  <c r="BR5936" i="5" s="1"/>
  <c r="BR5937" i="5" s="1"/>
  <c r="BR5938" i="5" s="1"/>
  <c r="BR5939" i="5" s="1"/>
  <c r="BR5940" i="5" s="1"/>
  <c r="BR5941" i="5" s="1"/>
  <c r="BR5942" i="5" s="1"/>
  <c r="BR5943" i="5" s="1"/>
  <c r="BR5944" i="5" s="1"/>
  <c r="BR5945" i="5" s="1"/>
  <c r="BR5946" i="5" s="1"/>
  <c r="BR5947" i="5" s="1"/>
  <c r="BR5948" i="5" s="1"/>
  <c r="BR5949" i="5" s="1"/>
  <c r="BR5950" i="5" s="1"/>
  <c r="BR5951" i="5" s="1"/>
  <c r="BR5952" i="5" s="1"/>
  <c r="BR5953" i="5" s="1"/>
  <c r="BR5954" i="5" s="1"/>
  <c r="BR5955" i="5" s="1"/>
  <c r="BR5956" i="5" s="1"/>
  <c r="BR5957" i="5" s="1"/>
  <c r="BR5958" i="5" s="1"/>
  <c r="BR5959" i="5" s="1"/>
  <c r="BR5960" i="5" s="1"/>
  <c r="BR5961" i="5" s="1"/>
  <c r="BR5962" i="5" s="1"/>
  <c r="BR5963" i="5" s="1"/>
  <c r="BR5964" i="5" s="1"/>
  <c r="BR5965" i="5" s="1"/>
  <c r="BR5966" i="5" s="1"/>
  <c r="BR5967" i="5" s="1"/>
  <c r="BR5968" i="5" s="1"/>
  <c r="BR5969" i="5" s="1"/>
  <c r="BR5970" i="5" s="1"/>
  <c r="BR5971" i="5" s="1"/>
  <c r="BR5972" i="5" s="1"/>
  <c r="BR5973" i="5" s="1"/>
  <c r="BR5974" i="5" s="1"/>
  <c r="BR5975" i="5" s="1"/>
  <c r="BR5976" i="5" s="1"/>
  <c r="BR5977" i="5" s="1"/>
  <c r="BR5978" i="5" s="1"/>
  <c r="BR5979" i="5" s="1"/>
  <c r="BR5980" i="5" s="1"/>
  <c r="BR5981" i="5" s="1"/>
  <c r="BR5982" i="5" s="1"/>
  <c r="BR5983" i="5" s="1"/>
  <c r="BR5984" i="5" s="1"/>
  <c r="BR5985" i="5" s="1"/>
  <c r="BR5986" i="5" s="1"/>
  <c r="BR5987" i="5" s="1"/>
  <c r="BR5988" i="5" s="1"/>
  <c r="BR5989" i="5" s="1"/>
  <c r="BR5990" i="5" s="1"/>
  <c r="BR5991" i="5" s="1"/>
  <c r="BR5992" i="5" s="1"/>
  <c r="BR5993" i="5" s="1"/>
  <c r="BR5994" i="5" s="1"/>
  <c r="BR5995" i="5" s="1"/>
  <c r="BR5996" i="5" s="1"/>
  <c r="BR5997" i="5" s="1"/>
  <c r="BR5998" i="5" s="1"/>
  <c r="BR5999" i="5" s="1"/>
  <c r="BR6000" i="5" s="1"/>
  <c r="BR6001" i="5" s="1"/>
  <c r="BR6002" i="5" s="1"/>
  <c r="BR6003" i="5" s="1"/>
  <c r="BR6004" i="5" s="1"/>
  <c r="BR6005" i="5" s="1"/>
  <c r="BR6006" i="5" s="1"/>
  <c r="BR6007" i="5" s="1"/>
  <c r="BR6008" i="5" s="1"/>
  <c r="BR6009" i="5" s="1"/>
  <c r="BR6010" i="5" s="1"/>
  <c r="BR6011" i="5" s="1"/>
  <c r="BR6012" i="5" s="1"/>
  <c r="BR6013" i="5" s="1"/>
  <c r="BR6014" i="5" s="1"/>
  <c r="BR6015" i="5" s="1"/>
  <c r="BR6016" i="5" s="1"/>
  <c r="BR6017" i="5" s="1"/>
  <c r="BR6018" i="5" s="1"/>
  <c r="BR6019" i="5" s="1"/>
  <c r="BR6020" i="5" s="1"/>
  <c r="BR6021" i="5" s="1"/>
  <c r="BR6022" i="5" s="1"/>
  <c r="BR6023" i="5" s="1"/>
  <c r="BR6024" i="5" s="1"/>
  <c r="BR6025" i="5" s="1"/>
  <c r="BR6026" i="5" s="1"/>
  <c r="BR6027" i="5" s="1"/>
  <c r="BR6028" i="5" s="1"/>
  <c r="BR6029" i="5" s="1"/>
  <c r="BR6030" i="5" s="1"/>
  <c r="BR6031" i="5" s="1"/>
  <c r="BR6032" i="5" s="1"/>
  <c r="BR6033" i="5" s="1"/>
  <c r="BR6034" i="5" s="1"/>
  <c r="BR6035" i="5" s="1"/>
  <c r="BR6036" i="5" s="1"/>
  <c r="BR6037" i="5" s="1"/>
  <c r="BR6038" i="5" s="1"/>
  <c r="BR6039" i="5" s="1"/>
  <c r="BR6040" i="5" s="1"/>
  <c r="BR6041" i="5" s="1"/>
  <c r="BR6042" i="5" s="1"/>
  <c r="BR6043" i="5" s="1"/>
  <c r="BR6044" i="5" s="1"/>
  <c r="BR6045" i="5" s="1"/>
  <c r="BR6046" i="5" s="1"/>
  <c r="BR6047" i="5" s="1"/>
  <c r="BR6048" i="5" s="1"/>
  <c r="BR6049" i="5" s="1"/>
  <c r="BR6050" i="5" s="1"/>
  <c r="BR6051" i="5" s="1"/>
  <c r="BR6052" i="5" s="1"/>
  <c r="BR6053" i="5" s="1"/>
  <c r="BR6054" i="5" s="1"/>
  <c r="BR6055" i="5" s="1"/>
  <c r="BR6056" i="5" s="1"/>
  <c r="BR6057" i="5" s="1"/>
  <c r="BR6058" i="5" s="1"/>
  <c r="BR6059" i="5" s="1"/>
  <c r="BR6060" i="5" s="1"/>
  <c r="BR6061" i="5" s="1"/>
  <c r="BR6062" i="5" s="1"/>
  <c r="BR6063" i="5" s="1"/>
  <c r="BR6064" i="5" s="1"/>
  <c r="BR6065" i="5" s="1"/>
  <c r="BR6066" i="5" s="1"/>
  <c r="BR6067" i="5" s="1"/>
  <c r="BR6068" i="5" s="1"/>
  <c r="BR6069" i="5" s="1"/>
  <c r="BR6070" i="5" s="1"/>
  <c r="BR6071" i="5" s="1"/>
  <c r="BR6072" i="5" s="1"/>
  <c r="BR6073" i="5" s="1"/>
  <c r="BR6074" i="5" s="1"/>
  <c r="BR6075" i="5" s="1"/>
  <c r="BR6076" i="5" s="1"/>
  <c r="BR6077" i="5" s="1"/>
  <c r="BR6078" i="5" s="1"/>
  <c r="BR6079" i="5" s="1"/>
  <c r="BR6080" i="5" s="1"/>
  <c r="BR6081" i="5" s="1"/>
  <c r="BR6082" i="5" s="1"/>
  <c r="BR6083" i="5" s="1"/>
  <c r="BR6084" i="5" s="1"/>
  <c r="BR6085" i="5" s="1"/>
  <c r="BR6086" i="5" s="1"/>
  <c r="BR6087" i="5" s="1"/>
  <c r="BR6088" i="5" s="1"/>
  <c r="BR6089" i="5" s="1"/>
  <c r="BR6090" i="5" s="1"/>
  <c r="BR6091" i="5" s="1"/>
  <c r="BR6092" i="5" s="1"/>
  <c r="BR6093" i="5" s="1"/>
  <c r="BR6094" i="5" s="1"/>
  <c r="BR6095" i="5" s="1"/>
  <c r="BR6096" i="5" s="1"/>
  <c r="BR6097" i="5" s="1"/>
  <c r="BR6098" i="5" s="1"/>
  <c r="BR6099" i="5" s="1"/>
  <c r="BR6100" i="5" s="1"/>
  <c r="BR6101" i="5" s="1"/>
  <c r="BR6102" i="5" s="1"/>
  <c r="BR6103" i="5" s="1"/>
  <c r="BR6104" i="5" s="1"/>
  <c r="BR6105" i="5" s="1"/>
  <c r="BR6106" i="5" s="1"/>
  <c r="BR6107" i="5" s="1"/>
  <c r="BR6108" i="5" s="1"/>
  <c r="BR6109" i="5" s="1"/>
  <c r="BR6110" i="5" s="1"/>
  <c r="BR6111" i="5" s="1"/>
  <c r="BR6112" i="5" s="1"/>
  <c r="BR6113" i="5" s="1"/>
  <c r="BR6114" i="5" s="1"/>
  <c r="BR6115" i="5" s="1"/>
  <c r="BR6116" i="5" s="1"/>
  <c r="BR6117" i="5" s="1"/>
  <c r="BR6118" i="5" s="1"/>
  <c r="BR6119" i="5" s="1"/>
  <c r="BR6120" i="5" s="1"/>
  <c r="BR6121" i="5" s="1"/>
  <c r="BR6122" i="5" s="1"/>
  <c r="BR6123" i="5" s="1"/>
  <c r="BR6124" i="5" s="1"/>
  <c r="BR6125" i="5" s="1"/>
  <c r="BR6126" i="5" s="1"/>
  <c r="BR6127" i="5" s="1"/>
  <c r="BR6128" i="5" s="1"/>
  <c r="BR6129" i="5" s="1"/>
  <c r="BR6130" i="5" s="1"/>
  <c r="BR6131" i="5" s="1"/>
  <c r="BR6132" i="5" s="1"/>
  <c r="BR6133" i="5" s="1"/>
  <c r="BR6134" i="5" s="1"/>
  <c r="BR6135" i="5" s="1"/>
  <c r="BR6136" i="5" s="1"/>
  <c r="BR6137" i="5" s="1"/>
  <c r="BR6138" i="5" s="1"/>
  <c r="BR6139" i="5" s="1"/>
  <c r="BR6140" i="5" s="1"/>
  <c r="BR6141" i="5" s="1"/>
  <c r="BR6142" i="5" s="1"/>
  <c r="BR6143" i="5" s="1"/>
  <c r="BR6144" i="5" s="1"/>
  <c r="BR6145" i="5" s="1"/>
  <c r="BR6146" i="5" s="1"/>
  <c r="BR6147" i="5" s="1"/>
  <c r="BR6148" i="5" s="1"/>
  <c r="BR6149" i="5" s="1"/>
  <c r="BR6150" i="5" s="1"/>
  <c r="BR6151" i="5" s="1"/>
  <c r="BR6152" i="5" s="1"/>
  <c r="BR6153" i="5" s="1"/>
  <c r="BR6154" i="5" s="1"/>
  <c r="BR6155" i="5" s="1"/>
  <c r="BR6156" i="5" s="1"/>
  <c r="BR6157" i="5" s="1"/>
  <c r="BR6158" i="5" s="1"/>
  <c r="BR6159" i="5" s="1"/>
  <c r="BR6160" i="5" s="1"/>
  <c r="BR6161" i="5" s="1"/>
  <c r="BR6162" i="5" s="1"/>
  <c r="BR6163" i="5" s="1"/>
  <c r="BR6164" i="5" s="1"/>
  <c r="BR6165" i="5" s="1"/>
  <c r="BR6166" i="5" s="1"/>
  <c r="BR6167" i="5" s="1"/>
  <c r="BR6168" i="5" s="1"/>
  <c r="BR6169" i="5" s="1"/>
  <c r="BR6170" i="5" s="1"/>
  <c r="BR6171" i="5" s="1"/>
  <c r="BR6172" i="5" s="1"/>
  <c r="BR6173" i="5" s="1"/>
  <c r="BR6174" i="5" s="1"/>
  <c r="BR6175" i="5" s="1"/>
  <c r="BR6176" i="5" s="1"/>
  <c r="BR6177" i="5" s="1"/>
  <c r="BR6178" i="5" s="1"/>
  <c r="BR6179" i="5" s="1"/>
  <c r="BR6180" i="5" s="1"/>
  <c r="BR6181" i="5" s="1"/>
  <c r="BR6182" i="5" s="1"/>
  <c r="BR6183" i="5" s="1"/>
  <c r="BR6184" i="5" s="1"/>
  <c r="BR6185" i="5" s="1"/>
  <c r="BR6186" i="5" s="1"/>
  <c r="BR6187" i="5" s="1"/>
  <c r="BR6188" i="5" s="1"/>
  <c r="BR6189" i="5" s="1"/>
  <c r="BR6190" i="5" s="1"/>
  <c r="BR6191" i="5" s="1"/>
  <c r="BR6192" i="5" s="1"/>
  <c r="BR6193" i="5" s="1"/>
  <c r="BR6194" i="5" s="1"/>
  <c r="BR6195" i="5" s="1"/>
  <c r="BR6196" i="5" s="1"/>
  <c r="BR6197" i="5" s="1"/>
  <c r="BR6198" i="5" s="1"/>
  <c r="BR6199" i="5" s="1"/>
  <c r="BR6200" i="5" s="1"/>
  <c r="BR6201" i="5" s="1"/>
  <c r="BR6202" i="5" s="1"/>
  <c r="BR6203" i="5" s="1"/>
  <c r="BR6204" i="5" s="1"/>
  <c r="BR6205" i="5" s="1"/>
  <c r="BR6206" i="5" s="1"/>
  <c r="BR6207" i="5" s="1"/>
  <c r="BR6208" i="5" s="1"/>
  <c r="BR6209" i="5" s="1"/>
  <c r="BR6210" i="5" s="1"/>
  <c r="BR6211" i="5" s="1"/>
  <c r="BR6212" i="5" s="1"/>
  <c r="BR6213" i="5" s="1"/>
  <c r="BR6214" i="5" s="1"/>
  <c r="BR6215" i="5" s="1"/>
  <c r="BR6216" i="5" s="1"/>
  <c r="BR6217" i="5" s="1"/>
  <c r="BR6218" i="5" s="1"/>
  <c r="BR6219" i="5" s="1"/>
  <c r="BR6220" i="5" s="1"/>
  <c r="BR6221" i="5" s="1"/>
  <c r="BR6222" i="5" s="1"/>
  <c r="BR6223" i="5" s="1"/>
  <c r="BR6224" i="5" s="1"/>
  <c r="BR6225" i="5" s="1"/>
  <c r="BR6226" i="5" s="1"/>
  <c r="BR6227" i="5" s="1"/>
  <c r="BR6228" i="5" s="1"/>
  <c r="BR6229" i="5" s="1"/>
  <c r="BR6230" i="5" s="1"/>
  <c r="BR6231" i="5" s="1"/>
  <c r="BR6232" i="5" s="1"/>
  <c r="BR6233" i="5" s="1"/>
  <c r="BR6234" i="5" s="1"/>
  <c r="BR6235" i="5" s="1"/>
  <c r="BR6236" i="5" s="1"/>
  <c r="BR6237" i="5" s="1"/>
  <c r="BR6238" i="5" s="1"/>
  <c r="BR6239" i="5" s="1"/>
  <c r="BR6240" i="5" s="1"/>
  <c r="BR6241" i="5" s="1"/>
  <c r="BR6242" i="5" s="1"/>
  <c r="BR6243" i="5" s="1"/>
  <c r="BR6244" i="5" s="1"/>
  <c r="BR6245" i="5" s="1"/>
  <c r="BR6246" i="5" s="1"/>
  <c r="BR6247" i="5" s="1"/>
  <c r="BR6248" i="5" s="1"/>
  <c r="BR6249" i="5" s="1"/>
  <c r="BR6250" i="5" s="1"/>
  <c r="BR6251" i="5" s="1"/>
  <c r="BR6252" i="5" s="1"/>
  <c r="BR6253" i="5" s="1"/>
  <c r="BR6254" i="5" s="1"/>
  <c r="BR6255" i="5" s="1"/>
  <c r="BR6256" i="5" s="1"/>
  <c r="BR6257" i="5" s="1"/>
  <c r="BR6258" i="5" s="1"/>
  <c r="BR6259" i="5" s="1"/>
  <c r="BR6260" i="5" s="1"/>
  <c r="BR6261" i="5" s="1"/>
  <c r="BR6262" i="5" s="1"/>
  <c r="BR6263" i="5" s="1"/>
  <c r="BR6264" i="5" s="1"/>
  <c r="BR6265" i="5" s="1"/>
  <c r="BR6266" i="5" s="1"/>
  <c r="BR6267" i="5" s="1"/>
  <c r="BR6268" i="5" s="1"/>
  <c r="BR6269" i="5" s="1"/>
  <c r="BR6270" i="5" s="1"/>
  <c r="BR6271" i="5" s="1"/>
  <c r="BR6272" i="5" s="1"/>
  <c r="BR6273" i="5" s="1"/>
  <c r="BR6274" i="5" s="1"/>
  <c r="BR6275" i="5" s="1"/>
  <c r="BR6276" i="5" s="1"/>
  <c r="BR6277" i="5" s="1"/>
  <c r="BR6278" i="5" s="1"/>
  <c r="BR6279" i="5" s="1"/>
  <c r="BR6280" i="5" s="1"/>
  <c r="BR6281" i="5" s="1"/>
  <c r="BR6282" i="5" s="1"/>
  <c r="BR6283" i="5" s="1"/>
  <c r="BR6284" i="5" s="1"/>
  <c r="BR6285" i="5" s="1"/>
  <c r="BR6286" i="5" s="1"/>
  <c r="BR6287" i="5" s="1"/>
  <c r="BR6288" i="5" s="1"/>
  <c r="BR6289" i="5" s="1"/>
  <c r="BR6290" i="5" s="1"/>
  <c r="BR6291" i="5" s="1"/>
  <c r="BR6292" i="5" s="1"/>
  <c r="BR6293" i="5" s="1"/>
  <c r="BR6294" i="5" s="1"/>
  <c r="BR6295" i="5" s="1"/>
  <c r="BR6296" i="5" s="1"/>
  <c r="BR6297" i="5" s="1"/>
  <c r="BR6298" i="5" s="1"/>
  <c r="BR6299" i="5" s="1"/>
  <c r="BR6300" i="5" s="1"/>
  <c r="BR6301" i="5" s="1"/>
  <c r="BR6302" i="5" s="1"/>
  <c r="BR6303" i="5" s="1"/>
  <c r="BR6304" i="5" s="1"/>
  <c r="BR6305" i="5" s="1"/>
  <c r="BR6306" i="5" s="1"/>
  <c r="BR6307" i="5" s="1"/>
  <c r="BR6308" i="5" s="1"/>
  <c r="BR6309" i="5" s="1"/>
  <c r="BR6310" i="5" s="1"/>
  <c r="BR6311" i="5" s="1"/>
  <c r="BR6312" i="5" s="1"/>
  <c r="BR6313" i="5" s="1"/>
  <c r="BR6314" i="5" s="1"/>
  <c r="BR6315" i="5" s="1"/>
  <c r="BR6316" i="5" s="1"/>
  <c r="BR6317" i="5" s="1"/>
  <c r="BR6318" i="5" s="1"/>
  <c r="BR6319" i="5" s="1"/>
  <c r="BR6320" i="5" s="1"/>
  <c r="BR6321" i="5" s="1"/>
  <c r="BR6322" i="5" s="1"/>
  <c r="BR6323" i="5" s="1"/>
  <c r="BR6324" i="5" s="1"/>
  <c r="BR6325" i="5" s="1"/>
  <c r="BR6326" i="5" s="1"/>
  <c r="BR6327" i="5" s="1"/>
  <c r="BR6328" i="5" s="1"/>
  <c r="BR6329" i="5" s="1"/>
  <c r="BR6330" i="5" s="1"/>
  <c r="BR6331" i="5" s="1"/>
  <c r="BR6332" i="5" s="1"/>
  <c r="BR6333" i="5" s="1"/>
  <c r="BR6334" i="5" s="1"/>
  <c r="BR6335" i="5" s="1"/>
  <c r="BR6336" i="5" s="1"/>
  <c r="BR6337" i="5" s="1"/>
  <c r="BR6338" i="5" s="1"/>
  <c r="BR6339" i="5" s="1"/>
  <c r="BR6340" i="5" s="1"/>
  <c r="BR6341" i="5" s="1"/>
  <c r="BR6342" i="5" s="1"/>
  <c r="BR6343" i="5" s="1"/>
  <c r="BR6344" i="5" s="1"/>
  <c r="BR6345" i="5" s="1"/>
  <c r="BR6346" i="5" s="1"/>
  <c r="BR6347" i="5" s="1"/>
  <c r="BR6348" i="5" s="1"/>
  <c r="BR6349" i="5" s="1"/>
  <c r="BR6350" i="5" s="1"/>
  <c r="BR6351" i="5" s="1"/>
  <c r="BR6352" i="5" s="1"/>
  <c r="BR6353" i="5" s="1"/>
  <c r="BR6354" i="5" s="1"/>
  <c r="BR6355" i="5" s="1"/>
  <c r="BR6356" i="5" s="1"/>
  <c r="BR6357" i="5" s="1"/>
  <c r="BR6358" i="5" s="1"/>
  <c r="BR6359" i="5" s="1"/>
  <c r="BR6360" i="5" s="1"/>
  <c r="BR6361" i="5" s="1"/>
  <c r="BR6362" i="5" s="1"/>
  <c r="BR6363" i="5" s="1"/>
  <c r="BR6364" i="5" s="1"/>
  <c r="BR6365" i="5" s="1"/>
  <c r="BR6366" i="5" s="1"/>
  <c r="BR6367" i="5" s="1"/>
  <c r="BR6368" i="5" s="1"/>
  <c r="BR6369" i="5" s="1"/>
  <c r="BR6370" i="5" s="1"/>
  <c r="BR6371" i="5" s="1"/>
  <c r="BR6372" i="5" s="1"/>
  <c r="BR6373" i="5" s="1"/>
  <c r="BR6374" i="5" s="1"/>
  <c r="BR6375" i="5" s="1"/>
  <c r="BR6376" i="5" s="1"/>
  <c r="BR6377" i="5" s="1"/>
  <c r="BR6378" i="5" s="1"/>
  <c r="BR6379" i="5" s="1"/>
  <c r="BR6380" i="5" s="1"/>
  <c r="BR6381" i="5" s="1"/>
  <c r="BR6382" i="5" s="1"/>
  <c r="BR6383" i="5" s="1"/>
  <c r="BR6384" i="5" s="1"/>
  <c r="BR6385" i="5" s="1"/>
  <c r="BR6386" i="5" s="1"/>
  <c r="BR6387" i="5" s="1"/>
  <c r="BR6388" i="5" s="1"/>
  <c r="BR6389" i="5" s="1"/>
  <c r="BR6390" i="5" s="1"/>
  <c r="BR6391" i="5" s="1"/>
  <c r="BR6392" i="5" s="1"/>
  <c r="BR6393" i="5" s="1"/>
  <c r="BR6394" i="5" s="1"/>
  <c r="BR6395" i="5" s="1"/>
  <c r="BR6396" i="5" s="1"/>
  <c r="BR6397" i="5" s="1"/>
  <c r="BR6398" i="5" s="1"/>
  <c r="BR6399" i="5" s="1"/>
  <c r="BR6400" i="5" s="1"/>
  <c r="BR6401" i="5" s="1"/>
  <c r="BR6402" i="5" s="1"/>
  <c r="BR6403" i="5" s="1"/>
  <c r="BR6404" i="5" s="1"/>
  <c r="BR6405" i="5" s="1"/>
  <c r="BR6406" i="5" s="1"/>
  <c r="BR6407" i="5" s="1"/>
  <c r="BR6408" i="5" s="1"/>
  <c r="BR6409" i="5" s="1"/>
  <c r="BR6410" i="5" s="1"/>
  <c r="BR6411" i="5" s="1"/>
  <c r="BR6412" i="5" s="1"/>
  <c r="BR6413" i="5" s="1"/>
  <c r="BR6414" i="5" s="1"/>
  <c r="BR6415" i="5" s="1"/>
  <c r="BR6416" i="5" s="1"/>
  <c r="BR6417" i="5" s="1"/>
  <c r="BR6418" i="5" s="1"/>
  <c r="BR6419" i="5" s="1"/>
  <c r="BR6420" i="5" s="1"/>
  <c r="BR6421" i="5" s="1"/>
  <c r="BR6422" i="5" s="1"/>
  <c r="BR6423" i="5" s="1"/>
  <c r="BR6424" i="5" s="1"/>
  <c r="BR6425" i="5" s="1"/>
  <c r="BR6426" i="5" s="1"/>
  <c r="BR6427" i="5" s="1"/>
  <c r="BR6428" i="5" s="1"/>
  <c r="BR6429" i="5" s="1"/>
  <c r="BR6430" i="5" s="1"/>
  <c r="BR6431" i="5" s="1"/>
  <c r="BR6432" i="5" s="1"/>
  <c r="BR6433" i="5" s="1"/>
  <c r="BR6434" i="5" s="1"/>
  <c r="BR6435" i="5" s="1"/>
  <c r="BR6436" i="5" s="1"/>
  <c r="BR6437" i="5" s="1"/>
  <c r="BR6438" i="5" s="1"/>
  <c r="BR6439" i="5" s="1"/>
  <c r="BR6440" i="5" s="1"/>
  <c r="BR6441" i="5" s="1"/>
  <c r="BR6442" i="5" s="1"/>
  <c r="BR6443" i="5" s="1"/>
  <c r="BR6444" i="5" s="1"/>
  <c r="BR6445" i="5" s="1"/>
  <c r="BR6446" i="5" s="1"/>
  <c r="BR6447" i="5" s="1"/>
  <c r="BR6448" i="5" s="1"/>
  <c r="BR6449" i="5" s="1"/>
  <c r="BR6450" i="5" s="1"/>
  <c r="BR6451" i="5" s="1"/>
  <c r="BR6452" i="5" s="1"/>
  <c r="BR6453" i="5" s="1"/>
  <c r="BR6454" i="5" s="1"/>
  <c r="BR6455" i="5" s="1"/>
  <c r="BR6456" i="5" s="1"/>
  <c r="BR6457" i="5" s="1"/>
  <c r="BR6458" i="5" s="1"/>
  <c r="BR6459" i="5" s="1"/>
  <c r="BR6460" i="5" s="1"/>
  <c r="BR6461" i="5" s="1"/>
  <c r="BR6462" i="5" s="1"/>
  <c r="BR6463" i="5" s="1"/>
  <c r="BR6464" i="5" s="1"/>
  <c r="BR6465" i="5" s="1"/>
  <c r="BR6466" i="5" s="1"/>
  <c r="BR6467" i="5" s="1"/>
  <c r="BR6468" i="5" s="1"/>
  <c r="BR6469" i="5" s="1"/>
  <c r="BR6470" i="5" s="1"/>
  <c r="BR6471" i="5" s="1"/>
  <c r="BR6472" i="5" s="1"/>
  <c r="BR6473" i="5" s="1"/>
  <c r="BR6474" i="5" s="1"/>
  <c r="BR6475" i="5" s="1"/>
  <c r="BR6476" i="5" s="1"/>
  <c r="BR6477" i="5" s="1"/>
  <c r="BR6478" i="5" s="1"/>
  <c r="BR6479" i="5" s="1"/>
  <c r="BR6480" i="5" s="1"/>
  <c r="BR6481" i="5" s="1"/>
  <c r="BR6482" i="5" s="1"/>
  <c r="BR6483" i="5" s="1"/>
  <c r="BR6484" i="5" s="1"/>
  <c r="BR6485" i="5" s="1"/>
  <c r="BR6486" i="5" s="1"/>
  <c r="BR6487" i="5" s="1"/>
  <c r="BR6488" i="5" s="1"/>
  <c r="BR6489" i="5" s="1"/>
  <c r="BR6490" i="5" s="1"/>
  <c r="BR6491" i="5" s="1"/>
  <c r="BR6492" i="5" s="1"/>
  <c r="BR6493" i="5" s="1"/>
  <c r="BR6494" i="5" s="1"/>
  <c r="BR6495" i="5" s="1"/>
  <c r="BR6496" i="5" s="1"/>
  <c r="BR6497" i="5" s="1"/>
  <c r="BR6498" i="5" s="1"/>
  <c r="BR6499" i="5" s="1"/>
  <c r="BR6500" i="5" s="1"/>
  <c r="BR6501" i="5" s="1"/>
  <c r="BR6502" i="5" s="1"/>
  <c r="BR6503" i="5" s="1"/>
  <c r="BR6504" i="5" s="1"/>
  <c r="BR6505" i="5" s="1"/>
  <c r="BR6506" i="5" s="1"/>
  <c r="BR6507" i="5" s="1"/>
  <c r="BR6508" i="5" s="1"/>
  <c r="BR6509" i="5" s="1"/>
  <c r="BR6510" i="5" s="1"/>
  <c r="BR6511" i="5" s="1"/>
  <c r="BR6512" i="5" s="1"/>
  <c r="BR6513" i="5" s="1"/>
  <c r="BR6514" i="5" s="1"/>
  <c r="BR6515" i="5" s="1"/>
  <c r="BR6516" i="5" s="1"/>
  <c r="BR6517" i="5" s="1"/>
  <c r="BR6518" i="5" s="1"/>
  <c r="BR6519" i="5" s="1"/>
  <c r="BR6520" i="5" s="1"/>
  <c r="BR6521" i="5" s="1"/>
  <c r="BR6522" i="5" s="1"/>
  <c r="BR6523" i="5" s="1"/>
  <c r="BR6524" i="5" s="1"/>
  <c r="BR6525" i="5" s="1"/>
  <c r="BR6526" i="5" s="1"/>
  <c r="BR6527" i="5" s="1"/>
  <c r="BR6528" i="5" s="1"/>
  <c r="BR6529" i="5" s="1"/>
  <c r="BR6530" i="5" s="1"/>
  <c r="BR6531" i="5" s="1"/>
  <c r="BR6532" i="5" s="1"/>
  <c r="BR6533" i="5" s="1"/>
  <c r="BR6534" i="5" s="1"/>
  <c r="BR6535" i="5" s="1"/>
  <c r="BR6536" i="5" s="1"/>
  <c r="BR6537" i="5" s="1"/>
  <c r="BR6538" i="5" s="1"/>
  <c r="BR6539" i="5" s="1"/>
  <c r="BR6540" i="5" s="1"/>
  <c r="BR6541" i="5" s="1"/>
  <c r="BR6542" i="5" s="1"/>
  <c r="BR6543" i="5" s="1"/>
  <c r="BR6544" i="5" s="1"/>
  <c r="BR6545" i="5" s="1"/>
  <c r="BR6546" i="5" s="1"/>
  <c r="BR6547" i="5" s="1"/>
  <c r="BR6548" i="5" s="1"/>
  <c r="BR6549" i="5" s="1"/>
  <c r="BR6550" i="5" s="1"/>
  <c r="BR6551" i="5" s="1"/>
  <c r="BR6552" i="5" s="1"/>
  <c r="BR6553" i="5" s="1"/>
  <c r="BR6554" i="5" s="1"/>
  <c r="BR6555" i="5" s="1"/>
  <c r="BR6556" i="5" s="1"/>
  <c r="BR6557" i="5" s="1"/>
  <c r="BR6558" i="5" s="1"/>
  <c r="BR6559" i="5" s="1"/>
  <c r="BR6560" i="5" s="1"/>
  <c r="BR6561" i="5" s="1"/>
  <c r="BR6562" i="5" s="1"/>
  <c r="BR6563" i="5" s="1"/>
  <c r="BR6564" i="5" s="1"/>
  <c r="BR6565" i="5" s="1"/>
  <c r="BR6566" i="5" s="1"/>
  <c r="BR6567" i="5" s="1"/>
  <c r="BR6568" i="5" s="1"/>
  <c r="BR6569" i="5" s="1"/>
  <c r="BR6570" i="5" s="1"/>
  <c r="BR6571" i="5" s="1"/>
  <c r="BR6572" i="5" s="1"/>
  <c r="BR6573" i="5" s="1"/>
  <c r="BR6574" i="5" s="1"/>
  <c r="BR6575" i="5" s="1"/>
  <c r="BR6576" i="5" s="1"/>
  <c r="BR6577" i="5" s="1"/>
  <c r="BR6578" i="5" s="1"/>
  <c r="BR6579" i="5" s="1"/>
  <c r="BR6580" i="5" s="1"/>
  <c r="BR6581" i="5" s="1"/>
  <c r="BR6582" i="5" s="1"/>
  <c r="BR6583" i="5" s="1"/>
  <c r="BR6584" i="5" s="1"/>
  <c r="BR6585" i="5" s="1"/>
  <c r="BR6586" i="5" s="1"/>
  <c r="BR6587" i="5" s="1"/>
  <c r="BR6588" i="5" s="1"/>
  <c r="BR6589" i="5" s="1"/>
  <c r="BR6590" i="5" s="1"/>
  <c r="BR6591" i="5" s="1"/>
  <c r="BR6592" i="5" s="1"/>
  <c r="BR6593" i="5" s="1"/>
  <c r="BR6594" i="5" s="1"/>
  <c r="BR6595" i="5" s="1"/>
  <c r="BR6596" i="5" s="1"/>
  <c r="BR6597" i="5" s="1"/>
  <c r="BR6598" i="5" s="1"/>
  <c r="BR6599" i="5" s="1"/>
  <c r="BR6600" i="5" s="1"/>
  <c r="BR6601" i="5" s="1"/>
  <c r="BR6602" i="5" s="1"/>
  <c r="BR6603" i="5" s="1"/>
  <c r="BR6604" i="5" s="1"/>
  <c r="BR6605" i="5" s="1"/>
  <c r="BR6606" i="5" s="1"/>
  <c r="BR6607" i="5" s="1"/>
  <c r="BR6608" i="5" s="1"/>
  <c r="BR6609" i="5" s="1"/>
  <c r="BR6610" i="5" s="1"/>
  <c r="BR6611" i="5" s="1"/>
  <c r="BR6612" i="5" s="1"/>
  <c r="BR6613" i="5" s="1"/>
  <c r="BR6614" i="5" s="1"/>
  <c r="BR6615" i="5" s="1"/>
  <c r="BR6616" i="5" s="1"/>
  <c r="BR6617" i="5" s="1"/>
  <c r="BR6618" i="5" s="1"/>
  <c r="BR6619" i="5" s="1"/>
  <c r="BR6620" i="5" s="1"/>
  <c r="BR6621" i="5" s="1"/>
  <c r="BR6622" i="5" s="1"/>
  <c r="BR6623" i="5" s="1"/>
  <c r="BR6624" i="5" s="1"/>
  <c r="BR6625" i="5" s="1"/>
  <c r="BR6626" i="5" s="1"/>
  <c r="BR6627" i="5" s="1"/>
  <c r="BR6628" i="5" s="1"/>
  <c r="BR6629" i="5" s="1"/>
  <c r="BR6630" i="5" s="1"/>
  <c r="BR6631" i="5" s="1"/>
  <c r="BR6632" i="5" s="1"/>
  <c r="BR6633" i="5" s="1"/>
  <c r="BR6634" i="5" s="1"/>
  <c r="BR6635" i="5" s="1"/>
  <c r="BR6636" i="5" s="1"/>
  <c r="BR6637" i="5" s="1"/>
  <c r="BR6638" i="5" s="1"/>
  <c r="BR6639" i="5" s="1"/>
  <c r="BR6640" i="5" s="1"/>
  <c r="BR6641" i="5" s="1"/>
  <c r="BR6642" i="5" s="1"/>
  <c r="BR6643" i="5" s="1"/>
  <c r="BR6644" i="5" s="1"/>
  <c r="BR6645" i="5" s="1"/>
  <c r="BR6646" i="5" s="1"/>
  <c r="BR6647" i="5" s="1"/>
  <c r="BR6648" i="5" s="1"/>
  <c r="BR6649" i="5" s="1"/>
  <c r="BR6650" i="5" s="1"/>
  <c r="BR6651" i="5" s="1"/>
  <c r="BR6652" i="5" s="1"/>
  <c r="BR6653" i="5" s="1"/>
  <c r="BR6654" i="5" s="1"/>
  <c r="BR6655" i="5" s="1"/>
  <c r="BR6656" i="5" s="1"/>
  <c r="BR6657" i="5" s="1"/>
  <c r="BR6658" i="5" s="1"/>
  <c r="BR6659" i="5" s="1"/>
  <c r="BR6660" i="5" s="1"/>
  <c r="BR6661" i="5" s="1"/>
  <c r="BR6662" i="5" s="1"/>
  <c r="BR6663" i="5" s="1"/>
  <c r="BR6664" i="5" s="1"/>
  <c r="BR6665" i="5" s="1"/>
  <c r="BR6666" i="5" s="1"/>
  <c r="BR6667" i="5" s="1"/>
  <c r="BR6668" i="5" s="1"/>
  <c r="BR6669" i="5" s="1"/>
  <c r="BR6670" i="5" s="1"/>
  <c r="BR6671" i="5" s="1"/>
  <c r="BR6672" i="5" s="1"/>
  <c r="BR6673" i="5" s="1"/>
  <c r="BR6674" i="5" s="1"/>
  <c r="BR6675" i="5" s="1"/>
  <c r="BR6676" i="5" s="1"/>
  <c r="BR6677" i="5" s="1"/>
  <c r="BR6678" i="5" s="1"/>
  <c r="BR6679" i="5" s="1"/>
  <c r="BR6680" i="5" s="1"/>
  <c r="BR6681" i="5" s="1"/>
  <c r="BR6682" i="5" s="1"/>
  <c r="BR6683" i="5" s="1"/>
  <c r="BR6684" i="5" s="1"/>
  <c r="BR6685" i="5" s="1"/>
  <c r="BR6686" i="5" s="1"/>
  <c r="BR6687" i="5" s="1"/>
  <c r="BR6688" i="5" s="1"/>
  <c r="BR6689" i="5" s="1"/>
  <c r="BR6690" i="5" s="1"/>
  <c r="BR6691" i="5" s="1"/>
  <c r="BR6692" i="5" s="1"/>
  <c r="BR6693" i="5" s="1"/>
  <c r="BR6694" i="5" s="1"/>
  <c r="BR6695" i="5" s="1"/>
  <c r="BR6696" i="5" s="1"/>
  <c r="BR6697" i="5" s="1"/>
  <c r="BR6698" i="5" s="1"/>
  <c r="BR6699" i="5" s="1"/>
  <c r="BR6700" i="5" s="1"/>
  <c r="BR6701" i="5" s="1"/>
  <c r="BR6702" i="5" s="1"/>
  <c r="BR6703" i="5" s="1"/>
  <c r="BR6704" i="5" s="1"/>
  <c r="BR6705" i="5" s="1"/>
  <c r="BR6706" i="5" s="1"/>
  <c r="BR6707" i="5" s="1"/>
  <c r="BR6708" i="5" s="1"/>
  <c r="BR6709" i="5" s="1"/>
  <c r="BR6710" i="5" s="1"/>
  <c r="BR6711" i="5" s="1"/>
  <c r="BR6712" i="5" s="1"/>
  <c r="BR6713" i="5" s="1"/>
  <c r="BR6714" i="5" s="1"/>
  <c r="BR6715" i="5" s="1"/>
  <c r="BR6716" i="5" s="1"/>
  <c r="BR6717" i="5" s="1"/>
  <c r="BR6718" i="5" s="1"/>
  <c r="BR6719" i="5" s="1"/>
  <c r="BR6720" i="5" s="1"/>
  <c r="BR6721" i="5" s="1"/>
  <c r="BR6722" i="5" s="1"/>
  <c r="BR6723" i="5" s="1"/>
  <c r="BR6724" i="5" s="1"/>
  <c r="BR6725" i="5" s="1"/>
  <c r="BR6726" i="5" s="1"/>
  <c r="BR6727" i="5" s="1"/>
  <c r="BR6728" i="5" s="1"/>
  <c r="BR6729" i="5" s="1"/>
  <c r="BR6730" i="5" s="1"/>
  <c r="BR6731" i="5" s="1"/>
  <c r="BR6732" i="5" s="1"/>
  <c r="BR6733" i="5" s="1"/>
  <c r="BR6734" i="5" s="1"/>
  <c r="BR6735" i="5" s="1"/>
  <c r="BR6736" i="5" s="1"/>
  <c r="BR6737" i="5" s="1"/>
  <c r="BR6738" i="5" s="1"/>
  <c r="BR6739" i="5" s="1"/>
  <c r="BR6740" i="5" s="1"/>
  <c r="BR6741" i="5" s="1"/>
  <c r="BR6742" i="5" s="1"/>
  <c r="BR6743" i="5" s="1"/>
  <c r="BR6744" i="5" s="1"/>
  <c r="BR6745" i="5" s="1"/>
  <c r="BR6746" i="5" s="1"/>
  <c r="BR6747" i="5" s="1"/>
  <c r="BR6748" i="5" s="1"/>
  <c r="BR6749" i="5" s="1"/>
  <c r="BR6750" i="5" s="1"/>
  <c r="BR6751" i="5" s="1"/>
  <c r="BR6752" i="5" s="1"/>
  <c r="BR6753" i="5" s="1"/>
  <c r="BR6754" i="5" s="1"/>
  <c r="BR6755" i="5" s="1"/>
  <c r="BR6756" i="5" s="1"/>
  <c r="BR6757" i="5" s="1"/>
  <c r="BR6758" i="5" s="1"/>
  <c r="BR6759" i="5" s="1"/>
  <c r="BR6760" i="5" s="1"/>
  <c r="BR6761" i="5" s="1"/>
  <c r="BR6762" i="5" s="1"/>
  <c r="BR6763" i="5" s="1"/>
  <c r="BR6764" i="5" s="1"/>
  <c r="BR6765" i="5" s="1"/>
  <c r="BR6766" i="5" s="1"/>
  <c r="BR6767" i="5" s="1"/>
  <c r="BR6768" i="5" s="1"/>
  <c r="BR6769" i="5" s="1"/>
  <c r="BR6770" i="5" s="1"/>
  <c r="BR6771" i="5" s="1"/>
  <c r="BR6772" i="5" s="1"/>
  <c r="BR6773" i="5" s="1"/>
  <c r="BR6774" i="5" s="1"/>
  <c r="BR6775" i="5" s="1"/>
  <c r="BR6776" i="5" s="1"/>
  <c r="BR6777" i="5" s="1"/>
  <c r="BR6778" i="5" s="1"/>
  <c r="BR6779" i="5" s="1"/>
  <c r="BR6780" i="5" s="1"/>
  <c r="BR6781" i="5" s="1"/>
  <c r="BR6782" i="5" s="1"/>
  <c r="BR6783" i="5" s="1"/>
  <c r="BR6784" i="5" s="1"/>
  <c r="BR6785" i="5" s="1"/>
  <c r="BR6786" i="5" s="1"/>
  <c r="BR6787" i="5" s="1"/>
  <c r="BR6788" i="5" s="1"/>
  <c r="BR6789" i="5" s="1"/>
  <c r="BR6790" i="5" s="1"/>
  <c r="BR6791" i="5" s="1"/>
  <c r="BR6792" i="5" s="1"/>
  <c r="BR6793" i="5" s="1"/>
  <c r="BR6794" i="5" s="1"/>
  <c r="BR6795" i="5" s="1"/>
  <c r="BR6796" i="5" s="1"/>
  <c r="BR6797" i="5" s="1"/>
  <c r="BR6798" i="5" s="1"/>
  <c r="BR6799" i="5" s="1"/>
  <c r="BR6800" i="5" s="1"/>
  <c r="BR6801" i="5" s="1"/>
  <c r="BR6802" i="5" s="1"/>
  <c r="BR6803" i="5" s="1"/>
  <c r="BR6804" i="5" s="1"/>
  <c r="BR6805" i="5" s="1"/>
  <c r="BR6806" i="5" s="1"/>
  <c r="BR6807" i="5" s="1"/>
  <c r="BR6808" i="5" s="1"/>
  <c r="BR6809" i="5" s="1"/>
  <c r="BR6810" i="5" s="1"/>
  <c r="BR6811" i="5" s="1"/>
  <c r="BR6812" i="5" s="1"/>
  <c r="BR6813" i="5" s="1"/>
  <c r="BR6814" i="5" s="1"/>
  <c r="BR6815" i="5" s="1"/>
  <c r="BR6816" i="5" s="1"/>
  <c r="BR6817" i="5" s="1"/>
  <c r="BR6818" i="5" s="1"/>
  <c r="BR6819" i="5" s="1"/>
  <c r="BR6820" i="5" s="1"/>
  <c r="BR6821" i="5" s="1"/>
  <c r="BR6822" i="5" s="1"/>
  <c r="BR6823" i="5" s="1"/>
  <c r="BR6824" i="5" s="1"/>
  <c r="BR6825" i="5" s="1"/>
  <c r="BR6826" i="5" s="1"/>
  <c r="BR6827" i="5" s="1"/>
  <c r="BR6828" i="5" s="1"/>
  <c r="BR6829" i="5" s="1"/>
  <c r="BR6830" i="5" s="1"/>
  <c r="BR6831" i="5" s="1"/>
  <c r="BR6832" i="5" s="1"/>
  <c r="BR6833" i="5" s="1"/>
  <c r="BR6834" i="5" s="1"/>
  <c r="BR6835" i="5" s="1"/>
  <c r="BR6836" i="5" s="1"/>
  <c r="BR6837" i="5" s="1"/>
  <c r="BR6838" i="5" s="1"/>
  <c r="BR6839" i="5" s="1"/>
  <c r="BR6840" i="5" s="1"/>
  <c r="BR6841" i="5" s="1"/>
  <c r="BR6842" i="5" s="1"/>
  <c r="BR6843" i="5" s="1"/>
  <c r="BR6844" i="5" s="1"/>
  <c r="BR6845" i="5" s="1"/>
  <c r="BR6846" i="5" s="1"/>
  <c r="BR6847" i="5" s="1"/>
  <c r="BR6848" i="5" s="1"/>
  <c r="BR6849" i="5" s="1"/>
  <c r="BR6850" i="5" s="1"/>
  <c r="BR6851" i="5" s="1"/>
  <c r="BR6852" i="5" s="1"/>
  <c r="BR6853" i="5" s="1"/>
  <c r="BR6854" i="5" s="1"/>
  <c r="BR6855" i="5" s="1"/>
  <c r="BR6856" i="5" s="1"/>
  <c r="BR6857" i="5" s="1"/>
  <c r="BR6858" i="5" s="1"/>
  <c r="BR6859" i="5" s="1"/>
  <c r="BR6860" i="5" s="1"/>
  <c r="BR6861" i="5" s="1"/>
  <c r="BR6862" i="5" s="1"/>
  <c r="BR6863" i="5" s="1"/>
  <c r="BR6864" i="5" s="1"/>
  <c r="BR6865" i="5" s="1"/>
  <c r="BR6866" i="5" s="1"/>
  <c r="BR6867" i="5" s="1"/>
  <c r="BR6868" i="5" s="1"/>
  <c r="BR6869" i="5" s="1"/>
  <c r="BR6870" i="5" s="1"/>
  <c r="BR6871" i="5" s="1"/>
  <c r="BR6872" i="5" s="1"/>
  <c r="BR6873" i="5" s="1"/>
  <c r="BR6874" i="5" s="1"/>
  <c r="BR6875" i="5" s="1"/>
  <c r="BR6876" i="5" s="1"/>
  <c r="BR6877" i="5" s="1"/>
  <c r="BR6878" i="5" s="1"/>
  <c r="BR6879" i="5" s="1"/>
  <c r="BR6880" i="5" s="1"/>
  <c r="BR6881" i="5" s="1"/>
  <c r="BR6882" i="5" s="1"/>
  <c r="BR6883" i="5" s="1"/>
  <c r="BR6884" i="5" s="1"/>
  <c r="BR6885" i="5" s="1"/>
  <c r="BR6886" i="5" s="1"/>
  <c r="BR6887" i="5" s="1"/>
  <c r="BR6888" i="5" s="1"/>
  <c r="BR6889" i="5" s="1"/>
  <c r="BR6890" i="5" s="1"/>
  <c r="BR6891" i="5" s="1"/>
  <c r="BR6892" i="5" s="1"/>
  <c r="BR6893" i="5" s="1"/>
  <c r="BR6894" i="5" s="1"/>
  <c r="BR6895" i="5" s="1"/>
  <c r="BR6896" i="5" s="1"/>
  <c r="BR6897" i="5" s="1"/>
  <c r="BR6898" i="5" s="1"/>
  <c r="BR6899" i="5" s="1"/>
  <c r="BR6900" i="5" s="1"/>
  <c r="BR6901" i="5" s="1"/>
  <c r="BR6902" i="5" s="1"/>
  <c r="BR6903" i="5" s="1"/>
  <c r="BR6904" i="5" s="1"/>
  <c r="BR6905" i="5" s="1"/>
  <c r="BR6906" i="5" s="1"/>
  <c r="BR6907" i="5" s="1"/>
  <c r="BR6908" i="5" s="1"/>
  <c r="BR6909" i="5" s="1"/>
  <c r="BR6910" i="5" s="1"/>
  <c r="BR6911" i="5" s="1"/>
  <c r="BR6912" i="5" s="1"/>
  <c r="BR6913" i="5" s="1"/>
  <c r="BR6914" i="5" s="1"/>
  <c r="BR6915" i="5" s="1"/>
  <c r="BR6916" i="5" s="1"/>
  <c r="BR6917" i="5" s="1"/>
  <c r="BR6918" i="5" s="1"/>
  <c r="BR6919" i="5" s="1"/>
  <c r="BR6920" i="5" s="1"/>
  <c r="BR6921" i="5" s="1"/>
  <c r="BR6922" i="5" s="1"/>
  <c r="BR6923" i="5" s="1"/>
  <c r="BR6924" i="5" s="1"/>
  <c r="BR6925" i="5" s="1"/>
  <c r="BR6926" i="5" s="1"/>
  <c r="BR6927" i="5" s="1"/>
  <c r="BR6928" i="5" s="1"/>
  <c r="BR6929" i="5" s="1"/>
  <c r="BR6930" i="5" s="1"/>
  <c r="BR6931" i="5" s="1"/>
  <c r="BR6932" i="5" s="1"/>
  <c r="BR6933" i="5" s="1"/>
  <c r="BR6934" i="5" s="1"/>
  <c r="BR6935" i="5" s="1"/>
  <c r="BR6936" i="5" s="1"/>
  <c r="BR6937" i="5" s="1"/>
  <c r="BR6938" i="5" s="1"/>
  <c r="BR6939" i="5" s="1"/>
  <c r="BR6940" i="5" s="1"/>
  <c r="BR6941" i="5" s="1"/>
  <c r="BR6942" i="5" s="1"/>
  <c r="BR6943" i="5" s="1"/>
  <c r="BR6944" i="5" s="1"/>
  <c r="BR6945" i="5" s="1"/>
  <c r="BR6946" i="5" s="1"/>
  <c r="BR6947" i="5" s="1"/>
  <c r="BR6948" i="5" s="1"/>
  <c r="BR6949" i="5" s="1"/>
  <c r="BR6950" i="5" s="1"/>
  <c r="BR6951" i="5" s="1"/>
  <c r="BR6952" i="5" s="1"/>
  <c r="BR6953" i="5" s="1"/>
  <c r="BR6954" i="5" s="1"/>
  <c r="BR6955" i="5" s="1"/>
  <c r="BR6956" i="5" s="1"/>
  <c r="BR6957" i="5" s="1"/>
  <c r="BR6958" i="5" s="1"/>
  <c r="BR6959" i="5" s="1"/>
  <c r="BR6960" i="5" s="1"/>
  <c r="BR6961" i="5" s="1"/>
  <c r="BR6962" i="5" s="1"/>
  <c r="BR6963" i="5" s="1"/>
  <c r="BR6964" i="5" s="1"/>
  <c r="BR6965" i="5" s="1"/>
  <c r="BR6966" i="5" s="1"/>
  <c r="BR6967" i="5" s="1"/>
  <c r="BR6968" i="5" s="1"/>
  <c r="BR6969" i="5" s="1"/>
  <c r="BR6970" i="5" s="1"/>
  <c r="BR6971" i="5" s="1"/>
  <c r="BR6972" i="5" s="1"/>
  <c r="BR6973" i="5" s="1"/>
  <c r="BR6974" i="5" s="1"/>
  <c r="BR6975" i="5" s="1"/>
  <c r="BR6976" i="5" s="1"/>
  <c r="BR6977" i="5" s="1"/>
  <c r="BR6978" i="5" s="1"/>
  <c r="BR6979" i="5" s="1"/>
  <c r="BR6980" i="5" s="1"/>
  <c r="BR6981" i="5" s="1"/>
  <c r="BR6982" i="5" s="1"/>
  <c r="BR6983" i="5" s="1"/>
  <c r="BR6984" i="5" s="1"/>
  <c r="BR6985" i="5" s="1"/>
  <c r="BR6986" i="5" s="1"/>
  <c r="BR6987" i="5" s="1"/>
  <c r="BR6988" i="5" s="1"/>
  <c r="BR6989" i="5" s="1"/>
  <c r="BR6990" i="5" s="1"/>
  <c r="BR6991" i="5" s="1"/>
  <c r="BR6992" i="5" s="1"/>
  <c r="BR6993" i="5" s="1"/>
  <c r="BR6994" i="5" s="1"/>
  <c r="BR6995" i="5" s="1"/>
  <c r="BR6996" i="5" s="1"/>
  <c r="BR6997" i="5" s="1"/>
  <c r="BR6998" i="5" s="1"/>
  <c r="BR6999" i="5" s="1"/>
  <c r="BR7000" i="5" s="1"/>
  <c r="BR7001" i="5" s="1"/>
  <c r="BR7002" i="5" s="1"/>
  <c r="BR7003" i="5" s="1"/>
  <c r="BR7004" i="5" s="1"/>
  <c r="BR7005" i="5" s="1"/>
  <c r="BR7006" i="5" s="1"/>
  <c r="BR7007" i="5" s="1"/>
  <c r="BR7008" i="5" s="1"/>
  <c r="BR7009" i="5" s="1"/>
  <c r="BR7010" i="5" s="1"/>
  <c r="BR7011" i="5" s="1"/>
  <c r="BR7012" i="5" s="1"/>
  <c r="BR7013" i="5" s="1"/>
  <c r="BR7014" i="5" s="1"/>
  <c r="BR7015" i="5" s="1"/>
  <c r="BR7016" i="5" s="1"/>
  <c r="BR7017" i="5" s="1"/>
  <c r="BR7018" i="5" s="1"/>
  <c r="BR7019" i="5" s="1"/>
  <c r="BR7020" i="5" s="1"/>
  <c r="BR7021" i="5" s="1"/>
  <c r="BR7022" i="5" s="1"/>
  <c r="BR7023" i="5" s="1"/>
  <c r="BR7024" i="5" s="1"/>
  <c r="BR7025" i="5" s="1"/>
  <c r="BR7026" i="5" s="1"/>
  <c r="BR7027" i="5" s="1"/>
  <c r="BR7028" i="5" s="1"/>
  <c r="BR7029" i="5" s="1"/>
  <c r="BR7030" i="5" s="1"/>
  <c r="BR7031" i="5" s="1"/>
  <c r="BR7032" i="5" s="1"/>
  <c r="BR7033" i="5" s="1"/>
  <c r="BR7034" i="5" s="1"/>
  <c r="BR7035" i="5" s="1"/>
  <c r="BR7036" i="5" s="1"/>
  <c r="BR7037" i="5" s="1"/>
  <c r="BR7038" i="5" s="1"/>
  <c r="BR7039" i="5" s="1"/>
  <c r="BR7040" i="5" s="1"/>
  <c r="BR7041" i="5" s="1"/>
  <c r="BR7042" i="5" s="1"/>
  <c r="BR7043" i="5" s="1"/>
  <c r="BR7044" i="5" s="1"/>
  <c r="BR7045" i="5" s="1"/>
  <c r="BR7046" i="5" s="1"/>
  <c r="BR7047" i="5" s="1"/>
  <c r="BR7048" i="5" s="1"/>
  <c r="BR7049" i="5" s="1"/>
  <c r="BR7050" i="5" s="1"/>
  <c r="BR7051" i="5" s="1"/>
  <c r="BR7052" i="5" s="1"/>
  <c r="BR7053" i="5" s="1"/>
  <c r="BR7054" i="5" s="1"/>
  <c r="BR7055" i="5" s="1"/>
  <c r="BR7056" i="5" s="1"/>
  <c r="BR7057" i="5" s="1"/>
  <c r="BR7058" i="5" s="1"/>
  <c r="BR7059" i="5" s="1"/>
  <c r="BR7060" i="5" s="1"/>
  <c r="BR7061" i="5" s="1"/>
  <c r="BR7062" i="5" s="1"/>
  <c r="BR7063" i="5" s="1"/>
  <c r="BR7064" i="5" s="1"/>
  <c r="BR7065" i="5" s="1"/>
  <c r="BR7066" i="5" s="1"/>
  <c r="BR7067" i="5" s="1"/>
  <c r="BR7068" i="5" s="1"/>
  <c r="BR7069" i="5" s="1"/>
  <c r="BR7070" i="5" s="1"/>
  <c r="BR7071" i="5" s="1"/>
  <c r="BR7072" i="5" s="1"/>
  <c r="BR7073" i="5" s="1"/>
  <c r="BR7074" i="5" s="1"/>
  <c r="BR7075" i="5" s="1"/>
  <c r="BR7076" i="5" s="1"/>
  <c r="BR7077" i="5" s="1"/>
  <c r="BR7078" i="5" s="1"/>
  <c r="BR7079" i="5" s="1"/>
  <c r="BR7080" i="5" s="1"/>
  <c r="BR7081" i="5" s="1"/>
  <c r="BR7082" i="5" s="1"/>
  <c r="BR7083" i="5" s="1"/>
  <c r="BR7084" i="5" s="1"/>
  <c r="BR7085" i="5" s="1"/>
  <c r="BR7086" i="5" s="1"/>
  <c r="BR7087" i="5" s="1"/>
  <c r="BR7088" i="5" s="1"/>
  <c r="BR7089" i="5" s="1"/>
  <c r="BR7090" i="5" s="1"/>
  <c r="BR7091" i="5" s="1"/>
  <c r="BR7092" i="5" s="1"/>
  <c r="BR7093" i="5" s="1"/>
  <c r="BR7094" i="5" s="1"/>
  <c r="BR7095" i="5" s="1"/>
  <c r="BR7096" i="5" s="1"/>
  <c r="BR7097" i="5" s="1"/>
  <c r="BR7098" i="5" s="1"/>
  <c r="BR7099" i="5" s="1"/>
  <c r="BR7100" i="5" s="1"/>
  <c r="BR7101" i="5" s="1"/>
  <c r="BR7102" i="5" s="1"/>
  <c r="BR7103" i="5" s="1"/>
  <c r="BR7104" i="5" s="1"/>
  <c r="BR7105" i="5" s="1"/>
  <c r="BR7106" i="5" s="1"/>
  <c r="BR7107" i="5" s="1"/>
  <c r="BR7108" i="5" s="1"/>
  <c r="BR7109" i="5" s="1"/>
  <c r="BR7110" i="5" s="1"/>
  <c r="BR7111" i="5" s="1"/>
  <c r="BR7112" i="5" s="1"/>
  <c r="BR7113" i="5" s="1"/>
  <c r="BR7114" i="5" s="1"/>
  <c r="BR7115" i="5" s="1"/>
  <c r="BR7116" i="5" s="1"/>
  <c r="BR7117" i="5" s="1"/>
  <c r="BR7118" i="5" s="1"/>
  <c r="BR7119" i="5" s="1"/>
  <c r="BR7120" i="5" s="1"/>
  <c r="BR7121" i="5" s="1"/>
  <c r="BR7122" i="5" s="1"/>
  <c r="BR7123" i="5" s="1"/>
  <c r="BR7124" i="5" s="1"/>
  <c r="BR7125" i="5" s="1"/>
  <c r="BR7126" i="5" s="1"/>
  <c r="BR7127" i="5" s="1"/>
  <c r="BR7128" i="5" s="1"/>
  <c r="BR7129" i="5" s="1"/>
  <c r="BR7130" i="5" s="1"/>
  <c r="BR7131" i="5" s="1"/>
  <c r="BR7132" i="5" s="1"/>
  <c r="BR7133" i="5" s="1"/>
  <c r="BR7134" i="5" s="1"/>
  <c r="BR7135" i="5" s="1"/>
  <c r="BR7136" i="5" s="1"/>
  <c r="BR7137" i="5" s="1"/>
  <c r="BR7138" i="5" s="1"/>
  <c r="BR7139" i="5" s="1"/>
  <c r="BR7140" i="5" s="1"/>
  <c r="BR7141" i="5" s="1"/>
  <c r="BR7142" i="5" s="1"/>
  <c r="BR7143" i="5" s="1"/>
  <c r="BR7144" i="5" s="1"/>
  <c r="BR7145" i="5" s="1"/>
  <c r="BR7146" i="5" s="1"/>
  <c r="BR7147" i="5" s="1"/>
  <c r="BR7148" i="5" s="1"/>
  <c r="BR7149" i="5" s="1"/>
  <c r="BR7150" i="5" s="1"/>
  <c r="BR7151" i="5" s="1"/>
  <c r="BR7152" i="5" s="1"/>
  <c r="BR7153" i="5" s="1"/>
  <c r="BR7154" i="5" s="1"/>
  <c r="BR7155" i="5" s="1"/>
  <c r="BR7156" i="5" s="1"/>
  <c r="BR7157" i="5" s="1"/>
  <c r="BR7158" i="5" s="1"/>
  <c r="BR7159" i="5" s="1"/>
  <c r="BR7160" i="5" s="1"/>
  <c r="BR7161" i="5" s="1"/>
  <c r="BR7162" i="5" s="1"/>
  <c r="BR7163" i="5" s="1"/>
  <c r="BR7164" i="5" s="1"/>
  <c r="BR7165" i="5" s="1"/>
  <c r="BR7166" i="5" s="1"/>
  <c r="BR7167" i="5" s="1"/>
  <c r="BR7168" i="5" s="1"/>
  <c r="BR7169" i="5" s="1"/>
  <c r="BR7170" i="5" s="1"/>
  <c r="BR7171" i="5" s="1"/>
  <c r="BR7172" i="5" s="1"/>
  <c r="BR7173" i="5" s="1"/>
  <c r="BR7174" i="5" s="1"/>
  <c r="BR7175" i="5" s="1"/>
  <c r="BR7176" i="5" s="1"/>
  <c r="BR7177" i="5" s="1"/>
  <c r="BR7178" i="5" s="1"/>
  <c r="BR7179" i="5" s="1"/>
  <c r="BR7180" i="5" s="1"/>
  <c r="BR7181" i="5" s="1"/>
  <c r="BR7182" i="5" s="1"/>
  <c r="BR7183" i="5" s="1"/>
  <c r="BR7184" i="5" s="1"/>
  <c r="BR7185" i="5" s="1"/>
  <c r="BR7186" i="5" s="1"/>
  <c r="BR7187" i="5" s="1"/>
  <c r="BR7188" i="5" s="1"/>
  <c r="BR7189" i="5" s="1"/>
  <c r="BR7190" i="5" s="1"/>
  <c r="BR7191" i="5" s="1"/>
  <c r="BR7192" i="5" s="1"/>
  <c r="BR7193" i="5" s="1"/>
  <c r="BR7194" i="5" s="1"/>
  <c r="BR7195" i="5" s="1"/>
  <c r="BR7196" i="5" s="1"/>
  <c r="BR7197" i="5" s="1"/>
  <c r="BR7198" i="5" s="1"/>
  <c r="BR7199" i="5" s="1"/>
  <c r="BR7200" i="5" s="1"/>
  <c r="BR7201" i="5" s="1"/>
  <c r="BR7202" i="5" s="1"/>
  <c r="BR7203" i="5" s="1"/>
  <c r="BR7204" i="5" s="1"/>
  <c r="BR7205" i="5" s="1"/>
  <c r="BR7206" i="5" s="1"/>
  <c r="BR7207" i="5" s="1"/>
  <c r="BR7208" i="5" s="1"/>
  <c r="BR7209" i="5" s="1"/>
  <c r="BR7210" i="5" s="1"/>
  <c r="BR7211" i="5" s="1"/>
  <c r="BR7212" i="5" s="1"/>
  <c r="BR7213" i="5" s="1"/>
  <c r="BR7214" i="5" s="1"/>
  <c r="BR7215" i="5" s="1"/>
  <c r="BR7216" i="5" s="1"/>
  <c r="BR7217" i="5" s="1"/>
  <c r="BR7218" i="5" s="1"/>
  <c r="BR7219" i="5" s="1"/>
  <c r="BR7220" i="5" s="1"/>
  <c r="BR7221" i="5" s="1"/>
  <c r="BR7222" i="5" s="1"/>
  <c r="BR7223" i="5" s="1"/>
  <c r="BR7224" i="5" s="1"/>
  <c r="BR7225" i="5" s="1"/>
  <c r="BR7226" i="5" s="1"/>
  <c r="BR7227" i="5" s="1"/>
  <c r="BR7228" i="5" s="1"/>
  <c r="BR7229" i="5" s="1"/>
  <c r="BR7230" i="5" s="1"/>
  <c r="BR7231" i="5" s="1"/>
  <c r="BR7232" i="5" s="1"/>
  <c r="BR7233" i="5" s="1"/>
  <c r="BR7234" i="5" s="1"/>
  <c r="BR7235" i="5" s="1"/>
  <c r="BR7236" i="5" s="1"/>
  <c r="BR7237" i="5" s="1"/>
  <c r="BR7238" i="5" s="1"/>
  <c r="BR7239" i="5" s="1"/>
  <c r="BR7240" i="5" s="1"/>
  <c r="BR7241" i="5" s="1"/>
  <c r="BR7242" i="5" s="1"/>
  <c r="BR7243" i="5" s="1"/>
  <c r="BR7244" i="5" s="1"/>
  <c r="BR7245" i="5" s="1"/>
  <c r="BR7246" i="5" s="1"/>
  <c r="BR7247" i="5" s="1"/>
  <c r="BR7248" i="5" s="1"/>
  <c r="BR7249" i="5" s="1"/>
  <c r="BR7250" i="5" s="1"/>
  <c r="BR7251" i="5" s="1"/>
  <c r="BR7252" i="5" s="1"/>
  <c r="BR7253" i="5" s="1"/>
  <c r="BR7254" i="5" s="1"/>
  <c r="BR7255" i="5" s="1"/>
  <c r="BR7256" i="5" s="1"/>
  <c r="BR7257" i="5" s="1"/>
  <c r="BR7258" i="5" s="1"/>
  <c r="BR7259" i="5" s="1"/>
  <c r="BR7260" i="5" s="1"/>
  <c r="BR7261" i="5" s="1"/>
  <c r="BR7262" i="5" s="1"/>
  <c r="BR7263" i="5" s="1"/>
  <c r="BR7264" i="5" s="1"/>
  <c r="BR7265" i="5" s="1"/>
  <c r="BR7266" i="5" s="1"/>
  <c r="BR7267" i="5" s="1"/>
  <c r="BR7268" i="5" s="1"/>
  <c r="BR7269" i="5" s="1"/>
  <c r="BR7270" i="5" s="1"/>
  <c r="BR7271" i="5" s="1"/>
  <c r="BR7272" i="5" s="1"/>
  <c r="BR7273" i="5" s="1"/>
  <c r="BR7274" i="5" s="1"/>
  <c r="BR7275" i="5" s="1"/>
  <c r="BR7276" i="5" s="1"/>
  <c r="BR7277" i="5" s="1"/>
  <c r="BR7278" i="5" s="1"/>
  <c r="BR7279" i="5" s="1"/>
  <c r="BR7280" i="5" s="1"/>
  <c r="BR7281" i="5" s="1"/>
  <c r="BR7282" i="5" s="1"/>
  <c r="BR7283" i="5" s="1"/>
  <c r="BR7284" i="5" s="1"/>
  <c r="BR7285" i="5" s="1"/>
  <c r="BR7286" i="5" s="1"/>
  <c r="BR7287" i="5" s="1"/>
  <c r="BR7288" i="5" s="1"/>
  <c r="BR7289" i="5" s="1"/>
  <c r="BR7290" i="5" s="1"/>
  <c r="BR7291" i="5" s="1"/>
  <c r="BR7292" i="5" s="1"/>
  <c r="BR7293" i="5" s="1"/>
  <c r="BR7294" i="5" s="1"/>
  <c r="BR7295" i="5" s="1"/>
  <c r="BR7296" i="5" s="1"/>
  <c r="BR7297" i="5" s="1"/>
  <c r="BR7298" i="5" s="1"/>
  <c r="BR7299" i="5" s="1"/>
  <c r="BR7300" i="5" s="1"/>
  <c r="BR7301" i="5" s="1"/>
  <c r="BR7302" i="5" s="1"/>
  <c r="BR7303" i="5" s="1"/>
  <c r="BR7304" i="5" s="1"/>
  <c r="BR7305" i="5" s="1"/>
  <c r="BR7306" i="5" s="1"/>
  <c r="BR7307" i="5" s="1"/>
  <c r="BR7308" i="5" s="1"/>
  <c r="BR7309" i="5" s="1"/>
  <c r="BR7310" i="5" s="1"/>
  <c r="BR7311" i="5" s="1"/>
  <c r="BR7312" i="5" s="1"/>
  <c r="BR7313" i="5" s="1"/>
  <c r="BR7314" i="5" s="1"/>
  <c r="BR7315" i="5" s="1"/>
  <c r="BR7316" i="5" s="1"/>
  <c r="BR7317" i="5" s="1"/>
  <c r="BR7318" i="5" s="1"/>
  <c r="BR7319" i="5" s="1"/>
  <c r="BR7320" i="5" s="1"/>
  <c r="BR7321" i="5" s="1"/>
  <c r="BR7322" i="5" s="1"/>
  <c r="BR7323" i="5" s="1"/>
  <c r="BR7324" i="5" s="1"/>
  <c r="BR7325" i="5" s="1"/>
  <c r="BR7326" i="5" s="1"/>
  <c r="BR7327" i="5" s="1"/>
  <c r="BR7328" i="5" s="1"/>
  <c r="BR7329" i="5" s="1"/>
  <c r="BR7330" i="5" s="1"/>
  <c r="BR7331" i="5" s="1"/>
  <c r="BR7332" i="5" s="1"/>
  <c r="BR7333" i="5" s="1"/>
  <c r="BR7334" i="5" s="1"/>
  <c r="BR7335" i="5" s="1"/>
  <c r="BR7336" i="5" s="1"/>
  <c r="BR7337" i="5" s="1"/>
  <c r="BR7338" i="5" s="1"/>
  <c r="BR7339" i="5" s="1"/>
  <c r="BR7340" i="5" s="1"/>
  <c r="BR7341" i="5" s="1"/>
  <c r="BR7342" i="5" s="1"/>
  <c r="BR7343" i="5" s="1"/>
  <c r="BR7344" i="5" s="1"/>
  <c r="BR7345" i="5" s="1"/>
  <c r="BR7346" i="5" s="1"/>
  <c r="BR7347" i="5" s="1"/>
  <c r="BR7348" i="5" s="1"/>
  <c r="BR7349" i="5" s="1"/>
  <c r="BR7350" i="5" s="1"/>
  <c r="BR7351" i="5" s="1"/>
  <c r="BR7352" i="5" s="1"/>
  <c r="BR7353" i="5" s="1"/>
  <c r="BR7354" i="5" s="1"/>
  <c r="BR7355" i="5" s="1"/>
  <c r="BR7356" i="5" s="1"/>
  <c r="BR7357" i="5" s="1"/>
  <c r="BR7358" i="5" s="1"/>
  <c r="BR7359" i="5" s="1"/>
  <c r="BR7360" i="5" s="1"/>
  <c r="BR7361" i="5" s="1"/>
  <c r="BR7362" i="5" s="1"/>
  <c r="BR7363" i="5" s="1"/>
  <c r="BR7364" i="5" s="1"/>
  <c r="BR7365" i="5" s="1"/>
  <c r="BR7366" i="5" s="1"/>
  <c r="BR7367" i="5" s="1"/>
  <c r="BR7368" i="5" s="1"/>
  <c r="BR7369" i="5" s="1"/>
  <c r="BR7370" i="5" s="1"/>
  <c r="BR7371" i="5" s="1"/>
  <c r="BR7372" i="5" s="1"/>
  <c r="BR7373" i="5" s="1"/>
  <c r="BR7374" i="5" s="1"/>
  <c r="BR7375" i="5" s="1"/>
  <c r="BR7376" i="5" s="1"/>
  <c r="BR7377" i="5" s="1"/>
  <c r="BR7378" i="5" s="1"/>
  <c r="BR7379" i="5" s="1"/>
  <c r="BR7380" i="5" s="1"/>
  <c r="BR7381" i="5" s="1"/>
  <c r="BR7382" i="5" s="1"/>
  <c r="BR7383" i="5" s="1"/>
  <c r="BR7384" i="5" s="1"/>
  <c r="BR7385" i="5" s="1"/>
  <c r="BR7386" i="5" s="1"/>
  <c r="BR7387" i="5" s="1"/>
  <c r="BR7388" i="5" s="1"/>
  <c r="BR7389" i="5" s="1"/>
  <c r="BR7390" i="5" s="1"/>
  <c r="BR7391" i="5" s="1"/>
  <c r="BR7392" i="5" s="1"/>
  <c r="BR7393" i="5" s="1"/>
  <c r="BR7394" i="5" s="1"/>
  <c r="BR7395" i="5" s="1"/>
  <c r="BR7396" i="5" s="1"/>
  <c r="BR7397" i="5" s="1"/>
  <c r="BR7398" i="5" s="1"/>
  <c r="BR7399" i="5" s="1"/>
  <c r="BR7400" i="5" s="1"/>
  <c r="BR7401" i="5" s="1"/>
  <c r="BR7402" i="5" s="1"/>
  <c r="BR7403" i="5" s="1"/>
  <c r="BR7404" i="5" s="1"/>
  <c r="BR7405" i="5" s="1"/>
  <c r="BR7406" i="5" s="1"/>
  <c r="BR7407" i="5" s="1"/>
  <c r="BR7408" i="5" s="1"/>
  <c r="BR7409" i="5" s="1"/>
  <c r="BR7410" i="5" s="1"/>
  <c r="BR7411" i="5" s="1"/>
  <c r="BR7412" i="5" s="1"/>
  <c r="BR7413" i="5" s="1"/>
  <c r="BR7414" i="5" s="1"/>
  <c r="BR7415" i="5" s="1"/>
  <c r="BR7416" i="5" s="1"/>
  <c r="BR7417" i="5" s="1"/>
  <c r="BR7418" i="5" s="1"/>
  <c r="BR7419" i="5" s="1"/>
  <c r="BR7420" i="5" s="1"/>
  <c r="BR7421" i="5" s="1"/>
  <c r="BR7422" i="5" s="1"/>
  <c r="BR7423" i="5" s="1"/>
  <c r="BR7424" i="5" s="1"/>
  <c r="BR7425" i="5" s="1"/>
  <c r="BR7426" i="5" s="1"/>
  <c r="BR7427" i="5" s="1"/>
  <c r="BR7428" i="5" s="1"/>
  <c r="BR7429" i="5" s="1"/>
  <c r="BR7430" i="5" s="1"/>
  <c r="BR7431" i="5" s="1"/>
  <c r="BR7432" i="5" s="1"/>
  <c r="BR7433" i="5" s="1"/>
  <c r="BR7434" i="5" s="1"/>
  <c r="BR7435" i="5" s="1"/>
  <c r="BR7436" i="5" s="1"/>
  <c r="BR7437" i="5" s="1"/>
  <c r="V14" i="5"/>
  <c r="V15" i="5"/>
  <c r="V16" i="5"/>
  <c r="V17" i="5"/>
  <c r="V18" i="5"/>
  <c r="O19" i="5"/>
  <c r="V19" i="5"/>
  <c r="O20" i="5"/>
  <c r="V20" i="5"/>
  <c r="O21" i="5"/>
  <c r="V21" i="5"/>
  <c r="V22" i="5"/>
  <c r="V23" i="5"/>
  <c r="O24" i="5"/>
  <c r="V24" i="5"/>
  <c r="V25" i="5"/>
  <c r="O26" i="5"/>
  <c r="V26" i="5"/>
  <c r="V27" i="5"/>
  <c r="V28" i="5"/>
  <c r="V29" i="5"/>
  <c r="V30" i="5"/>
  <c r="O31" i="5"/>
  <c r="V31" i="5"/>
  <c r="V32" i="5"/>
  <c r="V33" i="5"/>
  <c r="V34" i="5"/>
  <c r="O35" i="5"/>
  <c r="V35" i="5"/>
  <c r="O36" i="5"/>
  <c r="V36" i="5"/>
  <c r="V37" i="5"/>
  <c r="O38" i="5"/>
  <c r="V38" i="5"/>
  <c r="O39" i="5"/>
  <c r="V39" i="5"/>
  <c r="V40" i="5"/>
  <c r="O41" i="5"/>
  <c r="V41" i="5"/>
  <c r="O42" i="5"/>
  <c r="V42" i="5"/>
  <c r="O43" i="5"/>
  <c r="V43" i="5"/>
  <c r="O44" i="5"/>
  <c r="V44" i="5"/>
  <c r="O45" i="5"/>
  <c r="V45" i="5"/>
  <c r="V46" i="5"/>
  <c r="O47" i="5"/>
  <c r="V47" i="5"/>
  <c r="O48" i="5"/>
  <c r="V48" i="5"/>
  <c r="O49" i="5"/>
  <c r="V49" i="5"/>
  <c r="O50" i="5"/>
  <c r="V50" i="5"/>
  <c r="O51" i="5"/>
  <c r="V51" i="5"/>
  <c r="V52" i="5"/>
  <c r="O53" i="5"/>
  <c r="V53" i="5"/>
  <c r="V54" i="5"/>
  <c r="O55" i="5"/>
  <c r="V55" i="5"/>
  <c r="O56" i="5"/>
  <c r="V56" i="5"/>
  <c r="O57" i="5"/>
  <c r="V57" i="5"/>
  <c r="O58" i="5"/>
  <c r="V58" i="5"/>
  <c r="O59" i="5"/>
  <c r="V59" i="5"/>
  <c r="O60" i="5"/>
  <c r="V60" i="5"/>
  <c r="O61" i="5"/>
  <c r="V61" i="5"/>
  <c r="O62" i="5"/>
  <c r="V62" i="5"/>
  <c r="O63" i="5"/>
  <c r="V63" i="5"/>
  <c r="O64" i="5"/>
  <c r="V64" i="5"/>
  <c r="O65" i="5"/>
  <c r="V65" i="5"/>
  <c r="O66" i="5"/>
  <c r="V66" i="5"/>
  <c r="V67" i="5"/>
  <c r="O68" i="5"/>
  <c r="V68" i="5"/>
  <c r="V69" i="5"/>
  <c r="V70" i="5"/>
  <c r="O71" i="5"/>
  <c r="V71" i="5"/>
  <c r="V72" i="5"/>
  <c r="O73" i="5"/>
  <c r="V73" i="5"/>
  <c r="V74" i="5"/>
  <c r="O75" i="5"/>
  <c r="V75" i="5"/>
  <c r="V76" i="5"/>
  <c r="O77" i="5"/>
  <c r="V77" i="5"/>
  <c r="V78" i="5"/>
  <c r="V79" i="5"/>
  <c r="O80" i="5"/>
  <c r="V80" i="5"/>
  <c r="V81" i="5"/>
  <c r="O82" i="5"/>
  <c r="V82" i="5"/>
  <c r="V83" i="5"/>
  <c r="V84" i="5"/>
  <c r="O85" i="5"/>
  <c r="V85" i="5"/>
  <c r="O86" i="5"/>
  <c r="V86" i="5"/>
  <c r="V87" i="5"/>
  <c r="O88" i="5"/>
  <c r="V88" i="5"/>
  <c r="V89" i="5"/>
  <c r="V90" i="5"/>
  <c r="O91" i="5"/>
  <c r="V91" i="5"/>
  <c r="V92" i="5"/>
  <c r="O93" i="5"/>
  <c r="V93" i="5"/>
  <c r="V94" i="5"/>
  <c r="O95" i="5"/>
  <c r="V95" i="5"/>
  <c r="V96" i="5"/>
  <c r="V97" i="5"/>
  <c r="O98" i="5"/>
  <c r="V98" i="5"/>
  <c r="O99" i="5"/>
  <c r="V99" i="5"/>
  <c r="V100" i="5"/>
  <c r="O101" i="5"/>
  <c r="V101" i="5"/>
  <c r="O102" i="5"/>
  <c r="V102" i="5"/>
  <c r="O103" i="5"/>
  <c r="V103" i="5"/>
  <c r="O104" i="5"/>
  <c r="V104" i="5"/>
  <c r="O105" i="5"/>
  <c r="V105" i="5"/>
  <c r="O106" i="5"/>
  <c r="V106" i="5"/>
  <c r="O107" i="5"/>
  <c r="V107" i="5"/>
  <c r="O108" i="5"/>
  <c r="V108" i="5"/>
  <c r="O109" i="5"/>
  <c r="V109" i="5"/>
  <c r="O110" i="5"/>
  <c r="V110" i="5"/>
  <c r="V111" i="5"/>
  <c r="O112" i="5"/>
  <c r="V112" i="5"/>
  <c r="O113" i="5"/>
  <c r="V113" i="5"/>
  <c r="O114" i="5"/>
  <c r="V114" i="5"/>
  <c r="V115" i="5"/>
  <c r="O116" i="5"/>
  <c r="V116" i="5"/>
  <c r="O117" i="5"/>
  <c r="V117" i="5"/>
  <c r="O118" i="5"/>
  <c r="V118" i="5"/>
  <c r="O119" i="5"/>
  <c r="V119" i="5"/>
  <c r="O120" i="5"/>
  <c r="V120" i="5"/>
  <c r="O121" i="5"/>
  <c r="V121" i="5"/>
  <c r="V122" i="5"/>
  <c r="O123" i="5"/>
  <c r="V123" i="5"/>
  <c r="O124" i="5"/>
  <c r="V124" i="5"/>
  <c r="V125" i="5"/>
  <c r="V126" i="5"/>
  <c r="V127" i="5"/>
  <c r="O128" i="5"/>
  <c r="V128" i="5"/>
  <c r="V129" i="5"/>
  <c r="O130" i="5"/>
  <c r="V130" i="5"/>
  <c r="V131" i="5"/>
  <c r="V132" i="5"/>
  <c r="O133" i="5"/>
  <c r="V133" i="5"/>
  <c r="O134" i="5"/>
  <c r="V134" i="5"/>
  <c r="V135" i="5"/>
  <c r="O136" i="5"/>
  <c r="V136" i="5"/>
  <c r="O137" i="5"/>
  <c r="V137" i="5"/>
  <c r="O138" i="5"/>
  <c r="V138" i="5"/>
  <c r="O139" i="5"/>
  <c r="V139" i="5"/>
  <c r="O140" i="5"/>
  <c r="V140" i="5"/>
  <c r="O141" i="5"/>
  <c r="V141" i="5"/>
  <c r="O142" i="5"/>
  <c r="V142" i="5"/>
  <c r="O143" i="5"/>
  <c r="V143" i="5"/>
  <c r="O144" i="5"/>
  <c r="V144" i="5"/>
  <c r="V145" i="5"/>
  <c r="O146" i="5"/>
  <c r="V146" i="5"/>
  <c r="O147" i="5"/>
  <c r="V147" i="5"/>
  <c r="O148" i="5"/>
  <c r="V148" i="5"/>
  <c r="O149" i="5"/>
  <c r="V149" i="5"/>
  <c r="V150" i="5"/>
  <c r="O151" i="5"/>
  <c r="V151" i="5"/>
  <c r="V152" i="5"/>
  <c r="O153" i="5"/>
  <c r="V153" i="5"/>
  <c r="O154" i="5"/>
  <c r="V154" i="5"/>
  <c r="O155" i="5"/>
  <c r="V155" i="5"/>
  <c r="O156" i="5"/>
  <c r="V156" i="5"/>
  <c r="O157" i="5"/>
  <c r="V157" i="5"/>
  <c r="O158" i="5"/>
  <c r="V158" i="5"/>
  <c r="O159" i="5"/>
  <c r="V159" i="5"/>
  <c r="O160" i="5"/>
  <c r="V160" i="5"/>
  <c r="V161" i="5"/>
  <c r="O162" i="5"/>
  <c r="V162" i="5"/>
  <c r="O163" i="5"/>
  <c r="V163" i="5"/>
  <c r="O164" i="5"/>
  <c r="V164" i="5"/>
  <c r="O165" i="5"/>
  <c r="V165" i="5"/>
  <c r="O166" i="5"/>
  <c r="V166" i="5"/>
  <c r="O167" i="5"/>
  <c r="V167" i="5"/>
  <c r="V168" i="5"/>
  <c r="O169" i="5"/>
  <c r="V169" i="5"/>
  <c r="O170" i="5"/>
  <c r="V170" i="5"/>
  <c r="O171" i="5"/>
  <c r="V171" i="5"/>
  <c r="O172" i="5"/>
  <c r="V172" i="5"/>
  <c r="O173" i="5"/>
  <c r="V173" i="5"/>
  <c r="O174" i="5"/>
  <c r="V174" i="5"/>
  <c r="O175" i="5"/>
  <c r="V175" i="5"/>
  <c r="O176" i="5"/>
  <c r="V176" i="5"/>
  <c r="O177" i="5"/>
  <c r="V177" i="5"/>
  <c r="O178" i="5"/>
  <c r="V178" i="5"/>
  <c r="O179" i="5"/>
  <c r="V179" i="5"/>
  <c r="O180" i="5"/>
  <c r="V180" i="5"/>
  <c r="V181" i="5"/>
  <c r="V182" i="5"/>
  <c r="V183" i="5"/>
  <c r="O184" i="5"/>
  <c r="V184" i="5"/>
  <c r="O185" i="5"/>
  <c r="V185" i="5"/>
  <c r="V186" i="5"/>
  <c r="V187" i="5"/>
  <c r="V188" i="5"/>
  <c r="V189" i="5"/>
  <c r="V190" i="5"/>
  <c r="O191" i="5"/>
  <c r="V191" i="5"/>
  <c r="O192" i="5"/>
  <c r="V192" i="5"/>
  <c r="O193" i="5"/>
  <c r="V193" i="5"/>
  <c r="V194" i="5"/>
  <c r="V195" i="5"/>
  <c r="V196" i="5"/>
  <c r="O197" i="5"/>
  <c r="V197" i="5"/>
  <c r="V198" i="5"/>
  <c r="V199" i="5"/>
  <c r="V200" i="5"/>
  <c r="V201" i="5"/>
  <c r="V202" i="5"/>
  <c r="O203" i="5"/>
  <c r="V203" i="5"/>
  <c r="V204" i="5"/>
  <c r="O205" i="5"/>
  <c r="V205" i="5"/>
  <c r="V206" i="5"/>
  <c r="V207" i="5"/>
  <c r="V208" i="5"/>
  <c r="V209" i="5"/>
  <c r="V210" i="5"/>
  <c r="V211" i="5"/>
  <c r="V212" i="5"/>
  <c r="O213" i="5"/>
  <c r="V213" i="5"/>
  <c r="V214" i="5"/>
  <c r="V215" i="5"/>
  <c r="V216" i="5"/>
  <c r="V217" i="5"/>
  <c r="V218" i="5"/>
  <c r="V219" i="5"/>
  <c r="O220" i="5"/>
  <c r="V220" i="5"/>
  <c r="V221" i="5"/>
  <c r="V222" i="5"/>
  <c r="V223" i="5"/>
  <c r="O224" i="5"/>
  <c r="V224" i="5"/>
  <c r="V225" i="5"/>
  <c r="O226" i="5"/>
  <c r="V226" i="5"/>
  <c r="O227" i="5"/>
  <c r="V227" i="5"/>
  <c r="V228" i="5"/>
  <c r="O229" i="5"/>
  <c r="V229" i="5"/>
  <c r="O230" i="5"/>
  <c r="V230" i="5"/>
  <c r="O231" i="5"/>
  <c r="V231" i="5"/>
  <c r="O232" i="5"/>
  <c r="V232" i="5"/>
  <c r="V233" i="5"/>
  <c r="O234" i="5"/>
  <c r="V234" i="5"/>
  <c r="V235" i="5"/>
  <c r="O236" i="5"/>
  <c r="V236" i="5"/>
  <c r="V237" i="5"/>
  <c r="V238" i="5"/>
  <c r="O239" i="5"/>
  <c r="V239" i="5"/>
  <c r="V240" i="5"/>
  <c r="V241" i="5"/>
  <c r="O242" i="5"/>
  <c r="V242" i="5"/>
  <c r="V243" i="5"/>
  <c r="V244" i="5"/>
  <c r="O245" i="5"/>
  <c r="V245" i="5"/>
  <c r="O246" i="5"/>
  <c r="V246" i="5"/>
  <c r="O247" i="5"/>
  <c r="V247" i="5"/>
  <c r="O248" i="5"/>
  <c r="V248" i="5"/>
  <c r="O249" i="5"/>
  <c r="V249" i="5"/>
  <c r="O250" i="5"/>
  <c r="V250" i="5"/>
  <c r="O251" i="5"/>
  <c r="V251" i="5"/>
  <c r="O252" i="5"/>
  <c r="V252" i="5"/>
  <c r="O253" i="5"/>
  <c r="V253" i="5"/>
  <c r="O254" i="5"/>
  <c r="V254" i="5"/>
  <c r="O255" i="5"/>
  <c r="V255" i="5"/>
  <c r="O256" i="5"/>
  <c r="V256" i="5"/>
  <c r="O257" i="5"/>
  <c r="V257" i="5"/>
  <c r="O258" i="5"/>
  <c r="V258" i="5"/>
  <c r="O259" i="5"/>
  <c r="V259" i="5"/>
  <c r="O260" i="5"/>
  <c r="V260" i="5"/>
  <c r="O261" i="5"/>
  <c r="V261" i="5"/>
  <c r="O262" i="5"/>
  <c r="V262" i="5"/>
  <c r="O263" i="5"/>
  <c r="V263" i="5"/>
  <c r="O264" i="5"/>
  <c r="V264" i="5"/>
  <c r="O265" i="5"/>
  <c r="V265" i="5"/>
  <c r="O266" i="5"/>
  <c r="V266" i="5"/>
  <c r="O267" i="5"/>
  <c r="V267" i="5"/>
  <c r="O268" i="5"/>
  <c r="V268" i="5"/>
  <c r="O269" i="5"/>
  <c r="V269" i="5"/>
  <c r="O270" i="5"/>
  <c r="V270" i="5"/>
  <c r="O271" i="5"/>
  <c r="V271" i="5"/>
  <c r="O272" i="5"/>
  <c r="V272" i="5"/>
  <c r="O273" i="5"/>
  <c r="V273" i="5"/>
  <c r="O274" i="5"/>
  <c r="V274" i="5"/>
  <c r="O275" i="5"/>
  <c r="V275" i="5"/>
  <c r="O276" i="5"/>
  <c r="V276" i="5"/>
  <c r="O277" i="5"/>
  <c r="V277" i="5"/>
  <c r="O278" i="5"/>
  <c r="V278" i="5"/>
  <c r="O279" i="5"/>
  <c r="V279" i="5"/>
  <c r="O280" i="5"/>
  <c r="V280" i="5"/>
  <c r="O281" i="5"/>
  <c r="V281" i="5"/>
  <c r="O282" i="5"/>
  <c r="V282" i="5"/>
  <c r="O283" i="5"/>
  <c r="V283" i="5"/>
  <c r="O284" i="5"/>
  <c r="V284" i="5"/>
  <c r="O285" i="5"/>
  <c r="V285" i="5"/>
  <c r="O286" i="5"/>
  <c r="V286" i="5"/>
  <c r="O287" i="5"/>
  <c r="V287" i="5"/>
  <c r="O288" i="5"/>
  <c r="V288" i="5"/>
  <c r="O289" i="5"/>
  <c r="V289" i="5"/>
  <c r="O290" i="5"/>
  <c r="V290" i="5"/>
  <c r="O291" i="5"/>
  <c r="V291" i="5"/>
  <c r="O292" i="5"/>
  <c r="V292" i="5"/>
  <c r="O293" i="5"/>
  <c r="V293" i="5"/>
  <c r="O294" i="5"/>
  <c r="V294" i="5"/>
  <c r="O295" i="5"/>
  <c r="V295" i="5"/>
  <c r="O296" i="5"/>
  <c r="V296" i="5"/>
  <c r="O297" i="5"/>
  <c r="V297" i="5"/>
  <c r="O298" i="5"/>
  <c r="V298" i="5"/>
  <c r="O299" i="5"/>
  <c r="V299" i="5"/>
  <c r="O300" i="5"/>
  <c r="V300" i="5"/>
  <c r="O301" i="5"/>
  <c r="V301" i="5"/>
  <c r="O302" i="5"/>
  <c r="V302" i="5"/>
  <c r="O303" i="5"/>
  <c r="V303" i="5"/>
  <c r="O304" i="5"/>
  <c r="V304" i="5"/>
  <c r="O305" i="5"/>
  <c r="V305" i="5"/>
  <c r="O306" i="5"/>
  <c r="V306" i="5"/>
  <c r="O307" i="5"/>
  <c r="V307" i="5"/>
  <c r="O308" i="5"/>
  <c r="V308" i="5"/>
  <c r="O309" i="5"/>
  <c r="V309" i="5"/>
  <c r="O310" i="5"/>
  <c r="V310" i="5"/>
  <c r="O311" i="5"/>
  <c r="V311" i="5"/>
  <c r="O312" i="5"/>
  <c r="V312" i="5"/>
  <c r="O313" i="5"/>
  <c r="V313" i="5"/>
  <c r="O314" i="5"/>
  <c r="V314" i="5"/>
  <c r="O315" i="5"/>
  <c r="V315" i="5"/>
  <c r="O316" i="5"/>
  <c r="V316" i="5"/>
  <c r="O317" i="5"/>
  <c r="V317" i="5"/>
  <c r="O318" i="5"/>
  <c r="V318" i="5"/>
  <c r="O319" i="5"/>
  <c r="V319" i="5"/>
  <c r="O320" i="5"/>
  <c r="V320" i="5"/>
  <c r="O321" i="5"/>
  <c r="V321" i="5"/>
  <c r="O322" i="5"/>
  <c r="V322" i="5"/>
  <c r="O323" i="5"/>
  <c r="V323" i="5"/>
  <c r="O324" i="5"/>
  <c r="V324" i="5"/>
  <c r="O325" i="5"/>
  <c r="V325" i="5"/>
  <c r="O326" i="5"/>
  <c r="V326" i="5"/>
  <c r="O327" i="5"/>
  <c r="V327" i="5"/>
  <c r="O328" i="5"/>
  <c r="V328" i="5"/>
  <c r="O329" i="5"/>
  <c r="V329" i="5"/>
  <c r="O330" i="5"/>
  <c r="V330" i="5"/>
  <c r="O331" i="5"/>
  <c r="V331" i="5"/>
  <c r="O332" i="5"/>
  <c r="V332" i="5"/>
  <c r="O333" i="5"/>
  <c r="V333" i="5"/>
  <c r="O334" i="5"/>
  <c r="V334" i="5"/>
  <c r="O335" i="5"/>
  <c r="V335" i="5"/>
  <c r="O336" i="5"/>
  <c r="V336" i="5"/>
  <c r="O337" i="5"/>
  <c r="V337" i="5"/>
  <c r="O338" i="5"/>
  <c r="V338" i="5"/>
  <c r="O339" i="5"/>
  <c r="V339" i="5"/>
  <c r="O340" i="5"/>
  <c r="V340" i="5"/>
  <c r="O341" i="5"/>
  <c r="V341" i="5"/>
  <c r="O342" i="5"/>
  <c r="V342" i="5"/>
  <c r="O343" i="5"/>
  <c r="V343" i="5"/>
  <c r="O344" i="5"/>
  <c r="V344" i="5"/>
  <c r="O345" i="5"/>
  <c r="V345" i="5"/>
  <c r="O346" i="5"/>
  <c r="V346" i="5"/>
  <c r="V347" i="5"/>
  <c r="O348" i="5"/>
  <c r="V348" i="5"/>
  <c r="V349" i="5"/>
  <c r="O350" i="5"/>
  <c r="V350" i="5"/>
  <c r="O351" i="5"/>
  <c r="V351" i="5"/>
  <c r="O352" i="5"/>
  <c r="V352" i="5"/>
  <c r="V353" i="5"/>
  <c r="O354" i="5"/>
  <c r="V354" i="5"/>
  <c r="O355" i="5"/>
  <c r="V355" i="5"/>
  <c r="O356" i="5"/>
  <c r="V356" i="5"/>
  <c r="O357" i="5"/>
  <c r="V357" i="5"/>
  <c r="O358" i="5"/>
  <c r="V358" i="5"/>
  <c r="O359" i="5"/>
  <c r="V359" i="5"/>
  <c r="O360" i="5"/>
  <c r="V360" i="5"/>
  <c r="V361" i="5"/>
  <c r="O362" i="5"/>
  <c r="V362" i="5"/>
  <c r="O363" i="5"/>
  <c r="V363" i="5"/>
  <c r="O364" i="5"/>
  <c r="V364" i="5"/>
  <c r="O365" i="5"/>
  <c r="V365" i="5"/>
  <c r="O366" i="5"/>
  <c r="V366" i="5"/>
  <c r="O367" i="5"/>
  <c r="V367" i="5"/>
  <c r="O368" i="5"/>
  <c r="V368" i="5"/>
  <c r="O369" i="5"/>
  <c r="V369" i="5"/>
  <c r="O370" i="5"/>
  <c r="V370" i="5"/>
  <c r="O371" i="5"/>
  <c r="V371" i="5"/>
  <c r="O372" i="5"/>
  <c r="V372" i="5"/>
  <c r="O373" i="5"/>
  <c r="V373" i="5"/>
  <c r="O374" i="5"/>
  <c r="V374" i="5"/>
  <c r="O375" i="5"/>
  <c r="V375" i="5"/>
  <c r="O376" i="5"/>
  <c r="V376" i="5"/>
  <c r="O377" i="5"/>
  <c r="V377" i="5"/>
  <c r="O378" i="5"/>
  <c r="V378" i="5"/>
  <c r="O379" i="5"/>
  <c r="V379" i="5"/>
  <c r="V380" i="5"/>
  <c r="O381" i="5"/>
  <c r="V381" i="5"/>
  <c r="O382" i="5"/>
  <c r="V382" i="5"/>
  <c r="O383" i="5"/>
  <c r="V383" i="5"/>
  <c r="O384" i="5"/>
  <c r="V384" i="5"/>
  <c r="O385" i="5"/>
  <c r="V385" i="5"/>
  <c r="O386" i="5"/>
  <c r="V386" i="5"/>
  <c r="O387" i="5"/>
  <c r="V387" i="5"/>
  <c r="O388" i="5"/>
  <c r="V388" i="5"/>
  <c r="O389" i="5"/>
  <c r="V389" i="5"/>
  <c r="V390" i="5"/>
  <c r="O391" i="5"/>
  <c r="V391" i="5"/>
  <c r="O392" i="5"/>
  <c r="V392" i="5"/>
  <c r="O393" i="5"/>
  <c r="V393" i="5"/>
  <c r="O394" i="5"/>
  <c r="V394" i="5"/>
  <c r="O395" i="5"/>
  <c r="V395" i="5"/>
  <c r="O396" i="5"/>
  <c r="V396" i="5"/>
  <c r="O397" i="5"/>
  <c r="V397" i="5"/>
  <c r="O398" i="5"/>
  <c r="V398" i="5"/>
  <c r="O399" i="5"/>
  <c r="V399" i="5"/>
  <c r="O400" i="5"/>
  <c r="V400" i="5"/>
  <c r="O401" i="5"/>
  <c r="V401" i="5"/>
  <c r="O402" i="5"/>
  <c r="V402" i="5"/>
  <c r="O403" i="5"/>
  <c r="V403" i="5"/>
  <c r="O404" i="5"/>
  <c r="V404" i="5"/>
  <c r="O405" i="5"/>
  <c r="V405" i="5"/>
  <c r="O406" i="5"/>
  <c r="V406" i="5"/>
  <c r="O407" i="5"/>
  <c r="V407" i="5"/>
  <c r="O408" i="5"/>
  <c r="V408" i="5"/>
  <c r="O409" i="5"/>
  <c r="V409" i="5"/>
  <c r="O410" i="5"/>
  <c r="V410" i="5"/>
  <c r="O411" i="5"/>
  <c r="V411" i="5"/>
  <c r="O412" i="5"/>
  <c r="V412" i="5"/>
  <c r="O413" i="5"/>
  <c r="V413" i="5"/>
  <c r="O414" i="5"/>
  <c r="V414" i="5"/>
  <c r="O415" i="5"/>
  <c r="V415" i="5"/>
  <c r="O416" i="5"/>
  <c r="V416" i="5"/>
  <c r="O417" i="5"/>
  <c r="V417" i="5"/>
  <c r="O418" i="5"/>
  <c r="V418" i="5"/>
  <c r="O419" i="5"/>
  <c r="V419" i="5"/>
  <c r="O420" i="5"/>
  <c r="V420" i="5"/>
  <c r="O421" i="5"/>
  <c r="V421" i="5"/>
  <c r="O422" i="5"/>
  <c r="V422" i="5"/>
  <c r="O423" i="5"/>
  <c r="V423" i="5"/>
  <c r="O424" i="5"/>
  <c r="V424" i="5"/>
  <c r="O425" i="5"/>
  <c r="V425" i="5"/>
  <c r="O426" i="5"/>
  <c r="V426" i="5"/>
  <c r="O427" i="5"/>
  <c r="V427" i="5"/>
  <c r="O428" i="5"/>
  <c r="V428" i="5"/>
  <c r="O429" i="5"/>
  <c r="V429" i="5"/>
  <c r="O430" i="5"/>
  <c r="V430" i="5"/>
  <c r="O431" i="5"/>
  <c r="V431" i="5"/>
  <c r="O432" i="5"/>
  <c r="V432" i="5"/>
  <c r="O433" i="5"/>
  <c r="V433" i="5"/>
  <c r="O434" i="5"/>
  <c r="V434" i="5"/>
  <c r="O435" i="5"/>
  <c r="V435" i="5"/>
  <c r="O436" i="5"/>
  <c r="V436" i="5"/>
  <c r="O437" i="5"/>
  <c r="V437" i="5"/>
  <c r="O438" i="5"/>
  <c r="V438" i="5"/>
  <c r="O439" i="5"/>
  <c r="V439" i="5"/>
  <c r="O440" i="5"/>
  <c r="V440" i="5"/>
  <c r="O441" i="5"/>
  <c r="V441" i="5"/>
  <c r="O442" i="5"/>
  <c r="V442" i="5"/>
  <c r="O443" i="5"/>
  <c r="V443" i="5"/>
  <c r="O444" i="5"/>
  <c r="V444" i="5"/>
  <c r="O445" i="5"/>
  <c r="V445" i="5"/>
  <c r="O446" i="5"/>
  <c r="V446" i="5"/>
  <c r="O447" i="5"/>
  <c r="V447" i="5"/>
  <c r="O448" i="5"/>
  <c r="V448" i="5"/>
  <c r="O449" i="5"/>
  <c r="V449" i="5"/>
  <c r="O450" i="5"/>
  <c r="V450" i="5"/>
  <c r="O451" i="5"/>
  <c r="V451" i="5"/>
  <c r="O452" i="5"/>
  <c r="V452" i="5"/>
  <c r="O453" i="5"/>
  <c r="V453" i="5"/>
  <c r="O454" i="5"/>
  <c r="V454" i="5"/>
  <c r="O455" i="5"/>
  <c r="V455" i="5"/>
  <c r="O456" i="5"/>
  <c r="V456" i="5"/>
  <c r="O457" i="5"/>
  <c r="V457" i="5"/>
  <c r="O458" i="5"/>
  <c r="V458" i="5"/>
  <c r="O459" i="5"/>
  <c r="V459" i="5"/>
  <c r="O460" i="5"/>
  <c r="V460" i="5"/>
  <c r="O461" i="5"/>
  <c r="V461" i="5"/>
  <c r="O462" i="5"/>
  <c r="V462" i="5"/>
  <c r="O463" i="5"/>
  <c r="V463" i="5"/>
  <c r="O464" i="5"/>
  <c r="V464" i="5"/>
  <c r="O465" i="5"/>
  <c r="V465" i="5"/>
  <c r="O466" i="5"/>
  <c r="V466" i="5"/>
  <c r="O467" i="5"/>
  <c r="V467" i="5"/>
  <c r="O468" i="5"/>
  <c r="V468" i="5"/>
  <c r="O469" i="5"/>
  <c r="V469" i="5"/>
  <c r="O470" i="5"/>
  <c r="V470" i="5"/>
  <c r="O471" i="5"/>
  <c r="V471" i="5"/>
  <c r="O472" i="5"/>
  <c r="V472" i="5"/>
  <c r="O473" i="5"/>
  <c r="V473" i="5"/>
  <c r="O474" i="5"/>
  <c r="V474" i="5"/>
  <c r="O475" i="5"/>
  <c r="V475" i="5"/>
  <c r="O476" i="5"/>
  <c r="V476" i="5"/>
  <c r="O477" i="5"/>
  <c r="V477" i="5"/>
  <c r="O478" i="5"/>
  <c r="V478" i="5"/>
  <c r="O479" i="5"/>
  <c r="V479" i="5"/>
  <c r="O480" i="5"/>
  <c r="V480" i="5"/>
  <c r="O481" i="5"/>
  <c r="V481" i="5"/>
  <c r="O482" i="5"/>
  <c r="V482" i="5"/>
  <c r="O483" i="5"/>
  <c r="V483" i="5"/>
  <c r="O484" i="5"/>
  <c r="V484" i="5"/>
  <c r="O485" i="5"/>
  <c r="V485" i="5"/>
  <c r="O486" i="5"/>
  <c r="V486" i="5"/>
  <c r="O487" i="5"/>
  <c r="V487" i="5"/>
  <c r="O488" i="5"/>
  <c r="V488" i="5"/>
  <c r="O489" i="5"/>
  <c r="V489" i="5"/>
  <c r="O490" i="5"/>
  <c r="V490" i="5"/>
  <c r="O491" i="5"/>
  <c r="V491" i="5"/>
  <c r="O492" i="5"/>
  <c r="V492" i="5"/>
  <c r="O493" i="5"/>
  <c r="V493" i="5"/>
  <c r="O494" i="5"/>
  <c r="V494" i="5"/>
  <c r="O495" i="5"/>
  <c r="V495" i="5"/>
  <c r="O496" i="5"/>
  <c r="V496" i="5"/>
  <c r="O497" i="5"/>
  <c r="V497" i="5"/>
  <c r="O498" i="5"/>
  <c r="V498" i="5"/>
  <c r="O499" i="5"/>
  <c r="V499" i="5"/>
  <c r="O500" i="5"/>
  <c r="V500" i="5"/>
  <c r="O501" i="5"/>
  <c r="V501" i="5"/>
  <c r="O502" i="5"/>
  <c r="V502" i="5"/>
  <c r="O503" i="5"/>
  <c r="V503" i="5"/>
  <c r="O504" i="5"/>
  <c r="V504" i="5"/>
  <c r="O505" i="5"/>
  <c r="V505" i="5"/>
  <c r="O506" i="5"/>
  <c r="V506" i="5"/>
  <c r="O507" i="5"/>
  <c r="V507" i="5"/>
  <c r="O508" i="5"/>
  <c r="V508" i="5"/>
  <c r="O509" i="5"/>
  <c r="V509" i="5"/>
  <c r="O510" i="5"/>
  <c r="V510" i="5"/>
  <c r="O511" i="5"/>
  <c r="V511" i="5"/>
  <c r="O512" i="5"/>
  <c r="V512" i="5"/>
  <c r="O513" i="5"/>
  <c r="V513" i="5"/>
  <c r="O514" i="5"/>
  <c r="V514" i="5"/>
  <c r="O515" i="5"/>
  <c r="V515" i="5"/>
  <c r="O516" i="5"/>
  <c r="V516" i="5"/>
  <c r="O517" i="5"/>
  <c r="V517" i="5"/>
  <c r="O518" i="5"/>
  <c r="V518" i="5"/>
  <c r="O519" i="5"/>
  <c r="V519" i="5"/>
  <c r="O520" i="5"/>
  <c r="V520" i="5"/>
  <c r="O521" i="5"/>
  <c r="V521" i="5"/>
  <c r="O522" i="5"/>
  <c r="V522" i="5"/>
  <c r="O523" i="5"/>
  <c r="V523" i="5"/>
  <c r="O524" i="5"/>
  <c r="V524" i="5"/>
  <c r="O525" i="5"/>
  <c r="V525" i="5"/>
  <c r="O526" i="5"/>
  <c r="V526" i="5"/>
  <c r="O527" i="5"/>
  <c r="V527" i="5"/>
  <c r="O528" i="5"/>
  <c r="V528" i="5"/>
  <c r="O529" i="5"/>
  <c r="V529" i="5"/>
  <c r="O530" i="5"/>
  <c r="V530" i="5"/>
  <c r="O531" i="5"/>
  <c r="V531" i="5"/>
  <c r="O532" i="5"/>
  <c r="V532" i="5"/>
  <c r="O533" i="5"/>
  <c r="V533" i="5"/>
  <c r="O534" i="5"/>
  <c r="V534" i="5"/>
  <c r="O535" i="5"/>
  <c r="V535" i="5"/>
  <c r="O536" i="5"/>
  <c r="V536" i="5"/>
  <c r="O537" i="5"/>
  <c r="V537" i="5"/>
  <c r="O538" i="5"/>
  <c r="V538" i="5"/>
  <c r="O539" i="5"/>
  <c r="V539" i="5"/>
  <c r="O540" i="5"/>
  <c r="V540" i="5"/>
  <c r="O541" i="5"/>
  <c r="V541" i="5"/>
  <c r="O542" i="5"/>
  <c r="V542" i="5"/>
  <c r="O543" i="5"/>
  <c r="V543" i="5"/>
  <c r="O544" i="5"/>
  <c r="V544" i="5"/>
  <c r="O545" i="5"/>
  <c r="V545" i="5"/>
  <c r="O546" i="5"/>
  <c r="V546" i="5"/>
  <c r="O547" i="5"/>
  <c r="V547" i="5"/>
  <c r="O548" i="5"/>
  <c r="V548" i="5"/>
  <c r="O549" i="5"/>
  <c r="V549" i="5"/>
  <c r="O550" i="5"/>
  <c r="V550" i="5"/>
  <c r="O551" i="5"/>
  <c r="V551" i="5"/>
  <c r="O552" i="5"/>
  <c r="V552" i="5"/>
  <c r="O553" i="5"/>
  <c r="V553" i="5"/>
  <c r="O554" i="5"/>
  <c r="V554" i="5"/>
  <c r="O555" i="5"/>
  <c r="V555" i="5"/>
  <c r="O556" i="5"/>
  <c r="V556" i="5"/>
  <c r="O557" i="5"/>
  <c r="V557" i="5"/>
  <c r="O558" i="5"/>
  <c r="V558" i="5"/>
  <c r="O559" i="5"/>
  <c r="V559" i="5"/>
  <c r="O560" i="5"/>
  <c r="V560" i="5"/>
  <c r="O561" i="5"/>
  <c r="V561" i="5"/>
  <c r="O562" i="5"/>
  <c r="V562" i="5"/>
  <c r="O563" i="5"/>
  <c r="V563" i="5"/>
  <c r="O564" i="5"/>
  <c r="V564" i="5"/>
  <c r="O565" i="5"/>
  <c r="V565" i="5"/>
  <c r="O566" i="5"/>
  <c r="V566" i="5"/>
  <c r="O567" i="5"/>
  <c r="V567" i="5"/>
  <c r="O568" i="5"/>
  <c r="V568" i="5"/>
  <c r="O569" i="5"/>
  <c r="V569" i="5"/>
  <c r="O570" i="5"/>
  <c r="V570" i="5"/>
  <c r="O571" i="5"/>
  <c r="V571" i="5"/>
  <c r="O572" i="5"/>
  <c r="V572" i="5"/>
  <c r="O573" i="5"/>
  <c r="V573" i="5"/>
  <c r="O574" i="5"/>
  <c r="V574" i="5"/>
  <c r="O575" i="5"/>
  <c r="V575" i="5"/>
  <c r="O576" i="5"/>
  <c r="V576" i="5"/>
  <c r="O577" i="5"/>
  <c r="V577" i="5"/>
  <c r="O578" i="5"/>
  <c r="V578" i="5"/>
  <c r="O579" i="5"/>
  <c r="V579" i="5"/>
  <c r="O580" i="5"/>
  <c r="V580" i="5"/>
  <c r="O581" i="5"/>
  <c r="V581" i="5"/>
  <c r="O582" i="5"/>
  <c r="V582" i="5"/>
  <c r="O583" i="5"/>
  <c r="V583" i="5"/>
  <c r="O584" i="5"/>
  <c r="V584" i="5"/>
  <c r="O585" i="5"/>
  <c r="V585" i="5"/>
  <c r="V586" i="5"/>
  <c r="O587" i="5"/>
  <c r="V587" i="5"/>
  <c r="O588" i="5"/>
  <c r="V588" i="5"/>
  <c r="V589" i="5"/>
  <c r="O590" i="5"/>
  <c r="V590" i="5"/>
  <c r="O591" i="5"/>
  <c r="V591" i="5"/>
  <c r="O592" i="5"/>
  <c r="V592" i="5"/>
  <c r="O593" i="5"/>
  <c r="V593" i="5"/>
  <c r="O594" i="5"/>
  <c r="V594" i="5"/>
  <c r="O595" i="5"/>
  <c r="V595" i="5"/>
  <c r="O596" i="5"/>
  <c r="V596" i="5"/>
  <c r="O597" i="5"/>
  <c r="V597" i="5"/>
  <c r="O598" i="5"/>
  <c r="V598" i="5"/>
  <c r="O599" i="5"/>
  <c r="V599" i="5"/>
  <c r="O600" i="5"/>
  <c r="V600" i="5"/>
  <c r="O601" i="5"/>
  <c r="V601" i="5"/>
  <c r="O602" i="5"/>
  <c r="V602" i="5"/>
  <c r="O603" i="5"/>
  <c r="V603" i="5"/>
  <c r="O604" i="5"/>
  <c r="V604" i="5"/>
  <c r="O605" i="5"/>
  <c r="V605" i="5"/>
  <c r="O606" i="5"/>
  <c r="V606" i="5"/>
  <c r="O607" i="5"/>
  <c r="V607" i="5"/>
  <c r="O608" i="5"/>
  <c r="V608" i="5"/>
  <c r="O609" i="5"/>
  <c r="V609" i="5"/>
  <c r="O610" i="5"/>
  <c r="V610" i="5"/>
  <c r="O611" i="5"/>
  <c r="V611" i="5"/>
  <c r="O612" i="5"/>
  <c r="V612" i="5"/>
  <c r="O613" i="5"/>
  <c r="V613" i="5"/>
  <c r="O614" i="5"/>
  <c r="V614" i="5"/>
  <c r="O615" i="5"/>
  <c r="V615" i="5"/>
  <c r="O616" i="5"/>
  <c r="V616" i="5"/>
  <c r="O617" i="5"/>
  <c r="V617" i="5"/>
  <c r="O618" i="5"/>
  <c r="V618" i="5"/>
  <c r="O619" i="5"/>
  <c r="V619" i="5"/>
  <c r="O620" i="5"/>
  <c r="V620" i="5"/>
  <c r="O621" i="5"/>
  <c r="V621" i="5"/>
  <c r="V622" i="5"/>
  <c r="O623" i="5"/>
  <c r="V623" i="5"/>
  <c r="O624" i="5"/>
  <c r="V624" i="5"/>
  <c r="O625" i="5"/>
  <c r="V625" i="5"/>
  <c r="V626" i="5"/>
  <c r="V627" i="5"/>
  <c r="O628" i="5"/>
  <c r="V628" i="5"/>
  <c r="O629" i="5"/>
  <c r="V629" i="5"/>
  <c r="O630" i="5"/>
  <c r="V630" i="5"/>
  <c r="O631" i="5"/>
  <c r="V631" i="5"/>
  <c r="O632" i="5"/>
  <c r="V632" i="5"/>
  <c r="O633" i="5"/>
  <c r="V633" i="5"/>
  <c r="O634" i="5"/>
  <c r="V634" i="5"/>
  <c r="O635" i="5"/>
  <c r="V635" i="5"/>
  <c r="O636" i="5"/>
  <c r="V636" i="5"/>
  <c r="O637" i="5"/>
  <c r="V637" i="5"/>
  <c r="O638" i="5"/>
  <c r="V638" i="5"/>
  <c r="O639" i="5"/>
  <c r="V639" i="5"/>
  <c r="O640" i="5"/>
  <c r="V640" i="5"/>
  <c r="O641" i="5"/>
  <c r="V641" i="5"/>
  <c r="O642" i="5"/>
  <c r="V642" i="5"/>
  <c r="O643" i="5"/>
  <c r="V643" i="5"/>
  <c r="O644" i="5"/>
  <c r="V644" i="5"/>
  <c r="O645" i="5"/>
  <c r="V645" i="5"/>
  <c r="V646" i="5"/>
  <c r="V647" i="5"/>
  <c r="O648" i="5"/>
  <c r="V648" i="5"/>
  <c r="O649" i="5"/>
  <c r="V649" i="5"/>
  <c r="O650" i="5"/>
  <c r="V650" i="5"/>
  <c r="O651" i="5"/>
  <c r="V651" i="5"/>
  <c r="O652" i="5"/>
  <c r="V652" i="5"/>
  <c r="O653" i="5"/>
  <c r="V653" i="5"/>
  <c r="O654" i="5"/>
  <c r="V654" i="5"/>
  <c r="O655" i="5"/>
  <c r="V655" i="5"/>
  <c r="O656" i="5"/>
  <c r="V656" i="5"/>
  <c r="O657" i="5"/>
  <c r="V657" i="5"/>
  <c r="O658" i="5"/>
  <c r="V658" i="5"/>
  <c r="O659" i="5"/>
  <c r="V659" i="5"/>
  <c r="O660" i="5"/>
  <c r="V660" i="5"/>
  <c r="O661" i="5"/>
  <c r="V661" i="5"/>
  <c r="O662" i="5"/>
  <c r="V662" i="5"/>
  <c r="O663" i="5"/>
  <c r="V663" i="5"/>
  <c r="O664" i="5"/>
  <c r="V664" i="5"/>
  <c r="O665" i="5"/>
  <c r="V665" i="5"/>
  <c r="O666" i="5"/>
  <c r="V666" i="5"/>
  <c r="O667" i="5"/>
  <c r="V667" i="5"/>
  <c r="O668" i="5"/>
  <c r="V668" i="5"/>
  <c r="O669" i="5"/>
  <c r="V669" i="5"/>
  <c r="O670" i="5"/>
  <c r="V670" i="5"/>
  <c r="O671" i="5"/>
  <c r="V671" i="5"/>
  <c r="O672" i="5"/>
  <c r="V672" i="5"/>
  <c r="O673" i="5"/>
  <c r="V673" i="5"/>
  <c r="O674" i="5"/>
  <c r="V674" i="5"/>
  <c r="O675" i="5"/>
  <c r="V675" i="5"/>
  <c r="O676" i="5"/>
  <c r="V676" i="5"/>
  <c r="O677" i="5"/>
  <c r="V677" i="5"/>
  <c r="O678" i="5"/>
  <c r="V678" i="5"/>
  <c r="O679" i="5"/>
  <c r="V679" i="5"/>
  <c r="O680" i="5"/>
  <c r="V680" i="5"/>
  <c r="O681" i="5"/>
  <c r="V681" i="5"/>
  <c r="O682" i="5"/>
  <c r="V682" i="5"/>
  <c r="O683" i="5"/>
  <c r="V683" i="5"/>
  <c r="O684" i="5"/>
  <c r="V684" i="5"/>
  <c r="O685" i="5"/>
  <c r="V685" i="5"/>
  <c r="O686" i="5"/>
  <c r="V686" i="5"/>
  <c r="O687" i="5"/>
  <c r="V687" i="5"/>
  <c r="O688" i="5"/>
  <c r="V688" i="5"/>
  <c r="O689" i="5"/>
  <c r="V689" i="5"/>
  <c r="O690" i="5"/>
  <c r="V690" i="5"/>
  <c r="O691" i="5"/>
  <c r="V691" i="5"/>
  <c r="O692" i="5"/>
  <c r="V692" i="5"/>
  <c r="O693" i="5"/>
  <c r="V693" i="5"/>
  <c r="O694" i="5"/>
  <c r="V694" i="5"/>
  <c r="O695" i="5"/>
  <c r="V695" i="5"/>
  <c r="O696" i="5"/>
  <c r="V696" i="5"/>
  <c r="O697" i="5"/>
  <c r="V697" i="5"/>
  <c r="O698" i="5"/>
  <c r="V698" i="5"/>
  <c r="O699" i="5"/>
  <c r="V699" i="5"/>
  <c r="O700" i="5"/>
  <c r="V700" i="5"/>
  <c r="O701" i="5"/>
  <c r="V701" i="5"/>
  <c r="O702" i="5"/>
  <c r="V702" i="5"/>
  <c r="O703" i="5"/>
  <c r="V703" i="5"/>
  <c r="O704" i="5"/>
  <c r="V704" i="5"/>
  <c r="O705" i="5"/>
  <c r="V705" i="5"/>
  <c r="O706" i="5"/>
  <c r="V706" i="5"/>
  <c r="O707" i="5"/>
  <c r="V707" i="5"/>
  <c r="O708" i="5"/>
  <c r="V708" i="5"/>
  <c r="O709" i="5"/>
  <c r="V709" i="5"/>
  <c r="O710" i="5"/>
  <c r="V710" i="5"/>
  <c r="O711" i="5"/>
  <c r="V711" i="5"/>
  <c r="O712" i="5"/>
  <c r="V712" i="5"/>
  <c r="O713" i="5"/>
  <c r="V713" i="5"/>
  <c r="O714" i="5"/>
  <c r="V714" i="5"/>
  <c r="O715" i="5"/>
  <c r="V715" i="5"/>
  <c r="O716" i="5"/>
  <c r="V716" i="5"/>
  <c r="O717" i="5"/>
  <c r="V717" i="5"/>
  <c r="O718" i="5"/>
  <c r="V718" i="5"/>
  <c r="O719" i="5"/>
  <c r="V719" i="5"/>
  <c r="O720" i="5"/>
  <c r="V720" i="5"/>
  <c r="O721" i="5"/>
  <c r="V721" i="5"/>
  <c r="O722" i="5"/>
  <c r="V722" i="5"/>
  <c r="O723" i="5"/>
  <c r="V723" i="5"/>
  <c r="O724" i="5"/>
  <c r="V724" i="5"/>
  <c r="O725" i="5"/>
  <c r="V725" i="5"/>
  <c r="O726" i="5"/>
  <c r="V726" i="5"/>
  <c r="O727" i="5"/>
  <c r="V727" i="5"/>
  <c r="O728" i="5"/>
  <c r="V728" i="5"/>
  <c r="O729" i="5"/>
  <c r="V729" i="5"/>
  <c r="O730" i="5"/>
  <c r="V730" i="5"/>
  <c r="O731" i="5"/>
  <c r="V731" i="5"/>
  <c r="O732" i="5"/>
  <c r="V732" i="5"/>
  <c r="O733" i="5"/>
  <c r="V733" i="5"/>
  <c r="O734" i="5"/>
  <c r="V734" i="5"/>
  <c r="O735" i="5"/>
  <c r="V735" i="5"/>
  <c r="O736" i="5"/>
  <c r="V736" i="5"/>
  <c r="O737" i="5"/>
  <c r="V737" i="5"/>
  <c r="O738" i="5"/>
  <c r="V738" i="5"/>
  <c r="O739" i="5"/>
  <c r="V739" i="5"/>
  <c r="V740" i="5"/>
  <c r="O741" i="5"/>
  <c r="V741" i="5"/>
  <c r="O742" i="5"/>
  <c r="V742" i="5"/>
  <c r="O743" i="5"/>
  <c r="V743" i="5"/>
  <c r="O744" i="5"/>
  <c r="V744" i="5"/>
  <c r="O745" i="5"/>
  <c r="V745" i="5"/>
  <c r="O746" i="5"/>
  <c r="V746" i="5"/>
  <c r="O747" i="5"/>
  <c r="V747" i="5"/>
  <c r="O748" i="5"/>
  <c r="V748" i="5"/>
  <c r="O749" i="5"/>
  <c r="V749" i="5"/>
  <c r="O750" i="5"/>
  <c r="V750" i="5"/>
  <c r="O751" i="5"/>
  <c r="V751" i="5"/>
  <c r="O752" i="5"/>
  <c r="V752" i="5"/>
  <c r="O753" i="5"/>
  <c r="V753" i="5"/>
  <c r="O754" i="5"/>
  <c r="V754" i="5"/>
  <c r="O755" i="5"/>
  <c r="V755" i="5"/>
  <c r="O756" i="5"/>
  <c r="V756" i="5"/>
  <c r="O757" i="5"/>
  <c r="V757" i="5"/>
  <c r="O758" i="5"/>
  <c r="V758" i="5"/>
  <c r="O759" i="5"/>
  <c r="V759" i="5"/>
  <c r="O760" i="5"/>
  <c r="V760" i="5"/>
  <c r="O761" i="5"/>
  <c r="V761" i="5"/>
  <c r="V762" i="5"/>
  <c r="O763" i="5"/>
  <c r="V763" i="5"/>
  <c r="O764" i="5"/>
  <c r="V764" i="5"/>
  <c r="O765" i="5"/>
  <c r="V765" i="5"/>
  <c r="O766" i="5"/>
  <c r="V766" i="5"/>
  <c r="O767" i="5"/>
  <c r="V767" i="5"/>
  <c r="V768" i="5"/>
  <c r="O769" i="5"/>
  <c r="V769" i="5"/>
  <c r="O770" i="5"/>
  <c r="V770" i="5"/>
  <c r="O771" i="5"/>
  <c r="V771" i="5"/>
  <c r="V772" i="5"/>
  <c r="O773" i="5"/>
  <c r="V773" i="5"/>
  <c r="O774" i="5"/>
  <c r="V774" i="5"/>
  <c r="V775" i="5"/>
  <c r="O776" i="5"/>
  <c r="V776" i="5"/>
  <c r="O777" i="5"/>
  <c r="V777" i="5"/>
  <c r="O778" i="5"/>
  <c r="V778" i="5"/>
  <c r="O779" i="5"/>
  <c r="V779" i="5"/>
  <c r="O780" i="5"/>
  <c r="V780" i="5"/>
  <c r="O781" i="5"/>
  <c r="V781" i="5"/>
  <c r="O782" i="5"/>
  <c r="V782" i="5"/>
  <c r="O783" i="5"/>
  <c r="V783" i="5"/>
  <c r="O784" i="5"/>
  <c r="V784" i="5"/>
  <c r="O785" i="5"/>
  <c r="V785" i="5"/>
  <c r="O786" i="5"/>
  <c r="V786" i="5"/>
  <c r="O787" i="5"/>
  <c r="V787" i="5"/>
  <c r="O788" i="5"/>
  <c r="V788" i="5"/>
  <c r="O789" i="5"/>
  <c r="V789" i="5"/>
  <c r="V790" i="5"/>
  <c r="O791" i="5"/>
  <c r="V791" i="5"/>
  <c r="O792" i="5"/>
  <c r="V792" i="5"/>
  <c r="O793" i="5"/>
  <c r="V793" i="5"/>
  <c r="O794" i="5"/>
  <c r="V794" i="5"/>
  <c r="V795" i="5"/>
  <c r="O796" i="5"/>
  <c r="V796" i="5"/>
  <c r="O797" i="5"/>
  <c r="V797" i="5"/>
  <c r="O798" i="5"/>
  <c r="V798" i="5"/>
  <c r="O799" i="5"/>
  <c r="V799" i="5"/>
  <c r="O800" i="5"/>
  <c r="V800" i="5"/>
  <c r="O801" i="5"/>
  <c r="V801" i="5"/>
  <c r="O802" i="5"/>
  <c r="V802" i="5"/>
  <c r="O803" i="5"/>
  <c r="V803" i="5"/>
  <c r="O804" i="5"/>
  <c r="V804" i="5"/>
  <c r="O805" i="5"/>
  <c r="V805" i="5"/>
  <c r="O806" i="5"/>
  <c r="V806" i="5"/>
  <c r="O807" i="5"/>
  <c r="V807" i="5"/>
  <c r="O808" i="5"/>
  <c r="V808" i="5"/>
  <c r="O809" i="5"/>
  <c r="V809" i="5"/>
  <c r="O810" i="5"/>
  <c r="V810" i="5"/>
  <c r="O811" i="5"/>
  <c r="V811" i="5"/>
  <c r="O812" i="5"/>
  <c r="V812" i="5"/>
  <c r="O813" i="5"/>
  <c r="V813" i="5"/>
  <c r="O814" i="5"/>
  <c r="V814" i="5"/>
  <c r="O815" i="5"/>
  <c r="V815" i="5"/>
  <c r="O816" i="5"/>
  <c r="V816" i="5"/>
  <c r="O817" i="5"/>
  <c r="V817" i="5"/>
  <c r="O818" i="5"/>
  <c r="V818" i="5"/>
  <c r="O819" i="5"/>
  <c r="V819" i="5"/>
  <c r="O820" i="5"/>
  <c r="V820" i="5"/>
  <c r="O821" i="5"/>
  <c r="V821" i="5"/>
  <c r="O822" i="5"/>
  <c r="V822" i="5"/>
  <c r="O823" i="5"/>
  <c r="V823" i="5"/>
  <c r="O824" i="5"/>
  <c r="V824" i="5"/>
  <c r="O825" i="5"/>
  <c r="V825" i="5"/>
  <c r="O826" i="5"/>
  <c r="V826" i="5"/>
  <c r="O827" i="5"/>
  <c r="V827" i="5"/>
  <c r="O828" i="5"/>
  <c r="V828" i="5"/>
  <c r="O829" i="5"/>
  <c r="V829" i="5"/>
  <c r="O830" i="5"/>
  <c r="V830" i="5"/>
  <c r="O831" i="5"/>
  <c r="V831" i="5"/>
  <c r="O832" i="5"/>
  <c r="V832" i="5"/>
  <c r="O833" i="5"/>
  <c r="V833" i="5"/>
  <c r="O834" i="5"/>
  <c r="V834" i="5"/>
  <c r="O835" i="5"/>
  <c r="V835" i="5"/>
  <c r="O836" i="5"/>
  <c r="V836" i="5"/>
  <c r="O837" i="5"/>
  <c r="V837" i="5"/>
  <c r="O838" i="5"/>
  <c r="V838" i="5"/>
  <c r="O839" i="5"/>
  <c r="V839" i="5"/>
  <c r="O840" i="5"/>
  <c r="V840" i="5"/>
  <c r="O841" i="5"/>
  <c r="V841" i="5"/>
  <c r="O842" i="5"/>
  <c r="V842" i="5"/>
  <c r="O843" i="5"/>
  <c r="V843" i="5"/>
  <c r="O844" i="5"/>
  <c r="V844" i="5"/>
  <c r="O845" i="5"/>
  <c r="V845" i="5"/>
  <c r="O846" i="5"/>
  <c r="V846" i="5"/>
  <c r="O847" i="5"/>
  <c r="V847" i="5"/>
  <c r="O848" i="5"/>
  <c r="V848" i="5"/>
  <c r="O849" i="5"/>
  <c r="V849" i="5"/>
  <c r="O850" i="5"/>
  <c r="V850" i="5"/>
  <c r="O851" i="5"/>
  <c r="V851" i="5"/>
  <c r="O852" i="5"/>
  <c r="V852" i="5"/>
  <c r="O853" i="5"/>
  <c r="V853" i="5"/>
  <c r="O854" i="5"/>
  <c r="V854" i="5"/>
  <c r="O855" i="5"/>
  <c r="V855" i="5"/>
  <c r="O856" i="5"/>
  <c r="V856" i="5"/>
  <c r="O857" i="5"/>
  <c r="V857" i="5"/>
  <c r="O858" i="5"/>
  <c r="V858" i="5"/>
  <c r="O859" i="5"/>
  <c r="V859" i="5"/>
  <c r="O860" i="5"/>
  <c r="V860" i="5"/>
  <c r="O861" i="5"/>
  <c r="V861" i="5"/>
  <c r="O862" i="5"/>
  <c r="V862" i="5"/>
  <c r="O863" i="5"/>
  <c r="V863" i="5"/>
  <c r="O864" i="5"/>
  <c r="V864" i="5"/>
  <c r="O865" i="5"/>
  <c r="V865" i="5"/>
  <c r="O866" i="5"/>
  <c r="V866" i="5"/>
  <c r="O867" i="5"/>
  <c r="V867" i="5"/>
  <c r="O868" i="5"/>
  <c r="V868" i="5"/>
  <c r="O869" i="5"/>
  <c r="V869" i="5"/>
  <c r="O870" i="5"/>
  <c r="V870" i="5"/>
  <c r="O871" i="5"/>
  <c r="V871" i="5"/>
  <c r="O872" i="5"/>
  <c r="V872" i="5"/>
  <c r="O873" i="5"/>
  <c r="V873" i="5"/>
  <c r="O874" i="5"/>
  <c r="V874" i="5"/>
  <c r="O875" i="5"/>
  <c r="V875" i="5"/>
  <c r="O876" i="5"/>
  <c r="V876" i="5"/>
  <c r="O877" i="5"/>
  <c r="V877" i="5"/>
  <c r="O878" i="5"/>
  <c r="V878" i="5"/>
  <c r="O879" i="5"/>
  <c r="V879" i="5"/>
  <c r="O880" i="5"/>
  <c r="V880" i="5"/>
  <c r="O881" i="5"/>
  <c r="V881" i="5"/>
  <c r="O882" i="5"/>
  <c r="V882" i="5"/>
  <c r="O883" i="5"/>
  <c r="V883" i="5"/>
  <c r="O884" i="5"/>
  <c r="V884" i="5"/>
  <c r="O885" i="5"/>
  <c r="V885" i="5"/>
  <c r="O886" i="5"/>
  <c r="V886" i="5"/>
  <c r="O887" i="5"/>
  <c r="V887" i="5"/>
  <c r="O888" i="5"/>
  <c r="V888" i="5"/>
  <c r="O889" i="5"/>
  <c r="V889" i="5"/>
  <c r="O890" i="5"/>
  <c r="V890" i="5"/>
  <c r="O891" i="5"/>
  <c r="V891" i="5"/>
  <c r="O892" i="5"/>
  <c r="V892" i="5"/>
  <c r="O893" i="5"/>
  <c r="V893" i="5"/>
  <c r="O894" i="5"/>
  <c r="V894" i="5"/>
  <c r="O895" i="5"/>
  <c r="V895" i="5"/>
  <c r="O896" i="5"/>
  <c r="V896" i="5"/>
  <c r="V897" i="5"/>
  <c r="O898" i="5"/>
  <c r="V898" i="5"/>
  <c r="O899" i="5"/>
  <c r="V899" i="5"/>
  <c r="O900" i="5"/>
  <c r="V900" i="5"/>
  <c r="O901" i="5"/>
  <c r="V901" i="5"/>
  <c r="O902" i="5"/>
  <c r="V902" i="5"/>
  <c r="O903" i="5"/>
  <c r="V903" i="5"/>
  <c r="O904" i="5"/>
  <c r="V904" i="5"/>
  <c r="O905" i="5"/>
  <c r="V905" i="5"/>
  <c r="O906" i="5"/>
  <c r="V906" i="5"/>
  <c r="O907" i="5"/>
  <c r="V907" i="5"/>
  <c r="O908" i="5"/>
  <c r="V908" i="5"/>
  <c r="O909" i="5"/>
  <c r="V909" i="5"/>
  <c r="V910" i="5"/>
  <c r="O911" i="5"/>
  <c r="V911" i="5"/>
  <c r="V912" i="5"/>
  <c r="O913" i="5"/>
  <c r="V913" i="5"/>
  <c r="O914" i="5"/>
  <c r="V914" i="5"/>
  <c r="O915" i="5"/>
  <c r="V915" i="5"/>
  <c r="O916" i="5"/>
  <c r="V916" i="5"/>
  <c r="O917" i="5"/>
  <c r="V917" i="5"/>
  <c r="O918" i="5"/>
  <c r="V918" i="5"/>
  <c r="O919" i="5"/>
  <c r="V919" i="5"/>
  <c r="O920" i="5"/>
  <c r="V920" i="5"/>
  <c r="O921" i="5"/>
  <c r="V921" i="5"/>
  <c r="O922" i="5"/>
  <c r="V922" i="5"/>
  <c r="O923" i="5"/>
  <c r="V923" i="5"/>
  <c r="V924" i="5"/>
  <c r="O925" i="5"/>
  <c r="V925" i="5"/>
  <c r="O926" i="5"/>
  <c r="V926" i="5"/>
  <c r="O927" i="5"/>
  <c r="V927" i="5"/>
  <c r="V928" i="5"/>
  <c r="O929" i="5"/>
  <c r="V929" i="5"/>
  <c r="O930" i="5"/>
  <c r="V930" i="5"/>
  <c r="O931" i="5"/>
  <c r="V931" i="5"/>
  <c r="O932" i="5"/>
  <c r="V932" i="5"/>
  <c r="V933" i="5"/>
  <c r="O934" i="5"/>
  <c r="V934" i="5"/>
  <c r="V935" i="5"/>
  <c r="O936" i="5"/>
  <c r="V936" i="5"/>
  <c r="O937" i="5"/>
  <c r="V937" i="5"/>
  <c r="V938" i="5"/>
  <c r="O939" i="5"/>
  <c r="V939" i="5"/>
  <c r="O940" i="5"/>
  <c r="V940" i="5"/>
  <c r="O941" i="5"/>
  <c r="V941" i="5"/>
  <c r="O942" i="5"/>
  <c r="V942" i="5"/>
  <c r="O943" i="5"/>
  <c r="V943" i="5"/>
  <c r="O944" i="5"/>
  <c r="V944" i="5"/>
  <c r="O945" i="5"/>
  <c r="V945" i="5"/>
  <c r="O946" i="5"/>
  <c r="V946" i="5"/>
  <c r="O947" i="5"/>
  <c r="V947" i="5"/>
  <c r="O948" i="5"/>
  <c r="V948" i="5"/>
  <c r="O949" i="5"/>
  <c r="V949" i="5"/>
  <c r="O950" i="5"/>
  <c r="V950" i="5"/>
  <c r="O951" i="5"/>
  <c r="V951" i="5"/>
  <c r="O952" i="5"/>
  <c r="V952" i="5"/>
  <c r="O953" i="5"/>
  <c r="V953" i="5"/>
  <c r="O954" i="5"/>
  <c r="V954" i="5"/>
  <c r="O955" i="5"/>
  <c r="V955" i="5"/>
  <c r="O956" i="5"/>
  <c r="V956" i="5"/>
  <c r="O957" i="5"/>
  <c r="V957" i="5"/>
  <c r="O958" i="5"/>
  <c r="V958" i="5"/>
  <c r="O959" i="5"/>
  <c r="V959" i="5"/>
  <c r="O960" i="5"/>
  <c r="V960" i="5"/>
  <c r="O961" i="5"/>
  <c r="V961" i="5"/>
  <c r="O962" i="5"/>
  <c r="V962" i="5"/>
  <c r="O963" i="5"/>
  <c r="V963" i="5"/>
  <c r="O964" i="5"/>
  <c r="V964" i="5"/>
  <c r="O965" i="5"/>
  <c r="V965" i="5"/>
  <c r="O966" i="5"/>
  <c r="V966" i="5"/>
  <c r="O967" i="5"/>
  <c r="V967" i="5"/>
  <c r="O968" i="5"/>
  <c r="V968" i="5"/>
  <c r="O969" i="5"/>
  <c r="V969" i="5"/>
  <c r="O970" i="5"/>
  <c r="V970" i="5"/>
  <c r="O971" i="5"/>
  <c r="V971" i="5"/>
  <c r="O972" i="5"/>
  <c r="V972" i="5"/>
  <c r="O973" i="5"/>
  <c r="V973" i="5"/>
  <c r="O974" i="5"/>
  <c r="V974" i="5"/>
  <c r="O975" i="5"/>
  <c r="V975" i="5"/>
  <c r="O976" i="5"/>
  <c r="V976" i="5"/>
  <c r="O977" i="5"/>
  <c r="V977" i="5"/>
  <c r="O978" i="5"/>
  <c r="V978" i="5"/>
  <c r="O979" i="5"/>
  <c r="V979" i="5"/>
  <c r="O980" i="5"/>
  <c r="V980" i="5"/>
  <c r="O981" i="5"/>
  <c r="V981" i="5"/>
  <c r="O982" i="5"/>
  <c r="V982" i="5"/>
  <c r="O983" i="5"/>
  <c r="V983" i="5"/>
  <c r="O984" i="5"/>
  <c r="V984" i="5"/>
  <c r="O985" i="5"/>
  <c r="V985" i="5"/>
  <c r="O986" i="5"/>
  <c r="V986" i="5"/>
  <c r="O987" i="5"/>
  <c r="V987" i="5"/>
  <c r="O988" i="5"/>
  <c r="V988" i="5"/>
  <c r="O989" i="5"/>
  <c r="V989" i="5"/>
  <c r="O990" i="5"/>
  <c r="V990" i="5"/>
  <c r="O991" i="5"/>
  <c r="V991" i="5"/>
  <c r="O992" i="5"/>
  <c r="V992" i="5"/>
  <c r="O993" i="5"/>
  <c r="V993" i="5"/>
  <c r="O994" i="5"/>
  <c r="V994" i="5"/>
  <c r="O995" i="5"/>
  <c r="V995" i="5"/>
  <c r="O996" i="5"/>
  <c r="V996" i="5"/>
  <c r="O997" i="5"/>
  <c r="V997" i="5"/>
  <c r="O998" i="5"/>
  <c r="V998" i="5"/>
  <c r="O999" i="5"/>
  <c r="V999" i="5"/>
  <c r="O1000" i="5"/>
  <c r="V1000" i="5"/>
  <c r="V1001" i="5"/>
  <c r="O1002" i="5"/>
  <c r="V1002" i="5"/>
  <c r="O1003" i="5"/>
  <c r="V1003" i="5"/>
  <c r="O1004" i="5"/>
  <c r="V1004" i="5"/>
  <c r="O1005" i="5"/>
  <c r="V1005" i="5"/>
  <c r="O1006" i="5"/>
  <c r="V1006" i="5"/>
  <c r="O1007" i="5"/>
  <c r="V1007" i="5"/>
  <c r="O1008" i="5"/>
  <c r="V1008" i="5"/>
  <c r="O1009" i="5"/>
  <c r="V1009" i="5"/>
  <c r="V1010" i="5"/>
  <c r="O1011" i="5"/>
  <c r="V1011" i="5"/>
  <c r="O1012" i="5"/>
  <c r="V1012" i="5"/>
  <c r="O1013" i="5"/>
  <c r="V1013" i="5"/>
  <c r="O1014" i="5"/>
  <c r="V1014" i="5"/>
  <c r="V1015" i="5"/>
  <c r="O1016" i="5"/>
  <c r="V1016" i="5"/>
  <c r="O1017" i="5"/>
  <c r="V1017" i="5"/>
  <c r="O1018" i="5"/>
  <c r="V1018" i="5"/>
  <c r="O1019" i="5"/>
  <c r="V1019" i="5"/>
  <c r="O1020" i="5"/>
  <c r="V1020" i="5"/>
  <c r="O1021" i="5"/>
  <c r="V1021" i="5"/>
  <c r="O1022" i="5"/>
  <c r="V1022" i="5"/>
  <c r="O1023" i="5"/>
  <c r="V1023" i="5"/>
  <c r="V1024" i="5"/>
  <c r="V1025" i="5"/>
  <c r="O1026" i="5"/>
  <c r="V1026" i="5"/>
  <c r="O1027" i="5"/>
  <c r="V1027" i="5"/>
  <c r="O1028" i="5"/>
  <c r="V1028" i="5"/>
  <c r="O1029" i="5"/>
  <c r="V1029" i="5"/>
  <c r="O1030" i="5"/>
  <c r="V1030" i="5"/>
  <c r="O1031" i="5"/>
  <c r="V1031" i="5"/>
  <c r="O1032" i="5"/>
  <c r="V1032" i="5"/>
  <c r="V1033" i="5"/>
  <c r="V1034" i="5"/>
  <c r="V1035" i="5"/>
  <c r="V1036" i="5"/>
  <c r="V1037" i="5"/>
  <c r="O1038" i="5"/>
  <c r="V1038" i="5"/>
  <c r="V1039" i="5"/>
  <c r="V1040" i="5"/>
  <c r="O1041" i="5"/>
  <c r="V1041" i="5"/>
  <c r="V1042" i="5"/>
  <c r="O1043" i="5"/>
  <c r="V1043" i="5"/>
  <c r="O1044" i="5"/>
  <c r="V1044" i="5"/>
  <c r="V1045" i="5"/>
  <c r="V1046" i="5"/>
  <c r="V1047" i="5"/>
  <c r="V1048" i="5"/>
  <c r="V1049" i="5"/>
  <c r="V1050" i="5"/>
  <c r="V1051" i="5"/>
  <c r="V1052" i="5"/>
  <c r="V1053" i="5"/>
  <c r="V1054" i="5"/>
  <c r="V1055" i="5"/>
  <c r="O1056" i="5"/>
  <c r="V1056" i="5"/>
  <c r="O1057" i="5"/>
  <c r="V1057" i="5"/>
  <c r="V1058" i="5"/>
  <c r="V1059" i="5"/>
  <c r="O1060" i="5"/>
  <c r="V1060" i="5"/>
  <c r="O1061" i="5"/>
  <c r="V1061" i="5"/>
  <c r="V1062" i="5"/>
  <c r="V1063" i="5"/>
  <c r="V1064" i="5"/>
  <c r="V1065" i="5"/>
  <c r="V1066" i="5"/>
  <c r="V1067" i="5"/>
  <c r="V1068" i="5"/>
  <c r="V1069" i="5"/>
  <c r="V1070" i="5"/>
  <c r="O1071" i="5"/>
  <c r="V1071" i="5"/>
  <c r="O1072" i="5"/>
  <c r="V1072" i="5"/>
  <c r="O1073" i="5"/>
  <c r="V1073" i="5"/>
  <c r="V1074" i="5"/>
  <c r="O1075" i="5"/>
  <c r="V1075" i="5"/>
  <c r="O1076" i="5"/>
  <c r="V1076" i="5"/>
  <c r="V1077" i="5"/>
  <c r="V1078" i="5"/>
  <c r="V1079" i="5"/>
  <c r="O1080" i="5"/>
  <c r="V1080" i="5"/>
  <c r="O1081" i="5"/>
  <c r="V1081" i="5"/>
  <c r="V1082" i="5"/>
  <c r="V1083" i="5"/>
  <c r="V1084" i="5"/>
  <c r="V1085" i="5"/>
  <c r="V1086" i="5"/>
  <c r="V1087" i="5"/>
  <c r="O1088" i="5"/>
  <c r="V1088" i="5"/>
  <c r="O1089" i="5"/>
  <c r="V1089" i="5"/>
  <c r="O1090" i="5"/>
  <c r="V1090" i="5"/>
  <c r="O1091" i="5"/>
  <c r="V1091" i="5"/>
  <c r="O1092" i="5"/>
  <c r="V1092" i="5"/>
  <c r="V1093" i="5"/>
  <c r="V1094" i="5"/>
  <c r="O1095" i="5"/>
  <c r="V1095" i="5"/>
  <c r="O1096" i="5"/>
  <c r="V1096" i="5"/>
  <c r="V1097" i="5"/>
  <c r="O1098" i="5"/>
  <c r="V1098" i="5"/>
  <c r="O1099" i="5"/>
  <c r="V1099" i="5"/>
  <c r="V1100" i="5"/>
  <c r="V1101" i="5"/>
  <c r="O1102" i="5"/>
  <c r="V1102" i="5"/>
  <c r="O1103" i="5"/>
  <c r="V1103" i="5"/>
  <c r="V1104" i="5"/>
  <c r="O1105" i="5"/>
  <c r="V1105" i="5"/>
  <c r="O1106" i="5"/>
  <c r="V1106" i="5"/>
  <c r="O1107" i="5"/>
  <c r="V1107" i="5"/>
  <c r="V1108" i="5"/>
  <c r="O1109" i="5"/>
  <c r="V1109" i="5"/>
  <c r="O1110" i="5"/>
  <c r="V1110" i="5"/>
  <c r="O1111" i="5"/>
  <c r="V1111" i="5"/>
  <c r="V1112" i="5"/>
  <c r="O1113" i="5"/>
  <c r="V1113" i="5"/>
  <c r="O1114" i="5"/>
  <c r="V1114" i="5"/>
  <c r="V1115" i="5"/>
  <c r="O1116" i="5"/>
  <c r="V1116" i="5"/>
  <c r="O1117" i="5"/>
  <c r="V1117" i="5"/>
  <c r="O1118" i="5"/>
  <c r="V1118" i="5"/>
  <c r="V1119" i="5"/>
  <c r="O1120" i="5"/>
  <c r="V1120" i="5"/>
  <c r="O1121" i="5"/>
  <c r="V1121" i="5"/>
  <c r="O1122" i="5"/>
  <c r="V1122" i="5"/>
  <c r="O1123" i="5"/>
  <c r="V1123" i="5"/>
  <c r="O1124" i="5"/>
  <c r="V1124" i="5"/>
  <c r="V1125" i="5"/>
  <c r="O1126" i="5"/>
  <c r="V1126" i="5"/>
  <c r="O1127" i="5"/>
  <c r="V1127" i="5"/>
  <c r="O1128" i="5"/>
  <c r="V1128" i="5"/>
  <c r="V1129" i="5"/>
  <c r="O1130" i="5"/>
  <c r="V1130" i="5"/>
  <c r="O1131" i="5"/>
  <c r="V1131" i="5"/>
  <c r="V1132" i="5"/>
  <c r="O1133" i="5"/>
  <c r="V1133" i="5"/>
  <c r="O1134" i="5"/>
  <c r="V1134" i="5"/>
  <c r="O1135" i="5"/>
  <c r="V1135" i="5"/>
  <c r="O1136" i="5"/>
  <c r="V1136" i="5"/>
  <c r="V1137" i="5"/>
  <c r="V1138" i="5"/>
  <c r="O1139" i="5"/>
  <c r="V1139" i="5"/>
  <c r="O1140" i="5"/>
  <c r="V1140" i="5"/>
  <c r="V1141" i="5"/>
  <c r="O1142" i="5"/>
  <c r="V1142" i="5"/>
  <c r="V1143" i="5"/>
  <c r="O1144" i="5"/>
  <c r="V1144" i="5"/>
  <c r="O1145" i="5"/>
  <c r="V1145" i="5"/>
  <c r="V1146" i="5"/>
  <c r="O1147" i="5"/>
  <c r="V1147" i="5"/>
  <c r="V1148" i="5"/>
  <c r="V1149" i="5"/>
  <c r="O1150" i="5"/>
  <c r="V1150" i="5"/>
  <c r="V1151" i="5"/>
  <c r="V1152" i="5"/>
  <c r="O1153" i="5"/>
  <c r="V1153" i="5"/>
  <c r="O1154" i="5"/>
  <c r="V1154" i="5"/>
  <c r="O1155" i="5"/>
  <c r="V1155" i="5"/>
  <c r="O1156" i="5"/>
  <c r="V1156" i="5"/>
  <c r="V1157" i="5"/>
  <c r="O1158" i="5"/>
  <c r="V1158" i="5"/>
  <c r="O1159" i="5"/>
  <c r="V1159" i="5"/>
  <c r="O1160" i="5"/>
  <c r="V1160" i="5"/>
  <c r="V1161" i="5"/>
  <c r="V1162" i="5"/>
  <c r="O1163" i="5"/>
  <c r="V1163" i="5"/>
  <c r="O1164" i="5"/>
  <c r="V1164" i="5"/>
  <c r="O1165" i="5"/>
  <c r="V1165" i="5"/>
  <c r="V1166" i="5"/>
  <c r="V1167" i="5"/>
  <c r="O1168" i="5"/>
  <c r="V1168" i="5"/>
  <c r="O1169" i="5"/>
  <c r="V1169" i="5"/>
  <c r="V1170" i="5"/>
  <c r="V1171" i="5"/>
  <c r="V1172" i="5"/>
  <c r="O1173" i="5"/>
  <c r="V1173" i="5"/>
  <c r="O1174" i="5"/>
  <c r="V1174" i="5"/>
  <c r="V1175" i="5"/>
  <c r="V1176" i="5"/>
  <c r="V1177" i="5"/>
  <c r="O1178" i="5"/>
  <c r="V1178" i="5"/>
  <c r="V1179" i="5"/>
  <c r="O1180" i="5"/>
  <c r="V1180" i="5"/>
  <c r="O1181" i="5"/>
  <c r="V1181" i="5"/>
  <c r="O1182" i="5"/>
  <c r="V1182" i="5"/>
  <c r="O1183" i="5"/>
  <c r="V1183" i="5"/>
  <c r="V1184" i="5"/>
  <c r="V1185" i="5"/>
  <c r="O1186" i="5"/>
  <c r="V1186" i="5"/>
  <c r="V1187" i="5"/>
  <c r="V1188" i="5"/>
  <c r="V1189" i="5"/>
  <c r="O1190" i="5"/>
  <c r="V1190" i="5"/>
  <c r="V1191" i="5"/>
  <c r="O1192" i="5"/>
  <c r="V1192" i="5"/>
  <c r="O1193" i="5"/>
  <c r="V1193" i="5"/>
  <c r="V1194" i="5"/>
  <c r="O1195" i="5"/>
  <c r="V1195" i="5"/>
  <c r="O1196" i="5"/>
  <c r="V1196" i="5"/>
  <c r="V1197" i="5"/>
  <c r="V1198" i="5"/>
  <c r="O1199" i="5"/>
  <c r="V1199" i="5"/>
  <c r="O1200" i="5"/>
  <c r="V1200" i="5"/>
  <c r="O1201" i="5"/>
  <c r="V1201" i="5"/>
  <c r="O1202" i="5"/>
  <c r="V1202" i="5"/>
  <c r="O1203" i="5"/>
  <c r="V1203" i="5"/>
  <c r="O1204" i="5"/>
  <c r="V1204" i="5"/>
  <c r="O1205" i="5"/>
  <c r="V1205" i="5"/>
  <c r="O1206" i="5"/>
  <c r="V1206" i="5"/>
  <c r="V1207" i="5"/>
  <c r="V1208" i="5"/>
  <c r="O1209" i="5"/>
  <c r="V1209" i="5"/>
  <c r="O1210" i="5"/>
  <c r="V1210" i="5"/>
  <c r="O1211" i="5"/>
  <c r="V1211" i="5"/>
  <c r="O1212" i="5"/>
  <c r="V1212" i="5"/>
  <c r="O1213" i="5"/>
  <c r="V1213" i="5"/>
  <c r="V1214" i="5"/>
  <c r="O1215" i="5"/>
  <c r="V1215" i="5"/>
  <c r="O1216" i="5"/>
  <c r="V1216" i="5"/>
  <c r="V1217" i="5"/>
  <c r="O1218" i="5"/>
  <c r="V1218" i="5"/>
  <c r="O1219" i="5"/>
  <c r="V1219" i="5"/>
  <c r="O1220" i="5"/>
  <c r="V1220" i="5"/>
  <c r="V1221" i="5"/>
  <c r="O1222" i="5"/>
  <c r="V1222" i="5"/>
  <c r="O1223" i="5"/>
  <c r="V1223" i="5"/>
  <c r="O1224" i="5"/>
  <c r="V1224" i="5"/>
  <c r="O1225" i="5"/>
  <c r="V1225" i="5"/>
  <c r="O1226" i="5"/>
  <c r="V1226" i="5"/>
  <c r="O1227" i="5"/>
  <c r="V1227" i="5"/>
  <c r="V1228" i="5"/>
  <c r="O1229" i="5"/>
  <c r="V1229" i="5"/>
  <c r="V1230" i="5"/>
  <c r="V1231" i="5"/>
  <c r="O1232" i="5"/>
  <c r="V1232" i="5"/>
  <c r="O1233" i="5"/>
  <c r="V1233" i="5"/>
  <c r="O1234" i="5"/>
  <c r="V1234" i="5"/>
  <c r="V1235" i="5"/>
  <c r="O1236" i="5"/>
  <c r="V1236" i="5"/>
  <c r="O1237" i="5"/>
  <c r="V1237" i="5"/>
  <c r="O1238" i="5"/>
  <c r="V1238" i="5"/>
  <c r="V1239" i="5"/>
  <c r="O1240" i="5"/>
  <c r="V1240" i="5"/>
  <c r="O1241" i="5"/>
  <c r="V1241" i="5"/>
  <c r="O1242" i="5"/>
  <c r="V1242" i="5"/>
  <c r="O1243" i="5"/>
  <c r="V1243" i="5"/>
  <c r="O1244" i="5"/>
  <c r="V1244" i="5"/>
  <c r="O1245" i="5"/>
  <c r="V1245" i="5"/>
  <c r="O1246" i="5"/>
  <c r="V1246" i="5"/>
  <c r="O1247" i="5"/>
  <c r="V1247" i="5"/>
  <c r="O1248" i="5"/>
  <c r="V1248" i="5"/>
  <c r="V1249" i="5"/>
  <c r="O1250" i="5"/>
  <c r="V1250" i="5"/>
  <c r="O1251" i="5"/>
  <c r="V1251" i="5"/>
  <c r="V1252" i="5"/>
  <c r="O1253" i="5"/>
  <c r="V1253" i="5"/>
  <c r="V1254" i="5"/>
  <c r="V1255" i="5"/>
  <c r="O1256" i="5"/>
  <c r="V1256" i="5"/>
  <c r="O1257" i="5"/>
  <c r="V1257" i="5"/>
  <c r="O1258" i="5"/>
  <c r="V1258" i="5"/>
  <c r="O1259" i="5"/>
  <c r="V1259" i="5"/>
  <c r="V1260" i="5"/>
  <c r="O1261" i="5"/>
  <c r="V1261" i="5"/>
  <c r="O1262" i="5"/>
  <c r="V1262" i="5"/>
  <c r="V1263" i="5"/>
  <c r="V1264" i="5"/>
  <c r="O1265" i="5"/>
  <c r="V1265" i="5"/>
  <c r="V1266" i="5"/>
  <c r="O1267" i="5"/>
  <c r="V1267" i="5"/>
  <c r="O1268" i="5"/>
  <c r="V1268" i="5"/>
  <c r="V1269" i="5"/>
  <c r="O1270" i="5"/>
  <c r="V1270" i="5"/>
  <c r="O1271" i="5"/>
  <c r="V1271" i="5"/>
  <c r="O1272" i="5"/>
  <c r="V1272" i="5"/>
  <c r="O1273" i="5"/>
  <c r="V1273" i="5"/>
  <c r="O1274" i="5"/>
  <c r="V1274" i="5"/>
  <c r="O1275" i="5"/>
  <c r="V1275" i="5"/>
  <c r="O1276" i="5"/>
  <c r="V1276" i="5"/>
  <c r="O1277" i="5"/>
  <c r="V1277" i="5"/>
  <c r="V1278" i="5"/>
  <c r="O1279" i="5"/>
  <c r="V1279" i="5"/>
  <c r="O1280" i="5"/>
  <c r="V1280" i="5"/>
  <c r="O1281" i="5"/>
  <c r="V1281" i="5"/>
  <c r="O1282" i="5"/>
  <c r="V1282" i="5"/>
  <c r="V1283" i="5"/>
  <c r="O1284" i="5"/>
  <c r="V1284" i="5"/>
  <c r="O1285" i="5"/>
  <c r="V1285" i="5"/>
  <c r="V1286" i="5"/>
  <c r="O1287" i="5"/>
  <c r="V1287" i="5"/>
  <c r="O1288" i="5"/>
  <c r="V1288" i="5"/>
  <c r="V1289" i="5"/>
  <c r="V1290" i="5"/>
  <c r="O1291" i="5"/>
  <c r="V1291" i="5"/>
  <c r="O1292" i="5"/>
  <c r="V1292" i="5"/>
  <c r="O1293" i="5"/>
  <c r="V1293" i="5"/>
  <c r="V1294" i="5"/>
  <c r="O1295" i="5"/>
  <c r="V1295" i="5"/>
  <c r="O1296" i="5"/>
  <c r="V1296" i="5"/>
  <c r="O1297" i="5"/>
  <c r="V1297" i="5"/>
  <c r="V1298" i="5"/>
  <c r="O1299" i="5"/>
  <c r="V1299" i="5"/>
  <c r="O1300" i="5"/>
  <c r="V1300" i="5"/>
  <c r="V1301" i="5"/>
  <c r="O1302" i="5"/>
  <c r="V1302" i="5"/>
  <c r="V1303" i="5"/>
  <c r="O1304" i="5"/>
  <c r="V1304" i="5"/>
  <c r="O1305" i="5"/>
  <c r="V1305" i="5"/>
  <c r="O1306" i="5"/>
  <c r="V1306" i="5"/>
  <c r="V1307" i="5"/>
  <c r="O1308" i="5"/>
  <c r="V1308" i="5"/>
  <c r="O1309" i="5"/>
  <c r="V1309" i="5"/>
  <c r="V1310" i="5"/>
  <c r="O1311" i="5"/>
  <c r="V1311" i="5"/>
  <c r="O1312" i="5"/>
  <c r="V1312" i="5"/>
  <c r="O1313" i="5"/>
  <c r="V1313" i="5"/>
  <c r="V1314" i="5"/>
  <c r="O1315" i="5"/>
  <c r="V1315" i="5"/>
  <c r="O1316" i="5"/>
  <c r="V1316" i="5"/>
  <c r="O1317" i="5"/>
  <c r="V1317" i="5"/>
  <c r="V1318" i="5"/>
  <c r="O1319" i="5"/>
  <c r="V1319" i="5"/>
  <c r="O1320" i="5"/>
  <c r="V1320" i="5"/>
  <c r="O1321" i="5"/>
  <c r="V1321" i="5"/>
  <c r="V1322" i="5"/>
  <c r="O1323" i="5"/>
  <c r="V1323" i="5"/>
  <c r="O1324" i="5"/>
  <c r="V1324" i="5"/>
  <c r="O1325" i="5"/>
  <c r="V1325" i="5"/>
  <c r="O1326" i="5"/>
  <c r="V1326" i="5"/>
  <c r="V1327" i="5"/>
  <c r="O1328" i="5"/>
  <c r="V1328" i="5"/>
  <c r="V1329" i="5"/>
  <c r="O1330" i="5"/>
  <c r="V1330" i="5"/>
  <c r="O1331" i="5"/>
  <c r="V1331" i="5"/>
  <c r="O1332" i="5"/>
  <c r="V1332" i="5"/>
  <c r="V1333" i="5"/>
  <c r="O1334" i="5"/>
  <c r="V1334" i="5"/>
  <c r="O1335" i="5"/>
  <c r="V1335" i="5"/>
  <c r="V1336" i="5"/>
  <c r="V1337" i="5"/>
  <c r="O1338" i="5"/>
  <c r="V1338" i="5"/>
  <c r="O1339" i="5"/>
  <c r="V1339" i="5"/>
  <c r="O1340" i="5"/>
  <c r="V1340" i="5"/>
  <c r="V1341" i="5"/>
  <c r="O1342" i="5"/>
  <c r="V1342" i="5"/>
  <c r="O1343" i="5"/>
  <c r="V1343" i="5"/>
  <c r="V1344" i="5"/>
  <c r="V1345" i="5"/>
  <c r="O1346" i="5"/>
  <c r="V1346" i="5"/>
  <c r="O1347" i="5"/>
  <c r="V1347" i="5"/>
  <c r="O1348" i="5"/>
  <c r="V1348" i="5"/>
  <c r="V1349" i="5"/>
  <c r="O1350" i="5"/>
  <c r="V1350" i="5"/>
  <c r="O1351" i="5"/>
  <c r="V1351" i="5"/>
  <c r="V1352" i="5"/>
  <c r="O1353" i="5"/>
  <c r="V1353" i="5"/>
  <c r="O1354" i="5"/>
  <c r="V1354" i="5"/>
  <c r="O1355" i="5"/>
  <c r="V1355" i="5"/>
  <c r="V1356" i="5"/>
  <c r="O1357" i="5"/>
  <c r="V1357" i="5"/>
  <c r="O1358" i="5"/>
  <c r="V1358" i="5"/>
  <c r="V1359" i="5"/>
  <c r="O1360" i="5"/>
  <c r="V1360" i="5"/>
  <c r="O1361" i="5"/>
  <c r="V1361" i="5"/>
  <c r="O1362" i="5"/>
  <c r="V1362" i="5"/>
  <c r="V1363" i="5"/>
  <c r="O1364" i="5"/>
  <c r="V1364" i="5"/>
  <c r="V1365" i="5"/>
  <c r="V1366" i="5"/>
  <c r="O1367" i="5"/>
  <c r="V1367" i="5"/>
  <c r="O1368" i="5"/>
  <c r="V1368" i="5"/>
  <c r="O1369" i="5"/>
  <c r="V1369" i="5"/>
  <c r="O1370" i="5"/>
  <c r="V1370" i="5"/>
  <c r="O1371" i="5"/>
  <c r="V1371" i="5"/>
  <c r="V1372" i="5"/>
  <c r="V1373" i="5"/>
  <c r="O1374" i="5"/>
  <c r="V1374" i="5"/>
  <c r="O1375" i="5"/>
  <c r="V1375" i="5"/>
  <c r="O1376" i="5"/>
  <c r="V1376" i="5"/>
  <c r="V1377" i="5"/>
  <c r="O1378" i="5"/>
  <c r="V1378" i="5"/>
  <c r="V1379" i="5"/>
  <c r="O1380" i="5"/>
  <c r="V1380" i="5"/>
  <c r="O1381" i="5"/>
  <c r="V1381" i="5"/>
  <c r="O1382" i="5"/>
  <c r="V1382" i="5"/>
  <c r="V1383" i="5"/>
  <c r="O1384" i="5"/>
  <c r="V1384" i="5"/>
  <c r="O1385" i="5"/>
  <c r="V1385" i="5"/>
  <c r="V1386" i="5"/>
  <c r="O1387" i="5"/>
  <c r="V1387" i="5"/>
  <c r="O1388" i="5"/>
  <c r="V1388" i="5"/>
  <c r="V1389" i="5"/>
  <c r="O1390" i="5"/>
  <c r="V1390" i="5"/>
  <c r="O1391" i="5"/>
  <c r="V1391" i="5"/>
  <c r="O1392" i="5"/>
  <c r="V1392" i="5"/>
  <c r="O1393" i="5"/>
  <c r="V1393" i="5"/>
  <c r="V1394" i="5"/>
  <c r="O1395" i="5"/>
  <c r="V1395" i="5"/>
  <c r="O1396" i="5"/>
  <c r="V1396" i="5"/>
  <c r="O1397" i="5"/>
  <c r="V1397" i="5"/>
  <c r="V1398" i="5"/>
  <c r="O1399" i="5"/>
  <c r="V1399" i="5"/>
  <c r="V1400" i="5"/>
  <c r="O1401" i="5"/>
  <c r="V1401" i="5"/>
  <c r="O1402" i="5"/>
  <c r="V1402" i="5"/>
  <c r="O1403" i="5"/>
  <c r="V1403" i="5"/>
  <c r="V1404" i="5"/>
  <c r="O1405" i="5"/>
  <c r="V1405" i="5"/>
  <c r="O1406" i="5"/>
  <c r="V1406" i="5"/>
  <c r="O1407" i="5"/>
  <c r="V1407" i="5"/>
  <c r="O1408" i="5"/>
  <c r="V1408" i="5"/>
  <c r="V1409" i="5"/>
  <c r="O1410" i="5"/>
  <c r="V1410" i="5"/>
  <c r="O1411" i="5"/>
  <c r="V1411" i="5"/>
  <c r="V1412" i="5"/>
  <c r="O1413" i="5"/>
  <c r="V1413" i="5"/>
  <c r="O1414" i="5"/>
  <c r="V1414" i="5"/>
  <c r="V1415" i="5"/>
  <c r="O1416" i="5"/>
  <c r="V1416" i="5"/>
  <c r="O1417" i="5"/>
  <c r="V1417" i="5"/>
  <c r="V1418" i="5"/>
  <c r="O1419" i="5"/>
  <c r="V1419" i="5"/>
  <c r="O1420" i="5"/>
  <c r="V1420" i="5"/>
  <c r="O1421" i="5"/>
  <c r="V1421" i="5"/>
  <c r="O1422" i="5"/>
  <c r="V1422" i="5"/>
  <c r="V1423" i="5"/>
  <c r="O1424" i="5"/>
  <c r="V1424" i="5"/>
  <c r="O1425" i="5"/>
  <c r="V1425" i="5"/>
  <c r="O1426" i="5"/>
  <c r="V1426" i="5"/>
  <c r="V1427" i="5"/>
  <c r="O1428" i="5"/>
  <c r="V1428" i="5"/>
  <c r="O1429" i="5"/>
  <c r="V1429" i="5"/>
  <c r="O1430" i="5"/>
  <c r="V1430" i="5"/>
  <c r="V1431" i="5"/>
  <c r="V1432" i="5"/>
  <c r="O1433" i="5"/>
  <c r="V1433" i="5"/>
  <c r="O1434" i="5"/>
  <c r="V1434" i="5"/>
  <c r="V1435" i="5"/>
  <c r="V1436" i="5"/>
  <c r="V1437" i="5"/>
  <c r="O1438" i="5"/>
  <c r="V1438" i="5"/>
  <c r="V1439" i="5"/>
  <c r="O1440" i="5"/>
  <c r="V1440" i="5"/>
  <c r="V1441" i="5"/>
  <c r="O1442" i="5"/>
  <c r="V1442" i="5"/>
  <c r="O1443" i="5"/>
  <c r="V1443" i="5"/>
  <c r="O1444" i="5"/>
  <c r="V1444" i="5"/>
  <c r="O1445" i="5"/>
  <c r="V1445" i="5"/>
  <c r="O1446" i="5"/>
  <c r="V1446" i="5"/>
  <c r="O1447" i="5"/>
  <c r="V1447" i="5"/>
  <c r="O1448" i="5"/>
  <c r="V1448" i="5"/>
  <c r="V1449" i="5"/>
  <c r="O1450" i="5"/>
  <c r="V1450" i="5"/>
  <c r="V1451" i="5"/>
  <c r="V1452" i="5"/>
  <c r="V1453" i="5"/>
  <c r="V1454" i="5"/>
  <c r="V1455" i="5"/>
  <c r="V1456" i="5"/>
  <c r="V1457" i="5"/>
  <c r="O1458" i="5"/>
  <c r="V1458" i="5"/>
  <c r="O1459" i="5"/>
  <c r="V1459" i="5"/>
  <c r="V1460" i="5"/>
  <c r="V1461" i="5"/>
  <c r="V1462" i="5"/>
  <c r="O1463" i="5"/>
  <c r="V1463" i="5"/>
  <c r="O1464" i="5"/>
  <c r="V1464" i="5"/>
  <c r="O1465" i="5"/>
  <c r="V1465" i="5"/>
  <c r="V1466" i="5"/>
  <c r="O1467" i="5"/>
  <c r="V1467" i="5"/>
  <c r="O1468" i="5"/>
  <c r="V1468" i="5"/>
  <c r="V1469" i="5"/>
  <c r="O1470" i="5"/>
  <c r="V1470" i="5"/>
  <c r="O1471" i="5"/>
  <c r="V1471" i="5"/>
  <c r="V1472" i="5"/>
  <c r="O1473" i="5"/>
  <c r="V1473" i="5"/>
  <c r="O1474" i="5"/>
  <c r="V1474" i="5"/>
  <c r="V1475" i="5"/>
  <c r="V1476" i="5"/>
  <c r="V1477" i="5"/>
  <c r="V1478" i="5"/>
  <c r="O1479" i="5"/>
  <c r="V1479" i="5"/>
  <c r="V1480" i="5"/>
  <c r="V1481" i="5"/>
  <c r="V1482" i="5"/>
  <c r="O1483" i="5"/>
  <c r="V1483" i="5"/>
  <c r="O1484" i="5"/>
  <c r="V1484" i="5"/>
  <c r="O1485" i="5"/>
  <c r="V1485" i="5"/>
  <c r="V1486" i="5"/>
  <c r="V1487" i="5"/>
  <c r="V1488" i="5"/>
  <c r="O1489" i="5"/>
  <c r="V1489" i="5"/>
  <c r="V1490" i="5"/>
  <c r="V1491" i="5"/>
  <c r="V1492" i="5"/>
  <c r="O1493" i="5"/>
  <c r="V1493" i="5"/>
  <c r="V1494" i="5"/>
  <c r="O1495" i="5"/>
  <c r="V1495" i="5"/>
  <c r="O1496" i="5"/>
  <c r="V1496" i="5"/>
  <c r="V1497" i="5"/>
  <c r="O1498" i="5"/>
  <c r="V1498" i="5"/>
  <c r="V1499" i="5"/>
  <c r="O1500" i="5"/>
  <c r="V1500" i="5"/>
  <c r="V1501" i="5"/>
  <c r="V1502" i="5"/>
  <c r="V1503" i="5"/>
  <c r="V1504" i="5"/>
  <c r="V1505" i="5"/>
  <c r="V1506" i="5"/>
  <c r="V1507" i="5"/>
  <c r="V1508" i="5"/>
  <c r="O1509" i="5"/>
  <c r="V1509" i="5"/>
  <c r="O1510" i="5"/>
  <c r="V1510" i="5"/>
  <c r="V1511" i="5"/>
  <c r="V1512" i="5"/>
  <c r="V1513" i="5"/>
  <c r="O1514" i="5"/>
  <c r="V1514" i="5"/>
  <c r="V1515" i="5"/>
  <c r="V1516" i="5"/>
  <c r="V1517" i="5"/>
  <c r="O1518" i="5"/>
  <c r="V1518" i="5"/>
  <c r="O1519" i="5"/>
  <c r="V1519" i="5"/>
  <c r="V1520" i="5"/>
  <c r="O1521" i="5"/>
  <c r="V1521" i="5"/>
  <c r="O1522" i="5"/>
  <c r="V1522" i="5"/>
  <c r="V1523" i="5"/>
  <c r="V1524" i="5"/>
  <c r="O1525" i="5"/>
  <c r="V1525" i="5"/>
  <c r="V1526" i="5"/>
  <c r="V1527" i="5"/>
  <c r="O1528" i="5"/>
  <c r="V1528" i="5"/>
  <c r="O1529" i="5"/>
  <c r="V1529" i="5"/>
  <c r="O1530" i="5"/>
  <c r="V1530" i="5"/>
  <c r="V1531" i="5"/>
  <c r="V1532" i="5"/>
  <c r="V1533" i="5"/>
  <c r="O1534" i="5"/>
  <c r="V1534" i="5"/>
  <c r="V1535" i="5"/>
  <c r="O1536" i="5"/>
  <c r="V1536" i="5"/>
  <c r="V1537" i="5"/>
  <c r="V1538" i="5"/>
  <c r="V1539" i="5"/>
  <c r="V1540" i="5"/>
  <c r="V1541" i="5"/>
  <c r="V1542" i="5"/>
  <c r="V1543" i="5"/>
  <c r="V1544" i="5"/>
  <c r="V1545" i="5"/>
  <c r="V1546" i="5"/>
  <c r="O1547" i="5"/>
  <c r="V1547" i="5"/>
  <c r="O1548" i="5"/>
  <c r="V1548" i="5"/>
  <c r="V1549" i="5"/>
  <c r="V1550" i="5"/>
  <c r="O1551" i="5"/>
  <c r="V1551" i="5"/>
  <c r="O1552" i="5"/>
  <c r="V1552" i="5"/>
  <c r="O1553" i="5"/>
  <c r="V1553" i="5"/>
  <c r="V1554" i="5"/>
  <c r="O1555" i="5"/>
  <c r="V1555" i="5"/>
  <c r="O1556" i="5"/>
  <c r="V1556" i="5"/>
  <c r="O1557" i="5"/>
  <c r="V1557" i="5"/>
  <c r="V1558" i="5"/>
  <c r="V1559" i="5"/>
  <c r="V1560" i="5"/>
  <c r="V1561" i="5"/>
  <c r="V1562" i="5"/>
  <c r="V1563" i="5"/>
  <c r="O1564" i="5"/>
  <c r="V1564" i="5"/>
  <c r="O1565" i="5"/>
  <c r="V1565" i="5"/>
  <c r="V1566" i="5"/>
  <c r="O1567" i="5"/>
  <c r="V1567" i="5"/>
  <c r="V1568" i="5"/>
  <c r="V1569" i="5"/>
  <c r="O1570" i="5"/>
  <c r="V1570" i="5"/>
  <c r="V1571" i="5"/>
  <c r="V1572" i="5"/>
  <c r="V1573" i="5"/>
  <c r="O1574" i="5"/>
  <c r="V1574" i="5"/>
  <c r="O1575" i="5"/>
  <c r="V1575" i="5"/>
  <c r="V1576" i="5"/>
  <c r="V1577" i="5"/>
  <c r="V1578" i="5"/>
  <c r="V1579" i="5"/>
  <c r="V1580" i="5"/>
  <c r="V1581" i="5"/>
  <c r="V1582" i="5"/>
  <c r="V1583" i="5"/>
  <c r="V1584" i="5"/>
  <c r="V1585" i="5"/>
  <c r="O1586" i="5"/>
  <c r="V1586" i="5"/>
  <c r="V1587" i="5"/>
  <c r="V1588" i="5"/>
  <c r="V1589" i="5"/>
  <c r="V1590" i="5"/>
  <c r="V1591" i="5"/>
  <c r="V1592" i="5"/>
  <c r="V1593" i="5"/>
  <c r="V1594" i="5"/>
  <c r="V1595" i="5"/>
  <c r="V1596" i="5"/>
  <c r="O1597" i="5"/>
  <c r="V1597" i="5"/>
  <c r="V1598" i="5"/>
  <c r="O1599" i="5"/>
  <c r="V1599" i="5"/>
  <c r="V1600" i="5"/>
  <c r="V1601" i="5"/>
  <c r="O1602" i="5"/>
  <c r="V1602" i="5"/>
  <c r="V1603" i="5"/>
  <c r="V1604" i="5"/>
  <c r="V1605" i="5"/>
  <c r="V1606" i="5"/>
  <c r="V1607" i="5"/>
  <c r="V1608" i="5"/>
  <c r="V1609" i="5"/>
  <c r="V1610" i="5"/>
  <c r="V1611" i="5"/>
  <c r="V1612" i="5"/>
  <c r="V1613" i="5"/>
  <c r="V1614" i="5"/>
  <c r="O1615" i="5"/>
  <c r="V1615" i="5"/>
  <c r="V1616" i="5"/>
  <c r="V1617" i="5"/>
  <c r="V1618" i="5"/>
  <c r="O1619" i="5"/>
  <c r="V1619" i="5"/>
  <c r="V1620" i="5"/>
  <c r="V1621" i="5"/>
  <c r="V1622" i="5"/>
  <c r="O1623" i="5"/>
  <c r="V1623" i="5"/>
  <c r="V1624" i="5"/>
  <c r="V1625" i="5"/>
  <c r="V1626" i="5"/>
  <c r="O1627" i="5"/>
  <c r="V1627" i="5"/>
  <c r="O1628" i="5"/>
  <c r="V1628" i="5"/>
  <c r="V1629" i="5"/>
  <c r="V1630" i="5"/>
  <c r="V1631" i="5"/>
  <c r="V1632" i="5"/>
  <c r="V1633" i="5"/>
  <c r="V1634" i="5"/>
  <c r="V1635" i="5"/>
  <c r="V1636" i="5"/>
  <c r="V1637" i="5"/>
  <c r="V1638" i="5"/>
  <c r="V1639" i="5"/>
  <c r="V1640" i="5"/>
  <c r="V1641" i="5"/>
  <c r="V1642" i="5"/>
  <c r="O1643" i="5"/>
  <c r="V1643" i="5"/>
  <c r="V1644" i="5"/>
  <c r="V1645" i="5"/>
  <c r="V1646" i="5"/>
  <c r="V1647" i="5"/>
  <c r="V1648" i="5"/>
  <c r="O1649" i="5"/>
  <c r="V1649" i="5"/>
  <c r="O1650" i="5"/>
  <c r="V1650" i="5"/>
  <c r="O1651" i="5"/>
  <c r="V1651" i="5"/>
  <c r="V1652" i="5"/>
  <c r="O1653" i="5"/>
  <c r="V1653" i="5"/>
  <c r="O1654" i="5"/>
  <c r="V1654" i="5"/>
  <c r="V1655" i="5"/>
  <c r="O1656" i="5"/>
  <c r="V1656" i="5"/>
  <c r="O1657" i="5"/>
  <c r="V1657" i="5"/>
  <c r="V1658" i="5"/>
  <c r="O1659" i="5"/>
  <c r="V1659" i="5"/>
  <c r="O1660" i="5"/>
  <c r="V1660" i="5"/>
  <c r="O1661" i="5"/>
  <c r="V1661" i="5"/>
  <c r="V1662" i="5"/>
  <c r="O1663" i="5"/>
  <c r="V1663" i="5"/>
  <c r="O1664" i="5"/>
  <c r="V1664" i="5"/>
  <c r="O1665" i="5"/>
  <c r="V1665" i="5"/>
  <c r="V1666" i="5"/>
  <c r="O1667" i="5"/>
  <c r="V1667" i="5"/>
  <c r="O1668" i="5"/>
  <c r="V1668" i="5"/>
  <c r="O1669" i="5"/>
  <c r="V1669" i="5"/>
  <c r="O1670" i="5"/>
  <c r="V1670" i="5"/>
  <c r="V1671" i="5"/>
  <c r="O1672" i="5"/>
  <c r="V1672" i="5"/>
  <c r="V1673" i="5"/>
  <c r="V1674" i="5"/>
  <c r="O1675" i="5"/>
  <c r="V1675" i="5"/>
  <c r="O1676" i="5"/>
  <c r="V1676" i="5"/>
  <c r="O1677" i="5"/>
  <c r="V1677" i="5"/>
  <c r="V1678" i="5"/>
  <c r="O1679" i="5"/>
  <c r="V1679" i="5"/>
  <c r="V1680" i="5"/>
  <c r="O1681" i="5"/>
  <c r="V1681" i="5"/>
  <c r="O1682" i="5"/>
  <c r="V1682" i="5"/>
  <c r="V1683" i="5"/>
  <c r="O1684" i="5"/>
  <c r="V1684" i="5"/>
  <c r="V1685" i="5"/>
  <c r="O1686" i="5"/>
  <c r="V1686" i="5"/>
  <c r="V1687" i="5"/>
  <c r="V1688" i="5"/>
  <c r="O1689" i="5"/>
  <c r="V1689" i="5"/>
  <c r="V1690" i="5"/>
  <c r="V1691" i="5"/>
  <c r="V1692" i="5"/>
  <c r="O1693" i="5"/>
  <c r="V1693" i="5"/>
  <c r="O1694" i="5"/>
  <c r="V1694" i="5"/>
  <c r="V1695" i="5"/>
  <c r="V1696" i="5"/>
  <c r="V1697" i="5"/>
  <c r="V1698" i="5"/>
  <c r="O1699" i="5"/>
  <c r="V1699" i="5"/>
  <c r="O1700" i="5"/>
  <c r="V1700" i="5"/>
  <c r="O1701" i="5"/>
  <c r="V1701" i="5"/>
  <c r="O1702" i="5"/>
  <c r="V1702" i="5"/>
  <c r="V1703" i="5"/>
  <c r="O1704" i="5"/>
  <c r="V1704" i="5"/>
  <c r="V1705" i="5"/>
  <c r="V1706" i="5"/>
  <c r="V1707" i="5"/>
  <c r="V1708" i="5"/>
  <c r="V1709" i="5"/>
  <c r="V1710" i="5"/>
  <c r="V1711" i="5"/>
  <c r="V1712" i="5"/>
  <c r="O1713" i="5"/>
  <c r="V1713" i="5"/>
  <c r="O1714" i="5"/>
  <c r="V1714" i="5"/>
  <c r="O1715" i="5"/>
  <c r="V1715" i="5"/>
  <c r="O1716" i="5"/>
  <c r="V1716" i="5"/>
  <c r="O1717" i="5"/>
  <c r="V1717" i="5"/>
  <c r="O1718" i="5"/>
  <c r="V1718" i="5"/>
  <c r="O1719" i="5"/>
  <c r="V1719" i="5"/>
  <c r="V1720" i="5"/>
  <c r="V1721" i="5"/>
  <c r="V1722" i="5"/>
  <c r="V1723" i="5"/>
  <c r="O1724" i="5"/>
  <c r="V1724" i="5"/>
  <c r="O1725" i="5"/>
  <c r="V1725" i="5"/>
  <c r="V1726" i="5"/>
  <c r="V1727" i="5"/>
  <c r="O1728" i="5"/>
  <c r="V1728" i="5"/>
  <c r="V1729" i="5"/>
  <c r="V1730" i="5"/>
  <c r="V1731" i="5"/>
  <c r="V1732" i="5"/>
  <c r="V1733" i="5"/>
  <c r="V1734" i="5"/>
  <c r="V1735" i="5"/>
  <c r="V1736" i="5"/>
  <c r="V1737" i="5"/>
  <c r="O1738" i="5"/>
  <c r="V1738" i="5"/>
  <c r="O1739" i="5"/>
  <c r="V1739" i="5"/>
  <c r="O1740" i="5"/>
  <c r="V1740" i="5"/>
  <c r="V1741" i="5"/>
  <c r="V1742" i="5"/>
  <c r="V1743" i="5"/>
  <c r="O1744" i="5"/>
  <c r="V1744" i="5"/>
  <c r="V1745" i="5"/>
  <c r="V1746" i="5"/>
  <c r="O1747" i="5"/>
  <c r="V1747" i="5"/>
  <c r="V1748" i="5"/>
  <c r="V1749" i="5"/>
  <c r="V1750" i="5"/>
  <c r="O1751" i="5"/>
  <c r="V1751" i="5"/>
  <c r="V1752" i="5"/>
  <c r="O1753" i="5"/>
  <c r="V1753" i="5"/>
  <c r="O1754" i="5"/>
  <c r="V1754" i="5"/>
  <c r="V1755" i="5"/>
  <c r="V1756" i="5"/>
  <c r="O1757" i="5"/>
  <c r="V1757" i="5"/>
  <c r="O1758" i="5"/>
  <c r="V1758" i="5"/>
  <c r="O1759" i="5"/>
  <c r="V1759" i="5"/>
  <c r="O1760" i="5"/>
  <c r="V1760" i="5"/>
  <c r="V1761" i="5"/>
  <c r="V1762" i="5"/>
  <c r="O1763" i="5"/>
  <c r="V1763" i="5"/>
  <c r="V1764" i="5"/>
  <c r="V1765" i="5"/>
  <c r="O1766" i="5"/>
  <c r="V1766" i="5"/>
  <c r="V1767" i="5"/>
  <c r="V1768" i="5"/>
  <c r="O1769" i="5"/>
  <c r="V1769" i="5"/>
  <c r="O1770" i="5"/>
  <c r="V1770" i="5"/>
  <c r="O1771" i="5"/>
  <c r="V1771" i="5"/>
  <c r="V1772" i="5"/>
  <c r="V1773" i="5"/>
  <c r="O1774" i="5"/>
  <c r="V1774" i="5"/>
  <c r="V1775" i="5"/>
  <c r="V1776" i="5"/>
  <c r="O1777" i="5"/>
  <c r="V1777" i="5"/>
  <c r="O1778" i="5"/>
  <c r="V1778" i="5"/>
  <c r="O1779" i="5"/>
  <c r="V1779" i="5"/>
  <c r="V1780" i="5"/>
  <c r="O1781" i="5"/>
  <c r="V1781" i="5"/>
  <c r="O1782" i="5"/>
  <c r="V1782" i="5"/>
  <c r="V1783" i="5"/>
  <c r="V1784" i="5"/>
  <c r="V1785" i="5"/>
  <c r="O1786" i="5"/>
  <c r="V1786" i="5"/>
  <c r="O1787" i="5"/>
  <c r="V1787" i="5"/>
  <c r="V1788" i="5"/>
  <c r="O1789" i="5"/>
  <c r="V1789" i="5"/>
  <c r="O1790" i="5"/>
  <c r="V1790" i="5"/>
  <c r="O1791" i="5"/>
  <c r="V1791" i="5"/>
  <c r="O1792" i="5"/>
  <c r="V1792" i="5"/>
  <c r="V1793" i="5"/>
  <c r="O1794" i="5"/>
  <c r="V1794" i="5"/>
  <c r="O1795" i="5"/>
  <c r="V1795" i="5"/>
  <c r="V1796" i="5"/>
  <c r="O1797" i="5"/>
  <c r="V1797" i="5"/>
  <c r="O1798" i="5"/>
  <c r="V1798" i="5"/>
  <c r="O1799" i="5"/>
  <c r="V1799" i="5"/>
  <c r="V1800" i="5"/>
  <c r="O1801" i="5"/>
  <c r="V1801" i="5"/>
  <c r="V1802" i="5"/>
  <c r="V1803" i="5"/>
  <c r="O1804" i="5"/>
  <c r="V1804" i="5"/>
  <c r="O1805" i="5"/>
  <c r="V1805" i="5"/>
  <c r="O1806" i="5"/>
  <c r="V1806" i="5"/>
  <c r="V1807" i="5"/>
  <c r="V1808" i="5"/>
  <c r="V1809" i="5"/>
  <c r="V1810" i="5"/>
  <c r="O1811" i="5"/>
  <c r="V1811" i="5"/>
  <c r="O1812" i="5"/>
  <c r="V1812" i="5"/>
  <c r="O1813" i="5"/>
  <c r="V1813" i="5"/>
  <c r="O1814" i="5"/>
  <c r="V1814" i="5"/>
  <c r="V1815" i="5"/>
  <c r="O1816" i="5"/>
  <c r="V1816" i="5"/>
  <c r="V1817" i="5"/>
  <c r="V1818" i="5"/>
  <c r="V1819" i="5"/>
  <c r="O1820" i="5"/>
  <c r="V1820" i="5"/>
  <c r="O1821" i="5"/>
  <c r="V1821" i="5"/>
  <c r="V1822" i="5"/>
  <c r="V1823" i="5"/>
  <c r="O1824" i="5"/>
  <c r="V1824" i="5"/>
  <c r="V1825" i="5"/>
  <c r="O1826" i="5"/>
  <c r="V1826" i="5"/>
  <c r="V1827" i="5"/>
  <c r="V1828" i="5"/>
  <c r="V1829" i="5"/>
  <c r="O1830" i="5"/>
  <c r="V1830" i="5"/>
  <c r="V1831" i="5"/>
  <c r="V1832" i="5"/>
  <c r="V1833" i="5"/>
  <c r="O1834" i="5"/>
  <c r="V1834" i="5"/>
  <c r="V1835" i="5"/>
  <c r="O1836" i="5"/>
  <c r="V1836" i="5"/>
  <c r="V1837" i="5"/>
  <c r="V1838" i="5"/>
  <c r="O1839" i="5"/>
  <c r="V1839" i="5"/>
  <c r="V1840" i="5"/>
  <c r="V1841" i="5"/>
  <c r="V1842" i="5"/>
  <c r="O1843" i="5"/>
  <c r="V1843" i="5"/>
  <c r="O1844" i="5"/>
  <c r="V1844" i="5"/>
  <c r="V1845" i="5"/>
  <c r="V1846" i="5"/>
  <c r="O1847" i="5"/>
  <c r="V1847" i="5"/>
  <c r="O1848" i="5"/>
  <c r="V1848" i="5"/>
  <c r="V1849" i="5"/>
  <c r="V1850" i="5"/>
  <c r="V1851" i="5"/>
  <c r="O1852" i="5"/>
  <c r="V1852" i="5"/>
  <c r="O1853" i="5"/>
  <c r="V1853" i="5"/>
  <c r="V1854" i="5"/>
  <c r="V1855" i="5"/>
  <c r="V1856" i="5"/>
  <c r="O1857" i="5"/>
  <c r="V1857" i="5"/>
  <c r="V1858" i="5"/>
  <c r="V1859" i="5"/>
  <c r="V1860" i="5"/>
  <c r="O1861" i="5"/>
  <c r="V1861" i="5"/>
  <c r="O1862" i="5"/>
  <c r="V1862" i="5"/>
  <c r="V1863" i="5"/>
  <c r="O1864" i="5"/>
  <c r="V1864" i="5"/>
  <c r="V1865" i="5"/>
  <c r="V1866" i="5"/>
  <c r="O1867" i="5"/>
  <c r="V1867" i="5"/>
  <c r="V1868" i="5"/>
  <c r="V1869" i="5"/>
  <c r="V1870" i="5"/>
  <c r="O1871" i="5"/>
  <c r="V1871" i="5"/>
  <c r="O1872" i="5"/>
  <c r="V1872" i="5"/>
  <c r="V1873" i="5"/>
  <c r="V1874" i="5"/>
  <c r="V1875" i="5"/>
  <c r="O1876" i="5"/>
  <c r="V1876" i="5"/>
  <c r="V1877" i="5"/>
  <c r="V1878" i="5"/>
  <c r="V1879" i="5"/>
  <c r="V1880" i="5"/>
  <c r="V1881" i="5"/>
  <c r="V1882" i="5"/>
  <c r="O1883" i="5"/>
  <c r="V1883" i="5"/>
  <c r="O1884" i="5"/>
  <c r="V1884" i="5"/>
  <c r="V1885" i="5"/>
  <c r="V1886" i="5"/>
  <c r="V1887" i="5"/>
  <c r="O1888" i="5"/>
  <c r="V1888" i="5"/>
  <c r="V1889" i="5"/>
  <c r="V1890" i="5"/>
  <c r="V1891" i="5"/>
  <c r="V1892" i="5"/>
  <c r="V1893" i="5"/>
  <c r="V1894" i="5"/>
  <c r="V1895" i="5"/>
  <c r="O1896" i="5"/>
  <c r="V1896" i="5"/>
  <c r="O1897" i="5"/>
  <c r="V1897" i="5"/>
  <c r="O1898" i="5"/>
  <c r="V1898" i="5"/>
  <c r="V1899" i="5"/>
  <c r="O1900" i="5"/>
  <c r="V1900" i="5"/>
  <c r="O1901" i="5"/>
  <c r="V1901" i="5"/>
  <c r="V1902" i="5"/>
  <c r="V1903" i="5"/>
  <c r="V1904" i="5"/>
  <c r="V1905" i="5"/>
  <c r="V1906" i="5"/>
  <c r="V1907" i="5"/>
  <c r="V1908" i="5"/>
  <c r="O1909" i="5"/>
  <c r="V1909" i="5"/>
  <c r="V1910" i="5"/>
  <c r="V1911" i="5"/>
  <c r="V1912" i="5"/>
  <c r="O1913" i="5"/>
  <c r="V1913" i="5"/>
  <c r="O1914" i="5"/>
  <c r="V1914" i="5"/>
  <c r="V1915" i="5"/>
  <c r="V1916" i="5"/>
  <c r="V1917" i="5"/>
  <c r="O1918" i="5"/>
  <c r="V1918" i="5"/>
  <c r="O1919" i="5"/>
  <c r="V1919" i="5"/>
  <c r="V1920" i="5"/>
  <c r="O1921" i="5"/>
  <c r="V1921" i="5"/>
  <c r="O1922" i="5"/>
  <c r="V1922" i="5"/>
  <c r="V1923" i="5"/>
  <c r="V1924" i="5"/>
  <c r="V1925" i="5"/>
  <c r="O1926" i="5"/>
  <c r="V1926" i="5"/>
  <c r="O1927" i="5"/>
  <c r="V1927" i="5"/>
  <c r="O1928" i="5"/>
  <c r="V1928" i="5"/>
  <c r="O1929" i="5"/>
  <c r="V1929" i="5"/>
  <c r="V1930" i="5"/>
  <c r="O1931" i="5"/>
  <c r="V1931" i="5"/>
  <c r="V1932" i="5"/>
  <c r="O1933" i="5"/>
  <c r="V1933" i="5"/>
  <c r="O1934" i="5"/>
  <c r="V1934" i="5"/>
  <c r="O1935" i="5"/>
  <c r="V1935" i="5"/>
  <c r="O1936" i="5"/>
  <c r="V1936" i="5"/>
  <c r="V1937" i="5"/>
  <c r="V1938" i="5"/>
  <c r="V1939" i="5"/>
  <c r="V1940" i="5"/>
  <c r="V1941" i="5"/>
  <c r="V1942" i="5"/>
  <c r="O1943" i="5"/>
  <c r="V1943" i="5"/>
  <c r="O1944" i="5"/>
  <c r="V1944" i="5"/>
  <c r="O1945" i="5"/>
  <c r="V1945" i="5"/>
  <c r="V1946" i="5"/>
  <c r="O1947" i="5"/>
  <c r="V1947" i="5"/>
  <c r="O1948" i="5"/>
  <c r="V1948" i="5"/>
  <c r="O1949" i="5"/>
  <c r="V1949" i="5"/>
  <c r="V1950" i="5"/>
  <c r="O1951" i="5"/>
  <c r="V1951" i="5"/>
  <c r="O1952" i="5"/>
  <c r="V1952" i="5"/>
  <c r="O1953" i="5"/>
  <c r="V1953" i="5"/>
  <c r="V1954" i="5"/>
  <c r="V1955" i="5"/>
  <c r="O1956" i="5"/>
  <c r="V1956" i="5"/>
  <c r="O1957" i="5"/>
  <c r="V1957" i="5"/>
  <c r="O1958" i="5"/>
  <c r="V1958" i="5"/>
  <c r="V1959" i="5"/>
  <c r="V1960" i="5"/>
  <c r="O1961" i="5"/>
  <c r="V1961" i="5"/>
  <c r="O1962" i="5"/>
  <c r="V1962" i="5"/>
  <c r="O1963" i="5"/>
  <c r="V1963" i="5"/>
  <c r="V1964" i="5"/>
  <c r="V1965" i="5"/>
  <c r="O1966" i="5"/>
  <c r="V1966" i="5"/>
  <c r="O1967" i="5"/>
  <c r="V1967" i="5"/>
  <c r="V1968" i="5"/>
  <c r="V1969" i="5"/>
  <c r="O1970" i="5"/>
  <c r="V1970" i="5"/>
  <c r="O1971" i="5"/>
  <c r="V1971" i="5"/>
  <c r="V1972" i="5"/>
  <c r="V1973" i="5"/>
  <c r="O1974" i="5"/>
  <c r="V1974" i="5"/>
  <c r="O1975" i="5"/>
  <c r="V1975" i="5"/>
  <c r="V1976" i="5"/>
  <c r="V1977" i="5"/>
  <c r="O1978" i="5"/>
  <c r="V1978" i="5"/>
  <c r="O1979" i="5"/>
  <c r="V1979" i="5"/>
  <c r="V1980" i="5"/>
  <c r="O1981" i="5"/>
  <c r="V1981" i="5"/>
  <c r="O1982" i="5"/>
  <c r="V1982" i="5"/>
  <c r="V1983" i="5"/>
  <c r="O1984" i="5"/>
  <c r="V1984" i="5"/>
  <c r="O1985" i="5"/>
  <c r="V1985" i="5"/>
  <c r="V1986" i="5"/>
  <c r="O1987" i="5"/>
  <c r="V1987" i="5"/>
  <c r="O1988" i="5"/>
  <c r="V1988" i="5"/>
  <c r="O1989" i="5"/>
  <c r="V1989" i="5"/>
  <c r="O1990" i="5"/>
  <c r="V1990" i="5"/>
  <c r="O1991" i="5"/>
  <c r="V1991" i="5"/>
  <c r="O1992" i="5"/>
  <c r="V1992" i="5"/>
  <c r="O1993" i="5"/>
  <c r="V1993" i="5"/>
  <c r="O1994" i="5"/>
  <c r="V1994" i="5"/>
  <c r="O1995" i="5"/>
  <c r="V1995" i="5"/>
  <c r="O1996" i="5"/>
  <c r="V1996" i="5"/>
  <c r="O1997" i="5"/>
  <c r="V1997" i="5"/>
  <c r="O1998" i="5"/>
  <c r="V1998" i="5"/>
  <c r="O1999" i="5"/>
  <c r="V1999" i="5"/>
  <c r="O2000" i="5"/>
  <c r="V2000" i="5"/>
  <c r="V2001" i="5"/>
  <c r="V2002" i="5"/>
  <c r="V2003" i="5"/>
  <c r="O2004" i="5"/>
  <c r="V2004" i="5"/>
  <c r="O2005" i="5"/>
  <c r="V2005" i="5"/>
  <c r="O2006" i="5"/>
  <c r="V2006" i="5"/>
  <c r="V2007" i="5"/>
  <c r="O2008" i="5"/>
  <c r="V2008" i="5"/>
  <c r="O2009" i="5"/>
  <c r="V2009" i="5"/>
  <c r="O2010" i="5"/>
  <c r="V2010" i="5"/>
  <c r="O2011" i="5"/>
  <c r="V2011" i="5"/>
  <c r="O2012" i="5"/>
  <c r="V2012" i="5"/>
  <c r="O2013" i="5"/>
  <c r="V2013" i="5"/>
  <c r="O2014" i="5"/>
  <c r="V2014" i="5"/>
  <c r="V2015" i="5"/>
  <c r="O2016" i="5"/>
  <c r="V2016" i="5"/>
  <c r="O2017" i="5"/>
  <c r="V2017" i="5"/>
  <c r="O2018" i="5"/>
  <c r="V2018" i="5"/>
  <c r="O2019" i="5"/>
  <c r="V2019" i="5"/>
  <c r="V2020" i="5"/>
  <c r="V2021" i="5"/>
  <c r="V2022" i="5"/>
  <c r="O2023" i="5"/>
  <c r="V2023" i="5"/>
  <c r="O2024" i="5"/>
  <c r="V2024" i="5"/>
  <c r="O2025" i="5"/>
  <c r="V2025" i="5"/>
  <c r="O2026" i="5"/>
  <c r="V2026" i="5"/>
  <c r="O2027" i="5"/>
  <c r="V2027" i="5"/>
  <c r="V2028" i="5"/>
  <c r="V2029" i="5"/>
  <c r="V2030" i="5"/>
  <c r="O2031" i="5"/>
  <c r="V2031" i="5"/>
  <c r="V2032" i="5"/>
  <c r="O2033" i="5"/>
  <c r="V2033" i="5"/>
  <c r="O2034" i="5"/>
  <c r="V2034" i="5"/>
  <c r="V2035" i="5"/>
  <c r="O2036" i="5"/>
  <c r="V2036" i="5"/>
  <c r="O2037" i="5"/>
  <c r="V2037" i="5"/>
  <c r="V2038" i="5"/>
  <c r="V2039" i="5"/>
  <c r="O2040" i="5"/>
  <c r="V2040" i="5"/>
  <c r="O2041" i="5"/>
  <c r="V2041" i="5"/>
  <c r="V2042" i="5"/>
  <c r="V2043" i="5"/>
  <c r="O2044" i="5"/>
  <c r="V2044" i="5"/>
  <c r="V2045" i="5"/>
  <c r="O2046" i="5"/>
  <c r="V2046" i="5"/>
  <c r="O2047" i="5"/>
  <c r="V2047" i="5"/>
  <c r="V2048" i="5"/>
  <c r="O2049" i="5"/>
  <c r="V2049" i="5"/>
  <c r="O2050" i="5"/>
  <c r="V2050" i="5"/>
  <c r="V2051" i="5"/>
  <c r="V2052" i="5"/>
  <c r="O2053" i="5"/>
  <c r="V2053" i="5"/>
  <c r="O2054" i="5"/>
  <c r="V2054" i="5"/>
  <c r="V2055" i="5"/>
  <c r="O2056" i="5"/>
  <c r="V2056" i="5"/>
  <c r="V2057" i="5"/>
  <c r="V2058" i="5"/>
  <c r="V2059" i="5"/>
  <c r="O2060" i="5"/>
  <c r="V2060" i="5"/>
  <c r="V2061" i="5"/>
  <c r="O2062" i="5"/>
  <c r="V2062" i="5"/>
  <c r="O2063" i="5"/>
  <c r="V2063" i="5"/>
  <c r="O2064" i="5"/>
  <c r="V2064" i="5"/>
  <c r="O2065" i="5"/>
  <c r="V2065" i="5"/>
  <c r="V2066" i="5"/>
  <c r="O2067" i="5"/>
  <c r="V2067" i="5"/>
  <c r="O2068" i="5"/>
  <c r="V2068" i="5"/>
  <c r="V2069" i="5"/>
  <c r="O2070" i="5"/>
  <c r="V2070" i="5"/>
  <c r="O2071" i="5"/>
  <c r="V2071" i="5"/>
  <c r="O2072" i="5"/>
  <c r="V2072" i="5"/>
  <c r="V2073" i="5"/>
  <c r="O2074" i="5"/>
  <c r="V2074" i="5"/>
  <c r="O2075" i="5"/>
  <c r="V2075" i="5"/>
  <c r="V2076" i="5"/>
  <c r="O2077" i="5"/>
  <c r="V2077" i="5"/>
  <c r="O2078" i="5"/>
  <c r="V2078" i="5"/>
  <c r="V2079" i="5"/>
  <c r="O2080" i="5"/>
  <c r="V2080" i="5"/>
  <c r="O2081" i="5"/>
  <c r="V2081" i="5"/>
  <c r="V2082" i="5"/>
  <c r="V2083" i="5"/>
  <c r="O2084" i="5"/>
  <c r="V2084" i="5"/>
  <c r="O2085" i="5"/>
  <c r="V2085" i="5"/>
  <c r="O2086" i="5"/>
  <c r="V2086" i="5"/>
  <c r="V2087" i="5"/>
  <c r="O2088" i="5"/>
  <c r="V2088" i="5"/>
  <c r="O2089" i="5"/>
  <c r="V2089" i="5"/>
  <c r="O2090" i="5"/>
  <c r="V2090" i="5"/>
  <c r="V2091" i="5"/>
  <c r="O2092" i="5"/>
  <c r="V2092" i="5"/>
  <c r="O2093" i="5"/>
  <c r="V2093" i="5"/>
  <c r="O2094" i="5"/>
  <c r="V2094" i="5"/>
  <c r="V2095" i="5"/>
  <c r="V2096" i="5"/>
  <c r="O2097" i="5"/>
  <c r="V2097" i="5"/>
  <c r="O2098" i="5"/>
  <c r="V2098" i="5"/>
  <c r="O2099" i="5"/>
  <c r="V2099" i="5"/>
  <c r="O2100" i="5"/>
  <c r="V2100" i="5"/>
  <c r="V2101" i="5"/>
  <c r="O2102" i="5"/>
  <c r="V2102" i="5"/>
  <c r="O2103" i="5"/>
  <c r="V2103" i="5"/>
  <c r="V2104" i="5"/>
  <c r="O2105" i="5"/>
  <c r="V2105" i="5"/>
  <c r="O2106" i="5"/>
  <c r="V2106" i="5"/>
  <c r="V2107" i="5"/>
  <c r="V2108" i="5"/>
  <c r="O2109" i="5"/>
  <c r="V2109" i="5"/>
  <c r="O2110" i="5"/>
  <c r="V2110" i="5"/>
  <c r="O2111" i="5"/>
  <c r="V2111" i="5"/>
  <c r="V2112" i="5"/>
  <c r="O2113" i="5"/>
  <c r="V2113" i="5"/>
  <c r="O2114" i="5"/>
  <c r="V2114" i="5"/>
  <c r="O2115" i="5"/>
  <c r="V2115" i="5"/>
  <c r="O2116" i="5"/>
  <c r="V2116" i="5"/>
  <c r="O2117" i="5"/>
  <c r="V2117" i="5"/>
  <c r="V2118" i="5"/>
  <c r="O2119" i="5"/>
  <c r="V2119" i="5"/>
  <c r="V2120" i="5"/>
  <c r="V2121" i="5"/>
  <c r="V2122" i="5"/>
  <c r="V2123" i="5"/>
  <c r="O2124" i="5"/>
  <c r="V2124" i="5"/>
  <c r="O2125" i="5"/>
  <c r="V2125" i="5"/>
  <c r="O2126" i="5"/>
  <c r="V2126" i="5"/>
  <c r="V2127" i="5"/>
  <c r="V2128" i="5"/>
  <c r="O2129" i="5"/>
  <c r="V2129" i="5"/>
  <c r="V2130" i="5"/>
  <c r="O2131" i="5"/>
  <c r="V2131" i="5"/>
  <c r="O2132" i="5"/>
  <c r="V2132" i="5"/>
  <c r="O2133" i="5"/>
  <c r="V2133" i="5"/>
  <c r="V2134" i="5"/>
  <c r="V2135" i="5"/>
  <c r="V2136" i="5"/>
  <c r="V2137" i="5"/>
  <c r="V2138" i="5"/>
  <c r="V2139" i="5"/>
  <c r="O2140" i="5"/>
  <c r="V2140" i="5"/>
  <c r="V2141" i="5"/>
  <c r="V2142" i="5"/>
  <c r="V2143" i="5"/>
  <c r="O2144" i="5"/>
  <c r="V2144" i="5"/>
  <c r="O2145" i="5"/>
  <c r="V2145" i="5"/>
  <c r="V2146" i="5"/>
  <c r="O2147" i="5"/>
  <c r="V2147" i="5"/>
  <c r="O2148" i="5"/>
  <c r="V2148" i="5"/>
  <c r="O2149" i="5"/>
  <c r="V2149" i="5"/>
  <c r="O2150" i="5"/>
  <c r="V2150" i="5"/>
  <c r="V2151" i="5"/>
  <c r="O2152" i="5"/>
  <c r="V2152" i="5"/>
  <c r="V2153" i="5"/>
  <c r="O2154" i="5"/>
  <c r="V2154" i="5"/>
  <c r="O2155" i="5"/>
  <c r="V2155" i="5"/>
  <c r="O2156" i="5"/>
  <c r="V2156" i="5"/>
  <c r="V2157" i="5"/>
  <c r="O2158" i="5"/>
  <c r="V2158" i="5"/>
  <c r="O2159" i="5"/>
  <c r="V2159" i="5"/>
  <c r="V2160" i="5"/>
  <c r="O2161" i="5"/>
  <c r="V2161" i="5"/>
  <c r="O2162" i="5"/>
  <c r="V2162" i="5"/>
  <c r="O2163" i="5"/>
  <c r="V2163" i="5"/>
  <c r="V2164" i="5"/>
  <c r="V2165" i="5"/>
  <c r="O2166" i="5"/>
  <c r="V2166" i="5"/>
  <c r="O2167" i="5"/>
  <c r="V2167" i="5"/>
  <c r="O2168" i="5"/>
  <c r="V2168" i="5"/>
  <c r="V2169" i="5"/>
  <c r="V2170" i="5"/>
  <c r="O2171" i="5"/>
  <c r="V2171" i="5"/>
  <c r="O2172" i="5"/>
  <c r="V2172" i="5"/>
  <c r="V2173" i="5"/>
  <c r="O2174" i="5"/>
  <c r="V2174" i="5"/>
  <c r="O2175" i="5"/>
  <c r="V2175" i="5"/>
  <c r="V2176" i="5"/>
  <c r="V2177" i="5"/>
  <c r="O2178" i="5"/>
  <c r="V2178" i="5"/>
  <c r="O2179" i="5"/>
  <c r="V2179" i="5"/>
  <c r="O2180" i="5"/>
  <c r="V2180" i="5"/>
  <c r="V2181" i="5"/>
  <c r="O2182" i="5"/>
  <c r="V2182" i="5"/>
  <c r="O2183" i="5"/>
  <c r="V2183" i="5"/>
  <c r="V2184" i="5"/>
  <c r="V2185" i="5"/>
  <c r="O2186" i="5"/>
  <c r="V2186" i="5"/>
  <c r="O2187" i="5"/>
  <c r="V2187" i="5"/>
  <c r="V2188" i="5"/>
  <c r="V2189" i="5"/>
  <c r="V2190" i="5"/>
  <c r="V2191" i="5"/>
  <c r="V2192" i="5"/>
  <c r="O2193" i="5"/>
  <c r="V2193" i="5"/>
  <c r="O2194" i="5"/>
  <c r="V2194" i="5"/>
  <c r="O2195" i="5"/>
  <c r="V2195" i="5"/>
  <c r="V2196" i="5"/>
  <c r="V2197" i="5"/>
  <c r="V2198" i="5"/>
  <c r="O2199" i="5"/>
  <c r="V2199" i="5"/>
  <c r="O2200" i="5"/>
  <c r="V2200" i="5"/>
  <c r="V2201" i="5"/>
  <c r="O2202" i="5"/>
  <c r="V2202" i="5"/>
  <c r="O2203" i="5"/>
  <c r="V2203" i="5"/>
  <c r="O2204" i="5"/>
  <c r="V2204" i="5"/>
  <c r="O2205" i="5"/>
  <c r="V2205" i="5"/>
  <c r="O2206" i="5"/>
  <c r="V2206" i="5"/>
  <c r="O2207" i="5"/>
  <c r="V2207" i="5"/>
  <c r="V2208" i="5"/>
  <c r="O2209" i="5"/>
  <c r="V2209" i="5"/>
  <c r="O2210" i="5"/>
  <c r="V2210" i="5"/>
  <c r="O2211" i="5"/>
  <c r="V2211" i="5"/>
  <c r="O2212" i="5"/>
  <c r="V2212" i="5"/>
  <c r="O2213" i="5"/>
  <c r="V2213" i="5"/>
  <c r="V2214" i="5"/>
  <c r="O2215" i="5"/>
  <c r="V2215" i="5"/>
  <c r="O2216" i="5"/>
  <c r="V2216" i="5"/>
  <c r="O2217" i="5"/>
  <c r="V2217" i="5"/>
  <c r="V2218" i="5"/>
  <c r="V2219" i="5"/>
  <c r="O2220" i="5"/>
  <c r="V2220" i="5"/>
  <c r="O2221" i="5"/>
  <c r="V2221" i="5"/>
  <c r="V2222" i="5"/>
  <c r="V2223" i="5"/>
  <c r="O2224" i="5"/>
  <c r="V2224" i="5"/>
  <c r="O2225" i="5"/>
  <c r="V2225" i="5"/>
  <c r="O2226" i="5"/>
  <c r="V2226" i="5"/>
  <c r="O2227" i="5"/>
  <c r="V2227" i="5"/>
  <c r="O2228" i="5"/>
  <c r="V2228" i="5"/>
  <c r="O2229" i="5"/>
  <c r="V2229" i="5"/>
  <c r="O2230" i="5"/>
  <c r="V2230" i="5"/>
  <c r="O2231" i="5"/>
  <c r="V2231" i="5"/>
  <c r="V2232" i="5"/>
  <c r="V2233" i="5"/>
  <c r="V2234" i="5"/>
  <c r="O2235" i="5"/>
  <c r="V2235" i="5"/>
  <c r="V2236" i="5"/>
  <c r="V2237" i="5"/>
  <c r="O2238" i="5"/>
  <c r="V2238" i="5"/>
  <c r="V2239" i="5"/>
  <c r="V2240" i="5"/>
  <c r="O2241" i="5"/>
  <c r="V2241" i="5"/>
  <c r="V2242" i="5"/>
  <c r="V2243" i="5"/>
  <c r="V2244" i="5"/>
  <c r="V2245" i="5"/>
  <c r="O2246" i="5"/>
  <c r="V2246" i="5"/>
  <c r="V2247" i="5"/>
  <c r="O2248" i="5"/>
  <c r="V2248" i="5"/>
  <c r="O2249" i="5"/>
  <c r="V2249" i="5"/>
  <c r="V2250" i="5"/>
  <c r="V2251" i="5"/>
  <c r="O2252" i="5"/>
  <c r="V2252" i="5"/>
  <c r="V2253" i="5"/>
  <c r="O2254" i="5"/>
  <c r="V2254" i="5"/>
  <c r="V2255" i="5"/>
  <c r="O2256" i="5"/>
  <c r="V2256" i="5"/>
  <c r="O2257" i="5"/>
  <c r="V2257" i="5"/>
  <c r="O2258" i="5"/>
  <c r="V2258" i="5"/>
  <c r="V2259" i="5"/>
  <c r="V2260" i="5"/>
  <c r="O2261" i="5"/>
  <c r="V2261" i="5"/>
  <c r="O2262" i="5"/>
  <c r="V2262" i="5"/>
  <c r="O2263" i="5"/>
  <c r="V2263" i="5"/>
  <c r="V2264" i="5"/>
  <c r="V2265" i="5"/>
  <c r="O2266" i="5"/>
  <c r="V2266" i="5"/>
  <c r="V2267" i="5"/>
  <c r="V2268" i="5"/>
  <c r="O2269" i="5"/>
  <c r="V2269" i="5"/>
  <c r="O2270" i="5"/>
  <c r="V2270" i="5"/>
  <c r="V2271" i="5"/>
  <c r="V2272" i="5"/>
  <c r="O2273" i="5"/>
  <c r="V2273" i="5"/>
  <c r="V2274" i="5"/>
  <c r="O2275" i="5"/>
  <c r="V2275" i="5"/>
  <c r="O2276" i="5"/>
  <c r="V2276" i="5"/>
  <c r="V2277" i="5"/>
  <c r="V2278" i="5"/>
  <c r="O2279" i="5"/>
  <c r="V2279" i="5"/>
  <c r="O2280" i="5"/>
  <c r="V2280" i="5"/>
  <c r="O2281" i="5"/>
  <c r="V2281" i="5"/>
  <c r="V2282" i="5"/>
  <c r="V2283" i="5"/>
  <c r="O2284" i="5"/>
  <c r="V2284" i="5"/>
  <c r="V2285" i="5"/>
  <c r="V2286" i="5"/>
  <c r="O2287" i="5"/>
  <c r="V2287" i="5"/>
  <c r="O2288" i="5"/>
  <c r="V2288" i="5"/>
  <c r="V2289" i="5"/>
  <c r="V2290" i="5"/>
  <c r="O2291" i="5"/>
  <c r="V2291" i="5"/>
  <c r="O2292" i="5"/>
  <c r="V2292" i="5"/>
  <c r="V2293" i="5"/>
  <c r="V2294" i="5"/>
  <c r="O2295" i="5"/>
  <c r="V2295" i="5"/>
  <c r="O2296" i="5"/>
  <c r="V2296" i="5"/>
  <c r="V2297" i="5"/>
  <c r="V2298" i="5"/>
  <c r="O2299" i="5"/>
  <c r="V2299" i="5"/>
  <c r="V2300" i="5"/>
  <c r="O2301" i="5"/>
  <c r="V2301" i="5"/>
  <c r="V2302" i="5"/>
  <c r="O2303" i="5"/>
  <c r="V2303" i="5"/>
  <c r="O2304" i="5"/>
  <c r="V2304" i="5"/>
  <c r="O2305" i="5"/>
  <c r="V2305" i="5"/>
  <c r="O2306" i="5"/>
  <c r="V2306" i="5"/>
  <c r="V2307" i="5"/>
  <c r="V2308" i="5"/>
  <c r="O2309" i="5"/>
  <c r="V2309" i="5"/>
  <c r="O2310" i="5"/>
  <c r="V2310" i="5"/>
  <c r="V2311" i="5"/>
  <c r="V2312" i="5"/>
  <c r="O2313" i="5"/>
  <c r="V2313" i="5"/>
  <c r="V2314" i="5"/>
  <c r="V2315" i="5"/>
  <c r="V2316" i="5"/>
  <c r="O2317" i="5"/>
  <c r="V2317" i="5"/>
  <c r="O2318" i="5"/>
  <c r="V2318" i="5"/>
  <c r="O2319" i="5"/>
  <c r="V2319" i="5"/>
  <c r="O2320" i="5"/>
  <c r="V2320" i="5"/>
  <c r="V2321" i="5"/>
  <c r="O2322" i="5"/>
  <c r="V2322" i="5"/>
  <c r="V2323" i="5"/>
  <c r="V2324" i="5"/>
  <c r="O2325" i="5"/>
  <c r="V2325" i="5"/>
  <c r="O2326" i="5"/>
  <c r="V2326" i="5"/>
  <c r="V2327" i="5"/>
  <c r="V2328" i="5"/>
  <c r="O2329" i="5"/>
  <c r="V2329" i="5"/>
  <c r="O2330" i="5"/>
  <c r="V2330" i="5"/>
  <c r="V2331" i="5"/>
  <c r="V2332" i="5"/>
  <c r="O2333" i="5"/>
  <c r="V2333" i="5"/>
  <c r="V2334" i="5"/>
  <c r="O2335" i="5"/>
  <c r="V2335" i="5"/>
  <c r="V2336" i="5"/>
  <c r="O2337" i="5"/>
  <c r="V2337" i="5"/>
  <c r="V2338" i="5"/>
  <c r="V2339" i="5"/>
  <c r="O2340" i="5"/>
  <c r="V2340" i="5"/>
  <c r="O2341" i="5"/>
  <c r="V2341" i="5"/>
  <c r="V2342" i="5"/>
  <c r="V2343" i="5"/>
  <c r="O2344" i="5"/>
  <c r="V2344" i="5"/>
  <c r="V2345" i="5"/>
  <c r="V2346" i="5"/>
  <c r="O2347" i="5"/>
  <c r="V2347" i="5"/>
  <c r="O2348" i="5"/>
  <c r="V2348" i="5"/>
  <c r="V2349" i="5"/>
  <c r="O2350" i="5"/>
  <c r="V2350" i="5"/>
  <c r="O2351" i="5"/>
  <c r="V2351" i="5"/>
  <c r="O2352" i="5"/>
  <c r="V2352" i="5"/>
  <c r="O2353" i="5"/>
  <c r="V2353" i="5"/>
  <c r="O2354" i="5"/>
  <c r="V2354" i="5"/>
  <c r="O2355" i="5"/>
  <c r="V2355" i="5"/>
  <c r="O2356" i="5"/>
  <c r="V2356" i="5"/>
  <c r="V2357" i="5"/>
  <c r="V2358" i="5"/>
  <c r="O2359" i="5"/>
  <c r="V2359" i="5"/>
  <c r="O2360" i="5"/>
  <c r="V2360" i="5"/>
  <c r="O2361" i="5"/>
  <c r="V2361" i="5"/>
  <c r="O2362" i="5"/>
  <c r="V2362" i="5"/>
  <c r="O2363" i="5"/>
  <c r="V2363" i="5"/>
  <c r="O2364" i="5"/>
  <c r="V2364" i="5"/>
  <c r="O2365" i="5"/>
  <c r="V2365" i="5"/>
  <c r="O2366" i="5"/>
  <c r="V2366" i="5"/>
  <c r="O2367" i="5"/>
  <c r="V2367" i="5"/>
  <c r="O2368" i="5"/>
  <c r="V2368" i="5"/>
  <c r="O2369" i="5"/>
  <c r="V2369" i="5"/>
  <c r="O2370" i="5"/>
  <c r="V2370" i="5"/>
  <c r="O2371" i="5"/>
  <c r="V2371" i="5"/>
  <c r="O2372" i="5"/>
  <c r="V2372" i="5"/>
  <c r="O2373" i="5"/>
  <c r="V2373" i="5"/>
  <c r="O2374" i="5"/>
  <c r="V2374" i="5"/>
  <c r="O2375" i="5"/>
  <c r="V2375" i="5"/>
  <c r="O2376" i="5"/>
  <c r="V2376" i="5"/>
  <c r="O2377" i="5"/>
  <c r="V2377" i="5"/>
  <c r="O2378" i="5"/>
  <c r="V2378" i="5"/>
  <c r="O2379" i="5"/>
  <c r="V2379" i="5"/>
  <c r="O2380" i="5"/>
  <c r="V2380" i="5"/>
  <c r="O2381" i="5"/>
  <c r="V2381" i="5"/>
  <c r="O2382" i="5"/>
  <c r="V2382" i="5"/>
  <c r="O2383" i="5"/>
  <c r="V2383" i="5"/>
  <c r="O2384" i="5"/>
  <c r="V2384" i="5"/>
  <c r="O2385" i="5"/>
  <c r="V2385" i="5"/>
  <c r="V2386" i="5"/>
  <c r="V2387" i="5"/>
  <c r="O2388" i="5"/>
  <c r="V2388" i="5"/>
  <c r="O2389" i="5"/>
  <c r="V2389" i="5"/>
  <c r="O2390" i="5"/>
  <c r="V2390" i="5"/>
  <c r="O2391" i="5"/>
  <c r="V2391" i="5"/>
  <c r="O2392" i="5"/>
  <c r="V2392" i="5"/>
  <c r="O2393" i="5"/>
  <c r="V2393" i="5"/>
  <c r="O2394" i="5"/>
  <c r="V2394" i="5"/>
  <c r="O2395" i="5"/>
  <c r="V2395" i="5"/>
  <c r="O2396" i="5"/>
  <c r="V2396" i="5"/>
  <c r="V2397" i="5"/>
  <c r="V2398" i="5"/>
  <c r="O2399" i="5"/>
  <c r="V2399" i="5"/>
  <c r="O2400" i="5"/>
  <c r="V2400" i="5"/>
  <c r="O2401" i="5"/>
  <c r="V2401" i="5"/>
  <c r="O2402" i="5"/>
  <c r="V2402" i="5"/>
  <c r="O2403" i="5"/>
  <c r="V2403" i="5"/>
  <c r="O2404" i="5"/>
  <c r="V2404" i="5"/>
  <c r="O2405" i="5"/>
  <c r="V2405" i="5"/>
  <c r="O2406" i="5"/>
  <c r="V2406" i="5"/>
  <c r="O2407" i="5"/>
  <c r="V2407" i="5"/>
  <c r="O2408" i="5"/>
  <c r="V2408" i="5"/>
  <c r="O2409" i="5"/>
  <c r="V2409" i="5"/>
  <c r="O2410" i="5"/>
  <c r="V2410" i="5"/>
  <c r="O2411" i="5"/>
  <c r="V2411" i="5"/>
  <c r="O2412" i="5"/>
  <c r="V2412" i="5"/>
  <c r="O2413" i="5"/>
  <c r="V2413" i="5"/>
  <c r="O2414" i="5"/>
  <c r="V2414" i="5"/>
  <c r="O2415" i="5"/>
  <c r="V2415" i="5"/>
  <c r="O2416" i="5"/>
  <c r="V2416" i="5"/>
  <c r="O2417" i="5"/>
  <c r="V2417" i="5"/>
  <c r="V2418" i="5"/>
  <c r="O2419" i="5"/>
  <c r="V2419" i="5"/>
  <c r="O2420" i="5"/>
  <c r="V2420" i="5"/>
  <c r="V2421" i="5"/>
  <c r="O2422" i="5"/>
  <c r="V2422" i="5"/>
  <c r="O2423" i="5"/>
  <c r="V2423" i="5"/>
  <c r="V2424" i="5"/>
  <c r="V2425" i="5"/>
  <c r="O2426" i="5"/>
  <c r="V2426" i="5"/>
  <c r="O2427" i="5"/>
  <c r="V2427" i="5"/>
  <c r="O2428" i="5"/>
  <c r="V2428" i="5"/>
  <c r="O2429" i="5"/>
  <c r="V2429" i="5"/>
  <c r="V2430" i="5"/>
  <c r="V2431" i="5"/>
  <c r="O2432" i="5"/>
  <c r="V2432" i="5"/>
  <c r="V2433" i="5"/>
  <c r="V2434" i="5"/>
  <c r="V2435" i="5"/>
  <c r="O2436" i="5"/>
  <c r="V2436" i="5"/>
  <c r="O2437" i="5"/>
  <c r="V2437" i="5"/>
  <c r="O2438" i="5"/>
  <c r="V2438" i="5"/>
  <c r="V2439" i="5"/>
  <c r="O2440" i="5"/>
  <c r="V2440" i="5"/>
  <c r="O2441" i="5"/>
  <c r="V2441" i="5"/>
  <c r="V2442" i="5"/>
  <c r="V2443" i="5"/>
  <c r="V2444" i="5"/>
  <c r="O2445" i="5"/>
  <c r="V2445" i="5"/>
  <c r="O2446" i="5"/>
  <c r="V2446" i="5"/>
  <c r="O2447" i="5"/>
  <c r="V2447" i="5"/>
  <c r="O2448" i="5"/>
  <c r="V2448" i="5"/>
  <c r="O2449" i="5"/>
  <c r="V2449" i="5"/>
  <c r="O2450" i="5"/>
  <c r="V2450" i="5"/>
  <c r="V2451" i="5"/>
  <c r="V2452" i="5"/>
  <c r="O2453" i="5"/>
  <c r="V2453" i="5"/>
  <c r="O2454" i="5"/>
  <c r="V2454" i="5"/>
  <c r="O2455" i="5"/>
  <c r="V2455" i="5"/>
  <c r="V2456" i="5"/>
  <c r="V2457" i="5"/>
  <c r="V2458" i="5"/>
  <c r="O2459" i="5"/>
  <c r="V2459" i="5"/>
  <c r="O2460" i="5"/>
  <c r="V2460" i="5"/>
  <c r="O2461" i="5"/>
  <c r="V2461" i="5"/>
  <c r="O2462" i="5"/>
  <c r="V2462" i="5"/>
  <c r="V2463" i="5"/>
  <c r="O2464" i="5"/>
  <c r="V2464" i="5"/>
  <c r="V2465" i="5"/>
  <c r="V2466" i="5"/>
  <c r="V2467" i="5"/>
  <c r="O2468" i="5"/>
  <c r="V2468" i="5"/>
  <c r="O2469" i="5"/>
  <c r="V2469" i="5"/>
  <c r="O2470" i="5"/>
  <c r="V2470" i="5"/>
  <c r="O2471" i="5"/>
  <c r="V2471" i="5"/>
  <c r="O2472" i="5"/>
  <c r="V2472" i="5"/>
  <c r="V2473" i="5"/>
  <c r="V2474" i="5"/>
  <c r="O2475" i="5"/>
  <c r="V2475" i="5"/>
  <c r="O2476" i="5"/>
  <c r="V2476" i="5"/>
  <c r="V2477" i="5"/>
  <c r="V2478" i="5"/>
  <c r="O2479" i="5"/>
  <c r="V2479" i="5"/>
  <c r="V2480" i="5"/>
  <c r="V2481" i="5"/>
  <c r="O2482" i="5"/>
  <c r="V2482" i="5"/>
  <c r="O2483" i="5"/>
  <c r="V2483" i="5"/>
  <c r="O2484" i="5"/>
  <c r="V2484" i="5"/>
  <c r="O2485" i="5"/>
  <c r="V2485" i="5"/>
  <c r="O2486" i="5"/>
  <c r="V2486" i="5"/>
  <c r="O2487" i="5"/>
  <c r="V2487" i="5"/>
  <c r="V2488" i="5"/>
  <c r="V2489" i="5"/>
  <c r="O2490" i="5"/>
  <c r="V2490" i="5"/>
  <c r="V2491" i="5"/>
  <c r="V2492" i="5"/>
  <c r="V2493" i="5"/>
  <c r="V2494" i="5"/>
  <c r="V2495" i="5"/>
  <c r="V2496" i="5"/>
  <c r="O2497" i="5"/>
  <c r="V2497" i="5"/>
  <c r="O2498" i="5"/>
  <c r="V2498" i="5"/>
  <c r="O2499" i="5"/>
  <c r="V2499" i="5"/>
  <c r="O2500" i="5"/>
  <c r="V2500" i="5"/>
  <c r="O2501" i="5"/>
  <c r="V2501" i="5"/>
  <c r="O2502" i="5"/>
  <c r="V2502" i="5"/>
  <c r="O2503" i="5"/>
  <c r="V2503" i="5"/>
  <c r="V2504" i="5"/>
  <c r="O2505" i="5"/>
  <c r="V2505" i="5"/>
  <c r="O2506" i="5"/>
  <c r="V2506" i="5"/>
  <c r="O2507" i="5"/>
  <c r="V2507" i="5"/>
  <c r="V2508" i="5"/>
  <c r="O2509" i="5"/>
  <c r="V2509" i="5"/>
  <c r="O2510" i="5"/>
  <c r="V2510" i="5"/>
  <c r="O2511" i="5"/>
  <c r="V2511" i="5"/>
  <c r="V2512" i="5"/>
  <c r="O2513" i="5"/>
  <c r="V2513" i="5"/>
  <c r="O2514" i="5"/>
  <c r="V2514" i="5"/>
  <c r="O2515" i="5"/>
  <c r="V2515" i="5"/>
  <c r="O2516" i="5"/>
  <c r="V2516" i="5"/>
  <c r="V2517" i="5"/>
  <c r="O2518" i="5"/>
  <c r="V2518" i="5"/>
  <c r="O2519" i="5"/>
  <c r="V2519" i="5"/>
  <c r="O2520" i="5"/>
  <c r="V2520" i="5"/>
  <c r="V2521" i="5"/>
  <c r="O2522" i="5"/>
  <c r="V2522" i="5"/>
  <c r="O2523" i="5"/>
  <c r="V2523" i="5"/>
  <c r="O2524" i="5"/>
  <c r="V2524" i="5"/>
  <c r="V2525" i="5"/>
  <c r="O2526" i="5"/>
  <c r="V2526" i="5"/>
  <c r="O2527" i="5"/>
  <c r="V2527" i="5"/>
  <c r="V2528" i="5"/>
  <c r="V2529" i="5"/>
  <c r="V2530" i="5"/>
  <c r="O2531" i="5"/>
  <c r="V2531" i="5"/>
  <c r="V2532" i="5"/>
  <c r="V2533" i="5"/>
  <c r="O2534" i="5"/>
  <c r="V2534" i="5"/>
  <c r="O2535" i="5"/>
  <c r="V2535" i="5"/>
  <c r="V2536" i="5"/>
  <c r="V2537" i="5"/>
  <c r="V2538" i="5"/>
  <c r="O2539" i="5"/>
  <c r="V2539" i="5"/>
  <c r="V2540" i="5"/>
  <c r="V2541" i="5"/>
  <c r="O2542" i="5"/>
  <c r="V2542" i="5"/>
  <c r="O2543" i="5"/>
  <c r="V2543" i="5"/>
  <c r="O2544" i="5"/>
  <c r="V2544" i="5"/>
  <c r="O2545" i="5"/>
  <c r="V2545" i="5"/>
  <c r="V2546" i="5"/>
  <c r="O2547" i="5"/>
  <c r="V2547" i="5"/>
  <c r="O2548" i="5"/>
  <c r="V2548" i="5"/>
  <c r="O2549" i="5"/>
  <c r="V2549" i="5"/>
  <c r="V2550" i="5"/>
  <c r="O2551" i="5"/>
  <c r="V2551" i="5"/>
  <c r="O2552" i="5"/>
  <c r="V2552" i="5"/>
  <c r="O2553" i="5"/>
  <c r="V2553" i="5"/>
  <c r="O2554" i="5"/>
  <c r="V2554" i="5"/>
  <c r="O2555" i="5"/>
  <c r="V2555" i="5"/>
  <c r="O2556" i="5"/>
  <c r="V2556" i="5"/>
  <c r="O2557" i="5"/>
  <c r="V2557" i="5"/>
  <c r="O2558" i="5"/>
  <c r="V2558" i="5"/>
  <c r="O2559" i="5"/>
  <c r="V2559" i="5"/>
  <c r="V2560" i="5"/>
  <c r="O2561" i="5"/>
  <c r="V2561" i="5"/>
  <c r="O2562" i="5"/>
  <c r="V2562" i="5"/>
  <c r="O2563" i="5"/>
  <c r="V2563" i="5"/>
  <c r="V2564" i="5"/>
  <c r="O2565" i="5"/>
  <c r="V2565" i="5"/>
  <c r="O2566" i="5"/>
  <c r="V2566" i="5"/>
  <c r="O2567" i="5"/>
  <c r="V2567" i="5"/>
  <c r="V2568" i="5"/>
  <c r="O2569" i="5"/>
  <c r="V2569" i="5"/>
  <c r="O2570" i="5"/>
  <c r="V2570" i="5"/>
  <c r="O2571" i="5"/>
  <c r="V2571" i="5"/>
  <c r="V2572" i="5"/>
  <c r="O2573" i="5"/>
  <c r="V2573" i="5"/>
  <c r="V2574" i="5"/>
  <c r="V2575" i="5"/>
  <c r="O2576" i="5"/>
  <c r="V2576" i="5"/>
  <c r="O2577" i="5"/>
  <c r="V2577" i="5"/>
  <c r="V2578" i="5"/>
  <c r="O2579" i="5"/>
  <c r="V2579" i="5"/>
  <c r="O2580" i="5"/>
  <c r="V2580" i="5"/>
  <c r="V2581" i="5"/>
  <c r="O2582" i="5"/>
  <c r="V2582" i="5"/>
  <c r="O2583" i="5"/>
  <c r="V2583" i="5"/>
  <c r="V2584" i="5"/>
  <c r="O2585" i="5"/>
  <c r="V2585" i="5"/>
  <c r="O2586" i="5"/>
  <c r="V2586" i="5"/>
  <c r="V2587" i="5"/>
  <c r="V2588" i="5"/>
  <c r="O2589" i="5"/>
  <c r="V2589" i="5"/>
  <c r="O2590" i="5"/>
  <c r="V2590" i="5"/>
  <c r="O2591" i="5"/>
  <c r="V2591" i="5"/>
  <c r="V2592" i="5"/>
  <c r="V2593" i="5"/>
  <c r="O2594" i="5"/>
  <c r="V2594" i="5"/>
  <c r="O2595" i="5"/>
  <c r="V2595" i="5"/>
  <c r="O2596" i="5"/>
  <c r="V2596" i="5"/>
  <c r="V2597" i="5"/>
  <c r="V2598" i="5"/>
  <c r="O2599" i="5"/>
  <c r="V2599" i="5"/>
  <c r="O2600" i="5"/>
  <c r="V2600" i="5"/>
  <c r="V2601" i="5"/>
  <c r="O2602" i="5"/>
  <c r="V2602" i="5"/>
  <c r="O2603" i="5"/>
  <c r="V2603" i="5"/>
  <c r="O2604" i="5"/>
  <c r="V2604" i="5"/>
  <c r="O2605" i="5"/>
  <c r="V2605" i="5"/>
  <c r="O2606" i="5"/>
  <c r="V2606" i="5"/>
  <c r="V2607" i="5"/>
  <c r="O2608" i="5"/>
  <c r="V2608" i="5"/>
  <c r="O2609" i="5"/>
  <c r="V2609" i="5"/>
  <c r="O2610" i="5"/>
  <c r="V2610" i="5"/>
  <c r="V2611" i="5"/>
  <c r="O2612" i="5"/>
  <c r="V2612" i="5"/>
  <c r="O2613" i="5"/>
  <c r="V2613" i="5"/>
  <c r="V2614" i="5"/>
  <c r="O2615" i="5"/>
  <c r="V2615" i="5"/>
  <c r="O2616" i="5"/>
  <c r="V2616" i="5"/>
  <c r="O2617" i="5"/>
  <c r="V2617" i="5"/>
  <c r="V2618" i="5"/>
  <c r="O2619" i="5"/>
  <c r="V2619" i="5"/>
  <c r="O2620" i="5"/>
  <c r="V2620" i="5"/>
  <c r="O2621" i="5"/>
  <c r="V2621" i="5"/>
  <c r="V2622" i="5"/>
  <c r="O2623" i="5"/>
  <c r="V2623" i="5"/>
  <c r="O2624" i="5"/>
  <c r="V2624" i="5"/>
  <c r="O2625" i="5"/>
  <c r="V2625" i="5"/>
  <c r="V2626" i="5"/>
  <c r="O2627" i="5"/>
  <c r="V2627" i="5"/>
  <c r="O2628" i="5"/>
  <c r="V2628" i="5"/>
  <c r="O2629" i="5"/>
  <c r="V2629" i="5"/>
  <c r="O2630" i="5"/>
  <c r="V2630" i="5"/>
  <c r="O2631" i="5"/>
  <c r="V2631" i="5"/>
  <c r="O2632" i="5"/>
  <c r="V2632" i="5"/>
  <c r="V2633" i="5"/>
  <c r="O2634" i="5"/>
  <c r="V2634" i="5"/>
  <c r="O2635" i="5"/>
  <c r="V2635" i="5"/>
  <c r="V2636" i="5"/>
  <c r="O2637" i="5"/>
  <c r="V2637" i="5"/>
  <c r="O2638" i="5"/>
  <c r="V2638" i="5"/>
  <c r="V2639" i="5"/>
  <c r="O2640" i="5"/>
  <c r="V2640" i="5"/>
  <c r="O2641" i="5"/>
  <c r="V2641" i="5"/>
  <c r="O2642" i="5"/>
  <c r="V2642" i="5"/>
  <c r="O2643" i="5"/>
  <c r="V2643" i="5"/>
  <c r="O2644" i="5"/>
  <c r="V2644" i="5"/>
  <c r="O2645" i="5"/>
  <c r="V2645" i="5"/>
  <c r="V2646" i="5"/>
  <c r="O2647" i="5"/>
  <c r="V2647" i="5"/>
  <c r="O2648" i="5"/>
  <c r="V2648" i="5"/>
  <c r="O2649" i="5"/>
  <c r="V2649" i="5"/>
  <c r="V2650" i="5"/>
  <c r="O2651" i="5"/>
  <c r="V2651" i="5"/>
  <c r="O2652" i="5"/>
  <c r="V2652" i="5"/>
  <c r="O2653" i="5"/>
  <c r="V2653" i="5"/>
  <c r="O2654" i="5"/>
  <c r="V2654" i="5"/>
  <c r="O2655" i="5"/>
  <c r="V2655" i="5"/>
  <c r="V2656" i="5"/>
  <c r="O2657" i="5"/>
  <c r="V2657" i="5"/>
  <c r="O2658" i="5"/>
  <c r="V2658" i="5"/>
  <c r="V2659" i="5"/>
  <c r="O2660" i="5"/>
  <c r="V2660" i="5"/>
  <c r="O2661" i="5"/>
  <c r="V2661" i="5"/>
  <c r="V2662" i="5"/>
  <c r="O2663" i="5"/>
  <c r="V2663" i="5"/>
  <c r="O2664" i="5"/>
  <c r="V2664" i="5"/>
  <c r="O2665" i="5"/>
  <c r="V2665" i="5"/>
  <c r="V2666" i="5"/>
  <c r="V2667" i="5"/>
  <c r="V2668" i="5"/>
  <c r="O2669" i="5"/>
  <c r="V2669" i="5"/>
  <c r="O2670" i="5"/>
  <c r="V2670" i="5"/>
  <c r="O2671" i="5"/>
  <c r="V2671" i="5"/>
  <c r="O2672" i="5"/>
  <c r="V2672" i="5"/>
  <c r="O2673" i="5"/>
  <c r="V2673" i="5"/>
  <c r="O2674" i="5"/>
  <c r="V2674" i="5"/>
  <c r="O2675" i="5"/>
  <c r="V2675" i="5"/>
  <c r="V2676" i="5"/>
  <c r="O2677" i="5"/>
  <c r="V2677" i="5"/>
  <c r="O2678" i="5"/>
  <c r="V2678" i="5"/>
  <c r="O2679" i="5"/>
  <c r="V2679" i="5"/>
  <c r="V2680" i="5"/>
  <c r="V2681" i="5"/>
  <c r="O2682" i="5"/>
  <c r="V2682" i="5"/>
  <c r="O2683" i="5"/>
  <c r="V2683" i="5"/>
  <c r="O2684" i="5"/>
  <c r="V2684" i="5"/>
  <c r="V2685" i="5"/>
  <c r="O2686" i="5"/>
  <c r="V2686" i="5"/>
  <c r="O2687" i="5"/>
  <c r="V2687" i="5"/>
  <c r="V2688" i="5"/>
  <c r="O2689" i="5"/>
  <c r="V2689" i="5"/>
  <c r="O2690" i="5"/>
  <c r="V2690" i="5"/>
  <c r="O2691" i="5"/>
  <c r="V2691" i="5"/>
  <c r="V2692" i="5"/>
  <c r="O2693" i="5"/>
  <c r="V2693" i="5"/>
  <c r="O2694" i="5"/>
  <c r="V2694" i="5"/>
  <c r="V2695" i="5"/>
  <c r="O2696" i="5"/>
  <c r="V2696" i="5"/>
  <c r="O2697" i="5"/>
  <c r="V2697" i="5"/>
  <c r="V2698" i="5"/>
  <c r="O2699" i="5"/>
  <c r="V2699" i="5"/>
  <c r="O2700" i="5"/>
  <c r="V2700" i="5"/>
  <c r="O2701" i="5"/>
  <c r="V2701" i="5"/>
  <c r="V2702" i="5"/>
  <c r="O2703" i="5"/>
  <c r="V2703" i="5"/>
  <c r="O2704" i="5"/>
  <c r="V2704" i="5"/>
  <c r="O2705" i="5"/>
  <c r="V2705" i="5"/>
  <c r="V2706" i="5"/>
  <c r="O2707" i="5"/>
  <c r="V2707" i="5"/>
  <c r="O2708" i="5"/>
  <c r="V2708" i="5"/>
  <c r="O2709" i="5"/>
  <c r="V2709" i="5"/>
  <c r="O2710" i="5"/>
  <c r="V2710" i="5"/>
  <c r="O2711" i="5"/>
  <c r="V2711" i="5"/>
  <c r="O2712" i="5"/>
  <c r="V2712" i="5"/>
  <c r="O2713" i="5"/>
  <c r="V2713" i="5"/>
  <c r="V2714" i="5"/>
  <c r="O2715" i="5"/>
  <c r="V2715" i="5"/>
  <c r="O2716" i="5"/>
  <c r="V2716" i="5"/>
  <c r="O2717" i="5"/>
  <c r="V2717" i="5"/>
  <c r="O2718" i="5"/>
  <c r="V2718" i="5"/>
  <c r="O2719" i="5"/>
  <c r="V2719" i="5"/>
  <c r="O2720" i="5"/>
  <c r="V2720" i="5"/>
  <c r="V2721" i="5"/>
  <c r="O2722" i="5"/>
  <c r="V2722" i="5"/>
  <c r="O2723" i="5"/>
  <c r="V2723" i="5"/>
  <c r="O2724" i="5"/>
  <c r="V2724" i="5"/>
  <c r="V2725" i="5"/>
  <c r="O2726" i="5"/>
  <c r="V2726" i="5"/>
  <c r="O2727" i="5"/>
  <c r="V2727" i="5"/>
  <c r="V2728" i="5"/>
  <c r="O2729" i="5"/>
  <c r="V2729" i="5"/>
  <c r="O2730" i="5"/>
  <c r="V2730" i="5"/>
  <c r="O2731" i="5"/>
  <c r="V2731" i="5"/>
  <c r="V2732" i="5"/>
  <c r="V2733" i="5"/>
  <c r="O2734" i="5"/>
  <c r="V2734" i="5"/>
  <c r="O2735" i="5"/>
  <c r="V2735" i="5"/>
  <c r="O2736" i="5"/>
  <c r="V2736" i="5"/>
  <c r="O2737" i="5"/>
  <c r="V2737" i="5"/>
  <c r="O2738" i="5"/>
  <c r="V2738" i="5"/>
  <c r="O2739" i="5"/>
  <c r="V2739" i="5"/>
  <c r="O2740" i="5"/>
  <c r="V2740" i="5"/>
  <c r="O2741" i="5"/>
  <c r="V2741" i="5"/>
  <c r="V2742" i="5"/>
  <c r="V2743" i="5"/>
  <c r="O2744" i="5"/>
  <c r="V2744" i="5"/>
  <c r="V2745" i="5"/>
  <c r="V2746" i="5"/>
  <c r="O2747" i="5"/>
  <c r="V2747" i="5"/>
  <c r="O2748" i="5"/>
  <c r="V2748" i="5"/>
  <c r="O2749" i="5"/>
  <c r="V2749" i="5"/>
  <c r="V2750" i="5"/>
  <c r="O2751" i="5"/>
  <c r="V2751" i="5"/>
  <c r="O2752" i="5"/>
  <c r="V2752" i="5"/>
  <c r="V2753" i="5"/>
  <c r="O2754" i="5"/>
  <c r="V2754" i="5"/>
  <c r="V2755" i="5"/>
  <c r="V2756" i="5"/>
  <c r="O2757" i="5"/>
  <c r="V2757" i="5"/>
  <c r="O2758" i="5"/>
  <c r="V2758" i="5"/>
  <c r="O2759" i="5"/>
  <c r="V2759" i="5"/>
  <c r="V2760" i="5"/>
  <c r="O2761" i="5"/>
  <c r="V2761" i="5"/>
  <c r="O2762" i="5"/>
  <c r="V2762" i="5"/>
  <c r="V2763" i="5"/>
  <c r="V2764" i="5"/>
  <c r="O2765" i="5"/>
  <c r="V2765" i="5"/>
  <c r="O2766" i="5"/>
  <c r="V2766" i="5"/>
  <c r="V2767" i="5"/>
  <c r="V2768" i="5"/>
  <c r="O2769" i="5"/>
  <c r="V2769" i="5"/>
  <c r="O2770" i="5"/>
  <c r="V2770" i="5"/>
  <c r="O2771" i="5"/>
  <c r="V2771" i="5"/>
  <c r="V2772" i="5"/>
  <c r="V2773" i="5"/>
  <c r="O2774" i="5"/>
  <c r="V2774" i="5"/>
  <c r="O2775" i="5"/>
  <c r="V2775" i="5"/>
  <c r="V2776" i="5"/>
  <c r="V2777" i="5"/>
  <c r="O2778" i="5"/>
  <c r="V2778" i="5"/>
  <c r="O2779" i="5"/>
  <c r="V2779" i="5"/>
  <c r="V2780" i="5"/>
  <c r="O2781" i="5"/>
  <c r="V2781" i="5"/>
  <c r="O2782" i="5"/>
  <c r="V2782" i="5"/>
  <c r="V2783" i="5"/>
  <c r="V2784" i="5"/>
  <c r="O2785" i="5"/>
  <c r="V2785" i="5"/>
  <c r="O2786" i="5"/>
  <c r="V2786" i="5"/>
  <c r="O2787" i="5"/>
  <c r="V2787" i="5"/>
  <c r="V2788" i="5"/>
  <c r="V2789" i="5"/>
  <c r="O2790" i="5"/>
  <c r="V2790" i="5"/>
  <c r="O2791" i="5"/>
  <c r="V2791" i="5"/>
  <c r="O2792" i="5"/>
  <c r="V2792" i="5"/>
  <c r="V2793" i="5"/>
  <c r="V2794" i="5"/>
  <c r="O2795" i="5"/>
  <c r="V2795" i="5"/>
  <c r="O2796" i="5"/>
  <c r="V2796" i="5"/>
  <c r="O2797" i="5"/>
  <c r="V2797" i="5"/>
  <c r="O2798" i="5"/>
  <c r="V2798" i="5"/>
  <c r="O2799" i="5"/>
  <c r="V2799" i="5"/>
  <c r="O2800" i="5"/>
  <c r="V2800" i="5"/>
  <c r="V2801" i="5"/>
  <c r="V2802" i="5"/>
  <c r="O2803" i="5"/>
  <c r="V2803" i="5"/>
  <c r="O2804" i="5"/>
  <c r="V2804" i="5"/>
  <c r="O2805" i="5"/>
  <c r="V2805" i="5"/>
  <c r="O2806" i="5"/>
  <c r="V2806" i="5"/>
  <c r="V2807" i="5"/>
  <c r="V2808" i="5"/>
  <c r="O2809" i="5"/>
  <c r="V2809" i="5"/>
  <c r="O2810" i="5"/>
  <c r="V2810" i="5"/>
  <c r="O2811" i="5"/>
  <c r="V2811" i="5"/>
  <c r="V2812" i="5"/>
  <c r="O2813" i="5"/>
  <c r="V2813" i="5"/>
  <c r="O2814" i="5"/>
  <c r="V2814" i="5"/>
  <c r="V2815" i="5"/>
  <c r="V2816" i="5"/>
  <c r="O2817" i="5"/>
  <c r="V2817" i="5"/>
  <c r="O2818" i="5"/>
  <c r="V2818" i="5"/>
  <c r="O2819" i="5"/>
  <c r="V2819" i="5"/>
  <c r="O2820" i="5"/>
  <c r="V2820" i="5"/>
  <c r="O2821" i="5"/>
  <c r="V2821" i="5"/>
  <c r="O2822" i="5"/>
  <c r="V2822" i="5"/>
  <c r="O2823" i="5"/>
  <c r="V2823" i="5"/>
  <c r="V2824" i="5"/>
  <c r="O2825" i="5"/>
  <c r="V2825" i="5"/>
  <c r="O2826" i="5"/>
  <c r="V2826" i="5"/>
  <c r="V2827" i="5"/>
  <c r="V2828" i="5"/>
  <c r="O2829" i="5"/>
  <c r="V2829" i="5"/>
  <c r="O2830" i="5"/>
  <c r="V2830" i="5"/>
  <c r="O2831" i="5"/>
  <c r="V2831" i="5"/>
  <c r="V2832" i="5"/>
  <c r="O2833" i="5"/>
  <c r="V2833" i="5"/>
  <c r="O2834" i="5"/>
  <c r="V2834" i="5"/>
  <c r="V2835" i="5"/>
  <c r="V2836" i="5"/>
  <c r="O2837" i="5"/>
  <c r="V2837" i="5"/>
  <c r="O2838" i="5"/>
  <c r="V2838" i="5"/>
  <c r="V2839" i="5"/>
  <c r="O2840" i="5"/>
  <c r="V2840" i="5"/>
  <c r="O2841" i="5"/>
  <c r="V2841" i="5"/>
  <c r="O2842" i="5"/>
  <c r="V2842" i="5"/>
  <c r="O2843" i="5"/>
  <c r="V2843" i="5"/>
  <c r="V2844" i="5"/>
  <c r="O2845" i="5"/>
  <c r="V2845" i="5"/>
  <c r="O2846" i="5"/>
  <c r="V2846" i="5"/>
  <c r="V2847" i="5"/>
  <c r="V2848" i="5"/>
  <c r="O2849" i="5"/>
  <c r="V2849" i="5"/>
  <c r="O2850" i="5"/>
  <c r="V2850" i="5"/>
  <c r="O2851" i="5"/>
  <c r="V2851" i="5"/>
  <c r="V2852" i="5"/>
  <c r="V2853" i="5"/>
  <c r="O2854" i="5"/>
  <c r="V2854" i="5"/>
  <c r="O2855" i="5"/>
  <c r="V2855" i="5"/>
  <c r="O2856" i="5"/>
  <c r="V2856" i="5"/>
  <c r="V2857" i="5"/>
  <c r="V2858" i="5"/>
  <c r="O2859" i="5"/>
  <c r="V2859" i="5"/>
  <c r="O2860" i="5"/>
  <c r="V2860" i="5"/>
  <c r="O2861" i="5"/>
  <c r="V2861" i="5"/>
  <c r="V2862" i="5"/>
  <c r="O2863" i="5"/>
  <c r="V2863" i="5"/>
  <c r="O2864" i="5"/>
  <c r="V2864" i="5"/>
  <c r="V2865" i="5"/>
  <c r="V2866" i="5"/>
  <c r="O2867" i="5"/>
  <c r="V2867" i="5"/>
  <c r="V2868" i="5"/>
  <c r="O2869" i="5"/>
  <c r="V2869" i="5"/>
  <c r="O2870" i="5"/>
  <c r="V2870" i="5"/>
  <c r="V2871" i="5"/>
  <c r="O2872" i="5"/>
  <c r="V2872" i="5"/>
  <c r="O2873" i="5"/>
  <c r="V2873" i="5"/>
  <c r="V2874" i="5"/>
  <c r="V2875" i="5"/>
  <c r="O2876" i="5"/>
  <c r="V2876" i="5"/>
  <c r="O2877" i="5"/>
  <c r="V2877" i="5"/>
  <c r="V2878" i="5"/>
  <c r="V2879" i="5"/>
  <c r="O2880" i="5"/>
  <c r="V2880" i="5"/>
  <c r="O2881" i="5"/>
  <c r="V2881" i="5"/>
  <c r="V2882" i="5"/>
  <c r="O2883" i="5"/>
  <c r="V2883" i="5"/>
  <c r="O2884" i="5"/>
  <c r="V2884" i="5"/>
  <c r="V2885" i="5"/>
  <c r="V2886" i="5"/>
  <c r="O2887" i="5"/>
  <c r="V2887" i="5"/>
  <c r="O2888" i="5"/>
  <c r="V2888" i="5"/>
  <c r="V2889" i="5"/>
  <c r="O2890" i="5"/>
  <c r="V2890" i="5"/>
  <c r="O2891" i="5"/>
  <c r="V2891" i="5"/>
  <c r="O2892" i="5"/>
  <c r="V2892" i="5"/>
  <c r="V2893" i="5"/>
  <c r="V2894" i="5"/>
  <c r="O2895" i="5"/>
  <c r="V2895" i="5"/>
  <c r="V2896" i="5"/>
  <c r="V2897" i="5"/>
  <c r="O2898" i="5"/>
  <c r="V2898" i="5"/>
  <c r="O2899" i="5"/>
  <c r="V2899" i="5"/>
  <c r="O2900" i="5"/>
  <c r="V2900" i="5"/>
  <c r="V2901" i="5"/>
  <c r="V2902" i="5"/>
  <c r="O2903" i="5"/>
  <c r="V2903" i="5"/>
  <c r="O2904" i="5"/>
  <c r="V2904" i="5"/>
  <c r="V2905" i="5"/>
  <c r="O2906" i="5"/>
  <c r="V2906" i="5"/>
  <c r="O2907" i="5"/>
  <c r="V2907" i="5"/>
  <c r="O2908" i="5"/>
  <c r="V2908" i="5"/>
  <c r="V2909" i="5"/>
  <c r="V2910" i="5"/>
  <c r="O2911" i="5"/>
  <c r="V2911" i="5"/>
  <c r="O2912" i="5"/>
  <c r="V2912" i="5"/>
  <c r="O2913" i="5"/>
  <c r="V2913" i="5"/>
  <c r="O2914" i="5"/>
  <c r="V2914" i="5"/>
  <c r="O2915" i="5"/>
  <c r="V2915" i="5"/>
  <c r="V2916" i="5"/>
  <c r="V2917" i="5"/>
  <c r="O2918" i="5"/>
  <c r="V2918" i="5"/>
  <c r="O2919" i="5"/>
  <c r="V2919" i="5"/>
  <c r="V2920" i="5"/>
  <c r="V2921" i="5"/>
  <c r="O2922" i="5"/>
  <c r="V2922" i="5"/>
  <c r="O2923" i="5"/>
  <c r="V2923" i="5"/>
  <c r="V2924" i="5"/>
  <c r="O2925" i="5"/>
  <c r="V2925" i="5"/>
  <c r="O2926" i="5"/>
  <c r="V2926" i="5"/>
  <c r="V2927" i="5"/>
  <c r="O2928" i="5"/>
  <c r="V2928" i="5"/>
  <c r="O2929" i="5"/>
  <c r="V2929" i="5"/>
  <c r="V2930" i="5"/>
  <c r="O2931" i="5"/>
  <c r="V2931" i="5"/>
  <c r="O2932" i="5"/>
  <c r="V2932" i="5"/>
  <c r="V2933" i="5"/>
  <c r="V2934" i="5"/>
  <c r="O2935" i="5"/>
  <c r="V2935" i="5"/>
  <c r="O2936" i="5"/>
  <c r="V2936" i="5"/>
  <c r="O2937" i="5"/>
  <c r="V2937" i="5"/>
  <c r="O2938" i="5"/>
  <c r="V2938" i="5"/>
  <c r="O2939" i="5"/>
  <c r="V2939" i="5"/>
  <c r="V2940" i="5"/>
  <c r="O2941" i="5"/>
  <c r="V2941" i="5"/>
  <c r="O2942" i="5"/>
  <c r="V2942" i="5"/>
  <c r="V2943" i="5"/>
  <c r="V2944" i="5"/>
  <c r="O2945" i="5"/>
  <c r="V2945" i="5"/>
  <c r="V2946" i="5"/>
  <c r="V2947" i="5"/>
  <c r="V2948" i="5"/>
  <c r="O2949" i="5"/>
  <c r="V2949" i="5"/>
  <c r="O2950" i="5"/>
  <c r="V2950" i="5"/>
  <c r="O2951" i="5"/>
  <c r="V2951" i="5"/>
  <c r="V2952" i="5"/>
  <c r="O2953" i="5"/>
  <c r="V2953" i="5"/>
  <c r="O2954" i="5"/>
  <c r="V2954" i="5"/>
  <c r="V2955" i="5"/>
  <c r="O2956" i="5"/>
  <c r="V2956" i="5"/>
  <c r="O2957" i="5"/>
  <c r="V2957" i="5"/>
  <c r="O2958" i="5"/>
  <c r="V2958" i="5"/>
  <c r="V2959" i="5"/>
  <c r="O2960" i="5"/>
  <c r="V2960" i="5"/>
  <c r="O2961" i="5"/>
  <c r="V2961" i="5"/>
  <c r="V2962" i="5"/>
  <c r="O2963" i="5"/>
  <c r="V2963" i="5"/>
  <c r="O2964" i="5"/>
  <c r="V2964" i="5"/>
  <c r="V2965" i="5"/>
  <c r="V2966" i="5"/>
  <c r="V2967" i="5"/>
  <c r="O2968" i="5"/>
  <c r="V2968" i="5"/>
  <c r="O2969" i="5"/>
  <c r="V2969" i="5"/>
  <c r="O2970" i="5"/>
  <c r="V2970" i="5"/>
  <c r="V2971" i="5"/>
  <c r="V2972" i="5"/>
  <c r="V2973" i="5"/>
  <c r="V2974" i="5"/>
  <c r="V2975" i="5"/>
  <c r="V2976" i="5"/>
  <c r="O2977" i="5"/>
  <c r="V2977" i="5"/>
  <c r="O2978" i="5"/>
  <c r="V2978" i="5"/>
  <c r="O2979" i="5"/>
  <c r="V2979" i="5"/>
  <c r="O2980" i="5"/>
  <c r="V2980" i="5"/>
  <c r="O2981" i="5"/>
  <c r="V2981" i="5"/>
  <c r="O2982" i="5"/>
  <c r="V2982" i="5"/>
  <c r="O2983" i="5"/>
  <c r="V2983" i="5"/>
  <c r="O2984" i="5"/>
  <c r="V2984" i="5"/>
  <c r="O2985" i="5"/>
  <c r="V2985" i="5"/>
  <c r="O2986" i="5"/>
  <c r="V2986" i="5"/>
  <c r="O2987" i="5"/>
  <c r="V2987" i="5"/>
  <c r="O2988" i="5"/>
  <c r="V2988" i="5"/>
  <c r="O2989" i="5"/>
  <c r="V2989" i="5"/>
  <c r="V2990" i="5"/>
  <c r="V2991" i="5"/>
  <c r="V2992" i="5"/>
  <c r="V2993" i="5"/>
  <c r="O2994" i="5"/>
  <c r="V2994" i="5"/>
  <c r="O2995" i="5"/>
  <c r="V2995" i="5"/>
  <c r="O2996" i="5"/>
  <c r="V2996" i="5"/>
  <c r="V2997" i="5"/>
  <c r="V2998" i="5"/>
  <c r="O2999" i="5"/>
  <c r="V2999" i="5"/>
  <c r="O3000" i="5"/>
  <c r="V3000" i="5"/>
  <c r="O3001" i="5"/>
  <c r="V3001" i="5"/>
  <c r="O3002" i="5"/>
  <c r="V3002" i="5"/>
  <c r="O3003" i="5"/>
  <c r="V3003" i="5"/>
  <c r="O3004" i="5"/>
  <c r="V3004" i="5"/>
  <c r="V3005" i="5"/>
  <c r="O3006" i="5"/>
  <c r="V3006" i="5"/>
  <c r="V3007" i="5"/>
  <c r="V3008" i="5"/>
  <c r="V3009" i="5"/>
  <c r="O3010" i="5"/>
  <c r="V3010" i="5"/>
  <c r="O3011" i="5"/>
  <c r="V3011" i="5"/>
  <c r="O3012" i="5"/>
  <c r="V3012" i="5"/>
  <c r="V3013" i="5"/>
  <c r="O3014" i="5"/>
  <c r="V3014" i="5"/>
  <c r="V3015" i="5"/>
  <c r="V3016" i="5"/>
  <c r="V3017" i="5"/>
  <c r="O3018" i="5"/>
  <c r="V3018" i="5"/>
  <c r="O3019" i="5"/>
  <c r="V3019" i="5"/>
  <c r="O3020" i="5"/>
  <c r="V3020" i="5"/>
  <c r="O3021" i="5"/>
  <c r="V3021" i="5"/>
  <c r="V3022" i="5"/>
  <c r="V3023" i="5"/>
  <c r="V3024" i="5"/>
  <c r="V3025" i="5"/>
  <c r="V3026" i="5"/>
  <c r="V3027" i="5"/>
  <c r="O3028" i="5"/>
  <c r="V3028" i="5"/>
  <c r="O3029" i="5"/>
  <c r="V3029" i="5"/>
  <c r="O3030" i="5"/>
  <c r="V3030" i="5"/>
  <c r="O3031" i="5"/>
  <c r="V3031" i="5"/>
  <c r="V3032" i="5"/>
  <c r="O3033" i="5"/>
  <c r="V3033" i="5"/>
  <c r="O3034" i="5"/>
  <c r="V3034" i="5"/>
  <c r="O3035" i="5"/>
  <c r="V3035" i="5"/>
  <c r="O3036" i="5"/>
  <c r="V3036" i="5"/>
  <c r="V3037" i="5"/>
  <c r="O3038" i="5"/>
  <c r="V3038" i="5"/>
  <c r="O3039" i="5"/>
  <c r="V3039" i="5"/>
  <c r="V3040" i="5"/>
  <c r="O3041" i="5"/>
  <c r="V3041" i="5"/>
  <c r="O3042" i="5"/>
  <c r="V3042" i="5"/>
  <c r="V3043" i="5"/>
  <c r="O3044" i="5"/>
  <c r="V3044" i="5"/>
  <c r="O3045" i="5"/>
  <c r="V3045" i="5"/>
  <c r="V3046" i="5"/>
  <c r="O3047" i="5"/>
  <c r="V3047" i="5"/>
  <c r="O3048" i="5"/>
  <c r="V3048" i="5"/>
  <c r="V3049" i="5"/>
  <c r="O3050" i="5"/>
  <c r="V3050" i="5"/>
  <c r="O3051" i="5"/>
  <c r="V3051" i="5"/>
  <c r="O3052" i="5"/>
  <c r="V3052" i="5"/>
  <c r="V3053" i="5"/>
  <c r="V3054" i="5"/>
  <c r="O3055" i="5"/>
  <c r="V3055" i="5"/>
  <c r="O3056" i="5"/>
  <c r="V3056" i="5"/>
  <c r="O3057" i="5"/>
  <c r="V3057" i="5"/>
  <c r="O3058" i="5"/>
  <c r="V3058" i="5"/>
  <c r="O3059" i="5"/>
  <c r="V3059" i="5"/>
  <c r="V3060" i="5"/>
  <c r="V3061" i="5"/>
  <c r="O3062" i="5"/>
  <c r="V3062" i="5"/>
  <c r="O3063" i="5"/>
  <c r="V3063" i="5"/>
  <c r="O3064" i="5"/>
  <c r="V3064" i="5"/>
  <c r="V3065" i="5"/>
  <c r="O3066" i="5"/>
  <c r="V3066" i="5"/>
  <c r="O3067" i="5"/>
  <c r="V3067" i="5"/>
  <c r="O3068" i="5"/>
  <c r="V3068" i="5"/>
  <c r="O3069" i="5"/>
  <c r="V3069" i="5"/>
  <c r="V3070" i="5"/>
  <c r="V3071" i="5"/>
  <c r="V3072" i="5"/>
  <c r="O3073" i="5"/>
  <c r="V3073" i="5"/>
  <c r="O3074" i="5"/>
  <c r="V3074" i="5"/>
  <c r="O3075" i="5"/>
  <c r="V3075" i="5"/>
  <c r="O3076" i="5"/>
  <c r="V3076" i="5"/>
  <c r="O3077" i="5"/>
  <c r="V3077" i="5"/>
  <c r="V3078" i="5"/>
  <c r="V3079" i="5"/>
  <c r="O3080" i="5"/>
  <c r="V3080" i="5"/>
  <c r="O3081" i="5"/>
  <c r="V3081" i="5"/>
  <c r="V3082" i="5"/>
  <c r="O3083" i="5"/>
  <c r="V3083" i="5"/>
  <c r="O3084" i="5"/>
  <c r="V3084" i="5"/>
  <c r="O3085" i="5"/>
  <c r="V3085" i="5"/>
  <c r="O3086" i="5"/>
  <c r="V3086" i="5"/>
  <c r="O3087" i="5"/>
  <c r="V3087" i="5"/>
  <c r="O3088" i="5"/>
  <c r="V3088" i="5"/>
  <c r="O3089" i="5"/>
  <c r="V3089" i="5"/>
  <c r="V3090" i="5"/>
  <c r="V3091" i="5"/>
  <c r="V3092" i="5"/>
  <c r="V3093" i="5"/>
  <c r="O3094" i="5"/>
  <c r="V3094" i="5"/>
  <c r="O3095" i="5"/>
  <c r="V3095" i="5"/>
  <c r="O3096" i="5"/>
  <c r="V3096" i="5"/>
  <c r="O3097" i="5"/>
  <c r="V3097" i="5"/>
  <c r="O3098" i="5"/>
  <c r="V3098" i="5"/>
  <c r="O3099" i="5"/>
  <c r="V3099" i="5"/>
  <c r="V3100" i="5"/>
  <c r="V3101" i="5"/>
  <c r="O3102" i="5"/>
  <c r="V3102" i="5"/>
  <c r="O3103" i="5"/>
  <c r="V3103" i="5"/>
  <c r="V3104" i="5"/>
  <c r="V3105" i="5"/>
  <c r="O3106" i="5"/>
  <c r="V3106" i="5"/>
  <c r="V3107" i="5"/>
  <c r="V3108" i="5"/>
  <c r="V3109" i="5"/>
  <c r="V3110" i="5"/>
  <c r="O3111" i="5"/>
  <c r="V3111" i="5"/>
  <c r="O3112" i="5"/>
  <c r="V3112" i="5"/>
  <c r="O3113" i="5"/>
  <c r="V3113" i="5"/>
  <c r="V3114" i="5"/>
  <c r="V3115" i="5"/>
  <c r="V3116" i="5"/>
  <c r="V3117" i="5"/>
  <c r="O3118" i="5"/>
  <c r="V3118" i="5"/>
  <c r="O3119" i="5"/>
  <c r="V3119" i="5"/>
  <c r="O3120" i="5"/>
  <c r="V3120" i="5"/>
  <c r="O3121" i="5"/>
  <c r="V3121" i="5"/>
  <c r="O3122" i="5"/>
  <c r="V3122" i="5"/>
  <c r="O3123" i="5"/>
  <c r="V3123" i="5"/>
  <c r="V3124" i="5"/>
  <c r="V3125" i="5"/>
  <c r="O3126" i="5"/>
  <c r="V3126" i="5"/>
  <c r="O3127" i="5"/>
  <c r="V3127" i="5"/>
  <c r="O3128" i="5"/>
  <c r="V3128" i="5"/>
  <c r="V3129" i="5"/>
  <c r="V3130" i="5"/>
  <c r="O3131" i="5"/>
  <c r="V3131" i="5"/>
  <c r="O3132" i="5"/>
  <c r="V3132" i="5"/>
  <c r="O3133" i="5"/>
  <c r="V3133" i="5"/>
  <c r="V3134" i="5"/>
  <c r="V3135" i="5"/>
  <c r="O3136" i="5"/>
  <c r="V3136" i="5"/>
  <c r="O3137" i="5"/>
  <c r="V3137" i="5"/>
  <c r="O3138" i="5"/>
  <c r="V3138" i="5"/>
  <c r="V3139" i="5"/>
  <c r="V3140" i="5"/>
  <c r="V3141" i="5"/>
  <c r="V3142" i="5"/>
  <c r="V3143" i="5"/>
  <c r="V3144" i="5"/>
  <c r="O3145" i="5"/>
  <c r="V3145" i="5"/>
  <c r="O3146" i="5"/>
  <c r="V3146" i="5"/>
  <c r="O3147" i="5"/>
  <c r="V3147" i="5"/>
  <c r="V3148" i="5"/>
  <c r="V3149" i="5"/>
  <c r="V3150" i="5"/>
  <c r="V3151" i="5"/>
  <c r="O3152" i="5"/>
  <c r="V3152" i="5"/>
  <c r="O3153" i="5"/>
  <c r="V3153" i="5"/>
  <c r="V3154" i="5"/>
  <c r="V3155" i="5"/>
  <c r="V3156" i="5"/>
  <c r="V3157" i="5"/>
  <c r="O3158" i="5"/>
  <c r="V3158" i="5"/>
  <c r="V3159" i="5"/>
  <c r="V3160" i="5"/>
  <c r="V3161" i="5"/>
  <c r="V3162" i="5"/>
  <c r="O3163" i="5"/>
  <c r="V3163" i="5"/>
  <c r="O3164" i="5"/>
  <c r="V3164" i="5"/>
  <c r="V3165" i="5"/>
  <c r="V3166" i="5"/>
  <c r="O3167" i="5"/>
  <c r="V3167" i="5"/>
  <c r="V3168" i="5"/>
  <c r="V3169" i="5"/>
  <c r="V3170" i="5"/>
  <c r="V3171" i="5"/>
  <c r="O3172" i="5"/>
  <c r="V3172" i="5"/>
  <c r="V3173" i="5"/>
  <c r="O3174" i="5"/>
  <c r="V3174" i="5"/>
  <c r="O3175" i="5"/>
  <c r="V3175" i="5"/>
  <c r="O3176" i="5"/>
  <c r="V3176" i="5"/>
  <c r="O3177" i="5"/>
  <c r="V3177" i="5"/>
  <c r="V3178" i="5"/>
  <c r="O3179" i="5"/>
  <c r="V3179" i="5"/>
  <c r="O3180" i="5"/>
  <c r="V3180" i="5"/>
  <c r="V3181" i="5"/>
  <c r="V3182" i="5"/>
  <c r="V3183" i="5"/>
  <c r="O3184" i="5"/>
  <c r="V3184" i="5"/>
  <c r="O3185" i="5"/>
  <c r="V3185" i="5"/>
  <c r="O3186" i="5"/>
  <c r="V3186" i="5"/>
  <c r="O3187" i="5"/>
  <c r="V3187" i="5"/>
  <c r="V3188" i="5"/>
  <c r="O3189" i="5"/>
  <c r="V3189" i="5"/>
  <c r="O3190" i="5"/>
  <c r="V3190" i="5"/>
  <c r="V3191" i="5"/>
  <c r="V3192" i="5"/>
  <c r="V3193" i="5"/>
  <c r="V3194" i="5"/>
  <c r="O3195" i="5"/>
  <c r="V3195" i="5"/>
  <c r="O3196" i="5"/>
  <c r="V3196" i="5"/>
  <c r="O3197" i="5"/>
  <c r="V3197" i="5"/>
  <c r="V3198" i="5"/>
  <c r="V3199" i="5"/>
  <c r="V3200" i="5"/>
  <c r="O3201" i="5"/>
  <c r="V3201" i="5"/>
  <c r="O3202" i="5"/>
  <c r="V3202" i="5"/>
  <c r="O3203" i="5"/>
  <c r="V3203" i="5"/>
  <c r="O3204" i="5"/>
  <c r="V3204" i="5"/>
  <c r="V3205" i="5"/>
  <c r="V3206" i="5"/>
  <c r="O3207" i="5"/>
  <c r="V3207" i="5"/>
  <c r="O3208" i="5"/>
  <c r="V3208" i="5"/>
  <c r="V3209" i="5"/>
  <c r="V3210" i="5"/>
  <c r="O3211" i="5"/>
  <c r="V3211" i="5"/>
  <c r="O3212" i="5"/>
  <c r="V3212" i="5"/>
  <c r="V3213" i="5"/>
  <c r="V3214" i="5"/>
  <c r="O3215" i="5"/>
  <c r="V3215" i="5"/>
  <c r="O3216" i="5"/>
  <c r="V3216" i="5"/>
  <c r="O3217" i="5"/>
  <c r="V3217" i="5"/>
  <c r="V3218" i="5"/>
  <c r="O3219" i="5"/>
  <c r="V3219" i="5"/>
  <c r="O3220" i="5"/>
  <c r="V3220" i="5"/>
  <c r="O3221" i="5"/>
  <c r="V3221" i="5"/>
  <c r="O3222" i="5"/>
  <c r="V3222" i="5"/>
  <c r="O3223" i="5"/>
  <c r="V3223" i="5"/>
  <c r="V3224" i="5"/>
  <c r="V3225" i="5"/>
  <c r="V3226" i="5"/>
  <c r="V3227" i="5"/>
  <c r="O3228" i="5"/>
  <c r="V3228" i="5"/>
  <c r="O3229" i="5"/>
  <c r="V3229" i="5"/>
  <c r="O3230" i="5"/>
  <c r="V3230" i="5"/>
  <c r="O3231" i="5"/>
  <c r="V3231" i="5"/>
  <c r="V3232" i="5"/>
  <c r="V3233" i="5"/>
  <c r="O3234" i="5"/>
  <c r="V3234" i="5"/>
  <c r="O3235" i="5"/>
  <c r="V3235" i="5"/>
  <c r="V3236" i="5"/>
  <c r="V3237" i="5"/>
  <c r="V3238" i="5"/>
  <c r="O3239" i="5"/>
  <c r="V3239" i="5"/>
  <c r="O3240" i="5"/>
  <c r="V3240" i="5"/>
  <c r="V3241" i="5"/>
  <c r="V3242" i="5"/>
  <c r="O3243" i="5"/>
  <c r="V3243" i="5"/>
  <c r="O3244" i="5"/>
  <c r="V3244" i="5"/>
  <c r="V3245" i="5"/>
  <c r="V3246" i="5"/>
  <c r="V3247" i="5"/>
  <c r="V3248" i="5"/>
  <c r="V3249" i="5"/>
  <c r="V3250" i="5"/>
  <c r="V3251" i="5"/>
  <c r="V3252" i="5"/>
  <c r="V3253" i="5"/>
  <c r="V3254" i="5"/>
  <c r="V3255" i="5"/>
  <c r="V3256" i="5"/>
  <c r="O3257" i="5"/>
  <c r="V3257" i="5"/>
  <c r="V3258" i="5"/>
  <c r="O3259" i="5"/>
  <c r="V3259" i="5"/>
  <c r="O3260" i="5"/>
  <c r="V3260" i="5"/>
  <c r="V3261" i="5"/>
  <c r="O3262" i="5"/>
  <c r="V3262" i="5"/>
  <c r="O3263" i="5"/>
  <c r="V3263" i="5"/>
  <c r="O3264" i="5"/>
  <c r="V3264" i="5"/>
  <c r="V3265" i="5"/>
  <c r="O3266" i="5"/>
  <c r="V3266" i="5"/>
  <c r="V3267" i="5"/>
  <c r="V3268" i="5"/>
  <c r="V3269" i="5"/>
  <c r="O3270" i="5"/>
  <c r="V3270" i="5"/>
  <c r="O3271" i="5"/>
  <c r="V3271" i="5"/>
  <c r="O3272" i="5"/>
  <c r="V3272" i="5"/>
  <c r="V3273" i="5"/>
  <c r="O3274" i="5"/>
  <c r="V3274" i="5"/>
  <c r="O3275" i="5"/>
  <c r="V3275" i="5"/>
  <c r="O3276" i="5"/>
  <c r="V3276" i="5"/>
  <c r="V3277" i="5"/>
  <c r="V3278" i="5"/>
  <c r="V3279" i="5"/>
  <c r="O3280" i="5"/>
  <c r="V3280" i="5"/>
  <c r="V3281" i="5"/>
  <c r="O3282" i="5"/>
  <c r="V3282" i="5"/>
  <c r="O3283" i="5"/>
  <c r="V3283" i="5"/>
  <c r="O3284" i="5"/>
  <c r="V3284" i="5"/>
  <c r="O3285" i="5"/>
  <c r="V3285" i="5"/>
  <c r="O3286" i="5"/>
  <c r="V3286" i="5"/>
  <c r="O3287" i="5"/>
  <c r="V3287" i="5"/>
  <c r="O3288" i="5"/>
  <c r="V3288" i="5"/>
  <c r="O3289" i="5"/>
  <c r="V3289" i="5"/>
  <c r="O3290" i="5"/>
  <c r="V3290" i="5"/>
  <c r="O3291" i="5"/>
  <c r="V3291" i="5"/>
  <c r="O3292" i="5"/>
  <c r="V3292" i="5"/>
  <c r="O3293" i="5"/>
  <c r="V3293" i="5"/>
  <c r="O3294" i="5"/>
  <c r="V3294" i="5"/>
  <c r="O3295" i="5"/>
  <c r="V3295" i="5"/>
  <c r="V3296" i="5"/>
  <c r="V3297" i="5"/>
  <c r="O3298" i="5"/>
  <c r="V3298" i="5"/>
  <c r="O3299" i="5"/>
  <c r="V3299" i="5"/>
  <c r="O3300" i="5"/>
  <c r="V3300" i="5"/>
  <c r="O3301" i="5"/>
  <c r="V3301" i="5"/>
  <c r="O3302" i="5"/>
  <c r="V3302" i="5"/>
  <c r="O3303" i="5"/>
  <c r="V3303" i="5"/>
  <c r="O3304" i="5"/>
  <c r="V3304" i="5"/>
  <c r="O3305" i="5"/>
  <c r="V3305" i="5"/>
  <c r="V3306" i="5"/>
  <c r="V3307" i="5"/>
  <c r="V3308" i="5"/>
  <c r="O3309" i="5"/>
  <c r="V3309" i="5"/>
  <c r="O3310" i="5"/>
  <c r="V3310" i="5"/>
  <c r="O3311" i="5"/>
  <c r="V3311" i="5"/>
  <c r="O3312" i="5"/>
  <c r="V3312" i="5"/>
  <c r="O3313" i="5"/>
  <c r="V3313" i="5"/>
  <c r="V3314" i="5"/>
  <c r="V3315" i="5"/>
  <c r="V3316" i="5"/>
  <c r="O3317" i="5"/>
  <c r="V3317" i="5"/>
  <c r="V3318" i="5"/>
  <c r="O3319" i="5"/>
  <c r="V3319" i="5"/>
  <c r="V3320" i="5"/>
  <c r="V3321" i="5"/>
  <c r="V3322" i="5"/>
  <c r="V3323" i="5"/>
  <c r="V3324" i="5"/>
  <c r="V3325" i="5"/>
  <c r="O3326" i="5"/>
  <c r="V3326" i="5"/>
  <c r="O3327" i="5"/>
  <c r="V3327" i="5"/>
  <c r="V3328" i="5"/>
  <c r="V3329" i="5"/>
  <c r="V3330" i="5"/>
  <c r="V3331" i="5"/>
  <c r="O3332" i="5"/>
  <c r="V3332" i="5"/>
  <c r="O3333" i="5"/>
  <c r="V3333" i="5"/>
  <c r="V3334" i="5"/>
  <c r="O3335" i="5"/>
  <c r="V3335" i="5"/>
  <c r="V3336" i="5"/>
  <c r="V3337" i="5"/>
  <c r="V3338" i="5"/>
  <c r="O3339" i="5"/>
  <c r="V3339" i="5"/>
  <c r="O3340" i="5"/>
  <c r="V3340" i="5"/>
  <c r="O3341" i="5"/>
  <c r="V3341" i="5"/>
  <c r="O3342" i="5"/>
  <c r="V3342" i="5"/>
  <c r="V3343" i="5"/>
  <c r="O3344" i="5"/>
  <c r="V3344" i="5"/>
  <c r="V3345" i="5"/>
  <c r="V3346" i="5"/>
  <c r="V3347" i="5"/>
  <c r="V3348" i="5"/>
  <c r="O3349" i="5"/>
  <c r="V3349" i="5"/>
  <c r="O3350" i="5"/>
  <c r="V3350" i="5"/>
  <c r="O3351" i="5"/>
  <c r="V3351" i="5"/>
  <c r="V3352" i="5"/>
  <c r="O3353" i="5"/>
  <c r="V3353" i="5"/>
  <c r="O3354" i="5"/>
  <c r="V3354" i="5"/>
  <c r="O3355" i="5"/>
  <c r="V3355" i="5"/>
  <c r="O3356" i="5"/>
  <c r="V3356" i="5"/>
  <c r="O3357" i="5"/>
  <c r="V3357" i="5"/>
  <c r="V3358" i="5"/>
  <c r="V3359" i="5"/>
  <c r="O3360" i="5"/>
  <c r="V3360" i="5"/>
  <c r="O3361" i="5"/>
  <c r="V3361" i="5"/>
  <c r="V3362" i="5"/>
  <c r="V3363" i="5"/>
  <c r="V3364" i="5"/>
  <c r="V3365" i="5"/>
  <c r="O3366" i="5"/>
  <c r="V3366" i="5"/>
  <c r="O3367" i="5"/>
  <c r="V3367" i="5"/>
  <c r="O3368" i="5"/>
  <c r="V3368" i="5"/>
  <c r="O3369" i="5"/>
  <c r="V3369" i="5"/>
  <c r="O3370" i="5"/>
  <c r="V3370" i="5"/>
  <c r="O3371" i="5"/>
  <c r="V3371" i="5"/>
  <c r="V3372" i="5"/>
  <c r="V3373" i="5"/>
  <c r="O3374" i="5"/>
  <c r="V3374" i="5"/>
  <c r="O3375" i="5"/>
  <c r="V3375" i="5"/>
  <c r="O3376" i="5"/>
  <c r="V3376" i="5"/>
  <c r="V3377" i="5"/>
  <c r="V3378" i="5"/>
  <c r="O3379" i="5"/>
  <c r="V3379" i="5"/>
  <c r="O3380" i="5"/>
  <c r="V3380" i="5"/>
  <c r="V3381" i="5"/>
  <c r="O3382" i="5"/>
  <c r="V3382" i="5"/>
  <c r="O3383" i="5"/>
  <c r="V3383" i="5"/>
  <c r="O3384" i="5"/>
  <c r="V3384" i="5"/>
  <c r="O3385" i="5"/>
  <c r="V3385" i="5"/>
  <c r="V3386" i="5"/>
  <c r="O3387" i="5"/>
  <c r="V3387" i="5"/>
  <c r="O3388" i="5"/>
  <c r="V3388" i="5"/>
  <c r="V3389" i="5"/>
  <c r="V3390" i="5"/>
  <c r="O3391" i="5"/>
  <c r="V3391" i="5"/>
  <c r="O3392" i="5"/>
  <c r="V3392" i="5"/>
  <c r="V3393" i="5"/>
  <c r="V3394" i="5"/>
  <c r="O3395" i="5"/>
  <c r="V3395" i="5"/>
  <c r="O3396" i="5"/>
  <c r="V3396" i="5"/>
  <c r="O3397" i="5"/>
  <c r="V3397" i="5"/>
  <c r="O3398" i="5"/>
  <c r="V3398" i="5"/>
  <c r="O3399" i="5"/>
  <c r="V3399" i="5"/>
  <c r="O3400" i="5"/>
  <c r="V3400" i="5"/>
  <c r="V3401" i="5"/>
  <c r="V3402" i="5"/>
  <c r="O3403" i="5"/>
  <c r="V3403" i="5"/>
  <c r="O3404" i="5"/>
  <c r="V3404" i="5"/>
  <c r="V3405" i="5"/>
  <c r="V3406" i="5"/>
  <c r="O3407" i="5"/>
  <c r="V3407" i="5"/>
  <c r="O3408" i="5"/>
  <c r="V3408" i="5"/>
  <c r="O3409" i="5"/>
  <c r="V3409" i="5"/>
  <c r="V3410" i="5"/>
  <c r="V3411" i="5"/>
  <c r="O3412" i="5"/>
  <c r="V3412" i="5"/>
  <c r="O3413" i="5"/>
  <c r="V3413" i="5"/>
  <c r="O3414" i="5"/>
  <c r="V3414" i="5"/>
  <c r="V3415" i="5"/>
  <c r="V3416" i="5"/>
  <c r="O3417" i="5"/>
  <c r="V3417" i="5"/>
  <c r="O3418" i="5"/>
  <c r="V3418" i="5"/>
  <c r="O3419" i="5"/>
  <c r="V3419" i="5"/>
  <c r="V3420" i="5"/>
  <c r="V3421" i="5"/>
  <c r="O3422" i="5"/>
  <c r="V3422" i="5"/>
  <c r="O3423" i="5"/>
  <c r="V3423" i="5"/>
  <c r="O3424" i="5"/>
  <c r="V3424" i="5"/>
  <c r="V3425" i="5"/>
  <c r="V3426" i="5"/>
  <c r="O3427" i="5"/>
  <c r="V3427" i="5"/>
  <c r="O3428" i="5"/>
  <c r="V3428" i="5"/>
  <c r="V3429" i="5"/>
  <c r="V3430" i="5"/>
  <c r="V3431" i="5"/>
  <c r="V3432" i="5"/>
  <c r="O3433" i="5"/>
  <c r="V3433" i="5"/>
  <c r="O3434" i="5"/>
  <c r="V3434" i="5"/>
  <c r="V3435" i="5"/>
  <c r="O3436" i="5"/>
  <c r="V3436" i="5"/>
  <c r="O3437" i="5"/>
  <c r="V3437" i="5"/>
  <c r="V3438" i="5"/>
  <c r="O3439" i="5"/>
  <c r="V3439" i="5"/>
  <c r="O3440" i="5"/>
  <c r="V3440" i="5"/>
  <c r="V3441" i="5"/>
  <c r="V3442" i="5"/>
  <c r="O3443" i="5"/>
  <c r="V3443" i="5"/>
  <c r="V3444" i="5"/>
  <c r="V3445" i="5"/>
  <c r="V3446" i="5"/>
  <c r="V3447" i="5"/>
  <c r="V3448" i="5"/>
  <c r="O3449" i="5"/>
  <c r="V3449" i="5"/>
  <c r="O3450" i="5"/>
  <c r="V3450" i="5"/>
  <c r="V3451" i="5"/>
  <c r="V3452" i="5"/>
  <c r="V3453" i="5"/>
  <c r="O3454" i="5"/>
  <c r="V3454" i="5"/>
  <c r="V3455" i="5"/>
  <c r="V3456" i="5"/>
  <c r="O3457" i="5"/>
  <c r="V3457" i="5"/>
  <c r="O3458" i="5"/>
  <c r="V3458" i="5"/>
  <c r="O3459" i="5"/>
  <c r="V3459" i="5"/>
  <c r="V3460" i="5"/>
  <c r="V3461" i="5"/>
  <c r="O3462" i="5"/>
  <c r="V3462" i="5"/>
  <c r="O3463" i="5"/>
  <c r="V3463" i="5"/>
  <c r="V3464" i="5"/>
  <c r="V3465" i="5"/>
  <c r="V3466" i="5"/>
  <c r="O3467" i="5"/>
  <c r="V3467" i="5"/>
  <c r="O3468" i="5"/>
  <c r="V3468" i="5"/>
  <c r="O3469" i="5"/>
  <c r="V3469" i="5"/>
  <c r="O3470" i="5"/>
  <c r="V3470" i="5"/>
  <c r="V3471" i="5"/>
  <c r="V3472" i="5"/>
  <c r="O3473" i="5"/>
  <c r="V3473" i="5"/>
  <c r="O3474" i="5"/>
  <c r="V3474" i="5"/>
  <c r="O3475" i="5"/>
  <c r="V3475" i="5"/>
  <c r="V3476" i="5"/>
  <c r="V3477" i="5"/>
  <c r="V3478" i="5"/>
  <c r="O3479" i="5"/>
  <c r="V3479" i="5"/>
  <c r="O3480" i="5"/>
  <c r="V3480" i="5"/>
  <c r="O3481" i="5"/>
  <c r="V3481" i="5"/>
  <c r="V3482" i="5"/>
  <c r="O3483" i="5"/>
  <c r="V3483" i="5"/>
  <c r="O3484" i="5"/>
  <c r="V3484" i="5"/>
  <c r="V3485" i="5"/>
  <c r="V3486" i="5"/>
  <c r="V3487" i="5"/>
  <c r="O3488" i="5"/>
  <c r="V3488" i="5"/>
  <c r="O3489" i="5"/>
  <c r="V3489" i="5"/>
  <c r="O3490" i="5"/>
  <c r="V3490" i="5"/>
  <c r="O3491" i="5"/>
  <c r="V3491" i="5"/>
  <c r="V3492" i="5"/>
  <c r="V3493" i="5"/>
  <c r="O3494" i="5"/>
  <c r="V3494" i="5"/>
  <c r="O3495" i="5"/>
  <c r="V3495" i="5"/>
  <c r="V3496" i="5"/>
  <c r="V3497" i="5"/>
  <c r="V3498" i="5"/>
  <c r="O3499" i="5"/>
  <c r="V3499" i="5"/>
  <c r="O3500" i="5"/>
  <c r="V3500" i="5"/>
  <c r="V3501" i="5"/>
  <c r="V3502" i="5"/>
  <c r="V3503" i="5"/>
  <c r="O3504" i="5"/>
  <c r="V3504" i="5"/>
  <c r="O3505" i="5"/>
  <c r="V3505" i="5"/>
  <c r="V3506" i="5"/>
  <c r="V3507" i="5"/>
  <c r="V3508" i="5"/>
  <c r="O3509" i="5"/>
  <c r="V3509" i="5"/>
  <c r="V3510" i="5"/>
  <c r="O3511" i="5"/>
  <c r="V3511" i="5"/>
  <c r="O3512" i="5"/>
  <c r="V3512" i="5"/>
  <c r="V3513" i="5"/>
  <c r="O3514" i="5"/>
  <c r="V3514" i="5"/>
  <c r="O3515" i="5"/>
  <c r="V3515" i="5"/>
  <c r="V3516" i="5"/>
  <c r="V3517" i="5"/>
  <c r="V3518" i="5"/>
  <c r="O3519" i="5"/>
  <c r="V3519" i="5"/>
  <c r="O3520" i="5"/>
  <c r="V3520" i="5"/>
  <c r="V3521" i="5"/>
  <c r="V3522" i="5"/>
  <c r="V3523" i="5"/>
  <c r="V3524" i="5"/>
  <c r="O3525" i="5"/>
  <c r="V3525" i="5"/>
  <c r="O3526" i="5"/>
  <c r="V3526" i="5"/>
  <c r="V3527" i="5"/>
  <c r="V3528" i="5"/>
  <c r="O3529" i="5"/>
  <c r="V3529" i="5"/>
  <c r="O3530" i="5"/>
  <c r="V3530" i="5"/>
  <c r="O3531" i="5"/>
  <c r="V3531" i="5"/>
  <c r="V3532" i="5"/>
  <c r="V3533" i="5"/>
  <c r="O3534" i="5"/>
  <c r="V3534" i="5"/>
  <c r="O3535" i="5"/>
  <c r="V3535" i="5"/>
  <c r="O3536" i="5"/>
  <c r="V3536" i="5"/>
  <c r="V3537" i="5"/>
  <c r="V3538" i="5"/>
  <c r="O3539" i="5"/>
  <c r="V3539" i="5"/>
  <c r="O3540" i="5"/>
  <c r="V3540" i="5"/>
  <c r="O3541" i="5"/>
  <c r="V3541" i="5"/>
  <c r="V3542" i="5"/>
  <c r="V3543" i="5"/>
  <c r="O3544" i="5"/>
  <c r="V3544" i="5"/>
  <c r="O3545" i="5"/>
  <c r="V3545" i="5"/>
  <c r="O3546" i="5"/>
  <c r="V3546" i="5"/>
  <c r="V3547" i="5"/>
  <c r="V3548" i="5"/>
  <c r="O3549" i="5"/>
  <c r="V3549" i="5"/>
  <c r="O3550" i="5"/>
  <c r="V3550" i="5"/>
  <c r="V3551" i="5"/>
  <c r="O3552" i="5"/>
  <c r="V3552" i="5"/>
  <c r="O3553" i="5"/>
  <c r="V3553" i="5"/>
  <c r="O3554" i="5"/>
  <c r="V3554" i="5"/>
  <c r="V3555" i="5"/>
  <c r="V3556" i="5"/>
  <c r="V3557" i="5"/>
  <c r="V3558" i="5"/>
  <c r="V3559" i="5"/>
  <c r="O3560" i="5"/>
  <c r="V3560" i="5"/>
  <c r="O3561" i="5"/>
  <c r="V3561" i="5"/>
  <c r="V3562" i="5"/>
  <c r="V3563" i="5"/>
  <c r="V3564" i="5"/>
  <c r="V3565" i="5"/>
  <c r="V3566" i="5"/>
  <c r="V3567" i="5"/>
  <c r="V3568" i="5"/>
  <c r="O3569" i="5"/>
  <c r="V3569" i="5"/>
  <c r="O3570" i="5"/>
  <c r="V3570" i="5"/>
  <c r="V3571" i="5"/>
  <c r="V3572" i="5"/>
  <c r="O3573" i="5"/>
  <c r="V3573" i="5"/>
  <c r="O3574" i="5"/>
  <c r="V3574" i="5"/>
  <c r="O3575" i="5"/>
  <c r="V3575" i="5"/>
  <c r="V3576" i="5"/>
  <c r="V3577" i="5"/>
  <c r="V3578" i="5"/>
  <c r="V3579" i="5"/>
  <c r="O3580" i="5"/>
  <c r="V3580" i="5"/>
  <c r="V3581" i="5"/>
  <c r="V3582" i="5"/>
  <c r="O3583" i="5"/>
  <c r="V3583" i="5"/>
  <c r="O3584" i="5"/>
  <c r="V3584" i="5"/>
  <c r="O3585" i="5"/>
  <c r="V3585" i="5"/>
  <c r="V3586" i="5"/>
  <c r="V3587" i="5"/>
  <c r="O3588" i="5"/>
  <c r="V3588" i="5"/>
  <c r="O3589" i="5"/>
  <c r="V3589" i="5"/>
  <c r="O3590" i="5"/>
  <c r="V3590" i="5"/>
  <c r="O3591" i="5"/>
  <c r="V3591" i="5"/>
  <c r="V3592" i="5"/>
  <c r="O3593" i="5"/>
  <c r="V3593" i="5"/>
  <c r="O3594" i="5"/>
  <c r="V3594" i="5"/>
  <c r="O3595" i="5"/>
  <c r="V3595" i="5"/>
  <c r="V3596" i="5"/>
  <c r="V3597" i="5"/>
  <c r="V3598" i="5"/>
  <c r="O3599" i="5"/>
  <c r="V3599" i="5"/>
  <c r="O3600" i="5"/>
  <c r="V3600" i="5"/>
  <c r="O3601" i="5"/>
  <c r="V3601" i="5"/>
  <c r="V3602" i="5"/>
  <c r="V3603" i="5"/>
  <c r="O3604" i="5"/>
  <c r="V3604" i="5"/>
  <c r="O3605" i="5"/>
  <c r="V3605" i="5"/>
  <c r="V3606" i="5"/>
  <c r="V3607" i="5"/>
  <c r="V3608" i="5"/>
  <c r="O3609" i="5"/>
  <c r="V3609" i="5"/>
  <c r="V3610" i="5"/>
  <c r="O3611" i="5"/>
  <c r="V3611" i="5"/>
  <c r="O3612" i="5"/>
  <c r="V3612" i="5"/>
  <c r="O3613" i="5"/>
  <c r="V3613" i="5"/>
  <c r="V3614" i="5"/>
  <c r="V3615" i="5"/>
  <c r="O3616" i="5"/>
  <c r="V3616" i="5"/>
  <c r="V3617" i="5"/>
  <c r="V3618" i="5"/>
  <c r="O3619" i="5"/>
  <c r="V3619" i="5"/>
  <c r="O3620" i="5"/>
  <c r="V3620" i="5"/>
  <c r="O3621" i="5"/>
  <c r="V3621" i="5"/>
  <c r="V3622" i="5"/>
  <c r="V3623" i="5"/>
  <c r="O3624" i="5"/>
  <c r="V3624" i="5"/>
  <c r="O3625" i="5"/>
  <c r="V3625" i="5"/>
  <c r="O3626" i="5"/>
  <c r="V3626" i="5"/>
  <c r="O3627" i="5"/>
  <c r="V3627" i="5"/>
  <c r="V3628" i="5"/>
  <c r="V3629" i="5"/>
  <c r="O3630" i="5"/>
  <c r="V3630" i="5"/>
  <c r="O3631" i="5"/>
  <c r="V3631" i="5"/>
  <c r="O3632" i="5"/>
  <c r="V3632" i="5"/>
  <c r="V3633" i="5"/>
  <c r="V3634" i="5"/>
  <c r="V3635" i="5"/>
  <c r="O3636" i="5"/>
  <c r="V3636" i="5"/>
  <c r="O3637" i="5"/>
  <c r="V3637" i="5"/>
  <c r="V3638" i="5"/>
  <c r="V3639" i="5"/>
  <c r="V3640" i="5"/>
  <c r="O3641" i="5"/>
  <c r="V3641" i="5"/>
  <c r="V3642" i="5"/>
  <c r="V3643" i="5"/>
  <c r="V3644" i="5"/>
  <c r="V3645" i="5"/>
  <c r="V3646" i="5"/>
  <c r="V3647" i="5"/>
  <c r="O3648" i="5"/>
  <c r="V3648" i="5"/>
  <c r="O3649" i="5"/>
  <c r="V3649" i="5"/>
  <c r="V3650" i="5"/>
  <c r="V3651" i="5"/>
  <c r="O3652" i="5"/>
  <c r="V3652" i="5"/>
  <c r="O3653" i="5"/>
  <c r="V3653" i="5"/>
  <c r="V3654" i="5"/>
  <c r="V3655" i="5"/>
  <c r="O3656" i="5"/>
  <c r="V3656" i="5"/>
  <c r="V3657" i="5"/>
  <c r="V3658" i="5"/>
  <c r="V3659" i="5"/>
  <c r="V3660" i="5"/>
  <c r="O3661" i="5"/>
  <c r="V3661" i="5"/>
  <c r="V3662" i="5"/>
  <c r="V3663" i="5"/>
  <c r="V3664" i="5"/>
  <c r="V3665" i="5"/>
  <c r="O3666" i="5"/>
  <c r="V3666" i="5"/>
  <c r="O3667" i="5"/>
  <c r="V3667" i="5"/>
  <c r="V3668" i="5"/>
  <c r="V3669" i="5"/>
  <c r="V3670" i="5"/>
  <c r="V3671" i="5"/>
  <c r="V3672" i="5"/>
  <c r="V3673" i="5"/>
  <c r="V3674" i="5"/>
  <c r="V3675" i="5"/>
  <c r="V3676" i="5"/>
  <c r="V3677" i="5"/>
  <c r="V3678" i="5"/>
  <c r="V3679" i="5"/>
  <c r="V3680" i="5"/>
  <c r="O3681" i="5"/>
  <c r="V3681" i="5"/>
  <c r="O3682" i="5"/>
  <c r="V3682" i="5"/>
  <c r="O3683" i="5"/>
  <c r="V3683" i="5"/>
  <c r="O3684" i="5"/>
  <c r="V3684" i="5"/>
  <c r="V3685" i="5"/>
  <c r="V3686" i="5"/>
  <c r="V3687" i="5"/>
  <c r="V3688" i="5"/>
  <c r="V3689" i="5"/>
  <c r="V3690" i="5"/>
  <c r="V3691" i="5"/>
  <c r="V3692" i="5"/>
  <c r="V3693" i="5"/>
  <c r="V3694" i="5"/>
  <c r="O3695" i="5"/>
  <c r="V3695" i="5"/>
  <c r="O3696" i="5"/>
  <c r="V3696" i="5"/>
  <c r="V3697" i="5"/>
  <c r="V3698" i="5"/>
  <c r="O3699" i="5"/>
  <c r="V3699" i="5"/>
  <c r="O3700" i="5"/>
  <c r="V3700" i="5"/>
  <c r="V3701" i="5"/>
  <c r="V3702" i="5"/>
  <c r="O3703" i="5"/>
  <c r="V3703" i="5"/>
  <c r="O3704" i="5"/>
  <c r="V3704" i="5"/>
  <c r="O3705" i="5"/>
  <c r="V3705" i="5"/>
  <c r="V3706" i="5"/>
  <c r="V3707" i="5"/>
  <c r="O3708" i="5"/>
  <c r="V3708" i="5"/>
  <c r="O3709" i="5"/>
  <c r="V3709" i="5"/>
  <c r="O3710" i="5"/>
  <c r="V3710" i="5"/>
  <c r="V3711" i="5"/>
  <c r="V3712" i="5"/>
  <c r="O3713" i="5"/>
  <c r="V3713" i="5"/>
  <c r="O3714" i="5"/>
  <c r="V3714" i="5"/>
  <c r="V3715" i="5"/>
  <c r="V3716" i="5"/>
  <c r="O3717" i="5"/>
  <c r="V3717" i="5"/>
  <c r="V3718" i="5"/>
  <c r="V3719" i="5"/>
  <c r="V3720" i="5"/>
  <c r="V3721" i="5"/>
  <c r="O3722" i="5"/>
  <c r="V3722" i="5"/>
  <c r="O3723" i="5"/>
  <c r="V3723" i="5"/>
  <c r="O3724" i="5"/>
  <c r="V3724" i="5"/>
  <c r="V3725" i="5"/>
  <c r="V3726" i="5"/>
  <c r="V3727" i="5"/>
  <c r="V3728" i="5"/>
  <c r="V3729" i="5"/>
  <c r="V3730" i="5"/>
  <c r="V3731" i="5"/>
  <c r="V3732" i="5"/>
  <c r="V3733" i="5"/>
  <c r="V3734" i="5"/>
  <c r="V3735" i="5"/>
  <c r="V3736" i="5"/>
  <c r="V3737" i="5"/>
  <c r="V3738" i="5"/>
  <c r="O3739" i="5"/>
  <c r="V3739" i="5"/>
  <c r="O3740" i="5"/>
  <c r="V3740" i="5"/>
  <c r="O3741" i="5"/>
  <c r="V3741" i="5"/>
  <c r="O3742" i="5"/>
  <c r="V3742" i="5"/>
  <c r="V3743" i="5"/>
  <c r="V3744" i="5"/>
  <c r="V3745" i="5"/>
  <c r="V3746" i="5"/>
  <c r="O3747" i="5"/>
  <c r="V3747" i="5"/>
  <c r="O3748" i="5"/>
  <c r="V3748" i="5"/>
  <c r="V3749" i="5"/>
  <c r="V3750" i="5"/>
  <c r="V3751" i="5"/>
  <c r="V3752" i="5"/>
  <c r="V3753" i="5"/>
  <c r="V3754" i="5"/>
  <c r="V3755" i="5"/>
  <c r="V3756" i="5"/>
  <c r="O3757" i="5"/>
  <c r="V3757" i="5"/>
  <c r="O3758" i="5"/>
  <c r="V3758" i="5"/>
  <c r="O3759" i="5"/>
  <c r="V3759" i="5"/>
  <c r="V3760" i="5"/>
  <c r="V3761" i="5"/>
  <c r="O3762" i="5"/>
  <c r="V3762" i="5"/>
  <c r="O3763" i="5"/>
  <c r="V3763" i="5"/>
  <c r="O3764" i="5"/>
  <c r="V3764" i="5"/>
  <c r="O3765" i="5"/>
  <c r="V3765" i="5"/>
  <c r="O3766" i="5"/>
  <c r="V3766" i="5"/>
  <c r="O3767" i="5"/>
  <c r="V3767" i="5"/>
  <c r="V3768" i="5"/>
  <c r="V3769" i="5"/>
  <c r="V3770" i="5"/>
  <c r="O3771" i="5"/>
  <c r="V3771" i="5"/>
  <c r="O3772" i="5"/>
  <c r="V3772" i="5"/>
  <c r="O3773" i="5"/>
  <c r="V3773" i="5"/>
  <c r="O3774" i="5"/>
  <c r="V3774" i="5"/>
  <c r="V3775" i="5"/>
  <c r="O3776" i="5"/>
  <c r="V3776" i="5"/>
  <c r="O3777" i="5"/>
  <c r="V3777" i="5"/>
  <c r="V3778" i="5"/>
  <c r="V3779" i="5"/>
  <c r="V3780" i="5"/>
  <c r="V3781" i="5"/>
  <c r="V3782" i="5"/>
  <c r="V3783" i="5"/>
  <c r="V3784" i="5"/>
  <c r="V3785" i="5"/>
  <c r="V3786" i="5"/>
  <c r="O3787" i="5"/>
  <c r="V3787" i="5"/>
  <c r="O3788" i="5"/>
  <c r="V3788" i="5"/>
  <c r="V3789" i="5"/>
  <c r="V3790" i="5"/>
  <c r="V3791" i="5"/>
  <c r="V3792" i="5"/>
  <c r="O3793" i="5"/>
  <c r="V3793" i="5"/>
  <c r="O3794" i="5"/>
  <c r="V3794" i="5"/>
  <c r="V3795" i="5"/>
  <c r="V3796" i="5"/>
  <c r="V3797" i="5"/>
  <c r="O3798" i="5"/>
  <c r="V3798" i="5"/>
  <c r="V3799" i="5"/>
  <c r="V3800" i="5"/>
  <c r="V3801" i="5"/>
  <c r="V3802" i="5"/>
  <c r="O3803" i="5"/>
  <c r="V3803" i="5"/>
  <c r="O3804" i="5"/>
  <c r="V3804" i="5"/>
  <c r="O3805" i="5"/>
  <c r="V3805" i="5"/>
  <c r="V3806" i="5"/>
  <c r="V3807" i="5"/>
  <c r="V3808" i="5"/>
  <c r="V3809" i="5"/>
  <c r="V3810" i="5"/>
  <c r="V3811" i="5"/>
  <c r="V3812" i="5"/>
  <c r="V3813" i="5"/>
  <c r="V3814" i="5"/>
  <c r="V3815" i="5"/>
  <c r="V3816" i="5"/>
  <c r="V3817" i="5"/>
  <c r="V3818" i="5"/>
  <c r="O3819" i="5"/>
  <c r="V3819" i="5"/>
  <c r="O3820" i="5"/>
  <c r="V3820" i="5"/>
  <c r="V3821" i="5"/>
  <c r="V3822" i="5"/>
  <c r="O3823" i="5"/>
  <c r="V3823" i="5"/>
  <c r="O3824" i="5"/>
  <c r="V3824" i="5"/>
  <c r="V3825" i="5"/>
  <c r="V3826" i="5"/>
  <c r="V3827" i="5"/>
  <c r="O3828" i="5"/>
  <c r="V3828" i="5"/>
  <c r="O3829" i="5"/>
  <c r="V3829" i="5"/>
  <c r="O3830" i="5"/>
  <c r="V3830" i="5"/>
  <c r="O3831" i="5"/>
  <c r="V3831" i="5"/>
  <c r="O3832" i="5"/>
  <c r="V3832" i="5"/>
  <c r="O3833" i="5"/>
  <c r="V3833" i="5"/>
  <c r="O3834" i="5"/>
  <c r="V3834" i="5"/>
  <c r="O3835" i="5"/>
  <c r="V3835" i="5"/>
  <c r="V3836" i="5"/>
  <c r="O3837" i="5"/>
  <c r="V3837" i="5"/>
  <c r="O3838" i="5"/>
  <c r="V3838" i="5"/>
  <c r="V3839" i="5"/>
  <c r="V3840" i="5"/>
  <c r="V3841" i="5"/>
  <c r="V3842" i="5"/>
  <c r="O3843" i="5"/>
  <c r="V3843" i="5"/>
  <c r="O3844" i="5"/>
  <c r="V3844" i="5"/>
  <c r="O3845" i="5"/>
  <c r="V3845" i="5"/>
  <c r="V3846" i="5"/>
  <c r="V3847" i="5"/>
  <c r="O3848" i="5"/>
  <c r="V3848" i="5"/>
  <c r="O3849" i="5"/>
  <c r="V3849" i="5"/>
  <c r="V3850" i="5"/>
  <c r="O3851" i="5"/>
  <c r="V3851" i="5"/>
  <c r="O3852" i="5"/>
  <c r="V3852" i="5"/>
  <c r="O3853" i="5"/>
  <c r="V3853" i="5"/>
  <c r="O3854" i="5"/>
  <c r="V3854" i="5"/>
  <c r="V3855" i="5"/>
  <c r="V3856" i="5"/>
  <c r="V3857" i="5"/>
  <c r="V3858" i="5"/>
  <c r="V3859" i="5"/>
  <c r="V3860" i="5"/>
  <c r="V3861" i="5"/>
  <c r="O3862" i="5"/>
  <c r="V3862" i="5"/>
  <c r="O3863" i="5"/>
  <c r="V3863" i="5"/>
  <c r="V3864" i="5"/>
  <c r="O3865" i="5"/>
  <c r="V3865" i="5"/>
  <c r="O3866" i="5"/>
  <c r="V3866" i="5"/>
  <c r="V3867" i="5"/>
  <c r="V3868" i="5"/>
  <c r="O3869" i="5"/>
  <c r="V3869" i="5"/>
  <c r="O3870" i="5"/>
  <c r="V3870" i="5"/>
  <c r="V3871" i="5"/>
  <c r="V3872" i="5"/>
  <c r="V3873" i="5"/>
  <c r="V3874" i="5"/>
  <c r="V3875" i="5"/>
  <c r="V3876" i="5"/>
  <c r="O3877" i="5"/>
  <c r="V3877" i="5"/>
  <c r="O3878" i="5"/>
  <c r="V3878" i="5"/>
  <c r="O3879" i="5"/>
  <c r="V3879" i="5"/>
  <c r="O3880" i="5"/>
  <c r="V3880" i="5"/>
  <c r="O3881" i="5"/>
  <c r="V3881" i="5"/>
  <c r="O3882" i="5"/>
  <c r="V3882" i="5"/>
  <c r="V3883" i="5"/>
  <c r="O3884" i="5"/>
  <c r="V3884" i="5"/>
  <c r="O3885" i="5"/>
  <c r="V3885" i="5"/>
  <c r="V3886" i="5"/>
  <c r="V3887" i="5"/>
  <c r="O3888" i="5"/>
  <c r="V3888" i="5"/>
  <c r="O3889" i="5"/>
  <c r="V3889" i="5"/>
  <c r="V3890" i="5"/>
  <c r="V3891" i="5"/>
  <c r="V3892" i="5"/>
  <c r="V3893" i="5"/>
  <c r="V3894" i="5"/>
  <c r="V3895" i="5"/>
  <c r="V3896" i="5"/>
  <c r="V3897" i="5"/>
  <c r="V3898" i="5"/>
  <c r="O3899" i="5"/>
  <c r="V3899" i="5"/>
  <c r="O3900" i="5"/>
  <c r="V3900" i="5"/>
  <c r="V3901" i="5"/>
  <c r="V3902" i="5"/>
  <c r="O3903" i="5"/>
  <c r="V3903" i="5"/>
  <c r="O3904" i="5"/>
  <c r="V3904" i="5"/>
  <c r="V3905" i="5"/>
  <c r="V3906" i="5"/>
  <c r="O3907" i="5"/>
  <c r="V3907" i="5"/>
  <c r="O3908" i="5"/>
  <c r="V3908" i="5"/>
  <c r="V3909" i="5"/>
  <c r="V3910" i="5"/>
  <c r="V3911" i="5"/>
  <c r="O3912" i="5"/>
  <c r="V3912" i="5"/>
  <c r="O3913" i="5"/>
  <c r="V3913" i="5"/>
  <c r="V3914" i="5"/>
  <c r="V3915" i="5"/>
  <c r="V3916" i="5"/>
  <c r="V3917" i="5"/>
  <c r="O3918" i="5"/>
  <c r="V3918" i="5"/>
  <c r="O3919" i="5"/>
  <c r="V3919" i="5"/>
  <c r="V3920" i="5"/>
  <c r="V3921" i="5"/>
  <c r="O3922" i="5"/>
  <c r="V3922" i="5"/>
  <c r="O3923" i="5"/>
  <c r="V3923" i="5"/>
  <c r="V3924" i="5"/>
  <c r="V3925" i="5"/>
  <c r="O3926" i="5"/>
  <c r="V3926" i="5"/>
  <c r="O3927" i="5"/>
  <c r="V3927" i="5"/>
  <c r="V3928" i="5"/>
  <c r="V3929" i="5"/>
  <c r="O3930" i="5"/>
  <c r="V3930" i="5"/>
  <c r="O3931" i="5"/>
  <c r="V3931" i="5"/>
  <c r="V3932" i="5"/>
  <c r="V3933" i="5"/>
  <c r="O3934" i="5"/>
  <c r="V3934" i="5"/>
  <c r="O3935" i="5"/>
  <c r="V3935" i="5"/>
  <c r="O3936" i="5"/>
  <c r="V3936" i="5"/>
  <c r="O3937" i="5"/>
  <c r="V3937" i="5"/>
  <c r="V3938" i="5"/>
  <c r="O3939" i="5"/>
  <c r="V3939" i="5"/>
  <c r="O3940" i="5"/>
  <c r="V3940" i="5"/>
  <c r="O3941" i="5"/>
  <c r="V3941" i="5"/>
  <c r="O3942" i="5"/>
  <c r="V3942" i="5"/>
  <c r="V3943" i="5"/>
  <c r="O3944" i="5"/>
  <c r="V3944" i="5"/>
  <c r="O3945" i="5"/>
  <c r="V3945" i="5"/>
  <c r="O3946" i="5"/>
  <c r="V3946" i="5"/>
  <c r="O3947" i="5"/>
  <c r="V3947" i="5"/>
  <c r="V3948" i="5"/>
  <c r="V3949" i="5"/>
  <c r="O3950" i="5"/>
  <c r="V3950" i="5"/>
  <c r="O3951" i="5"/>
  <c r="V3951" i="5"/>
  <c r="V3952" i="5"/>
  <c r="V3953" i="5"/>
  <c r="O3954" i="5"/>
  <c r="V3954" i="5"/>
  <c r="O3955" i="5"/>
  <c r="V3955" i="5"/>
  <c r="O3956" i="5"/>
  <c r="V3956" i="5"/>
  <c r="O3957" i="5"/>
  <c r="V3957" i="5"/>
  <c r="O3958" i="5"/>
  <c r="V3958" i="5"/>
  <c r="O3959" i="5"/>
  <c r="V3959" i="5"/>
  <c r="V3960" i="5"/>
  <c r="V3961" i="5"/>
  <c r="V3962" i="5"/>
  <c r="V3963" i="5"/>
  <c r="V3964" i="5"/>
  <c r="V3965" i="5"/>
  <c r="V3966" i="5"/>
  <c r="V3967" i="5"/>
  <c r="V3968" i="5"/>
  <c r="V3969" i="5"/>
  <c r="O3970" i="5"/>
  <c r="V3970" i="5"/>
  <c r="O3971" i="5"/>
  <c r="V3971" i="5"/>
  <c r="V3972" i="5"/>
  <c r="V3973" i="5"/>
  <c r="V3974" i="5"/>
  <c r="O3975" i="5"/>
  <c r="V3975" i="5"/>
  <c r="O3976" i="5"/>
  <c r="V3976" i="5"/>
  <c r="V3977" i="5"/>
  <c r="V3978" i="5"/>
  <c r="V3979" i="5"/>
  <c r="O3980" i="5"/>
  <c r="V3980" i="5"/>
  <c r="O3981" i="5"/>
  <c r="V3981" i="5"/>
  <c r="O3982" i="5"/>
  <c r="V3982" i="5"/>
  <c r="O3983" i="5"/>
  <c r="V3983" i="5"/>
  <c r="V3984" i="5"/>
  <c r="O3985" i="5"/>
  <c r="V3985" i="5"/>
  <c r="O3986" i="5"/>
  <c r="V3986" i="5"/>
  <c r="O3987" i="5"/>
  <c r="V3987" i="5"/>
  <c r="O3988" i="5"/>
  <c r="V3988" i="5"/>
  <c r="V3989" i="5"/>
  <c r="O3990" i="5"/>
  <c r="V3990" i="5"/>
  <c r="O3991" i="5"/>
  <c r="V3991" i="5"/>
  <c r="V3992" i="5"/>
  <c r="V3993" i="5"/>
  <c r="V3994" i="5"/>
  <c r="V3995" i="5"/>
  <c r="O3996" i="5"/>
  <c r="V3996" i="5"/>
  <c r="O3997" i="5"/>
  <c r="V3997" i="5"/>
  <c r="V3998" i="5"/>
  <c r="V3999" i="5"/>
  <c r="V4000" i="5"/>
  <c r="O4001" i="5"/>
  <c r="V4001" i="5"/>
  <c r="O4002" i="5"/>
  <c r="V4002" i="5"/>
  <c r="O4003" i="5"/>
  <c r="V4003" i="5"/>
  <c r="O4004" i="5"/>
  <c r="V4004" i="5"/>
  <c r="V4005" i="5"/>
  <c r="O4006" i="5"/>
  <c r="V4006" i="5"/>
  <c r="O4007" i="5"/>
  <c r="V4007" i="5"/>
  <c r="O4008" i="5"/>
  <c r="V4008" i="5"/>
  <c r="O4009" i="5"/>
  <c r="V4009" i="5"/>
  <c r="V4010" i="5"/>
  <c r="O4011" i="5"/>
  <c r="V4011" i="5"/>
  <c r="O4012" i="5"/>
  <c r="V4012" i="5"/>
  <c r="V4013" i="5"/>
  <c r="V4014" i="5"/>
  <c r="V4015" i="5"/>
  <c r="O4016" i="5"/>
  <c r="V4016" i="5"/>
  <c r="O4017" i="5"/>
  <c r="V4017" i="5"/>
  <c r="O4018" i="5"/>
  <c r="V4018" i="5"/>
  <c r="O4019" i="5"/>
  <c r="V4019" i="5"/>
  <c r="V4020" i="5"/>
  <c r="O4021" i="5"/>
  <c r="V4021" i="5"/>
  <c r="O4022" i="5"/>
  <c r="V4022" i="5"/>
  <c r="V4023" i="5"/>
  <c r="V4024" i="5"/>
  <c r="V4025" i="5"/>
  <c r="O4026" i="5"/>
  <c r="V4026" i="5"/>
  <c r="O4027" i="5"/>
  <c r="V4027" i="5"/>
  <c r="V4028" i="5"/>
  <c r="V4029" i="5"/>
  <c r="V4030" i="5"/>
  <c r="O4031" i="5"/>
  <c r="V4031" i="5"/>
  <c r="O4032" i="5"/>
  <c r="V4032" i="5"/>
  <c r="V4033" i="5"/>
  <c r="V4034" i="5"/>
  <c r="O4035" i="5"/>
  <c r="V4035" i="5"/>
  <c r="O4036" i="5"/>
  <c r="V4036" i="5"/>
  <c r="V4037" i="5"/>
  <c r="V4038" i="5"/>
  <c r="O4039" i="5"/>
  <c r="V4039" i="5"/>
  <c r="O4040" i="5"/>
  <c r="V4040" i="5"/>
  <c r="V4041" i="5"/>
  <c r="O4042" i="5"/>
  <c r="V4042" i="5"/>
  <c r="O4043" i="5"/>
  <c r="V4043" i="5"/>
  <c r="O4044" i="5"/>
  <c r="V4044" i="5"/>
  <c r="O4045" i="5"/>
  <c r="V4045" i="5"/>
  <c r="O4046" i="5"/>
  <c r="V4046" i="5"/>
  <c r="O4047" i="5"/>
  <c r="V4047" i="5"/>
  <c r="V4048" i="5"/>
  <c r="V4049" i="5"/>
  <c r="V4050" i="5"/>
  <c r="V4051" i="5"/>
  <c r="V4052" i="5"/>
  <c r="V4053" i="5"/>
  <c r="V4054" i="5"/>
  <c r="V4055" i="5"/>
  <c r="V4056" i="5"/>
  <c r="V4057" i="5"/>
  <c r="V4058" i="5"/>
  <c r="O4059" i="5"/>
  <c r="V4059" i="5"/>
  <c r="O4060" i="5"/>
  <c r="V4060" i="5"/>
  <c r="O4061" i="5"/>
  <c r="V4061" i="5"/>
  <c r="O4062" i="5"/>
  <c r="V4062" i="5"/>
  <c r="V4063" i="5"/>
  <c r="O4064" i="5"/>
  <c r="V4064" i="5"/>
  <c r="O4065" i="5"/>
  <c r="V4065" i="5"/>
  <c r="V4066" i="5"/>
  <c r="V4067" i="5"/>
  <c r="V4068" i="5"/>
  <c r="V4069" i="5"/>
  <c r="O4070" i="5"/>
  <c r="V4070" i="5"/>
  <c r="O4071" i="5"/>
  <c r="V4071" i="5"/>
  <c r="O4072" i="5"/>
  <c r="V4072" i="5"/>
  <c r="O4073" i="5"/>
  <c r="V4073" i="5"/>
  <c r="V4074" i="5"/>
  <c r="O4075" i="5"/>
  <c r="V4075" i="5"/>
  <c r="O4076" i="5"/>
  <c r="V4076" i="5"/>
  <c r="V4077" i="5"/>
  <c r="V4078" i="5"/>
  <c r="V4079" i="5"/>
  <c r="V4080" i="5"/>
  <c r="V4081" i="5"/>
  <c r="V4082" i="5"/>
  <c r="V4083" i="5"/>
  <c r="V4084" i="5"/>
  <c r="V4085" i="5"/>
  <c r="O4086" i="5"/>
  <c r="V4086" i="5"/>
  <c r="O4087" i="5"/>
  <c r="V4087" i="5"/>
  <c r="O4088" i="5"/>
  <c r="V4088" i="5"/>
  <c r="O4089" i="5"/>
  <c r="V4089" i="5"/>
  <c r="V4090" i="5"/>
  <c r="V4091" i="5"/>
  <c r="V4092" i="5"/>
  <c r="V4093" i="5"/>
  <c r="V4094" i="5"/>
  <c r="V4095" i="5"/>
  <c r="O4096" i="5"/>
  <c r="V4096" i="5"/>
  <c r="O4097" i="5"/>
  <c r="V4097" i="5"/>
  <c r="V4098" i="5"/>
  <c r="V4099" i="5"/>
  <c r="V4100" i="5"/>
  <c r="O4101" i="5"/>
  <c r="V4101" i="5"/>
  <c r="O4102" i="5"/>
  <c r="V4102" i="5"/>
  <c r="V4103" i="5"/>
  <c r="V4104" i="5"/>
  <c r="V4105" i="5"/>
  <c r="V4106" i="5"/>
  <c r="O4107" i="5"/>
  <c r="V4107" i="5"/>
  <c r="O4108" i="5"/>
  <c r="V4108" i="5"/>
  <c r="O4109" i="5"/>
  <c r="V4109" i="5"/>
  <c r="O4110" i="5"/>
  <c r="V4110" i="5"/>
  <c r="V4111" i="5"/>
  <c r="O4112" i="5"/>
  <c r="V4112" i="5"/>
  <c r="O4113" i="5"/>
  <c r="V4113" i="5"/>
  <c r="O4114" i="5"/>
  <c r="V4114" i="5"/>
  <c r="O4115" i="5"/>
  <c r="V4115" i="5"/>
  <c r="V4116" i="5"/>
  <c r="O4117" i="5"/>
  <c r="V4117" i="5"/>
  <c r="O4118" i="5"/>
  <c r="V4118" i="5"/>
  <c r="O4119" i="5"/>
  <c r="V4119" i="5"/>
  <c r="O4120" i="5"/>
  <c r="V4120" i="5"/>
  <c r="V4121" i="5"/>
  <c r="O4122" i="5"/>
  <c r="V4122" i="5"/>
  <c r="O4123" i="5"/>
  <c r="V4123" i="5"/>
  <c r="V4124" i="5"/>
  <c r="V4125" i="5"/>
  <c r="O4126" i="5"/>
  <c r="V4126" i="5"/>
  <c r="O4127" i="5"/>
  <c r="V4127" i="5"/>
  <c r="V4128" i="5"/>
  <c r="V4129" i="5"/>
  <c r="V4130" i="5"/>
  <c r="O4131" i="5"/>
  <c r="V4131" i="5"/>
  <c r="O4132" i="5"/>
  <c r="V4132" i="5"/>
  <c r="V4133" i="5"/>
  <c r="V4134" i="5"/>
  <c r="O4135" i="5"/>
  <c r="V4135" i="5"/>
  <c r="O4136" i="5"/>
  <c r="V4136" i="5"/>
  <c r="O4137" i="5"/>
  <c r="V4137" i="5"/>
  <c r="O4138" i="5"/>
  <c r="V4138" i="5"/>
  <c r="V4139" i="5"/>
  <c r="V4140" i="5"/>
  <c r="O4141" i="5"/>
  <c r="V4141" i="5"/>
  <c r="O4142" i="5"/>
  <c r="V4142" i="5"/>
  <c r="O4143" i="5"/>
  <c r="V4143" i="5"/>
  <c r="O4144" i="5"/>
  <c r="V4144" i="5"/>
  <c r="V4145" i="5"/>
  <c r="V4146" i="5"/>
  <c r="O4147" i="5"/>
  <c r="V4147" i="5"/>
  <c r="O4148" i="5"/>
  <c r="V4148" i="5"/>
  <c r="V4149" i="5"/>
  <c r="V4150" i="5"/>
  <c r="O4151" i="5"/>
  <c r="V4151" i="5"/>
  <c r="O4152" i="5"/>
  <c r="V4152" i="5"/>
  <c r="V4153" i="5"/>
  <c r="V4154" i="5"/>
  <c r="O4155" i="5"/>
  <c r="V4155" i="5"/>
  <c r="O4156" i="5"/>
  <c r="V4156" i="5"/>
  <c r="V4157" i="5"/>
  <c r="V4158" i="5"/>
  <c r="O4159" i="5"/>
  <c r="V4159" i="5"/>
  <c r="O4160" i="5"/>
  <c r="V4160" i="5"/>
  <c r="O4161" i="5"/>
  <c r="V4161" i="5"/>
  <c r="O4162" i="5"/>
  <c r="V4162" i="5"/>
  <c r="V4163" i="5"/>
  <c r="O4164" i="5"/>
  <c r="V4164" i="5"/>
  <c r="O4165" i="5"/>
  <c r="V4165" i="5"/>
  <c r="O4166" i="5"/>
  <c r="V4166" i="5"/>
  <c r="O4167" i="5"/>
  <c r="V4167" i="5"/>
  <c r="V4168" i="5"/>
  <c r="O4169" i="5"/>
  <c r="V4169" i="5"/>
  <c r="O4170" i="5"/>
  <c r="V4170" i="5"/>
  <c r="O4171" i="5"/>
  <c r="V4171" i="5"/>
  <c r="O4172" i="5"/>
  <c r="V4172" i="5"/>
  <c r="V4173" i="5"/>
  <c r="O4174" i="5"/>
  <c r="V4174" i="5"/>
  <c r="O4175" i="5"/>
  <c r="V4175" i="5"/>
  <c r="O4176" i="5"/>
  <c r="V4176" i="5"/>
  <c r="O4177" i="5"/>
  <c r="V4177" i="5"/>
  <c r="O4178" i="5"/>
  <c r="V4178" i="5"/>
  <c r="O4179" i="5"/>
  <c r="V4179" i="5"/>
  <c r="O4180" i="5"/>
  <c r="V4180" i="5"/>
  <c r="O4181" i="5"/>
  <c r="V4181" i="5"/>
  <c r="V4182" i="5"/>
  <c r="V4183" i="5"/>
  <c r="O4184" i="5"/>
  <c r="V4184" i="5"/>
  <c r="O4185" i="5"/>
  <c r="V4185" i="5"/>
  <c r="V4186" i="5"/>
  <c r="O4187" i="5"/>
  <c r="V4187" i="5"/>
  <c r="O4188" i="5"/>
  <c r="V4188" i="5"/>
  <c r="O4189" i="5"/>
  <c r="V4189" i="5"/>
  <c r="O4190" i="5"/>
  <c r="V4190" i="5"/>
  <c r="V4191" i="5"/>
  <c r="O4192" i="5"/>
  <c r="V4192" i="5"/>
  <c r="O4193" i="5"/>
  <c r="V4193" i="5"/>
  <c r="O4194" i="5"/>
  <c r="V4194" i="5"/>
  <c r="O4195" i="5"/>
  <c r="V4195" i="5"/>
  <c r="O4196" i="5"/>
  <c r="V4196" i="5"/>
  <c r="O4197" i="5"/>
  <c r="V4197" i="5"/>
  <c r="V4198" i="5"/>
  <c r="O4199" i="5"/>
  <c r="V4199" i="5"/>
  <c r="O4200" i="5"/>
  <c r="V4200" i="5"/>
  <c r="O4201" i="5"/>
  <c r="V4201" i="5"/>
  <c r="O4202" i="5"/>
  <c r="V4202" i="5"/>
  <c r="V4203" i="5"/>
  <c r="V4204" i="5"/>
  <c r="O4205" i="5"/>
  <c r="V4205" i="5"/>
  <c r="O4206" i="5"/>
  <c r="V4206" i="5"/>
  <c r="O4207" i="5"/>
  <c r="V4207" i="5"/>
  <c r="O4208" i="5"/>
  <c r="V4208" i="5"/>
  <c r="V4209" i="5"/>
  <c r="O4210" i="5"/>
  <c r="V4210" i="5"/>
  <c r="O4211" i="5"/>
  <c r="V4211" i="5"/>
  <c r="O4212" i="5"/>
  <c r="V4212" i="5"/>
  <c r="O4213" i="5"/>
  <c r="V4213" i="5"/>
  <c r="V4214" i="5"/>
  <c r="O4215" i="5"/>
  <c r="V4215" i="5"/>
  <c r="O4216" i="5"/>
  <c r="V4216" i="5"/>
  <c r="V4217" i="5"/>
  <c r="V4218" i="5"/>
  <c r="V4219" i="5"/>
  <c r="O4220" i="5"/>
  <c r="V4220" i="5"/>
  <c r="O4221" i="5"/>
  <c r="V4221" i="5"/>
  <c r="O4222" i="5"/>
  <c r="V4222" i="5"/>
  <c r="O4223" i="5"/>
  <c r="V4223" i="5"/>
  <c r="V4224" i="5"/>
  <c r="V4225" i="5"/>
  <c r="O4226" i="5"/>
  <c r="V4226" i="5"/>
  <c r="O4227" i="5"/>
  <c r="V4227" i="5"/>
  <c r="V4228" i="5"/>
  <c r="V4229" i="5"/>
  <c r="V4230" i="5"/>
  <c r="V4231" i="5"/>
  <c r="O4232" i="5"/>
  <c r="V4232" i="5"/>
  <c r="O4233" i="5"/>
  <c r="V4233" i="5"/>
  <c r="V4234" i="5"/>
  <c r="V4235" i="5"/>
  <c r="V4236" i="5"/>
  <c r="O4237" i="5"/>
  <c r="V4237" i="5"/>
  <c r="O4238" i="5"/>
  <c r="V4238" i="5"/>
  <c r="V4239" i="5"/>
  <c r="V4240" i="5"/>
  <c r="V4241" i="5"/>
  <c r="V4242" i="5"/>
  <c r="O4243" i="5"/>
  <c r="V4243" i="5"/>
  <c r="O4244" i="5"/>
  <c r="V4244" i="5"/>
  <c r="O4245" i="5"/>
  <c r="V4245" i="5"/>
  <c r="O4246" i="5"/>
  <c r="V4246" i="5"/>
  <c r="V4247" i="5"/>
  <c r="V4248" i="5"/>
  <c r="O4249" i="5"/>
  <c r="V4249" i="5"/>
  <c r="O4250" i="5"/>
  <c r="V4250" i="5"/>
  <c r="V4251" i="5"/>
  <c r="V4252" i="5"/>
  <c r="O4253" i="5"/>
  <c r="V4253" i="5"/>
  <c r="O4254" i="5"/>
  <c r="V4254" i="5"/>
  <c r="V4255" i="5"/>
  <c r="V4256" i="5"/>
  <c r="O4257" i="5"/>
  <c r="V4257" i="5"/>
  <c r="O4258" i="5"/>
  <c r="V4258" i="5"/>
  <c r="O4259" i="5"/>
  <c r="V4259" i="5"/>
  <c r="O4260" i="5"/>
  <c r="V4260" i="5"/>
  <c r="V4261" i="5"/>
  <c r="O4262" i="5"/>
  <c r="V4262" i="5"/>
  <c r="O4263" i="5"/>
  <c r="V4263" i="5"/>
  <c r="O4264" i="5"/>
  <c r="V4264" i="5"/>
  <c r="O4265" i="5"/>
  <c r="V4265" i="5"/>
  <c r="V4266" i="5"/>
  <c r="V4267" i="5"/>
  <c r="O4268" i="5"/>
  <c r="V4268" i="5"/>
  <c r="O4269" i="5"/>
  <c r="V4269" i="5"/>
  <c r="O4270" i="5"/>
  <c r="V4270" i="5"/>
  <c r="O4271" i="5"/>
  <c r="V4271" i="5"/>
  <c r="V4272" i="5"/>
  <c r="V4273" i="5"/>
  <c r="V4274" i="5"/>
  <c r="O4275" i="5"/>
  <c r="V4275" i="5"/>
  <c r="O4276" i="5"/>
  <c r="V4276" i="5"/>
  <c r="O4277" i="5"/>
  <c r="V4277" i="5"/>
  <c r="O4278" i="5"/>
  <c r="V4278" i="5"/>
  <c r="V4279" i="5"/>
  <c r="O4280" i="5"/>
  <c r="V4280" i="5"/>
  <c r="O4281" i="5"/>
  <c r="V4281" i="5"/>
  <c r="O4282" i="5"/>
  <c r="V4282" i="5"/>
  <c r="O4283" i="5"/>
  <c r="V4283" i="5"/>
  <c r="V4284" i="5"/>
  <c r="V4285" i="5"/>
  <c r="O4286" i="5"/>
  <c r="V4286" i="5"/>
  <c r="O4287" i="5"/>
  <c r="V4287" i="5"/>
  <c r="O4288" i="5"/>
  <c r="V4288" i="5"/>
  <c r="O4289" i="5"/>
  <c r="V4289" i="5"/>
  <c r="V4290" i="5"/>
  <c r="O4291" i="5"/>
  <c r="V4291" i="5"/>
  <c r="O4292" i="5"/>
  <c r="V4292" i="5"/>
  <c r="O4293" i="5"/>
  <c r="V4293" i="5"/>
  <c r="O4294" i="5"/>
  <c r="V4294" i="5"/>
  <c r="V4295" i="5"/>
  <c r="O4296" i="5"/>
  <c r="V4296" i="5"/>
  <c r="O4297" i="5"/>
  <c r="V4297" i="5"/>
  <c r="O4298" i="5"/>
  <c r="V4298" i="5"/>
  <c r="O4299" i="5"/>
  <c r="V4299" i="5"/>
  <c r="V4300" i="5"/>
  <c r="V4301" i="5"/>
  <c r="O4302" i="5"/>
  <c r="V4302" i="5"/>
  <c r="O4303" i="5"/>
  <c r="V4303" i="5"/>
  <c r="V4304" i="5"/>
  <c r="V4305" i="5"/>
  <c r="V4306" i="5"/>
  <c r="O4307" i="5"/>
  <c r="V4307" i="5"/>
  <c r="O4308" i="5"/>
  <c r="V4308" i="5"/>
  <c r="O4309" i="5"/>
  <c r="V4309" i="5"/>
  <c r="O4310" i="5"/>
  <c r="V4310" i="5"/>
  <c r="V4311" i="5"/>
  <c r="V4312" i="5"/>
  <c r="O4313" i="5"/>
  <c r="V4313" i="5"/>
  <c r="O4314" i="5"/>
  <c r="V4314" i="5"/>
  <c r="O4315" i="5"/>
  <c r="V4315" i="5"/>
  <c r="O4316" i="5"/>
  <c r="V4316" i="5"/>
  <c r="V4317" i="5"/>
  <c r="V4318" i="5"/>
  <c r="V4319" i="5"/>
  <c r="V4320" i="5"/>
  <c r="V4321" i="5"/>
  <c r="O4322" i="5"/>
  <c r="V4322" i="5"/>
  <c r="O4323" i="5"/>
  <c r="V4323" i="5"/>
  <c r="O4324" i="5"/>
  <c r="V4324" i="5"/>
  <c r="O4325" i="5"/>
  <c r="V4325" i="5"/>
  <c r="V4326" i="5"/>
  <c r="V4327" i="5"/>
  <c r="O4328" i="5"/>
  <c r="V4328" i="5"/>
  <c r="O4329" i="5"/>
  <c r="V4329" i="5"/>
  <c r="O4330" i="5"/>
  <c r="V4330" i="5"/>
  <c r="O4331" i="5"/>
  <c r="V4331" i="5"/>
  <c r="V4332" i="5"/>
  <c r="V4333" i="5"/>
  <c r="V4334" i="5"/>
  <c r="O4335" i="5"/>
  <c r="V4335" i="5"/>
  <c r="O4336" i="5"/>
  <c r="V4336" i="5"/>
  <c r="V4337" i="5"/>
  <c r="V4338" i="5"/>
  <c r="V4339" i="5"/>
  <c r="V4340" i="5"/>
  <c r="O4341" i="5"/>
  <c r="V4341" i="5"/>
  <c r="O4342" i="5"/>
  <c r="V4342" i="5"/>
  <c r="V4343" i="5"/>
  <c r="O4344" i="5"/>
  <c r="V4344" i="5"/>
  <c r="O4345" i="5"/>
  <c r="V4345" i="5"/>
  <c r="V4346" i="5"/>
  <c r="V4347" i="5"/>
  <c r="O4348" i="5"/>
  <c r="V4348" i="5"/>
  <c r="O4349" i="5"/>
  <c r="V4349" i="5"/>
  <c r="O4350" i="5"/>
  <c r="V4350" i="5"/>
  <c r="O4351" i="5"/>
  <c r="V4351" i="5"/>
  <c r="V4352" i="5"/>
  <c r="O4353" i="5"/>
  <c r="V4353" i="5"/>
  <c r="O4354" i="5"/>
  <c r="V4354" i="5"/>
  <c r="V4355" i="5"/>
  <c r="V4356" i="5"/>
  <c r="V4357" i="5"/>
  <c r="O4358" i="5"/>
  <c r="V4358" i="5"/>
  <c r="O4359" i="5"/>
  <c r="V4359" i="5"/>
  <c r="V4360" i="5"/>
  <c r="V4361" i="5"/>
  <c r="O4362" i="5"/>
  <c r="V4362" i="5"/>
  <c r="O4363" i="5"/>
  <c r="V4363" i="5"/>
  <c r="O4364" i="5"/>
  <c r="V4364" i="5"/>
  <c r="O4365" i="5"/>
  <c r="V4365" i="5"/>
  <c r="V4366" i="5"/>
  <c r="O4367" i="5"/>
  <c r="V4367" i="5"/>
  <c r="O4368" i="5"/>
  <c r="V4368" i="5"/>
  <c r="V4369" i="5"/>
  <c r="V4370" i="5"/>
  <c r="V4371" i="5"/>
  <c r="V4372" i="5"/>
  <c r="O4373" i="5"/>
  <c r="V4373" i="5"/>
  <c r="O4374" i="5"/>
  <c r="V4374" i="5"/>
  <c r="O4375" i="5"/>
  <c r="V4375" i="5"/>
  <c r="O4376" i="5"/>
  <c r="V4376" i="5"/>
  <c r="V4377" i="5"/>
  <c r="O4378" i="5"/>
  <c r="V4378" i="5"/>
  <c r="O4379" i="5"/>
  <c r="V4379" i="5"/>
  <c r="O4380" i="5"/>
  <c r="V4380" i="5"/>
  <c r="O4381" i="5"/>
  <c r="V4381" i="5"/>
  <c r="V4382" i="5"/>
  <c r="V4383" i="5"/>
  <c r="O4384" i="5"/>
  <c r="V4384" i="5"/>
  <c r="O4385" i="5"/>
  <c r="V4385" i="5"/>
  <c r="O4386" i="5"/>
  <c r="V4386" i="5"/>
  <c r="O4387" i="5"/>
  <c r="V4387" i="5"/>
  <c r="V4388" i="5"/>
  <c r="O4389" i="5"/>
  <c r="V4389" i="5"/>
  <c r="O4390" i="5"/>
  <c r="V4390" i="5"/>
  <c r="O4391" i="5"/>
  <c r="V4391" i="5"/>
  <c r="O4392" i="5"/>
  <c r="V4392" i="5"/>
  <c r="V4393" i="5"/>
  <c r="O4394" i="5"/>
  <c r="V4394" i="5"/>
  <c r="O4395" i="5"/>
  <c r="V4395" i="5"/>
  <c r="O4396" i="5"/>
  <c r="V4396" i="5"/>
  <c r="O4397" i="5"/>
  <c r="V4397" i="5"/>
  <c r="V4398" i="5"/>
  <c r="V4399" i="5"/>
  <c r="V4400" i="5"/>
  <c r="V4401" i="5"/>
  <c r="V4402" i="5"/>
  <c r="O4403" i="5"/>
  <c r="V4403" i="5"/>
  <c r="O4404" i="5"/>
  <c r="V4404" i="5"/>
  <c r="V4405" i="5"/>
  <c r="O4406" i="5"/>
  <c r="V4406" i="5"/>
  <c r="O4407" i="5"/>
  <c r="V4407" i="5"/>
  <c r="O4408" i="5"/>
  <c r="V4408" i="5"/>
  <c r="O4409" i="5"/>
  <c r="V4409" i="5"/>
  <c r="V4410" i="5"/>
  <c r="V4411" i="5"/>
  <c r="O4412" i="5"/>
  <c r="V4412" i="5"/>
  <c r="O4413" i="5"/>
  <c r="V4413" i="5"/>
  <c r="V4414" i="5"/>
  <c r="V4415" i="5"/>
  <c r="V4416" i="5"/>
  <c r="V4417" i="5"/>
  <c r="V4418" i="5"/>
  <c r="V4419" i="5"/>
  <c r="O4420" i="5"/>
  <c r="V4420" i="5"/>
  <c r="O4421" i="5"/>
  <c r="V4421" i="5"/>
  <c r="V4422" i="5"/>
  <c r="O4423" i="5"/>
  <c r="V4423" i="5"/>
  <c r="O4424" i="5"/>
  <c r="V4424" i="5"/>
  <c r="O4425" i="5"/>
  <c r="V4425" i="5"/>
  <c r="O4426" i="5"/>
  <c r="V4426" i="5"/>
  <c r="O4427" i="5"/>
  <c r="V4427" i="5"/>
  <c r="O4428" i="5"/>
  <c r="V4428" i="5"/>
  <c r="V4429" i="5"/>
  <c r="V4430" i="5"/>
  <c r="V4431" i="5"/>
  <c r="V4432" i="5"/>
  <c r="V4433" i="5"/>
  <c r="V4434" i="5"/>
  <c r="O4435" i="5"/>
  <c r="V4435" i="5"/>
  <c r="O4436" i="5"/>
  <c r="V4436" i="5"/>
  <c r="O4437" i="5"/>
  <c r="V4437" i="5"/>
  <c r="O4438" i="5"/>
  <c r="V4438" i="5"/>
  <c r="V4439" i="5"/>
  <c r="O4440" i="5"/>
  <c r="V4440" i="5"/>
  <c r="O4441" i="5"/>
  <c r="V4441" i="5"/>
  <c r="V4442" i="5"/>
  <c r="V4443" i="5"/>
  <c r="O4444" i="5"/>
  <c r="V4444" i="5"/>
  <c r="O4445" i="5"/>
  <c r="V4445" i="5"/>
  <c r="V4446" i="5"/>
  <c r="V4447" i="5"/>
  <c r="O4448" i="5"/>
  <c r="V4448" i="5"/>
  <c r="O4449" i="5"/>
  <c r="V4449" i="5"/>
  <c r="O4450" i="5"/>
  <c r="V4450" i="5"/>
  <c r="O4451" i="5"/>
  <c r="V4451" i="5"/>
  <c r="V4452" i="5"/>
  <c r="O4453" i="5"/>
  <c r="V4453" i="5"/>
  <c r="O4454" i="5"/>
  <c r="V4454" i="5"/>
  <c r="V4455" i="5"/>
  <c r="O4456" i="5"/>
  <c r="V4456" i="5"/>
  <c r="O4457" i="5"/>
  <c r="V4457" i="5"/>
  <c r="V4458" i="5"/>
  <c r="V4459" i="5"/>
  <c r="V4460" i="5"/>
  <c r="O4461" i="5"/>
  <c r="V4461" i="5"/>
  <c r="O4462" i="5"/>
  <c r="V4462" i="5"/>
  <c r="V4463" i="5"/>
  <c r="V4464" i="5"/>
  <c r="V4465" i="5"/>
  <c r="V4466" i="5"/>
  <c r="V4467" i="5"/>
  <c r="O4468" i="5"/>
  <c r="V4468" i="5"/>
  <c r="O4469" i="5"/>
  <c r="V4469" i="5"/>
  <c r="V4470" i="5"/>
  <c r="V4471" i="5"/>
  <c r="V4472" i="5"/>
  <c r="O4473" i="5"/>
  <c r="V4473" i="5"/>
  <c r="O4474" i="5"/>
  <c r="V4474" i="5"/>
  <c r="O4475" i="5"/>
  <c r="V4475" i="5"/>
  <c r="O4476" i="5"/>
  <c r="V4476" i="5"/>
  <c r="V4477" i="5"/>
  <c r="O4478" i="5"/>
  <c r="V4478" i="5"/>
  <c r="O4479" i="5"/>
  <c r="V4479" i="5"/>
  <c r="O4480" i="5"/>
  <c r="V4480" i="5"/>
  <c r="O4481" i="5"/>
  <c r="V4481" i="5"/>
  <c r="V4482" i="5"/>
  <c r="V4483" i="5"/>
  <c r="O4484" i="5"/>
  <c r="V4484" i="5"/>
  <c r="O4485" i="5"/>
  <c r="V4485" i="5"/>
  <c r="O4486" i="5"/>
  <c r="V4486" i="5"/>
  <c r="O4487" i="5"/>
  <c r="V4487" i="5"/>
  <c r="O4488" i="5"/>
  <c r="V4488" i="5"/>
  <c r="O4489" i="5"/>
  <c r="V4489" i="5"/>
  <c r="O4490" i="5"/>
  <c r="V4490" i="5"/>
  <c r="O4491" i="5"/>
  <c r="V4491" i="5"/>
  <c r="V4492" i="5"/>
  <c r="O4493" i="5"/>
  <c r="V4493" i="5"/>
  <c r="O4494" i="5"/>
  <c r="V4494" i="5"/>
  <c r="O4495" i="5"/>
  <c r="V4495" i="5"/>
  <c r="O4496" i="5"/>
  <c r="V4496" i="5"/>
  <c r="V4497" i="5"/>
  <c r="O4498" i="5"/>
  <c r="V4498" i="5"/>
  <c r="O4499" i="5"/>
  <c r="V4499" i="5"/>
  <c r="O4500" i="5"/>
  <c r="V4500" i="5"/>
  <c r="O4501" i="5"/>
  <c r="V4501" i="5"/>
  <c r="V4502" i="5"/>
  <c r="O4503" i="5"/>
  <c r="V4503" i="5"/>
  <c r="O4504" i="5"/>
  <c r="V4504" i="5"/>
  <c r="V4505" i="5"/>
  <c r="V4506" i="5"/>
  <c r="V4507" i="5"/>
  <c r="V4508" i="5"/>
  <c r="V4509" i="5"/>
  <c r="V4510" i="5"/>
  <c r="V4511" i="5"/>
  <c r="O4512" i="5"/>
  <c r="V4512" i="5"/>
  <c r="O4513" i="5"/>
  <c r="V4513" i="5"/>
  <c r="O4514" i="5"/>
  <c r="V4514" i="5"/>
  <c r="O4515" i="5"/>
  <c r="V4515" i="5"/>
  <c r="O4516" i="5"/>
  <c r="V4516" i="5"/>
  <c r="O4517" i="5"/>
  <c r="V4517" i="5"/>
  <c r="O4518" i="5"/>
  <c r="V4518" i="5"/>
  <c r="O4519" i="5"/>
  <c r="V4519" i="5"/>
  <c r="V4520" i="5"/>
  <c r="O4521" i="5"/>
  <c r="V4521" i="5"/>
  <c r="O4522" i="5"/>
  <c r="V4522" i="5"/>
  <c r="O4523" i="5"/>
  <c r="V4523" i="5"/>
  <c r="O4524" i="5"/>
  <c r="V4524" i="5"/>
  <c r="O4525" i="5"/>
  <c r="V4525" i="5"/>
  <c r="O4526" i="5"/>
  <c r="V4526" i="5"/>
  <c r="V4527" i="5"/>
  <c r="O4528" i="5"/>
  <c r="V4528" i="5"/>
  <c r="O4529" i="5"/>
  <c r="V4529" i="5"/>
  <c r="O4530" i="5"/>
  <c r="V4530" i="5"/>
  <c r="O4531" i="5"/>
  <c r="V4531" i="5"/>
  <c r="O4532" i="5"/>
  <c r="V4532" i="5"/>
  <c r="O4533" i="5"/>
  <c r="V4533" i="5"/>
  <c r="O4534" i="5"/>
  <c r="V4534" i="5"/>
  <c r="O4535" i="5"/>
  <c r="V4535" i="5"/>
  <c r="O4536" i="5"/>
  <c r="V4536" i="5"/>
  <c r="O4537" i="5"/>
  <c r="V4537" i="5"/>
  <c r="V4538" i="5"/>
  <c r="O4539" i="5"/>
  <c r="V4539" i="5"/>
  <c r="O4540" i="5"/>
  <c r="V4540" i="5"/>
  <c r="O4541" i="5"/>
  <c r="V4541" i="5"/>
  <c r="O4542" i="5"/>
  <c r="V4542" i="5"/>
  <c r="O4543" i="5"/>
  <c r="V4543" i="5"/>
  <c r="O4544" i="5"/>
  <c r="V4544" i="5"/>
  <c r="O4545" i="5"/>
  <c r="V4545" i="5"/>
  <c r="O4546" i="5"/>
  <c r="V4546" i="5"/>
  <c r="O4547" i="5"/>
  <c r="V4547" i="5"/>
  <c r="O4548" i="5"/>
  <c r="V4548" i="5"/>
  <c r="O4549" i="5"/>
  <c r="V4549" i="5"/>
  <c r="O4550" i="5"/>
  <c r="V4550" i="5"/>
  <c r="O4551" i="5"/>
  <c r="V4551" i="5"/>
  <c r="O4552" i="5"/>
  <c r="V4552" i="5"/>
  <c r="O4553" i="5"/>
  <c r="V4553" i="5"/>
  <c r="O4554" i="5"/>
  <c r="V4554" i="5"/>
  <c r="V4555" i="5"/>
  <c r="V4556" i="5"/>
  <c r="O4557" i="5"/>
  <c r="V4557" i="5"/>
  <c r="O4558" i="5"/>
  <c r="V4558" i="5"/>
  <c r="O4559" i="5"/>
  <c r="V4559" i="5"/>
  <c r="O4560" i="5"/>
  <c r="V4560" i="5"/>
  <c r="V4561" i="5"/>
  <c r="O4562" i="5"/>
  <c r="V4562" i="5"/>
  <c r="O4563" i="5"/>
  <c r="V4563" i="5"/>
  <c r="O4564" i="5"/>
  <c r="V4564" i="5"/>
  <c r="O4565" i="5"/>
  <c r="V4565" i="5"/>
  <c r="O4566" i="5"/>
  <c r="V4566" i="5"/>
  <c r="O4567" i="5"/>
  <c r="V4567" i="5"/>
  <c r="O4568" i="5"/>
  <c r="V4568" i="5"/>
  <c r="O4569" i="5"/>
  <c r="V4569" i="5"/>
  <c r="O4570" i="5"/>
  <c r="V4570" i="5"/>
  <c r="O4571" i="5"/>
  <c r="V4571" i="5"/>
  <c r="V4572" i="5"/>
  <c r="V4573" i="5"/>
  <c r="V4574" i="5"/>
  <c r="O4575" i="5"/>
  <c r="V4575" i="5"/>
  <c r="O4576" i="5"/>
  <c r="V4576" i="5"/>
  <c r="O4577" i="5"/>
  <c r="V4577" i="5"/>
  <c r="O4578" i="5"/>
  <c r="V4578" i="5"/>
  <c r="V4579" i="5"/>
  <c r="O4580" i="5"/>
  <c r="V4580" i="5"/>
  <c r="O4581" i="5"/>
  <c r="V4581" i="5"/>
  <c r="O4582" i="5"/>
  <c r="V4582" i="5"/>
  <c r="O4583" i="5"/>
  <c r="V4583" i="5"/>
  <c r="V4584" i="5"/>
  <c r="V4585" i="5"/>
  <c r="O4586" i="5"/>
  <c r="V4586" i="5"/>
  <c r="O4587" i="5"/>
  <c r="V4587" i="5"/>
  <c r="O4588" i="5"/>
  <c r="V4588" i="5"/>
  <c r="O4589" i="5"/>
  <c r="V4589" i="5"/>
  <c r="V4590" i="5"/>
  <c r="V4591" i="5"/>
  <c r="O4592" i="5"/>
  <c r="V4592" i="5"/>
  <c r="O4593" i="5"/>
  <c r="V4593" i="5"/>
  <c r="O4594" i="5"/>
  <c r="V4594" i="5"/>
  <c r="O4595" i="5"/>
  <c r="V4595" i="5"/>
  <c r="V4596" i="5"/>
  <c r="O4597" i="5"/>
  <c r="V4597" i="5"/>
  <c r="O4598" i="5"/>
  <c r="V4598" i="5"/>
  <c r="O4599" i="5"/>
  <c r="V4599" i="5"/>
  <c r="O4600" i="5"/>
  <c r="V4600" i="5"/>
  <c r="O4601" i="5"/>
  <c r="V4601" i="5"/>
  <c r="O4602" i="5"/>
  <c r="V4602" i="5"/>
  <c r="O4603" i="5"/>
  <c r="V4603" i="5"/>
  <c r="O4604" i="5"/>
  <c r="V4604" i="5"/>
  <c r="O4605" i="5"/>
  <c r="V4605" i="5"/>
  <c r="O4606" i="5"/>
  <c r="V4606" i="5"/>
  <c r="V4607" i="5"/>
  <c r="V4608" i="5"/>
  <c r="O4609" i="5"/>
  <c r="V4609" i="5"/>
  <c r="O4610" i="5"/>
  <c r="V4610" i="5"/>
  <c r="O4611" i="5"/>
  <c r="V4611" i="5"/>
  <c r="O4612" i="5"/>
  <c r="V4612" i="5"/>
  <c r="V4613" i="5"/>
  <c r="V4614" i="5"/>
  <c r="O4615" i="5"/>
  <c r="V4615" i="5"/>
  <c r="O4616" i="5"/>
  <c r="V4616" i="5"/>
  <c r="O4617" i="5"/>
  <c r="V4617" i="5"/>
  <c r="O4618" i="5"/>
  <c r="V4618" i="5"/>
  <c r="V4619" i="5"/>
  <c r="V4620" i="5"/>
  <c r="V4621" i="5"/>
  <c r="O4622" i="5"/>
  <c r="V4622" i="5"/>
  <c r="O4623" i="5"/>
  <c r="V4623" i="5"/>
  <c r="O4624" i="5"/>
  <c r="V4624" i="5"/>
  <c r="O4625" i="5"/>
  <c r="V4625" i="5"/>
  <c r="V4626" i="5"/>
  <c r="V4627" i="5"/>
  <c r="O4628" i="5"/>
  <c r="V4628" i="5"/>
  <c r="O4629" i="5"/>
  <c r="V4629" i="5"/>
  <c r="O4630" i="5"/>
  <c r="V4630" i="5"/>
  <c r="O4631" i="5"/>
  <c r="V4631" i="5"/>
  <c r="V4632" i="5"/>
  <c r="O4633" i="5"/>
  <c r="V4633" i="5"/>
  <c r="O4634" i="5"/>
  <c r="V4634" i="5"/>
  <c r="O4635" i="5"/>
  <c r="V4635" i="5"/>
  <c r="O4636" i="5"/>
  <c r="V4636" i="5"/>
  <c r="V4637" i="5"/>
  <c r="V4638" i="5"/>
  <c r="O4639" i="5"/>
  <c r="V4639" i="5"/>
  <c r="O4640" i="5"/>
  <c r="V4640" i="5"/>
  <c r="O4641" i="5"/>
  <c r="V4641" i="5"/>
  <c r="O4642" i="5"/>
  <c r="V4642" i="5"/>
  <c r="V4643" i="5"/>
  <c r="V4644" i="5"/>
  <c r="O4645" i="5"/>
  <c r="V4645" i="5"/>
  <c r="O4646" i="5"/>
  <c r="V4646" i="5"/>
  <c r="O4647" i="5"/>
  <c r="V4647" i="5"/>
  <c r="O4648" i="5"/>
  <c r="V4648" i="5"/>
  <c r="O4649" i="5"/>
  <c r="V4649" i="5"/>
  <c r="O4650" i="5"/>
  <c r="V4650" i="5"/>
  <c r="V4651" i="5"/>
  <c r="V4652" i="5"/>
  <c r="O4653" i="5"/>
  <c r="V4653" i="5"/>
  <c r="O4654" i="5"/>
  <c r="V4654" i="5"/>
  <c r="V4655" i="5"/>
  <c r="V4656" i="5"/>
  <c r="V4657" i="5"/>
  <c r="V4658" i="5"/>
  <c r="O4659" i="5"/>
  <c r="V4659" i="5"/>
  <c r="O4660" i="5"/>
  <c r="V4660" i="5"/>
  <c r="O4661" i="5"/>
  <c r="V4661" i="5"/>
  <c r="O4662" i="5"/>
  <c r="V4662" i="5"/>
  <c r="V4663" i="5"/>
  <c r="V4664" i="5"/>
  <c r="V4665" i="5"/>
  <c r="V4666" i="5"/>
  <c r="V4667" i="5"/>
  <c r="V4668" i="5"/>
  <c r="V4669" i="5"/>
  <c r="V4670" i="5"/>
  <c r="V4671" i="5"/>
  <c r="V4672" i="5"/>
  <c r="O4673" i="5"/>
  <c r="V4673" i="5"/>
  <c r="O4674" i="5"/>
  <c r="V4674" i="5"/>
  <c r="O4675" i="5"/>
  <c r="V4675" i="5"/>
  <c r="O4676" i="5"/>
  <c r="V4676" i="5"/>
  <c r="O4677" i="5"/>
  <c r="V4677" i="5"/>
  <c r="O4678" i="5"/>
  <c r="V4678" i="5"/>
  <c r="V4679" i="5"/>
  <c r="V4680" i="5"/>
  <c r="O4681" i="5"/>
  <c r="V4681" i="5"/>
  <c r="O4682" i="5"/>
  <c r="V4682" i="5"/>
  <c r="O4683" i="5"/>
  <c r="V4683" i="5"/>
  <c r="O4684" i="5"/>
  <c r="V4684" i="5"/>
  <c r="O4685" i="5"/>
  <c r="V4685" i="5"/>
  <c r="O4686" i="5"/>
  <c r="V4686" i="5"/>
  <c r="V4687" i="5"/>
  <c r="V4688" i="5"/>
  <c r="V4689" i="5"/>
  <c r="O4690" i="5"/>
  <c r="V4690" i="5"/>
  <c r="O4691" i="5"/>
  <c r="V4691" i="5"/>
  <c r="O4692" i="5"/>
  <c r="V4692" i="5"/>
  <c r="O4693" i="5"/>
  <c r="V4693" i="5"/>
  <c r="V4694" i="5"/>
  <c r="V4695" i="5"/>
  <c r="V4696" i="5"/>
  <c r="V4697" i="5"/>
  <c r="O4698" i="5"/>
  <c r="V4698" i="5"/>
  <c r="O4699" i="5"/>
  <c r="V4699" i="5"/>
  <c r="O4700" i="5"/>
  <c r="V4700" i="5"/>
  <c r="O4701" i="5"/>
  <c r="V4701" i="5"/>
  <c r="O4702" i="5"/>
  <c r="V4702" i="5"/>
  <c r="O4703" i="5"/>
  <c r="V4703" i="5"/>
  <c r="V4704" i="5"/>
  <c r="O4705" i="5"/>
  <c r="V4705" i="5"/>
  <c r="O4706" i="5"/>
  <c r="V4706" i="5"/>
  <c r="O4707" i="5"/>
  <c r="V4707" i="5"/>
  <c r="O4708" i="5"/>
  <c r="V4708" i="5"/>
  <c r="V4709" i="5"/>
  <c r="O4710" i="5"/>
  <c r="V4710" i="5"/>
  <c r="O4711" i="5"/>
  <c r="V4711" i="5"/>
  <c r="V4712" i="5"/>
  <c r="V4713" i="5"/>
  <c r="V4714" i="5"/>
  <c r="V4715" i="5"/>
  <c r="O4716" i="5"/>
  <c r="V4716" i="5"/>
  <c r="O4717" i="5"/>
  <c r="V4717" i="5"/>
  <c r="O4718" i="5"/>
  <c r="V4718" i="5"/>
  <c r="O4719" i="5"/>
  <c r="V4719" i="5"/>
  <c r="O4720" i="5"/>
  <c r="V4720" i="5"/>
  <c r="O4721" i="5"/>
  <c r="V4721" i="5"/>
  <c r="V4722" i="5"/>
  <c r="V4723" i="5"/>
  <c r="V4724" i="5"/>
  <c r="O4725" i="5"/>
  <c r="V4725" i="5"/>
  <c r="O4726" i="5"/>
  <c r="V4726" i="5"/>
  <c r="V4727" i="5"/>
  <c r="V4728" i="5"/>
  <c r="O4729" i="5"/>
  <c r="V4729" i="5"/>
  <c r="O4730" i="5"/>
  <c r="V4730" i="5"/>
  <c r="O4731" i="5"/>
  <c r="V4731" i="5"/>
  <c r="O4732" i="5"/>
  <c r="V4732" i="5"/>
  <c r="V4733" i="5"/>
  <c r="V4734" i="5"/>
  <c r="O4735" i="5"/>
  <c r="V4735" i="5"/>
  <c r="O4736" i="5"/>
  <c r="V4736" i="5"/>
  <c r="O4737" i="5"/>
  <c r="V4737" i="5"/>
  <c r="O4738" i="5"/>
  <c r="V4738" i="5"/>
  <c r="V4739" i="5"/>
  <c r="V4740" i="5"/>
  <c r="O4741" i="5"/>
  <c r="V4741" i="5"/>
  <c r="O4742" i="5"/>
  <c r="V4742" i="5"/>
  <c r="O4743" i="5"/>
  <c r="V4743" i="5"/>
  <c r="O4744" i="5"/>
  <c r="V4744" i="5"/>
  <c r="V4745" i="5"/>
  <c r="V4746" i="5"/>
  <c r="O4747" i="5"/>
  <c r="V4747" i="5"/>
  <c r="O4748" i="5"/>
  <c r="V4748" i="5"/>
  <c r="O4749" i="5"/>
  <c r="V4749" i="5"/>
  <c r="O4750" i="5"/>
  <c r="V4750" i="5"/>
  <c r="V4751" i="5"/>
  <c r="V4752" i="5"/>
  <c r="O4753" i="5"/>
  <c r="V4753" i="5"/>
  <c r="O4754" i="5"/>
  <c r="V4754" i="5"/>
  <c r="O4755" i="5"/>
  <c r="V4755" i="5"/>
  <c r="O4756" i="5"/>
  <c r="V4756" i="5"/>
  <c r="O4757" i="5"/>
  <c r="V4757" i="5"/>
  <c r="O4758" i="5"/>
  <c r="V4758" i="5"/>
  <c r="V4759" i="5"/>
  <c r="O4760" i="5"/>
  <c r="V4760" i="5"/>
  <c r="O4761" i="5"/>
  <c r="V4761" i="5"/>
  <c r="V4762" i="5"/>
  <c r="V4763" i="5"/>
  <c r="V4764" i="5"/>
  <c r="V4765" i="5"/>
  <c r="O4766" i="5"/>
  <c r="V4766" i="5"/>
  <c r="O4767" i="5"/>
  <c r="V4767" i="5"/>
  <c r="O4768" i="5"/>
  <c r="V4768" i="5"/>
  <c r="O4769" i="5"/>
  <c r="V4769" i="5"/>
  <c r="V4770" i="5"/>
  <c r="V4771" i="5"/>
  <c r="V4772" i="5"/>
  <c r="V4773" i="5"/>
  <c r="O4774" i="5"/>
  <c r="V4774" i="5"/>
  <c r="O4775" i="5"/>
  <c r="V4775" i="5"/>
  <c r="O4776" i="5"/>
  <c r="V4776" i="5"/>
  <c r="O4777" i="5"/>
  <c r="V4777" i="5"/>
  <c r="V4778" i="5"/>
  <c r="V4779" i="5"/>
  <c r="O4780" i="5"/>
  <c r="V4780" i="5"/>
  <c r="O4781" i="5"/>
  <c r="V4781" i="5"/>
  <c r="V4782" i="5"/>
  <c r="V4783" i="5"/>
  <c r="V4784" i="5"/>
  <c r="V4785" i="5"/>
  <c r="O4786" i="5"/>
  <c r="V4786" i="5"/>
  <c r="O4787" i="5"/>
  <c r="V4787" i="5"/>
  <c r="V4788" i="5"/>
  <c r="V4789" i="5"/>
  <c r="V4790" i="5"/>
  <c r="V4791" i="5"/>
  <c r="O4792" i="5"/>
  <c r="V4792" i="5"/>
  <c r="O4793" i="5"/>
  <c r="V4793" i="5"/>
  <c r="O4794" i="5"/>
  <c r="V4794" i="5"/>
  <c r="O4795" i="5"/>
  <c r="V4795" i="5"/>
  <c r="V4796" i="5"/>
  <c r="V4797" i="5"/>
  <c r="V4798" i="5"/>
  <c r="V4799" i="5"/>
  <c r="O4800" i="5"/>
  <c r="V4800" i="5"/>
  <c r="O4801" i="5"/>
  <c r="V4801" i="5"/>
  <c r="O4802" i="5"/>
  <c r="V4802" i="5"/>
  <c r="O4803" i="5"/>
  <c r="V4803" i="5"/>
  <c r="O4804" i="5"/>
  <c r="V4804" i="5"/>
  <c r="O4805" i="5"/>
  <c r="V4805" i="5"/>
  <c r="V4806" i="5"/>
  <c r="V4807" i="5"/>
  <c r="V4808" i="5"/>
  <c r="O4809" i="5"/>
  <c r="V4809" i="5"/>
  <c r="O4810" i="5"/>
  <c r="V4810" i="5"/>
  <c r="O4811" i="5"/>
  <c r="V4811" i="5"/>
  <c r="O4812" i="5"/>
  <c r="V4812" i="5"/>
  <c r="O4813" i="5"/>
  <c r="V4813" i="5"/>
  <c r="O4814" i="5"/>
  <c r="V4814" i="5"/>
  <c r="V4815" i="5"/>
  <c r="V4816" i="5"/>
  <c r="O4817" i="5"/>
  <c r="V4817" i="5"/>
  <c r="O4818" i="5"/>
  <c r="V4818" i="5"/>
  <c r="V4819" i="5"/>
  <c r="V4820" i="5"/>
  <c r="V4821" i="5"/>
  <c r="V4822" i="5"/>
  <c r="O4823" i="5"/>
  <c r="V4823" i="5"/>
  <c r="O4824" i="5"/>
  <c r="V4824" i="5"/>
  <c r="O4825" i="5"/>
  <c r="V4825" i="5"/>
  <c r="O4826" i="5"/>
  <c r="V4826" i="5"/>
  <c r="V4827" i="5"/>
  <c r="V4828" i="5"/>
  <c r="O4829" i="5"/>
  <c r="V4829" i="5"/>
  <c r="O4830" i="5"/>
  <c r="V4830" i="5"/>
  <c r="O4831" i="5"/>
  <c r="V4831" i="5"/>
  <c r="O4832" i="5"/>
  <c r="V4832" i="5"/>
  <c r="V4833" i="5"/>
  <c r="V4834" i="5"/>
  <c r="O4835" i="5"/>
  <c r="V4835" i="5"/>
  <c r="O4836" i="5"/>
  <c r="V4836" i="5"/>
  <c r="O4837" i="5"/>
  <c r="V4837" i="5"/>
  <c r="O4838" i="5"/>
  <c r="V4838" i="5"/>
  <c r="O4839" i="5"/>
  <c r="V4839" i="5"/>
  <c r="O4840" i="5"/>
  <c r="V4840" i="5"/>
  <c r="V4841" i="5"/>
  <c r="V4842" i="5"/>
  <c r="O4843" i="5"/>
  <c r="V4843" i="5"/>
  <c r="O4844" i="5"/>
  <c r="V4844" i="5"/>
  <c r="O4845" i="5"/>
  <c r="V4845" i="5"/>
  <c r="O4846" i="5"/>
  <c r="V4846" i="5"/>
  <c r="V4847" i="5"/>
  <c r="V4848" i="5"/>
  <c r="O4849" i="5"/>
  <c r="V4849" i="5"/>
  <c r="O4850" i="5"/>
  <c r="V4850" i="5"/>
  <c r="V4851" i="5"/>
  <c r="V4852" i="5"/>
  <c r="V4853" i="5"/>
  <c r="V4854" i="5"/>
  <c r="O4855" i="5"/>
  <c r="V4855" i="5"/>
  <c r="O4856" i="5"/>
  <c r="V4856" i="5"/>
  <c r="O4857" i="5"/>
  <c r="V4857" i="5"/>
  <c r="O4858" i="5"/>
  <c r="V4858" i="5"/>
  <c r="V4859" i="5"/>
  <c r="V4860" i="5"/>
  <c r="V4861" i="5"/>
  <c r="V4862" i="5"/>
  <c r="O4863" i="5"/>
  <c r="V4863" i="5"/>
  <c r="O4864" i="5"/>
  <c r="V4864" i="5"/>
  <c r="V4865" i="5"/>
  <c r="V4866" i="5"/>
  <c r="V4867" i="5"/>
  <c r="V4868" i="5"/>
  <c r="V4869" i="5"/>
  <c r="V4870" i="5"/>
  <c r="V4871" i="5"/>
  <c r="V4872" i="5"/>
  <c r="V4873" i="5"/>
  <c r="V4874" i="5"/>
  <c r="V4875" i="5"/>
  <c r="V4876" i="5"/>
  <c r="V4877" i="5"/>
  <c r="V4878" i="5"/>
  <c r="O4879" i="5"/>
  <c r="V4879" i="5"/>
  <c r="O4880" i="5"/>
  <c r="V4880" i="5"/>
  <c r="O4881" i="5"/>
  <c r="V4881" i="5"/>
  <c r="O4882" i="5"/>
  <c r="V4882" i="5"/>
  <c r="V4883" i="5"/>
  <c r="V4884" i="5"/>
  <c r="V4885" i="5"/>
  <c r="V4886" i="5"/>
  <c r="V4887" i="5"/>
  <c r="V4888" i="5"/>
  <c r="V4889" i="5"/>
  <c r="V4890" i="5"/>
  <c r="O4891" i="5"/>
  <c r="V4891" i="5"/>
  <c r="O4892" i="5"/>
  <c r="V4892" i="5"/>
  <c r="V4893" i="5"/>
  <c r="V4894" i="5"/>
  <c r="V4895" i="5"/>
  <c r="V4896" i="5"/>
  <c r="V4897" i="5"/>
  <c r="V4898" i="5"/>
  <c r="O4899" i="5"/>
  <c r="V4899" i="5"/>
  <c r="O4900" i="5"/>
  <c r="V4900" i="5"/>
  <c r="V4901" i="5"/>
  <c r="V4902" i="5"/>
  <c r="O4903" i="5"/>
  <c r="V4903" i="5"/>
  <c r="O4904" i="5"/>
  <c r="V4904" i="5"/>
  <c r="O4905" i="5"/>
  <c r="V4905" i="5"/>
  <c r="O4906" i="5"/>
  <c r="V4906" i="5"/>
  <c r="V4907" i="5"/>
  <c r="V4908" i="5"/>
  <c r="V4909" i="5"/>
  <c r="V4910" i="5"/>
  <c r="V4911" i="5"/>
  <c r="O4912" i="5"/>
  <c r="V4912" i="5"/>
  <c r="O4913" i="5"/>
  <c r="V4913" i="5"/>
  <c r="V4914" i="5"/>
  <c r="V4915" i="5"/>
  <c r="V4916" i="5"/>
  <c r="O4917" i="5"/>
  <c r="V4917" i="5"/>
  <c r="O4918" i="5"/>
  <c r="V4918" i="5"/>
  <c r="O4919" i="5"/>
  <c r="V4919" i="5"/>
  <c r="O4920" i="5"/>
  <c r="V4920" i="5"/>
  <c r="V4921" i="5"/>
  <c r="V4922" i="5"/>
  <c r="O4923" i="5"/>
  <c r="V4923" i="5"/>
  <c r="O4924" i="5"/>
  <c r="V4924" i="5"/>
  <c r="O4925" i="5"/>
  <c r="V4925" i="5"/>
  <c r="O4926" i="5"/>
  <c r="V4926" i="5"/>
  <c r="V4927" i="5"/>
  <c r="O4928" i="5"/>
  <c r="V4928" i="5"/>
  <c r="O4929" i="5"/>
  <c r="V4929" i="5"/>
  <c r="V4930" i="5"/>
  <c r="V4931" i="5"/>
  <c r="V4932" i="5"/>
  <c r="V4933" i="5"/>
  <c r="V4934" i="5"/>
  <c r="V4935" i="5"/>
  <c r="V4936" i="5"/>
  <c r="V4937" i="5"/>
  <c r="V4938" i="5"/>
  <c r="O4939" i="5"/>
  <c r="V4939" i="5"/>
  <c r="O4940" i="5"/>
  <c r="V4940" i="5"/>
  <c r="V4941" i="5"/>
  <c r="V4942" i="5"/>
  <c r="V4943" i="5"/>
  <c r="V4944" i="5"/>
  <c r="V4945" i="5"/>
  <c r="O4946" i="5"/>
  <c r="V4946" i="5"/>
  <c r="O4947" i="5"/>
  <c r="V4947" i="5"/>
  <c r="V4948" i="5"/>
  <c r="V4949" i="5"/>
  <c r="V4950" i="5"/>
  <c r="V4951" i="5"/>
  <c r="O4952" i="5"/>
  <c r="V4952" i="5"/>
  <c r="O4953" i="5"/>
  <c r="V4953" i="5"/>
  <c r="V4954" i="5"/>
  <c r="O4955" i="5"/>
  <c r="V4955" i="5"/>
  <c r="O4956" i="5"/>
  <c r="V4956" i="5"/>
  <c r="O4957" i="5"/>
  <c r="V4957" i="5"/>
  <c r="O4958" i="5"/>
  <c r="V4958" i="5"/>
  <c r="V4959" i="5"/>
  <c r="V4960" i="5"/>
  <c r="V4961" i="5"/>
  <c r="V4962" i="5"/>
  <c r="V4963" i="5"/>
  <c r="V4964" i="5"/>
  <c r="V4965" i="5"/>
  <c r="V4966" i="5"/>
  <c r="V4967" i="5"/>
  <c r="V4968" i="5"/>
  <c r="V4969" i="5"/>
  <c r="V4970" i="5"/>
  <c r="V4971" i="5"/>
  <c r="V4972" i="5"/>
  <c r="V4973" i="5"/>
  <c r="V4974" i="5"/>
  <c r="V4975" i="5"/>
  <c r="V4976" i="5"/>
  <c r="V4977" i="5"/>
  <c r="V4978" i="5"/>
  <c r="O4979" i="5"/>
  <c r="V4979" i="5"/>
  <c r="O4980" i="5"/>
  <c r="V4980" i="5"/>
  <c r="O4981" i="5"/>
  <c r="V4981" i="5"/>
  <c r="O4982" i="5"/>
  <c r="V4982" i="5"/>
  <c r="O4983" i="5"/>
  <c r="V4983" i="5"/>
  <c r="O4984" i="5"/>
  <c r="V4984" i="5"/>
  <c r="V4985" i="5"/>
  <c r="V4986" i="5"/>
  <c r="O4987" i="5"/>
  <c r="V4987" i="5"/>
  <c r="O4988" i="5"/>
  <c r="V4988" i="5"/>
  <c r="O4989" i="5"/>
  <c r="V4989" i="5"/>
  <c r="O4990" i="5"/>
  <c r="V4990" i="5"/>
  <c r="O4991" i="5"/>
  <c r="V4991" i="5"/>
  <c r="O4992" i="5"/>
  <c r="V4992" i="5"/>
  <c r="V4993" i="5"/>
  <c r="V4994" i="5"/>
  <c r="O4995" i="5"/>
  <c r="V4995" i="5"/>
  <c r="O4996" i="5"/>
  <c r="V4996" i="5"/>
  <c r="O4997" i="5"/>
  <c r="V4997" i="5"/>
  <c r="O4998" i="5"/>
  <c r="V4998" i="5"/>
  <c r="V4999" i="5"/>
  <c r="V5000" i="5"/>
  <c r="O5001" i="5"/>
  <c r="V5001" i="5"/>
  <c r="O5002" i="5"/>
  <c r="V5002" i="5"/>
  <c r="O5003" i="5"/>
  <c r="V5003" i="5"/>
  <c r="O5004" i="5"/>
  <c r="V5004" i="5"/>
  <c r="O5005" i="5"/>
  <c r="V5005" i="5"/>
  <c r="O5006" i="5"/>
  <c r="V5006" i="5"/>
  <c r="V5007" i="5"/>
  <c r="V5008" i="5"/>
  <c r="O5009" i="5"/>
  <c r="V5009" i="5"/>
  <c r="O5010" i="5"/>
  <c r="V5010" i="5"/>
  <c r="O5011" i="5"/>
  <c r="V5011" i="5"/>
  <c r="O5012" i="5"/>
  <c r="V5012" i="5"/>
  <c r="V5013" i="5"/>
  <c r="V5014" i="5"/>
  <c r="V5015" i="5"/>
  <c r="V5016" i="5"/>
  <c r="O5017" i="5"/>
  <c r="V5017" i="5"/>
  <c r="O5018" i="5"/>
  <c r="V5018" i="5"/>
  <c r="O5019" i="5"/>
  <c r="V5019" i="5"/>
  <c r="O5020" i="5"/>
  <c r="V5020" i="5"/>
  <c r="V5021" i="5"/>
  <c r="V5022" i="5"/>
  <c r="O5023" i="5"/>
  <c r="V5023" i="5"/>
  <c r="O5024" i="5"/>
  <c r="V5024" i="5"/>
  <c r="O5025" i="5"/>
  <c r="V5025" i="5"/>
  <c r="O5026" i="5"/>
  <c r="V5026" i="5"/>
  <c r="V5027" i="5"/>
  <c r="V5028" i="5"/>
  <c r="V5029" i="5"/>
  <c r="V5030" i="5"/>
  <c r="V5031" i="5"/>
  <c r="V5032" i="5"/>
  <c r="V5033" i="5"/>
  <c r="V5034" i="5"/>
  <c r="O5035" i="5"/>
  <c r="V5035" i="5"/>
  <c r="O5036" i="5"/>
  <c r="V5036" i="5"/>
  <c r="O5037" i="5"/>
  <c r="V5037" i="5"/>
  <c r="O5038" i="5"/>
  <c r="V5038" i="5"/>
  <c r="V5039" i="5"/>
  <c r="V5040" i="5"/>
  <c r="O5041" i="5"/>
  <c r="V5041" i="5"/>
  <c r="O5042" i="5"/>
  <c r="V5042" i="5"/>
  <c r="V5043" i="5"/>
  <c r="V5044" i="5"/>
  <c r="V5045" i="5"/>
  <c r="V5046" i="5"/>
  <c r="O5047" i="5"/>
  <c r="V5047" i="5"/>
  <c r="O5048" i="5"/>
  <c r="V5048" i="5"/>
  <c r="V5049" i="5"/>
  <c r="V5050" i="5"/>
  <c r="V5051" i="5"/>
  <c r="V5052" i="5"/>
  <c r="V5053" i="5"/>
  <c r="V5054" i="5"/>
  <c r="V5055" i="5"/>
  <c r="V5056" i="5"/>
  <c r="V5057" i="5"/>
  <c r="V5058" i="5"/>
  <c r="O5059" i="5"/>
  <c r="V5059" i="5"/>
  <c r="O5060" i="5"/>
  <c r="V5060" i="5"/>
  <c r="O5061" i="5"/>
  <c r="V5061" i="5"/>
  <c r="O5062" i="5"/>
  <c r="V5062" i="5"/>
  <c r="V5063" i="5"/>
  <c r="V5064" i="5"/>
  <c r="O5065" i="5"/>
  <c r="V5065" i="5"/>
  <c r="O5066" i="5"/>
  <c r="V5066" i="5"/>
  <c r="V5067" i="5"/>
  <c r="V5068" i="5"/>
  <c r="V5069" i="5"/>
  <c r="V5070" i="5"/>
  <c r="O5071" i="5"/>
  <c r="V5071" i="5"/>
  <c r="O5072" i="5"/>
  <c r="V5072" i="5"/>
  <c r="O5073" i="5"/>
  <c r="V5073" i="5"/>
  <c r="O5074" i="5"/>
  <c r="V5074" i="5"/>
  <c r="V5075" i="5"/>
  <c r="V5076" i="5"/>
  <c r="O5077" i="5"/>
  <c r="V5077" i="5"/>
  <c r="O5078" i="5"/>
  <c r="V5078" i="5"/>
  <c r="V5079" i="5"/>
  <c r="V5080" i="5"/>
  <c r="V5081" i="5"/>
  <c r="V5082" i="5"/>
  <c r="O5083" i="5"/>
  <c r="V5083" i="5"/>
  <c r="O5084" i="5"/>
  <c r="V5084" i="5"/>
  <c r="V5085" i="5"/>
  <c r="V5086" i="5"/>
  <c r="V5087" i="5"/>
  <c r="V5088" i="5"/>
  <c r="O5089" i="5"/>
  <c r="V5089" i="5"/>
  <c r="O5090" i="5"/>
  <c r="V5090" i="5"/>
  <c r="O5091" i="5"/>
  <c r="V5091" i="5"/>
  <c r="O5092" i="5"/>
  <c r="V5092" i="5"/>
  <c r="O5093" i="5"/>
  <c r="V5093" i="5"/>
  <c r="O5094" i="5"/>
  <c r="V5094" i="5"/>
  <c r="V5095" i="5"/>
  <c r="V5096" i="5"/>
  <c r="O5097" i="5"/>
  <c r="V5097" i="5"/>
  <c r="O5098" i="5"/>
  <c r="V5098" i="5"/>
  <c r="O5099" i="5"/>
  <c r="V5099" i="5"/>
  <c r="O5100" i="5"/>
  <c r="V5100" i="5"/>
  <c r="V5101" i="5"/>
  <c r="V5102" i="5"/>
  <c r="V5103" i="5"/>
  <c r="V5104" i="5"/>
  <c r="O5105" i="5"/>
  <c r="V5105" i="5"/>
  <c r="O5106" i="5"/>
  <c r="V5106" i="5"/>
  <c r="V5107" i="5"/>
  <c r="O5108" i="5"/>
  <c r="V5108" i="5"/>
  <c r="O5109" i="5"/>
  <c r="V5109" i="5"/>
  <c r="V5110" i="5"/>
  <c r="O5111" i="5"/>
  <c r="V5111" i="5"/>
  <c r="O5112" i="5"/>
  <c r="V5112" i="5"/>
  <c r="O5113" i="5"/>
  <c r="V5113" i="5"/>
  <c r="O5114" i="5"/>
  <c r="V5114" i="5"/>
  <c r="V5115" i="5"/>
  <c r="V5116" i="5"/>
  <c r="O5117" i="5"/>
  <c r="V5117" i="5"/>
  <c r="O5118" i="5"/>
  <c r="V5118" i="5"/>
  <c r="V5119" i="5"/>
  <c r="V5120" i="5"/>
  <c r="V5121" i="5"/>
  <c r="O5122" i="5"/>
  <c r="V5122" i="5"/>
  <c r="O5123" i="5"/>
  <c r="V5123" i="5"/>
  <c r="O5124" i="5"/>
  <c r="V5124" i="5"/>
  <c r="O5125" i="5"/>
  <c r="V5125" i="5"/>
  <c r="V5126" i="5"/>
  <c r="V5127" i="5"/>
  <c r="V5128" i="5"/>
  <c r="V5129" i="5"/>
  <c r="O5130" i="5"/>
  <c r="V5130" i="5"/>
  <c r="O5131" i="5"/>
  <c r="V5131" i="5"/>
  <c r="O5132" i="5"/>
  <c r="V5132" i="5"/>
  <c r="O5133" i="5"/>
  <c r="V5133" i="5"/>
  <c r="V5134" i="5"/>
  <c r="O5135" i="5"/>
  <c r="V5135" i="5"/>
  <c r="O5136" i="5"/>
  <c r="V5136" i="5"/>
  <c r="O5137" i="5"/>
  <c r="V5137" i="5"/>
  <c r="O5138" i="5"/>
  <c r="V5138" i="5"/>
  <c r="O5139" i="5"/>
  <c r="V5139" i="5"/>
  <c r="O5140" i="5"/>
  <c r="V5140" i="5"/>
  <c r="V5141" i="5"/>
  <c r="V5142" i="5"/>
  <c r="V5143" i="5"/>
  <c r="O5144" i="5"/>
  <c r="V5144" i="5"/>
  <c r="O5145" i="5"/>
  <c r="V5145" i="5"/>
  <c r="O5146" i="5"/>
  <c r="V5146" i="5"/>
  <c r="O5147" i="5"/>
  <c r="V5147" i="5"/>
  <c r="V5148" i="5"/>
  <c r="O5149" i="5"/>
  <c r="V5149" i="5"/>
  <c r="O5150" i="5"/>
  <c r="V5150" i="5"/>
  <c r="O5151" i="5"/>
  <c r="V5151" i="5"/>
  <c r="O5152" i="5"/>
  <c r="V5152" i="5"/>
  <c r="V5153" i="5"/>
  <c r="V5154" i="5"/>
  <c r="V5155" i="5"/>
  <c r="O5156" i="5"/>
  <c r="V5156" i="5"/>
  <c r="O5157" i="5"/>
  <c r="V5157" i="5"/>
  <c r="O5158" i="5"/>
  <c r="V5158" i="5"/>
  <c r="O5159" i="5"/>
  <c r="V5159" i="5"/>
  <c r="O5160" i="5"/>
  <c r="V5160" i="5"/>
  <c r="O5161" i="5"/>
  <c r="V5161" i="5"/>
  <c r="O5162" i="5"/>
  <c r="V5162" i="5"/>
  <c r="O5163" i="5"/>
  <c r="V5163" i="5"/>
  <c r="O5164" i="5"/>
  <c r="V5164" i="5"/>
  <c r="O5165" i="5"/>
  <c r="V5165" i="5"/>
  <c r="O5166" i="5"/>
  <c r="V5166" i="5"/>
  <c r="O5167" i="5"/>
  <c r="V5167" i="5"/>
  <c r="O5168" i="5"/>
  <c r="V5168" i="5"/>
  <c r="O5169" i="5"/>
  <c r="V5169" i="5"/>
  <c r="V5170" i="5"/>
  <c r="V5171" i="5"/>
  <c r="O5172" i="5"/>
  <c r="V5172" i="5"/>
  <c r="O5173" i="5"/>
  <c r="V5173" i="5"/>
  <c r="O5174" i="5"/>
  <c r="V5174" i="5"/>
  <c r="O5175" i="5"/>
  <c r="V5175" i="5"/>
  <c r="V5176" i="5"/>
  <c r="V5177" i="5"/>
  <c r="V5178" i="5"/>
  <c r="V5179" i="5"/>
  <c r="O5180" i="5"/>
  <c r="V5180" i="5"/>
  <c r="O5181" i="5"/>
  <c r="V5181" i="5"/>
  <c r="O5182" i="5"/>
  <c r="V5182" i="5"/>
  <c r="O5183" i="5"/>
  <c r="V5183" i="5"/>
  <c r="V5184" i="5"/>
  <c r="V5185" i="5"/>
  <c r="O5186" i="5"/>
  <c r="V5186" i="5"/>
  <c r="O5187" i="5"/>
  <c r="V5187" i="5"/>
  <c r="O5188" i="5"/>
  <c r="V5188" i="5"/>
  <c r="O5189" i="5"/>
  <c r="V5189" i="5"/>
  <c r="O5190" i="5"/>
  <c r="V5190" i="5"/>
  <c r="O5191" i="5"/>
  <c r="V5191" i="5"/>
  <c r="O5192" i="5"/>
  <c r="V5192" i="5"/>
  <c r="O5193" i="5"/>
  <c r="V5193" i="5"/>
  <c r="V5194" i="5"/>
  <c r="V5195" i="5"/>
  <c r="O5196" i="5"/>
  <c r="V5196" i="5"/>
  <c r="O5197" i="5"/>
  <c r="V5197" i="5"/>
  <c r="O5198" i="5"/>
  <c r="V5198" i="5"/>
  <c r="O5199" i="5"/>
  <c r="V5199" i="5"/>
  <c r="V5200" i="5"/>
  <c r="V5201" i="5"/>
  <c r="O5202" i="5"/>
  <c r="V5202" i="5"/>
  <c r="O5203" i="5"/>
  <c r="V5203" i="5"/>
  <c r="O5204" i="5"/>
  <c r="V5204" i="5"/>
  <c r="O5205" i="5"/>
  <c r="V5205" i="5"/>
  <c r="V5206" i="5"/>
  <c r="V5207" i="5"/>
  <c r="O5208" i="5"/>
  <c r="V5208" i="5"/>
  <c r="O5209" i="5"/>
  <c r="V5209" i="5"/>
  <c r="O5210" i="5"/>
  <c r="V5210" i="5"/>
  <c r="O5211" i="5"/>
  <c r="V5211" i="5"/>
  <c r="O5212" i="5"/>
  <c r="V5212" i="5"/>
  <c r="O5213" i="5"/>
  <c r="V5213" i="5"/>
  <c r="V5214" i="5"/>
  <c r="V5215" i="5"/>
  <c r="O5216" i="5"/>
  <c r="V5216" i="5"/>
  <c r="O5217" i="5"/>
  <c r="V5217" i="5"/>
  <c r="O5218" i="5"/>
  <c r="V5218" i="5"/>
  <c r="O5219" i="5"/>
  <c r="V5219" i="5"/>
  <c r="V5220" i="5"/>
  <c r="V5221" i="5"/>
  <c r="O5222" i="5"/>
  <c r="V5222" i="5"/>
  <c r="O5223" i="5"/>
  <c r="V5223" i="5"/>
  <c r="V5224" i="5"/>
  <c r="V5225" i="5"/>
  <c r="V5226" i="5"/>
  <c r="V5227" i="5"/>
  <c r="O5228" i="5"/>
  <c r="V5228" i="5"/>
  <c r="O5229" i="5"/>
  <c r="V5229" i="5"/>
  <c r="O5230" i="5"/>
  <c r="V5230" i="5"/>
  <c r="O5231" i="5"/>
  <c r="V5231" i="5"/>
  <c r="V5232" i="5"/>
  <c r="V5233" i="5"/>
  <c r="V5234" i="5"/>
  <c r="BM5234" i="5"/>
  <c r="BN5234" i="5"/>
  <c r="O5235" i="5"/>
  <c r="V5235" i="5"/>
  <c r="O5236" i="5"/>
  <c r="V5236" i="5"/>
  <c r="O5237" i="5"/>
  <c r="V5237" i="5"/>
  <c r="O5238" i="5"/>
  <c r="V5238" i="5"/>
  <c r="O5239" i="5"/>
  <c r="V5239" i="5"/>
  <c r="O5240" i="5"/>
  <c r="V5240" i="5"/>
  <c r="V5241" i="5"/>
  <c r="V5242" i="5"/>
  <c r="O5243" i="5"/>
  <c r="V5243" i="5"/>
  <c r="O5244" i="5"/>
  <c r="V5244" i="5"/>
  <c r="O5245" i="5"/>
  <c r="V5245" i="5"/>
  <c r="O5246" i="5"/>
  <c r="V5246" i="5"/>
  <c r="V5247" i="5"/>
  <c r="V5248" i="5"/>
  <c r="O5249" i="5"/>
  <c r="V5249" i="5"/>
  <c r="O5250" i="5"/>
  <c r="V5250" i="5"/>
  <c r="O5251" i="5"/>
  <c r="V5251" i="5"/>
  <c r="O5252" i="5"/>
  <c r="V5252" i="5"/>
  <c r="O5253" i="5"/>
  <c r="V5253" i="5"/>
  <c r="O5254" i="5"/>
  <c r="V5254" i="5"/>
  <c r="V5255" i="5"/>
  <c r="V5256" i="5"/>
  <c r="O5257" i="5"/>
  <c r="V5257" i="5"/>
  <c r="O5258" i="5"/>
  <c r="V5258" i="5"/>
  <c r="O5259" i="5"/>
  <c r="V5259" i="5"/>
  <c r="O5260" i="5"/>
  <c r="V5260" i="5"/>
  <c r="V5261" i="5"/>
  <c r="V5262" i="5"/>
  <c r="O5263" i="5"/>
  <c r="V5263" i="5"/>
  <c r="O5264" i="5"/>
  <c r="V5264" i="5"/>
  <c r="O5265" i="5"/>
  <c r="V5265" i="5"/>
  <c r="O5266" i="5"/>
  <c r="V5266" i="5"/>
  <c r="O5267" i="5"/>
  <c r="V5267" i="5"/>
  <c r="O5268" i="5"/>
  <c r="V5268" i="5"/>
  <c r="O5269" i="5"/>
  <c r="V5269" i="5"/>
  <c r="O5270" i="5"/>
  <c r="V5270" i="5"/>
  <c r="O5271" i="5"/>
  <c r="V5271" i="5"/>
  <c r="O5272" i="5"/>
  <c r="V5272" i="5"/>
  <c r="O5273" i="5"/>
  <c r="V5273" i="5"/>
  <c r="O5274" i="5"/>
  <c r="V5274" i="5"/>
  <c r="V5275" i="5"/>
  <c r="V5276" i="5"/>
  <c r="O5277" i="5"/>
  <c r="V5277" i="5"/>
  <c r="O5278" i="5"/>
  <c r="V5278" i="5"/>
  <c r="O5279" i="5"/>
  <c r="V5279" i="5"/>
  <c r="O5280" i="5"/>
  <c r="V5280" i="5"/>
  <c r="V5281" i="5"/>
  <c r="V5282" i="5"/>
  <c r="O5283" i="5"/>
  <c r="V5283" i="5"/>
  <c r="O5284" i="5"/>
  <c r="V5284" i="5"/>
  <c r="V5285" i="5"/>
  <c r="V5286" i="5"/>
  <c r="V5287" i="5"/>
  <c r="V5288" i="5"/>
  <c r="O5289" i="5"/>
  <c r="V5289" i="5"/>
  <c r="O5290" i="5"/>
  <c r="V5290" i="5"/>
  <c r="O5291" i="5"/>
  <c r="V5291" i="5"/>
  <c r="O5292" i="5"/>
  <c r="V5292" i="5"/>
  <c r="O5293" i="5"/>
  <c r="V5293" i="5"/>
  <c r="O5294" i="5"/>
  <c r="V5294" i="5"/>
  <c r="V5295" i="5"/>
  <c r="V5296" i="5"/>
  <c r="O5297" i="5"/>
  <c r="V5297" i="5"/>
  <c r="O5298" i="5"/>
  <c r="V5298" i="5"/>
  <c r="O5299" i="5"/>
  <c r="V5299" i="5"/>
  <c r="O5300" i="5"/>
  <c r="V5300" i="5"/>
  <c r="O5301" i="5"/>
  <c r="V5301" i="5"/>
  <c r="O5302" i="5"/>
  <c r="V5302" i="5"/>
  <c r="V5303" i="5"/>
  <c r="V5304" i="5"/>
  <c r="O5305" i="5"/>
  <c r="V5305" i="5"/>
  <c r="O5306" i="5"/>
  <c r="V5306" i="5"/>
  <c r="O5307" i="5"/>
  <c r="V5307" i="5"/>
  <c r="O5308" i="5"/>
  <c r="V5308" i="5"/>
  <c r="O5309" i="5"/>
  <c r="V5309" i="5"/>
  <c r="O5310" i="5"/>
  <c r="V5310" i="5"/>
  <c r="O5311" i="5"/>
  <c r="V5311" i="5"/>
  <c r="O5312" i="5"/>
  <c r="V5312" i="5"/>
  <c r="O5313" i="5"/>
  <c r="V5313" i="5"/>
  <c r="O5314" i="5"/>
  <c r="V5314" i="5"/>
  <c r="V5315" i="5"/>
  <c r="V5316" i="5"/>
  <c r="O5317" i="5"/>
  <c r="V5317" i="5"/>
  <c r="O5318" i="5"/>
  <c r="V5318" i="5"/>
  <c r="O5319" i="5"/>
  <c r="V5319" i="5"/>
  <c r="O5320" i="5"/>
  <c r="V5320" i="5"/>
  <c r="V5321" i="5"/>
  <c r="V5322" i="5"/>
  <c r="O5323" i="5"/>
  <c r="V5323" i="5"/>
  <c r="O5324" i="5"/>
  <c r="V5324" i="5"/>
  <c r="V5325" i="5"/>
  <c r="V5326" i="5"/>
  <c r="V5327" i="5"/>
  <c r="V5328" i="5"/>
  <c r="O5329" i="5"/>
  <c r="V5329" i="5"/>
  <c r="O5330" i="5"/>
  <c r="V5330" i="5"/>
  <c r="O5331" i="5"/>
  <c r="V5331" i="5"/>
  <c r="O5332" i="5"/>
  <c r="V5332" i="5"/>
  <c r="V5333" i="5"/>
  <c r="O5334" i="5"/>
  <c r="V5334" i="5"/>
  <c r="O5335" i="5"/>
  <c r="V5335" i="5"/>
  <c r="O5336" i="5"/>
  <c r="V5336" i="5"/>
  <c r="O5337" i="5"/>
  <c r="V5337" i="5"/>
  <c r="V5338" i="5"/>
  <c r="O5339" i="5"/>
  <c r="V5339" i="5"/>
  <c r="O5340" i="5"/>
  <c r="V5340" i="5"/>
  <c r="O5341" i="5"/>
  <c r="V5341" i="5"/>
  <c r="O5342" i="5"/>
  <c r="V5342" i="5"/>
  <c r="V5343" i="5"/>
  <c r="V5344" i="5"/>
  <c r="O5345" i="5"/>
  <c r="V5345" i="5"/>
  <c r="O5346" i="5"/>
  <c r="V5346" i="5"/>
  <c r="V5347" i="5"/>
  <c r="V5348" i="5"/>
  <c r="V5349" i="5"/>
  <c r="V5350" i="5"/>
  <c r="O5351" i="5"/>
  <c r="V5351" i="5"/>
  <c r="O5352" i="5"/>
  <c r="V5352" i="5"/>
  <c r="O5353" i="5"/>
  <c r="V5353" i="5"/>
  <c r="O5354" i="5"/>
  <c r="V5354" i="5"/>
  <c r="V5355" i="5"/>
  <c r="V5356" i="5"/>
  <c r="O5357" i="5"/>
  <c r="V5357" i="5"/>
  <c r="O5358" i="5"/>
  <c r="V5358" i="5"/>
  <c r="O5359" i="5"/>
  <c r="V5359" i="5"/>
  <c r="O5360" i="5"/>
  <c r="V5360" i="5"/>
  <c r="V5361" i="5"/>
  <c r="V5362" i="5"/>
  <c r="O5363" i="5"/>
  <c r="V5363" i="5"/>
  <c r="O5364" i="5"/>
  <c r="V5364" i="5"/>
  <c r="V5365" i="5"/>
  <c r="V5366" i="5"/>
  <c r="V5367" i="5"/>
  <c r="V5368" i="5"/>
  <c r="O5369" i="5"/>
  <c r="V5369" i="5"/>
  <c r="O5370" i="5"/>
  <c r="V5370" i="5"/>
  <c r="O5371" i="5"/>
  <c r="V5371" i="5"/>
  <c r="O5372" i="5"/>
  <c r="V5372" i="5"/>
  <c r="O5373" i="5"/>
  <c r="V5373" i="5"/>
  <c r="O5374" i="5"/>
  <c r="V5374" i="5"/>
  <c r="V5375" i="5"/>
  <c r="V5376" i="5"/>
  <c r="O5377" i="5"/>
  <c r="V5377" i="5"/>
  <c r="O5378" i="5"/>
  <c r="V5378" i="5"/>
  <c r="O5379" i="5"/>
  <c r="V5379" i="5"/>
  <c r="O5380" i="5"/>
  <c r="V5380" i="5"/>
  <c r="V5381" i="5"/>
  <c r="V5382" i="5"/>
  <c r="O5383" i="5"/>
  <c r="V5383" i="5"/>
  <c r="O5384" i="5"/>
  <c r="V5384" i="5"/>
  <c r="O5385" i="5"/>
  <c r="V5385" i="5"/>
  <c r="O5386" i="5"/>
  <c r="V5386" i="5"/>
  <c r="V5387" i="5"/>
  <c r="V5388" i="5"/>
  <c r="O5389" i="5"/>
  <c r="V5389" i="5"/>
  <c r="O5390" i="5"/>
  <c r="V5390" i="5"/>
  <c r="O5391" i="5"/>
  <c r="V5391" i="5"/>
  <c r="O5392" i="5"/>
  <c r="V5392" i="5"/>
  <c r="V5393" i="5"/>
  <c r="V5394" i="5"/>
  <c r="O5395" i="5"/>
  <c r="V5395" i="5"/>
  <c r="O5396" i="5"/>
  <c r="V5396" i="5"/>
  <c r="V5397" i="5"/>
  <c r="V5398" i="5"/>
  <c r="V5399" i="5"/>
  <c r="V5400" i="5"/>
  <c r="O5401" i="5"/>
  <c r="V5401" i="5"/>
  <c r="O5402" i="5"/>
  <c r="V5402" i="5"/>
  <c r="V5403" i="5"/>
  <c r="O5404" i="5"/>
  <c r="V5404" i="5"/>
  <c r="O5405" i="5"/>
  <c r="V5405" i="5"/>
  <c r="V5406" i="5"/>
  <c r="O5407" i="5"/>
  <c r="V5407" i="5"/>
  <c r="O5408" i="5"/>
  <c r="V5408" i="5"/>
  <c r="O5409" i="5"/>
  <c r="V5409" i="5"/>
  <c r="O5410" i="5"/>
  <c r="V5410" i="5"/>
  <c r="V5411" i="5"/>
  <c r="V5412" i="5"/>
  <c r="O5413" i="5"/>
  <c r="V5413" i="5"/>
  <c r="O5414" i="5"/>
  <c r="V5414" i="5"/>
  <c r="O5415" i="5"/>
  <c r="V5415" i="5"/>
  <c r="O5416" i="5"/>
  <c r="V5416" i="5"/>
  <c r="V5417" i="5"/>
  <c r="V5418" i="5"/>
  <c r="O5419" i="5"/>
  <c r="V5419" i="5"/>
  <c r="O5420" i="5"/>
  <c r="V5420" i="5"/>
  <c r="O5421" i="5"/>
  <c r="V5421" i="5"/>
  <c r="O5422" i="5"/>
  <c r="V5422" i="5"/>
  <c r="O5423" i="5"/>
  <c r="V5423" i="5"/>
  <c r="O5424" i="5"/>
  <c r="V5424" i="5"/>
  <c r="V5425" i="5"/>
  <c r="V5426" i="5"/>
  <c r="O5427" i="5"/>
  <c r="V5427" i="5"/>
  <c r="O5428" i="5"/>
  <c r="V5428" i="5"/>
  <c r="V5429" i="5"/>
  <c r="V5430" i="5"/>
  <c r="V5431" i="5"/>
  <c r="V5432" i="5"/>
  <c r="V5433" i="5"/>
  <c r="O5434" i="5"/>
  <c r="V5434" i="5"/>
  <c r="O5435" i="5"/>
  <c r="V5435" i="5"/>
  <c r="V5436" i="5"/>
  <c r="V5437" i="5"/>
  <c r="O5438" i="5"/>
  <c r="V5438" i="5"/>
  <c r="O5439" i="5"/>
  <c r="V5439" i="5"/>
  <c r="O5440" i="5"/>
  <c r="V5440" i="5"/>
  <c r="O5441" i="5"/>
  <c r="V5441" i="5"/>
  <c r="V5442" i="5"/>
  <c r="V5443" i="5"/>
  <c r="O5444" i="5"/>
  <c r="V5444" i="5"/>
  <c r="O5445" i="5"/>
  <c r="V5445" i="5"/>
  <c r="O5446" i="5"/>
  <c r="V5446" i="5"/>
  <c r="O5447" i="5"/>
  <c r="V5447" i="5"/>
  <c r="V5448" i="5"/>
  <c r="V5449" i="5"/>
  <c r="O5450" i="5"/>
  <c r="V5450" i="5"/>
  <c r="O5451" i="5"/>
  <c r="V5451" i="5"/>
  <c r="O5452" i="5"/>
  <c r="V5452" i="5"/>
  <c r="O5453" i="5"/>
  <c r="V5453" i="5"/>
  <c r="V5454" i="5"/>
  <c r="O5455" i="5"/>
  <c r="V5455" i="5"/>
  <c r="O5456" i="5"/>
  <c r="V5456" i="5"/>
  <c r="O5457" i="5"/>
  <c r="V5457" i="5"/>
  <c r="O5458" i="5"/>
  <c r="V5458" i="5"/>
  <c r="O5459" i="5"/>
  <c r="V5459" i="5"/>
  <c r="O5460" i="5"/>
  <c r="V5460" i="5"/>
  <c r="O5461" i="5"/>
  <c r="V5461" i="5"/>
  <c r="O5462" i="5"/>
  <c r="V5462" i="5"/>
  <c r="V5463" i="5"/>
  <c r="O5464" i="5"/>
  <c r="V5464" i="5"/>
  <c r="O5465" i="5"/>
  <c r="V5465" i="5"/>
  <c r="O5466" i="5"/>
  <c r="V5466" i="5"/>
  <c r="O5467" i="5"/>
  <c r="V5467" i="5"/>
  <c r="V5468" i="5"/>
  <c r="V5469" i="5"/>
  <c r="O5470" i="5"/>
  <c r="V5470" i="5"/>
  <c r="O5471" i="5"/>
  <c r="V5471" i="5"/>
  <c r="O5472" i="5"/>
  <c r="V5472" i="5"/>
  <c r="O5473" i="5"/>
  <c r="V5473" i="5"/>
  <c r="V5474" i="5"/>
  <c r="O5475" i="5"/>
  <c r="V5475" i="5"/>
  <c r="O5476" i="5"/>
  <c r="V5476" i="5"/>
  <c r="O5477" i="5"/>
  <c r="V5477" i="5"/>
  <c r="O5478" i="5"/>
  <c r="V5478" i="5"/>
  <c r="V5479" i="5"/>
  <c r="V5480" i="5"/>
  <c r="O5481" i="5"/>
  <c r="V5481" i="5"/>
  <c r="O5482" i="5"/>
  <c r="V5482" i="5"/>
  <c r="O5483" i="5"/>
  <c r="V5483" i="5"/>
  <c r="O5484" i="5"/>
  <c r="V5484" i="5"/>
  <c r="V5485" i="5"/>
  <c r="V5486" i="5"/>
  <c r="O5487" i="5"/>
  <c r="V5487" i="5"/>
  <c r="O5488" i="5"/>
  <c r="V5488" i="5"/>
  <c r="O5489" i="5"/>
  <c r="V5489" i="5"/>
  <c r="O5490" i="5"/>
  <c r="V5490" i="5"/>
  <c r="O5491" i="5"/>
  <c r="V5491" i="5"/>
  <c r="O5492" i="5"/>
  <c r="V5492" i="5"/>
  <c r="O5493" i="5"/>
  <c r="V5493" i="5"/>
  <c r="O5494" i="5"/>
  <c r="V5494" i="5"/>
  <c r="V5495" i="5"/>
  <c r="V5496" i="5"/>
  <c r="V5497" i="5"/>
  <c r="V5498" i="5"/>
  <c r="O5499" i="5"/>
  <c r="V5499" i="5"/>
  <c r="O5500" i="5"/>
  <c r="V5500" i="5"/>
  <c r="V5501" i="5"/>
  <c r="V5502" i="5"/>
  <c r="V5503" i="5"/>
  <c r="V5504" i="5"/>
  <c r="O5505" i="5"/>
  <c r="V5505" i="5"/>
  <c r="O5506" i="5"/>
  <c r="V5506" i="5"/>
  <c r="O5507" i="5"/>
  <c r="V5507" i="5"/>
  <c r="O5508" i="5"/>
  <c r="V5508" i="5"/>
  <c r="O5509" i="5"/>
  <c r="V5509" i="5"/>
  <c r="O5510" i="5"/>
  <c r="V5510" i="5"/>
  <c r="O5511" i="5"/>
  <c r="V5511" i="5"/>
  <c r="O5512" i="5"/>
  <c r="V5512" i="5"/>
  <c r="O5513" i="5"/>
  <c r="V5513" i="5"/>
  <c r="O5514" i="5"/>
  <c r="V5514" i="5"/>
  <c r="O5515" i="5"/>
  <c r="V5515" i="5"/>
  <c r="O5516" i="5"/>
  <c r="V5516" i="5"/>
  <c r="O5517" i="5"/>
  <c r="V5517" i="5"/>
  <c r="O5518" i="5"/>
  <c r="V5518" i="5"/>
  <c r="O5519" i="5"/>
  <c r="V5519" i="5"/>
  <c r="O5520" i="5"/>
  <c r="V5520" i="5"/>
  <c r="V5521" i="5"/>
  <c r="O5522" i="5"/>
  <c r="V5522" i="5"/>
  <c r="O5523" i="5"/>
  <c r="V5523" i="5"/>
  <c r="O5524" i="5"/>
  <c r="V5524" i="5"/>
  <c r="O5525" i="5"/>
  <c r="V5525" i="5"/>
  <c r="V5526" i="5"/>
  <c r="V5527" i="5"/>
  <c r="O5528" i="5"/>
  <c r="V5528" i="5"/>
  <c r="O5529" i="5"/>
  <c r="V5529" i="5"/>
  <c r="O5530" i="5"/>
  <c r="V5530" i="5"/>
  <c r="O5531" i="5"/>
  <c r="V5531" i="5"/>
  <c r="V5532" i="5"/>
  <c r="V5533" i="5"/>
  <c r="O5534" i="5"/>
  <c r="V5534" i="5"/>
  <c r="O5535" i="5"/>
  <c r="V5535" i="5"/>
  <c r="O5536" i="5"/>
  <c r="V5536" i="5"/>
  <c r="O5537" i="5"/>
  <c r="V5537" i="5"/>
  <c r="V5538" i="5"/>
  <c r="V5539" i="5"/>
  <c r="O5540" i="5"/>
  <c r="V5540" i="5"/>
  <c r="O5541" i="5"/>
  <c r="V5541" i="5"/>
  <c r="O5542" i="5"/>
  <c r="V5542" i="5"/>
  <c r="O5543" i="5"/>
  <c r="V5543" i="5"/>
  <c r="O5544" i="5"/>
  <c r="V5544" i="5"/>
  <c r="O5545" i="5"/>
  <c r="V5545" i="5"/>
  <c r="O5546" i="5"/>
  <c r="V5546" i="5"/>
  <c r="O5547" i="5"/>
  <c r="V5547" i="5"/>
  <c r="O5548" i="5"/>
  <c r="V5548" i="5"/>
  <c r="O5549" i="5"/>
  <c r="V5549" i="5"/>
  <c r="V5550" i="5"/>
  <c r="V5551" i="5"/>
  <c r="O5552" i="5"/>
  <c r="V5552" i="5"/>
  <c r="O5553" i="5"/>
  <c r="V5553" i="5"/>
  <c r="O5554" i="5"/>
  <c r="V5554" i="5"/>
  <c r="O5555" i="5"/>
  <c r="V5555" i="5"/>
  <c r="V5556" i="5"/>
  <c r="V5557" i="5"/>
  <c r="O5558" i="5"/>
  <c r="V5558" i="5"/>
  <c r="O5559" i="5"/>
  <c r="V5559" i="5"/>
  <c r="V5560" i="5"/>
  <c r="O5561" i="5"/>
  <c r="V5561" i="5"/>
  <c r="O5562" i="5"/>
  <c r="V5562" i="5"/>
  <c r="O5563" i="5"/>
  <c r="V5563" i="5"/>
  <c r="O5564" i="5"/>
  <c r="V5564" i="5"/>
  <c r="O5565" i="5"/>
  <c r="V5565" i="5"/>
  <c r="O5566" i="5"/>
  <c r="V5566" i="5"/>
  <c r="V5567" i="5"/>
  <c r="V5568" i="5"/>
  <c r="O5569" i="5"/>
  <c r="V5569" i="5"/>
  <c r="O5570" i="5"/>
  <c r="V5570" i="5"/>
  <c r="O5571" i="5"/>
  <c r="V5571" i="5"/>
  <c r="O5572" i="5"/>
  <c r="V5572" i="5"/>
  <c r="V5573" i="5"/>
  <c r="O5574" i="5"/>
  <c r="V5574" i="5"/>
  <c r="O5575" i="5"/>
  <c r="V5575" i="5"/>
  <c r="O5576" i="5"/>
  <c r="V5576" i="5"/>
  <c r="O5577" i="5"/>
  <c r="V5577" i="5"/>
  <c r="O5578" i="5"/>
  <c r="V5578" i="5"/>
  <c r="O5579" i="5"/>
  <c r="V5579" i="5"/>
  <c r="O5580" i="5"/>
  <c r="V5580" i="5"/>
  <c r="O5581" i="5"/>
  <c r="V5581" i="5"/>
  <c r="V5582" i="5"/>
  <c r="O5583" i="5"/>
  <c r="V5583" i="5"/>
  <c r="O5584" i="5"/>
  <c r="V5584" i="5"/>
  <c r="O5585" i="5"/>
  <c r="V5585" i="5"/>
  <c r="O5586" i="5"/>
  <c r="V5586" i="5"/>
  <c r="V5587" i="5"/>
  <c r="V5588" i="5"/>
  <c r="O5589" i="5"/>
  <c r="V5589" i="5"/>
  <c r="O5590" i="5"/>
  <c r="V5590" i="5"/>
  <c r="O5591" i="5"/>
  <c r="V5591" i="5"/>
  <c r="O5592" i="5"/>
  <c r="V5592" i="5"/>
  <c r="V5593" i="5"/>
  <c r="V5594" i="5"/>
  <c r="O5595" i="5"/>
  <c r="V5595" i="5"/>
  <c r="O5596" i="5"/>
  <c r="V5596" i="5"/>
  <c r="O5597" i="5"/>
  <c r="V5597" i="5"/>
  <c r="O5598" i="5"/>
  <c r="V5598" i="5"/>
  <c r="O5599" i="5"/>
  <c r="V5599" i="5"/>
  <c r="O5600" i="5"/>
  <c r="V5600" i="5"/>
  <c r="O5601" i="5"/>
  <c r="V5601" i="5"/>
  <c r="O5602" i="5"/>
  <c r="V5602" i="5"/>
  <c r="V5603" i="5"/>
  <c r="O5604" i="5"/>
  <c r="V5604" i="5"/>
  <c r="O5605" i="5"/>
  <c r="V5605" i="5"/>
  <c r="V5606" i="5"/>
  <c r="V5607" i="5"/>
  <c r="BT5607" i="5"/>
  <c r="O5608" i="5"/>
  <c r="V5608" i="5"/>
  <c r="BT5608" i="5"/>
  <c r="O5609" i="5"/>
  <c r="V5609" i="5"/>
  <c r="BT5609" i="5"/>
  <c r="V5610" i="5"/>
  <c r="BT5610" i="5"/>
  <c r="V5611" i="5"/>
  <c r="BT5611" i="5"/>
  <c r="O5612" i="5"/>
  <c r="V5612" i="5"/>
  <c r="BT5612" i="5"/>
  <c r="O5613" i="5"/>
  <c r="V5613" i="5"/>
  <c r="BT5613" i="5"/>
  <c r="O5614" i="5"/>
  <c r="V5614" i="5"/>
  <c r="BT5614" i="5"/>
  <c r="O5615" i="5"/>
  <c r="V5615" i="5"/>
  <c r="BT5615" i="5"/>
  <c r="O5616" i="5"/>
  <c r="V5616" i="5"/>
  <c r="BT5616" i="5"/>
  <c r="O5617" i="5"/>
  <c r="V5617" i="5"/>
  <c r="BT5617" i="5"/>
  <c r="O5618" i="5"/>
  <c r="V5618" i="5"/>
  <c r="BT5618" i="5"/>
  <c r="O5619" i="5"/>
  <c r="V5619" i="5"/>
  <c r="BT5619" i="5"/>
  <c r="O5620" i="5"/>
  <c r="V5620" i="5"/>
  <c r="BT5620" i="5"/>
  <c r="O5621" i="5"/>
  <c r="V5621" i="5"/>
  <c r="BT5621" i="5"/>
  <c r="O5622" i="5"/>
  <c r="V5622" i="5"/>
  <c r="BT5622" i="5"/>
  <c r="O5623" i="5"/>
  <c r="V5623" i="5"/>
  <c r="BT5623" i="5"/>
  <c r="V5624" i="5"/>
  <c r="BM5624" i="5"/>
  <c r="BN5624" i="5"/>
  <c r="BT5624" i="5"/>
  <c r="V5625" i="5"/>
  <c r="BM5625" i="5"/>
  <c r="BN5625" i="5"/>
  <c r="BT5625" i="5"/>
  <c r="O5626" i="5"/>
  <c r="V5626" i="5"/>
  <c r="BM5626" i="5"/>
  <c r="BN5626" i="5"/>
  <c r="BT5626" i="5"/>
  <c r="O5627" i="5"/>
  <c r="V5627" i="5"/>
  <c r="BM5627" i="5"/>
  <c r="BN5627" i="5"/>
  <c r="BT5627" i="5"/>
  <c r="O5628" i="5"/>
  <c r="V5628" i="5"/>
  <c r="BM5628" i="5"/>
  <c r="BN5628" i="5"/>
  <c r="BT5628" i="5"/>
  <c r="O5629" i="5"/>
  <c r="V5629" i="5"/>
  <c r="BM5629" i="5"/>
  <c r="BN5629" i="5"/>
  <c r="BT5629" i="5"/>
  <c r="V5630" i="5"/>
  <c r="BM5630" i="5"/>
  <c r="BN5630" i="5"/>
  <c r="BT5630" i="5"/>
  <c r="V5631" i="5"/>
  <c r="BM5631" i="5"/>
  <c r="BN5631" i="5"/>
  <c r="BT5631" i="5"/>
  <c r="O5632" i="5"/>
  <c r="V5632" i="5"/>
  <c r="BM5632" i="5"/>
  <c r="BN5632" i="5"/>
  <c r="BT5632" i="5"/>
  <c r="O5633" i="5"/>
  <c r="V5633" i="5"/>
  <c r="BM5633" i="5"/>
  <c r="BN5633" i="5"/>
  <c r="BT5633" i="5"/>
  <c r="O5634" i="5"/>
  <c r="V5634" i="5"/>
  <c r="BM5634" i="5"/>
  <c r="BN5634" i="5"/>
  <c r="BT5634" i="5"/>
  <c r="O5635" i="5"/>
  <c r="V5635" i="5"/>
  <c r="BM5635" i="5"/>
  <c r="BN5635" i="5"/>
  <c r="BT5635" i="5"/>
  <c r="V5636" i="5"/>
  <c r="BM5636" i="5"/>
  <c r="BN5636" i="5"/>
  <c r="BT5636" i="5"/>
  <c r="V5637" i="5"/>
  <c r="BM5637" i="5"/>
  <c r="BN5637" i="5"/>
  <c r="BT5637" i="5"/>
  <c r="O5638" i="5"/>
  <c r="S5638" i="5"/>
  <c r="V5638" i="5"/>
  <c r="AC5638" i="5"/>
  <c r="AJ5638" i="5"/>
  <c r="BM5638" i="5"/>
  <c r="BN5638" i="5"/>
  <c r="BT5638" i="5"/>
  <c r="BU5638" i="5"/>
  <c r="O5639" i="5"/>
  <c r="S5639" i="5"/>
  <c r="V5639" i="5"/>
  <c r="AC5639" i="5"/>
  <c r="AJ5639" i="5"/>
  <c r="BM5639" i="5"/>
  <c r="BN5639" i="5"/>
  <c r="BT5639" i="5"/>
  <c r="BU5639" i="5"/>
  <c r="O5640" i="5"/>
  <c r="S5640" i="5"/>
  <c r="V5640" i="5"/>
  <c r="AC5640" i="5"/>
  <c r="AJ5640" i="5"/>
  <c r="BM5640" i="5"/>
  <c r="BN5640" i="5"/>
  <c r="BT5640" i="5"/>
  <c r="BU5640" i="5"/>
  <c r="O5641" i="5"/>
  <c r="S5641" i="5"/>
  <c r="V5641" i="5"/>
  <c r="AC5641" i="5"/>
  <c r="AJ5641" i="5"/>
  <c r="BM5641" i="5"/>
  <c r="BN5641" i="5"/>
  <c r="BT5641" i="5"/>
  <c r="BU5641" i="5"/>
  <c r="S5642" i="5"/>
  <c r="V5642" i="5"/>
  <c r="AC5642" i="5"/>
  <c r="AJ5642" i="5"/>
  <c r="BM5642" i="5"/>
  <c r="BN5642" i="5"/>
  <c r="BT5642" i="5"/>
  <c r="BU5642" i="5"/>
  <c r="S5643" i="5"/>
  <c r="V5643" i="5"/>
  <c r="AC5643" i="5"/>
  <c r="AJ5643" i="5"/>
  <c r="BM5643" i="5"/>
  <c r="BN5643" i="5"/>
  <c r="BT5643" i="5"/>
  <c r="BU5643" i="5"/>
  <c r="O5644" i="5"/>
  <c r="S5644" i="5"/>
  <c r="V5644" i="5"/>
  <c r="AC5644" i="5"/>
  <c r="AJ5644" i="5"/>
  <c r="BM5644" i="5"/>
  <c r="BN5644" i="5"/>
  <c r="BT5644" i="5"/>
  <c r="BU5644" i="5"/>
  <c r="O5645" i="5"/>
  <c r="S5645" i="5"/>
  <c r="V5645" i="5"/>
  <c r="AC5645" i="5"/>
  <c r="AJ5645" i="5"/>
  <c r="BM5645" i="5"/>
  <c r="BN5645" i="5"/>
  <c r="BT5645" i="5"/>
  <c r="BU5645" i="5"/>
  <c r="O5646" i="5"/>
  <c r="S5646" i="5"/>
  <c r="V5646" i="5"/>
  <c r="AC5646" i="5"/>
  <c r="AJ5646" i="5"/>
  <c r="BM5646" i="5"/>
  <c r="BN5646" i="5"/>
  <c r="BT5646" i="5"/>
  <c r="BU5646" i="5"/>
  <c r="O5647" i="5"/>
  <c r="S5647" i="5"/>
  <c r="V5647" i="5"/>
  <c r="AC5647" i="5"/>
  <c r="AJ5647" i="5"/>
  <c r="BM5647" i="5"/>
  <c r="BN5647" i="5"/>
  <c r="BT5647" i="5"/>
  <c r="BU5647" i="5"/>
  <c r="S5648" i="5"/>
  <c r="V5648" i="5"/>
  <c r="AC5648" i="5"/>
  <c r="AJ5648" i="5"/>
  <c r="BM5648" i="5"/>
  <c r="BN5648" i="5"/>
  <c r="BT5648" i="5"/>
  <c r="BU5648" i="5"/>
  <c r="S5649" i="5"/>
  <c r="V5649" i="5"/>
  <c r="AC5649" i="5"/>
  <c r="AJ5649" i="5"/>
  <c r="BM5649" i="5"/>
  <c r="BN5649" i="5"/>
  <c r="BT5649" i="5"/>
  <c r="BU5649" i="5"/>
  <c r="O5650" i="5"/>
  <c r="S5650" i="5"/>
  <c r="V5650" i="5"/>
  <c r="AC5650" i="5"/>
  <c r="AJ5650" i="5"/>
  <c r="BM5650" i="5"/>
  <c r="BN5650" i="5"/>
  <c r="BT5650" i="5"/>
  <c r="BU5650" i="5"/>
  <c r="O5651" i="5"/>
  <c r="S5651" i="5"/>
  <c r="V5651" i="5"/>
  <c r="AC5651" i="5"/>
  <c r="AJ5651" i="5"/>
  <c r="BM5651" i="5"/>
  <c r="BN5651" i="5"/>
  <c r="BT5651" i="5"/>
  <c r="BU5651" i="5"/>
  <c r="S5652" i="5"/>
  <c r="V5652" i="5"/>
  <c r="AC5652" i="5"/>
  <c r="AJ5652" i="5"/>
  <c r="BM5652" i="5"/>
  <c r="BN5652" i="5"/>
  <c r="BT5652" i="5"/>
  <c r="BU5652" i="5"/>
  <c r="S5653" i="5"/>
  <c r="V5653" i="5"/>
  <c r="AC5653" i="5"/>
  <c r="AJ5653" i="5"/>
  <c r="BM5653" i="5"/>
  <c r="BN5653" i="5"/>
  <c r="BT5653" i="5"/>
  <c r="BU5653" i="5"/>
  <c r="S5654" i="5"/>
  <c r="V5654" i="5"/>
  <c r="AC5654" i="5"/>
  <c r="AJ5654" i="5"/>
  <c r="BM5654" i="5"/>
  <c r="BN5654" i="5"/>
  <c r="BT5654" i="5"/>
  <c r="BU5654" i="5"/>
  <c r="S5655" i="5"/>
  <c r="V5655" i="5"/>
  <c r="AC5655" i="5"/>
  <c r="AJ5655" i="5"/>
  <c r="BM5655" i="5"/>
  <c r="BN5655" i="5"/>
  <c r="BT5655" i="5"/>
  <c r="BU5655" i="5"/>
  <c r="O5656" i="5"/>
  <c r="S5656" i="5"/>
  <c r="V5656" i="5"/>
  <c r="AC5656" i="5"/>
  <c r="AJ5656" i="5"/>
  <c r="BM5656" i="5"/>
  <c r="BN5656" i="5"/>
  <c r="BT5656" i="5"/>
  <c r="BU5656" i="5"/>
  <c r="O5657" i="5"/>
  <c r="S5657" i="5"/>
  <c r="V5657" i="5"/>
  <c r="AC5657" i="5"/>
  <c r="AJ5657" i="5"/>
  <c r="BM5657" i="5"/>
  <c r="BN5657" i="5"/>
  <c r="BT5657" i="5"/>
  <c r="BU5657" i="5"/>
  <c r="O5658" i="5"/>
  <c r="S5658" i="5"/>
  <c r="V5658" i="5"/>
  <c r="AC5658" i="5"/>
  <c r="AJ5658" i="5"/>
  <c r="BM5658" i="5"/>
  <c r="BN5658" i="5"/>
  <c r="BT5658" i="5"/>
  <c r="BU5658" i="5"/>
  <c r="O5659" i="5"/>
  <c r="S5659" i="5"/>
  <c r="V5659" i="5"/>
  <c r="AC5659" i="5"/>
  <c r="AJ5659" i="5"/>
  <c r="BM5659" i="5"/>
  <c r="BN5659" i="5"/>
  <c r="BT5659" i="5"/>
  <c r="BU5659" i="5"/>
  <c r="S5660" i="5"/>
  <c r="V5660" i="5"/>
  <c r="AC5660" i="5"/>
  <c r="AJ5660" i="5"/>
  <c r="BM5660" i="5"/>
  <c r="BN5660" i="5"/>
  <c r="BT5660" i="5"/>
  <c r="BU5660" i="5"/>
  <c r="S5661" i="5"/>
  <c r="V5661" i="5"/>
  <c r="AC5661" i="5"/>
  <c r="AJ5661" i="5"/>
  <c r="BM5661" i="5"/>
  <c r="BN5661" i="5"/>
  <c r="BT5661" i="5"/>
  <c r="BU5661" i="5"/>
  <c r="O5662" i="5"/>
  <c r="S5662" i="5"/>
  <c r="V5662" i="5"/>
  <c r="AC5662" i="5"/>
  <c r="AJ5662" i="5"/>
  <c r="BM5662" i="5"/>
  <c r="BN5662" i="5"/>
  <c r="BT5662" i="5"/>
  <c r="BU5662" i="5"/>
  <c r="O5663" i="5"/>
  <c r="S5663" i="5"/>
  <c r="V5663" i="5"/>
  <c r="AC5663" i="5"/>
  <c r="AJ5663" i="5"/>
  <c r="BM5663" i="5"/>
  <c r="BN5663" i="5"/>
  <c r="BT5663" i="5"/>
  <c r="BU5663" i="5"/>
  <c r="O5664" i="5"/>
  <c r="S5664" i="5"/>
  <c r="AC5664" i="5"/>
  <c r="AJ5664" i="5"/>
  <c r="BM5664" i="5"/>
  <c r="BN5664" i="5"/>
  <c r="BT5664" i="5"/>
  <c r="BU5664" i="5"/>
  <c r="O5665" i="5"/>
  <c r="S5665" i="5"/>
  <c r="AC5665" i="5"/>
  <c r="AJ5665" i="5"/>
  <c r="BM5665" i="5"/>
  <c r="BN5665" i="5"/>
  <c r="BT5665" i="5"/>
  <c r="BU5665" i="5"/>
  <c r="S5666" i="5"/>
  <c r="V5666" i="5"/>
  <c r="AC5666" i="5"/>
  <c r="AJ5666" i="5"/>
  <c r="BM5666" i="5"/>
  <c r="BN5666" i="5"/>
  <c r="BT5666" i="5"/>
  <c r="BU5666" i="5"/>
  <c r="S5667" i="5"/>
  <c r="V5667" i="5"/>
  <c r="AC5667" i="5"/>
  <c r="AJ5667" i="5"/>
  <c r="BM5667" i="5"/>
  <c r="BN5667" i="5"/>
  <c r="BT5667" i="5"/>
  <c r="BU5667" i="5"/>
  <c r="O5668" i="5"/>
  <c r="S5668" i="5"/>
  <c r="V5668" i="5"/>
  <c r="AC5668" i="5"/>
  <c r="AJ5668" i="5"/>
  <c r="BM5668" i="5"/>
  <c r="BN5668" i="5"/>
  <c r="BT5668" i="5"/>
  <c r="BU5668" i="5"/>
  <c r="O5669" i="5"/>
  <c r="S5669" i="5"/>
  <c r="V5669" i="5"/>
  <c r="AC5669" i="5"/>
  <c r="AJ5669" i="5"/>
  <c r="BM5669" i="5"/>
  <c r="BN5669" i="5"/>
  <c r="BT5669" i="5"/>
  <c r="BU5669" i="5"/>
  <c r="S5670" i="5"/>
  <c r="V5670" i="5"/>
  <c r="AC5670" i="5"/>
  <c r="AJ5670" i="5"/>
  <c r="BM5670" i="5"/>
  <c r="BN5670" i="5"/>
  <c r="BT5670" i="5"/>
  <c r="BU5670" i="5"/>
  <c r="S5671" i="5"/>
  <c r="V5671" i="5"/>
  <c r="AC5671" i="5"/>
  <c r="AJ5671" i="5"/>
  <c r="BM5671" i="5"/>
  <c r="BN5671" i="5"/>
  <c r="BT5671" i="5"/>
  <c r="BU5671" i="5"/>
  <c r="S5672" i="5"/>
  <c r="V5672" i="5"/>
  <c r="AC5672" i="5"/>
  <c r="AJ5672" i="5"/>
  <c r="BM5672" i="5"/>
  <c r="BN5672" i="5"/>
  <c r="BT5672" i="5"/>
  <c r="BU5672" i="5"/>
  <c r="S5673" i="5"/>
  <c r="V5673" i="5"/>
  <c r="AC5673" i="5"/>
  <c r="AJ5673" i="5"/>
  <c r="BM5673" i="5"/>
  <c r="BN5673" i="5"/>
  <c r="BT5673" i="5"/>
  <c r="BU5673" i="5"/>
  <c r="S5674" i="5"/>
  <c r="V5674" i="5"/>
  <c r="AC5674" i="5"/>
  <c r="AJ5674" i="5"/>
  <c r="BM5674" i="5"/>
  <c r="BN5674" i="5"/>
  <c r="BT5674" i="5"/>
  <c r="BU5674" i="5"/>
  <c r="S5675" i="5"/>
  <c r="V5675" i="5"/>
  <c r="AC5675" i="5"/>
  <c r="AJ5675" i="5"/>
  <c r="BM5675" i="5"/>
  <c r="BN5675" i="5"/>
  <c r="BT5675" i="5"/>
  <c r="BU5675" i="5"/>
  <c r="S5676" i="5"/>
  <c r="AC5676" i="5"/>
  <c r="AJ5676" i="5"/>
  <c r="BM5676" i="5"/>
  <c r="BN5676" i="5"/>
  <c r="BT5676" i="5"/>
  <c r="BU5676" i="5"/>
  <c r="S5677" i="5"/>
  <c r="V5677" i="5"/>
  <c r="AC5677" i="5"/>
  <c r="AJ5677" i="5"/>
  <c r="BM5677" i="5"/>
  <c r="BN5677" i="5"/>
  <c r="BT5677" i="5"/>
  <c r="BU5677" i="5"/>
  <c r="O5678" i="5"/>
  <c r="S5678" i="5"/>
  <c r="V5678" i="5"/>
  <c r="AC5678" i="5"/>
  <c r="AJ5678" i="5"/>
  <c r="BM5678" i="5"/>
  <c r="BN5678" i="5"/>
  <c r="BT5678" i="5"/>
  <c r="BU5678" i="5"/>
  <c r="O5679" i="5"/>
  <c r="S5679" i="5"/>
  <c r="V5679" i="5"/>
  <c r="AC5679" i="5"/>
  <c r="AJ5679" i="5"/>
  <c r="BM5679" i="5"/>
  <c r="BN5679" i="5"/>
  <c r="BT5679" i="5"/>
  <c r="BU5679" i="5"/>
  <c r="S5680" i="5"/>
  <c r="V5680" i="5"/>
  <c r="AC5680" i="5"/>
  <c r="AJ5680" i="5"/>
  <c r="BM5680" i="5"/>
  <c r="BN5680" i="5"/>
  <c r="BT5680" i="5"/>
  <c r="BU5680" i="5"/>
  <c r="S5681" i="5"/>
  <c r="V5681" i="5"/>
  <c r="AC5681" i="5"/>
  <c r="AJ5681" i="5"/>
  <c r="BM5681" i="5"/>
  <c r="BN5681" i="5"/>
  <c r="BT5681" i="5"/>
  <c r="BU5681" i="5"/>
  <c r="S5682" i="5"/>
  <c r="V5682" i="5"/>
  <c r="AC5682" i="5"/>
  <c r="AJ5682" i="5"/>
  <c r="BM5682" i="5"/>
  <c r="BN5682" i="5"/>
  <c r="BT5682" i="5"/>
  <c r="BU5682" i="5"/>
  <c r="O5683" i="5"/>
  <c r="S5683" i="5"/>
  <c r="V5683" i="5"/>
  <c r="AC5683" i="5"/>
  <c r="AJ5683" i="5"/>
  <c r="BM5683" i="5"/>
  <c r="BN5683" i="5"/>
  <c r="BT5683" i="5"/>
  <c r="BU5683" i="5"/>
  <c r="O5684" i="5"/>
  <c r="S5684" i="5"/>
  <c r="V5684" i="5"/>
  <c r="AC5684" i="5"/>
  <c r="AJ5684" i="5"/>
  <c r="BM5684" i="5"/>
  <c r="BN5684" i="5"/>
  <c r="BT5684" i="5"/>
  <c r="BU5684" i="5"/>
  <c r="O5685" i="5"/>
  <c r="S5685" i="5"/>
  <c r="V5685" i="5"/>
  <c r="AC5685" i="5"/>
  <c r="AJ5685" i="5"/>
  <c r="BM5685" i="5"/>
  <c r="BN5685" i="5"/>
  <c r="BT5685" i="5"/>
  <c r="BU5685" i="5"/>
  <c r="O5686" i="5"/>
  <c r="S5686" i="5"/>
  <c r="V5686" i="5"/>
  <c r="AC5686" i="5"/>
  <c r="AJ5686" i="5"/>
  <c r="BM5686" i="5"/>
  <c r="BN5686" i="5"/>
  <c r="BT5686" i="5"/>
  <c r="BU5686" i="5"/>
  <c r="S5687" i="5"/>
  <c r="AC5687" i="5"/>
  <c r="AJ5687" i="5"/>
  <c r="BM5687" i="5"/>
  <c r="BN5687" i="5"/>
  <c r="BT5687" i="5"/>
  <c r="BU5687" i="5"/>
  <c r="S5688" i="5"/>
  <c r="V5688" i="5"/>
  <c r="AC5688" i="5"/>
  <c r="AJ5688" i="5"/>
  <c r="BM5688" i="5"/>
  <c r="BN5688" i="5"/>
  <c r="BT5688" i="5"/>
  <c r="BU5688" i="5"/>
  <c r="S5689" i="5"/>
  <c r="V5689" i="5"/>
  <c r="AC5689" i="5"/>
  <c r="AJ5689" i="5"/>
  <c r="BM5689" i="5"/>
  <c r="BN5689" i="5"/>
  <c r="BT5689" i="5"/>
  <c r="BU5689" i="5"/>
  <c r="S5690" i="5"/>
  <c r="V5690" i="5"/>
  <c r="AC5690" i="5"/>
  <c r="AJ5690" i="5"/>
  <c r="BM5690" i="5"/>
  <c r="BN5690" i="5"/>
  <c r="BT5690" i="5"/>
  <c r="BU5690" i="5"/>
  <c r="O5691" i="5"/>
  <c r="S5691" i="5"/>
  <c r="V5691" i="5"/>
  <c r="AC5691" i="5"/>
  <c r="AJ5691" i="5"/>
  <c r="BM5691" i="5"/>
  <c r="BN5691" i="5"/>
  <c r="BT5691" i="5"/>
  <c r="BU5691" i="5"/>
  <c r="O5692" i="5"/>
  <c r="S5692" i="5"/>
  <c r="V5692" i="5"/>
  <c r="AC5692" i="5"/>
  <c r="AJ5692" i="5"/>
  <c r="BM5692" i="5"/>
  <c r="BN5692" i="5"/>
  <c r="BT5692" i="5"/>
  <c r="BU5692" i="5"/>
  <c r="S5693" i="5"/>
  <c r="V5693" i="5"/>
  <c r="AC5693" i="5"/>
  <c r="AJ5693" i="5"/>
  <c r="BM5693" i="5"/>
  <c r="BN5693" i="5"/>
  <c r="BT5693" i="5"/>
  <c r="BU5693" i="5"/>
  <c r="S5694" i="5"/>
  <c r="V5694" i="5"/>
  <c r="AC5694" i="5"/>
  <c r="AJ5694" i="5"/>
  <c r="BM5694" i="5"/>
  <c r="BN5694" i="5"/>
  <c r="BT5694" i="5"/>
  <c r="BU5694" i="5"/>
  <c r="O5695" i="5"/>
  <c r="S5695" i="5"/>
  <c r="V5695" i="5"/>
  <c r="AC5695" i="5"/>
  <c r="AJ5695" i="5"/>
  <c r="BM5695" i="5"/>
  <c r="BN5695" i="5"/>
  <c r="BT5695" i="5"/>
  <c r="BU5695" i="5"/>
  <c r="O5696" i="5"/>
  <c r="S5696" i="5"/>
  <c r="V5696" i="5"/>
  <c r="AC5696" i="5"/>
  <c r="AJ5696" i="5"/>
  <c r="BM5696" i="5"/>
  <c r="BN5696" i="5"/>
  <c r="BT5696" i="5"/>
  <c r="BU5696" i="5"/>
  <c r="O5697" i="5"/>
  <c r="S5697" i="5"/>
  <c r="V5697" i="5"/>
  <c r="AC5697" i="5"/>
  <c r="AJ5697" i="5"/>
  <c r="BM5697" i="5"/>
  <c r="BN5697" i="5"/>
  <c r="BT5697" i="5"/>
  <c r="BU5697" i="5"/>
  <c r="O5698" i="5"/>
  <c r="S5698" i="5"/>
  <c r="V5698" i="5"/>
  <c r="AC5698" i="5"/>
  <c r="AJ5698" i="5"/>
  <c r="BM5698" i="5"/>
  <c r="BN5698" i="5"/>
  <c r="BT5698" i="5"/>
  <c r="BU5698" i="5"/>
  <c r="S5699" i="5"/>
  <c r="V5699" i="5"/>
  <c r="AC5699" i="5"/>
  <c r="AJ5699" i="5"/>
  <c r="BM5699" i="5"/>
  <c r="BN5699" i="5"/>
  <c r="BT5699" i="5"/>
  <c r="BU5699" i="5"/>
  <c r="S5700" i="5"/>
  <c r="V5700" i="5"/>
  <c r="AC5700" i="5"/>
  <c r="AJ5700" i="5"/>
  <c r="BM5700" i="5"/>
  <c r="BN5700" i="5"/>
  <c r="BT5700" i="5"/>
  <c r="BU5700" i="5"/>
  <c r="O5701" i="5"/>
  <c r="S5701" i="5"/>
  <c r="V5701" i="5"/>
  <c r="AC5701" i="5"/>
  <c r="AJ5701" i="5"/>
  <c r="BM5701" i="5"/>
  <c r="BN5701" i="5"/>
  <c r="BT5701" i="5"/>
  <c r="BU5701" i="5"/>
  <c r="O5702" i="5"/>
  <c r="S5702" i="5"/>
  <c r="V5702" i="5"/>
  <c r="AC5702" i="5"/>
  <c r="AJ5702" i="5"/>
  <c r="BM5702" i="5"/>
  <c r="BN5702" i="5"/>
  <c r="BT5702" i="5"/>
  <c r="BU5702" i="5"/>
  <c r="S5703" i="5"/>
  <c r="V5703" i="5"/>
  <c r="AC5703" i="5"/>
  <c r="AJ5703" i="5"/>
  <c r="BM5703" i="5"/>
  <c r="BN5703" i="5"/>
  <c r="BT5703" i="5"/>
  <c r="BU5703" i="5"/>
  <c r="S5704" i="5"/>
  <c r="V5704" i="5"/>
  <c r="AC5704" i="5"/>
  <c r="AJ5704" i="5"/>
  <c r="BM5704" i="5"/>
  <c r="BN5704" i="5"/>
  <c r="BT5704" i="5"/>
  <c r="BU5704" i="5"/>
  <c r="S5705" i="5"/>
  <c r="V5705" i="5"/>
  <c r="AC5705" i="5"/>
  <c r="AJ5705" i="5"/>
  <c r="BM5705" i="5"/>
  <c r="BN5705" i="5"/>
  <c r="BT5705" i="5"/>
  <c r="BU5705" i="5"/>
  <c r="S5706" i="5"/>
  <c r="V5706" i="5"/>
  <c r="AC5706" i="5"/>
  <c r="AJ5706" i="5"/>
  <c r="BM5706" i="5"/>
  <c r="BN5706" i="5"/>
  <c r="BT5706" i="5"/>
  <c r="BU5706" i="5"/>
  <c r="S5707" i="5"/>
  <c r="V5707" i="5"/>
  <c r="AC5707" i="5"/>
  <c r="AJ5707" i="5"/>
  <c r="BM5707" i="5"/>
  <c r="BN5707" i="5"/>
  <c r="BT5707" i="5"/>
  <c r="BU5707" i="5"/>
  <c r="S5708" i="5"/>
  <c r="V5708" i="5"/>
  <c r="AC5708" i="5"/>
  <c r="AJ5708" i="5"/>
  <c r="BM5708" i="5"/>
  <c r="BN5708" i="5"/>
  <c r="BT5708" i="5"/>
  <c r="BU5708" i="5"/>
  <c r="S5709" i="5"/>
  <c r="V5709" i="5"/>
  <c r="AC5709" i="5"/>
  <c r="AJ5709" i="5"/>
  <c r="BM5709" i="5"/>
  <c r="BN5709" i="5"/>
  <c r="BT5709" i="5"/>
  <c r="BU5709" i="5"/>
  <c r="S5710" i="5"/>
  <c r="V5710" i="5"/>
  <c r="AC5710" i="5"/>
  <c r="AJ5710" i="5"/>
  <c r="BM5710" i="5"/>
  <c r="BN5710" i="5"/>
  <c r="BT5710" i="5"/>
  <c r="BU5710" i="5"/>
  <c r="S5711" i="5"/>
  <c r="V5711" i="5"/>
  <c r="AC5711" i="5"/>
  <c r="AJ5711" i="5"/>
  <c r="BM5711" i="5"/>
  <c r="BN5711" i="5"/>
  <c r="BT5711" i="5"/>
  <c r="BU5711" i="5"/>
  <c r="S5712" i="5"/>
  <c r="V5712" i="5"/>
  <c r="AC5712" i="5"/>
  <c r="AJ5712" i="5"/>
  <c r="BM5712" i="5"/>
  <c r="BN5712" i="5"/>
  <c r="BT5712" i="5"/>
  <c r="BU5712" i="5"/>
  <c r="S5713" i="5"/>
  <c r="V5713" i="5"/>
  <c r="AC5713" i="5"/>
  <c r="AJ5713" i="5"/>
  <c r="BM5713" i="5"/>
  <c r="BN5713" i="5"/>
  <c r="BT5713" i="5"/>
  <c r="BU5713" i="5"/>
  <c r="S5714" i="5"/>
  <c r="V5714" i="5"/>
  <c r="AC5714" i="5"/>
  <c r="AJ5714" i="5"/>
  <c r="BM5714" i="5"/>
  <c r="BN5714" i="5"/>
  <c r="BT5714" i="5"/>
  <c r="BU5714" i="5"/>
  <c r="S5715" i="5"/>
  <c r="V5715" i="5"/>
  <c r="AC5715" i="5"/>
  <c r="AJ5715" i="5"/>
  <c r="BM5715" i="5"/>
  <c r="BN5715" i="5"/>
  <c r="BT5715" i="5"/>
  <c r="BU5715" i="5"/>
  <c r="S5716" i="5"/>
  <c r="AC5716" i="5"/>
  <c r="AJ5716" i="5"/>
  <c r="BM5716" i="5"/>
  <c r="BN5716" i="5"/>
  <c r="BT5716" i="5"/>
  <c r="BU5716" i="5"/>
  <c r="O5718" i="5"/>
  <c r="S5718" i="5"/>
  <c r="V5718" i="5"/>
  <c r="AC5718" i="5"/>
  <c r="AJ5718" i="5"/>
  <c r="BM5718" i="5"/>
  <c r="BN5718" i="5"/>
  <c r="BT5718" i="5"/>
  <c r="BU5718" i="5"/>
  <c r="O5719" i="5"/>
  <c r="S5719" i="5"/>
  <c r="V5719" i="5"/>
  <c r="AC5719" i="5"/>
  <c r="AJ5719" i="5"/>
  <c r="BM5719" i="5"/>
  <c r="BN5719" i="5"/>
  <c r="BT5719" i="5"/>
  <c r="BU5719" i="5"/>
  <c r="O5720" i="5"/>
  <c r="S5720" i="5"/>
  <c r="V5720" i="5"/>
  <c r="AC5720" i="5"/>
  <c r="AJ5720" i="5"/>
  <c r="BM5720" i="5"/>
  <c r="BN5720" i="5"/>
  <c r="BT5720" i="5"/>
  <c r="BU5720" i="5"/>
  <c r="O5721" i="5"/>
  <c r="S5721" i="5"/>
  <c r="V5721" i="5"/>
  <c r="AC5721" i="5"/>
  <c r="AJ5721" i="5"/>
  <c r="BM5721" i="5"/>
  <c r="BN5721" i="5"/>
  <c r="BT5721" i="5"/>
  <c r="BU5721" i="5"/>
  <c r="S5722" i="5"/>
  <c r="V5722" i="5"/>
  <c r="AC5722" i="5"/>
  <c r="AJ5722" i="5"/>
  <c r="BM5722" i="5"/>
  <c r="BN5722" i="5"/>
  <c r="BT5722" i="5"/>
  <c r="BU5722" i="5"/>
  <c r="S5723" i="5"/>
  <c r="V5723" i="5"/>
  <c r="AC5723" i="5"/>
  <c r="AJ5723" i="5"/>
  <c r="BM5723" i="5"/>
  <c r="BN5723" i="5"/>
  <c r="BT5723" i="5"/>
  <c r="BU5723" i="5"/>
  <c r="S5724" i="5"/>
  <c r="V5724" i="5"/>
  <c r="AC5724" i="5"/>
  <c r="AJ5724" i="5"/>
  <c r="BM5724" i="5"/>
  <c r="BN5724" i="5"/>
  <c r="BT5724" i="5"/>
  <c r="BU5724" i="5"/>
  <c r="S5725" i="5"/>
  <c r="V5725" i="5"/>
  <c r="AC5725" i="5"/>
  <c r="AJ5725" i="5"/>
  <c r="BM5725" i="5"/>
  <c r="BN5725" i="5"/>
  <c r="BT5725" i="5"/>
  <c r="BU5725" i="5"/>
  <c r="S5726" i="5"/>
  <c r="V5726" i="5"/>
  <c r="AC5726" i="5"/>
  <c r="AJ5726" i="5"/>
  <c r="BM5726" i="5"/>
  <c r="BN5726" i="5"/>
  <c r="BT5726" i="5"/>
  <c r="BU5726" i="5"/>
  <c r="S5727" i="5"/>
  <c r="V5727" i="5"/>
  <c r="AC5727" i="5"/>
  <c r="AJ5727" i="5"/>
  <c r="BM5727" i="5"/>
  <c r="BN5727" i="5"/>
  <c r="BT5727" i="5"/>
  <c r="BU5727" i="5"/>
  <c r="S5728" i="5"/>
  <c r="V5728" i="5"/>
  <c r="AC5728" i="5"/>
  <c r="AJ5728" i="5"/>
  <c r="BM5728" i="5"/>
  <c r="BN5728" i="5"/>
  <c r="BT5728" i="5"/>
  <c r="BU5728" i="5"/>
  <c r="O5729" i="5"/>
  <c r="S5729" i="5"/>
  <c r="V5729" i="5"/>
  <c r="AC5729" i="5"/>
  <c r="AJ5729" i="5"/>
  <c r="BM5729" i="5"/>
  <c r="BN5729" i="5"/>
  <c r="BT5729" i="5"/>
  <c r="BU5729" i="5"/>
  <c r="O5730" i="5"/>
  <c r="S5730" i="5"/>
  <c r="V5730" i="5"/>
  <c r="AC5730" i="5"/>
  <c r="AJ5730" i="5"/>
  <c r="BM5730" i="5"/>
  <c r="BN5730" i="5"/>
  <c r="BT5730" i="5"/>
  <c r="BU5730" i="5"/>
  <c r="O5731" i="5"/>
  <c r="S5731" i="5"/>
  <c r="V5731" i="5"/>
  <c r="AC5731" i="5"/>
  <c r="AJ5731" i="5"/>
  <c r="BM5731" i="5"/>
  <c r="BN5731" i="5"/>
  <c r="BT5731" i="5"/>
  <c r="BU5731" i="5"/>
  <c r="O5732" i="5"/>
  <c r="S5732" i="5"/>
  <c r="V5732" i="5"/>
  <c r="AC5732" i="5"/>
  <c r="AJ5732" i="5"/>
  <c r="BM5732" i="5"/>
  <c r="BN5732" i="5"/>
  <c r="BT5732" i="5"/>
  <c r="BU5732" i="5"/>
  <c r="S5733" i="5"/>
  <c r="V5733" i="5"/>
  <c r="AC5733" i="5"/>
  <c r="AJ5733" i="5"/>
  <c r="BM5733" i="5"/>
  <c r="BN5733" i="5"/>
  <c r="BT5733" i="5"/>
  <c r="BU5733" i="5"/>
  <c r="S5734" i="5"/>
  <c r="V5734" i="5"/>
  <c r="AC5734" i="5"/>
  <c r="AJ5734" i="5"/>
  <c r="BM5734" i="5"/>
  <c r="BN5734" i="5"/>
  <c r="BT5734" i="5"/>
  <c r="BU5734" i="5"/>
  <c r="S5735" i="5"/>
  <c r="V5735" i="5"/>
  <c r="AC5735" i="5"/>
  <c r="AJ5735" i="5"/>
  <c r="BM5735" i="5"/>
  <c r="BN5735" i="5"/>
  <c r="BT5735" i="5"/>
  <c r="BU5735" i="5"/>
  <c r="S5736" i="5"/>
  <c r="V5736" i="5"/>
  <c r="AC5736" i="5"/>
  <c r="AJ5736" i="5"/>
  <c r="BM5736" i="5"/>
  <c r="BN5736" i="5"/>
  <c r="BT5736" i="5"/>
  <c r="BU5736" i="5"/>
  <c r="S5737" i="5"/>
  <c r="V5737" i="5"/>
  <c r="AC5737" i="5"/>
  <c r="AJ5737" i="5"/>
  <c r="BM5737" i="5"/>
  <c r="BN5737" i="5"/>
  <c r="BT5737" i="5"/>
  <c r="BU5737" i="5"/>
  <c r="S5738" i="5"/>
  <c r="V5738" i="5"/>
  <c r="AC5738" i="5"/>
  <c r="AJ5738" i="5"/>
  <c r="BM5738" i="5"/>
  <c r="BN5738" i="5"/>
  <c r="BT5738" i="5"/>
  <c r="BU5738" i="5"/>
  <c r="O5739" i="5"/>
  <c r="S5739" i="5"/>
  <c r="V5739" i="5"/>
  <c r="AC5739" i="5"/>
  <c r="AJ5739" i="5"/>
  <c r="BM5739" i="5"/>
  <c r="BN5739" i="5"/>
  <c r="BT5739" i="5"/>
  <c r="BU5739" i="5"/>
  <c r="O5740" i="5"/>
  <c r="S5740" i="5"/>
  <c r="V5740" i="5"/>
  <c r="AC5740" i="5"/>
  <c r="AJ5740" i="5"/>
  <c r="BM5740" i="5"/>
  <c r="BN5740" i="5"/>
  <c r="BT5740" i="5"/>
  <c r="BU5740" i="5"/>
  <c r="S5741" i="5"/>
  <c r="V5741" i="5"/>
  <c r="AC5741" i="5"/>
  <c r="AJ5741" i="5"/>
  <c r="BM5741" i="5"/>
  <c r="BN5741" i="5"/>
  <c r="BT5741" i="5"/>
  <c r="BU5741" i="5"/>
  <c r="S5742" i="5"/>
  <c r="V5742" i="5"/>
  <c r="AC5742" i="5"/>
  <c r="AJ5742" i="5"/>
  <c r="BM5742" i="5"/>
  <c r="BN5742" i="5"/>
  <c r="BT5742" i="5"/>
  <c r="BU5742" i="5"/>
  <c r="S5743" i="5"/>
  <c r="V5743" i="5"/>
  <c r="AC5743" i="5"/>
  <c r="AJ5743" i="5"/>
  <c r="BM5743" i="5"/>
  <c r="BN5743" i="5"/>
  <c r="BT5743" i="5"/>
  <c r="BU5743" i="5"/>
  <c r="O5744" i="5"/>
  <c r="S5744" i="5"/>
  <c r="V5744" i="5"/>
  <c r="AC5744" i="5"/>
  <c r="AJ5744" i="5"/>
  <c r="BM5744" i="5"/>
  <c r="BN5744" i="5"/>
  <c r="BT5744" i="5"/>
  <c r="BU5744" i="5"/>
  <c r="O5745" i="5"/>
  <c r="S5745" i="5"/>
  <c r="V5745" i="5"/>
  <c r="AC5745" i="5"/>
  <c r="AJ5745" i="5"/>
  <c r="BM5745" i="5"/>
  <c r="BN5745" i="5"/>
  <c r="BT5745" i="5"/>
  <c r="BU5745" i="5"/>
  <c r="S5746" i="5"/>
  <c r="V5746" i="5"/>
  <c r="AC5746" i="5"/>
  <c r="AJ5746" i="5"/>
  <c r="BM5746" i="5"/>
  <c r="BN5746" i="5"/>
  <c r="BT5746" i="5"/>
  <c r="BU5746" i="5"/>
  <c r="S5747" i="5"/>
  <c r="V5747" i="5"/>
  <c r="AC5747" i="5"/>
  <c r="AJ5747" i="5"/>
  <c r="BM5747" i="5"/>
  <c r="BN5747" i="5"/>
  <c r="BT5747" i="5"/>
  <c r="BU5747" i="5"/>
  <c r="S5748" i="5"/>
  <c r="V5748" i="5"/>
  <c r="AC5748" i="5"/>
  <c r="AJ5748" i="5"/>
  <c r="BM5748" i="5"/>
  <c r="BN5748" i="5"/>
  <c r="BT5748" i="5"/>
  <c r="BU5748" i="5"/>
  <c r="S5749" i="5"/>
  <c r="V5749" i="5"/>
  <c r="AC5749" i="5"/>
  <c r="AJ5749" i="5"/>
  <c r="BM5749" i="5"/>
  <c r="BN5749" i="5"/>
  <c r="BT5749" i="5"/>
  <c r="BU5749" i="5"/>
  <c r="O5750" i="5"/>
  <c r="S5750" i="5"/>
  <c r="V5750" i="5"/>
  <c r="AC5750" i="5"/>
  <c r="AJ5750" i="5"/>
  <c r="BM5750" i="5"/>
  <c r="BN5750" i="5"/>
  <c r="BT5750" i="5"/>
  <c r="BU5750" i="5"/>
  <c r="O5751" i="5"/>
  <c r="S5751" i="5"/>
  <c r="V5751" i="5"/>
  <c r="AC5751" i="5"/>
  <c r="AJ5751" i="5"/>
  <c r="BM5751" i="5"/>
  <c r="BN5751" i="5"/>
  <c r="BT5751" i="5"/>
  <c r="BU5751" i="5"/>
  <c r="S5752" i="5"/>
  <c r="V5752" i="5"/>
  <c r="AC5752" i="5"/>
  <c r="AJ5752" i="5"/>
  <c r="BM5752" i="5"/>
  <c r="BN5752" i="5"/>
  <c r="BT5752" i="5"/>
  <c r="BU5752" i="5"/>
  <c r="S5753" i="5"/>
  <c r="V5753" i="5"/>
  <c r="AC5753" i="5"/>
  <c r="AJ5753" i="5"/>
  <c r="BM5753" i="5"/>
  <c r="BN5753" i="5"/>
  <c r="BT5753" i="5"/>
  <c r="BU5753" i="5"/>
  <c r="O5754" i="5"/>
  <c r="S5754" i="5"/>
  <c r="V5754" i="5"/>
  <c r="AC5754" i="5"/>
  <c r="AJ5754" i="5"/>
  <c r="BM5754" i="5"/>
  <c r="BN5754" i="5"/>
  <c r="BU5754" i="5"/>
  <c r="O5755" i="5"/>
  <c r="S5755" i="5"/>
  <c r="V5755" i="5"/>
  <c r="AC5755" i="5"/>
  <c r="AJ5755" i="5"/>
  <c r="BM5755" i="5"/>
  <c r="BN5755" i="5"/>
  <c r="BU5755" i="5"/>
  <c r="O5756" i="5"/>
  <c r="S5756" i="5"/>
  <c r="V5756" i="5"/>
  <c r="AC5756" i="5"/>
  <c r="AJ5756" i="5"/>
  <c r="BM5756" i="5"/>
  <c r="BN5756" i="5"/>
  <c r="BT5756" i="5"/>
  <c r="BU5756" i="5"/>
  <c r="O5757" i="5"/>
  <c r="S5757" i="5"/>
  <c r="V5757" i="5"/>
  <c r="AC5757" i="5"/>
  <c r="AJ5757" i="5"/>
  <c r="BM5757" i="5"/>
  <c r="BN5757" i="5"/>
  <c r="BT5757" i="5"/>
  <c r="BU5757" i="5"/>
  <c r="S5758" i="5"/>
  <c r="V5758" i="5"/>
  <c r="AC5758" i="5"/>
  <c r="AJ5758" i="5"/>
  <c r="BM5758" i="5"/>
  <c r="BN5758" i="5"/>
  <c r="BT5758" i="5"/>
  <c r="BU5758" i="5"/>
  <c r="S5759" i="5"/>
  <c r="V5759" i="5"/>
  <c r="AC5759" i="5"/>
  <c r="AJ5759" i="5"/>
  <c r="BM5759" i="5"/>
  <c r="BN5759" i="5"/>
  <c r="BT5759" i="5"/>
  <c r="BU5759" i="5"/>
  <c r="S5760" i="5"/>
  <c r="V5760" i="5"/>
  <c r="AC5760" i="5"/>
  <c r="AJ5760" i="5"/>
  <c r="BM5760" i="5"/>
  <c r="BN5760" i="5"/>
  <c r="BT5760" i="5"/>
  <c r="BU5760" i="5"/>
  <c r="S5761" i="5"/>
  <c r="V5761" i="5"/>
  <c r="AC5761" i="5"/>
  <c r="AJ5761" i="5"/>
  <c r="BM5761" i="5"/>
  <c r="BN5761" i="5"/>
  <c r="BT5761" i="5"/>
  <c r="BU5761" i="5"/>
  <c r="O5762" i="5"/>
  <c r="S5762" i="5"/>
  <c r="V5762" i="5"/>
  <c r="AC5762" i="5"/>
  <c r="AJ5762" i="5"/>
  <c r="BM5762" i="5"/>
  <c r="BN5762" i="5"/>
  <c r="BT5762" i="5"/>
  <c r="BU5762" i="5"/>
  <c r="O5763" i="5"/>
  <c r="S5763" i="5"/>
  <c r="V5763" i="5"/>
  <c r="AC5763" i="5"/>
  <c r="AJ5763" i="5"/>
  <c r="BM5763" i="5"/>
  <c r="BN5763" i="5"/>
  <c r="BT5763" i="5"/>
  <c r="BU5763" i="5"/>
  <c r="O5764" i="5"/>
  <c r="S5764" i="5"/>
  <c r="V5764" i="5"/>
  <c r="AC5764" i="5"/>
  <c r="AJ5764" i="5"/>
  <c r="BM5764" i="5"/>
  <c r="BN5764" i="5"/>
  <c r="BT5764" i="5"/>
  <c r="BU5764" i="5"/>
  <c r="O5765" i="5"/>
  <c r="S5765" i="5"/>
  <c r="V5765" i="5"/>
  <c r="AC5765" i="5"/>
  <c r="AJ5765" i="5"/>
  <c r="BM5765" i="5"/>
  <c r="BN5765" i="5"/>
  <c r="BT5765" i="5"/>
  <c r="BU5765" i="5"/>
  <c r="S5766" i="5"/>
  <c r="V5766" i="5"/>
  <c r="AC5766" i="5"/>
  <c r="AJ5766" i="5"/>
  <c r="BM5766" i="5"/>
  <c r="BN5766" i="5"/>
  <c r="BT5766" i="5"/>
  <c r="BU5766" i="5"/>
  <c r="S5767" i="5"/>
  <c r="V5767" i="5"/>
  <c r="AC5767" i="5"/>
  <c r="AJ5767" i="5"/>
  <c r="BM5767" i="5"/>
  <c r="BN5767" i="5"/>
  <c r="BT5767" i="5"/>
  <c r="BU5767" i="5"/>
  <c r="O5768" i="5"/>
  <c r="S5768" i="5"/>
  <c r="V5768" i="5"/>
  <c r="AC5768" i="5"/>
  <c r="AJ5768" i="5"/>
  <c r="BM5768" i="5"/>
  <c r="BN5768" i="5"/>
  <c r="BT5768" i="5"/>
  <c r="BU5768" i="5"/>
  <c r="O5769" i="5"/>
  <c r="S5769" i="5"/>
  <c r="V5769" i="5"/>
  <c r="AC5769" i="5"/>
  <c r="AJ5769" i="5"/>
  <c r="BM5769" i="5"/>
  <c r="BN5769" i="5"/>
  <c r="BT5769" i="5"/>
  <c r="BU5769" i="5"/>
  <c r="S5770" i="5"/>
  <c r="V5770" i="5"/>
  <c r="AC5770" i="5"/>
  <c r="AJ5770" i="5"/>
  <c r="BM5770" i="5"/>
  <c r="BN5770" i="5"/>
  <c r="BT5770" i="5"/>
  <c r="BU5770" i="5"/>
  <c r="S5771" i="5"/>
  <c r="V5771" i="5"/>
  <c r="AC5771" i="5"/>
  <c r="AJ5771" i="5"/>
  <c r="BM5771" i="5"/>
  <c r="BN5771" i="5"/>
  <c r="BT5771" i="5"/>
  <c r="BU5771" i="5"/>
  <c r="S5772" i="5"/>
  <c r="V5772" i="5"/>
  <c r="AC5772" i="5"/>
  <c r="AJ5772" i="5"/>
  <c r="BM5772" i="5"/>
  <c r="BN5772" i="5"/>
  <c r="BT5772" i="5"/>
  <c r="BU5772" i="5"/>
  <c r="S5773" i="5"/>
  <c r="V5773" i="5"/>
  <c r="AC5773" i="5"/>
  <c r="AJ5773" i="5"/>
  <c r="BM5773" i="5"/>
  <c r="BN5773" i="5"/>
  <c r="BT5773" i="5"/>
  <c r="BU5773" i="5"/>
  <c r="S5774" i="5"/>
  <c r="V5774" i="5"/>
  <c r="AC5774" i="5"/>
  <c r="AJ5774" i="5"/>
  <c r="BM5774" i="5"/>
  <c r="BN5774" i="5"/>
  <c r="BT5774" i="5"/>
  <c r="BU5774" i="5"/>
  <c r="S5775" i="5"/>
  <c r="V5775" i="5"/>
  <c r="AC5775" i="5"/>
  <c r="AJ5775" i="5"/>
  <c r="BM5775" i="5"/>
  <c r="BN5775" i="5"/>
  <c r="BT5775" i="5"/>
  <c r="BU5775" i="5"/>
  <c r="S5776" i="5"/>
  <c r="V5776" i="5"/>
  <c r="AC5776" i="5"/>
  <c r="AJ5776" i="5"/>
  <c r="BM5776" i="5"/>
  <c r="BN5776" i="5"/>
  <c r="BT5776" i="5"/>
  <c r="BU5776" i="5"/>
  <c r="O5777" i="5"/>
  <c r="S5777" i="5"/>
  <c r="V5777" i="5"/>
  <c r="AC5777" i="5"/>
  <c r="AJ5777" i="5"/>
  <c r="BM5777" i="5"/>
  <c r="BN5777" i="5"/>
  <c r="BT5777" i="5"/>
  <c r="BU5777" i="5"/>
  <c r="O5778" i="5"/>
  <c r="S5778" i="5"/>
  <c r="V5778" i="5"/>
  <c r="AC5778" i="5"/>
  <c r="AJ5778" i="5"/>
  <c r="BM5778" i="5"/>
  <c r="BN5778" i="5"/>
  <c r="BT5778" i="5"/>
  <c r="BU5778" i="5"/>
  <c r="S5779" i="5"/>
  <c r="V5779" i="5"/>
  <c r="AC5779" i="5"/>
  <c r="AJ5779" i="5"/>
  <c r="BM5779" i="5"/>
  <c r="BN5779" i="5"/>
  <c r="BT5779" i="5"/>
  <c r="BU5779" i="5"/>
  <c r="S5780" i="5"/>
  <c r="V5780" i="5"/>
  <c r="AC5780" i="5"/>
  <c r="AJ5780" i="5"/>
  <c r="BM5780" i="5"/>
  <c r="BN5780" i="5"/>
  <c r="BT5780" i="5"/>
  <c r="BU5780" i="5"/>
  <c r="S5781" i="5"/>
  <c r="V5781" i="5"/>
  <c r="AC5781" i="5"/>
  <c r="AJ5781" i="5"/>
  <c r="BM5781" i="5"/>
  <c r="BN5781" i="5"/>
  <c r="BT5781" i="5"/>
  <c r="BU5781" i="5"/>
  <c r="S5782" i="5"/>
  <c r="V5782" i="5"/>
  <c r="AC5782" i="5"/>
  <c r="AJ5782" i="5"/>
  <c r="BM5782" i="5"/>
  <c r="BN5782" i="5"/>
  <c r="BT5782" i="5"/>
  <c r="BU5782" i="5"/>
  <c r="O5783" i="5"/>
  <c r="S5783" i="5"/>
  <c r="V5783" i="5"/>
  <c r="AC5783" i="5"/>
  <c r="AJ5783" i="5"/>
  <c r="BM5783" i="5"/>
  <c r="BN5783" i="5"/>
  <c r="BT5783" i="5"/>
  <c r="BU5783" i="5"/>
  <c r="O5784" i="5"/>
  <c r="S5784" i="5"/>
  <c r="V5784" i="5"/>
  <c r="AC5784" i="5"/>
  <c r="AJ5784" i="5"/>
  <c r="BM5784" i="5"/>
  <c r="BN5784" i="5"/>
  <c r="BT5784" i="5"/>
  <c r="BU5784" i="5"/>
  <c r="S5785" i="5"/>
  <c r="V5785" i="5"/>
  <c r="AC5785" i="5"/>
  <c r="AJ5785" i="5"/>
  <c r="BM5785" i="5"/>
  <c r="BN5785" i="5"/>
  <c r="BT5785" i="5"/>
  <c r="BU5785" i="5"/>
  <c r="S5786" i="5"/>
  <c r="V5786" i="5"/>
  <c r="AC5786" i="5"/>
  <c r="AJ5786" i="5"/>
  <c r="BM5786" i="5"/>
  <c r="BN5786" i="5"/>
  <c r="BT5786" i="5"/>
  <c r="BU5786" i="5"/>
  <c r="S5787" i="5"/>
  <c r="V5787" i="5"/>
  <c r="AC5787" i="5"/>
  <c r="AJ5787" i="5"/>
  <c r="BM5787" i="5"/>
  <c r="BN5787" i="5"/>
  <c r="BT5787" i="5"/>
  <c r="BU5787" i="5"/>
  <c r="S5788" i="5"/>
  <c r="V5788" i="5"/>
  <c r="AC5788" i="5"/>
  <c r="AJ5788" i="5"/>
  <c r="BM5788" i="5"/>
  <c r="BN5788" i="5"/>
  <c r="BT5788" i="5"/>
  <c r="BU5788" i="5"/>
  <c r="O5789" i="5"/>
  <c r="S5789" i="5"/>
  <c r="V5789" i="5"/>
  <c r="AC5789" i="5"/>
  <c r="AJ5789" i="5"/>
  <c r="BM5789" i="5"/>
  <c r="BN5789" i="5"/>
  <c r="BT5789" i="5"/>
  <c r="BU5789" i="5"/>
  <c r="O5790" i="5"/>
  <c r="S5790" i="5"/>
  <c r="V5790" i="5"/>
  <c r="AC5790" i="5"/>
  <c r="AJ5790" i="5"/>
  <c r="BM5790" i="5"/>
  <c r="BN5790" i="5"/>
  <c r="BT5790" i="5"/>
  <c r="BU5790" i="5"/>
  <c r="S5791" i="5"/>
  <c r="V5791" i="5"/>
  <c r="AC5791" i="5"/>
  <c r="AJ5791" i="5"/>
  <c r="BM5791" i="5"/>
  <c r="BN5791" i="5"/>
  <c r="BT5791" i="5"/>
  <c r="BU5791" i="5"/>
  <c r="S5792" i="5"/>
  <c r="V5792" i="5"/>
  <c r="AC5792" i="5"/>
  <c r="AJ5792" i="5"/>
  <c r="BM5792" i="5"/>
  <c r="BN5792" i="5"/>
  <c r="BT5792" i="5"/>
  <c r="BU5792" i="5"/>
  <c r="S5793" i="5"/>
  <c r="V5793" i="5"/>
  <c r="AC5793" i="5"/>
  <c r="AJ5793" i="5"/>
  <c r="BM5793" i="5"/>
  <c r="BN5793" i="5"/>
  <c r="BT5793" i="5"/>
  <c r="BU5793" i="5"/>
  <c r="S5794" i="5"/>
  <c r="V5794" i="5"/>
  <c r="AC5794" i="5"/>
  <c r="AJ5794" i="5"/>
  <c r="BM5794" i="5"/>
  <c r="BN5794" i="5"/>
  <c r="BT5794" i="5"/>
  <c r="BU5794" i="5"/>
  <c r="O5795" i="5"/>
  <c r="S5795" i="5"/>
  <c r="V5795" i="5"/>
  <c r="AC5795" i="5"/>
  <c r="AJ5795" i="5"/>
  <c r="BM5795" i="5"/>
  <c r="BN5795" i="5"/>
  <c r="BT5795" i="5"/>
  <c r="BU5795" i="5"/>
  <c r="O5796" i="5"/>
  <c r="S5796" i="5"/>
  <c r="V5796" i="5"/>
  <c r="AC5796" i="5"/>
  <c r="AJ5796" i="5"/>
  <c r="BM5796" i="5"/>
  <c r="BN5796" i="5"/>
  <c r="BT5796" i="5"/>
  <c r="BU5796" i="5"/>
  <c r="S5797" i="5"/>
  <c r="V5797" i="5"/>
  <c r="AC5797" i="5"/>
  <c r="AJ5797" i="5"/>
  <c r="BM5797" i="5"/>
  <c r="BN5797" i="5"/>
  <c r="BT5797" i="5"/>
  <c r="BU5797" i="5"/>
  <c r="S5798" i="5"/>
  <c r="V5798" i="5"/>
  <c r="AC5798" i="5"/>
  <c r="AJ5798" i="5"/>
  <c r="BM5798" i="5"/>
  <c r="BN5798" i="5"/>
  <c r="BT5798" i="5"/>
  <c r="BU5798" i="5"/>
  <c r="S5799" i="5"/>
  <c r="V5799" i="5"/>
  <c r="AC5799" i="5"/>
  <c r="AJ5799" i="5"/>
  <c r="BM5799" i="5"/>
  <c r="BN5799" i="5"/>
  <c r="BT5799" i="5"/>
  <c r="BU5799" i="5"/>
  <c r="S5800" i="5"/>
  <c r="V5800" i="5"/>
  <c r="AC5800" i="5"/>
  <c r="AJ5800" i="5"/>
  <c r="BM5800" i="5"/>
  <c r="BN5800" i="5"/>
  <c r="BT5800" i="5"/>
  <c r="BU5800" i="5"/>
  <c r="S5801" i="5"/>
  <c r="V5801" i="5"/>
  <c r="AC5801" i="5"/>
  <c r="AJ5801" i="5"/>
  <c r="BM5801" i="5"/>
  <c r="BN5801" i="5"/>
  <c r="BT5801" i="5"/>
  <c r="BU5801" i="5"/>
  <c r="S5802" i="5"/>
  <c r="V5802" i="5"/>
  <c r="AC5802" i="5"/>
  <c r="AJ5802" i="5"/>
  <c r="BM5802" i="5"/>
  <c r="BN5802" i="5"/>
  <c r="BT5802" i="5"/>
  <c r="BU5802" i="5"/>
  <c r="O5803" i="5"/>
  <c r="S5803" i="5"/>
  <c r="V5803" i="5"/>
  <c r="AC5803" i="5"/>
  <c r="AJ5803" i="5"/>
  <c r="BM5803" i="5"/>
  <c r="BN5803" i="5"/>
  <c r="BT5803" i="5"/>
  <c r="BU5803" i="5"/>
  <c r="O5804" i="5"/>
  <c r="S5804" i="5"/>
  <c r="V5804" i="5"/>
  <c r="AC5804" i="5"/>
  <c r="AJ5804" i="5"/>
  <c r="BM5804" i="5"/>
  <c r="BN5804" i="5"/>
  <c r="BT5804" i="5"/>
  <c r="BU5804" i="5"/>
  <c r="S5805" i="5"/>
  <c r="V5805" i="5"/>
  <c r="AC5805" i="5"/>
  <c r="AJ5805" i="5"/>
  <c r="BM5805" i="5"/>
  <c r="BN5805" i="5"/>
  <c r="BT5805" i="5"/>
  <c r="BU5805" i="5"/>
  <c r="S5806" i="5"/>
  <c r="V5806" i="5"/>
  <c r="AC5806" i="5"/>
  <c r="AJ5806" i="5"/>
  <c r="BM5806" i="5"/>
  <c r="BN5806" i="5"/>
  <c r="BT5806" i="5"/>
  <c r="BU5806" i="5"/>
  <c r="S5807" i="5"/>
  <c r="V5807" i="5"/>
  <c r="AC5807" i="5"/>
  <c r="AJ5807" i="5"/>
  <c r="BM5807" i="5"/>
  <c r="BN5807" i="5"/>
  <c r="BT5807" i="5"/>
  <c r="BU5807" i="5"/>
  <c r="S5808" i="5"/>
  <c r="V5808" i="5"/>
  <c r="AC5808" i="5"/>
  <c r="AJ5808" i="5"/>
  <c r="BM5808" i="5"/>
  <c r="BN5808" i="5"/>
  <c r="BT5808" i="5"/>
  <c r="BU5808" i="5"/>
  <c r="S5809" i="5"/>
  <c r="V5809" i="5"/>
  <c r="AC5809" i="5"/>
  <c r="AJ5809" i="5"/>
  <c r="BM5809" i="5"/>
  <c r="BN5809" i="5"/>
  <c r="BT5809" i="5"/>
  <c r="BU5809" i="5"/>
  <c r="S5810" i="5"/>
  <c r="V5810" i="5"/>
  <c r="AC5810" i="5"/>
  <c r="AJ5810" i="5"/>
  <c r="BM5810" i="5"/>
  <c r="BN5810" i="5"/>
  <c r="BT5810" i="5"/>
  <c r="BU5810" i="5"/>
  <c r="S5811" i="5"/>
  <c r="V5811" i="5"/>
  <c r="AC5811" i="5"/>
  <c r="AJ5811" i="5"/>
  <c r="BM5811" i="5"/>
  <c r="BT5811" i="5"/>
  <c r="BU5811" i="5"/>
  <c r="S5812" i="5"/>
  <c r="V5812" i="5"/>
  <c r="AC5812" i="5"/>
  <c r="AJ5812" i="5"/>
  <c r="BM5812" i="5"/>
  <c r="BN5812" i="5"/>
  <c r="BT5812" i="5"/>
  <c r="BU5812" i="5"/>
  <c r="O5813" i="5"/>
  <c r="S5813" i="5"/>
  <c r="V5813" i="5"/>
  <c r="AC5813" i="5"/>
  <c r="AJ5813" i="5"/>
  <c r="BM5813" i="5"/>
  <c r="BN5813" i="5"/>
  <c r="BT5813" i="5"/>
  <c r="BU5813" i="5"/>
  <c r="O5814" i="5"/>
  <c r="S5814" i="5"/>
  <c r="V5814" i="5"/>
  <c r="AC5814" i="5"/>
  <c r="AJ5814" i="5"/>
  <c r="BM5814" i="5"/>
  <c r="BN5814" i="5"/>
  <c r="BT5814" i="5"/>
  <c r="BU5814" i="5"/>
  <c r="O5815" i="5"/>
  <c r="S5815" i="5"/>
  <c r="V5815" i="5"/>
  <c r="AC5815" i="5"/>
  <c r="AJ5815" i="5"/>
  <c r="BM5815" i="5"/>
  <c r="BN5815" i="5"/>
  <c r="BU5815" i="5"/>
  <c r="O5816" i="5"/>
  <c r="S5816" i="5"/>
  <c r="V5816" i="5"/>
  <c r="AC5816" i="5"/>
  <c r="AJ5816" i="5"/>
  <c r="BM5816" i="5"/>
  <c r="BN5816" i="5"/>
  <c r="BT5816" i="5"/>
  <c r="BU5816" i="5"/>
  <c r="O5817" i="5"/>
  <c r="S5817" i="5"/>
  <c r="V5817" i="5"/>
  <c r="AC5817" i="5"/>
  <c r="AJ5817" i="5"/>
  <c r="BM5817" i="5"/>
  <c r="BN5817" i="5"/>
  <c r="BT5817" i="5"/>
  <c r="BU5817" i="5"/>
  <c r="O5818" i="5"/>
  <c r="S5818" i="5"/>
  <c r="V5818" i="5"/>
  <c r="AC5818" i="5"/>
  <c r="AJ5818" i="5"/>
  <c r="BM5818" i="5"/>
  <c r="BN5818" i="5"/>
  <c r="BT5818" i="5"/>
  <c r="BU5818" i="5"/>
  <c r="S5819" i="5"/>
  <c r="V5819" i="5"/>
  <c r="AC5819" i="5"/>
  <c r="AJ5819" i="5"/>
  <c r="BM5819" i="5"/>
  <c r="BN5819" i="5"/>
  <c r="BT5819" i="5"/>
  <c r="BU5819" i="5"/>
  <c r="S5820" i="5"/>
  <c r="V5820" i="5"/>
  <c r="AC5820" i="5"/>
  <c r="AJ5820" i="5"/>
  <c r="BM5820" i="5"/>
  <c r="BN5820" i="5"/>
  <c r="BT5820" i="5"/>
  <c r="BU5820" i="5"/>
  <c r="S5821" i="5"/>
  <c r="V5821" i="5"/>
  <c r="AC5821" i="5"/>
  <c r="AJ5821" i="5"/>
  <c r="BM5821" i="5"/>
  <c r="BN5821" i="5"/>
  <c r="BT5821" i="5"/>
  <c r="BU5821" i="5"/>
  <c r="S5822" i="5"/>
  <c r="V5822" i="5"/>
  <c r="AC5822" i="5"/>
  <c r="AJ5822" i="5"/>
  <c r="BM5822" i="5"/>
  <c r="BN5822" i="5"/>
  <c r="BT5822" i="5"/>
  <c r="BU5822" i="5"/>
  <c r="O5823" i="5"/>
  <c r="S5823" i="5"/>
  <c r="V5823" i="5"/>
  <c r="AC5823" i="5"/>
  <c r="AJ5823" i="5"/>
  <c r="BM5823" i="5"/>
  <c r="BN5823" i="5"/>
  <c r="BT5823" i="5"/>
  <c r="BU5823" i="5"/>
  <c r="O5824" i="5"/>
  <c r="S5824" i="5"/>
  <c r="V5824" i="5"/>
  <c r="AC5824" i="5"/>
  <c r="AJ5824" i="5"/>
  <c r="BM5824" i="5"/>
  <c r="BN5824" i="5"/>
  <c r="BT5824" i="5"/>
  <c r="BU5824" i="5"/>
  <c r="S5825" i="5"/>
  <c r="V5825" i="5"/>
  <c r="AC5825" i="5"/>
  <c r="AJ5825" i="5"/>
  <c r="BM5825" i="5"/>
  <c r="BN5825" i="5"/>
  <c r="BT5825" i="5"/>
  <c r="BU5825" i="5"/>
  <c r="S5826" i="5"/>
  <c r="V5826" i="5"/>
  <c r="AC5826" i="5"/>
  <c r="AJ5826" i="5"/>
  <c r="BM5826" i="5"/>
  <c r="BN5826" i="5"/>
  <c r="BT5826" i="5"/>
  <c r="BU5826" i="5"/>
  <c r="S5827" i="5"/>
  <c r="V5827" i="5"/>
  <c r="AC5827" i="5"/>
  <c r="AJ5827" i="5"/>
  <c r="BM5827" i="5"/>
  <c r="BN5827" i="5"/>
  <c r="BT5827" i="5"/>
  <c r="BU5827" i="5"/>
  <c r="O5828" i="5"/>
  <c r="S5828" i="5"/>
  <c r="V5828" i="5"/>
  <c r="AC5828" i="5"/>
  <c r="AJ5828" i="5"/>
  <c r="BM5828" i="5"/>
  <c r="BN5828" i="5"/>
  <c r="BT5828" i="5"/>
  <c r="BU5828" i="5"/>
  <c r="O5829" i="5"/>
  <c r="S5829" i="5"/>
  <c r="V5829" i="5"/>
  <c r="AC5829" i="5"/>
  <c r="AJ5829" i="5"/>
  <c r="BM5829" i="5"/>
  <c r="BN5829" i="5"/>
  <c r="BT5829" i="5"/>
  <c r="BU5829" i="5"/>
  <c r="S5830" i="5"/>
  <c r="V5830" i="5"/>
  <c r="AC5830" i="5"/>
  <c r="AJ5830" i="5"/>
  <c r="BM5830" i="5"/>
  <c r="BN5830" i="5"/>
  <c r="BT5830" i="5"/>
  <c r="BU5830" i="5"/>
  <c r="O5831" i="5"/>
  <c r="S5831" i="5"/>
  <c r="V5831" i="5"/>
  <c r="AC5831" i="5"/>
  <c r="AJ5831" i="5"/>
  <c r="BM5831" i="5"/>
  <c r="BN5831" i="5"/>
  <c r="BT5831" i="5"/>
  <c r="BU5831" i="5"/>
  <c r="O5832" i="5"/>
  <c r="S5832" i="5"/>
  <c r="V5832" i="5"/>
  <c r="AC5832" i="5"/>
  <c r="AJ5832" i="5"/>
  <c r="BM5832" i="5"/>
  <c r="BN5832" i="5"/>
  <c r="BT5832" i="5"/>
  <c r="BU5832" i="5"/>
  <c r="O5833" i="5"/>
  <c r="S5833" i="5"/>
  <c r="V5833" i="5"/>
  <c r="AC5833" i="5"/>
  <c r="AJ5833" i="5"/>
  <c r="BM5833" i="5"/>
  <c r="BN5833" i="5"/>
  <c r="BT5833" i="5"/>
  <c r="BU5833" i="5"/>
  <c r="O5834" i="5"/>
  <c r="S5834" i="5"/>
  <c r="V5834" i="5"/>
  <c r="AC5834" i="5"/>
  <c r="AJ5834" i="5"/>
  <c r="BM5834" i="5"/>
  <c r="BN5834" i="5"/>
  <c r="BT5834" i="5"/>
  <c r="BU5834" i="5"/>
  <c r="S5835" i="5"/>
  <c r="V5835" i="5"/>
  <c r="AC5835" i="5"/>
  <c r="AJ5835" i="5"/>
  <c r="BM5835" i="5"/>
  <c r="BN5835" i="5"/>
  <c r="BT5835" i="5"/>
  <c r="BU5835" i="5"/>
  <c r="S5836" i="5"/>
  <c r="V5836" i="5"/>
  <c r="AC5836" i="5"/>
  <c r="AJ5836" i="5"/>
  <c r="BM5836" i="5"/>
  <c r="BN5836" i="5"/>
  <c r="BT5836" i="5"/>
  <c r="BU5836" i="5"/>
  <c r="S5837" i="5"/>
  <c r="V5837" i="5"/>
  <c r="AC5837" i="5"/>
  <c r="AJ5837" i="5"/>
  <c r="BM5837" i="5"/>
  <c r="BN5837" i="5"/>
  <c r="BT5837" i="5"/>
  <c r="BU5837" i="5"/>
  <c r="S5838" i="5"/>
  <c r="V5838" i="5"/>
  <c r="AC5838" i="5"/>
  <c r="AJ5838" i="5"/>
  <c r="BM5838" i="5"/>
  <c r="BN5838" i="5"/>
  <c r="BT5838" i="5"/>
  <c r="BU5838" i="5"/>
  <c r="S5839" i="5"/>
  <c r="V5839" i="5"/>
  <c r="AC5839" i="5"/>
  <c r="AJ5839" i="5"/>
  <c r="BM5839" i="5"/>
  <c r="BN5839" i="5"/>
  <c r="BT5839" i="5"/>
  <c r="BU5839" i="5"/>
  <c r="S5840" i="5"/>
  <c r="V5840" i="5"/>
  <c r="AC5840" i="5"/>
  <c r="AJ5840" i="5"/>
  <c r="BM5840" i="5"/>
  <c r="BN5840" i="5"/>
  <c r="BT5840" i="5"/>
  <c r="BU5840" i="5"/>
  <c r="S5841" i="5"/>
  <c r="V5841" i="5"/>
  <c r="AC5841" i="5"/>
  <c r="AJ5841" i="5"/>
  <c r="BM5841" i="5"/>
  <c r="BN5841" i="5"/>
  <c r="BT5841" i="5"/>
  <c r="BU5841" i="5"/>
  <c r="S5842" i="5"/>
  <c r="V5842" i="5"/>
  <c r="AC5842" i="5"/>
  <c r="AJ5842" i="5"/>
  <c r="BM5842" i="5"/>
  <c r="BN5842" i="5"/>
  <c r="BT5842" i="5"/>
  <c r="BU5842" i="5"/>
  <c r="S5843" i="5"/>
  <c r="V5843" i="5"/>
  <c r="AC5843" i="5"/>
  <c r="AJ5843" i="5"/>
  <c r="BM5843" i="5"/>
  <c r="BN5843" i="5"/>
  <c r="BT5843" i="5"/>
  <c r="BU5843" i="5"/>
  <c r="S5844" i="5"/>
  <c r="V5844" i="5"/>
  <c r="AC5844" i="5"/>
  <c r="AJ5844" i="5"/>
  <c r="BM5844" i="5"/>
  <c r="BN5844" i="5"/>
  <c r="BT5844" i="5"/>
  <c r="BU5844" i="5"/>
  <c r="O5845" i="5"/>
  <c r="S5845" i="5"/>
  <c r="V5845" i="5"/>
  <c r="AC5845" i="5"/>
  <c r="AJ5845" i="5"/>
  <c r="BM5845" i="5"/>
  <c r="BN5845" i="5"/>
  <c r="BT5845" i="5"/>
  <c r="BU5845" i="5"/>
  <c r="O5846" i="5"/>
  <c r="S5846" i="5"/>
  <c r="V5846" i="5"/>
  <c r="AC5846" i="5"/>
  <c r="AJ5846" i="5"/>
  <c r="BM5846" i="5"/>
  <c r="BN5846" i="5"/>
  <c r="BT5846" i="5"/>
  <c r="BU5846" i="5"/>
  <c r="S5847" i="5"/>
  <c r="V5847" i="5"/>
  <c r="AC5847" i="5"/>
  <c r="AJ5847" i="5"/>
  <c r="BM5847" i="5"/>
  <c r="BN5847" i="5"/>
  <c r="BT5847" i="5"/>
  <c r="BU5847" i="5"/>
  <c r="S5848" i="5"/>
  <c r="V5848" i="5"/>
  <c r="AC5848" i="5"/>
  <c r="AJ5848" i="5"/>
  <c r="BM5848" i="5"/>
  <c r="BN5848" i="5"/>
  <c r="BT5848" i="5"/>
  <c r="BU5848" i="5"/>
  <c r="S5849" i="5"/>
  <c r="V5849" i="5"/>
  <c r="AC5849" i="5"/>
  <c r="AJ5849" i="5"/>
  <c r="BM5849" i="5"/>
  <c r="BN5849" i="5"/>
  <c r="BT5849" i="5"/>
  <c r="BU5849" i="5"/>
  <c r="S5850" i="5"/>
  <c r="V5850" i="5"/>
  <c r="AC5850" i="5"/>
  <c r="AJ5850" i="5"/>
  <c r="BM5850" i="5"/>
  <c r="BN5850" i="5"/>
  <c r="BT5850" i="5"/>
  <c r="BU5850" i="5"/>
  <c r="O5851" i="5"/>
  <c r="S5851" i="5"/>
  <c r="V5851" i="5"/>
  <c r="AC5851" i="5"/>
  <c r="AJ5851" i="5"/>
  <c r="BM5851" i="5"/>
  <c r="BN5851" i="5"/>
  <c r="BT5851" i="5"/>
  <c r="BU5851" i="5"/>
  <c r="O5852" i="5"/>
  <c r="S5852" i="5"/>
  <c r="V5852" i="5"/>
  <c r="AC5852" i="5"/>
  <c r="AJ5852" i="5"/>
  <c r="BM5852" i="5"/>
  <c r="BN5852" i="5"/>
  <c r="BT5852" i="5"/>
  <c r="BU5852" i="5"/>
  <c r="S5853" i="5"/>
  <c r="V5853" i="5"/>
  <c r="AC5853" i="5"/>
  <c r="AJ5853" i="5"/>
  <c r="BM5853" i="5"/>
  <c r="BN5853" i="5"/>
  <c r="BT5853" i="5"/>
  <c r="BU5853" i="5"/>
  <c r="S5854" i="5"/>
  <c r="V5854" i="5"/>
  <c r="AC5854" i="5"/>
  <c r="AJ5854" i="5"/>
  <c r="BM5854" i="5"/>
  <c r="BN5854" i="5"/>
  <c r="BT5854" i="5"/>
  <c r="BU5854" i="5"/>
  <c r="O5855" i="5"/>
  <c r="S5855" i="5"/>
  <c r="V5855" i="5"/>
  <c r="AC5855" i="5"/>
  <c r="AJ5855" i="5"/>
  <c r="BM5855" i="5"/>
  <c r="BN5855" i="5"/>
  <c r="BT5855" i="5"/>
  <c r="BU5855" i="5"/>
  <c r="O5856" i="5"/>
  <c r="S5856" i="5"/>
  <c r="V5856" i="5"/>
  <c r="AC5856" i="5"/>
  <c r="AJ5856" i="5"/>
  <c r="BM5856" i="5"/>
  <c r="BN5856" i="5"/>
  <c r="BT5856" i="5"/>
  <c r="BU5856" i="5"/>
  <c r="O5857" i="5"/>
  <c r="S5857" i="5"/>
  <c r="V5857" i="5"/>
  <c r="AC5857" i="5"/>
  <c r="AJ5857" i="5"/>
  <c r="BM5857" i="5"/>
  <c r="BN5857" i="5"/>
  <c r="BT5857" i="5"/>
  <c r="BU5857" i="5"/>
  <c r="O5858" i="5"/>
  <c r="S5858" i="5"/>
  <c r="V5858" i="5"/>
  <c r="AC5858" i="5"/>
  <c r="AJ5858" i="5"/>
  <c r="BM5858" i="5"/>
  <c r="BN5858" i="5"/>
  <c r="BT5858" i="5"/>
  <c r="BU5858" i="5"/>
  <c r="S5859" i="5"/>
  <c r="V5859" i="5"/>
  <c r="AC5859" i="5"/>
  <c r="AJ5859" i="5"/>
  <c r="BM5859" i="5"/>
  <c r="BN5859" i="5"/>
  <c r="BT5859" i="5"/>
  <c r="BU5859" i="5"/>
  <c r="S5860" i="5"/>
  <c r="V5860" i="5"/>
  <c r="AC5860" i="5"/>
  <c r="AJ5860" i="5"/>
  <c r="BM5860" i="5"/>
  <c r="BN5860" i="5"/>
  <c r="BT5860" i="5"/>
  <c r="BU5860" i="5"/>
  <c r="O5861" i="5"/>
  <c r="S5861" i="5"/>
  <c r="V5861" i="5"/>
  <c r="AC5861" i="5"/>
  <c r="AJ5861" i="5"/>
  <c r="BM5861" i="5"/>
  <c r="BN5861" i="5"/>
  <c r="BT5861" i="5"/>
  <c r="BU5861" i="5"/>
  <c r="O5862" i="5"/>
  <c r="S5862" i="5"/>
  <c r="V5862" i="5"/>
  <c r="AC5862" i="5"/>
  <c r="AJ5862" i="5"/>
  <c r="BM5862" i="5"/>
  <c r="BN5862" i="5"/>
  <c r="BU5862" i="5"/>
  <c r="O5863" i="5"/>
  <c r="S5863" i="5"/>
  <c r="V5863" i="5"/>
  <c r="AC5863" i="5"/>
  <c r="AJ5863" i="5"/>
  <c r="BM5863" i="5"/>
  <c r="BN5863" i="5"/>
  <c r="BT5863" i="5"/>
  <c r="BU5863" i="5"/>
  <c r="O5864" i="5"/>
  <c r="S5864" i="5"/>
  <c r="V5864" i="5"/>
  <c r="AC5864" i="5"/>
  <c r="AJ5864" i="5"/>
  <c r="BM5864" i="5"/>
  <c r="BN5864" i="5"/>
  <c r="BT5864" i="5"/>
  <c r="BU5864" i="5"/>
  <c r="S5865" i="5"/>
  <c r="V5865" i="5"/>
  <c r="AC5865" i="5"/>
  <c r="AJ5865" i="5"/>
  <c r="BM5865" i="5"/>
  <c r="BN5865" i="5"/>
  <c r="BT5865" i="5"/>
  <c r="BU5865" i="5"/>
  <c r="S5866" i="5"/>
  <c r="V5866" i="5"/>
  <c r="AC5866" i="5"/>
  <c r="AJ5866" i="5"/>
  <c r="BM5866" i="5"/>
  <c r="BN5866" i="5"/>
  <c r="BT5866" i="5"/>
  <c r="BU5866" i="5"/>
  <c r="O5867" i="5"/>
  <c r="S5867" i="5"/>
  <c r="V5867" i="5"/>
  <c r="AC5867" i="5"/>
  <c r="AJ5867" i="5"/>
  <c r="BM5867" i="5"/>
  <c r="BN5867" i="5"/>
  <c r="BT5867" i="5"/>
  <c r="BU5867" i="5"/>
  <c r="O5868" i="5"/>
  <c r="S5868" i="5"/>
  <c r="V5868" i="5"/>
  <c r="AC5868" i="5"/>
  <c r="AJ5868" i="5"/>
  <c r="BM5868" i="5"/>
  <c r="BN5868" i="5"/>
  <c r="BT5868" i="5"/>
  <c r="BU5868" i="5"/>
  <c r="O5869" i="5"/>
  <c r="S5869" i="5"/>
  <c r="V5869" i="5"/>
  <c r="AC5869" i="5"/>
  <c r="AJ5869" i="5"/>
  <c r="BM5869" i="5"/>
  <c r="BN5869" i="5"/>
  <c r="BT5869" i="5"/>
  <c r="BU5869" i="5"/>
  <c r="O5870" i="5"/>
  <c r="S5870" i="5"/>
  <c r="V5870" i="5"/>
  <c r="AC5870" i="5"/>
  <c r="AJ5870" i="5"/>
  <c r="BM5870" i="5"/>
  <c r="BN5870" i="5"/>
  <c r="BT5870" i="5"/>
  <c r="BU5870" i="5"/>
  <c r="S5871" i="5"/>
  <c r="V5871" i="5"/>
  <c r="AC5871" i="5"/>
  <c r="AJ5871" i="5"/>
  <c r="BM5871" i="5"/>
  <c r="BN5871" i="5"/>
  <c r="BT5871" i="5"/>
  <c r="BU5871" i="5"/>
  <c r="S5872" i="5"/>
  <c r="V5872" i="5"/>
  <c r="AC5872" i="5"/>
  <c r="AJ5872" i="5"/>
  <c r="BM5872" i="5"/>
  <c r="BN5872" i="5"/>
  <c r="BT5872" i="5"/>
  <c r="BU5872" i="5"/>
  <c r="O5873" i="5"/>
  <c r="S5873" i="5"/>
  <c r="V5873" i="5"/>
  <c r="AC5873" i="5"/>
  <c r="AJ5873" i="5"/>
  <c r="BM5873" i="5"/>
  <c r="BN5873" i="5"/>
  <c r="BT5873" i="5"/>
  <c r="BU5873" i="5"/>
  <c r="O5874" i="5"/>
  <c r="S5874" i="5"/>
  <c r="V5874" i="5"/>
  <c r="AC5874" i="5"/>
  <c r="AJ5874" i="5"/>
  <c r="BM5874" i="5"/>
  <c r="BN5874" i="5"/>
  <c r="BT5874" i="5"/>
  <c r="BU5874" i="5"/>
  <c r="S5875" i="5"/>
  <c r="V5875" i="5"/>
  <c r="AC5875" i="5"/>
  <c r="AJ5875" i="5"/>
  <c r="BM5875" i="5"/>
  <c r="BN5875" i="5"/>
  <c r="BT5875" i="5"/>
  <c r="BU5875" i="5"/>
  <c r="S5876" i="5"/>
  <c r="V5876" i="5"/>
  <c r="AC5876" i="5"/>
  <c r="AJ5876" i="5"/>
  <c r="BM5876" i="5"/>
  <c r="BN5876" i="5"/>
  <c r="BT5876" i="5"/>
  <c r="BU5876" i="5"/>
  <c r="S5877" i="5"/>
  <c r="V5877" i="5"/>
  <c r="AC5877" i="5"/>
  <c r="AJ5877" i="5"/>
  <c r="BM5877" i="5"/>
  <c r="BN5877" i="5"/>
  <c r="BT5877" i="5"/>
  <c r="BU5877" i="5"/>
  <c r="O5878" i="5"/>
  <c r="S5878" i="5"/>
  <c r="V5878" i="5"/>
  <c r="AC5878" i="5"/>
  <c r="AJ5878" i="5"/>
  <c r="BM5878" i="5"/>
  <c r="BN5878" i="5"/>
  <c r="BT5878" i="5"/>
  <c r="BU5878" i="5"/>
  <c r="O5879" i="5"/>
  <c r="S5879" i="5"/>
  <c r="V5879" i="5"/>
  <c r="AC5879" i="5"/>
  <c r="AJ5879" i="5"/>
  <c r="BM5879" i="5"/>
  <c r="BN5879" i="5"/>
  <c r="BT5879" i="5"/>
  <c r="BU5879" i="5"/>
  <c r="O5880" i="5"/>
  <c r="S5880" i="5"/>
  <c r="V5880" i="5"/>
  <c r="AC5880" i="5"/>
  <c r="AJ5880" i="5"/>
  <c r="BM5880" i="5"/>
  <c r="BN5880" i="5"/>
  <c r="BT5880" i="5"/>
  <c r="BU5880" i="5"/>
  <c r="O5881" i="5"/>
  <c r="S5881" i="5"/>
  <c r="V5881" i="5"/>
  <c r="AC5881" i="5"/>
  <c r="AJ5881" i="5"/>
  <c r="BM5881" i="5"/>
  <c r="BN5881" i="5"/>
  <c r="BT5881" i="5"/>
  <c r="BU5881" i="5"/>
  <c r="S5882" i="5"/>
  <c r="V5882" i="5"/>
  <c r="AC5882" i="5"/>
  <c r="AJ5882" i="5"/>
  <c r="BM5882" i="5"/>
  <c r="BN5882" i="5"/>
  <c r="BT5882" i="5"/>
  <c r="BU5882" i="5"/>
  <c r="S5883" i="5"/>
  <c r="V5883" i="5"/>
  <c r="AC5883" i="5"/>
  <c r="AJ5883" i="5"/>
  <c r="BM5883" i="5"/>
  <c r="BN5883" i="5"/>
  <c r="BT5883" i="5"/>
  <c r="BU5883" i="5"/>
  <c r="S5884" i="5"/>
  <c r="V5884" i="5"/>
  <c r="AC5884" i="5"/>
  <c r="AJ5884" i="5"/>
  <c r="BM5884" i="5"/>
  <c r="BN5884" i="5"/>
  <c r="BT5884" i="5"/>
  <c r="BU5884" i="5"/>
  <c r="O5885" i="5"/>
  <c r="S5885" i="5"/>
  <c r="V5885" i="5"/>
  <c r="AC5885" i="5"/>
  <c r="AJ5885" i="5"/>
  <c r="BM5885" i="5"/>
  <c r="BN5885" i="5"/>
  <c r="BT5885" i="5"/>
  <c r="BU5885" i="5"/>
  <c r="O5886" i="5"/>
  <c r="S5886" i="5"/>
  <c r="V5886" i="5"/>
  <c r="AC5886" i="5"/>
  <c r="AJ5886" i="5"/>
  <c r="BM5886" i="5"/>
  <c r="BN5886" i="5"/>
  <c r="BT5886" i="5"/>
  <c r="BU5886" i="5"/>
  <c r="S5887" i="5"/>
  <c r="V5887" i="5"/>
  <c r="AC5887" i="5"/>
  <c r="AJ5887" i="5"/>
  <c r="BM5887" i="5"/>
  <c r="BN5887" i="5"/>
  <c r="BT5887" i="5"/>
  <c r="BU5887" i="5"/>
  <c r="S5888" i="5"/>
  <c r="V5888" i="5"/>
  <c r="AC5888" i="5"/>
  <c r="AJ5888" i="5"/>
  <c r="BM5888" i="5"/>
  <c r="BN5888" i="5"/>
  <c r="BT5888" i="5"/>
  <c r="BU5888" i="5"/>
  <c r="S5889" i="5"/>
  <c r="V5889" i="5"/>
  <c r="AC5889" i="5"/>
  <c r="AJ5889" i="5"/>
  <c r="BM5889" i="5"/>
  <c r="BN5889" i="5"/>
  <c r="BT5889" i="5"/>
  <c r="BU5889" i="5"/>
  <c r="S5890" i="5"/>
  <c r="V5890" i="5"/>
  <c r="AC5890" i="5"/>
  <c r="AJ5890" i="5"/>
  <c r="BM5890" i="5"/>
  <c r="BN5890" i="5"/>
  <c r="BT5890" i="5"/>
  <c r="BU5890" i="5"/>
  <c r="S5891" i="5"/>
  <c r="V5891" i="5"/>
  <c r="AC5891" i="5"/>
  <c r="AJ5891" i="5"/>
  <c r="BM5891" i="5"/>
  <c r="BN5891" i="5"/>
  <c r="BT5891" i="5"/>
  <c r="BU5891" i="5"/>
  <c r="S5892" i="5"/>
  <c r="V5892" i="5"/>
  <c r="AC5892" i="5"/>
  <c r="AJ5892" i="5"/>
  <c r="BM5892" i="5"/>
  <c r="BN5892" i="5"/>
  <c r="BT5892" i="5"/>
  <c r="BU5892" i="5"/>
  <c r="S5893" i="5"/>
  <c r="V5893" i="5"/>
  <c r="AC5893" i="5"/>
  <c r="AJ5893" i="5"/>
  <c r="BM5893" i="5"/>
  <c r="BN5893" i="5"/>
  <c r="BT5893" i="5"/>
  <c r="BU5893" i="5"/>
  <c r="S5894" i="5"/>
  <c r="V5894" i="5"/>
  <c r="AC5894" i="5"/>
  <c r="AJ5894" i="5"/>
  <c r="BM5894" i="5"/>
  <c r="BN5894" i="5"/>
  <c r="BT5894" i="5"/>
  <c r="BU5894" i="5"/>
  <c r="S5895" i="5"/>
  <c r="V5895" i="5"/>
  <c r="AC5895" i="5"/>
  <c r="AJ5895" i="5"/>
  <c r="BM5895" i="5"/>
  <c r="BN5895" i="5"/>
  <c r="BT5895" i="5"/>
  <c r="BU5895" i="5"/>
  <c r="O5896" i="5"/>
  <c r="S5896" i="5"/>
  <c r="V5896" i="5"/>
  <c r="AC5896" i="5"/>
  <c r="AJ5896" i="5"/>
  <c r="BM5896" i="5"/>
  <c r="BN5896" i="5"/>
  <c r="BT5896" i="5"/>
  <c r="BU5896" i="5"/>
  <c r="O5897" i="5"/>
  <c r="S5897" i="5"/>
  <c r="V5897" i="5"/>
  <c r="AC5897" i="5"/>
  <c r="AJ5897" i="5"/>
  <c r="BM5897" i="5"/>
  <c r="BN5897" i="5"/>
  <c r="BT5897" i="5"/>
  <c r="BU5897" i="5"/>
  <c r="S5898" i="5"/>
  <c r="V5898" i="5"/>
  <c r="AC5898" i="5"/>
  <c r="AJ5898" i="5"/>
  <c r="BM5898" i="5"/>
  <c r="BN5898" i="5"/>
  <c r="BT5898" i="5"/>
  <c r="BU5898" i="5"/>
  <c r="S5899" i="5"/>
  <c r="V5899" i="5"/>
  <c r="AC5899" i="5"/>
  <c r="AJ5899" i="5"/>
  <c r="BM5899" i="5"/>
  <c r="BN5899" i="5"/>
  <c r="BT5899" i="5"/>
  <c r="BU5899" i="5"/>
  <c r="S5900" i="5"/>
  <c r="V5900" i="5"/>
  <c r="AC5900" i="5"/>
  <c r="AJ5900" i="5"/>
  <c r="BM5900" i="5"/>
  <c r="BN5900" i="5"/>
  <c r="BT5900" i="5"/>
  <c r="BU5900" i="5"/>
  <c r="S5901" i="5"/>
  <c r="V5901" i="5"/>
  <c r="AC5901" i="5"/>
  <c r="AJ5901" i="5"/>
  <c r="BM5901" i="5"/>
  <c r="BN5901" i="5"/>
  <c r="BT5901" i="5"/>
  <c r="BU5901" i="5"/>
  <c r="O5902" i="5"/>
  <c r="S5902" i="5"/>
  <c r="V5902" i="5"/>
  <c r="AC5902" i="5"/>
  <c r="AJ5902" i="5"/>
  <c r="BM5902" i="5"/>
  <c r="BN5902" i="5"/>
  <c r="BT5902" i="5"/>
  <c r="BU5902" i="5"/>
  <c r="O5903" i="5"/>
  <c r="S5903" i="5"/>
  <c r="V5903" i="5"/>
  <c r="AC5903" i="5"/>
  <c r="AJ5903" i="5"/>
  <c r="BM5903" i="5"/>
  <c r="BN5903" i="5"/>
  <c r="BT5903" i="5"/>
  <c r="BU5903" i="5"/>
  <c r="S5904" i="5"/>
  <c r="V5904" i="5"/>
  <c r="AC5904" i="5"/>
  <c r="AJ5904" i="5"/>
  <c r="BM5904" i="5"/>
  <c r="BN5904" i="5"/>
  <c r="BT5904" i="5"/>
  <c r="BU5904" i="5"/>
  <c r="S5905" i="5"/>
  <c r="V5905" i="5"/>
  <c r="AC5905" i="5"/>
  <c r="AJ5905" i="5"/>
  <c r="BM5905" i="5"/>
  <c r="BN5905" i="5"/>
  <c r="BT5905" i="5"/>
  <c r="BU5905" i="5"/>
  <c r="S5906" i="5"/>
  <c r="V5906" i="5"/>
  <c r="AC5906" i="5"/>
  <c r="AJ5906" i="5"/>
  <c r="BM5906" i="5"/>
  <c r="BN5906" i="5"/>
  <c r="BT5906" i="5"/>
  <c r="BU5906" i="5"/>
  <c r="S5907" i="5"/>
  <c r="V5907" i="5"/>
  <c r="AC5907" i="5"/>
  <c r="AJ5907" i="5"/>
  <c r="BM5907" i="5"/>
  <c r="BN5907" i="5"/>
  <c r="BT5907" i="5"/>
  <c r="BU5907" i="5"/>
  <c r="O5908" i="5"/>
  <c r="S5908" i="5"/>
  <c r="V5908" i="5"/>
  <c r="AC5908" i="5"/>
  <c r="AJ5908" i="5"/>
  <c r="BM5908" i="5"/>
  <c r="BN5908" i="5"/>
  <c r="BT5908" i="5"/>
  <c r="BU5908" i="5"/>
  <c r="O5909" i="5"/>
  <c r="S5909" i="5"/>
  <c r="V5909" i="5"/>
  <c r="AC5909" i="5"/>
  <c r="AJ5909" i="5"/>
  <c r="BM5909" i="5"/>
  <c r="BN5909" i="5"/>
  <c r="BT5909" i="5"/>
  <c r="BU5909" i="5"/>
  <c r="S5910" i="5"/>
  <c r="V5910" i="5"/>
  <c r="AC5910" i="5"/>
  <c r="AJ5910" i="5"/>
  <c r="BM5910" i="5"/>
  <c r="BN5910" i="5"/>
  <c r="BT5910" i="5"/>
  <c r="BU5910" i="5"/>
  <c r="S5911" i="5"/>
  <c r="V5911" i="5"/>
  <c r="AC5911" i="5"/>
  <c r="AJ5911" i="5"/>
  <c r="BM5911" i="5"/>
  <c r="BN5911" i="5"/>
  <c r="BT5911" i="5"/>
  <c r="BU5911" i="5"/>
  <c r="O5912" i="5"/>
  <c r="S5912" i="5"/>
  <c r="V5912" i="5"/>
  <c r="AC5912" i="5"/>
  <c r="AJ5912" i="5"/>
  <c r="BM5912" i="5"/>
  <c r="BN5912" i="5"/>
  <c r="BT5912" i="5"/>
  <c r="BU5912" i="5"/>
  <c r="O5913" i="5"/>
  <c r="S5913" i="5"/>
  <c r="V5913" i="5"/>
  <c r="AC5913" i="5"/>
  <c r="AJ5913" i="5"/>
  <c r="BM5913" i="5"/>
  <c r="BN5913" i="5"/>
  <c r="BT5913" i="5"/>
  <c r="BU5913" i="5"/>
  <c r="O5914" i="5"/>
  <c r="S5914" i="5"/>
  <c r="V5914" i="5"/>
  <c r="AC5914" i="5"/>
  <c r="AJ5914" i="5"/>
  <c r="BM5914" i="5"/>
  <c r="BN5914" i="5"/>
  <c r="BT5914" i="5"/>
  <c r="BU5914" i="5"/>
  <c r="O5915" i="5"/>
  <c r="S5915" i="5"/>
  <c r="V5915" i="5"/>
  <c r="AC5915" i="5"/>
  <c r="AJ5915" i="5"/>
  <c r="BM5915" i="5"/>
  <c r="BN5915" i="5"/>
  <c r="BT5915" i="5"/>
  <c r="BU5915" i="5"/>
  <c r="S5916" i="5"/>
  <c r="V5916" i="5"/>
  <c r="AC5916" i="5"/>
  <c r="AJ5916" i="5"/>
  <c r="BM5916" i="5"/>
  <c r="BN5916" i="5"/>
  <c r="BT5916" i="5"/>
  <c r="BU5916" i="5"/>
  <c r="S5917" i="5"/>
  <c r="V5917" i="5"/>
  <c r="AC5917" i="5"/>
  <c r="AJ5917" i="5"/>
  <c r="BM5917" i="5"/>
  <c r="BN5917" i="5"/>
  <c r="BT5917" i="5"/>
  <c r="BU5917" i="5"/>
  <c r="S5918" i="5"/>
  <c r="V5918" i="5"/>
  <c r="AC5918" i="5"/>
  <c r="AJ5918" i="5"/>
  <c r="BM5918" i="5"/>
  <c r="BN5918" i="5"/>
  <c r="BT5918" i="5"/>
  <c r="BU5918" i="5"/>
  <c r="S5919" i="5"/>
  <c r="V5919" i="5"/>
  <c r="AC5919" i="5"/>
  <c r="AJ5919" i="5"/>
  <c r="BM5919" i="5"/>
  <c r="BN5919" i="5"/>
  <c r="BT5919" i="5"/>
  <c r="BU5919" i="5"/>
  <c r="O5920" i="5"/>
  <c r="S5920" i="5"/>
  <c r="V5920" i="5"/>
  <c r="AC5920" i="5"/>
  <c r="AJ5920" i="5"/>
  <c r="BM5920" i="5"/>
  <c r="BN5920" i="5"/>
  <c r="BT5920" i="5"/>
  <c r="BU5920" i="5"/>
  <c r="O5921" i="5"/>
  <c r="S5921" i="5"/>
  <c r="V5921" i="5"/>
  <c r="AC5921" i="5"/>
  <c r="AJ5921" i="5"/>
  <c r="BM5921" i="5"/>
  <c r="BN5921" i="5"/>
  <c r="BT5921" i="5"/>
  <c r="BU5921" i="5"/>
  <c r="S5922" i="5"/>
  <c r="V5922" i="5"/>
  <c r="AC5922" i="5"/>
  <c r="AJ5922" i="5"/>
  <c r="BM5922" i="5"/>
  <c r="BN5922" i="5"/>
  <c r="BT5922" i="5"/>
  <c r="BU5922" i="5"/>
  <c r="S5923" i="5"/>
  <c r="V5923" i="5"/>
  <c r="AC5923" i="5"/>
  <c r="AJ5923" i="5"/>
  <c r="BM5923" i="5"/>
  <c r="BN5923" i="5"/>
  <c r="BT5923" i="5"/>
  <c r="BU5923" i="5"/>
  <c r="S5924" i="5"/>
  <c r="V5924" i="5"/>
  <c r="AC5924" i="5"/>
  <c r="AJ5924" i="5"/>
  <c r="BM5924" i="5"/>
  <c r="BN5924" i="5"/>
  <c r="BT5924" i="5"/>
  <c r="BU5924" i="5"/>
  <c r="O5925" i="5"/>
  <c r="S5925" i="5"/>
  <c r="V5925" i="5"/>
  <c r="AC5925" i="5"/>
  <c r="AJ5925" i="5"/>
  <c r="BM5925" i="5"/>
  <c r="BN5925" i="5"/>
  <c r="BT5925" i="5"/>
  <c r="BU5925" i="5"/>
  <c r="O5926" i="5"/>
  <c r="S5926" i="5"/>
  <c r="V5926" i="5"/>
  <c r="AC5926" i="5"/>
  <c r="AJ5926" i="5"/>
  <c r="BM5926" i="5"/>
  <c r="BN5926" i="5"/>
  <c r="BT5926" i="5"/>
  <c r="BU5926" i="5"/>
  <c r="S5927" i="5"/>
  <c r="V5927" i="5"/>
  <c r="AC5927" i="5"/>
  <c r="AJ5927" i="5"/>
  <c r="BM5927" i="5"/>
  <c r="BN5927" i="5"/>
  <c r="BT5927" i="5"/>
  <c r="BU5927" i="5"/>
  <c r="S5928" i="5"/>
  <c r="V5928" i="5"/>
  <c r="AC5928" i="5"/>
  <c r="AJ5928" i="5"/>
  <c r="BM5928" i="5"/>
  <c r="BN5928" i="5"/>
  <c r="BT5928" i="5"/>
  <c r="BU5928" i="5"/>
  <c r="S5929" i="5"/>
  <c r="V5929" i="5"/>
  <c r="AC5929" i="5"/>
  <c r="AJ5929" i="5"/>
  <c r="BM5929" i="5"/>
  <c r="BN5929" i="5"/>
  <c r="BT5929" i="5"/>
  <c r="BU5929" i="5"/>
  <c r="S5930" i="5"/>
  <c r="V5930" i="5"/>
  <c r="AC5930" i="5"/>
  <c r="AJ5930" i="5"/>
  <c r="BM5930" i="5"/>
  <c r="BN5930" i="5"/>
  <c r="BT5930" i="5"/>
  <c r="BU5930" i="5"/>
  <c r="O5931" i="5"/>
  <c r="S5931" i="5"/>
  <c r="V5931" i="5"/>
  <c r="AC5931" i="5"/>
  <c r="AJ5931" i="5"/>
  <c r="BM5931" i="5"/>
  <c r="BN5931" i="5"/>
  <c r="BT5931" i="5"/>
  <c r="BU5931" i="5"/>
  <c r="O5932" i="5"/>
  <c r="S5932" i="5"/>
  <c r="V5932" i="5"/>
  <c r="AC5932" i="5"/>
  <c r="AJ5932" i="5"/>
  <c r="BM5932" i="5"/>
  <c r="BN5932" i="5"/>
  <c r="BT5932" i="5"/>
  <c r="BU5932" i="5"/>
  <c r="S5933" i="5"/>
  <c r="V5933" i="5"/>
  <c r="AC5933" i="5"/>
  <c r="AJ5933" i="5"/>
  <c r="BM5933" i="5"/>
  <c r="BN5933" i="5"/>
  <c r="BT5933" i="5"/>
  <c r="BU5933" i="5"/>
  <c r="S5934" i="5"/>
  <c r="V5934" i="5"/>
  <c r="AC5934" i="5"/>
  <c r="AJ5934" i="5"/>
  <c r="BM5934" i="5"/>
  <c r="BN5934" i="5"/>
  <c r="BT5934" i="5"/>
  <c r="BU5934" i="5"/>
  <c r="S5935" i="5"/>
  <c r="V5935" i="5"/>
  <c r="AC5935" i="5"/>
  <c r="AJ5935" i="5"/>
  <c r="BM5935" i="5"/>
  <c r="BN5935" i="5"/>
  <c r="BT5935" i="5"/>
  <c r="BU5935" i="5"/>
  <c r="S5936" i="5"/>
  <c r="V5936" i="5"/>
  <c r="AC5936" i="5"/>
  <c r="AJ5936" i="5"/>
  <c r="BM5936" i="5"/>
  <c r="BN5936" i="5"/>
  <c r="BT5936" i="5"/>
  <c r="BU5936" i="5"/>
  <c r="S5937" i="5"/>
  <c r="V5937" i="5"/>
  <c r="AC5937" i="5"/>
  <c r="AJ5937" i="5"/>
  <c r="BM5937" i="5"/>
  <c r="BN5937" i="5"/>
  <c r="BT5937" i="5"/>
  <c r="BU5937" i="5"/>
  <c r="S5938" i="5"/>
  <c r="V5938" i="5"/>
  <c r="AC5938" i="5"/>
  <c r="AJ5938" i="5"/>
  <c r="BM5938" i="5"/>
  <c r="BN5938" i="5"/>
  <c r="BT5938" i="5"/>
  <c r="BU5938" i="5"/>
  <c r="S5939" i="5"/>
  <c r="V5939" i="5"/>
  <c r="AC5939" i="5"/>
  <c r="AJ5939" i="5"/>
  <c r="BM5939" i="5"/>
  <c r="BN5939" i="5"/>
  <c r="BT5939" i="5"/>
  <c r="BU5939" i="5"/>
  <c r="S5940" i="5"/>
  <c r="V5940" i="5"/>
  <c r="AC5940" i="5"/>
  <c r="AJ5940" i="5"/>
  <c r="BM5940" i="5"/>
  <c r="BN5940" i="5"/>
  <c r="BT5940" i="5"/>
  <c r="BU5940" i="5"/>
  <c r="S5941" i="5"/>
  <c r="V5941" i="5"/>
  <c r="AC5941" i="5"/>
  <c r="AJ5941" i="5"/>
  <c r="BM5941" i="5"/>
  <c r="BN5941" i="5"/>
  <c r="BT5941" i="5"/>
  <c r="BU5941" i="5"/>
  <c r="S5942" i="5"/>
  <c r="V5942" i="5"/>
  <c r="AC5942" i="5"/>
  <c r="AJ5942" i="5"/>
  <c r="BM5942" i="5"/>
  <c r="BN5942" i="5"/>
  <c r="BT5942" i="5"/>
  <c r="BU5942" i="5"/>
  <c r="O5943" i="5"/>
  <c r="S5943" i="5"/>
  <c r="V5943" i="5"/>
  <c r="AC5943" i="5"/>
  <c r="AJ5943" i="5"/>
  <c r="BM5943" i="5"/>
  <c r="BN5943" i="5"/>
  <c r="BT5943" i="5"/>
  <c r="BU5943" i="5"/>
  <c r="O5944" i="5"/>
  <c r="S5944" i="5"/>
  <c r="V5944" i="5"/>
  <c r="AC5944" i="5"/>
  <c r="AJ5944" i="5"/>
  <c r="BM5944" i="5"/>
  <c r="BN5944" i="5"/>
  <c r="BT5944" i="5"/>
  <c r="BU5944" i="5"/>
  <c r="S5945" i="5"/>
  <c r="V5945" i="5"/>
  <c r="AC5945" i="5"/>
  <c r="AJ5945" i="5"/>
  <c r="BM5945" i="5"/>
  <c r="BN5945" i="5"/>
  <c r="BT5945" i="5"/>
  <c r="BU5945" i="5"/>
  <c r="S5946" i="5"/>
  <c r="V5946" i="5"/>
  <c r="AC5946" i="5"/>
  <c r="AJ5946" i="5"/>
  <c r="BM5946" i="5"/>
  <c r="BN5946" i="5"/>
  <c r="BT5946" i="5"/>
  <c r="BU5946" i="5"/>
  <c r="O5947" i="5"/>
  <c r="S5947" i="5"/>
  <c r="V5947" i="5"/>
  <c r="AC5947" i="5"/>
  <c r="AJ5947" i="5"/>
  <c r="BM5947" i="5"/>
  <c r="BN5947" i="5"/>
  <c r="BT5947" i="5"/>
  <c r="BU5947" i="5"/>
  <c r="O5948" i="5"/>
  <c r="S5948" i="5"/>
  <c r="V5948" i="5"/>
  <c r="AC5948" i="5"/>
  <c r="AJ5948" i="5"/>
  <c r="BM5948" i="5"/>
  <c r="BN5948" i="5"/>
  <c r="BT5948" i="5"/>
  <c r="BU5948" i="5"/>
  <c r="S5949" i="5"/>
  <c r="V5949" i="5"/>
  <c r="AC5949" i="5"/>
  <c r="AJ5949" i="5"/>
  <c r="BM5949" i="5"/>
  <c r="BN5949" i="5"/>
  <c r="BT5949" i="5"/>
  <c r="BU5949" i="5"/>
  <c r="S5950" i="5"/>
  <c r="V5950" i="5"/>
  <c r="AC5950" i="5"/>
  <c r="AJ5950" i="5"/>
  <c r="BM5950" i="5"/>
  <c r="BN5950" i="5"/>
  <c r="BT5950" i="5"/>
  <c r="BU5950" i="5"/>
  <c r="S5951" i="5"/>
  <c r="V5951" i="5"/>
  <c r="AC5951" i="5"/>
  <c r="AJ5951" i="5"/>
  <c r="BM5951" i="5"/>
  <c r="BN5951" i="5"/>
  <c r="BT5951" i="5"/>
  <c r="BU5951" i="5"/>
  <c r="S5952" i="5"/>
  <c r="V5952" i="5"/>
  <c r="AC5952" i="5"/>
  <c r="AJ5952" i="5"/>
  <c r="BM5952" i="5"/>
  <c r="BN5952" i="5"/>
  <c r="BT5952" i="5"/>
  <c r="BU5952" i="5"/>
  <c r="O5953" i="5"/>
  <c r="S5953" i="5"/>
  <c r="V5953" i="5"/>
  <c r="AC5953" i="5"/>
  <c r="AJ5953" i="5"/>
  <c r="BM5953" i="5"/>
  <c r="BN5953" i="5"/>
  <c r="BT5953" i="5"/>
  <c r="BU5953" i="5"/>
  <c r="O5954" i="5"/>
  <c r="S5954" i="5"/>
  <c r="V5954" i="5"/>
  <c r="AC5954" i="5"/>
  <c r="AJ5954" i="5"/>
  <c r="BM5954" i="5"/>
  <c r="BN5954" i="5"/>
  <c r="BT5954" i="5"/>
  <c r="BU5954" i="5"/>
  <c r="S5955" i="5"/>
  <c r="V5955" i="5"/>
  <c r="AC5955" i="5"/>
  <c r="AJ5955" i="5"/>
  <c r="BM5955" i="5"/>
  <c r="BN5955" i="5"/>
  <c r="BT5955" i="5"/>
  <c r="BU5955" i="5"/>
  <c r="S5956" i="5"/>
  <c r="V5956" i="5"/>
  <c r="AC5956" i="5"/>
  <c r="AJ5956" i="5"/>
  <c r="BM5956" i="5"/>
  <c r="BN5956" i="5"/>
  <c r="BT5956" i="5"/>
  <c r="BU5956" i="5"/>
  <c r="S5957" i="5"/>
  <c r="V5957" i="5"/>
  <c r="AC5957" i="5"/>
  <c r="AJ5957" i="5"/>
  <c r="BM5957" i="5"/>
  <c r="BN5957" i="5"/>
  <c r="BT5957" i="5"/>
  <c r="BU5957" i="5"/>
  <c r="S5958" i="5"/>
  <c r="V5958" i="5"/>
  <c r="AC5958" i="5"/>
  <c r="AJ5958" i="5"/>
  <c r="BM5958" i="5"/>
  <c r="BN5958" i="5"/>
  <c r="BT5958" i="5"/>
  <c r="BU5958" i="5"/>
  <c r="S5959" i="5"/>
  <c r="V5959" i="5"/>
  <c r="AC5959" i="5"/>
  <c r="AJ5959" i="5"/>
  <c r="BM5959" i="5"/>
  <c r="BN5959" i="5"/>
  <c r="BT5959" i="5"/>
  <c r="BU5959" i="5"/>
  <c r="O5960" i="5"/>
  <c r="S5960" i="5"/>
  <c r="V5960" i="5"/>
  <c r="AC5960" i="5"/>
  <c r="AJ5960" i="5"/>
  <c r="BM5960" i="5"/>
  <c r="BN5960" i="5"/>
  <c r="BT5960" i="5"/>
  <c r="BU5960" i="5"/>
  <c r="O5961" i="5"/>
  <c r="S5961" i="5"/>
  <c r="V5961" i="5"/>
  <c r="AC5961" i="5"/>
  <c r="AJ5961" i="5"/>
  <c r="BM5961" i="5"/>
  <c r="BN5961" i="5"/>
  <c r="BT5961" i="5"/>
  <c r="BU5961" i="5"/>
  <c r="S5962" i="5"/>
  <c r="V5962" i="5"/>
  <c r="AC5962" i="5"/>
  <c r="AJ5962" i="5"/>
  <c r="BM5962" i="5"/>
  <c r="BN5962" i="5"/>
  <c r="BT5962" i="5"/>
  <c r="BU5962" i="5"/>
  <c r="S5963" i="5"/>
  <c r="V5963" i="5"/>
  <c r="AC5963" i="5"/>
  <c r="AJ5963" i="5"/>
  <c r="BM5963" i="5"/>
  <c r="BN5963" i="5"/>
  <c r="BT5963" i="5"/>
  <c r="BU5963" i="5"/>
  <c r="S5964" i="5"/>
  <c r="V5964" i="5"/>
  <c r="AC5964" i="5"/>
  <c r="AJ5964" i="5"/>
  <c r="BM5964" i="5"/>
  <c r="BN5964" i="5"/>
  <c r="BT5964" i="5"/>
  <c r="BU5964" i="5"/>
  <c r="O5965" i="5"/>
  <c r="S5965" i="5"/>
  <c r="V5965" i="5"/>
  <c r="AC5965" i="5"/>
  <c r="AJ5965" i="5"/>
  <c r="BM5965" i="5"/>
  <c r="BN5965" i="5"/>
  <c r="BT5965" i="5"/>
  <c r="BU5965" i="5"/>
  <c r="O5966" i="5"/>
  <c r="S5966" i="5"/>
  <c r="V5966" i="5"/>
  <c r="AC5966" i="5"/>
  <c r="AJ5966" i="5"/>
  <c r="BM5966" i="5"/>
  <c r="BN5966" i="5"/>
  <c r="BT5966" i="5"/>
  <c r="BU5966" i="5"/>
  <c r="S5967" i="5"/>
  <c r="V5967" i="5"/>
  <c r="AC5967" i="5"/>
  <c r="AJ5967" i="5"/>
  <c r="BM5967" i="5"/>
  <c r="BN5967" i="5"/>
  <c r="BT5967" i="5"/>
  <c r="BU5967" i="5"/>
  <c r="S5968" i="5"/>
  <c r="V5968" i="5"/>
  <c r="AC5968" i="5"/>
  <c r="AJ5968" i="5"/>
  <c r="BM5968" i="5"/>
  <c r="BN5968" i="5"/>
  <c r="BT5968" i="5"/>
  <c r="BU5968" i="5"/>
  <c r="O5969" i="5"/>
  <c r="S5969" i="5"/>
  <c r="V5969" i="5"/>
  <c r="AC5969" i="5"/>
  <c r="AJ5969" i="5"/>
  <c r="BM5969" i="5"/>
  <c r="BN5969" i="5"/>
  <c r="BT5969" i="5"/>
  <c r="BU5969" i="5"/>
  <c r="O5970" i="5"/>
  <c r="S5970" i="5"/>
  <c r="V5970" i="5"/>
  <c r="AC5970" i="5"/>
  <c r="AJ5970" i="5"/>
  <c r="BM5970" i="5"/>
  <c r="BN5970" i="5"/>
  <c r="BT5970" i="5"/>
  <c r="BU5970" i="5"/>
  <c r="O5971" i="5"/>
  <c r="S5971" i="5"/>
  <c r="V5971" i="5"/>
  <c r="AC5971" i="5"/>
  <c r="AJ5971" i="5"/>
  <c r="BM5971" i="5"/>
  <c r="BN5971" i="5"/>
  <c r="BT5971" i="5"/>
  <c r="BU5971" i="5"/>
  <c r="O5972" i="5"/>
  <c r="S5972" i="5"/>
  <c r="V5972" i="5"/>
  <c r="AC5972" i="5"/>
  <c r="AJ5972" i="5"/>
  <c r="BM5972" i="5"/>
  <c r="BN5972" i="5"/>
  <c r="BT5972" i="5"/>
  <c r="BU5972" i="5"/>
  <c r="S5973" i="5"/>
  <c r="V5973" i="5"/>
  <c r="AC5973" i="5"/>
  <c r="AJ5973" i="5"/>
  <c r="BM5973" i="5"/>
  <c r="BN5973" i="5"/>
  <c r="BT5973" i="5"/>
  <c r="BU5973" i="5"/>
  <c r="O5974" i="5"/>
  <c r="S5974" i="5"/>
  <c r="V5974" i="5"/>
  <c r="AC5974" i="5"/>
  <c r="AJ5974" i="5"/>
  <c r="BM5974" i="5"/>
  <c r="BN5974" i="5"/>
  <c r="BT5974" i="5"/>
  <c r="BU5974" i="5"/>
  <c r="O5975" i="5"/>
  <c r="S5975" i="5"/>
  <c r="V5975" i="5"/>
  <c r="AC5975" i="5"/>
  <c r="AJ5975" i="5"/>
  <c r="BM5975" i="5"/>
  <c r="BN5975" i="5"/>
  <c r="BT5975" i="5"/>
  <c r="BU5975" i="5"/>
  <c r="S5976" i="5"/>
  <c r="V5976" i="5"/>
  <c r="AC5976" i="5"/>
  <c r="AJ5976" i="5"/>
  <c r="BM5976" i="5"/>
  <c r="BN5976" i="5"/>
  <c r="BT5976" i="5"/>
  <c r="BU5976" i="5"/>
  <c r="S5977" i="5"/>
  <c r="V5977" i="5"/>
  <c r="AC5977" i="5"/>
  <c r="AJ5977" i="5"/>
  <c r="BM5977" i="5"/>
  <c r="BN5977" i="5"/>
  <c r="BT5977" i="5"/>
  <c r="BU5977" i="5"/>
  <c r="S5978" i="5"/>
  <c r="V5978" i="5"/>
  <c r="AC5978" i="5"/>
  <c r="AJ5978" i="5"/>
  <c r="BM5978" i="5"/>
  <c r="BN5978" i="5"/>
  <c r="BT5978" i="5"/>
  <c r="BU5978" i="5"/>
  <c r="S5979" i="5"/>
  <c r="V5979" i="5"/>
  <c r="AC5979" i="5"/>
  <c r="AJ5979" i="5"/>
  <c r="BM5979" i="5"/>
  <c r="BN5979" i="5"/>
  <c r="BT5979" i="5"/>
  <c r="BU5979" i="5"/>
  <c r="O5980" i="5"/>
  <c r="S5980" i="5"/>
  <c r="V5980" i="5"/>
  <c r="AC5980" i="5"/>
  <c r="AJ5980" i="5"/>
  <c r="BM5980" i="5"/>
  <c r="BN5980" i="5"/>
  <c r="BT5980" i="5"/>
  <c r="BU5980" i="5"/>
  <c r="O5981" i="5"/>
  <c r="S5981" i="5"/>
  <c r="V5981" i="5"/>
  <c r="AC5981" i="5"/>
  <c r="AJ5981" i="5"/>
  <c r="BM5981" i="5"/>
  <c r="BN5981" i="5"/>
  <c r="BT5981" i="5"/>
  <c r="BU5981" i="5"/>
  <c r="O5982" i="5"/>
  <c r="S5982" i="5"/>
  <c r="V5982" i="5"/>
  <c r="AC5982" i="5"/>
  <c r="AJ5982" i="5"/>
  <c r="BM5982" i="5"/>
  <c r="BN5982" i="5"/>
  <c r="BT5982" i="5"/>
  <c r="BU5982" i="5"/>
  <c r="O5983" i="5"/>
  <c r="S5983" i="5"/>
  <c r="V5983" i="5"/>
  <c r="AC5983" i="5"/>
  <c r="AJ5983" i="5"/>
  <c r="BM5983" i="5"/>
  <c r="BN5983" i="5"/>
  <c r="BT5983" i="5"/>
  <c r="BU5983" i="5"/>
  <c r="S5984" i="5"/>
  <c r="V5984" i="5"/>
  <c r="AC5984" i="5"/>
  <c r="AJ5984" i="5"/>
  <c r="BM5984" i="5"/>
  <c r="BN5984" i="5"/>
  <c r="BT5984" i="5"/>
  <c r="BU5984" i="5"/>
  <c r="O5985" i="5"/>
  <c r="S5985" i="5"/>
  <c r="V5985" i="5"/>
  <c r="AC5985" i="5"/>
  <c r="AJ5985" i="5"/>
  <c r="BM5985" i="5"/>
  <c r="BN5985" i="5"/>
  <c r="BT5985" i="5"/>
  <c r="BU5985" i="5"/>
  <c r="O5986" i="5"/>
  <c r="S5986" i="5"/>
  <c r="V5986" i="5"/>
  <c r="AC5986" i="5"/>
  <c r="AJ5986" i="5"/>
  <c r="BM5986" i="5"/>
  <c r="BN5986" i="5"/>
  <c r="BT5986" i="5"/>
  <c r="BU5986" i="5"/>
  <c r="O5987" i="5"/>
  <c r="S5987" i="5"/>
  <c r="V5987" i="5"/>
  <c r="AC5987" i="5"/>
  <c r="AJ5987" i="5"/>
  <c r="BM5987" i="5"/>
  <c r="BN5987" i="5"/>
  <c r="BT5987" i="5"/>
  <c r="BU5987" i="5"/>
  <c r="O5988" i="5"/>
  <c r="S5988" i="5"/>
  <c r="V5988" i="5"/>
  <c r="AC5988" i="5"/>
  <c r="AJ5988" i="5"/>
  <c r="BM5988" i="5"/>
  <c r="BN5988" i="5"/>
  <c r="BT5988" i="5"/>
  <c r="BU5988" i="5"/>
  <c r="S5989" i="5"/>
  <c r="V5989" i="5"/>
  <c r="AC5989" i="5"/>
  <c r="AJ5989" i="5"/>
  <c r="BM5989" i="5"/>
  <c r="BN5989" i="5"/>
  <c r="BT5989" i="5"/>
  <c r="BU5989" i="5"/>
  <c r="S5990" i="5"/>
  <c r="V5990" i="5"/>
  <c r="AC5990" i="5"/>
  <c r="AJ5990" i="5"/>
  <c r="BM5990" i="5"/>
  <c r="BN5990" i="5"/>
  <c r="BT5990" i="5"/>
  <c r="BU5990" i="5"/>
  <c r="O5991" i="5"/>
  <c r="S5991" i="5"/>
  <c r="V5991" i="5"/>
  <c r="AC5991" i="5"/>
  <c r="AJ5991" i="5"/>
  <c r="BM5991" i="5"/>
  <c r="BN5991" i="5"/>
  <c r="BT5991" i="5"/>
  <c r="BU5991" i="5"/>
  <c r="O5992" i="5"/>
  <c r="S5992" i="5"/>
  <c r="V5992" i="5"/>
  <c r="AC5992" i="5"/>
  <c r="AJ5992" i="5"/>
  <c r="BM5992" i="5"/>
  <c r="BN5992" i="5"/>
  <c r="BT5992" i="5"/>
  <c r="BU5992" i="5"/>
  <c r="S5993" i="5"/>
  <c r="V5993" i="5"/>
  <c r="AC5993" i="5"/>
  <c r="AJ5993" i="5"/>
  <c r="BM5993" i="5"/>
  <c r="BN5993" i="5"/>
  <c r="BT5993" i="5"/>
  <c r="BU5993" i="5"/>
  <c r="S5994" i="5"/>
  <c r="V5994" i="5"/>
  <c r="AC5994" i="5"/>
  <c r="AJ5994" i="5"/>
  <c r="BM5994" i="5"/>
  <c r="BN5994" i="5"/>
  <c r="BT5994" i="5"/>
  <c r="BU5994" i="5"/>
  <c r="O5995" i="5"/>
  <c r="S5995" i="5"/>
  <c r="V5995" i="5"/>
  <c r="AC5995" i="5"/>
  <c r="AJ5995" i="5"/>
  <c r="BM5995" i="5"/>
  <c r="BN5995" i="5"/>
  <c r="BT5995" i="5"/>
  <c r="BU5995" i="5"/>
  <c r="O5996" i="5"/>
  <c r="S5996" i="5"/>
  <c r="V5996" i="5"/>
  <c r="AC5996" i="5"/>
  <c r="AJ5996" i="5"/>
  <c r="BM5996" i="5"/>
  <c r="BN5996" i="5"/>
  <c r="BT5996" i="5"/>
  <c r="BU5996" i="5"/>
  <c r="O5997" i="5"/>
  <c r="S5997" i="5"/>
  <c r="V5997" i="5"/>
  <c r="AC5997" i="5"/>
  <c r="AJ5997" i="5"/>
  <c r="BM5997" i="5"/>
  <c r="BN5997" i="5"/>
  <c r="BT5997" i="5"/>
  <c r="BU5997" i="5"/>
  <c r="O5998" i="5"/>
  <c r="S5998" i="5"/>
  <c r="V5998" i="5"/>
  <c r="AC5998" i="5"/>
  <c r="AJ5998" i="5"/>
  <c r="BM5998" i="5"/>
  <c r="BN5998" i="5"/>
  <c r="BT5998" i="5"/>
  <c r="BU5998" i="5"/>
  <c r="O5999" i="5"/>
  <c r="S5999" i="5"/>
  <c r="V5999" i="5"/>
  <c r="AC5999" i="5"/>
  <c r="AJ5999" i="5"/>
  <c r="BM5999" i="5"/>
  <c r="BN5999" i="5"/>
  <c r="BT5999" i="5"/>
  <c r="BU5999" i="5"/>
  <c r="O6000" i="5"/>
  <c r="S6000" i="5"/>
  <c r="V6000" i="5"/>
  <c r="AC6000" i="5"/>
  <c r="AJ6000" i="5"/>
  <c r="BM6000" i="5"/>
  <c r="BN6000" i="5"/>
  <c r="BT6000" i="5"/>
  <c r="BU6000" i="5"/>
  <c r="S6001" i="5"/>
  <c r="V6001" i="5"/>
  <c r="AC6001" i="5"/>
  <c r="AJ6001" i="5"/>
  <c r="BM6001" i="5"/>
  <c r="BN6001" i="5"/>
  <c r="BT6001" i="5"/>
  <c r="BU6001" i="5"/>
  <c r="O6002" i="5"/>
  <c r="S6002" i="5"/>
  <c r="V6002" i="5"/>
  <c r="AC6002" i="5"/>
  <c r="AJ6002" i="5"/>
  <c r="BM6002" i="5"/>
  <c r="BN6002" i="5"/>
  <c r="BT6002" i="5"/>
  <c r="BU6002" i="5"/>
  <c r="O6003" i="5"/>
  <c r="S6003" i="5"/>
  <c r="V6003" i="5"/>
  <c r="AC6003" i="5"/>
  <c r="AJ6003" i="5"/>
  <c r="BM6003" i="5"/>
  <c r="BN6003" i="5"/>
  <c r="BT6003" i="5"/>
  <c r="BU6003" i="5"/>
  <c r="O6004" i="5"/>
  <c r="S6004" i="5"/>
  <c r="V6004" i="5"/>
  <c r="AC6004" i="5"/>
  <c r="AJ6004" i="5"/>
  <c r="BM6004" i="5"/>
  <c r="BN6004" i="5"/>
  <c r="BT6004" i="5"/>
  <c r="BU6004" i="5"/>
  <c r="O6005" i="5"/>
  <c r="S6005" i="5"/>
  <c r="V6005" i="5"/>
  <c r="AC6005" i="5"/>
  <c r="AJ6005" i="5"/>
  <c r="BM6005" i="5"/>
  <c r="BN6005" i="5"/>
  <c r="BT6005" i="5"/>
  <c r="BU6005" i="5"/>
  <c r="S6006" i="5"/>
  <c r="V6006" i="5"/>
  <c r="AC6006" i="5"/>
  <c r="AJ6006" i="5"/>
  <c r="BM6006" i="5"/>
  <c r="BN6006" i="5"/>
  <c r="BT6006" i="5"/>
  <c r="BU6006" i="5"/>
  <c r="S6007" i="5"/>
  <c r="V6007" i="5"/>
  <c r="AC6007" i="5"/>
  <c r="AJ6007" i="5"/>
  <c r="BM6007" i="5"/>
  <c r="BN6007" i="5"/>
  <c r="BT6007" i="5"/>
  <c r="BU6007" i="5"/>
  <c r="O6008" i="5"/>
  <c r="S6008" i="5"/>
  <c r="V6008" i="5"/>
  <c r="AC6008" i="5"/>
  <c r="AJ6008" i="5"/>
  <c r="BM6008" i="5"/>
  <c r="BN6008" i="5"/>
  <c r="BT6008" i="5"/>
  <c r="BU6008" i="5"/>
  <c r="O6009" i="5"/>
  <c r="S6009" i="5"/>
  <c r="V6009" i="5"/>
  <c r="AC6009" i="5"/>
  <c r="AJ6009" i="5"/>
  <c r="BM6009" i="5"/>
  <c r="BN6009" i="5"/>
  <c r="BT6009" i="5"/>
  <c r="BU6009" i="5"/>
  <c r="O6010" i="5"/>
  <c r="S6010" i="5"/>
  <c r="V6010" i="5"/>
  <c r="AC6010" i="5"/>
  <c r="AJ6010" i="5"/>
  <c r="BM6010" i="5"/>
  <c r="BN6010" i="5"/>
  <c r="BT6010" i="5"/>
  <c r="BU6010" i="5"/>
  <c r="O6011" i="5"/>
  <c r="S6011" i="5"/>
  <c r="V6011" i="5"/>
  <c r="AC6011" i="5"/>
  <c r="AJ6011" i="5"/>
  <c r="BM6011" i="5"/>
  <c r="BN6011" i="5"/>
  <c r="BT6011" i="5"/>
  <c r="BU6011" i="5"/>
  <c r="S6012" i="5"/>
  <c r="V6012" i="5"/>
  <c r="AC6012" i="5"/>
  <c r="AJ6012" i="5"/>
  <c r="BM6012" i="5"/>
  <c r="BN6012" i="5"/>
  <c r="BT6012" i="5"/>
  <c r="BU6012" i="5"/>
  <c r="S6013" i="5"/>
  <c r="V6013" i="5"/>
  <c r="AC6013" i="5"/>
  <c r="AJ6013" i="5"/>
  <c r="BM6013" i="5"/>
  <c r="BN6013" i="5"/>
  <c r="BT6013" i="5"/>
  <c r="BU6013" i="5"/>
  <c r="O6014" i="5"/>
  <c r="S6014" i="5"/>
  <c r="V6014" i="5"/>
  <c r="AC6014" i="5"/>
  <c r="AJ6014" i="5"/>
  <c r="BM6014" i="5"/>
  <c r="BN6014" i="5"/>
  <c r="BT6014" i="5"/>
  <c r="BU6014" i="5"/>
  <c r="O6015" i="5"/>
  <c r="S6015" i="5"/>
  <c r="V6015" i="5"/>
  <c r="AC6015" i="5"/>
  <c r="AJ6015" i="5"/>
  <c r="BM6015" i="5"/>
  <c r="BN6015" i="5"/>
  <c r="BT6015" i="5"/>
  <c r="BU6015" i="5"/>
  <c r="S6016" i="5"/>
  <c r="V6016" i="5"/>
  <c r="AC6016" i="5"/>
  <c r="AJ6016" i="5"/>
  <c r="BM6016" i="5"/>
  <c r="BN6016" i="5"/>
  <c r="BT6016" i="5"/>
  <c r="BU6016" i="5"/>
  <c r="S6017" i="5"/>
  <c r="V6017" i="5"/>
  <c r="AC6017" i="5"/>
  <c r="AJ6017" i="5"/>
  <c r="BM6017" i="5"/>
  <c r="BN6017" i="5"/>
  <c r="BT6017" i="5"/>
  <c r="BU6017" i="5"/>
  <c r="O6018" i="5"/>
  <c r="S6018" i="5"/>
  <c r="V6018" i="5"/>
  <c r="AC6018" i="5"/>
  <c r="AJ6018" i="5"/>
  <c r="BM6018" i="5"/>
  <c r="BN6018" i="5"/>
  <c r="BT6018" i="5"/>
  <c r="BU6018" i="5"/>
  <c r="O6019" i="5"/>
  <c r="S6019" i="5"/>
  <c r="V6019" i="5"/>
  <c r="AC6019" i="5"/>
  <c r="AJ6019" i="5"/>
  <c r="BM6019" i="5"/>
  <c r="BN6019" i="5"/>
  <c r="BT6019" i="5"/>
  <c r="BU6019" i="5"/>
  <c r="O6020" i="5"/>
  <c r="S6020" i="5"/>
  <c r="V6020" i="5"/>
  <c r="AC6020" i="5"/>
  <c r="AJ6020" i="5"/>
  <c r="BM6020" i="5"/>
  <c r="BN6020" i="5"/>
  <c r="BT6020" i="5"/>
  <c r="BU6020" i="5"/>
  <c r="O6021" i="5"/>
  <c r="S6021" i="5"/>
  <c r="V6021" i="5"/>
  <c r="AC6021" i="5"/>
  <c r="AJ6021" i="5"/>
  <c r="BM6021" i="5"/>
  <c r="BN6021" i="5"/>
  <c r="BT6021" i="5"/>
  <c r="BU6021" i="5"/>
  <c r="S6022" i="5"/>
  <c r="V6022" i="5"/>
  <c r="AC6022" i="5"/>
  <c r="AJ6022" i="5"/>
  <c r="BM6022" i="5"/>
  <c r="BN6022" i="5"/>
  <c r="BT6022" i="5"/>
  <c r="BU6022" i="5"/>
  <c r="S6023" i="5"/>
  <c r="V6023" i="5"/>
  <c r="AC6023" i="5"/>
  <c r="AJ6023" i="5"/>
  <c r="BM6023" i="5"/>
  <c r="BN6023" i="5"/>
  <c r="BT6023" i="5"/>
  <c r="BU6023" i="5"/>
  <c r="S6024" i="5"/>
  <c r="V6024" i="5"/>
  <c r="AC6024" i="5"/>
  <c r="AJ6024" i="5"/>
  <c r="BM6024" i="5"/>
  <c r="BN6024" i="5"/>
  <c r="BT6024" i="5"/>
  <c r="BU6024" i="5"/>
  <c r="S6025" i="5"/>
  <c r="V6025" i="5"/>
  <c r="AC6025" i="5"/>
  <c r="AJ6025" i="5"/>
  <c r="BM6025" i="5"/>
  <c r="BN6025" i="5"/>
  <c r="BT6025" i="5"/>
  <c r="BU6025" i="5"/>
  <c r="O6026" i="5"/>
  <c r="S6026" i="5"/>
  <c r="V6026" i="5"/>
  <c r="AC6026" i="5"/>
  <c r="AJ6026" i="5"/>
  <c r="BM6026" i="5"/>
  <c r="BN6026" i="5"/>
  <c r="BT6026" i="5"/>
  <c r="BU6026" i="5"/>
  <c r="O6027" i="5"/>
  <c r="S6027" i="5"/>
  <c r="V6027" i="5"/>
  <c r="AC6027" i="5"/>
  <c r="AJ6027" i="5"/>
  <c r="BM6027" i="5"/>
  <c r="BN6027" i="5"/>
  <c r="BT6027" i="5"/>
  <c r="BU6027" i="5"/>
  <c r="S6028" i="5"/>
  <c r="V6028" i="5"/>
  <c r="AC6028" i="5"/>
  <c r="AJ6028" i="5"/>
  <c r="BM6028" i="5"/>
  <c r="BN6028" i="5"/>
  <c r="BT6028" i="5"/>
  <c r="BU6028" i="5"/>
  <c r="S6029" i="5"/>
  <c r="V6029" i="5"/>
  <c r="AC6029" i="5"/>
  <c r="AJ6029" i="5"/>
  <c r="BM6029" i="5"/>
  <c r="BN6029" i="5"/>
  <c r="BT6029" i="5"/>
  <c r="BU6029" i="5"/>
  <c r="S6030" i="5"/>
  <c r="V6030" i="5"/>
  <c r="AC6030" i="5"/>
  <c r="AJ6030" i="5"/>
  <c r="BM6030" i="5"/>
  <c r="BN6030" i="5"/>
  <c r="BT6030" i="5"/>
  <c r="BU6030" i="5"/>
  <c r="S6031" i="5"/>
  <c r="V6031" i="5"/>
  <c r="AC6031" i="5"/>
  <c r="AJ6031" i="5"/>
  <c r="BM6031" i="5"/>
  <c r="BN6031" i="5"/>
  <c r="BT6031" i="5"/>
  <c r="BU6031" i="5"/>
  <c r="O6032" i="5"/>
  <c r="S6032" i="5"/>
  <c r="V6032" i="5"/>
  <c r="AC6032" i="5"/>
  <c r="AJ6032" i="5"/>
  <c r="BM6032" i="5"/>
  <c r="BN6032" i="5"/>
  <c r="BT6032" i="5"/>
  <c r="BU6032" i="5"/>
  <c r="O6033" i="5"/>
  <c r="S6033" i="5"/>
  <c r="V6033" i="5"/>
  <c r="AC6033" i="5"/>
  <c r="AJ6033" i="5"/>
  <c r="BM6033" i="5"/>
  <c r="BN6033" i="5"/>
  <c r="BT6033" i="5"/>
  <c r="BU6033" i="5"/>
  <c r="O6034" i="5"/>
  <c r="S6034" i="5"/>
  <c r="V6034" i="5"/>
  <c r="AC6034" i="5"/>
  <c r="AJ6034" i="5"/>
  <c r="BM6034" i="5"/>
  <c r="BN6034" i="5"/>
  <c r="BT6034" i="5"/>
  <c r="BU6034" i="5"/>
  <c r="O6035" i="5"/>
  <c r="S6035" i="5"/>
  <c r="V6035" i="5"/>
  <c r="AC6035" i="5"/>
  <c r="AJ6035" i="5"/>
  <c r="BM6035" i="5"/>
  <c r="BN6035" i="5"/>
  <c r="BT6035" i="5"/>
  <c r="BU6035" i="5"/>
  <c r="O6036" i="5"/>
  <c r="S6036" i="5"/>
  <c r="V6036" i="5"/>
  <c r="AC6036" i="5"/>
  <c r="AJ6036" i="5"/>
  <c r="BM6036" i="5"/>
  <c r="BN6036" i="5"/>
  <c r="BT6036" i="5"/>
  <c r="BU6036" i="5"/>
  <c r="O6037" i="5"/>
  <c r="S6037" i="5"/>
  <c r="V6037" i="5"/>
  <c r="AC6037" i="5"/>
  <c r="AJ6037" i="5"/>
  <c r="BM6037" i="5"/>
  <c r="BN6037" i="5"/>
  <c r="BT6037" i="5"/>
  <c r="BU6037" i="5"/>
  <c r="S6038" i="5"/>
  <c r="V6038" i="5"/>
  <c r="AC6038" i="5"/>
  <c r="AJ6038" i="5"/>
  <c r="BM6038" i="5"/>
  <c r="BN6038" i="5"/>
  <c r="BT6038" i="5"/>
  <c r="BU6038" i="5"/>
  <c r="S6039" i="5"/>
  <c r="V6039" i="5"/>
  <c r="AC6039" i="5"/>
  <c r="AJ6039" i="5"/>
  <c r="BM6039" i="5"/>
  <c r="BN6039" i="5"/>
  <c r="BT6039" i="5"/>
  <c r="BU6039" i="5"/>
  <c r="O6040" i="5"/>
  <c r="S6040" i="5"/>
  <c r="V6040" i="5"/>
  <c r="AC6040" i="5"/>
  <c r="AJ6040" i="5"/>
  <c r="BM6040" i="5"/>
  <c r="BN6040" i="5"/>
  <c r="BT6040" i="5"/>
  <c r="BU6040" i="5"/>
  <c r="O6041" i="5"/>
  <c r="S6041" i="5"/>
  <c r="V6041" i="5"/>
  <c r="AC6041" i="5"/>
  <c r="AJ6041" i="5"/>
  <c r="BM6041" i="5"/>
  <c r="BN6041" i="5"/>
  <c r="BT6041" i="5"/>
  <c r="BU6041" i="5"/>
  <c r="O6042" i="5"/>
  <c r="S6042" i="5"/>
  <c r="V6042" i="5"/>
  <c r="AC6042" i="5"/>
  <c r="AJ6042" i="5"/>
  <c r="BM6042" i="5"/>
  <c r="BN6042" i="5"/>
  <c r="BT6042" i="5"/>
  <c r="BU6042" i="5"/>
  <c r="O6043" i="5"/>
  <c r="S6043" i="5"/>
  <c r="V6043" i="5"/>
  <c r="AC6043" i="5"/>
  <c r="AJ6043" i="5"/>
  <c r="BM6043" i="5"/>
  <c r="BN6043" i="5"/>
  <c r="BT6043" i="5"/>
  <c r="BU6043" i="5"/>
  <c r="S6044" i="5"/>
  <c r="V6044" i="5"/>
  <c r="AC6044" i="5"/>
  <c r="AJ6044" i="5"/>
  <c r="BM6044" i="5"/>
  <c r="BN6044" i="5"/>
  <c r="BT6044" i="5"/>
  <c r="BU6044" i="5"/>
  <c r="S6045" i="5"/>
  <c r="V6045" i="5"/>
  <c r="AC6045" i="5"/>
  <c r="AJ6045" i="5"/>
  <c r="BM6045" i="5"/>
  <c r="BN6045" i="5"/>
  <c r="BT6045" i="5"/>
  <c r="BU6045" i="5"/>
  <c r="S6046" i="5"/>
  <c r="V6046" i="5"/>
  <c r="AC6046" i="5"/>
  <c r="AJ6046" i="5"/>
  <c r="BM6046" i="5"/>
  <c r="BN6046" i="5"/>
  <c r="BT6046" i="5"/>
  <c r="BU6046" i="5"/>
  <c r="S6047" i="5"/>
  <c r="V6047" i="5"/>
  <c r="AC6047" i="5"/>
  <c r="AJ6047" i="5"/>
  <c r="BM6047" i="5"/>
  <c r="BN6047" i="5"/>
  <c r="BT6047" i="5"/>
  <c r="BU6047" i="5"/>
  <c r="S6048" i="5"/>
  <c r="V6048" i="5"/>
  <c r="AC6048" i="5"/>
  <c r="AJ6048" i="5"/>
  <c r="BM6048" i="5"/>
  <c r="BN6048" i="5"/>
  <c r="BT6048" i="5"/>
  <c r="BU6048" i="5"/>
  <c r="S6049" i="5"/>
  <c r="V6049" i="5"/>
  <c r="AC6049" i="5"/>
  <c r="AJ6049" i="5"/>
  <c r="BM6049" i="5"/>
  <c r="BN6049" i="5"/>
  <c r="BT6049" i="5"/>
  <c r="BU6049" i="5"/>
  <c r="O6050" i="5"/>
  <c r="S6050" i="5"/>
  <c r="V6050" i="5"/>
  <c r="AC6050" i="5"/>
  <c r="AJ6050" i="5"/>
  <c r="BM6050" i="5"/>
  <c r="BN6050" i="5"/>
  <c r="BU6050" i="5"/>
  <c r="O6051" i="5"/>
  <c r="S6051" i="5"/>
  <c r="V6051" i="5"/>
  <c r="AC6051" i="5"/>
  <c r="AJ6051" i="5"/>
  <c r="BM6051" i="5"/>
  <c r="BN6051" i="5"/>
  <c r="BU6051" i="5"/>
  <c r="O6052" i="5"/>
  <c r="S6052" i="5"/>
  <c r="V6052" i="5"/>
  <c r="AC6052" i="5"/>
  <c r="AJ6052" i="5"/>
  <c r="BM6052" i="5"/>
  <c r="BN6052" i="5"/>
  <c r="BT6052" i="5"/>
  <c r="BU6052" i="5"/>
  <c r="O6053" i="5"/>
  <c r="S6053" i="5"/>
  <c r="V6053" i="5"/>
  <c r="AC6053" i="5"/>
  <c r="AJ6053" i="5"/>
  <c r="BM6053" i="5"/>
  <c r="BN6053" i="5"/>
  <c r="BT6053" i="5"/>
  <c r="BU6053" i="5"/>
  <c r="O6054" i="5"/>
  <c r="S6054" i="5"/>
  <c r="V6054" i="5"/>
  <c r="AC6054" i="5"/>
  <c r="AJ6054" i="5"/>
  <c r="BM6054" i="5"/>
  <c r="BN6054" i="5"/>
  <c r="BT6054" i="5"/>
  <c r="BU6054" i="5"/>
  <c r="O6055" i="5"/>
  <c r="S6055" i="5"/>
  <c r="V6055" i="5"/>
  <c r="AC6055" i="5"/>
  <c r="AJ6055" i="5"/>
  <c r="BM6055" i="5"/>
  <c r="BN6055" i="5"/>
  <c r="BT6055" i="5"/>
  <c r="BU6055" i="5"/>
  <c r="O6056" i="5"/>
  <c r="S6056" i="5"/>
  <c r="V6056" i="5"/>
  <c r="AC6056" i="5"/>
  <c r="AJ6056" i="5"/>
  <c r="BM6056" i="5"/>
  <c r="BN6056" i="5"/>
  <c r="BT6056" i="5"/>
  <c r="BU6056" i="5"/>
  <c r="O6057" i="5"/>
  <c r="S6057" i="5"/>
  <c r="V6057" i="5"/>
  <c r="AC6057" i="5"/>
  <c r="AJ6057" i="5"/>
  <c r="BM6057" i="5"/>
  <c r="BN6057" i="5"/>
  <c r="BT6057" i="5"/>
  <c r="BU6057" i="5"/>
  <c r="O6058" i="5"/>
  <c r="S6058" i="5"/>
  <c r="V6058" i="5"/>
  <c r="AC6058" i="5"/>
  <c r="AJ6058" i="5"/>
  <c r="BM6058" i="5"/>
  <c r="BN6058" i="5"/>
  <c r="BT6058" i="5"/>
  <c r="BU6058" i="5"/>
  <c r="O6059" i="5"/>
  <c r="S6059" i="5"/>
  <c r="V6059" i="5"/>
  <c r="AC6059" i="5"/>
  <c r="AJ6059" i="5"/>
  <c r="BM6059" i="5"/>
  <c r="BN6059" i="5"/>
  <c r="BT6059" i="5"/>
  <c r="BU6059" i="5"/>
  <c r="S6060" i="5"/>
  <c r="V6060" i="5"/>
  <c r="AC6060" i="5"/>
  <c r="AJ6060" i="5"/>
  <c r="BM6060" i="5"/>
  <c r="BN6060" i="5"/>
  <c r="BT6060" i="5"/>
  <c r="BU6060" i="5"/>
  <c r="S6061" i="5"/>
  <c r="V6061" i="5"/>
  <c r="AC6061" i="5"/>
  <c r="AJ6061" i="5"/>
  <c r="BM6061" i="5"/>
  <c r="BN6061" i="5"/>
  <c r="BT6061" i="5"/>
  <c r="BU6061" i="5"/>
  <c r="S6062" i="5"/>
  <c r="V6062" i="5"/>
  <c r="AC6062" i="5"/>
  <c r="AJ6062" i="5"/>
  <c r="BM6062" i="5"/>
  <c r="BN6062" i="5"/>
  <c r="BT6062" i="5"/>
  <c r="BU6062" i="5"/>
  <c r="S6063" i="5"/>
  <c r="V6063" i="5"/>
  <c r="AC6063" i="5"/>
  <c r="AJ6063" i="5"/>
  <c r="BM6063" i="5"/>
  <c r="BN6063" i="5"/>
  <c r="BT6063" i="5"/>
  <c r="BU6063" i="5"/>
  <c r="O6064" i="5"/>
  <c r="S6064" i="5"/>
  <c r="V6064" i="5"/>
  <c r="AC6064" i="5"/>
  <c r="AJ6064" i="5"/>
  <c r="BM6064" i="5"/>
  <c r="BN6064" i="5"/>
  <c r="BT6064" i="5"/>
  <c r="BU6064" i="5"/>
  <c r="O6065" i="5"/>
  <c r="S6065" i="5"/>
  <c r="V6065" i="5"/>
  <c r="AC6065" i="5"/>
  <c r="AJ6065" i="5"/>
  <c r="BM6065" i="5"/>
  <c r="BN6065" i="5"/>
  <c r="BT6065" i="5"/>
  <c r="BU6065" i="5"/>
  <c r="S6066" i="5"/>
  <c r="V6066" i="5"/>
  <c r="AC6066" i="5"/>
  <c r="AJ6066" i="5"/>
  <c r="BM6066" i="5"/>
  <c r="BN6066" i="5"/>
  <c r="BT6066" i="5"/>
  <c r="BU6066" i="5"/>
  <c r="S6067" i="5"/>
  <c r="V6067" i="5"/>
  <c r="AC6067" i="5"/>
  <c r="AJ6067" i="5"/>
  <c r="BM6067" i="5"/>
  <c r="BN6067" i="5"/>
  <c r="BT6067" i="5"/>
  <c r="BU6067" i="5"/>
  <c r="O6068" i="5"/>
  <c r="S6068" i="5"/>
  <c r="V6068" i="5"/>
  <c r="AC6068" i="5"/>
  <c r="AJ6068" i="5"/>
  <c r="BM6068" i="5"/>
  <c r="BN6068" i="5"/>
  <c r="BT6068" i="5"/>
  <c r="BU6068" i="5"/>
  <c r="O6069" i="5"/>
  <c r="S6069" i="5"/>
  <c r="V6069" i="5"/>
  <c r="AC6069" i="5"/>
  <c r="AJ6069" i="5"/>
  <c r="BM6069" i="5"/>
  <c r="BN6069" i="5"/>
  <c r="BT6069" i="5"/>
  <c r="BU6069" i="5"/>
  <c r="O6070" i="5"/>
  <c r="S6070" i="5"/>
  <c r="V6070" i="5"/>
  <c r="AC6070" i="5"/>
  <c r="AJ6070" i="5"/>
  <c r="BM6070" i="5"/>
  <c r="BN6070" i="5"/>
  <c r="BT6070" i="5"/>
  <c r="BU6070" i="5"/>
  <c r="O6071" i="5"/>
  <c r="S6071" i="5"/>
  <c r="V6071" i="5"/>
  <c r="AC6071" i="5"/>
  <c r="AJ6071" i="5"/>
  <c r="BM6071" i="5"/>
  <c r="BN6071" i="5"/>
  <c r="BT6071" i="5"/>
  <c r="BU6071" i="5"/>
  <c r="O6072" i="5"/>
  <c r="S6072" i="5"/>
  <c r="V6072" i="5"/>
  <c r="AC6072" i="5"/>
  <c r="AJ6072" i="5"/>
  <c r="BM6072" i="5"/>
  <c r="BN6072" i="5"/>
  <c r="BT6072" i="5"/>
  <c r="BU6072" i="5"/>
  <c r="O6073" i="5"/>
  <c r="S6073" i="5"/>
  <c r="V6073" i="5"/>
  <c r="AC6073" i="5"/>
  <c r="AJ6073" i="5"/>
  <c r="BM6073" i="5"/>
  <c r="BN6073" i="5"/>
  <c r="BT6073" i="5"/>
  <c r="BU6073" i="5"/>
  <c r="S6074" i="5"/>
  <c r="V6074" i="5"/>
  <c r="AC6074" i="5"/>
  <c r="AJ6074" i="5"/>
  <c r="BM6074" i="5"/>
  <c r="BN6074" i="5"/>
  <c r="BT6074" i="5"/>
  <c r="BU6074" i="5"/>
  <c r="S6075" i="5"/>
  <c r="V6075" i="5"/>
  <c r="AC6075" i="5"/>
  <c r="AJ6075" i="5"/>
  <c r="BM6075" i="5"/>
  <c r="BN6075" i="5"/>
  <c r="BT6075" i="5"/>
  <c r="BU6075" i="5"/>
  <c r="O6076" i="5"/>
  <c r="S6076" i="5"/>
  <c r="V6076" i="5"/>
  <c r="AC6076" i="5"/>
  <c r="AJ6076" i="5"/>
  <c r="BM6076" i="5"/>
  <c r="BN6076" i="5"/>
  <c r="BT6076" i="5"/>
  <c r="BU6076" i="5"/>
  <c r="O6077" i="5"/>
  <c r="S6077" i="5"/>
  <c r="V6077" i="5"/>
  <c r="AC6077" i="5"/>
  <c r="AJ6077" i="5"/>
  <c r="BM6077" i="5"/>
  <c r="BN6077" i="5"/>
  <c r="BT6077" i="5"/>
  <c r="BU6077" i="5"/>
  <c r="O6078" i="5"/>
  <c r="S6078" i="5"/>
  <c r="V6078" i="5"/>
  <c r="AC6078" i="5"/>
  <c r="AJ6078" i="5"/>
  <c r="BM6078" i="5"/>
  <c r="BN6078" i="5"/>
  <c r="BT6078" i="5"/>
  <c r="BU6078" i="5"/>
  <c r="O6079" i="5"/>
  <c r="S6079" i="5"/>
  <c r="V6079" i="5"/>
  <c r="AC6079" i="5"/>
  <c r="AJ6079" i="5"/>
  <c r="BM6079" i="5"/>
  <c r="BN6079" i="5"/>
  <c r="BT6079" i="5"/>
  <c r="BU6079" i="5"/>
  <c r="S6080" i="5"/>
  <c r="V6080" i="5"/>
  <c r="AC6080" i="5"/>
  <c r="AJ6080" i="5"/>
  <c r="BM6080" i="5"/>
  <c r="BN6080" i="5"/>
  <c r="BT6080" i="5"/>
  <c r="BU6080" i="5"/>
  <c r="S6081" i="5"/>
  <c r="V6081" i="5"/>
  <c r="AC6081" i="5"/>
  <c r="AJ6081" i="5"/>
  <c r="BM6081" i="5"/>
  <c r="BN6081" i="5"/>
  <c r="BT6081" i="5"/>
  <c r="BU6081" i="5"/>
  <c r="O6082" i="5"/>
  <c r="S6082" i="5"/>
  <c r="V6082" i="5"/>
  <c r="AC6082" i="5"/>
  <c r="AJ6082" i="5"/>
  <c r="BM6082" i="5"/>
  <c r="BN6082" i="5"/>
  <c r="BT6082" i="5"/>
  <c r="BU6082" i="5"/>
  <c r="O6083" i="5"/>
  <c r="S6083" i="5"/>
  <c r="V6083" i="5"/>
  <c r="AC6083" i="5"/>
  <c r="AJ6083" i="5"/>
  <c r="BM6083" i="5"/>
  <c r="BN6083" i="5"/>
  <c r="BT6083" i="5"/>
  <c r="BU6083" i="5"/>
  <c r="S6084" i="5"/>
  <c r="V6084" i="5"/>
  <c r="AC6084" i="5"/>
  <c r="AJ6084" i="5"/>
  <c r="BM6084" i="5"/>
  <c r="BN6084" i="5"/>
  <c r="BT6084" i="5"/>
  <c r="BU6084" i="5"/>
  <c r="S6085" i="5"/>
  <c r="V6085" i="5"/>
  <c r="AC6085" i="5"/>
  <c r="AJ6085" i="5"/>
  <c r="BM6085" i="5"/>
  <c r="BN6085" i="5"/>
  <c r="BT6085" i="5"/>
  <c r="BU6085" i="5"/>
  <c r="S6086" i="5"/>
  <c r="V6086" i="5"/>
  <c r="AC6086" i="5"/>
  <c r="AJ6086" i="5"/>
  <c r="BM6086" i="5"/>
  <c r="BN6086" i="5"/>
  <c r="BT6086" i="5"/>
  <c r="BU6086" i="5"/>
  <c r="S6087" i="5"/>
  <c r="V6087" i="5"/>
  <c r="AC6087" i="5"/>
  <c r="AJ6087" i="5"/>
  <c r="BM6087" i="5"/>
  <c r="BN6087" i="5"/>
  <c r="BT6087" i="5"/>
  <c r="BU6087" i="5"/>
  <c r="O6088" i="5"/>
  <c r="S6088" i="5"/>
  <c r="V6088" i="5"/>
  <c r="AC6088" i="5"/>
  <c r="AJ6088" i="5"/>
  <c r="BM6088" i="5"/>
  <c r="BN6088" i="5"/>
  <c r="BT6088" i="5"/>
  <c r="BU6088" i="5"/>
  <c r="O6089" i="5"/>
  <c r="S6089" i="5"/>
  <c r="V6089" i="5"/>
  <c r="AC6089" i="5"/>
  <c r="AJ6089" i="5"/>
  <c r="BM6089" i="5"/>
  <c r="BN6089" i="5"/>
  <c r="BT6089" i="5"/>
  <c r="BU6089" i="5"/>
  <c r="O6090" i="5"/>
  <c r="S6090" i="5"/>
  <c r="V6090" i="5"/>
  <c r="AC6090" i="5"/>
  <c r="AJ6090" i="5"/>
  <c r="BM6090" i="5"/>
  <c r="BN6090" i="5"/>
  <c r="BT6090" i="5"/>
  <c r="BU6090" i="5"/>
  <c r="O6091" i="5"/>
  <c r="S6091" i="5"/>
  <c r="V6091" i="5"/>
  <c r="AC6091" i="5"/>
  <c r="AJ6091" i="5"/>
  <c r="BM6091" i="5"/>
  <c r="BN6091" i="5"/>
  <c r="BT6091" i="5"/>
  <c r="BU6091" i="5"/>
  <c r="S6092" i="5"/>
  <c r="V6092" i="5"/>
  <c r="AC6092" i="5"/>
  <c r="AJ6092" i="5"/>
  <c r="BM6092" i="5"/>
  <c r="BN6092" i="5"/>
  <c r="BT6092" i="5"/>
  <c r="BU6092" i="5"/>
  <c r="S6093" i="5"/>
  <c r="V6093" i="5"/>
  <c r="AC6093" i="5"/>
  <c r="AJ6093" i="5"/>
  <c r="BM6093" i="5"/>
  <c r="BN6093" i="5"/>
  <c r="BT6093" i="5"/>
  <c r="BU6093" i="5"/>
  <c r="O6094" i="5"/>
  <c r="S6094" i="5"/>
  <c r="V6094" i="5"/>
  <c r="AC6094" i="5"/>
  <c r="AJ6094" i="5"/>
  <c r="BM6094" i="5"/>
  <c r="BN6094" i="5"/>
  <c r="BT6094" i="5"/>
  <c r="BU6094" i="5"/>
  <c r="O6095" i="5"/>
  <c r="S6095" i="5"/>
  <c r="V6095" i="5"/>
  <c r="AC6095" i="5"/>
  <c r="AJ6095" i="5"/>
  <c r="BM6095" i="5"/>
  <c r="BN6095" i="5"/>
  <c r="BT6095" i="5"/>
  <c r="BU6095" i="5"/>
  <c r="S6096" i="5"/>
  <c r="V6096" i="5"/>
  <c r="AC6096" i="5"/>
  <c r="AJ6096" i="5"/>
  <c r="BM6096" i="5"/>
  <c r="BN6096" i="5"/>
  <c r="BT6096" i="5"/>
  <c r="BU6096" i="5"/>
  <c r="S6097" i="5"/>
  <c r="V6097" i="5"/>
  <c r="AC6097" i="5"/>
  <c r="AJ6097" i="5"/>
  <c r="BM6097" i="5"/>
  <c r="BN6097" i="5"/>
  <c r="BT6097" i="5"/>
  <c r="BU6097" i="5"/>
  <c r="S6098" i="5"/>
  <c r="V6098" i="5"/>
  <c r="AC6098" i="5"/>
  <c r="AJ6098" i="5"/>
  <c r="BM6098" i="5"/>
  <c r="BN6098" i="5"/>
  <c r="BT6098" i="5"/>
  <c r="BU6098" i="5"/>
  <c r="S6099" i="5"/>
  <c r="V6099" i="5"/>
  <c r="AC6099" i="5"/>
  <c r="AJ6099" i="5"/>
  <c r="BM6099" i="5"/>
  <c r="BN6099" i="5"/>
  <c r="BT6099" i="5"/>
  <c r="BU6099" i="5"/>
  <c r="S6100" i="5"/>
  <c r="V6100" i="5"/>
  <c r="AC6100" i="5"/>
  <c r="AJ6100" i="5"/>
  <c r="BM6100" i="5"/>
  <c r="BN6100" i="5"/>
  <c r="BT6100" i="5"/>
  <c r="BU6100" i="5"/>
  <c r="S6101" i="5"/>
  <c r="V6101" i="5"/>
  <c r="AC6101" i="5"/>
  <c r="AJ6101" i="5"/>
  <c r="BM6101" i="5"/>
  <c r="BN6101" i="5"/>
  <c r="BT6101" i="5"/>
  <c r="BU6101" i="5"/>
  <c r="O6102" i="5"/>
  <c r="S6102" i="5"/>
  <c r="V6102" i="5"/>
  <c r="AC6102" i="5"/>
  <c r="AJ6102" i="5"/>
  <c r="BM6102" i="5"/>
  <c r="BN6102" i="5"/>
  <c r="BT6102" i="5"/>
  <c r="BU6102" i="5"/>
  <c r="O6103" i="5"/>
  <c r="S6103" i="5"/>
  <c r="V6103" i="5"/>
  <c r="AC6103" i="5"/>
  <c r="AJ6103" i="5"/>
  <c r="BM6103" i="5"/>
  <c r="BN6103" i="5"/>
  <c r="BT6103" i="5"/>
  <c r="BU6103" i="5"/>
  <c r="S6104" i="5"/>
  <c r="V6104" i="5"/>
  <c r="AC6104" i="5"/>
  <c r="AJ6104" i="5"/>
  <c r="BM6104" i="5"/>
  <c r="BN6104" i="5"/>
  <c r="BT6104" i="5"/>
  <c r="BU6104" i="5"/>
  <c r="S6105" i="5"/>
  <c r="V6105" i="5"/>
  <c r="AC6105" i="5"/>
  <c r="AJ6105" i="5"/>
  <c r="BM6105" i="5"/>
  <c r="BN6105" i="5"/>
  <c r="BT6105" i="5"/>
  <c r="BU6105" i="5"/>
  <c r="O6106" i="5"/>
  <c r="S6106" i="5"/>
  <c r="V6106" i="5"/>
  <c r="AC6106" i="5"/>
  <c r="AJ6106" i="5"/>
  <c r="BM6106" i="5"/>
  <c r="BN6106" i="5"/>
  <c r="BT6106" i="5"/>
  <c r="BU6106" i="5"/>
  <c r="O6107" i="5"/>
  <c r="S6107" i="5"/>
  <c r="V6107" i="5"/>
  <c r="AC6107" i="5"/>
  <c r="AJ6107" i="5"/>
  <c r="BM6107" i="5"/>
  <c r="BN6107" i="5"/>
  <c r="BT6107" i="5"/>
  <c r="BU6107" i="5"/>
  <c r="O6108" i="5"/>
  <c r="S6108" i="5"/>
  <c r="V6108" i="5"/>
  <c r="AC6108" i="5"/>
  <c r="AJ6108" i="5"/>
  <c r="BM6108" i="5"/>
  <c r="BN6108" i="5"/>
  <c r="BT6108" i="5"/>
  <c r="BU6108" i="5"/>
  <c r="O6109" i="5"/>
  <c r="S6109" i="5"/>
  <c r="V6109" i="5"/>
  <c r="AC6109" i="5"/>
  <c r="AJ6109" i="5"/>
  <c r="BM6109" i="5"/>
  <c r="BN6109" i="5"/>
  <c r="BT6109" i="5"/>
  <c r="BU6109" i="5"/>
  <c r="S6110" i="5"/>
  <c r="V6110" i="5"/>
  <c r="AC6110" i="5"/>
  <c r="AJ6110" i="5"/>
  <c r="BM6110" i="5"/>
  <c r="BN6110" i="5"/>
  <c r="BT6110" i="5"/>
  <c r="BU6110" i="5"/>
  <c r="S6111" i="5"/>
  <c r="V6111" i="5"/>
  <c r="AC6111" i="5"/>
  <c r="AJ6111" i="5"/>
  <c r="BM6111" i="5"/>
  <c r="BN6111" i="5"/>
  <c r="BT6111" i="5"/>
  <c r="BU6111" i="5"/>
  <c r="S6112" i="5"/>
  <c r="V6112" i="5"/>
  <c r="AC6112" i="5"/>
  <c r="AJ6112" i="5"/>
  <c r="BM6112" i="5"/>
  <c r="BN6112" i="5"/>
  <c r="BT6112" i="5"/>
  <c r="BU6112" i="5"/>
  <c r="S6113" i="5"/>
  <c r="V6113" i="5"/>
  <c r="AC6113" i="5"/>
  <c r="AJ6113" i="5"/>
  <c r="BM6113" i="5"/>
  <c r="BN6113" i="5"/>
  <c r="BT6113" i="5"/>
  <c r="BU6113" i="5"/>
  <c r="O6114" i="5"/>
  <c r="S6114" i="5"/>
  <c r="V6114" i="5"/>
  <c r="AC6114" i="5"/>
  <c r="AJ6114" i="5"/>
  <c r="BM6114" i="5"/>
  <c r="BN6114" i="5"/>
  <c r="BT6114" i="5"/>
  <c r="BU6114" i="5"/>
  <c r="O6115" i="5"/>
  <c r="S6115" i="5"/>
  <c r="V6115" i="5"/>
  <c r="AC6115" i="5"/>
  <c r="AJ6115" i="5"/>
  <c r="BM6115" i="5"/>
  <c r="BN6115" i="5"/>
  <c r="BT6115" i="5"/>
  <c r="BU6115" i="5"/>
  <c r="S6116" i="5"/>
  <c r="V6116" i="5"/>
  <c r="AC6116" i="5"/>
  <c r="AJ6116" i="5"/>
  <c r="BM6116" i="5"/>
  <c r="BN6116" i="5"/>
  <c r="BT6116" i="5"/>
  <c r="BU6116" i="5"/>
  <c r="S6117" i="5"/>
  <c r="V6117" i="5"/>
  <c r="AC6117" i="5"/>
  <c r="AJ6117" i="5"/>
  <c r="BM6117" i="5"/>
  <c r="BN6117" i="5"/>
  <c r="BT6117" i="5"/>
  <c r="BU6117" i="5"/>
  <c r="O6118" i="5"/>
  <c r="S6118" i="5"/>
  <c r="V6118" i="5"/>
  <c r="AC6118" i="5"/>
  <c r="AJ6118" i="5"/>
  <c r="BM6118" i="5"/>
  <c r="BN6118" i="5"/>
  <c r="BT6118" i="5"/>
  <c r="BU6118" i="5"/>
  <c r="O6119" i="5"/>
  <c r="S6119" i="5"/>
  <c r="V6119" i="5"/>
  <c r="AC6119" i="5"/>
  <c r="AJ6119" i="5"/>
  <c r="BM6119" i="5"/>
  <c r="BN6119" i="5"/>
  <c r="BT6119" i="5"/>
  <c r="BU6119" i="5"/>
  <c r="S6120" i="5"/>
  <c r="V6120" i="5"/>
  <c r="AC6120" i="5"/>
  <c r="AJ6120" i="5"/>
  <c r="BM6120" i="5"/>
  <c r="BN6120" i="5"/>
  <c r="BT6120" i="5"/>
  <c r="BU6120" i="5"/>
  <c r="S6121" i="5"/>
  <c r="V6121" i="5"/>
  <c r="AC6121" i="5"/>
  <c r="AJ6121" i="5"/>
  <c r="BM6121" i="5"/>
  <c r="BN6121" i="5"/>
  <c r="BT6121" i="5"/>
  <c r="BU6121" i="5"/>
  <c r="S6122" i="5"/>
  <c r="V6122" i="5"/>
  <c r="AC6122" i="5"/>
  <c r="AJ6122" i="5"/>
  <c r="BM6122" i="5"/>
  <c r="BN6122" i="5"/>
  <c r="BT6122" i="5"/>
  <c r="BU6122" i="5"/>
  <c r="S6123" i="5"/>
  <c r="V6123" i="5"/>
  <c r="AC6123" i="5"/>
  <c r="AJ6123" i="5"/>
  <c r="BM6123" i="5"/>
  <c r="BN6123" i="5"/>
  <c r="BT6123" i="5"/>
  <c r="BU6123" i="5"/>
  <c r="O6124" i="5"/>
  <c r="S6124" i="5"/>
  <c r="V6124" i="5"/>
  <c r="AC6124" i="5"/>
  <c r="AJ6124" i="5"/>
  <c r="BM6124" i="5"/>
  <c r="BN6124" i="5"/>
  <c r="BT6124" i="5"/>
  <c r="BU6124" i="5"/>
  <c r="O6125" i="5"/>
  <c r="S6125" i="5"/>
  <c r="V6125" i="5"/>
  <c r="AC6125" i="5"/>
  <c r="AJ6125" i="5"/>
  <c r="BM6125" i="5"/>
  <c r="BN6125" i="5"/>
  <c r="BT6125" i="5"/>
  <c r="BU6125" i="5"/>
  <c r="S6126" i="5"/>
  <c r="V6126" i="5"/>
  <c r="AC6126" i="5"/>
  <c r="AJ6126" i="5"/>
  <c r="BM6126" i="5"/>
  <c r="BN6126" i="5"/>
  <c r="BT6126" i="5"/>
  <c r="BU6126" i="5"/>
  <c r="S6127" i="5"/>
  <c r="V6127" i="5"/>
  <c r="AC6127" i="5"/>
  <c r="AJ6127" i="5"/>
  <c r="BM6127" i="5"/>
  <c r="BN6127" i="5"/>
  <c r="BT6127" i="5"/>
  <c r="BU6127" i="5"/>
  <c r="S6128" i="5"/>
  <c r="V6128" i="5"/>
  <c r="AC6128" i="5"/>
  <c r="AJ6128" i="5"/>
  <c r="BM6128" i="5"/>
  <c r="BN6128" i="5"/>
  <c r="BT6128" i="5"/>
  <c r="BU6128" i="5"/>
  <c r="S6129" i="5"/>
  <c r="V6129" i="5"/>
  <c r="AC6129" i="5"/>
  <c r="AJ6129" i="5"/>
  <c r="BM6129" i="5"/>
  <c r="BN6129" i="5"/>
  <c r="BT6129" i="5"/>
  <c r="BU6129" i="5"/>
  <c r="O6130" i="5"/>
  <c r="S6130" i="5"/>
  <c r="V6130" i="5"/>
  <c r="AC6130" i="5"/>
  <c r="AJ6130" i="5"/>
  <c r="BM6130" i="5"/>
  <c r="BN6130" i="5"/>
  <c r="BT6130" i="5"/>
  <c r="BU6130" i="5"/>
  <c r="O6131" i="5"/>
  <c r="S6131" i="5"/>
  <c r="V6131" i="5"/>
  <c r="AC6131" i="5"/>
  <c r="AJ6131" i="5"/>
  <c r="BM6131" i="5"/>
  <c r="BN6131" i="5"/>
  <c r="BT6131" i="5"/>
  <c r="BU6131" i="5"/>
  <c r="O6132" i="5"/>
  <c r="S6132" i="5"/>
  <c r="V6132" i="5"/>
  <c r="AC6132" i="5"/>
  <c r="AJ6132" i="5"/>
  <c r="BM6132" i="5"/>
  <c r="BN6132" i="5"/>
  <c r="BT6132" i="5"/>
  <c r="BU6132" i="5"/>
  <c r="O6133" i="5"/>
  <c r="S6133" i="5"/>
  <c r="V6133" i="5"/>
  <c r="AC6133" i="5"/>
  <c r="AJ6133" i="5"/>
  <c r="BM6133" i="5"/>
  <c r="BN6133" i="5"/>
  <c r="BT6133" i="5"/>
  <c r="BU6133" i="5"/>
  <c r="S6134" i="5"/>
  <c r="V6134" i="5"/>
  <c r="AC6134" i="5"/>
  <c r="AJ6134" i="5"/>
  <c r="BM6134" i="5"/>
  <c r="BN6134" i="5"/>
  <c r="BT6134" i="5"/>
  <c r="BU6134" i="5"/>
  <c r="S6135" i="5"/>
  <c r="V6135" i="5"/>
  <c r="AC6135" i="5"/>
  <c r="AJ6135" i="5"/>
  <c r="BM6135" i="5"/>
  <c r="BN6135" i="5"/>
  <c r="BT6135" i="5"/>
  <c r="BU6135" i="5"/>
  <c r="O6136" i="5"/>
  <c r="S6136" i="5"/>
  <c r="V6136" i="5"/>
  <c r="AC6136" i="5"/>
  <c r="AJ6136" i="5"/>
  <c r="BM6136" i="5"/>
  <c r="BN6136" i="5"/>
  <c r="BT6136" i="5"/>
  <c r="BU6136" i="5"/>
  <c r="O6137" i="5"/>
  <c r="S6137" i="5"/>
  <c r="V6137" i="5"/>
  <c r="AC6137" i="5"/>
  <c r="AJ6137" i="5"/>
  <c r="BM6137" i="5"/>
  <c r="BN6137" i="5"/>
  <c r="BT6137" i="5"/>
  <c r="BU6137" i="5"/>
  <c r="O6138" i="5"/>
  <c r="S6138" i="5"/>
  <c r="V6138" i="5"/>
  <c r="AC6138" i="5"/>
  <c r="AJ6138" i="5"/>
  <c r="BM6138" i="5"/>
  <c r="BN6138" i="5"/>
  <c r="BT6138" i="5"/>
  <c r="BU6138" i="5"/>
  <c r="O6139" i="5"/>
  <c r="S6139" i="5"/>
  <c r="V6139" i="5"/>
  <c r="AC6139" i="5"/>
  <c r="AJ6139" i="5"/>
  <c r="BM6139" i="5"/>
  <c r="BN6139" i="5"/>
  <c r="BT6139" i="5"/>
  <c r="BU6139" i="5"/>
  <c r="S6140" i="5"/>
  <c r="V6140" i="5"/>
  <c r="AC6140" i="5"/>
  <c r="AJ6140" i="5"/>
  <c r="BM6140" i="5"/>
  <c r="BN6140" i="5"/>
  <c r="BT6140" i="5"/>
  <c r="BU6140" i="5"/>
  <c r="S6141" i="5"/>
  <c r="V6141" i="5"/>
  <c r="AC6141" i="5"/>
  <c r="AJ6141" i="5"/>
  <c r="BM6141" i="5"/>
  <c r="BN6141" i="5"/>
  <c r="BT6141" i="5"/>
  <c r="BU6141" i="5"/>
  <c r="O6142" i="5"/>
  <c r="S6142" i="5"/>
  <c r="V6142" i="5"/>
  <c r="AC6142" i="5"/>
  <c r="AJ6142" i="5"/>
  <c r="BM6142" i="5"/>
  <c r="BN6142" i="5"/>
  <c r="BT6142" i="5"/>
  <c r="BU6142" i="5"/>
  <c r="O6143" i="5"/>
  <c r="S6143" i="5"/>
  <c r="V6143" i="5"/>
  <c r="AC6143" i="5"/>
  <c r="AJ6143" i="5"/>
  <c r="BM6143" i="5"/>
  <c r="BN6143" i="5"/>
  <c r="BT6143" i="5"/>
  <c r="BU6143" i="5"/>
  <c r="O6144" i="5"/>
  <c r="S6144" i="5"/>
  <c r="V6144" i="5"/>
  <c r="AC6144" i="5"/>
  <c r="AJ6144" i="5"/>
  <c r="BM6144" i="5"/>
  <c r="BN6144" i="5"/>
  <c r="BT6144" i="5"/>
  <c r="BU6144" i="5"/>
  <c r="O6145" i="5"/>
  <c r="S6145" i="5"/>
  <c r="V6145" i="5"/>
  <c r="AC6145" i="5"/>
  <c r="AJ6145" i="5"/>
  <c r="BM6145" i="5"/>
  <c r="BN6145" i="5"/>
  <c r="BT6145" i="5"/>
  <c r="BU6145" i="5"/>
  <c r="S6146" i="5"/>
  <c r="V6146" i="5"/>
  <c r="AC6146" i="5"/>
  <c r="AJ6146" i="5"/>
  <c r="BM6146" i="5"/>
  <c r="BN6146" i="5"/>
  <c r="BT6146" i="5"/>
  <c r="BU6146" i="5"/>
  <c r="S6147" i="5"/>
  <c r="V6147" i="5"/>
  <c r="AC6147" i="5"/>
  <c r="AJ6147" i="5"/>
  <c r="BM6147" i="5"/>
  <c r="BN6147" i="5"/>
  <c r="BT6147" i="5"/>
  <c r="BU6147" i="5"/>
  <c r="O6148" i="5"/>
  <c r="S6148" i="5"/>
  <c r="V6148" i="5"/>
  <c r="AC6148" i="5"/>
  <c r="AJ6148" i="5"/>
  <c r="BM6148" i="5"/>
  <c r="BN6148" i="5"/>
  <c r="BT6148" i="5"/>
  <c r="BU6148" i="5"/>
  <c r="O6149" i="5"/>
  <c r="S6149" i="5"/>
  <c r="V6149" i="5"/>
  <c r="AC6149" i="5"/>
  <c r="AJ6149" i="5"/>
  <c r="BM6149" i="5"/>
  <c r="BN6149" i="5"/>
  <c r="BT6149" i="5"/>
  <c r="BU6149" i="5"/>
  <c r="O6150" i="5"/>
  <c r="S6150" i="5"/>
  <c r="V6150" i="5"/>
  <c r="AC6150" i="5"/>
  <c r="AJ6150" i="5"/>
  <c r="BM6150" i="5"/>
  <c r="BN6150" i="5"/>
  <c r="BT6150" i="5"/>
  <c r="BU6150" i="5"/>
  <c r="O6151" i="5"/>
  <c r="S6151" i="5"/>
  <c r="V6151" i="5"/>
  <c r="AC6151" i="5"/>
  <c r="AJ6151" i="5"/>
  <c r="BM6151" i="5"/>
  <c r="BN6151" i="5"/>
  <c r="BT6151" i="5"/>
  <c r="BU6151" i="5"/>
  <c r="S6152" i="5"/>
  <c r="V6152" i="5"/>
  <c r="AC6152" i="5"/>
  <c r="AJ6152" i="5"/>
  <c r="BM6152" i="5"/>
  <c r="BN6152" i="5"/>
  <c r="BT6152" i="5"/>
  <c r="BU6152" i="5"/>
  <c r="S6153" i="5"/>
  <c r="V6153" i="5"/>
  <c r="AC6153" i="5"/>
  <c r="AJ6153" i="5"/>
  <c r="BM6153" i="5"/>
  <c r="BN6153" i="5"/>
  <c r="BT6153" i="5"/>
  <c r="BU6153" i="5"/>
  <c r="S6154" i="5"/>
  <c r="V6154" i="5"/>
  <c r="AC6154" i="5"/>
  <c r="AJ6154" i="5"/>
  <c r="BM6154" i="5"/>
  <c r="BN6154" i="5"/>
  <c r="BT6154" i="5"/>
  <c r="BU6154" i="5"/>
  <c r="S6155" i="5"/>
  <c r="V6155" i="5"/>
  <c r="AC6155" i="5"/>
  <c r="AJ6155" i="5"/>
  <c r="BM6155" i="5"/>
  <c r="BN6155" i="5"/>
  <c r="BT6155" i="5"/>
  <c r="BU6155" i="5"/>
  <c r="O6156" i="5"/>
  <c r="S6156" i="5"/>
  <c r="V6156" i="5"/>
  <c r="AC6156" i="5"/>
  <c r="AJ6156" i="5"/>
  <c r="BM6156" i="5"/>
  <c r="BN6156" i="5"/>
  <c r="BT6156" i="5"/>
  <c r="BU6156" i="5"/>
  <c r="O6157" i="5"/>
  <c r="S6157" i="5"/>
  <c r="V6157" i="5"/>
  <c r="AC6157" i="5"/>
  <c r="AJ6157" i="5"/>
  <c r="BM6157" i="5"/>
  <c r="BN6157" i="5"/>
  <c r="BT6157" i="5"/>
  <c r="BU6157" i="5"/>
  <c r="O6158" i="5"/>
  <c r="S6158" i="5"/>
  <c r="V6158" i="5"/>
  <c r="AC6158" i="5"/>
  <c r="AJ6158" i="5"/>
  <c r="BM6158" i="5"/>
  <c r="BN6158" i="5"/>
  <c r="BT6158" i="5"/>
  <c r="BU6158" i="5"/>
  <c r="O6159" i="5"/>
  <c r="S6159" i="5"/>
  <c r="V6159" i="5"/>
  <c r="AC6159" i="5"/>
  <c r="AJ6159" i="5"/>
  <c r="BM6159" i="5"/>
  <c r="BN6159" i="5"/>
  <c r="BT6159" i="5"/>
  <c r="BU6159" i="5"/>
  <c r="S6160" i="5"/>
  <c r="V6160" i="5"/>
  <c r="AC6160" i="5"/>
  <c r="AJ6160" i="5"/>
  <c r="BM6160" i="5"/>
  <c r="BN6160" i="5"/>
  <c r="BT6160" i="5"/>
  <c r="BU6160" i="5"/>
  <c r="S6161" i="5"/>
  <c r="V6161" i="5"/>
  <c r="AC6161" i="5"/>
  <c r="AJ6161" i="5"/>
  <c r="BM6161" i="5"/>
  <c r="BN6161" i="5"/>
  <c r="BT6161" i="5"/>
  <c r="BU6161" i="5"/>
  <c r="O6162" i="5"/>
  <c r="S6162" i="5"/>
  <c r="V6162" i="5"/>
  <c r="AC6162" i="5"/>
  <c r="AJ6162" i="5"/>
  <c r="BM6162" i="5"/>
  <c r="BN6162" i="5"/>
  <c r="BT6162" i="5"/>
  <c r="BU6162" i="5"/>
  <c r="O6163" i="5"/>
  <c r="S6163" i="5"/>
  <c r="V6163" i="5"/>
  <c r="AC6163" i="5"/>
  <c r="AJ6163" i="5"/>
  <c r="BM6163" i="5"/>
  <c r="BN6163" i="5"/>
  <c r="BT6163" i="5"/>
  <c r="BU6163" i="5"/>
  <c r="S6164" i="5"/>
  <c r="V6164" i="5"/>
  <c r="AC6164" i="5"/>
  <c r="AJ6164" i="5"/>
  <c r="BM6164" i="5"/>
  <c r="BN6164" i="5"/>
  <c r="BT6164" i="5"/>
  <c r="BU6164" i="5"/>
  <c r="S6165" i="5"/>
  <c r="V6165" i="5"/>
  <c r="AC6165" i="5"/>
  <c r="AJ6165" i="5"/>
  <c r="BM6165" i="5"/>
  <c r="BN6165" i="5"/>
  <c r="BT6165" i="5"/>
  <c r="BU6165" i="5"/>
  <c r="S6166" i="5"/>
  <c r="V6166" i="5"/>
  <c r="AC6166" i="5"/>
  <c r="AJ6166" i="5"/>
  <c r="BM6166" i="5"/>
  <c r="BN6166" i="5"/>
  <c r="BT6166" i="5"/>
  <c r="BU6166" i="5"/>
  <c r="S6167" i="5"/>
  <c r="V6167" i="5"/>
  <c r="AC6167" i="5"/>
  <c r="AJ6167" i="5"/>
  <c r="BM6167" i="5"/>
  <c r="BN6167" i="5"/>
  <c r="BT6167" i="5"/>
  <c r="BU6167" i="5"/>
  <c r="S6168" i="5"/>
  <c r="AC6168" i="5"/>
  <c r="AJ6168" i="5"/>
  <c r="BM6168" i="5"/>
  <c r="BN6168" i="5"/>
  <c r="BT6168" i="5"/>
  <c r="BU6168" i="5"/>
  <c r="S6169" i="5"/>
  <c r="AC6169" i="5"/>
  <c r="AJ6169" i="5"/>
  <c r="BM6169" i="5"/>
  <c r="BN6169" i="5"/>
  <c r="BT6169" i="5"/>
  <c r="BU6169" i="5"/>
  <c r="O6170" i="5"/>
  <c r="S6170" i="5"/>
  <c r="V6170" i="5"/>
  <c r="AC6170" i="5"/>
  <c r="AJ6170" i="5"/>
  <c r="BM6170" i="5"/>
  <c r="BN6170" i="5"/>
  <c r="BT6170" i="5"/>
  <c r="BU6170" i="5"/>
  <c r="O6171" i="5"/>
  <c r="S6171" i="5"/>
  <c r="V6171" i="5"/>
  <c r="AC6171" i="5"/>
  <c r="AJ6171" i="5"/>
  <c r="BM6171" i="5"/>
  <c r="BN6171" i="5"/>
  <c r="BT6171" i="5"/>
  <c r="BU6171" i="5"/>
  <c r="D1177" i="11"/>
  <c r="D1178" i="11"/>
  <c r="D1179" i="11"/>
  <c r="D1180" i="11"/>
  <c r="D1181" i="11"/>
  <c r="D1182" i="11"/>
  <c r="G321" i="8" l="1"/>
  <c r="K321" i="8"/>
  <c r="G320" i="8"/>
  <c r="K320" i="8"/>
  <c r="G319" i="8"/>
  <c r="K319" i="8"/>
  <c r="G318" i="8"/>
  <c r="K318" i="8"/>
  <c r="G317" i="8"/>
  <c r="K317" i="8"/>
  <c r="C6136" i="5" l="1"/>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G316" i="8"/>
  <c r="K316" i="8"/>
  <c r="G315" i="8"/>
  <c r="K315" i="8"/>
  <c r="G314" i="8"/>
  <c r="K314" i="8"/>
  <c r="G313" i="8"/>
  <c r="K313" i="8"/>
  <c r="G312" i="8"/>
  <c r="K312" i="8"/>
  <c r="D1173" i="11"/>
  <c r="D1174" i="11"/>
  <c r="D1175" i="11"/>
  <c r="D1176" i="11"/>
  <c r="C6112" i="5" l="1"/>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D1167" i="11" l="1"/>
  <c r="D1168" i="11"/>
  <c r="D1169" i="11"/>
  <c r="D1170" i="11"/>
  <c r="D1171" i="11"/>
  <c r="D1172" i="11"/>
  <c r="C6076" i="5" l="1"/>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D1161" i="11"/>
  <c r="D1162" i="11"/>
  <c r="D1163" i="11"/>
  <c r="D1164" i="11"/>
  <c r="D1165" i="11"/>
  <c r="D1166" i="11"/>
  <c r="C6073" i="5" l="1"/>
  <c r="C6074" i="5"/>
  <c r="C6075"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38" i="5"/>
  <c r="C6039" i="5"/>
  <c r="D1155" i="11"/>
  <c r="D1156" i="11"/>
  <c r="D1157" i="11"/>
  <c r="D1158" i="11"/>
  <c r="D1159" i="11"/>
  <c r="D1160" i="11"/>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K303" i="8" l="1"/>
  <c r="K304" i="8"/>
  <c r="K305" i="8"/>
  <c r="K306" i="8"/>
  <c r="K307" i="8"/>
  <c r="K308" i="8"/>
  <c r="K309" i="8"/>
  <c r="K310" i="8"/>
  <c r="K311" i="8"/>
  <c r="G303" i="8"/>
  <c r="G304" i="8"/>
  <c r="G305" i="8"/>
  <c r="G306" i="8"/>
  <c r="G307" i="8"/>
  <c r="G308" i="8"/>
  <c r="G309" i="8"/>
  <c r="G310" i="8"/>
  <c r="G311" i="8"/>
  <c r="K302" i="8"/>
  <c r="G302" i="8"/>
  <c r="D1149" i="11"/>
  <c r="D1150" i="11"/>
  <c r="D1151" i="11"/>
  <c r="D1152" i="11"/>
  <c r="D1153" i="11"/>
  <c r="D1154" i="11"/>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5969" i="5"/>
  <c r="D1145" i="11" l="1"/>
  <c r="D1146" i="11"/>
  <c r="D1147" i="11"/>
  <c r="D1148" i="11"/>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45" i="5"/>
  <c r="D1139" i="11" l="1"/>
  <c r="D1140" i="11"/>
  <c r="D1141" i="11"/>
  <c r="D1142" i="11"/>
  <c r="D1143" i="11"/>
  <c r="D1144" i="11"/>
  <c r="C5913" i="5" l="1"/>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12" i="5"/>
  <c r="D1133" i="11"/>
  <c r="D1134" i="11"/>
  <c r="D1135" i="11"/>
  <c r="D1136" i="11"/>
  <c r="D1137" i="11"/>
  <c r="D1138" i="11"/>
  <c r="C5879" i="5" l="1"/>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878" i="5"/>
  <c r="D1127" i="11" l="1"/>
  <c r="D1128" i="11"/>
  <c r="D1129" i="11"/>
  <c r="D1130" i="11"/>
  <c r="D1131" i="11"/>
  <c r="D1132" i="11"/>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D1121" i="11" l="1"/>
  <c r="D1122" i="11"/>
  <c r="D1123" i="11"/>
  <c r="D1124" i="11"/>
  <c r="D1125" i="11"/>
  <c r="D1126" i="11"/>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11" i="5"/>
  <c r="D1117" i="11"/>
  <c r="D1118" i="11"/>
  <c r="D1119" i="11"/>
  <c r="D1120" i="11"/>
  <c r="C5795" i="5"/>
  <c r="C5796" i="5"/>
  <c r="C5797" i="5"/>
  <c r="C5798" i="5"/>
  <c r="C5799" i="5"/>
  <c r="C5800" i="5"/>
  <c r="C5801" i="5"/>
  <c r="C5802" i="5"/>
  <c r="C5803" i="5"/>
  <c r="C5804" i="5"/>
  <c r="C5805" i="5"/>
  <c r="C5806" i="5"/>
  <c r="C5807" i="5"/>
  <c r="C5808" i="5"/>
  <c r="C5809" i="5"/>
  <c r="C5810" i="5"/>
  <c r="C5794" i="5"/>
  <c r="D1111" i="11" l="1"/>
  <c r="D1112" i="11"/>
  <c r="D1113" i="11"/>
  <c r="D1114" i="11"/>
  <c r="D1115" i="11"/>
  <c r="D1116" i="11"/>
  <c r="D1105" i="11"/>
  <c r="D1106" i="11"/>
  <c r="D1107" i="11"/>
  <c r="D1108" i="11"/>
  <c r="D1109" i="11"/>
  <c r="D1110" i="11"/>
  <c r="C5793" i="5" l="1"/>
  <c r="C5763" i="5" l="1"/>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62" i="5"/>
  <c r="D1099" i="11" l="1"/>
  <c r="D1100" i="11"/>
  <c r="D1101" i="11"/>
  <c r="D1102" i="11"/>
  <c r="D1103" i="11"/>
  <c r="D1104" i="11"/>
  <c r="D1093" i="11"/>
  <c r="D1094" i="11"/>
  <c r="D1095" i="11"/>
  <c r="D1096" i="11"/>
  <c r="D1097" i="11"/>
  <c r="D1098" i="11"/>
  <c r="C5717"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695" i="5" l="1"/>
  <c r="C5696" i="5"/>
  <c r="C5697" i="5"/>
  <c r="C5698" i="5"/>
  <c r="C5699" i="5"/>
  <c r="C5700" i="5"/>
  <c r="C5701" i="5"/>
  <c r="C5702" i="5"/>
  <c r="C5703" i="5"/>
  <c r="C5704" i="5"/>
  <c r="C5705" i="5"/>
  <c r="C5706" i="5"/>
  <c r="C5707" i="5"/>
  <c r="C5708" i="5"/>
  <c r="C5709" i="5"/>
  <c r="C5710" i="5"/>
  <c r="C5711" i="5"/>
  <c r="C5712" i="5"/>
  <c r="C5713" i="5"/>
  <c r="C5714" i="5"/>
  <c r="C5715" i="5"/>
  <c r="C5716" i="5"/>
  <c r="C5718" i="5"/>
  <c r="C5719" i="5"/>
  <c r="C5720" i="5"/>
  <c r="C5721" i="5"/>
  <c r="C5722" i="5"/>
  <c r="C5723" i="5"/>
  <c r="C5724" i="5"/>
  <c r="C5725" i="5"/>
  <c r="C5726" i="5"/>
  <c r="C5727" i="5"/>
  <c r="C5728" i="5"/>
  <c r="C5663" i="5" l="1"/>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62" i="5"/>
  <c r="D1092" i="11"/>
  <c r="D1091" i="11"/>
  <c r="D1090" i="11"/>
  <c r="D1089" i="11"/>
  <c r="C5661" i="5"/>
  <c r="C5660" i="5"/>
  <c r="C5659" i="5"/>
  <c r="C5658" i="5"/>
  <c r="C5657" i="5"/>
  <c r="C5656" i="5"/>
  <c r="C5655" i="5"/>
  <c r="C5654" i="5"/>
  <c r="C5653" i="5"/>
  <c r="C5652" i="5"/>
  <c r="C5651" i="5"/>
  <c r="C5650" i="5"/>
  <c r="C5649" i="5"/>
  <c r="C5648" i="5"/>
  <c r="C5647" i="5"/>
  <c r="C5646" i="5"/>
  <c r="C5645" i="5"/>
  <c r="C5644" i="5"/>
  <c r="C5643" i="5"/>
  <c r="C5642" i="5"/>
  <c r="C5641" i="5"/>
  <c r="C5640" i="5"/>
  <c r="C5639" i="5"/>
  <c r="C5638" i="5"/>
  <c r="C5637" i="5"/>
  <c r="C5636" i="5"/>
  <c r="C5635" i="5"/>
  <c r="C5634" i="5"/>
  <c r="C5633" i="5"/>
  <c r="C5632" i="5"/>
  <c r="C5631" i="5"/>
  <c r="C5630" i="5"/>
  <c r="C5629" i="5"/>
  <c r="C5628" i="5"/>
  <c r="C5627" i="5"/>
  <c r="C5626" i="5"/>
  <c r="C5625" i="5"/>
  <c r="C5624" i="5"/>
  <c r="C5623" i="5"/>
  <c r="C5622" i="5"/>
  <c r="C5621" i="5"/>
  <c r="C5620" i="5"/>
  <c r="C5619" i="5"/>
  <c r="C5618" i="5"/>
  <c r="C5617" i="5"/>
  <c r="C5616" i="5"/>
  <c r="C5615" i="5"/>
  <c r="C5614" i="5"/>
  <c r="C5613" i="5"/>
  <c r="C5612" i="5"/>
  <c r="C5611" i="5"/>
  <c r="C5610" i="5"/>
  <c r="C5609" i="5"/>
  <c r="C5608" i="5"/>
  <c r="C5607" i="5"/>
  <c r="C5606" i="5"/>
  <c r="C5605" i="5"/>
  <c r="C5604" i="5"/>
  <c r="C5603" i="5"/>
  <c r="C5602" i="5"/>
  <c r="C5601" i="5"/>
  <c r="C5600" i="5"/>
  <c r="C5599" i="5"/>
  <c r="C5598" i="5"/>
  <c r="C5597" i="5"/>
  <c r="C5596" i="5"/>
  <c r="C5595" i="5"/>
  <c r="C5594" i="5"/>
  <c r="C5593" i="5"/>
  <c r="C5592" i="5"/>
  <c r="C5591" i="5"/>
  <c r="C5590" i="5"/>
  <c r="C5589" i="5"/>
  <c r="C5588" i="5"/>
  <c r="C5587" i="5"/>
  <c r="C5586" i="5"/>
  <c r="C5585" i="5"/>
  <c r="C5584" i="5"/>
  <c r="C5583" i="5"/>
  <c r="C5582" i="5"/>
  <c r="C5581" i="5"/>
  <c r="C5580" i="5"/>
  <c r="C5579" i="5"/>
  <c r="C5578" i="5"/>
  <c r="C5577" i="5"/>
  <c r="C5576" i="5"/>
  <c r="C5575" i="5"/>
  <c r="C5574" i="5"/>
  <c r="C5573" i="5"/>
  <c r="C5572" i="5"/>
  <c r="C5571" i="5"/>
  <c r="C5570" i="5"/>
  <c r="C5569" i="5"/>
  <c r="C5568" i="5"/>
  <c r="C5567" i="5"/>
  <c r="C5566" i="5"/>
  <c r="C5565" i="5"/>
  <c r="C5564" i="5"/>
  <c r="C5563" i="5"/>
  <c r="C5562" i="5"/>
  <c r="C5561" i="5"/>
  <c r="C5560" i="5"/>
  <c r="C5559" i="5"/>
  <c r="C5558" i="5"/>
  <c r="C5557" i="5"/>
  <c r="C5556" i="5"/>
  <c r="C5555" i="5"/>
  <c r="C5554" i="5"/>
  <c r="C5553" i="5"/>
  <c r="C5552" i="5"/>
  <c r="C5551" i="5"/>
  <c r="C5550" i="5"/>
  <c r="C5549" i="5"/>
  <c r="C5548" i="5"/>
  <c r="C5547" i="5"/>
  <c r="C5546" i="5"/>
  <c r="C5545" i="5"/>
  <c r="C5544" i="5"/>
  <c r="C5543" i="5"/>
  <c r="C5542" i="5"/>
  <c r="C5541" i="5"/>
  <c r="C5540" i="5"/>
  <c r="C5539" i="5"/>
  <c r="C5538" i="5"/>
  <c r="C5537" i="5"/>
  <c r="C5536" i="5"/>
  <c r="C5535" i="5"/>
  <c r="C5534" i="5"/>
  <c r="C5533" i="5"/>
  <c r="C5532" i="5"/>
  <c r="C5531" i="5"/>
  <c r="C5530" i="5"/>
  <c r="C5529" i="5"/>
  <c r="C5528" i="5"/>
  <c r="C5527" i="5"/>
  <c r="C5526" i="5"/>
  <c r="C5525" i="5"/>
  <c r="C5524" i="5"/>
  <c r="C5523" i="5"/>
  <c r="C5522" i="5"/>
  <c r="C5521" i="5"/>
  <c r="C5520" i="5"/>
  <c r="C5519" i="5"/>
  <c r="C5518" i="5"/>
  <c r="C5517" i="5"/>
  <c r="C5516" i="5"/>
  <c r="C5515" i="5"/>
  <c r="C5514" i="5"/>
  <c r="C5513" i="5"/>
  <c r="C5512" i="5"/>
  <c r="C5511" i="5"/>
  <c r="C5510" i="5"/>
  <c r="C5509" i="5"/>
  <c r="C5508" i="5"/>
  <c r="C5507" i="5"/>
  <c r="C5506" i="5"/>
  <c r="C5505" i="5"/>
  <c r="C5504" i="5"/>
  <c r="C5503" i="5"/>
  <c r="C5502" i="5"/>
  <c r="C5501" i="5"/>
  <c r="C5500" i="5"/>
  <c r="C5499" i="5"/>
  <c r="C5498" i="5"/>
  <c r="C5497" i="5"/>
  <c r="C5496" i="5"/>
  <c r="C5495" i="5"/>
  <c r="C5494" i="5"/>
  <c r="C5493" i="5"/>
  <c r="C5492" i="5"/>
  <c r="C5491" i="5"/>
  <c r="C5490" i="5"/>
  <c r="C5489" i="5"/>
  <c r="C5488" i="5"/>
  <c r="C5487" i="5"/>
  <c r="C5486" i="5"/>
  <c r="C5485" i="5"/>
  <c r="C5484" i="5"/>
  <c r="C5483" i="5"/>
  <c r="C5482" i="5"/>
  <c r="C5481" i="5"/>
  <c r="C5480" i="5"/>
  <c r="C5479" i="5"/>
  <c r="C5478" i="5"/>
  <c r="C5477" i="5"/>
  <c r="C5476" i="5"/>
  <c r="C5475" i="5"/>
  <c r="C5474" i="5"/>
  <c r="C5473" i="5"/>
  <c r="C5472" i="5"/>
  <c r="C5471" i="5"/>
  <c r="C5470" i="5"/>
  <c r="C5469" i="5"/>
  <c r="C5468" i="5"/>
  <c r="C5467" i="5"/>
  <c r="C5466" i="5"/>
  <c r="C5465" i="5"/>
  <c r="C5464" i="5"/>
  <c r="C5463" i="5"/>
  <c r="C5462" i="5"/>
  <c r="C5461" i="5"/>
  <c r="C5460" i="5"/>
  <c r="C5459" i="5"/>
  <c r="C5458" i="5"/>
  <c r="C5457" i="5"/>
  <c r="C5456" i="5"/>
  <c r="C5455" i="5"/>
  <c r="C5454" i="5"/>
  <c r="C5453" i="5"/>
  <c r="C5452" i="5"/>
  <c r="C5451" i="5"/>
  <c r="C5450" i="5"/>
  <c r="C5449" i="5"/>
  <c r="C5448" i="5"/>
  <c r="C5447" i="5"/>
  <c r="C5446" i="5"/>
  <c r="C5445" i="5"/>
  <c r="C5444" i="5"/>
  <c r="C5443" i="5"/>
  <c r="C5442" i="5"/>
  <c r="C5441" i="5"/>
  <c r="C5440" i="5"/>
  <c r="C5439" i="5"/>
  <c r="C5438" i="5"/>
  <c r="C5437" i="5"/>
  <c r="C5436" i="5"/>
  <c r="C5435" i="5"/>
  <c r="C5434" i="5"/>
  <c r="C5433" i="5"/>
  <c r="C5432" i="5"/>
  <c r="C5431" i="5"/>
  <c r="C5430" i="5"/>
  <c r="C5429" i="5"/>
  <c r="C5428" i="5"/>
  <c r="C5427" i="5"/>
  <c r="C5426" i="5"/>
  <c r="C5425" i="5"/>
  <c r="C5424" i="5"/>
  <c r="C5423" i="5"/>
  <c r="C5422" i="5"/>
  <c r="C5421" i="5"/>
  <c r="C5420" i="5"/>
  <c r="C5419" i="5"/>
  <c r="C5418" i="5"/>
  <c r="C5417" i="5"/>
  <c r="C5416" i="5"/>
  <c r="C5415" i="5"/>
  <c r="C5414" i="5"/>
  <c r="C5413" i="5"/>
  <c r="C5412" i="5"/>
  <c r="C5411" i="5"/>
  <c r="C5410" i="5"/>
  <c r="C5409" i="5"/>
  <c r="C5408" i="5"/>
  <c r="C5407" i="5"/>
  <c r="C5406" i="5"/>
  <c r="C5405" i="5"/>
  <c r="C5404" i="5"/>
  <c r="C5403" i="5"/>
  <c r="C5402" i="5"/>
  <c r="C5401" i="5"/>
  <c r="C5400" i="5"/>
  <c r="C5399" i="5"/>
  <c r="C5398" i="5"/>
  <c r="C5397" i="5"/>
  <c r="C5396" i="5"/>
  <c r="C5395" i="5"/>
  <c r="C5394" i="5"/>
  <c r="C5393" i="5"/>
  <c r="C5392" i="5"/>
  <c r="C5391" i="5"/>
  <c r="C5390" i="5"/>
  <c r="C5389" i="5"/>
  <c r="C5388" i="5"/>
  <c r="C5387" i="5"/>
  <c r="C5386" i="5"/>
  <c r="C5385" i="5"/>
  <c r="C5384" i="5"/>
  <c r="C5383" i="5"/>
  <c r="C5382" i="5"/>
  <c r="C5381" i="5"/>
  <c r="C5380" i="5"/>
  <c r="C5379" i="5"/>
  <c r="C5378" i="5"/>
  <c r="C5377" i="5"/>
  <c r="C5376" i="5"/>
  <c r="C5375" i="5"/>
  <c r="C5374" i="5"/>
  <c r="C5373" i="5"/>
  <c r="C5372" i="5"/>
  <c r="C5371" i="5"/>
  <c r="C5370" i="5"/>
  <c r="C5369" i="5"/>
  <c r="C5368" i="5"/>
  <c r="C5367" i="5"/>
  <c r="C5366" i="5"/>
  <c r="C5365" i="5"/>
  <c r="C5364" i="5"/>
  <c r="C5363" i="5"/>
  <c r="C5362" i="5"/>
  <c r="C5361" i="5"/>
  <c r="C5360" i="5"/>
  <c r="C5359" i="5"/>
  <c r="C5358" i="5"/>
  <c r="C5357" i="5"/>
  <c r="C5356" i="5"/>
  <c r="C5355" i="5"/>
  <c r="C5354" i="5"/>
  <c r="C5353" i="5"/>
  <c r="C5352" i="5"/>
  <c r="C5351" i="5"/>
  <c r="C5350" i="5"/>
  <c r="C5349" i="5"/>
  <c r="C5348" i="5"/>
  <c r="C5347" i="5"/>
  <c r="C5346" i="5"/>
  <c r="C5345" i="5"/>
  <c r="C5344" i="5"/>
  <c r="C5343" i="5"/>
  <c r="C5342" i="5"/>
  <c r="C5341" i="5"/>
  <c r="C5340" i="5"/>
  <c r="C5339" i="5"/>
  <c r="C5338" i="5"/>
  <c r="C5337" i="5"/>
  <c r="C5336" i="5"/>
  <c r="C5335" i="5"/>
  <c r="C5334" i="5"/>
  <c r="C5333" i="5"/>
  <c r="C5332" i="5"/>
  <c r="C5331" i="5"/>
  <c r="C5330" i="5"/>
  <c r="C5329" i="5"/>
  <c r="C5328" i="5"/>
  <c r="C5327" i="5"/>
  <c r="C5326" i="5"/>
  <c r="C5325" i="5"/>
  <c r="C5324" i="5"/>
  <c r="C5323" i="5"/>
  <c r="C5322" i="5"/>
  <c r="C5321" i="5"/>
  <c r="C5320" i="5"/>
  <c r="C5319" i="5"/>
  <c r="C5318" i="5"/>
  <c r="C5317" i="5"/>
  <c r="C5316" i="5"/>
  <c r="C5315" i="5"/>
  <c r="C5314" i="5"/>
  <c r="C5313" i="5"/>
  <c r="C5312" i="5"/>
  <c r="C5311" i="5"/>
  <c r="C5310" i="5"/>
  <c r="C5309" i="5"/>
  <c r="C5308" i="5"/>
  <c r="C5307" i="5"/>
  <c r="C5306" i="5"/>
  <c r="C5305" i="5"/>
  <c r="C5304" i="5"/>
  <c r="C5303" i="5"/>
  <c r="C5302" i="5"/>
  <c r="C5301" i="5"/>
  <c r="C5300" i="5"/>
  <c r="C5299" i="5"/>
  <c r="C5298" i="5"/>
  <c r="C5297" i="5"/>
  <c r="C5296" i="5"/>
  <c r="C5295" i="5"/>
  <c r="C5294" i="5"/>
  <c r="C5293" i="5"/>
  <c r="C5292" i="5"/>
  <c r="C5291" i="5"/>
  <c r="C5290" i="5"/>
  <c r="C5289" i="5"/>
  <c r="C5288" i="5"/>
  <c r="C5287" i="5"/>
  <c r="C5286" i="5"/>
  <c r="C5285" i="5"/>
  <c r="C5284" i="5"/>
  <c r="C5283" i="5"/>
  <c r="C5282" i="5"/>
  <c r="C5281" i="5"/>
  <c r="C5280" i="5"/>
  <c r="C5279" i="5"/>
  <c r="C5278" i="5"/>
  <c r="C5277" i="5"/>
  <c r="C5276" i="5"/>
  <c r="C5275" i="5"/>
  <c r="C5274" i="5"/>
  <c r="C5273" i="5"/>
  <c r="C5272" i="5"/>
  <c r="C5271" i="5"/>
  <c r="C5270" i="5"/>
  <c r="C5269" i="5"/>
  <c r="C5268" i="5"/>
  <c r="C5267" i="5"/>
  <c r="C5266" i="5"/>
  <c r="C5265" i="5"/>
  <c r="C5264" i="5"/>
  <c r="C5263" i="5"/>
  <c r="C5262" i="5"/>
  <c r="C5261" i="5"/>
  <c r="C5260" i="5"/>
  <c r="C5259" i="5"/>
  <c r="C5258" i="5"/>
  <c r="C5257" i="5"/>
  <c r="C5256" i="5"/>
  <c r="C5255" i="5"/>
  <c r="C5254" i="5"/>
  <c r="C5253" i="5"/>
  <c r="C5252" i="5"/>
  <c r="C5251" i="5"/>
  <c r="C5250" i="5"/>
  <c r="C5249" i="5"/>
  <c r="C5248" i="5"/>
  <c r="C5247" i="5"/>
  <c r="C5246" i="5"/>
  <c r="C5245" i="5"/>
  <c r="C5244" i="5"/>
  <c r="C5243" i="5"/>
  <c r="C5242" i="5"/>
  <c r="C5241" i="5"/>
  <c r="C5240" i="5"/>
  <c r="C5239" i="5"/>
  <c r="C5238" i="5"/>
  <c r="C5237" i="5"/>
  <c r="C5236" i="5"/>
  <c r="C5235" i="5"/>
  <c r="C5234" i="5"/>
  <c r="C5233" i="5"/>
  <c r="C5232" i="5"/>
  <c r="C5231" i="5"/>
  <c r="C5230" i="5"/>
  <c r="C5229" i="5"/>
  <c r="C5228" i="5"/>
  <c r="C5227" i="5"/>
  <c r="C5226" i="5"/>
  <c r="C5225" i="5"/>
  <c r="C5224" i="5"/>
  <c r="C5223" i="5"/>
  <c r="C5222" i="5"/>
  <c r="C5221" i="5"/>
  <c r="C5220" i="5"/>
  <c r="C5219" i="5"/>
  <c r="C5218" i="5"/>
  <c r="C5217" i="5"/>
  <c r="C5216" i="5"/>
  <c r="C5215" i="5"/>
  <c r="C5214" i="5"/>
  <c r="C5213" i="5"/>
  <c r="C5212" i="5"/>
  <c r="C5211" i="5"/>
  <c r="C5210" i="5"/>
  <c r="C5209" i="5"/>
  <c r="C5208" i="5"/>
  <c r="C5207" i="5"/>
  <c r="C5206" i="5"/>
  <c r="C5205" i="5"/>
  <c r="C5204" i="5"/>
  <c r="C5203" i="5"/>
  <c r="C5202" i="5"/>
  <c r="C5201" i="5"/>
  <c r="C5200" i="5"/>
  <c r="C5199" i="5"/>
  <c r="C5198" i="5"/>
  <c r="C5197" i="5"/>
  <c r="C5196" i="5"/>
  <c r="C5195" i="5"/>
  <c r="C5194" i="5"/>
  <c r="C5193" i="5"/>
  <c r="C5192" i="5"/>
  <c r="C5191" i="5"/>
  <c r="C5190" i="5"/>
  <c r="C5189" i="5"/>
  <c r="C5188" i="5"/>
  <c r="C5187" i="5"/>
  <c r="C5186" i="5"/>
  <c r="C5185" i="5"/>
  <c r="C5184" i="5"/>
  <c r="C5183" i="5"/>
  <c r="C5182" i="5"/>
  <c r="C5181" i="5"/>
  <c r="C5180" i="5"/>
  <c r="C5179" i="5"/>
  <c r="C5178" i="5"/>
  <c r="C5177" i="5"/>
  <c r="C5176" i="5"/>
  <c r="C5175" i="5"/>
  <c r="C5174" i="5"/>
  <c r="C5173" i="5"/>
  <c r="C5172" i="5"/>
  <c r="C5171" i="5"/>
  <c r="C5170" i="5"/>
  <c r="C5169" i="5"/>
  <c r="C5168" i="5"/>
  <c r="C5167" i="5"/>
  <c r="C5166" i="5"/>
  <c r="C5165" i="5"/>
  <c r="C5164" i="5"/>
  <c r="C5163" i="5"/>
  <c r="C5162" i="5"/>
  <c r="C5161" i="5"/>
  <c r="C5160" i="5"/>
  <c r="C5159" i="5"/>
  <c r="C5158" i="5"/>
  <c r="C5157" i="5"/>
  <c r="C5156" i="5"/>
  <c r="C5155" i="5"/>
  <c r="C5154" i="5"/>
  <c r="C5153" i="5"/>
  <c r="C5152" i="5"/>
  <c r="C5151" i="5"/>
  <c r="C5150" i="5"/>
  <c r="C5149" i="5"/>
  <c r="C5148" i="5"/>
  <c r="C5147" i="5"/>
  <c r="C5146" i="5"/>
  <c r="C5145" i="5"/>
  <c r="C5144" i="5"/>
  <c r="C5143" i="5"/>
  <c r="C5142" i="5"/>
  <c r="C5141" i="5"/>
  <c r="C5140" i="5"/>
  <c r="C5139" i="5"/>
  <c r="C5138" i="5"/>
  <c r="C5137" i="5"/>
  <c r="C5136" i="5"/>
  <c r="C5135" i="5"/>
  <c r="C5134" i="5"/>
  <c r="C5133" i="5"/>
  <c r="C5132" i="5"/>
  <c r="C5131" i="5"/>
  <c r="C5130" i="5"/>
  <c r="C5129" i="5"/>
  <c r="C5128" i="5"/>
  <c r="C5127" i="5"/>
  <c r="C5126" i="5"/>
  <c r="C5125" i="5"/>
  <c r="C5124" i="5"/>
  <c r="C5123" i="5"/>
  <c r="C5122" i="5"/>
  <c r="C5121" i="5"/>
  <c r="C5120" i="5"/>
  <c r="C5119" i="5"/>
  <c r="C5118" i="5"/>
  <c r="C5117" i="5"/>
  <c r="C5116" i="5"/>
  <c r="C5115" i="5"/>
  <c r="C5114" i="5"/>
  <c r="C5113" i="5"/>
  <c r="C5112" i="5"/>
  <c r="C5111" i="5"/>
  <c r="C5110" i="5"/>
  <c r="C5109" i="5"/>
  <c r="C5108" i="5"/>
  <c r="C5107" i="5"/>
  <c r="C5106" i="5"/>
  <c r="C5105" i="5"/>
  <c r="C5104" i="5"/>
  <c r="C5103" i="5"/>
  <c r="C5102" i="5"/>
  <c r="C5101" i="5"/>
  <c r="C5100" i="5"/>
  <c r="C5099" i="5"/>
  <c r="C5098" i="5"/>
  <c r="C5097" i="5"/>
  <c r="C5096" i="5"/>
  <c r="C5095" i="5"/>
  <c r="C5094" i="5"/>
  <c r="C5093" i="5"/>
  <c r="C5092" i="5"/>
  <c r="C5091" i="5"/>
  <c r="C5090" i="5"/>
  <c r="C5089" i="5"/>
  <c r="C5088" i="5"/>
  <c r="C5087" i="5"/>
  <c r="C5086" i="5"/>
  <c r="C5085" i="5"/>
  <c r="C5084" i="5"/>
  <c r="C5083" i="5"/>
  <c r="C5082" i="5"/>
  <c r="C5081" i="5"/>
  <c r="C5080" i="5"/>
  <c r="C5079" i="5"/>
  <c r="C5078" i="5"/>
  <c r="C5077" i="5"/>
  <c r="C5076" i="5"/>
  <c r="C5075" i="5"/>
  <c r="C5074" i="5"/>
  <c r="C5073" i="5"/>
  <c r="C5072" i="5"/>
  <c r="C5071" i="5"/>
  <c r="C5070" i="5"/>
  <c r="C5069" i="5"/>
  <c r="C5068" i="5"/>
  <c r="C5067" i="5"/>
  <c r="C5066" i="5"/>
  <c r="C5065" i="5"/>
  <c r="C5064" i="5"/>
  <c r="C5063" i="5"/>
  <c r="C5062" i="5"/>
  <c r="C5061" i="5"/>
  <c r="C5060" i="5"/>
  <c r="C5059" i="5"/>
  <c r="C5058" i="5"/>
  <c r="C5057" i="5"/>
  <c r="C5056" i="5"/>
  <c r="C5055" i="5"/>
  <c r="C5054" i="5"/>
  <c r="C5053" i="5"/>
  <c r="C5052" i="5"/>
  <c r="C5051" i="5"/>
  <c r="C5050" i="5"/>
  <c r="C5049" i="5"/>
  <c r="C5048" i="5"/>
  <c r="C5047" i="5"/>
  <c r="C5046" i="5"/>
  <c r="C5045" i="5"/>
  <c r="C5044" i="5"/>
  <c r="C5043" i="5"/>
  <c r="C5042" i="5"/>
  <c r="C5041" i="5"/>
  <c r="C5040" i="5"/>
  <c r="C5039" i="5"/>
  <c r="C5038" i="5"/>
  <c r="C5037" i="5"/>
  <c r="C5036" i="5"/>
  <c r="C5035" i="5"/>
  <c r="C5034" i="5"/>
  <c r="C5033" i="5"/>
  <c r="C5032" i="5"/>
  <c r="C5031" i="5"/>
  <c r="C5030" i="5"/>
  <c r="C5029" i="5"/>
  <c r="C5028" i="5"/>
  <c r="C5027" i="5"/>
  <c r="C5026" i="5"/>
  <c r="C5025" i="5"/>
  <c r="C5024" i="5"/>
  <c r="C5023" i="5"/>
  <c r="C5022" i="5"/>
  <c r="C5021" i="5"/>
  <c r="C5020" i="5"/>
  <c r="C5019" i="5"/>
  <c r="C5018" i="5"/>
  <c r="C5017" i="5"/>
  <c r="C5016" i="5"/>
  <c r="C5015" i="5"/>
  <c r="C5014" i="5"/>
  <c r="C5013" i="5"/>
  <c r="C5012" i="5"/>
  <c r="C5011" i="5"/>
  <c r="C5010" i="5"/>
  <c r="C5009" i="5"/>
  <c r="C5008" i="5"/>
  <c r="C5007" i="5"/>
  <c r="C5006" i="5"/>
  <c r="C5005" i="5"/>
  <c r="C5004" i="5"/>
  <c r="C5003" i="5"/>
  <c r="C5002" i="5"/>
  <c r="C5001" i="5"/>
  <c r="C5000" i="5"/>
  <c r="C4999" i="5"/>
  <c r="C4998" i="5"/>
  <c r="C4997" i="5"/>
  <c r="C4996" i="5"/>
  <c r="C4995" i="5"/>
  <c r="C4994" i="5"/>
  <c r="C4993" i="5"/>
  <c r="C4992" i="5"/>
  <c r="C4991" i="5"/>
  <c r="C4990" i="5"/>
  <c r="C4989" i="5"/>
  <c r="C4988" i="5"/>
  <c r="C4987" i="5"/>
  <c r="C4986" i="5"/>
  <c r="C4985" i="5"/>
  <c r="C4984" i="5"/>
  <c r="C4983" i="5"/>
  <c r="C4982" i="5"/>
  <c r="C4981" i="5"/>
  <c r="C4980" i="5"/>
  <c r="C4979" i="5"/>
  <c r="C4978" i="5"/>
  <c r="C4977" i="5"/>
  <c r="C4976" i="5"/>
  <c r="C4975" i="5"/>
  <c r="C4974" i="5"/>
  <c r="C4973" i="5"/>
  <c r="C4972" i="5"/>
  <c r="C4971" i="5"/>
  <c r="C4970" i="5"/>
  <c r="C4969" i="5"/>
  <c r="C4968" i="5"/>
  <c r="C4967" i="5"/>
  <c r="C4966" i="5"/>
  <c r="C4965" i="5"/>
  <c r="C4964" i="5"/>
  <c r="C4963" i="5"/>
  <c r="C4962" i="5"/>
  <c r="C4961" i="5"/>
  <c r="C4960" i="5"/>
  <c r="C4959" i="5"/>
  <c r="C4958" i="5"/>
  <c r="C4957" i="5"/>
  <c r="C4956" i="5"/>
  <c r="C4955" i="5"/>
  <c r="C4954" i="5"/>
  <c r="C4953" i="5"/>
  <c r="C4952" i="5"/>
  <c r="C4951" i="5"/>
  <c r="C4950" i="5"/>
  <c r="C4949" i="5"/>
  <c r="C4948" i="5"/>
  <c r="C4947" i="5"/>
  <c r="C4946" i="5"/>
  <c r="C4945" i="5"/>
  <c r="C4944" i="5"/>
  <c r="C4943" i="5"/>
  <c r="C4942" i="5"/>
  <c r="C4941" i="5"/>
  <c r="C4940" i="5"/>
  <c r="C4939" i="5"/>
  <c r="C4938" i="5"/>
  <c r="C4937" i="5"/>
  <c r="C4936" i="5"/>
  <c r="C4935" i="5"/>
  <c r="C4934" i="5"/>
  <c r="C4933" i="5"/>
  <c r="C4932" i="5"/>
  <c r="C4931" i="5"/>
  <c r="C4930" i="5"/>
  <c r="C4929" i="5"/>
  <c r="C4928" i="5"/>
  <c r="C4927" i="5"/>
  <c r="C4926" i="5"/>
  <c r="C4925" i="5"/>
  <c r="C4924" i="5"/>
  <c r="C4923" i="5"/>
  <c r="C4922" i="5"/>
  <c r="C4921" i="5"/>
  <c r="C4920" i="5"/>
  <c r="C4919" i="5"/>
  <c r="C4918" i="5"/>
  <c r="C4917" i="5"/>
  <c r="C4916" i="5"/>
  <c r="C4915" i="5"/>
  <c r="C4914" i="5"/>
  <c r="C4913" i="5"/>
  <c r="C4912" i="5"/>
  <c r="C4911" i="5"/>
  <c r="C4910" i="5"/>
  <c r="C4909" i="5"/>
  <c r="C4908" i="5"/>
  <c r="C4907" i="5"/>
  <c r="C4906" i="5"/>
  <c r="C4905" i="5"/>
  <c r="C4904" i="5"/>
  <c r="C4903" i="5"/>
  <c r="C4902" i="5"/>
  <c r="C4901" i="5"/>
  <c r="C4900" i="5"/>
  <c r="C4899" i="5"/>
  <c r="C4898" i="5"/>
  <c r="C4897" i="5"/>
  <c r="C4896" i="5"/>
  <c r="C4895" i="5"/>
  <c r="C4894" i="5"/>
  <c r="C4893" i="5"/>
  <c r="C4892" i="5"/>
  <c r="C4891" i="5"/>
  <c r="C4890" i="5"/>
  <c r="C4889" i="5"/>
  <c r="C4888" i="5"/>
  <c r="C4887" i="5"/>
  <c r="C4886" i="5"/>
  <c r="C4885" i="5"/>
  <c r="C4884" i="5"/>
  <c r="C4883" i="5"/>
  <c r="C4882" i="5"/>
  <c r="C4881" i="5"/>
  <c r="C4880" i="5"/>
  <c r="C4879" i="5"/>
  <c r="C4878" i="5"/>
  <c r="C4877" i="5"/>
  <c r="C4876" i="5"/>
  <c r="C4875" i="5"/>
  <c r="C4874" i="5"/>
  <c r="C4873" i="5"/>
  <c r="C4872" i="5"/>
  <c r="C4871" i="5"/>
  <c r="C4870" i="5"/>
  <c r="C4869" i="5"/>
  <c r="C4868" i="5"/>
  <c r="C4867" i="5"/>
  <c r="C4866" i="5"/>
  <c r="C4865" i="5"/>
  <c r="C4864" i="5"/>
  <c r="C4863" i="5"/>
  <c r="C4862" i="5"/>
  <c r="C4861" i="5"/>
  <c r="C4860" i="5"/>
  <c r="C4859" i="5"/>
  <c r="C4858" i="5"/>
  <c r="C4857" i="5"/>
  <c r="C4856" i="5"/>
  <c r="C4855" i="5"/>
  <c r="C4854" i="5"/>
  <c r="C4853" i="5"/>
  <c r="C4852" i="5"/>
  <c r="C4851" i="5"/>
  <c r="C4850" i="5"/>
  <c r="C4849" i="5"/>
  <c r="C4848" i="5"/>
  <c r="C4847" i="5"/>
  <c r="C4846" i="5"/>
  <c r="C4845" i="5"/>
  <c r="C4844" i="5"/>
  <c r="C4843" i="5"/>
  <c r="C4842" i="5"/>
  <c r="C4841" i="5"/>
  <c r="C4840" i="5"/>
  <c r="C4839" i="5"/>
  <c r="C4838" i="5"/>
  <c r="C4837" i="5"/>
  <c r="C4836" i="5"/>
  <c r="C4835" i="5"/>
  <c r="C4834" i="5"/>
  <c r="C4833" i="5"/>
  <c r="C4832" i="5"/>
  <c r="C4831" i="5"/>
  <c r="C4830" i="5"/>
  <c r="C4829" i="5"/>
  <c r="C4828" i="5"/>
  <c r="C4827" i="5"/>
  <c r="C4826" i="5"/>
  <c r="C4825" i="5"/>
  <c r="C4824" i="5"/>
  <c r="C4823" i="5"/>
  <c r="C4822" i="5"/>
  <c r="C4821" i="5"/>
  <c r="C4820" i="5"/>
  <c r="C4819" i="5"/>
  <c r="C4818" i="5"/>
  <c r="C4817" i="5"/>
  <c r="C4816" i="5"/>
  <c r="C4815" i="5"/>
  <c r="C4814" i="5"/>
  <c r="C4813" i="5"/>
  <c r="C4812" i="5"/>
  <c r="C4811" i="5"/>
  <c r="C4810" i="5"/>
  <c r="C4809" i="5"/>
  <c r="C4808" i="5"/>
  <c r="C4807" i="5"/>
  <c r="C4806" i="5"/>
  <c r="C4805" i="5"/>
  <c r="C4804" i="5"/>
  <c r="C4803" i="5"/>
  <c r="C4802" i="5"/>
  <c r="C4801" i="5"/>
  <c r="C4800" i="5"/>
  <c r="C4799" i="5"/>
  <c r="C4798" i="5"/>
  <c r="C4797" i="5"/>
  <c r="C4796" i="5"/>
  <c r="C4795" i="5"/>
  <c r="C4794" i="5"/>
  <c r="C4793" i="5"/>
  <c r="C4792" i="5"/>
  <c r="C4791" i="5"/>
  <c r="C4790" i="5"/>
  <c r="C4789" i="5"/>
  <c r="C4788" i="5"/>
  <c r="C4787" i="5"/>
  <c r="C4786" i="5"/>
  <c r="C4785" i="5"/>
  <c r="C4784" i="5"/>
  <c r="C4783" i="5"/>
  <c r="C4782" i="5"/>
  <c r="C4781" i="5"/>
  <c r="C4780" i="5"/>
  <c r="C4779" i="5"/>
  <c r="C4778" i="5"/>
  <c r="C4777" i="5"/>
  <c r="C4776" i="5"/>
  <c r="C4775" i="5"/>
  <c r="C4774" i="5"/>
  <c r="C4773" i="5"/>
  <c r="C4772" i="5"/>
  <c r="C4771" i="5"/>
  <c r="C4770" i="5"/>
  <c r="C4769" i="5"/>
  <c r="C4768" i="5"/>
  <c r="C4767" i="5"/>
  <c r="C4766" i="5"/>
  <c r="C4765" i="5"/>
  <c r="C4764" i="5"/>
  <c r="C4763" i="5"/>
  <c r="C4762" i="5"/>
  <c r="C4761" i="5"/>
  <c r="C4760" i="5"/>
  <c r="C4759" i="5"/>
  <c r="C4758" i="5"/>
  <c r="C4757" i="5"/>
  <c r="C4756" i="5"/>
  <c r="C4755" i="5"/>
  <c r="C4754" i="5"/>
  <c r="C4753" i="5"/>
  <c r="C4752" i="5"/>
  <c r="C4751" i="5"/>
  <c r="C4750" i="5"/>
  <c r="C4749" i="5"/>
  <c r="C4748" i="5"/>
  <c r="C4747" i="5"/>
  <c r="C4746" i="5"/>
  <c r="C4745" i="5"/>
  <c r="C4744" i="5"/>
  <c r="C4743" i="5"/>
  <c r="C4742" i="5"/>
  <c r="C4741" i="5"/>
  <c r="C4740" i="5"/>
  <c r="C4739" i="5"/>
  <c r="C4738" i="5"/>
  <c r="C4737" i="5"/>
  <c r="C4736" i="5"/>
  <c r="C4735" i="5"/>
  <c r="C4734" i="5"/>
  <c r="C4733" i="5"/>
  <c r="C4732" i="5"/>
  <c r="C4731" i="5"/>
  <c r="C4730" i="5"/>
  <c r="C4729" i="5"/>
  <c r="C4728" i="5"/>
  <c r="C4727" i="5"/>
  <c r="C4726" i="5"/>
  <c r="C4725" i="5"/>
  <c r="C4724" i="5"/>
  <c r="C4723" i="5"/>
  <c r="C4722" i="5"/>
  <c r="C4721" i="5"/>
  <c r="C4720" i="5"/>
  <c r="C4719" i="5"/>
  <c r="C4718" i="5"/>
  <c r="C4717" i="5"/>
  <c r="C4716" i="5"/>
  <c r="C4715" i="5"/>
  <c r="C4714" i="5"/>
  <c r="C4713" i="5"/>
  <c r="C4712" i="5"/>
  <c r="C4711" i="5"/>
  <c r="C4710" i="5"/>
  <c r="C4709" i="5"/>
  <c r="C4708" i="5"/>
  <c r="C4707" i="5"/>
  <c r="C4706" i="5"/>
  <c r="C4705" i="5"/>
  <c r="C4704" i="5"/>
  <c r="C4703" i="5"/>
  <c r="C4702" i="5"/>
  <c r="C4701" i="5"/>
  <c r="C4700" i="5"/>
  <c r="C4699" i="5"/>
  <c r="C4698" i="5"/>
  <c r="C4697" i="5"/>
  <c r="C4696" i="5"/>
  <c r="C4695" i="5"/>
  <c r="C4694" i="5"/>
  <c r="C4693" i="5"/>
  <c r="C4692" i="5"/>
  <c r="C4691" i="5"/>
  <c r="C4690" i="5"/>
  <c r="C4689" i="5"/>
  <c r="C4688" i="5"/>
  <c r="C4687" i="5"/>
  <c r="C4686" i="5"/>
  <c r="C4685" i="5"/>
  <c r="C4684" i="5"/>
  <c r="C4683" i="5"/>
  <c r="C4682" i="5"/>
  <c r="C4681" i="5"/>
  <c r="C4680" i="5"/>
  <c r="C4679" i="5"/>
  <c r="C4678" i="5"/>
  <c r="C4677" i="5"/>
  <c r="C4676" i="5"/>
  <c r="C4675" i="5"/>
  <c r="C4674" i="5"/>
  <c r="C4673" i="5"/>
  <c r="C4672" i="5"/>
  <c r="C4671" i="5"/>
  <c r="C4670" i="5"/>
  <c r="C4669" i="5"/>
  <c r="C4668" i="5"/>
  <c r="C4667" i="5"/>
  <c r="C4666" i="5"/>
  <c r="C4665" i="5"/>
  <c r="C4664" i="5"/>
  <c r="C4663" i="5"/>
  <c r="C4662" i="5"/>
  <c r="C4661" i="5"/>
  <c r="C4660" i="5"/>
  <c r="C4659" i="5"/>
  <c r="C4658" i="5"/>
  <c r="C4657" i="5"/>
  <c r="C4656" i="5"/>
  <c r="C4655" i="5"/>
  <c r="C4654" i="5"/>
  <c r="C4653" i="5"/>
  <c r="C4652" i="5"/>
  <c r="C4651" i="5"/>
  <c r="C4650" i="5"/>
  <c r="C4649" i="5"/>
  <c r="C4648" i="5"/>
  <c r="C4647" i="5"/>
  <c r="C4646" i="5"/>
  <c r="C4645" i="5"/>
  <c r="C4644" i="5"/>
  <c r="C4643" i="5"/>
  <c r="C4642" i="5"/>
  <c r="C4641" i="5"/>
  <c r="C4640" i="5"/>
  <c r="C4639" i="5"/>
  <c r="C4638" i="5"/>
  <c r="C4637" i="5"/>
  <c r="C4636" i="5"/>
  <c r="C4635" i="5"/>
  <c r="C4634" i="5"/>
  <c r="C4633" i="5"/>
  <c r="C4632" i="5"/>
  <c r="C4631" i="5"/>
  <c r="C4630" i="5"/>
  <c r="C4629" i="5"/>
  <c r="C4628" i="5"/>
  <c r="C4627" i="5"/>
  <c r="C4626" i="5"/>
  <c r="C4625" i="5"/>
  <c r="C4624" i="5"/>
  <c r="C4623" i="5"/>
  <c r="C4622" i="5"/>
  <c r="C4621" i="5"/>
  <c r="C4620" i="5"/>
  <c r="C4619" i="5"/>
  <c r="C4618" i="5"/>
  <c r="C4617" i="5"/>
  <c r="C4616" i="5"/>
  <c r="C4615" i="5"/>
  <c r="C4614" i="5"/>
  <c r="C4613" i="5"/>
  <c r="C4612" i="5"/>
  <c r="C4611" i="5"/>
  <c r="C4610" i="5"/>
  <c r="C4609" i="5"/>
  <c r="C4608" i="5"/>
  <c r="C4607" i="5"/>
  <c r="C4606" i="5"/>
  <c r="C4605" i="5"/>
  <c r="C4604" i="5"/>
  <c r="C4603" i="5"/>
  <c r="C4602" i="5"/>
  <c r="C4601" i="5"/>
  <c r="C4600" i="5"/>
  <c r="C4599" i="5"/>
  <c r="C4598" i="5"/>
  <c r="C4597" i="5"/>
  <c r="C4596" i="5"/>
  <c r="C4595" i="5"/>
  <c r="C4594" i="5"/>
  <c r="C4593" i="5"/>
  <c r="C4592" i="5"/>
  <c r="C4591" i="5"/>
  <c r="C4590" i="5"/>
  <c r="C4589" i="5"/>
  <c r="C4588" i="5"/>
  <c r="C4587" i="5"/>
  <c r="C4586" i="5"/>
  <c r="C4585" i="5"/>
  <c r="C4584" i="5"/>
  <c r="C4583" i="5"/>
  <c r="C4582" i="5"/>
  <c r="C4581" i="5"/>
  <c r="C4580" i="5"/>
  <c r="C4579" i="5"/>
  <c r="C4578" i="5"/>
  <c r="C4577" i="5"/>
  <c r="C4576" i="5"/>
  <c r="C4575" i="5"/>
  <c r="C4574" i="5"/>
  <c r="C4573" i="5"/>
  <c r="C4572" i="5"/>
  <c r="C4571" i="5"/>
  <c r="C4570" i="5"/>
  <c r="C4569" i="5"/>
  <c r="C4568" i="5"/>
  <c r="C4567" i="5"/>
  <c r="C4566" i="5"/>
  <c r="C4565" i="5"/>
  <c r="C4564" i="5"/>
  <c r="C4563" i="5"/>
  <c r="C4562" i="5"/>
  <c r="C4561" i="5"/>
  <c r="C4560" i="5"/>
  <c r="C4559" i="5"/>
  <c r="C4558" i="5"/>
  <c r="C4557" i="5"/>
  <c r="C4556" i="5"/>
  <c r="C4555" i="5"/>
  <c r="C4554" i="5"/>
  <c r="C4553" i="5"/>
  <c r="C4552" i="5"/>
  <c r="C4551" i="5"/>
  <c r="C4550" i="5"/>
  <c r="C4549" i="5"/>
  <c r="C4548" i="5"/>
  <c r="C4547" i="5"/>
  <c r="C4546" i="5"/>
  <c r="C4545" i="5"/>
  <c r="C4544" i="5"/>
  <c r="C4543" i="5"/>
  <c r="C4542" i="5"/>
  <c r="C4541" i="5"/>
  <c r="C4540" i="5"/>
  <c r="C4539" i="5"/>
  <c r="C4538" i="5"/>
  <c r="C4537" i="5"/>
  <c r="C4536" i="5"/>
  <c r="C4535" i="5"/>
  <c r="C4534" i="5"/>
  <c r="C4533" i="5"/>
  <c r="C4532" i="5"/>
  <c r="C4531" i="5"/>
  <c r="C4530" i="5"/>
  <c r="C4529" i="5"/>
  <c r="C4528" i="5"/>
  <c r="C4527" i="5"/>
  <c r="C4526" i="5"/>
  <c r="C4525" i="5"/>
  <c r="C4524" i="5"/>
  <c r="C4523" i="5"/>
  <c r="C4522" i="5"/>
  <c r="C4521" i="5"/>
  <c r="C4520" i="5"/>
  <c r="C4519" i="5"/>
  <c r="C4518" i="5"/>
  <c r="C4517" i="5"/>
  <c r="C4516" i="5"/>
  <c r="C4515" i="5"/>
  <c r="C4514" i="5"/>
  <c r="C4513" i="5"/>
  <c r="C4512" i="5"/>
  <c r="C4511" i="5"/>
  <c r="C4510" i="5"/>
  <c r="C4509" i="5"/>
  <c r="C4508" i="5"/>
  <c r="C4507" i="5"/>
  <c r="C4506" i="5"/>
  <c r="C4505" i="5"/>
  <c r="C4504" i="5"/>
  <c r="C4503" i="5"/>
  <c r="C4502" i="5"/>
  <c r="C4501" i="5"/>
  <c r="C4500" i="5"/>
  <c r="C4499" i="5"/>
  <c r="C4498" i="5"/>
  <c r="C4497" i="5"/>
  <c r="C4496" i="5"/>
  <c r="C4495" i="5"/>
  <c r="C4494" i="5"/>
  <c r="C4493" i="5"/>
  <c r="C4492" i="5"/>
  <c r="C4491" i="5"/>
  <c r="C4490" i="5"/>
  <c r="C4489" i="5"/>
  <c r="C4488" i="5"/>
  <c r="C4487" i="5"/>
  <c r="C4486" i="5"/>
  <c r="C4485" i="5"/>
  <c r="C4484" i="5"/>
  <c r="C4483" i="5"/>
  <c r="C4482" i="5"/>
  <c r="C4481" i="5"/>
  <c r="C4480" i="5"/>
  <c r="C4479" i="5"/>
  <c r="C4478" i="5"/>
  <c r="C4477" i="5"/>
  <c r="C4476" i="5"/>
  <c r="C4475" i="5"/>
  <c r="C4474" i="5"/>
  <c r="C4473" i="5"/>
  <c r="C4472" i="5"/>
  <c r="C4471" i="5"/>
  <c r="C4470" i="5"/>
  <c r="C4469" i="5"/>
  <c r="C4468" i="5"/>
  <c r="C4467" i="5"/>
  <c r="C4466" i="5"/>
  <c r="C4465" i="5"/>
  <c r="C4464" i="5"/>
  <c r="C4463" i="5"/>
  <c r="C4462" i="5"/>
  <c r="C4461" i="5"/>
  <c r="C4460" i="5"/>
  <c r="C4459" i="5"/>
  <c r="C4458" i="5"/>
  <c r="C4457" i="5"/>
  <c r="C4456" i="5"/>
  <c r="C4455" i="5"/>
  <c r="C4454" i="5"/>
  <c r="C4453" i="5"/>
  <c r="C4452" i="5"/>
  <c r="C4451" i="5"/>
  <c r="C4450" i="5"/>
  <c r="C4449" i="5"/>
  <c r="C4448" i="5"/>
  <c r="C4447" i="5"/>
  <c r="C4446" i="5"/>
  <c r="C4445" i="5"/>
  <c r="C4444" i="5"/>
  <c r="C4443" i="5"/>
  <c r="C4442" i="5"/>
  <c r="C4441" i="5"/>
  <c r="C4440" i="5"/>
  <c r="C4439" i="5"/>
  <c r="C4438" i="5"/>
  <c r="C4437" i="5"/>
  <c r="C4436" i="5"/>
  <c r="C4435" i="5"/>
  <c r="C4434" i="5"/>
  <c r="C4433" i="5"/>
  <c r="C4432" i="5"/>
  <c r="C4431" i="5"/>
  <c r="C4430" i="5"/>
  <c r="C4429" i="5"/>
  <c r="C4428" i="5"/>
  <c r="C4427" i="5"/>
  <c r="C4426" i="5"/>
  <c r="C4425" i="5"/>
  <c r="C4424" i="5"/>
  <c r="C4423" i="5"/>
  <c r="C4422" i="5"/>
  <c r="C4421" i="5"/>
  <c r="C4420" i="5"/>
  <c r="C4419" i="5"/>
  <c r="C4418" i="5"/>
  <c r="C4417" i="5"/>
  <c r="C4416" i="5"/>
  <c r="C4415" i="5"/>
  <c r="C4414" i="5"/>
  <c r="C4413" i="5"/>
  <c r="C4412" i="5"/>
  <c r="C4411" i="5"/>
  <c r="C4410" i="5"/>
  <c r="C4409" i="5"/>
  <c r="C4408" i="5"/>
  <c r="C4407" i="5"/>
  <c r="C4406" i="5"/>
  <c r="C4405" i="5"/>
  <c r="C4404" i="5"/>
  <c r="C4403" i="5"/>
  <c r="C4402" i="5"/>
  <c r="C4401" i="5"/>
  <c r="C4400" i="5"/>
  <c r="C4399" i="5"/>
  <c r="C4398" i="5"/>
  <c r="C4397" i="5"/>
  <c r="C4396" i="5"/>
  <c r="C4395" i="5"/>
  <c r="C4394" i="5"/>
  <c r="C4393" i="5"/>
  <c r="C4392" i="5"/>
  <c r="C4391" i="5"/>
  <c r="C4390" i="5"/>
  <c r="C4389" i="5"/>
  <c r="C4388" i="5"/>
  <c r="C4387" i="5"/>
  <c r="C4386" i="5"/>
  <c r="C4385" i="5"/>
  <c r="C4384" i="5"/>
  <c r="C4383" i="5"/>
  <c r="C4382" i="5"/>
  <c r="C4381" i="5"/>
  <c r="C4380" i="5"/>
  <c r="C4379" i="5"/>
  <c r="C4378" i="5"/>
  <c r="C4377" i="5"/>
  <c r="C4376" i="5"/>
  <c r="C4375" i="5"/>
  <c r="C4374" i="5"/>
  <c r="C4373" i="5"/>
  <c r="C4372" i="5"/>
  <c r="C4371" i="5"/>
  <c r="C4370" i="5"/>
  <c r="C4369" i="5"/>
  <c r="C4368" i="5"/>
  <c r="C4367" i="5"/>
  <c r="C4366" i="5"/>
  <c r="C4365" i="5"/>
  <c r="C4364" i="5"/>
  <c r="C4363" i="5"/>
  <c r="C4362" i="5"/>
  <c r="C4361" i="5"/>
  <c r="C4360" i="5"/>
  <c r="C4359" i="5"/>
  <c r="C4358" i="5"/>
  <c r="C4357" i="5"/>
  <c r="C4356" i="5"/>
  <c r="C4355" i="5"/>
  <c r="C4354" i="5"/>
  <c r="C4353" i="5"/>
  <c r="C4352" i="5"/>
  <c r="C4351" i="5"/>
  <c r="C4350" i="5"/>
  <c r="C4349" i="5"/>
  <c r="C4348" i="5"/>
  <c r="C4347" i="5"/>
  <c r="C4346" i="5"/>
  <c r="C4345" i="5"/>
  <c r="C4344" i="5"/>
  <c r="C4343" i="5"/>
  <c r="C4342" i="5"/>
  <c r="C4341" i="5"/>
  <c r="C4340" i="5"/>
  <c r="C4339" i="5"/>
  <c r="C4338" i="5"/>
  <c r="C4337" i="5"/>
  <c r="C4336" i="5"/>
  <c r="C4335" i="5"/>
  <c r="C4334" i="5"/>
  <c r="C4333" i="5"/>
  <c r="C4332" i="5"/>
  <c r="C4331" i="5"/>
  <c r="C4330" i="5"/>
  <c r="C4329" i="5"/>
  <c r="C4328" i="5"/>
  <c r="C4327" i="5"/>
  <c r="C4326" i="5"/>
  <c r="C4325" i="5"/>
  <c r="C4324" i="5"/>
  <c r="C4323" i="5"/>
  <c r="C4322" i="5"/>
  <c r="C4321" i="5"/>
  <c r="C4320" i="5"/>
  <c r="C4319" i="5"/>
  <c r="C4318" i="5"/>
  <c r="C4317" i="5"/>
  <c r="C4316" i="5"/>
  <c r="C4315" i="5"/>
  <c r="C4314" i="5"/>
  <c r="C4313" i="5"/>
  <c r="C4312" i="5"/>
  <c r="C4311" i="5"/>
  <c r="C4310" i="5"/>
  <c r="C4309" i="5"/>
  <c r="C4308" i="5"/>
  <c r="C4307" i="5"/>
  <c r="C4306" i="5"/>
  <c r="C4305" i="5"/>
  <c r="C4304" i="5"/>
  <c r="C4303" i="5"/>
  <c r="C4302" i="5"/>
  <c r="C4301" i="5"/>
  <c r="C4300" i="5"/>
  <c r="C4299" i="5"/>
  <c r="C4298" i="5"/>
  <c r="C4297" i="5"/>
  <c r="C4296" i="5"/>
  <c r="C4295" i="5"/>
  <c r="C4294" i="5"/>
  <c r="C4293" i="5"/>
  <c r="C4292" i="5"/>
  <c r="C4291" i="5"/>
  <c r="C4290" i="5"/>
  <c r="C4289" i="5"/>
  <c r="C4288" i="5"/>
  <c r="C4287" i="5"/>
  <c r="C4286" i="5"/>
  <c r="C4285" i="5"/>
  <c r="C4284" i="5"/>
  <c r="C4283" i="5"/>
  <c r="C4282" i="5"/>
  <c r="C4281" i="5"/>
  <c r="C4280" i="5"/>
  <c r="C4279" i="5"/>
  <c r="C4278" i="5"/>
  <c r="C4277" i="5"/>
  <c r="C4276" i="5"/>
  <c r="C4275" i="5"/>
  <c r="C4274" i="5"/>
  <c r="C4273" i="5"/>
  <c r="C4272" i="5"/>
  <c r="C4271" i="5"/>
  <c r="C4270" i="5"/>
  <c r="C4269" i="5"/>
  <c r="C4268" i="5"/>
  <c r="C4267" i="5"/>
  <c r="C4266" i="5"/>
  <c r="C4265" i="5"/>
  <c r="C4264" i="5"/>
  <c r="C4263" i="5"/>
  <c r="C4262" i="5"/>
  <c r="C4261" i="5"/>
  <c r="C4260" i="5"/>
  <c r="C4259" i="5"/>
  <c r="C4258" i="5"/>
  <c r="C4257" i="5"/>
  <c r="C4256" i="5"/>
  <c r="C4255" i="5"/>
  <c r="C4254" i="5"/>
  <c r="C4253" i="5"/>
  <c r="C4252" i="5"/>
  <c r="C4251" i="5"/>
  <c r="C4250" i="5"/>
  <c r="C4249" i="5"/>
  <c r="C4248" i="5"/>
  <c r="C4247" i="5"/>
  <c r="C4246" i="5"/>
  <c r="C4245" i="5"/>
  <c r="C4244" i="5"/>
  <c r="C4243" i="5"/>
  <c r="C4242" i="5"/>
  <c r="C4241" i="5"/>
  <c r="C4240" i="5"/>
  <c r="C4239" i="5"/>
  <c r="C4238" i="5"/>
  <c r="C4237" i="5"/>
  <c r="C4236" i="5"/>
  <c r="C4235" i="5"/>
  <c r="C4234" i="5"/>
  <c r="C4233" i="5"/>
  <c r="C4232" i="5"/>
  <c r="C4231" i="5"/>
  <c r="C4230" i="5"/>
  <c r="C4229" i="5"/>
  <c r="C4228" i="5"/>
  <c r="C4227" i="5"/>
  <c r="C4226" i="5"/>
  <c r="C4225" i="5"/>
  <c r="C4224" i="5"/>
  <c r="C4223" i="5"/>
  <c r="C4222" i="5"/>
  <c r="C4221" i="5"/>
  <c r="C4220" i="5"/>
  <c r="C4219" i="5"/>
  <c r="C4218" i="5"/>
  <c r="C4217" i="5"/>
  <c r="C4216" i="5"/>
  <c r="C4215" i="5"/>
  <c r="C4214" i="5"/>
  <c r="C4213" i="5"/>
  <c r="C4212" i="5"/>
  <c r="C4211" i="5"/>
  <c r="C4210" i="5"/>
  <c r="C4209" i="5"/>
  <c r="C4208" i="5"/>
  <c r="C4207" i="5"/>
  <c r="C4206" i="5"/>
  <c r="C4205" i="5"/>
  <c r="C4204" i="5"/>
  <c r="C4203" i="5"/>
  <c r="C4202" i="5"/>
  <c r="C4201" i="5"/>
  <c r="C4200" i="5"/>
  <c r="C4199" i="5"/>
  <c r="C4198" i="5"/>
  <c r="C4197" i="5"/>
  <c r="C4196" i="5"/>
  <c r="C4195" i="5"/>
  <c r="C4194" i="5"/>
  <c r="C4193" i="5"/>
  <c r="C4192" i="5"/>
  <c r="C4191" i="5"/>
  <c r="C4190" i="5"/>
  <c r="C4189" i="5"/>
  <c r="C4188" i="5"/>
  <c r="C4187" i="5"/>
  <c r="C4186" i="5"/>
  <c r="C4185" i="5"/>
  <c r="C4184" i="5"/>
  <c r="C4183" i="5"/>
  <c r="C4182" i="5"/>
  <c r="C4181" i="5"/>
  <c r="C4180" i="5"/>
  <c r="C4179" i="5"/>
  <c r="C4178" i="5"/>
  <c r="C4177" i="5"/>
  <c r="C4176" i="5"/>
  <c r="C4175" i="5"/>
  <c r="C4174" i="5"/>
  <c r="C4173" i="5"/>
  <c r="C4172" i="5"/>
  <c r="C4171" i="5"/>
  <c r="C4170" i="5"/>
  <c r="C4169" i="5"/>
  <c r="C4168" i="5"/>
  <c r="C4167" i="5"/>
  <c r="C4166" i="5"/>
  <c r="C4165" i="5"/>
  <c r="C4164" i="5"/>
  <c r="C4163" i="5"/>
  <c r="C4162" i="5"/>
  <c r="C4161" i="5"/>
  <c r="C4160" i="5"/>
  <c r="C4159" i="5"/>
  <c r="C4158" i="5"/>
  <c r="C4157" i="5"/>
  <c r="C4156" i="5"/>
  <c r="C4155" i="5"/>
  <c r="C4154" i="5"/>
  <c r="C4153" i="5"/>
  <c r="C4152" i="5"/>
  <c r="C4151" i="5"/>
  <c r="C4150" i="5"/>
  <c r="C4149" i="5"/>
  <c r="C4148" i="5"/>
  <c r="C4147" i="5"/>
  <c r="C4146" i="5"/>
  <c r="C4145" i="5"/>
  <c r="C4144" i="5"/>
  <c r="C4143" i="5"/>
  <c r="C4142" i="5"/>
  <c r="C4141" i="5"/>
  <c r="C4140" i="5"/>
  <c r="C4139" i="5"/>
  <c r="C4138" i="5"/>
  <c r="C4137" i="5"/>
  <c r="C4136" i="5"/>
  <c r="C4135" i="5"/>
  <c r="C4134" i="5"/>
  <c r="C4133" i="5"/>
  <c r="C4132" i="5"/>
  <c r="C4131" i="5"/>
  <c r="C4130" i="5"/>
  <c r="C4129" i="5"/>
  <c r="C4128" i="5"/>
  <c r="C4127" i="5"/>
  <c r="C4126" i="5"/>
  <c r="C4125" i="5"/>
  <c r="C4124" i="5"/>
  <c r="C4123" i="5"/>
  <c r="C4122" i="5"/>
  <c r="C4121" i="5"/>
  <c r="C4120" i="5"/>
  <c r="C4119" i="5"/>
  <c r="C4118" i="5"/>
  <c r="C4117" i="5"/>
  <c r="C4116" i="5"/>
  <c r="C4115" i="5"/>
  <c r="C4114" i="5"/>
  <c r="C4113" i="5"/>
  <c r="C4112" i="5"/>
  <c r="C4111" i="5"/>
  <c r="C4110" i="5"/>
  <c r="C4109" i="5"/>
  <c r="C4108" i="5"/>
  <c r="C4107" i="5"/>
  <c r="C4106" i="5"/>
  <c r="C4105" i="5"/>
  <c r="C4104" i="5"/>
  <c r="C4103" i="5"/>
  <c r="C4102" i="5"/>
  <c r="C4101" i="5"/>
  <c r="C4100" i="5"/>
  <c r="C4099" i="5"/>
  <c r="C4098" i="5"/>
  <c r="C4097" i="5"/>
  <c r="C4096" i="5"/>
  <c r="C4095" i="5"/>
  <c r="C4094" i="5"/>
  <c r="C4093" i="5"/>
  <c r="C4092" i="5"/>
  <c r="C4091" i="5"/>
  <c r="C4090" i="5"/>
  <c r="C4089" i="5"/>
  <c r="C4088" i="5"/>
  <c r="C4087" i="5"/>
  <c r="C4086" i="5"/>
  <c r="C4085" i="5"/>
  <c r="C4084" i="5"/>
  <c r="C4083" i="5"/>
  <c r="C4082" i="5"/>
  <c r="C4081" i="5"/>
  <c r="C4080" i="5"/>
  <c r="C4079" i="5"/>
  <c r="C4078" i="5"/>
  <c r="C4077" i="5"/>
  <c r="C4076" i="5"/>
  <c r="C4075" i="5"/>
  <c r="C4074" i="5"/>
  <c r="C4073" i="5"/>
  <c r="C4072" i="5"/>
  <c r="C4071" i="5"/>
  <c r="C4070" i="5"/>
  <c r="C4069" i="5"/>
  <c r="C4068" i="5"/>
  <c r="C4067" i="5"/>
  <c r="C4066" i="5"/>
  <c r="C4065" i="5"/>
  <c r="C4064" i="5"/>
  <c r="C4063" i="5"/>
  <c r="C4062" i="5"/>
  <c r="C4061" i="5"/>
  <c r="C4060" i="5"/>
  <c r="C4059" i="5"/>
  <c r="C4058" i="5"/>
  <c r="C4057" i="5"/>
  <c r="C4056" i="5"/>
  <c r="C4055" i="5"/>
  <c r="C4054" i="5"/>
  <c r="C4053" i="5"/>
  <c r="C4052" i="5"/>
  <c r="C4051" i="5"/>
  <c r="C4050" i="5"/>
  <c r="C4049" i="5"/>
  <c r="C4048" i="5"/>
  <c r="C4047" i="5"/>
  <c r="C4046" i="5"/>
  <c r="C4045" i="5"/>
  <c r="C4044" i="5"/>
  <c r="C4043" i="5"/>
  <c r="C4042" i="5"/>
  <c r="C4041" i="5"/>
  <c r="C4040" i="5"/>
  <c r="C4039" i="5"/>
  <c r="C4038" i="5"/>
  <c r="C4037" i="5"/>
  <c r="C4036" i="5"/>
  <c r="C4035" i="5"/>
  <c r="C4034" i="5"/>
  <c r="C4033" i="5"/>
  <c r="C4032" i="5"/>
  <c r="C4031" i="5"/>
  <c r="C4030" i="5"/>
  <c r="C4029" i="5"/>
  <c r="C4028" i="5"/>
  <c r="C4027" i="5"/>
  <c r="C4026" i="5"/>
  <c r="C4025" i="5"/>
  <c r="C4024" i="5"/>
  <c r="C4023" i="5"/>
  <c r="C4022" i="5"/>
  <c r="C4021" i="5"/>
  <c r="C4020" i="5"/>
  <c r="C4019" i="5"/>
  <c r="C4018" i="5"/>
  <c r="C4017" i="5"/>
  <c r="C4016" i="5"/>
  <c r="C4015" i="5"/>
  <c r="C4014" i="5"/>
  <c r="C4013" i="5"/>
  <c r="C4012" i="5"/>
  <c r="C4011" i="5"/>
  <c r="C4010" i="5"/>
  <c r="C4009" i="5"/>
  <c r="C4008" i="5"/>
  <c r="C4007" i="5"/>
  <c r="C4006" i="5"/>
  <c r="C4005" i="5"/>
  <c r="C4004" i="5"/>
  <c r="C4003" i="5"/>
  <c r="C4002" i="5"/>
  <c r="C4001" i="5"/>
  <c r="C4000" i="5"/>
  <c r="C3999" i="5"/>
  <c r="C3998" i="5"/>
  <c r="C3997" i="5"/>
  <c r="C3996" i="5"/>
  <c r="C3995" i="5"/>
  <c r="C3994" i="5"/>
  <c r="C3993" i="5"/>
  <c r="C3992" i="5"/>
  <c r="C3991" i="5"/>
  <c r="C3990" i="5"/>
  <c r="C3989" i="5"/>
  <c r="C3988" i="5"/>
  <c r="C3987" i="5"/>
  <c r="C3986" i="5"/>
  <c r="C3985" i="5"/>
  <c r="C3984" i="5"/>
  <c r="C3983" i="5"/>
  <c r="C3982" i="5"/>
  <c r="C3981" i="5"/>
  <c r="C3980" i="5"/>
  <c r="C3979" i="5"/>
  <c r="C3978" i="5"/>
  <c r="C3977" i="5"/>
  <c r="C3976" i="5"/>
  <c r="C3975" i="5"/>
  <c r="C3974" i="5"/>
  <c r="C3973" i="5"/>
  <c r="C3972" i="5"/>
  <c r="C3971" i="5"/>
  <c r="C3970" i="5"/>
  <c r="C3969" i="5"/>
  <c r="C3968" i="5"/>
  <c r="C3967" i="5"/>
  <c r="C3966" i="5"/>
  <c r="C3965" i="5"/>
  <c r="C3964" i="5"/>
  <c r="C3963" i="5"/>
  <c r="C3962" i="5"/>
  <c r="C3961" i="5"/>
  <c r="C3960" i="5"/>
  <c r="C3959" i="5"/>
  <c r="C3958" i="5"/>
  <c r="C3957" i="5"/>
  <c r="C3956" i="5"/>
  <c r="C3955" i="5"/>
  <c r="C3954" i="5"/>
  <c r="C3953" i="5"/>
  <c r="C3952" i="5"/>
  <c r="C3951" i="5"/>
  <c r="C3950" i="5"/>
  <c r="C3949" i="5"/>
  <c r="C3948" i="5"/>
  <c r="C3947" i="5"/>
  <c r="C3946" i="5"/>
  <c r="C3945" i="5"/>
  <c r="C3944" i="5"/>
  <c r="C3943" i="5"/>
  <c r="C3942" i="5"/>
  <c r="C3941" i="5"/>
  <c r="C3940" i="5"/>
  <c r="C3939" i="5"/>
  <c r="C3938" i="5"/>
  <c r="C3937" i="5"/>
  <c r="C3936" i="5"/>
  <c r="C3935" i="5"/>
  <c r="C3934" i="5"/>
  <c r="C3933" i="5"/>
  <c r="C3932" i="5"/>
  <c r="C3931" i="5"/>
  <c r="C3930" i="5"/>
  <c r="C3929" i="5"/>
  <c r="C3928" i="5"/>
  <c r="C3927" i="5"/>
  <c r="C3926" i="5"/>
  <c r="C3925" i="5"/>
  <c r="C3924" i="5"/>
  <c r="C3923" i="5"/>
  <c r="C3922" i="5"/>
  <c r="C3921" i="5"/>
  <c r="C3920" i="5"/>
  <c r="C3919" i="5"/>
  <c r="C3918" i="5"/>
  <c r="C3917" i="5"/>
  <c r="C3916" i="5"/>
  <c r="C3915" i="5"/>
  <c r="C3914" i="5"/>
  <c r="C3913" i="5"/>
  <c r="C3912" i="5"/>
  <c r="C3911" i="5"/>
  <c r="C3910" i="5"/>
  <c r="C3909" i="5"/>
  <c r="C3908" i="5"/>
  <c r="C3907" i="5"/>
  <c r="C3906" i="5"/>
  <c r="C3905" i="5"/>
  <c r="C3904" i="5"/>
  <c r="C3903" i="5"/>
  <c r="C3902" i="5"/>
  <c r="C3901" i="5"/>
  <c r="C3900" i="5"/>
  <c r="C3899" i="5"/>
  <c r="C3898" i="5"/>
  <c r="C3897" i="5"/>
  <c r="C3896" i="5"/>
  <c r="C3895" i="5"/>
  <c r="C3894" i="5"/>
  <c r="C3893" i="5"/>
  <c r="C3892" i="5"/>
  <c r="C3891" i="5"/>
  <c r="C3890" i="5"/>
  <c r="C3889" i="5"/>
  <c r="C3888" i="5"/>
  <c r="C3887" i="5"/>
  <c r="C3886" i="5"/>
  <c r="C3885" i="5"/>
  <c r="C3884" i="5"/>
  <c r="C3883" i="5"/>
  <c r="C3882" i="5"/>
  <c r="C3881" i="5"/>
  <c r="C3880" i="5"/>
  <c r="C3879" i="5"/>
  <c r="C3878" i="5"/>
  <c r="C3877" i="5"/>
  <c r="C3876" i="5"/>
  <c r="C3875" i="5"/>
  <c r="C3874" i="5"/>
  <c r="C3873" i="5"/>
  <c r="C3872" i="5"/>
  <c r="C3871" i="5"/>
  <c r="C3870" i="5"/>
  <c r="C3869" i="5"/>
  <c r="C3868" i="5"/>
  <c r="C3867" i="5"/>
  <c r="C3866" i="5"/>
  <c r="C3865" i="5"/>
  <c r="C3864" i="5"/>
  <c r="C3863" i="5"/>
  <c r="C3862" i="5"/>
  <c r="C3861" i="5"/>
  <c r="C3860" i="5"/>
  <c r="C3859" i="5"/>
  <c r="C3858" i="5"/>
  <c r="C3857" i="5"/>
  <c r="C3856" i="5"/>
  <c r="C3855" i="5"/>
  <c r="C3854" i="5"/>
  <c r="C3853" i="5"/>
  <c r="C3852" i="5"/>
  <c r="C3851" i="5"/>
  <c r="C3850" i="5"/>
  <c r="C3849" i="5"/>
  <c r="C3848" i="5"/>
  <c r="C3847" i="5"/>
  <c r="C3846" i="5"/>
  <c r="C3845" i="5"/>
  <c r="C3844" i="5"/>
  <c r="C3843" i="5"/>
  <c r="C3842" i="5"/>
  <c r="C3841" i="5"/>
  <c r="C3840" i="5"/>
  <c r="C3839" i="5"/>
  <c r="C3838" i="5"/>
  <c r="C3837" i="5"/>
  <c r="C3836" i="5"/>
  <c r="C3835" i="5"/>
  <c r="C3834" i="5"/>
  <c r="C3833" i="5"/>
  <c r="C3832" i="5"/>
  <c r="C3831" i="5"/>
  <c r="C3830" i="5"/>
  <c r="C3829" i="5"/>
  <c r="C3828" i="5"/>
  <c r="C3827" i="5"/>
  <c r="C3826" i="5"/>
  <c r="C3825" i="5"/>
  <c r="C3824" i="5"/>
  <c r="C3823" i="5"/>
  <c r="C3822" i="5"/>
  <c r="C3821" i="5"/>
  <c r="C3820" i="5"/>
  <c r="C3819" i="5"/>
  <c r="C3818" i="5"/>
  <c r="C3817" i="5"/>
  <c r="C3816" i="5"/>
  <c r="C3815" i="5"/>
  <c r="C3814" i="5"/>
  <c r="C3813" i="5"/>
  <c r="C3812" i="5"/>
  <c r="C3811" i="5"/>
  <c r="C3810" i="5"/>
  <c r="C3809" i="5"/>
  <c r="C3808" i="5"/>
  <c r="C3807" i="5"/>
  <c r="C3806" i="5"/>
  <c r="C3805" i="5"/>
  <c r="C3804" i="5"/>
  <c r="C3803" i="5"/>
  <c r="C3802" i="5"/>
  <c r="C3801" i="5"/>
  <c r="C3800" i="5"/>
  <c r="C3799" i="5"/>
  <c r="C3798" i="5"/>
  <c r="C3797" i="5"/>
  <c r="C3796" i="5"/>
  <c r="C3795" i="5"/>
  <c r="C3794" i="5"/>
  <c r="C3793" i="5"/>
  <c r="C3792" i="5"/>
  <c r="C3791" i="5"/>
  <c r="C3790" i="5"/>
  <c r="C3789" i="5"/>
  <c r="C3788" i="5"/>
  <c r="C3787" i="5"/>
  <c r="C3786" i="5"/>
  <c r="C3785" i="5"/>
  <c r="C3784" i="5"/>
  <c r="C3783" i="5"/>
  <c r="C3782" i="5"/>
  <c r="C3781" i="5"/>
  <c r="C3780" i="5"/>
  <c r="C3779" i="5"/>
  <c r="C3778" i="5"/>
  <c r="C3777" i="5"/>
  <c r="C3776" i="5"/>
  <c r="C3775" i="5"/>
  <c r="C3774" i="5"/>
  <c r="C3773" i="5"/>
  <c r="C3772" i="5"/>
  <c r="C3771" i="5"/>
  <c r="C3770" i="5"/>
  <c r="C3769" i="5"/>
  <c r="C3768" i="5"/>
  <c r="C3767" i="5"/>
  <c r="C3766" i="5"/>
  <c r="C3765" i="5"/>
  <c r="C3764" i="5"/>
  <c r="C3763" i="5"/>
  <c r="C3762" i="5"/>
  <c r="C3761" i="5"/>
  <c r="C3760" i="5"/>
  <c r="C3759" i="5"/>
  <c r="C3758" i="5"/>
  <c r="C3757" i="5"/>
  <c r="C3756" i="5"/>
  <c r="C3755" i="5"/>
  <c r="C3754" i="5"/>
  <c r="C3753" i="5"/>
  <c r="C3752" i="5"/>
  <c r="C3751" i="5"/>
  <c r="C3750" i="5"/>
  <c r="C3749" i="5"/>
  <c r="C3748" i="5"/>
  <c r="C3747" i="5"/>
  <c r="C3746" i="5"/>
  <c r="C3745" i="5"/>
  <c r="C3744" i="5"/>
  <c r="C3743" i="5"/>
  <c r="C3742" i="5"/>
  <c r="C3741" i="5"/>
  <c r="C3740" i="5"/>
  <c r="C3739" i="5"/>
  <c r="C3738" i="5"/>
  <c r="C3737" i="5"/>
  <c r="C3736" i="5"/>
  <c r="C3735" i="5"/>
  <c r="C3734" i="5"/>
  <c r="C3733" i="5"/>
  <c r="C3732" i="5"/>
  <c r="C3731" i="5"/>
  <c r="C3730" i="5"/>
  <c r="C3729" i="5"/>
  <c r="C3728" i="5"/>
  <c r="C3727" i="5"/>
  <c r="C3726" i="5"/>
  <c r="C3725" i="5"/>
  <c r="C3724" i="5"/>
  <c r="C3723" i="5"/>
  <c r="C3722" i="5"/>
  <c r="C3721" i="5"/>
  <c r="C3720" i="5"/>
  <c r="C3719" i="5"/>
  <c r="C3718" i="5"/>
  <c r="C3717" i="5"/>
  <c r="C3716" i="5"/>
  <c r="C3715" i="5"/>
  <c r="C3714" i="5"/>
  <c r="C3713" i="5"/>
  <c r="C3712" i="5"/>
  <c r="C3711" i="5"/>
  <c r="C3710" i="5"/>
  <c r="C3709" i="5"/>
  <c r="C3708" i="5"/>
  <c r="C3707" i="5"/>
  <c r="C3706" i="5"/>
  <c r="C3705" i="5"/>
  <c r="C3704" i="5"/>
  <c r="C3703" i="5"/>
  <c r="C3702" i="5"/>
  <c r="C3701" i="5"/>
  <c r="C3700" i="5"/>
  <c r="C3699" i="5"/>
  <c r="C3698" i="5"/>
  <c r="C3697" i="5"/>
  <c r="C3696" i="5"/>
  <c r="C3695" i="5"/>
  <c r="C3694" i="5"/>
  <c r="C3693" i="5"/>
  <c r="C3692" i="5"/>
  <c r="C3691" i="5"/>
  <c r="C3690" i="5"/>
  <c r="C3689" i="5"/>
  <c r="C3688" i="5"/>
  <c r="C3687" i="5"/>
  <c r="C3686" i="5"/>
  <c r="C3685" i="5"/>
  <c r="C3684" i="5"/>
  <c r="C3683" i="5"/>
  <c r="C3682" i="5"/>
  <c r="C3681" i="5"/>
  <c r="C3680" i="5"/>
  <c r="C3679" i="5"/>
  <c r="C3678" i="5"/>
  <c r="C3677" i="5"/>
  <c r="C3676" i="5"/>
  <c r="C3675" i="5"/>
  <c r="C3674" i="5"/>
  <c r="C3673" i="5"/>
  <c r="C3672" i="5"/>
  <c r="C3671" i="5"/>
  <c r="C3670" i="5"/>
  <c r="C3669" i="5"/>
  <c r="C3668" i="5"/>
  <c r="C3667" i="5"/>
  <c r="C3666" i="5"/>
  <c r="C3665" i="5"/>
  <c r="C3664" i="5"/>
  <c r="C3663" i="5"/>
  <c r="C3662" i="5"/>
  <c r="C3661" i="5"/>
  <c r="C3660" i="5"/>
  <c r="C3659" i="5"/>
  <c r="C3658" i="5"/>
  <c r="C3657" i="5"/>
  <c r="C3656" i="5"/>
  <c r="C3655" i="5"/>
  <c r="C3654" i="5"/>
  <c r="C3653" i="5"/>
  <c r="C3652" i="5"/>
  <c r="C3651" i="5"/>
  <c r="C3650" i="5"/>
  <c r="C3649" i="5"/>
  <c r="C3648" i="5"/>
  <c r="C3647" i="5"/>
  <c r="C3646" i="5"/>
  <c r="C3645" i="5"/>
  <c r="C3644" i="5"/>
  <c r="C3643" i="5"/>
  <c r="C3642" i="5"/>
  <c r="C3641" i="5"/>
  <c r="C3640" i="5"/>
  <c r="C3639" i="5"/>
  <c r="C3638" i="5"/>
  <c r="C3637" i="5"/>
  <c r="C3636" i="5"/>
  <c r="C3635" i="5"/>
  <c r="C3634" i="5"/>
  <c r="C3633" i="5"/>
  <c r="C3632" i="5"/>
  <c r="C3631" i="5"/>
  <c r="C3630" i="5"/>
  <c r="C3629" i="5"/>
  <c r="C3628" i="5"/>
  <c r="C3627" i="5"/>
  <c r="C3626" i="5"/>
  <c r="C3625" i="5"/>
  <c r="C3624" i="5"/>
  <c r="C3623" i="5"/>
  <c r="C3622" i="5"/>
  <c r="C3621" i="5"/>
  <c r="C3620" i="5"/>
  <c r="C3619" i="5"/>
  <c r="C3618" i="5"/>
  <c r="C3617" i="5"/>
  <c r="C3616" i="5"/>
  <c r="C3615" i="5"/>
  <c r="C3614" i="5"/>
  <c r="C3613" i="5"/>
  <c r="C3612" i="5"/>
  <c r="C3611" i="5"/>
  <c r="C3610" i="5"/>
  <c r="C3609" i="5"/>
  <c r="C3608" i="5"/>
  <c r="C3607" i="5"/>
  <c r="C3606" i="5"/>
  <c r="C3605" i="5"/>
  <c r="C3604" i="5"/>
  <c r="C3603" i="5"/>
  <c r="C3602" i="5"/>
  <c r="C3601" i="5"/>
  <c r="C3600" i="5"/>
  <c r="C3599" i="5"/>
  <c r="C3598" i="5"/>
  <c r="C3597" i="5"/>
  <c r="C3596" i="5"/>
  <c r="C3595" i="5"/>
  <c r="C3594" i="5"/>
  <c r="C3593" i="5"/>
  <c r="C3592" i="5"/>
  <c r="C3591" i="5"/>
  <c r="C3590" i="5"/>
  <c r="C3589" i="5"/>
  <c r="C3588" i="5"/>
  <c r="C3587" i="5"/>
  <c r="C3586" i="5"/>
  <c r="C3585" i="5"/>
  <c r="C3584" i="5"/>
  <c r="C3583" i="5"/>
  <c r="C3582" i="5"/>
  <c r="C3581" i="5"/>
  <c r="C3580" i="5"/>
  <c r="C3579" i="5"/>
  <c r="C3578" i="5"/>
  <c r="C3577" i="5"/>
  <c r="C3576" i="5"/>
  <c r="C3575" i="5"/>
  <c r="C3574" i="5"/>
  <c r="C3573" i="5"/>
  <c r="C3572" i="5"/>
  <c r="C3571" i="5"/>
  <c r="C3570" i="5"/>
  <c r="C3569" i="5"/>
  <c r="C3568" i="5"/>
  <c r="C3567" i="5"/>
  <c r="C3566" i="5"/>
  <c r="C3565" i="5"/>
  <c r="C3564" i="5"/>
  <c r="C3563" i="5"/>
  <c r="C3562" i="5"/>
  <c r="C3561" i="5"/>
  <c r="C3560" i="5"/>
  <c r="C3559" i="5"/>
  <c r="C3558" i="5"/>
  <c r="C3557" i="5"/>
  <c r="C3556" i="5"/>
  <c r="C3555" i="5"/>
  <c r="C3554" i="5"/>
  <c r="C3553" i="5"/>
  <c r="C3552" i="5"/>
  <c r="C3551" i="5"/>
  <c r="C3550" i="5"/>
  <c r="C3549" i="5"/>
  <c r="C3548" i="5"/>
  <c r="C3547" i="5"/>
  <c r="C3546" i="5"/>
  <c r="C3545" i="5"/>
  <c r="C3544" i="5"/>
  <c r="C3543" i="5"/>
  <c r="C3542" i="5"/>
  <c r="C3541" i="5"/>
  <c r="C3540" i="5"/>
  <c r="C3539" i="5"/>
  <c r="C3538" i="5"/>
  <c r="C3537" i="5"/>
  <c r="C3536" i="5"/>
  <c r="C3535" i="5"/>
  <c r="C3534" i="5"/>
  <c r="C3533" i="5"/>
  <c r="C3532" i="5"/>
  <c r="C3531" i="5"/>
  <c r="C3530" i="5"/>
  <c r="C3529" i="5"/>
  <c r="C3528" i="5"/>
  <c r="C3527" i="5"/>
  <c r="C3526" i="5"/>
  <c r="C3525" i="5"/>
  <c r="C3524" i="5"/>
  <c r="C3523" i="5"/>
  <c r="C3522" i="5"/>
  <c r="C3521" i="5"/>
  <c r="C3520" i="5"/>
  <c r="C3519" i="5"/>
  <c r="C3518" i="5"/>
  <c r="C3517" i="5"/>
  <c r="C3516" i="5"/>
  <c r="C3515" i="5"/>
  <c r="C3514" i="5"/>
  <c r="C3513" i="5"/>
  <c r="C3512" i="5"/>
  <c r="C3511" i="5"/>
  <c r="C3510" i="5"/>
  <c r="C3509" i="5"/>
  <c r="C3508" i="5"/>
  <c r="C3507" i="5"/>
  <c r="C3506" i="5"/>
  <c r="C3505" i="5"/>
  <c r="C3504" i="5"/>
  <c r="C3503" i="5"/>
  <c r="C3502" i="5"/>
  <c r="C3501" i="5"/>
  <c r="C3500" i="5"/>
  <c r="C3499" i="5"/>
  <c r="C3498" i="5"/>
  <c r="C3497" i="5"/>
  <c r="C3496" i="5"/>
  <c r="C3495" i="5"/>
  <c r="C3494" i="5"/>
  <c r="C3493" i="5"/>
  <c r="C3492" i="5"/>
  <c r="C3491" i="5"/>
  <c r="C3490" i="5"/>
  <c r="C3489" i="5"/>
  <c r="C3488" i="5"/>
  <c r="C3487" i="5"/>
  <c r="C3486" i="5"/>
  <c r="C3485" i="5"/>
  <c r="C3484" i="5"/>
  <c r="C3483" i="5"/>
  <c r="C3482" i="5"/>
  <c r="C3481" i="5"/>
  <c r="C3480" i="5"/>
  <c r="C3479" i="5"/>
  <c r="C3478" i="5"/>
  <c r="C3477" i="5"/>
  <c r="C3476" i="5"/>
  <c r="C3475" i="5"/>
  <c r="C3474" i="5"/>
  <c r="C3473" i="5"/>
  <c r="C3472" i="5"/>
  <c r="C3471" i="5"/>
  <c r="C3470" i="5"/>
  <c r="C3469" i="5"/>
  <c r="C3468" i="5"/>
  <c r="C3467" i="5"/>
  <c r="C3466" i="5"/>
  <c r="C3465" i="5"/>
  <c r="C3464" i="5"/>
  <c r="C3463" i="5"/>
  <c r="C3462" i="5"/>
  <c r="C3461" i="5"/>
  <c r="C3460" i="5"/>
  <c r="C3459" i="5"/>
  <c r="C3458" i="5"/>
  <c r="C3457" i="5"/>
  <c r="C3456" i="5"/>
  <c r="C3455" i="5"/>
  <c r="C3454" i="5"/>
  <c r="C3453" i="5"/>
  <c r="C3452" i="5"/>
  <c r="C3451" i="5"/>
  <c r="C3450" i="5"/>
  <c r="C3449" i="5"/>
  <c r="C3448" i="5"/>
  <c r="C3447" i="5"/>
  <c r="C3446" i="5"/>
  <c r="C3445" i="5"/>
  <c r="C3444" i="5"/>
  <c r="C3443" i="5"/>
  <c r="C3442" i="5"/>
  <c r="C3441" i="5"/>
  <c r="C3440" i="5"/>
  <c r="C3439" i="5"/>
  <c r="C3438" i="5"/>
  <c r="C3437" i="5"/>
  <c r="C3436" i="5"/>
  <c r="C3435" i="5"/>
  <c r="C3434" i="5"/>
  <c r="C3433" i="5"/>
  <c r="C3432" i="5"/>
  <c r="C3431" i="5"/>
  <c r="C3430" i="5"/>
  <c r="C3429" i="5"/>
  <c r="C3428" i="5"/>
  <c r="C3427" i="5"/>
  <c r="C3426" i="5"/>
  <c r="C3425" i="5"/>
  <c r="C3424" i="5"/>
  <c r="C3423" i="5"/>
  <c r="C3422" i="5"/>
  <c r="C3421" i="5"/>
  <c r="C3420" i="5"/>
  <c r="C3419" i="5"/>
  <c r="C3418" i="5"/>
  <c r="C3417" i="5"/>
  <c r="C3416" i="5"/>
  <c r="C3415" i="5"/>
  <c r="C3414" i="5"/>
  <c r="C3413" i="5"/>
  <c r="C3412" i="5"/>
  <c r="C3411" i="5"/>
  <c r="C3410" i="5"/>
  <c r="C3409" i="5"/>
  <c r="C3408" i="5"/>
  <c r="C3407" i="5"/>
  <c r="C3406" i="5"/>
  <c r="C3405" i="5"/>
  <c r="C3404" i="5"/>
  <c r="C3403" i="5"/>
  <c r="C3402" i="5"/>
  <c r="C3401" i="5"/>
  <c r="C3400" i="5"/>
  <c r="C3399" i="5"/>
  <c r="C3398" i="5"/>
  <c r="C3397" i="5"/>
  <c r="C3396" i="5"/>
  <c r="C3395" i="5"/>
  <c r="C3394" i="5"/>
  <c r="C3393" i="5"/>
  <c r="C3392" i="5"/>
  <c r="C3391" i="5"/>
  <c r="C3390" i="5"/>
  <c r="C3389" i="5"/>
  <c r="C3388" i="5"/>
  <c r="C3387" i="5"/>
  <c r="C3386" i="5"/>
  <c r="C3385" i="5"/>
  <c r="C3384" i="5"/>
  <c r="C3383" i="5"/>
  <c r="C3382" i="5"/>
  <c r="C3381" i="5"/>
  <c r="C3380" i="5"/>
  <c r="C3379" i="5"/>
  <c r="C3378" i="5"/>
  <c r="C3377" i="5"/>
  <c r="C3376" i="5"/>
  <c r="C3375" i="5"/>
  <c r="C3374" i="5"/>
  <c r="C3373" i="5"/>
  <c r="C3372" i="5"/>
  <c r="C3371" i="5"/>
  <c r="C3370" i="5"/>
  <c r="C3369" i="5"/>
  <c r="C3368" i="5"/>
  <c r="C3367" i="5"/>
  <c r="C3366" i="5"/>
  <c r="C3365" i="5"/>
  <c r="C3364" i="5"/>
  <c r="C3363" i="5"/>
  <c r="C3362" i="5"/>
  <c r="C3361" i="5"/>
  <c r="C3360" i="5"/>
  <c r="C3359" i="5"/>
  <c r="C3358" i="5"/>
  <c r="C3357" i="5"/>
  <c r="C3356" i="5"/>
  <c r="C3355" i="5"/>
  <c r="C3354" i="5"/>
  <c r="C3353" i="5"/>
  <c r="C3352" i="5"/>
  <c r="C3351" i="5"/>
  <c r="C3350" i="5"/>
  <c r="C3349" i="5"/>
  <c r="C3348" i="5"/>
  <c r="C3347" i="5"/>
  <c r="C3346" i="5"/>
  <c r="C3345" i="5"/>
  <c r="C3344" i="5"/>
  <c r="C3343" i="5"/>
  <c r="C3342" i="5"/>
  <c r="C3341" i="5"/>
  <c r="C3340" i="5"/>
  <c r="C3339" i="5"/>
  <c r="C3338" i="5"/>
  <c r="C3337" i="5"/>
  <c r="C3336" i="5"/>
  <c r="C3335" i="5"/>
  <c r="C3334" i="5"/>
  <c r="C3333" i="5"/>
  <c r="C3332" i="5"/>
  <c r="C3331" i="5"/>
  <c r="C3330" i="5"/>
  <c r="C3329" i="5"/>
  <c r="C3328" i="5"/>
  <c r="C3327" i="5"/>
  <c r="C3326" i="5"/>
  <c r="C3325" i="5"/>
  <c r="C3324" i="5"/>
  <c r="C3323" i="5"/>
  <c r="C3322" i="5"/>
  <c r="C3321" i="5"/>
  <c r="C3320" i="5"/>
  <c r="C3319" i="5"/>
  <c r="C3318" i="5"/>
  <c r="C3317" i="5"/>
  <c r="C3316" i="5"/>
  <c r="C3315" i="5"/>
  <c r="C3314" i="5"/>
  <c r="C3313" i="5"/>
  <c r="C3312" i="5"/>
  <c r="C3311" i="5"/>
  <c r="C3310" i="5"/>
  <c r="C3309" i="5"/>
  <c r="C3308" i="5"/>
  <c r="C3307" i="5"/>
  <c r="C3306" i="5"/>
  <c r="C3305" i="5"/>
  <c r="C3304" i="5"/>
  <c r="C3303" i="5"/>
  <c r="C3302" i="5"/>
  <c r="C3301" i="5"/>
  <c r="C3300" i="5"/>
  <c r="C3299" i="5"/>
  <c r="C3298" i="5"/>
  <c r="C3297" i="5"/>
  <c r="C3296" i="5"/>
  <c r="C3295" i="5"/>
  <c r="C3294" i="5"/>
  <c r="C3293" i="5"/>
  <c r="C3292" i="5"/>
  <c r="C3291" i="5"/>
  <c r="C3290" i="5"/>
  <c r="C3289" i="5"/>
  <c r="C3288" i="5"/>
  <c r="C3287" i="5"/>
  <c r="C3286" i="5"/>
  <c r="C3285" i="5"/>
  <c r="C3284" i="5"/>
  <c r="C3283" i="5"/>
  <c r="C3282" i="5"/>
  <c r="C3281" i="5"/>
  <c r="C3280" i="5"/>
  <c r="C3279" i="5"/>
  <c r="C3278" i="5"/>
  <c r="C3277" i="5"/>
  <c r="C3276" i="5"/>
  <c r="C3275" i="5"/>
  <c r="C3274" i="5"/>
  <c r="C3273" i="5"/>
  <c r="C3272" i="5"/>
  <c r="C3271" i="5"/>
  <c r="C3270" i="5"/>
  <c r="C3269" i="5"/>
  <c r="C3268" i="5"/>
  <c r="C3267" i="5"/>
  <c r="C3266" i="5"/>
  <c r="C3265" i="5"/>
  <c r="C3264" i="5"/>
  <c r="C3263" i="5"/>
  <c r="C3262" i="5"/>
  <c r="C3261" i="5"/>
  <c r="C3260" i="5"/>
  <c r="C3259" i="5"/>
  <c r="C3258" i="5"/>
  <c r="C3257" i="5"/>
  <c r="C3256" i="5"/>
  <c r="C3255" i="5"/>
  <c r="C3254" i="5"/>
  <c r="C3253" i="5"/>
  <c r="C3252" i="5"/>
  <c r="C3251" i="5"/>
  <c r="C3250" i="5"/>
  <c r="C3249" i="5"/>
  <c r="C3248" i="5"/>
  <c r="C3247" i="5"/>
  <c r="C3246" i="5"/>
  <c r="C3245" i="5"/>
  <c r="C3244" i="5"/>
  <c r="C3243" i="5"/>
  <c r="C3242" i="5"/>
  <c r="C3241" i="5"/>
  <c r="C3240" i="5"/>
  <c r="C3239" i="5"/>
  <c r="C3238" i="5"/>
  <c r="C3237" i="5"/>
  <c r="C3236" i="5"/>
  <c r="C3235" i="5"/>
  <c r="C3234" i="5"/>
  <c r="C3233" i="5"/>
  <c r="C3232" i="5"/>
  <c r="C3231" i="5"/>
  <c r="C3230" i="5"/>
  <c r="C3229" i="5"/>
  <c r="C3228" i="5"/>
  <c r="C3227" i="5"/>
  <c r="C3226" i="5"/>
  <c r="C3225" i="5"/>
  <c r="C3224" i="5"/>
  <c r="C3223" i="5"/>
  <c r="C3222" i="5"/>
  <c r="C3221" i="5"/>
  <c r="C3220" i="5"/>
  <c r="C3219" i="5"/>
  <c r="C3218" i="5"/>
  <c r="C3217" i="5"/>
  <c r="C3216" i="5"/>
  <c r="C3215" i="5"/>
  <c r="C3214" i="5"/>
  <c r="C3213" i="5"/>
  <c r="C3212" i="5"/>
  <c r="C3211" i="5"/>
  <c r="C3210" i="5"/>
  <c r="C3209" i="5"/>
  <c r="C3208" i="5"/>
  <c r="C3207" i="5"/>
  <c r="C3206" i="5"/>
  <c r="C3205" i="5"/>
  <c r="C3204" i="5"/>
  <c r="C3203" i="5"/>
  <c r="C3202" i="5"/>
  <c r="C3201" i="5"/>
  <c r="C3200" i="5"/>
  <c r="C3199" i="5"/>
  <c r="C3198" i="5"/>
  <c r="C3197" i="5"/>
  <c r="C3196" i="5"/>
  <c r="C3195" i="5"/>
  <c r="C3194" i="5"/>
  <c r="C3193" i="5"/>
  <c r="C3192" i="5"/>
  <c r="C3191" i="5"/>
  <c r="C3190" i="5"/>
  <c r="C3189" i="5"/>
  <c r="C3188" i="5"/>
  <c r="C3187" i="5"/>
  <c r="C3186" i="5"/>
  <c r="C3185" i="5"/>
  <c r="C3184" i="5"/>
  <c r="C3183" i="5"/>
  <c r="C3182" i="5"/>
  <c r="C3181" i="5"/>
  <c r="C3180" i="5"/>
  <c r="C3179" i="5"/>
  <c r="C3178" i="5"/>
  <c r="C3177" i="5"/>
  <c r="C3176" i="5"/>
  <c r="C3175" i="5"/>
  <c r="C3174" i="5"/>
  <c r="C3173" i="5"/>
  <c r="C3172" i="5"/>
  <c r="C3171" i="5"/>
  <c r="C3170" i="5"/>
  <c r="C3169" i="5"/>
  <c r="C3168" i="5"/>
  <c r="C3167" i="5"/>
  <c r="C3166" i="5"/>
  <c r="C3165" i="5"/>
  <c r="C3164" i="5"/>
  <c r="C3163" i="5"/>
  <c r="C3162" i="5"/>
  <c r="C3161" i="5"/>
  <c r="C3160" i="5"/>
  <c r="C3159" i="5"/>
  <c r="C3158" i="5"/>
  <c r="C3157" i="5"/>
  <c r="C3156" i="5"/>
  <c r="C3155" i="5"/>
  <c r="C3154" i="5"/>
  <c r="C3153" i="5"/>
  <c r="C3152" i="5"/>
  <c r="C3151" i="5"/>
  <c r="C3150" i="5"/>
  <c r="C3149" i="5"/>
  <c r="C3148" i="5"/>
  <c r="C3147" i="5"/>
  <c r="C3146" i="5"/>
  <c r="C3145" i="5"/>
  <c r="C3144" i="5"/>
  <c r="C3143" i="5"/>
  <c r="C3142" i="5"/>
  <c r="C3141" i="5"/>
  <c r="C3140" i="5"/>
  <c r="C3139" i="5"/>
  <c r="C3138" i="5"/>
  <c r="C3137" i="5"/>
  <c r="C3136" i="5"/>
  <c r="C3135" i="5"/>
  <c r="C3134" i="5"/>
  <c r="C3133" i="5"/>
  <c r="C3132" i="5"/>
  <c r="C3131" i="5"/>
  <c r="C3130" i="5"/>
  <c r="C3129" i="5"/>
  <c r="C3128" i="5"/>
  <c r="C3127" i="5"/>
  <c r="C3126" i="5"/>
  <c r="C3125" i="5"/>
  <c r="C3124" i="5"/>
  <c r="C3123" i="5"/>
  <c r="C3122" i="5"/>
  <c r="C3121" i="5"/>
  <c r="C3120" i="5"/>
  <c r="C3119" i="5"/>
  <c r="C3118" i="5"/>
  <c r="C3117" i="5"/>
  <c r="C3116" i="5"/>
  <c r="C3115" i="5"/>
  <c r="C3114" i="5"/>
  <c r="C3113" i="5"/>
  <c r="C3112" i="5"/>
  <c r="C3111" i="5"/>
  <c r="C3110" i="5"/>
  <c r="C3109" i="5"/>
  <c r="C3108" i="5"/>
  <c r="C3107" i="5"/>
  <c r="C3106" i="5"/>
  <c r="C3105" i="5"/>
  <c r="C3104" i="5"/>
  <c r="C3103" i="5"/>
  <c r="C3102" i="5"/>
  <c r="C3101" i="5"/>
  <c r="C3100" i="5"/>
  <c r="C3099" i="5"/>
  <c r="C3098" i="5"/>
  <c r="C3097" i="5"/>
  <c r="C3096" i="5"/>
  <c r="C3095" i="5"/>
  <c r="C3094" i="5"/>
  <c r="C3093" i="5"/>
  <c r="C3092" i="5"/>
  <c r="C3091" i="5"/>
  <c r="C3090" i="5"/>
  <c r="C3089" i="5"/>
  <c r="C3088" i="5"/>
  <c r="C3087" i="5"/>
  <c r="C3086" i="5"/>
  <c r="C3085" i="5"/>
  <c r="C3084" i="5"/>
  <c r="C3083" i="5"/>
  <c r="C3082" i="5"/>
  <c r="C3081" i="5"/>
  <c r="C3080" i="5"/>
  <c r="C3079" i="5"/>
  <c r="C3078" i="5"/>
  <c r="C3077" i="5"/>
  <c r="C3076" i="5"/>
  <c r="C3075" i="5"/>
  <c r="C3074" i="5"/>
  <c r="C3073" i="5"/>
  <c r="C3072" i="5"/>
  <c r="C3071" i="5"/>
  <c r="C3070" i="5"/>
  <c r="C3069" i="5"/>
  <c r="C3068" i="5"/>
  <c r="C3067" i="5"/>
  <c r="C3066" i="5"/>
  <c r="C3065" i="5"/>
  <c r="C3064" i="5"/>
  <c r="C3063" i="5"/>
  <c r="C3062" i="5"/>
  <c r="C3061" i="5"/>
  <c r="C3060" i="5"/>
  <c r="C3059" i="5"/>
  <c r="C3058" i="5"/>
  <c r="C3057" i="5"/>
  <c r="C3056" i="5"/>
  <c r="C3055" i="5"/>
  <c r="C3054" i="5"/>
  <c r="C3053" i="5"/>
  <c r="C3052" i="5"/>
  <c r="C3051" i="5"/>
  <c r="C3050" i="5"/>
  <c r="C3049" i="5"/>
  <c r="C3048" i="5"/>
  <c r="C3047" i="5"/>
  <c r="C3046" i="5"/>
  <c r="C3045" i="5"/>
  <c r="C3044" i="5"/>
  <c r="C3043" i="5"/>
  <c r="C3042" i="5"/>
  <c r="C3041" i="5"/>
  <c r="C3040" i="5"/>
  <c r="C3039" i="5"/>
  <c r="C3038" i="5"/>
  <c r="C3037" i="5"/>
  <c r="C3036" i="5"/>
  <c r="C3035" i="5"/>
  <c r="C3034" i="5"/>
  <c r="C3033" i="5"/>
  <c r="C3032" i="5"/>
  <c r="C3031" i="5"/>
  <c r="C3030" i="5"/>
  <c r="C3029" i="5"/>
  <c r="C3028" i="5"/>
  <c r="C3027" i="5"/>
  <c r="C3026" i="5"/>
  <c r="C3025" i="5"/>
  <c r="C3024" i="5"/>
  <c r="C3023" i="5"/>
  <c r="C3022" i="5"/>
  <c r="C3021" i="5"/>
  <c r="C3020" i="5"/>
  <c r="C3019" i="5"/>
  <c r="C3018" i="5"/>
  <c r="C3017" i="5"/>
  <c r="C3016" i="5"/>
  <c r="C3015" i="5"/>
  <c r="C3014" i="5"/>
  <c r="C3013" i="5"/>
  <c r="C3012" i="5"/>
  <c r="C3011" i="5"/>
  <c r="C3010" i="5"/>
  <c r="C3009" i="5"/>
  <c r="C3008" i="5"/>
  <c r="C3007" i="5"/>
  <c r="C3006" i="5"/>
  <c r="C3005" i="5"/>
  <c r="C3004" i="5"/>
  <c r="C3003" i="5"/>
  <c r="C3002" i="5"/>
  <c r="C3001" i="5"/>
  <c r="C3000" i="5"/>
  <c r="C2999" i="5"/>
  <c r="C2998" i="5"/>
  <c r="C2997" i="5"/>
  <c r="C2996" i="5"/>
  <c r="C2995" i="5"/>
  <c r="C2994" i="5"/>
  <c r="C2993" i="5"/>
  <c r="C2992" i="5"/>
  <c r="C2991" i="5"/>
  <c r="C2990" i="5"/>
  <c r="C2989" i="5"/>
  <c r="C2988" i="5"/>
  <c r="C2987" i="5"/>
  <c r="C2986" i="5"/>
  <c r="C2985" i="5"/>
  <c r="C2984" i="5"/>
  <c r="C2983" i="5"/>
  <c r="C2982" i="5"/>
  <c r="C2981" i="5"/>
  <c r="C2980" i="5"/>
  <c r="C2979" i="5"/>
  <c r="C2978" i="5"/>
  <c r="C2977" i="5"/>
  <c r="C2976" i="5"/>
  <c r="C2975" i="5"/>
  <c r="C2974" i="5"/>
  <c r="C2973" i="5"/>
  <c r="C2972" i="5"/>
  <c r="C2971" i="5"/>
  <c r="C2970" i="5"/>
  <c r="C2969" i="5"/>
  <c r="C2968" i="5"/>
  <c r="C2967" i="5"/>
  <c r="C2966" i="5"/>
  <c r="C2965" i="5"/>
  <c r="C2964" i="5"/>
  <c r="C2963" i="5"/>
  <c r="C2962" i="5"/>
  <c r="C2961" i="5"/>
  <c r="C2960" i="5"/>
  <c r="C2959" i="5"/>
  <c r="C2958" i="5"/>
  <c r="C2957" i="5"/>
  <c r="C2956" i="5"/>
  <c r="C2955" i="5"/>
  <c r="C2954" i="5"/>
  <c r="C2953" i="5"/>
  <c r="C2952" i="5"/>
  <c r="C2951" i="5"/>
  <c r="C2950" i="5"/>
  <c r="C2949" i="5"/>
  <c r="C2948" i="5"/>
  <c r="C2947" i="5"/>
  <c r="C2946" i="5"/>
  <c r="C2945" i="5"/>
  <c r="C2944" i="5"/>
  <c r="C2943" i="5"/>
  <c r="C2942" i="5"/>
  <c r="C2941" i="5"/>
  <c r="C2940" i="5"/>
  <c r="C2939" i="5"/>
  <c r="C2938" i="5"/>
  <c r="C2937" i="5"/>
  <c r="C2936" i="5"/>
  <c r="C2935" i="5"/>
  <c r="C2934" i="5"/>
  <c r="C2933" i="5"/>
  <c r="C2932" i="5"/>
  <c r="C2931" i="5"/>
  <c r="C2930" i="5"/>
  <c r="C2929" i="5"/>
  <c r="C2928" i="5"/>
  <c r="C2927" i="5"/>
  <c r="C2926" i="5"/>
  <c r="C2925" i="5"/>
  <c r="C2924" i="5"/>
  <c r="C2923" i="5"/>
  <c r="C2922" i="5"/>
  <c r="C2921" i="5"/>
  <c r="C2920" i="5"/>
  <c r="C2919" i="5"/>
  <c r="C2918" i="5"/>
  <c r="C2917" i="5"/>
  <c r="C2916" i="5"/>
  <c r="C2915" i="5"/>
  <c r="C2914" i="5"/>
  <c r="C2913" i="5"/>
  <c r="C2912" i="5"/>
  <c r="C2911" i="5"/>
  <c r="C2910" i="5"/>
  <c r="C2909" i="5"/>
  <c r="C2908" i="5"/>
  <c r="C2907" i="5"/>
  <c r="C2906" i="5"/>
  <c r="C2905" i="5"/>
  <c r="C2904" i="5"/>
  <c r="C2903" i="5"/>
  <c r="C2902" i="5"/>
  <c r="C2901" i="5"/>
  <c r="C2900" i="5"/>
  <c r="C2899" i="5"/>
  <c r="C2898" i="5"/>
  <c r="C2897" i="5"/>
  <c r="C2896" i="5"/>
  <c r="C2895" i="5"/>
  <c r="C2894" i="5"/>
  <c r="C2893" i="5"/>
  <c r="C2892" i="5"/>
  <c r="C2891" i="5"/>
  <c r="C2890" i="5"/>
  <c r="C2889" i="5"/>
  <c r="C2888" i="5"/>
  <c r="C2887" i="5"/>
  <c r="C2886" i="5"/>
  <c r="C2885" i="5"/>
  <c r="C2884" i="5"/>
  <c r="C2883" i="5"/>
  <c r="C2882" i="5"/>
  <c r="C2881" i="5"/>
  <c r="C2880" i="5"/>
  <c r="C2879" i="5"/>
  <c r="C2878" i="5"/>
  <c r="C2877" i="5"/>
  <c r="C2876" i="5"/>
  <c r="C2875" i="5"/>
  <c r="C2874" i="5"/>
  <c r="C2873" i="5"/>
  <c r="C2872" i="5"/>
  <c r="C2871" i="5"/>
  <c r="C2870" i="5"/>
  <c r="C2869" i="5"/>
  <c r="C2868" i="5"/>
  <c r="C2867" i="5"/>
  <c r="C2866" i="5"/>
  <c r="C2865" i="5"/>
  <c r="C2864" i="5"/>
  <c r="C2863" i="5"/>
  <c r="C2862" i="5"/>
  <c r="C2861" i="5"/>
  <c r="C2860" i="5"/>
  <c r="C2859" i="5"/>
  <c r="C2858" i="5"/>
  <c r="C2857" i="5"/>
  <c r="C2856" i="5"/>
  <c r="C2855" i="5"/>
  <c r="C2854" i="5"/>
  <c r="C2853" i="5"/>
  <c r="C2852" i="5"/>
  <c r="C2851" i="5"/>
  <c r="C2850" i="5"/>
  <c r="C2849" i="5"/>
  <c r="C2848" i="5"/>
  <c r="C2847" i="5"/>
  <c r="C2846" i="5"/>
  <c r="C2845" i="5"/>
  <c r="C2844" i="5"/>
  <c r="C2843" i="5"/>
  <c r="C2842" i="5"/>
  <c r="C2841" i="5"/>
  <c r="C2840" i="5"/>
  <c r="C2839" i="5"/>
  <c r="C2838" i="5"/>
  <c r="C2837" i="5"/>
  <c r="C2836" i="5"/>
  <c r="C2835" i="5"/>
  <c r="C2834" i="5"/>
  <c r="C2833" i="5"/>
  <c r="C2832" i="5"/>
  <c r="C2831" i="5"/>
  <c r="C2830" i="5"/>
  <c r="C2829" i="5"/>
  <c r="C2828" i="5"/>
  <c r="C2827" i="5"/>
  <c r="C2826" i="5"/>
  <c r="C2825" i="5"/>
  <c r="C2824" i="5"/>
  <c r="C2823" i="5"/>
  <c r="C2822" i="5"/>
  <c r="C2821" i="5"/>
  <c r="C2820" i="5"/>
  <c r="C2819" i="5"/>
  <c r="C2818" i="5"/>
  <c r="C2817" i="5"/>
  <c r="C2816" i="5"/>
  <c r="C2815" i="5"/>
  <c r="C2814" i="5"/>
  <c r="C2813" i="5"/>
  <c r="C2812" i="5"/>
  <c r="C2811" i="5"/>
  <c r="C2810" i="5"/>
  <c r="C2809" i="5"/>
  <c r="C2808" i="5"/>
  <c r="C2807" i="5"/>
  <c r="C2806" i="5"/>
  <c r="C2805" i="5"/>
  <c r="C2804" i="5"/>
  <c r="C2803" i="5"/>
  <c r="C2802" i="5"/>
  <c r="C2801" i="5"/>
  <c r="C2800" i="5"/>
  <c r="C2799" i="5"/>
  <c r="C2798" i="5"/>
  <c r="C2797" i="5"/>
  <c r="C2796" i="5"/>
  <c r="C2795" i="5"/>
  <c r="C2794" i="5"/>
  <c r="C2793" i="5"/>
  <c r="C2792" i="5"/>
  <c r="C2791" i="5"/>
  <c r="C2790" i="5"/>
  <c r="C2789" i="5"/>
  <c r="C2788" i="5"/>
  <c r="C2787" i="5"/>
  <c r="C2786" i="5"/>
  <c r="C2785" i="5"/>
  <c r="C2784" i="5"/>
  <c r="C2783" i="5"/>
  <c r="C2782" i="5"/>
  <c r="C2781" i="5"/>
  <c r="C2780" i="5"/>
  <c r="C2779" i="5"/>
  <c r="C2778" i="5"/>
  <c r="C2777" i="5"/>
  <c r="C2776" i="5"/>
  <c r="C2775" i="5"/>
  <c r="C2774" i="5"/>
  <c r="C2773" i="5"/>
  <c r="C2772" i="5"/>
  <c r="C2771" i="5"/>
  <c r="C2770" i="5"/>
  <c r="C2769" i="5"/>
  <c r="C2768" i="5"/>
  <c r="C2767" i="5"/>
  <c r="C2766" i="5"/>
  <c r="C2765" i="5"/>
  <c r="C2764" i="5"/>
  <c r="C2763" i="5"/>
  <c r="C2762" i="5"/>
  <c r="C2761" i="5"/>
  <c r="C2760" i="5"/>
  <c r="C2759" i="5"/>
  <c r="C2758" i="5"/>
  <c r="C2757" i="5"/>
  <c r="C2756" i="5"/>
  <c r="C2755" i="5"/>
  <c r="C2754" i="5"/>
  <c r="C2753" i="5"/>
  <c r="C2752" i="5"/>
  <c r="C2751" i="5"/>
  <c r="C2750" i="5"/>
  <c r="C2749" i="5"/>
  <c r="C2748" i="5"/>
  <c r="C2747" i="5"/>
  <c r="C2746" i="5"/>
  <c r="C2745" i="5"/>
  <c r="C2744" i="5"/>
  <c r="C2743" i="5"/>
  <c r="C2742" i="5"/>
  <c r="C2741" i="5"/>
  <c r="C2740" i="5"/>
  <c r="C2739" i="5"/>
  <c r="C2738" i="5"/>
  <c r="C2737" i="5"/>
  <c r="C2736" i="5"/>
  <c r="C2735" i="5"/>
  <c r="C2734" i="5"/>
  <c r="C2733" i="5"/>
  <c r="C2732" i="5"/>
  <c r="C2731" i="5"/>
  <c r="C2730" i="5"/>
  <c r="C2729" i="5"/>
  <c r="C2728" i="5"/>
  <c r="C2727" i="5"/>
  <c r="C2726" i="5"/>
  <c r="C2725" i="5"/>
  <c r="C2724" i="5"/>
  <c r="C2723" i="5"/>
  <c r="C2722" i="5"/>
  <c r="C2721" i="5"/>
  <c r="C2720" i="5"/>
  <c r="C2719" i="5"/>
  <c r="C2718" i="5"/>
  <c r="C2717" i="5"/>
  <c r="C2716" i="5"/>
  <c r="C2715" i="5"/>
  <c r="C2714" i="5"/>
  <c r="C2713" i="5"/>
  <c r="C2712" i="5"/>
  <c r="C2711" i="5"/>
  <c r="C2710" i="5"/>
  <c r="C2709" i="5"/>
  <c r="C2708" i="5"/>
  <c r="C2707" i="5"/>
  <c r="C2706" i="5"/>
  <c r="C2705" i="5"/>
  <c r="C2704" i="5"/>
  <c r="C2703" i="5"/>
  <c r="C2702" i="5"/>
  <c r="C2701" i="5"/>
  <c r="C2700" i="5"/>
  <c r="C2699" i="5"/>
  <c r="C2698" i="5"/>
  <c r="C2697" i="5"/>
  <c r="C2696" i="5"/>
  <c r="C2695" i="5"/>
  <c r="C2694" i="5"/>
  <c r="C2693" i="5"/>
  <c r="C2692" i="5"/>
  <c r="C2691" i="5"/>
  <c r="C2690" i="5"/>
  <c r="C2689" i="5"/>
  <c r="C2688" i="5"/>
  <c r="C2687" i="5"/>
  <c r="C2686" i="5"/>
  <c r="C2685" i="5"/>
  <c r="C2684" i="5"/>
  <c r="C2683" i="5"/>
  <c r="C2682" i="5"/>
  <c r="C2681" i="5"/>
  <c r="C2680" i="5"/>
  <c r="C2679" i="5"/>
  <c r="C2678" i="5"/>
  <c r="C2677" i="5"/>
  <c r="C2676" i="5"/>
  <c r="C2675" i="5"/>
  <c r="C2674" i="5"/>
  <c r="C2673" i="5"/>
  <c r="C2672" i="5"/>
  <c r="C2671" i="5"/>
  <c r="C2670" i="5"/>
  <c r="C2669" i="5"/>
  <c r="C2668" i="5"/>
  <c r="C2667" i="5"/>
  <c r="C2666" i="5"/>
  <c r="C2665" i="5"/>
  <c r="C2664" i="5"/>
  <c r="C2663" i="5"/>
  <c r="C2662" i="5"/>
  <c r="C2661" i="5"/>
  <c r="C2660" i="5"/>
  <c r="C2659" i="5"/>
  <c r="C2658" i="5"/>
  <c r="C2657" i="5"/>
  <c r="C2656" i="5"/>
  <c r="C2655" i="5"/>
  <c r="C2654" i="5"/>
  <c r="C2653" i="5"/>
  <c r="C2652" i="5"/>
  <c r="C2651" i="5"/>
  <c r="C2650" i="5"/>
  <c r="C2649" i="5"/>
  <c r="C2648" i="5"/>
  <c r="C2647" i="5"/>
  <c r="C2646" i="5"/>
  <c r="C2645" i="5"/>
  <c r="C2644" i="5"/>
  <c r="C2643" i="5"/>
  <c r="C2642" i="5"/>
  <c r="C2641" i="5"/>
  <c r="C2640" i="5"/>
  <c r="C2639" i="5"/>
  <c r="C2638" i="5"/>
  <c r="C2637" i="5"/>
  <c r="C2636" i="5"/>
  <c r="C2635" i="5"/>
  <c r="C2634" i="5"/>
  <c r="C2633" i="5"/>
  <c r="C2632" i="5"/>
  <c r="C2631" i="5"/>
  <c r="C2630" i="5"/>
  <c r="C2629" i="5"/>
  <c r="C2628" i="5"/>
  <c r="C2627" i="5"/>
  <c r="C2626" i="5"/>
  <c r="C2625" i="5"/>
  <c r="C2624" i="5"/>
  <c r="C2623" i="5"/>
  <c r="C2622" i="5"/>
  <c r="C2621" i="5"/>
  <c r="C2620" i="5"/>
  <c r="C2619" i="5"/>
  <c r="C2618" i="5"/>
  <c r="C2617" i="5"/>
  <c r="C2616" i="5"/>
  <c r="C2615" i="5"/>
  <c r="C2614" i="5"/>
  <c r="C2613" i="5"/>
  <c r="C2612" i="5"/>
  <c r="C2611" i="5"/>
  <c r="C2610" i="5"/>
  <c r="C2609" i="5"/>
  <c r="C2608" i="5"/>
  <c r="C2607" i="5"/>
  <c r="C2606" i="5"/>
  <c r="C2605" i="5"/>
  <c r="C2604" i="5"/>
  <c r="C2603" i="5"/>
  <c r="C2602" i="5"/>
  <c r="C2601" i="5"/>
  <c r="C2600" i="5"/>
  <c r="C2599" i="5"/>
  <c r="C2598" i="5"/>
  <c r="C2597" i="5"/>
  <c r="C2596" i="5"/>
  <c r="C2595" i="5"/>
  <c r="C2594" i="5"/>
  <c r="C2593" i="5"/>
  <c r="C2592" i="5"/>
  <c r="C2591" i="5"/>
  <c r="C2590" i="5"/>
  <c r="C2589" i="5"/>
  <c r="C2588" i="5"/>
  <c r="C2587" i="5"/>
  <c r="C2586" i="5"/>
  <c r="C2585" i="5"/>
  <c r="C2584" i="5"/>
  <c r="C2583" i="5"/>
  <c r="C2582" i="5"/>
  <c r="C2581" i="5"/>
  <c r="C2580" i="5"/>
  <c r="C2579" i="5"/>
  <c r="C2578" i="5"/>
  <c r="C2577" i="5"/>
  <c r="C2576" i="5"/>
  <c r="C2575" i="5"/>
  <c r="C2574" i="5"/>
  <c r="C2573" i="5"/>
  <c r="C2572" i="5"/>
  <c r="C2571" i="5"/>
  <c r="C2570" i="5"/>
  <c r="C2569" i="5"/>
  <c r="C2568" i="5"/>
  <c r="C2567" i="5"/>
  <c r="C2566" i="5"/>
  <c r="C2565" i="5"/>
  <c r="C2564" i="5"/>
  <c r="C2563" i="5"/>
  <c r="C2562" i="5"/>
  <c r="C2561" i="5"/>
  <c r="C2560" i="5"/>
  <c r="C2559" i="5"/>
  <c r="C2558" i="5"/>
  <c r="C2557" i="5"/>
  <c r="C2556" i="5"/>
  <c r="C2555" i="5"/>
  <c r="C2554" i="5"/>
  <c r="C2553" i="5"/>
  <c r="C2552" i="5"/>
  <c r="C2551" i="5"/>
  <c r="C2550" i="5"/>
  <c r="C2549" i="5"/>
  <c r="C2548" i="5"/>
  <c r="C2547" i="5"/>
  <c r="C2546" i="5"/>
  <c r="C2545" i="5"/>
  <c r="C2544" i="5"/>
  <c r="C2543" i="5"/>
  <c r="C2542" i="5"/>
  <c r="C2541" i="5"/>
  <c r="C2540" i="5"/>
  <c r="C2539" i="5"/>
  <c r="C2538" i="5"/>
  <c r="C2537" i="5"/>
  <c r="C2536" i="5"/>
  <c r="C2535" i="5"/>
  <c r="C2534" i="5"/>
  <c r="C2533" i="5"/>
  <c r="C2532" i="5"/>
  <c r="C2531" i="5"/>
  <c r="C2530" i="5"/>
  <c r="C2529" i="5"/>
  <c r="C2528" i="5"/>
  <c r="C2527" i="5"/>
  <c r="C2526" i="5"/>
  <c r="C2525" i="5"/>
  <c r="C2524" i="5"/>
  <c r="C2523" i="5"/>
  <c r="C2522" i="5"/>
  <c r="C2521" i="5"/>
  <c r="C2520" i="5"/>
  <c r="C2519" i="5"/>
  <c r="C2518" i="5"/>
  <c r="C2517" i="5"/>
  <c r="C2516" i="5"/>
  <c r="C2515" i="5"/>
  <c r="C2514" i="5"/>
  <c r="C2513" i="5"/>
  <c r="C2512" i="5"/>
  <c r="C2511" i="5"/>
  <c r="C2510" i="5"/>
  <c r="C2509" i="5"/>
  <c r="C2508" i="5"/>
  <c r="C2507" i="5"/>
  <c r="C2506" i="5"/>
  <c r="C2505" i="5"/>
  <c r="C2504" i="5"/>
  <c r="C2503" i="5"/>
  <c r="C2502" i="5"/>
  <c r="C2501" i="5"/>
  <c r="C2500" i="5"/>
  <c r="C2499" i="5"/>
  <c r="C2498" i="5"/>
  <c r="C2497" i="5"/>
  <c r="C2496" i="5"/>
  <c r="C2495" i="5"/>
  <c r="C2494" i="5"/>
  <c r="C2493" i="5"/>
  <c r="C2492" i="5"/>
  <c r="C2491" i="5"/>
  <c r="C2490" i="5"/>
  <c r="C2489" i="5"/>
  <c r="C2488" i="5"/>
  <c r="C2487" i="5"/>
  <c r="C2486" i="5"/>
  <c r="C2485" i="5"/>
  <c r="C2484" i="5"/>
  <c r="C2483" i="5"/>
  <c r="C2482" i="5"/>
  <c r="C2481" i="5"/>
  <c r="C2480" i="5"/>
  <c r="C2479" i="5"/>
  <c r="C2478" i="5"/>
  <c r="C2477" i="5"/>
  <c r="C2476" i="5"/>
  <c r="C2475" i="5"/>
  <c r="C2474" i="5"/>
  <c r="C2473" i="5"/>
  <c r="C2472" i="5"/>
  <c r="C2471" i="5"/>
  <c r="C2470" i="5"/>
  <c r="C2469" i="5"/>
  <c r="C2468" i="5"/>
  <c r="C2467" i="5"/>
  <c r="C2466" i="5"/>
  <c r="C2465" i="5"/>
  <c r="C2464" i="5"/>
  <c r="C2463" i="5"/>
  <c r="C2462" i="5"/>
  <c r="C2461" i="5"/>
  <c r="C2460" i="5"/>
  <c r="C2459" i="5"/>
  <c r="C2458" i="5"/>
  <c r="C2457" i="5"/>
  <c r="C2456" i="5"/>
  <c r="C2455" i="5"/>
  <c r="C2454" i="5"/>
  <c r="C2453" i="5"/>
  <c r="C2452" i="5"/>
  <c r="C2451" i="5"/>
  <c r="C2450" i="5"/>
  <c r="C2449" i="5"/>
  <c r="C2448" i="5"/>
  <c r="C2447" i="5"/>
  <c r="C2446" i="5"/>
  <c r="C2445" i="5"/>
  <c r="C2444" i="5"/>
  <c r="C2443" i="5"/>
  <c r="C2442" i="5"/>
  <c r="C2441" i="5"/>
  <c r="C2440" i="5"/>
  <c r="C2439" i="5"/>
  <c r="C2438" i="5"/>
  <c r="C2437" i="5"/>
  <c r="C2436" i="5"/>
  <c r="C2435" i="5"/>
  <c r="C2434" i="5"/>
  <c r="C2433" i="5"/>
  <c r="C2432" i="5"/>
  <c r="C2431" i="5"/>
  <c r="C2430" i="5"/>
  <c r="C2429" i="5"/>
  <c r="C2428" i="5"/>
  <c r="C2427" i="5"/>
  <c r="C2426" i="5"/>
  <c r="C2425" i="5"/>
  <c r="C2424" i="5"/>
  <c r="C2423" i="5"/>
  <c r="C2422" i="5"/>
  <c r="C2421" i="5"/>
  <c r="C2420" i="5"/>
  <c r="C2419" i="5"/>
  <c r="C2418" i="5"/>
  <c r="C2417" i="5"/>
  <c r="C2416" i="5"/>
  <c r="C2415" i="5"/>
  <c r="C2414" i="5"/>
  <c r="C2413" i="5"/>
  <c r="C2412" i="5"/>
  <c r="C2411" i="5"/>
  <c r="C2410" i="5"/>
  <c r="C2409" i="5"/>
  <c r="C2408" i="5"/>
  <c r="C2407" i="5"/>
  <c r="C2406" i="5"/>
  <c r="C2405" i="5"/>
  <c r="C2404" i="5"/>
  <c r="C2403" i="5"/>
  <c r="C2402" i="5"/>
  <c r="C2401" i="5"/>
  <c r="C2400" i="5"/>
  <c r="C2399" i="5"/>
  <c r="C2398" i="5"/>
  <c r="C2397" i="5"/>
  <c r="C2396" i="5"/>
  <c r="C2395" i="5"/>
  <c r="C2394" i="5"/>
  <c r="C2393" i="5"/>
  <c r="C2392" i="5"/>
  <c r="C2391" i="5"/>
  <c r="C2390" i="5"/>
  <c r="C2389" i="5"/>
  <c r="C2388" i="5"/>
  <c r="C2387" i="5"/>
  <c r="C2386" i="5"/>
  <c r="C2385" i="5"/>
  <c r="C2384" i="5"/>
  <c r="C2383" i="5"/>
  <c r="C2382" i="5"/>
  <c r="C2381" i="5"/>
  <c r="C2380" i="5"/>
  <c r="C2379" i="5"/>
  <c r="C2378" i="5"/>
  <c r="C2377" i="5"/>
  <c r="C2376" i="5"/>
  <c r="C2375" i="5"/>
  <c r="C2374" i="5"/>
  <c r="C2373" i="5"/>
  <c r="C2372" i="5"/>
  <c r="C2371" i="5"/>
  <c r="C2370" i="5"/>
  <c r="C2369" i="5"/>
  <c r="C2368" i="5"/>
  <c r="C2367" i="5"/>
  <c r="C2366" i="5"/>
  <c r="C2365" i="5"/>
  <c r="C2364" i="5"/>
  <c r="C2363" i="5"/>
  <c r="C2362" i="5"/>
  <c r="C2361" i="5"/>
  <c r="C2360" i="5"/>
  <c r="C2359" i="5"/>
  <c r="C2358" i="5"/>
  <c r="C2357" i="5"/>
  <c r="C2356" i="5"/>
  <c r="C2355" i="5"/>
  <c r="C2354" i="5"/>
  <c r="C2353" i="5"/>
  <c r="C2352" i="5"/>
  <c r="C2351" i="5"/>
  <c r="C2350" i="5"/>
  <c r="C2349" i="5"/>
  <c r="C2348" i="5"/>
  <c r="C2347" i="5"/>
  <c r="C2346" i="5"/>
  <c r="C2345" i="5"/>
  <c r="C2344" i="5"/>
  <c r="C2343" i="5"/>
  <c r="C2342" i="5"/>
  <c r="C2341" i="5"/>
  <c r="C2340" i="5"/>
  <c r="C2339" i="5"/>
  <c r="C2338" i="5"/>
  <c r="C2337" i="5"/>
  <c r="C2336" i="5"/>
  <c r="C2335" i="5"/>
  <c r="C2334" i="5"/>
  <c r="C2333" i="5"/>
  <c r="C2332" i="5"/>
  <c r="C2331" i="5"/>
  <c r="C2330" i="5"/>
  <c r="C2329" i="5"/>
  <c r="C2328" i="5"/>
  <c r="C2327" i="5"/>
  <c r="C2326" i="5"/>
  <c r="C2325" i="5"/>
  <c r="C2324" i="5"/>
  <c r="C2323" i="5"/>
  <c r="C2322" i="5"/>
  <c r="C2321" i="5"/>
  <c r="C2320" i="5"/>
  <c r="C2319" i="5"/>
  <c r="C2318" i="5"/>
  <c r="C2317" i="5"/>
  <c r="C2316" i="5"/>
  <c r="C2315" i="5"/>
  <c r="C2314" i="5"/>
  <c r="C2313" i="5"/>
  <c r="C2312" i="5"/>
  <c r="C2311" i="5"/>
  <c r="C2310" i="5"/>
  <c r="C2309" i="5"/>
  <c r="C2308" i="5"/>
  <c r="C2307" i="5"/>
  <c r="C2306" i="5"/>
  <c r="C2305" i="5"/>
  <c r="C2304" i="5"/>
  <c r="C2303" i="5"/>
  <c r="C2302" i="5"/>
  <c r="C2301" i="5"/>
  <c r="C2300" i="5"/>
  <c r="C2299" i="5"/>
  <c r="C2298" i="5"/>
  <c r="C2297" i="5"/>
  <c r="C2296" i="5"/>
  <c r="C2295" i="5"/>
  <c r="C2294" i="5"/>
  <c r="C2293" i="5"/>
  <c r="C2292" i="5"/>
  <c r="C2291" i="5"/>
  <c r="C2290" i="5"/>
  <c r="C2289" i="5"/>
  <c r="C2288" i="5"/>
  <c r="C2287" i="5"/>
  <c r="C2286" i="5"/>
  <c r="C2285" i="5"/>
  <c r="C2284" i="5"/>
  <c r="C2283" i="5"/>
  <c r="C2282" i="5"/>
  <c r="C2281" i="5"/>
  <c r="C2280" i="5"/>
  <c r="C2279" i="5"/>
  <c r="C2278" i="5"/>
  <c r="C2277" i="5"/>
  <c r="C2276" i="5"/>
  <c r="C2275" i="5"/>
  <c r="C2274" i="5"/>
  <c r="C2273" i="5"/>
  <c r="C2272" i="5"/>
  <c r="C2271" i="5"/>
  <c r="C2270" i="5"/>
  <c r="C2269" i="5"/>
  <c r="C2268" i="5"/>
  <c r="C2267" i="5"/>
  <c r="C2266" i="5"/>
  <c r="C2265" i="5"/>
  <c r="C2264" i="5"/>
  <c r="C2263" i="5"/>
  <c r="C2262" i="5"/>
  <c r="C2261" i="5"/>
  <c r="C2260" i="5"/>
  <c r="C2259" i="5"/>
  <c r="C2258" i="5"/>
  <c r="C2257" i="5"/>
  <c r="C2256" i="5"/>
  <c r="C2255" i="5"/>
  <c r="C2254" i="5"/>
  <c r="C2253" i="5"/>
  <c r="C2252" i="5"/>
  <c r="C2251" i="5"/>
  <c r="C2250" i="5"/>
  <c r="C2249" i="5"/>
  <c r="C2248" i="5"/>
  <c r="C2247" i="5"/>
  <c r="C2246" i="5"/>
  <c r="C2245" i="5"/>
  <c r="C2244" i="5"/>
  <c r="C2243" i="5"/>
  <c r="C2242" i="5"/>
  <c r="C2241" i="5"/>
  <c r="C2240" i="5"/>
  <c r="C2239" i="5"/>
  <c r="C2238" i="5"/>
  <c r="C2237" i="5"/>
  <c r="C2236" i="5"/>
  <c r="C2235" i="5"/>
  <c r="C2234" i="5"/>
  <c r="C2233" i="5"/>
  <c r="C2232" i="5"/>
  <c r="C2231" i="5"/>
  <c r="C2230" i="5"/>
  <c r="C2229" i="5"/>
  <c r="C2228" i="5"/>
  <c r="C2227" i="5"/>
  <c r="C2226" i="5"/>
  <c r="C2225" i="5"/>
  <c r="C2224" i="5"/>
  <c r="C2223" i="5"/>
  <c r="C2222" i="5"/>
  <c r="C2221" i="5"/>
  <c r="C2220" i="5"/>
  <c r="C2219" i="5"/>
  <c r="C2218" i="5"/>
  <c r="C2217" i="5"/>
  <c r="C2216" i="5"/>
  <c r="C2215" i="5"/>
  <c r="C2214" i="5"/>
  <c r="C2213" i="5"/>
  <c r="C2212" i="5"/>
  <c r="C2211" i="5"/>
  <c r="C2210" i="5"/>
  <c r="C2209" i="5"/>
  <c r="C2208" i="5"/>
  <c r="C2207" i="5"/>
  <c r="C2206" i="5"/>
  <c r="C2205" i="5"/>
  <c r="C2204" i="5"/>
  <c r="C2203" i="5"/>
  <c r="C2202" i="5"/>
  <c r="C2201" i="5"/>
  <c r="C2200" i="5"/>
  <c r="C2199" i="5"/>
  <c r="C2198" i="5"/>
  <c r="C2197" i="5"/>
  <c r="C2196" i="5"/>
  <c r="C2195" i="5"/>
  <c r="C2194" i="5"/>
  <c r="C2193" i="5"/>
  <c r="C2192" i="5"/>
  <c r="C2191" i="5"/>
  <c r="C2190" i="5"/>
  <c r="C2189" i="5"/>
  <c r="C2188" i="5"/>
  <c r="C2187" i="5"/>
  <c r="C2186" i="5"/>
  <c r="C2185" i="5"/>
  <c r="C2184" i="5"/>
  <c r="C2183" i="5"/>
  <c r="C2182" i="5"/>
  <c r="C2181" i="5"/>
  <c r="C2180" i="5"/>
  <c r="C2179" i="5"/>
  <c r="C2178" i="5"/>
  <c r="C2177" i="5"/>
  <c r="C2176" i="5"/>
  <c r="C2175" i="5"/>
  <c r="C2174" i="5"/>
  <c r="C2173" i="5"/>
  <c r="C2172" i="5"/>
  <c r="C2171" i="5"/>
  <c r="C2170" i="5"/>
  <c r="C2169" i="5"/>
  <c r="C2168" i="5"/>
  <c r="C2167" i="5"/>
  <c r="C2166" i="5"/>
  <c r="C2165" i="5"/>
  <c r="C2164" i="5"/>
  <c r="C2163" i="5"/>
  <c r="C2162" i="5"/>
  <c r="C2161" i="5"/>
  <c r="C2160" i="5"/>
  <c r="C2159" i="5"/>
  <c r="C2158" i="5"/>
  <c r="C2157" i="5"/>
  <c r="C2156" i="5"/>
  <c r="C2155" i="5"/>
  <c r="C2154" i="5"/>
  <c r="C2153" i="5"/>
  <c r="C2152" i="5"/>
  <c r="C2151" i="5"/>
  <c r="C2150" i="5"/>
  <c r="C2149" i="5"/>
  <c r="C2148" i="5"/>
  <c r="C2147" i="5"/>
  <c r="C2146" i="5"/>
  <c r="C2145" i="5"/>
  <c r="C2144" i="5"/>
  <c r="C2143" i="5"/>
  <c r="C2142" i="5"/>
  <c r="C2141" i="5"/>
  <c r="C2140" i="5"/>
  <c r="C2139" i="5"/>
  <c r="C2138" i="5"/>
  <c r="C2137" i="5"/>
  <c r="C2136" i="5"/>
  <c r="C2135" i="5"/>
  <c r="C2134" i="5"/>
  <c r="C2133" i="5"/>
  <c r="C2132" i="5"/>
  <c r="C2131" i="5"/>
  <c r="C2130" i="5"/>
  <c r="C2129" i="5"/>
  <c r="C2128" i="5"/>
  <c r="C2127" i="5"/>
  <c r="C2126" i="5"/>
  <c r="C2125" i="5"/>
  <c r="C2124" i="5"/>
  <c r="C2123" i="5"/>
  <c r="C2122" i="5"/>
  <c r="C2121" i="5"/>
  <c r="C2120" i="5"/>
  <c r="C2119" i="5"/>
  <c r="C2118" i="5"/>
  <c r="C2117" i="5"/>
  <c r="C2116" i="5"/>
  <c r="C2115" i="5"/>
  <c r="C2114" i="5"/>
  <c r="C2113" i="5"/>
  <c r="C2112" i="5"/>
  <c r="C2111" i="5"/>
  <c r="C2110" i="5"/>
  <c r="C2109" i="5"/>
  <c r="C2108" i="5"/>
  <c r="C2107" i="5"/>
  <c r="C2106" i="5"/>
  <c r="C2105" i="5"/>
  <c r="C2104" i="5"/>
  <c r="C2103" i="5"/>
  <c r="C2102" i="5"/>
  <c r="C2101" i="5"/>
  <c r="C2100" i="5"/>
  <c r="C2099" i="5"/>
  <c r="C2098" i="5"/>
  <c r="C2097" i="5"/>
  <c r="C2096" i="5"/>
  <c r="C2095" i="5"/>
  <c r="C2094" i="5"/>
  <c r="C2093" i="5"/>
  <c r="C2092" i="5"/>
  <c r="C2091" i="5"/>
  <c r="C2090" i="5"/>
  <c r="C2089" i="5"/>
  <c r="C2088" i="5"/>
  <c r="C2087" i="5"/>
  <c r="C2086" i="5"/>
  <c r="C2085" i="5"/>
  <c r="C2084" i="5"/>
  <c r="C2083" i="5"/>
  <c r="C2082" i="5"/>
  <c r="C2081" i="5"/>
  <c r="C2080" i="5"/>
  <c r="C2079" i="5"/>
  <c r="C2078" i="5"/>
  <c r="C2077" i="5"/>
  <c r="C2076" i="5"/>
  <c r="C2075" i="5"/>
  <c r="C2074" i="5"/>
  <c r="C2073" i="5"/>
  <c r="C2072" i="5"/>
  <c r="C2071" i="5"/>
  <c r="C2070" i="5"/>
  <c r="C2069" i="5"/>
  <c r="C2068" i="5"/>
  <c r="C2067" i="5"/>
  <c r="C2066" i="5"/>
  <c r="C2065" i="5"/>
  <c r="C2064" i="5"/>
  <c r="C2063" i="5"/>
  <c r="C2062" i="5"/>
  <c r="C2061" i="5"/>
  <c r="C2060" i="5"/>
  <c r="C2059" i="5"/>
  <c r="C2058" i="5"/>
  <c r="C2057" i="5"/>
  <c r="C2056" i="5"/>
  <c r="C2055" i="5"/>
  <c r="C2054" i="5"/>
  <c r="C2053" i="5"/>
  <c r="C2052" i="5"/>
  <c r="C2051" i="5"/>
  <c r="C2050" i="5"/>
  <c r="C2049" i="5"/>
  <c r="C2048" i="5"/>
  <c r="C2047" i="5"/>
  <c r="C2046" i="5"/>
  <c r="C2045" i="5"/>
  <c r="C2044" i="5"/>
  <c r="C2043" i="5"/>
  <c r="C2042" i="5"/>
  <c r="C2041" i="5"/>
  <c r="C2040" i="5"/>
  <c r="C2039" i="5"/>
  <c r="C2038" i="5"/>
  <c r="C2037" i="5"/>
  <c r="C2036" i="5"/>
  <c r="C2035" i="5"/>
  <c r="C2034" i="5"/>
  <c r="C2033" i="5"/>
  <c r="C2032" i="5"/>
  <c r="C2031" i="5"/>
  <c r="C2030" i="5"/>
  <c r="C2029" i="5"/>
  <c r="C2028" i="5"/>
  <c r="C2027" i="5"/>
  <c r="C2026" i="5"/>
  <c r="C2025" i="5"/>
  <c r="C2024" i="5"/>
  <c r="C2023" i="5"/>
  <c r="C2022" i="5"/>
  <c r="C2021" i="5"/>
  <c r="C2020" i="5"/>
  <c r="C2019" i="5"/>
  <c r="C2018" i="5"/>
  <c r="C2017" i="5"/>
  <c r="C2016" i="5"/>
  <c r="C2015" i="5"/>
  <c r="C2014" i="5"/>
  <c r="C2013" i="5"/>
  <c r="C2012" i="5"/>
  <c r="C2011" i="5"/>
  <c r="C2010" i="5"/>
  <c r="C2009" i="5"/>
  <c r="C2008" i="5"/>
  <c r="C2007" i="5"/>
  <c r="C2006" i="5"/>
  <c r="C2005" i="5"/>
  <c r="C2004" i="5"/>
  <c r="C2003" i="5"/>
  <c r="C2002" i="5"/>
  <c r="C2001" i="5"/>
  <c r="C2000" i="5"/>
  <c r="C1999" i="5"/>
  <c r="C1998" i="5"/>
  <c r="C1997" i="5"/>
  <c r="C1996" i="5"/>
  <c r="C1995" i="5"/>
  <c r="C1994" i="5"/>
  <c r="C1993" i="5"/>
  <c r="C1992" i="5"/>
  <c r="C1991" i="5"/>
  <c r="C1990" i="5"/>
  <c r="C1989" i="5"/>
  <c r="C1988" i="5"/>
  <c r="C1987" i="5"/>
  <c r="C1986" i="5"/>
  <c r="C1985" i="5"/>
  <c r="C1984" i="5"/>
  <c r="C1983" i="5"/>
  <c r="C1982" i="5"/>
  <c r="C1981" i="5"/>
  <c r="C1980" i="5"/>
  <c r="C1979" i="5"/>
  <c r="C1978" i="5"/>
  <c r="C1977" i="5"/>
  <c r="C1976" i="5"/>
  <c r="C1975" i="5"/>
  <c r="C1974" i="5"/>
  <c r="C1973" i="5"/>
  <c r="C1972" i="5"/>
  <c r="C1971" i="5"/>
  <c r="C1970" i="5"/>
  <c r="C1969" i="5"/>
  <c r="C1968" i="5"/>
  <c r="C1967" i="5"/>
  <c r="C1966" i="5"/>
  <c r="C1965" i="5"/>
  <c r="C1964" i="5"/>
  <c r="C1963" i="5"/>
  <c r="C1962" i="5"/>
  <c r="C1961" i="5"/>
  <c r="C1960" i="5"/>
  <c r="C1959" i="5"/>
  <c r="C1958" i="5"/>
  <c r="C1957" i="5"/>
  <c r="C1956" i="5"/>
  <c r="C1955" i="5"/>
  <c r="C1954" i="5"/>
  <c r="C1953" i="5"/>
  <c r="C1952" i="5"/>
  <c r="C1951" i="5"/>
  <c r="C1950" i="5"/>
  <c r="C1949" i="5"/>
  <c r="C1948" i="5"/>
  <c r="C1947" i="5"/>
  <c r="C1946" i="5"/>
  <c r="C1945" i="5"/>
  <c r="C1944" i="5"/>
  <c r="C1943" i="5"/>
  <c r="C1942" i="5"/>
  <c r="C1941" i="5"/>
  <c r="C1940" i="5"/>
  <c r="C1939" i="5"/>
  <c r="C1938" i="5"/>
  <c r="C1937" i="5"/>
  <c r="C1936" i="5"/>
  <c r="C1935" i="5"/>
  <c r="C1934" i="5"/>
  <c r="C1933" i="5"/>
  <c r="C1932" i="5"/>
  <c r="C1931" i="5"/>
  <c r="C1930" i="5"/>
  <c r="C1929" i="5"/>
  <c r="C1928" i="5"/>
  <c r="C1927" i="5"/>
  <c r="C1926" i="5"/>
  <c r="C1925" i="5"/>
  <c r="C1924" i="5"/>
  <c r="C1923" i="5"/>
  <c r="C1922" i="5"/>
  <c r="C1921" i="5"/>
  <c r="C1920" i="5"/>
  <c r="C1919" i="5"/>
  <c r="C1918" i="5"/>
  <c r="C1917" i="5"/>
  <c r="C1916" i="5"/>
  <c r="C1915" i="5"/>
  <c r="C1914" i="5"/>
  <c r="C1913" i="5"/>
  <c r="C1912" i="5"/>
  <c r="C1911" i="5"/>
  <c r="C1910" i="5"/>
  <c r="C1909" i="5"/>
  <c r="C1908" i="5"/>
  <c r="C1907" i="5"/>
  <c r="C1906" i="5"/>
  <c r="C1905" i="5"/>
  <c r="C1904" i="5"/>
  <c r="C1903" i="5"/>
  <c r="C1902" i="5"/>
  <c r="C1901" i="5"/>
  <c r="C1900" i="5"/>
  <c r="C1899" i="5"/>
  <c r="C1898" i="5"/>
  <c r="C1897" i="5"/>
  <c r="C1896" i="5"/>
  <c r="C1895" i="5"/>
  <c r="C1894" i="5"/>
  <c r="C1893" i="5"/>
  <c r="C1892" i="5"/>
  <c r="C1891" i="5"/>
  <c r="C1890" i="5"/>
  <c r="C1889" i="5"/>
  <c r="C1888" i="5"/>
  <c r="C1887" i="5"/>
  <c r="C1886" i="5"/>
  <c r="C1885" i="5"/>
  <c r="C1884" i="5"/>
  <c r="C1883" i="5"/>
  <c r="C1882" i="5"/>
  <c r="C1881" i="5"/>
  <c r="C1880" i="5"/>
  <c r="C1879" i="5"/>
  <c r="C1878" i="5"/>
  <c r="C1877" i="5"/>
  <c r="C1876" i="5"/>
  <c r="C1875" i="5"/>
  <c r="C1874" i="5"/>
  <c r="C1873" i="5"/>
  <c r="C1872" i="5"/>
  <c r="C1871" i="5"/>
  <c r="C1870" i="5"/>
  <c r="C1869" i="5"/>
  <c r="C1868" i="5"/>
  <c r="C1867" i="5"/>
  <c r="C1866" i="5"/>
  <c r="C1865" i="5"/>
  <c r="C1864" i="5"/>
  <c r="C1863" i="5"/>
  <c r="C1862" i="5"/>
  <c r="C1861" i="5"/>
  <c r="C1860" i="5"/>
  <c r="C1859" i="5"/>
  <c r="C1858" i="5"/>
  <c r="C1857" i="5"/>
  <c r="C1856" i="5"/>
  <c r="C1855" i="5"/>
  <c r="C1854" i="5"/>
  <c r="C1853" i="5"/>
  <c r="C1852" i="5"/>
  <c r="C1851" i="5"/>
  <c r="C1850" i="5"/>
  <c r="C1849" i="5"/>
  <c r="C1848" i="5"/>
  <c r="C1847" i="5"/>
  <c r="C1846" i="5"/>
  <c r="C1845" i="5"/>
  <c r="C1844" i="5"/>
  <c r="C1843" i="5"/>
  <c r="C1842" i="5"/>
  <c r="C1841" i="5"/>
  <c r="C1840" i="5"/>
  <c r="C1839" i="5"/>
  <c r="C1838" i="5"/>
  <c r="C1837" i="5"/>
  <c r="C1836" i="5"/>
  <c r="C1835" i="5"/>
  <c r="C1834" i="5"/>
  <c r="C1833" i="5"/>
  <c r="C1832" i="5"/>
  <c r="C1831" i="5"/>
  <c r="C1830" i="5"/>
  <c r="C1829" i="5"/>
  <c r="C1828" i="5"/>
  <c r="C1827" i="5"/>
  <c r="C1826" i="5"/>
  <c r="C1825" i="5"/>
  <c r="C1824" i="5"/>
  <c r="C1823" i="5"/>
  <c r="C1822" i="5"/>
  <c r="C1821" i="5"/>
  <c r="C1820" i="5"/>
  <c r="C1819" i="5"/>
  <c r="C1818" i="5"/>
  <c r="C1817" i="5"/>
  <c r="C1816" i="5"/>
  <c r="C1815" i="5"/>
  <c r="C1814" i="5"/>
  <c r="C1813" i="5"/>
  <c r="C1812" i="5"/>
  <c r="C1811" i="5"/>
  <c r="C1810" i="5"/>
  <c r="C1809" i="5"/>
  <c r="C1808" i="5"/>
  <c r="C1807" i="5"/>
  <c r="C1806" i="5"/>
  <c r="C1805" i="5"/>
  <c r="C1804" i="5"/>
  <c r="C1803" i="5"/>
  <c r="C1802" i="5"/>
  <c r="C1801" i="5"/>
  <c r="C1800" i="5"/>
  <c r="C1799" i="5"/>
  <c r="C1798" i="5"/>
  <c r="C1797" i="5"/>
  <c r="C1796" i="5"/>
  <c r="C1795" i="5"/>
  <c r="C1794" i="5"/>
  <c r="C1793" i="5"/>
  <c r="C1792" i="5"/>
  <c r="C1791" i="5"/>
  <c r="C1790" i="5"/>
  <c r="C1789" i="5"/>
  <c r="C1788" i="5"/>
  <c r="C1787" i="5"/>
  <c r="C1786" i="5"/>
  <c r="C1785" i="5"/>
  <c r="C1784" i="5"/>
  <c r="C1783" i="5"/>
  <c r="C1782" i="5"/>
  <c r="C1781" i="5"/>
  <c r="C1780" i="5"/>
  <c r="C1779" i="5"/>
  <c r="C1778" i="5"/>
  <c r="C1777" i="5"/>
  <c r="C1776" i="5"/>
  <c r="C1775" i="5"/>
  <c r="C1774" i="5"/>
  <c r="C1773" i="5"/>
  <c r="C1772" i="5"/>
  <c r="C1771" i="5"/>
  <c r="C1770" i="5"/>
  <c r="C1769" i="5"/>
  <c r="C1768" i="5"/>
  <c r="C1767" i="5"/>
  <c r="C1766" i="5"/>
  <c r="C1765" i="5"/>
  <c r="C1764" i="5"/>
  <c r="C1763" i="5"/>
  <c r="C1762" i="5"/>
  <c r="C1761" i="5"/>
  <c r="C1760" i="5"/>
  <c r="C1759" i="5"/>
  <c r="C1758" i="5"/>
  <c r="C1757" i="5"/>
  <c r="C1756" i="5"/>
  <c r="C1755" i="5"/>
  <c r="C1754" i="5"/>
  <c r="C1753" i="5"/>
  <c r="C1752" i="5"/>
  <c r="C1751" i="5"/>
  <c r="C1750" i="5"/>
  <c r="C1749" i="5"/>
  <c r="C1748" i="5"/>
  <c r="C1747" i="5"/>
  <c r="C1746" i="5"/>
  <c r="C1745" i="5"/>
  <c r="C1744" i="5"/>
  <c r="C1743" i="5"/>
  <c r="C1742" i="5"/>
  <c r="C1741" i="5"/>
  <c r="C1740" i="5"/>
  <c r="C1739" i="5"/>
  <c r="C1738" i="5"/>
  <c r="C1737" i="5"/>
  <c r="C1736" i="5"/>
  <c r="C1735" i="5"/>
  <c r="C1734" i="5"/>
  <c r="C1733" i="5"/>
  <c r="C1732" i="5"/>
  <c r="C1731" i="5"/>
  <c r="C1730" i="5"/>
  <c r="C1729" i="5"/>
  <c r="C1728" i="5"/>
  <c r="C1727" i="5"/>
  <c r="C1726" i="5"/>
  <c r="C1725" i="5"/>
  <c r="C1724" i="5"/>
  <c r="C1723" i="5"/>
  <c r="C1722" i="5"/>
  <c r="C1721" i="5"/>
  <c r="C1720" i="5"/>
  <c r="C1719" i="5"/>
  <c r="C1718" i="5"/>
  <c r="C1717" i="5"/>
  <c r="C1716" i="5"/>
  <c r="C1715" i="5"/>
  <c r="C1714" i="5"/>
  <c r="C1713" i="5"/>
  <c r="C1712" i="5"/>
  <c r="C1711" i="5"/>
  <c r="C1710" i="5"/>
  <c r="C1709" i="5"/>
  <c r="C1708" i="5"/>
  <c r="C1707" i="5"/>
  <c r="C1706" i="5"/>
  <c r="C1705" i="5"/>
  <c r="C1704" i="5"/>
  <c r="C1703" i="5"/>
  <c r="C1702" i="5"/>
  <c r="C1701" i="5"/>
  <c r="C1700" i="5"/>
  <c r="C1699" i="5"/>
  <c r="C1698" i="5"/>
  <c r="C1697" i="5"/>
  <c r="C1696" i="5"/>
  <c r="C1695" i="5"/>
  <c r="C1694" i="5"/>
  <c r="C1693" i="5"/>
  <c r="C1692" i="5"/>
  <c r="C1691" i="5"/>
  <c r="C1690" i="5"/>
  <c r="C1689" i="5"/>
  <c r="C1688" i="5"/>
  <c r="C1687" i="5"/>
  <c r="C1686" i="5"/>
  <c r="C1685" i="5"/>
  <c r="C1684" i="5"/>
  <c r="C1683" i="5"/>
  <c r="C1682" i="5"/>
  <c r="C1681" i="5"/>
  <c r="C1680" i="5"/>
  <c r="C1679" i="5"/>
  <c r="C1678" i="5"/>
  <c r="C1677" i="5"/>
  <c r="C1676" i="5"/>
  <c r="C1675" i="5"/>
  <c r="C1674" i="5"/>
  <c r="C1673" i="5"/>
  <c r="C1672" i="5"/>
  <c r="C1671" i="5"/>
  <c r="C1670" i="5"/>
  <c r="C1669" i="5"/>
  <c r="C1668" i="5"/>
  <c r="C1667" i="5"/>
  <c r="C1666" i="5"/>
  <c r="C1665" i="5"/>
  <c r="C1664" i="5"/>
  <c r="C1663" i="5"/>
  <c r="C1662" i="5"/>
  <c r="C1661" i="5"/>
  <c r="C1660" i="5"/>
  <c r="C1659" i="5"/>
  <c r="C1658" i="5"/>
  <c r="C1657" i="5"/>
  <c r="C1656" i="5"/>
  <c r="C1655" i="5"/>
  <c r="C1654" i="5"/>
  <c r="C1653" i="5"/>
  <c r="C1652" i="5"/>
  <c r="C1651" i="5"/>
  <c r="C1650" i="5"/>
  <c r="C1649" i="5"/>
  <c r="C1648" i="5"/>
  <c r="C1647" i="5"/>
  <c r="C1646" i="5"/>
  <c r="C1645" i="5"/>
  <c r="C1644" i="5"/>
  <c r="C1643" i="5"/>
  <c r="C1642" i="5"/>
  <c r="C1641" i="5"/>
  <c r="C1640" i="5"/>
  <c r="C1639" i="5"/>
  <c r="C1638" i="5"/>
  <c r="C1637" i="5"/>
  <c r="C1636" i="5"/>
  <c r="C1635" i="5"/>
  <c r="C1634" i="5"/>
  <c r="C1633" i="5"/>
  <c r="C1632" i="5"/>
  <c r="C1631" i="5"/>
  <c r="C1630" i="5"/>
  <c r="C1629" i="5"/>
  <c r="C1628" i="5"/>
  <c r="C1627" i="5"/>
  <c r="C1626" i="5"/>
  <c r="C1625" i="5"/>
  <c r="C1624" i="5"/>
  <c r="C1623" i="5"/>
  <c r="C1622" i="5"/>
  <c r="C1621" i="5"/>
  <c r="C1620" i="5"/>
  <c r="C1619" i="5"/>
  <c r="C1618" i="5"/>
  <c r="C1617" i="5"/>
  <c r="C1616" i="5"/>
  <c r="C1615" i="5"/>
  <c r="C1614" i="5"/>
  <c r="C1613" i="5"/>
  <c r="C1612" i="5"/>
  <c r="C1611" i="5"/>
  <c r="C1610" i="5"/>
  <c r="C1609" i="5"/>
  <c r="C1608" i="5"/>
  <c r="C1607" i="5"/>
  <c r="C1606" i="5"/>
  <c r="C1605" i="5"/>
  <c r="C1604" i="5"/>
  <c r="C1603" i="5"/>
  <c r="C1602" i="5"/>
  <c r="C1601" i="5"/>
  <c r="C1600" i="5"/>
  <c r="C1599" i="5"/>
  <c r="C1598" i="5"/>
  <c r="C1597" i="5"/>
  <c r="C1596" i="5"/>
  <c r="C1595" i="5"/>
  <c r="C1594" i="5"/>
  <c r="C1593" i="5"/>
  <c r="C1592" i="5"/>
  <c r="C1591" i="5"/>
  <c r="C1590" i="5"/>
  <c r="C1589" i="5"/>
  <c r="C1588" i="5"/>
  <c r="C1587" i="5"/>
  <c r="C1586" i="5"/>
  <c r="C1585" i="5"/>
  <c r="C1584" i="5"/>
  <c r="C1583" i="5"/>
  <c r="C1582" i="5"/>
  <c r="C1581" i="5"/>
  <c r="C1580" i="5"/>
  <c r="C1579" i="5"/>
  <c r="C1578" i="5"/>
  <c r="C1577" i="5"/>
  <c r="C1576" i="5"/>
  <c r="C1575" i="5"/>
  <c r="C1574" i="5"/>
  <c r="C1573" i="5"/>
  <c r="C1572" i="5"/>
  <c r="C1571" i="5"/>
  <c r="C1570" i="5"/>
  <c r="C1569" i="5"/>
  <c r="C1568" i="5"/>
  <c r="C1567" i="5"/>
  <c r="C1566" i="5"/>
  <c r="C1565" i="5"/>
  <c r="C1564" i="5"/>
  <c r="C1563" i="5"/>
  <c r="C1562" i="5"/>
  <c r="C1561" i="5"/>
  <c r="C1560" i="5"/>
  <c r="C1559" i="5"/>
  <c r="C1558" i="5"/>
  <c r="C1557" i="5"/>
  <c r="C1556" i="5"/>
  <c r="C1555" i="5"/>
  <c r="C1554" i="5"/>
  <c r="C1553" i="5"/>
  <c r="C1552" i="5"/>
  <c r="C1551" i="5"/>
  <c r="C1550" i="5"/>
  <c r="C1549" i="5"/>
  <c r="C1548" i="5"/>
  <c r="C1547" i="5"/>
  <c r="C1546" i="5"/>
  <c r="C1545" i="5"/>
  <c r="C1544" i="5"/>
  <c r="C1543" i="5"/>
  <c r="C1542" i="5"/>
  <c r="C1541" i="5"/>
  <c r="C1540" i="5"/>
  <c r="C1539" i="5"/>
  <c r="C1538" i="5"/>
  <c r="C1537" i="5"/>
  <c r="C1536" i="5"/>
  <c r="C1535" i="5"/>
  <c r="C1534" i="5"/>
  <c r="C1533" i="5"/>
  <c r="C1532" i="5"/>
  <c r="C1531" i="5"/>
  <c r="C1530" i="5"/>
  <c r="C1529" i="5"/>
  <c r="C1528" i="5"/>
  <c r="C1527" i="5"/>
  <c r="C1526" i="5"/>
  <c r="C1525" i="5"/>
  <c r="C1524" i="5"/>
  <c r="C1523" i="5"/>
  <c r="C1522" i="5"/>
  <c r="C1521" i="5"/>
  <c r="C1520" i="5"/>
  <c r="C1519" i="5"/>
  <c r="C1518" i="5"/>
  <c r="C1517" i="5"/>
  <c r="C1516" i="5"/>
  <c r="C1515" i="5"/>
  <c r="C1514" i="5"/>
  <c r="C1513" i="5"/>
  <c r="C1512" i="5"/>
  <c r="C1511" i="5"/>
  <c r="C1510" i="5"/>
  <c r="C1509" i="5"/>
  <c r="C1508" i="5"/>
  <c r="C1507" i="5"/>
  <c r="C1506" i="5"/>
  <c r="C1505" i="5"/>
  <c r="C1504" i="5"/>
  <c r="C1503" i="5"/>
  <c r="C1502" i="5"/>
  <c r="C1501" i="5"/>
  <c r="C1500" i="5"/>
  <c r="C1499" i="5"/>
  <c r="C1498" i="5"/>
  <c r="C1497" i="5"/>
  <c r="C1496" i="5"/>
  <c r="C1495" i="5"/>
  <c r="C1494" i="5"/>
  <c r="C1493" i="5"/>
  <c r="C1492" i="5"/>
  <c r="C1491" i="5"/>
  <c r="C1490" i="5"/>
  <c r="C1489" i="5"/>
  <c r="C1488" i="5"/>
  <c r="C1487" i="5"/>
  <c r="C1486" i="5"/>
  <c r="C1485" i="5"/>
  <c r="C1484" i="5"/>
  <c r="C1483" i="5"/>
  <c r="C1482" i="5"/>
  <c r="C1481" i="5"/>
  <c r="C1480" i="5"/>
  <c r="C1479" i="5"/>
  <c r="C1478" i="5"/>
  <c r="C1477" i="5"/>
  <c r="C1476" i="5"/>
  <c r="C1475" i="5"/>
  <c r="C1474" i="5"/>
  <c r="C1473" i="5"/>
  <c r="C1472" i="5"/>
  <c r="C1471" i="5"/>
  <c r="C1470" i="5"/>
  <c r="C1469" i="5"/>
  <c r="C1468" i="5"/>
  <c r="C1467" i="5"/>
  <c r="C1466" i="5"/>
  <c r="C1465" i="5"/>
  <c r="C1464" i="5"/>
  <c r="C1463" i="5"/>
  <c r="C1462" i="5"/>
  <c r="C1461" i="5"/>
  <c r="C1460" i="5"/>
  <c r="C1459" i="5"/>
  <c r="C1458" i="5"/>
  <c r="C1457" i="5"/>
  <c r="C1456" i="5"/>
  <c r="C1455" i="5"/>
  <c r="C1454" i="5"/>
  <c r="C1453" i="5"/>
  <c r="C1452" i="5"/>
  <c r="C1451" i="5"/>
  <c r="C1450" i="5"/>
  <c r="C1449" i="5"/>
  <c r="C1448" i="5"/>
  <c r="C1447" i="5"/>
  <c r="C1446" i="5"/>
  <c r="C1445" i="5"/>
  <c r="C1444" i="5"/>
  <c r="C1443" i="5"/>
  <c r="C1442" i="5"/>
  <c r="C1441" i="5"/>
  <c r="C1440" i="5"/>
  <c r="C1439" i="5"/>
  <c r="C1438" i="5"/>
  <c r="C1437" i="5"/>
  <c r="C1436" i="5"/>
  <c r="C1435" i="5"/>
  <c r="C1434" i="5"/>
  <c r="C1433" i="5"/>
  <c r="C1432" i="5"/>
  <c r="C1431" i="5"/>
  <c r="C1430" i="5"/>
  <c r="C1429" i="5"/>
  <c r="C1428" i="5"/>
  <c r="C1427" i="5"/>
  <c r="C1426" i="5"/>
  <c r="C1425" i="5"/>
  <c r="C1424" i="5"/>
  <c r="C1423" i="5"/>
  <c r="C1422" i="5"/>
  <c r="C1421" i="5"/>
  <c r="C1420" i="5"/>
  <c r="C1419" i="5"/>
  <c r="C1418" i="5"/>
  <c r="C1417" i="5"/>
  <c r="C1416" i="5"/>
  <c r="C1415" i="5"/>
  <c r="C1414" i="5"/>
  <c r="C1413" i="5"/>
  <c r="C1412" i="5"/>
  <c r="C1411" i="5"/>
  <c r="C1410" i="5"/>
  <c r="C1409" i="5"/>
  <c r="C1408" i="5"/>
  <c r="C1407" i="5"/>
  <c r="C1406" i="5"/>
  <c r="C1405" i="5"/>
  <c r="C1404" i="5"/>
  <c r="C1403" i="5"/>
  <c r="C1402" i="5"/>
  <c r="C1401" i="5"/>
  <c r="C1400" i="5"/>
  <c r="C1399" i="5"/>
  <c r="C1398" i="5"/>
  <c r="C1397" i="5"/>
  <c r="C1396" i="5"/>
  <c r="C1395" i="5"/>
  <c r="C1394" i="5"/>
  <c r="C1393" i="5"/>
  <c r="C1392" i="5"/>
  <c r="C1391" i="5"/>
  <c r="C1390" i="5"/>
  <c r="C1389" i="5"/>
  <c r="C1388" i="5"/>
  <c r="C1387" i="5"/>
  <c r="C1386" i="5"/>
  <c r="C1385" i="5"/>
  <c r="C1384" i="5"/>
  <c r="C1383" i="5"/>
  <c r="C1382" i="5"/>
  <c r="C1381" i="5"/>
  <c r="C1380" i="5"/>
  <c r="C1379" i="5"/>
  <c r="C1378" i="5"/>
  <c r="C1377" i="5"/>
  <c r="C1376" i="5"/>
  <c r="C1375" i="5"/>
  <c r="C1374" i="5"/>
  <c r="C1373" i="5"/>
  <c r="C1372" i="5"/>
  <c r="C1371" i="5"/>
  <c r="C1370" i="5"/>
  <c r="C1369" i="5"/>
  <c r="C1368" i="5"/>
  <c r="C1367" i="5"/>
  <c r="C1366" i="5"/>
  <c r="C1365" i="5"/>
  <c r="C1364" i="5"/>
  <c r="C1363" i="5"/>
  <c r="C1362" i="5"/>
  <c r="C1361" i="5"/>
  <c r="C1360" i="5"/>
  <c r="C1359" i="5"/>
  <c r="C1358" i="5"/>
  <c r="C1357" i="5"/>
  <c r="C1356" i="5"/>
  <c r="C1355" i="5"/>
  <c r="C1354" i="5"/>
  <c r="C1353" i="5"/>
  <c r="C1352" i="5"/>
  <c r="C1351" i="5"/>
  <c r="C1350" i="5"/>
  <c r="C1349" i="5"/>
  <c r="C1348" i="5"/>
  <c r="C1347" i="5"/>
  <c r="C1346" i="5"/>
  <c r="C1345" i="5"/>
  <c r="C1344" i="5"/>
  <c r="C1343" i="5"/>
  <c r="C1342" i="5"/>
  <c r="C1341" i="5"/>
  <c r="C1340" i="5"/>
  <c r="C1339" i="5"/>
  <c r="C1338" i="5"/>
  <c r="C1337" i="5"/>
  <c r="C1336" i="5"/>
  <c r="C1335" i="5"/>
  <c r="C1334" i="5"/>
  <c r="C1333" i="5"/>
  <c r="C1332" i="5"/>
  <c r="C1331" i="5"/>
  <c r="C1330" i="5"/>
  <c r="C1329" i="5"/>
  <c r="C1328" i="5"/>
  <c r="C1327" i="5"/>
  <c r="C1326" i="5"/>
  <c r="C1325" i="5"/>
  <c r="C1324" i="5"/>
  <c r="C1323" i="5"/>
  <c r="C1322" i="5"/>
  <c r="C1321" i="5"/>
  <c r="C1320" i="5"/>
  <c r="C1319" i="5"/>
  <c r="C1318" i="5"/>
  <c r="C1317" i="5"/>
  <c r="C1316" i="5"/>
  <c r="C1315" i="5"/>
  <c r="C1314" i="5"/>
  <c r="C1313" i="5"/>
  <c r="C1312" i="5"/>
  <c r="C1311" i="5"/>
  <c r="C1310" i="5"/>
  <c r="C1309" i="5"/>
  <c r="C1308" i="5"/>
  <c r="C1307" i="5"/>
  <c r="C1306" i="5"/>
  <c r="C1305" i="5"/>
  <c r="C1304" i="5"/>
  <c r="C1303" i="5"/>
  <c r="C1302" i="5"/>
  <c r="C1301" i="5"/>
  <c r="C1300" i="5"/>
  <c r="C1299" i="5"/>
  <c r="C1298" i="5"/>
  <c r="C1297" i="5"/>
  <c r="C1296" i="5"/>
  <c r="C1295" i="5"/>
  <c r="C1294" i="5"/>
  <c r="C1293" i="5"/>
  <c r="C1292" i="5"/>
  <c r="C1291" i="5"/>
  <c r="C1290" i="5"/>
  <c r="C1289" i="5"/>
  <c r="C1288" i="5"/>
  <c r="C1287" i="5"/>
  <c r="C1286" i="5"/>
  <c r="C1285" i="5"/>
  <c r="C1284" i="5"/>
  <c r="C1283" i="5"/>
  <c r="C1282" i="5"/>
  <c r="C1281" i="5"/>
  <c r="C1280" i="5"/>
  <c r="C1279" i="5"/>
  <c r="C1278" i="5"/>
  <c r="C1277" i="5"/>
  <c r="C1276" i="5"/>
  <c r="C1275" i="5"/>
  <c r="C1274" i="5"/>
  <c r="C1273" i="5"/>
  <c r="C1272" i="5"/>
  <c r="C1271" i="5"/>
  <c r="C1270" i="5"/>
  <c r="C1269" i="5"/>
  <c r="C1268" i="5"/>
  <c r="C1267" i="5"/>
  <c r="C1266" i="5"/>
  <c r="C1265" i="5"/>
  <c r="C1264" i="5"/>
  <c r="C1263" i="5"/>
  <c r="C1262" i="5"/>
  <c r="C1261" i="5"/>
  <c r="C1260" i="5"/>
  <c r="C1259" i="5"/>
  <c r="C1258" i="5"/>
  <c r="C1257" i="5"/>
  <c r="C1256" i="5"/>
  <c r="C1255" i="5"/>
  <c r="C1254" i="5"/>
  <c r="C1253" i="5"/>
  <c r="C1252" i="5"/>
  <c r="C1251" i="5"/>
  <c r="C1250" i="5"/>
  <c r="C1249" i="5"/>
  <c r="C1248" i="5"/>
  <c r="C1247" i="5"/>
  <c r="C1246" i="5"/>
  <c r="C1245" i="5"/>
  <c r="C1244" i="5"/>
  <c r="C1243" i="5"/>
  <c r="C1242" i="5"/>
  <c r="C1241" i="5"/>
  <c r="C1240" i="5"/>
  <c r="C1239" i="5"/>
  <c r="C1238" i="5"/>
  <c r="C1237" i="5"/>
  <c r="C1236" i="5"/>
  <c r="C1235" i="5"/>
  <c r="C1234" i="5"/>
  <c r="C1233" i="5"/>
  <c r="C1232" i="5"/>
  <c r="C1231" i="5"/>
  <c r="C1230" i="5"/>
  <c r="C1229" i="5"/>
  <c r="C1228" i="5"/>
  <c r="C1227" i="5"/>
  <c r="C1226" i="5"/>
  <c r="C1225" i="5"/>
  <c r="C1224" i="5"/>
  <c r="C1223" i="5"/>
  <c r="C1222" i="5"/>
  <c r="C1221" i="5"/>
  <c r="C1220" i="5"/>
  <c r="C1219" i="5"/>
  <c r="C1218" i="5"/>
  <c r="C1217" i="5"/>
  <c r="C1216" i="5"/>
  <c r="C1215" i="5"/>
  <c r="C1214" i="5"/>
  <c r="C1213" i="5"/>
  <c r="C1212" i="5"/>
  <c r="C1211" i="5"/>
  <c r="C1210" i="5"/>
  <c r="C1209" i="5"/>
  <c r="C1208" i="5"/>
  <c r="C1207" i="5"/>
  <c r="C1206" i="5"/>
  <c r="C1205" i="5"/>
  <c r="C1204" i="5"/>
  <c r="C1203" i="5"/>
  <c r="C1202" i="5"/>
  <c r="C1201" i="5"/>
  <c r="C1200" i="5"/>
  <c r="C1199" i="5"/>
  <c r="C1198" i="5"/>
  <c r="C1197" i="5"/>
  <c r="C1196" i="5"/>
  <c r="C1195" i="5"/>
  <c r="C1194" i="5"/>
  <c r="C1193" i="5"/>
  <c r="C1192" i="5"/>
  <c r="C1191" i="5"/>
  <c r="C1190" i="5"/>
  <c r="C1189" i="5"/>
  <c r="C1188" i="5"/>
  <c r="C1187" i="5"/>
  <c r="C1186" i="5"/>
  <c r="C1185" i="5"/>
  <c r="C1184" i="5"/>
  <c r="C1183" i="5"/>
  <c r="C1182" i="5"/>
  <c r="C1181" i="5"/>
  <c r="C1180" i="5"/>
  <c r="C1179" i="5"/>
  <c r="C1178" i="5"/>
  <c r="C1177" i="5"/>
  <c r="C1176" i="5"/>
  <c r="C1175" i="5"/>
  <c r="C1174" i="5"/>
  <c r="C1173" i="5"/>
  <c r="C1172" i="5"/>
  <c r="C1171" i="5"/>
  <c r="C1170" i="5"/>
  <c r="C1169" i="5"/>
  <c r="C1168" i="5"/>
  <c r="C1167" i="5"/>
  <c r="C1166" i="5"/>
  <c r="C1165" i="5"/>
  <c r="C1164" i="5"/>
  <c r="C1163" i="5"/>
  <c r="C1162" i="5"/>
  <c r="C1161" i="5"/>
  <c r="C1160" i="5"/>
  <c r="C1159" i="5"/>
  <c r="C1158" i="5"/>
  <c r="C1157" i="5"/>
  <c r="C1156" i="5"/>
  <c r="C1155" i="5"/>
  <c r="C1154" i="5"/>
  <c r="C1153" i="5"/>
  <c r="C1152" i="5"/>
  <c r="C1151" i="5"/>
  <c r="C1150" i="5"/>
  <c r="C1149" i="5"/>
  <c r="C1148" i="5"/>
  <c r="C1147" i="5"/>
  <c r="C1146" i="5"/>
  <c r="C1145" i="5"/>
  <c r="C1144" i="5"/>
  <c r="C1143" i="5"/>
  <c r="C1142" i="5"/>
  <c r="C1141" i="5"/>
  <c r="C1140" i="5"/>
  <c r="C1139" i="5"/>
  <c r="C1138" i="5"/>
  <c r="C1137" i="5"/>
  <c r="C1136" i="5"/>
  <c r="C1135" i="5"/>
  <c r="C1134" i="5"/>
  <c r="C1133" i="5"/>
  <c r="C1132" i="5"/>
  <c r="C1131" i="5"/>
  <c r="C1130" i="5"/>
  <c r="C1129" i="5"/>
  <c r="C1128" i="5"/>
  <c r="C1127" i="5"/>
  <c r="C1126" i="5"/>
  <c r="C1125" i="5"/>
  <c r="C1124" i="5"/>
  <c r="C1123" i="5"/>
  <c r="C1122" i="5"/>
  <c r="C1121" i="5"/>
  <c r="C1120" i="5"/>
  <c r="C1119" i="5"/>
  <c r="C1118" i="5"/>
  <c r="C1117" i="5"/>
  <c r="C1116" i="5"/>
  <c r="C1115" i="5"/>
  <c r="C1114" i="5"/>
  <c r="C1113" i="5"/>
  <c r="C1112" i="5"/>
  <c r="C1111" i="5"/>
  <c r="C1110" i="5"/>
  <c r="C1109" i="5"/>
  <c r="C1108" i="5"/>
  <c r="C1107" i="5"/>
  <c r="C1106" i="5"/>
  <c r="C1105" i="5"/>
  <c r="C1104" i="5"/>
  <c r="C1103" i="5"/>
  <c r="C1102" i="5"/>
  <c r="C1101" i="5"/>
  <c r="C1100" i="5"/>
  <c r="C1099" i="5"/>
  <c r="C1098" i="5"/>
  <c r="C1097" i="5"/>
  <c r="C1096" i="5"/>
  <c r="C1095" i="5"/>
  <c r="C1094" i="5"/>
  <c r="C1093" i="5"/>
  <c r="C1092" i="5"/>
  <c r="C1091" i="5"/>
  <c r="C1090" i="5"/>
  <c r="C1089" i="5"/>
  <c r="C1088" i="5"/>
  <c r="C1087" i="5"/>
  <c r="C1086" i="5"/>
  <c r="C1085" i="5"/>
  <c r="C1084" i="5"/>
  <c r="C1083" i="5"/>
  <c r="C1082" i="5"/>
  <c r="C1081" i="5"/>
  <c r="C1080" i="5"/>
  <c r="C1079" i="5"/>
  <c r="C1078" i="5"/>
  <c r="C1077" i="5"/>
  <c r="C1076" i="5"/>
  <c r="C1075" i="5"/>
  <c r="C1074" i="5"/>
  <c r="C1073" i="5"/>
  <c r="C1072" i="5"/>
  <c r="C1071" i="5"/>
  <c r="C1070" i="5"/>
  <c r="C1069" i="5"/>
  <c r="C1068" i="5"/>
  <c r="C1067" i="5"/>
  <c r="C1066" i="5"/>
  <c r="C1065" i="5"/>
  <c r="C1064" i="5"/>
  <c r="C1063" i="5"/>
  <c r="C1062" i="5"/>
  <c r="C1061" i="5"/>
  <c r="C1060" i="5"/>
  <c r="C1059" i="5"/>
  <c r="C1058" i="5"/>
  <c r="C1057" i="5"/>
  <c r="C1056" i="5"/>
  <c r="C1055" i="5"/>
  <c r="C1054" i="5"/>
  <c r="C1053" i="5"/>
  <c r="C1052" i="5"/>
  <c r="C1051" i="5"/>
  <c r="C1050" i="5"/>
  <c r="C1049" i="5"/>
  <c r="C1048" i="5"/>
  <c r="C1047" i="5"/>
  <c r="C1046" i="5"/>
  <c r="C1045" i="5"/>
  <c r="C1044" i="5"/>
  <c r="C1043" i="5"/>
  <c r="C1042" i="5"/>
  <c r="C1041" i="5"/>
  <c r="C1040" i="5"/>
  <c r="C1039" i="5"/>
  <c r="C1038" i="5"/>
  <c r="C1037" i="5"/>
  <c r="C1036" i="5"/>
  <c r="C1035" i="5"/>
  <c r="C1034" i="5"/>
  <c r="C1033" i="5"/>
  <c r="C1032" i="5"/>
  <c r="C1031" i="5"/>
  <c r="C1030" i="5"/>
  <c r="C1029" i="5"/>
  <c r="C1028" i="5"/>
  <c r="C1027" i="5"/>
  <c r="C1026" i="5"/>
  <c r="C1025" i="5"/>
  <c r="C1024" i="5"/>
  <c r="C1023" i="5"/>
  <c r="C1022" i="5"/>
  <c r="C1021" i="5"/>
  <c r="C1020" i="5"/>
  <c r="C1019" i="5"/>
  <c r="C1018" i="5"/>
  <c r="C1017" i="5"/>
  <c r="C1016" i="5"/>
  <c r="C1015" i="5"/>
  <c r="C1014" i="5"/>
  <c r="C1013" i="5"/>
  <c r="C1012" i="5"/>
  <c r="C1011" i="5"/>
  <c r="C1010" i="5"/>
  <c r="C1009" i="5"/>
  <c r="C1008" i="5"/>
  <c r="C1007" i="5"/>
  <c r="C1006" i="5"/>
  <c r="C1005" i="5"/>
  <c r="C1004" i="5"/>
  <c r="C1003" i="5"/>
  <c r="C1002" i="5"/>
  <c r="C1001" i="5"/>
  <c r="C1000" i="5"/>
  <c r="C999" i="5"/>
  <c r="C998" i="5"/>
  <c r="C997" i="5"/>
  <c r="C996" i="5"/>
  <c r="C995" i="5"/>
  <c r="C994" i="5"/>
  <c r="C993" i="5"/>
  <c r="C992" i="5"/>
  <c r="C991" i="5"/>
  <c r="C990" i="5"/>
  <c r="C989" i="5"/>
  <c r="C988" i="5"/>
  <c r="C987" i="5"/>
  <c r="C986" i="5"/>
  <c r="C985" i="5"/>
  <c r="C984" i="5"/>
  <c r="C983" i="5"/>
  <c r="C982" i="5"/>
  <c r="C981" i="5"/>
  <c r="C980" i="5"/>
  <c r="C979" i="5"/>
  <c r="C978" i="5"/>
  <c r="C977" i="5"/>
  <c r="C976" i="5"/>
  <c r="C975" i="5"/>
  <c r="C974" i="5"/>
  <c r="C973" i="5"/>
  <c r="C972" i="5"/>
  <c r="C971" i="5"/>
  <c r="C970" i="5"/>
  <c r="C969" i="5"/>
  <c r="C968" i="5"/>
  <c r="C967" i="5"/>
  <c r="C966" i="5"/>
  <c r="C965" i="5"/>
  <c r="C964" i="5"/>
  <c r="C963" i="5"/>
  <c r="C962" i="5"/>
  <c r="C961" i="5"/>
  <c r="C960" i="5"/>
  <c r="C959" i="5"/>
  <c r="C958" i="5"/>
  <c r="C957" i="5"/>
  <c r="C956" i="5"/>
  <c r="C955" i="5"/>
  <c r="C954" i="5"/>
  <c r="C953" i="5"/>
  <c r="C952" i="5"/>
  <c r="C951" i="5"/>
  <c r="C950" i="5"/>
  <c r="C949" i="5"/>
  <c r="C948" i="5"/>
  <c r="C947" i="5"/>
  <c r="C946" i="5"/>
  <c r="C945" i="5"/>
  <c r="C944" i="5"/>
  <c r="C943" i="5"/>
  <c r="C942" i="5"/>
  <c r="C941" i="5"/>
  <c r="C940" i="5"/>
  <c r="C939" i="5"/>
  <c r="C938" i="5"/>
  <c r="C937" i="5"/>
  <c r="C936" i="5"/>
  <c r="C935" i="5"/>
  <c r="C934" i="5"/>
  <c r="C933" i="5"/>
  <c r="C932" i="5"/>
  <c r="C931" i="5"/>
  <c r="C930" i="5"/>
  <c r="C929" i="5"/>
  <c r="C928" i="5"/>
  <c r="C927" i="5"/>
  <c r="C926" i="5"/>
  <c r="C925" i="5"/>
  <c r="C924" i="5"/>
  <c r="C923" i="5"/>
  <c r="C922" i="5"/>
  <c r="C921" i="5"/>
  <c r="C920" i="5"/>
  <c r="C919" i="5"/>
  <c r="C918" i="5"/>
  <c r="C917" i="5"/>
  <c r="C916" i="5"/>
  <c r="C915" i="5"/>
  <c r="C914" i="5"/>
  <c r="C913" i="5"/>
  <c r="C912" i="5"/>
  <c r="C911" i="5"/>
  <c r="C910" i="5"/>
  <c r="C909" i="5"/>
  <c r="C908" i="5"/>
  <c r="C907" i="5"/>
  <c r="C906" i="5"/>
  <c r="C905" i="5"/>
  <c r="C904" i="5"/>
  <c r="C903" i="5"/>
  <c r="C902" i="5"/>
  <c r="C901" i="5"/>
  <c r="C900" i="5"/>
  <c r="C899" i="5"/>
  <c r="C898" i="5"/>
  <c r="C897" i="5"/>
  <c r="C896" i="5"/>
  <c r="C895" i="5"/>
  <c r="C894" i="5"/>
  <c r="C893" i="5"/>
  <c r="C892" i="5"/>
  <c r="C891" i="5"/>
  <c r="C890" i="5"/>
  <c r="C889" i="5"/>
  <c r="C888" i="5"/>
  <c r="C887" i="5"/>
  <c r="C886" i="5"/>
  <c r="C885" i="5"/>
  <c r="C884" i="5"/>
  <c r="C883" i="5"/>
  <c r="C882" i="5"/>
  <c r="C881" i="5"/>
  <c r="C880" i="5"/>
  <c r="C879" i="5"/>
  <c r="C878" i="5"/>
  <c r="C877" i="5"/>
  <c r="C876" i="5"/>
  <c r="C875" i="5"/>
  <c r="C874" i="5"/>
  <c r="C873" i="5"/>
  <c r="C872" i="5"/>
  <c r="C871" i="5"/>
  <c r="C870" i="5"/>
  <c r="C869" i="5"/>
  <c r="C868" i="5"/>
  <c r="C867" i="5"/>
  <c r="C866" i="5"/>
  <c r="C865" i="5"/>
  <c r="C864" i="5"/>
  <c r="C863" i="5"/>
  <c r="C862" i="5"/>
  <c r="C861" i="5"/>
  <c r="C860" i="5"/>
  <c r="C859" i="5"/>
  <c r="C858" i="5"/>
  <c r="C857" i="5"/>
  <c r="C856" i="5"/>
  <c r="C855" i="5"/>
  <c r="C854" i="5"/>
  <c r="C853" i="5"/>
  <c r="C852" i="5"/>
  <c r="C851" i="5"/>
  <c r="C850" i="5"/>
  <c r="C849" i="5"/>
  <c r="C848" i="5"/>
  <c r="C847" i="5"/>
  <c r="C846" i="5"/>
  <c r="C845" i="5"/>
  <c r="C844" i="5"/>
  <c r="C843" i="5"/>
  <c r="C842" i="5"/>
  <c r="C841" i="5"/>
  <c r="C840" i="5"/>
  <c r="C839" i="5"/>
  <c r="C838" i="5"/>
  <c r="C837" i="5"/>
  <c r="C836" i="5"/>
  <c r="C835" i="5"/>
  <c r="C834" i="5"/>
  <c r="C833" i="5"/>
  <c r="C832" i="5"/>
  <c r="C831" i="5"/>
  <c r="C830" i="5"/>
  <c r="C829" i="5"/>
  <c r="C828" i="5"/>
  <c r="C827" i="5"/>
  <c r="C826" i="5"/>
  <c r="C825" i="5"/>
  <c r="C824" i="5"/>
  <c r="C823" i="5"/>
  <c r="C822" i="5"/>
  <c r="C821" i="5"/>
  <c r="C820" i="5"/>
  <c r="C819" i="5"/>
  <c r="C818" i="5"/>
  <c r="C817" i="5"/>
  <c r="C816" i="5"/>
  <c r="C815" i="5"/>
  <c r="C814" i="5"/>
  <c r="C813" i="5"/>
  <c r="C812" i="5"/>
  <c r="C811" i="5"/>
  <c r="C810" i="5"/>
  <c r="C809" i="5"/>
  <c r="C808" i="5"/>
  <c r="C807" i="5"/>
  <c r="C806" i="5"/>
  <c r="C805" i="5"/>
  <c r="C804" i="5"/>
  <c r="C803" i="5"/>
  <c r="C802" i="5"/>
  <c r="C801" i="5"/>
  <c r="C800" i="5"/>
  <c r="C799" i="5"/>
  <c r="C798" i="5"/>
  <c r="C797" i="5"/>
  <c r="C796" i="5"/>
  <c r="C795" i="5"/>
  <c r="C794" i="5"/>
  <c r="C793" i="5"/>
  <c r="C792" i="5"/>
  <c r="C791" i="5"/>
  <c r="C790" i="5"/>
  <c r="C789" i="5"/>
  <c r="C788" i="5"/>
  <c r="C787" i="5"/>
  <c r="C786" i="5"/>
  <c r="C785" i="5"/>
  <c r="C784" i="5"/>
  <c r="C783" i="5"/>
  <c r="C782" i="5"/>
  <c r="C781" i="5"/>
  <c r="C780" i="5"/>
  <c r="C779" i="5"/>
  <c r="C778" i="5"/>
  <c r="C777" i="5"/>
  <c r="C776" i="5"/>
  <c r="C775" i="5"/>
  <c r="C774" i="5"/>
  <c r="C773" i="5"/>
  <c r="C772" i="5"/>
  <c r="C771" i="5"/>
  <c r="C770" i="5"/>
  <c r="C769" i="5"/>
  <c r="C768" i="5"/>
  <c r="C767" i="5"/>
  <c r="C766" i="5"/>
  <c r="C765" i="5"/>
  <c r="C764" i="5"/>
  <c r="C763" i="5"/>
  <c r="C762" i="5"/>
  <c r="C761" i="5"/>
  <c r="C760" i="5"/>
  <c r="C759" i="5"/>
  <c r="C758" i="5"/>
  <c r="C757" i="5"/>
  <c r="C756" i="5"/>
  <c r="C755" i="5"/>
  <c r="C754" i="5"/>
  <c r="C753" i="5"/>
  <c r="C752" i="5"/>
  <c r="C751" i="5"/>
  <c r="C750" i="5"/>
  <c r="C749" i="5"/>
  <c r="C748" i="5"/>
  <c r="C747" i="5"/>
  <c r="C746" i="5"/>
  <c r="C745" i="5"/>
  <c r="C744" i="5"/>
  <c r="C743" i="5"/>
  <c r="C742" i="5"/>
  <c r="C741" i="5"/>
  <c r="C740" i="5"/>
  <c r="C739" i="5"/>
  <c r="C738" i="5"/>
  <c r="C737" i="5"/>
  <c r="C736" i="5"/>
  <c r="C735" i="5"/>
  <c r="C734" i="5"/>
  <c r="C733" i="5"/>
  <c r="C732" i="5"/>
  <c r="C731" i="5"/>
  <c r="C730" i="5"/>
  <c r="C729" i="5"/>
  <c r="C728" i="5"/>
  <c r="C727" i="5"/>
  <c r="C726" i="5"/>
  <c r="C725" i="5"/>
  <c r="C724" i="5"/>
  <c r="C723" i="5"/>
  <c r="C722" i="5"/>
  <c r="C721" i="5"/>
  <c r="C720" i="5"/>
  <c r="C719" i="5"/>
  <c r="C718" i="5"/>
  <c r="C717" i="5"/>
  <c r="C716" i="5"/>
  <c r="C715" i="5"/>
  <c r="C714" i="5"/>
  <c r="C713" i="5"/>
  <c r="C712" i="5"/>
  <c r="C711" i="5"/>
  <c r="C710" i="5"/>
  <c r="C709" i="5"/>
  <c r="C708" i="5"/>
  <c r="C707" i="5"/>
  <c r="C706" i="5"/>
  <c r="C705" i="5"/>
  <c r="C704" i="5"/>
  <c r="C703" i="5"/>
  <c r="C702" i="5"/>
  <c r="C701" i="5"/>
  <c r="C700" i="5"/>
  <c r="C699" i="5"/>
  <c r="C698" i="5"/>
  <c r="C697" i="5"/>
  <c r="C696" i="5"/>
  <c r="C695" i="5"/>
  <c r="C694" i="5"/>
  <c r="C693" i="5"/>
  <c r="C692" i="5"/>
  <c r="C691" i="5"/>
  <c r="C690" i="5"/>
  <c r="C689" i="5"/>
  <c r="C688" i="5"/>
  <c r="C687" i="5"/>
  <c r="C686" i="5"/>
  <c r="C685" i="5"/>
  <c r="C684" i="5"/>
  <c r="C683" i="5"/>
  <c r="C682" i="5"/>
  <c r="C681" i="5"/>
  <c r="C680" i="5"/>
  <c r="C679" i="5"/>
  <c r="C678" i="5"/>
  <c r="C677" i="5"/>
  <c r="C676" i="5"/>
  <c r="C675" i="5"/>
  <c r="C674" i="5"/>
  <c r="C673" i="5"/>
  <c r="C672" i="5"/>
  <c r="C671" i="5"/>
  <c r="C670" i="5"/>
  <c r="C669" i="5"/>
  <c r="C668" i="5"/>
  <c r="C667" i="5"/>
  <c r="C666" i="5"/>
  <c r="C665" i="5"/>
  <c r="C664" i="5"/>
  <c r="C663" i="5"/>
  <c r="C662" i="5"/>
  <c r="C661" i="5"/>
  <c r="C660" i="5"/>
  <c r="C659" i="5"/>
  <c r="C658" i="5"/>
  <c r="C657" i="5"/>
  <c r="C656" i="5"/>
  <c r="C655" i="5"/>
  <c r="C654" i="5"/>
  <c r="C653" i="5"/>
  <c r="C652" i="5"/>
  <c r="C651" i="5"/>
  <c r="C650" i="5"/>
  <c r="C649" i="5"/>
  <c r="C648" i="5"/>
  <c r="C647" i="5"/>
  <c r="C646" i="5"/>
  <c r="C645" i="5"/>
  <c r="C644" i="5"/>
  <c r="C643" i="5"/>
  <c r="C642" i="5"/>
  <c r="C641" i="5"/>
  <c r="C640" i="5"/>
  <c r="C639" i="5"/>
  <c r="C638" i="5"/>
  <c r="C637" i="5"/>
  <c r="C636" i="5"/>
  <c r="C635" i="5"/>
  <c r="C634" i="5"/>
  <c r="C633" i="5"/>
  <c r="C632" i="5"/>
  <c r="C631" i="5"/>
  <c r="C630" i="5"/>
  <c r="C629" i="5"/>
  <c r="C628" i="5"/>
  <c r="C627" i="5"/>
  <c r="C626" i="5"/>
  <c r="C625" i="5"/>
  <c r="C624" i="5"/>
  <c r="C623" i="5"/>
  <c r="C622" i="5"/>
  <c r="C621" i="5"/>
  <c r="C620" i="5"/>
  <c r="C619" i="5"/>
  <c r="C618" i="5"/>
  <c r="C617" i="5"/>
  <c r="C616" i="5"/>
  <c r="C615" i="5"/>
  <c r="C614" i="5"/>
  <c r="C613" i="5"/>
  <c r="C612" i="5"/>
  <c r="C611" i="5"/>
  <c r="C610" i="5"/>
  <c r="C609" i="5"/>
  <c r="C608" i="5"/>
  <c r="C607" i="5"/>
  <c r="C606" i="5"/>
  <c r="C605" i="5"/>
  <c r="C604" i="5"/>
  <c r="C603" i="5"/>
  <c r="C602" i="5"/>
  <c r="C601" i="5"/>
  <c r="C600" i="5"/>
  <c r="C599" i="5"/>
  <c r="C598" i="5"/>
  <c r="C597" i="5"/>
  <c r="C596" i="5"/>
  <c r="C595" i="5"/>
  <c r="C594" i="5"/>
  <c r="C593" i="5"/>
  <c r="C592" i="5"/>
  <c r="C591" i="5"/>
  <c r="C590" i="5"/>
  <c r="C589" i="5"/>
  <c r="C588" i="5"/>
  <c r="C587" i="5"/>
  <c r="C586" i="5"/>
  <c r="C585" i="5"/>
  <c r="C584" i="5"/>
  <c r="C583" i="5"/>
  <c r="C582" i="5"/>
  <c r="C581" i="5"/>
  <c r="C580" i="5"/>
  <c r="C579" i="5"/>
  <c r="C578" i="5"/>
  <c r="C577" i="5"/>
  <c r="C576" i="5"/>
  <c r="C575" i="5"/>
  <c r="C574" i="5"/>
  <c r="C573" i="5"/>
  <c r="C572" i="5"/>
  <c r="C571" i="5"/>
  <c r="C570" i="5"/>
  <c r="C569" i="5"/>
  <c r="C568" i="5"/>
  <c r="C567" i="5"/>
  <c r="C566" i="5"/>
  <c r="C565" i="5"/>
  <c r="C564" i="5"/>
  <c r="C563" i="5"/>
  <c r="C562" i="5"/>
  <c r="C561" i="5"/>
  <c r="C560" i="5"/>
  <c r="C559" i="5"/>
  <c r="C558" i="5"/>
  <c r="C557" i="5"/>
  <c r="C556" i="5"/>
  <c r="C555" i="5"/>
  <c r="C554" i="5"/>
  <c r="C553" i="5"/>
  <c r="C552" i="5"/>
  <c r="C551" i="5"/>
  <c r="C550" i="5"/>
  <c r="C549" i="5"/>
  <c r="C548" i="5"/>
  <c r="C547" i="5"/>
  <c r="C546" i="5"/>
  <c r="C545" i="5"/>
  <c r="C544" i="5"/>
  <c r="C543" i="5"/>
  <c r="C542" i="5"/>
  <c r="C541" i="5"/>
  <c r="C540" i="5"/>
  <c r="C539" i="5"/>
  <c r="C538" i="5"/>
  <c r="C537" i="5"/>
  <c r="C536" i="5"/>
  <c r="C535" i="5"/>
  <c r="C534" i="5"/>
  <c r="C533" i="5"/>
  <c r="C532" i="5"/>
  <c r="C531" i="5"/>
  <c r="C530" i="5"/>
  <c r="C529" i="5"/>
  <c r="C528" i="5"/>
  <c r="C527" i="5"/>
  <c r="C526" i="5"/>
  <c r="C525" i="5"/>
  <c r="C524" i="5"/>
  <c r="C523" i="5"/>
  <c r="C522" i="5"/>
  <c r="C521" i="5"/>
  <c r="C520" i="5"/>
  <c r="C519" i="5"/>
  <c r="C518" i="5"/>
  <c r="C517" i="5"/>
  <c r="C516" i="5"/>
  <c r="C515" i="5"/>
  <c r="C514" i="5"/>
  <c r="C513" i="5"/>
  <c r="C512" i="5"/>
  <c r="C511" i="5"/>
  <c r="C510" i="5"/>
  <c r="C509" i="5"/>
  <c r="C508" i="5"/>
  <c r="C507" i="5"/>
  <c r="C506" i="5"/>
  <c r="C505" i="5"/>
  <c r="C504" i="5"/>
  <c r="C503" i="5"/>
  <c r="C502" i="5"/>
  <c r="C501" i="5"/>
  <c r="C500" i="5"/>
  <c r="C499" i="5"/>
  <c r="C498" i="5"/>
  <c r="C497" i="5"/>
  <c r="C496" i="5"/>
  <c r="C495" i="5"/>
  <c r="C494" i="5"/>
  <c r="C493" i="5"/>
  <c r="C492" i="5"/>
  <c r="C491" i="5"/>
  <c r="C490" i="5"/>
  <c r="C489" i="5"/>
  <c r="C488" i="5"/>
  <c r="C487" i="5"/>
  <c r="C486" i="5"/>
  <c r="C485" i="5"/>
  <c r="C484" i="5"/>
  <c r="C483" i="5"/>
  <c r="C482" i="5"/>
  <c r="C481" i="5"/>
  <c r="C480" i="5"/>
  <c r="C479" i="5"/>
  <c r="C478" i="5"/>
  <c r="C477" i="5"/>
  <c r="C476" i="5"/>
  <c r="C475" i="5"/>
  <c r="C474" i="5"/>
  <c r="C473" i="5"/>
  <c r="C472" i="5"/>
  <c r="C471" i="5"/>
  <c r="C470" i="5"/>
  <c r="C469" i="5"/>
  <c r="C468" i="5"/>
  <c r="C467" i="5"/>
  <c r="C466" i="5"/>
  <c r="C465" i="5"/>
  <c r="C464" i="5"/>
  <c r="C463" i="5"/>
  <c r="C462" i="5"/>
  <c r="C461" i="5"/>
  <c r="C460" i="5"/>
  <c r="C459" i="5"/>
  <c r="C458" i="5"/>
  <c r="C457" i="5"/>
  <c r="C456" i="5"/>
  <c r="C455" i="5"/>
  <c r="C454" i="5"/>
  <c r="C453" i="5"/>
  <c r="C452" i="5"/>
  <c r="C451" i="5"/>
  <c r="C450" i="5"/>
  <c r="C449" i="5"/>
  <c r="C448" i="5"/>
  <c r="C447" i="5"/>
  <c r="C446" i="5"/>
  <c r="C445" i="5"/>
  <c r="C444" i="5"/>
  <c r="C443" i="5"/>
  <c r="C442" i="5"/>
  <c r="C441" i="5"/>
  <c r="C440" i="5"/>
  <c r="C439" i="5"/>
  <c r="C438" i="5"/>
  <c r="C437" i="5"/>
  <c r="C436" i="5"/>
  <c r="C435" i="5"/>
  <c r="C434" i="5"/>
  <c r="C433" i="5"/>
  <c r="C432" i="5"/>
  <c r="C431" i="5"/>
  <c r="C430" i="5"/>
  <c r="C429" i="5"/>
  <c r="C428" i="5"/>
  <c r="C427" i="5"/>
  <c r="C426" i="5"/>
  <c r="C425" i="5"/>
  <c r="C424" i="5"/>
  <c r="C423" i="5"/>
  <c r="C422" i="5"/>
  <c r="C421" i="5"/>
  <c r="C420" i="5"/>
  <c r="C419" i="5"/>
  <c r="C418" i="5"/>
  <c r="C417" i="5"/>
  <c r="C416" i="5"/>
  <c r="C415" i="5"/>
  <c r="C414" i="5"/>
  <c r="C413" i="5"/>
  <c r="C412" i="5"/>
  <c r="C411" i="5"/>
  <c r="C410" i="5"/>
  <c r="C409" i="5"/>
  <c r="C408" i="5"/>
  <c r="C407" i="5"/>
  <c r="C406" i="5"/>
  <c r="C405" i="5"/>
  <c r="C404" i="5"/>
  <c r="C403" i="5"/>
  <c r="C402" i="5"/>
  <c r="C401" i="5"/>
  <c r="C400" i="5"/>
  <c r="C399" i="5"/>
  <c r="C398" i="5"/>
  <c r="C397" i="5"/>
  <c r="C396" i="5"/>
  <c r="C395" i="5"/>
  <c r="C394" i="5"/>
  <c r="C393" i="5"/>
  <c r="C392" i="5"/>
  <c r="C391" i="5"/>
  <c r="C390" i="5"/>
  <c r="C389" i="5"/>
  <c r="C388" i="5"/>
  <c r="C387" i="5"/>
  <c r="C386" i="5"/>
  <c r="C385" i="5"/>
  <c r="C384" i="5"/>
  <c r="C383" i="5"/>
  <c r="C382" i="5"/>
  <c r="C381" i="5"/>
  <c r="C380" i="5"/>
  <c r="C379" i="5"/>
  <c r="C378" i="5"/>
  <c r="C377" i="5"/>
  <c r="C376" i="5"/>
  <c r="C375" i="5"/>
  <c r="C374" i="5"/>
  <c r="C373" i="5"/>
  <c r="C372" i="5"/>
  <c r="C371" i="5"/>
  <c r="C370" i="5"/>
  <c r="C369" i="5"/>
  <c r="C368" i="5"/>
  <c r="C367" i="5"/>
  <c r="C366" i="5"/>
  <c r="C365" i="5"/>
  <c r="C364" i="5"/>
  <c r="C363" i="5"/>
  <c r="C362" i="5"/>
  <c r="C361" i="5"/>
  <c r="C360" i="5"/>
  <c r="C359" i="5"/>
  <c r="C358" i="5"/>
  <c r="C357" i="5"/>
  <c r="C356" i="5"/>
  <c r="C355" i="5"/>
  <c r="C354" i="5"/>
  <c r="C353" i="5"/>
  <c r="C352" i="5"/>
  <c r="C351" i="5"/>
  <c r="C350" i="5"/>
  <c r="C349" i="5"/>
  <c r="C348" i="5"/>
  <c r="C347" i="5"/>
  <c r="C346" i="5"/>
  <c r="C345" i="5"/>
  <c r="C344" i="5"/>
  <c r="C343" i="5"/>
  <c r="C342" i="5"/>
  <c r="C341" i="5"/>
  <c r="C340" i="5"/>
  <c r="C339" i="5"/>
  <c r="C338" i="5"/>
  <c r="C337" i="5"/>
  <c r="C336" i="5"/>
  <c r="C335" i="5"/>
  <c r="C334" i="5"/>
  <c r="C333" i="5"/>
  <c r="C332" i="5"/>
  <c r="C331" i="5"/>
  <c r="C330" i="5"/>
  <c r="C329" i="5"/>
  <c r="C328" i="5"/>
  <c r="C327" i="5"/>
  <c r="C326" i="5"/>
  <c r="C325" i="5"/>
  <c r="C324" i="5"/>
  <c r="C323" i="5"/>
  <c r="C322" i="5"/>
  <c r="C321" i="5"/>
  <c r="C320" i="5"/>
  <c r="C319" i="5"/>
  <c r="C318" i="5"/>
  <c r="C317" i="5"/>
  <c r="C316" i="5"/>
  <c r="C315" i="5"/>
  <c r="C314" i="5"/>
  <c r="C313" i="5"/>
  <c r="C312" i="5"/>
  <c r="C311" i="5"/>
  <c r="C310" i="5"/>
  <c r="C309" i="5"/>
  <c r="C308" i="5"/>
  <c r="C307" i="5"/>
  <c r="C306" i="5"/>
  <c r="C305" i="5"/>
  <c r="C304" i="5"/>
  <c r="C303" i="5"/>
  <c r="C302" i="5"/>
  <c r="C301" i="5"/>
  <c r="C300" i="5"/>
  <c r="C299" i="5"/>
  <c r="C298" i="5"/>
  <c r="C297" i="5"/>
  <c r="C296" i="5"/>
  <c r="C295" i="5"/>
  <c r="C294" i="5"/>
  <c r="C293" i="5"/>
  <c r="C292" i="5"/>
  <c r="C291" i="5"/>
  <c r="C290" i="5"/>
  <c r="C289" i="5"/>
  <c r="C288" i="5"/>
  <c r="C287" i="5"/>
  <c r="C286" i="5"/>
  <c r="C285" i="5"/>
  <c r="C284" i="5"/>
  <c r="C283" i="5"/>
  <c r="C282" i="5"/>
  <c r="C281" i="5"/>
  <c r="C280" i="5"/>
  <c r="C279" i="5"/>
  <c r="C278" i="5"/>
  <c r="C277" i="5"/>
  <c r="C276" i="5"/>
  <c r="C275" i="5"/>
  <c r="C274" i="5"/>
  <c r="C273" i="5"/>
  <c r="C272" i="5"/>
  <c r="C271" i="5"/>
  <c r="C270" i="5"/>
  <c r="C269" i="5"/>
  <c r="C268" i="5"/>
  <c r="C267" i="5"/>
  <c r="C266" i="5"/>
  <c r="C265" i="5"/>
  <c r="C264" i="5"/>
  <c r="C263" i="5"/>
  <c r="C262" i="5"/>
  <c r="C261" i="5"/>
  <c r="C260" i="5"/>
  <c r="C259" i="5"/>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Efisio Caschili</author>
  </authors>
  <commentList>
    <comment ref="L10" authorId="0" shapeId="0" xr:uid="{00000000-0006-0000-0200-000001000000}">
      <text>
        <r>
          <rPr>
            <sz val="12"/>
            <color theme="1"/>
            <rFont val="Calibri"/>
            <family val="2"/>
            <scheme val="minor"/>
          </rPr>
          <t>Efisio Caschili:
It be used when a simulation is moved to another simulator due a problems</t>
        </r>
      </text>
    </comment>
  </commentList>
</comments>
</file>

<file path=xl/sharedStrings.xml><?xml version="1.0" encoding="utf-8"?>
<sst xmlns="http://schemas.openxmlformats.org/spreadsheetml/2006/main" count="137259" uniqueCount="14792">
  <si>
    <t>GBTS Record of SH Duty Exercise and Times Logbook</t>
  </si>
  <si>
    <t>Designation:</t>
  </si>
  <si>
    <t xml:space="preserve">GBTS </t>
  </si>
  <si>
    <t>Document number:</t>
  </si>
  <si>
    <t>AJT_DEC0002/22</t>
  </si>
  <si>
    <t>Record of version</t>
  </si>
  <si>
    <t>Revision</t>
  </si>
  <si>
    <t>Date</t>
  </si>
  <si>
    <t>Autor</t>
  </si>
  <si>
    <t>Description of Changes</t>
  </si>
  <si>
    <t>0.1</t>
  </si>
  <si>
    <t>RJvGulik</t>
  </si>
  <si>
    <t>Initial setup</t>
  </si>
  <si>
    <t>0.8</t>
  </si>
  <si>
    <t>Efisio Caschili</t>
  </si>
  <si>
    <t>Merge of all documents in one. This allows to create a quarterly and semiannual reports too</t>
  </si>
  <si>
    <t>1.0</t>
  </si>
  <si>
    <t>Cleaned up headers and added weekly, quarterly and yearly DashBoard tabs</t>
  </si>
  <si>
    <t>2.0</t>
  </si>
  <si>
    <t xml:space="preserve">Adding weekly dashboard in the relative sheet </t>
  </si>
  <si>
    <t>2.1</t>
  </si>
  <si>
    <t>Adding quarterly and yearly dashboard too</t>
  </si>
  <si>
    <t>2.2</t>
  </si>
  <si>
    <t xml:space="preserve">Adding sessions' tables and graphs </t>
  </si>
  <si>
    <t>2.3</t>
  </si>
  <si>
    <t>Adding a Weekly DB White sheet for PDF extraction and delete pdf extraction button from other DB</t>
  </si>
  <si>
    <t>2.4</t>
  </si>
  <si>
    <t xml:space="preserve">Adding a GBTS Activities DB </t>
  </si>
  <si>
    <t>2.5</t>
  </si>
  <si>
    <t>Fabio Prudentino</t>
  </si>
  <si>
    <t>automate the entry of the names of the pilots changed in code</t>
  </si>
  <si>
    <t>2.6</t>
  </si>
  <si>
    <t>Adding a new sheet with the GBTS Activities for Leonardo</t>
  </si>
  <si>
    <t>2.7</t>
  </si>
  <si>
    <t>Maurizio Matta</t>
  </si>
  <si>
    <t>Adding Sheet n°2 (Foglio2)</t>
  </si>
  <si>
    <t>2.8</t>
  </si>
  <si>
    <t xml:space="preserve">Carlo Vergareo </t>
  </si>
  <si>
    <t>Adding Macro for auto complete Name Student and IP in Log Book Sheet</t>
  </si>
  <si>
    <t>Added Sheet1, AMI Flowchart and QATAR Flowchart</t>
  </si>
  <si>
    <t>2.91</t>
  </si>
  <si>
    <t>Adding a new sheet named Weekly Scheduled VS Executed</t>
  </si>
  <si>
    <t>2.92</t>
  </si>
  <si>
    <t xml:space="preserve">Adding new button on Log Book sheet (CHANGE TRAINING FOR) for changing the type of SP </t>
  </si>
  <si>
    <t>2.93</t>
  </si>
  <si>
    <t>Efisio Caschili Paolo Scanu</t>
  </si>
  <si>
    <t>Adding macro for convert pilot's acronyms into their names</t>
  </si>
  <si>
    <t>Remove all dashboard's sheets and moved them into a new file</t>
  </si>
  <si>
    <t>3.1</t>
  </si>
  <si>
    <t>Adding SIM STATUS Sheet</t>
  </si>
  <si>
    <t>3.2</t>
  </si>
  <si>
    <t>Adding a new macro check_class() to associate multiple classes to a specific student</t>
  </si>
  <si>
    <t>3.3</t>
  </si>
  <si>
    <t>Adding 2 new macros: TodayHidingNames() - &gt; hide the names just for the current day
                                              todayChange() -&gt;  fill the columns training for just for the current day</t>
  </si>
  <si>
    <t>3.4</t>
  </si>
  <si>
    <t>Add the check on time (if ACT&lt;30min, cell background will be red) and on row (when the row is not completed yet, background cell will be red)</t>
  </si>
  <si>
    <t>3.5</t>
  </si>
  <si>
    <t>New Sheet: External Activities. It will contains all activities on SIMs that not impact on statisthics</t>
  </si>
  <si>
    <t>3.6</t>
  </si>
  <si>
    <t>New sheet: Catch up File. It's useful to copy its data into the original catch up file</t>
  </si>
  <si>
    <t>3.7</t>
  </si>
  <si>
    <t>New sheet: StatusByDay. It's useful to generate the Inutilized report</t>
  </si>
  <si>
    <t>3.8</t>
  </si>
  <si>
    <t>New column on Log Book sheet: IP Complete Name. It will be automatically completed with the name of IP when the Hide Name function is used. It's useful for the maintenance call to recover the IP who complained</t>
  </si>
  <si>
    <t>3.9</t>
  </si>
  <si>
    <t>History tab implemented to have an history about every change done</t>
  </si>
  <si>
    <t>Changed cover title into GBTS Record of SH Duty Exercise and Times Logbook</t>
  </si>
  <si>
    <t>4.1</t>
  </si>
  <si>
    <t>Added the SP complete name to have the full name of students</t>
  </si>
  <si>
    <t>DEVICE</t>
  </si>
  <si>
    <t>STATUS</t>
  </si>
  <si>
    <t>ISSUE</t>
  </si>
  <si>
    <t>DATE OF OCCURANCE</t>
  </si>
  <si>
    <t>(ETR) DATE RESOLVED</t>
  </si>
  <si>
    <t>COMMENT</t>
  </si>
  <si>
    <t>ULTD1</t>
  </si>
  <si>
    <t>OK</t>
  </si>
  <si>
    <t>ULTD2</t>
  </si>
  <si>
    <t>PTT3</t>
  </si>
  <si>
    <t>FMS1</t>
  </si>
  <si>
    <t>PTT1</t>
  </si>
  <si>
    <t>PTT2</t>
  </si>
  <si>
    <t>NOK</t>
  </si>
  <si>
    <t>FMS2</t>
  </si>
  <si>
    <t xml:space="preserve"> </t>
  </si>
  <si>
    <t>LEGEND</t>
  </si>
  <si>
    <t>DEVICES</t>
  </si>
  <si>
    <t xml:space="preserve"> (REASON FOR ) CANCELATION DEVIATION</t>
  </si>
  <si>
    <t xml:space="preserve">OUTCOME </t>
  </si>
  <si>
    <t>DELAY DEVIATION</t>
  </si>
  <si>
    <t>Definitions</t>
  </si>
  <si>
    <t>N/A</t>
  </si>
  <si>
    <t>DCO</t>
  </si>
  <si>
    <t>Duty Carried Out</t>
  </si>
  <si>
    <t>DD1</t>
  </si>
  <si>
    <t>Technical issue</t>
  </si>
  <si>
    <t>Issues related to the simtech maintenance</t>
  </si>
  <si>
    <t>CD1</t>
  </si>
  <si>
    <t>A</t>
  </si>
  <si>
    <t>No Show user</t>
  </si>
  <si>
    <t>DNCO</t>
  </si>
  <si>
    <t>Duty Not Carried Out</t>
  </si>
  <si>
    <t>DD2</t>
  </si>
  <si>
    <t>User delay</t>
  </si>
  <si>
    <t>Issues related to the instructors or students</t>
  </si>
  <si>
    <t>CD2</t>
  </si>
  <si>
    <t>B</t>
  </si>
  <si>
    <t>No Show Instructor</t>
  </si>
  <si>
    <t>CANC</t>
  </si>
  <si>
    <t>Mission cancelled</t>
  </si>
  <si>
    <t>DD3</t>
  </si>
  <si>
    <t>DFS error</t>
  </si>
  <si>
    <t>Change DFS</t>
  </si>
  <si>
    <t>CD3</t>
  </si>
  <si>
    <t>C</t>
  </si>
  <si>
    <t>Device failed during session</t>
  </si>
  <si>
    <t>RSLD</t>
  </si>
  <si>
    <t>Rescheduled</t>
  </si>
  <si>
    <t>FMS3</t>
  </si>
  <si>
    <t>CD4</t>
  </si>
  <si>
    <t>D</t>
  </si>
  <si>
    <t>Device not ready for training</t>
  </si>
  <si>
    <t>SDC</t>
  </si>
  <si>
    <t>Support Did Complete</t>
  </si>
  <si>
    <t>CD6</t>
  </si>
  <si>
    <t>E</t>
  </si>
  <si>
    <t>Device under service</t>
  </si>
  <si>
    <t>SDNC</t>
  </si>
  <si>
    <t>Support Did Not Complete</t>
  </si>
  <si>
    <t>AJT ID calculation formula:                                  =CONCAT(SINISTRA(prev_cell;6);TESTO(DESTRA(prev_cell;4)+1;"0000"))</t>
  </si>
  <si>
    <t>CD7</t>
  </si>
  <si>
    <t>F</t>
  </si>
  <si>
    <t>Facility not ready</t>
  </si>
  <si>
    <t>SMC</t>
  </si>
  <si>
    <t>Support Mission Cancelled</t>
  </si>
  <si>
    <t>CD8</t>
  </si>
  <si>
    <t>G</t>
  </si>
  <si>
    <t>Software Development</t>
  </si>
  <si>
    <t>ERR</t>
  </si>
  <si>
    <t>Error on DFS</t>
  </si>
  <si>
    <t>CD9</t>
  </si>
  <si>
    <t>H</t>
  </si>
  <si>
    <t xml:space="preserve">Hardware Development </t>
  </si>
  <si>
    <t>CD5</t>
  </si>
  <si>
    <t>I</t>
  </si>
  <si>
    <t xml:space="preserve"> 2nd SIM not available for NETMODE</t>
  </si>
  <si>
    <t>CD10</t>
  </si>
  <si>
    <t>J</t>
  </si>
  <si>
    <t>External Factors</t>
  </si>
  <si>
    <t>CD11</t>
  </si>
  <si>
    <t>K</t>
  </si>
  <si>
    <t>LVC failed during session</t>
  </si>
  <si>
    <t>SIM STATUS</t>
  </si>
  <si>
    <t>Description</t>
  </si>
  <si>
    <t>OUTCOME LEONARDO</t>
  </si>
  <si>
    <t>SIM available</t>
  </si>
  <si>
    <t xml:space="preserve">dnco </t>
  </si>
  <si>
    <t>arancione</t>
  </si>
  <si>
    <t>SIM not available due to tech issues</t>
  </si>
  <si>
    <t>rosse</t>
  </si>
  <si>
    <t>SIM OFF</t>
  </si>
  <si>
    <t>UPDT/CONF</t>
  </si>
  <si>
    <t>SIM under update/relocation</t>
  </si>
  <si>
    <t>No SP</t>
  </si>
  <si>
    <t>*MDPS status includes MPDS stations and debriefing rooms</t>
  </si>
  <si>
    <t>NO IP</t>
  </si>
  <si>
    <t>FORMATION INCOMPLETE (NET)</t>
  </si>
  <si>
    <t>BY OPS</t>
  </si>
  <si>
    <t>RTMS</t>
  </si>
  <si>
    <t>LVC</t>
  </si>
  <si>
    <t>SUBJECT:</t>
  </si>
  <si>
    <t>GBTS Record of SH Duty Exercise and Times Log</t>
  </si>
  <si>
    <t>PLD TOTAL:</t>
  </si>
  <si>
    <t>ACT TOTAL:</t>
  </si>
  <si>
    <t>PLD PARTIAL SUM:</t>
  </si>
  <si>
    <t>ACT PARTIAL SUM:</t>
  </si>
  <si>
    <t>Document:</t>
  </si>
  <si>
    <t>ABCD-12345</t>
  </si>
  <si>
    <t>Rev. Date:</t>
  </si>
  <si>
    <t xml:space="preserve">  </t>
  </si>
  <si>
    <t>STUDENT PILOT (SP)</t>
  </si>
  <si>
    <t>INSTRUCTOR PILOT (IP)</t>
  </si>
  <si>
    <t>TRAINING FOR</t>
  </si>
  <si>
    <t>CONFIGURATION</t>
  </si>
  <si>
    <t>DUTY</t>
  </si>
  <si>
    <t>PLANNED TIME</t>
  </si>
  <si>
    <t>RESULTS</t>
  </si>
  <si>
    <t>S/N</t>
  </si>
  <si>
    <t>Week</t>
  </si>
  <si>
    <t>CLASS</t>
  </si>
  <si>
    <t>NAME SP</t>
  </si>
  <si>
    <t>ID SP</t>
  </si>
  <si>
    <t>NAME IP</t>
  </si>
  <si>
    <t>ID IP</t>
  </si>
  <si>
    <t>SP</t>
  </si>
  <si>
    <t>IP</t>
  </si>
  <si>
    <t>STDA/LNKD</t>
  </si>
  <si>
    <t>SCENARIO</t>
  </si>
  <si>
    <t>CGF IP(s)</t>
  </si>
  <si>
    <t>LNKD WITH ID(s)</t>
  </si>
  <si>
    <t>SYLLABUS NO</t>
  </si>
  <si>
    <t>PLD START</t>
  </si>
  <si>
    <t>PLD STOP</t>
  </si>
  <si>
    <t>PLD DURATION</t>
  </si>
  <si>
    <t>ACT START</t>
  </si>
  <si>
    <t>ACT STOP</t>
  </si>
  <si>
    <t>ACT DURATION</t>
  </si>
  <si>
    <t>OUTCOME</t>
  </si>
  <si>
    <t>DEVIATION</t>
  </si>
  <si>
    <t>NOTES</t>
  </si>
  <si>
    <t>Quarterly</t>
  </si>
  <si>
    <t>Year</t>
  </si>
  <si>
    <t>Scheduled</t>
  </si>
  <si>
    <t>CounterAccomplished</t>
  </si>
  <si>
    <t>Student</t>
  </si>
  <si>
    <t>ULTD</t>
  </si>
  <si>
    <t>PTT</t>
  </si>
  <si>
    <t>FMS</t>
  </si>
  <si>
    <t>Month</t>
  </si>
  <si>
    <t>CountDevice</t>
  </si>
  <si>
    <t>ULTD1NotCompleted</t>
  </si>
  <si>
    <t>ULTD1Completed</t>
  </si>
  <si>
    <t>ULTD2NotCompleted</t>
  </si>
  <si>
    <t>ULTD2Completed</t>
  </si>
  <si>
    <t>FMSNotCompleted</t>
  </si>
  <si>
    <t>FMSCompleted</t>
  </si>
  <si>
    <t>PTTNotCompleted</t>
  </si>
  <si>
    <t>PTT3Completed</t>
  </si>
  <si>
    <t>FMS1CANC</t>
  </si>
  <si>
    <t>PTT3CANC</t>
  </si>
  <si>
    <t>STDAULTD1</t>
  </si>
  <si>
    <t>STDAULTD2</t>
  </si>
  <si>
    <t>STDAFMS1</t>
  </si>
  <si>
    <t>STDAPTT3</t>
  </si>
  <si>
    <t>NETULTD1</t>
  </si>
  <si>
    <t>NETULTD2</t>
  </si>
  <si>
    <t>NETFMS1</t>
  </si>
  <si>
    <t>NETPTT3</t>
  </si>
  <si>
    <t>SH</t>
  </si>
  <si>
    <t>PldULTD1</t>
  </si>
  <si>
    <t>PldULTD2</t>
  </si>
  <si>
    <t>PldPTT3</t>
  </si>
  <si>
    <t>PldFMS1</t>
  </si>
  <si>
    <t>Internal Notes</t>
  </si>
  <si>
    <t>Start Real Time</t>
  </si>
  <si>
    <t>Stop Real Time</t>
  </si>
  <si>
    <t>Delay</t>
  </si>
  <si>
    <t>CounterScheduled</t>
  </si>
  <si>
    <t>Delay_Deviation</t>
  </si>
  <si>
    <t>AJT ID</t>
  </si>
  <si>
    <t>IP Complete Name</t>
  </si>
  <si>
    <t>Original Outcome</t>
  </si>
  <si>
    <t>RescheduledMission</t>
  </si>
  <si>
    <t>SP Complete Name</t>
  </si>
  <si>
    <t>12414</t>
  </si>
  <si>
    <t>IFTS LIFT 24-01 QATAR</t>
  </si>
  <si>
    <t>QATAR</t>
  </si>
  <si>
    <t>ACS</t>
  </si>
  <si>
    <t>X</t>
  </si>
  <si>
    <t>STDA</t>
  </si>
  <si>
    <t>DECI_STD_NVG</t>
  </si>
  <si>
    <t>FMS R2RNVG01</t>
  </si>
  <si>
    <t>09:30</t>
  </si>
  <si>
    <t>10:30</t>
  </si>
  <si>
    <t>Session canceled because HUD projector was broken</t>
  </si>
  <si>
    <t>SH-25-0001</t>
  </si>
  <si>
    <t>GUARNIERI</t>
  </si>
  <si>
    <t>QATAR42 - FMS R2RNVG01</t>
  </si>
  <si>
    <t>12415</t>
  </si>
  <si>
    <t>BRV_R2R_STD</t>
  </si>
  <si>
    <t>PT BVR02</t>
  </si>
  <si>
    <t>12:30</t>
  </si>
  <si>
    <t>13:30</t>
  </si>
  <si>
    <t>QATAR44 - PT BVR02</t>
  </si>
  <si>
    <t>12416</t>
  </si>
  <si>
    <t xml:space="preserve"> IFTS LIFT 24-03 QATAR</t>
  </si>
  <si>
    <t>DECI_STD</t>
  </si>
  <si>
    <t>PT NIT01</t>
  </si>
  <si>
    <t>Session canceled because IP was not present</t>
  </si>
  <si>
    <t>SKOLIK</t>
  </si>
  <si>
    <t>QATAR60 - PT NIT01</t>
  </si>
  <si>
    <t>12417</t>
  </si>
  <si>
    <t>WMS switch missing on HOTAS</t>
  </si>
  <si>
    <t>12418</t>
  </si>
  <si>
    <t>IFTS</t>
  </si>
  <si>
    <t>07:00</t>
  </si>
  <si>
    <t>08:00</t>
  </si>
  <si>
    <t>Session rescheduled on ULTD2 because the architecture of ULTD1 didn't start</t>
  </si>
  <si>
    <t>PARDE</t>
  </si>
  <si>
    <t>QATAR61 - PT NIT01</t>
  </si>
  <si>
    <t>SH-25-00001</t>
  </si>
  <si>
    <t>12419</t>
  </si>
  <si>
    <t>Microphone of the main headset is not working. Reception OK. Swapping the headset position would be nice. Night and dawn mode are inverted</t>
  </si>
  <si>
    <t>SH-25-00002</t>
  </si>
  <si>
    <t>12420</t>
  </si>
  <si>
    <t>PORTALURI</t>
  </si>
  <si>
    <t>SH-25-00003</t>
  </si>
  <si>
    <t>12421</t>
  </si>
  <si>
    <t>Support QATAR</t>
  </si>
  <si>
    <t>NET</t>
  </si>
  <si>
    <t>SUPP</t>
  </si>
  <si>
    <t>COLOMBO</t>
  </si>
  <si>
    <t>Support QATAR - SUPP</t>
  </si>
  <si>
    <t>SH-25-00004</t>
  </si>
  <si>
    <t>12422</t>
  </si>
  <si>
    <t>LIFT IFTS 24-03 SAUDI</t>
  </si>
  <si>
    <t>FMSC DBFM02</t>
  </si>
  <si>
    <t>07:05</t>
  </si>
  <si>
    <t>08:05</t>
  </si>
  <si>
    <t>Mission canceled because the SP is sick</t>
  </si>
  <si>
    <t>IFTS45 - FMSC DBFM02</t>
  </si>
  <si>
    <t>12423</t>
  </si>
  <si>
    <t>LIFT IFTS 24-02 JPN</t>
  </si>
  <si>
    <t>ATAG_DECI</t>
  </si>
  <si>
    <t>NET ATAG01</t>
  </si>
  <si>
    <t>13:05</t>
  </si>
  <si>
    <t>14:05</t>
  </si>
  <si>
    <t>MAG VAR caution pops up distracting SP in critical phase</t>
  </si>
  <si>
    <t>ALEMAN</t>
  </si>
  <si>
    <t>IFTS34 - NET ATAG01</t>
  </si>
  <si>
    <t>12424</t>
  </si>
  <si>
    <t>LIFT IFTS 24-04 CAN</t>
  </si>
  <si>
    <t>FMS CF03</t>
  </si>
  <si>
    <t>Session canceled because SP was not present</t>
  </si>
  <si>
    <t>IFTS53 - FMS CF03</t>
  </si>
  <si>
    <t>12425</t>
  </si>
  <si>
    <t>LIFT 24-43 ITA</t>
  </si>
  <si>
    <t>AMI</t>
  </si>
  <si>
    <t>LOW LEVEL</t>
  </si>
  <si>
    <t>SD SLL02</t>
  </si>
  <si>
    <t>08:35</t>
  </si>
  <si>
    <t>09:35</t>
  </si>
  <si>
    <t>GKIOLES</t>
  </si>
  <si>
    <t>AMI64 - SD SLL02</t>
  </si>
  <si>
    <t>12426</t>
  </si>
  <si>
    <t>12427</t>
  </si>
  <si>
    <t>10:05</t>
  </si>
  <si>
    <t>11:05</t>
  </si>
  <si>
    <t>12428</t>
  </si>
  <si>
    <t>DAUCIELLO</t>
  </si>
  <si>
    <t>12429</t>
  </si>
  <si>
    <t>LIFT 24-03 SNG</t>
  </si>
  <si>
    <t>PT ERT03</t>
  </si>
  <si>
    <t>14:35</t>
  </si>
  <si>
    <t>15:35</t>
  </si>
  <si>
    <t>STUBBS</t>
  </si>
  <si>
    <t>IFTS44 - PT ERT03</t>
  </si>
  <si>
    <t>12430</t>
  </si>
  <si>
    <t>LIFT IFTS 24-04 JPN</t>
  </si>
  <si>
    <t>11:35</t>
  </si>
  <si>
    <t>12:35</t>
  </si>
  <si>
    <t>Late switch due to tech issue with FMS2</t>
  </si>
  <si>
    <t>Session moved from FMS2 due to problems with an OTW(it stopped to rendering)</t>
  </si>
  <si>
    <t>IFTS57 - FMS CF03</t>
  </si>
  <si>
    <t>12431</t>
  </si>
  <si>
    <t>Many CGF entities cannot be seen at night reducing training value.</t>
  </si>
  <si>
    <t>LUKE</t>
  </si>
  <si>
    <t>12432</t>
  </si>
  <si>
    <t>STRALIS</t>
  </si>
  <si>
    <t>12433</t>
  </si>
  <si>
    <t>12434</t>
  </si>
  <si>
    <t>RNG_STD</t>
  </si>
  <si>
    <t>FMSC RNG01</t>
  </si>
  <si>
    <t>Session canceled because SP is not present</t>
  </si>
  <si>
    <t>IFTS47 - FMSC RNG01</t>
  </si>
  <si>
    <t>12435</t>
  </si>
  <si>
    <t>QATAR49 - FMS R2RNVG01</t>
  </si>
  <si>
    <t>12436</t>
  </si>
  <si>
    <t>SIROPT</t>
  </si>
  <si>
    <t>12437</t>
  </si>
  <si>
    <t>IFTS LIFT 24-02 QATAR</t>
  </si>
  <si>
    <t>NET ARNG01</t>
  </si>
  <si>
    <t>DHEUR</t>
  </si>
  <si>
    <t>QATAR53 - NET ARNG01</t>
  </si>
  <si>
    <t>12438</t>
  </si>
  <si>
    <t>Delay for technical</t>
  </si>
  <si>
    <t>12439</t>
  </si>
  <si>
    <t>RI SEM</t>
  </si>
  <si>
    <t>NTR</t>
  </si>
  <si>
    <t>PETITCOLLIN</t>
  </si>
  <si>
    <t>ACS7 - RI SEM</t>
  </si>
  <si>
    <t>12440</t>
  </si>
  <si>
    <t>Mag VAR</t>
  </si>
  <si>
    <t>12441</t>
  </si>
  <si>
    <t>12442</t>
  </si>
  <si>
    <t>12443</t>
  </si>
  <si>
    <t>DCA</t>
  </si>
  <si>
    <t>NET QRA02</t>
  </si>
  <si>
    <t>cockpit not responding due to avn2 operating system crash on PTT3</t>
  </si>
  <si>
    <t>QATAR45 - NET QRA02</t>
  </si>
  <si>
    <t>12444</t>
  </si>
  <si>
    <t>NET QRA01</t>
  </si>
  <si>
    <t>cockpit not responding due to avn2 operating system crash</t>
  </si>
  <si>
    <t>CAPANO</t>
  </si>
  <si>
    <t>QATAR47 - NET QRA01</t>
  </si>
  <si>
    <t>12445</t>
  </si>
  <si>
    <t>12446</t>
  </si>
  <si>
    <t>12447</t>
  </si>
  <si>
    <t>Support IFTS</t>
  </si>
  <si>
    <t>Support IFTS - SUPP</t>
  </si>
  <si>
    <t>12448</t>
  </si>
  <si>
    <t>09:05</t>
  </si>
  <si>
    <t>QATAR47 - FMS R2RNVG01</t>
  </si>
  <si>
    <t>12449</t>
  </si>
  <si>
    <t>LIP 24-03 SGP</t>
  </si>
  <si>
    <t>SD BFFNVG01</t>
  </si>
  <si>
    <t>13:35</t>
  </si>
  <si>
    <t>IFTS41 - SD BFFNVG01</t>
  </si>
  <si>
    <t>12450</t>
  </si>
  <si>
    <t>LIP 24-03 AUT</t>
  </si>
  <si>
    <t>IFTS42 - SD BFFNVG01</t>
  </si>
  <si>
    <t>12451</t>
  </si>
  <si>
    <t>25-00077</t>
  </si>
  <si>
    <t>12452</t>
  </si>
  <si>
    <t>25-00078</t>
  </si>
  <si>
    <t>12453</t>
  </si>
  <si>
    <t>PEREZ</t>
  </si>
  <si>
    <t>12454</t>
  </si>
  <si>
    <t>12455</t>
  </si>
  <si>
    <t>12456</t>
  </si>
  <si>
    <t>12457</t>
  </si>
  <si>
    <t>LIFT 24-44 ITA</t>
  </si>
  <si>
    <t>PGM</t>
  </si>
  <si>
    <t>SD PGM02</t>
  </si>
  <si>
    <t>Session canceled because PTT2 projector was broken</t>
  </si>
  <si>
    <t>AMI71 - SD PGM02</t>
  </si>
  <si>
    <t>12458</t>
  </si>
  <si>
    <t>SANCHEZ</t>
  </si>
  <si>
    <t>AMI70 - SD PGM02</t>
  </si>
  <si>
    <t>12459</t>
  </si>
  <si>
    <t>RANGE</t>
  </si>
  <si>
    <t>SD RNG02</t>
  </si>
  <si>
    <t>AMI66 - SD RNG02</t>
  </si>
  <si>
    <t>12460</t>
  </si>
  <si>
    <t>TGP issues-scneario reload</t>
  </si>
  <si>
    <t>incorrect scenario for SD PGM02</t>
  </si>
  <si>
    <t>12461</t>
  </si>
  <si>
    <t>Wrong scenario for SD PGM02. Wrong TGP set wrong route</t>
  </si>
  <si>
    <t>12462</t>
  </si>
  <si>
    <t>Not able to connect by DL with FMS1</t>
  </si>
  <si>
    <t>Few minutes after training session start, FMS1 lost D/L connection with PTT3. Tried to ETU OFF/ON without success</t>
  </si>
  <si>
    <t>12463</t>
  </si>
  <si>
    <t>NET ATAG02</t>
  </si>
  <si>
    <t>QATAR49 - NET ATAG02</t>
  </si>
  <si>
    <t>12464</t>
  </si>
  <si>
    <t>QATAR41 - NET ATAG02</t>
  </si>
  <si>
    <t>12465</t>
  </si>
  <si>
    <t>OLIVARES</t>
  </si>
  <si>
    <t>12466</t>
  </si>
  <si>
    <t>NET BTLLB02</t>
  </si>
  <si>
    <t>Session cancelled due to trainee not available.</t>
  </si>
  <si>
    <t>QATAR56 - NET BTLLB02</t>
  </si>
  <si>
    <t>12467</t>
  </si>
  <si>
    <t>Student didn't bring back the cockpit</t>
  </si>
  <si>
    <t>12468</t>
  </si>
  <si>
    <t>LIFT IFTS 24-03 CAN</t>
  </si>
  <si>
    <t>FMSC OACM02</t>
  </si>
  <si>
    <t>Session canceled because there was no supply on the general power supply panel</t>
  </si>
  <si>
    <t>PAOLI</t>
  </si>
  <si>
    <t>IFTS37 - FMSC OACM02</t>
  </si>
  <si>
    <t>12469</t>
  </si>
  <si>
    <t>CAS_DECI</t>
  </si>
  <si>
    <t>FMS EMR01</t>
  </si>
  <si>
    <t>IFTS54 - FMS EMR01</t>
  </si>
  <si>
    <t>12470</t>
  </si>
  <si>
    <t>QATAR55 - FMSC DBFM02</t>
  </si>
  <si>
    <t>12471</t>
  </si>
  <si>
    <t>PT NAV01</t>
  </si>
  <si>
    <t xml:space="preserve"> TECH: Session moved from ULTD1                    IP: Cloudbase/clouds could not be controlled once set</t>
  </si>
  <si>
    <t>IFTS54 - PT NAV01</t>
  </si>
  <si>
    <t>12472</t>
  </si>
  <si>
    <t>LIFT 24-45 ITA</t>
  </si>
  <si>
    <t>SD CF03</t>
  </si>
  <si>
    <t>Need configuration change to T2-2</t>
  </si>
  <si>
    <t>session moved from ULTD1</t>
  </si>
  <si>
    <t>AMI34 - SD CF03</t>
  </si>
  <si>
    <t>12473</t>
  </si>
  <si>
    <t>12474</t>
  </si>
  <si>
    <t>LIFT IFTS 24-05 AUT</t>
  </si>
  <si>
    <t>PT EMR02</t>
  </si>
  <si>
    <t>15:05</t>
  </si>
  <si>
    <t>UFCP reverts always to CA33a/33b in spite of multiple reset</t>
  </si>
  <si>
    <t>Session moved to ULTD1 due to problems with the CLS.The stick dead zone was too wide and lateral manouvers were jittered.</t>
  </si>
  <si>
    <t>25-00771</t>
  </si>
  <si>
    <t>IFTS64 - PT EMR02</t>
  </si>
  <si>
    <t>12475</t>
  </si>
  <si>
    <t>12476</t>
  </si>
  <si>
    <t>12477</t>
  </si>
  <si>
    <t>Cancelled due to trainee not available.</t>
  </si>
  <si>
    <t>QATAR52 - FMSC DBFM02</t>
  </si>
  <si>
    <t>12478</t>
  </si>
  <si>
    <t>FMS CAS01</t>
  </si>
  <si>
    <t>QATAR52 - FMS CAS01</t>
  </si>
  <si>
    <t>12479</t>
  </si>
  <si>
    <t>12480</t>
  </si>
  <si>
    <t>Session moved from PTT2, but the session started an hour later</t>
  </si>
  <si>
    <t>IFTS54 - PT NIT01</t>
  </si>
  <si>
    <t>12481</t>
  </si>
  <si>
    <t>10:00</t>
  </si>
  <si>
    <t>11:00</t>
  </si>
  <si>
    <t>12482</t>
  </si>
  <si>
    <t>SD OBFM02</t>
  </si>
  <si>
    <t>AMI71 - SD OBFM02</t>
  </si>
  <si>
    <t>12483</t>
  </si>
  <si>
    <t>11:30</t>
  </si>
  <si>
    <t>Session canceled because the SP is not present</t>
  </si>
  <si>
    <t>IFTS57 - PT NIT01</t>
  </si>
  <si>
    <t>12484</t>
  </si>
  <si>
    <t>12485</t>
  </si>
  <si>
    <t>LIFT IFTS 25-01 HUN</t>
  </si>
  <si>
    <t>PT IF01</t>
  </si>
  <si>
    <t>12:00</t>
  </si>
  <si>
    <t>Session canceled becasue IP was not present</t>
  </si>
  <si>
    <t>IFTS71 - PT IF01</t>
  </si>
  <si>
    <t>12486</t>
  </si>
  <si>
    <t>12487</t>
  </si>
  <si>
    <t>DECI_PGM</t>
  </si>
  <si>
    <t>GBU 24/32 did not work correctly (ATU Align/MAG VAR). DL not working initially</t>
  </si>
  <si>
    <t>12488</t>
  </si>
  <si>
    <t>15:30</t>
  </si>
  <si>
    <t>16:30</t>
  </si>
  <si>
    <t>AMI71 - SD BFFNVG01</t>
  </si>
  <si>
    <t>12489</t>
  </si>
  <si>
    <t>LIFT IFTS 24-04 HUN</t>
  </si>
  <si>
    <t>FMS LLF01</t>
  </si>
  <si>
    <t>08:30</t>
  </si>
  <si>
    <t>IFTS62 - FMS LLF01</t>
  </si>
  <si>
    <t>12490</t>
  </si>
  <si>
    <t>IFTS54 - FMSC RNG01</t>
  </si>
  <si>
    <t>12491</t>
  </si>
  <si>
    <t>12492</t>
  </si>
  <si>
    <t>FMS NIT01</t>
  </si>
  <si>
    <t>Trainee not available for session.</t>
  </si>
  <si>
    <t>IFTS64 - FMS NIT01</t>
  </si>
  <si>
    <t>12493</t>
  </si>
  <si>
    <t>12494</t>
  </si>
  <si>
    <t xml:space="preserve"> Visuals displaying buildings on the ground not moving 100M away while airbourne</t>
  </si>
  <si>
    <t>Session moved to PTT1 due to problems with an OTW(it stopped to rendering)</t>
  </si>
  <si>
    <t>12495</t>
  </si>
  <si>
    <t>FMSC ARNG01</t>
  </si>
  <si>
    <t>10:15</t>
  </si>
  <si>
    <t>11:15</t>
  </si>
  <si>
    <t>IFTS62 - FMSC ARNG01</t>
  </si>
  <si>
    <t>12496</t>
  </si>
  <si>
    <t>12497</t>
  </si>
  <si>
    <t>12498</t>
  </si>
  <si>
    <t>SD NIT01</t>
  </si>
  <si>
    <t>AMI34 - SD NIT01</t>
  </si>
  <si>
    <t>12499</t>
  </si>
  <si>
    <t>13:00</t>
  </si>
  <si>
    <t>14:00</t>
  </si>
  <si>
    <t>Throttles friction is not working. Warn switch (EXT LT panel) is not working.</t>
  </si>
  <si>
    <t>TORRES</t>
  </si>
  <si>
    <t>12500</t>
  </si>
  <si>
    <t>FMSC DBFM01</t>
  </si>
  <si>
    <t>Cancelation due to strike</t>
  </si>
  <si>
    <t>QATAR57 - FMSC DBFM01</t>
  </si>
  <si>
    <t>12501</t>
  </si>
  <si>
    <t>LIFT IFTS 24-04 SPA</t>
  </si>
  <si>
    <t>IFTS58 - FMSC DBFM02</t>
  </si>
  <si>
    <t>12502</t>
  </si>
  <si>
    <t>SD BVR02</t>
  </si>
  <si>
    <t>the projectors 3 and 5 were not dispalying the images properly</t>
  </si>
  <si>
    <t>AMI69 - SD BVR02</t>
  </si>
  <si>
    <t>12503</t>
  </si>
  <si>
    <t>NET DCA02</t>
  </si>
  <si>
    <t>QATAR53 - NET DCA02</t>
  </si>
  <si>
    <t>12504</t>
  </si>
  <si>
    <t>QATAR54 - NET DCA02</t>
  </si>
  <si>
    <t>12505</t>
  </si>
  <si>
    <t>IFTS43 - NET QRA01</t>
  </si>
  <si>
    <t>12506</t>
  </si>
  <si>
    <t>IFTS44 - NET QRA01</t>
  </si>
  <si>
    <t>12507</t>
  </si>
  <si>
    <t>LIFT IFTS 24-05 GER</t>
  </si>
  <si>
    <t>NET BFFNVG01</t>
  </si>
  <si>
    <t>14:30</t>
  </si>
  <si>
    <t>IFTS66 - NET BFFNVG01</t>
  </si>
  <si>
    <t>12508</t>
  </si>
  <si>
    <t>12509</t>
  </si>
  <si>
    <t>16:00</t>
  </si>
  <si>
    <t>17:00</t>
  </si>
  <si>
    <t>IFTS44 - NET QRA02</t>
  </si>
  <si>
    <t>12510</t>
  </si>
  <si>
    <t>12511</t>
  </si>
  <si>
    <t>IFTS43 - NET QRA02</t>
  </si>
  <si>
    <t>12512</t>
  </si>
  <si>
    <t>IFTS67 - NET BFFNVG01</t>
  </si>
  <si>
    <t>12513</t>
  </si>
  <si>
    <t>QATAR50 - PT BVR02</t>
  </si>
  <si>
    <t>12514</t>
  </si>
  <si>
    <t>PTT1 frozen. Unable to see ETTS +TGP on right MFD @ console. Works in FMS</t>
  </si>
  <si>
    <t>12515</t>
  </si>
  <si>
    <t>12516</t>
  </si>
  <si>
    <t>PTT1 frozen</t>
  </si>
  <si>
    <t>12517</t>
  </si>
  <si>
    <t>12518</t>
  </si>
  <si>
    <t>12519</t>
  </si>
  <si>
    <t>12520</t>
  </si>
  <si>
    <t>12521</t>
  </si>
  <si>
    <t>12522</t>
  </si>
  <si>
    <t>12523</t>
  </si>
  <si>
    <t>12524</t>
  </si>
  <si>
    <t>12525</t>
  </si>
  <si>
    <t>12526</t>
  </si>
  <si>
    <t>06:00</t>
  </si>
  <si>
    <t>12527</t>
  </si>
  <si>
    <t>PT R2R02</t>
  </si>
  <si>
    <t>QATAR52 - PT R2R02</t>
  </si>
  <si>
    <t>12528</t>
  </si>
  <si>
    <t>FMS CAS02</t>
  </si>
  <si>
    <t>The Slew switch on the throttle move by himself</t>
  </si>
  <si>
    <t>Session moved from ULTD1</t>
  </si>
  <si>
    <t>QATAR57 - FMS CAS02</t>
  </si>
  <si>
    <t>12529</t>
  </si>
  <si>
    <t>12530</t>
  </si>
  <si>
    <t>12531</t>
  </si>
  <si>
    <t>07:30</t>
  </si>
  <si>
    <t>Simulation moved from ULTD1</t>
  </si>
  <si>
    <t>IFTS71 - PT NAV01</t>
  </si>
  <si>
    <t>12532</t>
  </si>
  <si>
    <t>TECH: PTT1 Simulator was not ready after total shutdown.</t>
  </si>
  <si>
    <t>12533</t>
  </si>
  <si>
    <t>Simulator was not ready after total shutdown due to broken server UPS.</t>
  </si>
  <si>
    <t>IFTS64 - FMS LLF01</t>
  </si>
  <si>
    <t>12534</t>
  </si>
  <si>
    <t xml:space="preserve">TECH:  Simulator was not ready after total shutdown </t>
  </si>
  <si>
    <t>IFTS65 - FMS LLF01</t>
  </si>
  <si>
    <t>12535</t>
  </si>
  <si>
    <t>12536</t>
  </si>
  <si>
    <t>12537</t>
  </si>
  <si>
    <t>09:00</t>
  </si>
  <si>
    <t xml:space="preserve">Stopped 10 min fairly because it was too cold!! Trainer reported that roll was unrealistic. Throttle friction not effective </t>
  </si>
  <si>
    <t>12538</t>
  </si>
  <si>
    <t>12539</t>
  </si>
  <si>
    <t>FMSC BFM02</t>
  </si>
  <si>
    <t>Session canceled because the simulator is off due to maintenance, but it was scheduled by error</t>
  </si>
  <si>
    <t>IFTS64 - FMSC BFM02</t>
  </si>
  <si>
    <t>12540</t>
  </si>
  <si>
    <t>12541</t>
  </si>
  <si>
    <t>IFTS67 - FMSC DBFM01</t>
  </si>
  <si>
    <t>12542</t>
  </si>
  <si>
    <t>QATAR56 - FMSC DBFM02</t>
  </si>
  <si>
    <t>12543</t>
  </si>
  <si>
    <t>12544</t>
  </si>
  <si>
    <t>12545</t>
  </si>
  <si>
    <t>12546</t>
  </si>
  <si>
    <t>12547</t>
  </si>
  <si>
    <t>12548</t>
  </si>
  <si>
    <t>12549</t>
  </si>
  <si>
    <t>SD OACM01</t>
  </si>
  <si>
    <t>IFTS42 - SD OACM01</t>
  </si>
  <si>
    <t>12550</t>
  </si>
  <si>
    <t>CRITCHELL</t>
  </si>
  <si>
    <t>12551</t>
  </si>
  <si>
    <t>The student didn't bring the cockpit back</t>
  </si>
  <si>
    <t>QATAR52 - NET DCA02</t>
  </si>
  <si>
    <t>12552</t>
  </si>
  <si>
    <t xml:space="preserve">No IP </t>
  </si>
  <si>
    <t>QATAR57 - PT ERT03</t>
  </si>
  <si>
    <t>12553</t>
  </si>
  <si>
    <t>12554</t>
  </si>
  <si>
    <t>12555</t>
  </si>
  <si>
    <t>12556</t>
  </si>
  <si>
    <t>FMSC OBFM02</t>
  </si>
  <si>
    <t>15:00</t>
  </si>
  <si>
    <t>IFTS64 - FMSC OBFM02</t>
  </si>
  <si>
    <t>12557</t>
  </si>
  <si>
    <t>SD QRA02</t>
  </si>
  <si>
    <t>AMI72 - SD QRA02</t>
  </si>
  <si>
    <t>12558</t>
  </si>
  <si>
    <t>12559</t>
  </si>
  <si>
    <t>TGP not displaying M346 CFG</t>
  </si>
  <si>
    <t>Instructor didn't call any Simtech member for support</t>
  </si>
  <si>
    <t>AMI70 - SD QRA02</t>
  </si>
  <si>
    <t>12560</t>
  </si>
  <si>
    <t>TGP not showing M346</t>
  </si>
  <si>
    <t>12561</t>
  </si>
  <si>
    <t>TGP not showing ant A/C</t>
  </si>
  <si>
    <t>12562</t>
  </si>
  <si>
    <t>12563</t>
  </si>
  <si>
    <t>IFTS55 - PT ERT03</t>
  </si>
  <si>
    <t>12564</t>
  </si>
  <si>
    <t>12565</t>
  </si>
  <si>
    <t xml:space="preserve"> The second sim was not ready for simulation </t>
  </si>
  <si>
    <t>IFTS45 - NET QRA01</t>
  </si>
  <si>
    <t>12566</t>
  </si>
  <si>
    <t xml:space="preserve"> It was not possible to activate the seat from the IOSC. An initial check of the MCLPC processes was performed, followed by
 an attempt to restart the dynamic seat process from the ACME PC, which was unsuccessful. Subsequently, the entire session was
 unloaded and Mclpc was restarted. Upon reloading the session, the seat was functional; however, control loading failed to 
initialize. Due to time constraints, the session was marked as DNCO. Mcl pc was restarted once more, and the subsequent session
 was successfully loaded without issues.</t>
  </si>
  <si>
    <t>IFTS47 - NET QRA01</t>
  </si>
  <si>
    <t>12567</t>
  </si>
  <si>
    <t>12568</t>
  </si>
  <si>
    <t>SD RNG03</t>
  </si>
  <si>
    <t>IFTS48 - SD RNG03</t>
  </si>
  <si>
    <t>12569</t>
  </si>
  <si>
    <t>12570</t>
  </si>
  <si>
    <t>Originally scheduled on ULTD2.</t>
  </si>
  <si>
    <t>QATAR56 - PT ERT03</t>
  </si>
  <si>
    <t>12571</t>
  </si>
  <si>
    <t>LIP 24-04 CAN</t>
  </si>
  <si>
    <t>WOUTERS</t>
  </si>
  <si>
    <t>IFTS50 - SD RNG03</t>
  </si>
  <si>
    <t>12572</t>
  </si>
  <si>
    <t>12573</t>
  </si>
  <si>
    <t>12574</t>
  </si>
  <si>
    <t>LH MFD kept resetting to etts page , no soft keys work and and it flres out to white repeatedly</t>
  </si>
  <si>
    <t>12575</t>
  </si>
  <si>
    <t>12576</t>
  </si>
  <si>
    <t>IP:LMFD multiple blackouts. ETTS not working but reworked (restart MCSG)
TECH: Due to the malfunction of the left mfd (the mfd showed white flashing pages instead of normal pages ) the simulation has been not completed</t>
  </si>
  <si>
    <t>Due to the malfunction of the left mfd (the mfd showed white flashing pages instead of normal pages ) the simulation has been not completed. The cockpit's left MFD has been replaced with a spare one and re-programmed.</t>
  </si>
  <si>
    <t>12577</t>
  </si>
  <si>
    <t>NET TLL02 CPL01</t>
  </si>
  <si>
    <t>The previous session finished 20 minutes late. During the loading, many issues have been encoutered (probably related to the VR system active) that didn't permit to give the simulator ready for the training. AVIONICS and IOSC  computer restarted, process on VM rebooted.</t>
  </si>
  <si>
    <t>IFTS59 - NET TLL02 CPL01</t>
  </si>
  <si>
    <t>12578</t>
  </si>
  <si>
    <t>12579</t>
  </si>
  <si>
    <t>IFTS61 - NET TLL02 CPL01</t>
  </si>
  <si>
    <t>12580</t>
  </si>
  <si>
    <t>Route not shown on HSD. Radio CH60=231.650 instead of 231.450. LIEA, AEA VOR missing in database</t>
  </si>
  <si>
    <t>12581</t>
  </si>
  <si>
    <t>HSD does not display route. Simulator accepted  in marginal condition. LIEA data not inside DB.</t>
  </si>
  <si>
    <t>12582</t>
  </si>
  <si>
    <t>12583</t>
  </si>
  <si>
    <t>LIFT 25-41</t>
  </si>
  <si>
    <t>SD CF01</t>
  </si>
  <si>
    <t>AMI82 - SD CF01</t>
  </si>
  <si>
    <t>12584</t>
  </si>
  <si>
    <t>12585</t>
  </si>
  <si>
    <t>SD FAM01</t>
  </si>
  <si>
    <t>Used as a backup of ULTD1</t>
  </si>
  <si>
    <t>Session not recoverable,moved to ULTD2</t>
  </si>
  <si>
    <t>25-02514</t>
  </si>
  <si>
    <t>AMI76 - SD FAM01</t>
  </si>
  <si>
    <t>12586</t>
  </si>
  <si>
    <t>FMSC DACM01</t>
  </si>
  <si>
    <t>Sims unable to see each other on HSD or DL.After simulation reload a lot of cautions were present during the setting up. No time to recover.</t>
  </si>
  <si>
    <t>QATAR56 - FMSC DACM01</t>
  </si>
  <si>
    <t>12587</t>
  </si>
  <si>
    <t>12588</t>
  </si>
  <si>
    <t>SD EMR01</t>
  </si>
  <si>
    <t>Moved from ULTD1</t>
  </si>
  <si>
    <t>AMI79 - SD EMR01</t>
  </si>
  <si>
    <t>12589</t>
  </si>
  <si>
    <t>SD EMR02</t>
  </si>
  <si>
    <t>AMI78 - SD EMR02</t>
  </si>
  <si>
    <t>12590</t>
  </si>
  <si>
    <t>SD EMR03</t>
  </si>
  <si>
    <t>ULTD1 as backup of PTT1 - LEF locked fail not working in ULTD</t>
  </si>
  <si>
    <t>Session moved from PTT1</t>
  </si>
  <si>
    <t>AMI82 - SD EMR03</t>
  </si>
  <si>
    <t>12591</t>
  </si>
  <si>
    <t>12592</t>
  </si>
  <si>
    <t>IFTS 25-01 QAT</t>
  </si>
  <si>
    <t>FMS CF01</t>
  </si>
  <si>
    <t>QATAR76 - FMS CF01</t>
  </si>
  <si>
    <t>12593</t>
  </si>
  <si>
    <t>IFTS LIFT 24-03 QATAR</t>
  </si>
  <si>
    <t>IP: C MFD Fail</t>
  </si>
  <si>
    <t>CRICKMORE</t>
  </si>
  <si>
    <t>QATAR58 - NET ATAG02</t>
  </si>
  <si>
    <t>12594</t>
  </si>
  <si>
    <t>QATAR57 - NET ATAG02</t>
  </si>
  <si>
    <t>12595</t>
  </si>
  <si>
    <t>12596</t>
  </si>
  <si>
    <t>LIFT IFTS QATAR 25-01</t>
  </si>
  <si>
    <t>DECI_SONIC</t>
  </si>
  <si>
    <t>FMS CF02</t>
  </si>
  <si>
    <t>CANC due to CLS problems on both ULTDs</t>
  </si>
  <si>
    <t>QATAR66 - FMS CF02</t>
  </si>
  <si>
    <t>12597</t>
  </si>
  <si>
    <t>QATAR40 - FMS CF02</t>
  </si>
  <si>
    <t>12598</t>
  </si>
  <si>
    <t>IFTS60 - PT ERT03</t>
  </si>
  <si>
    <t>12599</t>
  </si>
  <si>
    <t>12600</t>
  </si>
  <si>
    <t>QATAR65 - FMS CF02</t>
  </si>
  <si>
    <t>12601</t>
  </si>
  <si>
    <t>SD EMR04</t>
  </si>
  <si>
    <t>AMI82 - SD EMR04</t>
  </si>
  <si>
    <t>12602</t>
  </si>
  <si>
    <t>QATAR68 - FMS CF03</t>
  </si>
  <si>
    <t>12603</t>
  </si>
  <si>
    <t>QATAR78 - FMS CF03</t>
  </si>
  <si>
    <t>12604</t>
  </si>
  <si>
    <t>QATAR63 - FMS CF03</t>
  </si>
  <si>
    <t>12605</t>
  </si>
  <si>
    <t>12606</t>
  </si>
  <si>
    <t>SD TI01</t>
  </si>
  <si>
    <t>ETTS caution light</t>
  </si>
  <si>
    <t>IFTS41 - SD TI01</t>
  </si>
  <si>
    <t>12607</t>
  </si>
  <si>
    <t>12608</t>
  </si>
  <si>
    <t>12609</t>
  </si>
  <si>
    <t>12610</t>
  </si>
  <si>
    <t>12611</t>
  </si>
  <si>
    <t>UFCP blocked</t>
  </si>
  <si>
    <t>QATAR77 - FMS CF02</t>
  </si>
  <si>
    <t>12612</t>
  </si>
  <si>
    <t>12613</t>
  </si>
  <si>
    <t>IF</t>
  </si>
  <si>
    <t>SD IF02</t>
  </si>
  <si>
    <t>Session canceled because the simulator has issues on stick and pedals</t>
  </si>
  <si>
    <t>AMI82 - SD IF02</t>
  </si>
  <si>
    <t>12614</t>
  </si>
  <si>
    <t>12615</t>
  </si>
  <si>
    <t>12616</t>
  </si>
  <si>
    <t>12617</t>
  </si>
  <si>
    <t>SH-25-03181</t>
  </si>
  <si>
    <t>QATAR65 - FMS CF03</t>
  </si>
  <si>
    <t>12618</t>
  </si>
  <si>
    <t>SD EMRSP01</t>
  </si>
  <si>
    <t>SH-25-03206</t>
  </si>
  <si>
    <t>AMI77 - SD EMRSP01</t>
  </si>
  <si>
    <t>12619</t>
  </si>
  <si>
    <t>SD TI02</t>
  </si>
  <si>
    <t>SH-25-03217</t>
  </si>
  <si>
    <t>IFTS41 - SD TI02</t>
  </si>
  <si>
    <t>12620</t>
  </si>
  <si>
    <t>LIFT IFTS 25-02 CAN</t>
  </si>
  <si>
    <t>SH-25-03229</t>
  </si>
  <si>
    <t>IFTS74 - FMS CF01</t>
  </si>
  <si>
    <t>12621</t>
  </si>
  <si>
    <t>12622</t>
  </si>
  <si>
    <t>12623</t>
  </si>
  <si>
    <t>12624</t>
  </si>
  <si>
    <t>Idle setting not correct =&gt; Reset ok</t>
  </si>
  <si>
    <t>12625</t>
  </si>
  <si>
    <t>AMI18 - RI SEM</t>
  </si>
  <si>
    <t>12626</t>
  </si>
  <si>
    <t>12627</t>
  </si>
  <si>
    <t>FMSC HACM01</t>
  </si>
  <si>
    <t>IFTS64 - FMSC HACM01</t>
  </si>
  <si>
    <t>12628</t>
  </si>
  <si>
    <t>12629</t>
  </si>
  <si>
    <t>SD HBFM01</t>
  </si>
  <si>
    <t>The simulator was not ready for training because in the previous session the EPO had been pressed from the FMS2 cockpit, causing the shutdown of all computers and devices in the FMS2 server room.</t>
  </si>
  <si>
    <t>IFTS48 - SD HBFM01</t>
  </si>
  <si>
    <t>12630</t>
  </si>
  <si>
    <t>SH-25-3507</t>
  </si>
  <si>
    <t>12631</t>
  </si>
  <si>
    <t>12632</t>
  </si>
  <si>
    <t>HDG knob on right glarshield is very difficult to turn push is not possible</t>
  </si>
  <si>
    <t>12633</t>
  </si>
  <si>
    <t xml:space="preserve">HDG knob not moving </t>
  </si>
  <si>
    <t>12634</t>
  </si>
  <si>
    <t>FMSC HACM02</t>
  </si>
  <si>
    <t>Student not available.</t>
  </si>
  <si>
    <t>IFTS64 - FMSC HACM02</t>
  </si>
  <si>
    <t>12635</t>
  </si>
  <si>
    <t>12636</t>
  </si>
  <si>
    <t>12637</t>
  </si>
  <si>
    <t>PT IFB02</t>
  </si>
  <si>
    <t>QATAR68 - PT IFB02</t>
  </si>
  <si>
    <t>12638</t>
  </si>
  <si>
    <t>Difficult to maintain aircraft steady (lateral contious corrections needed)</t>
  </si>
  <si>
    <t>12639</t>
  </si>
  <si>
    <t>PT IFB03</t>
  </si>
  <si>
    <t>Visual not working (HUD not alligned)</t>
  </si>
  <si>
    <t>The HUD was not properly proportioned, appearing about 15% compressed. The syncbox and projector were restarted, and the visual configuration was reloaded.</t>
  </si>
  <si>
    <t>QATAR65 - PT IFB03</t>
  </si>
  <si>
    <t>12640</t>
  </si>
  <si>
    <t>LIFT IFTS 25-02 UK</t>
  </si>
  <si>
    <t>IFTS81 - PT EMR02</t>
  </si>
  <si>
    <t>12641</t>
  </si>
  <si>
    <t>12642</t>
  </si>
  <si>
    <t>12643</t>
  </si>
  <si>
    <t>LIP IFTS 24-02</t>
  </si>
  <si>
    <t>06:05</t>
  </si>
  <si>
    <t>ALEU</t>
  </si>
  <si>
    <t>IFTS3 - RI SEM</t>
  </si>
  <si>
    <t>12644</t>
  </si>
  <si>
    <t>12645</t>
  </si>
  <si>
    <t>PT EMR04</t>
  </si>
  <si>
    <t>IFTS73 - PT EMR04</t>
  </si>
  <si>
    <t>12646</t>
  </si>
  <si>
    <t>FCR froze with 3 FCR screen in one-&gt; reset ok. In AA mode weapon selected or possible to select -&gt; solved on its own. CH59 not in the list</t>
  </si>
  <si>
    <t>IFTS53 - PT R2R02</t>
  </si>
  <si>
    <t>12647</t>
  </si>
  <si>
    <t>12648</t>
  </si>
  <si>
    <t>12649</t>
  </si>
  <si>
    <t>12650</t>
  </si>
  <si>
    <t>Support AMI</t>
  </si>
  <si>
    <t>Support AMI - SUPP</t>
  </si>
  <si>
    <t>12651</t>
  </si>
  <si>
    <t>12652</t>
  </si>
  <si>
    <t>12653</t>
  </si>
  <si>
    <t>The other A/C,visual screen, not visible when it was on the rught side passing &gt;30° frome nose.</t>
  </si>
  <si>
    <t>Checked after training: the problem has been solved reloading from Launchpad.</t>
  </si>
  <si>
    <t>12654</t>
  </si>
  <si>
    <t>12655</t>
  </si>
  <si>
    <t>IP:Clarification with trn schedul was reqd for use of PTT for this msn</t>
  </si>
  <si>
    <t>TECH: the delay was caused by waiting for session information from the scheduler</t>
  </si>
  <si>
    <t>12656</t>
  </si>
  <si>
    <t>12657</t>
  </si>
  <si>
    <t>12658</t>
  </si>
  <si>
    <t>12659</t>
  </si>
  <si>
    <t>12660</t>
  </si>
  <si>
    <t>IOVINO</t>
  </si>
  <si>
    <t>12661</t>
  </si>
  <si>
    <t>12662</t>
  </si>
  <si>
    <t>16:35</t>
  </si>
  <si>
    <t>12663</t>
  </si>
  <si>
    <t>12664</t>
  </si>
  <si>
    <t>Throttle lag n 8 seconds from idle to mil . Left BRD does not generate weapon release audio on visual signals. Bomb does release.</t>
  </si>
  <si>
    <t>12665</t>
  </si>
  <si>
    <t>12666</t>
  </si>
  <si>
    <t>12667</t>
  </si>
  <si>
    <t>BTAG_DECI</t>
  </si>
  <si>
    <t>12668</t>
  </si>
  <si>
    <t>12669</t>
  </si>
  <si>
    <t>12670</t>
  </si>
  <si>
    <t>12671</t>
  </si>
  <si>
    <t>12672</t>
  </si>
  <si>
    <t>12673</t>
  </si>
  <si>
    <t>OCA AG</t>
  </si>
  <si>
    <t>12674</t>
  </si>
  <si>
    <t>OCA AA</t>
  </si>
  <si>
    <t>12675</t>
  </si>
  <si>
    <t>12676</t>
  </si>
  <si>
    <t>12677</t>
  </si>
  <si>
    <t>12678</t>
  </si>
  <si>
    <t>12679</t>
  </si>
  <si>
    <t>12680</t>
  </si>
  <si>
    <t>12681</t>
  </si>
  <si>
    <t>12682</t>
  </si>
  <si>
    <t>Utility light not working. Comms crashed after T/O, system rebooted.</t>
  </si>
  <si>
    <t>PTT3 comms lost. No communication between FMS1 ios and PTT3 cockpit.</t>
  </si>
  <si>
    <t>12683</t>
  </si>
  <si>
    <t>12684</t>
  </si>
  <si>
    <t>12685</t>
  </si>
  <si>
    <t>12686</t>
  </si>
  <si>
    <t>12687</t>
  </si>
  <si>
    <t>Mission incomplete because PTT1 audio process crashed</t>
  </si>
  <si>
    <t>12688</t>
  </si>
  <si>
    <t>12689</t>
  </si>
  <si>
    <t>12690</t>
  </si>
  <si>
    <t>12691</t>
  </si>
  <si>
    <t>12692</t>
  </si>
  <si>
    <t>12693</t>
  </si>
  <si>
    <t>12694</t>
  </si>
  <si>
    <t>Once FCR locked, impossible to go NO RAD</t>
  </si>
  <si>
    <t>12695</t>
  </si>
  <si>
    <t>12696</t>
  </si>
  <si>
    <t>12697</t>
  </si>
  <si>
    <t>12698</t>
  </si>
  <si>
    <t>12699</t>
  </si>
  <si>
    <t>12700</t>
  </si>
  <si>
    <t>12701</t>
  </si>
  <si>
    <t>12702</t>
  </si>
  <si>
    <t>12703</t>
  </si>
  <si>
    <t>12704</t>
  </si>
  <si>
    <t>12705</t>
  </si>
  <si>
    <t>12706</t>
  </si>
  <si>
    <t>12707</t>
  </si>
  <si>
    <t>12708</t>
  </si>
  <si>
    <t>12709</t>
  </si>
  <si>
    <t>12710</t>
  </si>
  <si>
    <t>12711</t>
  </si>
  <si>
    <t>12712</t>
  </si>
  <si>
    <t>12713</t>
  </si>
  <si>
    <t>12714</t>
  </si>
  <si>
    <t>12715</t>
  </si>
  <si>
    <t>12716</t>
  </si>
  <si>
    <t>12717</t>
  </si>
  <si>
    <t>12718</t>
  </si>
  <si>
    <t>12719</t>
  </si>
  <si>
    <t>12720</t>
  </si>
  <si>
    <t>12721</t>
  </si>
  <si>
    <t>12722</t>
  </si>
  <si>
    <t>12723</t>
  </si>
  <si>
    <t>12724</t>
  </si>
  <si>
    <t>12725</t>
  </si>
  <si>
    <t xml:space="preserve">GHD spinning. Pitch down , recalibration, propblem persist. A/P not engaging. </t>
  </si>
  <si>
    <t xml:space="preserve">The problems with GHD and pitch down both required unloading the simulation. To preserve the session on FMS1, the SP continued alone for the second half of the training and PTT1 was frozen until the end. </t>
  </si>
  <si>
    <t>12726</t>
  </si>
  <si>
    <t>12727</t>
  </si>
  <si>
    <t>12728</t>
  </si>
  <si>
    <t>12729</t>
  </si>
  <si>
    <t>CAS</t>
  </si>
  <si>
    <t>12730</t>
  </si>
  <si>
    <t>The session started at 7:20z and finished at 8:20z</t>
  </si>
  <si>
    <t>12731</t>
  </si>
  <si>
    <t>Utility light U/S</t>
  </si>
  <si>
    <t>12732</t>
  </si>
  <si>
    <t>12733</t>
  </si>
  <si>
    <t>12734</t>
  </si>
  <si>
    <t>12735</t>
  </si>
  <si>
    <t>- Dome or/and pj lens dirty; - Cancelled due to lead a/c not visual on dome</t>
  </si>
  <si>
    <t>TECH: Found on the launchpad, strive's processes crashed from the CGFS,CGF1,HOST and MIF on both the simulator's pcs. Tried to recover but it needed a entire simulation unload and reload and there was enough time.</t>
  </si>
  <si>
    <t>12736</t>
  </si>
  <si>
    <t>12737</t>
  </si>
  <si>
    <t>12738</t>
  </si>
  <si>
    <t>12739</t>
  </si>
  <si>
    <t>12740</t>
  </si>
  <si>
    <t>12741</t>
  </si>
  <si>
    <t>12742</t>
  </si>
  <si>
    <t>12743</t>
  </si>
  <si>
    <t>Session canceled because there was no supply on the general power supply panel on FMS1</t>
  </si>
  <si>
    <t>12744</t>
  </si>
  <si>
    <t>12745</t>
  </si>
  <si>
    <t>12746</t>
  </si>
  <si>
    <t>12747</t>
  </si>
  <si>
    <t>12748</t>
  </si>
  <si>
    <t>12749</t>
  </si>
  <si>
    <t>Switched to ULTD2</t>
  </si>
  <si>
    <t>After having switched on batteries, "Aircraft Crash" is shown on UFCP, no chance to recover</t>
  </si>
  <si>
    <t>12750</t>
  </si>
  <si>
    <t>12751</t>
  </si>
  <si>
    <t xml:space="preserve">Session moved to ULTD2 due to ULTD1  tech problems </t>
  </si>
  <si>
    <t>TECH: After the powering on of the A/C , loading in loop with random cyclic loading on MFD's (eg IFF, COMMs, engines). Due this problems the session was moved to ULTD2</t>
  </si>
  <si>
    <t>12752</t>
  </si>
  <si>
    <t>12753</t>
  </si>
  <si>
    <t>12754</t>
  </si>
  <si>
    <t>12755</t>
  </si>
  <si>
    <t>Session moved to ULTD2 due to tech problems</t>
  </si>
  <si>
    <t>After some reboots to solve problems with the cockpit that refused to power on,  despite the ejection handler was properly positioned, the a/c went in crash multiple times, even after recover from crash.</t>
  </si>
  <si>
    <t>12756</t>
  </si>
  <si>
    <t>12757</t>
  </si>
  <si>
    <t>12758</t>
  </si>
  <si>
    <t>12759</t>
  </si>
  <si>
    <t>12760</t>
  </si>
  <si>
    <t>12761</t>
  </si>
  <si>
    <t>12762</t>
  </si>
  <si>
    <t>12763</t>
  </si>
  <si>
    <t>Switch to ULTD1 due to control stick stiffness and deviance from std</t>
  </si>
  <si>
    <t>12764</t>
  </si>
  <si>
    <t>12765</t>
  </si>
  <si>
    <t>12766</t>
  </si>
  <si>
    <t>12767</t>
  </si>
  <si>
    <t>ZENNARO</t>
  </si>
  <si>
    <t>12768</t>
  </si>
  <si>
    <t>12769</t>
  </si>
  <si>
    <t>12770</t>
  </si>
  <si>
    <t>12771</t>
  </si>
  <si>
    <t>12772</t>
  </si>
  <si>
    <t>12773</t>
  </si>
  <si>
    <t>12774</t>
  </si>
  <si>
    <t>12775</t>
  </si>
  <si>
    <t xml:space="preserve">IP: Baro knob fallen during training session </t>
  </si>
  <si>
    <t>TECH: The IP wrote wrong times on the simulator report (09:35/10:35)</t>
  </si>
  <si>
    <t>12776</t>
  </si>
  <si>
    <t>12777</t>
  </si>
  <si>
    <t>12778</t>
  </si>
  <si>
    <t>12779</t>
  </si>
  <si>
    <t>12780</t>
  </si>
  <si>
    <t>12781</t>
  </si>
  <si>
    <t>12782</t>
  </si>
  <si>
    <t>IP: Tech issue</t>
  </si>
  <si>
    <t>TECH: HUD projector shut off, needed to power off it
Engines: even if the throttles were at the same position, NH was different (e.g. 68% vs 55%)</t>
  </si>
  <si>
    <t>12783</t>
  </si>
  <si>
    <t>12784</t>
  </si>
  <si>
    <t>12785</t>
  </si>
  <si>
    <t>12786</t>
  </si>
  <si>
    <t>12787</t>
  </si>
  <si>
    <t>12788</t>
  </si>
  <si>
    <t>12789</t>
  </si>
  <si>
    <t>12790</t>
  </si>
  <si>
    <t>12791</t>
  </si>
  <si>
    <t>12792</t>
  </si>
  <si>
    <t>12793</t>
  </si>
  <si>
    <t>12794</t>
  </si>
  <si>
    <t>12795</t>
  </si>
  <si>
    <t>12796</t>
  </si>
  <si>
    <t>12797</t>
  </si>
  <si>
    <t>12798</t>
  </si>
  <si>
    <t>12799</t>
  </si>
  <si>
    <t>12800</t>
  </si>
  <si>
    <t>12801</t>
  </si>
  <si>
    <t>12802</t>
  </si>
  <si>
    <t>12803</t>
  </si>
  <si>
    <t>12804</t>
  </si>
  <si>
    <t>HACM - Incomplete due to technical issues</t>
  </si>
  <si>
    <t>Sudden power cut experienced by FMS1, found FMS1 IOSC EPO button (right, instructor 2) pressed. Session rescheduled on 26/02/2025</t>
  </si>
  <si>
    <t>12805</t>
  </si>
  <si>
    <t>12806</t>
  </si>
  <si>
    <t>12807</t>
  </si>
  <si>
    <t>12808</t>
  </si>
  <si>
    <t>12809</t>
  </si>
  <si>
    <t>12810</t>
  </si>
  <si>
    <t>12811</t>
  </si>
  <si>
    <t>12812</t>
  </si>
  <si>
    <t>12813</t>
  </si>
  <si>
    <t>12814</t>
  </si>
  <si>
    <t>TGP u/s after 5 minutes in fault</t>
  </si>
  <si>
    <t>12815</t>
  </si>
  <si>
    <t>17:30</t>
  </si>
  <si>
    <t>12816</t>
  </si>
  <si>
    <t>12817</t>
  </si>
  <si>
    <t>12818</t>
  </si>
  <si>
    <t>12819</t>
  </si>
  <si>
    <t>12820</t>
  </si>
  <si>
    <t>12821</t>
  </si>
  <si>
    <t>12822</t>
  </si>
  <si>
    <t>12823</t>
  </si>
  <si>
    <t>12824</t>
  </si>
  <si>
    <t>12825</t>
  </si>
  <si>
    <t>12826</t>
  </si>
  <si>
    <t>12827</t>
  </si>
  <si>
    <t>No utility light</t>
  </si>
  <si>
    <t>Issue under resolution</t>
  </si>
  <si>
    <t>12828</t>
  </si>
  <si>
    <t>Session started later due to delay of the previous session</t>
  </si>
  <si>
    <t>12829</t>
  </si>
  <si>
    <t>IP: Tech visual</t>
  </si>
  <si>
    <t>TECH: During the taxi maneuver, FMS2 did not see the landing and taxi  PTT1's light even though they were on. Checked the light switch from the cockpit but they were correctly on. We should have unloaded and reloaded the whole session but there was not enough time</t>
  </si>
  <si>
    <t>12830</t>
  </si>
  <si>
    <t>TECH: The aircraft landing and taxi lights are not visible in the FMS2 dome</t>
  </si>
  <si>
    <t>12831</t>
  </si>
  <si>
    <t>12832</t>
  </si>
  <si>
    <t>12833</t>
  </si>
  <si>
    <t>12834</t>
  </si>
  <si>
    <t>12835</t>
  </si>
  <si>
    <t>12836</t>
  </si>
  <si>
    <t>12837</t>
  </si>
  <si>
    <t>12838</t>
  </si>
  <si>
    <t>12839</t>
  </si>
  <si>
    <t>12840</t>
  </si>
  <si>
    <t>12841</t>
  </si>
  <si>
    <t>12842</t>
  </si>
  <si>
    <t>12843</t>
  </si>
  <si>
    <t>12844</t>
  </si>
  <si>
    <t>12845</t>
  </si>
  <si>
    <t>12846</t>
  </si>
  <si>
    <t>12847</t>
  </si>
  <si>
    <t>12848</t>
  </si>
  <si>
    <t>12849</t>
  </si>
  <si>
    <t>12850</t>
  </si>
  <si>
    <t>12851</t>
  </si>
  <si>
    <t>12852</t>
  </si>
  <si>
    <t>12853</t>
  </si>
  <si>
    <t>12854</t>
  </si>
  <si>
    <t>12855</t>
  </si>
  <si>
    <t>12856</t>
  </si>
  <si>
    <t>12857</t>
  </si>
  <si>
    <t>12858</t>
  </si>
  <si>
    <t>12859</t>
  </si>
  <si>
    <t>12860</t>
  </si>
  <si>
    <t>12861</t>
  </si>
  <si>
    <t>12862</t>
  </si>
  <si>
    <t>12863</t>
  </si>
  <si>
    <t>12864</t>
  </si>
  <si>
    <t>12865</t>
  </si>
  <si>
    <t>12866</t>
  </si>
  <si>
    <t>12867</t>
  </si>
  <si>
    <t>12868</t>
  </si>
  <si>
    <t>12869</t>
  </si>
  <si>
    <t>12870</t>
  </si>
  <si>
    <t>Flight controls lock</t>
  </si>
  <si>
    <t>12871</t>
  </si>
  <si>
    <t>12872</t>
  </si>
  <si>
    <t>12873</t>
  </si>
  <si>
    <t>12874</t>
  </si>
  <si>
    <t>12875</t>
  </si>
  <si>
    <t>12876</t>
  </si>
  <si>
    <t>12877</t>
  </si>
  <si>
    <t>12878</t>
  </si>
  <si>
    <t>12879</t>
  </si>
  <si>
    <t>12880</t>
  </si>
  <si>
    <t>12881</t>
  </si>
  <si>
    <t>12882</t>
  </si>
  <si>
    <t>12883</t>
  </si>
  <si>
    <t>12884</t>
  </si>
  <si>
    <t>IP: WMS missing!</t>
  </si>
  <si>
    <t xml:space="preserve">TECH: At the end of the session, found the WMS button  detached. No maintenance call received. </t>
  </si>
  <si>
    <t>12885</t>
  </si>
  <si>
    <t>12886</t>
  </si>
  <si>
    <t>12887</t>
  </si>
  <si>
    <t>12888</t>
  </si>
  <si>
    <t>12889</t>
  </si>
  <si>
    <t>12890</t>
  </si>
  <si>
    <t>Support ACS</t>
  </si>
  <si>
    <t>Support ACS - SUPP</t>
  </si>
  <si>
    <t>12891</t>
  </si>
  <si>
    <t>12892</t>
  </si>
  <si>
    <t>12893</t>
  </si>
  <si>
    <t>12894</t>
  </si>
  <si>
    <t>12895</t>
  </si>
  <si>
    <t>12896</t>
  </si>
  <si>
    <t>12897</t>
  </si>
  <si>
    <t>12898</t>
  </si>
  <si>
    <t>12899</t>
  </si>
  <si>
    <t>12900</t>
  </si>
  <si>
    <t>12901</t>
  </si>
  <si>
    <t>12902</t>
  </si>
  <si>
    <t>12903</t>
  </si>
  <si>
    <t>12904</t>
  </si>
  <si>
    <t>12905</t>
  </si>
  <si>
    <t>12906</t>
  </si>
  <si>
    <t>12907</t>
  </si>
  <si>
    <t>12908</t>
  </si>
  <si>
    <t>12909</t>
  </si>
  <si>
    <t>12910</t>
  </si>
  <si>
    <t>12911</t>
  </si>
  <si>
    <t>12912</t>
  </si>
  <si>
    <t>12913</t>
  </si>
  <si>
    <t>12914</t>
  </si>
  <si>
    <t>12915</t>
  </si>
  <si>
    <t>12916</t>
  </si>
  <si>
    <t>TECH: Student doesn't bring back the dome and the cockpit</t>
  </si>
  <si>
    <t>12917</t>
  </si>
  <si>
    <t>12918</t>
  </si>
  <si>
    <t>12919</t>
  </si>
  <si>
    <t>12920</t>
  </si>
  <si>
    <t>12921</t>
  </si>
  <si>
    <t>ETTS fail on both sims</t>
  </si>
  <si>
    <t>12922</t>
  </si>
  <si>
    <t>12923</t>
  </si>
  <si>
    <t>12924</t>
  </si>
  <si>
    <t>12925</t>
  </si>
  <si>
    <t>12926</t>
  </si>
  <si>
    <t>SD DBFM02</t>
  </si>
  <si>
    <t>Incomplete due to tech issues. No data link + no ACM Mode working</t>
  </si>
  <si>
    <t>Cancelled due to D/L problems on PTT1. unable to see FMS2 in HSD. Complete reload did not solve the problem. Tried also to unload the ETU from launchpad but was unsuccessful</t>
  </si>
  <si>
    <t>Support AMI - SD DBFM02</t>
  </si>
  <si>
    <t>12927</t>
  </si>
  <si>
    <t>12928</t>
  </si>
  <si>
    <t xml:space="preserve">IP: Issues with comms and seat </t>
  </si>
  <si>
    <t>TECH: ran comms script without success. Unfortunately there wasn't enough time for check the issue, the IP decided DNCO. The problem was solved later by disconnecting and reconnecting the comms connector from the left side of the seat</t>
  </si>
  <si>
    <t>12929</t>
  </si>
  <si>
    <t>12930</t>
  </si>
  <si>
    <t>12931</t>
  </si>
  <si>
    <t>ZARZA</t>
  </si>
  <si>
    <t>12932</t>
  </si>
  <si>
    <t>12933</t>
  </si>
  <si>
    <t>12934</t>
  </si>
  <si>
    <t>12935</t>
  </si>
  <si>
    <t>12936</t>
  </si>
  <si>
    <t>SCHAFFELHOFER</t>
  </si>
  <si>
    <t>12937</t>
  </si>
  <si>
    <t>IADECOLA</t>
  </si>
  <si>
    <t>12938</t>
  </si>
  <si>
    <t>12939</t>
  </si>
  <si>
    <t>12940</t>
  </si>
  <si>
    <t>12941</t>
  </si>
  <si>
    <t>12942</t>
  </si>
  <si>
    <t>12943</t>
  </si>
  <si>
    <t>12944</t>
  </si>
  <si>
    <t>12945</t>
  </si>
  <si>
    <t>12946</t>
  </si>
  <si>
    <t>12947</t>
  </si>
  <si>
    <t>12948</t>
  </si>
  <si>
    <t>12949</t>
  </si>
  <si>
    <t>BATZIOS</t>
  </si>
  <si>
    <t>12950</t>
  </si>
  <si>
    <t>12951</t>
  </si>
  <si>
    <t>12952</t>
  </si>
  <si>
    <t>12953</t>
  </si>
  <si>
    <t>12954</t>
  </si>
  <si>
    <t>12955</t>
  </si>
  <si>
    <t>12956</t>
  </si>
  <si>
    <t>12957</t>
  </si>
  <si>
    <t>Comms</t>
  </si>
  <si>
    <t>Unable to comunicate with PTT1. Found processes crashed on PTT1 and there wasn't enough time to reload.</t>
  </si>
  <si>
    <t>12958</t>
  </si>
  <si>
    <t>Unable to comunicate with FMS2. Found processes crashed on PTT1 and there wasn't enough time to reload.</t>
  </si>
  <si>
    <t>12959</t>
  </si>
  <si>
    <t>12960</t>
  </si>
  <si>
    <t>12961</t>
  </si>
  <si>
    <t>LLEBRES</t>
  </si>
  <si>
    <t>12962</t>
  </si>
  <si>
    <t>12963</t>
  </si>
  <si>
    <t>Controls erratic</t>
  </si>
  <si>
    <t>12964</t>
  </si>
  <si>
    <t>12965</t>
  </si>
  <si>
    <t>12966</t>
  </si>
  <si>
    <t>12967</t>
  </si>
  <si>
    <t>12968</t>
  </si>
  <si>
    <t>12969</t>
  </si>
  <si>
    <t>12970</t>
  </si>
  <si>
    <t>IP: Double A/C at 30° left  
                                                                      A/C is not trimming correctly to roll towards the north</t>
  </si>
  <si>
    <t>12971</t>
  </si>
  <si>
    <t>12972</t>
  </si>
  <si>
    <t>12973</t>
  </si>
  <si>
    <t>12974</t>
  </si>
  <si>
    <t>TECH: The SP didn't bring back the cockpit - Signs in march logbook</t>
  </si>
  <si>
    <t>12975</t>
  </si>
  <si>
    <t>IP:  Constant trim on roll required see note 31/03</t>
  </si>
  <si>
    <t>Signs in march logbook</t>
  </si>
  <si>
    <t>12976</t>
  </si>
  <si>
    <t>12977</t>
  </si>
  <si>
    <t xml:space="preserve">TECH: See notes in fms2 logbook </t>
  </si>
  <si>
    <t>12978</t>
  </si>
  <si>
    <t>12979</t>
  </si>
  <si>
    <t>12980</t>
  </si>
  <si>
    <t>12981</t>
  </si>
  <si>
    <t>12982</t>
  </si>
  <si>
    <t>12983</t>
  </si>
  <si>
    <t>12984</t>
  </si>
  <si>
    <t>12985</t>
  </si>
  <si>
    <t>12986</t>
  </si>
  <si>
    <t>12987</t>
  </si>
  <si>
    <t>12988</t>
  </si>
  <si>
    <t>ETU no GO. Switch on ULTD2</t>
  </si>
  <si>
    <t>Problems on ETU no GO, so the session has been moved to ULTD2</t>
  </si>
  <si>
    <t>12989</t>
  </si>
  <si>
    <t>12990</t>
  </si>
  <si>
    <t>12991</t>
  </si>
  <si>
    <t xml:space="preserve"> The simulation has been moved to ULTD2 due to the repair/gluing of the WMS throttle knob</t>
  </si>
  <si>
    <t>12992</t>
  </si>
  <si>
    <t>12993</t>
  </si>
  <si>
    <t>12994</t>
  </si>
  <si>
    <t>12995</t>
  </si>
  <si>
    <t>TECH: PTT1 was used as support this record refers to FMS2 used as main simulator</t>
  </si>
  <si>
    <t>12996</t>
  </si>
  <si>
    <t>12997</t>
  </si>
  <si>
    <t>IP: Comms issues need reboot</t>
  </si>
  <si>
    <t>TECH: founfd segment ownship abnormally loaded in PTT1 launchpad, needed to reload entire simulation (15') but remaining 45' were not enough to complete the mission</t>
  </si>
  <si>
    <t>12998</t>
  </si>
  <si>
    <t>SD DACM02</t>
  </si>
  <si>
    <t>Support AMI - SD DACM02</t>
  </si>
  <si>
    <t>12999</t>
  </si>
  <si>
    <t>13000</t>
  </si>
  <si>
    <t>With more than 1.1G's pull, other jet appears double in the dome</t>
  </si>
  <si>
    <t>13001</t>
  </si>
  <si>
    <t>13002</t>
  </si>
  <si>
    <t>Visual show double of paired ac. Visual disturbed on left projector causing nausea</t>
  </si>
  <si>
    <t>13003</t>
  </si>
  <si>
    <t>13004</t>
  </si>
  <si>
    <t>13005</t>
  </si>
  <si>
    <t>13006</t>
  </si>
  <si>
    <t>13007</t>
  </si>
  <si>
    <t>13008</t>
  </si>
  <si>
    <t>13009</t>
  </si>
  <si>
    <t>13010</t>
  </si>
  <si>
    <t>13011</t>
  </si>
  <si>
    <t>13012</t>
  </si>
  <si>
    <t>13013</t>
  </si>
  <si>
    <t>13014</t>
  </si>
  <si>
    <t>13015</t>
  </si>
  <si>
    <t>13016</t>
  </si>
  <si>
    <t>13017</t>
  </si>
  <si>
    <t>13018</t>
  </si>
  <si>
    <t>13019</t>
  </si>
  <si>
    <t>13020</t>
  </si>
  <si>
    <t>13021</t>
  </si>
  <si>
    <t>13022</t>
  </si>
  <si>
    <t>Sync issues</t>
  </si>
  <si>
    <t>13023</t>
  </si>
  <si>
    <t>13024</t>
  </si>
  <si>
    <t>Session movedo to PTT1 due to cockpit crash 2 times</t>
  </si>
  <si>
    <t>13025</t>
  </si>
  <si>
    <t>13026</t>
  </si>
  <si>
    <t>13027</t>
  </si>
  <si>
    <t>13028</t>
  </si>
  <si>
    <t>Simulator scheduled by error</t>
  </si>
  <si>
    <t>13029</t>
  </si>
  <si>
    <t>Incomplete because there was no much time to complete the session.  The main problem is the cockpit crash on PTT2</t>
  </si>
  <si>
    <t>13030</t>
  </si>
  <si>
    <t>13031</t>
  </si>
  <si>
    <t>13032</t>
  </si>
  <si>
    <t>13033</t>
  </si>
  <si>
    <t>13034</t>
  </si>
  <si>
    <t>13035</t>
  </si>
  <si>
    <t>13036</t>
  </si>
  <si>
    <t>13037</t>
  </si>
  <si>
    <t>13038</t>
  </si>
  <si>
    <t>13039</t>
  </si>
  <si>
    <t>13040</t>
  </si>
  <si>
    <t>13041</t>
  </si>
  <si>
    <t>13042</t>
  </si>
  <si>
    <t>13043</t>
  </si>
  <si>
    <t>13044</t>
  </si>
  <si>
    <t>13045</t>
  </si>
  <si>
    <t>13046</t>
  </si>
  <si>
    <t>13047</t>
  </si>
  <si>
    <t>13048</t>
  </si>
  <si>
    <t>TEST</t>
  </si>
  <si>
    <t>CASTAGNOLI</t>
  </si>
  <si>
    <t xml:space="preserve"> - TEST</t>
  </si>
  <si>
    <t>13049</t>
  </si>
  <si>
    <t>13:01</t>
  </si>
  <si>
    <t>13:31</t>
  </si>
  <si>
    <t>Test pilot not available</t>
  </si>
  <si>
    <t>13050</t>
  </si>
  <si>
    <t>13051</t>
  </si>
  <si>
    <t>13052</t>
  </si>
  <si>
    <t>13053</t>
  </si>
  <si>
    <t>13054</t>
  </si>
  <si>
    <t>13055</t>
  </si>
  <si>
    <t>13056</t>
  </si>
  <si>
    <t>13057</t>
  </si>
  <si>
    <t>13058</t>
  </si>
  <si>
    <t>13059</t>
  </si>
  <si>
    <t>13060</t>
  </si>
  <si>
    <t>13061</t>
  </si>
  <si>
    <t>13062</t>
  </si>
  <si>
    <t>13063</t>
  </si>
  <si>
    <t>13064</t>
  </si>
  <si>
    <t>13065</t>
  </si>
  <si>
    <t>13066</t>
  </si>
  <si>
    <t>13067</t>
  </si>
  <si>
    <t>13068</t>
  </si>
  <si>
    <t>13069</t>
  </si>
  <si>
    <t>13070</t>
  </si>
  <si>
    <t>13071</t>
  </si>
  <si>
    <t>13072</t>
  </si>
  <si>
    <t>13073</t>
  </si>
  <si>
    <t>13074</t>
  </si>
  <si>
    <t>13075</t>
  </si>
  <si>
    <t>13076</t>
  </si>
  <si>
    <t>13077</t>
  </si>
  <si>
    <t>To reload once</t>
  </si>
  <si>
    <t>13078</t>
  </si>
  <si>
    <t>Late DFS change.</t>
  </si>
  <si>
    <t>13079</t>
  </si>
  <si>
    <t>13080</t>
  </si>
  <si>
    <t>13081</t>
  </si>
  <si>
    <t>13082</t>
  </si>
  <si>
    <t>13083</t>
  </si>
  <si>
    <t>13084</t>
  </si>
  <si>
    <t>Cadi fromat was spinning. Not able to reset. FCS were not good after take off. While the technicians were resetting the SIM, the seat was lowered sudenndly and the student hurt his back.</t>
  </si>
  <si>
    <t>Multiple issues on PTT1</t>
  </si>
  <si>
    <t>13085</t>
  </si>
  <si>
    <t>Cadi format was spinning. Not able to reset. FCS not good after take off whit the technicans were resetting the, the seat was (owerw) suddenly and the student hurt his back</t>
  </si>
  <si>
    <t>session due to GHD spinning. After resolving the spinning problem, the stick started malfunctioning, and the control surfaces fluctuated erratically between -1 and 1 without any logical behavior. Unloading and reloading the system resolved the malfunction; however, the IPs decided to cancel the session.</t>
  </si>
  <si>
    <t>13086</t>
  </si>
  <si>
    <t>13087</t>
  </si>
  <si>
    <t>13088</t>
  </si>
  <si>
    <t>13089</t>
  </si>
  <si>
    <t>13090</t>
  </si>
  <si>
    <t>13091</t>
  </si>
  <si>
    <t>13092</t>
  </si>
  <si>
    <t>13093</t>
  </si>
  <si>
    <t>13094</t>
  </si>
  <si>
    <t>13095</t>
  </si>
  <si>
    <t>13096</t>
  </si>
  <si>
    <t>13097</t>
  </si>
  <si>
    <t>13098</t>
  </si>
  <si>
    <t>13099</t>
  </si>
  <si>
    <t>13100</t>
  </si>
  <si>
    <t>13101</t>
  </si>
  <si>
    <t>13102</t>
  </si>
  <si>
    <t>13103</t>
  </si>
  <si>
    <t>13104</t>
  </si>
  <si>
    <t>13105</t>
  </si>
  <si>
    <t>13106</t>
  </si>
  <si>
    <t>13107</t>
  </si>
  <si>
    <t>13108</t>
  </si>
  <si>
    <t>13109</t>
  </si>
  <si>
    <t>BTAG</t>
  </si>
  <si>
    <t>13110</t>
  </si>
  <si>
    <t>13111</t>
  </si>
  <si>
    <t>13112</t>
  </si>
  <si>
    <t>13113</t>
  </si>
  <si>
    <t>13114</t>
  </si>
  <si>
    <t>13115</t>
  </si>
  <si>
    <t>13116</t>
  </si>
  <si>
    <t>13117</t>
  </si>
  <si>
    <t>13118</t>
  </si>
  <si>
    <t>13119</t>
  </si>
  <si>
    <t>13120</t>
  </si>
  <si>
    <t>TECH: SP didn't bring back the ckp</t>
  </si>
  <si>
    <t>13121</t>
  </si>
  <si>
    <t>13122</t>
  </si>
  <si>
    <t>13123</t>
  </si>
  <si>
    <t>13124</t>
  </si>
  <si>
    <t>13125</t>
  </si>
  <si>
    <t>13126</t>
  </si>
  <si>
    <t>13127</t>
  </si>
  <si>
    <t>13128</t>
  </si>
  <si>
    <t>13129</t>
  </si>
  <si>
    <t>13130</t>
  </si>
  <si>
    <t>13131</t>
  </si>
  <si>
    <t>13132</t>
  </si>
  <si>
    <t>13133</t>
  </si>
  <si>
    <t>13134</t>
  </si>
  <si>
    <t>Route is detected on map but not in HSD</t>
  </si>
  <si>
    <t>13135</t>
  </si>
  <si>
    <t>13136</t>
  </si>
  <si>
    <t>13137</t>
  </si>
  <si>
    <t>13138</t>
  </si>
  <si>
    <t>13139</t>
  </si>
  <si>
    <t>Cancel. Tech issue.</t>
  </si>
  <si>
    <t>Audio problems and MIF process crashed. No time to recover</t>
  </si>
  <si>
    <t>13140</t>
  </si>
  <si>
    <t>Cancel. Tech issue with PTT1</t>
  </si>
  <si>
    <t>Audio problems and MIF process crashed on PTT1. No time to recover</t>
  </si>
  <si>
    <t>13141</t>
  </si>
  <si>
    <t>13142</t>
  </si>
  <si>
    <t>Moved to ULTD1 due to techincal issues on ULTD2.</t>
  </si>
  <si>
    <t>13143</t>
  </si>
  <si>
    <t>13144</t>
  </si>
  <si>
    <t>13145</t>
  </si>
  <si>
    <t>13146</t>
  </si>
  <si>
    <t>13147</t>
  </si>
  <si>
    <t>13148</t>
  </si>
  <si>
    <t>13149</t>
  </si>
  <si>
    <t>13150</t>
  </si>
  <si>
    <t>13151</t>
  </si>
  <si>
    <t>13152</t>
  </si>
  <si>
    <t>13153</t>
  </si>
  <si>
    <t>13154</t>
  </si>
  <si>
    <t>13155</t>
  </si>
  <si>
    <t>13156</t>
  </si>
  <si>
    <t>13157</t>
  </si>
  <si>
    <t>ETTS dropping multiple times</t>
  </si>
  <si>
    <t>13158</t>
  </si>
  <si>
    <t>13159</t>
  </si>
  <si>
    <t>13160</t>
  </si>
  <si>
    <t>13161</t>
  </si>
  <si>
    <t>13162</t>
  </si>
  <si>
    <t>13163</t>
  </si>
  <si>
    <t>13164</t>
  </si>
  <si>
    <t>Pedals potentiometer nut is lost probably because it was loose</t>
  </si>
  <si>
    <t>13165</t>
  </si>
  <si>
    <t>13166</t>
  </si>
  <si>
    <t>13167</t>
  </si>
  <si>
    <t>13168</t>
  </si>
  <si>
    <t>13169</t>
  </si>
  <si>
    <t>13170</t>
  </si>
  <si>
    <t>SONIC</t>
  </si>
  <si>
    <t>SD CF02</t>
  </si>
  <si>
    <t>SMC INOP/WRB FTA/Trigger FTA,IFF NO GO</t>
  </si>
  <si>
    <t>Issues on SMC not recoverable in time.Session moved to ULTD2</t>
  </si>
  <si>
    <t>AMI77 - SD CF02</t>
  </si>
  <si>
    <t>13171</t>
  </si>
  <si>
    <t>13172</t>
  </si>
  <si>
    <t>13173</t>
  </si>
  <si>
    <t>13174</t>
  </si>
  <si>
    <t>IFF not working-flashes of Misco/SMC1 no go</t>
  </si>
  <si>
    <t>13175</t>
  </si>
  <si>
    <t>13176</t>
  </si>
  <si>
    <t>13177</t>
  </si>
  <si>
    <t>MASS fault leads to SMC inop/WRP/trigger(Posn sensing many ln lines stby changes)</t>
  </si>
  <si>
    <t>25-02502</t>
  </si>
  <si>
    <t>Rescheduled from ULTD1</t>
  </si>
  <si>
    <t>13178</t>
  </si>
  <si>
    <t>Sims unable to see each other on HSD or DL.</t>
  </si>
  <si>
    <t>13179</t>
  </si>
  <si>
    <t>Several problems with CGFStudio and crashing of strive processes on both sims</t>
  </si>
  <si>
    <t>13180</t>
  </si>
  <si>
    <t>13181</t>
  </si>
  <si>
    <t>13182</t>
  </si>
  <si>
    <t>13183</t>
  </si>
  <si>
    <t>13184</t>
  </si>
  <si>
    <t>13185</t>
  </si>
  <si>
    <t>13186</t>
  </si>
  <si>
    <t>13187</t>
  </si>
  <si>
    <t>13188</t>
  </si>
  <si>
    <t>13189</t>
  </si>
  <si>
    <t>13190</t>
  </si>
  <si>
    <t>13191</t>
  </si>
  <si>
    <t>13192</t>
  </si>
  <si>
    <t>Session moved to ULTD2 due to multiple switches didn't work properly. Probably, the poor environment conditions (Temp=16.6°C and Humidity=59,8%) were the core reason.</t>
  </si>
  <si>
    <t>13193</t>
  </si>
  <si>
    <t>PANICHELLI</t>
  </si>
  <si>
    <t>13194</t>
  </si>
  <si>
    <t>13195</t>
  </si>
  <si>
    <t>13196</t>
  </si>
  <si>
    <t>13197</t>
  </si>
  <si>
    <t>Moved to ULTD2. FWB/LWB cautions</t>
  </si>
  <si>
    <t>Multiple caution during the power on, so session moved to ULTD2</t>
  </si>
  <si>
    <t>13198</t>
  </si>
  <si>
    <t>13199</t>
  </si>
  <si>
    <t>13200</t>
  </si>
  <si>
    <t>13201</t>
  </si>
  <si>
    <t>13202</t>
  </si>
  <si>
    <t>13203</t>
  </si>
  <si>
    <t>13204</t>
  </si>
  <si>
    <t>13205</t>
  </si>
  <si>
    <t>13206</t>
  </si>
  <si>
    <t>13207</t>
  </si>
  <si>
    <t>13208</t>
  </si>
  <si>
    <t>13209</t>
  </si>
  <si>
    <t>13210</t>
  </si>
  <si>
    <t>13211</t>
  </si>
  <si>
    <t>13212</t>
  </si>
  <si>
    <t>13213</t>
  </si>
  <si>
    <t>13214</t>
  </si>
  <si>
    <t>13215</t>
  </si>
  <si>
    <t>13216</t>
  </si>
  <si>
    <t>13217</t>
  </si>
  <si>
    <t>Door and cockpit were not moved back completely by student.</t>
  </si>
  <si>
    <t>13218</t>
  </si>
  <si>
    <t>13219</t>
  </si>
  <si>
    <t>13220</t>
  </si>
  <si>
    <t>13221</t>
  </si>
  <si>
    <t>13222</t>
  </si>
  <si>
    <t>13223</t>
  </si>
  <si>
    <t>No light in cockpit.</t>
  </si>
  <si>
    <t>13224</t>
  </si>
  <si>
    <t>13225</t>
  </si>
  <si>
    <t>ETU No Go on the end. SMC1&amp;2 no go x 3 times -&gt; unable toreset and leave it stable</t>
  </si>
  <si>
    <t>Impossible to reset  SMC1 and SMC2 and recover the session</t>
  </si>
  <si>
    <t>13226</t>
  </si>
  <si>
    <t>13227</t>
  </si>
  <si>
    <t>13228</t>
  </si>
  <si>
    <t>13229</t>
  </si>
  <si>
    <t>13230</t>
  </si>
  <si>
    <t>13231</t>
  </si>
  <si>
    <t>13232</t>
  </si>
  <si>
    <t>Route not present on HSD.</t>
  </si>
  <si>
    <t>13233</t>
  </si>
  <si>
    <t>13234</t>
  </si>
  <si>
    <t>13235</t>
  </si>
  <si>
    <t>13236</t>
  </si>
  <si>
    <t>13237</t>
  </si>
  <si>
    <t>13238</t>
  </si>
  <si>
    <t>13239</t>
  </si>
  <si>
    <t>13240</t>
  </si>
  <si>
    <t>13241</t>
  </si>
  <si>
    <t>For a period comms N/S,ETTS crashed</t>
  </si>
  <si>
    <t>13242</t>
  </si>
  <si>
    <t>13243</t>
  </si>
  <si>
    <t>13244</t>
  </si>
  <si>
    <t>13245</t>
  </si>
  <si>
    <t>13246</t>
  </si>
  <si>
    <t>13247</t>
  </si>
  <si>
    <t>13248</t>
  </si>
  <si>
    <t>13249</t>
  </si>
  <si>
    <t>13250</t>
  </si>
  <si>
    <t>13251</t>
  </si>
  <si>
    <t>13252</t>
  </si>
  <si>
    <t>13253</t>
  </si>
  <si>
    <t>13254</t>
  </si>
  <si>
    <t>13255</t>
  </si>
  <si>
    <t>13256</t>
  </si>
  <si>
    <t>13257</t>
  </si>
  <si>
    <t>13258</t>
  </si>
  <si>
    <t>13259</t>
  </si>
  <si>
    <t>13260</t>
  </si>
  <si>
    <t>13261</t>
  </si>
  <si>
    <t>13262</t>
  </si>
  <si>
    <t>13263</t>
  </si>
  <si>
    <t>13264</t>
  </si>
  <si>
    <t>13265</t>
  </si>
  <si>
    <t>13266</t>
  </si>
  <si>
    <t>13267</t>
  </si>
  <si>
    <t>KILROY</t>
  </si>
  <si>
    <t>13268</t>
  </si>
  <si>
    <t>13269</t>
  </si>
  <si>
    <t>Incomplete due to CGF issues. Unable to control entities; unable to tourn on the light and the CGF not visible in the dome. At the end unable to lock the entity after reset.</t>
  </si>
  <si>
    <t>Disabled the entity used. 
Configured a new entity.
Restarted CGFS studio and reconfigured the entities used.
When the control of  CGF entities was fixed, it was not possible to lock them.</t>
  </si>
  <si>
    <t>13270</t>
  </si>
  <si>
    <t>13271</t>
  </si>
  <si>
    <t>Full reload of the mission needed due to ETTS failure @ PTT1 and FMS2</t>
  </si>
  <si>
    <t>13272</t>
  </si>
  <si>
    <t>13273</t>
  </si>
  <si>
    <t>13274</t>
  </si>
  <si>
    <t>13275</t>
  </si>
  <si>
    <t>13276</t>
  </si>
  <si>
    <t>13277</t>
  </si>
  <si>
    <t>13278</t>
  </si>
  <si>
    <t>Lock of paddock to entity mode makes BFM instruction difficult.</t>
  </si>
  <si>
    <t>13279</t>
  </si>
  <si>
    <t>13280</t>
  </si>
  <si>
    <t>13281</t>
  </si>
  <si>
    <t>13282</t>
  </si>
  <si>
    <t>13283</t>
  </si>
  <si>
    <t>13284</t>
  </si>
  <si>
    <t>13285</t>
  </si>
  <si>
    <t>13286</t>
  </si>
  <si>
    <t>13287</t>
  </si>
  <si>
    <t>13288</t>
  </si>
  <si>
    <t>13289</t>
  </si>
  <si>
    <t>13290</t>
  </si>
  <si>
    <t>13291</t>
  </si>
  <si>
    <t>13292</t>
  </si>
  <si>
    <t>13293</t>
  </si>
  <si>
    <t>13294</t>
  </si>
  <si>
    <t>13295</t>
  </si>
  <si>
    <t>13296</t>
  </si>
  <si>
    <t>13297</t>
  </si>
  <si>
    <t>13298</t>
  </si>
  <si>
    <t>13299</t>
  </si>
  <si>
    <t>Due to tech issues -&gt; ULTD1</t>
  </si>
  <si>
    <t>In the cockpit MFDs didn't work. Checking deeply, EnvServ PC disconnected/reconnected multiple times from OPS. To avoid to loose much time, session moved to ULTD1</t>
  </si>
  <si>
    <t>13300</t>
  </si>
  <si>
    <t>13301</t>
  </si>
  <si>
    <t>PTT2 projector not working.</t>
  </si>
  <si>
    <t>Problems with PTT2 projector.</t>
  </si>
  <si>
    <t>13302</t>
  </si>
  <si>
    <t>13303</t>
  </si>
  <si>
    <t>13304</t>
  </si>
  <si>
    <t>13305</t>
  </si>
  <si>
    <t>13306</t>
  </si>
  <si>
    <t>13307</t>
  </si>
  <si>
    <t>13308</t>
  </si>
  <si>
    <t>13309</t>
  </si>
  <si>
    <t>13310</t>
  </si>
  <si>
    <t>Incomplete due to tech issues. CNX</t>
  </si>
  <si>
    <t>Session started with 5 minutes later. After 20 minutes, seat process crashed and the simulation was frozen despite it was in running. Tried to reload from launchpad, but IPs didn't have enough time to continue/finish the mission</t>
  </si>
  <si>
    <t>13311</t>
  </si>
  <si>
    <t>FMS1 U/S</t>
  </si>
  <si>
    <t>Session started with 5 minutes later. After 20 minutes, on FMS1 seat process crashed and the simulation was frozen despite it was in running. Tried to reload from launchpad, but IPs didn't have enough time to continue/finish the mission</t>
  </si>
  <si>
    <t>13312</t>
  </si>
  <si>
    <t>12:10</t>
  </si>
  <si>
    <t>13:10</t>
  </si>
  <si>
    <t xml:space="preserve">RSLD because Synapsis was in infinite loading status. </t>
  </si>
  <si>
    <t>13313</t>
  </si>
  <si>
    <t>13314</t>
  </si>
  <si>
    <t xml:space="preserve">RSLD due to CLS problems </t>
  </si>
  <si>
    <t>Loose calibration in the CLS system</t>
  </si>
  <si>
    <t>13315</t>
  </si>
  <si>
    <t>13316</t>
  </si>
  <si>
    <t>13317</t>
  </si>
  <si>
    <t>13318</t>
  </si>
  <si>
    <t>13319</t>
  </si>
  <si>
    <t>Tech</t>
  </si>
  <si>
    <t>During the preparation of the sixth simulation, the front right projector of the PTT3 was projecting vertical lights and a bluish background onto its portion of the dome. We tried unloading and reloading only the visual, but during the reloading process both the MIF and SVD processes crashed on the launchpad, making it necessary to unload and reload the entire simulation from the launchpad, which caused a delay at the beginning of the session. However, the session was successfully completed.</t>
  </si>
  <si>
    <t>13320</t>
  </si>
  <si>
    <t>13321</t>
  </si>
  <si>
    <t>13322</t>
  </si>
  <si>
    <t>13323</t>
  </si>
  <si>
    <t>13324</t>
  </si>
  <si>
    <t>13325</t>
  </si>
  <si>
    <t>13326</t>
  </si>
  <si>
    <t>Session moved to ULTD1 due to issues with cockpit pedals.</t>
  </si>
  <si>
    <t>13327</t>
  </si>
  <si>
    <t>13328</t>
  </si>
  <si>
    <t>13329</t>
  </si>
  <si>
    <t>13330</t>
  </si>
  <si>
    <t>Session rescheduled because system lost correct control loading calibration.</t>
  </si>
  <si>
    <t>13331</t>
  </si>
  <si>
    <t>13332</t>
  </si>
  <si>
    <t>13333</t>
  </si>
  <si>
    <t>13334</t>
  </si>
  <si>
    <t>13335</t>
  </si>
  <si>
    <t>13336</t>
  </si>
  <si>
    <t>13337</t>
  </si>
  <si>
    <t>13338</t>
  </si>
  <si>
    <t>13339</t>
  </si>
  <si>
    <t>13340</t>
  </si>
  <si>
    <t>13341</t>
  </si>
  <si>
    <t>13342</t>
  </si>
  <si>
    <t>13343</t>
  </si>
  <si>
    <t>COMM ICS too low, can barely talk to student</t>
  </si>
  <si>
    <t>13344</t>
  </si>
  <si>
    <t>13345</t>
  </si>
  <si>
    <t>13346</t>
  </si>
  <si>
    <t>RH cockpit utility light U/S</t>
  </si>
  <si>
    <t>13347</t>
  </si>
  <si>
    <t>13348</t>
  </si>
  <si>
    <t>No utility or usable cockpit lights for info management.</t>
  </si>
  <si>
    <t>13349</t>
  </si>
  <si>
    <t>13350</t>
  </si>
  <si>
    <t>13351</t>
  </si>
  <si>
    <t>13352</t>
  </si>
  <si>
    <t>13353</t>
  </si>
  <si>
    <t>13354</t>
  </si>
  <si>
    <t>13355</t>
  </si>
  <si>
    <t>13356</t>
  </si>
  <si>
    <t>13357</t>
  </si>
  <si>
    <t>13358</t>
  </si>
  <si>
    <t>13359</t>
  </si>
  <si>
    <t>13360</t>
  </si>
  <si>
    <t>DE ROSA</t>
  </si>
  <si>
    <t>13361</t>
  </si>
  <si>
    <t>SCHWEINBERGER</t>
  </si>
  <si>
    <t>13362</t>
  </si>
  <si>
    <t>Sim not ready</t>
  </si>
  <si>
    <t>SASIDHARAN</t>
  </si>
  <si>
    <t>13363</t>
  </si>
  <si>
    <t>13364</t>
  </si>
  <si>
    <t>13365</t>
  </si>
  <si>
    <t>13366</t>
  </si>
  <si>
    <t>13367</t>
  </si>
  <si>
    <t>13368</t>
  </si>
  <si>
    <t>Overlay in scheduling for instructor due to previous event.</t>
  </si>
  <si>
    <t>DARNOLF</t>
  </si>
  <si>
    <t>13369</t>
  </si>
  <si>
    <t>13370</t>
  </si>
  <si>
    <t>13371</t>
  </si>
  <si>
    <t>13372</t>
  </si>
  <si>
    <t>SHAVER</t>
  </si>
  <si>
    <t>13373</t>
  </si>
  <si>
    <t>13374</t>
  </si>
  <si>
    <t>13375</t>
  </si>
  <si>
    <t>13376</t>
  </si>
  <si>
    <t>13377</t>
  </si>
  <si>
    <t>13378</t>
  </si>
  <si>
    <t>13379</t>
  </si>
  <si>
    <t>13380</t>
  </si>
  <si>
    <t>13381</t>
  </si>
  <si>
    <t>13382</t>
  </si>
  <si>
    <t>13383</t>
  </si>
  <si>
    <t>13384</t>
  </si>
  <si>
    <t>13385</t>
  </si>
  <si>
    <t>13386</t>
  </si>
  <si>
    <t>13387</t>
  </si>
  <si>
    <t>13388</t>
  </si>
  <si>
    <t>13389</t>
  </si>
  <si>
    <t>13390</t>
  </si>
  <si>
    <t>13391</t>
  </si>
  <si>
    <t>13392</t>
  </si>
  <si>
    <t>13393</t>
  </si>
  <si>
    <t>13394</t>
  </si>
  <si>
    <t>13395</t>
  </si>
  <si>
    <t>13396</t>
  </si>
  <si>
    <t>13397</t>
  </si>
  <si>
    <t>13398</t>
  </si>
  <si>
    <t>13399</t>
  </si>
  <si>
    <t>13400</t>
  </si>
  <si>
    <t xml:space="preserve">ACM mode was not working </t>
  </si>
  <si>
    <t>13401</t>
  </si>
  <si>
    <t>13402</t>
  </si>
  <si>
    <t>13403</t>
  </si>
  <si>
    <t>Tech.</t>
  </si>
  <si>
    <t>The student accidentally pressed the button in the CLS cockpit. So, the session was moved to ULTD1, to avoid to lose time</t>
  </si>
  <si>
    <t>13404</t>
  </si>
  <si>
    <t>13405</t>
  </si>
  <si>
    <t>13406</t>
  </si>
  <si>
    <t>13407</t>
  </si>
  <si>
    <t>13408</t>
  </si>
  <si>
    <t>13409</t>
  </si>
  <si>
    <t>13410</t>
  </si>
  <si>
    <t>13411</t>
  </si>
  <si>
    <t>13412</t>
  </si>
  <si>
    <t xml:space="preserve">Misco 1 + 2 not working. IFF caption there during all the mission-&gt; impossible to put in off position </t>
  </si>
  <si>
    <t>IFTS72 - PT EMR04</t>
  </si>
  <si>
    <t>13413</t>
  </si>
  <si>
    <t>13414</t>
  </si>
  <si>
    <t>13415</t>
  </si>
  <si>
    <t>13416</t>
  </si>
  <si>
    <t>13417</t>
  </si>
  <si>
    <t>PT R2R01</t>
  </si>
  <si>
    <t xml:space="preserve">Cata cross not working properly  cgf not displaying on IOS display incorrect ACM symbology -&gt; due to Radar rangescale, auto change not effectively, cursor in a constant slew down </t>
  </si>
  <si>
    <t>IFTS51 - PT R2R01</t>
  </si>
  <si>
    <t>13418</t>
  </si>
  <si>
    <t>13419</t>
  </si>
  <si>
    <t>13420</t>
  </si>
  <si>
    <t>13421</t>
  </si>
  <si>
    <t>13422</t>
  </si>
  <si>
    <t>13423</t>
  </si>
  <si>
    <t>13424</t>
  </si>
  <si>
    <t>13425</t>
  </si>
  <si>
    <t>13426</t>
  </si>
  <si>
    <t>IFTS54 - PT R2R01</t>
  </si>
  <si>
    <t>13427</t>
  </si>
  <si>
    <t>PT EMR01</t>
  </si>
  <si>
    <t>IFTS80 - PT EMR01</t>
  </si>
  <si>
    <t>13428</t>
  </si>
  <si>
    <t>13429</t>
  </si>
  <si>
    <t>13430</t>
  </si>
  <si>
    <t>13431</t>
  </si>
  <si>
    <t>ETTS issues</t>
  </si>
  <si>
    <t>IFTS30 - NET ATAG01</t>
  </si>
  <si>
    <t>13432</t>
  </si>
  <si>
    <t>Session canceled because  some error on OPS and MCL occurred</t>
  </si>
  <si>
    <t>QATAR44 - NET DCA02</t>
  </si>
  <si>
    <t>13433</t>
  </si>
  <si>
    <t>Session canceled because  some error on FMS1 OPS and MCL occurred</t>
  </si>
  <si>
    <t>QATAR42 - NET DCA02</t>
  </si>
  <si>
    <t>13434</t>
  </si>
  <si>
    <t>TECH: Due to PTT1's cockpit left MFD, the simulation has been not completed</t>
  </si>
  <si>
    <t>Support QATAR - NET DCA02</t>
  </si>
  <si>
    <t>13435</t>
  </si>
  <si>
    <t>AAR</t>
  </si>
  <si>
    <t>PT AAR01</t>
  </si>
  <si>
    <t>QATAR45 - PT AAR01</t>
  </si>
  <si>
    <t>13436</t>
  </si>
  <si>
    <t>FMS NVG01</t>
  </si>
  <si>
    <t xml:space="preserve">IP: MAG VAR - Caution light remains ON </t>
  </si>
  <si>
    <t>QATAR50 - FMS NVG01</t>
  </si>
  <si>
    <t>13437</t>
  </si>
  <si>
    <t>No HUD or Map. Unable to reset during all mission</t>
  </si>
  <si>
    <t>HUD projector turns off after few seconds even if resetted by power cord.</t>
  </si>
  <si>
    <t>QATAR51 - FMS NVG01</t>
  </si>
  <si>
    <t>13438</t>
  </si>
  <si>
    <t>FMS AAR01</t>
  </si>
  <si>
    <t>QATAR55 - FMS AAR01</t>
  </si>
  <si>
    <t>13439</t>
  </si>
  <si>
    <t>QATAR53 - FMS AAR01</t>
  </si>
  <si>
    <t>13440</t>
  </si>
  <si>
    <t>Problems with 2nd fox II remained caged to fare position, not being able to shoot 2nd</t>
  </si>
  <si>
    <t>QATAR43 - FMSC HACM02</t>
  </si>
  <si>
    <t>13441</t>
  </si>
  <si>
    <t>MAG VAR caution on</t>
  </si>
  <si>
    <t>QATAR58 - PT NIT01</t>
  </si>
  <si>
    <t>13442</t>
  </si>
  <si>
    <t>MAG VAR caution during all flight. RWY light were too low, unable to set brightness high</t>
  </si>
  <si>
    <t>QATAR56 - PT NIT01</t>
  </si>
  <si>
    <t>13443</t>
  </si>
  <si>
    <t>IFTS 23-02 QATAR</t>
  </si>
  <si>
    <t>QATAR11 - FMSC HACM01</t>
  </si>
  <si>
    <t>13444</t>
  </si>
  <si>
    <t>QATAR57 - PT NIT01</t>
  </si>
  <si>
    <t>13445</t>
  </si>
  <si>
    <t>NET PGM01</t>
  </si>
  <si>
    <t>QATAR54 - NET PGM01</t>
  </si>
  <si>
    <t>13446</t>
  </si>
  <si>
    <t>QATAR51 - NET PGM01</t>
  </si>
  <si>
    <t>13447</t>
  </si>
  <si>
    <t>QATAR41 - FMS R2RNVG01</t>
  </si>
  <si>
    <t>13448</t>
  </si>
  <si>
    <t>QATAR49 - PT R2R01</t>
  </si>
  <si>
    <t>13449</t>
  </si>
  <si>
    <t>QATAR58 - FMS NIT01</t>
  </si>
  <si>
    <t>13450</t>
  </si>
  <si>
    <t>QATAR57 - FMS NIT01</t>
  </si>
  <si>
    <t>13451</t>
  </si>
  <si>
    <t>MAG VAR. Flood Light  N/A</t>
  </si>
  <si>
    <t>QATAR61 - FMS NIT01</t>
  </si>
  <si>
    <t>13452</t>
  </si>
  <si>
    <t>QATAR44 - FMS R2RNVG01</t>
  </si>
  <si>
    <t>13453</t>
  </si>
  <si>
    <t>PT LLF02</t>
  </si>
  <si>
    <t>QATAR60 - PT LLF02</t>
  </si>
  <si>
    <t>13454</t>
  </si>
  <si>
    <t>PT ERT01</t>
  </si>
  <si>
    <t>QATAR50 - PT ERT01</t>
  </si>
  <si>
    <t>13455</t>
  </si>
  <si>
    <t>QATAR45 - PT ERT01</t>
  </si>
  <si>
    <t>13456</t>
  </si>
  <si>
    <t>QATAR55 - PT ERT01</t>
  </si>
  <si>
    <t>13457</t>
  </si>
  <si>
    <t>QATAR53 - PT ERT01</t>
  </si>
  <si>
    <t>13458</t>
  </si>
  <si>
    <t>QATAR42 - NET QRA01</t>
  </si>
  <si>
    <t>13459</t>
  </si>
  <si>
    <t>QATAR44 - NET QRA01</t>
  </si>
  <si>
    <t>13460</t>
  </si>
  <si>
    <t>SD SLL01</t>
  </si>
  <si>
    <t>AMI66 - SD SLL01</t>
  </si>
  <si>
    <t>13461</t>
  </si>
  <si>
    <t>LIFT IFTS 24-03 UK</t>
  </si>
  <si>
    <t>IFTS40 - PT ERT03</t>
  </si>
  <si>
    <t>13462</t>
  </si>
  <si>
    <t>MAG VAR caused multiple distraction for SP</t>
  </si>
  <si>
    <t>QATAR11 - FMSC HACM02</t>
  </si>
  <si>
    <t>13463</t>
  </si>
  <si>
    <t>FMSC HBFM02</t>
  </si>
  <si>
    <t>IFTS47 - FMSC HBFM02</t>
  </si>
  <si>
    <t>13464</t>
  </si>
  <si>
    <t>AMI64 - SD SLL01</t>
  </si>
  <si>
    <t>13465</t>
  </si>
  <si>
    <t>SD LL02</t>
  </si>
  <si>
    <t>AMI67 - SD LL02</t>
  </si>
  <si>
    <t>13466</t>
  </si>
  <si>
    <t>QATAR49 - PT R2R02</t>
  </si>
  <si>
    <t>13467</t>
  </si>
  <si>
    <t>LA FEMINA</t>
  </si>
  <si>
    <t>AMI47 - RI SEM</t>
  </si>
  <si>
    <t>13468</t>
  </si>
  <si>
    <t>IP:MAG VAR</t>
  </si>
  <si>
    <t>IFTS51 - FMS CF03</t>
  </si>
  <si>
    <t>13469</t>
  </si>
  <si>
    <t>IFTS53 - PT EMR04</t>
  </si>
  <si>
    <t>13470</t>
  </si>
  <si>
    <t>FMS R2RNVG02</t>
  </si>
  <si>
    <t>QATAR41 - FMS R2RNVG02</t>
  </si>
  <si>
    <t>13471</t>
  </si>
  <si>
    <t xml:space="preserve">MAG VAR  L+R ENG IGN when LICB failure ON </t>
  </si>
  <si>
    <t>IFTS50 - SD EMR04</t>
  </si>
  <si>
    <t>13472</t>
  </si>
  <si>
    <t>MAG VAR caution from the beginning</t>
  </si>
  <si>
    <t>IFTS54 - FMS CF03</t>
  </si>
  <si>
    <t>13473</t>
  </si>
  <si>
    <t>IFTS31 - NET ATAG01</t>
  </si>
  <si>
    <t>13474</t>
  </si>
  <si>
    <t>QATAR44 - NET QRA02</t>
  </si>
  <si>
    <t>13475</t>
  </si>
  <si>
    <t>QATAR42 - NET QRA02</t>
  </si>
  <si>
    <t>13476</t>
  </si>
  <si>
    <t>Wrong mission load</t>
  </si>
  <si>
    <t>AMI69 - SD SLL02</t>
  </si>
  <si>
    <t>13477</t>
  </si>
  <si>
    <t>LIFT IFTS 24-02 UK</t>
  </si>
  <si>
    <t>IFTS35 - NET ATAG01</t>
  </si>
  <si>
    <t>13478</t>
  </si>
  <si>
    <t>IFTS36 - NET ATAG01</t>
  </si>
  <si>
    <t>13479</t>
  </si>
  <si>
    <t>MAG VAR constantly annunciating during maneuvers</t>
  </si>
  <si>
    <t>IFTS52 - FMS CF03</t>
  </si>
  <si>
    <t>13480</t>
  </si>
  <si>
    <t>IFTS57 - PT EMR04</t>
  </si>
  <si>
    <t>13481</t>
  </si>
  <si>
    <t>PT BVR01</t>
  </si>
  <si>
    <t>QATAR49 - PT BVR01</t>
  </si>
  <si>
    <t>13482</t>
  </si>
  <si>
    <t>NET ATAG01 CPL01</t>
  </si>
  <si>
    <t>IFTS30 - NET ATAG01 CPL01</t>
  </si>
  <si>
    <t>13483</t>
  </si>
  <si>
    <t>IFTS34 - NET ATAG01 CPL01</t>
  </si>
  <si>
    <t>13484</t>
  </si>
  <si>
    <t>AMI65 - SD SLL02</t>
  </si>
  <si>
    <t>13485</t>
  </si>
  <si>
    <t>AMI68 - SD SLL02</t>
  </si>
  <si>
    <t>13486</t>
  </si>
  <si>
    <t>QATAR42 - FMS R2RNVG02</t>
  </si>
  <si>
    <t>13487</t>
  </si>
  <si>
    <t>QATAR49 - PT BVR02</t>
  </si>
  <si>
    <t>13488</t>
  </si>
  <si>
    <t>QATAR44 - FMS R2RNVG02</t>
  </si>
  <si>
    <t>13489</t>
  </si>
  <si>
    <t>IFTS55 - FMS CF03</t>
  </si>
  <si>
    <t>13490</t>
  </si>
  <si>
    <t>NET PGM03</t>
  </si>
  <si>
    <t>QATAR50 - NET PGM03</t>
  </si>
  <si>
    <t>13491</t>
  </si>
  <si>
    <t>IFTS36 - NET ATAG02</t>
  </si>
  <si>
    <t>13492</t>
  </si>
  <si>
    <t>IFTS35 - NET ATAG02</t>
  </si>
  <si>
    <t>13493</t>
  </si>
  <si>
    <t>NET PGM02</t>
  </si>
  <si>
    <t>QATAR51 - NET PGM02</t>
  </si>
  <si>
    <t>13494</t>
  </si>
  <si>
    <t>QATAR54 - NET PGM02</t>
  </si>
  <si>
    <t>13495</t>
  </si>
  <si>
    <t>PT EMR04 RR01</t>
  </si>
  <si>
    <t>IFTS56 - PT EMR04 RR01</t>
  </si>
  <si>
    <t>13496</t>
  </si>
  <si>
    <t>ACS15 - RI SEM</t>
  </si>
  <si>
    <t>13497</t>
  </si>
  <si>
    <t>Front screen (visuals) had multiple scenery artifacts. (Mountains/clouds). MAG VAR</t>
  </si>
  <si>
    <t>The IP wrote wrong times on the simulator report book (12:00 13:00)</t>
  </si>
  <si>
    <t>IFTS31 - NET ATAG02</t>
  </si>
  <si>
    <t>13498</t>
  </si>
  <si>
    <t>IFTS33 - NET ATAG01</t>
  </si>
  <si>
    <t>13499</t>
  </si>
  <si>
    <t>PT ERT04</t>
  </si>
  <si>
    <t>MAG VAR</t>
  </si>
  <si>
    <t>IFTS43 - PT ERT04</t>
  </si>
  <si>
    <t>13500</t>
  </si>
  <si>
    <t>QATAR41 - NET QRA01</t>
  </si>
  <si>
    <t>13501</t>
  </si>
  <si>
    <t>QATAR49 - NET QRA01</t>
  </si>
  <si>
    <t>13502</t>
  </si>
  <si>
    <t>QATAR53 - FMS NVG01</t>
  </si>
  <si>
    <t>13503</t>
  </si>
  <si>
    <t>IFTS39 - PT ERT03</t>
  </si>
  <si>
    <t>13504</t>
  </si>
  <si>
    <t>NET BTFFB01</t>
  </si>
  <si>
    <t>QATAR57 - NET BTFFB01</t>
  </si>
  <si>
    <t>13505</t>
  </si>
  <si>
    <t>QATAR61 - NET BTFFB01</t>
  </si>
  <si>
    <t>13506</t>
  </si>
  <si>
    <t>QATAR45 - PT R2R01</t>
  </si>
  <si>
    <t>13507</t>
  </si>
  <si>
    <t>Tactile screen to select MFD from console decorrelated (cursor not on where you touch)</t>
  </si>
  <si>
    <t>After training, perfomed many tests on screen without encouter issues: touch screen works well.</t>
  </si>
  <si>
    <t>QATAR49 - NET QRA02</t>
  </si>
  <si>
    <t>13508</t>
  </si>
  <si>
    <t>QATAR41 - NET QRA02</t>
  </si>
  <si>
    <t>13509</t>
  </si>
  <si>
    <t>QATAR50 - NET BFFNVG01</t>
  </si>
  <si>
    <t>13510</t>
  </si>
  <si>
    <t>AMI66 - SD SLL02</t>
  </si>
  <si>
    <t>13511</t>
  </si>
  <si>
    <t>QATAR53 - NET BFFNVG01</t>
  </si>
  <si>
    <t>13512</t>
  </si>
  <si>
    <t>IFTS33 - NET ATAG02</t>
  </si>
  <si>
    <t>13513</t>
  </si>
  <si>
    <t>IFTS34 - NET ATAG02</t>
  </si>
  <si>
    <t>13514</t>
  </si>
  <si>
    <t>IFTS46 - PT ERT01</t>
  </si>
  <si>
    <t>13515</t>
  </si>
  <si>
    <t>IFTS38 - FMSC RNG01</t>
  </si>
  <si>
    <t>13516</t>
  </si>
  <si>
    <t>IFTS37 - FMSC RNG01</t>
  </si>
  <si>
    <t>13517</t>
  </si>
  <si>
    <t>FCS stuck in LEF LOCKEK from power on</t>
  </si>
  <si>
    <t>IFTS56 - FMS CF03</t>
  </si>
  <si>
    <t>13518</t>
  </si>
  <si>
    <t>IFTS32 - NET ATAG02</t>
  </si>
  <si>
    <t>13519</t>
  </si>
  <si>
    <t>IFTS30 - NET ATAG02</t>
  </si>
  <si>
    <t>13520</t>
  </si>
  <si>
    <t>IFTS40 - FMSC RNG01</t>
  </si>
  <si>
    <t>13521</t>
  </si>
  <si>
    <t>QATAR45 - PT R2R02</t>
  </si>
  <si>
    <t>13522</t>
  </si>
  <si>
    <t>QATAR54 - NET PGM03</t>
  </si>
  <si>
    <t>13523</t>
  </si>
  <si>
    <t>QATAR51 - NET PGM03</t>
  </si>
  <si>
    <t>13524</t>
  </si>
  <si>
    <t>IFTS39 - FMSC RNG01</t>
  </si>
  <si>
    <t>13525</t>
  </si>
  <si>
    <t>FMSC RNG02</t>
  </si>
  <si>
    <t>IFTS39 - FMSC RNG02</t>
  </si>
  <si>
    <t>13526</t>
  </si>
  <si>
    <t>Unable to release bomb from BRD.  Horizon line on HSD 2° up compared  to console</t>
  </si>
  <si>
    <t>IFTS40 - FMSC RNG02</t>
  </si>
  <si>
    <t>13527</t>
  </si>
  <si>
    <t>QATAR45 - PT BVR01</t>
  </si>
  <si>
    <t>13528</t>
  </si>
  <si>
    <t>NET DCA01</t>
  </si>
  <si>
    <t>QATAR42 - NET DCA01</t>
  </si>
  <si>
    <t>13529</t>
  </si>
  <si>
    <t>QATAR44 - NET DCA01</t>
  </si>
  <si>
    <t>13530</t>
  </si>
  <si>
    <t>NET BTFFB02</t>
  </si>
  <si>
    <t>QATAR57 - NET BTFFB02</t>
  </si>
  <si>
    <t>13531</t>
  </si>
  <si>
    <t>MAG VAR   Request sim sanitizing (SP sick)</t>
  </si>
  <si>
    <t>After the training the cockpit headset and microphone were sanificated</t>
  </si>
  <si>
    <t>QATAR60 - FMS NIT01</t>
  </si>
  <si>
    <t>13532</t>
  </si>
  <si>
    <t>IFTS37 - FMSC RNG02</t>
  </si>
  <si>
    <t>13533</t>
  </si>
  <si>
    <t>QATAR61 - NET BTFFB02</t>
  </si>
  <si>
    <t>13534</t>
  </si>
  <si>
    <t>QATAR45 - PT BVR02</t>
  </si>
  <si>
    <t>13535</t>
  </si>
  <si>
    <t>QATAR41 - NET DCA01</t>
  </si>
  <si>
    <t>13536</t>
  </si>
  <si>
    <t>QATAR49 - NET DCA01</t>
  </si>
  <si>
    <t>13537</t>
  </si>
  <si>
    <t>Dynamic seat suddently going crazy. Deactivate, reactivated but not working.</t>
  </si>
  <si>
    <t>IFTS38 - FMSC RNG02</t>
  </si>
  <si>
    <t>13538</t>
  </si>
  <si>
    <t>IFTS40 - FMSC ARNG01</t>
  </si>
  <si>
    <t>13539</t>
  </si>
  <si>
    <t>SD PGM01</t>
  </si>
  <si>
    <t>AMI65 - SD PGM01</t>
  </si>
  <si>
    <t>13540</t>
  </si>
  <si>
    <t>MCSG not able to reset</t>
  </si>
  <si>
    <t>QATAR51 - PT ERT01</t>
  </si>
  <si>
    <t>13541</t>
  </si>
  <si>
    <t>NET RNG01</t>
  </si>
  <si>
    <t>QATAR53 - NET RNG01</t>
  </si>
  <si>
    <t>13542</t>
  </si>
  <si>
    <t>QATAR54 - NET RNG01</t>
  </si>
  <si>
    <t>13543</t>
  </si>
  <si>
    <t>AMI68 - SD PGM01</t>
  </si>
  <si>
    <t>13544</t>
  </si>
  <si>
    <t>QATAR51 - NET RNG01</t>
  </si>
  <si>
    <t>13545</t>
  </si>
  <si>
    <t>AMI66 - SD PGM01</t>
  </si>
  <si>
    <t>13546</t>
  </si>
  <si>
    <t>IFTS39 - FMSC ARNG01</t>
  </si>
  <si>
    <t>13547</t>
  </si>
  <si>
    <t>IFTS37 - FMSC ARNG01</t>
  </si>
  <si>
    <t>13548</t>
  </si>
  <si>
    <t>AMI69 - SD PGM01</t>
  </si>
  <si>
    <t>13549</t>
  </si>
  <si>
    <t>IFTS38 - FMSC ARNG01</t>
  </si>
  <si>
    <t>13550</t>
  </si>
  <si>
    <t>QATAR55 - FMS NVG01</t>
  </si>
  <si>
    <t>13551</t>
  </si>
  <si>
    <t>Volumes in the cockpit for student are so loud that he can not listen properly the IP</t>
  </si>
  <si>
    <t>QATAR54 - PT ERT01</t>
  </si>
  <si>
    <t>13552</t>
  </si>
  <si>
    <t>QATAR50 - NET RNG01</t>
  </si>
  <si>
    <t>13553</t>
  </si>
  <si>
    <t>QATAR48 - PT R2R01</t>
  </si>
  <si>
    <t>13554</t>
  </si>
  <si>
    <t>QATAR11 - PT R2R01</t>
  </si>
  <si>
    <t>13555</t>
  </si>
  <si>
    <t>NET DCA02 CPL01</t>
  </si>
  <si>
    <t>SD performance</t>
  </si>
  <si>
    <t>QATAR44 - NET DCA02 CPL01</t>
  </si>
  <si>
    <t>13556</t>
  </si>
  <si>
    <t>Wingman performance</t>
  </si>
  <si>
    <t>QATAR42 - NET DCA02 CPL01</t>
  </si>
  <si>
    <t>13557</t>
  </si>
  <si>
    <t>AMI65 - SD PGM02</t>
  </si>
  <si>
    <t>13558</t>
  </si>
  <si>
    <t>AMI68 - SD PGM02</t>
  </si>
  <si>
    <t>13559</t>
  </si>
  <si>
    <t>QATAR11 - PT R2R02</t>
  </si>
  <si>
    <t>13560</t>
  </si>
  <si>
    <t>Tech issues</t>
  </si>
  <si>
    <t>QATAR49 - NET DCA02</t>
  </si>
  <si>
    <t>13561</t>
  </si>
  <si>
    <t>QATAR41 - NET DCA02</t>
  </si>
  <si>
    <t>13562</t>
  </si>
  <si>
    <t>NET RNG02</t>
  </si>
  <si>
    <t>QATAR51 - NET RNG02</t>
  </si>
  <si>
    <t>13563</t>
  </si>
  <si>
    <t>QATAR43 - PT R2R01</t>
  </si>
  <si>
    <t>13564</t>
  </si>
  <si>
    <t>QATAR48 - PT R2R02</t>
  </si>
  <si>
    <t>13565</t>
  </si>
  <si>
    <t>Most the time unvailable to drop bomb - MAGVAR caution is a problem for student attention</t>
  </si>
  <si>
    <t>QATAR53 - NET RNG02</t>
  </si>
  <si>
    <t>13566</t>
  </si>
  <si>
    <t>AMI66 - SD PGM02</t>
  </si>
  <si>
    <t>13567</t>
  </si>
  <si>
    <t>AMI69 - SD PGM02</t>
  </si>
  <si>
    <t>13568</t>
  </si>
  <si>
    <t>TGP slave was often wrong (correct coords but wrong place)</t>
  </si>
  <si>
    <t>AMI67 - SD PGM01</t>
  </si>
  <si>
    <t>13569</t>
  </si>
  <si>
    <t>IFTS38 - PT ERT03</t>
  </si>
  <si>
    <t>13570</t>
  </si>
  <si>
    <t>QATAR54 - NET RNG02</t>
  </si>
  <si>
    <t>13571</t>
  </si>
  <si>
    <t>QATAR50 - NET RNG02</t>
  </si>
  <si>
    <t>13572</t>
  </si>
  <si>
    <t>Mag var.</t>
  </si>
  <si>
    <t>waiting for an updated mag variation file (VRMM)</t>
  </si>
  <si>
    <t>QATAR11 - PT BVR01</t>
  </si>
  <si>
    <t>13573</t>
  </si>
  <si>
    <t>QATAR45 - FMS R2RNVG01</t>
  </si>
  <si>
    <t>13574</t>
  </si>
  <si>
    <t>QATAR56 - FMS NIT01</t>
  </si>
  <si>
    <t>13575</t>
  </si>
  <si>
    <t>NET ADCA02</t>
  </si>
  <si>
    <t>Incomplete due to the tech issues: impossible to get radio contact with PTT1</t>
  </si>
  <si>
    <t>QATAR47 - NET ADCA02</t>
  </si>
  <si>
    <t>13576</t>
  </si>
  <si>
    <t>Incomplete due to the tecnical</t>
  </si>
  <si>
    <t>QATAR48 - NET ADCA02</t>
  </si>
  <si>
    <t>13577</t>
  </si>
  <si>
    <t>TGP not showing any aircraft</t>
  </si>
  <si>
    <t>QATAR43 - PT R2R02</t>
  </si>
  <si>
    <t>13578</t>
  </si>
  <si>
    <t>QATAR47 - PT R2R01</t>
  </si>
  <si>
    <t>13579</t>
  </si>
  <si>
    <t>IFTS37 - PT ERT03</t>
  </si>
  <si>
    <t>13580</t>
  </si>
  <si>
    <t>QATAR51 - NET BFFNVG01</t>
  </si>
  <si>
    <t>13581</t>
  </si>
  <si>
    <t>QATAR48 - PT BVR01</t>
  </si>
  <si>
    <t>13582</t>
  </si>
  <si>
    <t>FMSC OBFM01</t>
  </si>
  <si>
    <t>Comms crashed after T/O, system rebooted.</t>
  </si>
  <si>
    <t>QATAR52 - FMSC OBFM01</t>
  </si>
  <si>
    <t>13583</t>
  </si>
  <si>
    <t>NET SMI01</t>
  </si>
  <si>
    <t>QATAR41 - NET SMI01</t>
  </si>
  <si>
    <t>13584</t>
  </si>
  <si>
    <t>QATAR49 - NET SMI01</t>
  </si>
  <si>
    <t>13585</t>
  </si>
  <si>
    <t>IFTS3 - NET ARNG01</t>
  </si>
  <si>
    <t>13586</t>
  </si>
  <si>
    <t>QATAR48 - PT BVR02</t>
  </si>
  <si>
    <t>13587</t>
  </si>
  <si>
    <t>QATAR47 - PT R2R02</t>
  </si>
  <si>
    <t>13588</t>
  </si>
  <si>
    <t>QATAR55 - NET RNG01</t>
  </si>
  <si>
    <t>13589</t>
  </si>
  <si>
    <t>QATAR11 - PT BVR02</t>
  </si>
  <si>
    <t>13590</t>
  </si>
  <si>
    <t>MIG-29 not visible on tgp</t>
  </si>
  <si>
    <t>QATAR45 - FMS R2RNVG02</t>
  </si>
  <si>
    <t>13591</t>
  </si>
  <si>
    <t>QATAR43 - PT BVR01</t>
  </si>
  <si>
    <t>13592</t>
  </si>
  <si>
    <t>QATAR51 - NET ARNG01</t>
  </si>
  <si>
    <t>13593</t>
  </si>
  <si>
    <t>QATAR47 - PT BVR01</t>
  </si>
  <si>
    <t>13594</t>
  </si>
  <si>
    <t>QATAR42 - NET SMI01</t>
  </si>
  <si>
    <t>13595</t>
  </si>
  <si>
    <t>QATAR44 - NET SMI01</t>
  </si>
  <si>
    <t>13596</t>
  </si>
  <si>
    <t>SD RNG01</t>
  </si>
  <si>
    <t>AMI68 - SD RNG01</t>
  </si>
  <si>
    <t>13597</t>
  </si>
  <si>
    <t>QATAR11 - NET QRA01</t>
  </si>
  <si>
    <t>13598</t>
  </si>
  <si>
    <t>QATAR48 - NET QRA01</t>
  </si>
  <si>
    <t>13599</t>
  </si>
  <si>
    <t>AMI65 - SD RNG01</t>
  </si>
  <si>
    <t>13600</t>
  </si>
  <si>
    <t>QATAR43 - PT BVR02</t>
  </si>
  <si>
    <t>13601</t>
  </si>
  <si>
    <t>NET SMI02</t>
  </si>
  <si>
    <t>QATAR44 - NET SMI02</t>
  </si>
  <si>
    <t>13602</t>
  </si>
  <si>
    <t>QATAR42 - NET SMI02</t>
  </si>
  <si>
    <t>13603</t>
  </si>
  <si>
    <t>QATAR52 - NET RNG02</t>
  </si>
  <si>
    <t>13604</t>
  </si>
  <si>
    <t>QATAR43 - NET QRA01</t>
  </si>
  <si>
    <t>13605</t>
  </si>
  <si>
    <t>QATAR45 - NET QRA01</t>
  </si>
  <si>
    <t>13606</t>
  </si>
  <si>
    <t>Student has not brought back the cockpit</t>
  </si>
  <si>
    <t>QATAR55 - NET RNG02</t>
  </si>
  <si>
    <t>13607</t>
  </si>
  <si>
    <t>QATAR48 - NET QRA02</t>
  </si>
  <si>
    <t>13608</t>
  </si>
  <si>
    <t>QATAR11 - NET QRA02</t>
  </si>
  <si>
    <t>13609</t>
  </si>
  <si>
    <t>AMI69 - SD RNG01</t>
  </si>
  <si>
    <t>13610</t>
  </si>
  <si>
    <t xml:space="preserve">MIG-29 search radar causes etts fail </t>
  </si>
  <si>
    <t>QATAR47 - PT BVR02</t>
  </si>
  <si>
    <t>13611</t>
  </si>
  <si>
    <t>IFTS46 - FMSC RNG01</t>
  </si>
  <si>
    <t>13612</t>
  </si>
  <si>
    <t>AMI67 - SD PGM02</t>
  </si>
  <si>
    <t>13613</t>
  </si>
  <si>
    <t>QATAR49 - NET SMI02</t>
  </si>
  <si>
    <t>13614</t>
  </si>
  <si>
    <t>QATAR41 - NET SMI02</t>
  </si>
  <si>
    <t>13615</t>
  </si>
  <si>
    <t>AMI68 - SD RNG02</t>
  </si>
  <si>
    <t>13616</t>
  </si>
  <si>
    <t>QATAR43 - FMS R2RNVG01</t>
  </si>
  <si>
    <t>13617</t>
  </si>
  <si>
    <t>Incomplete due to tech issue</t>
  </si>
  <si>
    <t>Session incomplete due to all ETTS processes crashing on ULTD1. MCSG and processes restart didn't solve.  No time to reload the mission</t>
  </si>
  <si>
    <t>AMI72 - SD PGM02</t>
  </si>
  <si>
    <t>13618</t>
  </si>
  <si>
    <t>AMI73 - SD PGM02</t>
  </si>
  <si>
    <t>13619</t>
  </si>
  <si>
    <t>PANTALONI</t>
  </si>
  <si>
    <t>AMI17 - RI SEM</t>
  </si>
  <si>
    <t>13620</t>
  </si>
  <si>
    <t>NET ADCA01</t>
  </si>
  <si>
    <t>QATAR42 - NET ADCA01</t>
  </si>
  <si>
    <t>13621</t>
  </si>
  <si>
    <t>QATAR44 - NET ADCA01</t>
  </si>
  <si>
    <t>13622</t>
  </si>
  <si>
    <t>NET RNG02 RR02</t>
  </si>
  <si>
    <t xml:space="preserve">WMS hotas not present in the throttles </t>
  </si>
  <si>
    <t>At the end of the session the wms's knob was glued back on.</t>
  </si>
  <si>
    <t>QATAR55 - NET RNG02 RR02</t>
  </si>
  <si>
    <t>13623</t>
  </si>
  <si>
    <t>AMI64 - SD PGM01</t>
  </si>
  <si>
    <t>13624</t>
  </si>
  <si>
    <t>Reboot MFD required during sortie. AJT panel of FMS not properly functioning</t>
  </si>
  <si>
    <t>QATAR11 - NET DCA01</t>
  </si>
  <si>
    <t>13625</t>
  </si>
  <si>
    <t>QATAR48 - NET DCA01</t>
  </si>
  <si>
    <t>13626</t>
  </si>
  <si>
    <t>Delay due to tech issue of PTT1</t>
  </si>
  <si>
    <t>Student didn't bring back cockpit</t>
  </si>
  <si>
    <t>QATAR49 - NET ADCA01</t>
  </si>
  <si>
    <t>13627</t>
  </si>
  <si>
    <t>Delay due to tech issue PTT1</t>
  </si>
  <si>
    <t>Needed to reset D/L switch and MCSG due to sudden ETTS D/L connection loss with FMS2</t>
  </si>
  <si>
    <t>QATAR41 - NET ADCA01</t>
  </si>
  <si>
    <t>13628</t>
  </si>
  <si>
    <t>QATAR44 - NET ADCA02</t>
  </si>
  <si>
    <t>13629</t>
  </si>
  <si>
    <t>QATAR42 - NET ADCA02</t>
  </si>
  <si>
    <t>13630</t>
  </si>
  <si>
    <t>QATAR52 - FMS NVG01</t>
  </si>
  <si>
    <t>13631</t>
  </si>
  <si>
    <t>AMI64 - SD PGM02</t>
  </si>
  <si>
    <t>13632</t>
  </si>
  <si>
    <t>QATAR48 - FMS R2RNVG01</t>
  </si>
  <si>
    <t>13633</t>
  </si>
  <si>
    <t>IFTS45 - PT ERT01</t>
  </si>
  <si>
    <t>13634</t>
  </si>
  <si>
    <t>QATAR47 - NET QRA02</t>
  </si>
  <si>
    <t>13635</t>
  </si>
  <si>
    <t>QATAR43 - NET QRA02</t>
  </si>
  <si>
    <t>13636</t>
  </si>
  <si>
    <t>QATAR11 - NET DCA02</t>
  </si>
  <si>
    <t>13637</t>
  </si>
  <si>
    <t>GISMONDI</t>
  </si>
  <si>
    <t>AMI5 - RI SEM</t>
  </si>
  <si>
    <t>13638</t>
  </si>
  <si>
    <t>10:35</t>
  </si>
  <si>
    <t>QATAR41 - NET ADCA02</t>
  </si>
  <si>
    <t>13639</t>
  </si>
  <si>
    <t>QATAR49 - NET ADCA02</t>
  </si>
  <si>
    <t>13640</t>
  </si>
  <si>
    <t>IFTS45 - FMSC RNG01</t>
  </si>
  <si>
    <t>13641</t>
  </si>
  <si>
    <t>AMI66 - SD RNG01</t>
  </si>
  <si>
    <t>13642</t>
  </si>
  <si>
    <t>12:05</t>
  </si>
  <si>
    <t>QATAR53 - FMSC OBFM01</t>
  </si>
  <si>
    <t>13643</t>
  </si>
  <si>
    <t>QATAR51 - FMSC OBFM01</t>
  </si>
  <si>
    <t>13644</t>
  </si>
  <si>
    <t>QATAR47 - NET DCA01</t>
  </si>
  <si>
    <t>13645</t>
  </si>
  <si>
    <t>QATAR55 - NET ARNG01</t>
  </si>
  <si>
    <t>13646</t>
  </si>
  <si>
    <t>NET BTAG01</t>
  </si>
  <si>
    <t>Tech issues late to be ready both sims</t>
  </si>
  <si>
    <t>QATAR44 - NET BTAG01</t>
  </si>
  <si>
    <t>13647</t>
  </si>
  <si>
    <t>-Tech issues late to be ready both sims</t>
  </si>
  <si>
    <t>QATAR42 - NET BTAG01</t>
  </si>
  <si>
    <t>13648</t>
  </si>
  <si>
    <t>QATAR50 - NET ARNG01</t>
  </si>
  <si>
    <t>13649</t>
  </si>
  <si>
    <t>AMI69 - SD RNG02</t>
  </si>
  <si>
    <t>13650</t>
  </si>
  <si>
    <t>AMI65 - SD RNG02</t>
  </si>
  <si>
    <t>13651</t>
  </si>
  <si>
    <t xml:space="preserve">Tanker gear stayed down. Tanker entity became tied to Ptt after collision </t>
  </si>
  <si>
    <t>QATAR52 - FMS AAR01</t>
  </si>
  <si>
    <t>13652</t>
  </si>
  <si>
    <t>QATAR43 - NET DCA01</t>
  </si>
  <si>
    <t>13653</t>
  </si>
  <si>
    <t>QATAR45 - NET DCA01</t>
  </si>
  <si>
    <t>13654</t>
  </si>
  <si>
    <t>D'AMORE</t>
  </si>
  <si>
    <t>ACS20 - RI SEM</t>
  </si>
  <si>
    <t>13655</t>
  </si>
  <si>
    <t>IFTS45 - FMSC RNG02</t>
  </si>
  <si>
    <t>13656</t>
  </si>
  <si>
    <t>QATAR11 - FMS R2RNVG01</t>
  </si>
  <si>
    <t>13657</t>
  </si>
  <si>
    <t>AMI27 - RI SEM</t>
  </si>
  <si>
    <t>13658</t>
  </si>
  <si>
    <t>QATAR49 - NET BTAG01</t>
  </si>
  <si>
    <t>13659</t>
  </si>
  <si>
    <t>QATAR41 - NET BTAG01</t>
  </si>
  <si>
    <t>13660</t>
  </si>
  <si>
    <t>M VAR coming and distracting student in critical phase.</t>
  </si>
  <si>
    <t>IFTS46 - FMSC RNG02</t>
  </si>
  <si>
    <t>13661</t>
  </si>
  <si>
    <t>QATAR52 - NET ARNG01</t>
  </si>
  <si>
    <t>13662</t>
  </si>
  <si>
    <t>SD NVG01</t>
  </si>
  <si>
    <t>IFTS42 - SD NVG01</t>
  </si>
  <si>
    <t>13663</t>
  </si>
  <si>
    <t>NET BTAG02</t>
  </si>
  <si>
    <t>QATAR42 - NET BTAG02</t>
  </si>
  <si>
    <t>13664</t>
  </si>
  <si>
    <t>QATAR44 - NET BTAG02</t>
  </si>
  <si>
    <t>13665</t>
  </si>
  <si>
    <t>IFTS41 - SD NVG01</t>
  </si>
  <si>
    <t>13666</t>
  </si>
  <si>
    <t>IFTS10 - RI SEM</t>
  </si>
  <si>
    <t>13667</t>
  </si>
  <si>
    <t>IFTS47 - FMSC RNG02</t>
  </si>
  <si>
    <t>13668</t>
  </si>
  <si>
    <t>QATAR11 - FMS R2RNVG02</t>
  </si>
  <si>
    <t>13669</t>
  </si>
  <si>
    <t>NET BTAG02 RR02</t>
  </si>
  <si>
    <t>QATAR44 - NET BTAG02 RR02</t>
  </si>
  <si>
    <t>13670</t>
  </si>
  <si>
    <t>QATAR50 - FMSC OBFM01</t>
  </si>
  <si>
    <t>13671</t>
  </si>
  <si>
    <t>AMI71 - SD SLL01</t>
  </si>
  <si>
    <t>13672</t>
  </si>
  <si>
    <t>NET OCAAA01</t>
  </si>
  <si>
    <t>IFTS32 - NET OCAAA01</t>
  </si>
  <si>
    <t>13673</t>
  </si>
  <si>
    <t>IFTS31 - NET OCAAA01</t>
  </si>
  <si>
    <t>13674</t>
  </si>
  <si>
    <t>NET OCAAG01</t>
  </si>
  <si>
    <t>IFTS35 - NET OCAAG01</t>
  </si>
  <si>
    <t>13675</t>
  </si>
  <si>
    <t>IFTS36 - NET OCAAG01</t>
  </si>
  <si>
    <t>13676</t>
  </si>
  <si>
    <t>MAG VAR APPEARANCE AFFECTING SP PERFORMANCE</t>
  </si>
  <si>
    <t>QATAR45 - NET DCA02</t>
  </si>
  <si>
    <t>13677</t>
  </si>
  <si>
    <t>QATAR43 - NET DCA02</t>
  </si>
  <si>
    <t>13678</t>
  </si>
  <si>
    <t>The student didn't open completely the door and bring back the cockpit</t>
  </si>
  <si>
    <t>QATAR56 - NET BTFFB01</t>
  </si>
  <si>
    <t>13679</t>
  </si>
  <si>
    <t>QATAR54 - NET ARNG01</t>
  </si>
  <si>
    <t>13680</t>
  </si>
  <si>
    <t>AMI70 - SD SLL01</t>
  </si>
  <si>
    <t>13681</t>
  </si>
  <si>
    <t>QATAR41 - NET BTAG02</t>
  </si>
  <si>
    <t>13682</t>
  </si>
  <si>
    <t>QATAR49 - NET BTAG02</t>
  </si>
  <si>
    <t>13683</t>
  </si>
  <si>
    <t>IFTS33 - NET OCAAG01</t>
  </si>
  <si>
    <t>13684</t>
  </si>
  <si>
    <t>IFTS32 - NET OCAAG01</t>
  </si>
  <si>
    <t>13685</t>
  </si>
  <si>
    <t>AMI72 - SD SLL01</t>
  </si>
  <si>
    <t>13686</t>
  </si>
  <si>
    <t>QATAR11 - NET ADCA01</t>
  </si>
  <si>
    <t>13687</t>
  </si>
  <si>
    <t>QATAR45 - NET ADCA01</t>
  </si>
  <si>
    <t>13688</t>
  </si>
  <si>
    <t>QATAR43 - FMS R2RNVG02</t>
  </si>
  <si>
    <t>13689</t>
  </si>
  <si>
    <t>IFTS30 - NET OCAAA01</t>
  </si>
  <si>
    <t>13690</t>
  </si>
  <si>
    <t>IFTS33 - NET OCAAA01</t>
  </si>
  <si>
    <t>13691</t>
  </si>
  <si>
    <t>IFTS62 - FMS EMR01</t>
  </si>
  <si>
    <t>13692</t>
  </si>
  <si>
    <t>IFTS63 - FMS EMR01</t>
  </si>
  <si>
    <t>13693</t>
  </si>
  <si>
    <t>QATAR47 - NET DCA02</t>
  </si>
  <si>
    <t>13694</t>
  </si>
  <si>
    <t>IFTS31 - NET OCAAG01</t>
  </si>
  <si>
    <t>13695</t>
  </si>
  <si>
    <t>IFTS34 - NET OCAAG01</t>
  </si>
  <si>
    <t>13696</t>
  </si>
  <si>
    <t>AMI70 - SD SLL02</t>
  </si>
  <si>
    <t>13697</t>
  </si>
  <si>
    <t>Strive was not working good all the A/L, when set speed / alt / heading , didn't  take it.GBTS was working very nice.</t>
  </si>
  <si>
    <t>IFTS36 - NET OCAAA01</t>
  </si>
  <si>
    <t>13698</t>
  </si>
  <si>
    <t>IFTS35 - NET OCAAA01</t>
  </si>
  <si>
    <t>13699</t>
  </si>
  <si>
    <t>QATAR48 - NET DCA02</t>
  </si>
  <si>
    <t>13700</t>
  </si>
  <si>
    <t>AMI71 - SD SLL02</t>
  </si>
  <si>
    <t>13701</t>
  </si>
  <si>
    <t>MFD freeze. No TGP and ETTS pages acces after that</t>
  </si>
  <si>
    <t>IFTS30 - NET OCAAG01</t>
  </si>
  <si>
    <t>13702</t>
  </si>
  <si>
    <t>QATAR45 - NET ADCA02</t>
  </si>
  <si>
    <t>13703</t>
  </si>
  <si>
    <t>SD CASV01</t>
  </si>
  <si>
    <t>Mix incomplete due to multiple MFDs/UFCP/VSIM/ETU failures</t>
  </si>
  <si>
    <t>M346Cockpit process in Cockpit PC was found not active resulting in the unresponsive cockpit commands by the student. Happened three times in the session.</t>
  </si>
  <si>
    <t>AMI71 - SD CASV01</t>
  </si>
  <si>
    <t>13704</t>
  </si>
  <si>
    <t>The student didn't bring back the cockpit</t>
  </si>
  <si>
    <t>QATAR43 - NET ADCA01</t>
  </si>
  <si>
    <t>13705</t>
  </si>
  <si>
    <t>AMI72 - SD SLL02</t>
  </si>
  <si>
    <t>13706</t>
  </si>
  <si>
    <t>QATAR42 - NET ATAG01</t>
  </si>
  <si>
    <t>13707</t>
  </si>
  <si>
    <t>QATAR44 - NET ATAG01</t>
  </si>
  <si>
    <t>13708</t>
  </si>
  <si>
    <t>IFTS34 - NET OCAAA01</t>
  </si>
  <si>
    <t>13709</t>
  </si>
  <si>
    <t>IFTS58 - FMS EMR01</t>
  </si>
  <si>
    <t>13710</t>
  </si>
  <si>
    <t>QATAR58 - NET BTFFB01</t>
  </si>
  <si>
    <t>13711</t>
  </si>
  <si>
    <t>QATAR56 - NET BTFFB02</t>
  </si>
  <si>
    <t>13712</t>
  </si>
  <si>
    <t>ACS13 - FMS EMR01</t>
  </si>
  <si>
    <t>13713</t>
  </si>
  <si>
    <t>QATAR58 - NET BTFFB02</t>
  </si>
  <si>
    <t>13714</t>
  </si>
  <si>
    <t>QATAR48 - NET ADCA01</t>
  </si>
  <si>
    <t>13715</t>
  </si>
  <si>
    <t>QATAR47 - NET ADCA01</t>
  </si>
  <si>
    <t>13716</t>
  </si>
  <si>
    <t>AMI73 - SD SLL01</t>
  </si>
  <si>
    <t>13717</t>
  </si>
  <si>
    <t>SD FLL01</t>
  </si>
  <si>
    <t>Persistent MAG VAR appearance affecting SP performance.</t>
  </si>
  <si>
    <t>AMI65 - SD FLL01</t>
  </si>
  <si>
    <t>13718</t>
  </si>
  <si>
    <t>AMI66 - SD FLL01</t>
  </si>
  <si>
    <t>13719</t>
  </si>
  <si>
    <t>QATAR60 - NET BTFFB01</t>
  </si>
  <si>
    <t>13720</t>
  </si>
  <si>
    <t>IP requires runaway lights in Elmas. This is not possible due to an outdated airport database available in IOSC-&gt;Airfield selection</t>
  </si>
  <si>
    <t>AMI71 - SD NIT01</t>
  </si>
  <si>
    <t>13721</t>
  </si>
  <si>
    <t>QATAR43 - NET ADCA02</t>
  </si>
  <si>
    <t>13722</t>
  </si>
  <si>
    <t>QATAR11 - NET ADCA02</t>
  </si>
  <si>
    <t>13723</t>
  </si>
  <si>
    <t>QATAR54 - FMSC OBFM01</t>
  </si>
  <si>
    <t>13724</t>
  </si>
  <si>
    <t>Projectors showing two rwy's at the same time for some seconds, auto fixed</t>
  </si>
  <si>
    <t>AMI70 - SD NIT01</t>
  </si>
  <si>
    <t>13725</t>
  </si>
  <si>
    <t>AMI69 - SD FLL01</t>
  </si>
  <si>
    <t>13726</t>
  </si>
  <si>
    <t>AMI68 - SD FLL01</t>
  </si>
  <si>
    <t>13727</t>
  </si>
  <si>
    <t>QATAR47 - NET BTAG01</t>
  </si>
  <si>
    <t>13728</t>
  </si>
  <si>
    <t>QATAR45 - NET BTAG01</t>
  </si>
  <si>
    <t>13729</t>
  </si>
  <si>
    <t>AMI72 - SD NIT01</t>
  </si>
  <si>
    <t>13730</t>
  </si>
  <si>
    <t>QATAR60 - NET BTFFB02</t>
  </si>
  <si>
    <t>13731</t>
  </si>
  <si>
    <t>HRABY</t>
  </si>
  <si>
    <t>IFTS61 - FMS EMR01</t>
  </si>
  <si>
    <t>13732</t>
  </si>
  <si>
    <t>IFTS3 - NET QRA01</t>
  </si>
  <si>
    <t>13733</t>
  </si>
  <si>
    <t>QATAR45 - NET BTAG02</t>
  </si>
  <si>
    <t>13734</t>
  </si>
  <si>
    <t xml:space="preserve">The ckp was left in the forward position at the end of the training </t>
  </si>
  <si>
    <t>QATAR43 - NET BTAG01</t>
  </si>
  <si>
    <t>13735</t>
  </si>
  <si>
    <t>AMI73 - SD SLL02</t>
  </si>
  <si>
    <t>13736</t>
  </si>
  <si>
    <t>QATAR44 - NET ATAG02</t>
  </si>
  <si>
    <t>13737</t>
  </si>
  <si>
    <t>QATAR42 - NET ATAG02</t>
  </si>
  <si>
    <t>13738</t>
  </si>
  <si>
    <t>Incomplete due to technical</t>
  </si>
  <si>
    <t>Before to start the session, IP asked support to setup the bullseye and cgf (15mins).  In the meanwhile, found "MISSION NO GO" in the db status page. There was no more time to solve (unload and reload the VRMM).</t>
  </si>
  <si>
    <t>QATAR48 - FMS R2RNVG02</t>
  </si>
  <si>
    <t>13739</t>
  </si>
  <si>
    <t>IFTS52 - FMS EMR01</t>
  </si>
  <si>
    <t>13740</t>
  </si>
  <si>
    <t>SD FLL02</t>
  </si>
  <si>
    <t>AMI66 - SD FLL02</t>
  </si>
  <si>
    <t>13741</t>
  </si>
  <si>
    <t>AMI65 - SD FLL02</t>
  </si>
  <si>
    <t>13742</t>
  </si>
  <si>
    <t>QATAR55 - FMSC OBFM01</t>
  </si>
  <si>
    <t>13743</t>
  </si>
  <si>
    <t>AMI71 - SD PGM01</t>
  </si>
  <si>
    <t>13744</t>
  </si>
  <si>
    <t>AMI68 - SD FLL02</t>
  </si>
  <si>
    <t>13745</t>
  </si>
  <si>
    <t>AMI69 - SD FLL02</t>
  </si>
  <si>
    <t>13746</t>
  </si>
  <si>
    <t>AMI70 - SD PGM01</t>
  </si>
  <si>
    <t>13747</t>
  </si>
  <si>
    <t xml:space="preserve">T4 Elev is wrong </t>
  </si>
  <si>
    <t>AMI72 - SD PGM01</t>
  </si>
  <si>
    <t>13748</t>
  </si>
  <si>
    <t>QATAR41 - NET ATAG01</t>
  </si>
  <si>
    <t>13749</t>
  </si>
  <si>
    <t>QATAR49 - NET ATAG01</t>
  </si>
  <si>
    <t>13750</t>
  </si>
  <si>
    <t>FMSC HBFM01</t>
  </si>
  <si>
    <t>IFTS45 - FMSC HBFM01</t>
  </si>
  <si>
    <t>13751</t>
  </si>
  <si>
    <t>AMI73 - SD PGM01</t>
  </si>
  <si>
    <t>13752</t>
  </si>
  <si>
    <t>QATAR50 - FMSC OBFM02</t>
  </si>
  <si>
    <t>13753</t>
  </si>
  <si>
    <t>QATAR51 - FMSC OBFM02</t>
  </si>
  <si>
    <t>13754</t>
  </si>
  <si>
    <t>AMI34 - SD FAM01</t>
  </si>
  <si>
    <t>13755</t>
  </si>
  <si>
    <t>NET ADCA02 CPL01</t>
  </si>
  <si>
    <t>QATAR47 - NET ADCA02 CPL01</t>
  </si>
  <si>
    <t>13756</t>
  </si>
  <si>
    <t>QATAR48 - NET ADCA02 CPL01</t>
  </si>
  <si>
    <t>13757</t>
  </si>
  <si>
    <t>Visual/CFG issues</t>
  </si>
  <si>
    <t>TECH: Found on the launchpad, strive's processes crashed from the CGFS,CGF1,HOST and MIF on both the simulator's pcs. Tried to recover but it needed a entire simulation unload and reload and there was enough time.  Luke instead of Capano not tracked on DFS</t>
  </si>
  <si>
    <t>QATAR55 - FMSC DBFM01</t>
  </si>
  <si>
    <t>13758</t>
  </si>
  <si>
    <t>PT FAM01</t>
  </si>
  <si>
    <t>IFTS66 - PT FAM01</t>
  </si>
  <si>
    <t>13759</t>
  </si>
  <si>
    <t>NET ARNG02</t>
  </si>
  <si>
    <t>QATAR53 - NET ARNG02</t>
  </si>
  <si>
    <t>13760</t>
  </si>
  <si>
    <t>QATAR54 - NET ARNG02</t>
  </si>
  <si>
    <t>13761</t>
  </si>
  <si>
    <t>IFTS67 - PT FAM01</t>
  </si>
  <si>
    <t>13762</t>
  </si>
  <si>
    <t>IFTS46 - NET ARNG01</t>
  </si>
  <si>
    <t>13763</t>
  </si>
  <si>
    <t>QATAR43 - NET BTAG02</t>
  </si>
  <si>
    <t>13764</t>
  </si>
  <si>
    <t>QATAR47 - NET BTAG02</t>
  </si>
  <si>
    <t>13765</t>
  </si>
  <si>
    <t>IFTS60 - FMS EMR01</t>
  </si>
  <si>
    <t>13766</t>
  </si>
  <si>
    <t>IFTS45 - NET ARNG01</t>
  </si>
  <si>
    <t>13767</t>
  </si>
  <si>
    <t>AMI64 - SD RNG01</t>
  </si>
  <si>
    <t>13768</t>
  </si>
  <si>
    <t>AMI67 - SD RNG01</t>
  </si>
  <si>
    <t>13769</t>
  </si>
  <si>
    <t>IFTS37 - FMSC DACM01</t>
  </si>
  <si>
    <t>13770</t>
  </si>
  <si>
    <t>IFTS38 - FMSC DACM01</t>
  </si>
  <si>
    <t>13771</t>
  </si>
  <si>
    <t>NET BTLLB01</t>
  </si>
  <si>
    <t>16:05</t>
  </si>
  <si>
    <t>17:05</t>
  </si>
  <si>
    <t>QATAR57 - NET BTLLB01</t>
  </si>
  <si>
    <t>13772</t>
  </si>
  <si>
    <t>QATAR61 - NET BTLLB01</t>
  </si>
  <si>
    <t>13773</t>
  </si>
  <si>
    <t>FMSC OBFM01 CPL01</t>
  </si>
  <si>
    <t>QATAR52 - FMSC OBFM01 CPL01</t>
  </si>
  <si>
    <t>13774</t>
  </si>
  <si>
    <t>IFTS65 - PT FAM01</t>
  </si>
  <si>
    <t>13775</t>
  </si>
  <si>
    <t>Constant flashing "COMM1 N/A" in UFCP. Intermittent "MISCO 1" caution</t>
  </si>
  <si>
    <t>IFTS64 - PT FAM01</t>
  </si>
  <si>
    <t>13776</t>
  </si>
  <si>
    <t>QATAR11 - NET SMI01</t>
  </si>
  <si>
    <t>13777</t>
  </si>
  <si>
    <t>QATAR48 - NET SMI01</t>
  </si>
  <si>
    <t>13778</t>
  </si>
  <si>
    <t>NET BTAG02 RR01</t>
  </si>
  <si>
    <t>QATAR43 - NET BTAG02 RR01</t>
  </si>
  <si>
    <t>13779</t>
  </si>
  <si>
    <t>IFTS51 - FMS EMR01</t>
  </si>
  <si>
    <t>13780</t>
  </si>
  <si>
    <t>The student didn't bring back the dome and the cockpit also.</t>
  </si>
  <si>
    <t>QATAR51 - NET ARNG02</t>
  </si>
  <si>
    <t>13781</t>
  </si>
  <si>
    <t>Wat database not available</t>
  </si>
  <si>
    <t>QATAR47 - FMS R2RNVG02</t>
  </si>
  <si>
    <t>13782</t>
  </si>
  <si>
    <t>QATAR52 - NET ARNG02</t>
  </si>
  <si>
    <t>13783</t>
  </si>
  <si>
    <t>SD PGM02 CPL01</t>
  </si>
  <si>
    <t>AMI72 - SD PGM02 CPL01</t>
  </si>
  <si>
    <t>13784</t>
  </si>
  <si>
    <t>AMI73 - SD PGM02 CPL01</t>
  </si>
  <si>
    <t>13785</t>
  </si>
  <si>
    <t>AMI69 - SD CASV01</t>
  </si>
  <si>
    <t>13786</t>
  </si>
  <si>
    <t>AMI67 - SD RNG02</t>
  </si>
  <si>
    <t>13787</t>
  </si>
  <si>
    <t>AMI64 - SD RNG02</t>
  </si>
  <si>
    <t>13788</t>
  </si>
  <si>
    <t>PT ERT02</t>
  </si>
  <si>
    <t>10 mins delay due to tech issue (unrecoverable emergencies)</t>
  </si>
  <si>
    <t>QATAR53 - PT ERT02</t>
  </si>
  <si>
    <t>13789</t>
  </si>
  <si>
    <t>FMSC ARNG02</t>
  </si>
  <si>
    <t>IFTS45 - FMSC ARNG02</t>
  </si>
  <si>
    <t>13790</t>
  </si>
  <si>
    <t>IFTS46 - FMSC ARNG02</t>
  </si>
  <si>
    <t>13791</t>
  </si>
  <si>
    <t>SD FAM02</t>
  </si>
  <si>
    <t>AMI34 - SD FAM02</t>
  </si>
  <si>
    <t>13792</t>
  </si>
  <si>
    <t>AMI70 - SD FLL01</t>
  </si>
  <si>
    <t>13793</t>
  </si>
  <si>
    <t>AMI71 - SD FLL01</t>
  </si>
  <si>
    <t>13794</t>
  </si>
  <si>
    <t>QATAR61 - NET BTLLB02</t>
  </si>
  <si>
    <t>13795</t>
  </si>
  <si>
    <t>QATAR57 - NET BTLLB02</t>
  </si>
  <si>
    <t>13796</t>
  </si>
  <si>
    <t>QATAR50 - PT ERT02</t>
  </si>
  <si>
    <t>13797</t>
  </si>
  <si>
    <t>AMI72 - SD FLL01</t>
  </si>
  <si>
    <t>13798</t>
  </si>
  <si>
    <t>AMI73 - SD FLL01</t>
  </si>
  <si>
    <t>13799</t>
  </si>
  <si>
    <t>IFTS37 - FMSC ARNG02</t>
  </si>
  <si>
    <t>13800</t>
  </si>
  <si>
    <t>QATAR55 - PT ERT02</t>
  </si>
  <si>
    <t>13801</t>
  </si>
  <si>
    <t>IFTS3 - NET DCA01</t>
  </si>
  <si>
    <t>13802</t>
  </si>
  <si>
    <t>PT FAM02</t>
  </si>
  <si>
    <t>IFTS65 - PT FAM02</t>
  </si>
  <si>
    <t>13803</t>
  </si>
  <si>
    <t>AMI70 - SD FLL02</t>
  </si>
  <si>
    <t>13804</t>
  </si>
  <si>
    <t>AMI71 - SD FLL02</t>
  </si>
  <si>
    <t>13805</t>
  </si>
  <si>
    <t>QATAR50 - NET ARNG02</t>
  </si>
  <si>
    <t>13806</t>
  </si>
  <si>
    <t>IFTS64 - PT FAM02</t>
  </si>
  <si>
    <t>13807</t>
  </si>
  <si>
    <t>AMI73 - SD FLL02</t>
  </si>
  <si>
    <t>13808</t>
  </si>
  <si>
    <t>AMI72 - SD FLL02</t>
  </si>
  <si>
    <t>13809</t>
  </si>
  <si>
    <t>QATAR48 - NET SMI02</t>
  </si>
  <si>
    <t>13810</t>
  </si>
  <si>
    <t>QATAR11 - NET SMI02</t>
  </si>
  <si>
    <t>13811</t>
  </si>
  <si>
    <t>Session scheduled to ULTD2. it has been moved to PTT2 because the visual problem was fixed</t>
  </si>
  <si>
    <t>IFTS67 - PT FAM02</t>
  </si>
  <si>
    <t>13812</t>
  </si>
  <si>
    <t>QATAR55 - FMSC OBFM02</t>
  </si>
  <si>
    <t>13813</t>
  </si>
  <si>
    <t>QATAR53 - FMSC OBFM02</t>
  </si>
  <si>
    <t>13814</t>
  </si>
  <si>
    <t>IFTS66 - PT FAM02</t>
  </si>
  <si>
    <t>13815</t>
  </si>
  <si>
    <t>QATAR54 - FMSC OBFM02</t>
  </si>
  <si>
    <t>13816</t>
  </si>
  <si>
    <t>QATAR52 - FMSC OBFM02</t>
  </si>
  <si>
    <t>13817</t>
  </si>
  <si>
    <t>AMI34 - SD CF01</t>
  </si>
  <si>
    <t>13818</t>
  </si>
  <si>
    <t>AMI64 - SD FLL01</t>
  </si>
  <si>
    <t>13819</t>
  </si>
  <si>
    <t>AMI67 - SD FLL01</t>
  </si>
  <si>
    <t>13820</t>
  </si>
  <si>
    <t>many faults during the trainig</t>
  </si>
  <si>
    <t xml:space="preserve">Session totally followed by a sim tech,
1)Clouds did not work properly with intensity 1/8 you could not see anything. 
2)The Ram Air after being following an Emergency and being returned to normal position, from software it was always open. 
3)The throttles friction was not usable, as the intensity could not be adjusted well. 
4)Some malfunctions after being activated were not being activated in the simulation. </t>
  </si>
  <si>
    <t>ORLANDINI</t>
  </si>
  <si>
    <t>IFTS53 - FMS EMR01</t>
  </si>
  <si>
    <t>13821</t>
  </si>
  <si>
    <t>QATAR43 - NET SMI01</t>
  </si>
  <si>
    <t>13822</t>
  </si>
  <si>
    <t>QATAR47 - NET SMI01</t>
  </si>
  <si>
    <t>13823</t>
  </si>
  <si>
    <t>QATAR58 - NET BTLLB01</t>
  </si>
  <si>
    <t>13824</t>
  </si>
  <si>
    <t>QATAR56 - NET BTLLB01</t>
  </si>
  <si>
    <t>13825</t>
  </si>
  <si>
    <t>AMI73 - SD NIT01</t>
  </si>
  <si>
    <t>13826</t>
  </si>
  <si>
    <t>QATAR52 - NET BFFNVG01</t>
  </si>
  <si>
    <t>13827</t>
  </si>
  <si>
    <t>AMI67 - SD FLL02</t>
  </si>
  <si>
    <t>13828</t>
  </si>
  <si>
    <t>AMI64 - SD FLL02</t>
  </si>
  <si>
    <t>13829</t>
  </si>
  <si>
    <t>ACS29 - RI SEM</t>
  </si>
  <si>
    <t>13830</t>
  </si>
  <si>
    <t>QATAR47 - NET SMI02</t>
  </si>
  <si>
    <t>13831</t>
  </si>
  <si>
    <t>QATAR43 - NET SMI02</t>
  </si>
  <si>
    <t>13832</t>
  </si>
  <si>
    <t>IFTS39 - FMSC ARNG02</t>
  </si>
  <si>
    <t>13833</t>
  </si>
  <si>
    <t>Power interrupted</t>
  </si>
  <si>
    <t xml:space="preserve">EPO button was wrongly pressed </t>
  </si>
  <si>
    <t>QATAR55 - FMS CAS01</t>
  </si>
  <si>
    <t>13834</t>
  </si>
  <si>
    <t>AMI68 - SD CASV01</t>
  </si>
  <si>
    <t>13835</t>
  </si>
  <si>
    <t>IFTS38 - FMSC ARNG02</t>
  </si>
  <si>
    <t>13836</t>
  </si>
  <si>
    <t>FMSC DACM02</t>
  </si>
  <si>
    <t>IFTS37 - FMSC DACM02</t>
  </si>
  <si>
    <t>13837</t>
  </si>
  <si>
    <t>IFTS47 - PT ERT02</t>
  </si>
  <si>
    <t>13838</t>
  </si>
  <si>
    <t>QATAR54 - FMS NVG01</t>
  </si>
  <si>
    <t>13839</t>
  </si>
  <si>
    <t>AMI34 - SD CF02</t>
  </si>
  <si>
    <t>13840</t>
  </si>
  <si>
    <t>QATAR55 - NET BFFNVG01</t>
  </si>
  <si>
    <t>13841</t>
  </si>
  <si>
    <t>AMI66 - SD CASV01</t>
  </si>
  <si>
    <t>13842</t>
  </si>
  <si>
    <t>IFTS3 - NET SMI01</t>
  </si>
  <si>
    <t>13843</t>
  </si>
  <si>
    <t>IP: tech crash multiple cautions popping up randomly from end ops into flight</t>
  </si>
  <si>
    <t>IFTS53 - PT NAV01</t>
  </si>
  <si>
    <t>13844</t>
  </si>
  <si>
    <t>QATAR45 - NET SMI01</t>
  </si>
  <si>
    <t>13845</t>
  </si>
  <si>
    <t>IFTS40 - FMSC ARNG02</t>
  </si>
  <si>
    <t>13846</t>
  </si>
  <si>
    <t>QATAR11 - NET BTAG01</t>
  </si>
  <si>
    <t>13847</t>
  </si>
  <si>
    <t>QATAR48 - NET BTAG01</t>
  </si>
  <si>
    <t>13848</t>
  </si>
  <si>
    <t>2X ETTS Dropped</t>
  </si>
  <si>
    <t>IFTS3 - NET ATAG01</t>
  </si>
  <si>
    <t>13849</t>
  </si>
  <si>
    <t>QATAR45 - NET ATAG01</t>
  </si>
  <si>
    <t>13850</t>
  </si>
  <si>
    <t>IFTS47 - FMSC ARNG01</t>
  </si>
  <si>
    <t>13851</t>
  </si>
  <si>
    <t>IOS flying controls button caused PTT throttle and UFCP to stop working. Required system reset</t>
  </si>
  <si>
    <t>M346Cockpit process in Cockpit PC was found not active resulting in the unresponsive cockpit commands by the student</t>
  </si>
  <si>
    <t>IFTS66 - FMS CF01</t>
  </si>
  <si>
    <t>13852</t>
  </si>
  <si>
    <t>QATAR58 - NET BTLLB02</t>
  </si>
  <si>
    <t>13853</t>
  </si>
  <si>
    <t>SD IF01</t>
  </si>
  <si>
    <t>AMI34 - SD IF01</t>
  </si>
  <si>
    <t>13854</t>
  </si>
  <si>
    <t>IFTS64 - FMS CF01</t>
  </si>
  <si>
    <t>13855</t>
  </si>
  <si>
    <t>For CF sortie, SIM needs to be initialized in the shelter; AC mass would not set -&gt; FCS reset needed</t>
  </si>
  <si>
    <t>Simtech team reset FCS</t>
  </si>
  <si>
    <t>IFTS67 - FMS CF01</t>
  </si>
  <si>
    <t>13856</t>
  </si>
  <si>
    <t>AMI72 - SD CASV01</t>
  </si>
  <si>
    <t>13857</t>
  </si>
  <si>
    <t>Sim to reset 10' delay</t>
  </si>
  <si>
    <t>Needed to unload and reload the entire simulation as Genlock issue was present on each OTWs</t>
  </si>
  <si>
    <t>IFTS67 - SD CASV01</t>
  </si>
  <si>
    <t>13858</t>
  </si>
  <si>
    <t>IFTS46 - PT AAR01</t>
  </si>
  <si>
    <t>13859</t>
  </si>
  <si>
    <t>IFTS65 - FMS CF01</t>
  </si>
  <si>
    <t>13860</t>
  </si>
  <si>
    <t>QATAR48 - NET BTAG02</t>
  </si>
  <si>
    <t>13861</t>
  </si>
  <si>
    <t>QATAR11 - NET BTAG02</t>
  </si>
  <si>
    <t>13862</t>
  </si>
  <si>
    <t>SD CASP01</t>
  </si>
  <si>
    <t>AMI71 - SD CASP01</t>
  </si>
  <si>
    <t>13863</t>
  </si>
  <si>
    <t>IFTS62 - PT NAV01</t>
  </si>
  <si>
    <t>13864</t>
  </si>
  <si>
    <t>HUD showing pixel line everytime A/C was on a turn. ILS not working at LICJ (Palermo)</t>
  </si>
  <si>
    <t>Further tests needed by SimTech team</t>
  </si>
  <si>
    <t>IFTS63 - PT NAV01</t>
  </si>
  <si>
    <t>13865</t>
  </si>
  <si>
    <t>MIG 29 crashes etts</t>
  </si>
  <si>
    <t>QATAR47 - NET ATAG01</t>
  </si>
  <si>
    <t>13866</t>
  </si>
  <si>
    <t>QATAR43 - NET ATAG01</t>
  </si>
  <si>
    <t>13867</t>
  </si>
  <si>
    <t>NET BFFNVG01 RR03</t>
  </si>
  <si>
    <t>Student pushed EPO button located located on the right hand side of the cockpit. This produced a complate shutdown of the simulator.</t>
  </si>
  <si>
    <t>QATAR55 - NET BFFNVG01 RR03</t>
  </si>
  <si>
    <t>13868</t>
  </si>
  <si>
    <t>Multiple issues with tanker, requiring recreating</t>
  </si>
  <si>
    <t>Tanker suddenly bacame uncontrollable. Found processes: HostSyncPTT2 and HLAAdapterTFX_M346P2IOSS in SFXSEMStatus in red state. Needed to restore both processes from LaunchPad and to recreate tanker</t>
  </si>
  <si>
    <t>IFTS45 - PT AAR01</t>
  </si>
  <si>
    <t>13869</t>
  </si>
  <si>
    <t>QATAR54 - NET BFFNVG01</t>
  </si>
  <si>
    <t>13870</t>
  </si>
  <si>
    <t>QATAR45 - NET SMI02</t>
  </si>
  <si>
    <t>13871</t>
  </si>
  <si>
    <t>QATAR53 - FMS CAS01</t>
  </si>
  <si>
    <t>13872</t>
  </si>
  <si>
    <t>CGF on FMS1 bearing range randomly changes between aircrafts CGF &amp; "flying"</t>
  </si>
  <si>
    <t>IFTS3 - NET ADCA01</t>
  </si>
  <si>
    <t>13873</t>
  </si>
  <si>
    <t>PTT stick issues caused reduction in TGR value for SP. SP flew required formation sortie as single ship for 2nd half.</t>
  </si>
  <si>
    <t>IFTS47 - FMSC ARNG02</t>
  </si>
  <si>
    <t>13874</t>
  </si>
  <si>
    <t>AMI70 - SD CASV01</t>
  </si>
  <si>
    <t>13875</t>
  </si>
  <si>
    <t>QATAR60 - NET BTLLB01</t>
  </si>
  <si>
    <t>13876</t>
  </si>
  <si>
    <t xml:space="preserve"> FMSC HBFM02</t>
  </si>
  <si>
    <t>IFTS45 -  FMSC HBFM02</t>
  </si>
  <si>
    <t>13877</t>
  </si>
  <si>
    <t>AMI34 - SD IF02</t>
  </si>
  <si>
    <t>13878</t>
  </si>
  <si>
    <t>PT EMR03</t>
  </si>
  <si>
    <t>Inc due to several SIM crashes</t>
  </si>
  <si>
    <t xml:space="preserve">Problems with cockpit freezing.  Was impossible to use MFDs and UFPC. Subsequently performed unload/reload and had issues with the ejection lever creating ‘aircraft crash ejection’ on the cockpit and with MCSG. There was not enough time to recover. </t>
  </si>
  <si>
    <t>IFTS64 - PT EMR03</t>
  </si>
  <si>
    <t>13879</t>
  </si>
  <si>
    <t>QATAR54 - PT ERT02</t>
  </si>
  <si>
    <t>13880</t>
  </si>
  <si>
    <t>IFTS61 - PT NAV01</t>
  </si>
  <si>
    <t>13881</t>
  </si>
  <si>
    <t>QATAR52 - FMSC DBFM01</t>
  </si>
  <si>
    <t>13882</t>
  </si>
  <si>
    <t xml:space="preserve">Sim set up for CAS, not for CF. </t>
  </si>
  <si>
    <t>Pilot accepted CAS and asked to reposition the plane on parking.</t>
  </si>
  <si>
    <t>IFTS65 - FMS CF02</t>
  </si>
  <si>
    <t>13883</t>
  </si>
  <si>
    <t>IFTS60 - PT NAV01</t>
  </si>
  <si>
    <t>13884</t>
  </si>
  <si>
    <t>IFTS64 - FMS CF02</t>
  </si>
  <si>
    <t>13885</t>
  </si>
  <si>
    <t>AMI72 - SD CASP01</t>
  </si>
  <si>
    <t>13886</t>
  </si>
  <si>
    <t>QATAR43 - NET ATAG02</t>
  </si>
  <si>
    <t>13887</t>
  </si>
  <si>
    <t>QATAR47 - NET ATAG02</t>
  </si>
  <si>
    <t>13888</t>
  </si>
  <si>
    <t>IFTS66 - FMS CF02</t>
  </si>
  <si>
    <t>13889</t>
  </si>
  <si>
    <t>IFTS67 - FMS CF02</t>
  </si>
  <si>
    <t>13890</t>
  </si>
  <si>
    <t>Right PJ (projector)  malfunction</t>
  </si>
  <si>
    <t>PTT2 CH3 projector projected double images during aircraft turns. A complete calibration of the system is needed.</t>
  </si>
  <si>
    <t>IFTS40 - PT ERT04</t>
  </si>
  <si>
    <t>13891</t>
  </si>
  <si>
    <t>Session started at 7:20Z and finished at 8:20Z</t>
  </si>
  <si>
    <t>AMI70 - SD CASP01</t>
  </si>
  <si>
    <t>13892</t>
  </si>
  <si>
    <t>PT NAV02</t>
  </si>
  <si>
    <t>IFTS60 - PT NAV02</t>
  </si>
  <si>
    <t>13893</t>
  </si>
  <si>
    <t>SD ERT03</t>
  </si>
  <si>
    <t>AMI68 - SD ERT03</t>
  </si>
  <si>
    <t>13894</t>
  </si>
  <si>
    <t>SD CASV01 CPL01</t>
  </si>
  <si>
    <t>AMI71 - SD CASV01 CPL01</t>
  </si>
  <si>
    <t>13895</t>
  </si>
  <si>
    <t>AMI73 - SD CASP01</t>
  </si>
  <si>
    <t>13896</t>
  </si>
  <si>
    <t>AMI67 - SD ERT03</t>
  </si>
  <si>
    <t>13897</t>
  </si>
  <si>
    <t>QATAR60 - NET BTLLB02</t>
  </si>
  <si>
    <t>13898</t>
  </si>
  <si>
    <t>FMSC OACM01</t>
  </si>
  <si>
    <t>IFTS37 - FMSC OACM01</t>
  </si>
  <si>
    <t>13899</t>
  </si>
  <si>
    <t>AMI65 - SD ERT03</t>
  </si>
  <si>
    <t>13900</t>
  </si>
  <si>
    <t>QATAR50 - FMSC DBFM01</t>
  </si>
  <si>
    <t>13901</t>
  </si>
  <si>
    <t>AMI34 - SD EMR01</t>
  </si>
  <si>
    <t>13902</t>
  </si>
  <si>
    <t>QATAR51 - FMSC DBFM01</t>
  </si>
  <si>
    <t>13903</t>
  </si>
  <si>
    <t>On VOR Frequency 113.40 when selecting CRS (Course [ST]) 180 HSI Representationis not shown</t>
  </si>
  <si>
    <t>Instructor dint't call Simtech team. VOR frequency 113.40 MHz is associated to Vicenza (VIC) VOR. The described behaviour must be tested after training.</t>
  </si>
  <si>
    <t>IFTS65 - PT IF01</t>
  </si>
  <si>
    <t>13904</t>
  </si>
  <si>
    <t>IFTS67 - PT IF01</t>
  </si>
  <si>
    <t>13905</t>
  </si>
  <si>
    <t>Multiple attempts to match software and SIM stores config required</t>
  </si>
  <si>
    <t>IFTS46 - PT ERT02</t>
  </si>
  <si>
    <t>13906</t>
  </si>
  <si>
    <t>IFTS58 - PT NAV01</t>
  </si>
  <si>
    <t>13907</t>
  </si>
  <si>
    <t>IFTS61 - PT NAV02</t>
  </si>
  <si>
    <t>13908</t>
  </si>
  <si>
    <t>IFTS64 - PT IF01</t>
  </si>
  <si>
    <t>13909</t>
  </si>
  <si>
    <t>IFTS66 - PT IF01</t>
  </si>
  <si>
    <t>13910</t>
  </si>
  <si>
    <t>AMI71 - SD RNG01</t>
  </si>
  <si>
    <t>13911</t>
  </si>
  <si>
    <t>QATAR11 - NET ATAG01</t>
  </si>
  <si>
    <t>13912</t>
  </si>
  <si>
    <t>QATAR48 - NET ATAG01</t>
  </si>
  <si>
    <t>13913</t>
  </si>
  <si>
    <t>AMI69 - SD ERT03</t>
  </si>
  <si>
    <t>13914</t>
  </si>
  <si>
    <t>AMI72 - SD RNG01</t>
  </si>
  <si>
    <t>13915</t>
  </si>
  <si>
    <t>IFTS59 - PT NAV01</t>
  </si>
  <si>
    <t>13916</t>
  </si>
  <si>
    <t>QATAR45 - NET ATAG02</t>
  </si>
  <si>
    <t>13917</t>
  </si>
  <si>
    <t>AMI70 - SD RNG01</t>
  </si>
  <si>
    <t>13918</t>
  </si>
  <si>
    <t>AMI73 - SD RNG01</t>
  </si>
  <si>
    <t>13919</t>
  </si>
  <si>
    <t>No brakes during taxi</t>
  </si>
  <si>
    <t>AMI34 - SD EMR02</t>
  </si>
  <si>
    <t>13920</t>
  </si>
  <si>
    <t>AMI71 - SD RNG02</t>
  </si>
  <si>
    <t>13921</t>
  </si>
  <si>
    <t>IFTS38 - FMSC DACM02</t>
  </si>
  <si>
    <t>13922</t>
  </si>
  <si>
    <t>PT IF02</t>
  </si>
  <si>
    <t>IFTS64 - PT IF02</t>
  </si>
  <si>
    <t>13923</t>
  </si>
  <si>
    <t>AMI70 - SD RNG02</t>
  </si>
  <si>
    <t>13924</t>
  </si>
  <si>
    <t>AMI73 - SD RNG02</t>
  </si>
  <si>
    <t>13925</t>
  </si>
  <si>
    <t>AMI64 - SD ERT03</t>
  </si>
  <si>
    <t>13926</t>
  </si>
  <si>
    <t>IFTS66 - PT IF02</t>
  </si>
  <si>
    <t>13927</t>
  </si>
  <si>
    <t>AMI64 - SD CASP01</t>
  </si>
  <si>
    <t>13928</t>
  </si>
  <si>
    <t>IFTS39 - PT ERT04</t>
  </si>
  <si>
    <t>13929</t>
  </si>
  <si>
    <t>AMI34 - SD EMR03</t>
  </si>
  <si>
    <t>13930</t>
  </si>
  <si>
    <t>No MAP on MAP format</t>
  </si>
  <si>
    <t>AMI72 - SD RNG02</t>
  </si>
  <si>
    <t>13931</t>
  </si>
  <si>
    <t>QATAR48 - NET ATAG02</t>
  </si>
  <si>
    <t>13932</t>
  </si>
  <si>
    <t>QATAR11 - NET ATAG02</t>
  </si>
  <si>
    <t>13933</t>
  </si>
  <si>
    <t>QATAR53 - FMS CAS02</t>
  </si>
  <si>
    <t>13934</t>
  </si>
  <si>
    <t>PT ERT05</t>
  </si>
  <si>
    <t>IFTS43 - PT ERT05</t>
  </si>
  <si>
    <t>13935</t>
  </si>
  <si>
    <t>AMI66 - SD ERT03</t>
  </si>
  <si>
    <t>13936</t>
  </si>
  <si>
    <t>IFTS38 - FMSC OACM01</t>
  </si>
  <si>
    <t>13937</t>
  </si>
  <si>
    <t>Videos quality too low for effective CAS visual talk-on. CGF lat/lon format different to A/C</t>
  </si>
  <si>
    <t>No IP call was received, so technicians are not able to check the issues</t>
  </si>
  <si>
    <t>QATAR50 - FMS CAS01</t>
  </si>
  <si>
    <t>13938</t>
  </si>
  <si>
    <t>GHD in cockpit and consolle does not work</t>
  </si>
  <si>
    <t>solved later, unpluggin/plugging DVI cable</t>
  </si>
  <si>
    <t>IFTS39 - FMSC DACM01</t>
  </si>
  <si>
    <t>13939</t>
  </si>
  <si>
    <t>IFTS46 - FMS AAR01</t>
  </si>
  <si>
    <t>13940</t>
  </si>
  <si>
    <t>AMI34 - SD EMR04</t>
  </si>
  <si>
    <t>13941</t>
  </si>
  <si>
    <t>AMI64 - SD CASV01</t>
  </si>
  <si>
    <t>13942</t>
  </si>
  <si>
    <t>no GHD, no map visible during the mission</t>
  </si>
  <si>
    <t>solved unpluggin/plugging DVI cable</t>
  </si>
  <si>
    <t>IFTS64 - FMS CF03</t>
  </si>
  <si>
    <t>13943</t>
  </si>
  <si>
    <t>IFTS65 - PT IF02</t>
  </si>
  <si>
    <t>13944</t>
  </si>
  <si>
    <t>IFTS52 - PT NAV01</t>
  </si>
  <si>
    <t>13945</t>
  </si>
  <si>
    <t>NAV</t>
  </si>
  <si>
    <t>IFTS50 - SD EMRSP01</t>
  </si>
  <si>
    <t>13946</t>
  </si>
  <si>
    <t>QATAR50 - FMS CAS02</t>
  </si>
  <si>
    <t>13947</t>
  </si>
  <si>
    <t>IFTS66 - FMS CF03</t>
  </si>
  <si>
    <t>13948</t>
  </si>
  <si>
    <t>IFTS67 - PT IF02</t>
  </si>
  <si>
    <t>13949</t>
  </si>
  <si>
    <t>QATAR54 - FMSC DBFM01</t>
  </si>
  <si>
    <t>13950</t>
  </si>
  <si>
    <t>IFTS40 - FMSC DACM01</t>
  </si>
  <si>
    <t>13951</t>
  </si>
  <si>
    <t>FMS R2RNVG02 CPL01</t>
  </si>
  <si>
    <t>QATAR48 - FMS R2RNVG02 CPL01</t>
  </si>
  <si>
    <t>13952</t>
  </si>
  <si>
    <t>Double engine flame out emgcy the autorelight does not appear as expected and described</t>
  </si>
  <si>
    <t>IFTS64 - PT EMR01</t>
  </si>
  <si>
    <t>13953</t>
  </si>
  <si>
    <t>AMI69 - SD CASP01</t>
  </si>
  <si>
    <t>13954</t>
  </si>
  <si>
    <t>AMI65 - SD CASP01</t>
  </si>
  <si>
    <t>13955</t>
  </si>
  <si>
    <t>QATAR53 - FMSC DBFM01</t>
  </si>
  <si>
    <t>13956</t>
  </si>
  <si>
    <t>AMI67 - SD CASV01</t>
  </si>
  <si>
    <t>13957</t>
  </si>
  <si>
    <t>QATAR54 - FMSC DBFM02</t>
  </si>
  <si>
    <t>13958</t>
  </si>
  <si>
    <t>IFTS40 - FMSC DACM02</t>
  </si>
  <si>
    <t>13959</t>
  </si>
  <si>
    <t>IFTS38 - FMSC OACM02</t>
  </si>
  <si>
    <t>13960</t>
  </si>
  <si>
    <t>IFTS51 - PT NAV01</t>
  </si>
  <si>
    <t>13961</t>
  </si>
  <si>
    <t>FMS CAS02 RR01</t>
  </si>
  <si>
    <t>QATAR50 - FMS CAS02 RR01</t>
  </si>
  <si>
    <t>13962</t>
  </si>
  <si>
    <t>IFTS65 - PT EMR01</t>
  </si>
  <si>
    <t>13963</t>
  </si>
  <si>
    <t>IFTS66 - PT EMR01</t>
  </si>
  <si>
    <t>13964</t>
  </si>
  <si>
    <t>PT IF02 RR01</t>
  </si>
  <si>
    <t>IFTS67 - PT IF02 RR01</t>
  </si>
  <si>
    <t>13965</t>
  </si>
  <si>
    <t>IFTS57 - PT NAV01</t>
  </si>
  <si>
    <t>13966</t>
  </si>
  <si>
    <t>AMI67 - SD CASP01</t>
  </si>
  <si>
    <t>13967</t>
  </si>
  <si>
    <t>QATAR53 - FMSC DBFM02</t>
  </si>
  <si>
    <t>13968</t>
  </si>
  <si>
    <t>IFTS59 - PT NAV02</t>
  </si>
  <si>
    <t>13969</t>
  </si>
  <si>
    <t>QATAR50 - FMSC DBFM02</t>
  </si>
  <si>
    <t>13970</t>
  </si>
  <si>
    <t>L ENG start doesn't work as per proc, it needs to go eng modeto norm then idle to have the green light</t>
  </si>
  <si>
    <t>AMI72 - SD ERT03</t>
  </si>
  <si>
    <t>13971</t>
  </si>
  <si>
    <t>AMI73 - SD ERT03</t>
  </si>
  <si>
    <t>13972</t>
  </si>
  <si>
    <t>QATAR51 - FMSC DBFM02</t>
  </si>
  <si>
    <t>13973</t>
  </si>
  <si>
    <t xml:space="preserve">IP: 15' delay at start of sim slot for reset sim </t>
  </si>
  <si>
    <t>TECH: The delay was caused by the reactivation of systems due to the EPO off that occurred in the previous session</t>
  </si>
  <si>
    <t>IFTS67 - FMS CF03</t>
  </si>
  <si>
    <t>13974</t>
  </si>
  <si>
    <t>IFTS66 - PT EMR02</t>
  </si>
  <si>
    <t>13975</t>
  </si>
  <si>
    <t>QATAR54 - FMS CAS01</t>
  </si>
  <si>
    <t>13976</t>
  </si>
  <si>
    <t>AMI68 - SD CASP01</t>
  </si>
  <si>
    <t>13977</t>
  </si>
  <si>
    <t>AMI66 - SD CASP01</t>
  </si>
  <si>
    <t>13978</t>
  </si>
  <si>
    <t>Poor visual quality of current databaseprevents good trg.</t>
  </si>
  <si>
    <t>AMI65 - SD CASV01</t>
  </si>
  <si>
    <t>13979</t>
  </si>
  <si>
    <t>Multiple issues. Entering coordinates for B/E 2 causesdatabase loading. Multiple MISCO BBC, ETTS caused recycle TGP. CZ just set TGP POI to 12 o'clock</t>
  </si>
  <si>
    <t>Initially, MISCO BBC was solved by starting the MISCO BBC process from framework monitor.  After 2 mins, crashed again and it has been solved restarting the simulation. After that, other issues appeared and there was no time to solve. Session rescheduled on PTT3 on 25/02/2025</t>
  </si>
  <si>
    <t>IFTS47 - FMS CAS02</t>
  </si>
  <si>
    <t>13980</t>
  </si>
  <si>
    <t>IP: Not possible ti tune VOR and ILS in lict &amp; lijt</t>
  </si>
  <si>
    <t>IFTS58 - PT NAV02</t>
  </si>
  <si>
    <t>13981</t>
  </si>
  <si>
    <t>IFTS57 - FMS EMR01</t>
  </si>
  <si>
    <t>13982</t>
  </si>
  <si>
    <t>AMI71 - SD ERT03</t>
  </si>
  <si>
    <t>13983</t>
  </si>
  <si>
    <t>IFTS41 - SD SLL01</t>
  </si>
  <si>
    <t>13984</t>
  </si>
  <si>
    <t>QATAR54 - FMS CAS02</t>
  </si>
  <si>
    <t>13985</t>
  </si>
  <si>
    <t>AMI70 - SD ERT03</t>
  </si>
  <si>
    <t>13986</t>
  </si>
  <si>
    <t>IFTS65 - FMS CF03</t>
  </si>
  <si>
    <t>13987</t>
  </si>
  <si>
    <t>QATAR51 - PT ERT02</t>
  </si>
  <si>
    <t>13988</t>
  </si>
  <si>
    <t>QATAR50 - FMSC HBFM01</t>
  </si>
  <si>
    <t>13989</t>
  </si>
  <si>
    <t>SD ERT02</t>
  </si>
  <si>
    <t>AMI68 - SD ERT02</t>
  </si>
  <si>
    <t>13990</t>
  </si>
  <si>
    <t>After tyre failure centre MFD showed cracked. Unable to reset. Lef locked did not work.</t>
  </si>
  <si>
    <t>IFTS66 - PT EMR03</t>
  </si>
  <si>
    <t>13991</t>
  </si>
  <si>
    <t>Oxy selector switch slightly loose. Bleed knob switch not moving.Ruedder reaction not standard</t>
  </si>
  <si>
    <t>TECH: Bleed knob: must be pressed to be moved. Oxy selector: waiting for spare.</t>
  </si>
  <si>
    <t>IFTS67 - PT EMR01</t>
  </si>
  <si>
    <t>13992</t>
  </si>
  <si>
    <t>FMS CAS01 CPL01</t>
  </si>
  <si>
    <t>QATAR55 - FMS CAS01 CPL01</t>
  </si>
  <si>
    <t>13993</t>
  </si>
  <si>
    <t>AMI65 - SD ERT02</t>
  </si>
  <si>
    <t>13994</t>
  </si>
  <si>
    <t xml:space="preserve">TECH: Student didn't completely bring back the dome's door and cockpit </t>
  </si>
  <si>
    <t>QATAR51 - FMS CAS01</t>
  </si>
  <si>
    <t>13995</t>
  </si>
  <si>
    <t>IP: Comm 1 box does not work</t>
  </si>
  <si>
    <t>IFTS57 - PT NAV02</t>
  </si>
  <si>
    <t>13996</t>
  </si>
  <si>
    <t>AMI66 - SD ERT02</t>
  </si>
  <si>
    <t>13997</t>
  </si>
  <si>
    <t>IFTS52 - PT NAV02</t>
  </si>
  <si>
    <t>13998</t>
  </si>
  <si>
    <t>IFTS51 - PT NAV02</t>
  </si>
  <si>
    <t>13999</t>
  </si>
  <si>
    <t>IFTS39 - FMSC DACM02</t>
  </si>
  <si>
    <t>14000</t>
  </si>
  <si>
    <t>IFTS41 - SD SLL02</t>
  </si>
  <si>
    <t>14001</t>
  </si>
  <si>
    <t>HACM -Incomplete technical</t>
  </si>
  <si>
    <t>Sudden power cut experienced by FMS1, found IOSC EPO button (right, instructor 2) pressed. Session rescheduled on 26/02/2025</t>
  </si>
  <si>
    <t>IFTS40 - FMSC HACM02</t>
  </si>
  <si>
    <t>14002</t>
  </si>
  <si>
    <t>IFTS42 - SD SLL01</t>
  </si>
  <si>
    <t>14003</t>
  </si>
  <si>
    <t>ACS16 - RI SEM</t>
  </si>
  <si>
    <t>14004</t>
  </si>
  <si>
    <t>QATAR50 - FMSC HBFM02</t>
  </si>
  <si>
    <t>14005</t>
  </si>
  <si>
    <t>QATAR55 - FMS CAS02</t>
  </si>
  <si>
    <t>14006</t>
  </si>
  <si>
    <t>Palermo ILS not working (LICJ)</t>
  </si>
  <si>
    <t>IFTS62 - PT NAV02</t>
  </si>
  <si>
    <t>14007</t>
  </si>
  <si>
    <t>IFTS63 - PT NAV02</t>
  </si>
  <si>
    <t>14008</t>
  </si>
  <si>
    <t>AMI69 - SD ERT02</t>
  </si>
  <si>
    <t>14009</t>
  </si>
  <si>
    <t>AMI67 - SD ERT02</t>
  </si>
  <si>
    <t>14010</t>
  </si>
  <si>
    <t>AMI64 - SD ERT02</t>
  </si>
  <si>
    <t>14011</t>
  </si>
  <si>
    <t>+25'  due to tech issues - MCSG not resetable</t>
  </si>
  <si>
    <t xml:space="preserve">IP accidentally gave the MCSG malfunction unrecoverable. An unload/reload of the entire simulation had to be performed. </t>
  </si>
  <si>
    <t>IFTS65 - PT EMR02</t>
  </si>
  <si>
    <t>14012</t>
  </si>
  <si>
    <t>IFTS52 - PT NIT01</t>
  </si>
  <si>
    <t>14013</t>
  </si>
  <si>
    <t>IFTS51 - PT NIT01</t>
  </si>
  <si>
    <t>14014</t>
  </si>
  <si>
    <t>AMI70 - SD ERT02</t>
  </si>
  <si>
    <t>14015</t>
  </si>
  <si>
    <t>AMI72 - SD ERT02</t>
  </si>
  <si>
    <t>14016</t>
  </si>
  <si>
    <t>AMI71 - SD ERT02</t>
  </si>
  <si>
    <t>14017</t>
  </si>
  <si>
    <t>IFTS39 - FMSC OACM01</t>
  </si>
  <si>
    <t>14018</t>
  </si>
  <si>
    <t>IFTS41 - SD PGM01</t>
  </si>
  <si>
    <t>14019</t>
  </si>
  <si>
    <t>IFTS42 - SD SLL02</t>
  </si>
  <si>
    <t>14020</t>
  </si>
  <si>
    <t>IP: ILS at LICT does not work</t>
  </si>
  <si>
    <t>IFTS54 - PT NAV02</t>
  </si>
  <si>
    <t>14021</t>
  </si>
  <si>
    <t>QATAR55 - FMSC HBFM01</t>
  </si>
  <si>
    <t>14022</t>
  </si>
  <si>
    <t>IP: Visual models did not display correctly. Crash inhibit did not work.</t>
  </si>
  <si>
    <t>IFTS47 - PT AAR01</t>
  </si>
  <si>
    <t>14023</t>
  </si>
  <si>
    <t>PT EMR03 CPL01</t>
  </si>
  <si>
    <t>IP: UFCP brightness winding itself down</t>
  </si>
  <si>
    <t>The IP wrote wrong times on the simulator report book (09:05 10:05)</t>
  </si>
  <si>
    <t>IFTS64 - PT EMR03 CPL01</t>
  </si>
  <si>
    <t>14024</t>
  </si>
  <si>
    <t>IFTS65 - PT EMR03</t>
  </si>
  <si>
    <t>14025</t>
  </si>
  <si>
    <t>QATAR54 - FMSC HBFM01</t>
  </si>
  <si>
    <t>14026</t>
  </si>
  <si>
    <t xml:space="preserve">COM BoX IP not working. Tech issue not ready when crew arrived. 10 min delay. </t>
  </si>
  <si>
    <t xml:space="preserve">Problems with displaying ETTS pages on cockpit MDFs. An unload/reload of the simulation was necessary. </t>
  </si>
  <si>
    <t>IFTS66 - PT EMR04</t>
  </si>
  <si>
    <t>14027</t>
  </si>
  <si>
    <t>IFTS67 - PT EMR02</t>
  </si>
  <si>
    <t>14028</t>
  </si>
  <si>
    <t>PT NAV01 CPL01</t>
  </si>
  <si>
    <t>COM box IP not working</t>
  </si>
  <si>
    <t>IFTS53 - PT NAV01 CPL01</t>
  </si>
  <si>
    <t>14029</t>
  </si>
  <si>
    <t>IFTS46 - NET PGM01</t>
  </si>
  <si>
    <t>14030</t>
  </si>
  <si>
    <t>IFTS45 - NET PGM01</t>
  </si>
  <si>
    <t>14031</t>
  </si>
  <si>
    <t>IFTS47 - FMS AAR01</t>
  </si>
  <si>
    <t>14032</t>
  </si>
  <si>
    <t>AMI73 - SD ERT02</t>
  </si>
  <si>
    <t>14033</t>
  </si>
  <si>
    <t>CGF crashes a lot, CGF not easy to drag and drop on strive map</t>
  </si>
  <si>
    <t>Several problems with CGFStudio and strive entities (tanker for AAR), required recreating the entity multiple times, as well as multiple CGFStudio application restarts. Simulation was completely unloaded and reloaded for next session.</t>
  </si>
  <si>
    <t>AMI70 - FMS AAR01</t>
  </si>
  <si>
    <t>14034</t>
  </si>
  <si>
    <t>PTT technical problems: ATU emergencies not working, STAB emergencies not working, UCB emergencies have non standard cautions</t>
  </si>
  <si>
    <t>Instructor tried to use the search function to apply malfunctions, several were not found or produced unexpected cautions and effects. Due to these problems, the instructor had to extend the duration of the training.</t>
  </si>
  <si>
    <t>IFTS64 - PT EMR04</t>
  </si>
  <si>
    <t>14035</t>
  </si>
  <si>
    <t>QATAR51 - FMS CAS02</t>
  </si>
  <si>
    <t>14036</t>
  </si>
  <si>
    <t>IFTS62 - PT NIT01</t>
  </si>
  <si>
    <t>14037</t>
  </si>
  <si>
    <t xml:space="preserve">IP: Tech BVG throttle ctrl, later no IFA possiblle. </t>
  </si>
  <si>
    <t>TECH: It was noted that process M346 cockpity was not present anymore in cockpit pc. This makes impossible to use any command switch in the cockpit. After having reactivated it, no on ground or in flight alignment was possible this didn,'t allow the use of FPM.</t>
  </si>
  <si>
    <t>IFTS63 - PT NIT01</t>
  </si>
  <si>
    <t>14038</t>
  </si>
  <si>
    <t>IP: Incorrect RMM loaded for mission, requiringreload</t>
  </si>
  <si>
    <t>TECH: confirmed - initially loaded RMM was not the required one.</t>
  </si>
  <si>
    <t>IFTS3 - FMS R2RNVG01</t>
  </si>
  <si>
    <t>14039</t>
  </si>
  <si>
    <t>IFTS42 - SD PGM01</t>
  </si>
  <si>
    <t>14040</t>
  </si>
  <si>
    <t>ACS23 - FMS AAR01</t>
  </si>
  <si>
    <t>14041</t>
  </si>
  <si>
    <t>IFTS67 - PT EMR03</t>
  </si>
  <si>
    <t>14042</t>
  </si>
  <si>
    <t>ACS6 - FMS AAR01</t>
  </si>
  <si>
    <t>14043</t>
  </si>
  <si>
    <t>IFTS52 - FMS NIT01</t>
  </si>
  <si>
    <t>14044</t>
  </si>
  <si>
    <t>IFTS51 - FMS NIT01</t>
  </si>
  <si>
    <t>14045</t>
  </si>
  <si>
    <t>QATAR51 - FMSC HBFM01</t>
  </si>
  <si>
    <t>14046</t>
  </si>
  <si>
    <t>IP: IOS popup after SOI</t>
  </si>
  <si>
    <t>TECH: IOSS PC dumped (blue screen) due to driver_irql_not_less_or equal</t>
  </si>
  <si>
    <t>IFTS45 - FMS AAR01</t>
  </si>
  <si>
    <t>14047</t>
  </si>
  <si>
    <t>IFTS61 - PT NIT01</t>
  </si>
  <si>
    <t>14048</t>
  </si>
  <si>
    <t>IFTS58 - PT NIT01</t>
  </si>
  <si>
    <t>14049</t>
  </si>
  <si>
    <t>IFTS53 - PT NAV02</t>
  </si>
  <si>
    <t>14050</t>
  </si>
  <si>
    <t>IFTS65 - PT EMR04</t>
  </si>
  <si>
    <t>14051</t>
  </si>
  <si>
    <t>QATAR53 - FMSC HBFM01</t>
  </si>
  <si>
    <t>14052</t>
  </si>
  <si>
    <t>IFTS45 - NET PGM02</t>
  </si>
  <si>
    <t>14053</t>
  </si>
  <si>
    <t>IFTS47 - NET PGM01</t>
  </si>
  <si>
    <t>14054</t>
  </si>
  <si>
    <t>SD AAR01</t>
  </si>
  <si>
    <t>AMI73 - SD AAR01</t>
  </si>
  <si>
    <t>14055</t>
  </si>
  <si>
    <t>QATAR54 - FMSC HBFM02</t>
  </si>
  <si>
    <t>14056</t>
  </si>
  <si>
    <t>IFTS38 - FMSC HACM01</t>
  </si>
  <si>
    <t>14057</t>
  </si>
  <si>
    <t>IFTS59 - PT NIT01</t>
  </si>
  <si>
    <t>14058</t>
  </si>
  <si>
    <t>QATAR51 - FMSC HBFM02</t>
  </si>
  <si>
    <t>14059</t>
  </si>
  <si>
    <t>QATAR55 - FMSC HBFM02</t>
  </si>
  <si>
    <t>14060</t>
  </si>
  <si>
    <t>IFTS67 - PT EMR04</t>
  </si>
  <si>
    <t>14061</t>
  </si>
  <si>
    <t>IFTS37 - FMSC HACM01</t>
  </si>
  <si>
    <t>14062</t>
  </si>
  <si>
    <t>IFTS47 - NET PGM02</t>
  </si>
  <si>
    <t>14063</t>
  </si>
  <si>
    <t>IFTS46 - NET PGM02</t>
  </si>
  <si>
    <t>14064</t>
  </si>
  <si>
    <t>IFTS45 - PT ERT02</t>
  </si>
  <si>
    <t>14065</t>
  </si>
  <si>
    <t>QATAR53 - FMSC HBFM02</t>
  </si>
  <si>
    <t>14066</t>
  </si>
  <si>
    <t>-20' delay due to COM. issues between PTT1 and 2.   Missing baro knob</t>
  </si>
  <si>
    <t xml:space="preserve">TECH: Audio pc suddenly disconnected from launchpad </t>
  </si>
  <si>
    <t>IFTS41 - SD PGM02</t>
  </si>
  <si>
    <t>14067</t>
  </si>
  <si>
    <t xml:space="preserve">IP: PTT1 + 2 required a reload </t>
  </si>
  <si>
    <t>IFTS42 - SD PGM02</t>
  </si>
  <si>
    <t>14068</t>
  </si>
  <si>
    <t>IFTS58 - FMS NIT01</t>
  </si>
  <si>
    <t>14069</t>
  </si>
  <si>
    <t>IFTS38 - FMSC HACM02</t>
  </si>
  <si>
    <t>14070</t>
  </si>
  <si>
    <t>IFTS55 - FMS EMR01</t>
  </si>
  <si>
    <t>14071</t>
  </si>
  <si>
    <t>Baro was missing</t>
  </si>
  <si>
    <t>Checked inside the cockpit and verified the missing baro knob</t>
  </si>
  <si>
    <t>IFTS61 - FMS NIT01</t>
  </si>
  <si>
    <t>14072</t>
  </si>
  <si>
    <t>IFTS47 - NET PGM03</t>
  </si>
  <si>
    <t>14073</t>
  </si>
  <si>
    <t>AMI71 - SD AAR01</t>
  </si>
  <si>
    <t>14074</t>
  </si>
  <si>
    <t>IFTS40 - FMSC OACM01</t>
  </si>
  <si>
    <t>14075</t>
  </si>
  <si>
    <t>IFTS59 - FMS NIT01</t>
  </si>
  <si>
    <t>14076</t>
  </si>
  <si>
    <t>IFTS53 - PT NIT01</t>
  </si>
  <si>
    <t>14077</t>
  </si>
  <si>
    <t>IFTS39 - FMSC OACM02</t>
  </si>
  <si>
    <t>14078</t>
  </si>
  <si>
    <t>IFTS46 - NET PGM03</t>
  </si>
  <si>
    <t>14079</t>
  </si>
  <si>
    <t>IFTS45 - NET PGM03</t>
  </si>
  <si>
    <t>14080</t>
  </si>
  <si>
    <t>IFTS54 - FMS NIT01</t>
  </si>
  <si>
    <t>14081</t>
  </si>
  <si>
    <t>IFTS40 - FMSC OACM02</t>
  </si>
  <si>
    <t>14082</t>
  </si>
  <si>
    <t>IFTS53 - FMS NIT01</t>
  </si>
  <si>
    <t>14083</t>
  </si>
  <si>
    <t>IFTS37 - FMSC HACM02</t>
  </si>
  <si>
    <t>14084</t>
  </si>
  <si>
    <t>NET TLL01</t>
  </si>
  <si>
    <t>QATAR57 - NET TLL01</t>
  </si>
  <si>
    <t>14085</t>
  </si>
  <si>
    <t>Cadi yaw rall not matching W in HUD. Flight model? FCC T caption/warnings did not display.</t>
  </si>
  <si>
    <t>AMI34 - SD EMRSP01</t>
  </si>
  <si>
    <t>14086</t>
  </si>
  <si>
    <t>IFTS39 - FMSC HACM01</t>
  </si>
  <si>
    <t>14087</t>
  </si>
  <si>
    <t>IFTS60 - PT NIT01</t>
  </si>
  <si>
    <t>14088</t>
  </si>
  <si>
    <t>QATAR61 - NET TLL01</t>
  </si>
  <si>
    <t>14089</t>
  </si>
  <si>
    <t>UFCP Keyboard backlight u/s</t>
  </si>
  <si>
    <t>IFTS62 - FMS NIT01</t>
  </si>
  <si>
    <t>14090</t>
  </si>
  <si>
    <t>IFTS63 - FMS NIT01</t>
  </si>
  <si>
    <t>14091</t>
  </si>
  <si>
    <t>QATAR52 - FMSC HBFM01</t>
  </si>
  <si>
    <t>14092</t>
  </si>
  <si>
    <t>QATAR56 - NET TLL01</t>
  </si>
  <si>
    <t>14093</t>
  </si>
  <si>
    <t>NET TLL02</t>
  </si>
  <si>
    <t>QATAR57 - NET TLL02</t>
  </si>
  <si>
    <t>14094</t>
  </si>
  <si>
    <t>IFTS39 - FMSC HACM02</t>
  </si>
  <si>
    <t>14095</t>
  </si>
  <si>
    <t>SD OBFM01</t>
  </si>
  <si>
    <t>AMI70 - SD OBFM01</t>
  </si>
  <si>
    <t>14096</t>
  </si>
  <si>
    <t>AMI72 - SD OBFM01</t>
  </si>
  <si>
    <t>14097</t>
  </si>
  <si>
    <t>IFTS46 - FMS CAS01</t>
  </si>
  <si>
    <t>14098</t>
  </si>
  <si>
    <t>IFTS55 - PT NAV01</t>
  </si>
  <si>
    <t>14099</t>
  </si>
  <si>
    <t>IFTS45 - FMS CAS01</t>
  </si>
  <si>
    <t>14100</t>
  </si>
  <si>
    <t>IFTS47 - FMS CAS01</t>
  </si>
  <si>
    <t>14101</t>
  </si>
  <si>
    <t>QATAR56 - NET TLL02</t>
  </si>
  <si>
    <t>14102</t>
  </si>
  <si>
    <t>QATAR61 - NET TLL02</t>
  </si>
  <si>
    <t>14103</t>
  </si>
  <si>
    <t>AMI71 - SD OBFM01</t>
  </si>
  <si>
    <t>14104</t>
  </si>
  <si>
    <t>09:10</t>
  </si>
  <si>
    <t>AMI73 - SD OBFM01</t>
  </si>
  <si>
    <t>14105</t>
  </si>
  <si>
    <t>AMI72 - SD AAR01</t>
  </si>
  <si>
    <t>14106</t>
  </si>
  <si>
    <t>QATAR52 - FMSC HBFM02</t>
  </si>
  <si>
    <t>14107</t>
  </si>
  <si>
    <t>IFTS55 - PT NAV02</t>
  </si>
  <si>
    <t>14108</t>
  </si>
  <si>
    <t>IFTS45 - FMS CAS02</t>
  </si>
  <si>
    <t>14109</t>
  </si>
  <si>
    <t>IFTS46 - FMS CAS02</t>
  </si>
  <si>
    <t>14110</t>
  </si>
  <si>
    <t>IFTS60 - FMS NIT01</t>
  </si>
  <si>
    <t>14111</t>
  </si>
  <si>
    <t>AMI69 - SD TI01</t>
  </si>
  <si>
    <t>14112</t>
  </si>
  <si>
    <t>AMI67 - SD TI01</t>
  </si>
  <si>
    <t>14113</t>
  </si>
  <si>
    <t>AMI64 - SD TI01</t>
  </si>
  <si>
    <t>14114</t>
  </si>
  <si>
    <t>AMI66 - SD TI01</t>
  </si>
  <si>
    <t>14115</t>
  </si>
  <si>
    <t>IFTS40 - FMSC HACM01</t>
  </si>
  <si>
    <t>14116</t>
  </si>
  <si>
    <t>NET TLL02 RR01</t>
  </si>
  <si>
    <t>QATAR61 - NET TLL02 RR01</t>
  </si>
  <si>
    <t>14117</t>
  </si>
  <si>
    <t>QATAR56 - NET PGM01</t>
  </si>
  <si>
    <t>14118</t>
  </si>
  <si>
    <t xml:space="preserve">The student didn't bring back the cockpit </t>
  </si>
  <si>
    <t>QATAR57 - NET PGM01</t>
  </si>
  <si>
    <t>14119</t>
  </si>
  <si>
    <t>AMI73 - SD OBFM02</t>
  </si>
  <si>
    <t>14120</t>
  </si>
  <si>
    <t>AMI72 - SD OBFM02</t>
  </si>
  <si>
    <t>14121</t>
  </si>
  <si>
    <t>AMI70 - SD OBFM02</t>
  </si>
  <si>
    <t>14122</t>
  </si>
  <si>
    <t>AMI65 - SD TI01</t>
  </si>
  <si>
    <t>14123</t>
  </si>
  <si>
    <t>AMI68 - SD TI01</t>
  </si>
  <si>
    <t>14124</t>
  </si>
  <si>
    <t>IFTS41 - SD CASV01</t>
  </si>
  <si>
    <t>14125</t>
  </si>
  <si>
    <t>QATAR52 - PT ERT02</t>
  </si>
  <si>
    <t>14126</t>
  </si>
  <si>
    <t>IFTS41 - SD CASP01</t>
  </si>
  <si>
    <t>14127</t>
  </si>
  <si>
    <t>IFTS42 - SD CASP01</t>
  </si>
  <si>
    <t>14128</t>
  </si>
  <si>
    <t>AMI70 - SD NVG01</t>
  </si>
  <si>
    <t>14129</t>
  </si>
  <si>
    <t>FMS CAS02 CPL01</t>
  </si>
  <si>
    <t>IFTS47 - FMS CAS02 CPL01</t>
  </si>
  <si>
    <t>14130</t>
  </si>
  <si>
    <t>QATAR56 - NET PGM02</t>
  </si>
  <si>
    <t>14131</t>
  </si>
  <si>
    <t>QATAR52 - FMS CAS02</t>
  </si>
  <si>
    <t>14132</t>
  </si>
  <si>
    <t>IFTS55 - PT NIT01</t>
  </si>
  <si>
    <t>14133</t>
  </si>
  <si>
    <t>AMI72 - SD NVG01</t>
  </si>
  <si>
    <t>14134</t>
  </si>
  <si>
    <t>IFTS42 - SD CASV01</t>
  </si>
  <si>
    <t>14135</t>
  </si>
  <si>
    <t>MIG 29 track mode on PTT3 -P, PTT3 only SR indication on EWS</t>
  </si>
  <si>
    <t>AMI65 - SD TI02</t>
  </si>
  <si>
    <t>14136</t>
  </si>
  <si>
    <t>SD NAV01</t>
  </si>
  <si>
    <t>AMI34 - SD NAV01</t>
  </si>
  <si>
    <t>14137</t>
  </si>
  <si>
    <t>AMI68 - SD TI02</t>
  </si>
  <si>
    <t>14138</t>
  </si>
  <si>
    <t>AMI73 - SD NVG01</t>
  </si>
  <si>
    <t>14139</t>
  </si>
  <si>
    <t>AMI66 - SD TI02</t>
  </si>
  <si>
    <t>14140</t>
  </si>
  <si>
    <t>AMI70 - SD BFFNVG01</t>
  </si>
  <si>
    <t>14141</t>
  </si>
  <si>
    <t>QATAR56 - NET PGM03</t>
  </si>
  <si>
    <t>14142</t>
  </si>
  <si>
    <t>AMI72 - SD BFFNVG01</t>
  </si>
  <si>
    <t>14143</t>
  </si>
  <si>
    <t>SD TINVG01</t>
  </si>
  <si>
    <t>AMI65 - SD TINVG01</t>
  </si>
  <si>
    <t>14144</t>
  </si>
  <si>
    <t>IFTS55 - FMS NIT01</t>
  </si>
  <si>
    <t>14145</t>
  </si>
  <si>
    <t>M346 companioin entity shows as M339 in TGP</t>
  </si>
  <si>
    <t>AMI68 - SD TINVG01</t>
  </si>
  <si>
    <t>14146</t>
  </si>
  <si>
    <t>QATAR57 - NET PGM02</t>
  </si>
  <si>
    <t>14147</t>
  </si>
  <si>
    <t>AMI69 - SD TI02</t>
  </si>
  <si>
    <t>14148</t>
  </si>
  <si>
    <t>IFTS71 - PT FAM01</t>
  </si>
  <si>
    <t>14149</t>
  </si>
  <si>
    <t>QATAR52 - NET BTAG01</t>
  </si>
  <si>
    <t>14150</t>
  </si>
  <si>
    <t>AMI64 - SD TI02</t>
  </si>
  <si>
    <t>14151</t>
  </si>
  <si>
    <t>LIFT IFTS 25-01 SGP</t>
  </si>
  <si>
    <t>IFTS68 - PT FAM01</t>
  </si>
  <si>
    <t>14152</t>
  </si>
  <si>
    <t>IFTS70 - PT FAM01</t>
  </si>
  <si>
    <t>14153</t>
  </si>
  <si>
    <t>AMI73 - SD BFFNVG01</t>
  </si>
  <si>
    <t>14154</t>
  </si>
  <si>
    <t>AMI66 - SD TINVG01</t>
  </si>
  <si>
    <t>14155</t>
  </si>
  <si>
    <t>QATAR60 - NET TLL01</t>
  </si>
  <si>
    <t>14156</t>
  </si>
  <si>
    <t>FMSC HACM02 CPL01</t>
  </si>
  <si>
    <t>IFTS40 - FMSC HACM02 CPL01</t>
  </si>
  <si>
    <t>14157</t>
  </si>
  <si>
    <t>IP left at 16:15.</t>
  </si>
  <si>
    <t>AMI69 - SD TINVG01</t>
  </si>
  <si>
    <t>14158</t>
  </si>
  <si>
    <t>IFTS69 - PT FAM01</t>
  </si>
  <si>
    <t>14159</t>
  </si>
  <si>
    <t>Plan check flight plan for PGM03 has changed</t>
  </si>
  <si>
    <t>QATAR57 - NET PGM03</t>
  </si>
  <si>
    <t>14160</t>
  </si>
  <si>
    <t>QATAR52 - NET BTAG02</t>
  </si>
  <si>
    <t>14161</t>
  </si>
  <si>
    <t>QATAR55 - NET BTAG01</t>
  </si>
  <si>
    <t>14162</t>
  </si>
  <si>
    <t>REP2 Flickering</t>
  </si>
  <si>
    <t>QATAR54 - NET BTAG01</t>
  </si>
  <si>
    <t>14163</t>
  </si>
  <si>
    <t>IFTS69 - PT FAM02</t>
  </si>
  <si>
    <t>14164</t>
  </si>
  <si>
    <t>Control loading fail. Toe brakes fail.</t>
  </si>
  <si>
    <t>IFTS70 - PT FAM02</t>
  </si>
  <si>
    <t>14165</t>
  </si>
  <si>
    <t xml:space="preserve">intercom not working in the cockpit </t>
  </si>
  <si>
    <t>Intermittent intercom audio coming from the cockpit towards the IOS, comunications using radio comm was fully operational.</t>
  </si>
  <si>
    <t>QATAR61 - NET PGM01</t>
  </si>
  <si>
    <t>14166</t>
  </si>
  <si>
    <t>IFTS68 - PT FAM02</t>
  </si>
  <si>
    <t>14167</t>
  </si>
  <si>
    <t>IFTS71 - PT FAM02</t>
  </si>
  <si>
    <t>14168</t>
  </si>
  <si>
    <t>QATAR60 - NET TLL02</t>
  </si>
  <si>
    <t>14169</t>
  </si>
  <si>
    <t>QATAR56 - FMS NVG01</t>
  </si>
  <si>
    <t>14170</t>
  </si>
  <si>
    <t>AMI67 - SD TI02</t>
  </si>
  <si>
    <t>14171</t>
  </si>
  <si>
    <t>SD QRA01</t>
  </si>
  <si>
    <t>AMI65 - SD QRA01</t>
  </si>
  <si>
    <t>14172</t>
  </si>
  <si>
    <t>-SU-30MK2 not showing  on TGP</t>
  </si>
  <si>
    <t>AMI68 - SD QRA01</t>
  </si>
  <si>
    <t>14173</t>
  </si>
  <si>
    <t>QATAR61 - NET PGM02</t>
  </si>
  <si>
    <t>14174</t>
  </si>
  <si>
    <t>IFTS69 - FMS CF01</t>
  </si>
  <si>
    <t>14175</t>
  </si>
  <si>
    <t>IFTS70 - FMS CF01</t>
  </si>
  <si>
    <t>14176</t>
  </si>
  <si>
    <t>QATAR53 - NET BTAG01</t>
  </si>
  <si>
    <t>14177</t>
  </si>
  <si>
    <t>IFTS68 - FMS CF01</t>
  </si>
  <si>
    <t>14178</t>
  </si>
  <si>
    <t>IFTS71 - FMS CF01</t>
  </si>
  <si>
    <t>14179</t>
  </si>
  <si>
    <t>QATAR61 - NET PGM03</t>
  </si>
  <si>
    <t>14180</t>
  </si>
  <si>
    <t>QATAR60 - NET TLL02 RR01</t>
  </si>
  <si>
    <t>14181</t>
  </si>
  <si>
    <t>QATAR58 - NET TLL01</t>
  </si>
  <si>
    <t>14182</t>
  </si>
  <si>
    <t>PTT1 ETTS fail</t>
  </si>
  <si>
    <t>IFTS71 - FMS CF02</t>
  </si>
  <si>
    <t>14183</t>
  </si>
  <si>
    <t>AMI67 - SD QRA01</t>
  </si>
  <si>
    <t>14184</t>
  </si>
  <si>
    <t>AMI64 - SD QRA01</t>
  </si>
  <si>
    <t>14185</t>
  </si>
  <si>
    <t>IFTS70 - FMS CF02</t>
  </si>
  <si>
    <t>14186</t>
  </si>
  <si>
    <t>IFTS68 - FMS CF02</t>
  </si>
  <si>
    <t>14187</t>
  </si>
  <si>
    <t>IFTS69 - FMS CF02</t>
  </si>
  <si>
    <t>14188</t>
  </si>
  <si>
    <t>AMI66 - SD QRA01</t>
  </si>
  <si>
    <t>14189</t>
  </si>
  <si>
    <t>AMI69 - SD QRA01</t>
  </si>
  <si>
    <t>14190</t>
  </si>
  <si>
    <t>IFTS65 - FMS EMR01</t>
  </si>
  <si>
    <t>14191</t>
  </si>
  <si>
    <t>SD DBFM01</t>
  </si>
  <si>
    <t>AMI70 - SD DBFM01</t>
  </si>
  <si>
    <t>14192</t>
  </si>
  <si>
    <t>AMI72 - SD DBFM01</t>
  </si>
  <si>
    <t>14193</t>
  </si>
  <si>
    <t>QATAR54 - NET BTAG02</t>
  </si>
  <si>
    <t>14194</t>
  </si>
  <si>
    <t>QATAR53 - NET BTAG02</t>
  </si>
  <si>
    <t>14195</t>
  </si>
  <si>
    <t>QATAR57 - PT ERT01</t>
  </si>
  <si>
    <t>14196</t>
  </si>
  <si>
    <t>QATAR50 - FMSC DACM01</t>
  </si>
  <si>
    <t>14197</t>
  </si>
  <si>
    <t>SP didn't bring back the cockpit</t>
  </si>
  <si>
    <t>QATAR51 - FMSC DACM01</t>
  </si>
  <si>
    <t>14198</t>
  </si>
  <si>
    <t>IFTS68 - PT IF01</t>
  </si>
  <si>
    <t>14199</t>
  </si>
  <si>
    <t>IFTS43 - FMSC DACM01</t>
  </si>
  <si>
    <t>14200</t>
  </si>
  <si>
    <t>AMI64 - SD QRA02</t>
  </si>
  <si>
    <t>14201</t>
  </si>
  <si>
    <t>AMI67 - SD QRA02</t>
  </si>
  <si>
    <t>14202</t>
  </si>
  <si>
    <t>IFTS69 - PT IF01</t>
  </si>
  <si>
    <t>14203</t>
  </si>
  <si>
    <t>QATAR55 - NET BTAG02</t>
  </si>
  <si>
    <t>14204</t>
  </si>
  <si>
    <t>AMI71 - SD NVG01</t>
  </si>
  <si>
    <t>14205</t>
  </si>
  <si>
    <t>Repositioning issues</t>
  </si>
  <si>
    <t>Altitude and position were wrongly frozen on IOSC from IP</t>
  </si>
  <si>
    <t>IFTS70 - PT IF01</t>
  </si>
  <si>
    <t>14206</t>
  </si>
  <si>
    <t>AMI69 - SD QRA02</t>
  </si>
  <si>
    <t>14207</t>
  </si>
  <si>
    <t>AMI66 - SD QRA02</t>
  </si>
  <si>
    <t>14208</t>
  </si>
  <si>
    <t>IP: Top PJ not working</t>
  </si>
  <si>
    <t>IFTS44 - FMSC DACM01</t>
  </si>
  <si>
    <t>14209</t>
  </si>
  <si>
    <t>IFTS66 - FMS EMR01</t>
  </si>
  <si>
    <t>14210</t>
  </si>
  <si>
    <t xml:space="preserve"> FMS EMR01</t>
  </si>
  <si>
    <t>IFTS67 -  FMS EMR01</t>
  </si>
  <si>
    <t>14211</t>
  </si>
  <si>
    <t>QATAR61 - PT AAR01</t>
  </si>
  <si>
    <t>14212</t>
  </si>
  <si>
    <t>IFTS67 - FMS EMR01</t>
  </si>
  <si>
    <t>14213</t>
  </si>
  <si>
    <t>Problems with ULTD2's simulation, could not be recovered in time.</t>
  </si>
  <si>
    <t>QATAR60 - NET PGM02</t>
  </si>
  <si>
    <t>14214</t>
  </si>
  <si>
    <t>CNX for technical</t>
  </si>
  <si>
    <t>The A/C, during the taxi manouvres, gittered and jumped, making controlling the ownship impossible. Various troubleshooting attempts were made to recover the situation, inclunding moving the A/C in the air to skip the taxi and T/O. There was no time left to perform further troubleshooting.</t>
  </si>
  <si>
    <t>QATAR58 - NET PGM02</t>
  </si>
  <si>
    <t>14215</t>
  </si>
  <si>
    <t>QATAR54 - FMSC DACM01</t>
  </si>
  <si>
    <t>14216</t>
  </si>
  <si>
    <t>QATAR53 - FMSC DACM01</t>
  </si>
  <si>
    <t>14217</t>
  </si>
  <si>
    <t>QATAR55 - PT ERT03</t>
  </si>
  <si>
    <t>14218</t>
  </si>
  <si>
    <t>IFTS43 - FMSC DACM02</t>
  </si>
  <si>
    <t>14219</t>
  </si>
  <si>
    <t>QATAR61 - FMS AAR01</t>
  </si>
  <si>
    <t>14220</t>
  </si>
  <si>
    <t>IFTS70 - PT IF02</t>
  </si>
  <si>
    <t>14221</t>
  </si>
  <si>
    <t>PT LLF01</t>
  </si>
  <si>
    <t>IFTS52 - PT LLF01</t>
  </si>
  <si>
    <t>14222</t>
  </si>
  <si>
    <t>QATAR53 - FMSC DACM02</t>
  </si>
  <si>
    <t>14223</t>
  </si>
  <si>
    <t>QATAR54 - FMSC DACM02</t>
  </si>
  <si>
    <t>14224</t>
  </si>
  <si>
    <t>IFTS51 - PT LLF01</t>
  </si>
  <si>
    <t>14225</t>
  </si>
  <si>
    <t>AMI67 - SD TINVG01</t>
  </si>
  <si>
    <t>14226</t>
  </si>
  <si>
    <t>IFTS44 - FMSC DACM02</t>
  </si>
  <si>
    <t>14227</t>
  </si>
  <si>
    <t>AMI75 - PT FAM01</t>
  </si>
  <si>
    <t>14228</t>
  </si>
  <si>
    <t>QATAR58 - NET TLL02</t>
  </si>
  <si>
    <t>14229</t>
  </si>
  <si>
    <t>IFTS52 - FMS LLF01</t>
  </si>
  <si>
    <t>14230</t>
  </si>
  <si>
    <t>IFTS68 - PT IF02</t>
  </si>
  <si>
    <t>14231</t>
  </si>
  <si>
    <t>IFTS69 - PT IF02</t>
  </si>
  <si>
    <t>14232</t>
  </si>
  <si>
    <t>QATAR50 - FMSC DACM02</t>
  </si>
  <si>
    <t>14233</t>
  </si>
  <si>
    <t>AMI64 - SD TINVG01</t>
  </si>
  <si>
    <t>14234</t>
  </si>
  <si>
    <t>IFTS49 - SD NIT01</t>
  </si>
  <si>
    <t>14235</t>
  </si>
  <si>
    <t>Session started later because there was a scheduled visit</t>
  </si>
  <si>
    <t>IFTS51 - FMS LLF01</t>
  </si>
  <si>
    <t>14236</t>
  </si>
  <si>
    <t>QATAR51 - FMSC DACM02</t>
  </si>
  <si>
    <t>14237</t>
  </si>
  <si>
    <t>IFTS71 - PT IF02</t>
  </si>
  <si>
    <t>14238</t>
  </si>
  <si>
    <t>QATAR54 - FMSC OACM01</t>
  </si>
  <si>
    <t>14239</t>
  </si>
  <si>
    <t>IFTS39 - PT R2R01</t>
  </si>
  <si>
    <t>14240</t>
  </si>
  <si>
    <t>IFTS40 - PT R2R01</t>
  </si>
  <si>
    <t>14241</t>
  </si>
  <si>
    <t>QATAR50 - FMSC OACM01</t>
  </si>
  <si>
    <t>14242</t>
  </si>
  <si>
    <t>IFTS64 - FMS EMR01</t>
  </si>
  <si>
    <t>14243</t>
  </si>
  <si>
    <t>IFTS66 - PT NAV01</t>
  </si>
  <si>
    <t>14244</t>
  </si>
  <si>
    <t>IFTS67 - PT NAV01</t>
  </si>
  <si>
    <t>14245</t>
  </si>
  <si>
    <t>SD SMI01</t>
  </si>
  <si>
    <t>AMI67 - SD SMI01</t>
  </si>
  <si>
    <t>14246</t>
  </si>
  <si>
    <t>AMI64 - SD SMI01</t>
  </si>
  <si>
    <t>14247</t>
  </si>
  <si>
    <t>IFTS40 - PT R2R02</t>
  </si>
  <si>
    <t>14248</t>
  </si>
  <si>
    <t>IFTS39 - PT R2R02</t>
  </si>
  <si>
    <t>14249</t>
  </si>
  <si>
    <t>AMI68 - SD QRA02</t>
  </si>
  <si>
    <t>14250</t>
  </si>
  <si>
    <t>AMI65 - SD QRA02</t>
  </si>
  <si>
    <t>14251</t>
  </si>
  <si>
    <t>FMS LLF02</t>
  </si>
  <si>
    <t>IFTS52 - FMS LLF02</t>
  </si>
  <si>
    <t>14252</t>
  </si>
  <si>
    <t>IFTS68 - PT EMR01</t>
  </si>
  <si>
    <t>14253</t>
  </si>
  <si>
    <t>IFTS69 - PT EMR01</t>
  </si>
  <si>
    <t>14254</t>
  </si>
  <si>
    <t>Broken chair in IOS, very unconfortable for instructor</t>
  </si>
  <si>
    <t>AMI69 - SD SMI01</t>
  </si>
  <si>
    <t>14255</t>
  </si>
  <si>
    <t>AMI66 - SD SMI01</t>
  </si>
  <si>
    <t>14256</t>
  </si>
  <si>
    <t>IFTS51 - FMS LLF02</t>
  </si>
  <si>
    <t>14257</t>
  </si>
  <si>
    <t>IFTS70 - PT EMR01</t>
  </si>
  <si>
    <t>14258</t>
  </si>
  <si>
    <t>IFTS71 - PT EMR01</t>
  </si>
  <si>
    <t>14259</t>
  </si>
  <si>
    <t>QATAR53 - FMSC OACM01</t>
  </si>
  <si>
    <t>14260</t>
  </si>
  <si>
    <t>QATAR61 - FMS NVG01</t>
  </si>
  <si>
    <t>14261</t>
  </si>
  <si>
    <t>Trainee lost voice communication with IOS</t>
  </si>
  <si>
    <t>QATAR60 - PT AAR01</t>
  </si>
  <si>
    <t>14262</t>
  </si>
  <si>
    <t>SD ERT01</t>
  </si>
  <si>
    <t>AMI70 - SD ERT01</t>
  </si>
  <si>
    <t>14263</t>
  </si>
  <si>
    <t>QATAR53 - FMSC OACM02</t>
  </si>
  <si>
    <t>14264</t>
  </si>
  <si>
    <t>QATAR54 - FMSC OACM02</t>
  </si>
  <si>
    <t>14265</t>
  </si>
  <si>
    <t>IFTS48 - SD NIT01</t>
  </si>
  <si>
    <t>14266</t>
  </si>
  <si>
    <t>QATAR51 - FMSC OACM01</t>
  </si>
  <si>
    <t>14267</t>
  </si>
  <si>
    <t>FMS LLF03</t>
  </si>
  <si>
    <t>IFTS51 - FMS LLF03</t>
  </si>
  <si>
    <t>14268</t>
  </si>
  <si>
    <t>IFTS54 - PT LLF01</t>
  </si>
  <si>
    <t>14269</t>
  </si>
  <si>
    <t>QATAR50 - FMSC OACM02</t>
  </si>
  <si>
    <t>14270</t>
  </si>
  <si>
    <t>IFTS52 - FMS LLF03</t>
  </si>
  <si>
    <t>14271</t>
  </si>
  <si>
    <t>QATAR56 - PT ERT01</t>
  </si>
  <si>
    <t>14272</t>
  </si>
  <si>
    <t>IFTS67 - PT NAV02</t>
  </si>
  <si>
    <t>14273</t>
  </si>
  <si>
    <t>Chairs unsafe for work posture on console</t>
  </si>
  <si>
    <t>AMI68 - SD SMI01</t>
  </si>
  <si>
    <t>14274</t>
  </si>
  <si>
    <t>SD SMI01 RR03</t>
  </si>
  <si>
    <t>AMI66 - SD SMI01 RR03</t>
  </si>
  <si>
    <t>14275</t>
  </si>
  <si>
    <t>IFTS39 - PT BVR01</t>
  </si>
  <si>
    <t>14276</t>
  </si>
  <si>
    <t>With MIG-29 RDR  ETTS failure</t>
  </si>
  <si>
    <t>No IP call received</t>
  </si>
  <si>
    <t>IFTS40 - PT BVR01</t>
  </si>
  <si>
    <t>14277</t>
  </si>
  <si>
    <t>Differences between IOS and cockpit displays with ESS bus emergency</t>
  </si>
  <si>
    <t>Problem already known and under analysis</t>
  </si>
  <si>
    <t>IFTS71 - PT EMR02</t>
  </si>
  <si>
    <t>14278</t>
  </si>
  <si>
    <t>QATAR51 - NET BTAG01</t>
  </si>
  <si>
    <t>14279</t>
  </si>
  <si>
    <t>QATAR57 - PT AAR01</t>
  </si>
  <si>
    <t>14280</t>
  </si>
  <si>
    <t>IFTS65 - PT NAV01</t>
  </si>
  <si>
    <t>14281</t>
  </si>
  <si>
    <t>IFTS62 - PT LLF01</t>
  </si>
  <si>
    <t>14282</t>
  </si>
  <si>
    <t>IFTS68 - PT EMR02</t>
  </si>
  <si>
    <t>14283</t>
  </si>
  <si>
    <t>IFTS69 - PT EMR02</t>
  </si>
  <si>
    <t>14284</t>
  </si>
  <si>
    <t>IFTS70 - PT EMR02</t>
  </si>
  <si>
    <t>14285</t>
  </si>
  <si>
    <t>QATAR50 - NET BTAG01</t>
  </si>
  <si>
    <t>14286</t>
  </si>
  <si>
    <t>Student didn't bring back the cockpit.</t>
  </si>
  <si>
    <t>QATAR51 - FMSC OACM02</t>
  </si>
  <si>
    <t>14287</t>
  </si>
  <si>
    <t>IFTS37 - PT R2R01</t>
  </si>
  <si>
    <t>14288</t>
  </si>
  <si>
    <t>IFTS38 - PT R2R01</t>
  </si>
  <si>
    <t>14289</t>
  </si>
  <si>
    <t>QATAR57 - FMS AAR01</t>
  </si>
  <si>
    <t>14290</t>
  </si>
  <si>
    <t>Strive not showing lights regardless of load setting. FMS1 to PTT D/L contact not showed on PTT</t>
  </si>
  <si>
    <t>AMI65 - SD SMI01</t>
  </si>
  <si>
    <t>14291</t>
  </si>
  <si>
    <t>IFTS39 - PT BVR02</t>
  </si>
  <si>
    <t>14292</t>
  </si>
  <si>
    <t>IFTS40 - PT BVR02</t>
  </si>
  <si>
    <t>14293</t>
  </si>
  <si>
    <t>IFTS66 - PT NAV02</t>
  </si>
  <si>
    <t>14294</t>
  </si>
  <si>
    <t>IFTS64 - PT NAV01</t>
  </si>
  <si>
    <t>14295</t>
  </si>
  <si>
    <t>IFTS48 - SD SLL01</t>
  </si>
  <si>
    <t>14296</t>
  </si>
  <si>
    <t>IFTS49 - SD SLL01</t>
  </si>
  <si>
    <t>14297</t>
  </si>
  <si>
    <t>QATAR56 - PT AAR01</t>
  </si>
  <si>
    <t>14298</t>
  </si>
  <si>
    <t>QATAR58 - NET PGM01</t>
  </si>
  <si>
    <t>14299</t>
  </si>
  <si>
    <t>QATAR60 - NET PGM01</t>
  </si>
  <si>
    <t>14300</t>
  </si>
  <si>
    <t>QATAR61 - NET BFFNVG01</t>
  </si>
  <si>
    <t>14301</t>
  </si>
  <si>
    <t>IP: Cockpit frozen 2 times: reset OK</t>
  </si>
  <si>
    <t>IFTS54 - FMS LLF01</t>
  </si>
  <si>
    <t>14302</t>
  </si>
  <si>
    <t>IFTS43 - FMSC OACM01</t>
  </si>
  <si>
    <t>14303</t>
  </si>
  <si>
    <t>QATAR56 - NET BFFNVG01</t>
  </si>
  <si>
    <t>14304</t>
  </si>
  <si>
    <t>AMI72 - SD ERT01</t>
  </si>
  <si>
    <t>14305</t>
  </si>
  <si>
    <t>IFTS70 - PT EMR03</t>
  </si>
  <si>
    <t>14306</t>
  </si>
  <si>
    <t xml:space="preserve">After activating TACAN for Decimo, the signal is lost a few seconds after. Not enough time to recover. </t>
  </si>
  <si>
    <t>IFTS66 - PT NIT01</t>
  </si>
  <si>
    <t>14307</t>
  </si>
  <si>
    <t>IFTS71 - PT EMR03</t>
  </si>
  <si>
    <t>14308</t>
  </si>
  <si>
    <t>IFTS68 - PT EMR03</t>
  </si>
  <si>
    <t>14309</t>
  </si>
  <si>
    <t>IFTS69 - PT EMR03</t>
  </si>
  <si>
    <t>14310</t>
  </si>
  <si>
    <t>IFTS64 - PT NAV02</t>
  </si>
  <si>
    <t>14311</t>
  </si>
  <si>
    <t>QATAR50 - FMSC HACM01</t>
  </si>
  <si>
    <t>14312</t>
  </si>
  <si>
    <t>IFTS62 - FMS LLF02</t>
  </si>
  <si>
    <t>14313</t>
  </si>
  <si>
    <t>IFTS63 - PT LLF01</t>
  </si>
  <si>
    <t>14314</t>
  </si>
  <si>
    <t>AMI73 - SD ERT01</t>
  </si>
  <si>
    <t>14315</t>
  </si>
  <si>
    <t>IFTS52 - NET TLL01</t>
  </si>
  <si>
    <t>14316</t>
  </si>
  <si>
    <t>NO FPL on HSD avlb</t>
  </si>
  <si>
    <t>IFTS51 - NET TLL01</t>
  </si>
  <si>
    <t>14317</t>
  </si>
  <si>
    <t>IFTS54 - FMS LLF02</t>
  </si>
  <si>
    <t>14318</t>
  </si>
  <si>
    <t>IFTS53 - PT LLF01</t>
  </si>
  <si>
    <t>14319</t>
  </si>
  <si>
    <t>QATAR56 - FMS AAR01</t>
  </si>
  <si>
    <t>14320</t>
  </si>
  <si>
    <t>IFTS43 - FMSC OACM02</t>
  </si>
  <si>
    <t>14321</t>
  </si>
  <si>
    <t>IFTS44 - FMSC OACM01</t>
  </si>
  <si>
    <t>14322</t>
  </si>
  <si>
    <t>IFTS48 - SD SLL02</t>
  </si>
  <si>
    <t>14323</t>
  </si>
  <si>
    <t>Boot / systems screen on center MFD in last 5' of sim. Not affective outcome</t>
  </si>
  <si>
    <t>IFTS39 - NET QRA01</t>
  </si>
  <si>
    <t>14324</t>
  </si>
  <si>
    <t>IFTS40 - NET QRA01</t>
  </si>
  <si>
    <t>14325</t>
  </si>
  <si>
    <t>IFTS37 - PT R2R02</t>
  </si>
  <si>
    <t>14326</t>
  </si>
  <si>
    <t>IFTS38 - PT R2R02</t>
  </si>
  <si>
    <t>14327</t>
  </si>
  <si>
    <t>IFTS49 - SD SLL02</t>
  </si>
  <si>
    <t>14328</t>
  </si>
  <si>
    <t>QATAR53 - FMSC HACM01</t>
  </si>
  <si>
    <t>14329</t>
  </si>
  <si>
    <t>LSIP IFTS 23-04</t>
  </si>
  <si>
    <t>IFTS22 - SUPP</t>
  </si>
  <si>
    <t>14330</t>
  </si>
  <si>
    <t>AMI70 - SD DBFM02</t>
  </si>
  <si>
    <t>14331</t>
  </si>
  <si>
    <t>AMI72 - SD DBFM02</t>
  </si>
  <si>
    <t>14332</t>
  </si>
  <si>
    <t>IFTS37 - PT BVR01</t>
  </si>
  <si>
    <t>14333</t>
  </si>
  <si>
    <t>FMS OACM02</t>
  </si>
  <si>
    <t>IFTS44 - FMS OACM02</t>
  </si>
  <si>
    <t>14334</t>
  </si>
  <si>
    <t>IFTS38 - PT BVR01</t>
  </si>
  <si>
    <t>14335</t>
  </si>
  <si>
    <t>IFTS40 - NET QRA02</t>
  </si>
  <si>
    <t>14336</t>
  </si>
  <si>
    <t>IFTS39 - NET QRA02</t>
  </si>
  <si>
    <t>14337</t>
  </si>
  <si>
    <t>IFTS51 - NET TLL02</t>
  </si>
  <si>
    <t>14338</t>
  </si>
  <si>
    <t>IFTS52 - NET TLL02</t>
  </si>
  <si>
    <t>14339</t>
  </si>
  <si>
    <t>IFTS54 - FMS LLF03</t>
  </si>
  <si>
    <t>14340</t>
  </si>
  <si>
    <t>Channel of IP Box is not woking. MFD's on IP Consolle are not working</t>
  </si>
  <si>
    <t>IFTS70 - PT EMR04</t>
  </si>
  <si>
    <t>14341</t>
  </si>
  <si>
    <t>IFTS71 - PT EMR04</t>
  </si>
  <si>
    <t>14342</t>
  </si>
  <si>
    <t>IFTS68 - PT EMR04</t>
  </si>
  <si>
    <t>14343</t>
  </si>
  <si>
    <t>IFTS69 - PT EMR04</t>
  </si>
  <si>
    <t>14344</t>
  </si>
  <si>
    <t>IFTS53 - FMS LLF01</t>
  </si>
  <si>
    <t>14345</t>
  </si>
  <si>
    <t>FMSC BFM01</t>
  </si>
  <si>
    <t>IFTS58 - FMSC BFM01</t>
  </si>
  <si>
    <t>14346</t>
  </si>
  <si>
    <t>SD R2V01</t>
  </si>
  <si>
    <t>AMI66 - SD R2V01</t>
  </si>
  <si>
    <t>14347</t>
  </si>
  <si>
    <t>AMI64 - SD R2V01</t>
  </si>
  <si>
    <t>14348</t>
  </si>
  <si>
    <t>IFTS62 - FMS LLF03</t>
  </si>
  <si>
    <t>14349</t>
  </si>
  <si>
    <t>IFTS59 - FMSC BFM01</t>
  </si>
  <si>
    <t>14350</t>
  </si>
  <si>
    <t>AMI65 - SD R2V01</t>
  </si>
  <si>
    <t>14351</t>
  </si>
  <si>
    <t>AMI68 - SD R2V01</t>
  </si>
  <si>
    <t>14352</t>
  </si>
  <si>
    <t>IFTS63 - FMS LLF01</t>
  </si>
  <si>
    <t>14353</t>
  </si>
  <si>
    <t>IFTS58 - FMSC BFM02</t>
  </si>
  <si>
    <t>14354</t>
  </si>
  <si>
    <t>NET PGM02 CPL01</t>
  </si>
  <si>
    <t>QATAR60 - NET PGM02 CPL01</t>
  </si>
  <si>
    <t>14355</t>
  </si>
  <si>
    <t>QATAR58 - NET PGM02 CPL01</t>
  </si>
  <si>
    <t>14356</t>
  </si>
  <si>
    <t>IFTS68 - FMS CF03</t>
  </si>
  <si>
    <t>14357</t>
  </si>
  <si>
    <t>Main comm headset U/S, engine pwr/rpm seems excessively high at idle airborne about 73% NH.</t>
  </si>
  <si>
    <t>IFTS69 - FMS CF03</t>
  </si>
  <si>
    <t>14358</t>
  </si>
  <si>
    <t>IFTS59 - FMSC BFM02</t>
  </si>
  <si>
    <t>14359</t>
  </si>
  <si>
    <t>SD R2V02</t>
  </si>
  <si>
    <t>AMI64 - SD R2V02</t>
  </si>
  <si>
    <t>14360</t>
  </si>
  <si>
    <t>AMI66 - SD R2V02</t>
  </si>
  <si>
    <t>14361</t>
  </si>
  <si>
    <t>IFTS70 - FMS CF03</t>
  </si>
  <si>
    <t>14362</t>
  </si>
  <si>
    <t>IFTS65 - PT NAV02</t>
  </si>
  <si>
    <t>14363</t>
  </si>
  <si>
    <t>IFTS41 - SD FLL01</t>
  </si>
  <si>
    <t>14364</t>
  </si>
  <si>
    <t>IFTS42 - SD FLL01</t>
  </si>
  <si>
    <t>14365</t>
  </si>
  <si>
    <t>IFTS62 - FMSC RNG01</t>
  </si>
  <si>
    <t>14366</t>
  </si>
  <si>
    <t>IFTS71 - FMS CF03</t>
  </si>
  <si>
    <t>14367</t>
  </si>
  <si>
    <t>High engine thrust at idle</t>
  </si>
  <si>
    <t>QATAR61 - PT ERT01</t>
  </si>
  <si>
    <t>14368</t>
  </si>
  <si>
    <t>NET TLL03</t>
  </si>
  <si>
    <t>IP: During last 2 minutes frontal visual overlaping showing two different imagines (one one a turn an one level)</t>
  </si>
  <si>
    <t>TECH: OTW01A: the application stopped rendering for at least 5 seconds</t>
  </si>
  <si>
    <t>IFTS52 - NET TLL03</t>
  </si>
  <si>
    <t>14369</t>
  </si>
  <si>
    <t>IFTS51 - NET TLL03</t>
  </si>
  <si>
    <t>14370</t>
  </si>
  <si>
    <t>IFTS38 - PT BVR02</t>
  </si>
  <si>
    <t>14371</t>
  </si>
  <si>
    <t>LEF locked fault selected but no effect. LEF DEGR selected caution but no effect.</t>
  </si>
  <si>
    <t>IFTS63 - FMS LLF02</t>
  </si>
  <si>
    <t>14372</t>
  </si>
  <si>
    <t>AMI69 - SD R2V01</t>
  </si>
  <si>
    <t>14373</t>
  </si>
  <si>
    <t>AMI67 - SD R2V01</t>
  </si>
  <si>
    <t>14374</t>
  </si>
  <si>
    <t>IFTS37 - PT BVR02</t>
  </si>
  <si>
    <t>14375</t>
  </si>
  <si>
    <t>IFTS53 - FMS LLF02</t>
  </si>
  <si>
    <t>14376</t>
  </si>
  <si>
    <t>IFTS61 - FMSC BFM01</t>
  </si>
  <si>
    <t>14377</t>
  </si>
  <si>
    <t xml:space="preserve">IP: Flight controls lock </t>
  </si>
  <si>
    <t>IFTS60 - FMSC BFM01</t>
  </si>
  <si>
    <t>14378</t>
  </si>
  <si>
    <t>IFTS48 - SD PGM01</t>
  </si>
  <si>
    <t>14379</t>
  </si>
  <si>
    <t>IFTS49 - SD PGM01</t>
  </si>
  <si>
    <t>14380</t>
  </si>
  <si>
    <t>QATAR55 - FMSC DACM01</t>
  </si>
  <si>
    <t>14381</t>
  </si>
  <si>
    <t>TECH: Student informs instructor that ptt1 a/C is not visible anymore in his dome. Needed to restart strive process in MIF node (launchpad)</t>
  </si>
  <si>
    <t>IFTS63 - FMSC RNG01</t>
  </si>
  <si>
    <t>14382</t>
  </si>
  <si>
    <t>IFTS53 - FMS LLF03</t>
  </si>
  <si>
    <t>14383</t>
  </si>
  <si>
    <t>QATAR53 - FMSC HACM02</t>
  </si>
  <si>
    <t>14384</t>
  </si>
  <si>
    <t>IFTS62 - FMSC RNG02</t>
  </si>
  <si>
    <t>14385</t>
  </si>
  <si>
    <t>IFTS52 - PT ERT01</t>
  </si>
  <si>
    <t>14386</t>
  </si>
  <si>
    <t>QATAR54 - FMSC HACM01</t>
  </si>
  <si>
    <t>14387</t>
  </si>
  <si>
    <t>IFTS60 - FMSC BFM02</t>
  </si>
  <si>
    <t>14388</t>
  </si>
  <si>
    <t>IFTS47 - PT ERT03</t>
  </si>
  <si>
    <t>14389</t>
  </si>
  <si>
    <t>IFTS37 - NET QRA01</t>
  </si>
  <si>
    <t>14390</t>
  </si>
  <si>
    <t>IFTS38 - NET QRA01</t>
  </si>
  <si>
    <t>14391</t>
  </si>
  <si>
    <t>IFTS61 - FMSC BFM02</t>
  </si>
  <si>
    <t>14392</t>
  </si>
  <si>
    <t>ULTD for multiple times after approx 5 mins flight, required WoW to reset. ETTS crashes x2 also.</t>
  </si>
  <si>
    <t>FLIGHT_AJT process crashed multiple times and the aircraft needed to be put on ground to reset.</t>
  </si>
  <si>
    <t>IFTS52 - NET PGM01</t>
  </si>
  <si>
    <t>14393</t>
  </si>
  <si>
    <t>Session incomplete due to problems on ULTD1 (was a NET)</t>
  </si>
  <si>
    <t>IFTS51 - NET PGM01</t>
  </si>
  <si>
    <t>14394</t>
  </si>
  <si>
    <t>IFTS54 - NET TLL01</t>
  </si>
  <si>
    <t>14395</t>
  </si>
  <si>
    <t>IFTS53 - NET TLL01</t>
  </si>
  <si>
    <t>14396</t>
  </si>
  <si>
    <t>AMI71 - SD DBFM02</t>
  </si>
  <si>
    <t>14397</t>
  </si>
  <si>
    <t>AMI73 - SD DBFM02</t>
  </si>
  <si>
    <t>14398</t>
  </si>
  <si>
    <t>Incomplete due to 2x ULTD freezed + long reset.</t>
  </si>
  <si>
    <t>IFTS54 - NET PGM01</t>
  </si>
  <si>
    <t>14399</t>
  </si>
  <si>
    <t>WMS down don't go to AG mode. In the TGP, steering point to TGT2, if you go area track, the TGT change. HSD cursor going down continuosly</t>
  </si>
  <si>
    <t>IFTS53 - NET PGM01</t>
  </si>
  <si>
    <t>14400</t>
  </si>
  <si>
    <t>QATAR54 - FMSC HACM02</t>
  </si>
  <si>
    <t>14401</t>
  </si>
  <si>
    <t>SD DBFM02 CPL01</t>
  </si>
  <si>
    <t>IP:Comms issues</t>
  </si>
  <si>
    <t>TECH: During the first morning simulation configuration, impossible move the the cockpit's seat up and down. Restarted ACME's DMS control software, unloaded the entire simulation, shutdown ACME pc and rebooted mcl pc without success. 
The IP accepted to continue the simulation with the issue, but a comms problem on the PTT3 cockpit, did not allow the simulation to continue. (There was not enough time to fix the problem)</t>
  </si>
  <si>
    <t>AMI71 - SD DBFM02 CPL01</t>
  </si>
  <si>
    <t>14402</t>
  </si>
  <si>
    <t xml:space="preserve"> SD DBFM02 CPL01</t>
  </si>
  <si>
    <t>07:35</t>
  </si>
  <si>
    <t>AMI73 -  SD DBFM02 CPL01</t>
  </si>
  <si>
    <t>14403</t>
  </si>
  <si>
    <t>IFTS63 - FMS LLF03</t>
  </si>
  <si>
    <t>14404</t>
  </si>
  <si>
    <t>IFTS51 - PT ERT01</t>
  </si>
  <si>
    <t>14405</t>
  </si>
  <si>
    <t>QATAR60 - PT ERT01</t>
  </si>
  <si>
    <t>14406</t>
  </si>
  <si>
    <t>IFTS48 - SD PGM02</t>
  </si>
  <si>
    <t>14407</t>
  </si>
  <si>
    <t>IFTS49 - SD PGM02</t>
  </si>
  <si>
    <t>14408</t>
  </si>
  <si>
    <t>IFTS58 - FMSC OBFM01</t>
  </si>
  <si>
    <t>14409</t>
  </si>
  <si>
    <t>AMI71 - SD ERT01</t>
  </si>
  <si>
    <t>14410</t>
  </si>
  <si>
    <t>IFTS38 - NET QRA02</t>
  </si>
  <si>
    <t>14411</t>
  </si>
  <si>
    <t>IFTS37 - NET QRA02</t>
  </si>
  <si>
    <t>14412</t>
  </si>
  <si>
    <t>IFTS42 - SD FLL02</t>
  </si>
  <si>
    <t>14413</t>
  </si>
  <si>
    <t>IP:  SP reported PTT handling was erratic</t>
  </si>
  <si>
    <t>IFTS41 - SD FLL02</t>
  </si>
  <si>
    <t>14414</t>
  </si>
  <si>
    <t>IFTS62 - NET TLL01</t>
  </si>
  <si>
    <t>14415</t>
  </si>
  <si>
    <t>IFTS63 - NET TLL01</t>
  </si>
  <si>
    <t>14416</t>
  </si>
  <si>
    <t>QATAR55 - FMSC DACM02</t>
  </si>
  <si>
    <t>14417</t>
  </si>
  <si>
    <t>IFTS40 - FMS R2RNVG01</t>
  </si>
  <si>
    <t>14418</t>
  </si>
  <si>
    <t>IFTS53 - NET TLL02</t>
  </si>
  <si>
    <t>14419</t>
  </si>
  <si>
    <t>IFTS54 - NET TLL02</t>
  </si>
  <si>
    <t>14420</t>
  </si>
  <si>
    <t>QATAR50 - FMSC HACM02</t>
  </si>
  <si>
    <t>14421</t>
  </si>
  <si>
    <t>IFTS51 - FMSC RNG01</t>
  </si>
  <si>
    <t>14422</t>
  </si>
  <si>
    <t>Incomplete due to many ETU reset</t>
  </si>
  <si>
    <t>SP didn't bring back the cockpit. During the 1st maintenance call, GC button was not pressed. After that, the next calls didn't exceed the 15 minutes</t>
  </si>
  <si>
    <t>QATAR50 - PT R2R01</t>
  </si>
  <si>
    <t>14423</t>
  </si>
  <si>
    <t>IFTS58 - PT ERT01</t>
  </si>
  <si>
    <t>14424</t>
  </si>
  <si>
    <t>IFTS59 - PT ERT01</t>
  </si>
  <si>
    <t>14425</t>
  </si>
  <si>
    <t>QATAR51 - FMSC HACM01</t>
  </si>
  <si>
    <t>14426</t>
  </si>
  <si>
    <t>IFTS52 - FMSC RNG01</t>
  </si>
  <si>
    <t>14427</t>
  </si>
  <si>
    <t>IFTS63 - NET TLL02</t>
  </si>
  <si>
    <t>14428</t>
  </si>
  <si>
    <t>IFTS62 - NET TLL02</t>
  </si>
  <si>
    <t>14429</t>
  </si>
  <si>
    <t>IFTS43 - FMSC HACM01</t>
  </si>
  <si>
    <t>14430</t>
  </si>
  <si>
    <t>Touchscreen not responsive enought to touching IP console</t>
  </si>
  <si>
    <t>IFTS37 - FMS R2RNVG01</t>
  </si>
  <si>
    <t>14431</t>
  </si>
  <si>
    <t>TCN (019X) U/S @ AG Mode</t>
  </si>
  <si>
    <t>After activating TACAN for Decimo, the signal is lost a few seconds after</t>
  </si>
  <si>
    <t>IFTS67 - PT NIT01</t>
  </si>
  <si>
    <t>14432</t>
  </si>
  <si>
    <t>IFTS62 - PT ERT01</t>
  </si>
  <si>
    <t>14433</t>
  </si>
  <si>
    <t>IFTS44 - FMSC HACM01</t>
  </si>
  <si>
    <t>14434</t>
  </si>
  <si>
    <t>IFTS38 - FMS R2RNVG01</t>
  </si>
  <si>
    <t>14435</t>
  </si>
  <si>
    <t>IFTS54 - NET TLL03</t>
  </si>
  <si>
    <t>14436</t>
  </si>
  <si>
    <t>IFTS53 - NET TLL03</t>
  </si>
  <si>
    <t>14437</t>
  </si>
  <si>
    <t>IFTS63 - PT ERT01</t>
  </si>
  <si>
    <t>14438</t>
  </si>
  <si>
    <t>QATAR51 - FMSC HACM02</t>
  </si>
  <si>
    <t>14439</t>
  </si>
  <si>
    <t>IFTS61 - FMSC OBFM01</t>
  </si>
  <si>
    <t>14440</t>
  </si>
  <si>
    <t>IFTS68 - FMS EMR01</t>
  </si>
  <si>
    <t>14441</t>
  </si>
  <si>
    <t>IFTS46 - PT ERT03</t>
  </si>
  <si>
    <t>14442</t>
  </si>
  <si>
    <t>AMI65 - SD R2V02</t>
  </si>
  <si>
    <t>14443</t>
  </si>
  <si>
    <t>IFTS59 - FMSC OBFM01</t>
  </si>
  <si>
    <t>14444</t>
  </si>
  <si>
    <t>QATAR60 - FMS AAR01</t>
  </si>
  <si>
    <t>14445</t>
  </si>
  <si>
    <t>IFTS57 - FMS NIT01</t>
  </si>
  <si>
    <t>14446</t>
  </si>
  <si>
    <t>AMI68 - SD R2V02</t>
  </si>
  <si>
    <t>14447</t>
  </si>
  <si>
    <t>IFTS39 - FMS R2RNVG01</t>
  </si>
  <si>
    <t>14448</t>
  </si>
  <si>
    <t>IFTS63 - NET TLL03</t>
  </si>
  <si>
    <t>14449</t>
  </si>
  <si>
    <t>IFTS62 - NET TLL03</t>
  </si>
  <si>
    <t>14450</t>
  </si>
  <si>
    <t>IFTS45 - PT ERT03</t>
  </si>
  <si>
    <t>14451</t>
  </si>
  <si>
    <t>QATAR55 - FMSC OACM01</t>
  </si>
  <si>
    <t>14452</t>
  </si>
  <si>
    <t>IFTS60 - FMSC OBFM01</t>
  </si>
  <si>
    <t>14453</t>
  </si>
  <si>
    <t>Cockpit interface(throttle + all displays) failed, recycled</t>
  </si>
  <si>
    <t>IFTS54 - PT ERT01</t>
  </si>
  <si>
    <t>14454</t>
  </si>
  <si>
    <t>IFTS53 - PT ERT01</t>
  </si>
  <si>
    <t>14455</t>
  </si>
  <si>
    <t>IFTS43 - FMSC HACM02</t>
  </si>
  <si>
    <t>14456</t>
  </si>
  <si>
    <t>IFTS60 - FMSC OBFM02</t>
  </si>
  <si>
    <t>14457</t>
  </si>
  <si>
    <t>PT NIT01 CPL01</t>
  </si>
  <si>
    <t>IFTS66 - PT NIT01 CPL01</t>
  </si>
  <si>
    <t>14458</t>
  </si>
  <si>
    <t>IFTS44 - FMSC HACM02</t>
  </si>
  <si>
    <t>14459</t>
  </si>
  <si>
    <t>IFTS63 - FMS NVG01</t>
  </si>
  <si>
    <t>14460</t>
  </si>
  <si>
    <t>IFTS64 - PT NIT01</t>
  </si>
  <si>
    <t>14461</t>
  </si>
  <si>
    <t>IFTS69 - FMS EMR01</t>
  </si>
  <si>
    <t>14462</t>
  </si>
  <si>
    <t>AMI69 - SD R2V02</t>
  </si>
  <si>
    <t>14463</t>
  </si>
  <si>
    <t>IFTS62 - FMS NVG01</t>
  </si>
  <si>
    <t>14464</t>
  </si>
  <si>
    <t>QATAR60 - NET PGM03</t>
  </si>
  <si>
    <t>14465</t>
  </si>
  <si>
    <t>QATAR58 - NET PGM03</t>
  </si>
  <si>
    <t>14466</t>
  </si>
  <si>
    <t>AMI67 - SD R2V02</t>
  </si>
  <si>
    <t>14467</t>
  </si>
  <si>
    <t>IFTS61 - FMSC OBFM02</t>
  </si>
  <si>
    <t>14468</t>
  </si>
  <si>
    <t>IFTS67 - FMS NIT01</t>
  </si>
  <si>
    <t>14469</t>
  </si>
  <si>
    <t>QATAR55 - FMSC OACM02</t>
  </si>
  <si>
    <t>14470</t>
  </si>
  <si>
    <t>IFTS63 - NET BFFNVG01</t>
  </si>
  <si>
    <t>14471</t>
  </si>
  <si>
    <t>IFTS66 - FMS NIT01</t>
  </si>
  <si>
    <t>14472</t>
  </si>
  <si>
    <t>AMI70 - SD HBFM01</t>
  </si>
  <si>
    <t>14473</t>
  </si>
  <si>
    <t>AMI72 - SD HBFM01</t>
  </si>
  <si>
    <t>14474</t>
  </si>
  <si>
    <t>IFTS62 - NET BFFNVG01</t>
  </si>
  <si>
    <t>14475</t>
  </si>
  <si>
    <t>IFTS61 - PT ERT01</t>
  </si>
  <si>
    <t>14476</t>
  </si>
  <si>
    <t>TECH: SP doesn't bring back both dome and cockpit</t>
  </si>
  <si>
    <t>QATAR56 - FMSC OBFM01</t>
  </si>
  <si>
    <t>14477</t>
  </si>
  <si>
    <t>IFTS52 - FMSC RNG02</t>
  </si>
  <si>
    <t>14478</t>
  </si>
  <si>
    <t>IFTS70 - FMS EMR01</t>
  </si>
  <si>
    <t>14479</t>
  </si>
  <si>
    <t>TECH: The SP didn't bring back the cockpit and dome completely</t>
  </si>
  <si>
    <t>QATAR55 - FMSC HACM01</t>
  </si>
  <si>
    <t>14480</t>
  </si>
  <si>
    <t>IFTS51 - FMSC RNG02</t>
  </si>
  <si>
    <t>14481</t>
  </si>
  <si>
    <t>QATAR58 - PT ERT01</t>
  </si>
  <si>
    <t>14482</t>
  </si>
  <si>
    <t>IFTS58 - FMSC OBFM02</t>
  </si>
  <si>
    <t>14483</t>
  </si>
  <si>
    <t>ETU indications erratic - RDR LOCK</t>
  </si>
  <si>
    <t>IFTS59 - FMSC OBFM02</t>
  </si>
  <si>
    <t>14484</t>
  </si>
  <si>
    <t>QATAR53 - PT R2R01</t>
  </si>
  <si>
    <t>14485</t>
  </si>
  <si>
    <t>No bullseye displayed in HSD (ok FCR); FCR loosing lock randomly with contact (CGF EFA)</t>
  </si>
  <si>
    <t>QATAR54 - PT R2R01</t>
  </si>
  <si>
    <t>14486</t>
  </si>
  <si>
    <t>IP: Using consolle box 1 gives statics to student  
IP: Dogfight mode did not work the last 10 min</t>
  </si>
  <si>
    <t>IFTS40 - NET DCA01</t>
  </si>
  <si>
    <t>14487</t>
  </si>
  <si>
    <t>IFTS39 - NET DCA01</t>
  </si>
  <si>
    <t>14488</t>
  </si>
  <si>
    <t>IFTS63 - FMSC RNG02</t>
  </si>
  <si>
    <t>14489</t>
  </si>
  <si>
    <t>IFTS60 - PT ERT01</t>
  </si>
  <si>
    <t>14490</t>
  </si>
  <si>
    <t>IFTS53 - FMSC RNG01</t>
  </si>
  <si>
    <t>14491</t>
  </si>
  <si>
    <t>IFTS48 - SD FLL01</t>
  </si>
  <si>
    <t>14492</t>
  </si>
  <si>
    <t>FPL timings did not change when the WP timings were edited</t>
  </si>
  <si>
    <t>IFTS49 - SD FLL01</t>
  </si>
  <si>
    <t>14493</t>
  </si>
  <si>
    <t>IFTS65 - PT NIT01</t>
  </si>
  <si>
    <t>14494</t>
  </si>
  <si>
    <t>AMI71 - SD DBFM01</t>
  </si>
  <si>
    <t>14495</t>
  </si>
  <si>
    <t>AMI73 - SD DBFM01</t>
  </si>
  <si>
    <t>14496</t>
  </si>
  <si>
    <t>QATAR60 - FMSC OBFM01</t>
  </si>
  <si>
    <t>14497</t>
  </si>
  <si>
    <t>TGP not displaying track on the right MFD</t>
  </si>
  <si>
    <t>QATAR53 - PT R2R02</t>
  </si>
  <si>
    <t>14498</t>
  </si>
  <si>
    <t>QATAR54 - PT R2R02</t>
  </si>
  <si>
    <t>14499</t>
  </si>
  <si>
    <t>Tech issue - ETU impossible to reset</t>
  </si>
  <si>
    <t>On FMS1 ETU test: ETU off/on solved it. On PTT3 ETU NO GO: ETU off/on MCSG reset and ETU restart from launchpad didn't solved it. No time to reload the entire session.</t>
  </si>
  <si>
    <t>IFTS38 - NET ADCA02</t>
  </si>
  <si>
    <t>14500</t>
  </si>
  <si>
    <t>Incomplete due to ETU. Tech issues on both FMS and PTT3</t>
  </si>
  <si>
    <t>IFTS37 - NET ADCA02</t>
  </si>
  <si>
    <t>14501</t>
  </si>
  <si>
    <t>QATAR51 - NET BTAG02</t>
  </si>
  <si>
    <t>14502</t>
  </si>
  <si>
    <t>ETTS crashed when SA-3 fired + FMS shot AIM120. ETU then stuck in test.</t>
  </si>
  <si>
    <t>QATAR50 - NET BTAG02</t>
  </si>
  <si>
    <t>14503</t>
  </si>
  <si>
    <t>IFTS65 - FMS NIT01</t>
  </si>
  <si>
    <t>14504</t>
  </si>
  <si>
    <t>QATAR57 - FMSC OBFM01</t>
  </si>
  <si>
    <t>14505</t>
  </si>
  <si>
    <t>QATAR55 - FMSC HACM02</t>
  </si>
  <si>
    <t>14506</t>
  </si>
  <si>
    <t>FMS EMR01 RR01</t>
  </si>
  <si>
    <t>IFTS70 - FMS EMR01 RR01</t>
  </si>
  <si>
    <t>14507</t>
  </si>
  <si>
    <t>IFTS58 - FMSC DBFM01</t>
  </si>
  <si>
    <t>14508</t>
  </si>
  <si>
    <t>IP: ETU fail in both sims</t>
  </si>
  <si>
    <t>IFTS59 - FMSC DBFM01</t>
  </si>
  <si>
    <t>14509</t>
  </si>
  <si>
    <t>QATAR54 - PT BVR01</t>
  </si>
  <si>
    <t>14510</t>
  </si>
  <si>
    <t>QATAR58 - PT ERT02</t>
  </si>
  <si>
    <t>14511</t>
  </si>
  <si>
    <t>IFTS39 - NET DCA02</t>
  </si>
  <si>
    <t>14512</t>
  </si>
  <si>
    <t>IFTS40 - NET DCA02</t>
  </si>
  <si>
    <t>14513</t>
  </si>
  <si>
    <t>TECH: Student didn't bring back cockpit</t>
  </si>
  <si>
    <t>QATAR56 - FMSC OBFM02</t>
  </si>
  <si>
    <t>14514</t>
  </si>
  <si>
    <t>QATAR53 - PT BVR01</t>
  </si>
  <si>
    <t>14515</t>
  </si>
  <si>
    <t>IFTS37 - NET DCA01</t>
  </si>
  <si>
    <t>14516</t>
  </si>
  <si>
    <t>IFTS38 - NET DCA01</t>
  </si>
  <si>
    <t>14517</t>
  </si>
  <si>
    <t>QATAR60 - FMSC OBFM02</t>
  </si>
  <si>
    <t>14518</t>
  </si>
  <si>
    <t>SD HBFM02</t>
  </si>
  <si>
    <t>AMI72 - SD HBFM02</t>
  </si>
  <si>
    <t>14519</t>
  </si>
  <si>
    <t>AMI70 - SD HBFM02</t>
  </si>
  <si>
    <t>14520</t>
  </si>
  <si>
    <t>AMI75 - PT FAM02</t>
  </si>
  <si>
    <t>14521</t>
  </si>
  <si>
    <t>QATAR52 - FMSC DACM01</t>
  </si>
  <si>
    <t>14522</t>
  </si>
  <si>
    <t>IFTS43 - PT R2R01</t>
  </si>
  <si>
    <t>14523</t>
  </si>
  <si>
    <t>IFTS57 - PT LLF01</t>
  </si>
  <si>
    <t>14524</t>
  </si>
  <si>
    <t>Cockpit process was already crashed when we arrived - restart needed. FCS IBIT emergency active but FCS IBIT successful. Airfields at Cagliari and Alghero not suitable for PD training.</t>
  </si>
  <si>
    <t>IFTS71 - FMS EMR01</t>
  </si>
  <si>
    <t>14525</t>
  </si>
  <si>
    <t>IFTS44 - PT R2R01</t>
  </si>
  <si>
    <t>14526</t>
  </si>
  <si>
    <t>08:45</t>
  </si>
  <si>
    <t>09:45</t>
  </si>
  <si>
    <t>IFTS38 - NET DCA02</t>
  </si>
  <si>
    <t>14527</t>
  </si>
  <si>
    <t>IFTS37 - NET DCA02</t>
  </si>
  <si>
    <t>14528</t>
  </si>
  <si>
    <t>IFTS63 - FMSC ARNG01</t>
  </si>
  <si>
    <t>14529</t>
  </si>
  <si>
    <t>QATAR53 - PT BVR02</t>
  </si>
  <si>
    <t>14530</t>
  </si>
  <si>
    <t>IFTS55 - PT LLF01</t>
  </si>
  <si>
    <t>14531</t>
  </si>
  <si>
    <t>QATAR52 - FMSC DACM02</t>
  </si>
  <si>
    <t>14532</t>
  </si>
  <si>
    <t>QATAR54 - PT BVR02</t>
  </si>
  <si>
    <t>14533</t>
  </si>
  <si>
    <t>11:45</t>
  </si>
  <si>
    <t>12:45</t>
  </si>
  <si>
    <t>QATAR61 - FMSC OBFM01</t>
  </si>
  <si>
    <t>14534</t>
  </si>
  <si>
    <t>QATAR58 - FMSC OBFM01</t>
  </si>
  <si>
    <t>14535</t>
  </si>
  <si>
    <t>QATAR61 - FMSC OBFM02</t>
  </si>
  <si>
    <t>14536</t>
  </si>
  <si>
    <t>SD BVR01</t>
  </si>
  <si>
    <t>AMI68 - SD BVR01</t>
  </si>
  <si>
    <t>14537</t>
  </si>
  <si>
    <t>IFTS53 - FMS NVG01</t>
  </si>
  <si>
    <t>14538</t>
  </si>
  <si>
    <t>AMI65 - SD BVR01</t>
  </si>
  <si>
    <t>14539</t>
  </si>
  <si>
    <t>IFTS54 - FMS NVG01</t>
  </si>
  <si>
    <t>14540</t>
  </si>
  <si>
    <t>IFTS43 - PT R2R02</t>
  </si>
  <si>
    <t>14541</t>
  </si>
  <si>
    <t>IFTS57 - FMS LLF01</t>
  </si>
  <si>
    <t>14542</t>
  </si>
  <si>
    <t>QATAR57 - FMSC OBFM02</t>
  </si>
  <si>
    <t>14543</t>
  </si>
  <si>
    <t>C MFD only shows map in cockpit + unable to display anithing else.Works perfectly from IOS.At one point displaying 1/2 cadi+ 1/2 map</t>
  </si>
  <si>
    <t>IFTS52 - FMS NVG01</t>
  </si>
  <si>
    <t>14544</t>
  </si>
  <si>
    <t>AMI67 - SD BVR01</t>
  </si>
  <si>
    <t>14545</t>
  </si>
  <si>
    <t>IFTS44 - PT R2R02</t>
  </si>
  <si>
    <t>14546</t>
  </si>
  <si>
    <t>QATAR53 - NET QRA01</t>
  </si>
  <si>
    <t>14547</t>
  </si>
  <si>
    <t>QATAR54 - NET QRA01</t>
  </si>
  <si>
    <t>14548</t>
  </si>
  <si>
    <t>IFTS51 - FMS NVG01</t>
  </si>
  <si>
    <t>14549</t>
  </si>
  <si>
    <t>IFTS41 - SD RNG01</t>
  </si>
  <si>
    <t>14550</t>
  </si>
  <si>
    <t>IFTS42 - SD RNG01</t>
  </si>
  <si>
    <t>14551</t>
  </si>
  <si>
    <t>QATAR52 - FMSC OACM01</t>
  </si>
  <si>
    <t>14552</t>
  </si>
  <si>
    <t>QATAR58 - FMSC OBFM02</t>
  </si>
  <si>
    <t>14553</t>
  </si>
  <si>
    <t>FCR screen crash @1558.30 --&gt; previous CGFS no longer in ETTS. Cgfs CONTROL CRASHED @1624</t>
  </si>
  <si>
    <t>Restore MCSG and reload CGFS Studio from the launchpad</t>
  </si>
  <si>
    <t>AMI69 - SD BVR01</t>
  </si>
  <si>
    <t>14554</t>
  </si>
  <si>
    <t>SD DBFM02 CPL02</t>
  </si>
  <si>
    <t>IP: HUD not working-&gt; visual reload-&gt;reload-&gt; ok</t>
  </si>
  <si>
    <t>AMI71 - SD DBFM02 CPL02</t>
  </si>
  <si>
    <t>14555</t>
  </si>
  <si>
    <t>VISIT</t>
  </si>
  <si>
    <t xml:space="preserve"> - VISIT</t>
  </si>
  <si>
    <t>14556</t>
  </si>
  <si>
    <t>AMI73 - SD DBFM02 CPL02</t>
  </si>
  <si>
    <t>14557</t>
  </si>
  <si>
    <t>QATAR54 - NET QRA02</t>
  </si>
  <si>
    <t>14558</t>
  </si>
  <si>
    <t>QATAR53 - NET QRA02</t>
  </si>
  <si>
    <t>14559</t>
  </si>
  <si>
    <t>QATAR51 - PT R2R01</t>
  </si>
  <si>
    <t>14560</t>
  </si>
  <si>
    <t>IFTS47 - FMSC DACM01</t>
  </si>
  <si>
    <t>14561</t>
  </si>
  <si>
    <t>IFTS60 - FMSC DBFM01</t>
  </si>
  <si>
    <t>14562</t>
  </si>
  <si>
    <t>IFTS43 - PT BVR01</t>
  </si>
  <si>
    <t>14563</t>
  </si>
  <si>
    <t>IFTS39 - NET ADCA01</t>
  </si>
  <si>
    <t>14564</t>
  </si>
  <si>
    <t>IFTS40 - NET ADCA01</t>
  </si>
  <si>
    <t>14565</t>
  </si>
  <si>
    <t>IFTS61 - FMSC DBFM01</t>
  </si>
  <si>
    <t>14566</t>
  </si>
  <si>
    <t>IFTS44 - PT BVR01</t>
  </si>
  <si>
    <t>14567</t>
  </si>
  <si>
    <t>PT R2R01 CPL01</t>
  </si>
  <si>
    <t>The pilot didnt bring back the cockpit</t>
  </si>
  <si>
    <t>QATAR50 - PT R2R01 CPL01</t>
  </si>
  <si>
    <t>14568</t>
  </si>
  <si>
    <t>QATAR54 - NET DCA01</t>
  </si>
  <si>
    <t>14569</t>
  </si>
  <si>
    <t>QATAR53 - NET DCA01</t>
  </si>
  <si>
    <t>14570</t>
  </si>
  <si>
    <t>IFTS52 - NET BFFNVG01</t>
  </si>
  <si>
    <t>14571</t>
  </si>
  <si>
    <t>AMI64 - SD BVR01</t>
  </si>
  <si>
    <t>14572</t>
  </si>
  <si>
    <t>-FCR scales not stable (changing - alone). - HSI, popups up on the right MFD despite different format select. - ENG throttles loose, some lags with video. -Rudder pedals not working properly.</t>
  </si>
  <si>
    <t>The student said the throttle was loose.</t>
  </si>
  <si>
    <t>QATAR51 - PT R2R02</t>
  </si>
  <si>
    <t>14573</t>
  </si>
  <si>
    <t>QATAR60 - FMSC DBFM01</t>
  </si>
  <si>
    <t>14574</t>
  </si>
  <si>
    <t>IFTS51 - NET BFFNVG01</t>
  </si>
  <si>
    <t>14575</t>
  </si>
  <si>
    <t>IFTS43 - PT BVR02</t>
  </si>
  <si>
    <t>14576</t>
  </si>
  <si>
    <t>QATAR52 - FMSC OACM02</t>
  </si>
  <si>
    <t>14577</t>
  </si>
  <si>
    <t>IFTS53 - NET BFFNVG01</t>
  </si>
  <si>
    <t>14578</t>
  </si>
  <si>
    <t>IFTS44 - PT BVR02</t>
  </si>
  <si>
    <t>14579</t>
  </si>
  <si>
    <t>-BE on HSD not avail! -DCA scenario not loaded. -FCR not responding to TMS inputs. -RDR cursor moving on its own. -Unable to take control by HOTAS of CGFS.</t>
  </si>
  <si>
    <t>QATAR50 - PT R2R02</t>
  </si>
  <si>
    <t>14580</t>
  </si>
  <si>
    <t>IFTS42 - SD RNG02</t>
  </si>
  <si>
    <t>14581</t>
  </si>
  <si>
    <t>IFTS41 - SD RNG02</t>
  </si>
  <si>
    <t>14582</t>
  </si>
  <si>
    <t>IFTS54 - NET BFFNVG01</t>
  </si>
  <si>
    <t>14583</t>
  </si>
  <si>
    <t>QATAR51 - PT BVR01</t>
  </si>
  <si>
    <t>14584</t>
  </si>
  <si>
    <t>No EWS copy on the console. Other MFD selections work fine</t>
  </si>
  <si>
    <t>IFTS40 - NET ADCA02</t>
  </si>
  <si>
    <t>14585</t>
  </si>
  <si>
    <t>IFTS39 - NET ADCA02</t>
  </si>
  <si>
    <t>14586</t>
  </si>
  <si>
    <t>AMI65 - SD BVR02</t>
  </si>
  <si>
    <t>14587</t>
  </si>
  <si>
    <t>IFTS69 - PT NAV01</t>
  </si>
  <si>
    <t>14588</t>
  </si>
  <si>
    <t>IFTS37 - NET ADCA01</t>
  </si>
  <si>
    <t>14589</t>
  </si>
  <si>
    <t>IFTS38 - NET ADCA01</t>
  </si>
  <si>
    <t>14590</t>
  </si>
  <si>
    <t xml:space="preserve">IP: APU run, sp was not able to start the engines </t>
  </si>
  <si>
    <t>IFTS66 - FMS NVG01</t>
  </si>
  <si>
    <t>14591</t>
  </si>
  <si>
    <t>QATAR50 - PT BVR01</t>
  </si>
  <si>
    <t>14592</t>
  </si>
  <si>
    <t>QATAR51 - PT BVR02</t>
  </si>
  <si>
    <t>14593</t>
  </si>
  <si>
    <t>SP camera goes on and off randomly</t>
  </si>
  <si>
    <t>IFTS57 - FMS LLF02</t>
  </si>
  <si>
    <t>14594</t>
  </si>
  <si>
    <t>IFTS67 - FMS NVG01</t>
  </si>
  <si>
    <t>14595</t>
  </si>
  <si>
    <t>IFTS41 - SD RNG03</t>
  </si>
  <si>
    <t>14596</t>
  </si>
  <si>
    <t>CGF for ptt1 very jittery</t>
  </si>
  <si>
    <t>IFTS42 - SD RNG03</t>
  </si>
  <si>
    <t>14597</t>
  </si>
  <si>
    <t>QATAR52 - FMSC HACM01</t>
  </si>
  <si>
    <t>14598</t>
  </si>
  <si>
    <t>AMI67 - SD BVR02</t>
  </si>
  <si>
    <t>14599</t>
  </si>
  <si>
    <t>IFTS55 - FMS LLF01</t>
  </si>
  <si>
    <t>14600</t>
  </si>
  <si>
    <t>The IP forgot to compile the report</t>
  </si>
  <si>
    <t>QATAR52 - PT ERT03</t>
  </si>
  <si>
    <t>14601</t>
  </si>
  <si>
    <t>The SP didn't bring back the dome and the cockpit</t>
  </si>
  <si>
    <t>QATAR50 - NET QRA01</t>
  </si>
  <si>
    <t>14602</t>
  </si>
  <si>
    <t>QATAR51 - NET QRA01</t>
  </si>
  <si>
    <t>14603</t>
  </si>
  <si>
    <t>AMI66 - SD BVR01</t>
  </si>
  <si>
    <t>14604</t>
  </si>
  <si>
    <t>QATAR56 - FMSC DBFM01</t>
  </si>
  <si>
    <t>14605</t>
  </si>
  <si>
    <t>IFTS38 - NET ADCA02 CPL01</t>
  </si>
  <si>
    <t>14606</t>
  </si>
  <si>
    <t>IFTS37 - NET ADCA02 CPL01</t>
  </si>
  <si>
    <t>14607</t>
  </si>
  <si>
    <t>IFTS49 - SD RNG01</t>
  </si>
  <si>
    <t>14608</t>
  </si>
  <si>
    <t>Throttles not responding correctly</t>
  </si>
  <si>
    <t>IFTS39 - NET SMI01</t>
  </si>
  <si>
    <t>14609</t>
  </si>
  <si>
    <t>IFTS40 - NET SMI01</t>
  </si>
  <si>
    <t>14610</t>
  </si>
  <si>
    <t>CGF visual(dome) stuttering</t>
  </si>
  <si>
    <t>Problems with visual synch.Needed slave synchbox restart and full reload from launchpad. No enaugh time to fix the problem. DNCO</t>
  </si>
  <si>
    <t>QATAR52 - PT R2R01</t>
  </si>
  <si>
    <t>14611</t>
  </si>
  <si>
    <t>QATAR51 - NET QRA02</t>
  </si>
  <si>
    <t>14612</t>
  </si>
  <si>
    <t>QATAR50 - NET QRA02</t>
  </si>
  <si>
    <t>14613</t>
  </si>
  <si>
    <t>IFTS61 - FMSC DBFM02</t>
  </si>
  <si>
    <t>14614</t>
  </si>
  <si>
    <t>AMI70 - SD OACM01</t>
  </si>
  <si>
    <t>14615</t>
  </si>
  <si>
    <t>IFTS66 - FMSC BFM01</t>
  </si>
  <si>
    <t>14616</t>
  </si>
  <si>
    <t>AMI64 - SD BVR02</t>
  </si>
  <si>
    <t>14617</t>
  </si>
  <si>
    <t>QATAR52 - FMSC HACM02</t>
  </si>
  <si>
    <t>14618</t>
  </si>
  <si>
    <t>IFTS40 - NET SMI02</t>
  </si>
  <si>
    <t>14619</t>
  </si>
  <si>
    <t>IFTS39 - NET SMI02</t>
  </si>
  <si>
    <t>14620</t>
  </si>
  <si>
    <t>QATAR53 - PT ERT03</t>
  </si>
  <si>
    <t>14621</t>
  </si>
  <si>
    <t>QATAR57 - PT ERT02</t>
  </si>
  <si>
    <t>14622</t>
  </si>
  <si>
    <t>IFTS37 - NET SMI01</t>
  </si>
  <si>
    <t>14623</t>
  </si>
  <si>
    <t>IFTS38 - NET SMI01</t>
  </si>
  <si>
    <t>14624</t>
  </si>
  <si>
    <t>IFTS57 - FMS LLF03</t>
  </si>
  <si>
    <t>14625</t>
  </si>
  <si>
    <t>IFTS55 - FMS LLF02</t>
  </si>
  <si>
    <t>14626</t>
  </si>
  <si>
    <t>NET QRA01 CPL01</t>
  </si>
  <si>
    <t>IFTS44 - NET QRA01 CPL01</t>
  </si>
  <si>
    <t>14627</t>
  </si>
  <si>
    <t>IFTS43 - NET QRA01 CPL01</t>
  </si>
  <si>
    <t>14628</t>
  </si>
  <si>
    <t>IFTS60 - FMSC DBFM02</t>
  </si>
  <si>
    <t>14629</t>
  </si>
  <si>
    <t>NET PGM01 CPL01</t>
  </si>
  <si>
    <t>T1 not visible TGP for net PGMO MSN.   Whwn going for TGP area Track TGP Masks (Black screen)</t>
  </si>
  <si>
    <t>IFTS54 - NET PGM01 CPL01</t>
  </si>
  <si>
    <t>14630</t>
  </si>
  <si>
    <t>WTS missing</t>
  </si>
  <si>
    <t>WTS switch missing. It has been probably hit during cockpit jump in</t>
  </si>
  <si>
    <t>IFTS51 - NET PGM01 CPL01</t>
  </si>
  <si>
    <t>14631</t>
  </si>
  <si>
    <t xml:space="preserve">Incomplete because WTS switch missing on ULTD1. </t>
  </si>
  <si>
    <t>IFTS53 - NET PGM01 CPL01</t>
  </si>
  <si>
    <t>14632</t>
  </si>
  <si>
    <t>IFTS52 - NET PGM01 CPL01</t>
  </si>
  <si>
    <t>14633</t>
  </si>
  <si>
    <t>IFTS49 - SD RNG02</t>
  </si>
  <si>
    <t>14634</t>
  </si>
  <si>
    <t>QATAR50 - PT ERT03</t>
  </si>
  <si>
    <t>14635</t>
  </si>
  <si>
    <t>QATAR51 - PT ERT03</t>
  </si>
  <si>
    <t>14636</t>
  </si>
  <si>
    <t>AMI34 - SD SLL01</t>
  </si>
  <si>
    <t>14637</t>
  </si>
  <si>
    <t>IFTS49 - SD RNG03</t>
  </si>
  <si>
    <t>14638</t>
  </si>
  <si>
    <t>IP: Throttle + MCSG +INS required resetting plus all system + scenario</t>
  </si>
  <si>
    <t>QATAR56 - FMS CAS01</t>
  </si>
  <si>
    <t>14639</t>
  </si>
  <si>
    <t>No lights at LIEE / runway unusable. Ineffective night training. No approach plates / up to date / missing LIED, LIEE.</t>
  </si>
  <si>
    <t>IFTS69 - PT NIT01</t>
  </si>
  <si>
    <t>14640</t>
  </si>
  <si>
    <t>FMSC HACM02 RR03</t>
  </si>
  <si>
    <t>QATAR52 - FMSC HACM02 RR03</t>
  </si>
  <si>
    <t>14641</t>
  </si>
  <si>
    <t>IFTS68 - PT NIT01</t>
  </si>
  <si>
    <t>14642</t>
  </si>
  <si>
    <t>FMS EMR01 RR02</t>
  </si>
  <si>
    <t>IFTS71 - FMS EMR01 RR02</t>
  </si>
  <si>
    <t>14643</t>
  </si>
  <si>
    <t>SD OACM02</t>
  </si>
  <si>
    <t>AMI70 - SD OACM02</t>
  </si>
  <si>
    <t>14644</t>
  </si>
  <si>
    <t>IFTS55 - FMS LLF03</t>
  </si>
  <si>
    <t>14645</t>
  </si>
  <si>
    <t>QATAR53 - FMS R2RNVG01</t>
  </si>
  <si>
    <t>14646</t>
  </si>
  <si>
    <t>QATAR61 - FMS CAS01</t>
  </si>
  <si>
    <t>14647</t>
  </si>
  <si>
    <t>QATAR57 - FMS NVG01</t>
  </si>
  <si>
    <t>14648</t>
  </si>
  <si>
    <t>IFTS66 - FMSC BFM02</t>
  </si>
  <si>
    <t>14649</t>
  </si>
  <si>
    <t>AMI34 - SD SLL02</t>
  </si>
  <si>
    <t>14650</t>
  </si>
  <si>
    <t>IFTS38 - NET SMI02</t>
  </si>
  <si>
    <t>14651</t>
  </si>
  <si>
    <t>IFTS37 - NET SMI02</t>
  </si>
  <si>
    <t>14652</t>
  </si>
  <si>
    <t>IP: RMM X_DCA_BVR_ID21_
MIG 29 RDR --&gt; search ETTS --&gt; ETU OFF
ETU on - SR now displayed and no ETTS crash suggest in msn preparation put A/C on air 
MIG 29 RDR on search - reset ETU 
Don't add CGF before Etts scenario loads</t>
  </si>
  <si>
    <t>AMI68 - SD BVR02</t>
  </si>
  <si>
    <t>14653</t>
  </si>
  <si>
    <t>AMI66 - SD BVR02</t>
  </si>
  <si>
    <t>14654</t>
  </si>
  <si>
    <t>IFTS67 - FMSC BFM01</t>
  </si>
  <si>
    <t>14655</t>
  </si>
  <si>
    <t>QATAR54 - PT ERT03</t>
  </si>
  <si>
    <t>14656</t>
  </si>
  <si>
    <t>IFTS54 - FMSC ARNG01</t>
  </si>
  <si>
    <t>14657</t>
  </si>
  <si>
    <t>QATAR51 - FMS R2RNVG01</t>
  </si>
  <si>
    <t>14658</t>
  </si>
  <si>
    <t>missing in sim report</t>
  </si>
  <si>
    <t>IFTS57 - NET TLL01</t>
  </si>
  <si>
    <t>14659</t>
  </si>
  <si>
    <t>IFTS55 - NET TLL01</t>
  </si>
  <si>
    <t>14660</t>
  </si>
  <si>
    <t>IFTS52 - FMSC ARNG01</t>
  </si>
  <si>
    <t>14661</t>
  </si>
  <si>
    <t>QATAR50 - FMS R2RNVG01</t>
  </si>
  <si>
    <t>14662</t>
  </si>
  <si>
    <t>QATAR56 - FMS CAS02</t>
  </si>
  <si>
    <t>14663</t>
  </si>
  <si>
    <t>TECH: found segment ownship abnormally loaded in PTT1 launchpad, needed to reload entire simulation (15') but remaining 45' were not enough to complete the mission</t>
  </si>
  <si>
    <t>IFTS46 - FMSC DACM01</t>
  </si>
  <si>
    <t>14664</t>
  </si>
  <si>
    <t>14665</t>
  </si>
  <si>
    <t>IFTS66 - FMSC OBFM01</t>
  </si>
  <si>
    <t>14666</t>
  </si>
  <si>
    <t>Atu align fail</t>
  </si>
  <si>
    <t>QATAR54 - FMS R2RNVG01</t>
  </si>
  <si>
    <t>14667</t>
  </si>
  <si>
    <t>ACS8 - FMS AAR01</t>
  </si>
  <si>
    <t>14668</t>
  </si>
  <si>
    <t>IP: PTT1 unable to "see" FMS2 on HSD.</t>
  </si>
  <si>
    <t>Restarted MCSG, checked all frequencies; Restarted scenario twice on both simulators; situation restored to normal</t>
  </si>
  <si>
    <t>IFTS67 - FMSC BFM02</t>
  </si>
  <si>
    <t>14669</t>
  </si>
  <si>
    <t>QATAR53 - FMS R2RNVG02</t>
  </si>
  <si>
    <t>14670</t>
  </si>
  <si>
    <t>QATAR61 - FMS CAS02</t>
  </si>
  <si>
    <t>14671</t>
  </si>
  <si>
    <t>IFTS43 - NET DCA01</t>
  </si>
  <si>
    <t>14672</t>
  </si>
  <si>
    <t>IFTS44 - NET DCA01</t>
  </si>
  <si>
    <t>14673</t>
  </si>
  <si>
    <t>QATAR51 - FMS R2RNVG02</t>
  </si>
  <si>
    <t>14674</t>
  </si>
  <si>
    <t>IFTS70 - PT NAV01</t>
  </si>
  <si>
    <t>14675</t>
  </si>
  <si>
    <t>SD DACM01</t>
  </si>
  <si>
    <t>AMI70 - SD DACM01</t>
  </si>
  <si>
    <t>14676</t>
  </si>
  <si>
    <t>IFTS69 - FMS NIT01</t>
  </si>
  <si>
    <t>14677</t>
  </si>
  <si>
    <t>QATAR53 - NET ADCA01</t>
  </si>
  <si>
    <t>14678</t>
  </si>
  <si>
    <t>QATAR54 - NET ADCA01</t>
  </si>
  <si>
    <t>14679</t>
  </si>
  <si>
    <t>IFTS68 - FMS NIT01</t>
  </si>
  <si>
    <t>14680</t>
  </si>
  <si>
    <t>QATAR58 - FMS CAS01</t>
  </si>
  <si>
    <t>14681</t>
  </si>
  <si>
    <t>IP: Problems with the COMMs with the consol and with DGS.</t>
  </si>
  <si>
    <t>IFTS55 - NET TLL02</t>
  </si>
  <si>
    <t>14682</t>
  </si>
  <si>
    <t>IFTS57 - NET TLL02</t>
  </si>
  <si>
    <t>14683</t>
  </si>
  <si>
    <t>IFTS53 - FMSC ARNG01</t>
  </si>
  <si>
    <t>14684</t>
  </si>
  <si>
    <t>QATAR57 - FMS CAS01</t>
  </si>
  <si>
    <t>14685</t>
  </si>
  <si>
    <t>IFTS70 - PT NAV02</t>
  </si>
  <si>
    <t>14686</t>
  </si>
  <si>
    <t>IFTS51 - FMSC ARNG01</t>
  </si>
  <si>
    <t>14687</t>
  </si>
  <si>
    <t>IFTS64 - FMS NVG01</t>
  </si>
  <si>
    <t>14688</t>
  </si>
  <si>
    <t>IFTS50 - SD SLL01</t>
  </si>
  <si>
    <t>14689</t>
  </si>
  <si>
    <t>QATAR54 - NET ADCA02</t>
  </si>
  <si>
    <t>14690</t>
  </si>
  <si>
    <t>QATAR53 - NET ADCA02</t>
  </si>
  <si>
    <t>14691</t>
  </si>
  <si>
    <t>IFTS65 - FMS NVG01</t>
  </si>
  <si>
    <t>14692</t>
  </si>
  <si>
    <t>AMI34 - SD AAR01</t>
  </si>
  <si>
    <t>14693</t>
  </si>
  <si>
    <t>IFTS37 - NET BTAG01</t>
  </si>
  <si>
    <t>14694</t>
  </si>
  <si>
    <t>IFTS38 - NET BTAG01</t>
  </si>
  <si>
    <t>14695</t>
  </si>
  <si>
    <t>IFTS67 - PT AAR01</t>
  </si>
  <si>
    <t>14696</t>
  </si>
  <si>
    <t>IFTS66 - PT AAR01</t>
  </si>
  <si>
    <t>14697</t>
  </si>
  <si>
    <t>IFTS39 - NET BTAG01</t>
  </si>
  <si>
    <t>14698</t>
  </si>
  <si>
    <t>IFTS40 - NET BTAG01</t>
  </si>
  <si>
    <t>14699</t>
  </si>
  <si>
    <t>IFTS50 - SD SLL02</t>
  </si>
  <si>
    <t>14700</t>
  </si>
  <si>
    <t>IFTS69 - PT NAV02</t>
  </si>
  <si>
    <t>14701</t>
  </si>
  <si>
    <t>AMI72 - SD OACM01</t>
  </si>
  <si>
    <t>14702</t>
  </si>
  <si>
    <t>IFTS68 - PT NAV01</t>
  </si>
  <si>
    <t>14703</t>
  </si>
  <si>
    <t>IP: AIM 9 (right) often froze once uncaged from slave - needed reload to fix each time</t>
  </si>
  <si>
    <t>AMI72 - SD OACM02</t>
  </si>
  <si>
    <t>14704</t>
  </si>
  <si>
    <t>IP: HUD projector not powered on. Maintenance bell does not work</t>
  </si>
  <si>
    <t>QATAR55 - PT R2R01</t>
  </si>
  <si>
    <t>14705</t>
  </si>
  <si>
    <t>IFTS62 - FMSC ARNG02</t>
  </si>
  <si>
    <t>14706</t>
  </si>
  <si>
    <t>IFTS57 - NET TLL03</t>
  </si>
  <si>
    <t>14707</t>
  </si>
  <si>
    <t>IFTS55 - NET TLL03</t>
  </si>
  <si>
    <t>14708</t>
  </si>
  <si>
    <t>IFTS52 - FMSC ARNG02</t>
  </si>
  <si>
    <t>14709</t>
  </si>
  <si>
    <t>IFTS68 - PT NAV02</t>
  </si>
  <si>
    <t>14710</t>
  </si>
  <si>
    <t>QATAR58 - PT AAR01</t>
  </si>
  <si>
    <t>14711</t>
  </si>
  <si>
    <t>IFTS38 - NET BTAG02</t>
  </si>
  <si>
    <t>14712</t>
  </si>
  <si>
    <t>IFTS37 - NET BTAG02</t>
  </si>
  <si>
    <t>14713</t>
  </si>
  <si>
    <t>IFTS50 - SD NAV01</t>
  </si>
  <si>
    <t>14714</t>
  </si>
  <si>
    <t>IP: crash multiple times " collision with other object fusolage" without any contact of the fusolage</t>
  </si>
  <si>
    <t>IFTS67 - FMS AAR01</t>
  </si>
  <si>
    <t>14715</t>
  </si>
  <si>
    <t>IFTS63 - FMSC ARNG02</t>
  </si>
  <si>
    <t>14716</t>
  </si>
  <si>
    <t>IFTS66 - FMS AAR01</t>
  </si>
  <si>
    <t>14717</t>
  </si>
  <si>
    <t>IP: No map displayed</t>
  </si>
  <si>
    <t>IFTS57 - PT ERT01</t>
  </si>
  <si>
    <t>14718</t>
  </si>
  <si>
    <t>IP: TCN u/s</t>
  </si>
  <si>
    <t>QATAR55 - PT R2R02</t>
  </si>
  <si>
    <t>14719</t>
  </si>
  <si>
    <t>IFTS54 - FMSC ARNG02</t>
  </si>
  <si>
    <t>14720</t>
  </si>
  <si>
    <t>IFTS40 - NET BTAG02</t>
  </si>
  <si>
    <t>14721</t>
  </si>
  <si>
    <t>IFTS39 - NET BTAG02</t>
  </si>
  <si>
    <t>14722</t>
  </si>
  <si>
    <t>IFTS51 - FMSC ARNG02</t>
  </si>
  <si>
    <t>14723</t>
  </si>
  <si>
    <t>QATAR58 - FMS AAR01</t>
  </si>
  <si>
    <t>14724</t>
  </si>
  <si>
    <t>IFTS53 - FMSC ARNG02</t>
  </si>
  <si>
    <t>14725</t>
  </si>
  <si>
    <t>QATAR55 - PT ERT04</t>
  </si>
  <si>
    <t>14726</t>
  </si>
  <si>
    <t>IFTS55 - PT ERT01</t>
  </si>
  <si>
    <t>14727</t>
  </si>
  <si>
    <t>IFTS39 - NET ATAG01</t>
  </si>
  <si>
    <t>14728</t>
  </si>
  <si>
    <t>IFTS40 - NET ATAG01</t>
  </si>
  <si>
    <t>14729</t>
  </si>
  <si>
    <t>IFTS67 - PT LLF01</t>
  </si>
  <si>
    <t>14730</t>
  </si>
  <si>
    <t xml:space="preserve">IP: Right trim needed lot fly straight and level, at some point right input </t>
  </si>
  <si>
    <t>IFTS64 - PT LLF01</t>
  </si>
  <si>
    <t>14731</t>
  </si>
  <si>
    <t>IFTS44 - NET DCA02</t>
  </si>
  <si>
    <t>14732</t>
  </si>
  <si>
    <t>IFTS43 - NET DCA02</t>
  </si>
  <si>
    <t>14733</t>
  </si>
  <si>
    <t>IFTS66 - PT LLF01</t>
  </si>
  <si>
    <t>14734</t>
  </si>
  <si>
    <t>IFTS65 - PT LLF01</t>
  </si>
  <si>
    <t>14735</t>
  </si>
  <si>
    <t>Dome could not be closed</t>
  </si>
  <si>
    <t>IFTS59 - FMSC DBFM02</t>
  </si>
  <si>
    <t>14736</t>
  </si>
  <si>
    <t>Student did not move back the cockpit before getting out of it.</t>
  </si>
  <si>
    <t>IFTS66 - FMS LLF01</t>
  </si>
  <si>
    <t>14737</t>
  </si>
  <si>
    <t>Support QATAR - NET ATAG02</t>
  </si>
  <si>
    <t>14738</t>
  </si>
  <si>
    <t>IFTS67 - FMS LLF01</t>
  </si>
  <si>
    <t>14739</t>
  </si>
  <si>
    <t>AMI72 - SD DACM01</t>
  </si>
  <si>
    <t>14740</t>
  </si>
  <si>
    <t>IFTS71 - PT NAV02</t>
  </si>
  <si>
    <t>14741</t>
  </si>
  <si>
    <t>QATAR56 - PT ERT02</t>
  </si>
  <si>
    <t>14742</t>
  </si>
  <si>
    <t>SD DCA01</t>
  </si>
  <si>
    <t>AMI67 - SD DCA01</t>
  </si>
  <si>
    <t>14743</t>
  </si>
  <si>
    <t>IP: MIG 29 replication crashed ETTS if radar used 
MIG 29 no CGF on TGP</t>
  </si>
  <si>
    <t>AMI64 - SD DCA01</t>
  </si>
  <si>
    <t>14744</t>
  </si>
  <si>
    <t>QATAR58 - FMS CAS02</t>
  </si>
  <si>
    <t>14745</t>
  </si>
  <si>
    <t>IFTS51 - PT AAR01</t>
  </si>
  <si>
    <t>14746</t>
  </si>
  <si>
    <t>TECH: Support mission was carried out using PTT1, student used FMS2 for DACM01</t>
  </si>
  <si>
    <t>IFTS45 - FMSC DACM01</t>
  </si>
  <si>
    <t>14747</t>
  </si>
  <si>
    <t>IFTS52 - PT AAR01</t>
  </si>
  <si>
    <t>14748</t>
  </si>
  <si>
    <t>QATAR55 - PT BVR01</t>
  </si>
  <si>
    <t>14749</t>
  </si>
  <si>
    <t>AMI70 - SD DACM02</t>
  </si>
  <si>
    <t>14750</t>
  </si>
  <si>
    <t>AMI72 - SD DACM02</t>
  </si>
  <si>
    <t>14751</t>
  </si>
  <si>
    <t>IFTS61 - PT LLF01</t>
  </si>
  <si>
    <t>14752</t>
  </si>
  <si>
    <t>IFTS47 - FMSC DACM02</t>
  </si>
  <si>
    <t>14753</t>
  </si>
  <si>
    <t>IFTS37 - NET ATAG01</t>
  </si>
  <si>
    <t>14754</t>
  </si>
  <si>
    <t>IFTS38 - NET ATAG01</t>
  </si>
  <si>
    <t>14755</t>
  </si>
  <si>
    <t>IFTS48 - SD FLL02</t>
  </si>
  <si>
    <t>14756</t>
  </si>
  <si>
    <t>IFTS49 - SD FLL02</t>
  </si>
  <si>
    <t>14757</t>
  </si>
  <si>
    <t>IFTS43 - NET ADCA01</t>
  </si>
  <si>
    <t>14758</t>
  </si>
  <si>
    <t>IFTS44 - NET ADCA01</t>
  </si>
  <si>
    <t>14759</t>
  </si>
  <si>
    <t>QATAR54 - FMS R2RNVG02</t>
  </si>
  <si>
    <t>14760</t>
  </si>
  <si>
    <t>IFTS50 - SD NIT01</t>
  </si>
  <si>
    <t>14761</t>
  </si>
  <si>
    <t>IFTS67 - FMSC OBFM01</t>
  </si>
  <si>
    <t>14762</t>
  </si>
  <si>
    <t>IFTS45 - FMSC DACM02</t>
  </si>
  <si>
    <t>14763</t>
  </si>
  <si>
    <t>IFTS66 - FMSC OBFM02</t>
  </si>
  <si>
    <t>14764</t>
  </si>
  <si>
    <t>FMSC DACM01 CPL01</t>
  </si>
  <si>
    <t>IFTS46 - FMSC DACM01 CPL01</t>
  </si>
  <si>
    <t>14765</t>
  </si>
  <si>
    <t>IFTS40 - NET ATAG02</t>
  </si>
  <si>
    <t>14766</t>
  </si>
  <si>
    <t>IFTS39 - NET ATAG02</t>
  </si>
  <si>
    <t>14767</t>
  </si>
  <si>
    <t>IFTS52 - NET PGM02</t>
  </si>
  <si>
    <t>14768</t>
  </si>
  <si>
    <t>IFTS54 - NET PGM02</t>
  </si>
  <si>
    <t>14769</t>
  </si>
  <si>
    <t>AMI65 - SD DCA01</t>
  </si>
  <si>
    <t>14770</t>
  </si>
  <si>
    <t>AMI68 - SD DCA01</t>
  </si>
  <si>
    <t>14771</t>
  </si>
  <si>
    <t>QATAR58 - FMSC DBFM01</t>
  </si>
  <si>
    <t>14772</t>
  </si>
  <si>
    <t>IFTS44 - NET ADCA02</t>
  </si>
  <si>
    <t>14773</t>
  </si>
  <si>
    <t>IP: Unable to drag CGFS in CGF studio initially. Good after reset</t>
  </si>
  <si>
    <t>IFTS43 - NET ADCA02</t>
  </si>
  <si>
    <t>14774</t>
  </si>
  <si>
    <t>IFTS57 - NET PGM01</t>
  </si>
  <si>
    <t>14775</t>
  </si>
  <si>
    <t>IFTS62 - NET PGM01</t>
  </si>
  <si>
    <t>14776</t>
  </si>
  <si>
    <t>IFTS60 - FMSC HBFM01</t>
  </si>
  <si>
    <t>14777</t>
  </si>
  <si>
    <t>IFTS43 - NET SMI01</t>
  </si>
  <si>
    <t>14778</t>
  </si>
  <si>
    <t>IFTS44 - NET SMI01</t>
  </si>
  <si>
    <t>14779</t>
  </si>
  <si>
    <t>IFTS61 - FMSC HBFM01</t>
  </si>
  <si>
    <t>14780</t>
  </si>
  <si>
    <t>IFTS46 - FMSC DACM02</t>
  </si>
  <si>
    <t>14781</t>
  </si>
  <si>
    <t>IFTS67 - FMSC OBFM02</t>
  </si>
  <si>
    <t>14782</t>
  </si>
  <si>
    <t>SD DCA02</t>
  </si>
  <si>
    <t>Center + Right MFD'S crashes</t>
  </si>
  <si>
    <t>AMI64 - SD DCA02</t>
  </si>
  <si>
    <t>14783</t>
  </si>
  <si>
    <t>AMI67 - SD DCA02</t>
  </si>
  <si>
    <t>14784</t>
  </si>
  <si>
    <t>AMI66 - SD DCA01</t>
  </si>
  <si>
    <t>14785</t>
  </si>
  <si>
    <t>AMI69 - SD DCA01</t>
  </si>
  <si>
    <t>14786</t>
  </si>
  <si>
    <t>IFTS64 - FMSC BFM01</t>
  </si>
  <si>
    <t>14787</t>
  </si>
  <si>
    <t>IFTS47 - FMSC OACM01</t>
  </si>
  <si>
    <t>14788</t>
  </si>
  <si>
    <t>QATAR50 - FMS R2RNVG02</t>
  </si>
  <si>
    <t>14789</t>
  </si>
  <si>
    <t>IP: Stick not properly engaged. Preloaded CGFS not appearing on FCR only self-loaded CGFs worked</t>
  </si>
  <si>
    <t>QATAR52 - PT BVR01</t>
  </si>
  <si>
    <t>14790</t>
  </si>
  <si>
    <t>IFTS38 - NET ATAG02</t>
  </si>
  <si>
    <t>14791</t>
  </si>
  <si>
    <t>IFTS37 - NET ATAG02</t>
  </si>
  <si>
    <t>14792</t>
  </si>
  <si>
    <t>IFTS65 - FMSC BFM01</t>
  </si>
  <si>
    <t>14793</t>
  </si>
  <si>
    <t>AMI71 - SD HBFM01</t>
  </si>
  <si>
    <t>14794</t>
  </si>
  <si>
    <t>AMI73 - SD HBFM01</t>
  </si>
  <si>
    <t>14795</t>
  </si>
  <si>
    <t>NET PGM01 CPL02</t>
  </si>
  <si>
    <t>IFTS51 - NET PGM01 CPL02</t>
  </si>
  <si>
    <t>14796</t>
  </si>
  <si>
    <t>IFTS53 - NET PGM01 CPL02</t>
  </si>
  <si>
    <t>14797</t>
  </si>
  <si>
    <t>Student din't bring back cockpit and didn't open dome door properly</t>
  </si>
  <si>
    <t>QATAR50 - NET DCA01</t>
  </si>
  <si>
    <t>14798</t>
  </si>
  <si>
    <t>QATAR51 - NET DCA01</t>
  </si>
  <si>
    <t>14799</t>
  </si>
  <si>
    <t>Multiple collisions with tanker despite kill inibit/crash override</t>
  </si>
  <si>
    <t>IFTS51 - FMS AAR01</t>
  </si>
  <si>
    <t>14800</t>
  </si>
  <si>
    <t>QATAR52 - PT BVR02</t>
  </si>
  <si>
    <t>14801</t>
  </si>
  <si>
    <t>AMI68 - SD DCA02</t>
  </si>
  <si>
    <t>14802</t>
  </si>
  <si>
    <t>AMI65 - SD DCA02</t>
  </si>
  <si>
    <t>14803</t>
  </si>
  <si>
    <t>Issue with PTT2</t>
  </si>
  <si>
    <t>IFTS65 - FMSC BFM02</t>
  </si>
  <si>
    <t>14804</t>
  </si>
  <si>
    <t>IFTS44 - NET SMI02</t>
  </si>
  <si>
    <t>14805</t>
  </si>
  <si>
    <t>IFTS43 - NET SMI02</t>
  </si>
  <si>
    <t>14806</t>
  </si>
  <si>
    <t>QATAR58 - FMSC DBFM02</t>
  </si>
  <si>
    <t>14807</t>
  </si>
  <si>
    <t>IFTS58 - FMSC HBFM01</t>
  </si>
  <si>
    <t>14808</t>
  </si>
  <si>
    <t>IFTS61 - FMSC HBFM02</t>
  </si>
  <si>
    <t>14809</t>
  </si>
  <si>
    <t>QATAR53 - NET ATAG01</t>
  </si>
  <si>
    <t>14810</t>
  </si>
  <si>
    <t>QATAR54 - NET ATAG01</t>
  </si>
  <si>
    <t>14811</t>
  </si>
  <si>
    <t>IFTS60 - FMSC HBFM02</t>
  </si>
  <si>
    <t>14812</t>
  </si>
  <si>
    <t>IFTS45 - FMSC OACM01</t>
  </si>
  <si>
    <t>14813</t>
  </si>
  <si>
    <t>IFTS43 - NET BTAG01</t>
  </si>
  <si>
    <t>14814</t>
  </si>
  <si>
    <t>IFTS44 - NET BTAG01</t>
  </si>
  <si>
    <t>14815</t>
  </si>
  <si>
    <t>AMI73 - SD HBFM02</t>
  </si>
  <si>
    <t>14816</t>
  </si>
  <si>
    <t>AMI71 - SD HBFM02</t>
  </si>
  <si>
    <t>14817</t>
  </si>
  <si>
    <t>IFTS59 - FMSC HBFM01</t>
  </si>
  <si>
    <t>14818</t>
  </si>
  <si>
    <t>QATAR53 - NET ATAG02</t>
  </si>
  <si>
    <t>14819</t>
  </si>
  <si>
    <t>IFTS66 - FMSC DBFM01</t>
  </si>
  <si>
    <t>14820</t>
  </si>
  <si>
    <t>IFTS61 - FMS LLF01</t>
  </si>
  <si>
    <t>14821</t>
  </si>
  <si>
    <t>IFTS54 - NET PGM03</t>
  </si>
  <si>
    <t>14822</t>
  </si>
  <si>
    <t>IFTS52 - NET PGM03</t>
  </si>
  <si>
    <t>14823</t>
  </si>
  <si>
    <t>IFTS60 - PT LLF01</t>
  </si>
  <si>
    <t>14824</t>
  </si>
  <si>
    <t>IFTS44 - NET BTAG02</t>
  </si>
  <si>
    <t>14825</t>
  </si>
  <si>
    <t>IFTS43 - NET BTAG02</t>
  </si>
  <si>
    <t>14826</t>
  </si>
  <si>
    <t>IFTS67 - PT ERT01</t>
  </si>
  <si>
    <t>14827</t>
  </si>
  <si>
    <t>IFTS63 - PT AAR01</t>
  </si>
  <si>
    <t>14828</t>
  </si>
  <si>
    <t>QATAR51 - NET DCA02</t>
  </si>
  <si>
    <t>14829</t>
  </si>
  <si>
    <t>QATAR50 - NET DCA02</t>
  </si>
  <si>
    <t>14830</t>
  </si>
  <si>
    <t>IFTS53 - NET PGM02</t>
  </si>
  <si>
    <t>14831</t>
  </si>
  <si>
    <t>IFTS51 - NET PGM02</t>
  </si>
  <si>
    <t>14832</t>
  </si>
  <si>
    <t>Stick di controllo, forse richiede calibrazione</t>
  </si>
  <si>
    <t>IFTS64 - FMS LLF02</t>
  </si>
  <si>
    <t>14833</t>
  </si>
  <si>
    <t>FMS LLF01 CPL01</t>
  </si>
  <si>
    <t>Reset sim due to controls and UFCP frozen -&gt; delay 10'</t>
  </si>
  <si>
    <t>IFTS65 - FMS LLF01 CPL01</t>
  </si>
  <si>
    <t>14834</t>
  </si>
  <si>
    <t>QATAR61 - FMSC DBFM01</t>
  </si>
  <si>
    <t>14835</t>
  </si>
  <si>
    <t>QATAR60 - FMS CAS01</t>
  </si>
  <si>
    <t>14836</t>
  </si>
  <si>
    <t>IFTS67 - FMS LLF02</t>
  </si>
  <si>
    <t>14837</t>
  </si>
  <si>
    <t>IOS handset U/S. Cockpit headset L. - No left ear sound. 2 - sound in both but IOS can't  hear. DVDR fault will not clear, even with full de-power. L eng mode switch U/S intermittently. Voice (AVAD) alert for master caution missing. No audio. MASS shows live when STBY selected. Map N/A.</t>
  </si>
  <si>
    <t>IFTS66 - PT ERT01</t>
  </si>
  <si>
    <t>14838</t>
  </si>
  <si>
    <t>QATAR54 - NET ATAG02</t>
  </si>
  <si>
    <t>14839</t>
  </si>
  <si>
    <t>IFTS63 - NET PGM01</t>
  </si>
  <si>
    <t>14840</t>
  </si>
  <si>
    <t>IFTS55 - NET PGM01</t>
  </si>
  <si>
    <t>14841</t>
  </si>
  <si>
    <t>IFTS60 - FMS LLF01</t>
  </si>
  <si>
    <t>14842</t>
  </si>
  <si>
    <t>AMI69 - SD DCA02</t>
  </si>
  <si>
    <t>14843</t>
  </si>
  <si>
    <t>AMI66 - SD DCA02</t>
  </si>
  <si>
    <t>14844</t>
  </si>
  <si>
    <t>IFTS50 - SD PGM01</t>
  </si>
  <si>
    <t>14845</t>
  </si>
  <si>
    <t>AMI34 - SD PGM01</t>
  </si>
  <si>
    <t>14846</t>
  </si>
  <si>
    <t>IFTS61 - FMS LLF02</t>
  </si>
  <si>
    <t>14847</t>
  </si>
  <si>
    <t>IFTS59 - FMSC HBFM02</t>
  </si>
  <si>
    <t>14848</t>
  </si>
  <si>
    <t>IFTS48 - SD CASP01</t>
  </si>
  <si>
    <t>14849</t>
  </si>
  <si>
    <t>IFTS49 - SD CASP01</t>
  </si>
  <si>
    <t>14850</t>
  </si>
  <si>
    <t>IFTS58 - FMSC HBFM02</t>
  </si>
  <si>
    <t>14851</t>
  </si>
  <si>
    <t>QATAR55 - NET QRA01</t>
  </si>
  <si>
    <t>14852</t>
  </si>
  <si>
    <t>QATAR52 - NET QRA01</t>
  </si>
  <si>
    <t>14853</t>
  </si>
  <si>
    <t>IFTS65 - FMS LLF02</t>
  </si>
  <si>
    <t>14854</t>
  </si>
  <si>
    <t>QATAR55 - PT BVR02</t>
  </si>
  <si>
    <t>14855</t>
  </si>
  <si>
    <t>QATAR57 - NET BFFNVG01</t>
  </si>
  <si>
    <t>14856</t>
  </si>
  <si>
    <t>IFTS51 - NET PGM03</t>
  </si>
  <si>
    <t>14857</t>
  </si>
  <si>
    <t>IFTS53 - NET PGM03</t>
  </si>
  <si>
    <t>14858</t>
  </si>
  <si>
    <t>IFTS66 - FMS LLF02</t>
  </si>
  <si>
    <t>14859</t>
  </si>
  <si>
    <t>COMM1 33 jammed</t>
  </si>
  <si>
    <t>IFTS59 - PT ERT02</t>
  </si>
  <si>
    <t>14860</t>
  </si>
  <si>
    <t>APU Gen fail - Batt voltage stays at 26? Is there an option to have it fail completely? MASS switch position sense LIVE at STANDBY</t>
  </si>
  <si>
    <t>IFTS58 - PT ERT02</t>
  </si>
  <si>
    <t>14861</t>
  </si>
  <si>
    <t>QATAR53 - NET SMI01</t>
  </si>
  <si>
    <t>14862</t>
  </si>
  <si>
    <t>QATAR54 - NET SMI01</t>
  </si>
  <si>
    <t>14863</t>
  </si>
  <si>
    <t>AMI34 - SD PGM02</t>
  </si>
  <si>
    <t>14864</t>
  </si>
  <si>
    <t>IFTS50 - SD PGM02</t>
  </si>
  <si>
    <t>14865</t>
  </si>
  <si>
    <t>IFTS61 - PT ERT02</t>
  </si>
  <si>
    <t>14866</t>
  </si>
  <si>
    <t>IFTS47 - FMSC OACM02</t>
  </si>
  <si>
    <t>14867</t>
  </si>
  <si>
    <t>computer crashed. End of slot</t>
  </si>
  <si>
    <t>IFTS60 - FMS LLF02</t>
  </si>
  <si>
    <t>14868</t>
  </si>
  <si>
    <t>QATAR60 - FMS CAS02</t>
  </si>
  <si>
    <t>14869</t>
  </si>
  <si>
    <t>QATAR61 - PT ERT02</t>
  </si>
  <si>
    <t>14870</t>
  </si>
  <si>
    <t>QATAR51 - NET SMI01</t>
  </si>
  <si>
    <t>14871</t>
  </si>
  <si>
    <t>QATAR50 - NET SMI01</t>
  </si>
  <si>
    <t>14872</t>
  </si>
  <si>
    <t>IFTS62 - NET PGM02</t>
  </si>
  <si>
    <t>14873</t>
  </si>
  <si>
    <t>IFTS63 - NET PGM02</t>
  </si>
  <si>
    <t>14874</t>
  </si>
  <si>
    <t>IFTS46 - FMSC OACM01</t>
  </si>
  <si>
    <t>14875</t>
  </si>
  <si>
    <t>No runway at diversity</t>
  </si>
  <si>
    <t>IFTS59 - PT LLF01</t>
  </si>
  <si>
    <t>14876</t>
  </si>
  <si>
    <t>IFTS58 - PT LLF01</t>
  </si>
  <si>
    <t>14877</t>
  </si>
  <si>
    <t>QATAR54 - NET SMI02</t>
  </si>
  <si>
    <t>14878</t>
  </si>
  <si>
    <t>QATAR53 - NET SMI02</t>
  </si>
  <si>
    <t>14879</t>
  </si>
  <si>
    <t>IFTS64 - FMS LLF03</t>
  </si>
  <si>
    <t>14880</t>
  </si>
  <si>
    <t>IFTS65 - FMS LLF03</t>
  </si>
  <si>
    <t>14881</t>
  </si>
  <si>
    <t>IFTS45 - FMSC OACM02</t>
  </si>
  <si>
    <t>14882</t>
  </si>
  <si>
    <t>IFTS58 - FMS LLF01</t>
  </si>
  <si>
    <t>14883</t>
  </si>
  <si>
    <t>IFTS59 - FMS LLF01</t>
  </si>
  <si>
    <t>14884</t>
  </si>
  <si>
    <t>QATAR50 - NET SMI02</t>
  </si>
  <si>
    <t>14885</t>
  </si>
  <si>
    <t>QATAR51 - NET SMI02</t>
  </si>
  <si>
    <t>14886</t>
  </si>
  <si>
    <t>IFTS63 - NET PGM03</t>
  </si>
  <si>
    <t>14887</t>
  </si>
  <si>
    <t>IFTS62 - NET PGM03</t>
  </si>
  <si>
    <t>14888</t>
  </si>
  <si>
    <t>IFTS37 - NET OCAAA01</t>
  </si>
  <si>
    <t>14889</t>
  </si>
  <si>
    <t>IFTS38 - NET OCAAA01</t>
  </si>
  <si>
    <t>14890</t>
  </si>
  <si>
    <t>IFTS66 - FMS LLF03</t>
  </si>
  <si>
    <t>14891</t>
  </si>
  <si>
    <t>IFTS67 - FMS LLF03</t>
  </si>
  <si>
    <t>14892</t>
  </si>
  <si>
    <t>IFTS46 - FMSC OACM02</t>
  </si>
  <si>
    <t>14893</t>
  </si>
  <si>
    <t>IFTS51 - PT ERT02</t>
  </si>
  <si>
    <t>14894</t>
  </si>
  <si>
    <t>IFF nogo. Unable to reset even with MCSG reset. Unable to use hotas from console. A/C not working inside cockpit.</t>
  </si>
  <si>
    <t>IFTS53 - PT ERT02</t>
  </si>
  <si>
    <t>14895</t>
  </si>
  <si>
    <t>QATAR55 - FMS R2RNVG01</t>
  </si>
  <si>
    <t>14896</t>
  </si>
  <si>
    <t>IFTS62 - PT AAR01</t>
  </si>
  <si>
    <t>14897</t>
  </si>
  <si>
    <t>IFTS54 - PT AAR01</t>
  </si>
  <si>
    <t>14898</t>
  </si>
  <si>
    <t>IFTS60 - PT ERT02</t>
  </si>
  <si>
    <t>14899</t>
  </si>
  <si>
    <t>SD HACM01</t>
  </si>
  <si>
    <t>AMI70 - SD HACM01</t>
  </si>
  <si>
    <t>14900</t>
  </si>
  <si>
    <t>AMI72 - SD HACM01</t>
  </si>
  <si>
    <t>14901</t>
  </si>
  <si>
    <t>IFTS55 - NET PGM02</t>
  </si>
  <si>
    <t>14902</t>
  </si>
  <si>
    <t>IFTS57 - NET PGM02</t>
  </si>
  <si>
    <t>14903</t>
  </si>
  <si>
    <t>Tornado not showing on TGP (CGF) - MIG-20 not showing on TGP</t>
  </si>
  <si>
    <t>QATAR52 - NET QRA02</t>
  </si>
  <si>
    <t>14904</t>
  </si>
  <si>
    <t>QATAR55 - NET QRA02</t>
  </si>
  <si>
    <t>14905</t>
  </si>
  <si>
    <t>Control calibration need during mission. No radar work on PTT1</t>
  </si>
  <si>
    <t>IFTS66 - FMSC DBFM02</t>
  </si>
  <si>
    <t>14906</t>
  </si>
  <si>
    <t>IFTS58 - FMS LLF02</t>
  </si>
  <si>
    <t>14907</t>
  </si>
  <si>
    <t>SD ADCA01</t>
  </si>
  <si>
    <t>AMI65 - SD ADCA01</t>
  </si>
  <si>
    <t>14908</t>
  </si>
  <si>
    <t>AMI66 - SD ADCA01</t>
  </si>
  <si>
    <t>14909</t>
  </si>
  <si>
    <t>IFTS64 - FMSC OBFM01</t>
  </si>
  <si>
    <t>14910</t>
  </si>
  <si>
    <t>SIM Unexpetedly crashed on the taxiway during taxi</t>
  </si>
  <si>
    <t>IFTS52 - PT ERT02</t>
  </si>
  <si>
    <t>14911</t>
  </si>
  <si>
    <t>AMI68 - SD ADCA01</t>
  </si>
  <si>
    <t>14912</t>
  </si>
  <si>
    <t>AMI69 - SD ADCA01</t>
  </si>
  <si>
    <t>14913</t>
  </si>
  <si>
    <t>IFTS65 - FMSC OBFM01</t>
  </si>
  <si>
    <t>14914</t>
  </si>
  <si>
    <t>10:10</t>
  </si>
  <si>
    <t>IFTS59 - FMS LLF02</t>
  </si>
  <si>
    <t>14915</t>
  </si>
  <si>
    <t>IFTS38 - NET OCAAG01</t>
  </si>
  <si>
    <t>14916</t>
  </si>
  <si>
    <t>IFTS37 - NET OCAAG01</t>
  </si>
  <si>
    <t>14917</t>
  </si>
  <si>
    <t>IFTS57 - NET PGM03</t>
  </si>
  <si>
    <t>14918</t>
  </si>
  <si>
    <t>IFTS55 - NET PGM03</t>
  </si>
  <si>
    <t>14919</t>
  </si>
  <si>
    <t>IFTS63 - FMS AAR01</t>
  </si>
  <si>
    <t>14920</t>
  </si>
  <si>
    <t>AMI67 - SD ADCA01</t>
  </si>
  <si>
    <t>14921</t>
  </si>
  <si>
    <t>AMI64 - SD ADCA01</t>
  </si>
  <si>
    <t>14922</t>
  </si>
  <si>
    <t>IFTS67 - FMSC DBFM02</t>
  </si>
  <si>
    <t>14923</t>
  </si>
  <si>
    <t>IFTS53 - PT AAR01</t>
  </si>
  <si>
    <t>14924</t>
  </si>
  <si>
    <t>AMI34 - SD FLL01</t>
  </si>
  <si>
    <t>14925</t>
  </si>
  <si>
    <t>IFTS50 - SD FLL01</t>
  </si>
  <si>
    <t>14926</t>
  </si>
  <si>
    <t>QATAR60 - FMSC DBFM02</t>
  </si>
  <si>
    <t>14927</t>
  </si>
  <si>
    <t>IFTS54 - PT ERT02</t>
  </si>
  <si>
    <t>14928</t>
  </si>
  <si>
    <t>IFTS44 - NET ATAG01</t>
  </si>
  <si>
    <t>14929</t>
  </si>
  <si>
    <t>IFTS43 - NET ATAG01</t>
  </si>
  <si>
    <t>14930</t>
  </si>
  <si>
    <t>IFTS62 - PT ERT02</t>
  </si>
  <si>
    <t>14931</t>
  </si>
  <si>
    <t>IFTS63 - PT ERT02</t>
  </si>
  <si>
    <t>14932</t>
  </si>
  <si>
    <t>IFTS64 - PT ERT01</t>
  </si>
  <si>
    <t>14933</t>
  </si>
  <si>
    <t>QATAR57 - FMSC DBFM02</t>
  </si>
  <si>
    <t>14934</t>
  </si>
  <si>
    <t>IFTS61 - FMS LLF03</t>
  </si>
  <si>
    <t>14935</t>
  </si>
  <si>
    <t>IFTS60 - FMS LLF03</t>
  </si>
  <si>
    <t>14936</t>
  </si>
  <si>
    <t>Control calibration required.</t>
  </si>
  <si>
    <t>TECH: Student hasn't brought back the cockpit.</t>
  </si>
  <si>
    <t>QATAR52 - NET DCA01</t>
  </si>
  <si>
    <t>14937</t>
  </si>
  <si>
    <t>FCR + HSD(left + centre MFDs) failed</t>
  </si>
  <si>
    <t>QATAR55 - NET DCA01</t>
  </si>
  <si>
    <t>14938</t>
  </si>
  <si>
    <t>IFTS58 - FMS LLF03</t>
  </si>
  <si>
    <t>14939</t>
  </si>
  <si>
    <t>IFTS59 - FMS LLF03</t>
  </si>
  <si>
    <t>14940</t>
  </si>
  <si>
    <t>IFTS65 - PT ERT01</t>
  </si>
  <si>
    <t>14941</t>
  </si>
  <si>
    <t>QATAR61 - FMSC DBFM02</t>
  </si>
  <si>
    <t>14942</t>
  </si>
  <si>
    <t>IFTS68 - PT LLF01</t>
  </si>
  <si>
    <t>14943</t>
  </si>
  <si>
    <t>IFTS69 - PT LLF01</t>
  </si>
  <si>
    <t>14944</t>
  </si>
  <si>
    <t>Sim not ready tech</t>
  </si>
  <si>
    <t>IFTS43 - NET ATAG02</t>
  </si>
  <si>
    <t>14945</t>
  </si>
  <si>
    <t>Tech not ready</t>
  </si>
  <si>
    <t>IFTS44 - NET ATAG02</t>
  </si>
  <si>
    <t>14946</t>
  </si>
  <si>
    <t>Control calibration hat to be performed, C MFD (HSD) fail, IOS2 headset v. quiet.</t>
  </si>
  <si>
    <t>QATAR50 - NET ADCA01</t>
  </si>
  <si>
    <t>14947</t>
  </si>
  <si>
    <t>FMS control cal.</t>
  </si>
  <si>
    <t>QATAR51 - NET ADCA01</t>
  </si>
  <si>
    <t>14948</t>
  </si>
  <si>
    <t>QATAR58 - PT ERT03</t>
  </si>
  <si>
    <t>14949</t>
  </si>
  <si>
    <t>IFTS39 - NET OCAAA01</t>
  </si>
  <si>
    <t>14950</t>
  </si>
  <si>
    <t>IFTS40 - NET OCAAA01</t>
  </si>
  <si>
    <t>14951</t>
  </si>
  <si>
    <t>AMI34 - SD FLL02</t>
  </si>
  <si>
    <t>14952</t>
  </si>
  <si>
    <t>IFTS63 - FMS CAS01</t>
  </si>
  <si>
    <t>14953</t>
  </si>
  <si>
    <t>SD ADCA02</t>
  </si>
  <si>
    <t>AMI66 - SD ADCA02</t>
  </si>
  <si>
    <t>14954</t>
  </si>
  <si>
    <t>AMI65 - SD ADCA02</t>
  </si>
  <si>
    <t>14955</t>
  </si>
  <si>
    <t>IFTS45 - FMSC HACM01</t>
  </si>
  <si>
    <t>14956</t>
  </si>
  <si>
    <t>AMI69 - SD ADCA02</t>
  </si>
  <si>
    <t>14957</t>
  </si>
  <si>
    <t>When flying mig 25 -RDR- Search- ON- ETTS fail for FMS1,SU 30 CGF RDR ON But no FMS indication</t>
  </si>
  <si>
    <t>AMI68 - SD ADCA02</t>
  </si>
  <si>
    <t>14958</t>
  </si>
  <si>
    <t>QATAR51 - NET ADCA02</t>
  </si>
  <si>
    <t>14959</t>
  </si>
  <si>
    <t>Stick to stiff - reset SIM no DL,  After reset,  =&gt; T/O and lost DL</t>
  </si>
  <si>
    <t>Control loading had been turned off from inside the Cockpit. Problems with etts it was impossible to restore it.</t>
  </si>
  <si>
    <t>IFTS68 - NET TLL01</t>
  </si>
  <si>
    <t>14960</t>
  </si>
  <si>
    <t>ULTD 1 Control issue + DL not working</t>
  </si>
  <si>
    <t>Multiple issues on ULTD1</t>
  </si>
  <si>
    <t>IFTS69 - NET TLL01</t>
  </si>
  <si>
    <t>14961</t>
  </si>
  <si>
    <t>QATAR50 - NET ADCA02</t>
  </si>
  <si>
    <t>14962</t>
  </si>
  <si>
    <t>IFTS68 - FMS LLF01</t>
  </si>
  <si>
    <t>14963</t>
  </si>
  <si>
    <t>AMI64 - SD ADCA02</t>
  </si>
  <si>
    <t>14964</t>
  </si>
  <si>
    <t>AMI67 - SD ADCA02</t>
  </si>
  <si>
    <t>14965</t>
  </si>
  <si>
    <t>IFTS55 - FMSC BFM01</t>
  </si>
  <si>
    <t>14966</t>
  </si>
  <si>
    <t>IFTS62 - FMS CAS01</t>
  </si>
  <si>
    <t>14967</t>
  </si>
  <si>
    <t>SD HACM02</t>
  </si>
  <si>
    <t>AMI72 - SD HACM02</t>
  </si>
  <si>
    <t>14968</t>
  </si>
  <si>
    <t>AMI70 - SD HACM02</t>
  </si>
  <si>
    <t>14969</t>
  </si>
  <si>
    <t>IFTS57 - FMSC BFM01</t>
  </si>
  <si>
    <t>14970</t>
  </si>
  <si>
    <t>IFTS63 - FMS CAS02</t>
  </si>
  <si>
    <t>14971</t>
  </si>
  <si>
    <t>Student hasn't brought back the cockpit</t>
  </si>
  <si>
    <t>QATAR61 - FMSC HBFM01</t>
  </si>
  <si>
    <t>14972</t>
  </si>
  <si>
    <t>IFTS40 - NET OCAAG01</t>
  </si>
  <si>
    <t>14973</t>
  </si>
  <si>
    <t>IFTS39 - NET OCAAG01</t>
  </si>
  <si>
    <t>14974</t>
  </si>
  <si>
    <t>Some controls problems at the end of the sim</t>
  </si>
  <si>
    <t>MCL process crashed. After restarting it, everything was working</t>
  </si>
  <si>
    <t>IFTS54 - FMS CAS01</t>
  </si>
  <si>
    <t>14975</t>
  </si>
  <si>
    <t>QATAR56 - FMSC HBFM01</t>
  </si>
  <si>
    <t>14976</t>
  </si>
  <si>
    <t>QATAR52 - FMS R2RNVG01</t>
  </si>
  <si>
    <t>14977</t>
  </si>
  <si>
    <t>IFTS48 - SD CASV01</t>
  </si>
  <si>
    <t>14978</t>
  </si>
  <si>
    <t>IFTS47 - FMSC HACM01</t>
  </si>
  <si>
    <t>14979</t>
  </si>
  <si>
    <t>IFTS57 - FMSC BFM02</t>
  </si>
  <si>
    <t>14980</t>
  </si>
  <si>
    <t>IFTS62 - FMS CAS02</t>
  </si>
  <si>
    <t>14981</t>
  </si>
  <si>
    <t>IFTS55 - FMSC BFM02</t>
  </si>
  <si>
    <t>14982</t>
  </si>
  <si>
    <t>IFTS41 - SD OACM01</t>
  </si>
  <si>
    <t>14983</t>
  </si>
  <si>
    <t>IFTS54 - FMS CAS02</t>
  </si>
  <si>
    <t>14984</t>
  </si>
  <si>
    <t>QATAR56 - FMSC HBFM02</t>
  </si>
  <si>
    <t>14985</t>
  </si>
  <si>
    <t>QATAR58 - FMSC HBFM01</t>
  </si>
  <si>
    <t>14986</t>
  </si>
  <si>
    <t>IFTS68 - FMS LLF02</t>
  </si>
  <si>
    <t>14987</t>
  </si>
  <si>
    <t>M346 looks like mb-339 on TGP</t>
  </si>
  <si>
    <t>QATAR51 - NET ATAG01</t>
  </si>
  <si>
    <t>14988</t>
  </si>
  <si>
    <t>QATAR50 - NET ATAG01</t>
  </si>
  <si>
    <t>14989</t>
  </si>
  <si>
    <t>QATAR52 - FMS R2RNVG02</t>
  </si>
  <si>
    <t>14990</t>
  </si>
  <si>
    <t>IFTS49 - SD CASV01</t>
  </si>
  <si>
    <t>14991</t>
  </si>
  <si>
    <t>QATAR55 - NET DCA02</t>
  </si>
  <si>
    <t>14992</t>
  </si>
  <si>
    <t>TECH: The SP didn't bring back the cockpit</t>
  </si>
  <si>
    <t>IFTS47 - FMSC HACM02</t>
  </si>
  <si>
    <t>14993</t>
  </si>
  <si>
    <t>IFTS45 - FMSC HACM02</t>
  </si>
  <si>
    <t>14994</t>
  </si>
  <si>
    <t>IFTS69 - FMS LLF02</t>
  </si>
  <si>
    <t>14995</t>
  </si>
  <si>
    <t>IFTS53 - FMS CAS01</t>
  </si>
  <si>
    <t>14996</t>
  </si>
  <si>
    <t>IFTS57 - FMSC OBFM01</t>
  </si>
  <si>
    <t>14997</t>
  </si>
  <si>
    <t>IFTS55 - FMSC OBFM01</t>
  </si>
  <si>
    <t>14998</t>
  </si>
  <si>
    <t>IFTS61 - FMSC DACM01</t>
  </si>
  <si>
    <t>14999</t>
  </si>
  <si>
    <t>IFTS42 - SD AAR01</t>
  </si>
  <si>
    <t>15000</t>
  </si>
  <si>
    <t>IFTS68 - FMS LLF03</t>
  </si>
  <si>
    <t>15001</t>
  </si>
  <si>
    <t>IFTS44 - NET OCAAA01</t>
  </si>
  <si>
    <t>15002</t>
  </si>
  <si>
    <t>IFTS43 - NET OCAAA01</t>
  </si>
  <si>
    <t>15003</t>
  </si>
  <si>
    <t>IFTS53 - FMS CAS02</t>
  </si>
  <si>
    <t>15004</t>
  </si>
  <si>
    <t>ETTS displays (FCR) on MFD failed after 45 mins.</t>
  </si>
  <si>
    <t>IP didn't call tec assistance.</t>
  </si>
  <si>
    <t>QATAR51 - NET ATAG02</t>
  </si>
  <si>
    <t>15005</t>
  </si>
  <si>
    <t>Tech simpathetic incomplete with PTT3</t>
  </si>
  <si>
    <t>Initial problems on PTT3, then both simulators didn't see each other in HSD/DL. No enough time to continue the training</t>
  </si>
  <si>
    <t>AMI70 - SD QRA01</t>
  </si>
  <si>
    <t>15006</t>
  </si>
  <si>
    <t>Simpathetic incomplete ETTS/MASS</t>
  </si>
  <si>
    <t>Initial problem with ETU (reset MCSG and unload and reload the ETU from launchpad). Then, PTT3 DRSS PC in error and ultimately both simulators didn't see each other in HSD/DL. No enough time to continue the training</t>
  </si>
  <si>
    <t>AMI72 - SD QRA01</t>
  </si>
  <si>
    <t>15007</t>
  </si>
  <si>
    <t>QATAR50 - NET ATAG02</t>
  </si>
  <si>
    <t>15008</t>
  </si>
  <si>
    <t>IFTS57 - FMSC OBFM02</t>
  </si>
  <si>
    <t>15009</t>
  </si>
  <si>
    <t>Some issues with UFCP/MFD's/HOTAS. Reseted successfully</t>
  </si>
  <si>
    <t>IFTS69 - FMS LLF03</t>
  </si>
  <si>
    <t>15010</t>
  </si>
  <si>
    <t>crashed etts pages need to restart the channels processes from lauchpad - SP dindn't bring back the cockpit</t>
  </si>
  <si>
    <t>QATAR52 - NET ADCA01</t>
  </si>
  <si>
    <t>15011</t>
  </si>
  <si>
    <t>QATAR55 - NET ADCA01</t>
  </si>
  <si>
    <t>15012</t>
  </si>
  <si>
    <t>IFTS62 - FMSC BFM01</t>
  </si>
  <si>
    <t>15013</t>
  </si>
  <si>
    <t>L+R ATS limit/o'speed faults did not work.</t>
  </si>
  <si>
    <t>IFTS68 - PT ERT01</t>
  </si>
  <si>
    <t>15014</t>
  </si>
  <si>
    <t>IFTS46 - FMSC HACM01</t>
  </si>
  <si>
    <t>15015</t>
  </si>
  <si>
    <t>IFTS63 - FMSC BFM01</t>
  </si>
  <si>
    <t>15016</t>
  </si>
  <si>
    <t>IFTS69 - PT ERT01</t>
  </si>
  <si>
    <t>15017</t>
  </si>
  <si>
    <t>SD AI01</t>
  </si>
  <si>
    <t>AMI64 - SD AI01</t>
  </si>
  <si>
    <t>15018</t>
  </si>
  <si>
    <t>Multiple Strive control issues requiring restart og CGF control window.</t>
  </si>
  <si>
    <t>IFTS43 - NET OCAAG01</t>
  </si>
  <si>
    <t>15019</t>
  </si>
  <si>
    <t>IFTS44 - NET OCAAG01</t>
  </si>
  <si>
    <t>15020</t>
  </si>
  <si>
    <t>AMI34 - SD ERT02</t>
  </si>
  <si>
    <t>15021</t>
  </si>
  <si>
    <t>AMI69 - SD AI01</t>
  </si>
  <si>
    <t>15022</t>
  </si>
  <si>
    <t>AMI66 - SD AI01</t>
  </si>
  <si>
    <t>15023</t>
  </si>
  <si>
    <t>QATAR58 - FMSC HBFM02</t>
  </si>
  <si>
    <t>15024</t>
  </si>
  <si>
    <t>AMI70 - SD TI01</t>
  </si>
  <si>
    <t>15025</t>
  </si>
  <si>
    <t>AMI68 - SD AI01</t>
  </si>
  <si>
    <t>15026</t>
  </si>
  <si>
    <t>AMI65 - SD AI01</t>
  </si>
  <si>
    <t>15027</t>
  </si>
  <si>
    <t>IFTS62 - FMSC BFM02</t>
  </si>
  <si>
    <t>15028</t>
  </si>
  <si>
    <t>AMI72 - SD TI01</t>
  </si>
  <si>
    <t>15029</t>
  </si>
  <si>
    <t>IFTS46 - FMSC HACM02</t>
  </si>
  <si>
    <t>15030</t>
  </si>
  <si>
    <t>IFTS63 - FMSC BFM02</t>
  </si>
  <si>
    <t>15031</t>
  </si>
  <si>
    <t>Delay due to system restart</t>
  </si>
  <si>
    <t>Problems came from PTT3. During A/C power on procedure, V-sim stores always showed the NOT AVAILABLE label, not allowing the student to complete A/C setup before T/O.</t>
  </si>
  <si>
    <t>QATAR55 - NET ADCA02</t>
  </si>
  <si>
    <t>15032</t>
  </si>
  <si>
    <t>QATAR52 - NET ADCA02</t>
  </si>
  <si>
    <t>15033</t>
  </si>
  <si>
    <t>QATAR61 - FMSC HBFM02</t>
  </si>
  <si>
    <t>15034</t>
  </si>
  <si>
    <t>IFTS62 - FMSC OBFM01</t>
  </si>
  <si>
    <t>15035</t>
  </si>
  <si>
    <t>AMI70 - SD TI02</t>
  </si>
  <si>
    <t>15036</t>
  </si>
  <si>
    <t>IFTS65 - FMSC OBFM02</t>
  </si>
  <si>
    <t>15037</t>
  </si>
  <si>
    <t>IFTS63 - FMSC OBFM01</t>
  </si>
  <si>
    <t>15038</t>
  </si>
  <si>
    <t>AMI72 - SD TI02</t>
  </si>
  <si>
    <t>15039</t>
  </si>
  <si>
    <t>QATAR57 - FMSC HBFM01</t>
  </si>
  <si>
    <t>15040</t>
  </si>
  <si>
    <t>IFTS55 - FMSC OBFM02</t>
  </si>
  <si>
    <t>15041</t>
  </si>
  <si>
    <t>SD ERT02 RR01</t>
  </si>
  <si>
    <t>AMI34 - SD ERT02 RR01</t>
  </si>
  <si>
    <t>15042</t>
  </si>
  <si>
    <t>IFTS62 - FMSC OBFM02</t>
  </si>
  <si>
    <t>15043</t>
  </si>
  <si>
    <t>IFTS59 - FMSC DACM01</t>
  </si>
  <si>
    <t>15044</t>
  </si>
  <si>
    <t>NET TLL01 CPL01</t>
  </si>
  <si>
    <t>No route displayed in HSD, ok in MAP format. Temperature in console is too cold!</t>
  </si>
  <si>
    <t>IFTS68 - NET TLL01 CPL01</t>
  </si>
  <si>
    <t>15045</t>
  </si>
  <si>
    <t>IFTS69 - NET TLL01 CPL01</t>
  </si>
  <si>
    <t>15046</t>
  </si>
  <si>
    <t>IFTS63 - FMSC OBFM02</t>
  </si>
  <si>
    <t>15047</t>
  </si>
  <si>
    <t>QATAR57 - FMSC HBFM02</t>
  </si>
  <si>
    <t>15048</t>
  </si>
  <si>
    <t>15:40</t>
  </si>
  <si>
    <t>16:40</t>
  </si>
  <si>
    <t>Visual limit effectiveness of visual take on. Lat/Long type on IOS different to aircraft.</t>
  </si>
  <si>
    <t>IFTS52 - FMS CAS01</t>
  </si>
  <si>
    <t>15049</t>
  </si>
  <si>
    <t>SD AI02</t>
  </si>
  <si>
    <t>AMI65 - SD AI02</t>
  </si>
  <si>
    <t>15050</t>
  </si>
  <si>
    <t>AMI68 - SD AI02</t>
  </si>
  <si>
    <t>15051</t>
  </si>
  <si>
    <t>IFTS61 - FMSC DACM02</t>
  </si>
  <si>
    <t>15052</t>
  </si>
  <si>
    <t>IFTS51 - FMS CAS01</t>
  </si>
  <si>
    <t>15053</t>
  </si>
  <si>
    <t>QATAR52 - NET SMI01</t>
  </si>
  <si>
    <t>15054</t>
  </si>
  <si>
    <t>QATAR55 - NET SMI01</t>
  </si>
  <si>
    <t>15055</t>
  </si>
  <si>
    <t>IFTS65 - NET BFFNVG01</t>
  </si>
  <si>
    <t>15056</t>
  </si>
  <si>
    <t>IFTS62 - FMSC DBFM01</t>
  </si>
  <si>
    <t>15057</t>
  </si>
  <si>
    <t>IFTS63 - FMSC DBFM01</t>
  </si>
  <si>
    <t>15058</t>
  </si>
  <si>
    <t>IFTS52 - FMS CAS02</t>
  </si>
  <si>
    <t>15059</t>
  </si>
  <si>
    <t>IFTS58 - FMSC DACM01</t>
  </si>
  <si>
    <t>15060</t>
  </si>
  <si>
    <t>IFTS50 - SD FLL02</t>
  </si>
  <si>
    <t>15061</t>
  </si>
  <si>
    <t>CGF light are not well replicated for NVG</t>
  </si>
  <si>
    <t>AMI70 - SD TINVG01</t>
  </si>
  <si>
    <t>15062</t>
  </si>
  <si>
    <t>AMI66 - SD AI02</t>
  </si>
  <si>
    <t>15063</t>
  </si>
  <si>
    <t>AMI69 - SD AI02</t>
  </si>
  <si>
    <t>15064</t>
  </si>
  <si>
    <t>IFTS51 - FMS CAS02</t>
  </si>
  <si>
    <t>15065</t>
  </si>
  <si>
    <t>IFTS65 - FMSC DBFM01</t>
  </si>
  <si>
    <t>15066</t>
  </si>
  <si>
    <t>IFTS59 - FMSC DACM02</t>
  </si>
  <si>
    <t>15067</t>
  </si>
  <si>
    <t>IFTS65 - FMSC DBFM02</t>
  </si>
  <si>
    <t>15068</t>
  </si>
  <si>
    <t>IFTS47 - PT R2R01</t>
  </si>
  <si>
    <t>15069</t>
  </si>
  <si>
    <t>IFTS52 - FMS AAR01</t>
  </si>
  <si>
    <t>15070</t>
  </si>
  <si>
    <t>IFTS70 - PT LLF01</t>
  </si>
  <si>
    <t>15071</t>
  </si>
  <si>
    <t>QATAR55 - NET SMI02</t>
  </si>
  <si>
    <t>15072</t>
  </si>
  <si>
    <t>QATAR52 - NET SMI02</t>
  </si>
  <si>
    <t>15073</t>
  </si>
  <si>
    <t>IFTS69 - NET TLL02</t>
  </si>
  <si>
    <t>15074</t>
  </si>
  <si>
    <t>Incomplete due to ULTD1 tech issues</t>
  </si>
  <si>
    <t>ETTS caution present and right MFD black. ETTS issue solved temporarily with MCSG reset, but after a few minutes appears again. MFD issue solved with restart from framework monitor.  Session rescheduled on 12th of May</t>
  </si>
  <si>
    <t>IFTS61 - NET TLL02</t>
  </si>
  <si>
    <t>15075</t>
  </si>
  <si>
    <t>Technical issues with ULTD1 (ETTS)</t>
  </si>
  <si>
    <t>Incomplete due to multiple issues on ULTD1.  Session rescheduled on 12th of May</t>
  </si>
  <si>
    <t>IFTS59 - NET TLL02</t>
  </si>
  <si>
    <t>15076</t>
  </si>
  <si>
    <t>PD to Alghero .Poor database reduces trg value</t>
  </si>
  <si>
    <t>IFTS68 - NET TLL02</t>
  </si>
  <si>
    <t>15077</t>
  </si>
  <si>
    <t>IFTS42 - SD DACM01</t>
  </si>
  <si>
    <t>15078</t>
  </si>
  <si>
    <t>IFTS45 - PT R2R01</t>
  </si>
  <si>
    <t>15079</t>
  </si>
  <si>
    <t>Incorrect sim load + stuck MFD</t>
  </si>
  <si>
    <t>AMI67 - SD AI01</t>
  </si>
  <si>
    <t>15080</t>
  </si>
  <si>
    <t>Incorrect sim load</t>
  </si>
  <si>
    <t>AMI64 - SD AI02</t>
  </si>
  <si>
    <t>15081</t>
  </si>
  <si>
    <t>IFTS58 - FMSC DACM02</t>
  </si>
  <si>
    <t>15082</t>
  </si>
  <si>
    <t>IFTS47 - PT R2R02</t>
  </si>
  <si>
    <t>15083</t>
  </si>
  <si>
    <t>IFTS57 - PT ERT02</t>
  </si>
  <si>
    <t>15084</t>
  </si>
  <si>
    <t>AMI71 - SD OACM01</t>
  </si>
  <si>
    <t>15085</t>
  </si>
  <si>
    <t>AMI73 - SD OACM01</t>
  </si>
  <si>
    <t>15086</t>
  </si>
  <si>
    <t>AMI67 - SD AI02</t>
  </si>
  <si>
    <t>15087</t>
  </si>
  <si>
    <t>IFTS45 - PT R2R02</t>
  </si>
  <si>
    <t>15088</t>
  </si>
  <si>
    <t xml:space="preserve">Student didn't bring back the dome and the cockpit </t>
  </si>
  <si>
    <t>QATAR52 - NET ATAG01</t>
  </si>
  <si>
    <t>15089</t>
  </si>
  <si>
    <t>QATAR55 - NET ATAG01</t>
  </si>
  <si>
    <t>15090</t>
  </si>
  <si>
    <t>A/C should be in flight at R54 boundary for this sortie</t>
  </si>
  <si>
    <t>In the old syllabus, the A/C is on threshold in this sortie</t>
  </si>
  <si>
    <t>IFTS47 - PT BVR01</t>
  </si>
  <si>
    <t>15091</t>
  </si>
  <si>
    <t>AMI34 - SD RNG01</t>
  </si>
  <si>
    <t>15092</t>
  </si>
  <si>
    <t>IFTS68 - NET TLL03</t>
  </si>
  <si>
    <t>15093</t>
  </si>
  <si>
    <t>IFTS69 - NET TLL03</t>
  </si>
  <si>
    <t>15094</t>
  </si>
  <si>
    <t>QATAR57 - PT ERT04</t>
  </si>
  <si>
    <t>15095</t>
  </si>
  <si>
    <t>IFTS66 - FMSC RNG01</t>
  </si>
  <si>
    <t>15096</t>
  </si>
  <si>
    <t>IFTS57 - FMSC RNG01</t>
  </si>
  <si>
    <t>15097</t>
  </si>
  <si>
    <t>The trainee reports that the stick needs double the pressure to pitch down and then up, different from aircraft</t>
  </si>
  <si>
    <t>IFTS53 - FMS AAR01</t>
  </si>
  <si>
    <t>15098</t>
  </si>
  <si>
    <t>IFTS67 - FMSC RNG01</t>
  </si>
  <si>
    <t>15099</t>
  </si>
  <si>
    <t>IFTS64 - NET BFFNVG01</t>
  </si>
  <si>
    <t>15100</t>
  </si>
  <si>
    <t>IFTS45 - PT BVR01</t>
  </si>
  <si>
    <t>15101</t>
  </si>
  <si>
    <t>IFTS58 - FMSC OACM01</t>
  </si>
  <si>
    <t>15102</t>
  </si>
  <si>
    <t>QATAR55 - NET ATAG02</t>
  </si>
  <si>
    <t>15103</t>
  </si>
  <si>
    <t>QATAR52 - NET ATAG02</t>
  </si>
  <si>
    <t>15104</t>
  </si>
  <si>
    <t>Mig-29 radar crashed ETTS requiring recycle</t>
  </si>
  <si>
    <t>IFTS47 - PT BVR02</t>
  </si>
  <si>
    <t>15105</t>
  </si>
  <si>
    <t>AMI73 - SD OACM02</t>
  </si>
  <si>
    <t>15106</t>
  </si>
  <si>
    <t>AMI71 - SD OACM02</t>
  </si>
  <si>
    <t>15107</t>
  </si>
  <si>
    <t>IFTS67 - FMSC RNG02</t>
  </si>
  <si>
    <t>15108</t>
  </si>
  <si>
    <t>IFTS45 - PT BVR02</t>
  </si>
  <si>
    <t>15109</t>
  </si>
  <si>
    <t>IP: Mag-var</t>
  </si>
  <si>
    <t>AMI70 - SD SMI01</t>
  </si>
  <si>
    <t>15110</t>
  </si>
  <si>
    <t>AMI72 - SD SMI01</t>
  </si>
  <si>
    <t>15111</t>
  </si>
  <si>
    <t>IFTS70 - FMSC RNG01</t>
  </si>
  <si>
    <t>15112</t>
  </si>
  <si>
    <t>IOS unable to hear ULTS 2 on com 3.No route on HSD</t>
  </si>
  <si>
    <t>IFTS59 - NET TLL01</t>
  </si>
  <si>
    <t>15113</t>
  </si>
  <si>
    <t>No FPL on HSD. Stick feel incorrect.Radio poor(IOS 1 cannot hear ULTD 2 on comms). LIEA SP not in database</t>
  </si>
  <si>
    <t>IFTS58 - NET TLL01</t>
  </si>
  <si>
    <t>15114</t>
  </si>
  <si>
    <t>QATAR57 - NET RNG01</t>
  </si>
  <si>
    <t>15115</t>
  </si>
  <si>
    <t>Projector issue,i had to stop the session</t>
  </si>
  <si>
    <t>IFTS67 - FMSC ARNG01</t>
  </si>
  <si>
    <t>15116</t>
  </si>
  <si>
    <t>IFTS46 - PT R2R01</t>
  </si>
  <si>
    <t>15117</t>
  </si>
  <si>
    <t>IFTS57 - FMSC RNG02</t>
  </si>
  <si>
    <t>15118</t>
  </si>
  <si>
    <t>IFTS55 - FMSC RNG01</t>
  </si>
  <si>
    <t>15119</t>
  </si>
  <si>
    <t>No route displayed on HSD</t>
  </si>
  <si>
    <t>IFTS58 - NET TLL02</t>
  </si>
  <si>
    <t>15120</t>
  </si>
  <si>
    <t>IFTS61 - NET TLL01</t>
  </si>
  <si>
    <t>15121</t>
  </si>
  <si>
    <t>IFTS64 - FMSC RNG01</t>
  </si>
  <si>
    <t>15122</t>
  </si>
  <si>
    <t>IFTS67 - FMSC ARNG02</t>
  </si>
  <si>
    <t>15123</t>
  </si>
  <si>
    <t>IFTS70 - PT NIT01</t>
  </si>
  <si>
    <t>15124</t>
  </si>
  <si>
    <t>IFTS48 - SD RNG01</t>
  </si>
  <si>
    <t>15125</t>
  </si>
  <si>
    <t>IFTS50 - SD RNG01</t>
  </si>
  <si>
    <t>15126</t>
  </si>
  <si>
    <t>QATAR57 - NET RNG02</t>
  </si>
  <si>
    <t>15127</t>
  </si>
  <si>
    <t>LIP 25-01</t>
  </si>
  <si>
    <t>AMI83 - SD FAM01</t>
  </si>
  <si>
    <t>15128</t>
  </si>
  <si>
    <t>IFTS57 - FMSC ARNG01</t>
  </si>
  <si>
    <t>15129</t>
  </si>
  <si>
    <t>IFTS55 - FMSC RNG02</t>
  </si>
  <si>
    <t>15130</t>
  </si>
  <si>
    <t>IFTS46 - PT R2R02</t>
  </si>
  <si>
    <t>15131</t>
  </si>
  <si>
    <t>IFTS57 - FMSC ARNG02</t>
  </si>
  <si>
    <t>15132</t>
  </si>
  <si>
    <t>ATAG</t>
  </si>
  <si>
    <t>SD AAI01</t>
  </si>
  <si>
    <t>AMI66 - SD AAI01</t>
  </si>
  <si>
    <t>15133</t>
  </si>
  <si>
    <t>AMI69 - SD AAI01</t>
  </si>
  <si>
    <t>15134</t>
  </si>
  <si>
    <t>MIG 29 crashed ETTS when radar was used.</t>
  </si>
  <si>
    <t>IFTS46 - PT BVR01</t>
  </si>
  <si>
    <t>15135</t>
  </si>
  <si>
    <t>AMI78 - SD FAM01</t>
  </si>
  <si>
    <t>15136</t>
  </si>
  <si>
    <t>QATAR57 - NET ARNG01</t>
  </si>
  <si>
    <t>15137</t>
  </si>
  <si>
    <t>IFTS70 - FMSC RNG02</t>
  </si>
  <si>
    <t>15138</t>
  </si>
  <si>
    <t>IFTS64 - FMSC RNG02</t>
  </si>
  <si>
    <t>15139</t>
  </si>
  <si>
    <t>IFTS55 - FMSC ARNG01</t>
  </si>
  <si>
    <t>15140</t>
  </si>
  <si>
    <t>IFTS58 - NET TLL03</t>
  </si>
  <si>
    <t>15141</t>
  </si>
  <si>
    <t>AMI65 - SD AAI01</t>
  </si>
  <si>
    <t>15142</t>
  </si>
  <si>
    <t>AMI68 - SD AAI01</t>
  </si>
  <si>
    <t>15143</t>
  </si>
  <si>
    <t>IFTS62 - FMSC DBFM02</t>
  </si>
  <si>
    <t>15144</t>
  </si>
  <si>
    <t>IFTS46 - PT BVR02</t>
  </si>
  <si>
    <t>15145</t>
  </si>
  <si>
    <t>AMI77 - SD FAM01</t>
  </si>
  <si>
    <t>15146</t>
  </si>
  <si>
    <t>IFTS66 - FMSC RNG02</t>
  </si>
  <si>
    <t>15147</t>
  </si>
  <si>
    <t>AMI79 - SD FAM01</t>
  </si>
  <si>
    <t>15148</t>
  </si>
  <si>
    <t>AMI80 - SD FAM01</t>
  </si>
  <si>
    <t>15149</t>
  </si>
  <si>
    <t>IFTS50 - SD RNG02</t>
  </si>
  <si>
    <t>15150</t>
  </si>
  <si>
    <t>IFTS48 - SD RNG02</t>
  </si>
  <si>
    <t>15151</t>
  </si>
  <si>
    <t>IFTS70 - FMSC ARNG01</t>
  </si>
  <si>
    <t>15152</t>
  </si>
  <si>
    <t>IFTS54 - FMS AAR01</t>
  </si>
  <si>
    <t>15153</t>
  </si>
  <si>
    <t>FWB/ATT trigger+mass +FCS stores on GND. Multiple reset. ETU/ETTS No Go. Multiple crashes after reset + route not visible in HSD</t>
  </si>
  <si>
    <t>Caution ETTS appeared multiple times without the possibility to recover it, UFCP flickering</t>
  </si>
  <si>
    <t>IFTS68 - NET PGM01</t>
  </si>
  <si>
    <t>15154</t>
  </si>
  <si>
    <t>Incomplete due to tech issues with ULTD1 + route FPL not visible in HSD</t>
  </si>
  <si>
    <t>Session incomplete due to ULTD1 issues</t>
  </si>
  <si>
    <t>IFTS69 - NET PGM01</t>
  </si>
  <si>
    <t>15155</t>
  </si>
  <si>
    <t>On the UFCP, it is not possible to select IFF</t>
  </si>
  <si>
    <t>IP didn't call any SimTech member</t>
  </si>
  <si>
    <t>AMI81 - SD FAM01</t>
  </si>
  <si>
    <t>15156</t>
  </si>
  <si>
    <t>IFTS63 - FMSC DBFM02</t>
  </si>
  <si>
    <t>15157</t>
  </si>
  <si>
    <t>QATAR55 - FMS R2RNVG02</t>
  </si>
  <si>
    <t>15158</t>
  </si>
  <si>
    <t>AMI82 - SD FAM01</t>
  </si>
  <si>
    <t>15159</t>
  </si>
  <si>
    <t>IFTS55 - FMSC ARNG02</t>
  </si>
  <si>
    <t>15160</t>
  </si>
  <si>
    <t>SD AAI02</t>
  </si>
  <si>
    <t>AMI69 - SD AAI02</t>
  </si>
  <si>
    <t>15161</t>
  </si>
  <si>
    <t>AMI66 - SD AAI02</t>
  </si>
  <si>
    <t>15162</t>
  </si>
  <si>
    <t>AMI83 - SD FAM02</t>
  </si>
  <si>
    <t>15163</t>
  </si>
  <si>
    <t>QATAR61 - NET RNG01</t>
  </si>
  <si>
    <t>15164</t>
  </si>
  <si>
    <t>IFTS64 - FMSC ARNG01</t>
  </si>
  <si>
    <t>15165</t>
  </si>
  <si>
    <t>AMI77 - SD FAM02</t>
  </si>
  <si>
    <t>15166</t>
  </si>
  <si>
    <t>Several cautions displayed. Visual on left part of dome distorted.</t>
  </si>
  <si>
    <t>AMI78 - SD FAM02</t>
  </si>
  <si>
    <t>15167</t>
  </si>
  <si>
    <t>IFTS71 - FMSC RNG01</t>
  </si>
  <si>
    <t>15168</t>
  </si>
  <si>
    <t>IFTS66 - FMSC ARNG01</t>
  </si>
  <si>
    <t>15169</t>
  </si>
  <si>
    <t>AMI79 - SD FAM02</t>
  </si>
  <si>
    <t>15170</t>
  </si>
  <si>
    <t>AMI80 - SD FAM02</t>
  </si>
  <si>
    <t>15171</t>
  </si>
  <si>
    <t>AMI68 - SD AAI02</t>
  </si>
  <si>
    <t>15172</t>
  </si>
  <si>
    <t>AMI65 - SD AAI02</t>
  </si>
  <si>
    <t>15173</t>
  </si>
  <si>
    <t>IFTS66 - FMSC ARNG02</t>
  </si>
  <si>
    <t>15174</t>
  </si>
  <si>
    <t>AMI82 - SD FAM02</t>
  </si>
  <si>
    <t>15175</t>
  </si>
  <si>
    <t>AMI81 - SD FAM02</t>
  </si>
  <si>
    <t>15176</t>
  </si>
  <si>
    <t>IFTS71 - FMSC RNG02</t>
  </si>
  <si>
    <t>15177</t>
  </si>
  <si>
    <t>Student didn't bring back cockpit and dome</t>
  </si>
  <si>
    <t>QATAR56 - NET RNG01</t>
  </si>
  <si>
    <t>15178</t>
  </si>
  <si>
    <t>AMI77 - SD CF01</t>
  </si>
  <si>
    <t>15179</t>
  </si>
  <si>
    <t>AMI80 - SD CF01</t>
  </si>
  <si>
    <t>15180</t>
  </si>
  <si>
    <t>IFTS70 - FMSC ARNG02</t>
  </si>
  <si>
    <t>15181</t>
  </si>
  <si>
    <t>QATAR58 - NET RNG01</t>
  </si>
  <si>
    <t>15182</t>
  </si>
  <si>
    <t>AMI78 - SD CF01</t>
  </si>
  <si>
    <t>15183</t>
  </si>
  <si>
    <t>IFTS65 - FMSC RNG01</t>
  </si>
  <si>
    <t>15184</t>
  </si>
  <si>
    <t xml:space="preserve">Student didn't bring the cockpit back </t>
  </si>
  <si>
    <t>QATAR56 - NET RNG02</t>
  </si>
  <si>
    <t>15185</t>
  </si>
  <si>
    <t>A/C below rwy at t/o and lnd</t>
  </si>
  <si>
    <t>AMI79 - SD CF01</t>
  </si>
  <si>
    <t>15186</t>
  </si>
  <si>
    <t>Ultd frozen/reset on start.  Left eng idle high (72%) csd + efof off @ console (cockpit ok)</t>
  </si>
  <si>
    <t>AMI83 - SD CF01</t>
  </si>
  <si>
    <t>15187</t>
  </si>
  <si>
    <t>QATAR58 - NET RNG02</t>
  </si>
  <si>
    <t>15188</t>
  </si>
  <si>
    <t>QATAR57 - NET ARNG02</t>
  </si>
  <si>
    <t>15189</t>
  </si>
  <si>
    <t>QATAR61 - NET RNG02</t>
  </si>
  <si>
    <t>15190</t>
  </si>
  <si>
    <t>no eng =&gt; rst 04</t>
  </si>
  <si>
    <t>AMI75 - FMS CF01</t>
  </si>
  <si>
    <t>15191</t>
  </si>
  <si>
    <t>IFTS70 - PT ERT01</t>
  </si>
  <si>
    <t>15192</t>
  </si>
  <si>
    <t>IFTS47 - NET QRA02</t>
  </si>
  <si>
    <t>15193</t>
  </si>
  <si>
    <t>Visuals and CGF models / lights not ideal for trg.</t>
  </si>
  <si>
    <t>IFTS46 - NET QRA01</t>
  </si>
  <si>
    <t>15194</t>
  </si>
  <si>
    <t>IFTS65 - FMSC RNG02</t>
  </si>
  <si>
    <t>15195</t>
  </si>
  <si>
    <t>AMI75 - FMS CF02</t>
  </si>
  <si>
    <t>15196</t>
  </si>
  <si>
    <t>IFTS67 - PT ERT02</t>
  </si>
  <si>
    <t>15197</t>
  </si>
  <si>
    <t>FMSC RNG02 RR08</t>
  </si>
  <si>
    <t>IFTS71 - FMSC RNG02 RR08</t>
  </si>
  <si>
    <t>15198</t>
  </si>
  <si>
    <t>CGF Issues</t>
  </si>
  <si>
    <t>QATAR57 - FMSC OACM01</t>
  </si>
  <si>
    <t>15199</t>
  </si>
  <si>
    <t>AMI64 - SD AAI01</t>
  </si>
  <si>
    <t>15200</t>
  </si>
  <si>
    <t>AMI67 - SD AAI01</t>
  </si>
  <si>
    <t>15201</t>
  </si>
  <si>
    <t>QATAR57 - FMSC DACM01</t>
  </si>
  <si>
    <t>15202</t>
  </si>
  <si>
    <t>QATAR58 - NET ARNG01</t>
  </si>
  <si>
    <t>15203</t>
  </si>
  <si>
    <t>IFTS41 - SD AAR01</t>
  </si>
  <si>
    <t>15204</t>
  </si>
  <si>
    <t>With both hydraulic pressure on left trim. The flaps lowfired normally.</t>
  </si>
  <si>
    <t>AMI75 - PT EMR01</t>
  </si>
  <si>
    <t>15205</t>
  </si>
  <si>
    <t>QATAR56 - NET ARNG01</t>
  </si>
  <si>
    <t>15206</t>
  </si>
  <si>
    <t>QATAR61 - NET ARNG01</t>
  </si>
  <si>
    <t>15207</t>
  </si>
  <si>
    <t>QATAR58 - NET ARNG02</t>
  </si>
  <si>
    <t>15208</t>
  </si>
  <si>
    <t>QATAR57 - FMSC DACM02</t>
  </si>
  <si>
    <t>15209</t>
  </si>
  <si>
    <t>AMI34 - SD RNG02</t>
  </si>
  <si>
    <t>15210</t>
  </si>
  <si>
    <t>Fuel not decreasing (was not frozen by IP), unable to change fuel</t>
  </si>
  <si>
    <t>No support call received by IP</t>
  </si>
  <si>
    <t>AMI81 - SD CF01</t>
  </si>
  <si>
    <t>15211</t>
  </si>
  <si>
    <t>QATAR56 - NET ARNG02</t>
  </si>
  <si>
    <t>15212</t>
  </si>
  <si>
    <t>AMI67 - SD AAI02</t>
  </si>
  <si>
    <t>15213</t>
  </si>
  <si>
    <t>AMI64 - SD AAI02</t>
  </si>
  <si>
    <t>15214</t>
  </si>
  <si>
    <t>QATAR61 - PT ERT03</t>
  </si>
  <si>
    <t>15215</t>
  </si>
  <si>
    <t>IFTS46 - NET QRA02</t>
  </si>
  <si>
    <t>15216</t>
  </si>
  <si>
    <t>Seat motor n/s, mass showed safe when at live, killed ETTS/FCS-repositioned to gnd</t>
  </si>
  <si>
    <t>IFTS51 - FMSC BFM01</t>
  </si>
  <si>
    <t>15217</t>
  </si>
  <si>
    <t>QATAR61 - PT ERT04</t>
  </si>
  <si>
    <t>15218</t>
  </si>
  <si>
    <t>IFTS66 - PT ERT02</t>
  </si>
  <si>
    <t>15219</t>
  </si>
  <si>
    <t>IFTS65 - FMSC ARNG01</t>
  </si>
  <si>
    <t>15220</t>
  </si>
  <si>
    <t>IFTS54 - FMSC BFM01</t>
  </si>
  <si>
    <t>15221</t>
  </si>
  <si>
    <t>No FPL showed on HSD</t>
  </si>
  <si>
    <t>IFTS61 - NET TLL03</t>
  </si>
  <si>
    <t>15222</t>
  </si>
  <si>
    <t>No route depicted on HSD</t>
  </si>
  <si>
    <t>IFTS59 - NET TLL03</t>
  </si>
  <si>
    <t>15223</t>
  </si>
  <si>
    <t>AMI72 - SD R2V01</t>
  </si>
  <si>
    <t>15224</t>
  </si>
  <si>
    <t>TGP not showing the CGF</t>
  </si>
  <si>
    <t>AMI70 - SD R2V01</t>
  </si>
  <si>
    <t>15225</t>
  </si>
  <si>
    <t>IFTS64 - FMSC ARNG02</t>
  </si>
  <si>
    <t>15226</t>
  </si>
  <si>
    <t>IFTS71 - PT LLF01</t>
  </si>
  <si>
    <t>15227</t>
  </si>
  <si>
    <t>IFTS53 - FMSC BFM01</t>
  </si>
  <si>
    <t>15228</t>
  </si>
  <si>
    <t>QATAR61 - NET ARNG02</t>
  </si>
  <si>
    <t>15229</t>
  </si>
  <si>
    <t>AMI81 - SD CF02</t>
  </si>
  <si>
    <t>15230</t>
  </si>
  <si>
    <t>AMI78 - SD CF02</t>
  </si>
  <si>
    <t>15231</t>
  </si>
  <si>
    <t>SD COMAOAG01</t>
  </si>
  <si>
    <t>AMI66 - SD COMAOAG01</t>
  </si>
  <si>
    <t>15232</t>
  </si>
  <si>
    <t>AMI69 - SD COMAOAG01</t>
  </si>
  <si>
    <t>15233</t>
  </si>
  <si>
    <t>IFTS65 - FMSC ARNG02</t>
  </si>
  <si>
    <t>15234</t>
  </si>
  <si>
    <t>SP/Practice</t>
  </si>
  <si>
    <t>SP/Practice (delay reasons)</t>
  </si>
  <si>
    <t>AMI80 - SD CF02</t>
  </si>
  <si>
    <t>15235</t>
  </si>
  <si>
    <t>QATAR58 - FMSC DACM01</t>
  </si>
  <si>
    <t>15236</t>
  </si>
  <si>
    <t>IFTS63 - FMSC HBFM01</t>
  </si>
  <si>
    <t>15237</t>
  </si>
  <si>
    <t>AMI83 - SD CF02</t>
  </si>
  <si>
    <t>15238</t>
  </si>
  <si>
    <t>At T/O or T/G, with nose up, tendency to aggressive have a pitch up movement</t>
  </si>
  <si>
    <t>AMI79 - SD CF02</t>
  </si>
  <si>
    <t>15239</t>
  </si>
  <si>
    <t>AMI68 - SD COMAOAG01</t>
  </si>
  <si>
    <t>15240</t>
  </si>
  <si>
    <t>AMI65 - SD COMAOAG01</t>
  </si>
  <si>
    <t>15241</t>
  </si>
  <si>
    <t>SD CF02 CPL01</t>
  </si>
  <si>
    <t>AMI77 - SD CF02 CPL01</t>
  </si>
  <si>
    <t>15242</t>
  </si>
  <si>
    <t>AMI67 - SD COMAOAG01</t>
  </si>
  <si>
    <t>15243</t>
  </si>
  <si>
    <t>AMI64 - SD COMAOAG01</t>
  </si>
  <si>
    <t>15244</t>
  </si>
  <si>
    <t>AMI70 - SD R2V02</t>
  </si>
  <si>
    <t>15245</t>
  </si>
  <si>
    <t>AMI72 - SD R2V02</t>
  </si>
  <si>
    <t>15246</t>
  </si>
  <si>
    <t>AMI78 - SD EMR01</t>
  </si>
  <si>
    <t>15247</t>
  </si>
  <si>
    <t>SD COMAOAA01</t>
  </si>
  <si>
    <t>AMI69 - SD COMAOAA01</t>
  </si>
  <si>
    <t>15248</t>
  </si>
  <si>
    <t>AMI66 - SD COMAOAA01</t>
  </si>
  <si>
    <t>15249</t>
  </si>
  <si>
    <t>AMI82 - SD CF02</t>
  </si>
  <si>
    <t>15250</t>
  </si>
  <si>
    <t>SMC1/2 failure not resettable,RAM AIR not resettable(if some failures are not resettable:at least provide a lot of them to practice on the end of the sim session</t>
  </si>
  <si>
    <t>AMI83 - SD EMR01</t>
  </si>
  <si>
    <t>15251</t>
  </si>
  <si>
    <t>AMI65 - SD COMAOAA01</t>
  </si>
  <si>
    <t>15252</t>
  </si>
  <si>
    <t>FMS1 contacts no D/L on PTT3 HSD</t>
  </si>
  <si>
    <t>AMI68 - SD COMAOAA01</t>
  </si>
  <si>
    <t>15253</t>
  </si>
  <si>
    <t>IFTS62 - FMSC HBFM01</t>
  </si>
  <si>
    <t>15254</t>
  </si>
  <si>
    <t>Could not use mfds/hud/steering -&gt;reset ok  When cockpit transmitting, IP at consolle could not see ( T)</t>
  </si>
  <si>
    <t>IFTS64 - PT ERT02</t>
  </si>
  <si>
    <t>15255</t>
  </si>
  <si>
    <t>AMI80 - SD EMR01</t>
  </si>
  <si>
    <t>15256</t>
  </si>
  <si>
    <t>AMI64 - SD COMAOAA01</t>
  </si>
  <si>
    <t>15257</t>
  </si>
  <si>
    <t>AMI67 - SD COMAOAA01</t>
  </si>
  <si>
    <t>15258</t>
  </si>
  <si>
    <t>IFTS63 - FMSC HBFM02</t>
  </si>
  <si>
    <t>15259</t>
  </si>
  <si>
    <t>IFTS71 - FMS LLF01</t>
  </si>
  <si>
    <t>15260</t>
  </si>
  <si>
    <t>IFTS58 - PT ERT03</t>
  </si>
  <si>
    <t>15261</t>
  </si>
  <si>
    <t>QATAR58 - FMSC DACM02</t>
  </si>
  <si>
    <t>15262</t>
  </si>
  <si>
    <t>IFTS46 - NET DCA01</t>
  </si>
  <si>
    <t>15263</t>
  </si>
  <si>
    <t>IFTS47 - NET DCA01</t>
  </si>
  <si>
    <t>15264</t>
  </si>
  <si>
    <t>AMI76 - SD FAM02</t>
  </si>
  <si>
    <t>15265</t>
  </si>
  <si>
    <t>IFTS52 - FMSC BFM01</t>
  </si>
  <si>
    <t>15266</t>
  </si>
  <si>
    <t>IFTS62 - FMSC HBFM02</t>
  </si>
  <si>
    <t>15267</t>
  </si>
  <si>
    <t xml:space="preserve">The IP didn't bring back the cockpit </t>
  </si>
  <si>
    <t>IFTS71 - FMS LLF02</t>
  </si>
  <si>
    <t>15268</t>
  </si>
  <si>
    <t>L/G handle light U/S</t>
  </si>
  <si>
    <t>IFTS65 - PT ERT02</t>
  </si>
  <si>
    <t>15269</t>
  </si>
  <si>
    <t>QATAR61 - FMSC DACM01</t>
  </si>
  <si>
    <t>15270</t>
  </si>
  <si>
    <t>QATAR58 - FMS NVG01</t>
  </si>
  <si>
    <t>15271</t>
  </si>
  <si>
    <t xml:space="preserve">HUD stuck after t/o mcsg reset fixed </t>
  </si>
  <si>
    <t>IFTS68 - NET PGM01 CPL01</t>
  </si>
  <si>
    <t>15272</t>
  </si>
  <si>
    <t>IFTS69 - NET PGM01 CPL01</t>
  </si>
  <si>
    <t>15273</t>
  </si>
  <si>
    <t>AMI34 - SD ERT03</t>
  </si>
  <si>
    <t>15274</t>
  </si>
  <si>
    <t>IFTS54 - FMSC BFM02</t>
  </si>
  <si>
    <t>15275</t>
  </si>
  <si>
    <t>IFTS51 - FMSC BFM02</t>
  </si>
  <si>
    <t>15276</t>
  </si>
  <si>
    <t>IFTS56 - FMS EMR01</t>
  </si>
  <si>
    <t>15277</t>
  </si>
  <si>
    <t>IFTS59 - PT ERT03</t>
  </si>
  <si>
    <t>15278</t>
  </si>
  <si>
    <t>IFTS45 - NET QRA02</t>
  </si>
  <si>
    <t>15279</t>
  </si>
  <si>
    <t>IFTS53 - FMSC BFM02</t>
  </si>
  <si>
    <t>15280</t>
  </si>
  <si>
    <t>AMI76 - SD CF01</t>
  </si>
  <si>
    <t>15281</t>
  </si>
  <si>
    <t>IFTS61 - PT ERT03</t>
  </si>
  <si>
    <t>15282</t>
  </si>
  <si>
    <t>IFTS66 - FMSC HBFM01</t>
  </si>
  <si>
    <t>15283</t>
  </si>
  <si>
    <t>IFTS67 - FMSC HBFM01</t>
  </si>
  <si>
    <t>15284</t>
  </si>
  <si>
    <t>Comm failure between sim and consolle - Trying to land, the a/c stopped the descent at 400' and level, doesn't letting the student to land.</t>
  </si>
  <si>
    <t>AMI77 - SD EMR01</t>
  </si>
  <si>
    <t>15285</t>
  </si>
  <si>
    <t>IFTS59 - FMSC OACM01</t>
  </si>
  <si>
    <t>15286</t>
  </si>
  <si>
    <t>IFTS61 - FMSC OACM01</t>
  </si>
  <si>
    <t>15287</t>
  </si>
  <si>
    <t>AMI70 - SD BVR01</t>
  </si>
  <si>
    <t>15288</t>
  </si>
  <si>
    <t>IFTS62 - PT ERT03</t>
  </si>
  <si>
    <t>15289</t>
  </si>
  <si>
    <t>IFTS52 - FMSC BFM02</t>
  </si>
  <si>
    <t>15290</t>
  </si>
  <si>
    <t>IFTS54 - FMSC OBFM01</t>
  </si>
  <si>
    <t>15291</t>
  </si>
  <si>
    <t>AMI72 - SD BVR01</t>
  </si>
  <si>
    <t>15292</t>
  </si>
  <si>
    <t>IFTS53 - FMSC OBFM01</t>
  </si>
  <si>
    <t>15293</t>
  </si>
  <si>
    <t>Session incompleted due to ULTD1 issues</t>
  </si>
  <si>
    <t>IFTS71 - NET TLL02</t>
  </si>
  <si>
    <t>15294</t>
  </si>
  <si>
    <t>IFTS51 - FMSC OBFM01</t>
  </si>
  <si>
    <t>15295</t>
  </si>
  <si>
    <t>AMI81 - SD EMR01</t>
  </si>
  <si>
    <t>15296</t>
  </si>
  <si>
    <t>20 min extention due to sim tech issues</t>
  </si>
  <si>
    <t>AMI82 - SD EMR01</t>
  </si>
  <si>
    <t>15297</t>
  </si>
  <si>
    <t>IFTS66 - FMSC HBFM02</t>
  </si>
  <si>
    <t>15298</t>
  </si>
  <si>
    <t>AMI83 - SD EMR02</t>
  </si>
  <si>
    <t>15299</t>
  </si>
  <si>
    <t>AMI80 - SD EMR02</t>
  </si>
  <si>
    <t>15300</t>
  </si>
  <si>
    <t>AMI71 - SD DACM01</t>
  </si>
  <si>
    <t>15301</t>
  </si>
  <si>
    <t>AMI73 - SD DACM01</t>
  </si>
  <si>
    <t>15302</t>
  </si>
  <si>
    <t>FMSC OACM01 CPL01</t>
  </si>
  <si>
    <t>QATAR57 - FMSC OACM01 CPL01</t>
  </si>
  <si>
    <t>15303</t>
  </si>
  <si>
    <t>IFTS71 - FMS LLF03</t>
  </si>
  <si>
    <t>15304</t>
  </si>
  <si>
    <t>AMI76 - SD CF02</t>
  </si>
  <si>
    <t>15305</t>
  </si>
  <si>
    <t>QATAR56 - FMSC DACM02</t>
  </si>
  <si>
    <t>15306</t>
  </si>
  <si>
    <t>QATAR61 - FMSC DACM02</t>
  </si>
  <si>
    <t>15307</t>
  </si>
  <si>
    <t>MCSG fail (R) not resettable through emergency malfunction window. BCN selection but not dispalyed on system. Gear lights and FCS shows gear up window</t>
  </si>
  <si>
    <t>IFTS63 - PT ERT03</t>
  </si>
  <si>
    <t>15308</t>
  </si>
  <si>
    <t>IFTS67 - FMSC HBFM02</t>
  </si>
  <si>
    <t>15309</t>
  </si>
  <si>
    <t>IFTS47 - NET DCA02</t>
  </si>
  <si>
    <t>15310</t>
  </si>
  <si>
    <t>IFTS46 - NET DCA02</t>
  </si>
  <si>
    <t>15311</t>
  </si>
  <si>
    <t>AMI72 - SD BVR02</t>
  </si>
  <si>
    <t>15312</t>
  </si>
  <si>
    <t>LEF LOCKED at high speed. Selected at console not displayed in ULTD2</t>
  </si>
  <si>
    <t>AMI83 - SD EMR03</t>
  </si>
  <si>
    <t>15313</t>
  </si>
  <si>
    <t>IFTS45 - NET DCA01</t>
  </si>
  <si>
    <t>15314</t>
  </si>
  <si>
    <t>QATAR57 - FMSC OACM02</t>
  </si>
  <si>
    <t>15315</t>
  </si>
  <si>
    <t>IFTS71 - NET TLL01</t>
  </si>
  <si>
    <t>15316</t>
  </si>
  <si>
    <t>IFTS58 - FMSC OACM02</t>
  </si>
  <si>
    <t>15317</t>
  </si>
  <si>
    <t>IFTS52 - FMSC OBFM01</t>
  </si>
  <si>
    <t>15318</t>
  </si>
  <si>
    <t>AMI70 - SD BVR02</t>
  </si>
  <si>
    <t>15319</t>
  </si>
  <si>
    <t>In console: 
ALFT config repeater + ENG repeater not working. 
Less BUS failure. Selected OXY warning not dispalyed.
HUD  FPM CAM A/C 40'</t>
  </si>
  <si>
    <t>AMI81 - SD EMR02</t>
  </si>
  <si>
    <t>15320</t>
  </si>
  <si>
    <t>QATAR58 - FMSC OACM01</t>
  </si>
  <si>
    <t>15321</t>
  </si>
  <si>
    <t>IFTS54 - FMSC OBFM02</t>
  </si>
  <si>
    <t>15322</t>
  </si>
  <si>
    <t>AMI76 - SD EMR01</t>
  </si>
  <si>
    <t>15323</t>
  </si>
  <si>
    <t>IFF not working. No left Hyd TEF came down anyway when they should not</t>
  </si>
  <si>
    <t>AMI82 - SD EMR02</t>
  </si>
  <si>
    <t>15324</t>
  </si>
  <si>
    <t>IFTS45 - NET DCA02</t>
  </si>
  <si>
    <t>15325</t>
  </si>
  <si>
    <t>QATAR57 - FMSC HACM01</t>
  </si>
  <si>
    <t>15326</t>
  </si>
  <si>
    <t>AMI77 - SD EMR02</t>
  </si>
  <si>
    <t>15327</t>
  </si>
  <si>
    <t>QATAR56 - FMSC OACM01</t>
  </si>
  <si>
    <t>15328</t>
  </si>
  <si>
    <t>IFTS59 - FMSC OACM02</t>
  </si>
  <si>
    <t>15329</t>
  </si>
  <si>
    <t>IFTS50 - SD CASV01</t>
  </si>
  <si>
    <t>15330</t>
  </si>
  <si>
    <t>QATAR57 - FMSC HACM02</t>
  </si>
  <si>
    <t>15331</t>
  </si>
  <si>
    <t>QATAR61 - FMSC OACM01</t>
  </si>
  <si>
    <t>15332</t>
  </si>
  <si>
    <t>AMI76 - SD EMR02</t>
  </si>
  <si>
    <t>15333</t>
  </si>
  <si>
    <t>IFTS61 - FMSC OACM02</t>
  </si>
  <si>
    <t>15334</t>
  </si>
  <si>
    <t>Too much disinfectant in the consolle room.</t>
  </si>
  <si>
    <t>Disinfectant spray got stucked open for a certain amount of time.</t>
  </si>
  <si>
    <t>IFTS52 - FMSC OBFM02</t>
  </si>
  <si>
    <t>15335</t>
  </si>
  <si>
    <t>AMI77 - SD EMR03</t>
  </si>
  <si>
    <t>15336</t>
  </si>
  <si>
    <t>IFTS70 - FMS LLF01</t>
  </si>
  <si>
    <t>15337</t>
  </si>
  <si>
    <t>QATAR56 - FMSC OACM02</t>
  </si>
  <si>
    <t>15338</t>
  </si>
  <si>
    <t>IFTS51 - FMSC OBFM02</t>
  </si>
  <si>
    <t>15339</t>
  </si>
  <si>
    <t>QATAR58 - FMSC OACM02</t>
  </si>
  <si>
    <t>15340</t>
  </si>
  <si>
    <t>ETTS CRASH WITH MIG 25 - L MFD SIM/ CPPDM SCREEN</t>
  </si>
  <si>
    <t>AMI70 - SD DCA01</t>
  </si>
  <si>
    <t>15341</t>
  </si>
  <si>
    <t>AMI72 - SD DCA01</t>
  </si>
  <si>
    <t>15342</t>
  </si>
  <si>
    <t>IFTS57 - FMS CAS01</t>
  </si>
  <si>
    <t>15343</t>
  </si>
  <si>
    <t>ETU slowly degrading affecting weapon symbology</t>
  </si>
  <si>
    <t>IFTS58 - FMSC HACM01</t>
  </si>
  <si>
    <t>15344</t>
  </si>
  <si>
    <t>IFTS53 - FMSC OBFM02</t>
  </si>
  <si>
    <t>15345</t>
  </si>
  <si>
    <t>AMI79 - SD EMR02</t>
  </si>
  <si>
    <t>15346</t>
  </si>
  <si>
    <t>Sim bugs prevents acces of display of emergencies,that cost technician support to reset emergency</t>
  </si>
  <si>
    <t>Problem with SMC 1 and SMC 2 during flight the A/C lost configurations and ETU</t>
  </si>
  <si>
    <t>AMI78 - SD EMR03</t>
  </si>
  <si>
    <t>15347</t>
  </si>
  <si>
    <t>IP FMS consolle not able to talk to IP in cockpit on CH1.</t>
  </si>
  <si>
    <t>IFTS58 - FMSC HACM02</t>
  </si>
  <si>
    <t>15348</t>
  </si>
  <si>
    <t>IFTS70 - FMS LLF02</t>
  </si>
  <si>
    <t>15349</t>
  </si>
  <si>
    <t>IFTS57 - FMS CAS02</t>
  </si>
  <si>
    <t>15350</t>
  </si>
  <si>
    <t>AMI83 - SD IF01</t>
  </si>
  <si>
    <t>15351</t>
  </si>
  <si>
    <t>QATAR61 - FMSC OACM02</t>
  </si>
  <si>
    <t>15352</t>
  </si>
  <si>
    <t>IFTS46 - NET ADCA01</t>
  </si>
  <si>
    <t>15353</t>
  </si>
  <si>
    <t>IFTS45 - NET ADCA01</t>
  </si>
  <si>
    <t>15354</t>
  </si>
  <si>
    <t>IFTS55 - FMS CAS01</t>
  </si>
  <si>
    <t>15355</t>
  </si>
  <si>
    <t>IFTS64 - FMSC DBFM01</t>
  </si>
  <si>
    <t>15356</t>
  </si>
  <si>
    <t>Route should appear on HSD and it is NOT. Flashing only when changing the waypoint.</t>
  </si>
  <si>
    <t>IFTS71 - NET TLL02 CPL01</t>
  </si>
  <si>
    <t>15357</t>
  </si>
  <si>
    <t>AMI72 - SD TINVG01</t>
  </si>
  <si>
    <t>15358</t>
  </si>
  <si>
    <t>IFTS47 - NET ADCA01</t>
  </si>
  <si>
    <t>15359</t>
  </si>
  <si>
    <t>IFTS46 - NET ADCA02</t>
  </si>
  <si>
    <t>15360</t>
  </si>
  <si>
    <t>IFTS41 - SD DACM01</t>
  </si>
  <si>
    <t>15361</t>
  </si>
  <si>
    <t>AMI34 - SD CASV01</t>
  </si>
  <si>
    <t>15362</t>
  </si>
  <si>
    <t>IFTS63 - FMSC DACM01</t>
  </si>
  <si>
    <t>15363</t>
  </si>
  <si>
    <t>QATAR56 - FMSC HACM01</t>
  </si>
  <si>
    <t>15364</t>
  </si>
  <si>
    <t>IFTS70 - FMS LLF03</t>
  </si>
  <si>
    <t>15365</t>
  </si>
  <si>
    <t>AMI73 - SD DACM02</t>
  </si>
  <si>
    <t>15366</t>
  </si>
  <si>
    <t>AMI71 - SD DACM02</t>
  </si>
  <si>
    <t>15367</t>
  </si>
  <si>
    <t>ATS emerg does not work.</t>
  </si>
  <si>
    <t>IFTS54 - PT ERT03</t>
  </si>
  <si>
    <t>15368</t>
  </si>
  <si>
    <t>Rudder pedals loose. Auto pilot would not work. Accurracy caution self dispalyed with actual fuel not matching displayed fuel.</t>
  </si>
  <si>
    <t>IFTS52 - PT ERT03</t>
  </si>
  <si>
    <t>15369</t>
  </si>
  <si>
    <t>IFTS55 - FMS CAS02</t>
  </si>
  <si>
    <t>15370</t>
  </si>
  <si>
    <t>IFTS45 - NET ADCA02</t>
  </si>
  <si>
    <t>15371</t>
  </si>
  <si>
    <t>IFTS47 - NET ADCA02</t>
  </si>
  <si>
    <t>15372</t>
  </si>
  <si>
    <t>IFTS62 - FMSC DACM01</t>
  </si>
  <si>
    <t>15373</t>
  </si>
  <si>
    <t>IFTS53 - PT ERT03</t>
  </si>
  <si>
    <t>15374</t>
  </si>
  <si>
    <t>IFTS57 - FMS NVG01</t>
  </si>
  <si>
    <t>15375</t>
  </si>
  <si>
    <t>IFTS55 - FMS NVG01</t>
  </si>
  <si>
    <t>15376</t>
  </si>
  <si>
    <t>IFTS70 - FMS NIT01</t>
  </si>
  <si>
    <t>15377</t>
  </si>
  <si>
    <t>IFTS71 - PT NIT01</t>
  </si>
  <si>
    <t>15378</t>
  </si>
  <si>
    <t>IFTS51 - PT ERT03</t>
  </si>
  <si>
    <t>15379</t>
  </si>
  <si>
    <t>IFTS63 - FMSC DACM02</t>
  </si>
  <si>
    <t>15380</t>
  </si>
  <si>
    <t>AMI72 - SD DCA02</t>
  </si>
  <si>
    <t>15381</t>
  </si>
  <si>
    <t>AMI70 - SD DCA02</t>
  </si>
  <si>
    <t>15382</t>
  </si>
  <si>
    <t>IFTS41 - SD HACM01</t>
  </si>
  <si>
    <t>15383</t>
  </si>
  <si>
    <t>L+R Throttles have different friction-left loose while the R tight.ETTS crashed</t>
  </si>
  <si>
    <t>IFTS64 - NET TLL01</t>
  </si>
  <si>
    <t>15384</t>
  </si>
  <si>
    <t>IFTS62 - FMSC DACM02</t>
  </si>
  <si>
    <t>15385</t>
  </si>
  <si>
    <t>QATAR56 - FMSC HACM02</t>
  </si>
  <si>
    <t>15386</t>
  </si>
  <si>
    <t>IFTS45 - NET SMI01</t>
  </si>
  <si>
    <t>15387</t>
  </si>
  <si>
    <t>R DOI (only for IP console) not showing formats SYS, TGP, …</t>
  </si>
  <si>
    <t>No evident problems found (all processes up and running); restarted AVN Control Process (AVN2)</t>
  </si>
  <si>
    <t>IFTS47 - NET SMI01</t>
  </si>
  <si>
    <t>15388</t>
  </si>
  <si>
    <t>QATAR58 - FMSC HACM01</t>
  </si>
  <si>
    <t>15389</t>
  </si>
  <si>
    <t>IFTS60 - FMSC DACM01</t>
  </si>
  <si>
    <t>15390</t>
  </si>
  <si>
    <t>QATAR61 - FMSC HACM01</t>
  </si>
  <si>
    <t>15391</t>
  </si>
  <si>
    <t>IFTS55 - NET BFFNVG01</t>
  </si>
  <si>
    <t>15392</t>
  </si>
  <si>
    <t>AMI83 - SD EMR04</t>
  </si>
  <si>
    <t>15393</t>
  </si>
  <si>
    <t>PT FAMB01</t>
  </si>
  <si>
    <t>QATAR66 - PT FAMB01</t>
  </si>
  <si>
    <t>15394</t>
  </si>
  <si>
    <t>QATAR63 - PT FAMB01</t>
  </si>
  <si>
    <t>15395</t>
  </si>
  <si>
    <t>Left locked warning doesn't not appear on sys page</t>
  </si>
  <si>
    <t>AMI80 - SD EMR03</t>
  </si>
  <si>
    <t>15396</t>
  </si>
  <si>
    <t>IFTS47 - NET SMI02</t>
  </si>
  <si>
    <t>15397</t>
  </si>
  <si>
    <t>IFTS46 - NET SMI01</t>
  </si>
  <si>
    <t>15398</t>
  </si>
  <si>
    <t>IFTS57 - NET BFFNVG01</t>
  </si>
  <si>
    <t>15399</t>
  </si>
  <si>
    <t>QATAR65 - PT FAMB01</t>
  </si>
  <si>
    <t>15400</t>
  </si>
  <si>
    <t>AMI75 - PT EMR02</t>
  </si>
  <si>
    <t>15401</t>
  </si>
  <si>
    <t>QATAR61 - FMSC HACM02</t>
  </si>
  <si>
    <t>15402</t>
  </si>
  <si>
    <t>IFTS66 - NET TLL01</t>
  </si>
  <si>
    <t>15403</t>
  </si>
  <si>
    <t>IFTS67 - NET TLL01</t>
  </si>
  <si>
    <t>15404</t>
  </si>
  <si>
    <t>IFTS60 - FMSC DACM02</t>
  </si>
  <si>
    <t>15405</t>
  </si>
  <si>
    <t>IFTS70 - NET TLL01</t>
  </si>
  <si>
    <t>15406</t>
  </si>
  <si>
    <t>IFTS66 - NET TLL02</t>
  </si>
  <si>
    <t>15407</t>
  </si>
  <si>
    <t>AMI75 - PT EMR03</t>
  </si>
  <si>
    <t>15408</t>
  </si>
  <si>
    <t>QATAR58 - FMSC HACM02</t>
  </si>
  <si>
    <t>15409</t>
  </si>
  <si>
    <t>IFTS48 - SD NVG01</t>
  </si>
  <si>
    <t>15410</t>
  </si>
  <si>
    <t>AMI77 - SD EMR04</t>
  </si>
  <si>
    <t>15411</t>
  </si>
  <si>
    <t>IFTS71 - FMS NIT01</t>
  </si>
  <si>
    <t>15412</t>
  </si>
  <si>
    <t>IFTS46 - NET SMI02</t>
  </si>
  <si>
    <t>15413</t>
  </si>
  <si>
    <t>IFTS45 - NET SMI02</t>
  </si>
  <si>
    <t>15414</t>
  </si>
  <si>
    <t>IFTS52 - FMSC DBFM01</t>
  </si>
  <si>
    <t>15415</t>
  </si>
  <si>
    <t>AMI83 - SD IF02</t>
  </si>
  <si>
    <t>15416</t>
  </si>
  <si>
    <t>IFTS61 - FMSC HACM01</t>
  </si>
  <si>
    <t>15417</t>
  </si>
  <si>
    <t>IFTS50 - SD NVG01</t>
  </si>
  <si>
    <t>15418</t>
  </si>
  <si>
    <t>AMI78 - SD EMR04</t>
  </si>
  <si>
    <t>15419</t>
  </si>
  <si>
    <t>AMI79 - SD EMR03</t>
  </si>
  <si>
    <t>15420</t>
  </si>
  <si>
    <t>ETU degraded weapon symbology</t>
  </si>
  <si>
    <t>IFTS59 - FMSC HACM01</t>
  </si>
  <si>
    <t>15421</t>
  </si>
  <si>
    <t xml:space="preserve">PTT1 comms on "β" are barely audible </t>
  </si>
  <si>
    <t>IFTS67 - NET TLL02</t>
  </si>
  <si>
    <t>15422</t>
  </si>
  <si>
    <t>IFTS70 - NET TLL02</t>
  </si>
  <si>
    <t>15423</t>
  </si>
  <si>
    <t>Trainee not hearing very well ETU sounds in the headset. All volume knobs checked. Incomplete due to strive.</t>
  </si>
  <si>
    <t>Limitation number: LL-25-0009</t>
  </si>
  <si>
    <t>IFTS63 - FMSC OACM02</t>
  </si>
  <si>
    <t>15424</t>
  </si>
  <si>
    <t>QATAR40 - PT FAMB01</t>
  </si>
  <si>
    <t>15425</t>
  </si>
  <si>
    <t>IFTS62 - FMS AAR01</t>
  </si>
  <si>
    <t>15426</t>
  </si>
  <si>
    <t>AMI81 - SD EMR03</t>
  </si>
  <si>
    <t>15427</t>
  </si>
  <si>
    <t>QATAR47 - PT FAMB01</t>
  </si>
  <si>
    <t>15428</t>
  </si>
  <si>
    <t>QATAR68 - PT FAMB01</t>
  </si>
  <si>
    <t>15429</t>
  </si>
  <si>
    <t>IFTS73 - PT FAM01</t>
  </si>
  <si>
    <t>15430</t>
  </si>
  <si>
    <t>IFTS46 - NET BTAG01</t>
  </si>
  <si>
    <t>15431</t>
  </si>
  <si>
    <t>IFTS47 - NET BTAG01</t>
  </si>
  <si>
    <t>15432</t>
  </si>
  <si>
    <t>AMI70 - SD ADCA01</t>
  </si>
  <si>
    <t>15433</t>
  </si>
  <si>
    <t>AMI72 - SD ADCA01</t>
  </si>
  <si>
    <t>15434</t>
  </si>
  <si>
    <t>IFTS 22-03 QATAR</t>
  </si>
  <si>
    <t>QATAR21 - PT FAMB01</t>
  </si>
  <si>
    <t>15435</t>
  </si>
  <si>
    <t>QATAR56 - NET BTAG01</t>
  </si>
  <si>
    <t>15436</t>
  </si>
  <si>
    <t>QATAR61 - NET BTAG01</t>
  </si>
  <si>
    <t>15437</t>
  </si>
  <si>
    <t>IFTS66 - NET TLL03</t>
  </si>
  <si>
    <t>15438</t>
  </si>
  <si>
    <t>IFTS67 - NET TLL03</t>
  </si>
  <si>
    <t>15439</t>
  </si>
  <si>
    <t>LIFT IFTS QATAR 25-02</t>
  </si>
  <si>
    <t>QATAR74 - PT FAMB01</t>
  </si>
  <si>
    <t>15440</t>
  </si>
  <si>
    <t>IFTS62 - FMSC OACM01</t>
  </si>
  <si>
    <t>15441</t>
  </si>
  <si>
    <t>IFTS64 - FMSC DBFM02</t>
  </si>
  <si>
    <t>15442</t>
  </si>
  <si>
    <t>AMI77 - SD IF01</t>
  </si>
  <si>
    <t>15443</t>
  </si>
  <si>
    <t>IFTS63 - FMSC OACM01</t>
  </si>
  <si>
    <t>15444</t>
  </si>
  <si>
    <t>IFTS50 - SD BFFNVG01</t>
  </si>
  <si>
    <t>15445</t>
  </si>
  <si>
    <t>AMI78 - SD IF01</t>
  </si>
  <si>
    <t>15446</t>
  </si>
  <si>
    <t>IFTS61 - FMSC HACM02</t>
  </si>
  <si>
    <t>15447</t>
  </si>
  <si>
    <t>IFTS48 - SD BFFNVG01</t>
  </si>
  <si>
    <t>15448</t>
  </si>
  <si>
    <t>AMI76 - SD EMR03</t>
  </si>
  <si>
    <t>15449</t>
  </si>
  <si>
    <t>IFTS54 - FMSC DBFM01</t>
  </si>
  <si>
    <t>15450</t>
  </si>
  <si>
    <t>IFTS52 - FMSC DBFM02</t>
  </si>
  <si>
    <t>15451</t>
  </si>
  <si>
    <t>IFTS75 - PT FAM01</t>
  </si>
  <si>
    <t>15452</t>
  </si>
  <si>
    <t>IFTS45 - NET BTAG01</t>
  </si>
  <si>
    <t>15453</t>
  </si>
  <si>
    <t>IFTS46 - NET BTAG02</t>
  </si>
  <si>
    <t>15454</t>
  </si>
  <si>
    <t>IFTS54 - FMSC DBFM02</t>
  </si>
  <si>
    <t>15455</t>
  </si>
  <si>
    <t>QATAR57 - PT R2R01</t>
  </si>
  <si>
    <t>15456</t>
  </si>
  <si>
    <t>QATAR40 - PT FAM01</t>
  </si>
  <si>
    <t>15457</t>
  </si>
  <si>
    <t>IFTS60 - FMSC OACM01</t>
  </si>
  <si>
    <t>15458</t>
  </si>
  <si>
    <t>QATAR61 - NET BTAG02</t>
  </si>
  <si>
    <t>15459</t>
  </si>
  <si>
    <t>QATAR56 - NET BTAG02</t>
  </si>
  <si>
    <t>15460</t>
  </si>
  <si>
    <t>IFTS51 - FMSC DBFM01</t>
  </si>
  <si>
    <t>15461</t>
  </si>
  <si>
    <t>IFTS59 - FMSC HACM02</t>
  </si>
  <si>
    <t>15462</t>
  </si>
  <si>
    <t>AMI78 - SD IF02</t>
  </si>
  <si>
    <t>15463</t>
  </si>
  <si>
    <t>QATAR47 - PT FAM01</t>
  </si>
  <si>
    <t>15464</t>
  </si>
  <si>
    <t>IFTS69 - NET PGM02</t>
  </si>
  <si>
    <t>15465</t>
  </si>
  <si>
    <t>IFTS68 - NET PGM02</t>
  </si>
  <si>
    <t>15466</t>
  </si>
  <si>
    <t>IFTS62 - FMSC OACM02</t>
  </si>
  <si>
    <t>15467</t>
  </si>
  <si>
    <t>QATAR57 - PT R2R02</t>
  </si>
  <si>
    <t>15468</t>
  </si>
  <si>
    <t>IFTS57 - FMSC DBFM01</t>
  </si>
  <si>
    <t>15469</t>
  </si>
  <si>
    <t>IFTS53 - FMSC DBFM01</t>
  </si>
  <si>
    <t>15470</t>
  </si>
  <si>
    <t>IFTS47 - NET BTAG02</t>
  </si>
  <si>
    <t>15471</t>
  </si>
  <si>
    <t>IFTS45 - NET BTAG02</t>
  </si>
  <si>
    <t>15472</t>
  </si>
  <si>
    <t>QATAR66 - PT FAM01</t>
  </si>
  <si>
    <t>15473</t>
  </si>
  <si>
    <t>QATAR68 - PT FAM01</t>
  </si>
  <si>
    <t>15474</t>
  </si>
  <si>
    <t>IFTS81 - PT FAM01</t>
  </si>
  <si>
    <t>15475</t>
  </si>
  <si>
    <t>IFTS65 - NET TLL01</t>
  </si>
  <si>
    <t>15476</t>
  </si>
  <si>
    <t>IFTS64 - NET TLL02</t>
  </si>
  <si>
    <t>15477</t>
  </si>
  <si>
    <t xml:space="preserve">ETTS issues with PTT1 + FMS2: unable to see CGF at point. Intermittent ETU no go. </t>
  </si>
  <si>
    <t>IFTS60 - FMSC OACM02</t>
  </si>
  <si>
    <t>15478</t>
  </si>
  <si>
    <t>IFTS53 - FMSC DBFM02</t>
  </si>
  <si>
    <t>15479</t>
  </si>
  <si>
    <t>FMSC OACM02 CPL01</t>
  </si>
  <si>
    <t>IFTS63 - FMSC OACM02 CPL01</t>
  </si>
  <si>
    <t>15480</t>
  </si>
  <si>
    <t>Not possibile to set configuration T2-2 (central tank) as per syllabus "SD" -&gt; invalid configuration shown after the procedure.</t>
  </si>
  <si>
    <t>AMI78 - SD CF03</t>
  </si>
  <si>
    <t>15481</t>
  </si>
  <si>
    <t>QATAR63 - PT FAM01</t>
  </si>
  <si>
    <t>15482</t>
  </si>
  <si>
    <t>IFTS51 - FMSC DBFM02</t>
  </si>
  <si>
    <t>15483</t>
  </si>
  <si>
    <t>IFTS55 - FMSC DBFM01</t>
  </si>
  <si>
    <t>15484</t>
  </si>
  <si>
    <t>IFTS72 - PT FAM01</t>
  </si>
  <si>
    <t>15485</t>
  </si>
  <si>
    <t>IFTS50 - SD CASP01</t>
  </si>
  <si>
    <t>15486</t>
  </si>
  <si>
    <t>QATAR58 - NET BTAG01</t>
  </si>
  <si>
    <t>15487</t>
  </si>
  <si>
    <t>QATAR57 - NET BTAG01</t>
  </si>
  <si>
    <t>15488</t>
  </si>
  <si>
    <t>IFTS70 - NET TLL03</t>
  </si>
  <si>
    <t>15489</t>
  </si>
  <si>
    <t>IFTS71 - NET TLL03</t>
  </si>
  <si>
    <t>15490</t>
  </si>
  <si>
    <t>QATAR57 - NET BTAG02</t>
  </si>
  <si>
    <t>15491</t>
  </si>
  <si>
    <t>QATAR58 - NET BTAG02</t>
  </si>
  <si>
    <t>15492</t>
  </si>
  <si>
    <t>AMI34 - SD NVG01</t>
  </si>
  <si>
    <t>15493</t>
  </si>
  <si>
    <t>Olbia VOR stopped working during the procedure</t>
  </si>
  <si>
    <t>Cockpit was not brought back before exiting the cockpit room</t>
  </si>
  <si>
    <t>AMI77 - SD IF02</t>
  </si>
  <si>
    <t>15494</t>
  </si>
  <si>
    <t>QATAR56 - PT R2R01</t>
  </si>
  <si>
    <t>15495</t>
  </si>
  <si>
    <t>QATAR61 - PT R2R01</t>
  </si>
  <si>
    <t>15496</t>
  </si>
  <si>
    <t>IFTS64 - FMSC HBFM01</t>
  </si>
  <si>
    <t>15497</t>
  </si>
  <si>
    <t>NHDJ constant  trim on roll</t>
  </si>
  <si>
    <t>IFTS51 - FMSC HBFM01</t>
  </si>
  <si>
    <t>15498</t>
  </si>
  <si>
    <t xml:space="preserve">                                                                                                          </t>
  </si>
  <si>
    <t>IFTS66 - NET PGM01</t>
  </si>
  <si>
    <t>15499</t>
  </si>
  <si>
    <t>- Different TGT's displayed at tgp
- cursors very sensitive to slew cursor movement</t>
  </si>
  <si>
    <t>IFTS67 - NET PGM01</t>
  </si>
  <si>
    <t>15500</t>
  </si>
  <si>
    <t>IFTS65 - FMSC HBFM01</t>
  </si>
  <si>
    <t>15501</t>
  </si>
  <si>
    <t>IFTS53 - FMSC HBFM01</t>
  </si>
  <si>
    <t>15502</t>
  </si>
  <si>
    <t>Cockpit frozen reset ok</t>
  </si>
  <si>
    <t>QATAR65 - PT FAM01</t>
  </si>
  <si>
    <t>15503</t>
  </si>
  <si>
    <t>QATAR68 - PT FAM02</t>
  </si>
  <si>
    <t>15504</t>
  </si>
  <si>
    <t>IFTS60 - FMSC HACM01</t>
  </si>
  <si>
    <t>15505</t>
  </si>
  <si>
    <t>AMI34 - SD BFFNVG01</t>
  </si>
  <si>
    <t>15506</t>
  </si>
  <si>
    <t>QATAR76 - PT FAM01</t>
  </si>
  <si>
    <t>15507</t>
  </si>
  <si>
    <t>AC Mass reset required to allow FLS config. accept.</t>
  </si>
  <si>
    <t>QATAR77 - PT FAM01</t>
  </si>
  <si>
    <t>15508</t>
  </si>
  <si>
    <t>IFTS64 - FMSC HBFM02</t>
  </si>
  <si>
    <t>15509</t>
  </si>
  <si>
    <t>QATAR61 - PT R2R02</t>
  </si>
  <si>
    <t>15510</t>
  </si>
  <si>
    <t>QATAR56 - PT R2R02</t>
  </si>
  <si>
    <t>15511</t>
  </si>
  <si>
    <t>IFTS74 - PT FAM01</t>
  </si>
  <si>
    <t>15512</t>
  </si>
  <si>
    <t>IFTS80 - PT FAM01</t>
  </si>
  <si>
    <t>15513</t>
  </si>
  <si>
    <t>AMI71 - SD HACM01</t>
  </si>
  <si>
    <t>15514</t>
  </si>
  <si>
    <t>OTW09A : Stop remidering for at least 5' seconds - killed process</t>
  </si>
  <si>
    <t>AMI73 - SD HACM01</t>
  </si>
  <si>
    <t>15515</t>
  </si>
  <si>
    <t>SP reported eccessive control load in roll axis</t>
  </si>
  <si>
    <t>IFTS65 - FMSC HBFM02</t>
  </si>
  <si>
    <t>15516</t>
  </si>
  <si>
    <t>QATAR78 - PT FAM02</t>
  </si>
  <si>
    <t>15517</t>
  </si>
  <si>
    <t>QATAR63 - PT FAM02</t>
  </si>
  <si>
    <t>15518</t>
  </si>
  <si>
    <t>AMI83 - SD EMRSP01</t>
  </si>
  <si>
    <t>15519</t>
  </si>
  <si>
    <t>AMI79 - SD EMR04</t>
  </si>
  <si>
    <t>15520</t>
  </si>
  <si>
    <t>IFTS54 - FMSC HBFM01</t>
  </si>
  <si>
    <t>15521</t>
  </si>
  <si>
    <t>IFTS66 - NET PGM02</t>
  </si>
  <si>
    <t>15522</t>
  </si>
  <si>
    <t>IFTS67 - NET PGM02</t>
  </si>
  <si>
    <t>15523</t>
  </si>
  <si>
    <t>QATAR56 - NET QRA01</t>
  </si>
  <si>
    <t>15524</t>
  </si>
  <si>
    <t>QATAR61 - NET QRA01</t>
  </si>
  <si>
    <t>15525</t>
  </si>
  <si>
    <t>IFTS60 - FMSC HACM02</t>
  </si>
  <si>
    <t>15526</t>
  </si>
  <si>
    <t>AMI81 - SD IF01</t>
  </si>
  <si>
    <t>15527</t>
  </si>
  <si>
    <t>QATAR40 - PT FAM02</t>
  </si>
  <si>
    <t>15528</t>
  </si>
  <si>
    <t>IFTS55 - FMSC DBFM02</t>
  </si>
  <si>
    <t>15529</t>
  </si>
  <si>
    <t>1 o'clock high projector flickering. Initially tried to continue but continue to degrade before trainee said he could not continue.</t>
  </si>
  <si>
    <t>The upper right projector was flickering.There wasn't enough time to restart Nboxes</t>
  </si>
  <si>
    <t>IFTS65 - NET TLL02</t>
  </si>
  <si>
    <t>15530</t>
  </si>
  <si>
    <t>IFTS57 - FMSC DBFM02</t>
  </si>
  <si>
    <t>15531</t>
  </si>
  <si>
    <t>QATAR76 - PT FAM02</t>
  </si>
  <si>
    <t>15532</t>
  </si>
  <si>
    <t>QATAR65 - PT FAM02</t>
  </si>
  <si>
    <t>15533</t>
  </si>
  <si>
    <t>AMI72 - SD ADCA02</t>
  </si>
  <si>
    <t>15534</t>
  </si>
  <si>
    <t>AMI70 - SD ADCA02</t>
  </si>
  <si>
    <t>15535</t>
  </si>
  <si>
    <t>IFTS62 - FMSC HACM01</t>
  </si>
  <si>
    <t>15536</t>
  </si>
  <si>
    <t>FMS CFB01</t>
  </si>
  <si>
    <t>QATAR68 - FMS CFB01</t>
  </si>
  <si>
    <t>15537</t>
  </si>
  <si>
    <t>ATU MAG HDG fail</t>
  </si>
  <si>
    <t>QATAR78 - FMS CFB01</t>
  </si>
  <si>
    <t>15538</t>
  </si>
  <si>
    <t>QATAR56 - NET QRA02</t>
  </si>
  <si>
    <t>15539</t>
  </si>
  <si>
    <t>QATAR61 - NET QRA02</t>
  </si>
  <si>
    <t>15540</t>
  </si>
  <si>
    <t>IFTS52 - FMSC HBFM01</t>
  </si>
  <si>
    <t>15541</t>
  </si>
  <si>
    <t>QATAR63 - FMS CFB01</t>
  </si>
  <si>
    <t>15542</t>
  </si>
  <si>
    <t>QATAR66 - PT FAM02</t>
  </si>
  <si>
    <t>15543</t>
  </si>
  <si>
    <t>LIFT IFTS 25-02 SGP</t>
  </si>
  <si>
    <t>IFTS82 - PT FAM01</t>
  </si>
  <si>
    <t>15544</t>
  </si>
  <si>
    <t>IFTS83 - PT FAM01</t>
  </si>
  <si>
    <t>15545</t>
  </si>
  <si>
    <t>AMI76 - SD IF01</t>
  </si>
  <si>
    <t>15546</t>
  </si>
  <si>
    <t>AMI80 - SD IF01</t>
  </si>
  <si>
    <t>15547</t>
  </si>
  <si>
    <t>IFTS67 - NET PGM03</t>
  </si>
  <si>
    <t>15548</t>
  </si>
  <si>
    <t>IFTS66 - NET PGM03</t>
  </si>
  <si>
    <t>15549</t>
  </si>
  <si>
    <t>IFTS63 - FMSC HACM01</t>
  </si>
  <si>
    <t>15550</t>
  </si>
  <si>
    <t>QATAR66 - FMS CFB01</t>
  </si>
  <si>
    <t>15551</t>
  </si>
  <si>
    <t>QATAR63 - FMS CF01</t>
  </si>
  <si>
    <t>15552</t>
  </si>
  <si>
    <t>For FAM and CF missions please prepare the sfat for the training to strap in and thr compressor</t>
  </si>
  <si>
    <t>QATAR76 - FMS CFB01</t>
  </si>
  <si>
    <t>15553</t>
  </si>
  <si>
    <t>QATAR77 - PT FAM02</t>
  </si>
  <si>
    <t>15554</t>
  </si>
  <si>
    <t>AMI72 - SD AI01</t>
  </si>
  <si>
    <t>15555</t>
  </si>
  <si>
    <t>AMI70 - SD AI01</t>
  </si>
  <si>
    <t>15556</t>
  </si>
  <si>
    <t>QATAR40 - FMS CFB01</t>
  </si>
  <si>
    <t>15557</t>
  </si>
  <si>
    <t>IFTS66 - FMS CAS01</t>
  </si>
  <si>
    <t>15558</t>
  </si>
  <si>
    <t>IFTS67 - FMS CAS01</t>
  </si>
  <si>
    <t>15559</t>
  </si>
  <si>
    <t>QATAR68 - FMS CF01</t>
  </si>
  <si>
    <t>15560</t>
  </si>
  <si>
    <t>IFTS62 - FMSC HACM02</t>
  </si>
  <si>
    <t>15561</t>
  </si>
  <si>
    <t>AMI82 - SD IF01</t>
  </si>
  <si>
    <t>15562</t>
  </si>
  <si>
    <t>QATAR65 - FMS CFB01</t>
  </si>
  <si>
    <t>15563</t>
  </si>
  <si>
    <t>QATAR57 - FMS R2RNVG01</t>
  </si>
  <si>
    <t>15564</t>
  </si>
  <si>
    <t>QATAR58 - PT R2R01</t>
  </si>
  <si>
    <t>15565</t>
  </si>
  <si>
    <t>IFTS54 - FMSC HBFM02</t>
  </si>
  <si>
    <t>15566</t>
  </si>
  <si>
    <t>IFTS52 - FMSC HBFM02</t>
  </si>
  <si>
    <t>15567</t>
  </si>
  <si>
    <t>AMI79 - SD IF01</t>
  </si>
  <si>
    <t>15568</t>
  </si>
  <si>
    <t>IFTS81 - PT FAM02</t>
  </si>
  <si>
    <t>15569</t>
  </si>
  <si>
    <t>IFTS63 - FMSC HACM02</t>
  </si>
  <si>
    <t>15570</t>
  </si>
  <si>
    <t>QATAR57 - FMS R2RNVG02</t>
  </si>
  <si>
    <t>15571</t>
  </si>
  <si>
    <t>QATAR58 - PT R2R02</t>
  </si>
  <si>
    <t>15572</t>
  </si>
  <si>
    <t>AMI76 - SD EMR04</t>
  </si>
  <si>
    <t>15573</t>
  </si>
  <si>
    <t>IFTS80 - PT FAM02</t>
  </si>
  <si>
    <t>15574</t>
  </si>
  <si>
    <t>AMI71 - SD HACM02</t>
  </si>
  <si>
    <t>15575</t>
  </si>
  <si>
    <t>QATAR78 - FMS CF01</t>
  </si>
  <si>
    <t>15576</t>
  </si>
  <si>
    <t>IFTS45 - NET ATAG01</t>
  </si>
  <si>
    <t>15577</t>
  </si>
  <si>
    <t>IFTS47 - NET ATAG01</t>
  </si>
  <si>
    <t>15578</t>
  </si>
  <si>
    <t>HUD frozen after t/o - solved with MCSG reset</t>
  </si>
  <si>
    <t>IFTS68 - NET PGM03</t>
  </si>
  <si>
    <t>15579</t>
  </si>
  <si>
    <t>IFTS69 - NET PGM03</t>
  </si>
  <si>
    <t>15580</t>
  </si>
  <si>
    <t>IFTS66 - FMS CAS02</t>
  </si>
  <si>
    <t>15581</t>
  </si>
  <si>
    <t>MIG 25 not visible on TGP,Su 30 not visible on TGP</t>
  </si>
  <si>
    <t>QATAR57 - NET QRA01</t>
  </si>
  <si>
    <t>15582</t>
  </si>
  <si>
    <t>QATAR58 - NET QRA01</t>
  </si>
  <si>
    <t>15583</t>
  </si>
  <si>
    <t>NVG lightning simulation poor, IOS user interface poor, especially entity lightning control</t>
  </si>
  <si>
    <t>QATAR56 - FMS R2RNVG01</t>
  </si>
  <si>
    <t>15584</t>
  </si>
  <si>
    <t>FWD scat @ sys page displaied with scat armed / pin out</t>
  </si>
  <si>
    <t>IFTS71 - PT ERT01</t>
  </si>
  <si>
    <t>15585</t>
  </si>
  <si>
    <t>IFTS73 - PT FAM02</t>
  </si>
  <si>
    <t>15586</t>
  </si>
  <si>
    <t>IFTS47 - NET ATAG02</t>
  </si>
  <si>
    <t>15587</t>
  </si>
  <si>
    <t>IFTS46 - NET ATAG01</t>
  </si>
  <si>
    <t>15588</t>
  </si>
  <si>
    <t>IFTS61 - NET PGM01</t>
  </si>
  <si>
    <t>15589</t>
  </si>
  <si>
    <t>IFTS59 - NET PGM01</t>
  </si>
  <si>
    <t>15590</t>
  </si>
  <si>
    <t>IFTS67 - FMS CAS02</t>
  </si>
  <si>
    <t>15591</t>
  </si>
  <si>
    <t>QATAR58 - NET QRA02</t>
  </si>
  <si>
    <t>15592</t>
  </si>
  <si>
    <t>QATAR57 - NET QRA02</t>
  </si>
  <si>
    <t>15593</t>
  </si>
  <si>
    <t>QATAR56 - FMS R2RNVG02</t>
  </si>
  <si>
    <t>15594</t>
  </si>
  <si>
    <t>IFTS75 - PT FAM02</t>
  </si>
  <si>
    <t>15595</t>
  </si>
  <si>
    <t>IFTS74 - PT FAM02</t>
  </si>
  <si>
    <t>15596</t>
  </si>
  <si>
    <t>IFTS72 - PT FAM02</t>
  </si>
  <si>
    <t>15597</t>
  </si>
  <si>
    <t>AMI73 - SD HACM02</t>
  </si>
  <si>
    <t>15598</t>
  </si>
  <si>
    <t xml:space="preserve">COM box nr2 with background noise </t>
  </si>
  <si>
    <t>IFTS46 - NET ATAG02</t>
  </si>
  <si>
    <t>15599</t>
  </si>
  <si>
    <t>IFTS45 - NET ATAG02</t>
  </si>
  <si>
    <t>15600</t>
  </si>
  <si>
    <t>IFTS68 - FMS CAS01</t>
  </si>
  <si>
    <t>15601</t>
  </si>
  <si>
    <t>IFTS69 - FMS CAS01</t>
  </si>
  <si>
    <t>15602</t>
  </si>
  <si>
    <t>AMI79 - SD IF02</t>
  </si>
  <si>
    <t>15603</t>
  </si>
  <si>
    <t>QATAR61 - NET ATAG01</t>
  </si>
  <si>
    <t>15604</t>
  </si>
  <si>
    <t>QATAR56 - NET ATAG01</t>
  </si>
  <si>
    <t>15605</t>
  </si>
  <si>
    <t>AMI70 - SD AI02</t>
  </si>
  <si>
    <t>15606</t>
  </si>
  <si>
    <t>Comm issues between ptt1 + fms2 resolved by sim techs</t>
  </si>
  <si>
    <t>AMI72 - SD AI02</t>
  </si>
  <si>
    <t>15607</t>
  </si>
  <si>
    <t>AMI76 - SD IF02</t>
  </si>
  <si>
    <t>15608</t>
  </si>
  <si>
    <t>07:45</t>
  </si>
  <si>
    <t>AMI80 - SD EMR04</t>
  </si>
  <si>
    <t>15609</t>
  </si>
  <si>
    <t>IFTS51 - FMSC HBFM02</t>
  </si>
  <si>
    <t>15610</t>
  </si>
  <si>
    <t>IFTS53 - FMSC HBFM02</t>
  </si>
  <si>
    <t>15611</t>
  </si>
  <si>
    <t>LIFT IFTS 25-02 JPN</t>
  </si>
  <si>
    <t>IFTS77 - PT FAM01</t>
  </si>
  <si>
    <t>15612</t>
  </si>
  <si>
    <t>IFTS79 - PT FAM01</t>
  </si>
  <si>
    <t>15613</t>
  </si>
  <si>
    <t>IFTS48 - FMSC OBFM01</t>
  </si>
  <si>
    <t>15614</t>
  </si>
  <si>
    <t>IFTS50 - FMSC OBFM01</t>
  </si>
  <si>
    <t>15615</t>
  </si>
  <si>
    <t>IFTS57 - PT ERT03</t>
  </si>
  <si>
    <t>15616</t>
  </si>
  <si>
    <t>AMI81 - SD EMR04</t>
  </si>
  <si>
    <t>15617</t>
  </si>
  <si>
    <t>AMI34 - SD CASP01</t>
  </si>
  <si>
    <t>15618</t>
  </si>
  <si>
    <t>IFTS59 - NET PGM02</t>
  </si>
  <si>
    <t>15619</t>
  </si>
  <si>
    <t>IFTS61 - NET PGM02</t>
  </si>
  <si>
    <t>15620</t>
  </si>
  <si>
    <t>AMI77 - SD CF03</t>
  </si>
  <si>
    <t>15621</t>
  </si>
  <si>
    <t>QATAR56 - NET ATAG02</t>
  </si>
  <si>
    <t>15622</t>
  </si>
  <si>
    <t>QATAR61 - NET ATAG02</t>
  </si>
  <si>
    <t>15623</t>
  </si>
  <si>
    <t>IFTS60 - NET TLL01</t>
  </si>
  <si>
    <t>15624</t>
  </si>
  <si>
    <t>IFTS65 - NET TLL02 CPL01</t>
  </si>
  <si>
    <t>15625</t>
  </si>
  <si>
    <t>TD box &amp; FCR rng flashing</t>
  </si>
  <si>
    <t>IFTS42 - SD HACM01</t>
  </si>
  <si>
    <t>15626</t>
  </si>
  <si>
    <t>IFTS69 - FMS CAS02</t>
  </si>
  <si>
    <t>15627</t>
  </si>
  <si>
    <t>IFTS68 - FMS CAS02</t>
  </si>
  <si>
    <t>15628</t>
  </si>
  <si>
    <t>QATAR66 - FMS CF01</t>
  </si>
  <si>
    <t>15629</t>
  </si>
  <si>
    <t>QATAR78 - FMS CF02</t>
  </si>
  <si>
    <t>15630</t>
  </si>
  <si>
    <t>IFTS61 - NET PGM03</t>
  </si>
  <si>
    <t>15631</t>
  </si>
  <si>
    <t>IFTS59 - NET PGM03</t>
  </si>
  <si>
    <t>15632</t>
  </si>
  <si>
    <t>IFTS65 - NET TLL03</t>
  </si>
  <si>
    <t>15633</t>
  </si>
  <si>
    <t>IFTS60 - NET TLL02</t>
  </si>
  <si>
    <t>15634</t>
  </si>
  <si>
    <t>IFTS58 - PT R2R01</t>
  </si>
  <si>
    <t>15635</t>
  </si>
  <si>
    <t>QATAR63 - FMS CF02</t>
  </si>
  <si>
    <t>15636</t>
  </si>
  <si>
    <t>QATAR57 - NET ATAG01</t>
  </si>
  <si>
    <t>15637</t>
  </si>
  <si>
    <t>QATAR58 - NET ATAG01</t>
  </si>
  <si>
    <t>15638</t>
  </si>
  <si>
    <t>AMI79 - SD CF03</t>
  </si>
  <si>
    <t>15639</t>
  </si>
  <si>
    <t>IP: No/ out of date approaches at OLB/ALG. No useable rwy at OLB/ALG. No RWY lights @ ALG/OLB</t>
  </si>
  <si>
    <t>AMI80 - SD IF02</t>
  </si>
  <si>
    <t>15640</t>
  </si>
  <si>
    <t>QATAR40 - FMS CF01</t>
  </si>
  <si>
    <t>15641</t>
  </si>
  <si>
    <t>IFTS52 - FMSC DACM01</t>
  </si>
  <si>
    <t>15642</t>
  </si>
  <si>
    <t>IFTS54 - FMSC DACM01</t>
  </si>
  <si>
    <t>15643</t>
  </si>
  <si>
    <t>IFTS70 - PT AAR01</t>
  </si>
  <si>
    <t>15644</t>
  </si>
  <si>
    <t>QATAR65 - FMS CF01</t>
  </si>
  <si>
    <t>15645</t>
  </si>
  <si>
    <t>IFTS60 - NET TLL03</t>
  </si>
  <si>
    <t>15646</t>
  </si>
  <si>
    <t>IFTS64 - NET TLL03</t>
  </si>
  <si>
    <t>15647</t>
  </si>
  <si>
    <t>AMI76 - SD CF03</t>
  </si>
  <si>
    <t>15648</t>
  </si>
  <si>
    <t>AMI81 - SD IF02</t>
  </si>
  <si>
    <t>15649</t>
  </si>
  <si>
    <t>QATAR68 - FMS CF02</t>
  </si>
  <si>
    <t>15650</t>
  </si>
  <si>
    <t>QATAR61 - PT BVR01</t>
  </si>
  <si>
    <t>15651</t>
  </si>
  <si>
    <t>QATAR56 - PT BVR01</t>
  </si>
  <si>
    <t>15652</t>
  </si>
  <si>
    <t>QATAR77 - FMS CFB01</t>
  </si>
  <si>
    <t>15653</t>
  </si>
  <si>
    <t>AMI80 - SD CF03</t>
  </si>
  <si>
    <t>15654</t>
  </si>
  <si>
    <t>IFTS59 - PT R2R01</t>
  </si>
  <si>
    <t>15655</t>
  </si>
  <si>
    <t>AMI81 - SD CF03</t>
  </si>
  <si>
    <t>15656</t>
  </si>
  <si>
    <t>IFTS62 - PT R2R01</t>
  </si>
  <si>
    <t>15657</t>
  </si>
  <si>
    <t>IFTS63 - PT R2R01</t>
  </si>
  <si>
    <t>15658</t>
  </si>
  <si>
    <t>IP: IFF button on UFCP not working</t>
  </si>
  <si>
    <t>QATAR77 - FMS CF01</t>
  </si>
  <si>
    <t>15659</t>
  </si>
  <si>
    <t>IFTS52 - FMSC DACM02</t>
  </si>
  <si>
    <t>15660</t>
  </si>
  <si>
    <t>QATAR76 - FMS CF02</t>
  </si>
  <si>
    <t>15661</t>
  </si>
  <si>
    <t>IFTS57 - FMSC HBFM01</t>
  </si>
  <si>
    <t>15662</t>
  </si>
  <si>
    <t>IFTS55 - FMSC HBFM01</t>
  </si>
  <si>
    <t>15663</t>
  </si>
  <si>
    <t>IFTS58 - PT R2R02</t>
  </si>
  <si>
    <t>15664</t>
  </si>
  <si>
    <t>IFTS66 - FMSC DACM01</t>
  </si>
  <si>
    <t>15665</t>
  </si>
  <si>
    <t>Tech: first pass GBU24 wansn't dropped; second pass: targeting laser not emitting</t>
  </si>
  <si>
    <t>IFTS65 - NET PGM01</t>
  </si>
  <si>
    <t>15666</t>
  </si>
  <si>
    <t>IFTS64 - NET PGM01</t>
  </si>
  <si>
    <t>15667</t>
  </si>
  <si>
    <t>IP: MIG29 not displayed on TGP</t>
  </si>
  <si>
    <t>IFTS61 - PT R2R01</t>
  </si>
  <si>
    <t>15668</t>
  </si>
  <si>
    <t>AMI34 - SD OBFM01</t>
  </si>
  <si>
    <t>15669</t>
  </si>
  <si>
    <t>AMI71 - SD TI01</t>
  </si>
  <si>
    <t>15670</t>
  </si>
  <si>
    <t>QATAR56 - PT BVR02</t>
  </si>
  <si>
    <t>15671</t>
  </si>
  <si>
    <t>QATAR61 - PT BVR02</t>
  </si>
  <si>
    <t>15672</t>
  </si>
  <si>
    <t>IFTS67 - FMSC DACM01</t>
  </si>
  <si>
    <t>15673</t>
  </si>
  <si>
    <t>IFTS70 - NET PGM01</t>
  </si>
  <si>
    <t>15674</t>
  </si>
  <si>
    <t>IFTS71 - NET PGM01</t>
  </si>
  <si>
    <t>15675</t>
  </si>
  <si>
    <t>AMI73 - SD TI01</t>
  </si>
  <si>
    <t>15676</t>
  </si>
  <si>
    <t>AMI34 - SD OBFM02</t>
  </si>
  <si>
    <t>15677</t>
  </si>
  <si>
    <t>AMI70 - SD AAI01</t>
  </si>
  <si>
    <t>15678</t>
  </si>
  <si>
    <t>AMI72 - SD AAI01</t>
  </si>
  <si>
    <t>15679</t>
  </si>
  <si>
    <t>IFTS62 - PT R2R02</t>
  </si>
  <si>
    <t>15680</t>
  </si>
  <si>
    <t>QATAR57 - PT BVR01</t>
  </si>
  <si>
    <t>15681</t>
  </si>
  <si>
    <t>QATAR58 - PT BVR01</t>
  </si>
  <si>
    <t>15682</t>
  </si>
  <si>
    <t>IFTS54 - FMSC DACM02</t>
  </si>
  <si>
    <t>15683</t>
  </si>
  <si>
    <t>IFTS63 - PT R2R02</t>
  </si>
  <si>
    <t>15684</t>
  </si>
  <si>
    <t>IFTS57 - FMSC HBFM02</t>
  </si>
  <si>
    <t>15685</t>
  </si>
  <si>
    <t>IFTS66 - FMSC DACM02</t>
  </si>
  <si>
    <t>15686</t>
  </si>
  <si>
    <t>IFTS55 - FMSC HBFM02</t>
  </si>
  <si>
    <t>15687</t>
  </si>
  <si>
    <t>IP: 1 ETTS reset, 2x MFD freezed + reset</t>
  </si>
  <si>
    <t xml:space="preserve">Tech: ETTS HSD page has disappeared suddenly and it's not available any more to the trainee </t>
  </si>
  <si>
    <t>QATAR61 - NET DCA01</t>
  </si>
  <si>
    <t>15688</t>
  </si>
  <si>
    <t>QATAR56 - NET DCA01</t>
  </si>
  <si>
    <t>15689</t>
  </si>
  <si>
    <t>PTT u/s @ start</t>
  </si>
  <si>
    <t xml:space="preserve">The session started 15' later due to IP and SP delay </t>
  </si>
  <si>
    <t>IFTS64 - NET PGM02</t>
  </si>
  <si>
    <t>15690</t>
  </si>
  <si>
    <t xml:space="preserve">Display multifunction + UFCP not working </t>
  </si>
  <si>
    <t>IFTS65 - NET PGM02</t>
  </si>
  <si>
    <t>15691</t>
  </si>
  <si>
    <t>IP: 30 min delay FPL Timing was not correct according to form 70</t>
  </si>
  <si>
    <t>Tech: Instructor notes that OCA_AG_I24 FPL starts at 14Z while OCA_AG_I23 FPL (loaded in PTT1) starts at 12Z.</t>
  </si>
  <si>
    <t>IFTS45 - NET OCAAG01</t>
  </si>
  <si>
    <t>15692</t>
  </si>
  <si>
    <t>IFTS46 - NET OCAAG01</t>
  </si>
  <si>
    <t>15693</t>
  </si>
  <si>
    <t>IFTS71 - NET PGM02</t>
  </si>
  <si>
    <t>15694</t>
  </si>
  <si>
    <t>IFTS70 - NET PGM02</t>
  </si>
  <si>
    <t>15695</t>
  </si>
  <si>
    <t>IFTS67 - FMSC DACM02</t>
  </si>
  <si>
    <t>15696</t>
  </si>
  <si>
    <t>QATAR56 - NET DCA02</t>
  </si>
  <si>
    <t>15697</t>
  </si>
  <si>
    <t>QATAR61 - NET DCA02</t>
  </si>
  <si>
    <t>15698</t>
  </si>
  <si>
    <t>ATU align fail. ETTS showed all radar contacts altitudes to be 2000' less than CGF screen/TSD altitude.</t>
  </si>
  <si>
    <t>QATAR57 - PT BVR02</t>
  </si>
  <si>
    <t>15699</t>
  </si>
  <si>
    <t>QATAR58 - PT BVR02</t>
  </si>
  <si>
    <t>15700</t>
  </si>
  <si>
    <t>IFTS46 - NET OCAAA01</t>
  </si>
  <si>
    <t>15701</t>
  </si>
  <si>
    <t>SP didn't bring back the CKP</t>
  </si>
  <si>
    <t>IFTS45 - NET OCAAA01</t>
  </si>
  <si>
    <t>15702</t>
  </si>
  <si>
    <t>No CH59 in the comms</t>
  </si>
  <si>
    <t>IFTS47 - NET OCAAG01</t>
  </si>
  <si>
    <t>15703</t>
  </si>
  <si>
    <t>QATAR57 - NET DCA01</t>
  </si>
  <si>
    <t>15704</t>
  </si>
  <si>
    <t>QATAR58 - NET DCA01</t>
  </si>
  <si>
    <t>15705</t>
  </si>
  <si>
    <t>IFTS53 - FMSC DACM01</t>
  </si>
  <si>
    <t>15706</t>
  </si>
  <si>
    <t>IFTS70 - NET PGM03</t>
  </si>
  <si>
    <t>15707</t>
  </si>
  <si>
    <t>IFTS71 - NET PGM03</t>
  </si>
  <si>
    <t>15708</t>
  </si>
  <si>
    <t>IFTS62 - PT BVR01</t>
  </si>
  <si>
    <t>15709</t>
  </si>
  <si>
    <t>IFTS63 - PT BVR01</t>
  </si>
  <si>
    <t>15710</t>
  </si>
  <si>
    <t>IFTS58 - PT BVR01</t>
  </si>
  <si>
    <t>15711</t>
  </si>
  <si>
    <t>IFTS53 - FMSC DACM02</t>
  </si>
  <si>
    <t>15712</t>
  </si>
  <si>
    <t>QATAR58 - NET DCA02</t>
  </si>
  <si>
    <t>15713</t>
  </si>
  <si>
    <t>QATAR57 - NET DCA02</t>
  </si>
  <si>
    <t>15714</t>
  </si>
  <si>
    <t>AMI72 - SD AAI02</t>
  </si>
  <si>
    <t>15715</t>
  </si>
  <si>
    <t>AMI70 - SD AAI02</t>
  </si>
  <si>
    <t>15716</t>
  </si>
  <si>
    <t>QATAR68 - PT EMR01</t>
  </si>
  <si>
    <t>15717</t>
  </si>
  <si>
    <t>IFTS61 - PT R2R02</t>
  </si>
  <si>
    <t>15718</t>
  </si>
  <si>
    <t>Need to reset to have FRASCA route loaded</t>
  </si>
  <si>
    <t>IFTS65 - PT ERT03</t>
  </si>
  <si>
    <t>15719</t>
  </si>
  <si>
    <t>IFTS47 - NET OCAAA01</t>
  </si>
  <si>
    <t>15720</t>
  </si>
  <si>
    <t>IFTS64 - PT ERT03</t>
  </si>
  <si>
    <t>15721</t>
  </si>
  <si>
    <t>IFTS68 - FMSC BFM01</t>
  </si>
  <si>
    <t>15722</t>
  </si>
  <si>
    <t>IFTS58 - PT BVR02</t>
  </si>
  <si>
    <t>15723</t>
  </si>
  <si>
    <t>IFTS59 - PT R2R02</t>
  </si>
  <si>
    <t>15724</t>
  </si>
  <si>
    <t>IFTS60 - PT R2R01</t>
  </si>
  <si>
    <t>15725</t>
  </si>
  <si>
    <t>IFTS71 - FMS CAS01</t>
  </si>
  <si>
    <t>15726</t>
  </si>
  <si>
    <t>IFTS70 - FMS CAS01</t>
  </si>
  <si>
    <t>15727</t>
  </si>
  <si>
    <t>QATAR77 - FMS CF03</t>
  </si>
  <si>
    <t>15728</t>
  </si>
  <si>
    <t>QATAR61 - NET SMI01</t>
  </si>
  <si>
    <t>15729</t>
  </si>
  <si>
    <t>QATAR56 - NET SMI01</t>
  </si>
  <si>
    <t>15730</t>
  </si>
  <si>
    <t>AMI78 - SD EMRSP01</t>
  </si>
  <si>
    <t>15731</t>
  </si>
  <si>
    <t>AMI73 - SD TI02</t>
  </si>
  <si>
    <t>15732</t>
  </si>
  <si>
    <t>IFTS77 - PT FAM02</t>
  </si>
  <si>
    <t>15733</t>
  </si>
  <si>
    <t>IFTS81 - FMS CF01</t>
  </si>
  <si>
    <t>15734</t>
  </si>
  <si>
    <t>IFTS66 - FMSC OACM01</t>
  </si>
  <si>
    <t>15735</t>
  </si>
  <si>
    <t>IFTS69 - FMSC BFM01</t>
  </si>
  <si>
    <t>15736</t>
  </si>
  <si>
    <t>Cockpit issues (Throttles/MFD)</t>
  </si>
  <si>
    <t>IFTS70 - FMS CAS02</t>
  </si>
  <si>
    <t>15737</t>
  </si>
  <si>
    <t>IFTS67 - FMSC OACM01</t>
  </si>
  <si>
    <t>15738</t>
  </si>
  <si>
    <t>QATAR68 - PT EMR02</t>
  </si>
  <si>
    <t>15739</t>
  </si>
  <si>
    <t>QATAR65 - PT EMR01</t>
  </si>
  <si>
    <t>15740</t>
  </si>
  <si>
    <t>IFTS61 - PT BVR01</t>
  </si>
  <si>
    <t>15741</t>
  </si>
  <si>
    <t>QATAR56 - NET SMI02</t>
  </si>
  <si>
    <t>15742</t>
  </si>
  <si>
    <t>QATAR61 - NET SMI02</t>
  </si>
  <si>
    <t>15743</t>
  </si>
  <si>
    <t>IFTS62 - NET QRA01</t>
  </si>
  <si>
    <t>15744</t>
  </si>
  <si>
    <t>IFTS63 - NET QRA01</t>
  </si>
  <si>
    <t>15745</t>
  </si>
  <si>
    <t>GBO 32 Amber - Would not reset.</t>
  </si>
  <si>
    <t>IFTS71 - FMS CAS02</t>
  </si>
  <si>
    <t>15746</t>
  </si>
  <si>
    <t>IFTS50 - SD DBFM01</t>
  </si>
  <si>
    <t>15747</t>
  </si>
  <si>
    <t>No vest avlb for a full strap in</t>
  </si>
  <si>
    <t>IFTS73 - FMS CF01</t>
  </si>
  <si>
    <t>15748</t>
  </si>
  <si>
    <t>IFTS75 - FMS CF01</t>
  </si>
  <si>
    <t>15749</t>
  </si>
  <si>
    <t>IFTS59 - PT BVR01</t>
  </si>
  <si>
    <t>15750</t>
  </si>
  <si>
    <t>FMS CF03 FAT01</t>
  </si>
  <si>
    <t>QATAR78 - FMS CF03 FAT01</t>
  </si>
  <si>
    <t>15751</t>
  </si>
  <si>
    <t>IFTS64 - NET PGM03</t>
  </si>
  <si>
    <t>15752</t>
  </si>
  <si>
    <t>IFTS65 - NET PGM03</t>
  </si>
  <si>
    <t>15753</t>
  </si>
  <si>
    <t>IFTS66 - FMSC OACM02</t>
  </si>
  <si>
    <t>15754</t>
  </si>
  <si>
    <t>AMI82 - SD CF03</t>
  </si>
  <si>
    <t>15755</t>
  </si>
  <si>
    <t>QATAR58 - NET SMI01</t>
  </si>
  <si>
    <t>15756</t>
  </si>
  <si>
    <t>QATAR57 - NET SMI01</t>
  </si>
  <si>
    <t>15757</t>
  </si>
  <si>
    <t>IFTS67 - FMSC OACM02</t>
  </si>
  <si>
    <t>15758</t>
  </si>
  <si>
    <t>IFTS51 - FMSC DACM01</t>
  </si>
  <si>
    <t>15759</t>
  </si>
  <si>
    <t>IFTS48 - SD DBFM01</t>
  </si>
  <si>
    <t>15760</t>
  </si>
  <si>
    <t>AMI34 - SD ERT01</t>
  </si>
  <si>
    <t>15761</t>
  </si>
  <si>
    <t>AMI76 - SD EMRSP01</t>
  </si>
  <si>
    <t>15762</t>
  </si>
  <si>
    <t>IFTS63 - NET QRA02</t>
  </si>
  <si>
    <t>15763</t>
  </si>
  <si>
    <t>IFTS62 - NET QRA02</t>
  </si>
  <si>
    <t>15764</t>
  </si>
  <si>
    <t>IFTS41 - SD TINVG01</t>
  </si>
  <si>
    <t>15765</t>
  </si>
  <si>
    <t>QATAR78 - PT EMR01</t>
  </si>
  <si>
    <t>15766</t>
  </si>
  <si>
    <t>IFTS72 - FMS CF01</t>
  </si>
  <si>
    <t>15767</t>
  </si>
  <si>
    <t>PT EMR01 PAT01</t>
  </si>
  <si>
    <t>QATAR65 - PT EMR01 PAT01</t>
  </si>
  <si>
    <t>15768</t>
  </si>
  <si>
    <t>FMS ETU issues</t>
  </si>
  <si>
    <t>The ETU on FMS2 went OFF and after resetting the ETU, FMS2 and PTT1 could not seen in DL. No enough time for other workarounds</t>
  </si>
  <si>
    <t>QATAR57 - NET ADCA01</t>
  </si>
  <si>
    <t>15769</t>
  </si>
  <si>
    <t>QATAR58 - NET ADCA01</t>
  </si>
  <si>
    <t>15770</t>
  </si>
  <si>
    <t>QATAR57 - NET SMI02</t>
  </si>
  <si>
    <t>15771</t>
  </si>
  <si>
    <t>QATAR58 - NET SMI02</t>
  </si>
  <si>
    <t>15772</t>
  </si>
  <si>
    <t>QATAR61 - NET ADCA01</t>
  </si>
  <si>
    <t>15773</t>
  </si>
  <si>
    <t>QATAR56 - NET ADCA01</t>
  </si>
  <si>
    <t>15774</t>
  </si>
  <si>
    <t>1 reset for HOTAS</t>
  </si>
  <si>
    <t>IFTS60 - PT R2R02</t>
  </si>
  <si>
    <t>15775</t>
  </si>
  <si>
    <t>QATAR68 - PT EMR03</t>
  </si>
  <si>
    <t>15776</t>
  </si>
  <si>
    <t>IFTS64 - FMSC DACM01</t>
  </si>
  <si>
    <t>15777</t>
  </si>
  <si>
    <t>IFTS61 - NET QRA01</t>
  </si>
  <si>
    <t>15778</t>
  </si>
  <si>
    <t>IFTS58 - NET QRA01</t>
  </si>
  <si>
    <t>15779</t>
  </si>
  <si>
    <t>IFTS59 - PT BVR02</t>
  </si>
  <si>
    <t>15780</t>
  </si>
  <si>
    <t>IFTS79 - PT FAM02</t>
  </si>
  <si>
    <t>15781</t>
  </si>
  <si>
    <t>IFTS53 - FMSC OACM01</t>
  </si>
  <si>
    <t>15782</t>
  </si>
  <si>
    <t>IFTS65 - FMSC DACM01</t>
  </si>
  <si>
    <t>15783</t>
  </si>
  <si>
    <t>QATAR76 - FMS CF03</t>
  </si>
  <si>
    <t>15784</t>
  </si>
  <si>
    <t>QATAR56 - NET ADCA02</t>
  </si>
  <si>
    <t>15785</t>
  </si>
  <si>
    <t>QATAR61 - NET ADCA02</t>
  </si>
  <si>
    <t>15786</t>
  </si>
  <si>
    <t>IFTS52 - FMSC OACM01</t>
  </si>
  <si>
    <t>15787</t>
  </si>
  <si>
    <t>IFTS52 - FMSC OACM02</t>
  </si>
  <si>
    <t>15788</t>
  </si>
  <si>
    <t>QATAR68 - PT EMR04</t>
  </si>
  <si>
    <t>15789</t>
  </si>
  <si>
    <t>IFTS51 - FMSC DACM02</t>
  </si>
  <si>
    <t>15790</t>
  </si>
  <si>
    <t>IFTS53 - FMSC OACM02</t>
  </si>
  <si>
    <t>15791</t>
  </si>
  <si>
    <t>AMI80 - SD EMRSP01</t>
  </si>
  <si>
    <t>15792</t>
  </si>
  <si>
    <t>QATAR78 - PT EMR02</t>
  </si>
  <si>
    <t>15793</t>
  </si>
  <si>
    <t>IFTS64 - FMSC DACM02</t>
  </si>
  <si>
    <t>15794</t>
  </si>
  <si>
    <t>IFTS65 - FMSC DACM02</t>
  </si>
  <si>
    <t>15795</t>
  </si>
  <si>
    <t>IFTS70 - FMS AAR01</t>
  </si>
  <si>
    <t>15796</t>
  </si>
  <si>
    <t>IFTS80 - FMS CF01</t>
  </si>
  <si>
    <t>15797</t>
  </si>
  <si>
    <t>IFTS55 - FMSC DACM01</t>
  </si>
  <si>
    <t>15798</t>
  </si>
  <si>
    <t>IFTS57 - FMSC DACM01</t>
  </si>
  <si>
    <t>15799</t>
  </si>
  <si>
    <t>IFTS60 - NET QRA01</t>
  </si>
  <si>
    <t>15800</t>
  </si>
  <si>
    <t>IFTS59 - NET QRA01</t>
  </si>
  <si>
    <t>15801</t>
  </si>
  <si>
    <t>IFTS58 - NET QRA02</t>
  </si>
  <si>
    <t>15802</t>
  </si>
  <si>
    <t>IFTS61 - NET QRA02</t>
  </si>
  <si>
    <t>15803</t>
  </si>
  <si>
    <t>IFTS62 - PT BVR02</t>
  </si>
  <si>
    <t>15804</t>
  </si>
  <si>
    <t>AMI71 - SD TI02</t>
  </si>
  <si>
    <t>15805</t>
  </si>
  <si>
    <t>IFTS54 - FMSC OACM01</t>
  </si>
  <si>
    <t>15806</t>
  </si>
  <si>
    <t>AMI34 - SD DBFM01</t>
  </si>
  <si>
    <t>15807</t>
  </si>
  <si>
    <t>IFTS63 - PT BVR02</t>
  </si>
  <si>
    <t>15808</t>
  </si>
  <si>
    <t>QATAR65 - PT EMR02</t>
  </si>
  <si>
    <t>15809</t>
  </si>
  <si>
    <t>NET ADCA01 CPL01</t>
  </si>
  <si>
    <t>QATAR57 - NET ADCA01 CPL01</t>
  </si>
  <si>
    <t>15810</t>
  </si>
  <si>
    <t>QATAR58 - NET ADCA01 CPL01</t>
  </si>
  <si>
    <t>15811</t>
  </si>
  <si>
    <t>IFTS55 - FMSC DACM02</t>
  </si>
  <si>
    <t>15812</t>
  </si>
  <si>
    <t>IFTS60 - PT BVR01</t>
  </si>
  <si>
    <t>15813</t>
  </si>
  <si>
    <t>Comm issue at start</t>
  </si>
  <si>
    <t>AMI81 - SD EMRSP01</t>
  </si>
  <si>
    <t>15814</t>
  </si>
  <si>
    <t>ARPINI</t>
  </si>
  <si>
    <t>AMI70 - SD COMAOAG01</t>
  </si>
  <si>
    <t>15815</t>
  </si>
  <si>
    <t>AMI72 - SD COMAOAG01</t>
  </si>
  <si>
    <t>15816</t>
  </si>
  <si>
    <t>IFTS67 - FMSC HACM01</t>
  </si>
  <si>
    <t>15817</t>
  </si>
  <si>
    <t>IFTS73 - FMS CF02</t>
  </si>
  <si>
    <t>15818</t>
  </si>
  <si>
    <t>IFTS75 - FMS CF02</t>
  </si>
  <si>
    <t>15819</t>
  </si>
  <si>
    <t>QATAR58 - NET ADCA02</t>
  </si>
  <si>
    <t>15820</t>
  </si>
  <si>
    <t>QATAR57 - NET ADCA02</t>
  </si>
  <si>
    <t>15821</t>
  </si>
  <si>
    <t>IFTS54 - FMSC OACM02</t>
  </si>
  <si>
    <t>15822</t>
  </si>
  <si>
    <t>IFTS74 - FMS CF02</t>
  </si>
  <si>
    <t>15823</t>
  </si>
  <si>
    <t>Flight IDLE @ 74% (Higher than normal)</t>
  </si>
  <si>
    <t>IFTS72 - FMS CF02</t>
  </si>
  <si>
    <t>15824</t>
  </si>
  <si>
    <t>Strive crashed -&gt; reset ok</t>
  </si>
  <si>
    <t>Call received from PTT3 IOS</t>
  </si>
  <si>
    <t>IFTS66 - FMSC HACM01</t>
  </si>
  <si>
    <t>15825</t>
  </si>
  <si>
    <t>IFTS59 - NET QRA02</t>
  </si>
  <si>
    <t>15826</t>
  </si>
  <si>
    <t>IFTS60 - NET QRA02</t>
  </si>
  <si>
    <t>15827</t>
  </si>
  <si>
    <t>IFTS71 - PT AAR01</t>
  </si>
  <si>
    <t>15828</t>
  </si>
  <si>
    <t>COMM2 continuosly changing between  CH40 and N/A</t>
  </si>
  <si>
    <t>QATAR65 - PT EMR03</t>
  </si>
  <si>
    <t>15829</t>
  </si>
  <si>
    <t>AMI72 - SD COMAOAA01</t>
  </si>
  <si>
    <t>15830</t>
  </si>
  <si>
    <t>AMI70 - SD COMAOAA01</t>
  </si>
  <si>
    <t>15831</t>
  </si>
  <si>
    <t>QATAR61 - FMS R2RNVG01</t>
  </si>
  <si>
    <t>15832</t>
  </si>
  <si>
    <t>ILS not working correctly 
Weather not selectable</t>
  </si>
  <si>
    <t>IFTS72 - PT IF01</t>
  </si>
  <si>
    <t>15833</t>
  </si>
  <si>
    <t>IFTS61 - PT BVR02</t>
  </si>
  <si>
    <t>15834</t>
  </si>
  <si>
    <t>IFTS74 - PT IF01</t>
  </si>
  <si>
    <t>15835</t>
  </si>
  <si>
    <t>IFTS57 - FMSC DACM02</t>
  </si>
  <si>
    <t>15836</t>
  </si>
  <si>
    <t>Sims not ready 
ETTS rdr/ IR lock symbology  not aligned with PTT cgf</t>
  </si>
  <si>
    <t>AMI34 - SD DBFM02</t>
  </si>
  <si>
    <t>15837</t>
  </si>
  <si>
    <t>IFTS60 - PT BVR02</t>
  </si>
  <si>
    <t>15838</t>
  </si>
  <si>
    <t>ETTS not working properly</t>
  </si>
  <si>
    <t>FMS1 could not see the PTT3 on the HSD, multiple attempts were made to fix the issue but took too long to troubleshoot.</t>
  </si>
  <si>
    <t>AMI71 - SD QRA01</t>
  </si>
  <si>
    <t>15839</t>
  </si>
  <si>
    <t>ETTS not working properly,tryed multiple reset,nothing</t>
  </si>
  <si>
    <t>AMI73 - SD QRA01</t>
  </si>
  <si>
    <t>15840</t>
  </si>
  <si>
    <t>QATAR65 - PT EMR04</t>
  </si>
  <si>
    <t>15841</t>
  </si>
  <si>
    <t>IFTS66 - FMSC HACM02</t>
  </si>
  <si>
    <t>15842</t>
  </si>
  <si>
    <t>IFTS51 - FMSC OACM01</t>
  </si>
  <si>
    <t>15843</t>
  </si>
  <si>
    <t>IFTS73 - PT IF01</t>
  </si>
  <si>
    <t>15844</t>
  </si>
  <si>
    <t>IFTS75 - PT IF01</t>
  </si>
  <si>
    <t>15845</t>
  </si>
  <si>
    <t>IFTS67 - FMSC HACM02</t>
  </si>
  <si>
    <t>15846</t>
  </si>
  <si>
    <t>QATAR61 - FMS R2RNVG02</t>
  </si>
  <si>
    <t>15847</t>
  </si>
  <si>
    <t xml:space="preserve">IOS headset connection (2) PTT u/s on one direction </t>
  </si>
  <si>
    <t>IFTS81 - FMS CF02</t>
  </si>
  <si>
    <t>15848</t>
  </si>
  <si>
    <t>QATAR66 - PT EMR01</t>
  </si>
  <si>
    <t>15849</t>
  </si>
  <si>
    <t>QATAR40 - PT EMR01</t>
  </si>
  <si>
    <t>15850</t>
  </si>
  <si>
    <t>11:10</t>
  </si>
  <si>
    <t>Flashing IFF/MISCO/UFCP no go cautions causing distruction with repeated master caution. Also accuracy</t>
  </si>
  <si>
    <t>IP didn't call SimTech team member.</t>
  </si>
  <si>
    <t>IFTS77 - FMS CF01</t>
  </si>
  <si>
    <t>15851</t>
  </si>
  <si>
    <t>IFTS54 - FMSC HACM01</t>
  </si>
  <si>
    <t>15852</t>
  </si>
  <si>
    <t>IFTS51 - FMSC OACM02</t>
  </si>
  <si>
    <t>15853</t>
  </si>
  <si>
    <t>QATAR77 - PT EMR01</t>
  </si>
  <si>
    <t>15854</t>
  </si>
  <si>
    <t>QATAR76 - PT EMR01</t>
  </si>
  <si>
    <t>15855</t>
  </si>
  <si>
    <t>IFTS79 - FMS CF01</t>
  </si>
  <si>
    <t>15856</t>
  </si>
  <si>
    <t>IFTS71 - FMSC BFM01</t>
  </si>
  <si>
    <t>15857</t>
  </si>
  <si>
    <t>QATAR63 - PT EMR01</t>
  </si>
  <si>
    <t>15858</t>
  </si>
  <si>
    <t>Right IOS MFD doesn't change even if pilot selects other pages/options. Cockpit right MFD has no issue.</t>
  </si>
  <si>
    <t>QATAR78 - PT EMR03</t>
  </si>
  <si>
    <t>15859</t>
  </si>
  <si>
    <t>IFTS62 - NET DCA01</t>
  </si>
  <si>
    <t>15860</t>
  </si>
  <si>
    <t>IFTS63 - NET DCA01</t>
  </si>
  <si>
    <t>15861</t>
  </si>
  <si>
    <t>IFTS68 - FMSC BFM02</t>
  </si>
  <si>
    <t>15862</t>
  </si>
  <si>
    <t>AMI79 - SD EMRSP01</t>
  </si>
  <si>
    <t>15863</t>
  </si>
  <si>
    <t>QATAR63 - PT EMR02</t>
  </si>
  <si>
    <t>15864</t>
  </si>
  <si>
    <t>IFTS64 - FMSC OACM01</t>
  </si>
  <si>
    <t>15865</t>
  </si>
  <si>
    <t>IFTS65 - FMSC OACM01</t>
  </si>
  <si>
    <t>15866</t>
  </si>
  <si>
    <t>IFTS82 - PT FAM02</t>
  </si>
  <si>
    <t>15867</t>
  </si>
  <si>
    <t>IFTS83 - PT FAM02</t>
  </si>
  <si>
    <t>15868</t>
  </si>
  <si>
    <t>High humidity rate</t>
  </si>
  <si>
    <t>IFTS81 - PT IF01</t>
  </si>
  <si>
    <t>15869</t>
  </si>
  <si>
    <t>IFTS63 - NET DCA02</t>
  </si>
  <si>
    <t>15870</t>
  </si>
  <si>
    <t>IFTS62 - NET DCA02</t>
  </si>
  <si>
    <t>15871</t>
  </si>
  <si>
    <t>SD QRA01 CPL01</t>
  </si>
  <si>
    <t>AMI71 - SD QRA01 CPL01</t>
  </si>
  <si>
    <t>15872</t>
  </si>
  <si>
    <t>AMI73 - SD QRA01 CPL01</t>
  </si>
  <si>
    <t>15873</t>
  </si>
  <si>
    <t xml:space="preserve">Less bvs emerg replicated in console rmfd off but in cockpit is cmfd off, on ress is the contrary </t>
  </si>
  <si>
    <t>QATAR76 - PT EMR02</t>
  </si>
  <si>
    <t>15874</t>
  </si>
  <si>
    <t>NWS inputs are opposite</t>
  </si>
  <si>
    <t>After session, checked and it seems working well</t>
  </si>
  <si>
    <t>QATAR77 - PT EMR02</t>
  </si>
  <si>
    <t>15875</t>
  </si>
  <si>
    <t>IFTS71 - FMSC BFM02</t>
  </si>
  <si>
    <t>15876</t>
  </si>
  <si>
    <t>IFTS61 - NET DCA01</t>
  </si>
  <si>
    <t>15877</t>
  </si>
  <si>
    <t>IFTS59 - NET DCA01</t>
  </si>
  <si>
    <t>15878</t>
  </si>
  <si>
    <t>IFTS73 - PT IF02</t>
  </si>
  <si>
    <t>15879</t>
  </si>
  <si>
    <t>IFTS75 - PT IF02</t>
  </si>
  <si>
    <t>15880</t>
  </si>
  <si>
    <t>QATAR78 - PT EMR04</t>
  </si>
  <si>
    <t>15881</t>
  </si>
  <si>
    <t>IFTS53 - FMSC HACM01</t>
  </si>
  <si>
    <t>15882</t>
  </si>
  <si>
    <t>IFTS58 - NET DCA01</t>
  </si>
  <si>
    <t>15883</t>
  </si>
  <si>
    <t>IFTS60 - NET DCA01</t>
  </si>
  <si>
    <t>15884</t>
  </si>
  <si>
    <t>IFTS74 - PT IF02</t>
  </si>
  <si>
    <t>15885</t>
  </si>
  <si>
    <t>IFTS70 - FMSC BFM01</t>
  </si>
  <si>
    <t>15886</t>
  </si>
  <si>
    <t>IFTS52 - FMSC HACM01</t>
  </si>
  <si>
    <t>15887</t>
  </si>
  <si>
    <t>QATAR66 - PT EMR02</t>
  </si>
  <si>
    <t>15888</t>
  </si>
  <si>
    <t>QATAR40 - PT EMR02</t>
  </si>
  <si>
    <t>15889</t>
  </si>
  <si>
    <t>IFTS72 - PT IF02</t>
  </si>
  <si>
    <t>15890</t>
  </si>
  <si>
    <t>IFTS59 - NET DCA02</t>
  </si>
  <si>
    <t>15891</t>
  </si>
  <si>
    <t>IFTS61 - NET DCA02</t>
  </si>
  <si>
    <t>15892</t>
  </si>
  <si>
    <t>IFTS60 - NET DCA02</t>
  </si>
  <si>
    <t>15893</t>
  </si>
  <si>
    <t>IFTS58 - NET DCA02</t>
  </si>
  <si>
    <t>15894</t>
  </si>
  <si>
    <t>QATAR66 - PT EMR03</t>
  </si>
  <si>
    <t>15895</t>
  </si>
  <si>
    <t>QATAR40 - PT EMR03</t>
  </si>
  <si>
    <t>15896</t>
  </si>
  <si>
    <t>IFTS52 - FMSC HACM02</t>
  </si>
  <si>
    <t>15897</t>
  </si>
  <si>
    <t>QATAR58 - NET BFFNVG01</t>
  </si>
  <si>
    <t>15898</t>
  </si>
  <si>
    <t>QATAR63 - PT EMR03</t>
  </si>
  <si>
    <t>15899</t>
  </si>
  <si>
    <t>QATAR76 - PT EMR03</t>
  </si>
  <si>
    <t>15900</t>
  </si>
  <si>
    <t>ACS23 - RI SEM</t>
  </si>
  <si>
    <t>15901</t>
  </si>
  <si>
    <t>IFTS65 - FMSC OACM02</t>
  </si>
  <si>
    <t>15902</t>
  </si>
  <si>
    <t>Tacan not working 
Stick input different to the left</t>
  </si>
  <si>
    <t>IFTS64 - FMSC OACM02</t>
  </si>
  <si>
    <t>15903</t>
  </si>
  <si>
    <t xml:space="preserve">SME wp and nor not working </t>
  </si>
  <si>
    <t>Deci sonic: SME vor freq. Not available in the vrmm vor list (Olbia approach)</t>
  </si>
  <si>
    <t>IFTS81 - PT IF02</t>
  </si>
  <si>
    <t>15904</t>
  </si>
  <si>
    <t>RX ENG does not go in IDLE position (high idle)</t>
  </si>
  <si>
    <t>IFTS77 - FMS CF02</t>
  </si>
  <si>
    <t>15905</t>
  </si>
  <si>
    <t>LIP 22-41</t>
  </si>
  <si>
    <t>Session canceled because ULTD1 was not ready due to AVI2 issues</t>
  </si>
  <si>
    <t>AMI20 - RI SEM</t>
  </si>
  <si>
    <t>15906</t>
  </si>
  <si>
    <t>IFTS57 - FMSC OACM01</t>
  </si>
  <si>
    <t>15907</t>
  </si>
  <si>
    <t>IFTS55 - FMSC OACM01</t>
  </si>
  <si>
    <t>15908</t>
  </si>
  <si>
    <t>IFTS71 - FMS AAR01</t>
  </si>
  <si>
    <t>15909</t>
  </si>
  <si>
    <t>IFTS79 - FMS CF02</t>
  </si>
  <si>
    <t>15910</t>
  </si>
  <si>
    <t>LIP IFTS 23-03</t>
  </si>
  <si>
    <t>ACS31 - RI SEM</t>
  </si>
  <si>
    <t>15911</t>
  </si>
  <si>
    <t>IFTS53 - FMSC HACM02</t>
  </si>
  <si>
    <t>15912</t>
  </si>
  <si>
    <t>QATAR58 - FMS R2RNVG01</t>
  </si>
  <si>
    <t>15913</t>
  </si>
  <si>
    <t>FCR ant elevation stuck at 0' last 10'</t>
  </si>
  <si>
    <t>AMI73 - SD QRA02</t>
  </si>
  <si>
    <t>15914</t>
  </si>
  <si>
    <t>TGP not showing -346 A/C
TGP not showing SU-30mcr + Mig-29</t>
  </si>
  <si>
    <t>AMI71 - SD QRA02</t>
  </si>
  <si>
    <t>15915</t>
  </si>
  <si>
    <t>QATAR77 - PT EMR03</t>
  </si>
  <si>
    <t>15916</t>
  </si>
  <si>
    <t>IFTS51 - FMSC HACM01</t>
  </si>
  <si>
    <t>15917</t>
  </si>
  <si>
    <t>IFTS70 - FMSC BFM02</t>
  </si>
  <si>
    <t>15918</t>
  </si>
  <si>
    <t>IFTS82 - FMS CF01</t>
  </si>
  <si>
    <t>15919</t>
  </si>
  <si>
    <t>IFTS83 - FMS CF01</t>
  </si>
  <si>
    <t>15920</t>
  </si>
  <si>
    <t>13:40</t>
  </si>
  <si>
    <t>14:40</t>
  </si>
  <si>
    <t>AMI26 - RI SEM</t>
  </si>
  <si>
    <t>15921</t>
  </si>
  <si>
    <t>IFTS63 - NET ADCA01</t>
  </si>
  <si>
    <t>15922</t>
  </si>
  <si>
    <t>IFTS62 - NET ADCA01</t>
  </si>
  <si>
    <t>15923</t>
  </si>
  <si>
    <t>QATAR58 - FMS R2RNVG02</t>
  </si>
  <si>
    <t>15924</t>
  </si>
  <si>
    <t>IFTS80 - FMS CF02</t>
  </si>
  <si>
    <t>15925</t>
  </si>
  <si>
    <t>AMI82 - SD EMRSP01</t>
  </si>
  <si>
    <t>15926</t>
  </si>
  <si>
    <t>QATAR63 - PT EMR04</t>
  </si>
  <si>
    <t>15927</t>
  </si>
  <si>
    <t>IFTS55 - FMSC OACM02</t>
  </si>
  <si>
    <t>15928</t>
  </si>
  <si>
    <t>IFTS57 - FMSC OACM02</t>
  </si>
  <si>
    <t>15929</t>
  </si>
  <si>
    <t>IFTS66 - PT R2R01</t>
  </si>
  <si>
    <t>15930</t>
  </si>
  <si>
    <t>QATAR77 - PT EMR04</t>
  </si>
  <si>
    <t>15931</t>
  </si>
  <si>
    <t>IFTS60 - NET ADCA01</t>
  </si>
  <si>
    <t>15932</t>
  </si>
  <si>
    <t>IFTS58 - NET ADCA01</t>
  </si>
  <si>
    <t>15933</t>
  </si>
  <si>
    <t>IFTS54 - FMSC HACM02</t>
  </si>
  <si>
    <t>15934</t>
  </si>
  <si>
    <t>IFTS67 - PT R2R01</t>
  </si>
  <si>
    <t>15935</t>
  </si>
  <si>
    <t>QATAR76 - PT EMR04</t>
  </si>
  <si>
    <t>15936</t>
  </si>
  <si>
    <t>IFTS62 - NET ADCA02</t>
  </si>
  <si>
    <t>15937</t>
  </si>
  <si>
    <t>IFTS63 - NET ADCA02</t>
  </si>
  <si>
    <t>15938</t>
  </si>
  <si>
    <t>IFTS51 - FMSC HACM02</t>
  </si>
  <si>
    <t>15939</t>
  </si>
  <si>
    <t>MAG MDG caution does not appear. 
STAB warning does not appear.
Cockpit mike falls off</t>
  </si>
  <si>
    <t>QATAR40 - PT EMR04</t>
  </si>
  <si>
    <t>15940</t>
  </si>
  <si>
    <t>QATAR66 - PT EMR04</t>
  </si>
  <si>
    <t>15941</t>
  </si>
  <si>
    <t>AMI71 - SD SMI01</t>
  </si>
  <si>
    <t>15942</t>
  </si>
  <si>
    <t>AMI73 - SD SMI01</t>
  </si>
  <si>
    <t>15943</t>
  </si>
  <si>
    <t>with #2 With PTT1 disabled from the link,the link symbolism was still there</t>
  </si>
  <si>
    <t>IFTS70 - FMSC OBFM01</t>
  </si>
  <si>
    <t>15944</t>
  </si>
  <si>
    <t>IFTS73 - PT EMR01</t>
  </si>
  <si>
    <t>15945</t>
  </si>
  <si>
    <t>IFTS75 - PT EMR01</t>
  </si>
  <si>
    <t>15946</t>
  </si>
  <si>
    <t>IFTS59 - NET ADCA01</t>
  </si>
  <si>
    <t>15947</t>
  </si>
  <si>
    <t>IFTS61 - NET ADCA01</t>
  </si>
  <si>
    <t>15948</t>
  </si>
  <si>
    <t>IFTS71 - FMSC OBFM01</t>
  </si>
  <si>
    <t>15949</t>
  </si>
  <si>
    <t>IFTS74 - PT EMR01</t>
  </si>
  <si>
    <t>15950</t>
  </si>
  <si>
    <t>IFTS72 - PT EMR01</t>
  </si>
  <si>
    <t>15951</t>
  </si>
  <si>
    <t>IFTS61 - NET ADCA02</t>
  </si>
  <si>
    <t>15952</t>
  </si>
  <si>
    <t xml:space="preserve">IP: Tacan 19X A-G not working. Same with FMS1. </t>
  </si>
  <si>
    <t>Tech: No maintenance call received. Checked, no problems found.</t>
  </si>
  <si>
    <t>IFTS59 - NET ADCA02</t>
  </si>
  <si>
    <t>15953</t>
  </si>
  <si>
    <t>QATAR66 - FMS CF03</t>
  </si>
  <si>
    <t>15954</t>
  </si>
  <si>
    <t>06:15</t>
  </si>
  <si>
    <t>06:45</t>
  </si>
  <si>
    <t>AMI34 - SD HBFM01</t>
  </si>
  <si>
    <t>15955</t>
  </si>
  <si>
    <t>IFTS58 - NET ADCA02</t>
  </si>
  <si>
    <t>15956</t>
  </si>
  <si>
    <t>IFTS60 - NET ADCA02</t>
  </si>
  <si>
    <t>15957</t>
  </si>
  <si>
    <t>IFTS83 - FMS CF02</t>
  </si>
  <si>
    <t>15958</t>
  </si>
  <si>
    <t>QATAR40 - FMS CF03</t>
  </si>
  <si>
    <t>15959</t>
  </si>
  <si>
    <t>LIP 23-01 T-346</t>
  </si>
  <si>
    <t>Rudder Fail: The rudder doent move but the A/C roll in the opposite direction.
R Hyd Fail: Airbrack Worcks
Wind : it's not realistic at all…. To lite compare to the real one 
Checklist: old version loded
Negative training  specialy for the wind camp</t>
  </si>
  <si>
    <t>MENICHINI</t>
  </si>
  <si>
    <t>AMI19 - RI SEM</t>
  </si>
  <si>
    <t>15960</t>
  </si>
  <si>
    <t>IFTS75 - PT EMR02</t>
  </si>
  <si>
    <t>15961</t>
  </si>
  <si>
    <t>Configuration panel and fuel panel U/S on consolle</t>
  </si>
  <si>
    <t>IFTS80 - PT IF01</t>
  </si>
  <si>
    <t>15962</t>
  </si>
  <si>
    <t>AMI73 - SD R2V01</t>
  </si>
  <si>
    <t>15963</t>
  </si>
  <si>
    <t>AMI71 - SD R2V01</t>
  </si>
  <si>
    <t>15964</t>
  </si>
  <si>
    <t>IFTS82 - FMS CF02</t>
  </si>
  <si>
    <t>15965</t>
  </si>
  <si>
    <t>IFTS66 - PT R2R02</t>
  </si>
  <si>
    <t>15966</t>
  </si>
  <si>
    <t>Removed from DFS by scheduler</t>
  </si>
  <si>
    <t>IFTS72 - PT EMR03</t>
  </si>
  <si>
    <t>15967</t>
  </si>
  <si>
    <t>LIP 24-01 ITA</t>
  </si>
  <si>
    <t>Moved from ultd1 to ultd2 due to mfds and ghd pages missing in IOS, cockpit working fine. Attempted to restart, logic and graphic processes (MFD,GHD,) , tried to restart AVI2 SVRM_WIN, without success</t>
  </si>
  <si>
    <t>AMI58 - RI SEM</t>
  </si>
  <si>
    <t>15968</t>
  </si>
  <si>
    <t>IFTS73 - PT EMR02</t>
  </si>
  <si>
    <t>15969</t>
  </si>
  <si>
    <t>09:15</t>
  </si>
  <si>
    <t>IFTS67 - PT R2R02</t>
  </si>
  <si>
    <t>15970</t>
  </si>
  <si>
    <t>- Slew control is not centered and continued to move. - TGP slew is extremely sensitive. - Rudder failure: the rudder, despite seemingly not working in the FCS / SURFACE page, in actuality has the opposite effect during flight (makes no sense).</t>
  </si>
  <si>
    <t>AMI1 - RI SEM</t>
  </si>
  <si>
    <t>15971</t>
  </si>
  <si>
    <t>IFTS69 - FMSC BFM02</t>
  </si>
  <si>
    <t>15972</t>
  </si>
  <si>
    <t>IFTS71 - FMSC OBFM02</t>
  </si>
  <si>
    <t>15973</t>
  </si>
  <si>
    <t>Comm 1+2 on IOS do not auto change frequency with ufcp selection in cockpit.</t>
  </si>
  <si>
    <t>IFTS72 - PT EMR02</t>
  </si>
  <si>
    <t>15974</t>
  </si>
  <si>
    <t>10:45</t>
  </si>
  <si>
    <t>IFTS74 - PT EMR02</t>
  </si>
  <si>
    <t>15975</t>
  </si>
  <si>
    <t>IFTS63 - NET SMI01</t>
  </si>
  <si>
    <t>15976</t>
  </si>
  <si>
    <t>IFTS62 - NET SMI01</t>
  </si>
  <si>
    <t>15977</t>
  </si>
  <si>
    <t>IFTS70 - FMSC OBFM02</t>
  </si>
  <si>
    <t>15978</t>
  </si>
  <si>
    <t>15979</t>
  </si>
  <si>
    <t>Cockpit EPO button pushed by accident by instructor</t>
  </si>
  <si>
    <t>IFTS73 - FMS CF03</t>
  </si>
  <si>
    <t>15980</t>
  </si>
  <si>
    <t>IFTS75 - PT EMR03</t>
  </si>
  <si>
    <t>15981</t>
  </si>
  <si>
    <t>IFTS74 - PT EMR03</t>
  </si>
  <si>
    <t>15982</t>
  </si>
  <si>
    <t>IFTS65 - FMSC HACM01</t>
  </si>
  <si>
    <t>15983</t>
  </si>
  <si>
    <t>IFTS79 - PT IF01</t>
  </si>
  <si>
    <t>15984</t>
  </si>
  <si>
    <t>IFTS82 - PT IF01</t>
  </si>
  <si>
    <t>15985</t>
  </si>
  <si>
    <t>IFTS59 - NET SMI01</t>
  </si>
  <si>
    <t>15986</t>
  </si>
  <si>
    <t>IFTS61 - NET SMI01</t>
  </si>
  <si>
    <t>15987</t>
  </si>
  <si>
    <t>IFTS69 - FMSC OBFM01</t>
  </si>
  <si>
    <t>15988</t>
  </si>
  <si>
    <t>IFTS81 - PTIF02 RR01</t>
  </si>
  <si>
    <t>15989</t>
  </si>
  <si>
    <t>IFTS80 - PT IF02</t>
  </si>
  <si>
    <t>15990</t>
  </si>
  <si>
    <t>IFTS62 - NET SMI02</t>
  </si>
  <si>
    <t>15991</t>
  </si>
  <si>
    <t>IFTS63 - NET SMI02</t>
  </si>
  <si>
    <t>15992</t>
  </si>
  <si>
    <t>IFTS58 - NET SMI01</t>
  </si>
  <si>
    <t>15993</t>
  </si>
  <si>
    <t>IFTS60 - NET SMI01</t>
  </si>
  <si>
    <t>15994</t>
  </si>
  <si>
    <t>IFTS77 - PT IF01</t>
  </si>
  <si>
    <t>15995</t>
  </si>
  <si>
    <t>IFTS61 - NET SMI02</t>
  </si>
  <si>
    <t>15996</t>
  </si>
  <si>
    <t>IFTS59 - NET SMI02</t>
  </si>
  <si>
    <t>15997</t>
  </si>
  <si>
    <t>IFTS68 - FMSC OBFM01</t>
  </si>
  <si>
    <t>15998</t>
  </si>
  <si>
    <t>IFTS73 - PT EMR03</t>
  </si>
  <si>
    <t>15999</t>
  </si>
  <si>
    <t>IFTS83 - PT IF01</t>
  </si>
  <si>
    <t>16000</t>
  </si>
  <si>
    <t>D'IPPOLITO</t>
  </si>
  <si>
    <t>AMI6 - RI SEM</t>
  </si>
  <si>
    <t>16001</t>
  </si>
  <si>
    <t>IFTS60 - NET SMI02</t>
  </si>
  <si>
    <t>16002</t>
  </si>
  <si>
    <t>IFTS58 - NET SMI02</t>
  </si>
  <si>
    <t>16003</t>
  </si>
  <si>
    <t>HDG bug v stiff, ETTS RDR/IR symbols not aligned with CGF. ETTS stopped locking (RDR+IR)</t>
  </si>
  <si>
    <t>AMI34 - SD HBFM02</t>
  </si>
  <si>
    <t>16004</t>
  </si>
  <si>
    <t>PT IFB01</t>
  </si>
  <si>
    <t>QATAR65 - PT IFB01</t>
  </si>
  <si>
    <t>16005</t>
  </si>
  <si>
    <t>QATAR68 - PT IFB01</t>
  </si>
  <si>
    <t>16006</t>
  </si>
  <si>
    <t>AMI71 - SD R2V02</t>
  </si>
  <si>
    <t>16007</t>
  </si>
  <si>
    <t>AMI73 - SD R2V02</t>
  </si>
  <si>
    <t>16008</t>
  </si>
  <si>
    <t>IFTS75 - PT EMR04</t>
  </si>
  <si>
    <t>16009</t>
  </si>
  <si>
    <t>IFTS70 - PT ERT02</t>
  </si>
  <si>
    <t>16010</t>
  </si>
  <si>
    <t>QATAR76 - PT IFB01</t>
  </si>
  <si>
    <t>16011</t>
  </si>
  <si>
    <t>IFTS57 - FMSC HACM01</t>
  </si>
  <si>
    <t>16012</t>
  </si>
  <si>
    <t>Throttles banging in cockpit when control taken at IOS</t>
  </si>
  <si>
    <t>QATAR65 - PT IFB02</t>
  </si>
  <si>
    <t>16013</t>
  </si>
  <si>
    <t>IFTS62 - NET BTAG01</t>
  </si>
  <si>
    <t>16014</t>
  </si>
  <si>
    <t>IFTS63 - NET BTAG01</t>
  </si>
  <si>
    <t>16015</t>
  </si>
  <si>
    <t>IFTS68 - FMSC OBFM02</t>
  </si>
  <si>
    <t>16016</t>
  </si>
  <si>
    <t>IFTS74 - PT EMR04</t>
  </si>
  <si>
    <t>16017</t>
  </si>
  <si>
    <t>IFTS74 - FMS CF03</t>
  </si>
  <si>
    <t>16018</t>
  </si>
  <si>
    <t>IFTS55 - FMSC HACM01</t>
  </si>
  <si>
    <t>16019</t>
  </si>
  <si>
    <t>Mig 29 CGF performance is not accurate</t>
  </si>
  <si>
    <t>IFTS52 - PT R2R01</t>
  </si>
  <si>
    <t>16020</t>
  </si>
  <si>
    <t>IFTS77 - PT IF02</t>
  </si>
  <si>
    <t>16021</t>
  </si>
  <si>
    <t>IFTS41 - SD QRA01</t>
  </si>
  <si>
    <t>16022</t>
  </si>
  <si>
    <t>IFTS42 - SD QRA01</t>
  </si>
  <si>
    <t>16023</t>
  </si>
  <si>
    <t>IFTS57 - FMSC HACM02</t>
  </si>
  <si>
    <t>16024</t>
  </si>
  <si>
    <t>IFTS53 - PT R2R01</t>
  </si>
  <si>
    <t>16025</t>
  </si>
  <si>
    <t>QATAR63 - PT IFB01</t>
  </si>
  <si>
    <t>16026</t>
  </si>
  <si>
    <t>IFTS63 - NET BTAG02</t>
  </si>
  <si>
    <t>16027</t>
  </si>
  <si>
    <t>IFTS62 - NET BTAG02</t>
  </si>
  <si>
    <t>16028</t>
  </si>
  <si>
    <t>IFTS58 - NET PGM01</t>
  </si>
  <si>
    <t>16029</t>
  </si>
  <si>
    <t>ATU align fail. FMS comm issues. SMS kept switching to GBU 32</t>
  </si>
  <si>
    <t>IFTS60 - NET PGM01</t>
  </si>
  <si>
    <t>16030</t>
  </si>
  <si>
    <t>IFTS81 - PT EMR01</t>
  </si>
  <si>
    <t>16031</t>
  </si>
  <si>
    <t>CNX</t>
  </si>
  <si>
    <t>Miss a back stop in the throttle. Disassembly of the internal panel is required to check and fix</t>
  </si>
  <si>
    <t>16032</t>
  </si>
  <si>
    <t>IFTS42 - SD QRA02</t>
  </si>
  <si>
    <t>16033</t>
  </si>
  <si>
    <t>IFTS41 - SD QRA02</t>
  </si>
  <si>
    <t>16034</t>
  </si>
  <si>
    <t>IFTS50 - SD HBFM01</t>
  </si>
  <si>
    <t>16035</t>
  </si>
  <si>
    <t>IFTS52 - PT R2R02</t>
  </si>
  <si>
    <t>16036</t>
  </si>
  <si>
    <t>IFTS80 - PT EMR02</t>
  </si>
  <si>
    <t>16037</t>
  </si>
  <si>
    <t>IFTS83 - PT IF02</t>
  </si>
  <si>
    <t>16038</t>
  </si>
  <si>
    <t>IFTS55 - FMSC HACM02</t>
  </si>
  <si>
    <t>16039</t>
  </si>
  <si>
    <t>IFTS69 - FMSC OBFM02</t>
  </si>
  <si>
    <t>16040</t>
  </si>
  <si>
    <t>IFTS51 - PT R2R02</t>
  </si>
  <si>
    <t>16041</t>
  </si>
  <si>
    <t>Device changed from ULTD2 due to tech</t>
  </si>
  <si>
    <t>IFTS71 - PT ERT02</t>
  </si>
  <si>
    <t>16042</t>
  </si>
  <si>
    <t>CH59 not found! FCR cursor moving without SP inputs. "BE" not present on FCR</t>
  </si>
  <si>
    <t>IFTS54 - PT R2R02</t>
  </si>
  <si>
    <t>16043</t>
  </si>
  <si>
    <t>IFTS71 - FMSC DBFM01</t>
  </si>
  <si>
    <t>16044</t>
  </si>
  <si>
    <t>IFTS75 - FMS CF03</t>
  </si>
  <si>
    <t>16045</t>
  </si>
  <si>
    <t>QATAR68 - PT IFB03</t>
  </si>
  <si>
    <t>16046</t>
  </si>
  <si>
    <t>QATAR77 - PT IFB03</t>
  </si>
  <si>
    <t>16047</t>
  </si>
  <si>
    <t>Session moved to ULTD1 because the audio didn't work despite reboot</t>
  </si>
  <si>
    <t>16048</t>
  </si>
  <si>
    <t>IP: Coordinates on CGF screen in different format to aircraft system</t>
  </si>
  <si>
    <t>IFTS61 - FMS CAS01</t>
  </si>
  <si>
    <t>16049</t>
  </si>
  <si>
    <t>IFTS59 - FMS CAS01</t>
  </si>
  <si>
    <t>16050</t>
  </si>
  <si>
    <t>IFTS60 - NET PGM02</t>
  </si>
  <si>
    <t>16051</t>
  </si>
  <si>
    <t>IFTS58 - NET PGM02</t>
  </si>
  <si>
    <t>16052</t>
  </si>
  <si>
    <t>IFTS72 - FMS CF03</t>
  </si>
  <si>
    <t>16053</t>
  </si>
  <si>
    <t>ILS lied unable to intercept</t>
  </si>
  <si>
    <t>QATAR66 - PT IF02</t>
  </si>
  <si>
    <t>16054</t>
  </si>
  <si>
    <t>IFTS70 - FMSC DBFM01</t>
  </si>
  <si>
    <t>16055</t>
  </si>
  <si>
    <t>IFTS71 - FMSC DBFM02</t>
  </si>
  <si>
    <t>16056</t>
  </si>
  <si>
    <t>IFTS82 - PT IF02</t>
  </si>
  <si>
    <t>16057</t>
  </si>
  <si>
    <t>QATAR77 - PT IFB01</t>
  </si>
  <si>
    <t>16058</t>
  </si>
  <si>
    <t>IFTS65 - FMSC HACM02</t>
  </si>
  <si>
    <t>16059</t>
  </si>
  <si>
    <t>IFTS51 - PT BVR01</t>
  </si>
  <si>
    <t>16060</t>
  </si>
  <si>
    <t>FCR fail.After recycle EWS not displaying info though appears to work</t>
  </si>
  <si>
    <t>IFTS52 - PT BVR01</t>
  </si>
  <si>
    <t>16061</t>
  </si>
  <si>
    <t>IFTS53 - PT BVR01</t>
  </si>
  <si>
    <t>16062</t>
  </si>
  <si>
    <t>QATAR78 - PT IFB01</t>
  </si>
  <si>
    <t>16063</t>
  </si>
  <si>
    <t>IFTS70 - FMSC DBFM02</t>
  </si>
  <si>
    <t>16064</t>
  </si>
  <si>
    <t>IFTS73 - FMS EMR01</t>
  </si>
  <si>
    <t>16065</t>
  </si>
  <si>
    <t>AMI71 - SD BVR01</t>
  </si>
  <si>
    <t>16066</t>
  </si>
  <si>
    <t>IFTS61 - FMS CAS02</t>
  </si>
  <si>
    <t>16067</t>
  </si>
  <si>
    <t>IFTS59 - FMS CAS02</t>
  </si>
  <si>
    <t>16068</t>
  </si>
  <si>
    <t>IFTS58 - NET PGM03</t>
  </si>
  <si>
    <t>16069</t>
  </si>
  <si>
    <t>CGF Entities (fise) not showing in visuale, uneble to power on GBU 32B- Mass recycle + config accept reqd. WPN coordinates different to RMM coordinates</t>
  </si>
  <si>
    <t>IFTS60 - NET PGM03</t>
  </si>
  <si>
    <t>16070</t>
  </si>
  <si>
    <t>QATAR68 - PT IF01</t>
  </si>
  <si>
    <t>16071</t>
  </si>
  <si>
    <t>IFTS69 - PT ERT02</t>
  </si>
  <si>
    <t>16072</t>
  </si>
  <si>
    <t>IFTS54 - PT BVR01</t>
  </si>
  <si>
    <t>16073</t>
  </si>
  <si>
    <t>IFTS52 - PT BVR02</t>
  </si>
  <si>
    <t>16074</t>
  </si>
  <si>
    <t>IFTS51 - PT BVR02</t>
  </si>
  <si>
    <t>16075</t>
  </si>
  <si>
    <t>ETTS NO-GO with CGF RDR =  stack</t>
  </si>
  <si>
    <t xml:space="preserve">CGFS entity radar activation makes ownship ETU NO-GO status -&gt; need to power off/on ETU. This behaviour was observed three times with three different CGF. </t>
  </si>
  <si>
    <t>IFTS53 - PT BVR02</t>
  </si>
  <si>
    <t>16076</t>
  </si>
  <si>
    <t xml:space="preserve">BALDS does not function 
L ENG mod swwitch in ios not always accurate </t>
  </si>
  <si>
    <t>IFTS83 - PT EMR01</t>
  </si>
  <si>
    <t>16077</t>
  </si>
  <si>
    <t>IFTS60 - FMS CAS01</t>
  </si>
  <si>
    <t>16078</t>
  </si>
  <si>
    <t>Control (Throttle + Stick) issues. Standard coordinates mismatch (AC vs CGF software)</t>
  </si>
  <si>
    <t>Stuck stick detent found. Restarted motion control from launchpad.</t>
  </si>
  <si>
    <t>IFTS58 - FMS CAS01</t>
  </si>
  <si>
    <t>16079</t>
  </si>
  <si>
    <t>IFTS79 - PT IF02</t>
  </si>
  <si>
    <t>16080</t>
  </si>
  <si>
    <t>IFTS77 - PT EMR01</t>
  </si>
  <si>
    <t>16081</t>
  </si>
  <si>
    <t>IFTS68 - PT ERT02</t>
  </si>
  <si>
    <t>16082</t>
  </si>
  <si>
    <t>05:30</t>
  </si>
  <si>
    <t>06:30</t>
  </si>
  <si>
    <t>QATAR65 - PT IF02</t>
  </si>
  <si>
    <t>16083</t>
  </si>
  <si>
    <t>IFTS59 - NET BTAG01</t>
  </si>
  <si>
    <t>16084</t>
  </si>
  <si>
    <t>IFTS61 - NET BTAG01</t>
  </si>
  <si>
    <t>16085</t>
  </si>
  <si>
    <t>IFTS51 - NET QRA01</t>
  </si>
  <si>
    <t>16086</t>
  </si>
  <si>
    <t>RDR Broken halfway to the mix</t>
  </si>
  <si>
    <t>IFTS53 - NET QRA01</t>
  </si>
  <si>
    <t>16087</t>
  </si>
  <si>
    <t>IFTS54 - PT BVR02</t>
  </si>
  <si>
    <t>16088</t>
  </si>
  <si>
    <t>IFTS81 - PT EMR03</t>
  </si>
  <si>
    <t>16089</t>
  </si>
  <si>
    <t>QATAR68 - PT IF02</t>
  </si>
  <si>
    <t>16090</t>
  </si>
  <si>
    <t>IOS console tech.
Pedals not moving</t>
  </si>
  <si>
    <t>QATAR66 - PT IFB01</t>
  </si>
  <si>
    <t>16091</t>
  </si>
  <si>
    <t>IFTS58 - FMS CAS02</t>
  </si>
  <si>
    <t>16092</t>
  </si>
  <si>
    <t>QATAR63 - PT IFB02</t>
  </si>
  <si>
    <t>16093</t>
  </si>
  <si>
    <t>QATAR40 - PT IFB01</t>
  </si>
  <si>
    <t>16094</t>
  </si>
  <si>
    <t>IFTS79 - PT EMR01</t>
  </si>
  <si>
    <t>16095</t>
  </si>
  <si>
    <t>Coordinate system on IOS different to aircraft</t>
  </si>
  <si>
    <t>IFTS60 - FMS CAS02</t>
  </si>
  <si>
    <t>16096</t>
  </si>
  <si>
    <t>Auto pilot behaves randomly &amp; disengages W/O pilot inputs.</t>
  </si>
  <si>
    <t>QATAR77 - PT IFB02</t>
  </si>
  <si>
    <t>16097</t>
  </si>
  <si>
    <t>IFTS53 - NET QRA02</t>
  </si>
  <si>
    <t>16098</t>
  </si>
  <si>
    <t>TGP not showing A/C</t>
  </si>
  <si>
    <t>IFTS51 - NET QRA02</t>
  </si>
  <si>
    <t>16099</t>
  </si>
  <si>
    <t>QATAR65 - PT IF01</t>
  </si>
  <si>
    <t>16100</t>
  </si>
  <si>
    <t>IFTS57 - PT R2R01</t>
  </si>
  <si>
    <t>16101</t>
  </si>
  <si>
    <t>IFTS52 - NET QRA01</t>
  </si>
  <si>
    <t>16102</t>
  </si>
  <si>
    <t>IFTS54 - NET QRA01</t>
  </si>
  <si>
    <t>16103</t>
  </si>
  <si>
    <t>IFTS55 - PT R2R01</t>
  </si>
  <si>
    <t>16104</t>
  </si>
  <si>
    <t>IFTS81 - PT EMR04</t>
  </si>
  <si>
    <t>16105</t>
  </si>
  <si>
    <t>IFTS69 - FMSC DBFM01</t>
  </si>
  <si>
    <t>16106</t>
  </si>
  <si>
    <t>-No CGF on TGP.
-MIG-29 RDR SRC-&gt; ETTS</t>
  </si>
  <si>
    <t>IFTS54 - NET QRA02</t>
  </si>
  <si>
    <t>16107</t>
  </si>
  <si>
    <t>IFTS52 - NET QRA02</t>
  </si>
  <si>
    <t>16108</t>
  </si>
  <si>
    <t>QATAR66 - PT IFB02</t>
  </si>
  <si>
    <t>16109</t>
  </si>
  <si>
    <t>QATAR66 - PT IFB03</t>
  </si>
  <si>
    <t>16110</t>
  </si>
  <si>
    <t>IFTS68 - FMSC DBFM01</t>
  </si>
  <si>
    <t>16111</t>
  </si>
  <si>
    <t>IFTS61 - NET BTAG02</t>
  </si>
  <si>
    <t>16112</t>
  </si>
  <si>
    <t>IFTS59 - NET BTAG02</t>
  </si>
  <si>
    <t>16113</t>
  </si>
  <si>
    <t>QATAR40 - PT IFB02</t>
  </si>
  <si>
    <t>16114</t>
  </si>
  <si>
    <t>CGF flashes inside 0,2 making impossible (markings &amp; detrils). CCR on fcr moves down itself</t>
  </si>
  <si>
    <t>IFTS55 - PT R2R02</t>
  </si>
  <si>
    <t>16115</t>
  </si>
  <si>
    <t>IFTS70 - FMSC HBFM01</t>
  </si>
  <si>
    <t>16116</t>
  </si>
  <si>
    <t>IFTS71 - FMSC HBFM01</t>
  </si>
  <si>
    <t>16117</t>
  </si>
  <si>
    <t>QATAR63 - PT IFB03</t>
  </si>
  <si>
    <t>16118</t>
  </si>
  <si>
    <t>IFTS57 - PT R2R02</t>
  </si>
  <si>
    <t>16119</t>
  </si>
  <si>
    <t>IFTS69 - FMSC DBFM02</t>
  </si>
  <si>
    <t>16120</t>
  </si>
  <si>
    <t>AMI73 - SD BVR01</t>
  </si>
  <si>
    <t>16121</t>
  </si>
  <si>
    <t>AMI71 - SD BVR02</t>
  </si>
  <si>
    <t>16122</t>
  </si>
  <si>
    <t>QATAR76 - PT IFB02</t>
  </si>
  <si>
    <t>16123</t>
  </si>
  <si>
    <t>QATAR63 - PT IF01</t>
  </si>
  <si>
    <t>16124</t>
  </si>
  <si>
    <t>IFTS68 - FMSC DBFM02</t>
  </si>
  <si>
    <t>16125</t>
  </si>
  <si>
    <t>IFTS60 - NET BTAG01</t>
  </si>
  <si>
    <t>16126</t>
  </si>
  <si>
    <t>IFTS58 - NET BTAG01</t>
  </si>
  <si>
    <t>16127</t>
  </si>
  <si>
    <t>IFTS66 - PT BVR01</t>
  </si>
  <si>
    <t>16128</t>
  </si>
  <si>
    <t>QATAR63 - PT IF02</t>
  </si>
  <si>
    <t>16129</t>
  </si>
  <si>
    <t>No lights (utility/glareshield) to illuminate  &amp; read inside the cockpit</t>
  </si>
  <si>
    <t>QATAR70 - PT FAMB01</t>
  </si>
  <si>
    <t>16130</t>
  </si>
  <si>
    <t>QATAR71 - PT FAMB01</t>
  </si>
  <si>
    <t>16131</t>
  </si>
  <si>
    <t>QATAR72 - PT FAMB01</t>
  </si>
  <si>
    <t>16132</t>
  </si>
  <si>
    <t>QATAR73 - PT FAMB01</t>
  </si>
  <si>
    <t>16133</t>
  </si>
  <si>
    <t>IFTS67 - PT BVR01</t>
  </si>
  <si>
    <t>16134</t>
  </si>
  <si>
    <t>QATAR40 - PT IFB03</t>
  </si>
  <si>
    <t>16135</t>
  </si>
  <si>
    <t>AMI73 - SD BVR02</t>
  </si>
  <si>
    <t>16136</t>
  </si>
  <si>
    <t>IFTS77 - PT EMR02</t>
  </si>
  <si>
    <t>16137</t>
  </si>
  <si>
    <t>QATAR66 - PT IF01</t>
  </si>
  <si>
    <t>16138</t>
  </si>
  <si>
    <t>IFTS80 - PT EMR03</t>
  </si>
  <si>
    <t>16139</t>
  </si>
  <si>
    <t>IFTS83 - PT EMR02</t>
  </si>
  <si>
    <t>16140</t>
  </si>
  <si>
    <t>QATAR78 - PT IFB02</t>
  </si>
  <si>
    <t>16141</t>
  </si>
  <si>
    <t>IFTS62 - NET ATAG01</t>
  </si>
  <si>
    <t>16142</t>
  </si>
  <si>
    <t>IFTS63 - NET ATAG01</t>
  </si>
  <si>
    <t>16143</t>
  </si>
  <si>
    <t>IFTS58 - NET BTAG02</t>
  </si>
  <si>
    <t>16144</t>
  </si>
  <si>
    <t>IFTS60 - NET BTAG02</t>
  </si>
  <si>
    <t>16145</t>
  </si>
  <si>
    <t>IFTS67 - PT BVR02</t>
  </si>
  <si>
    <t>16146</t>
  </si>
  <si>
    <t>Scales in 30th HSD &amp;FCR not working. UFCP blinking. Soft keys on HSD not working</t>
  </si>
  <si>
    <t>TCT pc processes crash -&gt; ETT caution and ETU NOGO.Session moved from ULTD1</t>
  </si>
  <si>
    <t>IFTS64 - PT R2R01</t>
  </si>
  <si>
    <t>16147</t>
  </si>
  <si>
    <t>IFTS66 - PT BVR02</t>
  </si>
  <si>
    <t>16148</t>
  </si>
  <si>
    <t>IFTS82 - PT EMR01</t>
  </si>
  <si>
    <t>16149</t>
  </si>
  <si>
    <t>IFTS51 - NET DCA01</t>
  </si>
  <si>
    <t>16150</t>
  </si>
  <si>
    <t>IFTS53 - NET DCA01</t>
  </si>
  <si>
    <t>16151</t>
  </si>
  <si>
    <t>QATAR76 - PT IFB03</t>
  </si>
  <si>
    <t>16152</t>
  </si>
  <si>
    <t>IFTS79 - PT EMR04</t>
  </si>
  <si>
    <t>16153</t>
  </si>
  <si>
    <t>IFTS81 - FMS CF03</t>
  </si>
  <si>
    <t>16154</t>
  </si>
  <si>
    <t>QATAR73 - PT FAM01</t>
  </si>
  <si>
    <t>16155</t>
  </si>
  <si>
    <t>IFTS79 - PT EMR02</t>
  </si>
  <si>
    <t>16156</t>
  </si>
  <si>
    <t>QATAR70 - PT FAM01</t>
  </si>
  <si>
    <t>16157</t>
  </si>
  <si>
    <t>IFTS55 - PT BVR01</t>
  </si>
  <si>
    <t>16158</t>
  </si>
  <si>
    <t>IFTS80 - PT EMR04</t>
  </si>
  <si>
    <t>16159</t>
  </si>
  <si>
    <t>AMI71 - SD DCA01</t>
  </si>
  <si>
    <t>16160</t>
  </si>
  <si>
    <t>AMI73 - SD DCA01</t>
  </si>
  <si>
    <t>16161</t>
  </si>
  <si>
    <t>IFTS68 - FMSC HBFM01</t>
  </si>
  <si>
    <t>16162</t>
  </si>
  <si>
    <t>IFTS57 - PT BVR01</t>
  </si>
  <si>
    <t>16163</t>
  </si>
  <si>
    <t>ETTS failure</t>
  </si>
  <si>
    <t>TCT pc processes crash -&gt; ETTS caution and ETU NOGO.Session moved on ULTD2</t>
  </si>
  <si>
    <t>16164</t>
  </si>
  <si>
    <t>IFTS66 - NET QRA01</t>
  </si>
  <si>
    <t>16165</t>
  </si>
  <si>
    <t>IFTS67 - NET QRA01</t>
  </si>
  <si>
    <t>16166</t>
  </si>
  <si>
    <t>IFTS53 - NET DCA02</t>
  </si>
  <si>
    <t>16167</t>
  </si>
  <si>
    <t>IFTS51 - NET DCA02</t>
  </si>
  <si>
    <t>16168</t>
  </si>
  <si>
    <t>AMI73 - SD DCA02</t>
  </si>
  <si>
    <t>16169</t>
  </si>
  <si>
    <t>AMI71 - SD DCA02</t>
  </si>
  <si>
    <t>16170</t>
  </si>
  <si>
    <t>QATAR40 - PT IF01</t>
  </si>
  <si>
    <t>16171</t>
  </si>
  <si>
    <t xml:space="preserve">The SP didn't bring back the cockpit </t>
  </si>
  <si>
    <t>IFTS55 - PT BVR02</t>
  </si>
  <si>
    <t>16172</t>
  </si>
  <si>
    <t>IFTS57 - PT BVR02</t>
  </si>
  <si>
    <t>16173</t>
  </si>
  <si>
    <t>D/L problems MCSG reset not solved</t>
  </si>
  <si>
    <t>IFTS67 - NET QRA02</t>
  </si>
  <si>
    <t>16174</t>
  </si>
  <si>
    <t>IFTS66 - NET QRA02</t>
  </si>
  <si>
    <t>16175</t>
  </si>
  <si>
    <t>IFTS54 - NET DCA01</t>
  </si>
  <si>
    <t>16176</t>
  </si>
  <si>
    <t>IFTS52 - NET DCA01</t>
  </si>
  <si>
    <t>16177</t>
  </si>
  <si>
    <t>IFTS65 - PT R2R01</t>
  </si>
  <si>
    <t>16178</t>
  </si>
  <si>
    <t>IFTS63 - NET ATAG02</t>
  </si>
  <si>
    <t>16179</t>
  </si>
  <si>
    <t>IFTS62 - NET ATAG02</t>
  </si>
  <si>
    <t>16180</t>
  </si>
  <si>
    <t>IFTS75 - FMS EMR01</t>
  </si>
  <si>
    <t>16181</t>
  </si>
  <si>
    <t>QATAR76 - PT IF01</t>
  </si>
  <si>
    <t>16182</t>
  </si>
  <si>
    <t>IFTS79 - PT EMR03</t>
  </si>
  <si>
    <t>16183</t>
  </si>
  <si>
    <t>QATAR77 - PT IF01</t>
  </si>
  <si>
    <t>16184</t>
  </si>
  <si>
    <t>IFTS77 - PT EMR03</t>
  </si>
  <si>
    <t>16185</t>
  </si>
  <si>
    <t>QATAR77 - PT FAMB01</t>
  </si>
  <si>
    <t>16186</t>
  </si>
  <si>
    <t>IFTS82 - PT EMR02</t>
  </si>
  <si>
    <t>16187</t>
  </si>
  <si>
    <t>QATAR75 - PT FAMB01</t>
  </si>
  <si>
    <t>16188</t>
  </si>
  <si>
    <t>Multiple problems relative to audio pc, host pc and ios</t>
  </si>
  <si>
    <t>16189</t>
  </si>
  <si>
    <t>IFTS61 - NET ATAG01</t>
  </si>
  <si>
    <t>16190</t>
  </si>
  <si>
    <t>IFTS59 - NET ATAG01</t>
  </si>
  <si>
    <t>16191</t>
  </si>
  <si>
    <t>QATAR72 - PT FAM01</t>
  </si>
  <si>
    <t>16192</t>
  </si>
  <si>
    <t>QATAR40 - PT IF02</t>
  </si>
  <si>
    <t>16193</t>
  </si>
  <si>
    <t>QATAR71 - PT FAM01</t>
  </si>
  <si>
    <t>16194</t>
  </si>
  <si>
    <t>QATAR73 - PT FAM02</t>
  </si>
  <si>
    <t>16195</t>
  </si>
  <si>
    <t>IFTS52 - NET DCA02</t>
  </si>
  <si>
    <t>16196</t>
  </si>
  <si>
    <t>IFTS54 - NET DCA02</t>
  </si>
  <si>
    <t>16197</t>
  </si>
  <si>
    <t>IFTS80 - FMS CF03</t>
  </si>
  <si>
    <t>16198</t>
  </si>
  <si>
    <t>QATAR78 - PT IFB03</t>
  </si>
  <si>
    <t>16199</t>
  </si>
  <si>
    <t>IFTS77 - PT EMR04</t>
  </si>
  <si>
    <t>16200</t>
  </si>
  <si>
    <t>IFTS70 - FMSC HBFM02</t>
  </si>
  <si>
    <t>16201</t>
  </si>
  <si>
    <t>IFTS79 - FMS CF03</t>
  </si>
  <si>
    <t>16202</t>
  </si>
  <si>
    <t>IFTS77 - FMS CF03</t>
  </si>
  <si>
    <t>16203</t>
  </si>
  <si>
    <t>IFTS64 - PT R2R02</t>
  </si>
  <si>
    <t>16204</t>
  </si>
  <si>
    <t>ILS is not working</t>
  </si>
  <si>
    <t>QATAR77 - PT IF02</t>
  </si>
  <si>
    <t>16205</t>
  </si>
  <si>
    <t>IFTS71 - FMSC HBFM02</t>
  </si>
  <si>
    <t>16206</t>
  </si>
  <si>
    <t>IFTS59 - NET ATAG02</t>
  </si>
  <si>
    <t>16207</t>
  </si>
  <si>
    <t>IFTS61 - NET ATAG02</t>
  </si>
  <si>
    <t>16208</t>
  </si>
  <si>
    <t>IFTS65 - PT R2R02</t>
  </si>
  <si>
    <t>16209</t>
  </si>
  <si>
    <t>QATAR74 - PT FAM01</t>
  </si>
  <si>
    <t>16210</t>
  </si>
  <si>
    <t>IFTS74 - FMS EMR01</t>
  </si>
  <si>
    <t>16211</t>
  </si>
  <si>
    <t>QATAR78 - PT IF01</t>
  </si>
  <si>
    <t>16212</t>
  </si>
  <si>
    <t>IFTS83 - PT EMR03</t>
  </si>
  <si>
    <t>16213</t>
  </si>
  <si>
    <t>QATAR75 - PT FAM01</t>
  </si>
  <si>
    <t>16214</t>
  </si>
  <si>
    <t>IFTS82 - PT EMR03</t>
  </si>
  <si>
    <t>16215</t>
  </si>
  <si>
    <t>PAX</t>
  </si>
  <si>
    <t>AMI53 - RI SEM</t>
  </si>
  <si>
    <t>16216</t>
  </si>
  <si>
    <t>QATAR70 - PT FAM02</t>
  </si>
  <si>
    <t>16217</t>
  </si>
  <si>
    <t>QATAR71 - PT FAM02</t>
  </si>
  <si>
    <t>16218</t>
  </si>
  <si>
    <t>FMS EMRB01</t>
  </si>
  <si>
    <t>QATAR68 - FMS EMRB01</t>
  </si>
  <si>
    <t>16219</t>
  </si>
  <si>
    <t>QATAR72 - PT FAM02</t>
  </si>
  <si>
    <t>16220</t>
  </si>
  <si>
    <t>IFTS72 - FMS EMR01</t>
  </si>
  <si>
    <t>16221</t>
  </si>
  <si>
    <t>IFTS51 - NET ADCA01</t>
  </si>
  <si>
    <t>16222</t>
  </si>
  <si>
    <t>IFTS53 - NET ADCA01</t>
  </si>
  <si>
    <t>16223</t>
  </si>
  <si>
    <t>IFTS82 - PT EMR04</t>
  </si>
  <si>
    <t>16224</t>
  </si>
  <si>
    <t>IFTS64 - PT BVR01</t>
  </si>
  <si>
    <t>16225</t>
  </si>
  <si>
    <t>IFTS55 - NET QRA01</t>
  </si>
  <si>
    <t>16226</t>
  </si>
  <si>
    <t>IFTS57 - NET QRA01</t>
  </si>
  <si>
    <t>16227</t>
  </si>
  <si>
    <t>QATAR73 - FMS CFB01</t>
  </si>
  <si>
    <t>16228</t>
  </si>
  <si>
    <t>QATAR78 - PT IF02</t>
  </si>
  <si>
    <t>16229</t>
  </si>
  <si>
    <t>IFTS65 - PT BVR01</t>
  </si>
  <si>
    <t>16230</t>
  </si>
  <si>
    <t>40 mins delay due to tech</t>
  </si>
  <si>
    <t>PTT3 M346Cockpit process found inoperative, restarted, but FMS1 was not able to detect PTT3 in HSD. Needed to reload the entire sim.</t>
  </si>
  <si>
    <t>IFTS66 - NET DCA01</t>
  </si>
  <si>
    <t>16231</t>
  </si>
  <si>
    <t>IFTS67 - NET DCA01</t>
  </si>
  <si>
    <t>16232</t>
  </si>
  <si>
    <t>IFTS53 - NET ADCA02</t>
  </si>
  <si>
    <t>16233</t>
  </si>
  <si>
    <t>IFTS51 - NET ADCA02</t>
  </si>
  <si>
    <t>16234</t>
  </si>
  <si>
    <t>IFTS57 - NET QRA02</t>
  </si>
  <si>
    <t>16235</t>
  </si>
  <si>
    <t>IFTS55 - NET QRA02</t>
  </si>
  <si>
    <t>16236</t>
  </si>
  <si>
    <t>AMI71 - SD ADCA01</t>
  </si>
  <si>
    <t>16237</t>
  </si>
  <si>
    <t>AMI73 - SD ADCA01</t>
  </si>
  <si>
    <t>16238</t>
  </si>
  <si>
    <t>IFTS83 - PT EMR04</t>
  </si>
  <si>
    <t>16239</t>
  </si>
  <si>
    <t>IFTS60 - NET ATAG01</t>
  </si>
  <si>
    <t>16240</t>
  </si>
  <si>
    <t>IFTS58 - NET ATAG01</t>
  </si>
  <si>
    <t>16241</t>
  </si>
  <si>
    <t>RMFD - push button is sticky</t>
  </si>
  <si>
    <t>IFTS64 - PT BVR02</t>
  </si>
  <si>
    <t>16242</t>
  </si>
  <si>
    <t>QATAR76 - PT IF02</t>
  </si>
  <si>
    <t>16243</t>
  </si>
  <si>
    <t>QATAR74 - PT FAM02</t>
  </si>
  <si>
    <t>16244</t>
  </si>
  <si>
    <t>QATAR75 - PT FAM02</t>
  </si>
  <si>
    <t>16245</t>
  </si>
  <si>
    <t>IFTS54 - NET ADCA01</t>
  </si>
  <si>
    <t>16246</t>
  </si>
  <si>
    <t>IFTS52 - NET ADCA01</t>
  </si>
  <si>
    <t>16247</t>
  </si>
  <si>
    <t>FMSC HBFM02 RR09</t>
  </si>
  <si>
    <t>IFTS71 - FMSC HBFM02 RR09</t>
  </si>
  <si>
    <t>16248</t>
  </si>
  <si>
    <t>16249</t>
  </si>
  <si>
    <t>IFTS65 - PT BVR02</t>
  </si>
  <si>
    <t>16250</t>
  </si>
  <si>
    <t>IFTS52 - NET ADCA02</t>
  </si>
  <si>
    <t>16251</t>
  </si>
  <si>
    <t>IFTS54 - NET ADCA02</t>
  </si>
  <si>
    <t>16252</t>
  </si>
  <si>
    <t>QATAR68 - FMS EMR01</t>
  </si>
  <si>
    <t>16253</t>
  </si>
  <si>
    <t>IFTS67 - NET DCA02</t>
  </si>
  <si>
    <t>16254</t>
  </si>
  <si>
    <t>IFTS66 - NET DCA02</t>
  </si>
  <si>
    <t>16255</t>
  </si>
  <si>
    <t>IFTS64 - NET QRA01</t>
  </si>
  <si>
    <t>16256</t>
  </si>
  <si>
    <t>IFTS65 - NET QRA01</t>
  </si>
  <si>
    <t>16257</t>
  </si>
  <si>
    <t>IFTS83 - FMS CF03</t>
  </si>
  <si>
    <t>16258</t>
  </si>
  <si>
    <t>QATAR78 - FMS EMRB01</t>
  </si>
  <si>
    <t>16259</t>
  </si>
  <si>
    <t>IFTS53 - FMS R2RNVG01</t>
  </si>
  <si>
    <t>16260</t>
  </si>
  <si>
    <t>Unable to get TACAN distance (A/G), GPS WYDTS unusable.</t>
  </si>
  <si>
    <t>QATAR73 - FMS CF01</t>
  </si>
  <si>
    <t>16261</t>
  </si>
  <si>
    <t>QATAR63 - FMS EMRB01</t>
  </si>
  <si>
    <t>16262</t>
  </si>
  <si>
    <t>IFTS51 - FMS R2RNVG01</t>
  </si>
  <si>
    <t>16263</t>
  </si>
  <si>
    <t>AMI76 - SD NAV01</t>
  </si>
  <si>
    <t>16264</t>
  </si>
  <si>
    <t>IFTS65 - NET QRA02</t>
  </si>
  <si>
    <t>16265</t>
  </si>
  <si>
    <t>IFTS64 - NET QRA02</t>
  </si>
  <si>
    <t>16266</t>
  </si>
  <si>
    <t>IFTS62 - FMS R2RNVG01</t>
  </si>
  <si>
    <t>16267</t>
  </si>
  <si>
    <t>AMI73 - SD ADCA02</t>
  </si>
  <si>
    <t>16268</t>
  </si>
  <si>
    <t>AMI71 - SD ADCA02</t>
  </si>
  <si>
    <t>16269</t>
  </si>
  <si>
    <t>IFTS82 - FMS CF03</t>
  </si>
  <si>
    <t>16270</t>
  </si>
  <si>
    <t>QATAR71 - FMS CFB01</t>
  </si>
  <si>
    <t>16271</t>
  </si>
  <si>
    <t>IFTS69 - FMSC HBFM01</t>
  </si>
  <si>
    <t>16272</t>
  </si>
  <si>
    <t>16273</t>
  </si>
  <si>
    <t>QATAR77 - FMS EMRB01</t>
  </si>
  <si>
    <t>16274</t>
  </si>
  <si>
    <t>No QRD for CF flight - SP cannot strap in</t>
  </si>
  <si>
    <t>QATAR70 - FMS CFB01</t>
  </si>
  <si>
    <t>16275</t>
  </si>
  <si>
    <t>QATAR72 - FMS CFB01</t>
  </si>
  <si>
    <t>16276</t>
  </si>
  <si>
    <t>QATAR66 - FMS EMRB01</t>
  </si>
  <si>
    <t>16277</t>
  </si>
  <si>
    <t>IFTS63 - FMS R2RNVG01</t>
  </si>
  <si>
    <t>16278</t>
  </si>
  <si>
    <t>QATAR40 - FMS EMRB01</t>
  </si>
  <si>
    <t>16279</t>
  </si>
  <si>
    <t>IFTS41 - SD R2V01</t>
  </si>
  <si>
    <t>16280</t>
  </si>
  <si>
    <t>IFTS42 - SD R2V01</t>
  </si>
  <si>
    <t>16281</t>
  </si>
  <si>
    <t>IFTS68 - FMSC HBFM02</t>
  </si>
  <si>
    <t>16282</t>
  </si>
  <si>
    <t>16283</t>
  </si>
  <si>
    <t>IFTS51 - NET SMI01</t>
  </si>
  <si>
    <t>16284</t>
  </si>
  <si>
    <t>IFTS53 - NET SMI01</t>
  </si>
  <si>
    <t>16285</t>
  </si>
  <si>
    <t>IFTS69 - FMSC HBFM02</t>
  </si>
  <si>
    <t>16286</t>
  </si>
  <si>
    <t>IFTS54 - NET SMI01</t>
  </si>
  <si>
    <t>16287</t>
  </si>
  <si>
    <t>IFTS52 - NET SMI01</t>
  </si>
  <si>
    <t>16288</t>
  </si>
  <si>
    <t>QATAR40 - FMS EMR01</t>
  </si>
  <si>
    <t>16289</t>
  </si>
  <si>
    <t>QATAR66 - FMS EMR01</t>
  </si>
  <si>
    <t>16290</t>
  </si>
  <si>
    <t>IFTS42 - SD R2V02</t>
  </si>
  <si>
    <t>16291</t>
  </si>
  <si>
    <t>IFTS41 - SD R2V02</t>
  </si>
  <si>
    <t>16292</t>
  </si>
  <si>
    <t>IFTS80 - FMS EMR01</t>
  </si>
  <si>
    <t>16293</t>
  </si>
  <si>
    <t>IFTS73 - PT NAV01</t>
  </si>
  <si>
    <t>16294</t>
  </si>
  <si>
    <t>PT NAVB01</t>
  </si>
  <si>
    <t>Session moved to ULTD2 because PTT2 OTW2 is broken</t>
  </si>
  <si>
    <t>QATAR68 - PT NAVB01</t>
  </si>
  <si>
    <t>16295</t>
  </si>
  <si>
    <t>Session moved from PTT2</t>
  </si>
  <si>
    <t>16296</t>
  </si>
  <si>
    <t>QATAR63 - FMS EMR01</t>
  </si>
  <si>
    <t>16297</t>
  </si>
  <si>
    <t>QATAR76 - FMS EMRB01</t>
  </si>
  <si>
    <t>16298</t>
  </si>
  <si>
    <t>QATAR72 - FMS CF01</t>
  </si>
  <si>
    <t>16299</t>
  </si>
  <si>
    <t>QATAR74 - FMS CFB01</t>
  </si>
  <si>
    <t>16300</t>
  </si>
  <si>
    <t>QATAR75 - FMS CFB01</t>
  </si>
  <si>
    <t>16301</t>
  </si>
  <si>
    <t>IFTS62 - NET OCAAG01</t>
  </si>
  <si>
    <t>16302</t>
  </si>
  <si>
    <t>IFTS63 - NET OCAAG01</t>
  </si>
  <si>
    <t>16303</t>
  </si>
  <si>
    <t>IFTS81 - FMS EMR01</t>
  </si>
  <si>
    <t>16304</t>
  </si>
  <si>
    <t>QATAR73 - PT EMR01</t>
  </si>
  <si>
    <t>16305</t>
  </si>
  <si>
    <t>IFTS66 - NET ADCA01</t>
  </si>
  <si>
    <t>16306</t>
  </si>
  <si>
    <t>IFTS67 - NET ADCA01</t>
  </si>
  <si>
    <t>16307</t>
  </si>
  <si>
    <t>AMI71 - SD TINVG01</t>
  </si>
  <si>
    <t>16308</t>
  </si>
  <si>
    <t>AMI81 - SD NAV01</t>
  </si>
  <si>
    <t>16309</t>
  </si>
  <si>
    <t>IFTS53 - NET SMI02</t>
  </si>
  <si>
    <t>16310</t>
  </si>
  <si>
    <t>IFTS51 - NET SMI02</t>
  </si>
  <si>
    <t>16311</t>
  </si>
  <si>
    <t>AMI73 - SD TINVG01</t>
  </si>
  <si>
    <t>16312</t>
  </si>
  <si>
    <t>AMI80 - SD NAV01</t>
  </si>
  <si>
    <t>16313</t>
  </si>
  <si>
    <t>AMI82 - SD NAV01</t>
  </si>
  <si>
    <t>16314</t>
  </si>
  <si>
    <t>IFTS52 - NET SMI02</t>
  </si>
  <si>
    <t>16315</t>
  </si>
  <si>
    <t>IFTS54 - NET SMI02</t>
  </si>
  <si>
    <t>16316</t>
  </si>
  <si>
    <t>QATAR65 - FMS EMRB01</t>
  </si>
  <si>
    <t>16317</t>
  </si>
  <si>
    <t>PT NAVB02</t>
  </si>
  <si>
    <t>QATAR68 - PT NAVB02</t>
  </si>
  <si>
    <t>16318</t>
  </si>
  <si>
    <t>QATAR74 - PT EMR01</t>
  </si>
  <si>
    <t>16319</t>
  </si>
  <si>
    <t>QATAR75 - PT EMR01</t>
  </si>
  <si>
    <t>16320</t>
  </si>
  <si>
    <t>MIX cancelled due to PTT3 technical issue</t>
  </si>
  <si>
    <t>PTT3 HUD pitch ladder doesn't move according to A/C tirns, necessary to power OFF/ON MCSG, instructor decides not to risk to have one of the A/C not visible to the other on HSD, prefers to cancel due to time constraints</t>
  </si>
  <si>
    <t>IFTS58 - NET ATAG02</t>
  </si>
  <si>
    <t>16321</t>
  </si>
  <si>
    <t>MCSG to be resetted out of timespan. MIX cnl.</t>
  </si>
  <si>
    <t>HUD pitch ladder doesn't move according to A/C tirns, necessary to power OFF/ON MCSG, instructor decides not to risk to have one of the A/C not visible to the other on HSD, prefers to cancel due to time constraints</t>
  </si>
  <si>
    <t>IFTS60 - NET ATAG02</t>
  </si>
  <si>
    <t>16322</t>
  </si>
  <si>
    <t>QATAR70 - PT EMR01</t>
  </si>
  <si>
    <t>16323</t>
  </si>
  <si>
    <t>QATAR71 - PT EMR01</t>
  </si>
  <si>
    <t>16324</t>
  </si>
  <si>
    <t>16325</t>
  </si>
  <si>
    <t>16326</t>
  </si>
  <si>
    <t>QATAR76 - FMS EMR01</t>
  </si>
  <si>
    <t>16327</t>
  </si>
  <si>
    <t>QATAR75 - PT EMR02</t>
  </si>
  <si>
    <t>16328</t>
  </si>
  <si>
    <t>IFTS63 - NET OCAAA01</t>
  </si>
  <si>
    <t>16329</t>
  </si>
  <si>
    <t>IFTS62 - NET OCAAA01</t>
  </si>
  <si>
    <t>16330</t>
  </si>
  <si>
    <t>QATAR77 - FMS EMR01</t>
  </si>
  <si>
    <t>16331</t>
  </si>
  <si>
    <t>QATAR71 - FMS CF01</t>
  </si>
  <si>
    <t>16332</t>
  </si>
  <si>
    <t>IFTS57 - NET DCA01</t>
  </si>
  <si>
    <t>16333</t>
  </si>
  <si>
    <t>IFTS55 - NET DCA01</t>
  </si>
  <si>
    <t>16334</t>
  </si>
  <si>
    <t>Session moved to ULTD1 because the cockpit EPO button was pressed during a visit</t>
  </si>
  <si>
    <t>QATAR70 - FMS CF01</t>
  </si>
  <si>
    <t>16335</t>
  </si>
  <si>
    <t>QATAR72 - PT EMR01</t>
  </si>
  <si>
    <t>16336</t>
  </si>
  <si>
    <t>IFTS67 - NET ADCA02</t>
  </si>
  <si>
    <t>16337</t>
  </si>
  <si>
    <t>IFTS66 - NET ADCA02</t>
  </si>
  <si>
    <t>16338</t>
  </si>
  <si>
    <t>IFTS51 - NET BTAG01</t>
  </si>
  <si>
    <t>16339</t>
  </si>
  <si>
    <t>IFTS53 - NET BTAG01</t>
  </si>
  <si>
    <t>16340</t>
  </si>
  <si>
    <t>QATAR73 - PT EMR02</t>
  </si>
  <si>
    <t>16341</t>
  </si>
  <si>
    <t>IFTS64 - NET DCA01</t>
  </si>
  <si>
    <t>16342</t>
  </si>
  <si>
    <t>IFTS65 - NET DCA01</t>
  </si>
  <si>
    <t>16343</t>
  </si>
  <si>
    <t>IFTS54 - NET BTAG01</t>
  </si>
  <si>
    <t>16344</t>
  </si>
  <si>
    <t>IFTS52 - NET BTAG01</t>
  </si>
  <si>
    <t>16345</t>
  </si>
  <si>
    <t>Eletrical failure not resetting properly</t>
  </si>
  <si>
    <t>QATAR74 - PT EMR02</t>
  </si>
  <si>
    <t>16346</t>
  </si>
  <si>
    <t>IFTS55 - NET DCA02</t>
  </si>
  <si>
    <t>16347</t>
  </si>
  <si>
    <t>IFTS57 - NET DCA02</t>
  </si>
  <si>
    <t>16348</t>
  </si>
  <si>
    <t>IFTS53 - NET BTAG02</t>
  </si>
  <si>
    <t>16349</t>
  </si>
  <si>
    <t>IFTS51 - NET BTAG02</t>
  </si>
  <si>
    <t>16350</t>
  </si>
  <si>
    <t>AMI77 - SD NAV01</t>
  </si>
  <si>
    <t>16351</t>
  </si>
  <si>
    <t>Change from FM2 to ULD1</t>
  </si>
  <si>
    <t>Session moved from FMS2 to ULTD1  because the cockpit EPO button was pressed during a visit</t>
  </si>
  <si>
    <t>16352</t>
  </si>
  <si>
    <t>IFTS70 - FMSC DACM01</t>
  </si>
  <si>
    <t>16353</t>
  </si>
  <si>
    <t>16354</t>
  </si>
  <si>
    <t>QATAR78 - FMS EMR01</t>
  </si>
  <si>
    <t>16355</t>
  </si>
  <si>
    <t>IFTS80 - PT NAV01</t>
  </si>
  <si>
    <t>16356</t>
  </si>
  <si>
    <t>IFTS61 - NET OCAAG01</t>
  </si>
  <si>
    <t>16357</t>
  </si>
  <si>
    <t>IFTS59 - NET OCAAG01</t>
  </si>
  <si>
    <t>16358</t>
  </si>
  <si>
    <t>AMI73 - SD AI01</t>
  </si>
  <si>
    <t>16359</t>
  </si>
  <si>
    <t>AMI71 - SD AI01</t>
  </si>
  <si>
    <t>16360</t>
  </si>
  <si>
    <t>IFTS65 - NET DCA02</t>
  </si>
  <si>
    <t>16361</t>
  </si>
  <si>
    <t>IFTS64 - NET DCA02</t>
  </si>
  <si>
    <t>16362</t>
  </si>
  <si>
    <t>MFD brightness resets to default bright. Changing MFD turn if previously set
TGP not showing MIG-29 + S4-30</t>
  </si>
  <si>
    <t>IFTS66 - FMS R2RNVG01</t>
  </si>
  <si>
    <t>16363</t>
  </si>
  <si>
    <t>QATAR65 - FMS EMR01</t>
  </si>
  <si>
    <t>16364</t>
  </si>
  <si>
    <t>IFTS67 - FMS R2RNVG01</t>
  </si>
  <si>
    <t>16365</t>
  </si>
  <si>
    <t>QATAR71 - PT EMR02</t>
  </si>
  <si>
    <t>16366</t>
  </si>
  <si>
    <t>QATAR72 - PTEMR01 PAT01</t>
  </si>
  <si>
    <t>16367</t>
  </si>
  <si>
    <t>QATAR74 - FMS CF01</t>
  </si>
  <si>
    <t>16368</t>
  </si>
  <si>
    <t>QATAR75 - FMS CF01</t>
  </si>
  <si>
    <t>16369</t>
  </si>
  <si>
    <t>QATAR73 - PT EMR03</t>
  </si>
  <si>
    <t>16370</t>
  </si>
  <si>
    <t>QATAR70 - PT EMR02</t>
  </si>
  <si>
    <t>16371</t>
  </si>
  <si>
    <t>QATAR71 - PTEMR01 PAT01</t>
  </si>
  <si>
    <t>16372</t>
  </si>
  <si>
    <t xml:space="preserve">The session started 10' later due to previous session was delayed </t>
  </si>
  <si>
    <t>IFTS70 - FMSC DACM02</t>
  </si>
  <si>
    <t>16373</t>
  </si>
  <si>
    <t>16374</t>
  </si>
  <si>
    <t>AMI81 - SD SLL01</t>
  </si>
  <si>
    <t>16375</t>
  </si>
  <si>
    <t>AMI83 - SD NAV01</t>
  </si>
  <si>
    <t>16376</t>
  </si>
  <si>
    <t>VRMM Wplist does not match A/C. IOS Approach plates wildly out of date. None for syllabus airports.</t>
  </si>
  <si>
    <t>IP did't call simtech team member. Needed check with MPDS office for WPs list inNAV01. Airport and procedure plates update in progress.</t>
  </si>
  <si>
    <t>IFTS81 - PT NAV01</t>
  </si>
  <si>
    <t>16377</t>
  </si>
  <si>
    <t>Some issues with strives stalling for no reason.</t>
  </si>
  <si>
    <t>IFTS59 - NET OCAAA01</t>
  </si>
  <si>
    <t>16378</t>
  </si>
  <si>
    <t>IFTS61 - NET OCAAA01</t>
  </si>
  <si>
    <t>16379</t>
  </si>
  <si>
    <t>IFTS83 - FMS EMR01</t>
  </si>
  <si>
    <t>16380</t>
  </si>
  <si>
    <t>IFTS41 - SD BVR01</t>
  </si>
  <si>
    <t>16381</t>
  </si>
  <si>
    <t>IFTS42 - SD BVR01</t>
  </si>
  <si>
    <t>16382</t>
  </si>
  <si>
    <t>AMI71 - SD AI02</t>
  </si>
  <si>
    <t>16383</t>
  </si>
  <si>
    <t>AMI73 - SD AI02</t>
  </si>
  <si>
    <t>16384</t>
  </si>
  <si>
    <t>IFTS71 - FMSC DACM01</t>
  </si>
  <si>
    <t>16385</t>
  </si>
  <si>
    <t>16386</t>
  </si>
  <si>
    <t>QATAR66 - PT NAVB01</t>
  </si>
  <si>
    <t>16387</t>
  </si>
  <si>
    <t>IFTS58 - NET OCAAG01</t>
  </si>
  <si>
    <t>16388</t>
  </si>
  <si>
    <t>IFTS60 - NET OCAAG01</t>
  </si>
  <si>
    <t>16389</t>
  </si>
  <si>
    <t>IFTS52 - NET BTAG02</t>
  </si>
  <si>
    <t>16390</t>
  </si>
  <si>
    <t>IFTS54 - NET BTAG02</t>
  </si>
  <si>
    <t>16391</t>
  </si>
  <si>
    <t>2 crashes: 1st at start. Reseted. 2nd at landing</t>
  </si>
  <si>
    <t>QATAR40 - PT NAVB01</t>
  </si>
  <si>
    <t>16392</t>
  </si>
  <si>
    <t>IFTS42 - SD BVR02</t>
  </si>
  <si>
    <t>16393</t>
  </si>
  <si>
    <t>IFTS41 - SD BVR02</t>
  </si>
  <si>
    <t>16394</t>
  </si>
  <si>
    <t>AMI82 - SD SLL01</t>
  </si>
  <si>
    <t>16395</t>
  </si>
  <si>
    <t>AMI77 - SD SLL01</t>
  </si>
  <si>
    <t>16396</t>
  </si>
  <si>
    <t>AMI80 - SD SLL01</t>
  </si>
  <si>
    <t>16397</t>
  </si>
  <si>
    <t>13:15</t>
  </si>
  <si>
    <t>14:15</t>
  </si>
  <si>
    <t>PRS VOR not working corectly.Shows as constant 360° bearing to beacon. Roll trim issue forced AP dropout. Stick feels incorrect in pitch.</t>
  </si>
  <si>
    <t>IP didn't call AJT technicians but tried to recover with Leonardp staff.DNCO</t>
  </si>
  <si>
    <t>AMI79 - SD NAV01</t>
  </si>
  <si>
    <t>16398</t>
  </si>
  <si>
    <t>IFTS71 - FMSC DACM02</t>
  </si>
  <si>
    <t>16399</t>
  </si>
  <si>
    <t>16400</t>
  </si>
  <si>
    <t>IFTS77 - FMS EMR01</t>
  </si>
  <si>
    <t>16401</t>
  </si>
  <si>
    <t>IFTS79 - FMS EMR01</t>
  </si>
  <si>
    <t>16402</t>
  </si>
  <si>
    <t>QATAR76 - PT NAVB01</t>
  </si>
  <si>
    <t>16403</t>
  </si>
  <si>
    <t>IFTS70 - FMSC OACM01</t>
  </si>
  <si>
    <t>16404</t>
  </si>
  <si>
    <t>16405</t>
  </si>
  <si>
    <t>IFTS57 - NET ADCA01</t>
  </si>
  <si>
    <t>16406</t>
  </si>
  <si>
    <t>IFTS55 - NET ADCA01</t>
  </si>
  <si>
    <t>16407</t>
  </si>
  <si>
    <t>QATAR75 - PT EMR03</t>
  </si>
  <si>
    <t>16408</t>
  </si>
  <si>
    <t>IFTS58 - NET OCAAA01</t>
  </si>
  <si>
    <t>16409</t>
  </si>
  <si>
    <t>IFTS60 - NET OCAAA01</t>
  </si>
  <si>
    <t>16410</t>
  </si>
  <si>
    <t>QATAR68 - NET BTFFB01</t>
  </si>
  <si>
    <t>16411</t>
  </si>
  <si>
    <t>QATAR63 - NET BTFFB01</t>
  </si>
  <si>
    <t>16412</t>
  </si>
  <si>
    <t xml:space="preserve">SD NAV01 CPL01 </t>
  </si>
  <si>
    <t xml:space="preserve">AMI79 - SDNAV01CPL01 </t>
  </si>
  <si>
    <t>16413</t>
  </si>
  <si>
    <t>IFTS68 - FMSC DACM01</t>
  </si>
  <si>
    <t>16414</t>
  </si>
  <si>
    <t>16415</t>
  </si>
  <si>
    <t>AMI76 - SD SLL01</t>
  </si>
  <si>
    <t>16416</t>
  </si>
  <si>
    <t>QATAR71 - PT EMR03</t>
  </si>
  <si>
    <t>16417</t>
  </si>
  <si>
    <t>QATAR70 - PT EMR03</t>
  </si>
  <si>
    <t>16418</t>
  </si>
  <si>
    <t>IFTS69 - FMSC DACM01</t>
  </si>
  <si>
    <t>16419</t>
  </si>
  <si>
    <t>16420</t>
  </si>
  <si>
    <t>IFTS67 - NET SMI01</t>
  </si>
  <si>
    <t>16421</t>
  </si>
  <si>
    <t>IFTS66 - NET SMI01</t>
  </si>
  <si>
    <t>16422</t>
  </si>
  <si>
    <t>PT EMR03 PAT01</t>
  </si>
  <si>
    <t>QATAR73 - PTEMR03 PAT01</t>
  </si>
  <si>
    <t>16423</t>
  </si>
  <si>
    <t>ETTS Crashed 3 times</t>
  </si>
  <si>
    <t>IFTS42 - SD DCA02</t>
  </si>
  <si>
    <t>16424</t>
  </si>
  <si>
    <t>IFTS41 - SD DCA02</t>
  </si>
  <si>
    <t>16425</t>
  </si>
  <si>
    <t>IP forgot to compile simulator report</t>
  </si>
  <si>
    <t>AMI84 - PT FAM01</t>
  </si>
  <si>
    <t>16426</t>
  </si>
  <si>
    <t>QATAR74 - PT EMR03</t>
  </si>
  <si>
    <t>16427</t>
  </si>
  <si>
    <t>QATAR72 - PT EMR02</t>
  </si>
  <si>
    <t>16428</t>
  </si>
  <si>
    <t>IFTS66 - NET SMI02</t>
  </si>
  <si>
    <t>16429</t>
  </si>
  <si>
    <t>IFTS67 - NET SMI02</t>
  </si>
  <si>
    <t>16430</t>
  </si>
  <si>
    <t>IFTS82 - FMS EMR01</t>
  </si>
  <si>
    <t>16431</t>
  </si>
  <si>
    <t>QATAR70 - PT EMR04</t>
  </si>
  <si>
    <t>16432</t>
  </si>
  <si>
    <t>QATAR66 - PT NAVB02</t>
  </si>
  <si>
    <t>16433</t>
  </si>
  <si>
    <t>IFTS55 - NET ADCA02</t>
  </si>
  <si>
    <t>16434</t>
  </si>
  <si>
    <t>IFTS57 - NET ADCA02</t>
  </si>
  <si>
    <t>16435</t>
  </si>
  <si>
    <t>AMI77 - SD SLL02</t>
  </si>
  <si>
    <t>16436</t>
  </si>
  <si>
    <t>After ATU align fail, map display turned green and was not resetable,UCB fail triggers L &amp; R eng igniters, wich is not on the checklist</t>
  </si>
  <si>
    <t>For green map:instructor asked student if he was able to continue,student declared ok. This was necessary due to the fact that a complete restart of the simulation is needed. UCB emergency: to be checked with Leonardo.</t>
  </si>
  <si>
    <t>QATAR71 - PT EMR04</t>
  </si>
  <si>
    <t>16437</t>
  </si>
  <si>
    <t>IFTS41 - SD SMI01</t>
  </si>
  <si>
    <t>16438</t>
  </si>
  <si>
    <t>IFTS42 - SD SMI01</t>
  </si>
  <si>
    <t>16439</t>
  </si>
  <si>
    <t>RALT showing wrong values</t>
  </si>
  <si>
    <t>AMI79 - SD SLL01</t>
  </si>
  <si>
    <t>16440</t>
  </si>
  <si>
    <t>AMI80 - SD SLL02</t>
  </si>
  <si>
    <t>16441</t>
  </si>
  <si>
    <t>IFTS69 - FMSC DACM02</t>
  </si>
  <si>
    <t>16442</t>
  </si>
  <si>
    <t>16443</t>
  </si>
  <si>
    <t>No runway at Alghero.Reduced TRG value</t>
  </si>
  <si>
    <t>AMI81 - SD SLL02</t>
  </si>
  <si>
    <t>16444</t>
  </si>
  <si>
    <t>IFTS68 - FMSC DACM02</t>
  </si>
  <si>
    <t>16445</t>
  </si>
  <si>
    <t>16446</t>
  </si>
  <si>
    <t>SD SMI02</t>
  </si>
  <si>
    <t>IFTS42 - SD SMI02</t>
  </si>
  <si>
    <t>16447</t>
  </si>
  <si>
    <t>IFTS41 - SD SMI02</t>
  </si>
  <si>
    <t>16448</t>
  </si>
  <si>
    <t>IFTS51 - NET ATAG01</t>
  </si>
  <si>
    <t>16449</t>
  </si>
  <si>
    <t>IFTS53 - NET ATAG01</t>
  </si>
  <si>
    <t>16450</t>
  </si>
  <si>
    <t>IFTS64 - FMS CAS01</t>
  </si>
  <si>
    <t>16451</t>
  </si>
  <si>
    <t>IFTS65 - FMS CAS01</t>
  </si>
  <si>
    <t>16452</t>
  </si>
  <si>
    <t>QATAR72 - PT EMR03</t>
  </si>
  <si>
    <t>16453</t>
  </si>
  <si>
    <t>The IP forgot to compile Simulator Report</t>
  </si>
  <si>
    <t>STAFFOLANI</t>
  </si>
  <si>
    <t>AMI84 - PT FAM02</t>
  </si>
  <si>
    <t>16454</t>
  </si>
  <si>
    <t>AMI84 - FMS CF03</t>
  </si>
  <si>
    <t>16455</t>
  </si>
  <si>
    <t>IFTS55 - FMS R2RNVG01</t>
  </si>
  <si>
    <t>16456</t>
  </si>
  <si>
    <t>IFTS57 - FMS R2RNVG01</t>
  </si>
  <si>
    <t>16457</t>
  </si>
  <si>
    <t>IFTS64 - FMS CAS02</t>
  </si>
  <si>
    <t>16458</t>
  </si>
  <si>
    <t>IFTS65 - FMS CAS02</t>
  </si>
  <si>
    <t>16459</t>
  </si>
  <si>
    <t>QATAR70 - FMS CF02</t>
  </si>
  <si>
    <t>16460</t>
  </si>
  <si>
    <t>QATAR75 - PT EMR04</t>
  </si>
  <si>
    <t>16461</t>
  </si>
  <si>
    <t>IN GPS shows ATU align fail throughout</t>
  </si>
  <si>
    <t>IFTS66 - NET BTAG01</t>
  </si>
  <si>
    <t>16462</t>
  </si>
  <si>
    <t>IFTS67 - NET BTAG01</t>
  </si>
  <si>
    <t>16463</t>
  </si>
  <si>
    <t>IFTS54 - NET ATAG01</t>
  </si>
  <si>
    <t>16464</t>
  </si>
  <si>
    <t>IFTS52 - NET ATAG01</t>
  </si>
  <si>
    <t>16465</t>
  </si>
  <si>
    <t>QATAR73 - PT EMR04</t>
  </si>
  <si>
    <t>16466</t>
  </si>
  <si>
    <t>MFD on consoles not corresponding to the one of ptt1 cockpit</t>
  </si>
  <si>
    <t>IFTS53 - NET ATAG02</t>
  </si>
  <si>
    <t>16467</t>
  </si>
  <si>
    <t>IFTS51 - NET ATAG02</t>
  </si>
  <si>
    <t>16468</t>
  </si>
  <si>
    <t>ATU Mag HDG caution is not working.stab warning is not working</t>
  </si>
  <si>
    <t>QATAR72 - PT EMR04</t>
  </si>
  <si>
    <t>16469</t>
  </si>
  <si>
    <t>PT EMR04 PAT01</t>
  </si>
  <si>
    <t>QATAR71 - PT EMR04 PAT01</t>
  </si>
  <si>
    <t>16470</t>
  </si>
  <si>
    <t>AMI76 - SD SLL02</t>
  </si>
  <si>
    <t>16471</t>
  </si>
  <si>
    <t>AMI82 - SD SLL02</t>
  </si>
  <si>
    <t>16472</t>
  </si>
  <si>
    <t>QATAR63 - NET BTFFB02</t>
  </si>
  <si>
    <t>16473</t>
  </si>
  <si>
    <t>QATAR68 - NET BTFFB02</t>
  </si>
  <si>
    <t>16474</t>
  </si>
  <si>
    <t>GBU 32 B not aligning,ETTS fail screen on left MFD</t>
  </si>
  <si>
    <t>AMI71 - SD AAI01</t>
  </si>
  <si>
    <t>16475</t>
  </si>
  <si>
    <t>AMI73 - SD AAI01</t>
  </si>
  <si>
    <t>16476</t>
  </si>
  <si>
    <t>QATAR78 - PT NAVB01</t>
  </si>
  <si>
    <t>16477</t>
  </si>
  <si>
    <t>IFTS67 - NET BTAG02</t>
  </si>
  <si>
    <t>16478</t>
  </si>
  <si>
    <t>IFTS66 - NET BTAG02</t>
  </si>
  <si>
    <t>16479</t>
  </si>
  <si>
    <t>Data Base not loading</t>
  </si>
  <si>
    <t>IFTS54 - FMS R2RNVG01</t>
  </si>
  <si>
    <t>16480</t>
  </si>
  <si>
    <t>AMI79 - SD SLL02</t>
  </si>
  <si>
    <t>16481</t>
  </si>
  <si>
    <t>QATAR70 - FMS CF03</t>
  </si>
  <si>
    <t>16482</t>
  </si>
  <si>
    <t>AMI83 - SD SLL01</t>
  </si>
  <si>
    <t>16483</t>
  </si>
  <si>
    <t>IFTS52 - FMS R2RNVG01</t>
  </si>
  <si>
    <t>16484</t>
  </si>
  <si>
    <t>IFTS75 - PT NIT01</t>
  </si>
  <si>
    <t>16485</t>
  </si>
  <si>
    <t>No airfield lights at Elmas. Visuals of other aircraft lights poor.</t>
  </si>
  <si>
    <t>IFTS73 - PT NIT01</t>
  </si>
  <si>
    <t>16486</t>
  </si>
  <si>
    <t>IFTS80 - PT NIT01</t>
  </si>
  <si>
    <t>16487</t>
  </si>
  <si>
    <t>No airfield light at Elmas. Visuals of other aircraft lights poor.</t>
  </si>
  <si>
    <t>QATAR74 - PT EMR04</t>
  </si>
  <si>
    <t>16488</t>
  </si>
  <si>
    <t>IFTS57 - NET SMI01</t>
  </si>
  <si>
    <t>16489</t>
  </si>
  <si>
    <t>IFTS55 - NET SMI01</t>
  </si>
  <si>
    <t>16490</t>
  </si>
  <si>
    <t>IFTS52 - NET ATAG02</t>
  </si>
  <si>
    <t>16491</t>
  </si>
  <si>
    <t>IFTS54 - NET ATAG02</t>
  </si>
  <si>
    <t>16492</t>
  </si>
  <si>
    <t>QATAR40 - PT NAVB02</t>
  </si>
  <si>
    <t>16493</t>
  </si>
  <si>
    <t>IFTS65 - FMS R2RNVG01</t>
  </si>
  <si>
    <t>16494</t>
  </si>
  <si>
    <t>No rwy lights/approach charts for  TRAPANI/PALERMO</t>
  </si>
  <si>
    <t>QATAR63 - PT NAVB01</t>
  </si>
  <si>
    <t>16495</t>
  </si>
  <si>
    <t>IFTS64 - FMS R2RNVG01</t>
  </si>
  <si>
    <t>16496</t>
  </si>
  <si>
    <t>QATAR68 - PT NAV01</t>
  </si>
  <si>
    <t>16497</t>
  </si>
  <si>
    <t>QATAR71 - FMS CF02</t>
  </si>
  <si>
    <t>16498</t>
  </si>
  <si>
    <t>16499</t>
  </si>
  <si>
    <t>16500</t>
  </si>
  <si>
    <t>AMI79 - SD PGM01</t>
  </si>
  <si>
    <t>16501</t>
  </si>
  <si>
    <t>AMI76 - SD PGM01</t>
  </si>
  <si>
    <t>16502</t>
  </si>
  <si>
    <t>QATAR74 - FMS CF02</t>
  </si>
  <si>
    <t>16503</t>
  </si>
  <si>
    <t>IFTS70 - FMSC OACM02</t>
  </si>
  <si>
    <t>16504</t>
  </si>
  <si>
    <t>16505</t>
  </si>
  <si>
    <t>AMI80 - SD PGM01</t>
  </si>
  <si>
    <t>16506</t>
  </si>
  <si>
    <t>AMI81 - SD PGM01</t>
  </si>
  <si>
    <t>16507</t>
  </si>
  <si>
    <t>QATAR75 - FMS CF02</t>
  </si>
  <si>
    <t>16508</t>
  </si>
  <si>
    <t>16509</t>
  </si>
  <si>
    <t>QATAR66 - NET BTFFB01</t>
  </si>
  <si>
    <t>16510</t>
  </si>
  <si>
    <t>QATAR77 - NET BTFFB01</t>
  </si>
  <si>
    <t>16511</t>
  </si>
  <si>
    <t>Comms from PTT1 (sim + IOS) extremely quiet.</t>
  </si>
  <si>
    <t>IFTS55 - NET SMI02</t>
  </si>
  <si>
    <t>16512</t>
  </si>
  <si>
    <t>IFTS57 - NET SMI02</t>
  </si>
  <si>
    <t>16513</t>
  </si>
  <si>
    <t>QATAR74 - FMS CF03</t>
  </si>
  <si>
    <t>16514</t>
  </si>
  <si>
    <t>IFTS71 - FMSC OACM01</t>
  </si>
  <si>
    <t>16515</t>
  </si>
  <si>
    <t>16516</t>
  </si>
  <si>
    <t>AMI80 - SD PGM02</t>
  </si>
  <si>
    <t>16517</t>
  </si>
  <si>
    <t>AMI81 - SD PGM02</t>
  </si>
  <si>
    <t>16518</t>
  </si>
  <si>
    <t>16519</t>
  </si>
  <si>
    <t>Incomplete due to TGP u/s after multiple resets</t>
  </si>
  <si>
    <t>During the flight, the TGP did not display the target graphically and appeared blank on the MFD.To restore functionality, attempts were made to power cycle the ETU, unload it directly from the launchpad, and finally perform an OFF/ON cycle of the MCSG, but unfortunately, the issue was not resolved</t>
  </si>
  <si>
    <t>AMI76 - SD PGM02</t>
  </si>
  <si>
    <t>16520</t>
  </si>
  <si>
    <t>TGP not working incomplete mssn</t>
  </si>
  <si>
    <t>During the flight, the TGP on the FMS1 did not display the target graphically and appeared blank on the MFD.To restore functionality, attempts were made to power cycle the ETU, unload it directly from the launchpad, and finally perform an OFF/ON cycle of the MCSG, but unfortunately, the issue was not resolved</t>
  </si>
  <si>
    <t>AMI79 - SD PGM02</t>
  </si>
  <si>
    <t>16521</t>
  </si>
  <si>
    <t>IFTS64 - NET ADCA01</t>
  </si>
  <si>
    <t>16522</t>
  </si>
  <si>
    <t>Many ETTS and MCSG Popup.CGF window crashed x2,Mig 29radar caused  ETTS fails x2,CGF vi laggy.Required use of  minimize/maximise to effect parameters changes</t>
  </si>
  <si>
    <t>IFTS65 - NET ADCA01</t>
  </si>
  <si>
    <t>16523</t>
  </si>
  <si>
    <t>QATAR75 - FMS CF03</t>
  </si>
  <si>
    <t>16524</t>
  </si>
  <si>
    <t>IFTS70 - FMSC HACM01</t>
  </si>
  <si>
    <t>16525</t>
  </si>
  <si>
    <t>16526</t>
  </si>
  <si>
    <t>IFTS74 - FMS NIT01</t>
  </si>
  <si>
    <t>16527</t>
  </si>
  <si>
    <t>IFTS72 - FMS NIT01</t>
  </si>
  <si>
    <t>16528</t>
  </si>
  <si>
    <t>QATAR77 - NET BTFFB02</t>
  </si>
  <si>
    <t>16529</t>
  </si>
  <si>
    <t>QATAR66 - NET BTTFB02</t>
  </si>
  <si>
    <t>16530</t>
  </si>
  <si>
    <t>AMI83 - SD SLL02</t>
  </si>
  <si>
    <t>16531</t>
  </si>
  <si>
    <t>QATAR71 - FMS CF03</t>
  </si>
  <si>
    <t>16532</t>
  </si>
  <si>
    <t>QATAR73 - FMS CF02</t>
  </si>
  <si>
    <t>16533</t>
  </si>
  <si>
    <t>AMI34 - SD OACM01</t>
  </si>
  <si>
    <t>16534</t>
  </si>
  <si>
    <t>16535</t>
  </si>
  <si>
    <t>AMI82 - SD PGM01</t>
  </si>
  <si>
    <t>16536</t>
  </si>
  <si>
    <t>QATAR72 - FMS CF02</t>
  </si>
  <si>
    <t>16537</t>
  </si>
  <si>
    <t>Reload mass memory required</t>
  </si>
  <si>
    <t>IFTS71 - FMSC OACM02</t>
  </si>
  <si>
    <t>16538</t>
  </si>
  <si>
    <t>16539</t>
  </si>
  <si>
    <t>AMI79 - SD PGM02 CPL01</t>
  </si>
  <si>
    <t>16540</t>
  </si>
  <si>
    <t>AMI82 - SD PGM02</t>
  </si>
  <si>
    <t>16541</t>
  </si>
  <si>
    <t>QATAR73 - FMS CF03</t>
  </si>
  <si>
    <t>16542</t>
  </si>
  <si>
    <t>QATAR70 - PT IFB01</t>
  </si>
  <si>
    <t>16543</t>
  </si>
  <si>
    <t>IFTS65 - NET ADCA02</t>
  </si>
  <si>
    <t>16544</t>
  </si>
  <si>
    <t>IFTS64 - NET ADCA02</t>
  </si>
  <si>
    <t>16545</t>
  </si>
  <si>
    <t>16546</t>
  </si>
  <si>
    <t>AMI81 - SD FLL01</t>
  </si>
  <si>
    <t>16547</t>
  </si>
  <si>
    <t>16548</t>
  </si>
  <si>
    <t>CGF Replication for tgt 1 to 4 in TGP wrong,forced point track(instead of area)worked on all but T1</t>
  </si>
  <si>
    <t>AMI77 - SD PGM01</t>
  </si>
  <si>
    <t>16549</t>
  </si>
  <si>
    <t>IFTS70 - FMSC HACM02</t>
  </si>
  <si>
    <t>16550</t>
  </si>
  <si>
    <t>16551</t>
  </si>
  <si>
    <t>IFTS80 - FMS NIT01</t>
  </si>
  <si>
    <t>16552</t>
  </si>
  <si>
    <t>COMM box IP ch1 not working</t>
  </si>
  <si>
    <t>QATAR74 - PT IFB01</t>
  </si>
  <si>
    <t>16553</t>
  </si>
  <si>
    <t>IFTS68 - FMSC OACM01</t>
  </si>
  <si>
    <t>16554</t>
  </si>
  <si>
    <t>16555</t>
  </si>
  <si>
    <t>QATAR72 - FMS CF03</t>
  </si>
  <si>
    <t>16556</t>
  </si>
  <si>
    <t>QATAR70 - PT IFB02</t>
  </si>
  <si>
    <t>16557</t>
  </si>
  <si>
    <t>CGF window inop</t>
  </si>
  <si>
    <t>The cgf issue occured only on PTT3 ios</t>
  </si>
  <si>
    <t>IFTS69 - FMSC OACM01</t>
  </si>
  <si>
    <t>16558</t>
  </si>
  <si>
    <t>CGF window inop at start</t>
  </si>
  <si>
    <t>16559</t>
  </si>
  <si>
    <t>No student present</t>
  </si>
  <si>
    <t>QATAR73 - PT IFB01</t>
  </si>
  <si>
    <t>16560</t>
  </si>
  <si>
    <t>IFTS82 - PT NIT01</t>
  </si>
  <si>
    <t>16561</t>
  </si>
  <si>
    <t>AMI34 - SD OACM02</t>
  </si>
  <si>
    <t>16562</t>
  </si>
  <si>
    <t>16563</t>
  </si>
  <si>
    <t>QATAR40 - NET BTFFB01</t>
  </si>
  <si>
    <t>16564</t>
  </si>
  <si>
    <t>QATAR76 - NET BTFFB01</t>
  </si>
  <si>
    <t>16565</t>
  </si>
  <si>
    <t>QATAR74 - PT IFB02</t>
  </si>
  <si>
    <t>16566</t>
  </si>
  <si>
    <t>IFTS68 - FMSC OACM02</t>
  </si>
  <si>
    <t>16567</t>
  </si>
  <si>
    <t>16568</t>
  </si>
  <si>
    <t>QATAR76 - NET BTFFB02</t>
  </si>
  <si>
    <t>16569</t>
  </si>
  <si>
    <t>QATAR65 - NET BTFFB01</t>
  </si>
  <si>
    <t>16570</t>
  </si>
  <si>
    <t>IFTS82 - FMS NIT01</t>
  </si>
  <si>
    <t>16571</t>
  </si>
  <si>
    <t>AMI79 - SD FLL01</t>
  </si>
  <si>
    <t>16572</t>
  </si>
  <si>
    <t>AMI82 - SD FLL01</t>
  </si>
  <si>
    <t>16573</t>
  </si>
  <si>
    <t>QATAR78 - NET BTFFB01</t>
  </si>
  <si>
    <t>16574</t>
  </si>
  <si>
    <t>QATAR40 - NET BTFFB02</t>
  </si>
  <si>
    <t>16575</t>
  </si>
  <si>
    <t>IFTS79 - PT NIT01</t>
  </si>
  <si>
    <t>16576</t>
  </si>
  <si>
    <t>IFTS57 - NET BTAG01</t>
  </si>
  <si>
    <t>16577</t>
  </si>
  <si>
    <t>SA8/SA3 not auto targetting/launching</t>
  </si>
  <si>
    <t>IFTS55 - NET BTAG01</t>
  </si>
  <si>
    <t>16578</t>
  </si>
  <si>
    <t>IFTS69 - FMSC OACM02</t>
  </si>
  <si>
    <t>16579</t>
  </si>
  <si>
    <t>16580</t>
  </si>
  <si>
    <t>AMI81 - SD FLL02</t>
  </si>
  <si>
    <t>16581</t>
  </si>
  <si>
    <t xml:space="preserve">RALT not working showing 100' diference from baro during all fligh regardless of terrain clearance </t>
  </si>
  <si>
    <t>AMI80 - SD FLL01</t>
  </si>
  <si>
    <t>16582</t>
  </si>
  <si>
    <t>AMI77 - SD PGM02</t>
  </si>
  <si>
    <t>16583</t>
  </si>
  <si>
    <t>AMI76 - SD PGM02 CPL01</t>
  </si>
  <si>
    <t>16584</t>
  </si>
  <si>
    <t>ILS Y Palermo 25 not working.</t>
  </si>
  <si>
    <t>IFTS80 - PT NAV02</t>
  </si>
  <si>
    <t>16585</t>
  </si>
  <si>
    <t>QATAR73 - FMS CF03 FAT01</t>
  </si>
  <si>
    <t>16586</t>
  </si>
  <si>
    <t>IFTS53 - NET OCAAA01</t>
  </si>
  <si>
    <t>16587</t>
  </si>
  <si>
    <t>IFTS51 - NET OCAAA01</t>
  </si>
  <si>
    <t>16588</t>
  </si>
  <si>
    <t>QATAR71 - PT IFB01</t>
  </si>
  <si>
    <t>16589</t>
  </si>
  <si>
    <t>IFTS55 - NET BTAG02</t>
  </si>
  <si>
    <t>16590</t>
  </si>
  <si>
    <t>IFTS57 - NET BTAG02</t>
  </si>
  <si>
    <t>16591</t>
  </si>
  <si>
    <t>AMI82 - SD FLL02</t>
  </si>
  <si>
    <t>16592</t>
  </si>
  <si>
    <t>AMI79 - SD FLL02</t>
  </si>
  <si>
    <t>16593</t>
  </si>
  <si>
    <t>QATAR70 - PT IFB03</t>
  </si>
  <si>
    <t>16594</t>
  </si>
  <si>
    <t>Session canceled because PTT3 AVN2 didn't work</t>
  </si>
  <si>
    <t>AMI77 - SD FLL01</t>
  </si>
  <si>
    <t>16595</t>
  </si>
  <si>
    <t>Session canceled because AVN2 didn't work</t>
  </si>
  <si>
    <t>AMI76 - SD FLL01</t>
  </si>
  <si>
    <t>16596</t>
  </si>
  <si>
    <t>IFTS68 - FMSC HACM01</t>
  </si>
  <si>
    <t>16597</t>
  </si>
  <si>
    <t>16598</t>
  </si>
  <si>
    <t>IFTS51 - NET OCAAG01</t>
  </si>
  <si>
    <t>16599</t>
  </si>
  <si>
    <t>IFTS53 - NET OCAAG01</t>
  </si>
  <si>
    <t>16600</t>
  </si>
  <si>
    <t>IFTS81 - PT NIT01</t>
  </si>
  <si>
    <t>16601</t>
  </si>
  <si>
    <t>IFTS69 - FMSC HACM01</t>
  </si>
  <si>
    <t>16602</t>
  </si>
  <si>
    <t>16603</t>
  </si>
  <si>
    <t>QATAR65 - NET BTFFB02</t>
  </si>
  <si>
    <t>16604</t>
  </si>
  <si>
    <t>Last 5min ETTS fail.</t>
  </si>
  <si>
    <t>QATAR78 - NET BTFFB02</t>
  </si>
  <si>
    <t>16605</t>
  </si>
  <si>
    <t>AMI83 - SD PGM01</t>
  </si>
  <si>
    <t>16606</t>
  </si>
  <si>
    <t>No MFDs/HUD on IOS,No GHD/config/Fuel.On using ''take control'' both engimes shutdown,stick not working.TACAN IOS Beacon on/off no effect.No VAS heard on IOS.CGFS have no lights.CH53E CFG appears to br CH47 or 46</t>
  </si>
  <si>
    <t>The instructor decided to continue with the problems.</t>
  </si>
  <si>
    <t>IFTS83 - PT NIT01</t>
  </si>
  <si>
    <t>16607</t>
  </si>
  <si>
    <t>IFTS65 - NET SMI01</t>
  </si>
  <si>
    <t>16608</t>
  </si>
  <si>
    <t>IFTS64 - NET SMI01</t>
  </si>
  <si>
    <t>16609</t>
  </si>
  <si>
    <t>AMI80 - SD FLL02</t>
  </si>
  <si>
    <t>16610</t>
  </si>
  <si>
    <t>16611</t>
  </si>
  <si>
    <t>IFTS74 - PT NAV01</t>
  </si>
  <si>
    <t>16612</t>
  </si>
  <si>
    <t>16613</t>
  </si>
  <si>
    <t>HSD did not show route displayed on map</t>
  </si>
  <si>
    <t>16614</t>
  </si>
  <si>
    <t>IFTS68 - FMSC HACM02</t>
  </si>
  <si>
    <t>16615</t>
  </si>
  <si>
    <t>16616</t>
  </si>
  <si>
    <t>IFTS72 - PT NAV01</t>
  </si>
  <si>
    <t>16617</t>
  </si>
  <si>
    <t>AMI34 - SD DACM01</t>
  </si>
  <si>
    <t>16618</t>
  </si>
  <si>
    <t>16619</t>
  </si>
  <si>
    <t>PT LLFB01</t>
  </si>
  <si>
    <t>QATAR63 - PT LLFB01</t>
  </si>
  <si>
    <t>16620</t>
  </si>
  <si>
    <t>QATAR68 - PT LLFB01</t>
  </si>
  <si>
    <t>16621</t>
  </si>
  <si>
    <t>QATAR71 - PT IFB02</t>
  </si>
  <si>
    <t>16622</t>
  </si>
  <si>
    <t>AMI83 - SD PGM02</t>
  </si>
  <si>
    <t>16623</t>
  </si>
  <si>
    <t>16624</t>
  </si>
  <si>
    <t>AMI34 - SD DACM02</t>
  </si>
  <si>
    <t>16625</t>
  </si>
  <si>
    <t>16626</t>
  </si>
  <si>
    <t>QATAR63 - PT LLF01</t>
  </si>
  <si>
    <t>16627</t>
  </si>
  <si>
    <t>QATAR68 - PT LLF01</t>
  </si>
  <si>
    <t>16628</t>
  </si>
  <si>
    <t>AMI76 - SD FLL02</t>
  </si>
  <si>
    <t>16629</t>
  </si>
  <si>
    <t>AMI77 - SD FLL02</t>
  </si>
  <si>
    <t>16630</t>
  </si>
  <si>
    <t>QATAR72 - PT IFB01</t>
  </si>
  <si>
    <t>16631</t>
  </si>
  <si>
    <t>QATAR74 - PT IFB03</t>
  </si>
  <si>
    <t>16632</t>
  </si>
  <si>
    <t>QATAR70 - PT IF01</t>
  </si>
  <si>
    <t>16633</t>
  </si>
  <si>
    <t>QATAR77 - PT LLFB01</t>
  </si>
  <si>
    <t>16634</t>
  </si>
  <si>
    <t>IFTS57 - NET ATAG01</t>
  </si>
  <si>
    <t>16635</t>
  </si>
  <si>
    <t>IFTS55 - NET ATAG01</t>
  </si>
  <si>
    <t>16636</t>
  </si>
  <si>
    <t>IFTS74 - PT NAV02</t>
  </si>
  <si>
    <t>16637</t>
  </si>
  <si>
    <t>IFTS72 - PT NAV02</t>
  </si>
  <si>
    <t>16638</t>
  </si>
  <si>
    <t>IFTS83 - FMS NIT01</t>
  </si>
  <si>
    <t>16639</t>
  </si>
  <si>
    <t>IFTS64 - NET SMI02</t>
  </si>
  <si>
    <t>16640</t>
  </si>
  <si>
    <t>IFTS65 - NET SMI02</t>
  </si>
  <si>
    <t>16641</t>
  </si>
  <si>
    <t>ILS  FREQ In Palermo,109,5, not working</t>
  </si>
  <si>
    <t>QATAR75 - PT IFB01</t>
  </si>
  <si>
    <t>16642</t>
  </si>
  <si>
    <t>16643</t>
  </si>
  <si>
    <t>16644</t>
  </si>
  <si>
    <t>16645</t>
  </si>
  <si>
    <t>IFTS66 - NET ATAG01</t>
  </si>
  <si>
    <t>16646</t>
  </si>
  <si>
    <t>IFTS67 - NET ATAG01</t>
  </si>
  <si>
    <t>16647</t>
  </si>
  <si>
    <t>AMI83 - SD FLL01</t>
  </si>
  <si>
    <t>16648</t>
  </si>
  <si>
    <t>16649</t>
  </si>
  <si>
    <t>QATAR68 - PT LLF02</t>
  </si>
  <si>
    <t>16650</t>
  </si>
  <si>
    <t>Problem with the Misco 1+2</t>
  </si>
  <si>
    <t>QATAR70 - PT IF02</t>
  </si>
  <si>
    <t>16651</t>
  </si>
  <si>
    <t>AMI71 - SD COMAOAA01</t>
  </si>
  <si>
    <t>16652</t>
  </si>
  <si>
    <t>AMI73 - SD COMAOAA01</t>
  </si>
  <si>
    <t>16653</t>
  </si>
  <si>
    <t>WMS down does not change to A/G mode.</t>
  </si>
  <si>
    <t>QATAR63 - PT LLF02</t>
  </si>
  <si>
    <t>16654</t>
  </si>
  <si>
    <t>QATAR71 - PT IFB03</t>
  </si>
  <si>
    <t>16655</t>
  </si>
  <si>
    <t>IFTS69 - FMSC HACM02</t>
  </si>
  <si>
    <t>16656</t>
  </si>
  <si>
    <t>16657</t>
  </si>
  <si>
    <t>The IP wrote wrong times on simulator report book (07:55/08:55) but the correct ones are: 08:30/10:00</t>
  </si>
  <si>
    <t>QATAR77 - PT LLF01</t>
  </si>
  <si>
    <t>16658</t>
  </si>
  <si>
    <t>QATAR75 - PT IFB02</t>
  </si>
  <si>
    <t>16659</t>
  </si>
  <si>
    <t>AMI83 - SD FLL02</t>
  </si>
  <si>
    <t>16660</t>
  </si>
  <si>
    <t>16661</t>
  </si>
  <si>
    <t>IFTS71 - FMSC HACM01</t>
  </si>
  <si>
    <t>16662</t>
  </si>
  <si>
    <t>16663</t>
  </si>
  <si>
    <t>AMI82 - SD ERT02</t>
  </si>
  <si>
    <t>16664</t>
  </si>
  <si>
    <t>Symb in DGFT not correct =&gt; reset MCSG=&gt; ETU pwr off + ETTS restart =&gt; ok. After the reset,RDR lock not steady. It would break lock with no reason impacting on the sortie.</t>
  </si>
  <si>
    <t>After the first maintenance call the IP din't call again but there was not time to recover another time.</t>
  </si>
  <si>
    <t>IFTS73 - FMSC BFM01</t>
  </si>
  <si>
    <t>16665</t>
  </si>
  <si>
    <t>Session incomplete due to problems with hud symbology and rdr lock in the FMS1</t>
  </si>
  <si>
    <t>16666</t>
  </si>
  <si>
    <t>ETTS dropped PTT / no control of ACM modes in DGFT. 
SP/ETTS (delay reasons)</t>
  </si>
  <si>
    <t>IFTS75 - FMSC BFM01</t>
  </si>
  <si>
    <t>16667</t>
  </si>
  <si>
    <t>SP/ETTS (delay reasons)</t>
  </si>
  <si>
    <t>16668</t>
  </si>
  <si>
    <t>QATAR71 - PT IF01</t>
  </si>
  <si>
    <t>16669</t>
  </si>
  <si>
    <t>IFTS82 - PT NAV01</t>
  </si>
  <si>
    <t>16670</t>
  </si>
  <si>
    <t>IFTS74 - FMSC BFM01</t>
  </si>
  <si>
    <t>16671</t>
  </si>
  <si>
    <t>16672</t>
  </si>
  <si>
    <t>IFTS72 - FMSC BFM01</t>
  </si>
  <si>
    <t>16673</t>
  </si>
  <si>
    <t>16674</t>
  </si>
  <si>
    <t>QATAR77 - PT LLF02</t>
  </si>
  <si>
    <t>16675</t>
  </si>
  <si>
    <t>QATAR75 - PT IFB03</t>
  </si>
  <si>
    <t>16676</t>
  </si>
  <si>
    <t>CSD not functioning</t>
  </si>
  <si>
    <t>The session was reloaded for the next session and the CSD was working.</t>
  </si>
  <si>
    <t>16677</t>
  </si>
  <si>
    <t>IFTS67 - NET ATAG02</t>
  </si>
  <si>
    <t>16678</t>
  </si>
  <si>
    <t>IFTS66 - NET ATAG02</t>
  </si>
  <si>
    <t>16679</t>
  </si>
  <si>
    <t>FMSC BFM01 CPL01</t>
  </si>
  <si>
    <t>IFTS73 - FMSC BFM01 CPL01</t>
  </si>
  <si>
    <t>16680</t>
  </si>
  <si>
    <t>16681</t>
  </si>
  <si>
    <t>QATAR78 - PT LLFB01</t>
  </si>
  <si>
    <t>16682</t>
  </si>
  <si>
    <t>IFTS54 - NET OCAAA01</t>
  </si>
  <si>
    <t>16683</t>
  </si>
  <si>
    <t>IFTS52 - NET OCAAA01</t>
  </si>
  <si>
    <t>16684</t>
  </si>
  <si>
    <t>IFTS75 - FMSC BFM02</t>
  </si>
  <si>
    <t>16685</t>
  </si>
  <si>
    <t>16686</t>
  </si>
  <si>
    <t>QATAR76 - PT LLFB01</t>
  </si>
  <si>
    <t>16687</t>
  </si>
  <si>
    <t>ILS is not captured by the AP. in LIEA</t>
  </si>
  <si>
    <t>QATAR74 - PT IF01</t>
  </si>
  <si>
    <t>16688</t>
  </si>
  <si>
    <t>IFTS55 - NET ATAG02</t>
  </si>
  <si>
    <t>16689</t>
  </si>
  <si>
    <t>16690</t>
  </si>
  <si>
    <t>IFTS74 - FMSC BFM02</t>
  </si>
  <si>
    <t>16691</t>
  </si>
  <si>
    <t>16692</t>
  </si>
  <si>
    <t>16693</t>
  </si>
  <si>
    <t>IFTS72 - FMSC BFM02</t>
  </si>
  <si>
    <t>16694</t>
  </si>
  <si>
    <t>16695</t>
  </si>
  <si>
    <t>IFTS73 - FMSC BFM02</t>
  </si>
  <si>
    <t>16696</t>
  </si>
  <si>
    <t>16697</t>
  </si>
  <si>
    <t>QATAR66 - PT LLFB01</t>
  </si>
  <si>
    <t>16698</t>
  </si>
  <si>
    <t>IP: Comms lost on FMS, sound also</t>
  </si>
  <si>
    <t>IFTS52 - NET OCAAG01</t>
  </si>
  <si>
    <t>16699</t>
  </si>
  <si>
    <t>IFTS54 - NET OCAAG01</t>
  </si>
  <si>
    <t>16700</t>
  </si>
  <si>
    <t>IFTS71 - FMSC HACM02</t>
  </si>
  <si>
    <t>16701</t>
  </si>
  <si>
    <t>16702</t>
  </si>
  <si>
    <t>16703</t>
  </si>
  <si>
    <t>AMI80 - SD ERT02</t>
  </si>
  <si>
    <t>16704</t>
  </si>
  <si>
    <t>IFTS74 - FMSC OBFM01</t>
  </si>
  <si>
    <t>16705</t>
  </si>
  <si>
    <t>16706</t>
  </si>
  <si>
    <t>QATAR74 - PT IF02</t>
  </si>
  <si>
    <t>16707</t>
  </si>
  <si>
    <t>QATAR73 - PT IF01</t>
  </si>
  <si>
    <t>16708</t>
  </si>
  <si>
    <t>QATAR75 - PT IF01</t>
  </si>
  <si>
    <t>16709</t>
  </si>
  <si>
    <t>16710</t>
  </si>
  <si>
    <t>16711</t>
  </si>
  <si>
    <t>IFTS64 - NET BTAG01</t>
  </si>
  <si>
    <t>16712</t>
  </si>
  <si>
    <t>ETTS showed SR only - no TR/MG shown</t>
  </si>
  <si>
    <t>IFTS65 - NET BTAG01</t>
  </si>
  <si>
    <t>16713</t>
  </si>
  <si>
    <t>AMI77 - SD ERT02</t>
  </si>
  <si>
    <t>16714</t>
  </si>
  <si>
    <t>QATAR72 - PT IFB02</t>
  </si>
  <si>
    <t>16715</t>
  </si>
  <si>
    <t>AMI71 - SD COMAOAG01</t>
  </si>
  <si>
    <t>16716</t>
  </si>
  <si>
    <t>AMI73 - SD COMAOAG01</t>
  </si>
  <si>
    <t>16717</t>
  </si>
  <si>
    <t>IFTS72 - FMSC OBFM01</t>
  </si>
  <si>
    <t>16718</t>
  </si>
  <si>
    <t>16719</t>
  </si>
  <si>
    <t>AMI76 - SD ERT02</t>
  </si>
  <si>
    <t>16720</t>
  </si>
  <si>
    <t>QATAR76 - PT LLF01</t>
  </si>
  <si>
    <t>16721</t>
  </si>
  <si>
    <t>QATAR78 - PT LLF01</t>
  </si>
  <si>
    <t>16722</t>
  </si>
  <si>
    <t>AMI81 - SD ERT02</t>
  </si>
  <si>
    <t>16723</t>
  </si>
  <si>
    <t>QATAR66 - PT LLF01</t>
  </si>
  <si>
    <t>16724</t>
  </si>
  <si>
    <t>IFTS74 - FMSC OBFM02</t>
  </si>
  <si>
    <t>16725</t>
  </si>
  <si>
    <t>16726</t>
  </si>
  <si>
    <t xml:space="preserve">Heading course selector: if pushed, it doesn't center heading bug </t>
  </si>
  <si>
    <t>IFTS75 - FMSC OBFM02</t>
  </si>
  <si>
    <t>16727</t>
  </si>
  <si>
    <t>16728</t>
  </si>
  <si>
    <t>QATAR77 - PT NAVB01</t>
  </si>
  <si>
    <t>16729</t>
  </si>
  <si>
    <t>AMI79 - SD ERT02</t>
  </si>
  <si>
    <t>16730</t>
  </si>
  <si>
    <t>IFTS73 - FMSC OBFM01</t>
  </si>
  <si>
    <t>16731</t>
  </si>
  <si>
    <t>16732</t>
  </si>
  <si>
    <t>IFTS64 - NET BTAG02</t>
  </si>
  <si>
    <t>16733</t>
  </si>
  <si>
    <t>IFTS65 - NET BTAG02</t>
  </si>
  <si>
    <t>16734</t>
  </si>
  <si>
    <t>16735</t>
  </si>
  <si>
    <t>AMI77 - SD AAR01</t>
  </si>
  <si>
    <t>16736</t>
  </si>
  <si>
    <t>QATAR78 - PT LLF02</t>
  </si>
  <si>
    <t>16737</t>
  </si>
  <si>
    <t>IFTS72 - FMSC OBFM02</t>
  </si>
  <si>
    <t>16738</t>
  </si>
  <si>
    <t>16739</t>
  </si>
  <si>
    <t>QATAR76 - PT LLF02</t>
  </si>
  <si>
    <t>16740</t>
  </si>
  <si>
    <t>QATAR66 - PT LLF02</t>
  </si>
  <si>
    <t>16741</t>
  </si>
  <si>
    <t>Multiple CGF issues with tanker/CGF window. Despite crash inhibit,ac crashed on contact with tanker.</t>
  </si>
  <si>
    <t>IFTS75 - PT AAR01</t>
  </si>
  <si>
    <t>16742</t>
  </si>
  <si>
    <t>QATAR75 - PT IF02</t>
  </si>
  <si>
    <t>16743</t>
  </si>
  <si>
    <t>HDG knob u/s @cockpit</t>
  </si>
  <si>
    <t>Please see dr-25-2884 06/07/2025</t>
  </si>
  <si>
    <t>IFTS73 - FMSC OBFM02</t>
  </si>
  <si>
    <t>16744</t>
  </si>
  <si>
    <t>16745</t>
  </si>
  <si>
    <t>AMI78 - SD AAR01</t>
  </si>
  <si>
    <t>16746</t>
  </si>
  <si>
    <t>IFTS41 - SD ADCA01</t>
  </si>
  <si>
    <t>16747</t>
  </si>
  <si>
    <t>IFTS42 - SD ADCA01</t>
  </si>
  <si>
    <t>16748</t>
  </si>
  <si>
    <t>IFTS81 - PT AAR01</t>
  </si>
  <si>
    <t>16749</t>
  </si>
  <si>
    <t>IFTS80 - PT AAR01</t>
  </si>
  <si>
    <t>16750</t>
  </si>
  <si>
    <t>AMI34 - SD HACM01</t>
  </si>
  <si>
    <t>16751</t>
  </si>
  <si>
    <t>16752</t>
  </si>
  <si>
    <t>QATAR63 - NET BTLLB01</t>
  </si>
  <si>
    <t>16753</t>
  </si>
  <si>
    <t>FMS crashed</t>
  </si>
  <si>
    <t>QATAR68 - NET BTLLB01</t>
  </si>
  <si>
    <t>16754</t>
  </si>
  <si>
    <t>QATAR72 - PT IFB03</t>
  </si>
  <si>
    <t>16755</t>
  </si>
  <si>
    <t>IFTS48 - SD OACM01</t>
  </si>
  <si>
    <t>16756</t>
  </si>
  <si>
    <t>16757</t>
  </si>
  <si>
    <t>IFTS70 - FMS NVG01</t>
  </si>
  <si>
    <t>16758</t>
  </si>
  <si>
    <t>AMI82 - SD AAR01</t>
  </si>
  <si>
    <t>16759</t>
  </si>
  <si>
    <t>QATAR76 - PT NAVB02</t>
  </si>
  <si>
    <t>16760</t>
  </si>
  <si>
    <t>IFTS42 - SD ADCA02</t>
  </si>
  <si>
    <t>16761</t>
  </si>
  <si>
    <t>IFTS41 - SD ADCA02</t>
  </si>
  <si>
    <t>16762</t>
  </si>
  <si>
    <t>IFTS71 - FMS NVG01</t>
  </si>
  <si>
    <t>16763</t>
  </si>
  <si>
    <t>IFTS81 - PT NAV02</t>
  </si>
  <si>
    <t>16764</t>
  </si>
  <si>
    <t>AMI34 - SD HACM02</t>
  </si>
  <si>
    <t>16765</t>
  </si>
  <si>
    <t>16766</t>
  </si>
  <si>
    <t>QATAR68 - NET BTLLB02</t>
  </si>
  <si>
    <t>16767</t>
  </si>
  <si>
    <t>QATAR63 - NET BTLLB02</t>
  </si>
  <si>
    <t>16768</t>
  </si>
  <si>
    <t>AMI80 - SD AAR01</t>
  </si>
  <si>
    <t>16769</t>
  </si>
  <si>
    <t>IFTS50 - SD OACM01</t>
  </si>
  <si>
    <t>16770</t>
  </si>
  <si>
    <t>16771</t>
  </si>
  <si>
    <t>QATAR70 - FMS EMRB01</t>
  </si>
  <si>
    <t>16772</t>
  </si>
  <si>
    <t>QATAR75 - FMS EMRB01</t>
  </si>
  <si>
    <t>16773</t>
  </si>
  <si>
    <t>QATAR72 - PT IF01</t>
  </si>
  <si>
    <t>16774</t>
  </si>
  <si>
    <t>AP unable to track a VOR in Alghero (VOR 02)</t>
  </si>
  <si>
    <t>QATAR71 - PT IF02</t>
  </si>
  <si>
    <t>16775</t>
  </si>
  <si>
    <t>IFTS71 - NET BFFNVG01</t>
  </si>
  <si>
    <t>16776</t>
  </si>
  <si>
    <t>Visual loading issues/low resolution</t>
  </si>
  <si>
    <t>16777</t>
  </si>
  <si>
    <t>QATAR77 - NET BTLLB01</t>
  </si>
  <si>
    <t>16778</t>
  </si>
  <si>
    <t>16779</t>
  </si>
  <si>
    <t>AMI76 - SD AAR01</t>
  </si>
  <si>
    <t>16780</t>
  </si>
  <si>
    <t>IFTS81 - FMSC BFM01</t>
  </si>
  <si>
    <t>16781</t>
  </si>
  <si>
    <t>16782</t>
  </si>
  <si>
    <t>IFTS72 - FMSC DBFM01</t>
  </si>
  <si>
    <t>16783</t>
  </si>
  <si>
    <t>16784</t>
  </si>
  <si>
    <t>IFTS75 - PT NAV01</t>
  </si>
  <si>
    <t>16785</t>
  </si>
  <si>
    <t>IFTS73 - PT NAV02</t>
  </si>
  <si>
    <t>16786</t>
  </si>
  <si>
    <t>IFTS74 - FMSC DBFM01</t>
  </si>
  <si>
    <t>16787</t>
  </si>
  <si>
    <t>16788</t>
  </si>
  <si>
    <t>IFTS80 - FMSC BFM01</t>
  </si>
  <si>
    <t>16789</t>
  </si>
  <si>
    <t>16790</t>
  </si>
  <si>
    <t>QATAR76 - PT NAV01</t>
  </si>
  <si>
    <t>16791</t>
  </si>
  <si>
    <t>IFTS57 - NET ATAG02</t>
  </si>
  <si>
    <t>16792</t>
  </si>
  <si>
    <t>16793</t>
  </si>
  <si>
    <t>QATAR66 - NET BTLLB01</t>
  </si>
  <si>
    <t>16794</t>
  </si>
  <si>
    <t>QATAR78 - NET BTLLB01</t>
  </si>
  <si>
    <t>16795</t>
  </si>
  <si>
    <t>06:40</t>
  </si>
  <si>
    <t xml:space="preserve">Upper left corner of projection was full black rendering pop up execution and TGP PID </t>
  </si>
  <si>
    <t>The upper-left area of the dome remained black with no image, the projector was not projecting anything. A shutdown and restart of the projector were performed, but without success. Part of the visual system was unloaded from the launchpad and the OTWs were checked, but no issues were found. Using the Snapshot Utility, it was discovered that OTW4 was not generating images. By then, there was no longer enough time to restore the session, and the IP decided on DNCO. The issue was later resolved by unloading the entire simulation and restarting OTW4.</t>
  </si>
  <si>
    <t>AMI78 - SD SLL01</t>
  </si>
  <si>
    <t>16796</t>
  </si>
  <si>
    <t>IFTS64 - NET ATAG01</t>
  </si>
  <si>
    <t>16797</t>
  </si>
  <si>
    <t>IFTS65 - NET ATAG01</t>
  </si>
  <si>
    <t>16798</t>
  </si>
  <si>
    <t>IFTS75 - FMSC DBFM01</t>
  </si>
  <si>
    <t>16799</t>
  </si>
  <si>
    <t>16800</t>
  </si>
  <si>
    <t>AMI81 - SD AAR01</t>
  </si>
  <si>
    <t>16801</t>
  </si>
  <si>
    <t>QATAR72 - PT IF02</t>
  </si>
  <si>
    <t>16802</t>
  </si>
  <si>
    <t>QATAR40 - PT LLFB01</t>
  </si>
  <si>
    <t>16803</t>
  </si>
  <si>
    <t>IFTS79 - FMS NIT01</t>
  </si>
  <si>
    <t>16804</t>
  </si>
  <si>
    <t>IFTS77 - PT NIT01</t>
  </si>
  <si>
    <t>16805</t>
  </si>
  <si>
    <t>QATAR77 - NET BTLLB02</t>
  </si>
  <si>
    <t>16806</t>
  </si>
  <si>
    <t>QATAR76 - NET BTLLB01</t>
  </si>
  <si>
    <t>16807</t>
  </si>
  <si>
    <t>AMI77 - SD CASV01</t>
  </si>
  <si>
    <t>16808</t>
  </si>
  <si>
    <t>QATAR78 - NET BTLLB02</t>
  </si>
  <si>
    <t>16809</t>
  </si>
  <si>
    <t>QATAR66 - NET BTLLB02</t>
  </si>
  <si>
    <t>16810</t>
  </si>
  <si>
    <t>IFTS81 - FMSC BFM02</t>
  </si>
  <si>
    <t>16811</t>
  </si>
  <si>
    <t>16812</t>
  </si>
  <si>
    <t>CGF coordinates, visuals not ideal</t>
  </si>
  <si>
    <t>AMI80 - SD CASV01</t>
  </si>
  <si>
    <t>16813</t>
  </si>
  <si>
    <t>QATAR73 - PT IFB03</t>
  </si>
  <si>
    <t>16814</t>
  </si>
  <si>
    <t>IFTS80 - FMSC BFM02</t>
  </si>
  <si>
    <t>16815</t>
  </si>
  <si>
    <t>16816</t>
  </si>
  <si>
    <t>AMI76 - SD CASV01</t>
  </si>
  <si>
    <t>16817</t>
  </si>
  <si>
    <t>AMI79 - SD AAR01</t>
  </si>
  <si>
    <t>16818</t>
  </si>
  <si>
    <t>IFTS83 - PT NAV01</t>
  </si>
  <si>
    <t>16819</t>
  </si>
  <si>
    <t>IFTS82 - PT NAV02</t>
  </si>
  <si>
    <t>16820</t>
  </si>
  <si>
    <t>Visuals/Coordinates.</t>
  </si>
  <si>
    <t>AMI79 - SD CASV01</t>
  </si>
  <si>
    <t>16821</t>
  </si>
  <si>
    <t>16822</t>
  </si>
  <si>
    <t>QATAR76 - NET BTLLB02</t>
  </si>
  <si>
    <t>16823</t>
  </si>
  <si>
    <t>16824</t>
  </si>
  <si>
    <t>PT IF02 PAT02</t>
  </si>
  <si>
    <t>No IP present</t>
  </si>
  <si>
    <t>QATAR72 - PT IF02 PAT02</t>
  </si>
  <si>
    <t>16825</t>
  </si>
  <si>
    <t>IFTS65 - NET ATAG02</t>
  </si>
  <si>
    <t>16826</t>
  </si>
  <si>
    <t>IFTS64 - NET ATAG02</t>
  </si>
  <si>
    <t>16827</t>
  </si>
  <si>
    <t>IFTS79 - FMSC BFM01</t>
  </si>
  <si>
    <t>16828</t>
  </si>
  <si>
    <t>16829</t>
  </si>
  <si>
    <t>IFTS77 - FMSC BFM01</t>
  </si>
  <si>
    <t>16830</t>
  </si>
  <si>
    <t>16831</t>
  </si>
  <si>
    <t>Please change headset ear/mouth piece covers! They smell bad :)</t>
  </si>
  <si>
    <t>Headphones and headset covers have been checked and disinfected</t>
  </si>
  <si>
    <t>QATAR40 - PT LLF01</t>
  </si>
  <si>
    <t>16832</t>
  </si>
  <si>
    <t>IFTS72 - PT ERT01</t>
  </si>
  <si>
    <t>16833</t>
  </si>
  <si>
    <t>16834</t>
  </si>
  <si>
    <t>AMI81 - SD CASV01</t>
  </si>
  <si>
    <t>16835</t>
  </si>
  <si>
    <t>QATAR68 - PT NAV02</t>
  </si>
  <si>
    <t>16836</t>
  </si>
  <si>
    <t>QATAR63 - PT NAVB02</t>
  </si>
  <si>
    <t>16837</t>
  </si>
  <si>
    <t>AMI82 - SD CASP01</t>
  </si>
  <si>
    <t>16838</t>
  </si>
  <si>
    <t>AMI79 - SD CASP01</t>
  </si>
  <si>
    <t>16839</t>
  </si>
  <si>
    <t>IFTS80 - FMSC OBFM01</t>
  </si>
  <si>
    <t>16840</t>
  </si>
  <si>
    <t>16841</t>
  </si>
  <si>
    <t>IFTS74 - PT ERT01</t>
  </si>
  <si>
    <t>16842</t>
  </si>
  <si>
    <t>IFTS81 - FMSC OBFM01</t>
  </si>
  <si>
    <t>16843</t>
  </si>
  <si>
    <t>16844</t>
  </si>
  <si>
    <t>SD SLL01 CPL01</t>
  </si>
  <si>
    <t>AMI78 - SD SLL01 CPL01</t>
  </si>
  <si>
    <t>16845</t>
  </si>
  <si>
    <t>IFTS73 - PT ERT01</t>
  </si>
  <si>
    <t>16846</t>
  </si>
  <si>
    <t>IFTS80 - FMSC OBFM02</t>
  </si>
  <si>
    <t>16847</t>
  </si>
  <si>
    <t>16848</t>
  </si>
  <si>
    <t xml:space="preserve">ATS 0'speed, ATS 0'limit do not work </t>
  </si>
  <si>
    <t>IFTS75 - PT ERT01</t>
  </si>
  <si>
    <t>16849</t>
  </si>
  <si>
    <t>QATAR73 - PT IF02</t>
  </si>
  <si>
    <t>16850</t>
  </si>
  <si>
    <t>IFTS77 - FMSC BFM02</t>
  </si>
  <si>
    <t>16851</t>
  </si>
  <si>
    <t>16852</t>
  </si>
  <si>
    <t>IFTS79 - FMSC BFM02</t>
  </si>
  <si>
    <t>16853</t>
  </si>
  <si>
    <t>16854</t>
  </si>
  <si>
    <t>IFTS73 - PT ERT02</t>
  </si>
  <si>
    <t>16855</t>
  </si>
  <si>
    <t>UFCP on ios display not changing with sim, also glareshields.</t>
  </si>
  <si>
    <t>IFTS66 - NET OCAAA01</t>
  </si>
  <si>
    <t>16856</t>
  </si>
  <si>
    <t>IFTS67 - NET OCAAA01</t>
  </si>
  <si>
    <t>16857</t>
  </si>
  <si>
    <t>AMI78 - SD SLL02</t>
  </si>
  <si>
    <t>16858</t>
  </si>
  <si>
    <t>IFTS81 - FMSC OBFM02</t>
  </si>
  <si>
    <t>16859</t>
  </si>
  <si>
    <t>16860</t>
  </si>
  <si>
    <t>IFTS69 - PT R2R01</t>
  </si>
  <si>
    <t>16861</t>
  </si>
  <si>
    <t>AMI82 - SD CASV01</t>
  </si>
  <si>
    <t>16862</t>
  </si>
  <si>
    <t>QATAR40 - PT LLF02</t>
  </si>
  <si>
    <t>16863</t>
  </si>
  <si>
    <t>AMI77 - SD CASP01</t>
  </si>
  <si>
    <t>16864</t>
  </si>
  <si>
    <t>AMI81 - SD CASP01</t>
  </si>
  <si>
    <t>16865</t>
  </si>
  <si>
    <t>IFTS49 - SD AAR01</t>
  </si>
  <si>
    <t>16866</t>
  </si>
  <si>
    <t>QATAR63 - PT NAV01</t>
  </si>
  <si>
    <t>16867</t>
  </si>
  <si>
    <t>IFTS83 - PT NAV02</t>
  </si>
  <si>
    <t>16868</t>
  </si>
  <si>
    <t>QATAR68 - PT NIT01</t>
  </si>
  <si>
    <t>16869</t>
  </si>
  <si>
    <t>AMI83 - SD AAR01</t>
  </si>
  <si>
    <t>16870</t>
  </si>
  <si>
    <t>AMI76 - SD CASP01</t>
  </si>
  <si>
    <t>16871</t>
  </si>
  <si>
    <t>Poor IOS integration for CAS.</t>
  </si>
  <si>
    <t>AMI80 - SD CASP01</t>
  </si>
  <si>
    <t>16872</t>
  </si>
  <si>
    <t>IFTS81 - FMS NIT01</t>
  </si>
  <si>
    <t>16873</t>
  </si>
  <si>
    <t>QATAR71 - FMS EMRB01</t>
  </si>
  <si>
    <t>16874</t>
  </si>
  <si>
    <t>QATAR70 - PT NAVB01</t>
  </si>
  <si>
    <t>16875</t>
  </si>
  <si>
    <t>IFTS74 - FMSC DBFM02</t>
  </si>
  <si>
    <t>16876</t>
  </si>
  <si>
    <t>Comms with a very "metallic" sound fro IOS. Improved later in the event.</t>
  </si>
  <si>
    <t>16877</t>
  </si>
  <si>
    <t>IFTS82 - FMSC BFM01</t>
  </si>
  <si>
    <t>16878</t>
  </si>
  <si>
    <t>16879</t>
  </si>
  <si>
    <t>QATAR75 - PT NAVB01</t>
  </si>
  <si>
    <t>16880</t>
  </si>
  <si>
    <t>IFTS66 - NET OCAAG01</t>
  </si>
  <si>
    <t>16881</t>
  </si>
  <si>
    <t>IFTS67 - NET OCAAG01</t>
  </si>
  <si>
    <t>16882</t>
  </si>
  <si>
    <t>IFTS77 - FMSC OBFM01</t>
  </si>
  <si>
    <t>16883</t>
  </si>
  <si>
    <t>16884</t>
  </si>
  <si>
    <t>QATAR74 - FMS EMRB01</t>
  </si>
  <si>
    <t>16885</t>
  </si>
  <si>
    <t>AMI78 - SD PGM01</t>
  </si>
  <si>
    <t>16886</t>
  </si>
  <si>
    <t>IFTS79 - FMSC OBFM01</t>
  </si>
  <si>
    <t>16887</t>
  </si>
  <si>
    <t>16888</t>
  </si>
  <si>
    <t>IFTS42 - SD AI01</t>
  </si>
  <si>
    <t>16889</t>
  </si>
  <si>
    <t>ETU crashed when MIG29 radar activated</t>
  </si>
  <si>
    <t>IFTS41 - SD AI01</t>
  </si>
  <si>
    <t>16890</t>
  </si>
  <si>
    <t>IFTS73 - FMSC DBFM01</t>
  </si>
  <si>
    <t>16891</t>
  </si>
  <si>
    <t>16892</t>
  </si>
  <si>
    <t>IFTS57 - NET OCAAA01</t>
  </si>
  <si>
    <t>16893</t>
  </si>
  <si>
    <t>IFTS55 - NET OCAAA01</t>
  </si>
  <si>
    <t>16894</t>
  </si>
  <si>
    <t>IFTS69 - PT R2R02</t>
  </si>
  <si>
    <t>16895</t>
  </si>
  <si>
    <t>IFTS55 - NET OCAAG01</t>
  </si>
  <si>
    <t>16896</t>
  </si>
  <si>
    <t>IFTS57 - NET OCAAG01</t>
  </si>
  <si>
    <t>16897</t>
  </si>
  <si>
    <t>IFTS72 - FMSC DBFM02</t>
  </si>
  <si>
    <t>16898</t>
  </si>
  <si>
    <t>16899</t>
  </si>
  <si>
    <t>QATAR73 - FMS EMRB01</t>
  </si>
  <si>
    <t>16900</t>
  </si>
  <si>
    <t>IFTS79 - FMSC OBFM02</t>
  </si>
  <si>
    <t>16901</t>
  </si>
  <si>
    <t>16902</t>
  </si>
  <si>
    <t>IFTS77 - FMSC OBFM02</t>
  </si>
  <si>
    <t>16903</t>
  </si>
  <si>
    <t>16904</t>
  </si>
  <si>
    <t>QATAR72 - FMS EMRB01</t>
  </si>
  <si>
    <t>16905</t>
  </si>
  <si>
    <t>IFTS83 - FMSC BFM01</t>
  </si>
  <si>
    <t>16906</t>
  </si>
  <si>
    <t>16907</t>
  </si>
  <si>
    <t>IFTS49 - SD NVG01</t>
  </si>
  <si>
    <t>16908</t>
  </si>
  <si>
    <t>QATAR74 - FMS EMR01</t>
  </si>
  <si>
    <t>16909</t>
  </si>
  <si>
    <t>IFTS42 - SD TINVG01</t>
  </si>
  <si>
    <t>16910</t>
  </si>
  <si>
    <t>AMI78 - SD NAV01</t>
  </si>
  <si>
    <t>16911</t>
  </si>
  <si>
    <t>IFTS68 - PT R2R01</t>
  </si>
  <si>
    <t>16912</t>
  </si>
  <si>
    <t>IFTS81 - PT ERT01</t>
  </si>
  <si>
    <t>16913</t>
  </si>
  <si>
    <t>IFTS80 - PT ERT01</t>
  </si>
  <si>
    <t>16914</t>
  </si>
  <si>
    <t>IFTS82 - FMSC BFM02</t>
  </si>
  <si>
    <t>16915</t>
  </si>
  <si>
    <t>16916</t>
  </si>
  <si>
    <t>IFTS83 - FMSC BFM02</t>
  </si>
  <si>
    <t>16917</t>
  </si>
  <si>
    <t>Pulls up
Audio = no, ICS and vox no working correctly</t>
  </si>
  <si>
    <t>16918</t>
  </si>
  <si>
    <t>IFTS73 - FMSC DBFM02</t>
  </si>
  <si>
    <t>16919</t>
  </si>
  <si>
    <t>16920</t>
  </si>
  <si>
    <t>IFTS75 - FMSC DBFM02</t>
  </si>
  <si>
    <t>16921</t>
  </si>
  <si>
    <t>16922</t>
  </si>
  <si>
    <t>IFTS68 - PT R2R02</t>
  </si>
  <si>
    <t>16923</t>
  </si>
  <si>
    <t>IFTS82 - FMSC OBFM01</t>
  </si>
  <si>
    <t>16924</t>
  </si>
  <si>
    <t>IFTS - SUPP</t>
  </si>
  <si>
    <t>16925</t>
  </si>
  <si>
    <t>AMI77 - SD OBFM01</t>
  </si>
  <si>
    <t>16926</t>
  </si>
  <si>
    <t>AMI79 - SUPP</t>
  </si>
  <si>
    <t>16927</t>
  </si>
  <si>
    <t>AMI79 - SD OBFM01</t>
  </si>
  <si>
    <t>16928</t>
  </si>
  <si>
    <t>AMI77 - SUPP</t>
  </si>
  <si>
    <t>16929</t>
  </si>
  <si>
    <t>IFTS79 - PT ERT01</t>
  </si>
  <si>
    <t>16930</t>
  </si>
  <si>
    <t>IFTS43 - FMSC OBFM01</t>
  </si>
  <si>
    <t>16931</t>
  </si>
  <si>
    <t>16932</t>
  </si>
  <si>
    <t>AMI82 - SD OBFM01</t>
  </si>
  <si>
    <t>16933</t>
  </si>
  <si>
    <t>AMI81 - SUPP</t>
  </si>
  <si>
    <t>16934</t>
  </si>
  <si>
    <t>AMI81 - SD OBFM01</t>
  </si>
  <si>
    <t>16935</t>
  </si>
  <si>
    <t>AMI82 - SUPP</t>
  </si>
  <si>
    <t>16936</t>
  </si>
  <si>
    <t>IFTS41 - SD AI02</t>
  </si>
  <si>
    <t>16937</t>
  </si>
  <si>
    <t>IFTS42 - SD AI02</t>
  </si>
  <si>
    <t>16938</t>
  </si>
  <si>
    <t>AMI83 - SD OBFM01</t>
  </si>
  <si>
    <t>16939</t>
  </si>
  <si>
    <t>IP: Needs calibration</t>
  </si>
  <si>
    <t>16940</t>
  </si>
  <si>
    <t>IP: MIG29 radar caused ETU fail</t>
  </si>
  <si>
    <t>IFTS69 - PT BVR01</t>
  </si>
  <si>
    <t>16941</t>
  </si>
  <si>
    <t>IFTS48 - SD DACM01</t>
  </si>
  <si>
    <t>16942</t>
  </si>
  <si>
    <t>16943</t>
  </si>
  <si>
    <t>IFTS49 - SD OBFM01</t>
  </si>
  <si>
    <t>16944</t>
  </si>
  <si>
    <t>16945</t>
  </si>
  <si>
    <t>IFTS64 - NET OCAAA01</t>
  </si>
  <si>
    <t>16946</t>
  </si>
  <si>
    <t>ETTS Not working -&gt; Reset 30min OK</t>
  </si>
  <si>
    <t>IFTS65 - NET OCAAA01</t>
  </si>
  <si>
    <t>16947</t>
  </si>
  <si>
    <t>AMI79 - SD OBFM02</t>
  </si>
  <si>
    <t>16948</t>
  </si>
  <si>
    <t>AMI77 - SD OBFM02</t>
  </si>
  <si>
    <t>16949</t>
  </si>
  <si>
    <t>16950</t>
  </si>
  <si>
    <t>16951</t>
  </si>
  <si>
    <t>QATAR19 - NET BTLLB01</t>
  </si>
  <si>
    <t>16952</t>
  </si>
  <si>
    <t>16953</t>
  </si>
  <si>
    <t>AMI81 - SD OBFM02</t>
  </si>
  <si>
    <t>16954</t>
  </si>
  <si>
    <t>AMI82 - SD OBFM02</t>
  </si>
  <si>
    <t>16955</t>
  </si>
  <si>
    <t>16956</t>
  </si>
  <si>
    <t>16957</t>
  </si>
  <si>
    <t>IFTS68 - PT BVR01</t>
  </si>
  <si>
    <t>16958</t>
  </si>
  <si>
    <t>IFTS 22-05 QATAR</t>
  </si>
  <si>
    <t>QATAR5 - FMS EMR01</t>
  </si>
  <si>
    <t>16959</t>
  </si>
  <si>
    <t>IFTS43 - FMSC OBFM02</t>
  </si>
  <si>
    <t>16960</t>
  </si>
  <si>
    <t>16961</t>
  </si>
  <si>
    <t>IFTS82 - FMSC OBFM02</t>
  </si>
  <si>
    <t>16962</t>
  </si>
  <si>
    <t>16963</t>
  </si>
  <si>
    <t>IFTS77 - PT ERT01</t>
  </si>
  <si>
    <t>16964</t>
  </si>
  <si>
    <t>IFTS50 - SD DACM01</t>
  </si>
  <si>
    <t>16965</t>
  </si>
  <si>
    <t>16966</t>
  </si>
  <si>
    <t>IFTS65 - NET OCAAG01</t>
  </si>
  <si>
    <t>16967</t>
  </si>
  <si>
    <t>IFTS64 - NET OCAAG01</t>
  </si>
  <si>
    <t>16968</t>
  </si>
  <si>
    <t>AMI76 - SD OBFM01</t>
  </si>
  <si>
    <t>16969</t>
  </si>
  <si>
    <t>AMI80 - SUPP</t>
  </si>
  <si>
    <t>16970</t>
  </si>
  <si>
    <t>AMI80 - SD OBFM01</t>
  </si>
  <si>
    <t>16971</t>
  </si>
  <si>
    <t>AMI76 - SUPP</t>
  </si>
  <si>
    <t>16972</t>
  </si>
  <si>
    <t>QATAR40 - NET BTLLB02</t>
  </si>
  <si>
    <t>16973</t>
  </si>
  <si>
    <t>16974</t>
  </si>
  <si>
    <t>QATAR71 - PT NAVB01</t>
  </si>
  <si>
    <t>16975</t>
  </si>
  <si>
    <t>IFTS68 - PT BVR02</t>
  </si>
  <si>
    <t>16976</t>
  </si>
  <si>
    <t>IFTS69 - PT BVR02</t>
  </si>
  <si>
    <t>16977</t>
  </si>
  <si>
    <t>AMI83 - SD DBFM01</t>
  </si>
  <si>
    <t>16978</t>
  </si>
  <si>
    <t>16979</t>
  </si>
  <si>
    <t>IFTS49 - SD DBFM01</t>
  </si>
  <si>
    <t>16980</t>
  </si>
  <si>
    <t>16981</t>
  </si>
  <si>
    <t>QATAR75 - FMS EMR01</t>
  </si>
  <si>
    <t>16982</t>
  </si>
  <si>
    <t>AMI80 - SD OBFM02</t>
  </si>
  <si>
    <t>16983</t>
  </si>
  <si>
    <t>16984</t>
  </si>
  <si>
    <t>AMI76 - SD OBFM02</t>
  </si>
  <si>
    <t>16985</t>
  </si>
  <si>
    <t>16986</t>
  </si>
  <si>
    <t>IFTS71 - PT R2R01</t>
  </si>
  <si>
    <t>16987</t>
  </si>
  <si>
    <t>IFTS70 - PT R2R01</t>
  </si>
  <si>
    <t>16988</t>
  </si>
  <si>
    <t>AMI78 - SD PGM02</t>
  </si>
  <si>
    <t>16989</t>
  </si>
  <si>
    <t>16990</t>
  </si>
  <si>
    <t>IFTS75 - FMSC HBFM01</t>
  </si>
  <si>
    <t>16991</t>
  </si>
  <si>
    <t>16992</t>
  </si>
  <si>
    <t>AMI77 - SD ERT01</t>
  </si>
  <si>
    <t>16993</t>
  </si>
  <si>
    <t>AMI81 - SD ERT01</t>
  </si>
  <si>
    <t>16994</t>
  </si>
  <si>
    <t>IFTS41 - SD AAI01</t>
  </si>
  <si>
    <t>16995</t>
  </si>
  <si>
    <t>IFTS42 - SD AAI01</t>
  </si>
  <si>
    <t>16996</t>
  </si>
  <si>
    <t>IFTS74 - FMSC HBFM01</t>
  </si>
  <si>
    <t>16997</t>
  </si>
  <si>
    <t>16998</t>
  </si>
  <si>
    <t>AMI79 - SD ERT01</t>
  </si>
  <si>
    <t>16999</t>
  </si>
  <si>
    <t>IFTS80 - FMSC DBFM01</t>
  </si>
  <si>
    <t>17000</t>
  </si>
  <si>
    <t>17001</t>
  </si>
  <si>
    <t>IFTS72 - FMSC HBFM01</t>
  </si>
  <si>
    <t>17002</t>
  </si>
  <si>
    <t>17003</t>
  </si>
  <si>
    <t>ULTD not rdy</t>
  </si>
  <si>
    <t>Problems during loading, we had to restart AVNs PCs</t>
  </si>
  <si>
    <t>IFTS - NET QRA01</t>
  </si>
  <si>
    <t>17004</t>
  </si>
  <si>
    <t>ULTD not ready =&gt; is okay</t>
  </si>
  <si>
    <t>IFTS69 - NET QRA01</t>
  </si>
  <si>
    <t>17005</t>
  </si>
  <si>
    <t>IFTS77 - FMSC DBFM01</t>
  </si>
  <si>
    <t>17006</t>
  </si>
  <si>
    <t>17007</t>
  </si>
  <si>
    <t>IFTS79 - FMSC DBFM01</t>
  </si>
  <si>
    <t>17008</t>
  </si>
  <si>
    <t>17009</t>
  </si>
  <si>
    <t>QATAR72 - PT NAVB01</t>
  </si>
  <si>
    <t>17010</t>
  </si>
  <si>
    <t>QATAR - PT NAV02</t>
  </si>
  <si>
    <t>17011</t>
  </si>
  <si>
    <t>17012</t>
  </si>
  <si>
    <t>17013</t>
  </si>
  <si>
    <t>IFTS42 - SD AAI02</t>
  </si>
  <si>
    <t>17014</t>
  </si>
  <si>
    <t>IFTS41 - SD AAI02</t>
  </si>
  <si>
    <t>17015</t>
  </si>
  <si>
    <t>IFTS70 - PT R2R02</t>
  </si>
  <si>
    <t>17016</t>
  </si>
  <si>
    <t>Pedals are stuck, moved to ULTD 2</t>
  </si>
  <si>
    <t>Pedals were not adjustable due mechanical issue.</t>
  </si>
  <si>
    <t>IFTS71 - PT R2R02</t>
  </si>
  <si>
    <t>17017</t>
  </si>
  <si>
    <t>IFTS74 - FMSC HBFM02</t>
  </si>
  <si>
    <t>17018</t>
  </si>
  <si>
    <t>17019</t>
  </si>
  <si>
    <t>IFTS72 - FMSC HBFM02</t>
  </si>
  <si>
    <t>17020</t>
  </si>
  <si>
    <t>17021</t>
  </si>
  <si>
    <t>AMI34 - SD TI01</t>
  </si>
  <si>
    <t>17022</t>
  </si>
  <si>
    <t>AMI82 - SD ERT01</t>
  </si>
  <si>
    <t>17023</t>
  </si>
  <si>
    <t>SH-25-4603</t>
  </si>
  <si>
    <t>Sessione moved from ULTD 1</t>
  </si>
  <si>
    <t>17024</t>
  </si>
  <si>
    <t>IFTS75 - FMSC HBFM02</t>
  </si>
  <si>
    <t>17025</t>
  </si>
  <si>
    <t>17026</t>
  </si>
  <si>
    <t>IFTS69 - NET QRA02</t>
  </si>
  <si>
    <t>17027</t>
  </si>
  <si>
    <t>IFTS68 - NET QRA02</t>
  </si>
  <si>
    <t>17028</t>
  </si>
  <si>
    <t>IP: R ESS BUS IOS Display do not match cockpit</t>
  </si>
  <si>
    <t xml:space="preserve">Tech: No maintenance calls received. </t>
  </si>
  <si>
    <t>IFTS83 - PT ERT01</t>
  </si>
  <si>
    <t>17029</t>
  </si>
  <si>
    <t>AMI80 - SD ERT01</t>
  </si>
  <si>
    <t>17030</t>
  </si>
  <si>
    <t>IFTS77 - FMSC DBFM02</t>
  </si>
  <si>
    <t>17031</t>
  </si>
  <si>
    <t>17032</t>
  </si>
  <si>
    <t>IFTS79 - FMSC DBFM02</t>
  </si>
  <si>
    <t>17033</t>
  </si>
  <si>
    <t>17034</t>
  </si>
  <si>
    <t>QATAR77 - PT NAVB02</t>
  </si>
  <si>
    <t>17035</t>
  </si>
  <si>
    <t>IFTS81 - FMSC DBFM01</t>
  </si>
  <si>
    <t>17036</t>
  </si>
  <si>
    <t>17037</t>
  </si>
  <si>
    <t>17038</t>
  </si>
  <si>
    <t>17039</t>
  </si>
  <si>
    <t>IFTS70 - PT BVR01</t>
  </si>
  <si>
    <t>17040</t>
  </si>
  <si>
    <t>Moved to ULTD 1</t>
  </si>
  <si>
    <t>QATAR75 - PT NAVB02</t>
  </si>
  <si>
    <t>17041</t>
  </si>
  <si>
    <t>AMI78 - SD FLL01</t>
  </si>
  <si>
    <t>17042</t>
  </si>
  <si>
    <t>17043</t>
  </si>
  <si>
    <t>IFTS80 - FMSC DBFM02</t>
  </si>
  <si>
    <t>17044</t>
  </si>
  <si>
    <t>17045</t>
  </si>
  <si>
    <t>IFTS71 - PT BVR01</t>
  </si>
  <si>
    <t>17046</t>
  </si>
  <si>
    <t>QATAR72 - FMS EMR01</t>
  </si>
  <si>
    <t>17047</t>
  </si>
  <si>
    <t>AMI77 - SD DBFM01</t>
  </si>
  <si>
    <t>17048</t>
  </si>
  <si>
    <t>17049</t>
  </si>
  <si>
    <t>AMI79 - SD DBFM01</t>
  </si>
  <si>
    <t>17050</t>
  </si>
  <si>
    <t>17051</t>
  </si>
  <si>
    <t>AMI78 - SD FLL02</t>
  </si>
  <si>
    <t>17052</t>
  </si>
  <si>
    <t>17053</t>
  </si>
  <si>
    <t>AMI76 - SD ERT01</t>
  </si>
  <si>
    <t>17054</t>
  </si>
  <si>
    <t>QATAR77 - PT NAV01</t>
  </si>
  <si>
    <t>17055</t>
  </si>
  <si>
    <t>IFTS83 - FMSC DBFM01</t>
  </si>
  <si>
    <t>17056</t>
  </si>
  <si>
    <t>17057</t>
  </si>
  <si>
    <t>LIFT IFTS 25-03 UK</t>
  </si>
  <si>
    <t>IFTS87 - PT FAM01</t>
  </si>
  <si>
    <t>17058</t>
  </si>
  <si>
    <t>LIFT IFTS QATAR 25-03</t>
  </si>
  <si>
    <t>QATAR81 - PT FAMB01</t>
  </si>
  <si>
    <t>17059</t>
  </si>
  <si>
    <t>FMS EMR01 FAT01</t>
  </si>
  <si>
    <t>QATAR72 - FMS EMR01 FAT01</t>
  </si>
  <si>
    <t>17060</t>
  </si>
  <si>
    <t>AMI34 - SD TI02</t>
  </si>
  <si>
    <t>17061</t>
  </si>
  <si>
    <t>AMI82 - SD DBFM01</t>
  </si>
  <si>
    <t>17062</t>
  </si>
  <si>
    <t>17063</t>
  </si>
  <si>
    <t>Anti-G only inflating</t>
  </si>
  <si>
    <t>Confirmed Anti-G device inflating only, need further tests</t>
  </si>
  <si>
    <t>AMI80 - SD DBFM01</t>
  </si>
  <si>
    <t>17064</t>
  </si>
  <si>
    <t>17065</t>
  </si>
  <si>
    <t>LIFT IFTS 25-03 CAN</t>
  </si>
  <si>
    <t>IFTS86 - PT FAM01</t>
  </si>
  <si>
    <t>17066</t>
  </si>
  <si>
    <t>IFTS85 - PT FAM01</t>
  </si>
  <si>
    <t>17067</t>
  </si>
  <si>
    <t>LIFT IFTS 25-03 JPN</t>
  </si>
  <si>
    <t>IFTS76 - PT FAM01</t>
  </si>
  <si>
    <t>17068</t>
  </si>
  <si>
    <t>IFTS78 - PT FAM01</t>
  </si>
  <si>
    <t>17069</t>
  </si>
  <si>
    <t>17070</t>
  </si>
  <si>
    <t>QATAR83 - PT FAMB01</t>
  </si>
  <si>
    <t>17071</t>
  </si>
  <si>
    <t>ATU ALIGN Issues</t>
  </si>
  <si>
    <t>QATAR84 - PT FAMB01</t>
  </si>
  <si>
    <t>17072</t>
  </si>
  <si>
    <t>QATAR80 - PT FAMB01</t>
  </si>
  <si>
    <t>17073</t>
  </si>
  <si>
    <t>IP forgot to compile the simulator report.</t>
  </si>
  <si>
    <t>QATAR65 - PT NAVB01</t>
  </si>
  <si>
    <t>17074</t>
  </si>
  <si>
    <t>QATAR77 - PT NAV02</t>
  </si>
  <si>
    <t>17075</t>
  </si>
  <si>
    <t>AMI79 - SD DBFM02</t>
  </si>
  <si>
    <t>17076</t>
  </si>
  <si>
    <t>17077</t>
  </si>
  <si>
    <t>AMI77 - SD DBFM02</t>
  </si>
  <si>
    <t>17078</t>
  </si>
  <si>
    <t>17079</t>
  </si>
  <si>
    <t>IFTS81 - FMSC DBFM02</t>
  </si>
  <si>
    <t>17080</t>
  </si>
  <si>
    <t>17081</t>
  </si>
  <si>
    <t>QATAR74 - PT NAVB01</t>
  </si>
  <si>
    <t>17082</t>
  </si>
  <si>
    <t>QATAR79 - PT FAMB01</t>
  </si>
  <si>
    <t>17083</t>
  </si>
  <si>
    <t>AMI80 - SD DBFM02</t>
  </si>
  <si>
    <t>17084</t>
  </si>
  <si>
    <t>17085</t>
  </si>
  <si>
    <t xml:space="preserve">Meccanical / metallic background noise when comunicating from IOS to SIM </t>
  </si>
  <si>
    <t>AMI82 - SD DBFM02</t>
  </si>
  <si>
    <t>17086</t>
  </si>
  <si>
    <t>17087</t>
  </si>
  <si>
    <t>QATAR63 - NET TLL01</t>
  </si>
  <si>
    <t>17088</t>
  </si>
  <si>
    <t>CGF crashed.After crash FMS lost visual with PTT. Ios lost ability to control sim(pause/stop,weather). CGF GUI lost 50% functionality. Need new CGF version.</t>
  </si>
  <si>
    <t>QATAR68 - NET TLL01</t>
  </si>
  <si>
    <t>17089</t>
  </si>
  <si>
    <t>IFTS71 - PT BVR02</t>
  </si>
  <si>
    <t>17090</t>
  </si>
  <si>
    <t>QATAR71 - FMS EMR01</t>
  </si>
  <si>
    <t>17091</t>
  </si>
  <si>
    <t>SH-25-4627</t>
  </si>
  <si>
    <t>Moved from ULTD2</t>
  </si>
  <si>
    <t>17092</t>
  </si>
  <si>
    <t>IFTS83 - FMSC DBFM02</t>
  </si>
  <si>
    <t>17093</t>
  </si>
  <si>
    <t>17094</t>
  </si>
  <si>
    <t>IFTS48 - SD HACM01</t>
  </si>
  <si>
    <t>17095</t>
  </si>
  <si>
    <t>17096</t>
  </si>
  <si>
    <t>IFTS86 - PT FAM02</t>
  </si>
  <si>
    <t>17097</t>
  </si>
  <si>
    <t>IFTS85 - PT FAM02</t>
  </si>
  <si>
    <t>17098</t>
  </si>
  <si>
    <t>IFTS76 - PT FAM02</t>
  </si>
  <si>
    <t>17099</t>
  </si>
  <si>
    <t>IFTS78 - PT FAM02</t>
  </si>
  <si>
    <t>17100</t>
  </si>
  <si>
    <t>QATAR63 - NET TLL02</t>
  </si>
  <si>
    <t>17101</t>
  </si>
  <si>
    <t>QATAR68 - NET TLL02</t>
  </si>
  <si>
    <t>17102</t>
  </si>
  <si>
    <t>AMI76 - SD DBFM01</t>
  </si>
  <si>
    <t>17103</t>
  </si>
  <si>
    <t>17104</t>
  </si>
  <si>
    <t>IFTS50 - SD HACM01</t>
  </si>
  <si>
    <t>17105</t>
  </si>
  <si>
    <t>17106</t>
  </si>
  <si>
    <t>IFTS87 - PT FAM02</t>
  </si>
  <si>
    <t>17107</t>
  </si>
  <si>
    <t>IFTS49 - SD HBFM01</t>
  </si>
  <si>
    <t>17108</t>
  </si>
  <si>
    <t>17109</t>
  </si>
  <si>
    <t>AMI83 - SD HBFM01</t>
  </si>
  <si>
    <t>17110</t>
  </si>
  <si>
    <t>17111</t>
  </si>
  <si>
    <t>17112</t>
  </si>
  <si>
    <t>IFTS71 - NET QRA01</t>
  </si>
  <si>
    <t>17113</t>
  </si>
  <si>
    <t>AMI34 - SD QRA01</t>
  </si>
  <si>
    <t>17114</t>
  </si>
  <si>
    <t>Seat pin does not go in</t>
  </si>
  <si>
    <t>QATAR81 - PT FAM01</t>
  </si>
  <si>
    <t>17115</t>
  </si>
  <si>
    <t>QATAR80 - PT FAM01</t>
  </si>
  <si>
    <t>17116</t>
  </si>
  <si>
    <t>QATAR84 - PT FAM01</t>
  </si>
  <si>
    <t>17117</t>
  </si>
  <si>
    <t>QATAR83 - PT FAM01</t>
  </si>
  <si>
    <t>17118</t>
  </si>
  <si>
    <t>17119</t>
  </si>
  <si>
    <t>QATAR78 - NET TLL01</t>
  </si>
  <si>
    <t>17120</t>
  </si>
  <si>
    <t>AMI81 - SD DBFM01</t>
  </si>
  <si>
    <t>17121</t>
  </si>
  <si>
    <t>17122</t>
  </si>
  <si>
    <t>cursor slew controller appears to be constantly depressed, making it impossible to control acm modes etc.</t>
  </si>
  <si>
    <t>AMI76 - SD DBFM02</t>
  </si>
  <si>
    <t>17123</t>
  </si>
  <si>
    <t>17124</t>
  </si>
  <si>
    <t>QATAR79 - PT FAM01</t>
  </si>
  <si>
    <t>17125</t>
  </si>
  <si>
    <t>IFTS86 - FMS CF01</t>
  </si>
  <si>
    <t>17126</t>
  </si>
  <si>
    <t>IFTS85 - FMS CF01</t>
  </si>
  <si>
    <t>17127</t>
  </si>
  <si>
    <t>IFTS68 - NET DCA01</t>
  </si>
  <si>
    <t>17128</t>
  </si>
  <si>
    <t>IFTS69 - NET DCA01</t>
  </si>
  <si>
    <t>17129</t>
  </si>
  <si>
    <t>Controlli (stick e throttle) alla console non funzionanti, impossibilità di fare una "demo" dalla consolle</t>
  </si>
  <si>
    <t>AMI78 - SD ERT02</t>
  </si>
  <si>
    <t>17130</t>
  </si>
  <si>
    <t>17131</t>
  </si>
  <si>
    <t>15 lost due PTT tech issue</t>
  </si>
  <si>
    <t xml:space="preserve">The session was completed. The seat driver of PTT3 were installed again and the seat worked properly </t>
  </si>
  <si>
    <t>IFTS77 - FMSC HBFM01</t>
  </si>
  <si>
    <t>17132</t>
  </si>
  <si>
    <t>Tech issues-seat Arm/Safe sensor+ETTS</t>
  </si>
  <si>
    <t>17133</t>
  </si>
  <si>
    <t>IFTS79 - FMSC HBFM01</t>
  </si>
  <si>
    <t>17134</t>
  </si>
  <si>
    <t>17135</t>
  </si>
  <si>
    <t>QATAR84 - PT FAM02</t>
  </si>
  <si>
    <t>17136</t>
  </si>
  <si>
    <t>-IFF and UFCP no go
- CAB.P flashing</t>
  </si>
  <si>
    <t>17137</t>
  </si>
  <si>
    <t>IFTS41 - SD COMAOAA01</t>
  </si>
  <si>
    <t>17138</t>
  </si>
  <si>
    <t>IFTS42 - SD COMAOAA01</t>
  </si>
  <si>
    <t>17139</t>
  </si>
  <si>
    <t>QATAR78 - NET TLL02</t>
  </si>
  <si>
    <t>17140</t>
  </si>
  <si>
    <t>17141</t>
  </si>
  <si>
    <t>QATAR83 - PT FAM02</t>
  </si>
  <si>
    <t>17142</t>
  </si>
  <si>
    <t>QATAR81 - PT FAM02</t>
  </si>
  <si>
    <t>17143</t>
  </si>
  <si>
    <t>AMI34 - SD QRA02</t>
  </si>
  <si>
    <t>17144</t>
  </si>
  <si>
    <t>IFTS71 - NET QRA02</t>
  </si>
  <si>
    <t>17145</t>
  </si>
  <si>
    <t>Right IOS cockpit view screen beeps cutting out(shows IOSS of HDMI connection)</t>
  </si>
  <si>
    <t>IFTS81 - FMSC HBFM01</t>
  </si>
  <si>
    <t>17146</t>
  </si>
  <si>
    <t>17147</t>
  </si>
  <si>
    <t>IFTS87 - FMS CF01</t>
  </si>
  <si>
    <t>17148</t>
  </si>
  <si>
    <t>QATAR80 - PT FAM02</t>
  </si>
  <si>
    <t>17149</t>
  </si>
  <si>
    <t xml:space="preserve">The SP didn't bring the cockpit back and he left the seat cover on the ground </t>
  </si>
  <si>
    <t>QATAR66 - NET TLL01</t>
  </si>
  <si>
    <t>17150</t>
  </si>
  <si>
    <t>QATAR77 - NET TLL01</t>
  </si>
  <si>
    <t>17151</t>
  </si>
  <si>
    <t>IFTS69 - NET DCA02</t>
  </si>
  <si>
    <t>17152</t>
  </si>
  <si>
    <t>IFTS68 - NET DCA02</t>
  </si>
  <si>
    <t>17153</t>
  </si>
  <si>
    <t>There were DME lines depisted in the visual</t>
  </si>
  <si>
    <t>IFTS48 - SD AAR01</t>
  </si>
  <si>
    <t>17154</t>
  </si>
  <si>
    <t>QATAR79 - PT FAM02</t>
  </si>
  <si>
    <t>17155</t>
  </si>
  <si>
    <t>IFTS42 - SD COMAOAG01</t>
  </si>
  <si>
    <t>17156</t>
  </si>
  <si>
    <t>IFTS41 - SD COMAOAG01</t>
  </si>
  <si>
    <t>17157</t>
  </si>
  <si>
    <t>AMI82 - SD HBFM01</t>
  </si>
  <si>
    <t>17158</t>
  </si>
  <si>
    <t>17159</t>
  </si>
  <si>
    <t>AMI80 - SD HBFM01</t>
  </si>
  <si>
    <t>17160</t>
  </si>
  <si>
    <t>17161</t>
  </si>
  <si>
    <t>IFTS72 - PT LLF01</t>
  </si>
  <si>
    <t>17162</t>
  </si>
  <si>
    <t>C/P process crashed unable to restore.</t>
  </si>
  <si>
    <t>Throttles unresponsive. In cockpit PC, right MIP was red. Not enough time to unload/reload.</t>
  </si>
  <si>
    <t>QATAR77 - NET TLL02</t>
  </si>
  <si>
    <t>17163</t>
  </si>
  <si>
    <t>incomplete due FMS C/P issues</t>
  </si>
  <si>
    <t>On FMS1 Throttles unresponsive. In cockpit PC, right MIP was red. Not enough time to unload/reload.</t>
  </si>
  <si>
    <t>QATAR66 - NET TLL02</t>
  </si>
  <si>
    <t>17164</t>
  </si>
  <si>
    <t>IFTS76 - FMS CF01</t>
  </si>
  <si>
    <t>17165</t>
  </si>
  <si>
    <t>IFTS78 - FMS CF01</t>
  </si>
  <si>
    <t>17166</t>
  </si>
  <si>
    <t>QATAR78 - PT ERT01</t>
  </si>
  <si>
    <t>17167</t>
  </si>
  <si>
    <t>QATAR63 - PT ERT01</t>
  </si>
  <si>
    <t>17168</t>
  </si>
  <si>
    <t>AMI80 - SD HBFM02</t>
  </si>
  <si>
    <t>17169</t>
  </si>
  <si>
    <t>17170</t>
  </si>
  <si>
    <t>IOS comm box does not work effectively (metallic background noise).</t>
  </si>
  <si>
    <t>AMI82 - SD HBFM02</t>
  </si>
  <si>
    <t>17171</t>
  </si>
  <si>
    <t>17172</t>
  </si>
  <si>
    <t>IFTS72 - FMS LLF01</t>
  </si>
  <si>
    <t>17173</t>
  </si>
  <si>
    <t>IFTS73 - PT LLF01</t>
  </si>
  <si>
    <t>17174</t>
  </si>
  <si>
    <t>IFTS75 - PT LLF01</t>
  </si>
  <si>
    <t>17175</t>
  </si>
  <si>
    <t>QATAR76 - PT ERT01</t>
  </si>
  <si>
    <t>17176</t>
  </si>
  <si>
    <t>AMI81 - SD DBFM02</t>
  </si>
  <si>
    <t>17177</t>
  </si>
  <si>
    <t>17178</t>
  </si>
  <si>
    <t>FCR stuck in slew acm mode.</t>
  </si>
  <si>
    <t>IFTS80 - FMSC HBFM01</t>
  </si>
  <si>
    <t>17179</t>
  </si>
  <si>
    <t>17180</t>
  </si>
  <si>
    <t>QATAR68 - PT ERT01</t>
  </si>
  <si>
    <t>17181</t>
  </si>
  <si>
    <t>R  engine off the hyd pressure was enough to lower gear - not according to fly manual</t>
  </si>
  <si>
    <t>IFTS74 - PT LLF01</t>
  </si>
  <si>
    <t>17182</t>
  </si>
  <si>
    <t>unable to see the other aircraft in sim</t>
  </si>
  <si>
    <t>mulitiple issues with PTT3 SVD and MIF computer, crashed some aplication and was impossible to relode. Restarting the entire simulation would have been necessary, but we weren't given the time</t>
  </si>
  <si>
    <t>AMI34 - SD R2V01</t>
  </si>
  <si>
    <t>17183</t>
  </si>
  <si>
    <t>17184</t>
  </si>
  <si>
    <t>IFTS71 - FMS R2RNVG01</t>
  </si>
  <si>
    <t>17185</t>
  </si>
  <si>
    <t>QATAR73 - FMS EMR01</t>
  </si>
  <si>
    <t>17186</t>
  </si>
  <si>
    <t>17187</t>
  </si>
  <si>
    <t>17188</t>
  </si>
  <si>
    <t>Student doesn't bring back the ckp, and leave the seat cover on the floor</t>
  </si>
  <si>
    <t>QATAR77 - NET TLL02 CPL01</t>
  </si>
  <si>
    <t>17189</t>
  </si>
  <si>
    <t>QATAR66 - NET TLL02 CPL01</t>
  </si>
  <si>
    <t>17190</t>
  </si>
  <si>
    <t>IFTS86 - FMS CF02</t>
  </si>
  <si>
    <t>17191</t>
  </si>
  <si>
    <t>IFTS85 - FMS CF02</t>
  </si>
  <si>
    <t>17192</t>
  </si>
  <si>
    <t>QATAR83 - FMS CFB01</t>
  </si>
  <si>
    <t>17193</t>
  </si>
  <si>
    <t>QATAR84 - FMS CFB01</t>
  </si>
  <si>
    <t>17194</t>
  </si>
  <si>
    <t>AMI77 - SD HBFM01</t>
  </si>
  <si>
    <t>17195</t>
  </si>
  <si>
    <t>17196</t>
  </si>
  <si>
    <t>AMI76 - SD HBFM01</t>
  </si>
  <si>
    <t>17197</t>
  </si>
  <si>
    <t>17198</t>
  </si>
  <si>
    <t>IFTS87 - FMS CF02</t>
  </si>
  <si>
    <t>17199</t>
  </si>
  <si>
    <t>PT FAM02 PAT01</t>
  </si>
  <si>
    <t>QATAR80 - PTFAM02 PAT01</t>
  </si>
  <si>
    <t>17200</t>
  </si>
  <si>
    <t>QATAR79 - FMS CFB01</t>
  </si>
  <si>
    <t>17201</t>
  </si>
  <si>
    <t>QATAR81 - FMS CFB01</t>
  </si>
  <si>
    <t>17202</t>
  </si>
  <si>
    <t>AMI79 - SD HBFM01</t>
  </si>
  <si>
    <t>17203</t>
  </si>
  <si>
    <t>17204</t>
  </si>
  <si>
    <t>AMI81 - SD HBFM01</t>
  </si>
  <si>
    <t>17205</t>
  </si>
  <si>
    <t>17206</t>
  </si>
  <si>
    <t>QATAR74 - NET BTFFB01</t>
  </si>
  <si>
    <t>17207</t>
  </si>
  <si>
    <t>QATAR75 - NET BTFFB01</t>
  </si>
  <si>
    <t>17208</t>
  </si>
  <si>
    <t>CGF not showing on RDR</t>
  </si>
  <si>
    <t>CGF not visible on RDR. Session reloaded but the problem appears again</t>
  </si>
  <si>
    <t>IFTS70 - PT BVR02</t>
  </si>
  <si>
    <t>17209</t>
  </si>
  <si>
    <t>QATAR78 - PT ERT02</t>
  </si>
  <si>
    <t>17210</t>
  </si>
  <si>
    <t>QATAR80 - FMS CFB01</t>
  </si>
  <si>
    <t>17211</t>
  </si>
  <si>
    <t>AMI79 - SD HBFM02</t>
  </si>
  <si>
    <t>17212</t>
  </si>
  <si>
    <t>17213</t>
  </si>
  <si>
    <t>08:10</t>
  </si>
  <si>
    <t>AMI81 - SD HBFM02</t>
  </si>
  <si>
    <t>17214</t>
  </si>
  <si>
    <t>17215</t>
  </si>
  <si>
    <t>SD R2V01 CPL01</t>
  </si>
  <si>
    <t>AMI34 - SDR2V01 CPL01</t>
  </si>
  <si>
    <t>17216</t>
  </si>
  <si>
    <t>17217</t>
  </si>
  <si>
    <t>IFTS78 - FMS CF02</t>
  </si>
  <si>
    <t>17218</t>
  </si>
  <si>
    <t>IFTS87 - PT IF01</t>
  </si>
  <si>
    <t>17219</t>
  </si>
  <si>
    <t>IFTS79 - FMSC HBFM02</t>
  </si>
  <si>
    <t>17220</t>
  </si>
  <si>
    <t>17221</t>
  </si>
  <si>
    <t>No MFDs displayed on IOS</t>
  </si>
  <si>
    <t>IFTS76 - FMS CF02</t>
  </si>
  <si>
    <t>17222</t>
  </si>
  <si>
    <t>17223</t>
  </si>
  <si>
    <t>IFTS86 - PT IF01</t>
  </si>
  <si>
    <t>17224</t>
  </si>
  <si>
    <t>IFTS85 - PT IF01</t>
  </si>
  <si>
    <t>17225</t>
  </si>
  <si>
    <t>QATAR75 - NET BTFFB02</t>
  </si>
  <si>
    <t>17226</t>
  </si>
  <si>
    <t>QATAR74 - NET BTFFB02</t>
  </si>
  <si>
    <t>17227</t>
  </si>
  <si>
    <t>QATAR76 - NET TLL01</t>
  </si>
  <si>
    <t>17228</t>
  </si>
  <si>
    <t>17229</t>
  </si>
  <si>
    <t>17230</t>
  </si>
  <si>
    <t>12:15</t>
  </si>
  <si>
    <t>20' for controls reset.</t>
  </si>
  <si>
    <t>QATAR83 - PT EMR01</t>
  </si>
  <si>
    <t>17231</t>
  </si>
  <si>
    <t>QATAR63 - NET PGM01</t>
  </si>
  <si>
    <t>17232</t>
  </si>
  <si>
    <t>QATAR68 - NET PGM01</t>
  </si>
  <si>
    <t>17233</t>
  </si>
  <si>
    <t>IFTS80 - FMSC HBFM02</t>
  </si>
  <si>
    <t>17234</t>
  </si>
  <si>
    <t>17235</t>
  </si>
  <si>
    <t>QATAR65 - PT LLFB01</t>
  </si>
  <si>
    <t>17236</t>
  </si>
  <si>
    <t>QATAR77 - PT ERT01</t>
  </si>
  <si>
    <t>17237</t>
  </si>
  <si>
    <t>AMI76 - SD HBFM02</t>
  </si>
  <si>
    <t>17238</t>
  </si>
  <si>
    <t>17239</t>
  </si>
  <si>
    <t>14:10</t>
  </si>
  <si>
    <t>AMI77 - SD HBFM02</t>
  </si>
  <si>
    <t>17240</t>
  </si>
  <si>
    <t>17241</t>
  </si>
  <si>
    <t>IFTS70 - NET QRA01</t>
  </si>
  <si>
    <t>17242</t>
  </si>
  <si>
    <t>17243</t>
  </si>
  <si>
    <t>QATAR79 - PT EMR01</t>
  </si>
  <si>
    <t>17244</t>
  </si>
  <si>
    <t>QATAR81 - PT EMR01</t>
  </si>
  <si>
    <t>17245</t>
  </si>
  <si>
    <t>05:35</t>
  </si>
  <si>
    <t>06:35</t>
  </si>
  <si>
    <t>Tech Issue</t>
  </si>
  <si>
    <t>Multiple cockpit crash on the right side. Unload/reload ssession without success</t>
  </si>
  <si>
    <t>17246</t>
  </si>
  <si>
    <t>Multiple cockpit crash on the right side on FMS1. Unload/reload ssession without success</t>
  </si>
  <si>
    <t>IFTS70 - NET QRA02</t>
  </si>
  <si>
    <t>17247</t>
  </si>
  <si>
    <t>17248</t>
  </si>
  <si>
    <t>QATAR76 - NET TLL02</t>
  </si>
  <si>
    <t>17249</t>
  </si>
  <si>
    <t>AMI77 - SD NIT01</t>
  </si>
  <si>
    <t>17250</t>
  </si>
  <si>
    <t>IP: GRD Idle 2 x 69%, Flight Idle 72%. Throttle Calibration</t>
  </si>
  <si>
    <t>QATAR80 - PT EMR01</t>
  </si>
  <si>
    <t>17251</t>
  </si>
  <si>
    <t>17252</t>
  </si>
  <si>
    <t>NET QRA02 CPL01</t>
  </si>
  <si>
    <t>IFTS70 - NET QRA02 CPL01</t>
  </si>
  <si>
    <t>17253</t>
  </si>
  <si>
    <t>Session canceled because a converter module on FMS1 cockpit is broken</t>
  </si>
  <si>
    <t>IFTS74 - FMS LLF01</t>
  </si>
  <si>
    <t>17254</t>
  </si>
  <si>
    <t>Sim load issues</t>
  </si>
  <si>
    <t>IFTS72 - FMS LLF02</t>
  </si>
  <si>
    <t>17255</t>
  </si>
  <si>
    <t>AMI76 - SD NIT01</t>
  </si>
  <si>
    <t>17256</t>
  </si>
  <si>
    <t>IFTS79 - PT NAV01</t>
  </si>
  <si>
    <t>17257</t>
  </si>
  <si>
    <t xml:space="preserve">Tech issues </t>
  </si>
  <si>
    <t>Cancelled due to the issue reported in the first session. The UFCP and the right-side instruments of the cockpit were not responding to user inputs, making it impossible to carry out the session. 
The cause of the malfunction was the Moxa NPort 5650-8-DT (a device used on the cockpit to convert serial inputs into Ethernet outputs). Issue solved by replacing the Moxa with a spare one</t>
  </si>
  <si>
    <t>IFTS83 - FMSC HBFM01</t>
  </si>
  <si>
    <t>17258</t>
  </si>
  <si>
    <t>17259</t>
  </si>
  <si>
    <t>QATAR68 - NET PGM02</t>
  </si>
  <si>
    <t>17260</t>
  </si>
  <si>
    <t>QATAR63 - NET PGM02</t>
  </si>
  <si>
    <t>17261</t>
  </si>
  <si>
    <t>AMI82 - SD NIT01</t>
  </si>
  <si>
    <t>17262</t>
  </si>
  <si>
    <t>QATAR65 - PT LLF01</t>
  </si>
  <si>
    <t>17263</t>
  </si>
  <si>
    <t>Delayed 10' due to MFD crash (not displaying profiler info).</t>
  </si>
  <si>
    <t>QATAR83 - PT EMR02</t>
  </si>
  <si>
    <t>17264</t>
  </si>
  <si>
    <t>QATAR84 - PT EMR01</t>
  </si>
  <si>
    <t>17265</t>
  </si>
  <si>
    <t>IFTS77 - FMSC HBFM02</t>
  </si>
  <si>
    <t>17266</t>
  </si>
  <si>
    <t>17267</t>
  </si>
  <si>
    <t>AMI81 - SD NIT01</t>
  </si>
  <si>
    <t>17268</t>
  </si>
  <si>
    <t>17269</t>
  </si>
  <si>
    <t>IFTS86 - PT IF02</t>
  </si>
  <si>
    <t>17270</t>
  </si>
  <si>
    <t>IFTS85 - PT IF02</t>
  </si>
  <si>
    <t>17271</t>
  </si>
  <si>
    <t>IFTS76 - PT IF01</t>
  </si>
  <si>
    <t>17272</t>
  </si>
  <si>
    <t>RH throttle does not stay in off position.</t>
  </si>
  <si>
    <t>IFTS78 - PT IF01</t>
  </si>
  <si>
    <t>17273</t>
  </si>
  <si>
    <t>IP: No hat function available due to dted N/A caution - MCSG Reset unseccesful</t>
  </si>
  <si>
    <t>IFTS73 - FMS NIT01</t>
  </si>
  <si>
    <t>17274</t>
  </si>
  <si>
    <t>IFTS87 - PT IF02</t>
  </si>
  <si>
    <t>17275</t>
  </si>
  <si>
    <t>IFTS75 - FMS NIT01</t>
  </si>
  <si>
    <t>17276</t>
  </si>
  <si>
    <t>QATAR81 - PT EMR01 PAT01</t>
  </si>
  <si>
    <t>17277</t>
  </si>
  <si>
    <t>QATAR66 - PT ERT01</t>
  </si>
  <si>
    <t>17278</t>
  </si>
  <si>
    <t>IFTS79 - PT NAV02</t>
  </si>
  <si>
    <t>17279</t>
  </si>
  <si>
    <t>QATAR65 - PT LLF02</t>
  </si>
  <si>
    <t>17280</t>
  </si>
  <si>
    <t>QATAR79 - PT EMR02</t>
  </si>
  <si>
    <t>17281</t>
  </si>
  <si>
    <t>QATAR70 - NET BTFFB01</t>
  </si>
  <si>
    <t>17282</t>
  </si>
  <si>
    <t>The student didn't bring the cockpit back and the seat mat was thrown outside the cockpit</t>
  </si>
  <si>
    <t>QATAR71 - NET BTFFB01</t>
  </si>
  <si>
    <t>17283</t>
  </si>
  <si>
    <t>IFTS81 - FMSC HBFM02</t>
  </si>
  <si>
    <t>17284</t>
  </si>
  <si>
    <t>17285</t>
  </si>
  <si>
    <t>AMI79 - SD NIT01</t>
  </si>
  <si>
    <t>17286</t>
  </si>
  <si>
    <t>Lef lock High speed not accessible</t>
  </si>
  <si>
    <t>17287</t>
  </si>
  <si>
    <t>IFTS75 - FMS LLF01</t>
  </si>
  <si>
    <t>17288</t>
  </si>
  <si>
    <t>QATAR83 - PT EMR03</t>
  </si>
  <si>
    <t>17289</t>
  </si>
  <si>
    <t>17290</t>
  </si>
  <si>
    <t>Tanker sim visual had gears down. Force contact did not work. TACAN beacon on KC767 did not work. Tanker stopped responding to inputs after collision caused sim crash.</t>
  </si>
  <si>
    <t>IFTS73 - PT AAR01</t>
  </si>
  <si>
    <t>17291</t>
  </si>
  <si>
    <t>QATAR81 - PT EMR02</t>
  </si>
  <si>
    <t>17292</t>
  </si>
  <si>
    <t>Student not available, cancelled</t>
  </si>
  <si>
    <t>QATAR80 - PT EMR02</t>
  </si>
  <si>
    <t>17293</t>
  </si>
  <si>
    <t>IFTS68 - NET ADCA01</t>
  </si>
  <si>
    <t>17294</t>
  </si>
  <si>
    <t>IFTS69 - NET ADCA01</t>
  </si>
  <si>
    <t>17295</t>
  </si>
  <si>
    <t>Student didn't bring back the cockpit and didn't put the seat protection in place</t>
  </si>
  <si>
    <t>AMI80 - SD NIT01</t>
  </si>
  <si>
    <t>17296</t>
  </si>
  <si>
    <t>IFTS72 - FMS LLF03</t>
  </si>
  <si>
    <t>17297</t>
  </si>
  <si>
    <t>QATAR84 - PT EMR02</t>
  </si>
  <si>
    <t>17298</t>
  </si>
  <si>
    <t>QATAR79 - PT EMR03</t>
  </si>
  <si>
    <t>17299</t>
  </si>
  <si>
    <t>IFTS76 - PT IF02</t>
  </si>
  <si>
    <t>17300</t>
  </si>
  <si>
    <t>IFTS78 - PT IF02</t>
  </si>
  <si>
    <t>17301</t>
  </si>
  <si>
    <t>QATAR71 - NET BTFFB02</t>
  </si>
  <si>
    <t>17302</t>
  </si>
  <si>
    <t>QATAR70 - NET BTFFB02</t>
  </si>
  <si>
    <t>17303</t>
  </si>
  <si>
    <t>IFTS86 - PT EMR01</t>
  </si>
  <si>
    <t>17304</t>
  </si>
  <si>
    <t>Moved to ULTD1 due to request by the instructor to anticipate the training and the ULTD2 being still in use.</t>
  </si>
  <si>
    <t>IFTS85 - PT EMR01</t>
  </si>
  <si>
    <t>17305</t>
  </si>
  <si>
    <t>Lost HSD center MFD -&gt; reset ok</t>
  </si>
  <si>
    <t>AMI34 - SD R2V02</t>
  </si>
  <si>
    <t>17306</t>
  </si>
  <si>
    <t>17307</t>
  </si>
  <si>
    <t>IFTS70 - NET BFFNVG01</t>
  </si>
  <si>
    <t>17308</t>
  </si>
  <si>
    <t>17309</t>
  </si>
  <si>
    <t>QATAR75 - PT LLFB01</t>
  </si>
  <si>
    <t>17310</t>
  </si>
  <si>
    <t>IFTS77 - PT NAV01</t>
  </si>
  <si>
    <t>17311</t>
  </si>
  <si>
    <t>Test was not carried out.</t>
  </si>
  <si>
    <t>CENTIONI</t>
  </si>
  <si>
    <t>17312</t>
  </si>
  <si>
    <t>IFTS72 - PT AAR01</t>
  </si>
  <si>
    <t>17313</t>
  </si>
  <si>
    <t>IFTS73 - FMS LLF01</t>
  </si>
  <si>
    <t>17314</t>
  </si>
  <si>
    <t>GBU 32B replication poor. Unable to power on  + BIT. Once achieved unable to get O14D.</t>
  </si>
  <si>
    <t>QATAR63 - NET PGM03</t>
  </si>
  <si>
    <t>17315</t>
  </si>
  <si>
    <t>QATAR68 - NET PGM03</t>
  </si>
  <si>
    <t>17316</t>
  </si>
  <si>
    <t>IFTS74 - FMS LLF02</t>
  </si>
  <si>
    <t>17317</t>
  </si>
  <si>
    <t>IFTS87 - PT EMR01</t>
  </si>
  <si>
    <t>17318</t>
  </si>
  <si>
    <t>17319</t>
  </si>
  <si>
    <t>IFTS69 - NET ADCA02</t>
  </si>
  <si>
    <t>17320</t>
  </si>
  <si>
    <t>IFTS68 - NET ADCA02</t>
  </si>
  <si>
    <t>17321</t>
  </si>
  <si>
    <t>QATAR66 - NET PGM01</t>
  </si>
  <si>
    <t>17322</t>
  </si>
  <si>
    <t>QATAR78 - NET PGM01</t>
  </si>
  <si>
    <t>17323</t>
  </si>
  <si>
    <t>IFTS76 - PT EMR01</t>
  </si>
  <si>
    <t>17324</t>
  </si>
  <si>
    <t>IFTS77 - FMS NIT01</t>
  </si>
  <si>
    <t>17325</t>
  </si>
  <si>
    <t>QATAR40 - NET TLL01</t>
  </si>
  <si>
    <t>17326</t>
  </si>
  <si>
    <t>17327</t>
  </si>
  <si>
    <t>IFTS70 - NET DCA01</t>
  </si>
  <si>
    <t>17328</t>
  </si>
  <si>
    <t>MFD crash x 2</t>
  </si>
  <si>
    <t>IFTS71 - NET DCA01</t>
  </si>
  <si>
    <t>17329</t>
  </si>
  <si>
    <t>IFTS79 - PT LLF01</t>
  </si>
  <si>
    <t>17330</t>
  </si>
  <si>
    <t>17331</t>
  </si>
  <si>
    <t>17332</t>
  </si>
  <si>
    <t>IFTS87 - PT EMR02</t>
  </si>
  <si>
    <t>17333</t>
  </si>
  <si>
    <t>IFTS74 - FMS LLF03</t>
  </si>
  <si>
    <t>17334</t>
  </si>
  <si>
    <t>IFTS75 - FMS LLF02</t>
  </si>
  <si>
    <t>17335</t>
  </si>
  <si>
    <t>17336</t>
  </si>
  <si>
    <t>The correct times of this session were ACT start at 10:05 and ACT stop at 11:25, which resulted in a 20-minute delay in the overall schedule.</t>
  </si>
  <si>
    <t>QATAR83 - PT EMR04</t>
  </si>
  <si>
    <t>17337</t>
  </si>
  <si>
    <t>QATAR84 - PT EMR03</t>
  </si>
  <si>
    <t>17338</t>
  </si>
  <si>
    <t>SP performance.</t>
  </si>
  <si>
    <t>17339</t>
  </si>
  <si>
    <t>QATAR79 - PT EMR04</t>
  </si>
  <si>
    <t>17340</t>
  </si>
  <si>
    <t>PT EMR02 PAT02</t>
  </si>
  <si>
    <t>QATAR81 - PT EMR02 PAT02</t>
  </si>
  <si>
    <t>17341</t>
  </si>
  <si>
    <t>IFTS74 - NET TLL01</t>
  </si>
  <si>
    <t>17342</t>
  </si>
  <si>
    <t>IFTS72 - NET TLL01</t>
  </si>
  <si>
    <t>17343</t>
  </si>
  <si>
    <t>IFTS78 - PT EMR01</t>
  </si>
  <si>
    <t>17344</t>
  </si>
  <si>
    <t>QATAR68 - FMS CAS01</t>
  </si>
  <si>
    <t>17345</t>
  </si>
  <si>
    <t>AMI83 - SD NIT01</t>
  </si>
  <si>
    <t>17346</t>
  </si>
  <si>
    <t>IFTS86 - PT EMR02</t>
  </si>
  <si>
    <t>17347</t>
  </si>
  <si>
    <t>IFTS85 - PT EMR02</t>
  </si>
  <si>
    <t>17348</t>
  </si>
  <si>
    <t>IFTS71 - NET DCA02</t>
  </si>
  <si>
    <t>17349</t>
  </si>
  <si>
    <t>IFTS70 - NET DCA02</t>
  </si>
  <si>
    <t>17350</t>
  </si>
  <si>
    <t>QATAR63 - FMS CAS01</t>
  </si>
  <si>
    <t>17351</t>
  </si>
  <si>
    <t>QATAR63 - FMS CAS02</t>
  </si>
  <si>
    <t>17352</t>
  </si>
  <si>
    <t>IFTS73 - PT LLF02</t>
  </si>
  <si>
    <t>17353</t>
  </si>
  <si>
    <t>QATAR68 - FMS CAS02</t>
  </si>
  <si>
    <t>17354</t>
  </si>
  <si>
    <t>QATAR78 - NET PGM02</t>
  </si>
  <si>
    <t>17355</t>
  </si>
  <si>
    <t>QATAR66 - NET PGM02</t>
  </si>
  <si>
    <t>17356</t>
  </si>
  <si>
    <t>QATAR74 - PT LLFB01</t>
  </si>
  <si>
    <t>17357</t>
  </si>
  <si>
    <t>QATAR40 - NET TLL02</t>
  </si>
  <si>
    <t>17358</t>
  </si>
  <si>
    <t>17359</t>
  </si>
  <si>
    <t>1x HSD crash, reset using remote desktop. CGF mismatch on visuals IOS v Sim.</t>
  </si>
  <si>
    <t>IFTS69 - NET SMI01</t>
  </si>
  <si>
    <t>17360</t>
  </si>
  <si>
    <t>IFTS68 - NET SMI01</t>
  </si>
  <si>
    <t>17361</t>
  </si>
  <si>
    <t>QATAR75 - PT LLF01</t>
  </si>
  <si>
    <t>17362</t>
  </si>
  <si>
    <t>-LEF LOCKED caution does not appear when activated by IP</t>
  </si>
  <si>
    <t>IFTS87 - PT EMR03</t>
  </si>
  <si>
    <t>17363</t>
  </si>
  <si>
    <t>QATAR72 - PT LLFB01</t>
  </si>
  <si>
    <t>17364</t>
  </si>
  <si>
    <t>IFTS85 - PT EMR03</t>
  </si>
  <si>
    <t>17365</t>
  </si>
  <si>
    <t>IFTS81 - FMS AAR01</t>
  </si>
  <si>
    <t>17366</t>
  </si>
  <si>
    <t>IFTS72 - FMS AAR01</t>
  </si>
  <si>
    <t>17367</t>
  </si>
  <si>
    <t>QATAR80 - PT EMR03</t>
  </si>
  <si>
    <t>17368</t>
  </si>
  <si>
    <t>QATAR81 - PT EMR03</t>
  </si>
  <si>
    <t>17369</t>
  </si>
  <si>
    <t>tech Crash after simulating electrical problems</t>
  </si>
  <si>
    <t>Unable to restore the simulation  in time,impossible to restore the A/C mass</t>
  </si>
  <si>
    <t>IFTS76 - PT EMR02</t>
  </si>
  <si>
    <t>17370</t>
  </si>
  <si>
    <t>IFTS75 - PT NAV02</t>
  </si>
  <si>
    <t>17371</t>
  </si>
  <si>
    <t>IFTS48 - SD TI01</t>
  </si>
  <si>
    <t>17372</t>
  </si>
  <si>
    <t>IFTS86 - PT EMR03</t>
  </si>
  <si>
    <t>17373</t>
  </si>
  <si>
    <t>QATAR73 - PT LLFB01</t>
  </si>
  <si>
    <t>17374</t>
  </si>
  <si>
    <t>QATAR84 - PT EMR04</t>
  </si>
  <si>
    <t>17375</t>
  </si>
  <si>
    <t>17376</t>
  </si>
  <si>
    <t>QATAR83 - FMS CF01</t>
  </si>
  <si>
    <t>17377</t>
  </si>
  <si>
    <t>QATAR84 - FMS CF01</t>
  </si>
  <si>
    <t>17378</t>
  </si>
  <si>
    <t>IFTS50 - SD TI01</t>
  </si>
  <si>
    <t>17379</t>
  </si>
  <si>
    <t>IFTS48 - SD TI02</t>
  </si>
  <si>
    <t>17380</t>
  </si>
  <si>
    <t>QATAR80 - PT EMR04</t>
  </si>
  <si>
    <t>17381</t>
  </si>
  <si>
    <t>AMI77 - SD OACM01</t>
  </si>
  <si>
    <t>17382</t>
  </si>
  <si>
    <t>17383</t>
  </si>
  <si>
    <t>AMI76 - SD OACM01</t>
  </si>
  <si>
    <t>17384</t>
  </si>
  <si>
    <t>17385</t>
  </si>
  <si>
    <t>IFTS68 - NET SMI02</t>
  </si>
  <si>
    <t>17386</t>
  </si>
  <si>
    <t>TGP not Showing A/c M-346</t>
  </si>
  <si>
    <t>The instructor doesn’t call us.</t>
  </si>
  <si>
    <t>IFTS69 - NET SMI02</t>
  </si>
  <si>
    <t>17387</t>
  </si>
  <si>
    <t>QATAR74 - PT LLF01</t>
  </si>
  <si>
    <t>17388</t>
  </si>
  <si>
    <t>PT EMR02 CPL01</t>
  </si>
  <si>
    <t>IFTS76 - PT EMR02 CPL01</t>
  </si>
  <si>
    <t>17389</t>
  </si>
  <si>
    <t>AMI82 - SD OACM01</t>
  </si>
  <si>
    <t>17390</t>
  </si>
  <si>
    <t>17391</t>
  </si>
  <si>
    <t>AMI80 - SD OACM01</t>
  </si>
  <si>
    <t>17392</t>
  </si>
  <si>
    <t>17393</t>
  </si>
  <si>
    <t>IFTS72 - NET TLL02</t>
  </si>
  <si>
    <t>17394</t>
  </si>
  <si>
    <t>IFTS74 - NET TLL02</t>
  </si>
  <si>
    <t>17395</t>
  </si>
  <si>
    <t>IFTS78 - PT EMR02</t>
  </si>
  <si>
    <t>17396</t>
  </si>
  <si>
    <t>IFTS77 - PT NAV02</t>
  </si>
  <si>
    <t>17397</t>
  </si>
  <si>
    <t>QATAR66 - NET PGM03</t>
  </si>
  <si>
    <t>17398</t>
  </si>
  <si>
    <t>QATAR78 - NET PGM03</t>
  </si>
  <si>
    <t>17399</t>
  </si>
  <si>
    <t>QATAR77 - NET PGM01</t>
  </si>
  <si>
    <t>17400</t>
  </si>
  <si>
    <t>QATAR76 - NET PGM01</t>
  </si>
  <si>
    <t>17401</t>
  </si>
  <si>
    <t>IFTS73 - FMS LLF03</t>
  </si>
  <si>
    <t>17402</t>
  </si>
  <si>
    <t>IFTS75 - FMS LLF03</t>
  </si>
  <si>
    <t>17403</t>
  </si>
  <si>
    <t>AMI76 - SD OACM02</t>
  </si>
  <si>
    <t>17404</t>
  </si>
  <si>
    <t>17405</t>
  </si>
  <si>
    <t>AMI77 - SD OACM02</t>
  </si>
  <si>
    <t>17406</t>
  </si>
  <si>
    <t>17407</t>
  </si>
  <si>
    <t>IFTS74 - NET TLL03</t>
  </si>
  <si>
    <t>17408</t>
  </si>
  <si>
    <t>IFTS72 - NET TLL03</t>
  </si>
  <si>
    <t>17409</t>
  </si>
  <si>
    <t>QATAR71 - PT LLFB01</t>
  </si>
  <si>
    <t>17410</t>
  </si>
  <si>
    <t>QATAR81 - PT EMR04</t>
  </si>
  <si>
    <t>17411</t>
  </si>
  <si>
    <t>AMI80 - SD OACM02</t>
  </si>
  <si>
    <t>17412</t>
  </si>
  <si>
    <t>17413</t>
  </si>
  <si>
    <t>AMI82 - SD OACM02</t>
  </si>
  <si>
    <t>17414</t>
  </si>
  <si>
    <t>17415</t>
  </si>
  <si>
    <t>QATAR79 - FMS CF01</t>
  </si>
  <si>
    <t>17416</t>
  </si>
  <si>
    <t>IFTS87 - PT EMR04</t>
  </si>
  <si>
    <t>17417</t>
  </si>
  <si>
    <t>IFTS86 - PT EMR04</t>
  </si>
  <si>
    <t>17418</t>
  </si>
  <si>
    <t>IFTS85 - PT EMR04</t>
  </si>
  <si>
    <t>17419</t>
  </si>
  <si>
    <t xml:space="preserve">The student has left the seat cover on the ground </t>
  </si>
  <si>
    <t>IFTS68 - NET BTAG01</t>
  </si>
  <si>
    <t>17420</t>
  </si>
  <si>
    <t>IFTS69 - NET BTAG01</t>
  </si>
  <si>
    <t>17421</t>
  </si>
  <si>
    <t>IFTS83 - FMSC HBFM02</t>
  </si>
  <si>
    <t>17422</t>
  </si>
  <si>
    <t>17423</t>
  </si>
  <si>
    <t>IFTS77 - PT LLF01</t>
  </si>
  <si>
    <t>17424</t>
  </si>
  <si>
    <t>QATAR40 - PT ERT01</t>
  </si>
  <si>
    <t>17425</t>
  </si>
  <si>
    <t>QATAR76 - NET PGM02</t>
  </si>
  <si>
    <t>17426</t>
  </si>
  <si>
    <t>QATAR77 - NET PGM02</t>
  </si>
  <si>
    <t>17427</t>
  </si>
  <si>
    <t>QATAR65 - NET BTLLB01</t>
  </si>
  <si>
    <t>17428</t>
  </si>
  <si>
    <t>17429</t>
  </si>
  <si>
    <t>IFTS76 - PT EMR03</t>
  </si>
  <si>
    <t>17430</t>
  </si>
  <si>
    <t>Oxy malfunction did not reset</t>
  </si>
  <si>
    <t>IFTS78 - PT EMR03</t>
  </si>
  <si>
    <t>17431</t>
  </si>
  <si>
    <t>QATAR78 - FMS CAS01</t>
  </si>
  <si>
    <t>17432</t>
  </si>
  <si>
    <t>QATAR66 - FMS CAS01</t>
  </si>
  <si>
    <t>17433</t>
  </si>
  <si>
    <t>IFTS81 - PT LLF01</t>
  </si>
  <si>
    <t>17434</t>
  </si>
  <si>
    <t>IFTS80 - PT LLF01</t>
  </si>
  <si>
    <t>17435</t>
  </si>
  <si>
    <t>Visual +HUD vs consolle display is not correct; A/C is in -4° descent but at the consolle shows -2°</t>
  </si>
  <si>
    <t>IFTS87 - FMS CF03</t>
  </si>
  <si>
    <t>17436</t>
  </si>
  <si>
    <t>QATAR80 - FMS CF01</t>
  </si>
  <si>
    <t>17437</t>
  </si>
  <si>
    <t>IFTS73 - NET TLL01</t>
  </si>
  <si>
    <t>17438</t>
  </si>
  <si>
    <t>IFTS75 - NET TLL01</t>
  </si>
  <si>
    <t>17439</t>
  </si>
  <si>
    <t>IFTS69 - NET BTAG02</t>
  </si>
  <si>
    <t>17440</t>
  </si>
  <si>
    <t>IFTS68 - NET BTAG02</t>
  </si>
  <si>
    <t>17441</t>
  </si>
  <si>
    <t>IFTS77 - FMS LLF01</t>
  </si>
  <si>
    <t>17442</t>
  </si>
  <si>
    <t>IFTS86 - FMS CF03</t>
  </si>
  <si>
    <t>17443</t>
  </si>
  <si>
    <t>IFTS70 - NET SMI01</t>
  </si>
  <si>
    <t>17444</t>
  </si>
  <si>
    <t>IFTS71 - NET SMI01</t>
  </si>
  <si>
    <t>17445</t>
  </si>
  <si>
    <t>17446</t>
  </si>
  <si>
    <t>QATAR84 - FMS CF02</t>
  </si>
  <si>
    <t>17447</t>
  </si>
  <si>
    <t>QATAR79 - FMS CF02</t>
  </si>
  <si>
    <t>17448</t>
  </si>
  <si>
    <t>QATAR81 - FMS CF01</t>
  </si>
  <si>
    <t>17449</t>
  </si>
  <si>
    <t>17450</t>
  </si>
  <si>
    <t>QATAR65 - NET BTLLB02</t>
  </si>
  <si>
    <t>17451</t>
  </si>
  <si>
    <t>IFTS85 - FMS CF03</t>
  </si>
  <si>
    <t>17452</t>
  </si>
  <si>
    <t>IFTS80 - FMS LLF01</t>
  </si>
  <si>
    <t>17453</t>
  </si>
  <si>
    <t>IFTS81 - FMS LLF01</t>
  </si>
  <si>
    <t>17454</t>
  </si>
  <si>
    <t>some switches  are "rusty, needs multiple on/off manouveur to be set properly. Ie: EMG mode surfaces.. Mass, Whell LKD. Display as long as PKG is set. End of sim. Idle in flight 72%"</t>
  </si>
  <si>
    <t>QATAR83 - FMS CF02</t>
  </si>
  <si>
    <t>17455</t>
  </si>
  <si>
    <t>IFTS74 - FMS NVG01</t>
  </si>
  <si>
    <t>17456</t>
  </si>
  <si>
    <t>AMI34 - SD BVR01</t>
  </si>
  <si>
    <t>17457</t>
  </si>
  <si>
    <t>QATAR84 - FMS CF03</t>
  </si>
  <si>
    <t>17458</t>
  </si>
  <si>
    <t>QATAR78 - FMS CAS02</t>
  </si>
  <si>
    <t>17459</t>
  </si>
  <si>
    <t>QATAR66 - FMS CAS02</t>
  </si>
  <si>
    <t>17460</t>
  </si>
  <si>
    <t>QATAR79 - FMS CF03</t>
  </si>
  <si>
    <t>17461</t>
  </si>
  <si>
    <t>IFTS75 - NET TLL02</t>
  </si>
  <si>
    <t>17462</t>
  </si>
  <si>
    <t>IFTS73 - NET TLL02</t>
  </si>
  <si>
    <t>17463</t>
  </si>
  <si>
    <t>IFTS48 - SD QRA01</t>
  </si>
  <si>
    <t>17464</t>
  </si>
  <si>
    <t>IFTS50 - SD QRA01</t>
  </si>
  <si>
    <t>17465</t>
  </si>
  <si>
    <t>IFTS76 - PT EMR04</t>
  </si>
  <si>
    <t>17466</t>
  </si>
  <si>
    <t>IFTS78 - PT EMR04</t>
  </si>
  <si>
    <t>17467</t>
  </si>
  <si>
    <t>QATAR73 - NET BTFFB01</t>
  </si>
  <si>
    <t>17468</t>
  </si>
  <si>
    <t>17469</t>
  </si>
  <si>
    <t>IFTS72 - FMS NVG01</t>
  </si>
  <si>
    <t>17470</t>
  </si>
  <si>
    <t>IFTS74 - PT AAR01</t>
  </si>
  <si>
    <t>17471</t>
  </si>
  <si>
    <t>ILS @ LICJ does not work(only DME work) ILS = IRAI freq 109.500 rwy 25.</t>
  </si>
  <si>
    <t>17472</t>
  </si>
  <si>
    <t>17473</t>
  </si>
  <si>
    <t>IFTS73 - NET TLL03</t>
  </si>
  <si>
    <t>17474</t>
  </si>
  <si>
    <t>IFTS75 - NET TLL03</t>
  </si>
  <si>
    <t>17475</t>
  </si>
  <si>
    <t>RMM Loading issues</t>
  </si>
  <si>
    <t>IFTS71 - NET SMI02</t>
  </si>
  <si>
    <t>17476</t>
  </si>
  <si>
    <t>IFTS70 - NET SMI02</t>
  </si>
  <si>
    <t>17477</t>
  </si>
  <si>
    <t>QATAR83 - FMS CF03</t>
  </si>
  <si>
    <t>17478</t>
  </si>
  <si>
    <t>IFTS79 - FMS LLF01</t>
  </si>
  <si>
    <t>17479</t>
  </si>
  <si>
    <t>QATAR77 - NET PGM03</t>
  </si>
  <si>
    <t>17480</t>
  </si>
  <si>
    <t>QATAR76 - NET PGM03</t>
  </si>
  <si>
    <t>17481</t>
  </si>
  <si>
    <t>QATAR81 - FMS CF02</t>
  </si>
  <si>
    <t>17482</t>
  </si>
  <si>
    <t>Sim keeps crashing</t>
  </si>
  <si>
    <t>QATAR63 - PT AAR01</t>
  </si>
  <si>
    <t>17483</t>
  </si>
  <si>
    <t>QATAR68 - PT AAR01</t>
  </si>
  <si>
    <t>17484</t>
  </si>
  <si>
    <t>QATAR75 - PT LLF02</t>
  </si>
  <si>
    <t>17485</t>
  </si>
  <si>
    <t>IFTS50 - SD QRA02</t>
  </si>
  <si>
    <t>17486</t>
  </si>
  <si>
    <t>IFTS48 - SD QRA02</t>
  </si>
  <si>
    <t>17487</t>
  </si>
  <si>
    <t>AMI83 - SD CASV01</t>
  </si>
  <si>
    <t>17488</t>
  </si>
  <si>
    <t>QATAR74 - PT LLF02</t>
  </si>
  <si>
    <t>17489</t>
  </si>
  <si>
    <t>QATAR80 - FMS CF02</t>
  </si>
  <si>
    <t>17490</t>
  </si>
  <si>
    <t>QATAR71 - PT LLF01</t>
  </si>
  <si>
    <t>17491</t>
  </si>
  <si>
    <t>AMI77 - SD DACM01</t>
  </si>
  <si>
    <t>17492</t>
  </si>
  <si>
    <t>17493</t>
  </si>
  <si>
    <t>AMI76 - SD DACM01</t>
  </si>
  <si>
    <t>17494</t>
  </si>
  <si>
    <t>17495</t>
  </si>
  <si>
    <t>QATAR73 - NET BTFFB02</t>
  </si>
  <si>
    <t>17496</t>
  </si>
  <si>
    <t>17497</t>
  </si>
  <si>
    <t>AMI34 - SD BVR02</t>
  </si>
  <si>
    <t>17498</t>
  </si>
  <si>
    <t>If IP changes wind direction and speed, the MFD doesn't show any change in fuel to go, EEA and ground speed. Cloud setting is also difficulty as cloud are not represented as by instructor</t>
  </si>
  <si>
    <t>QATAR78 - PT NAVB02</t>
  </si>
  <si>
    <t>17499</t>
  </si>
  <si>
    <t>AMI82 - SD DACM01</t>
  </si>
  <si>
    <t>17500</t>
  </si>
  <si>
    <t>17501</t>
  </si>
  <si>
    <t>AMI80 - SD DACM01</t>
  </si>
  <si>
    <t>17502</t>
  </si>
  <si>
    <t>17503</t>
  </si>
  <si>
    <t>DNCO due to technical issues with the visual loading,we didn't have enough time to recover fo the incoming session.</t>
  </si>
  <si>
    <t>QATAR63 - FMS AAR01</t>
  </si>
  <si>
    <t>17504</t>
  </si>
  <si>
    <t>QATAR68 - FMS AAR01</t>
  </si>
  <si>
    <t>17505</t>
  </si>
  <si>
    <t>QATAR76 - FMS CAS01</t>
  </si>
  <si>
    <t>17506</t>
  </si>
  <si>
    <t>QATAR77 - FMS CAS01</t>
  </si>
  <si>
    <t>17507</t>
  </si>
  <si>
    <t>IFTS48 - SD R2V01</t>
  </si>
  <si>
    <t>17508</t>
  </si>
  <si>
    <t>IFTS50 - SD R2V01</t>
  </si>
  <si>
    <t>17509</t>
  </si>
  <si>
    <t>IFTS73 - FMS NVG01</t>
  </si>
  <si>
    <t>17510</t>
  </si>
  <si>
    <t>QATAR40 - NET PGM01</t>
  </si>
  <si>
    <t>17511</t>
  </si>
  <si>
    <t>17512</t>
  </si>
  <si>
    <t>PT LLF01 PAT03</t>
  </si>
  <si>
    <t>QATAR71 - PT LLF01 PAT03</t>
  </si>
  <si>
    <t>17513</t>
  </si>
  <si>
    <t>IFTS72 - NET BFFNVG01</t>
  </si>
  <si>
    <t>17514</t>
  </si>
  <si>
    <t>17515</t>
  </si>
  <si>
    <t>IFTS74 - NET BFFNVG01</t>
  </si>
  <si>
    <t>17516</t>
  </si>
  <si>
    <t>17517</t>
  </si>
  <si>
    <t>IFTS81 - FMS LLF02</t>
  </si>
  <si>
    <t>17518</t>
  </si>
  <si>
    <t>IFTS80 - FMS LLF02</t>
  </si>
  <si>
    <t>17520</t>
  </si>
  <si>
    <t>IFTS50 - SD R2V02</t>
  </si>
  <si>
    <t>17521</t>
  </si>
  <si>
    <t>IFTS48 - SD R2V02</t>
  </si>
  <si>
    <t>17522</t>
  </si>
  <si>
    <t>IFTS78 - FMS CF03</t>
  </si>
  <si>
    <t>17523</t>
  </si>
  <si>
    <t>IFTS79 - FMS LLF02</t>
  </si>
  <si>
    <t>17524</t>
  </si>
  <si>
    <t>QATAR81 - FMS CF03</t>
  </si>
  <si>
    <t>17527</t>
  </si>
  <si>
    <t>AMI79 - SD OACM01</t>
  </si>
  <si>
    <t>17528</t>
  </si>
  <si>
    <t>17529</t>
  </si>
  <si>
    <t>AMI81 - SD OACM01</t>
  </si>
  <si>
    <t>17530</t>
  </si>
  <si>
    <t>17531</t>
  </si>
  <si>
    <t>IFTS76 - FMS CF03</t>
  </si>
  <si>
    <t>17532</t>
  </si>
  <si>
    <t>IFTS77 - FMS LLF02</t>
  </si>
  <si>
    <t>17533</t>
  </si>
  <si>
    <t>17534</t>
  </si>
  <si>
    <t>Comm de-synching in time</t>
  </si>
  <si>
    <t>QATAR84 - PT IFB01</t>
  </si>
  <si>
    <t>17535</t>
  </si>
  <si>
    <t>AMI82 - SD DACM02</t>
  </si>
  <si>
    <t>17536</t>
  </si>
  <si>
    <t>17537</t>
  </si>
  <si>
    <t>AMI77 - SD DACM02</t>
  </si>
  <si>
    <t>17538</t>
  </si>
  <si>
    <t>17539</t>
  </si>
  <si>
    <t>IFTS50 - SD TINVG01</t>
  </si>
  <si>
    <t>17540</t>
  </si>
  <si>
    <t>17541</t>
  </si>
  <si>
    <t>QATAR40 - NET PGM02</t>
  </si>
  <si>
    <t>17542</t>
  </si>
  <si>
    <t>Session incomplete because the SP was not able to see the lights of the CGF. The IP didn't give the possibility the technician to solve the issue in the 15 minutes of tolerance.</t>
  </si>
  <si>
    <t>AMI80 - SD DACM02</t>
  </si>
  <si>
    <t>17543</t>
  </si>
  <si>
    <t>17544</t>
  </si>
  <si>
    <t>The IP didn't continue the session because of the previous session issue</t>
  </si>
  <si>
    <t>AMI76 - SD DACM02</t>
  </si>
  <si>
    <t>17545</t>
  </si>
  <si>
    <t>17546</t>
  </si>
  <si>
    <t>IP wrote 7:00/8:00</t>
  </si>
  <si>
    <t>IFTS48 - SD TINVG01</t>
  </si>
  <si>
    <t>17547</t>
  </si>
  <si>
    <t>IFTS77 - FMS LLF03</t>
  </si>
  <si>
    <t>17548</t>
  </si>
  <si>
    <t>IFTS79 - FMS LLF03</t>
  </si>
  <si>
    <t>17549</t>
  </si>
  <si>
    <t>QATAR63 - FMSC OBFM01</t>
  </si>
  <si>
    <t>17550</t>
  </si>
  <si>
    <t>17551</t>
  </si>
  <si>
    <t>QATAR68 - FMSC OBFM01</t>
  </si>
  <si>
    <t>17552</t>
  </si>
  <si>
    <t>17553</t>
  </si>
  <si>
    <t>QATAR77 - FMS CAS02</t>
  </si>
  <si>
    <t>17554</t>
  </si>
  <si>
    <t>17555</t>
  </si>
  <si>
    <t>17556</t>
  </si>
  <si>
    <t>AMI79 - SD OACM02</t>
  </si>
  <si>
    <t>17557</t>
  </si>
  <si>
    <t>17558</t>
  </si>
  <si>
    <t>QATAR76 - FMS CAS02</t>
  </si>
  <si>
    <t>17559</t>
  </si>
  <si>
    <t>IFTS80 - FMS LLF03</t>
  </si>
  <si>
    <t>17560</t>
  </si>
  <si>
    <t>IFTS81 - FMS LLF03</t>
  </si>
  <si>
    <t>17561</t>
  </si>
  <si>
    <t xml:space="preserve">PTT3 TECH ISSUE </t>
  </si>
  <si>
    <t>The ETTS did not load on the screen, causing continuous errors on the computer. Resolving the problem required many attempts. Session rescheduled on FMS2-PTT1</t>
  </si>
  <si>
    <t>17562</t>
  </si>
  <si>
    <t xml:space="preserve">ETTS STUCK ON LOAD HUD NOT WORKING </t>
  </si>
  <si>
    <t>AMI81 - SD OACM02</t>
  </si>
  <si>
    <t>17563</t>
  </si>
  <si>
    <t>QATAR63 - FMSC OBFM02</t>
  </si>
  <si>
    <t>17564</t>
  </si>
  <si>
    <t>17565</t>
  </si>
  <si>
    <t>QATAR74 - NET BTLLB01</t>
  </si>
  <si>
    <t>17566</t>
  </si>
  <si>
    <t>17567</t>
  </si>
  <si>
    <t>SD DACM02 CPL01</t>
  </si>
  <si>
    <t xml:space="preserve">The ETTS did not load on the screen, causing continuous errors on the computer. Resolving the problem required many attempts. </t>
  </si>
  <si>
    <t>AMI80 - SD DACM02 CPL01</t>
  </si>
  <si>
    <t>17568</t>
  </si>
  <si>
    <t>17569</t>
  </si>
  <si>
    <t>AMI76 - SD DACM02 CPL01</t>
  </si>
  <si>
    <t>17570</t>
  </si>
  <si>
    <t>17571</t>
  </si>
  <si>
    <t>QATAR77 - SD DACM02 CPL01</t>
  </si>
  <si>
    <t>17572</t>
  </si>
  <si>
    <t>17573</t>
  </si>
  <si>
    <t>QATAR77 - SD DACM02-CPL01</t>
  </si>
  <si>
    <t>17574</t>
  </si>
  <si>
    <t>17575</t>
  </si>
  <si>
    <t xml:space="preserve">No entities listed in stealth view camera positions windows </t>
  </si>
  <si>
    <t>QATAR71 - PT LLF02</t>
  </si>
  <si>
    <t>17576</t>
  </si>
  <si>
    <t>QATAR80 - FMS CF03</t>
  </si>
  <si>
    <t>17577</t>
  </si>
  <si>
    <t>FMSC NIT</t>
  </si>
  <si>
    <t>QATAR68 - FMSC NIT</t>
  </si>
  <si>
    <t>17578</t>
  </si>
  <si>
    <t>17579</t>
  </si>
  <si>
    <t>17580</t>
  </si>
  <si>
    <t>17581</t>
  </si>
  <si>
    <t>HSD froze - MCSG reset worked</t>
  </si>
  <si>
    <t>QATAR73 - PT LLF01</t>
  </si>
  <si>
    <t>17582</t>
  </si>
  <si>
    <t>IFTS73 - FMS AAR01</t>
  </si>
  <si>
    <t>17583</t>
  </si>
  <si>
    <t>IFTS70 - FMS R2RNVG01</t>
  </si>
  <si>
    <t>17584</t>
  </si>
  <si>
    <t>17585</t>
  </si>
  <si>
    <t>IFTS71 - FMSC ARNG01</t>
  </si>
  <si>
    <t>17586</t>
  </si>
  <si>
    <t>17587</t>
  </si>
  <si>
    <t>QATAR74 - NET BTLLB02</t>
  </si>
  <si>
    <t>17588</t>
  </si>
  <si>
    <t>17589</t>
  </si>
  <si>
    <t>IFTS50 - SD AAR01</t>
  </si>
  <si>
    <t>17590</t>
  </si>
  <si>
    <t>QATAR66 - PT NAV01</t>
  </si>
  <si>
    <t>17591</t>
  </si>
  <si>
    <t>QATAR77 - FMSC OBFM01</t>
  </si>
  <si>
    <t>17592</t>
  </si>
  <si>
    <t>17593</t>
  </si>
  <si>
    <t>IFTS81 - NET TLL01</t>
  </si>
  <si>
    <t>17594</t>
  </si>
  <si>
    <t>IFTS80 - NET TLL01</t>
  </si>
  <si>
    <t>17595</t>
  </si>
  <si>
    <t>AMI34 - SD SMI01</t>
  </si>
  <si>
    <t>17596</t>
  </si>
  <si>
    <t>17597</t>
  </si>
  <si>
    <t>HSD would not show route FPLN, only selected SP in route. All other displays normal.</t>
  </si>
  <si>
    <t>QATAR40 - NET PGM03</t>
  </si>
  <si>
    <t>17598</t>
  </si>
  <si>
    <t>17599</t>
  </si>
  <si>
    <t>QATAR70 - PT LLFB01</t>
  </si>
  <si>
    <t>17600</t>
  </si>
  <si>
    <t>IFTS85 - FMS EMR01</t>
  </si>
  <si>
    <t>17601</t>
  </si>
  <si>
    <t>IFTS80 - NET TLL02</t>
  </si>
  <si>
    <t>17602</t>
  </si>
  <si>
    <t>IFTS81 - NET TLL02</t>
  </si>
  <si>
    <t>17603</t>
  </si>
  <si>
    <t>QATAR68 - FMSC OBFM02</t>
  </si>
  <si>
    <t>17604</t>
  </si>
  <si>
    <t>17605</t>
  </si>
  <si>
    <t>Due to Projector CH5 issue the session was moved to ULTD2</t>
  </si>
  <si>
    <t>AMI75 - PT NAV01</t>
  </si>
  <si>
    <t>17606</t>
  </si>
  <si>
    <t>IFTS86 - FMS EMR01</t>
  </si>
  <si>
    <t>17607</t>
  </si>
  <si>
    <t>AMI81 - SD DACM01</t>
  </si>
  <si>
    <t>17608</t>
  </si>
  <si>
    <t>AMI79 - SD DACM01</t>
  </si>
  <si>
    <t>17609</t>
  </si>
  <si>
    <t>IFTS71 - FMSC ARNG02</t>
  </si>
  <si>
    <t>17610</t>
  </si>
  <si>
    <t>17611</t>
  </si>
  <si>
    <t>IFTS87 - FMS EMR01</t>
  </si>
  <si>
    <t>17612</t>
  </si>
  <si>
    <t>QATAR73 - PT NAVB01</t>
  </si>
  <si>
    <t>17613</t>
  </si>
  <si>
    <t>AMI82 - SD HACM01</t>
  </si>
  <si>
    <t>17614</t>
  </si>
  <si>
    <t>17615</t>
  </si>
  <si>
    <t>AMI77 - SD HACM01</t>
  </si>
  <si>
    <t>17616</t>
  </si>
  <si>
    <t>17617</t>
  </si>
  <si>
    <t>QATAR76 - FMSC OBFM01</t>
  </si>
  <si>
    <t>17618</t>
  </si>
  <si>
    <t>17619</t>
  </si>
  <si>
    <t>QATAR83 - PT IFB01</t>
  </si>
  <si>
    <t>17620</t>
  </si>
  <si>
    <t>QATAR80 - PT IFB01</t>
  </si>
  <si>
    <t>17621</t>
  </si>
  <si>
    <t>IFTS68 - NET ATAG01</t>
  </si>
  <si>
    <t>17622</t>
  </si>
  <si>
    <t>IFTS69 - NET ATAG01</t>
  </si>
  <si>
    <t>17623</t>
  </si>
  <si>
    <t>QATAR77 - FMSC OBFM02</t>
  </si>
  <si>
    <t>17624</t>
  </si>
  <si>
    <t>17625</t>
  </si>
  <si>
    <t>QATAR84 - PT IFB02</t>
  </si>
  <si>
    <t>17626</t>
  </si>
  <si>
    <t>QATAR79 - PT IFB01</t>
  </si>
  <si>
    <t>17627</t>
  </si>
  <si>
    <t>QATAR75 - NET BTLLB01</t>
  </si>
  <si>
    <t>17628</t>
  </si>
  <si>
    <t>17629</t>
  </si>
  <si>
    <t>QATAR74 - PT NAVB02</t>
  </si>
  <si>
    <t>17630</t>
  </si>
  <si>
    <t>QATAR40 - FMS CAS01</t>
  </si>
  <si>
    <t>17631</t>
  </si>
  <si>
    <t>QATAR66 - PT NAV02</t>
  </si>
  <si>
    <t>17632</t>
  </si>
  <si>
    <t>QATAR73 - PT LLF02</t>
  </si>
  <si>
    <t>17633</t>
  </si>
  <si>
    <t>IFTS74 - FMSC RNG01</t>
  </si>
  <si>
    <t>17634</t>
  </si>
  <si>
    <t>17635</t>
  </si>
  <si>
    <t>IFTS72 - FMSC RNG01</t>
  </si>
  <si>
    <t>17636</t>
  </si>
  <si>
    <t>17637</t>
  </si>
  <si>
    <t>QATAR70 - PT LLF01</t>
  </si>
  <si>
    <t>17638</t>
  </si>
  <si>
    <t>QATAR78 - PT NAV01</t>
  </si>
  <si>
    <t>17639</t>
  </si>
  <si>
    <t>SH-25-5189</t>
  </si>
  <si>
    <t>Session moved from ptt2</t>
  </si>
  <si>
    <t>17640</t>
  </si>
  <si>
    <t>QATAR63 - NET RNG01</t>
  </si>
  <si>
    <t>17641</t>
  </si>
  <si>
    <t>17642</t>
  </si>
  <si>
    <t>QATAR68 - NET RNG01</t>
  </si>
  <si>
    <t>17643</t>
  </si>
  <si>
    <t>17644</t>
  </si>
  <si>
    <t>IFTS81 - NET TLL03</t>
  </si>
  <si>
    <t>17645</t>
  </si>
  <si>
    <t>IFTS80 - NET TLL03</t>
  </si>
  <si>
    <t>17646</t>
  </si>
  <si>
    <t>AMI34 - SD TINVG01</t>
  </si>
  <si>
    <t>17647</t>
  </si>
  <si>
    <t>QATAR65 - PT NAVB02</t>
  </si>
  <si>
    <t>17648</t>
  </si>
  <si>
    <t>AMI82 - SD HACM02</t>
  </si>
  <si>
    <t>17649</t>
  </si>
  <si>
    <t>17650</t>
  </si>
  <si>
    <t>AMI77 - SD HACM02</t>
  </si>
  <si>
    <t>17651</t>
  </si>
  <si>
    <t>17652</t>
  </si>
  <si>
    <t>QATAR40 - FMS CAS02</t>
  </si>
  <si>
    <t>17653</t>
  </si>
  <si>
    <t>QATAR81 - PT IFB01</t>
  </si>
  <si>
    <t>17654</t>
  </si>
  <si>
    <t>QATAR75 - NET BTLLB02</t>
  </si>
  <si>
    <t>17655</t>
  </si>
  <si>
    <t>17656</t>
  </si>
  <si>
    <t>AMI81 - SD DACM02 CPL01</t>
  </si>
  <si>
    <t>17657</t>
  </si>
  <si>
    <t>17658</t>
  </si>
  <si>
    <t>AMI79 - SD DACM02 CPL01</t>
  </si>
  <si>
    <t>17659</t>
  </si>
  <si>
    <t>17660</t>
  </si>
  <si>
    <t>17661</t>
  </si>
  <si>
    <t>Trainee was  not prepared</t>
  </si>
  <si>
    <t>QATAR83 - PT IFB02</t>
  </si>
  <si>
    <t>17662</t>
  </si>
  <si>
    <t>IOS HOTAS DOI/DMS not working.</t>
  </si>
  <si>
    <t>IFTS73 - NET BFFNVG01</t>
  </si>
  <si>
    <t>17663</t>
  </si>
  <si>
    <t>17664</t>
  </si>
  <si>
    <t>IFTS70 - NET ADCA01</t>
  </si>
  <si>
    <t>17665</t>
  </si>
  <si>
    <t>IFTS71 - NET ADCA01</t>
  </si>
  <si>
    <t>17666</t>
  </si>
  <si>
    <t>QATAR70 - PT LLF02</t>
  </si>
  <si>
    <t>17667</t>
  </si>
  <si>
    <t>QATAR81 - PT IFB02</t>
  </si>
  <si>
    <t>17668</t>
  </si>
  <si>
    <t>QATAR72 - NET BTFFB01</t>
  </si>
  <si>
    <t>17669</t>
  </si>
  <si>
    <t>17670</t>
  </si>
  <si>
    <t>AMI76 - SD HACM01</t>
  </si>
  <si>
    <t>17671</t>
  </si>
  <si>
    <t>17672</t>
  </si>
  <si>
    <t>AMI80 - SD HACM01</t>
  </si>
  <si>
    <t>17673</t>
  </si>
  <si>
    <t>17674</t>
  </si>
  <si>
    <t>IFTS77 - NET TLL01</t>
  </si>
  <si>
    <t>17675</t>
  </si>
  <si>
    <t>1 reset sys required. Radio channels not updated. Comm1 6(8)--&gt;0</t>
  </si>
  <si>
    <t>IFTS79 - NET TLL01</t>
  </si>
  <si>
    <t>17676</t>
  </si>
  <si>
    <t>QATAR66 - NET RNG01</t>
  </si>
  <si>
    <t>17677</t>
  </si>
  <si>
    <t>17678</t>
  </si>
  <si>
    <t>IFTS72 - FMSC RNG02</t>
  </si>
  <si>
    <t>17679</t>
  </si>
  <si>
    <t>17680</t>
  </si>
  <si>
    <t>QATAR78 - PT NAV02</t>
  </si>
  <si>
    <t>17681</t>
  </si>
  <si>
    <t>L ENG MODE SWITCH OFTEN U/S, ATU FAIL, AIRBRAKE FAIL NOT REPLICATED CORRECTLY, ATS LIMIT FAULT DOES NOT WORK, MULTIPLE FCS/MASS ISSUES DURING START AND DURING FLIGHT</t>
  </si>
  <si>
    <t>IFTS74 - PT ERT02</t>
  </si>
  <si>
    <t>17682</t>
  </si>
  <si>
    <t>vertical visuals on top of dome are not working (blanck)</t>
  </si>
  <si>
    <t>QATAR66 - NET RNG02</t>
  </si>
  <si>
    <t>17683</t>
  </si>
  <si>
    <t>17684</t>
  </si>
  <si>
    <t>QATAR72 - NET BTFFB02</t>
  </si>
  <si>
    <t>17685</t>
  </si>
  <si>
    <t>17686</t>
  </si>
  <si>
    <t>IFTS80 - PT ERT02</t>
  </si>
  <si>
    <t>17687</t>
  </si>
  <si>
    <t>IFTS81 - PT ERT02</t>
  </si>
  <si>
    <t>17688</t>
  </si>
  <si>
    <t>IFTS71 - NET ADCA02</t>
  </si>
  <si>
    <t>17689</t>
  </si>
  <si>
    <t>IFTS70 - NET ADCA02</t>
  </si>
  <si>
    <t>17690</t>
  </si>
  <si>
    <t>IFTS76 - FMS EMR01</t>
  </si>
  <si>
    <t>17691</t>
  </si>
  <si>
    <t>IFTS87 - PT NAV01</t>
  </si>
  <si>
    <t>17692</t>
  </si>
  <si>
    <t>ATS overlimit fault during engine start does not work</t>
  </si>
  <si>
    <t>IFTS72 - PT ERT02</t>
  </si>
  <si>
    <t>17693</t>
  </si>
  <si>
    <t>QATAR79 - PT IFB02</t>
  </si>
  <si>
    <t>17694</t>
  </si>
  <si>
    <t>IFTS73 - FMSC RNG01</t>
  </si>
  <si>
    <t>17695</t>
  </si>
  <si>
    <t>17696</t>
  </si>
  <si>
    <t>AMI80 - SD HACM02</t>
  </si>
  <si>
    <t>17697</t>
  </si>
  <si>
    <t>17698</t>
  </si>
  <si>
    <t>AMI76 - SD HACM02</t>
  </si>
  <si>
    <t>17699</t>
  </si>
  <si>
    <t>17700</t>
  </si>
  <si>
    <t>IFTS78 - FMS EMR01</t>
  </si>
  <si>
    <t>17701</t>
  </si>
  <si>
    <t>QATAR65 - PT NAV01</t>
  </si>
  <si>
    <t>17702</t>
  </si>
  <si>
    <t>IFTS79 - NET TLL02</t>
  </si>
  <si>
    <t>17703</t>
  </si>
  <si>
    <t>IFTS77 - NET TLL02</t>
  </si>
  <si>
    <t>17704</t>
  </si>
  <si>
    <t>AMI79 - SD DACM02</t>
  </si>
  <si>
    <t>17705</t>
  </si>
  <si>
    <t>17706</t>
  </si>
  <si>
    <t>AMI81 - SD DACM02</t>
  </si>
  <si>
    <t>17707</t>
  </si>
  <si>
    <t>17708</t>
  </si>
  <si>
    <t>IFTS86 - PT NAV01</t>
  </si>
  <si>
    <t>17709</t>
  </si>
  <si>
    <t>QATAR80 - PT IFB02</t>
  </si>
  <si>
    <t>17710</t>
  </si>
  <si>
    <t>QATAR76 - FMSC OBFM02</t>
  </si>
  <si>
    <t>17711</t>
  </si>
  <si>
    <t>17712</t>
  </si>
  <si>
    <t>QATAR78 - NET RNG01</t>
  </si>
  <si>
    <t>17713</t>
  </si>
  <si>
    <t>17714</t>
  </si>
  <si>
    <t>10' late due to sim crash land on ground and incomplete due to 2 sim crash when rolling in pursue pop ups</t>
  </si>
  <si>
    <t>All IP mentioned crashes were due to ejection handle malfunction (sensor not detecting the handle position correctly). Fixed after training.</t>
  </si>
  <si>
    <t>QATAR71 - NET BTLLB01</t>
  </si>
  <si>
    <t>17715</t>
  </si>
  <si>
    <t>17716</t>
  </si>
  <si>
    <t>IFTS75 - FMSC RNG01</t>
  </si>
  <si>
    <t>17717</t>
  </si>
  <si>
    <t>17718</t>
  </si>
  <si>
    <t>IFTS69 - NET ATAG02</t>
  </si>
  <si>
    <t>17719</t>
  </si>
  <si>
    <t>IFTS68 - NET ATAG02</t>
  </si>
  <si>
    <t>17720</t>
  </si>
  <si>
    <t>17721</t>
  </si>
  <si>
    <t>QATAR83 - PT IFB03</t>
  </si>
  <si>
    <t>17722</t>
  </si>
  <si>
    <t>QATAR68 - NET RNG02</t>
  </si>
  <si>
    <t>17723</t>
  </si>
  <si>
    <t>17724</t>
  </si>
  <si>
    <t>Cancelled due to projector issues</t>
  </si>
  <si>
    <t>During the simulation, the CH4 projector suddenly stopped working and no longer projected the image</t>
  </si>
  <si>
    <t>QATAR78 - NET RNG02</t>
  </si>
  <si>
    <t>17725</t>
  </si>
  <si>
    <t>INC due to FMS2 projector issues</t>
  </si>
  <si>
    <t>The session was canceled because it was impossible to continue due to the CH4 projector problem on FMS2.</t>
  </si>
  <si>
    <t>17726</t>
  </si>
  <si>
    <t>17727</t>
  </si>
  <si>
    <t>QATAR81 - PT IFB03</t>
  </si>
  <si>
    <t>17728</t>
  </si>
  <si>
    <t>AMI83 - SD CASP01</t>
  </si>
  <si>
    <t>17729</t>
  </si>
  <si>
    <t>17730</t>
  </si>
  <si>
    <t>QATAR66 - PT AAR01</t>
  </si>
  <si>
    <t>17731</t>
  </si>
  <si>
    <t>QATAR83 - PT IF01</t>
  </si>
  <si>
    <t>17732</t>
  </si>
  <si>
    <t>Delay reason: R eng mode switch did not turn to norm.
CRS setting is changing randomly.
CDI HDI is frozen sometimes. (Not moving)</t>
  </si>
  <si>
    <t>R eng mode switch did not turn to norm issue was solved. It was a software problem. CRS and CDI HSI issues are under analysis. Session rescheduled on 22nd</t>
  </si>
  <si>
    <t>17733</t>
  </si>
  <si>
    <t>QATAR84 - PT IFB03</t>
  </si>
  <si>
    <t>17734</t>
  </si>
  <si>
    <t>AMI77 - SD RNG01</t>
  </si>
  <si>
    <t>17735</t>
  </si>
  <si>
    <t>AMI82 - SD RNG01</t>
  </si>
  <si>
    <t>17736</t>
  </si>
  <si>
    <t>FMS2 not ready due to projector replacement activity</t>
  </si>
  <si>
    <t>IFTS74 - FMSC RNG02</t>
  </si>
  <si>
    <t>17737</t>
  </si>
  <si>
    <t>17738</t>
  </si>
  <si>
    <t>QATAR40 - PT NAV01</t>
  </si>
  <si>
    <t>17739</t>
  </si>
  <si>
    <t>AMI80 - SD RNG01</t>
  </si>
  <si>
    <t>17740</t>
  </si>
  <si>
    <t>AMI76 - SD RNG01</t>
  </si>
  <si>
    <t>17741</t>
  </si>
  <si>
    <t>CGF programe - unable to add entities</t>
  </si>
  <si>
    <t>IFTS79 - NET TLL03</t>
  </si>
  <si>
    <t>17742</t>
  </si>
  <si>
    <t>CGF program - unable to add entities</t>
  </si>
  <si>
    <t>IFTS77 - NET TLL03</t>
  </si>
  <si>
    <t>17743</t>
  </si>
  <si>
    <t>QATAR79 - PT IFB03</t>
  </si>
  <si>
    <t>17744</t>
  </si>
  <si>
    <t>IFTS75 - FMSC RNG02</t>
  </si>
  <si>
    <t>17745</t>
  </si>
  <si>
    <t>17746</t>
  </si>
  <si>
    <t>IFTS71 - NET BTAG01</t>
  </si>
  <si>
    <t>17747</t>
  </si>
  <si>
    <t>IFTS70 - NET BTAG01</t>
  </si>
  <si>
    <t>17748</t>
  </si>
  <si>
    <t>QATAR65 - PT NAV02</t>
  </si>
  <si>
    <t>17749</t>
  </si>
  <si>
    <t>QATAR84 - PT IF01</t>
  </si>
  <si>
    <t>17750</t>
  </si>
  <si>
    <t>QATAR77 - NET RNG01</t>
  </si>
  <si>
    <t>17751</t>
  </si>
  <si>
    <t>17752</t>
  </si>
  <si>
    <t xml:space="preserve">Tanker keeps crashing </t>
  </si>
  <si>
    <t>IFTS80 - FMS AAR01</t>
  </si>
  <si>
    <t>17753</t>
  </si>
  <si>
    <t>IFTS48 - SD BVR01</t>
  </si>
  <si>
    <t>17754</t>
  </si>
  <si>
    <t>IFTS50 - SD BVR01</t>
  </si>
  <si>
    <t>17755</t>
  </si>
  <si>
    <t>QATAR79 - PT IF01</t>
  </si>
  <si>
    <t>17756</t>
  </si>
  <si>
    <t>QATAR40 - NET RNG01</t>
  </si>
  <si>
    <t>17757</t>
  </si>
  <si>
    <t>17758</t>
  </si>
  <si>
    <t>QATAR63 - NET RNG02</t>
  </si>
  <si>
    <t>17759</t>
  </si>
  <si>
    <t>17760</t>
  </si>
  <si>
    <t>IFTS78 - PT NAV01</t>
  </si>
  <si>
    <t>17761</t>
  </si>
  <si>
    <t>IFTS82 - PT ERT01</t>
  </si>
  <si>
    <t>17762</t>
  </si>
  <si>
    <t>QATAR68 - NET ARNG01</t>
  </si>
  <si>
    <t>17763</t>
  </si>
  <si>
    <t>17764</t>
  </si>
  <si>
    <t>QATAR66 - NET ARNG01</t>
  </si>
  <si>
    <t>17765</t>
  </si>
  <si>
    <t>Tendency to pull up disengaging the A/P!</t>
  </si>
  <si>
    <t>17766</t>
  </si>
  <si>
    <t>IFTS83 - PT LLF01</t>
  </si>
  <si>
    <t>17767</t>
  </si>
  <si>
    <t>QATAR71 - PT NAVB02</t>
  </si>
  <si>
    <t>17768</t>
  </si>
  <si>
    <t>17769</t>
  </si>
  <si>
    <t>17770</t>
  </si>
  <si>
    <t>IFTS74 - FMS AAR01</t>
  </si>
  <si>
    <t>17771</t>
  </si>
  <si>
    <t>IFTS50 - SD BVR02</t>
  </si>
  <si>
    <t>17772</t>
  </si>
  <si>
    <t>IFTS48 - SD BVR02</t>
  </si>
  <si>
    <t>17773</t>
  </si>
  <si>
    <t>PT IF01 CPL01</t>
  </si>
  <si>
    <t>QATAR75 - PT IF01 CPL01</t>
  </si>
  <si>
    <t>17774</t>
  </si>
  <si>
    <t>Cancelled due to sudden shutdown of FMS1 caused by continuous power surges in the building.</t>
  </si>
  <si>
    <t>QATAR40 - NET RNG02</t>
  </si>
  <si>
    <t>17775</t>
  </si>
  <si>
    <t>PTT3 out of service, due to the shutdown of the DC in the FMS1 server room.</t>
  </si>
  <si>
    <t>17776</t>
  </si>
  <si>
    <t>AMI79 - SD HACM01</t>
  </si>
  <si>
    <t>17777</t>
  </si>
  <si>
    <t>17778</t>
  </si>
  <si>
    <t>AMI81 - SD HACM01</t>
  </si>
  <si>
    <t>17779</t>
  </si>
  <si>
    <t>17780</t>
  </si>
  <si>
    <t>QATAR78 - PT AAR01</t>
  </si>
  <si>
    <t>17781</t>
  </si>
  <si>
    <t>QATAR83 - PT IF02</t>
  </si>
  <si>
    <t>17782</t>
  </si>
  <si>
    <t>NET RNG02 CPL01</t>
  </si>
  <si>
    <t>QATAR78 - NET RNG02 CPL01</t>
  </si>
  <si>
    <t>17783</t>
  </si>
  <si>
    <t>17784</t>
  </si>
  <si>
    <t>IFTS70 - NET BTAG02</t>
  </si>
  <si>
    <t>17785</t>
  </si>
  <si>
    <t>MIG 29 crashed etts. HSD crash. 
SAM sites only engage I entity will not subsequently engage than other.</t>
  </si>
  <si>
    <t>IFTS71 - NET BTAG02</t>
  </si>
  <si>
    <t>17786</t>
  </si>
  <si>
    <t>IFTS73 - PT ERT03</t>
  </si>
  <si>
    <t>17787</t>
  </si>
  <si>
    <t>IFTS75 - PT ERT02</t>
  </si>
  <si>
    <t>17788</t>
  </si>
  <si>
    <t>17789</t>
  </si>
  <si>
    <t>17790</t>
  </si>
  <si>
    <t>IFTS72 - FMSC ARNG01</t>
  </si>
  <si>
    <t>17791</t>
  </si>
  <si>
    <t>17792</t>
  </si>
  <si>
    <t>IFTS79 - PT ERT02</t>
  </si>
  <si>
    <t>17793</t>
  </si>
  <si>
    <t>IFTS77 - PT ERT02</t>
  </si>
  <si>
    <t>17794</t>
  </si>
  <si>
    <t>17795</t>
  </si>
  <si>
    <t>17796</t>
  </si>
  <si>
    <t>ETU us last 15'</t>
  </si>
  <si>
    <t>AMI34 - SD DCA01</t>
  </si>
  <si>
    <t>17797</t>
  </si>
  <si>
    <t>ETTS fail when locked by mig29.
HSD fail</t>
  </si>
  <si>
    <t>IFTS48 - SD DCA01</t>
  </si>
  <si>
    <t>17798</t>
  </si>
  <si>
    <t>QATAR66 - FMS AAR01</t>
  </si>
  <si>
    <t>17799</t>
  </si>
  <si>
    <t>QATAR79 - PT IF02</t>
  </si>
  <si>
    <t>17800</t>
  </si>
  <si>
    <t>HUD screen on ios black otws</t>
  </si>
  <si>
    <t>QATAR78 - NET ARNG01</t>
  </si>
  <si>
    <t>17801</t>
  </si>
  <si>
    <t>17802</t>
  </si>
  <si>
    <t>AMI82 - SD NVG01</t>
  </si>
  <si>
    <t>17803</t>
  </si>
  <si>
    <t>LICJ (punta raisi) ILS (RAJ) not working</t>
  </si>
  <si>
    <t>IFTS86 - PT NAV02</t>
  </si>
  <si>
    <t>17804</t>
  </si>
  <si>
    <t>QATAR84 - PT IF02</t>
  </si>
  <si>
    <t>17805</t>
  </si>
  <si>
    <t>QATAR80 - PT IFB03</t>
  </si>
  <si>
    <t>17806</t>
  </si>
  <si>
    <t>AMI79 - SD RNG01</t>
  </si>
  <si>
    <t>17807</t>
  </si>
  <si>
    <t>AMI81 - SD RNG01</t>
  </si>
  <si>
    <t>17808</t>
  </si>
  <si>
    <t>AMI77 - SD NVG01</t>
  </si>
  <si>
    <t>17809</t>
  </si>
  <si>
    <t>IFTS73 - FMSC RNG02</t>
  </si>
  <si>
    <t>17810</t>
  </si>
  <si>
    <t>17811</t>
  </si>
  <si>
    <t>PT IF01 CPL01 PAT01</t>
  </si>
  <si>
    <t>QATAR75 - PT IF01 CPL01 PAT01</t>
  </si>
  <si>
    <t>17812</t>
  </si>
  <si>
    <t>AMI83 - SD RNG01</t>
  </si>
  <si>
    <t>17813</t>
  </si>
  <si>
    <t>AMI80 - SD RNG02</t>
  </si>
  <si>
    <t>17814</t>
  </si>
  <si>
    <t>IFTS48 - SD DCA02</t>
  </si>
  <si>
    <t>17815</t>
  </si>
  <si>
    <t>IFTS50 - SD DCA01</t>
  </si>
  <si>
    <t>17816</t>
  </si>
  <si>
    <t>QATAR71 - PT NAV01</t>
  </si>
  <si>
    <t>17817</t>
  </si>
  <si>
    <t>PT IF02 PAT01</t>
  </si>
  <si>
    <t>IP wrote wrong actual times(11:05-12:05)</t>
  </si>
  <si>
    <t>QATAR83 - PTIF02 PAT01</t>
  </si>
  <si>
    <t>17818</t>
  </si>
  <si>
    <t xml:space="preserve">IP complained verbally about the broken reading lights and requested information on when they would be repaired. </t>
  </si>
  <si>
    <t>AMI77 - SD BFFNVG01</t>
  </si>
  <si>
    <t>17819</t>
  </si>
  <si>
    <t>17820</t>
  </si>
  <si>
    <t>IFTS74 - FMSC ARNG01</t>
  </si>
  <si>
    <t>17821</t>
  </si>
  <si>
    <t>17822</t>
  </si>
  <si>
    <t>QATAR68 - PT-ERT02</t>
  </si>
  <si>
    <t>17823</t>
  </si>
  <si>
    <t>IFTS75 - FMS AAR01</t>
  </si>
  <si>
    <t>17824</t>
  </si>
  <si>
    <t>IFTS82 - FMSC DBFM01</t>
  </si>
  <si>
    <t>17825</t>
  </si>
  <si>
    <t>17826</t>
  </si>
  <si>
    <t>AMI79 - SD HACM02</t>
  </si>
  <si>
    <t>17827</t>
  </si>
  <si>
    <t>Support AMI - SD HACM02</t>
  </si>
  <si>
    <t>17828</t>
  </si>
  <si>
    <t>07:40</t>
  </si>
  <si>
    <t>AMI81 - SD HACM02</t>
  </si>
  <si>
    <t>17829</t>
  </si>
  <si>
    <t>17830</t>
  </si>
  <si>
    <t>QATAR63 - PT-ERT02</t>
  </si>
  <si>
    <t>17831</t>
  </si>
  <si>
    <t>QATAR81 - PT IF01</t>
  </si>
  <si>
    <t>17832</t>
  </si>
  <si>
    <t>NET BTLLB01 CLP01</t>
  </si>
  <si>
    <t>QATAR71 - NET BTLLB01-CLP01</t>
  </si>
  <si>
    <t>17833</t>
  </si>
  <si>
    <t>QATAR70 - NET BTLLB01</t>
  </si>
  <si>
    <t>17834</t>
  </si>
  <si>
    <t>AMI83 - SD NVG01</t>
  </si>
  <si>
    <t>17835</t>
  </si>
  <si>
    <t>QATAR82 - PT IF02</t>
  </si>
  <si>
    <t>17836</t>
  </si>
  <si>
    <t>QATAR80 - PT IF01</t>
  </si>
  <si>
    <t>17837</t>
  </si>
  <si>
    <t>IFTS80 - FMS NVG01</t>
  </si>
  <si>
    <t>17838</t>
  </si>
  <si>
    <t>IFTS85 - PT NAV01</t>
  </si>
  <si>
    <t>17839</t>
  </si>
  <si>
    <t>IFTS50 - SD DCA02</t>
  </si>
  <si>
    <t>17840</t>
  </si>
  <si>
    <t>AMI34 - SD DCA02</t>
  </si>
  <si>
    <t>17841</t>
  </si>
  <si>
    <t>QATAR83 - FMS EMRB01</t>
  </si>
  <si>
    <t>17842</t>
  </si>
  <si>
    <t>QATAR84 - FMS EMRB01</t>
  </si>
  <si>
    <t>17843</t>
  </si>
  <si>
    <t>QATAR40 - NET ARNG01</t>
  </si>
  <si>
    <t>17844</t>
  </si>
  <si>
    <t>17845</t>
  </si>
  <si>
    <t>AMI82 - SD BFFNVG01</t>
  </si>
  <si>
    <t>17846</t>
  </si>
  <si>
    <t>17847</t>
  </si>
  <si>
    <t>QATAR78 - FMS AAR01</t>
  </si>
  <si>
    <t>17848</t>
  </si>
  <si>
    <t>IFTS87 - PT NAV02</t>
  </si>
  <si>
    <t>17849</t>
  </si>
  <si>
    <t>AMI76 - SD RNG02</t>
  </si>
  <si>
    <t>17850</t>
  </si>
  <si>
    <t>AMI83 - SD RNG02</t>
  </si>
  <si>
    <t>17851</t>
  </si>
  <si>
    <t>IFTS48 - SD SMI01</t>
  </si>
  <si>
    <t>17852</t>
  </si>
  <si>
    <t>IFTS50 - SD SMI01</t>
  </si>
  <si>
    <t>17853</t>
  </si>
  <si>
    <t>QATAR66 - PT NIT01</t>
  </si>
  <si>
    <t>17854</t>
  </si>
  <si>
    <t>IFTS76 - PT NAV01</t>
  </si>
  <si>
    <t>17855</t>
  </si>
  <si>
    <t>Seat adjustment, oxygen and forward seat not working on PTT3</t>
  </si>
  <si>
    <t>IFTS50 - SD SMI02</t>
  </si>
  <si>
    <t>17856</t>
  </si>
  <si>
    <t xml:space="preserve">Seat adjustment, oxygen and forward seat not working </t>
  </si>
  <si>
    <t>IFTS48 - SD SMI02</t>
  </si>
  <si>
    <t>17857</t>
  </si>
  <si>
    <t>IFTS82 - FMSC DBFM02</t>
  </si>
  <si>
    <t>17858</t>
  </si>
  <si>
    <t>17859</t>
  </si>
  <si>
    <t>QATAR81 - PT IF02</t>
  </si>
  <si>
    <t>17860</t>
  </si>
  <si>
    <t>QATAR73 - NET BTLLB01</t>
  </si>
  <si>
    <t>17861</t>
  </si>
  <si>
    <t>17862</t>
  </si>
  <si>
    <t>17863</t>
  </si>
  <si>
    <t>17864</t>
  </si>
  <si>
    <t>IFTS74 - NET PGM01</t>
  </si>
  <si>
    <t>17865</t>
  </si>
  <si>
    <t>IFTS72 - NET PGM01</t>
  </si>
  <si>
    <t>17866</t>
  </si>
  <si>
    <t>Radio issues / sound Issues. Radios u/s for sim +ios on cew-in; again during sortie. Intermittent wpn release button.</t>
  </si>
  <si>
    <t>IFTS73 - FMSC ARNG01</t>
  </si>
  <si>
    <t>17867</t>
  </si>
  <si>
    <t>17868</t>
  </si>
  <si>
    <t>IFTS81 - FMS NVG01</t>
  </si>
  <si>
    <t>17869</t>
  </si>
  <si>
    <t>IFTS80 - NET BFFNVG01</t>
  </si>
  <si>
    <t>17870</t>
  </si>
  <si>
    <t>17871</t>
  </si>
  <si>
    <t>QATAR78 - FMSC OBFM01</t>
  </si>
  <si>
    <t>17872</t>
  </si>
  <si>
    <t>17873</t>
  </si>
  <si>
    <t>17874</t>
  </si>
  <si>
    <t>QATAR65 - PT AAR01</t>
  </si>
  <si>
    <t>17875</t>
  </si>
  <si>
    <t>QATAR71 - NET BTLLB02</t>
  </si>
  <si>
    <t>17876</t>
  </si>
  <si>
    <t>QATAR70 - NET BTLLB02</t>
  </si>
  <si>
    <t>17877</t>
  </si>
  <si>
    <t>QATAR66 - FMSC OBFM01</t>
  </si>
  <si>
    <t>17878</t>
  </si>
  <si>
    <t>17879</t>
  </si>
  <si>
    <t>QATAR72 - PT LLF01</t>
  </si>
  <si>
    <t>17880</t>
  </si>
  <si>
    <t>No MSL avlb</t>
  </si>
  <si>
    <t xml:space="preserve">No audio tone during missile launch and no ‘diamond’ in the HUD. Not enough time to recover.      </t>
  </si>
  <si>
    <t>QATAR40 - FMSC OBFM01</t>
  </si>
  <si>
    <t>17881</t>
  </si>
  <si>
    <t xml:space="preserve">No audio tone during missile launch and no ‘diamond’ in the HUD on FMS1 . Not enough time to recover.      </t>
  </si>
  <si>
    <t>17882</t>
  </si>
  <si>
    <t>IFTS75 - FMSC ARNG01</t>
  </si>
  <si>
    <t>17883</t>
  </si>
  <si>
    <t>17884</t>
  </si>
  <si>
    <t>QATAR77 - PT AAR01</t>
  </si>
  <si>
    <t>17885</t>
  </si>
  <si>
    <t>IFTS87 - PT NIT01</t>
  </si>
  <si>
    <t>17886</t>
  </si>
  <si>
    <t>QATAR66 - FMSC OBFM02</t>
  </si>
  <si>
    <t>17887</t>
  </si>
  <si>
    <t>17888</t>
  </si>
  <si>
    <t>IFTS81 - NET BFFNVG01</t>
  </si>
  <si>
    <t>17889</t>
  </si>
  <si>
    <t>17890</t>
  </si>
  <si>
    <t>No map in sim mfd. On in console.</t>
  </si>
  <si>
    <t>QATAR76 - PT ERT02</t>
  </si>
  <si>
    <t>17891</t>
  </si>
  <si>
    <t>PT IF02 PAT03</t>
  </si>
  <si>
    <t>QATAR81 - PT IF02 PAT03</t>
  </si>
  <si>
    <t>17892</t>
  </si>
  <si>
    <t>IFTS73 - NET PGM01</t>
  </si>
  <si>
    <t>17893</t>
  </si>
  <si>
    <t>IFTS75 - NET PGM01</t>
  </si>
  <si>
    <t>17894</t>
  </si>
  <si>
    <t>IP wrote wrong actual times(9:00-10:00)</t>
  </si>
  <si>
    <t>17895</t>
  </si>
  <si>
    <t>17896</t>
  </si>
  <si>
    <t>TGT 1 not seen in TGP</t>
  </si>
  <si>
    <t>IFTS77 - NET PGM01</t>
  </si>
  <si>
    <t>17897</t>
  </si>
  <si>
    <t>When selecting area track the POD goes to coordinate 0</t>
  </si>
  <si>
    <t>IFTS79 - NET PGM01</t>
  </si>
  <si>
    <t>17898</t>
  </si>
  <si>
    <t>17899</t>
  </si>
  <si>
    <t>17900</t>
  </si>
  <si>
    <t>AMI77 - SD TI01</t>
  </si>
  <si>
    <t>17901</t>
  </si>
  <si>
    <t>IP: Tech issue -&gt; not possible to get any threats with strive</t>
  </si>
  <si>
    <t>Tech: PVD not able to show either PTT3 or other entities. It was not possible to resolve without performing an unload/reload from launchpad. Not enough time to recover.</t>
  </si>
  <si>
    <t>AMI79 - SD TI01</t>
  </si>
  <si>
    <t>17902</t>
  </si>
  <si>
    <t>AMI76 - SD TI01</t>
  </si>
  <si>
    <t>17903</t>
  </si>
  <si>
    <t>Found cockpit in training position and left VR lamp broken.</t>
  </si>
  <si>
    <t>QATAR72 - PT LLF02</t>
  </si>
  <si>
    <t>17904</t>
  </si>
  <si>
    <t>QATAR40 - FMSCOBFM01 CPL01</t>
  </si>
  <si>
    <t>17905</t>
  </si>
  <si>
    <t>17906</t>
  </si>
  <si>
    <t>AMI82 - SD TI01</t>
  </si>
  <si>
    <t>17907</t>
  </si>
  <si>
    <t>QATAR80 - PT IF02</t>
  </si>
  <si>
    <t>17908</t>
  </si>
  <si>
    <t>M346 + MIG20 + S430 no showing TGP</t>
  </si>
  <si>
    <t>AMI80 - SD TI01</t>
  </si>
  <si>
    <t>17909</t>
  </si>
  <si>
    <t>AMI81 - SD TI01</t>
  </si>
  <si>
    <t>17910</t>
  </si>
  <si>
    <t>IFTS82 - FMSC HBFM01</t>
  </si>
  <si>
    <t>17911</t>
  </si>
  <si>
    <t>17912</t>
  </si>
  <si>
    <t>QATAR78 - FMSC OBFM02</t>
  </si>
  <si>
    <t>17913</t>
  </si>
  <si>
    <t>17914</t>
  </si>
  <si>
    <t>Target building is not clearly visibile in TGP (IR mode) - no detail are available, just a black square</t>
  </si>
  <si>
    <t>IFTS75 - NET PGM02</t>
  </si>
  <si>
    <t>17915</t>
  </si>
  <si>
    <t>IFTS73 - NET PGM02</t>
  </si>
  <si>
    <t>17916</t>
  </si>
  <si>
    <t>AMI83 - SD RNG03</t>
  </si>
  <si>
    <t>17917</t>
  </si>
  <si>
    <t>17918</t>
  </si>
  <si>
    <t>QATAR68 - FMSC DBFM01</t>
  </si>
  <si>
    <t>17919</t>
  </si>
  <si>
    <t>17920</t>
  </si>
  <si>
    <t>TGTS are not shown and there were problems on comms setup tgp work</t>
  </si>
  <si>
    <t>TGP direction is not slaved to target coordinates-&gt; moreover the tgp is looking in the wrong direction, ip has the impression that target buildings are "sinked" in the ground not allowing to be seen/detected</t>
  </si>
  <si>
    <t>IFTS77 - NET PGM02</t>
  </si>
  <si>
    <t>17921</t>
  </si>
  <si>
    <t>IFTS79 - NET PGM02</t>
  </si>
  <si>
    <t>17922</t>
  </si>
  <si>
    <t>QATAR76 - NET RNG01</t>
  </si>
  <si>
    <t>17923</t>
  </si>
  <si>
    <t>17924</t>
  </si>
  <si>
    <t>IFTS70 - NET ATAG01</t>
  </si>
  <si>
    <t>17925</t>
  </si>
  <si>
    <t>IFTS71 - NET ATAG01</t>
  </si>
  <si>
    <t>17926</t>
  </si>
  <si>
    <t>AMI77 - SD TI02</t>
  </si>
  <si>
    <t>17927</t>
  </si>
  <si>
    <t>IFTS81 - NET PGM01</t>
  </si>
  <si>
    <t>17928</t>
  </si>
  <si>
    <t>IFTS80 - NET PGM01</t>
  </si>
  <si>
    <t>17929</t>
  </si>
  <si>
    <t>IFTS49 - SD OACM01</t>
  </si>
  <si>
    <t>17930</t>
  </si>
  <si>
    <t>17931</t>
  </si>
  <si>
    <t>AMI76 - SD TI02</t>
  </si>
  <si>
    <t>17932</t>
  </si>
  <si>
    <t>PT IF02 PAT04</t>
  </si>
  <si>
    <t>QATAR81 - PT IF02 PAT04</t>
  </si>
  <si>
    <t>17933</t>
  </si>
  <si>
    <t>AMI81 - SD RNG02</t>
  </si>
  <si>
    <t>17934</t>
  </si>
  <si>
    <t>AMI79 - SD RNG02</t>
  </si>
  <si>
    <t>17935</t>
  </si>
  <si>
    <t>QATAR40 - FMSC OBFM02</t>
  </si>
  <si>
    <t>17936</t>
  </si>
  <si>
    <t>17937</t>
  </si>
  <si>
    <t>AMI82 - SD TI02</t>
  </si>
  <si>
    <t>17938</t>
  </si>
  <si>
    <t>QATAR65 - PT ERT01</t>
  </si>
  <si>
    <t>17939</t>
  </si>
  <si>
    <t>IFTS71 - NET ATAG02</t>
  </si>
  <si>
    <t>17940</t>
  </si>
  <si>
    <t>IFTS70 - NET ATAG02</t>
  </si>
  <si>
    <t>17941</t>
  </si>
  <si>
    <t>AMI83 - SD OACM01</t>
  </si>
  <si>
    <t>17942</t>
  </si>
  <si>
    <t>17943</t>
  </si>
  <si>
    <t>AMI80 - SD TI02</t>
  </si>
  <si>
    <t>17944</t>
  </si>
  <si>
    <t>QATAR73 - PT NAVB02</t>
  </si>
  <si>
    <t>17945</t>
  </si>
  <si>
    <t>At the end of the training, door not completely open, cockpit left in training position. Seat cover thrown in the stairs at the beginning of the training.</t>
  </si>
  <si>
    <t>17946</t>
  </si>
  <si>
    <t>17947</t>
  </si>
  <si>
    <t>IFTS82 - FMSC HBFM02</t>
  </si>
  <si>
    <t>17948</t>
  </si>
  <si>
    <t>Support  IFTS - SUPP</t>
  </si>
  <si>
    <t>17949</t>
  </si>
  <si>
    <t>NET PGM02  CPL01</t>
  </si>
  <si>
    <t>IFTS77 - NET PGM02  CPL01</t>
  </si>
  <si>
    <t>17950</t>
  </si>
  <si>
    <t>IFTS79 - NET PGM02 CPL01</t>
  </si>
  <si>
    <t>17951</t>
  </si>
  <si>
    <t>QATAR73 - NET BTLLB02</t>
  </si>
  <si>
    <t>17952</t>
  </si>
  <si>
    <t>17953</t>
  </si>
  <si>
    <t>QATAR63 - NET ARNG01</t>
  </si>
  <si>
    <t>17954</t>
  </si>
  <si>
    <t>17955</t>
  </si>
  <si>
    <t xml:space="preserve">Vor area not working - Dme only
Delay reasons: Visual needed reloading SP needed reloading </t>
  </si>
  <si>
    <t xml:space="preserve">Visual needed to be reloaded due to mix process closing abruptly </t>
  </si>
  <si>
    <t>QATAR80 - PT IF02 PAT01</t>
  </si>
  <si>
    <t>17956</t>
  </si>
  <si>
    <t>IFTS86 - PT NIT01</t>
  </si>
  <si>
    <t>17957</t>
  </si>
  <si>
    <t>QATAR76 - NET RNG02</t>
  </si>
  <si>
    <t>17958</t>
  </si>
  <si>
    <t>17959</t>
  </si>
  <si>
    <t>QATAR65 - NET TLL01</t>
  </si>
  <si>
    <t>17960</t>
  </si>
  <si>
    <t>QATAR74 - NET TLL01</t>
  </si>
  <si>
    <t>17961</t>
  </si>
  <si>
    <t>SD TI01 CPL01</t>
  </si>
  <si>
    <t>AMI79 - SD TI01 CPL01</t>
  </si>
  <si>
    <t>17962</t>
  </si>
  <si>
    <t>IFTS85 - PT NAV02</t>
  </si>
  <si>
    <t>17963</t>
  </si>
  <si>
    <t>AMI76 - SD QRA01</t>
  </si>
  <si>
    <t>17964</t>
  </si>
  <si>
    <t>AMI82 - SD QRA01</t>
  </si>
  <si>
    <t>17965</t>
  </si>
  <si>
    <t>IFTS83 - FMS LLF01</t>
  </si>
  <si>
    <t>17966</t>
  </si>
  <si>
    <t>IFTS80 - NET PGM02</t>
  </si>
  <si>
    <t>17967</t>
  </si>
  <si>
    <t>IFTS81 - NET PGM02</t>
  </si>
  <si>
    <t>17968</t>
  </si>
  <si>
    <t>QATAR77 - NET RNG02</t>
  </si>
  <si>
    <t>17969</t>
  </si>
  <si>
    <t>17970</t>
  </si>
  <si>
    <t>IFTS73 - NET PGM03</t>
  </si>
  <si>
    <t>17971</t>
  </si>
  <si>
    <t>IFTS75 - NET PGM03</t>
  </si>
  <si>
    <t>17972</t>
  </si>
  <si>
    <t>AMI81 - SD TI02</t>
  </si>
  <si>
    <t>17973</t>
  </si>
  <si>
    <t>QATAR79 - FMS EMRB01</t>
  </si>
  <si>
    <t>17974</t>
  </si>
  <si>
    <t>AMI77 - SD QRA01</t>
  </si>
  <si>
    <t>17975</t>
  </si>
  <si>
    <t>AMI80 - SD QRA01</t>
  </si>
  <si>
    <t>17976</t>
  </si>
  <si>
    <t>IFTS72 - NET PGM02</t>
  </si>
  <si>
    <t>17977</t>
  </si>
  <si>
    <t>IFTS74 - NET PGM02</t>
  </si>
  <si>
    <t>17978</t>
  </si>
  <si>
    <t>QATAR75 - PT NAV01</t>
  </si>
  <si>
    <t>17979</t>
  </si>
  <si>
    <t>QATAR74 - NET TLL02</t>
  </si>
  <si>
    <t>17980</t>
  </si>
  <si>
    <t>17981</t>
  </si>
  <si>
    <t>IFTS68 - NET OCAAA01</t>
  </si>
  <si>
    <t>17982</t>
  </si>
  <si>
    <t>IFTS69 - NET OCAAA01</t>
  </si>
  <si>
    <t>17983</t>
  </si>
  <si>
    <t>QATAR63 - NET ARNG02</t>
  </si>
  <si>
    <t>17984</t>
  </si>
  <si>
    <t>17985</t>
  </si>
  <si>
    <t>QATAR68 - NET ARNG02</t>
  </si>
  <si>
    <t>17986</t>
  </si>
  <si>
    <t>17987</t>
  </si>
  <si>
    <t>QATAR80 - PTIF02-PAT02</t>
  </si>
  <si>
    <t>17988</t>
  </si>
  <si>
    <t>QATAR76 - NET ARNG01</t>
  </si>
  <si>
    <t>17989</t>
  </si>
  <si>
    <t>17990</t>
  </si>
  <si>
    <t>QATAR72 - NET BTLLB01</t>
  </si>
  <si>
    <t>17991</t>
  </si>
  <si>
    <t>17992</t>
  </si>
  <si>
    <t>IFTS79 - SD NVG01</t>
  </si>
  <si>
    <t>17993</t>
  </si>
  <si>
    <t>MCSG/SMC caution lights on after start</t>
  </si>
  <si>
    <t>IFTS87 - FMS NIT01</t>
  </si>
  <si>
    <t>17994</t>
  </si>
  <si>
    <t>QATAR77 - NET ARNG01</t>
  </si>
  <si>
    <t>17995</t>
  </si>
  <si>
    <t>17996</t>
  </si>
  <si>
    <t>AMI82 - SD QRA02</t>
  </si>
  <si>
    <t>17997</t>
  </si>
  <si>
    <t>AMI76 - SD QRA02</t>
  </si>
  <si>
    <t>17998</t>
  </si>
  <si>
    <t>FCR fail during last session</t>
  </si>
  <si>
    <t>AMI79 - SD TI02</t>
  </si>
  <si>
    <t>17999</t>
  </si>
  <si>
    <t>ULTD2 was frozen</t>
  </si>
  <si>
    <t>After the training, the IP said he found the ultd2 frozen and unusable before starting the session, and he used the ULTD1 configured as a spare.</t>
  </si>
  <si>
    <t>IFTS83 - FMS LLF02</t>
  </si>
  <si>
    <t>18000</t>
  </si>
  <si>
    <t>IFTS73 - FMSC ARNG02</t>
  </si>
  <si>
    <t>18001</t>
  </si>
  <si>
    <t>18002</t>
  </si>
  <si>
    <t>IFTS75 - FMSC ARNG02</t>
  </si>
  <si>
    <t>18003</t>
  </si>
  <si>
    <t>18004</t>
  </si>
  <si>
    <t>IFTS81 - NET PGM03</t>
  </si>
  <si>
    <t>18005</t>
  </si>
  <si>
    <t>IFTS80 - NET PGM03</t>
  </si>
  <si>
    <t>18006</t>
  </si>
  <si>
    <t>AMI80 - SD QRA02</t>
  </si>
  <si>
    <t>18007</t>
  </si>
  <si>
    <t>AMI77 - SD QRA02</t>
  </si>
  <si>
    <t>18008</t>
  </si>
  <si>
    <t>AMI81 - SD NVG01</t>
  </si>
  <si>
    <t>18009</t>
  </si>
  <si>
    <t>IFTS74 - NET PGM03</t>
  </si>
  <si>
    <t>18010</t>
  </si>
  <si>
    <t>IFTS72 - NET PGM03</t>
  </si>
  <si>
    <t>18011</t>
  </si>
  <si>
    <t>18012</t>
  </si>
  <si>
    <t>IFTS68 - NET OCAAG01</t>
  </si>
  <si>
    <t>18013</t>
  </si>
  <si>
    <t>IFTS69 - NET OCAAG01</t>
  </si>
  <si>
    <t>18014</t>
  </si>
  <si>
    <t>AMI77 - SD SMI01</t>
  </si>
  <si>
    <t>18015</t>
  </si>
  <si>
    <t>AMI80 - SD SMI01</t>
  </si>
  <si>
    <t>18016</t>
  </si>
  <si>
    <t>IFTS82 - PT LLF01</t>
  </si>
  <si>
    <t>18017</t>
  </si>
  <si>
    <t>DEMO</t>
  </si>
  <si>
    <t xml:space="preserve"> - DEMO</t>
  </si>
  <si>
    <t>18018</t>
  </si>
  <si>
    <t>18019</t>
  </si>
  <si>
    <t>QATAR72 - NET BTLLB02</t>
  </si>
  <si>
    <t>18020</t>
  </si>
  <si>
    <t>18021</t>
  </si>
  <si>
    <t>QATAR75 - NET TLL01</t>
  </si>
  <si>
    <t>18022</t>
  </si>
  <si>
    <t>QATAR65 - NET TLL02</t>
  </si>
  <si>
    <t>18023</t>
  </si>
  <si>
    <t>IFTS77 - NET PGM03</t>
  </si>
  <si>
    <t>18024</t>
  </si>
  <si>
    <t>IFTS79 - NET PGM03</t>
  </si>
  <si>
    <t>18025</t>
  </si>
  <si>
    <t>QATAR76 - NET ARNG02</t>
  </si>
  <si>
    <t>18026</t>
  </si>
  <si>
    <t>18027</t>
  </si>
  <si>
    <t>IFTS48 - SD ADCA01</t>
  </si>
  <si>
    <t>18028</t>
  </si>
  <si>
    <t>AMI34 - SD ADCA01</t>
  </si>
  <si>
    <t>18029</t>
  </si>
  <si>
    <t>IFTS86 - PT LLF01</t>
  </si>
  <si>
    <t>18030</t>
  </si>
  <si>
    <t>IFTS71 - PT-ERT03</t>
  </si>
  <si>
    <t>18031</t>
  </si>
  <si>
    <t>QATAR77 - NET ARNG02</t>
  </si>
  <si>
    <t>18032</t>
  </si>
  <si>
    <t>18033</t>
  </si>
  <si>
    <t>QATAR63 - FMSC DBFM01</t>
  </si>
  <si>
    <t>18034</t>
  </si>
  <si>
    <t>18035</t>
  </si>
  <si>
    <t>IFTS85 - PT LLF01</t>
  </si>
  <si>
    <t>18036</t>
  </si>
  <si>
    <t>IFTS72 - FMS CAS01</t>
  </si>
  <si>
    <t>18037</t>
  </si>
  <si>
    <t>AMI79 - SD QRA01</t>
  </si>
  <si>
    <t>18038</t>
  </si>
  <si>
    <t>AMI81 - SD QRA01</t>
  </si>
  <si>
    <t>18039</t>
  </si>
  <si>
    <t>IFTS50 - SD ADCA01</t>
  </si>
  <si>
    <t>18040</t>
  </si>
  <si>
    <t>IFTS48 - SD ADCA02</t>
  </si>
  <si>
    <t>18041</t>
  </si>
  <si>
    <t>IFTS81 - FMS CAS01</t>
  </si>
  <si>
    <t>18042</t>
  </si>
  <si>
    <t>gpws CAUSES wpn AIMING TO VANISH DURING ATTACKS. Entity management is poor. Projected shadow makes attack difficult.</t>
  </si>
  <si>
    <t>IFTS73 - FMS CAS01</t>
  </si>
  <si>
    <t>18043</t>
  </si>
  <si>
    <t>18044</t>
  </si>
  <si>
    <t>Total restart x ios client crash</t>
  </si>
  <si>
    <t>18045</t>
  </si>
  <si>
    <t>18046</t>
  </si>
  <si>
    <t>18047</t>
  </si>
  <si>
    <t>18048</t>
  </si>
  <si>
    <t>18049</t>
  </si>
  <si>
    <t>18050</t>
  </si>
  <si>
    <t>18051</t>
  </si>
  <si>
    <t>18052</t>
  </si>
  <si>
    <t>18053</t>
  </si>
  <si>
    <t>18054</t>
  </si>
  <si>
    <t>18055</t>
  </si>
  <si>
    <t>18056</t>
  </si>
  <si>
    <t>18057</t>
  </si>
  <si>
    <t>18058</t>
  </si>
  <si>
    <t>18059</t>
  </si>
  <si>
    <t>18060</t>
  </si>
  <si>
    <t>18061</t>
  </si>
  <si>
    <t>18062</t>
  </si>
  <si>
    <t>18063</t>
  </si>
  <si>
    <t>18064</t>
  </si>
  <si>
    <t>18065</t>
  </si>
  <si>
    <t>18066</t>
  </si>
  <si>
    <t>18067</t>
  </si>
  <si>
    <t>18068</t>
  </si>
  <si>
    <t>18069</t>
  </si>
  <si>
    <t>No IP</t>
  </si>
  <si>
    <t>The IP was not present</t>
  </si>
  <si>
    <t>18070</t>
  </si>
  <si>
    <t>No IP on FMS2</t>
  </si>
  <si>
    <t>The IP was not present on FMS2</t>
  </si>
  <si>
    <t>18071</t>
  </si>
  <si>
    <t>18072</t>
  </si>
  <si>
    <t>18073</t>
  </si>
  <si>
    <t>18074</t>
  </si>
  <si>
    <t>18075</t>
  </si>
  <si>
    <t>18076</t>
  </si>
  <si>
    <t>MANZINI</t>
  </si>
  <si>
    <t>18077</t>
  </si>
  <si>
    <t>18078</t>
  </si>
  <si>
    <t>18079</t>
  </si>
  <si>
    <t>18080</t>
  </si>
  <si>
    <t>18081</t>
  </si>
  <si>
    <t>18082</t>
  </si>
  <si>
    <t>18083</t>
  </si>
  <si>
    <t>18084</t>
  </si>
  <si>
    <t>18085</t>
  </si>
  <si>
    <t>18086</t>
  </si>
  <si>
    <t>18087</t>
  </si>
  <si>
    <t>18088</t>
  </si>
  <si>
    <t>18089</t>
  </si>
  <si>
    <t>18090</t>
  </si>
  <si>
    <t>18091</t>
  </si>
  <si>
    <t>18092</t>
  </si>
  <si>
    <t>18093</t>
  </si>
  <si>
    <t>18094</t>
  </si>
  <si>
    <t>18095</t>
  </si>
  <si>
    <t>18096</t>
  </si>
  <si>
    <t>18097</t>
  </si>
  <si>
    <t>18098</t>
  </si>
  <si>
    <t>18099</t>
  </si>
  <si>
    <t>18100</t>
  </si>
  <si>
    <t>18101</t>
  </si>
  <si>
    <t>18102</t>
  </si>
  <si>
    <t>18103</t>
  </si>
  <si>
    <t>18104</t>
  </si>
  <si>
    <t>18105</t>
  </si>
  <si>
    <t>18106</t>
  </si>
  <si>
    <t>18107</t>
  </si>
  <si>
    <t>18108</t>
  </si>
  <si>
    <t>SGTO USA 25-01</t>
  </si>
  <si>
    <t>SD FAM0101</t>
  </si>
  <si>
    <t>18109</t>
  </si>
  <si>
    <t>18110</t>
  </si>
  <si>
    <t>18111</t>
  </si>
  <si>
    <t>18112</t>
  </si>
  <si>
    <t>18113</t>
  </si>
  <si>
    <t>18114</t>
  </si>
  <si>
    <t>18115</t>
  </si>
  <si>
    <t>18116</t>
  </si>
  <si>
    <t>18117</t>
  </si>
  <si>
    <t>18118</t>
  </si>
  <si>
    <t>18119</t>
  </si>
  <si>
    <t>18120</t>
  </si>
  <si>
    <t>18121</t>
  </si>
  <si>
    <t>The instructor mistakenly performed the session on  ULTD1  instead of  ULTD2</t>
  </si>
  <si>
    <t>18122</t>
  </si>
  <si>
    <t>IFTS91 - SD FAM0101</t>
  </si>
  <si>
    <t>18123</t>
  </si>
  <si>
    <t>18124</t>
  </si>
  <si>
    <t>18125</t>
  </si>
  <si>
    <t>18126</t>
  </si>
  <si>
    <t>18127</t>
  </si>
  <si>
    <t>18128</t>
  </si>
  <si>
    <t>18129</t>
  </si>
  <si>
    <t>18130</t>
  </si>
  <si>
    <t>18131</t>
  </si>
  <si>
    <t>18132</t>
  </si>
  <si>
    <t>18133</t>
  </si>
  <si>
    <t>18134</t>
  </si>
  <si>
    <t>18135</t>
  </si>
  <si>
    <t>18136</t>
  </si>
  <si>
    <t>18137</t>
  </si>
  <si>
    <t>18138</t>
  </si>
  <si>
    <t>The Ip wrote wrong times on the simulator report book (08:00 09:00)</t>
  </si>
  <si>
    <t>18139</t>
  </si>
  <si>
    <t>SD FAM0102</t>
  </si>
  <si>
    <t>18140</t>
  </si>
  <si>
    <t>18141</t>
  </si>
  <si>
    <t>18142</t>
  </si>
  <si>
    <t>18143</t>
  </si>
  <si>
    <t>18144</t>
  </si>
  <si>
    <t>18145</t>
  </si>
  <si>
    <t>18146</t>
  </si>
  <si>
    <t>18147</t>
  </si>
  <si>
    <t>18148</t>
  </si>
  <si>
    <t>Database of the rmm limited. Missing airports + navaids</t>
  </si>
  <si>
    <t>18149</t>
  </si>
  <si>
    <t>18150</t>
  </si>
  <si>
    <t>18151</t>
  </si>
  <si>
    <t>18152</t>
  </si>
  <si>
    <t>18153</t>
  </si>
  <si>
    <t>18154</t>
  </si>
  <si>
    <t>18155</t>
  </si>
  <si>
    <t>18156</t>
  </si>
  <si>
    <t>18157</t>
  </si>
  <si>
    <t>Nothing to Report</t>
  </si>
  <si>
    <t>18158</t>
  </si>
  <si>
    <t>18159</t>
  </si>
  <si>
    <t>Tech issue. Right throttle idle giving indication full power + ETTS not available</t>
  </si>
  <si>
    <t>Issues on CLS computer. After restarting it, the systems realated to it (stick and throttles) worked properly again</t>
  </si>
  <si>
    <t>18160</t>
  </si>
  <si>
    <t>Incomplete due malfunction of ULTD1</t>
  </si>
  <si>
    <t>Issues on ULTD1 CLS computer. After restarting it, the systems realated to it (stick and throttles) worked properly again</t>
  </si>
  <si>
    <t>18161</t>
  </si>
  <si>
    <t>18162</t>
  </si>
  <si>
    <t>18163</t>
  </si>
  <si>
    <t>18164</t>
  </si>
  <si>
    <t>15' delay on start due to start up tech issues. During the flight emergencies the sim shutdown the cockpit 5' to reset functional conditions</t>
  </si>
  <si>
    <t>18165</t>
  </si>
  <si>
    <t>18166</t>
  </si>
  <si>
    <t>18167</t>
  </si>
  <si>
    <t>AL DOSARI.NS</t>
  </si>
  <si>
    <t>18168</t>
  </si>
  <si>
    <t>18169</t>
  </si>
  <si>
    <t>AL KAABI.A</t>
  </si>
  <si>
    <t>18170</t>
  </si>
  <si>
    <t>18171</t>
  </si>
  <si>
    <t>SD EMR0101</t>
  </si>
  <si>
    <t>18172</t>
  </si>
  <si>
    <t>Right Engine runaway to max - unrecoverable</t>
  </si>
  <si>
    <t>Session moved to ULTD2 because of IG's crashing</t>
  </si>
  <si>
    <t>ALOBAIDLI.N</t>
  </si>
  <si>
    <t>18173</t>
  </si>
  <si>
    <t>18174</t>
  </si>
  <si>
    <t>18175</t>
  </si>
  <si>
    <t>SD CF0101</t>
  </si>
  <si>
    <t>18176</t>
  </si>
  <si>
    <t>Insufficient briefing time available for complexity of the sortie</t>
  </si>
  <si>
    <t>18177</t>
  </si>
  <si>
    <t>18178</t>
  </si>
  <si>
    <t>18179</t>
  </si>
  <si>
    <t>EPO button pressed on cockpit.</t>
  </si>
  <si>
    <t>18180</t>
  </si>
  <si>
    <t>18181</t>
  </si>
  <si>
    <t>18182</t>
  </si>
  <si>
    <t>18183</t>
  </si>
  <si>
    <t>AL ANSARI.K</t>
  </si>
  <si>
    <t>18184</t>
  </si>
  <si>
    <t>18185</t>
  </si>
  <si>
    <t>Session interrupted because IP or SP pushed EPO button</t>
  </si>
  <si>
    <t>18186</t>
  </si>
  <si>
    <t>AL SULAITI.AB</t>
  </si>
  <si>
    <t>18187</t>
  </si>
  <si>
    <t>18188</t>
  </si>
  <si>
    <t>18189</t>
  </si>
  <si>
    <t>18190</t>
  </si>
  <si>
    <t>MATTEUCCI.L</t>
  </si>
  <si>
    <t>18191</t>
  </si>
  <si>
    <t>18192</t>
  </si>
  <si>
    <t>18193</t>
  </si>
  <si>
    <t>18194</t>
  </si>
  <si>
    <t>18195</t>
  </si>
  <si>
    <t>18196</t>
  </si>
  <si>
    <t>18197</t>
  </si>
  <si>
    <t>18198</t>
  </si>
  <si>
    <t>18199</t>
  </si>
  <si>
    <t>18200</t>
  </si>
  <si>
    <t>CZACZARDA</t>
  </si>
  <si>
    <t>18201</t>
  </si>
  <si>
    <t>FEHER</t>
  </si>
  <si>
    <t>18202</t>
  </si>
  <si>
    <t>HEWITT</t>
  </si>
  <si>
    <t>18203</t>
  </si>
  <si>
    <t>AL SULAITI M</t>
  </si>
  <si>
    <t>18204</t>
  </si>
  <si>
    <t>LASSITER</t>
  </si>
  <si>
    <t>18205</t>
  </si>
  <si>
    <t>RATCLIFF</t>
  </si>
  <si>
    <t>18206</t>
  </si>
  <si>
    <t>BURGNON</t>
  </si>
  <si>
    <t>18207</t>
  </si>
  <si>
    <t>MARCINKOWSKI</t>
  </si>
  <si>
    <t>18208</t>
  </si>
  <si>
    <t>18209</t>
  </si>
  <si>
    <t>QUARTERMAN</t>
  </si>
  <si>
    <t>18211</t>
  </si>
  <si>
    <t>AL DOSSARI</t>
  </si>
  <si>
    <t>18212</t>
  </si>
  <si>
    <t>BARTON</t>
  </si>
  <si>
    <t>18213</t>
  </si>
  <si>
    <t>D'ANTONIO</t>
  </si>
  <si>
    <t>18214</t>
  </si>
  <si>
    <t>JENKINS</t>
  </si>
  <si>
    <t>18215</t>
  </si>
  <si>
    <t>Briefing over run</t>
  </si>
  <si>
    <t>JOHNSON</t>
  </si>
  <si>
    <t>18216</t>
  </si>
  <si>
    <t>SD CF0102</t>
  </si>
  <si>
    <t>18217</t>
  </si>
  <si>
    <t>SD EMR0102</t>
  </si>
  <si>
    <t>On RESS Bus Fail, IP at consolle is not able to check SP MFDs because they don't match with the ones at the consolle</t>
  </si>
  <si>
    <t>18218</t>
  </si>
  <si>
    <t>MIURA</t>
  </si>
  <si>
    <t>18219</t>
  </si>
  <si>
    <t>18220</t>
  </si>
  <si>
    <t>Visual in the cockpit not matching with the cosol - Reng stuck at 90%</t>
  </si>
  <si>
    <t>Reboot all visual systems to resolve display issues. Secure the throttle connectors to fix the engine problems</t>
  </si>
  <si>
    <t>CHAN</t>
  </si>
  <si>
    <t>18221</t>
  </si>
  <si>
    <t>issues on ULTD1</t>
  </si>
  <si>
    <t>LEE J</t>
  </si>
  <si>
    <t>18222</t>
  </si>
  <si>
    <t>HAYASHI</t>
  </si>
  <si>
    <t>18223</t>
  </si>
  <si>
    <t>18224</t>
  </si>
  <si>
    <t>18225</t>
  </si>
  <si>
    <t>TAUCHI</t>
  </si>
  <si>
    <t>18226</t>
  </si>
  <si>
    <t>18227</t>
  </si>
  <si>
    <t>18228</t>
  </si>
  <si>
    <t>CAROSI</t>
  </si>
  <si>
    <t>18229</t>
  </si>
  <si>
    <t>MATTEUCCI L</t>
  </si>
  <si>
    <t>18230</t>
  </si>
  <si>
    <t>KOBAYASHI</t>
  </si>
  <si>
    <t>18231</t>
  </si>
  <si>
    <t>18232</t>
  </si>
  <si>
    <t>F EXTG was discharged at crew in</t>
  </si>
  <si>
    <t>18233</t>
  </si>
  <si>
    <t>ADAMS</t>
  </si>
  <si>
    <t>18234</t>
  </si>
  <si>
    <t>18235</t>
  </si>
  <si>
    <t>LIFT 25-42</t>
  </si>
  <si>
    <t>PERGHEM</t>
  </si>
  <si>
    <t>18236</t>
  </si>
  <si>
    <t>18237</t>
  </si>
  <si>
    <t>18238</t>
  </si>
  <si>
    <t>18239</t>
  </si>
  <si>
    <t>HUARD</t>
  </si>
  <si>
    <t>18240</t>
  </si>
  <si>
    <t>18241</t>
  </si>
  <si>
    <t>Unable to hear with student, unable to assess sp reaction</t>
  </si>
  <si>
    <t>The instructor did not initiate the call due to the issue.</t>
  </si>
  <si>
    <t>AL NASR J</t>
  </si>
  <si>
    <t>18242</t>
  </si>
  <si>
    <t>18243</t>
  </si>
  <si>
    <t>18244</t>
  </si>
  <si>
    <t>CAPODICI</t>
  </si>
  <si>
    <t>18245</t>
  </si>
  <si>
    <t>CARNICELLA</t>
  </si>
  <si>
    <t>18246</t>
  </si>
  <si>
    <t>PANTALEO</t>
  </si>
  <si>
    <t>18247</t>
  </si>
  <si>
    <t>AL KHELAIFI</t>
  </si>
  <si>
    <t>18248</t>
  </si>
  <si>
    <t>PECERE</t>
  </si>
  <si>
    <t>18249</t>
  </si>
  <si>
    <t>18250</t>
  </si>
  <si>
    <t>GHILARDINI</t>
  </si>
  <si>
    <t>18251</t>
  </si>
  <si>
    <t>PICCININI</t>
  </si>
  <si>
    <t>18252</t>
  </si>
  <si>
    <t>18253</t>
  </si>
  <si>
    <t>18254</t>
  </si>
  <si>
    <t>18255</t>
  </si>
  <si>
    <t>18256</t>
  </si>
  <si>
    <t>NUNZIATO</t>
  </si>
  <si>
    <t>18257</t>
  </si>
  <si>
    <t>18258</t>
  </si>
  <si>
    <t>18259</t>
  </si>
  <si>
    <t>AL MUHANNADI</t>
  </si>
  <si>
    <t>18260</t>
  </si>
  <si>
    <t>18261</t>
  </si>
  <si>
    <t>18262</t>
  </si>
  <si>
    <t>SOMMER</t>
  </si>
  <si>
    <t>18263</t>
  </si>
  <si>
    <t>18264</t>
  </si>
  <si>
    <t>18265</t>
  </si>
  <si>
    <t>AL MANNAI S</t>
  </si>
  <si>
    <t>18266</t>
  </si>
  <si>
    <t>18267</t>
  </si>
  <si>
    <t>CMFD not working.
Autopilot on/off after multiple other problems to shoot the mission.</t>
  </si>
  <si>
    <t>AL NAIMI</t>
  </si>
  <si>
    <t>18268</t>
  </si>
  <si>
    <t>18269</t>
  </si>
  <si>
    <t>18270</t>
  </si>
  <si>
    <t>18271</t>
  </si>
  <si>
    <t>18272</t>
  </si>
  <si>
    <t>AMES</t>
  </si>
  <si>
    <t>18273</t>
  </si>
  <si>
    <t>18274</t>
  </si>
  <si>
    <t>BARBIERI</t>
  </si>
  <si>
    <t>18275</t>
  </si>
  <si>
    <t>18276</t>
  </si>
  <si>
    <t>18277</t>
  </si>
  <si>
    <t>Left ENG node side switch misaligned (idle position open with STOP) - Right ENG RPM idle too high (67%)</t>
  </si>
  <si>
    <t>18278</t>
  </si>
  <si>
    <t>18279</t>
  </si>
  <si>
    <t>18280</t>
  </si>
  <si>
    <t>Content required</t>
  </si>
  <si>
    <t>18281</t>
  </si>
  <si>
    <t>Delayed due to wrong RMM loaded (even vs odd)</t>
  </si>
  <si>
    <t>18282</t>
  </si>
  <si>
    <t>SD EMR0103</t>
  </si>
  <si>
    <t>18283</t>
  </si>
  <si>
    <t>AL DOSARI NS</t>
  </si>
  <si>
    <t>18284</t>
  </si>
  <si>
    <t>18285</t>
  </si>
  <si>
    <t>18286</t>
  </si>
  <si>
    <t>18287</t>
  </si>
  <si>
    <t>AL SULAITI A</t>
  </si>
  <si>
    <t>18288</t>
  </si>
  <si>
    <t>18289</t>
  </si>
  <si>
    <t>18290</t>
  </si>
  <si>
    <t>ROBICHAUD</t>
  </si>
  <si>
    <t>18291</t>
  </si>
  <si>
    <t>18292</t>
  </si>
  <si>
    <t>18293</t>
  </si>
  <si>
    <t>18294</t>
  </si>
  <si>
    <t>18295</t>
  </si>
  <si>
    <t>18296</t>
  </si>
  <si>
    <t>18297</t>
  </si>
  <si>
    <t>LIP 25-02</t>
  </si>
  <si>
    <t>DURKEE</t>
  </si>
  <si>
    <t>18298</t>
  </si>
  <si>
    <t>ULTD2 Not available on time 25' late.</t>
  </si>
  <si>
    <t>18299</t>
  </si>
  <si>
    <t>18300</t>
  </si>
  <si>
    <t>18301</t>
  </si>
  <si>
    <t>MARCIL</t>
  </si>
  <si>
    <t>18302</t>
  </si>
  <si>
    <t>18303</t>
  </si>
  <si>
    <t>18304</t>
  </si>
  <si>
    <t>ATU Align + ATU Lat + ATU MAG HDG + MAG VAR - Impossible to Reset</t>
  </si>
  <si>
    <t>18305</t>
  </si>
  <si>
    <t>18306</t>
  </si>
  <si>
    <t>18307</t>
  </si>
  <si>
    <t>AL THANI H</t>
  </si>
  <si>
    <t>18308</t>
  </si>
  <si>
    <t>18309</t>
  </si>
  <si>
    <t>18310</t>
  </si>
  <si>
    <t>AL ANSARI K</t>
  </si>
  <si>
    <t>18311</t>
  </si>
  <si>
    <t>18312</t>
  </si>
  <si>
    <t>Unable to reset OXY warning light and F OXY RFG caution light; unable to reset LAILERON light</t>
  </si>
  <si>
    <t>18313</t>
  </si>
  <si>
    <t xml:space="preserve">The Ip wrote wrong times on simulator report book (15:30/16:30) </t>
  </si>
  <si>
    <t>GIGUERE</t>
  </si>
  <si>
    <t>18314</t>
  </si>
  <si>
    <t>18315</t>
  </si>
  <si>
    <t>Check tacan in lied and CAG VOR in Elmas as both radio aids are not received by A/C</t>
  </si>
  <si>
    <t>AL KHULAIFI</t>
  </si>
  <si>
    <t>18316</t>
  </si>
  <si>
    <t>Al DOSARI A</t>
  </si>
  <si>
    <t>18317</t>
  </si>
  <si>
    <t>Session canceled because of visual issues on PTT3</t>
  </si>
  <si>
    <t>18318</t>
  </si>
  <si>
    <t>18319</t>
  </si>
  <si>
    <t>18320</t>
  </si>
  <si>
    <t>18321</t>
  </si>
  <si>
    <t>18322</t>
  </si>
  <si>
    <t>IP:ETTS AND MAP NOT AVAILABLE, MAS SWITCH NOT WORKING</t>
  </si>
  <si>
    <t>The instructor continued with the session regardless.</t>
  </si>
  <si>
    <t>18323</t>
  </si>
  <si>
    <t>SD CF0103</t>
  </si>
  <si>
    <t>18324</t>
  </si>
  <si>
    <t>SD EMR0104</t>
  </si>
  <si>
    <t>Control loading failed at takeoff</t>
  </si>
  <si>
    <t>18325</t>
  </si>
  <si>
    <t>18326</t>
  </si>
  <si>
    <t>18327</t>
  </si>
  <si>
    <t>18328</t>
  </si>
  <si>
    <t>18329</t>
  </si>
  <si>
    <t>18330</t>
  </si>
  <si>
    <t>18331</t>
  </si>
  <si>
    <t>18332</t>
  </si>
  <si>
    <t>18333</t>
  </si>
  <si>
    <t>18334</t>
  </si>
  <si>
    <t>18335</t>
  </si>
  <si>
    <t>18336</t>
  </si>
  <si>
    <t>MORARASU POCHIM</t>
  </si>
  <si>
    <t>18337</t>
  </si>
  <si>
    <t>18338</t>
  </si>
  <si>
    <t>18339</t>
  </si>
  <si>
    <t>18340</t>
  </si>
  <si>
    <t>18341</t>
  </si>
  <si>
    <t>18342</t>
  </si>
  <si>
    <t>18343</t>
  </si>
  <si>
    <t>18344</t>
  </si>
  <si>
    <t>AL MOHANNADI</t>
  </si>
  <si>
    <t>18345</t>
  </si>
  <si>
    <t>18346</t>
  </si>
  <si>
    <t>Backup landing gear handle stuck out.</t>
  </si>
  <si>
    <t>IP didn't called any SimTech member</t>
  </si>
  <si>
    <t>18347</t>
  </si>
  <si>
    <t>18348</t>
  </si>
  <si>
    <t>18349</t>
  </si>
  <si>
    <t>18350</t>
  </si>
  <si>
    <t>18351</t>
  </si>
  <si>
    <t>Unable tohave the ATU Align Fail when selected</t>
  </si>
  <si>
    <t>18352</t>
  </si>
  <si>
    <t>18353</t>
  </si>
  <si>
    <t>18354</t>
  </si>
  <si>
    <t>18355</t>
  </si>
  <si>
    <t>IP: On short final, the jet is doing a nose down 2° without any control stick action</t>
  </si>
  <si>
    <t xml:space="preserve">Tech: Tested at the end of training, no problems found. </t>
  </si>
  <si>
    <t>18356</t>
  </si>
  <si>
    <t>18357</t>
  </si>
  <si>
    <t>18358</t>
  </si>
  <si>
    <t xml:space="preserve">IP:Fox II after different setups not locking/remaning locked in the void with later no seeker tone.happens move rwinz FII </t>
  </si>
  <si>
    <t>Please see dr-25-3397 and dr-25-3396 on date 17/10/2025</t>
  </si>
  <si>
    <t>18359</t>
  </si>
  <si>
    <t>18360</t>
  </si>
  <si>
    <t>18361</t>
  </si>
  <si>
    <t>18362</t>
  </si>
  <si>
    <t>18363</t>
  </si>
  <si>
    <t>18364</t>
  </si>
  <si>
    <t>KISH</t>
  </si>
  <si>
    <t>18365</t>
  </si>
  <si>
    <t>18366</t>
  </si>
  <si>
    <t>18367</t>
  </si>
  <si>
    <t>18368</t>
  </si>
  <si>
    <t>18369</t>
  </si>
  <si>
    <t>18370</t>
  </si>
  <si>
    <t>18371</t>
  </si>
  <si>
    <t>18372</t>
  </si>
  <si>
    <t>18373</t>
  </si>
  <si>
    <t>LOW_LEVEL</t>
  </si>
  <si>
    <t>18374</t>
  </si>
  <si>
    <t>18375</t>
  </si>
  <si>
    <t>18376</t>
  </si>
  <si>
    <t>18377</t>
  </si>
  <si>
    <t>18378</t>
  </si>
  <si>
    <t>18379</t>
  </si>
  <si>
    <t>18380</t>
  </si>
  <si>
    <t>18381</t>
  </si>
  <si>
    <t>SD IF0101</t>
  </si>
  <si>
    <t>18382</t>
  </si>
  <si>
    <t>18383</t>
  </si>
  <si>
    <t>18384</t>
  </si>
  <si>
    <t>IP:SIM not Ready</t>
  </si>
  <si>
    <t>18385</t>
  </si>
  <si>
    <t>18386</t>
  </si>
  <si>
    <t>18387</t>
  </si>
  <si>
    <t>18388</t>
  </si>
  <si>
    <t>18389</t>
  </si>
  <si>
    <t>18390</t>
  </si>
  <si>
    <t>14:45</t>
  </si>
  <si>
    <t>15:45</t>
  </si>
  <si>
    <t>18391</t>
  </si>
  <si>
    <t>18392</t>
  </si>
  <si>
    <t>18393</t>
  </si>
  <si>
    <t>18394</t>
  </si>
  <si>
    <t>18395</t>
  </si>
  <si>
    <t>The SP didn't bring back the cockpit</t>
  </si>
  <si>
    <t>18396</t>
  </si>
  <si>
    <t>18397</t>
  </si>
  <si>
    <t>16:15</t>
  </si>
  <si>
    <t>17:15</t>
  </si>
  <si>
    <t>18398</t>
  </si>
  <si>
    <t>18399</t>
  </si>
  <si>
    <t>ILS RWY 34R@LIED localiser drops out at 1,5NM</t>
  </si>
  <si>
    <t>18400</t>
  </si>
  <si>
    <t>18401</t>
  </si>
  <si>
    <t>18402</t>
  </si>
  <si>
    <t>17:45</t>
  </si>
  <si>
    <t>18:45</t>
  </si>
  <si>
    <t>AL DOSARI A</t>
  </si>
  <si>
    <t>18403</t>
  </si>
  <si>
    <t>18404</t>
  </si>
  <si>
    <t>18405</t>
  </si>
  <si>
    <t>18406</t>
  </si>
  <si>
    <t>18407</t>
  </si>
  <si>
    <t>18408</t>
  </si>
  <si>
    <t>18409</t>
  </si>
  <si>
    <t>ETU ISSUE</t>
  </si>
  <si>
    <t>18410</t>
  </si>
  <si>
    <t>18411</t>
  </si>
  <si>
    <t>18412</t>
  </si>
  <si>
    <t>IP:Higher NH than normal driving all the flight. FLTA and GPWs warning during all the flight</t>
  </si>
  <si>
    <t>18413</t>
  </si>
  <si>
    <t>18414</t>
  </si>
  <si>
    <t>18415</t>
  </si>
  <si>
    <t>18416</t>
  </si>
  <si>
    <t>18417</t>
  </si>
  <si>
    <t>AL OBAIDLI N</t>
  </si>
  <si>
    <t>18418</t>
  </si>
  <si>
    <t>18419</t>
  </si>
  <si>
    <t>18420</t>
  </si>
  <si>
    <t>18421</t>
  </si>
  <si>
    <t>18422</t>
  </si>
  <si>
    <t>18423</t>
  </si>
  <si>
    <t>AL BINALI</t>
  </si>
  <si>
    <t>18424</t>
  </si>
  <si>
    <t>18425</t>
  </si>
  <si>
    <t>18426</t>
  </si>
  <si>
    <t>18427</t>
  </si>
  <si>
    <t>18428</t>
  </si>
  <si>
    <t>18429</t>
  </si>
  <si>
    <t>18430</t>
  </si>
  <si>
    <t>18431</t>
  </si>
  <si>
    <t>18432</t>
  </si>
  <si>
    <t xml:space="preserve">IFTS </t>
  </si>
  <si>
    <t>18433</t>
  </si>
  <si>
    <t>18434</t>
  </si>
  <si>
    <t>18435</t>
  </si>
  <si>
    <t>18436</t>
  </si>
  <si>
    <t>18437</t>
  </si>
  <si>
    <t>Mission changed with an SD CF02 in DFS.</t>
  </si>
  <si>
    <t>18438</t>
  </si>
  <si>
    <t>Mission changed with an SD IF01 in DFS.</t>
  </si>
  <si>
    <t>18439</t>
  </si>
  <si>
    <t>18440</t>
  </si>
  <si>
    <t>18441</t>
  </si>
  <si>
    <t>18442</t>
  </si>
  <si>
    <t>18443</t>
  </si>
  <si>
    <t>18444</t>
  </si>
  <si>
    <t xml:space="preserve"> NAME SP</t>
  </si>
  <si>
    <t>list</t>
  </si>
  <si>
    <t>sp_list</t>
  </si>
  <si>
    <t>IP_list</t>
  </si>
  <si>
    <t>SIM</t>
  </si>
  <si>
    <t>LINK</t>
  </si>
  <si>
    <t>MIX</t>
  </si>
  <si>
    <t>Class</t>
  </si>
  <si>
    <t>Data</t>
  </si>
  <si>
    <t>Prefix</t>
  </si>
  <si>
    <t>Syllabus Mission</t>
  </si>
  <si>
    <t>Syllabus Full</t>
  </si>
  <si>
    <t>Scenarios</t>
  </si>
  <si>
    <t>ACS1</t>
  </si>
  <si>
    <t>AAR01</t>
  </si>
  <si>
    <t>STD_NVG</t>
  </si>
  <si>
    <t>ACS10</t>
  </si>
  <si>
    <t>LIFT SIP 22-02 T-346</t>
  </si>
  <si>
    <t>IFMS</t>
  </si>
  <si>
    <t>IFMS AAR01</t>
  </si>
  <si>
    <t>ACS11</t>
  </si>
  <si>
    <t>LSIP 22-02</t>
  </si>
  <si>
    <t>PT</t>
  </si>
  <si>
    <t>STD</t>
  </si>
  <si>
    <t>ACS12</t>
  </si>
  <si>
    <t>LIFT SIP 22-02</t>
  </si>
  <si>
    <t>AAR1</t>
  </si>
  <si>
    <t>FMS AAR1</t>
  </si>
  <si>
    <t>ACS13</t>
  </si>
  <si>
    <t>LIFT SIP 23-01</t>
  </si>
  <si>
    <t>ABL</t>
  </si>
  <si>
    <t>ACM CR01</t>
  </si>
  <si>
    <t>ABL ACM CR01</t>
  </si>
  <si>
    <t>DCA_BVR_R2R</t>
  </si>
  <si>
    <t>PT FAM 01B</t>
  </si>
  <si>
    <t>ACS14</t>
  </si>
  <si>
    <t>LIFT SIP 23-02</t>
  </si>
  <si>
    <t>INET</t>
  </si>
  <si>
    <t>ADCA01</t>
  </si>
  <si>
    <t>INET ADCA01</t>
  </si>
  <si>
    <t>ACS15</t>
  </si>
  <si>
    <t>ACS16</t>
  </si>
  <si>
    <t>ACS17</t>
  </si>
  <si>
    <t>ADCA01-CPL01</t>
  </si>
  <si>
    <t>NET ADCA01-CPL01</t>
  </si>
  <si>
    <t>SRAI</t>
  </si>
  <si>
    <t>ACS18</t>
  </si>
  <si>
    <t>ADCA02</t>
  </si>
  <si>
    <t>OCA_AG</t>
  </si>
  <si>
    <t>SIM FAM</t>
  </si>
  <si>
    <t>ACS19</t>
  </si>
  <si>
    <t>LIP IFTS 23-02 T-346</t>
  </si>
  <si>
    <t>ADCA02-CPL01</t>
  </si>
  <si>
    <t>NET ADCA02-CPL01</t>
  </si>
  <si>
    <t>OCA_AA</t>
  </si>
  <si>
    <t>ACS2</t>
  </si>
  <si>
    <t>ADV CR01</t>
  </si>
  <si>
    <t>ABL ADV CR01</t>
  </si>
  <si>
    <t>PT NAVB 02</t>
  </si>
  <si>
    <t>ACS20</t>
  </si>
  <si>
    <t>AG CR01</t>
  </si>
  <si>
    <t>ABL AG CR01</t>
  </si>
  <si>
    <t>PT NAVB 01</t>
  </si>
  <si>
    <t>ACS21</t>
  </si>
  <si>
    <t>FMSC</t>
  </si>
  <si>
    <t>ARNG01</t>
  </si>
  <si>
    <t>PT NAV 02</t>
  </si>
  <si>
    <t>ACS22</t>
  </si>
  <si>
    <t>LIP IFTS 22-01</t>
  </si>
  <si>
    <t>PT NAV 01</t>
  </si>
  <si>
    <t>ACS23</t>
  </si>
  <si>
    <t>LIP IFTS 23-01</t>
  </si>
  <si>
    <t>ARNG01-CPL01</t>
  </si>
  <si>
    <t>NET ARNG01-CPL01</t>
  </si>
  <si>
    <t>LDV</t>
  </si>
  <si>
    <t>PT LLFB 01</t>
  </si>
  <si>
    <t>ACS24</t>
  </si>
  <si>
    <t>ARNG02</t>
  </si>
  <si>
    <t>ACS25</t>
  </si>
  <si>
    <t>LIP IFTS 23-02</t>
  </si>
  <si>
    <t>ACS29</t>
  </si>
  <si>
    <t>ARNG02-CPL01</t>
  </si>
  <si>
    <t>NET ARNG02-CPL01</t>
  </si>
  <si>
    <t>PT IFB 03</t>
  </si>
  <si>
    <t>ACS3</t>
  </si>
  <si>
    <t>ATAG01</t>
  </si>
  <si>
    <t>INET ATAG01</t>
  </si>
  <si>
    <t>PT IFB 02</t>
  </si>
  <si>
    <t>ACS30</t>
  </si>
  <si>
    <t>PT IFB 01</t>
  </si>
  <si>
    <t>ACS31</t>
  </si>
  <si>
    <t>ATAG02</t>
  </si>
  <si>
    <t>ACS32</t>
  </si>
  <si>
    <t>LIFT SIP 23-05</t>
  </si>
  <si>
    <t>ATAG02-CPL01</t>
  </si>
  <si>
    <t>NET ATAG02-CPL01</t>
  </si>
  <si>
    <t>ACS33</t>
  </si>
  <si>
    <t>LIP IFTS 24-01 T-346</t>
  </si>
  <si>
    <t>ATAG02-RR02</t>
  </si>
  <si>
    <t>NET ATAG02-RR02</t>
  </si>
  <si>
    <t>ACS4</t>
  </si>
  <si>
    <t>LIP IFTS 22-02</t>
  </si>
  <si>
    <t>ATAG02-RR04</t>
  </si>
  <si>
    <t>NET ATAG02-RR04</t>
  </si>
  <si>
    <t>ACS5</t>
  </si>
  <si>
    <t>BFF NVG01</t>
  </si>
  <si>
    <t>NET BFF NVG01</t>
  </si>
  <si>
    <t>LIFT SIP 23-03</t>
  </si>
  <si>
    <t>BFM CR01</t>
  </si>
  <si>
    <t>ABL BFM CR01</t>
  </si>
  <si>
    <t>ACS6</t>
  </si>
  <si>
    <t>LIP IFTS 22-03</t>
  </si>
  <si>
    <t>BFM01</t>
  </si>
  <si>
    <t>PT EMR02 PAT03</t>
  </si>
  <si>
    <t>ACS7</t>
  </si>
  <si>
    <t>LIP IFTS 22-04</t>
  </si>
  <si>
    <t>INET BFM01</t>
  </si>
  <si>
    <t>PT EMR01 PAT02</t>
  </si>
  <si>
    <t>ACS8</t>
  </si>
  <si>
    <t>NET BFM01</t>
  </si>
  <si>
    <t>ACS9</t>
  </si>
  <si>
    <t>LIFT SIP 22-03 T-346</t>
  </si>
  <si>
    <t>BFM01-CPL01</t>
  </si>
  <si>
    <t>FMSC BFM01-CPL01</t>
  </si>
  <si>
    <t>PT EMR 04</t>
  </si>
  <si>
    <t>AMI1</t>
  </si>
  <si>
    <t>BFM02</t>
  </si>
  <si>
    <t>PT EMR 03</t>
  </si>
  <si>
    <t>AMI10</t>
  </si>
  <si>
    <t>LIFT 22-43 ITA T-346</t>
  </si>
  <si>
    <t>NET BFM02</t>
  </si>
  <si>
    <t>PT EMR 02</t>
  </si>
  <si>
    <t>AMI11</t>
  </si>
  <si>
    <t>BTAG01</t>
  </si>
  <si>
    <t>INET BTAG01</t>
  </si>
  <si>
    <t>PT EMR 01</t>
  </si>
  <si>
    <t>AMI12</t>
  </si>
  <si>
    <t>LIFT 22-44 ITA T-346</t>
  </si>
  <si>
    <t>PT CF 03</t>
  </si>
  <si>
    <t>AMI13</t>
  </si>
  <si>
    <t>BTAG02</t>
  </si>
  <si>
    <t>AMI14</t>
  </si>
  <si>
    <t>BTFFB01</t>
  </si>
  <si>
    <t>AMI15</t>
  </si>
  <si>
    <t>BTFFB02</t>
  </si>
  <si>
    <t>AMI16</t>
  </si>
  <si>
    <t>BTLL B01</t>
  </si>
  <si>
    <t>NET BTLL B01</t>
  </si>
  <si>
    <t>NET RNG03</t>
  </si>
  <si>
    <t>AMI17</t>
  </si>
  <si>
    <t>BTLL B02</t>
  </si>
  <si>
    <t>NET BTLL B02</t>
  </si>
  <si>
    <t>AMI18</t>
  </si>
  <si>
    <t>BTLLB01</t>
  </si>
  <si>
    <t>AMI19</t>
  </si>
  <si>
    <t>BTLLB02</t>
  </si>
  <si>
    <t>AMI2</t>
  </si>
  <si>
    <t>IPT</t>
  </si>
  <si>
    <t>BVR01</t>
  </si>
  <si>
    <t>IPT BVR01</t>
  </si>
  <si>
    <t>AMI20</t>
  </si>
  <si>
    <t>LIP 22-41 CPL</t>
  </si>
  <si>
    <t>AMI21</t>
  </si>
  <si>
    <t>BVR02</t>
  </si>
  <si>
    <t>NET CAS02</t>
  </si>
  <si>
    <t>AMI22</t>
  </si>
  <si>
    <t>LIFT 23-41 ITA</t>
  </si>
  <si>
    <t>CAS01</t>
  </si>
  <si>
    <t>NET CAS01</t>
  </si>
  <si>
    <t>AMI23</t>
  </si>
  <si>
    <t>INET CAS01</t>
  </si>
  <si>
    <t>NET BTLLB 02</t>
  </si>
  <si>
    <t>AMI24</t>
  </si>
  <si>
    <t>NET BTLLB 01</t>
  </si>
  <si>
    <t>AMI25</t>
  </si>
  <si>
    <t>CAS01-CPL01</t>
  </si>
  <si>
    <t>FMS CAS01-CPL01</t>
  </si>
  <si>
    <t>AMI26</t>
  </si>
  <si>
    <t>CAS02</t>
  </si>
  <si>
    <t>AMI27</t>
  </si>
  <si>
    <t>AMI28</t>
  </si>
  <si>
    <t>CF B01</t>
  </si>
  <si>
    <t>FMS CF B01</t>
  </si>
  <si>
    <t>AMI29</t>
  </si>
  <si>
    <t>LIFT 23-42 ITA</t>
  </si>
  <si>
    <t>CF01</t>
  </si>
  <si>
    <t>IPTFAM01</t>
  </si>
  <si>
    <t>AMI3</t>
  </si>
  <si>
    <t>IFMS CF01</t>
  </si>
  <si>
    <t>INET RNG01 CPL</t>
  </si>
  <si>
    <t>AMI30</t>
  </si>
  <si>
    <t>CF02</t>
  </si>
  <si>
    <t>INET RNG01</t>
  </si>
  <si>
    <t>AMI31</t>
  </si>
  <si>
    <t>CF02-FAT01</t>
  </si>
  <si>
    <t>FMS CF02-FAT01</t>
  </si>
  <si>
    <t>INET PGM01</t>
  </si>
  <si>
    <t>AMI32</t>
  </si>
  <si>
    <t>CF02-FAT01-CPL01</t>
  </si>
  <si>
    <t>FMS CF02-FAT01-CPL01</t>
  </si>
  <si>
    <t>I-NET CAS01</t>
  </si>
  <si>
    <t>AMI33</t>
  </si>
  <si>
    <t>CF03</t>
  </si>
  <si>
    <t>IFMSAAR01</t>
  </si>
  <si>
    <t>AMI34</t>
  </si>
  <si>
    <t>CFB01</t>
  </si>
  <si>
    <t>IFMS NIT01</t>
  </si>
  <si>
    <t>AMI38</t>
  </si>
  <si>
    <t>DACM01</t>
  </si>
  <si>
    <t>AMI39</t>
  </si>
  <si>
    <t>LIP 23-02 T-346</t>
  </si>
  <si>
    <t>AMI4</t>
  </si>
  <si>
    <t>IFMSC</t>
  </si>
  <si>
    <t>IFMSC DACM01</t>
  </si>
  <si>
    <t>AMI40</t>
  </si>
  <si>
    <t>LIFT 23-43 ITA</t>
  </si>
  <si>
    <t>DACM02</t>
  </si>
  <si>
    <t>AMI41</t>
  </si>
  <si>
    <t>DACM02-CPL01</t>
  </si>
  <si>
    <t>FMSC DACM02-CPL01</t>
  </si>
  <si>
    <t>FMS NIT02</t>
  </si>
  <si>
    <t>AMI42</t>
  </si>
  <si>
    <t>DACM02-CPL02</t>
  </si>
  <si>
    <t>FMSC DACM02-CPL02</t>
  </si>
  <si>
    <t>AMI43</t>
  </si>
  <si>
    <t>DBFM01</t>
  </si>
  <si>
    <t>AMI44</t>
  </si>
  <si>
    <t>IFMSC DBFM01</t>
  </si>
  <si>
    <t>AMI45</t>
  </si>
  <si>
    <t>DBFM02</t>
  </si>
  <si>
    <t>AMI46</t>
  </si>
  <si>
    <t>DBFM02-CPL01</t>
  </si>
  <si>
    <t>FMSC DBFM02-CPL01</t>
  </si>
  <si>
    <t>FMS EMRB 01</t>
  </si>
  <si>
    <t>AMI48</t>
  </si>
  <si>
    <t>LIFT SIP 23-44</t>
  </si>
  <si>
    <t>DCA01</t>
  </si>
  <si>
    <t>INET DCA01</t>
  </si>
  <si>
    <t>FMS EMR 01</t>
  </si>
  <si>
    <t>AMI49</t>
  </si>
  <si>
    <t>FMS CF03 CPL</t>
  </si>
  <si>
    <t>AMI5</t>
  </si>
  <si>
    <t>DCA02</t>
  </si>
  <si>
    <t>AMI53</t>
  </si>
  <si>
    <t>FMS CF 03</t>
  </si>
  <si>
    <t>AMI54</t>
  </si>
  <si>
    <t>LIFT 24-41 ITA</t>
  </si>
  <si>
    <t>DEMO 212</t>
  </si>
  <si>
    <t>LVC DEMO 212</t>
  </si>
  <si>
    <t>FMS CF 02 CPL</t>
  </si>
  <si>
    <t>AMI55</t>
  </si>
  <si>
    <t>DEMO LDV</t>
  </si>
  <si>
    <t>FMS CF 02</t>
  </si>
  <si>
    <t>AMI56</t>
  </si>
  <si>
    <t>EMR01</t>
  </si>
  <si>
    <t>FMS CF 01</t>
  </si>
  <si>
    <t>AMI57</t>
  </si>
  <si>
    <t>IFMS EMR01</t>
  </si>
  <si>
    <t>AMI58</t>
  </si>
  <si>
    <t>LIP 24-01T-346</t>
  </si>
  <si>
    <t>AMI59</t>
  </si>
  <si>
    <t xml:space="preserve">LIFT 24-42-127 AUPC </t>
  </si>
  <si>
    <t>EMR01-FAT01</t>
  </si>
  <si>
    <t>FMS EMR01-FAT01</t>
  </si>
  <si>
    <t>AMI6</t>
  </si>
  <si>
    <t>ABL LLCR01</t>
  </si>
  <si>
    <t>AMI60</t>
  </si>
  <si>
    <t>EMR01-FAT02</t>
  </si>
  <si>
    <t>FMS EMR01-FAT02</t>
  </si>
  <si>
    <t>AMI61</t>
  </si>
  <si>
    <t>EMR01-PAT01</t>
  </si>
  <si>
    <t>PT EMR01-PAT01</t>
  </si>
  <si>
    <t>AMI63</t>
  </si>
  <si>
    <t>EMR01-RR01</t>
  </si>
  <si>
    <t>FMS EMR01-RR01</t>
  </si>
  <si>
    <t>AMI7</t>
  </si>
  <si>
    <t>LIP 22-02</t>
  </si>
  <si>
    <t>EMR02</t>
  </si>
  <si>
    <t>AMI8</t>
  </si>
  <si>
    <t>EMR02-CPL01</t>
  </si>
  <si>
    <t>PT EMR02-CPL01</t>
  </si>
  <si>
    <t>AMI9</t>
  </si>
  <si>
    <t>EMR02-PAT01</t>
  </si>
  <si>
    <t>PT EMR02-PAT01</t>
  </si>
  <si>
    <t>IFTS1</t>
  </si>
  <si>
    <t>LIFT IFTS 22-04 AUSTRIA T-346</t>
  </si>
  <si>
    <t>EMR03</t>
  </si>
  <si>
    <t>IFTS10</t>
  </si>
  <si>
    <t>EMR03-CPL01</t>
  </si>
  <si>
    <t>PT EMR03-CPL01</t>
  </si>
  <si>
    <t>IFTS11</t>
  </si>
  <si>
    <t>EMR04</t>
  </si>
  <si>
    <t>IFTS12</t>
  </si>
  <si>
    <t>EMRB01</t>
  </si>
  <si>
    <t>IFTS13</t>
  </si>
  <si>
    <t>LIFT IFTS 23-02 T-346</t>
  </si>
  <si>
    <t>ERT01</t>
  </si>
  <si>
    <t>IFTS14</t>
  </si>
  <si>
    <t>IFTS15</t>
  </si>
  <si>
    <t xml:space="preserve">LIFT IFTS 23-42 SAUDI </t>
  </si>
  <si>
    <t>IFTS16</t>
  </si>
  <si>
    <t>ERT01-CPL01</t>
  </si>
  <si>
    <t>PT ERT01-CPL01</t>
  </si>
  <si>
    <t>IFTS17</t>
  </si>
  <si>
    <t>ERT02</t>
  </si>
  <si>
    <t>IFTS18</t>
  </si>
  <si>
    <t>LIFT IFTS 23-43 CANADA_UK</t>
  </si>
  <si>
    <t>IFTS19</t>
  </si>
  <si>
    <t>ERT03</t>
  </si>
  <si>
    <t>IFTS2</t>
  </si>
  <si>
    <t>ERT04</t>
  </si>
  <si>
    <t>IFTS20</t>
  </si>
  <si>
    <t>FAM01</t>
  </si>
  <si>
    <t>IPT FAM01</t>
  </si>
  <si>
    <t>IFTS21</t>
  </si>
  <si>
    <t>IFTS22</t>
  </si>
  <si>
    <t>FAM02</t>
  </si>
  <si>
    <t>IFTS23</t>
  </si>
  <si>
    <t>FAM02-CPL01</t>
  </si>
  <si>
    <t>PT FAM02-CPL01</t>
  </si>
  <si>
    <t>IFTS24</t>
  </si>
  <si>
    <t>IFTS 23-04 JPN_UK</t>
  </si>
  <si>
    <t>FAM02-CPL02</t>
  </si>
  <si>
    <t>PT FAM02-CPL02</t>
  </si>
  <si>
    <t>IFTS25</t>
  </si>
  <si>
    <t>FAMB01</t>
  </si>
  <si>
    <t>IFTS26</t>
  </si>
  <si>
    <t>FMSC FMS CF02-FAT01</t>
  </si>
  <si>
    <t>IFTS27</t>
  </si>
  <si>
    <t>HACM01</t>
  </si>
  <si>
    <t>IFTS28</t>
  </si>
  <si>
    <t>IFTS 24-01 SNG</t>
  </si>
  <si>
    <t>LIFT IFTS 24-01</t>
  </si>
  <si>
    <t>IFMSC HACM01</t>
  </si>
  <si>
    <t>IFTS29</t>
  </si>
  <si>
    <t>HACM01-CPL01</t>
  </si>
  <si>
    <t>FMSC HACM01-CPL01</t>
  </si>
  <si>
    <t>LIFT IFTS 24-02</t>
  </si>
  <si>
    <t>HACM02</t>
  </si>
  <si>
    <t>IFTS30</t>
  </si>
  <si>
    <t>HBFM01</t>
  </si>
  <si>
    <t>IFTS31</t>
  </si>
  <si>
    <t>IFMSC HBFM01</t>
  </si>
  <si>
    <t>IFTS32</t>
  </si>
  <si>
    <t>HBFM01-CPL01</t>
  </si>
  <si>
    <t>FMSC HBFM01-CPL01</t>
  </si>
  <si>
    <t>IFTS33</t>
  </si>
  <si>
    <t>HBFM01-CPL02</t>
  </si>
  <si>
    <t>FMSC HBFM01-CPL02</t>
  </si>
  <si>
    <t>IFTS34</t>
  </si>
  <si>
    <t>HBFM01-RR01</t>
  </si>
  <si>
    <t>FMSC HBFM01-RR01</t>
  </si>
  <si>
    <t>IFTS35</t>
  </si>
  <si>
    <t>HBFM02</t>
  </si>
  <si>
    <t>IFTS36</t>
  </si>
  <si>
    <t>HBFM02-CPL01</t>
  </si>
  <si>
    <t>FMSC HBFM02-CPL01</t>
  </si>
  <si>
    <t>IFTS4</t>
  </si>
  <si>
    <t>IF01</t>
  </si>
  <si>
    <t>IFTS5</t>
  </si>
  <si>
    <t>IF01-CPL01</t>
  </si>
  <si>
    <t>PT IF01-CPL01</t>
  </si>
  <si>
    <t>IFTS6</t>
  </si>
  <si>
    <t>IF01-RR01</t>
  </si>
  <si>
    <t>PT IF01-RR01</t>
  </si>
  <si>
    <t>IFTS7</t>
  </si>
  <si>
    <t>IF02</t>
  </si>
  <si>
    <t>IFTS8</t>
  </si>
  <si>
    <t>IF02-PAT01</t>
  </si>
  <si>
    <t>PT IF02-PAT01</t>
  </si>
  <si>
    <t>IFTS9</t>
  </si>
  <si>
    <t>IFB01</t>
  </si>
  <si>
    <t>QATAR1</t>
  </si>
  <si>
    <t>IFTS 22-04 QATAR</t>
  </si>
  <si>
    <t>IFB02</t>
  </si>
  <si>
    <t>QATAR10</t>
  </si>
  <si>
    <t>QATAR11</t>
  </si>
  <si>
    <t>IFB03</t>
  </si>
  <si>
    <t>QATAR12</t>
  </si>
  <si>
    <t>QATAR13</t>
  </si>
  <si>
    <t>LL CR01</t>
  </si>
  <si>
    <t>ABL LL CR01</t>
  </si>
  <si>
    <t>QATAR14</t>
  </si>
  <si>
    <t>LLF B01</t>
  </si>
  <si>
    <t>PT LLF B01</t>
  </si>
  <si>
    <t>QATAR15</t>
  </si>
  <si>
    <t>LLF01</t>
  </si>
  <si>
    <t>QATAR16</t>
  </si>
  <si>
    <t>QATAR17</t>
  </si>
  <si>
    <t>LLF01-PAT01</t>
  </si>
  <si>
    <t>PT LLF01-PAT01</t>
  </si>
  <si>
    <t>QATAR18</t>
  </si>
  <si>
    <t>LLF02</t>
  </si>
  <si>
    <t>QATAR19</t>
  </si>
  <si>
    <t>QATAR2</t>
  </si>
  <si>
    <t>LLF03</t>
  </si>
  <si>
    <t>QATAR20</t>
  </si>
  <si>
    <t>LLFG01</t>
  </si>
  <si>
    <t>FMS LLFG01</t>
  </si>
  <si>
    <t>QATAR21</t>
  </si>
  <si>
    <t>NAV01</t>
  </si>
  <si>
    <t>IPT NAV01</t>
  </si>
  <si>
    <t>QATAR22</t>
  </si>
  <si>
    <t>QATAR23</t>
  </si>
  <si>
    <t>NAV02</t>
  </si>
  <si>
    <t>QATAR24</t>
  </si>
  <si>
    <t>NAVB01</t>
  </si>
  <si>
    <t>QATAR26</t>
  </si>
  <si>
    <t>IFTS LIFT 23-03 QATAR</t>
  </si>
  <si>
    <t>NAVB02</t>
  </si>
  <si>
    <t>QATAR27</t>
  </si>
  <si>
    <t>NAVB02-CPL01</t>
  </si>
  <si>
    <t>PT NAVB02-CPL01</t>
  </si>
  <si>
    <t>QATAR28</t>
  </si>
  <si>
    <t>NIT01</t>
  </si>
  <si>
    <t>QATAR29</t>
  </si>
  <si>
    <t>QATAR3</t>
  </si>
  <si>
    <t>QATAR30</t>
  </si>
  <si>
    <t>NIT01-CPL01</t>
  </si>
  <si>
    <t>PT NIT01-CPL01</t>
  </si>
  <si>
    <t>QATAR31</t>
  </si>
  <si>
    <t>NIT01-FAT02</t>
  </si>
  <si>
    <t>FMS NIT01-FAT02</t>
  </si>
  <si>
    <t>QATAR32</t>
  </si>
  <si>
    <t>NIT01-PAT01</t>
  </si>
  <si>
    <t>PT NIT01-PAT01</t>
  </si>
  <si>
    <t>QATAR33</t>
  </si>
  <si>
    <t>IFTS 23-04  QAT</t>
  </si>
  <si>
    <t>NIT02</t>
  </si>
  <si>
    <t>QATAR34</t>
  </si>
  <si>
    <t>NVG01</t>
  </si>
  <si>
    <t>QATAR35</t>
  </si>
  <si>
    <t>OACM01</t>
  </si>
  <si>
    <t>QATAR36</t>
  </si>
  <si>
    <t>IFMSC OACM01</t>
  </si>
  <si>
    <t>QATAR37</t>
  </si>
  <si>
    <t>OACM01-RR05</t>
  </si>
  <si>
    <t>FMSC OACM01-RR05</t>
  </si>
  <si>
    <t>QATAR38</t>
  </si>
  <si>
    <t>OACM02</t>
  </si>
  <si>
    <t>QATAR39</t>
  </si>
  <si>
    <t>OACM02 CPL01</t>
  </si>
  <si>
    <t>QATAR4</t>
  </si>
  <si>
    <t>OACM02 CPL02</t>
  </si>
  <si>
    <t>FMSC OACM02 CPL02</t>
  </si>
  <si>
    <t>QATAR40</t>
  </si>
  <si>
    <t>OBFM01</t>
  </si>
  <si>
    <t>QATAR41</t>
  </si>
  <si>
    <t>IFMSC OBFM01</t>
  </si>
  <si>
    <t>QATAR42</t>
  </si>
  <si>
    <t>OBFM01-CPL01</t>
  </si>
  <si>
    <t>FMSC OBFM01-CPL01</t>
  </si>
  <si>
    <t>QATAR43</t>
  </si>
  <si>
    <t>OBFM01-RR01</t>
  </si>
  <si>
    <t>FMSC OBFM01-RR01</t>
  </si>
  <si>
    <t>QATAR44</t>
  </si>
  <si>
    <t>OBFM02</t>
  </si>
  <si>
    <t>QATAR45</t>
  </si>
  <si>
    <t>OBFM02-CPL01</t>
  </si>
  <si>
    <t>FMSC OBFM02-CPL01</t>
  </si>
  <si>
    <t>QATAR46</t>
  </si>
  <si>
    <t>QATAR47</t>
  </si>
  <si>
    <t>OCAAA01</t>
  </si>
  <si>
    <t>QATAR48</t>
  </si>
  <si>
    <t>OCAAG01</t>
  </si>
  <si>
    <t>QATAR49</t>
  </si>
  <si>
    <t>PGM01</t>
  </si>
  <si>
    <t>QATAR5</t>
  </si>
  <si>
    <t>QATAR50</t>
  </si>
  <si>
    <t>LIFT IFTS 24-02 QATAR</t>
  </si>
  <si>
    <t>PGM01-CPL01</t>
  </si>
  <si>
    <t>NET PGM01-CPL01</t>
  </si>
  <si>
    <t>QATAR51</t>
  </si>
  <si>
    <t>PGM02</t>
  </si>
  <si>
    <t>QATAR52</t>
  </si>
  <si>
    <t>PGM03</t>
  </si>
  <si>
    <t>QATAR53</t>
  </si>
  <si>
    <t>QRA01</t>
  </si>
  <si>
    <t>LVC QRA01</t>
  </si>
  <si>
    <t>QATAR54</t>
  </si>
  <si>
    <t>QATAR55</t>
  </si>
  <si>
    <t>QRA01 CPL01</t>
  </si>
  <si>
    <t>LVC QRA01 CPL01</t>
  </si>
  <si>
    <t>QATAR6</t>
  </si>
  <si>
    <t>QRA01-CPL01</t>
  </si>
  <si>
    <t>LVC QRA01-CPL01</t>
  </si>
  <si>
    <t>QATAR7</t>
  </si>
  <si>
    <t>NET QRA01-CPL01</t>
  </si>
  <si>
    <t>QATAR8</t>
  </si>
  <si>
    <t>QRA02</t>
  </si>
  <si>
    <t>QATAR9</t>
  </si>
  <si>
    <t>QRAD01</t>
  </si>
  <si>
    <t>LVC QRAD01</t>
  </si>
  <si>
    <t>QUAL CR01</t>
  </si>
  <si>
    <t>R2R NVG01</t>
  </si>
  <si>
    <t>FMS R2R NVG01</t>
  </si>
  <si>
    <t>R2R01</t>
  </si>
  <si>
    <t>IPT R2R01</t>
  </si>
  <si>
    <t>R2R02</t>
  </si>
  <si>
    <t>R2R02 CPL01</t>
  </si>
  <si>
    <t>PT R2R02 CPL01</t>
  </si>
  <si>
    <t>R2R02-CPL01</t>
  </si>
  <si>
    <t>PT R2R02-CPL01</t>
  </si>
  <si>
    <t>RDR CR01</t>
  </si>
  <si>
    <t>ABL RDR CR01</t>
  </si>
  <si>
    <t>RNG01</t>
  </si>
  <si>
    <t>RNG02</t>
  </si>
  <si>
    <t>RNG03</t>
  </si>
  <si>
    <t>RSV</t>
  </si>
  <si>
    <t>SMI01</t>
  </si>
  <si>
    <t>INET SMI01</t>
  </si>
  <si>
    <t>SMI01-CPL01</t>
  </si>
  <si>
    <t>NET SMI01-CPL01</t>
  </si>
  <si>
    <t>SMI02</t>
  </si>
  <si>
    <t>FM</t>
  </si>
  <si>
    <t>SR2R NVG01</t>
  </si>
  <si>
    <t>FM SR2R NVG01</t>
  </si>
  <si>
    <t>TEST LVC</t>
  </si>
  <si>
    <t>TEST RTMS</t>
  </si>
  <si>
    <t>TLL01</t>
  </si>
  <si>
    <t>INET TLL01</t>
  </si>
  <si>
    <t>TLL02</t>
  </si>
  <si>
    <t>TLL02-CPL01</t>
  </si>
  <si>
    <t>NET TLL02-CPL01</t>
  </si>
  <si>
    <t>TLL02-RR02</t>
  </si>
  <si>
    <t>NET TLL02-RR02</t>
  </si>
  <si>
    <t>TLL03</t>
  </si>
  <si>
    <t>VISITA LEONARDO</t>
  </si>
  <si>
    <t>Name</t>
  </si>
  <si>
    <t xml:space="preserve"> Pilot by Cluster</t>
  </si>
  <si>
    <t>ID Pilot</t>
  </si>
  <si>
    <t>PilotMerge</t>
  </si>
  <si>
    <t>End Course Forecast</t>
  </si>
  <si>
    <t>End Course Calculated</t>
  </si>
  <si>
    <t>27/07/2022</t>
  </si>
  <si>
    <t>CUGLIARI</t>
  </si>
  <si>
    <t>WILKINSON</t>
  </si>
  <si>
    <t>IFTS53</t>
  </si>
  <si>
    <t>VIMPEK</t>
  </si>
  <si>
    <t>IFTS63</t>
  </si>
  <si>
    <t>VAUGEOIS</t>
  </si>
  <si>
    <t>IFTS51</t>
  </si>
  <si>
    <t>MADDALENA</t>
  </si>
  <si>
    <t>DE SALVO</t>
  </si>
  <si>
    <t>SWIFT</t>
  </si>
  <si>
    <t>17/07/2023</t>
  </si>
  <si>
    <t>29/09/2023</t>
  </si>
  <si>
    <t>STOHRER</t>
  </si>
  <si>
    <t>29/04/2024</t>
  </si>
  <si>
    <t>13/04/2023</t>
  </si>
  <si>
    <t>SONOBE</t>
  </si>
  <si>
    <t>15/09/2022</t>
  </si>
  <si>
    <t>24/07/2023</t>
  </si>
  <si>
    <t>BORDONI</t>
  </si>
  <si>
    <t>SIEGL</t>
  </si>
  <si>
    <t>SHIELDS</t>
  </si>
  <si>
    <t>IFTS40</t>
  </si>
  <si>
    <t>SHIBATA</t>
  </si>
  <si>
    <t>IFTS50</t>
  </si>
  <si>
    <t>IFTS42</t>
  </si>
  <si>
    <t>IFTS41</t>
  </si>
  <si>
    <t>FRANCIA</t>
  </si>
  <si>
    <t>SANCHEZ P</t>
  </si>
  <si>
    <t>IFTS59</t>
  </si>
  <si>
    <t>NARDI</t>
  </si>
  <si>
    <t>SAINO</t>
  </si>
  <si>
    <t>IFTS55</t>
  </si>
  <si>
    <t>RUSSO</t>
  </si>
  <si>
    <t>RIESTRA P</t>
  </si>
  <si>
    <t>IFTS58</t>
  </si>
  <si>
    <t>ADEY</t>
  </si>
  <si>
    <t>CAMPAGNA</t>
  </si>
  <si>
    <t>31/10/2022</t>
  </si>
  <si>
    <t>CICERCHIA</t>
  </si>
  <si>
    <t>PARKER</t>
  </si>
  <si>
    <t>IFTS52</t>
  </si>
  <si>
    <t>GATTI</t>
  </si>
  <si>
    <t>LATINO</t>
  </si>
  <si>
    <t>LUIS</t>
  </si>
  <si>
    <t>NIIZUMA</t>
  </si>
  <si>
    <t>NII</t>
  </si>
  <si>
    <t>MUKAIKUBO</t>
  </si>
  <si>
    <t>IFTS56</t>
  </si>
  <si>
    <t>MIYAMOTO</t>
  </si>
  <si>
    <t>MIMURO</t>
  </si>
  <si>
    <t>30/10/2023</t>
  </si>
  <si>
    <t>ALOSCHI</t>
  </si>
  <si>
    <t>MCALPINE</t>
  </si>
  <si>
    <t>IFTS38</t>
  </si>
  <si>
    <t>CEI</t>
  </si>
  <si>
    <t>TURUS</t>
  </si>
  <si>
    <t>ZITIELLO</t>
  </si>
  <si>
    <t>GRAZIOSI</t>
  </si>
  <si>
    <t>LIVINGSTON</t>
  </si>
  <si>
    <t>LIM E</t>
  </si>
  <si>
    <t>IFTS44</t>
  </si>
  <si>
    <t>LIEW</t>
  </si>
  <si>
    <t>15/01/2024</t>
  </si>
  <si>
    <t>LEE</t>
  </si>
  <si>
    <t>IFTS43</t>
  </si>
  <si>
    <t>BARSALI</t>
  </si>
  <si>
    <t>LAROUCHE</t>
  </si>
  <si>
    <t>MUSCAS</t>
  </si>
  <si>
    <t>DE MEO</t>
  </si>
  <si>
    <t>KUBINSKYY</t>
  </si>
  <si>
    <t>DRAGO</t>
  </si>
  <si>
    <t>MACRINO</t>
  </si>
  <si>
    <t>ISHIMURA</t>
  </si>
  <si>
    <t>LIFT IFTS 23-02</t>
  </si>
  <si>
    <t>HULTBERG</t>
  </si>
  <si>
    <t>IFTS49</t>
  </si>
  <si>
    <t>HUGHES</t>
  </si>
  <si>
    <t>FERRAZIN</t>
  </si>
  <si>
    <t>AMI35</t>
  </si>
  <si>
    <t>HEDLEY</t>
  </si>
  <si>
    <t>HASEGAWA</t>
  </si>
  <si>
    <t>HAMDAN</t>
  </si>
  <si>
    <t>KOHLS</t>
  </si>
  <si>
    <t>LANDINI</t>
  </si>
  <si>
    <t>AMI36</t>
  </si>
  <si>
    <t>27/07/2023</t>
  </si>
  <si>
    <t>NADDEO</t>
  </si>
  <si>
    <t>CELLAMARE</t>
  </si>
  <si>
    <t>FUJITA</t>
  </si>
  <si>
    <t>IFTS57</t>
  </si>
  <si>
    <t>CARLUCCIO</t>
  </si>
  <si>
    <t>FALZIER</t>
  </si>
  <si>
    <t>FAVA</t>
  </si>
  <si>
    <t>ANGELINI</t>
  </si>
  <si>
    <t>FERNANDEZ JUAN</t>
  </si>
  <si>
    <t>FBES</t>
  </si>
  <si>
    <t>LAUDIZI</t>
  </si>
  <si>
    <t>PAGANO</t>
  </si>
  <si>
    <t>LEONE PERRONE</t>
  </si>
  <si>
    <t>AMI47</t>
  </si>
  <si>
    <t>16/01/2023</t>
  </si>
  <si>
    <t>CHILD</t>
  </si>
  <si>
    <t>TELESCA M</t>
  </si>
  <si>
    <t>AMI50</t>
  </si>
  <si>
    <t>PASQUA</t>
  </si>
  <si>
    <t>AMI51</t>
  </si>
  <si>
    <t>DIMAGLI</t>
  </si>
  <si>
    <t>AMI52</t>
  </si>
  <si>
    <t>CACCIAPUOTI</t>
  </si>
  <si>
    <t>21/02/2024</t>
  </si>
  <si>
    <t>SIMEONE</t>
  </si>
  <si>
    <t>IFTS48</t>
  </si>
  <si>
    <t>D'ANDRIA</t>
  </si>
  <si>
    <t>STENICO</t>
  </si>
  <si>
    <t>TROISI</t>
  </si>
  <si>
    <t>19/02/2024</t>
  </si>
  <si>
    <t>CUENCA</t>
  </si>
  <si>
    <t>IFTS60</t>
  </si>
  <si>
    <t>CSIPAK</t>
  </si>
  <si>
    <t>IFTS62</t>
  </si>
  <si>
    <t>MATAS</t>
  </si>
  <si>
    <t>COPPA</t>
  </si>
  <si>
    <t>LIFT 24-42 ITA</t>
  </si>
  <si>
    <t>IFTS3</t>
  </si>
  <si>
    <t>DI CENSO</t>
  </si>
  <si>
    <t>GALANTE</t>
  </si>
  <si>
    <t>VIGGIANO</t>
  </si>
  <si>
    <t>AMI62</t>
  </si>
  <si>
    <t>CHIBA</t>
  </si>
  <si>
    <t>CHEAH</t>
  </si>
  <si>
    <t>FARINA</t>
  </si>
  <si>
    <t>SAPIENZA</t>
  </si>
  <si>
    <t>AMI64</t>
  </si>
  <si>
    <t>CECILIA</t>
  </si>
  <si>
    <t>AMI65</t>
  </si>
  <si>
    <t>DALLA COSTA</t>
  </si>
  <si>
    <t>AMI66</t>
  </si>
  <si>
    <t>FLEBUS</t>
  </si>
  <si>
    <t>AMI67</t>
  </si>
  <si>
    <t>CICCARELLO</t>
  </si>
  <si>
    <t>AMI68</t>
  </si>
  <si>
    <t>CAMM</t>
  </si>
  <si>
    <t>IFTS39</t>
  </si>
  <si>
    <t>DE MAURO</t>
  </si>
  <si>
    <t>AMI69</t>
  </si>
  <si>
    <t>CABEZAS</t>
  </si>
  <si>
    <t>IFTS61</t>
  </si>
  <si>
    <t>FERRANTE P</t>
  </si>
  <si>
    <t>AMI70</t>
  </si>
  <si>
    <t>BONATTO</t>
  </si>
  <si>
    <t>IFTS54</t>
  </si>
  <si>
    <t>BLOM</t>
  </si>
  <si>
    <t>IFTS37</t>
  </si>
  <si>
    <t>DE NIPOTI</t>
  </si>
  <si>
    <t>AMI71</t>
  </si>
  <si>
    <t>BARBARI</t>
  </si>
  <si>
    <t>IFTS47</t>
  </si>
  <si>
    <t>ATKINSON</t>
  </si>
  <si>
    <t>SALUCCI</t>
  </si>
  <si>
    <t>AMI72</t>
  </si>
  <si>
    <t>ANGERER</t>
  </si>
  <si>
    <t>ZAMAI</t>
  </si>
  <si>
    <t>AMI73</t>
  </si>
  <si>
    <t>ALWEHAIBI</t>
  </si>
  <si>
    <t>LIFT IFTS 23-42 SAUDI</t>
  </si>
  <si>
    <t>15/05/2023</t>
  </si>
  <si>
    <t>ALROUKI</t>
  </si>
  <si>
    <t>MIRANDA</t>
  </si>
  <si>
    <t>AMI74</t>
  </si>
  <si>
    <t>ALBESHER</t>
  </si>
  <si>
    <t>AL THANI</t>
  </si>
  <si>
    <t>IFTS 23-04  QATAR</t>
  </si>
  <si>
    <t>AL SUWAIDI</t>
  </si>
  <si>
    <t>QATAR56</t>
  </si>
  <si>
    <t>AL SULAITI YK</t>
  </si>
  <si>
    <t>AL SULAITI</t>
  </si>
  <si>
    <t>AL SHAFI</t>
  </si>
  <si>
    <t>AL QASHOTI</t>
  </si>
  <si>
    <t>AL QAHTANI MH</t>
  </si>
  <si>
    <t>AL QAHTANI JA</t>
  </si>
  <si>
    <t>AL QAHTANI AY</t>
  </si>
  <si>
    <t>QATAR60</t>
  </si>
  <si>
    <t>AL QAHTANI AL</t>
  </si>
  <si>
    <t>QATAR58</t>
  </si>
  <si>
    <t>AL QAHTANI</t>
  </si>
  <si>
    <t>AL OTAIBI F</t>
  </si>
  <si>
    <t>IFTS46</t>
  </si>
  <si>
    <t>AL OTAIBI</t>
  </si>
  <si>
    <t>AL OBAIDLI</t>
  </si>
  <si>
    <t>AL OBAIDAN</t>
  </si>
  <si>
    <t>AL NASR</t>
  </si>
  <si>
    <t>AL NAIMI FA</t>
  </si>
  <si>
    <t>AL NABIT</t>
  </si>
  <si>
    <t>AL NABET M</t>
  </si>
  <si>
    <t>AL NAAMA</t>
  </si>
  <si>
    <t>AL MOHANNADI YK</t>
  </si>
  <si>
    <t>AL MOHANNADI SA</t>
  </si>
  <si>
    <t>AL MISNAD</t>
  </si>
  <si>
    <t>AL MEREKHI</t>
  </si>
  <si>
    <t>AL MARRI S</t>
  </si>
  <si>
    <t>AL MARRI M</t>
  </si>
  <si>
    <t>AL MARRI HS</t>
  </si>
  <si>
    <t>AL MARRI A</t>
  </si>
  <si>
    <t>AL MANNAI M</t>
  </si>
  <si>
    <t>AL MANNAI K</t>
  </si>
  <si>
    <t>AL MANNAI F</t>
  </si>
  <si>
    <t>QATAR59</t>
  </si>
  <si>
    <t>AL MANNAI</t>
  </si>
  <si>
    <t>AL MALKI H</t>
  </si>
  <si>
    <t>AL MALKI</t>
  </si>
  <si>
    <t>AL KUWARI S</t>
  </si>
  <si>
    <t>QATAR61</t>
  </si>
  <si>
    <t>AL KUWARI</t>
  </si>
  <si>
    <t>AL KUBAISI O</t>
  </si>
  <si>
    <t>AL KUBAISI M</t>
  </si>
  <si>
    <t>AL KUBAISI K</t>
  </si>
  <si>
    <t>QATAR57</t>
  </si>
  <si>
    <t>AL KHALDI H</t>
  </si>
  <si>
    <t>AL KHALDI</t>
  </si>
  <si>
    <t>AL KAABI</t>
  </si>
  <si>
    <t>AL JASSIM</t>
  </si>
  <si>
    <t>AL HEMAIDI</t>
  </si>
  <si>
    <t>AL HARRBI</t>
  </si>
  <si>
    <t>AL HAJRI N</t>
  </si>
  <si>
    <t>AL HAJRI M</t>
  </si>
  <si>
    <t>AL HAJRI F</t>
  </si>
  <si>
    <t>AL GHAMDI</t>
  </si>
  <si>
    <t>IFTS45</t>
  </si>
  <si>
    <t>AL EMADI</t>
  </si>
  <si>
    <t>AL DOSERI</t>
  </si>
  <si>
    <t>AL DOSARI SN</t>
  </si>
  <si>
    <t>AL DOSARI N</t>
  </si>
  <si>
    <t>AL DOSARI MJ</t>
  </si>
  <si>
    <t>AL DOSARI H</t>
  </si>
  <si>
    <t>AL DOSARI AR</t>
  </si>
  <si>
    <t>AL DOSARI</t>
  </si>
  <si>
    <t>AL ATTEYAH</t>
  </si>
  <si>
    <t>AL ANSARI M</t>
  </si>
  <si>
    <t>AL ANSARI A</t>
  </si>
  <si>
    <t>LIP IFTS 24-01</t>
  </si>
  <si>
    <t>NIEDERHUBER</t>
  </si>
  <si>
    <t>IFTS64</t>
  </si>
  <si>
    <t>SALY</t>
  </si>
  <si>
    <t>IFTS65</t>
  </si>
  <si>
    <t>GANSER</t>
  </si>
  <si>
    <t>IFTS66</t>
  </si>
  <si>
    <t>HEIMSTADT</t>
  </si>
  <si>
    <t>IFTS67</t>
  </si>
  <si>
    <t>CHONG</t>
  </si>
  <si>
    <t>IFTS68</t>
  </si>
  <si>
    <t>LAI</t>
  </si>
  <si>
    <t>IFTS69</t>
  </si>
  <si>
    <t>IFTS70</t>
  </si>
  <si>
    <t>IFTS71</t>
  </si>
  <si>
    <t>LICCARDO</t>
  </si>
  <si>
    <t>AMI75</t>
  </si>
  <si>
    <t>AMI76</t>
  </si>
  <si>
    <t>AMI77</t>
  </si>
  <si>
    <t>FERRARI</t>
  </si>
  <si>
    <t>AMI78</t>
  </si>
  <si>
    <t>AMI79</t>
  </si>
  <si>
    <t>AMI80</t>
  </si>
  <si>
    <t>AMI81</t>
  </si>
  <si>
    <t>AMI82</t>
  </si>
  <si>
    <t>AMI83</t>
  </si>
  <si>
    <t>AL MOHANNADI LATIF</t>
  </si>
  <si>
    <t>QATAR62</t>
  </si>
  <si>
    <t>AL KAABI A</t>
  </si>
  <si>
    <t>QATAR63</t>
  </si>
  <si>
    <t>AL MANNAI HUMOUD</t>
  </si>
  <si>
    <t>QATAR64</t>
  </si>
  <si>
    <t>QATAR65</t>
  </si>
  <si>
    <t>AL DARWISH</t>
  </si>
  <si>
    <t>QATAR66</t>
  </si>
  <si>
    <t>AL DOSARI MOHD</t>
  </si>
  <si>
    <t>QATAR67</t>
  </si>
  <si>
    <t>QATAR68</t>
  </si>
  <si>
    <t>AL DOSARI SALEM</t>
  </si>
  <si>
    <t>QATAR69</t>
  </si>
  <si>
    <t>IFTS72</t>
  </si>
  <si>
    <t>IFTS73</t>
  </si>
  <si>
    <t>IFTS74</t>
  </si>
  <si>
    <t>IFTS75</t>
  </si>
  <si>
    <t>IFTS76</t>
  </si>
  <si>
    <t>IFTS77</t>
  </si>
  <si>
    <t>IFTS78</t>
  </si>
  <si>
    <t>IFTS79</t>
  </si>
  <si>
    <t>GRAY</t>
  </si>
  <si>
    <t>IFTS80</t>
  </si>
  <si>
    <t>IFTS81</t>
  </si>
  <si>
    <t>IFTS82</t>
  </si>
  <si>
    <t>IFTS83</t>
  </si>
  <si>
    <t>QATAR70</t>
  </si>
  <si>
    <t>QATAR71</t>
  </si>
  <si>
    <t>QATAR72</t>
  </si>
  <si>
    <t>QATAR73</t>
  </si>
  <si>
    <t>QATAR74</t>
  </si>
  <si>
    <t>QATAR75</t>
  </si>
  <si>
    <t>QATAR76</t>
  </si>
  <si>
    <t>QATAR77</t>
  </si>
  <si>
    <t>QATAR78</t>
  </si>
  <si>
    <t>IFTS84</t>
  </si>
  <si>
    <t>IFTS85</t>
  </si>
  <si>
    <t>IFTS86</t>
  </si>
  <si>
    <t>IFTS87</t>
  </si>
  <si>
    <t>QATAR79</t>
  </si>
  <si>
    <t>QATAR80</t>
  </si>
  <si>
    <t>QATAR81</t>
  </si>
  <si>
    <t>AL SULAITI AM</t>
  </si>
  <si>
    <t>QATAR82</t>
  </si>
  <si>
    <t>QATAR83</t>
  </si>
  <si>
    <t>AL SULAITI S</t>
  </si>
  <si>
    <t>QATAR84</t>
  </si>
  <si>
    <t>TURCO</t>
  </si>
  <si>
    <t>AMI84</t>
  </si>
  <si>
    <t>IFTS88</t>
  </si>
  <si>
    <t>IFTS89</t>
  </si>
  <si>
    <t>IFTS90</t>
  </si>
  <si>
    <t>IFTS91</t>
  </si>
  <si>
    <t>IFTS92</t>
  </si>
  <si>
    <t>IFTS93</t>
  </si>
  <si>
    <t>IFTS94</t>
  </si>
  <si>
    <t>IFTS95</t>
  </si>
  <si>
    <t>IFTS96</t>
  </si>
  <si>
    <t>IFTS97</t>
  </si>
  <si>
    <t>AMI85</t>
  </si>
  <si>
    <t>AMI86</t>
  </si>
  <si>
    <t>AMI87</t>
  </si>
  <si>
    <t>AMI88</t>
  </si>
  <si>
    <t>LIFT IFTS 25-04 UK</t>
  </si>
  <si>
    <t>ARKETEG</t>
  </si>
  <si>
    <t>LIFTS IFTS 25-04 SVEZIA</t>
  </si>
  <si>
    <t>NELSON</t>
  </si>
  <si>
    <t>KNAACK</t>
  </si>
  <si>
    <t>WIDLUND</t>
  </si>
  <si>
    <t>LIFT IFTS 25-04 SPAGNA</t>
  </si>
  <si>
    <t>MARTINEZ</t>
  </si>
  <si>
    <t>MONTES</t>
  </si>
  <si>
    <t>UBEDA</t>
  </si>
  <si>
    <t>CONFIGURATION 2 PILOTS, 2 INSTRUCTORS</t>
  </si>
  <si>
    <t>IOS1</t>
  </si>
  <si>
    <t>COCKPIT 1</t>
  </si>
  <si>
    <t>SIM1</t>
  </si>
  <si>
    <t>n/a</t>
  </si>
  <si>
    <t>2 SH OK</t>
  </si>
  <si>
    <t>Technical KPI 100%</t>
  </si>
  <si>
    <t xml:space="preserve">SIM2 </t>
  </si>
  <si>
    <t>2 SH NOK</t>
  </si>
  <si>
    <t>IOS2</t>
  </si>
  <si>
    <t>COCKPIT 2</t>
  </si>
  <si>
    <t>C-H</t>
  </si>
  <si>
    <t>Technical KPI 0%</t>
  </si>
  <si>
    <t>CONFIGURATION 2 PILOTS, 1 INSTRUCTORS</t>
  </si>
  <si>
    <t>SDC: Support Did Complete</t>
  </si>
  <si>
    <t>1 SH OK</t>
  </si>
  <si>
    <t>Technical KPI OK</t>
  </si>
  <si>
    <t>SDNC: Support Did Not Complete</t>
  </si>
  <si>
    <t>Instructor</t>
  </si>
  <si>
    <t>SMC: Support Mission Cancelled</t>
  </si>
  <si>
    <t>Technical KPI NOK</t>
  </si>
  <si>
    <t>1 SH NOK</t>
  </si>
  <si>
    <t>Conteggio di ACT DURATION</t>
  </si>
  <si>
    <t>Etichette di colonna</t>
  </si>
  <si>
    <t>Etichette di riga</t>
  </si>
  <si>
    <t>Totale complessivo</t>
  </si>
  <si>
    <t>Day</t>
  </si>
  <si>
    <t>Slot</t>
  </si>
  <si>
    <t>POK</t>
  </si>
  <si>
    <t>ID</t>
  </si>
  <si>
    <t xml:space="preserve"> OUTCOME</t>
  </si>
  <si>
    <t>UpdateTime</t>
  </si>
  <si>
    <t>LIP IFTS 24-03 AUT</t>
  </si>
  <si>
    <t>WMS off; no transmission on COM1 (from the throttle)</t>
  </si>
  <si>
    <t>(Tutto)</t>
  </si>
  <si>
    <t>gen</t>
  </si>
  <si>
    <t>Sum of Week</t>
  </si>
  <si>
    <t>feb</t>
  </si>
  <si>
    <t>mar</t>
  </si>
  <si>
    <t>apr</t>
  </si>
  <si>
    <t>mag</t>
  </si>
  <si>
    <t>giu</t>
  </si>
  <si>
    <t>lug</t>
  </si>
  <si>
    <t>01-lug</t>
  </si>
  <si>
    <t>02-lug</t>
  </si>
  <si>
    <t>03-lug</t>
  </si>
  <si>
    <t>04-lug</t>
  </si>
  <si>
    <t>07-lug</t>
  </si>
  <si>
    <t>08-lug</t>
  </si>
  <si>
    <t>09-lug</t>
  </si>
  <si>
    <t>10-lug</t>
  </si>
  <si>
    <t>11-lug</t>
  </si>
  <si>
    <t>14-lug</t>
  </si>
  <si>
    <t>15-lug</t>
  </si>
  <si>
    <t>16-lug</t>
  </si>
  <si>
    <t>17-lug</t>
  </si>
  <si>
    <t>18-lug</t>
  </si>
  <si>
    <t>21-lug</t>
  </si>
  <si>
    <t>22-lug</t>
  </si>
  <si>
    <t>23-lug</t>
  </si>
  <si>
    <t>24-lug</t>
  </si>
  <si>
    <t>25-lug</t>
  </si>
  <si>
    <t>28-lug</t>
  </si>
  <si>
    <t>29-lug</t>
  </si>
  <si>
    <t>30-lug</t>
  </si>
  <si>
    <t>31-lug</t>
  </si>
  <si>
    <t>ago</t>
  </si>
  <si>
    <t>01-ago</t>
  </si>
  <si>
    <t>04-ago</t>
  </si>
  <si>
    <t>05-ago</t>
  </si>
  <si>
    <t>06-ago</t>
  </si>
  <si>
    <t>07-ago</t>
  </si>
  <si>
    <t>08-ago</t>
  </si>
  <si>
    <t>11-ago</t>
  </si>
  <si>
    <t>12-ago</t>
  </si>
  <si>
    <t>13-ago</t>
  </si>
  <si>
    <t>14-ago</t>
  </si>
  <si>
    <t>18-ago</t>
  </si>
  <si>
    <t>Table for GBTS Activities for Leonardo</t>
  </si>
  <si>
    <t>Dates</t>
  </si>
  <si>
    <t>Accomplished</t>
  </si>
  <si>
    <t>Planned</t>
  </si>
  <si>
    <t>18445</t>
  </si>
  <si>
    <t>18446</t>
  </si>
  <si>
    <t>18447</t>
  </si>
  <si>
    <t>18448</t>
  </si>
  <si>
    <t>18449</t>
  </si>
  <si>
    <t>18450</t>
  </si>
  <si>
    <t>18451</t>
  </si>
  <si>
    <t>18452</t>
  </si>
  <si>
    <t>18453</t>
  </si>
  <si>
    <t>18454</t>
  </si>
  <si>
    <t>18455</t>
  </si>
  <si>
    <t>18456</t>
  </si>
  <si>
    <t>18457</t>
  </si>
  <si>
    <t>18458</t>
  </si>
  <si>
    <t>18459</t>
  </si>
  <si>
    <t>18460</t>
  </si>
  <si>
    <t>18461</t>
  </si>
  <si>
    <t>18462</t>
  </si>
  <si>
    <t>18463</t>
  </si>
  <si>
    <t>18464</t>
  </si>
  <si>
    <t>18465</t>
  </si>
  <si>
    <t>18466</t>
  </si>
  <si>
    <t>18467</t>
  </si>
  <si>
    <t>18468</t>
  </si>
  <si>
    <t>18469</t>
  </si>
  <si>
    <t>18470</t>
  </si>
  <si>
    <t>18471</t>
  </si>
  <si>
    <t>18472</t>
  </si>
  <si>
    <t>18473</t>
  </si>
  <si>
    <t>18474</t>
  </si>
  <si>
    <t>18475</t>
  </si>
  <si>
    <t>18476</t>
  </si>
  <si>
    <t>18477</t>
  </si>
  <si>
    <t>SD IF0102</t>
  </si>
  <si>
    <t>18478</t>
  </si>
  <si>
    <t>18479</t>
  </si>
  <si>
    <t>18480</t>
  </si>
  <si>
    <t>Alghero, Olbia, DECI approachplatesnot loaded. At some points SIM appereadto apply wind in opposite direction to actual wind</t>
  </si>
  <si>
    <t>INC DUE TO TGP NOT WORKING AND UNABLE TO RESET IT</t>
  </si>
  <si>
    <t>DTED not in RMM - HAT active shows DTED N/A on MAP</t>
  </si>
  <si>
    <t>Incomplete due to ULTD2 TGP problem. It didn't start neverthless simtech actions</t>
  </si>
  <si>
    <t>RMFD u/s. Same for CSD panel</t>
  </si>
  <si>
    <t>SD IF0103</t>
  </si>
  <si>
    <t>18481</t>
  </si>
  <si>
    <t>18482</t>
  </si>
  <si>
    <t>18483</t>
  </si>
  <si>
    <t>18484</t>
  </si>
  <si>
    <t>18485</t>
  </si>
  <si>
    <t>18486</t>
  </si>
  <si>
    <t>18487</t>
  </si>
  <si>
    <t>18488</t>
  </si>
  <si>
    <t>18489</t>
  </si>
  <si>
    <t>18490</t>
  </si>
  <si>
    <t>18491</t>
  </si>
  <si>
    <t>18492</t>
  </si>
  <si>
    <t>18493</t>
  </si>
  <si>
    <t>18494</t>
  </si>
  <si>
    <t>18495</t>
  </si>
  <si>
    <t>18496</t>
  </si>
  <si>
    <t>18497</t>
  </si>
  <si>
    <t>18498</t>
  </si>
  <si>
    <t>18499</t>
  </si>
  <si>
    <t>18500</t>
  </si>
  <si>
    <t>18501</t>
  </si>
  <si>
    <t>18502</t>
  </si>
  <si>
    <t>18503</t>
  </si>
  <si>
    <t>18504</t>
  </si>
  <si>
    <t>18505</t>
  </si>
  <si>
    <t>18506</t>
  </si>
  <si>
    <t>18507</t>
  </si>
  <si>
    <t>18508</t>
  </si>
  <si>
    <t>18509</t>
  </si>
  <si>
    <t>18510</t>
  </si>
  <si>
    <t>18511</t>
  </si>
  <si>
    <t>18512</t>
  </si>
  <si>
    <t>18513</t>
  </si>
  <si>
    <t>18514</t>
  </si>
  <si>
    <t>18515</t>
  </si>
  <si>
    <t>18516</t>
  </si>
  <si>
    <t>IOS headset 1 box U/S - unable to transmit on the press + hold direction.</t>
  </si>
  <si>
    <t>15' delay tech issues. No acm modes</t>
  </si>
  <si>
    <t>we had to unload and re load the entire simulation because of ETTS issues.</t>
  </si>
  <si>
    <t xml:space="preserve">B/E posit of the TGT not same in the map pat in the HSD
 Aspect in the FCR not real
U/S selected P3 - Tanker on the dome on top </t>
  </si>
  <si>
    <t>Moreover, many CGFs are not working correctly. For instance, when selecting a specific one through the TGP, a different aircraft appears instead. As an example, selecting a Tornado resulted in an F-16 showing up.</t>
  </si>
  <si>
    <t>We encountered several issues with the VRMM DCA scenario. There’s a problem with the bullseye, the heading should be North, but it’s indicating 186°. Additionally, on the FCR, when locking onto an aircraft, five other aircraft automatically appear on the radar.</t>
  </si>
  <si>
    <t>18517</t>
  </si>
  <si>
    <t>18518</t>
  </si>
  <si>
    <t>18519</t>
  </si>
  <si>
    <t>18520</t>
  </si>
  <si>
    <t>18521</t>
  </si>
  <si>
    <t>18522</t>
  </si>
  <si>
    <t>18523</t>
  </si>
  <si>
    <t>18524</t>
  </si>
  <si>
    <t>18525</t>
  </si>
  <si>
    <t>18526</t>
  </si>
  <si>
    <t>18527</t>
  </si>
  <si>
    <t>18528</t>
  </si>
  <si>
    <t>18529</t>
  </si>
  <si>
    <t>18530</t>
  </si>
  <si>
    <t>18531</t>
  </si>
  <si>
    <t>18532</t>
  </si>
  <si>
    <t>18533</t>
  </si>
  <si>
    <t>18534</t>
  </si>
  <si>
    <t>18535</t>
  </si>
  <si>
    <t>18536</t>
  </si>
  <si>
    <t>18537</t>
  </si>
  <si>
    <t>18538</t>
  </si>
  <si>
    <t>18539</t>
  </si>
  <si>
    <t>18540</t>
  </si>
  <si>
    <t>LI unable to transmit pressing down +</t>
  </si>
  <si>
    <t>IP: Both engines flameout at T/O</t>
  </si>
  <si>
    <t xml:space="preserve">Tech: No maintenance calls received. Tested at the end of training, no problems found. </t>
  </si>
  <si>
    <t>SD IF0104</t>
  </si>
  <si>
    <t>As requested by the IP has been loaded LL even instead of PT ERT01</t>
  </si>
  <si>
    <t>As requested by the IP has been loaded LL frasca instead of PT ERT01</t>
  </si>
  <si>
    <t>FLORIS</t>
  </si>
  <si>
    <t>GALLELLI</t>
  </si>
  <si>
    <t>RECINE</t>
  </si>
  <si>
    <t>SACCANI</t>
  </si>
  <si>
    <t>18541</t>
  </si>
  <si>
    <t>18542</t>
  </si>
  <si>
    <t>18543</t>
  </si>
  <si>
    <t>18544</t>
  </si>
  <si>
    <t>18545</t>
  </si>
  <si>
    <t>18546</t>
  </si>
  <si>
    <t>18547</t>
  </si>
  <si>
    <t>18548</t>
  </si>
  <si>
    <t>18549</t>
  </si>
  <si>
    <t>18550</t>
  </si>
  <si>
    <t>18551</t>
  </si>
  <si>
    <t>18552</t>
  </si>
  <si>
    <t>18553</t>
  </si>
  <si>
    <t>18554</t>
  </si>
  <si>
    <t>18555</t>
  </si>
  <si>
    <t>18556</t>
  </si>
  <si>
    <t>18557</t>
  </si>
  <si>
    <t>18558</t>
  </si>
  <si>
    <t>18559</t>
  </si>
  <si>
    <t>18560</t>
  </si>
  <si>
    <t>18561</t>
  </si>
  <si>
    <t>18562</t>
  </si>
  <si>
    <t>18563</t>
  </si>
  <si>
    <t>18564</t>
  </si>
  <si>
    <t>18565</t>
  </si>
  <si>
    <t>18566</t>
  </si>
  <si>
    <t>18567</t>
  </si>
  <si>
    <t>18568</t>
  </si>
  <si>
    <t>18569</t>
  </si>
  <si>
    <t>18570</t>
  </si>
  <si>
    <t>18571</t>
  </si>
  <si>
    <t>18572</t>
  </si>
  <si>
    <t>18573</t>
  </si>
  <si>
    <t>18574</t>
  </si>
  <si>
    <t>18575</t>
  </si>
  <si>
    <t>18576</t>
  </si>
  <si>
    <t>LIFT 25-43 ITA</t>
  </si>
  <si>
    <t>TAYLOR</t>
  </si>
  <si>
    <t>LIP IFTS 25-03 CANADA</t>
  </si>
  <si>
    <t>HIOKI</t>
  </si>
  <si>
    <t>HARUYAMA</t>
  </si>
  <si>
    <t>WATANABE</t>
  </si>
  <si>
    <t>LIFT IFTS 25-04 JAPAN</t>
  </si>
  <si>
    <t>IP: UFCP buttons not responding. E.g. Numbers 3+6 took 3 push to be recognised</t>
  </si>
  <si>
    <t xml:space="preserve">Tech: No maintenance call received. No problems encountered at the end of the session. </t>
  </si>
  <si>
    <t>- Seat doesn't fully down
- Rear right video projector has different color</t>
  </si>
  <si>
    <t>IP doesn't call as for maintenance</t>
  </si>
  <si>
    <t>The student didn't move the dome rear part to its end position.Obviously,the same for cockpit too.</t>
  </si>
  <si>
    <t>-TGP was not working. Technicians were able to reset it after 20'.</t>
  </si>
  <si>
    <t>IP: Mass switch misbehaving</t>
  </si>
  <si>
    <t xml:space="preserve">Tech: No maintenance calls received. Tested at the end of the session, no problems found. </t>
  </si>
  <si>
    <t>18577</t>
  </si>
  <si>
    <t>18578</t>
  </si>
  <si>
    <t>18579</t>
  </si>
  <si>
    <t>18580</t>
  </si>
  <si>
    <t>18581</t>
  </si>
  <si>
    <t>18582</t>
  </si>
  <si>
    <t>18583</t>
  </si>
  <si>
    <t>18584</t>
  </si>
  <si>
    <t>18585</t>
  </si>
  <si>
    <t>18586</t>
  </si>
  <si>
    <t>18587</t>
  </si>
  <si>
    <t>18588</t>
  </si>
  <si>
    <t>18589</t>
  </si>
  <si>
    <t>18590</t>
  </si>
  <si>
    <t>18591</t>
  </si>
  <si>
    <t>18592</t>
  </si>
  <si>
    <t>18593</t>
  </si>
  <si>
    <t>18594</t>
  </si>
  <si>
    <t>18595</t>
  </si>
  <si>
    <t>18596</t>
  </si>
  <si>
    <t>18597</t>
  </si>
  <si>
    <t>18598</t>
  </si>
  <si>
    <t>18599</t>
  </si>
  <si>
    <t>18600</t>
  </si>
  <si>
    <t>18601</t>
  </si>
  <si>
    <t>18602</t>
  </si>
  <si>
    <t>18603</t>
  </si>
  <si>
    <t>18604</t>
  </si>
  <si>
    <t>18605</t>
  </si>
  <si>
    <t>18606</t>
  </si>
  <si>
    <t>18607</t>
  </si>
  <si>
    <t>18608</t>
  </si>
  <si>
    <t>18609</t>
  </si>
  <si>
    <t>18610</t>
  </si>
  <si>
    <t>18611</t>
  </si>
  <si>
    <t>18612</t>
  </si>
  <si>
    <t>Tech: For the problem in Area … not working, the IP did not make the call to provide assistance.</t>
  </si>
  <si>
    <t>IP: TGP not available, solved by tech. Area …. not working properly (moving all the time)</t>
  </si>
  <si>
    <t>SD IF0104 AT01</t>
  </si>
  <si>
    <t>IP:TGP n/a succesfully reset by technitian. Then Tgp not looking to the coordinates - solved going to poing track</t>
  </si>
  <si>
    <t>18613</t>
  </si>
  <si>
    <t>18614</t>
  </si>
  <si>
    <t>18615</t>
  </si>
  <si>
    <t>18616</t>
  </si>
  <si>
    <t>18617</t>
  </si>
  <si>
    <t>18618</t>
  </si>
  <si>
    <t>18619</t>
  </si>
  <si>
    <t>18620</t>
  </si>
  <si>
    <t>18621</t>
  </si>
  <si>
    <t>18622</t>
  </si>
  <si>
    <t>18623</t>
  </si>
  <si>
    <t>18624</t>
  </si>
  <si>
    <t>18625</t>
  </si>
  <si>
    <t>18626</t>
  </si>
  <si>
    <t>18627</t>
  </si>
  <si>
    <t>18628</t>
  </si>
  <si>
    <t>18629</t>
  </si>
  <si>
    <t>18630</t>
  </si>
  <si>
    <t>18631</t>
  </si>
  <si>
    <t>18632</t>
  </si>
  <si>
    <t>18633</t>
  </si>
  <si>
    <t>18634</t>
  </si>
  <si>
    <t>18635</t>
  </si>
  <si>
    <t>18636</t>
  </si>
  <si>
    <t>18637</t>
  </si>
  <si>
    <t>18638</t>
  </si>
  <si>
    <t>18639</t>
  </si>
  <si>
    <t>18640</t>
  </si>
  <si>
    <t>18641</t>
  </si>
  <si>
    <t>18642</t>
  </si>
  <si>
    <t>18643</t>
  </si>
  <si>
    <t>18644</t>
  </si>
  <si>
    <t>18645</t>
  </si>
  <si>
    <t>18646</t>
  </si>
  <si>
    <t>18647</t>
  </si>
  <si>
    <t>18648</t>
  </si>
  <si>
    <t>IP: Unable to insert entities for cas mission</t>
  </si>
  <si>
    <t>IP: Not able to align ggb</t>
  </si>
  <si>
    <t>TECH: To solve, the TCT services on framework monitor have been stopped, TCT computer restarted, then TCT services started again, ETU on e scenario on</t>
  </si>
  <si>
    <t>Tech: not action taken, the ip wanted continue the training with the issue</t>
  </si>
  <si>
    <t xml:space="preserve">Tech: The IP didn’t call for assistance.  At the end of the session, we ran a test and the problem did not occur. </t>
  </si>
  <si>
    <t>IP: Leflocked not simulated. MCSG failure (recoverable) could not be cleared- required instructor reset</t>
  </si>
  <si>
    <t>-VCB fail trigs L+R Eng init; -MISCO 1+2 not selectable- need MISCO1+MISCO2 at console</t>
  </si>
  <si>
    <t>Electrical outage</t>
  </si>
  <si>
    <t>Electrical power outage on PG160 that affects projectors (see discrepancy)</t>
  </si>
  <si>
    <t>Profile completed from previous</t>
  </si>
  <si>
    <t>IP: Lef lock h/speed not selectable, central mfd l/s after tire burst faiulere</t>
  </si>
  <si>
    <t>18649</t>
  </si>
  <si>
    <t>18650</t>
  </si>
  <si>
    <t>18651</t>
  </si>
  <si>
    <t>18652</t>
  </si>
  <si>
    <t>18653</t>
  </si>
  <si>
    <t>18654</t>
  </si>
  <si>
    <t>18655</t>
  </si>
  <si>
    <t>18656</t>
  </si>
  <si>
    <t>18657</t>
  </si>
  <si>
    <t>18658</t>
  </si>
  <si>
    <t>18659</t>
  </si>
  <si>
    <t>18660</t>
  </si>
  <si>
    <t>18661</t>
  </si>
  <si>
    <t>18662</t>
  </si>
  <si>
    <t>18663</t>
  </si>
  <si>
    <t>18664</t>
  </si>
  <si>
    <t>18665</t>
  </si>
  <si>
    <t>18666</t>
  </si>
  <si>
    <t>18667</t>
  </si>
  <si>
    <t>18668</t>
  </si>
  <si>
    <t>18669</t>
  </si>
  <si>
    <t>18670</t>
  </si>
  <si>
    <t>18671</t>
  </si>
  <si>
    <t>18672</t>
  </si>
  <si>
    <t>18673</t>
  </si>
  <si>
    <t>18674</t>
  </si>
  <si>
    <t>18675</t>
  </si>
  <si>
    <t>18676</t>
  </si>
  <si>
    <t>18677</t>
  </si>
  <si>
    <t>18678</t>
  </si>
  <si>
    <t>18679</t>
  </si>
  <si>
    <t>18680</t>
  </si>
  <si>
    <t>18681</t>
  </si>
  <si>
    <t>18682</t>
  </si>
  <si>
    <t>18683</t>
  </si>
  <si>
    <t>18684</t>
  </si>
  <si>
    <t>Tech: solved by restarting logic and graphic central MFD process from framework</t>
  </si>
  <si>
    <t>The IP did not contact us during the simulation. The issue was communicated verbally after the session had ended.</t>
  </si>
  <si>
    <t>SD IF0104 CPL01</t>
  </si>
  <si>
    <t>IP: Wheelbrake friction modelling is incorrect when stationary. No animation of park/emerg brake on IOS.</t>
  </si>
  <si>
    <t xml:space="preserve">Tech: problem under LAD monitoring </t>
  </si>
  <si>
    <t>IP: CRS knob not working properly(keeps mooving without pilot input). COMM crash last 5 min of sim)</t>
  </si>
  <si>
    <t>IP: Cancel due to tech issue with comms</t>
  </si>
  <si>
    <t xml:space="preserve">Tech: COMMs between the two SIMs (FMS2-PTT1) not working. Problem identified on PTT1. Not enough time to recover. </t>
  </si>
  <si>
    <t>IP: control stick needs calibration. Exessive nose up tendency , required a lot of effort to keep a/c level on the horizon.</t>
  </si>
  <si>
    <t>18685</t>
  </si>
  <si>
    <t>18686</t>
  </si>
  <si>
    <t>18687</t>
  </si>
  <si>
    <t>18688</t>
  </si>
  <si>
    <t>18689</t>
  </si>
  <si>
    <t>18690</t>
  </si>
  <si>
    <t>18691</t>
  </si>
  <si>
    <t>18692</t>
  </si>
  <si>
    <t>18693</t>
  </si>
  <si>
    <t>18694</t>
  </si>
  <si>
    <t>18695</t>
  </si>
  <si>
    <t>18696</t>
  </si>
  <si>
    <t>18697</t>
  </si>
  <si>
    <t>18698</t>
  </si>
  <si>
    <t>18699</t>
  </si>
  <si>
    <t>18700</t>
  </si>
  <si>
    <t>18701</t>
  </si>
  <si>
    <t>18702</t>
  </si>
  <si>
    <t>18703</t>
  </si>
  <si>
    <t>18704</t>
  </si>
  <si>
    <t>18705</t>
  </si>
  <si>
    <t>18706</t>
  </si>
  <si>
    <t>18707</t>
  </si>
  <si>
    <t>18708</t>
  </si>
  <si>
    <t>IP:Reset due to system crash (Pilot ejected)</t>
  </si>
  <si>
    <t>Tech: The problem was resolved by removing and reinstalling the eject handle.</t>
  </si>
  <si>
    <t xml:space="preserve">Tech: COMMs on PTT1 are not working. Not enough time to recover. </t>
  </si>
  <si>
    <t>IP: Parking Brake not working</t>
  </si>
  <si>
    <t>Displays+UFCP Crashed again 10 minutes in to sortie.</t>
  </si>
  <si>
    <t>Crashed</t>
  </si>
  <si>
    <t>AVI1 Not booting</t>
  </si>
  <si>
    <t>Session canceled due to Avionic computer issue on PTT3</t>
  </si>
  <si>
    <t>18709</t>
  </si>
  <si>
    <t>18710</t>
  </si>
  <si>
    <t>18711</t>
  </si>
  <si>
    <t>18712</t>
  </si>
  <si>
    <t>18713</t>
  </si>
  <si>
    <t>18714</t>
  </si>
  <si>
    <t>18715</t>
  </si>
  <si>
    <t>18716</t>
  </si>
  <si>
    <t>18717</t>
  </si>
  <si>
    <t>18718</t>
  </si>
  <si>
    <t>18719</t>
  </si>
  <si>
    <t>18720</t>
  </si>
  <si>
    <t>18721</t>
  </si>
  <si>
    <t>18722</t>
  </si>
  <si>
    <t>18723</t>
  </si>
  <si>
    <t>18724</t>
  </si>
  <si>
    <t>18725</t>
  </si>
  <si>
    <t>18726</t>
  </si>
  <si>
    <t>18727</t>
  </si>
  <si>
    <t>18728</t>
  </si>
  <si>
    <t>18729</t>
  </si>
  <si>
    <t>18730</t>
  </si>
  <si>
    <t>18731</t>
  </si>
  <si>
    <t>18732</t>
  </si>
  <si>
    <t>18733</t>
  </si>
  <si>
    <t>18734</t>
  </si>
  <si>
    <t>18735</t>
  </si>
  <si>
    <t>18736</t>
  </si>
  <si>
    <t>18737</t>
  </si>
  <si>
    <t>18738</t>
  </si>
  <si>
    <t>18739</t>
  </si>
  <si>
    <t>18740</t>
  </si>
  <si>
    <t>18741</t>
  </si>
  <si>
    <t>18742</t>
  </si>
  <si>
    <t>18743</t>
  </si>
  <si>
    <t>IP: Need to have strive comms set before the sim; comms were not great in general; cgf hud a ghost so sp was seewa double cgf</t>
  </si>
  <si>
    <t>Tech: The communication systems were reconfigured to ensure proper configuration and connectivity among all participants in the simulation.</t>
  </si>
  <si>
    <t>IP: TWS not encoring sometimes, also  stt locks</t>
  </si>
  <si>
    <t>IP: Tanker AR entities disappeared midaway throug from sim visuals. Still displayed/controlable on CGF studio( though this progamme crashed multiple times</t>
  </si>
  <si>
    <t>Tech: The issue remained unresolved, and the IP chose to continue with the simulation.</t>
  </si>
  <si>
    <t>Please check DEC Tacan coordinates. Should be N 39 72 519, E 008 57 514</t>
  </si>
  <si>
    <t>Session incomplete because HUD was not visibile on dome</t>
  </si>
  <si>
    <t>Tech: The instructor did not initiate the call due to the issue.</t>
  </si>
  <si>
    <t>Missing in flight logbook.</t>
  </si>
  <si>
    <t>IP:Multiple ETTS failures reseted after MCSG OFF/ON</t>
  </si>
  <si>
    <t>IP: Unable to add entities</t>
  </si>
  <si>
    <t>IP:see thouth strive(even a MB346) not visible with the NVGs (on the strobe is visible)</t>
  </si>
  <si>
    <t>IP: Hotas-cursor moving without input</t>
  </si>
  <si>
    <t>IP didn’t call us for maintenance. The issue was solved by unloading and reloading the simulation.</t>
  </si>
  <si>
    <t>breakout force required to split throttles is too great. Much higher than real aircraft.</t>
  </si>
  <si>
    <t>FPM constantly pitching up, forward stick required to mantein level flight. On autopilot it did not mantein altitude aither</t>
  </si>
  <si>
    <t>PTT pitching up.</t>
  </si>
  <si>
    <t>18744</t>
  </si>
  <si>
    <t>18745</t>
  </si>
  <si>
    <t>18746</t>
  </si>
  <si>
    <t>18747</t>
  </si>
  <si>
    <t>18748</t>
  </si>
  <si>
    <t>18749</t>
  </si>
  <si>
    <t>18750</t>
  </si>
  <si>
    <t>18751</t>
  </si>
  <si>
    <t>18752</t>
  </si>
  <si>
    <t>18753</t>
  </si>
  <si>
    <t>18754</t>
  </si>
  <si>
    <t>18755</t>
  </si>
  <si>
    <t>18756</t>
  </si>
  <si>
    <t>18757</t>
  </si>
  <si>
    <t>18758</t>
  </si>
  <si>
    <t>18759</t>
  </si>
  <si>
    <t>18760</t>
  </si>
  <si>
    <t>18761</t>
  </si>
  <si>
    <t>18762</t>
  </si>
  <si>
    <t>18763</t>
  </si>
  <si>
    <t>18764</t>
  </si>
  <si>
    <t>18765</t>
  </si>
  <si>
    <t>18766</t>
  </si>
  <si>
    <t>18767</t>
  </si>
  <si>
    <t>18768</t>
  </si>
  <si>
    <t>18769</t>
  </si>
  <si>
    <t>18770</t>
  </si>
  <si>
    <t>18771</t>
  </si>
  <si>
    <t>18772</t>
  </si>
  <si>
    <t>18773</t>
  </si>
  <si>
    <t>18774</t>
  </si>
  <si>
    <t>18775</t>
  </si>
  <si>
    <t>18776</t>
  </si>
  <si>
    <t>18777</t>
  </si>
  <si>
    <t>Comm 1 Comm box not working</t>
  </si>
  <si>
    <t>Unable to get DL</t>
  </si>
  <si>
    <t>Ordered to anticipate 20 min</t>
  </si>
  <si>
    <t>During the simulation, the FMS1 missed the PTT3 in HSD. We rebooted the ETU from the Status page on the MFD, and then we reloaded the ETTS scenario to recover the data link.</t>
  </si>
  <si>
    <t>IP: KC767-CGF in sim visual has gear down throughout. Crashes.</t>
  </si>
  <si>
    <t>IP: 20' late. Sim not ready with the change from PTT3 to PTT2</t>
  </si>
  <si>
    <t>IP: Handling + avionics different to aircraft</t>
  </si>
  <si>
    <t>IP: Wheel Brake locked caption on RWY. Both engines flamed out daring take off roll. No unusual selections in cockpit not caused by IP. Unable to select wp using Cursor /TMS on HSD</t>
  </si>
  <si>
    <t>15:15</t>
  </si>
  <si>
    <t>18778</t>
  </si>
  <si>
    <t>18779</t>
  </si>
  <si>
    <t>18780</t>
  </si>
  <si>
    <t>18781</t>
  </si>
  <si>
    <t>18782</t>
  </si>
  <si>
    <t>18783</t>
  </si>
  <si>
    <t>18784</t>
  </si>
  <si>
    <t>18785</t>
  </si>
  <si>
    <t>18786</t>
  </si>
  <si>
    <t>18787</t>
  </si>
  <si>
    <t>18788</t>
  </si>
  <si>
    <t>18789</t>
  </si>
  <si>
    <t>18790</t>
  </si>
  <si>
    <t>18791</t>
  </si>
  <si>
    <t>18792</t>
  </si>
  <si>
    <t>18793</t>
  </si>
  <si>
    <t>18794</t>
  </si>
  <si>
    <t>18795</t>
  </si>
  <si>
    <t>18796</t>
  </si>
  <si>
    <t>18797</t>
  </si>
  <si>
    <t>18798</t>
  </si>
  <si>
    <t>18799</t>
  </si>
  <si>
    <t>18800</t>
  </si>
  <si>
    <t>18801</t>
  </si>
  <si>
    <t>18802</t>
  </si>
  <si>
    <t>18803</t>
  </si>
  <si>
    <t>18804</t>
  </si>
  <si>
    <t>18805</t>
  </si>
  <si>
    <t>18806</t>
  </si>
  <si>
    <t>18807</t>
  </si>
  <si>
    <t>18808</t>
  </si>
  <si>
    <t>18809</t>
  </si>
  <si>
    <t>18810</t>
  </si>
  <si>
    <t>18811</t>
  </si>
  <si>
    <t>18812</t>
  </si>
  <si>
    <t>18813</t>
  </si>
  <si>
    <t>IP: TGP not very stable in area track, sometimes does not go in point track, on the dome 1 scratch + 3 white dots</t>
  </si>
  <si>
    <t>Tech: White spots were checked; tests were performed using a different image, by disconnecting the DP, and with another video source (laptop), but the spots are still appearing. Further tests will be carried out to correctly determine the cause of the issue.</t>
  </si>
  <si>
    <t>GHD is too far right, observing hla settings
Multiple MFD issues. L MFD permanently failed</t>
  </si>
  <si>
    <t>Crashed x 1GHD to much to the right, unable to read the data.</t>
  </si>
  <si>
    <t>HUD freezes during manouvers.</t>
  </si>
  <si>
    <t>The schedulers have decided to cancel the session, even though the SIMs had been restored.</t>
  </si>
  <si>
    <t>18814</t>
  </si>
  <si>
    <t>18815</t>
  </si>
  <si>
    <t>18816</t>
  </si>
  <si>
    <t>18817</t>
  </si>
  <si>
    <t>18818</t>
  </si>
  <si>
    <t>18819</t>
  </si>
  <si>
    <t>18820</t>
  </si>
  <si>
    <t>18821</t>
  </si>
  <si>
    <t>18822</t>
  </si>
  <si>
    <t>18823</t>
  </si>
  <si>
    <t>18824</t>
  </si>
  <si>
    <t>18825</t>
  </si>
  <si>
    <t>18826</t>
  </si>
  <si>
    <t>18827</t>
  </si>
  <si>
    <t>18828</t>
  </si>
  <si>
    <t>18829</t>
  </si>
  <si>
    <t>18830</t>
  </si>
  <si>
    <t>18831</t>
  </si>
  <si>
    <t>18832</t>
  </si>
  <si>
    <t>18833</t>
  </si>
  <si>
    <t>18834</t>
  </si>
  <si>
    <t>18835</t>
  </si>
  <si>
    <t>18836</t>
  </si>
  <si>
    <t>18837</t>
  </si>
  <si>
    <t>18838</t>
  </si>
  <si>
    <t>18839</t>
  </si>
  <si>
    <t>18840</t>
  </si>
  <si>
    <t>18841</t>
  </si>
  <si>
    <t>18842</t>
  </si>
  <si>
    <t>18843</t>
  </si>
  <si>
    <t>18844</t>
  </si>
  <si>
    <t>18845</t>
  </si>
  <si>
    <t>18846</t>
  </si>
  <si>
    <t>18847</t>
  </si>
  <si>
    <t>18848</t>
  </si>
  <si>
    <t>18849</t>
  </si>
  <si>
    <t>IP: VIP visit</t>
  </si>
  <si>
    <t>IP: Engines Flameout on T/O</t>
  </si>
  <si>
    <t>IP: Seat switch up and down not working</t>
  </si>
  <si>
    <t>2x CTL drop out during AP ops</t>
  </si>
  <si>
    <t>The problem occurred during AP activation as IP refers during the 2nd call. First time, no IP call received</t>
  </si>
  <si>
    <t>The issue was related to that specific entity; indeed, with some other 3 enetites no issues encountered. The entity, probably, should be enable by code (LAD). Problem already tracked with Limitation N° LL-24-0130</t>
  </si>
  <si>
    <t>No show IP and SP</t>
  </si>
  <si>
    <t>Right side of aircraft collappsed into the runway twice preventing a successful take-off.</t>
  </si>
  <si>
    <t>PT NAVB01 CPL01</t>
  </si>
  <si>
    <t>ZSU23 not present as CGF entered manually. CAS scenario area 8: building missing on TGT5 (same as TGT1 should be represented)</t>
  </si>
  <si>
    <t>Map not displayed</t>
  </si>
  <si>
    <t>Unable to see HUD, CSD or ENG CSD from IOS</t>
  </si>
  <si>
    <t>18850</t>
  </si>
  <si>
    <t>18851</t>
  </si>
  <si>
    <t>18852</t>
  </si>
  <si>
    <t>18853</t>
  </si>
  <si>
    <t>18854</t>
  </si>
  <si>
    <t>18855</t>
  </si>
  <si>
    <t>18856</t>
  </si>
  <si>
    <t>18857</t>
  </si>
  <si>
    <t>18858</t>
  </si>
  <si>
    <t>18859</t>
  </si>
  <si>
    <t>18860</t>
  </si>
  <si>
    <t>18861</t>
  </si>
  <si>
    <t>18862</t>
  </si>
  <si>
    <t>18863</t>
  </si>
  <si>
    <t>18864</t>
  </si>
  <si>
    <t>18865</t>
  </si>
  <si>
    <t>18866</t>
  </si>
  <si>
    <t>18867</t>
  </si>
  <si>
    <t>18868</t>
  </si>
  <si>
    <t>18869</t>
  </si>
  <si>
    <t>18870</t>
  </si>
  <si>
    <t>18871</t>
  </si>
  <si>
    <t>18872</t>
  </si>
  <si>
    <t>18873</t>
  </si>
  <si>
    <t>07:15</t>
  </si>
  <si>
    <t>08:15</t>
  </si>
  <si>
    <t>18874</t>
  </si>
  <si>
    <t>18875</t>
  </si>
  <si>
    <t>18876</t>
  </si>
  <si>
    <t>18877</t>
  </si>
  <si>
    <t>18878</t>
  </si>
  <si>
    <t>18879</t>
  </si>
  <si>
    <t>18880</t>
  </si>
  <si>
    <t>18881</t>
  </si>
  <si>
    <t>18882</t>
  </si>
  <si>
    <t>18883</t>
  </si>
  <si>
    <t>18884</t>
  </si>
  <si>
    <t>18885</t>
  </si>
  <si>
    <t>18886</t>
  </si>
  <si>
    <t>18887</t>
  </si>
  <si>
    <t>18888</t>
  </si>
  <si>
    <t>18889</t>
  </si>
  <si>
    <t>18890</t>
  </si>
  <si>
    <t>18891</t>
  </si>
  <si>
    <t>18892</t>
  </si>
  <si>
    <t>18893</t>
  </si>
  <si>
    <t>18894</t>
  </si>
  <si>
    <t>18895</t>
  </si>
  <si>
    <t>18896</t>
  </si>
  <si>
    <t>18897</t>
  </si>
  <si>
    <t>18898</t>
  </si>
  <si>
    <t>18899</t>
  </si>
  <si>
    <t>18900</t>
  </si>
  <si>
    <t>18901</t>
  </si>
  <si>
    <t>18902</t>
  </si>
  <si>
    <t>18903</t>
  </si>
  <si>
    <t>18904</t>
  </si>
  <si>
    <t>18905</t>
  </si>
  <si>
    <t>18906</t>
  </si>
  <si>
    <t>Delayed due to visual freeze</t>
  </si>
  <si>
    <t>Visual issue with ULTD1, in the visual ULTD1 was flying but the other cockpit was on ground.</t>
  </si>
  <si>
    <t>LIP 24-03 SVE</t>
  </si>
  <si>
    <t>18907</t>
  </si>
  <si>
    <t>18908</t>
  </si>
  <si>
    <t>18909</t>
  </si>
  <si>
    <t>18910</t>
  </si>
  <si>
    <t>18911</t>
  </si>
  <si>
    <t>18912</t>
  </si>
  <si>
    <t>18913</t>
  </si>
  <si>
    <t>18914</t>
  </si>
  <si>
    <t>18915</t>
  </si>
  <si>
    <t>18916</t>
  </si>
  <si>
    <t>18917</t>
  </si>
  <si>
    <t>18918</t>
  </si>
  <si>
    <t>18919</t>
  </si>
  <si>
    <t>18920</t>
  </si>
  <si>
    <t>18921</t>
  </si>
  <si>
    <t>18922</t>
  </si>
  <si>
    <t>18923</t>
  </si>
  <si>
    <t>18924</t>
  </si>
  <si>
    <t>18925</t>
  </si>
  <si>
    <t>18926</t>
  </si>
  <si>
    <t>18927</t>
  </si>
  <si>
    <t>18928</t>
  </si>
  <si>
    <t>18929</t>
  </si>
  <si>
    <t>18930</t>
  </si>
  <si>
    <t>18931</t>
  </si>
  <si>
    <t>18932</t>
  </si>
  <si>
    <t>18933</t>
  </si>
  <si>
    <t>18934</t>
  </si>
  <si>
    <t>18935</t>
  </si>
  <si>
    <t>18936</t>
  </si>
  <si>
    <t>18937</t>
  </si>
  <si>
    <t>18938</t>
  </si>
  <si>
    <t>TGP frozen few times, no switches accessible. Cursor O never worked</t>
  </si>
  <si>
    <t>IP: Left drogue was not operative</t>
  </si>
  <si>
    <t>IP: Strive frozen. We closed the program and reopened from Launchpad. Solved</t>
  </si>
  <si>
    <t>Intercomm with PTT1 via CH4 really low volume</t>
  </si>
  <si>
    <t xml:space="preserve">Intercomm FMS2 very low </t>
  </si>
  <si>
    <t>TGP N/A issue. Problem solved with TCT computer reboot</t>
  </si>
  <si>
    <t>18939</t>
  </si>
  <si>
    <t>18940</t>
  </si>
  <si>
    <t>18941</t>
  </si>
  <si>
    <t>18942</t>
  </si>
  <si>
    <t>18943</t>
  </si>
  <si>
    <t>18944</t>
  </si>
  <si>
    <t>18945</t>
  </si>
  <si>
    <t>18946</t>
  </si>
  <si>
    <t>18947</t>
  </si>
  <si>
    <t>18948</t>
  </si>
  <si>
    <t>18949</t>
  </si>
  <si>
    <t>18950</t>
  </si>
  <si>
    <t>18951</t>
  </si>
  <si>
    <t>18952</t>
  </si>
  <si>
    <t>18953</t>
  </si>
  <si>
    <t>18954</t>
  </si>
  <si>
    <t>18955</t>
  </si>
  <si>
    <t>18956</t>
  </si>
  <si>
    <t>18957</t>
  </si>
  <si>
    <t>18958</t>
  </si>
  <si>
    <t>18959</t>
  </si>
  <si>
    <t>18960</t>
  </si>
  <si>
    <t>18961</t>
  </si>
  <si>
    <t>18962</t>
  </si>
  <si>
    <t>18963</t>
  </si>
  <si>
    <t>18964</t>
  </si>
  <si>
    <t>18965</t>
  </si>
  <si>
    <t>18966</t>
  </si>
  <si>
    <t>18967</t>
  </si>
  <si>
    <t>18968</t>
  </si>
  <si>
    <t>Had to reset MCSG due to ETU no go.</t>
  </si>
  <si>
    <t>RALT don't work properly / Problem with CGF on ptt1</t>
  </si>
  <si>
    <t>Strive processes restarted / SGHLA_TX ans SGHLA_WRX processed restarted</t>
  </si>
  <si>
    <t>PTT disappeared from visuals for 10 mins (also air to air tacan)but was on datalink. RALT lost terrain feed and only indicated AMSL, control of wather lost.</t>
  </si>
  <si>
    <t>Strive processed restarted / SGHLA_TX ans SGHLA_WRX processed restarted</t>
  </si>
  <si>
    <t>NET BTLLB02 CPL01</t>
  </si>
  <si>
    <t>Session canceled because of avionics computer on PTT3 after a complete power shutdowns and power up.</t>
  </si>
  <si>
    <t>15' break to fix ETU on both sim</t>
  </si>
  <si>
    <t>Piper rocket (60N) is disappearing during attack, so difficult to keep on aiming on TGT</t>
  </si>
  <si>
    <t>Comm volume from PTT1 is barely audible a COMM 1+2</t>
  </si>
  <si>
    <t>Poor grd mapping. MFD map blurred. Hard point around 80% on both throttles</t>
  </si>
  <si>
    <t>ETU crashed when MIG29 radar selected to search</t>
  </si>
  <si>
    <t>18969</t>
  </si>
  <si>
    <t>18970</t>
  </si>
  <si>
    <t>18971</t>
  </si>
  <si>
    <t>18972</t>
  </si>
  <si>
    <t>18973</t>
  </si>
  <si>
    <t>18974</t>
  </si>
  <si>
    <t>18975</t>
  </si>
  <si>
    <t>18976</t>
  </si>
  <si>
    <t>18977</t>
  </si>
  <si>
    <t>18978</t>
  </si>
  <si>
    <t>18979</t>
  </si>
  <si>
    <t>18980</t>
  </si>
  <si>
    <t>18981</t>
  </si>
  <si>
    <t>18982</t>
  </si>
  <si>
    <t>18983</t>
  </si>
  <si>
    <t>18984</t>
  </si>
  <si>
    <t>18985</t>
  </si>
  <si>
    <t>18986</t>
  </si>
  <si>
    <t>18987</t>
  </si>
  <si>
    <t>18988</t>
  </si>
  <si>
    <t>18989</t>
  </si>
  <si>
    <t>18990</t>
  </si>
  <si>
    <t>18991</t>
  </si>
  <si>
    <t>18992</t>
  </si>
  <si>
    <t>18993</t>
  </si>
  <si>
    <t>18994</t>
  </si>
  <si>
    <t>18995</t>
  </si>
  <si>
    <t>18996</t>
  </si>
  <si>
    <t>18997</t>
  </si>
  <si>
    <t>18998</t>
  </si>
  <si>
    <t>18999</t>
  </si>
  <si>
    <t>19000</t>
  </si>
  <si>
    <t>IP:Unable to see the PTT1 a/c</t>
  </si>
  <si>
    <t>Tech: The mission was loaded on both simulators; however, the issue remained unresolved. It was subsequently resolved by downloading and reloading the mission from Launchpad.</t>
  </si>
  <si>
    <t>IP PTT2 issues</t>
  </si>
  <si>
    <t>19001</t>
  </si>
  <si>
    <t>19002</t>
  </si>
  <si>
    <t>19003</t>
  </si>
  <si>
    <t>19004</t>
  </si>
  <si>
    <t>19005</t>
  </si>
  <si>
    <t>19006</t>
  </si>
  <si>
    <t>19007</t>
  </si>
  <si>
    <t>19008</t>
  </si>
  <si>
    <t>19009</t>
  </si>
  <si>
    <t>19010</t>
  </si>
  <si>
    <t>19011</t>
  </si>
  <si>
    <t>19012</t>
  </si>
  <si>
    <t>19013</t>
  </si>
  <si>
    <t>19014</t>
  </si>
  <si>
    <t>19015</t>
  </si>
  <si>
    <t>19016</t>
  </si>
  <si>
    <t>19017</t>
  </si>
  <si>
    <t>19018</t>
  </si>
  <si>
    <t>19019</t>
  </si>
  <si>
    <t>19020</t>
  </si>
  <si>
    <t>19021</t>
  </si>
  <si>
    <t>19022</t>
  </si>
  <si>
    <t>13:45</t>
  </si>
  <si>
    <t>16:45</t>
  </si>
  <si>
    <t>18:15</t>
  </si>
  <si>
    <t>19:45</t>
  </si>
  <si>
    <t>19023</t>
  </si>
  <si>
    <t>19024</t>
  </si>
  <si>
    <t>19025</t>
  </si>
  <si>
    <t>19026</t>
  </si>
  <si>
    <t>19027</t>
  </si>
  <si>
    <t>19028</t>
  </si>
  <si>
    <t>19029</t>
  </si>
  <si>
    <t>19030</t>
  </si>
  <si>
    <t>19031</t>
  </si>
  <si>
    <t>19032</t>
  </si>
  <si>
    <t>19033</t>
  </si>
  <si>
    <t>19034</t>
  </si>
  <si>
    <t>19035</t>
  </si>
  <si>
    <t>19036</t>
  </si>
  <si>
    <t>19037</t>
  </si>
  <si>
    <t>19038</t>
  </si>
  <si>
    <t>19039</t>
  </si>
  <si>
    <t>19040</t>
  </si>
  <si>
    <t>19041</t>
  </si>
  <si>
    <t>19042</t>
  </si>
  <si>
    <t>19043</t>
  </si>
  <si>
    <t>19044</t>
  </si>
  <si>
    <t>19045</t>
  </si>
  <si>
    <t>19046</t>
  </si>
  <si>
    <t>19047</t>
  </si>
  <si>
    <t>19048</t>
  </si>
  <si>
    <t>19049</t>
  </si>
  <si>
    <t>19050</t>
  </si>
  <si>
    <t>19051</t>
  </si>
  <si>
    <t>19052</t>
  </si>
  <si>
    <t>19053</t>
  </si>
  <si>
    <t>The student didn't bring back the dome and the cockpit.</t>
  </si>
  <si>
    <t>Cursor runs away</t>
  </si>
  <si>
    <t>TGP not available until solved by tech</t>
  </si>
  <si>
    <t>19054</t>
  </si>
  <si>
    <t>19055</t>
  </si>
  <si>
    <t>19056</t>
  </si>
  <si>
    <t>19057</t>
  </si>
  <si>
    <t>19058</t>
  </si>
  <si>
    <t>19059</t>
  </si>
  <si>
    <t>19060</t>
  </si>
  <si>
    <t>19061</t>
  </si>
  <si>
    <t>19062</t>
  </si>
  <si>
    <t>19063</t>
  </si>
  <si>
    <t>19064</t>
  </si>
  <si>
    <t>19065</t>
  </si>
  <si>
    <t>19066</t>
  </si>
  <si>
    <t>19067</t>
  </si>
  <si>
    <t>19068</t>
  </si>
  <si>
    <t>19069</t>
  </si>
  <si>
    <t>19070</t>
  </si>
  <si>
    <t>19071</t>
  </si>
  <si>
    <t>19072</t>
  </si>
  <si>
    <t>19073</t>
  </si>
  <si>
    <t>19074</t>
  </si>
  <si>
    <t>19075</t>
  </si>
  <si>
    <t>19076</t>
  </si>
  <si>
    <t>19077</t>
  </si>
  <si>
    <t>19078</t>
  </si>
  <si>
    <t>19079</t>
  </si>
  <si>
    <t>19080</t>
  </si>
  <si>
    <t>19081</t>
  </si>
  <si>
    <t>19082</t>
  </si>
  <si>
    <t>19083</t>
  </si>
  <si>
    <t>19084</t>
  </si>
  <si>
    <t>19085</t>
  </si>
  <si>
    <t>19086</t>
  </si>
  <si>
    <t>19087</t>
  </si>
  <si>
    <t>+WMS  switch  FWD not working in A/A mode</t>
  </si>
  <si>
    <t>Cursor scrolling up, reset. SAM system not replicated correctly</t>
  </si>
  <si>
    <t>19088</t>
  </si>
  <si>
    <t>19089</t>
  </si>
  <si>
    <t>19090</t>
  </si>
  <si>
    <t>19091</t>
  </si>
  <si>
    <t>19092</t>
  </si>
  <si>
    <t>19093</t>
  </si>
  <si>
    <t>19094</t>
  </si>
  <si>
    <t>19095</t>
  </si>
  <si>
    <t>19096</t>
  </si>
  <si>
    <t>19097</t>
  </si>
  <si>
    <t>19098</t>
  </si>
  <si>
    <t>19099</t>
  </si>
  <si>
    <t>19100</t>
  </si>
  <si>
    <t>19101</t>
  </si>
  <si>
    <t>19102</t>
  </si>
  <si>
    <t>19103</t>
  </si>
  <si>
    <t>19104</t>
  </si>
  <si>
    <t>19105</t>
  </si>
  <si>
    <t>19106</t>
  </si>
  <si>
    <t>19107</t>
  </si>
  <si>
    <t>19108</t>
  </si>
  <si>
    <t>19109</t>
  </si>
  <si>
    <t>19110</t>
  </si>
  <si>
    <t>19111</t>
  </si>
  <si>
    <t>19112</t>
  </si>
  <si>
    <t>19113</t>
  </si>
  <si>
    <t>19114</t>
  </si>
  <si>
    <t>19115</t>
  </si>
  <si>
    <t>19116</t>
  </si>
  <si>
    <t>19117</t>
  </si>
  <si>
    <t>19118</t>
  </si>
  <si>
    <t>19119</t>
  </si>
  <si>
    <t>After 1st set up FoxII is not locking properly</t>
  </si>
  <si>
    <t>Cursor running in HSD and FCR = Reset 04</t>
  </si>
  <si>
    <t>Auto Pilot unable to track GS in ILS 31L LICT, turning in opposite direction than required.</t>
  </si>
  <si>
    <t>19120</t>
  </si>
  <si>
    <t>19121</t>
  </si>
  <si>
    <t>19122</t>
  </si>
  <si>
    <t>19123</t>
  </si>
  <si>
    <t>19124</t>
  </si>
  <si>
    <t>19125</t>
  </si>
  <si>
    <t>19126</t>
  </si>
  <si>
    <t>19127</t>
  </si>
  <si>
    <t>19128</t>
  </si>
  <si>
    <t>19129</t>
  </si>
  <si>
    <t>19130</t>
  </si>
  <si>
    <t>19131</t>
  </si>
  <si>
    <t>19132</t>
  </si>
  <si>
    <t>19133</t>
  </si>
  <si>
    <t>19134</t>
  </si>
  <si>
    <t>19135</t>
  </si>
  <si>
    <t>19136</t>
  </si>
  <si>
    <t>19137</t>
  </si>
  <si>
    <t>19138</t>
  </si>
  <si>
    <t>19139</t>
  </si>
  <si>
    <t>19140</t>
  </si>
  <si>
    <t>19141</t>
  </si>
  <si>
    <t>19142</t>
  </si>
  <si>
    <t>19143</t>
  </si>
  <si>
    <t>19144</t>
  </si>
  <si>
    <t>19145</t>
  </si>
  <si>
    <t>19146</t>
  </si>
  <si>
    <t>19147</t>
  </si>
  <si>
    <t>19148</t>
  </si>
  <si>
    <t>CGF system crashed, requiring restart.</t>
  </si>
  <si>
    <t>19149</t>
  </si>
  <si>
    <t>19150</t>
  </si>
  <si>
    <t>19151</t>
  </si>
  <si>
    <t>19152</t>
  </si>
  <si>
    <t>19153</t>
  </si>
  <si>
    <t>19154</t>
  </si>
  <si>
    <t>19155</t>
  </si>
  <si>
    <t>19156</t>
  </si>
  <si>
    <t>19157</t>
  </si>
  <si>
    <t>19158</t>
  </si>
  <si>
    <t>19159</t>
  </si>
  <si>
    <t>19160</t>
  </si>
  <si>
    <t>19161</t>
  </si>
  <si>
    <t>19162</t>
  </si>
  <si>
    <t>19163</t>
  </si>
  <si>
    <t>19164</t>
  </si>
  <si>
    <t>19165</t>
  </si>
  <si>
    <t>19166</t>
  </si>
  <si>
    <t>19167</t>
  </si>
  <si>
    <t>19168</t>
  </si>
  <si>
    <t>19169</t>
  </si>
  <si>
    <t>19170</t>
  </si>
  <si>
    <t>19171</t>
  </si>
  <si>
    <t>Studen't doesn' bring back the cockpit. FS</t>
  </si>
  <si>
    <t>Cursor runaway: mant try to fix it, but still had problem during the sortie
ETTS dropped x2: tried to reset, not working</t>
  </si>
  <si>
    <t>ETTS dropped x2: tried to reset, not working</t>
  </si>
  <si>
    <t>BURGALETA</t>
  </si>
  <si>
    <t>AMATO S</t>
  </si>
  <si>
    <t xml:space="preserve">Comunication chang to RHX open dfs -
left eng mod sitch position in the cockpit did not match with the console THR not synchronized 
 </t>
  </si>
  <si>
    <t xml:space="preserve">righ trasmitter, not engine to left eng </t>
  </si>
  <si>
    <t>FMS Need to be reloaded</t>
  </si>
  <si>
    <t>DNCO due to HUD processes crash</t>
  </si>
  <si>
    <t>FMS Tech issues</t>
  </si>
  <si>
    <t>Seat motion was on + failed</t>
  </si>
  <si>
    <t>Sim frozen + weather not matching IOS. AP constantly rolling right in Roll hold mode.</t>
  </si>
  <si>
    <t>19206</t>
  </si>
  <si>
    <t>Al BINALI</t>
  </si>
  <si>
    <t>19205</t>
  </si>
  <si>
    <t>MCINNES</t>
  </si>
  <si>
    <t>CHIDDENTION</t>
  </si>
  <si>
    <t>OKI</t>
  </si>
  <si>
    <t>Center monitor to blue then total sim crash</t>
  </si>
  <si>
    <t>19207</t>
  </si>
  <si>
    <t>19208</t>
  </si>
  <si>
    <t>19209</t>
  </si>
  <si>
    <t>19210</t>
  </si>
  <si>
    <t>19211</t>
  </si>
  <si>
    <t>19212</t>
  </si>
  <si>
    <t>19213</t>
  </si>
  <si>
    <t>19214</t>
  </si>
  <si>
    <t>19215</t>
  </si>
  <si>
    <t>19216</t>
  </si>
  <si>
    <t>19217</t>
  </si>
  <si>
    <t>19218</t>
  </si>
  <si>
    <t>19219</t>
  </si>
  <si>
    <t>19220</t>
  </si>
  <si>
    <t>19221</t>
  </si>
  <si>
    <t>19222</t>
  </si>
  <si>
    <t>19223</t>
  </si>
  <si>
    <t>19224</t>
  </si>
  <si>
    <t>19225</t>
  </si>
  <si>
    <t>19226</t>
  </si>
  <si>
    <t>19227</t>
  </si>
  <si>
    <t>19228</t>
  </si>
  <si>
    <t>19229</t>
  </si>
  <si>
    <t>19230</t>
  </si>
  <si>
    <t>19231</t>
  </si>
  <si>
    <t>19232</t>
  </si>
  <si>
    <t>19233</t>
  </si>
  <si>
    <t>19234</t>
  </si>
  <si>
    <t>19235</t>
  </si>
  <si>
    <t>19236</t>
  </si>
  <si>
    <t>19237</t>
  </si>
  <si>
    <t>19238</t>
  </si>
  <si>
    <t>19239</t>
  </si>
  <si>
    <t>IOSS PC dumped, a reboot was required</t>
  </si>
  <si>
    <t>L NG mode swich u/s does not sense idle/start. 10 o'clock projector failed multiple times. MASS does not sense STBY posn, canopy does not open with R ENG at stop</t>
  </si>
  <si>
    <t>Canopy would not open at shutdown (+ same as above)</t>
  </si>
  <si>
    <t>10' SIM not ready. For BVR missionshould have been ready on RWY not engine OFF in shelter. + No ETTS for BVR. + Strive not ready with threats prepared. Rudder pedals not possible to adjust.</t>
  </si>
  <si>
    <t>CNX due to tech issues in FMS2</t>
  </si>
  <si>
    <t>IP: LILJ ILS RWY 25 did not work</t>
  </si>
  <si>
    <t>Tech: The IP did not call for assitance</t>
  </si>
  <si>
    <t>19240</t>
  </si>
  <si>
    <t>SD NIT0101</t>
  </si>
  <si>
    <t>19241</t>
  </si>
  <si>
    <t>19242</t>
  </si>
  <si>
    <t>19243</t>
  </si>
  <si>
    <t>19244</t>
  </si>
  <si>
    <t>19245</t>
  </si>
  <si>
    <t>19246</t>
  </si>
  <si>
    <t>19247</t>
  </si>
  <si>
    <t>19248</t>
  </si>
  <si>
    <t>19249</t>
  </si>
  <si>
    <t>19250</t>
  </si>
  <si>
    <t>19251</t>
  </si>
  <si>
    <t>19252</t>
  </si>
  <si>
    <t>19253</t>
  </si>
  <si>
    <t>19254</t>
  </si>
  <si>
    <t>19255</t>
  </si>
  <si>
    <t>19256</t>
  </si>
  <si>
    <t>19257</t>
  </si>
  <si>
    <t>19258</t>
  </si>
  <si>
    <t>19259</t>
  </si>
  <si>
    <t>19260</t>
  </si>
  <si>
    <t>19261</t>
  </si>
  <si>
    <t>19262</t>
  </si>
  <si>
    <t>19263</t>
  </si>
  <si>
    <t>19264</t>
  </si>
  <si>
    <t>19265</t>
  </si>
  <si>
    <t>19266</t>
  </si>
  <si>
    <t>19267</t>
  </si>
  <si>
    <t>19268</t>
  </si>
  <si>
    <t>19269</t>
  </si>
  <si>
    <t>19270</t>
  </si>
  <si>
    <t>19271</t>
  </si>
  <si>
    <t>19272</t>
  </si>
  <si>
    <t>19273</t>
  </si>
  <si>
    <t>19274</t>
  </si>
  <si>
    <t>19275</t>
  </si>
  <si>
    <t xml:space="preserve">After locking the aim-9 ir was not working correctly,IR was not caging and when locked there was no growl + PTT3 ETU crash.IR </t>
  </si>
  <si>
    <t>IP: wheels loked caution on GND</t>
  </si>
  <si>
    <t>PT NAV02 PAT01</t>
  </si>
  <si>
    <t>19276</t>
  </si>
  <si>
    <t>19277</t>
  </si>
  <si>
    <t>19278</t>
  </si>
  <si>
    <t>19279</t>
  </si>
  <si>
    <t>19280</t>
  </si>
  <si>
    <t>19281</t>
  </si>
  <si>
    <t>19282</t>
  </si>
  <si>
    <t>19283</t>
  </si>
  <si>
    <t>19284</t>
  </si>
  <si>
    <t>19285</t>
  </si>
  <si>
    <t>19286</t>
  </si>
  <si>
    <t>19287</t>
  </si>
  <si>
    <t>19288</t>
  </si>
  <si>
    <t>19289</t>
  </si>
  <si>
    <t>19290</t>
  </si>
  <si>
    <t>19291</t>
  </si>
  <si>
    <t>19292</t>
  </si>
  <si>
    <t>19293</t>
  </si>
  <si>
    <t>19294</t>
  </si>
  <si>
    <t>19295</t>
  </si>
  <si>
    <t>19296</t>
  </si>
  <si>
    <t>19297</t>
  </si>
  <si>
    <t>19298</t>
  </si>
  <si>
    <t>19299</t>
  </si>
  <si>
    <t>19300</t>
  </si>
  <si>
    <t>19301</t>
  </si>
  <si>
    <t>19302</t>
  </si>
  <si>
    <t>19303</t>
  </si>
  <si>
    <t>19304</t>
  </si>
  <si>
    <t>19305</t>
  </si>
  <si>
    <t>19306</t>
  </si>
  <si>
    <t>19307</t>
  </si>
  <si>
    <t>19308</t>
  </si>
  <si>
    <t>19309</t>
  </si>
  <si>
    <t>19310</t>
  </si>
  <si>
    <t>19311</t>
  </si>
  <si>
    <t>IP: GHD spinning full sim reset required</t>
  </si>
  <si>
    <t>Tech: full sim reset</t>
  </si>
  <si>
    <t>The IP did not call for assitance . When the next session loaded, the problem was not present.</t>
  </si>
  <si>
    <t>Loud noise from sim (a servo?) when stich is pushed fully forward.</t>
  </si>
  <si>
    <t>19312</t>
  </si>
  <si>
    <t>SD NIT0102</t>
  </si>
  <si>
    <t>FMS CF01-CPL01</t>
  </si>
  <si>
    <t>19313</t>
  </si>
  <si>
    <t>19314</t>
  </si>
  <si>
    <t>19315</t>
  </si>
  <si>
    <t>19316</t>
  </si>
  <si>
    <t>19317</t>
  </si>
  <si>
    <t>19318</t>
  </si>
  <si>
    <t>19319</t>
  </si>
  <si>
    <t>19320</t>
  </si>
  <si>
    <t>19321</t>
  </si>
  <si>
    <t>19322</t>
  </si>
  <si>
    <t>19323</t>
  </si>
  <si>
    <t>19324</t>
  </si>
  <si>
    <t>19325</t>
  </si>
  <si>
    <t>19326</t>
  </si>
  <si>
    <t>19327</t>
  </si>
  <si>
    <t>19328</t>
  </si>
  <si>
    <t>19329</t>
  </si>
  <si>
    <t>19330</t>
  </si>
  <si>
    <t>19331</t>
  </si>
  <si>
    <t>19332</t>
  </si>
  <si>
    <t>19333</t>
  </si>
  <si>
    <t>19334</t>
  </si>
  <si>
    <t>19335</t>
  </si>
  <si>
    <t>Scheduled on DFS in PTT1, but IP and SP carried it out in FMS2</t>
  </si>
  <si>
    <t>Scheduled on FMS2 in DFS, but the IP and SP carried it out on PTT1.</t>
  </si>
  <si>
    <t>Video U/S after 45 min</t>
  </si>
  <si>
    <t>OTW2 failed during training</t>
  </si>
  <si>
    <t>OTW2 motherboard broken. Session moved to ULTD1.</t>
  </si>
  <si>
    <t>Session initially scheduled on PTT2.Moved on ULTD1.</t>
  </si>
  <si>
    <t>19336</t>
  </si>
  <si>
    <t>19337</t>
  </si>
  <si>
    <t>19338</t>
  </si>
  <si>
    <t>19339</t>
  </si>
  <si>
    <t>19340</t>
  </si>
  <si>
    <t>19341</t>
  </si>
  <si>
    <t>19342</t>
  </si>
  <si>
    <t>19343</t>
  </si>
  <si>
    <t>19344</t>
  </si>
  <si>
    <t>19345</t>
  </si>
  <si>
    <t>19346</t>
  </si>
  <si>
    <t>19347</t>
  </si>
  <si>
    <t>19348</t>
  </si>
  <si>
    <t>19349</t>
  </si>
  <si>
    <t>19350</t>
  </si>
  <si>
    <t>19351</t>
  </si>
  <si>
    <t>19352</t>
  </si>
  <si>
    <t>19353</t>
  </si>
  <si>
    <t>19354</t>
  </si>
  <si>
    <t>19355</t>
  </si>
  <si>
    <t>19356</t>
  </si>
  <si>
    <t>19357</t>
  </si>
  <si>
    <t>19358</t>
  </si>
  <si>
    <t>19359</t>
  </si>
  <si>
    <t>19360</t>
  </si>
  <si>
    <t>19361</t>
  </si>
  <si>
    <t>19362</t>
  </si>
  <si>
    <t>19363</t>
  </si>
  <si>
    <t>19364</t>
  </si>
  <si>
    <t>19365</t>
  </si>
  <si>
    <t>19366</t>
  </si>
  <si>
    <t>19367</t>
  </si>
  <si>
    <t>19368</t>
  </si>
  <si>
    <t>19369</t>
  </si>
  <si>
    <t>19370</t>
  </si>
  <si>
    <t>19371</t>
  </si>
  <si>
    <t>19372</t>
  </si>
  <si>
    <t>NOT WORKING  A SCREEN / OK IN THE COCKPIT</t>
  </si>
  <si>
    <t>Cockpit(UFCP,MFDs) unresponsive at crew in. Reset caused TACAN/VOR/ILS to appear serviceable but not sense any beacon. EGI waypoints did not appear in HUD.</t>
  </si>
  <si>
    <t>ATU align x2 on start</t>
  </si>
  <si>
    <t>vox knob on vcs moving constantly comms between FMS+PTT distorted and occasionally not working.</t>
  </si>
  <si>
    <t>IP: No DL track on HSD. Unable to regain after DL reset or scenario reload</t>
  </si>
  <si>
    <t>TGP not very stable in area track, sometimes does not go in point track; on the dome 1 scratch+ 3 withe dots.</t>
  </si>
  <si>
    <t>TGP did not work</t>
  </si>
  <si>
    <t>CGF software crashed. SP reported control issues: aircraft consistently tried to climb + roll. Perhaps a control calibration issue?</t>
  </si>
  <si>
    <t>ALT of other A/C in the HSD is not correct, shows 04 insted of 24</t>
  </si>
  <si>
    <t>second screen from right is not working</t>
  </si>
  <si>
    <t>same screen U/S</t>
  </si>
  <si>
    <t>1 reset due to ETU</t>
  </si>
  <si>
    <t>ETU crash and stuck HUD-CGF RDR ON</t>
  </si>
  <si>
    <t>FCR did not see enemies, only friendly oxi DL</t>
  </si>
  <si>
    <t>19373</t>
  </si>
  <si>
    <t>19374</t>
  </si>
  <si>
    <t>19375</t>
  </si>
  <si>
    <t>19376</t>
  </si>
  <si>
    <t>19377</t>
  </si>
  <si>
    <t>19378</t>
  </si>
  <si>
    <t>19379</t>
  </si>
  <si>
    <t>19380</t>
  </si>
  <si>
    <t>19381</t>
  </si>
  <si>
    <t>19382</t>
  </si>
  <si>
    <t>19383</t>
  </si>
  <si>
    <t>19384</t>
  </si>
  <si>
    <t>19385</t>
  </si>
  <si>
    <t>19386</t>
  </si>
  <si>
    <t>19387</t>
  </si>
  <si>
    <t>19388</t>
  </si>
  <si>
    <t>19389</t>
  </si>
  <si>
    <t>19390</t>
  </si>
  <si>
    <t>19391</t>
  </si>
  <si>
    <t>19392</t>
  </si>
  <si>
    <t>19393</t>
  </si>
  <si>
    <t>19394</t>
  </si>
  <si>
    <t>19395</t>
  </si>
  <si>
    <t>19396</t>
  </si>
  <si>
    <t>19397</t>
  </si>
  <si>
    <t>19398</t>
  </si>
  <si>
    <t>19399</t>
  </si>
  <si>
    <t>19400</t>
  </si>
  <si>
    <t>19401</t>
  </si>
  <si>
    <t>19402</t>
  </si>
  <si>
    <t>19403</t>
  </si>
  <si>
    <t>19404</t>
  </si>
  <si>
    <t>19405</t>
  </si>
  <si>
    <t>19406</t>
  </si>
  <si>
    <t>19407</t>
  </si>
  <si>
    <t>19408</t>
  </si>
  <si>
    <t>Comm 1 INC not working, 2nd screen fr right not working</t>
  </si>
  <si>
    <t>WMS switch loose in the throttle</t>
  </si>
  <si>
    <t>19409</t>
  </si>
  <si>
    <t>19410</t>
  </si>
  <si>
    <t>19411</t>
  </si>
  <si>
    <t>19412</t>
  </si>
  <si>
    <t>19413</t>
  </si>
  <si>
    <t>19414</t>
  </si>
  <si>
    <t>19415</t>
  </si>
  <si>
    <t>19416</t>
  </si>
  <si>
    <t>19417</t>
  </si>
  <si>
    <t>19418</t>
  </si>
  <si>
    <t>19419</t>
  </si>
  <si>
    <t>19420</t>
  </si>
  <si>
    <t>19421</t>
  </si>
  <si>
    <t>19422</t>
  </si>
  <si>
    <t>19423</t>
  </si>
  <si>
    <t>19424</t>
  </si>
  <si>
    <t>19425</t>
  </si>
  <si>
    <t>19426</t>
  </si>
  <si>
    <t>19427</t>
  </si>
  <si>
    <t>19428</t>
  </si>
  <si>
    <t>19429</t>
  </si>
  <si>
    <t>19430</t>
  </si>
  <si>
    <t>19431</t>
  </si>
  <si>
    <t>19432</t>
  </si>
  <si>
    <t>19433</t>
  </si>
  <si>
    <t>19434</t>
  </si>
  <si>
    <t>19435</t>
  </si>
  <si>
    <t>19436</t>
  </si>
  <si>
    <t>19437</t>
  </si>
  <si>
    <t>19438</t>
  </si>
  <si>
    <t>19439</t>
  </si>
  <si>
    <t>19440</t>
  </si>
  <si>
    <t>19441</t>
  </si>
  <si>
    <t>19442</t>
  </si>
  <si>
    <t>19443</t>
  </si>
  <si>
    <t>19444</t>
  </si>
  <si>
    <t>19445</t>
  </si>
  <si>
    <t>QRB not preset, not possible to strap in procedure</t>
  </si>
  <si>
    <t>ETTS cashed after 45 mins requiring ETU reset</t>
  </si>
  <si>
    <t>FMS ETU crash</t>
  </si>
  <si>
    <t>AP would not capture ILS LOC on GS</t>
  </si>
  <si>
    <t>BALDS  does not function with L+R bleed warning</t>
  </si>
  <si>
    <t>19446</t>
  </si>
  <si>
    <t>19447</t>
  </si>
  <si>
    <t>19448</t>
  </si>
  <si>
    <t>19449</t>
  </si>
  <si>
    <t>19450</t>
  </si>
  <si>
    <t>19451</t>
  </si>
  <si>
    <t>19452</t>
  </si>
  <si>
    <t>19453</t>
  </si>
  <si>
    <t>19454</t>
  </si>
  <si>
    <t>19455</t>
  </si>
  <si>
    <t>19456</t>
  </si>
  <si>
    <t>19457</t>
  </si>
  <si>
    <t>19458</t>
  </si>
  <si>
    <t>19459</t>
  </si>
  <si>
    <t>19460</t>
  </si>
  <si>
    <t>19461</t>
  </si>
  <si>
    <t>19462</t>
  </si>
  <si>
    <t>19463</t>
  </si>
  <si>
    <t>19464</t>
  </si>
  <si>
    <t>19465</t>
  </si>
  <si>
    <t>19466</t>
  </si>
  <si>
    <t>19467</t>
  </si>
  <si>
    <t>19468</t>
  </si>
  <si>
    <t>19469</t>
  </si>
  <si>
    <t>19470</t>
  </si>
  <si>
    <t>19471</t>
  </si>
  <si>
    <t>19472</t>
  </si>
  <si>
    <t>19473</t>
  </si>
  <si>
    <t>19474</t>
  </si>
  <si>
    <t>19475</t>
  </si>
  <si>
    <t>19476</t>
  </si>
  <si>
    <t>19477</t>
  </si>
  <si>
    <t>19478</t>
  </si>
  <si>
    <t>19479</t>
  </si>
  <si>
    <t>19480</t>
  </si>
  <si>
    <t>19481</t>
  </si>
  <si>
    <t xml:space="preserve">IP: 10 minuts delay for tech issues </t>
  </si>
  <si>
    <t>Tech: A full system reset was executed. followed by a power cycle successfully resolving the issue.</t>
  </si>
  <si>
    <t>No wanings tones in headset: Lsd and Eng panel too Dim (consolle) No LHYD with flaps down. TLF have programmed</t>
  </si>
  <si>
    <t xml:space="preserve">DECI tacan + range + bearing not displaying when it should. SME-vor did not work. AEA vor did not work. ILS@ LIEA din not work </t>
  </si>
  <si>
    <t>No call by IP</t>
  </si>
  <si>
    <t>DNCO due to an issue with the PTT3 cockpit PC. During session configuration, the upper right part of the cockpit was not being read by the CAN bus, remaining red, as seen in the cockpit interface software.
Tried to unloaded and reloaded  simulation without success. The cockpit PC's network cables were checked, and a cable was found that would no longer stay inserted in the PC's Ethernet port, due to a broken RJ45 plug clip on the port itself. The issue was resolved by securing the cable with a zip tie so that it maintained contact with the PC's Ethernet port</t>
  </si>
  <si>
    <t>Torres</t>
  </si>
  <si>
    <t>DNCO due to PTT3's cockpit pc issue</t>
  </si>
  <si>
    <t>19482</t>
  </si>
  <si>
    <t>19483</t>
  </si>
  <si>
    <t>19484</t>
  </si>
  <si>
    <t>19485</t>
  </si>
  <si>
    <t>BVR_R2R_STD</t>
  </si>
  <si>
    <t>19486</t>
  </si>
  <si>
    <t>19487</t>
  </si>
  <si>
    <t xml:space="preserve">Projectors not working </t>
  </si>
  <si>
    <t>The IG system froze during loading and remained stuck on ‘waiting’,  the session moved to ULTD2.</t>
  </si>
  <si>
    <t>19488</t>
  </si>
  <si>
    <t>19489</t>
  </si>
  <si>
    <t>19490</t>
  </si>
  <si>
    <t>19491</t>
  </si>
  <si>
    <t>19492</t>
  </si>
  <si>
    <t>19493</t>
  </si>
  <si>
    <t>ULTD2 fail mid mission jumper to ultd1 to finish</t>
  </si>
  <si>
    <t>Before the flight, during the MASS acceptance procedure, it was impossible to accept the MASS. The MASS acceptance was performed again with a negative result. Cycling the batteries and engines OFF and then ON did not resolve the issue. The FCS functionality was showing N/A. At this point, the session was moved to ULTD2</t>
  </si>
  <si>
    <t>19494</t>
  </si>
  <si>
    <t>19495</t>
  </si>
  <si>
    <t>19496</t>
  </si>
  <si>
    <t>19497</t>
  </si>
  <si>
    <t>19498</t>
  </si>
  <si>
    <t>SD IF02-CPL01</t>
  </si>
  <si>
    <t>19499</t>
  </si>
  <si>
    <t>19500</t>
  </si>
  <si>
    <t>19501</t>
  </si>
  <si>
    <t>19502</t>
  </si>
  <si>
    <t>19503</t>
  </si>
  <si>
    <t>19504</t>
  </si>
  <si>
    <t>19505</t>
  </si>
  <si>
    <t>19506</t>
  </si>
  <si>
    <t>SH-25-7071</t>
  </si>
  <si>
    <t>AMI91 - DECI_STD</t>
  </si>
  <si>
    <t>19507</t>
  </si>
  <si>
    <t>SH-25-7077</t>
  </si>
  <si>
    <t>AMI93 - DECI_STD</t>
  </si>
  <si>
    <t>Session moved from ULTD2</t>
  </si>
  <si>
    <t>19508</t>
  </si>
  <si>
    <t>IP: Tely issue impossible to get any datalink + impossible to have ACM modes working=&gt; no lock of tgt possible. Delay 50 minutes</t>
  </si>
  <si>
    <t>Tech: Issues with the ETTS (External Tank Telemetry System) visibility were encountered. Troubleshooting steps included cycling the ETU NOGO state (off/on), performing a system log-off and log-on, and toggling the ETTS DL switch (off/on), none of which yielded a favorable outcome. The subsequent action involved offloading the Launchpad simulation and reloading it. Upon successful simulation load, the ETTS visibility issues persisted. After attempting another corrective action via the ETU NOGO sequence, recovery was not achieved. The definitive solution was to perform a second offload and reload of the simulation, which successfully restored all system functionality.</t>
  </si>
  <si>
    <t>19509</t>
  </si>
  <si>
    <t>19510</t>
  </si>
  <si>
    <t>19511</t>
  </si>
  <si>
    <t>19512</t>
  </si>
  <si>
    <t>19513</t>
  </si>
  <si>
    <t>19514</t>
  </si>
  <si>
    <t>IP: Delay actual fm prev sim</t>
  </si>
  <si>
    <t>Tech:The delay was incurred due to the overrun of the preceding session.</t>
  </si>
  <si>
    <t>19515</t>
  </si>
  <si>
    <t>19516</t>
  </si>
  <si>
    <t xml:space="preserve">ETU and A-9L unstable </t>
  </si>
  <si>
    <t>19517</t>
  </si>
  <si>
    <t>19518</t>
  </si>
  <si>
    <t>19519</t>
  </si>
  <si>
    <t>Multiple caution on MFDs: needs to restart the session. Moved to ULTD1</t>
  </si>
  <si>
    <t>19520</t>
  </si>
  <si>
    <t>19521</t>
  </si>
  <si>
    <t>19522</t>
  </si>
  <si>
    <t>19523</t>
  </si>
  <si>
    <t>19524</t>
  </si>
  <si>
    <t>19525</t>
  </si>
  <si>
    <t>19526</t>
  </si>
  <si>
    <t>19527</t>
  </si>
  <si>
    <t>19528</t>
  </si>
  <si>
    <t>19529</t>
  </si>
  <si>
    <t>19530</t>
  </si>
  <si>
    <t>19531</t>
  </si>
  <si>
    <t>19532</t>
  </si>
  <si>
    <t>19533</t>
  </si>
  <si>
    <t>19534</t>
  </si>
  <si>
    <t>19535</t>
  </si>
  <si>
    <t>19536</t>
  </si>
  <si>
    <t>19537</t>
  </si>
  <si>
    <t>19538</t>
  </si>
  <si>
    <t>19:15</t>
  </si>
  <si>
    <t>19539</t>
  </si>
  <si>
    <t>19540</t>
  </si>
  <si>
    <t>19541</t>
  </si>
  <si>
    <t>19542</t>
  </si>
  <si>
    <t>19543</t>
  </si>
  <si>
    <t>19544</t>
  </si>
  <si>
    <t>ULTD2 problems, switched to 1 and ULTD1 had to be restarted</t>
  </si>
  <si>
    <t>19545</t>
  </si>
  <si>
    <t>19546</t>
  </si>
  <si>
    <t>19547</t>
  </si>
  <si>
    <t>19548</t>
  </si>
  <si>
    <t>19549</t>
  </si>
  <si>
    <t>19550</t>
  </si>
  <si>
    <t>19551</t>
  </si>
  <si>
    <t>19552</t>
  </si>
  <si>
    <t>19553</t>
  </si>
  <si>
    <t>19554</t>
  </si>
  <si>
    <t>19555</t>
  </si>
  <si>
    <t>19556</t>
  </si>
  <si>
    <t>19557</t>
  </si>
  <si>
    <t>19558</t>
  </si>
  <si>
    <t>19559</t>
  </si>
  <si>
    <t>19560</t>
  </si>
  <si>
    <t>19561</t>
  </si>
  <si>
    <t>19562</t>
  </si>
  <si>
    <t>19563</t>
  </si>
  <si>
    <t>19564</t>
  </si>
  <si>
    <t>19565</t>
  </si>
  <si>
    <t>19566</t>
  </si>
  <si>
    <t>19567</t>
  </si>
  <si>
    <t>19568</t>
  </si>
  <si>
    <t>19569</t>
  </si>
  <si>
    <t>19570</t>
  </si>
  <si>
    <t>19571</t>
  </si>
  <si>
    <t>19572</t>
  </si>
  <si>
    <t>19573</t>
  </si>
  <si>
    <t>19574</t>
  </si>
  <si>
    <t>19575</t>
  </si>
  <si>
    <t>19576</t>
  </si>
  <si>
    <t>19577</t>
  </si>
  <si>
    <t>19578</t>
  </si>
  <si>
    <t>19579</t>
  </si>
  <si>
    <t>19580</t>
  </si>
  <si>
    <t>19581</t>
  </si>
  <si>
    <t>19582</t>
  </si>
  <si>
    <t>19583</t>
  </si>
  <si>
    <t>19584</t>
  </si>
  <si>
    <t>19585</t>
  </si>
  <si>
    <t>19586</t>
  </si>
  <si>
    <t>19587</t>
  </si>
  <si>
    <t>19588</t>
  </si>
  <si>
    <t>19589</t>
  </si>
  <si>
    <t>19590</t>
  </si>
  <si>
    <t>19591</t>
  </si>
  <si>
    <t>19592</t>
  </si>
  <si>
    <t>19593</t>
  </si>
  <si>
    <t>19594</t>
  </si>
  <si>
    <t>19595</t>
  </si>
  <si>
    <t>19596</t>
  </si>
  <si>
    <t>SD IF0201</t>
  </si>
  <si>
    <t>19597</t>
  </si>
  <si>
    <t>19598</t>
  </si>
  <si>
    <t>19599</t>
  </si>
  <si>
    <t>19600</t>
  </si>
  <si>
    <t>19601</t>
  </si>
  <si>
    <t>19602</t>
  </si>
  <si>
    <t>19603</t>
  </si>
  <si>
    <t>19604</t>
  </si>
  <si>
    <t>19605</t>
  </si>
  <si>
    <t>19606</t>
  </si>
  <si>
    <t>19607</t>
  </si>
  <si>
    <t>19608</t>
  </si>
  <si>
    <t>19609</t>
  </si>
  <si>
    <t>19610</t>
  </si>
  <si>
    <t>19611</t>
  </si>
  <si>
    <t>19612</t>
  </si>
  <si>
    <t>19613</t>
  </si>
  <si>
    <t>19614</t>
  </si>
  <si>
    <t>19615</t>
  </si>
  <si>
    <t>19616</t>
  </si>
  <si>
    <t>ALONZI</t>
  </si>
  <si>
    <t>LUCARDA</t>
  </si>
  <si>
    <t>VOLPARI</t>
  </si>
  <si>
    <t>LIFT IFTS 25-44 ITAF</t>
  </si>
  <si>
    <t>19617</t>
  </si>
  <si>
    <t>19618</t>
  </si>
  <si>
    <t>19619</t>
  </si>
  <si>
    <t>19620</t>
  </si>
  <si>
    <t>19621</t>
  </si>
  <si>
    <t>19622</t>
  </si>
  <si>
    <t>19623</t>
  </si>
  <si>
    <t>19624</t>
  </si>
  <si>
    <t>19625</t>
  </si>
  <si>
    <t>19626</t>
  </si>
  <si>
    <t>19627</t>
  </si>
  <si>
    <t>19628</t>
  </si>
  <si>
    <t>19629</t>
  </si>
  <si>
    <t>19630</t>
  </si>
  <si>
    <t>19631</t>
  </si>
  <si>
    <t>19632</t>
  </si>
  <si>
    <t>19633</t>
  </si>
  <si>
    <t>19634</t>
  </si>
  <si>
    <t>19635</t>
  </si>
  <si>
    <t>19636</t>
  </si>
  <si>
    <t>19637</t>
  </si>
  <si>
    <t>19638</t>
  </si>
  <si>
    <t>19639</t>
  </si>
  <si>
    <t>19640</t>
  </si>
  <si>
    <t>SD IF0202</t>
  </si>
  <si>
    <t>TGP not displaying  CGF</t>
  </si>
  <si>
    <t>19641</t>
  </si>
  <si>
    <t>Switch from PTT2 + issues with flight controls</t>
  </si>
  <si>
    <t>MFDs shown GPWS DEGR and FLTA. Session moved to ULTD1</t>
  </si>
  <si>
    <t>Session incomplete because a fire test occurred and there were no time to recover the session</t>
  </si>
  <si>
    <t>Hat function does not work in aerea SW</t>
  </si>
  <si>
    <t>19642</t>
  </si>
  <si>
    <t>19643</t>
  </si>
  <si>
    <t>19644</t>
  </si>
  <si>
    <t>19645</t>
  </si>
  <si>
    <t>19646</t>
  </si>
  <si>
    <t>19647</t>
  </si>
  <si>
    <t>19648</t>
  </si>
  <si>
    <t>19649</t>
  </si>
  <si>
    <t>19650</t>
  </si>
  <si>
    <t>19651</t>
  </si>
  <si>
    <t>19652</t>
  </si>
  <si>
    <t>19653</t>
  </si>
  <si>
    <t>19654</t>
  </si>
  <si>
    <t>19655</t>
  </si>
  <si>
    <t>19656</t>
  </si>
  <si>
    <t>19657</t>
  </si>
  <si>
    <t>19658</t>
  </si>
  <si>
    <t>19659</t>
  </si>
  <si>
    <t>19660</t>
  </si>
  <si>
    <t>19661</t>
  </si>
  <si>
    <t>19662</t>
  </si>
  <si>
    <t>19663</t>
  </si>
  <si>
    <t>19664</t>
  </si>
  <si>
    <t>19665</t>
  </si>
  <si>
    <t>19666</t>
  </si>
  <si>
    <t>19667</t>
  </si>
  <si>
    <t>19668</t>
  </si>
  <si>
    <t>19669</t>
  </si>
  <si>
    <t>19670</t>
  </si>
  <si>
    <t>19671</t>
  </si>
  <si>
    <t>19672</t>
  </si>
  <si>
    <t>19673</t>
  </si>
  <si>
    <t>19674</t>
  </si>
  <si>
    <t>19675</t>
  </si>
  <si>
    <t>19676</t>
  </si>
  <si>
    <t>19677</t>
  </si>
  <si>
    <t>SP could not select dgft from wms: -rdl cursor did not working from time to time - on ios console the issue replican idetically</t>
  </si>
  <si>
    <t>HSI drift needle shows hreng direction at some points</t>
  </si>
  <si>
    <t>Intermittent MISC01 + PSEU DEGR cautions. RMLG appeared stuckdown on IOS display.</t>
  </si>
  <si>
    <t>IP don't call us for maintenance.</t>
  </si>
  <si>
    <t>Several issues with IG's, see discrepancy  dr-25-3788</t>
  </si>
  <si>
    <t>Lef Locked failure didn't work</t>
  </si>
  <si>
    <t>SD IF0203</t>
  </si>
  <si>
    <t>IP: LDG down tone does not work</t>
  </si>
  <si>
    <t>Twice HSD went blank</t>
  </si>
  <si>
    <t>19678</t>
  </si>
  <si>
    <t>19679</t>
  </si>
  <si>
    <t>19680</t>
  </si>
  <si>
    <t>19681</t>
  </si>
  <si>
    <t>19682</t>
  </si>
  <si>
    <t>19683</t>
  </si>
  <si>
    <t>19684</t>
  </si>
  <si>
    <t>19685</t>
  </si>
  <si>
    <t>19686</t>
  </si>
  <si>
    <t>19687</t>
  </si>
  <si>
    <t>19688</t>
  </si>
  <si>
    <t>19689</t>
  </si>
  <si>
    <t>19690</t>
  </si>
  <si>
    <t>19691</t>
  </si>
  <si>
    <t>19692</t>
  </si>
  <si>
    <t>19693</t>
  </si>
  <si>
    <t>19694</t>
  </si>
  <si>
    <t>19695</t>
  </si>
  <si>
    <t>19696</t>
  </si>
  <si>
    <t>19697</t>
  </si>
  <si>
    <t>19698</t>
  </si>
  <si>
    <t>19699</t>
  </si>
  <si>
    <t>19700</t>
  </si>
  <si>
    <t>19701</t>
  </si>
  <si>
    <t>19702</t>
  </si>
  <si>
    <t>19703</t>
  </si>
  <si>
    <t>19704</t>
  </si>
  <si>
    <t>19705</t>
  </si>
  <si>
    <t>19706</t>
  </si>
  <si>
    <t>19707</t>
  </si>
  <si>
    <t>NWS showed HI but was in LO; ILS LIED 34R - LOC not working inside about 2nm</t>
  </si>
  <si>
    <t>FMS CF01 CPL01</t>
  </si>
  <si>
    <t>NET BFFNVG01 CPL01</t>
  </si>
  <si>
    <t>Comm-too quiet from PTT1 and PTT1 IOS,almost unworkable.</t>
  </si>
  <si>
    <t>Seat motion was on + failed.</t>
  </si>
  <si>
    <t>ETTS Not working</t>
  </si>
  <si>
    <t>19708</t>
  </si>
  <si>
    <t>19709</t>
  </si>
  <si>
    <t>19710</t>
  </si>
  <si>
    <t>19711</t>
  </si>
  <si>
    <t>19712</t>
  </si>
  <si>
    <t>19713</t>
  </si>
  <si>
    <t>19714</t>
  </si>
  <si>
    <t>19715</t>
  </si>
  <si>
    <t>19716</t>
  </si>
  <si>
    <t>19717</t>
  </si>
  <si>
    <t>19718</t>
  </si>
  <si>
    <t>19719</t>
  </si>
  <si>
    <t>19720</t>
  </si>
  <si>
    <t>19721</t>
  </si>
  <si>
    <t>19722</t>
  </si>
  <si>
    <t>19723</t>
  </si>
  <si>
    <t>19724</t>
  </si>
  <si>
    <t>19725</t>
  </si>
  <si>
    <t>19726</t>
  </si>
  <si>
    <t>19727</t>
  </si>
  <si>
    <t>19728</t>
  </si>
  <si>
    <t>19729</t>
  </si>
  <si>
    <t>19730</t>
  </si>
  <si>
    <t>19731</t>
  </si>
  <si>
    <t>19732</t>
  </si>
  <si>
    <t>19733</t>
  </si>
  <si>
    <t>19734</t>
  </si>
  <si>
    <t>19735</t>
  </si>
  <si>
    <t>19736</t>
  </si>
  <si>
    <t>19737</t>
  </si>
  <si>
    <t>19738</t>
  </si>
  <si>
    <t>19739</t>
  </si>
  <si>
    <t>19740</t>
  </si>
  <si>
    <t>19741</t>
  </si>
  <si>
    <t>19742</t>
  </si>
  <si>
    <t>19743</t>
  </si>
  <si>
    <t>PT EMR01 CPL01</t>
  </si>
  <si>
    <t>Wheels LKD during starting</t>
  </si>
  <si>
    <t>NET QRA02-RR04</t>
  </si>
  <si>
    <t>PT-ERT02</t>
  </si>
  <si>
    <t>SD ERT0101</t>
  </si>
  <si>
    <t>19744</t>
  </si>
  <si>
    <t>19745</t>
  </si>
  <si>
    <t>19746</t>
  </si>
  <si>
    <t>19747</t>
  </si>
  <si>
    <t>19748</t>
  </si>
  <si>
    <t>19749</t>
  </si>
  <si>
    <t>19750</t>
  </si>
  <si>
    <t>19751</t>
  </si>
  <si>
    <t>19752</t>
  </si>
  <si>
    <t>19753</t>
  </si>
  <si>
    <t>19754</t>
  </si>
  <si>
    <t>19755</t>
  </si>
  <si>
    <t>19756</t>
  </si>
  <si>
    <t>19757</t>
  </si>
  <si>
    <t>19758</t>
  </si>
  <si>
    <t>19759</t>
  </si>
  <si>
    <t>19760</t>
  </si>
  <si>
    <t>19761</t>
  </si>
  <si>
    <t>19762</t>
  </si>
  <si>
    <t>19763</t>
  </si>
  <si>
    <t>19764</t>
  </si>
  <si>
    <t>19765</t>
  </si>
  <si>
    <t>19766</t>
  </si>
  <si>
    <t>19767</t>
  </si>
  <si>
    <t>19768</t>
  </si>
  <si>
    <t>19769</t>
  </si>
  <si>
    <t>19770</t>
  </si>
  <si>
    <t>19771</t>
  </si>
  <si>
    <t>19772</t>
  </si>
  <si>
    <t>19773</t>
  </si>
  <si>
    <t>19774</t>
  </si>
  <si>
    <t>19775</t>
  </si>
  <si>
    <t>19776</t>
  </si>
  <si>
    <t>19777</t>
  </si>
  <si>
    <t>19778</t>
  </si>
  <si>
    <t>19779</t>
  </si>
  <si>
    <t>Left MFD buttons often require multiple presses</t>
  </si>
  <si>
    <t>Wheels locked,ATU align,ATU MAG HDG,FCS3,all behave incorrectly.Landing gear normal operation works at approx 90 deg with right engine out.Not accurate</t>
  </si>
  <si>
    <t>19780</t>
  </si>
  <si>
    <t>19781</t>
  </si>
  <si>
    <t>19782</t>
  </si>
  <si>
    <t>19783</t>
  </si>
  <si>
    <t>19784</t>
  </si>
  <si>
    <t>19785</t>
  </si>
  <si>
    <t>19786</t>
  </si>
  <si>
    <t>19787</t>
  </si>
  <si>
    <t>19788</t>
  </si>
  <si>
    <t>19789</t>
  </si>
  <si>
    <t>19790</t>
  </si>
  <si>
    <t>19791</t>
  </si>
  <si>
    <t>19792</t>
  </si>
  <si>
    <t>19793</t>
  </si>
  <si>
    <t>19794</t>
  </si>
  <si>
    <t>19795</t>
  </si>
  <si>
    <t>19796</t>
  </si>
  <si>
    <t>19797</t>
  </si>
  <si>
    <t>19798</t>
  </si>
  <si>
    <t>19799</t>
  </si>
  <si>
    <t>19800</t>
  </si>
  <si>
    <t>19801</t>
  </si>
  <si>
    <t>19802</t>
  </si>
  <si>
    <t>19803</t>
  </si>
  <si>
    <t>Wheels locked caution during start up. IOS HUD does not line up with aircraft HUD by circa 1°</t>
  </si>
  <si>
    <t>Seat handle completely detached on ejection.</t>
  </si>
  <si>
    <t>Maintenance completed.</t>
  </si>
  <si>
    <t>Misco 1+2 emergency not available</t>
  </si>
  <si>
    <t>No trainee</t>
  </si>
  <si>
    <t>Delay due to technical reasons.  Cnl due to FMS1 issues with ETTS</t>
  </si>
  <si>
    <t>PTT3 RDR not seeing the tracks</t>
  </si>
  <si>
    <t xml:space="preserve">PTT3 RDR not seeing the tracks but FMS1 RDR saw the tracks. The main problem was the crash of the domain controller and some processes didn't start properly </t>
  </si>
  <si>
    <t>SD ERT 0101</t>
  </si>
  <si>
    <t>19804</t>
  </si>
  <si>
    <t>19805</t>
  </si>
  <si>
    <t>19806</t>
  </si>
  <si>
    <t>19807</t>
  </si>
  <si>
    <t>19808</t>
  </si>
  <si>
    <t>19809</t>
  </si>
  <si>
    <t>19810</t>
  </si>
  <si>
    <t>19811</t>
  </si>
  <si>
    <t>19812</t>
  </si>
  <si>
    <t>19813</t>
  </si>
  <si>
    <t>19814</t>
  </si>
  <si>
    <t>19815</t>
  </si>
  <si>
    <t>19816</t>
  </si>
  <si>
    <t>19817</t>
  </si>
  <si>
    <t>19818</t>
  </si>
  <si>
    <t>SD ERT 0101 AT01</t>
  </si>
  <si>
    <t>1x reset due to dtl synch</t>
  </si>
  <si>
    <t>IFTS104 - PT EMR04</t>
  </si>
  <si>
    <t>19819</t>
  </si>
  <si>
    <t>Session moved from FMS1</t>
  </si>
  <si>
    <t>During the take-off maneuver, following several malfunctions injected via IOSC by the IP, it was no longer possible to control the aircraft using the rudder pedals. A LIZMO license issue was identified on the cockpit PC, which required a system restart. 
The session was subsequently moved to PTT3</t>
  </si>
  <si>
    <t>19820</t>
  </si>
  <si>
    <t>19821</t>
  </si>
  <si>
    <t>19822</t>
  </si>
  <si>
    <t>19823</t>
  </si>
  <si>
    <t>19824</t>
  </si>
  <si>
    <t>19825</t>
  </si>
  <si>
    <t>19826</t>
  </si>
  <si>
    <t>19827</t>
  </si>
  <si>
    <t>19828</t>
  </si>
  <si>
    <t>19829</t>
  </si>
  <si>
    <t>19830</t>
  </si>
  <si>
    <t>19831</t>
  </si>
  <si>
    <t>19832</t>
  </si>
  <si>
    <t>19833</t>
  </si>
  <si>
    <t>SD IF0204</t>
  </si>
  <si>
    <t>NET ATAG02 CPL01</t>
  </si>
  <si>
    <t>CGF program crashed after 30 min when trying to delete entity.Lack of rwys and lighting  at Olbia+ Alghero impacts the realism.</t>
  </si>
  <si>
    <t>Right glareshield OXY not illuminating during test.</t>
  </si>
  <si>
    <t>19834</t>
  </si>
  <si>
    <t>19835</t>
  </si>
  <si>
    <t>19836</t>
  </si>
  <si>
    <t>19837</t>
  </si>
  <si>
    <t>19838</t>
  </si>
  <si>
    <t>19839</t>
  </si>
  <si>
    <t>19840</t>
  </si>
  <si>
    <t>19841</t>
  </si>
  <si>
    <t>19842</t>
  </si>
  <si>
    <t>Olbia + Alghero (also CAG airport) have never been implemented.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</si>
</sst>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43" formatCode="_-* #,##0.00_-;\-* #,##0.00_-;_-* &quot;-&quot;??_-;_-@_-"/>
    <numFmt numFmtId="164" formatCode="0.0"/>
    <numFmt numFmtId="165" formatCode="yyyy\-mm\-dd;@"/>
    <numFmt numFmtId="166" formatCode="[h]:mm:ss;@"/>
    <numFmt numFmtId="167" formatCode="[$-F400]h:mm:ss\ AM/PM"/>
    <numFmt numFmtId="168" formatCode="[m]:ss"/>
    <numFmt numFmtId="169" formatCode="h:mm;@"/>
    <numFmt numFmtId="170" formatCode="hh:mm;@"/>
  </numFmts>
  <fonts count="30">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20"/>
      <color theme="1"/>
      <name val="Calibri"/>
      <family val="2"/>
      <scheme val="minor"/>
    </font>
    <font>
      <sz val="11"/>
      <color rgb="FF000000"/>
      <name val="Calibri"/>
      <family val="2"/>
      <scheme val="minor"/>
    </font>
    <font>
      <b/>
      <sz val="26"/>
      <color rgb="FF000000"/>
      <name val="Calibri"/>
      <family val="2"/>
      <scheme val="minor"/>
    </font>
    <font>
      <b/>
      <sz val="18"/>
      <color rgb="FF000000"/>
      <name val="Calibri"/>
      <family val="2"/>
      <scheme val="minor"/>
    </font>
    <font>
      <b/>
      <sz val="12"/>
      <color rgb="FF000000"/>
      <name val="Calibri"/>
      <family val="2"/>
      <scheme val="minor"/>
    </font>
    <font>
      <b/>
      <sz val="12"/>
      <color theme="1"/>
      <name val="Calibri"/>
      <family val="2"/>
      <scheme val="minor"/>
    </font>
    <font>
      <b/>
      <sz val="22"/>
      <color theme="1"/>
      <name val="Calibri"/>
      <family val="2"/>
      <scheme val="minor"/>
    </font>
    <font>
      <sz val="12"/>
      <color rgb="FF000000"/>
      <name val="Calibri"/>
      <family val="2"/>
      <scheme val="minor"/>
    </font>
    <font>
      <b/>
      <sz val="12"/>
      <color rgb="FFFFFFFF"/>
      <name val="Calibri"/>
      <family val="2"/>
      <scheme val="minor"/>
    </font>
    <font>
      <sz val="12"/>
      <name val="Calibri"/>
      <family val="2"/>
      <scheme val="minor"/>
    </font>
    <font>
      <sz val="12"/>
      <color theme="4" tint="-0.249977111117893"/>
      <name val="Calibri"/>
      <family val="2"/>
      <scheme val="minor"/>
    </font>
    <font>
      <b/>
      <sz val="12"/>
      <color theme="4" tint="-0.249977111117893"/>
      <name val="Calibri"/>
      <family val="2"/>
      <scheme val="minor"/>
    </font>
    <font>
      <sz val="12"/>
      <color theme="1"/>
      <name val="Calibri"/>
      <family val="2"/>
      <scheme val="minor"/>
    </font>
    <font>
      <sz val="11"/>
      <color rgb="FF000000"/>
      <name val="Calibri"/>
      <family val="2"/>
      <charset val="1"/>
    </font>
    <font>
      <sz val="10"/>
      <name val="Arial"/>
      <family val="2"/>
      <charset val="1"/>
    </font>
    <font>
      <sz val="10"/>
      <name val="Arial"/>
      <family val="2"/>
    </font>
    <font>
      <b/>
      <sz val="12"/>
      <color theme="0"/>
      <name val="Calibri"/>
      <family val="2"/>
      <scheme val="minor"/>
    </font>
    <font>
      <sz val="9"/>
      <color theme="1"/>
      <name val="Calibri"/>
      <family val="2"/>
      <scheme val="minor"/>
    </font>
    <font>
      <b/>
      <sz val="12"/>
      <color rgb="FFFFFFFF"/>
      <name val="Calibri"/>
      <family val="2"/>
    </font>
    <font>
      <sz val="12"/>
      <color rgb="FF000000"/>
      <name val="Calibri"/>
      <family val="2"/>
    </font>
    <font>
      <i/>
      <sz val="14"/>
      <color theme="1"/>
      <name val="Calibri"/>
      <family val="2"/>
      <scheme val="minor"/>
    </font>
    <font>
      <sz val="8"/>
      <name val="Calibri"/>
      <family val="2"/>
      <scheme val="minor"/>
    </font>
    <font>
      <sz val="12"/>
      <color rgb="FF000000"/>
      <name val="Calibri"/>
      <family val="2"/>
      <scheme val="minor"/>
    </font>
    <font>
      <sz val="12"/>
      <color rgb="FF000000"/>
      <name val="Calibri"/>
      <family val="2"/>
    </font>
    <font>
      <sz val="11"/>
      <color theme="1"/>
      <name val="Aptos"/>
      <family val="2"/>
    </font>
    <font>
      <sz val="12"/>
      <color rgb="FF000000"/>
      <name val="Calibri"/>
      <family val="2"/>
      <scheme val="minor"/>
    </font>
  </fonts>
  <fills count="18">
    <fill>
      <patternFill patternType="none"/>
    </fill>
    <fill>
      <patternFill patternType="gray125"/>
    </fill>
    <fill>
      <patternFill patternType="solid">
        <fgColor rgb="FFFFFFFF"/>
        <bgColor rgb="FF000000"/>
      </patternFill>
    </fill>
    <fill>
      <patternFill patternType="solid">
        <fgColor rgb="FFFFFF00"/>
        <bgColor indexed="64"/>
      </patternFill>
    </fill>
    <fill>
      <patternFill patternType="solid">
        <fgColor theme="0"/>
        <bgColor indexed="64"/>
      </patternFill>
    </fill>
    <fill>
      <patternFill patternType="solid">
        <fgColor rgb="FFE7E6E6"/>
        <bgColor rgb="FF000000"/>
      </patternFill>
    </fill>
    <fill>
      <patternFill patternType="solid">
        <fgColor theme="2" tint="-9.9978637043366805E-2"/>
        <bgColor indexed="64"/>
      </patternFill>
    </fill>
    <fill>
      <patternFill patternType="solid">
        <fgColor rgb="FF4472C4"/>
        <bgColor indexed="64"/>
      </patternFill>
    </fill>
    <fill>
      <patternFill patternType="solid">
        <fgColor rgb="FFFFFFFF"/>
        <bgColor indexed="64"/>
      </patternFill>
    </fill>
    <fill>
      <patternFill patternType="solid">
        <fgColor rgb="FFD9E1F2"/>
        <bgColor rgb="FFD9E1F2"/>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5" tint="0.59999389629810485"/>
        <bgColor indexed="64"/>
      </patternFill>
    </fill>
    <fill>
      <patternFill patternType="solid">
        <fgColor theme="4"/>
        <bgColor theme="4"/>
      </patternFill>
    </fill>
    <fill>
      <patternFill patternType="solid">
        <fgColor rgb="FF5B9BD5"/>
        <bgColor rgb="FF5B9BD5"/>
      </patternFill>
    </fill>
    <fill>
      <patternFill patternType="solid">
        <fgColor theme="9" tint="0.39997558519241921"/>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rgb="FF5B9BD5"/>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30">
    <xf numFmtId="0" fontId="0" fillId="0" borderId="0"/>
    <xf numFmtId="0" fontId="16" fillId="0" borderId="0"/>
    <xf numFmtId="0" fontId="3" fillId="0" borderId="0"/>
    <xf numFmtId="0" fontId="16" fillId="0" borderId="0"/>
    <xf numFmtId="9" fontId="16" fillId="0" borderId="0"/>
    <xf numFmtId="9" fontId="16" fillId="0" borderId="0"/>
    <xf numFmtId="0" fontId="3" fillId="0" borderId="0"/>
    <xf numFmtId="0" fontId="17" fillId="0" borderId="0"/>
    <xf numFmtId="0" fontId="18" fillId="0" borderId="0"/>
    <xf numFmtId="0" fontId="3" fillId="0" borderId="0"/>
    <xf numFmtId="0" fontId="19" fillId="0" borderId="0"/>
    <xf numFmtId="0" fontId="3" fillId="0" borderId="0"/>
    <xf numFmtId="0" fontId="3" fillId="0" borderId="0"/>
    <xf numFmtId="0" fontId="3" fillId="0" borderId="0"/>
    <xf numFmtId="0" fontId="3" fillId="0" borderId="0"/>
    <xf numFmtId="0" fontId="3" fillId="0" borderId="0"/>
    <xf numFmtId="0" fontId="17" fillId="0" borderId="0"/>
    <xf numFmtId="0" fontId="1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43" fontId="16" fillId="0" borderId="0"/>
    <xf numFmtId="41" fontId="16" fillId="0" borderId="0"/>
    <xf numFmtId="0" fontId="3" fillId="0" borderId="0"/>
    <xf numFmtId="0" fontId="1" fillId="0" borderId="0"/>
    <xf numFmtId="9" fontId="16" fillId="0" borderId="0" applyFont="0" applyFill="0" applyBorder="0" applyAlignment="0" applyProtection="0"/>
  </cellStyleXfs>
  <cellXfs count="307">
    <xf numFmtId="0" fontId="0" fillId="0" borderId="0" xfId="0"/>
    <xf numFmtId="0" fontId="5" fillId="2" borderId="14" xfId="0" applyFont="1" applyFill="1" applyBorder="1"/>
    <xf numFmtId="0" fontId="5" fillId="2" borderId="15" xfId="0" applyFont="1" applyFill="1" applyBorder="1"/>
    <xf numFmtId="0" fontId="5" fillId="2" borderId="19" xfId="0" applyFont="1" applyFill="1" applyBorder="1"/>
    <xf numFmtId="0" fontId="5" fillId="2" borderId="20" xfId="0" applyFont="1" applyFill="1" applyBorder="1"/>
    <xf numFmtId="0" fontId="8" fillId="2" borderId="1" xfId="0" applyFont="1" applyFill="1" applyBorder="1"/>
    <xf numFmtId="0" fontId="5" fillId="2" borderId="1" xfId="0" applyFont="1" applyFill="1" applyBorder="1"/>
    <xf numFmtId="0" fontId="0" fillId="0" borderId="0" xfId="0" pivotButton="1"/>
    <xf numFmtId="0" fontId="0" fillId="0" borderId="0" xfId="0" applyAlignment="1">
      <alignment horizontal="left"/>
    </xf>
    <xf numFmtId="0" fontId="5" fillId="2" borderId="1" xfId="0" applyFont="1" applyFill="1" applyBorder="1" applyAlignment="1">
      <alignment horizontal="center" vertical="center"/>
    </xf>
    <xf numFmtId="0" fontId="5" fillId="2" borderId="1" xfId="0" applyFont="1" applyFill="1" applyBorder="1" applyAlignment="1">
      <alignment horizontal="center"/>
    </xf>
    <xf numFmtId="0" fontId="11" fillId="0" borderId="0" xfId="0" applyFont="1"/>
    <xf numFmtId="0" fontId="11" fillId="0" borderId="0" xfId="0" applyFont="1" applyAlignment="1">
      <alignment horizontal="center"/>
    </xf>
    <xf numFmtId="0" fontId="11" fillId="0" borderId="16" xfId="0" applyFont="1" applyBorder="1"/>
    <xf numFmtId="0" fontId="11" fillId="0" borderId="17" xfId="0" applyFont="1" applyBorder="1"/>
    <xf numFmtId="0" fontId="11" fillId="0" borderId="2" xfId="0" applyFont="1" applyBorder="1"/>
    <xf numFmtId="0" fontId="11" fillId="0" borderId="2" xfId="0" applyFont="1" applyBorder="1" applyAlignment="1">
      <alignment horizontal="center"/>
    </xf>
    <xf numFmtId="0" fontId="8" fillId="5" borderId="1" xfId="0" applyFont="1" applyFill="1" applyBorder="1" applyAlignment="1">
      <alignment horizontal="center" vertical="center"/>
    </xf>
    <xf numFmtId="164" fontId="5" fillId="2" borderId="1" xfId="0" applyNumberFormat="1" applyFont="1" applyFill="1" applyBorder="1" applyAlignment="1">
      <alignment horizontal="center"/>
    </xf>
    <xf numFmtId="0" fontId="0" fillId="0" borderId="0" xfId="0" applyAlignment="1">
      <alignment horizontal="center" vertical="center"/>
    </xf>
    <xf numFmtId="14" fontId="5" fillId="2" borderId="1" xfId="0" applyNumberFormat="1" applyFont="1" applyFill="1" applyBorder="1" applyAlignment="1">
      <alignment horizontal="center"/>
    </xf>
    <xf numFmtId="0" fontId="0" fillId="0" borderId="0" xfId="0" applyAlignment="1">
      <alignment horizontal="center"/>
    </xf>
    <xf numFmtId="0" fontId="5" fillId="0" borderId="0" xfId="0" applyFont="1"/>
    <xf numFmtId="14" fontId="5" fillId="2" borderId="1" xfId="0" applyNumberFormat="1" applyFont="1" applyFill="1" applyBorder="1"/>
    <xf numFmtId="0" fontId="11" fillId="8" borderId="0" xfId="0" applyFont="1" applyFill="1" applyAlignment="1">
      <alignment horizontal="left" vertical="center"/>
    </xf>
    <xf numFmtId="0" fontId="13" fillId="9" borderId="0" xfId="0" applyFont="1" applyFill="1" applyAlignment="1">
      <alignment horizontal="left" vertical="center"/>
    </xf>
    <xf numFmtId="0" fontId="13" fillId="0" borderId="0" xfId="0" applyFont="1" applyAlignment="1">
      <alignment horizontal="left" vertical="center"/>
    </xf>
    <xf numFmtId="0" fontId="0" fillId="0" borderId="10" xfId="0" applyBorder="1"/>
    <xf numFmtId="0" fontId="0" fillId="0" borderId="6" xfId="0" applyBorder="1"/>
    <xf numFmtId="0" fontId="0" fillId="0" borderId="8" xfId="0" applyBorder="1"/>
    <xf numFmtId="0" fontId="0" fillId="0" borderId="0" xfId="0" applyAlignment="1">
      <alignment wrapText="1"/>
    </xf>
    <xf numFmtId="0" fontId="0" fillId="10" borderId="0" xfId="0" applyFill="1"/>
    <xf numFmtId="0" fontId="0" fillId="10" borderId="0" xfId="0" applyFill="1" applyAlignment="1">
      <alignment horizontal="center"/>
    </xf>
    <xf numFmtId="0" fontId="0" fillId="10" borderId="4" xfId="0" applyFill="1" applyBorder="1"/>
    <xf numFmtId="0" fontId="0" fillId="10" borderId="6" xfId="0" applyFill="1" applyBorder="1"/>
    <xf numFmtId="0" fontId="0" fillId="10" borderId="7" xfId="0" applyFill="1" applyBorder="1"/>
    <xf numFmtId="0" fontId="0" fillId="10" borderId="5" xfId="0" applyFill="1" applyBorder="1"/>
    <xf numFmtId="0" fontId="0" fillId="10" borderId="10" xfId="0" applyFill="1" applyBorder="1"/>
    <xf numFmtId="0" fontId="0" fillId="10" borderId="11" xfId="0" applyFill="1" applyBorder="1"/>
    <xf numFmtId="0" fontId="0" fillId="10" borderId="6" xfId="0" applyFill="1" applyBorder="1" applyAlignment="1">
      <alignment horizontal="center"/>
    </xf>
    <xf numFmtId="0" fontId="0" fillId="10" borderId="10" xfId="0" applyFill="1" applyBorder="1" applyAlignment="1">
      <alignment horizontal="center"/>
    </xf>
    <xf numFmtId="0" fontId="0" fillId="0" borderId="8" xfId="0" applyBorder="1" applyAlignment="1">
      <alignment horizontal="center" vertical="center"/>
    </xf>
    <xf numFmtId="0" fontId="0" fillId="0" borderId="9" xfId="0" applyBorder="1"/>
    <xf numFmtId="0" fontId="0" fillId="0" borderId="4"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14" fontId="5" fillId="0" borderId="0" xfId="0" applyNumberFormat="1" applyFont="1"/>
    <xf numFmtId="14" fontId="5" fillId="2" borderId="1" xfId="0" applyNumberFormat="1" applyFont="1" applyFill="1" applyBorder="1" applyAlignment="1">
      <alignment vertical="center"/>
    </xf>
    <xf numFmtId="0" fontId="5" fillId="2" borderId="1" xfId="0" applyFont="1" applyFill="1" applyBorder="1" applyAlignment="1">
      <alignment vertical="center"/>
    </xf>
    <xf numFmtId="14" fontId="0" fillId="0" borderId="0" xfId="0" applyNumberFormat="1"/>
    <xf numFmtId="165" fontId="14" fillId="12" borderId="24" xfId="0" applyNumberFormat="1" applyFont="1" applyFill="1" applyBorder="1" applyAlignment="1">
      <alignment horizontal="center" vertical="center"/>
    </xf>
    <xf numFmtId="0" fontId="14" fillId="12" borderId="24" xfId="0" applyFont="1" applyFill="1" applyBorder="1" applyAlignment="1">
      <alignment horizontal="center" vertical="center"/>
    </xf>
    <xf numFmtId="20" fontId="14" fillId="12" borderId="24" xfId="0" applyNumberFormat="1" applyFont="1" applyFill="1" applyBorder="1" applyAlignment="1">
      <alignment horizontal="center" vertical="center"/>
    </xf>
    <xf numFmtId="0" fontId="11" fillId="3" borderId="2" xfId="0" applyFont="1" applyFill="1" applyBorder="1" applyAlignment="1">
      <alignment horizontal="center"/>
    </xf>
    <xf numFmtId="0" fontId="11" fillId="13" borderId="2" xfId="0" applyFont="1" applyFill="1" applyBorder="1" applyAlignment="1">
      <alignment horizontal="center"/>
    </xf>
    <xf numFmtId="0" fontId="11" fillId="11" borderId="2" xfId="0" applyFont="1" applyFill="1" applyBorder="1" applyAlignment="1">
      <alignment horizontal="center"/>
    </xf>
    <xf numFmtId="0" fontId="11" fillId="14" borderId="2" xfId="0" applyFont="1" applyFill="1" applyBorder="1" applyAlignment="1">
      <alignment horizontal="center"/>
    </xf>
    <xf numFmtId="0" fontId="15" fillId="0" borderId="25" xfId="0" applyFont="1" applyBorder="1" applyAlignment="1">
      <alignment horizontal="center" vertical="center"/>
    </xf>
    <xf numFmtId="165" fontId="15" fillId="0" borderId="26" xfId="0" applyNumberFormat="1" applyFont="1" applyBorder="1" applyAlignment="1">
      <alignment horizontal="center" vertical="center"/>
    </xf>
    <xf numFmtId="165" fontId="15" fillId="0" borderId="27" xfId="0" applyNumberFormat="1" applyFont="1" applyBorder="1" applyAlignment="1">
      <alignment horizontal="center" vertical="center"/>
    </xf>
    <xf numFmtId="0" fontId="15" fillId="0" borderId="27" xfId="0" applyFont="1" applyBorder="1" applyAlignment="1">
      <alignment horizontal="center" vertical="center"/>
    </xf>
    <xf numFmtId="0" fontId="15" fillId="0" borderId="26" xfId="0" applyFont="1" applyBorder="1" applyAlignment="1">
      <alignment horizontal="center" vertical="center"/>
    </xf>
    <xf numFmtId="0" fontId="15" fillId="0" borderId="3" xfId="0" applyFont="1" applyBorder="1" applyAlignment="1">
      <alignment horizontal="center"/>
    </xf>
    <xf numFmtId="0" fontId="14" fillId="12" borderId="34" xfId="0" applyFont="1" applyFill="1" applyBorder="1" applyAlignment="1">
      <alignment horizontal="center" vertical="center"/>
    </xf>
    <xf numFmtId="0" fontId="5" fillId="0" borderId="0" xfId="0" applyFont="1" applyAlignment="1">
      <alignment wrapText="1"/>
    </xf>
    <xf numFmtId="0" fontId="0" fillId="0" borderId="10" xfId="0" applyBorder="1" applyAlignment="1">
      <alignment horizontal="center"/>
    </xf>
    <xf numFmtId="166" fontId="0" fillId="0" borderId="0" xfId="0" applyNumberFormat="1"/>
    <xf numFmtId="0" fontId="0" fillId="4" borderId="0" xfId="0" applyFill="1" applyProtection="1">
      <protection locked="0"/>
    </xf>
    <xf numFmtId="0" fontId="0" fillId="0" borderId="0" xfId="0" applyProtection="1">
      <protection locked="0"/>
    </xf>
    <xf numFmtId="0" fontId="0" fillId="4" borderId="6" xfId="0" applyFill="1" applyBorder="1" applyAlignment="1" applyProtection="1">
      <alignment horizontal="left" vertical="top"/>
      <protection locked="0"/>
    </xf>
    <xf numFmtId="0" fontId="4" fillId="4" borderId="6" xfId="0" applyFont="1" applyFill="1" applyBorder="1" applyAlignment="1" applyProtection="1">
      <alignment vertical="center"/>
      <protection locked="0"/>
    </xf>
    <xf numFmtId="0" fontId="4" fillId="4" borderId="7" xfId="0" applyFont="1" applyFill="1" applyBorder="1" applyAlignment="1" applyProtection="1">
      <alignment vertical="center"/>
      <protection locked="0"/>
    </xf>
    <xf numFmtId="0" fontId="0" fillId="4" borderId="0" xfId="0" applyFill="1" applyAlignment="1" applyProtection="1">
      <alignment horizontal="right" vertical="top"/>
      <protection locked="0"/>
    </xf>
    <xf numFmtId="166" fontId="0" fillId="4" borderId="3" xfId="0" applyNumberFormat="1" applyFill="1" applyBorder="1" applyProtection="1">
      <protection locked="0"/>
    </xf>
    <xf numFmtId="0" fontId="0" fillId="4" borderId="0" xfId="0" applyFill="1" applyAlignment="1" applyProtection="1">
      <alignment horizontal="right" vertical="center"/>
      <protection locked="0"/>
    </xf>
    <xf numFmtId="0" fontId="0" fillId="4" borderId="0" xfId="0" applyFill="1" applyAlignment="1" applyProtection="1">
      <alignment horizontal="right"/>
      <protection locked="0"/>
    </xf>
    <xf numFmtId="0" fontId="0" fillId="4" borderId="29" xfId="0" applyFill="1" applyBorder="1" applyAlignment="1" applyProtection="1">
      <alignment horizontal="left" vertical="center"/>
      <protection locked="0"/>
    </xf>
    <xf numFmtId="0" fontId="0" fillId="4" borderId="30"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4" borderId="32" xfId="0" applyFill="1" applyBorder="1" applyAlignment="1" applyProtection="1">
      <alignment horizontal="left" vertical="center"/>
      <protection locked="0"/>
    </xf>
    <xf numFmtId="14" fontId="0" fillId="4" borderId="28" xfId="0" applyNumberFormat="1" applyFill="1" applyBorder="1" applyAlignment="1" applyProtection="1">
      <alignment horizontal="left" vertical="center"/>
      <protection locked="0"/>
    </xf>
    <xf numFmtId="0" fontId="4" fillId="4" borderId="0" xfId="0" applyFont="1" applyFill="1" applyAlignment="1" applyProtection="1">
      <alignment vertical="center"/>
      <protection locked="0"/>
    </xf>
    <xf numFmtId="0" fontId="0" fillId="4" borderId="0" xfId="0" applyFill="1" applyAlignment="1" applyProtection="1">
      <alignment horizontal="left"/>
      <protection locked="0"/>
    </xf>
    <xf numFmtId="0" fontId="0" fillId="4" borderId="8" xfId="0" applyFill="1" applyBorder="1" applyProtection="1">
      <protection locked="0"/>
    </xf>
    <xf numFmtId="0" fontId="0" fillId="4" borderId="0" xfId="0" applyFill="1" applyAlignment="1" applyProtection="1">
      <alignment vertical="center"/>
      <protection locked="0"/>
    </xf>
    <xf numFmtId="165" fontId="0" fillId="4" borderId="0" xfId="0" applyNumberFormat="1" applyFill="1" applyAlignment="1" applyProtection="1">
      <alignment horizontal="center" vertical="center"/>
      <protection locked="0"/>
    </xf>
    <xf numFmtId="0" fontId="12" fillId="7" borderId="25" xfId="0" applyFont="1" applyFill="1" applyBorder="1" applyProtection="1">
      <protection locked="0"/>
    </xf>
    <xf numFmtId="0" fontId="12" fillId="7" borderId="25" xfId="0" applyFont="1" applyFill="1" applyBorder="1" applyAlignment="1" applyProtection="1">
      <alignment horizontal="center"/>
      <protection locked="0"/>
    </xf>
    <xf numFmtId="0" fontId="0" fillId="0" borderId="25" xfId="0" applyBorder="1" applyAlignment="1" applyProtection="1">
      <alignment horizontal="center" vertical="center"/>
      <protection locked="0"/>
    </xf>
    <xf numFmtId="165" fontId="0" fillId="0" borderId="26" xfId="0" applyNumberFormat="1" applyBorder="1" applyAlignment="1" applyProtection="1">
      <alignment horizontal="center" vertical="center"/>
      <protection locked="0"/>
    </xf>
    <xf numFmtId="165" fontId="0" fillId="0" borderId="27" xfId="0" applyNumberFormat="1"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3"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0" xfId="0" applyBorder="1" applyAlignment="1" applyProtection="1">
      <alignment horizontal="center"/>
      <protection locked="0"/>
    </xf>
    <xf numFmtId="167" fontId="0" fillId="0" borderId="0" xfId="0" applyNumberFormat="1"/>
    <xf numFmtId="168" fontId="0" fillId="0" borderId="0" xfId="0" applyNumberFormat="1"/>
    <xf numFmtId="165" fontId="0" fillId="0" borderId="24" xfId="0" applyNumberFormat="1" applyBorder="1" applyAlignment="1" applyProtection="1">
      <alignment horizontal="center" vertical="center"/>
      <protection locked="0"/>
    </xf>
    <xf numFmtId="49" fontId="0" fillId="0" borderId="17" xfId="0" applyNumberFormat="1" applyBorder="1" applyAlignment="1" applyProtection="1">
      <alignment horizontal="center" vertical="center"/>
      <protection locked="0"/>
    </xf>
    <xf numFmtId="0" fontId="0" fillId="0" borderId="24" xfId="0" applyBorder="1" applyAlignment="1" applyProtection="1">
      <alignment horizontal="center" vertical="center"/>
      <protection locked="0"/>
    </xf>
    <xf numFmtId="0" fontId="0" fillId="0" borderId="24" xfId="0" applyBorder="1" applyAlignment="1" applyProtection="1">
      <alignment horizontal="center"/>
      <protection locked="0"/>
    </xf>
    <xf numFmtId="0" fontId="0" fillId="0" borderId="16" xfId="0" applyBorder="1" applyAlignment="1" applyProtection="1">
      <alignment horizontal="center" vertical="center"/>
      <protection locked="0"/>
    </xf>
    <xf numFmtId="0" fontId="0" fillId="0" borderId="0" xfId="0" applyAlignment="1" applyProtection="1">
      <alignment horizontal="center" vertical="center"/>
      <protection locked="0"/>
    </xf>
    <xf numFmtId="49" fontId="0" fillId="0" borderId="16" xfId="0" applyNumberFormat="1" applyBorder="1" applyAlignment="1" applyProtection="1">
      <alignment horizontal="center" vertical="center"/>
      <protection locked="0"/>
    </xf>
    <xf numFmtId="0" fontId="0" fillId="0" borderId="0" xfId="0" applyAlignment="1">
      <alignment horizontal="right"/>
    </xf>
    <xf numFmtId="49" fontId="0" fillId="0" borderId="16" xfId="0" applyNumberFormat="1" applyBorder="1" applyAlignment="1" applyProtection="1">
      <alignment horizontal="center" vertical="center" wrapText="1"/>
      <protection locked="0"/>
    </xf>
    <xf numFmtId="0" fontId="0" fillId="0" borderId="17" xfId="0" applyBorder="1" applyAlignment="1" applyProtection="1">
      <alignment horizontal="center" vertical="center"/>
      <protection locked="0"/>
    </xf>
    <xf numFmtId="0" fontId="11" fillId="0" borderId="16" xfId="0" applyFont="1" applyBorder="1" applyAlignment="1">
      <alignment horizontal="center"/>
    </xf>
    <xf numFmtId="0" fontId="0" fillId="0" borderId="1" xfId="0" applyBorder="1" applyAlignment="1">
      <alignment horizontal="center"/>
    </xf>
    <xf numFmtId="0" fontId="0" fillId="0" borderId="19" xfId="0" applyBorder="1"/>
    <xf numFmtId="0" fontId="0" fillId="0" borderId="18" xfId="0" applyBorder="1"/>
    <xf numFmtId="0" fontId="0" fillId="0" borderId="20" xfId="0" applyBorder="1"/>
    <xf numFmtId="0" fontId="20" fillId="15" borderId="35" xfId="0" applyFont="1" applyFill="1" applyBorder="1"/>
    <xf numFmtId="0" fontId="20" fillId="15" borderId="36" xfId="0" applyFont="1" applyFill="1" applyBorder="1"/>
    <xf numFmtId="0" fontId="20" fillId="15" borderId="37" xfId="0" applyFont="1" applyFill="1" applyBorder="1"/>
    <xf numFmtId="0" fontId="0" fillId="0" borderId="25" xfId="0" pivotButton="1" applyBorder="1"/>
    <xf numFmtId="0" fontId="0" fillId="0" borderId="27" xfId="0" applyBorder="1" applyAlignment="1">
      <alignment horizontal="left"/>
    </xf>
    <xf numFmtId="0" fontId="0" fillId="0" borderId="3" xfId="0" pivotButton="1" applyBorder="1"/>
    <xf numFmtId="0" fontId="0" fillId="0" borderId="38" xfId="0" applyBorder="1" applyAlignment="1">
      <alignment horizontal="left"/>
    </xf>
    <xf numFmtId="0" fontId="0" fillId="0" borderId="39" xfId="0" applyBorder="1" applyAlignment="1">
      <alignment horizontal="left"/>
    </xf>
    <xf numFmtId="0" fontId="0" fillId="0" borderId="40" xfId="0" applyBorder="1" applyAlignment="1">
      <alignment horizontal="left"/>
    </xf>
    <xf numFmtId="0" fontId="0" fillId="0" borderId="3" xfId="0" applyBorder="1" applyAlignment="1">
      <alignment horizontal="left"/>
    </xf>
    <xf numFmtId="165" fontId="0" fillId="0" borderId="9" xfId="0" applyNumberFormat="1" applyBorder="1"/>
    <xf numFmtId="0" fontId="0" fillId="0" borderId="4" xfId="0" applyBorder="1"/>
    <xf numFmtId="0" fontId="0" fillId="0" borderId="5" xfId="0" applyBorder="1"/>
    <xf numFmtId="0" fontId="11" fillId="0" borderId="21" xfId="0" applyFont="1" applyBorder="1" applyAlignment="1">
      <alignment horizontal="left"/>
    </xf>
    <xf numFmtId="0" fontId="11" fillId="0" borderId="22" xfId="0" applyFont="1" applyBorder="1" applyAlignment="1">
      <alignment horizontal="left"/>
    </xf>
    <xf numFmtId="0" fontId="11" fillId="0" borderId="23" xfId="0" applyFont="1" applyBorder="1" applyAlignment="1">
      <alignment horizontal="left"/>
    </xf>
    <xf numFmtId="165" fontId="0" fillId="0" borderId="0" xfId="0" applyNumberFormat="1" applyAlignment="1">
      <alignment horizontal="center"/>
    </xf>
    <xf numFmtId="165" fontId="0" fillId="0" borderId="0" xfId="0" applyNumberFormat="1" applyAlignment="1">
      <alignment horizontal="left"/>
    </xf>
    <xf numFmtId="167" fontId="0" fillId="0" borderId="0" xfId="0" applyNumberFormat="1" applyAlignment="1">
      <alignment horizontal="right" vertical="center"/>
    </xf>
    <xf numFmtId="166" fontId="0" fillId="0" borderId="0" xfId="0" applyNumberFormat="1" applyAlignment="1">
      <alignment horizontal="right" vertical="center"/>
    </xf>
    <xf numFmtId="0" fontId="0" fillId="0" borderId="0" xfId="0" applyAlignment="1">
      <alignment horizontal="right" vertical="center"/>
    </xf>
    <xf numFmtId="0" fontId="0" fillId="4" borderId="0" xfId="0" applyFill="1" applyAlignment="1" applyProtection="1">
      <alignment horizontal="center" vertical="center"/>
      <protection locked="0"/>
    </xf>
    <xf numFmtId="0" fontId="4" fillId="4" borderId="0" xfId="0" applyFont="1" applyFill="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23" fillId="0" borderId="41" xfId="0" applyFont="1" applyBorder="1"/>
    <xf numFmtId="0" fontId="22" fillId="16" borderId="0" xfId="0" applyFont="1" applyFill="1"/>
    <xf numFmtId="14" fontId="23" fillId="0" borderId="41" xfId="0" applyNumberFormat="1" applyFont="1" applyBorder="1" applyAlignment="1">
      <alignment horizontal="left"/>
    </xf>
    <xf numFmtId="49" fontId="0" fillId="0" borderId="0" xfId="0" applyNumberFormat="1" applyAlignment="1" applyProtection="1">
      <alignment wrapText="1"/>
      <protection locked="0"/>
    </xf>
    <xf numFmtId="49" fontId="0" fillId="0" borderId="25" xfId="0" applyNumberFormat="1" applyBorder="1" applyAlignment="1" applyProtection="1">
      <alignment horizontal="center" vertical="center" wrapText="1"/>
      <protection locked="0"/>
    </xf>
    <xf numFmtId="49" fontId="15" fillId="0" borderId="25" xfId="0" applyNumberFormat="1" applyFont="1" applyBorder="1" applyAlignment="1">
      <alignment horizontal="center" vertical="center" wrapText="1"/>
    </xf>
    <xf numFmtId="0" fontId="15" fillId="0" borderId="0" xfId="0" applyFont="1" applyAlignment="1">
      <alignment horizontal="center" vertical="center"/>
    </xf>
    <xf numFmtId="20" fontId="0" fillId="0" borderId="0" xfId="0" applyNumberFormat="1"/>
    <xf numFmtId="22" fontId="0" fillId="0" borderId="0" xfId="0" applyNumberFormat="1"/>
    <xf numFmtId="0" fontId="0" fillId="0" borderId="41" xfId="0" applyBorder="1"/>
    <xf numFmtId="0" fontId="23" fillId="0" borderId="0" xfId="0" applyFont="1"/>
    <xf numFmtId="14" fontId="23" fillId="0" borderId="0" xfId="0" applyNumberFormat="1" applyFont="1"/>
    <xf numFmtId="169" fontId="0" fillId="0" borderId="24" xfId="0" applyNumberFormat="1" applyBorder="1" applyAlignment="1" applyProtection="1">
      <alignment horizontal="center" vertical="center"/>
      <protection locked="0"/>
    </xf>
    <xf numFmtId="43" fontId="0" fillId="0" borderId="0" xfId="25" applyFont="1"/>
    <xf numFmtId="41" fontId="0" fillId="0" borderId="0" xfId="26" applyFont="1"/>
    <xf numFmtId="0" fontId="0" fillId="0" borderId="38" xfId="0" applyBorder="1"/>
    <xf numFmtId="0" fontId="0" fillId="0" borderId="39" xfId="0" applyBorder="1"/>
    <xf numFmtId="0" fontId="0" fillId="0" borderId="7" xfId="0" applyBorder="1" applyAlignment="1">
      <alignment horizontal="center"/>
    </xf>
    <xf numFmtId="0" fontId="0" fillId="10" borderId="6" xfId="0" applyFill="1" applyBorder="1" applyAlignment="1">
      <alignment horizontal="center" vertical="center"/>
    </xf>
    <xf numFmtId="0" fontId="0" fillId="10" borderId="10" xfId="0" applyFill="1" applyBorder="1" applyAlignment="1">
      <alignment horizontal="center" vertical="center"/>
    </xf>
    <xf numFmtId="0" fontId="0" fillId="0" borderId="6" xfId="0" applyBorder="1" applyAlignment="1">
      <alignment horizontal="center"/>
    </xf>
    <xf numFmtId="0" fontId="0" fillId="10" borderId="38" xfId="0" applyFill="1" applyBorder="1" applyAlignment="1">
      <alignment vertical="center"/>
    </xf>
    <xf numFmtId="0" fontId="0" fillId="10" borderId="39" xfId="0" applyFill="1" applyBorder="1" applyAlignment="1">
      <alignment vertical="center"/>
    </xf>
    <xf numFmtId="0" fontId="0" fillId="10" borderId="7" xfId="0" applyFill="1" applyBorder="1" applyAlignment="1">
      <alignment horizontal="center" vertical="center"/>
    </xf>
    <xf numFmtId="0" fontId="0" fillId="10" borderId="0" xfId="0" applyFill="1" applyAlignment="1">
      <alignment horizontal="center" vertical="center"/>
    </xf>
    <xf numFmtId="0" fontId="0" fillId="10" borderId="9" xfId="0" applyFill="1" applyBorder="1" applyAlignment="1">
      <alignment horizontal="center" vertical="center"/>
    </xf>
    <xf numFmtId="0" fontId="0" fillId="0" borderId="9" xfId="0" applyBorder="1" applyAlignment="1">
      <alignment horizontal="center"/>
    </xf>
    <xf numFmtId="0" fontId="0" fillId="10" borderId="40" xfId="0" applyFill="1" applyBorder="1" applyAlignment="1">
      <alignment vertical="center"/>
    </xf>
    <xf numFmtId="0" fontId="0" fillId="10" borderId="11" xfId="0" applyFill="1" applyBorder="1" applyAlignment="1">
      <alignment horizontal="center" vertical="center"/>
    </xf>
    <xf numFmtId="169" fontId="0" fillId="0" borderId="0" xfId="0" applyNumberFormat="1" applyAlignment="1">
      <alignment horizontal="right" vertical="center"/>
    </xf>
    <xf numFmtId="49" fontId="0" fillId="0" borderId="16" xfId="0" quotePrefix="1" applyNumberFormat="1" applyBorder="1" applyAlignment="1" applyProtection="1">
      <alignment horizontal="center" vertical="center" wrapText="1"/>
      <protection locked="0"/>
    </xf>
    <xf numFmtId="49" fontId="0" fillId="0" borderId="16" xfId="0" applyNumberFormat="1" applyBorder="1" applyAlignment="1" applyProtection="1">
      <alignment horizontal="left" vertical="center" wrapText="1"/>
      <protection locked="0"/>
    </xf>
    <xf numFmtId="0" fontId="24" fillId="17" borderId="1" xfId="0" applyFont="1" applyFill="1" applyBorder="1" applyAlignment="1" applyProtection="1">
      <alignment horizontal="center" vertical="center"/>
      <protection locked="0"/>
    </xf>
    <xf numFmtId="49" fontId="0" fillId="0" borderId="0" xfId="0" applyNumberFormat="1" applyAlignment="1" applyProtection="1">
      <alignment horizontal="left" vertical="center" wrapText="1"/>
      <protection locked="0"/>
    </xf>
    <xf numFmtId="14" fontId="5" fillId="2" borderId="1" xfId="0" applyNumberFormat="1" applyFont="1" applyFill="1" applyBorder="1" applyAlignment="1">
      <alignment horizontal="right" vertical="center"/>
    </xf>
    <xf numFmtId="14" fontId="23" fillId="0" borderId="41" xfId="0" applyNumberFormat="1" applyFont="1" applyBorder="1"/>
    <xf numFmtId="0" fontId="2" fillId="0" borderId="0" xfId="0" applyFont="1"/>
    <xf numFmtId="20" fontId="0" fillId="0" borderId="24" xfId="0" applyNumberFormat="1" applyBorder="1" applyAlignment="1" applyProtection="1">
      <alignment horizontal="center" vertical="center"/>
      <protection locked="0"/>
    </xf>
    <xf numFmtId="170" fontId="0" fillId="0" borderId="24" xfId="0" applyNumberFormat="1" applyBorder="1" applyAlignment="1" applyProtection="1">
      <alignment horizontal="center" vertical="center"/>
      <protection locked="0"/>
    </xf>
    <xf numFmtId="49" fontId="0" fillId="0" borderId="16" xfId="0" applyNumberFormat="1" applyBorder="1" applyAlignment="1" applyProtection="1">
      <alignment horizontal="left" vertical="top" wrapText="1"/>
      <protection locked="0"/>
    </xf>
    <xf numFmtId="0" fontId="0" fillId="0" borderId="0" xfId="0" applyAlignment="1">
      <alignment vertical="top" wrapText="1"/>
    </xf>
    <xf numFmtId="169" fontId="0" fillId="0" borderId="17" xfId="0" applyNumberFormat="1" applyBorder="1" applyAlignment="1" applyProtection="1">
      <alignment horizontal="center" vertical="center"/>
      <protection locked="0"/>
    </xf>
    <xf numFmtId="0" fontId="23" fillId="0" borderId="41" xfId="0" applyFont="1" applyBorder="1" applyAlignment="1" applyProtection="1">
      <alignment horizontal="left" vertical="center"/>
      <protection locked="0"/>
    </xf>
    <xf numFmtId="0" fontId="23" fillId="0" borderId="0" xfId="0" applyFont="1" applyAlignment="1" applyProtection="1">
      <alignment horizontal="left" vertical="center"/>
      <protection locked="0"/>
    </xf>
    <xf numFmtId="0" fontId="0" fillId="0" borderId="25" xfId="0" applyBorder="1"/>
    <xf numFmtId="0" fontId="0" fillId="0" borderId="27" xfId="0" applyBorder="1"/>
    <xf numFmtId="49" fontId="0" fillId="0" borderId="16" xfId="0" applyNumberFormat="1" applyBorder="1" applyAlignment="1">
      <alignment horizontal="center" vertical="center"/>
    </xf>
    <xf numFmtId="49" fontId="0" fillId="0" borderId="24" xfId="0" applyNumberFormat="1" applyBorder="1" applyAlignment="1" applyProtection="1">
      <alignment horizontal="center" vertical="center"/>
      <protection locked="0"/>
    </xf>
    <xf numFmtId="0" fontId="0" fillId="0" borderId="17" xfId="0" applyBorder="1" applyAlignment="1">
      <alignment horizontal="center" vertical="center"/>
    </xf>
    <xf numFmtId="0" fontId="0" fillId="0" borderId="24" xfId="0" applyBorder="1" applyAlignment="1">
      <alignment horizontal="center" vertical="center"/>
    </xf>
    <xf numFmtId="165" fontId="0" fillId="0" borderId="0" xfId="0" applyNumberFormat="1" applyAlignment="1">
      <alignment horizontal="left" indent="1"/>
    </xf>
    <xf numFmtId="0" fontId="0" fillId="0" borderId="24" xfId="0" applyBorder="1" applyAlignment="1">
      <alignment horizontal="center"/>
    </xf>
    <xf numFmtId="169" fontId="0" fillId="0" borderId="16" xfId="0" applyNumberFormat="1" applyBorder="1" applyAlignment="1" applyProtection="1">
      <alignment horizontal="center" vertical="center"/>
      <protection locked="0"/>
    </xf>
    <xf numFmtId="49" fontId="0" fillId="0" borderId="24" xfId="0" applyNumberFormat="1" applyBorder="1" applyAlignment="1" applyProtection="1">
      <alignment horizontal="center" vertical="center" wrapText="1"/>
      <protection locked="0"/>
    </xf>
    <xf numFmtId="0" fontId="0" fillId="0" borderId="16" xfId="0" applyBorder="1"/>
    <xf numFmtId="167" fontId="0" fillId="0" borderId="24" xfId="0" applyNumberFormat="1" applyBorder="1" applyAlignment="1">
      <alignment horizontal="right" vertical="center"/>
    </xf>
    <xf numFmtId="49" fontId="0" fillId="0" borderId="0" xfId="0" applyNumberFormat="1" applyAlignment="1" applyProtection="1">
      <alignment horizontal="left" vertical="top" wrapText="1"/>
      <protection locked="0"/>
    </xf>
    <xf numFmtId="49" fontId="0" fillId="0" borderId="0" xfId="0" applyNumberFormat="1" applyAlignment="1" applyProtection="1">
      <alignment horizontal="center" vertical="center" wrapText="1"/>
      <protection locked="0"/>
    </xf>
    <xf numFmtId="169" fontId="0" fillId="0" borderId="0" xfId="0" applyNumberFormat="1" applyAlignment="1" applyProtection="1">
      <alignment horizontal="center" vertical="center"/>
      <protection locked="0"/>
    </xf>
    <xf numFmtId="0" fontId="0" fillId="0" borderId="26" xfId="0" applyBorder="1"/>
    <xf numFmtId="49" fontId="0" fillId="0" borderId="20"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20" fontId="0" fillId="0" borderId="25" xfId="0" applyNumberFormat="1" applyBorder="1" applyAlignment="1" applyProtection="1">
      <alignment horizontal="center" vertical="center"/>
      <protection locked="0"/>
    </xf>
    <xf numFmtId="165" fontId="0" fillId="0" borderId="0" xfId="0" applyNumberFormat="1"/>
    <xf numFmtId="0" fontId="0" fillId="0" borderId="42" xfId="0" applyBorder="1" applyAlignment="1">
      <alignment horizontal="center"/>
    </xf>
    <xf numFmtId="0" fontId="0" fillId="0" borderId="30"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29" xfId="0" applyBorder="1" applyAlignment="1">
      <alignment horizontal="center"/>
    </xf>
    <xf numFmtId="20" fontId="0" fillId="0" borderId="17" xfId="0" applyNumberFormat="1" applyBorder="1" applyAlignment="1">
      <alignment horizontal="center" vertical="center"/>
    </xf>
    <xf numFmtId="0" fontId="0" fillId="0" borderId="22" xfId="0" applyBorder="1"/>
    <xf numFmtId="0" fontId="0" fillId="0" borderId="23" xfId="0" applyBorder="1"/>
    <xf numFmtId="0" fontId="0" fillId="0" borderId="14" xfId="0" applyBorder="1"/>
    <xf numFmtId="0" fontId="0" fillId="0" borderId="15" xfId="0" applyBorder="1"/>
    <xf numFmtId="0" fontId="11" fillId="11" borderId="1" xfId="0" applyFont="1" applyFill="1" applyBorder="1" applyAlignment="1">
      <alignment horizontal="left"/>
    </xf>
    <xf numFmtId="0" fontId="11" fillId="3" borderId="1" xfId="0" applyFont="1" applyFill="1" applyBorder="1" applyAlignment="1">
      <alignment horizontal="left"/>
    </xf>
    <xf numFmtId="0" fontId="11" fillId="0" borderId="20" xfId="0" applyFont="1" applyBorder="1" applyAlignment="1">
      <alignment horizontal="left"/>
    </xf>
    <xf numFmtId="0" fontId="11" fillId="11" borderId="33" xfId="0" applyFont="1" applyFill="1" applyBorder="1" applyAlignment="1">
      <alignment horizontal="left"/>
    </xf>
    <xf numFmtId="0" fontId="0" fillId="0" borderId="52" xfId="0" applyBorder="1"/>
    <xf numFmtId="0" fontId="0" fillId="0" borderId="53" xfId="0" applyBorder="1"/>
    <xf numFmtId="0" fontId="11" fillId="3" borderId="48" xfId="0" applyFont="1" applyFill="1" applyBorder="1" applyAlignment="1">
      <alignment horizontal="left"/>
    </xf>
    <xf numFmtId="0" fontId="26" fillId="0" borderId="41" xfId="0" applyFont="1" applyBorder="1"/>
    <xf numFmtId="14" fontId="26" fillId="0" borderId="41" xfId="0" applyNumberFormat="1" applyFont="1" applyBorder="1" applyAlignment="1">
      <alignment horizontal="left"/>
    </xf>
    <xf numFmtId="14" fontId="26" fillId="0" borderId="41" xfId="0" applyNumberFormat="1" applyFont="1" applyBorder="1"/>
    <xf numFmtId="0" fontId="26" fillId="0" borderId="0" xfId="0" applyFont="1"/>
    <xf numFmtId="14" fontId="26" fillId="0" borderId="0" xfId="0" applyNumberFormat="1" applyFont="1"/>
    <xf numFmtId="0" fontId="11" fillId="0" borderId="41" xfId="0" applyFont="1" applyBorder="1"/>
    <xf numFmtId="14" fontId="11" fillId="0" borderId="41" xfId="0" applyNumberFormat="1" applyFont="1" applyBorder="1"/>
    <xf numFmtId="14" fontId="11" fillId="0" borderId="0" xfId="0" applyNumberFormat="1" applyFont="1"/>
    <xf numFmtId="0" fontId="27" fillId="0" borderId="41" xfId="0" applyFont="1" applyBorder="1"/>
    <xf numFmtId="0" fontId="28" fillId="0" borderId="0" xfId="0" applyFont="1"/>
    <xf numFmtId="0" fontId="0" fillId="0" borderId="48" xfId="0" applyBorder="1" applyAlignment="1">
      <alignment horizontal="left" vertical="center" wrapText="1"/>
    </xf>
    <xf numFmtId="20" fontId="0" fillId="0" borderId="0" xfId="0" applyNumberFormat="1" applyAlignment="1">
      <alignment horizontal="center" vertical="center"/>
    </xf>
    <xf numFmtId="169" fontId="0" fillId="0" borderId="24" xfId="29" applyNumberFormat="1" applyFont="1" applyBorder="1" applyAlignment="1" applyProtection="1">
      <alignment horizontal="center" vertical="center"/>
      <protection locked="0"/>
    </xf>
    <xf numFmtId="0" fontId="29" fillId="0" borderId="41" xfId="0" applyFont="1" applyBorder="1"/>
    <xf numFmtId="14" fontId="29" fillId="0" borderId="41" xfId="0" applyNumberFormat="1" applyFont="1" applyBorder="1" applyAlignment="1">
      <alignment horizontal="left"/>
    </xf>
    <xf numFmtId="14" fontId="29" fillId="0" borderId="41" xfId="0" applyNumberFormat="1" applyFont="1" applyBorder="1"/>
    <xf numFmtId="0" fontId="5" fillId="2" borderId="1" xfId="0" applyFont="1" applyFill="1" applyBorder="1" applyAlignment="1">
      <alignment horizontal="center" wrapText="1"/>
    </xf>
    <xf numFmtId="0" fontId="0" fillId="0" borderId="1" xfId="0" applyBorder="1"/>
    <xf numFmtId="0" fontId="0" fillId="0" borderId="22" xfId="0" applyBorder="1"/>
    <xf numFmtId="0" fontId="0" fillId="0" borderId="23" xfId="0" applyBorder="1"/>
    <xf numFmtId="0" fontId="5" fillId="2" borderId="1" xfId="0" applyFont="1" applyFill="1" applyBorder="1" applyAlignment="1">
      <alignment horizontal="left"/>
    </xf>
    <xf numFmtId="0" fontId="5" fillId="2" borderId="48" xfId="0" applyFont="1" applyFill="1" applyBorder="1" applyAlignment="1">
      <alignment horizontal="left"/>
    </xf>
    <xf numFmtId="0" fontId="0" fillId="0" borderId="15" xfId="0" applyBorder="1"/>
    <xf numFmtId="0" fontId="5" fillId="2" borderId="1" xfId="0" applyFont="1" applyFill="1" applyBorder="1" applyAlignment="1">
      <alignment horizontal="left" wrapText="1"/>
    </xf>
    <xf numFmtId="0" fontId="0" fillId="0" borderId="14" xfId="0" applyBorder="1"/>
    <xf numFmtId="0" fontId="5" fillId="2" borderId="2" xfId="0" applyFont="1" applyFill="1" applyBorder="1" applyAlignment="1">
      <alignment horizontal="left"/>
    </xf>
    <xf numFmtId="0" fontId="0" fillId="0" borderId="20" xfId="0" applyBorder="1"/>
    <xf numFmtId="0" fontId="5" fillId="2" borderId="13" xfId="0" applyFont="1" applyFill="1" applyBorder="1" applyAlignment="1">
      <alignment horizontal="left"/>
    </xf>
    <xf numFmtId="0" fontId="7" fillId="2" borderId="21" xfId="0" applyFont="1" applyFill="1" applyBorder="1" applyAlignment="1">
      <alignment horizontal="left" vertical="center"/>
    </xf>
    <xf numFmtId="0" fontId="0" fillId="0" borderId="18" xfId="0" applyBorder="1"/>
    <xf numFmtId="0" fontId="0" fillId="0" borderId="19" xfId="0" applyBorder="1"/>
    <xf numFmtId="0" fontId="5" fillId="2" borderId="18" xfId="0" applyFont="1" applyFill="1" applyBorder="1" applyAlignment="1">
      <alignment horizontal="left"/>
    </xf>
    <xf numFmtId="0" fontId="6" fillId="2" borderId="1" xfId="0" applyFont="1" applyFill="1" applyBorder="1" applyAlignment="1">
      <alignment horizontal="center" vertical="center"/>
    </xf>
    <xf numFmtId="0" fontId="0" fillId="0" borderId="16" xfId="0" applyBorder="1"/>
    <xf numFmtId="0" fontId="0" fillId="0" borderId="0" xfId="0"/>
    <xf numFmtId="0" fontId="0" fillId="0" borderId="17" xfId="0" applyBorder="1"/>
    <xf numFmtId="0" fontId="8" fillId="2" borderId="1" xfId="0" applyFont="1" applyFill="1" applyBorder="1" applyAlignment="1">
      <alignment horizontal="left"/>
    </xf>
    <xf numFmtId="0" fontId="0" fillId="0" borderId="6" xfId="0" applyBorder="1" applyAlignment="1">
      <alignment horizontal="center" wrapText="1"/>
    </xf>
    <xf numFmtId="0" fontId="0" fillId="0" borderId="6" xfId="0" applyBorder="1"/>
    <xf numFmtId="0" fontId="11" fillId="0" borderId="1" xfId="0" applyFont="1" applyBorder="1" applyAlignment="1">
      <alignment horizontal="left"/>
    </xf>
    <xf numFmtId="0" fontId="21" fillId="0" borderId="50" xfId="0" applyFont="1" applyBorder="1" applyAlignment="1">
      <alignment horizontal="center"/>
    </xf>
    <xf numFmtId="0" fontId="0" fillId="0" borderId="9" xfId="0" applyBorder="1"/>
    <xf numFmtId="0" fontId="21" fillId="0" borderId="51" xfId="0" applyFont="1" applyBorder="1" applyAlignment="1">
      <alignment horizontal="center"/>
    </xf>
    <xf numFmtId="0" fontId="0" fillId="0" borderId="11" xfId="0" applyBorder="1"/>
    <xf numFmtId="0" fontId="21" fillId="0" borderId="50" xfId="0" applyFont="1" applyBorder="1" applyAlignment="1">
      <alignment horizontal="left" wrapText="1"/>
    </xf>
    <xf numFmtId="0" fontId="0" fillId="0" borderId="49" xfId="0" applyBorder="1" applyAlignment="1">
      <alignment horizontal="center"/>
    </xf>
    <xf numFmtId="0" fontId="0" fillId="0" borderId="7" xfId="0" applyBorder="1"/>
    <xf numFmtId="0" fontId="11" fillId="0" borderId="20" xfId="0" applyFont="1" applyBorder="1" applyAlignment="1">
      <alignment horizontal="left"/>
    </xf>
    <xf numFmtId="0" fontId="7" fillId="6" borderId="3" xfId="0" applyFont="1" applyFill="1" applyBorder="1" applyAlignment="1">
      <alignment horizontal="center"/>
    </xf>
    <xf numFmtId="0" fontId="0" fillId="0" borderId="26" xfId="0" applyBorder="1"/>
    <xf numFmtId="0" fontId="0" fillId="0" borderId="27" xfId="0" applyBorder="1"/>
    <xf numFmtId="0" fontId="11" fillId="3" borderId="1" xfId="0" applyFont="1" applyFill="1" applyBorder="1" applyAlignment="1">
      <alignment horizontal="left"/>
    </xf>
    <xf numFmtId="0" fontId="8" fillId="5" borderId="1" xfId="0" applyFont="1" applyFill="1" applyBorder="1" applyAlignment="1">
      <alignment horizontal="center" vertical="center"/>
    </xf>
    <xf numFmtId="0" fontId="0" fillId="0" borderId="0" xfId="0" applyAlignment="1">
      <alignment horizontal="center" vertical="center" wrapText="1"/>
    </xf>
    <xf numFmtId="0" fontId="9" fillId="0" borderId="16" xfId="0" applyFont="1" applyBorder="1" applyAlignment="1">
      <alignment horizontal="center"/>
    </xf>
    <xf numFmtId="0" fontId="9" fillId="4" borderId="4" xfId="0" applyFont="1" applyFill="1" applyBorder="1" applyAlignment="1" applyProtection="1">
      <alignment horizontal="center"/>
      <protection locked="0"/>
    </xf>
    <xf numFmtId="0" fontId="0" fillId="0" borderId="6" xfId="0" applyBorder="1" applyProtection="1">
      <protection locked="0"/>
    </xf>
    <xf numFmtId="0" fontId="0" fillId="0" borderId="8" xfId="0" applyBorder="1" applyProtection="1">
      <protection locked="0"/>
    </xf>
    <xf numFmtId="0" fontId="0" fillId="0" borderId="0" xfId="0" applyProtection="1">
      <protection locked="0"/>
    </xf>
    <xf numFmtId="0" fontId="12" fillId="7" borderId="25" xfId="0" applyFont="1" applyFill="1" applyBorder="1" applyAlignment="1" applyProtection="1">
      <alignment horizontal="center"/>
      <protection locked="0"/>
    </xf>
    <xf numFmtId="0" fontId="0" fillId="0" borderId="26" xfId="0" applyBorder="1" applyProtection="1">
      <protection locked="0"/>
    </xf>
    <xf numFmtId="0" fontId="10" fillId="4" borderId="0" xfId="0" applyFont="1" applyFill="1" applyAlignment="1" applyProtection="1">
      <alignment horizontal="center" vertical="top"/>
      <protection locked="0"/>
    </xf>
    <xf numFmtId="0" fontId="0" fillId="4" borderId="31" xfId="0" applyFill="1" applyBorder="1" applyAlignment="1" applyProtection="1">
      <alignment horizontal="left" vertical="center"/>
      <protection locked="0"/>
    </xf>
    <xf numFmtId="0" fontId="0" fillId="0" borderId="12" xfId="0" applyBorder="1" applyProtection="1">
      <protection locked="0"/>
    </xf>
    <xf numFmtId="0" fontId="12" fillId="7" borderId="26" xfId="0" applyFont="1" applyFill="1" applyBorder="1" applyAlignment="1" applyProtection="1">
      <alignment horizontal="center"/>
      <protection locked="0"/>
    </xf>
    <xf numFmtId="0" fontId="0" fillId="10" borderId="26" xfId="0" applyFill="1" applyBorder="1" applyAlignment="1">
      <alignment horizontal="center" vertical="center"/>
    </xf>
    <xf numFmtId="0" fontId="0" fillId="0" borderId="10" xfId="0" applyBorder="1"/>
    <xf numFmtId="0" fontId="0" fillId="0" borderId="8" xfId="0" applyBorder="1" applyAlignment="1">
      <alignment horizontal="center" vertical="center"/>
    </xf>
    <xf numFmtId="0" fontId="0" fillId="0" borderId="8" xfId="0" applyBorder="1"/>
    <xf numFmtId="0" fontId="0" fillId="10" borderId="0" xfId="0" applyFill="1" applyAlignment="1">
      <alignment horizontal="center"/>
    </xf>
    <xf numFmtId="0" fontId="0" fillId="0" borderId="0" xfId="0" applyAlignment="1">
      <alignment horizontal="center"/>
    </xf>
    <xf numFmtId="165" fontId="0" fillId="0" borderId="3" xfId="0" applyNumberFormat="1" applyBorder="1" applyAlignment="1">
      <alignment horizontal="center" vertical="center"/>
    </xf>
    <xf numFmtId="0" fontId="0" fillId="0" borderId="40" xfId="0" applyBorder="1"/>
    <xf numFmtId="165" fontId="0" fillId="10" borderId="3" xfId="0" applyNumberFormat="1" applyFill="1" applyBorder="1" applyAlignment="1">
      <alignment vertical="center"/>
    </xf>
    <xf numFmtId="0" fontId="0" fillId="0" borderId="16" xfId="0" applyNumberFormat="1" applyBorder="1" applyAlignment="1" applyProtection="1">
      <alignment horizontal="center" vertical="center"/>
      <protection locked="0"/>
    </xf>
    <xf numFmtId="0" fontId="0" fillId="0" borderId="0" xfId="0" applyNumberFormat="1" applyProtection="1">
      <protection locked="0"/>
    </xf>
    <xf numFmtId="0" fontId="0" fillId="0" borderId="0" xfId="0" applyNumberFormat="1" applyProtection="1"/>
    <xf numFmtId="166" fontId="0" fillId="0" borderId="0" xfId="0" applyNumberFormat="1" applyProtection="1"/>
    <xf numFmtId="167" fontId="0" fillId="0" borderId="0" xfId="0" applyNumberFormat="1" applyAlignment="1" applyProtection="1">
      <alignment horizontal="right" vertical="center"/>
    </xf>
    <xf numFmtId="166" fontId="0" fillId="0" borderId="0" xfId="0" applyNumberFormat="1" applyAlignment="1" applyProtection="1">
      <alignment horizontal="right" vertical="center"/>
    </xf>
    <xf numFmtId="168" fontId="0" fillId="0" borderId="0" xfId="0" applyNumberFormat="1" applyProtection="1"/>
    <xf numFmtId="0" fontId="0" fillId="0" borderId="0" xfId="0" applyNumberFormat="1" applyAlignment="1" applyProtection="1">
      <alignment horizontal="right"/>
    </xf>
  </cellXfs>
  <cellStyles count="30">
    <cellStyle name="Migliaia" xfId="25" builtinId="3"/>
    <cellStyle name="Migliaia [0]" xfId="26" builtinId="6"/>
    <cellStyle name="Normal 2" xfId="6" xr:uid="{00000000-0005-0000-0000-000006000000}"/>
    <cellStyle name="Normale" xfId="0" builtinId="0"/>
    <cellStyle name="Normale 2" xfId="1" xr:uid="{00000000-0005-0000-0000-000001000000}"/>
    <cellStyle name="Normale 2 2" xfId="9" xr:uid="{00000000-0005-0000-0000-000009000000}"/>
    <cellStyle name="Normale 2 2 2" xfId="13" xr:uid="{00000000-0005-0000-0000-00000D000000}"/>
    <cellStyle name="Normale 2 2 2 2" xfId="22" xr:uid="{00000000-0005-0000-0000-000016000000}"/>
    <cellStyle name="Normale 2 2 3" xfId="15" xr:uid="{00000000-0005-0000-0000-00000F000000}"/>
    <cellStyle name="Normale 2 2 3 2" xfId="24" xr:uid="{00000000-0005-0000-0000-000018000000}"/>
    <cellStyle name="Normale 2 2 4" xfId="16" xr:uid="{00000000-0005-0000-0000-000010000000}"/>
    <cellStyle name="Normale 2 2 5" xfId="19" xr:uid="{00000000-0005-0000-0000-000013000000}"/>
    <cellStyle name="Normale 2 3" xfId="11" xr:uid="{00000000-0005-0000-0000-00000B000000}"/>
    <cellStyle name="Normale 2 3 2" xfId="20" xr:uid="{00000000-0005-0000-0000-000014000000}"/>
    <cellStyle name="Normale 2 4" xfId="12" xr:uid="{00000000-0005-0000-0000-00000C000000}"/>
    <cellStyle name="Normale 2 4 2" xfId="21" xr:uid="{00000000-0005-0000-0000-000015000000}"/>
    <cellStyle name="Normale 2 5" xfId="14" xr:uid="{00000000-0005-0000-0000-00000E000000}"/>
    <cellStyle name="Normale 2 5 2" xfId="23" xr:uid="{00000000-0005-0000-0000-000017000000}"/>
    <cellStyle name="Normale 2 6" xfId="7" xr:uid="{00000000-0005-0000-0000-000007000000}"/>
    <cellStyle name="Normale 3" xfId="2" xr:uid="{00000000-0005-0000-0000-000002000000}"/>
    <cellStyle name="Normale 3 2" xfId="17" xr:uid="{00000000-0005-0000-0000-000011000000}"/>
    <cellStyle name="Normale 3 3" xfId="10" xr:uid="{00000000-0005-0000-0000-00000A000000}"/>
    <cellStyle name="Normale 4" xfId="18" xr:uid="{00000000-0005-0000-0000-000012000000}"/>
    <cellStyle name="Normale 5" xfId="3" xr:uid="{00000000-0005-0000-0000-000003000000}"/>
    <cellStyle name="Normale 6" xfId="27" xr:uid="{00000000-0005-0000-0000-00001B000000}"/>
    <cellStyle name="Normale 7" xfId="28" xr:uid="{B894A1C2-2690-4BCE-BF0B-758F51252698}"/>
    <cellStyle name="Percentuale" xfId="29" builtinId="5"/>
    <cellStyle name="Percentuale 2" xfId="4" xr:uid="{00000000-0005-0000-0000-000004000000}"/>
    <cellStyle name="Percentuale 3" xfId="5" xr:uid="{00000000-0005-0000-0000-000005000000}"/>
    <cellStyle name="Testo descrittivo 2" xfId="8" xr:uid="{00000000-0005-0000-0000-000008000000}"/>
  </cellStyles>
  <dxfs count="5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auto="1"/>
        </patternFill>
      </fill>
    </dxf>
    <dxf>
      <fill>
        <patternFill>
          <bgColor rgb="FFFF0000"/>
        </patternFill>
      </fill>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numFmt numFmtId="165" formatCode="yyyy\-mm\-dd;@"/>
      <alignment horizontal="center" vertical="bottom"/>
    </dxf>
    <dxf>
      <alignment horizontal="center" vertical="bottom"/>
    </dxf>
    <dxf>
      <alignment horizontal="center" vertical="bottom"/>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2"/>
        <color rgb="FF000000"/>
        <name val="Calibri"/>
      </font>
      <numFmt numFmtId="19" formatCode="dd/mm/yyyy"/>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numFmt numFmtId="19" formatCode="dd/mm/yyyy"/>
      <alignment horizontal="left" vertical="bottom"/>
      <border outline="0">
        <left/>
        <right/>
        <top style="thin">
          <color rgb="FF5B9BD5"/>
        </top>
        <bottom/>
      </border>
    </dxf>
    <dxf>
      <font>
        <strike val="0"/>
        <condense val="0"/>
        <extend val="0"/>
        <outline val="0"/>
        <shadow val="0"/>
        <vertAlign val="baseline"/>
        <sz val="12"/>
        <color rgb="FF000000"/>
        <name val="Calibri"/>
      </font>
      <border outline="0">
        <left/>
        <right/>
        <top style="thin">
          <color rgb="FF5B9BD5"/>
        </top>
        <bottom/>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font>
        <strike val="0"/>
        <condense val="0"/>
        <extend val="0"/>
        <outline val="0"/>
        <shadow val="0"/>
        <vertAlign val="baseline"/>
        <sz val="12"/>
        <color rgb="FF000000"/>
        <name val="Calibri"/>
      </font>
      <border>
        <left/>
        <right/>
        <top style="thin">
          <color rgb="FF5B9BD5"/>
        </top>
        <bottom/>
        <vertical/>
        <horizontal/>
      </border>
    </dxf>
    <dxf>
      <border outline="0">
        <left style="thin">
          <color rgb="FF5B9BD5"/>
        </left>
        <right style="thin">
          <color rgb="FF5B9BD5"/>
        </right>
        <top style="thin">
          <color rgb="FF5B9BD5"/>
        </top>
        <bottom style="thin">
          <color rgb="FF5B9BD5"/>
        </bottom>
      </border>
    </dxf>
    <dxf>
      <font>
        <strike val="0"/>
        <condense val="0"/>
        <extend val="0"/>
        <outline val="0"/>
        <shadow val="0"/>
        <vertAlign val="baseline"/>
        <sz val="12"/>
        <color rgb="FF000000"/>
        <name val="Calibri"/>
      </font>
    </dxf>
    <dxf>
      <font>
        <b/>
        <strike val="0"/>
        <condense val="0"/>
        <extend val="0"/>
        <outline val="0"/>
        <shadow val="0"/>
        <vertAlign val="baseline"/>
        <sz val="12"/>
        <color rgb="FFFFFFFF"/>
        <name val="Calibri"/>
      </font>
      <fill>
        <patternFill patternType="solid">
          <fgColor rgb="FF5B9BD5"/>
          <bgColor rgb="FF5B9BD5"/>
        </patternFill>
      </fill>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1"/>
        <color rgb="FF000000"/>
        <name val="Calibri"/>
        <family val="2"/>
        <scheme val="minor"/>
      </font>
    </dxf>
    <dxf>
      <font>
        <strike val="0"/>
        <condense val="0"/>
        <extend val="0"/>
        <outline val="0"/>
        <shadow val="0"/>
        <vertAlign val="baseline"/>
        <sz val="12"/>
        <color rgb="FF305496"/>
        <name val="Calibri"/>
        <family val="2"/>
        <scheme val="minor"/>
      </font>
      <fill>
        <patternFill patternType="solid">
          <fgColor rgb="FFD9E1F2"/>
          <bgColor rgb="FFD9E1F2"/>
        </patternFill>
      </fill>
      <alignment horizontal="center" vertical="center"/>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alignment horizontal="right" vertical="bottom"/>
      <protection locked="1" hidden="0"/>
    </dxf>
    <dxf>
      <alignment horizontal="right" vertical="bottom"/>
      <protection locked="1" hidden="0"/>
    </dxf>
    <dxf>
      <numFmt numFmtId="0" formatCode="General"/>
      <alignment horizontal="right" vertical="bottom"/>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168" formatCode="[m]:ss"/>
      <protection locked="1" hidden="0"/>
    </dxf>
    <dxf>
      <protection locked="1" hidden="0"/>
    </dxf>
    <dxf>
      <numFmt numFmtId="166" formatCode="[h]:mm:ss;@"/>
      <alignment horizontal="right" vertical="center"/>
      <protection locked="1" hidden="0"/>
    </dxf>
    <dxf>
      <protection locked="1" hidden="0"/>
    </dxf>
    <dxf>
      <numFmt numFmtId="167" formatCode="[$-F400]h:mm:ss\ AM/PM"/>
      <alignment horizontal="right" vertical="center"/>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166" formatCode="[h]:mm:ss;@"/>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166" formatCode="[h]:mm:ss;@"/>
      <protection locked="1" hidden="0"/>
    </dxf>
    <dxf>
      <protection locked="1" hidden="0"/>
    </dxf>
    <dxf>
      <numFmt numFmtId="166" formatCode="[h]:mm:ss;@"/>
      <protection locked="1" hidden="0"/>
    </dxf>
    <dxf>
      <protection locked="1" hidden="0"/>
    </dxf>
    <dxf>
      <numFmt numFmtId="0" formatCode="General"/>
      <protection locked="1" hidden="0"/>
    </dxf>
    <dxf>
      <protection locked="1" hidden="0"/>
    </dxf>
    <dxf>
      <numFmt numFmtId="0" formatCode="General"/>
      <protection locked="1" hidden="0"/>
    </dxf>
    <dxf>
      <protection locked="0" hidden="0"/>
    </dxf>
    <dxf>
      <protection locked="0" hidden="0"/>
    </dxf>
    <dxf>
      <protection locked="0" hidden="0"/>
    </dxf>
    <dxf>
      <numFmt numFmtId="0" formatCode="General"/>
      <protection locked="0" hidden="0"/>
    </dxf>
    <dxf>
      <numFmt numFmtId="0" formatCode="General"/>
      <alignment horizontal="center" vertical="center"/>
      <border outline="0">
        <left style="thin">
          <color indexed="64"/>
        </left>
        <right style="thin">
          <color indexed="64"/>
        </right>
        <top/>
        <bottom/>
      </border>
    </dxf>
    <dxf>
      <alignment horizontal="center" vertical="center"/>
      <protection locked="0" hidden="0"/>
    </dxf>
    <dxf>
      <numFmt numFmtId="0" formatCode="General"/>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top/>
        <bottom/>
      </border>
    </dxf>
    <dxf>
      <alignment horizontal="center" vertical="center"/>
      <border>
        <left style="thin">
          <color indexed="64"/>
        </left>
        <right/>
        <top/>
        <bottom/>
        <vertical/>
        <horizontal/>
      </border>
      <protection locked="0" hidden="0"/>
    </dxf>
    <dxf>
      <alignment horizontal="center" vertical="center"/>
      <border outline="0">
        <left style="thin">
          <color indexed="64"/>
        </left>
        <right/>
        <top/>
        <bottom/>
      </border>
    </dxf>
    <dxf>
      <numFmt numFmtId="30" formatCode="@"/>
      <alignment horizontal="center" vertical="center" wrapText="1"/>
      <border outline="0">
        <left style="thin">
          <color indexed="64"/>
        </left>
        <right/>
        <top/>
        <bottom/>
      </border>
      <protection locked="0" hidden="0"/>
    </dxf>
    <dxf>
      <alignment horizontal="center" vertical="center"/>
      <border outline="0">
        <left style="thin">
          <color indexed="64"/>
        </left>
        <right style="thin">
          <color indexed="64"/>
        </right>
        <top/>
        <bottom/>
      </border>
      <protection locked="0" hidden="0"/>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protection locked="0" hidden="0"/>
    </dxf>
    <dxf>
      <numFmt numFmtId="169" formatCode="h:mm;@"/>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9" formatCode="h:mm;@"/>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outline="0">
        <left/>
        <right style="thin">
          <color indexed="64"/>
        </right>
        <top/>
        <bottom/>
      </border>
      <protection locked="0" hidden="0"/>
    </dxf>
    <dxf>
      <numFmt numFmtId="0" formatCode="General"/>
      <alignment horizontal="center" vertical="center"/>
      <border outline="0">
        <left style="thin">
          <color indexed="64"/>
        </left>
        <right/>
        <top/>
        <bottom/>
      </border>
      <protection locked="0" hidden="0"/>
    </dxf>
    <dxf>
      <alignment horizontal="center" vertical="center"/>
      <border outline="0">
        <left style="thin">
          <color indexed="64"/>
        </left>
        <right style="thin">
          <color indexed="64"/>
        </right>
        <top/>
        <bottom/>
      </border>
    </dxf>
    <dxf>
      <alignment horizontal="center" vertical="center"/>
      <border outline="0">
        <left style="thin">
          <color indexed="64"/>
        </left>
        <right style="thin">
          <color indexed="64"/>
        </right>
        <top/>
        <bottom/>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bottom"/>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outline="0">
        <left style="thin">
          <color indexed="64"/>
        </left>
        <right style="thin">
          <color indexed="64"/>
        </right>
        <top/>
        <bottom/>
      </border>
      <protection locked="0" hidden="0"/>
    </dxf>
    <dxf>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alignment horizontal="center" vertical="center"/>
      <border outline="0">
        <left style="thin">
          <color indexed="64"/>
        </left>
        <right style="thin">
          <color indexed="64"/>
        </right>
        <top/>
        <bottom/>
      </border>
    </dxf>
    <dxf>
      <alignment horizontal="center" vertical="center"/>
      <border outline="0">
        <left style="thin">
          <color indexed="64"/>
        </left>
        <right style="thin">
          <color indexed="64"/>
        </right>
        <top/>
        <bottom/>
      </border>
      <protection locked="0" hidden="0"/>
    </dxf>
    <dxf>
      <alignment horizontal="center" vertical="center"/>
      <border outline="0">
        <left style="thin">
          <color indexed="64"/>
        </left>
        <right style="thin">
          <color indexed="64"/>
        </right>
        <top/>
        <bottom/>
      </border>
      <protection locked="0" hidden="0"/>
    </dxf>
    <dxf>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alignment horizontal="center" vertical="center"/>
      <border>
        <left style="thin">
          <color indexed="64"/>
        </left>
        <right style="thin">
          <color indexed="64"/>
        </right>
        <top/>
        <bottom/>
        <vertical/>
        <horizontal/>
      </border>
      <protection locked="0" hidden="0"/>
    </dxf>
    <dxf>
      <numFmt numFmtId="0" formatCode="General"/>
      <alignment horizontal="center" vertical="center"/>
      <border outline="0">
        <left style="thin">
          <color indexed="64"/>
        </left>
        <right style="thin">
          <color indexed="64"/>
        </right>
        <top/>
        <bottom/>
      </border>
    </dxf>
    <dxf>
      <numFmt numFmtId="165" formatCode="yyyy\-mm\-dd;@"/>
      <alignment horizontal="center" vertical="center"/>
      <border>
        <left style="thin">
          <color indexed="64"/>
        </left>
        <right style="thin">
          <color indexed="64"/>
        </right>
        <top/>
        <bottom/>
        <vertical/>
        <horizontal/>
      </border>
      <protection locked="0" hidden="0"/>
    </dxf>
    <dxf>
      <alignment horizontal="center" vertical="center"/>
      <border outline="0">
        <left/>
        <right style="thin">
          <color indexed="64"/>
        </right>
        <top/>
        <bottom/>
      </border>
    </dxf>
    <dxf>
      <numFmt numFmtId="30" formatCode="@"/>
      <alignment horizontal="center" vertical="center"/>
      <border>
        <left/>
        <right style="thin">
          <color indexed="64"/>
        </right>
        <top/>
        <bottom/>
        <vertical/>
        <horizontal/>
      </border>
      <protection locked="0" hidden="0"/>
    </dxf>
    <dxf>
      <border outline="0">
        <left style="medium">
          <color indexed="64"/>
        </left>
        <right style="thin">
          <color indexed="64"/>
        </right>
        <bottom style="thin">
          <color indexed="64"/>
        </bottom>
      </border>
    </dxf>
    <dxf>
      <protection locked="1" hidden="0"/>
    </dxf>
    <dxf>
      <border>
        <bottom style="medium">
          <color indexed="64"/>
        </bottom>
      </border>
    </dxf>
    <dxf>
      <alignment horizontal="center"/>
      <border outline="0">
        <left/>
        <right/>
        <top/>
        <bottom/>
      </border>
      <protection locked="1" hidden="0"/>
    </dxf>
    <dxf>
      <border outline="0">
        <top style="thin">
          <color theme="4" tint="0.39997558519241921"/>
        </top>
      </border>
    </dxf>
    <dxf>
      <border outline="0">
        <bottom style="thin">
          <color theme="4" tint="0.39997558519241921"/>
        </bottom>
      </border>
    </dxf>
    <dxf>
      <font>
        <b/>
        <strike val="0"/>
        <condense val="0"/>
        <extend val="0"/>
        <outline val="0"/>
        <shadow val="0"/>
        <vertAlign val="baseline"/>
        <sz val="12"/>
        <color theme="0"/>
        <name val="Calibri"/>
        <family val="2"/>
        <scheme val="minor"/>
      </font>
      <fill>
        <patternFill patternType="solid">
          <fgColor theme="4"/>
          <bgColor theme="4"/>
        </patternFill>
      </fil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14</xdr:col>
      <xdr:colOff>136765</xdr:colOff>
      <xdr:row>1</xdr:row>
      <xdr:rowOff>11577</xdr:rowOff>
    </xdr:from>
    <xdr:to>
      <xdr:col>15</xdr:col>
      <xdr:colOff>1350873</xdr:colOff>
      <xdr:row>3</xdr:row>
      <xdr:rowOff>114324</xdr:rowOff>
    </xdr:to>
    <xdr:pic>
      <xdr:nvPicPr>
        <xdr:cNvPr id="3" name="Picture 1">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15594479" y="93220"/>
          <a:ext cx="2757793" cy="550422"/>
        </a:xfrm>
        <a:prstGeom prst="rect">
          <a:avLst/>
        </a:prstGeom>
        <a:ln>
          <a:prstDash val="solid"/>
        </a:ln>
      </xdr:spPr>
    </xdr:pic>
    <xdr:clientData/>
  </xdr:twoCellAnchor>
  <xdr:twoCellAnchor>
    <xdr:from>
      <xdr:col>0</xdr:col>
      <xdr:colOff>231321</xdr:colOff>
      <xdr:row>1</xdr:row>
      <xdr:rowOff>54428</xdr:rowOff>
    </xdr:from>
    <xdr:to>
      <xdr:col>1</xdr:col>
      <xdr:colOff>2054678</xdr:colOff>
      <xdr:row>4</xdr:row>
      <xdr:rowOff>81643</xdr:rowOff>
    </xdr:to>
    <xdr:sp macro="[0]!todayChange" textlink="">
      <xdr:nvSpPr>
        <xdr:cNvPr id="2" name="CasellaDiTesto 1">
          <a:extLst>
            <a:ext uri="{FF2B5EF4-FFF2-40B4-BE49-F238E27FC236}">
              <a16:creationId xmlns:a16="http://schemas.microsoft.com/office/drawing/2014/main" id="{10783359-9A87-4144-A1CE-5E448AB1B592}"/>
            </a:ext>
          </a:extLst>
        </xdr:cNvPr>
        <xdr:cNvSpPr txBox="1"/>
      </xdr:nvSpPr>
      <xdr:spPr>
        <a:xfrm>
          <a:off x="231321" y="136071"/>
          <a:ext cx="2857500" cy="734786"/>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600"/>
            <a:t>TODAY CHANGE TRAINING FOR</a:t>
          </a:r>
        </a:p>
      </xdr:txBody>
    </xdr:sp>
    <xdr:clientData/>
  </xdr:twoCellAnchor>
  <xdr:twoCellAnchor>
    <xdr:from>
      <xdr:col>0</xdr:col>
      <xdr:colOff>244929</xdr:colOff>
      <xdr:row>4</xdr:row>
      <xdr:rowOff>217714</xdr:rowOff>
    </xdr:from>
    <xdr:to>
      <xdr:col>1</xdr:col>
      <xdr:colOff>2041072</xdr:colOff>
      <xdr:row>8</xdr:row>
      <xdr:rowOff>40821</xdr:rowOff>
    </xdr:to>
    <xdr:sp macro="[0]!TodayHidingNames" textlink="">
      <xdr:nvSpPr>
        <xdr:cNvPr id="4" name="CasellaDiTesto 3">
          <a:extLst>
            <a:ext uri="{FF2B5EF4-FFF2-40B4-BE49-F238E27FC236}">
              <a16:creationId xmlns:a16="http://schemas.microsoft.com/office/drawing/2014/main" id="{DB25B35B-9C9C-4CA2-BC5C-F13D19E35B18}"/>
            </a:ext>
          </a:extLst>
        </xdr:cNvPr>
        <xdr:cNvSpPr txBox="1"/>
      </xdr:nvSpPr>
      <xdr:spPr>
        <a:xfrm>
          <a:off x="244929" y="1006928"/>
          <a:ext cx="2830286" cy="680357"/>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600"/>
            <a:t>TODAY HIDE NAMES</a:t>
          </a:r>
        </a:p>
      </xdr:txBody>
    </xdr:sp>
    <xdr:clientData/>
  </xdr:twoCellAnchor>
  <xdr:twoCellAnchor>
    <xdr:from>
      <xdr:col>1</xdr:col>
      <xdr:colOff>3184071</xdr:colOff>
      <xdr:row>2</xdr:row>
      <xdr:rowOff>57604</xdr:rowOff>
    </xdr:from>
    <xdr:to>
      <xdr:col>4</xdr:col>
      <xdr:colOff>48078</xdr:colOff>
      <xdr:row>5</xdr:row>
      <xdr:rowOff>47172</xdr:rowOff>
    </xdr:to>
    <xdr:sp macro="[0]!MC" textlink="">
      <xdr:nvSpPr>
        <xdr:cNvPr id="5" name="CasellaDiTesto 4">
          <a:extLst>
            <a:ext uri="{FF2B5EF4-FFF2-40B4-BE49-F238E27FC236}">
              <a16:creationId xmlns:a16="http://schemas.microsoft.com/office/drawing/2014/main" id="{14A61374-E3EB-4D2A-B215-981EAB550F0F}"/>
            </a:ext>
          </a:extLst>
        </xdr:cNvPr>
        <xdr:cNvSpPr txBox="1"/>
      </xdr:nvSpPr>
      <xdr:spPr>
        <a:xfrm>
          <a:off x="4218214" y="329747"/>
          <a:ext cx="2987221" cy="765175"/>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600"/>
            <a:t>MAINTENANCE CALL</a:t>
          </a:r>
        </a:p>
      </xdr:txBody>
    </xdr:sp>
    <xdr:clientData/>
  </xdr:twoCellAnchor>
</xdr:wsDr>
</file>

<file path=xl/namedSheetViews/namedSheetView1.xml><?xml version="1.0" encoding="utf-8"?>
<namedSheetViews xmlns="http://schemas.microsoft.com/office/spreadsheetml/2019/namedsheetviews" xmlns:x="http://schemas.openxmlformats.org/spreadsheetml/2006/main">
  <namedSheetView name="160" id="{DA07D454-4129-4510-911D-304DAF54B405}">
    <nsvFilter filterId="{00000000-0009-0000-0100-000003000000}" ref="A11:BV7437" tableId="3">
      <columnFilter colId="10" id="{00000000-0010-0000-0200-000009000000}">
        <filter colId="10">
          <x:filters>
            <x:filter val="FMS1"/>
            <x:filter val="PTT3"/>
          </x:filters>
        </filter>
      </columnFilter>
    </nsvFilter>
  </namedSheetView>
  <namedSheetView name="GBTS" id="{C29AF53A-AB5E-46D6-A50D-4E6DE3416023}">
    <nsvFilter filterId="{00000000-0009-0000-0100-000003000000}" ref="A11:BV7437" tableId="3">
      <columnFilter colId="10" id="{00000000-0010-0000-0200-000009000000}">
        <filter colId="10">
          <x:filters>
            <x:filter val="FMS2"/>
            <x:filter val="PTT1"/>
            <x:filter val="PTT2"/>
            <x:filter val="ULTD1"/>
            <x:filter val="ULTD2"/>
          </x:filters>
        </filter>
      </columnFilter>
    </nsvFilter>
  </namedSheetView>
  <namedSheetView name="NoFIlters" id="{FC631F2D-C47A-42F8-9701-8BAC265F1133}">
    <nsvFilter filterId="{00000000-0009-0000-0100-000003000000}" ref="A11:BV7437" tableId="3"/>
  </namedSheetView>
</namedSheetView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brizio Satta" refreshedDate="45883.645357638889" createdVersion="8" refreshedVersion="8" minRefreshableVersion="3" recordCount="4509" xr:uid="{00000000-000A-0000-FFFF-FFFF00000000}">
  <cacheSource type="worksheet">
    <worksheetSource name="Tabella2[[S/N]:[DEVIATION]]"/>
  </cacheSource>
  <cacheFields count="24">
    <cacheField name="S/N" numFmtId="49">
      <sharedItems containsMixedTypes="1" containsNumber="1" containsInteger="1" minValue="12415" maxValue="16922"/>
    </cacheField>
    <cacheField name="Date" numFmtId="164">
      <sharedItems containsSemiMixedTypes="0" containsNonDate="0" containsDate="1" containsString="0" minDate="2024-01-08T00:00:00" maxDate="2025-08-19T00:00:00" count="387">
        <d v="2025-01-02T00:00:00"/>
        <d v="2025-01-03T00:00:00"/>
        <d v="2025-01-07T00:00:00"/>
        <d v="2025-01-08T00:00:00"/>
        <d v="2025-01-09T00:00:00"/>
        <d v="2025-01-10T00:00:00"/>
        <d v="2025-01-13T00:00:00"/>
        <d v="2025-01-14T00:00:00"/>
        <d v="2025-01-15T00:00:00"/>
        <d v="2025-01-16T00:00:00"/>
        <d v="2025-01-17T00:00:00"/>
        <d v="2025-01-21T00:00:00"/>
        <d v="2025-01-22T00:00:00"/>
        <d v="2025-01-23T00:00:00"/>
        <d v="2025-01-27T00:00:00"/>
        <d v="2025-01-28T00:00:00"/>
        <d v="2025-01-29T00:00:00"/>
        <d v="2025-01-30T00:00:00"/>
        <d v="2025-02-04T00:00:00"/>
        <d v="2025-02-06T00:00:00"/>
        <d v="2025-02-10T00:00:00"/>
        <d v="2025-02-11T00:00:00"/>
        <d v="2025-02-12T00:00:00"/>
        <d v="2025-02-13T00:00:00"/>
        <d v="2025-02-17T00:00:00"/>
        <d v="2025-02-19T00:00:00"/>
        <d v="2025-02-24T00:00:00"/>
        <d v="2025-02-25T00:00:00"/>
        <d v="2025-02-28T00:00:00"/>
        <d v="2025-03-03T00:00:00"/>
        <d v="2025-03-04T00:00:00"/>
        <d v="2025-03-07T00:00:00"/>
        <d v="2025-03-12T00:00:00"/>
        <d v="2025-03-14T00:00:00"/>
        <d v="2025-03-20T00:00:00"/>
        <d v="2025-03-21T00:00:00"/>
        <d v="2025-03-24T00:00:00"/>
        <d v="2025-03-25T00:00:00"/>
        <d v="2025-03-26T00:00:00"/>
        <d v="2025-03-27T00:00:00"/>
        <d v="2025-03-28T00:00:00"/>
        <d v="2025-03-31T00:00:00"/>
        <d v="2025-04-01T00:00:00"/>
        <d v="2025-04-02T00:00:00"/>
        <d v="2025-04-03T00:00:00"/>
        <d v="2025-04-04T00:00:00"/>
        <d v="2025-04-07T00:00:00"/>
        <d v="2025-04-10T00:00:00"/>
        <d v="2025-04-11T00:00:00"/>
        <d v="2025-04-14T00:00:00"/>
        <d v="2025-04-15T00:00:00"/>
        <d v="2025-04-22T00:00:00"/>
        <d v="2025-04-23T00:00:00"/>
        <d v="2025-04-24T00:00:00"/>
        <d v="2025-04-30T00:00:00"/>
        <d v="2025-05-05T00:00:00"/>
        <d v="2025-05-06T00:00:00"/>
        <d v="2025-05-08T00:00:00"/>
        <d v="2025-05-09T00:00:00"/>
        <d v="2025-05-12T00:00:00"/>
        <d v="2025-05-13T00:00:00"/>
        <d v="2025-05-14T00:00:00"/>
        <d v="2025-05-15T00:00:00"/>
        <d v="2025-05-19T00:00:00"/>
        <d v="2025-06-06T00:00:00"/>
        <d v="2025-06-10T00:00:00"/>
        <d v="2025-06-11T00:00:00"/>
        <d v="2025-06-12T00:00:00"/>
        <d v="2025-06-13T00:00:00"/>
        <d v="2025-06-16T00:00:00"/>
        <d v="2025-06-17T00:00:00"/>
        <d v="2025-06-18T00:00:00"/>
        <d v="2025-06-19T00:00:00"/>
        <d v="2025-06-27T00:00:00"/>
        <d v="2025-06-30T00:00:00"/>
        <d v="2025-07-01T00:00:00"/>
        <d v="2025-07-02T00:00:00"/>
        <d v="2025-07-03T00:00:00"/>
        <d v="2025-07-04T00:00:00"/>
        <d v="2025-01-20T00:00:00"/>
        <d v="2025-01-24T00:00:00"/>
        <d v="2025-01-31T00:00:00"/>
        <d v="2025-02-05T00:00:00"/>
        <d v="2025-02-07T00:00:00"/>
        <d v="2025-02-14T00:00:00"/>
        <d v="2025-02-18T00:00:00"/>
        <d v="2025-02-20T00:00:00"/>
        <d v="2025-02-21T00:00:00"/>
        <d v="2025-02-26T00:00:00"/>
        <d v="2025-02-27T00:00:00"/>
        <d v="2025-03-05T00:00:00"/>
        <d v="2025-03-06T00:00:00"/>
        <d v="2025-03-10T00:00:00"/>
        <d v="2025-03-11T00:00:00"/>
        <d v="2025-03-13T00:00:00"/>
        <d v="2025-03-17T00:00:00"/>
        <d v="2025-03-18T00:00:00"/>
        <d v="2025-03-19T00:00:00"/>
        <d v="2025-04-08T00:00:00"/>
        <d v="2025-04-09T00:00:00"/>
        <d v="2025-04-16T00:00:00"/>
        <d v="2025-04-17T00:00:00"/>
        <d v="2025-04-18T00:00:00"/>
        <d v="2025-04-28T00:00:00"/>
        <d v="2025-04-29T00:00:00"/>
        <d v="2025-05-07T00:00:00"/>
        <d v="2025-05-16T00:00:00"/>
        <d v="2025-05-20T00:00:00"/>
        <d v="2025-05-21T00:00:00"/>
        <d v="2025-05-22T00:00:00"/>
        <d v="2025-05-23T00:00:00"/>
        <d v="2025-05-26T00:00:00"/>
        <d v="2025-05-27T00:00:00"/>
        <d v="2025-05-28T00:00:00"/>
        <d v="2025-05-29T00:00:00"/>
        <d v="2025-05-30T00:00:00"/>
        <d v="2025-06-03T00:00:00"/>
        <d v="2025-06-04T00:00:00"/>
        <d v="2025-06-05T00:00:00"/>
        <d v="2025-06-09T00:00:00"/>
        <d v="2025-06-20T00:00:00"/>
        <d v="2025-06-23T00:00:00"/>
        <d v="2025-06-24T00:00:00"/>
        <d v="2025-06-25T00:00:00"/>
        <d v="2025-06-26T00:00:00"/>
        <d v="2025-07-07T00:00:00"/>
        <d v="2025-07-08T00:00:00"/>
        <d v="2025-07-10T00:00:00"/>
        <d v="2025-07-11T00:00:00"/>
        <d v="2025-07-09T00:00:00"/>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8T00:00:00"/>
        <d v="2024-07-17T00:00:00" u="1"/>
        <d v="2024-01-18T00:00:00" u="1"/>
        <d v="2024-08-22T00:00:00" u="1"/>
        <d v="2024-12-04T00:00:00" u="1"/>
        <d v="2024-02-23T00:00:00" u="1"/>
        <d v="2024-06-05T00:00:00" u="1"/>
        <d v="2024-09-27T00:00:00" u="1"/>
        <d v="2024-11-18T00:00:00" u="1"/>
        <d v="2024-03-28T00:00:00" u="1"/>
        <d v="2024-07-10T00:00:00" u="1"/>
        <d v="2024-01-11T00:00:00" u="1"/>
        <d v="2024-06-24T00:00:00" u="1"/>
        <d v="2024-02-16T00:00:00" u="1"/>
        <d v="2024-07-29T00:00:00" u="1"/>
        <d v="2024-09-20T00:00:00" u="1"/>
        <d v="2024-11-11T00:00:00" u="1"/>
        <d v="2024-01-30T00:00:00" u="1"/>
        <d v="2024-03-21T00:00:00" u="1"/>
        <d v="2024-07-03T00:00:00" u="1"/>
        <d v="2024-10-25T00:00:00" u="1"/>
        <d v="2024-04-26T00:00:00" u="1"/>
        <d v="2024-06-17T00:00:00" u="1"/>
        <d v="2024-08-08T00:00:00" u="1"/>
        <d v="2024-02-09T00:00:00" u="1"/>
        <d v="2024-05-31T00:00:00" u="1"/>
        <d v="2024-07-22T00:00:00" u="1"/>
        <d v="2024-09-13T00:00:00" u="1"/>
        <d v="2024-11-04T00:00:00" u="1"/>
        <d v="2024-01-23T00:00:00" u="1"/>
        <d v="2024-03-14T00:00:00" u="1"/>
        <d v="2024-08-27T00:00:00" u="1"/>
        <d v="2024-10-18T00:00:00" u="1"/>
        <d v="2024-02-28T00:00:00" u="1"/>
        <d v="2024-04-19T00:00:00" u="1"/>
        <d v="2024-06-10T00:00:00" u="1"/>
        <d v="2024-08-01T00:00:00" u="1"/>
        <d v="2024-02-02T00:00:00" u="1"/>
        <d v="2024-05-24T00:00:00" u="1"/>
        <d v="2024-07-15T00:00:00" u="1"/>
        <d v="2024-09-06T00:00:00" u="1"/>
        <d v="2024-01-16T00:00:00" u="1"/>
        <d v="2024-03-07T00:00:00" u="1"/>
        <d v="2024-08-20T00:00:00" u="1"/>
        <d v="2024-10-11T00:00:00" u="1"/>
        <d v="2024-12-02T00:00:00" u="1"/>
        <d v="2024-02-21T00:00:00" u="1"/>
        <d v="2024-04-12T00:00:00" u="1"/>
        <d v="2024-06-03T00:00:00" u="1"/>
        <d v="2024-09-25T00:00:00" u="1"/>
        <d v="2024-03-26T00:00:00" u="1"/>
        <d v="2024-05-17T00:00:00" u="1"/>
        <d v="2024-07-08T00:00:00" u="1"/>
        <d v="2024-10-30T00:00:00" u="1"/>
        <d v="2024-01-09T00:00:00" u="1"/>
        <d v="2024-08-13T00:00:00" u="1"/>
        <d v="2024-10-04T00:00:00" u="1"/>
        <d v="2024-02-14T00:00:00" u="1"/>
        <d v="2024-04-05T00:00:00" u="1"/>
        <d v="2024-09-18T00:00:00" u="1"/>
        <d v="2024-03-19T00:00:00" u="1"/>
        <d v="2024-05-10T00:00:00" u="1"/>
        <d v="2024-07-01T00:00:00" u="1"/>
        <d v="2024-10-23T00:00:00" u="1"/>
        <d v="2024-04-24T00:00:00" u="1"/>
        <d v="2024-08-06T00:00:00" u="1"/>
        <d v="2024-11-28T00:00:00" u="1"/>
        <d v="2024-02-07T00:00:00" u="1"/>
        <d v="2024-05-29T00:00:00" u="1"/>
        <d v="2024-09-11T00:00:00" u="1"/>
        <d v="2024-03-12T00:00:00" u="1"/>
        <d v="2024-05-03T00:00:00" u="1"/>
        <d v="2024-10-16T00:00:00" u="1"/>
        <d v="2024-02-26T00:00:00" u="1"/>
        <d v="2024-04-17T00:00:00" u="1"/>
        <d v="2024-09-30T00:00:00" u="1"/>
        <d v="2024-11-21T00:00:00" u="1"/>
        <d v="2024-05-22T00:00:00" u="1"/>
        <d v="2024-09-04T00:00:00" u="1"/>
        <d v="2024-03-05T00:00:00" u="1"/>
        <d v="2024-06-27T00:00:00" u="1"/>
        <d v="2024-10-09T00:00:00" u="1"/>
        <d v="2024-02-19T00:00:00" u="1"/>
        <d v="2024-04-10T00:00:00" u="1"/>
        <d v="2024-09-23T00:00:00" u="1"/>
        <d v="2024-11-14T00:00:00" u="1"/>
        <d v="2024-05-15T00:00:00" u="1"/>
        <d v="2024-10-28T00:00:00" u="1"/>
        <d v="2024-04-29T00:00:00" u="1"/>
        <d v="2024-06-20T00:00:00" u="1"/>
        <d v="2024-10-02T00:00:00" u="1"/>
        <d v="2024-02-12T00:00:00" u="1"/>
        <d v="2024-04-03T00:00:00" u="1"/>
        <d v="2024-07-25T00:00:00" u="1"/>
        <d v="2024-09-16T00:00:00" u="1"/>
        <d v="2024-11-07T00:00:00" u="1"/>
        <d v="2024-01-26T00:00:00" u="1"/>
        <d v="2024-05-08T00:00:00" u="1"/>
        <d v="2024-10-21T00:00:00" u="1"/>
        <d v="2024-04-22T00:00:00" u="1"/>
        <d v="2024-06-13T00:00:00" u="1"/>
        <d v="2024-11-26T00:00:00" u="1"/>
        <d v="2024-02-05T00:00:00" u="1"/>
        <d v="2024-05-27T00:00:00" u="1"/>
        <d v="2024-07-18T00:00:00" u="1"/>
        <d v="2024-09-09T00:00:00" u="1"/>
        <d v="2024-01-19T00:00:00" u="1"/>
        <d v="2024-08-23T00:00:00" u="1"/>
        <d v="2024-10-14T00:00:00" u="1"/>
        <d v="2024-12-05T00:00:00" u="1"/>
        <d v="2024-04-15T00:00:00" u="1"/>
        <d v="2024-06-06T00:00:00" u="1"/>
        <d v="2024-11-19T00:00:00" u="1"/>
        <d v="2024-03-29T00:00:00" u="1"/>
        <d v="2024-05-20T00:00:00" u="1"/>
        <d v="2024-07-11T00:00:00" u="1"/>
        <d v="2024-09-02T00:00:00" u="1"/>
        <d v="2024-01-12T00:00:00" u="1"/>
        <d v="2024-06-25T00:00:00" u="1"/>
        <d v="2024-10-07T00:00:00" u="1"/>
        <d v="2024-04-08T00:00:00" u="1"/>
        <d v="2024-07-30T00:00:00" u="1"/>
        <d v="2024-11-12T00:00:00" u="1"/>
        <d v="2024-01-31T00:00:00" u="1"/>
        <d v="2024-03-22T00:00:00" u="1"/>
        <d v="2024-05-13T00:00:00" u="1"/>
        <d v="2024-07-04T00:00:00" u="1"/>
        <d v="2024-06-18T00:00:00" u="1"/>
        <d v="2024-08-09T00:00:00" u="1"/>
        <d v="2024-07-23T00:00:00" u="1"/>
        <d v="2024-11-05T00:00:00" u="1"/>
        <d v="2024-01-24T00:00:00" u="1"/>
        <d v="2024-03-15T00:00:00" u="1"/>
        <d v="2024-05-06T00:00:00" u="1"/>
        <d v="2024-08-28T00:00:00" u="1"/>
        <d v="2024-02-29T00:00:00" u="1"/>
        <d v="2024-06-11T00:00:00" u="1"/>
        <d v="2024-08-02T00:00:00" u="1"/>
        <d v="2024-07-16T00:00:00" u="1"/>
        <d v="2024-01-17T00:00:00" u="1"/>
        <d v="2024-03-08T00:00:00" u="1"/>
        <d v="2024-08-21T00:00:00" u="1"/>
        <d v="2024-12-03T00:00:00" u="1"/>
        <d v="2024-02-22T00:00:00" u="1"/>
        <d v="2024-06-04T00:00:00" u="1"/>
        <d v="2024-09-26T00:00:00" u="1"/>
        <d v="2024-03-27T00:00:00" u="1"/>
        <d v="2024-07-09T00:00:00" u="1"/>
        <d v="2024-10-31T00:00:00" u="1"/>
        <d v="2024-01-10T00:00:00" u="1"/>
        <d v="2024-03-01T00:00:00" u="1"/>
        <d v="2024-08-14T00:00:00" u="1"/>
        <d v="2024-02-15T00:00:00" u="1"/>
        <d v="2024-09-19T00:00:00" u="1"/>
        <d v="2024-01-29T00:00:00" u="1"/>
        <d v="2024-03-20T00:00:00" u="1"/>
        <d v="2024-07-02T00:00:00" u="1"/>
        <d v="2024-10-24T00:00:00" u="1"/>
        <d v="2024-08-07T00:00:00" u="1"/>
        <d v="2024-11-29T00:00:00" u="1"/>
        <d v="2024-02-08T00:00:00" u="1"/>
        <d v="2024-05-30T00:00:00" u="1"/>
        <d v="2024-09-12T00:00:00" u="1"/>
        <d v="2024-01-22T00:00:00" u="1"/>
        <d v="2024-03-13T00:00:00" u="1"/>
        <d v="2024-08-26T00:00:00" u="1"/>
        <d v="2024-10-17T00:00:00" u="1"/>
        <d v="2024-02-27T00:00:00" u="1"/>
        <d v="2024-04-18T00:00:00" u="1"/>
        <d v="2024-11-22T00:00:00" u="1"/>
        <d v="2024-02-01T00:00:00" u="1"/>
        <d v="2024-05-23T00:00:00" u="1"/>
        <d v="2024-09-05T00:00:00" u="1"/>
        <d v="2024-01-15T00:00:00" u="1"/>
        <d v="2024-03-06T00:00:00" u="1"/>
        <d v="2024-06-28T00:00:00" u="1"/>
        <d v="2024-08-19T00:00:00" u="1"/>
        <d v="2024-10-10T00:00:00" u="1"/>
        <d v="2024-02-20T00:00:00" u="1"/>
        <d v="2024-04-11T00:00:00" u="1"/>
        <d v="2024-09-24T00:00:00" u="1"/>
        <d v="2024-11-15T00:00:00" u="1"/>
        <d v="2024-03-25T00:00:00" u="1"/>
        <d v="2024-05-16T00:00:00" u="1"/>
        <d v="2024-10-29T00:00:00" u="1"/>
        <d v="2024-01-08T00:00:00" u="1"/>
        <d v="2024-04-30T00:00:00" u="1"/>
        <d v="2024-06-21T00:00:00" u="1"/>
        <d v="2024-08-12T00:00:00" u="1"/>
        <d v="2024-10-03T00:00:00" u="1"/>
        <d v="2024-02-13T00:00:00" u="1"/>
        <d v="2024-04-04T00:00:00" u="1"/>
        <d v="2024-07-26T00:00:00" u="1"/>
        <d v="2024-09-17T00:00:00" u="1"/>
        <d v="2024-11-08T00:00:00" u="1"/>
        <d v="2024-03-18T00:00:00" u="1"/>
        <d v="2024-05-09T00:00:00" u="1"/>
        <d v="2024-10-22T00:00:00" u="1"/>
        <d v="2024-04-23T00:00:00" u="1"/>
        <d v="2024-06-14T00:00:00" u="1"/>
        <d v="2024-08-05T00:00:00" u="1"/>
        <d v="2024-11-27T00:00:00" u="1"/>
        <d v="2024-02-06T00:00:00" u="1"/>
        <d v="2024-05-28T00:00:00" u="1"/>
        <d v="2024-07-19T00:00:00" u="1"/>
        <d v="2024-09-10T00:00:00" u="1"/>
        <d v="2024-03-11T00:00:00" u="1"/>
        <d v="2024-05-02T00:00:00" u="1"/>
        <d v="2024-10-15T00:00:00" u="1"/>
        <d v="2024-04-16T00:00:00" u="1"/>
        <d v="2024-06-07T00:00:00" u="1"/>
        <d v="2024-11-20T00:00:00" u="1"/>
        <d v="2024-05-21T00:00:00" u="1"/>
        <d v="2024-07-12T00:00:00" u="1"/>
        <d v="2024-09-03T00:00:00" u="1"/>
        <d v="2024-03-04T00:00:00" u="1"/>
        <d v="2024-06-26T00:00:00" u="1"/>
        <d v="2024-10-08T00:00:00" u="1"/>
        <d v="2024-04-09T00:00:00" u="1"/>
        <d v="2024-07-31T00:00:00" u="1"/>
        <d v="2024-11-13T00:00:00" u="1"/>
        <d v="2024-05-14T00:00:00" u="1"/>
        <d v="2024-07-05T00:00:00" u="1"/>
        <d v="2024-06-19T00:00:00" u="1"/>
        <d v="2024-10-01T00:00:00" u="1"/>
        <d v="2024-04-02T00:00:00" u="1"/>
        <d v="2024-07-24T00:00:00" u="1"/>
        <d v="2024-11-06T00:00:00" u="1"/>
        <d v="2024-01-25T00:00:00" u="1"/>
        <d v="2024-05-07T00:00:00" u="1"/>
        <d v="2024-08-29T00:00:00" u="1"/>
        <d v="2024-06-12T00:00:00" u="1"/>
        <d v="2024-11-25T00:00:00" u="1"/>
      </sharedItems>
    </cacheField>
    <cacheField name="Week" numFmtId="0">
      <sharedItems containsSemiMixedTypes="0" containsString="0" containsNumber="1" containsInteger="1" minValue="1" maxValue="49" count="49">
        <n v="1"/>
        <n v="2"/>
        <n v="3"/>
        <n v="4"/>
        <n v="5"/>
        <n v="6"/>
        <n v="7"/>
        <n v="8"/>
        <n v="9"/>
        <n v="10"/>
        <n v="11"/>
        <n v="12"/>
        <n v="13"/>
        <n v="14"/>
        <n v="15"/>
        <n v="16"/>
        <n v="17"/>
        <n v="18"/>
        <n v="19"/>
        <n v="20"/>
        <n v="21"/>
        <n v="23"/>
        <n v="24"/>
        <n v="25"/>
        <n v="26"/>
        <n v="27"/>
        <n v="22"/>
        <n v="28"/>
        <n v="29"/>
        <n v="30"/>
        <n v="31"/>
        <n v="32"/>
        <n v="33"/>
        <n v="34"/>
        <n v="36" u="1"/>
        <n v="38" u="1"/>
        <n v="40" u="1"/>
        <n v="42" u="1"/>
        <n v="44" u="1"/>
        <n v="46" u="1"/>
        <n v="48" u="1"/>
        <n v="35" u="1"/>
        <n v="37" u="1"/>
        <n v="39" u="1"/>
        <n v="41" u="1"/>
        <n v="43" u="1"/>
        <n v="45" u="1"/>
        <n v="47" u="1"/>
        <n v="49" u="1"/>
      </sharedItems>
    </cacheField>
    <cacheField name="CLASS" numFmtId="0">
      <sharedItems/>
    </cacheField>
    <cacheField name="NAME SP" numFmtId="0">
      <sharedItems containsBlank="1"/>
    </cacheField>
    <cacheField name="ID SP" numFmtId="0">
      <sharedItems containsString="0" containsBlank="1" containsNumber="1" containsInteger="1" minValue="1" maxValue="84"/>
    </cacheField>
    <cacheField name="NAME IP" numFmtId="0">
      <sharedItems containsBlank="1"/>
    </cacheField>
    <cacheField name="ID IP" numFmtId="0">
      <sharedItems containsString="0" containsBlank="1" containsNumber="1" containsInteger="1" minValue="1" maxValue="58"/>
    </cacheField>
    <cacheField name="SP" numFmtId="0">
      <sharedItems containsBlank="1"/>
    </cacheField>
    <cacheField name="IP" numFmtId="0">
      <sharedItems containsBlank="1"/>
    </cacheField>
    <cacheField name="DEVICE" numFmtId="0">
      <sharedItems count="7">
        <s v="FMS2"/>
        <s v="PTT1"/>
        <s v="ULTD1"/>
        <s v="ULTD2"/>
        <s v="PTT3"/>
        <s v="FMS1"/>
        <s v="PTT2"/>
      </sharedItems>
    </cacheField>
    <cacheField name="STDA/LNKD" numFmtId="0">
      <sharedItems/>
    </cacheField>
    <cacheField name="SCENARIO" numFmtId="0">
      <sharedItems/>
    </cacheField>
    <cacheField name="CGF IP(s)" numFmtId="0">
      <sharedItems containsBlank="1"/>
    </cacheField>
    <cacheField name="LNKD WITH ID(s)" numFmtId="0">
      <sharedItems containsBlank="1" containsMixedTypes="1" containsNumber="1" containsInteger="1" minValue="12420" maxValue="16921"/>
    </cacheField>
    <cacheField name="SYLLABUS NO" numFmtId="0">
      <sharedItems/>
    </cacheField>
    <cacheField name="PLD START" numFmtId="0">
      <sharedItems containsDate="1" containsMixedTypes="1" minDate="1899-12-30T05:30:00" maxDate="1899-12-30T16:35:00"/>
    </cacheField>
    <cacheField name="PLD STOP" numFmtId="0">
      <sharedItems containsDate="1" containsMixedTypes="1" minDate="1899-12-30T06:30:00" maxDate="1899-12-30T17:30:00"/>
    </cacheField>
    <cacheField name="PLD DURATION" numFmtId="169">
      <sharedItems containsSemiMixedTypes="0" containsNonDate="0" containsDate="1" containsString="0" minDate="1899-12-30T00:30:00" maxDate="1899-12-30T01:10:00"/>
    </cacheField>
    <cacheField name="ACT START" numFmtId="0">
      <sharedItems containsDate="1" containsBlank="1" containsMixedTypes="1" minDate="1899-12-30T05:30:00" maxDate="1899-12-30T16:45:00"/>
    </cacheField>
    <cacheField name="ACT STOP" numFmtId="0">
      <sharedItems containsDate="1" containsBlank="1" containsMixedTypes="1" minDate="1899-12-30T06:10:00" maxDate="1899-12-30T17:30:00"/>
    </cacheField>
    <cacheField name="ACT DURATION" numFmtId="169">
      <sharedItems containsDate="1" containsBlank="1" containsMixedTypes="1" minDate="1899-12-30T00:00:00" maxDate="1899-12-30T01:45:00"/>
    </cacheField>
    <cacheField name="OUTCOME" numFmtId="0">
      <sharedItems containsBlank="1"/>
    </cacheField>
    <cacheField name="DEVIATION"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brizio Satta" refreshedDate="45883.645356134257" createdVersion="8" refreshedVersion="8" minRefreshableVersion="3" recordCount="4509" xr:uid="{00000000-000A-0000-FFFF-FFFF01000000}">
  <cacheSource type="worksheet">
    <worksheetSource name="Tabella2[[Date]:[DNCO]]"/>
  </cacheSource>
  <cacheFields count="37">
    <cacheField name="Date" numFmtId="164">
      <sharedItems containsSemiMixedTypes="0" containsNonDate="0" containsDate="1" containsString="0" minDate="2025-01-02T00:00:00" maxDate="2025-08-19T00:00:00" count="155">
        <d v="2025-01-02T00:00:00"/>
        <d v="2025-01-03T00:00:00"/>
        <d v="2025-01-07T00:00:00"/>
        <d v="2025-01-08T00:00:00"/>
        <d v="2025-01-09T00:00:00"/>
        <d v="2025-01-10T00:00:00"/>
        <d v="2025-01-13T00:00:00"/>
        <d v="2025-01-14T00:00:00"/>
        <d v="2025-01-15T00:00:00"/>
        <d v="2025-01-16T00:00:00"/>
        <d v="2025-01-17T00:00:00"/>
        <d v="2025-01-21T00:00:00"/>
        <d v="2025-01-22T00:00:00"/>
        <d v="2025-01-23T00:00:00"/>
        <d v="2025-01-27T00:00:00"/>
        <d v="2025-01-28T00:00:00"/>
        <d v="2025-01-29T00:00:00"/>
        <d v="2025-01-30T00:00:00"/>
        <d v="2025-02-04T00:00:00"/>
        <d v="2025-02-06T00:00:00"/>
        <d v="2025-02-10T00:00:00"/>
        <d v="2025-02-11T00:00:00"/>
        <d v="2025-02-12T00:00:00"/>
        <d v="2025-02-13T00:00:00"/>
        <d v="2025-02-17T00:00:00"/>
        <d v="2025-02-19T00:00:00"/>
        <d v="2025-02-24T00:00:00"/>
        <d v="2025-02-25T00:00:00"/>
        <d v="2025-02-28T00:00:00"/>
        <d v="2025-03-03T00:00:00"/>
        <d v="2025-03-04T00:00:00"/>
        <d v="2025-03-07T00:00:00"/>
        <d v="2025-03-12T00:00:00"/>
        <d v="2025-03-14T00:00:00"/>
        <d v="2025-03-20T00:00:00"/>
        <d v="2025-03-21T00:00:00"/>
        <d v="2025-03-24T00:00:00"/>
        <d v="2025-03-25T00:00:00"/>
        <d v="2025-03-26T00:00:00"/>
        <d v="2025-03-27T00:00:00"/>
        <d v="2025-03-28T00:00:00"/>
        <d v="2025-03-31T00:00:00"/>
        <d v="2025-04-01T00:00:00"/>
        <d v="2025-04-02T00:00:00"/>
        <d v="2025-04-03T00:00:00"/>
        <d v="2025-04-04T00:00:00"/>
        <d v="2025-04-07T00:00:00"/>
        <d v="2025-04-10T00:00:00"/>
        <d v="2025-04-11T00:00:00"/>
        <d v="2025-04-14T00:00:00"/>
        <d v="2025-04-15T00:00:00"/>
        <d v="2025-04-22T00:00:00"/>
        <d v="2025-04-23T00:00:00"/>
        <d v="2025-04-24T00:00:00"/>
        <d v="2025-04-30T00:00:00"/>
        <d v="2025-05-05T00:00:00"/>
        <d v="2025-05-06T00:00:00"/>
        <d v="2025-05-08T00:00:00"/>
        <d v="2025-05-09T00:00:00"/>
        <d v="2025-05-12T00:00:00"/>
        <d v="2025-05-13T00:00:00"/>
        <d v="2025-05-14T00:00:00"/>
        <d v="2025-05-15T00:00:00"/>
        <d v="2025-05-19T00:00:00"/>
        <d v="2025-06-06T00:00:00"/>
        <d v="2025-06-10T00:00:00"/>
        <d v="2025-06-11T00:00:00"/>
        <d v="2025-06-12T00:00:00"/>
        <d v="2025-06-13T00:00:00"/>
        <d v="2025-06-16T00:00:00"/>
        <d v="2025-06-17T00:00:00"/>
        <d v="2025-06-18T00:00:00"/>
        <d v="2025-06-19T00:00:00"/>
        <d v="2025-06-27T00:00:00"/>
        <d v="2025-06-30T00:00:00"/>
        <d v="2025-07-01T00:00:00"/>
        <d v="2025-07-02T00:00:00"/>
        <d v="2025-07-03T00:00:00"/>
        <d v="2025-07-04T00:00:00"/>
        <d v="2025-01-20T00:00:00"/>
        <d v="2025-01-24T00:00:00"/>
        <d v="2025-01-31T00:00:00"/>
        <d v="2025-02-05T00:00:00"/>
        <d v="2025-02-07T00:00:00"/>
        <d v="2025-02-14T00:00:00"/>
        <d v="2025-02-18T00:00:00"/>
        <d v="2025-02-20T00:00:00"/>
        <d v="2025-02-21T00:00:00"/>
        <d v="2025-02-26T00:00:00"/>
        <d v="2025-02-27T00:00:00"/>
        <d v="2025-03-05T00:00:00"/>
        <d v="2025-03-06T00:00:00"/>
        <d v="2025-03-10T00:00:00"/>
        <d v="2025-03-11T00:00:00"/>
        <d v="2025-03-13T00:00:00"/>
        <d v="2025-03-17T00:00:00"/>
        <d v="2025-03-18T00:00:00"/>
        <d v="2025-03-19T00:00:00"/>
        <d v="2025-04-08T00:00:00"/>
        <d v="2025-04-09T00:00:00"/>
        <d v="2025-04-16T00:00:00"/>
        <d v="2025-04-17T00:00:00"/>
        <d v="2025-04-18T00:00:00"/>
        <d v="2025-04-28T00:00:00"/>
        <d v="2025-04-29T00:00:00"/>
        <d v="2025-05-07T00:00:00"/>
        <d v="2025-05-16T00:00:00"/>
        <d v="2025-05-20T00:00:00"/>
        <d v="2025-05-21T00:00:00"/>
        <d v="2025-05-22T00:00:00"/>
        <d v="2025-05-23T00:00:00"/>
        <d v="2025-05-26T00:00:00"/>
        <d v="2025-05-27T00:00:00"/>
        <d v="2025-05-28T00:00:00"/>
        <d v="2025-05-29T00:00:00"/>
        <d v="2025-05-30T00:00:00"/>
        <d v="2025-06-03T00:00:00"/>
        <d v="2025-06-04T00:00:00"/>
        <d v="2025-06-05T00:00:00"/>
        <d v="2025-06-09T00:00:00"/>
        <d v="2025-06-20T00:00:00"/>
        <d v="2025-06-23T00:00:00"/>
        <d v="2025-06-24T00:00:00"/>
        <d v="2025-06-25T00:00:00"/>
        <d v="2025-06-26T00:00:00"/>
        <d v="2025-07-07T00:00:00"/>
        <d v="2025-07-08T00:00:00"/>
        <d v="2025-07-10T00:00:00"/>
        <d v="2025-07-11T00:00:00"/>
        <d v="2025-07-09T00:00:00"/>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8T00:00:00"/>
      </sharedItems>
      <fieldGroup par="36" base="0">
        <rangePr groupBy="days" startDate="2025-01-02T00:00:00" endDate="2025-08-19T00:00:00"/>
        <groupItems count="368">
          <s v="&lt;02/01/2025"/>
          <s v="01-gen"/>
          <s v="02-gen"/>
          <s v="03-gen"/>
          <s v="04-gen"/>
          <s v="05-gen"/>
          <s v="06-gen"/>
          <s v="07-gen"/>
          <s v="08-gen"/>
          <s v="09-gen"/>
          <s v="10-gen"/>
          <s v="11-gen"/>
          <s v="12-gen"/>
          <s v="13-gen"/>
          <s v="14-gen"/>
          <s v="15-gen"/>
          <s v="16-gen"/>
          <s v="17-gen"/>
          <s v="18-gen"/>
          <s v="19-gen"/>
          <s v="20-gen"/>
          <s v="21-gen"/>
          <s v="22-gen"/>
          <s v="23-gen"/>
          <s v="24-gen"/>
          <s v="25-gen"/>
          <s v="26-gen"/>
          <s v="27-gen"/>
          <s v="28-gen"/>
          <s v="29-gen"/>
          <s v="30-gen"/>
          <s v="31-ge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g"/>
          <s v="02-mag"/>
          <s v="03-mag"/>
          <s v="04-mag"/>
          <s v="05-mag"/>
          <s v="06-mag"/>
          <s v="07-mag"/>
          <s v="08-mag"/>
          <s v="09-mag"/>
          <s v="10-mag"/>
          <s v="11-mag"/>
          <s v="12-mag"/>
          <s v="13-mag"/>
          <s v="14-mag"/>
          <s v="15-mag"/>
          <s v="16-mag"/>
          <s v="17-mag"/>
          <s v="18-mag"/>
          <s v="19-mag"/>
          <s v="20-mag"/>
          <s v="21-mag"/>
          <s v="22-mag"/>
          <s v="23-mag"/>
          <s v="24-mag"/>
          <s v="25-mag"/>
          <s v="26-mag"/>
          <s v="27-mag"/>
          <s v="28-mag"/>
          <s v="29-mag"/>
          <s v="30-mag"/>
          <s v="31-mag"/>
          <s v="01-giu"/>
          <s v="02-giu"/>
          <s v="03-giu"/>
          <s v="04-giu"/>
          <s v="05-giu"/>
          <s v="06-giu"/>
          <s v="07-giu"/>
          <s v="08-giu"/>
          <s v="09-giu"/>
          <s v="10-giu"/>
          <s v="11-giu"/>
          <s v="12-giu"/>
          <s v="13-giu"/>
          <s v="14-giu"/>
          <s v="15-giu"/>
          <s v="16-giu"/>
          <s v="17-giu"/>
          <s v="18-giu"/>
          <s v="19-giu"/>
          <s v="20-giu"/>
          <s v="21-giu"/>
          <s v="22-giu"/>
          <s v="23-giu"/>
          <s v="24-giu"/>
          <s v="25-giu"/>
          <s v="26-giu"/>
          <s v="27-giu"/>
          <s v="28-giu"/>
          <s v="29-giu"/>
          <s v="30-giu"/>
          <s v="01-lug"/>
          <s v="02-lug"/>
          <s v="03-lug"/>
          <s v="04-lug"/>
          <s v="05-lug"/>
          <s v="06-lug"/>
          <s v="07-lug"/>
          <s v="08-lug"/>
          <s v="09-lug"/>
          <s v="10-lug"/>
          <s v="11-lug"/>
          <s v="12-lug"/>
          <s v="13-lug"/>
          <s v="14-lug"/>
          <s v="15-lug"/>
          <s v="16-lug"/>
          <s v="17-lug"/>
          <s v="18-lug"/>
          <s v="19-lug"/>
          <s v="20-lug"/>
          <s v="21-lug"/>
          <s v="22-lug"/>
          <s v="23-lug"/>
          <s v="24-lug"/>
          <s v="25-lug"/>
          <s v="26-lug"/>
          <s v="27-lug"/>
          <s v="28-lug"/>
          <s v="29-lug"/>
          <s v="30-lug"/>
          <s v="31-lug"/>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tt"/>
          <s v="02-ott"/>
          <s v="03-ott"/>
          <s v="04-ott"/>
          <s v="05-ott"/>
          <s v="06-ott"/>
          <s v="07-ott"/>
          <s v="08-ott"/>
          <s v="09-ott"/>
          <s v="10-ott"/>
          <s v="11-ott"/>
          <s v="12-ott"/>
          <s v="13-ott"/>
          <s v="14-ott"/>
          <s v="15-ott"/>
          <s v="16-ott"/>
          <s v="17-ott"/>
          <s v="18-ott"/>
          <s v="19-ott"/>
          <s v="20-ott"/>
          <s v="21-ott"/>
          <s v="22-ott"/>
          <s v="23-ott"/>
          <s v="24-ott"/>
          <s v="25-ott"/>
          <s v="26-ott"/>
          <s v="27-ott"/>
          <s v="28-ott"/>
          <s v="29-ott"/>
          <s v="30-ott"/>
          <s v="31-ot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9/08/2025"/>
        </groupItems>
      </fieldGroup>
    </cacheField>
    <cacheField name="Week" numFmtId="0">
      <sharedItems containsSemiMixedTypes="0" containsString="0" containsNumber="1" containsInteger="1" minValue="1" maxValue="34"/>
    </cacheField>
    <cacheField name="CLASS" numFmtId="0">
      <sharedItems/>
    </cacheField>
    <cacheField name="NAME SP" numFmtId="0">
      <sharedItems containsBlank="1"/>
    </cacheField>
    <cacheField name="ID SP" numFmtId="0">
      <sharedItems containsString="0" containsBlank="1" containsNumber="1" containsInteger="1" minValue="1" maxValue="84"/>
    </cacheField>
    <cacheField name="NAME IP" numFmtId="0">
      <sharedItems containsBlank="1"/>
    </cacheField>
    <cacheField name="ID IP" numFmtId="0">
      <sharedItems containsString="0" containsBlank="1" containsNumber="1" containsInteger="1" minValue="1" maxValue="58"/>
    </cacheField>
    <cacheField name="SP" numFmtId="0">
      <sharedItems containsBlank="1"/>
    </cacheField>
    <cacheField name="IP" numFmtId="0">
      <sharedItems containsBlank="1"/>
    </cacheField>
    <cacheField name="DEVICE" numFmtId="0">
      <sharedItems count="7">
        <s v="FMS2"/>
        <s v="PTT1"/>
        <s v="ULTD1"/>
        <s v="ULTD2"/>
        <s v="PTT3"/>
        <s v="FMS1"/>
        <s v="PTT2"/>
      </sharedItems>
    </cacheField>
    <cacheField name="STDA/LNKD" numFmtId="0">
      <sharedItems/>
    </cacheField>
    <cacheField name="SCENARIO" numFmtId="0">
      <sharedItems/>
    </cacheField>
    <cacheField name="CGF IP(s)" numFmtId="0">
      <sharedItems containsBlank="1"/>
    </cacheField>
    <cacheField name="LNKD WITH ID(s)" numFmtId="0">
      <sharedItems containsBlank="1" containsMixedTypes="1" containsNumber="1" containsInteger="1" minValue="12420" maxValue="16921"/>
    </cacheField>
    <cacheField name="SYLLABUS NO" numFmtId="0">
      <sharedItems/>
    </cacheField>
    <cacheField name="PLD START" numFmtId="0">
      <sharedItems containsDate="1" containsMixedTypes="1" minDate="1899-12-30T05:30:00" maxDate="1899-12-30T16:35:00"/>
    </cacheField>
    <cacheField name="PLD STOP" numFmtId="0">
      <sharedItems containsDate="1" containsMixedTypes="1" minDate="1899-12-30T06:30:00" maxDate="1899-12-30T17:30:00"/>
    </cacheField>
    <cacheField name="PLD DURATION" numFmtId="169">
      <sharedItems containsSemiMixedTypes="0" containsNonDate="0" containsDate="1" containsString="0" minDate="1899-12-30T00:30:00" maxDate="1899-12-30T01:10:00"/>
    </cacheField>
    <cacheField name="ACT START" numFmtId="0">
      <sharedItems containsDate="1" containsBlank="1" containsMixedTypes="1" minDate="1899-12-30T05:30:00" maxDate="1899-12-30T16:45:00"/>
    </cacheField>
    <cacheField name="ACT STOP" numFmtId="0">
      <sharedItems containsDate="1" containsBlank="1" containsMixedTypes="1" minDate="1899-12-30T06:10:00" maxDate="1899-12-30T17:30:00"/>
    </cacheField>
    <cacheField name="ACT DURATION" numFmtId="169">
      <sharedItems containsDate="1" containsBlank="1" containsMixedTypes="1" minDate="1899-12-30T00:00:00" maxDate="1899-12-30T01:45:00"/>
    </cacheField>
    <cacheField name="OUTCOME" numFmtId="0">
      <sharedItems containsBlank="1"/>
    </cacheField>
    <cacheField name="DEVIATION" numFmtId="0">
      <sharedItems containsBlank="1"/>
    </cacheField>
    <cacheField name="NOTES" numFmtId="0">
      <sharedItems containsBlank="1" longText="1"/>
    </cacheField>
    <cacheField name="Quarterly" numFmtId="0">
      <sharedItems containsDate="1" containsBlank="1" containsMixedTypes="1" minDate="1899-12-30T07:00:00" maxDate="1899-12-30T07:00:00"/>
    </cacheField>
    <cacheField name="Year" numFmtId="0">
      <sharedItems containsDate="1" containsBlank="1" containsMixedTypes="1" minDate="1899-12-31T00:00:00" maxDate="1899-12-31T03:45:03"/>
    </cacheField>
    <cacheField name="Scheduled" numFmtId="0">
      <sharedItems containsDate="1" containsString="0" containsBlank="1" containsMixedTypes="1" minDate="1899-12-31T00:00:00" maxDate="1899-12-30T00:00:00"/>
    </cacheField>
    <cacheField name="CounterAccomplished" numFmtId="0">
      <sharedItems containsString="0" containsBlank="1" containsNumber="1" containsInteger="1" minValue="0" maxValue="1"/>
    </cacheField>
    <cacheField name="Student" numFmtId="0">
      <sharedItems containsNonDate="0" containsString="0" containsBlank="1"/>
    </cacheField>
    <cacheField name="ULTD1" numFmtId="0">
      <sharedItems containsNonDate="0" containsString="0" containsBlank="1"/>
    </cacheField>
    <cacheField name="ULTD2" numFmtId="0">
      <sharedItems containsBlank="1"/>
    </cacheField>
    <cacheField name="PTT3" numFmtId="0">
      <sharedItems containsBlank="1"/>
    </cacheField>
    <cacheField name="ULTD" numFmtId="0">
      <sharedItems containsDate="1" containsBlank="1" containsMixedTypes="1" minDate="1899-12-30T00:00:00" maxDate="1899-12-31T00:00:00"/>
    </cacheField>
    <cacheField name="PTT" numFmtId="0">
      <sharedItems containsNonDate="0" containsString="0" containsBlank="1"/>
    </cacheField>
    <cacheField name="DNCO" numFmtId="0">
      <sharedItems containsString="0" containsBlank="1" containsNumber="1" containsInteger="1" minValue="0" maxValue="1"/>
    </cacheField>
    <cacheField name="DNCO2" numFmtId="0" formula=" IF(#NAME?=&quot;DNCO&quot;,1,0)" databaseField="0"/>
    <cacheField name="Mesi" numFmtId="0" databaseField="0">
      <fieldGroup base="0">
        <rangePr groupBy="months" startDate="2025-01-02T00:00:00" endDate="2025-08-19T00:00:00"/>
        <groupItems count="14">
          <s v="&lt;02/01/2025"/>
          <s v="gen"/>
          <s v="feb"/>
          <s v="mar"/>
          <s v="apr"/>
          <s v="mag"/>
          <s v="giu"/>
          <s v="lug"/>
          <s v="ago"/>
          <s v="set"/>
          <s v="ott"/>
          <s v="nov"/>
          <s v="dic"/>
          <s v="&gt;19/08/2025"/>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brizio Satta" refreshedDate="45883.645354629632" createdVersion="8" refreshedVersion="8" minRefreshableVersion="3" recordCount="4509" xr:uid="{00000000-000A-0000-FFFF-FFFF02000000}">
  <cacheSource type="worksheet">
    <worksheetSource name="Tabella2[[Date]:[ULTD2]]"/>
  </cacheSource>
  <cacheFields count="33">
    <cacheField name="Date" numFmtId="164">
      <sharedItems containsSemiMixedTypes="0" containsNonDate="0" containsDate="1" containsString="0" minDate="2024-01-08T00:00:00" maxDate="2025-08-19T00:00:00" count="387">
        <d v="2025-01-02T00:00:00"/>
        <d v="2025-01-03T00:00:00"/>
        <d v="2025-01-07T00:00:00"/>
        <d v="2025-01-08T00:00:00"/>
        <d v="2025-01-09T00:00:00"/>
        <d v="2025-01-10T00:00:00"/>
        <d v="2025-01-13T00:00:00"/>
        <d v="2025-01-14T00:00:00"/>
        <d v="2025-01-15T00:00:00"/>
        <d v="2025-01-16T00:00:00"/>
        <d v="2025-01-17T00:00:00"/>
        <d v="2025-01-21T00:00:00"/>
        <d v="2025-01-22T00:00:00"/>
        <d v="2025-01-23T00:00:00"/>
        <d v="2025-01-27T00:00:00"/>
        <d v="2025-01-28T00:00:00"/>
        <d v="2025-01-29T00:00:00"/>
        <d v="2025-01-30T00:00:00"/>
        <d v="2025-02-04T00:00:00"/>
        <d v="2025-02-06T00:00:00"/>
        <d v="2025-02-10T00:00:00"/>
        <d v="2025-02-11T00:00:00"/>
        <d v="2025-02-12T00:00:00"/>
        <d v="2025-02-13T00:00:00"/>
        <d v="2025-02-17T00:00:00"/>
        <d v="2025-02-19T00:00:00"/>
        <d v="2025-02-24T00:00:00"/>
        <d v="2025-02-25T00:00:00"/>
        <d v="2025-02-28T00:00:00"/>
        <d v="2025-03-03T00:00:00"/>
        <d v="2025-03-04T00:00:00"/>
        <d v="2025-03-07T00:00:00"/>
        <d v="2025-03-12T00:00:00"/>
        <d v="2025-03-14T00:00:00"/>
        <d v="2025-03-20T00:00:00"/>
        <d v="2025-03-21T00:00:00"/>
        <d v="2025-03-24T00:00:00"/>
        <d v="2025-03-25T00:00:00"/>
        <d v="2025-03-26T00:00:00"/>
        <d v="2025-03-27T00:00:00"/>
        <d v="2025-03-28T00:00:00"/>
        <d v="2025-03-31T00:00:00"/>
        <d v="2025-04-01T00:00:00"/>
        <d v="2025-04-02T00:00:00"/>
        <d v="2025-04-03T00:00:00"/>
        <d v="2025-04-04T00:00:00"/>
        <d v="2025-04-07T00:00:00"/>
        <d v="2025-04-10T00:00:00"/>
        <d v="2025-04-11T00:00:00"/>
        <d v="2025-04-14T00:00:00"/>
        <d v="2025-04-15T00:00:00"/>
        <d v="2025-04-22T00:00:00"/>
        <d v="2025-04-23T00:00:00"/>
        <d v="2025-04-24T00:00:00"/>
        <d v="2025-04-30T00:00:00"/>
        <d v="2025-05-05T00:00:00"/>
        <d v="2025-05-06T00:00:00"/>
        <d v="2025-05-08T00:00:00"/>
        <d v="2025-05-09T00:00:00"/>
        <d v="2025-05-12T00:00:00"/>
        <d v="2025-05-13T00:00:00"/>
        <d v="2025-05-14T00:00:00"/>
        <d v="2025-05-15T00:00:00"/>
        <d v="2025-05-19T00:00:00"/>
        <d v="2025-06-06T00:00:00"/>
        <d v="2025-06-10T00:00:00"/>
        <d v="2025-06-11T00:00:00"/>
        <d v="2025-06-12T00:00:00"/>
        <d v="2025-06-13T00:00:00"/>
        <d v="2025-06-16T00:00:00"/>
        <d v="2025-06-17T00:00:00"/>
        <d v="2025-06-18T00:00:00"/>
        <d v="2025-06-19T00:00:00"/>
        <d v="2025-06-27T00:00:00"/>
        <d v="2025-06-30T00:00:00"/>
        <d v="2025-07-01T00:00:00"/>
        <d v="2025-07-02T00:00:00"/>
        <d v="2025-07-03T00:00:00"/>
        <d v="2025-07-04T00:00:00"/>
        <d v="2025-01-20T00:00:00"/>
        <d v="2025-01-24T00:00:00"/>
        <d v="2025-01-31T00:00:00"/>
        <d v="2025-02-05T00:00:00"/>
        <d v="2025-02-07T00:00:00"/>
        <d v="2025-02-14T00:00:00"/>
        <d v="2025-02-18T00:00:00"/>
        <d v="2025-02-20T00:00:00"/>
        <d v="2025-02-21T00:00:00"/>
        <d v="2025-02-26T00:00:00"/>
        <d v="2025-02-27T00:00:00"/>
        <d v="2025-03-05T00:00:00"/>
        <d v="2025-03-06T00:00:00"/>
        <d v="2025-03-10T00:00:00"/>
        <d v="2025-03-11T00:00:00"/>
        <d v="2025-03-13T00:00:00"/>
        <d v="2025-03-17T00:00:00"/>
        <d v="2025-03-18T00:00:00"/>
        <d v="2025-03-19T00:00:00"/>
        <d v="2025-04-08T00:00:00"/>
        <d v="2025-04-09T00:00:00"/>
        <d v="2025-04-16T00:00:00"/>
        <d v="2025-04-17T00:00:00"/>
        <d v="2025-04-18T00:00:00"/>
        <d v="2025-04-28T00:00:00"/>
        <d v="2025-04-29T00:00:00"/>
        <d v="2025-05-07T00:00:00"/>
        <d v="2025-05-16T00:00:00"/>
        <d v="2025-05-20T00:00:00"/>
        <d v="2025-05-21T00:00:00"/>
        <d v="2025-05-22T00:00:00"/>
        <d v="2025-05-23T00:00:00"/>
        <d v="2025-05-26T00:00:00"/>
        <d v="2025-05-27T00:00:00"/>
        <d v="2025-05-28T00:00:00"/>
        <d v="2025-05-29T00:00:00"/>
        <d v="2025-05-30T00:00:00"/>
        <d v="2025-06-03T00:00:00"/>
        <d v="2025-06-04T00:00:00"/>
        <d v="2025-06-05T00:00:00"/>
        <d v="2025-06-09T00:00:00"/>
        <d v="2025-06-20T00:00:00"/>
        <d v="2025-06-23T00:00:00"/>
        <d v="2025-06-24T00:00:00"/>
        <d v="2025-06-25T00:00:00"/>
        <d v="2025-06-26T00:00:00"/>
        <d v="2025-07-07T00:00:00"/>
        <d v="2025-07-08T00:00:00"/>
        <d v="2025-07-10T00:00:00"/>
        <d v="2025-07-11T00:00:00"/>
        <d v="2025-07-09T00:00:00"/>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8T00:00:00"/>
        <d v="2024-07-17T00:00:00" u="1"/>
        <d v="2024-01-18T00:00:00" u="1"/>
        <d v="2024-08-22T00:00:00" u="1"/>
        <d v="2024-12-04T00:00:00" u="1"/>
        <d v="2024-02-23T00:00:00" u="1"/>
        <d v="2024-06-05T00:00:00" u="1"/>
        <d v="2024-09-27T00:00:00" u="1"/>
        <d v="2024-11-18T00:00:00" u="1"/>
        <d v="2024-03-28T00:00:00" u="1"/>
        <d v="2024-07-10T00:00:00" u="1"/>
        <d v="2024-01-11T00:00:00" u="1"/>
        <d v="2024-06-24T00:00:00" u="1"/>
        <d v="2024-02-16T00:00:00" u="1"/>
        <d v="2024-07-29T00:00:00" u="1"/>
        <d v="2024-09-20T00:00:00" u="1"/>
        <d v="2024-11-11T00:00:00" u="1"/>
        <d v="2024-01-30T00:00:00" u="1"/>
        <d v="2024-03-21T00:00:00" u="1"/>
        <d v="2024-07-03T00:00:00" u="1"/>
        <d v="2024-10-25T00:00:00" u="1"/>
        <d v="2024-04-26T00:00:00" u="1"/>
        <d v="2024-06-17T00:00:00" u="1"/>
        <d v="2024-08-08T00:00:00" u="1"/>
        <d v="2024-02-09T00:00:00" u="1"/>
        <d v="2024-05-31T00:00:00" u="1"/>
        <d v="2024-07-22T00:00:00" u="1"/>
        <d v="2024-09-13T00:00:00" u="1"/>
        <d v="2024-11-04T00:00:00" u="1"/>
        <d v="2024-01-23T00:00:00" u="1"/>
        <d v="2024-03-14T00:00:00" u="1"/>
        <d v="2024-08-27T00:00:00" u="1"/>
        <d v="2024-10-18T00:00:00" u="1"/>
        <d v="2024-02-28T00:00:00" u="1"/>
        <d v="2024-04-19T00:00:00" u="1"/>
        <d v="2024-06-10T00:00:00" u="1"/>
        <d v="2024-08-01T00:00:00" u="1"/>
        <d v="2024-02-02T00:00:00" u="1"/>
        <d v="2024-05-24T00:00:00" u="1"/>
        <d v="2024-07-15T00:00:00" u="1"/>
        <d v="2024-09-06T00:00:00" u="1"/>
        <d v="2024-01-16T00:00:00" u="1"/>
        <d v="2024-03-07T00:00:00" u="1"/>
        <d v="2024-08-20T00:00:00" u="1"/>
        <d v="2024-10-11T00:00:00" u="1"/>
        <d v="2024-12-02T00:00:00" u="1"/>
        <d v="2024-02-21T00:00:00" u="1"/>
        <d v="2024-04-12T00:00:00" u="1"/>
        <d v="2024-06-03T00:00:00" u="1"/>
        <d v="2024-09-25T00:00:00" u="1"/>
        <d v="2024-03-26T00:00:00" u="1"/>
        <d v="2024-05-17T00:00:00" u="1"/>
        <d v="2024-07-08T00:00:00" u="1"/>
        <d v="2024-10-30T00:00:00" u="1"/>
        <d v="2024-01-09T00:00:00" u="1"/>
        <d v="2024-08-13T00:00:00" u="1"/>
        <d v="2024-10-04T00:00:00" u="1"/>
        <d v="2024-02-14T00:00:00" u="1"/>
        <d v="2024-04-05T00:00:00" u="1"/>
        <d v="2024-09-18T00:00:00" u="1"/>
        <d v="2024-03-19T00:00:00" u="1"/>
        <d v="2024-05-10T00:00:00" u="1"/>
        <d v="2024-07-01T00:00:00" u="1"/>
        <d v="2024-10-23T00:00:00" u="1"/>
        <d v="2024-04-24T00:00:00" u="1"/>
        <d v="2024-08-06T00:00:00" u="1"/>
        <d v="2024-11-28T00:00:00" u="1"/>
        <d v="2024-02-07T00:00:00" u="1"/>
        <d v="2024-05-29T00:00:00" u="1"/>
        <d v="2024-09-11T00:00:00" u="1"/>
        <d v="2024-03-12T00:00:00" u="1"/>
        <d v="2024-05-03T00:00:00" u="1"/>
        <d v="2024-10-16T00:00:00" u="1"/>
        <d v="2024-02-26T00:00:00" u="1"/>
        <d v="2024-04-17T00:00:00" u="1"/>
        <d v="2024-09-30T00:00:00" u="1"/>
        <d v="2024-11-21T00:00:00" u="1"/>
        <d v="2024-05-22T00:00:00" u="1"/>
        <d v="2024-09-04T00:00:00" u="1"/>
        <d v="2024-03-05T00:00:00" u="1"/>
        <d v="2024-06-27T00:00:00" u="1"/>
        <d v="2024-10-09T00:00:00" u="1"/>
        <d v="2024-02-19T00:00:00" u="1"/>
        <d v="2024-04-10T00:00:00" u="1"/>
        <d v="2024-09-23T00:00:00" u="1"/>
        <d v="2024-11-14T00:00:00" u="1"/>
        <d v="2024-05-15T00:00:00" u="1"/>
        <d v="2024-10-28T00:00:00" u="1"/>
        <d v="2024-04-29T00:00:00" u="1"/>
        <d v="2024-06-20T00:00:00" u="1"/>
        <d v="2024-10-02T00:00:00" u="1"/>
        <d v="2024-02-12T00:00:00" u="1"/>
        <d v="2024-04-03T00:00:00" u="1"/>
        <d v="2024-07-25T00:00:00" u="1"/>
        <d v="2024-09-16T00:00:00" u="1"/>
        <d v="2024-11-07T00:00:00" u="1"/>
        <d v="2024-01-26T00:00:00" u="1"/>
        <d v="2024-05-08T00:00:00" u="1"/>
        <d v="2024-10-21T00:00:00" u="1"/>
        <d v="2024-04-22T00:00:00" u="1"/>
        <d v="2024-06-13T00:00:00" u="1"/>
        <d v="2024-11-26T00:00:00" u="1"/>
        <d v="2024-02-05T00:00:00" u="1"/>
        <d v="2024-05-27T00:00:00" u="1"/>
        <d v="2024-07-18T00:00:00" u="1"/>
        <d v="2024-09-09T00:00:00" u="1"/>
        <d v="2024-01-19T00:00:00" u="1"/>
        <d v="2024-08-23T00:00:00" u="1"/>
        <d v="2024-10-14T00:00:00" u="1"/>
        <d v="2024-12-05T00:00:00" u="1"/>
        <d v="2024-04-15T00:00:00" u="1"/>
        <d v="2024-06-06T00:00:00" u="1"/>
        <d v="2024-11-19T00:00:00" u="1"/>
        <d v="2024-03-29T00:00:00" u="1"/>
        <d v="2024-05-20T00:00:00" u="1"/>
        <d v="2024-07-11T00:00:00" u="1"/>
        <d v="2024-09-02T00:00:00" u="1"/>
        <d v="2024-01-12T00:00:00" u="1"/>
        <d v="2024-06-25T00:00:00" u="1"/>
        <d v="2024-10-07T00:00:00" u="1"/>
        <d v="2024-04-08T00:00:00" u="1"/>
        <d v="2024-07-30T00:00:00" u="1"/>
        <d v="2024-11-12T00:00:00" u="1"/>
        <d v="2024-01-31T00:00:00" u="1"/>
        <d v="2024-03-22T00:00:00" u="1"/>
        <d v="2024-05-13T00:00:00" u="1"/>
        <d v="2024-07-04T00:00:00" u="1"/>
        <d v="2024-06-18T00:00:00" u="1"/>
        <d v="2024-08-09T00:00:00" u="1"/>
        <d v="2024-07-23T00:00:00" u="1"/>
        <d v="2024-11-05T00:00:00" u="1"/>
        <d v="2024-01-24T00:00:00" u="1"/>
        <d v="2024-03-15T00:00:00" u="1"/>
        <d v="2024-05-06T00:00:00" u="1"/>
        <d v="2024-08-28T00:00:00" u="1"/>
        <d v="2024-02-29T00:00:00" u="1"/>
        <d v="2024-06-11T00:00:00" u="1"/>
        <d v="2024-08-02T00:00:00" u="1"/>
        <d v="2024-07-16T00:00:00" u="1"/>
        <d v="2024-01-17T00:00:00" u="1"/>
        <d v="2024-03-08T00:00:00" u="1"/>
        <d v="2024-08-21T00:00:00" u="1"/>
        <d v="2024-12-03T00:00:00" u="1"/>
        <d v="2024-02-22T00:00:00" u="1"/>
        <d v="2024-06-04T00:00:00" u="1"/>
        <d v="2024-09-26T00:00:00" u="1"/>
        <d v="2024-03-27T00:00:00" u="1"/>
        <d v="2024-07-09T00:00:00" u="1"/>
        <d v="2024-10-31T00:00:00" u="1"/>
        <d v="2024-01-10T00:00:00" u="1"/>
        <d v="2024-03-01T00:00:00" u="1"/>
        <d v="2024-08-14T00:00:00" u="1"/>
        <d v="2024-02-15T00:00:00" u="1"/>
        <d v="2024-09-19T00:00:00" u="1"/>
        <d v="2024-01-29T00:00:00" u="1"/>
        <d v="2024-03-20T00:00:00" u="1"/>
        <d v="2024-07-02T00:00:00" u="1"/>
        <d v="2024-10-24T00:00:00" u="1"/>
        <d v="2024-08-07T00:00:00" u="1"/>
        <d v="2024-11-29T00:00:00" u="1"/>
        <d v="2024-02-08T00:00:00" u="1"/>
        <d v="2024-05-30T00:00:00" u="1"/>
        <d v="2024-09-12T00:00:00" u="1"/>
        <d v="2024-01-22T00:00:00" u="1"/>
        <d v="2024-03-13T00:00:00" u="1"/>
        <d v="2024-08-26T00:00:00" u="1"/>
        <d v="2024-10-17T00:00:00" u="1"/>
        <d v="2024-02-27T00:00:00" u="1"/>
        <d v="2024-04-18T00:00:00" u="1"/>
        <d v="2024-11-22T00:00:00" u="1"/>
        <d v="2024-02-01T00:00:00" u="1"/>
        <d v="2024-05-23T00:00:00" u="1"/>
        <d v="2024-09-05T00:00:00" u="1"/>
        <d v="2024-01-15T00:00:00" u="1"/>
        <d v="2024-03-06T00:00:00" u="1"/>
        <d v="2024-06-28T00:00:00" u="1"/>
        <d v="2024-08-19T00:00:00" u="1"/>
        <d v="2024-10-10T00:00:00" u="1"/>
        <d v="2024-02-20T00:00:00" u="1"/>
        <d v="2024-04-11T00:00:00" u="1"/>
        <d v="2024-09-24T00:00:00" u="1"/>
        <d v="2024-11-15T00:00:00" u="1"/>
        <d v="2024-03-25T00:00:00" u="1"/>
        <d v="2024-05-16T00:00:00" u="1"/>
        <d v="2024-10-29T00:00:00" u="1"/>
        <d v="2024-01-08T00:00:00" u="1"/>
        <d v="2024-04-30T00:00:00" u="1"/>
        <d v="2024-06-21T00:00:00" u="1"/>
        <d v="2024-08-12T00:00:00" u="1"/>
        <d v="2024-10-03T00:00:00" u="1"/>
        <d v="2024-02-13T00:00:00" u="1"/>
        <d v="2024-04-04T00:00:00" u="1"/>
        <d v="2024-07-26T00:00:00" u="1"/>
        <d v="2024-09-17T00:00:00" u="1"/>
        <d v="2024-11-08T00:00:00" u="1"/>
        <d v="2024-03-18T00:00:00" u="1"/>
        <d v="2024-05-09T00:00:00" u="1"/>
        <d v="2024-10-22T00:00:00" u="1"/>
        <d v="2024-04-23T00:00:00" u="1"/>
        <d v="2024-06-14T00:00:00" u="1"/>
        <d v="2024-08-05T00:00:00" u="1"/>
        <d v="2024-11-27T00:00:00" u="1"/>
        <d v="2024-02-06T00:00:00" u="1"/>
        <d v="2024-05-28T00:00:00" u="1"/>
        <d v="2024-07-19T00:00:00" u="1"/>
        <d v="2024-09-10T00:00:00" u="1"/>
        <d v="2024-03-11T00:00:00" u="1"/>
        <d v="2024-05-02T00:00:00" u="1"/>
        <d v="2024-10-15T00:00:00" u="1"/>
        <d v="2024-04-16T00:00:00" u="1"/>
        <d v="2024-06-07T00:00:00" u="1"/>
        <d v="2024-11-20T00:00:00" u="1"/>
        <d v="2024-05-21T00:00:00" u="1"/>
        <d v="2024-07-12T00:00:00" u="1"/>
        <d v="2024-09-03T00:00:00" u="1"/>
        <d v="2024-03-04T00:00:00" u="1"/>
        <d v="2024-06-26T00:00:00" u="1"/>
        <d v="2024-10-08T00:00:00" u="1"/>
        <d v="2024-04-09T00:00:00" u="1"/>
        <d v="2024-07-31T00:00:00" u="1"/>
        <d v="2024-11-13T00:00:00" u="1"/>
        <d v="2024-05-14T00:00:00" u="1"/>
        <d v="2024-07-05T00:00:00" u="1"/>
        <d v="2024-06-19T00:00:00" u="1"/>
        <d v="2024-10-01T00:00:00" u="1"/>
        <d v="2024-04-02T00:00:00" u="1"/>
        <d v="2024-07-24T00:00:00" u="1"/>
        <d v="2024-11-06T00:00:00" u="1"/>
        <d v="2024-01-25T00:00:00" u="1"/>
        <d v="2024-05-07T00:00:00" u="1"/>
        <d v="2024-08-29T00:00:00" u="1"/>
        <d v="2024-06-12T00:00:00" u="1"/>
        <d v="2024-11-25T00:00:00" u="1"/>
      </sharedItems>
    </cacheField>
    <cacheField name="Week" numFmtId="0">
      <sharedItems containsSemiMixedTypes="0" containsString="0" containsNumber="1" containsInteger="1" minValue="1" maxValue="34"/>
    </cacheField>
    <cacheField name="CLASS" numFmtId="0">
      <sharedItems/>
    </cacheField>
    <cacheField name="NAME SP" numFmtId="0">
      <sharedItems containsBlank="1"/>
    </cacheField>
    <cacheField name="ID SP" numFmtId="0">
      <sharedItems containsString="0" containsBlank="1" containsNumber="1" containsInteger="1" minValue="1" maxValue="84"/>
    </cacheField>
    <cacheField name="NAME IP" numFmtId="0">
      <sharedItems containsBlank="1"/>
    </cacheField>
    <cacheField name="ID IP" numFmtId="0">
      <sharedItems containsString="0" containsBlank="1" containsNumber="1" containsInteger="1" minValue="1" maxValue="58"/>
    </cacheField>
    <cacheField name="SP" numFmtId="0">
      <sharedItems containsBlank="1"/>
    </cacheField>
    <cacheField name="IP" numFmtId="0">
      <sharedItems containsBlank="1"/>
    </cacheField>
    <cacheField name="DEVICE" numFmtId="0">
      <sharedItems/>
    </cacheField>
    <cacheField name="STDA/LNKD" numFmtId="0">
      <sharedItems/>
    </cacheField>
    <cacheField name="SCENARIO" numFmtId="0">
      <sharedItems/>
    </cacheField>
    <cacheField name="CGF IP(s)" numFmtId="0">
      <sharedItems containsBlank="1"/>
    </cacheField>
    <cacheField name="LNKD WITH ID(s)" numFmtId="0">
      <sharedItems containsBlank="1" containsMixedTypes="1" containsNumber="1" containsInteger="1" minValue="12420" maxValue="16921"/>
    </cacheField>
    <cacheField name="SYLLABUS NO" numFmtId="0">
      <sharedItems/>
    </cacheField>
    <cacheField name="PLD START" numFmtId="0">
      <sharedItems containsDate="1" containsMixedTypes="1" minDate="1899-12-30T05:30:00" maxDate="1899-12-30T16:35:00"/>
    </cacheField>
    <cacheField name="PLD STOP" numFmtId="0">
      <sharedItems containsDate="1" containsMixedTypes="1" minDate="1899-12-30T06:30:00" maxDate="1899-12-30T17:30:00"/>
    </cacheField>
    <cacheField name="PLD DURATION" numFmtId="169">
      <sharedItems containsSemiMixedTypes="0" containsNonDate="0" containsDate="1" containsString="0" minDate="1899-12-30T00:30:00" maxDate="1899-12-30T01:10:00"/>
    </cacheField>
    <cacheField name="ACT START" numFmtId="0">
      <sharedItems containsDate="1" containsBlank="1" containsMixedTypes="1" minDate="1899-12-30T05:30:00" maxDate="1899-12-30T16:45:00"/>
    </cacheField>
    <cacheField name="ACT STOP" numFmtId="0">
      <sharedItems containsDate="1" containsBlank="1" containsMixedTypes="1" minDate="1899-12-30T06:10:00" maxDate="1899-12-30T17:30:00"/>
    </cacheField>
    <cacheField name="ACT DURATION" numFmtId="169">
      <sharedItems containsDate="1" containsBlank="1" containsMixedTypes="1" minDate="1899-12-30T00:00:00" maxDate="1899-12-30T01:45:00"/>
    </cacheField>
    <cacheField name="OUTCOME" numFmtId="0">
      <sharedItems containsBlank="1"/>
    </cacheField>
    <cacheField name="DEVIATION" numFmtId="0">
      <sharedItems containsBlank="1"/>
    </cacheField>
    <cacheField name="NOTES" numFmtId="0">
      <sharedItems containsBlank="1" longText="1"/>
    </cacheField>
    <cacheField name="Quarterly" numFmtId="0">
      <sharedItems containsDate="1" containsBlank="1" containsMixedTypes="1" minDate="1899-12-30T07:00:00" maxDate="1899-12-30T07:00:00"/>
    </cacheField>
    <cacheField name="Year" numFmtId="0">
      <sharedItems containsDate="1" containsBlank="1" containsMixedTypes="1" minDate="1899-12-31T00:00:00" maxDate="1899-12-31T03:45:03"/>
    </cacheField>
    <cacheField name="Scheduled" numFmtId="0">
      <sharedItems containsDate="1" containsString="0" containsBlank="1" containsMixedTypes="1" minDate="1899-12-31T00:00:00" maxDate="1899-12-30T00:00:00"/>
    </cacheField>
    <cacheField name="CounterAccomplished" numFmtId="0">
      <sharedItems containsString="0" containsBlank="1" containsNumber="1" containsInteger="1" minValue="0" maxValue="1"/>
    </cacheField>
    <cacheField name="Student" numFmtId="0">
      <sharedItems containsNonDate="0" containsString="0" containsBlank="1"/>
    </cacheField>
    <cacheField name="ULTD1" numFmtId="0">
      <sharedItems containsNonDate="0" containsString="0" containsBlank="1"/>
    </cacheField>
    <cacheField name="ULTD2" numFmtId="0">
      <sharedItems containsBlank="1"/>
    </cacheField>
    <cacheField name="Efficiency %" numFmtId="0" formula="CounterAccomplished/'PLD DURATION'" databaseField="0"/>
    <cacheField name="Efficiency" numFmtId="0" formula="CounterAccomplished/'PLD DURATION'"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4509">
  <r>
    <s v="12414"/>
    <x v="0"/>
    <x v="0"/>
    <s v="IFTS LIFT 24-01 QATAR"/>
    <s v="QATAR"/>
    <n v="42"/>
    <s v="ACS"/>
    <n v="12"/>
    <s v="X"/>
    <m/>
    <x v="0"/>
    <s v="STDA"/>
    <s v="DECI_STD_NVG"/>
    <m/>
    <m/>
    <s v="FMS R2RNVG01"/>
    <s v="09:30"/>
    <s v="10:30"/>
    <d v="1899-12-30T01:00:00"/>
    <m/>
    <m/>
    <s v=""/>
    <s v="RSLD"/>
    <s v="CD4"/>
  </r>
  <r>
    <n v="12415"/>
    <x v="0"/>
    <x v="0"/>
    <s v="IFTS LIFT 24-01 QATAR"/>
    <s v="QATAR"/>
    <n v="44"/>
    <s v="ACS"/>
    <n v="12"/>
    <s v="X"/>
    <m/>
    <x v="0"/>
    <s v="STDA"/>
    <s v="BRV_R2R_STD"/>
    <m/>
    <m/>
    <s v="PT BVR02"/>
    <s v="12:30"/>
    <s v="13:30"/>
    <d v="1899-12-30T01:00:00"/>
    <m/>
    <m/>
    <s v=""/>
    <s v="CANC"/>
    <s v="CD4"/>
  </r>
  <r>
    <n v="12416"/>
    <x v="0"/>
    <x v="0"/>
    <s v=" IFTS LIFT 24-03 QATAR"/>
    <s v="QATAR"/>
    <n v="60"/>
    <s v="ACS"/>
    <n v="30"/>
    <s v="X"/>
    <m/>
    <x v="1"/>
    <s v="STDA"/>
    <s v="DECI_STD"/>
    <m/>
    <m/>
    <s v="PT NIT01"/>
    <s v="12:30"/>
    <s v="13:30"/>
    <d v="1899-12-30T01:00:00"/>
    <m/>
    <m/>
    <s v=""/>
    <s v="CANC"/>
    <s v="CD2"/>
  </r>
  <r>
    <n v="12417"/>
    <x v="0"/>
    <x v="0"/>
    <s v="IFTS LIFT 24-01 QATAR"/>
    <s v="QATAR"/>
    <n v="44"/>
    <s v="ACS"/>
    <n v="12"/>
    <s v="X"/>
    <m/>
    <x v="1"/>
    <s v="STDA"/>
    <s v="BRV_R2R_STD"/>
    <m/>
    <m/>
    <s v="PT BVR02"/>
    <d v="1899-12-30T12:30:00"/>
    <d v="1899-12-30T13:30:00"/>
    <d v="1899-12-30T01:00:00"/>
    <d v="1899-12-30T12:30:00"/>
    <d v="1899-12-30T13:30:00"/>
    <d v="1899-12-30T01:00:00"/>
    <s v="DCO"/>
    <s v="N/A"/>
  </r>
  <r>
    <n v="12418"/>
    <x v="0"/>
    <x v="0"/>
    <s v=" IFTS LIFT 24-03 QATAR"/>
    <s v="QATAR"/>
    <n v="61"/>
    <s v="IFTS"/>
    <n v="5"/>
    <s v="X"/>
    <m/>
    <x v="2"/>
    <s v="STDA"/>
    <s v="DECI_STD"/>
    <m/>
    <m/>
    <s v="PT NIT01"/>
    <s v="07:00"/>
    <s v="08:00"/>
    <d v="1899-12-30T01:00:00"/>
    <m/>
    <m/>
    <s v=""/>
    <s v="RSLD"/>
    <s v="CD3"/>
  </r>
  <r>
    <n v="12419"/>
    <x v="0"/>
    <x v="0"/>
    <s v=" IFTS LIFT 24-03 QATAR"/>
    <s v="QATAR"/>
    <n v="61"/>
    <s v="IFTS"/>
    <n v="5"/>
    <s v="X"/>
    <m/>
    <x v="3"/>
    <s v="STDA"/>
    <s v="DECI_STD"/>
    <m/>
    <m/>
    <s v="PT NIT01"/>
    <s v="07:00"/>
    <s v="08:00"/>
    <d v="1899-12-30T01:00:00"/>
    <d v="1899-12-30T07:00:00"/>
    <d v="1899-12-30T08:00:00"/>
    <d v="1899-12-30T01:00:00"/>
    <s v="DCO"/>
    <s v="N/A"/>
  </r>
  <r>
    <n v="12420"/>
    <x v="1"/>
    <x v="0"/>
    <s v="IFTS LIFT 24-01 QATAR"/>
    <s v="QATAR"/>
    <n v="42"/>
    <s v="IFTS"/>
    <n v="22"/>
    <s v="X"/>
    <m/>
    <x v="0"/>
    <s v="STDA"/>
    <s v="DECI_STD_NVG"/>
    <m/>
    <m/>
    <s v="FMS R2RNVG01"/>
    <s v="09:30"/>
    <s v="10:30"/>
    <d v="1899-12-30T01:00:00"/>
    <d v="1899-12-30T09:30:00"/>
    <d v="1899-12-30T10:30:00"/>
    <d v="1899-12-30T01:00:00"/>
    <s v="DCO"/>
    <s v="N/A"/>
  </r>
  <r>
    <n v="12421"/>
    <x v="0"/>
    <x v="0"/>
    <s v="IP"/>
    <s v="Support QATAR"/>
    <m/>
    <s v="IFTS"/>
    <n v="3"/>
    <m/>
    <s v="X"/>
    <x v="4"/>
    <s v="NET"/>
    <s v="DECI_STD"/>
    <m/>
    <n v="12420"/>
    <s v="SUPP"/>
    <s v="09:30"/>
    <d v="1899-12-30T10:30:00"/>
    <d v="1899-12-30T01:00:00"/>
    <s v="09:30"/>
    <s v="10:30"/>
    <d v="1899-12-30T01:00:00"/>
    <s v="SDC"/>
    <s v="N/A"/>
  </r>
  <r>
    <n v="12422"/>
    <x v="2"/>
    <x v="1"/>
    <s v="LIFT IFTS 24-03 SAUDI"/>
    <s v="IFTS"/>
    <n v="45"/>
    <s v="ACS"/>
    <n v="12"/>
    <m/>
    <s v="X"/>
    <x v="5"/>
    <s v="NET"/>
    <s v="DECI_STD"/>
    <m/>
    <n v="12423"/>
    <s v="FMSC DBFM02"/>
    <s v="07:05"/>
    <s v="08:05"/>
    <d v="1899-12-30T01:00:00"/>
    <m/>
    <m/>
    <s v=""/>
    <s v="CANC"/>
    <s v="CD1"/>
  </r>
  <r>
    <n v="12423"/>
    <x v="2"/>
    <x v="1"/>
    <s v="LIFT IFTS 24-02 JPN"/>
    <s v="IFTS"/>
    <n v="34"/>
    <s v="ACS"/>
    <n v="9"/>
    <m/>
    <s v="X"/>
    <x v="5"/>
    <s v="NET"/>
    <s v="ATAG_DECI"/>
    <m/>
    <n v="12424"/>
    <s v="NET ATAG01"/>
    <s v="13:05"/>
    <s v="14:05"/>
    <d v="1899-12-30T01:00:00"/>
    <d v="1899-12-30T13:05:00"/>
    <d v="1899-12-30T14:05:00"/>
    <d v="1899-12-30T01:00:00"/>
    <s v="DCO"/>
    <s v="N/A"/>
  </r>
  <r>
    <n v="12424"/>
    <x v="3"/>
    <x v="1"/>
    <s v="LIFT IFTS 24-04 CAN"/>
    <s v="IFTS"/>
    <n v="53"/>
    <s v="ACS"/>
    <n v="30"/>
    <m/>
    <s v="X"/>
    <x v="0"/>
    <s v="STDA"/>
    <s v="DECI_STD"/>
    <m/>
    <m/>
    <s v="FMS CF03"/>
    <s v="07:05"/>
    <s v="08:05"/>
    <d v="1899-12-30T01:00:00"/>
    <m/>
    <m/>
    <s v=""/>
    <s v="CANC"/>
    <s v="CD1"/>
  </r>
  <r>
    <n v="12425"/>
    <x v="3"/>
    <x v="1"/>
    <s v="LIFT 24-43 ITA"/>
    <s v="AMI"/>
    <n v="64"/>
    <s v="ACS"/>
    <n v="1"/>
    <s v="X"/>
    <m/>
    <x v="1"/>
    <s v="STDA"/>
    <s v="LOW LEVEL"/>
    <m/>
    <m/>
    <s v="SD SLL02"/>
    <s v="08:35"/>
    <s v="09:35"/>
    <d v="1899-12-30T01:00:00"/>
    <m/>
    <m/>
    <s v=""/>
    <s v="CANC"/>
    <s v="CD1"/>
  </r>
  <r>
    <n v="12426"/>
    <x v="0"/>
    <x v="0"/>
    <s v="IP"/>
    <s v="Support QATAR"/>
    <m/>
    <s v="ACS"/>
    <n v="9"/>
    <m/>
    <s v="X"/>
    <x v="4"/>
    <s v="NET"/>
    <s v="DECI_STD"/>
    <m/>
    <n v="12425"/>
    <s v="SUPP"/>
    <d v="1899-12-30T12:30:00"/>
    <d v="1899-12-30T13:30:00"/>
    <d v="1899-12-30T01:00:00"/>
    <d v="1899-12-30T12:30:00"/>
    <d v="1899-12-30T13:30:00"/>
    <d v="1899-12-30T01:00:00"/>
    <s v="SDC"/>
    <s v="N/A"/>
  </r>
  <r>
    <n v="12427"/>
    <x v="3"/>
    <x v="1"/>
    <s v=" IFTS LIFT 24-03 QATAR"/>
    <s v="QATAR"/>
    <n v="60"/>
    <s v="ACS"/>
    <n v="9"/>
    <s v="X"/>
    <m/>
    <x v="6"/>
    <s v="STDA"/>
    <s v="DECI_STD"/>
    <m/>
    <m/>
    <s v="PT NIT01"/>
    <s v="10:05"/>
    <s v="11:05"/>
    <d v="1899-12-30T01:00:00"/>
    <s v="10:05"/>
    <s v="11:05"/>
    <d v="1899-12-30T01:00:00"/>
    <s v="DCO"/>
    <s v="N/A"/>
  </r>
  <r>
    <n v="12428"/>
    <x v="3"/>
    <x v="1"/>
    <s v="LIFT IFTS 24-03 SAUDI"/>
    <s v="IFTS"/>
    <n v="45"/>
    <s v="IFTS"/>
    <n v="9"/>
    <m/>
    <s v="X"/>
    <x v="5"/>
    <s v="NET"/>
    <s v="DECI_STD"/>
    <m/>
    <n v="12429"/>
    <s v="FMSC DBFM02"/>
    <s v="13:05"/>
    <s v="14:05"/>
    <d v="1899-12-30T01:00:00"/>
    <m/>
    <m/>
    <s v=""/>
    <s v="CANC"/>
    <s v="CD1"/>
  </r>
  <r>
    <n v="12429"/>
    <x v="3"/>
    <x v="1"/>
    <s v="LIFT 24-03 SNG"/>
    <s v="IFTS"/>
    <n v="44"/>
    <s v="ACS"/>
    <n v="31"/>
    <m/>
    <s v="X"/>
    <x v="2"/>
    <s v="STDA"/>
    <s v="DECI_STD"/>
    <m/>
    <m/>
    <s v="PT ERT03"/>
    <s v="14:35"/>
    <s v="15:35"/>
    <d v="1899-12-30T01:00:00"/>
    <m/>
    <m/>
    <s v=""/>
    <s v="CANC"/>
    <s v="CD1"/>
  </r>
  <r>
    <n v="12430"/>
    <x v="3"/>
    <x v="1"/>
    <s v="LIFT IFTS 24-04 JPN"/>
    <s v="IFTS"/>
    <n v="57"/>
    <s v="IFTS"/>
    <n v="22"/>
    <m/>
    <s v="X"/>
    <x v="1"/>
    <s v="STDA"/>
    <s v="DECI_STD"/>
    <m/>
    <m/>
    <s v="FMS CF03"/>
    <s v="11:35"/>
    <s v="12:35"/>
    <d v="1899-12-30T01:00:00"/>
    <d v="1899-12-30T12:10:00"/>
    <d v="1899-12-30T12:45:00"/>
    <d v="1899-12-30T00:35:00"/>
    <s v="DCO"/>
    <s v="N/A"/>
  </r>
  <r>
    <n v="12431"/>
    <x v="4"/>
    <x v="1"/>
    <s v=" IFTS LIFT 24-03 QATAR"/>
    <s v="QATAR"/>
    <n v="60"/>
    <s v="ACS"/>
    <n v="32"/>
    <s v="X"/>
    <m/>
    <x v="6"/>
    <s v="STDA"/>
    <s v="DECI_STD"/>
    <m/>
    <m/>
    <s v="PT NIT01"/>
    <s v="14:35"/>
    <s v="15:35"/>
    <d v="1899-12-30T01:00:00"/>
    <s v="14:35"/>
    <s v="15:35"/>
    <d v="1899-12-30T01:00:00"/>
    <s v="DCO"/>
    <s v="N/A"/>
  </r>
  <r>
    <n v="12432"/>
    <x v="5"/>
    <x v="1"/>
    <s v="LIFT 24-43 ITA"/>
    <s v="AMI"/>
    <n v="64"/>
    <s v="IFTS"/>
    <n v="23"/>
    <s v="X"/>
    <m/>
    <x v="6"/>
    <s v="STDA"/>
    <s v="LOW LEVEL"/>
    <m/>
    <m/>
    <s v="SD SLL02"/>
    <s v="11:35"/>
    <s v="12:35"/>
    <d v="1899-12-30T01:00:00"/>
    <d v="1899-12-30T11:35:00"/>
    <d v="1899-12-30T12:35:00"/>
    <d v="1899-12-30T01:00:00"/>
    <s v="DCO"/>
    <s v="N/A"/>
  </r>
  <r>
    <n v="12433"/>
    <x v="6"/>
    <x v="2"/>
    <s v="LIFT IFTS 24-03 SAUDI"/>
    <s v="IFTS"/>
    <n v="45"/>
    <s v="IFTS"/>
    <n v="23"/>
    <m/>
    <s v="X"/>
    <x v="0"/>
    <s v="NET"/>
    <s v="DECI_STD"/>
    <m/>
    <n v="12434"/>
    <s v="FMSC DBFM02"/>
    <s v="10:05"/>
    <s v="11:05"/>
    <d v="1899-12-30T01:00:00"/>
    <s v="10:05"/>
    <d v="1899-12-30T11:20:00"/>
    <d v="1899-12-30T01:15:00"/>
    <s v="DCO"/>
    <s v="N/A"/>
  </r>
  <r>
    <n v="12434"/>
    <x v="6"/>
    <x v="2"/>
    <s v="LIFT IFTS 24-03 SAUDI"/>
    <s v="IFTS"/>
    <n v="47"/>
    <s v="ACS"/>
    <n v="31"/>
    <m/>
    <s v="X"/>
    <x v="0"/>
    <s v="NET"/>
    <s v="RNG_STD"/>
    <m/>
    <n v="12435"/>
    <s v="FMSC RNG01"/>
    <s v="14:35"/>
    <s v="15:35"/>
    <d v="1899-12-30T01:00:00"/>
    <m/>
    <m/>
    <s v=""/>
    <s v="CANC"/>
    <s v="CD1"/>
  </r>
  <r>
    <n v="12435"/>
    <x v="7"/>
    <x v="2"/>
    <s v="IFTS LIFT 24-01 QATAR"/>
    <s v="QATAR"/>
    <n v="49"/>
    <s v="ACS"/>
    <n v="12"/>
    <s v="X"/>
    <m/>
    <x v="0"/>
    <s v="STDA"/>
    <s v="DECI_STD_NVG"/>
    <m/>
    <m/>
    <s v="FMS R2RNVG01"/>
    <s v="14:35"/>
    <s v="15:35"/>
    <d v="1899-12-30T01:00:00"/>
    <s v="14:35"/>
    <s v="15:35"/>
    <d v="1899-12-30T01:00:00"/>
    <s v="DCO"/>
    <s v="N/A"/>
  </r>
  <r>
    <n v="12436"/>
    <x v="7"/>
    <x v="2"/>
    <s v="LIFT 24-03 SNG"/>
    <s v="IFTS"/>
    <n v="44"/>
    <s v="ACS"/>
    <n v="2"/>
    <m/>
    <s v="X"/>
    <x v="6"/>
    <s v="STDA"/>
    <s v="DECI_STD"/>
    <m/>
    <m/>
    <s v="PT ERT03"/>
    <s v="14:35"/>
    <s v="15:35"/>
    <d v="1899-12-30T01:00:00"/>
    <d v="1899-12-30T14:30:00"/>
    <d v="1899-12-30T15:30:00"/>
    <d v="1899-12-30T01:00:00"/>
    <s v="DCO"/>
    <s v="N/A"/>
  </r>
  <r>
    <n v="12437"/>
    <x v="8"/>
    <x v="2"/>
    <s v="IFTS LIFT 24-02 QATAR"/>
    <s v="QATAR"/>
    <n v="53"/>
    <s v="ACS"/>
    <n v="14"/>
    <s v="X"/>
    <m/>
    <x v="5"/>
    <s v="NET"/>
    <s v="RNG_STD"/>
    <m/>
    <n v="12438"/>
    <s v="NET ARNG01"/>
    <s v="08:35"/>
    <s v="09:35"/>
    <d v="1899-12-30T01:00:00"/>
    <m/>
    <m/>
    <s v=""/>
    <s v="CANC"/>
    <s v="CD1"/>
  </r>
  <r>
    <n v="12438"/>
    <x v="8"/>
    <x v="2"/>
    <s v="IFTS LIFT 24-02 QATAR"/>
    <s v="QATAR"/>
    <n v="53"/>
    <s v="ACS"/>
    <n v="30"/>
    <s v="X"/>
    <m/>
    <x v="5"/>
    <s v="NET"/>
    <s v="RNG_STD"/>
    <m/>
    <n v="12439"/>
    <s v="NET ARNG01"/>
    <s v="10:05"/>
    <s v="11:05"/>
    <d v="1899-12-30T01:00:00"/>
    <d v="1899-12-30T10:25:00"/>
    <d v="1899-12-30T11:15:00"/>
    <d v="1899-12-30T00:50:00"/>
    <s v="DCO"/>
    <s v="N/A"/>
  </r>
  <r>
    <n v="12439"/>
    <x v="8"/>
    <x v="2"/>
    <s v="IP"/>
    <s v="ACS"/>
    <n v="7"/>
    <s v="ACS"/>
    <n v="6"/>
    <m/>
    <s v="X"/>
    <x v="2"/>
    <s v="STDA"/>
    <s v="DECI_STD"/>
    <m/>
    <m/>
    <s v="RI SEM"/>
    <s v="10:05"/>
    <s v="11:05"/>
    <d v="1899-12-30T01:00:00"/>
    <s v="10:05"/>
    <s v="11:05"/>
    <d v="1899-12-30T01:00:00"/>
    <s v="DCO"/>
    <s v="N/A"/>
  </r>
  <r>
    <n v="12440"/>
    <x v="8"/>
    <x v="2"/>
    <s v="LIFT IFTS 24-03 SAUDI"/>
    <s v="IFTS"/>
    <n v="45"/>
    <s v="ACS"/>
    <n v="2"/>
    <m/>
    <s v="X"/>
    <x v="5"/>
    <s v="NET"/>
    <s v="DECI_STD"/>
    <m/>
    <n v="12441"/>
    <s v="FMSC DBFM02"/>
    <s v="11:35"/>
    <s v="12:35"/>
    <d v="1899-12-30T01:00:00"/>
    <d v="1899-12-30T11:35:00"/>
    <d v="1899-12-30T12:35:00"/>
    <d v="1899-12-30T01:00:00"/>
    <s v="DCO"/>
    <s v="N/A"/>
  </r>
  <r>
    <n v="12441"/>
    <x v="8"/>
    <x v="2"/>
    <s v="LIFT IFTS 24-03 SAUDI"/>
    <s v="IFTS"/>
    <n v="47"/>
    <s v="IFTS"/>
    <n v="9"/>
    <m/>
    <s v="X"/>
    <x v="5"/>
    <s v="NET"/>
    <s v="RNG_STD"/>
    <m/>
    <n v="12442"/>
    <s v="FMSC RNG01"/>
    <s v="13:05"/>
    <s v="14:05"/>
    <d v="1899-12-30T01:00:00"/>
    <d v="1899-12-30T13:05:00"/>
    <d v="1899-12-30T14:05:00"/>
    <d v="1899-12-30T01:00:00"/>
    <s v="DCO"/>
    <s v="N/A"/>
  </r>
  <r>
    <n v="12442"/>
    <x v="9"/>
    <x v="2"/>
    <s v="LIFT IFTS 24-04 CAN"/>
    <s v="IFTS"/>
    <n v="53"/>
    <s v="ACS"/>
    <n v="9"/>
    <m/>
    <s v="X"/>
    <x v="0"/>
    <s v="STDA"/>
    <s v="DECI_STD"/>
    <m/>
    <m/>
    <s v="FMS CF03"/>
    <s v="11:35"/>
    <s v="12:35"/>
    <d v="1899-12-30T01:00:00"/>
    <s v="11:35"/>
    <s v="12:35"/>
    <d v="1899-12-30T01:00:00"/>
    <s v="DCO"/>
    <s v="N/A"/>
  </r>
  <r>
    <n v="12443"/>
    <x v="9"/>
    <x v="2"/>
    <s v="IFTS LIFT 24-01 QATAR"/>
    <s v="QATAR"/>
    <n v="45"/>
    <s v="ACS"/>
    <n v="12"/>
    <s v="X"/>
    <m/>
    <x v="5"/>
    <s v="NET"/>
    <s v="DCA"/>
    <m/>
    <n v="12444"/>
    <s v="NET QRA02"/>
    <s v="14:35"/>
    <s v="15:35"/>
    <d v="1899-12-30T01:00:00"/>
    <m/>
    <m/>
    <s v=""/>
    <s v="CANC"/>
    <s v="CD5"/>
  </r>
  <r>
    <n v="12444"/>
    <x v="9"/>
    <x v="2"/>
    <s v="IFTS LIFT 24-01 QATAR"/>
    <s v="QATAR"/>
    <n v="47"/>
    <s v="ACS"/>
    <n v="17"/>
    <s v="X"/>
    <m/>
    <x v="4"/>
    <s v="NET"/>
    <s v="DCA"/>
    <m/>
    <n v="12443"/>
    <s v="NET QRA01"/>
    <d v="1899-12-30T14:35:00"/>
    <d v="1899-12-30T15:35:00"/>
    <d v="1899-12-30T01:00:00"/>
    <m/>
    <m/>
    <s v=""/>
    <s v="CANC"/>
    <s v="CD4"/>
  </r>
  <r>
    <n v="12445"/>
    <x v="10"/>
    <x v="2"/>
    <s v="IFTS LIFT 24-01 QATAR"/>
    <s v="QATAR"/>
    <n v="45"/>
    <s v="ACS"/>
    <n v="31"/>
    <s v="X"/>
    <m/>
    <x v="5"/>
    <s v="NET"/>
    <s v="DCA"/>
    <m/>
    <n v="12446"/>
    <s v="NET QRA02"/>
    <s v="11:35"/>
    <s v="12:35"/>
    <d v="1899-12-30T01:00:00"/>
    <s v="11:35"/>
    <s v="12:35"/>
    <d v="1899-12-30T01:00:00"/>
    <s v="DCO"/>
    <s v="N/A"/>
  </r>
  <r>
    <n v="12446"/>
    <x v="10"/>
    <x v="2"/>
    <s v="IFTS LIFT 24-01 QATAR"/>
    <s v="QATAR"/>
    <n v="47"/>
    <s v="ACS"/>
    <n v="2"/>
    <s v="X"/>
    <m/>
    <x v="4"/>
    <s v="NET"/>
    <s v="DCA"/>
    <m/>
    <n v="12445"/>
    <s v="NET QRA01"/>
    <d v="1899-12-30T11:35:00"/>
    <d v="1899-12-30T12:35:00"/>
    <d v="1899-12-30T01:00:00"/>
    <s v="11:35"/>
    <s v="12:35"/>
    <d v="1899-12-30T01:00:00"/>
    <s v="DCO"/>
    <s v="N/A"/>
  </r>
  <r>
    <n v="12447"/>
    <x v="2"/>
    <x v="1"/>
    <s v="IP"/>
    <s v="Support IFTS"/>
    <m/>
    <s v="ACS"/>
    <n v="17"/>
    <m/>
    <s v="X"/>
    <x v="4"/>
    <s v="NET"/>
    <s v="DECI_STD"/>
    <m/>
    <n v="12446"/>
    <s v="SUPP"/>
    <d v="1899-12-30T07:05:00"/>
    <d v="1899-12-30T08:05:00"/>
    <d v="1899-12-30T01:00:00"/>
    <m/>
    <m/>
    <s v=""/>
    <s v="SMC"/>
    <s v="CD5"/>
  </r>
  <r>
    <n v="12448"/>
    <x v="11"/>
    <x v="3"/>
    <s v="IFTS LIFT 24-01 QATAR"/>
    <s v="QATAR"/>
    <n v="47"/>
    <s v="IFTS"/>
    <n v="22"/>
    <s v="X"/>
    <m/>
    <x v="0"/>
    <s v="STDA"/>
    <s v="DECI_STD_NVG"/>
    <m/>
    <m/>
    <s v="FMS R2RNVG01"/>
    <s v="08:05"/>
    <s v="09:05"/>
    <d v="1899-12-30T01:00:00"/>
    <m/>
    <m/>
    <s v=""/>
    <s v="CANC"/>
    <s v="CD1"/>
  </r>
  <r>
    <n v="12449"/>
    <x v="12"/>
    <x v="3"/>
    <s v="LIP 24-03 SGP"/>
    <s v="IFTS"/>
    <n v="41"/>
    <s v="ACS"/>
    <n v="1"/>
    <m/>
    <s v="X"/>
    <x v="0"/>
    <s v="NET"/>
    <s v="DECI_STD"/>
    <m/>
    <n v="12450"/>
    <s v="SD BFFNVG01"/>
    <s v="12:35"/>
    <s v="13:35"/>
    <d v="1899-12-30T01:00:00"/>
    <s v="12:35"/>
    <d v="1899-12-30T13:05:00"/>
    <d v="1899-12-30T00:30:00"/>
    <s v="DCO"/>
    <s v="N/A"/>
  </r>
  <r>
    <n v="12450"/>
    <x v="12"/>
    <x v="3"/>
    <s v="LIP 24-03 AUT"/>
    <s v="IFTS"/>
    <n v="42"/>
    <s v="IFTS"/>
    <n v="23"/>
    <m/>
    <s v="X"/>
    <x v="1"/>
    <s v="NET"/>
    <s v="DECI_STD"/>
    <m/>
    <n v="12449"/>
    <s v="SD BFFNVG01"/>
    <d v="1899-12-30T12:35:00"/>
    <d v="1899-12-30T13:35:00"/>
    <d v="1899-12-30T01:00:00"/>
    <d v="1899-12-30T12:35:00"/>
    <d v="1899-12-30T13:05:00"/>
    <d v="1899-12-30T00:30:00"/>
    <s v="DCO"/>
    <s v="N/A"/>
  </r>
  <r>
    <n v="12451"/>
    <x v="12"/>
    <x v="3"/>
    <s v="LIP 24-03 SGP"/>
    <s v="IFTS"/>
    <n v="42"/>
    <s v="ACS"/>
    <n v="23"/>
    <m/>
    <s v="X"/>
    <x v="0"/>
    <s v="NET"/>
    <s v="DECI_STD"/>
    <m/>
    <n v="12452"/>
    <s v="SD BFFNVG01"/>
    <s v="12:35"/>
    <s v="13:35"/>
    <d v="1899-12-30T01:00:00"/>
    <d v="1899-12-30T13:05:00"/>
    <d v="1899-12-30T13:35:00"/>
    <d v="1899-12-30T00:30:00"/>
    <s v="DCO"/>
    <s v="N/A"/>
  </r>
  <r>
    <n v="12452"/>
    <x v="12"/>
    <x v="3"/>
    <s v="LIP 24-03 AUT"/>
    <s v="IFTS"/>
    <n v="41"/>
    <s v="IFTS"/>
    <n v="1"/>
    <m/>
    <s v="X"/>
    <x v="1"/>
    <s v="NET"/>
    <s v="DECI_STD"/>
    <m/>
    <n v="12451"/>
    <s v="SD BFFNVG01"/>
    <d v="1899-12-30T12:35:00"/>
    <d v="1899-12-30T13:35:00"/>
    <d v="1899-12-30T01:00:00"/>
    <d v="1899-12-30T13:05:00"/>
    <d v="1899-12-30T13:35:00"/>
    <d v="1899-12-30T00:30:00"/>
    <s v="DCO"/>
    <s v="N/A"/>
  </r>
  <r>
    <n v="12453"/>
    <x v="2"/>
    <x v="1"/>
    <s v="IP"/>
    <s v="Support QATAR"/>
    <m/>
    <s v="ACS"/>
    <n v="5"/>
    <m/>
    <s v="X"/>
    <x v="4"/>
    <s v="NET"/>
    <s v="DECI_STD"/>
    <m/>
    <n v="12452"/>
    <s v="SUPP"/>
    <d v="1899-12-30T08:35:00"/>
    <d v="1899-12-30T09:35:00"/>
    <d v="1899-12-30T01:00:00"/>
    <d v="1899-12-30T08:35:00"/>
    <d v="1899-12-30T09:35:00"/>
    <d v="1899-12-30T01:00:00"/>
    <s v="SDC"/>
    <s v="N/A"/>
  </r>
  <r>
    <n v="12454"/>
    <x v="13"/>
    <x v="3"/>
    <s v="IFTS LIFT 24-01 QATAR"/>
    <s v="QATAR"/>
    <n v="49"/>
    <s v="ACS"/>
    <n v="12"/>
    <s v="X"/>
    <m/>
    <x v="0"/>
    <s v="STDA"/>
    <s v="DECI_STD_NVG"/>
    <m/>
    <m/>
    <s v="FMS R2RNVG01"/>
    <s v="08:05"/>
    <s v="09:05"/>
    <d v="1899-12-30T01:00:00"/>
    <s v="08:05"/>
    <s v="09:05"/>
    <d v="1899-12-30T01:00:00"/>
    <s v="DCO"/>
    <s v="N/A"/>
  </r>
  <r>
    <n v="12455"/>
    <x v="2"/>
    <x v="1"/>
    <s v="IP"/>
    <s v="Support IFTS"/>
    <m/>
    <s v="ACS"/>
    <n v="2"/>
    <m/>
    <s v="X"/>
    <x v="1"/>
    <s v="NET"/>
    <s v="DECI_STD"/>
    <m/>
    <n v="12454"/>
    <s v="SUPP"/>
    <d v="1899-12-30T08:35:00"/>
    <d v="1899-12-30T09:35:00"/>
    <d v="1899-12-30T01:00:00"/>
    <d v="1899-12-30T08:30:00"/>
    <d v="1899-12-30T09:30:00"/>
    <d v="1899-12-30T01:00:00"/>
    <s v="SDC"/>
    <s v="N/A"/>
  </r>
  <r>
    <n v="12456"/>
    <x v="14"/>
    <x v="4"/>
    <s v="IFTS LIFT 24-01 QATAR"/>
    <s v="QATAR"/>
    <n v="47"/>
    <s v="ACS"/>
    <n v="9"/>
    <s v="X"/>
    <m/>
    <x v="0"/>
    <s v="STDA"/>
    <s v="DECI_STD_NVG"/>
    <m/>
    <m/>
    <s v="FMS R2RNVG01"/>
    <d v="1899-12-30T13:05:00"/>
    <d v="1899-12-30T14:05:00"/>
    <d v="1899-12-30T01:00:00"/>
    <d v="1899-12-30T13:05:00"/>
    <d v="1899-12-30T14:05:00"/>
    <d v="1899-12-30T01:00:00"/>
    <s v="DCO"/>
    <s v="N/A"/>
  </r>
  <r>
    <n v="12457"/>
    <x v="15"/>
    <x v="4"/>
    <s v="LIFT 24-44 ITA"/>
    <s v="AMI"/>
    <n v="71"/>
    <s v="ACS"/>
    <n v="31"/>
    <s v="X"/>
    <m/>
    <x v="1"/>
    <s v="NET"/>
    <s v="PGM"/>
    <m/>
    <n v="12458"/>
    <s v="SD PGM02"/>
    <s v="11:35"/>
    <s v="12:35"/>
    <d v="1899-12-30T01:00:00"/>
    <m/>
    <m/>
    <s v=""/>
    <s v="CANC"/>
    <s v="CD5"/>
  </r>
  <r>
    <n v="12458"/>
    <x v="15"/>
    <x v="4"/>
    <s v="LIFT 24-44 ITA"/>
    <s v="AMI"/>
    <n v="70"/>
    <s v="ACS"/>
    <n v="13"/>
    <s v="X"/>
    <m/>
    <x v="6"/>
    <s v="NET"/>
    <s v="PGM"/>
    <m/>
    <n v="12457"/>
    <s v="SD PGM02"/>
    <d v="1899-12-30T11:35:00"/>
    <d v="1899-12-30T12:35:00"/>
    <d v="1899-12-30T01:00:00"/>
    <m/>
    <m/>
    <s v=""/>
    <s v="CANC"/>
    <s v="CD4"/>
  </r>
  <r>
    <n v="12459"/>
    <x v="15"/>
    <x v="4"/>
    <s v="LIFT 24-43 ITA"/>
    <s v="AMI"/>
    <n v="66"/>
    <s v="IFTS"/>
    <n v="23"/>
    <s v="X"/>
    <m/>
    <x v="5"/>
    <s v="NET"/>
    <s v="RANGE"/>
    <m/>
    <n v="12460"/>
    <s v="SD RNG02"/>
    <s v="13:05"/>
    <s v="14:05"/>
    <d v="1899-12-30T01:00:00"/>
    <d v="1899-12-30T13:05:00"/>
    <d v="1899-12-30T14:05:00"/>
    <d v="1899-12-30T01:00:00"/>
    <s v="DCO"/>
    <s v="N/A"/>
  </r>
  <r>
    <n v="12460"/>
    <x v="16"/>
    <x v="4"/>
    <s v="LIFT 24-44 ITA"/>
    <s v="AMI"/>
    <n v="71"/>
    <s v="ACS"/>
    <n v="31"/>
    <s v="X"/>
    <m/>
    <x v="2"/>
    <s v="NET"/>
    <s v="PGM"/>
    <m/>
    <n v="12461"/>
    <s v="SD PGM02"/>
    <d v="1899-12-30T08:35:00"/>
    <d v="1899-12-30T09:35:00"/>
    <d v="1899-12-30T01:00:00"/>
    <d v="1899-12-30T08:35:00"/>
    <d v="1899-12-30T09:45:00"/>
    <d v="1899-12-30T01:10:00"/>
    <s v="DCO"/>
    <s v="N/A"/>
  </r>
  <r>
    <n v="12461"/>
    <x v="16"/>
    <x v="4"/>
    <s v="LIFT 24-44 ITA"/>
    <s v="AMI"/>
    <n v="70"/>
    <s v="ACS"/>
    <n v="30"/>
    <s v="X"/>
    <m/>
    <x v="3"/>
    <s v="NET"/>
    <s v="PGM"/>
    <m/>
    <n v="12460"/>
    <s v="SD PGM02"/>
    <d v="1899-12-30T08:35:00"/>
    <d v="1899-12-30T09:35:00"/>
    <d v="1899-12-30T01:00:00"/>
    <d v="1899-12-30T08:35:00"/>
    <d v="1899-12-30T09:45:00"/>
    <d v="1899-12-30T01:10:00"/>
    <s v="DCO"/>
    <s v="N/A"/>
  </r>
  <r>
    <n v="12462"/>
    <x v="2"/>
    <x v="1"/>
    <s v="LIFT IFTS 24-02 JPN"/>
    <s v="IFTS"/>
    <n v="34"/>
    <s v="ACS"/>
    <n v="5"/>
    <m/>
    <s v="X"/>
    <x v="4"/>
    <s v="NET"/>
    <s v="ATAG_DECI"/>
    <m/>
    <n v="12461"/>
    <s v="NET ATAG01"/>
    <d v="1899-12-30T11:35:00"/>
    <d v="1899-12-30T12:35:00"/>
    <d v="1899-12-30T01:00:00"/>
    <d v="1899-12-30T11:35:00"/>
    <d v="1899-12-30T12:05:00"/>
    <d v="1899-12-30T00:30:00"/>
    <s v="RSLD"/>
    <s v="CD3"/>
  </r>
  <r>
    <n v="12463"/>
    <x v="17"/>
    <x v="4"/>
    <s v="IFTS LIFT 24-01 QATAR"/>
    <s v="QATAR"/>
    <n v="49"/>
    <s v="ACS"/>
    <n v="31"/>
    <s v="X"/>
    <m/>
    <x v="0"/>
    <s v="NET"/>
    <s v="ATAG_DECI"/>
    <m/>
    <n v="12464"/>
    <s v="NET ATAG02"/>
    <s v="07:05"/>
    <s v="08:05"/>
    <d v="1899-12-30T01:00:00"/>
    <d v="1899-12-30T07:05:00"/>
    <d v="1899-12-30T08:05:00"/>
    <d v="1899-12-30T01:00:00"/>
    <s v="DCO"/>
    <s v="N/A"/>
  </r>
  <r>
    <n v="12464"/>
    <x v="17"/>
    <x v="4"/>
    <s v="IFTS LIFT 24-01 QATAR"/>
    <s v="QATAR"/>
    <n v="41"/>
    <s v="IFTS"/>
    <n v="9"/>
    <s v="X"/>
    <m/>
    <x v="1"/>
    <s v="NET"/>
    <s v="ATAG_DECI"/>
    <m/>
    <n v="12463"/>
    <s v="NET ATAG02"/>
    <d v="1899-12-30T07:05:00"/>
    <d v="1899-12-30T08:05:00"/>
    <d v="1899-12-30T01:00:00"/>
    <d v="1899-12-30T07:05:00"/>
    <d v="1899-12-30T08:05:00"/>
    <d v="1899-12-30T01:00:00"/>
    <s v="DCO"/>
    <s v="N/A"/>
  </r>
  <r>
    <n v="12465"/>
    <x v="17"/>
    <x v="4"/>
    <s v="LIFT 24-43 ITA"/>
    <s v="AMI"/>
    <n v="66"/>
    <s v="ACS"/>
    <n v="16"/>
    <s v="X"/>
    <m/>
    <x v="5"/>
    <s v="NET"/>
    <s v="RANGE"/>
    <m/>
    <n v="12466"/>
    <s v="SD RNG02"/>
    <s v="14:35"/>
    <s v="15:35"/>
    <d v="1899-12-30T01:00:00"/>
    <d v="1899-12-30T14:35:00"/>
    <d v="1899-12-30T15:35:00"/>
    <d v="1899-12-30T01:00:00"/>
    <s v="DCO"/>
    <s v="N/A"/>
  </r>
  <r>
    <n v="12466"/>
    <x v="18"/>
    <x v="5"/>
    <s v=" IFTS LIFT 24-03 QATAR"/>
    <s v="QATAR"/>
    <n v="56"/>
    <s v="IFTS"/>
    <n v="9"/>
    <s v="X"/>
    <m/>
    <x v="5"/>
    <s v="NET"/>
    <s v="LOW LEVEL"/>
    <m/>
    <n v="12467"/>
    <s v="NET BTLLB02"/>
    <s v="07:05"/>
    <s v="08:05"/>
    <d v="1899-12-30T01:00:00"/>
    <m/>
    <m/>
    <s v=""/>
    <s v="CANC"/>
    <s v="CD1"/>
  </r>
  <r>
    <n v="12467"/>
    <x v="19"/>
    <x v="5"/>
    <s v=" IFTS LIFT 24-03 QATAR"/>
    <s v="QATAR"/>
    <n v="56"/>
    <s v="IFTS"/>
    <n v="23"/>
    <s v="X"/>
    <m/>
    <x v="5"/>
    <s v="NET"/>
    <s v="LOW LEVEL"/>
    <m/>
    <n v="12468"/>
    <s v="NET BTLLB02"/>
    <s v="08:35"/>
    <s v="09:35"/>
    <d v="1899-12-30T01:00:00"/>
    <s v="08:35"/>
    <s v="09:35"/>
    <d v="1899-12-30T01:00:00"/>
    <s v="DCO"/>
    <s v="N/A"/>
  </r>
  <r>
    <n v="12468"/>
    <x v="20"/>
    <x v="6"/>
    <s v="LIFT IFTS 24-03 CAN"/>
    <s v="IFTS"/>
    <n v="37"/>
    <s v="ACS"/>
    <n v="33"/>
    <m/>
    <s v="X"/>
    <x v="5"/>
    <s v="NET"/>
    <s v="DECI_STD"/>
    <m/>
    <n v="12469"/>
    <s v="FMSC OACM02"/>
    <s v="07:05"/>
    <s v="08:05"/>
    <d v="1899-12-30T01:00:00"/>
    <m/>
    <m/>
    <m/>
    <s v="CANC"/>
    <s v="CD7"/>
  </r>
  <r>
    <n v="12469"/>
    <x v="20"/>
    <x v="6"/>
    <s v="LIFT IFTS 24-04 CAN"/>
    <s v="IFTS"/>
    <n v="54"/>
    <s v="IFTS"/>
    <n v="23"/>
    <m/>
    <s v="X"/>
    <x v="3"/>
    <s v="STDA"/>
    <s v="CAS_DECI"/>
    <m/>
    <m/>
    <s v="FMS EMR01"/>
    <s v="14:35"/>
    <s v="15:35"/>
    <d v="1899-12-30T01:00:00"/>
    <d v="1899-12-30T14:35:00"/>
    <d v="1899-12-30T15:35:00"/>
    <d v="1899-12-30T01:00:00"/>
    <s v="DCO"/>
    <s v="N/A"/>
  </r>
  <r>
    <n v="12470"/>
    <x v="21"/>
    <x v="6"/>
    <s v="IFTS LIFT 24-02 QATAR"/>
    <s v="QATAR"/>
    <n v="55"/>
    <s v="IFTS"/>
    <n v="9"/>
    <s v="X"/>
    <m/>
    <x v="0"/>
    <s v="NET"/>
    <s v="DECI_STD"/>
    <m/>
    <n v="12471"/>
    <s v="FMSC DBFM02"/>
    <s v="10:05"/>
    <s v="11:05"/>
    <d v="1899-12-30T01:00:00"/>
    <s v="10:05"/>
    <s v="11:05"/>
    <d v="1899-12-30T01:00:00"/>
    <s v="DCO"/>
    <s v="N/A"/>
  </r>
  <r>
    <n v="12471"/>
    <x v="21"/>
    <x v="6"/>
    <s v="LIFT IFTS 24-04 CAN"/>
    <s v="IFTS"/>
    <n v="54"/>
    <s v="ACS"/>
    <n v="32"/>
    <m/>
    <s v="X"/>
    <x v="3"/>
    <s v="STDA"/>
    <s v="DECI_STD"/>
    <m/>
    <m/>
    <s v="PT NAV01"/>
    <s v="07:05"/>
    <s v="08:05"/>
    <d v="1899-12-30T01:00:00"/>
    <s v="07:05"/>
    <s v="08:05"/>
    <d v="1899-12-30T01:00:00"/>
    <s v="DCO"/>
    <s v="N/A"/>
  </r>
  <r>
    <n v="12472"/>
    <x v="21"/>
    <x v="6"/>
    <s v="LIFT 24-45 ITA"/>
    <s v="AMI"/>
    <n v="34"/>
    <s v="ACS"/>
    <n v="1"/>
    <s v="X"/>
    <m/>
    <x v="3"/>
    <s v="STDA"/>
    <s v="DECI_STD"/>
    <m/>
    <m/>
    <s v="SD CF03"/>
    <s v="10:05"/>
    <s v="11:05"/>
    <d v="1899-12-30T01:00:00"/>
    <d v="1899-12-30T10:15:00"/>
    <d v="1899-12-30T11:15:00"/>
    <d v="1899-12-30T01:00:00"/>
    <s v="DCO"/>
    <s v="N/A"/>
  </r>
  <r>
    <n v="12473"/>
    <x v="22"/>
    <x v="6"/>
    <s v="IFTS LIFT 24-02 QATAR"/>
    <s v="QATAR"/>
    <n v="55"/>
    <s v="ACS"/>
    <n v="12"/>
    <s v="X"/>
    <m/>
    <x v="5"/>
    <s v="NET"/>
    <s v="DECI_STD"/>
    <m/>
    <n v="12474"/>
    <s v="FMSC DBFM02"/>
    <s v="12:35"/>
    <s v="13:35"/>
    <d v="1899-12-30T01:00:00"/>
    <s v="12:35"/>
    <s v="13:35"/>
    <d v="1899-12-30T01:00:00"/>
    <s v="DCO"/>
    <s v="N/A"/>
  </r>
  <r>
    <n v="12474"/>
    <x v="22"/>
    <x v="6"/>
    <s v="LIFT IFTS 24-05 AUT"/>
    <s v="IFTS"/>
    <n v="64"/>
    <s v="ACS"/>
    <n v="9"/>
    <m/>
    <s v="X"/>
    <x v="2"/>
    <s v="STDA"/>
    <s v="DECI_STD"/>
    <m/>
    <m/>
    <s v="PT EMR02"/>
    <s v="14:05"/>
    <s v="15:05"/>
    <d v="1899-12-30T01:00:00"/>
    <d v="1899-12-30T14:41:00"/>
    <d v="1899-12-30T15:20:00"/>
    <d v="1899-12-30T00:39:00"/>
    <s v="DCO"/>
    <s v="N/A"/>
  </r>
  <r>
    <n v="12475"/>
    <x v="23"/>
    <x v="6"/>
    <s v="LIFT IFTS 24-03 CAN"/>
    <s v="IFTS"/>
    <n v="37"/>
    <s v="IFTS"/>
    <n v="22"/>
    <m/>
    <s v="X"/>
    <x v="5"/>
    <s v="NET"/>
    <s v="DECI_STD"/>
    <m/>
    <n v="12476"/>
    <s v="FMSC OACM02"/>
    <s v="10:05"/>
    <s v="11:05"/>
    <d v="1899-12-30T01:00:00"/>
    <s v="10:05"/>
    <s v="11:05"/>
    <d v="1899-12-30T01:00:00"/>
    <s v="DCO"/>
    <s v="N/A"/>
  </r>
  <r>
    <n v="12476"/>
    <x v="23"/>
    <x v="6"/>
    <s v="LIFT 24-03 SNG"/>
    <s v="IFTS"/>
    <n v="44"/>
    <s v="IFTS"/>
    <n v="23"/>
    <m/>
    <s v="X"/>
    <x v="3"/>
    <s v="STDA"/>
    <s v="DECI_STD"/>
    <m/>
    <m/>
    <s v="PT ERT03"/>
    <s v="10:05"/>
    <s v="11:05"/>
    <d v="1899-12-30T01:00:00"/>
    <s v="10:05"/>
    <s v="11:05"/>
    <d v="1899-12-30T01:00:00"/>
    <s v="DCO"/>
    <s v="N/A"/>
  </r>
  <r>
    <n v="12477"/>
    <x v="24"/>
    <x v="7"/>
    <s v="IFTS LIFT 24-02 QATAR"/>
    <s v="QATAR"/>
    <n v="52"/>
    <s v="ACS"/>
    <n v="12"/>
    <s v="X"/>
    <m/>
    <x v="5"/>
    <s v="NET"/>
    <s v="DECI_STD"/>
    <m/>
    <n v="12478"/>
    <s v="FMSC DBFM02"/>
    <s v="10:05"/>
    <s v="11:05"/>
    <d v="1899-12-30T01:00:00"/>
    <m/>
    <m/>
    <s v=""/>
    <s v="CANC"/>
    <s v="CD1"/>
  </r>
  <r>
    <n v="12478"/>
    <x v="24"/>
    <x v="7"/>
    <s v="IFTS LIFT 24-02 QATAR"/>
    <s v="QATAR"/>
    <n v="52"/>
    <s v="ACS"/>
    <n v="17"/>
    <s v="X"/>
    <m/>
    <x v="0"/>
    <s v="STDA"/>
    <s v="CAS_DECI"/>
    <m/>
    <m/>
    <s v="FMS CAS01"/>
    <s v="14:35"/>
    <s v="15:35"/>
    <d v="1899-12-30T01:00:00"/>
    <m/>
    <m/>
    <s v=""/>
    <s v="CANC"/>
    <s v="CD1"/>
  </r>
  <r>
    <n v="12479"/>
    <x v="25"/>
    <x v="7"/>
    <s v="IFTS LIFT 24-02 QATAR"/>
    <s v="QATAR"/>
    <n v="52"/>
    <s v="ACS"/>
    <n v="14"/>
    <s v="X"/>
    <m/>
    <x v="5"/>
    <s v="NET"/>
    <s v="DECI_STD"/>
    <m/>
    <n v="12480"/>
    <s v="FMSC DBFM02"/>
    <s v="14:35"/>
    <s v="15:35"/>
    <d v="1899-12-30T01:00:00"/>
    <s v="14:35"/>
    <s v="15:35"/>
    <d v="1899-12-30T01:00:00"/>
    <s v="DCO"/>
    <s v="N/A"/>
  </r>
  <r>
    <n v="12480"/>
    <x v="25"/>
    <x v="7"/>
    <s v="LIFT IFTS 24-04 CAN"/>
    <s v="IFTS"/>
    <n v="54"/>
    <s v="ACS"/>
    <n v="2"/>
    <m/>
    <s v="X"/>
    <x v="2"/>
    <s v="STDA"/>
    <s v="DECI_STD"/>
    <m/>
    <m/>
    <s v="PT NIT01"/>
    <d v="1899-12-30T07:05:00"/>
    <d v="1899-12-30T08:05:00"/>
    <d v="1899-12-30T01:00:00"/>
    <d v="1899-12-30T08:00:00"/>
    <d v="1899-12-30T09:00:00"/>
    <d v="1899-12-30T01:00:00"/>
    <s v="DCO"/>
    <s v="N/A"/>
  </r>
  <r>
    <n v="12481"/>
    <x v="26"/>
    <x v="8"/>
    <s v="IFTS LIFT 24-02 QATAR"/>
    <s v="QATAR"/>
    <n v="52"/>
    <s v="ACS"/>
    <n v="33"/>
    <s v="X"/>
    <m/>
    <x v="0"/>
    <s v="STDA"/>
    <s v="CAS_DECI"/>
    <m/>
    <m/>
    <s v="FMS CAS01"/>
    <s v="10:00"/>
    <s v="11:00"/>
    <d v="1899-12-30T01:00:00"/>
    <s v="10:00"/>
    <s v="11:00"/>
    <d v="1899-12-30T01:00:00"/>
    <s v="DCO"/>
    <s v="N/A"/>
  </r>
  <r>
    <n v="12482"/>
    <x v="26"/>
    <x v="8"/>
    <s v="LIFT 24-44 ITA"/>
    <s v="AMI"/>
    <n v="71"/>
    <s v="IFTS"/>
    <n v="9"/>
    <s v="X"/>
    <m/>
    <x v="5"/>
    <s v="NET"/>
    <s v="DECI_STD"/>
    <m/>
    <n v="12483"/>
    <s v="SD OBFM02"/>
    <s v="13:35"/>
    <d v="1899-12-30T14:05:00"/>
    <d v="1899-12-30T00:30:00"/>
    <m/>
    <m/>
    <s v=""/>
    <s v="CANC"/>
    <s v="CD1"/>
  </r>
  <r>
    <n v="12483"/>
    <x v="27"/>
    <x v="8"/>
    <s v="LIFT IFTS 24-04 JPN"/>
    <s v="IFTS"/>
    <n v="57"/>
    <s v="ACS"/>
    <n v="5"/>
    <m/>
    <s v="X"/>
    <x v="1"/>
    <s v="STDA"/>
    <s v="DECI_STD"/>
    <m/>
    <m/>
    <s v="PT NIT01"/>
    <s v="11:30"/>
    <s v="12:30"/>
    <d v="1899-12-30T01:00:00"/>
    <m/>
    <m/>
    <s v=""/>
    <s v="CANC"/>
    <s v="CD1"/>
  </r>
  <r>
    <n v="12484"/>
    <x v="28"/>
    <x v="8"/>
    <s v="LIFT 24-44 ITA"/>
    <s v="AMI"/>
    <n v="71"/>
    <s v="ACS"/>
    <n v="9"/>
    <s v="X"/>
    <m/>
    <x v="5"/>
    <s v="NET"/>
    <s v="DECI_STD"/>
    <m/>
    <n v="12485"/>
    <s v="SD OBFM02"/>
    <s v="10:30"/>
    <d v="1899-12-30T11:05:00"/>
    <d v="1899-12-30T00:35:00"/>
    <s v="10:30"/>
    <d v="1899-12-30T11:05:00"/>
    <d v="1899-12-30T00:35:00"/>
    <s v="DCO"/>
    <s v="N/A"/>
  </r>
  <r>
    <n v="12485"/>
    <x v="29"/>
    <x v="9"/>
    <s v="LIFT IFTS 25-01 HUN"/>
    <s v="IFTS"/>
    <n v="71"/>
    <s v="ACS"/>
    <n v="32"/>
    <m/>
    <s v="X"/>
    <x v="6"/>
    <s v="STDA"/>
    <s v="DECI_STD"/>
    <m/>
    <m/>
    <s v="PT IF01"/>
    <s v="11:00"/>
    <s v="12:00"/>
    <d v="1899-12-30T01:00:00"/>
    <m/>
    <m/>
    <s v=""/>
    <s v="CANC"/>
    <s v="CD2"/>
  </r>
  <r>
    <n v="12486"/>
    <x v="30"/>
    <x v="9"/>
    <s v="LIFT IFTS 25-01 HUN"/>
    <s v="IFTS"/>
    <n v="71"/>
    <s v="ACS"/>
    <n v="9"/>
    <m/>
    <s v="X"/>
    <x v="4"/>
    <s v="STDA"/>
    <s v="DECI_STD"/>
    <m/>
    <m/>
    <s v="PT IF01"/>
    <s v="11:00"/>
    <s v="12:00"/>
    <d v="1899-12-30T01:00:00"/>
    <s v="11:00"/>
    <s v="12:00"/>
    <d v="1899-12-30T01:00:00"/>
    <s v="DCO"/>
    <s v="N/A"/>
  </r>
  <r>
    <n v="12487"/>
    <x v="3"/>
    <x v="1"/>
    <s v="IP"/>
    <s v="Support QATAR"/>
    <m/>
    <s v="ACS"/>
    <n v="32"/>
    <m/>
    <s v="X"/>
    <x v="4"/>
    <s v="NET"/>
    <s v="DECI_PGM"/>
    <m/>
    <n v="12486"/>
    <s v="SUPP"/>
    <d v="1899-12-30T10:05:00"/>
    <d v="1899-12-30T11:05:00"/>
    <d v="1899-12-30T01:00:00"/>
    <d v="1899-12-30T10:20:00"/>
    <d v="1899-12-30T11:05:00"/>
    <d v="1899-12-30T00:45:00"/>
    <s v="SDC"/>
    <s v="N/A"/>
  </r>
  <r>
    <n v="12488"/>
    <x v="30"/>
    <x v="9"/>
    <s v="LIFT 24-44 ITA"/>
    <s v="AMI"/>
    <n v="71"/>
    <s v="IFTS"/>
    <n v="22"/>
    <s v="X"/>
    <m/>
    <x v="0"/>
    <s v="NET"/>
    <s v="DECI_STD"/>
    <m/>
    <n v="12489"/>
    <s v="SD BFFNVG01"/>
    <s v="15:30"/>
    <s v="16:30"/>
    <d v="1899-12-30T01:00:00"/>
    <d v="1899-12-30T15:30:00"/>
    <d v="1899-12-30T16:25:00"/>
    <d v="1899-12-30T00:55:00"/>
    <s v="DCO"/>
    <s v="N/A"/>
  </r>
  <r>
    <n v="12489"/>
    <x v="31"/>
    <x v="9"/>
    <s v="LIFT IFTS 24-04 HUN"/>
    <s v="IFTS"/>
    <n v="62"/>
    <s v="ACS"/>
    <n v="1"/>
    <m/>
    <s v="X"/>
    <x v="0"/>
    <s v="STDA"/>
    <s v="LOW LEVEL"/>
    <m/>
    <m/>
    <s v="FMS LLF01"/>
    <s v="08:30"/>
    <s v="09:30"/>
    <d v="1899-12-30T01:00:00"/>
    <d v="1899-12-30T08:30:00"/>
    <d v="1899-12-30T09:30:00"/>
    <d v="1899-12-30T01:00:00"/>
    <s v="DCO"/>
    <s v="N/A"/>
  </r>
  <r>
    <n v="12490"/>
    <x v="32"/>
    <x v="10"/>
    <s v="LIFT IFTS 24-04 CAN"/>
    <s v="IFTS"/>
    <n v="54"/>
    <s v="ACS"/>
    <n v="5"/>
    <m/>
    <s v="X"/>
    <x v="5"/>
    <s v="NET"/>
    <s v="RNG_STD"/>
    <m/>
    <n v="12491"/>
    <s v="FMSC RNG01"/>
    <s v="11:30"/>
    <s v="12:30"/>
    <d v="1899-12-30T01:00:00"/>
    <d v="1899-12-30T11:30:00"/>
    <d v="1899-12-30T12:30:00"/>
    <d v="1899-12-30T01:00:00"/>
    <s v="DCO"/>
    <s v="N/A"/>
  </r>
  <r>
    <n v="12491"/>
    <x v="33"/>
    <x v="10"/>
    <s v="LIFT IFTS 24-04 JPN"/>
    <s v="IFTS"/>
    <n v="57"/>
    <s v="ACS"/>
    <n v="2"/>
    <m/>
    <s v="X"/>
    <x v="1"/>
    <s v="STDA"/>
    <s v="DECI_STD"/>
    <m/>
    <m/>
    <s v="PT NIT01"/>
    <s v="08:30"/>
    <s v="09:30"/>
    <d v="1899-12-30T01:00:00"/>
    <s v="08:30"/>
    <s v="09:30"/>
    <d v="1899-12-30T01:00:00"/>
    <s v="DCO"/>
    <s v="N/A"/>
  </r>
  <r>
    <n v="12492"/>
    <x v="34"/>
    <x v="11"/>
    <s v="LIFT IFTS 24-05 AUT"/>
    <s v="IFTS"/>
    <n v="64"/>
    <s v="IFTS"/>
    <n v="23"/>
    <m/>
    <s v="X"/>
    <x v="6"/>
    <s v="STDA"/>
    <s v="DECI_STD"/>
    <m/>
    <m/>
    <s v="FMS NIT01"/>
    <s v="08:30"/>
    <s v="09:30"/>
    <d v="1899-12-30T01:00:00"/>
    <m/>
    <m/>
    <s v=""/>
    <s v="CANC"/>
    <s v="CD1"/>
  </r>
  <r>
    <n v="12493"/>
    <x v="35"/>
    <x v="11"/>
    <s v="LIFT IFTS 24-04 CAN"/>
    <s v="IFTS"/>
    <n v="54"/>
    <s v="ACS"/>
    <n v="14"/>
    <m/>
    <s v="X"/>
    <x v="0"/>
    <s v="NET"/>
    <s v="RNG_STD"/>
    <m/>
    <n v="12494"/>
    <s v="FMSC RNG01"/>
    <s v="08:30"/>
    <s v="09:30"/>
    <d v="1899-12-30T01:00:00"/>
    <d v="1899-12-30T08:30:00"/>
    <d v="1899-12-30T09:30:00"/>
    <d v="1899-12-30T01:00:00"/>
    <s v="DCO"/>
    <s v="N/A"/>
  </r>
  <r>
    <n v="12494"/>
    <x v="3"/>
    <x v="1"/>
    <s v="LIFT IFTS 24-04 JPN"/>
    <s v="IFTS"/>
    <n v="57"/>
    <s v="IFTS"/>
    <n v="22"/>
    <m/>
    <s v="X"/>
    <x v="0"/>
    <s v="STDA"/>
    <s v="DECI_STD"/>
    <m/>
    <m/>
    <s v="FMS CF03"/>
    <s v="11:35"/>
    <s v="12:35"/>
    <d v="1899-12-30T01:00:00"/>
    <d v="1899-12-30T11:35:00"/>
    <d v="1899-12-30T12:10:00"/>
    <d v="1899-12-30T00:35:00"/>
    <s v="RSLD"/>
    <s v="CD3"/>
  </r>
  <r>
    <n v="12495"/>
    <x v="35"/>
    <x v="11"/>
    <s v="LIFT IFTS 24-04 HUN"/>
    <s v="IFTS"/>
    <n v="62"/>
    <s v="IFTS"/>
    <n v="23"/>
    <m/>
    <s v="X"/>
    <x v="5"/>
    <s v="NET"/>
    <s v="RNG_STD"/>
    <m/>
    <n v="12496"/>
    <s v="FMSC ARNG01"/>
    <s v="10:15"/>
    <s v="11:15"/>
    <d v="1899-12-30T01:00:00"/>
    <s v="10:15"/>
    <d v="1899-12-30T11:05:00"/>
    <d v="1899-12-30T00:50:00"/>
    <s v="DCO"/>
    <s v="N/A"/>
  </r>
  <r>
    <n v="12496"/>
    <x v="35"/>
    <x v="11"/>
    <s v="LIFT IFTS 24-05 AUT"/>
    <s v="IFTS"/>
    <n v="64"/>
    <s v="ACS"/>
    <n v="2"/>
    <m/>
    <s v="X"/>
    <x v="2"/>
    <s v="STDA"/>
    <s v="DECI_STD"/>
    <m/>
    <m/>
    <s v="FMS NIT01"/>
    <s v="11:30"/>
    <s v="12:30"/>
    <d v="1899-12-30T01:00:00"/>
    <d v="1899-12-30T11:30:00"/>
    <d v="1899-12-30T12:30:00"/>
    <d v="1899-12-30T01:00:00"/>
    <s v="DCO"/>
    <s v="N/A"/>
  </r>
  <r>
    <n v="12497"/>
    <x v="3"/>
    <x v="1"/>
    <s v="IP"/>
    <s v="Support IFTS"/>
    <m/>
    <s v="ACS"/>
    <n v="30"/>
    <m/>
    <s v="X"/>
    <x v="4"/>
    <s v="NET"/>
    <s v="DECI_STD"/>
    <m/>
    <n v="12496"/>
    <s v="SUPP"/>
    <d v="1899-12-30T13:05:00"/>
    <d v="1899-12-30T14:05:00"/>
    <d v="1899-12-30T01:00:00"/>
    <m/>
    <m/>
    <s v=""/>
    <s v="SMC"/>
    <s v="CD5"/>
  </r>
  <r>
    <n v="12498"/>
    <x v="36"/>
    <x v="12"/>
    <s v="LIFT 24-45 ITA"/>
    <s v="AMI"/>
    <n v="34"/>
    <s v="IFTS"/>
    <n v="22"/>
    <s v="X"/>
    <m/>
    <x v="1"/>
    <s v="STDA"/>
    <s v="DECI_STD"/>
    <m/>
    <m/>
    <s v="SD NIT01"/>
    <s v="11:30"/>
    <s v="12:30"/>
    <d v="1899-12-30T01:00:00"/>
    <m/>
    <m/>
    <s v=""/>
    <s v="CANC"/>
    <s v="CD1"/>
  </r>
  <r>
    <n v="12499"/>
    <x v="37"/>
    <x v="12"/>
    <s v="LIFT 24-45 ITA"/>
    <s v="AMI"/>
    <n v="34"/>
    <s v="ACS"/>
    <n v="10"/>
    <s v="X"/>
    <m/>
    <x v="2"/>
    <s v="STDA"/>
    <s v="DECI_STD"/>
    <m/>
    <m/>
    <s v="SD NIT01"/>
    <s v="13:00"/>
    <s v="14:00"/>
    <d v="1899-12-30T01:00:00"/>
    <d v="1899-12-30T13:00:00"/>
    <d v="1899-12-30T14:00:00"/>
    <d v="1899-12-30T01:00:00"/>
    <s v="DCO"/>
    <s v="N/A"/>
  </r>
  <r>
    <n v="12500"/>
    <x v="38"/>
    <x v="12"/>
    <s v=" IFTS LIFT 24-03 QATAR"/>
    <s v="QATAR"/>
    <n v="57"/>
    <s v="ACS"/>
    <n v="17"/>
    <s v="X"/>
    <m/>
    <x v="5"/>
    <s v="NET"/>
    <s v="DECI_STD"/>
    <m/>
    <n v="12501"/>
    <s v="FMSC DBFM01"/>
    <s v="08:30"/>
    <s v="09:30"/>
    <d v="1899-12-30T01:00:00"/>
    <m/>
    <m/>
    <s v=""/>
    <s v="CANC"/>
    <s v="CD10"/>
  </r>
  <r>
    <n v="12501"/>
    <x v="38"/>
    <x v="12"/>
    <s v="LIFT IFTS 24-04 SPA"/>
    <s v="IFTS"/>
    <n v="58"/>
    <s v="ACS"/>
    <n v="5"/>
    <m/>
    <s v="X"/>
    <x v="5"/>
    <s v="NET"/>
    <s v="DECI_STD"/>
    <m/>
    <n v="12502"/>
    <s v="FMSC DBFM02"/>
    <s v="10:00"/>
    <s v="11:00"/>
    <d v="1899-12-30T01:00:00"/>
    <m/>
    <m/>
    <s v=""/>
    <s v="CANC"/>
    <s v="CD10"/>
  </r>
  <r>
    <n v="12502"/>
    <x v="38"/>
    <x v="12"/>
    <s v="LIFT 24-43 ITA"/>
    <s v="AMI"/>
    <n v="69"/>
    <s v="ACS"/>
    <n v="10"/>
    <s v="X"/>
    <m/>
    <x v="6"/>
    <s v="STDA"/>
    <s v="DCA"/>
    <m/>
    <m/>
    <s v="SD BVR02"/>
    <s v="10:00"/>
    <s v="11:00"/>
    <d v="1899-12-30T01:00:00"/>
    <m/>
    <m/>
    <s v=""/>
    <s v="CANC"/>
    <s v="CD4"/>
  </r>
  <r>
    <n v="12503"/>
    <x v="38"/>
    <x v="12"/>
    <s v="IFTS LIFT 24-02 QATAR"/>
    <s v="QATAR"/>
    <n v="53"/>
    <s v="ACS"/>
    <n v="14"/>
    <s v="X"/>
    <m/>
    <x v="5"/>
    <s v="NET"/>
    <s v="DCA"/>
    <m/>
    <n v="12504"/>
    <s v="NET DCA02"/>
    <s v="11:30"/>
    <s v="12:30"/>
    <d v="1899-12-30T01:00:00"/>
    <m/>
    <m/>
    <s v=""/>
    <s v="CANC"/>
    <s v="CD10"/>
  </r>
  <r>
    <n v="12504"/>
    <x v="38"/>
    <x v="12"/>
    <s v="IFTS LIFT 24-02 QATAR"/>
    <s v="QATAR"/>
    <n v="54"/>
    <s v="ACS"/>
    <n v="12"/>
    <s v="X"/>
    <m/>
    <x v="4"/>
    <s v="NET"/>
    <s v="DCA"/>
    <m/>
    <n v="12503"/>
    <s v="NET DCA02"/>
    <d v="1899-12-30T11:30:00"/>
    <d v="1899-12-30T12:30:00"/>
    <d v="1899-12-30T01:00:00"/>
    <m/>
    <m/>
    <s v=""/>
    <s v="CANC"/>
    <s v="CD10"/>
  </r>
  <r>
    <n v="12505"/>
    <x v="38"/>
    <x v="12"/>
    <s v="LIFT 24-03 SNG"/>
    <s v="IFTS"/>
    <n v="43"/>
    <s v="IFTS"/>
    <n v="22"/>
    <m/>
    <s v="X"/>
    <x v="5"/>
    <s v="NET"/>
    <s v="DCA"/>
    <m/>
    <n v="12506"/>
    <s v="NET QRA01"/>
    <s v="13:00"/>
    <s v="14:00"/>
    <d v="1899-12-30T01:00:00"/>
    <m/>
    <m/>
    <s v=""/>
    <s v="CANC"/>
    <s v="CD10"/>
  </r>
  <r>
    <n v="12506"/>
    <x v="38"/>
    <x v="12"/>
    <s v="LIFT 24-03 SNG"/>
    <s v="IFTS"/>
    <n v="44"/>
    <s v="ACS"/>
    <n v="10"/>
    <m/>
    <s v="X"/>
    <x v="4"/>
    <s v="NET"/>
    <s v="DCA"/>
    <m/>
    <n v="12505"/>
    <s v="NET QRA01"/>
    <s v="13:00"/>
    <s v="14:00"/>
    <d v="1899-12-30T01:00:00"/>
    <m/>
    <m/>
    <s v=""/>
    <s v="CANC"/>
    <s v="CD10"/>
  </r>
  <r>
    <n v="12507"/>
    <x v="38"/>
    <x v="12"/>
    <s v="LIFT IFTS 24-05 GER"/>
    <s v="IFTS"/>
    <n v="66"/>
    <s v="ACS"/>
    <n v="9"/>
    <m/>
    <s v="X"/>
    <x v="5"/>
    <s v="NET"/>
    <s v="DECI_STD_NVG"/>
    <m/>
    <n v="12508"/>
    <s v="NET BFFNVG01"/>
    <s v="14:30"/>
    <s v="15:30"/>
    <d v="1899-12-30T01:00:00"/>
    <m/>
    <m/>
    <s v=""/>
    <s v="CANC"/>
    <s v="CD10"/>
  </r>
  <r>
    <n v="12508"/>
    <x v="4"/>
    <x v="1"/>
    <s v="IP"/>
    <s v="Support QATAR"/>
    <m/>
    <s v="ACS"/>
    <n v="31"/>
    <m/>
    <s v="X"/>
    <x v="4"/>
    <s v="NET"/>
    <s v="DECI_STD"/>
    <m/>
    <n v="12507"/>
    <s v="SUPP"/>
    <d v="1899-12-30T07:05:00"/>
    <d v="1899-12-30T08:05:00"/>
    <d v="1899-12-30T01:00:00"/>
    <d v="1899-12-30T07:05:00"/>
    <d v="1899-12-30T08:05:00"/>
    <d v="1899-12-30T01:00:00"/>
    <s v="SDC"/>
    <s v="N/A"/>
  </r>
  <r>
    <n v="12509"/>
    <x v="38"/>
    <x v="12"/>
    <s v="LIFT 24-03 SNG"/>
    <s v="IFTS"/>
    <n v="44"/>
    <s v="ACS"/>
    <n v="5"/>
    <m/>
    <s v="X"/>
    <x v="0"/>
    <s v="NET"/>
    <s v="DCA"/>
    <m/>
    <n v="12510"/>
    <s v="NET QRA02"/>
    <s v="16:00"/>
    <s v="17:00"/>
    <d v="1899-12-30T01:00:00"/>
    <m/>
    <m/>
    <s v=""/>
    <s v="CANC"/>
    <s v="CD10"/>
  </r>
  <r>
    <n v="12510"/>
    <x v="4"/>
    <x v="1"/>
    <s v="IP"/>
    <s v="Support QATAR"/>
    <m/>
    <s v="ACS"/>
    <n v="10"/>
    <m/>
    <s v="X"/>
    <x v="1"/>
    <s v="NET"/>
    <s v="DECI_STD"/>
    <m/>
    <n v="12509"/>
    <s v="SUPP"/>
    <d v="1899-12-30T07:05:00"/>
    <d v="1899-12-30T08:05:00"/>
    <d v="1899-12-30T01:00:00"/>
    <d v="1899-12-30T07:05:00"/>
    <d v="1899-12-30T08:05:00"/>
    <d v="1899-12-30T01:00:00"/>
    <s v="SDC"/>
    <s v="N/A"/>
  </r>
  <r>
    <n v="12511"/>
    <x v="38"/>
    <x v="12"/>
    <s v="LIFT 24-03 SNG"/>
    <s v="IFTS"/>
    <n v="43"/>
    <s v="ACS"/>
    <n v="1"/>
    <m/>
    <s v="X"/>
    <x v="1"/>
    <s v="NET"/>
    <s v="DCA"/>
    <m/>
    <n v="12510"/>
    <s v="NET QRA02"/>
    <s v="16:00"/>
    <s v="17:00"/>
    <d v="1899-12-30T01:00:00"/>
    <m/>
    <m/>
    <s v=""/>
    <s v="CANC"/>
    <s v="CD10"/>
  </r>
  <r>
    <n v="12512"/>
    <x v="38"/>
    <x v="12"/>
    <s v="LIFT IFTS 24-05 GER"/>
    <s v="IFTS"/>
    <n v="67"/>
    <s v="ACS"/>
    <n v="32"/>
    <m/>
    <s v="X"/>
    <x v="5"/>
    <s v="NET"/>
    <s v="DECI_STD_NVG"/>
    <m/>
    <n v="12513"/>
    <s v="NET BFFNVG01"/>
    <s v="16:00"/>
    <s v="17:00"/>
    <d v="1899-12-30T01:00:00"/>
    <m/>
    <m/>
    <s v=""/>
    <s v="CANC"/>
    <s v="CD10"/>
  </r>
  <r>
    <n v="12513"/>
    <x v="38"/>
    <x v="12"/>
    <s v="IFTS LIFT 24-02 QATAR"/>
    <s v="QATAR"/>
    <n v="50"/>
    <s v="ACS"/>
    <n v="10"/>
    <s v="X"/>
    <m/>
    <x v="6"/>
    <s v="STDA"/>
    <s v="BRV_R2R_STD"/>
    <m/>
    <m/>
    <s v="PT BVR02"/>
    <s v="16:00"/>
    <s v="17:00"/>
    <d v="1899-12-30T01:00:00"/>
    <m/>
    <m/>
    <s v=""/>
    <s v="CANC"/>
    <s v="CD10"/>
  </r>
  <r>
    <n v="12514"/>
    <x v="39"/>
    <x v="12"/>
    <s v="IFTS LIFT 24-02 QATAR"/>
    <s v="QATAR"/>
    <n v="53"/>
    <s v="IFTS"/>
    <n v="23"/>
    <s v="X"/>
    <m/>
    <x v="0"/>
    <s v="NET"/>
    <s v="DCA"/>
    <m/>
    <n v="12515"/>
    <s v="NET DCA02"/>
    <s v="08:30"/>
    <s v="09:30"/>
    <d v="1899-12-30T01:00:00"/>
    <d v="1899-12-30T08:40:00"/>
    <d v="1899-12-30T09:40:00"/>
    <d v="1899-12-30T01:00:00"/>
    <s v="DCO"/>
    <s v="N/A"/>
  </r>
  <r>
    <n v="12515"/>
    <x v="4"/>
    <x v="1"/>
    <s v="IP"/>
    <s v="Support QATAR"/>
    <m/>
    <s v="ACS"/>
    <n v="2"/>
    <m/>
    <s v="X"/>
    <x v="1"/>
    <s v="NET"/>
    <s v="DECI_STD_NVG"/>
    <m/>
    <n v="12514"/>
    <s v="SUPP"/>
    <d v="1899-12-30T08:35:00"/>
    <d v="1899-12-30T09:35:00"/>
    <d v="1899-12-30T01:00:00"/>
    <d v="1899-12-30T08:35:00"/>
    <d v="1899-12-30T09:35:00"/>
    <d v="1899-12-30T01:00:00"/>
    <s v="SDC"/>
    <s v="N/A"/>
  </r>
  <r>
    <n v="12516"/>
    <x v="39"/>
    <x v="12"/>
    <s v="IFTS LIFT 24-02 QATAR"/>
    <s v="QATAR"/>
    <n v="54"/>
    <s v="ACS"/>
    <n v="30"/>
    <s v="X"/>
    <m/>
    <x v="1"/>
    <s v="NET"/>
    <s v="DCA"/>
    <m/>
    <n v="12515"/>
    <s v="NET DCA02"/>
    <d v="1899-12-30T08:30:00"/>
    <d v="1899-12-30T09:30:00"/>
    <d v="1899-12-30T01:00:00"/>
    <d v="1899-12-30T08:40:00"/>
    <d v="1899-12-30T09:40:00"/>
    <d v="1899-12-30T01:00:00"/>
    <s v="DCO"/>
    <s v="N/A"/>
  </r>
  <r>
    <n v="12517"/>
    <x v="39"/>
    <x v="12"/>
    <s v="LIFT 24-43 ITA"/>
    <s v="AMI"/>
    <n v="69"/>
    <s v="ACS"/>
    <n v="12"/>
    <s v="X"/>
    <m/>
    <x v="6"/>
    <s v="STDA"/>
    <s v="DCA"/>
    <m/>
    <m/>
    <s v="SD BVR02"/>
    <s v="13:00"/>
    <s v="14:00"/>
    <d v="1899-12-30T01:00:00"/>
    <d v="1899-12-30T13:00:00"/>
    <d v="1899-12-30T14:00:00"/>
    <d v="1899-12-30T01:00:00"/>
    <s v="DCO"/>
    <s v="N/A"/>
  </r>
  <r>
    <n v="12518"/>
    <x v="4"/>
    <x v="1"/>
    <s v="IP"/>
    <s v="Support QATAR"/>
    <m/>
    <s v="IFTS"/>
    <n v="9"/>
    <m/>
    <s v="X"/>
    <x v="4"/>
    <s v="NET"/>
    <s v="DECI_STD_NVG"/>
    <m/>
    <n v="12517"/>
    <s v="SUPP"/>
    <d v="1899-12-30T10:05:00"/>
    <d v="1899-12-30T11:05:00"/>
    <d v="1899-12-30T01:00:00"/>
    <d v="1899-12-30T10:05:00"/>
    <d v="1899-12-30T11:05:00"/>
    <d v="1899-12-30T01:00:00"/>
    <s v="SDC"/>
    <s v="N/A"/>
  </r>
  <r>
    <n v="12519"/>
    <x v="40"/>
    <x v="12"/>
    <s v="LIFT IFTS 24-05 GER"/>
    <s v="IFTS"/>
    <n v="66"/>
    <s v="ACS"/>
    <n v="12"/>
    <m/>
    <s v="X"/>
    <x v="0"/>
    <s v="NET"/>
    <s v="DECI_STD_NVG"/>
    <m/>
    <n v="12520"/>
    <s v="NET BFFNVG01"/>
    <s v="08:30"/>
    <s v="09:30"/>
    <d v="1899-12-30T01:00:00"/>
    <d v="1899-12-30T08:30:00"/>
    <d v="1899-12-30T09:30:00"/>
    <d v="1899-12-30T01:00:00"/>
    <s v="DCO"/>
    <s v="N/A"/>
  </r>
  <r>
    <n v="12520"/>
    <x v="40"/>
    <x v="12"/>
    <s v="LIFT IFTS 24-05 GER"/>
    <s v="IFTS"/>
    <n v="67"/>
    <s v="ACS"/>
    <n v="1"/>
    <m/>
    <s v="X"/>
    <x v="0"/>
    <s v="NET"/>
    <s v="DECI_STD_NVG"/>
    <m/>
    <n v="12521"/>
    <s v="NET BFFNVG01"/>
    <s v="11:30"/>
    <s v="12:30"/>
    <d v="1899-12-30T01:00:00"/>
    <d v="1899-12-30T11:30:00"/>
    <d v="1899-12-30T12:30:00"/>
    <d v="1899-12-30T01:00:00"/>
    <s v="DCO"/>
    <s v="N/A"/>
  </r>
  <r>
    <n v="12521"/>
    <x v="41"/>
    <x v="13"/>
    <s v="LIFT 24-03 SNG"/>
    <s v="IFTS"/>
    <n v="43"/>
    <s v="ACS"/>
    <n v="12"/>
    <m/>
    <s v="X"/>
    <x v="0"/>
    <s v="NET"/>
    <s v="DCA"/>
    <m/>
    <n v="12522"/>
    <s v="NET QRA02"/>
    <s v="10:30"/>
    <s v="11:30"/>
    <d v="1899-12-30T01:00:00"/>
    <s v="10:30"/>
    <s v="11:30"/>
    <d v="1899-12-30T01:00:00"/>
    <s v="DCO"/>
    <s v="N/A"/>
  </r>
  <r>
    <n v="12522"/>
    <x v="41"/>
    <x v="13"/>
    <s v="LIFT 24-03 SNG"/>
    <s v="IFTS"/>
    <n v="44"/>
    <s v="ACS"/>
    <n v="5"/>
    <m/>
    <s v="X"/>
    <x v="1"/>
    <s v="NET"/>
    <s v="DCA"/>
    <m/>
    <n v="12521"/>
    <s v="NET QRA02"/>
    <d v="1899-12-30T10:30:00"/>
    <d v="1899-12-30T11:30:00"/>
    <d v="1899-12-30T01:00:00"/>
    <d v="1899-12-30T10:30:00"/>
    <d v="1899-12-30T11:30:00"/>
    <d v="1899-12-30T01:00:00"/>
    <s v="DCO"/>
    <s v="N/A"/>
  </r>
  <r>
    <n v="12523"/>
    <x v="4"/>
    <x v="1"/>
    <s v="IP"/>
    <s v="Support IFTS"/>
    <m/>
    <s v="ACS"/>
    <n v="9"/>
    <m/>
    <s v="X"/>
    <x v="4"/>
    <s v="NET"/>
    <s v="RNG_STD"/>
    <m/>
    <n v="12522"/>
    <s v="SUPP"/>
    <d v="1899-12-30T11:35:00"/>
    <d v="1899-12-30T12:35:00"/>
    <d v="1899-12-30T01:00:00"/>
    <d v="1899-12-30T11:35:00"/>
    <d v="1899-12-30T12:35:00"/>
    <d v="1899-12-30T01:00:00"/>
    <s v="SDC"/>
    <s v="N/A"/>
  </r>
  <r>
    <n v="12524"/>
    <x v="42"/>
    <x v="13"/>
    <s v="IFTS LIFT 24-02 QATAR"/>
    <s v="QATAR"/>
    <n v="50"/>
    <s v="ACS"/>
    <n v="2"/>
    <s v="X"/>
    <m/>
    <x v="6"/>
    <s v="STDA"/>
    <s v="BRV_R2R_STD"/>
    <m/>
    <m/>
    <s v="PT BVR02"/>
    <s v="13:30"/>
    <s v="14:30"/>
    <d v="1899-12-30T01:00:00"/>
    <d v="1899-12-30T13:30:00"/>
    <d v="1899-12-30T14:30:00"/>
    <d v="1899-12-30T01:00:00"/>
    <s v="DCO"/>
    <s v="N/A"/>
  </r>
  <r>
    <n v="12525"/>
    <x v="4"/>
    <x v="1"/>
    <s v="IP"/>
    <s v="Support IFTS"/>
    <m/>
    <s v="ACS"/>
    <n v="12"/>
    <m/>
    <s v="X"/>
    <x v="1"/>
    <s v="NET"/>
    <s v="RNG_STD"/>
    <m/>
    <n v="12524"/>
    <s v="SUPP"/>
    <d v="1899-12-30T11:35:00"/>
    <d v="1899-12-30T12:35:00"/>
    <d v="1899-12-30T01:00:00"/>
    <d v="1899-12-30T11:35:00"/>
    <d v="1899-12-30T12:35:00"/>
    <d v="1899-12-30T01:00:00"/>
    <s v="DCO"/>
    <s v="N/A"/>
  </r>
  <r>
    <n v="12526"/>
    <x v="43"/>
    <x v="13"/>
    <s v="LIFT IFTS 24-04 HUN"/>
    <s v="IFTS"/>
    <n v="62"/>
    <s v="ACS"/>
    <n v="32"/>
    <m/>
    <s v="X"/>
    <x v="0"/>
    <s v="NET"/>
    <s v="RNG_STD"/>
    <m/>
    <n v="12527"/>
    <s v="FMSC ARNG01"/>
    <s v="06:00"/>
    <s v="07:00"/>
    <d v="1899-12-30T01:00:00"/>
    <s v="06:00"/>
    <s v="07:00"/>
    <d v="1899-12-30T01:00:00"/>
    <s v="DCO"/>
    <s v="N/A"/>
  </r>
  <r>
    <n v="12527"/>
    <x v="44"/>
    <x v="13"/>
    <s v="IFTS LIFT 24-02 QATAR"/>
    <s v="QATAR"/>
    <n v="52"/>
    <s v="ACS"/>
    <n v="14"/>
    <s v="X"/>
    <m/>
    <x v="4"/>
    <s v="STDA"/>
    <s v="BRV_R2R_STD"/>
    <m/>
    <m/>
    <s v="PT R2R02"/>
    <s v="13:30"/>
    <s v="14:30"/>
    <d v="1899-12-30T01:00:00"/>
    <d v="1899-12-30T13:30:00"/>
    <d v="1899-12-30T14:30:00"/>
    <d v="1899-12-30T01:00:00"/>
    <s v="DCO"/>
    <s v="N/A"/>
  </r>
  <r>
    <n v="12528"/>
    <x v="44"/>
    <x v="13"/>
    <s v=" IFTS LIFT 24-03 QATAR"/>
    <s v="QATAR"/>
    <n v="57"/>
    <s v="IFTS"/>
    <n v="5"/>
    <s v="X"/>
    <m/>
    <x v="3"/>
    <s v="STDA"/>
    <s v="CAS_DECI"/>
    <m/>
    <m/>
    <s v="FMS CAS02"/>
    <s v="13:30"/>
    <s v="14:30"/>
    <d v="1899-12-30T01:00:00"/>
    <d v="1899-12-30T13:45:00"/>
    <d v="1899-12-30T14:30:00"/>
    <d v="1899-12-30T00:45:00"/>
    <s v="DCO"/>
    <s v="N/A"/>
  </r>
  <r>
    <n v="12529"/>
    <x v="45"/>
    <x v="13"/>
    <s v="IFTS LIFT 24-02 QATAR"/>
    <s v="QATAR"/>
    <n v="52"/>
    <s v="IFTS"/>
    <n v="23"/>
    <s v="X"/>
    <m/>
    <x v="6"/>
    <s v="STDA"/>
    <s v="BRV_R2R_STD"/>
    <m/>
    <m/>
    <s v="PT R2R02"/>
    <s v="06:00"/>
    <s v="07:00"/>
    <d v="1899-12-30T01:00:00"/>
    <s v="06:00"/>
    <s v="07:00"/>
    <d v="1899-12-30T01:00:00"/>
    <s v="DCO"/>
    <s v="N/A"/>
  </r>
  <r>
    <n v="12530"/>
    <x v="4"/>
    <x v="1"/>
    <s v="IP"/>
    <s v="Support IFTS"/>
    <m/>
    <s v="ACS"/>
    <n v="10"/>
    <m/>
    <s v="X"/>
    <x v="1"/>
    <s v="NET"/>
    <s v="RNG_STD"/>
    <m/>
    <n v="12529"/>
    <s v="SUPP"/>
    <d v="1899-12-30T13:05:00"/>
    <d v="1899-12-30T14:05:00"/>
    <d v="1899-12-30T01:00:00"/>
    <d v="1899-12-30T13:05:00"/>
    <d v="1899-12-30T14:05:00"/>
    <d v="1899-12-30T01:00:00"/>
    <s v="DCO"/>
    <s v="N/A"/>
  </r>
  <r>
    <n v="12531"/>
    <x v="45"/>
    <x v="13"/>
    <s v="LIFT IFTS 25-01 HUN"/>
    <s v="IFTS"/>
    <n v="71"/>
    <s v="ACS"/>
    <n v="10"/>
    <m/>
    <s v="X"/>
    <x v="3"/>
    <s v="STDA"/>
    <s v="DECI_STD"/>
    <m/>
    <m/>
    <s v="PT NAV01"/>
    <s v="07:30"/>
    <s v="08:30"/>
    <d v="1899-12-30T01:00:00"/>
    <d v="1899-12-30T07:40:00"/>
    <d v="1899-12-30T08:50:00"/>
    <d v="1899-12-30T01:10:00"/>
    <s v="DCO"/>
    <s v="N/A"/>
  </r>
  <r>
    <n v="12532"/>
    <x v="46"/>
    <x v="14"/>
    <s v="LIFT IFTS 24-04 SPA"/>
    <s v="IFTS"/>
    <n v="58"/>
    <s v="ACS"/>
    <n v="14"/>
    <m/>
    <s v="X"/>
    <x v="0"/>
    <s v="NET"/>
    <s v="DECI_STD"/>
    <m/>
    <n v="12533"/>
    <s v="FMSC DBFM02"/>
    <s v="06:00"/>
    <s v="07:00"/>
    <d v="1899-12-30T01:00:00"/>
    <m/>
    <m/>
    <s v=""/>
    <s v="CANC"/>
    <s v="CD4"/>
  </r>
  <r>
    <n v="12533"/>
    <x v="46"/>
    <x v="14"/>
    <s v="LIFT IFTS 24-05 AUT"/>
    <s v="IFTS"/>
    <n v="64"/>
    <s v="ACS"/>
    <n v="1"/>
    <m/>
    <s v="X"/>
    <x v="4"/>
    <s v="STDA"/>
    <s v="LOW LEVEL"/>
    <m/>
    <m/>
    <s v="FMS LLF01"/>
    <s v="06:00"/>
    <s v="07:00"/>
    <d v="1899-12-30T01:00:00"/>
    <m/>
    <m/>
    <s v=""/>
    <s v="CANC"/>
    <s v="CD4"/>
  </r>
  <r>
    <n v="12534"/>
    <x v="46"/>
    <x v="14"/>
    <s v="LIFT IFTS 24-05 AUT"/>
    <s v="IFTS"/>
    <n v="65"/>
    <s v="ACS"/>
    <n v="10"/>
    <m/>
    <s v="X"/>
    <x v="6"/>
    <s v="STDA"/>
    <s v="LOW LEVEL"/>
    <m/>
    <m/>
    <s v="FMS LLF01"/>
    <s v="06:00"/>
    <s v="07:00"/>
    <d v="1899-12-30T01:00:00"/>
    <m/>
    <m/>
    <s v=""/>
    <s v="CANC"/>
    <s v="CD4"/>
  </r>
  <r>
    <n v="12535"/>
    <x v="4"/>
    <x v="1"/>
    <s v="IP"/>
    <s v="Support IFTS"/>
    <m/>
    <s v="IFTS"/>
    <n v="23"/>
    <m/>
    <s v="X"/>
    <x v="1"/>
    <s v="NET"/>
    <s v="RNG_STD"/>
    <m/>
    <n v="12534"/>
    <s v="SUPP"/>
    <d v="1899-12-30T14:35:00"/>
    <d v="1899-12-30T15:35:00"/>
    <d v="1899-12-30T01:00:00"/>
    <d v="1899-12-30T14:35:00"/>
    <d v="1899-12-30T15:35:00"/>
    <d v="1899-12-30T01:00:00"/>
    <s v="DCO"/>
    <s v="N/A"/>
  </r>
  <r>
    <n v="12536"/>
    <x v="46"/>
    <x v="14"/>
    <s v="LIFT IFTS 24-04 SPA"/>
    <s v="IFTS"/>
    <n v="58"/>
    <s v="IFTS"/>
    <n v="9"/>
    <m/>
    <s v="X"/>
    <x v="5"/>
    <s v="NET"/>
    <s v="DECI_STD"/>
    <m/>
    <n v="12525"/>
    <s v="FMSC DBFM02"/>
    <d v="1899-12-30T12:00:00"/>
    <d v="1899-12-30T13:00:00"/>
    <d v="1899-12-30T01:00:00"/>
    <d v="1899-12-30T12:00:00"/>
    <d v="1899-12-30T13:00:00"/>
    <d v="1899-12-30T01:00:00"/>
    <s v="DCO"/>
    <s v="N/A"/>
  </r>
  <r>
    <n v="12537"/>
    <x v="47"/>
    <x v="14"/>
    <s v="LIFT IFTS 24-05 AUT"/>
    <s v="IFTS"/>
    <n v="64"/>
    <s v="ACS"/>
    <n v="1"/>
    <m/>
    <s v="X"/>
    <x v="2"/>
    <s v="STDA"/>
    <s v="LOW LEVEL"/>
    <m/>
    <m/>
    <s v="FMS LLF01"/>
    <s v="09:00"/>
    <s v="10:00"/>
    <d v="1899-12-30T01:00:00"/>
    <d v="1899-12-30T09:00:00"/>
    <d v="1899-12-30T09:50:00"/>
    <d v="1899-12-30T00:50:00"/>
    <s v="DCO"/>
    <s v="N/A"/>
  </r>
  <r>
    <n v="12538"/>
    <x v="5"/>
    <x v="1"/>
    <s v="IP"/>
    <s v="Support IFTS"/>
    <m/>
    <s v="ACS"/>
    <n v="13"/>
    <m/>
    <s v="X"/>
    <x v="4"/>
    <s v="NET"/>
    <s v="RNG_STD"/>
    <m/>
    <n v="12537"/>
    <s v="SUPP"/>
    <d v="1899-12-30T07:05:00"/>
    <d v="1899-12-30T08:05:00"/>
    <d v="1899-12-30T01:00:00"/>
    <s v="07:05"/>
    <d v="1899-12-30T07:55:00"/>
    <d v="1899-12-30T00:50:00"/>
    <s v="SDC"/>
    <s v="N/A"/>
  </r>
  <r>
    <n v="12539"/>
    <x v="48"/>
    <x v="14"/>
    <s v="LIFT IFTS 24-05 AUT"/>
    <s v="IFTS"/>
    <n v="64"/>
    <s v="IFTS"/>
    <n v="9"/>
    <m/>
    <s v="X"/>
    <x v="0"/>
    <s v="NET"/>
    <s v="DECI_STD"/>
    <m/>
    <n v="12540"/>
    <s v="FMSC BFM02"/>
    <s v="06:00"/>
    <s v="07:00"/>
    <d v="1899-12-30T01:00:00"/>
    <m/>
    <m/>
    <s v=""/>
    <s v="CANC"/>
    <s v="CD10"/>
  </r>
  <r>
    <n v="12540"/>
    <x v="5"/>
    <x v="1"/>
    <s v="IP"/>
    <s v="Support IFTS"/>
    <m/>
    <s v="ACS"/>
    <n v="5"/>
    <m/>
    <s v="X"/>
    <x v="1"/>
    <s v="NET"/>
    <s v="RNG_STD"/>
    <m/>
    <n v="12539"/>
    <s v="SUPP"/>
    <d v="1899-12-30T07:05:00"/>
    <d v="1899-12-30T08:05:00"/>
    <d v="1899-12-30T01:00:00"/>
    <d v="1899-12-30T07:10:00"/>
    <d v="1899-12-30T08:00:00"/>
    <d v="1899-12-30T00:50:00"/>
    <s v="SDC"/>
    <s v="N/A"/>
  </r>
  <r>
    <n v="12541"/>
    <x v="48"/>
    <x v="14"/>
    <s v="LIFT IFTS 24-05 GER"/>
    <s v="IFTS"/>
    <n v="67"/>
    <s v="ACS"/>
    <n v="5"/>
    <m/>
    <s v="X"/>
    <x v="0"/>
    <s v="NET"/>
    <s v="DECI_STD"/>
    <m/>
    <n v="12542"/>
    <s v="FMSC DBFM01"/>
    <s v="07:30"/>
    <s v="08:30"/>
    <d v="1899-12-30T01:00:00"/>
    <m/>
    <m/>
    <s v=""/>
    <s v="CANC"/>
    <s v="CD10"/>
  </r>
  <r>
    <n v="12542"/>
    <x v="48"/>
    <x v="14"/>
    <s v=" IFTS LIFT 24-03 QATAR"/>
    <s v="QATAR"/>
    <n v="56"/>
    <s v="IFTS"/>
    <n v="9"/>
    <s v="X"/>
    <m/>
    <x v="5"/>
    <s v="NET"/>
    <s v="DECI_STD"/>
    <m/>
    <n v="12543"/>
    <s v="FMSC DBFM02"/>
    <s v="09:00"/>
    <s v="10:00"/>
    <d v="1899-12-30T01:00:00"/>
    <d v="1899-12-30T09:00:00"/>
    <d v="1899-12-30T10:00:00"/>
    <d v="1899-12-30T01:00:00"/>
    <s v="DCO"/>
    <s v="N/A"/>
  </r>
  <r>
    <n v="12543"/>
    <x v="49"/>
    <x v="15"/>
    <s v=" IFTS LIFT 24-03 QATAR"/>
    <s v="QATAR"/>
    <n v="57"/>
    <s v="IFTS"/>
    <n v="9"/>
    <s v="X"/>
    <m/>
    <x v="5"/>
    <s v="NET"/>
    <s v="DECI_STD"/>
    <m/>
    <n v="12544"/>
    <s v="FMSC DBFM01"/>
    <s v="07:30"/>
    <s v="08:30"/>
    <d v="1899-12-30T01:00:00"/>
    <s v="07:30"/>
    <s v="08:30"/>
    <d v="1899-12-30T01:00:00"/>
    <s v="DCO"/>
    <s v="N/A"/>
  </r>
  <r>
    <n v="12544"/>
    <x v="50"/>
    <x v="15"/>
    <s v="LIFT IFTS 24-05 AUT"/>
    <s v="IFTS"/>
    <n v="64"/>
    <s v="ACS"/>
    <n v="9"/>
    <m/>
    <s v="X"/>
    <x v="5"/>
    <s v="NET"/>
    <s v="DECI_STD"/>
    <m/>
    <n v="12545"/>
    <s v="FMSC BFM02"/>
    <s v="06:00"/>
    <s v="07:00"/>
    <d v="1899-12-30T01:00:00"/>
    <d v="1899-12-30T06:00:00"/>
    <d v="1899-12-30T07:00:00"/>
    <d v="1899-12-30T01:00:00"/>
    <s v="DCO"/>
    <s v="N/A"/>
  </r>
  <r>
    <n v="12545"/>
    <x v="5"/>
    <x v="1"/>
    <s v="IP"/>
    <s v="Support QATAR"/>
    <m/>
    <s v="IFTS"/>
    <n v="22"/>
    <m/>
    <s v="X"/>
    <x v="1"/>
    <s v="NET"/>
    <s v="DECI_STD"/>
    <m/>
    <n v="12544"/>
    <s v="SUPP"/>
    <d v="1899-12-30T08:35:00"/>
    <d v="1899-12-30T09:35:00"/>
    <d v="1899-12-30T01:00:00"/>
    <s v="08:35"/>
    <s v="09:35"/>
    <d v="1899-12-30T01:00:00"/>
    <s v="SDC"/>
    <s v="N/A"/>
  </r>
  <r>
    <n v="12546"/>
    <x v="50"/>
    <x v="15"/>
    <s v="LIFT IFTS 24-05 GER"/>
    <s v="IFTS"/>
    <n v="67"/>
    <s v="ACS"/>
    <n v="1"/>
    <m/>
    <s v="X"/>
    <x v="5"/>
    <s v="NET"/>
    <s v="DECI_STD"/>
    <m/>
    <n v="12547"/>
    <s v="FMSC DBFM01"/>
    <s v="09:00"/>
    <s v="10:00"/>
    <d v="1899-12-30T01:00:00"/>
    <d v="1899-12-30T09:00:00"/>
    <d v="1899-12-30T10:00:00"/>
    <d v="1899-12-30T01:00:00"/>
    <s v="DCO"/>
    <s v="N/A"/>
  </r>
  <r>
    <n v="12547"/>
    <x v="51"/>
    <x v="16"/>
    <s v="LIFT IFTS 24-04 HUN"/>
    <s v="IFTS"/>
    <n v="62"/>
    <s v="ACS"/>
    <n v="2"/>
    <m/>
    <s v="X"/>
    <x v="6"/>
    <s v="STDA"/>
    <s v="LOW LEVEL"/>
    <m/>
    <m/>
    <s v="FMS LLF01"/>
    <s v="09:00"/>
    <s v="10:00"/>
    <d v="1899-12-30T01:00:00"/>
    <s v="09:00"/>
    <s v="10:00"/>
    <d v="1899-12-30T01:00:00"/>
    <s v="DCO"/>
    <s v="N/A"/>
  </r>
  <r>
    <n v="12548"/>
    <x v="5"/>
    <x v="1"/>
    <s v="IP"/>
    <s v="Support IFTS"/>
    <m/>
    <s v="ACS"/>
    <n v="13"/>
    <m/>
    <s v="X"/>
    <x v="4"/>
    <s v="NET"/>
    <s v="RNG_STD"/>
    <m/>
    <n v="12547"/>
    <s v="SUPP"/>
    <d v="1899-12-30T10:05:00"/>
    <d v="1899-12-30T11:05:00"/>
    <d v="1899-12-30T01:00:00"/>
    <s v="10:05"/>
    <s v="11:05"/>
    <d v="1899-12-30T01:00:00"/>
    <s v="SDC"/>
    <s v="N/A"/>
  </r>
  <r>
    <n v="12549"/>
    <x v="52"/>
    <x v="16"/>
    <s v="LIP 24-03 AUT"/>
    <s v="IFTS"/>
    <n v="42"/>
    <s v="ACS"/>
    <n v="17"/>
    <m/>
    <s v="X"/>
    <x v="0"/>
    <s v="NET"/>
    <s v="DECI_STD"/>
    <m/>
    <n v="12550"/>
    <s v="SD OACM01"/>
    <s v="11:05"/>
    <d v="1899-12-30T11:35:00"/>
    <d v="1899-12-30T00:30:00"/>
    <d v="1899-12-30T11:05:00"/>
    <d v="1899-12-30T11:35:00"/>
    <d v="1899-12-30T00:30:00"/>
    <s v="DCO"/>
    <s v="N/A"/>
  </r>
  <r>
    <n v="12550"/>
    <x v="5"/>
    <x v="1"/>
    <s v="IP"/>
    <s v="Support QATAR"/>
    <m/>
    <s v="ACS"/>
    <n v="8"/>
    <m/>
    <s v="X"/>
    <x v="1"/>
    <s v="NET"/>
    <s v="DECI_STD"/>
    <m/>
    <n v="12549"/>
    <s v="SUPP"/>
    <d v="1899-12-30T10:05:00"/>
    <d v="1899-12-30T11:05:00"/>
    <d v="1899-12-30T01:00:00"/>
    <s v="10:05"/>
    <d v="1899-12-30T11:00:00"/>
    <d v="1899-12-30T00:55:00"/>
    <s v="SDC"/>
    <s v="N/A"/>
  </r>
  <r>
    <n v="12551"/>
    <x v="53"/>
    <x v="16"/>
    <s v="IFTS LIFT 24-02 QATAR"/>
    <s v="QATAR"/>
    <n v="52"/>
    <s v="ACS"/>
    <n v="17"/>
    <s v="X"/>
    <m/>
    <x v="4"/>
    <s v="NET"/>
    <s v="DCA"/>
    <m/>
    <n v="12550"/>
    <s v="NET DCA02"/>
    <d v="1899-12-30T06:00:00"/>
    <d v="1899-12-30T07:00:00"/>
    <d v="1899-12-30T01:00:00"/>
    <d v="1899-12-30T06:00:00"/>
    <d v="1899-12-30T07:00:00"/>
    <d v="1899-12-30T01:00:00"/>
    <s v="DCO"/>
    <s v="N/A"/>
  </r>
  <r>
    <n v="12552"/>
    <x v="54"/>
    <x v="17"/>
    <s v=" IFTS LIFT 24-03 QATAR"/>
    <s v="QATAR"/>
    <n v="57"/>
    <s v="IFTS"/>
    <n v="23"/>
    <s v="X"/>
    <m/>
    <x v="6"/>
    <s v="STDA"/>
    <s v="DECI_STD"/>
    <m/>
    <m/>
    <s v="PT ERT03"/>
    <s v="07:30"/>
    <s v="08:30"/>
    <d v="1899-12-30T01:00:00"/>
    <m/>
    <m/>
    <s v=""/>
    <s v="CANC"/>
    <s v="CD2"/>
  </r>
  <r>
    <n v="12553"/>
    <x v="54"/>
    <x v="17"/>
    <s v="LIP 24-03 AUT"/>
    <s v="IFTS"/>
    <n v="42"/>
    <s v="ACS"/>
    <n v="1"/>
    <m/>
    <s v="X"/>
    <x v="5"/>
    <s v="NET"/>
    <s v="DECI_STD"/>
    <m/>
    <n v="12554"/>
    <s v="SD OACM01"/>
    <s v="12:00"/>
    <s v="13:00"/>
    <d v="1899-12-30T01:00:00"/>
    <d v="1899-12-30T12:00:00"/>
    <d v="1899-12-30T13:00:00"/>
    <d v="1899-12-30T01:00:00"/>
    <s v="DCO"/>
    <s v="N/A"/>
  </r>
  <r>
    <n v="12554"/>
    <x v="55"/>
    <x v="18"/>
    <s v=" IFTS LIFT 24-03 QATAR"/>
    <s v="QATAR"/>
    <n v="57"/>
    <s v="IFTS"/>
    <n v="22"/>
    <s v="X"/>
    <m/>
    <x v="6"/>
    <s v="STDA"/>
    <s v="DECI_STD"/>
    <m/>
    <m/>
    <s v="PT ERT03"/>
    <s v="09:30"/>
    <s v="10:30"/>
    <d v="1899-12-30T01:00:00"/>
    <s v="09:30"/>
    <d v="1899-12-30T10:25:00"/>
    <d v="1899-12-30T00:55:00"/>
    <s v="DCO"/>
    <s v="N/A"/>
  </r>
  <r>
    <n v="12555"/>
    <x v="5"/>
    <x v="1"/>
    <s v="IP"/>
    <s v="Support IFTS"/>
    <m/>
    <s v="ACS"/>
    <n v="12"/>
    <m/>
    <s v="X"/>
    <x v="1"/>
    <s v="NET"/>
    <s v="RNG_STD"/>
    <m/>
    <n v="12554"/>
    <s v="SUPP"/>
    <d v="1899-12-30T11:35:00"/>
    <d v="1899-12-30T12:35:00"/>
    <d v="1899-12-30T01:00:00"/>
    <d v="1899-12-30T11:35:00"/>
    <d v="1899-12-30T12:35:00"/>
    <d v="1899-12-30T01:00:00"/>
    <s v="SDC"/>
    <s v="N/A"/>
  </r>
  <r>
    <n v="12556"/>
    <x v="55"/>
    <x v="18"/>
    <s v="LIFT IFTS 24-05 AUT"/>
    <s v="IFTS"/>
    <n v="64"/>
    <s v="IFTS"/>
    <n v="23"/>
    <m/>
    <s v="X"/>
    <x v="5"/>
    <s v="NET"/>
    <s v="DECI_STD"/>
    <m/>
    <n v="12557"/>
    <s v="FMSC OBFM02"/>
    <s v="14:00"/>
    <s v="15:00"/>
    <d v="1899-12-30T01:00:00"/>
    <d v="1899-12-30T14:00:00"/>
    <d v="1899-12-30T14:50:00"/>
    <d v="1899-12-30T00:50:00"/>
    <s v="DCO"/>
    <s v="N/A"/>
  </r>
  <r>
    <n v="12557"/>
    <x v="55"/>
    <x v="18"/>
    <s v="LIFT 24-44 ITA"/>
    <s v="AMI"/>
    <n v="72"/>
    <s v="ACS"/>
    <n v="14"/>
    <s v="X"/>
    <m/>
    <x v="0"/>
    <s v="NET"/>
    <s v="DCA"/>
    <m/>
    <n v="12558"/>
    <s v="SD QRA02"/>
    <s v="14:00"/>
    <s v="15:00"/>
    <d v="1899-12-30T01:00:00"/>
    <s v="14:00"/>
    <s v="15:00"/>
    <d v="1899-12-30T01:00:00"/>
    <s v="DCO"/>
    <s v="N/A"/>
  </r>
  <r>
    <n v="12558"/>
    <x v="6"/>
    <x v="2"/>
    <s v="IP"/>
    <s v="Support IFTS"/>
    <m/>
    <s v="IFTS"/>
    <n v="23"/>
    <m/>
    <s v="X"/>
    <x v="1"/>
    <s v="NET"/>
    <s v="RNG_STD"/>
    <m/>
    <n v="12557"/>
    <s v="SUPP"/>
    <d v="1899-12-30T07:05:00"/>
    <d v="1899-12-30T08:05:00"/>
    <d v="1899-12-30T01:00:00"/>
    <d v="1899-12-30T07:05:00"/>
    <d v="1899-12-30T08:05:00"/>
    <d v="1899-12-30T01:00:00"/>
    <s v="SDC"/>
    <s v="N/A"/>
  </r>
  <r>
    <n v="12559"/>
    <x v="55"/>
    <x v="18"/>
    <s v="LIFT 24-44 ITA"/>
    <s v="AMI"/>
    <n v="70"/>
    <s v="ACS"/>
    <n v="1"/>
    <s v="X"/>
    <m/>
    <x v="1"/>
    <s v="NET"/>
    <s v="DCA"/>
    <m/>
    <n v="12558"/>
    <s v="SD QRA02"/>
    <d v="1899-12-30T14:00:00"/>
    <d v="1899-12-30T15:00:00"/>
    <d v="1899-12-30T01:00:00"/>
    <d v="1899-12-30T14:00:00"/>
    <d v="1899-12-30T15:00:00"/>
    <d v="1899-12-30T01:00:00"/>
    <s v="DCO"/>
    <s v="N/A"/>
  </r>
  <r>
    <n v="12560"/>
    <x v="56"/>
    <x v="18"/>
    <s v="LIFT 24-44 ITA"/>
    <s v="AMI"/>
    <n v="72"/>
    <s v="ACS"/>
    <n v="14"/>
    <s v="X"/>
    <m/>
    <x v="0"/>
    <s v="NET"/>
    <s v="DCA"/>
    <m/>
    <n v="12561"/>
    <s v="SD QRA02"/>
    <s v="08:00"/>
    <s v="09:00"/>
    <d v="1899-12-30T01:00:00"/>
    <d v="1899-12-30T08:00:00"/>
    <d v="1899-12-30T09:00:00"/>
    <d v="1899-12-30T01:00:00"/>
    <s v="DCO"/>
    <s v="N/A"/>
  </r>
  <r>
    <n v="12561"/>
    <x v="56"/>
    <x v="18"/>
    <s v="LIFT 24-44 ITA"/>
    <s v="AMI"/>
    <n v="70"/>
    <s v="ACS"/>
    <n v="1"/>
    <s v="X"/>
    <m/>
    <x v="1"/>
    <s v="NET"/>
    <s v="DCA"/>
    <m/>
    <n v="12560"/>
    <s v="SD QRA02"/>
    <d v="1899-12-30T08:00:00"/>
    <d v="1899-12-30T09:00:00"/>
    <d v="1899-12-30T01:00:00"/>
    <d v="1899-12-30T08:00:00"/>
    <d v="1899-12-30T09:00:00"/>
    <d v="1899-12-30T01:00:00"/>
    <s v="DCO"/>
    <s v="N/A"/>
  </r>
  <r>
    <n v="12562"/>
    <x v="6"/>
    <x v="2"/>
    <s v="IP"/>
    <s v="Support QATAR"/>
    <m/>
    <s v="ACS"/>
    <n v="12"/>
    <m/>
    <s v="X"/>
    <x v="4"/>
    <s v="NET"/>
    <s v="RNG_STD"/>
    <m/>
    <n v="12561"/>
    <s v="SUPP"/>
    <d v="1899-12-30T08:35:00"/>
    <d v="1899-12-30T09:35:00"/>
    <d v="1899-12-30T01:00:00"/>
    <d v="1899-12-30T08:35:00"/>
    <d v="1899-12-30T09:35:00"/>
    <d v="1899-12-30T01:00:00"/>
    <s v="SDC"/>
    <s v="N/A"/>
  </r>
  <r>
    <n v="12563"/>
    <x v="56"/>
    <x v="18"/>
    <s v="LIFT IFTS 24-04 JPN"/>
    <s v="IFTS"/>
    <n v="55"/>
    <s v="ACS"/>
    <n v="14"/>
    <m/>
    <s v="X"/>
    <x v="2"/>
    <s v="STDA"/>
    <s v="DECI_STD"/>
    <m/>
    <m/>
    <s v="PT ERT03"/>
    <s v="11:00"/>
    <s v="12:00"/>
    <d v="1899-12-30T01:00:00"/>
    <d v="1899-12-30T11:00:00"/>
    <d v="1899-12-30T12:00:00"/>
    <d v="1899-12-30T01:00:00"/>
    <s v="DCO"/>
    <s v="N/A"/>
  </r>
  <r>
    <n v="12564"/>
    <x v="6"/>
    <x v="2"/>
    <s v="IP"/>
    <s v="Support QATAR"/>
    <m/>
    <s v="IFTS"/>
    <n v="22"/>
    <m/>
    <s v="X"/>
    <x v="1"/>
    <s v="NET"/>
    <s v="RNG_STD"/>
    <m/>
    <n v="12563"/>
    <s v="SUPP"/>
    <d v="1899-12-30T08:35:00"/>
    <d v="1899-12-30T09:35:00"/>
    <d v="1899-12-30T01:00:00"/>
    <d v="1899-12-30T08:35:00"/>
    <d v="1899-12-30T09:35:00"/>
    <d v="1899-12-30T01:00:00"/>
    <s v="SDC"/>
    <s v="N/A"/>
  </r>
  <r>
    <n v="12565"/>
    <x v="57"/>
    <x v="18"/>
    <s v="LIFT IFTS 24-03 SAUDI"/>
    <s v="IFTS"/>
    <n v="45"/>
    <s v="IFTS"/>
    <n v="9"/>
    <m/>
    <s v="X"/>
    <x v="5"/>
    <s v="NET"/>
    <s v="DCA"/>
    <m/>
    <n v="12566"/>
    <s v="NET QRA01"/>
    <s v="14:00"/>
    <s v="15:00"/>
    <d v="1899-12-30T01:00:00"/>
    <m/>
    <m/>
    <s v=""/>
    <s v="CANC"/>
    <s v="CD5"/>
  </r>
  <r>
    <n v="12566"/>
    <x v="57"/>
    <x v="18"/>
    <s v="LIFT IFTS 24-03 SAUDI"/>
    <s v="IFTS"/>
    <n v="47"/>
    <s v="IFTS"/>
    <n v="5"/>
    <m/>
    <s v="X"/>
    <x v="4"/>
    <s v="NET"/>
    <s v="DCA"/>
    <m/>
    <n v="12565"/>
    <s v="NET QRA01"/>
    <d v="1899-12-30T14:00:00"/>
    <d v="1899-12-30T15:00:00"/>
    <d v="1899-12-30T01:00:00"/>
    <m/>
    <m/>
    <s v=""/>
    <s v="CANC"/>
    <s v="CD4"/>
  </r>
  <r>
    <n v="12567"/>
    <x v="6"/>
    <x v="2"/>
    <s v="IP"/>
    <s v="Support QATAR"/>
    <m/>
    <s v="ACS"/>
    <n v="9"/>
    <m/>
    <s v="X"/>
    <x v="4"/>
    <s v="NET"/>
    <s v="RNG_STD"/>
    <m/>
    <n v="12566"/>
    <s v="SUPP"/>
    <d v="1899-12-30T10:05:00"/>
    <d v="1899-12-30T11:05:00"/>
    <d v="1899-12-30T01:00:00"/>
    <d v="1899-12-30T10:30:00"/>
    <d v="1899-12-30T11:20:00"/>
    <d v="1899-12-30T00:50:00"/>
    <s v="SDC"/>
    <s v="N/A"/>
  </r>
  <r>
    <n v="12568"/>
    <x v="58"/>
    <x v="18"/>
    <s v="LIP 24-03 SWE"/>
    <s v="IFTS"/>
    <n v="48"/>
    <s v="IFTS"/>
    <n v="22"/>
    <m/>
    <s v="X"/>
    <x v="4"/>
    <s v="NET"/>
    <s v="RNG_STD"/>
    <m/>
    <n v="12567"/>
    <s v="SD RNG03"/>
    <d v="1899-12-30T11:30:00"/>
    <d v="1899-12-30T12:30:00"/>
    <d v="1899-12-30T01:00:00"/>
    <d v="1899-12-30T11:30:00"/>
    <d v="1899-12-30T12:30:00"/>
    <d v="1899-12-30T01:00:00"/>
    <s v="DCO"/>
    <s v="N/A"/>
  </r>
  <r>
    <n v="12569"/>
    <x v="6"/>
    <x v="2"/>
    <s v="IP"/>
    <s v="Support IFTS"/>
    <m/>
    <s v="ACS"/>
    <n v="1"/>
    <m/>
    <s v="X"/>
    <x v="1"/>
    <s v="NET"/>
    <s v="DECI_STD"/>
    <m/>
    <n v="12568"/>
    <s v="SUPP"/>
    <d v="1899-12-30T10:05:00"/>
    <d v="1899-12-30T11:05:00"/>
    <d v="1899-12-30T01:00:00"/>
    <s v="10:05"/>
    <d v="1899-12-30T11:20:00"/>
    <d v="1899-12-30T01:15:00"/>
    <s v="SDC"/>
    <s v="N/A"/>
  </r>
  <r>
    <n v="12570"/>
    <x v="58"/>
    <x v="18"/>
    <s v=" IFTS LIFT 24-03 QATAR"/>
    <s v="QATAR"/>
    <n v="56"/>
    <s v="ACS"/>
    <n v="13"/>
    <s v="X"/>
    <m/>
    <x v="2"/>
    <s v="STDA"/>
    <s v="DECI_STD"/>
    <m/>
    <m/>
    <s v="PT ERT03"/>
    <d v="1899-12-30T08:30:00"/>
    <d v="1899-12-30T09:30:00"/>
    <d v="1899-12-30T01:00:00"/>
    <d v="1899-12-30T08:30:00"/>
    <d v="1899-12-30T09:30:00"/>
    <d v="1899-12-30T01:00:00"/>
    <s v="DCO"/>
    <s v="N/A"/>
  </r>
  <r>
    <n v="12571"/>
    <x v="59"/>
    <x v="19"/>
    <s v="LIP 24-04 CAN"/>
    <s v="IFTS"/>
    <n v="50"/>
    <s v="ACS"/>
    <n v="4"/>
    <m/>
    <s v="X"/>
    <x v="1"/>
    <s v="NET"/>
    <s v="RANGE"/>
    <m/>
    <n v="12570"/>
    <s v="SD RNG03"/>
    <d v="1899-12-30T06:00:00"/>
    <d v="1899-12-30T07:00:00"/>
    <d v="1899-12-30T01:00:00"/>
    <s v="06:00"/>
    <s v="07:00"/>
    <d v="1899-12-30T01:00:00"/>
    <s v="DCO"/>
    <s v="N/A"/>
  </r>
  <r>
    <n v="12572"/>
    <x v="6"/>
    <x v="2"/>
    <s v="IP"/>
    <s v="Support IFTS"/>
    <m/>
    <s v="ACS"/>
    <n v="17"/>
    <m/>
    <s v="X"/>
    <x v="4"/>
    <s v="NET"/>
    <s v="RNG_STD"/>
    <m/>
    <n v="12571"/>
    <s v="SUPP"/>
    <d v="1899-12-30T11:35:00"/>
    <d v="1899-12-30T12:35:00"/>
    <d v="1899-12-30T01:00:00"/>
    <d v="1899-12-30T11:35:00"/>
    <d v="1899-12-30T12:35:00"/>
    <d v="1899-12-30T01:00:00"/>
    <s v="SDC"/>
    <s v="N/A"/>
  </r>
  <r>
    <n v="12573"/>
    <x v="59"/>
    <x v="19"/>
    <s v="LIFT IFTS 24-03 SAUDI"/>
    <s v="IFTS"/>
    <n v="45"/>
    <s v="IFTS"/>
    <n v="23"/>
    <m/>
    <s v="X"/>
    <x v="5"/>
    <s v="NET"/>
    <s v="DCA"/>
    <m/>
    <n v="12574"/>
    <s v="NET QRA01"/>
    <s v="12:00"/>
    <s v="13:00"/>
    <d v="1899-12-30T01:00:00"/>
    <s v="12:00"/>
    <s v="13:00"/>
    <d v="1899-12-30T01:00:00"/>
    <s v="DCO"/>
    <s v="N/A"/>
  </r>
  <r>
    <n v="12574"/>
    <x v="6"/>
    <x v="2"/>
    <s v="IP"/>
    <s v="Support IFTS"/>
    <m/>
    <s v="ACS"/>
    <n v="32"/>
    <m/>
    <s v="X"/>
    <x v="1"/>
    <s v="NET"/>
    <s v="RNG_STD"/>
    <m/>
    <n v="12573"/>
    <s v="SUPP"/>
    <d v="1899-12-30T11:35:00"/>
    <d v="1899-12-30T12:35:00"/>
    <d v="1899-12-30T01:00:00"/>
    <d v="1899-12-30T11:35:00"/>
    <d v="1899-12-30T12:35:00"/>
    <d v="1899-12-30T01:00:00"/>
    <s v="SDC"/>
    <s v="N/A"/>
  </r>
  <r>
    <n v="12575"/>
    <x v="59"/>
    <x v="19"/>
    <s v="LIFT IFTS 24-03 SAUDI"/>
    <s v="IFTS"/>
    <n v="47"/>
    <s v="ACS"/>
    <n v="2"/>
    <m/>
    <s v="X"/>
    <x v="4"/>
    <s v="NET"/>
    <s v="DCA"/>
    <m/>
    <n v="12574"/>
    <s v="NET QRA01"/>
    <d v="1899-12-30T12:00:00"/>
    <d v="1899-12-30T13:00:00"/>
    <d v="1899-12-30T01:00:00"/>
    <d v="1899-12-30T12:00:00"/>
    <d v="1899-12-30T13:00:00"/>
    <d v="1899-12-30T01:00:00"/>
    <s v="DCO"/>
    <s v="N/A"/>
  </r>
  <r>
    <n v="12576"/>
    <x v="6"/>
    <x v="2"/>
    <s v="IFTS LIFT 24-02 QATAR"/>
    <s v="QATAR"/>
    <n v="52"/>
    <s v="ACS"/>
    <n v="9"/>
    <s v="X"/>
    <m/>
    <x v="1"/>
    <s v="NET"/>
    <s v="DCA"/>
    <m/>
    <n v="12577"/>
    <s v="NET DCA02"/>
    <s v="13:05"/>
    <s v="14:05"/>
    <d v="1899-12-30T01:00:00"/>
    <d v="1899-12-30T13:25:00"/>
    <d v="1899-12-30T13:40:00"/>
    <d v="1899-12-30T00:15:00"/>
    <s v="DNCO"/>
    <s v="CD3"/>
  </r>
  <r>
    <n v="12577"/>
    <x v="59"/>
    <x v="19"/>
    <s v="LIFT IFTS 24-04 SPA"/>
    <s v="IFTS"/>
    <n v="59"/>
    <s v="ACS"/>
    <n v="13"/>
    <m/>
    <s v="X"/>
    <x v="2"/>
    <s v="NET"/>
    <s v="LOW LEVEL"/>
    <m/>
    <n v="12578"/>
    <s v="NET TLL02 CPL01"/>
    <s v="12:00"/>
    <s v="13:00"/>
    <d v="1899-12-30T01:00:00"/>
    <m/>
    <m/>
    <s v=""/>
    <s v="CANC"/>
    <s v="CD4"/>
  </r>
  <r>
    <n v="12578"/>
    <x v="6"/>
    <x v="2"/>
    <s v="IP"/>
    <s v="Support IFTS"/>
    <m/>
    <s v="IFTS"/>
    <n v="23"/>
    <m/>
    <s v="X"/>
    <x v="4"/>
    <s v="NET"/>
    <s v="RNG_STD"/>
    <m/>
    <n v="12577"/>
    <s v="SUPP"/>
    <d v="1899-12-30T13:05:00"/>
    <d v="1899-12-30T14:05:00"/>
    <d v="1899-12-30T01:00:00"/>
    <d v="1899-12-30T13:05:00"/>
    <d v="1899-12-30T14:05:00"/>
    <d v="1899-12-30T01:00:00"/>
    <s v="SDC"/>
    <s v="N/A"/>
  </r>
  <r>
    <n v="12579"/>
    <x v="59"/>
    <x v="19"/>
    <s v="LIFT IFTS 24-04 SPA"/>
    <s v="IFTS"/>
    <n v="61"/>
    <s v="ACS"/>
    <n v="31"/>
    <m/>
    <s v="X"/>
    <x v="3"/>
    <s v="NET"/>
    <s v="LOW LEVEL"/>
    <m/>
    <n v="12578"/>
    <s v="NET TLL02 CPL01"/>
    <d v="1899-12-30T12:00:00"/>
    <d v="1899-12-30T13:00:00"/>
    <d v="1899-12-30T01:00:00"/>
    <m/>
    <m/>
    <s v=""/>
    <s v="CANC"/>
    <s v="CD4"/>
  </r>
  <r>
    <n v="12580"/>
    <x v="60"/>
    <x v="19"/>
    <s v="LIFT IFTS 24-04 SPA"/>
    <s v="IFTS"/>
    <n v="59"/>
    <s v="ACS"/>
    <n v="6"/>
    <m/>
    <s v="X"/>
    <x v="2"/>
    <s v="NET"/>
    <s v="LOW LEVEL"/>
    <m/>
    <n v="12581"/>
    <s v="NET TLL02 CPL01"/>
    <s v="07:30"/>
    <s v="08:30"/>
    <d v="1899-12-30T01:00:00"/>
    <d v="1899-12-30T07:30:00"/>
    <d v="1899-12-30T08:30:00"/>
    <d v="1899-12-30T01:00:00"/>
    <s v="DCO"/>
    <s v="N/A"/>
  </r>
  <r>
    <n v="12581"/>
    <x v="60"/>
    <x v="19"/>
    <s v="LIFT IFTS 24-04 SPA"/>
    <s v="IFTS"/>
    <n v="61"/>
    <s v="ACS"/>
    <n v="9"/>
    <m/>
    <s v="X"/>
    <x v="3"/>
    <s v="NET"/>
    <s v="LOW LEVEL"/>
    <m/>
    <n v="12580"/>
    <s v="NET TLL02 CPL01"/>
    <d v="1899-12-30T07:30:00"/>
    <d v="1899-12-30T08:30:00"/>
    <d v="1899-12-30T01:00:00"/>
    <d v="1899-12-30T07:30:00"/>
    <d v="1899-12-30T08:30:00"/>
    <d v="1899-12-30T01:00:00"/>
    <s v="DCO"/>
    <s v="N/A"/>
  </r>
  <r>
    <n v="12582"/>
    <x v="6"/>
    <x v="2"/>
    <s v="IP"/>
    <s v="Support QATAR"/>
    <m/>
    <s v="ACS"/>
    <n v="2"/>
    <m/>
    <s v="X"/>
    <x v="4"/>
    <s v="NET"/>
    <s v="RNG_STD"/>
    <m/>
    <n v="12581"/>
    <s v="SUPP"/>
    <d v="1899-12-30T14:35:00"/>
    <d v="1899-12-30T15:35:00"/>
    <d v="1899-12-30T01:00:00"/>
    <d v="1899-12-30T14:35:00"/>
    <d v="1899-12-30T15:25:00"/>
    <d v="1899-12-30T00:50:00"/>
    <s v="SDC"/>
    <s v="N/A"/>
  </r>
  <r>
    <n v="12583"/>
    <x v="60"/>
    <x v="19"/>
    <s v="LIFT 25-41"/>
    <s v="AMI"/>
    <n v="82"/>
    <s v="ACS"/>
    <n v="9"/>
    <s v="X"/>
    <m/>
    <x v="2"/>
    <s v="STDA"/>
    <s v="DECI_STD"/>
    <m/>
    <m/>
    <s v="SD CF01"/>
    <s v="13:30"/>
    <s v="14:30"/>
    <d v="1899-12-30T01:00:00"/>
    <d v="1899-12-30T14:10:00"/>
    <d v="1899-12-30T14:40:00"/>
    <d v="1899-12-30T00:30:00"/>
    <s v="DCO"/>
    <s v="N/A"/>
  </r>
  <r>
    <n v="12584"/>
    <x v="6"/>
    <x v="2"/>
    <s v="IP"/>
    <s v="Support IFTS"/>
    <m/>
    <s v="ACS"/>
    <n v="12"/>
    <m/>
    <s v="X"/>
    <x v="1"/>
    <s v="NET"/>
    <s v="RNG_STD"/>
    <m/>
    <n v="12583"/>
    <s v="SUPP"/>
    <d v="1899-12-30T14:35:00"/>
    <d v="1899-12-30T15:35:00"/>
    <d v="1899-12-30T01:00:00"/>
    <m/>
    <m/>
    <s v=""/>
    <s v="SMC"/>
    <s v="CD1"/>
  </r>
  <r>
    <n v="12585"/>
    <x v="61"/>
    <x v="19"/>
    <s v="LIFT 25-41"/>
    <s v="AMI"/>
    <n v="76"/>
    <s v="ACS"/>
    <n v="6"/>
    <s v="X"/>
    <m/>
    <x v="3"/>
    <s v="STDA"/>
    <s v="DECI_STD"/>
    <m/>
    <m/>
    <s v="SD FAM01"/>
    <s v="12:00"/>
    <s v="13:00"/>
    <d v="1899-12-30T01:00:00"/>
    <d v="1899-12-30T12:20:00"/>
    <d v="1899-12-30T13:10:00"/>
    <d v="1899-12-30T00:50:00"/>
    <s v="DCO"/>
    <s v="N/A"/>
  </r>
  <r>
    <n v="12586"/>
    <x v="62"/>
    <x v="19"/>
    <s v=" IFTS LIFT 24-03 QATAR"/>
    <s v="QATAR"/>
    <n v="56"/>
    <s v="ACS"/>
    <n v="5"/>
    <s v="X"/>
    <m/>
    <x v="5"/>
    <s v="NET"/>
    <s v="DECI_STD"/>
    <m/>
    <n v="12587"/>
    <s v="FMSC DACM01"/>
    <s v="06:00"/>
    <s v="07:00"/>
    <d v="1899-12-30T01:00:00"/>
    <m/>
    <m/>
    <s v=""/>
    <s v="CANC"/>
    <s v="CD4"/>
  </r>
  <r>
    <n v="12587"/>
    <x v="63"/>
    <x v="20"/>
    <s v=" IFTS LIFT 24-03 QATAR"/>
    <s v="QATAR"/>
    <n v="56"/>
    <s v="ACS"/>
    <n v="17"/>
    <s v="X"/>
    <m/>
    <x v="5"/>
    <s v="NET"/>
    <s v="DECI_STD"/>
    <m/>
    <n v="12588"/>
    <s v="FMSC DACM01"/>
    <s v="12:00"/>
    <s v="13:00"/>
    <d v="1899-12-30T01:00:00"/>
    <s v="12:00"/>
    <s v="13:00"/>
    <d v="1899-12-30T01:00:00"/>
    <s v="DCO"/>
    <s v="N/A"/>
  </r>
  <r>
    <n v="12588"/>
    <x v="63"/>
    <x v="20"/>
    <s v="LIFT 25-41"/>
    <s v="AMI"/>
    <n v="79"/>
    <s v="ACS"/>
    <n v="1"/>
    <s v="X"/>
    <m/>
    <x v="3"/>
    <s v="STDA"/>
    <s v="DECI_STD"/>
    <m/>
    <m/>
    <s v="SD EMR01"/>
    <s v="09:00"/>
    <s v="10:00"/>
    <d v="1899-12-30T01:00:00"/>
    <d v="1899-12-30T09:00:00"/>
    <d v="1899-12-30T10:00:00"/>
    <d v="1899-12-30T01:00:00"/>
    <s v="DCO"/>
    <s v="N/A"/>
  </r>
  <r>
    <n v="12589"/>
    <x v="63"/>
    <x v="20"/>
    <s v="LIFT 25-41"/>
    <s v="AMI"/>
    <n v="78"/>
    <s v="ACS"/>
    <n v="5"/>
    <s v="X"/>
    <m/>
    <x v="2"/>
    <s v="STDA"/>
    <s v="DECI_STD"/>
    <m/>
    <m/>
    <s v="SD EMR02"/>
    <s v="06:00"/>
    <s v="07:00"/>
    <d v="1899-12-30T01:00:00"/>
    <d v="1899-12-30T06:20:00"/>
    <d v="1899-12-30T07:20:00"/>
    <d v="1899-12-30T01:00:00"/>
    <s v="DCO"/>
    <s v="N/A"/>
  </r>
  <r>
    <n v="12590"/>
    <x v="64"/>
    <x v="21"/>
    <s v="LIFT 25-41"/>
    <s v="AMI"/>
    <n v="82"/>
    <s v="ACS"/>
    <n v="2"/>
    <s v="X"/>
    <m/>
    <x v="2"/>
    <s v="STDA"/>
    <s v="DECI_STD"/>
    <m/>
    <m/>
    <s v="SD EMR03"/>
    <s v="08:30"/>
    <d v="1899-12-30T09:30:00"/>
    <d v="1899-12-30T01:00:00"/>
    <d v="1899-12-30T08:40:00"/>
    <d v="1899-12-30T09:40:00"/>
    <d v="1899-12-30T01:00:00"/>
    <s v="DCO"/>
    <s v="N/A"/>
  </r>
  <r>
    <n v="12591"/>
    <x v="65"/>
    <x v="22"/>
    <s v="LIFT IFTS 24-04 JPN"/>
    <s v="IFTS"/>
    <n v="55"/>
    <s v="ACS"/>
    <n v="5"/>
    <m/>
    <s v="X"/>
    <x v="2"/>
    <s v="STDA"/>
    <s v="DECI_STD"/>
    <m/>
    <m/>
    <s v="PT ERT03"/>
    <s v="09:00"/>
    <s v="10:00"/>
    <d v="1899-12-30T01:00:00"/>
    <d v="1899-12-30T09:00:00"/>
    <d v="1899-12-30T10:00:00"/>
    <d v="1899-12-30T01:00:00"/>
    <s v="DCO"/>
    <s v="N/A"/>
  </r>
  <r>
    <n v="12592"/>
    <x v="65"/>
    <x v="22"/>
    <s v="IFTS 25-01 QAT"/>
    <s v="QATAR"/>
    <n v="76"/>
    <s v="ACS"/>
    <n v="31"/>
    <s v="X"/>
    <m/>
    <x v="3"/>
    <s v="STDA"/>
    <s v="DECI_STD"/>
    <m/>
    <m/>
    <s v="FMS CF01"/>
    <d v="1899-12-30T12:10:00"/>
    <d v="1899-12-30T13:10:00"/>
    <d v="1899-12-30T01:00:00"/>
    <d v="1899-12-30T12:10:00"/>
    <d v="1899-12-30T13:10:00"/>
    <d v="1899-12-30T01:00:00"/>
    <s v="DCO"/>
    <s v="N/A"/>
  </r>
  <r>
    <n v="12593"/>
    <x v="66"/>
    <x v="22"/>
    <s v="IFTS LIFT 24-03 QATAR"/>
    <s v="QATAR"/>
    <n v="58"/>
    <s v="ACS"/>
    <n v="3"/>
    <s v="X"/>
    <m/>
    <x v="0"/>
    <s v="NET"/>
    <s v="ATAG_DECI"/>
    <m/>
    <n v="12594"/>
    <s v="NET ATAG02"/>
    <s v="07:30"/>
    <s v="08:30"/>
    <d v="1899-12-30T01:00:00"/>
    <d v="1899-12-30T07:30:00"/>
    <d v="1899-12-30T08:15:00"/>
    <d v="1899-12-30T00:45:00"/>
    <s v="DCO"/>
    <s v="N/A"/>
  </r>
  <r>
    <n v="12594"/>
    <x v="66"/>
    <x v="22"/>
    <s v=" IFTS LIFT 24-03 QATAR"/>
    <s v="QATAR"/>
    <n v="57"/>
    <s v="ACS"/>
    <n v="32"/>
    <s v="X"/>
    <m/>
    <x v="1"/>
    <s v="NET"/>
    <s v="ATAG_DECI"/>
    <m/>
    <n v="12593"/>
    <s v="NET ATAG02"/>
    <d v="1899-12-30T07:30:00"/>
    <d v="1899-12-30T08:30:00"/>
    <d v="1899-12-30T01:00:00"/>
    <d v="1899-12-30T07:30:00"/>
    <d v="1899-12-30T08:15:00"/>
    <d v="1899-12-30T00:45:00"/>
    <s v="DCO"/>
    <s v="N/A"/>
  </r>
  <r>
    <n v="12595"/>
    <x v="7"/>
    <x v="2"/>
    <s v="IP"/>
    <s v="Support QATAR"/>
    <m/>
    <s v="ACS"/>
    <n v="1"/>
    <m/>
    <s v="X"/>
    <x v="1"/>
    <s v="NET"/>
    <s v="RNG_STD"/>
    <m/>
    <n v="12594"/>
    <s v="SUPP"/>
    <d v="1899-12-30T08:35:00"/>
    <d v="1899-12-30T09:35:00"/>
    <d v="1899-12-30T01:00:00"/>
    <d v="1899-12-30T08:35:00"/>
    <d v="1899-12-30T09:35:00"/>
    <d v="1899-12-30T01:00:00"/>
    <s v="SDC"/>
    <s v="N/A"/>
  </r>
  <r>
    <n v="12596"/>
    <x v="66"/>
    <x v="22"/>
    <s v="LIFT IFTS QATAR 25-01"/>
    <s v="QATAR"/>
    <n v="66"/>
    <s v="ACS"/>
    <n v="14"/>
    <m/>
    <s v="X"/>
    <x v="2"/>
    <s v="STDA"/>
    <s v="DECI_SONIC"/>
    <m/>
    <m/>
    <s v="FMS CF02"/>
    <s v="09:00"/>
    <s v="10:00"/>
    <d v="1899-12-30T01:00:00"/>
    <m/>
    <m/>
    <s v=""/>
    <s v="CANC"/>
    <s v="CD4"/>
  </r>
  <r>
    <n v="12597"/>
    <x v="66"/>
    <x v="22"/>
    <s v="IFTS LIFT 24-01 QATAR"/>
    <s v="QATAR"/>
    <n v="40"/>
    <s v="IFTS"/>
    <n v="9"/>
    <s v="X"/>
    <m/>
    <x v="3"/>
    <s v="STDA"/>
    <s v="DECI_SONIC"/>
    <m/>
    <m/>
    <s v="FMS CF02"/>
    <s v="09:00"/>
    <s v="10:00"/>
    <d v="1899-12-30T01:00:00"/>
    <m/>
    <m/>
    <s v=""/>
    <s v="CANC"/>
    <s v="CD4"/>
  </r>
  <r>
    <n v="12598"/>
    <x v="66"/>
    <x v="22"/>
    <s v="LIFT IFTS 24-04 SPA"/>
    <s v="IFTS"/>
    <n v="60"/>
    <s v="ACS"/>
    <n v="17"/>
    <m/>
    <s v="X"/>
    <x v="2"/>
    <s v="STDA"/>
    <s v="DECI_STD"/>
    <m/>
    <m/>
    <s v="PT ERT03"/>
    <s v="10:30"/>
    <s v="11:30"/>
    <d v="1899-12-30T01:00:00"/>
    <m/>
    <m/>
    <s v=""/>
    <s v="CANC"/>
    <s v="CD4"/>
  </r>
  <r>
    <n v="12599"/>
    <x v="7"/>
    <x v="2"/>
    <s v="IP"/>
    <s v="Support QATAR"/>
    <m/>
    <s v="ACS"/>
    <n v="9"/>
    <m/>
    <s v="X"/>
    <x v="4"/>
    <s v="NET"/>
    <s v="RNG_STD"/>
    <m/>
    <n v="12598"/>
    <s v="SUPP"/>
    <d v="1899-12-30T10:05:00"/>
    <d v="1899-12-30T11:05:00"/>
    <d v="1899-12-30T01:00:00"/>
    <d v="1899-12-30T10:05:00"/>
    <d v="1899-12-30T11:05:00"/>
    <d v="1899-12-30T01:00:00"/>
    <s v="SDC"/>
    <s v="N/A"/>
  </r>
  <r>
    <n v="12600"/>
    <x v="66"/>
    <x v="22"/>
    <s v="LIFT IFTS QATAR 25-01"/>
    <s v="QATAR"/>
    <n v="65"/>
    <s v="ACS"/>
    <n v="13"/>
    <m/>
    <s v="X"/>
    <x v="3"/>
    <s v="STDA"/>
    <s v="DECI_SONIC"/>
    <m/>
    <m/>
    <s v="FMS CF02"/>
    <s v="10:30"/>
    <s v="11:30"/>
    <d v="1899-12-30T01:00:00"/>
    <m/>
    <m/>
    <s v=""/>
    <s v="CANC"/>
    <s v="CD4"/>
  </r>
  <r>
    <n v="12601"/>
    <x v="66"/>
    <x v="22"/>
    <s v="LIFT 25-41"/>
    <s v="AMI"/>
    <n v="82"/>
    <s v="ACS"/>
    <n v="10"/>
    <s v="X"/>
    <m/>
    <x v="2"/>
    <s v="STDA"/>
    <s v="DECI_STD"/>
    <m/>
    <m/>
    <s v="SD EMR04"/>
    <s v="12:00"/>
    <s v="13:00"/>
    <d v="1899-12-30T01:00:00"/>
    <m/>
    <m/>
    <s v=""/>
    <s v="CANC"/>
    <s v="CD4"/>
  </r>
  <r>
    <n v="12602"/>
    <x v="66"/>
    <x v="22"/>
    <s v="LIFT IFTS QATAR 25-01"/>
    <s v="QATAR"/>
    <n v="68"/>
    <s v="ACS"/>
    <n v="5"/>
    <m/>
    <s v="X"/>
    <x v="3"/>
    <s v="STDA"/>
    <s v="DECI_STD"/>
    <m/>
    <m/>
    <s v="FMS CF03"/>
    <s v="12:00"/>
    <s v="13:00"/>
    <d v="1899-12-30T01:00:00"/>
    <m/>
    <m/>
    <s v=""/>
    <s v="CANC"/>
    <s v="CD4"/>
  </r>
  <r>
    <n v="12603"/>
    <x v="66"/>
    <x v="22"/>
    <s v="IFTS 25-01 QAT"/>
    <s v="QATAR"/>
    <n v="78"/>
    <s v="ACS"/>
    <n v="2"/>
    <s v="X"/>
    <m/>
    <x v="2"/>
    <s v="STDA"/>
    <s v="DECI_STD"/>
    <m/>
    <m/>
    <s v="FMS CF03"/>
    <s v="13:30"/>
    <s v="14:30"/>
    <d v="1899-12-30T01:00:00"/>
    <m/>
    <m/>
    <s v=""/>
    <s v="CANC"/>
    <s v="CD4"/>
  </r>
  <r>
    <n v="12604"/>
    <x v="66"/>
    <x v="22"/>
    <s v="LIFT IFTS QATAR 25-01"/>
    <s v="QATAR"/>
    <n v="63"/>
    <s v="ACS"/>
    <n v="3"/>
    <m/>
    <s v="X"/>
    <x v="3"/>
    <s v="STDA"/>
    <s v="DECI_STD"/>
    <m/>
    <m/>
    <s v="FMS CF03"/>
    <s v="13:30"/>
    <s v="14:30"/>
    <d v="1899-12-30T01:00:00"/>
    <m/>
    <m/>
    <s v=""/>
    <s v="CANC"/>
    <s v="CD4"/>
  </r>
  <r>
    <n v="12605"/>
    <x v="7"/>
    <x v="2"/>
    <s v="IP"/>
    <s v="Support QATAR"/>
    <m/>
    <s v="ACS"/>
    <n v="17"/>
    <m/>
    <s v="X"/>
    <x v="4"/>
    <s v="NET"/>
    <s v="RNG_STD"/>
    <m/>
    <n v="12604"/>
    <s v="SUPP"/>
    <d v="1899-12-30T11:35:00"/>
    <d v="1899-12-30T12:35:00"/>
    <d v="1899-12-30T01:00:00"/>
    <d v="1899-12-30T11:35:00"/>
    <d v="1899-12-30T12:35:00"/>
    <d v="1899-12-30T01:00:00"/>
    <s v="SDC"/>
    <s v="N/A"/>
  </r>
  <r>
    <n v="12606"/>
    <x v="66"/>
    <x v="22"/>
    <s v="LIP 24-03 SGP"/>
    <s v="IFTS"/>
    <n v="41"/>
    <s v="ACS"/>
    <n v="9"/>
    <m/>
    <s v="X"/>
    <x v="3"/>
    <s v="STDA"/>
    <s v="DCA"/>
    <m/>
    <m/>
    <s v="SD TI01"/>
    <s v="07:30"/>
    <s v="08:30"/>
    <d v="1899-12-30T01:00:00"/>
    <d v="1899-12-30T07:30:00"/>
    <d v="1899-12-30T08:30:00"/>
    <d v="1899-12-30T01:00:00"/>
    <s v="DCO"/>
    <s v="N/A"/>
  </r>
  <r>
    <n v="12607"/>
    <x v="7"/>
    <x v="2"/>
    <s v="IP"/>
    <s v="Support QATAR"/>
    <m/>
    <s v="IFTS"/>
    <n v="22"/>
    <m/>
    <s v="X"/>
    <x v="1"/>
    <s v="NET"/>
    <s v="RNG_STD"/>
    <m/>
    <n v="12606"/>
    <s v="SUPP"/>
    <d v="1899-12-30T11:35:00"/>
    <d v="1899-12-30T12:35:00"/>
    <d v="1899-12-30T01:00:00"/>
    <d v="1899-12-30T11:35:00"/>
    <d v="1899-12-30T12:35:00"/>
    <d v="1899-12-30T01:00:00"/>
    <s v="SDC"/>
    <s v="N/A"/>
  </r>
  <r>
    <n v="12608"/>
    <x v="67"/>
    <x v="22"/>
    <s v="LIFT IFTS 24-04 SPA"/>
    <s v="IFTS"/>
    <n v="60"/>
    <s v="IFTS"/>
    <n v="3"/>
    <m/>
    <s v="X"/>
    <x v="6"/>
    <s v="STDA"/>
    <s v="DECI_STD"/>
    <m/>
    <m/>
    <s v="PT ERT03"/>
    <s v="10:30"/>
    <s v="11:30"/>
    <d v="1899-12-30T01:00:00"/>
    <d v="1899-12-30T10:30:00"/>
    <d v="1899-12-30T11:30:00"/>
    <d v="1899-12-30T01:00:00"/>
    <s v="DCO"/>
    <s v="N/A"/>
  </r>
  <r>
    <n v="12609"/>
    <x v="67"/>
    <x v="22"/>
    <s v="LIFT 25-41"/>
    <s v="AMI"/>
    <n v="82"/>
    <s v="ACS"/>
    <n v="14"/>
    <s v="X"/>
    <m/>
    <x v="6"/>
    <s v="STDA"/>
    <s v="DECI_STD"/>
    <m/>
    <m/>
    <s v="SD EMR04"/>
    <s v="12:00"/>
    <s v="13:00"/>
    <d v="1899-12-30T01:00:00"/>
    <d v="1899-12-30T12:00:00"/>
    <d v="1899-12-30T13:05:00"/>
    <d v="1899-12-30T01:05:00"/>
    <s v="DCO"/>
    <s v="N/A"/>
  </r>
  <r>
    <n v="12610"/>
    <x v="67"/>
    <x v="22"/>
    <s v="LIFT IFTS QATAR 25-01"/>
    <s v="QATAR"/>
    <n v="65"/>
    <s v="ACS"/>
    <n v="13"/>
    <m/>
    <s v="X"/>
    <x v="6"/>
    <s v="STDA"/>
    <s v="DECI_SONIC"/>
    <m/>
    <m/>
    <s v="FMS CF02"/>
    <s v="13:30"/>
    <s v="14:30"/>
    <d v="1899-12-30T01:00:00"/>
    <d v="1899-12-30T13:30:00"/>
    <d v="1899-12-30T14:30:00"/>
    <d v="1899-12-30T01:00:00"/>
    <s v="DCO"/>
    <s v="N/A"/>
  </r>
  <r>
    <n v="12611"/>
    <x v="67"/>
    <x v="22"/>
    <s v="IFTS 25-01 QAT"/>
    <s v="QATAR"/>
    <n v="77"/>
    <s v="ACS"/>
    <n v="2"/>
    <s v="X"/>
    <m/>
    <x v="2"/>
    <s v="STDA"/>
    <s v="DECI_SONIC"/>
    <m/>
    <m/>
    <s v="FMS CF02"/>
    <s v="13:30"/>
    <s v="14:30"/>
    <d v="1899-12-30T01:00:00"/>
    <d v="1899-12-30T13:30:00"/>
    <d v="1899-12-30T14:50:00"/>
    <d v="1899-12-30T01:20:00"/>
    <s v="DCO"/>
    <s v="N/A"/>
  </r>
  <r>
    <n v="12612"/>
    <x v="68"/>
    <x v="22"/>
    <s v="LIFT IFTS QATAR 25-01"/>
    <s v="QATAR"/>
    <n v="68"/>
    <s v="ACS"/>
    <n v="12"/>
    <m/>
    <s v="X"/>
    <x v="0"/>
    <s v="STDA"/>
    <s v="DECI_STD"/>
    <m/>
    <m/>
    <s v="FMS CF03"/>
    <s v="06:00"/>
    <s v="07:00"/>
    <d v="1899-12-30T01:00:00"/>
    <d v="1899-12-30T06:00:00"/>
    <d v="1899-12-30T07:00:00"/>
    <d v="1899-12-30T01:00:00"/>
    <s v="DCO"/>
    <s v="N/A"/>
  </r>
  <r>
    <n v="12613"/>
    <x v="68"/>
    <x v="22"/>
    <s v="LIFT 25-41"/>
    <s v="AMI"/>
    <n v="82"/>
    <s v="ACS"/>
    <n v="17"/>
    <s v="X"/>
    <m/>
    <x v="3"/>
    <s v="STDA"/>
    <s v="IF"/>
    <m/>
    <m/>
    <s v="SD IF02"/>
    <s v="07:30"/>
    <s v="08:30"/>
    <d v="1899-12-30T01:00:00"/>
    <m/>
    <m/>
    <s v=""/>
    <s v="CANC"/>
    <s v="CD4"/>
  </r>
  <r>
    <n v="12614"/>
    <x v="68"/>
    <x v="22"/>
    <s v="IFTS 25-01 QAT"/>
    <s v="QATAR"/>
    <n v="78"/>
    <s v="ACS"/>
    <n v="9"/>
    <s v="X"/>
    <m/>
    <x v="6"/>
    <s v="STDA"/>
    <s v="DECI_STD"/>
    <m/>
    <m/>
    <s v="FMS CF03"/>
    <s v="07:30"/>
    <s v="08:30"/>
    <d v="1899-12-30T01:00:00"/>
    <d v="1899-12-30T07:30:00"/>
    <d v="1899-12-30T08:30:00"/>
    <d v="1899-12-30T01:00:00"/>
    <s v="DCO"/>
    <s v="N/A"/>
  </r>
  <r>
    <n v="12615"/>
    <x v="7"/>
    <x v="2"/>
    <s v="IP"/>
    <s v="Support QATAR"/>
    <m/>
    <s v="ACS"/>
    <n v="14"/>
    <m/>
    <s v="X"/>
    <x v="4"/>
    <s v="NET"/>
    <s v="DECI_STD_NVG"/>
    <m/>
    <n v="12614"/>
    <s v="SUPP"/>
    <d v="1899-12-30T14:35:00"/>
    <d v="1899-12-30T15:35:00"/>
    <d v="1899-12-30T01:00:00"/>
    <d v="1899-12-30T14:35:00"/>
    <d v="1899-12-30T15:35:00"/>
    <d v="1899-12-30T01:00:00"/>
    <s v="SDC"/>
    <s v="N/A"/>
  </r>
  <r>
    <n v="12616"/>
    <x v="69"/>
    <x v="23"/>
    <s v="LIFT 25-41"/>
    <s v="AMI"/>
    <n v="82"/>
    <s v="ACS"/>
    <n v="17"/>
    <s v="X"/>
    <m/>
    <x v="5"/>
    <s v="STDA"/>
    <s v="IF"/>
    <m/>
    <m/>
    <s v="SD IF02"/>
    <s v="12:00"/>
    <s v="13:00"/>
    <d v="1899-12-30T01:00:00"/>
    <s v="12:00"/>
    <s v="13:00"/>
    <d v="1899-12-30T01:00:00"/>
    <s v="DCO"/>
    <s v="N/A"/>
  </r>
  <r>
    <n v="12617"/>
    <x v="69"/>
    <x v="23"/>
    <s v="LIFT IFTS QATAR 25-01"/>
    <s v="QATAR"/>
    <n v="65"/>
    <s v="IFTS"/>
    <n v="9"/>
    <m/>
    <s v="X"/>
    <x v="3"/>
    <s v="STDA"/>
    <s v="DECI_STD"/>
    <m/>
    <m/>
    <s v="FMS CF03"/>
    <s v="07:30"/>
    <s v="08:30"/>
    <d v="1899-12-30T01:00:00"/>
    <s v="07:30"/>
    <s v="08:30"/>
    <d v="1899-12-30T01:00:00"/>
    <s v="DCO"/>
    <s v="N/A"/>
  </r>
  <r>
    <n v="12618"/>
    <x v="70"/>
    <x v="23"/>
    <s v="LIFT 25-41"/>
    <s v="AMI"/>
    <n v="77"/>
    <s v="ACS"/>
    <n v="2"/>
    <s v="X"/>
    <m/>
    <x v="3"/>
    <s v="STDA"/>
    <s v="DECI_STD"/>
    <m/>
    <m/>
    <s v="SD EMRSP01"/>
    <s v="06:00"/>
    <s v="07:00"/>
    <d v="1899-12-30T01:00:00"/>
    <s v="06:00"/>
    <s v="07:00"/>
    <d v="1899-12-30T01:00:00"/>
    <s v="DCO"/>
    <s v="N/A"/>
  </r>
  <r>
    <n v="12619"/>
    <x v="70"/>
    <x v="23"/>
    <s v="LIP 24-03 SGP"/>
    <s v="IFTS"/>
    <n v="41"/>
    <s v="ACS"/>
    <n v="2"/>
    <m/>
    <s v="X"/>
    <x v="3"/>
    <s v="STDA"/>
    <s v="DCA"/>
    <m/>
    <m/>
    <s v="SD TI02"/>
    <s v="09:00"/>
    <s v="10:00"/>
    <d v="1899-12-30T01:00:00"/>
    <s v="09:00"/>
    <s v="10:00"/>
    <d v="1899-12-30T01:00:00"/>
    <s v="DCO"/>
    <s v="N/A"/>
  </r>
  <r>
    <n v="12620"/>
    <x v="70"/>
    <x v="23"/>
    <s v="LIFT IFTS 25-02 CAN"/>
    <s v="IFTS"/>
    <n v="74"/>
    <s v="ACS"/>
    <n v="2"/>
    <m/>
    <s v="X"/>
    <x v="3"/>
    <s v="STDA"/>
    <s v="DECI_STD"/>
    <m/>
    <m/>
    <s v="FMS CF01"/>
    <s v="12:00"/>
    <s v="13:00"/>
    <d v="1899-12-30T01:00:00"/>
    <s v="12:00"/>
    <s v="13:00"/>
    <d v="1899-12-30T01:00:00"/>
    <s v="DCO"/>
    <s v="N/A"/>
  </r>
  <r>
    <n v="12621"/>
    <x v="71"/>
    <x v="23"/>
    <s v="LIFT IFTS QATAR 25-01"/>
    <s v="QATAR"/>
    <n v="63"/>
    <s v="IFTS"/>
    <n v="9"/>
    <m/>
    <s v="X"/>
    <x v="6"/>
    <s v="STDA"/>
    <s v="DECI_STD"/>
    <m/>
    <m/>
    <s v="FMS CF03"/>
    <s v="12:00"/>
    <s v="13:00"/>
    <d v="1899-12-30T01:00:00"/>
    <s v="12:00"/>
    <s v="13:00"/>
    <d v="1899-12-30T01:00:00"/>
    <s v="DCO"/>
    <s v="N/A"/>
  </r>
  <r>
    <n v="12622"/>
    <x v="8"/>
    <x v="2"/>
    <s v="IP"/>
    <s v="Support IFTS"/>
    <m/>
    <s v="ACS"/>
    <n v="1"/>
    <m/>
    <s v="X"/>
    <x v="1"/>
    <s v="NET"/>
    <s v="RNG_STD"/>
    <m/>
    <n v="12621"/>
    <s v="SUPP"/>
    <d v="1899-12-30T07:05:00"/>
    <d v="1899-12-30T08:05:00"/>
    <d v="1899-12-30T01:00:00"/>
    <d v="1899-12-30T07:05:00"/>
    <d v="1899-12-30T08:05:00"/>
    <d v="1899-12-30T01:00:00"/>
    <s v="SDC"/>
    <s v="N/A"/>
  </r>
  <r>
    <n v="12623"/>
    <x v="72"/>
    <x v="23"/>
    <s v="LIFT IFTS QATAR 25-01"/>
    <s v="QATAR"/>
    <n v="66"/>
    <s v="ACS"/>
    <n v="14"/>
    <m/>
    <s v="X"/>
    <x v="6"/>
    <s v="STDA"/>
    <s v="DECI_SONIC"/>
    <m/>
    <m/>
    <s v="FMS CF02"/>
    <s v="10:30"/>
    <s v="11:30"/>
    <d v="1899-12-30T01:00:00"/>
    <s v="10:30"/>
    <s v="11:30"/>
    <d v="1899-12-30T01:00:00"/>
    <s v="DCO"/>
    <s v="N/A"/>
  </r>
  <r>
    <n v="12624"/>
    <x v="72"/>
    <x v="23"/>
    <s v="IFTS LIFT 24-01 QATAR"/>
    <s v="QATAR"/>
    <n v="40"/>
    <s v="IFTS"/>
    <n v="9"/>
    <s v="X"/>
    <m/>
    <x v="3"/>
    <s v="STDA"/>
    <s v="DECI_SONIC"/>
    <m/>
    <m/>
    <s v="FMS CF02"/>
    <s v="10:30"/>
    <s v="11:30"/>
    <d v="1899-12-30T01:00:00"/>
    <s v="10:30"/>
    <s v="11:30"/>
    <d v="1899-12-30T01:00:00"/>
    <s v="DCO"/>
    <s v="N/A"/>
  </r>
  <r>
    <n v="12625"/>
    <x v="73"/>
    <x v="24"/>
    <s v="IP"/>
    <s v="AMI"/>
    <n v="18"/>
    <s v="ACS"/>
    <n v="31"/>
    <m/>
    <s v="X"/>
    <x v="3"/>
    <s v="STDA"/>
    <s v="DECI_STD"/>
    <m/>
    <m/>
    <s v="RI SEM"/>
    <s v="11:00"/>
    <s v="12:00"/>
    <d v="1899-12-30T01:00:00"/>
    <d v="1899-12-30T11:00:00"/>
    <d v="1899-12-30T12:00:00"/>
    <d v="1899-12-30T01:00:00"/>
    <s v="DCO"/>
    <s v="N/A"/>
  </r>
  <r>
    <n v="12626"/>
    <x v="8"/>
    <x v="2"/>
    <s v="IP"/>
    <s v="Support QATAR"/>
    <m/>
    <s v="ACS"/>
    <n v="12"/>
    <m/>
    <s v="X"/>
    <x v="4"/>
    <s v="NET"/>
    <s v="RNG_STD"/>
    <m/>
    <n v="12625"/>
    <s v="SUPP"/>
    <d v="1899-12-30T08:35:00"/>
    <d v="1899-12-30T09:35:00"/>
    <d v="1899-12-30T01:00:00"/>
    <m/>
    <m/>
    <s v=""/>
    <s v="SMC"/>
    <s v="CD1"/>
  </r>
  <r>
    <n v="12627"/>
    <x v="74"/>
    <x v="25"/>
    <s v="LIFT IFTS 24-05 AUT"/>
    <s v="IFTS"/>
    <n v="64"/>
    <s v="ACS"/>
    <n v="9"/>
    <m/>
    <s v="X"/>
    <x v="5"/>
    <s v="STDA"/>
    <s v="DECI_STD"/>
    <m/>
    <n v="12628"/>
    <s v="FMSC HACM01"/>
    <s v="06:00"/>
    <s v="07:00"/>
    <d v="1899-12-30T01:00:00"/>
    <d v="1899-12-30T06:00:00"/>
    <d v="1899-12-30T07:00:00"/>
    <d v="1899-12-30T01:00:00"/>
    <s v="DCO"/>
    <s v="N/A"/>
  </r>
  <r>
    <n v="12628"/>
    <x v="8"/>
    <x v="2"/>
    <s v="IP"/>
    <s v="Support QATAR"/>
    <m/>
    <s v="ACS"/>
    <n v="17"/>
    <m/>
    <s v="X"/>
    <x v="1"/>
    <s v="NET"/>
    <s v="RNG_STD"/>
    <m/>
    <n v="12627"/>
    <s v="SUPP"/>
    <d v="1899-12-30T08:35:00"/>
    <d v="1899-12-30T09:35:00"/>
    <d v="1899-12-30T01:00:00"/>
    <d v="1899-12-30T08:35:00"/>
    <d v="1899-12-30T09:35:00"/>
    <d v="1899-12-30T01:00:00"/>
    <s v="SDC"/>
    <s v="N/A"/>
  </r>
  <r>
    <n v="12629"/>
    <x v="74"/>
    <x v="25"/>
    <s v="LIP 24-03 SWE"/>
    <s v="IFTS"/>
    <n v="48"/>
    <s v="IFTS"/>
    <n v="22"/>
    <m/>
    <s v="X"/>
    <x v="0"/>
    <s v="NET"/>
    <s v="DECI_STD"/>
    <m/>
    <n v="12630"/>
    <s v="SD HBFM01"/>
    <s v="07:30"/>
    <s v="08:30"/>
    <d v="1899-12-30T01:00:00"/>
    <m/>
    <m/>
    <s v=""/>
    <s v="CANC"/>
    <s v="CD10"/>
  </r>
  <r>
    <n v="12630"/>
    <x v="74"/>
    <x v="25"/>
    <s v="IP"/>
    <s v="AMI"/>
    <n v="18"/>
    <s v="ACS"/>
    <n v="31"/>
    <m/>
    <s v="X"/>
    <x v="3"/>
    <s v="STDA"/>
    <s v="DECI_STD"/>
    <m/>
    <m/>
    <s v="RI SEM"/>
    <d v="1899-12-30T06:05:00"/>
    <d v="1899-12-30T07:05:00"/>
    <d v="1899-12-30T01:00:00"/>
    <d v="1899-12-30T06:00:00"/>
    <d v="1899-12-30T07:00:00"/>
    <d v="1899-12-30T01:00:00"/>
    <s v="DCO"/>
    <s v="N/A"/>
  </r>
  <r>
    <n v="12631"/>
    <x v="8"/>
    <x v="2"/>
    <s v="IP"/>
    <s v="Support QATAR"/>
    <m/>
    <s v="IFTS"/>
    <n v="9"/>
    <m/>
    <s v="X"/>
    <x v="4"/>
    <s v="NET"/>
    <s v="RNG_STD"/>
    <m/>
    <n v="12630"/>
    <s v="SUPP"/>
    <d v="1899-12-30T10:05:00"/>
    <d v="1899-12-30T11:05:00"/>
    <d v="1899-12-30T01:00:00"/>
    <d v="1899-12-30T10:25:00"/>
    <d v="1899-12-30T11:15:00"/>
    <d v="1899-12-30T00:50:00"/>
    <s v="SDC"/>
    <s v="N/A"/>
  </r>
  <r>
    <n v="12632"/>
    <x v="75"/>
    <x v="25"/>
    <s v="LIP 24-03 SWE"/>
    <s v="IFTS"/>
    <n v="48"/>
    <s v="ACS"/>
    <n v="14"/>
    <m/>
    <s v="X"/>
    <x v="0"/>
    <s v="NET"/>
    <s v="DECI_STD"/>
    <m/>
    <n v="12633"/>
    <s v="SD HBFM01"/>
    <s v="06:00"/>
    <s v="07:00"/>
    <d v="1899-12-30T01:00:00"/>
    <s v="06:00"/>
    <s v="07:00"/>
    <d v="1899-12-30T01:00:00"/>
    <s v="DCO"/>
    <s v="N/A"/>
  </r>
  <r>
    <n v="12633"/>
    <x v="75"/>
    <x v="25"/>
    <s v="LIFT IFTS 24-05 AUT"/>
    <s v="IFTS"/>
    <n v="64"/>
    <s v="ACS"/>
    <n v="5"/>
    <m/>
    <s v="X"/>
    <x v="0"/>
    <s v="NET"/>
    <s v="DECI_STD"/>
    <m/>
    <n v="12634"/>
    <s v="FMSC HACM01"/>
    <s v="07:30"/>
    <s v="08:30"/>
    <d v="1899-12-30T01:00:00"/>
    <s v="07:30"/>
    <s v="08:30"/>
    <d v="1899-12-30T01:00:00"/>
    <s v="DCO"/>
    <s v="N/A"/>
  </r>
  <r>
    <n v="12634"/>
    <x v="75"/>
    <x v="25"/>
    <s v="LIFT IFTS 24-05 AUT"/>
    <s v="IFTS"/>
    <n v="64"/>
    <s v="ACS"/>
    <n v="5"/>
    <m/>
    <s v="X"/>
    <x v="5"/>
    <s v="NET"/>
    <s v="DECI_STD"/>
    <m/>
    <n v="12635"/>
    <s v="FMSC HACM02"/>
    <s v="10:30"/>
    <s v="11:30"/>
    <d v="1899-12-30T01:00:00"/>
    <m/>
    <m/>
    <s v=""/>
    <s v="CANC"/>
    <s v="CD1"/>
  </r>
  <r>
    <n v="12635"/>
    <x v="75"/>
    <x v="25"/>
    <s v="IP"/>
    <s v="ACS"/>
    <n v="7"/>
    <s v="ACS"/>
    <n v="4"/>
    <m/>
    <s v="X"/>
    <x v="2"/>
    <s v="STDA"/>
    <s v="DECI_STD"/>
    <m/>
    <m/>
    <s v="RI SEM"/>
    <s v="12:00"/>
    <s v="13:00"/>
    <d v="1899-12-30T01:00:00"/>
    <s v="12:00"/>
    <s v="13:00"/>
    <d v="1899-12-30T01:00:00"/>
    <s v="DCO"/>
    <s v="N/A"/>
  </r>
  <r>
    <n v="12636"/>
    <x v="8"/>
    <x v="2"/>
    <s v="IP"/>
    <s v="Support IFTS"/>
    <m/>
    <s v="ACS"/>
    <n v="10"/>
    <m/>
    <s v="X"/>
    <x v="4"/>
    <s v="NET"/>
    <s v="DECI_STD"/>
    <m/>
    <n v="12635"/>
    <s v="SUPP"/>
    <d v="1899-12-30T11:35:00"/>
    <d v="1899-12-30T12:35:00"/>
    <d v="1899-12-30T01:00:00"/>
    <d v="1899-12-30T11:35:00"/>
    <d v="1899-12-30T12:35:00"/>
    <d v="1899-12-30T01:00:00"/>
    <s v="SDC"/>
    <s v="N/A"/>
  </r>
  <r>
    <n v="12637"/>
    <x v="75"/>
    <x v="25"/>
    <s v="LIFT IFTS QATAR 25-01"/>
    <s v="QATAR"/>
    <n v="68"/>
    <s v="ACS"/>
    <n v="10"/>
    <m/>
    <s v="X"/>
    <x v="2"/>
    <s v="STDA"/>
    <s v="DECI_STD"/>
    <m/>
    <m/>
    <s v="PT IFB02"/>
    <s v="07:30"/>
    <s v="08:30"/>
    <d v="1899-12-30T01:00:00"/>
    <d v="1899-12-30T07:55:00"/>
    <d v="1899-12-30T08:45:00"/>
    <d v="1899-12-30T00:50:00"/>
    <s v="DCO"/>
    <s v="N/A"/>
  </r>
  <r>
    <n v="12638"/>
    <x v="8"/>
    <x v="2"/>
    <s v="IP"/>
    <s v="Support QATAR"/>
    <m/>
    <s v="ACS"/>
    <n v="5"/>
    <m/>
    <s v="X"/>
    <x v="1"/>
    <s v="NET"/>
    <s v="RNG_STD"/>
    <m/>
    <n v="12637"/>
    <s v="SUPP"/>
    <d v="1899-12-30T11:35:00"/>
    <d v="1899-12-30T12:35:00"/>
    <d v="1899-12-30T01:00:00"/>
    <d v="1899-12-30T11:35:00"/>
    <d v="1899-12-30T12:35:00"/>
    <d v="1899-12-30T01:00:00"/>
    <s v="SDC"/>
    <s v="N/A"/>
  </r>
  <r>
    <n v="12639"/>
    <x v="76"/>
    <x v="25"/>
    <s v="LIFT IFTS QATAR 25-01"/>
    <s v="QATAR"/>
    <n v="65"/>
    <s v="ACS"/>
    <n v="12"/>
    <m/>
    <s v="X"/>
    <x v="6"/>
    <s v="STDA"/>
    <s v="DECI_STD"/>
    <m/>
    <m/>
    <s v="PT IFB03"/>
    <s v="14:30"/>
    <s v="15:30"/>
    <d v="1899-12-30T01:00:00"/>
    <m/>
    <m/>
    <s v=""/>
    <s v="CANC"/>
    <s v="CD4"/>
  </r>
  <r>
    <n v="12640"/>
    <x v="77"/>
    <x v="25"/>
    <s v="LIFT IFTS 25-02 UK"/>
    <s v="IFTS"/>
    <n v="81"/>
    <s v="ACS"/>
    <n v="14"/>
    <m/>
    <s v="X"/>
    <x v="6"/>
    <s v="STDA"/>
    <s v="DECI_STD"/>
    <m/>
    <m/>
    <s v="PT EMR02"/>
    <s v="09:00"/>
    <s v="10:00"/>
    <d v="1899-12-30T01:00:00"/>
    <s v="09:00"/>
    <s v="10:00"/>
    <d v="1899-12-30T01:00:00"/>
    <s v="DCO"/>
    <s v="N/A"/>
  </r>
  <r>
    <n v="12641"/>
    <x v="8"/>
    <x v="2"/>
    <s v="IP"/>
    <s v="Support IFTS"/>
    <m/>
    <s v="ACS"/>
    <n v="1"/>
    <m/>
    <s v="X"/>
    <x v="4"/>
    <s v="NET"/>
    <s v="RNG_STD"/>
    <m/>
    <n v="12640"/>
    <s v="SUPP"/>
    <d v="1899-12-30T13:05:00"/>
    <d v="1899-12-30T14:05:00"/>
    <d v="1899-12-30T01:00:00"/>
    <d v="1899-12-30T13:05:00"/>
    <d v="1899-12-30T14:05:00"/>
    <d v="1899-12-30T01:00:00"/>
    <s v="SDC"/>
    <s v="N/A"/>
  </r>
  <r>
    <n v="12642"/>
    <x v="77"/>
    <x v="25"/>
    <s v="LIFT IFTS QATAR 25-01"/>
    <s v="QATAR"/>
    <n v="65"/>
    <s v="ACS"/>
    <n v="2"/>
    <m/>
    <s v="X"/>
    <x v="4"/>
    <s v="STDA"/>
    <s v="DECI_STD"/>
    <m/>
    <m/>
    <s v="PT IFB03"/>
    <s v="12:00"/>
    <s v="13:00"/>
    <d v="1899-12-30T01:00:00"/>
    <d v="1899-12-30T12:00:00"/>
    <d v="1899-12-30T13:00:00"/>
    <d v="1899-12-30T01:00:00"/>
    <s v="DCO"/>
    <s v="N/A"/>
  </r>
  <r>
    <n v="12643"/>
    <x v="75"/>
    <x v="25"/>
    <s v="LIP IFTS 24-02"/>
    <s v="IFTS"/>
    <n v="3"/>
    <s v="ACS"/>
    <n v="25"/>
    <m/>
    <s v="X"/>
    <x v="2"/>
    <s v="STDA"/>
    <s v="DECI_STD"/>
    <m/>
    <m/>
    <s v="RI SEM"/>
    <s v="06:05"/>
    <s v="07:05"/>
    <d v="1899-12-30T01:00:00"/>
    <d v="1899-12-30T06:05:00"/>
    <d v="1899-12-30T07:05:00"/>
    <d v="1899-12-30T01:00:00"/>
    <s v="DCO"/>
    <s v="N/A"/>
  </r>
  <r>
    <n v="12644"/>
    <x v="78"/>
    <x v="25"/>
    <s v="LIFT IFTS 24-05 AUT"/>
    <s v="IFTS"/>
    <n v="64"/>
    <s v="ACS"/>
    <n v="12"/>
    <m/>
    <s v="X"/>
    <x v="5"/>
    <s v="NET"/>
    <s v="DECI_STD"/>
    <m/>
    <n v="12645"/>
    <s v="FMSC HACM02"/>
    <s v="07:30"/>
    <s v="08:30"/>
    <d v="1899-12-30T01:00:00"/>
    <d v="1899-12-30T07:30:00"/>
    <d v="1899-12-30T08:30:00"/>
    <d v="1899-12-30T01:00:00"/>
    <s v="DCO"/>
    <s v="N/A"/>
  </r>
  <r>
    <n v="12645"/>
    <x v="75"/>
    <x v="25"/>
    <s v="LIFT IFTS 25-02 CAN"/>
    <s v="IFTS"/>
    <n v="73"/>
    <s v="IFTS"/>
    <n v="23"/>
    <m/>
    <s v="X"/>
    <x v="3"/>
    <s v="STDA"/>
    <s v="DECI_STD"/>
    <m/>
    <m/>
    <s v="PT EMR04"/>
    <s v="06:00"/>
    <s v="07:00"/>
    <d v="1899-12-30T01:00:00"/>
    <d v="1899-12-30T06:00:00"/>
    <d v="1899-12-30T07:00:00"/>
    <d v="1899-12-30T01:00:00"/>
    <s v="DCO"/>
    <s v="N/A"/>
  </r>
  <r>
    <n v="12646"/>
    <x v="76"/>
    <x v="25"/>
    <s v="LIFT IFTS 24-04 CAN"/>
    <s v="IFTS"/>
    <n v="53"/>
    <s v="IFTS"/>
    <n v="9"/>
    <m/>
    <s v="X"/>
    <x v="2"/>
    <s v="STDA"/>
    <s v="BRV_R2R_STD"/>
    <m/>
    <m/>
    <s v="PT R2R02"/>
    <s v="11:30"/>
    <s v="12:30"/>
    <d v="1899-12-30T01:00:00"/>
    <d v="1899-12-30T11:30:00"/>
    <d v="1899-12-30T12:30:00"/>
    <d v="1899-12-30T01:00:00"/>
    <s v="DCO"/>
    <s v="N/A"/>
  </r>
  <r>
    <n v="12647"/>
    <x v="9"/>
    <x v="2"/>
    <s v="IP"/>
    <s v="Support QATAR"/>
    <m/>
    <s v="ACS"/>
    <n v="13"/>
    <m/>
    <s v="X"/>
    <x v="1"/>
    <s v="NET"/>
    <s v="RNG_STD"/>
    <m/>
    <n v="12646"/>
    <s v="SUPP"/>
    <d v="1899-12-30T07:05:00"/>
    <d v="1899-12-30T08:05:00"/>
    <d v="1899-12-30T01:00:00"/>
    <d v="1899-12-30T07:05:00"/>
    <d v="1899-12-30T08:05:00"/>
    <d v="1899-12-30T01:00:00"/>
    <s v="SDC"/>
    <s v="N/A"/>
  </r>
  <r>
    <n v="12648"/>
    <x v="9"/>
    <x v="2"/>
    <s v="IP"/>
    <s v="Support QATAR"/>
    <m/>
    <s v="ACS"/>
    <n v="17"/>
    <m/>
    <s v="X"/>
    <x v="6"/>
    <s v="NET"/>
    <s v="RNG_STD"/>
    <m/>
    <n v="12647"/>
    <s v="SUPP"/>
    <d v="1899-12-30T08:35:00"/>
    <d v="1899-12-30T09:35:00"/>
    <d v="1899-12-30T01:00:00"/>
    <d v="1899-12-30T08:35:00"/>
    <d v="1899-12-30T09:35:00"/>
    <d v="1899-12-30T01:00:00"/>
    <s v="SDC"/>
    <s v="N/A"/>
  </r>
  <r>
    <n v="12649"/>
    <x v="9"/>
    <x v="2"/>
    <s v="IP"/>
    <s v="Support IFTS"/>
    <m/>
    <s v="ACS"/>
    <n v="30"/>
    <m/>
    <s v="X"/>
    <x v="4"/>
    <s v="NET"/>
    <s v="RNG_STD"/>
    <m/>
    <n v="12648"/>
    <s v="SUPP"/>
    <d v="1899-12-30T11:35:00"/>
    <d v="1899-12-30T12:35:00"/>
    <d v="1899-12-30T01:00:00"/>
    <d v="1899-12-30T11:35:00"/>
    <d v="1899-12-30T12:35:00"/>
    <d v="1899-12-30T01:00:00"/>
    <s v="DCO"/>
    <s v="N/A"/>
  </r>
  <r>
    <n v="12650"/>
    <x v="9"/>
    <x v="2"/>
    <s v="IP"/>
    <s v="Support AMI"/>
    <m/>
    <s v="IFTS"/>
    <n v="5"/>
    <m/>
    <s v="X"/>
    <x v="6"/>
    <s v="NET"/>
    <s v="PGM"/>
    <m/>
    <n v="12649"/>
    <s v="SUPP"/>
    <d v="1899-12-30T11:35:00"/>
    <d v="1899-12-30T12:35:00"/>
    <d v="1899-12-30T01:00:00"/>
    <d v="1899-12-30T11:45:00"/>
    <d v="1899-12-30T12:30:00"/>
    <d v="1899-12-30T00:45:00"/>
    <s v="SDC"/>
    <s v="N/A"/>
  </r>
  <r>
    <n v="12651"/>
    <x v="9"/>
    <x v="2"/>
    <s v="IP"/>
    <s v="Support AMI"/>
    <m/>
    <s v="IFTS"/>
    <n v="23"/>
    <m/>
    <s v="X"/>
    <x v="1"/>
    <s v="NET"/>
    <s v="RANGE"/>
    <m/>
    <n v="12650"/>
    <s v="SUPP"/>
    <s v="13:05"/>
    <s v="14:05"/>
    <d v="1899-12-30T01:00:00"/>
    <s v="13:05"/>
    <s v="14:05"/>
    <d v="1899-12-30T01:00:00"/>
    <s v="SDC"/>
    <s v="N/A"/>
  </r>
  <r>
    <n v="12652"/>
    <x v="10"/>
    <x v="2"/>
    <s v="IP"/>
    <s v="Support QATAR"/>
    <m/>
    <s v="ACS"/>
    <n v="1"/>
    <m/>
    <s v="X"/>
    <x v="1"/>
    <s v="NET"/>
    <s v="RANGE"/>
    <m/>
    <n v="12651"/>
    <s v="SUPP"/>
    <d v="1899-12-30T07:05:00"/>
    <d v="1899-12-30T08:05:00"/>
    <d v="1899-12-30T01:00:00"/>
    <d v="1899-12-30T07:05:00"/>
    <d v="1899-12-30T08:00:00"/>
    <d v="1899-12-30T00:55:00"/>
    <s v="SDC"/>
    <s v="N/A"/>
  </r>
  <r>
    <n v="12653"/>
    <x v="10"/>
    <x v="2"/>
    <s v="IP"/>
    <s v="Support AMI"/>
    <m/>
    <s v="IFTS"/>
    <n v="9"/>
    <m/>
    <s v="X"/>
    <x v="6"/>
    <s v="NET"/>
    <s v="PGM"/>
    <m/>
    <n v="12652"/>
    <s v="SUPP"/>
    <d v="1899-12-30T10:05:00"/>
    <d v="1899-12-30T11:05:00"/>
    <d v="1899-12-30T01:00:00"/>
    <d v="1899-12-30T10:05:00"/>
    <d v="1899-12-30T11:05:00"/>
    <d v="1899-12-30T01:00:00"/>
    <s v="SDC"/>
    <s v="N/A"/>
  </r>
  <r>
    <n v="12654"/>
    <x v="79"/>
    <x v="3"/>
    <s v="IFTS LIFT 24-01 QATAR"/>
    <s v="Support QATAR"/>
    <m/>
    <s v="ACS"/>
    <n v="2"/>
    <s v="X"/>
    <m/>
    <x v="0"/>
    <s v="NET"/>
    <s v="DCA"/>
    <m/>
    <n v="12655"/>
    <s v="SUPP"/>
    <s v="08:05"/>
    <s v="09:05"/>
    <d v="1899-12-30T01:00:00"/>
    <s v="08:05"/>
    <s v="09:05"/>
    <d v="1899-12-30T01:00:00"/>
    <s v="SDC"/>
    <s v="N/A"/>
  </r>
  <r>
    <n v="12655"/>
    <x v="79"/>
    <x v="3"/>
    <s v="IP"/>
    <s v="Support IFTS"/>
    <m/>
    <s v="ACS"/>
    <n v="30"/>
    <m/>
    <s v="X"/>
    <x v="6"/>
    <s v="NET"/>
    <s v="RNG_STD"/>
    <m/>
    <n v="12654"/>
    <s v="SUPP"/>
    <d v="1899-12-30T09:35:00"/>
    <d v="1899-12-30T10:35:00"/>
    <d v="1899-12-30T01:00:00"/>
    <d v="1899-12-30T09:50:00"/>
    <d v="1899-12-30T10:35:00"/>
    <d v="1899-12-30T00:45:00"/>
    <s v="SDC"/>
    <s v="N/A"/>
  </r>
  <r>
    <n v="12656"/>
    <x v="79"/>
    <x v="3"/>
    <s v="IP"/>
    <s v="Support QATAR"/>
    <m/>
    <s v="ACS"/>
    <n v="17"/>
    <m/>
    <s v="X"/>
    <x v="4"/>
    <s v="NET"/>
    <s v="DECI_STD"/>
    <m/>
    <n v="12655"/>
    <s v="SUPP"/>
    <d v="1899-12-30T11:05:00"/>
    <d v="1899-12-30T12:05:00"/>
    <d v="1899-12-30T01:00:00"/>
    <d v="1899-12-30T11:05:00"/>
    <d v="1899-12-30T12:05:00"/>
    <d v="1899-12-30T01:00:00"/>
    <s v="SDC"/>
    <s v="N/A"/>
  </r>
  <r>
    <n v="12657"/>
    <x v="79"/>
    <x v="3"/>
    <s v="IP"/>
    <s v="Support QATAR"/>
    <m/>
    <s v="ACS"/>
    <n v="5"/>
    <m/>
    <s v="X"/>
    <x v="1"/>
    <s v="NET"/>
    <s v="DECI_STD"/>
    <m/>
    <n v="12656"/>
    <s v="SUPP"/>
    <d v="1899-12-30T11:05:00"/>
    <d v="1899-12-30T12:05:00"/>
    <d v="1899-12-30T01:00:00"/>
    <d v="1899-12-30T11:05:00"/>
    <d v="1899-12-30T12:05:00"/>
    <d v="1899-12-30T01:00:00"/>
    <s v="SDC"/>
    <s v="N/A"/>
  </r>
  <r>
    <n v="12658"/>
    <x v="79"/>
    <x v="3"/>
    <s v="IFTS LIFT 24-01 QATAR"/>
    <s v="Support QATAR"/>
    <m/>
    <s v="ACS"/>
    <n v="30"/>
    <s v="X"/>
    <m/>
    <x v="5"/>
    <s v="NET"/>
    <s v="DCA"/>
    <m/>
    <n v="12659"/>
    <s v="SUPP"/>
    <s v="12:35"/>
    <s v="13:35"/>
    <d v="1899-12-30T01:00:00"/>
    <d v="1899-12-30T12:35:00"/>
    <d v="1899-12-30T13:35:00"/>
    <d v="1899-12-30T01:00:00"/>
    <s v="SDC"/>
    <s v="N/A"/>
  </r>
  <r>
    <n v="12659"/>
    <x v="79"/>
    <x v="3"/>
    <s v="IP"/>
    <s v="Support QATAR"/>
    <m/>
    <s v="ACS"/>
    <n v="32"/>
    <m/>
    <s v="X"/>
    <x v="1"/>
    <s v="NET"/>
    <s v="RNG_STD"/>
    <m/>
    <n v="12658"/>
    <s v="SUPP"/>
    <d v="1899-12-30T12:35:00"/>
    <d v="1899-12-30T13:35:00"/>
    <d v="1899-12-30T01:00:00"/>
    <d v="1899-12-30T12:35:00"/>
    <d v="1899-12-30T13:35:00"/>
    <d v="1899-12-30T01:00:00"/>
    <s v="SDC"/>
    <s v="N/A"/>
  </r>
  <r>
    <n v="12660"/>
    <x v="79"/>
    <x v="3"/>
    <s v="IP"/>
    <s v="Support QATAR"/>
    <m/>
    <s v="IFTS"/>
    <n v="10"/>
    <m/>
    <s v="X"/>
    <x v="1"/>
    <s v="NET"/>
    <s v="RNG_STD"/>
    <m/>
    <n v="12659"/>
    <s v="SUPP"/>
    <d v="1899-12-30T14:05:00"/>
    <d v="1899-12-30T15:05:00"/>
    <d v="1899-12-30T01:00:00"/>
    <d v="1899-12-30T14:05:00"/>
    <d v="1899-12-30T15:05:00"/>
    <d v="1899-12-30T01:00:00"/>
    <s v="SDC"/>
    <s v="N/A"/>
  </r>
  <r>
    <n v="12661"/>
    <x v="79"/>
    <x v="3"/>
    <s v="IP"/>
    <s v="Support AMI"/>
    <m/>
    <s v="ACS"/>
    <n v="10"/>
    <m/>
    <s v="X"/>
    <x v="4"/>
    <s v="NET"/>
    <s v="RANGE"/>
    <m/>
    <n v="12660"/>
    <s v="SUPP"/>
    <d v="1899-12-30T15:35:00"/>
    <d v="1899-12-30T16:35:00"/>
    <d v="1899-12-30T01:00:00"/>
    <d v="1899-12-30T15:35:00"/>
    <d v="1899-12-30T16:35:00"/>
    <d v="1899-12-30T01:00:00"/>
    <s v="SDC"/>
    <s v="N/A"/>
  </r>
  <r>
    <n v="12662"/>
    <x v="79"/>
    <x v="3"/>
    <s v="IP"/>
    <s v="Support AMI"/>
    <m/>
    <s v="IFTS"/>
    <n v="3"/>
    <m/>
    <s v="X"/>
    <x v="6"/>
    <s v="NET"/>
    <s v="RANGE"/>
    <m/>
    <n v="12661"/>
    <s v="SUPP"/>
    <d v="1899-12-30T15:35:00"/>
    <d v="1899-12-30T16:35:00"/>
    <d v="1899-12-30T01:00:00"/>
    <s v="15:35"/>
    <s v="16:35"/>
    <d v="1899-12-30T01:00:00"/>
    <s v="SDC"/>
    <s v="N/A"/>
  </r>
  <r>
    <n v="12663"/>
    <x v="11"/>
    <x v="3"/>
    <s v="IP"/>
    <s v="Support IFTS"/>
    <m/>
    <s v="ACS"/>
    <n v="5"/>
    <m/>
    <s v="X"/>
    <x v="4"/>
    <s v="NET"/>
    <s v="RNG_STD"/>
    <m/>
    <n v="12662"/>
    <s v="SUPP"/>
    <d v="1899-12-30T09:35:00"/>
    <d v="1899-12-30T10:35:00"/>
    <d v="1899-12-30T01:00:00"/>
    <d v="1899-12-30T09:35:00"/>
    <d v="1899-12-30T10:35:00"/>
    <d v="1899-12-30T01:00:00"/>
    <s v="SDC"/>
    <s v="N/A"/>
  </r>
  <r>
    <n v="12664"/>
    <x v="11"/>
    <x v="3"/>
    <s v="IP"/>
    <s v="Support IFTS"/>
    <m/>
    <s v="ACS"/>
    <n v="32"/>
    <m/>
    <s v="X"/>
    <x v="1"/>
    <s v="NET"/>
    <s v="RNG_STD"/>
    <m/>
    <n v="12663"/>
    <s v="SUPP"/>
    <d v="1899-12-30T11:05:00"/>
    <d v="1899-12-30T12:05:00"/>
    <d v="1899-12-30T01:00:00"/>
    <d v="1899-12-30T11:05:00"/>
    <d v="1899-12-30T12:05:00"/>
    <d v="1899-12-30T01:00:00"/>
    <s v="SDC"/>
    <s v="N/A"/>
  </r>
  <r>
    <n v="12665"/>
    <x v="11"/>
    <x v="3"/>
    <s v="IP"/>
    <s v="Support QATAR"/>
    <m/>
    <s v="ACS"/>
    <n v="10"/>
    <m/>
    <s v="X"/>
    <x v="4"/>
    <s v="NET"/>
    <s v="RNG_STD"/>
    <m/>
    <n v="12664"/>
    <s v="SUPP"/>
    <d v="1899-12-30T12:35:00"/>
    <d v="1899-12-30T13:35:00"/>
    <d v="1899-12-30T01:00:00"/>
    <d v="1899-12-30T12:35:00"/>
    <d v="1899-12-30T13:35:00"/>
    <d v="1899-12-30T01:00:00"/>
    <s v="SDC"/>
    <s v="N/A"/>
  </r>
  <r>
    <n v="12666"/>
    <x v="11"/>
    <x v="3"/>
    <s v="IP"/>
    <s v="Support IFTS"/>
    <m/>
    <s v="ACS"/>
    <n v="30"/>
    <m/>
    <s v="X"/>
    <x v="4"/>
    <s v="NET"/>
    <s v="RNG_STD"/>
    <m/>
    <n v="12665"/>
    <s v="SUPP"/>
    <d v="1899-12-30T15:35:00"/>
    <d v="1899-12-30T16:35:00"/>
    <d v="1899-12-30T01:00:00"/>
    <d v="1899-12-30T15:35:00"/>
    <d v="1899-12-30T16:35:00"/>
    <d v="1899-12-30T01:00:00"/>
    <s v="SDC"/>
    <s v="N/A"/>
  </r>
  <r>
    <n v="12667"/>
    <x v="12"/>
    <x v="3"/>
    <s v="IP"/>
    <s v="Support QATAR"/>
    <m/>
    <s v="ACS"/>
    <n v="32"/>
    <s v="X"/>
    <m/>
    <x v="5"/>
    <s v="NET"/>
    <s v="BTAG_DECI"/>
    <m/>
    <n v="12668"/>
    <s v="SUPP"/>
    <s v="08:05"/>
    <s v="09:05"/>
    <d v="1899-12-30T01:00:00"/>
    <d v="1899-12-30T08:05:00"/>
    <d v="1899-12-30T09:05:00"/>
    <d v="1899-12-30T01:00:00"/>
    <s v="SDC"/>
    <s v="N/A"/>
  </r>
  <r>
    <n v="12668"/>
    <x v="12"/>
    <x v="3"/>
    <s v="IP"/>
    <s v="Support QATAR"/>
    <m/>
    <s v="ACS"/>
    <n v="30"/>
    <m/>
    <s v="X"/>
    <x v="1"/>
    <s v="NET"/>
    <s v="DECI_STD"/>
    <m/>
    <n v="12667"/>
    <s v="SUPP"/>
    <d v="1899-12-30T08:05:00"/>
    <d v="1899-12-30T09:05:00"/>
    <d v="1899-12-30T01:00:00"/>
    <d v="1899-12-30T08:05:00"/>
    <d v="1899-12-30T09:05:00"/>
    <d v="1899-12-30T01:00:00"/>
    <s v="SDC"/>
    <s v="N/A"/>
  </r>
  <r>
    <n v="12669"/>
    <x v="12"/>
    <x v="3"/>
    <s v="IP"/>
    <s v="Support QATAR"/>
    <m/>
    <s v="IFTS"/>
    <n v="22"/>
    <m/>
    <s v="X"/>
    <x v="1"/>
    <s v="NET"/>
    <s v="DECI_STD"/>
    <m/>
    <n v="12668"/>
    <s v="SUPP"/>
    <d v="1899-12-30T11:05:00"/>
    <d v="1899-12-30T12:05:00"/>
    <d v="1899-12-30T01:00:00"/>
    <d v="1899-12-30T11:05:00"/>
    <d v="1899-12-30T12:05:00"/>
    <d v="1899-12-30T01:00:00"/>
    <s v="SDC"/>
    <s v="N/A"/>
  </r>
  <r>
    <n v="12670"/>
    <x v="12"/>
    <x v="3"/>
    <s v="IP"/>
    <s v="Support QATAR"/>
    <m/>
    <s v="ACS"/>
    <n v="4"/>
    <m/>
    <s v="X"/>
    <x v="4"/>
    <s v="NET"/>
    <s v="RNG_STD"/>
    <m/>
    <n v="12669"/>
    <s v="SUPP"/>
    <d v="1899-12-30T12:35:00"/>
    <d v="1899-12-30T13:35:00"/>
    <d v="1899-12-30T01:00:00"/>
    <d v="1899-12-30T12:35:00"/>
    <d v="1899-12-30T13:35:00"/>
    <d v="1899-12-30T01:00:00"/>
    <s v="SDC"/>
    <s v="N/A"/>
  </r>
  <r>
    <n v="12671"/>
    <x v="13"/>
    <x v="3"/>
    <s v="IP"/>
    <s v="Support QATAR"/>
    <m/>
    <s v="IFTS"/>
    <n v="9"/>
    <m/>
    <s v="X"/>
    <x v="4"/>
    <s v="NET"/>
    <s v="DCA"/>
    <m/>
    <n v="12670"/>
    <s v="SUPP"/>
    <d v="1899-12-30T09:35:00"/>
    <d v="1899-12-30T10:35:00"/>
    <d v="1899-12-30T01:00:00"/>
    <d v="1899-12-30T09:35:00"/>
    <d v="1899-12-30T10:35:00"/>
    <d v="1899-12-30T01:00:00"/>
    <s v="SDC"/>
    <s v="N/A"/>
  </r>
  <r>
    <n v="12672"/>
    <x v="13"/>
    <x v="3"/>
    <s v="IP"/>
    <s v="Support QATAR"/>
    <m/>
    <s v="ACS"/>
    <n v="12"/>
    <m/>
    <s v="X"/>
    <x v="1"/>
    <s v="NET"/>
    <s v="DCA"/>
    <m/>
    <n v="12671"/>
    <s v="SUPP"/>
    <d v="1899-12-30T11:05:00"/>
    <d v="1899-12-30T12:05:00"/>
    <d v="1899-12-30T01:00:00"/>
    <d v="1899-12-30T11:05:00"/>
    <d v="1899-12-30T12:05:00"/>
    <d v="1899-12-30T01:00:00"/>
    <s v="SDC"/>
    <s v="N/A"/>
  </r>
  <r>
    <n v="12673"/>
    <x v="13"/>
    <x v="3"/>
    <s v="IP"/>
    <s v="Support IFTS"/>
    <m/>
    <s v="ACS"/>
    <n v="10"/>
    <m/>
    <s v="X"/>
    <x v="4"/>
    <s v="NET"/>
    <s v="OCA AG"/>
    <m/>
    <n v="12672"/>
    <s v="SUPP"/>
    <d v="1899-12-30T12:35:00"/>
    <d v="1899-12-30T13:35:00"/>
    <d v="1899-12-30T01:00:00"/>
    <s v="12:35"/>
    <s v="13:35"/>
    <d v="1899-12-30T01:00:00"/>
    <s v="SDC"/>
    <s v="N/A"/>
  </r>
  <r>
    <n v="12674"/>
    <x v="13"/>
    <x v="3"/>
    <s v="IP"/>
    <s v="Support IFTS"/>
    <m/>
    <s v="ACS"/>
    <n v="14"/>
    <m/>
    <s v="X"/>
    <x v="1"/>
    <s v="NET"/>
    <s v="OCA AA"/>
    <m/>
    <n v="12673"/>
    <s v="SUPP"/>
    <d v="1899-12-30T14:05:00"/>
    <d v="1899-12-30T15:05:00"/>
    <d v="1899-12-30T01:00:00"/>
    <d v="1899-12-30T14:05:00"/>
    <d v="1899-12-30T15:05:00"/>
    <d v="1899-12-30T01:00:00"/>
    <s v="SDC"/>
    <s v="N/A"/>
  </r>
  <r>
    <n v="12675"/>
    <x v="13"/>
    <x v="3"/>
    <s v="IP"/>
    <s v="Support QATAR"/>
    <m/>
    <s v="ACS"/>
    <n v="10"/>
    <m/>
    <s v="X"/>
    <x v="4"/>
    <s v="NET"/>
    <s v="DECI_STD"/>
    <m/>
    <n v="12674"/>
    <s v="SUPP"/>
    <d v="1899-12-30T15:35:00"/>
    <d v="1899-12-30T16:35:00"/>
    <d v="1899-12-30T01:00:00"/>
    <d v="1899-12-30T15:35:00"/>
    <d v="1899-12-30T16:35:00"/>
    <d v="1899-12-30T01:00:00"/>
    <s v="SDC"/>
    <s v="N/A"/>
  </r>
  <r>
    <n v="12676"/>
    <x v="13"/>
    <x v="3"/>
    <s v="IP"/>
    <s v="Support QATAR"/>
    <m/>
    <s v="ACS"/>
    <n v="5"/>
    <m/>
    <s v="X"/>
    <x v="1"/>
    <s v="NET"/>
    <s v="DECI_STD"/>
    <m/>
    <n v="12675"/>
    <s v="SUPP"/>
    <d v="1899-12-30T15:35:00"/>
    <d v="1899-12-30T16:35:00"/>
    <d v="1899-12-30T01:00:00"/>
    <d v="1899-12-30T15:35:00"/>
    <d v="1899-12-30T16:35:00"/>
    <d v="1899-12-30T01:00:00"/>
    <s v="SDC"/>
    <s v="N/A"/>
  </r>
  <r>
    <n v="12677"/>
    <x v="80"/>
    <x v="3"/>
    <s v="IP"/>
    <s v="Support QATAR"/>
    <m/>
    <s v="ACS"/>
    <n v="14"/>
    <m/>
    <s v="X"/>
    <x v="4"/>
    <s v="NET"/>
    <s v="DECI_STD"/>
    <m/>
    <n v="12676"/>
    <s v="SUPP"/>
    <d v="1899-12-30T07:05:00"/>
    <d v="1899-12-30T08:05:00"/>
    <d v="1899-12-30T01:00:00"/>
    <d v="1899-12-30T07:05:00"/>
    <d v="1899-12-30T08:05:00"/>
    <d v="1899-12-30T01:00:00"/>
    <s v="SDC"/>
    <s v="N/A"/>
  </r>
  <r>
    <n v="12678"/>
    <x v="80"/>
    <x v="3"/>
    <s v="IP"/>
    <s v="Support QATAR"/>
    <m/>
    <s v="ACS"/>
    <n v="1"/>
    <m/>
    <s v="X"/>
    <x v="1"/>
    <s v="NET"/>
    <s v="DECI_STD"/>
    <m/>
    <n v="12677"/>
    <s v="SUPP"/>
    <d v="1899-12-30T08:35:00"/>
    <d v="1899-12-30T09:35:00"/>
    <d v="1899-12-30T01:00:00"/>
    <d v="1899-12-30T08:35:00"/>
    <d v="1899-12-30T09:35:00"/>
    <d v="1899-12-30T01:00:00"/>
    <s v="SDC"/>
    <s v="N/A"/>
  </r>
  <r>
    <n v="12679"/>
    <x v="80"/>
    <x v="3"/>
    <s v="IP"/>
    <s v="Support QATAR"/>
    <m/>
    <s v="ACS"/>
    <n v="9"/>
    <m/>
    <s v="X"/>
    <x v="1"/>
    <s v="NET"/>
    <s v="DECI_STD"/>
    <m/>
    <n v="12678"/>
    <s v="SUPP"/>
    <d v="1899-12-30T10:05:00"/>
    <d v="1899-12-30T11:05:00"/>
    <d v="1899-12-30T01:00:00"/>
    <d v="1899-12-30T10:05:00"/>
    <d v="1899-12-30T11:05:00"/>
    <d v="1899-12-30T01:00:00"/>
    <s v="DCO"/>
    <s v="N/A"/>
  </r>
  <r>
    <n v="12680"/>
    <x v="14"/>
    <x v="4"/>
    <s v="IP"/>
    <s v="Support QATAR"/>
    <m/>
    <s v="ACS"/>
    <n v="6"/>
    <m/>
    <s v="X"/>
    <x v="4"/>
    <s v="NET"/>
    <s v="DECI_STD"/>
    <m/>
    <n v="12679"/>
    <s v="SUPP"/>
    <d v="1899-12-30T07:05:00"/>
    <d v="1899-12-30T08:05:00"/>
    <d v="1899-12-30T01:00:00"/>
    <d v="1899-12-30T07:05:00"/>
    <d v="1899-12-30T08:10:00"/>
    <d v="1899-12-30T01:05:00"/>
    <s v="SDC"/>
    <s v="N/A"/>
  </r>
  <r>
    <n v="12681"/>
    <x v="14"/>
    <x v="4"/>
    <s v="IP"/>
    <s v="Support IFTS"/>
    <m/>
    <s v="ACS"/>
    <n v="10"/>
    <m/>
    <s v="X"/>
    <x v="4"/>
    <s v="NET"/>
    <s v="DCA"/>
    <m/>
    <n v="12680"/>
    <s v="SUPP"/>
    <d v="1899-12-30T08:35:00"/>
    <d v="1899-12-30T09:35:00"/>
    <d v="1899-12-30T01:00:00"/>
    <d v="1899-12-30T08:35:00"/>
    <d v="1899-12-30T09:35:00"/>
    <d v="1899-12-30T01:00:00"/>
    <s v="SDC"/>
    <s v="N/A"/>
  </r>
  <r>
    <n v="12682"/>
    <x v="14"/>
    <x v="4"/>
    <s v="IP"/>
    <s v="Support QATAR"/>
    <m/>
    <s v="ACS"/>
    <n v="9"/>
    <m/>
    <s v="X"/>
    <x v="4"/>
    <s v="NET"/>
    <s v="DECI_STD"/>
    <m/>
    <n v="12681"/>
    <s v="SUPP"/>
    <d v="1899-12-30T10:05:00"/>
    <d v="1899-12-30T11:05:00"/>
    <d v="1899-12-30T01:00:00"/>
    <d v="1899-12-30T10:30:00"/>
    <d v="1899-12-30T11:05:00"/>
    <d v="1899-12-30T00:35:00"/>
    <s v="RSLD"/>
    <s v="CD3"/>
  </r>
  <r>
    <n v="12683"/>
    <x v="14"/>
    <x v="4"/>
    <s v="IP"/>
    <s v="Support QATAR"/>
    <m/>
    <s v="ACS"/>
    <n v="13"/>
    <m/>
    <s v="X"/>
    <x v="1"/>
    <s v="NET"/>
    <s v="DECI_STD"/>
    <m/>
    <n v="12682"/>
    <s v="SUPP"/>
    <d v="1899-12-30T11:35:00"/>
    <d v="1899-12-30T12:35:00"/>
    <d v="1899-12-30T01:00:00"/>
    <d v="1899-12-30T11:35:00"/>
    <d v="1899-12-30T12:35:00"/>
    <d v="1899-12-30T01:00:00"/>
    <s v="SDC"/>
    <s v="N/A"/>
  </r>
  <r>
    <n v="12684"/>
    <x v="14"/>
    <x v="4"/>
    <s v="IP"/>
    <s v="Support IFTS"/>
    <m/>
    <s v="ACS"/>
    <n v="12"/>
    <m/>
    <s v="X"/>
    <x v="1"/>
    <s v="NET"/>
    <s v="DECI_STD"/>
    <m/>
    <n v="12683"/>
    <s v="SUPP"/>
    <d v="1899-12-30T14:35:00"/>
    <d v="1899-12-30T15:35:00"/>
    <d v="1899-12-30T01:00:00"/>
    <d v="1899-12-30T14:35:00"/>
    <d v="1899-12-30T15:25:00"/>
    <d v="1899-12-30T00:50:00"/>
    <s v="SDC"/>
    <s v="N/A"/>
  </r>
  <r>
    <n v="12685"/>
    <x v="14"/>
    <x v="4"/>
    <s v="IP"/>
    <s v="Support QATAR"/>
    <m/>
    <s v="IFTS"/>
    <n v="23"/>
    <m/>
    <s v="X"/>
    <x v="4"/>
    <s v="NET"/>
    <s v="DECI_STD"/>
    <m/>
    <n v="12684"/>
    <s v="SUPP"/>
    <d v="1899-12-30T16:05:00"/>
    <d v="1899-12-30T17:05:00"/>
    <d v="1899-12-30T01:00:00"/>
    <d v="1899-12-30T16:05:00"/>
    <d v="1899-12-30T17:05:00"/>
    <d v="1899-12-30T01:00:00"/>
    <s v="SDC"/>
    <s v="N/A"/>
  </r>
  <r>
    <n v="12686"/>
    <x v="14"/>
    <x v="4"/>
    <s v="IP"/>
    <s v="Support QATAR"/>
    <m/>
    <s v="ACS"/>
    <n v="5"/>
    <m/>
    <s v="X"/>
    <x v="1"/>
    <s v="NET"/>
    <s v="DECI_STD"/>
    <m/>
    <n v="12685"/>
    <s v="SUPP"/>
    <d v="1899-12-30T16:05:00"/>
    <d v="1899-12-30T17:05:00"/>
    <d v="1899-12-30T01:00:00"/>
    <d v="1899-12-30T16:05:00"/>
    <d v="1899-12-30T17:05:00"/>
    <d v="1899-12-30T01:00:00"/>
    <s v="SDC"/>
    <s v="N/A"/>
  </r>
  <r>
    <n v="12687"/>
    <x v="15"/>
    <x v="4"/>
    <s v="IFTS LIFT 24-01 QATAR"/>
    <s v="QATAR"/>
    <n v="49"/>
    <s v="ACS"/>
    <n v="5"/>
    <s v="X"/>
    <m/>
    <x v="0"/>
    <s v="NET"/>
    <s v="ATAG_DECI"/>
    <m/>
    <n v="12688"/>
    <s v="NET ATAG02"/>
    <s v="07:05"/>
    <s v="08:05"/>
    <d v="1899-12-30T01:00:00"/>
    <d v="1899-12-30T07:05:00"/>
    <d v="1899-12-30T07:30:00"/>
    <d v="1899-12-30T00:25:00"/>
    <s v="DNCO"/>
    <s v="CD5"/>
  </r>
  <r>
    <n v="12688"/>
    <x v="15"/>
    <x v="4"/>
    <s v="IFTS LIFT 24-01 QATAR"/>
    <s v="QATAR"/>
    <n v="41"/>
    <s v="ACS"/>
    <n v="2"/>
    <s v="X"/>
    <m/>
    <x v="1"/>
    <s v="NET"/>
    <s v="ATAG_DECI"/>
    <m/>
    <n v="12687"/>
    <s v="NET ATAG02"/>
    <d v="1899-12-30T07:05:00"/>
    <d v="1899-12-30T08:05:00"/>
    <d v="1899-12-30T01:00:00"/>
    <d v="1899-12-30T07:05:00"/>
    <d v="1899-12-30T07:30:00"/>
    <d v="1899-12-30T00:25:00"/>
    <s v="DNCO"/>
    <s v="CD3"/>
  </r>
  <r>
    <n v="12689"/>
    <x v="15"/>
    <x v="4"/>
    <s v="IP"/>
    <s v="Support QATAR"/>
    <m/>
    <s v="ACS"/>
    <n v="13"/>
    <m/>
    <s v="X"/>
    <x v="4"/>
    <s v="NET"/>
    <s v="RNG_STD"/>
    <m/>
    <n v="12688"/>
    <s v="SUPP"/>
    <d v="1899-12-30T08:35:00"/>
    <d v="1899-12-30T09:35:00"/>
    <d v="1899-12-30T01:00:00"/>
    <d v="1899-12-30T08:35:00"/>
    <d v="1899-12-30T09:35:00"/>
    <d v="1899-12-30T01:00:00"/>
    <s v="SDC"/>
    <s v="N/A"/>
  </r>
  <r>
    <n v="12690"/>
    <x v="15"/>
    <x v="4"/>
    <s v="IP"/>
    <s v="Support QATAR"/>
    <m/>
    <s v="IFTS"/>
    <n v="22"/>
    <m/>
    <s v="X"/>
    <x v="1"/>
    <s v="NET"/>
    <s v="RNG_STD"/>
    <m/>
    <n v="12689"/>
    <s v="SUPP"/>
    <d v="1899-12-30T08:35:00"/>
    <d v="1899-12-30T09:35:00"/>
    <d v="1899-12-30T01:00:00"/>
    <d v="1899-12-30T08:35:00"/>
    <d v="1899-12-30T09:35:00"/>
    <d v="1899-12-30T01:00:00"/>
    <s v="SDC"/>
    <s v="N/A"/>
  </r>
  <r>
    <n v="12691"/>
    <x v="15"/>
    <x v="4"/>
    <s v="IP"/>
    <s v="Support IFTS"/>
    <m/>
    <s v="ACS"/>
    <n v="5"/>
    <m/>
    <s v="X"/>
    <x v="4"/>
    <s v="NET"/>
    <s v="RNG_STD"/>
    <m/>
    <n v="12690"/>
    <s v="SUPP"/>
    <d v="1899-12-30T10:05:00"/>
    <d v="1899-12-30T11:05:00"/>
    <d v="1899-12-30T01:00:00"/>
    <d v="1899-12-30T10:05:00"/>
    <d v="1899-12-30T11:05:00"/>
    <d v="1899-12-30T01:00:00"/>
    <s v="SDC"/>
    <s v="N/A"/>
  </r>
  <r>
    <n v="12692"/>
    <x v="15"/>
    <x v="4"/>
    <s v="IP"/>
    <s v="Support IFTS"/>
    <m/>
    <s v="IFTS"/>
    <n v="5"/>
    <m/>
    <s v="X"/>
    <x v="4"/>
    <s v="NET"/>
    <s v="RNG_STD"/>
    <m/>
    <n v="12691"/>
    <s v="SUPP"/>
    <d v="1899-12-30T11:35:00"/>
    <d v="1899-12-30T12:35:00"/>
    <d v="1899-12-30T01:00:00"/>
    <d v="1899-12-30T11:35:00"/>
    <d v="1899-12-30T12:35:00"/>
    <d v="1899-12-30T01:00:00"/>
    <s v="SDC"/>
    <s v="N/A"/>
  </r>
  <r>
    <n v="12693"/>
    <x v="15"/>
    <x v="4"/>
    <s v="IP"/>
    <s v="Support AMI"/>
    <m/>
    <s v="IFTS"/>
    <n v="9"/>
    <m/>
    <s v="X"/>
    <x v="4"/>
    <s v="NET"/>
    <s v="RANGE"/>
    <m/>
    <n v="12692"/>
    <s v="SUPP"/>
    <d v="1899-12-30T13:05:00"/>
    <d v="1899-12-30T14:05:00"/>
    <d v="1899-12-30T01:00:00"/>
    <d v="1899-12-30T13:05:00"/>
    <d v="1899-12-30T14:05:00"/>
    <d v="1899-12-30T01:00:00"/>
    <s v="SDC"/>
    <s v="N/A"/>
  </r>
  <r>
    <n v="12694"/>
    <x v="15"/>
    <x v="4"/>
    <s v="IP"/>
    <s v="Support IFTS"/>
    <m/>
    <s v="ACS"/>
    <n v="9"/>
    <m/>
    <s v="X"/>
    <x v="4"/>
    <s v="NET"/>
    <s v="DECI_STD"/>
    <m/>
    <n v="12693"/>
    <s v="SUPP"/>
    <d v="1899-12-30T14:35:00"/>
    <d v="1899-12-30T15:35:00"/>
    <d v="1899-12-30T01:00:00"/>
    <d v="1899-12-30T14:35:00"/>
    <d v="1899-12-30T15:35:00"/>
    <d v="1899-12-30T01:00:00"/>
    <s v="SDC"/>
    <s v="N/A"/>
  </r>
  <r>
    <n v="12695"/>
    <x v="15"/>
    <x v="4"/>
    <s v="IP"/>
    <s v="Support IFTS"/>
    <m/>
    <s v="IFTS"/>
    <n v="22"/>
    <m/>
    <s v="X"/>
    <x v="1"/>
    <s v="NET"/>
    <s v="DECI_STD"/>
    <m/>
    <n v="12694"/>
    <s v="SUPP"/>
    <d v="1899-12-30T14:35:00"/>
    <d v="1899-12-30T15:35:00"/>
    <d v="1899-12-30T01:00:00"/>
    <d v="1899-12-30T14:35:00"/>
    <d v="1899-12-30T15:35:00"/>
    <d v="1899-12-30T01:00:00"/>
    <s v="SDC"/>
    <s v="N/A"/>
  </r>
  <r>
    <n v="12696"/>
    <x v="15"/>
    <x v="4"/>
    <s v="IP"/>
    <s v="Support QATAR"/>
    <m/>
    <s v="ACS"/>
    <n v="14"/>
    <m/>
    <s v="X"/>
    <x v="1"/>
    <s v="NET"/>
    <s v="DECI_STD"/>
    <m/>
    <n v="12695"/>
    <s v="SUPP"/>
    <d v="1899-12-30T16:05:00"/>
    <d v="1899-12-30T17:05:00"/>
    <d v="1899-12-30T01:00:00"/>
    <d v="1899-12-30T16:05:00"/>
    <d v="1899-12-30T17:05:00"/>
    <d v="1899-12-30T01:00:00"/>
    <s v="SDC"/>
    <s v="N/A"/>
  </r>
  <r>
    <n v="12697"/>
    <x v="16"/>
    <x v="4"/>
    <s v="IP"/>
    <s v="Support QATAR"/>
    <m/>
    <s v="ACS"/>
    <n v="5"/>
    <m/>
    <s v="X"/>
    <x v="1"/>
    <s v="NET"/>
    <s v="BTAG_DECI"/>
    <m/>
    <n v="12696"/>
    <s v="SUPP"/>
    <d v="1899-12-30T07:05:00"/>
    <d v="1899-12-30T08:05:00"/>
    <d v="1899-12-30T01:00:00"/>
    <d v="1899-12-30T07:05:00"/>
    <d v="1899-12-30T08:05:00"/>
    <d v="1899-12-30T01:00:00"/>
    <s v="SDC"/>
    <s v="N/A"/>
  </r>
  <r>
    <n v="12698"/>
    <x v="16"/>
    <x v="4"/>
    <s v="IP"/>
    <s v="Support QATAR"/>
    <m/>
    <s v="ACS"/>
    <n v="16"/>
    <m/>
    <s v="X"/>
    <x v="4"/>
    <s v="NET"/>
    <s v="RNG_STD"/>
    <m/>
    <n v="12697"/>
    <s v="SUPP"/>
    <d v="1899-12-30T08:35:00"/>
    <d v="1899-12-30T09:35:00"/>
    <d v="1899-12-30T01:00:00"/>
    <d v="1899-12-30T08:35:00"/>
    <d v="1899-12-30T09:35:00"/>
    <d v="1899-12-30T01:00:00"/>
    <s v="SDC"/>
    <s v="N/A"/>
  </r>
  <r>
    <n v="12699"/>
    <x v="16"/>
    <x v="4"/>
    <s v="IP"/>
    <s v="Support QATAR"/>
    <m/>
    <s v="ACS"/>
    <n v="10"/>
    <m/>
    <s v="X"/>
    <x v="4"/>
    <s v="NET"/>
    <s v="RNG_STD"/>
    <m/>
    <n v="12698"/>
    <s v="SUPP"/>
    <d v="1899-12-30T10:05:00"/>
    <d v="1899-12-30T11:05:00"/>
    <d v="1899-12-30T01:00:00"/>
    <d v="1899-12-30T10:05:00"/>
    <d v="1899-12-30T11:05:00"/>
    <d v="1899-12-30T01:00:00"/>
    <s v="SDC"/>
    <s v="N/A"/>
  </r>
  <r>
    <n v="12700"/>
    <x v="16"/>
    <x v="4"/>
    <s v="IP"/>
    <s v="Support AMI"/>
    <m/>
    <s v="ACS"/>
    <n v="9"/>
    <m/>
    <s v="X"/>
    <x v="4"/>
    <s v="NET"/>
    <s v="RANGE"/>
    <m/>
    <n v="12699"/>
    <s v="SUPP"/>
    <d v="1899-12-30T11:35:00"/>
    <d v="1899-12-30T12:35:00"/>
    <d v="1899-12-30T01:00:00"/>
    <d v="1899-12-30T11:35:00"/>
    <d v="1899-12-30T12:35:00"/>
    <d v="1899-12-30T01:00:00"/>
    <s v="SDC"/>
    <s v="N/A"/>
  </r>
  <r>
    <n v="12701"/>
    <x v="16"/>
    <x v="4"/>
    <s v="IP"/>
    <s v="Support AMI"/>
    <m/>
    <s v="ACS"/>
    <n v="14"/>
    <m/>
    <s v="X"/>
    <x v="1"/>
    <s v="NET"/>
    <s v="RANGE"/>
    <m/>
    <n v="12700"/>
    <s v="SUPP"/>
    <d v="1899-12-30T11:35:00"/>
    <d v="1899-12-30T12:35:00"/>
    <d v="1899-12-30T01:00:00"/>
    <d v="1899-12-30T11:35:00"/>
    <d v="1899-12-30T12:35:00"/>
    <d v="1899-12-30T01:00:00"/>
    <s v="SDC"/>
    <s v="N/A"/>
  </r>
  <r>
    <n v="12702"/>
    <x v="16"/>
    <x v="4"/>
    <s v="IP"/>
    <s v="Support IFTS"/>
    <m/>
    <s v="IFTS"/>
    <n v="23"/>
    <m/>
    <s v="X"/>
    <x v="4"/>
    <s v="NET"/>
    <s v="RNG_STD"/>
    <m/>
    <n v="12701"/>
    <s v="SUPP"/>
    <d v="1899-12-30T13:05:00"/>
    <d v="1899-12-30T14:05:00"/>
    <d v="1899-12-30T01:00:00"/>
    <d v="1899-12-30T13:05:00"/>
    <d v="1899-12-30T14:05:00"/>
    <d v="1899-12-30T01:00:00"/>
    <s v="SDC"/>
    <s v="N/A"/>
  </r>
  <r>
    <n v="12703"/>
    <x v="16"/>
    <x v="4"/>
    <s v="IP"/>
    <s v="Support IFTS"/>
    <m/>
    <s v="ACS"/>
    <n v="2"/>
    <m/>
    <s v="X"/>
    <x v="1"/>
    <s v="NET"/>
    <s v="RNG_STD"/>
    <m/>
    <n v="12702"/>
    <s v="SUPP"/>
    <d v="1899-12-30T13:05:00"/>
    <d v="1899-12-30T14:05:00"/>
    <d v="1899-12-30T01:00:00"/>
    <d v="1899-12-30T13:05:00"/>
    <d v="1899-12-30T14:05:00"/>
    <d v="1899-12-30T01:00:00"/>
    <s v="SDC"/>
    <s v="N/A"/>
  </r>
  <r>
    <n v="12704"/>
    <x v="16"/>
    <x v="4"/>
    <s v="IP"/>
    <s v="Support IFTS"/>
    <m/>
    <s v="ACS"/>
    <n v="33"/>
    <m/>
    <s v="X"/>
    <x v="1"/>
    <s v="NET"/>
    <s v="RNG_STD"/>
    <m/>
    <n v="12703"/>
    <s v="SUPP"/>
    <d v="1899-12-30T16:05:00"/>
    <d v="1899-12-30T17:05:00"/>
    <d v="1899-12-30T01:00:00"/>
    <d v="1899-12-30T16:05:00"/>
    <d v="1899-12-30T17:05:00"/>
    <d v="1899-12-30T01:00:00"/>
    <s v="SDC"/>
    <s v="N/A"/>
  </r>
  <r>
    <n v="12705"/>
    <x v="17"/>
    <x v="4"/>
    <s v="IP"/>
    <s v="Support IFTS"/>
    <m/>
    <s v="ACS"/>
    <n v="5"/>
    <s v="X"/>
    <m/>
    <x v="4"/>
    <s v="NET"/>
    <s v="DCA"/>
    <m/>
    <n v="12704"/>
    <s v="SUPP"/>
    <d v="1899-12-30T07:05:00"/>
    <d v="1899-12-30T08:05:00"/>
    <d v="1899-12-30T01:00:00"/>
    <d v="1899-12-30T07:05:00"/>
    <d v="1899-12-30T08:05:00"/>
    <d v="1899-12-30T01:00:00"/>
    <s v="SDC"/>
    <s v="N/A"/>
  </r>
  <r>
    <n v="12706"/>
    <x v="17"/>
    <x v="4"/>
    <s v="IP"/>
    <s v="Support QATAR"/>
    <m/>
    <s v="ACS"/>
    <n v="13"/>
    <m/>
    <s v="X"/>
    <x v="1"/>
    <s v="NET"/>
    <s v="RNG_STD"/>
    <m/>
    <n v="12705"/>
    <s v="SUPP"/>
    <d v="1899-12-30T08:35:00"/>
    <d v="1899-12-30T09:35:00"/>
    <d v="1899-12-30T01:00:00"/>
    <d v="1899-12-30T08:35:00"/>
    <d v="1899-12-30T09:35:00"/>
    <d v="1899-12-30T01:00:00"/>
    <s v="SDC"/>
    <s v="N/A"/>
  </r>
  <r>
    <n v="12707"/>
    <x v="17"/>
    <x v="4"/>
    <s v="IP"/>
    <s v="Support QATAR"/>
    <m/>
    <s v="ACS"/>
    <n v="14"/>
    <m/>
    <s v="X"/>
    <x v="4"/>
    <s v="NET"/>
    <s v="DECI_STD"/>
    <m/>
    <n v="12706"/>
    <s v="SUPP"/>
    <d v="1899-12-30T11:35:00"/>
    <d v="1899-12-30T12:35:00"/>
    <d v="1899-12-30T01:00:00"/>
    <d v="1899-12-30T11:35:00"/>
    <d v="1899-12-30T12:35:00"/>
    <d v="1899-12-30T01:00:00"/>
    <s v="SDC"/>
    <s v="N/A"/>
  </r>
  <r>
    <n v="12708"/>
    <x v="17"/>
    <x v="4"/>
    <s v="IP"/>
    <s v="Support QATAR"/>
    <m/>
    <s v="ACS"/>
    <n v="2"/>
    <m/>
    <s v="X"/>
    <x v="1"/>
    <s v="NET"/>
    <s v="DECI_STD"/>
    <m/>
    <n v="12707"/>
    <s v="SUPP"/>
    <d v="1899-12-30T11:35:00"/>
    <d v="1899-12-30T12:35:00"/>
    <d v="1899-12-30T01:00:00"/>
    <d v="1899-12-30T11:35:00"/>
    <d v="1899-12-30T12:35:00"/>
    <d v="1899-12-30T01:00:00"/>
    <s v="SDC"/>
    <s v="N/A"/>
  </r>
  <r>
    <n v="12709"/>
    <x v="17"/>
    <x v="4"/>
    <s v="IP"/>
    <s v="Support QATAR"/>
    <m/>
    <s v="IFTS"/>
    <n v="22"/>
    <m/>
    <s v="X"/>
    <x v="4"/>
    <s v="NET"/>
    <s v="DECI_STD"/>
    <m/>
    <n v="12708"/>
    <s v="SUPP"/>
    <d v="1899-12-30T13:05:00"/>
    <d v="1899-12-30T14:05:00"/>
    <d v="1899-12-30T01:00:00"/>
    <d v="1899-12-30T13:05:00"/>
    <d v="1899-12-30T14:05:00"/>
    <d v="1899-12-30T01:00:00"/>
    <s v="SDC"/>
    <s v="N/A"/>
  </r>
  <r>
    <n v="12710"/>
    <x v="17"/>
    <x v="4"/>
    <s v="IP"/>
    <s v="Support QATAR"/>
    <m/>
    <s v="ACS"/>
    <n v="31"/>
    <m/>
    <s v="X"/>
    <x v="1"/>
    <s v="NET"/>
    <s v="DECI_STD"/>
    <m/>
    <n v="12709"/>
    <s v="SUPP"/>
    <d v="1899-12-30T13:05:00"/>
    <d v="1899-12-30T14:05:00"/>
    <d v="1899-12-30T01:00:00"/>
    <d v="1899-12-30T13:05:00"/>
    <d v="1899-12-30T14:05:00"/>
    <d v="1899-12-30T01:00:00"/>
    <s v="SDC"/>
    <s v="N/A"/>
  </r>
  <r>
    <n v="12711"/>
    <x v="17"/>
    <x v="4"/>
    <s v="IP"/>
    <s v="Support QATAR"/>
    <m/>
    <s v="ACS"/>
    <n v="5"/>
    <m/>
    <s v="X"/>
    <x v="4"/>
    <s v="NET"/>
    <s v="RANGE"/>
    <m/>
    <n v="12710"/>
    <s v="SUPP"/>
    <d v="1899-12-30T14:35:00"/>
    <d v="1899-12-30T15:35:00"/>
    <d v="1899-12-30T01:00:00"/>
    <d v="1899-12-30T14:35:00"/>
    <d v="1899-12-30T15:35:00"/>
    <d v="1899-12-30T01:00:00"/>
    <s v="SDC"/>
    <s v="N/A"/>
  </r>
  <r>
    <n v="12712"/>
    <x v="81"/>
    <x v="4"/>
    <s v="IP"/>
    <s v="Support QATAR"/>
    <m/>
    <s v="ACS"/>
    <n v="32"/>
    <m/>
    <s v="X"/>
    <x v="4"/>
    <s v="NET"/>
    <s v="DECI_STD_NVG"/>
    <m/>
    <n v="12711"/>
    <s v="SUPP"/>
    <d v="1899-12-30T07:05:00"/>
    <d v="1899-12-30T08:05:00"/>
    <d v="1899-12-30T01:00:00"/>
    <d v="1899-12-30T07:05:00"/>
    <d v="1899-12-30T08:05:00"/>
    <d v="1899-12-30T01:00:00"/>
    <s v="SDC"/>
    <s v="N/A"/>
  </r>
  <r>
    <n v="12713"/>
    <x v="81"/>
    <x v="4"/>
    <s v="IP"/>
    <s v="Support IFTS"/>
    <m/>
    <s v="ACS"/>
    <n v="13"/>
    <m/>
    <s v="X"/>
    <x v="1"/>
    <s v="NET"/>
    <s v="RNG_STD"/>
    <m/>
    <n v="12712"/>
    <s v="SUPP"/>
    <d v="1899-12-30T08:35:00"/>
    <d v="1899-12-30T09:35:00"/>
    <d v="1899-12-30T01:00:00"/>
    <d v="1899-12-30T08:35:00"/>
    <d v="1899-12-30T09:35:00"/>
    <d v="1899-12-30T01:00:00"/>
    <s v="SDC"/>
    <s v="N/A"/>
  </r>
  <r>
    <n v="12714"/>
    <x v="81"/>
    <x v="4"/>
    <s v="IP"/>
    <s v="Support IFTS"/>
    <m/>
    <s v="ACS"/>
    <n v="1"/>
    <m/>
    <s v="X"/>
    <x v="4"/>
    <s v="NET"/>
    <s v="RNG_STD"/>
    <m/>
    <n v="12713"/>
    <s v="SUPP"/>
    <d v="1899-12-30T10:05:00"/>
    <d v="1899-12-30T11:05:00"/>
    <d v="1899-12-30T01:00:00"/>
    <d v="1899-12-30T10:05:00"/>
    <d v="1899-12-30T11:05:00"/>
    <d v="1899-12-30T01:00:00"/>
    <s v="SDC"/>
    <s v="N/A"/>
  </r>
  <r>
    <n v="12715"/>
    <x v="81"/>
    <x v="4"/>
    <s v="IP"/>
    <s v="Support IFTS"/>
    <m/>
    <s v="ACS"/>
    <n v="5"/>
    <m/>
    <s v="X"/>
    <x v="1"/>
    <s v="NET"/>
    <s v="DECI_STD"/>
    <m/>
    <n v="12714"/>
    <s v="SUPP"/>
    <d v="1899-12-30T10:05:00"/>
    <d v="1899-12-30T11:05:00"/>
    <d v="1899-12-30T01:00:00"/>
    <d v="1899-12-30T10:05:00"/>
    <d v="1899-12-30T11:05:00"/>
    <d v="1899-12-30T01:00:00"/>
    <s v="SDC"/>
    <s v="N/A"/>
  </r>
  <r>
    <n v="12716"/>
    <x v="81"/>
    <x v="4"/>
    <s v="IP"/>
    <s v="Support QATAR"/>
    <m/>
    <s v="ACS"/>
    <n v="32"/>
    <m/>
    <s v="X"/>
    <x v="1"/>
    <s v="NET"/>
    <s v="DECI_STD_NVG"/>
    <m/>
    <n v="12715"/>
    <s v="SUPP"/>
    <d v="1899-12-30T11:35:00"/>
    <d v="1899-12-30T12:35:00"/>
    <d v="1899-12-30T01:00:00"/>
    <d v="1899-12-30T11:35:00"/>
    <d v="1899-12-30T12:35:00"/>
    <d v="1899-12-30T01:00:00"/>
    <s v="SDC"/>
    <s v="N/A"/>
  </r>
  <r>
    <n v="12717"/>
    <x v="81"/>
    <x v="4"/>
    <s v="IP"/>
    <s v="Support IFTS"/>
    <m/>
    <s v="IFTS"/>
    <n v="22"/>
    <m/>
    <s v="X"/>
    <x v="1"/>
    <s v="NET"/>
    <s v="RNG_STD"/>
    <m/>
    <n v="12716"/>
    <s v="SUPP"/>
    <d v="1899-12-30T13:05:00"/>
    <d v="1899-12-30T14:05:00"/>
    <d v="1899-12-30T01:00:00"/>
    <d v="1899-12-30T13:05:00"/>
    <d v="1899-12-30T14:05:00"/>
    <d v="1899-12-30T01:00:00"/>
    <s v="SDC"/>
    <s v="N/A"/>
  </r>
  <r>
    <n v="12718"/>
    <x v="18"/>
    <x v="5"/>
    <s v="IP"/>
    <s v="Support QATAR"/>
    <m/>
    <s v="ACS"/>
    <n v="14"/>
    <m/>
    <s v="X"/>
    <x v="4"/>
    <s v="NET"/>
    <s v="LOW LEVEL"/>
    <m/>
    <n v="12717"/>
    <s v="SUPP"/>
    <d v="1899-12-30T07:05:00"/>
    <d v="1899-12-30T08:05:00"/>
    <d v="1899-12-30T01:00:00"/>
    <m/>
    <m/>
    <s v=""/>
    <s v="SMC"/>
    <s v="CD1"/>
  </r>
  <r>
    <n v="12719"/>
    <x v="18"/>
    <x v="5"/>
    <s v="IP"/>
    <s v="Support IFTS"/>
    <m/>
    <s v="ACS"/>
    <n v="31"/>
    <m/>
    <s v="X"/>
    <x v="1"/>
    <s v="NET"/>
    <s v="RNG_STD"/>
    <m/>
    <n v="12718"/>
    <s v="SUPP"/>
    <s v="08:35"/>
    <s v="09:35"/>
    <d v="1899-12-30T01:00:00"/>
    <s v="08:35"/>
    <s v="09:35"/>
    <d v="1899-12-30T01:00:00"/>
    <s v="SDC"/>
    <s v="N/A"/>
  </r>
  <r>
    <n v="12720"/>
    <x v="18"/>
    <x v="5"/>
    <s v="IP"/>
    <s v="Support QATAR"/>
    <m/>
    <s v="ACS"/>
    <n v="13"/>
    <m/>
    <s v="X"/>
    <x v="4"/>
    <s v="NET"/>
    <s v="LOW LEVEL"/>
    <m/>
    <n v="12719"/>
    <s v="SUPP"/>
    <d v="1899-12-30T10:05:00"/>
    <d v="1899-12-30T11:05:00"/>
    <d v="1899-12-30T01:00:00"/>
    <d v="1899-12-30T10:05:00"/>
    <d v="1899-12-30T11:05:00"/>
    <d v="1899-12-30T01:00:00"/>
    <s v="SDC"/>
    <s v="N/A"/>
  </r>
  <r>
    <n v="12721"/>
    <x v="18"/>
    <x v="5"/>
    <s v="IP"/>
    <s v="Support IFTS"/>
    <m/>
    <s v="ACS"/>
    <n v="2"/>
    <m/>
    <s v="X"/>
    <x v="1"/>
    <s v="NET"/>
    <s v="DECI_STD_NVG"/>
    <m/>
    <n v="12720"/>
    <s v="SUPP"/>
    <d v="1899-12-30T14:35:00"/>
    <d v="1899-12-30T15:35:00"/>
    <d v="1899-12-30T01:00:00"/>
    <s v="14:35"/>
    <d v="1899-12-30T15:30:00"/>
    <d v="1899-12-30T00:55:00"/>
    <s v="SDC"/>
    <s v="N/A"/>
  </r>
  <r>
    <n v="12722"/>
    <x v="82"/>
    <x v="5"/>
    <s v="IP"/>
    <s v="Support QATAR"/>
    <m/>
    <s v="ACS"/>
    <n v="5"/>
    <m/>
    <s v="X"/>
    <x v="4"/>
    <s v="NET"/>
    <s v="DECI_STD_NVG"/>
    <m/>
    <n v="12721"/>
    <s v="SUPP"/>
    <d v="1899-12-30T07:05:00"/>
    <d v="1899-12-30T08:05:00"/>
    <d v="1899-12-30T01:00:00"/>
    <d v="1899-12-30T07:05:00"/>
    <d v="1899-12-30T08:05:00"/>
    <d v="1899-12-30T01:00:00"/>
    <s v="SDC"/>
    <s v="N/A"/>
  </r>
  <r>
    <n v="12723"/>
    <x v="82"/>
    <x v="5"/>
    <s v="IP"/>
    <s v="Support QATAR"/>
    <m/>
    <s v="ACS"/>
    <n v="14"/>
    <m/>
    <s v="X"/>
    <x v="1"/>
    <s v="NET"/>
    <s v="DCA"/>
    <m/>
    <n v="12722"/>
    <s v="SUPP"/>
    <d v="1899-12-30T07:05:00"/>
    <d v="1899-12-30T08:05:00"/>
    <d v="1899-12-30T01:00:00"/>
    <d v="1899-12-30T07:05:00"/>
    <d v="1899-12-30T08:05:00"/>
    <d v="1899-12-30T01:00:00"/>
    <s v="SDC"/>
    <s v="N/A"/>
  </r>
  <r>
    <n v="12724"/>
    <x v="82"/>
    <x v="5"/>
    <s v="IP"/>
    <s v="Support IFTS"/>
    <m/>
    <s v="IFTS"/>
    <n v="9"/>
    <m/>
    <s v="X"/>
    <x v="4"/>
    <s v="NET"/>
    <s v="DCA"/>
    <m/>
    <n v="12723"/>
    <s v="SUPP"/>
    <d v="1899-12-30T08:35:00"/>
    <d v="1899-12-30T09:35:00"/>
    <d v="1899-12-30T01:00:00"/>
    <d v="1899-12-30T08:35:00"/>
    <d v="1899-12-30T09:35:00"/>
    <d v="1899-12-30T01:00:00"/>
    <s v="SDC"/>
    <s v="N/A"/>
  </r>
  <r>
    <n v="12725"/>
    <x v="82"/>
    <x v="5"/>
    <s v="IP"/>
    <s v="Support IFTS"/>
    <m/>
    <s v="ACS"/>
    <n v="1"/>
    <m/>
    <s v="X"/>
    <x v="1"/>
    <s v="NET"/>
    <s v="RNG_STD"/>
    <m/>
    <n v="12724"/>
    <s v="SUPP"/>
    <d v="1899-12-30T08:35:00"/>
    <d v="1899-12-30T09:35:00"/>
    <d v="1899-12-30T01:00:00"/>
    <d v="1899-12-30T08:35:00"/>
    <d v="1899-12-30T09:05:00"/>
    <d v="1899-12-30T00:30:00"/>
    <s v="SDNC"/>
    <s v="CD3"/>
  </r>
  <r>
    <n v="12726"/>
    <x v="82"/>
    <x v="5"/>
    <s v="IP"/>
    <s v="Support QATAR"/>
    <m/>
    <s v="ACS"/>
    <n v="12"/>
    <m/>
    <s v="X"/>
    <x v="4"/>
    <s v="NET"/>
    <s v="LOW LEVEL"/>
    <m/>
    <n v="12725"/>
    <s v="SUPP"/>
    <d v="1899-12-30T10:05:00"/>
    <d v="1899-12-30T11:05:00"/>
    <d v="1899-12-30T01:00:00"/>
    <d v="1899-12-30T10:05:00"/>
    <d v="1899-12-30T11:20:00"/>
    <d v="1899-12-30T01:15:00"/>
    <s v="SDC"/>
    <s v="N/A"/>
  </r>
  <r>
    <n v="12727"/>
    <x v="82"/>
    <x v="5"/>
    <s v="IP"/>
    <s v="Support IFTS"/>
    <m/>
    <s v="ACS"/>
    <n v="10"/>
    <m/>
    <s v="X"/>
    <x v="1"/>
    <s v="NET"/>
    <s v="DECI_STD"/>
    <m/>
    <n v="12726"/>
    <s v="SUPP"/>
    <d v="1899-12-30T10:05:00"/>
    <d v="1899-12-30T11:05:00"/>
    <d v="1899-12-30T01:00:00"/>
    <d v="1899-12-30T10:05:00"/>
    <d v="1899-12-30T11:05:00"/>
    <d v="1899-12-30T01:00:00"/>
    <s v="SDC"/>
    <s v="N/A"/>
  </r>
  <r>
    <n v="12728"/>
    <x v="82"/>
    <x v="5"/>
    <s v="IP"/>
    <s v="Support QATAR"/>
    <m/>
    <s v="IFTS"/>
    <n v="22"/>
    <m/>
    <s v="X"/>
    <x v="1"/>
    <s v="NET"/>
    <s v="DECI_STD"/>
    <m/>
    <n v="12727"/>
    <s v="SUPP"/>
    <d v="1899-12-30T11:35:00"/>
    <d v="1899-12-30T12:35:00"/>
    <d v="1899-12-30T01:00:00"/>
    <d v="1899-12-30T11:35:00"/>
    <d v="1899-12-30T12:35:00"/>
    <d v="1899-12-30T01:00:00"/>
    <s v="SDC"/>
    <s v="N/A"/>
  </r>
  <r>
    <n v="12729"/>
    <x v="82"/>
    <x v="5"/>
    <s v="IP"/>
    <s v="Support AMI"/>
    <m/>
    <s v="ACS"/>
    <n v="5"/>
    <m/>
    <s v="X"/>
    <x v="6"/>
    <s v="NET"/>
    <s v="CAS"/>
    <m/>
    <n v="12728"/>
    <s v="SUPP"/>
    <s v="13:05"/>
    <s v="14:05"/>
    <d v="1899-12-30T01:00:00"/>
    <d v="1899-12-30T13:05:00"/>
    <d v="1899-12-30T14:05:00"/>
    <d v="1899-12-30T01:00:00"/>
    <s v="DCO"/>
    <s v="N/A"/>
  </r>
  <r>
    <n v="12730"/>
    <x v="19"/>
    <x v="5"/>
    <s v="IP"/>
    <s v="Support AMI"/>
    <m/>
    <s v="ACS"/>
    <n v="12"/>
    <m/>
    <s v="X"/>
    <x v="4"/>
    <s v="NET"/>
    <s v="CAS"/>
    <m/>
    <n v="12729"/>
    <s v="SUPP"/>
    <d v="1899-12-30T07:05:00"/>
    <d v="1899-12-30T08:05:00"/>
    <d v="1899-12-30T01:00:00"/>
    <d v="1899-12-30T07:05:00"/>
    <d v="1899-12-30T08:05:00"/>
    <d v="1899-12-30T01:00:00"/>
    <s v="SDC"/>
    <s v="N/A"/>
  </r>
  <r>
    <n v="12731"/>
    <x v="19"/>
    <x v="5"/>
    <s v="IP"/>
    <s v="Support QATAR"/>
    <m/>
    <s v="ACS"/>
    <n v="9"/>
    <m/>
    <s v="X"/>
    <x v="4"/>
    <s v="NET"/>
    <s v="LOW LEVEL"/>
    <m/>
    <n v="12730"/>
    <s v="SUPP"/>
    <d v="1899-12-30T08:35:00"/>
    <d v="1899-12-30T09:35:00"/>
    <d v="1899-12-30T01:00:00"/>
    <d v="1899-12-30T08:35:00"/>
    <d v="1899-12-30T09:35:00"/>
    <d v="1899-12-30T01:00:00"/>
    <s v="SDC"/>
    <s v="N/A"/>
  </r>
  <r>
    <n v="12732"/>
    <x v="19"/>
    <x v="5"/>
    <s v="IP"/>
    <s v="Support AMI"/>
    <m/>
    <s v="ACS"/>
    <n v="30"/>
    <m/>
    <s v="X"/>
    <x v="1"/>
    <s v="NET"/>
    <s v="CAS"/>
    <m/>
    <n v="12731"/>
    <s v="SUPP"/>
    <d v="1899-12-30T08:35:00"/>
    <d v="1899-12-30T09:35:00"/>
    <d v="1899-12-30T01:00:00"/>
    <d v="1899-12-30T08:35:00"/>
    <d v="1899-12-30T09:35:00"/>
    <d v="1899-12-30T01:00:00"/>
    <s v="SDC"/>
    <s v="N/A"/>
  </r>
  <r>
    <n v="12733"/>
    <x v="19"/>
    <x v="5"/>
    <s v="IP"/>
    <s v="Support QATAR"/>
    <m/>
    <s v="ACS"/>
    <n v="14"/>
    <m/>
    <s v="X"/>
    <x v="4"/>
    <s v="NET"/>
    <s v="LOW LEVEL"/>
    <m/>
    <n v="12732"/>
    <s v="SUPP"/>
    <d v="1899-12-30T10:05:00"/>
    <d v="1899-12-30T11:05:00"/>
    <d v="1899-12-30T01:00:00"/>
    <s v="10:05"/>
    <s v="11:05"/>
    <d v="1899-12-30T01:00:00"/>
    <s v="SDC"/>
    <s v="N/A"/>
  </r>
  <r>
    <n v="12734"/>
    <x v="19"/>
    <x v="5"/>
    <s v="IP"/>
    <s v="Support IFTS"/>
    <m/>
    <s v="ACS"/>
    <n v="10"/>
    <m/>
    <s v="X"/>
    <x v="1"/>
    <s v="NET"/>
    <s v="DECI_STD"/>
    <m/>
    <n v="12733"/>
    <s v="SUPP"/>
    <d v="1899-12-30T10:05:00"/>
    <d v="1899-12-30T11:05:00"/>
    <d v="1899-12-30T01:00:00"/>
    <d v="1899-12-30T10:05:00"/>
    <d v="1899-12-30T11:05:00"/>
    <d v="1899-12-30T01:00:00"/>
    <s v="SDC"/>
    <s v="N/A"/>
  </r>
  <r>
    <n v="12735"/>
    <x v="19"/>
    <x v="5"/>
    <s v="IP"/>
    <s v="Support QATAR"/>
    <m/>
    <s v="ACS"/>
    <n v="1"/>
    <m/>
    <s v="X"/>
    <x v="4"/>
    <s v="NET"/>
    <s v="DECI_STD"/>
    <m/>
    <n v="12734"/>
    <s v="SUPP"/>
    <d v="1899-12-30T11:35:00"/>
    <d v="1899-12-30T12:35:00"/>
    <d v="1899-12-30T01:00:00"/>
    <d v="1899-12-30T11:35:00"/>
    <d v="1899-12-30T12:10:00"/>
    <d v="1899-12-30T00:35:00"/>
    <s v="SDNC"/>
    <s v="CD3"/>
  </r>
  <r>
    <n v="12736"/>
    <x v="19"/>
    <x v="5"/>
    <s v="IP"/>
    <s v="Support QATAR"/>
    <m/>
    <s v="IFTS"/>
    <n v="22"/>
    <m/>
    <s v="X"/>
    <x v="1"/>
    <s v="NET"/>
    <s v="DECI_STD"/>
    <m/>
    <n v="12735"/>
    <s v="SUPP"/>
    <d v="1899-12-30T11:35:00"/>
    <d v="1899-12-30T12:35:00"/>
    <d v="1899-12-30T01:00:00"/>
    <d v="1899-12-30T11:35:00"/>
    <d v="1899-12-30T12:35:00"/>
    <d v="1899-12-30T01:00:00"/>
    <s v="SDC"/>
    <s v="N/A"/>
  </r>
  <r>
    <n v="12737"/>
    <x v="19"/>
    <x v="5"/>
    <s v="IP"/>
    <s v="Support QATAR"/>
    <m/>
    <s v="ACS"/>
    <n v="5"/>
    <m/>
    <s v="X"/>
    <x v="4"/>
    <s v="NET"/>
    <s v="DECI_STD"/>
    <m/>
    <n v="12736"/>
    <s v="SUPP"/>
    <d v="1899-12-30T13:05:00"/>
    <d v="1899-12-30T14:05:00"/>
    <d v="1899-12-30T01:00:00"/>
    <s v="13:05"/>
    <s v="14:05"/>
    <d v="1899-12-30T01:00:00"/>
    <s v="SDC"/>
    <s v="N/A"/>
  </r>
  <r>
    <n v="12738"/>
    <x v="83"/>
    <x v="5"/>
    <s v="IP"/>
    <s v="Support QATAR"/>
    <m/>
    <s v="ACS"/>
    <n v="1"/>
    <m/>
    <s v="X"/>
    <x v="4"/>
    <s v="NET"/>
    <s v="ATAG_DECI"/>
    <m/>
    <n v="12737"/>
    <s v="SUPP"/>
    <d v="1899-12-30T08:35:00"/>
    <d v="1899-12-30T09:35:00"/>
    <d v="1899-12-30T01:00:00"/>
    <d v="1899-12-30T08:35:00"/>
    <d v="1899-12-30T09:35:00"/>
    <d v="1899-12-30T01:00:00"/>
    <s v="SDC"/>
    <s v="N/A"/>
  </r>
  <r>
    <n v="12739"/>
    <x v="83"/>
    <x v="5"/>
    <s v="IP"/>
    <s v="Support AMI"/>
    <m/>
    <s v="ACS"/>
    <n v="33"/>
    <m/>
    <s v="X"/>
    <x v="4"/>
    <s v="NET"/>
    <s v="RANGE"/>
    <m/>
    <n v="12738"/>
    <s v="SUPP"/>
    <d v="1899-12-30T10:05:00"/>
    <d v="1899-12-30T11:05:00"/>
    <d v="1899-12-30T01:00:00"/>
    <d v="1899-12-30T10:05:00"/>
    <d v="1899-12-30T11:05:00"/>
    <d v="1899-12-30T01:00:00"/>
    <s v="SDC"/>
    <s v="N/A"/>
  </r>
  <r>
    <n v="12740"/>
    <x v="83"/>
    <x v="5"/>
    <s v="IP"/>
    <s v="Support IFTS"/>
    <m/>
    <s v="ACS"/>
    <n v="17"/>
    <m/>
    <s v="X"/>
    <x v="1"/>
    <s v="NET"/>
    <s v="DECI_STD"/>
    <m/>
    <n v="12739"/>
    <s v="SUPP"/>
    <d v="1899-12-30T10:05:00"/>
    <d v="1899-12-30T11:05:00"/>
    <d v="1899-12-30T01:00:00"/>
    <s v="10:05"/>
    <s v="11:05"/>
    <d v="1899-12-30T01:00:00"/>
    <s v="SDC"/>
    <s v="N/A"/>
  </r>
  <r>
    <n v="12741"/>
    <x v="83"/>
    <x v="5"/>
    <s v="IP"/>
    <s v="Support AMI"/>
    <m/>
    <s v="ACS"/>
    <n v="32"/>
    <m/>
    <s v="X"/>
    <x v="4"/>
    <s v="NET"/>
    <s v="RANGE"/>
    <m/>
    <n v="12740"/>
    <s v="SUPP"/>
    <d v="1899-12-30T11:35:00"/>
    <d v="1899-12-30T12:35:00"/>
    <d v="1899-12-30T01:00:00"/>
    <d v="1899-12-30T11:35:00"/>
    <d v="1899-12-30T12:35:00"/>
    <d v="1899-12-30T01:00:00"/>
    <s v="SDC"/>
    <s v="N/A"/>
  </r>
  <r>
    <n v="12742"/>
    <x v="83"/>
    <x v="5"/>
    <s v="IP"/>
    <s v="Support AMI"/>
    <m/>
    <s v="IFTS"/>
    <n v="23"/>
    <m/>
    <s v="X"/>
    <x v="1"/>
    <s v="NET"/>
    <s v="RANGE"/>
    <m/>
    <n v="12741"/>
    <s v="SUPP"/>
    <d v="1899-12-30T11:35:00"/>
    <d v="1899-12-30T12:35:00"/>
    <d v="1899-12-30T01:00:00"/>
    <s v="11:35"/>
    <s v="12:35"/>
    <d v="1899-12-30T01:00:00"/>
    <s v="SDC"/>
    <s v="N/A"/>
  </r>
  <r>
    <n v="12743"/>
    <x v="20"/>
    <x v="6"/>
    <s v="IP"/>
    <s v="Support IFTS"/>
    <m/>
    <s v="ACS"/>
    <n v="14"/>
    <m/>
    <s v="X"/>
    <x v="4"/>
    <s v="NET"/>
    <s v="DECI_STD"/>
    <m/>
    <n v="12742"/>
    <s v="SUPP"/>
    <d v="1899-12-30T07:05:00"/>
    <d v="1899-12-30T08:05:00"/>
    <d v="1899-12-30T01:00:00"/>
    <m/>
    <m/>
    <m/>
    <s v="SMC"/>
    <s v="CD5"/>
  </r>
  <r>
    <n v="12744"/>
    <x v="20"/>
    <x v="6"/>
    <s v="IP"/>
    <s v="Support AMI"/>
    <m/>
    <s v="ACS"/>
    <n v="9"/>
    <m/>
    <s v="X"/>
    <x v="1"/>
    <s v="NET"/>
    <s v="CAS"/>
    <m/>
    <n v="12743"/>
    <s v="SUPP"/>
    <d v="1899-12-30T07:05:00"/>
    <d v="1899-12-30T08:05:00"/>
    <d v="1899-12-30T01:00:00"/>
    <d v="1899-12-30T07:05:00"/>
    <d v="1899-12-30T08:05:00"/>
    <d v="1899-12-30T01:00:00"/>
    <s v="SDC"/>
    <s v="N/A"/>
  </r>
  <r>
    <n v="12745"/>
    <x v="20"/>
    <x v="6"/>
    <s v="IP"/>
    <s v="Support AMI"/>
    <m/>
    <s v="IFTS"/>
    <n v="23"/>
    <m/>
    <s v="X"/>
    <x v="4"/>
    <s v="NET"/>
    <s v="RANGE"/>
    <m/>
    <n v="12744"/>
    <s v="SUPP"/>
    <d v="1899-12-30T08:35:00"/>
    <d v="1899-12-30T09:35:00"/>
    <d v="1899-12-30T01:00:00"/>
    <d v="1899-12-30T08:35:00"/>
    <d v="1899-12-30T09:35:00"/>
    <d v="1899-12-30T01:00:00"/>
    <s v="SDC"/>
    <s v="N/A"/>
  </r>
  <r>
    <n v="12746"/>
    <x v="20"/>
    <x v="6"/>
    <s v="IP"/>
    <s v="Support IFTS"/>
    <m/>
    <s v="ACS"/>
    <n v="1"/>
    <m/>
    <s v="X"/>
    <x v="1"/>
    <s v="NET"/>
    <s v="DECI_STD"/>
    <m/>
    <n v="12745"/>
    <s v="SUPP"/>
    <d v="1899-12-30T10:05:00"/>
    <d v="1899-12-30T11:05:00"/>
    <d v="1899-12-30T01:00:00"/>
    <d v="1899-12-30T10:05:00"/>
    <d v="1899-12-30T10:55:00"/>
    <d v="1899-12-30T00:50:00"/>
    <s v="SDC"/>
    <s v="N/A"/>
  </r>
  <r>
    <n v="12747"/>
    <x v="20"/>
    <x v="6"/>
    <s v="IP"/>
    <s v="Support IFTS"/>
    <m/>
    <s v="ACS"/>
    <n v="10"/>
    <m/>
    <s v="X"/>
    <x v="4"/>
    <s v="NET"/>
    <s v="DECI_STD"/>
    <m/>
    <n v="12746"/>
    <s v="SUPP"/>
    <d v="1899-12-30T11:35:00"/>
    <d v="1899-12-30T12:35:00"/>
    <d v="1899-12-30T01:00:00"/>
    <d v="1899-12-30T11:35:00"/>
    <d v="1899-12-30T12:35:00"/>
    <d v="1899-12-30T01:00:00"/>
    <s v="SDC"/>
    <s v="N/A"/>
  </r>
  <r>
    <n v="12748"/>
    <x v="20"/>
    <x v="6"/>
    <s v="IP"/>
    <s v="Support QATAR"/>
    <m/>
    <s v="ACS"/>
    <n v="5"/>
    <m/>
    <s v="X"/>
    <x v="1"/>
    <s v="NET"/>
    <s v="DECI_STD"/>
    <m/>
    <n v="12747"/>
    <s v="SUPP"/>
    <d v="1899-12-30T14:35:00"/>
    <d v="1899-12-30T15:35:00"/>
    <d v="1899-12-30T01:00:00"/>
    <d v="1899-12-30T14:35:00"/>
    <d v="1899-12-30T15:35:00"/>
    <d v="1899-12-30T01:00:00"/>
    <s v="DCO"/>
    <s v="N/A"/>
  </r>
  <r>
    <n v="12749"/>
    <x v="20"/>
    <x v="6"/>
    <s v="LIFT IFTS 24-04 CAN"/>
    <s v="IFTS"/>
    <n v="54"/>
    <s v="IFTS"/>
    <n v="23"/>
    <m/>
    <s v="X"/>
    <x v="2"/>
    <s v="STDA"/>
    <s v="CAS_DECI"/>
    <m/>
    <m/>
    <s v="FMS EMR01"/>
    <s v="14:35"/>
    <s v="15:35"/>
    <d v="1899-12-30T01:00:00"/>
    <m/>
    <m/>
    <s v=""/>
    <s v="RSLD"/>
    <s v="CD3"/>
  </r>
  <r>
    <n v="12750"/>
    <x v="21"/>
    <x v="6"/>
    <s v="IP"/>
    <s v="Support IFTS"/>
    <m/>
    <s v="IFTS"/>
    <n v="9"/>
    <m/>
    <s v="X"/>
    <x v="4"/>
    <s v="NET"/>
    <s v="DECI_STD"/>
    <m/>
    <n v="12749"/>
    <s v="SUPP"/>
    <d v="1899-12-30T07:05:00"/>
    <d v="1899-12-30T08:05:00"/>
    <d v="1899-12-30T01:00:00"/>
    <s v="07:05"/>
    <d v="1899-12-30T08:00:00"/>
    <d v="1899-12-30T00:55:00"/>
    <s v="SDC"/>
    <s v="N/A"/>
  </r>
  <r>
    <n v="12751"/>
    <x v="21"/>
    <x v="6"/>
    <s v="LIFT IFTS 24-04 CAN"/>
    <s v="IFTS"/>
    <n v="54"/>
    <s v="ACS"/>
    <n v="32"/>
    <m/>
    <s v="X"/>
    <x v="2"/>
    <s v="STDA"/>
    <s v="DECI_STD"/>
    <m/>
    <m/>
    <s v="PT NAV01"/>
    <s v="07:05"/>
    <s v="08:05"/>
    <d v="1899-12-30T01:00:00"/>
    <m/>
    <m/>
    <s v=""/>
    <s v="RSLD"/>
    <s v="CD3"/>
  </r>
  <r>
    <n v="12752"/>
    <x v="21"/>
    <x v="6"/>
    <s v="IP"/>
    <s v="Support QATAR"/>
    <m/>
    <s v="IFTS"/>
    <n v="23"/>
    <m/>
    <s v="X"/>
    <x v="6"/>
    <s v="NET"/>
    <s v="DECI_STD"/>
    <m/>
    <n v="12751"/>
    <s v="SUPP"/>
    <d v="1899-12-30T08:35:00"/>
    <d v="1899-12-30T09:35:00"/>
    <d v="1899-12-30T01:00:00"/>
    <d v="1899-12-30T08:35:00"/>
    <d v="1899-12-30T09:35:00"/>
    <d v="1899-12-30T01:00:00"/>
    <s v="DCO"/>
    <s v="N/A"/>
  </r>
  <r>
    <n v="12753"/>
    <x v="21"/>
    <x v="6"/>
    <s v="IP"/>
    <s v="Support QATAR"/>
    <m/>
    <s v="ACS"/>
    <n v="31"/>
    <m/>
    <s v="X"/>
    <x v="4"/>
    <s v="NET"/>
    <s v="DECI_STD"/>
    <m/>
    <n v="12752"/>
    <s v="SUPP"/>
    <d v="1899-12-30T10:05:00"/>
    <d v="1899-12-30T11:05:00"/>
    <d v="1899-12-30T01:00:00"/>
    <d v="1899-12-30T10:05:00"/>
    <d v="1899-12-30T11:05:00"/>
    <d v="1899-12-30T01:00:00"/>
    <s v="SDC"/>
    <s v="N/A"/>
  </r>
  <r>
    <n v="12754"/>
    <x v="21"/>
    <x v="6"/>
    <s v="IP"/>
    <s v="Support QATAR"/>
    <m/>
    <s v="ACS"/>
    <n v="14"/>
    <m/>
    <s v="X"/>
    <x v="6"/>
    <s v="NET"/>
    <s v="DECI_STD"/>
    <m/>
    <n v="12753"/>
    <s v="SUPP"/>
    <d v="1899-12-30T10:05:00"/>
    <d v="1899-12-30T11:05:00"/>
    <d v="1899-12-30T01:00:00"/>
    <d v="1899-12-30T10:05:00"/>
    <d v="1899-12-30T11:05:00"/>
    <d v="1899-12-30T01:00:00"/>
    <s v="SDC"/>
    <s v="N/A"/>
  </r>
  <r>
    <n v="12755"/>
    <x v="21"/>
    <x v="6"/>
    <s v="LIFT 24-45 ITA"/>
    <s v="AMI"/>
    <n v="34"/>
    <s v="ACS"/>
    <n v="1"/>
    <s v="X"/>
    <m/>
    <x v="2"/>
    <s v="STDA"/>
    <s v="DECI_STD"/>
    <m/>
    <m/>
    <s v="SD CF03"/>
    <s v="10:05"/>
    <s v="11:05"/>
    <d v="1899-12-30T01:00:00"/>
    <m/>
    <m/>
    <m/>
    <s v="RSLD"/>
    <s v="CD3"/>
  </r>
  <r>
    <n v="12756"/>
    <x v="21"/>
    <x v="6"/>
    <s v="IP"/>
    <s v="Support IFTS"/>
    <m/>
    <s v="ACS"/>
    <n v="12"/>
    <m/>
    <s v="X"/>
    <x v="4"/>
    <s v="NET"/>
    <s v="DECI_STD"/>
    <m/>
    <n v="12755"/>
    <s v="SUPP"/>
    <d v="1899-12-30T11:35:00"/>
    <d v="1899-12-30T12:35:00"/>
    <d v="1899-12-30T01:00:00"/>
    <s v="11:35"/>
    <d v="1899-12-30T12:25:00"/>
    <d v="1899-12-30T00:50:00"/>
    <s v="SDC"/>
    <s v="N/A"/>
  </r>
  <r>
    <n v="12757"/>
    <x v="21"/>
    <x v="6"/>
    <s v="IP"/>
    <s v="Support IFTS"/>
    <m/>
    <s v="ACS"/>
    <n v="5"/>
    <m/>
    <s v="X"/>
    <x v="6"/>
    <s v="NET"/>
    <s v="DECI_STD"/>
    <m/>
    <n v="12756"/>
    <s v="SUPP"/>
    <d v="1899-12-30T11:35:00"/>
    <d v="1899-12-30T12:35:00"/>
    <d v="1899-12-30T01:00:00"/>
    <d v="1899-12-30T11:30:00"/>
    <d v="1899-12-30T12:30:00"/>
    <d v="1899-12-30T01:00:00"/>
    <s v="SDC"/>
    <s v="N/A"/>
  </r>
  <r>
    <n v="12758"/>
    <x v="21"/>
    <x v="6"/>
    <s v="IP"/>
    <s v="Support AMI"/>
    <m/>
    <s v="ACS"/>
    <n v="10"/>
    <m/>
    <s v="X"/>
    <x v="4"/>
    <s v="NET"/>
    <s v="CAS"/>
    <m/>
    <n v="12757"/>
    <s v="SUPP"/>
    <d v="1899-12-30T14:35:00"/>
    <d v="1899-12-30T15:35:00"/>
    <d v="1899-12-30T01:00:00"/>
    <d v="1899-12-30T14:35:00"/>
    <d v="1899-12-30T15:35:00"/>
    <d v="1899-12-30T01:00:00"/>
    <s v="SDC"/>
    <s v="N/A"/>
  </r>
  <r>
    <n v="12759"/>
    <x v="21"/>
    <x v="6"/>
    <s v="IP"/>
    <s v="Support QATAR"/>
    <m/>
    <s v="IFTS"/>
    <n v="23"/>
    <m/>
    <s v="X"/>
    <x v="6"/>
    <s v="NET"/>
    <s v="DECI_STD"/>
    <m/>
    <n v="12758"/>
    <s v="SUPP"/>
    <d v="1899-12-30T14:35:00"/>
    <d v="1899-12-30T15:35:00"/>
    <d v="1899-12-30T01:00:00"/>
    <d v="1899-12-30T14:35:00"/>
    <d v="1899-12-30T15:35:00"/>
    <d v="1899-12-30T01:00:00"/>
    <s v="SDC"/>
    <s v="N/A"/>
  </r>
  <r>
    <n v="12760"/>
    <x v="22"/>
    <x v="6"/>
    <s v="IP"/>
    <s v="Support QATAR"/>
    <m/>
    <s v="ACS"/>
    <n v="1"/>
    <m/>
    <s v="X"/>
    <x v="4"/>
    <s v="NET"/>
    <s v="DECI_STD"/>
    <m/>
    <n v="12759"/>
    <s v="SUPP"/>
    <d v="1899-12-30T08:05:00"/>
    <d v="1899-12-30T09:05:00"/>
    <d v="1899-12-30T01:00:00"/>
    <s v="08:05"/>
    <s v="09:05"/>
    <d v="1899-12-30T01:00:00"/>
    <s v="SDC"/>
    <s v="N/A"/>
  </r>
  <r>
    <n v="12761"/>
    <x v="22"/>
    <x v="6"/>
    <s v="IP"/>
    <s v="Support QATAR"/>
    <m/>
    <s v="ACS"/>
    <n v="12"/>
    <m/>
    <s v="X"/>
    <x v="4"/>
    <s v="NET"/>
    <s v="DECI_STD"/>
    <m/>
    <n v="12760"/>
    <s v="SUPP"/>
    <d v="1899-12-30T09:35:00"/>
    <d v="1899-12-30T10:35:00"/>
    <d v="1899-12-30T01:00:00"/>
    <d v="1899-12-30T09:35:00"/>
    <d v="1899-12-30T10:35:00"/>
    <d v="1899-12-30T01:00:00"/>
    <s v="SDC"/>
    <s v="N/A"/>
  </r>
  <r>
    <n v="12762"/>
    <x v="22"/>
    <x v="6"/>
    <s v="IP"/>
    <s v="Support QATAR"/>
    <m/>
    <s v="ACS"/>
    <n v="14"/>
    <m/>
    <s v="X"/>
    <x v="4"/>
    <s v="NET"/>
    <s v="DECI_STD"/>
    <m/>
    <n v="12761"/>
    <s v="SUPP"/>
    <d v="1899-12-30T12:35:00"/>
    <d v="1899-12-30T13:35:00"/>
    <d v="1899-12-30T01:00:00"/>
    <s v="12:35"/>
    <s v="13:35"/>
    <d v="1899-12-30T01:00:00"/>
    <s v="SDC"/>
    <s v="N/A"/>
  </r>
  <r>
    <n v="12763"/>
    <x v="22"/>
    <x v="6"/>
    <s v="LIFT IFTS 24-05 AUT"/>
    <s v="IFTS"/>
    <n v="64"/>
    <s v="ACS"/>
    <n v="9"/>
    <m/>
    <s v="X"/>
    <x v="3"/>
    <s v="STDA"/>
    <s v="DECI_STD"/>
    <m/>
    <m/>
    <s v="PT EMR02"/>
    <s v="14:05"/>
    <s v="15:05"/>
    <d v="1899-12-30T01:00:00"/>
    <d v="1899-12-30T14:05:00"/>
    <d v="1899-12-30T14:40:00"/>
    <d v="1899-12-30T00:35:00"/>
    <s v="RSLD"/>
    <s v="CD3"/>
  </r>
  <r>
    <n v="12764"/>
    <x v="23"/>
    <x v="6"/>
    <s v="IP"/>
    <s v="Support QATAR"/>
    <m/>
    <s v="ACS"/>
    <n v="10"/>
    <m/>
    <s v="X"/>
    <x v="1"/>
    <s v="NET"/>
    <s v="DECI_STD"/>
    <m/>
    <n v="12763"/>
    <s v="SUPP"/>
    <d v="1899-12-30T07:05:00"/>
    <d v="1899-12-30T08:05:00"/>
    <d v="1899-12-30T01:00:00"/>
    <d v="1899-12-30T07:05:00"/>
    <d v="1899-12-30T08:05:00"/>
    <d v="1899-12-30T01:00:00"/>
    <s v="SDC"/>
    <s v="N/A"/>
  </r>
  <r>
    <n v="12765"/>
    <x v="23"/>
    <x v="6"/>
    <s v="IP"/>
    <s v="Support IFTS"/>
    <m/>
    <s v="ACS"/>
    <n v="5"/>
    <m/>
    <s v="X"/>
    <x v="4"/>
    <s v="NET"/>
    <s v="DECI_STD"/>
    <m/>
    <n v="12764"/>
    <s v="SUPP"/>
    <d v="1899-12-30T10:05:00"/>
    <d v="1899-12-30T11:05:00"/>
    <d v="1899-12-30T01:00:00"/>
    <s v="10:05"/>
    <s v="11:05"/>
    <d v="1899-12-30T01:00:00"/>
    <s v="SDC"/>
    <s v="N/A"/>
  </r>
  <r>
    <n v="12766"/>
    <x v="23"/>
    <x v="6"/>
    <s v="IP"/>
    <s v="Support IFTS"/>
    <m/>
    <s v="IFTS"/>
    <n v="9"/>
    <m/>
    <s v="X"/>
    <x v="4"/>
    <s v="NET"/>
    <s v="DECI_STD"/>
    <m/>
    <n v="12765"/>
    <s v="SUPP"/>
    <d v="1899-12-30T11:35:00"/>
    <d v="1899-12-30T12:35:00"/>
    <d v="1899-12-30T01:00:00"/>
    <s v="11:35"/>
    <s v="12:35"/>
    <d v="1899-12-30T01:00:00"/>
    <s v="SDC"/>
    <s v="N/A"/>
  </r>
  <r>
    <n v="12767"/>
    <x v="23"/>
    <x v="6"/>
    <s v="IP"/>
    <s v="Support QATAR"/>
    <m/>
    <s v="ACS"/>
    <n v="15"/>
    <m/>
    <s v="X"/>
    <x v="4"/>
    <s v="NET"/>
    <s v="DECI_STD"/>
    <m/>
    <n v="12766"/>
    <s v="SUPP"/>
    <d v="1899-12-30T13:05:00"/>
    <d v="1899-12-30T14:05:00"/>
    <d v="1899-12-30T01:00:00"/>
    <s v="13:05"/>
    <s v="14:05"/>
    <d v="1899-12-30T01:00:00"/>
    <s v="SDC"/>
    <s v="N/A"/>
  </r>
  <r>
    <n v="12768"/>
    <x v="84"/>
    <x v="6"/>
    <s v="IP"/>
    <s v="Support IFTS"/>
    <m/>
    <s v="ACS"/>
    <n v="14"/>
    <m/>
    <s v="X"/>
    <x v="4"/>
    <s v="NET"/>
    <s v="DECI_STD"/>
    <m/>
    <n v="12767"/>
    <s v="SUPP"/>
    <d v="1899-12-30T08:35:00"/>
    <d v="1899-12-30T09:35:00"/>
    <d v="1899-12-30T01:00:00"/>
    <d v="1899-12-30T08:35:00"/>
    <d v="1899-12-30T09:35:00"/>
    <d v="1899-12-30T01:00:00"/>
    <s v="SDC"/>
    <s v="N/A"/>
  </r>
  <r>
    <n v="12769"/>
    <x v="84"/>
    <x v="6"/>
    <s v="IP"/>
    <s v="Support QATAR"/>
    <m/>
    <s v="IFTS"/>
    <n v="23"/>
    <m/>
    <s v="X"/>
    <x v="4"/>
    <s v="NET"/>
    <s v="DECI_STD"/>
    <m/>
    <n v="12768"/>
    <s v="SUPP"/>
    <d v="1899-12-30T10:05:00"/>
    <d v="1899-12-30T11:05:00"/>
    <d v="1899-12-30T01:00:00"/>
    <d v="1899-12-30T10:05:00"/>
    <d v="1899-12-30T11:05:00"/>
    <d v="1899-12-30T01:00:00"/>
    <s v="SDC"/>
    <s v="N/A"/>
  </r>
  <r>
    <n v="12770"/>
    <x v="84"/>
    <x v="6"/>
    <s v="IP"/>
    <s v="Support QATAR"/>
    <m/>
    <s v="ACS"/>
    <n v="13"/>
    <m/>
    <s v="X"/>
    <x v="4"/>
    <s v="NET"/>
    <s v="DECI_STD"/>
    <m/>
    <n v="12769"/>
    <s v="SUPP"/>
    <d v="1899-12-30T11:35:00"/>
    <d v="1899-12-30T12:35:00"/>
    <d v="1899-12-30T01:00:00"/>
    <d v="1899-12-30T11:35:00"/>
    <d v="1899-12-30T12:35:00"/>
    <d v="1899-12-30T01:00:00"/>
    <s v="SDC"/>
    <s v="N/A"/>
  </r>
  <r>
    <n v="12771"/>
    <x v="24"/>
    <x v="7"/>
    <s v="IP"/>
    <s v="Support QATAR"/>
    <m/>
    <s v="ACS"/>
    <n v="14"/>
    <m/>
    <s v="X"/>
    <x v="4"/>
    <s v="NET"/>
    <s v="DECI_STD"/>
    <m/>
    <n v="12770"/>
    <s v="SUPP"/>
    <d v="1899-12-30T10:05:00"/>
    <d v="1899-12-30T11:05:00"/>
    <d v="1899-12-30T01:00:00"/>
    <m/>
    <m/>
    <s v=""/>
    <s v="SMC"/>
    <s v="CD1"/>
  </r>
  <r>
    <n v="12772"/>
    <x v="24"/>
    <x v="7"/>
    <s v="IP"/>
    <s v="Support QATAR"/>
    <m/>
    <s v="IFTS"/>
    <n v="22"/>
    <m/>
    <s v="X"/>
    <x v="4"/>
    <s v="NET"/>
    <s v="DECI_STD"/>
    <m/>
    <n v="12771"/>
    <s v="SUPP"/>
    <d v="1899-12-30T13:05:00"/>
    <d v="1899-12-30T14:05:00"/>
    <d v="1899-12-30T01:00:00"/>
    <d v="1899-12-30T13:05:00"/>
    <d v="1899-12-30T14:05:00"/>
    <d v="1899-12-30T01:00:00"/>
    <s v="SDC"/>
    <s v="N/A"/>
  </r>
  <r>
    <n v="12773"/>
    <x v="85"/>
    <x v="7"/>
    <s v="IP"/>
    <s v="Support QATAR"/>
    <m/>
    <s v="ACS"/>
    <n v="12"/>
    <m/>
    <s v="X"/>
    <x v="4"/>
    <s v="NET"/>
    <s v="DECI_STD"/>
    <m/>
    <n v="12772"/>
    <s v="SUPP"/>
    <d v="1899-12-30T07:05:00"/>
    <d v="1899-12-30T08:05:00"/>
    <d v="1899-12-30T01:00:00"/>
    <d v="1899-12-30T07:05:00"/>
    <d v="1899-12-30T08:05:00"/>
    <d v="1899-12-30T01:00:00"/>
    <s v="SDC"/>
    <s v="N/A"/>
  </r>
  <r>
    <n v="12774"/>
    <x v="85"/>
    <x v="7"/>
    <s v="IP"/>
    <s v="Support QATAR"/>
    <m/>
    <s v="ACS"/>
    <n v="9"/>
    <m/>
    <s v="X"/>
    <x v="4"/>
    <s v="NET"/>
    <s v="DECI_STD"/>
    <m/>
    <n v="12773"/>
    <s v="SUPP"/>
    <d v="1899-12-30T08:35:00"/>
    <d v="1899-12-30T09:35:00"/>
    <d v="1899-12-30T01:00:00"/>
    <d v="1899-12-30T08:35:00"/>
    <d v="1899-12-30T09:35:00"/>
    <d v="1899-12-30T01:00:00"/>
    <s v="SDC"/>
    <s v="N/A"/>
  </r>
  <r>
    <n v="12775"/>
    <x v="85"/>
    <x v="7"/>
    <s v="IP"/>
    <s v="Support IFTS"/>
    <m/>
    <s v="IFTS"/>
    <n v="3"/>
    <m/>
    <s v="X"/>
    <x v="1"/>
    <s v="NET"/>
    <s v="DECI_STD"/>
    <m/>
    <n v="12774"/>
    <s v="SUPP"/>
    <s v="08:35"/>
    <s v="09:35"/>
    <d v="1899-12-30T01:00:00"/>
    <s v="08:35"/>
    <s v="09:35"/>
    <d v="1899-12-30T01:00:00"/>
    <s v="SDC"/>
    <s v="N/A"/>
  </r>
  <r>
    <n v="12776"/>
    <x v="85"/>
    <x v="7"/>
    <s v="IP"/>
    <s v="Support QATAR"/>
    <m/>
    <s v="ACS"/>
    <n v="14"/>
    <m/>
    <s v="X"/>
    <x v="4"/>
    <s v="NET"/>
    <s v="DECI_STD"/>
    <m/>
    <n v="12775"/>
    <s v="SUPP"/>
    <d v="1899-12-30T10:05:00"/>
    <d v="1899-12-30T11:05:00"/>
    <d v="1899-12-30T01:00:00"/>
    <d v="1899-12-30T10:05:00"/>
    <d v="1899-12-30T11:05:00"/>
    <d v="1899-12-30T01:00:00"/>
    <s v="SDC"/>
    <s v="N/A"/>
  </r>
  <r>
    <n v="12777"/>
    <x v="85"/>
    <x v="7"/>
    <s v="IP"/>
    <s v="Support QATAR"/>
    <m/>
    <s v="ACS"/>
    <n v="10"/>
    <m/>
    <s v="X"/>
    <x v="1"/>
    <s v="NET"/>
    <s v="DECI_STD"/>
    <m/>
    <n v="12776"/>
    <s v="SUPP"/>
    <s v="10:05"/>
    <s v="11:05"/>
    <d v="1899-12-30T01:00:00"/>
    <s v="10:05"/>
    <s v="11:05"/>
    <d v="1899-12-30T01:00:00"/>
    <s v="SDC"/>
    <s v="N/A"/>
  </r>
  <r>
    <n v="12778"/>
    <x v="85"/>
    <x v="7"/>
    <s v="IP"/>
    <s v="Support IFTS"/>
    <m/>
    <s v="ACS"/>
    <n v="33"/>
    <m/>
    <s v="X"/>
    <x v="4"/>
    <s v="NET"/>
    <s v="DECI_STD"/>
    <m/>
    <n v="12777"/>
    <s v="SUPP"/>
    <d v="1899-12-30T11:35:00"/>
    <d v="1899-12-30T12:35:00"/>
    <d v="1899-12-30T01:00:00"/>
    <d v="1899-12-30T11:35:00"/>
    <d v="1899-12-30T12:35:00"/>
    <d v="1899-12-30T01:00:00"/>
    <s v="SDC"/>
    <s v="N/A"/>
  </r>
  <r>
    <n v="12779"/>
    <x v="85"/>
    <x v="7"/>
    <s v="IP"/>
    <s v="Support QATAR"/>
    <m/>
    <s v="IFTS"/>
    <n v="3"/>
    <m/>
    <s v="X"/>
    <x v="4"/>
    <s v="NET"/>
    <s v="DECI_STD"/>
    <m/>
    <n v="12778"/>
    <s v="SUPP"/>
    <d v="1899-12-30T13:05:00"/>
    <d v="1899-12-30T14:05:00"/>
    <d v="1899-12-30T01:00:00"/>
    <d v="1899-12-30T13:05:00"/>
    <d v="1899-12-30T14:05:00"/>
    <d v="1899-12-30T01:00:00"/>
    <s v="SDC"/>
    <s v="N/A"/>
  </r>
  <r>
    <n v="12780"/>
    <x v="85"/>
    <x v="7"/>
    <s v="IP"/>
    <s v="Support IFTS"/>
    <m/>
    <s v="ACS"/>
    <n v="17"/>
    <m/>
    <s v="X"/>
    <x v="4"/>
    <s v="NET"/>
    <s v="DECI_STD"/>
    <m/>
    <n v="12779"/>
    <s v="SUPP"/>
    <d v="1899-12-30T14:35:00"/>
    <d v="1899-12-30T15:35:00"/>
    <d v="1899-12-30T01:00:00"/>
    <d v="1899-12-30T14:35:00"/>
    <d v="1899-12-30T15:35:00"/>
    <d v="1899-12-30T01:00:00"/>
    <s v="SDC"/>
    <s v="N/A"/>
  </r>
  <r>
    <n v="12781"/>
    <x v="25"/>
    <x v="7"/>
    <s v="IP"/>
    <s v="Support IFTS"/>
    <m/>
    <s v="ACS"/>
    <n v="10"/>
    <m/>
    <s v="X"/>
    <x v="4"/>
    <s v="NET"/>
    <s v="DECI_PGM"/>
    <m/>
    <n v="12780"/>
    <s v="SUPP"/>
    <d v="1899-12-30T07:05:00"/>
    <d v="1899-12-30T08:05:00"/>
    <d v="1899-12-30T01:00:00"/>
    <d v="1899-12-30T07:05:00"/>
    <d v="1899-12-30T07:55:00"/>
    <d v="1899-12-30T00:50:00"/>
    <s v="SDC"/>
    <s v="N/A"/>
  </r>
  <r>
    <n v="12782"/>
    <x v="25"/>
    <x v="7"/>
    <s v="LIFT IFTS 24-04 CAN"/>
    <s v="IFTS"/>
    <n v="54"/>
    <s v="ACS"/>
    <n v="2"/>
    <m/>
    <s v="X"/>
    <x v="6"/>
    <s v="STDA"/>
    <s v="DECI_STD"/>
    <m/>
    <m/>
    <s v="PT NIT01"/>
    <s v="07:05"/>
    <s v="08:05"/>
    <d v="1899-12-30T01:00:00"/>
    <d v="1899-12-30T08:05:00"/>
    <d v="1899-12-30T08:35:00"/>
    <d v="1899-12-30T00:30:00"/>
    <s v="RSLD"/>
    <s v="CD3"/>
  </r>
  <r>
    <n v="12783"/>
    <x v="25"/>
    <x v="7"/>
    <s v="IP"/>
    <s v="Support IFTS"/>
    <m/>
    <s v="ACS"/>
    <n v="12"/>
    <m/>
    <s v="X"/>
    <x v="4"/>
    <s v="NET"/>
    <s v="DECI_STD"/>
    <m/>
    <n v="12782"/>
    <s v="SUPP"/>
    <d v="1899-12-30T08:35:00"/>
    <d v="1899-12-30T09:35:00"/>
    <d v="1899-12-30T01:00:00"/>
    <d v="1899-12-30T08:35:00"/>
    <d v="1899-12-30T09:35:00"/>
    <d v="1899-12-30T01:00:00"/>
    <s v="SDC"/>
    <s v="N/A"/>
  </r>
  <r>
    <n v="12784"/>
    <x v="25"/>
    <x v="7"/>
    <s v="IP"/>
    <s v="Support IFTS"/>
    <m/>
    <s v="ACS"/>
    <n v="13"/>
    <m/>
    <s v="X"/>
    <x v="1"/>
    <s v="NET"/>
    <s v="DECI_STD"/>
    <m/>
    <n v="12783"/>
    <s v="SUPP"/>
    <d v="1899-12-30T10:05:00"/>
    <d v="1899-12-30T11:05:00"/>
    <d v="1899-12-30T01:00:00"/>
    <d v="1899-12-30T10:05:00"/>
    <d v="1899-12-30T11:05:00"/>
    <d v="1899-12-30T01:00:00"/>
    <s v="SDC"/>
    <s v="N/A"/>
  </r>
  <r>
    <n v="12785"/>
    <x v="25"/>
    <x v="7"/>
    <s v="IP"/>
    <s v="Support IFTS"/>
    <m/>
    <s v="ACS"/>
    <n v="5"/>
    <m/>
    <s v="X"/>
    <x v="1"/>
    <s v="NET"/>
    <s v="DECI_STD"/>
    <m/>
    <n v="12784"/>
    <s v="SUPP"/>
    <d v="1899-12-30T13:05:00"/>
    <d v="1899-12-30T14:05:00"/>
    <d v="1899-12-30T01:00:00"/>
    <d v="1899-12-30T13:05:00"/>
    <d v="1899-12-30T14:05:00"/>
    <d v="1899-12-30T01:00:00"/>
    <s v="SDC"/>
    <s v="N/A"/>
  </r>
  <r>
    <n v="12786"/>
    <x v="25"/>
    <x v="7"/>
    <s v="IP"/>
    <s v="Support QATAR"/>
    <m/>
    <s v="ACS"/>
    <n v="9"/>
    <m/>
    <s v="X"/>
    <x v="4"/>
    <s v="NET"/>
    <s v="DECI_STD"/>
    <m/>
    <n v="12785"/>
    <s v="SUPP"/>
    <d v="1899-12-30T14:35:00"/>
    <d v="1899-12-30T15:35:00"/>
    <d v="1899-12-30T01:00:00"/>
    <d v="1899-12-30T14:35:00"/>
    <d v="1899-12-30T15:35:00"/>
    <d v="1899-12-30T01:00:00"/>
    <s v="SDC"/>
    <s v="N/A"/>
  </r>
  <r>
    <n v="12787"/>
    <x v="25"/>
    <x v="7"/>
    <s v="IP"/>
    <s v="Support IFTS"/>
    <m/>
    <s v="IFTS"/>
    <n v="23"/>
    <m/>
    <s v="X"/>
    <x v="1"/>
    <s v="NET"/>
    <s v="DECI_STD"/>
    <m/>
    <n v="12786"/>
    <s v="SUPP"/>
    <d v="1899-12-30T14:35:00"/>
    <d v="1899-12-30T15:35:00"/>
    <d v="1899-12-30T01:00:00"/>
    <d v="1899-12-30T14:35:00"/>
    <d v="1899-12-30T15:35:00"/>
    <d v="1899-12-30T01:00:00"/>
    <s v="SDC"/>
    <s v="N/A"/>
  </r>
  <r>
    <n v="12788"/>
    <x v="86"/>
    <x v="7"/>
    <s v="IP"/>
    <s v="Support QATAR"/>
    <m/>
    <s v="IFTS"/>
    <n v="9"/>
    <m/>
    <s v="X"/>
    <x v="4"/>
    <s v="NET"/>
    <s v="LOW LEVEL"/>
    <m/>
    <n v="12787"/>
    <s v="SUPP"/>
    <d v="1899-12-30T07:05:00"/>
    <d v="1899-12-30T08:05:00"/>
    <d v="1899-12-30T01:00:00"/>
    <d v="1899-12-30T07:05:00"/>
    <d v="1899-12-30T08:05:00"/>
    <d v="1899-12-30T01:00:00"/>
    <s v="SDC"/>
    <s v="N/A"/>
  </r>
  <r>
    <n v="12789"/>
    <x v="86"/>
    <x v="7"/>
    <s v="IP"/>
    <s v="Support IFTS"/>
    <m/>
    <s v="ACS"/>
    <n v="5"/>
    <m/>
    <s v="X"/>
    <x v="4"/>
    <s v="NET"/>
    <s v="DECI_STD"/>
    <m/>
    <n v="12788"/>
    <s v="SUPP"/>
    <d v="1899-12-30T08:35:00"/>
    <d v="1899-12-30T09:35:00"/>
    <d v="1899-12-30T01:00:00"/>
    <d v="1899-12-30T08:35:00"/>
    <d v="1899-12-30T09:35:00"/>
    <d v="1899-12-30T01:00:00"/>
    <s v="SDC"/>
    <s v="N/A"/>
  </r>
  <r>
    <n v="12790"/>
    <x v="86"/>
    <x v="7"/>
    <s v="IP"/>
    <s v="Support QATAR"/>
    <m/>
    <s v="ACS"/>
    <n v="17"/>
    <m/>
    <s v="X"/>
    <x v="4"/>
    <s v="NET"/>
    <s v="LOW LEVEL"/>
    <m/>
    <n v="12789"/>
    <s v="SUPP"/>
    <d v="1899-12-30T10:05:00"/>
    <d v="1899-12-30T11:05:00"/>
    <d v="1899-12-30T01:00:00"/>
    <s v="10:05"/>
    <s v="11:05"/>
    <d v="1899-12-30T01:00:00"/>
    <s v="SDC"/>
    <s v="N/A"/>
  </r>
  <r>
    <n v="12791"/>
    <x v="86"/>
    <x v="7"/>
    <s v="IP"/>
    <s v="Support QATAR"/>
    <m/>
    <s v="ACS"/>
    <n v="14"/>
    <m/>
    <s v="X"/>
    <x v="4"/>
    <s v="NET"/>
    <s v="DECI_STD"/>
    <m/>
    <n v="12790"/>
    <s v="SUPP"/>
    <d v="1899-12-30T11:35:00"/>
    <d v="1899-12-30T12:35:00"/>
    <d v="1899-12-30T01:00:00"/>
    <d v="1899-12-30T11:35:00"/>
    <d v="1899-12-30T12:35:00"/>
    <d v="1899-12-30T01:00:00"/>
    <s v="SDC"/>
    <s v="N/A"/>
  </r>
  <r>
    <n v="12792"/>
    <x v="86"/>
    <x v="7"/>
    <s v="IP"/>
    <s v="Support IFTS"/>
    <m/>
    <s v="ACS"/>
    <n v="2"/>
    <m/>
    <s v="X"/>
    <x v="4"/>
    <s v="STDA"/>
    <s v="DECI_STD"/>
    <m/>
    <n v="12791"/>
    <s v="SUPP"/>
    <d v="1899-12-30T13:05:00"/>
    <d v="1899-12-30T14:05:00"/>
    <d v="1899-12-30T01:00:00"/>
    <d v="1899-12-30T13:05:00"/>
    <d v="1899-12-30T14:05:00"/>
    <d v="1899-12-30T01:00:00"/>
    <s v="SDC"/>
    <s v="N/A"/>
  </r>
  <r>
    <n v="12793"/>
    <x v="87"/>
    <x v="7"/>
    <s v="IP"/>
    <s v="Support QATAR"/>
    <m/>
    <s v="ACS"/>
    <n v="5"/>
    <m/>
    <s v="X"/>
    <x v="4"/>
    <s v="NET"/>
    <s v="LOW LEVEL"/>
    <m/>
    <n v="12792"/>
    <s v="SUPP"/>
    <d v="1899-12-30T07:05:00"/>
    <d v="1899-12-30T08:05:00"/>
    <d v="1899-12-30T01:00:00"/>
    <d v="1899-12-30T07:05:00"/>
    <d v="1899-12-30T08:00:00"/>
    <d v="1899-12-30T00:55:00"/>
    <s v="SDC"/>
    <s v="N/A"/>
  </r>
  <r>
    <n v="12794"/>
    <x v="87"/>
    <x v="7"/>
    <s v="IP"/>
    <s v="Support QATAR"/>
    <m/>
    <s v="ACS"/>
    <n v="17"/>
    <m/>
    <s v="X"/>
    <x v="1"/>
    <s v="NET"/>
    <s v="LOW LEVEL"/>
    <m/>
    <n v="12793"/>
    <s v="SUPP"/>
    <d v="1899-12-30T07:05:00"/>
    <d v="1899-12-30T08:05:00"/>
    <d v="1899-12-30T01:00:00"/>
    <d v="1899-12-30T07:05:00"/>
    <d v="1899-12-30T08:05:00"/>
    <d v="1899-12-30T01:00:00"/>
    <s v="SDC"/>
    <s v="N/A"/>
  </r>
  <r>
    <n v="12795"/>
    <x v="87"/>
    <x v="7"/>
    <s v="IP"/>
    <s v="Support AMI"/>
    <m/>
    <s v="IFTS"/>
    <n v="23"/>
    <m/>
    <s v="X"/>
    <x v="4"/>
    <s v="NET"/>
    <s v="DECI_STD"/>
    <m/>
    <n v="12794"/>
    <s v="SUPP"/>
    <d v="1899-12-30T08:35:00"/>
    <d v="1899-12-30T09:05:00"/>
    <d v="1899-12-30T00:30:00"/>
    <d v="1899-12-30T08:35:00"/>
    <d v="1899-12-30T09:05:00"/>
    <d v="1899-12-30T00:30:00"/>
    <s v="SDC"/>
    <s v="N/A"/>
  </r>
  <r>
    <n v="12796"/>
    <x v="87"/>
    <x v="7"/>
    <s v="IP"/>
    <s v="Support AMI"/>
    <m/>
    <s v="ACS"/>
    <n v="10"/>
    <m/>
    <s v="X"/>
    <x v="4"/>
    <s v="NET"/>
    <s v="DECI_STD"/>
    <m/>
    <n v="12795"/>
    <s v="SUPP"/>
    <d v="1899-12-30T09:10:00"/>
    <d v="1899-12-30T09:40:00"/>
    <d v="1899-12-30T00:30:00"/>
    <d v="1899-12-30T09:10:00"/>
    <d v="1899-12-30T09:40:00"/>
    <d v="1899-12-30T00:30:00"/>
    <s v="SDC"/>
    <s v="N/A"/>
  </r>
  <r>
    <n v="12797"/>
    <x v="87"/>
    <x v="7"/>
    <s v="IP"/>
    <s v="Support QATAR"/>
    <m/>
    <s v="ACS"/>
    <n v="30"/>
    <m/>
    <s v="X"/>
    <x v="1"/>
    <s v="NET"/>
    <s v="DECI_STD"/>
    <m/>
    <n v="12796"/>
    <s v="SUPP"/>
    <d v="1899-12-30T10:05:00"/>
    <d v="1899-12-30T11:05:00"/>
    <d v="1899-12-30T01:00:00"/>
    <d v="1899-12-30T10:05:00"/>
    <d v="1899-12-30T11:05:00"/>
    <d v="1899-12-30T01:00:00"/>
    <s v="SDC"/>
    <s v="N/A"/>
  </r>
  <r>
    <n v="12798"/>
    <x v="26"/>
    <x v="8"/>
    <s v="IP"/>
    <s v="Support IFTS"/>
    <m/>
    <s v="ACS"/>
    <n v="6"/>
    <m/>
    <s v="X"/>
    <x v="4"/>
    <s v="NET"/>
    <s v="DECI_STD"/>
    <m/>
    <n v="12797"/>
    <s v="SUPP"/>
    <s v="10:00"/>
    <s v="11:00"/>
    <d v="1899-12-30T01:00:00"/>
    <s v="10:00"/>
    <s v="11:00"/>
    <d v="1899-12-30T01:00:00"/>
    <s v="SDC"/>
    <s v="N/A"/>
  </r>
  <r>
    <n v="12799"/>
    <x v="26"/>
    <x v="8"/>
    <s v="IP"/>
    <s v="Support QATAR"/>
    <m/>
    <s v="ACS"/>
    <n v="1"/>
    <s v="X"/>
    <m/>
    <x v="4"/>
    <s v="NET"/>
    <s v="LOW LEVEL"/>
    <m/>
    <n v="12798"/>
    <s v="SUPP"/>
    <s v="11:30"/>
    <s v="12:30"/>
    <d v="1899-12-30T01:00:00"/>
    <s v="11:30"/>
    <s v="12:30"/>
    <d v="1899-12-30T01:00:00"/>
    <s v="SDC"/>
    <s v="N/A"/>
  </r>
  <r>
    <n v="12800"/>
    <x v="26"/>
    <x v="8"/>
    <s v="IP"/>
    <s v="Support AMI"/>
    <m/>
    <s v="IFTS"/>
    <n v="9"/>
    <m/>
    <s v="X"/>
    <x v="4"/>
    <s v="NET"/>
    <s v="DECI_STD"/>
    <m/>
    <n v="12799"/>
    <s v="SUPP"/>
    <s v="13:00"/>
    <d v="1899-12-30T13:30:00"/>
    <d v="1899-12-30T00:30:00"/>
    <s v="13:00"/>
    <d v="1899-12-30T13:30:00"/>
    <d v="1899-12-30T00:30:00"/>
    <s v="SDC"/>
    <s v="N/A"/>
  </r>
  <r>
    <n v="12801"/>
    <x v="26"/>
    <x v="8"/>
    <s v="IP"/>
    <s v="Support AMI"/>
    <m/>
    <s v="ACS"/>
    <n v="13"/>
    <m/>
    <s v="X"/>
    <x v="4"/>
    <s v="NET"/>
    <s v="DECI_STD"/>
    <m/>
    <n v="12800"/>
    <s v="SUPP"/>
    <s v="13:35"/>
    <d v="1899-12-30T14:05:00"/>
    <d v="1899-12-30T00:30:00"/>
    <m/>
    <m/>
    <s v=""/>
    <s v="SMC"/>
    <s v="CD1"/>
  </r>
  <r>
    <n v="12802"/>
    <x v="26"/>
    <x v="8"/>
    <s v="IP"/>
    <s v="Support AMI"/>
    <m/>
    <s v="ACS"/>
    <n v="6"/>
    <m/>
    <s v="X"/>
    <x v="1"/>
    <s v="NET"/>
    <s v="DECI_STD"/>
    <m/>
    <n v="12801"/>
    <s v="SUPP"/>
    <s v="13:00"/>
    <d v="1899-12-30T13:30:00"/>
    <d v="1899-12-30T00:30:00"/>
    <s v="13:00"/>
    <d v="1899-12-30T13:30:00"/>
    <d v="1899-12-30T00:30:00"/>
    <s v="DCO"/>
    <s v="N/A"/>
  </r>
  <r>
    <n v="12803"/>
    <x v="26"/>
    <x v="8"/>
    <s v="IP"/>
    <s v="Support AMI"/>
    <m/>
    <s v="IFTS"/>
    <n v="23"/>
    <m/>
    <s v="X"/>
    <x v="1"/>
    <s v="NET"/>
    <s v="DECI_STD"/>
    <m/>
    <n v="12802"/>
    <s v="SUPP"/>
    <s v="13:35"/>
    <d v="1899-12-30T14:05:00"/>
    <d v="1899-12-30T00:30:00"/>
    <s v="13:35"/>
    <d v="1899-12-30T14:05:00"/>
    <d v="1899-12-30T00:30:00"/>
    <s v="DCO"/>
    <s v="N/A"/>
  </r>
  <r>
    <n v="12804"/>
    <x v="27"/>
    <x v="8"/>
    <s v="IP"/>
    <s v="Support IFTS"/>
    <m/>
    <s v="ACS"/>
    <n v="2"/>
    <m/>
    <s v="X"/>
    <x v="4"/>
    <s v="NET"/>
    <s v="DECI_STD"/>
    <m/>
    <n v="12803"/>
    <s v="SUPP"/>
    <d v="1899-12-30T08:30:00"/>
    <d v="1899-12-30T09:30:00"/>
    <d v="1899-12-30T01:00:00"/>
    <d v="1899-12-30T08:30:00"/>
    <d v="1899-12-30T08:45:00"/>
    <d v="1899-12-30T00:15:00"/>
    <s v="RSLD"/>
    <s v="CD10"/>
  </r>
  <r>
    <n v="12805"/>
    <x v="27"/>
    <x v="8"/>
    <s v="IP"/>
    <s v="Support QATAR"/>
    <m/>
    <s v="ACS"/>
    <n v="13"/>
    <m/>
    <s v="X"/>
    <x v="0"/>
    <s v="NET"/>
    <s v="CAS_DECI"/>
    <m/>
    <n v="12806"/>
    <s v="SUPP"/>
    <s v="10:00"/>
    <s v="11:00"/>
    <d v="1899-12-30T01:00:00"/>
    <s v="10:00"/>
    <s v="11:00"/>
    <d v="1899-12-30T01:00:00"/>
    <s v="DCO"/>
    <s v="N/A"/>
  </r>
  <r>
    <n v="12806"/>
    <x v="27"/>
    <x v="8"/>
    <s v="IP"/>
    <s v="Support AMI"/>
    <m/>
    <s v="IFTS"/>
    <n v="23"/>
    <m/>
    <s v="X"/>
    <x v="1"/>
    <s v="NET"/>
    <s v="DECI_STD"/>
    <m/>
    <n v="12805"/>
    <s v="SUPP"/>
    <d v="1899-12-30T14:30:00"/>
    <d v="1899-12-30T15:30:00"/>
    <d v="1899-12-30T01:00:00"/>
    <d v="1899-12-30T14:30:00"/>
    <d v="1899-12-30T15:30:00"/>
    <d v="1899-12-30T01:00:00"/>
    <s v="DCO"/>
    <s v="N/A"/>
  </r>
  <r>
    <n v="12807"/>
    <x v="27"/>
    <x v="8"/>
    <s v="IP"/>
    <s v="Support QATAR"/>
    <m/>
    <s v="ACS"/>
    <n v="10"/>
    <m/>
    <s v="X"/>
    <x v="4"/>
    <s v="NET"/>
    <s v="DECI_PGM"/>
    <m/>
    <n v="12806"/>
    <s v="SUPP"/>
    <d v="1899-12-30T16:00:00"/>
    <d v="1899-12-30T17:00:00"/>
    <d v="1899-12-30T01:00:00"/>
    <d v="1899-12-30T16:00:00"/>
    <d v="1899-12-30T17:00:00"/>
    <d v="1899-12-30T01:00:00"/>
    <s v="SDC"/>
    <s v="N/A"/>
  </r>
  <r>
    <n v="12808"/>
    <x v="27"/>
    <x v="8"/>
    <s v="IP"/>
    <s v="Support AMI"/>
    <m/>
    <s v="ACS"/>
    <n v="17"/>
    <m/>
    <s v="X"/>
    <x v="1"/>
    <s v="NET"/>
    <s v="DECI_STD"/>
    <m/>
    <n v="12807"/>
    <s v="SUPP"/>
    <d v="1899-12-30T16:00:00"/>
    <d v="1899-12-30T17:00:00"/>
    <d v="1899-12-30T01:00:00"/>
    <d v="1899-12-30T16:00:00"/>
    <d v="1899-12-30T17:00:00"/>
    <d v="1899-12-30T01:00:00"/>
    <s v="SDC"/>
    <s v="N/A"/>
  </r>
  <r>
    <n v="12809"/>
    <x v="88"/>
    <x v="8"/>
    <s v="IP"/>
    <s v="Support QATAR"/>
    <m/>
    <s v="ACS"/>
    <n v="12"/>
    <m/>
    <s v="X"/>
    <x v="4"/>
    <s v="NET"/>
    <s v="DECI_PGM"/>
    <m/>
    <n v="12808"/>
    <s v="SUPP"/>
    <d v="1899-12-30T10:30:00"/>
    <d v="1899-12-30T11:30:00"/>
    <d v="1899-12-30T01:00:00"/>
    <d v="1899-12-30T10:30:00"/>
    <d v="1899-12-30T11:30:00"/>
    <d v="1899-12-30T01:00:00"/>
    <s v="SDC"/>
    <s v="N/A"/>
  </r>
  <r>
    <n v="12810"/>
    <x v="88"/>
    <x v="8"/>
    <s v="IP"/>
    <s v="Support QATAR"/>
    <m/>
    <s v="ACS"/>
    <n v="17"/>
    <m/>
    <s v="X"/>
    <x v="4"/>
    <s v="NET"/>
    <s v="BTAG_DECI"/>
    <m/>
    <n v="12809"/>
    <s v="SUPP"/>
    <d v="1899-12-30T12:00:00"/>
    <d v="1899-12-30T13:00:00"/>
    <d v="1899-12-30T01:00:00"/>
    <d v="1899-12-30T12:00:00"/>
    <d v="1899-12-30T13:00:00"/>
    <d v="1899-12-30T01:00:00"/>
    <s v="SDC"/>
    <s v="N/A"/>
  </r>
  <r>
    <n v="12811"/>
    <x v="88"/>
    <x v="8"/>
    <s v="IP"/>
    <s v="Support AMI"/>
    <m/>
    <s v="IFTS"/>
    <n v="9"/>
    <m/>
    <s v="X"/>
    <x v="4"/>
    <s v="NET"/>
    <s v="DECI_STD"/>
    <m/>
    <n v="12810"/>
    <s v="SUPP"/>
    <d v="1899-12-30T13:30:00"/>
    <d v="1899-12-30T14:30:00"/>
    <d v="1899-12-30T01:00:00"/>
    <d v="1899-12-30T13:30:00"/>
    <d v="1899-12-30T14:30:00"/>
    <d v="1899-12-30T01:00:00"/>
    <s v="SDC"/>
    <s v="N/A"/>
  </r>
  <r>
    <n v="12812"/>
    <x v="88"/>
    <x v="8"/>
    <s v="IP"/>
    <s v="Support AMI"/>
    <m/>
    <s v="ACS"/>
    <n v="1"/>
    <m/>
    <s v="X"/>
    <x v="2"/>
    <s v="NET"/>
    <s v="LOW LEVEL"/>
    <m/>
    <n v="12813"/>
    <s v="SUPP"/>
    <s v="13:30"/>
    <s v="14:30"/>
    <d v="1899-12-30T01:00:00"/>
    <s v="13:30"/>
    <d v="1899-12-30T14:20:00"/>
    <d v="1899-12-30T00:50:00"/>
    <s v="DCO"/>
    <s v="N/A"/>
  </r>
  <r>
    <n v="12813"/>
    <x v="88"/>
    <x v="8"/>
    <s v="IP"/>
    <s v="Support IFTS"/>
    <m/>
    <s v="ACS"/>
    <n v="13"/>
    <m/>
    <s v="X"/>
    <x v="4"/>
    <s v="NET"/>
    <s v="DECI_STD"/>
    <m/>
    <n v="12812"/>
    <s v="SUPP"/>
    <d v="1899-12-30T15:00:00"/>
    <d v="1899-12-30T16:00:00"/>
    <d v="1899-12-30T01:00:00"/>
    <d v="1899-12-30T15:00:00"/>
    <d v="1899-12-30T16:00:00"/>
    <d v="1899-12-30T01:00:00"/>
    <s v="SDC"/>
    <s v="N/A"/>
  </r>
  <r>
    <n v="12814"/>
    <x v="88"/>
    <x v="8"/>
    <s v="IP"/>
    <s v="Support IFTS"/>
    <m/>
    <s v="IFTS"/>
    <n v="23"/>
    <m/>
    <s v="X"/>
    <x v="2"/>
    <s v="NET"/>
    <s v="DECI_PGM"/>
    <m/>
    <n v="12815"/>
    <s v="SUPP"/>
    <d v="1899-12-30T16:30:00"/>
    <d v="1899-12-30T17:30:00"/>
    <d v="1899-12-30T01:00:00"/>
    <d v="1899-12-30T16:30:00"/>
    <d v="1899-12-30T17:30:00"/>
    <d v="1899-12-30T01:00:00"/>
    <s v="SDC"/>
    <s v="N/A"/>
  </r>
  <r>
    <n v="12815"/>
    <x v="88"/>
    <x v="8"/>
    <s v="IP"/>
    <s v="Support QATAR"/>
    <m/>
    <s v="ACS"/>
    <n v="12"/>
    <m/>
    <s v="X"/>
    <x v="0"/>
    <s v="NET"/>
    <s v="BTAG_DECI"/>
    <m/>
    <n v="12816"/>
    <s v="SUPP"/>
    <s v="16:30"/>
    <s v="17:30"/>
    <d v="1899-12-30T01:00:00"/>
    <d v="1899-12-30T16:30:00"/>
    <d v="1899-12-30T17:30:00"/>
    <d v="1899-12-30T01:00:00"/>
    <s v="DCO"/>
    <s v="N/A"/>
  </r>
  <r>
    <n v="12816"/>
    <x v="89"/>
    <x v="8"/>
    <s v="IP"/>
    <s v="Support IFTS"/>
    <m/>
    <s v="ACS"/>
    <n v="17"/>
    <m/>
    <s v="X"/>
    <x v="4"/>
    <s v="NET"/>
    <s v="DECI_STD"/>
    <m/>
    <n v="12817"/>
    <s v="SUPP"/>
    <s v="10:00"/>
    <s v="11:00"/>
    <d v="1899-12-30T01:00:00"/>
    <s v="10:00"/>
    <s v="11:00"/>
    <d v="1899-12-30T01:00:00"/>
    <s v="SDC"/>
    <s v="N/A"/>
  </r>
  <r>
    <n v="12817"/>
    <x v="89"/>
    <x v="8"/>
    <s v="IP"/>
    <s v="Support QATAR"/>
    <m/>
    <s v="ACS"/>
    <n v="9"/>
    <m/>
    <s v="X"/>
    <x v="4"/>
    <s v="NET"/>
    <s v="LOW LEVEL"/>
    <m/>
    <n v="12816"/>
    <s v="SUPP"/>
    <d v="1899-12-30T11:30:00"/>
    <d v="1899-12-30T12:30:00"/>
    <d v="1899-12-30T01:00:00"/>
    <d v="1899-12-30T11:30:00"/>
    <d v="1899-12-30T12:45:00"/>
    <d v="1899-12-30T01:15:00"/>
    <s v="SDC"/>
    <s v="N/A"/>
  </r>
  <r>
    <n v="12818"/>
    <x v="89"/>
    <x v="8"/>
    <s v="IP"/>
    <s v="Support QATAR"/>
    <m/>
    <s v="ACS"/>
    <n v="2"/>
    <m/>
    <s v="X"/>
    <x v="4"/>
    <s v="NET"/>
    <s v="DECI_PGM"/>
    <m/>
    <n v="12817"/>
    <s v="SUPP"/>
    <d v="1899-12-30T14:30:00"/>
    <d v="1899-12-30T15:30:00"/>
    <d v="1899-12-30T01:00:00"/>
    <d v="1899-12-30T14:30:00"/>
    <d v="1899-12-30T15:30:00"/>
    <d v="1899-12-30T01:00:00"/>
    <s v="SDC"/>
    <s v="N/A"/>
  </r>
  <r>
    <n v="12819"/>
    <x v="89"/>
    <x v="8"/>
    <s v="IP"/>
    <s v="Support QATAR"/>
    <m/>
    <s v="ACS"/>
    <n v="1"/>
    <m/>
    <s v="X"/>
    <x v="4"/>
    <s v="NET"/>
    <s v="BTAG_DECI"/>
    <m/>
    <n v="12818"/>
    <s v="SUPP"/>
    <d v="1899-12-30T16:00:00"/>
    <d v="1899-12-30T17:00:00"/>
    <d v="1899-12-30T01:00:00"/>
    <d v="1899-12-30T16:00:00"/>
    <d v="1899-12-30T17:00:00"/>
    <d v="1899-12-30T01:00:00"/>
    <s v="SDC"/>
    <s v="N/A"/>
  </r>
  <r>
    <n v="12820"/>
    <x v="28"/>
    <x v="8"/>
    <s v="IP"/>
    <s v="Support QATAR"/>
    <m/>
    <s v="ACS"/>
    <n v="17"/>
    <m/>
    <s v="X"/>
    <x v="4"/>
    <s v="NET"/>
    <s v="DECI_PGM"/>
    <m/>
    <n v="12819"/>
    <s v="SUPP"/>
    <d v="1899-12-30T07:30:00"/>
    <d v="1899-12-30T08:30:00"/>
    <d v="1899-12-30T01:00:00"/>
    <s v="07:30"/>
    <s v="08:30"/>
    <d v="1899-12-30T01:00:00"/>
    <s v="SDC"/>
    <s v="N/A"/>
  </r>
  <r>
    <n v="12821"/>
    <x v="28"/>
    <x v="8"/>
    <s v="IP"/>
    <s v="Support AMI"/>
    <m/>
    <s v="ACS"/>
    <n v="12"/>
    <m/>
    <s v="X"/>
    <x v="4"/>
    <s v="NET"/>
    <s v="DECI_STD"/>
    <m/>
    <n v="12820"/>
    <s v="SUPP"/>
    <d v="1899-12-30T10:30:00"/>
    <d v="1899-12-30T11:05:00"/>
    <d v="1899-12-30T00:35:00"/>
    <d v="1899-12-30T10:30:00"/>
    <d v="1899-12-30T11:05:00"/>
    <d v="1899-12-30T00:35:00"/>
    <s v="SDC"/>
    <s v="N/A"/>
  </r>
  <r>
    <n v="12822"/>
    <x v="28"/>
    <x v="8"/>
    <s v="IP"/>
    <s v="Support AMI"/>
    <m/>
    <s v="ACS"/>
    <n v="1"/>
    <m/>
    <s v="X"/>
    <x v="4"/>
    <s v="NET"/>
    <s v="DECI_STD"/>
    <m/>
    <n v="12821"/>
    <s v="SUPP"/>
    <d v="1899-12-30T12:00:00"/>
    <d v="1899-12-30T12:30:00"/>
    <d v="1899-12-30T00:30:00"/>
    <d v="1899-12-30T12:00:00"/>
    <d v="1899-12-30T12:30:00"/>
    <d v="1899-12-30T00:30:00"/>
    <s v="SDC"/>
    <s v="N/A"/>
  </r>
  <r>
    <n v="12823"/>
    <x v="28"/>
    <x v="8"/>
    <s v="IP"/>
    <s v="Support AMI"/>
    <m/>
    <s v="IFTS"/>
    <n v="9"/>
    <m/>
    <s v="X"/>
    <x v="4"/>
    <s v="NET"/>
    <s v="DECI_STD"/>
    <m/>
    <n v="12822"/>
    <s v="SUPP"/>
    <s v="12:35"/>
    <d v="1899-12-30T13:05:00"/>
    <d v="1899-12-30T00:30:00"/>
    <d v="1899-12-30T12:35:00"/>
    <d v="1899-12-30T13:05:00"/>
    <d v="1899-12-30T00:30:00"/>
    <s v="SDC"/>
    <s v="N/A"/>
  </r>
  <r>
    <n v="12824"/>
    <x v="29"/>
    <x v="9"/>
    <s v="IP"/>
    <s v="Support QATAR"/>
    <m/>
    <s v="ACS"/>
    <n v="5"/>
    <m/>
    <s v="X"/>
    <x v="4"/>
    <s v="NET"/>
    <s v="DECI_STD"/>
    <m/>
    <n v="12823"/>
    <s v="SUPP"/>
    <d v="1899-12-30T08:00:00"/>
    <d v="1899-12-30T09:00:00"/>
    <d v="1899-12-30T01:00:00"/>
    <d v="1899-12-30T08:00:00"/>
    <d v="1899-12-30T09:00:00"/>
    <d v="1899-12-30T01:00:00"/>
    <s v="SDC"/>
    <s v="N/A"/>
  </r>
  <r>
    <n v="12825"/>
    <x v="29"/>
    <x v="9"/>
    <s v="IP"/>
    <s v="Support QATAR"/>
    <m/>
    <s v="ACS"/>
    <n v="10"/>
    <m/>
    <s v="X"/>
    <x v="1"/>
    <s v="NET"/>
    <s v="DECI_STD"/>
    <m/>
    <n v="12824"/>
    <s v="SUPP"/>
    <d v="1899-12-30T08:00:00"/>
    <d v="1899-12-30T09:00:00"/>
    <d v="1899-12-30T01:00:00"/>
    <d v="1899-12-30T08:00:00"/>
    <d v="1899-12-30T09:00:00"/>
    <d v="1899-12-30T01:00:00"/>
    <s v="SDC"/>
    <s v="N/A"/>
  </r>
  <r>
    <n v="12826"/>
    <x v="29"/>
    <x v="9"/>
    <s v="IP"/>
    <s v="Support IFTS"/>
    <m/>
    <s v="ACS"/>
    <n v="13"/>
    <m/>
    <s v="X"/>
    <x v="4"/>
    <s v="NET"/>
    <s v="DECI_STD"/>
    <m/>
    <n v="12825"/>
    <s v="SUPP"/>
    <d v="1899-12-30T09:30:00"/>
    <d v="1899-12-30T10:30:00"/>
    <d v="1899-12-30T01:00:00"/>
    <d v="1899-12-30T09:30:00"/>
    <d v="1899-12-30T10:30:00"/>
    <d v="1899-12-30T01:00:00"/>
    <s v="SDC"/>
    <s v="N/A"/>
  </r>
  <r>
    <n v="12827"/>
    <x v="29"/>
    <x v="9"/>
    <s v="IP"/>
    <s v="Support QATAR"/>
    <m/>
    <s v="ACS"/>
    <n v="9"/>
    <m/>
    <s v="X"/>
    <x v="4"/>
    <s v="NET"/>
    <s v="BTAG_DECI"/>
    <m/>
    <n v="12826"/>
    <s v="SUPP"/>
    <d v="1899-12-30T11:00:00"/>
    <d v="1899-12-30T12:00:00"/>
    <d v="1899-12-30T01:00:00"/>
    <s v="12:30"/>
    <s v="13:30"/>
    <d v="1899-12-30T01:00:00"/>
    <s v="SDC"/>
    <s v="N/A"/>
  </r>
  <r>
    <n v="12828"/>
    <x v="29"/>
    <x v="9"/>
    <s v="IP"/>
    <s v="Support IFTS"/>
    <m/>
    <s v="ACS"/>
    <n v="12"/>
    <m/>
    <s v="X"/>
    <x v="1"/>
    <s v="NET"/>
    <s v="DECI_STD"/>
    <m/>
    <n v="12827"/>
    <s v="SUPP"/>
    <s v="12:30"/>
    <s v="13:30"/>
    <d v="1899-12-30T01:00:00"/>
    <d v="1899-12-30T12:40:00"/>
    <d v="1899-12-30T13:30:00"/>
    <d v="1899-12-30T00:50:00"/>
    <s v="SDC"/>
    <s v="N/A"/>
  </r>
  <r>
    <n v="12829"/>
    <x v="29"/>
    <x v="9"/>
    <s v="LIFT 24-44 ITA"/>
    <s v="AMI"/>
    <n v="71"/>
    <s v="ACS"/>
    <n v="9"/>
    <s v="X"/>
    <m/>
    <x v="0"/>
    <s v="NET"/>
    <s v="DECI_STD"/>
    <m/>
    <n v="12830"/>
    <s v="SD BFFNVG01"/>
    <s v="14:00"/>
    <s v="15:00"/>
    <d v="1899-12-30T01:00:00"/>
    <s v="14:00"/>
    <d v="1899-12-30T14:37:00"/>
    <d v="1899-12-30T00:37:00"/>
    <s v="DNCO"/>
    <s v="CD3"/>
  </r>
  <r>
    <n v="12830"/>
    <x v="29"/>
    <x v="9"/>
    <s v="IP"/>
    <s v="Support AMI"/>
    <m/>
    <s v="ACS"/>
    <n v="33"/>
    <m/>
    <s v="X"/>
    <x v="1"/>
    <s v="NET"/>
    <s v="DECI_STD"/>
    <m/>
    <n v="12829"/>
    <s v="SUPP"/>
    <s v="14:00"/>
    <s v="15:00"/>
    <d v="1899-12-30T01:00:00"/>
    <d v="1899-12-30T14:00:00"/>
    <d v="1899-12-30T14:37:00"/>
    <d v="1899-12-30T00:37:00"/>
    <s v="SDNC"/>
    <s v="CD3"/>
  </r>
  <r>
    <n v="12831"/>
    <x v="29"/>
    <x v="9"/>
    <s v="IP"/>
    <s v="Support QATAR"/>
    <m/>
    <s v="ACS"/>
    <n v="1"/>
    <m/>
    <s v="X"/>
    <x v="4"/>
    <s v="NET"/>
    <s v="DECI_STD"/>
    <m/>
    <n v="12830"/>
    <s v="SUPP"/>
    <s v="15:30"/>
    <s v="16:30"/>
    <d v="1899-12-30T01:00:00"/>
    <s v="15:30"/>
    <s v="16:30"/>
    <d v="1899-12-30T01:00:00"/>
    <s v="SDC"/>
    <s v="N/A"/>
  </r>
  <r>
    <n v="12832"/>
    <x v="29"/>
    <x v="9"/>
    <s v="IP"/>
    <s v="Support QATAR"/>
    <m/>
    <s v="IFTS"/>
    <n v="22"/>
    <m/>
    <s v="X"/>
    <x v="1"/>
    <s v="NET"/>
    <s v="DECI_STD"/>
    <m/>
    <n v="12831"/>
    <s v="SUPP"/>
    <s v="15:30"/>
    <s v="16:30"/>
    <d v="1899-12-30T01:00:00"/>
    <s v="15:30"/>
    <s v="16:30"/>
    <d v="1899-12-30T01:00:00"/>
    <s v="SDC"/>
    <s v="N/A"/>
  </r>
  <r>
    <n v="12833"/>
    <x v="30"/>
    <x v="9"/>
    <s v="IP"/>
    <s v="Support IFTS"/>
    <m/>
    <s v="IFTS"/>
    <n v="9"/>
    <m/>
    <s v="X"/>
    <x v="4"/>
    <s v="NET"/>
    <s v="DECI_STD"/>
    <m/>
    <n v="12832"/>
    <s v="SUPP"/>
    <d v="1899-12-30T08:00:00"/>
    <d v="1899-12-30T09:00:00"/>
    <d v="1899-12-30T01:00:00"/>
    <d v="1899-12-30T08:00:00"/>
    <d v="1899-12-30T09:00:00"/>
    <d v="1899-12-30T01:00:00"/>
    <s v="SDC"/>
    <s v="N/A"/>
  </r>
  <r>
    <n v="12834"/>
    <x v="30"/>
    <x v="9"/>
    <s v="IP"/>
    <s v="Support QATAR"/>
    <m/>
    <s v="IFTS"/>
    <n v="23"/>
    <s v="X"/>
    <m/>
    <x v="4"/>
    <s v="NET"/>
    <s v="DECI_STD"/>
    <m/>
    <n v="12833"/>
    <s v="SUPP"/>
    <d v="1899-12-30T09:30:00"/>
    <d v="1899-12-30T10:30:00"/>
    <d v="1899-12-30T01:00:00"/>
    <d v="1899-12-30T09:30:00"/>
    <d v="1899-12-30T10:30:00"/>
    <d v="1899-12-30T01:00:00"/>
    <s v="SDC"/>
    <s v="N/A"/>
  </r>
  <r>
    <n v="12835"/>
    <x v="30"/>
    <x v="9"/>
    <s v="IP"/>
    <s v="Support QATAR"/>
    <m/>
    <s v="IFTS"/>
    <n v="22"/>
    <m/>
    <s v="X"/>
    <x v="1"/>
    <s v="NET"/>
    <s v="DECI_STD"/>
    <m/>
    <n v="12834"/>
    <s v="SUPP"/>
    <d v="1899-12-30T09:30:00"/>
    <d v="1899-12-30T10:30:00"/>
    <d v="1899-12-30T01:00:00"/>
    <d v="1899-12-30T09:30:00"/>
    <d v="1899-12-30T10:30:00"/>
    <d v="1899-12-30T01:00:00"/>
    <s v="SDC"/>
    <s v="N/A"/>
  </r>
  <r>
    <n v="12836"/>
    <x v="30"/>
    <x v="9"/>
    <s v="IP"/>
    <s v="Support IFTS"/>
    <m/>
    <s v="ACS"/>
    <n v="31"/>
    <m/>
    <s v="X"/>
    <x v="1"/>
    <s v="NET"/>
    <s v="DECI_STD"/>
    <m/>
    <n v="12835"/>
    <s v="SUPP"/>
    <d v="1899-12-30T11:00:00"/>
    <d v="1899-12-30T12:00:00"/>
    <d v="1899-12-30T01:00:00"/>
    <d v="1899-12-30T11:00:00"/>
    <d v="1899-12-30T12:00:00"/>
    <d v="1899-12-30T01:00:00"/>
    <s v="SDC"/>
    <s v="N/A"/>
  </r>
  <r>
    <n v="12837"/>
    <x v="30"/>
    <x v="9"/>
    <s v="IP"/>
    <s v="Support QATAR"/>
    <m/>
    <s v="ACS"/>
    <n v="12"/>
    <m/>
    <s v="X"/>
    <x v="4"/>
    <s v="NET"/>
    <s v="LOW LEVEL"/>
    <m/>
    <n v="12836"/>
    <s v="SUPP"/>
    <d v="1899-12-30T12:30:00"/>
    <d v="1899-12-30T13:30:00"/>
    <d v="1899-12-30T01:00:00"/>
    <d v="1899-12-30T12:30:00"/>
    <d v="1899-12-30T13:30:00"/>
    <d v="1899-12-30T01:00:00"/>
    <s v="SDC"/>
    <s v="N/A"/>
  </r>
  <r>
    <n v="12838"/>
    <x v="30"/>
    <x v="9"/>
    <s v="IP"/>
    <s v="Support QATAR"/>
    <m/>
    <s v="ACS"/>
    <n v="9"/>
    <m/>
    <s v="X"/>
    <x v="4"/>
    <s v="NET"/>
    <s v="DECI_STD"/>
    <m/>
    <n v="12837"/>
    <s v="SUPP"/>
    <d v="1899-12-30T14:00:00"/>
    <d v="1899-12-30T15:00:00"/>
    <d v="1899-12-30T01:00:00"/>
    <d v="1899-12-30T14:00:00"/>
    <d v="1899-12-30T15:00:00"/>
    <d v="1899-12-30T01:00:00"/>
    <s v="SDC"/>
    <s v="N/A"/>
  </r>
  <r>
    <n v="12839"/>
    <x v="30"/>
    <x v="9"/>
    <s v="IP"/>
    <s v="Support QATAR"/>
    <m/>
    <s v="ACS"/>
    <n v="1"/>
    <m/>
    <s v="X"/>
    <x v="4"/>
    <s v="NET"/>
    <s v="DECI_STD"/>
    <m/>
    <n v="12838"/>
    <s v="SUPP"/>
    <d v="1899-12-30T15:30:00"/>
    <d v="1899-12-30T16:30:00"/>
    <d v="1899-12-30T01:00:00"/>
    <d v="1899-12-30T15:30:00"/>
    <d v="1899-12-30T16:30:00"/>
    <d v="1899-12-30T01:00:00"/>
    <s v="SDC"/>
    <s v="N/A"/>
  </r>
  <r>
    <n v="12840"/>
    <x v="30"/>
    <x v="9"/>
    <s v="IP"/>
    <s v="Support AMI"/>
    <m/>
    <s v="ACS"/>
    <n v="13"/>
    <m/>
    <s v="X"/>
    <x v="1"/>
    <s v="NET"/>
    <s v="DECI_STD"/>
    <m/>
    <n v="12839"/>
    <s v="SUPP"/>
    <d v="1899-12-30T15:30:00"/>
    <d v="1899-12-30T16:30:00"/>
    <d v="1899-12-30T01:00:00"/>
    <d v="1899-12-30T15:30:00"/>
    <d v="1899-12-30T16:25:00"/>
    <d v="1899-12-30T00:55:00"/>
    <s v="SDC"/>
    <s v="N/A"/>
  </r>
  <r>
    <n v="12841"/>
    <x v="90"/>
    <x v="9"/>
    <s v="IP"/>
    <s v="Support QATAR"/>
    <m/>
    <s v="ACS"/>
    <n v="9"/>
    <m/>
    <s v="X"/>
    <x v="4"/>
    <s v="NET"/>
    <s v="DECI_STD"/>
    <m/>
    <n v="12840"/>
    <s v="SUPP"/>
    <d v="1899-12-30T08:00:00"/>
    <d v="1899-12-30T09:00:00"/>
    <d v="1899-12-30T01:00:00"/>
    <d v="1899-12-30T08:10:00"/>
    <d v="1899-12-30T09:00:00"/>
    <d v="1899-12-30T00:50:00"/>
    <s v="SDC"/>
    <s v="N/A"/>
  </r>
  <r>
    <n v="12842"/>
    <x v="90"/>
    <x v="9"/>
    <s v="IP"/>
    <s v="Support QATAR"/>
    <m/>
    <s v="ACS"/>
    <n v="10"/>
    <m/>
    <s v="X"/>
    <x v="4"/>
    <s v="NET"/>
    <s v="DECI_STD"/>
    <m/>
    <n v="12841"/>
    <s v="SUPP"/>
    <d v="1899-12-30T09:30:00"/>
    <d v="1899-12-30T10:30:00"/>
    <d v="1899-12-30T01:00:00"/>
    <d v="1899-12-30T09:30:00"/>
    <d v="1899-12-30T10:30:00"/>
    <d v="1899-12-30T01:00:00"/>
    <s v="SDC"/>
    <s v="N/A"/>
  </r>
  <r>
    <n v="12843"/>
    <x v="90"/>
    <x v="9"/>
    <s v="IP"/>
    <s v="Support QATAR"/>
    <m/>
    <s v="ACS"/>
    <n v="31"/>
    <m/>
    <s v="X"/>
    <x v="4"/>
    <s v="NET"/>
    <s v="DECI_STD"/>
    <m/>
    <n v="12842"/>
    <s v="SUPP"/>
    <d v="1899-12-30T15:30:00"/>
    <d v="1899-12-30T16:30:00"/>
    <d v="1899-12-30T01:00:00"/>
    <d v="1899-12-30T15:30:00"/>
    <d v="1899-12-30T16:30:00"/>
    <d v="1899-12-30T01:00:00"/>
    <s v="SDC"/>
    <s v="N/A"/>
  </r>
  <r>
    <n v="12844"/>
    <x v="91"/>
    <x v="9"/>
    <s v="IP"/>
    <s v="Support QATAR"/>
    <m/>
    <s v="ACS"/>
    <n v="2"/>
    <m/>
    <s v="X"/>
    <x v="4"/>
    <s v="NET"/>
    <s v="DECI_STD"/>
    <m/>
    <n v="12843"/>
    <s v="SUPP"/>
    <d v="1899-12-30T08:00:00"/>
    <d v="1899-12-30T09:00:00"/>
    <d v="1899-12-30T01:00:00"/>
    <d v="1899-12-30T08:00:00"/>
    <d v="1899-12-30T09:00:00"/>
    <d v="1899-12-30T01:00:00"/>
    <s v="SDC"/>
    <s v="N/A"/>
  </r>
  <r>
    <n v="12845"/>
    <x v="91"/>
    <x v="9"/>
    <s v="IP"/>
    <s v="Support QATAR"/>
    <m/>
    <s v="IFTS"/>
    <n v="23"/>
    <m/>
    <s v="X"/>
    <x v="1"/>
    <s v="NET"/>
    <s v="DECI_STD"/>
    <m/>
    <n v="12844"/>
    <s v="SUPP"/>
    <d v="1899-12-30T08:00:00"/>
    <d v="1899-12-30T09:00:00"/>
    <d v="1899-12-30T01:00:00"/>
    <d v="1899-12-30T08:00:00"/>
    <d v="1899-12-30T09:00:00"/>
    <d v="1899-12-30T01:00:00"/>
    <s v="SDC"/>
    <s v="N/A"/>
  </r>
  <r>
    <n v="12846"/>
    <x v="91"/>
    <x v="9"/>
    <s v="IP"/>
    <s v="Support QATAR"/>
    <m/>
    <s v="ACS"/>
    <n v="9"/>
    <m/>
    <s v="X"/>
    <x v="4"/>
    <s v="NET"/>
    <s v="DECI_STD"/>
    <m/>
    <n v="12845"/>
    <s v="SUPP"/>
    <d v="1899-12-30T09:30:00"/>
    <d v="1899-12-30T10:30:00"/>
    <d v="1899-12-30T01:00:00"/>
    <d v="1899-12-30T09:30:00"/>
    <d v="1899-12-30T10:30:00"/>
    <d v="1899-12-30T01:00:00"/>
    <s v="SDC"/>
    <s v="N/A"/>
  </r>
  <r>
    <n v="12847"/>
    <x v="91"/>
    <x v="9"/>
    <s v="IP"/>
    <s v="Support QATAR"/>
    <m/>
    <s v="ACS"/>
    <n v="5"/>
    <m/>
    <s v="X"/>
    <x v="4"/>
    <s v="NET"/>
    <s v="DECI_STD"/>
    <m/>
    <n v="12846"/>
    <s v="SUPP"/>
    <d v="1899-12-30T11:00:00"/>
    <d v="1899-12-30T12:00:00"/>
    <d v="1899-12-30T01:00:00"/>
    <d v="1899-12-30T11:00:00"/>
    <d v="1899-12-30T12:00:00"/>
    <d v="1899-12-30T01:00:00"/>
    <s v="SDC"/>
    <s v="N/A"/>
  </r>
  <r>
    <n v="12848"/>
    <x v="91"/>
    <x v="9"/>
    <s v="IP"/>
    <s v="Support QATAR"/>
    <m/>
    <s v="ACS"/>
    <n v="31"/>
    <m/>
    <s v="X"/>
    <x v="4"/>
    <s v="NET"/>
    <s v="BTAG_DECI"/>
    <m/>
    <n v="12847"/>
    <s v="SUPP"/>
    <s v="14:00"/>
    <s v="15:00"/>
    <d v="1899-12-30T01:00:00"/>
    <s v="14:00"/>
    <s v="15:00"/>
    <d v="1899-12-30T01:00:00"/>
    <s v="SDC"/>
    <s v="N/A"/>
  </r>
  <r>
    <n v="12849"/>
    <x v="91"/>
    <x v="9"/>
    <s v="IP"/>
    <s v="Support QATAR"/>
    <m/>
    <s v="ACS"/>
    <n v="32"/>
    <m/>
    <s v="X"/>
    <x v="1"/>
    <s v="NET"/>
    <s v="BTAG_DECI"/>
    <m/>
    <n v="12848"/>
    <s v="SUPP"/>
    <s v="15:30"/>
    <s v="16:30"/>
    <d v="1899-12-30T01:00:00"/>
    <d v="1899-12-30T15:20:00"/>
    <d v="1899-12-30T16:20:00"/>
    <d v="1899-12-30T01:00:00"/>
    <s v="SDC"/>
    <s v="N/A"/>
  </r>
  <r>
    <n v="12850"/>
    <x v="31"/>
    <x v="9"/>
    <s v="IP"/>
    <s v="Support QATAR"/>
    <m/>
    <s v="ACS"/>
    <n v="31"/>
    <m/>
    <s v="X"/>
    <x v="4"/>
    <s v="NET"/>
    <s v="DECI_STD"/>
    <m/>
    <n v="12849"/>
    <s v="SUPP"/>
    <d v="1899-12-30T07:00:00"/>
    <d v="1899-12-30T08:00:00"/>
    <d v="1899-12-30T01:00:00"/>
    <d v="1899-12-30T07:00:00"/>
    <d v="1899-12-30T08:00:00"/>
    <d v="1899-12-30T01:00:00"/>
    <s v="SDC"/>
    <s v="N/A"/>
  </r>
  <r>
    <n v="12851"/>
    <x v="31"/>
    <x v="9"/>
    <s v="IP"/>
    <s v="Support AMI"/>
    <m/>
    <s v="ACS"/>
    <n v="15"/>
    <m/>
    <s v="X"/>
    <x v="4"/>
    <s v="NET"/>
    <s v="DCA"/>
    <m/>
    <n v="12850"/>
    <s v="SUPP"/>
    <d v="1899-12-30T08:30:00"/>
    <d v="1899-12-30T09:30:00"/>
    <d v="1899-12-30T01:00:00"/>
    <s v="08:30"/>
    <s v="09:30"/>
    <d v="1899-12-30T01:00:00"/>
    <s v="SDC"/>
    <s v="N/A"/>
  </r>
  <r>
    <n v="12852"/>
    <x v="31"/>
    <x v="9"/>
    <s v="IP"/>
    <s v="Support QATAR"/>
    <m/>
    <s v="IFTS"/>
    <n v="23"/>
    <m/>
    <s v="X"/>
    <x v="1"/>
    <s v="NET"/>
    <s v="DECI_STD_NVG"/>
    <m/>
    <n v="12851"/>
    <s v="SUPP"/>
    <d v="1899-12-30T11:30:00"/>
    <d v="1899-12-30T12:30:00"/>
    <d v="1899-12-30T01:00:00"/>
    <d v="1899-12-30T11:30:00"/>
    <d v="1899-12-30T12:30:00"/>
    <d v="1899-12-30T01:00:00"/>
    <s v="SDC"/>
    <s v="N/A"/>
  </r>
  <r>
    <n v="12853"/>
    <x v="92"/>
    <x v="10"/>
    <s v="IP"/>
    <s v="Support IFTS"/>
    <m/>
    <s v="ACS"/>
    <n v="17"/>
    <m/>
    <s v="X"/>
    <x v="4"/>
    <s v="NET"/>
    <s v="DECI_STD"/>
    <m/>
    <n v="12852"/>
    <s v="SUPP"/>
    <d v="1899-12-30T07:00:00"/>
    <d v="1899-12-30T08:00:00"/>
    <d v="1899-12-30T01:00:00"/>
    <d v="1899-12-30T07:00:00"/>
    <d v="1899-12-30T08:00:00"/>
    <d v="1899-12-30T01:00:00"/>
    <s v="SDC"/>
    <s v="N/A"/>
  </r>
  <r>
    <n v="12854"/>
    <x v="92"/>
    <x v="10"/>
    <s v="IP"/>
    <s v="Support QATAR"/>
    <m/>
    <s v="ACS"/>
    <n v="2"/>
    <m/>
    <s v="X"/>
    <x v="1"/>
    <s v="NET"/>
    <s v="DECI_STD_NVG"/>
    <m/>
    <n v="12853"/>
    <s v="SUPP"/>
    <d v="1899-12-30T07:00:00"/>
    <d v="1899-12-30T08:00:00"/>
    <d v="1899-12-30T01:00:00"/>
    <d v="1899-12-30T07:00:00"/>
    <d v="1899-12-30T07:55:00"/>
    <d v="1899-12-30T00:55:00"/>
    <s v="SDC"/>
    <s v="N/A"/>
  </r>
  <r>
    <n v="12855"/>
    <x v="92"/>
    <x v="10"/>
    <s v="IP"/>
    <s v="Support QATAR"/>
    <m/>
    <s v="IFTS"/>
    <n v="3"/>
    <m/>
    <s v="X"/>
    <x v="4"/>
    <s v="NET"/>
    <s v="DECI_STD"/>
    <m/>
    <n v="12854"/>
    <s v="SUPP"/>
    <d v="1899-12-30T10:00:00"/>
    <d v="1899-12-30T11:00:00"/>
    <d v="1899-12-30T01:00:00"/>
    <d v="1899-12-30T10:00:00"/>
    <d v="1899-12-30T11:00:00"/>
    <d v="1899-12-30T01:00:00"/>
    <s v="SDC"/>
    <s v="N/A"/>
  </r>
  <r>
    <n v="12856"/>
    <x v="92"/>
    <x v="10"/>
    <s v="IP"/>
    <s v="Support IFTS"/>
    <m/>
    <s v="IFTS"/>
    <n v="23"/>
    <m/>
    <s v="X"/>
    <x v="4"/>
    <s v="NET"/>
    <s v="DECI_STD"/>
    <m/>
    <n v="12855"/>
    <s v="SUPP"/>
    <d v="1899-12-30T13:00:00"/>
    <d v="1899-12-30T14:00:00"/>
    <d v="1899-12-30T01:00:00"/>
    <d v="1899-12-30T13:00:00"/>
    <d v="1899-12-30T14:00:00"/>
    <d v="1899-12-30T01:00:00"/>
    <s v="SDC"/>
    <s v="N/A"/>
  </r>
  <r>
    <n v="12857"/>
    <x v="92"/>
    <x v="10"/>
    <s v="IP"/>
    <s v="Support IFTS"/>
    <m/>
    <s v="IFTS"/>
    <n v="22"/>
    <m/>
    <s v="X"/>
    <x v="1"/>
    <s v="NET"/>
    <s v="DECI_STD"/>
    <m/>
    <n v="12856"/>
    <s v="SUPP"/>
    <d v="1899-12-30T13:00:00"/>
    <d v="1899-12-30T14:00:00"/>
    <d v="1899-12-30T01:00:00"/>
    <d v="1899-12-30T13:00:00"/>
    <d v="1899-12-30T14:00:00"/>
    <d v="1899-12-30T01:00:00"/>
    <s v="SDC"/>
    <s v="N/A"/>
  </r>
  <r>
    <n v="12858"/>
    <x v="93"/>
    <x v="10"/>
    <s v="IP"/>
    <s v="Support AMI"/>
    <m/>
    <s v="ACS"/>
    <n v="17"/>
    <m/>
    <s v="X"/>
    <x v="1"/>
    <s v="NET"/>
    <s v="DECI_STD"/>
    <m/>
    <n v="12857"/>
    <s v="SUPP"/>
    <d v="1899-12-30T07:00:00"/>
    <d v="1899-12-30T07:30:00"/>
    <d v="1899-12-30T00:30:00"/>
    <d v="1899-12-30T07:00:00"/>
    <d v="1899-12-30T07:30:00"/>
    <d v="1899-12-30T00:30:00"/>
    <s v="SDC"/>
    <s v="N/A"/>
  </r>
  <r>
    <n v="12859"/>
    <x v="93"/>
    <x v="10"/>
    <s v="IP"/>
    <s v="Support AMI"/>
    <m/>
    <s v="ACS"/>
    <n v="31"/>
    <m/>
    <s v="X"/>
    <x v="1"/>
    <s v="NET"/>
    <s v="DECI_STD"/>
    <m/>
    <n v="12858"/>
    <s v="SUPP"/>
    <d v="1899-12-30T07:35:00"/>
    <d v="1899-12-30T08:05:00"/>
    <d v="1899-12-30T00:30:00"/>
    <d v="1899-12-30T07:35:00"/>
    <d v="1899-12-30T08:05:00"/>
    <d v="1899-12-30T00:30:00"/>
    <s v="SDC"/>
    <s v="N/A"/>
  </r>
  <r>
    <n v="12860"/>
    <x v="93"/>
    <x v="10"/>
    <s v="IP"/>
    <s v="Support IFTS"/>
    <m/>
    <s v="ACS"/>
    <n v="1"/>
    <m/>
    <s v="X"/>
    <x v="4"/>
    <s v="NET"/>
    <s v="DECI_STD"/>
    <m/>
    <n v="12859"/>
    <s v="SUPP"/>
    <d v="1899-12-30T08:30:00"/>
    <d v="1899-12-30T09:30:00"/>
    <d v="1899-12-30T01:00:00"/>
    <d v="1899-12-30T08:30:00"/>
    <d v="1899-12-30T09:30:00"/>
    <d v="1899-12-30T01:00:00"/>
    <s v="SDC"/>
    <s v="N/A"/>
  </r>
  <r>
    <n v="12861"/>
    <x v="93"/>
    <x v="10"/>
    <s v="IP"/>
    <s v="Support IFTS"/>
    <m/>
    <s v="IFTS"/>
    <n v="3"/>
    <m/>
    <s v="X"/>
    <x v="4"/>
    <s v="NET"/>
    <s v="DECI_STD"/>
    <m/>
    <n v="12860"/>
    <s v="SUPP"/>
    <d v="1899-12-30T13:00:00"/>
    <d v="1899-12-30T14:00:00"/>
    <d v="1899-12-30T01:00:00"/>
    <d v="1899-12-30T13:00:00"/>
    <d v="1899-12-30T14:00:00"/>
    <d v="1899-12-30T01:00:00"/>
    <s v="SDC"/>
    <s v="N/A"/>
  </r>
  <r>
    <n v="12862"/>
    <x v="93"/>
    <x v="10"/>
    <s v="IP"/>
    <s v="Support IFTS"/>
    <m/>
    <s v="ACS"/>
    <n v="12"/>
    <m/>
    <s v="X"/>
    <x v="4"/>
    <s v="NET"/>
    <s v="DECI_STD"/>
    <m/>
    <n v="12861"/>
    <s v="SUPP"/>
    <d v="1899-12-30T14:30:00"/>
    <d v="1899-12-30T15:30:00"/>
    <d v="1899-12-30T01:00:00"/>
    <d v="1899-12-30T14:30:00"/>
    <d v="1899-12-30T15:30:00"/>
    <d v="1899-12-30T01:00:00"/>
    <s v="SDC"/>
    <s v="N/A"/>
  </r>
  <r>
    <n v="12863"/>
    <x v="32"/>
    <x v="10"/>
    <s v="IP"/>
    <s v="Support IFTS"/>
    <m/>
    <s v="ACS"/>
    <n v="17"/>
    <m/>
    <s v="X"/>
    <x v="4"/>
    <s v="NET"/>
    <s v="DECI_STD"/>
    <m/>
    <n v="12862"/>
    <s v="SUPP"/>
    <d v="1899-12-30T07:00:00"/>
    <d v="1899-12-30T08:00:00"/>
    <d v="1899-12-30T01:00:00"/>
    <d v="1899-12-30T07:00:00"/>
    <d v="1899-12-30T08:00:00"/>
    <d v="1899-12-30T01:00:00"/>
    <s v="SDC"/>
    <s v="N/A"/>
  </r>
  <r>
    <n v="12864"/>
    <x v="32"/>
    <x v="10"/>
    <s v="IP"/>
    <s v="Support IFTS"/>
    <m/>
    <s v="ACS"/>
    <n v="5"/>
    <m/>
    <s v="X"/>
    <x v="4"/>
    <s v="NET"/>
    <s v="DECI_STD"/>
    <m/>
    <n v="12863"/>
    <s v="SUPP"/>
    <d v="1899-12-30T08:30:00"/>
    <d v="1899-12-30T09:30:00"/>
    <d v="1899-12-30T01:00:00"/>
    <d v="1899-12-30T08:30:00"/>
    <d v="1899-12-30T09:30:00"/>
    <d v="1899-12-30T01:00:00"/>
    <s v="SDC"/>
    <s v="N/A"/>
  </r>
  <r>
    <n v="12865"/>
    <x v="32"/>
    <x v="10"/>
    <s v="IP"/>
    <s v="Support IFTS"/>
    <m/>
    <s v="IFTS"/>
    <n v="23"/>
    <m/>
    <s v="X"/>
    <x v="1"/>
    <s v="NET"/>
    <s v="RNG_STD"/>
    <m/>
    <n v="12864"/>
    <s v="SUPP"/>
    <d v="1899-12-30T10:00:00"/>
    <d v="1899-12-30T11:00:00"/>
    <d v="1899-12-30T01:00:00"/>
    <d v="1899-12-30T10:00:00"/>
    <d v="1899-12-30T11:00:00"/>
    <d v="1899-12-30T01:00:00"/>
    <s v="SDC"/>
    <s v="N/A"/>
  </r>
  <r>
    <n v="12866"/>
    <x v="32"/>
    <x v="10"/>
    <s v="IP"/>
    <s v="Support IFTS"/>
    <m/>
    <s v="IFTS"/>
    <n v="3"/>
    <m/>
    <s v="X"/>
    <x v="4"/>
    <s v="NET"/>
    <s v="RNG_STD"/>
    <m/>
    <n v="12865"/>
    <s v="SUPP"/>
    <d v="1899-12-30T11:30:00"/>
    <d v="1899-12-30T12:30:00"/>
    <d v="1899-12-30T01:00:00"/>
    <d v="1899-12-30T11:30:00"/>
    <d v="1899-12-30T12:30:00"/>
    <d v="1899-12-30T01:00:00"/>
    <s v="SDC"/>
    <s v="N/A"/>
  </r>
  <r>
    <n v="12867"/>
    <x v="32"/>
    <x v="10"/>
    <s v="IP"/>
    <s v="Support AMI"/>
    <m/>
    <s v="ACS"/>
    <n v="9"/>
    <m/>
    <s v="X"/>
    <x v="4"/>
    <s v="NET"/>
    <s v="DCA"/>
    <m/>
    <n v="12866"/>
    <s v="SUPP"/>
    <d v="1899-12-30T13:00:00"/>
    <d v="1899-12-30T14:00:00"/>
    <d v="1899-12-30T01:00:00"/>
    <d v="1899-12-30T13:00:00"/>
    <d v="1899-12-30T14:00:00"/>
    <d v="1899-12-30T01:00:00"/>
    <s v="SDC"/>
    <s v="N/A"/>
  </r>
  <r>
    <n v="12868"/>
    <x v="32"/>
    <x v="10"/>
    <s v="IP"/>
    <s v="Support AMI"/>
    <m/>
    <s v="ACS"/>
    <n v="13"/>
    <m/>
    <s v="X"/>
    <x v="1"/>
    <s v="NET"/>
    <s v="DCA"/>
    <m/>
    <n v="12867"/>
    <s v="SUPP"/>
    <d v="1899-12-30T13:00:00"/>
    <d v="1899-12-30T14:00:00"/>
    <d v="1899-12-30T01:00:00"/>
    <d v="1899-12-30T13:00:00"/>
    <d v="1899-12-30T14:00:00"/>
    <d v="1899-12-30T01:00:00"/>
    <s v="SDC"/>
    <s v="N/A"/>
  </r>
  <r>
    <n v="12869"/>
    <x v="32"/>
    <x v="10"/>
    <s v="IP"/>
    <s v="Support IFTS"/>
    <m/>
    <s v="ACS"/>
    <n v="14"/>
    <m/>
    <s v="X"/>
    <x v="4"/>
    <s v="NET"/>
    <s v="DECI_STD"/>
    <m/>
    <n v="12868"/>
    <s v="SUPP"/>
    <d v="1899-12-30T14:30:00"/>
    <d v="1899-12-30T15:30:00"/>
    <d v="1899-12-30T01:00:00"/>
    <d v="1899-12-30T14:30:00"/>
    <d v="1899-12-30T15:30:00"/>
    <d v="1899-12-30T01:00:00"/>
    <s v="SDC"/>
    <s v="N/A"/>
  </r>
  <r>
    <n v="12870"/>
    <x v="32"/>
    <x v="10"/>
    <s v="IP"/>
    <s v="Support IFTS"/>
    <m/>
    <s v="ACS"/>
    <n v="32"/>
    <m/>
    <s v="X"/>
    <x v="1"/>
    <s v="NET"/>
    <s v="DECI_STD"/>
    <m/>
    <n v="12869"/>
    <s v="SUPP"/>
    <d v="1899-12-30T14:30:00"/>
    <d v="1899-12-30T15:30:00"/>
    <d v="1899-12-30T01:00:00"/>
    <d v="1899-12-30T14:30:00"/>
    <d v="1899-12-30T15:40:00"/>
    <d v="1899-12-30T01:10:00"/>
    <s v="SDC"/>
    <s v="N/A"/>
  </r>
  <r>
    <n v="12871"/>
    <x v="94"/>
    <x v="10"/>
    <s v="IP"/>
    <s v="Support QATAR"/>
    <m/>
    <s v="ACS"/>
    <n v="17"/>
    <m/>
    <s v="X"/>
    <x v="4"/>
    <s v="NET"/>
    <s v="DECI_STD"/>
    <m/>
    <n v="12870"/>
    <s v="SUPP"/>
    <d v="1899-12-30T07:00:00"/>
    <d v="1899-12-30T08:00:00"/>
    <d v="1899-12-30T01:00:00"/>
    <d v="1899-12-30T07:00:00"/>
    <d v="1899-12-30T08:00:00"/>
    <d v="1899-12-30T01:00:00"/>
    <s v="SDC"/>
    <s v="N/A"/>
  </r>
  <r>
    <n v="12872"/>
    <x v="94"/>
    <x v="10"/>
    <s v="IP"/>
    <s v="Support IFTS"/>
    <m/>
    <s v="IFTS"/>
    <n v="22"/>
    <m/>
    <s v="X"/>
    <x v="1"/>
    <s v="NET"/>
    <s v="RNG_STD"/>
    <m/>
    <n v="12871"/>
    <s v="SUPP"/>
    <d v="1899-12-30T07:00:00"/>
    <d v="1899-12-30T08:00:00"/>
    <d v="1899-12-30T01:00:00"/>
    <d v="1899-12-30T07:00:00"/>
    <d v="1899-12-30T08:00:00"/>
    <d v="1899-12-30T01:00:00"/>
    <s v="SDC"/>
    <s v="N/A"/>
  </r>
  <r>
    <n v="12873"/>
    <x v="94"/>
    <x v="10"/>
    <s v="IP"/>
    <s v="Support QATAR"/>
    <m/>
    <s v="ACS"/>
    <n v="1"/>
    <m/>
    <s v="X"/>
    <x v="4"/>
    <s v="NET"/>
    <s v="DECI_STD"/>
    <m/>
    <n v="12872"/>
    <s v="SUPP"/>
    <d v="1899-12-30T08:30:00"/>
    <d v="1899-12-30T09:30:00"/>
    <d v="1899-12-30T01:00:00"/>
    <d v="1899-12-30T08:30:00"/>
    <d v="1899-12-30T09:30:00"/>
    <d v="1899-12-30T01:00:00"/>
    <s v="SDC"/>
    <s v="N/A"/>
  </r>
  <r>
    <n v="12874"/>
    <x v="94"/>
    <x v="10"/>
    <s v="IP"/>
    <s v="Support IFTS"/>
    <m/>
    <s v="ACS"/>
    <n v="32"/>
    <m/>
    <s v="X"/>
    <x v="1"/>
    <s v="NET"/>
    <s v="RNG_STD"/>
    <m/>
    <n v="12873"/>
    <s v="SUPP"/>
    <d v="1899-12-30T08:30:00"/>
    <d v="1899-12-30T09:30:00"/>
    <d v="1899-12-30T01:00:00"/>
    <d v="1899-12-30T08:30:00"/>
    <d v="1899-12-30T09:30:00"/>
    <d v="1899-12-30T01:00:00"/>
    <s v="SDC"/>
    <s v="N/A"/>
  </r>
  <r>
    <n v="12875"/>
    <x v="94"/>
    <x v="10"/>
    <s v="IP"/>
    <s v="Support QATAR"/>
    <m/>
    <s v="ACS"/>
    <n v="9"/>
    <m/>
    <s v="X"/>
    <x v="4"/>
    <s v="NET"/>
    <s v="DECI_STD"/>
    <m/>
    <n v="12874"/>
    <s v="SUPP"/>
    <d v="1899-12-30T10:00:00"/>
    <d v="1899-12-30T11:00:00"/>
    <d v="1899-12-30T01:00:00"/>
    <d v="1899-12-30T10:00:00"/>
    <d v="1899-12-30T11:00:00"/>
    <d v="1899-12-30T01:00:00"/>
    <s v="SDC"/>
    <s v="N/A"/>
  </r>
  <r>
    <n v="12876"/>
    <x v="94"/>
    <x v="10"/>
    <s v="IP"/>
    <s v="Support IFTS"/>
    <m/>
    <s v="IFTS"/>
    <n v="9"/>
    <m/>
    <s v="X"/>
    <x v="1"/>
    <s v="NET"/>
    <s v="DECI_STD"/>
    <m/>
    <n v="12875"/>
    <s v="SUPP"/>
    <d v="1899-12-30T10:00:00"/>
    <d v="1899-12-30T11:00:00"/>
    <d v="1899-12-30T01:00:00"/>
    <d v="1899-12-30T10:00:00"/>
    <d v="1899-12-30T11:00:00"/>
    <d v="1899-12-30T01:00:00"/>
    <s v="SDC"/>
    <s v="N/A"/>
  </r>
  <r>
    <n v="12877"/>
    <x v="94"/>
    <x v="10"/>
    <s v="IP"/>
    <s v="Support IFTS"/>
    <m/>
    <s v="ACS"/>
    <n v="12"/>
    <m/>
    <s v="X"/>
    <x v="1"/>
    <s v="NET"/>
    <s v="DECI_STD"/>
    <m/>
    <n v="12876"/>
    <s v="SUPP"/>
    <s v="11:30"/>
    <s v="12:30"/>
    <d v="1899-12-30T01:00:00"/>
    <s v="11:30"/>
    <s v="12:30"/>
    <d v="1899-12-30T01:00:00"/>
    <s v="SDC"/>
    <s v="N/A"/>
  </r>
  <r>
    <n v="12878"/>
    <x v="94"/>
    <x v="10"/>
    <s v="IP"/>
    <s v="Support QATAR"/>
    <m/>
    <s v="ACS"/>
    <n v="17"/>
    <m/>
    <s v="X"/>
    <x v="4"/>
    <s v="NET"/>
    <s v="DECI_STD"/>
    <m/>
    <n v="12877"/>
    <s v="SUPP"/>
    <s v="13:00"/>
    <s v="14:00"/>
    <d v="1899-12-30T01:00:00"/>
    <s v="13:00"/>
    <s v="14:00"/>
    <d v="1899-12-30T01:00:00"/>
    <s v="SDC"/>
    <s v="N/A"/>
  </r>
  <r>
    <n v="12879"/>
    <x v="94"/>
    <x v="10"/>
    <s v="IP"/>
    <s v="Support IFTS"/>
    <m/>
    <s v="ACS"/>
    <n v="10"/>
    <m/>
    <s v="X"/>
    <x v="1"/>
    <s v="NET"/>
    <s v="DECI_STD"/>
    <m/>
    <n v="12878"/>
    <s v="SUPP"/>
    <s v="14:30"/>
    <s v="15:30"/>
    <d v="1899-12-30T01:00:00"/>
    <d v="1899-12-30T14:30:00"/>
    <d v="1899-12-30T15:30:00"/>
    <d v="1899-12-30T01:00:00"/>
    <s v="DCO"/>
    <s v="N/A"/>
  </r>
  <r>
    <n v="12880"/>
    <x v="33"/>
    <x v="10"/>
    <s v="IP"/>
    <s v="Support QATAR"/>
    <m/>
    <s v="ACS"/>
    <n v="13"/>
    <m/>
    <s v="X"/>
    <x v="4"/>
    <s v="NET"/>
    <s v="DECI_STD"/>
    <m/>
    <n v="12879"/>
    <s v="SUPP"/>
    <d v="1899-12-30T08:30:00"/>
    <d v="1899-12-30T09:30:00"/>
    <d v="1899-12-30T01:00:00"/>
    <d v="1899-12-30T08:30:00"/>
    <d v="1899-12-30T09:30:00"/>
    <d v="1899-12-30T01:00:00"/>
    <s v="SDC"/>
    <s v="N/A"/>
  </r>
  <r>
    <n v="12881"/>
    <x v="33"/>
    <x v="10"/>
    <s v="IP"/>
    <s v="Support QATAR"/>
    <m/>
    <s v="IFTS"/>
    <n v="3"/>
    <m/>
    <s v="X"/>
    <x v="4"/>
    <s v="NET"/>
    <s v="DECI_STD"/>
    <m/>
    <n v="12880"/>
    <s v="SUPP"/>
    <d v="1899-12-30T10:00:00"/>
    <d v="1899-12-30T11:00:00"/>
    <d v="1899-12-30T01:00:00"/>
    <d v="1899-12-30T10:00:00"/>
    <d v="1899-12-30T11:00:00"/>
    <d v="1899-12-30T01:00:00"/>
    <s v="SDC"/>
    <s v="N/A"/>
  </r>
  <r>
    <n v="12882"/>
    <x v="33"/>
    <x v="10"/>
    <s v="IP"/>
    <s v="Support IFTS"/>
    <m/>
    <s v="ACS"/>
    <n v="9"/>
    <m/>
    <s v="X"/>
    <x v="1"/>
    <s v="NET"/>
    <s v="RNG_STD"/>
    <m/>
    <n v="12881"/>
    <s v="SUPP"/>
    <d v="1899-12-30T10:00:00"/>
    <d v="1899-12-30T11:00:00"/>
    <d v="1899-12-30T01:00:00"/>
    <d v="1899-12-30T10:00:00"/>
    <d v="1899-12-30T11:00:00"/>
    <d v="1899-12-30T01:00:00"/>
    <s v="SDC"/>
    <s v="N/A"/>
  </r>
  <r>
    <n v="12883"/>
    <x v="33"/>
    <x v="10"/>
    <s v="IP"/>
    <s v="Support QATAR"/>
    <m/>
    <s v="ACS"/>
    <n v="17"/>
    <m/>
    <s v="X"/>
    <x v="4"/>
    <s v="NET"/>
    <s v="DECI_STD"/>
    <m/>
    <n v="12882"/>
    <s v="SUPP"/>
    <s v="11:30"/>
    <s v="12:30"/>
    <d v="1899-12-30T01:00:00"/>
    <s v="11:30"/>
    <s v="12:30"/>
    <d v="1899-12-30T01:00:00"/>
    <s v="SDC"/>
    <s v="N/A"/>
  </r>
  <r>
    <n v="12884"/>
    <x v="33"/>
    <x v="10"/>
    <s v="IP"/>
    <s v="Support IFTS"/>
    <m/>
    <s v="ACS"/>
    <n v="12"/>
    <m/>
    <s v="X"/>
    <x v="1"/>
    <s v="NET"/>
    <s v="RNG_STD"/>
    <m/>
    <n v="12883"/>
    <s v="SUPP"/>
    <s v="11:30"/>
    <s v="12:30"/>
    <d v="1899-12-30T01:00:00"/>
    <d v="1899-12-30T11:30:00"/>
    <d v="1899-12-30T12:30:00"/>
    <d v="1899-12-30T01:00:00"/>
    <s v="SDC"/>
    <s v="N/A"/>
  </r>
  <r>
    <n v="12885"/>
    <x v="95"/>
    <x v="11"/>
    <s v="IP"/>
    <s v="Support IFTS"/>
    <m/>
    <s v="ACS"/>
    <n v="5"/>
    <m/>
    <s v="X"/>
    <x v="4"/>
    <s v="NET"/>
    <s v="DECI_STD"/>
    <m/>
    <n v="12884"/>
    <s v="SUPP"/>
    <d v="1899-12-30T08:30:00"/>
    <d v="1899-12-30T09:30:00"/>
    <d v="1899-12-30T01:00:00"/>
    <d v="1899-12-30T08:30:00"/>
    <d v="1899-12-30T09:30:00"/>
    <d v="1899-12-30T01:00:00"/>
    <s v="SDC"/>
    <s v="N/A"/>
  </r>
  <r>
    <n v="12886"/>
    <x v="95"/>
    <x v="11"/>
    <s v="IP"/>
    <s v="Support IFTS"/>
    <m/>
    <s v="ACS"/>
    <n v="32"/>
    <m/>
    <s v="X"/>
    <x v="4"/>
    <s v="NET"/>
    <s v="DECI_STD"/>
    <m/>
    <n v="12885"/>
    <s v="SUPP"/>
    <d v="1899-12-30T10:00:00"/>
    <d v="1899-12-30T11:00:00"/>
    <d v="1899-12-30T01:00:00"/>
    <d v="1899-12-30T09:55:00"/>
    <d v="1899-12-30T10:55:00"/>
    <d v="1899-12-30T01:00:00"/>
    <s v="SDC"/>
    <s v="N/A"/>
  </r>
  <r>
    <n v="12887"/>
    <x v="95"/>
    <x v="11"/>
    <s v="IP"/>
    <s v="Support QATAR"/>
    <m/>
    <s v="ACS"/>
    <n v="9"/>
    <m/>
    <s v="X"/>
    <x v="4"/>
    <s v="NET"/>
    <s v="DECI_STD"/>
    <m/>
    <n v="12886"/>
    <s v="SUPP"/>
    <d v="1899-12-30T11:30:00"/>
    <d v="1899-12-30T12:30:00"/>
    <d v="1899-12-30T01:00:00"/>
    <d v="1899-12-30T11:30:00"/>
    <d v="1899-12-30T12:30:00"/>
    <d v="1899-12-30T01:00:00"/>
    <s v="SDC"/>
    <s v="N/A"/>
  </r>
  <r>
    <n v="12888"/>
    <x v="95"/>
    <x v="11"/>
    <s v="IP"/>
    <s v="Support IFTS"/>
    <m/>
    <s v="ACS"/>
    <n v="10"/>
    <m/>
    <s v="X"/>
    <x v="1"/>
    <s v="NET"/>
    <s v="DECI_STD"/>
    <m/>
    <n v="12887"/>
    <s v="SUPP"/>
    <d v="1899-12-30T11:30:00"/>
    <d v="1899-12-30T12:30:00"/>
    <d v="1899-12-30T01:00:00"/>
    <d v="1899-12-30T11:30:00"/>
    <d v="1899-12-30T12:30:00"/>
    <d v="1899-12-30T01:00:00"/>
    <s v="SDC"/>
    <s v="N/A"/>
  </r>
  <r>
    <n v="12889"/>
    <x v="95"/>
    <x v="11"/>
    <s v="IP"/>
    <s v="Support AMI"/>
    <m/>
    <s v="ACS"/>
    <n v="14"/>
    <m/>
    <s v="X"/>
    <x v="4"/>
    <s v="NET"/>
    <s v="DCA"/>
    <m/>
    <n v="12888"/>
    <s v="SUPP"/>
    <d v="1899-12-30T13:00:00"/>
    <d v="1899-12-30T14:00:00"/>
    <d v="1899-12-30T01:00:00"/>
    <s v="13:00"/>
    <s v="14:00"/>
    <d v="1899-12-30T01:00:00"/>
    <s v="SDC"/>
    <s v="N/A"/>
  </r>
  <r>
    <n v="12890"/>
    <x v="95"/>
    <x v="11"/>
    <s v="IP"/>
    <s v="Support ACS"/>
    <m/>
    <s v="IFTS"/>
    <n v="9"/>
    <m/>
    <s v="X"/>
    <x v="1"/>
    <s v="NET"/>
    <s v="DECI_STD"/>
    <m/>
    <n v="12889"/>
    <s v="SUPP"/>
    <d v="1899-12-30T13:00:00"/>
    <d v="1899-12-30T14:00:00"/>
    <d v="1899-12-30T01:00:00"/>
    <d v="1899-12-30T13:00:00"/>
    <d v="1899-12-30T14:00:00"/>
    <d v="1899-12-30T01:00:00"/>
    <s v="SDC"/>
    <s v="N/A"/>
  </r>
  <r>
    <n v="12891"/>
    <x v="95"/>
    <x v="11"/>
    <s v="IP"/>
    <s v="Support AMI"/>
    <m/>
    <s v="ACS"/>
    <n v="12"/>
    <m/>
    <s v="X"/>
    <x v="4"/>
    <s v="NET"/>
    <s v="DCA"/>
    <m/>
    <n v="12890"/>
    <s v="SUPP"/>
    <d v="1899-12-30T14:30:00"/>
    <d v="1899-12-30T15:30:00"/>
    <d v="1899-12-30T01:00:00"/>
    <s v="14:30"/>
    <s v="15:30"/>
    <d v="1899-12-30T01:00:00"/>
    <s v="SDC"/>
    <s v="N/A"/>
  </r>
  <r>
    <n v="12892"/>
    <x v="95"/>
    <x v="11"/>
    <s v="IP"/>
    <s v="Support QATAR"/>
    <m/>
    <s v="ACS"/>
    <n v="13"/>
    <m/>
    <s v="X"/>
    <x v="4"/>
    <s v="NET"/>
    <s v="DECI_STD"/>
    <m/>
    <n v="12891"/>
    <s v="SUPP"/>
    <d v="1899-12-30T16:00:00"/>
    <d v="1899-12-30T17:00:00"/>
    <d v="1899-12-30T01:00:00"/>
    <s v="16:00"/>
    <s v="17:00"/>
    <d v="1899-12-30T01:00:00"/>
    <s v="SDC"/>
    <s v="N/A"/>
  </r>
  <r>
    <n v="12893"/>
    <x v="95"/>
    <x v="11"/>
    <s v="IP"/>
    <s v="Support IFTS"/>
    <m/>
    <s v="ACS"/>
    <n v="2"/>
    <m/>
    <s v="X"/>
    <x v="1"/>
    <s v="NET"/>
    <s v="DECI_STD"/>
    <m/>
    <n v="12892"/>
    <s v="SUPP"/>
    <d v="1899-12-30T16:00:00"/>
    <d v="1899-12-30T17:00:00"/>
    <d v="1899-12-30T01:00:00"/>
    <d v="1899-12-30T16:00:00"/>
    <d v="1899-12-30T17:00:00"/>
    <d v="1899-12-30T01:00:00"/>
    <s v="SDC"/>
    <s v="N/A"/>
  </r>
  <r>
    <n v="12894"/>
    <x v="96"/>
    <x v="11"/>
    <s v="IP"/>
    <s v="Support IFTS"/>
    <m/>
    <s v="ACS"/>
    <n v="1"/>
    <m/>
    <s v="X"/>
    <x v="4"/>
    <s v="NET"/>
    <s v="DECI_STD"/>
    <m/>
    <n v="12893"/>
    <s v="SUPP"/>
    <d v="1899-12-30T08:30:00"/>
    <d v="1899-12-30T09:30:00"/>
    <d v="1899-12-30T01:00:00"/>
    <d v="1899-12-30T08:30:00"/>
    <d v="1899-12-30T09:30:00"/>
    <d v="1899-12-30T01:00:00"/>
    <s v="SDC"/>
    <s v="N/A"/>
  </r>
  <r>
    <n v="12895"/>
    <x v="96"/>
    <x v="11"/>
    <s v="IP"/>
    <s v="Support IFTS"/>
    <m/>
    <s v="ACS"/>
    <n v="10"/>
    <m/>
    <s v="X"/>
    <x v="1"/>
    <s v="NET"/>
    <s v="DECI_STD"/>
    <m/>
    <n v="12894"/>
    <s v="SUPP"/>
    <d v="1899-12-30T08:30:00"/>
    <d v="1899-12-30T09:30:00"/>
    <d v="1899-12-30T01:00:00"/>
    <d v="1899-12-30T08:30:00"/>
    <d v="1899-12-30T09:30:00"/>
    <d v="1899-12-30T01:00:00"/>
    <s v="SDC"/>
    <s v="N/A"/>
  </r>
  <r>
    <n v="12896"/>
    <x v="96"/>
    <x v="11"/>
    <s v="IP"/>
    <s v="Support IFTS"/>
    <m/>
    <s v="IFTS"/>
    <n v="9"/>
    <m/>
    <s v="X"/>
    <x v="4"/>
    <s v="NET"/>
    <s v="DECI_STD"/>
    <m/>
    <n v="12895"/>
    <s v="SUPP"/>
    <d v="1899-12-30T10:00:00"/>
    <d v="1899-12-30T11:00:00"/>
    <d v="1899-12-30T01:00:00"/>
    <d v="1899-12-30T10:00:00"/>
    <d v="1899-12-30T10:50:00"/>
    <d v="1899-12-30T00:50:00"/>
    <s v="SDC"/>
    <s v="N/A"/>
  </r>
  <r>
    <n v="12897"/>
    <x v="96"/>
    <x v="11"/>
    <s v="IP"/>
    <s v="Support AMI"/>
    <m/>
    <s v="ACS"/>
    <n v="17"/>
    <m/>
    <s v="X"/>
    <x v="4"/>
    <s v="NET"/>
    <s v="DCA"/>
    <m/>
    <n v="12896"/>
    <s v="SUPP"/>
    <d v="1899-12-30T11:30:00"/>
    <d v="1899-12-30T12:30:00"/>
    <d v="1899-12-30T01:00:00"/>
    <d v="1899-12-30T11:30:00"/>
    <d v="1899-12-30T12:30:00"/>
    <d v="1899-12-30T01:00:00"/>
    <s v="SDC"/>
    <s v="N/A"/>
  </r>
  <r>
    <n v="12898"/>
    <x v="96"/>
    <x v="11"/>
    <s v="IP"/>
    <s v="Support AMI"/>
    <m/>
    <s v="ACS"/>
    <n v="9"/>
    <m/>
    <s v="X"/>
    <x v="4"/>
    <s v="NET"/>
    <s v="DCA"/>
    <m/>
    <n v="12897"/>
    <s v="SUPP"/>
    <d v="1899-12-30T13:00:00"/>
    <d v="1899-12-30T14:00:00"/>
    <d v="1899-12-30T01:00:00"/>
    <d v="1899-12-30T13:00:00"/>
    <d v="1899-12-30T14:00:00"/>
    <d v="1899-12-30T01:00:00"/>
    <s v="SDC"/>
    <s v="N/A"/>
  </r>
  <r>
    <n v="12899"/>
    <x v="96"/>
    <x v="11"/>
    <s v="IP"/>
    <s v="Support IFTS"/>
    <m/>
    <s v="ACS"/>
    <n v="14"/>
    <m/>
    <s v="X"/>
    <x v="1"/>
    <s v="NET"/>
    <s v="DECI_STD"/>
    <m/>
    <n v="12898"/>
    <s v="SUPP"/>
    <d v="1899-12-30T13:00:00"/>
    <d v="1899-12-30T14:00:00"/>
    <d v="1899-12-30T01:00:00"/>
    <d v="1899-12-30T13:00:00"/>
    <d v="1899-12-30T14:00:00"/>
    <d v="1899-12-30T01:00:00"/>
    <s v="SDC"/>
    <s v="N/A"/>
  </r>
  <r>
    <n v="12900"/>
    <x v="96"/>
    <x v="11"/>
    <s v="IP"/>
    <s v="Support QATAR"/>
    <m/>
    <s v="ACS"/>
    <n v="32"/>
    <m/>
    <s v="X"/>
    <x v="4"/>
    <s v="NET"/>
    <s v="DECI_STD"/>
    <m/>
    <n v="12899"/>
    <s v="SUPP"/>
    <d v="1899-12-30T14:30:00"/>
    <d v="1899-12-30T15:30:00"/>
    <d v="1899-12-30T01:00:00"/>
    <d v="1899-12-30T14:30:00"/>
    <d v="1899-12-30T15:30:00"/>
    <d v="1899-12-30T01:00:00"/>
    <s v="SDC"/>
    <s v="N/A"/>
  </r>
  <r>
    <n v="12901"/>
    <x v="96"/>
    <x v="11"/>
    <s v="IP"/>
    <s v="Support IFTS"/>
    <m/>
    <s v="ACS"/>
    <n v="5"/>
    <m/>
    <s v="X"/>
    <x v="1"/>
    <s v="NET"/>
    <s v="DECI_STD_NVG"/>
    <m/>
    <n v="12900"/>
    <s v="SUPP"/>
    <d v="1899-12-30T14:30:00"/>
    <d v="1899-12-30T15:30:00"/>
    <d v="1899-12-30T01:00:00"/>
    <d v="1899-12-30T14:30:00"/>
    <d v="1899-12-30T15:30:00"/>
    <d v="1899-12-30T01:00:00"/>
    <s v="SDC"/>
    <s v="N/A"/>
  </r>
  <r>
    <n v="12902"/>
    <x v="96"/>
    <x v="11"/>
    <s v="IP"/>
    <s v="Support AMI"/>
    <m/>
    <s v="IFTS"/>
    <n v="9"/>
    <m/>
    <s v="X"/>
    <x v="4"/>
    <s v="NET"/>
    <s v="DECI_STD"/>
    <m/>
    <n v="12901"/>
    <s v="SUPP"/>
    <d v="1899-12-30T16:00:00"/>
    <d v="1899-12-30T16:30:00"/>
    <d v="1899-12-30T00:30:00"/>
    <d v="1899-12-30T16:10:00"/>
    <d v="1899-12-30T16:40:00"/>
    <d v="1899-12-30T00:30:00"/>
    <s v="SDC"/>
    <s v="N/A"/>
  </r>
  <r>
    <n v="12903"/>
    <x v="96"/>
    <x v="11"/>
    <s v="IP"/>
    <s v="Support AMI"/>
    <m/>
    <s v="ACS"/>
    <n v="9"/>
    <m/>
    <s v="X"/>
    <x v="4"/>
    <s v="NET"/>
    <s v="DECI_STD"/>
    <m/>
    <n v="12902"/>
    <s v="SUPP"/>
    <d v="1899-12-30T16:35:00"/>
    <d v="1899-12-30T17:05:00"/>
    <d v="1899-12-30T00:30:00"/>
    <d v="1899-12-30T16:45:00"/>
    <d v="1899-12-30T17:15:00"/>
    <d v="1899-12-30T00:30:00"/>
    <s v="SDC"/>
    <s v="N/A"/>
  </r>
  <r>
    <n v="12904"/>
    <x v="96"/>
    <x v="11"/>
    <s v="IP"/>
    <s v="Support IFTS"/>
    <m/>
    <s v="ACS"/>
    <n v="13"/>
    <m/>
    <s v="X"/>
    <x v="1"/>
    <s v="NET"/>
    <s v="DECI_STD"/>
    <m/>
    <n v="12903"/>
    <s v="SUPP"/>
    <d v="1899-12-30T16:00:00"/>
    <d v="1899-12-30T17:00:00"/>
    <d v="1899-12-30T01:00:00"/>
    <d v="1899-12-30T16:00:00"/>
    <d v="1899-12-30T17:00:00"/>
    <d v="1899-12-30T01:00:00"/>
    <s v="SDC"/>
    <s v="N/A"/>
  </r>
  <r>
    <n v="12905"/>
    <x v="97"/>
    <x v="11"/>
    <s v="IP"/>
    <s v="Support QATAR"/>
    <m/>
    <s v="ACS"/>
    <n v="32"/>
    <m/>
    <s v="X"/>
    <x v="4"/>
    <s v="NET"/>
    <s v="DECI_STD"/>
    <m/>
    <n v="12904"/>
    <s v="SUPP"/>
    <d v="1899-12-30T08:30:00"/>
    <d v="1899-12-30T09:30:00"/>
    <d v="1899-12-30T01:00:00"/>
    <d v="1899-12-30T08:30:00"/>
    <d v="1899-12-30T09:30:00"/>
    <d v="1899-12-30T01:00:00"/>
    <s v="SDC"/>
    <s v="N/A"/>
  </r>
  <r>
    <n v="12906"/>
    <x v="97"/>
    <x v="11"/>
    <s v="IP"/>
    <s v="Support IFTS"/>
    <m/>
    <s v="IFTS"/>
    <n v="23"/>
    <m/>
    <s v="X"/>
    <x v="1"/>
    <s v="NET"/>
    <s v="RNG_STD"/>
    <m/>
    <n v="12905"/>
    <s v="SUPP"/>
    <d v="1899-12-30T08:30:00"/>
    <d v="1899-12-30T09:30:00"/>
    <d v="1899-12-30T01:00:00"/>
    <d v="1899-12-30T08:30:00"/>
    <d v="1899-12-30T09:30:00"/>
    <d v="1899-12-30T01:00:00"/>
    <s v="SDC"/>
    <s v="N/A"/>
  </r>
  <r>
    <n v="12907"/>
    <x v="97"/>
    <x v="11"/>
    <s v="IP"/>
    <s v="Support QATAR"/>
    <m/>
    <s v="ACS"/>
    <n v="9"/>
    <m/>
    <s v="X"/>
    <x v="4"/>
    <s v="NET"/>
    <s v="DECI_STD"/>
    <m/>
    <n v="12906"/>
    <s v="SUPP"/>
    <d v="1899-12-30T10:00:00"/>
    <d v="1899-12-30T11:00:00"/>
    <d v="1899-12-30T01:00:00"/>
    <d v="1899-12-30T10:00:00"/>
    <d v="1899-12-30T11:00:00"/>
    <d v="1899-12-30T01:00:00"/>
    <s v="SDC"/>
    <s v="N/A"/>
  </r>
  <r>
    <n v="12908"/>
    <x v="97"/>
    <x v="11"/>
    <s v="IP"/>
    <s v="Support IFTS"/>
    <m/>
    <s v="IFTS"/>
    <n v="9"/>
    <m/>
    <s v="X"/>
    <x v="1"/>
    <s v="NET"/>
    <s v="RNG_STD"/>
    <m/>
    <n v="12907"/>
    <s v="SUPP"/>
    <d v="1899-12-30T10:00:00"/>
    <d v="1899-12-30T11:00:00"/>
    <d v="1899-12-30T01:00:00"/>
    <d v="1899-12-30T10:00:00"/>
    <d v="1899-12-30T10:50:00"/>
    <d v="1899-12-30T00:50:00"/>
    <s v="SDC"/>
    <s v="N/A"/>
  </r>
  <r>
    <n v="12909"/>
    <x v="97"/>
    <x v="11"/>
    <s v="IP"/>
    <s v="Support IFTS"/>
    <m/>
    <s v="ACS"/>
    <n v="10"/>
    <m/>
    <s v="X"/>
    <x v="4"/>
    <s v="NET"/>
    <s v="DECI_STD"/>
    <m/>
    <n v="12908"/>
    <s v="SUPP"/>
    <d v="1899-12-30T11:30:00"/>
    <d v="1899-12-30T12:30:00"/>
    <d v="1899-12-30T01:00:00"/>
    <d v="1899-12-30T11:30:00"/>
    <d v="1899-12-30T12:30:00"/>
    <d v="1899-12-30T01:00:00"/>
    <s v="SDC"/>
    <s v="N/A"/>
  </r>
  <r>
    <n v="12910"/>
    <x v="97"/>
    <x v="11"/>
    <s v="IP"/>
    <s v="Support IFTS"/>
    <m/>
    <s v="ACS"/>
    <n v="5"/>
    <m/>
    <s v="X"/>
    <x v="1"/>
    <s v="NET"/>
    <s v="DECI_STD"/>
    <m/>
    <n v="12909"/>
    <s v="SUPP"/>
    <d v="1899-12-30T11:30:00"/>
    <d v="1899-12-30T12:30:00"/>
    <d v="1899-12-30T01:00:00"/>
    <d v="1899-12-30T11:30:00"/>
    <d v="1899-12-30T12:30:00"/>
    <d v="1899-12-30T01:00:00"/>
    <s v="SDC"/>
    <s v="N/A"/>
  </r>
  <r>
    <n v="12911"/>
    <x v="97"/>
    <x v="11"/>
    <s v="IP"/>
    <s v="Support IFTS"/>
    <m/>
    <s v="ACS"/>
    <n v="14"/>
    <m/>
    <s v="X"/>
    <x v="1"/>
    <s v="NET"/>
    <s v="RNG_STD"/>
    <m/>
    <n v="12910"/>
    <s v="SUPP"/>
    <d v="1899-12-30T13:00:00"/>
    <d v="1899-12-30T14:00:00"/>
    <d v="1899-12-30T01:00:00"/>
    <d v="1899-12-30T13:00:00"/>
    <d v="1899-12-30T14:00:00"/>
    <d v="1899-12-30T01:00:00"/>
    <s v="SDC"/>
    <s v="N/A"/>
  </r>
  <r>
    <n v="12912"/>
    <x v="97"/>
    <x v="11"/>
    <s v="IP"/>
    <s v="Support IFTS"/>
    <m/>
    <s v="ACS"/>
    <n v="17"/>
    <m/>
    <s v="X"/>
    <x v="4"/>
    <s v="NET"/>
    <s v="RNG_STD"/>
    <m/>
    <n v="12911"/>
    <s v="SUPP"/>
    <d v="1899-12-30T14:30:00"/>
    <d v="1899-12-30T15:30:00"/>
    <d v="1899-12-30T01:00:00"/>
    <d v="1899-12-30T15:30:00"/>
    <d v="1899-12-30T15:30:00"/>
    <d v="1899-12-30T00:00:00"/>
    <s v="SDC"/>
    <s v="N/A"/>
  </r>
  <r>
    <n v="12913"/>
    <x v="97"/>
    <x v="11"/>
    <s v="IP"/>
    <s v="Support AMI"/>
    <m/>
    <s v="IFTS"/>
    <n v="9"/>
    <m/>
    <s v="X"/>
    <x v="4"/>
    <s v="NET"/>
    <s v="DECI_STD"/>
    <m/>
    <n v="12912"/>
    <s v="SUPP"/>
    <d v="1899-12-30T16:00:00"/>
    <d v="1899-12-30T16:30:00"/>
    <d v="1899-12-30T00:30:00"/>
    <d v="1899-12-30T16:10:00"/>
    <d v="1899-12-30T16:40:00"/>
    <d v="1899-12-30T00:30:00"/>
    <s v="SDC"/>
    <s v="N/A"/>
  </r>
  <r>
    <n v="12914"/>
    <x v="97"/>
    <x v="11"/>
    <s v="IP"/>
    <s v="Support AMI"/>
    <m/>
    <s v="ACS"/>
    <n v="9"/>
    <m/>
    <s v="X"/>
    <x v="4"/>
    <s v="NET"/>
    <s v="DECI_STD"/>
    <m/>
    <n v="12913"/>
    <s v="SUPP"/>
    <d v="1899-12-30T16:35:00"/>
    <d v="1899-12-30T17:05:00"/>
    <d v="1899-12-30T00:30:00"/>
    <d v="1899-12-30T16:45:00"/>
    <d v="1899-12-30T17:15:00"/>
    <d v="1899-12-30T00:30:00"/>
    <s v="SDC"/>
    <s v="N/A"/>
  </r>
  <r>
    <n v="12915"/>
    <x v="97"/>
    <x v="11"/>
    <s v="IP"/>
    <s v="Support QATAR"/>
    <m/>
    <s v="ACS"/>
    <n v="2"/>
    <m/>
    <s v="X"/>
    <x v="1"/>
    <s v="NET"/>
    <s v="DECI_STD"/>
    <m/>
    <n v="12914"/>
    <s v="SUPP"/>
    <d v="1899-12-30T16:00:00"/>
    <d v="1899-12-30T17:00:00"/>
    <d v="1899-12-30T01:00:00"/>
    <d v="1899-12-30T16:00:00"/>
    <d v="1899-12-30T17:00:00"/>
    <d v="1899-12-30T01:00:00"/>
    <s v="SDC"/>
    <s v="N/A"/>
  </r>
  <r>
    <n v="12916"/>
    <x v="34"/>
    <x v="11"/>
    <s v="IP"/>
    <s v="Support QATAR"/>
    <m/>
    <s v="IFTS"/>
    <n v="9"/>
    <m/>
    <s v="X"/>
    <x v="5"/>
    <s v="NET"/>
    <s v="BTAG_DECI"/>
    <m/>
    <n v="12917"/>
    <s v="SUPP"/>
    <s v="08:30"/>
    <s v="09:30"/>
    <d v="1899-12-30T01:00:00"/>
    <s v="08:30"/>
    <s v="09:30"/>
    <d v="1899-12-30T01:00:00"/>
    <s v="SDC"/>
    <s v="N/A"/>
  </r>
  <r>
    <n v="12917"/>
    <x v="34"/>
    <x v="11"/>
    <s v="IP"/>
    <s v="Support QATAR"/>
    <m/>
    <s v="ACS"/>
    <n v="32"/>
    <m/>
    <s v="X"/>
    <x v="0"/>
    <s v="NET"/>
    <s v="BTAG_DECI"/>
    <m/>
    <n v="12918"/>
    <s v="SUPP"/>
    <s v="08:30"/>
    <s v="09:30"/>
    <d v="1899-12-30T01:00:00"/>
    <s v="08:30"/>
    <s v="09:30"/>
    <d v="1899-12-30T01:00:00"/>
    <s v="SDC"/>
    <s v="N/A"/>
  </r>
  <r>
    <n v="12918"/>
    <x v="34"/>
    <x v="11"/>
    <s v="IP"/>
    <s v="Support QATAR"/>
    <m/>
    <s v="ACS"/>
    <n v="17"/>
    <m/>
    <s v="X"/>
    <x v="4"/>
    <s v="NET"/>
    <s v="DECI_STD"/>
    <m/>
    <n v="12917"/>
    <s v="SUPP"/>
    <d v="1899-12-30T10:00:00"/>
    <d v="1899-12-30T11:00:00"/>
    <d v="1899-12-30T01:00:00"/>
    <d v="1899-12-30T10:00:00"/>
    <d v="1899-12-30T11:00:00"/>
    <d v="1899-12-30T01:00:00"/>
    <s v="SDC"/>
    <s v="N/A"/>
  </r>
  <r>
    <n v="12919"/>
    <x v="34"/>
    <x v="11"/>
    <s v="IP"/>
    <s v="Support QATAR"/>
    <m/>
    <s v="ACS"/>
    <n v="9"/>
    <m/>
    <s v="X"/>
    <x v="1"/>
    <s v="NET"/>
    <s v="DECI_STD"/>
    <m/>
    <n v="12918"/>
    <s v="SUPP"/>
    <d v="1899-12-30T10:00:00"/>
    <d v="1899-12-30T11:00:00"/>
    <d v="1899-12-30T01:00:00"/>
    <d v="1899-12-30T10:00:00"/>
    <d v="1899-12-30T11:00:00"/>
    <d v="1899-12-30T01:00:00"/>
    <s v="SDC"/>
    <s v="N/A"/>
  </r>
  <r>
    <n v="12920"/>
    <x v="34"/>
    <x v="11"/>
    <s v="IP"/>
    <s v="Support IFTS"/>
    <m/>
    <s v="ACS"/>
    <n v="1"/>
    <m/>
    <s v="X"/>
    <x v="4"/>
    <s v="NET"/>
    <s v="DECI_STD"/>
    <m/>
    <n v="12919"/>
    <s v="SUPP"/>
    <d v="1899-12-30T11:30:00"/>
    <d v="1899-12-30T12:30:00"/>
    <d v="1899-12-30T01:00:00"/>
    <d v="1899-12-30T11:30:00"/>
    <d v="1899-12-30T12:30:00"/>
    <d v="1899-12-30T01:00:00"/>
    <s v="SDC"/>
    <s v="N/A"/>
  </r>
  <r>
    <n v="12921"/>
    <x v="34"/>
    <x v="11"/>
    <s v="IP"/>
    <s v="Support IFTS"/>
    <m/>
    <s v="ACS"/>
    <n v="5"/>
    <m/>
    <s v="X"/>
    <x v="1"/>
    <s v="NET"/>
    <s v="DECI_STD"/>
    <m/>
    <n v="12920"/>
    <s v="SUPP"/>
    <d v="1899-12-30T11:30:00"/>
    <d v="1899-12-30T12:30:00"/>
    <d v="1899-12-30T01:00:00"/>
    <d v="1899-12-30T11:30:00"/>
    <d v="1899-12-30T12:30:00"/>
    <d v="1899-12-30T01:00:00"/>
    <s v="SDC"/>
    <s v="N/A"/>
  </r>
  <r>
    <n v="12922"/>
    <x v="34"/>
    <x v="11"/>
    <s v="IP"/>
    <s v="Support QATAR"/>
    <m/>
    <s v="ACS"/>
    <n v="14"/>
    <m/>
    <s v="X"/>
    <x v="1"/>
    <s v="NET"/>
    <s v="DECI_STD"/>
    <m/>
    <n v="12921"/>
    <s v="SUPP"/>
    <s v="13:00"/>
    <s v="14:00"/>
    <d v="1899-12-30T01:00:00"/>
    <s v="13:00"/>
    <s v="14:00"/>
    <d v="1899-12-30T01:00:00"/>
    <s v="SDC"/>
    <s v="N/A"/>
  </r>
  <r>
    <n v="12923"/>
    <x v="34"/>
    <x v="11"/>
    <s v="IP"/>
    <s v="Support QATAR"/>
    <m/>
    <s v="IFTS"/>
    <n v="3"/>
    <m/>
    <s v="X"/>
    <x v="1"/>
    <s v="NET"/>
    <s v="DECI_STD"/>
    <m/>
    <n v="12922"/>
    <s v="SUPP"/>
    <s v="14:30"/>
    <s v="15:30"/>
    <d v="1899-12-30T01:00:00"/>
    <d v="1899-12-30T14:30:00"/>
    <d v="1899-12-30T15:30:00"/>
    <d v="1899-12-30T01:00:00"/>
    <s v="SDC"/>
    <s v="N/A"/>
  </r>
  <r>
    <n v="12924"/>
    <x v="34"/>
    <x v="11"/>
    <s v="IP"/>
    <s v="Support AMI"/>
    <m/>
    <s v="ACS"/>
    <n v="17"/>
    <m/>
    <s v="X"/>
    <x v="4"/>
    <s v="NET"/>
    <s v="DECI_STD"/>
    <m/>
    <n v="12923"/>
    <s v="SUPP"/>
    <d v="1899-12-30T16:00:00"/>
    <d v="1899-12-30T16:30:00"/>
    <d v="1899-12-30T00:30:00"/>
    <d v="1899-12-30T16:00:00"/>
    <d v="1899-12-30T16:30:00"/>
    <d v="1899-12-30T00:30:00"/>
    <s v="SDC"/>
    <s v="N/A"/>
  </r>
  <r>
    <n v="12925"/>
    <x v="34"/>
    <x v="11"/>
    <s v="IP"/>
    <s v="Support AMI"/>
    <m/>
    <s v="ACS"/>
    <n v="9"/>
    <m/>
    <s v="X"/>
    <x v="4"/>
    <s v="NET"/>
    <s v="DECI_STD"/>
    <m/>
    <n v="12924"/>
    <s v="SUPP"/>
    <s v="16:35"/>
    <d v="1899-12-30T17:05:00"/>
    <d v="1899-12-30T00:30:00"/>
    <d v="1899-12-30T16:35:00"/>
    <d v="1899-12-30T17:05:00"/>
    <d v="1899-12-30T00:30:00"/>
    <s v="SDC"/>
    <s v="N/A"/>
  </r>
  <r>
    <n v="12926"/>
    <x v="34"/>
    <x v="11"/>
    <s v="IP"/>
    <s v="Support AMI"/>
    <m/>
    <s v="ACS"/>
    <n v="13"/>
    <m/>
    <s v="X"/>
    <x v="1"/>
    <s v="NET"/>
    <s v="DECI_STD"/>
    <m/>
    <n v="12925"/>
    <s v="SD DBFM02"/>
    <d v="1899-12-30T16:00:00"/>
    <d v="1899-12-30T16:30:00"/>
    <d v="1899-12-30T00:30:00"/>
    <d v="1899-12-30T16:00:00"/>
    <d v="1899-12-30T16:30:00"/>
    <d v="1899-12-30T00:30:00"/>
    <s v="RSLD"/>
    <s v="CD3"/>
  </r>
  <r>
    <n v="12927"/>
    <x v="34"/>
    <x v="11"/>
    <s v="IP"/>
    <s v="Support AMI"/>
    <m/>
    <s v="ACS"/>
    <n v="14"/>
    <m/>
    <s v="X"/>
    <x v="1"/>
    <s v="NET"/>
    <s v="DECI_STD"/>
    <m/>
    <n v="12926"/>
    <s v="SD DBFM02"/>
    <s v="16:35"/>
    <d v="1899-12-30T17:05:00"/>
    <d v="1899-12-30T00:30:00"/>
    <s v="16:35"/>
    <d v="1899-12-30T16:40:00"/>
    <d v="1899-12-30T00:05:00"/>
    <s v="RSLD"/>
    <s v="CD3"/>
  </r>
  <r>
    <n v="12928"/>
    <x v="35"/>
    <x v="11"/>
    <s v="IP"/>
    <s v="Support AMI"/>
    <m/>
    <s v="ACS"/>
    <n v="17"/>
    <m/>
    <s v="X"/>
    <x v="4"/>
    <s v="NET"/>
    <s v="DECI_STD"/>
    <m/>
    <n v="12927"/>
    <s v="SUPP"/>
    <d v="1899-12-30T07:00:00"/>
    <d v="1899-12-30T07:30:00"/>
    <d v="1899-12-30T00:30:00"/>
    <d v="1899-12-30T07:00:00"/>
    <d v="1899-12-30T07:25:00"/>
    <d v="1899-12-30T00:25:00"/>
    <s v="SDNC"/>
    <s v="CD3"/>
  </r>
  <r>
    <n v="12929"/>
    <x v="35"/>
    <x v="11"/>
    <s v="IP"/>
    <s v="Support AMI"/>
    <m/>
    <s v="ACS"/>
    <n v="10"/>
    <m/>
    <s v="X"/>
    <x v="4"/>
    <s v="NET"/>
    <s v="DECI_STD"/>
    <m/>
    <n v="12928"/>
    <s v="SUPP"/>
    <d v="1899-12-30T07:35:00"/>
    <d v="1899-12-30T08:05:00"/>
    <d v="1899-12-30T00:30:00"/>
    <d v="1899-12-30T07:00:00"/>
    <d v="1899-12-30T07:25:00"/>
    <d v="1899-12-30T00:25:00"/>
    <s v="SDNC"/>
    <s v="CD3"/>
  </r>
  <r>
    <n v="12930"/>
    <x v="35"/>
    <x v="11"/>
    <s v="IP"/>
    <s v="Support QATAR"/>
    <m/>
    <s v="ACS"/>
    <n v="5"/>
    <m/>
    <s v="X"/>
    <x v="1"/>
    <s v="NET"/>
    <s v="DECI_STD"/>
    <m/>
    <n v="12929"/>
    <s v="SUPP"/>
    <d v="1899-12-30T07:00:00"/>
    <d v="1899-12-30T08:00:00"/>
    <d v="1899-12-30T01:00:00"/>
    <d v="1899-12-30T07:00:00"/>
    <d v="1899-12-30T08:00:00"/>
    <d v="1899-12-30T01:00:00"/>
    <s v="SDC"/>
    <s v="N/A"/>
  </r>
  <r>
    <n v="12931"/>
    <x v="35"/>
    <x v="11"/>
    <s v="IP"/>
    <s v="Support IFTS"/>
    <m/>
    <s v="ACS"/>
    <n v="20"/>
    <m/>
    <s v="X"/>
    <x v="1"/>
    <s v="NET"/>
    <s v="RNG_STD"/>
    <m/>
    <n v="12930"/>
    <s v="SUPP"/>
    <d v="1899-12-30T08:30:00"/>
    <d v="1899-12-30T09:30:00"/>
    <d v="1899-12-30T01:00:00"/>
    <d v="1899-12-30T08:30:00"/>
    <d v="1899-12-30T09:30:00"/>
    <d v="1899-12-30T01:00:00"/>
    <s v="SDC"/>
    <s v="N/A"/>
  </r>
  <r>
    <n v="12932"/>
    <x v="35"/>
    <x v="11"/>
    <s v="IP"/>
    <s v="Support IFTS"/>
    <m/>
    <s v="ACS"/>
    <n v="1"/>
    <m/>
    <s v="X"/>
    <x v="1"/>
    <s v="NET"/>
    <s v="RNG_STD"/>
    <m/>
    <n v="12931"/>
    <s v="SUPP"/>
    <d v="1899-12-30T10:00:00"/>
    <d v="1899-12-30T11:00:00"/>
    <d v="1899-12-30T01:00:00"/>
    <d v="1899-12-30T10:00:00"/>
    <d v="1899-12-30T11:00:00"/>
    <d v="1899-12-30T01:00:00"/>
    <s v="SDC"/>
    <s v="N/A"/>
  </r>
  <r>
    <n v="12933"/>
    <x v="35"/>
    <x v="11"/>
    <s v="IP"/>
    <s v="Support IFTS"/>
    <m/>
    <s v="IFTS"/>
    <n v="9"/>
    <m/>
    <s v="X"/>
    <x v="4"/>
    <s v="NET"/>
    <s v="RNG_STD"/>
    <m/>
    <n v="12932"/>
    <s v="SUPP"/>
    <d v="1899-12-30T10:15:00"/>
    <d v="1899-12-30T11:15:00"/>
    <d v="1899-12-30T01:00:00"/>
    <d v="1899-12-30T10:15:00"/>
    <d v="1899-12-30T11:05:00"/>
    <d v="1899-12-30T00:50:00"/>
    <s v="SDC"/>
    <s v="N/A"/>
  </r>
  <r>
    <n v="12934"/>
    <x v="35"/>
    <x v="11"/>
    <s v="IP"/>
    <s v="Support QATAR"/>
    <m/>
    <s v="IFTS"/>
    <n v="3"/>
    <m/>
    <s v="X"/>
    <x v="4"/>
    <s v="NET"/>
    <s v="DECI_STD"/>
    <m/>
    <n v="12933"/>
    <s v="SUPP"/>
    <d v="1899-12-30T11:30:00"/>
    <d v="1899-12-30T12:30:00"/>
    <d v="1899-12-30T01:00:00"/>
    <d v="1899-12-30T11:30:00"/>
    <d v="1899-12-30T12:30:00"/>
    <d v="1899-12-30T01:00:00"/>
    <s v="SDC"/>
    <s v="N/A"/>
  </r>
  <r>
    <n v="12935"/>
    <x v="35"/>
    <x v="11"/>
    <s v="IP"/>
    <s v="Support QATAR"/>
    <m/>
    <s v="ACS"/>
    <n v="9"/>
    <m/>
    <s v="X"/>
    <x v="1"/>
    <s v="NET"/>
    <s v="DECI_STD"/>
    <m/>
    <n v="12934"/>
    <s v="SUPP"/>
    <d v="1899-12-30T11:45:00"/>
    <d v="1899-12-30T12:45:00"/>
    <d v="1899-12-30T01:00:00"/>
    <d v="1899-12-30T11:45:00"/>
    <d v="1899-12-30T12:45:00"/>
    <d v="1899-12-30T01:00:00"/>
    <s v="SDC"/>
    <s v="N/A"/>
  </r>
  <r>
    <n v="12936"/>
    <x v="36"/>
    <x v="12"/>
    <s v="IP"/>
    <s v="Support QATAR"/>
    <m/>
    <s v="ACS"/>
    <n v="23"/>
    <m/>
    <s v="X"/>
    <x v="4"/>
    <s v="NET"/>
    <s v="DECI_STD"/>
    <m/>
    <n v="12935"/>
    <s v="SUPP"/>
    <d v="1899-12-30T08:30:00"/>
    <d v="1899-12-30T09:30:00"/>
    <d v="1899-12-30T01:00:00"/>
    <d v="1899-12-30T08:30:00"/>
    <d v="1899-12-30T09:30:00"/>
    <d v="1899-12-30T01:00:00"/>
    <s v="SDC"/>
    <s v="N/A"/>
  </r>
  <r>
    <n v="12937"/>
    <x v="36"/>
    <x v="12"/>
    <s v="IP"/>
    <s v="Support QATAR"/>
    <m/>
    <s v="AMI"/>
    <n v="58"/>
    <m/>
    <s v="X"/>
    <x v="1"/>
    <s v="NET"/>
    <s v="DECI_STD"/>
    <m/>
    <n v="12936"/>
    <s v="SUPP"/>
    <d v="1899-12-30T08:30:00"/>
    <d v="1899-12-30T09:30:00"/>
    <d v="1899-12-30T01:00:00"/>
    <d v="1899-12-30T08:30:00"/>
    <d v="1899-12-30T09:25:00"/>
    <d v="1899-12-30T00:55:00"/>
    <s v="SDC"/>
    <s v="N/A"/>
  </r>
  <r>
    <n v="12938"/>
    <x v="36"/>
    <x v="12"/>
    <s v="IP"/>
    <s v="Support QATAR"/>
    <m/>
    <s v="IFTS"/>
    <n v="5"/>
    <m/>
    <s v="X"/>
    <x v="4"/>
    <s v="NET"/>
    <s v="DECI_STD"/>
    <m/>
    <n v="12937"/>
    <s v="SUPP"/>
    <d v="1899-12-30T11:30:00"/>
    <d v="1899-12-30T12:30:00"/>
    <d v="1899-12-30T01:00:00"/>
    <d v="1899-12-30T11:30:00"/>
    <d v="1899-12-30T12:30:00"/>
    <d v="1899-12-30T01:00:00"/>
    <s v="SDC"/>
    <s v="N/A"/>
  </r>
  <r>
    <n v="12939"/>
    <x v="36"/>
    <x v="12"/>
    <s v="IP"/>
    <s v="Support QATAR"/>
    <m/>
    <s v="ACS"/>
    <n v="16"/>
    <m/>
    <s v="X"/>
    <x v="4"/>
    <s v="NET"/>
    <s v="DECI_STD"/>
    <m/>
    <n v="12938"/>
    <s v="SUPP"/>
    <s v="14:30"/>
    <s v="15:30"/>
    <d v="1899-12-30T01:00:00"/>
    <s v="14:30"/>
    <s v="15:30"/>
    <d v="1899-12-30T01:00:00"/>
    <s v="SDC"/>
    <s v="N/A"/>
  </r>
  <r>
    <n v="12940"/>
    <x v="36"/>
    <x v="12"/>
    <s v="IP"/>
    <s v="Support QATAR"/>
    <m/>
    <s v="ACS"/>
    <n v="2"/>
    <m/>
    <s v="X"/>
    <x v="1"/>
    <s v="NET"/>
    <s v="DECI_STD"/>
    <m/>
    <n v="12939"/>
    <s v="SUPP"/>
    <s v="14:30"/>
    <s v="15:30"/>
    <d v="1899-12-30T01:00:00"/>
    <s v="14:30"/>
    <d v="1899-12-30T15:20:00"/>
    <d v="1899-12-30T00:50:00"/>
    <s v="SDC"/>
    <s v="N/A"/>
  </r>
  <r>
    <n v="12941"/>
    <x v="36"/>
    <x v="12"/>
    <s v="IP"/>
    <s v="Support AMI"/>
    <m/>
    <s v="IFTS"/>
    <n v="9"/>
    <m/>
    <s v="X"/>
    <x v="4"/>
    <s v="NET"/>
    <s v="DECI_STD"/>
    <m/>
    <n v="12940"/>
    <s v="SUPP"/>
    <s v="16:00"/>
    <d v="1899-12-30T16:30:00"/>
    <d v="1899-12-30T00:30:00"/>
    <d v="1899-12-30T16:00:00"/>
    <d v="1899-12-30T16:45:00"/>
    <d v="1899-12-30T00:45:00"/>
    <s v="SDC"/>
    <s v="N/A"/>
  </r>
  <r>
    <n v="12942"/>
    <x v="36"/>
    <x v="12"/>
    <s v="IP"/>
    <s v="Support AMI"/>
    <m/>
    <s v="ACS"/>
    <n v="9"/>
    <m/>
    <s v="X"/>
    <x v="4"/>
    <s v="NET"/>
    <s v="DECI_STD"/>
    <m/>
    <n v="12941"/>
    <s v="SUPP"/>
    <s v="16:35"/>
    <d v="1899-12-30T17:05:00"/>
    <d v="1899-12-30T00:30:00"/>
    <d v="1899-12-30T16:45:00"/>
    <d v="1899-12-30T17:10:00"/>
    <d v="1899-12-30T00:25:00"/>
    <s v="SDC"/>
    <s v="N/A"/>
  </r>
  <r>
    <n v="12943"/>
    <x v="37"/>
    <x v="12"/>
    <s v="IP"/>
    <s v="Support IFTS"/>
    <m/>
    <s v="ACS"/>
    <n v="9"/>
    <m/>
    <s v="X"/>
    <x v="4"/>
    <s v="NET"/>
    <s v="DECI_STD"/>
    <m/>
    <n v="12942"/>
    <s v="SUPP"/>
    <d v="1899-12-30T08:30:00"/>
    <d v="1899-12-30T09:30:00"/>
    <d v="1899-12-30T01:00:00"/>
    <d v="1899-12-30T08:30:00"/>
    <d v="1899-12-30T09:30:00"/>
    <d v="1899-12-30T01:00:00"/>
    <s v="SDC"/>
    <s v="N/A"/>
  </r>
  <r>
    <n v="12944"/>
    <x v="37"/>
    <x v="12"/>
    <s v="IP"/>
    <s v="Support IFTS"/>
    <m/>
    <s v="ACS"/>
    <n v="2"/>
    <m/>
    <s v="X"/>
    <x v="1"/>
    <s v="NET"/>
    <s v="DECI_STD"/>
    <m/>
    <n v="12943"/>
    <s v="SUPP"/>
    <d v="1899-12-30T08:30:00"/>
    <d v="1899-12-30T09:30:00"/>
    <d v="1899-12-30T01:00:00"/>
    <d v="1899-12-30T08:30:00"/>
    <d v="1899-12-30T09:30:00"/>
    <d v="1899-12-30T01:00:00"/>
    <s v="SDC"/>
    <s v="N/A"/>
  </r>
  <r>
    <n v="12945"/>
    <x v="37"/>
    <x v="12"/>
    <s v="IP"/>
    <s v="Support IFTS"/>
    <m/>
    <s v="ACS"/>
    <n v="8"/>
    <m/>
    <s v="X"/>
    <x v="1"/>
    <s v="NET"/>
    <s v="DECI_STD"/>
    <m/>
    <n v="12944"/>
    <s v="SUPP"/>
    <d v="1899-12-30T10:00:00"/>
    <d v="1899-12-30T11:00:00"/>
    <d v="1899-12-30T01:00:00"/>
    <d v="1899-12-30T10:00:00"/>
    <d v="1899-12-30T11:00:00"/>
    <d v="1899-12-30T01:00:00"/>
    <s v="SDC"/>
    <s v="N/A"/>
  </r>
  <r>
    <n v="12946"/>
    <x v="37"/>
    <x v="12"/>
    <s v="IP"/>
    <s v="Support IFTS"/>
    <m/>
    <s v="ACS"/>
    <n v="32"/>
    <m/>
    <s v="X"/>
    <x v="1"/>
    <s v="NET"/>
    <s v="DECI_STD_NVG"/>
    <m/>
    <n v="12945"/>
    <s v="SUPP"/>
    <d v="1899-12-30T11:30:00"/>
    <d v="1899-12-30T12:30:00"/>
    <d v="1899-12-30T01:00:00"/>
    <d v="1899-12-30T11:30:00"/>
    <d v="1899-12-30T12:30:00"/>
    <d v="1899-12-30T01:00:00"/>
    <s v="SDC"/>
    <s v="N/A"/>
  </r>
  <r>
    <n v="12947"/>
    <x v="37"/>
    <x v="12"/>
    <s v="IP"/>
    <s v="Support QATAR"/>
    <m/>
    <s v="ACS"/>
    <n v="16"/>
    <m/>
    <s v="X"/>
    <x v="4"/>
    <s v="NET"/>
    <s v="DECI_STD"/>
    <m/>
    <n v="12946"/>
    <s v="SUPP"/>
    <d v="1899-12-30T13:00:00"/>
    <d v="1899-12-30T14:00:00"/>
    <d v="1899-12-30T01:00:00"/>
    <s v="13:00"/>
    <s v="14:00"/>
    <d v="1899-12-30T01:00:00"/>
    <s v="SDC"/>
    <s v="N/A"/>
  </r>
  <r>
    <n v="12948"/>
    <x v="37"/>
    <x v="12"/>
    <s v="IP"/>
    <s v="Support IFTS"/>
    <m/>
    <s v="IFTS"/>
    <n v="22"/>
    <m/>
    <s v="X"/>
    <x v="1"/>
    <s v="NET"/>
    <s v="DECI_STD_NVG"/>
    <m/>
    <n v="12947"/>
    <s v="SUPP"/>
    <d v="1899-12-30T13:00:00"/>
    <d v="1899-12-30T14:00:00"/>
    <d v="1899-12-30T01:00:00"/>
    <d v="1899-12-30T13:00:00"/>
    <d v="1899-12-30T14:00:00"/>
    <d v="1899-12-30T01:00:00"/>
    <s v="SDC"/>
    <s v="N/A"/>
  </r>
  <r>
    <n v="12949"/>
    <x v="37"/>
    <x v="12"/>
    <s v="IP"/>
    <s v="Support QATAR"/>
    <m/>
    <s v="ACS"/>
    <n v="7"/>
    <m/>
    <s v="X"/>
    <x v="4"/>
    <s v="NET"/>
    <s v="DECI_STD"/>
    <m/>
    <n v="12948"/>
    <s v="SUPP"/>
    <d v="1899-12-30T14:30:00"/>
    <d v="1899-12-30T15:30:00"/>
    <d v="1899-12-30T01:00:00"/>
    <s v="14:30"/>
    <s v="15:30"/>
    <d v="1899-12-30T01:00:00"/>
    <s v="SDC"/>
    <s v="N/A"/>
  </r>
  <r>
    <n v="12950"/>
    <x v="37"/>
    <x v="12"/>
    <s v="IP"/>
    <s v="Support IFTS"/>
    <m/>
    <s v="IFTS"/>
    <n v="9"/>
    <m/>
    <s v="X"/>
    <x v="1"/>
    <s v="NET"/>
    <s v="DECI_STD_NVG"/>
    <m/>
    <n v="12949"/>
    <s v="SUPP"/>
    <d v="1899-12-30T14:30:00"/>
    <d v="1899-12-30T15:30:00"/>
    <d v="1899-12-30T01:00:00"/>
    <d v="1899-12-30T14:30:00"/>
    <d v="1899-12-30T15:30:00"/>
    <d v="1899-12-30T01:00:00"/>
    <s v="SDC"/>
    <s v="N/A"/>
  </r>
  <r>
    <n v="12951"/>
    <x v="37"/>
    <x v="12"/>
    <s v="IP"/>
    <s v="Support IFTS"/>
    <m/>
    <s v="ACS"/>
    <n v="14"/>
    <m/>
    <s v="X"/>
    <x v="1"/>
    <s v="NET"/>
    <s v="DECI_STD_NVG"/>
    <m/>
    <n v="12950"/>
    <s v="SUPP"/>
    <d v="1899-12-30T16:00:00"/>
    <d v="1899-12-30T17:00:00"/>
    <d v="1899-12-30T01:00:00"/>
    <d v="1899-12-30T16:00:00"/>
    <d v="1899-12-30T17:00:00"/>
    <d v="1899-12-30T01:00:00"/>
    <s v="SDC"/>
    <s v="N/A"/>
  </r>
  <r>
    <n v="12952"/>
    <x v="38"/>
    <x v="12"/>
    <s v="IP"/>
    <s v="Support QATAR"/>
    <m/>
    <s v="ACS"/>
    <n v="9"/>
    <m/>
    <s v="X"/>
    <x v="4"/>
    <s v="NET"/>
    <s v="DECI_STD"/>
    <m/>
    <n v="12951"/>
    <s v="SUPP"/>
    <d v="1899-12-30T08:30:00"/>
    <d v="1899-12-30T09:30:00"/>
    <d v="1899-12-30T01:00:00"/>
    <m/>
    <m/>
    <s v=""/>
    <s v="SMC"/>
    <s v="CD10"/>
  </r>
  <r>
    <n v="12953"/>
    <x v="38"/>
    <x v="12"/>
    <s v="IP"/>
    <s v="Support QATAR"/>
    <m/>
    <s v="ACS"/>
    <n v="32"/>
    <s v="X"/>
    <m/>
    <x v="4"/>
    <s v="NET"/>
    <s v="DECI_STD"/>
    <m/>
    <n v="12952"/>
    <s v="SUPP"/>
    <d v="1899-12-30T10:00:00"/>
    <d v="1899-12-30T11:00:00"/>
    <d v="1899-12-30T01:00:00"/>
    <m/>
    <m/>
    <s v=""/>
    <s v="SMC"/>
    <s v="CD10"/>
  </r>
  <r>
    <n v="12954"/>
    <x v="38"/>
    <x v="12"/>
    <s v="IP"/>
    <s v="Support QATAR"/>
    <m/>
    <s v="ACS"/>
    <n v="2"/>
    <m/>
    <s v="X"/>
    <x v="1"/>
    <s v="NET"/>
    <s v="DECI_STD"/>
    <m/>
    <n v="12953"/>
    <s v="SUPP"/>
    <s v="14:30"/>
    <s v="15:30"/>
    <d v="1899-12-30T01:00:00"/>
    <s v="14:30"/>
    <s v="15:30"/>
    <d v="1899-12-30T01:00:00"/>
    <s v="SDC"/>
    <s v="N/A"/>
  </r>
  <r>
    <n v="12955"/>
    <x v="38"/>
    <x v="12"/>
    <s v="IP"/>
    <s v="Support IFTS"/>
    <m/>
    <s v="ACS"/>
    <n v="14"/>
    <m/>
    <s v="X"/>
    <x v="4"/>
    <s v="NET"/>
    <s v="DECI_STD_NVG"/>
    <m/>
    <n v="12954"/>
    <s v="SUPP"/>
    <s v="14:30"/>
    <s v="15:30"/>
    <d v="1899-12-30T01:00:00"/>
    <m/>
    <m/>
    <s v=""/>
    <s v="SMC"/>
    <s v="CD10"/>
  </r>
  <r>
    <n v="12956"/>
    <x v="38"/>
    <x v="12"/>
    <s v="IP"/>
    <s v="Support IFTS"/>
    <m/>
    <s v="IFTS"/>
    <n v="22"/>
    <m/>
    <s v="X"/>
    <x v="4"/>
    <s v="NET"/>
    <s v="DECI_STD_NVG"/>
    <m/>
    <n v="12955"/>
    <s v="SUPP"/>
    <s v="16:00"/>
    <s v="17:00"/>
    <d v="1899-12-30T01:00:00"/>
    <m/>
    <m/>
    <s v=""/>
    <s v="SMC"/>
    <s v="CD10"/>
  </r>
  <r>
    <n v="12957"/>
    <x v="39"/>
    <x v="12"/>
    <s v="LIFT 24-03 SNG"/>
    <s v="IFTS"/>
    <n v="44"/>
    <s v="IFTS"/>
    <n v="22"/>
    <m/>
    <s v="X"/>
    <x v="0"/>
    <s v="NET"/>
    <s v="DCA"/>
    <m/>
    <n v="12958"/>
    <s v="NET QRA01"/>
    <s v="10:00"/>
    <s v="11:00"/>
    <d v="1899-12-30T01:00:00"/>
    <d v="1899-12-30T10:00:00"/>
    <d v="1899-12-30T10:30:00"/>
    <d v="1899-12-30T00:30:00"/>
    <s v="RSLD"/>
    <s v="CD5"/>
  </r>
  <r>
    <n v="12958"/>
    <x v="39"/>
    <x v="12"/>
    <s v="LIFT 24-03 SNG"/>
    <s v="IFTS"/>
    <n v="43"/>
    <s v="ACS"/>
    <n v="32"/>
    <m/>
    <s v="X"/>
    <x v="1"/>
    <s v="NET"/>
    <s v="DCA"/>
    <m/>
    <n v="12957"/>
    <s v="NET QRA01"/>
    <d v="1899-12-30T10:00:00"/>
    <d v="1899-12-30T11:00:00"/>
    <d v="1899-12-30T01:00:00"/>
    <d v="1899-12-30T10:00:00"/>
    <d v="1899-12-30T10:30:00"/>
    <d v="1899-12-30T00:30:00"/>
    <s v="RSLD"/>
    <s v="CD3"/>
  </r>
  <r>
    <n v="12959"/>
    <x v="39"/>
    <x v="12"/>
    <s v="IP"/>
    <s v="Support QATAR"/>
    <m/>
    <s v="ACS"/>
    <n v="20"/>
    <m/>
    <s v="X"/>
    <x v="4"/>
    <s v="NET"/>
    <s v="DECI_STD"/>
    <m/>
    <n v="12958"/>
    <s v="SUPP"/>
    <d v="1899-12-30T11:30:00"/>
    <d v="1899-12-30T12:30:00"/>
    <d v="1899-12-30T01:00:00"/>
    <d v="1899-12-30T11:30:00"/>
    <d v="1899-12-30T12:30:00"/>
    <d v="1899-12-30T01:00:00"/>
    <s v="SDC"/>
    <s v="N/A"/>
  </r>
  <r>
    <n v="12960"/>
    <x v="39"/>
    <x v="12"/>
    <s v="IP"/>
    <s v="Support IFTS"/>
    <m/>
    <s v="ACS"/>
    <n v="9"/>
    <m/>
    <s v="X"/>
    <x v="4"/>
    <s v="NET"/>
    <s v="RANGE"/>
    <m/>
    <n v="12959"/>
    <s v="SUPP"/>
    <d v="1899-12-30T13:00:00"/>
    <d v="1899-12-30T14:00:00"/>
    <d v="1899-12-30T01:00:00"/>
    <d v="1899-12-30T13:00:00"/>
    <d v="1899-12-30T14:00:00"/>
    <d v="1899-12-30T01:00:00"/>
    <s v="SDC"/>
    <s v="N/A"/>
  </r>
  <r>
    <n v="12961"/>
    <x v="39"/>
    <x v="12"/>
    <s v="IP"/>
    <s v="Support IFTS"/>
    <m/>
    <s v="ACS"/>
    <n v="22"/>
    <m/>
    <s v="X"/>
    <x v="1"/>
    <s v="NET"/>
    <s v="DECI_STD"/>
    <m/>
    <n v="12960"/>
    <s v="SUPP"/>
    <d v="1899-12-30T14:30:00"/>
    <d v="1899-12-30T15:30:00"/>
    <d v="1899-12-30T01:00:00"/>
    <d v="1899-12-30T14:30:00"/>
    <d v="1899-12-30T15:30:00"/>
    <d v="1899-12-30T01:00:00"/>
    <s v="SDC"/>
    <s v="N/A"/>
  </r>
  <r>
    <n v="12962"/>
    <x v="39"/>
    <x v="12"/>
    <s v="IP"/>
    <s v="Support AMI"/>
    <m/>
    <s v="ACS"/>
    <n v="17"/>
    <m/>
    <s v="X"/>
    <x v="4"/>
    <s v="NET"/>
    <s v="DECI_STD"/>
    <m/>
    <n v="12961"/>
    <s v="SUPP"/>
    <d v="1899-12-30T16:00:00"/>
    <d v="1899-12-30T17:00:00"/>
    <d v="1899-12-30T01:00:00"/>
    <d v="1899-12-30T16:00:00"/>
    <d v="1899-12-30T17:00:00"/>
    <d v="1899-12-30T01:00:00"/>
    <s v="SDC"/>
    <s v="N/A"/>
  </r>
  <r>
    <n v="12963"/>
    <x v="39"/>
    <x v="12"/>
    <s v="IP"/>
    <s v="Support IFTS"/>
    <m/>
    <s v="ACS"/>
    <n v="32"/>
    <m/>
    <s v="X"/>
    <x v="1"/>
    <s v="NET"/>
    <s v="DECI_STD"/>
    <m/>
    <n v="12962"/>
    <s v="SUPP"/>
    <d v="1899-12-30T16:00:00"/>
    <d v="1899-12-30T17:00:00"/>
    <d v="1899-12-30T01:00:00"/>
    <d v="1899-12-30T16:00:00"/>
    <d v="1899-12-30T17:00:00"/>
    <d v="1899-12-30T01:00:00"/>
    <s v="SDC"/>
    <s v="N/A"/>
  </r>
  <r>
    <n v="12964"/>
    <x v="40"/>
    <x v="12"/>
    <s v="IP"/>
    <s v="Support QATAR"/>
    <m/>
    <s v="ACS"/>
    <n v="32"/>
    <m/>
    <s v="X"/>
    <x v="4"/>
    <s v="NET"/>
    <s v="DECI_STD"/>
    <m/>
    <n v="12963"/>
    <s v="SUPP"/>
    <d v="1899-12-30T07:00:00"/>
    <d v="1899-12-30T08:00:00"/>
    <d v="1899-12-30T01:00:00"/>
    <d v="1899-12-30T07:00:00"/>
    <d v="1899-12-30T08:00:00"/>
    <d v="1899-12-30T01:00:00"/>
    <s v="SDC"/>
    <s v="N/A"/>
  </r>
  <r>
    <n v="12965"/>
    <x v="40"/>
    <x v="12"/>
    <s v="IP"/>
    <s v="Support IFTS"/>
    <m/>
    <s v="ACS"/>
    <n v="1"/>
    <m/>
    <s v="X"/>
    <x v="1"/>
    <s v="NET"/>
    <s v="DECI_STD_NVG"/>
    <m/>
    <n v="12964"/>
    <s v="SUPP"/>
    <d v="1899-12-30T08:30:00"/>
    <d v="1899-12-30T09:30:00"/>
    <d v="1899-12-30T01:00:00"/>
    <d v="1899-12-30T08:30:00"/>
    <d v="1899-12-30T09:30:00"/>
    <d v="1899-12-30T01:00:00"/>
    <s v="SDC"/>
    <s v="N/A"/>
  </r>
  <r>
    <n v="12966"/>
    <x v="40"/>
    <x v="12"/>
    <s v="IP"/>
    <s v="Support IFTS"/>
    <m/>
    <s v="ACS"/>
    <n v="5"/>
    <m/>
    <s v="X"/>
    <x v="1"/>
    <s v="NET"/>
    <s v="DECI_STD"/>
    <m/>
    <n v="12965"/>
    <s v="SUPP"/>
    <d v="1899-12-30T10:00:00"/>
    <d v="1899-12-30T11:00:00"/>
    <d v="1899-12-30T01:00:00"/>
    <d v="1899-12-30T10:00:00"/>
    <d v="1899-12-30T11:00:00"/>
    <d v="1899-12-30T01:00:00"/>
    <s v="SDC"/>
    <s v="N/A"/>
  </r>
  <r>
    <n v="12967"/>
    <x v="40"/>
    <x v="12"/>
    <s v="IP"/>
    <s v="Support IFTS"/>
    <m/>
    <s v="ACS"/>
    <n v="14"/>
    <m/>
    <s v="X"/>
    <x v="4"/>
    <s v="NET"/>
    <s v="RANGE"/>
    <m/>
    <n v="12966"/>
    <s v="SUPP"/>
    <d v="1899-12-30T11:30:00"/>
    <d v="1899-12-30T12:30:00"/>
    <d v="1899-12-30T01:00:00"/>
    <d v="1899-12-30T11:30:00"/>
    <d v="1899-12-30T12:30:00"/>
    <d v="1899-12-30T01:00:00"/>
    <s v="SDC"/>
    <s v="N/A"/>
  </r>
  <r>
    <n v="12968"/>
    <x v="40"/>
    <x v="12"/>
    <s v="IP"/>
    <s v="Support IFTS"/>
    <m/>
    <s v="ACS"/>
    <n v="12"/>
    <m/>
    <s v="X"/>
    <x v="1"/>
    <s v="NET"/>
    <s v="DECI_STD_NVG"/>
    <m/>
    <n v="12967"/>
    <s v="SUPP"/>
    <d v="1899-12-30T11:30:00"/>
    <d v="1899-12-30T12:30:00"/>
    <d v="1899-12-30T01:00:00"/>
    <d v="1899-12-30T11:30:00"/>
    <d v="1899-12-30T12:30:00"/>
    <d v="1899-12-30T01:00:00"/>
    <s v="SDC"/>
    <s v="N/A"/>
  </r>
  <r>
    <n v="12969"/>
    <x v="41"/>
    <x v="13"/>
    <s v="IP"/>
    <s v="Support IFTS"/>
    <m/>
    <s v="ACS"/>
    <n v="2"/>
    <m/>
    <s v="X"/>
    <x v="1"/>
    <s v="NET"/>
    <s v="RANGE"/>
    <m/>
    <n v="12968"/>
    <s v="SUPP"/>
    <d v="1899-12-30T06:00:00"/>
    <d v="1899-12-30T07:00:00"/>
    <d v="1899-12-30T01:00:00"/>
    <d v="1899-12-30T06:00:00"/>
    <d v="1899-12-30T07:00:00"/>
    <d v="1899-12-30T01:00:00"/>
    <s v="SDC"/>
    <s v="N/A"/>
  </r>
  <r>
    <n v="12970"/>
    <x v="41"/>
    <x v="13"/>
    <s v="IP"/>
    <s v="Support QATAR"/>
    <m/>
    <s v="ACS"/>
    <n v="1"/>
    <m/>
    <s v="X"/>
    <x v="1"/>
    <s v="NET"/>
    <s v="DECI_STD"/>
    <m/>
    <n v="12969"/>
    <s v="SUPP"/>
    <d v="1899-12-30T07:30:00"/>
    <d v="1899-12-30T08:30:00"/>
    <d v="1899-12-30T01:00:00"/>
    <d v="1899-12-30T07:30:00"/>
    <d v="1899-12-30T08:30:00"/>
    <d v="1899-12-30T01:00:00"/>
    <s v="SDC"/>
    <s v="N/A"/>
  </r>
  <r>
    <n v="12971"/>
    <x v="41"/>
    <x v="13"/>
    <s v="IP"/>
    <s v="Support AMI"/>
    <m/>
    <s v="ACS"/>
    <n v="9"/>
    <m/>
    <s v="X"/>
    <x v="1"/>
    <s v="NET"/>
    <s v="DECI_STD"/>
    <m/>
    <n v="12970"/>
    <s v="SUPP"/>
    <d v="1899-12-30T09:00:00"/>
    <d v="1899-12-30T10:00:00"/>
    <d v="1899-12-30T01:00:00"/>
    <d v="1899-12-30T09:00:00"/>
    <d v="1899-12-30T10:00:00"/>
    <d v="1899-12-30T01:00:00"/>
    <s v="SDC"/>
    <s v="N/A"/>
  </r>
  <r>
    <n v="12972"/>
    <x v="41"/>
    <x v="13"/>
    <s v="IP"/>
    <s v="Support IFTS"/>
    <m/>
    <s v="IFTS"/>
    <n v="22"/>
    <m/>
    <s v="X"/>
    <x v="1"/>
    <s v="NET"/>
    <s v="DECI_STD"/>
    <m/>
    <n v="12971"/>
    <s v="SUPP"/>
    <d v="1899-12-30T12:00:00"/>
    <d v="1899-12-30T13:00:00"/>
    <d v="1899-12-30T01:00:00"/>
    <d v="1899-12-30T12:00:00"/>
    <d v="1899-12-30T13:00:00"/>
    <d v="1899-12-30T01:00:00"/>
    <s v="SDC"/>
    <s v="N/A"/>
  </r>
  <r>
    <n v="12973"/>
    <x v="41"/>
    <x v="13"/>
    <s v="IP"/>
    <s v="Support IFTS"/>
    <m/>
    <s v="ACS"/>
    <n v="5"/>
    <m/>
    <s v="X"/>
    <x v="1"/>
    <s v="NET"/>
    <s v="DECI_STD"/>
    <m/>
    <n v="12972"/>
    <s v="SUPP"/>
    <d v="1899-12-30T15:00:00"/>
    <d v="1899-12-30T16:00:00"/>
    <d v="1899-12-30T01:00:00"/>
    <d v="1899-12-30T15:00:00"/>
    <d v="1899-12-30T16:00:00"/>
    <d v="1899-12-30T01:00:00"/>
    <s v="SDC"/>
    <s v="N/A"/>
  </r>
  <r>
    <n v="12974"/>
    <x v="42"/>
    <x v="13"/>
    <s v="IP"/>
    <s v="Support IFTS"/>
    <m/>
    <s v="ACS"/>
    <n v="20"/>
    <m/>
    <s v="X"/>
    <x v="1"/>
    <s v="NET"/>
    <s v="RNG_STD"/>
    <m/>
    <n v="12973"/>
    <s v="SUPP"/>
    <d v="1899-12-30T06:00:00"/>
    <d v="1899-12-30T07:00:00"/>
    <d v="1899-12-30T01:00:00"/>
    <s v="06:00"/>
    <s v="07:00"/>
    <d v="1899-12-30T01:00:00"/>
    <s v="SDC"/>
    <s v="N/A"/>
  </r>
  <r>
    <n v="12975"/>
    <x v="42"/>
    <x v="13"/>
    <s v="IP"/>
    <s v="Support IFTS"/>
    <m/>
    <s v="ACS"/>
    <n v="1"/>
    <m/>
    <s v="X"/>
    <x v="1"/>
    <s v="NET"/>
    <s v="RNG_STD"/>
    <m/>
    <n v="12974"/>
    <s v="SUPP"/>
    <d v="1899-12-30T07:30:00"/>
    <d v="1899-12-30T08:30:00"/>
    <d v="1899-12-30T01:00:00"/>
    <d v="1899-12-30T07:30:00"/>
    <d v="1899-12-30T08:30:00"/>
    <d v="1899-12-30T01:00:00"/>
    <s v="DCO"/>
    <s v="N/A"/>
  </r>
  <r>
    <n v="12976"/>
    <x v="42"/>
    <x v="13"/>
    <s v="IP"/>
    <s v="Support IFTS"/>
    <m/>
    <s v="ACS"/>
    <n v="20"/>
    <m/>
    <s v="X"/>
    <x v="1"/>
    <s v="NET"/>
    <s v="DECI_STD"/>
    <m/>
    <n v="12975"/>
    <s v="SUPP"/>
    <d v="1899-12-30T09:00:00"/>
    <d v="1899-12-30T10:00:00"/>
    <d v="1899-12-30T01:00:00"/>
    <d v="1899-12-30T09:00:00"/>
    <d v="1899-12-30T10:00:00"/>
    <d v="1899-12-30T01:00:00"/>
    <s v="SDC"/>
    <s v="N/A"/>
  </r>
  <r>
    <n v="12977"/>
    <x v="42"/>
    <x v="13"/>
    <s v="IP"/>
    <s v="Support IFTS"/>
    <m/>
    <s v="ACS"/>
    <n v="14"/>
    <m/>
    <s v="X"/>
    <x v="1"/>
    <s v="NET"/>
    <s v="DECI_STD"/>
    <m/>
    <n v="12976"/>
    <s v="SUPP"/>
    <d v="1899-12-30T10:30:00"/>
    <d v="1899-12-30T11:30:00"/>
    <d v="1899-12-30T01:00:00"/>
    <d v="1899-12-30T10:30:00"/>
    <d v="1899-12-30T11:30:00"/>
    <d v="1899-12-30T01:00:00"/>
    <s v="SDC"/>
    <s v="N/A"/>
  </r>
  <r>
    <n v="12978"/>
    <x v="42"/>
    <x v="13"/>
    <s v="IP"/>
    <s v="Support AMI"/>
    <m/>
    <s v="ACS"/>
    <n v="9"/>
    <m/>
    <s v="X"/>
    <x v="1"/>
    <s v="NET"/>
    <s v="DECI_STD"/>
    <m/>
    <n v="12977"/>
    <s v="SUPP"/>
    <d v="1899-12-30T13:30:00"/>
    <d v="1899-12-30T14:30:00"/>
    <d v="1899-12-30T01:00:00"/>
    <d v="1899-12-30T13:30:00"/>
    <d v="1899-12-30T14:30:00"/>
    <d v="1899-12-30T01:00:00"/>
    <s v="SDC"/>
    <s v="N/A"/>
  </r>
  <r>
    <n v="12979"/>
    <x v="43"/>
    <x v="13"/>
    <s v="IP"/>
    <s v="Support IFTS"/>
    <m/>
    <s v="ACS"/>
    <n v="8"/>
    <m/>
    <s v="X"/>
    <x v="1"/>
    <s v="NET"/>
    <s v="RNG_STD"/>
    <m/>
    <n v="12978"/>
    <s v="SUPP"/>
    <d v="1899-12-30T06:00:00"/>
    <d v="1899-12-30T07:00:00"/>
    <d v="1899-12-30T01:00:00"/>
    <d v="1899-12-30T06:00:00"/>
    <d v="1899-12-30T07:00:00"/>
    <d v="1899-12-30T01:00:00"/>
    <s v="SDC"/>
    <s v="N/A"/>
  </r>
  <r>
    <n v="12980"/>
    <x v="43"/>
    <x v="13"/>
    <s v="IP"/>
    <s v="Support IFTS"/>
    <m/>
    <s v="ACS"/>
    <n v="1"/>
    <m/>
    <s v="X"/>
    <x v="1"/>
    <s v="NET"/>
    <s v="RNG_STD"/>
    <m/>
    <n v="12979"/>
    <s v="SUPP"/>
    <d v="1899-12-30T07:30:00"/>
    <d v="1899-12-30T08:30:00"/>
    <d v="1899-12-30T01:00:00"/>
    <d v="1899-12-30T07:30:00"/>
    <d v="1899-12-30T08:30:00"/>
    <d v="1899-12-30T01:00:00"/>
    <s v="SDC"/>
    <s v="N/A"/>
  </r>
  <r>
    <n v="12981"/>
    <x v="43"/>
    <x v="13"/>
    <s v="IP"/>
    <s v="Support IFTS"/>
    <m/>
    <s v="IFTS"/>
    <n v="22"/>
    <m/>
    <s v="X"/>
    <x v="1"/>
    <s v="NET"/>
    <s v="RNG_STD"/>
    <m/>
    <n v="12980"/>
    <s v="SUPP"/>
    <d v="1899-12-30T09:00:00"/>
    <d v="1899-12-30T10:00:00"/>
    <d v="1899-12-30T01:00:00"/>
    <d v="1899-12-30T09:00:00"/>
    <d v="1899-12-30T10:00:00"/>
    <d v="1899-12-30T01:00:00"/>
    <s v="SDC"/>
    <s v="N/A"/>
  </r>
  <r>
    <n v="12982"/>
    <x v="43"/>
    <x v="13"/>
    <s v="IP"/>
    <s v="Support AMI"/>
    <m/>
    <s v="IFTS"/>
    <n v="9"/>
    <m/>
    <s v="X"/>
    <x v="1"/>
    <s v="NET"/>
    <s v="DECI_STD"/>
    <m/>
    <n v="12981"/>
    <s v="SUPP"/>
    <d v="1899-12-30T15:00:00"/>
    <d v="1899-12-30T16:00:00"/>
    <d v="1899-12-30T01:00:00"/>
    <d v="1899-12-30T15:00:00"/>
    <d v="1899-12-30T16:00:00"/>
    <d v="1899-12-30T01:00:00"/>
    <s v="SDC"/>
    <s v="N/A"/>
  </r>
  <r>
    <n v="12983"/>
    <x v="44"/>
    <x v="13"/>
    <s v="IP"/>
    <s v="Support AMI"/>
    <m/>
    <s v="ACS"/>
    <n v="5"/>
    <m/>
    <s v="X"/>
    <x v="1"/>
    <s v="NET"/>
    <s v="DECI_STD"/>
    <m/>
    <n v="12982"/>
    <s v="SUPP"/>
    <d v="1899-12-30T06:00:00"/>
    <d v="1899-12-30T07:00:00"/>
    <d v="1899-12-30T01:00:00"/>
    <d v="1899-12-30T06:00:00"/>
    <d v="1899-12-30T07:00:00"/>
    <d v="1899-12-30T01:00:00"/>
    <s v="SDC"/>
    <s v="N/A"/>
  </r>
  <r>
    <n v="12984"/>
    <x v="44"/>
    <x v="13"/>
    <s v="IP"/>
    <s v="Support IFTS"/>
    <m/>
    <s v="ACS"/>
    <n v="23"/>
    <m/>
    <s v="X"/>
    <x v="1"/>
    <s v="NET"/>
    <s v="RNG_STD"/>
    <m/>
    <n v="12983"/>
    <s v="SUPP"/>
    <d v="1899-12-30T07:30:00"/>
    <d v="1899-12-30T08:30:00"/>
    <d v="1899-12-30T01:00:00"/>
    <d v="1899-12-30T07:30:00"/>
    <d v="1899-12-30T08:30:00"/>
    <d v="1899-12-30T01:00:00"/>
    <s v="SDC"/>
    <s v="N/A"/>
  </r>
  <r>
    <n v="12985"/>
    <x v="44"/>
    <x v="13"/>
    <s v="IP"/>
    <s v="Support IFTS"/>
    <m/>
    <s v="ACS"/>
    <n v="32"/>
    <m/>
    <s v="X"/>
    <x v="1"/>
    <s v="NET"/>
    <s v="RNG_STD"/>
    <m/>
    <n v="12984"/>
    <s v="SUPP"/>
    <d v="1899-12-30T09:00:00"/>
    <d v="1899-12-30T10:00:00"/>
    <d v="1899-12-30T01:00:00"/>
    <s v="09:00"/>
    <s v="10:00"/>
    <d v="1899-12-30T01:00:00"/>
    <s v="SDC"/>
    <s v="N/A"/>
  </r>
  <r>
    <n v="12986"/>
    <x v="44"/>
    <x v="13"/>
    <s v="IP"/>
    <s v="Support IFTS"/>
    <m/>
    <s v="ACS"/>
    <n v="17"/>
    <m/>
    <s v="X"/>
    <x v="1"/>
    <s v="NET"/>
    <s v="RNG_STD"/>
    <m/>
    <n v="12985"/>
    <s v="SUPP"/>
    <d v="1899-12-30T12:00:00"/>
    <d v="1899-12-30T13:00:00"/>
    <d v="1899-12-30T01:00:00"/>
    <s v="12:00"/>
    <d v="1899-12-30T12:50:00"/>
    <d v="1899-12-30T00:50:00"/>
    <s v="SDC"/>
    <s v="N/A"/>
  </r>
  <r>
    <n v="12987"/>
    <x v="44"/>
    <x v="13"/>
    <s v="IP"/>
    <s v="Support IFTS"/>
    <m/>
    <s v="ACS"/>
    <n v="20"/>
    <m/>
    <s v="X"/>
    <x v="1"/>
    <s v="NET"/>
    <s v="RNG_STD"/>
    <m/>
    <n v="12986"/>
    <s v="SUPP"/>
    <d v="1899-12-30T13:30:00"/>
    <d v="1899-12-30T14:30:00"/>
    <d v="1899-12-30T01:00:00"/>
    <d v="1899-12-30T13:30:00"/>
    <d v="1899-12-30T14:30:00"/>
    <d v="1899-12-30T01:00:00"/>
    <s v="SDC"/>
    <s v="N/A"/>
  </r>
  <r>
    <n v="12988"/>
    <x v="44"/>
    <x v="13"/>
    <s v=" IFTS LIFT 24-03 QATAR"/>
    <s v="QATAR"/>
    <n v="57"/>
    <s v="IFTS"/>
    <n v="5"/>
    <s v="X"/>
    <m/>
    <x v="2"/>
    <s v="STDA"/>
    <s v="CAS_DECI"/>
    <m/>
    <m/>
    <s v="FMS CAS02"/>
    <s v="13:30"/>
    <s v="14:30"/>
    <d v="1899-12-30T01:00:00"/>
    <d v="1899-12-30T13:30:00"/>
    <d v="1899-12-30T13:40:00"/>
    <d v="1899-12-30T00:10:00"/>
    <s v="RSLD"/>
    <s v="CD3"/>
  </r>
  <r>
    <n v="12989"/>
    <x v="45"/>
    <x v="13"/>
    <s v="IP"/>
    <s v="Support IFTS"/>
    <m/>
    <s v="ACS"/>
    <n v="5"/>
    <m/>
    <s v="X"/>
    <x v="1"/>
    <s v="NET"/>
    <s v="RNG_STD"/>
    <m/>
    <n v="12988"/>
    <s v="SUPP"/>
    <d v="1899-12-30T06:00:00"/>
    <d v="1899-12-30T07:00:00"/>
    <d v="1899-12-30T01:00:00"/>
    <d v="1899-12-30T06:00:00"/>
    <d v="1899-12-30T06:50:00"/>
    <d v="1899-12-30T00:50:00"/>
    <s v="SDC"/>
    <s v="N/A"/>
  </r>
  <r>
    <n v="12990"/>
    <x v="45"/>
    <x v="13"/>
    <s v="IP"/>
    <s v="Support IFTS"/>
    <m/>
    <s v="ACS"/>
    <n v="14"/>
    <m/>
    <s v="X"/>
    <x v="1"/>
    <s v="NET"/>
    <s v="RNG_STD"/>
    <m/>
    <n v="12989"/>
    <s v="SUPP"/>
    <d v="1899-12-30T07:30:00"/>
    <d v="1899-12-30T08:30:00"/>
    <d v="1899-12-30T01:00:00"/>
    <d v="1899-12-30T07:30:00"/>
    <d v="1899-12-30T08:30:00"/>
    <d v="1899-12-30T01:00:00"/>
    <s v="SDC"/>
    <s v="N/A"/>
  </r>
  <r>
    <n v="12991"/>
    <x v="45"/>
    <x v="13"/>
    <s v="LIFT IFTS 25-01 HUN"/>
    <s v="IFTS"/>
    <n v="71"/>
    <s v="ACS"/>
    <n v="10"/>
    <m/>
    <s v="X"/>
    <x v="2"/>
    <s v="STDA"/>
    <s v="DECI_STD"/>
    <m/>
    <m/>
    <s v="PT NAV01"/>
    <s v="07:30"/>
    <s v="08:30"/>
    <d v="1899-12-30T01:00:00"/>
    <m/>
    <m/>
    <s v=""/>
    <s v="RSLD"/>
    <s v="CD4"/>
  </r>
  <r>
    <n v="12992"/>
    <x v="46"/>
    <x v="14"/>
    <s v="IP"/>
    <s v="Support IFTS"/>
    <m/>
    <s v="IFTS"/>
    <n v="9"/>
    <m/>
    <s v="X"/>
    <x v="1"/>
    <s v="NET"/>
    <s v="DECI_STD"/>
    <m/>
    <n v="12991"/>
    <s v="SUPP"/>
    <d v="1899-12-30T06:00:00"/>
    <d v="1899-12-30T07:00:00"/>
    <d v="1899-12-30T01:00:00"/>
    <m/>
    <m/>
    <s v=""/>
    <s v="SMC"/>
    <s v="CD5"/>
  </r>
  <r>
    <n v="12993"/>
    <x v="46"/>
    <x v="14"/>
    <s v="IP"/>
    <s v="Support IFTS"/>
    <m/>
    <s v="ACS"/>
    <n v="8"/>
    <m/>
    <s v="X"/>
    <x v="1"/>
    <s v="NET"/>
    <s v="DECI_STD"/>
    <m/>
    <n v="12992"/>
    <s v="SUPP"/>
    <d v="1899-12-30T07:30:00"/>
    <d v="1899-12-30T08:30:00"/>
    <d v="1899-12-30T01:00:00"/>
    <d v="1899-12-30T07:30:00"/>
    <d v="1899-12-30T08:30:00"/>
    <d v="1899-12-30T01:00:00"/>
    <s v="SDC"/>
    <s v="N/A"/>
  </r>
  <r>
    <n v="12994"/>
    <x v="46"/>
    <x v="14"/>
    <s v="IP"/>
    <s v="Support AMI"/>
    <m/>
    <s v="ACS"/>
    <n v="14"/>
    <m/>
    <s v="X"/>
    <x v="1"/>
    <s v="NET"/>
    <s v="DECI_STD"/>
    <m/>
    <n v="12993"/>
    <s v="SUPP"/>
    <d v="1899-12-30T09:00:00"/>
    <d v="1899-12-30T10:00:00"/>
    <d v="1899-12-30T01:00:00"/>
    <d v="1899-12-30T09:00:00"/>
    <d v="1899-12-30T10:00:00"/>
    <d v="1899-12-30T01:00:00"/>
    <s v="SDC"/>
    <s v="N/A"/>
  </r>
  <r>
    <n v="12995"/>
    <x v="46"/>
    <x v="14"/>
    <s v="IP"/>
    <s v="Support IFTS"/>
    <m/>
    <s v="ACS"/>
    <n v="5"/>
    <m/>
    <s v="X"/>
    <x v="1"/>
    <s v="NET"/>
    <s v="DECI_STD"/>
    <m/>
    <n v="12994"/>
    <s v="SUPP"/>
    <d v="1899-12-30T12:00:00"/>
    <d v="1899-12-30T13:00:00"/>
    <d v="1899-12-30T01:00:00"/>
    <d v="1899-12-30T12:00:00"/>
    <d v="1899-12-30T13:00:00"/>
    <d v="1899-12-30T01:00:00"/>
    <s v="SDC"/>
    <s v="N/A"/>
  </r>
  <r>
    <n v="12996"/>
    <x v="46"/>
    <x v="14"/>
    <s v="IP"/>
    <s v="Support IFTS"/>
    <m/>
    <s v="IFTS"/>
    <n v="22"/>
    <m/>
    <s v="X"/>
    <x v="4"/>
    <s v="NET"/>
    <s v="DECI_STD"/>
    <m/>
    <n v="13007"/>
    <s v="SUPP"/>
    <s v="12:00"/>
    <s v="13:00"/>
    <d v="1899-12-30T01:00:00"/>
    <s v="12:00"/>
    <s v="13:00"/>
    <d v="1899-12-30T01:00:00"/>
    <s v="DCO"/>
    <s v="N/A"/>
  </r>
  <r>
    <n v="12997"/>
    <x v="46"/>
    <x v="14"/>
    <s v="IP"/>
    <s v="Support IFTS"/>
    <m/>
    <s v="ACS"/>
    <n v="32"/>
    <m/>
    <s v="X"/>
    <x v="1"/>
    <s v="NET"/>
    <s v="DECI_STD"/>
    <m/>
    <n v="12996"/>
    <s v="SUPP"/>
    <d v="1899-12-30T13:30:00"/>
    <d v="1899-12-30T14:30:00"/>
    <d v="1899-12-30T01:00:00"/>
    <d v="1899-12-30T13:30:00"/>
    <d v="1899-12-30T14:30:00"/>
    <d v="1899-12-30T01:00:00"/>
    <s v="RSLD"/>
    <s v="CD3"/>
  </r>
  <r>
    <n v="12998"/>
    <x v="46"/>
    <x v="14"/>
    <s v="IP"/>
    <s v="Support AMI"/>
    <m/>
    <s v="ACS"/>
    <n v="5"/>
    <m/>
    <s v="X"/>
    <x v="1"/>
    <s v="NET"/>
    <s v="DECI_STD"/>
    <m/>
    <n v="12997"/>
    <s v="SD DACM02"/>
    <s v="15:00"/>
    <d v="1899-12-30T15:30:00"/>
    <d v="1899-12-30T00:30:00"/>
    <s v="15:00"/>
    <d v="1899-12-30T15:30:00"/>
    <d v="1899-12-30T00:30:00"/>
    <s v="SDC"/>
    <s v="N/A"/>
  </r>
  <r>
    <n v="12999"/>
    <x v="46"/>
    <x v="14"/>
    <s v="IP"/>
    <s v="Support AMI"/>
    <m/>
    <s v="ACS"/>
    <n v="9"/>
    <m/>
    <s v="X"/>
    <x v="1"/>
    <s v="NET"/>
    <s v="DECI_STD"/>
    <m/>
    <n v="12998"/>
    <s v="SD DACM02"/>
    <s v="15:35"/>
    <d v="1899-12-30T16:05:00"/>
    <d v="1899-12-30T00:30:00"/>
    <s v="15:35"/>
    <d v="1899-12-30T16:05:00"/>
    <d v="1899-12-30T00:30:00"/>
    <s v="SDC"/>
    <s v="N/A"/>
  </r>
  <r>
    <n v="13000"/>
    <x v="98"/>
    <x v="14"/>
    <s v="IP"/>
    <s v="Support IFTS"/>
    <m/>
    <s v="IFTS"/>
    <n v="23"/>
    <m/>
    <s v="X"/>
    <x v="6"/>
    <s v="NET"/>
    <s v="DECI_STD"/>
    <m/>
    <n v="12999"/>
    <s v="SUPP"/>
    <d v="1899-12-30T09:00:00"/>
    <d v="1899-12-30T10:00:00"/>
    <d v="1899-12-30T01:00:00"/>
    <d v="1899-12-30T09:00:00"/>
    <d v="1899-12-30T10:00:00"/>
    <d v="1899-12-30T01:00:00"/>
    <s v="SDC"/>
    <s v="N/A"/>
  </r>
  <r>
    <n v="13001"/>
    <x v="98"/>
    <x v="14"/>
    <s v="IP"/>
    <s v="Support IFTS"/>
    <m/>
    <s v="ACS"/>
    <n v="1"/>
    <m/>
    <s v="X"/>
    <x v="4"/>
    <s v="NET"/>
    <s v="DECI_STD"/>
    <m/>
    <n v="13000"/>
    <s v="SUPP"/>
    <d v="1899-12-30T09:00:00"/>
    <d v="1899-12-30T10:00:00"/>
    <d v="1899-12-30T01:00:00"/>
    <s v="09:00"/>
    <s v="10:00"/>
    <d v="1899-12-30T01:00:00"/>
    <s v="SDC"/>
    <s v="N/A"/>
  </r>
  <r>
    <n v="13002"/>
    <x v="98"/>
    <x v="14"/>
    <s v="IP"/>
    <s v="Support IFTS"/>
    <m/>
    <s v="ACS"/>
    <n v="5"/>
    <m/>
    <s v="X"/>
    <x v="6"/>
    <s v="NET"/>
    <s v="DECI_STD"/>
    <m/>
    <n v="13001"/>
    <s v="SUPP"/>
    <d v="1899-12-30T10:30:00"/>
    <d v="1899-12-30T11:30:00"/>
    <d v="1899-12-30T01:00:00"/>
    <d v="1899-12-30T10:30:00"/>
    <d v="1899-12-30T11:30:00"/>
    <d v="1899-12-30T01:00:00"/>
    <s v="SDC"/>
    <s v="N/A"/>
  </r>
  <r>
    <n v="13003"/>
    <x v="98"/>
    <x v="14"/>
    <s v="IP"/>
    <s v="Support IFTS"/>
    <m/>
    <s v="ACS"/>
    <n v="10"/>
    <m/>
    <s v="X"/>
    <x v="4"/>
    <s v="NET"/>
    <s v="DECI_STD"/>
    <m/>
    <n v="13002"/>
    <s v="SUPP"/>
    <d v="1899-12-30T10:30:00"/>
    <d v="1899-12-30T11:30:00"/>
    <d v="1899-12-30T01:00:00"/>
    <d v="1899-12-30T10:30:00"/>
    <d v="1899-12-30T11:30:00"/>
    <d v="1899-12-30T01:00:00"/>
    <s v="SDC"/>
    <s v="N/A"/>
  </r>
  <r>
    <n v="13004"/>
    <x v="98"/>
    <x v="14"/>
    <s v="IP"/>
    <s v="Support QATAR"/>
    <m/>
    <s v="ACS"/>
    <n v="20"/>
    <m/>
    <s v="X"/>
    <x v="4"/>
    <s v="NET"/>
    <s v="DECI_STD"/>
    <m/>
    <n v="13003"/>
    <s v="SUPP"/>
    <d v="1899-12-30T13:30:00"/>
    <d v="1899-12-30T14:30:00"/>
    <d v="1899-12-30T01:00:00"/>
    <s v="13:30"/>
    <s v="14:30"/>
    <d v="1899-12-30T01:00:00"/>
    <s v="SDC"/>
    <s v="N/A"/>
  </r>
  <r>
    <n v="13005"/>
    <x v="99"/>
    <x v="14"/>
    <s v="IP"/>
    <s v="Support IFTS"/>
    <m/>
    <s v="ACS"/>
    <n v="17"/>
    <m/>
    <s v="X"/>
    <x v="6"/>
    <s v="NET"/>
    <s v="DECI_STD"/>
    <m/>
    <n v="13004"/>
    <s v="SUPP"/>
    <d v="1899-12-30T06:00:00"/>
    <d v="1899-12-30T07:00:00"/>
    <d v="1899-12-30T01:00:00"/>
    <d v="1899-12-30T06:00:00"/>
    <d v="1899-12-30T07:00:00"/>
    <d v="1899-12-30T01:00:00"/>
    <s v="SDC"/>
    <s v="N/A"/>
  </r>
  <r>
    <n v="13006"/>
    <x v="99"/>
    <x v="14"/>
    <s v="IP"/>
    <s v="Support IFTS"/>
    <m/>
    <s v="ACS"/>
    <n v="22"/>
    <m/>
    <s v="X"/>
    <x v="4"/>
    <s v="NET"/>
    <s v="DECI_STD"/>
    <m/>
    <n v="13005"/>
    <s v="SUPP"/>
    <d v="1899-12-30T07:30:00"/>
    <d v="1899-12-30T08:30:00"/>
    <d v="1899-12-30T01:00:00"/>
    <d v="1899-12-30T07:30:00"/>
    <d v="1899-12-30T08:30:00"/>
    <d v="1899-12-30T01:00:00"/>
    <s v="SDC"/>
    <s v="N/A"/>
  </r>
  <r>
    <n v="13007"/>
    <x v="99"/>
    <x v="14"/>
    <s v="IP"/>
    <s v="Support IFTS"/>
    <m/>
    <s v="IFTS"/>
    <n v="10"/>
    <m/>
    <s v="X"/>
    <x v="6"/>
    <s v="NET"/>
    <s v="DECI_STD"/>
    <m/>
    <n v="13006"/>
    <s v="SUPP"/>
    <d v="1899-12-30T07:30:00"/>
    <d v="1899-12-30T08:30:00"/>
    <d v="1899-12-30T01:00:00"/>
    <d v="1899-12-30T07:30:00"/>
    <d v="1899-12-30T08:30:00"/>
    <d v="1899-12-30T01:00:00"/>
    <s v="SDC"/>
    <s v="N/A"/>
  </r>
  <r>
    <n v="13008"/>
    <x v="99"/>
    <x v="14"/>
    <s v="IP"/>
    <s v="Support IFTS"/>
    <m/>
    <s v="ACS"/>
    <n v="1"/>
    <m/>
    <s v="X"/>
    <x v="4"/>
    <s v="NET"/>
    <s v="DECI_STD"/>
    <m/>
    <n v="13007"/>
    <s v="SUPP"/>
    <d v="1899-12-30T09:00:00"/>
    <d v="1899-12-30T10:00:00"/>
    <d v="1899-12-30T01:00:00"/>
    <d v="1899-12-30T09:00:00"/>
    <d v="1899-12-30T10:00:00"/>
    <d v="1899-12-30T01:00:00"/>
    <s v="SDC"/>
    <s v="N/A"/>
  </r>
  <r>
    <n v="13009"/>
    <x v="99"/>
    <x v="14"/>
    <s v="IP"/>
    <s v="Support IFTS"/>
    <m/>
    <s v="ACS"/>
    <n v="16"/>
    <m/>
    <s v="X"/>
    <x v="6"/>
    <s v="NET"/>
    <s v="DECI_STD"/>
    <m/>
    <n v="13008"/>
    <s v="SUPP"/>
    <d v="1899-12-30T10:30:00"/>
    <d v="1899-12-30T11:30:00"/>
    <d v="1899-12-30T01:00:00"/>
    <d v="1899-12-30T10:30:00"/>
    <d v="1899-12-30T11:30:00"/>
    <d v="1899-12-30T01:00:00"/>
    <s v="SDC"/>
    <s v="N/A"/>
  </r>
  <r>
    <n v="13010"/>
    <x v="99"/>
    <x v="14"/>
    <s v="IP"/>
    <s v="Support IFTS"/>
    <m/>
    <s v="ACS"/>
    <n v="32"/>
    <m/>
    <s v="X"/>
    <x v="4"/>
    <s v="NET"/>
    <s v="DECI_STD"/>
    <m/>
    <n v="13009"/>
    <s v="SUPP"/>
    <d v="1899-12-30T12:00:00"/>
    <d v="1899-12-30T13:00:00"/>
    <d v="1899-12-30T01:00:00"/>
    <d v="1899-12-30T12:00:00"/>
    <d v="1899-12-30T13:00:00"/>
    <d v="1899-12-30T01:00:00"/>
    <s v="SDC"/>
    <s v="N/A"/>
  </r>
  <r>
    <n v="13011"/>
    <x v="99"/>
    <x v="14"/>
    <s v="IP"/>
    <s v="Support IFTS"/>
    <m/>
    <s v="ACS"/>
    <n v="7"/>
    <m/>
    <s v="X"/>
    <x v="6"/>
    <s v="NET"/>
    <s v="DECI_STD"/>
    <m/>
    <n v="13010"/>
    <s v="SUPP"/>
    <d v="1899-12-30T13:30:00"/>
    <d v="1899-12-30T14:30:00"/>
    <d v="1899-12-30T01:00:00"/>
    <d v="1899-12-30T13:40:00"/>
    <d v="1899-12-30T14:30:00"/>
    <d v="1899-12-30T00:50:00"/>
    <s v="SDC"/>
    <s v="N/A"/>
  </r>
  <r>
    <n v="13012"/>
    <x v="99"/>
    <x v="14"/>
    <s v="IP"/>
    <s v="Support AMI"/>
    <m/>
    <s v="ACS"/>
    <n v="32"/>
    <m/>
    <s v="X"/>
    <x v="4"/>
    <s v="NET"/>
    <s v="DECI_STD"/>
    <m/>
    <n v="13011"/>
    <s v="SUPP"/>
    <d v="1899-12-30T15:00:00"/>
    <d v="1899-12-30T15:30:00"/>
    <d v="1899-12-30T00:30:00"/>
    <d v="1899-12-30T15:00:00"/>
    <d v="1899-12-30T15:30:00"/>
    <d v="1899-12-30T00:30:00"/>
    <s v="SDC"/>
    <s v="N/A"/>
  </r>
  <r>
    <n v="13013"/>
    <x v="99"/>
    <x v="14"/>
    <s v="IP"/>
    <s v="Support AMI"/>
    <m/>
    <s v="ACS"/>
    <n v="1"/>
    <m/>
    <s v="X"/>
    <x v="4"/>
    <s v="NET"/>
    <s v="DECI_STD"/>
    <m/>
    <n v="13012"/>
    <s v="SUPP"/>
    <d v="1899-12-30T15:35:00"/>
    <d v="1899-12-30T16:05:00"/>
    <d v="1899-12-30T00:30:00"/>
    <d v="1899-12-30T15:30:00"/>
    <d v="1899-12-30T16:00:00"/>
    <d v="1899-12-30T00:30:00"/>
    <s v="SDC"/>
    <s v="N/A"/>
  </r>
  <r>
    <n v="13014"/>
    <x v="47"/>
    <x v="14"/>
    <s v="IP"/>
    <s v="Support IFTS"/>
    <m/>
    <s v="ACS"/>
    <n v="4"/>
    <m/>
    <s v="X"/>
    <x v="6"/>
    <s v="NET"/>
    <s v="DECI_STD"/>
    <m/>
    <n v="13013"/>
    <s v="SUPP"/>
    <d v="1899-12-30T07:30:00"/>
    <d v="1899-12-30T08:30:00"/>
    <d v="1899-12-30T01:00:00"/>
    <d v="1899-12-30T07:30:00"/>
    <d v="1899-12-30T08:35:00"/>
    <d v="1899-12-30T01:05:00"/>
    <s v="SDC"/>
    <s v="N/A"/>
  </r>
  <r>
    <n v="13015"/>
    <x v="47"/>
    <x v="14"/>
    <s v="IP"/>
    <s v="Support QATAR"/>
    <m/>
    <s v="IFTS"/>
    <n v="23"/>
    <m/>
    <s v="X"/>
    <x v="6"/>
    <s v="NET"/>
    <s v="DECI_STD"/>
    <m/>
    <n v="13014"/>
    <s v="SUPP"/>
    <d v="1899-12-30T09:00:00"/>
    <d v="1899-12-30T10:00:00"/>
    <d v="1899-12-30T01:00:00"/>
    <d v="1899-12-30T09:00:00"/>
    <d v="1899-12-30T10:00:00"/>
    <d v="1899-12-30T01:00:00"/>
    <s v="DCO"/>
    <s v="N/A"/>
  </r>
  <r>
    <n v="13016"/>
    <x v="47"/>
    <x v="14"/>
    <s v="IP"/>
    <s v="Support IFTS"/>
    <m/>
    <s v="IFTS"/>
    <n v="22"/>
    <m/>
    <s v="X"/>
    <x v="4"/>
    <s v="NET"/>
    <s v="DECI_STD"/>
    <m/>
    <n v="13015"/>
    <s v="SUPP"/>
    <d v="1899-12-30T10:30:00"/>
    <d v="1899-12-30T11:30:00"/>
    <d v="1899-12-30T01:00:00"/>
    <d v="1899-12-30T10:30:00"/>
    <d v="1899-12-30T11:30:00"/>
    <d v="1899-12-30T01:00:00"/>
    <s v="SDC"/>
    <s v="N/A"/>
  </r>
  <r>
    <n v="13017"/>
    <x v="47"/>
    <x v="14"/>
    <s v="IP"/>
    <s v="Support IFTS"/>
    <m/>
    <s v="ACS"/>
    <n v="5"/>
    <m/>
    <s v="X"/>
    <x v="6"/>
    <s v="NET"/>
    <s v="DECI_STD"/>
    <m/>
    <n v="13016"/>
    <s v="SUPP"/>
    <d v="1899-12-30T10:30:00"/>
    <d v="1899-12-30T11:30:00"/>
    <d v="1899-12-30T01:00:00"/>
    <d v="1899-12-30T10:30:00"/>
    <d v="1899-12-30T11:30:00"/>
    <d v="1899-12-30T01:00:00"/>
    <s v="SDC"/>
    <s v="N/A"/>
  </r>
  <r>
    <n v="13018"/>
    <x v="47"/>
    <x v="14"/>
    <s v="IP"/>
    <s v="Support IFTS"/>
    <m/>
    <s v="ACS"/>
    <n v="17"/>
    <m/>
    <s v="X"/>
    <x v="6"/>
    <s v="NET"/>
    <s v="DECI_STD"/>
    <m/>
    <n v="13017"/>
    <s v="SUPP"/>
    <d v="1899-12-30T12:00:00"/>
    <d v="1899-12-30T13:00:00"/>
    <d v="1899-12-30T01:00:00"/>
    <d v="1899-12-30T12:00:00"/>
    <d v="1899-12-30T13:00:00"/>
    <d v="1899-12-30T01:00:00"/>
    <s v="SDC"/>
    <s v="N/A"/>
  </r>
  <r>
    <n v="13019"/>
    <x v="47"/>
    <x v="14"/>
    <s v="IP"/>
    <s v="Support IFTS"/>
    <m/>
    <s v="ACS"/>
    <n v="3"/>
    <m/>
    <s v="X"/>
    <x v="4"/>
    <s v="NET"/>
    <s v="DECI_STD"/>
    <m/>
    <n v="13018"/>
    <s v="SUPP"/>
    <d v="1899-12-30T13:30:00"/>
    <d v="1899-12-30T14:30:00"/>
    <d v="1899-12-30T01:00:00"/>
    <d v="1899-12-30T13:30:00"/>
    <d v="1899-12-30T14:30:00"/>
    <d v="1899-12-30T01:00:00"/>
    <s v="SDC"/>
    <s v="N/A"/>
  </r>
  <r>
    <n v="13020"/>
    <x v="47"/>
    <x v="14"/>
    <s v="IP"/>
    <s v="Support AMI"/>
    <m/>
    <s v="ACS"/>
    <n v="9"/>
    <m/>
    <s v="X"/>
    <x v="4"/>
    <s v="NET"/>
    <s v="DECI_STD"/>
    <m/>
    <n v="13019"/>
    <s v="SUPP"/>
    <d v="1899-12-30T15:00:00"/>
    <d v="1899-12-30T15:30:00"/>
    <d v="1899-12-30T00:30:00"/>
    <d v="1899-12-30T15:00:00"/>
    <d v="1899-12-30T15:30:00"/>
    <d v="1899-12-30T00:30:00"/>
    <s v="SDC"/>
    <s v="N/A"/>
  </r>
  <r>
    <n v="13021"/>
    <x v="47"/>
    <x v="14"/>
    <s v="IP"/>
    <s v="Support AMI"/>
    <m/>
    <s v="IFTS"/>
    <n v="23"/>
    <m/>
    <s v="X"/>
    <x v="4"/>
    <s v="NET"/>
    <s v="DECI_STD"/>
    <m/>
    <n v="13020"/>
    <s v="SUPP"/>
    <d v="1899-12-30T15:35:00"/>
    <d v="1899-12-30T16:05:00"/>
    <d v="1899-12-30T00:30:00"/>
    <d v="1899-12-30T15:35:00"/>
    <d v="1899-12-30T16:05:00"/>
    <d v="1899-12-30T00:30:00"/>
    <s v="SDC"/>
    <s v="N/A"/>
  </r>
  <r>
    <n v="13022"/>
    <x v="47"/>
    <x v="14"/>
    <s v="IP"/>
    <s v="Support IFTS"/>
    <m/>
    <s v="ACS"/>
    <n v="1"/>
    <m/>
    <s v="X"/>
    <x v="1"/>
    <s v="NET"/>
    <s v="DECI_STD"/>
    <m/>
    <n v="13021"/>
    <s v="SUPP"/>
    <d v="1899-12-30T15:00:00"/>
    <d v="1899-12-30T16:00:00"/>
    <d v="1899-12-30T01:00:00"/>
    <d v="1899-12-30T15:00:00"/>
    <d v="1899-12-30T16:00:00"/>
    <d v="1899-12-30T01:00:00"/>
    <s v="SDC"/>
    <s v="N/A"/>
  </r>
  <r>
    <n v="13023"/>
    <x v="48"/>
    <x v="14"/>
    <s v="IP"/>
    <s v="Support IFTS"/>
    <m/>
    <s v="IFTS"/>
    <n v="22"/>
    <m/>
    <s v="X"/>
    <x v="1"/>
    <s v="NET"/>
    <s v="DECI_STD"/>
    <m/>
    <n v="13022"/>
    <s v="SUPP"/>
    <d v="1899-12-30T06:00:00"/>
    <d v="1899-12-30T07:00:00"/>
    <d v="1899-12-30T01:00:00"/>
    <m/>
    <m/>
    <s v=""/>
    <s v="SMC"/>
    <s v="CD10"/>
  </r>
  <r>
    <n v="13024"/>
    <x v="48"/>
    <x v="14"/>
    <s v="LIFT IFTS 24-05 AUT"/>
    <s v="IFTS"/>
    <n v="65"/>
    <s v="IFTS"/>
    <n v="23"/>
    <m/>
    <s v="X"/>
    <x v="6"/>
    <s v="STDA"/>
    <s v="LOW LEVEL"/>
    <m/>
    <m/>
    <s v="FMS LLF01"/>
    <s v="06:00"/>
    <s v="07:00"/>
    <d v="1899-12-30T01:00:00"/>
    <m/>
    <m/>
    <s v=""/>
    <s v="RSLD"/>
    <s v="CD3"/>
  </r>
  <r>
    <n v="13025"/>
    <x v="48"/>
    <x v="14"/>
    <s v="IP"/>
    <s v="Support IFTS"/>
    <m/>
    <s v="IFTS"/>
    <n v="10"/>
    <m/>
    <s v="X"/>
    <x v="4"/>
    <s v="NET"/>
    <s v="DECI_STD"/>
    <m/>
    <n v="13024"/>
    <s v="SUPP"/>
    <d v="1899-12-30T07:30:00"/>
    <d v="1899-12-30T08:30:00"/>
    <d v="1899-12-30T01:00:00"/>
    <d v="1899-12-30T07:30:00"/>
    <d v="1899-12-30T08:30:00"/>
    <d v="1899-12-30T01:00:00"/>
    <s v="SDC"/>
    <s v="N/A"/>
  </r>
  <r>
    <n v="13026"/>
    <x v="48"/>
    <x v="14"/>
    <s v="IP"/>
    <s v="Support IFTS"/>
    <m/>
    <s v="ACS"/>
    <n v="23"/>
    <m/>
    <s v="X"/>
    <x v="1"/>
    <s v="NET"/>
    <s v="DECI_STD"/>
    <m/>
    <n v="13025"/>
    <s v="SUPP"/>
    <d v="1899-12-30T07:30:00"/>
    <d v="1899-12-30T08:30:00"/>
    <d v="1899-12-30T01:00:00"/>
    <m/>
    <m/>
    <s v=""/>
    <s v="SMC"/>
    <s v="CD10"/>
  </r>
  <r>
    <n v="13027"/>
    <x v="48"/>
    <x v="14"/>
    <s v="IP"/>
    <s v="Support QATAR"/>
    <m/>
    <s v="ACS"/>
    <n v="14"/>
    <m/>
    <s v="X"/>
    <x v="4"/>
    <s v="NET"/>
    <s v="DECI_STD"/>
    <m/>
    <n v="13026"/>
    <s v="SUPP"/>
    <d v="1899-12-30T09:00:00"/>
    <d v="1899-12-30T10:00:00"/>
    <d v="1899-12-30T01:00:00"/>
    <d v="1899-12-30T09:00:00"/>
    <d v="1899-12-30T10:00:00"/>
    <d v="1899-12-30T01:00:00"/>
    <s v="SDC"/>
    <s v="N/A"/>
  </r>
  <r>
    <n v="13028"/>
    <x v="48"/>
    <x v="14"/>
    <s v=" IFTS LIFT 24-03 QATAR"/>
    <s v="QATAR"/>
    <n v="56"/>
    <s v="ACS"/>
    <n v="5"/>
    <s v="X"/>
    <m/>
    <x v="0"/>
    <s v="STDA"/>
    <s v="DECI_STD"/>
    <m/>
    <m/>
    <s v="FMSC DBFM02"/>
    <s v="10:30"/>
    <s v="11:30"/>
    <d v="1899-12-30T01:00:00"/>
    <m/>
    <m/>
    <s v=""/>
    <s v="ERR"/>
    <s v="CD10"/>
  </r>
  <r>
    <n v="13029"/>
    <x v="48"/>
    <x v="14"/>
    <s v="LIFT IFTS 24-05 AUT"/>
    <s v="IFTS"/>
    <n v="65"/>
    <s v="IFTS"/>
    <n v="23"/>
    <m/>
    <s v="X"/>
    <x v="1"/>
    <s v="STDA"/>
    <s v="LOW LEVEL"/>
    <m/>
    <m/>
    <s v="FMS LLF01"/>
    <s v="06:00"/>
    <s v="07:00"/>
    <d v="1899-12-30T01:00:00"/>
    <d v="1899-12-30T06:30:00"/>
    <d v="1899-12-30T07:10:00"/>
    <d v="1899-12-30T00:40:00"/>
    <s v="RSLD"/>
    <s v="CD3"/>
  </r>
  <r>
    <n v="13030"/>
    <x v="49"/>
    <x v="15"/>
    <s v="IP"/>
    <s v="Support QATAR"/>
    <m/>
    <s v="ACS"/>
    <n v="23"/>
    <m/>
    <s v="X"/>
    <x v="4"/>
    <s v="NET"/>
    <s v="DECI_STD"/>
    <m/>
    <n v="13029"/>
    <s v="SUPP"/>
    <d v="1899-12-30T07:30:00"/>
    <d v="1899-12-30T08:30:00"/>
    <d v="1899-12-30T01:00:00"/>
    <d v="1899-12-30T07:30:00"/>
    <d v="1899-12-30T08:30:00"/>
    <d v="1899-12-30T01:00:00"/>
    <s v="SDC"/>
    <s v="N/A"/>
  </r>
  <r>
    <n v="13031"/>
    <x v="49"/>
    <x v="15"/>
    <s v="IP"/>
    <s v="Support QATAR"/>
    <m/>
    <s v="ACS"/>
    <n v="10"/>
    <m/>
    <s v="X"/>
    <x v="4"/>
    <s v="NET"/>
    <s v="DECI_STD"/>
    <m/>
    <n v="13030"/>
    <s v="SUPP"/>
    <d v="1899-12-30T09:00:00"/>
    <d v="1899-12-30T10:00:00"/>
    <d v="1899-12-30T01:00:00"/>
    <d v="1899-12-30T09:00:00"/>
    <d v="1899-12-30T10:00:00"/>
    <d v="1899-12-30T01:00:00"/>
    <s v="SDC"/>
    <s v="N/A"/>
  </r>
  <r>
    <n v="13032"/>
    <x v="49"/>
    <x v="15"/>
    <s v="IP"/>
    <s v="Support QATAR"/>
    <m/>
    <s v="IFTS"/>
    <n v="5"/>
    <m/>
    <s v="X"/>
    <x v="4"/>
    <s v="NET"/>
    <s v="ATAG_DECI"/>
    <m/>
    <n v="13031"/>
    <s v="SUPP"/>
    <d v="1899-12-30T10:30:00"/>
    <d v="1899-12-30T11:30:00"/>
    <d v="1899-12-30T01:00:00"/>
    <d v="1899-12-30T10:30:00"/>
    <d v="1899-12-30T11:30:00"/>
    <d v="1899-12-30T01:00:00"/>
    <s v="SDC"/>
    <s v="N/A"/>
  </r>
  <r>
    <n v="13033"/>
    <x v="49"/>
    <x v="15"/>
    <s v="IP"/>
    <s v="Support IFTS"/>
    <m/>
    <s v="IFTS"/>
    <n v="3"/>
    <m/>
    <s v="X"/>
    <x v="4"/>
    <s v="NET"/>
    <s v="DECI_STD"/>
    <m/>
    <n v="13032"/>
    <s v="SUPP"/>
    <d v="1899-12-30T13:30:00"/>
    <d v="1899-12-30T14:30:00"/>
    <d v="1899-12-30T01:00:00"/>
    <d v="1899-12-30T13:30:00"/>
    <d v="1899-12-30T14:30:00"/>
    <d v="1899-12-30T01:00:00"/>
    <s v="DCO"/>
    <s v="N/A"/>
  </r>
  <r>
    <n v="13034"/>
    <x v="49"/>
    <x v="15"/>
    <s v="IP"/>
    <s v="Support IFTS"/>
    <m/>
    <s v="IFTS"/>
    <n v="22"/>
    <m/>
    <s v="X"/>
    <x v="4"/>
    <s v="NET"/>
    <s v="DECI_STD"/>
    <m/>
    <n v="13033"/>
    <s v="SUPP"/>
    <d v="1899-12-30T15:00:00"/>
    <d v="1899-12-30T16:00:00"/>
    <d v="1899-12-30T01:00:00"/>
    <d v="1899-12-30T15:00:00"/>
    <d v="1899-12-30T16:00:00"/>
    <d v="1899-12-30T01:00:00"/>
    <s v="DCO"/>
    <s v="N/A"/>
  </r>
  <r>
    <n v="13035"/>
    <x v="50"/>
    <x v="15"/>
    <s v="IP"/>
    <s v="Support IFTS"/>
    <m/>
    <s v="IFTS"/>
    <n v="3"/>
    <m/>
    <s v="X"/>
    <x v="4"/>
    <s v="NET"/>
    <s v="DECI_STD"/>
    <m/>
    <n v="13034"/>
    <s v="SUPP"/>
    <d v="1899-12-30T06:00:00"/>
    <d v="1899-12-30T07:00:00"/>
    <d v="1899-12-30T01:00:00"/>
    <d v="1899-12-30T06:00:00"/>
    <d v="1899-12-30T07:00:00"/>
    <d v="1899-12-30T01:00:00"/>
    <s v="SDC"/>
    <s v="N/A"/>
  </r>
  <r>
    <n v="13036"/>
    <x v="50"/>
    <x v="15"/>
    <s v="IP"/>
    <s v="Support QATAR"/>
    <m/>
    <s v="IFTS"/>
    <n v="9"/>
    <m/>
    <s v="X"/>
    <x v="4"/>
    <s v="NET"/>
    <s v="DECI_STD_NVG"/>
    <m/>
    <n v="13035"/>
    <s v="SUPP"/>
    <d v="1899-12-30T07:30:00"/>
    <d v="1899-12-30T08:30:00"/>
    <d v="1899-12-30T01:00:00"/>
    <d v="1899-12-30T07:30:00"/>
    <d v="1899-12-30T08:30:00"/>
    <d v="1899-12-30T01:00:00"/>
    <s v="SDC"/>
    <s v="N/A"/>
  </r>
  <r>
    <n v="13037"/>
    <x v="50"/>
    <x v="15"/>
    <s v="IP"/>
    <s v="Support IFTS"/>
    <m/>
    <s v="ACS"/>
    <n v="5"/>
    <m/>
    <s v="X"/>
    <x v="4"/>
    <s v="NET"/>
    <s v="DECI_STD"/>
    <m/>
    <n v="13036"/>
    <s v="SUPP"/>
    <d v="1899-12-30T09:00:00"/>
    <d v="1899-12-30T10:00:00"/>
    <d v="1899-12-30T01:00:00"/>
    <d v="1899-12-30T09:00:00"/>
    <d v="1899-12-30T10:00:00"/>
    <d v="1899-12-30T01:00:00"/>
    <s v="SDC"/>
    <s v="N/A"/>
  </r>
  <r>
    <n v="13038"/>
    <x v="50"/>
    <x v="15"/>
    <s v="IP"/>
    <s v="Support IFTS"/>
    <m/>
    <s v="ACS"/>
    <n v="1"/>
    <m/>
    <s v="X"/>
    <x v="4"/>
    <s v="NET"/>
    <s v="DECI_STD"/>
    <m/>
    <n v="13037"/>
    <s v="SUPP"/>
    <d v="1899-12-30T12:00:00"/>
    <d v="1899-12-30T13:00:00"/>
    <d v="1899-12-30T01:00:00"/>
    <d v="1899-12-30T12:00:00"/>
    <d v="1899-12-30T13:00:00"/>
    <d v="1899-12-30T01:00:00"/>
    <s v="SDC"/>
    <s v="N/A"/>
  </r>
  <r>
    <n v="13039"/>
    <x v="50"/>
    <x v="15"/>
    <s v="IP"/>
    <s v="Support IFTS"/>
    <m/>
    <s v="ACS"/>
    <n v="2"/>
    <m/>
    <s v="X"/>
    <x v="4"/>
    <s v="NET"/>
    <s v="DECI_STD"/>
    <m/>
    <n v="13038"/>
    <s v="SUPP"/>
    <d v="1899-12-30T15:00:00"/>
    <d v="1899-12-30T16:00:00"/>
    <d v="1899-12-30T01:00:00"/>
    <s v="15:00"/>
    <s v="16:00"/>
    <d v="1899-12-30T01:00:00"/>
    <s v="SDC"/>
    <s v="N/A"/>
  </r>
  <r>
    <n v="13040"/>
    <x v="100"/>
    <x v="15"/>
    <s v="IP"/>
    <s v="Support IFTS"/>
    <m/>
    <s v="ACS"/>
    <n v="10"/>
    <m/>
    <s v="X"/>
    <x v="4"/>
    <s v="NET"/>
    <s v="DECI_STD"/>
    <m/>
    <n v="13039"/>
    <s v="SUPP"/>
    <d v="1899-12-30T07:30:00"/>
    <d v="1899-12-30T08:30:00"/>
    <d v="1899-12-30T01:00:00"/>
    <d v="1899-12-30T07:30:00"/>
    <d v="1899-12-30T08:30:00"/>
    <d v="1899-12-30T01:00:00"/>
    <s v="SDC"/>
    <s v="N/A"/>
  </r>
  <r>
    <n v="13041"/>
    <x v="100"/>
    <x v="15"/>
    <s v="IP"/>
    <s v="Support IFTS"/>
    <m/>
    <s v="ACS"/>
    <n v="12"/>
    <m/>
    <s v="X"/>
    <x v="4"/>
    <s v="NET"/>
    <s v="DECI_STD"/>
    <m/>
    <n v="13040"/>
    <s v="SUPP"/>
    <d v="1899-12-30T12:00:00"/>
    <d v="1899-12-30T13:00:00"/>
    <d v="1899-12-30T01:00:00"/>
    <d v="1899-12-30T12:00:00"/>
    <d v="1899-12-30T13:00:00"/>
    <d v="1899-12-30T01:00:00"/>
    <s v="SDC"/>
    <s v="N/A"/>
  </r>
  <r>
    <n v="13042"/>
    <x v="100"/>
    <x v="15"/>
    <s v="IP"/>
    <s v="Support AMI"/>
    <m/>
    <s v="ACS"/>
    <n v="32"/>
    <m/>
    <s v="X"/>
    <x v="4"/>
    <s v="NET"/>
    <s v="DECI_STD"/>
    <m/>
    <n v="13041"/>
    <s v="SUPP"/>
    <d v="1899-12-30T15:00:00"/>
    <d v="1899-12-30T15:30:00"/>
    <d v="1899-12-30T00:30:00"/>
    <d v="1899-12-30T15:00:00"/>
    <d v="1899-12-30T15:30:00"/>
    <d v="1899-12-30T00:30:00"/>
    <s v="SDC"/>
    <s v="N/A"/>
  </r>
  <r>
    <n v="13043"/>
    <x v="100"/>
    <x v="15"/>
    <s v="IP"/>
    <s v="Support AMI"/>
    <m/>
    <s v="ACS"/>
    <n v="9"/>
    <m/>
    <s v="X"/>
    <x v="4"/>
    <s v="NET"/>
    <s v="DECI_STD"/>
    <m/>
    <n v="13042"/>
    <s v="SUPP"/>
    <d v="1899-12-30T15:35:00"/>
    <d v="1899-12-30T16:05:00"/>
    <d v="1899-12-30T00:30:00"/>
    <d v="1899-12-30T15:35:00"/>
    <d v="1899-12-30T16:05:00"/>
    <d v="1899-12-30T00:30:00"/>
    <s v="SDC"/>
    <s v="N/A"/>
  </r>
  <r>
    <n v="13044"/>
    <x v="101"/>
    <x v="15"/>
    <s v="IP"/>
    <s v="Support IFTS"/>
    <m/>
    <s v="ACS"/>
    <n v="12"/>
    <s v="X"/>
    <m/>
    <x v="1"/>
    <s v="NET"/>
    <s v="DECI_STD"/>
    <m/>
    <n v="13043"/>
    <s v="SUPP"/>
    <s v="06:00"/>
    <s v="07:00"/>
    <d v="1899-12-30T01:00:00"/>
    <s v="06:00"/>
    <s v="07:00"/>
    <d v="1899-12-30T01:00:00"/>
    <s v="SDC"/>
    <s v="N/A"/>
  </r>
  <r>
    <n v="13045"/>
    <x v="101"/>
    <x v="15"/>
    <s v="IP"/>
    <s v="Support IFTS"/>
    <m/>
    <s v="ACS"/>
    <n v="14"/>
    <m/>
    <s v="X"/>
    <x v="1"/>
    <s v="NET"/>
    <s v="DECI_STD"/>
    <m/>
    <n v="13044"/>
    <s v="SUPP"/>
    <s v="07:30"/>
    <s v="08:30"/>
    <d v="1899-12-30T01:00:00"/>
    <s v="07:30"/>
    <s v="08:30"/>
    <d v="1899-12-30T01:00:00"/>
    <s v="SDC"/>
    <s v="N/A"/>
  </r>
  <r>
    <n v="13046"/>
    <x v="101"/>
    <x v="15"/>
    <s v="IP"/>
    <s v="Support IFTS"/>
    <m/>
    <s v="ACS"/>
    <n v="32"/>
    <m/>
    <s v="X"/>
    <x v="1"/>
    <s v="NET"/>
    <s v="DECI_STD"/>
    <m/>
    <n v="13045"/>
    <s v="SUPP"/>
    <s v="09:00"/>
    <s v="10:00"/>
    <d v="1899-12-30T01:00:00"/>
    <s v="09:00"/>
    <s v="10:00"/>
    <d v="1899-12-30T01:00:00"/>
    <s v="SDC"/>
    <s v="N/A"/>
  </r>
  <r>
    <n v="13047"/>
    <x v="101"/>
    <x v="15"/>
    <s v="IP"/>
    <s v="Support IFTS"/>
    <m/>
    <s v="IFTS"/>
    <n v="9"/>
    <m/>
    <s v="X"/>
    <x v="1"/>
    <s v="NET"/>
    <s v="DECI_STD"/>
    <m/>
    <n v="13046"/>
    <s v="SUPP"/>
    <s v="12:00"/>
    <s v="13:00"/>
    <d v="1899-12-30T01:00:00"/>
    <s v="12:00"/>
    <s v="13:00"/>
    <d v="1899-12-30T01:00:00"/>
    <s v="SDC"/>
    <s v="N/A"/>
  </r>
  <r>
    <n v="13048"/>
    <x v="101"/>
    <x v="15"/>
    <s v="IP"/>
    <m/>
    <m/>
    <s v="AMI"/>
    <n v="20"/>
    <s v="X"/>
    <m/>
    <x v="2"/>
    <s v="STDA"/>
    <s v="DECI_STD"/>
    <m/>
    <m/>
    <s v="TEST"/>
    <s v="12:30"/>
    <s v="13:00"/>
    <d v="1899-12-30T00:30:00"/>
    <s v="12:30"/>
    <s v="13:00"/>
    <d v="1899-12-30T00:30:00"/>
    <s v="DCO"/>
    <s v="N/A"/>
  </r>
  <r>
    <n v="13049"/>
    <x v="101"/>
    <x v="15"/>
    <s v="IP"/>
    <m/>
    <m/>
    <s v="AMI"/>
    <n v="20"/>
    <s v="X"/>
    <m/>
    <x v="3"/>
    <s v="STDA"/>
    <s v="DECI_STD"/>
    <m/>
    <m/>
    <s v="TEST"/>
    <s v="13:01"/>
    <s v="13:31"/>
    <d v="1899-12-30T00:30:00"/>
    <s v="13:01"/>
    <s v="13:31"/>
    <d v="1899-12-30T00:30:00"/>
    <s v="CANC"/>
    <s v="CD1"/>
  </r>
  <r>
    <n v="13050"/>
    <x v="101"/>
    <x v="15"/>
    <s v="IP"/>
    <s v="Support QATAR"/>
    <m/>
    <s v="ACS"/>
    <n v="9"/>
    <m/>
    <s v="X"/>
    <x v="1"/>
    <s v="NET"/>
    <s v="DECI_STD"/>
    <m/>
    <n v="13049"/>
    <s v="SUPP"/>
    <s v="13:30"/>
    <s v="14:30"/>
    <d v="1899-12-30T01:00:00"/>
    <s v="13:30"/>
    <s v="14:30"/>
    <d v="1899-12-30T01:00:00"/>
    <s v="SDC"/>
    <s v="N/A"/>
  </r>
  <r>
    <n v="13051"/>
    <x v="102"/>
    <x v="15"/>
    <s v="IP"/>
    <s v="Support QATAR"/>
    <m/>
    <s v="ACS"/>
    <n v="2"/>
    <m/>
    <s v="X"/>
    <x v="1"/>
    <s v="NET"/>
    <s v="DECI_STD"/>
    <m/>
    <n v="13050"/>
    <s v="SUPP"/>
    <d v="1899-12-30T07:30:00"/>
    <d v="1899-12-30T08:30:00"/>
    <d v="1899-12-30T01:00:00"/>
    <d v="1899-12-30T07:30:00"/>
    <d v="1899-12-30T08:30:00"/>
    <d v="1899-12-30T01:00:00"/>
    <s v="SDC"/>
    <s v="N/A"/>
  </r>
  <r>
    <n v="13052"/>
    <x v="102"/>
    <x v="15"/>
    <s v="IP"/>
    <s v="Support QATAR"/>
    <m/>
    <s v="ACS"/>
    <n v="14"/>
    <m/>
    <s v="X"/>
    <x v="1"/>
    <s v="NET"/>
    <s v="DECI_STD"/>
    <m/>
    <n v="13051"/>
    <s v="SUPP"/>
    <d v="1899-12-30T10:30:00"/>
    <d v="1899-12-30T11:30:00"/>
    <d v="1899-12-30T01:00:00"/>
    <s v="10:30"/>
    <s v="11:30"/>
    <d v="1899-12-30T01:00:00"/>
    <s v="SDC"/>
    <s v="N/A"/>
  </r>
  <r>
    <n v="13053"/>
    <x v="51"/>
    <x v="16"/>
    <s v="IP"/>
    <s v="Support ACS"/>
    <m/>
    <s v="ACS"/>
    <n v="5"/>
    <s v="X"/>
    <m/>
    <x v="0"/>
    <s v="NET"/>
    <s v="LOW LEVEL"/>
    <m/>
    <n v="13054"/>
    <s v="SUPP"/>
    <s v="07:30"/>
    <s v="08:30"/>
    <d v="1899-12-30T01:00:00"/>
    <d v="1899-12-30T07:30:00"/>
    <d v="1899-12-30T08:30:00"/>
    <d v="1899-12-30T01:00:00"/>
    <s v="SDC"/>
    <s v="N/A"/>
  </r>
  <r>
    <n v="13054"/>
    <x v="51"/>
    <x v="16"/>
    <s v="IP"/>
    <s v="Support IFTS"/>
    <m/>
    <s v="ACS"/>
    <n v="32"/>
    <m/>
    <s v="X"/>
    <x v="1"/>
    <s v="NET"/>
    <s v="DECI_STD"/>
    <m/>
    <n v="13053"/>
    <s v="SUPP"/>
    <d v="1899-12-30T09:00:00"/>
    <d v="1899-12-30T10:00:00"/>
    <d v="1899-12-30T01:00:00"/>
    <d v="1899-12-30T09:00:00"/>
    <d v="1899-12-30T10:00:00"/>
    <d v="1899-12-30T01:00:00"/>
    <s v="SDC"/>
    <s v="N/A"/>
  </r>
  <r>
    <n v="13055"/>
    <x v="51"/>
    <x v="16"/>
    <s v="IP"/>
    <s v="Support IFTS"/>
    <m/>
    <s v="ACS"/>
    <n v="14"/>
    <m/>
    <s v="X"/>
    <x v="1"/>
    <s v="NET"/>
    <s v="DECI_STD"/>
    <m/>
    <n v="13054"/>
    <s v="SUPP"/>
    <d v="1899-12-30T12:00:00"/>
    <d v="1899-12-30T13:00:00"/>
    <d v="1899-12-30T01:00:00"/>
    <d v="1899-12-30T12:00:00"/>
    <d v="1899-12-30T13:00:00"/>
    <d v="1899-12-30T01:00:00"/>
    <s v="SDC"/>
    <s v="N/A"/>
  </r>
  <r>
    <n v="13056"/>
    <x v="51"/>
    <x v="16"/>
    <s v="IP"/>
    <s v="Support AMI"/>
    <m/>
    <s v="ACS"/>
    <n v="12"/>
    <m/>
    <s v="X"/>
    <x v="4"/>
    <s v="NET"/>
    <s v="DECI_STD"/>
    <m/>
    <n v="13055"/>
    <s v="SUPP"/>
    <d v="1899-12-30T13:30:00"/>
    <d v="1899-12-30T14:00:00"/>
    <d v="1899-12-30T00:30:00"/>
    <d v="1899-12-30T13:30:00"/>
    <d v="1899-12-30T14:00:00"/>
    <d v="1899-12-30T00:30:00"/>
    <s v="SDC"/>
    <s v="N/A"/>
  </r>
  <r>
    <n v="13057"/>
    <x v="51"/>
    <x v="16"/>
    <s v="IP"/>
    <s v="Support AMI"/>
    <m/>
    <s v="ACS"/>
    <n v="1"/>
    <m/>
    <s v="X"/>
    <x v="4"/>
    <s v="NET"/>
    <s v="DECI_STD"/>
    <m/>
    <n v="13056"/>
    <s v="SUPP"/>
    <d v="1899-12-30T14:05:00"/>
    <d v="1899-12-30T14:35:00"/>
    <d v="1899-12-30T00:30:00"/>
    <d v="1899-12-30T14:00:00"/>
    <d v="1899-12-30T14:30:00"/>
    <d v="1899-12-30T00:30:00"/>
    <s v="SDC"/>
    <s v="N/A"/>
  </r>
  <r>
    <n v="13058"/>
    <x v="51"/>
    <x v="16"/>
    <s v="IP"/>
    <s v="Support IFTS"/>
    <m/>
    <s v="IFTS"/>
    <n v="22"/>
    <m/>
    <s v="X"/>
    <x v="1"/>
    <s v="NET"/>
    <s v="DECI_STD"/>
    <m/>
    <n v="13057"/>
    <s v="SUPP"/>
    <d v="1899-12-30T13:30:00"/>
    <d v="1899-12-30T14:30:00"/>
    <d v="1899-12-30T01:00:00"/>
    <d v="1899-12-30T13:30:00"/>
    <d v="1899-12-30T14:30:00"/>
    <d v="1899-12-30T01:00:00"/>
    <s v="SDC"/>
    <s v="N/A"/>
  </r>
  <r>
    <n v="13059"/>
    <x v="52"/>
    <x v="16"/>
    <s v="IP"/>
    <s v="Support QATAR"/>
    <m/>
    <s v="ACS"/>
    <n v="2"/>
    <m/>
    <s v="X"/>
    <x v="4"/>
    <s v="NET"/>
    <s v="DECI_STD"/>
    <m/>
    <n v="13058"/>
    <s v="SUPP"/>
    <d v="1899-12-30T06:00:00"/>
    <d v="1899-12-30T07:00:00"/>
    <d v="1899-12-30T01:00:00"/>
    <d v="1899-12-30T06:00:00"/>
    <d v="1899-12-30T07:00:00"/>
    <d v="1899-12-30T01:00:00"/>
    <s v="SDC"/>
    <s v="N/A"/>
  </r>
  <r>
    <n v="13060"/>
    <x v="52"/>
    <x v="16"/>
    <s v="IP"/>
    <s v="Support QATAR"/>
    <m/>
    <s v="ACS"/>
    <n v="5"/>
    <m/>
    <s v="X"/>
    <x v="4"/>
    <s v="NET"/>
    <s v="DECI_STD"/>
    <m/>
    <n v="13059"/>
    <s v="SUPP"/>
    <d v="1899-12-30T07:30:00"/>
    <d v="1899-12-30T08:30:00"/>
    <d v="1899-12-30T01:00:00"/>
    <d v="1899-12-30T07:30:00"/>
    <d v="1899-12-30T08:30:00"/>
    <d v="1899-12-30T01:00:00"/>
    <s v="SDC"/>
    <s v="N/A"/>
  </r>
  <r>
    <n v="13061"/>
    <x v="52"/>
    <x v="16"/>
    <s v="IP"/>
    <s v="Support IFTS"/>
    <m/>
    <s v="IFTS"/>
    <n v="9"/>
    <m/>
    <s v="X"/>
    <x v="4"/>
    <s v="NET"/>
    <s v="DECI_STD"/>
    <m/>
    <n v="13060"/>
    <s v="SUPP"/>
    <d v="1899-12-30T09:00:00"/>
    <d v="1899-12-30T10:00:00"/>
    <d v="1899-12-30T01:00:00"/>
    <d v="1899-12-30T09:00:00"/>
    <d v="1899-12-30T10:00:00"/>
    <d v="1899-12-30T01:00:00"/>
    <s v="SDC"/>
    <s v="N/A"/>
  </r>
  <r>
    <n v="13062"/>
    <x v="52"/>
    <x v="16"/>
    <s v="IP"/>
    <s v="Support IFTS"/>
    <m/>
    <s v="ACS"/>
    <n v="14"/>
    <m/>
    <s v="X"/>
    <x v="1"/>
    <s v="NET"/>
    <s v="DECI_STD"/>
    <m/>
    <n v="13061"/>
    <s v="SUPP"/>
    <d v="1899-12-30T09:00:00"/>
    <d v="1899-12-30T10:00:00"/>
    <d v="1899-12-30T01:00:00"/>
    <d v="1899-12-30T09:00:00"/>
    <d v="1899-12-30T10:00:00"/>
    <d v="1899-12-30T01:00:00"/>
    <s v="SDC"/>
    <s v="N/A"/>
  </r>
  <r>
    <n v="13063"/>
    <x v="52"/>
    <x v="16"/>
    <s v="IP"/>
    <s v="Support IFTS"/>
    <m/>
    <s v="ACS"/>
    <n v="22"/>
    <m/>
    <s v="X"/>
    <x v="4"/>
    <s v="NET"/>
    <s v="DECI_STD"/>
    <m/>
    <n v="13062"/>
    <s v="SUPP"/>
    <d v="1899-12-30T10:30:00"/>
    <d v="1899-12-30T11:30:00"/>
    <d v="1899-12-30T01:00:00"/>
    <d v="1899-12-30T10:30:00"/>
    <d v="1899-12-30T11:30:00"/>
    <d v="1899-12-30T01:00:00"/>
    <s v="SDC"/>
    <s v="N/A"/>
  </r>
  <r>
    <n v="13064"/>
    <x v="52"/>
    <x v="16"/>
    <s v="IP"/>
    <s v="Support IFTS"/>
    <m/>
    <s v="ACS"/>
    <n v="17"/>
    <m/>
    <s v="X"/>
    <x v="1"/>
    <s v="NET"/>
    <s v="DECI_STD"/>
    <m/>
    <n v="13063"/>
    <s v="SUPP"/>
    <s v="10:30"/>
    <d v="1899-12-30T11:00:00"/>
    <d v="1899-12-30T00:30:00"/>
    <d v="1899-12-30T10:30:00"/>
    <d v="1899-12-30T11:00:00"/>
    <d v="1899-12-30T00:30:00"/>
    <s v="SDC"/>
    <s v="N/A"/>
  </r>
  <r>
    <n v="13065"/>
    <x v="52"/>
    <x v="16"/>
    <s v="IP"/>
    <s v="Support IFTS"/>
    <m/>
    <s v="ACS"/>
    <n v="1"/>
    <m/>
    <s v="X"/>
    <x v="1"/>
    <s v="NET"/>
    <s v="DECI_STD"/>
    <m/>
    <n v="13064"/>
    <s v="SUPP"/>
    <s v="11:05"/>
    <d v="1899-12-30T11:35:00"/>
    <d v="1899-12-30T00:30:00"/>
    <d v="1899-12-30T10:30:00"/>
    <d v="1899-12-30T11:30:00"/>
    <d v="1899-12-30T01:00:00"/>
    <s v="SDC"/>
    <s v="N/A"/>
  </r>
  <r>
    <n v="13066"/>
    <x v="52"/>
    <x v="16"/>
    <s v="IP"/>
    <s v="Support QATAR"/>
    <m/>
    <s v="ACS"/>
    <n v="14"/>
    <m/>
    <s v="X"/>
    <x v="4"/>
    <s v="NET"/>
    <s v="DECI_STD"/>
    <m/>
    <n v="13065"/>
    <s v="SUPP"/>
    <d v="1899-12-30T12:00:00"/>
    <d v="1899-12-30T13:00:00"/>
    <d v="1899-12-30T01:00:00"/>
    <s v="12:00"/>
    <s v="13:00"/>
    <d v="1899-12-30T01:00:00"/>
    <s v="SDC"/>
    <s v="N/A"/>
  </r>
  <r>
    <n v="13067"/>
    <x v="52"/>
    <x v="16"/>
    <s v="IP"/>
    <s v="Support QATAR"/>
    <m/>
    <s v="ACS"/>
    <n v="32"/>
    <m/>
    <s v="X"/>
    <x v="1"/>
    <s v="NET"/>
    <s v="DECI_STD"/>
    <m/>
    <n v="13066"/>
    <s v="SUPP"/>
    <d v="1899-12-30T12:00:00"/>
    <d v="1899-12-30T13:00:00"/>
    <d v="1899-12-30T01:00:00"/>
    <d v="1899-12-30T12:00:00"/>
    <d v="1899-12-30T13:00:00"/>
    <d v="1899-12-30T01:00:00"/>
    <s v="SDC"/>
    <s v="N/A"/>
  </r>
  <r>
    <n v="13068"/>
    <x v="53"/>
    <x v="16"/>
    <s v="IP"/>
    <s v="Support IFTS"/>
    <m/>
    <s v="ACS"/>
    <n v="32"/>
    <m/>
    <s v="X"/>
    <x v="1"/>
    <s v="NET"/>
    <s v="DECI_STD"/>
    <m/>
    <n v="13067"/>
    <s v="SUPP"/>
    <d v="1899-12-30T06:00:00"/>
    <d v="1899-12-30T07:00:00"/>
    <d v="1899-12-30T01:00:00"/>
    <d v="1899-12-30T06:00:00"/>
    <d v="1899-12-30T07:00:00"/>
    <d v="1899-12-30T01:00:00"/>
    <s v="SDC"/>
    <s v="N/A"/>
  </r>
  <r>
    <n v="13069"/>
    <x v="53"/>
    <x v="16"/>
    <s v="IP"/>
    <s v="Support IFTS"/>
    <m/>
    <s v="ACS"/>
    <n v="10"/>
    <m/>
    <s v="X"/>
    <x v="4"/>
    <s v="NET"/>
    <s v="DECI_STD"/>
    <m/>
    <n v="13068"/>
    <s v="SUPP"/>
    <d v="1899-12-30T07:30:00"/>
    <d v="1899-12-30T08:30:00"/>
    <d v="1899-12-30T01:00:00"/>
    <d v="1899-12-30T07:30:00"/>
    <d v="1899-12-30T08:30:00"/>
    <d v="1899-12-30T01:00:00"/>
    <s v="SDC"/>
    <s v="N/A"/>
  </r>
  <r>
    <n v="13070"/>
    <x v="53"/>
    <x v="16"/>
    <s v="IP"/>
    <s v="Support QATAR"/>
    <m/>
    <s v="ACS"/>
    <n v="17"/>
    <m/>
    <s v="X"/>
    <x v="4"/>
    <s v="NET"/>
    <s v="DECI_STD"/>
    <m/>
    <n v="13069"/>
    <s v="SUPP"/>
    <d v="1899-12-30T09:00:00"/>
    <d v="1899-12-30T10:00:00"/>
    <d v="1899-12-30T01:00:00"/>
    <d v="1899-12-30T09:00:00"/>
    <d v="1899-12-30T10:00:00"/>
    <d v="1899-12-30T01:00:00"/>
    <s v="SDC"/>
    <s v="N/A"/>
  </r>
  <r>
    <n v="13071"/>
    <x v="53"/>
    <x v="16"/>
    <s v="IP"/>
    <s v="Support IFTS"/>
    <m/>
    <s v="ACS"/>
    <n v="2"/>
    <m/>
    <s v="X"/>
    <x v="1"/>
    <s v="NET"/>
    <s v="DECI_STD"/>
    <m/>
    <n v="13070"/>
    <s v="SUPP"/>
    <d v="1899-12-30T09:00:00"/>
    <d v="1899-12-30T10:00:00"/>
    <d v="1899-12-30T01:00:00"/>
    <d v="1899-12-30T09:00:00"/>
    <d v="1899-12-30T10:00:00"/>
    <d v="1899-12-30T01:00:00"/>
    <s v="SDC"/>
    <s v="N/A"/>
  </r>
  <r>
    <n v="13072"/>
    <x v="53"/>
    <x v="16"/>
    <s v="IP"/>
    <s v="Support IFTS"/>
    <m/>
    <s v="IFTS"/>
    <n v="22"/>
    <m/>
    <s v="X"/>
    <x v="4"/>
    <s v="NET"/>
    <s v="DECI_STD"/>
    <m/>
    <n v="13071"/>
    <s v="SUPP"/>
    <d v="1899-12-30T10:30:00"/>
    <d v="1899-12-30T11:30:00"/>
    <d v="1899-12-30T01:00:00"/>
    <d v="1899-12-30T10:30:00"/>
    <d v="1899-12-30T11:30:00"/>
    <d v="1899-12-30T01:00:00"/>
    <s v="SDC"/>
    <s v="N/A"/>
  </r>
  <r>
    <n v="13073"/>
    <x v="53"/>
    <x v="16"/>
    <s v="IP"/>
    <s v="Support IFTS"/>
    <m/>
    <s v="ACS"/>
    <n v="8"/>
    <m/>
    <s v="X"/>
    <x v="1"/>
    <s v="NET"/>
    <s v="DECI_STD"/>
    <m/>
    <n v="13072"/>
    <s v="SUPP"/>
    <d v="1899-12-30T13:30:00"/>
    <d v="1899-12-30T14:30:00"/>
    <d v="1899-12-30T01:00:00"/>
    <d v="1899-12-30T13:30:00"/>
    <d v="1899-12-30T14:30:00"/>
    <d v="1899-12-30T01:00:00"/>
    <s v="SDC"/>
    <s v="N/A"/>
  </r>
  <r>
    <n v="13074"/>
    <x v="103"/>
    <x v="17"/>
    <s v="IP"/>
    <s v="Support IFTS"/>
    <m/>
    <s v="ACS"/>
    <n v="2"/>
    <m/>
    <s v="X"/>
    <x v="1"/>
    <s v="NET"/>
    <s v="DECI_STD"/>
    <m/>
    <n v="13073"/>
    <s v="SUPP"/>
    <d v="1899-12-30T08:00:00"/>
    <d v="1899-12-30T09:00:00"/>
    <d v="1899-12-30T01:00:00"/>
    <d v="1899-12-30T08:00:00"/>
    <d v="1899-12-30T09:00:00"/>
    <d v="1899-12-30T01:00:00"/>
    <s v="SDC"/>
    <s v="N/A"/>
  </r>
  <r>
    <n v="13075"/>
    <x v="103"/>
    <x v="17"/>
    <s v="IP"/>
    <s v="Support IFTS"/>
    <m/>
    <s v="ACS"/>
    <n v="31"/>
    <m/>
    <s v="X"/>
    <x v="4"/>
    <s v="NET"/>
    <s v="DECI_STD"/>
    <m/>
    <n v="13074"/>
    <s v="SUPP"/>
    <d v="1899-12-30T09:30:00"/>
    <d v="1899-12-30T10:30:00"/>
    <d v="1899-12-30T01:00:00"/>
    <d v="1899-12-30T09:30:00"/>
    <d v="1899-12-30T10:30:00"/>
    <d v="1899-12-30T01:00:00"/>
    <s v="SDC"/>
    <s v="N/A"/>
  </r>
  <r>
    <n v="13076"/>
    <x v="103"/>
    <x v="17"/>
    <s v="IP"/>
    <s v="Support IFTS"/>
    <m/>
    <s v="ACS"/>
    <n v="12"/>
    <m/>
    <s v="X"/>
    <x v="1"/>
    <s v="NET"/>
    <s v="DECI_STD"/>
    <m/>
    <n v="13075"/>
    <s v="SUPP"/>
    <d v="1899-12-30T09:30:00"/>
    <d v="1899-12-30T10:30:00"/>
    <d v="1899-12-30T01:00:00"/>
    <d v="1899-12-30T09:30:00"/>
    <d v="1899-12-30T10:30:00"/>
    <d v="1899-12-30T01:00:00"/>
    <s v="SDC"/>
    <s v="N/A"/>
  </r>
  <r>
    <n v="13077"/>
    <x v="103"/>
    <x v="17"/>
    <s v="IP"/>
    <s v="Support QATAR"/>
    <m/>
    <s v="IFTS"/>
    <n v="9"/>
    <m/>
    <s v="X"/>
    <x v="4"/>
    <s v="NET"/>
    <s v="DECI_STD"/>
    <m/>
    <n v="13076"/>
    <s v="SUPP"/>
    <d v="1899-12-30T11:00:00"/>
    <d v="1899-12-30T12:00:00"/>
    <d v="1899-12-30T01:00:00"/>
    <d v="1899-12-30T11:00:00"/>
    <d v="1899-12-30T12:00:00"/>
    <d v="1899-12-30T01:00:00"/>
    <s v="SDC"/>
    <s v="N/A"/>
  </r>
  <r>
    <n v="13078"/>
    <x v="103"/>
    <x v="17"/>
    <s v="IP"/>
    <s v="Support QATAR"/>
    <m/>
    <s v="ACS"/>
    <n v="14"/>
    <m/>
    <s v="X"/>
    <x v="1"/>
    <s v="NET"/>
    <s v="DECI_STD"/>
    <m/>
    <n v="13077"/>
    <s v="SUPP"/>
    <d v="1899-12-30T12:30:00"/>
    <d v="1899-12-30T13:30:00"/>
    <d v="1899-12-30T01:00:00"/>
    <d v="1899-12-30T12:45:00"/>
    <d v="1899-12-30T13:45:00"/>
    <d v="1899-12-30T01:00:00"/>
    <s v="SDC"/>
    <s v="N/A"/>
  </r>
  <r>
    <n v="13079"/>
    <x v="103"/>
    <x v="17"/>
    <s v="IP"/>
    <s v="Support IFTS"/>
    <m/>
    <s v="ACS"/>
    <n v="32"/>
    <m/>
    <s v="X"/>
    <x v="1"/>
    <s v="NET"/>
    <s v="DECI_STD"/>
    <m/>
    <n v="13078"/>
    <s v="SUPP"/>
    <d v="1899-12-30T14:00:00"/>
    <d v="1899-12-30T15:00:00"/>
    <d v="1899-12-30T01:00:00"/>
    <d v="1899-12-30T14:00:00"/>
    <d v="1899-12-30T15:00:00"/>
    <d v="1899-12-30T01:00:00"/>
    <s v="SDC"/>
    <s v="N/A"/>
  </r>
  <r>
    <n v="13080"/>
    <x v="103"/>
    <x v="17"/>
    <s v="IP"/>
    <s v="Support IFTS"/>
    <m/>
    <s v="IFTS"/>
    <n v="22"/>
    <m/>
    <s v="X"/>
    <x v="4"/>
    <s v="NET"/>
    <s v="DECI_STD"/>
    <m/>
    <n v="13079"/>
    <s v="SUPP"/>
    <d v="1899-12-30T15:30:00"/>
    <d v="1899-12-30T16:30:00"/>
    <d v="1899-12-30T01:00:00"/>
    <d v="1899-12-30T15:30:00"/>
    <d v="1899-12-30T16:30:00"/>
    <d v="1899-12-30T01:00:00"/>
    <s v="SDC"/>
    <s v="N/A"/>
  </r>
  <r>
    <n v="13081"/>
    <x v="103"/>
    <x v="17"/>
    <s v="IP"/>
    <s v="Support IFTS"/>
    <m/>
    <s v="ACS"/>
    <n v="10"/>
    <m/>
    <s v="X"/>
    <x v="1"/>
    <s v="NET"/>
    <s v="DECI_STD"/>
    <m/>
    <n v="13080"/>
    <s v="SUPP"/>
    <d v="1899-12-30T15:30:00"/>
    <d v="1899-12-30T16:30:00"/>
    <d v="1899-12-30T01:00:00"/>
    <d v="1899-12-30T15:30:00"/>
    <d v="1899-12-30T16:30:00"/>
    <d v="1899-12-30T01:00:00"/>
    <s v="SDC"/>
    <s v="N/A"/>
  </r>
  <r>
    <n v="13082"/>
    <x v="104"/>
    <x v="17"/>
    <s v="IP"/>
    <s v="Support QATAR"/>
    <m/>
    <s v="ACS"/>
    <n v="14"/>
    <m/>
    <s v="X"/>
    <x v="1"/>
    <s v="NET"/>
    <s v="DECI_STD"/>
    <m/>
    <n v="13081"/>
    <s v="SUPP"/>
    <d v="1899-12-30T08:00:00"/>
    <d v="1899-12-30T09:00:00"/>
    <d v="1899-12-30T01:00:00"/>
    <d v="1899-12-30T08:00:00"/>
    <d v="1899-12-30T08:50:00"/>
    <d v="1899-12-30T00:50:00"/>
    <s v="SDC"/>
    <s v="N/A"/>
  </r>
  <r>
    <n v="13083"/>
    <x v="104"/>
    <x v="17"/>
    <s v="IP"/>
    <s v="Support IFTS"/>
    <m/>
    <s v="ACS"/>
    <n v="32"/>
    <m/>
    <s v="X"/>
    <x v="4"/>
    <s v="NET"/>
    <s v="DECI_STD"/>
    <m/>
    <n v="13082"/>
    <s v="SUPP"/>
    <d v="1899-12-30T09:30:00"/>
    <d v="1899-12-30T10:30:00"/>
    <d v="1899-12-30T01:00:00"/>
    <d v="1899-12-30T09:30:00"/>
    <d v="1899-12-30T10:30:00"/>
    <d v="1899-12-30T01:00:00"/>
    <s v="SDC"/>
    <s v="N/A"/>
  </r>
  <r>
    <n v="13084"/>
    <x v="104"/>
    <x v="17"/>
    <s v="LIFT IFTS 24-05 AUT"/>
    <s v="IFTS"/>
    <n v="64"/>
    <s v="ACS"/>
    <n v="10"/>
    <m/>
    <s v="X"/>
    <x v="0"/>
    <s v="NET"/>
    <s v="DECI_STD"/>
    <m/>
    <n v="13085"/>
    <s v="FMSC OBFM02"/>
    <s v="09:30"/>
    <s v="10:30"/>
    <d v="1899-12-30T01:00:00"/>
    <d v="1899-12-30T09:30:00"/>
    <d v="1899-12-30T10:00:00"/>
    <d v="1899-12-30T00:30:00"/>
    <s v="DNCO"/>
    <s v="CD3"/>
  </r>
  <r>
    <n v="13085"/>
    <x v="104"/>
    <x v="17"/>
    <s v="IP"/>
    <s v="Support IFTS"/>
    <m/>
    <s v="ACS"/>
    <n v="17"/>
    <m/>
    <s v="X"/>
    <x v="1"/>
    <s v="NET"/>
    <s v="DECI_STD"/>
    <m/>
    <n v="13084"/>
    <s v="SUPP"/>
    <d v="1899-12-30T09:30:00"/>
    <d v="1899-12-30T10:30:00"/>
    <d v="1899-12-30T01:00:00"/>
    <d v="1899-12-30T09:30:00"/>
    <d v="1899-12-30T10:00:00"/>
    <d v="1899-12-30T00:30:00"/>
    <s v="SDNC"/>
    <s v="CD3"/>
  </r>
  <r>
    <n v="13086"/>
    <x v="104"/>
    <x v="17"/>
    <s v="IP"/>
    <s v="Support IFTS"/>
    <m/>
    <s v="ACS"/>
    <n v="1"/>
    <m/>
    <s v="X"/>
    <x v="4"/>
    <s v="NET"/>
    <s v="DECI_STD"/>
    <m/>
    <n v="13085"/>
    <s v="SUPP"/>
    <d v="1899-12-30T11:00:00"/>
    <d v="1899-12-30T12:00:00"/>
    <d v="1899-12-30T01:00:00"/>
    <d v="1899-12-30T11:00:00"/>
    <d v="1899-12-30T12:00:00"/>
    <d v="1899-12-30T01:00:00"/>
    <s v="SDC"/>
    <s v="N/A"/>
  </r>
  <r>
    <n v="13087"/>
    <x v="104"/>
    <x v="17"/>
    <s v="IP"/>
    <s v="Support IFTS"/>
    <m/>
    <s v="IFTS"/>
    <n v="3"/>
    <m/>
    <s v="X"/>
    <x v="1"/>
    <s v="NET"/>
    <s v="DECI_STD"/>
    <m/>
    <n v="13086"/>
    <s v="SUPP"/>
    <d v="1899-12-30T11:00:00"/>
    <d v="1899-12-30T12:00:00"/>
    <d v="1899-12-30T01:00:00"/>
    <d v="1899-12-30T11:00:00"/>
    <d v="1899-12-30T11:50:00"/>
    <d v="1899-12-30T00:50:00"/>
    <s v="SDC"/>
    <s v="N/A"/>
  </r>
  <r>
    <n v="13088"/>
    <x v="104"/>
    <x v="17"/>
    <s v="IP"/>
    <s v="Support QATAR"/>
    <m/>
    <s v="ACS"/>
    <n v="5"/>
    <m/>
    <s v="X"/>
    <x v="4"/>
    <s v="NET"/>
    <s v="DECI_STD"/>
    <m/>
    <n v="13087"/>
    <s v="SUPP"/>
    <d v="1899-12-30T12:30:00"/>
    <d v="1899-12-30T13:30:00"/>
    <d v="1899-12-30T01:00:00"/>
    <d v="1899-12-30T12:30:00"/>
    <d v="1899-12-30T13:30:00"/>
    <d v="1899-12-30T01:00:00"/>
    <s v="SDC"/>
    <s v="N/A"/>
  </r>
  <r>
    <n v="13089"/>
    <x v="104"/>
    <x v="17"/>
    <s v="IP"/>
    <s v="Support IFTS"/>
    <m/>
    <s v="IFTS"/>
    <n v="22"/>
    <m/>
    <s v="X"/>
    <x v="1"/>
    <s v="NET"/>
    <s v="DECI_STD"/>
    <m/>
    <n v="13088"/>
    <s v="SUPP"/>
    <d v="1899-12-30T12:30:00"/>
    <d v="1899-12-30T13:30:00"/>
    <d v="1899-12-30T01:00:00"/>
    <d v="1899-12-30T12:30:00"/>
    <d v="1899-12-30T13:30:00"/>
    <d v="1899-12-30T01:00:00"/>
    <s v="SDC"/>
    <s v="N/A"/>
  </r>
  <r>
    <n v="13090"/>
    <x v="104"/>
    <x v="17"/>
    <s v="IP"/>
    <s v="Support IFTS"/>
    <m/>
    <s v="ACS"/>
    <n v="15"/>
    <m/>
    <s v="X"/>
    <x v="4"/>
    <s v="NET"/>
    <s v="DECI_STD"/>
    <m/>
    <n v="13089"/>
    <s v="SUPP"/>
    <d v="1899-12-30T14:00:00"/>
    <d v="1899-12-30T15:00:00"/>
    <d v="1899-12-30T01:00:00"/>
    <d v="1899-12-30T13:50:00"/>
    <d v="1899-12-30T14:40:00"/>
    <d v="1899-12-30T00:50:00"/>
    <s v="SDC"/>
    <s v="N/A"/>
  </r>
  <r>
    <n v="13091"/>
    <x v="104"/>
    <x v="17"/>
    <s v="IP"/>
    <s v="Support IFTS"/>
    <m/>
    <s v="IFTS"/>
    <n v="23"/>
    <m/>
    <s v="X"/>
    <x v="1"/>
    <s v="NET"/>
    <s v="DECI_STD"/>
    <m/>
    <n v="13090"/>
    <s v="SUPP"/>
    <d v="1899-12-30T14:00:00"/>
    <d v="1899-12-30T15:00:00"/>
    <d v="1899-12-30T01:00:00"/>
    <d v="1899-12-30T14:00:00"/>
    <d v="1899-12-30T15:00:00"/>
    <d v="1899-12-30T01:00:00"/>
    <s v="SDC"/>
    <s v="N/A"/>
  </r>
  <r>
    <n v="13092"/>
    <x v="104"/>
    <x v="17"/>
    <s v="IP"/>
    <s v="Support IFTS"/>
    <m/>
    <s v="ACS"/>
    <n v="10"/>
    <m/>
    <s v="X"/>
    <x v="4"/>
    <s v="NET"/>
    <s v="DECI_STD"/>
    <m/>
    <n v="13091"/>
    <s v="SUPP"/>
    <d v="1899-12-30T15:30:00"/>
    <d v="1899-12-30T16:30:00"/>
    <d v="1899-12-30T01:00:00"/>
    <d v="1899-12-30T15:10:00"/>
    <d v="1899-12-30T16:00:00"/>
    <d v="1899-12-30T00:50:00"/>
    <s v="SDC"/>
    <s v="N/A"/>
  </r>
  <r>
    <n v="13093"/>
    <x v="104"/>
    <x v="17"/>
    <s v="IP"/>
    <s v="Support QATAR"/>
    <m/>
    <s v="ACS"/>
    <n v="2"/>
    <m/>
    <s v="X"/>
    <x v="1"/>
    <s v="NET"/>
    <s v="DECI_STD"/>
    <m/>
    <n v="13092"/>
    <s v="SUPP"/>
    <d v="1899-12-30T15:30:00"/>
    <d v="1899-12-30T16:30:00"/>
    <d v="1899-12-30T01:00:00"/>
    <d v="1899-12-30T15:30:00"/>
    <d v="1899-12-30T16:20:00"/>
    <d v="1899-12-30T00:50:00"/>
    <s v="SDC"/>
    <s v="N/A"/>
  </r>
  <r>
    <n v="13094"/>
    <x v="54"/>
    <x v="17"/>
    <s v="IP"/>
    <s v="Support IFTS"/>
    <m/>
    <s v="ACS"/>
    <n v="2"/>
    <m/>
    <s v="X"/>
    <x v="1"/>
    <s v="NET"/>
    <s v="DECI_STD"/>
    <m/>
    <n v="13093"/>
    <s v="SUPP"/>
    <d v="1899-12-30T06:00:00"/>
    <d v="1899-12-30T07:00:00"/>
    <d v="1899-12-30T01:00:00"/>
    <d v="1899-12-30T06:00:00"/>
    <d v="1899-12-30T07:00:00"/>
    <d v="1899-12-30T01:00:00"/>
    <s v="SDC"/>
    <s v="N/A"/>
  </r>
  <r>
    <n v="13095"/>
    <x v="54"/>
    <x v="17"/>
    <s v="IP"/>
    <s v="Support IFTS"/>
    <m/>
    <s v="ACS"/>
    <n v="17"/>
    <m/>
    <s v="X"/>
    <x v="1"/>
    <s v="NET"/>
    <s v="DECI_STD_NVG"/>
    <m/>
    <n v="13094"/>
    <s v="SUPP"/>
    <d v="1899-12-30T07:30:00"/>
    <d v="1899-12-30T08:30:00"/>
    <d v="1899-12-30T01:00:00"/>
    <d v="1899-12-30T07:30:00"/>
    <d v="1899-12-30T08:30:00"/>
    <d v="1899-12-30T01:00:00"/>
    <s v="SDC"/>
    <s v="N/A"/>
  </r>
  <r>
    <n v="13096"/>
    <x v="54"/>
    <x v="17"/>
    <s v="IP"/>
    <s v="Support IFTS"/>
    <m/>
    <s v="ACS"/>
    <n v="1"/>
    <m/>
    <s v="X"/>
    <x v="4"/>
    <s v="NET"/>
    <s v="DECI_STD"/>
    <m/>
    <n v="13095"/>
    <s v="SUPP"/>
    <d v="1899-12-30T09:00:00"/>
    <d v="1899-12-30T10:00:00"/>
    <d v="1899-12-30T01:00:00"/>
    <d v="1899-12-30T09:00:00"/>
    <d v="1899-12-30T10:00:00"/>
    <d v="1899-12-30T01:00:00"/>
    <s v="SDC"/>
    <s v="N/A"/>
  </r>
  <r>
    <n v="13097"/>
    <x v="54"/>
    <x v="17"/>
    <s v="IP"/>
    <s v="Support IFTS"/>
    <m/>
    <s v="ACS"/>
    <n v="10"/>
    <m/>
    <s v="X"/>
    <x v="1"/>
    <s v="NET"/>
    <s v="DECI_STD"/>
    <m/>
    <n v="13096"/>
    <s v="SUPP"/>
    <d v="1899-12-30T09:00:00"/>
    <d v="1899-12-30T10:00:00"/>
    <d v="1899-12-30T01:00:00"/>
    <d v="1899-12-30T09:00:00"/>
    <d v="1899-12-30T10:00:00"/>
    <d v="1899-12-30T01:00:00"/>
    <s v="SDC"/>
    <s v="N/A"/>
  </r>
  <r>
    <n v="13098"/>
    <x v="54"/>
    <x v="17"/>
    <s v="IP"/>
    <s v="Support IFTS"/>
    <m/>
    <s v="ACS"/>
    <n v="20"/>
    <m/>
    <s v="X"/>
    <x v="4"/>
    <s v="NET"/>
    <s v="DECI_STD"/>
    <m/>
    <n v="13097"/>
    <s v="SUPP"/>
    <d v="1899-12-30T10:30:00"/>
    <d v="1899-12-30T11:30:00"/>
    <d v="1899-12-30T01:00:00"/>
    <d v="1899-12-30T10:30:00"/>
    <d v="1899-12-30T11:30:00"/>
    <d v="1899-12-30T01:00:00"/>
    <s v="SDC"/>
    <s v="N/A"/>
  </r>
  <r>
    <n v="13099"/>
    <x v="54"/>
    <x v="17"/>
    <s v="IP"/>
    <s v="Support IFTS"/>
    <m/>
    <s v="ACS"/>
    <n v="3"/>
    <m/>
    <s v="X"/>
    <x v="6"/>
    <s v="NET"/>
    <s v="LOW LEVEL"/>
    <m/>
    <n v="13098"/>
    <s v="SUPP"/>
    <d v="1899-12-30T10:30:00"/>
    <d v="1899-12-30T11:30:00"/>
    <d v="1899-12-30T01:00:00"/>
    <d v="1899-12-30T10:30:00"/>
    <d v="1899-12-30T11:30:00"/>
    <d v="1899-12-30T01:00:00"/>
    <s v="SDC"/>
    <s v="N/A"/>
  </r>
  <r>
    <n v="13100"/>
    <x v="54"/>
    <x v="17"/>
    <s v="IP"/>
    <s v="Support IFTS"/>
    <m/>
    <s v="ACS"/>
    <n v="5"/>
    <m/>
    <s v="X"/>
    <x v="4"/>
    <s v="NET"/>
    <s v="DECI_STD"/>
    <m/>
    <n v="13099"/>
    <s v="SUPP"/>
    <d v="1899-12-30T12:00:00"/>
    <d v="1899-12-30T13:00:00"/>
    <d v="1899-12-30T01:00:00"/>
    <d v="1899-12-30T12:00:00"/>
    <d v="1899-12-30T13:00:00"/>
    <d v="1899-12-30T01:00:00"/>
    <s v="SDC"/>
    <s v="N/A"/>
  </r>
  <r>
    <n v="13101"/>
    <x v="54"/>
    <x v="17"/>
    <s v="IP"/>
    <s v="Support IFTS"/>
    <m/>
    <s v="ACS"/>
    <n v="17"/>
    <m/>
    <s v="X"/>
    <x v="4"/>
    <s v="NET"/>
    <s v="DECI_STD"/>
    <m/>
    <n v="13100"/>
    <s v="SUPP"/>
    <d v="1899-12-30T13:30:00"/>
    <d v="1899-12-30T14:30:00"/>
    <d v="1899-12-30T01:00:00"/>
    <d v="1899-12-30T13:30:00"/>
    <d v="1899-12-30T14:30:00"/>
    <d v="1899-12-30T01:00:00"/>
    <s v="SDC"/>
    <s v="N/A"/>
  </r>
  <r>
    <n v="13102"/>
    <x v="54"/>
    <x v="17"/>
    <s v="IP"/>
    <s v="Support IFTS"/>
    <m/>
    <s v="ACS"/>
    <n v="32"/>
    <m/>
    <s v="X"/>
    <x v="1"/>
    <s v="NET"/>
    <s v="DECI_STD"/>
    <m/>
    <n v="13101"/>
    <s v="SUPP"/>
    <d v="1899-12-30T13:30:00"/>
    <d v="1899-12-30T14:30:00"/>
    <d v="1899-12-30T01:00:00"/>
    <d v="1899-12-30T13:30:00"/>
    <d v="1899-12-30T14:30:00"/>
    <d v="1899-12-30T01:00:00"/>
    <s v="SDC"/>
    <s v="N/A"/>
  </r>
  <r>
    <n v="13103"/>
    <x v="55"/>
    <x v="18"/>
    <s v="IP"/>
    <s v="Support IFTS"/>
    <m/>
    <s v="ACS"/>
    <n v="14"/>
    <m/>
    <s v="X"/>
    <x v="4"/>
    <s v="NET"/>
    <s v="DECI_STD"/>
    <m/>
    <n v="13102"/>
    <s v="SUPP"/>
    <d v="1899-12-30T08:00:00"/>
    <d v="1899-12-30T09:00:00"/>
    <d v="1899-12-30T01:00:00"/>
    <d v="1899-12-30T08:00:00"/>
    <d v="1899-12-30T09:00:00"/>
    <d v="1899-12-30T01:00:00"/>
    <s v="SDC"/>
    <s v="N/A"/>
  </r>
  <r>
    <n v="13104"/>
    <x v="55"/>
    <x v="18"/>
    <s v="IP"/>
    <s v="Support IFTS"/>
    <m/>
    <s v="IFTS"/>
    <n v="23"/>
    <m/>
    <s v="X"/>
    <x v="1"/>
    <s v="NET"/>
    <s v="DECI_STD"/>
    <m/>
    <n v="13103"/>
    <s v="SUPP"/>
    <d v="1899-12-30T11:00:00"/>
    <d v="1899-12-30T12:00:00"/>
    <d v="1899-12-30T01:00:00"/>
    <d v="1899-12-30T11:00:00"/>
    <d v="1899-12-30T11:50:00"/>
    <d v="1899-12-30T00:50:00"/>
    <s v="SDC"/>
    <s v="N/A"/>
  </r>
  <r>
    <n v="13105"/>
    <x v="55"/>
    <x v="18"/>
    <s v="IP"/>
    <s v="Support IFTS"/>
    <m/>
    <s v="ACS"/>
    <n v="32"/>
    <m/>
    <s v="X"/>
    <x v="1"/>
    <s v="NET"/>
    <s v="DECI_STD"/>
    <m/>
    <n v="13104"/>
    <s v="SUPP"/>
    <d v="1899-12-30T12:30:00"/>
    <d v="1899-12-30T13:30:00"/>
    <d v="1899-12-30T01:00:00"/>
    <d v="1899-12-30T12:30:00"/>
    <d v="1899-12-30T13:30:00"/>
    <d v="1899-12-30T01:00:00"/>
    <s v="SDC"/>
    <s v="N/A"/>
  </r>
  <r>
    <n v="13106"/>
    <x v="55"/>
    <x v="18"/>
    <s v="IP"/>
    <s v="Support IFTS"/>
    <m/>
    <s v="IFTS"/>
    <n v="3"/>
    <m/>
    <s v="X"/>
    <x v="4"/>
    <s v="NET"/>
    <s v="DECI_STD"/>
    <m/>
    <n v="13105"/>
    <s v="SUPP"/>
    <d v="1899-12-30T14:00:00"/>
    <d v="1899-12-30T15:00:00"/>
    <d v="1899-12-30T01:00:00"/>
    <d v="1899-12-30T14:00:00"/>
    <d v="1899-12-30T14:50:00"/>
    <d v="1899-12-30T00:50:00"/>
    <s v="SDC"/>
    <s v="N/A"/>
  </r>
  <r>
    <n v="13107"/>
    <x v="55"/>
    <x v="18"/>
    <s v="IP"/>
    <s v="Support AMI"/>
    <m/>
    <s v="ACS"/>
    <n v="32"/>
    <m/>
    <s v="X"/>
    <x v="4"/>
    <s v="NET"/>
    <s v="DECI_STD"/>
    <m/>
    <n v="13106"/>
    <s v="SUPP"/>
    <d v="1899-12-30T15:30:00"/>
    <d v="1899-12-30T16:00:00"/>
    <d v="1899-12-30T00:30:00"/>
    <d v="1899-12-30T15:30:00"/>
    <d v="1899-12-30T16:00:00"/>
    <d v="1899-12-30T00:30:00"/>
    <s v="SDC"/>
    <s v="N/A"/>
  </r>
  <r>
    <n v="13108"/>
    <x v="55"/>
    <x v="18"/>
    <s v="IP"/>
    <s v="Support AMI"/>
    <m/>
    <s v="ACS"/>
    <n v="12"/>
    <m/>
    <s v="X"/>
    <x v="4"/>
    <s v="NET"/>
    <s v="DECI_STD"/>
    <m/>
    <n v="13107"/>
    <s v="SUPP"/>
    <d v="1899-12-30T16:05:00"/>
    <d v="1899-12-30T16:35:00"/>
    <d v="1899-12-30T00:30:00"/>
    <d v="1899-12-30T16:05:00"/>
    <d v="1899-12-30T16:35:00"/>
    <d v="1899-12-30T00:30:00"/>
    <s v="SDC"/>
    <s v="N/A"/>
  </r>
  <r>
    <n v="13109"/>
    <x v="55"/>
    <x v="18"/>
    <s v="IP"/>
    <s v="Support AMI"/>
    <m/>
    <s v="ACS"/>
    <n v="10"/>
    <m/>
    <s v="X"/>
    <x v="1"/>
    <s v="NET"/>
    <s v="BTAG"/>
    <m/>
    <n v="13108"/>
    <s v="SUPP"/>
    <d v="1899-12-30T15:30:00"/>
    <d v="1899-12-30T16:30:00"/>
    <d v="1899-12-30T01:00:00"/>
    <d v="1899-12-30T15:20:00"/>
    <d v="1899-12-30T16:20:00"/>
    <d v="1899-12-30T01:00:00"/>
    <s v="DCO"/>
    <s v="N/A"/>
  </r>
  <r>
    <n v="13110"/>
    <x v="56"/>
    <x v="18"/>
    <s v="IP"/>
    <s v="Support AMI"/>
    <m/>
    <s v="IFTS"/>
    <n v="22"/>
    <m/>
    <s v="X"/>
    <x v="4"/>
    <s v="NET"/>
    <s v="RANGE"/>
    <m/>
    <n v="13109"/>
    <s v="SUPP"/>
    <d v="1899-12-30T09:30:00"/>
    <d v="1899-12-30T10:30:00"/>
    <d v="1899-12-30T01:00:00"/>
    <s v="09:30"/>
    <s v="10:30"/>
    <d v="1899-12-30T01:00:00"/>
    <s v="SDC"/>
    <s v="N/A"/>
  </r>
  <r>
    <n v="13111"/>
    <x v="56"/>
    <x v="18"/>
    <s v="IP"/>
    <s v="Support IFTS"/>
    <m/>
    <s v="ACS"/>
    <n v="9"/>
    <m/>
    <s v="X"/>
    <x v="4"/>
    <s v="NET"/>
    <s v="RNG_STD"/>
    <m/>
    <n v="13110"/>
    <s v="SUPP"/>
    <d v="1899-12-30T11:00:00"/>
    <d v="1899-12-30T12:00:00"/>
    <d v="1899-12-30T01:00:00"/>
    <s v="11:00"/>
    <s v="12:00"/>
    <d v="1899-12-30T01:00:00"/>
    <s v="SDC"/>
    <s v="N/A"/>
  </r>
  <r>
    <n v="13112"/>
    <x v="56"/>
    <x v="18"/>
    <s v="IP"/>
    <s v="Support IFTS"/>
    <m/>
    <s v="ACS"/>
    <n v="32"/>
    <m/>
    <s v="X"/>
    <x v="1"/>
    <s v="NET"/>
    <s v="RNG_STD"/>
    <m/>
    <n v="13111"/>
    <s v="SUPP"/>
    <d v="1899-12-30T11:00:00"/>
    <d v="1899-12-30T12:00:00"/>
    <d v="1899-12-30T01:00:00"/>
    <d v="1899-12-30T11:00:00"/>
    <d v="1899-12-30T12:00:00"/>
    <d v="1899-12-30T01:00:00"/>
    <s v="SDC"/>
    <s v="N/A"/>
  </r>
  <r>
    <n v="13113"/>
    <x v="56"/>
    <x v="18"/>
    <s v="IP"/>
    <s v="Support IFTS"/>
    <m/>
    <s v="ACS"/>
    <n v="12"/>
    <m/>
    <s v="X"/>
    <x v="4"/>
    <s v="NET"/>
    <s v="RNG_STD"/>
    <m/>
    <n v="13112"/>
    <s v="SUPP"/>
    <d v="1899-12-30T12:30:00"/>
    <d v="1899-12-30T13:30:00"/>
    <d v="1899-12-30T01:00:00"/>
    <d v="1899-12-30T12:40:00"/>
    <d v="1899-12-30T13:30:00"/>
    <d v="1899-12-30T00:50:00"/>
    <s v="SDC"/>
    <s v="N/A"/>
  </r>
  <r>
    <n v="13114"/>
    <x v="56"/>
    <x v="18"/>
    <s v="IP"/>
    <s v="Support IFTS"/>
    <m/>
    <s v="ACS"/>
    <n v="13"/>
    <m/>
    <s v="X"/>
    <x v="1"/>
    <s v="NET"/>
    <s v="DECI_STD_NVG"/>
    <m/>
    <n v="13113"/>
    <s v="SUPP"/>
    <d v="1899-12-30T12:30:00"/>
    <d v="1899-12-30T13:30:00"/>
    <d v="1899-12-30T01:00:00"/>
    <d v="1899-12-30T12:30:00"/>
    <d v="1899-12-30T13:30:00"/>
    <d v="1899-12-30T01:00:00"/>
    <s v="SDC"/>
    <s v="N/A"/>
  </r>
  <r>
    <n v="13115"/>
    <x v="56"/>
    <x v="18"/>
    <s v="IP"/>
    <s v="Support IFTS"/>
    <m/>
    <s v="ACS"/>
    <n v="14"/>
    <m/>
    <s v="X"/>
    <x v="4"/>
    <s v="NET"/>
    <s v="DECI_STD"/>
    <m/>
    <n v="13114"/>
    <s v="SUPP"/>
    <d v="1899-12-30T14:00:00"/>
    <d v="1899-12-30T15:00:00"/>
    <d v="1899-12-30T01:00:00"/>
    <d v="1899-12-30T14:00:00"/>
    <d v="1899-12-30T15:00:00"/>
    <d v="1899-12-30T01:00:00"/>
    <s v="SDC"/>
    <s v="N/A"/>
  </r>
  <r>
    <n v="13116"/>
    <x v="56"/>
    <x v="18"/>
    <s v="IP"/>
    <s v="Support AMI"/>
    <m/>
    <s v="ACS"/>
    <n v="13"/>
    <m/>
    <s v="X"/>
    <x v="4"/>
    <s v="NET"/>
    <s v="DECI_STD"/>
    <m/>
    <n v="13115"/>
    <s v="SUPP"/>
    <d v="1899-12-30T15:30:00"/>
    <d v="1899-12-30T16:00:00"/>
    <d v="1899-12-30T00:30:00"/>
    <d v="1899-12-30T15:30:00"/>
    <d v="1899-12-30T16:00:00"/>
    <d v="1899-12-30T00:30:00"/>
    <s v="SDC"/>
    <s v="N/A"/>
  </r>
  <r>
    <n v="13117"/>
    <x v="56"/>
    <x v="18"/>
    <s v="IP"/>
    <s v="Support AMI"/>
    <m/>
    <s v="ACS"/>
    <n v="12"/>
    <m/>
    <s v="X"/>
    <x v="4"/>
    <s v="NET"/>
    <s v="DECI_STD"/>
    <m/>
    <n v="13116"/>
    <s v="SUPP"/>
    <d v="1899-12-30T16:05:00"/>
    <d v="1899-12-30T16:35:00"/>
    <d v="1899-12-30T00:30:00"/>
    <d v="1899-12-30T16:05:00"/>
    <d v="1899-12-30T16:35:00"/>
    <d v="1899-12-30T00:30:00"/>
    <s v="SDC"/>
    <s v="N/A"/>
  </r>
  <r>
    <n v="13118"/>
    <x v="56"/>
    <x v="18"/>
    <s v="IP"/>
    <s v="Support IFTS"/>
    <m/>
    <s v="IFTS"/>
    <n v="22"/>
    <m/>
    <s v="X"/>
    <x v="1"/>
    <s v="NET"/>
    <s v="RNG_STD"/>
    <m/>
    <n v="13117"/>
    <s v="SUPP"/>
    <d v="1899-12-30T15:30:00"/>
    <d v="1899-12-30T16:30:00"/>
    <d v="1899-12-30T01:00:00"/>
    <d v="1899-12-30T15:30:00"/>
    <d v="1899-12-30T16:30:00"/>
    <d v="1899-12-30T01:00:00"/>
    <s v="SDC"/>
    <s v="N/A"/>
  </r>
  <r>
    <n v="13119"/>
    <x v="105"/>
    <x v="18"/>
    <s v="IP"/>
    <s v="Support IFTS"/>
    <m/>
    <s v="IFTS"/>
    <n v="3"/>
    <m/>
    <s v="X"/>
    <x v="1"/>
    <s v="NET"/>
    <s v="RNG_STD"/>
    <m/>
    <n v="13118"/>
    <s v="SUPP"/>
    <d v="1899-12-30T08:00:00"/>
    <d v="1899-12-30T09:00:00"/>
    <d v="1899-12-30T01:00:00"/>
    <d v="1899-12-30T08:00:00"/>
    <d v="1899-12-30T09:00:00"/>
    <d v="1899-12-30T01:00:00"/>
    <s v="SDC"/>
    <s v="N/A"/>
  </r>
  <r>
    <n v="13120"/>
    <x v="105"/>
    <x v="18"/>
    <s v="IP"/>
    <s v="Support QATAR"/>
    <m/>
    <s v="IFTS"/>
    <n v="23"/>
    <m/>
    <s v="X"/>
    <x v="4"/>
    <s v="NET"/>
    <s v="RNG_STD"/>
    <m/>
    <n v="13119"/>
    <s v="SUPP"/>
    <d v="1899-12-30T09:30:00"/>
    <d v="1899-12-30T10:30:00"/>
    <d v="1899-12-30T01:00:00"/>
    <s v="09:30"/>
    <s v="10:30"/>
    <d v="1899-12-30T01:00:00"/>
    <s v="SDC"/>
    <s v="N/A"/>
  </r>
  <r>
    <n v="13121"/>
    <x v="105"/>
    <x v="18"/>
    <s v="IP"/>
    <s v="Support IFTS"/>
    <m/>
    <s v="ACS"/>
    <n v="13"/>
    <m/>
    <s v="X"/>
    <x v="1"/>
    <s v="NET"/>
    <s v="RNG_STD"/>
    <m/>
    <n v="13120"/>
    <s v="SUPP"/>
    <d v="1899-12-30T09:30:00"/>
    <d v="1899-12-30T10:30:00"/>
    <d v="1899-12-30T01:00:00"/>
    <d v="1899-12-30T09:30:00"/>
    <d v="1899-12-30T10:35:00"/>
    <d v="1899-12-30T01:05:00"/>
    <s v="SDC"/>
    <s v="N/A"/>
  </r>
  <r>
    <n v="13122"/>
    <x v="105"/>
    <x v="18"/>
    <s v="IP"/>
    <s v="Support IFTS"/>
    <m/>
    <s v="ACS"/>
    <n v="25"/>
    <m/>
    <s v="X"/>
    <x v="4"/>
    <s v="NET"/>
    <s v="RNG_STD"/>
    <m/>
    <n v="13121"/>
    <s v="SUPP"/>
    <d v="1899-12-30T11:00:00"/>
    <d v="1899-12-30T12:00:00"/>
    <d v="1899-12-30T01:00:00"/>
    <d v="1899-12-30T11:00:00"/>
    <d v="1899-12-30T12:00:00"/>
    <d v="1899-12-30T01:00:00"/>
    <s v="SDC"/>
    <s v="N/A"/>
  </r>
  <r>
    <n v="13123"/>
    <x v="105"/>
    <x v="18"/>
    <s v="IP"/>
    <s v="Support IFTS"/>
    <m/>
    <s v="ACS"/>
    <n v="23"/>
    <m/>
    <s v="X"/>
    <x v="1"/>
    <s v="NET"/>
    <s v="RNG_STD"/>
    <m/>
    <n v="13122"/>
    <s v="SUPP"/>
    <d v="1899-12-30T11:00:00"/>
    <d v="1899-12-30T12:00:00"/>
    <d v="1899-12-30T01:00:00"/>
    <d v="1899-12-30T11:00:00"/>
    <d v="1899-12-30T12:00:00"/>
    <d v="1899-12-30T01:00:00"/>
    <s v="DCO"/>
    <s v="N/A"/>
  </r>
  <r>
    <n v="13124"/>
    <x v="105"/>
    <x v="18"/>
    <s v="IP"/>
    <s v="Support IFTS"/>
    <m/>
    <s v="ACS"/>
    <n v="13"/>
    <m/>
    <s v="X"/>
    <x v="4"/>
    <s v="NET"/>
    <s v="RNG_STD"/>
    <m/>
    <n v="13123"/>
    <s v="SUPP"/>
    <d v="1899-12-30T12:30:00"/>
    <d v="1899-12-30T13:30:00"/>
    <d v="1899-12-30T01:00:00"/>
    <d v="1899-12-30T12:30:00"/>
    <d v="1899-12-30T13:30:00"/>
    <d v="1899-12-30T01:00:00"/>
    <s v="SDC"/>
    <s v="N/A"/>
  </r>
  <r>
    <n v="13125"/>
    <x v="105"/>
    <x v="18"/>
    <s v="IP"/>
    <s v="Support IFTS"/>
    <m/>
    <s v="ACS"/>
    <n v="12"/>
    <m/>
    <s v="X"/>
    <x v="1"/>
    <s v="NET"/>
    <s v="RNG_STD"/>
    <m/>
    <n v="13124"/>
    <s v="SUPP"/>
    <d v="1899-12-30T12:30:00"/>
    <d v="1899-12-30T13:30:00"/>
    <d v="1899-12-30T01:00:00"/>
    <d v="1899-12-30T12:30:00"/>
    <d v="1899-12-30T13:30:00"/>
    <d v="1899-12-30T01:00:00"/>
    <s v="DCO"/>
    <s v="N/A"/>
  </r>
  <r>
    <n v="13126"/>
    <x v="105"/>
    <x v="18"/>
    <s v="IP"/>
    <s v="Support QATAR"/>
    <m/>
    <s v="ACS"/>
    <n v="16"/>
    <m/>
    <s v="X"/>
    <x v="1"/>
    <s v="NET"/>
    <s v="RNG_STD"/>
    <m/>
    <n v="13125"/>
    <s v="SUPP"/>
    <d v="1899-12-30T14:00:00"/>
    <d v="1899-12-30T15:00:00"/>
    <d v="1899-12-30T01:00:00"/>
    <d v="1899-12-30T14:00:00"/>
    <d v="1899-12-30T14:40:00"/>
    <d v="1899-12-30T00:40:00"/>
    <s v="SDC"/>
    <s v="N/A"/>
  </r>
  <r>
    <n v="13127"/>
    <x v="105"/>
    <x v="18"/>
    <s v="IP"/>
    <s v="Support IFTS"/>
    <m/>
    <s v="ACS"/>
    <n v="3"/>
    <m/>
    <s v="X"/>
    <x v="4"/>
    <s v="NET"/>
    <s v="RNG_STD"/>
    <m/>
    <n v="13126"/>
    <s v="SUPP"/>
    <d v="1899-12-30T15:30:00"/>
    <d v="1899-12-30T16:30:00"/>
    <d v="1899-12-30T01:00:00"/>
    <d v="1899-12-30T15:30:00"/>
    <d v="1899-12-30T16:30:00"/>
    <d v="1899-12-30T01:00:00"/>
    <s v="SDC"/>
    <s v="N/A"/>
  </r>
  <r>
    <n v="13128"/>
    <x v="105"/>
    <x v="18"/>
    <s v="IP"/>
    <s v="Support IFTS"/>
    <m/>
    <s v="ACS"/>
    <n v="5"/>
    <m/>
    <s v="X"/>
    <x v="1"/>
    <s v="NET"/>
    <s v="RNG_STD"/>
    <m/>
    <n v="13127"/>
    <s v="SUPP"/>
    <d v="1899-12-30T15:30:00"/>
    <d v="1899-12-30T16:30:00"/>
    <d v="1899-12-30T01:00:00"/>
    <d v="1899-12-30T15:30:00"/>
    <d v="1899-12-30T16:30:00"/>
    <d v="1899-12-30T01:00:00"/>
    <s v="SDC"/>
    <s v="N/A"/>
  </r>
  <r>
    <n v="13129"/>
    <x v="57"/>
    <x v="18"/>
    <s v="IP"/>
    <s v="Support IFTS"/>
    <m/>
    <s v="IFTS"/>
    <n v="9"/>
    <m/>
    <s v="X"/>
    <x v="4"/>
    <s v="NET"/>
    <s v="RNG_STD"/>
    <m/>
    <n v="13128"/>
    <s v="SUPP"/>
    <d v="1899-12-30T08:00:00"/>
    <d v="1899-12-30T09:00:00"/>
    <d v="1899-12-30T01:00:00"/>
    <d v="1899-12-30T08:00:00"/>
    <d v="1899-12-30T09:00:00"/>
    <d v="1899-12-30T01:00:00"/>
    <s v="SDC"/>
    <s v="N/A"/>
  </r>
  <r>
    <n v="13130"/>
    <x v="57"/>
    <x v="18"/>
    <s v="IP"/>
    <s v="Support QATAR"/>
    <m/>
    <s v="ACS"/>
    <n v="1"/>
    <m/>
    <s v="X"/>
    <x v="4"/>
    <s v="NET"/>
    <s v="RNG_STD"/>
    <m/>
    <n v="13129"/>
    <s v="SUPP"/>
    <d v="1899-12-30T09:30:00"/>
    <d v="1899-12-30T10:30:00"/>
    <d v="1899-12-30T01:00:00"/>
    <s v="09:30"/>
    <s v="10:30"/>
    <d v="1899-12-30T01:00:00"/>
    <s v="SDC"/>
    <s v="N/A"/>
  </r>
  <r>
    <n v="13131"/>
    <x v="57"/>
    <x v="18"/>
    <s v="IP"/>
    <s v="Support IFTS"/>
    <m/>
    <s v="ACS"/>
    <n v="2"/>
    <m/>
    <s v="X"/>
    <x v="1"/>
    <s v="NET"/>
    <s v="RNG_STD"/>
    <m/>
    <n v="13130"/>
    <s v="SUPP"/>
    <d v="1899-12-30T09:30:00"/>
    <d v="1899-12-30T10:30:00"/>
    <d v="1899-12-30T01:00:00"/>
    <d v="1899-12-30T09:30:00"/>
    <d v="1899-12-30T10:20:00"/>
    <d v="1899-12-30T00:50:00"/>
    <s v="SDC"/>
    <s v="N/A"/>
  </r>
  <r>
    <n v="13132"/>
    <x v="57"/>
    <x v="18"/>
    <s v="IP"/>
    <s v="Support IFTS"/>
    <m/>
    <s v="ACS"/>
    <n v="17"/>
    <m/>
    <s v="X"/>
    <x v="4"/>
    <s v="NET"/>
    <s v="RNG_STD"/>
    <m/>
    <n v="13131"/>
    <s v="SUPP"/>
    <d v="1899-12-30T11:00:00"/>
    <d v="1899-12-30T12:00:00"/>
    <d v="1899-12-30T01:00:00"/>
    <d v="1899-12-30T11:00:00"/>
    <d v="1899-12-30T12:00:00"/>
    <d v="1899-12-30T01:00:00"/>
    <s v="SDC"/>
    <s v="N/A"/>
  </r>
  <r>
    <n v="13133"/>
    <x v="57"/>
    <x v="18"/>
    <s v="IP"/>
    <s v="Support IFTS"/>
    <m/>
    <s v="ACS"/>
    <n v="32"/>
    <m/>
    <s v="X"/>
    <x v="1"/>
    <s v="NET"/>
    <s v="RNG_STD"/>
    <m/>
    <n v="13132"/>
    <s v="SUPP"/>
    <d v="1899-12-30T11:00:00"/>
    <d v="1899-12-30T12:00:00"/>
    <d v="1899-12-30T01:00:00"/>
    <d v="1899-12-30T11:00:00"/>
    <d v="1899-12-30T12:00:00"/>
    <d v="1899-12-30T01:00:00"/>
    <s v="SDC"/>
    <s v="N/A"/>
  </r>
  <r>
    <n v="13134"/>
    <x v="57"/>
    <x v="18"/>
    <s v="IP"/>
    <s v="Support IFTS"/>
    <m/>
    <s v="ACS"/>
    <n v="25"/>
    <m/>
    <s v="X"/>
    <x v="2"/>
    <s v="NET"/>
    <s v="LOW LEVEL"/>
    <m/>
    <n v="13135"/>
    <s v="SUPP"/>
    <d v="1899-12-30T11:00:00"/>
    <d v="1899-12-30T12:00:00"/>
    <d v="1899-12-30T01:00:00"/>
    <d v="1899-12-30T11:00:00"/>
    <d v="1899-12-30T12:00:00"/>
    <d v="1899-12-30T01:00:00"/>
    <s v="SDC"/>
    <s v="N/A"/>
  </r>
  <r>
    <n v="13135"/>
    <x v="57"/>
    <x v="18"/>
    <s v="IP"/>
    <s v="Support IFTS"/>
    <m/>
    <s v="IFTS"/>
    <n v="22"/>
    <m/>
    <s v="X"/>
    <x v="1"/>
    <s v="NET"/>
    <s v="DECI_STD"/>
    <m/>
    <n v="13134"/>
    <s v="SUPP"/>
    <d v="1899-12-30T12:30:00"/>
    <d v="1899-12-30T13:30:00"/>
    <d v="1899-12-30T01:00:00"/>
    <d v="1899-12-30T12:30:00"/>
    <d v="1899-12-30T13:30:00"/>
    <d v="1899-12-30T01:00:00"/>
    <s v="SDC"/>
    <s v="N/A"/>
  </r>
  <r>
    <n v="13136"/>
    <x v="57"/>
    <x v="18"/>
    <s v="IP"/>
    <s v="Support IFTS"/>
    <m/>
    <s v="ACS"/>
    <n v="9"/>
    <m/>
    <s v="X"/>
    <x v="1"/>
    <s v="NET"/>
    <s v="RNG_STD"/>
    <m/>
    <n v="13135"/>
    <s v="SUPP"/>
    <d v="1899-12-30T14:00:00"/>
    <d v="1899-12-30T15:00:00"/>
    <d v="1899-12-30T01:00:00"/>
    <d v="1899-12-30T14:00:00"/>
    <d v="1899-12-30T14:45:00"/>
    <d v="1899-12-30T00:45:00"/>
    <s v="SDC"/>
    <s v="N/A"/>
  </r>
  <r>
    <n v="13137"/>
    <x v="57"/>
    <x v="18"/>
    <s v="IP"/>
    <s v="Support IFTS"/>
    <m/>
    <s v="ACS"/>
    <n v="13"/>
    <m/>
    <s v="X"/>
    <x v="1"/>
    <s v="NET"/>
    <s v="RNG_STD"/>
    <m/>
    <n v="13136"/>
    <s v="SUPP"/>
    <d v="1899-12-30T15:30:00"/>
    <d v="1899-12-30T16:30:00"/>
    <d v="1899-12-30T01:00:00"/>
    <d v="1899-12-30T15:25:00"/>
    <d v="1899-12-30T16:25:00"/>
    <d v="1899-12-30T01:00:00"/>
    <s v="SDC"/>
    <s v="N/A"/>
  </r>
  <r>
    <n v="13138"/>
    <x v="58"/>
    <x v="18"/>
    <s v="IP"/>
    <s v="Support IFTS"/>
    <m/>
    <s v="IFTS"/>
    <n v="10"/>
    <m/>
    <s v="X"/>
    <x v="4"/>
    <s v="NET"/>
    <s v="DECI_STD"/>
    <m/>
    <n v="13137"/>
    <s v="SUPP"/>
    <d v="1899-12-30T07:00:00"/>
    <d v="1899-12-30T08:00:00"/>
    <d v="1899-12-30T01:00:00"/>
    <d v="1899-12-30T07:00:00"/>
    <d v="1899-12-30T08:00:00"/>
    <d v="1899-12-30T01:00:00"/>
    <s v="SDC"/>
    <s v="N/A"/>
  </r>
  <r>
    <n v="13139"/>
    <x v="58"/>
    <x v="18"/>
    <s v="LIP 24-03 SWE"/>
    <s v="IFTS"/>
    <n v="48"/>
    <s v="ACS"/>
    <n v="14"/>
    <m/>
    <s v="X"/>
    <x v="1"/>
    <s v="NET"/>
    <s v="RANGE"/>
    <m/>
    <n v="13140"/>
    <s v="SD RNG03"/>
    <s v="07:00"/>
    <s v="08:00"/>
    <d v="1899-12-30T01:00:00"/>
    <d v="1899-12-30T07:00:00"/>
    <d v="1899-12-30T07:40:00"/>
    <d v="1899-12-30T00:40:00"/>
    <s v="DNCO"/>
    <s v="CD3"/>
  </r>
  <r>
    <n v="13140"/>
    <x v="58"/>
    <x v="18"/>
    <s v="LIP 24-04 CAN"/>
    <s v="IFTS"/>
    <n v="50"/>
    <s v="ACS"/>
    <n v="1"/>
    <m/>
    <s v="X"/>
    <x v="6"/>
    <s v="NET"/>
    <s v="RANGE"/>
    <m/>
    <n v="13139"/>
    <s v="SD RNG03"/>
    <d v="1899-12-30T07:00:00"/>
    <d v="1899-12-30T08:00:00"/>
    <d v="1899-12-30T01:00:00"/>
    <d v="1899-12-30T07:00:00"/>
    <d v="1899-12-30T07:40:00"/>
    <d v="1899-12-30T00:40:00"/>
    <s v="DNCO"/>
    <s v="CD3"/>
  </r>
  <r>
    <n v="13141"/>
    <x v="58"/>
    <x v="18"/>
    <s v="IP"/>
    <s v="Support IFTS"/>
    <m/>
    <s v="IFTS"/>
    <n v="23"/>
    <m/>
    <s v="X"/>
    <x v="1"/>
    <s v="NET"/>
    <s v="RNG_STD"/>
    <m/>
    <n v="13140"/>
    <s v="SUPP"/>
    <d v="1899-12-30T08:30:00"/>
    <d v="1899-12-30T09:30:00"/>
    <d v="1899-12-30T01:00:00"/>
    <d v="1899-12-30T08:30:00"/>
    <d v="1899-12-30T09:30:00"/>
    <d v="1899-12-30T01:00:00"/>
    <s v="SDC"/>
    <s v="N/A"/>
  </r>
  <r>
    <n v="13142"/>
    <x v="58"/>
    <x v="18"/>
    <s v=" IFTS LIFT 24-03 QATAR"/>
    <s v="QATAR"/>
    <n v="56"/>
    <s v="ACS"/>
    <n v="13"/>
    <s v="X"/>
    <m/>
    <x v="3"/>
    <s v="STDA"/>
    <s v="DECI_STD"/>
    <m/>
    <m/>
    <s v="PT ERT03"/>
    <s v="08:30"/>
    <s v="09:30"/>
    <d v="1899-12-30T01:00:00"/>
    <m/>
    <m/>
    <s v=""/>
    <s v="RSLD"/>
    <s v="CD4"/>
  </r>
  <r>
    <n v="13143"/>
    <x v="58"/>
    <x v="18"/>
    <s v="IP"/>
    <s v="Support QATAR"/>
    <m/>
    <s v="IFTS"/>
    <n v="23"/>
    <m/>
    <s v="X"/>
    <x v="1"/>
    <s v="NET"/>
    <s v="RNG_STD"/>
    <m/>
    <n v="13142"/>
    <s v="SUPP"/>
    <d v="1899-12-30T10:00:00"/>
    <d v="1899-12-30T11:00:00"/>
    <d v="1899-12-30T01:00:00"/>
    <d v="1899-12-30T10:00:00"/>
    <d v="1899-12-30T10:50:00"/>
    <d v="1899-12-30T00:50:00"/>
    <s v="SDC"/>
    <s v="N/A"/>
  </r>
  <r>
    <n v="13144"/>
    <x v="58"/>
    <x v="18"/>
    <s v="IP"/>
    <s v="Support IFTS"/>
    <m/>
    <s v="IFTS"/>
    <n v="9"/>
    <m/>
    <s v="X"/>
    <x v="4"/>
    <s v="NET"/>
    <s v="RNG_STD"/>
    <m/>
    <n v="13143"/>
    <s v="SUPP"/>
    <d v="1899-12-30T10:00:00"/>
    <d v="1899-12-30T11:00:00"/>
    <d v="1899-12-30T01:00:00"/>
    <d v="1899-12-30T10:00:00"/>
    <d v="1899-12-30T11:00:00"/>
    <d v="1899-12-30T01:00:00"/>
    <s v="SDC"/>
    <s v="N/A"/>
  </r>
  <r>
    <n v="13145"/>
    <x v="58"/>
    <x v="18"/>
    <s v="IP"/>
    <s v="Support IFTS"/>
    <m/>
    <s v="IFTS"/>
    <n v="23"/>
    <m/>
    <s v="X"/>
    <x v="1"/>
    <s v="NET"/>
    <s v="RNG_STD"/>
    <m/>
    <n v="13144"/>
    <s v="SUPP"/>
    <d v="1899-12-30T11:30:00"/>
    <d v="1899-12-30T12:30:00"/>
    <d v="1899-12-30T01:00:00"/>
    <d v="1899-12-30T11:30:00"/>
    <d v="1899-12-30T12:30:00"/>
    <d v="1899-12-30T01:00:00"/>
    <s v="SDC"/>
    <s v="N/A"/>
  </r>
  <r>
    <n v="13146"/>
    <x v="59"/>
    <x v="19"/>
    <s v="IP"/>
    <s v="Support IFTS"/>
    <m/>
    <s v="ACS"/>
    <n v="12"/>
    <m/>
    <s v="X"/>
    <x v="4"/>
    <s v="NET"/>
    <s v="RNG_STD"/>
    <m/>
    <n v="13145"/>
    <s v="SUPP"/>
    <d v="1899-12-30T07:30:00"/>
    <d v="1899-12-30T08:30:00"/>
    <d v="1899-12-30T01:00:00"/>
    <d v="1899-12-30T07:30:00"/>
    <d v="1899-12-30T08:30:00"/>
    <d v="1899-12-30T01:00:00"/>
    <s v="SDC"/>
    <s v="N/A"/>
  </r>
  <r>
    <n v="13147"/>
    <x v="59"/>
    <x v="19"/>
    <s v="IP"/>
    <s v="Support QATAR"/>
    <m/>
    <s v="ACS"/>
    <n v="8"/>
    <m/>
    <s v="X"/>
    <x v="1"/>
    <s v="NET"/>
    <s v="RNG_STD"/>
    <m/>
    <n v="13146"/>
    <s v="SUPP"/>
    <d v="1899-12-30T07:30:00"/>
    <d v="1899-12-30T08:30:00"/>
    <d v="1899-12-30T01:00:00"/>
    <s v="07:30"/>
    <s v="08:30"/>
    <d v="1899-12-30T01:00:00"/>
    <s v="SDC"/>
    <s v="N/A"/>
  </r>
  <r>
    <n v="13148"/>
    <x v="59"/>
    <x v="19"/>
    <s v="IP"/>
    <s v="Support IFTS"/>
    <m/>
    <s v="ACS"/>
    <n v="32"/>
    <m/>
    <s v="X"/>
    <x v="4"/>
    <s v="NET"/>
    <s v="RNG_STD"/>
    <m/>
    <n v="13147"/>
    <s v="SUPP"/>
    <d v="1899-12-30T09:00:00"/>
    <d v="1899-12-30T10:00:00"/>
    <d v="1899-12-30T01:00:00"/>
    <d v="1899-12-30T09:00:00"/>
    <d v="1899-12-30T10:00:00"/>
    <d v="1899-12-30T01:00:00"/>
    <s v="SDC"/>
    <s v="N/A"/>
  </r>
  <r>
    <n v="13149"/>
    <x v="59"/>
    <x v="19"/>
    <s v="IP"/>
    <s v="Support QATAR"/>
    <m/>
    <s v="ACS"/>
    <n v="15"/>
    <m/>
    <s v="X"/>
    <x v="1"/>
    <s v="NET"/>
    <s v="RNG_STD"/>
    <m/>
    <n v="13148"/>
    <s v="SUPP"/>
    <d v="1899-12-30T09:00:00"/>
    <d v="1899-12-30T10:00:00"/>
    <d v="1899-12-30T01:00:00"/>
    <d v="1899-12-30T09:00:00"/>
    <d v="1899-12-30T09:50:00"/>
    <d v="1899-12-30T00:50:00"/>
    <s v="SDC"/>
    <s v="N/A"/>
  </r>
  <r>
    <n v="13150"/>
    <x v="59"/>
    <x v="19"/>
    <s v="IP"/>
    <s v="Support IFTS"/>
    <m/>
    <s v="ACS"/>
    <n v="9"/>
    <m/>
    <s v="X"/>
    <x v="4"/>
    <s v="NET"/>
    <s v="RNG_STD"/>
    <m/>
    <n v="13149"/>
    <s v="SUPP"/>
    <d v="1899-12-30T10:30:00"/>
    <d v="1899-12-30T11:30:00"/>
    <d v="1899-12-30T01:00:00"/>
    <d v="1899-12-30T10:30:00"/>
    <d v="1899-12-30T11:30:00"/>
    <d v="1899-12-30T01:00:00"/>
    <s v="SDC"/>
    <s v="N/A"/>
  </r>
  <r>
    <n v="13151"/>
    <x v="59"/>
    <x v="19"/>
    <s v="IP"/>
    <s v="Support QATAR"/>
    <m/>
    <s v="ACS"/>
    <n v="25"/>
    <m/>
    <s v="X"/>
    <x v="1"/>
    <s v="NET"/>
    <s v="RNG_STD"/>
    <m/>
    <n v="13150"/>
    <s v="SUPP"/>
    <d v="1899-12-30T10:30:00"/>
    <d v="1899-12-30T11:30:00"/>
    <d v="1899-12-30T01:00:00"/>
    <d v="1899-12-30T10:20:00"/>
    <d v="1899-12-30T11:05:00"/>
    <d v="1899-12-30T00:45:00"/>
    <s v="SDC"/>
    <s v="N/A"/>
  </r>
  <r>
    <n v="13152"/>
    <x v="59"/>
    <x v="19"/>
    <s v="IP"/>
    <s v="Support QATAR"/>
    <m/>
    <s v="ACS"/>
    <n v="7"/>
    <m/>
    <s v="X"/>
    <x v="1"/>
    <s v="NET"/>
    <s v="RNG_STD"/>
    <m/>
    <n v="13151"/>
    <s v="SUPP"/>
    <d v="1899-12-30T12:00:00"/>
    <d v="1899-12-30T13:00:00"/>
    <d v="1899-12-30T01:00:00"/>
    <d v="1899-12-30T12:00:00"/>
    <d v="1899-12-30T13:00:00"/>
    <d v="1899-12-30T01:00:00"/>
    <s v="SDC"/>
    <s v="N/A"/>
  </r>
  <r>
    <n v="13153"/>
    <x v="59"/>
    <x v="19"/>
    <s v="IP"/>
    <s v="Support QATAR"/>
    <m/>
    <s v="ACS"/>
    <n v="17"/>
    <m/>
    <s v="X"/>
    <x v="4"/>
    <s v="NET"/>
    <s v="RNG_STD"/>
    <m/>
    <n v="13152"/>
    <s v="SUPP"/>
    <d v="1899-12-30T13:30:00"/>
    <d v="1899-12-30T14:30:00"/>
    <d v="1899-12-30T01:00:00"/>
    <d v="1899-12-30T13:30:00"/>
    <d v="1899-12-30T14:30:00"/>
    <d v="1899-12-30T01:00:00"/>
    <s v="SDC"/>
    <s v="N/A"/>
  </r>
  <r>
    <n v="13154"/>
    <x v="59"/>
    <x v="19"/>
    <s v="IP"/>
    <s v="Support QATAR"/>
    <m/>
    <s v="IFTS"/>
    <n v="22"/>
    <m/>
    <s v="X"/>
    <x v="1"/>
    <s v="NET"/>
    <s v="RNG_STD"/>
    <m/>
    <n v="13153"/>
    <s v="SUPP"/>
    <d v="1899-12-30T13:30:00"/>
    <d v="1899-12-30T14:30:00"/>
    <d v="1899-12-30T01:00:00"/>
    <d v="1899-12-30T13:30:00"/>
    <d v="1899-12-30T14:30:00"/>
    <d v="1899-12-30T01:00:00"/>
    <s v="SDC"/>
    <s v="N/A"/>
  </r>
  <r>
    <n v="13155"/>
    <x v="60"/>
    <x v="19"/>
    <s v="IP"/>
    <s v="Support IFTS"/>
    <m/>
    <s v="ACS"/>
    <n v="20"/>
    <m/>
    <s v="X"/>
    <x v="1"/>
    <s v="NET"/>
    <s v="RNG_STD"/>
    <m/>
    <n v="13154"/>
    <s v="SUPP"/>
    <d v="1899-12-30T06:00:00"/>
    <d v="1899-12-30T07:00:00"/>
    <d v="1899-12-30T01:00:00"/>
    <d v="1899-12-30T06:00:00"/>
    <d v="1899-12-30T07:00:00"/>
    <d v="1899-12-30T01:00:00"/>
    <s v="SDC"/>
    <s v="N/A"/>
  </r>
  <r>
    <n v="13156"/>
    <x v="60"/>
    <x v="19"/>
    <s v="IP"/>
    <s v="Support IFTS"/>
    <m/>
    <s v="ACS"/>
    <n v="30"/>
    <m/>
    <s v="X"/>
    <x v="4"/>
    <s v="NET"/>
    <s v="RNG_STD"/>
    <m/>
    <n v="13155"/>
    <s v="SUPP"/>
    <d v="1899-12-30T07:30:00"/>
    <d v="1899-12-30T08:30:00"/>
    <d v="1899-12-30T01:00:00"/>
    <d v="1899-12-30T07:30:00"/>
    <d v="1899-12-30T08:20:00"/>
    <d v="1899-12-30T00:50:00"/>
    <s v="SDC"/>
    <s v="N/A"/>
  </r>
  <r>
    <n v="13157"/>
    <x v="60"/>
    <x v="19"/>
    <s v="IP"/>
    <s v="Support QATAR"/>
    <m/>
    <s v="ACS"/>
    <n v="13"/>
    <m/>
    <s v="X"/>
    <x v="4"/>
    <s v="NET"/>
    <s v="DECI_STD"/>
    <m/>
    <n v="13156"/>
    <s v="SUPP"/>
    <d v="1899-12-30T09:00:00"/>
    <d v="1899-12-30T10:00:00"/>
    <d v="1899-12-30T01:00:00"/>
    <d v="1899-12-30T09:00:00"/>
    <d v="1899-12-30T10:00:00"/>
    <d v="1899-12-30T01:00:00"/>
    <s v="SDC"/>
    <s v="N/A"/>
  </r>
  <r>
    <n v="13158"/>
    <x v="60"/>
    <x v="19"/>
    <s v="IP"/>
    <s v="Support QATAR"/>
    <m/>
    <s v="ACS"/>
    <n v="12"/>
    <m/>
    <s v="X"/>
    <x v="1"/>
    <s v="NET"/>
    <s v="RNG_STD"/>
    <m/>
    <n v="13157"/>
    <s v="SUPP"/>
    <d v="1899-12-30T09:00:00"/>
    <d v="1899-12-30T10:00:00"/>
    <d v="1899-12-30T01:00:00"/>
    <d v="1899-12-30T09:00:00"/>
    <d v="1899-12-30T10:00:00"/>
    <d v="1899-12-30T01:00:00"/>
    <s v="SDC"/>
    <s v="N/A"/>
  </r>
  <r>
    <n v="13159"/>
    <x v="60"/>
    <x v="19"/>
    <s v="IP"/>
    <s v="Support QATAR"/>
    <m/>
    <s v="ACS"/>
    <n v="9"/>
    <m/>
    <s v="X"/>
    <x v="4"/>
    <s v="NET"/>
    <s v="RNG_STD"/>
    <m/>
    <n v="13158"/>
    <s v="SUPP"/>
    <d v="1899-12-30T10:30:00"/>
    <d v="1899-12-30T11:30:00"/>
    <d v="1899-12-30T01:00:00"/>
    <d v="1899-12-30T10:30:00"/>
    <d v="1899-12-30T11:30:00"/>
    <d v="1899-12-30T01:00:00"/>
    <s v="SDC"/>
    <s v="N/A"/>
  </r>
  <r>
    <n v="13160"/>
    <x v="60"/>
    <x v="19"/>
    <s v="IP"/>
    <s v="Support QATAR"/>
    <m/>
    <s v="IFTS"/>
    <n v="22"/>
    <m/>
    <s v="X"/>
    <x v="1"/>
    <s v="NET"/>
    <s v="RNG_STD"/>
    <m/>
    <n v="13159"/>
    <s v="SUPP"/>
    <d v="1899-12-30T10:30:00"/>
    <d v="1899-12-30T11:30:00"/>
    <d v="1899-12-30T01:00:00"/>
    <d v="1899-12-30T10:30:00"/>
    <d v="1899-12-30T11:30:00"/>
    <d v="1899-12-30T01:00:00"/>
    <s v="SDC"/>
    <s v="N/A"/>
  </r>
  <r>
    <n v="13161"/>
    <x v="60"/>
    <x v="19"/>
    <s v="IP"/>
    <s v="Support QATAR"/>
    <m/>
    <s v="IFTS"/>
    <n v="23"/>
    <m/>
    <s v="X"/>
    <x v="4"/>
    <s v="NET"/>
    <s v="RNG_STD"/>
    <m/>
    <n v="13160"/>
    <s v="SUPP"/>
    <d v="1899-12-30T12:00:00"/>
    <d v="1899-12-30T13:00:00"/>
    <d v="1899-12-30T01:00:00"/>
    <d v="1899-12-30T12:00:00"/>
    <d v="1899-12-30T13:00:00"/>
    <d v="1899-12-30T01:00:00"/>
    <s v="SDC"/>
    <s v="N/A"/>
  </r>
  <r>
    <n v="13162"/>
    <x v="60"/>
    <x v="19"/>
    <s v="IP"/>
    <s v="Support QATAR"/>
    <m/>
    <s v="ACS"/>
    <n v="20"/>
    <m/>
    <s v="X"/>
    <x v="1"/>
    <s v="NET"/>
    <s v="DECI_STD"/>
    <m/>
    <n v="13161"/>
    <s v="SUPP"/>
    <d v="1899-12-30T12:00:00"/>
    <d v="1899-12-30T13:00:00"/>
    <d v="1899-12-30T01:00:00"/>
    <d v="1899-12-30T12:00:00"/>
    <d v="1899-12-30T13:00:00"/>
    <d v="1899-12-30T01:00:00"/>
    <s v="SDC"/>
    <s v="N/A"/>
  </r>
  <r>
    <n v="13163"/>
    <x v="60"/>
    <x v="19"/>
    <s v="IP"/>
    <s v="Support QATAR"/>
    <m/>
    <s v="ACS"/>
    <n v="17"/>
    <m/>
    <s v="X"/>
    <x v="4"/>
    <s v="NET"/>
    <s v="RNG_STD"/>
    <m/>
    <n v="13162"/>
    <s v="SUPP"/>
    <d v="1899-12-30T13:30:00"/>
    <d v="1899-12-30T14:30:00"/>
    <d v="1899-12-30T01:00:00"/>
    <d v="1899-12-30T13:20:00"/>
    <d v="1899-12-30T14:10:00"/>
    <d v="1899-12-30T00:50:00"/>
    <s v="SDC"/>
    <s v="N/A"/>
  </r>
  <r>
    <n v="13164"/>
    <x v="60"/>
    <x v="19"/>
    <s v="LIFT 25-41"/>
    <s v="AMI"/>
    <n v="82"/>
    <s v="ACS"/>
    <n v="9"/>
    <s v="X"/>
    <m/>
    <x v="3"/>
    <s v="STDA"/>
    <s v="DECI_STD"/>
    <m/>
    <m/>
    <s v="SD CF01"/>
    <s v="13:30"/>
    <s v="14:30"/>
    <d v="1899-12-30T01:00:00"/>
    <m/>
    <m/>
    <s v=""/>
    <s v="RSLD"/>
    <s v="CD3"/>
  </r>
  <r>
    <n v="13165"/>
    <x v="61"/>
    <x v="19"/>
    <s v="IP"/>
    <s v="Support IFTS"/>
    <m/>
    <s v="ACS"/>
    <n v="2"/>
    <m/>
    <s v="X"/>
    <x v="4"/>
    <s v="NET"/>
    <s v="DCA"/>
    <m/>
    <n v="13164"/>
    <s v="SUPP"/>
    <d v="1899-12-30T06:00:00"/>
    <d v="1899-12-30T07:00:00"/>
    <d v="1899-12-30T01:00:00"/>
    <d v="1899-12-30T06:00:00"/>
    <d v="1899-12-30T07:00:00"/>
    <d v="1899-12-30T01:00:00"/>
    <s v="DCO"/>
    <s v="N/A"/>
  </r>
  <r>
    <n v="13166"/>
    <x v="61"/>
    <x v="19"/>
    <s v="IP"/>
    <s v="Support IFTS"/>
    <m/>
    <s v="ACS"/>
    <n v="6"/>
    <m/>
    <s v="X"/>
    <x v="1"/>
    <s v="NET"/>
    <s v="DECI_STD"/>
    <m/>
    <n v="13165"/>
    <s v="SUPP"/>
    <d v="1899-12-30T06:00:00"/>
    <d v="1899-12-30T07:00:00"/>
    <d v="1899-12-30T01:00:00"/>
    <d v="1899-12-30T06:00:00"/>
    <d v="1899-12-30T07:15:00"/>
    <d v="1899-12-30T01:15:00"/>
    <s v="SDC"/>
    <s v="N/A"/>
  </r>
  <r>
    <n v="13167"/>
    <x v="61"/>
    <x v="19"/>
    <s v="IP"/>
    <s v="Support IFTS"/>
    <m/>
    <s v="ACS"/>
    <n v="15"/>
    <m/>
    <s v="X"/>
    <x v="4"/>
    <s v="NET"/>
    <s v="RNG_STD"/>
    <m/>
    <n v="13166"/>
    <s v="SUPP"/>
    <d v="1899-12-30T07:30:00"/>
    <d v="1899-12-30T08:30:00"/>
    <d v="1899-12-30T01:00:00"/>
    <d v="1899-12-30T07:30:00"/>
    <d v="1899-12-30T08:30:00"/>
    <d v="1899-12-30T01:00:00"/>
    <s v="SDC"/>
    <s v="N/A"/>
  </r>
  <r>
    <n v="13168"/>
    <x v="61"/>
    <x v="19"/>
    <s v="IP"/>
    <s v="Support IFTS"/>
    <m/>
    <s v="ACS"/>
    <n v="13"/>
    <m/>
    <s v="X"/>
    <x v="1"/>
    <s v="NET"/>
    <s v="DECI_STD"/>
    <m/>
    <n v="13167"/>
    <s v="SUPP"/>
    <d v="1899-12-30T07:30:00"/>
    <d v="1899-12-30T08:30:00"/>
    <d v="1899-12-30T01:00:00"/>
    <s v="07:30"/>
    <s v="08:30"/>
    <d v="1899-12-30T01:00:00"/>
    <s v="SDC"/>
    <s v="N/A"/>
  </r>
  <r>
    <n v="13169"/>
    <x v="61"/>
    <x v="19"/>
    <s v="IP"/>
    <s v="Support IFTS"/>
    <m/>
    <s v="IFTS"/>
    <n v="22"/>
    <m/>
    <s v="X"/>
    <x v="1"/>
    <s v="NET"/>
    <s v="RNG_STD"/>
    <m/>
    <n v="13168"/>
    <s v="SUPP"/>
    <d v="1899-12-30T09:00:00"/>
    <d v="1899-12-30T10:00:00"/>
    <d v="1899-12-30T01:00:00"/>
    <s v="09:00"/>
    <s v="10:00"/>
    <d v="1899-12-30T01:00:00"/>
    <s v="SDC"/>
    <s v="N/A"/>
  </r>
  <r>
    <n v="13170"/>
    <x v="61"/>
    <x v="19"/>
    <s v="LIFT 25-41"/>
    <s v="AMI"/>
    <n v="77"/>
    <s v="ACS"/>
    <n v="32"/>
    <s v="X"/>
    <m/>
    <x v="2"/>
    <s v="STDA"/>
    <s v="SONIC"/>
    <m/>
    <m/>
    <s v="SD CF02"/>
    <s v="09:00"/>
    <s v="10:00"/>
    <d v="1899-12-30T01:00:00"/>
    <d v="1899-12-30T09:00:00"/>
    <d v="1899-12-30T09:20:00"/>
    <d v="1899-12-30T00:20:00"/>
    <s v="RSLD"/>
    <s v="CD3"/>
  </r>
  <r>
    <n v="13171"/>
    <x v="61"/>
    <x v="19"/>
    <s v="IP"/>
    <s v="Support IFTS"/>
    <m/>
    <s v="ACS"/>
    <n v="7"/>
    <m/>
    <s v="X"/>
    <x v="4"/>
    <s v="NET"/>
    <s v="DECI_STD"/>
    <m/>
    <n v="13170"/>
    <s v="SUPP"/>
    <d v="1899-12-30T10:30:00"/>
    <d v="1899-12-30T11:30:00"/>
    <d v="1899-12-30T01:00:00"/>
    <d v="1899-12-30T10:30:00"/>
    <d v="1899-12-30T11:30:00"/>
    <d v="1899-12-30T01:00:00"/>
    <s v="SDC"/>
    <s v="N/A"/>
  </r>
  <r>
    <n v="13172"/>
    <x v="61"/>
    <x v="19"/>
    <s v="IP"/>
    <s v="Support QATAR"/>
    <m/>
    <s v="ACS"/>
    <n v="1"/>
    <m/>
    <s v="X"/>
    <x v="1"/>
    <s v="NET"/>
    <s v="RNG_STD"/>
    <m/>
    <n v="13171"/>
    <s v="SUPP"/>
    <d v="1899-12-30T10:30:00"/>
    <d v="1899-12-30T11:30:00"/>
    <d v="1899-12-30T01:00:00"/>
    <s v="10:30"/>
    <s v="11:30"/>
    <d v="1899-12-30T01:00:00"/>
    <s v="SDC"/>
    <s v="N/A"/>
  </r>
  <r>
    <n v="13173"/>
    <x v="61"/>
    <x v="19"/>
    <s v="IP"/>
    <s v="Support IFTS"/>
    <m/>
    <s v="ACS"/>
    <n v="7"/>
    <m/>
    <s v="X"/>
    <x v="1"/>
    <s v="NET"/>
    <s v="RNG_STD"/>
    <m/>
    <n v="13172"/>
    <s v="SUPP"/>
    <d v="1899-12-30T12:00:00"/>
    <d v="1899-12-30T13:00:00"/>
    <d v="1899-12-30T01:00:00"/>
    <s v="12:00"/>
    <d v="1899-12-30T12:55:00"/>
    <d v="1899-12-30T00:55:00"/>
    <s v="SDC"/>
    <s v="N/A"/>
  </r>
  <r>
    <n v="13174"/>
    <x v="61"/>
    <x v="19"/>
    <s v="LIFT 25-41"/>
    <s v="AMI"/>
    <n v="76"/>
    <s v="ACS"/>
    <n v="6"/>
    <s v="X"/>
    <m/>
    <x v="2"/>
    <s v="STDA"/>
    <s v="DECI_STD"/>
    <m/>
    <m/>
    <s v="SD FAM01"/>
    <s v="12:00"/>
    <s v="13:00"/>
    <d v="1899-12-30T01:00:00"/>
    <d v="1899-12-30T12:00:00"/>
    <d v="1899-12-30T12:15:00"/>
    <d v="1899-12-30T00:15:00"/>
    <s v="RSLD"/>
    <s v="CD3"/>
  </r>
  <r>
    <n v="13175"/>
    <x v="61"/>
    <x v="19"/>
    <s v="IP"/>
    <s v="Support QATAR"/>
    <m/>
    <s v="ACS"/>
    <n v="5"/>
    <m/>
    <s v="X"/>
    <x v="4"/>
    <s v="NET"/>
    <s v="DECI_STD"/>
    <m/>
    <n v="13174"/>
    <s v="SUPP"/>
    <d v="1899-12-30T13:30:00"/>
    <d v="1899-12-30T14:30:00"/>
    <d v="1899-12-30T01:00:00"/>
    <s v="13:30"/>
    <s v="14:30"/>
    <d v="1899-12-30T01:00:00"/>
    <s v="SDC"/>
    <s v="N/A"/>
  </r>
  <r>
    <n v="13176"/>
    <x v="61"/>
    <x v="19"/>
    <s v="IP"/>
    <s v="Support IFTS"/>
    <m/>
    <s v="ACS"/>
    <n v="22"/>
    <m/>
    <s v="X"/>
    <x v="1"/>
    <s v="NET"/>
    <s v="DECI_STD"/>
    <m/>
    <n v="13175"/>
    <s v="SUPP"/>
    <d v="1899-12-30T13:30:00"/>
    <d v="1899-12-30T14:30:00"/>
    <d v="1899-12-30T01:00:00"/>
    <d v="1899-12-30T13:30:00"/>
    <d v="1899-12-30T14:30:00"/>
    <d v="1899-12-30T01:00:00"/>
    <s v="DCO"/>
    <s v="N/A"/>
  </r>
  <r>
    <n v="13177"/>
    <x v="61"/>
    <x v="19"/>
    <s v="LIFT 25-41"/>
    <s v="AMI"/>
    <n v="77"/>
    <s v="ACS"/>
    <n v="32"/>
    <s v="X"/>
    <m/>
    <x v="3"/>
    <s v="STDA"/>
    <s v="SONIC"/>
    <m/>
    <m/>
    <s v="SD CF02"/>
    <s v="09:00"/>
    <s v="10:00"/>
    <d v="1899-12-30T01:00:00"/>
    <d v="1899-12-30T09:20:00"/>
    <d v="1899-12-30T09:30:00"/>
    <d v="1899-12-30T00:10:00"/>
    <s v="DNCO"/>
    <s v="CD3"/>
  </r>
  <r>
    <n v="13178"/>
    <x v="62"/>
    <x v="19"/>
    <s v="IP"/>
    <s v="Support QATAR"/>
    <m/>
    <s v="ACS"/>
    <n v="2"/>
    <m/>
    <s v="X"/>
    <x v="4"/>
    <s v="NET"/>
    <s v="DECI_STD"/>
    <m/>
    <n v="13177"/>
    <s v="SUPP"/>
    <d v="1899-12-30T06:00:00"/>
    <d v="1899-12-30T07:00:00"/>
    <d v="1899-12-30T01:00:00"/>
    <m/>
    <m/>
    <s v=""/>
    <s v="SMC"/>
    <s v="CD4"/>
  </r>
  <r>
    <n v="13179"/>
    <x v="62"/>
    <x v="19"/>
    <s v="IP"/>
    <s v="Support QATAR"/>
    <m/>
    <s v="IFTS"/>
    <n v="22"/>
    <m/>
    <s v="X"/>
    <x v="4"/>
    <s v="NET"/>
    <s v="DECI_STD"/>
    <m/>
    <n v="13178"/>
    <s v="SUPP"/>
    <d v="1899-12-30T09:00:00"/>
    <d v="1899-12-30T10:00:00"/>
    <d v="1899-12-30T01:00:00"/>
    <d v="1899-12-30T09:00:00"/>
    <d v="1899-12-30T09:35:00"/>
    <d v="1899-12-30T00:35:00"/>
    <s v="RSLD"/>
    <s v="CD3"/>
  </r>
  <r>
    <n v="13180"/>
    <x v="62"/>
    <x v="19"/>
    <s v="IP"/>
    <s v="Support IFTS"/>
    <m/>
    <s v="ACS"/>
    <n v="25"/>
    <m/>
    <s v="X"/>
    <x v="1"/>
    <s v="NET"/>
    <s v="DECI_STD"/>
    <m/>
    <n v="13179"/>
    <s v="SUPP"/>
    <d v="1899-12-30T10:30:00"/>
    <d v="1899-12-30T11:30:00"/>
    <d v="1899-12-30T01:00:00"/>
    <d v="1899-12-30T10:30:00"/>
    <d v="1899-12-30T11:30:00"/>
    <d v="1899-12-30T01:00:00"/>
    <s v="SDC"/>
    <s v="N/A"/>
  </r>
  <r>
    <n v="13181"/>
    <x v="62"/>
    <x v="19"/>
    <s v="IP"/>
    <s v="Support IFTS"/>
    <m/>
    <s v="ACS"/>
    <n v="32"/>
    <m/>
    <s v="X"/>
    <x v="1"/>
    <s v="NET"/>
    <s v="DECI_STD"/>
    <m/>
    <n v="13180"/>
    <s v="SUPP"/>
    <d v="1899-12-30T12:00:00"/>
    <d v="1899-12-30T13:00:00"/>
    <d v="1899-12-30T01:00:00"/>
    <s v="12:00"/>
    <s v="13:00"/>
    <d v="1899-12-30T01:00:00"/>
    <s v="SDC"/>
    <s v="N/A"/>
  </r>
  <r>
    <n v="13182"/>
    <x v="62"/>
    <x v="19"/>
    <s v="IP"/>
    <s v="Support QATAR"/>
    <m/>
    <s v="ACS"/>
    <n v="12"/>
    <m/>
    <s v="X"/>
    <x v="4"/>
    <s v="NET"/>
    <s v="DECI_STD"/>
    <m/>
    <n v="13181"/>
    <s v="SUPP"/>
    <d v="1899-12-30T13:30:00"/>
    <d v="1899-12-30T14:30:00"/>
    <d v="1899-12-30T01:00:00"/>
    <d v="1899-12-30T13:30:00"/>
    <d v="1899-12-30T14:30:00"/>
    <d v="1899-12-30T01:00:00"/>
    <s v="SDC"/>
    <s v="N/A"/>
  </r>
  <r>
    <n v="13183"/>
    <x v="106"/>
    <x v="19"/>
    <s v="IP"/>
    <s v="Support IFTS"/>
    <m/>
    <s v="IFTS"/>
    <n v="22"/>
    <m/>
    <s v="X"/>
    <x v="4"/>
    <s v="NET"/>
    <s v="DECI_STD"/>
    <m/>
    <n v="13182"/>
    <s v="SUPP"/>
    <d v="1899-12-30T06:00:00"/>
    <d v="1899-12-30T07:00:00"/>
    <d v="1899-12-30T01:00:00"/>
    <d v="1899-12-30T06:00:00"/>
    <d v="1899-12-30T07:00:00"/>
    <d v="1899-12-30T01:00:00"/>
    <s v="SDC"/>
    <s v="N/A"/>
  </r>
  <r>
    <n v="13184"/>
    <x v="106"/>
    <x v="19"/>
    <s v="IP"/>
    <s v="Support IFTS"/>
    <m/>
    <s v="ACS"/>
    <n v="13"/>
    <m/>
    <s v="X"/>
    <x v="1"/>
    <s v="NET"/>
    <s v="DECI_STD"/>
    <m/>
    <n v="13183"/>
    <s v="SUPP"/>
    <d v="1899-12-30T06:00:00"/>
    <d v="1899-12-30T07:00:00"/>
    <d v="1899-12-30T01:00:00"/>
    <s v="06:00"/>
    <s v="07:00"/>
    <d v="1899-12-30T01:00:00"/>
    <s v="SDC"/>
    <s v="N/A"/>
  </r>
  <r>
    <n v="13185"/>
    <x v="106"/>
    <x v="19"/>
    <s v="IP"/>
    <s v="Support QATAR"/>
    <m/>
    <s v="IFTS"/>
    <n v="9"/>
    <m/>
    <s v="X"/>
    <x v="4"/>
    <s v="NET"/>
    <s v="DECI_STD"/>
    <m/>
    <n v="13184"/>
    <s v="SUPP"/>
    <d v="1899-12-30T07:30:00"/>
    <d v="1899-12-30T08:30:00"/>
    <d v="1899-12-30T01:00:00"/>
    <d v="1899-12-30T07:30:00"/>
    <d v="1899-12-30T08:30:00"/>
    <d v="1899-12-30T01:00:00"/>
    <s v="SDC"/>
    <s v="N/A"/>
  </r>
  <r>
    <n v="13186"/>
    <x v="106"/>
    <x v="19"/>
    <s v="IP"/>
    <s v="Support IFTS"/>
    <m/>
    <s v="ACS"/>
    <n v="10"/>
    <m/>
    <s v="X"/>
    <x v="4"/>
    <s v="NET"/>
    <s v="DECI_STD"/>
    <m/>
    <n v="13185"/>
    <s v="SUPP"/>
    <d v="1899-12-30T09:00:00"/>
    <d v="1899-12-30T10:00:00"/>
    <d v="1899-12-30T01:00:00"/>
    <d v="1899-12-30T09:00:00"/>
    <d v="1899-12-30T10:00:00"/>
    <d v="1899-12-30T01:00:00"/>
    <s v="SDC"/>
    <s v="N/A"/>
  </r>
  <r>
    <n v="13187"/>
    <x v="106"/>
    <x v="19"/>
    <s v="IP"/>
    <s v="Support IFTS"/>
    <m/>
    <s v="ACS"/>
    <n v="5"/>
    <m/>
    <s v="X"/>
    <x v="1"/>
    <s v="NET"/>
    <s v="DECI_STD"/>
    <m/>
    <n v="13186"/>
    <s v="SUPP"/>
    <d v="1899-12-30T09:00:00"/>
    <d v="1899-12-30T10:00:00"/>
    <d v="1899-12-30T01:00:00"/>
    <s v="09:00"/>
    <s v="10:00"/>
    <d v="1899-12-30T01:00:00"/>
    <s v="SDC"/>
    <s v="N/A"/>
  </r>
  <r>
    <n v="13188"/>
    <x v="106"/>
    <x v="19"/>
    <s v="IP"/>
    <s v="Support IFTS"/>
    <m/>
    <s v="ACS"/>
    <n v="4"/>
    <m/>
    <s v="X"/>
    <x v="5"/>
    <s v="NET"/>
    <s v="LOW LEVEL"/>
    <m/>
    <n v="13189"/>
    <s v="SUPP"/>
    <s v="10:30"/>
    <s v="11:30"/>
    <d v="1899-12-30T01:00:00"/>
    <s v="10:30"/>
    <s v="11:30"/>
    <d v="1899-12-30T01:00:00"/>
    <s v="SDC"/>
    <s v="N/A"/>
  </r>
  <r>
    <n v="13189"/>
    <x v="106"/>
    <x v="19"/>
    <s v="IP"/>
    <s v="Support IFTS"/>
    <m/>
    <s v="IFTS"/>
    <n v="9"/>
    <m/>
    <s v="X"/>
    <x v="1"/>
    <s v="NET"/>
    <s v="DECI_STD"/>
    <m/>
    <n v="13188"/>
    <s v="SUPP"/>
    <d v="1899-12-30T10:30:00"/>
    <d v="1899-12-30T11:30:00"/>
    <d v="1899-12-30T01:00:00"/>
    <s v="10:30"/>
    <d v="1899-12-30T11:20:00"/>
    <d v="1899-12-30T00:50:00"/>
    <s v="SDC"/>
    <s v="N/A"/>
  </r>
  <r>
    <n v="13190"/>
    <x v="63"/>
    <x v="20"/>
    <s v="IP"/>
    <s v="Support IFTS"/>
    <m/>
    <s v="ACS"/>
    <n v="14"/>
    <m/>
    <s v="X"/>
    <x v="4"/>
    <s v="NET"/>
    <s v="DECI_STD"/>
    <m/>
    <n v="13189"/>
    <s v="SUPP"/>
    <d v="1899-12-30T06:00:00"/>
    <d v="1899-12-30T07:00:00"/>
    <d v="1899-12-30T01:00:00"/>
    <d v="1899-12-30T06:00:00"/>
    <d v="1899-12-30T07:00:00"/>
    <d v="1899-12-30T01:00:00"/>
    <s v="SDC"/>
    <s v="N/A"/>
  </r>
  <r>
    <n v="13191"/>
    <x v="63"/>
    <x v="20"/>
    <s v="IP"/>
    <s v="Support IFTS"/>
    <m/>
    <s v="ACS"/>
    <n v="17"/>
    <m/>
    <s v="X"/>
    <x v="1"/>
    <s v="NET"/>
    <s v="DECI_STD"/>
    <m/>
    <n v="13190"/>
    <s v="SUPP"/>
    <d v="1899-12-30T06:00:00"/>
    <d v="1899-12-30T07:00:00"/>
    <d v="1899-12-30T01:00:00"/>
    <s v="06:00"/>
    <s v="07:00"/>
    <d v="1899-12-30T01:00:00"/>
    <s v="SDC"/>
    <s v="N/A"/>
  </r>
  <r>
    <n v="13192"/>
    <x v="63"/>
    <x v="20"/>
    <s v="LIFT 25-41"/>
    <s v="AMI"/>
    <n v="78"/>
    <s v="ACS"/>
    <n v="5"/>
    <s v="X"/>
    <m/>
    <x v="2"/>
    <s v="STDA"/>
    <s v="DECI_STD"/>
    <m/>
    <m/>
    <s v="SD EMR02"/>
    <s v="06:00"/>
    <s v="07:00"/>
    <d v="1899-12-30T01:00:00"/>
    <d v="1899-12-30T06:00:00"/>
    <d v="1899-12-30T06:20:00"/>
    <d v="1899-12-30T00:20:00"/>
    <s v="RSLD"/>
    <s v="CD10"/>
  </r>
  <r>
    <n v="13193"/>
    <x v="63"/>
    <x v="20"/>
    <s v="IP"/>
    <s v="Support IFTS"/>
    <m/>
    <s v="AMI"/>
    <n v="7"/>
    <m/>
    <s v="X"/>
    <x v="4"/>
    <s v="NET"/>
    <s v="DECI_STD"/>
    <m/>
    <n v="13192"/>
    <s v="SUPP"/>
    <d v="1899-12-30T07:30:00"/>
    <d v="1899-12-30T08:30:00"/>
    <d v="1899-12-30T01:00:00"/>
    <d v="1899-12-30T07:30:00"/>
    <d v="1899-12-30T08:30:00"/>
    <d v="1899-12-30T01:00:00"/>
    <s v="SDC"/>
    <s v="N/A"/>
  </r>
  <r>
    <n v="13194"/>
    <x v="63"/>
    <x v="20"/>
    <s v="IP"/>
    <s v="Support IFTS"/>
    <m/>
    <s v="ACS"/>
    <n v="13"/>
    <m/>
    <s v="X"/>
    <x v="1"/>
    <s v="NET"/>
    <s v="DECI_STD"/>
    <m/>
    <n v="13193"/>
    <s v="SUPP"/>
    <d v="1899-12-30T07:30:00"/>
    <d v="1899-12-30T08:30:00"/>
    <d v="1899-12-30T01:00:00"/>
    <d v="1899-12-30T07:30:00"/>
    <d v="1899-12-30T08:30:00"/>
    <d v="1899-12-30T01:00:00"/>
    <s v="SDC"/>
    <s v="N/A"/>
  </r>
  <r>
    <n v="13195"/>
    <x v="63"/>
    <x v="20"/>
    <s v="IP"/>
    <s v="Support IFTS"/>
    <m/>
    <s v="IFTS"/>
    <n v="3"/>
    <m/>
    <s v="X"/>
    <x v="4"/>
    <s v="NET"/>
    <s v="DECI_STD"/>
    <m/>
    <n v="13194"/>
    <s v="SUPP"/>
    <d v="1899-12-30T09:00:00"/>
    <d v="1899-12-30T10:00:00"/>
    <d v="1899-12-30T01:00:00"/>
    <d v="1899-12-30T09:00:00"/>
    <d v="1899-12-30T10:00:00"/>
    <d v="1899-12-30T01:00:00"/>
    <s v="SDC"/>
    <s v="N/A"/>
  </r>
  <r>
    <n v="13196"/>
    <x v="63"/>
    <x v="20"/>
    <s v="IP"/>
    <s v="Support IFTS"/>
    <m/>
    <s v="ACS"/>
    <n v="5"/>
    <m/>
    <s v="X"/>
    <x v="1"/>
    <s v="NET"/>
    <s v="DECI_STD"/>
    <m/>
    <n v="13195"/>
    <s v="SUPP"/>
    <d v="1899-12-30T09:00:00"/>
    <d v="1899-12-30T10:00:00"/>
    <d v="1899-12-30T01:00:00"/>
    <d v="1899-12-30T09:00:00"/>
    <d v="1899-12-30T10:00:00"/>
    <d v="1899-12-30T01:00:00"/>
    <s v="SDC"/>
    <s v="N/A"/>
  </r>
  <r>
    <n v="13197"/>
    <x v="63"/>
    <x v="20"/>
    <s v="LIFT 25-41"/>
    <s v="AMI"/>
    <n v="79"/>
    <s v="ACS"/>
    <n v="1"/>
    <s v="X"/>
    <m/>
    <x v="2"/>
    <s v="STDA"/>
    <s v="DECI_STD"/>
    <m/>
    <m/>
    <s v="SD EMR01"/>
    <s v="09:00"/>
    <s v="10:00"/>
    <d v="1899-12-30T01:00:00"/>
    <d v="1899-12-30T09:00:00"/>
    <d v="1899-12-30T09:02:00"/>
    <d v="1899-12-30T00:02:00"/>
    <s v="RSLD"/>
    <s v="CD3"/>
  </r>
  <r>
    <n v="13198"/>
    <x v="63"/>
    <x v="20"/>
    <s v="IP"/>
    <s v="Support IFTS"/>
    <m/>
    <s v="ACS"/>
    <n v="20"/>
    <m/>
    <s v="X"/>
    <x v="4"/>
    <s v="NET"/>
    <s v="DECI_STD"/>
    <m/>
    <n v="13197"/>
    <s v="SUPP"/>
    <d v="1899-12-30T10:30:00"/>
    <d v="1899-12-30T11:30:00"/>
    <d v="1899-12-30T01:00:00"/>
    <d v="1899-12-30T10:30:00"/>
    <d v="1899-12-30T11:30:00"/>
    <d v="1899-12-30T01:00:00"/>
    <s v="SDC"/>
    <s v="N/A"/>
  </r>
  <r>
    <n v="13199"/>
    <x v="63"/>
    <x v="20"/>
    <s v="IP"/>
    <s v="Support IFTS"/>
    <m/>
    <s v="ACS"/>
    <n v="5"/>
    <m/>
    <s v="X"/>
    <x v="1"/>
    <s v="NET"/>
    <s v="DECI_STD"/>
    <m/>
    <n v="13198"/>
    <s v="SUPP"/>
    <d v="1899-12-30T10:30:00"/>
    <d v="1899-12-30T11:30:00"/>
    <d v="1899-12-30T01:00:00"/>
    <d v="1899-12-30T10:30:00"/>
    <d v="1899-12-30T11:30:00"/>
    <d v="1899-12-30T01:00:00"/>
    <s v="SDC"/>
    <s v="N/A"/>
  </r>
  <r>
    <n v="13200"/>
    <x v="63"/>
    <x v="20"/>
    <s v="IP"/>
    <s v="Support QATAR"/>
    <m/>
    <s v="ACS"/>
    <n v="25"/>
    <m/>
    <s v="X"/>
    <x v="4"/>
    <s v="NET"/>
    <s v="DECI_STD"/>
    <m/>
    <n v="13199"/>
    <s v="SUPP"/>
    <d v="1899-12-30T12:00:00"/>
    <d v="1899-12-30T13:00:00"/>
    <d v="1899-12-30T01:00:00"/>
    <d v="1899-12-30T12:00:00"/>
    <d v="1899-12-30T13:00:00"/>
    <d v="1899-12-30T01:00:00"/>
    <s v="SDC"/>
    <s v="N/A"/>
  </r>
  <r>
    <n v="13201"/>
    <x v="63"/>
    <x v="20"/>
    <s v="IP"/>
    <s v="Support IFTS"/>
    <m/>
    <s v="ACS"/>
    <n v="12"/>
    <m/>
    <s v="X"/>
    <x v="1"/>
    <s v="NET"/>
    <s v="DECI_STD"/>
    <m/>
    <n v="13200"/>
    <s v="SUPP"/>
    <d v="1899-12-30T12:00:00"/>
    <d v="1899-12-30T13:00:00"/>
    <d v="1899-12-30T01:00:00"/>
    <d v="1899-12-30T12:00:00"/>
    <d v="1899-12-30T13:00:00"/>
    <d v="1899-12-30T01:00:00"/>
    <s v="SDC"/>
    <s v="N/A"/>
  </r>
  <r>
    <n v="13202"/>
    <x v="63"/>
    <x v="20"/>
    <s v="IP"/>
    <s v="Support AMI"/>
    <m/>
    <s v="IFTS"/>
    <n v="23"/>
    <m/>
    <s v="X"/>
    <x v="4"/>
    <s v="NET"/>
    <s v="DECI_STD"/>
    <m/>
    <n v="13201"/>
    <s v="SUPP"/>
    <d v="1899-12-30T13:30:00"/>
    <d v="1899-12-30T14:00:00"/>
    <d v="1899-12-30T00:30:00"/>
    <d v="1899-12-30T13:30:00"/>
    <d v="1899-12-30T14:00:00"/>
    <d v="1899-12-30T00:30:00"/>
    <s v="SDC"/>
    <s v="N/A"/>
  </r>
  <r>
    <n v="13203"/>
    <x v="63"/>
    <x v="20"/>
    <s v="IP"/>
    <s v="Support AMI"/>
    <m/>
    <s v="ACS"/>
    <n v="32"/>
    <m/>
    <s v="X"/>
    <x v="4"/>
    <s v="NET"/>
    <s v="DECI_STD"/>
    <m/>
    <n v="13202"/>
    <s v="SUPP"/>
    <d v="1899-12-30T14:05:00"/>
    <d v="1899-12-30T14:35:00"/>
    <d v="1899-12-30T00:30:00"/>
    <d v="1899-12-30T14:05:00"/>
    <d v="1899-12-30T14:35:00"/>
    <d v="1899-12-30T00:30:00"/>
    <s v="SDC"/>
    <s v="N/A"/>
  </r>
  <r>
    <n v="13204"/>
    <x v="63"/>
    <x v="20"/>
    <s v="IP"/>
    <s v="Support QATAR"/>
    <m/>
    <s v="ACS"/>
    <n v="9"/>
    <m/>
    <s v="X"/>
    <x v="1"/>
    <s v="NET"/>
    <s v="DECI_STD"/>
    <m/>
    <n v="13203"/>
    <s v="SUPP"/>
    <d v="1899-12-30T13:30:00"/>
    <d v="1899-12-30T14:30:00"/>
    <d v="1899-12-30T01:00:00"/>
    <d v="1899-12-30T13:30:00"/>
    <d v="1899-12-30T14:30:00"/>
    <d v="1899-12-30T01:00:00"/>
    <s v="SDC"/>
    <s v="N/A"/>
  </r>
  <r>
    <n v="13205"/>
    <x v="107"/>
    <x v="20"/>
    <s v="IP"/>
    <s v="Support QATAR"/>
    <m/>
    <s v="ACS"/>
    <n v="30"/>
    <m/>
    <s v="X"/>
    <x v="4"/>
    <s v="NET"/>
    <s v="DECI_STD"/>
    <m/>
    <n v="13204"/>
    <s v="SUPP"/>
    <d v="1899-12-30T06:00:00"/>
    <d v="1899-12-30T07:00:00"/>
    <d v="1899-12-30T01:00:00"/>
    <d v="1899-12-30T06:00:00"/>
    <d v="1899-12-30T07:00:00"/>
    <d v="1899-12-30T01:00:00"/>
    <s v="SDC"/>
    <s v="N/A"/>
  </r>
  <r>
    <n v="13206"/>
    <x v="107"/>
    <x v="20"/>
    <s v="IP"/>
    <s v="Support QATAR"/>
    <m/>
    <s v="IFTS"/>
    <n v="9"/>
    <m/>
    <s v="X"/>
    <x v="1"/>
    <s v="NET"/>
    <s v="DECI_STD"/>
    <m/>
    <n v="13205"/>
    <s v="SUPP"/>
    <d v="1899-12-30T06:00:00"/>
    <d v="1899-12-30T07:00:00"/>
    <d v="1899-12-30T01:00:00"/>
    <d v="1899-12-30T06:00:00"/>
    <d v="1899-12-30T06:50:00"/>
    <d v="1899-12-30T00:50:00"/>
    <s v="SDC"/>
    <s v="N/A"/>
  </r>
  <r>
    <n v="13207"/>
    <x v="107"/>
    <x v="20"/>
    <s v="IP"/>
    <s v="Support IFTS"/>
    <m/>
    <s v="ACS"/>
    <n v="31"/>
    <m/>
    <s v="X"/>
    <x v="4"/>
    <s v="NET"/>
    <s v="DECI_STD"/>
    <m/>
    <n v="13206"/>
    <s v="SUPP"/>
    <d v="1899-12-30T07:30:00"/>
    <d v="1899-12-30T08:30:00"/>
    <d v="1899-12-30T01:00:00"/>
    <d v="1899-12-30T07:30:00"/>
    <d v="1899-12-30T08:30:00"/>
    <d v="1899-12-30T01:00:00"/>
    <s v="SDC"/>
    <s v="N/A"/>
  </r>
  <r>
    <n v="13208"/>
    <x v="107"/>
    <x v="20"/>
    <s v="IP"/>
    <s v="Support IFTS"/>
    <m/>
    <s v="ACS"/>
    <n v="7"/>
    <m/>
    <s v="X"/>
    <x v="4"/>
    <s v="NET"/>
    <s v="DCA"/>
    <m/>
    <n v="13207"/>
    <s v="SUPP"/>
    <d v="1899-12-30T09:00:00"/>
    <d v="1899-12-30T10:00:00"/>
    <d v="1899-12-30T01:00:00"/>
    <d v="1899-12-30T09:00:00"/>
    <d v="1899-12-30T10:00:00"/>
    <d v="1899-12-30T01:00:00"/>
    <s v="SDC"/>
    <s v="N/A"/>
  </r>
  <r>
    <n v="13209"/>
    <x v="107"/>
    <x v="20"/>
    <s v="IP"/>
    <s v="Support QATAR"/>
    <m/>
    <s v="ACS"/>
    <n v="20"/>
    <m/>
    <s v="X"/>
    <x v="1"/>
    <s v="NET"/>
    <s v="DECI_STD"/>
    <m/>
    <n v="13208"/>
    <s v="SUPP"/>
    <d v="1899-12-30T09:00:00"/>
    <d v="1899-12-30T10:00:00"/>
    <d v="1899-12-30T01:00:00"/>
    <d v="1899-12-30T09:00:00"/>
    <d v="1899-12-30T10:00:00"/>
    <d v="1899-12-30T01:00:00"/>
    <s v="SDC"/>
    <s v="N/A"/>
  </r>
  <r>
    <n v="13210"/>
    <x v="107"/>
    <x v="20"/>
    <s v="IP"/>
    <s v="Support IFTS"/>
    <m/>
    <s v="ACS"/>
    <n v="4"/>
    <m/>
    <s v="X"/>
    <x v="3"/>
    <s v="NET"/>
    <s v="LOW LEVEL"/>
    <m/>
    <n v="13209"/>
    <s v="SUPP"/>
    <d v="1899-12-30T09:00:00"/>
    <d v="1899-12-30T10:00:00"/>
    <d v="1899-12-30T01:00:00"/>
    <d v="1899-12-30T09:00:00"/>
    <d v="1899-12-30T09:50:00"/>
    <d v="1899-12-30T00:50:00"/>
    <s v="SDC"/>
    <s v="N/A"/>
  </r>
  <r>
    <n v="13211"/>
    <x v="107"/>
    <x v="20"/>
    <s v="IP"/>
    <s v="Support IFTS"/>
    <m/>
    <s v="ACS"/>
    <n v="32"/>
    <m/>
    <s v="X"/>
    <x v="4"/>
    <s v="NET"/>
    <s v="DECI_STD"/>
    <m/>
    <n v="13210"/>
    <s v="SUPP"/>
    <d v="1899-12-30T10:30:00"/>
    <d v="1899-12-30T11:30:00"/>
    <d v="1899-12-30T01:00:00"/>
    <d v="1899-12-30T10:30:00"/>
    <d v="1899-12-30T11:30:00"/>
    <d v="1899-12-30T01:00:00"/>
    <s v="SDC"/>
    <s v="N/A"/>
  </r>
  <r>
    <n v="13212"/>
    <x v="107"/>
    <x v="20"/>
    <s v="IP"/>
    <s v="Support IFTS"/>
    <m/>
    <s v="IFTS"/>
    <n v="22"/>
    <m/>
    <s v="X"/>
    <x v="1"/>
    <s v="NET"/>
    <s v="DECI_STD"/>
    <m/>
    <n v="13211"/>
    <s v="SUPP"/>
    <d v="1899-12-30T10:30:00"/>
    <d v="1899-12-30T11:30:00"/>
    <d v="1899-12-30T01:00:00"/>
    <d v="1899-12-30T10:30:00"/>
    <d v="1899-12-30T11:30:00"/>
    <d v="1899-12-30T01:00:00"/>
    <s v="SDC"/>
    <s v="N/A"/>
  </r>
  <r>
    <n v="13213"/>
    <x v="107"/>
    <x v="20"/>
    <s v="IP"/>
    <s v="Support QATAR"/>
    <m/>
    <s v="ACS"/>
    <n v="25"/>
    <m/>
    <s v="X"/>
    <x v="4"/>
    <s v="NET"/>
    <s v="DECI_STD"/>
    <m/>
    <n v="13212"/>
    <s v="SUPP"/>
    <d v="1899-12-30T12:00:00"/>
    <d v="1899-12-30T13:00:00"/>
    <d v="1899-12-30T01:00:00"/>
    <d v="1899-12-30T12:00:00"/>
    <d v="1899-12-30T13:00:00"/>
    <d v="1899-12-30T01:00:00"/>
    <s v="SDC"/>
    <s v="N/A"/>
  </r>
  <r>
    <n v="13214"/>
    <x v="107"/>
    <x v="20"/>
    <s v="IP"/>
    <s v="Support IFTS"/>
    <m/>
    <s v="IFTS"/>
    <n v="10"/>
    <m/>
    <s v="X"/>
    <x v="1"/>
    <s v="NET"/>
    <s v="DECI_STD"/>
    <m/>
    <n v="13213"/>
    <s v="SUPP"/>
    <d v="1899-12-30T12:00:00"/>
    <d v="1899-12-30T13:00:00"/>
    <d v="1899-12-30T01:00:00"/>
    <d v="1899-12-30T12:00:00"/>
    <d v="1899-12-30T13:00:00"/>
    <d v="1899-12-30T01:00:00"/>
    <s v="SDC"/>
    <s v="N/A"/>
  </r>
  <r>
    <n v="13215"/>
    <x v="107"/>
    <x v="20"/>
    <s v="IP"/>
    <s v="Support IFTS"/>
    <m/>
    <s v="ACS"/>
    <n v="12"/>
    <m/>
    <s v="X"/>
    <x v="4"/>
    <s v="NET"/>
    <s v="DCA"/>
    <m/>
    <n v="13214"/>
    <s v="SUPP"/>
    <d v="1899-12-30T13:30:00"/>
    <d v="1899-12-30T14:30:00"/>
    <d v="1899-12-30T01:00:00"/>
    <d v="1899-12-30T13:30:00"/>
    <d v="1899-12-30T14:30:00"/>
    <d v="1899-12-30T01:00:00"/>
    <s v="SDC"/>
    <s v="N/A"/>
  </r>
  <r>
    <n v="13216"/>
    <x v="107"/>
    <x v="20"/>
    <s v="IP"/>
    <s v="Support QATAR"/>
    <m/>
    <s v="ACS"/>
    <n v="2"/>
    <m/>
    <s v="X"/>
    <x v="1"/>
    <s v="NET"/>
    <s v="DECI_STD"/>
    <m/>
    <n v="13215"/>
    <s v="SUPP"/>
    <d v="1899-12-30T13:30:00"/>
    <d v="1899-12-30T14:30:00"/>
    <d v="1899-12-30T01:00:00"/>
    <d v="1899-12-30T13:30:00"/>
    <d v="1899-12-30T14:30:00"/>
    <d v="1899-12-30T01:00:00"/>
    <s v="SDC"/>
    <s v="N/A"/>
  </r>
  <r>
    <n v="13217"/>
    <x v="108"/>
    <x v="20"/>
    <s v="IP"/>
    <s v="Support QATAR"/>
    <m/>
    <s v="IFTS"/>
    <n v="9"/>
    <m/>
    <s v="X"/>
    <x v="4"/>
    <s v="NET"/>
    <s v="DECI_STD"/>
    <m/>
    <n v="13216"/>
    <s v="SUPP"/>
    <d v="1899-12-30T06:00:00"/>
    <d v="1899-12-30T07:00:00"/>
    <d v="1899-12-30T01:00:00"/>
    <d v="1899-12-30T06:00:00"/>
    <d v="1899-12-30T07:00:00"/>
    <d v="1899-12-30T01:00:00"/>
    <s v="SDC"/>
    <s v="N/A"/>
  </r>
  <r>
    <n v="13218"/>
    <x v="108"/>
    <x v="20"/>
    <s v="IP"/>
    <s v="Support IFTS"/>
    <m/>
    <s v="ACS"/>
    <n v="1"/>
    <m/>
    <s v="X"/>
    <x v="1"/>
    <s v="NET"/>
    <s v="DECI_STD"/>
    <m/>
    <n v="13217"/>
    <s v="SUPP"/>
    <d v="1899-12-30T06:00:00"/>
    <d v="1899-12-30T07:00:00"/>
    <d v="1899-12-30T01:00:00"/>
    <d v="1899-12-30T06:00:00"/>
    <d v="1899-12-30T06:50:00"/>
    <d v="1899-12-30T00:50:00"/>
    <s v="SDC"/>
    <s v="N/A"/>
  </r>
  <r>
    <n v="13219"/>
    <x v="108"/>
    <x v="20"/>
    <s v="IP"/>
    <s v="Support QATAR"/>
    <m/>
    <s v="ACS"/>
    <n v="12"/>
    <m/>
    <s v="X"/>
    <x v="4"/>
    <s v="NET"/>
    <s v="DECI_STD"/>
    <m/>
    <n v="13218"/>
    <s v="SUPP"/>
    <d v="1899-12-30T07:30:00"/>
    <d v="1899-12-30T08:30:00"/>
    <d v="1899-12-30T01:00:00"/>
    <d v="1899-12-30T07:30:00"/>
    <d v="1899-12-30T08:30:00"/>
    <d v="1899-12-30T01:00:00"/>
    <s v="SDC"/>
    <s v="N/A"/>
  </r>
  <r>
    <n v="13220"/>
    <x v="108"/>
    <x v="20"/>
    <s v="IP"/>
    <s v="Support QATAR"/>
    <m/>
    <s v="IFTS"/>
    <n v="22"/>
    <m/>
    <s v="X"/>
    <x v="1"/>
    <s v="NET"/>
    <s v="DECI_STD"/>
    <m/>
    <n v="13219"/>
    <s v="SUPP"/>
    <d v="1899-12-30T07:30:00"/>
    <d v="1899-12-30T08:30:00"/>
    <d v="1899-12-30T01:00:00"/>
    <d v="1899-12-30T07:30:00"/>
    <d v="1899-12-30T08:30:00"/>
    <d v="1899-12-30T01:00:00"/>
    <s v="SDC"/>
    <s v="N/A"/>
  </r>
  <r>
    <n v="13221"/>
    <x v="108"/>
    <x v="20"/>
    <s v="IP"/>
    <s v="Support IFTS"/>
    <m/>
    <s v="ACS"/>
    <n v="17"/>
    <m/>
    <s v="X"/>
    <x v="4"/>
    <s v="NET"/>
    <s v="DECI_STD"/>
    <m/>
    <n v="13220"/>
    <s v="SUPP"/>
    <d v="1899-12-30T09:00:00"/>
    <d v="1899-12-30T10:00:00"/>
    <d v="1899-12-30T01:00:00"/>
    <d v="1899-12-30T09:00:00"/>
    <d v="1899-12-30T10:00:00"/>
    <d v="1899-12-30T01:00:00"/>
    <s v="SDC"/>
    <s v="N/A"/>
  </r>
  <r>
    <n v="13222"/>
    <x v="108"/>
    <x v="20"/>
    <s v="IP"/>
    <s v="Support IFTS"/>
    <m/>
    <s v="ACS"/>
    <n v="14"/>
    <m/>
    <s v="X"/>
    <x v="1"/>
    <s v="NET"/>
    <s v="DECI_STD"/>
    <m/>
    <n v="13221"/>
    <s v="SUPP"/>
    <d v="1899-12-30T09:00:00"/>
    <d v="1899-12-30T10:00:00"/>
    <d v="1899-12-30T01:00:00"/>
    <d v="1899-12-30T09:00:00"/>
    <d v="1899-12-30T10:00:00"/>
    <d v="1899-12-30T01:00:00"/>
    <s v="SDC"/>
    <s v="N/A"/>
  </r>
  <r>
    <n v="13223"/>
    <x v="108"/>
    <x v="20"/>
    <s v="IP"/>
    <s v="Support QATAR"/>
    <m/>
    <s v="ACS"/>
    <n v="9"/>
    <m/>
    <s v="X"/>
    <x v="4"/>
    <s v="NET"/>
    <s v="DECI_STD"/>
    <m/>
    <n v="13222"/>
    <s v="SUPP"/>
    <d v="1899-12-30T10:30:00"/>
    <d v="1899-12-30T11:30:00"/>
    <d v="1899-12-30T01:00:00"/>
    <d v="1899-12-30T10:30:00"/>
    <d v="1899-12-30T11:30:00"/>
    <d v="1899-12-30T01:00:00"/>
    <s v="SDC"/>
    <s v="N/A"/>
  </r>
  <r>
    <n v="13224"/>
    <x v="108"/>
    <x v="20"/>
    <s v="IP"/>
    <s v="Support IFTS"/>
    <m/>
    <s v="ACS"/>
    <n v="32"/>
    <m/>
    <s v="X"/>
    <x v="1"/>
    <s v="NET"/>
    <s v="DECI_STD"/>
    <m/>
    <n v="13223"/>
    <s v="SUPP"/>
    <d v="1899-12-30T10:30:00"/>
    <d v="1899-12-30T11:30:00"/>
    <d v="1899-12-30T01:00:00"/>
    <d v="1899-12-30T10:30:00"/>
    <d v="1899-12-30T11:30:00"/>
    <d v="1899-12-30T01:00:00"/>
    <s v="DCO"/>
    <s v="N/A"/>
  </r>
  <r>
    <n v="13225"/>
    <x v="108"/>
    <x v="20"/>
    <s v="IP"/>
    <s v="Support IFTS"/>
    <m/>
    <s v="ACS"/>
    <n v="13"/>
    <m/>
    <s v="X"/>
    <x v="2"/>
    <s v="NET"/>
    <s v="LOW LEVEL"/>
    <m/>
    <n v="13226"/>
    <s v="SUPP"/>
    <s v="10:30"/>
    <s v="11:30"/>
    <d v="1899-12-30T01:00:00"/>
    <d v="1899-12-30T10:30:00"/>
    <d v="1899-12-30T11:15:00"/>
    <d v="1899-12-30T00:45:00"/>
    <s v="RSLD"/>
    <s v="CD3"/>
  </r>
  <r>
    <n v="13226"/>
    <x v="108"/>
    <x v="20"/>
    <s v="IP"/>
    <s v="Support QATAR"/>
    <m/>
    <s v="ACS"/>
    <n v="5"/>
    <m/>
    <s v="X"/>
    <x v="4"/>
    <s v="NET"/>
    <s v="DECI_STD"/>
    <m/>
    <n v="13225"/>
    <s v="SUPP"/>
    <d v="1899-12-30T12:00:00"/>
    <d v="1899-12-30T13:00:00"/>
    <d v="1899-12-30T01:00:00"/>
    <d v="1899-12-30T12:00:00"/>
    <d v="1899-12-30T13:00:00"/>
    <d v="1899-12-30T01:00:00"/>
    <s v="SDC"/>
    <s v="N/A"/>
  </r>
  <r>
    <n v="13227"/>
    <x v="108"/>
    <x v="20"/>
    <s v="IP"/>
    <s v="Support IFTS"/>
    <m/>
    <s v="ACS"/>
    <n v="12"/>
    <m/>
    <s v="X"/>
    <x v="4"/>
    <s v="NET"/>
    <s v="DECI_STD"/>
    <m/>
    <n v="13226"/>
    <s v="SUPP"/>
    <d v="1899-12-30T13:30:00"/>
    <d v="1899-12-30T14:30:00"/>
    <d v="1899-12-30T01:00:00"/>
    <d v="1899-12-30T13:30:00"/>
    <d v="1899-12-30T14:25:00"/>
    <d v="1899-12-30T00:55:00"/>
    <s v="SDC"/>
    <s v="N/A"/>
  </r>
  <r>
    <n v="13228"/>
    <x v="108"/>
    <x v="20"/>
    <s v="IP"/>
    <s v="Support IFTS"/>
    <m/>
    <s v="ACS"/>
    <n v="32"/>
    <m/>
    <s v="X"/>
    <x v="1"/>
    <s v="NET"/>
    <s v="DECI_STD"/>
    <m/>
    <n v="13227"/>
    <s v="SUPP"/>
    <d v="1899-12-30T13:30:00"/>
    <d v="1899-12-30T14:30:00"/>
    <d v="1899-12-30T01:00:00"/>
    <d v="1899-12-30T13:30:00"/>
    <d v="1899-12-30T14:30:00"/>
    <d v="1899-12-30T01:00:00"/>
    <s v="SDC"/>
    <s v="N/A"/>
  </r>
  <r>
    <n v="13229"/>
    <x v="109"/>
    <x v="20"/>
    <s v="IP"/>
    <s v="Support IFTS"/>
    <m/>
    <s v="ACS"/>
    <n v="17"/>
    <m/>
    <s v="X"/>
    <x v="4"/>
    <s v="NET"/>
    <s v="DECI_STD"/>
    <m/>
    <n v="13228"/>
    <s v="SUPP"/>
    <d v="1899-12-30T06:00:00"/>
    <d v="1899-12-30T07:00:00"/>
    <d v="1899-12-30T01:00:00"/>
    <d v="1899-12-30T06:00:00"/>
    <d v="1899-12-30T07:00:00"/>
    <d v="1899-12-30T01:00:00"/>
    <s v="SDC"/>
    <s v="N/A"/>
  </r>
  <r>
    <n v="13230"/>
    <x v="109"/>
    <x v="20"/>
    <s v="IP"/>
    <s v="Support QATAR"/>
    <m/>
    <s v="IFTS"/>
    <n v="22"/>
    <m/>
    <s v="X"/>
    <x v="4"/>
    <s v="NET"/>
    <s v="DECI_STD"/>
    <m/>
    <n v="13229"/>
    <s v="SUPP"/>
    <d v="1899-12-30T07:30:00"/>
    <d v="1899-12-30T08:30:00"/>
    <d v="1899-12-30T01:00:00"/>
    <d v="1899-12-30T07:30:00"/>
    <d v="1899-12-30T08:30:00"/>
    <d v="1899-12-30T01:00:00"/>
    <s v="SDC"/>
    <s v="N/A"/>
  </r>
  <r>
    <n v="13231"/>
    <x v="109"/>
    <x v="20"/>
    <s v="IP"/>
    <s v="Support IFTS"/>
    <m/>
    <s v="IFTS"/>
    <n v="9"/>
    <m/>
    <s v="X"/>
    <x v="4"/>
    <s v="NET"/>
    <s v="DECI_STD"/>
    <m/>
    <n v="13230"/>
    <s v="SUPP"/>
    <d v="1899-12-30T09:00:00"/>
    <d v="1899-12-30T10:00:00"/>
    <d v="1899-12-30T01:00:00"/>
    <d v="1899-12-30T09:00:00"/>
    <d v="1899-12-30T10:00:00"/>
    <d v="1899-12-30T01:00:00"/>
    <s v="SDC"/>
    <s v="N/A"/>
  </r>
  <r>
    <n v="13232"/>
    <x v="109"/>
    <x v="20"/>
    <s v="IP"/>
    <s v="Support IFTS"/>
    <m/>
    <s v="ACS"/>
    <n v="14"/>
    <m/>
    <s v="X"/>
    <x v="2"/>
    <s v="NET"/>
    <s v="LOW LEVEL"/>
    <m/>
    <n v="13233"/>
    <s v="SUPP"/>
    <s v="09:00"/>
    <s v="10:00"/>
    <d v="1899-12-30T01:00:00"/>
    <d v="1899-12-30T09:00:00"/>
    <d v="1899-12-30T10:00:00"/>
    <d v="1899-12-30T01:00:00"/>
    <s v="SDC"/>
    <s v="N/A"/>
  </r>
  <r>
    <n v="13233"/>
    <x v="109"/>
    <x v="20"/>
    <s v="IP"/>
    <s v="Support IFTS"/>
    <m/>
    <s v="ACS"/>
    <n v="32"/>
    <m/>
    <s v="X"/>
    <x v="1"/>
    <s v="NET"/>
    <s v="DECI_STD"/>
    <m/>
    <n v="13232"/>
    <s v="SUPP"/>
    <d v="1899-12-30T10:30:00"/>
    <d v="1899-12-30T11:30:00"/>
    <d v="1899-12-30T01:00:00"/>
    <d v="1899-12-30T10:30:00"/>
    <d v="1899-12-30T11:30:00"/>
    <d v="1899-12-30T01:00:00"/>
    <s v="SDC"/>
    <s v="N/A"/>
  </r>
  <r>
    <n v="13234"/>
    <x v="109"/>
    <x v="20"/>
    <s v="IP"/>
    <s v="Support IFTS"/>
    <m/>
    <s v="ACS"/>
    <n v="5"/>
    <m/>
    <s v="X"/>
    <x v="4"/>
    <s v="NET"/>
    <s v="DECI_STD"/>
    <m/>
    <n v="13233"/>
    <s v="SUPP"/>
    <d v="1899-12-30T12:00:00"/>
    <d v="1899-12-30T13:00:00"/>
    <d v="1899-12-30T01:00:00"/>
    <d v="1899-12-30T12:00:00"/>
    <d v="1899-12-30T12:50:00"/>
    <d v="1899-12-30T00:50:00"/>
    <s v="SDC"/>
    <s v="N/A"/>
  </r>
  <r>
    <n v="13235"/>
    <x v="109"/>
    <x v="20"/>
    <s v="IP"/>
    <s v="Support QATAR"/>
    <m/>
    <s v="ACS"/>
    <n v="10"/>
    <m/>
    <s v="X"/>
    <x v="1"/>
    <s v="NET"/>
    <s v="DECI_STD"/>
    <m/>
    <n v="13234"/>
    <s v="SUPP"/>
    <d v="1899-12-30T12:00:00"/>
    <d v="1899-12-30T13:00:00"/>
    <d v="1899-12-30T01:00:00"/>
    <d v="1899-12-30T12:00:00"/>
    <d v="1899-12-30T13:00:00"/>
    <d v="1899-12-30T01:00:00"/>
    <s v="SDC"/>
    <s v="N/A"/>
  </r>
  <r>
    <n v="13236"/>
    <x v="109"/>
    <x v="20"/>
    <s v="IP"/>
    <s v="Support AMI"/>
    <m/>
    <s v="ACS"/>
    <n v="12"/>
    <m/>
    <s v="X"/>
    <x v="4"/>
    <s v="NET"/>
    <s v="DECI_STD"/>
    <m/>
    <n v="13235"/>
    <s v="SD DACM02"/>
    <d v="1899-12-30T13:30:00"/>
    <d v="1899-12-30T14:00:00"/>
    <d v="1899-12-30T00:30:00"/>
    <s v="13:30"/>
    <d v="1899-12-30T14:05:00"/>
    <d v="1899-12-30T00:35:00"/>
    <s v="SDC"/>
    <s v="N/A"/>
  </r>
  <r>
    <n v="13237"/>
    <x v="109"/>
    <x v="20"/>
    <s v="IP"/>
    <s v="Support AMI"/>
    <m/>
    <s v="ACS"/>
    <n v="9"/>
    <m/>
    <s v="X"/>
    <x v="4"/>
    <s v="NET"/>
    <s v="DECI_STD"/>
    <m/>
    <n v="13236"/>
    <s v="SD DACM02"/>
    <d v="1899-12-30T14:05:00"/>
    <d v="1899-12-30T14:35:00"/>
    <d v="1899-12-30T00:30:00"/>
    <d v="1899-12-30T14:10:00"/>
    <d v="1899-12-30T14:40:00"/>
    <d v="1899-12-30T00:30:00"/>
    <s v="SDC"/>
    <s v="N/A"/>
  </r>
  <r>
    <n v="13238"/>
    <x v="110"/>
    <x v="20"/>
    <s v="IP"/>
    <s v="Support IFTS"/>
    <m/>
    <s v="ACS"/>
    <n v="5"/>
    <m/>
    <s v="X"/>
    <x v="1"/>
    <s v="NET"/>
    <s v="DECI_STD"/>
    <m/>
    <n v="13237"/>
    <s v="SUPP"/>
    <d v="1899-12-30T06:00:00"/>
    <d v="1899-12-30T07:00:00"/>
    <d v="1899-12-30T01:00:00"/>
    <d v="1899-12-30T06:00:00"/>
    <d v="1899-12-30T07:00:00"/>
    <d v="1899-12-30T01:00:00"/>
    <s v="SDC"/>
    <s v="N/A"/>
  </r>
  <r>
    <n v="13239"/>
    <x v="110"/>
    <x v="20"/>
    <s v="IP"/>
    <s v="Support IFTS"/>
    <m/>
    <s v="ACS"/>
    <n v="17"/>
    <m/>
    <s v="X"/>
    <x v="4"/>
    <s v="NET"/>
    <s v="DECI_STD"/>
    <m/>
    <n v="13238"/>
    <s v="SUPP"/>
    <d v="1899-12-30T09:00:00"/>
    <d v="1899-12-30T10:00:00"/>
    <d v="1899-12-30T01:00:00"/>
    <d v="1899-12-30T08:50:00"/>
    <d v="1899-12-30T09:50:00"/>
    <d v="1899-12-30T01:00:00"/>
    <s v="SDC"/>
    <s v="N/A"/>
  </r>
  <r>
    <n v="13240"/>
    <x v="110"/>
    <x v="20"/>
    <s v="IP"/>
    <s v="Support IFTS"/>
    <m/>
    <s v="ACS"/>
    <n v="13"/>
    <m/>
    <s v="X"/>
    <x v="4"/>
    <s v="NET"/>
    <s v="DECI_STD"/>
    <m/>
    <n v="13239"/>
    <s v="SUPP"/>
    <d v="1899-12-30T10:30:00"/>
    <d v="1899-12-30T11:30:00"/>
    <d v="1899-12-30T01:00:00"/>
    <d v="1899-12-30T10:30:00"/>
    <d v="1899-12-30T11:15:00"/>
    <d v="1899-12-30T00:45:00"/>
    <s v="SDC"/>
    <s v="N/A"/>
  </r>
  <r>
    <n v="13241"/>
    <x v="110"/>
    <x v="20"/>
    <s v="IP"/>
    <s v="Support IFTS"/>
    <m/>
    <s v="IFTS"/>
    <n v="23"/>
    <m/>
    <s v="X"/>
    <x v="1"/>
    <s v="NET"/>
    <s v="LOW LEVEL"/>
    <m/>
    <n v="13240"/>
    <s v="SUPP"/>
    <d v="1899-12-30T10:30:00"/>
    <d v="1899-12-30T11:30:00"/>
    <d v="1899-12-30T01:00:00"/>
    <d v="1899-12-30T10:30:00"/>
    <d v="1899-12-30T11:30:00"/>
    <d v="1899-12-30T01:00:00"/>
    <s v="SDC"/>
    <s v="N/A"/>
  </r>
  <r>
    <n v="13242"/>
    <x v="111"/>
    <x v="26"/>
    <s v="IP"/>
    <s v="Support IFTS"/>
    <m/>
    <s v="IFTS"/>
    <n v="23"/>
    <m/>
    <s v="X"/>
    <x v="4"/>
    <s v="NET"/>
    <s v="DECI_STD"/>
    <m/>
    <n v="13241"/>
    <s v="SUPP"/>
    <d v="1899-12-30T08:00:00"/>
    <d v="1899-12-30T09:00:00"/>
    <d v="1899-12-30T01:00:00"/>
    <d v="1899-12-30T08:00:00"/>
    <d v="1899-12-30T09:00:00"/>
    <d v="1899-12-30T01:00:00"/>
    <s v="SDC"/>
    <s v="N/A"/>
  </r>
  <r>
    <n v="13243"/>
    <x v="111"/>
    <x v="26"/>
    <s v="IP"/>
    <s v="Support QATAR"/>
    <m/>
    <s v="ACS"/>
    <n v="12"/>
    <m/>
    <s v="X"/>
    <x v="1"/>
    <s v="NET"/>
    <s v="DECI_STD"/>
    <m/>
    <n v="13242"/>
    <s v="SUPP"/>
    <d v="1899-12-30T08:00:00"/>
    <d v="1899-12-30T09:00:00"/>
    <d v="1899-12-30T01:00:00"/>
    <s v="08:00"/>
    <s v="09:00"/>
    <d v="1899-12-30T01:00:00"/>
    <s v="SDC"/>
    <s v="N/A"/>
  </r>
  <r>
    <n v="13244"/>
    <x v="111"/>
    <x v="26"/>
    <s v="IP"/>
    <s v="Support QATAR"/>
    <m/>
    <s v="ACS"/>
    <n v="8"/>
    <m/>
    <s v="X"/>
    <x v="1"/>
    <s v="NET"/>
    <s v="DECI_STD"/>
    <m/>
    <n v="13243"/>
    <s v="SUPP"/>
    <d v="1899-12-30T09:30:00"/>
    <d v="1899-12-30T10:30:00"/>
    <d v="1899-12-30T01:00:00"/>
    <s v="09:30"/>
    <s v="10:30"/>
    <d v="1899-12-30T01:00:00"/>
    <s v="SDC"/>
    <s v="N/A"/>
  </r>
  <r>
    <n v="13245"/>
    <x v="111"/>
    <x v="26"/>
    <s v="IP"/>
    <s v="Support IFTS"/>
    <m/>
    <s v="ACS"/>
    <n v="17"/>
    <m/>
    <s v="X"/>
    <x v="4"/>
    <s v="NET"/>
    <s v="DECI_STD"/>
    <m/>
    <n v="13244"/>
    <s v="SUPP"/>
    <d v="1899-12-30T11:00:00"/>
    <d v="1899-12-30T12:00:00"/>
    <d v="1899-12-30T01:00:00"/>
    <d v="1899-12-30T11:00:00"/>
    <d v="1899-12-30T12:00:00"/>
    <d v="1899-12-30T01:00:00"/>
    <s v="SDC"/>
    <s v="N/A"/>
  </r>
  <r>
    <n v="13246"/>
    <x v="111"/>
    <x v="26"/>
    <s v="IP"/>
    <s v="Support QATAR"/>
    <m/>
    <s v="ACS"/>
    <n v="12"/>
    <m/>
    <s v="X"/>
    <x v="1"/>
    <s v="NET"/>
    <s v="DECI_STD"/>
    <m/>
    <n v="13245"/>
    <s v="SUPP"/>
    <d v="1899-12-30T11:00:00"/>
    <d v="1899-12-30T12:00:00"/>
    <d v="1899-12-30T01:00:00"/>
    <d v="1899-12-30T11:00:00"/>
    <d v="1899-12-30T12:00:00"/>
    <d v="1899-12-30T01:00:00"/>
    <s v="SDC"/>
    <s v="N/A"/>
  </r>
  <r>
    <n v="13247"/>
    <x v="111"/>
    <x v="26"/>
    <s v="IP"/>
    <s v="Support IFTS"/>
    <m/>
    <s v="ACS"/>
    <n v="22"/>
    <m/>
    <s v="X"/>
    <x v="4"/>
    <s v="NET"/>
    <s v="DECI_STD_NVG"/>
    <m/>
    <n v="13246"/>
    <s v="SUPP"/>
    <d v="1899-12-30T12:30:00"/>
    <d v="1899-12-30T13:30:00"/>
    <d v="1899-12-30T01:00:00"/>
    <d v="1899-12-30T12:30:00"/>
    <d v="1899-12-30T13:30:00"/>
    <d v="1899-12-30T01:00:00"/>
    <s v="SDC"/>
    <s v="N/A"/>
  </r>
  <r>
    <n v="13248"/>
    <x v="111"/>
    <x v="26"/>
    <s v="IP"/>
    <s v="Support IFTS"/>
    <m/>
    <s v="ACS"/>
    <n v="13"/>
    <m/>
    <s v="X"/>
    <x v="1"/>
    <s v="NET"/>
    <s v="DECI_STD_NVG"/>
    <m/>
    <n v="13247"/>
    <s v="SUPP"/>
    <d v="1899-12-30T14:00:00"/>
    <d v="1899-12-30T15:00:00"/>
    <d v="1899-12-30T01:00:00"/>
    <s v="14:00"/>
    <s v="15:00"/>
    <d v="1899-12-30T01:00:00"/>
    <s v="SDC"/>
    <s v="N/A"/>
  </r>
  <r>
    <n v="13249"/>
    <x v="111"/>
    <x v="26"/>
    <s v="IP"/>
    <s v="Support QATAR"/>
    <m/>
    <s v="ACS"/>
    <n v="1"/>
    <m/>
    <s v="X"/>
    <x v="4"/>
    <s v="NET"/>
    <s v="DECI_STD"/>
    <m/>
    <n v="13248"/>
    <s v="SUPP"/>
    <d v="1899-12-30T15:30:00"/>
    <d v="1899-12-30T16:30:00"/>
    <d v="1899-12-30T01:00:00"/>
    <d v="1899-12-30T15:30:00"/>
    <d v="1899-12-30T16:30:00"/>
    <d v="1899-12-30T01:00:00"/>
    <s v="SDC"/>
    <s v="N/A"/>
  </r>
  <r>
    <n v="13250"/>
    <x v="112"/>
    <x v="26"/>
    <s v="IP"/>
    <s v="Support IFTS"/>
    <m/>
    <s v="ACS"/>
    <n v="9"/>
    <m/>
    <s v="X"/>
    <x v="4"/>
    <s v="NET"/>
    <s v="DECI_STD"/>
    <m/>
    <n v="13249"/>
    <s v="SUPP"/>
    <d v="1899-12-30T08:00:00"/>
    <d v="1899-12-30T09:00:00"/>
    <d v="1899-12-30T01:00:00"/>
    <d v="1899-12-30T08:00:00"/>
    <d v="1899-12-30T08:55:00"/>
    <d v="1899-12-30T00:55:00"/>
    <s v="SDC"/>
    <s v="N/A"/>
  </r>
  <r>
    <n v="13251"/>
    <x v="112"/>
    <x v="26"/>
    <s v="IP"/>
    <s v="Support QATAR"/>
    <m/>
    <s v="ACS"/>
    <n v="14"/>
    <m/>
    <s v="X"/>
    <x v="4"/>
    <s v="NET"/>
    <s v="DECI_STD"/>
    <m/>
    <n v="13250"/>
    <s v="SUPP"/>
    <d v="1899-12-30T09:30:00"/>
    <d v="1899-12-30T10:30:00"/>
    <d v="1899-12-30T01:00:00"/>
    <d v="1899-12-30T09:30:00"/>
    <d v="1899-12-30T10:30:00"/>
    <d v="1899-12-30T01:00:00"/>
    <s v="SDC"/>
    <s v="N/A"/>
  </r>
  <r>
    <n v="13252"/>
    <x v="112"/>
    <x v="26"/>
    <s v="IP"/>
    <s v="Support IFTS"/>
    <m/>
    <s v="IFTS"/>
    <n v="22"/>
    <m/>
    <s v="X"/>
    <x v="1"/>
    <s v="NET"/>
    <s v="DECI_STD"/>
    <m/>
    <n v="13251"/>
    <s v="SUPP"/>
    <d v="1899-12-30T11:00:00"/>
    <d v="1899-12-30T12:00:00"/>
    <d v="1899-12-30T01:00:00"/>
    <d v="1899-12-30T11:00:00"/>
    <d v="1899-12-30T12:00:00"/>
    <d v="1899-12-30T01:00:00"/>
    <s v="SDC"/>
    <s v="N/A"/>
  </r>
  <r>
    <n v="13253"/>
    <x v="112"/>
    <x v="26"/>
    <s v="IP"/>
    <s v="Support IFTS"/>
    <m/>
    <s v="ACS"/>
    <n v="10"/>
    <m/>
    <s v="X"/>
    <x v="4"/>
    <s v="NET"/>
    <s v="DECI_STD"/>
    <m/>
    <n v="13252"/>
    <s v="SUPP"/>
    <d v="1899-12-30T12:30:00"/>
    <d v="1899-12-30T13:30:00"/>
    <d v="1899-12-30T01:00:00"/>
    <d v="1899-12-30T12:30:00"/>
    <d v="1899-12-30T13:30:00"/>
    <d v="1899-12-30T01:00:00"/>
    <s v="SDC"/>
    <s v="N/A"/>
  </r>
  <r>
    <n v="13254"/>
    <x v="112"/>
    <x v="26"/>
    <s v="IP"/>
    <s v="Support IFTS"/>
    <m/>
    <s v="ACS"/>
    <n v="12"/>
    <m/>
    <s v="X"/>
    <x v="4"/>
    <s v="NET"/>
    <s v="DECI_STD"/>
    <m/>
    <n v="13253"/>
    <s v="SUPP"/>
    <d v="1899-12-30T14:00:00"/>
    <d v="1899-12-30T15:00:00"/>
    <d v="1899-12-30T01:00:00"/>
    <d v="1899-12-30T14:00:00"/>
    <d v="1899-12-30T14:50:00"/>
    <d v="1899-12-30T00:50:00"/>
    <s v="SDC"/>
    <s v="N/A"/>
  </r>
  <r>
    <n v="13255"/>
    <x v="113"/>
    <x v="26"/>
    <s v="IP"/>
    <s v="Support IFTS"/>
    <m/>
    <s v="IFTS"/>
    <n v="23"/>
    <m/>
    <s v="X"/>
    <x v="4"/>
    <s v="NET"/>
    <s v="DECI_STD"/>
    <m/>
    <n v="13254"/>
    <s v="SUPP"/>
    <d v="1899-12-30T11:00:00"/>
    <d v="1899-12-30T12:00:00"/>
    <d v="1899-12-30T01:00:00"/>
    <d v="1899-12-30T11:00:00"/>
    <d v="1899-12-30T12:00:00"/>
    <d v="1899-12-30T01:00:00"/>
    <s v="SDC"/>
    <s v="N/A"/>
  </r>
  <r>
    <n v="13256"/>
    <x v="113"/>
    <x v="26"/>
    <s v="IP"/>
    <s v="Support IFTS"/>
    <m/>
    <s v="ACS"/>
    <n v="9"/>
    <m/>
    <s v="X"/>
    <x v="1"/>
    <s v="NET"/>
    <s v="DECI_STD"/>
    <m/>
    <n v="13255"/>
    <s v="SUPP"/>
    <d v="1899-12-30T11:00:00"/>
    <d v="1899-12-30T12:00:00"/>
    <d v="1899-12-30T01:00:00"/>
    <d v="1899-12-30T11:00:00"/>
    <d v="1899-12-30T12:00:00"/>
    <d v="1899-12-30T01:00:00"/>
    <s v="SDC"/>
    <s v="N/A"/>
  </r>
  <r>
    <n v="13257"/>
    <x v="113"/>
    <x v="26"/>
    <s v="IP"/>
    <s v="Support IFTS"/>
    <m/>
    <s v="ACS"/>
    <n v="5"/>
    <m/>
    <s v="X"/>
    <x v="4"/>
    <s v="NET"/>
    <s v="DECI_STD"/>
    <m/>
    <n v="13256"/>
    <s v="SUPP"/>
    <d v="1899-12-30T12:30:00"/>
    <d v="1899-12-30T13:30:00"/>
    <d v="1899-12-30T01:00:00"/>
    <d v="1899-12-30T12:30:00"/>
    <d v="1899-12-30T13:30:00"/>
    <d v="1899-12-30T01:00:00"/>
    <s v="SDC"/>
    <s v="N/A"/>
  </r>
  <r>
    <n v="13258"/>
    <x v="113"/>
    <x v="26"/>
    <s v="IP"/>
    <s v="Support IFTS"/>
    <m/>
    <s v="ACS"/>
    <n v="10"/>
    <m/>
    <s v="X"/>
    <x v="1"/>
    <s v="NET"/>
    <s v="DECI_STD"/>
    <m/>
    <n v="13257"/>
    <s v="SUPP"/>
    <d v="1899-12-30T12:30:00"/>
    <d v="1899-12-30T13:30:00"/>
    <d v="1899-12-30T01:00:00"/>
    <d v="1899-12-30T12:30:00"/>
    <d v="1899-12-30T13:30:00"/>
    <d v="1899-12-30T01:00:00"/>
    <s v="SDC"/>
    <s v="N/A"/>
  </r>
  <r>
    <n v="13259"/>
    <x v="113"/>
    <x v="26"/>
    <s v="IP"/>
    <s v="Support IFTS"/>
    <m/>
    <s v="IFTS"/>
    <n v="5"/>
    <m/>
    <s v="X"/>
    <x v="4"/>
    <s v="NET"/>
    <s v="DECI_STD"/>
    <m/>
    <n v="13258"/>
    <s v="SUPP"/>
    <d v="1899-12-30T14:00:00"/>
    <d v="1899-12-30T15:00:00"/>
    <d v="1899-12-30T01:00:00"/>
    <d v="1899-12-30T14:00:00"/>
    <d v="1899-12-30T15:00:00"/>
    <d v="1899-12-30T01:00:00"/>
    <s v="SDC"/>
    <s v="N/A"/>
  </r>
  <r>
    <n v="13260"/>
    <x v="113"/>
    <x v="26"/>
    <s v="IP"/>
    <s v="Support IFTS"/>
    <m/>
    <s v="ACS"/>
    <n v="14"/>
    <m/>
    <s v="X"/>
    <x v="1"/>
    <s v="NET"/>
    <s v="DECI_STD"/>
    <m/>
    <n v="13259"/>
    <s v="SUPP"/>
    <d v="1899-12-30T14:00:00"/>
    <d v="1899-12-30T15:00:00"/>
    <d v="1899-12-30T01:00:00"/>
    <s v="14:00"/>
    <s v="15:00"/>
    <d v="1899-12-30T01:00:00"/>
    <s v="SDC"/>
    <s v="N/A"/>
  </r>
  <r>
    <n v="13261"/>
    <x v="113"/>
    <x v="26"/>
    <s v="IP"/>
    <s v="Support IFTS"/>
    <m/>
    <s v="ACS"/>
    <n v="2"/>
    <m/>
    <s v="X"/>
    <x v="4"/>
    <s v="NET"/>
    <s v="DECI_STD"/>
    <m/>
    <n v="13260"/>
    <s v="SUPP"/>
    <d v="1899-12-30T15:30:00"/>
    <d v="1899-12-30T16:30:00"/>
    <d v="1899-12-30T01:00:00"/>
    <d v="1899-12-30T15:30:00"/>
    <d v="1899-12-30T16:30:00"/>
    <d v="1899-12-30T01:00:00"/>
    <s v="SDC"/>
    <s v="N/A"/>
  </r>
  <r>
    <n v="13262"/>
    <x v="113"/>
    <x v="26"/>
    <s v="IP"/>
    <s v="Support IFTS"/>
    <m/>
    <s v="ACS"/>
    <n v="1"/>
    <m/>
    <s v="X"/>
    <x v="1"/>
    <s v="NET"/>
    <s v="DECI_STD"/>
    <m/>
    <n v="13261"/>
    <s v="SUPP"/>
    <d v="1899-12-30T15:30:00"/>
    <d v="1899-12-30T16:30:00"/>
    <d v="1899-12-30T01:00:00"/>
    <d v="1899-12-30T15:30:00"/>
    <d v="1899-12-30T16:30:00"/>
    <d v="1899-12-30T01:00:00"/>
    <s v="SDC"/>
    <s v="N/A"/>
  </r>
  <r>
    <n v="13263"/>
    <x v="114"/>
    <x v="26"/>
    <s v="IP"/>
    <s v="Support IFTS"/>
    <m/>
    <s v="ACS"/>
    <n v="8"/>
    <m/>
    <s v="X"/>
    <x v="1"/>
    <s v="NET"/>
    <s v="DECI_STD"/>
    <m/>
    <n v="13262"/>
    <s v="SUPP"/>
    <d v="1899-12-30T08:00:00"/>
    <d v="1899-12-30T09:00:00"/>
    <d v="1899-12-30T01:00:00"/>
    <d v="1899-12-30T08:00:00"/>
    <d v="1899-12-30T09:00:00"/>
    <d v="1899-12-30T01:00:00"/>
    <s v="SDC"/>
    <s v="N/A"/>
  </r>
  <r>
    <n v="13264"/>
    <x v="114"/>
    <x v="26"/>
    <s v="IP"/>
    <s v="Support IFTS"/>
    <m/>
    <s v="IFTS"/>
    <n v="9"/>
    <m/>
    <s v="X"/>
    <x v="4"/>
    <s v="NET"/>
    <s v="DECI_STD"/>
    <m/>
    <n v="13263"/>
    <s v="SUPP"/>
    <d v="1899-12-30T09:30:00"/>
    <d v="1899-12-30T10:30:00"/>
    <d v="1899-12-30T01:00:00"/>
    <d v="1899-12-30T09:30:00"/>
    <d v="1899-12-30T10:25:00"/>
    <d v="1899-12-30T00:55:00"/>
    <s v="SDC"/>
    <s v="N/A"/>
  </r>
  <r>
    <n v="13265"/>
    <x v="114"/>
    <x v="26"/>
    <s v="IP"/>
    <s v="Support IFTS"/>
    <m/>
    <s v="ACS"/>
    <n v="12"/>
    <m/>
    <s v="X"/>
    <x v="4"/>
    <s v="NET"/>
    <s v="DECI_STD"/>
    <m/>
    <n v="13264"/>
    <s v="SUPP"/>
    <d v="1899-12-30T11:00:00"/>
    <d v="1899-12-30T12:00:00"/>
    <d v="1899-12-30T01:00:00"/>
    <d v="1899-12-30T11:00:00"/>
    <d v="1899-12-30T11:50:00"/>
    <d v="1899-12-30T00:50:00"/>
    <s v="SDC"/>
    <s v="N/A"/>
  </r>
  <r>
    <n v="13266"/>
    <x v="114"/>
    <x v="26"/>
    <s v="IP"/>
    <s v="Support IFTS"/>
    <m/>
    <s v="ACS"/>
    <n v="30"/>
    <m/>
    <s v="X"/>
    <x v="1"/>
    <s v="NET"/>
    <s v="DECI_STD"/>
    <m/>
    <n v="13265"/>
    <s v="SUPP"/>
    <d v="1899-12-30T11:00:00"/>
    <d v="1899-12-30T12:00:00"/>
    <d v="1899-12-30T01:00:00"/>
    <d v="1899-12-30T11:00:00"/>
    <d v="1899-12-30T12:00:00"/>
    <d v="1899-12-30T01:00:00"/>
    <s v="SDC"/>
    <s v="N/A"/>
  </r>
  <r>
    <n v="13267"/>
    <x v="114"/>
    <x v="26"/>
    <s v="IP"/>
    <s v="Support IFTS"/>
    <m/>
    <s v="AMI"/>
    <n v="19"/>
    <m/>
    <s v="X"/>
    <x v="1"/>
    <s v="NET"/>
    <s v="DECI_STD"/>
    <m/>
    <n v="13266"/>
    <s v="SUPP"/>
    <d v="1899-12-30T12:30:00"/>
    <d v="1899-12-30T13:30:00"/>
    <d v="1899-12-30T01:00:00"/>
    <d v="1899-12-30T12:30:00"/>
    <d v="1899-12-30T13:30:00"/>
    <d v="1899-12-30T01:00:00"/>
    <s v="SDC"/>
    <s v="N/A"/>
  </r>
  <r>
    <n v="13268"/>
    <x v="114"/>
    <x v="26"/>
    <s v="IP"/>
    <s v="Support IFTS"/>
    <m/>
    <s v="ACS"/>
    <n v="13"/>
    <m/>
    <s v="X"/>
    <x v="4"/>
    <s v="NET"/>
    <s v="DECI_STD"/>
    <m/>
    <n v="13267"/>
    <s v="SUPP"/>
    <d v="1899-12-30T14:00:00"/>
    <d v="1899-12-30T15:00:00"/>
    <d v="1899-12-30T01:00:00"/>
    <d v="1899-12-30T14:00:00"/>
    <d v="1899-12-30T15:00:00"/>
    <d v="1899-12-30T01:00:00"/>
    <s v="SDC"/>
    <s v="N/A"/>
  </r>
  <r>
    <n v="13269"/>
    <x v="114"/>
    <x v="26"/>
    <s v="IP"/>
    <s v="Support IFTS"/>
    <m/>
    <s v="ACS"/>
    <n v="17"/>
    <m/>
    <s v="X"/>
    <x v="1"/>
    <s v="NET"/>
    <s v="DECI_STD"/>
    <m/>
    <n v="13268"/>
    <s v="SUPP"/>
    <d v="1899-12-30T14:00:00"/>
    <d v="1899-12-30T15:00:00"/>
    <d v="1899-12-30T01:00:00"/>
    <d v="1899-12-30T14:00:00"/>
    <d v="1899-12-30T14:55:00"/>
    <d v="1899-12-30T00:55:00"/>
    <s v="RSLD"/>
    <s v="CD3"/>
  </r>
  <r>
    <n v="13270"/>
    <x v="114"/>
    <x v="26"/>
    <s v="IP"/>
    <s v="Support IFTS"/>
    <m/>
    <s v="IFTS"/>
    <n v="5"/>
    <m/>
    <s v="X"/>
    <x v="4"/>
    <s v="NET"/>
    <s v="DECI_STD"/>
    <m/>
    <n v="13269"/>
    <s v="SUPP"/>
    <d v="1899-12-30T15:30:00"/>
    <d v="1899-12-30T16:30:00"/>
    <d v="1899-12-30T01:00:00"/>
    <d v="1899-12-30T15:45:00"/>
    <d v="1899-12-30T16:30:00"/>
    <d v="1899-12-30T00:45:00"/>
    <s v="SDC"/>
    <s v="N/A"/>
  </r>
  <r>
    <n v="13271"/>
    <x v="115"/>
    <x v="26"/>
    <s v="IP"/>
    <s v="Support IFTS"/>
    <m/>
    <s v="ACS"/>
    <n v="13"/>
    <m/>
    <s v="X"/>
    <x v="1"/>
    <s v="NET"/>
    <s v="DECI_STD"/>
    <m/>
    <n v="13270"/>
    <s v="SUPP"/>
    <d v="1899-12-30T07:00:00"/>
    <d v="1899-12-30T08:00:00"/>
    <d v="1899-12-30T01:00:00"/>
    <d v="1899-12-30T07:00:00"/>
    <d v="1899-12-30T08:15:00"/>
    <d v="1899-12-30T01:15:00"/>
    <s v="SDC"/>
    <s v="N/A"/>
  </r>
  <r>
    <n v="13272"/>
    <x v="115"/>
    <x v="26"/>
    <s v="IP"/>
    <s v="Support IFTS"/>
    <m/>
    <s v="IFTS"/>
    <n v="23"/>
    <m/>
    <s v="X"/>
    <x v="4"/>
    <s v="NET"/>
    <s v="DECI_STD"/>
    <m/>
    <n v="13271"/>
    <s v="SUPP"/>
    <d v="1899-12-30T08:30:00"/>
    <d v="1899-12-30T09:30:00"/>
    <d v="1899-12-30T01:00:00"/>
    <d v="1899-12-30T08:30:00"/>
    <d v="1899-12-30T09:20:00"/>
    <d v="1899-12-30T00:50:00"/>
    <s v="SDC"/>
    <s v="N/A"/>
  </r>
  <r>
    <n v="13273"/>
    <x v="115"/>
    <x v="26"/>
    <s v="IP"/>
    <s v="Support IFTS"/>
    <m/>
    <s v="ACS"/>
    <n v="14"/>
    <s v="X"/>
    <m/>
    <x v="1"/>
    <s v="NET"/>
    <s v="DCA"/>
    <m/>
    <n v="13272"/>
    <s v="SUPP"/>
    <d v="1899-12-30T08:30:00"/>
    <d v="1899-12-30T09:30:00"/>
    <d v="1899-12-30T01:00:00"/>
    <d v="1899-12-30T08:30:00"/>
    <d v="1899-12-30T09:10:00"/>
    <d v="1899-12-30T00:40:00"/>
    <s v="DCO"/>
    <s v="N/A"/>
  </r>
  <r>
    <n v="13274"/>
    <x v="115"/>
    <x v="26"/>
    <s v="IP"/>
    <s v="Support IFTS"/>
    <m/>
    <s v="ACS"/>
    <n v="17"/>
    <m/>
    <s v="X"/>
    <x v="4"/>
    <s v="NET"/>
    <s v="DECI_STD"/>
    <m/>
    <n v="13273"/>
    <s v="SUPP"/>
    <d v="1899-12-30T10:00:00"/>
    <d v="1899-12-30T11:00:00"/>
    <d v="1899-12-30T01:00:00"/>
    <d v="1899-12-30T10:00:00"/>
    <d v="1899-12-30T11:00:00"/>
    <d v="1899-12-30T01:00:00"/>
    <s v="SDC"/>
    <s v="N/A"/>
  </r>
  <r>
    <n v="13275"/>
    <x v="115"/>
    <x v="26"/>
    <s v="IP"/>
    <s v="Support IFTS"/>
    <m/>
    <s v="IFTS"/>
    <n v="23"/>
    <m/>
    <s v="X"/>
    <x v="1"/>
    <s v="NET"/>
    <s v="DECI_STD"/>
    <m/>
    <n v="13274"/>
    <s v="SUPP"/>
    <d v="1899-12-30T10:00:00"/>
    <d v="1899-12-30T11:00:00"/>
    <d v="1899-12-30T01:00:00"/>
    <d v="1899-12-30T10:00:00"/>
    <d v="1899-12-30T10:55:00"/>
    <d v="1899-12-30T00:55:00"/>
    <s v="SDC"/>
    <s v="N/A"/>
  </r>
  <r>
    <n v="13276"/>
    <x v="115"/>
    <x v="26"/>
    <s v="IP"/>
    <s v="Support IFTS"/>
    <m/>
    <s v="ACS"/>
    <n v="14"/>
    <m/>
    <s v="X"/>
    <x v="4"/>
    <s v="NET"/>
    <s v="CAS"/>
    <m/>
    <n v="13275"/>
    <s v="SUPP"/>
    <d v="1899-12-30T11:30:00"/>
    <d v="1899-12-30T12:30:00"/>
    <d v="1899-12-30T01:00:00"/>
    <d v="1899-12-30T11:25:00"/>
    <d v="1899-12-30T12:25:00"/>
    <d v="1899-12-30T01:00:00"/>
    <s v="SDC"/>
    <s v="N/A"/>
  </r>
  <r>
    <n v="13277"/>
    <x v="116"/>
    <x v="21"/>
    <s v="IP"/>
    <s v="Support IFTS"/>
    <m/>
    <s v="ACS"/>
    <n v="9"/>
    <m/>
    <s v="X"/>
    <x v="4"/>
    <s v="NET"/>
    <s v="DECI_STD"/>
    <m/>
    <n v="13276"/>
    <s v="SUPP"/>
    <d v="1899-12-30T09:30:00"/>
    <d v="1899-12-30T10:30:00"/>
    <d v="1899-12-30T01:00:00"/>
    <s v="09:30"/>
    <s v="10:30"/>
    <d v="1899-12-30T01:00:00"/>
    <s v="SDC"/>
    <s v="N/A"/>
  </r>
  <r>
    <n v="13278"/>
    <x v="116"/>
    <x v="21"/>
    <s v="IP"/>
    <s v="Support IFTS"/>
    <m/>
    <s v="ACS"/>
    <n v="1"/>
    <m/>
    <s v="X"/>
    <x v="1"/>
    <s v="NET"/>
    <s v="DECI_STD"/>
    <m/>
    <n v="13277"/>
    <s v="SUPP"/>
    <d v="1899-12-30T09:30:00"/>
    <d v="1899-12-30T10:30:00"/>
    <d v="1899-12-30T01:00:00"/>
    <d v="1899-12-30T09:30:00"/>
    <d v="1899-12-30T10:30:00"/>
    <d v="1899-12-30T01:00:00"/>
    <s v="SDC"/>
    <s v="N/A"/>
  </r>
  <r>
    <n v="13279"/>
    <x v="116"/>
    <x v="21"/>
    <s v="IP"/>
    <s v="Support IFTS"/>
    <m/>
    <s v="ACS"/>
    <n v="13"/>
    <m/>
    <s v="X"/>
    <x v="4"/>
    <s v="NET"/>
    <s v="DECI_STD"/>
    <m/>
    <n v="13278"/>
    <s v="SUPP"/>
    <d v="1899-12-30T11:00:00"/>
    <d v="1899-12-30T12:00:00"/>
    <d v="1899-12-30T01:00:00"/>
    <d v="1899-12-30T11:00:00"/>
    <d v="1899-12-30T12:00:00"/>
    <d v="1899-12-30T01:00:00"/>
    <s v="SDC"/>
    <s v="N/A"/>
  </r>
  <r>
    <n v="13280"/>
    <x v="116"/>
    <x v="21"/>
    <s v="IP"/>
    <s v="Support IFTS"/>
    <m/>
    <s v="ACS"/>
    <n v="5"/>
    <m/>
    <s v="X"/>
    <x v="1"/>
    <s v="NET"/>
    <s v="DECI_STD"/>
    <m/>
    <n v="13279"/>
    <s v="SUPP"/>
    <d v="1899-12-30T11:00:00"/>
    <d v="1899-12-30T12:00:00"/>
    <d v="1899-12-30T01:00:00"/>
    <d v="1899-12-30T11:00:00"/>
    <d v="1899-12-30T12:00:00"/>
    <d v="1899-12-30T01:00:00"/>
    <s v="SDC"/>
    <s v="N/A"/>
  </r>
  <r>
    <n v="13281"/>
    <x v="116"/>
    <x v="21"/>
    <s v="IP"/>
    <s v="Support IFTS"/>
    <m/>
    <s v="ACS"/>
    <n v="17"/>
    <m/>
    <s v="X"/>
    <x v="4"/>
    <s v="NET"/>
    <s v="DECI_STD"/>
    <m/>
    <n v="13280"/>
    <s v="SUPP"/>
    <d v="1899-12-30T12:30:00"/>
    <d v="1899-12-30T13:30:00"/>
    <d v="1899-12-30T01:00:00"/>
    <d v="1899-12-30T12:30:00"/>
    <d v="1899-12-30T13:30:00"/>
    <d v="1899-12-30T01:00:00"/>
    <s v="SDC"/>
    <s v="N/A"/>
  </r>
  <r>
    <n v="13282"/>
    <x v="116"/>
    <x v="21"/>
    <s v="IP"/>
    <s v="Support AMI"/>
    <m/>
    <s v="ACS"/>
    <n v="1"/>
    <m/>
    <s v="X"/>
    <x v="1"/>
    <s v="NET"/>
    <s v="DECI_STD"/>
    <m/>
    <n v="13281"/>
    <s v="SUPP"/>
    <d v="1899-12-30T12:30:00"/>
    <d v="1899-12-30T13:30:00"/>
    <d v="1899-12-30T01:00:00"/>
    <d v="1899-12-30T12:30:00"/>
    <d v="1899-12-30T13:30:00"/>
    <d v="1899-12-30T01:00:00"/>
    <s v="SDC"/>
    <s v="N/A"/>
  </r>
  <r>
    <n v="13283"/>
    <x v="116"/>
    <x v="21"/>
    <s v="IP"/>
    <s v="Support IFTS"/>
    <m/>
    <s v="ACS"/>
    <n v="13"/>
    <m/>
    <s v="X"/>
    <x v="4"/>
    <s v="NET"/>
    <s v="DECI_STD"/>
    <m/>
    <n v="13282"/>
    <s v="SUPP"/>
    <d v="1899-12-30T14:00:00"/>
    <d v="1899-12-30T15:00:00"/>
    <d v="1899-12-30T01:00:00"/>
    <d v="1899-12-30T14:00:00"/>
    <d v="1899-12-30T14:50:00"/>
    <d v="1899-12-30T00:50:00"/>
    <s v="SDC"/>
    <s v="N/A"/>
  </r>
  <r>
    <n v="13284"/>
    <x v="116"/>
    <x v="21"/>
    <s v="IP"/>
    <s v="Support AMI"/>
    <m/>
    <s v="ACS"/>
    <n v="1"/>
    <m/>
    <s v="X"/>
    <x v="4"/>
    <s v="NET"/>
    <s v="DECI_STD"/>
    <m/>
    <n v="13283"/>
    <s v="SUPP"/>
    <d v="1899-12-30T15:30:00"/>
    <d v="1899-12-30T16:00:00"/>
    <d v="1899-12-30T00:30:00"/>
    <d v="1899-12-30T15:30:00"/>
    <d v="1899-12-30T16:00:00"/>
    <d v="1899-12-30T00:30:00"/>
    <s v="SDC"/>
    <s v="N/A"/>
  </r>
  <r>
    <n v="13285"/>
    <x v="116"/>
    <x v="21"/>
    <s v="IP"/>
    <s v="Support AMI"/>
    <m/>
    <s v="ACS"/>
    <n v="9"/>
    <m/>
    <s v="X"/>
    <x v="4"/>
    <s v="NET"/>
    <s v="DECI_STD"/>
    <m/>
    <n v="13284"/>
    <s v="SUPP"/>
    <d v="1899-12-30T16:05:00"/>
    <d v="1899-12-30T16:35:00"/>
    <d v="1899-12-30T00:30:00"/>
    <d v="1899-12-30T16:05:00"/>
    <d v="1899-12-30T16:35:00"/>
    <d v="1899-12-30T00:30:00"/>
    <s v="SDC"/>
    <s v="N/A"/>
  </r>
  <r>
    <n v="13286"/>
    <x v="116"/>
    <x v="21"/>
    <s v="IP"/>
    <s v="Support IFTS"/>
    <m/>
    <s v="ACS"/>
    <n v="17"/>
    <m/>
    <s v="X"/>
    <x v="1"/>
    <s v="NET"/>
    <s v="DECI_STD"/>
    <m/>
    <n v="13285"/>
    <s v="SUPP"/>
    <d v="1899-12-30T15:30:00"/>
    <d v="1899-12-30T16:30:00"/>
    <d v="1899-12-30T01:00:00"/>
    <d v="1899-12-30T15:30:00"/>
    <d v="1899-12-30T16:30:00"/>
    <d v="1899-12-30T01:00:00"/>
    <s v="SDC"/>
    <s v="N/A"/>
  </r>
  <r>
    <n v="13287"/>
    <x v="117"/>
    <x v="21"/>
    <s v="IP"/>
    <s v="Support IFTS"/>
    <m/>
    <s v="IFTS"/>
    <n v="9"/>
    <m/>
    <s v="X"/>
    <x v="1"/>
    <s v="NET"/>
    <s v="DECI_STD"/>
    <m/>
    <n v="13286"/>
    <s v="SUPP"/>
    <d v="1899-12-30T08:00:00"/>
    <d v="1899-12-30T09:00:00"/>
    <d v="1899-12-30T01:00:00"/>
    <d v="1899-12-30T08:00:00"/>
    <d v="1899-12-30T09:00:00"/>
    <d v="1899-12-30T01:00:00"/>
    <s v="SDC"/>
    <s v="N/A"/>
  </r>
  <r>
    <n v="13288"/>
    <x v="117"/>
    <x v="21"/>
    <s v="IP"/>
    <s v="Support IFTS"/>
    <m/>
    <s v="ACS"/>
    <n v="12"/>
    <m/>
    <s v="X"/>
    <x v="1"/>
    <s v="NET"/>
    <s v="DECI_STD"/>
    <m/>
    <n v="13287"/>
    <s v="SUPP"/>
    <d v="1899-12-30T09:30:00"/>
    <d v="1899-12-30T10:30:00"/>
    <d v="1899-12-30T01:00:00"/>
    <d v="1899-12-30T09:30:00"/>
    <d v="1899-12-30T10:30:00"/>
    <d v="1899-12-30T01:00:00"/>
    <s v="SDC"/>
    <s v="N/A"/>
  </r>
  <r>
    <n v="13289"/>
    <x v="117"/>
    <x v="21"/>
    <s v="IP"/>
    <s v="Support IFTS"/>
    <m/>
    <s v="ACS"/>
    <n v="2"/>
    <m/>
    <s v="X"/>
    <x v="4"/>
    <s v="NET"/>
    <s v="DECI_STD"/>
    <m/>
    <n v="13288"/>
    <s v="SUPP"/>
    <d v="1899-12-30T11:00:00"/>
    <d v="1899-12-30T12:00:00"/>
    <d v="1899-12-30T01:00:00"/>
    <d v="1899-12-30T11:00:00"/>
    <d v="1899-12-30T12:00:00"/>
    <d v="1899-12-30T01:00:00"/>
    <s v="SDC"/>
    <s v="N/A"/>
  </r>
  <r>
    <n v="13290"/>
    <x v="117"/>
    <x v="21"/>
    <s v="IP"/>
    <s v="Support IFTS"/>
    <m/>
    <s v="ACS"/>
    <n v="10"/>
    <m/>
    <s v="X"/>
    <x v="1"/>
    <s v="NET"/>
    <s v="DECI_STD"/>
    <m/>
    <n v="13289"/>
    <s v="SUPP"/>
    <d v="1899-12-30T11:00:00"/>
    <d v="1899-12-30T12:00:00"/>
    <d v="1899-12-30T01:00:00"/>
    <d v="1899-12-30T11:00:00"/>
    <d v="1899-12-30T12:00:00"/>
    <d v="1899-12-30T01:00:00"/>
    <s v="SDC"/>
    <s v="N/A"/>
  </r>
  <r>
    <n v="13291"/>
    <x v="117"/>
    <x v="21"/>
    <s v="IP"/>
    <s v="Support IFTS"/>
    <m/>
    <s v="ACS"/>
    <n v="1"/>
    <m/>
    <s v="X"/>
    <x v="1"/>
    <s v="NET"/>
    <s v="DECI_STD"/>
    <m/>
    <n v="13290"/>
    <s v="SUPP"/>
    <d v="1899-12-30T12:30:00"/>
    <d v="1899-12-30T13:30:00"/>
    <d v="1899-12-30T01:00:00"/>
    <d v="1899-12-30T12:30:00"/>
    <d v="1899-12-30T13:30:00"/>
    <d v="1899-12-30T01:00:00"/>
    <s v="SDC"/>
    <s v="N/A"/>
  </r>
  <r>
    <n v="13292"/>
    <x v="117"/>
    <x v="21"/>
    <s v="IP"/>
    <s v="Support IFTS"/>
    <m/>
    <s v="ACS"/>
    <n v="13"/>
    <m/>
    <s v="X"/>
    <x v="1"/>
    <s v="NET"/>
    <s v="DECI_STD"/>
    <m/>
    <n v="13291"/>
    <s v="SUPP"/>
    <d v="1899-12-30T14:00:00"/>
    <d v="1899-12-30T15:00:00"/>
    <d v="1899-12-30T01:00:00"/>
    <d v="1899-12-30T14:00:00"/>
    <d v="1899-12-30T15:00:00"/>
    <d v="1899-12-30T01:00:00"/>
    <s v="SDC"/>
    <s v="N/A"/>
  </r>
  <r>
    <n v="13293"/>
    <x v="118"/>
    <x v="21"/>
    <s v="IP"/>
    <s v="Support IFTS"/>
    <m/>
    <s v="ACS"/>
    <n v="12"/>
    <m/>
    <s v="X"/>
    <x v="4"/>
    <s v="NET"/>
    <s v="DECI_STD"/>
    <m/>
    <n v="13292"/>
    <s v="SUPP"/>
    <d v="1899-12-30T08:00:00"/>
    <d v="1899-12-30T09:00:00"/>
    <d v="1899-12-30T01:00:00"/>
    <s v="08:00"/>
    <s v="09:00"/>
    <d v="1899-12-30T01:00:00"/>
    <s v="SDC"/>
    <s v="N/A"/>
  </r>
  <r>
    <n v="13294"/>
    <x v="118"/>
    <x v="21"/>
    <s v="IP"/>
    <s v="Support IFTS"/>
    <m/>
    <s v="ACS"/>
    <n v="10"/>
    <m/>
    <s v="X"/>
    <x v="4"/>
    <s v="NET"/>
    <s v="DECI_STD"/>
    <m/>
    <n v="13293"/>
    <s v="SUPP"/>
    <d v="1899-12-30T11:00:00"/>
    <d v="1899-12-30T12:00:00"/>
    <d v="1899-12-30T01:00:00"/>
    <s v="11:00"/>
    <d v="1899-12-30T11:50:00"/>
    <d v="1899-12-30T00:50:00"/>
    <s v="SDC"/>
    <s v="N/A"/>
  </r>
  <r>
    <n v="13295"/>
    <x v="118"/>
    <x v="21"/>
    <s v="IP"/>
    <s v="Support IFTS"/>
    <m/>
    <s v="ACS"/>
    <n v="32"/>
    <m/>
    <s v="X"/>
    <x v="4"/>
    <s v="NET"/>
    <s v="DECI_STD"/>
    <m/>
    <n v="13294"/>
    <s v="SUPP"/>
    <d v="1899-12-30T12:30:00"/>
    <d v="1899-12-30T13:30:00"/>
    <d v="1899-12-30T01:00:00"/>
    <d v="1899-12-30T12:30:00"/>
    <d v="1899-12-30T13:20:00"/>
    <d v="1899-12-30T00:50:00"/>
    <s v="SDC"/>
    <s v="N/A"/>
  </r>
  <r>
    <n v="13296"/>
    <x v="118"/>
    <x v="21"/>
    <s v="IP"/>
    <s v="Support IFTS"/>
    <m/>
    <s v="ACS"/>
    <n v="9"/>
    <m/>
    <s v="X"/>
    <x v="1"/>
    <s v="NET"/>
    <s v="DECI_STD"/>
    <m/>
    <n v="13295"/>
    <s v="SUPP"/>
    <d v="1899-12-30T12:30:00"/>
    <d v="1899-12-30T13:30:00"/>
    <d v="1899-12-30T01:00:00"/>
    <d v="1899-12-30T12:30:00"/>
    <d v="1899-12-30T13:30:00"/>
    <d v="1899-12-30T01:00:00"/>
    <s v="SDC"/>
    <s v="N/A"/>
  </r>
  <r>
    <n v="13297"/>
    <x v="118"/>
    <x v="21"/>
    <s v="IP"/>
    <s v="Support IFTS"/>
    <m/>
    <s v="ACS"/>
    <n v="13"/>
    <m/>
    <s v="X"/>
    <x v="4"/>
    <s v="NET"/>
    <s v="DECI_STD"/>
    <m/>
    <n v="13296"/>
    <s v="SUPP"/>
    <d v="1899-12-30T14:00:00"/>
    <d v="1899-12-30T15:00:00"/>
    <d v="1899-12-30T01:00:00"/>
    <d v="1899-12-30T14:00:00"/>
    <d v="1899-12-30T15:00:00"/>
    <d v="1899-12-30T01:00:00"/>
    <s v="SDC"/>
    <s v="N/A"/>
  </r>
  <r>
    <n v="13298"/>
    <x v="118"/>
    <x v="21"/>
    <s v="IP"/>
    <s v="Support AMI"/>
    <m/>
    <s v="ACS"/>
    <n v="32"/>
    <m/>
    <s v="X"/>
    <x v="4"/>
    <s v="NET"/>
    <s v="DECI_STD"/>
    <m/>
    <n v="13297"/>
    <s v="SUPP"/>
    <d v="1899-12-30T15:30:00"/>
    <d v="1899-12-30T16:00:00"/>
    <d v="1899-12-30T00:30:00"/>
    <d v="1899-12-30T15:30:00"/>
    <d v="1899-12-30T16:00:00"/>
    <d v="1899-12-30T00:30:00"/>
    <s v="SDC"/>
    <s v="N/A"/>
  </r>
  <r>
    <n v="13299"/>
    <x v="64"/>
    <x v="21"/>
    <s v="LIFT 25-41"/>
    <s v="AMI"/>
    <n v="82"/>
    <s v="ACS"/>
    <n v="2"/>
    <s v="X"/>
    <m/>
    <x v="1"/>
    <s v="STDA"/>
    <s v="DECI_STD"/>
    <m/>
    <m/>
    <s v="SD EMR03"/>
    <s v="08:30"/>
    <d v="1899-12-30T09:30:00"/>
    <d v="1899-12-30T01:00:00"/>
    <d v="1899-12-30T08:30:00"/>
    <d v="1899-12-30T08:40:00"/>
    <d v="1899-12-30T00:10:00"/>
    <s v="RSLD"/>
    <s v="CD3"/>
  </r>
  <r>
    <n v="13300"/>
    <x v="118"/>
    <x v="21"/>
    <s v="IP"/>
    <s v="Support AMI"/>
    <m/>
    <s v="ACS"/>
    <n v="9"/>
    <m/>
    <s v="X"/>
    <x v="4"/>
    <s v="NET"/>
    <s v="DECI_STD"/>
    <m/>
    <n v="13299"/>
    <s v="SUPP"/>
    <d v="1899-12-30T16:05:00"/>
    <d v="1899-12-30T16:35:00"/>
    <d v="1899-12-30T00:30:00"/>
    <d v="1899-12-30T16:05:00"/>
    <d v="1899-12-30T16:35:00"/>
    <d v="1899-12-30T00:30:00"/>
    <s v="SDC"/>
    <s v="N/A"/>
  </r>
  <r>
    <n v="13301"/>
    <x v="118"/>
    <x v="21"/>
    <s v="IP"/>
    <s v="Support IFTS"/>
    <m/>
    <s v="ACS"/>
    <n v="5"/>
    <m/>
    <s v="X"/>
    <x v="1"/>
    <s v="NET"/>
    <s v="LOW LEVEL"/>
    <m/>
    <n v="13275"/>
    <s v="SUPP"/>
    <d v="1899-12-30T15:30:00"/>
    <d v="1899-12-30T16:30:00"/>
    <d v="1899-12-30T01:00:00"/>
    <d v="1899-12-30T15:30:00"/>
    <d v="1899-12-30T16:15:00"/>
    <d v="1899-12-30T00:45:00"/>
    <s v="RSLD"/>
    <s v="CD5"/>
  </r>
  <r>
    <n v="13302"/>
    <x v="119"/>
    <x v="22"/>
    <s v="IP"/>
    <s v="Support IFTS"/>
    <m/>
    <s v="IFTS"/>
    <n v="9"/>
    <m/>
    <s v="X"/>
    <x v="4"/>
    <s v="NET"/>
    <s v="DECI_STD"/>
    <m/>
    <n v="13301"/>
    <s v="SUPP"/>
    <d v="1899-12-30T09:00:00"/>
    <d v="1899-12-30T10:00:00"/>
    <d v="1899-12-30T01:00:00"/>
    <d v="1899-12-30T09:00:00"/>
    <d v="1899-12-30T10:00:00"/>
    <d v="1899-12-30T01:00:00"/>
    <s v="SDC"/>
    <s v="N/A"/>
  </r>
  <r>
    <n v="13303"/>
    <x v="119"/>
    <x v="22"/>
    <s v="IP"/>
    <s v="Support IFTS"/>
    <m/>
    <s v="AMI"/>
    <n v="19"/>
    <m/>
    <s v="X"/>
    <x v="1"/>
    <s v="NET"/>
    <s v="DECI_STD"/>
    <m/>
    <n v="13302"/>
    <s v="SUPP"/>
    <d v="1899-12-30T09:00:00"/>
    <d v="1899-12-30T10:00:00"/>
    <d v="1899-12-30T01:00:00"/>
    <s v="09:00"/>
    <s v="10:00"/>
    <d v="1899-12-30T01:00:00"/>
    <s v="SDC"/>
    <s v="N/A"/>
  </r>
  <r>
    <n v="13304"/>
    <x v="119"/>
    <x v="22"/>
    <s v="IP"/>
    <s v="Support IFTS"/>
    <m/>
    <s v="ACS"/>
    <n v="2"/>
    <m/>
    <s v="X"/>
    <x v="4"/>
    <s v="NET"/>
    <s v="DECI_STD"/>
    <m/>
    <n v="13303"/>
    <s v="SUPP"/>
    <d v="1899-12-30T10:30:00"/>
    <d v="1899-12-30T11:30:00"/>
    <d v="1899-12-30T01:00:00"/>
    <d v="1899-12-30T10:30:00"/>
    <d v="1899-12-30T11:30:00"/>
    <d v="1899-12-30T01:00:00"/>
    <s v="SDC"/>
    <s v="N/A"/>
  </r>
  <r>
    <n v="13305"/>
    <x v="119"/>
    <x v="22"/>
    <s v="IP"/>
    <s v="Support IFTS"/>
    <m/>
    <s v="ACS"/>
    <n v="15"/>
    <m/>
    <s v="X"/>
    <x v="1"/>
    <s v="NET"/>
    <s v="DECI_STD"/>
    <m/>
    <n v="13304"/>
    <s v="SUPP"/>
    <d v="1899-12-30T10:30:00"/>
    <d v="1899-12-30T11:30:00"/>
    <d v="1899-12-30T01:00:00"/>
    <d v="1899-12-30T10:30:00"/>
    <d v="1899-12-30T11:30:00"/>
    <d v="1899-12-30T01:00:00"/>
    <s v="SDC"/>
    <s v="N/A"/>
  </r>
  <r>
    <n v="13306"/>
    <x v="119"/>
    <x v="22"/>
    <s v="IP"/>
    <s v="Support AMI"/>
    <m/>
    <s v="ACS"/>
    <n v="9"/>
    <m/>
    <s v="X"/>
    <x v="4"/>
    <s v="NET"/>
    <s v="CAS"/>
    <m/>
    <n v="13305"/>
    <s v="SUPP"/>
    <d v="1899-12-30T12:00:00"/>
    <d v="1899-12-30T13:00:00"/>
    <d v="1899-12-30T01:00:00"/>
    <d v="1899-12-30T12:00:00"/>
    <d v="1899-12-30T13:00:00"/>
    <d v="1899-12-30T01:00:00"/>
    <s v="SDC"/>
    <s v="N/A"/>
  </r>
  <r>
    <n v="13307"/>
    <x v="65"/>
    <x v="22"/>
    <s v="IP"/>
    <s v="Support IFTS"/>
    <m/>
    <s v="ACS"/>
    <n v="32"/>
    <m/>
    <s v="X"/>
    <x v="4"/>
    <s v="NET"/>
    <s v="DECI_STD"/>
    <m/>
    <n v="13306"/>
    <s v="SUPP"/>
    <d v="1899-12-30T06:00:00"/>
    <d v="1899-12-30T07:00:00"/>
    <d v="1899-12-30T01:00:00"/>
    <s v="06:00"/>
    <s v="07:00"/>
    <d v="1899-12-30T01:00:00"/>
    <s v="SDC"/>
    <s v="N/A"/>
  </r>
  <r>
    <n v="13308"/>
    <x v="65"/>
    <x v="22"/>
    <s v="IP"/>
    <s v="Support IFTS"/>
    <m/>
    <s v="IFTS"/>
    <n v="9"/>
    <m/>
    <s v="X"/>
    <x v="4"/>
    <s v="NET"/>
    <s v="DECI_STD"/>
    <m/>
    <n v="13307"/>
    <s v="SUPP"/>
    <d v="1899-12-30T10:30:00"/>
    <d v="1899-12-30T11:30:00"/>
    <d v="1899-12-30T01:00:00"/>
    <s v="10:30"/>
    <s v="11:30"/>
    <d v="1899-12-30T01:00:00"/>
    <s v="SDC"/>
    <s v="N/A"/>
  </r>
  <r>
    <n v="13309"/>
    <x v="65"/>
    <x v="22"/>
    <s v="IP"/>
    <s v="Support IFTS"/>
    <m/>
    <s v="ACS"/>
    <n v="22"/>
    <m/>
    <s v="X"/>
    <x v="1"/>
    <s v="NET"/>
    <s v="DECI_STD"/>
    <m/>
    <n v="13308"/>
    <s v="SUPP"/>
    <d v="1899-12-30T10:30:00"/>
    <d v="1899-12-30T11:30:00"/>
    <d v="1899-12-30T01:00:00"/>
    <s v="10:30"/>
    <s v="11:30"/>
    <d v="1899-12-30T01:00:00"/>
    <s v="SDC"/>
    <s v="N/A"/>
  </r>
  <r>
    <n v="13310"/>
    <x v="65"/>
    <x v="22"/>
    <s v="IFTS LIFT 24-03 QATAR"/>
    <s v="QATAR"/>
    <n v="58"/>
    <s v="ACS"/>
    <n v="32"/>
    <s v="X"/>
    <m/>
    <x v="5"/>
    <s v="NET"/>
    <s v="ATAG_DECI"/>
    <m/>
    <n v="13311"/>
    <s v="NET ATAG02"/>
    <s v="12:00"/>
    <s v="13:00"/>
    <d v="1899-12-30T01:00:00"/>
    <d v="1899-12-30T12:00:00"/>
    <d v="1899-12-30T12:25:00"/>
    <d v="1899-12-30T00:25:00"/>
    <s v="DNCO"/>
    <s v="CD3"/>
  </r>
  <r>
    <n v="13311"/>
    <x v="65"/>
    <x v="22"/>
    <s v=" IFTS LIFT 24-03 QATAR"/>
    <s v="QATAR"/>
    <n v="57"/>
    <s v="ACS"/>
    <n v="14"/>
    <s v="X"/>
    <m/>
    <x v="4"/>
    <s v="NET"/>
    <s v="ATAG_DECI"/>
    <m/>
    <n v="13310"/>
    <s v="NET ATAG02"/>
    <d v="1899-12-30T12:00:00"/>
    <d v="1899-12-30T13:00:00"/>
    <d v="1899-12-30T01:00:00"/>
    <d v="1899-12-30T12:00:00"/>
    <d v="1899-12-30T12:25:00"/>
    <d v="1899-12-30T00:25:00"/>
    <s v="DNCO"/>
    <s v="CD3"/>
  </r>
  <r>
    <n v="13312"/>
    <x v="65"/>
    <x v="22"/>
    <s v="IFTS 25-01 QAT"/>
    <s v="QATAR"/>
    <n v="76"/>
    <s v="ACS"/>
    <n v="31"/>
    <s v="X"/>
    <m/>
    <x v="2"/>
    <s v="STDA"/>
    <s v="DECI_STD"/>
    <m/>
    <m/>
    <s v="FMS CF01"/>
    <s v="12:10"/>
    <s v="13:10"/>
    <d v="1899-12-30T01:00:00"/>
    <m/>
    <m/>
    <s v=""/>
    <s v="RSLD"/>
    <s v="CD4"/>
  </r>
  <r>
    <n v="13313"/>
    <x v="66"/>
    <x v="22"/>
    <s v="IP"/>
    <s v="Support IFTS"/>
    <m/>
    <s v="ACS"/>
    <n v="13"/>
    <m/>
    <s v="X"/>
    <x v="4"/>
    <s v="NET"/>
    <s v="DECI_STD"/>
    <m/>
    <n v="13312"/>
    <s v="SUPP"/>
    <d v="1899-12-30T07:30:00"/>
    <d v="1899-12-30T08:30:00"/>
    <d v="1899-12-30T01:00:00"/>
    <s v="07:30"/>
    <s v="08:30"/>
    <d v="1899-12-30T01:00:00"/>
    <s v="SDC"/>
    <s v="N/A"/>
  </r>
  <r>
    <n v="13314"/>
    <x v="66"/>
    <x v="22"/>
    <s v="LIP 24-03 SGP"/>
    <s v="IFTS"/>
    <n v="41"/>
    <s v="ACS"/>
    <n v="9"/>
    <m/>
    <s v="X"/>
    <x v="3"/>
    <s v="STDA"/>
    <s v="DCA"/>
    <m/>
    <m/>
    <s v="SD TI01"/>
    <s v="07:30"/>
    <s v="08:30"/>
    <d v="1899-12-30T01:00:00"/>
    <m/>
    <m/>
    <s v=""/>
    <s v="RSLD"/>
    <s v="CD4"/>
  </r>
  <r>
    <n v="13315"/>
    <x v="66"/>
    <x v="22"/>
    <s v="IP"/>
    <s v="Support IFTS"/>
    <m/>
    <s v="ACS"/>
    <n v="20"/>
    <m/>
    <s v="X"/>
    <x v="4"/>
    <s v="NET"/>
    <s v="DECI_STD"/>
    <m/>
    <n v="13314"/>
    <s v="SUPP"/>
    <d v="1899-12-30T09:00:00"/>
    <d v="1899-12-30T10:00:00"/>
    <d v="1899-12-30T01:00:00"/>
    <s v="09:00"/>
    <s v="10:00"/>
    <d v="1899-12-30T01:00:00"/>
    <s v="SDC"/>
    <s v="N/A"/>
  </r>
  <r>
    <n v="13316"/>
    <x v="66"/>
    <x v="22"/>
    <s v="IP"/>
    <s v="Support IFTS"/>
    <m/>
    <s v="ACS"/>
    <n v="31"/>
    <m/>
    <s v="X"/>
    <x v="1"/>
    <s v="NET"/>
    <s v="DECI_STD"/>
    <m/>
    <n v="13315"/>
    <s v="SUPP"/>
    <d v="1899-12-30T09:00:00"/>
    <d v="1899-12-30T10:00:00"/>
    <d v="1899-12-30T01:00:00"/>
    <d v="1899-12-30T09:00:00"/>
    <d v="1899-12-30T10:00:00"/>
    <d v="1899-12-30T01:00:00"/>
    <s v="SDC"/>
    <s v="N/A"/>
  </r>
  <r>
    <n v="13317"/>
    <x v="66"/>
    <x v="22"/>
    <s v="IP"/>
    <s v="Support IFTS"/>
    <m/>
    <s v="ACS"/>
    <n v="3"/>
    <m/>
    <s v="X"/>
    <x v="4"/>
    <s v="NET"/>
    <s v="DECI_STD"/>
    <m/>
    <n v="13316"/>
    <s v="SUPP"/>
    <d v="1899-12-30T10:30:00"/>
    <d v="1899-12-30T11:30:00"/>
    <d v="1899-12-30T01:00:00"/>
    <s v="10:30"/>
    <s v="11:30"/>
    <d v="1899-12-30T01:00:00"/>
    <s v="SDC"/>
    <s v="N/A"/>
  </r>
  <r>
    <n v="13318"/>
    <x v="66"/>
    <x v="22"/>
    <s v="IP"/>
    <s v="Support AMI"/>
    <m/>
    <s v="ACS"/>
    <n v="16"/>
    <m/>
    <s v="X"/>
    <x v="4"/>
    <s v="NET"/>
    <s v="DECI_STD"/>
    <m/>
    <n v="13317"/>
    <s v="SUPP"/>
    <d v="1899-12-30T12:00:00"/>
    <d v="1899-12-30T13:00:00"/>
    <d v="1899-12-30T01:00:00"/>
    <d v="1899-12-30T12:00:00"/>
    <d v="1899-12-30T13:00:00"/>
    <d v="1899-12-30T01:00:00"/>
    <s v="SDC"/>
    <s v="N/A"/>
  </r>
  <r>
    <n v="13319"/>
    <x v="66"/>
    <x v="22"/>
    <s v="IP"/>
    <s v="Support IFTS"/>
    <m/>
    <s v="ACS"/>
    <n v="32"/>
    <m/>
    <s v="X"/>
    <x v="4"/>
    <s v="NET"/>
    <s v="DECI_STD"/>
    <m/>
    <n v="13318"/>
    <s v="SUPP"/>
    <d v="1899-12-30T13:30:00"/>
    <d v="1899-12-30T14:30:00"/>
    <d v="1899-12-30T01:00:00"/>
    <d v="1899-12-30T13:45:00"/>
    <d v="1899-12-30T14:25:00"/>
    <d v="1899-12-30T00:40:00"/>
    <s v="SDC"/>
    <s v="N/A"/>
  </r>
  <r>
    <n v="13320"/>
    <x v="67"/>
    <x v="22"/>
    <s v="IP"/>
    <s v="Support QATAR"/>
    <m/>
    <s v="ACS"/>
    <n v="14"/>
    <m/>
    <s v="X"/>
    <x v="4"/>
    <s v="NET"/>
    <s v="DECI_STD"/>
    <m/>
    <n v="13319"/>
    <s v="SUPP"/>
    <s v="06:00"/>
    <s v="07:00"/>
    <d v="1899-12-30T01:00:00"/>
    <s v="06:00"/>
    <d v="1899-12-30T06:40:00"/>
    <d v="1899-12-30T00:40:00"/>
    <s v="SDC"/>
    <s v="N/A"/>
  </r>
  <r>
    <n v="13321"/>
    <x v="67"/>
    <x v="22"/>
    <s v="IP"/>
    <s v="Support IFTS"/>
    <m/>
    <s v="ACS"/>
    <n v="17"/>
    <m/>
    <s v="X"/>
    <x v="1"/>
    <s v="NET"/>
    <s v="DECI_STD"/>
    <m/>
    <n v="13320"/>
    <s v="SUPP"/>
    <s v="07:30"/>
    <s v="08:30"/>
    <d v="1899-12-30T01:00:00"/>
    <d v="1899-12-30T07:30:00"/>
    <d v="1899-12-30T08:30:00"/>
    <d v="1899-12-30T01:00:00"/>
    <s v="SDC"/>
    <s v="N/A"/>
  </r>
  <r>
    <n v="13322"/>
    <x v="67"/>
    <x v="22"/>
    <s v="IP"/>
    <s v="Support IFTS"/>
    <m/>
    <s v="IFTS"/>
    <n v="9"/>
    <m/>
    <s v="X"/>
    <x v="4"/>
    <s v="NET"/>
    <s v="DECI_STD"/>
    <m/>
    <n v="13321"/>
    <s v="SUPP"/>
    <d v="1899-12-30T09:00:00"/>
    <d v="1899-12-30T10:00:00"/>
    <d v="1899-12-30T01:00:00"/>
    <d v="1899-12-30T09:00:00"/>
    <d v="1899-12-30T09:50:00"/>
    <d v="1899-12-30T00:50:00"/>
    <s v="SDC"/>
    <s v="N/A"/>
  </r>
  <r>
    <n v="13323"/>
    <x v="67"/>
    <x v="22"/>
    <s v="IP"/>
    <s v="Support IFTS"/>
    <m/>
    <s v="ACS"/>
    <n v="12"/>
    <m/>
    <s v="X"/>
    <x v="1"/>
    <s v="NET"/>
    <s v="DECI_STD"/>
    <m/>
    <n v="13322"/>
    <s v="SUPP"/>
    <d v="1899-12-30T09:00:00"/>
    <d v="1899-12-30T10:00:00"/>
    <d v="1899-12-30T01:00:00"/>
    <d v="1899-12-30T09:00:00"/>
    <d v="1899-12-30T10:00:00"/>
    <d v="1899-12-30T01:00:00"/>
    <s v="SDC"/>
    <s v="N/A"/>
  </r>
  <r>
    <n v="13324"/>
    <x v="67"/>
    <x v="22"/>
    <s v="IP"/>
    <s v="Support IFTS"/>
    <m/>
    <s v="ACS"/>
    <n v="1"/>
    <m/>
    <s v="X"/>
    <x v="4"/>
    <s v="NET"/>
    <s v="DECI_STD"/>
    <m/>
    <n v="13323"/>
    <s v="SUPP"/>
    <s v="10:30"/>
    <s v="11:30"/>
    <d v="1899-12-30T01:00:00"/>
    <s v="10:30"/>
    <s v="11:30"/>
    <d v="1899-12-30T01:00:00"/>
    <s v="SDC"/>
    <s v="N/A"/>
  </r>
  <r>
    <n v="13325"/>
    <x v="67"/>
    <x v="22"/>
    <s v="IP"/>
    <s v="Support IFTS"/>
    <m/>
    <s v="IFTS"/>
    <n v="3"/>
    <m/>
    <s v="X"/>
    <x v="1"/>
    <s v="NET"/>
    <s v="DECI_STD"/>
    <m/>
    <n v="13324"/>
    <s v="SUPP"/>
    <s v="13:30"/>
    <s v="14:30"/>
    <d v="1899-12-30T01:00:00"/>
    <d v="1899-12-30T13:30:00"/>
    <d v="1899-12-30T14:30:00"/>
    <d v="1899-12-30T01:00:00"/>
    <s v="SDC"/>
    <s v="N/A"/>
  </r>
  <r>
    <n v="13326"/>
    <x v="67"/>
    <x v="22"/>
    <s v="IFTS 25-01 QAT"/>
    <s v="QATAR"/>
    <n v="77"/>
    <s v="ACS"/>
    <n v="2"/>
    <s v="X"/>
    <m/>
    <x v="3"/>
    <s v="STDA"/>
    <s v="DECI_SONIC"/>
    <m/>
    <m/>
    <s v="FMS CF02"/>
    <s v="13:30"/>
    <s v="14:30"/>
    <d v="1899-12-30T01:00:00"/>
    <m/>
    <m/>
    <s v=""/>
    <s v="RSLD"/>
    <s v="CD3"/>
  </r>
  <r>
    <n v="13327"/>
    <x v="68"/>
    <x v="22"/>
    <s v="IP"/>
    <s v="Support IFTS"/>
    <m/>
    <s v="ACS"/>
    <n v="31"/>
    <m/>
    <s v="X"/>
    <x v="1"/>
    <s v="NET"/>
    <s v="OCA AG"/>
    <m/>
    <n v="13326"/>
    <s v="SUPP"/>
    <d v="1899-12-30T07:30:00"/>
    <d v="1899-12-30T08:30:00"/>
    <d v="1899-12-30T01:00:00"/>
    <d v="1899-12-30T07:30:00"/>
    <d v="1899-12-30T08:30:00"/>
    <d v="1899-12-30T01:00:00"/>
    <s v="SDC"/>
    <s v="N/A"/>
  </r>
  <r>
    <n v="13328"/>
    <x v="68"/>
    <x v="22"/>
    <s v="IP"/>
    <s v="Support IFTS"/>
    <m/>
    <s v="IFTS"/>
    <n v="10"/>
    <m/>
    <s v="X"/>
    <x v="1"/>
    <s v="NET"/>
    <s v="DECI_STD"/>
    <m/>
    <n v="13327"/>
    <s v="SUPP"/>
    <d v="1899-12-30T09:00:00"/>
    <d v="1899-12-30T10:00:00"/>
    <d v="1899-12-30T01:00:00"/>
    <d v="1899-12-30T09:00:00"/>
    <d v="1899-12-30T10:00:00"/>
    <d v="1899-12-30T01:00:00"/>
    <s v="SDC"/>
    <s v="N/A"/>
  </r>
  <r>
    <n v="13329"/>
    <x v="69"/>
    <x v="23"/>
    <s v="IP"/>
    <s v="Support IFTS"/>
    <m/>
    <s v="ACS"/>
    <n v="32"/>
    <s v="X"/>
    <m/>
    <x v="4"/>
    <s v="NET"/>
    <s v="DECI_STD"/>
    <m/>
    <n v="13328"/>
    <s v="SUPP"/>
    <d v="1899-12-30T06:00:00"/>
    <d v="1899-12-30T07:00:00"/>
    <d v="1899-12-30T01:00:00"/>
    <d v="1899-12-30T06:00:00"/>
    <d v="1899-12-30T07:00:00"/>
    <d v="1899-12-30T01:00:00"/>
    <s v="SDC"/>
    <s v="N/A"/>
  </r>
  <r>
    <n v="13330"/>
    <x v="69"/>
    <x v="23"/>
    <s v="LIFT IFTS QATAR 25-01"/>
    <s v="QATAR"/>
    <n v="65"/>
    <s v="IFTS"/>
    <n v="9"/>
    <m/>
    <s v="X"/>
    <x v="2"/>
    <s v="STDA"/>
    <s v="DECI_STD"/>
    <m/>
    <m/>
    <s v="FMS CF03"/>
    <s v="07:30"/>
    <s v="08:30"/>
    <d v="1899-12-30T01:00:00"/>
    <m/>
    <m/>
    <s v=""/>
    <s v="RSLD"/>
    <s v="CD6"/>
  </r>
  <r>
    <n v="13331"/>
    <x v="69"/>
    <x v="23"/>
    <s v="IP"/>
    <s v="Support IFTS"/>
    <m/>
    <s v="ACS"/>
    <n v="9"/>
    <m/>
    <s v="X"/>
    <x v="4"/>
    <s v="NET"/>
    <s v="OCA AA"/>
    <m/>
    <n v="13330"/>
    <s v="SUPP"/>
    <d v="1899-12-30T09:00:00"/>
    <d v="1899-12-30T10:00:00"/>
    <d v="1899-12-30T01:00:00"/>
    <s v="09:00"/>
    <s v="10:00"/>
    <d v="1899-12-30T01:00:00"/>
    <s v="SDC"/>
    <s v="N/A"/>
  </r>
  <r>
    <n v="13332"/>
    <x v="69"/>
    <x v="23"/>
    <s v="IP"/>
    <s v="Support IFTS"/>
    <m/>
    <s v="ACS"/>
    <n v="30"/>
    <m/>
    <s v="X"/>
    <x v="4"/>
    <s v="NET"/>
    <s v="DECI_STD"/>
    <m/>
    <n v="13331"/>
    <s v="SUPP"/>
    <d v="1899-12-30T10:30:00"/>
    <d v="1899-12-30T11:30:00"/>
    <d v="1899-12-30T01:00:00"/>
    <s v="10:30"/>
    <s v="11:30"/>
    <d v="1899-12-30T01:00:00"/>
    <s v="SDC"/>
    <s v="N/A"/>
  </r>
  <r>
    <n v="13333"/>
    <x v="70"/>
    <x v="23"/>
    <s v="IP"/>
    <s v="Support IFTS"/>
    <m/>
    <s v="ACS"/>
    <n v="17"/>
    <m/>
    <s v="X"/>
    <x v="4"/>
    <s v="NET"/>
    <s v="DECI_STD"/>
    <m/>
    <n v="13332"/>
    <s v="SUPP"/>
    <d v="1899-12-30T06:00:00"/>
    <d v="1899-12-30T07:00:00"/>
    <d v="1899-12-30T01:00:00"/>
    <d v="1899-12-30T06:00:00"/>
    <d v="1899-12-30T07:00:00"/>
    <d v="1899-12-30T01:00:00"/>
    <s v="SDC"/>
    <s v="N/A"/>
  </r>
  <r>
    <n v="13334"/>
    <x v="70"/>
    <x v="23"/>
    <s v="IP"/>
    <s v="Support IFTS"/>
    <m/>
    <s v="ACS"/>
    <n v="1"/>
    <m/>
    <s v="X"/>
    <x v="1"/>
    <s v="NET"/>
    <s v="DECI_STD"/>
    <m/>
    <n v="13333"/>
    <s v="SUPP"/>
    <d v="1899-12-30T06:00:00"/>
    <d v="1899-12-30T07:00:00"/>
    <d v="1899-12-30T01:00:00"/>
    <s v="06:00"/>
    <s v="07:00"/>
    <d v="1899-12-30T01:00:00"/>
    <s v="SDC"/>
    <s v="N/A"/>
  </r>
  <r>
    <n v="13335"/>
    <x v="70"/>
    <x v="23"/>
    <s v="LIFT 25-41"/>
    <s v="AMI"/>
    <n v="77"/>
    <s v="ACS"/>
    <n v="2"/>
    <s v="X"/>
    <m/>
    <x v="2"/>
    <s v="STDA"/>
    <s v="DECI_STD"/>
    <m/>
    <m/>
    <s v="SD EMRSP01"/>
    <s v="06:00"/>
    <s v="07:00"/>
    <d v="1899-12-30T01:00:00"/>
    <m/>
    <m/>
    <s v=""/>
    <s v="RSLD"/>
    <s v="CD6"/>
  </r>
  <r>
    <n v="13336"/>
    <x v="70"/>
    <x v="23"/>
    <s v="IP"/>
    <s v="Support IFTS"/>
    <m/>
    <s v="ACS"/>
    <n v="13"/>
    <m/>
    <s v="X"/>
    <x v="4"/>
    <s v="NET"/>
    <s v="DECI_STD"/>
    <m/>
    <n v="13335"/>
    <s v="SUPP"/>
    <d v="1899-12-30T07:30:00"/>
    <d v="1899-12-30T08:30:00"/>
    <d v="1899-12-30T01:00:00"/>
    <d v="1899-12-30T07:30:00"/>
    <d v="1899-12-30T08:30:00"/>
    <d v="1899-12-30T01:00:00"/>
    <s v="SDC"/>
    <s v="N/A"/>
  </r>
  <r>
    <n v="13337"/>
    <x v="70"/>
    <x v="23"/>
    <s v="LIP 24-03 SGP"/>
    <s v="IFTS"/>
    <n v="41"/>
    <s v="ACS"/>
    <n v="2"/>
    <m/>
    <s v="X"/>
    <x v="2"/>
    <s v="STDA"/>
    <s v="DCA"/>
    <m/>
    <m/>
    <s v="SD TI02"/>
    <s v="09:00"/>
    <s v="10:00"/>
    <d v="1899-12-30T01:00:00"/>
    <m/>
    <m/>
    <s v=""/>
    <s v="RSLD"/>
    <s v="CD6"/>
  </r>
  <r>
    <n v="13338"/>
    <x v="70"/>
    <x v="23"/>
    <s v="IP"/>
    <s v="Support IFTS"/>
    <m/>
    <s v="ACS"/>
    <n v="12"/>
    <m/>
    <s v="X"/>
    <x v="4"/>
    <s v="NET"/>
    <s v="DECI_STD"/>
    <m/>
    <n v="13337"/>
    <s v="SUPP"/>
    <d v="1899-12-30T10:30:00"/>
    <d v="1899-12-30T11:30:00"/>
    <d v="1899-12-30T01:00:00"/>
    <d v="1899-12-30T10:30:00"/>
    <d v="1899-12-30T11:20:00"/>
    <d v="1899-12-30T00:50:00"/>
    <s v="SDC"/>
    <s v="N/A"/>
  </r>
  <r>
    <n v="13339"/>
    <x v="70"/>
    <x v="23"/>
    <s v="IP"/>
    <s v="Support IFTS"/>
    <m/>
    <s v="ACS"/>
    <n v="9"/>
    <m/>
    <s v="X"/>
    <x v="1"/>
    <s v="NET"/>
    <s v="DECI_STD"/>
    <m/>
    <n v="13338"/>
    <s v="SUPP"/>
    <d v="1899-12-30T12:00:00"/>
    <d v="1899-12-30T13:00:00"/>
    <d v="1899-12-30T01:00:00"/>
    <s v="12:00"/>
    <s v="13:00"/>
    <d v="1899-12-30T01:00:00"/>
    <s v="SDC"/>
    <s v="N/A"/>
  </r>
  <r>
    <n v="13340"/>
    <x v="70"/>
    <x v="23"/>
    <s v="LIFT IFTS 25-02 CAN"/>
    <s v="IFTS"/>
    <n v="74"/>
    <s v="ACS"/>
    <n v="2"/>
    <m/>
    <s v="X"/>
    <x v="2"/>
    <s v="STDA"/>
    <s v="DECI_STD"/>
    <m/>
    <m/>
    <s v="FMS CF01"/>
    <s v="12:00"/>
    <s v="13:00"/>
    <d v="1899-12-30T01:00:00"/>
    <m/>
    <m/>
    <s v=""/>
    <s v="RSLD"/>
    <s v="CD6"/>
  </r>
  <r>
    <n v="13341"/>
    <x v="70"/>
    <x v="23"/>
    <s v="IP"/>
    <s v="Support IFTS"/>
    <m/>
    <s v="ACS"/>
    <n v="13"/>
    <m/>
    <s v="X"/>
    <x v="1"/>
    <s v="NET"/>
    <s v="DECI_STD"/>
    <m/>
    <n v="13340"/>
    <s v="SUPP"/>
    <d v="1899-12-30T13:30:00"/>
    <d v="1899-12-30T14:30:00"/>
    <d v="1899-12-30T01:00:00"/>
    <d v="1899-12-30T13:30:00"/>
    <d v="1899-12-30T14:20:00"/>
    <d v="1899-12-30T00:50:00"/>
    <s v="SDC"/>
    <s v="N/A"/>
  </r>
  <r>
    <n v="13342"/>
    <x v="71"/>
    <x v="23"/>
    <s v="IP"/>
    <s v="Support IFTS"/>
    <m/>
    <s v="ACS"/>
    <n v="1"/>
    <m/>
    <s v="X"/>
    <x v="4"/>
    <s v="NET"/>
    <s v="DECI_STD"/>
    <m/>
    <n v="13341"/>
    <s v="SUPP"/>
    <d v="1899-12-30T06:00:00"/>
    <d v="1899-12-30T07:00:00"/>
    <d v="1899-12-30T01:00:00"/>
    <d v="1899-12-30T06:00:00"/>
    <d v="1899-12-30T07:00:00"/>
    <d v="1899-12-30T01:00:00"/>
    <s v="SDC"/>
    <s v="N/A"/>
  </r>
  <r>
    <n v="13343"/>
    <x v="71"/>
    <x v="23"/>
    <s v="IP"/>
    <s v="Support IFTS"/>
    <m/>
    <s v="ACS"/>
    <n v="32"/>
    <m/>
    <s v="X"/>
    <x v="1"/>
    <s v="NET"/>
    <s v="DECI_STD"/>
    <m/>
    <n v="13342"/>
    <s v="SUPP"/>
    <d v="1899-12-30T06:00:00"/>
    <d v="1899-12-30T07:00:00"/>
    <d v="1899-12-30T01:00:00"/>
    <s v="06:00"/>
    <s v="07:00"/>
    <d v="1899-12-30T01:00:00"/>
    <s v="SDC"/>
    <s v="N/A"/>
  </r>
  <r>
    <n v="13344"/>
    <x v="71"/>
    <x v="23"/>
    <s v="IP"/>
    <s v="Support IFTS"/>
    <m/>
    <s v="ACS"/>
    <n v="17"/>
    <m/>
    <s v="X"/>
    <x v="4"/>
    <s v="NET"/>
    <s v="DECI_STD"/>
    <m/>
    <n v="13343"/>
    <s v="SUPP"/>
    <d v="1899-12-30T10:30:00"/>
    <d v="1899-12-30T11:30:00"/>
    <d v="1899-12-30T01:00:00"/>
    <d v="1899-12-30T10:30:00"/>
    <d v="1899-12-30T11:30:00"/>
    <d v="1899-12-30T01:00:00"/>
    <s v="SDC"/>
    <s v="N/A"/>
  </r>
  <r>
    <n v="13345"/>
    <x v="71"/>
    <x v="23"/>
    <s v="IP"/>
    <s v="Support IFTS"/>
    <m/>
    <s v="ACS"/>
    <n v="12"/>
    <m/>
    <s v="X"/>
    <x v="4"/>
    <s v="NET"/>
    <s v="DECI_STD"/>
    <m/>
    <n v="13344"/>
    <s v="SUPP"/>
    <d v="1899-12-30T12:00:00"/>
    <d v="1899-12-30T13:00:00"/>
    <d v="1899-12-30T01:00:00"/>
    <s v="12:00"/>
    <s v="13:00"/>
    <d v="1899-12-30T01:00:00"/>
    <s v="SDC"/>
    <s v="N/A"/>
  </r>
  <r>
    <n v="13346"/>
    <x v="71"/>
    <x v="23"/>
    <s v="IP"/>
    <s v="Support IFTS"/>
    <m/>
    <s v="AMI"/>
    <n v="19"/>
    <m/>
    <s v="X"/>
    <x v="1"/>
    <s v="NET"/>
    <s v="DECI_STD"/>
    <m/>
    <n v="13345"/>
    <s v="SUPP"/>
    <d v="1899-12-30T12:00:00"/>
    <d v="1899-12-30T13:00:00"/>
    <d v="1899-12-30T01:00:00"/>
    <s v="12:00"/>
    <s v="13:00"/>
    <d v="1899-12-30T01:00:00"/>
    <s v="SDC"/>
    <s v="N/A"/>
  </r>
  <r>
    <n v="13347"/>
    <x v="71"/>
    <x v="23"/>
    <s v="IP"/>
    <s v="Support IFTS"/>
    <m/>
    <s v="ACS"/>
    <n v="10"/>
    <m/>
    <s v="X"/>
    <x v="1"/>
    <s v="NET"/>
    <s v="DECI_STD"/>
    <m/>
    <n v="13346"/>
    <s v="SUPP"/>
    <d v="1899-12-30T13:30:00"/>
    <d v="1899-12-30T14:30:00"/>
    <d v="1899-12-30T01:00:00"/>
    <s v="13:30"/>
    <s v="14:30"/>
    <d v="1899-12-30T01:00:00"/>
    <s v="SDC"/>
    <s v="N/A"/>
  </r>
  <r>
    <n v="13348"/>
    <x v="72"/>
    <x v="23"/>
    <s v="IP"/>
    <s v="Support IFTS"/>
    <m/>
    <s v="ACS"/>
    <n v="1"/>
    <m/>
    <s v="X"/>
    <x v="4"/>
    <s v="NET"/>
    <s v="DECI_STD"/>
    <m/>
    <n v="13347"/>
    <s v="SUPP"/>
    <d v="1899-12-30T06:00:00"/>
    <d v="1899-12-30T07:00:00"/>
    <d v="1899-12-30T01:00:00"/>
    <d v="1899-12-30T06:00:00"/>
    <d v="1899-12-30T07:00:00"/>
    <d v="1899-12-30T01:00:00"/>
    <s v="SDC"/>
    <s v="N/A"/>
  </r>
  <r>
    <n v="13349"/>
    <x v="72"/>
    <x v="23"/>
    <s v="IP"/>
    <s v="Support IFTS"/>
    <m/>
    <s v="IFTS"/>
    <n v="9"/>
    <m/>
    <s v="X"/>
    <x v="4"/>
    <s v="NET"/>
    <s v="DECI_STD"/>
    <m/>
    <n v="13348"/>
    <s v="SUPP"/>
    <d v="1899-12-30T07:30:00"/>
    <d v="1899-12-30T08:30:00"/>
    <d v="1899-12-30T01:00:00"/>
    <s v="07:30"/>
    <s v="08:30"/>
    <d v="1899-12-30T01:00:00"/>
    <s v="SDC"/>
    <s v="N/A"/>
  </r>
  <r>
    <n v="13350"/>
    <x v="72"/>
    <x v="23"/>
    <s v="IP"/>
    <s v="Support IFTS"/>
    <m/>
    <s v="ACS"/>
    <n v="14"/>
    <m/>
    <s v="X"/>
    <x v="1"/>
    <s v="NET"/>
    <s v="DECI_STD"/>
    <m/>
    <n v="13349"/>
    <s v="SUPP"/>
    <d v="1899-12-30T07:30:00"/>
    <d v="1899-12-30T08:30:00"/>
    <d v="1899-12-30T01:00:00"/>
    <s v="07:30"/>
    <d v="1899-12-30T08:20:00"/>
    <d v="1899-12-30T00:50:00"/>
    <s v="SDC"/>
    <s v="N/A"/>
  </r>
  <r>
    <n v="13351"/>
    <x v="72"/>
    <x v="23"/>
    <s v="IP"/>
    <s v="Support IFTS"/>
    <m/>
    <s v="ACS"/>
    <n v="9"/>
    <m/>
    <s v="X"/>
    <x v="4"/>
    <s v="NET"/>
    <s v="DECI_STD"/>
    <m/>
    <n v="13350"/>
    <s v="SUPP"/>
    <d v="1899-12-30T09:00:00"/>
    <d v="1899-12-30T10:00:00"/>
    <d v="1899-12-30T01:00:00"/>
    <s v="09:00"/>
    <s v="10:00"/>
    <d v="1899-12-30T01:00:00"/>
    <s v="SDC"/>
    <s v="N/A"/>
  </r>
  <r>
    <n v="13352"/>
    <x v="72"/>
    <x v="23"/>
    <s v="IP"/>
    <s v="Support IFTS"/>
    <m/>
    <s v="ACS"/>
    <n v="12"/>
    <m/>
    <s v="X"/>
    <x v="1"/>
    <s v="NET"/>
    <s v="DECI_STD"/>
    <m/>
    <n v="13351"/>
    <s v="SUPP"/>
    <d v="1899-12-30T09:00:00"/>
    <d v="1899-12-30T10:00:00"/>
    <d v="1899-12-30T01:00:00"/>
    <s v="09:00"/>
    <s v="10:00"/>
    <d v="1899-12-30T01:00:00"/>
    <s v="SDC"/>
    <s v="N/A"/>
  </r>
  <r>
    <n v="13353"/>
    <x v="72"/>
    <x v="23"/>
    <s v="IP"/>
    <s v="Support IFTS"/>
    <m/>
    <s v="IFTS"/>
    <n v="3"/>
    <m/>
    <s v="X"/>
    <x v="4"/>
    <s v="NET"/>
    <s v="DECI_STD"/>
    <m/>
    <n v="13352"/>
    <s v="SUPP"/>
    <d v="1899-12-30T10:30:00"/>
    <d v="1899-12-30T11:30:00"/>
    <d v="1899-12-30T01:00:00"/>
    <d v="1899-12-30T10:30:00"/>
    <d v="1899-12-30T11:30:00"/>
    <d v="1899-12-30T01:00:00"/>
    <s v="SDC"/>
    <s v="N/A"/>
  </r>
  <r>
    <n v="13354"/>
    <x v="72"/>
    <x v="23"/>
    <s v="IP"/>
    <s v="Support IFTS"/>
    <m/>
    <s v="IFTS"/>
    <n v="22"/>
    <m/>
    <s v="X"/>
    <x v="1"/>
    <s v="NET"/>
    <s v="DECI_STD"/>
    <m/>
    <n v="13353"/>
    <s v="SUPP"/>
    <d v="1899-12-30T10:30:00"/>
    <d v="1899-12-30T11:30:00"/>
    <d v="1899-12-30T01:00:00"/>
    <s v="10:30"/>
    <s v="11:30"/>
    <d v="1899-12-30T01:00:00"/>
    <s v="SDC"/>
    <s v="N/A"/>
  </r>
  <r>
    <n v="13355"/>
    <x v="72"/>
    <x v="23"/>
    <s v="IP"/>
    <s v="Support IFTS"/>
    <m/>
    <s v="ACS"/>
    <n v="10"/>
    <m/>
    <s v="X"/>
    <x v="4"/>
    <s v="NET"/>
    <s v="DECI_STD"/>
    <m/>
    <n v="13354"/>
    <s v="SUPP"/>
    <d v="1899-12-30T13:30:00"/>
    <d v="1899-12-30T14:30:00"/>
    <d v="1899-12-30T01:00:00"/>
    <d v="1899-12-30T13:30:00"/>
    <d v="1899-12-30T14:30:00"/>
    <d v="1899-12-30T01:00:00"/>
    <s v="SDC"/>
    <s v="N/A"/>
  </r>
  <r>
    <n v="13356"/>
    <x v="72"/>
    <x v="23"/>
    <s v="IP"/>
    <s v="Support AMI"/>
    <m/>
    <s v="IFTS"/>
    <n v="22"/>
    <m/>
    <s v="X"/>
    <x v="1"/>
    <s v="NET"/>
    <s v="DECI_STD"/>
    <m/>
    <n v="13355"/>
    <s v="SUPP"/>
    <d v="1899-12-30T13:30:00"/>
    <d v="1899-12-30T14:30:00"/>
    <d v="1899-12-30T01:00:00"/>
    <d v="1899-12-30T14:00:00"/>
    <d v="1899-12-30T14:30:00"/>
    <d v="1899-12-30T00:30:00"/>
    <s v="SDC"/>
    <s v="N/A"/>
  </r>
  <r>
    <n v="13357"/>
    <x v="120"/>
    <x v="23"/>
    <s v="IP"/>
    <s v="Support IFTS"/>
    <m/>
    <s v="AMI"/>
    <n v="58"/>
    <m/>
    <s v="X"/>
    <x v="1"/>
    <s v="NET"/>
    <s v="DECI_STD"/>
    <m/>
    <n v="13356"/>
    <s v="SUPP"/>
    <d v="1899-12-30T06:00:00"/>
    <d v="1899-12-30T07:00:00"/>
    <d v="1899-12-30T01:00:00"/>
    <d v="1899-12-30T06:00:00"/>
    <d v="1899-12-30T07:00:00"/>
    <d v="1899-12-30T01:00:00"/>
    <s v="SDC"/>
    <s v="N/A"/>
  </r>
  <r>
    <n v="13358"/>
    <x v="120"/>
    <x v="23"/>
    <s v="IP"/>
    <s v="Support IFTS"/>
    <m/>
    <s v="IFTS"/>
    <n v="9"/>
    <m/>
    <s v="X"/>
    <x v="1"/>
    <s v="NET"/>
    <s v="DECI_STD"/>
    <m/>
    <n v="13357"/>
    <s v="SUPP"/>
    <d v="1899-12-30T07:30:00"/>
    <d v="1899-12-30T08:30:00"/>
    <d v="1899-12-30T01:00:00"/>
    <d v="1899-12-30T07:30:00"/>
    <d v="1899-12-30T08:30:00"/>
    <d v="1899-12-30T01:00:00"/>
    <s v="SDC"/>
    <s v="N/A"/>
  </r>
  <r>
    <n v="13359"/>
    <x v="120"/>
    <x v="23"/>
    <s v="IP"/>
    <s v="Support IFTS"/>
    <m/>
    <s v="ACS"/>
    <n v="9"/>
    <m/>
    <s v="X"/>
    <x v="1"/>
    <s v="NET"/>
    <s v="DECI_STD"/>
    <m/>
    <n v="13358"/>
    <s v="SUPP"/>
    <d v="1899-12-30T09:00:00"/>
    <d v="1899-12-30T10:00:00"/>
    <d v="1899-12-30T01:00:00"/>
    <d v="1899-12-30T09:00:00"/>
    <d v="1899-12-30T10:00:00"/>
    <d v="1899-12-30T01:00:00"/>
    <s v="SDC"/>
    <s v="N/A"/>
  </r>
  <r>
    <n v="13360"/>
    <x v="120"/>
    <x v="23"/>
    <s v="IP"/>
    <s v="Support IFTS"/>
    <m/>
    <s v="AMI"/>
    <n v="18"/>
    <m/>
    <s v="X"/>
    <x v="4"/>
    <s v="NET"/>
    <s v="DECI_STD"/>
    <m/>
    <n v="13359"/>
    <s v="SUPP"/>
    <d v="1899-12-30T10:30:00"/>
    <d v="1899-12-30T11:30:00"/>
    <d v="1899-12-30T01:00:00"/>
    <d v="1899-12-30T10:30:00"/>
    <d v="1899-12-30T11:30:00"/>
    <d v="1899-12-30T01:00:00"/>
    <s v="SDC"/>
    <s v="N/A"/>
  </r>
  <r>
    <n v="13361"/>
    <x v="121"/>
    <x v="24"/>
    <s v="IP"/>
    <s v="Support IFTS"/>
    <m/>
    <s v="IFTS"/>
    <n v="42"/>
    <m/>
    <s v="X"/>
    <x v="4"/>
    <s v="NET"/>
    <s v="DECI_STD"/>
    <m/>
    <n v="13360"/>
    <s v="SUPP"/>
    <d v="1899-12-30T07:30:00"/>
    <d v="1899-12-30T08:30:00"/>
    <d v="1899-12-30T01:00:00"/>
    <d v="1899-12-30T07:30:00"/>
    <d v="1899-12-30T08:30:00"/>
    <d v="1899-12-30T01:00:00"/>
    <s v="SDC"/>
    <s v="N/A"/>
  </r>
  <r>
    <n v="13362"/>
    <x v="121"/>
    <x v="24"/>
    <s v="IP"/>
    <s v="Support AMI"/>
    <m/>
    <s v="IFTS"/>
    <n v="41"/>
    <m/>
    <s v="X"/>
    <x v="1"/>
    <s v="NET"/>
    <s v="DECI_STD"/>
    <m/>
    <n v="13361"/>
    <s v="SUPP"/>
    <d v="1899-12-30T07:30:00"/>
    <d v="1899-12-30T08:00:00"/>
    <d v="1899-12-30T00:30:00"/>
    <d v="1899-12-30T07:55:00"/>
    <d v="1899-12-30T08:30:00"/>
    <d v="1899-12-30T00:35:00"/>
    <s v="SDC"/>
    <s v="N/A"/>
  </r>
  <r>
    <n v="13363"/>
    <x v="121"/>
    <x v="24"/>
    <s v="IP"/>
    <s v="Support IFTS"/>
    <m/>
    <s v="ACS"/>
    <n v="17"/>
    <m/>
    <s v="X"/>
    <x v="4"/>
    <s v="NET"/>
    <s v="DECI_STD"/>
    <m/>
    <n v="13362"/>
    <s v="SUPP"/>
    <d v="1899-12-30T09:00:00"/>
    <d v="1899-12-30T10:00:00"/>
    <d v="1899-12-30T01:00:00"/>
    <s v="09:00"/>
    <s v="10:00"/>
    <d v="1899-12-30T01:00:00"/>
    <s v="SDC"/>
    <s v="N/A"/>
  </r>
  <r>
    <n v="13364"/>
    <x v="121"/>
    <x v="24"/>
    <s v="IP"/>
    <s v="Support IFTS"/>
    <m/>
    <s v="ACS"/>
    <n v="12"/>
    <m/>
    <s v="X"/>
    <x v="1"/>
    <s v="NET"/>
    <s v="DECI_STD"/>
    <m/>
    <n v="13363"/>
    <s v="SUPP"/>
    <d v="1899-12-30T09:00:00"/>
    <d v="1899-12-30T10:00:00"/>
    <d v="1899-12-30T01:00:00"/>
    <d v="1899-12-30T09:00:00"/>
    <d v="1899-12-30T09:50:00"/>
    <d v="1899-12-30T00:50:00"/>
    <s v="SDC"/>
    <s v="N/A"/>
  </r>
  <r>
    <n v="13365"/>
    <x v="121"/>
    <x v="24"/>
    <s v="IP"/>
    <s v="Support IFTS"/>
    <m/>
    <s v="ACS"/>
    <n v="15"/>
    <m/>
    <s v="X"/>
    <x v="4"/>
    <s v="NET"/>
    <s v="DECI_STD"/>
    <m/>
    <n v="13364"/>
    <s v="SUPP"/>
    <d v="1899-12-30T10:30:00"/>
    <d v="1899-12-30T11:30:00"/>
    <d v="1899-12-30T01:00:00"/>
    <s v="10:30"/>
    <s v="11:30"/>
    <d v="1899-12-30T01:00:00"/>
    <s v="SDC"/>
    <s v="N/A"/>
  </r>
  <r>
    <n v="13366"/>
    <x v="121"/>
    <x v="24"/>
    <s v="IP"/>
    <s v="Support IFTS"/>
    <m/>
    <s v="IFTS"/>
    <n v="41"/>
    <m/>
    <s v="X"/>
    <x v="4"/>
    <s v="NET"/>
    <s v="DECI_STD"/>
    <m/>
    <n v="13365"/>
    <s v="SUPP"/>
    <d v="1899-12-30T12:00:00"/>
    <d v="1899-12-30T13:00:00"/>
    <d v="1899-12-30T01:00:00"/>
    <d v="1899-12-30T12:00:00"/>
    <d v="1899-12-30T12:50:00"/>
    <d v="1899-12-30T00:50:00"/>
    <s v="SDC"/>
    <s v="N/A"/>
  </r>
  <r>
    <n v="13367"/>
    <x v="121"/>
    <x v="24"/>
    <s v="IP"/>
    <s v="Support IFTS"/>
    <m/>
    <s v="IFTS"/>
    <n v="42"/>
    <m/>
    <s v="X"/>
    <x v="1"/>
    <s v="NET"/>
    <s v="DECI_STD"/>
    <m/>
    <n v="13366"/>
    <s v="SUPP"/>
    <d v="1899-12-30T12:00:00"/>
    <d v="1899-12-30T13:00:00"/>
    <d v="1899-12-30T01:00:00"/>
    <d v="1899-12-30T12:00:00"/>
    <d v="1899-12-30T13:00:00"/>
    <d v="1899-12-30T01:00:00"/>
    <s v="SDC"/>
    <s v="N/A"/>
  </r>
  <r>
    <n v="13368"/>
    <x v="121"/>
    <x v="24"/>
    <s v="IP"/>
    <s v="Support IFTS"/>
    <m/>
    <s v="IFTS"/>
    <n v="48"/>
    <m/>
    <s v="X"/>
    <x v="1"/>
    <s v="NET"/>
    <s v="DECI_STD"/>
    <m/>
    <n v="13367"/>
    <s v="SUPP"/>
    <d v="1899-12-30T13:30:00"/>
    <d v="1899-12-30T14:30:00"/>
    <d v="1899-12-30T01:00:00"/>
    <d v="1899-12-30T13:45:00"/>
    <d v="1899-12-30T14:50:00"/>
    <d v="1899-12-30T01:05:00"/>
    <s v="SDC"/>
    <s v="N/A"/>
  </r>
  <r>
    <n v="13369"/>
    <x v="122"/>
    <x v="24"/>
    <s v="IP"/>
    <s v="Support IFTS"/>
    <m/>
    <s v="IFTS"/>
    <n v="41"/>
    <m/>
    <s v="X"/>
    <x v="1"/>
    <s v="NET"/>
    <s v="DECI_STD"/>
    <m/>
    <n v="13368"/>
    <s v="SUPP"/>
    <d v="1899-12-30T06:00:00"/>
    <d v="1899-12-30T07:00:00"/>
    <d v="1899-12-30T01:00:00"/>
    <s v="06:00"/>
    <s v="07:00"/>
    <d v="1899-12-30T01:00:00"/>
    <s v="SDC"/>
    <s v="N/A"/>
  </r>
  <r>
    <n v="13370"/>
    <x v="122"/>
    <x v="24"/>
    <s v="IP"/>
    <s v="Support IFTS"/>
    <m/>
    <s v="AMI"/>
    <n v="19"/>
    <m/>
    <s v="X"/>
    <x v="4"/>
    <s v="NET"/>
    <s v="DECI_STD"/>
    <m/>
    <n v="13369"/>
    <s v="SUPP"/>
    <d v="1899-12-30T07:30:00"/>
    <d v="1899-12-30T08:30:00"/>
    <d v="1899-12-30T01:00:00"/>
    <d v="1899-12-30T07:30:00"/>
    <d v="1899-12-30T08:30:00"/>
    <d v="1899-12-30T01:00:00"/>
    <s v="SDC"/>
    <s v="N/A"/>
  </r>
  <r>
    <n v="13371"/>
    <x v="122"/>
    <x v="24"/>
    <s v="IP"/>
    <s v="Support IFTS"/>
    <m/>
    <s v="ACS"/>
    <n v="5"/>
    <m/>
    <s v="X"/>
    <x v="1"/>
    <s v="NET"/>
    <s v="DECI_STD"/>
    <m/>
    <n v="13370"/>
    <s v="SUPP"/>
    <d v="1899-12-30T07:30:00"/>
    <d v="1899-12-30T08:30:00"/>
    <d v="1899-12-30T01:00:00"/>
    <s v="07:30"/>
    <s v="08:30"/>
    <d v="1899-12-30T01:00:00"/>
    <s v="SDC"/>
    <s v="N/A"/>
  </r>
  <r>
    <n v="13372"/>
    <x v="122"/>
    <x v="24"/>
    <s v="IP"/>
    <s v="Support IFTS"/>
    <m/>
    <s v="IFTS"/>
    <n v="50"/>
    <m/>
    <s v="X"/>
    <x v="4"/>
    <s v="NET"/>
    <s v="DECI_STD"/>
    <m/>
    <n v="13371"/>
    <s v="SUPP"/>
    <d v="1899-12-30T10:30:00"/>
    <d v="1899-12-30T11:30:00"/>
    <d v="1899-12-30T01:00:00"/>
    <d v="1899-12-30T10:30:00"/>
    <d v="1899-12-30T11:30:00"/>
    <d v="1899-12-30T01:00:00"/>
    <s v="SDC"/>
    <s v="N/A"/>
  </r>
  <r>
    <n v="13373"/>
    <x v="122"/>
    <x v="24"/>
    <s v="IP"/>
    <s v="Support IFTS"/>
    <m/>
    <s v="ACS"/>
    <n v="12"/>
    <m/>
    <s v="X"/>
    <x v="4"/>
    <s v="NET"/>
    <s v="DECI_STD"/>
    <m/>
    <n v="13372"/>
    <s v="SUPP"/>
    <d v="1899-12-30T12:00:00"/>
    <d v="1899-12-30T13:00:00"/>
    <d v="1899-12-30T01:00:00"/>
    <d v="1899-12-30T12:00:00"/>
    <d v="1899-12-30T13:00:00"/>
    <d v="1899-12-30T01:00:00"/>
    <s v="SDC"/>
    <s v="N/A"/>
  </r>
  <r>
    <n v="13374"/>
    <x v="122"/>
    <x v="24"/>
    <s v="IP"/>
    <s v="Support IFTS"/>
    <m/>
    <s v="IFTS"/>
    <n v="50"/>
    <m/>
    <s v="X"/>
    <x v="4"/>
    <s v="NET"/>
    <s v="DECI_STD"/>
    <m/>
    <n v="13373"/>
    <s v="SUPP"/>
    <d v="1899-12-30T13:30:00"/>
    <d v="1899-12-30T14:30:00"/>
    <d v="1899-12-30T01:00:00"/>
    <d v="1899-12-30T13:30:00"/>
    <d v="1899-12-30T14:30:00"/>
    <d v="1899-12-30T01:00:00"/>
    <s v="SDC"/>
    <s v="N/A"/>
  </r>
  <r>
    <n v="13375"/>
    <x v="122"/>
    <x v="24"/>
    <s v="IP"/>
    <s v="Support IFTS"/>
    <m/>
    <s v="IFTS"/>
    <n v="22"/>
    <m/>
    <s v="X"/>
    <x v="1"/>
    <s v="NET"/>
    <s v="DECI_STD"/>
    <m/>
    <n v="13374"/>
    <s v="SUPP"/>
    <d v="1899-12-30T13:30:00"/>
    <d v="1899-12-30T14:30:00"/>
    <d v="1899-12-30T01:00:00"/>
    <d v="1899-12-30T13:30:00"/>
    <d v="1899-12-30T14:30:00"/>
    <d v="1899-12-30T01:00:00"/>
    <s v="SDC"/>
    <s v="N/A"/>
  </r>
  <r>
    <n v="13376"/>
    <x v="123"/>
    <x v="24"/>
    <s v="IP"/>
    <s v="Support IFTS"/>
    <m/>
    <s v="ACS"/>
    <n v="5"/>
    <m/>
    <s v="X"/>
    <x v="4"/>
    <s v="NET"/>
    <s v="DECI_STD"/>
    <m/>
    <n v="13375"/>
    <s v="SUPP"/>
    <d v="1899-12-30T07:30:00"/>
    <d v="1899-12-30T08:30:00"/>
    <d v="1899-12-30T01:00:00"/>
    <d v="1899-12-30T07:30:00"/>
    <d v="1899-12-30T08:30:00"/>
    <d v="1899-12-30T01:00:00"/>
    <s v="SDC"/>
    <s v="N/A"/>
  </r>
  <r>
    <n v="13377"/>
    <x v="123"/>
    <x v="24"/>
    <s v="IP"/>
    <s v="Support QATAR"/>
    <m/>
    <s v="ACS"/>
    <n v="10"/>
    <m/>
    <s v="X"/>
    <x v="1"/>
    <s v="NET"/>
    <s v="DECI_STD_NVG"/>
    <m/>
    <n v="13376"/>
    <s v="SUPP"/>
    <d v="1899-12-30T07:30:00"/>
    <d v="1899-12-30T08:30:00"/>
    <d v="1899-12-30T01:00:00"/>
    <s v="07:30"/>
    <d v="1899-12-30T08:25:00"/>
    <d v="1899-12-30T00:55:00"/>
    <s v="SDC"/>
    <s v="N/A"/>
  </r>
  <r>
    <n v="13378"/>
    <x v="123"/>
    <x v="24"/>
    <s v="IP"/>
    <s v="Support IFTS"/>
    <m/>
    <s v="IFTS"/>
    <n v="42"/>
    <m/>
    <s v="X"/>
    <x v="4"/>
    <s v="NET"/>
    <s v="DECI_STD"/>
    <m/>
    <n v="13377"/>
    <s v="SUPP"/>
    <d v="1899-12-30T09:00:00"/>
    <d v="1899-12-30T10:00:00"/>
    <d v="1899-12-30T01:00:00"/>
    <d v="1899-12-30T09:00:00"/>
    <d v="1899-12-30T10:00:00"/>
    <d v="1899-12-30T01:00:00"/>
    <s v="SDC"/>
    <s v="N/A"/>
  </r>
  <r>
    <n v="13379"/>
    <x v="123"/>
    <x v="24"/>
    <s v="IP"/>
    <s v="Support IFTS"/>
    <m/>
    <s v="ACS"/>
    <n v="14"/>
    <m/>
    <s v="X"/>
    <x v="1"/>
    <s v="NET"/>
    <s v="DECI_STD"/>
    <m/>
    <n v="13378"/>
    <s v="SUPP"/>
    <d v="1899-12-30T09:00:00"/>
    <d v="1899-12-30T10:00:00"/>
    <d v="1899-12-30T01:00:00"/>
    <d v="1899-12-30T09:00:00"/>
    <d v="1899-12-30T10:00:00"/>
    <d v="1899-12-30T01:00:00"/>
    <s v="SDC"/>
    <s v="N/A"/>
  </r>
  <r>
    <n v="13380"/>
    <x v="123"/>
    <x v="24"/>
    <s v="IP"/>
    <s v="Support IFTS"/>
    <m/>
    <s v="ACS"/>
    <n v="2"/>
    <m/>
    <s v="X"/>
    <x v="4"/>
    <s v="NET"/>
    <s v="DECI_STD"/>
    <m/>
    <s v="15841"/>
    <s v="SUPP"/>
    <d v="1899-12-30T10:30:00"/>
    <d v="1899-12-30T11:30:00"/>
    <d v="1899-12-30T01:00:00"/>
    <d v="1899-12-30T10:30:00"/>
    <d v="1899-12-30T11:25:00"/>
    <d v="1899-12-30T00:55:00"/>
    <s v="SDC"/>
    <s v="N/A"/>
  </r>
  <r>
    <n v="13381"/>
    <x v="123"/>
    <x v="24"/>
    <s v="IP"/>
    <s v="Support IFTS"/>
    <m/>
    <s v="IFTS"/>
    <n v="22"/>
    <m/>
    <s v="X"/>
    <x v="1"/>
    <s v="NET"/>
    <s v="DECI_STD"/>
    <m/>
    <s v="15843"/>
    <s v="SUPP"/>
    <d v="1899-12-30T10:30:00"/>
    <d v="1899-12-30T11:30:00"/>
    <d v="1899-12-30T01:00:00"/>
    <d v="1899-12-30T10:30:00"/>
    <d v="1899-12-30T11:30:00"/>
    <d v="1899-12-30T01:00:00"/>
    <s v="SDC"/>
    <s v="N/A"/>
  </r>
  <r>
    <n v="13382"/>
    <x v="123"/>
    <x v="24"/>
    <s v="IP"/>
    <s v="Support IFTS"/>
    <m/>
    <s v="ACS"/>
    <n v="9"/>
    <m/>
    <s v="X"/>
    <x v="4"/>
    <s v="NET"/>
    <s v="DECI_STD"/>
    <m/>
    <n v="15848"/>
    <s v="SUPP"/>
    <d v="1899-12-30T12:00:00"/>
    <d v="1899-12-30T13:00:00"/>
    <d v="1899-12-30T01:00:00"/>
    <d v="1899-12-30T12:00:00"/>
    <d v="1899-12-30T12:50:00"/>
    <d v="1899-12-30T00:50:00"/>
    <s v="SDC"/>
    <s v="N/A"/>
  </r>
  <r>
    <n v="13383"/>
    <x v="123"/>
    <x v="24"/>
    <s v="IP"/>
    <s v="Support IFTS"/>
    <m/>
    <s v="ACS"/>
    <n v="32"/>
    <m/>
    <s v="X"/>
    <x v="4"/>
    <s v="NET"/>
    <s v="DECI_STD"/>
    <m/>
    <n v="13382"/>
    <s v="SUPP"/>
    <d v="1899-12-30T13:30:00"/>
    <d v="1899-12-30T14:30:00"/>
    <d v="1899-12-30T01:00:00"/>
    <d v="1899-12-30T13:30:00"/>
    <d v="1899-12-30T14:30:00"/>
    <d v="1899-12-30T01:00:00"/>
    <s v="SDC"/>
    <s v="N/A"/>
  </r>
  <r>
    <n v="13384"/>
    <x v="123"/>
    <x v="24"/>
    <s v="IP"/>
    <s v="Support IFTS"/>
    <m/>
    <s v="IFTS"/>
    <n v="48"/>
    <m/>
    <s v="X"/>
    <x v="1"/>
    <s v="NET"/>
    <s v="DECI_STD"/>
    <m/>
    <n v="13383"/>
    <s v="SUPP"/>
    <d v="1899-12-30T13:30:00"/>
    <d v="1899-12-30T14:30:00"/>
    <d v="1899-12-30T01:00:00"/>
    <d v="1899-12-30T13:30:00"/>
    <d v="1899-12-30T14:30:00"/>
    <d v="1899-12-30T01:00:00"/>
    <s v="SDC"/>
    <s v="N/A"/>
  </r>
  <r>
    <n v="13385"/>
    <x v="124"/>
    <x v="24"/>
    <s v="IP"/>
    <s v="Support IFTS"/>
    <m/>
    <s v="IFTS"/>
    <n v="22"/>
    <m/>
    <s v="X"/>
    <x v="4"/>
    <s v="NET"/>
    <s v="DECI_STD"/>
    <m/>
    <n v="13384"/>
    <s v="SUPP"/>
    <s v="07:30"/>
    <s v="08:30"/>
    <d v="1899-12-30T01:00:00"/>
    <d v="1899-12-30T07:30:00"/>
    <d v="1899-12-30T08:25:00"/>
    <d v="1899-12-30T00:55:00"/>
    <s v="SDC"/>
    <s v="N/A"/>
  </r>
  <r>
    <n v="13386"/>
    <x v="124"/>
    <x v="24"/>
    <s v="IP"/>
    <s v="Support IFTS"/>
    <m/>
    <s v="ACS"/>
    <n v="10"/>
    <m/>
    <s v="X"/>
    <x v="1"/>
    <s v="NET"/>
    <s v="DECI_STD"/>
    <m/>
    <n v="13385"/>
    <s v="SUPP"/>
    <s v="07:30"/>
    <s v="08:30"/>
    <d v="1899-12-30T01:00:00"/>
    <s v="07:30"/>
    <s v="08:30"/>
    <d v="1899-12-30T01:00:00"/>
    <s v="SDC"/>
    <s v="N/A"/>
  </r>
  <r>
    <n v="13387"/>
    <x v="124"/>
    <x v="24"/>
    <s v="IP"/>
    <s v="Support IFTS"/>
    <m/>
    <s v="ACS"/>
    <n v="1"/>
    <m/>
    <s v="X"/>
    <x v="1"/>
    <s v="NET"/>
    <s v="DECI_STD"/>
    <m/>
    <n v="13386"/>
    <s v="SUPP"/>
    <s v="09:00"/>
    <s v="10:00"/>
    <d v="1899-12-30T01:00:00"/>
    <s v="09:00"/>
    <s v="10:00"/>
    <d v="1899-12-30T01:00:00"/>
    <s v="SDC"/>
    <s v="N/A"/>
  </r>
  <r>
    <n v="13388"/>
    <x v="124"/>
    <x v="24"/>
    <s v="IP"/>
    <s v="Support IFTS"/>
    <m/>
    <s v="ACS"/>
    <n v="22"/>
    <m/>
    <s v="X"/>
    <x v="1"/>
    <s v="NET"/>
    <s v="DECI_STD"/>
    <m/>
    <n v="13387"/>
    <s v="SUPP"/>
    <s v="10:30"/>
    <s v="11:30"/>
    <d v="1899-12-30T01:00:00"/>
    <s v="10:30"/>
    <s v="11:30"/>
    <d v="1899-12-30T01:00:00"/>
    <s v="SDC"/>
    <s v="N/A"/>
  </r>
  <r>
    <n v="13389"/>
    <x v="124"/>
    <x v="24"/>
    <s v="IP"/>
    <s v="Support IFTS"/>
    <m/>
    <s v="ACS"/>
    <n v="17"/>
    <m/>
    <s v="X"/>
    <x v="1"/>
    <s v="NET"/>
    <s v="DECI_STD"/>
    <m/>
    <n v="13388"/>
    <s v="SUPP"/>
    <s v="12:00"/>
    <s v="13:00"/>
    <d v="1899-12-30T01:00:00"/>
    <s v="12:00"/>
    <s v="13:00"/>
    <d v="1899-12-30T01:00:00"/>
    <s v="SDC"/>
    <s v="N/A"/>
  </r>
  <r>
    <n v="13390"/>
    <x v="124"/>
    <x v="24"/>
    <s v="IP"/>
    <s v="Support IFTS"/>
    <m/>
    <s v="IFTS"/>
    <n v="50"/>
    <m/>
    <s v="X"/>
    <x v="1"/>
    <s v="NET"/>
    <s v="DECI_STD"/>
    <m/>
    <n v="13389"/>
    <s v="SUPP"/>
    <s v="13:30"/>
    <s v="14:30"/>
    <d v="1899-12-30T01:00:00"/>
    <s v="13:30"/>
    <s v="14:30"/>
    <d v="1899-12-30T01:00:00"/>
    <s v="SDC"/>
    <s v="N/A"/>
  </r>
  <r>
    <n v="13391"/>
    <x v="73"/>
    <x v="24"/>
    <s v="IP"/>
    <s v="Support AMI"/>
    <m/>
    <s v="IFTS"/>
    <n v="42"/>
    <m/>
    <s v="X"/>
    <x v="1"/>
    <s v="NET"/>
    <s v="DECI_STD"/>
    <m/>
    <n v="13390"/>
    <s v="SUPP"/>
    <d v="1899-12-30T06:15:00"/>
    <d v="1899-12-30T06:45:00"/>
    <d v="1899-12-30T00:30:00"/>
    <d v="1899-12-30T06:25:00"/>
    <d v="1899-12-30T07:00:00"/>
    <d v="1899-12-30T00:35:00"/>
    <s v="SDC"/>
    <s v="N/A"/>
  </r>
  <r>
    <n v="13392"/>
    <x v="73"/>
    <x v="24"/>
    <s v="IP"/>
    <s v="Support IFTS"/>
    <m/>
    <s v="IFTS"/>
    <n v="23"/>
    <m/>
    <s v="X"/>
    <x v="4"/>
    <s v="NET"/>
    <s v="DECI_STD"/>
    <m/>
    <n v="13391"/>
    <s v="SUPP"/>
    <d v="1899-12-30T10:30:00"/>
    <d v="1899-12-30T11:30:00"/>
    <d v="1899-12-30T01:00:00"/>
    <d v="1899-12-30T10:30:00"/>
    <d v="1899-12-30T11:30:00"/>
    <d v="1899-12-30T01:00:00"/>
    <s v="SDC"/>
    <s v="N/A"/>
  </r>
  <r>
    <n v="13393"/>
    <x v="73"/>
    <x v="24"/>
    <s v="IP"/>
    <s v="Support IFTS"/>
    <m/>
    <s v="ACS"/>
    <n v="2"/>
    <m/>
    <s v="X"/>
    <x v="1"/>
    <s v="NET"/>
    <s v="DECI_STD"/>
    <m/>
    <n v="13392"/>
    <s v="SUPP"/>
    <d v="1899-12-30T10:30:00"/>
    <d v="1899-12-30T11:30:00"/>
    <d v="1899-12-30T01:00:00"/>
    <d v="1899-12-30T10:30:00"/>
    <d v="1899-12-30T11:30:00"/>
    <d v="1899-12-30T01:00:00"/>
    <s v="SDC"/>
    <s v="N/A"/>
  </r>
  <r>
    <n v="13394"/>
    <x v="73"/>
    <x v="24"/>
    <s v="IP"/>
    <s v="Support IFTS"/>
    <m/>
    <s v="ACS"/>
    <n v="2"/>
    <m/>
    <s v="X"/>
    <x v="1"/>
    <s v="NET"/>
    <s v="DECI_STD"/>
    <m/>
    <n v="13393"/>
    <s v="SUPP"/>
    <d v="1899-12-30T12:00:00"/>
    <d v="1899-12-30T13:00:00"/>
    <d v="1899-12-30T01:00:00"/>
    <d v="1899-12-30T11:50:00"/>
    <d v="1899-12-30T12:40:00"/>
    <d v="1899-12-30T00:50:00"/>
    <s v="SDC"/>
    <s v="N/A"/>
  </r>
  <r>
    <n v="13395"/>
    <x v="74"/>
    <x v="25"/>
    <s v="IP"/>
    <s v="Support IFTS"/>
    <m/>
    <s v="ACS"/>
    <n v="12"/>
    <m/>
    <s v="X"/>
    <x v="4"/>
    <s v="NET"/>
    <s v="DECI_STD"/>
    <m/>
    <n v="13394"/>
    <s v="SUPP"/>
    <d v="1899-12-30T07:30:00"/>
    <d v="1899-12-30T08:30:00"/>
    <d v="1899-12-30T01:00:00"/>
    <d v="1899-12-30T07:30:00"/>
    <d v="1899-12-30T08:30:00"/>
    <d v="1899-12-30T01:00:00"/>
    <s v="SDC"/>
    <s v="N/A"/>
  </r>
  <r>
    <n v="13396"/>
    <x v="74"/>
    <x v="25"/>
    <s v="IP"/>
    <s v="Support IFTS"/>
    <m/>
    <s v="ACS"/>
    <n v="32"/>
    <m/>
    <s v="X"/>
    <x v="1"/>
    <s v="NET"/>
    <s v="DECI_STD"/>
    <m/>
    <n v="13395"/>
    <s v="SUPP"/>
    <d v="1899-12-30T07:30:00"/>
    <d v="1899-12-30T08:30:00"/>
    <d v="1899-12-30T01:00:00"/>
    <m/>
    <m/>
    <s v=""/>
    <s v="SMC"/>
    <s v="CD10"/>
  </r>
  <r>
    <n v="13397"/>
    <x v="74"/>
    <x v="25"/>
    <s v="IP"/>
    <s v="Support IFTS"/>
    <m/>
    <s v="IFTS"/>
    <n v="41"/>
    <m/>
    <s v="X"/>
    <x v="1"/>
    <s v="NET"/>
    <s v="DECI_STD"/>
    <m/>
    <n v="13396"/>
    <s v="SUPP"/>
    <d v="1899-12-30T09:00:00"/>
    <d v="1899-12-30T10:00:00"/>
    <d v="1899-12-30T01:00:00"/>
    <d v="1899-12-30T09:00:00"/>
    <d v="1899-12-30T10:00:00"/>
    <d v="1899-12-30T01:00:00"/>
    <s v="SDC"/>
    <s v="N/A"/>
  </r>
  <r>
    <n v="13398"/>
    <x v="74"/>
    <x v="25"/>
    <s v="IP"/>
    <s v="Support IFTS"/>
    <m/>
    <s v="IFTS"/>
    <n v="48"/>
    <m/>
    <s v="X"/>
    <x v="1"/>
    <s v="NET"/>
    <s v="DECI_STD"/>
    <m/>
    <n v="13397"/>
    <s v="SUPP"/>
    <d v="1899-12-30T12:00:00"/>
    <d v="1899-12-30T13:00:00"/>
    <d v="1899-12-30T01:00:00"/>
    <d v="1899-12-30T12:00:00"/>
    <d v="1899-12-30T13:00:00"/>
    <d v="1899-12-30T01:00:00"/>
    <s v="SDC"/>
    <s v="N/A"/>
  </r>
  <r>
    <n v="13399"/>
    <x v="74"/>
    <x v="25"/>
    <s v="IP"/>
    <s v="Support AMI"/>
    <m/>
    <s v="IFTS"/>
    <n v="41"/>
    <m/>
    <s v="X"/>
    <x v="1"/>
    <s v="NET"/>
    <s v="DECI_STD"/>
    <m/>
    <n v="13398"/>
    <s v="SUPP"/>
    <d v="1899-12-30T13:30:00"/>
    <d v="1899-12-30T14:00:00"/>
    <d v="1899-12-30T00:30:00"/>
    <s v="13:30"/>
    <s v="14:00"/>
    <d v="1899-12-30T00:30:00"/>
    <s v="SDC"/>
    <s v="N/A"/>
  </r>
  <r>
    <n v="13400"/>
    <x v="75"/>
    <x v="25"/>
    <s v="IP"/>
    <s v="Support IFTS"/>
    <m/>
    <s v="IFTS"/>
    <n v="42"/>
    <m/>
    <s v="X"/>
    <x v="1"/>
    <s v="NET"/>
    <s v="DECI_STD"/>
    <m/>
    <n v="13399"/>
    <s v="SUPP"/>
    <d v="1899-12-30T06:00:00"/>
    <d v="1899-12-30T07:00:00"/>
    <d v="1899-12-30T01:00:00"/>
    <d v="1899-12-30T06:00:00"/>
    <d v="1899-12-30T07:00:00"/>
    <d v="1899-12-30T01:00:00"/>
    <s v="SDC"/>
    <s v="N/A"/>
  </r>
  <r>
    <n v="13401"/>
    <x v="75"/>
    <x v="25"/>
    <s v="IP"/>
    <s v="Support IFTS"/>
    <m/>
    <s v="ACS"/>
    <n v="32"/>
    <m/>
    <s v="X"/>
    <x v="4"/>
    <s v="NET"/>
    <s v="DECI_STD"/>
    <m/>
    <n v="13400"/>
    <s v="SUPP"/>
    <d v="1899-12-30T07:30:00"/>
    <d v="1899-12-30T08:30:00"/>
    <d v="1899-12-30T01:00:00"/>
    <d v="1899-12-30T07:30:00"/>
    <d v="1899-12-30T08:30:00"/>
    <d v="1899-12-30T01:00:00"/>
    <s v="SDC"/>
    <s v="N/A"/>
  </r>
  <r>
    <n v="13402"/>
    <x v="75"/>
    <x v="25"/>
    <s v="IP"/>
    <s v="Support IFTS"/>
    <m/>
    <s v="ACS"/>
    <n v="6"/>
    <m/>
    <s v="X"/>
    <x v="1"/>
    <s v="NET"/>
    <s v="DECI_STD"/>
    <m/>
    <n v="13401"/>
    <s v="SUPP"/>
    <d v="1899-12-30T07:30:00"/>
    <d v="1899-12-30T08:30:00"/>
    <d v="1899-12-30T01:00:00"/>
    <d v="1899-12-30T07:30:00"/>
    <d v="1899-12-30T08:30:00"/>
    <d v="1899-12-30T01:00:00"/>
    <s v="SDC"/>
    <s v="N/A"/>
  </r>
  <r>
    <n v="13403"/>
    <x v="75"/>
    <x v="25"/>
    <s v="LIFT IFTS QATAR 25-01"/>
    <s v="QATAR"/>
    <n v="68"/>
    <s v="ACS"/>
    <n v="10"/>
    <m/>
    <s v="X"/>
    <x v="3"/>
    <s v="STDA"/>
    <s v="DECI_STD"/>
    <m/>
    <m/>
    <s v="PT IFB02"/>
    <s v="07:30"/>
    <s v="08:30"/>
    <d v="1899-12-30T01:00:00"/>
    <d v="1899-12-30T07:40:00"/>
    <d v="1899-12-30T07:55:00"/>
    <d v="1899-12-30T00:15:00"/>
    <s v="RSLD"/>
    <s v="CD10"/>
  </r>
  <r>
    <n v="13404"/>
    <x v="75"/>
    <x v="25"/>
    <s v="IP"/>
    <s v="Support IFTS"/>
    <m/>
    <s v="IFTS"/>
    <n v="23"/>
    <m/>
    <s v="X"/>
    <x v="1"/>
    <s v="NET"/>
    <s v="DECI_STD"/>
    <m/>
    <n v="13403"/>
    <s v="SUPP"/>
    <d v="1899-12-30T09:00:00"/>
    <d v="1899-12-30T10:00:00"/>
    <d v="1899-12-30T01:00:00"/>
    <d v="1899-12-30T09:00:00"/>
    <d v="1899-12-30T10:00:00"/>
    <d v="1899-12-30T01:00:00"/>
    <s v="SDC"/>
    <s v="N/A"/>
  </r>
  <r>
    <n v="13405"/>
    <x v="75"/>
    <x v="25"/>
    <s v="IP"/>
    <s v="Support IFTS"/>
    <m/>
    <s v="ACS"/>
    <n v="10"/>
    <m/>
    <s v="X"/>
    <x v="4"/>
    <s v="NET"/>
    <s v="DECI_STD"/>
    <m/>
    <n v="13404"/>
    <s v="SUPP"/>
    <d v="1899-12-30T10:30:00"/>
    <d v="1899-12-30T11:30:00"/>
    <d v="1899-12-30T01:00:00"/>
    <m/>
    <m/>
    <s v=""/>
    <s v="SMC"/>
    <s v="CD1"/>
  </r>
  <r>
    <n v="13406"/>
    <x v="75"/>
    <x v="25"/>
    <s v="IP"/>
    <s v="Support IFTS"/>
    <m/>
    <s v="ACS"/>
    <n v="17"/>
    <m/>
    <s v="X"/>
    <x v="1"/>
    <s v="NET"/>
    <s v="DECI_STD"/>
    <m/>
    <n v="13405"/>
    <s v="SUPP"/>
    <d v="1899-12-30T10:30:00"/>
    <d v="1899-12-30T11:30:00"/>
    <d v="1899-12-30T01:00:00"/>
    <d v="1899-12-30T10:30:00"/>
    <d v="1899-12-30T11:30:00"/>
    <d v="1899-12-30T01:00:00"/>
    <s v="SDC"/>
    <s v="N/A"/>
  </r>
  <r>
    <n v="13407"/>
    <x v="75"/>
    <x v="25"/>
    <s v="IP"/>
    <s v="Support IFTS"/>
    <m/>
    <s v="ACS"/>
    <n v="2"/>
    <m/>
    <s v="X"/>
    <x v="1"/>
    <s v="NET"/>
    <s v="DECI_STD"/>
    <m/>
    <n v="13406"/>
    <s v="SUPP"/>
    <d v="1899-12-30T12:00:00"/>
    <d v="1899-12-30T13:00:00"/>
    <d v="1899-12-30T01:00:00"/>
    <d v="1899-12-30T11:50:00"/>
    <d v="1899-12-30T12:50:00"/>
    <d v="1899-12-30T01:00:00"/>
    <s v="SDC"/>
    <s v="N/A"/>
  </r>
  <r>
    <n v="13408"/>
    <x v="76"/>
    <x v="25"/>
    <s v="IP"/>
    <s v="Support IFTS"/>
    <m/>
    <s v="ACS"/>
    <n v="12"/>
    <m/>
    <s v="X"/>
    <x v="1"/>
    <s v="NET"/>
    <s v="DECI_STD"/>
    <m/>
    <n v="13407"/>
    <s v="SUPP"/>
    <d v="1899-12-30T11:30:00"/>
    <d v="1899-12-30T12:30:00"/>
    <d v="1899-12-30T01:00:00"/>
    <d v="1899-12-30T11:30:00"/>
    <d v="1899-12-30T12:30:00"/>
    <d v="1899-12-30T01:00:00"/>
    <s v="DCO"/>
    <s v="N/A"/>
  </r>
  <r>
    <n v="13409"/>
    <x v="76"/>
    <x v="25"/>
    <s v="IP"/>
    <s v="Support IFTS"/>
    <m/>
    <s v="ACS"/>
    <n v="5"/>
    <m/>
    <s v="X"/>
    <x v="4"/>
    <s v="NET"/>
    <s v="DECI_STD"/>
    <m/>
    <n v="13408"/>
    <s v="SUPP"/>
    <d v="1899-12-30T13:00:00"/>
    <d v="1899-12-30T14:00:00"/>
    <d v="1899-12-30T01:00:00"/>
    <d v="1899-12-30T13:00:00"/>
    <d v="1899-12-30T13:50:00"/>
    <d v="1899-12-30T00:50:00"/>
    <s v="SDC"/>
    <s v="N/A"/>
  </r>
  <r>
    <n v="13410"/>
    <x v="76"/>
    <x v="25"/>
    <s v="IP"/>
    <s v="Support IFTS"/>
    <m/>
    <s v="ACS"/>
    <n v="13"/>
    <m/>
    <s v="X"/>
    <x v="1"/>
    <s v="NET"/>
    <s v="DECI_STD"/>
    <m/>
    <n v="13409"/>
    <s v="SUPP"/>
    <d v="1899-12-30T13:00:00"/>
    <d v="1899-12-30T14:00:00"/>
    <d v="1899-12-30T01:00:00"/>
    <d v="1899-12-30T13:00:00"/>
    <d v="1899-12-30T14:45:00"/>
    <d v="1899-12-30T01:45:00"/>
    <s v="SDC"/>
    <s v="N/A"/>
  </r>
  <r>
    <n v="13411"/>
    <x v="76"/>
    <x v="25"/>
    <s v="IP"/>
    <s v="Support IFTS"/>
    <m/>
    <s v="IFTS"/>
    <n v="10"/>
    <m/>
    <s v="X"/>
    <x v="4"/>
    <s v="NET"/>
    <s v="DECI_STD"/>
    <m/>
    <n v="13410"/>
    <s v="SUPP"/>
    <d v="1899-12-30T14:30:00"/>
    <d v="1899-12-30T15:30:00"/>
    <d v="1899-12-30T01:00:00"/>
    <d v="1899-12-30T14:30:00"/>
    <d v="1899-12-30T15:30:00"/>
    <d v="1899-12-30T01:00:00"/>
    <s v="SDC"/>
    <s v="N/A"/>
  </r>
  <r>
    <n v="13412"/>
    <x v="75"/>
    <x v="25"/>
    <s v="LIFT IFTS 25-02 CAN"/>
    <s v="IFTS"/>
    <n v="72"/>
    <s v="ACS"/>
    <n v="14"/>
    <m/>
    <s v="X"/>
    <x v="3"/>
    <s v="STDA"/>
    <s v="DECI_STD"/>
    <m/>
    <m/>
    <s v="PT EMR04"/>
    <s v="09:00"/>
    <s v="10:00"/>
    <d v="1899-12-30T01:00:00"/>
    <d v="1899-12-30T09:00:00"/>
    <d v="1899-12-30T10:00:00"/>
    <d v="1899-12-30T01:00:00"/>
    <s v="DCO"/>
    <s v="N/A"/>
  </r>
  <r>
    <n v="13413"/>
    <x v="77"/>
    <x v="25"/>
    <s v="IP"/>
    <s v="Support IFTS"/>
    <m/>
    <s v="ACS"/>
    <n v="9"/>
    <m/>
    <s v="X"/>
    <x v="4"/>
    <s v="NET"/>
    <s v="DECI_STD"/>
    <m/>
    <n v="13412"/>
    <s v="SUPP"/>
    <s v="06:00"/>
    <s v="07:00"/>
    <d v="1899-12-30T01:00:00"/>
    <d v="1899-12-30T06:00:00"/>
    <d v="1899-12-30T06:50:00"/>
    <d v="1899-12-30T00:50:00"/>
    <s v="DCO"/>
    <s v="N/A"/>
  </r>
  <r>
    <n v="13414"/>
    <x v="77"/>
    <x v="25"/>
    <s v="IP"/>
    <s v="Support IFTS"/>
    <m/>
    <s v="ACS"/>
    <n v="14"/>
    <m/>
    <s v="X"/>
    <x v="1"/>
    <s v="NET"/>
    <s v="DECI_STD"/>
    <m/>
    <n v="13413"/>
    <s v="SUPP"/>
    <s v="06:00"/>
    <s v="07:00"/>
    <d v="1899-12-30T01:00:00"/>
    <s v="06:00"/>
    <s v="07:00"/>
    <d v="1899-12-30T01:00:00"/>
    <s v="SDC"/>
    <s v="N/A"/>
  </r>
  <r>
    <n v="13415"/>
    <x v="77"/>
    <x v="25"/>
    <s v="IP"/>
    <s v="Support IFTS"/>
    <m/>
    <s v="ACS"/>
    <n v="10"/>
    <m/>
    <s v="X"/>
    <x v="4"/>
    <s v="NET"/>
    <s v="DECI_STD"/>
    <m/>
    <n v="13414"/>
    <s v="SUPP"/>
    <s v="07:30"/>
    <s v="08:30"/>
    <d v="1899-12-30T01:00:00"/>
    <d v="1899-12-30T07:30:00"/>
    <d v="1899-12-30T08:30:00"/>
    <d v="1899-12-30T01:00:00"/>
    <s v="SDC"/>
    <s v="N/A"/>
  </r>
  <r>
    <n v="13416"/>
    <x v="77"/>
    <x v="25"/>
    <s v="IP"/>
    <s v="Support IFTS"/>
    <m/>
    <s v="IFTS"/>
    <n v="23"/>
    <m/>
    <s v="X"/>
    <x v="4"/>
    <s v="NET"/>
    <s v="DECI_STD"/>
    <m/>
    <n v="13415"/>
    <s v="SUPP"/>
    <s v="09:00"/>
    <s v="10:00"/>
    <d v="1899-12-30T01:00:00"/>
    <d v="1899-12-30T09:00:00"/>
    <d v="1899-12-30T10:00:00"/>
    <d v="1899-12-30T01:00:00"/>
    <s v="SDC"/>
    <s v="N/A"/>
  </r>
  <r>
    <n v="13417"/>
    <x v="75"/>
    <x v="25"/>
    <s v="LIFT IFTS 24-04 CAN"/>
    <s v="IFTS"/>
    <n v="51"/>
    <s v="IFTS"/>
    <n v="22"/>
    <m/>
    <s v="X"/>
    <x v="3"/>
    <s v="STDA"/>
    <s v="BRV_R2R_STD"/>
    <m/>
    <m/>
    <s v="PT R2R01"/>
    <s v="10:30"/>
    <s v="11:30"/>
    <d v="1899-12-30T01:00:00"/>
    <d v="1899-12-30T10:30:00"/>
    <d v="1899-12-30T11:20:00"/>
    <d v="1899-12-30T00:50:00"/>
    <s v="DCO"/>
    <s v="N/A"/>
  </r>
  <r>
    <n v="13418"/>
    <x v="78"/>
    <x v="25"/>
    <s v="IP"/>
    <s v="Support IFTS"/>
    <m/>
    <s v="IFTS"/>
    <n v="41"/>
    <m/>
    <s v="X"/>
    <x v="4"/>
    <s v="NET"/>
    <s v="DECI_STD"/>
    <m/>
    <n v="13417"/>
    <s v="SUPP"/>
    <d v="1899-12-30T07:30:00"/>
    <d v="1899-12-30T08:30:00"/>
    <d v="1899-12-30T01:00:00"/>
    <d v="1899-12-30T07:30:00"/>
    <d v="1899-12-30T08:30:00"/>
    <d v="1899-12-30T01:00:00"/>
    <s v="SDC"/>
    <s v="N/A"/>
  </r>
  <r>
    <n v="13419"/>
    <x v="125"/>
    <x v="27"/>
    <s v="IP"/>
    <s v="Support IFTS"/>
    <m/>
    <s v="ACS"/>
    <n v="14"/>
    <s v="X"/>
    <m/>
    <x v="4"/>
    <s v="NET"/>
    <s v="DECI_STD"/>
    <m/>
    <n v="13418"/>
    <s v="SUPP"/>
    <d v="1899-12-30T05:30:00"/>
    <d v="1899-12-30T06:30:00"/>
    <d v="1899-12-30T01:00:00"/>
    <d v="1899-12-30T05:30:00"/>
    <d v="1899-12-30T06:30:00"/>
    <d v="1899-12-30T01:00:00"/>
    <s v="SDC"/>
    <s v="N/A"/>
  </r>
  <r>
    <n v="13420"/>
    <x v="125"/>
    <x v="27"/>
    <s v="IP"/>
    <s v="Support IFTS"/>
    <m/>
    <s v="IFTS"/>
    <n v="22"/>
    <m/>
    <s v="X"/>
    <x v="4"/>
    <s v="NET"/>
    <s v="DECI_STD"/>
    <m/>
    <n v="13419"/>
    <s v="SUPP"/>
    <d v="1899-12-30T07:00:00"/>
    <d v="1899-12-30T08:00:00"/>
    <d v="1899-12-30T01:00:00"/>
    <d v="1899-12-30T07:00:00"/>
    <d v="1899-12-30T08:00:00"/>
    <d v="1899-12-30T01:00:00"/>
    <s v="SDC"/>
    <s v="N/A"/>
  </r>
  <r>
    <n v="13421"/>
    <x v="125"/>
    <x v="27"/>
    <s v="IP"/>
    <s v="Support IFTS"/>
    <m/>
    <s v="IFTS"/>
    <n v="42"/>
    <m/>
    <s v="X"/>
    <x v="4"/>
    <s v="NET"/>
    <s v="DECI_STD"/>
    <m/>
    <n v="13420"/>
    <s v="SUPP"/>
    <d v="1899-12-30T08:30:00"/>
    <d v="1899-12-30T09:30:00"/>
    <d v="1899-12-30T01:00:00"/>
    <d v="1899-12-30T08:30:00"/>
    <d v="1899-12-30T09:30:00"/>
    <d v="1899-12-30T01:00:00"/>
    <s v="SDC"/>
    <s v="N/A"/>
  </r>
  <r>
    <n v="13422"/>
    <x v="125"/>
    <x v="27"/>
    <s v="IP"/>
    <s v="Support IFTS"/>
    <m/>
    <s v="ACS"/>
    <n v="12"/>
    <m/>
    <s v="X"/>
    <x v="1"/>
    <s v="NET"/>
    <s v="DECI_STD"/>
    <m/>
    <n v="13421"/>
    <s v="SUPP"/>
    <d v="1899-12-30T08:30:00"/>
    <d v="1899-12-30T09:30:00"/>
    <d v="1899-12-30T01:00:00"/>
    <d v="1899-12-30T08:30:00"/>
    <d v="1899-12-30T09:30:00"/>
    <d v="1899-12-30T01:00:00"/>
    <s v="SDC"/>
    <s v="N/A"/>
  </r>
  <r>
    <n v="13423"/>
    <x v="125"/>
    <x v="27"/>
    <s v="IP"/>
    <s v="Support IFTS"/>
    <m/>
    <s v="ACS"/>
    <n v="17"/>
    <m/>
    <s v="X"/>
    <x v="4"/>
    <s v="NET"/>
    <s v="DECI_STD"/>
    <m/>
    <n v="13422"/>
    <s v="SUPP"/>
    <d v="1899-12-30T10:00:00"/>
    <d v="1899-12-30T11:00:00"/>
    <d v="1899-12-30T01:00:00"/>
    <d v="1899-12-30T09:55:00"/>
    <d v="1899-12-30T10:45:00"/>
    <d v="1899-12-30T00:50:00"/>
    <s v="SDC"/>
    <s v="N/A"/>
  </r>
  <r>
    <n v="13424"/>
    <x v="125"/>
    <x v="27"/>
    <s v="IP"/>
    <s v="Support IFTS"/>
    <m/>
    <s v="ACS"/>
    <n v="10"/>
    <m/>
    <s v="X"/>
    <x v="4"/>
    <s v="NET"/>
    <s v="DECI_STD"/>
    <m/>
    <n v="13423"/>
    <s v="SUPP"/>
    <d v="1899-12-30T11:30:00"/>
    <d v="1899-12-30T12:30:00"/>
    <d v="1899-12-30T01:00:00"/>
    <d v="1899-12-30T11:30:00"/>
    <d v="1899-12-30T12:20:00"/>
    <d v="1899-12-30T00:50:00"/>
    <s v="SDC"/>
    <s v="N/A"/>
  </r>
  <r>
    <n v="13425"/>
    <x v="126"/>
    <x v="27"/>
    <s v="IP"/>
    <s v="Support IFTS"/>
    <m/>
    <s v="IFTS"/>
    <n v="42"/>
    <m/>
    <s v="X"/>
    <x v="1"/>
    <s v="NET"/>
    <s v="DECI_STD"/>
    <m/>
    <n v="13424"/>
    <s v="SUPP"/>
    <d v="1899-12-30T11:30:00"/>
    <d v="1899-12-30T12:30:00"/>
    <d v="1899-12-30T01:00:00"/>
    <d v="1899-12-30T11:30:00"/>
    <d v="1899-12-30T12:20:00"/>
    <d v="1899-12-30T00:50:00"/>
    <s v="SDC"/>
    <s v="N/A"/>
  </r>
  <r>
    <n v="13426"/>
    <x v="76"/>
    <x v="25"/>
    <s v="LIFT IFTS 24-04 CAN"/>
    <s v="IFTS"/>
    <n v="54"/>
    <s v="IFTS"/>
    <n v="23"/>
    <m/>
    <s v="X"/>
    <x v="2"/>
    <s v="STDA"/>
    <s v="BRV_R2R_STD"/>
    <m/>
    <m/>
    <s v="PT R2R01"/>
    <s v="13:00"/>
    <s v="14:00"/>
    <d v="1899-12-30T01:00:00"/>
    <d v="1899-12-30T13:00:00"/>
    <d v="1899-12-30T14:00:00"/>
    <d v="1899-12-30T01:00:00"/>
    <s v="DCO"/>
    <s v="N/A"/>
  </r>
  <r>
    <n v="13427"/>
    <x v="75"/>
    <x v="25"/>
    <s v="LIFT IFTS 25-02 UK"/>
    <s v="IFTS"/>
    <n v="80"/>
    <s v="ACS"/>
    <n v="13"/>
    <m/>
    <s v="X"/>
    <x v="3"/>
    <s v="STDA"/>
    <s v="DECI_STD"/>
    <m/>
    <m/>
    <s v="PT EMR01"/>
    <s v="12:00"/>
    <s v="13:00"/>
    <d v="1899-12-30T01:00:00"/>
    <s v="12:00"/>
    <s v="13:00"/>
    <d v="1899-12-30T01:00:00"/>
    <s v="DCO"/>
    <s v="N/A"/>
  </r>
  <r>
    <n v="13428"/>
    <x v="127"/>
    <x v="27"/>
    <s v="IP"/>
    <s v="Support IFTS"/>
    <m/>
    <s v="IFTS"/>
    <n v="42"/>
    <s v="X"/>
    <m/>
    <x v="4"/>
    <s v="NET"/>
    <s v="DECI_STD"/>
    <m/>
    <n v="13427"/>
    <s v="SUPP"/>
    <d v="1899-12-30T05:30:00"/>
    <d v="1899-12-30T06:30:00"/>
    <d v="1899-12-30T01:00:00"/>
    <d v="1899-12-30T05:30:00"/>
    <d v="1899-12-30T06:30:00"/>
    <d v="1899-12-30T01:00:00"/>
    <s v="SDC"/>
    <s v="N/A"/>
  </r>
  <r>
    <n v="13429"/>
    <x v="127"/>
    <x v="27"/>
    <s v="IP"/>
    <s v="Support IFTS"/>
    <m/>
    <s v="IFTS"/>
    <n v="50"/>
    <m/>
    <s v="X"/>
    <x v="4"/>
    <s v="NET"/>
    <s v="DECI_STD"/>
    <m/>
    <n v="13428"/>
    <s v="SUPP"/>
    <d v="1899-12-30T07:00:00"/>
    <d v="1899-12-30T08:00:00"/>
    <d v="1899-12-30T01:00:00"/>
    <d v="1899-12-30T07:00:00"/>
    <d v="1899-12-30T08:00:00"/>
    <d v="1899-12-30T01:00:00"/>
    <s v="SDC"/>
    <s v="N/A"/>
  </r>
  <r>
    <n v="13430"/>
    <x v="128"/>
    <x v="27"/>
    <s v="IP"/>
    <s v="Support IFTS"/>
    <m/>
    <s v="IFTS"/>
    <n v="42"/>
    <m/>
    <s v="X"/>
    <x v="1"/>
    <s v="NET"/>
    <s v="DECI_STD"/>
    <m/>
    <n v="13429"/>
    <s v="SUPP"/>
    <d v="1899-12-30T10:00:00"/>
    <d v="1899-12-30T11:00:00"/>
    <d v="1899-12-30T01:00:00"/>
    <d v="1899-12-30T10:00:00"/>
    <d v="1899-12-30T11:00:00"/>
    <d v="1899-12-30T01:00:00"/>
    <s v="SDC"/>
    <s v="N/A"/>
  </r>
  <r>
    <n v="13431"/>
    <x v="2"/>
    <x v="1"/>
    <s v="LIFT IFTS 24-02 JPN"/>
    <s v="IFTS"/>
    <n v="30"/>
    <s v="ACS"/>
    <n v="32"/>
    <m/>
    <s v="X"/>
    <x v="5"/>
    <s v="NET"/>
    <s v="ATAG_DECI"/>
    <m/>
    <n v="13432"/>
    <s v="NET ATAG01"/>
    <s v="11:35"/>
    <s v="12:35"/>
    <d v="1899-12-30T01:00:00"/>
    <d v="1899-12-30T11:35:00"/>
    <d v="1899-12-30T12:05:00"/>
    <d v="1899-12-30T00:30:00"/>
    <s v="RSLD"/>
    <s v="CD3"/>
  </r>
  <r>
    <n v="13432"/>
    <x v="6"/>
    <x v="2"/>
    <s v="IFTS LIFT 24-01 QATAR"/>
    <s v="QATAR"/>
    <n v="44"/>
    <s v="ACS"/>
    <n v="9"/>
    <s v="X"/>
    <m/>
    <x v="5"/>
    <s v="NET"/>
    <s v="DCA"/>
    <m/>
    <n v="13433"/>
    <s v="NET DCA02"/>
    <s v="07:05"/>
    <s v="08:05"/>
    <d v="1899-12-30T01:00:00"/>
    <m/>
    <m/>
    <s v=""/>
    <s v="RSLD"/>
    <s v="CD4"/>
  </r>
  <r>
    <n v="13433"/>
    <x v="6"/>
    <x v="2"/>
    <s v="IFTS LIFT 24-01 QATAR"/>
    <s v="QATAR"/>
    <n v="42"/>
    <s v="ACS"/>
    <n v="13"/>
    <s v="X"/>
    <m/>
    <x v="4"/>
    <s v="NET"/>
    <s v="DCA"/>
    <m/>
    <n v="13432"/>
    <s v="NET DCA02"/>
    <d v="1899-12-30T07:05:00"/>
    <d v="1899-12-30T08:05:00"/>
    <d v="1899-12-30T01:00:00"/>
    <m/>
    <m/>
    <s v=""/>
    <s v="RSLD"/>
    <s v="CD5"/>
  </r>
  <r>
    <n v="13434"/>
    <x v="6"/>
    <x v="2"/>
    <s v="IP"/>
    <s v="Support QATAR"/>
    <m/>
    <s v="ACS"/>
    <n v="13"/>
    <m/>
    <s v="X"/>
    <x v="6"/>
    <s v="NET"/>
    <s v="DCA"/>
    <m/>
    <n v="13433"/>
    <s v="NET DCA02"/>
    <d v="1899-12-30T13:05:00"/>
    <d v="1899-12-30T14:05:00"/>
    <d v="1899-12-30T01:00:00"/>
    <d v="1899-12-30T13:25:00"/>
    <d v="1899-12-30T13:40:00"/>
    <d v="1899-12-30T00:15:00"/>
    <s v="DNCO"/>
    <s v="CD5"/>
  </r>
  <r>
    <n v="13435"/>
    <x v="0"/>
    <x v="0"/>
    <s v="IFTS LIFT 24-01 QATAR"/>
    <s v="QATAR"/>
    <n v="45"/>
    <s v="ACS"/>
    <n v="9"/>
    <s v="X"/>
    <m/>
    <x v="4"/>
    <s v="STDA"/>
    <s v="AAR"/>
    <m/>
    <m/>
    <s v="PT AAR01"/>
    <s v="07:00"/>
    <s v="08:00"/>
    <d v="1899-12-30T01:00:00"/>
    <s v="07:00"/>
    <s v="08:00"/>
    <d v="1899-12-30T01:00:00"/>
    <s v="DCO"/>
    <s v="N/A"/>
  </r>
  <r>
    <n v="13436"/>
    <x v="0"/>
    <x v="0"/>
    <s v="IFTS LIFT 24-02 QATAR"/>
    <s v="QATAR"/>
    <n v="50"/>
    <s v="ACS"/>
    <n v="2"/>
    <s v="X"/>
    <m/>
    <x v="5"/>
    <s v="STDA"/>
    <s v="DECI_STD_NVG"/>
    <m/>
    <m/>
    <s v="FMS NVG01"/>
    <s v="07:00"/>
    <s v="08:00"/>
    <d v="1899-12-30T01:00:00"/>
    <s v="07:00"/>
    <s v="08:00"/>
    <d v="1899-12-30T01:00:00"/>
    <s v="DCO"/>
    <s v="N/A"/>
  </r>
  <r>
    <n v="13437"/>
    <x v="0"/>
    <x v="0"/>
    <s v="IFTS LIFT 24-02 QATAR"/>
    <s v="QATAR"/>
    <n v="51"/>
    <s v="ACS"/>
    <n v="12"/>
    <s v="X"/>
    <m/>
    <x v="0"/>
    <s v="STDA"/>
    <s v="DECI_STD_NVG"/>
    <m/>
    <m/>
    <s v="FMS NVG01"/>
    <s v="07:00"/>
    <s v="08:00"/>
    <d v="1899-12-30T01:00:00"/>
    <d v="1899-12-30T07:00:00"/>
    <d v="1899-12-30T08:00:00"/>
    <d v="1899-12-30T01:00:00"/>
    <s v="DCO"/>
    <s v="N/A"/>
  </r>
  <r>
    <n v="13438"/>
    <x v="0"/>
    <x v="0"/>
    <s v="IFTS LIFT 24-02 QATAR"/>
    <s v="QATAR"/>
    <n v="55"/>
    <s v="IFTS"/>
    <n v="3"/>
    <s v="X"/>
    <m/>
    <x v="1"/>
    <s v="STDA"/>
    <s v="AAR"/>
    <m/>
    <m/>
    <s v="FMS AAR01"/>
    <s v="07:00"/>
    <s v="08:00"/>
    <d v="1899-12-30T01:00:00"/>
    <d v="1899-12-30T07:00:00"/>
    <d v="1899-12-30T08:00:00"/>
    <d v="1899-12-30T01:00:00"/>
    <s v="DCO"/>
    <s v="N/A"/>
  </r>
  <r>
    <n v="13439"/>
    <x v="0"/>
    <x v="0"/>
    <s v="IFTS LIFT 24-02 QATAR"/>
    <s v="QATAR"/>
    <n v="53"/>
    <s v="ACS"/>
    <n v="30"/>
    <s v="X"/>
    <m/>
    <x v="6"/>
    <s v="STDA"/>
    <s v="AAR"/>
    <m/>
    <m/>
    <s v="FMS AAR01"/>
    <s v="07:00"/>
    <s v="08:00"/>
    <d v="1899-12-30T01:00:00"/>
    <m/>
    <m/>
    <s v=""/>
    <s v="CANC"/>
    <s v="CD1"/>
  </r>
  <r>
    <n v="13440"/>
    <x v="0"/>
    <x v="0"/>
    <s v="IFTS LIFT 24-01 QATAR"/>
    <s v="QATAR"/>
    <n v="43"/>
    <s v="ACS"/>
    <n v="9"/>
    <s v="X"/>
    <m/>
    <x v="5"/>
    <s v="NET"/>
    <s v="DECI_STD"/>
    <m/>
    <n v="13441"/>
    <s v="FMSC HACM02"/>
    <s v="09:30"/>
    <s v="10:30"/>
    <d v="1899-12-30T01:00:00"/>
    <s v="09:30"/>
    <s v="10:30"/>
    <d v="1899-12-30T01:00:00"/>
    <s v="DCO"/>
    <s v="N/A"/>
  </r>
  <r>
    <n v="13441"/>
    <x v="0"/>
    <x v="0"/>
    <s v=" IFTS LIFT 24-03 QATAR"/>
    <s v="QATAR"/>
    <n v="58"/>
    <s v="ACS"/>
    <n v="2"/>
    <s v="X"/>
    <m/>
    <x v="1"/>
    <s v="STDA"/>
    <s v="DECI_STD"/>
    <m/>
    <m/>
    <s v="PT NIT01"/>
    <s v="09:30"/>
    <s v="10:30"/>
    <d v="1899-12-30T01:00:00"/>
    <d v="1899-12-30T09:30:00"/>
    <d v="1899-12-30T10:30:00"/>
    <d v="1899-12-30T01:00:00"/>
    <s v="DCO"/>
    <s v="N/A"/>
  </r>
  <r>
    <n v="13442"/>
    <x v="0"/>
    <x v="0"/>
    <s v=" IFTS LIFT 24-03 QATAR"/>
    <s v="QATAR"/>
    <n v="56"/>
    <s v="ACS"/>
    <n v="12"/>
    <s v="X"/>
    <m/>
    <x v="6"/>
    <s v="STDA"/>
    <s v="DECI_STD"/>
    <m/>
    <m/>
    <s v="PT NIT01"/>
    <s v="09:30"/>
    <s v="10:30"/>
    <d v="1899-12-30T01:00:00"/>
    <d v="1899-12-30T09:30:00"/>
    <d v="1899-12-30T10:30:00"/>
    <d v="1899-12-30T01:00:00"/>
    <s v="DCO"/>
    <s v="N/A"/>
  </r>
  <r>
    <n v="13443"/>
    <x v="0"/>
    <x v="0"/>
    <s v="IFTS 23-02 QATAR"/>
    <s v="QATAR"/>
    <n v="11"/>
    <s v="ACS"/>
    <n v="22"/>
    <s v="X"/>
    <m/>
    <x v="5"/>
    <s v="NET"/>
    <s v="DECI_STD"/>
    <m/>
    <n v="13444"/>
    <s v="FMSC HACM01"/>
    <s v="12:30"/>
    <s v="13:30"/>
    <d v="1899-12-30T01:00:00"/>
    <s v="12:30"/>
    <s v="13:30"/>
    <d v="1899-12-30T01:00:00"/>
    <s v="DCO"/>
    <s v="N/A"/>
  </r>
  <r>
    <n v="13444"/>
    <x v="0"/>
    <x v="0"/>
    <s v=" IFTS LIFT 24-03 QATAR"/>
    <s v="QATAR"/>
    <n v="57"/>
    <s v="ACS"/>
    <n v="2"/>
    <s v="X"/>
    <m/>
    <x v="6"/>
    <s v="STDA"/>
    <s v="DECI_STD"/>
    <m/>
    <m/>
    <s v="PT NIT01"/>
    <s v="12:30"/>
    <s v="13:30"/>
    <d v="1899-12-30T01:00:00"/>
    <d v="1899-12-30T12:30:00"/>
    <d v="1899-12-30T13:30:00"/>
    <d v="1899-12-30T01:00:00"/>
    <s v="DCO"/>
    <s v="N/A"/>
  </r>
  <r>
    <n v="13445"/>
    <x v="1"/>
    <x v="0"/>
    <s v="IFTS LIFT 24-02 QATAR"/>
    <s v="QATAR"/>
    <n v="54"/>
    <s v="ACS"/>
    <n v="9"/>
    <s v="X"/>
    <m/>
    <x v="5"/>
    <s v="NET"/>
    <s v="DECI_PGM"/>
    <m/>
    <n v="13446"/>
    <s v="NET PGM01"/>
    <s v="07:05"/>
    <s v="08:05"/>
    <d v="1899-12-30T01:00:00"/>
    <s v="07:05"/>
    <s v="08:05"/>
    <d v="1899-12-30T01:00:00"/>
    <s v="DCO"/>
    <s v="N/A"/>
  </r>
  <r>
    <n v="13446"/>
    <x v="1"/>
    <x v="0"/>
    <s v="IFTS LIFT 24-02 QATAR"/>
    <s v="QATAR"/>
    <n v="51"/>
    <s v="ACS"/>
    <n v="12"/>
    <s v="X"/>
    <m/>
    <x v="4"/>
    <s v="NET"/>
    <s v="DECI_PGM"/>
    <m/>
    <n v="13445"/>
    <s v="NET PGM01"/>
    <d v="1899-12-30T07:05:00"/>
    <d v="1899-12-30T08:05:00"/>
    <d v="1899-12-30T01:00:00"/>
    <s v="07:05"/>
    <s v="08:05"/>
    <d v="1899-12-30T01:00:00"/>
    <s v="DCO"/>
    <s v="N/A"/>
  </r>
  <r>
    <n v="13447"/>
    <x v="1"/>
    <x v="0"/>
    <s v="IFTS LIFT 24-01 QATAR"/>
    <s v="QATAR"/>
    <n v="41"/>
    <s v="IFTS"/>
    <n v="22"/>
    <s v="X"/>
    <m/>
    <x v="0"/>
    <s v="STDA"/>
    <s v="DECI_STD_NVG"/>
    <m/>
    <m/>
    <s v="FMS R2RNVG01"/>
    <s v="07:05"/>
    <s v="08:05"/>
    <d v="1899-12-30T01:00:00"/>
    <d v="1899-12-30T07:25:00"/>
    <d v="1899-12-30T08:15:00"/>
    <d v="1899-12-30T00:50:00"/>
    <s v="DCO"/>
    <s v="N/A"/>
  </r>
  <r>
    <n v="13448"/>
    <x v="1"/>
    <x v="0"/>
    <s v="IFTS LIFT 24-01 QATAR"/>
    <s v="QATAR"/>
    <n v="49"/>
    <s v="ACS"/>
    <n v="2"/>
    <s v="X"/>
    <m/>
    <x v="1"/>
    <s v="STDA"/>
    <s v="BRV_R2R_STD"/>
    <m/>
    <m/>
    <s v="PT R2R01"/>
    <s v="07:05"/>
    <s v="08:05"/>
    <d v="1899-12-30T01:00:00"/>
    <d v="1899-12-30T07:00:00"/>
    <d v="1899-12-30T08:00:00"/>
    <d v="1899-12-30T01:00:00"/>
    <s v="DCO"/>
    <s v="N/A"/>
  </r>
  <r>
    <n v="13449"/>
    <x v="1"/>
    <x v="0"/>
    <s v=" IFTS LIFT 24-03 QATAR"/>
    <s v="QATAR"/>
    <n v="58"/>
    <s v="ACS"/>
    <n v="30"/>
    <s v="X"/>
    <m/>
    <x v="6"/>
    <s v="STDA"/>
    <s v="DECI_STD"/>
    <m/>
    <m/>
    <s v="FMS NIT01"/>
    <s v="07:05"/>
    <s v="08:05"/>
    <d v="1899-12-30T01:00:00"/>
    <d v="1899-12-30T07:05:00"/>
    <d v="1899-12-30T08:05:00"/>
    <d v="1899-12-30T01:00:00"/>
    <s v="DCO"/>
    <s v="N/A"/>
  </r>
  <r>
    <n v="13450"/>
    <x v="1"/>
    <x v="0"/>
    <s v=" IFTS LIFT 24-03 QATAR"/>
    <s v="QATAR"/>
    <n v="57"/>
    <s v="IFTS"/>
    <n v="10"/>
    <s v="X"/>
    <m/>
    <x v="2"/>
    <s v="STDA"/>
    <s v="DECI_STD"/>
    <m/>
    <m/>
    <s v="FMS NIT01"/>
    <s v="07:05"/>
    <s v="08:05"/>
    <d v="1899-12-30T01:00:00"/>
    <d v="1899-12-30T07:00:00"/>
    <d v="1899-12-30T08:00:00"/>
    <d v="1899-12-30T01:00:00"/>
    <s v="DCO"/>
    <s v="N/A"/>
  </r>
  <r>
    <n v="13451"/>
    <x v="1"/>
    <x v="0"/>
    <s v=" IFTS LIFT 24-03 QATAR"/>
    <s v="QATAR"/>
    <n v="61"/>
    <s v="ACS"/>
    <n v="1"/>
    <s v="X"/>
    <m/>
    <x v="3"/>
    <s v="STDA"/>
    <s v="DECI_STD"/>
    <m/>
    <m/>
    <s v="FMS NIT01"/>
    <s v="07:05"/>
    <s v="08:05"/>
    <d v="1899-12-30T01:00:00"/>
    <d v="1899-12-30T07:05:00"/>
    <d v="1899-12-30T08:05:00"/>
    <d v="1899-12-30T01:00:00"/>
    <s v="DCO"/>
    <s v="N/A"/>
  </r>
  <r>
    <n v="13452"/>
    <x v="1"/>
    <x v="0"/>
    <s v="IFTS LIFT 24-01 QATAR"/>
    <s v="QATAR"/>
    <n v="44"/>
    <s v="ACS"/>
    <n v="9"/>
    <s v="X"/>
    <m/>
    <x v="5"/>
    <s v="STDA"/>
    <s v="DECI_STD_NVG"/>
    <m/>
    <m/>
    <s v="FMS R2RNVG01"/>
    <s v="09:30"/>
    <s v="10:30"/>
    <d v="1899-12-30T01:00:00"/>
    <s v="09:30"/>
    <s v="10:30"/>
    <d v="1899-12-30T01:00:00"/>
    <s v="DCO"/>
    <s v="N/A"/>
  </r>
  <r>
    <n v="13453"/>
    <x v="1"/>
    <x v="0"/>
    <s v=" IFTS LIFT 24-03 QATAR"/>
    <s v="QATAR"/>
    <n v="60"/>
    <s v="ACS"/>
    <n v="12"/>
    <s v="X"/>
    <m/>
    <x v="4"/>
    <s v="STDA"/>
    <s v="LOW LEVEL"/>
    <m/>
    <m/>
    <s v="PT LLF02"/>
    <d v="1899-12-30T09:30:00"/>
    <s v="10:30"/>
    <d v="1899-12-30T01:00:00"/>
    <s v="09:30"/>
    <s v="10:30"/>
    <d v="1899-12-30T01:00:00"/>
    <s v="DCO"/>
    <s v="N/A"/>
  </r>
  <r>
    <n v="13454"/>
    <x v="1"/>
    <x v="0"/>
    <s v="IFTS LIFT 24-02 QATAR"/>
    <s v="QATAR"/>
    <n v="50"/>
    <s v="ACS"/>
    <n v="2"/>
    <s v="X"/>
    <m/>
    <x v="1"/>
    <s v="STDA"/>
    <s v="DECI_STD"/>
    <m/>
    <m/>
    <s v="PT ERT01"/>
    <s v="09:30"/>
    <s v="10:30"/>
    <d v="1899-12-30T01:00:00"/>
    <s v="09:30"/>
    <s v="10:30"/>
    <d v="1899-12-30T01:00:00"/>
    <s v="DCO"/>
    <s v="N/A"/>
  </r>
  <r>
    <n v="13455"/>
    <x v="1"/>
    <x v="0"/>
    <s v="IFTS LIFT 24-01 QATAR"/>
    <s v="QATAR"/>
    <n v="45"/>
    <s v="ACS"/>
    <n v="30"/>
    <s v="X"/>
    <m/>
    <x v="6"/>
    <s v="STDA"/>
    <s v="DECI_STD"/>
    <m/>
    <m/>
    <s v="PT ERT01"/>
    <s v="09:30"/>
    <s v="10:30"/>
    <d v="1899-12-30T01:00:00"/>
    <d v="1899-12-30T09:30:00"/>
    <d v="1899-12-30T10:30:00"/>
    <d v="1899-12-30T01:00:00"/>
    <s v="DCO"/>
    <s v="N/A"/>
  </r>
  <r>
    <n v="13456"/>
    <x v="1"/>
    <x v="0"/>
    <s v="IFTS LIFT 24-02 QATAR"/>
    <s v="QATAR"/>
    <n v="55"/>
    <s v="IFTS"/>
    <n v="10"/>
    <s v="X"/>
    <m/>
    <x v="2"/>
    <s v="STDA"/>
    <s v="DECI_STD"/>
    <m/>
    <m/>
    <s v="PT ERT01"/>
    <s v="09:30"/>
    <s v="10:30"/>
    <d v="1899-12-30T01:00:00"/>
    <d v="1899-12-30T09:30:00"/>
    <d v="1899-12-30T10:30:00"/>
    <d v="1899-12-30T01:00:00"/>
    <s v="DCO"/>
    <s v="N/A"/>
  </r>
  <r>
    <n v="13457"/>
    <x v="1"/>
    <x v="0"/>
    <s v="IFTS LIFT 24-02 QATAR"/>
    <s v="QATAR"/>
    <n v="53"/>
    <s v="ACS"/>
    <n v="1"/>
    <s v="X"/>
    <m/>
    <x v="3"/>
    <s v="STDA"/>
    <s v="DECI_STD"/>
    <m/>
    <m/>
    <s v="PT ERT01"/>
    <s v="09:30"/>
    <s v="10:30"/>
    <d v="1899-12-30T01:00:00"/>
    <d v="1899-12-30T09:35:00"/>
    <d v="1899-12-30T10:35:00"/>
    <d v="1899-12-30T01:00:00"/>
    <s v="DCO"/>
    <s v="N/A"/>
  </r>
  <r>
    <n v="13458"/>
    <x v="2"/>
    <x v="1"/>
    <s v="IFTS LIFT 24-01 QATAR"/>
    <s v="QATAR"/>
    <n v="42"/>
    <s v="IFTS"/>
    <n v="9"/>
    <s v="X"/>
    <m/>
    <x v="0"/>
    <s v="NET"/>
    <s v="DCA"/>
    <m/>
    <n v="13459"/>
    <s v="NET QRA01"/>
    <s v="07:05"/>
    <s v="08:05"/>
    <d v="1899-12-30T01:00:00"/>
    <s v="07:05"/>
    <s v="08:05"/>
    <d v="1899-12-30T01:00:00"/>
    <s v="DCO"/>
    <s v="N/A"/>
  </r>
  <r>
    <n v="13459"/>
    <x v="2"/>
    <x v="1"/>
    <s v="IFTS LIFT 24-01 QATAR"/>
    <s v="QATAR"/>
    <n v="44"/>
    <s v="ACS"/>
    <n v="12"/>
    <s v="X"/>
    <m/>
    <x v="1"/>
    <s v="NET"/>
    <s v="DCA"/>
    <m/>
    <n v="13458"/>
    <s v="NET QRA01"/>
    <d v="1899-12-30T07:05:00"/>
    <d v="1899-12-30T08:05:00"/>
    <d v="1899-12-30T01:00:00"/>
    <s v="07:05"/>
    <s v="08:05"/>
    <d v="1899-12-30T01:00:00"/>
    <s v="DCO"/>
    <s v="N/A"/>
  </r>
  <r>
    <n v="13460"/>
    <x v="2"/>
    <x v="1"/>
    <s v="LIFT 24-43 ITA"/>
    <s v="AMI"/>
    <n v="66"/>
    <s v="ACS"/>
    <n v="33"/>
    <s v="X"/>
    <m/>
    <x v="6"/>
    <s v="STDA"/>
    <s v="LOW LEVEL"/>
    <m/>
    <m/>
    <s v="SD SLL01"/>
    <s v="07:05"/>
    <s v="08:05"/>
    <d v="1899-12-30T01:00:00"/>
    <s v="07:05"/>
    <s v="08:05"/>
    <d v="1899-12-30T01:00:00"/>
    <s v="DCO"/>
    <s v="N/A"/>
  </r>
  <r>
    <n v="13461"/>
    <x v="2"/>
    <x v="1"/>
    <s v="LIFT IFTS 24-03 UK"/>
    <s v="IFTS"/>
    <n v="40"/>
    <s v="ACS"/>
    <n v="15"/>
    <m/>
    <s v="X"/>
    <x v="3"/>
    <s v="STDA"/>
    <s v="DECI_STD"/>
    <m/>
    <m/>
    <s v="PT ERT03"/>
    <s v="07:05"/>
    <s v="08:05"/>
    <d v="1899-12-30T01:00:00"/>
    <d v="1899-12-30T07:00:00"/>
    <d v="1899-12-30T08:00:00"/>
    <d v="1899-12-30T01:00:00"/>
    <s v="DCO"/>
    <s v="N/A"/>
  </r>
  <r>
    <n v="13462"/>
    <x v="2"/>
    <x v="1"/>
    <s v="IFTS 23-02 QATAR"/>
    <s v="QATAR"/>
    <n v="11"/>
    <s v="ACS"/>
    <n v="32"/>
    <s v="X"/>
    <m/>
    <x v="5"/>
    <s v="NET"/>
    <s v="DECI_STD"/>
    <m/>
    <n v="13463"/>
    <s v="FMSC HACM02"/>
    <s v="08:35"/>
    <s v="09:35"/>
    <d v="1899-12-30T01:00:00"/>
    <d v="1899-12-30T08:35:00"/>
    <d v="1899-12-30T09:35:00"/>
    <d v="1899-12-30T01:00:00"/>
    <s v="DCO"/>
    <s v="N/A"/>
  </r>
  <r>
    <n v="13463"/>
    <x v="2"/>
    <x v="1"/>
    <s v="LIFT IFTS 24-03 SAUDI"/>
    <s v="IFTS"/>
    <n v="47"/>
    <s v="IFTS"/>
    <n v="22"/>
    <m/>
    <s v="X"/>
    <x v="0"/>
    <s v="NET"/>
    <s v="DECI_STD"/>
    <m/>
    <n v="13464"/>
    <s v="FMSC HBFM02"/>
    <s v="08:35"/>
    <s v="09:35"/>
    <d v="1899-12-30T01:00:00"/>
    <s v="08:35"/>
    <s v="09:35"/>
    <d v="1899-12-30T01:00:00"/>
    <s v="DCO"/>
    <s v="N/A"/>
  </r>
  <r>
    <n v="13464"/>
    <x v="2"/>
    <x v="1"/>
    <s v="LIFT 24-43 ITA"/>
    <s v="AMI"/>
    <n v="64"/>
    <s v="ACS"/>
    <n v="10"/>
    <s v="X"/>
    <m/>
    <x v="6"/>
    <s v="STDA"/>
    <s v="LOW LEVEL"/>
    <m/>
    <m/>
    <s v="SD SLL01"/>
    <s v="08:35"/>
    <s v="09:35"/>
    <d v="1899-12-30T01:00:00"/>
    <s v="08:35"/>
    <s v="09:35"/>
    <d v="1899-12-30T01:00:00"/>
    <s v="DCO"/>
    <s v="N/A"/>
  </r>
  <r>
    <n v="13465"/>
    <x v="2"/>
    <x v="1"/>
    <s v="LIFT 24-43 ITA"/>
    <s v="AMI"/>
    <n v="67"/>
    <s v="ACS"/>
    <n v="9"/>
    <s v="X"/>
    <m/>
    <x v="5"/>
    <s v="STDA"/>
    <s v="LOW LEVEL"/>
    <m/>
    <m/>
    <s v="SD LL02"/>
    <s v="10:05"/>
    <s v="11:05"/>
    <d v="1899-12-30T01:00:00"/>
    <d v="1899-12-30T10:05:00"/>
    <d v="1899-12-30T11:05:00"/>
    <d v="1899-12-30T01:00:00"/>
    <s v="DCO"/>
    <s v="N/A"/>
  </r>
  <r>
    <n v="13466"/>
    <x v="2"/>
    <x v="1"/>
    <s v="IFTS LIFT 24-01 QATAR"/>
    <s v="QATAR"/>
    <n v="49"/>
    <s v="ACS"/>
    <n v="17"/>
    <s v="X"/>
    <m/>
    <x v="4"/>
    <s v="STDA"/>
    <s v="BRV_R2R_STD"/>
    <m/>
    <m/>
    <s v="PT R2R02"/>
    <s v="10:05"/>
    <s v="11:05"/>
    <d v="1899-12-30T01:00:00"/>
    <d v="1899-12-30T10:05:00"/>
    <d v="1899-12-30T11:05:00"/>
    <d v="1899-12-30T01:00:00"/>
    <s v="DCO"/>
    <s v="N/A"/>
  </r>
  <r>
    <n v="13467"/>
    <x v="2"/>
    <x v="1"/>
    <s v="IP"/>
    <s v="AMI"/>
    <n v="47"/>
    <s v="AMI"/>
    <n v="28"/>
    <m/>
    <s v="X"/>
    <x v="0"/>
    <s v="STDA"/>
    <s v="DECI_STD"/>
    <m/>
    <m/>
    <s v="RI SEM"/>
    <s v="10:05"/>
    <s v="11:05"/>
    <d v="1899-12-30T01:00:00"/>
    <d v="1899-12-30T10:00:00"/>
    <d v="1899-12-30T11:00:00"/>
    <d v="1899-12-30T01:00:00"/>
    <s v="DCO"/>
    <s v="N/A"/>
  </r>
  <r>
    <n v="13468"/>
    <x v="2"/>
    <x v="1"/>
    <s v="LIFT IFTS 24-04 CAN"/>
    <s v="IFTS"/>
    <n v="51"/>
    <s v="ACS"/>
    <n v="1"/>
    <m/>
    <s v="X"/>
    <x v="1"/>
    <s v="STDA"/>
    <s v="DECI_STD"/>
    <m/>
    <m/>
    <s v="FMS CF03"/>
    <s v="10:05"/>
    <s v="11:05"/>
    <d v="1899-12-30T01:00:00"/>
    <d v="1899-12-30T10:05:00"/>
    <d v="1899-12-30T11:05:00"/>
    <d v="1899-12-30T01:00:00"/>
    <s v="DCO"/>
    <s v="N/A"/>
  </r>
  <r>
    <n v="13469"/>
    <x v="2"/>
    <x v="1"/>
    <s v="LIFT IFTS 24-04 CAN"/>
    <s v="IFTS"/>
    <n v="53"/>
    <s v="ACS"/>
    <n v="6"/>
    <m/>
    <s v="X"/>
    <x v="6"/>
    <s v="STDA"/>
    <s v="DECI_STD"/>
    <m/>
    <m/>
    <s v="PT EMR04"/>
    <s v="10:05"/>
    <s v="11:05"/>
    <d v="1899-12-30T01:00:00"/>
    <d v="1899-12-30T10:00:00"/>
    <d v="1899-12-30T11:00:00"/>
    <d v="1899-12-30T01:00:00"/>
    <s v="DCO"/>
    <s v="N/A"/>
  </r>
  <r>
    <n v="13470"/>
    <x v="2"/>
    <x v="1"/>
    <s v="IFTS LIFT 24-01 QATAR"/>
    <s v="QATAR"/>
    <n v="41"/>
    <s v="IFTS"/>
    <n v="9"/>
    <s v="X"/>
    <m/>
    <x v="0"/>
    <s v="STDA"/>
    <s v="DECI_STD_NVG"/>
    <m/>
    <m/>
    <s v="FMS R2RNVG02"/>
    <s v="11:35"/>
    <s v="12:35"/>
    <d v="1899-12-30T01:00:00"/>
    <d v="1899-12-30T11:35:00"/>
    <d v="1899-12-30T12:35:00"/>
    <d v="1899-12-30T01:00:00"/>
    <s v="DCO"/>
    <s v="N/A"/>
  </r>
  <r>
    <n v="13471"/>
    <x v="2"/>
    <x v="1"/>
    <s v="LIP 24-04 CAN"/>
    <s v="IFTS"/>
    <n v="50"/>
    <s v="ACS"/>
    <n v="2"/>
    <m/>
    <s v="X"/>
    <x v="1"/>
    <s v="STDA"/>
    <s v="DECI_STD"/>
    <m/>
    <m/>
    <s v="SD EMR04"/>
    <s v="11:35"/>
    <s v="12:35"/>
    <d v="1899-12-30T01:00:00"/>
    <s v="11:35"/>
    <s v="12:35"/>
    <d v="1899-12-30T01:00:00"/>
    <s v="DCO"/>
    <s v="N/A"/>
  </r>
  <r>
    <n v="13472"/>
    <x v="2"/>
    <x v="1"/>
    <s v="LIFT IFTS 24-04 CAN"/>
    <s v="IFTS"/>
    <n v="54"/>
    <s v="ACS"/>
    <n v="10"/>
    <m/>
    <s v="X"/>
    <x v="6"/>
    <s v="STDA"/>
    <s v="DECI_STD"/>
    <m/>
    <m/>
    <s v="FMS CF03"/>
    <s v="11:35"/>
    <s v="12:35"/>
    <d v="1899-12-30T01:00:00"/>
    <s v="11:35"/>
    <s v="12:35"/>
    <d v="1899-12-30T01:00:00"/>
    <s v="DCO"/>
    <s v="N/A"/>
  </r>
  <r>
    <n v="13473"/>
    <x v="2"/>
    <x v="1"/>
    <s v="LIFT IFTS 24-02 JPN"/>
    <s v="IFTS"/>
    <n v="31"/>
    <s v="ACS"/>
    <n v="17"/>
    <m/>
    <s v="X"/>
    <x v="4"/>
    <s v="NET"/>
    <s v="ATAG_DECI"/>
    <m/>
    <n v="13472"/>
    <s v="NET ATAG01"/>
    <d v="1899-12-30T13:05:00"/>
    <d v="1899-12-30T14:05:00"/>
    <d v="1899-12-30T01:00:00"/>
    <d v="1899-12-30T13:05:00"/>
    <d v="1899-12-30T14:05:00"/>
    <d v="1899-12-30T01:00:00"/>
    <s v="DCO"/>
    <s v="N/A"/>
  </r>
  <r>
    <n v="13474"/>
    <x v="2"/>
    <x v="1"/>
    <s v="IFTS LIFT 24-01 QATAR"/>
    <s v="QATAR"/>
    <n v="44"/>
    <s v="ACS"/>
    <n v="12"/>
    <s v="X"/>
    <m/>
    <x v="0"/>
    <s v="NET"/>
    <s v="DCA"/>
    <m/>
    <n v="13475"/>
    <s v="NET QRA02"/>
    <s v="13:05"/>
    <s v="14:05"/>
    <d v="1899-12-30T01:00:00"/>
    <s v="13:05"/>
    <s v="14:05"/>
    <d v="1899-12-30T01:00:00"/>
    <s v="DCO"/>
    <s v="N/A"/>
  </r>
  <r>
    <n v="13475"/>
    <x v="2"/>
    <x v="1"/>
    <s v="IFTS LIFT 24-01 QATAR"/>
    <s v="QATAR"/>
    <n v="42"/>
    <s v="ACS"/>
    <n v="1"/>
    <s v="X"/>
    <m/>
    <x v="1"/>
    <s v="NET"/>
    <s v="DCA"/>
    <m/>
    <n v="13474"/>
    <s v="NET QRA02"/>
    <d v="1899-12-30T13:05:00"/>
    <d v="1899-12-30T14:05:00"/>
    <d v="1899-12-30T01:00:00"/>
    <s v="13:05"/>
    <s v="14:05"/>
    <d v="1899-12-30T01:00:00"/>
    <s v="DCO"/>
    <s v="N/A"/>
  </r>
  <r>
    <n v="13476"/>
    <x v="2"/>
    <x v="1"/>
    <s v="LIFT 24-43 ITA"/>
    <s v="AMI"/>
    <n v="69"/>
    <s v="ACS"/>
    <n v="8"/>
    <s v="X"/>
    <m/>
    <x v="6"/>
    <s v="STDA"/>
    <s v="LOW LEVEL"/>
    <m/>
    <m/>
    <s v="SD SLL02"/>
    <s v="13:05"/>
    <s v="14:05"/>
    <d v="1899-12-30T01:00:00"/>
    <d v="1899-12-30T13:15:00"/>
    <d v="1899-12-30T14:15:00"/>
    <d v="1899-12-30T01:00:00"/>
    <s v="DCO"/>
    <s v="N/A"/>
  </r>
  <r>
    <n v="13477"/>
    <x v="2"/>
    <x v="1"/>
    <s v="LIFT IFTS 24-02 UK"/>
    <s v="IFTS"/>
    <n v="35"/>
    <s v="ACS"/>
    <n v="10"/>
    <m/>
    <s v="X"/>
    <x v="5"/>
    <s v="NET"/>
    <s v="ATAG_DECI"/>
    <m/>
    <n v="13478"/>
    <s v="NET ATAG01"/>
    <s v="14:35"/>
    <s v="15:35"/>
    <d v="1899-12-30T01:00:00"/>
    <s v="14:35"/>
    <s v="15:35"/>
    <d v="1899-12-30T01:00:00"/>
    <s v="DCO"/>
    <s v="N/A"/>
  </r>
  <r>
    <n v="13478"/>
    <x v="2"/>
    <x v="1"/>
    <s v="LIFT IFTS 24-02 UK"/>
    <s v="IFTS"/>
    <n v="36"/>
    <s v="ACS"/>
    <n v="5"/>
    <m/>
    <s v="X"/>
    <x v="4"/>
    <s v="NET"/>
    <s v="ATAG_DECI"/>
    <m/>
    <n v="13477"/>
    <s v="NET ATAG01"/>
    <d v="1899-12-30T14:35:00"/>
    <d v="1899-12-30T15:35:00"/>
    <d v="1899-12-30T01:00:00"/>
    <d v="1899-12-30T14:35:00"/>
    <d v="1899-12-30T15:35:00"/>
    <d v="1899-12-30T01:00:00"/>
    <s v="DCO"/>
    <s v="N/A"/>
  </r>
  <r>
    <n v="13479"/>
    <x v="2"/>
    <x v="1"/>
    <s v="LIFT IFTS 24-04 CAN"/>
    <s v="IFTS"/>
    <n v="52"/>
    <s v="IFTS"/>
    <n v="22"/>
    <m/>
    <s v="X"/>
    <x v="0"/>
    <s v="STDA"/>
    <s v="DECI_STD"/>
    <m/>
    <m/>
    <s v="FMS CF03"/>
    <s v="14:35"/>
    <s v="15:35"/>
    <d v="1899-12-30T01:00:00"/>
    <s v="14:35"/>
    <d v="1899-12-30T15:40:00"/>
    <d v="1899-12-30T01:05:00"/>
    <s v="DCO"/>
    <s v="N/A"/>
  </r>
  <r>
    <n v="13480"/>
    <x v="2"/>
    <x v="1"/>
    <s v="LIFT IFTS 24-04 JPN"/>
    <s v="IFTS"/>
    <n v="57"/>
    <s v="ACS"/>
    <n v="2"/>
    <m/>
    <s v="X"/>
    <x v="1"/>
    <s v="STDA"/>
    <s v="DECI_STD"/>
    <m/>
    <m/>
    <s v="PT EMR04"/>
    <s v="14:35"/>
    <s v="15:35"/>
    <d v="1899-12-30T01:00:00"/>
    <s v="14:35"/>
    <s v="15:35"/>
    <d v="1899-12-30T01:00:00"/>
    <s v="DCO"/>
    <s v="N/A"/>
  </r>
  <r>
    <n v="13481"/>
    <x v="2"/>
    <x v="1"/>
    <s v="IFTS LIFT 24-01 QATAR"/>
    <s v="QATAR"/>
    <n v="49"/>
    <s v="ACS"/>
    <n v="30"/>
    <s v="X"/>
    <m/>
    <x v="6"/>
    <s v="STDA"/>
    <s v="BRV_R2R_STD"/>
    <m/>
    <m/>
    <s v="PT BVR01"/>
    <s v="14:35"/>
    <s v="15:35"/>
    <d v="1899-12-30T01:00:00"/>
    <s v="14:35"/>
    <s v="15:35"/>
    <d v="1899-12-30T01:00:00"/>
    <s v="DCO"/>
    <s v="N/A"/>
  </r>
  <r>
    <n v="13482"/>
    <x v="3"/>
    <x v="1"/>
    <s v="LIFT IFTS 24-02 JPN"/>
    <s v="IFTS"/>
    <n v="30"/>
    <s v="ACS"/>
    <n v="32"/>
    <m/>
    <s v="X"/>
    <x v="5"/>
    <s v="NET"/>
    <s v="ATAG_DECI"/>
    <m/>
    <n v="13483"/>
    <s v="NET ATAG01 CPL01"/>
    <s v="07:05"/>
    <s v="08:05"/>
    <d v="1899-12-30T01:00:00"/>
    <d v="1899-12-30T07:05:00"/>
    <d v="1899-12-30T07:55:00"/>
    <d v="1899-12-30T00:50:00"/>
    <s v="DCO"/>
    <s v="N/A"/>
  </r>
  <r>
    <n v="13483"/>
    <x v="3"/>
    <x v="1"/>
    <s v="LIFT IFTS 24-02 JPN"/>
    <s v="IFTS"/>
    <n v="34"/>
    <s v="ACS"/>
    <n v="5"/>
    <m/>
    <s v="X"/>
    <x v="4"/>
    <s v="NET"/>
    <s v="ATAG_DECI"/>
    <m/>
    <n v="13482"/>
    <s v="NET ATAG01 CPL01"/>
    <d v="1899-12-30T07:05:00"/>
    <d v="1899-12-30T08:05:00"/>
    <d v="1899-12-30T01:00:00"/>
    <d v="1899-12-30T07:05:00"/>
    <d v="1899-12-30T07:55:00"/>
    <d v="1899-12-30T00:50:00"/>
    <s v="DCO"/>
    <s v="N/A"/>
  </r>
  <r>
    <n v="13484"/>
    <x v="3"/>
    <x v="1"/>
    <s v="LIFT 24-43 ITA"/>
    <s v="AMI"/>
    <n v="65"/>
    <s v="ACS"/>
    <n v="10"/>
    <s v="X"/>
    <m/>
    <x v="1"/>
    <s v="STDA"/>
    <s v="LOW LEVEL"/>
    <m/>
    <m/>
    <s v="SD SLL02"/>
    <s v="07:05"/>
    <s v="08:05"/>
    <d v="1899-12-30T01:00:00"/>
    <s v="07:05"/>
    <s v="08:05"/>
    <d v="1899-12-30T01:00:00"/>
    <s v="DCO"/>
    <s v="N/A"/>
  </r>
  <r>
    <n v="13485"/>
    <x v="3"/>
    <x v="1"/>
    <s v="LIFT 24-43 ITA"/>
    <s v="AMI"/>
    <n v="68"/>
    <s v="IFTS"/>
    <n v="22"/>
    <s v="X"/>
    <m/>
    <x v="6"/>
    <s v="STDA"/>
    <s v="LOW LEVEL"/>
    <m/>
    <m/>
    <s v="SD SLL02"/>
    <s v="07:05"/>
    <s v="08:05"/>
    <d v="1899-12-30T01:00:00"/>
    <s v="07:05"/>
    <d v="1899-12-30T08:20:00"/>
    <d v="1899-12-30T01:15:00"/>
    <s v="DCO"/>
    <s v="N/A"/>
  </r>
  <r>
    <n v="13486"/>
    <x v="3"/>
    <x v="1"/>
    <s v="IFTS LIFT 24-01 QATAR"/>
    <s v="QATAR"/>
    <n v="42"/>
    <s v="ACS"/>
    <n v="12"/>
    <s v="X"/>
    <m/>
    <x v="5"/>
    <s v="STDA"/>
    <s v="DECI_STD_NVG"/>
    <m/>
    <m/>
    <s v="FMS R2RNVG02"/>
    <s v="08:35"/>
    <s v="09:35"/>
    <d v="1899-12-30T01:00:00"/>
    <d v="1899-12-30T08:35:00"/>
    <d v="1899-12-30T09:35:00"/>
    <d v="1899-12-30T01:00:00"/>
    <s v="DCO"/>
    <s v="N/A"/>
  </r>
  <r>
    <n v="13487"/>
    <x v="3"/>
    <x v="1"/>
    <s v="IFTS LIFT 24-01 QATAR"/>
    <s v="QATAR"/>
    <n v="49"/>
    <s v="ACS"/>
    <n v="17"/>
    <s v="X"/>
    <m/>
    <x v="4"/>
    <s v="STDA"/>
    <s v="BRV_R2R_STD"/>
    <m/>
    <m/>
    <s v="PT BVR02"/>
    <s v="08:35"/>
    <s v="09:35"/>
    <d v="1899-12-30T01:00:00"/>
    <d v="1899-12-30T08:35:00"/>
    <d v="1899-12-30T09:35:00"/>
    <d v="1899-12-30T01:00:00"/>
    <s v="DCO"/>
    <s v="N/A"/>
  </r>
  <r>
    <n v="13488"/>
    <x v="3"/>
    <x v="1"/>
    <s v="IFTS LIFT 24-01 QATAR"/>
    <s v="QATAR"/>
    <n v="44"/>
    <s v="IFTS"/>
    <n v="9"/>
    <s v="X"/>
    <m/>
    <x v="0"/>
    <s v="STDA"/>
    <s v="DECI_STD_NVG"/>
    <m/>
    <m/>
    <s v="FMS R2RNVG02"/>
    <s v="08:35"/>
    <s v="09:35"/>
    <d v="1899-12-30T01:00:00"/>
    <d v="1899-12-30T08:30:00"/>
    <d v="1899-12-30T09:30:00"/>
    <d v="1899-12-30T01:00:00"/>
    <s v="DCO"/>
    <s v="N/A"/>
  </r>
  <r>
    <n v="13489"/>
    <x v="3"/>
    <x v="1"/>
    <s v="LIFT IFTS 24-04 JPN"/>
    <s v="IFTS"/>
    <n v="55"/>
    <s v="ACS"/>
    <n v="31"/>
    <m/>
    <s v="X"/>
    <x v="6"/>
    <s v="STDA"/>
    <s v="DECI_STD"/>
    <m/>
    <m/>
    <s v="FMS CF03"/>
    <s v="08:35"/>
    <s v="09:35"/>
    <d v="1899-12-30T01:00:00"/>
    <d v="1899-12-30T08:30:00"/>
    <d v="1899-12-30T09:30:00"/>
    <d v="1899-12-30T01:00:00"/>
    <s v="DCO"/>
    <s v="N/A"/>
  </r>
  <r>
    <n v="13490"/>
    <x v="3"/>
    <x v="1"/>
    <s v="IFTS LIFT 24-02 QATAR"/>
    <s v="QATAR"/>
    <n v="50"/>
    <s v="ACS"/>
    <n v="30"/>
    <s v="X"/>
    <m/>
    <x v="5"/>
    <s v="NET"/>
    <s v="DECI_PGM"/>
    <m/>
    <n v="13491"/>
    <s v="NET PGM03"/>
    <s v="10:05"/>
    <s v="11:05"/>
    <d v="1899-12-30T01:00:00"/>
    <d v="1899-12-30T10:20:00"/>
    <d v="1899-12-30T11:05:00"/>
    <d v="1899-12-30T00:45:00"/>
    <s v="DCO"/>
    <s v="N/A"/>
  </r>
  <r>
    <n v="13491"/>
    <x v="3"/>
    <x v="1"/>
    <s v="LIFT IFTS 24-02 UK"/>
    <s v="IFTS"/>
    <n v="36"/>
    <s v="ACS"/>
    <n v="13"/>
    <m/>
    <s v="X"/>
    <x v="0"/>
    <s v="NET"/>
    <s v="ATAG_DECI"/>
    <m/>
    <n v="13492"/>
    <s v="NET ATAG02"/>
    <s v="10:05"/>
    <s v="11:05"/>
    <d v="1899-12-30T01:00:00"/>
    <s v="10:05"/>
    <s v="11:05"/>
    <d v="1899-12-30T01:00:00"/>
    <s v="DCO"/>
    <s v="N/A"/>
  </r>
  <r>
    <n v="13492"/>
    <x v="3"/>
    <x v="1"/>
    <s v="LIFT IFTS 24-02 UK"/>
    <s v="IFTS"/>
    <n v="35"/>
    <s v="ACS"/>
    <n v="2"/>
    <m/>
    <s v="X"/>
    <x v="1"/>
    <s v="NET"/>
    <s v="ATAG_DECI"/>
    <m/>
    <n v="13491"/>
    <s v="NET ATAG02"/>
    <d v="1899-12-30T10:05:00"/>
    <d v="1899-12-30T11:05:00"/>
    <d v="1899-12-30T01:00:00"/>
    <d v="1899-12-30T10:05:00"/>
    <d v="1899-12-30T11:05:00"/>
    <d v="1899-12-30T01:00:00"/>
    <s v="DCO"/>
    <s v="N/A"/>
  </r>
  <r>
    <n v="13493"/>
    <x v="3"/>
    <x v="1"/>
    <s v="IFTS LIFT 24-02 QATAR"/>
    <s v="QATAR"/>
    <n v="51"/>
    <s v="ACS"/>
    <n v="17"/>
    <s v="X"/>
    <m/>
    <x v="5"/>
    <s v="NET"/>
    <s v="DECI_PGM"/>
    <m/>
    <n v="13494"/>
    <s v="NET PGM02"/>
    <s v="11:35"/>
    <s v="12:35"/>
    <d v="1899-12-30T01:00:00"/>
    <d v="1899-12-30T11:35:00"/>
    <d v="1899-12-30T12:35:00"/>
    <d v="1899-12-30T01:00:00"/>
    <s v="DCO"/>
    <s v="N/A"/>
  </r>
  <r>
    <n v="13494"/>
    <x v="3"/>
    <x v="1"/>
    <s v="IFTS LIFT 24-02 QATAR"/>
    <s v="QATAR"/>
    <n v="54"/>
    <s v="ACS"/>
    <n v="12"/>
    <s v="X"/>
    <m/>
    <x v="4"/>
    <s v="NET"/>
    <s v="DECI_PGM"/>
    <m/>
    <n v="13493"/>
    <s v="NET PGM02"/>
    <d v="1899-12-30T11:35:00"/>
    <d v="1899-12-30T12:35:00"/>
    <d v="1899-12-30T01:00:00"/>
    <d v="1899-12-30T11:35:00"/>
    <d v="1899-12-30T12:35:00"/>
    <d v="1899-12-30T01:00:00"/>
    <s v="DCO"/>
    <s v="N/A"/>
  </r>
  <r>
    <n v="13495"/>
    <x v="3"/>
    <x v="1"/>
    <s v="LIFT IFTS 24-04 JPN"/>
    <s v="IFTS"/>
    <n v="56"/>
    <s v="ACS"/>
    <n v="10"/>
    <m/>
    <s v="X"/>
    <x v="6"/>
    <s v="STDA"/>
    <s v="DECI_STD"/>
    <m/>
    <m/>
    <s v="PT EMR04 RR01"/>
    <s v="11:35"/>
    <s v="12:35"/>
    <d v="1899-12-30T01:00:00"/>
    <d v="1899-12-30T11:35:00"/>
    <d v="1899-12-30T12:45:00"/>
    <d v="1899-12-30T01:10:00"/>
    <s v="DCO"/>
    <s v="N/A"/>
  </r>
  <r>
    <n v="13496"/>
    <x v="3"/>
    <x v="1"/>
    <s v="IP"/>
    <s v="ACS"/>
    <n v="15"/>
    <s v="IFTS"/>
    <n v="10"/>
    <m/>
    <s v="X"/>
    <x v="2"/>
    <s v="STDA"/>
    <s v="DECI_STD"/>
    <m/>
    <m/>
    <s v="RI SEM"/>
    <s v="11:35"/>
    <s v="12:35"/>
    <d v="1899-12-30T01:00:00"/>
    <d v="1899-12-30T11:30:00"/>
    <d v="1899-12-30T12:30:00"/>
    <d v="1899-12-30T01:00:00"/>
    <s v="DCO"/>
    <s v="N/A"/>
  </r>
  <r>
    <n v="13497"/>
    <x v="3"/>
    <x v="1"/>
    <s v="LIFT IFTS 24-02 JPN"/>
    <s v="IFTS"/>
    <n v="31"/>
    <s v="ACS"/>
    <n v="32"/>
    <m/>
    <s v="X"/>
    <x v="0"/>
    <s v="NET"/>
    <s v="ATAG_DECI"/>
    <m/>
    <n v="13498"/>
    <s v="NET ATAG02"/>
    <s v="13:05"/>
    <s v="14:05"/>
    <d v="1899-12-30T01:00:00"/>
    <d v="1899-12-30T13:00:00"/>
    <d v="1899-12-30T14:00:00"/>
    <d v="1899-12-30T01:00:00"/>
    <s v="DCO"/>
    <s v="N/A"/>
  </r>
  <r>
    <n v="13498"/>
    <x v="3"/>
    <x v="1"/>
    <s v="LIFT IFTS 24-02 JPN"/>
    <s v="IFTS"/>
    <n v="33"/>
    <s v="ACS"/>
    <n v="5"/>
    <m/>
    <s v="X"/>
    <x v="1"/>
    <s v="NET"/>
    <s v="ATAG_DECI"/>
    <m/>
    <n v="13497"/>
    <s v="NET ATAG01"/>
    <d v="1899-12-30T13:05:00"/>
    <d v="1899-12-30T14:05:00"/>
    <d v="1899-12-30T01:00:00"/>
    <d v="1899-12-30T13:05:00"/>
    <d v="1899-12-30T14:05:00"/>
    <d v="1899-12-30T01:00:00"/>
    <s v="DCO"/>
    <s v="N/A"/>
  </r>
  <r>
    <n v="13499"/>
    <x v="3"/>
    <x v="1"/>
    <s v="LIFT 24-03 SNG"/>
    <s v="IFTS"/>
    <n v="43"/>
    <s v="ACS"/>
    <n v="2"/>
    <m/>
    <s v="X"/>
    <x v="3"/>
    <s v="STDA"/>
    <s v="DECI_STD"/>
    <m/>
    <m/>
    <s v="PT ERT04"/>
    <s v="13:05"/>
    <s v="14:05"/>
    <d v="1899-12-30T01:00:00"/>
    <s v="13:05"/>
    <s v="14:05"/>
    <d v="1899-12-30T01:00:00"/>
    <s v="DCO"/>
    <s v="N/A"/>
  </r>
  <r>
    <n v="13500"/>
    <x v="3"/>
    <x v="1"/>
    <s v="IFTS LIFT 24-01 QATAR"/>
    <s v="QATAR"/>
    <n v="41"/>
    <s v="ACS"/>
    <n v="9"/>
    <s v="X"/>
    <m/>
    <x v="5"/>
    <s v="NET"/>
    <s v="DCA"/>
    <m/>
    <n v="13501"/>
    <s v="NET QRA01"/>
    <s v="14:35"/>
    <s v="15:35"/>
    <d v="1899-12-30T01:00:00"/>
    <s v="14:35"/>
    <s v="15:35"/>
    <d v="1899-12-30T01:00:00"/>
    <s v="DCO"/>
    <s v="N/A"/>
  </r>
  <r>
    <n v="13501"/>
    <x v="3"/>
    <x v="1"/>
    <s v="IFTS LIFT 24-01 QATAR"/>
    <s v="QATAR"/>
    <n v="49"/>
    <s v="ACS"/>
    <n v="13"/>
    <s v="X"/>
    <m/>
    <x v="4"/>
    <s v="NET"/>
    <s v="DCA"/>
    <m/>
    <n v="13500"/>
    <s v="NET QRA01"/>
    <d v="1899-12-30T14:35:00"/>
    <d v="1899-12-30T15:35:00"/>
    <d v="1899-12-30T01:00:00"/>
    <d v="1899-12-30T14:35:00"/>
    <d v="1899-12-30T15:35:00"/>
    <d v="1899-12-30T01:00:00"/>
    <s v="DCO"/>
    <s v="N/A"/>
  </r>
  <r>
    <n v="13502"/>
    <x v="3"/>
    <x v="1"/>
    <s v="IFTS LIFT 24-02 QATAR"/>
    <s v="QATAR"/>
    <n v="53"/>
    <s v="ACS"/>
    <n v="1"/>
    <s v="X"/>
    <m/>
    <x v="0"/>
    <s v="STDA"/>
    <s v="DECI_STD_NVG"/>
    <m/>
    <m/>
    <s v="FMS NVG01"/>
    <s v="14:35"/>
    <s v="15:35"/>
    <d v="1899-12-30T01:00:00"/>
    <s v="14:35"/>
    <s v="15:35"/>
    <d v="1899-12-30T01:00:00"/>
    <s v="DCO"/>
    <s v="N/A"/>
  </r>
  <r>
    <n v="13503"/>
    <x v="3"/>
    <x v="1"/>
    <s v="LIFT IFTS 24-03 UK"/>
    <s v="IFTS"/>
    <n v="39"/>
    <s v="IFTS"/>
    <n v="10"/>
    <m/>
    <s v="X"/>
    <x v="6"/>
    <s v="STDA"/>
    <s v="DECI_STD"/>
    <m/>
    <m/>
    <s v="PT ERT03"/>
    <s v="14:35"/>
    <s v="15:35"/>
    <d v="1899-12-30T01:00:00"/>
    <s v="14:35"/>
    <s v="15:35"/>
    <d v="1899-12-30T01:00:00"/>
    <s v="DCO"/>
    <s v="N/A"/>
  </r>
  <r>
    <n v="13504"/>
    <x v="4"/>
    <x v="1"/>
    <s v=" IFTS LIFT 24-03 QATAR"/>
    <s v="QATAR"/>
    <n v="57"/>
    <s v="ACS"/>
    <n v="5"/>
    <s v="X"/>
    <m/>
    <x v="5"/>
    <s v="NET"/>
    <s v="DECI_STD"/>
    <m/>
    <n v="13505"/>
    <s v="NET BTFFB01"/>
    <s v="07:05"/>
    <s v="08:05"/>
    <d v="1899-12-30T01:00:00"/>
    <d v="1899-12-30T07:05:00"/>
    <d v="1899-12-30T08:05:00"/>
    <d v="1899-12-30T01:00:00"/>
    <s v="DCO"/>
    <s v="N/A"/>
  </r>
  <r>
    <n v="13505"/>
    <x v="4"/>
    <x v="1"/>
    <s v=" IFTS LIFT 24-03 QATAR"/>
    <s v="QATAR"/>
    <n v="61"/>
    <s v="IFTS"/>
    <n v="22"/>
    <s v="X"/>
    <m/>
    <x v="0"/>
    <s v="NET"/>
    <s v="DECI_STD"/>
    <m/>
    <n v="13506"/>
    <s v="NET BTFFB01"/>
    <s v="07:05"/>
    <s v="08:05"/>
    <d v="1899-12-30T01:00:00"/>
    <s v="07:05"/>
    <s v="08:05"/>
    <d v="1899-12-30T01:00:00"/>
    <s v="DCO"/>
    <s v="N/A"/>
  </r>
  <r>
    <n v="13506"/>
    <x v="4"/>
    <x v="1"/>
    <s v="IFTS LIFT 24-01 QATAR"/>
    <s v="QATAR"/>
    <n v="45"/>
    <s v="IFTS"/>
    <n v="9"/>
    <s v="X"/>
    <m/>
    <x v="6"/>
    <s v="STDA"/>
    <s v="BRV_R2R_STD"/>
    <m/>
    <m/>
    <s v="PT R2R01"/>
    <s v="07:05"/>
    <s v="08:05"/>
    <d v="1899-12-30T01:00:00"/>
    <s v="07:05"/>
    <s v="08:05"/>
    <d v="1899-12-30T01:00:00"/>
    <s v="DCO"/>
    <s v="N/A"/>
  </r>
  <r>
    <n v="13507"/>
    <x v="4"/>
    <x v="1"/>
    <s v="IFTS LIFT 24-01 QATAR"/>
    <s v="QATAR"/>
    <n v="49"/>
    <s v="ACS"/>
    <n v="17"/>
    <s v="X"/>
    <m/>
    <x v="5"/>
    <s v="NET"/>
    <s v="DCA"/>
    <m/>
    <n v="13508"/>
    <s v="NET QRA02"/>
    <s v="08:35"/>
    <s v="09:35"/>
    <d v="1899-12-30T01:00:00"/>
    <d v="1899-12-30T08:35:00"/>
    <d v="1899-12-30T09:35:00"/>
    <d v="1899-12-30T01:00:00"/>
    <s v="DCO"/>
    <s v="N/A"/>
  </r>
  <r>
    <n v="13508"/>
    <x v="4"/>
    <x v="1"/>
    <s v="IFTS LIFT 24-01 QATAR"/>
    <s v="QATAR"/>
    <n v="41"/>
    <s v="ACS"/>
    <n v="9"/>
    <s v="X"/>
    <m/>
    <x v="4"/>
    <s v="NET"/>
    <s v="DCA"/>
    <m/>
    <n v="13507"/>
    <s v="NET QRA02"/>
    <d v="1899-12-30T08:35:00"/>
    <d v="1899-12-30T09:35:00"/>
    <d v="1899-12-30T01:00:00"/>
    <d v="1899-12-30T08:35:00"/>
    <d v="1899-12-30T09:35:00"/>
    <d v="1899-12-30T01:00:00"/>
    <s v="DCO"/>
    <s v="N/A"/>
  </r>
  <r>
    <n v="13509"/>
    <x v="4"/>
    <x v="1"/>
    <s v="IFTS LIFT 24-02 QATAR"/>
    <s v="QATAR"/>
    <n v="50"/>
    <s v="ACS"/>
    <n v="12"/>
    <s v="X"/>
    <m/>
    <x v="0"/>
    <s v="NET"/>
    <s v="DECI_STD_NVG"/>
    <m/>
    <n v="13510"/>
    <s v="NET BFFNVG01"/>
    <s v="08:35"/>
    <s v="09:35"/>
    <d v="1899-12-30T01:00:00"/>
    <s v="08:35"/>
    <s v="09:35"/>
    <d v="1899-12-30T01:00:00"/>
    <s v="DCO"/>
    <s v="N/A"/>
  </r>
  <r>
    <n v="13510"/>
    <x v="4"/>
    <x v="1"/>
    <s v="LIFT 24-43 ITA"/>
    <s v="AMI"/>
    <n v="66"/>
    <s v="IFTS"/>
    <n v="23"/>
    <s v="X"/>
    <m/>
    <x v="6"/>
    <s v="STDA"/>
    <s v="LOW LEVEL"/>
    <m/>
    <m/>
    <s v="SD SLL02"/>
    <s v="08:35"/>
    <s v="09:35"/>
    <d v="1899-12-30T01:00:00"/>
    <s v="08:35"/>
    <s v="09:35"/>
    <d v="1899-12-30T01:00:00"/>
    <s v="DCO"/>
    <s v="N/A"/>
  </r>
  <r>
    <n v="13511"/>
    <x v="4"/>
    <x v="1"/>
    <s v="IFTS LIFT 24-02 QATAR"/>
    <s v="QATAR"/>
    <n v="53"/>
    <s v="ACS"/>
    <n v="1"/>
    <s v="X"/>
    <m/>
    <x v="5"/>
    <s v="NET"/>
    <s v="DECI_STD_NVG"/>
    <m/>
    <n v="13512"/>
    <s v="NET BFFNVG01"/>
    <s v="10:05"/>
    <s v="11:05"/>
    <d v="1899-12-30T01:00:00"/>
    <d v="1899-12-30T10:05:00"/>
    <d v="1899-12-30T11:05:00"/>
    <d v="1899-12-30T01:00:00"/>
    <s v="DCO"/>
    <s v="N/A"/>
  </r>
  <r>
    <n v="13512"/>
    <x v="4"/>
    <x v="1"/>
    <s v="LIFT IFTS 24-02 JPN"/>
    <s v="IFTS"/>
    <n v="33"/>
    <s v="ACS"/>
    <n v="31"/>
    <m/>
    <s v="X"/>
    <x v="0"/>
    <s v="NET"/>
    <s v="ATAG_DECI"/>
    <m/>
    <n v="13513"/>
    <s v="NET ATAG02"/>
    <s v="10:05"/>
    <s v="11:05"/>
    <d v="1899-12-30T01:00:00"/>
    <s v="10:05"/>
    <s v="11:05"/>
    <d v="1899-12-30T01:00:00"/>
    <s v="DCO"/>
    <s v="N/A"/>
  </r>
  <r>
    <n v="13513"/>
    <x v="4"/>
    <x v="1"/>
    <s v="LIFT IFTS 24-02 JPN"/>
    <s v="IFTS"/>
    <n v="34"/>
    <s v="ACS"/>
    <n v="10"/>
    <m/>
    <s v="X"/>
    <x v="1"/>
    <s v="NET"/>
    <s v="ATAG_DECI"/>
    <m/>
    <n v="13512"/>
    <s v="NET ATAG02"/>
    <d v="1899-12-30T10:05:00"/>
    <d v="1899-12-30T11:05:00"/>
    <d v="1899-12-30T01:00:00"/>
    <d v="1899-12-30T10:05:00"/>
    <d v="1899-12-30T11:05:00"/>
    <d v="1899-12-30T01:00:00"/>
    <s v="DCO"/>
    <s v="N/A"/>
  </r>
  <r>
    <n v="13514"/>
    <x v="4"/>
    <x v="1"/>
    <s v="LIFT IFTS 24-03 SAUDI"/>
    <s v="IFTS"/>
    <n v="46"/>
    <s v="ACS"/>
    <n v="13"/>
    <m/>
    <s v="X"/>
    <x v="6"/>
    <s v="STDA"/>
    <s v="DECI_STD"/>
    <m/>
    <m/>
    <s v="PT ERT01"/>
    <s v="10:05"/>
    <s v="11:05"/>
    <d v="1899-12-30T01:00:00"/>
    <s v="10:05"/>
    <s v="11:05"/>
    <d v="1899-12-30T01:00:00"/>
    <s v="DCO"/>
    <s v="N/A"/>
  </r>
  <r>
    <n v="13515"/>
    <x v="4"/>
    <x v="1"/>
    <s v="LIFT IFTS 24-03 CAN"/>
    <s v="IFTS"/>
    <n v="38"/>
    <s v="ACS"/>
    <n v="2"/>
    <m/>
    <s v="X"/>
    <x v="5"/>
    <s v="NET"/>
    <s v="RNG_STD"/>
    <m/>
    <n v="13516"/>
    <s v="FMSC RNG01"/>
    <s v="11:35"/>
    <s v="12:35"/>
    <d v="1899-12-30T01:00:00"/>
    <d v="1899-12-30T11:35:00"/>
    <d v="1899-12-30T12:35:00"/>
    <d v="1899-12-30T01:00:00"/>
    <s v="DCO"/>
    <s v="N/A"/>
  </r>
  <r>
    <n v="13516"/>
    <x v="4"/>
    <x v="1"/>
    <s v="LIFT IFTS 24-03 CAN"/>
    <s v="IFTS"/>
    <n v="37"/>
    <s v="IFTS"/>
    <n v="23"/>
    <m/>
    <s v="X"/>
    <x v="0"/>
    <s v="NET"/>
    <s v="RNG_STD"/>
    <m/>
    <n v="13517"/>
    <s v="FMSC RNG01"/>
    <s v="11:35"/>
    <s v="12:35"/>
    <d v="1899-12-30T01:00:00"/>
    <s v="11:35"/>
    <s v="12:35"/>
    <d v="1899-12-30T01:00:00"/>
    <s v="DCO"/>
    <s v="N/A"/>
  </r>
  <r>
    <n v="13517"/>
    <x v="4"/>
    <x v="1"/>
    <s v="LIFT IFTS 24-04 JPN"/>
    <s v="IFTS"/>
    <n v="56"/>
    <s v="ACS"/>
    <n v="32"/>
    <m/>
    <s v="X"/>
    <x v="6"/>
    <s v="STDA"/>
    <s v="DECI_STD"/>
    <m/>
    <m/>
    <s v="FMS CF03"/>
    <s v="11:35"/>
    <d v="1899-12-30T12:40:00"/>
    <d v="1899-12-30T01:05:00"/>
    <s v="11:35"/>
    <s v="12:35"/>
    <d v="1899-12-30T01:00:00"/>
    <s v="DCO"/>
    <s v="N/A"/>
  </r>
  <r>
    <n v="13518"/>
    <x v="4"/>
    <x v="1"/>
    <s v="LIFT IFTS 24-02 JPN"/>
    <s v="IFTS"/>
    <n v="32"/>
    <s v="IFTS"/>
    <n v="9"/>
    <m/>
    <s v="X"/>
    <x v="5"/>
    <s v="NET"/>
    <s v="ATAG_DECI"/>
    <m/>
    <n v="13519"/>
    <s v="NET ATAG02"/>
    <s v="13:05"/>
    <s v="14:05"/>
    <d v="1899-12-30T01:00:00"/>
    <s v="13:05"/>
    <s v="14:05"/>
    <d v="1899-12-30T01:00:00"/>
    <s v="DCO"/>
    <s v="N/A"/>
  </r>
  <r>
    <n v="13519"/>
    <x v="4"/>
    <x v="1"/>
    <s v="LIFT IFTS 24-02 JPN"/>
    <s v="IFTS"/>
    <n v="30"/>
    <s v="ACS"/>
    <n v="1"/>
    <m/>
    <s v="X"/>
    <x v="4"/>
    <s v="NET"/>
    <s v="ATAG_DECI"/>
    <m/>
    <n v="13518"/>
    <s v="NET ATAG02"/>
    <d v="1899-12-30T13:05:00"/>
    <d v="1899-12-30T14:05:00"/>
    <d v="1899-12-30T01:00:00"/>
    <d v="1899-12-30T13:05:00"/>
    <d v="1899-12-30T14:05:00"/>
    <d v="1899-12-30T01:00:00"/>
    <s v="DCO"/>
    <s v="N/A"/>
  </r>
  <r>
    <n v="13520"/>
    <x v="4"/>
    <x v="1"/>
    <s v="LIFT IFTS 24-03 UK"/>
    <s v="IFTS"/>
    <n v="40"/>
    <s v="ACS"/>
    <n v="5"/>
    <m/>
    <s v="X"/>
    <x v="0"/>
    <s v="NET"/>
    <s v="RNG_STD"/>
    <m/>
    <n v="13521"/>
    <s v="FMSC RNG01"/>
    <s v="13:05"/>
    <s v="14:05"/>
    <d v="1899-12-30T01:00:00"/>
    <s v="13:05"/>
    <s v="14:05"/>
    <d v="1899-12-30T01:00:00"/>
    <s v="DCO"/>
    <s v="N/A"/>
  </r>
  <r>
    <n v="13521"/>
    <x v="4"/>
    <x v="1"/>
    <s v="IFTS LIFT 24-01 QATAR"/>
    <s v="QATAR"/>
    <n v="45"/>
    <s v="ACS"/>
    <n v="31"/>
    <s v="X"/>
    <m/>
    <x v="6"/>
    <s v="STDA"/>
    <s v="BRV_R2R_STD"/>
    <m/>
    <m/>
    <s v="PT R2R02"/>
    <s v="13:05"/>
    <s v="14:05"/>
    <d v="1899-12-30T01:00:00"/>
    <s v="13:05"/>
    <s v="14:05"/>
    <d v="1899-12-30T01:00:00"/>
    <s v="DCO"/>
    <s v="N/A"/>
  </r>
  <r>
    <n v="13522"/>
    <x v="4"/>
    <x v="1"/>
    <s v="IFTS LIFT 24-02 QATAR"/>
    <s v="QATAR"/>
    <n v="54"/>
    <s v="ACS"/>
    <n v="9"/>
    <s v="X"/>
    <m/>
    <x v="5"/>
    <s v="NET"/>
    <s v="DECI_PGM"/>
    <m/>
    <n v="13523"/>
    <s v="NET PGM03"/>
    <s v="14:35"/>
    <s v="15:35"/>
    <d v="1899-12-30T01:00:00"/>
    <s v="14:35"/>
    <s v="15:35"/>
    <d v="1899-12-30T01:00:00"/>
    <s v="DCO"/>
    <s v="N/A"/>
  </r>
  <r>
    <n v="13523"/>
    <x v="4"/>
    <x v="1"/>
    <s v="IFTS LIFT 24-02 QATAR"/>
    <s v="QATAR"/>
    <n v="51"/>
    <s v="ACS"/>
    <n v="17"/>
    <s v="X"/>
    <m/>
    <x v="4"/>
    <s v="NET"/>
    <s v="DECI_PGM"/>
    <m/>
    <n v="13522"/>
    <s v="NET PGM03"/>
    <d v="1899-12-30T14:35:00"/>
    <d v="1899-12-30T15:35:00"/>
    <d v="1899-12-30T01:00:00"/>
    <d v="1899-12-30T14:35:00"/>
    <d v="1899-12-30T15:35:00"/>
    <d v="1899-12-30T01:00:00"/>
    <s v="DCO"/>
    <s v="N/A"/>
  </r>
  <r>
    <n v="13524"/>
    <x v="4"/>
    <x v="1"/>
    <s v="LIFT IFTS 24-03 UK"/>
    <s v="IFTS"/>
    <n v="39"/>
    <s v="ACS"/>
    <n v="12"/>
    <m/>
    <s v="X"/>
    <x v="0"/>
    <s v="NET"/>
    <s v="RNG_STD"/>
    <m/>
    <n v="13525"/>
    <s v="FMSC RNG01"/>
    <s v="14:35"/>
    <s v="15:35"/>
    <d v="1899-12-30T01:00:00"/>
    <s v="14:35"/>
    <s v="15:35"/>
    <d v="1899-12-30T01:00:00"/>
    <s v="DCO"/>
    <s v="N/A"/>
  </r>
  <r>
    <n v="13525"/>
    <x v="5"/>
    <x v="1"/>
    <s v="LIFT IFTS 24-03 UK"/>
    <s v="IFTS"/>
    <n v="39"/>
    <s v="IFTS"/>
    <n v="9"/>
    <m/>
    <s v="X"/>
    <x v="5"/>
    <s v="NET"/>
    <s v="RNG_STD"/>
    <m/>
    <n v="13526"/>
    <s v="FMSC RNG02"/>
    <s v="07:05"/>
    <s v="08:05"/>
    <d v="1899-12-30T01:00:00"/>
    <s v="07:05"/>
    <d v="1899-12-30T07:55:00"/>
    <d v="1899-12-30T00:50:00"/>
    <s v="DCO"/>
    <s v="N/A"/>
  </r>
  <r>
    <n v="13526"/>
    <x v="5"/>
    <x v="1"/>
    <s v="LIFT IFTS 24-03 UK"/>
    <s v="IFTS"/>
    <n v="40"/>
    <s v="ACS"/>
    <n v="30"/>
    <m/>
    <s v="X"/>
    <x v="0"/>
    <s v="NET"/>
    <s v="RNG_STD"/>
    <m/>
    <n v="13527"/>
    <s v="FMSC RNG02"/>
    <s v="07:05"/>
    <s v="08:05"/>
    <d v="1899-12-30T01:00:00"/>
    <d v="1899-12-30T07:10:00"/>
    <d v="1899-12-30T08:00:00"/>
    <d v="1899-12-30T00:50:00"/>
    <s v="DCO"/>
    <s v="N/A"/>
  </r>
  <r>
    <n v="13527"/>
    <x v="5"/>
    <x v="1"/>
    <s v="IFTS LIFT 24-01 QATAR"/>
    <s v="QATAR"/>
    <n v="45"/>
    <s v="ACS"/>
    <n v="1"/>
    <s v="X"/>
    <m/>
    <x v="6"/>
    <s v="STDA"/>
    <s v="BRV_R2R_STD"/>
    <m/>
    <m/>
    <s v="PT BVR01"/>
    <s v="07:05"/>
    <s v="08:05"/>
    <d v="1899-12-30T01:00:00"/>
    <s v="07:05"/>
    <s v="08:05"/>
    <d v="1899-12-30T01:00:00"/>
    <s v="DCO"/>
    <s v="N/A"/>
  </r>
  <r>
    <n v="13528"/>
    <x v="5"/>
    <x v="1"/>
    <s v="IFTS LIFT 24-01 QATAR"/>
    <s v="QATAR"/>
    <n v="42"/>
    <s v="ACS"/>
    <n v="17"/>
    <s v="X"/>
    <m/>
    <x v="5"/>
    <s v="NET"/>
    <s v="DCA"/>
    <m/>
    <n v="13529"/>
    <s v="NET DCA01"/>
    <s v="08:35"/>
    <s v="09:35"/>
    <d v="1899-12-30T01:00:00"/>
    <s v="08:35"/>
    <s v="09:35"/>
    <d v="1899-12-30T01:00:00"/>
    <s v="DCO"/>
    <s v="N/A"/>
  </r>
  <r>
    <n v="13529"/>
    <x v="5"/>
    <x v="1"/>
    <s v="IFTS LIFT 24-01 QATAR"/>
    <s v="QATAR"/>
    <n v="44"/>
    <s v="ACS"/>
    <n v="9"/>
    <s v="X"/>
    <m/>
    <x v="4"/>
    <s v="NET"/>
    <s v="DCA"/>
    <m/>
    <n v="13528"/>
    <s v="NET DCA01"/>
    <d v="1899-12-30T08:35:00"/>
    <d v="1899-12-30T09:35:00"/>
    <d v="1899-12-30T01:00:00"/>
    <s v="08:35"/>
    <s v="09:35"/>
    <d v="1899-12-30T01:00:00"/>
    <s v="DCO"/>
    <s v="N/A"/>
  </r>
  <r>
    <n v="13530"/>
    <x v="5"/>
    <x v="1"/>
    <s v=" IFTS LIFT 24-03 QATAR"/>
    <s v="QATAR"/>
    <n v="57"/>
    <s v="ACS"/>
    <n v="12"/>
    <s v="X"/>
    <m/>
    <x v="0"/>
    <s v="NET"/>
    <s v="DECI_STD"/>
    <m/>
    <n v="13531"/>
    <s v="NET BTFFB02"/>
    <s v="08:35"/>
    <s v="09:35"/>
    <d v="1899-12-30T01:00:00"/>
    <s v="08:35"/>
    <s v="09:35"/>
    <d v="1899-12-30T01:00:00"/>
    <s v="DCO"/>
    <s v="N/A"/>
  </r>
  <r>
    <n v="13531"/>
    <x v="5"/>
    <x v="1"/>
    <s v=" IFTS LIFT 24-03 QATAR"/>
    <s v="QATAR"/>
    <n v="60"/>
    <s v="ACS"/>
    <n v="2"/>
    <s v="X"/>
    <m/>
    <x v="6"/>
    <s v="STDA"/>
    <s v="DECI_STD"/>
    <m/>
    <m/>
    <s v="FMS NIT01"/>
    <s v="08:35"/>
    <s v="09:35"/>
    <d v="1899-12-30T01:00:00"/>
    <s v="08:35"/>
    <s v="09:35"/>
    <d v="1899-12-30T01:00:00"/>
    <s v="DCO"/>
    <s v="N/A"/>
  </r>
  <r>
    <n v="13532"/>
    <x v="5"/>
    <x v="1"/>
    <s v="LIFT IFTS 24-03 CAN"/>
    <s v="IFTS"/>
    <n v="37"/>
    <s v="ACS"/>
    <n v="10"/>
    <m/>
    <s v="X"/>
    <x v="5"/>
    <s v="NET"/>
    <s v="RNG_STD"/>
    <m/>
    <n v="13533"/>
    <s v="FMSC RNG02"/>
    <s v="10:05"/>
    <s v="11:05"/>
    <d v="1899-12-30T01:00:00"/>
    <s v="10:05"/>
    <s v="11:05"/>
    <d v="1899-12-30T01:00:00"/>
    <s v="DCO"/>
    <s v="N/A"/>
  </r>
  <r>
    <n v="13533"/>
    <x v="5"/>
    <x v="1"/>
    <s v=" IFTS LIFT 24-03 QATAR"/>
    <s v="QATAR"/>
    <n v="61"/>
    <s v="ACS"/>
    <n v="30"/>
    <s v="X"/>
    <m/>
    <x v="0"/>
    <s v="NET"/>
    <s v="DECI_STD"/>
    <m/>
    <n v="13534"/>
    <s v="NET BTFFB02"/>
    <s v="10:05"/>
    <s v="11:05"/>
    <d v="1899-12-30T01:00:00"/>
    <s v="10:05"/>
    <d v="1899-12-30T11:00:00"/>
    <d v="1899-12-30T00:55:00"/>
    <s v="DCO"/>
    <s v="N/A"/>
  </r>
  <r>
    <n v="13534"/>
    <x v="5"/>
    <x v="1"/>
    <s v="IFTS LIFT 24-01 QATAR"/>
    <s v="QATAR"/>
    <n v="45"/>
    <s v="ACS"/>
    <n v="5"/>
    <s v="X"/>
    <m/>
    <x v="6"/>
    <s v="STDA"/>
    <s v="BRV_R2R_STD"/>
    <m/>
    <m/>
    <s v="PT BVR02"/>
    <s v="10:05"/>
    <s v="11:05"/>
    <d v="1899-12-30T01:00:00"/>
    <s v="10:05"/>
    <s v="11:05"/>
    <d v="1899-12-30T01:00:00"/>
    <s v="DCO"/>
    <s v="N/A"/>
  </r>
  <r>
    <n v="13535"/>
    <x v="5"/>
    <x v="1"/>
    <s v="IFTS LIFT 24-01 QATAR"/>
    <s v="QATAR"/>
    <n v="41"/>
    <s v="ACS"/>
    <n v="31"/>
    <s v="X"/>
    <m/>
    <x v="5"/>
    <s v="NET"/>
    <s v="DCA"/>
    <m/>
    <n v="13536"/>
    <s v="NET DCA01"/>
    <s v="11:35"/>
    <s v="12:35"/>
    <d v="1899-12-30T01:00:00"/>
    <d v="1899-12-30T11:35:00"/>
    <d v="1899-12-30T12:35:00"/>
    <d v="1899-12-30T01:00:00"/>
    <s v="DCO"/>
    <s v="N/A"/>
  </r>
  <r>
    <n v="13536"/>
    <x v="5"/>
    <x v="1"/>
    <s v="IFTS LIFT 24-01 QATAR"/>
    <s v="QATAR"/>
    <n v="49"/>
    <s v="IFTS"/>
    <n v="22"/>
    <s v="X"/>
    <m/>
    <x v="4"/>
    <s v="NET"/>
    <s v="DCA"/>
    <m/>
    <n v="13535"/>
    <s v="NET DCA01"/>
    <d v="1899-12-30T11:35:00"/>
    <d v="1899-12-30T12:35:00"/>
    <d v="1899-12-30T01:00:00"/>
    <d v="1899-12-30T11:35:00"/>
    <d v="1899-12-30T12:35:00"/>
    <d v="1899-12-30T01:00:00"/>
    <s v="DCO"/>
    <s v="N/A"/>
  </r>
  <r>
    <n v="13537"/>
    <x v="5"/>
    <x v="1"/>
    <s v="LIFT IFTS 24-03 CAN"/>
    <s v="IFTS"/>
    <n v="38"/>
    <s v="ACS"/>
    <n v="32"/>
    <m/>
    <s v="X"/>
    <x v="0"/>
    <s v="NET"/>
    <s v="RNG_STD"/>
    <m/>
    <n v="13538"/>
    <s v="FMSC RNG02"/>
    <s v="11:35"/>
    <s v="12:35"/>
    <d v="1899-12-30T01:00:00"/>
    <d v="1899-12-30T11:35:00"/>
    <d v="1899-12-30T12:35:00"/>
    <d v="1899-12-30T01:00:00"/>
    <s v="DCO"/>
    <s v="N/A"/>
  </r>
  <r>
    <n v="13538"/>
    <x v="6"/>
    <x v="2"/>
    <s v="LIFT IFTS 24-03 UK"/>
    <s v="IFTS"/>
    <n v="40"/>
    <s v="ACS"/>
    <n v="1"/>
    <m/>
    <s v="X"/>
    <x v="0"/>
    <s v="NET"/>
    <s v="RNG_STD"/>
    <m/>
    <n v="13539"/>
    <s v="FMSC ARNG01"/>
    <s v="07:05"/>
    <s v="08:05"/>
    <d v="1899-12-30T01:00:00"/>
    <s v="07:05"/>
    <s v="08:05"/>
    <d v="1899-12-30T01:00:00"/>
    <s v="DCO"/>
    <s v="N/A"/>
  </r>
  <r>
    <n v="13539"/>
    <x v="6"/>
    <x v="2"/>
    <s v="LIFT 24-43 ITA"/>
    <s v="AMI"/>
    <n v="65"/>
    <s v="ACS"/>
    <n v="14"/>
    <s v="X"/>
    <m/>
    <x v="6"/>
    <s v="STDA"/>
    <s v="PGM"/>
    <m/>
    <m/>
    <s v="SD PGM01"/>
    <s v="07:05"/>
    <s v="08:05"/>
    <d v="1899-12-30T01:00:00"/>
    <s v="07:05"/>
    <s v="08:05"/>
    <d v="1899-12-30T01:00:00"/>
    <s v="DCO"/>
    <s v="N/A"/>
  </r>
  <r>
    <n v="13540"/>
    <x v="6"/>
    <x v="2"/>
    <s v="IFTS LIFT 24-02 QATAR"/>
    <s v="QATAR"/>
    <n v="51"/>
    <s v="ACS"/>
    <n v="5"/>
    <s v="X"/>
    <m/>
    <x v="3"/>
    <s v="STDA"/>
    <s v="DECI_STD"/>
    <m/>
    <m/>
    <s v="PT ERT01"/>
    <s v="07:05"/>
    <s v="08:05"/>
    <d v="1899-12-30T01:00:00"/>
    <d v="1899-12-30T08:00:00"/>
    <d v="1899-12-30T08:00:00"/>
    <d v="1899-12-30T00:00:00"/>
    <s v="DCO"/>
    <s v="N/A"/>
  </r>
  <r>
    <n v="13541"/>
    <x v="6"/>
    <x v="2"/>
    <s v="IFTS LIFT 24-02 QATAR"/>
    <s v="QATAR"/>
    <n v="53"/>
    <s v="ACS"/>
    <n v="17"/>
    <s v="X"/>
    <m/>
    <x v="5"/>
    <s v="NET"/>
    <s v="RNG_STD"/>
    <m/>
    <n v="13542"/>
    <s v="NET RNG01"/>
    <s v="08:35"/>
    <s v="09:35"/>
    <d v="1899-12-30T01:00:00"/>
    <d v="1899-12-30T08:35:00"/>
    <d v="1899-12-30T09:35:00"/>
    <d v="1899-12-30T01:00:00"/>
    <s v="DCO"/>
    <s v="N/A"/>
  </r>
  <r>
    <n v="13542"/>
    <x v="6"/>
    <x v="2"/>
    <s v="IFTS LIFT 24-02 QATAR"/>
    <s v="QATAR"/>
    <n v="54"/>
    <s v="ACS"/>
    <n v="32"/>
    <s v="X"/>
    <m/>
    <x v="0"/>
    <s v="NET"/>
    <s v="RNG_STD"/>
    <m/>
    <n v="13543"/>
    <s v="NET RNG01"/>
    <s v="08:35"/>
    <s v="09:35"/>
    <d v="1899-12-30T01:00:00"/>
    <s v="08:35"/>
    <s v="09:35"/>
    <d v="1899-12-30T01:00:00"/>
    <s v="DCO"/>
    <s v="N/A"/>
  </r>
  <r>
    <n v="13543"/>
    <x v="6"/>
    <x v="2"/>
    <s v="LIFT 24-43 ITA"/>
    <s v="AMI"/>
    <n v="68"/>
    <s v="ACS"/>
    <n v="2"/>
    <s v="X"/>
    <m/>
    <x v="6"/>
    <s v="STDA"/>
    <s v="PGM"/>
    <m/>
    <m/>
    <s v="SD PGM01"/>
    <s v="08:35"/>
    <s v="09:35"/>
    <d v="1899-12-30T01:00:00"/>
    <s v="08:35"/>
    <s v="09:35"/>
    <d v="1899-12-30T01:00:00"/>
    <s v="DCO"/>
    <s v="N/A"/>
  </r>
  <r>
    <n v="13544"/>
    <x v="6"/>
    <x v="2"/>
    <s v="IFTS LIFT 24-02 QATAR"/>
    <s v="QATAR"/>
    <n v="51"/>
    <s v="ACS"/>
    <n v="13"/>
    <s v="X"/>
    <m/>
    <x v="5"/>
    <s v="NET"/>
    <s v="RNG_STD"/>
    <m/>
    <n v="13545"/>
    <s v="NET RNG01"/>
    <s v="10:05"/>
    <s v="11:05"/>
    <d v="1899-12-30T01:00:00"/>
    <d v="1899-12-30T10:30:00"/>
    <d v="1899-12-30T11:20:00"/>
    <d v="1899-12-30T00:50:00"/>
    <s v="DCO"/>
    <s v="N/A"/>
  </r>
  <r>
    <n v="13545"/>
    <x v="6"/>
    <x v="2"/>
    <s v="LIFT 24-43 ITA"/>
    <s v="AMI"/>
    <n v="66"/>
    <s v="ACS"/>
    <n v="10"/>
    <s v="X"/>
    <m/>
    <x v="6"/>
    <s v="STDA"/>
    <s v="PGM"/>
    <m/>
    <m/>
    <s v="SD PGM01"/>
    <s v="10:05"/>
    <s v="11:05"/>
    <d v="1899-12-30T01:00:00"/>
    <s v="10:05"/>
    <s v="11:05"/>
    <d v="1899-12-30T01:00:00"/>
    <s v="DCO"/>
    <s v="N/A"/>
  </r>
  <r>
    <n v="13546"/>
    <x v="6"/>
    <x v="2"/>
    <s v="LIFT IFTS 24-03 UK"/>
    <s v="IFTS"/>
    <n v="39"/>
    <s v="ACS"/>
    <n v="12"/>
    <m/>
    <s v="X"/>
    <x v="5"/>
    <s v="NET"/>
    <s v="RNG_STD"/>
    <m/>
    <n v="13547"/>
    <s v="FMSC ARNG01"/>
    <s v="11:35"/>
    <s v="12:35"/>
    <d v="1899-12-30T01:00:00"/>
    <d v="1899-12-30T11:35:00"/>
    <d v="1899-12-30T12:35:00"/>
    <d v="1899-12-30T01:00:00"/>
    <s v="DCO"/>
    <s v="N/A"/>
  </r>
  <r>
    <n v="13547"/>
    <x v="6"/>
    <x v="2"/>
    <s v="LIFT IFTS 24-03 CAN"/>
    <s v="IFTS"/>
    <n v="37"/>
    <s v="IFTS"/>
    <n v="22"/>
    <m/>
    <s v="X"/>
    <x v="0"/>
    <s v="NET"/>
    <s v="RNG_STD"/>
    <m/>
    <n v="13548"/>
    <s v="FMSC ARNG01"/>
    <s v="11:35"/>
    <s v="12:35"/>
    <d v="1899-12-30T01:00:00"/>
    <s v="11:35"/>
    <s v="12:35"/>
    <d v="1899-12-30T01:00:00"/>
    <s v="DCO"/>
    <s v="N/A"/>
  </r>
  <r>
    <n v="13548"/>
    <x v="6"/>
    <x v="2"/>
    <s v="LIFT 24-43 ITA"/>
    <s v="AMI"/>
    <n v="69"/>
    <s v="ACS"/>
    <n v="2"/>
    <s v="X"/>
    <m/>
    <x v="6"/>
    <s v="STDA"/>
    <s v="PGM"/>
    <m/>
    <m/>
    <s v="SD PGM01"/>
    <s v="11:35"/>
    <s v="12:35"/>
    <d v="1899-12-30T01:00:00"/>
    <s v="11:35"/>
    <s v="12:35"/>
    <d v="1899-12-30T01:00:00"/>
    <s v="DCO"/>
    <s v="N/A"/>
  </r>
  <r>
    <n v="13549"/>
    <x v="6"/>
    <x v="2"/>
    <s v="LIFT IFTS 24-03 CAN"/>
    <s v="IFTS"/>
    <n v="38"/>
    <s v="ACS"/>
    <n v="1"/>
    <m/>
    <s v="X"/>
    <x v="5"/>
    <s v="NET"/>
    <s v="RNG_STD"/>
    <m/>
    <n v="13550"/>
    <s v="FMSC ARNG01"/>
    <s v="13:05"/>
    <s v="14:05"/>
    <d v="1899-12-30T01:00:00"/>
    <d v="1899-12-30T13:05:00"/>
    <d v="1899-12-30T14:05:00"/>
    <d v="1899-12-30T01:00:00"/>
    <s v="DCO"/>
    <s v="N/A"/>
  </r>
  <r>
    <n v="13550"/>
    <x v="6"/>
    <x v="2"/>
    <s v="IFTS LIFT 24-02 QATAR"/>
    <s v="QATAR"/>
    <n v="55"/>
    <s v="ACS"/>
    <n v="10"/>
    <s v="X"/>
    <m/>
    <x v="0"/>
    <s v="STDA"/>
    <s v="DECI_STD_NVG"/>
    <m/>
    <m/>
    <s v="FMS NVG01"/>
    <s v="13:05"/>
    <s v="14:05"/>
    <d v="1899-12-30T01:00:00"/>
    <d v="1899-12-30T13:05:00"/>
    <d v="1899-12-30T14:05:00"/>
    <d v="1899-12-30T01:00:00"/>
    <s v="DCO"/>
    <s v="N/A"/>
  </r>
  <r>
    <n v="13551"/>
    <x v="6"/>
    <x v="2"/>
    <s v="IFTS LIFT 24-02 QATAR"/>
    <s v="QATAR"/>
    <n v="54"/>
    <s v="ACS"/>
    <n v="5"/>
    <s v="X"/>
    <m/>
    <x v="3"/>
    <s v="STDA"/>
    <s v="DECI_STD"/>
    <m/>
    <m/>
    <s v="PT ERT01"/>
    <s v="13:05"/>
    <s v="14:05"/>
    <d v="1899-12-30T01:00:00"/>
    <s v="13:05"/>
    <s v="14:05"/>
    <d v="1899-12-30T01:00:00"/>
    <s v="DCO"/>
    <s v="N/A"/>
  </r>
  <r>
    <n v="13552"/>
    <x v="6"/>
    <x v="2"/>
    <s v="IFTS LIFT 24-02 QATAR"/>
    <s v="QATAR"/>
    <n v="50"/>
    <s v="ACS"/>
    <n v="30"/>
    <s v="X"/>
    <m/>
    <x v="5"/>
    <s v="NET"/>
    <s v="RNG_STD"/>
    <m/>
    <n v="13553"/>
    <s v="NET RNG01"/>
    <s v="14:35"/>
    <s v="15:35"/>
    <d v="1899-12-30T01:00:00"/>
    <d v="1899-12-30T14:35:00"/>
    <d v="1899-12-30T15:25:00"/>
    <d v="1899-12-30T00:50:00"/>
    <s v="DCO"/>
    <s v="N/A"/>
  </r>
  <r>
    <n v="13553"/>
    <x v="6"/>
    <x v="2"/>
    <s v="IFTS LIFT 24-01 QATAR"/>
    <s v="QATAR"/>
    <n v="48"/>
    <s v="ACS"/>
    <n v="31"/>
    <s v="X"/>
    <m/>
    <x v="6"/>
    <s v="STDA"/>
    <s v="BRV_R2R_STD"/>
    <m/>
    <m/>
    <s v="PT R2R01"/>
    <s v="14:35"/>
    <s v="15:35"/>
    <d v="1899-12-30T01:00:00"/>
    <d v="1899-12-30T14:30:00"/>
    <d v="1899-12-30T15:30:00"/>
    <d v="1899-12-30T01:00:00"/>
    <s v="DCO"/>
    <s v="N/A"/>
  </r>
  <r>
    <n v="13554"/>
    <x v="6"/>
    <x v="2"/>
    <s v="IFTS 23-02 QATAR"/>
    <s v="QATAR"/>
    <n v="11"/>
    <s v="ACS"/>
    <n v="17"/>
    <s v="X"/>
    <m/>
    <x v="0"/>
    <s v="STDA"/>
    <s v="BRV_R2R_STD"/>
    <m/>
    <m/>
    <s v="PT R2R01"/>
    <s v="14:35"/>
    <s v="15:35"/>
    <d v="1899-12-30T01:00:00"/>
    <s v="14:35"/>
    <s v="15:35"/>
    <d v="1899-12-30T01:00:00"/>
    <s v="DCO"/>
    <s v="N/A"/>
  </r>
  <r>
    <n v="13555"/>
    <x v="7"/>
    <x v="2"/>
    <s v="IFTS LIFT 24-01 QATAR"/>
    <s v="QATAR"/>
    <n v="44"/>
    <s v="ACS"/>
    <n v="10"/>
    <s v="X"/>
    <m/>
    <x v="5"/>
    <s v="NET"/>
    <s v="DCA"/>
    <m/>
    <n v="13556"/>
    <s v="NET DCA02 CPL01"/>
    <s v="07:05"/>
    <s v="08:05"/>
    <d v="1899-12-30T01:00:00"/>
    <d v="1899-12-30T07:05:00"/>
    <d v="1899-12-30T08:15:00"/>
    <d v="1899-12-30T01:10:00"/>
    <s v="DCO"/>
    <s v="N/A"/>
  </r>
  <r>
    <n v="13556"/>
    <x v="7"/>
    <x v="2"/>
    <s v="IFTS LIFT 24-01 QATAR"/>
    <s v="QATAR"/>
    <n v="42"/>
    <s v="ACS"/>
    <n v="32"/>
    <s v="X"/>
    <m/>
    <x v="4"/>
    <s v="NET"/>
    <s v="DCA"/>
    <m/>
    <n v="13555"/>
    <s v="NET DCA02 CPL01"/>
    <d v="1899-12-30T07:05:00"/>
    <d v="1899-12-30T08:05:00"/>
    <d v="1899-12-30T01:00:00"/>
    <d v="1899-12-30T07:05:00"/>
    <d v="1899-12-30T08:15:00"/>
    <d v="1899-12-30T01:10:00"/>
    <s v="DCO"/>
    <s v="N/A"/>
  </r>
  <r>
    <n v="13557"/>
    <x v="7"/>
    <x v="2"/>
    <s v="LIFT 24-43 ITA"/>
    <s v="AMI"/>
    <n v="65"/>
    <s v="IFTS"/>
    <n v="23"/>
    <s v="X"/>
    <m/>
    <x v="0"/>
    <s v="NET"/>
    <s v="PGM"/>
    <m/>
    <n v="13558"/>
    <s v="SD PGM02"/>
    <s v="07:05"/>
    <s v="08:05"/>
    <d v="1899-12-30T01:00:00"/>
    <s v="07:05"/>
    <s v="08:05"/>
    <d v="1899-12-30T01:00:00"/>
    <s v="DCO"/>
    <s v="N/A"/>
  </r>
  <r>
    <n v="13558"/>
    <x v="7"/>
    <x v="2"/>
    <s v="LIFT 24-43 ITA"/>
    <s v="AMI"/>
    <n v="68"/>
    <s v="ACS"/>
    <n v="5"/>
    <s v="X"/>
    <m/>
    <x v="1"/>
    <s v="NET"/>
    <s v="PGM"/>
    <m/>
    <n v="13557"/>
    <s v="SD PGM02"/>
    <d v="1899-12-30T07:05:00"/>
    <d v="1899-12-30T08:05:00"/>
    <d v="1899-12-30T01:00:00"/>
    <d v="1899-12-30T07:05:00"/>
    <d v="1899-12-30T08:05:00"/>
    <d v="1899-12-30T01:00:00"/>
    <s v="DCO"/>
    <s v="N/A"/>
  </r>
  <r>
    <n v="13559"/>
    <x v="7"/>
    <x v="2"/>
    <s v="IFTS 23-02 QATAR"/>
    <s v="QATAR"/>
    <n v="11"/>
    <s v="ACS"/>
    <n v="9"/>
    <s v="X"/>
    <m/>
    <x v="6"/>
    <s v="STDA"/>
    <s v="BRV_R2R_STD"/>
    <m/>
    <m/>
    <s v="PT R2R02"/>
    <s v="07:05"/>
    <s v="08:05"/>
    <d v="1899-12-30T01:00:00"/>
    <s v="07:05"/>
    <s v="08:05"/>
    <d v="1899-12-30T01:00:00"/>
    <s v="DCO"/>
    <s v="N/A"/>
  </r>
  <r>
    <n v="13560"/>
    <x v="7"/>
    <x v="2"/>
    <s v="IFTS LIFT 24-01 QATAR"/>
    <s v="QATAR"/>
    <n v="49"/>
    <s v="ACS"/>
    <n v="31"/>
    <s v="X"/>
    <m/>
    <x v="5"/>
    <s v="NET"/>
    <s v="DCA"/>
    <m/>
    <n v="13561"/>
    <s v="NET DCA02"/>
    <s v="08:35"/>
    <s v="09:35"/>
    <d v="1899-12-30T01:00:00"/>
    <d v="1899-12-30T08:35:00"/>
    <d v="1899-12-30T09:50:00"/>
    <d v="1899-12-30T01:15:00"/>
    <s v="DCO"/>
    <s v="N/A"/>
  </r>
  <r>
    <n v="13561"/>
    <x v="7"/>
    <x v="2"/>
    <s v="IFTS LIFT 24-01 QATAR"/>
    <s v="QATAR"/>
    <n v="41"/>
    <s v="IFTS"/>
    <n v="22"/>
    <s v="X"/>
    <m/>
    <x v="4"/>
    <s v="NET"/>
    <s v="DCA"/>
    <m/>
    <n v="13560"/>
    <s v="NET DCA02"/>
    <d v="1899-12-30T08:35:00"/>
    <d v="1899-12-30T09:35:00"/>
    <d v="1899-12-30T01:00:00"/>
    <d v="1899-12-30T08:35:00"/>
    <d v="1899-12-30T09:50:00"/>
    <d v="1899-12-30T01:15:00"/>
    <s v="DCO"/>
    <s v="N/A"/>
  </r>
  <r>
    <n v="13562"/>
    <x v="7"/>
    <x v="2"/>
    <s v="IFTS LIFT 24-02 QATAR"/>
    <s v="QATAR"/>
    <n v="51"/>
    <s v="ACS"/>
    <n v="30"/>
    <s v="X"/>
    <m/>
    <x v="0"/>
    <s v="NET"/>
    <s v="RNG_STD"/>
    <m/>
    <n v="13563"/>
    <s v="NET RNG02"/>
    <s v="08:35"/>
    <s v="09:35"/>
    <d v="1899-12-30T01:00:00"/>
    <s v="08:35"/>
    <s v="09:35"/>
    <d v="1899-12-30T01:00:00"/>
    <s v="DCO"/>
    <s v="N/A"/>
  </r>
  <r>
    <n v="13563"/>
    <x v="7"/>
    <x v="2"/>
    <s v="IFTS LIFT 24-01 QATAR"/>
    <s v="QATAR"/>
    <n v="43"/>
    <s v="ACS"/>
    <n v="14"/>
    <s v="X"/>
    <m/>
    <x v="6"/>
    <s v="STDA"/>
    <s v="BRV_R2R_STD"/>
    <m/>
    <m/>
    <s v="PT R2R01"/>
    <s v="08:35"/>
    <s v="09:35"/>
    <d v="1899-12-30T01:00:00"/>
    <s v="08:35"/>
    <s v="09:35"/>
    <d v="1899-12-30T01:00:00"/>
    <s v="DCO"/>
    <s v="N/A"/>
  </r>
  <r>
    <n v="13564"/>
    <x v="7"/>
    <x v="2"/>
    <s v="IFTS LIFT 24-01 QATAR"/>
    <s v="QATAR"/>
    <n v="48"/>
    <s v="ACS"/>
    <n v="17"/>
    <s v="X"/>
    <m/>
    <x v="2"/>
    <s v="STDA"/>
    <s v="BRV_R2R_STD"/>
    <m/>
    <m/>
    <s v="PT R2R02"/>
    <s v="08:35"/>
    <s v="09:35"/>
    <d v="1899-12-30T01:00:00"/>
    <s v="08:35"/>
    <s v="09:35"/>
    <d v="1899-12-30T01:00:00"/>
    <s v="DCO"/>
    <s v="N/A"/>
  </r>
  <r>
    <n v="13565"/>
    <x v="7"/>
    <x v="2"/>
    <s v="IFTS LIFT 24-02 QATAR"/>
    <s v="QATAR"/>
    <n v="53"/>
    <s v="IFTS"/>
    <n v="9"/>
    <s v="X"/>
    <m/>
    <x v="5"/>
    <s v="NET"/>
    <s v="RNG_STD"/>
    <m/>
    <n v="13566"/>
    <s v="NET RNG02"/>
    <s v="10:05"/>
    <s v="11:05"/>
    <d v="1899-12-30T01:00:00"/>
    <d v="1899-12-30T10:05:00"/>
    <d v="1899-12-30T11:05:00"/>
    <d v="1899-12-30T01:00:00"/>
    <s v="DCO"/>
    <s v="N/A"/>
  </r>
  <r>
    <n v="13566"/>
    <x v="7"/>
    <x v="2"/>
    <s v="LIFT 24-43 ITA"/>
    <s v="AMI"/>
    <n v="66"/>
    <s v="IFTS"/>
    <n v="23"/>
    <s v="X"/>
    <m/>
    <x v="0"/>
    <s v="NET"/>
    <s v="PGM"/>
    <m/>
    <n v="13567"/>
    <s v="SD PGM02"/>
    <s v="10:05"/>
    <s v="11:05"/>
    <d v="1899-12-30T01:00:00"/>
    <s v="10:05"/>
    <s v="11:05"/>
    <d v="1899-12-30T01:00:00"/>
    <s v="DCO"/>
    <s v="N/A"/>
  </r>
  <r>
    <n v="13567"/>
    <x v="7"/>
    <x v="2"/>
    <s v="LIFT 24-43 ITA"/>
    <s v="AMI"/>
    <n v="69"/>
    <s v="ACS"/>
    <n v="10"/>
    <s v="X"/>
    <m/>
    <x v="1"/>
    <s v="NET"/>
    <s v="PGM"/>
    <m/>
    <n v="13566"/>
    <s v="SD PGM02"/>
    <d v="1899-12-30T10:05:00"/>
    <d v="1899-12-30T11:05:00"/>
    <d v="1899-12-30T01:00:00"/>
    <d v="1899-12-30T10:05:00"/>
    <d v="1899-12-30T11:05:00"/>
    <d v="1899-12-30T01:00:00"/>
    <s v="DCO"/>
    <s v="N/A"/>
  </r>
  <r>
    <n v="13568"/>
    <x v="7"/>
    <x v="2"/>
    <s v="LIFT 24-43 ITA"/>
    <s v="AMI"/>
    <n v="67"/>
    <s v="ACS"/>
    <n v="32"/>
    <s v="X"/>
    <m/>
    <x v="6"/>
    <s v="STDA"/>
    <s v="PGM"/>
    <m/>
    <m/>
    <s v="SD PGM01"/>
    <s v="10:05"/>
    <s v="11:05"/>
    <d v="1899-12-30T01:00:00"/>
    <s v="10:05"/>
    <s v="11:05"/>
    <d v="1899-12-30T01:00:00"/>
    <s v="DCO"/>
    <s v="N/A"/>
  </r>
  <r>
    <n v="13569"/>
    <x v="7"/>
    <x v="2"/>
    <s v="LIFT IFTS 24-03 CAN"/>
    <s v="IFTS"/>
    <n v="38"/>
    <s v="ACS"/>
    <n v="13"/>
    <m/>
    <s v="X"/>
    <x v="3"/>
    <s v="STDA"/>
    <s v="DECI_STD"/>
    <m/>
    <m/>
    <s v="PT ERT03"/>
    <s v="10:05"/>
    <s v="11:05"/>
    <d v="1899-12-30T01:00:00"/>
    <s v="10:05"/>
    <s v="11:05"/>
    <d v="1899-12-30T01:00:00"/>
    <s v="DCO"/>
    <s v="N/A"/>
  </r>
  <r>
    <n v="13570"/>
    <x v="7"/>
    <x v="2"/>
    <s v="IFTS LIFT 24-02 QATAR"/>
    <s v="QATAR"/>
    <n v="54"/>
    <s v="ACS"/>
    <n v="14"/>
    <s v="X"/>
    <m/>
    <x v="5"/>
    <s v="NET"/>
    <s v="RNG_STD"/>
    <m/>
    <n v="13571"/>
    <s v="NET RNG02"/>
    <s v="11:35"/>
    <s v="12:35"/>
    <d v="1899-12-30T01:00:00"/>
    <d v="1899-12-30T11:35:00"/>
    <d v="1899-12-30T12:35:00"/>
    <d v="1899-12-30T01:00:00"/>
    <s v="DCO"/>
    <s v="N/A"/>
  </r>
  <r>
    <n v="13571"/>
    <x v="7"/>
    <x v="2"/>
    <s v="IFTS LIFT 24-02 QATAR"/>
    <s v="QATAR"/>
    <n v="50"/>
    <s v="ACS"/>
    <n v="12"/>
    <s v="X"/>
    <m/>
    <x v="0"/>
    <s v="NET"/>
    <s v="RNG_STD"/>
    <m/>
    <n v="13572"/>
    <s v="NET RNG02"/>
    <s v="11:35"/>
    <s v="12:35"/>
    <d v="1899-12-30T01:00:00"/>
    <s v="11:35"/>
    <s v="12:35"/>
    <d v="1899-12-30T01:00:00"/>
    <s v="DCO"/>
    <s v="N/A"/>
  </r>
  <r>
    <n v="13572"/>
    <x v="7"/>
    <x v="2"/>
    <s v="IFTS 23-02 QATAR"/>
    <s v="QATAR"/>
    <n v="11"/>
    <s v="ACS"/>
    <n v="2"/>
    <s v="X"/>
    <m/>
    <x v="6"/>
    <s v="STDA"/>
    <s v="BRV_R2R_STD"/>
    <m/>
    <m/>
    <s v="PT BVR01"/>
    <s v="11:35"/>
    <s v="12:35"/>
    <d v="1899-12-30T01:00:00"/>
    <d v="1899-12-30T11:30:00"/>
    <d v="1899-12-30T12:30:00"/>
    <d v="1899-12-30T01:00:00"/>
    <s v="DCO"/>
    <s v="N/A"/>
  </r>
  <r>
    <n v="13573"/>
    <x v="7"/>
    <x v="2"/>
    <s v="IFTS LIFT 24-01 QATAR"/>
    <s v="QATAR"/>
    <n v="45"/>
    <s v="ACS"/>
    <n v="9"/>
    <s v="X"/>
    <m/>
    <x v="5"/>
    <s v="STDA"/>
    <s v="DECI_STD_NVG"/>
    <m/>
    <m/>
    <s v="FMS R2RNVG01"/>
    <s v="13:05"/>
    <s v="14:05"/>
    <d v="1899-12-30T01:00:00"/>
    <d v="1899-12-30T13:05:00"/>
    <d v="1899-12-30T14:05:00"/>
    <d v="1899-12-30T01:00:00"/>
    <s v="DCO"/>
    <s v="N/A"/>
  </r>
  <r>
    <n v="13574"/>
    <x v="7"/>
    <x v="2"/>
    <s v=" IFTS LIFT 24-03 QATAR"/>
    <s v="QATAR"/>
    <n v="56"/>
    <s v="IFTS"/>
    <n v="9"/>
    <s v="X"/>
    <m/>
    <x v="0"/>
    <s v="STDA"/>
    <s v="DECI_STD"/>
    <m/>
    <m/>
    <s v="FMS NIT01"/>
    <s v="13:05"/>
    <s v="14:05"/>
    <d v="1899-12-30T01:00:00"/>
    <s v="13:05"/>
    <s v="14:05"/>
    <d v="1899-12-30T01:00:00"/>
    <s v="DCO"/>
    <s v="N/A"/>
  </r>
  <r>
    <n v="13575"/>
    <x v="14"/>
    <x v="4"/>
    <s v="IFTS LIFT 24-01 QATAR"/>
    <s v="QATAR"/>
    <n v="47"/>
    <s v="ACS"/>
    <n v="33"/>
    <s v="X"/>
    <m/>
    <x v="0"/>
    <s v="NET"/>
    <s v="DCA"/>
    <m/>
    <n v="13576"/>
    <s v="NET ADCA02"/>
    <d v="1899-12-30T07:05:00"/>
    <d v="1899-12-30T08:05:00"/>
    <d v="1899-12-30T01:00:00"/>
    <d v="1899-12-30T07:05:00"/>
    <d v="1899-12-30T07:30:00"/>
    <d v="1899-12-30T00:25:00"/>
    <s v="RSLD"/>
    <s v="CD5"/>
  </r>
  <r>
    <n v="13576"/>
    <x v="14"/>
    <x v="4"/>
    <s v="IFTS LIFT 24-01 QATAR"/>
    <s v="QATAR"/>
    <n v="48"/>
    <s v="ACS"/>
    <n v="14"/>
    <s v="X"/>
    <m/>
    <x v="1"/>
    <s v="NET"/>
    <s v="DCA"/>
    <m/>
    <n v="13575"/>
    <s v="NET ADCA02"/>
    <d v="1899-12-30T07:05:00"/>
    <d v="1899-12-30T08:05:00"/>
    <d v="1899-12-30T01:00:00"/>
    <d v="1899-12-30T07:05:00"/>
    <d v="1899-12-30T07:30:00"/>
    <d v="1899-12-30T00:25:00"/>
    <s v="RSLD"/>
    <s v="CD3"/>
  </r>
  <r>
    <n v="13577"/>
    <x v="7"/>
    <x v="2"/>
    <s v="IFTS LIFT 24-01 QATAR"/>
    <s v="QATAR"/>
    <n v="43"/>
    <s v="ACS"/>
    <n v="1"/>
    <s v="X"/>
    <m/>
    <x v="1"/>
    <s v="STDA"/>
    <s v="BRV_R2R_STD"/>
    <m/>
    <m/>
    <s v="PT R2R02"/>
    <s v="13:05"/>
    <s v="14:05"/>
    <d v="1899-12-30T01:00:00"/>
    <d v="1899-12-30T13:00:00"/>
    <d v="1899-12-30T14:00:00"/>
    <d v="1899-12-30T01:00:00"/>
    <s v="DCO"/>
    <s v="N/A"/>
  </r>
  <r>
    <n v="13578"/>
    <x v="7"/>
    <x v="2"/>
    <s v="IFTS LIFT 24-01 QATAR"/>
    <s v="QATAR"/>
    <n v="47"/>
    <s v="ACS"/>
    <n v="5"/>
    <s v="X"/>
    <m/>
    <x v="6"/>
    <s v="STDA"/>
    <s v="BRV_R2R_STD"/>
    <m/>
    <m/>
    <s v="PT R2R01"/>
    <s v="13:05"/>
    <s v="14:05"/>
    <d v="1899-12-30T01:00:00"/>
    <s v="13:05"/>
    <s v="14:05"/>
    <d v="1899-12-30T01:00:00"/>
    <s v="DCO"/>
    <s v="N/A"/>
  </r>
  <r>
    <n v="13579"/>
    <x v="7"/>
    <x v="2"/>
    <s v="LIFT IFTS 24-03 CAN"/>
    <s v="IFTS"/>
    <n v="37"/>
    <s v="ACS"/>
    <n v="13"/>
    <m/>
    <s v="X"/>
    <x v="2"/>
    <s v="STDA"/>
    <s v="DECI_STD"/>
    <m/>
    <m/>
    <s v="PT ERT03"/>
    <s v="13:05"/>
    <s v="14:05"/>
    <d v="1899-12-30T01:00:00"/>
    <s v="13:05"/>
    <s v="14:05"/>
    <d v="1899-12-30T01:00:00"/>
    <s v="DCO"/>
    <s v="N/A"/>
  </r>
  <r>
    <n v="13580"/>
    <x v="7"/>
    <x v="2"/>
    <s v="IFTS LIFT 24-02 QATAR"/>
    <s v="QATAR"/>
    <n v="51"/>
    <s v="ACS"/>
    <n v="17"/>
    <s v="X"/>
    <m/>
    <x v="5"/>
    <s v="NET"/>
    <s v="DECI_STD_NVG"/>
    <m/>
    <n v="13581"/>
    <s v="NET BFFNVG01"/>
    <s v="14:35"/>
    <s v="15:35"/>
    <d v="1899-12-30T01:00:00"/>
    <d v="1899-12-30T14:35:00"/>
    <d v="1899-12-30T15:35:00"/>
    <d v="1899-12-30T01:00:00"/>
    <s v="DCO"/>
    <s v="N/A"/>
  </r>
  <r>
    <n v="13581"/>
    <x v="7"/>
    <x v="2"/>
    <s v="IFTS LIFT 24-01 QATAR"/>
    <s v="QATAR"/>
    <n v="48"/>
    <s v="IFTS"/>
    <n v="22"/>
    <s v="X"/>
    <m/>
    <x v="1"/>
    <s v="STDA"/>
    <s v="BRV_R2R_STD"/>
    <m/>
    <m/>
    <s v="PT BVR01"/>
    <s v="14:35"/>
    <s v="15:35"/>
    <d v="1899-12-30T01:00:00"/>
    <s v="14:35"/>
    <s v="15:35"/>
    <d v="1899-12-30T01:00:00"/>
    <s v="DCO"/>
    <s v="N/A"/>
  </r>
  <r>
    <n v="13582"/>
    <x v="14"/>
    <x v="4"/>
    <s v="IFTS LIFT 24-02 QATAR"/>
    <s v="QATAR"/>
    <n v="52"/>
    <s v="IFTS"/>
    <n v="23"/>
    <s v="X"/>
    <m/>
    <x v="5"/>
    <s v="NET"/>
    <s v="DECI_STD"/>
    <m/>
    <n v="13583"/>
    <s v="FMSC OBFM01"/>
    <d v="1899-12-30T10:05:00"/>
    <d v="1899-12-30T11:05:00"/>
    <d v="1899-12-30T01:00:00"/>
    <d v="1899-12-30T10:30:00"/>
    <d v="1899-12-30T11:05:00"/>
    <d v="1899-12-30T00:35:00"/>
    <s v="RSLD"/>
    <s v="CD5"/>
  </r>
  <r>
    <n v="13583"/>
    <x v="8"/>
    <x v="2"/>
    <s v="IFTS LIFT 24-01 QATAR"/>
    <s v="QATAR"/>
    <n v="41"/>
    <s v="IFTS"/>
    <n v="9"/>
    <s v="X"/>
    <m/>
    <x v="5"/>
    <s v="NET"/>
    <s v="DCA"/>
    <m/>
    <n v="13584"/>
    <s v="NET SMI01"/>
    <s v="07:05"/>
    <s v="08:05"/>
    <d v="1899-12-30T01:00:00"/>
    <d v="1899-12-30T07:05:00"/>
    <d v="1899-12-30T08:05:00"/>
    <d v="1899-12-30T01:00:00"/>
    <s v="DCO"/>
    <s v="N/A"/>
  </r>
  <r>
    <n v="13584"/>
    <x v="8"/>
    <x v="2"/>
    <s v="IFTS LIFT 24-01 QATAR"/>
    <s v="QATAR"/>
    <n v="49"/>
    <s v="ACS"/>
    <n v="10"/>
    <s v="X"/>
    <m/>
    <x v="4"/>
    <s v="NET"/>
    <s v="DCA"/>
    <m/>
    <n v="13583"/>
    <s v="NET SMI01"/>
    <d v="1899-12-30T07:05:00"/>
    <d v="1899-12-30T08:05:00"/>
    <d v="1899-12-30T01:00:00"/>
    <d v="1899-12-30T07:05:00"/>
    <d v="1899-12-30T08:05:00"/>
    <d v="1899-12-30T01:00:00"/>
    <s v="DCO"/>
    <s v="N/A"/>
  </r>
  <r>
    <n v="13585"/>
    <x v="8"/>
    <x v="2"/>
    <s v="LIP IFTS 24-02"/>
    <s v="IFTS"/>
    <n v="3"/>
    <s v="ACS"/>
    <n v="9"/>
    <m/>
    <s v="X"/>
    <x v="0"/>
    <s v="NET"/>
    <s v="RNG_STD"/>
    <m/>
    <n v="13586"/>
    <s v="NET ARNG01"/>
    <s v="07:05"/>
    <s v="08:05"/>
    <d v="1899-12-30T01:00:00"/>
    <s v="07:05"/>
    <s v="08:05"/>
    <d v="1899-12-30T01:00:00"/>
    <s v="DCO"/>
    <s v="N/A"/>
  </r>
  <r>
    <n v="13586"/>
    <x v="8"/>
    <x v="2"/>
    <s v="IFTS LIFT 24-01 QATAR"/>
    <s v="QATAR"/>
    <n v="48"/>
    <s v="ACS"/>
    <n v="5"/>
    <s v="X"/>
    <m/>
    <x v="6"/>
    <s v="STDA"/>
    <s v="BRV_R2R_STD"/>
    <m/>
    <m/>
    <s v="PT BVR02"/>
    <s v="07:05"/>
    <s v="08:05"/>
    <d v="1899-12-30T01:00:00"/>
    <s v="07:05"/>
    <s v="08:05"/>
    <d v="1899-12-30T01:00:00"/>
    <s v="DCO"/>
    <s v="N/A"/>
  </r>
  <r>
    <n v="13587"/>
    <x v="8"/>
    <x v="2"/>
    <s v="IFTS LIFT 24-01 QATAR"/>
    <s v="QATAR"/>
    <n v="47"/>
    <s v="ACS"/>
    <n v="13"/>
    <s v="X"/>
    <m/>
    <x v="3"/>
    <s v="STDA"/>
    <s v="BRV_R2R_STD"/>
    <m/>
    <m/>
    <s v="PT R2R02"/>
    <s v="07:05"/>
    <s v="08:05"/>
    <d v="1899-12-30T01:00:00"/>
    <s v="07:05"/>
    <s v="08:05"/>
    <d v="1899-12-30T01:00:00"/>
    <s v="DCO"/>
    <s v="N/A"/>
  </r>
  <r>
    <n v="13588"/>
    <x v="8"/>
    <x v="2"/>
    <s v="IFTS LIFT 24-02 QATAR"/>
    <s v="QATAR"/>
    <n v="55"/>
    <s v="IFTS"/>
    <n v="22"/>
    <s v="X"/>
    <m/>
    <x v="0"/>
    <s v="NET"/>
    <s v="RNG_STD"/>
    <m/>
    <n v="13589"/>
    <s v="NET RNG01"/>
    <s v="08:35"/>
    <s v="09:35"/>
    <d v="1899-12-30T01:00:00"/>
    <s v="08:35"/>
    <s v="09:35"/>
    <d v="1899-12-30T01:00:00"/>
    <s v="DCO"/>
    <s v="N/A"/>
  </r>
  <r>
    <n v="13589"/>
    <x v="8"/>
    <x v="2"/>
    <s v="IFTS 23-02 QATAR"/>
    <s v="QATAR"/>
    <n v="11"/>
    <s v="IFTS"/>
    <n v="23"/>
    <s v="X"/>
    <m/>
    <x v="6"/>
    <s v="STDA"/>
    <s v="BRV_R2R_STD"/>
    <m/>
    <m/>
    <s v="PT BVR02"/>
    <s v="08:35"/>
    <s v="09:35"/>
    <d v="1899-12-30T01:00:00"/>
    <s v="08:35"/>
    <d v="1899-12-30T09:25:00"/>
    <d v="1899-12-30T00:50:00"/>
    <s v="DCO"/>
    <s v="N/A"/>
  </r>
  <r>
    <n v="13590"/>
    <x v="8"/>
    <x v="2"/>
    <s v="IFTS LIFT 24-01 QATAR"/>
    <s v="QATAR"/>
    <n v="45"/>
    <s v="ACS"/>
    <n v="31"/>
    <s v="X"/>
    <m/>
    <x v="0"/>
    <s v="STDA"/>
    <s v="DECI_STD_NVG"/>
    <m/>
    <m/>
    <s v="FMS R2RNVG02"/>
    <s v="10:05"/>
    <s v="11:05"/>
    <d v="1899-12-30T01:00:00"/>
    <d v="1899-12-30T10:00:00"/>
    <d v="1899-12-30T11:00:00"/>
    <d v="1899-12-30T01:00:00"/>
    <s v="DCO"/>
    <s v="N/A"/>
  </r>
  <r>
    <n v="13591"/>
    <x v="8"/>
    <x v="2"/>
    <s v="IFTS LIFT 24-01 QATAR"/>
    <s v="QATAR"/>
    <n v="43"/>
    <s v="ACS"/>
    <n v="1"/>
    <s v="X"/>
    <m/>
    <x v="1"/>
    <s v="STDA"/>
    <s v="BRV_R2R_STD"/>
    <m/>
    <m/>
    <s v="PT BVR01"/>
    <s v="10:05"/>
    <s v="11:05"/>
    <d v="1899-12-30T01:00:00"/>
    <d v="1899-12-30T10:00:00"/>
    <d v="1899-12-30T11:00:00"/>
    <d v="1899-12-30T01:00:00"/>
    <s v="DCO"/>
    <s v="N/A"/>
  </r>
  <r>
    <n v="13592"/>
    <x v="8"/>
    <x v="2"/>
    <s v="IFTS LIFT 24-02 QATAR"/>
    <s v="QATAR"/>
    <n v="51"/>
    <s v="ACS"/>
    <n v="32"/>
    <s v="X"/>
    <m/>
    <x v="0"/>
    <s v="NET"/>
    <s v="RNG_STD"/>
    <m/>
    <n v="13593"/>
    <s v="NET ARNG01"/>
    <s v="11:35"/>
    <s v="12:35"/>
    <d v="1899-12-30T01:00:00"/>
    <s v="11:35"/>
    <s v="12:35"/>
    <d v="1899-12-30T01:00:00"/>
    <s v="DCO"/>
    <s v="N/A"/>
  </r>
  <r>
    <n v="13593"/>
    <x v="8"/>
    <x v="2"/>
    <s v="IFTS LIFT 24-01 QATAR"/>
    <s v="QATAR"/>
    <n v="47"/>
    <s v="IFTS"/>
    <n v="23"/>
    <s v="X"/>
    <m/>
    <x v="6"/>
    <s v="STDA"/>
    <s v="BRV_R2R_STD"/>
    <m/>
    <m/>
    <s v="PT BVR01"/>
    <s v="13:05"/>
    <s v="14:05"/>
    <d v="1899-12-30T01:00:00"/>
    <d v="1899-12-30T13:05:00"/>
    <d v="1899-12-30T13:55:00"/>
    <d v="1899-12-30T00:50:00"/>
    <s v="DCO"/>
    <s v="N/A"/>
  </r>
  <r>
    <n v="13594"/>
    <x v="8"/>
    <x v="2"/>
    <s v="IFTS LIFT 24-01 QATAR"/>
    <s v="QATAR"/>
    <n v="42"/>
    <s v="ACS"/>
    <n v="31"/>
    <s v="X"/>
    <m/>
    <x v="0"/>
    <s v="NET"/>
    <s v="DCA"/>
    <m/>
    <n v="13595"/>
    <s v="NET SMI01"/>
    <s v="13:05"/>
    <s v="14:05"/>
    <d v="1899-12-30T01:00:00"/>
    <d v="1899-12-30T13:00:00"/>
    <d v="1899-12-30T14:00:00"/>
    <d v="1899-12-30T01:00:00"/>
    <s v="DCO"/>
    <s v="N/A"/>
  </r>
  <r>
    <n v="13595"/>
    <x v="8"/>
    <x v="2"/>
    <s v="IFTS LIFT 24-01 QATAR"/>
    <s v="QATAR"/>
    <n v="44"/>
    <s v="ACS"/>
    <n v="30"/>
    <s v="X"/>
    <m/>
    <x v="1"/>
    <s v="NET"/>
    <s v="DCA"/>
    <m/>
    <n v="13594"/>
    <s v="NET SMI01"/>
    <d v="1899-12-30T13:05:00"/>
    <d v="1899-12-30T14:05:00"/>
    <d v="1899-12-30T01:00:00"/>
    <d v="1899-12-30T13:00:00"/>
    <d v="1899-12-30T14:00:00"/>
    <d v="1899-12-30T01:00:00"/>
    <s v="DCO"/>
    <s v="N/A"/>
  </r>
  <r>
    <n v="13596"/>
    <x v="8"/>
    <x v="2"/>
    <s v="LIFT 24-43 ITA"/>
    <s v="AMI"/>
    <n v="68"/>
    <s v="ACS"/>
    <n v="9"/>
    <s v="X"/>
    <m/>
    <x v="1"/>
    <s v="STDA"/>
    <s v="RANGE"/>
    <m/>
    <m/>
    <s v="SD RNG01"/>
    <d v="1899-12-30T14:35:00"/>
    <d v="1899-12-30T15:35:00"/>
    <d v="1899-12-30T01:00:00"/>
    <d v="1899-12-30T14:35:00"/>
    <d v="1899-12-30T15:35:00"/>
    <d v="1899-12-30T01:00:00"/>
    <s v="DCO"/>
    <s v="N/A"/>
  </r>
  <r>
    <n v="13597"/>
    <x v="8"/>
    <x v="2"/>
    <s v="IFTS 23-02 QATAR"/>
    <s v="QATAR"/>
    <n v="11"/>
    <s v="ACS"/>
    <n v="17"/>
    <s v="X"/>
    <m/>
    <x v="5"/>
    <s v="NET"/>
    <s v="DCA"/>
    <m/>
    <n v="13598"/>
    <s v="NET QRA01"/>
    <s v="14:35"/>
    <s v="15:35"/>
    <d v="1899-12-30T01:00:00"/>
    <d v="1899-12-30T14:35:00"/>
    <d v="1899-12-30T15:35:00"/>
    <d v="1899-12-30T01:00:00"/>
    <s v="DCO"/>
    <s v="N/A"/>
  </r>
  <r>
    <n v="13598"/>
    <x v="8"/>
    <x v="2"/>
    <s v="IFTS LIFT 24-01 QATAR"/>
    <s v="QATAR"/>
    <n v="48"/>
    <s v="ACS"/>
    <n v="14"/>
    <s v="X"/>
    <m/>
    <x v="4"/>
    <s v="NET"/>
    <s v="DCA"/>
    <m/>
    <n v="13597"/>
    <s v="NET QRA01"/>
    <d v="1899-12-30T14:35:00"/>
    <d v="1899-12-30T15:35:00"/>
    <d v="1899-12-30T01:00:00"/>
    <d v="1899-12-30T14:35:00"/>
    <d v="1899-12-30T15:35:00"/>
    <d v="1899-12-30T01:00:00"/>
    <s v="SDC"/>
    <s v="N/A"/>
  </r>
  <r>
    <n v="13599"/>
    <x v="8"/>
    <x v="2"/>
    <s v="LIFT 24-43 ITA"/>
    <s v="AMI"/>
    <n v="65"/>
    <s v="ACS"/>
    <n v="12"/>
    <s v="X"/>
    <m/>
    <x v="0"/>
    <s v="STDA"/>
    <s v="RANGE"/>
    <m/>
    <m/>
    <s v="SD RNG01"/>
    <s v="14:35"/>
    <s v="15:35"/>
    <d v="1899-12-30T01:00:00"/>
    <d v="1899-12-30T14:35:00"/>
    <d v="1899-12-30T15:35:00"/>
    <d v="1899-12-30T01:00:00"/>
    <s v="DCO"/>
    <s v="N/A"/>
  </r>
  <r>
    <n v="13600"/>
    <x v="8"/>
    <x v="2"/>
    <s v="IFTS LIFT 24-01 QATAR"/>
    <s v="QATAR"/>
    <n v="43"/>
    <s v="IFTS"/>
    <n v="22"/>
    <s v="X"/>
    <m/>
    <x v="6"/>
    <s v="STDA"/>
    <s v="BRV_R2R_STD"/>
    <m/>
    <m/>
    <s v="PT BVR02"/>
    <s v="14:35"/>
    <s v="15:35"/>
    <d v="1899-12-30T01:00:00"/>
    <d v="1899-12-30T14:35:00"/>
    <d v="1899-12-30T15:35:00"/>
    <d v="1899-12-30T01:00:00"/>
    <s v="DCO"/>
    <s v="N/A"/>
  </r>
  <r>
    <n v="13601"/>
    <x v="9"/>
    <x v="2"/>
    <s v="IFTS LIFT 24-01 QATAR"/>
    <s v="QATAR"/>
    <n v="44"/>
    <s v="ACS"/>
    <n v="1"/>
    <s v="X"/>
    <m/>
    <x v="5"/>
    <s v="NET"/>
    <s v="DCA"/>
    <m/>
    <n v="13602"/>
    <s v="NET SMI02"/>
    <s v="07:05"/>
    <s v="08:05"/>
    <d v="1899-12-30T01:00:00"/>
    <d v="1899-12-30T07:05:00"/>
    <d v="1899-12-30T08:05:00"/>
    <d v="1899-12-30T01:00:00"/>
    <s v="DCO"/>
    <s v="N/A"/>
  </r>
  <r>
    <n v="13602"/>
    <x v="9"/>
    <x v="2"/>
    <s v="IFTS LIFT 24-01 QATAR"/>
    <s v="QATAR"/>
    <n v="42"/>
    <s v="ACS"/>
    <n v="5"/>
    <s v="X"/>
    <m/>
    <x v="4"/>
    <s v="NET"/>
    <s v="DCA"/>
    <m/>
    <n v="13601"/>
    <s v="NET SMI02"/>
    <d v="1899-12-30T07:05:00"/>
    <d v="1899-12-30T08:05:00"/>
    <d v="1899-12-30T01:00:00"/>
    <d v="1899-12-30T07:05:00"/>
    <d v="1899-12-30T08:05:00"/>
    <d v="1899-12-30T01:00:00"/>
    <s v="DCO"/>
    <s v="N/A"/>
  </r>
  <r>
    <n v="13603"/>
    <x v="9"/>
    <x v="2"/>
    <s v="IFTS LIFT 24-02 QATAR"/>
    <s v="QATAR"/>
    <n v="52"/>
    <s v="IFTS"/>
    <n v="9"/>
    <s v="X"/>
    <m/>
    <x v="0"/>
    <s v="NET"/>
    <s v="RNG_STD"/>
    <m/>
    <n v="13604"/>
    <s v="NET RNG02"/>
    <s v="07:05"/>
    <s v="08:05"/>
    <d v="1899-12-30T01:00:00"/>
    <s v="07:05"/>
    <s v="08:05"/>
    <d v="1899-12-30T01:00:00"/>
    <s v="DCO"/>
    <s v="N/A"/>
  </r>
  <r>
    <n v="13604"/>
    <x v="9"/>
    <x v="2"/>
    <s v="IFTS LIFT 24-01 QATAR"/>
    <s v="QATAR"/>
    <n v="43"/>
    <s v="IFTS"/>
    <n v="23"/>
    <s v="X"/>
    <m/>
    <x v="5"/>
    <s v="NET"/>
    <s v="DCA"/>
    <m/>
    <n v="13605"/>
    <s v="NET QRA01"/>
    <s v="08:35"/>
    <s v="09:35"/>
    <d v="1899-12-30T01:00:00"/>
    <d v="1899-12-30T08:35:00"/>
    <d v="1899-12-30T09:35:00"/>
    <d v="1899-12-30T01:00:00"/>
    <s v="DCO"/>
    <s v="N/A"/>
  </r>
  <r>
    <n v="13605"/>
    <x v="9"/>
    <x v="2"/>
    <s v="IFTS LIFT 24-01 QATAR"/>
    <s v="QATAR"/>
    <n v="45"/>
    <s v="ACS"/>
    <n v="10"/>
    <s v="X"/>
    <m/>
    <x v="4"/>
    <s v="NET"/>
    <s v="DCA"/>
    <m/>
    <n v="13604"/>
    <s v="NET QRA01"/>
    <d v="1899-12-30T08:35:00"/>
    <d v="1899-12-30T09:35:00"/>
    <d v="1899-12-30T01:00:00"/>
    <d v="1899-12-30T08:35:00"/>
    <d v="1899-12-30T09:35:00"/>
    <d v="1899-12-30T01:00:00"/>
    <s v="DCO"/>
    <s v="N/A"/>
  </r>
  <r>
    <n v="13606"/>
    <x v="9"/>
    <x v="2"/>
    <s v="IFTS LIFT 24-02 QATAR"/>
    <s v="QATAR"/>
    <n v="55"/>
    <s v="ACS"/>
    <n v="32"/>
    <s v="X"/>
    <m/>
    <x v="0"/>
    <s v="NET"/>
    <s v="RNG_STD"/>
    <m/>
    <n v="13607"/>
    <s v="NET RNG02"/>
    <s v="08:35"/>
    <s v="09:35"/>
    <d v="1899-12-30T01:00:00"/>
    <s v="08:35"/>
    <s v="09:35"/>
    <d v="1899-12-30T01:00:00"/>
    <s v="DCO"/>
    <s v="N/A"/>
  </r>
  <r>
    <n v="13607"/>
    <x v="9"/>
    <x v="2"/>
    <s v="IFTS LIFT 24-01 QATAR"/>
    <s v="QATAR"/>
    <n v="48"/>
    <s v="ACS"/>
    <n v="13"/>
    <s v="X"/>
    <m/>
    <x v="5"/>
    <s v="NET"/>
    <s v="DCA"/>
    <m/>
    <n v="13608"/>
    <s v="NET QRA02"/>
    <s v="10:05"/>
    <s v="11:05"/>
    <d v="1899-12-30T01:00:00"/>
    <d v="1899-12-30T10:05:00"/>
    <d v="1899-12-30T11:05:00"/>
    <d v="1899-12-30T01:00:00"/>
    <s v="DCO"/>
    <s v="N/A"/>
  </r>
  <r>
    <n v="13608"/>
    <x v="9"/>
    <x v="2"/>
    <s v="IFTS 23-02 QATAR"/>
    <s v="QATAR"/>
    <n v="11"/>
    <s v="IFTS"/>
    <n v="9"/>
    <s v="X"/>
    <m/>
    <x v="4"/>
    <s v="NET"/>
    <s v="DCA"/>
    <m/>
    <n v="13607"/>
    <s v="NET QRA02"/>
    <d v="1899-12-30T10:05:00"/>
    <d v="1899-12-30T11:05:00"/>
    <d v="1899-12-30T01:00:00"/>
    <d v="1899-12-30T10:05:00"/>
    <d v="1899-12-30T11:05:00"/>
    <d v="1899-12-30T01:00:00"/>
    <s v="DCO"/>
    <s v="N/A"/>
  </r>
  <r>
    <n v="13609"/>
    <x v="9"/>
    <x v="2"/>
    <s v="LIFT 24-43 ITA"/>
    <s v="AMI"/>
    <n v="69"/>
    <s v="ACS"/>
    <n v="5"/>
    <s v="X"/>
    <m/>
    <x v="0"/>
    <s v="STDA"/>
    <s v="RANGE"/>
    <m/>
    <m/>
    <s v="SD RNG01"/>
    <s v="10:05"/>
    <s v="11:05"/>
    <d v="1899-12-30T01:00:00"/>
    <s v="10:05"/>
    <s v="11:05"/>
    <d v="1899-12-30T01:00:00"/>
    <s v="DCO"/>
    <s v="N/A"/>
  </r>
  <r>
    <n v="13610"/>
    <x v="9"/>
    <x v="2"/>
    <s v="IFTS LIFT 24-01 QATAR"/>
    <s v="QATAR"/>
    <n v="47"/>
    <s v="ACS"/>
    <n v="1"/>
    <s v="X"/>
    <m/>
    <x v="1"/>
    <s v="STDA"/>
    <s v="BRV_R2R_STD"/>
    <m/>
    <m/>
    <s v="PT BVR02"/>
    <s v="10:05"/>
    <s v="11:05"/>
    <d v="1899-12-30T01:00:00"/>
    <s v="10:05"/>
    <s v="11:05"/>
    <d v="1899-12-30T01:00:00"/>
    <s v="DCO"/>
    <s v="N/A"/>
  </r>
  <r>
    <n v="13611"/>
    <x v="9"/>
    <x v="2"/>
    <s v="LIFT IFTS 24-03 SAUDI"/>
    <s v="IFTS"/>
    <n v="46"/>
    <s v="ACS"/>
    <n v="2"/>
    <m/>
    <s v="X"/>
    <x v="5"/>
    <s v="NET"/>
    <s v="RNG_STD"/>
    <m/>
    <n v="13612"/>
    <s v="FMSC RNG01"/>
    <s v="11:35"/>
    <s v="12:35"/>
    <d v="1899-12-30T01:00:00"/>
    <d v="1899-12-30T11:35:00"/>
    <d v="1899-12-30T12:35:00"/>
    <d v="1899-12-30T01:00:00"/>
    <s v="DCO"/>
    <s v="N/A"/>
  </r>
  <r>
    <n v="13612"/>
    <x v="9"/>
    <x v="2"/>
    <s v="LIFT 24-43 ITA"/>
    <s v="AMI"/>
    <n v="67"/>
    <s v="IFTS"/>
    <n v="22"/>
    <s v="X"/>
    <m/>
    <x v="1"/>
    <s v="NET"/>
    <s v="PGM"/>
    <m/>
    <n v="13613"/>
    <s v="SD PGM02"/>
    <s v="11:35"/>
    <s v="12:35"/>
    <d v="1899-12-30T01:00:00"/>
    <d v="1899-12-30T11:45:00"/>
    <d v="1899-12-30T12:40:00"/>
    <d v="1899-12-30T00:55:00"/>
    <s v="DCO"/>
    <s v="N/A"/>
  </r>
  <r>
    <n v="13613"/>
    <x v="9"/>
    <x v="2"/>
    <s v="IFTS LIFT 24-01 QATAR"/>
    <s v="QATAR"/>
    <n v="49"/>
    <s v="ACS"/>
    <n v="31"/>
    <s v="X"/>
    <m/>
    <x v="5"/>
    <s v="NET"/>
    <s v="DCA"/>
    <m/>
    <n v="13614"/>
    <s v="NET SMI02"/>
    <s v="13:05"/>
    <s v="14:05"/>
    <d v="1899-12-30T01:00:00"/>
    <d v="1899-12-30T13:05:00"/>
    <d v="1899-12-30T14:05:00"/>
    <d v="1899-12-30T01:00:00"/>
    <s v="DCO"/>
    <s v="N/A"/>
  </r>
  <r>
    <n v="13614"/>
    <x v="9"/>
    <x v="2"/>
    <s v="IFTS LIFT 24-01 QATAR"/>
    <s v="QATAR"/>
    <n v="41"/>
    <s v="ACS"/>
    <n v="10"/>
    <s v="X"/>
    <m/>
    <x v="4"/>
    <s v="NET"/>
    <s v="DCA"/>
    <m/>
    <n v="13613"/>
    <s v="NET SMI02"/>
    <d v="1899-12-30T13:05:00"/>
    <d v="1899-12-30T14:05:00"/>
    <d v="1899-12-30T01:00:00"/>
    <d v="1899-12-30T13:05:00"/>
    <d v="1899-12-30T14:05:00"/>
    <d v="1899-12-30T01:00:00"/>
    <s v="DCO"/>
    <s v="N/A"/>
  </r>
  <r>
    <n v="13615"/>
    <x v="9"/>
    <x v="2"/>
    <s v="LIFT 24-43 ITA"/>
    <s v="AMI"/>
    <n v="68"/>
    <s v="ACS"/>
    <n v="32"/>
    <s v="X"/>
    <m/>
    <x v="0"/>
    <s v="NET"/>
    <s v="RANGE"/>
    <m/>
    <n v="13616"/>
    <s v="SD RNG02"/>
    <s v="13:05"/>
    <s v="14:05"/>
    <d v="1899-12-30T01:00:00"/>
    <s v="13:05"/>
    <s v="14:05"/>
    <d v="1899-12-30T01:00:00"/>
    <s v="DCO"/>
    <s v="N/A"/>
  </r>
  <r>
    <n v="13616"/>
    <x v="9"/>
    <x v="2"/>
    <s v="IFTS LIFT 24-01 QATAR"/>
    <s v="QATAR"/>
    <n v="43"/>
    <s v="ACS"/>
    <n v="14"/>
    <s v="X"/>
    <m/>
    <x v="0"/>
    <s v="STDA"/>
    <s v="DECI_STD_NVG"/>
    <m/>
    <m/>
    <s v="FMS R2RNVG01"/>
    <s v="14:35"/>
    <s v="15:35"/>
    <d v="1899-12-30T01:00:00"/>
    <s v="14:35"/>
    <s v="15:35"/>
    <d v="1899-12-30T01:00:00"/>
    <s v="DCO"/>
    <s v="N/A"/>
  </r>
  <r>
    <n v="13617"/>
    <x v="15"/>
    <x v="4"/>
    <s v="LIFT 24-44 ITA"/>
    <s v="AMI"/>
    <n v="72"/>
    <s v="ACS"/>
    <n v="2"/>
    <s v="X"/>
    <m/>
    <x v="2"/>
    <s v="NET"/>
    <s v="PGM"/>
    <m/>
    <n v="13618"/>
    <s v="SD PGM02"/>
    <s v="13:05"/>
    <s v="14:05"/>
    <d v="1899-12-30T01:00:00"/>
    <d v="1899-12-30T13:05:00"/>
    <d v="1899-12-30T13:25:00"/>
    <d v="1899-12-30T00:20:00"/>
    <s v="RSLD"/>
    <s v="CD3"/>
  </r>
  <r>
    <n v="13618"/>
    <x v="15"/>
    <x v="4"/>
    <s v="LIFT 24-44 ITA"/>
    <s v="AMI"/>
    <n v="73"/>
    <s v="ACS"/>
    <n v="5"/>
    <s v="X"/>
    <m/>
    <x v="3"/>
    <s v="NET"/>
    <s v="PGM"/>
    <m/>
    <n v="13617"/>
    <s v="SD PGM02"/>
    <d v="1899-12-30T13:05:00"/>
    <d v="1899-12-30T14:05:00"/>
    <d v="1899-12-30T01:00:00"/>
    <d v="1899-12-30T13:05:00"/>
    <d v="1899-12-30T13:25:00"/>
    <d v="1899-12-30T00:20:00"/>
    <s v="RSLD"/>
    <s v="CD5"/>
  </r>
  <r>
    <n v="13619"/>
    <x v="9"/>
    <x v="2"/>
    <s v="IP"/>
    <s v="AMI"/>
    <n v="17"/>
    <s v="AMI"/>
    <n v="4"/>
    <m/>
    <s v="X"/>
    <x v="1"/>
    <s v="STDA"/>
    <s v="DECI_STD"/>
    <m/>
    <m/>
    <s v="RI SEM"/>
    <s v="14:35"/>
    <s v="15:35"/>
    <d v="1899-12-30T01:00:00"/>
    <s v="14:35"/>
    <s v="15:35"/>
    <d v="1899-12-30T01:00:00"/>
    <s v="DCO"/>
    <s v="N/A"/>
  </r>
  <r>
    <n v="13620"/>
    <x v="10"/>
    <x v="2"/>
    <s v="IFTS LIFT 24-01 QATAR"/>
    <s v="QATAR"/>
    <n v="42"/>
    <s v="IFTS"/>
    <n v="9"/>
    <s v="X"/>
    <m/>
    <x v="5"/>
    <s v="NET"/>
    <s v="DCA"/>
    <m/>
    <n v="13621"/>
    <s v="NET ADCA01"/>
    <s v="07:05"/>
    <s v="08:05"/>
    <d v="1899-12-30T01:00:00"/>
    <d v="1899-12-30T07:05:00"/>
    <d v="1899-12-30T08:05:00"/>
    <d v="1899-12-30T01:00:00"/>
    <s v="DCO"/>
    <s v="N/A"/>
  </r>
  <r>
    <n v="13621"/>
    <x v="10"/>
    <x v="2"/>
    <s v="IFTS LIFT 24-01 QATAR"/>
    <s v="QATAR"/>
    <n v="44"/>
    <s v="ACS"/>
    <n v="13"/>
    <s v="X"/>
    <m/>
    <x v="4"/>
    <s v="NET"/>
    <s v="DCA"/>
    <m/>
    <n v="13620"/>
    <s v="NET ADCA01"/>
    <d v="1899-12-30T07:05:00"/>
    <d v="1899-12-30T08:05:00"/>
    <d v="1899-12-30T01:00:00"/>
    <d v="1899-12-30T07:05:00"/>
    <d v="1899-12-30T08:05:00"/>
    <d v="1899-12-30T01:00:00"/>
    <s v="DCO"/>
    <s v="N/A"/>
  </r>
  <r>
    <n v="13622"/>
    <x v="10"/>
    <x v="2"/>
    <s v="IFTS LIFT 24-02 QATAR"/>
    <s v="QATAR"/>
    <n v="55"/>
    <s v="ACS"/>
    <n v="5"/>
    <s v="X"/>
    <m/>
    <x v="0"/>
    <s v="NET"/>
    <s v="RANGE"/>
    <m/>
    <n v="13623"/>
    <s v="NET RNG02 RR02"/>
    <s v="07:05"/>
    <s v="08:05"/>
    <d v="1899-12-30T01:00:00"/>
    <s v="07:05"/>
    <d v="1899-12-30T08:00:00"/>
    <d v="1899-12-30T00:55:00"/>
    <s v="DCO"/>
    <s v="N/A"/>
  </r>
  <r>
    <n v="13623"/>
    <x v="10"/>
    <x v="2"/>
    <s v="LIFT 24-43 ITA"/>
    <s v="AMI"/>
    <n v="64"/>
    <s v="ACS"/>
    <n v="32"/>
    <s v="X"/>
    <m/>
    <x v="6"/>
    <s v="STDA"/>
    <s v="PGM"/>
    <m/>
    <m/>
    <s v="SD PGM01"/>
    <s v="07:05"/>
    <s v="08:05"/>
    <d v="1899-12-30T01:00:00"/>
    <s v="07:05"/>
    <s v="08:05"/>
    <d v="1899-12-30T01:00:00"/>
    <s v="DCO"/>
    <s v="N/A"/>
  </r>
  <r>
    <n v="13624"/>
    <x v="10"/>
    <x v="2"/>
    <s v="IFTS 23-02 QATAR"/>
    <s v="QATAR"/>
    <n v="11"/>
    <s v="ACS"/>
    <n v="9"/>
    <s v="X"/>
    <m/>
    <x v="5"/>
    <s v="NET"/>
    <s v="DCA"/>
    <m/>
    <n v="13625"/>
    <s v="NET DCA01"/>
    <s v="08:35"/>
    <s v="09:35"/>
    <d v="1899-12-30T01:00:00"/>
    <s v="08:35"/>
    <d v="1899-12-30T09:25:00"/>
    <d v="1899-12-30T00:50:00"/>
    <s v="DCO"/>
    <s v="N/A"/>
  </r>
  <r>
    <n v="13625"/>
    <x v="10"/>
    <x v="2"/>
    <s v="IFTS LIFT 24-01 QATAR"/>
    <s v="QATAR"/>
    <n v="48"/>
    <s v="ACS"/>
    <n v="30"/>
    <s v="X"/>
    <m/>
    <x v="4"/>
    <s v="NET"/>
    <s v="DCA"/>
    <m/>
    <n v="13624"/>
    <s v="NET DCA01"/>
    <d v="1899-12-30T08:35:00"/>
    <d v="1899-12-30T09:35:00"/>
    <d v="1899-12-30T01:00:00"/>
    <s v="08:35"/>
    <s v="09:35"/>
    <d v="1899-12-30T01:00:00"/>
    <s v="DCO"/>
    <s v="N/A"/>
  </r>
  <r>
    <n v="13626"/>
    <x v="10"/>
    <x v="2"/>
    <s v="IFTS LIFT 24-01 QATAR"/>
    <s v="QATAR"/>
    <n v="49"/>
    <s v="IFTS"/>
    <n v="22"/>
    <s v="X"/>
    <m/>
    <x v="0"/>
    <s v="NET"/>
    <s v="DCA"/>
    <m/>
    <n v="13627"/>
    <s v="NET ADCA01"/>
    <s v="08:35"/>
    <s v="09:35"/>
    <d v="1899-12-30T01:00:00"/>
    <s v="08:35"/>
    <d v="1899-12-30T09:45:00"/>
    <d v="1899-12-30T01:10:00"/>
    <s v="DCO"/>
    <s v="N/A"/>
  </r>
  <r>
    <n v="13627"/>
    <x v="10"/>
    <x v="2"/>
    <s v="IFTS LIFT 24-01 QATAR"/>
    <s v="QATAR"/>
    <n v="41"/>
    <s v="ACS"/>
    <n v="14"/>
    <s v="X"/>
    <m/>
    <x v="1"/>
    <s v="NET"/>
    <s v="DCA"/>
    <m/>
    <n v="13626"/>
    <s v="NET ADCA01"/>
    <d v="1899-12-30T08:35:00"/>
    <d v="1899-12-30T09:35:00"/>
    <d v="1899-12-30T01:00:00"/>
    <d v="1899-12-30T08:35:00"/>
    <d v="1899-12-30T09:45:00"/>
    <d v="1899-12-30T01:10:00"/>
    <s v="DCO"/>
    <s v="N/A"/>
  </r>
  <r>
    <n v="13628"/>
    <x v="10"/>
    <x v="2"/>
    <s v="IFTS LIFT 24-01 QATAR"/>
    <s v="QATAR"/>
    <n v="44"/>
    <s v="IFTS"/>
    <n v="23"/>
    <s v="X"/>
    <m/>
    <x v="5"/>
    <s v="NET"/>
    <s v="DCA"/>
    <m/>
    <n v="13629"/>
    <s v="NET ADCA02"/>
    <s v="10:05"/>
    <s v="11:05"/>
    <d v="1899-12-30T01:00:00"/>
    <d v="1899-12-30T10:05:00"/>
    <d v="1899-12-30T11:05:00"/>
    <d v="1899-12-30T01:00:00"/>
    <s v="DCO"/>
    <s v="N/A"/>
  </r>
  <r>
    <n v="13629"/>
    <x v="10"/>
    <x v="2"/>
    <s v="IFTS LIFT 24-01 QATAR"/>
    <s v="QATAR"/>
    <n v="42"/>
    <s v="ACS"/>
    <n v="10"/>
    <s v="X"/>
    <m/>
    <x v="4"/>
    <s v="NET"/>
    <s v="DCA"/>
    <m/>
    <n v="13628"/>
    <s v="NET ADCA02"/>
    <d v="1899-12-30T10:05:00"/>
    <d v="1899-12-30T11:05:00"/>
    <d v="1899-12-30T01:00:00"/>
    <d v="1899-12-30T10:05:00"/>
    <d v="1899-12-30T11:05:00"/>
    <d v="1899-12-30T01:00:00"/>
    <s v="DCO"/>
    <s v="N/A"/>
  </r>
  <r>
    <n v="13630"/>
    <x v="10"/>
    <x v="2"/>
    <s v="IFTS LIFT 24-02 QATAR"/>
    <s v="QATAR"/>
    <n v="52"/>
    <s v="ACS"/>
    <n v="1"/>
    <s v="X"/>
    <m/>
    <x v="0"/>
    <s v="STDA"/>
    <s v="DECI_STD_NVG"/>
    <m/>
    <m/>
    <s v="FMS NVG01"/>
    <s v="10:05"/>
    <s v="11:05"/>
    <d v="1899-12-30T01:00:00"/>
    <s v="10:05"/>
    <s v="11:05"/>
    <d v="1899-12-30T01:00:00"/>
    <s v="DCO"/>
    <s v="N/A"/>
  </r>
  <r>
    <n v="13631"/>
    <x v="10"/>
    <x v="2"/>
    <s v="LIFT 24-43 ITA"/>
    <s v="AMI"/>
    <n v="64"/>
    <s v="ACS"/>
    <n v="12"/>
    <s v="X"/>
    <m/>
    <x v="1"/>
    <s v="NET"/>
    <s v="PGM"/>
    <m/>
    <n v="13632"/>
    <s v="SD PGM02"/>
    <s v="10:05"/>
    <s v="11:05"/>
    <d v="1899-12-30T01:00:00"/>
    <s v="10:05"/>
    <s v="11:05"/>
    <d v="1899-12-30T01:00:00"/>
    <s v="DCO"/>
    <s v="N/A"/>
  </r>
  <r>
    <n v="13632"/>
    <x v="10"/>
    <x v="2"/>
    <s v="IFTS LIFT 24-01 QATAR"/>
    <s v="QATAR"/>
    <n v="48"/>
    <s v="ACS"/>
    <n v="17"/>
    <s v="X"/>
    <m/>
    <x v="0"/>
    <s v="STDA"/>
    <s v="DECI_STD_NVG"/>
    <m/>
    <m/>
    <s v="FMS R2RNVG01"/>
    <s v="11:35"/>
    <s v="12:35"/>
    <d v="1899-12-30T01:00:00"/>
    <s v="11:35"/>
    <s v="12:35"/>
    <d v="1899-12-30T01:00:00"/>
    <s v="DCO"/>
    <s v="N/A"/>
  </r>
  <r>
    <n v="13633"/>
    <x v="10"/>
    <x v="2"/>
    <s v="LIFT IFTS 24-03 SAUDI"/>
    <s v="IFTS"/>
    <n v="45"/>
    <s v="ACS"/>
    <n v="14"/>
    <m/>
    <s v="X"/>
    <x v="6"/>
    <s v="STDA"/>
    <s v="DECI_STD"/>
    <m/>
    <m/>
    <s v="PT ERT01"/>
    <s v="11:35"/>
    <s v="12:35"/>
    <d v="1899-12-30T01:00:00"/>
    <s v="11:35"/>
    <s v="12:35"/>
    <d v="1899-12-30T01:00:00"/>
    <s v="DCO"/>
    <s v="N/A"/>
  </r>
  <r>
    <n v="13634"/>
    <x v="79"/>
    <x v="3"/>
    <s v="IFTS LIFT 24-01 QATAR"/>
    <s v="QATAR"/>
    <n v="47"/>
    <s v="ACS"/>
    <n v="17"/>
    <s v="X"/>
    <m/>
    <x v="5"/>
    <s v="NET"/>
    <s v="DCA"/>
    <m/>
    <n v="13635"/>
    <s v="NET QRA02"/>
    <s v="08:05"/>
    <s v="09:05"/>
    <d v="1899-12-30T01:00:00"/>
    <d v="1899-12-30T08:05:00"/>
    <d v="1899-12-30T09:05:00"/>
    <d v="1899-12-30T01:00:00"/>
    <s v="DCO"/>
    <s v="N/A"/>
  </r>
  <r>
    <n v="13635"/>
    <x v="79"/>
    <x v="3"/>
    <s v="IFTS LIFT 24-01 QATAR"/>
    <s v="QATAR"/>
    <n v="43"/>
    <s v="ACS"/>
    <n v="14"/>
    <s v="X"/>
    <m/>
    <x v="4"/>
    <s v="NET"/>
    <s v="DCA"/>
    <m/>
    <n v="13634"/>
    <s v="NET QRA02"/>
    <d v="1899-12-30T08:05:00"/>
    <d v="1899-12-30T09:05:00"/>
    <d v="1899-12-30T01:00:00"/>
    <d v="1899-12-30T08:05:00"/>
    <d v="1899-12-30T09:05:00"/>
    <d v="1899-12-30T01:00:00"/>
    <s v="DCO"/>
    <s v="N/A"/>
  </r>
  <r>
    <n v="13636"/>
    <x v="79"/>
    <x v="3"/>
    <s v="IFTS 23-02 QATAR"/>
    <s v="QATAR"/>
    <n v="11"/>
    <s v="ACS"/>
    <n v="5"/>
    <s v="X"/>
    <m/>
    <x v="1"/>
    <s v="NET"/>
    <s v="DCA"/>
    <m/>
    <n v="13635"/>
    <s v="NET DCA02"/>
    <d v="1899-12-30T08:05:00"/>
    <d v="1899-12-30T09:05:00"/>
    <d v="1899-12-30T01:00:00"/>
    <d v="1899-12-30T08:05:00"/>
    <d v="1899-12-30T09:05:00"/>
    <d v="1899-12-30T01:00:00"/>
    <s v="DCO"/>
    <s v="N/A"/>
  </r>
  <r>
    <n v="13637"/>
    <x v="79"/>
    <x v="3"/>
    <s v="IP"/>
    <s v="AMI"/>
    <n v="5"/>
    <s v="AMI"/>
    <n v="21"/>
    <m/>
    <s v="X"/>
    <x v="2"/>
    <s v="STDA"/>
    <s v="DECI_STD"/>
    <m/>
    <m/>
    <s v="RI SEM"/>
    <s v="08:05"/>
    <s v="09:05"/>
    <d v="1899-12-30T01:00:00"/>
    <d v="1899-12-30T08:00:00"/>
    <d v="1899-12-30T09:00:00"/>
    <d v="1899-12-30T01:00:00"/>
    <s v="DCO"/>
    <s v="N/A"/>
  </r>
  <r>
    <n v="13638"/>
    <x v="79"/>
    <x v="3"/>
    <s v="IFTS LIFT 24-01 QATAR"/>
    <s v="QATAR"/>
    <n v="41"/>
    <s v="IFTS"/>
    <n v="9"/>
    <s v="X"/>
    <m/>
    <x v="5"/>
    <s v="NET"/>
    <s v="DCA"/>
    <m/>
    <n v="13639"/>
    <s v="NET ADCA02"/>
    <s v="09:35"/>
    <s v="10:35"/>
    <d v="1899-12-30T01:00:00"/>
    <d v="1899-12-30T09:35:00"/>
    <d v="1899-12-30T10:35:00"/>
    <d v="1899-12-30T01:00:00"/>
    <s v="DCO"/>
    <s v="N/A"/>
  </r>
  <r>
    <n v="13639"/>
    <x v="79"/>
    <x v="3"/>
    <s v="IFTS LIFT 24-01 QATAR"/>
    <s v="QATAR"/>
    <n v="49"/>
    <s v="IFTS"/>
    <n v="23"/>
    <s v="X"/>
    <m/>
    <x v="4"/>
    <s v="NET"/>
    <s v="DCA"/>
    <m/>
    <n v="13638"/>
    <s v="NET ADCA02"/>
    <d v="1899-12-30T09:35:00"/>
    <d v="1899-12-30T10:35:00"/>
    <d v="1899-12-30T01:00:00"/>
    <d v="1899-12-30T09:35:00"/>
    <d v="1899-12-30T10:35:00"/>
    <d v="1899-12-30T01:00:00"/>
    <s v="DCO"/>
    <s v="N/A"/>
  </r>
  <r>
    <n v="13640"/>
    <x v="79"/>
    <x v="3"/>
    <s v="LIFT IFTS 24-03 SAUDI"/>
    <s v="IFTS"/>
    <n v="45"/>
    <s v="ACS"/>
    <n v="1"/>
    <m/>
    <s v="X"/>
    <x v="1"/>
    <s v="NET"/>
    <s v="RNG_STD"/>
    <m/>
    <n v="13641"/>
    <s v="FMSC RNG01"/>
    <s v="09:35"/>
    <s v="10:35"/>
    <d v="1899-12-30T01:00:00"/>
    <d v="1899-12-30T09:50:00"/>
    <d v="1899-12-30T10:35:00"/>
    <d v="1899-12-30T00:45:00"/>
    <s v="DCO"/>
    <s v="N/A"/>
  </r>
  <r>
    <n v="13641"/>
    <x v="79"/>
    <x v="3"/>
    <s v="LIFT 24-43 ITA"/>
    <s v="AMI"/>
    <n v="66"/>
    <s v="ACS"/>
    <n v="32"/>
    <s v="X"/>
    <m/>
    <x v="0"/>
    <s v="STDA"/>
    <s v="RANGE"/>
    <m/>
    <m/>
    <s v="SD RNG01"/>
    <s v="09:35"/>
    <s v="10:35"/>
    <d v="1899-12-30T01:00:00"/>
    <s v="09:35"/>
    <s v="10:35"/>
    <d v="1899-12-30T01:00:00"/>
    <s v="DCO"/>
    <s v="N/A"/>
  </r>
  <r>
    <n v="13642"/>
    <x v="79"/>
    <x v="3"/>
    <s v="IFTS LIFT 24-02 QATAR"/>
    <s v="QATAR"/>
    <n v="53"/>
    <s v="ACS"/>
    <n v="25"/>
    <s v="X"/>
    <m/>
    <x v="5"/>
    <s v="NET"/>
    <s v="DECI_STD"/>
    <m/>
    <n v="13643"/>
    <s v="FMSC OBFM01"/>
    <s v="11:05"/>
    <s v="12:05"/>
    <d v="1899-12-30T01:00:00"/>
    <d v="1899-12-30T11:05:00"/>
    <d v="1899-12-30T12:05:00"/>
    <d v="1899-12-30T01:00:00"/>
    <s v="DCO"/>
    <s v="N/A"/>
  </r>
  <r>
    <n v="13643"/>
    <x v="79"/>
    <x v="3"/>
    <s v="IFTS LIFT 24-02 QATAR"/>
    <s v="QATAR"/>
    <n v="51"/>
    <s v="ACS"/>
    <n v="12"/>
    <s v="X"/>
    <m/>
    <x v="0"/>
    <s v="NET"/>
    <s v="DECI_STD"/>
    <m/>
    <n v="13644"/>
    <s v="FMSC OBFM01"/>
    <s v="11:05"/>
    <s v="12:05"/>
    <d v="1899-12-30T01:00:00"/>
    <s v="11:05"/>
    <s v="12:05"/>
    <d v="1899-12-30T01:00:00"/>
    <s v="DCO"/>
    <s v="N/A"/>
  </r>
  <r>
    <n v="13644"/>
    <x v="79"/>
    <x v="3"/>
    <s v="IFTS LIFT 24-01 QATAR"/>
    <s v="QATAR"/>
    <n v="47"/>
    <s v="ACS"/>
    <n v="13"/>
    <s v="X"/>
    <m/>
    <x v="4"/>
    <s v="NET"/>
    <s v="DCA"/>
    <m/>
    <n v="13643"/>
    <s v="NET DCA01"/>
    <d v="1899-12-30T12:35:00"/>
    <d v="1899-12-30T13:35:00"/>
    <d v="1899-12-30T01:00:00"/>
    <d v="1899-12-30T12:35:00"/>
    <d v="1899-12-30T13:35:00"/>
    <d v="1899-12-30T01:00:00"/>
    <s v="DCO"/>
    <s v="N/A"/>
  </r>
  <r>
    <n v="13645"/>
    <x v="79"/>
    <x v="3"/>
    <s v="IFTS LIFT 24-02 QATAR"/>
    <s v="QATAR"/>
    <n v="55"/>
    <s v="ACS"/>
    <n v="10"/>
    <s v="X"/>
    <m/>
    <x v="0"/>
    <s v="NET"/>
    <s v="RNG_STD"/>
    <m/>
    <n v="13646"/>
    <s v="NET ARNG01"/>
    <s v="12:35"/>
    <s v="13:35"/>
    <d v="1899-12-30T01:00:00"/>
    <s v="12:35"/>
    <s v="13:35"/>
    <d v="1899-12-30T01:00:00"/>
    <s v="DCO"/>
    <s v="N/A"/>
  </r>
  <r>
    <n v="13646"/>
    <x v="79"/>
    <x v="3"/>
    <s v="IFTS LIFT 24-01 QATAR"/>
    <s v="QATAR"/>
    <n v="44"/>
    <s v="IFTS"/>
    <n v="23"/>
    <s v="X"/>
    <m/>
    <x v="5"/>
    <s v="NET"/>
    <s v="BTAG_DECI"/>
    <m/>
    <n v="13647"/>
    <s v="NET BTAG01"/>
    <s v="14:05"/>
    <s v="15:05"/>
    <d v="1899-12-30T01:00:00"/>
    <d v="1899-12-30T14:30:00"/>
    <d v="1899-12-30T15:20:00"/>
    <d v="1899-12-30T00:50:00"/>
    <s v="DCO"/>
    <s v="N/A"/>
  </r>
  <r>
    <n v="13647"/>
    <x v="79"/>
    <x v="3"/>
    <s v="IFTS LIFT 24-01 QATAR"/>
    <s v="QATAR"/>
    <n v="42"/>
    <s v="ACS"/>
    <n v="12"/>
    <s v="X"/>
    <m/>
    <x v="4"/>
    <s v="NET"/>
    <s v="BTAG_DECI"/>
    <m/>
    <n v="13646"/>
    <s v="NET BTAG01"/>
    <d v="1899-12-30T14:05:00"/>
    <d v="1899-12-30T15:05:00"/>
    <d v="1899-12-30T01:00:00"/>
    <d v="1899-12-30T14:30:00"/>
    <d v="1899-12-30T15:20:00"/>
    <d v="1899-12-30T00:50:00"/>
    <s v="DCO"/>
    <s v="N/A"/>
  </r>
  <r>
    <n v="13648"/>
    <x v="79"/>
    <x v="3"/>
    <s v="IFTS LIFT 24-02 QATAR"/>
    <s v="QATAR"/>
    <n v="50"/>
    <s v="IFTS"/>
    <n v="22"/>
    <s v="X"/>
    <m/>
    <x v="0"/>
    <s v="NET"/>
    <s v="RNG_STD"/>
    <m/>
    <n v="13649"/>
    <s v="NET ARNG01"/>
    <s v="14:05"/>
    <s v="15:05"/>
    <d v="1899-12-30T01:00:00"/>
    <s v="14:05"/>
    <s v="15:05"/>
    <d v="1899-12-30T01:00:00"/>
    <s v="DCO"/>
    <s v="N/A"/>
  </r>
  <r>
    <n v="13649"/>
    <x v="79"/>
    <x v="3"/>
    <s v="LIFT 24-43 ITA"/>
    <s v="AMI"/>
    <n v="69"/>
    <s v="ACS"/>
    <n v="30"/>
    <s v="X"/>
    <m/>
    <x v="5"/>
    <s v="NET"/>
    <s v="RANGE"/>
    <m/>
    <n v="13650"/>
    <s v="SD RNG02"/>
    <s v="15:35"/>
    <s v="16:35"/>
    <d v="1899-12-30T01:00:00"/>
    <d v="1899-12-30T15:35:00"/>
    <d v="1899-12-30T16:35:00"/>
    <d v="1899-12-30T01:00:00"/>
    <s v="DCO"/>
    <s v="N/A"/>
  </r>
  <r>
    <n v="13650"/>
    <x v="79"/>
    <x v="3"/>
    <s v="LIFT 24-43 ITA"/>
    <s v="AMI"/>
    <n v="65"/>
    <s v="ACS"/>
    <n v="1"/>
    <s v="X"/>
    <m/>
    <x v="0"/>
    <s v="NET"/>
    <s v="RANGE"/>
    <m/>
    <n v="13651"/>
    <s v="SD RNG02"/>
    <s v="15:35"/>
    <s v="16:35"/>
    <d v="1899-12-30T01:00:00"/>
    <s v="15:35"/>
    <s v="16:35"/>
    <d v="1899-12-30T01:00:00"/>
    <s v="DCO"/>
    <s v="N/A"/>
  </r>
  <r>
    <n v="13651"/>
    <x v="79"/>
    <x v="3"/>
    <s v="IFTS LIFT 24-02 QATAR"/>
    <s v="QATAR"/>
    <n v="52"/>
    <s v="ACS"/>
    <n v="32"/>
    <s v="X"/>
    <m/>
    <x v="1"/>
    <s v="STDA"/>
    <s v="AAR"/>
    <m/>
    <m/>
    <s v="FMS AAR01"/>
    <s v="15:35"/>
    <s v="16:35"/>
    <d v="1899-12-30T01:00:00"/>
    <s v="15:35"/>
    <s v="16:35"/>
    <d v="1899-12-30T01:00:00"/>
    <s v="DCO"/>
    <s v="N/A"/>
  </r>
  <r>
    <n v="13652"/>
    <x v="11"/>
    <x v="3"/>
    <s v="IFTS LIFT 24-01 QATAR"/>
    <s v="QATAR"/>
    <n v="43"/>
    <s v="ACS"/>
    <n v="9"/>
    <s v="X"/>
    <m/>
    <x v="5"/>
    <s v="NET"/>
    <s v="DCA"/>
    <m/>
    <n v="13653"/>
    <s v="NET DCA01"/>
    <s v="08:05"/>
    <s v="09:05"/>
    <d v="1899-12-30T01:00:00"/>
    <d v="1899-12-30T08:05:00"/>
    <d v="1899-12-30T09:05:00"/>
    <d v="1899-12-30T01:00:00"/>
    <s v="DCO"/>
    <s v="N/A"/>
  </r>
  <r>
    <n v="13653"/>
    <x v="11"/>
    <x v="3"/>
    <s v="IFTS LIFT 24-01 QATAR"/>
    <s v="QATAR"/>
    <n v="45"/>
    <s v="ACS"/>
    <n v="17"/>
    <s v="X"/>
    <m/>
    <x v="4"/>
    <s v="NET"/>
    <s v="DCA"/>
    <m/>
    <n v="13652"/>
    <s v="NET DCA01"/>
    <d v="1899-12-30T08:05:00"/>
    <d v="1899-12-30T09:05:00"/>
    <d v="1899-12-30T01:00:00"/>
    <d v="1899-12-30T08:05:00"/>
    <d v="1899-12-30T09:05:00"/>
    <d v="1899-12-30T01:00:00"/>
    <s v="DCO"/>
    <s v="N/A"/>
  </r>
  <r>
    <n v="13654"/>
    <x v="11"/>
    <x v="3"/>
    <s v="IP"/>
    <s v="ACS"/>
    <n v="20"/>
    <s v="AMI"/>
    <n v="34"/>
    <m/>
    <s v="X"/>
    <x v="6"/>
    <s v="STDA"/>
    <s v="DECI_STD"/>
    <m/>
    <m/>
    <s v="RI SEM"/>
    <s v="08:05"/>
    <s v="09:05"/>
    <d v="1899-12-30T01:00:00"/>
    <d v="1899-12-30T08:00:00"/>
    <d v="1899-12-30T09:00:00"/>
    <d v="1899-12-30T01:00:00"/>
    <s v="DCO"/>
    <s v="N/A"/>
  </r>
  <r>
    <n v="13655"/>
    <x v="11"/>
    <x v="3"/>
    <s v="LIFT IFTS 24-03 SAUDI"/>
    <s v="IFTS"/>
    <n v="45"/>
    <s v="ACS"/>
    <n v="14"/>
    <m/>
    <s v="X"/>
    <x v="5"/>
    <s v="NET"/>
    <s v="RNG_STD"/>
    <m/>
    <n v="13656"/>
    <s v="FMSC RNG02"/>
    <s v="09:35"/>
    <s v="10:35"/>
    <d v="1899-12-30T01:00:00"/>
    <d v="1899-12-30T09:35:00"/>
    <d v="1899-12-30T10:35:00"/>
    <d v="1899-12-30T01:00:00"/>
    <s v="DCO"/>
    <s v="N/A"/>
  </r>
  <r>
    <n v="13656"/>
    <x v="11"/>
    <x v="3"/>
    <s v="IFTS 23-02 QATAR"/>
    <s v="QATAR"/>
    <n v="11"/>
    <s v="IFTS"/>
    <n v="9"/>
    <s v="X"/>
    <m/>
    <x v="0"/>
    <s v="STDA"/>
    <s v="DECI_STD_NVG"/>
    <m/>
    <m/>
    <s v="FMS R2RNVG01"/>
    <s v="09:35"/>
    <s v="10:35"/>
    <d v="1899-12-30T01:00:00"/>
    <s v="09:35"/>
    <s v="10:35"/>
    <d v="1899-12-30T01:00:00"/>
    <s v="DCO"/>
    <s v="N/A"/>
  </r>
  <r>
    <n v="13657"/>
    <x v="11"/>
    <x v="3"/>
    <s v="IP"/>
    <s v="AMI"/>
    <n v="27"/>
    <s v="ACS"/>
    <n v="22"/>
    <m/>
    <s v="X"/>
    <x v="6"/>
    <s v="STDA"/>
    <s v="DECI_STD"/>
    <m/>
    <m/>
    <s v="RI SEM"/>
    <s v="09:35"/>
    <s v="10:35"/>
    <d v="1899-12-30T01:00:00"/>
    <d v="1899-12-30T09:30:00"/>
    <d v="1899-12-30T10:30:00"/>
    <d v="1899-12-30T01:00:00"/>
    <s v="DCO"/>
    <s v="N/A"/>
  </r>
  <r>
    <n v="13658"/>
    <x v="11"/>
    <x v="3"/>
    <s v="IFTS LIFT 24-01 QATAR"/>
    <s v="QATAR"/>
    <n v="49"/>
    <s v="ACS"/>
    <n v="30"/>
    <s v="X"/>
    <m/>
    <x v="5"/>
    <s v="NET"/>
    <s v="BTAG_DECI"/>
    <m/>
    <n v="13659"/>
    <s v="NET BTAG01"/>
    <s v="11:05"/>
    <s v="12:05"/>
    <d v="1899-12-30T01:00:00"/>
    <d v="1899-12-30T11:05:00"/>
    <d v="1899-12-30T12:05:00"/>
    <d v="1899-12-30T01:00:00"/>
    <s v="DCO"/>
    <s v="N/A"/>
  </r>
  <r>
    <n v="13659"/>
    <x v="11"/>
    <x v="3"/>
    <s v="IFTS LIFT 24-01 QATAR"/>
    <s v="QATAR"/>
    <n v="41"/>
    <s v="IFTS"/>
    <n v="23"/>
    <s v="X"/>
    <m/>
    <x v="4"/>
    <s v="NET"/>
    <s v="BTAG_DECI"/>
    <m/>
    <n v="13658"/>
    <s v="NET BTAG01"/>
    <d v="1899-12-30T11:05:00"/>
    <d v="1899-12-30T12:05:00"/>
    <d v="1899-12-30T01:00:00"/>
    <d v="1899-12-30T11:05:00"/>
    <d v="1899-12-30T12:05:00"/>
    <d v="1899-12-30T01:00:00"/>
    <s v="DCO"/>
    <s v="N/A"/>
  </r>
  <r>
    <n v="13660"/>
    <x v="11"/>
    <x v="3"/>
    <s v="LIFT IFTS 24-03 SAUDI"/>
    <s v="IFTS"/>
    <n v="46"/>
    <s v="ACS"/>
    <n v="9"/>
    <m/>
    <s v="X"/>
    <x v="0"/>
    <s v="NET"/>
    <s v="RNG_STD"/>
    <m/>
    <n v="13661"/>
    <s v="FMSC RNG02"/>
    <s v="11:05"/>
    <s v="12:05"/>
    <d v="1899-12-30T01:00:00"/>
    <s v="11:05"/>
    <s v="12:05"/>
    <d v="1899-12-30T01:00:00"/>
    <s v="DCO"/>
    <s v="N/A"/>
  </r>
  <r>
    <n v="13661"/>
    <x v="11"/>
    <x v="3"/>
    <s v="IFTS LIFT 24-02 QATAR"/>
    <s v="QATAR"/>
    <n v="52"/>
    <s v="ACS"/>
    <n v="13"/>
    <s v="X"/>
    <m/>
    <x v="5"/>
    <s v="NET"/>
    <s v="RNG_STD"/>
    <m/>
    <n v="13662"/>
    <s v="NET ARNG01"/>
    <s v="12:35"/>
    <s v="13:35"/>
    <d v="1899-12-30T01:00:00"/>
    <d v="1899-12-30T12:35:00"/>
    <d v="1899-12-30T13:35:00"/>
    <d v="1899-12-30T01:00:00"/>
    <s v="DCO"/>
    <s v="N/A"/>
  </r>
  <r>
    <n v="13662"/>
    <x v="11"/>
    <x v="3"/>
    <s v="LIP 24-03 AUT"/>
    <s v="IFTS"/>
    <n v="42"/>
    <s v="ACS"/>
    <n v="1"/>
    <m/>
    <s v="X"/>
    <x v="0"/>
    <s v="STDA"/>
    <s v="DECI_STD"/>
    <m/>
    <m/>
    <s v="SD NVG01"/>
    <s v="12:35"/>
    <s v="13:35"/>
    <d v="1899-12-30T01:00:00"/>
    <d v="1899-12-30T12:30:00"/>
    <d v="1899-12-30T13:25:00"/>
    <d v="1899-12-30T00:55:00"/>
    <s v="DCO"/>
    <s v="N/A"/>
  </r>
  <r>
    <n v="13663"/>
    <x v="11"/>
    <x v="3"/>
    <s v="IFTS LIFT 24-01 QATAR"/>
    <s v="QATAR"/>
    <n v="42"/>
    <s v="ACS"/>
    <n v="2"/>
    <s v="X"/>
    <m/>
    <x v="5"/>
    <s v="NET"/>
    <s v="BTAG_DECI"/>
    <m/>
    <n v="13664"/>
    <s v="NET BTAG02"/>
    <s v="14:05"/>
    <s v="15:05"/>
    <d v="1899-12-30T01:00:00"/>
    <d v="1899-12-30T14:05:00"/>
    <d v="1899-12-30T15:05:00"/>
    <d v="1899-12-30T01:00:00"/>
    <s v="DCO"/>
    <s v="N/A"/>
  </r>
  <r>
    <n v="13664"/>
    <x v="11"/>
    <x v="3"/>
    <s v="IFTS LIFT 24-01 QATAR"/>
    <s v="QATAR"/>
    <n v="44"/>
    <s v="IFTS"/>
    <n v="9"/>
    <s v="X"/>
    <m/>
    <x v="4"/>
    <s v="NET"/>
    <s v="BTAG_DECI"/>
    <m/>
    <n v="13663"/>
    <s v="NET BTAG02"/>
    <d v="1899-12-30T14:05:00"/>
    <d v="1899-12-30T15:05:00"/>
    <d v="1899-12-30T01:00:00"/>
    <d v="1899-12-30T14:05:00"/>
    <d v="1899-12-30T15:05:00"/>
    <d v="1899-12-30T01:00:00"/>
    <s v="DCO"/>
    <s v="N/A"/>
  </r>
  <r>
    <n v="13665"/>
    <x v="11"/>
    <x v="3"/>
    <s v="LIP 24-03 SGP"/>
    <s v="IFTS"/>
    <n v="41"/>
    <s v="ACS"/>
    <n v="17"/>
    <m/>
    <s v="X"/>
    <x v="0"/>
    <s v="STDA"/>
    <s v="DECI_STD"/>
    <m/>
    <m/>
    <s v="SD NVG01"/>
    <s v="14:05"/>
    <s v="15:05"/>
    <d v="1899-12-30T01:00:00"/>
    <s v="14:05"/>
    <s v="15:05"/>
    <d v="1899-12-30T01:00:00"/>
    <s v="DCO"/>
    <s v="N/A"/>
  </r>
  <r>
    <n v="13666"/>
    <x v="11"/>
    <x v="3"/>
    <s v="IP"/>
    <s v="IFTS"/>
    <n v="10"/>
    <s v="ACS"/>
    <n v="8"/>
    <m/>
    <s v="X"/>
    <x v="6"/>
    <s v="STDA"/>
    <s v="DECI_STD"/>
    <m/>
    <m/>
    <s v="RI SEM"/>
    <s v="14:05"/>
    <s v="15:05"/>
    <d v="1899-12-30T01:00:00"/>
    <s v="14:05"/>
    <s v="15:05"/>
    <d v="1899-12-30T01:00:00"/>
    <s v="DCO"/>
    <s v="N/A"/>
  </r>
  <r>
    <n v="13667"/>
    <x v="11"/>
    <x v="3"/>
    <s v="LIFT IFTS 24-03 SAUDI"/>
    <s v="IFTS"/>
    <n v="47"/>
    <s v="ACS"/>
    <n v="32"/>
    <m/>
    <s v="X"/>
    <x v="5"/>
    <s v="NET"/>
    <s v="RNG_STD"/>
    <m/>
    <n v="13668"/>
    <s v="FMSC RNG02"/>
    <s v="15:35"/>
    <s v="16:35"/>
    <d v="1899-12-30T01:00:00"/>
    <d v="1899-12-30T15:35:00"/>
    <d v="1899-12-30T16:35:00"/>
    <d v="1899-12-30T01:00:00"/>
    <s v="DCO"/>
    <s v="N/A"/>
  </r>
  <r>
    <n v="13668"/>
    <x v="11"/>
    <x v="3"/>
    <s v="IFTS 23-02 QATAR"/>
    <s v="QATAR"/>
    <n v="11"/>
    <s v="ACS"/>
    <n v="5"/>
    <s v="X"/>
    <m/>
    <x v="0"/>
    <s v="STDA"/>
    <s v="DECI_STD_NVG"/>
    <m/>
    <m/>
    <s v="FMS R2RNVG02"/>
    <s v="15:35"/>
    <s v="16:35"/>
    <d v="1899-12-30T01:00:00"/>
    <s v="15:35"/>
    <s v="16:35"/>
    <d v="1899-12-30T01:00:00"/>
    <s v="DCO"/>
    <s v="N/A"/>
  </r>
  <r>
    <n v="13669"/>
    <x v="12"/>
    <x v="3"/>
    <s v="IFTS LIFT 24-01 QATAR"/>
    <s v="QATAR"/>
    <n v="44"/>
    <s v="ACS"/>
    <n v="2"/>
    <s v="X"/>
    <m/>
    <x v="4"/>
    <s v="NET"/>
    <s v="BTAG_DECI"/>
    <m/>
    <n v="13668"/>
    <s v="NET BTAG02 RR02"/>
    <d v="1899-12-30T08:05:00"/>
    <d v="1899-12-30T09:05:00"/>
    <d v="1899-12-30T01:00:00"/>
    <d v="1899-12-30T08:05:00"/>
    <d v="1899-12-30T09:05:00"/>
    <d v="1899-12-30T01:00:00"/>
    <s v="DCO"/>
    <s v="N/A"/>
  </r>
  <r>
    <n v="13670"/>
    <x v="12"/>
    <x v="3"/>
    <s v="IFTS LIFT 24-02 QATAR"/>
    <s v="QATAR"/>
    <n v="50"/>
    <s v="IFTS"/>
    <n v="22"/>
    <s v="X"/>
    <m/>
    <x v="0"/>
    <s v="NET"/>
    <s v="DECI_STD"/>
    <m/>
    <n v="13671"/>
    <s v="FMSC OBFM01"/>
    <s v="08:05"/>
    <s v="09:05"/>
    <d v="1899-12-30T01:00:00"/>
    <s v="08:05"/>
    <s v="09:05"/>
    <d v="1899-12-30T01:00:00"/>
    <s v="DCO"/>
    <s v="N/A"/>
  </r>
  <r>
    <n v="13671"/>
    <x v="12"/>
    <x v="3"/>
    <s v="LIFT 24-44 ITA"/>
    <s v="AMI"/>
    <n v="71"/>
    <s v="ACS"/>
    <n v="9"/>
    <s v="X"/>
    <m/>
    <x v="6"/>
    <s v="STDA"/>
    <s v="LOW LEVEL"/>
    <m/>
    <m/>
    <s v="SD SLL01"/>
    <s v="08:05"/>
    <s v="09:05"/>
    <d v="1899-12-30T01:00:00"/>
    <s v="08:05"/>
    <d v="1899-12-30T09:00:00"/>
    <d v="1899-12-30T00:55:00"/>
    <s v="DCO"/>
    <s v="N/A"/>
  </r>
  <r>
    <n v="13672"/>
    <x v="12"/>
    <x v="3"/>
    <s v="LIFT IFTS 24-02 JPN"/>
    <s v="IFTS"/>
    <n v="32"/>
    <s v="ACS"/>
    <n v="5"/>
    <m/>
    <s v="X"/>
    <x v="5"/>
    <s v="NET"/>
    <s v="OCA AA"/>
    <m/>
    <n v="13673"/>
    <s v="NET OCAAA01"/>
    <s v="09:35"/>
    <s v="10:35"/>
    <d v="1899-12-30T01:00:00"/>
    <d v="1899-12-30T09:35:00"/>
    <d v="1899-12-30T10:35:00"/>
    <d v="1899-12-30T01:00:00"/>
    <s v="DCO"/>
    <s v="N/A"/>
  </r>
  <r>
    <n v="13673"/>
    <x v="12"/>
    <x v="3"/>
    <s v="LIFT IFTS 24-02 JPN"/>
    <s v="IFTS"/>
    <n v="31"/>
    <s v="ACS"/>
    <n v="10"/>
    <m/>
    <s v="X"/>
    <x v="4"/>
    <s v="NET"/>
    <s v="OCA AA"/>
    <m/>
    <n v="13672"/>
    <s v="NET OCAAA01"/>
    <d v="1899-12-30T09:35:00"/>
    <d v="1899-12-30T10:35:00"/>
    <d v="1899-12-30T01:00:00"/>
    <d v="1899-12-30T09:35:00"/>
    <d v="1899-12-30T10:35:00"/>
    <d v="1899-12-30T01:00:00"/>
    <s v="DCO"/>
    <s v="N/A"/>
  </r>
  <r>
    <n v="13674"/>
    <x v="12"/>
    <x v="3"/>
    <s v="LIFT IFTS 24-02 UK"/>
    <s v="IFTS"/>
    <n v="35"/>
    <s v="ACS"/>
    <n v="17"/>
    <m/>
    <s v="X"/>
    <x v="0"/>
    <s v="NET"/>
    <s v="OCA AG"/>
    <m/>
    <n v="13675"/>
    <s v="NET OCAAG01"/>
    <s v="09:35"/>
    <s v="10:35"/>
    <d v="1899-12-30T01:00:00"/>
    <s v="09:35"/>
    <s v="10:35"/>
    <d v="1899-12-30T01:00:00"/>
    <s v="DCO"/>
    <s v="N/A"/>
  </r>
  <r>
    <n v="13675"/>
    <x v="12"/>
    <x v="3"/>
    <s v="LIFT IFTS 24-02 UK"/>
    <s v="IFTS"/>
    <n v="36"/>
    <s v="ACS"/>
    <n v="12"/>
    <m/>
    <s v="X"/>
    <x v="1"/>
    <s v="NET"/>
    <s v="OCA AG"/>
    <m/>
    <n v="13674"/>
    <s v="NET OCAAG01"/>
    <d v="1899-12-30T09:35:00"/>
    <d v="1899-12-30T10:35:00"/>
    <d v="1899-12-30T01:00:00"/>
    <d v="1899-12-30T09:35:00"/>
    <d v="1899-12-30T10:35:00"/>
    <d v="1899-12-30T01:00:00"/>
    <s v="DCO"/>
    <s v="N/A"/>
  </r>
  <r>
    <n v="13676"/>
    <x v="12"/>
    <x v="3"/>
    <s v="IFTS LIFT 24-01 QATAR"/>
    <s v="QATAR"/>
    <n v="45"/>
    <s v="IFTS"/>
    <n v="9"/>
    <s v="X"/>
    <m/>
    <x v="5"/>
    <s v="NET"/>
    <s v="DCA"/>
    <m/>
    <n v="13677"/>
    <s v="NET DCA02"/>
    <s v="11:05"/>
    <s v="12:05"/>
    <d v="1899-12-30T01:00:00"/>
    <d v="1899-12-30T11:05:00"/>
    <d v="1899-12-30T12:05:00"/>
    <d v="1899-12-30T01:00:00"/>
    <s v="DCO"/>
    <s v="N/A"/>
  </r>
  <r>
    <n v="13677"/>
    <x v="12"/>
    <x v="3"/>
    <s v="IFTS LIFT 24-01 QATAR"/>
    <s v="QATAR"/>
    <n v="43"/>
    <s v="ACS"/>
    <n v="30"/>
    <s v="X"/>
    <m/>
    <x v="4"/>
    <s v="NET"/>
    <s v="DCA"/>
    <m/>
    <n v="13676"/>
    <s v="NET DCA02"/>
    <d v="1899-12-30T11:05:00"/>
    <d v="1899-12-30T12:05:00"/>
    <d v="1899-12-30T01:00:00"/>
    <d v="1899-12-30T11:05:00"/>
    <d v="1899-12-30T12:05:00"/>
    <d v="1899-12-30T01:00:00"/>
    <s v="DCO"/>
    <s v="N/A"/>
  </r>
  <r>
    <n v="13678"/>
    <x v="12"/>
    <x v="3"/>
    <s v=" IFTS LIFT 24-03 QATAR"/>
    <s v="QATAR"/>
    <n v="56"/>
    <s v="ACS"/>
    <n v="32"/>
    <s v="X"/>
    <m/>
    <x v="0"/>
    <s v="NET"/>
    <s v="DECI_STD"/>
    <m/>
    <n v="13679"/>
    <s v="NET BTFFB01"/>
    <s v="11:05"/>
    <s v="12:05"/>
    <d v="1899-12-30T01:00:00"/>
    <s v="11:05"/>
    <s v="12:05"/>
    <d v="1899-12-30T01:00:00"/>
    <s v="DCO"/>
    <s v="N/A"/>
  </r>
  <r>
    <n v="13679"/>
    <x v="12"/>
    <x v="3"/>
    <s v="IFTS LIFT 24-02 QATAR"/>
    <s v="QATAR"/>
    <n v="54"/>
    <s v="ACS"/>
    <n v="13"/>
    <s v="X"/>
    <m/>
    <x v="5"/>
    <s v="NET"/>
    <s v="DECI_STD"/>
    <m/>
    <n v="13680"/>
    <s v="NET ARNG01"/>
    <s v="12:35"/>
    <s v="13:35"/>
    <d v="1899-12-30T01:00:00"/>
    <d v="1899-12-30T12:35:00"/>
    <d v="1899-12-30T13:35:00"/>
    <d v="1899-12-30T01:00:00"/>
    <s v="DCO"/>
    <s v="N/A"/>
  </r>
  <r>
    <n v="13680"/>
    <x v="12"/>
    <x v="3"/>
    <s v="LIFT 24-44 ITA"/>
    <s v="AMI"/>
    <n v="70"/>
    <s v="ACS"/>
    <n v="10"/>
    <s v="X"/>
    <m/>
    <x v="6"/>
    <s v="STDA"/>
    <s v="LOW LEVEL"/>
    <m/>
    <m/>
    <s v="SD SLL01"/>
    <s v="12:35"/>
    <s v="13:35"/>
    <d v="1899-12-30T01:00:00"/>
    <s v="12:35"/>
    <s v="13:35"/>
    <d v="1899-12-30T01:00:00"/>
    <s v="DCO"/>
    <s v="N/A"/>
  </r>
  <r>
    <n v="13681"/>
    <x v="12"/>
    <x v="3"/>
    <s v="IFTS LIFT 24-01 QATAR"/>
    <s v="QATAR"/>
    <n v="41"/>
    <s v="ACS"/>
    <n v="30"/>
    <s v="X"/>
    <m/>
    <x v="5"/>
    <s v="NET"/>
    <s v="BTAG_DECI"/>
    <m/>
    <n v="13682"/>
    <s v="NET BTAG02"/>
    <s v="14:05"/>
    <s v="15:05"/>
    <d v="1899-12-30T01:00:00"/>
    <s v="14:05"/>
    <s v="15:05"/>
    <d v="1899-12-30T01:00:00"/>
    <s v="DCO"/>
    <s v="N/A"/>
  </r>
  <r>
    <n v="13682"/>
    <x v="12"/>
    <x v="3"/>
    <s v="IFTS LIFT 24-01 QATAR"/>
    <s v="QATAR"/>
    <n v="49"/>
    <s v="ACS"/>
    <n v="14"/>
    <s v="X"/>
    <m/>
    <x v="4"/>
    <s v="NET"/>
    <s v="BTAG_DECI"/>
    <m/>
    <n v="13681"/>
    <s v="NET BTAG02"/>
    <d v="1899-12-30T14:05:00"/>
    <d v="1899-12-30T15:05:00"/>
    <d v="1899-12-30T01:00:00"/>
    <d v="1899-12-30T14:05:00"/>
    <d v="1899-12-30T15:05:00"/>
    <d v="1899-12-30T01:00:00"/>
    <s v="DCO"/>
    <s v="N/A"/>
  </r>
  <r>
    <n v="13683"/>
    <x v="12"/>
    <x v="3"/>
    <s v="LIFT IFTS 24-02 JPN"/>
    <s v="IFTS"/>
    <n v="33"/>
    <s v="IFTS"/>
    <n v="22"/>
    <m/>
    <s v="X"/>
    <x v="0"/>
    <s v="NET"/>
    <s v="OCA AG"/>
    <m/>
    <n v="13684"/>
    <s v="NET OCAAG01"/>
    <s v="14:05"/>
    <s v="15:05"/>
    <d v="1899-12-30T01:00:00"/>
    <s v="14:05"/>
    <s v="15:05"/>
    <d v="1899-12-30T01:00:00"/>
    <s v="DCO"/>
    <s v="N/A"/>
  </r>
  <r>
    <n v="13684"/>
    <x v="12"/>
    <x v="3"/>
    <s v="LIFT IFTS 24-02 JPN"/>
    <s v="IFTS"/>
    <n v="32"/>
    <s v="ACS"/>
    <n v="32"/>
    <m/>
    <s v="X"/>
    <x v="1"/>
    <s v="NET"/>
    <s v="OCA AG"/>
    <m/>
    <n v="13683"/>
    <s v="NET OCAAG01"/>
    <d v="1899-12-30T14:05:00"/>
    <d v="1899-12-30T15:05:00"/>
    <d v="1899-12-30T01:00:00"/>
    <d v="1899-12-30T14:05:00"/>
    <d v="1899-12-30T15:05:00"/>
    <d v="1899-12-30T01:00:00"/>
    <s v="DCO"/>
    <s v="N/A"/>
  </r>
  <r>
    <n v="13685"/>
    <x v="12"/>
    <x v="3"/>
    <s v="LIFT 24-44 ITA"/>
    <s v="AMI"/>
    <n v="72"/>
    <s v="ACS"/>
    <n v="17"/>
    <s v="X"/>
    <m/>
    <x v="6"/>
    <s v="STDA"/>
    <s v="LOW LEVEL"/>
    <m/>
    <m/>
    <s v="SD SLL01"/>
    <s v="14:05"/>
    <s v="15:05"/>
    <d v="1899-12-30T01:00:00"/>
    <d v="1899-12-30T14:05:00"/>
    <d v="1899-12-30T15:05:00"/>
    <d v="1899-12-30T01:00:00"/>
    <s v="DCO"/>
    <s v="N/A"/>
  </r>
  <r>
    <n v="13686"/>
    <x v="12"/>
    <x v="3"/>
    <s v="IFTS 23-02 QATAR"/>
    <s v="QATAR"/>
    <n v="11"/>
    <s v="IFTS"/>
    <n v="23"/>
    <s v="X"/>
    <m/>
    <x v="5"/>
    <s v="NET"/>
    <s v="DCA"/>
    <m/>
    <n v="13687"/>
    <s v="NET ADCA01"/>
    <s v="15:35"/>
    <s v="16:35"/>
    <d v="1899-12-30T01:00:00"/>
    <s v="15:35"/>
    <s v="16:35"/>
    <d v="1899-12-30T01:00:00"/>
    <s v="DCO"/>
    <s v="N/A"/>
  </r>
  <r>
    <n v="13687"/>
    <x v="12"/>
    <x v="3"/>
    <s v="IFTS LIFT 24-01 QATAR"/>
    <s v="QATAR"/>
    <n v="45"/>
    <s v="ACS"/>
    <n v="13"/>
    <s v="X"/>
    <m/>
    <x v="4"/>
    <s v="NET"/>
    <s v="DCA"/>
    <m/>
    <n v="13686"/>
    <s v="NET ADCA01"/>
    <d v="1899-12-30T15:35:00"/>
    <d v="1899-12-30T16:35:00"/>
    <d v="1899-12-30T01:00:00"/>
    <d v="1899-12-30T15:35:00"/>
    <d v="1899-12-30T16:35:00"/>
    <d v="1899-12-30T01:00:00"/>
    <s v="DCO"/>
    <s v="N/A"/>
  </r>
  <r>
    <n v="13688"/>
    <x v="12"/>
    <x v="3"/>
    <s v="IFTS LIFT 24-01 QATAR"/>
    <s v="QATAR"/>
    <n v="43"/>
    <s v="ACS"/>
    <n v="5"/>
    <s v="X"/>
    <m/>
    <x v="0"/>
    <s v="STDA"/>
    <s v="DECI_STD_NVG"/>
    <m/>
    <m/>
    <s v="FMS R2RNVG02"/>
    <s v="15:35"/>
    <s v="16:35"/>
    <d v="1899-12-30T01:00:00"/>
    <s v="15:35"/>
    <s v="16:35"/>
    <d v="1899-12-30T01:00:00"/>
    <s v="DCO"/>
    <s v="N/A"/>
  </r>
  <r>
    <n v="13689"/>
    <x v="13"/>
    <x v="3"/>
    <s v="LIFT IFTS 24-02 JPN"/>
    <s v="IFTS"/>
    <n v="30"/>
    <s v="ACS"/>
    <n v="17"/>
    <m/>
    <s v="X"/>
    <x v="5"/>
    <s v="NET"/>
    <s v="OCA AA"/>
    <m/>
    <n v="13690"/>
    <s v="NET OCAAA01"/>
    <s v="08:05"/>
    <s v="09:05"/>
    <d v="1899-12-30T01:00:00"/>
    <d v="1899-12-30T08:05:00"/>
    <d v="1899-12-30T09:05:00"/>
    <d v="1899-12-30T01:00:00"/>
    <s v="DCO"/>
    <s v="N/A"/>
  </r>
  <r>
    <n v="13690"/>
    <x v="13"/>
    <x v="3"/>
    <s v="LIFT IFTS 24-02 JPN"/>
    <s v="IFTS"/>
    <n v="33"/>
    <s v="ACS"/>
    <n v="14"/>
    <m/>
    <s v="X"/>
    <x v="4"/>
    <s v="NET"/>
    <s v="OCA AA"/>
    <m/>
    <n v="13689"/>
    <s v="NET OCAAA01"/>
    <d v="1899-12-30T08:05:00"/>
    <d v="1899-12-30T09:05:00"/>
    <d v="1899-12-30T01:00:00"/>
    <d v="1899-12-30T08:05:00"/>
    <d v="1899-12-30T09:05:00"/>
    <d v="1899-12-30T01:00:00"/>
    <s v="DCO"/>
    <s v="N/A"/>
  </r>
  <r>
    <n v="13691"/>
    <x v="13"/>
    <x v="3"/>
    <s v="LIFT IFTS 24-04 HUN"/>
    <s v="IFTS"/>
    <n v="62"/>
    <s v="ACS"/>
    <n v="32"/>
    <m/>
    <s v="X"/>
    <x v="1"/>
    <s v="STDA"/>
    <s v="DECI_STD"/>
    <m/>
    <m/>
    <s v="FMS EMR01"/>
    <s v="08:05"/>
    <s v="09:05"/>
    <d v="1899-12-30T01:00:00"/>
    <s v="08:05"/>
    <s v="09:05"/>
    <d v="1899-12-30T01:00:00"/>
    <s v="DCO"/>
    <s v="N/A"/>
  </r>
  <r>
    <n v="13692"/>
    <x v="13"/>
    <x v="3"/>
    <s v="LIFT IFTS 24-04 HUN"/>
    <s v="IFTS"/>
    <n v="63"/>
    <s v="ACS"/>
    <n v="9"/>
    <m/>
    <s v="X"/>
    <x v="6"/>
    <s v="STDA"/>
    <s v="DECI_STD"/>
    <m/>
    <m/>
    <s v="FMS EMR01"/>
    <s v="08:05"/>
    <s v="09:05"/>
    <d v="1899-12-30T01:00:00"/>
    <s v="08:05"/>
    <s v="09:05"/>
    <d v="1899-12-30T01:00:00"/>
    <s v="DCO"/>
    <s v="N/A"/>
  </r>
  <r>
    <n v="13693"/>
    <x v="13"/>
    <x v="3"/>
    <s v="IFTS LIFT 24-01 QATAR"/>
    <s v="QATAR"/>
    <n v="47"/>
    <s v="ACS"/>
    <n v="10"/>
    <s v="X"/>
    <m/>
    <x v="5"/>
    <s v="NET"/>
    <s v="DCA"/>
    <m/>
    <n v="13694"/>
    <s v="NET DCA02"/>
    <s v="09:35"/>
    <s v="10:35"/>
    <d v="1899-12-30T01:00:00"/>
    <d v="1899-12-30T09:35:00"/>
    <d v="1899-12-30T10:35:00"/>
    <d v="1899-12-30T01:00:00"/>
    <s v="DCO"/>
    <s v="N/A"/>
  </r>
  <r>
    <n v="13694"/>
    <x v="13"/>
    <x v="3"/>
    <s v="LIFT IFTS 24-02 JPN"/>
    <s v="IFTS"/>
    <n v="31"/>
    <s v="ACS"/>
    <n v="30"/>
    <m/>
    <s v="X"/>
    <x v="0"/>
    <s v="NET"/>
    <s v="OCA AG"/>
    <m/>
    <n v="13695"/>
    <s v="NET OCAAG01"/>
    <s v="09:35"/>
    <s v="10:35"/>
    <d v="1899-12-30T01:00:00"/>
    <s v="09:35"/>
    <s v="10:35"/>
    <d v="1899-12-30T01:00:00"/>
    <s v="DCO"/>
    <s v="N/A"/>
  </r>
  <r>
    <n v="13695"/>
    <x v="13"/>
    <x v="3"/>
    <s v="LIFT IFTS 24-02 JPN"/>
    <s v="IFTS"/>
    <n v="34"/>
    <s v="ACS"/>
    <n v="31"/>
    <m/>
    <s v="X"/>
    <x v="1"/>
    <s v="NET"/>
    <s v="OCA AG"/>
    <m/>
    <n v="13694"/>
    <s v="NET OCAAG01"/>
    <d v="1899-12-30T09:35:00"/>
    <d v="1899-12-30T10:35:00"/>
    <d v="1899-12-30T01:00:00"/>
    <d v="1899-12-30T09:35:00"/>
    <d v="1899-12-30T10:35:00"/>
    <d v="1899-12-30T01:00:00"/>
    <s v="DCO"/>
    <s v="N/A"/>
  </r>
  <r>
    <n v="13696"/>
    <x v="13"/>
    <x v="3"/>
    <s v="LIFT 24-44 ITA"/>
    <s v="AMI"/>
    <n v="70"/>
    <s v="ACS"/>
    <n v="5"/>
    <s v="X"/>
    <m/>
    <x v="6"/>
    <s v="STDA"/>
    <s v="LOW LEVEL"/>
    <m/>
    <m/>
    <s v="SD SLL02"/>
    <s v="09:35"/>
    <s v="10:35"/>
    <d v="1899-12-30T01:00:00"/>
    <s v="09:35"/>
    <s v="10:35"/>
    <d v="1899-12-30T01:00:00"/>
    <s v="DCO"/>
    <s v="N/A"/>
  </r>
  <r>
    <n v="13697"/>
    <x v="13"/>
    <x v="3"/>
    <s v="LIFT IFTS 24-02 UK"/>
    <s v="IFTS"/>
    <n v="36"/>
    <s v="IFTS"/>
    <n v="22"/>
    <m/>
    <s v="X"/>
    <x v="5"/>
    <s v="NET"/>
    <s v="OCA AA"/>
    <m/>
    <n v="13698"/>
    <s v="NET OCAAA01"/>
    <s v="11:05"/>
    <s v="12:05"/>
    <d v="1899-12-30T01:00:00"/>
    <s v="11:05"/>
    <s v="12:05"/>
    <d v="1899-12-30T01:00:00"/>
    <s v="DCO"/>
    <s v="N/A"/>
  </r>
  <r>
    <n v="13698"/>
    <x v="13"/>
    <x v="3"/>
    <s v="LIFT IFTS 24-02 UK"/>
    <s v="IFTS"/>
    <n v="35"/>
    <s v="ACS"/>
    <n v="32"/>
    <m/>
    <s v="X"/>
    <x v="4"/>
    <s v="NET"/>
    <s v="OCA AA"/>
    <m/>
    <n v="13697"/>
    <s v="NET OCAAA01"/>
    <d v="1899-12-30T11:05:00"/>
    <d v="1899-12-30T12:05:00"/>
    <d v="1899-12-30T01:00:00"/>
    <s v="11:05"/>
    <s v="12:05"/>
    <d v="1899-12-30T01:00:00"/>
    <s v="DCO"/>
    <s v="N/A"/>
  </r>
  <r>
    <n v="13699"/>
    <x v="13"/>
    <x v="3"/>
    <s v="IFTS LIFT 24-01 QATAR"/>
    <s v="QATAR"/>
    <n v="48"/>
    <s v="ACS"/>
    <n v="33"/>
    <s v="X"/>
    <m/>
    <x v="0"/>
    <s v="NET"/>
    <s v="DCA"/>
    <m/>
    <n v="13700"/>
    <s v="NET DCA02"/>
    <s v="11:05"/>
    <s v="12:05"/>
    <d v="1899-12-30T01:00:00"/>
    <s v="11:05"/>
    <s v="12:05"/>
    <d v="1899-12-30T01:00:00"/>
    <s v="DCO"/>
    <s v="N/A"/>
  </r>
  <r>
    <n v="13700"/>
    <x v="13"/>
    <x v="3"/>
    <s v="LIFT 24-44 ITA"/>
    <s v="AMI"/>
    <n v="71"/>
    <s v="ACS"/>
    <n v="2"/>
    <s v="X"/>
    <m/>
    <x v="6"/>
    <s v="STDA"/>
    <s v="LOW LEVEL"/>
    <m/>
    <m/>
    <s v="SD SLL02"/>
    <s v="11:05"/>
    <s v="12:05"/>
    <d v="1899-12-30T01:00:00"/>
    <s v="11:05"/>
    <s v="12:05"/>
    <d v="1899-12-30T01:00:00"/>
    <s v="DCO"/>
    <s v="N/A"/>
  </r>
  <r>
    <n v="13701"/>
    <x v="13"/>
    <x v="3"/>
    <s v="LIFT IFTS 24-02 JPN"/>
    <s v="IFTS"/>
    <n v="30"/>
    <s v="IFTS"/>
    <n v="23"/>
    <m/>
    <s v="X"/>
    <x v="5"/>
    <s v="NET"/>
    <s v="OCA AG"/>
    <m/>
    <n v="13702"/>
    <s v="NET OCAAG01"/>
    <s v="12:35"/>
    <s v="13:35"/>
    <d v="1899-12-30T01:00:00"/>
    <s v="12:35"/>
    <s v="13:35"/>
    <d v="1899-12-30T01:00:00"/>
    <s v="DCO"/>
    <s v="N/A"/>
  </r>
  <r>
    <n v="13702"/>
    <x v="13"/>
    <x v="3"/>
    <s v="IFTS LIFT 24-01 QATAR"/>
    <s v="QATAR"/>
    <n v="45"/>
    <s v="ACS"/>
    <n v="31"/>
    <s v="X"/>
    <m/>
    <x v="0"/>
    <s v="NET"/>
    <s v="DCA"/>
    <m/>
    <n v="13703"/>
    <s v="NET ADCA02"/>
    <s v="12:35"/>
    <s v="13:35"/>
    <d v="1899-12-30T01:00:00"/>
    <s v="12:35"/>
    <d v="1899-12-30T13:25:00"/>
    <d v="1899-12-30T00:50:00"/>
    <s v="DCO"/>
    <s v="N/A"/>
  </r>
  <r>
    <n v="13703"/>
    <x v="18"/>
    <x v="5"/>
    <s v="LIFT 24-44 ITA"/>
    <s v="AMI"/>
    <n v="71"/>
    <s v="IFTS"/>
    <n v="23"/>
    <s v="X"/>
    <m/>
    <x v="6"/>
    <s v="STDA"/>
    <s v="CAS"/>
    <m/>
    <m/>
    <s v="SD CASV01"/>
    <s v="07:05"/>
    <s v="08:05"/>
    <d v="1899-12-30T01:00:00"/>
    <s v="07:05"/>
    <s v="08:05"/>
    <d v="1899-12-30T01:00:00"/>
    <s v="RSLD"/>
    <s v="CD3"/>
  </r>
  <r>
    <n v="13704"/>
    <x v="13"/>
    <x v="3"/>
    <s v="IFTS LIFT 24-01 QATAR"/>
    <s v="QATAR"/>
    <n v="43"/>
    <s v="ACS"/>
    <n v="30"/>
    <s v="X"/>
    <m/>
    <x v="1"/>
    <s v="NET"/>
    <s v="DCA"/>
    <m/>
    <n v="13703"/>
    <s v="NET ADCA01"/>
    <d v="1899-12-30T12:35:00"/>
    <d v="1899-12-30T13:35:00"/>
    <d v="1899-12-30T01:00:00"/>
    <d v="1899-12-30T12:35:00"/>
    <d v="1899-12-30T13:25:00"/>
    <d v="1899-12-30T00:50:00"/>
    <s v="DCO"/>
    <s v="N/A"/>
  </r>
  <r>
    <n v="13705"/>
    <x v="13"/>
    <x v="3"/>
    <s v="LIFT 24-44 ITA"/>
    <s v="AMI"/>
    <n v="72"/>
    <s v="ACS"/>
    <n v="13"/>
    <s v="X"/>
    <m/>
    <x v="6"/>
    <s v="STDA"/>
    <s v="LOW LEVEL"/>
    <m/>
    <m/>
    <s v="SD SLL02"/>
    <s v="12:35"/>
    <s v="13:35"/>
    <d v="1899-12-30T01:00:00"/>
    <s v="12:35"/>
    <s v="13:35"/>
    <d v="1899-12-30T01:00:00"/>
    <s v="DCO"/>
    <s v="N/A"/>
  </r>
  <r>
    <n v="13706"/>
    <x v="13"/>
    <x v="3"/>
    <s v="IFTS LIFT 24-01 QATAR"/>
    <s v="QATAR"/>
    <n v="42"/>
    <s v="ACS"/>
    <n v="1"/>
    <s v="X"/>
    <m/>
    <x v="5"/>
    <s v="NET"/>
    <s v="ATAG_DECI"/>
    <m/>
    <n v="13707"/>
    <s v="NET ATAG01"/>
    <s v="14:05"/>
    <s v="15:05"/>
    <d v="1899-12-30T01:00:00"/>
    <s v="14:05"/>
    <s v="15:05"/>
    <d v="1899-12-30T01:00:00"/>
    <s v="DCO"/>
    <s v="N/A"/>
  </r>
  <r>
    <n v="13707"/>
    <x v="13"/>
    <x v="3"/>
    <s v="IFTS LIFT 24-01 QATAR"/>
    <s v="QATAR"/>
    <n v="44"/>
    <s v="ACS"/>
    <n v="2"/>
    <s v="X"/>
    <m/>
    <x v="4"/>
    <s v="NET"/>
    <s v="ATAG_DECI"/>
    <m/>
    <n v="13706"/>
    <s v="NET ATAG01"/>
    <d v="1899-12-30T14:05:00"/>
    <d v="1899-12-30T15:05:00"/>
    <d v="1899-12-30T01:00:00"/>
    <d v="1899-12-30T14:05:00"/>
    <d v="1899-12-30T15:05:00"/>
    <d v="1899-12-30T01:00:00"/>
    <s v="DCO"/>
    <s v="N/A"/>
  </r>
  <r>
    <n v="13708"/>
    <x v="13"/>
    <x v="3"/>
    <s v="LIFT IFTS 24-02 JPN"/>
    <s v="IFTS"/>
    <n v="34"/>
    <s v="ACS"/>
    <n v="9"/>
    <m/>
    <s v="X"/>
    <x v="0"/>
    <s v="NET"/>
    <s v="OCA AA"/>
    <m/>
    <n v="13709"/>
    <s v="NET OCAAA01"/>
    <s v="14:05"/>
    <s v="15:05"/>
    <d v="1899-12-30T01:00:00"/>
    <s v="14:05"/>
    <s v="15:05"/>
    <d v="1899-12-30T01:00:00"/>
    <s v="DCO"/>
    <s v="N/A"/>
  </r>
  <r>
    <n v="13709"/>
    <x v="13"/>
    <x v="3"/>
    <s v="LIFT IFTS 24-04 SPA"/>
    <s v="IFTS"/>
    <n v="58"/>
    <s v="ACS"/>
    <n v="17"/>
    <m/>
    <s v="X"/>
    <x v="6"/>
    <s v="STDA"/>
    <s v="DECI_STD"/>
    <m/>
    <m/>
    <s v="FMS EMR01"/>
    <s v="14:05"/>
    <s v="15:05"/>
    <d v="1899-12-30T01:00:00"/>
    <s v="14:05"/>
    <s v="15:05"/>
    <d v="1899-12-30T01:00:00"/>
    <s v="DCO"/>
    <s v="N/A"/>
  </r>
  <r>
    <n v="13710"/>
    <x v="13"/>
    <x v="3"/>
    <s v=" IFTS LIFT 24-03 QATAR"/>
    <s v="QATAR"/>
    <n v="58"/>
    <s v="IFTS"/>
    <n v="9"/>
    <s v="X"/>
    <m/>
    <x v="5"/>
    <s v="NET"/>
    <s v="DECI_STD"/>
    <m/>
    <n v="13711"/>
    <s v="NET BTFFB01"/>
    <s v="15:35"/>
    <s v="16:35"/>
    <d v="1899-12-30T01:00:00"/>
    <s v="15:35"/>
    <s v="16:35"/>
    <d v="1899-12-30T01:00:00"/>
    <s v="DCO"/>
    <s v="N/A"/>
  </r>
  <r>
    <n v="13711"/>
    <x v="13"/>
    <x v="3"/>
    <s v=" IFTS LIFT 24-03 QATAR"/>
    <s v="QATAR"/>
    <n v="56"/>
    <s v="ACS"/>
    <n v="13"/>
    <s v="X"/>
    <m/>
    <x v="0"/>
    <s v="NET"/>
    <s v="DECI_STD"/>
    <m/>
    <n v="13712"/>
    <s v="NET BTFFB02"/>
    <s v="15:35"/>
    <s v="16:35"/>
    <d v="1899-12-30T01:00:00"/>
    <s v="15:35"/>
    <s v="16:35"/>
    <d v="1899-12-30T01:00:00"/>
    <s v="DCO"/>
    <s v="N/A"/>
  </r>
  <r>
    <n v="13712"/>
    <x v="13"/>
    <x v="3"/>
    <s v="IP"/>
    <s v="ACS"/>
    <n v="13"/>
    <s v="IFTS"/>
    <n v="23"/>
    <m/>
    <s v="X"/>
    <x v="6"/>
    <s v="STDA"/>
    <s v="DECI_STD"/>
    <m/>
    <m/>
    <s v="FMS EMR01"/>
    <s v="15:35"/>
    <s v="16:35"/>
    <d v="1899-12-30T01:00:00"/>
    <s v="15:35"/>
    <s v="16:35"/>
    <d v="1899-12-30T01:00:00"/>
    <s v="DCO"/>
    <s v="N/A"/>
  </r>
  <r>
    <n v="13713"/>
    <x v="80"/>
    <x v="3"/>
    <s v=" IFTS LIFT 24-03 QATAR"/>
    <s v="QATAR"/>
    <n v="58"/>
    <s v="ACS"/>
    <n v="17"/>
    <s v="X"/>
    <m/>
    <x v="5"/>
    <s v="NET"/>
    <s v="DECI_STD"/>
    <m/>
    <n v="13714"/>
    <s v="NET BTFFB02"/>
    <s v="07:05"/>
    <s v="08:05"/>
    <d v="1899-12-30T01:00:00"/>
    <d v="1899-12-30T07:05:00"/>
    <d v="1899-12-30T08:05:00"/>
    <d v="1899-12-30T01:00:00"/>
    <s v="DCO"/>
    <s v="N/A"/>
  </r>
  <r>
    <n v="13714"/>
    <x v="80"/>
    <x v="3"/>
    <s v="IFTS LIFT 24-01 QATAR"/>
    <s v="QATAR"/>
    <n v="48"/>
    <s v="ACS"/>
    <n v="32"/>
    <s v="X"/>
    <m/>
    <x v="0"/>
    <s v="NET"/>
    <s v="DCA"/>
    <m/>
    <n v="13715"/>
    <s v="NET ADCA01"/>
    <s v="07:05"/>
    <s v="08:05"/>
    <d v="1899-12-30T01:00:00"/>
    <s v="07:05"/>
    <s v="08:05"/>
    <d v="1899-12-30T01:00:00"/>
    <s v="DCO"/>
    <s v="N/A"/>
  </r>
  <r>
    <n v="13715"/>
    <x v="80"/>
    <x v="3"/>
    <s v="IFTS LIFT 24-01 QATAR"/>
    <s v="QATAR"/>
    <n v="47"/>
    <s v="ACS"/>
    <n v="9"/>
    <s v="X"/>
    <m/>
    <x v="1"/>
    <s v="NET"/>
    <s v="DCA"/>
    <m/>
    <n v="13714"/>
    <s v="NET ADCA01"/>
    <d v="1899-12-30T07:05:00"/>
    <d v="1899-12-30T08:05:00"/>
    <d v="1899-12-30T01:00:00"/>
    <d v="1899-12-30T07:05:00"/>
    <d v="1899-12-30T08:05:00"/>
    <d v="1899-12-30T01:00:00"/>
    <s v="DCO"/>
    <s v="N/A"/>
  </r>
  <r>
    <n v="13716"/>
    <x v="80"/>
    <x v="3"/>
    <s v="LIFT 24-44 ITA"/>
    <s v="AMI"/>
    <n v="73"/>
    <s v="ACS"/>
    <n v="31"/>
    <s v="X"/>
    <m/>
    <x v="6"/>
    <s v="STDA"/>
    <s v="LOW LEVEL"/>
    <m/>
    <m/>
    <s v="SD SLL01"/>
    <s v="07:05"/>
    <s v="08:05"/>
    <d v="1899-12-30T01:00:00"/>
    <s v="07:05"/>
    <s v="08:05"/>
    <d v="1899-12-30T01:00:00"/>
    <s v="DCO"/>
    <s v="N/A"/>
  </r>
  <r>
    <n v="13717"/>
    <x v="80"/>
    <x v="3"/>
    <s v="LIFT 24-43 ITA"/>
    <s v="AMI"/>
    <n v="65"/>
    <s v="ACS"/>
    <n v="33"/>
    <s v="X"/>
    <m/>
    <x v="5"/>
    <s v="NET"/>
    <s v="LOW LEVEL"/>
    <m/>
    <n v="13718"/>
    <s v="SD FLL01"/>
    <s v="08:35"/>
    <s v="09:35"/>
    <d v="1899-12-30T01:00:00"/>
    <d v="1899-12-30T08:35:00"/>
    <d v="1899-12-30T09:35:00"/>
    <d v="1899-12-30T01:00:00"/>
    <s v="DCO"/>
    <s v="N/A"/>
  </r>
  <r>
    <n v="13718"/>
    <x v="80"/>
    <x v="3"/>
    <s v="LIFT 24-43 ITA"/>
    <s v="AMI"/>
    <n v="66"/>
    <s v="ACS"/>
    <n v="30"/>
    <s v="X"/>
    <m/>
    <x v="4"/>
    <s v="NET"/>
    <s v="LOW LEVEL"/>
    <m/>
    <n v="13717"/>
    <s v="SD FLL01"/>
    <d v="1899-12-30T08:35:00"/>
    <d v="1899-12-30T09:35:00"/>
    <d v="1899-12-30T01:00:00"/>
    <d v="1899-12-30T08:35:00"/>
    <d v="1899-12-30T09:35:00"/>
    <d v="1899-12-30T01:00:00"/>
    <s v="DCO"/>
    <s v="N/A"/>
  </r>
  <r>
    <n v="13719"/>
    <x v="80"/>
    <x v="3"/>
    <s v=" IFTS LIFT 24-03 QATAR"/>
    <s v="QATAR"/>
    <n v="60"/>
    <s v="ACS"/>
    <n v="12"/>
    <s v="X"/>
    <m/>
    <x v="0"/>
    <s v="NET"/>
    <s v="DECI_STD"/>
    <m/>
    <n v="13720"/>
    <s v="NET BTFFB01"/>
    <s v="08:35"/>
    <s v="09:35"/>
    <d v="1899-12-30T01:00:00"/>
    <s v="08:35"/>
    <s v="09:35"/>
    <d v="1899-12-30T01:00:00"/>
    <s v="DCO"/>
    <s v="N/A"/>
  </r>
  <r>
    <n v="13720"/>
    <x v="80"/>
    <x v="3"/>
    <s v="LIFT 24-44 ITA"/>
    <s v="AMI"/>
    <n v="71"/>
    <s v="ACS"/>
    <n v="2"/>
    <s v="X"/>
    <m/>
    <x v="6"/>
    <s v="STDA"/>
    <s v="DECI_STD"/>
    <m/>
    <m/>
    <s v="SD NIT01"/>
    <s v="08:35"/>
    <s v="09:35"/>
    <d v="1899-12-30T01:00:00"/>
    <s v="08:35"/>
    <s v="09:35"/>
    <d v="1899-12-30T01:00:00"/>
    <s v="DCO"/>
    <s v="N/A"/>
  </r>
  <r>
    <n v="13721"/>
    <x v="80"/>
    <x v="3"/>
    <s v="IFTS LIFT 24-01 QATAR"/>
    <s v="QATAR"/>
    <n v="43"/>
    <s v="IFTS"/>
    <n v="22"/>
    <s v="X"/>
    <m/>
    <x v="5"/>
    <s v="NET"/>
    <s v="DCA"/>
    <m/>
    <n v="13722"/>
    <s v="NET ADCA02"/>
    <s v="10:05"/>
    <s v="11:05"/>
    <d v="1899-12-30T01:00:00"/>
    <d v="1899-12-30T10:05:00"/>
    <d v="1899-12-30T11:05:00"/>
    <d v="1899-12-30T01:00:00"/>
    <s v="DCO"/>
    <s v="N/A"/>
  </r>
  <r>
    <n v="13722"/>
    <x v="80"/>
    <x v="3"/>
    <s v="IFTS 23-02 QATAR"/>
    <s v="QATAR"/>
    <n v="11"/>
    <s v="ACS"/>
    <n v="31"/>
    <s v="X"/>
    <m/>
    <x v="4"/>
    <s v="NET"/>
    <s v="DCA"/>
    <m/>
    <n v="13721"/>
    <s v="NET ADCA02"/>
    <d v="1899-12-30T10:05:00"/>
    <d v="1899-12-30T11:05:00"/>
    <d v="1899-12-30T01:00:00"/>
    <d v="1899-12-30T10:05:00"/>
    <d v="1899-12-30T11:05:00"/>
    <d v="1899-12-30T01:00:00"/>
    <s v="DCO"/>
    <s v="N/A"/>
  </r>
  <r>
    <n v="13723"/>
    <x v="80"/>
    <x v="3"/>
    <s v="IFTS LIFT 24-02 QATAR"/>
    <s v="QATAR"/>
    <n v="54"/>
    <s v="ACS"/>
    <n v="14"/>
    <s v="X"/>
    <m/>
    <x v="0"/>
    <s v="NET"/>
    <s v="DECI_STD"/>
    <m/>
    <n v="13724"/>
    <s v="FMSC OBFM01"/>
    <s v="10:05"/>
    <s v="11:05"/>
    <d v="1899-12-30T01:00:00"/>
    <s v="10:05"/>
    <s v="11:05"/>
    <d v="1899-12-30T01:00:00"/>
    <s v="DCO"/>
    <s v="N/A"/>
  </r>
  <r>
    <n v="13724"/>
    <x v="80"/>
    <x v="3"/>
    <s v="LIFT 24-44 ITA"/>
    <s v="AMI"/>
    <n v="70"/>
    <s v="IFTS"/>
    <n v="23"/>
    <s v="X"/>
    <m/>
    <x v="6"/>
    <s v="STDA"/>
    <s v="DECI_STD"/>
    <m/>
    <m/>
    <s v="SD NIT01"/>
    <s v="10:05"/>
    <s v="11:05"/>
    <d v="1899-12-30T01:00:00"/>
    <s v="10:05"/>
    <s v="11:05"/>
    <d v="1899-12-30T01:00:00"/>
    <s v="DCO"/>
    <s v="N/A"/>
  </r>
  <r>
    <n v="13725"/>
    <x v="80"/>
    <x v="3"/>
    <s v="LIFT 24-43 ITA"/>
    <s v="AMI"/>
    <n v="69"/>
    <s v="IFTS"/>
    <n v="9"/>
    <s v="X"/>
    <m/>
    <x v="5"/>
    <s v="NET"/>
    <s v="LOW LEVEL"/>
    <m/>
    <n v="13726"/>
    <s v="SD FLL01"/>
    <s v="11:35"/>
    <s v="12:35"/>
    <d v="1899-12-30T01:00:00"/>
    <d v="1899-12-30T11:35:00"/>
    <d v="1899-12-30T12:35:00"/>
    <d v="1899-12-30T01:00:00"/>
    <s v="DCO"/>
    <s v="N/A"/>
  </r>
  <r>
    <n v="13726"/>
    <x v="80"/>
    <x v="3"/>
    <s v="LIFT 24-43 ITA"/>
    <s v="AMI"/>
    <n v="68"/>
    <s v="ACS"/>
    <n v="1"/>
    <s v="X"/>
    <m/>
    <x v="4"/>
    <s v="NET"/>
    <s v="LOW LEVEL"/>
    <m/>
    <n v="13725"/>
    <s v="SD FLL01"/>
    <d v="1899-12-30T11:35:00"/>
    <d v="1899-12-30T12:35:00"/>
    <d v="1899-12-30T01:00:00"/>
    <d v="1899-12-30T11:35:00"/>
    <d v="1899-12-30T12:35:00"/>
    <d v="1899-12-30T01:00:00"/>
    <s v="DCO"/>
    <s v="N/A"/>
  </r>
  <r>
    <n v="13727"/>
    <x v="80"/>
    <x v="3"/>
    <s v="IFTS LIFT 24-01 QATAR"/>
    <s v="QATAR"/>
    <n v="47"/>
    <s v="ACS"/>
    <n v="5"/>
    <s v="X"/>
    <m/>
    <x v="0"/>
    <s v="NET"/>
    <s v="BTAG_DECI"/>
    <m/>
    <n v="13728"/>
    <s v="NET BTAG01"/>
    <s v="11:35"/>
    <s v="12:35"/>
    <d v="1899-12-30T01:00:00"/>
    <s v="11:35"/>
    <s v="12:35"/>
    <d v="1899-12-30T01:00:00"/>
    <s v="DCO"/>
    <s v="N/A"/>
  </r>
  <r>
    <n v="13728"/>
    <x v="80"/>
    <x v="3"/>
    <s v="IFTS LIFT 24-01 QATAR"/>
    <s v="QATAR"/>
    <n v="45"/>
    <s v="ACS"/>
    <n v="13"/>
    <s v="X"/>
    <m/>
    <x v="1"/>
    <s v="NET"/>
    <s v="BTAG_DECI"/>
    <m/>
    <n v="13727"/>
    <s v="NET BTAG01"/>
    <d v="1899-12-30T11:35:00"/>
    <d v="1899-12-30T12:35:00"/>
    <d v="1899-12-30T01:00:00"/>
    <d v="1899-12-30T11:35:00"/>
    <d v="1899-12-30T12:35:00"/>
    <d v="1899-12-30T01:00:00"/>
    <s v="DCO"/>
    <s v="N/A"/>
  </r>
  <r>
    <n v="13729"/>
    <x v="80"/>
    <x v="3"/>
    <s v="LIFT 24-44 ITA"/>
    <s v="AMI"/>
    <n v="72"/>
    <s v="ACS"/>
    <n v="10"/>
    <s v="X"/>
    <m/>
    <x v="6"/>
    <s v="STDA"/>
    <s v="DECI_STD"/>
    <m/>
    <m/>
    <s v="SD NIT01"/>
    <s v="11:35"/>
    <s v="12:35"/>
    <d v="1899-12-30T01:00:00"/>
    <s v="11:35"/>
    <s v="12:35"/>
    <d v="1899-12-30T01:00:00"/>
    <s v="DCO"/>
    <s v="N/A"/>
  </r>
  <r>
    <n v="13730"/>
    <x v="14"/>
    <x v="4"/>
    <s v=" IFTS LIFT 24-03 QATAR"/>
    <s v="QATAR"/>
    <n v="60"/>
    <s v="IFTS"/>
    <n v="22"/>
    <s v="X"/>
    <m/>
    <x v="5"/>
    <s v="NET"/>
    <s v="DECI_STD"/>
    <m/>
    <n v="13731"/>
    <s v="NET BTFFB02"/>
    <d v="1899-12-30T07:05:00"/>
    <d v="1899-12-30T08:05:00"/>
    <d v="1899-12-30T01:00:00"/>
    <d v="1899-12-30T07:05:00"/>
    <d v="1899-12-30T08:10:00"/>
    <d v="1899-12-30T01:05:00"/>
    <s v="DCO"/>
    <s v="N/A"/>
  </r>
  <r>
    <n v="13731"/>
    <x v="14"/>
    <x v="4"/>
    <s v="LIFT IFTS 24-04 SPA"/>
    <s v="IFTS"/>
    <n v="61"/>
    <s v="AMI"/>
    <n v="17"/>
    <m/>
    <s v="X"/>
    <x v="6"/>
    <s v="STDA"/>
    <s v="DECI_STD"/>
    <m/>
    <m/>
    <s v="FMS EMR01"/>
    <d v="1899-12-30T07:05:00"/>
    <d v="1899-12-30T08:05:00"/>
    <d v="1899-12-30T01:00:00"/>
    <d v="1899-12-30T07:05:00"/>
    <d v="1899-12-30T08:05:00"/>
    <d v="1899-12-30T01:00:00"/>
    <s v="DCO"/>
    <s v="N/A"/>
  </r>
  <r>
    <n v="13732"/>
    <x v="14"/>
    <x v="4"/>
    <s v="LIP IFTS 24-02"/>
    <s v="IFTS"/>
    <n v="3"/>
    <s v="ACS"/>
    <n v="32"/>
    <m/>
    <s v="X"/>
    <x v="5"/>
    <s v="NET"/>
    <s v="DCA"/>
    <m/>
    <n v="13733"/>
    <s v="NET QRA01"/>
    <d v="1899-12-30T08:35:00"/>
    <d v="1899-12-30T09:35:00"/>
    <d v="1899-12-30T01:00:00"/>
    <d v="1899-12-30T08:35:00"/>
    <d v="1899-12-30T09:35:00"/>
    <d v="1899-12-30T01:00:00"/>
    <s v="DCO"/>
    <s v="N/A"/>
  </r>
  <r>
    <n v="13733"/>
    <x v="14"/>
    <x v="4"/>
    <s v="IFTS LIFT 24-01 QATAR"/>
    <s v="QATAR"/>
    <n v="45"/>
    <s v="ACS"/>
    <n v="30"/>
    <s v="X"/>
    <m/>
    <x v="0"/>
    <s v="NET"/>
    <s v="BTAG_DECI"/>
    <m/>
    <n v="13734"/>
    <s v="NET BTAG02"/>
    <d v="1899-12-30T08:35:00"/>
    <d v="1899-12-30T09:35:00"/>
    <d v="1899-12-30T01:00:00"/>
    <d v="1899-12-30T08:35:00"/>
    <d v="1899-12-30T09:35:00"/>
    <d v="1899-12-30T01:00:00"/>
    <s v="DCO"/>
    <s v="N/A"/>
  </r>
  <r>
    <n v="13734"/>
    <x v="14"/>
    <x v="4"/>
    <s v="IFTS LIFT 24-01 QATAR"/>
    <s v="QATAR"/>
    <n v="43"/>
    <s v="ACS"/>
    <n v="31"/>
    <s v="X"/>
    <m/>
    <x v="1"/>
    <s v="NET"/>
    <s v="BTAG_DECI"/>
    <m/>
    <n v="13733"/>
    <s v="NET BTAG01"/>
    <d v="1899-12-30T08:35:00"/>
    <d v="1899-12-30T09:35:00"/>
    <d v="1899-12-30T01:00:00"/>
    <d v="1899-12-30T08:35:00"/>
    <d v="1899-12-30T09:35:00"/>
    <d v="1899-12-30T01:00:00"/>
    <s v="SDC"/>
    <s v="N/A"/>
  </r>
  <r>
    <n v="13735"/>
    <x v="14"/>
    <x v="4"/>
    <s v="LIFT 24-44 ITA"/>
    <s v="AMI"/>
    <n v="73"/>
    <s v="ACS"/>
    <n v="13"/>
    <s v="X"/>
    <m/>
    <x v="6"/>
    <s v="STDA"/>
    <s v="LOW LEVEL"/>
    <m/>
    <m/>
    <s v="SD SLL02"/>
    <d v="1899-12-30T08:35:00"/>
    <d v="1899-12-30T09:35:00"/>
    <d v="1899-12-30T01:00:00"/>
    <d v="1899-12-30T08:35:00"/>
    <d v="1899-12-30T09:35:00"/>
    <d v="1899-12-30T01:00:00"/>
    <s v="DCO"/>
    <s v="N/A"/>
  </r>
  <r>
    <n v="13736"/>
    <x v="14"/>
    <x v="4"/>
    <s v="IFTS LIFT 24-01 QATAR"/>
    <s v="QATAR"/>
    <n v="44"/>
    <s v="ACS"/>
    <n v="5"/>
    <s v="X"/>
    <m/>
    <x v="0"/>
    <s v="NET"/>
    <s v="ATAG_DECI"/>
    <m/>
    <n v="13737"/>
    <s v="NET ATAG02"/>
    <d v="1899-12-30T10:05:00"/>
    <d v="1899-12-30T11:05:00"/>
    <d v="1899-12-30T01:00:00"/>
    <d v="1899-12-30T10:05:00"/>
    <d v="1899-12-30T11:05:00"/>
    <d v="1899-12-30T01:00:00"/>
    <s v="DCO"/>
    <s v="N/A"/>
  </r>
  <r>
    <n v="13737"/>
    <x v="14"/>
    <x v="4"/>
    <s v="IFTS LIFT 24-01 QATAR"/>
    <s v="QATAR"/>
    <n v="42"/>
    <s v="IFTS"/>
    <n v="9"/>
    <s v="X"/>
    <m/>
    <x v="1"/>
    <s v="NET"/>
    <s v="ATAG_DECI"/>
    <m/>
    <n v="13736"/>
    <s v="NET ATAG02"/>
    <d v="1899-12-30T10:05:00"/>
    <d v="1899-12-30T11:05:00"/>
    <d v="1899-12-30T01:00:00"/>
    <d v="1899-12-30T10:05:00"/>
    <d v="1899-12-30T11:05:00"/>
    <d v="1899-12-30T01:00:00"/>
    <s v="SDC"/>
    <s v="N/A"/>
  </r>
  <r>
    <n v="13738"/>
    <x v="82"/>
    <x v="5"/>
    <s v="IFTS LIFT 24-01 QATAR"/>
    <s v="QATAR"/>
    <n v="48"/>
    <s v="ACS"/>
    <n v="33"/>
    <s v="X"/>
    <m/>
    <x v="5"/>
    <s v="STDA"/>
    <s v="DECI_STD_NVG"/>
    <m/>
    <m/>
    <s v="FMS R2RNVG02"/>
    <s v="13:05"/>
    <s v="14:05"/>
    <d v="1899-12-30T01:00:00"/>
    <d v="1899-12-30T13:05:00"/>
    <d v="1899-12-30T13:30:00"/>
    <d v="1899-12-30T00:25:00"/>
    <s v="DNCO"/>
    <s v="CD3"/>
  </r>
  <r>
    <n v="13739"/>
    <x v="14"/>
    <x v="4"/>
    <s v="LIFT IFTS 24-04 CAN"/>
    <s v="IFTS"/>
    <n v="52"/>
    <s v="ACS"/>
    <n v="14"/>
    <m/>
    <s v="X"/>
    <x v="6"/>
    <s v="STDA"/>
    <s v="DECI_STD"/>
    <m/>
    <m/>
    <s v="FMS EMR01"/>
    <d v="1899-12-30T10:05:00"/>
    <d v="1899-12-30T11:05:00"/>
    <d v="1899-12-30T01:00:00"/>
    <d v="1899-12-30T10:05:00"/>
    <d v="1899-12-30T11:05:00"/>
    <d v="1899-12-30T01:00:00"/>
    <s v="DCO"/>
    <s v="N/A"/>
  </r>
  <r>
    <n v="13740"/>
    <x v="14"/>
    <x v="4"/>
    <s v="LIFT 24-43 ITA"/>
    <s v="AMI"/>
    <n v="66"/>
    <s v="IFTS"/>
    <n v="22"/>
    <s v="X"/>
    <m/>
    <x v="5"/>
    <s v="NET"/>
    <s v="LOW LEVEL"/>
    <m/>
    <n v="13741"/>
    <s v="SD FLL02"/>
    <d v="1899-12-30T11:35:00"/>
    <d v="1899-12-30T12:35:00"/>
    <d v="1899-12-30T01:00:00"/>
    <d v="1899-12-30T11:35:00"/>
    <d v="1899-12-30T12:35:00"/>
    <d v="1899-12-30T01:00:00"/>
    <s v="DCO"/>
    <s v="N/A"/>
  </r>
  <r>
    <n v="13741"/>
    <x v="14"/>
    <x v="4"/>
    <s v="LIFT 24-43 ITA"/>
    <s v="AMI"/>
    <n v="65"/>
    <s v="ACS"/>
    <n v="10"/>
    <s v="X"/>
    <m/>
    <x v="4"/>
    <s v="NET"/>
    <s v="LOW LEVEL"/>
    <m/>
    <n v="13740"/>
    <s v="SD FLL02"/>
    <d v="1899-12-30T11:35:00"/>
    <d v="1899-12-30T12:35:00"/>
    <d v="1899-12-30T01:00:00"/>
    <d v="1899-12-30T11:35:00"/>
    <d v="1899-12-30T12:35:00"/>
    <d v="1899-12-30T01:00:00"/>
    <s v="DCO"/>
    <s v="N/A"/>
  </r>
  <r>
    <n v="13742"/>
    <x v="14"/>
    <x v="4"/>
    <s v="IFTS LIFT 24-02 QATAR"/>
    <s v="QATAR"/>
    <n v="55"/>
    <s v="ACS"/>
    <n v="12"/>
    <s v="X"/>
    <m/>
    <x v="0"/>
    <s v="NET"/>
    <s v="DECI_STD"/>
    <m/>
    <n v="13743"/>
    <s v="FMSC OBFM01"/>
    <d v="1899-12-30T11:35:00"/>
    <d v="1899-12-30T12:35:00"/>
    <d v="1899-12-30T01:00:00"/>
    <d v="1899-12-30T11:35:00"/>
    <d v="1899-12-30T12:35:00"/>
    <d v="1899-12-30T01:00:00"/>
    <s v="DCO"/>
    <s v="N/A"/>
  </r>
  <r>
    <n v="13743"/>
    <x v="14"/>
    <x v="4"/>
    <s v="LIFT 24-44 ITA"/>
    <s v="AMI"/>
    <n v="71"/>
    <s v="ACS"/>
    <n v="33"/>
    <s v="X"/>
    <m/>
    <x v="6"/>
    <s v="STDA"/>
    <s v="PGM"/>
    <m/>
    <m/>
    <s v="SD PGM01"/>
    <d v="1899-12-30T11:35:00"/>
    <d v="1899-12-30T12:35:00"/>
    <d v="1899-12-30T01:00:00"/>
    <d v="1899-12-30T11:35:00"/>
    <d v="1899-12-30T12:35:00"/>
    <d v="1899-12-30T01:00:00"/>
    <s v="DCO"/>
    <s v="N/A"/>
  </r>
  <r>
    <n v="13744"/>
    <x v="14"/>
    <x v="4"/>
    <s v="LIFT 24-43 ITA"/>
    <s v="AMI"/>
    <n v="68"/>
    <s v="ACS"/>
    <n v="2"/>
    <s v="X"/>
    <m/>
    <x v="5"/>
    <s v="NET"/>
    <s v="LOW LEVEL"/>
    <m/>
    <n v="13745"/>
    <s v="SD FLL02"/>
    <d v="1899-12-30T13:05:00"/>
    <d v="1899-12-30T14:05:00"/>
    <d v="1899-12-30T01:00:00"/>
    <d v="1899-12-30T13:05:00"/>
    <d v="1899-12-30T14:05:00"/>
    <d v="1899-12-30T01:00:00"/>
    <s v="DCO"/>
    <s v="N/A"/>
  </r>
  <r>
    <n v="13745"/>
    <x v="14"/>
    <x v="4"/>
    <s v="LIFT 24-43 ITA"/>
    <s v="AMI"/>
    <n v="69"/>
    <s v="IFTS"/>
    <n v="23"/>
    <s v="X"/>
    <m/>
    <x v="4"/>
    <s v="NET"/>
    <s v="LOW LEVEL"/>
    <m/>
    <n v="13744"/>
    <s v="SD FLL02"/>
    <d v="1899-12-30T13:05:00"/>
    <d v="1899-12-30T14:05:00"/>
    <d v="1899-12-30T01:00:00"/>
    <d v="1899-12-30T13:05:00"/>
    <d v="1899-12-30T14:05:00"/>
    <d v="1899-12-30T01:00:00"/>
    <s v="DCO"/>
    <s v="N/A"/>
  </r>
  <r>
    <n v="13746"/>
    <x v="14"/>
    <x v="4"/>
    <s v="LIFT 24-44 ITA"/>
    <s v="AMI"/>
    <n v="70"/>
    <s v="ACS"/>
    <n v="5"/>
    <s v="X"/>
    <m/>
    <x v="1"/>
    <s v="STDA"/>
    <s v="PGM"/>
    <m/>
    <m/>
    <s v="SD PGM01"/>
    <d v="1899-12-30T13:05:00"/>
    <d v="1899-12-30T14:05:00"/>
    <d v="1899-12-30T01:00:00"/>
    <d v="1899-12-30T13:05:00"/>
    <d v="1899-12-30T14:05:00"/>
    <d v="1899-12-30T01:00:00"/>
    <s v="DCO"/>
    <s v="N/A"/>
  </r>
  <r>
    <n v="13747"/>
    <x v="14"/>
    <x v="4"/>
    <s v="LIFT 24-44 ITA"/>
    <s v="AMI"/>
    <n v="72"/>
    <s v="IFTS"/>
    <n v="9"/>
    <s v="X"/>
    <m/>
    <x v="6"/>
    <s v="STDA"/>
    <s v="PGM"/>
    <m/>
    <m/>
    <s v="SD PGM01"/>
    <d v="1899-12-30T13:05:00"/>
    <d v="1899-12-30T14:05:00"/>
    <d v="1899-12-30T01:00:00"/>
    <d v="1899-12-30T13:05:00"/>
    <d v="1899-12-30T14:05:00"/>
    <d v="1899-12-30T01:00:00"/>
    <s v="DCO"/>
    <s v="N/A"/>
  </r>
  <r>
    <n v="13748"/>
    <x v="14"/>
    <x v="4"/>
    <s v="IFTS LIFT 24-01 QATAR"/>
    <s v="QATAR"/>
    <n v="41"/>
    <s v="ACS"/>
    <n v="32"/>
    <s v="X"/>
    <m/>
    <x v="5"/>
    <s v="NET"/>
    <s v="ATAG_DECI"/>
    <m/>
    <n v="13749"/>
    <s v="NET ATAG01"/>
    <d v="1899-12-30T14:35:00"/>
    <d v="1899-12-30T15:35:00"/>
    <d v="1899-12-30T01:00:00"/>
    <d v="1899-12-30T14:35:00"/>
    <d v="1899-12-30T15:35:00"/>
    <d v="1899-12-30T01:00:00"/>
    <s v="DCO"/>
    <s v="N/A"/>
  </r>
  <r>
    <n v="13749"/>
    <x v="14"/>
    <x v="4"/>
    <s v="IFTS LIFT 24-01 QATAR"/>
    <s v="QATAR"/>
    <n v="49"/>
    <s v="ACS"/>
    <n v="31"/>
    <s v="X"/>
    <m/>
    <x v="4"/>
    <s v="NET"/>
    <s v="ATAG_DECI"/>
    <m/>
    <n v="13748"/>
    <s v="NET ATAG01"/>
    <d v="1899-12-30T14:35:00"/>
    <d v="1899-12-30T15:35:00"/>
    <d v="1899-12-30T01:00:00"/>
    <d v="1899-12-30T14:35:00"/>
    <d v="1899-12-30T15:35:00"/>
    <d v="1899-12-30T01:00:00"/>
    <s v="DCO"/>
    <s v="N/A"/>
  </r>
  <r>
    <n v="13750"/>
    <x v="14"/>
    <x v="4"/>
    <s v="LIFT IFTS 24-03 SAUDI"/>
    <s v="IFTS"/>
    <n v="45"/>
    <s v="ACS"/>
    <n v="30"/>
    <m/>
    <s v="X"/>
    <x v="0"/>
    <s v="NET"/>
    <s v="DECI_STD"/>
    <m/>
    <n v="13751"/>
    <s v="FMSC HBFM01"/>
    <d v="1899-12-30T14:35:00"/>
    <d v="1899-12-30T15:35:00"/>
    <d v="1899-12-30T01:00:00"/>
    <d v="1899-12-30T14:35:00"/>
    <d v="1899-12-30T15:25:00"/>
    <d v="1899-12-30T00:50:00"/>
    <s v="DCO"/>
    <s v="N/A"/>
  </r>
  <r>
    <n v="13751"/>
    <x v="14"/>
    <x v="4"/>
    <s v="LIFT 24-44 ITA"/>
    <s v="AMI"/>
    <n v="73"/>
    <s v="ACS"/>
    <n v="10"/>
    <s v="X"/>
    <m/>
    <x v="6"/>
    <s v="STDA"/>
    <s v="PGM"/>
    <m/>
    <m/>
    <s v="SD PGM01"/>
    <d v="1899-12-30T14:35:00"/>
    <d v="1899-12-30T15:35:00"/>
    <d v="1899-12-30T01:00:00"/>
    <d v="1899-12-30T14:30:00"/>
    <d v="1899-12-30T15:30:00"/>
    <d v="1899-12-30T01:00:00"/>
    <s v="DCO"/>
    <s v="N/A"/>
  </r>
  <r>
    <n v="13752"/>
    <x v="14"/>
    <x v="4"/>
    <s v="IFTS LIFT 24-02 QATAR"/>
    <s v="QATAR"/>
    <n v="50"/>
    <s v="ACS"/>
    <n v="2"/>
    <s v="X"/>
    <m/>
    <x v="5"/>
    <s v="NET"/>
    <s v="DECI_STD"/>
    <m/>
    <n v="13753"/>
    <s v="FMSC OBFM02"/>
    <d v="1899-12-30T16:05:00"/>
    <d v="1899-12-30T17:05:00"/>
    <d v="1899-12-30T01:00:00"/>
    <d v="1899-12-30T16:05:00"/>
    <d v="1899-12-30T17:05:00"/>
    <d v="1899-12-30T01:00:00"/>
    <s v="DCO"/>
    <s v="N/A"/>
  </r>
  <r>
    <n v="13753"/>
    <x v="14"/>
    <x v="4"/>
    <s v="IFTS LIFT 24-02 QATAR"/>
    <s v="QATAR"/>
    <n v="51"/>
    <s v="ACS"/>
    <n v="9"/>
    <s v="X"/>
    <m/>
    <x v="0"/>
    <s v="NET"/>
    <s v="DECI_STD"/>
    <m/>
    <n v="13754"/>
    <s v="FMSC OBFM02"/>
    <d v="1899-12-30T16:05:00"/>
    <d v="1899-12-30T17:05:00"/>
    <d v="1899-12-30T01:00:00"/>
    <d v="1899-12-30T16:05:00"/>
    <d v="1899-12-30T17:05:00"/>
    <d v="1899-12-30T01:00:00"/>
    <s v="DCO"/>
    <s v="N/A"/>
  </r>
  <r>
    <n v="13754"/>
    <x v="14"/>
    <x v="4"/>
    <s v="LIFT 24-45 ITA"/>
    <s v="AMI"/>
    <n v="34"/>
    <s v="IFTS"/>
    <n v="9"/>
    <s v="X"/>
    <m/>
    <x v="6"/>
    <s v="STDA"/>
    <s v="DECI_STD"/>
    <m/>
    <m/>
    <s v="SD FAM01"/>
    <d v="1899-12-30T16:05:00"/>
    <d v="1899-12-30T17:05:00"/>
    <d v="1899-12-30T01:00:00"/>
    <d v="1899-12-30T16:05:00"/>
    <d v="1899-12-30T17:05:00"/>
    <d v="1899-12-30T01:00:00"/>
    <s v="DCO"/>
    <s v="N/A"/>
  </r>
  <r>
    <n v="13755"/>
    <x v="15"/>
    <x v="4"/>
    <s v="IFTS LIFT 24-01 QATAR"/>
    <s v="QATAR"/>
    <n v="47"/>
    <s v="IFTS"/>
    <n v="9"/>
    <s v="X"/>
    <m/>
    <x v="5"/>
    <s v="NET"/>
    <s v="DCA"/>
    <m/>
    <n v="13756"/>
    <s v="NET ADCA02 CPL01"/>
    <s v="07:05"/>
    <s v="08:05"/>
    <d v="1899-12-30T01:00:00"/>
    <d v="1899-12-30T07:05:00"/>
    <d v="1899-12-30T08:05:00"/>
    <d v="1899-12-30T01:00:00"/>
    <s v="DCO"/>
    <s v="N/A"/>
  </r>
  <r>
    <n v="13756"/>
    <x v="15"/>
    <x v="4"/>
    <s v="IFTS LIFT 24-01 QATAR"/>
    <s v="QATAR"/>
    <n v="48"/>
    <s v="ACS"/>
    <n v="12"/>
    <s v="X"/>
    <m/>
    <x v="4"/>
    <s v="NET"/>
    <s v="DCA"/>
    <m/>
    <n v="13755"/>
    <s v="NET ADCA02 CPL01"/>
    <d v="1899-12-30T07:05:00"/>
    <d v="1899-12-30T08:05:00"/>
    <d v="1899-12-30T01:00:00"/>
    <d v="1899-12-30T07:05:00"/>
    <d v="1899-12-30T08:05:00"/>
    <d v="1899-12-30T01:00:00"/>
    <s v="DCO"/>
    <s v="N/A"/>
  </r>
  <r>
    <n v="13757"/>
    <x v="19"/>
    <x v="5"/>
    <s v="IFTS LIFT 24-02 QATAR"/>
    <s v="QATAR"/>
    <n v="55"/>
    <s v="ACS"/>
    <n v="32"/>
    <s v="X"/>
    <m/>
    <x v="5"/>
    <s v="NET"/>
    <s v="DECI_STD"/>
    <m/>
    <n v="13758"/>
    <s v="FMSC DBFM01"/>
    <s v="11:35"/>
    <s v="12:35"/>
    <d v="1899-12-30T01:00:00"/>
    <d v="1899-12-30T11:35:00"/>
    <d v="1899-12-30T12:10:00"/>
    <d v="1899-12-30T00:35:00"/>
    <s v="DNCO"/>
    <s v="CD3"/>
  </r>
  <r>
    <n v="13758"/>
    <x v="15"/>
    <x v="4"/>
    <s v="LIFT IFTS 24-05 GER"/>
    <s v="IFTS"/>
    <n v="66"/>
    <s v="ACS"/>
    <n v="10"/>
    <m/>
    <s v="X"/>
    <x v="6"/>
    <s v="STDA"/>
    <s v="DECI_STD"/>
    <m/>
    <m/>
    <s v="PT FAM01"/>
    <s v="07:05"/>
    <s v="08:05"/>
    <d v="1899-12-30T01:00:00"/>
    <d v="1899-12-30T07:05:00"/>
    <d v="1899-12-30T08:05:00"/>
    <d v="1899-12-30T01:00:00"/>
    <s v="DCO"/>
    <s v="N/A"/>
  </r>
  <r>
    <n v="13759"/>
    <x v="15"/>
    <x v="4"/>
    <s v="IFTS LIFT 24-02 QATAR"/>
    <s v="QATAR"/>
    <n v="53"/>
    <s v="ACS"/>
    <n v="25"/>
    <s v="X"/>
    <m/>
    <x v="5"/>
    <s v="NET"/>
    <s v="RNG_STD"/>
    <m/>
    <n v="13760"/>
    <s v="NET ARNG02"/>
    <s v="08:35"/>
    <s v="09:35"/>
    <d v="1899-12-30T01:00:00"/>
    <d v="1899-12-30T08:35:00"/>
    <d v="1899-12-30T09:35:00"/>
    <d v="1899-12-30T01:00:00"/>
    <s v="DCO"/>
    <s v="N/A"/>
  </r>
  <r>
    <n v="13760"/>
    <x v="15"/>
    <x v="4"/>
    <s v="IFTS LIFT 24-02 QATAR"/>
    <s v="QATAR"/>
    <n v="54"/>
    <s v="ACS"/>
    <n v="1"/>
    <s v="X"/>
    <m/>
    <x v="0"/>
    <s v="NET"/>
    <s v="RNG_STD"/>
    <m/>
    <n v="13761"/>
    <s v="NET ARNG02"/>
    <s v="08:35"/>
    <s v="09:35"/>
    <d v="1899-12-30T01:00:00"/>
    <d v="1899-12-30T08:35:00"/>
    <d v="1899-12-30T09:35:00"/>
    <d v="1899-12-30T01:00:00"/>
    <s v="DCO"/>
    <s v="N/A"/>
  </r>
  <r>
    <n v="13761"/>
    <x v="15"/>
    <x v="4"/>
    <s v="LIFT IFTS 24-05 GER"/>
    <s v="IFTS"/>
    <n v="67"/>
    <s v="ACS"/>
    <n v="9"/>
    <m/>
    <s v="X"/>
    <x v="6"/>
    <s v="STDA"/>
    <s v="DECI_STD"/>
    <m/>
    <m/>
    <s v="PT FAM01"/>
    <s v="08:35"/>
    <s v="09:35"/>
    <d v="1899-12-30T01:00:00"/>
    <d v="1899-12-30T08:35:00"/>
    <d v="1899-12-30T09:35:00"/>
    <d v="1899-12-30T01:00:00"/>
    <s v="DCO"/>
    <s v="N/A"/>
  </r>
  <r>
    <n v="13762"/>
    <x v="15"/>
    <x v="4"/>
    <s v="LIFT IFTS 24-03 SAUDI"/>
    <s v="IFTS"/>
    <n v="46"/>
    <s v="ACS"/>
    <n v="10"/>
    <m/>
    <s v="X"/>
    <x v="5"/>
    <s v="NET"/>
    <s v="RNG_STD"/>
    <m/>
    <n v="13763"/>
    <s v="NET ARNG01"/>
    <s v="10:05"/>
    <s v="11:05"/>
    <d v="1899-12-30T01:00:00"/>
    <d v="1899-12-30T10:05:00"/>
    <d v="1899-12-30T11:05:00"/>
    <d v="1899-12-30T01:00:00"/>
    <s v="DCO"/>
    <s v="N/A"/>
  </r>
  <r>
    <n v="13763"/>
    <x v="15"/>
    <x v="4"/>
    <s v="IFTS LIFT 24-01 QATAR"/>
    <s v="QATAR"/>
    <n v="43"/>
    <s v="ACS"/>
    <n v="32"/>
    <s v="X"/>
    <m/>
    <x v="0"/>
    <s v="NET"/>
    <s v="BTAG_DECI"/>
    <m/>
    <n v="13764"/>
    <s v="NET BTAG02"/>
    <s v="10:05"/>
    <s v="11:05"/>
    <d v="1899-12-30T01:00:00"/>
    <d v="1899-12-30T10:05:00"/>
    <d v="1899-12-30T11:05:00"/>
    <d v="1899-12-30T01:00:00"/>
    <s v="DCO"/>
    <s v="N/A"/>
  </r>
  <r>
    <n v="13764"/>
    <x v="15"/>
    <x v="4"/>
    <s v="IFTS LIFT 24-01 QATAR"/>
    <s v="QATAR"/>
    <n v="47"/>
    <s v="ACS"/>
    <n v="12"/>
    <s v="X"/>
    <m/>
    <x v="1"/>
    <s v="NET"/>
    <s v="BTAG_DECI"/>
    <m/>
    <n v="13763"/>
    <s v="NET BTAG02"/>
    <d v="1899-12-30T10:05:00"/>
    <d v="1899-12-30T11:05:00"/>
    <d v="1899-12-30T01:00:00"/>
    <d v="1899-12-30T10:05:00"/>
    <d v="1899-12-30T11:05:00"/>
    <d v="1899-12-30T01:00:00"/>
    <s v="DCO"/>
    <s v="N/A"/>
  </r>
  <r>
    <n v="13765"/>
    <x v="15"/>
    <x v="4"/>
    <s v="LIFT IFTS 24-04 SPA"/>
    <s v="IFTS"/>
    <n v="60"/>
    <s v="IFTS"/>
    <n v="9"/>
    <m/>
    <s v="X"/>
    <x v="6"/>
    <s v="STDA"/>
    <s v="DECI_STD"/>
    <m/>
    <m/>
    <s v="FMS EMR01"/>
    <s v="10:05"/>
    <s v="11:05"/>
    <d v="1899-12-30T01:00:00"/>
    <d v="1899-12-30T10:05:00"/>
    <d v="1899-12-30T11:05:00"/>
    <d v="1899-12-30T01:00:00"/>
    <s v="DCO"/>
    <s v="N/A"/>
  </r>
  <r>
    <n v="13766"/>
    <x v="15"/>
    <x v="4"/>
    <s v="LIFT IFTS 24-03 SAUDI"/>
    <s v="IFTS"/>
    <n v="45"/>
    <s v="ACS"/>
    <n v="22"/>
    <m/>
    <s v="X"/>
    <x v="5"/>
    <s v="NET"/>
    <s v="RNG_STD"/>
    <m/>
    <n v="13767"/>
    <s v="NET ARNG01"/>
    <s v="11:35"/>
    <s v="12:35"/>
    <d v="1899-12-30T01:00:00"/>
    <d v="1899-12-30T11:35:00"/>
    <d v="1899-12-30T12:35:00"/>
    <d v="1899-12-30T01:00:00"/>
    <s v="DCO"/>
    <s v="N/A"/>
  </r>
  <r>
    <n v="13767"/>
    <x v="15"/>
    <x v="4"/>
    <s v="LIFT 24-43 ITA"/>
    <s v="AMI"/>
    <n v="64"/>
    <s v="ACS"/>
    <n v="9"/>
    <s v="X"/>
    <m/>
    <x v="0"/>
    <s v="STDA"/>
    <s v="RANGE"/>
    <m/>
    <m/>
    <s v="SD RNG01"/>
    <s v="11:35"/>
    <s v="12:35"/>
    <d v="1899-12-30T01:00:00"/>
    <d v="1899-12-30T11:35:00"/>
    <d v="1899-12-30T12:35:00"/>
    <d v="1899-12-30T01:00:00"/>
    <s v="DCO"/>
    <s v="N/A"/>
  </r>
  <r>
    <n v="13768"/>
    <x v="15"/>
    <x v="4"/>
    <s v="LIFT 24-43 ITA"/>
    <s v="AMI"/>
    <n v="67"/>
    <s v="ACS"/>
    <n v="30"/>
    <s v="X"/>
    <m/>
    <x v="0"/>
    <s v="STDA"/>
    <s v="RANGE"/>
    <m/>
    <m/>
    <s v="SD RNG01"/>
    <s v="13:05"/>
    <s v="14:05"/>
    <d v="1899-12-30T01:00:00"/>
    <d v="1899-12-30T13:05:00"/>
    <d v="1899-12-30T14:05:00"/>
    <d v="1899-12-30T01:00:00"/>
    <s v="DCO"/>
    <s v="N/A"/>
  </r>
  <r>
    <n v="13769"/>
    <x v="15"/>
    <x v="4"/>
    <s v="LIFT IFTS 24-03 CAN"/>
    <s v="IFTS"/>
    <n v="37"/>
    <s v="ACS"/>
    <n v="13"/>
    <m/>
    <s v="X"/>
    <x v="5"/>
    <s v="NET"/>
    <s v="DECI_STD"/>
    <m/>
    <n v="13770"/>
    <s v="FMSC DACM01"/>
    <s v="14:35"/>
    <s v="15:35"/>
    <d v="1899-12-30T01:00:00"/>
    <d v="1899-12-30T14:35:00"/>
    <d v="1899-12-30T15:35:00"/>
    <d v="1899-12-30T01:00:00"/>
    <s v="DCO"/>
    <s v="N/A"/>
  </r>
  <r>
    <n v="13770"/>
    <x v="15"/>
    <x v="4"/>
    <s v="LIFT IFTS 24-03 CAN"/>
    <s v="IFTS"/>
    <n v="38"/>
    <s v="ACS"/>
    <n v="1"/>
    <m/>
    <s v="X"/>
    <x v="0"/>
    <s v="NET"/>
    <s v="DECI_STD"/>
    <m/>
    <n v="13771"/>
    <s v="FMSC DACM01"/>
    <s v="14:35"/>
    <s v="15:35"/>
    <d v="1899-12-30T01:00:00"/>
    <d v="1899-12-30T14:35:00"/>
    <d v="1899-12-30T15:35:00"/>
    <d v="1899-12-30T01:00:00"/>
    <s v="DCO"/>
    <s v="N/A"/>
  </r>
  <r>
    <n v="13771"/>
    <x v="15"/>
    <x v="4"/>
    <s v=" IFTS LIFT 24-03 QATAR"/>
    <s v="QATAR"/>
    <n v="57"/>
    <s v="ACS"/>
    <n v="32"/>
    <s v="X"/>
    <m/>
    <x v="5"/>
    <s v="NET"/>
    <s v="LOW LEVEL"/>
    <m/>
    <n v="13772"/>
    <s v="NET BTLLB01"/>
    <s v="16:05"/>
    <s v="17:05"/>
    <d v="1899-12-30T01:00:00"/>
    <d v="1899-12-30T16:05:00"/>
    <d v="1899-12-30T17:05:00"/>
    <d v="1899-12-30T01:00:00"/>
    <s v="DCO"/>
    <s v="N/A"/>
  </r>
  <r>
    <n v="13772"/>
    <x v="15"/>
    <x v="4"/>
    <s v=" IFTS LIFT 24-03 QATAR"/>
    <s v="QATAR"/>
    <n v="61"/>
    <s v="IFTS"/>
    <n v="23"/>
    <s v="X"/>
    <m/>
    <x v="4"/>
    <s v="NET"/>
    <s v="LOW LEVEL"/>
    <m/>
    <n v="13771"/>
    <s v="NET BTLLB01"/>
    <d v="1899-12-30T16:05:00"/>
    <d v="1899-12-30T17:05:00"/>
    <d v="1899-12-30T01:00:00"/>
    <d v="1899-12-30T16:05:00"/>
    <d v="1899-12-30T17:05:00"/>
    <d v="1899-12-30T01:00:00"/>
    <s v="DCO"/>
    <s v="N/A"/>
  </r>
  <r>
    <n v="13773"/>
    <x v="15"/>
    <x v="4"/>
    <s v="IFTS LIFT 24-02 QATAR"/>
    <s v="QATAR"/>
    <n v="52"/>
    <s v="ACS"/>
    <n v="33"/>
    <s v="X"/>
    <m/>
    <x v="0"/>
    <s v="NET"/>
    <s v="DECI_STD"/>
    <m/>
    <n v="13774"/>
    <s v="FMSC OBFM01 CPL01"/>
    <s v="16:05"/>
    <s v="17:05"/>
    <d v="1899-12-30T01:00:00"/>
    <d v="1899-12-30T16:05:00"/>
    <d v="1899-12-30T17:05:00"/>
    <d v="1899-12-30T01:00:00"/>
    <s v="DCO"/>
    <s v="N/A"/>
  </r>
  <r>
    <n v="13774"/>
    <x v="15"/>
    <x v="4"/>
    <s v="LIFT IFTS 24-05 AUT"/>
    <s v="IFTS"/>
    <n v="65"/>
    <s v="ACS"/>
    <n v="30"/>
    <m/>
    <s v="X"/>
    <x v="3"/>
    <s v="STDA"/>
    <s v="DECI_STD"/>
    <m/>
    <m/>
    <s v="PT FAM01"/>
    <s v="16:05"/>
    <s v="17:05"/>
    <d v="1899-12-30T01:00:00"/>
    <d v="1899-12-30T16:05:00"/>
    <d v="1899-12-30T17:05:00"/>
    <d v="1899-12-30T01:00:00"/>
    <s v="DCO"/>
    <s v="N/A"/>
  </r>
  <r>
    <n v="13775"/>
    <x v="15"/>
    <x v="4"/>
    <s v="LIFT IFTS 24-05 AUT"/>
    <s v="IFTS"/>
    <n v="64"/>
    <s v="IFTS"/>
    <n v="22"/>
    <m/>
    <s v="X"/>
    <x v="2"/>
    <s v="STDA"/>
    <s v="DECI_STD"/>
    <m/>
    <m/>
    <s v="PT FAM01"/>
    <d v="1899-12-30T11:35:00"/>
    <d v="1899-12-30T12:35:00"/>
    <d v="1899-12-30T01:00:00"/>
    <d v="1899-12-30T11:35:00"/>
    <d v="1899-12-30T12:35:00"/>
    <d v="1899-12-30T01:00:00"/>
    <s v="DCO"/>
    <s v="N/A"/>
  </r>
  <r>
    <n v="13776"/>
    <x v="16"/>
    <x v="4"/>
    <s v="IFTS 23-02 QATAR"/>
    <s v="QATAR"/>
    <n v="11"/>
    <s v="ACS"/>
    <n v="2"/>
    <s v="X"/>
    <m/>
    <x v="5"/>
    <s v="NET"/>
    <s v="DCA"/>
    <m/>
    <n v="13777"/>
    <s v="NET SMI01"/>
    <d v="1899-12-30T07:05:00"/>
    <d v="1899-12-30T08:05:00"/>
    <d v="1899-12-30T01:00:00"/>
    <d v="1899-12-30T07:05:00"/>
    <d v="1899-12-30T08:05:00"/>
    <d v="1899-12-30T01:00:00"/>
    <s v="DCO"/>
    <s v="N/A"/>
  </r>
  <r>
    <n v="13777"/>
    <x v="16"/>
    <x v="4"/>
    <s v="IFTS LIFT 24-01 QATAR"/>
    <s v="QATAR"/>
    <n v="48"/>
    <s v="ACS"/>
    <n v="10"/>
    <s v="X"/>
    <m/>
    <x v="4"/>
    <s v="NET"/>
    <s v="DCA"/>
    <m/>
    <n v="13776"/>
    <s v="NET SMI01"/>
    <d v="1899-12-30T07:05:00"/>
    <d v="1899-12-30T08:05:00"/>
    <d v="1899-12-30T01:00:00"/>
    <d v="1899-12-30T07:05:00"/>
    <d v="1899-12-30T08:05:00"/>
    <d v="1899-12-30T01:00:00"/>
    <s v="DCO"/>
    <s v="N/A"/>
  </r>
  <r>
    <n v="13778"/>
    <x v="16"/>
    <x v="4"/>
    <s v="IFTS LIFT 24-01 QATAR"/>
    <s v="QATAR"/>
    <n v="43"/>
    <s v="ACS"/>
    <n v="13"/>
    <s v="X"/>
    <m/>
    <x v="0"/>
    <s v="NET"/>
    <s v="BTAG_DECI"/>
    <m/>
    <n v="13779"/>
    <s v="NET BTAG02 RR01"/>
    <d v="1899-12-30T07:05:00"/>
    <d v="1899-12-30T08:05:00"/>
    <d v="1899-12-30T01:00:00"/>
    <d v="1899-12-30T07:05:00"/>
    <d v="1899-12-30T08:05:00"/>
    <d v="1899-12-30T01:00:00"/>
    <s v="DCO"/>
    <s v="N/A"/>
  </r>
  <r>
    <n v="13779"/>
    <x v="16"/>
    <x v="4"/>
    <s v="LIFT IFTS 24-04 CAN"/>
    <s v="IFTS"/>
    <n v="51"/>
    <s v="IFTS"/>
    <n v="23"/>
    <m/>
    <s v="X"/>
    <x v="2"/>
    <s v="STDA"/>
    <s v="DECI_STD"/>
    <m/>
    <m/>
    <s v="FMS EMR01"/>
    <d v="1899-12-30T07:05:00"/>
    <d v="1899-12-30T08:05:00"/>
    <d v="1899-12-30T01:00:00"/>
    <d v="1899-12-30T07:05:00"/>
    <d v="1899-12-30T08:05:00"/>
    <d v="1899-12-30T01:00:00"/>
    <s v="DCO"/>
    <s v="N/A"/>
  </r>
  <r>
    <n v="13780"/>
    <x v="16"/>
    <x v="4"/>
    <s v="IFTS LIFT 24-02 QATAR"/>
    <s v="QATAR"/>
    <n v="51"/>
    <s v="ACS"/>
    <n v="1"/>
    <s v="X"/>
    <m/>
    <x v="5"/>
    <s v="NET"/>
    <s v="RNG_STD"/>
    <m/>
    <n v="13781"/>
    <s v="NET ARNG02"/>
    <d v="1899-12-30T08:35:00"/>
    <d v="1899-12-30T09:35:00"/>
    <d v="1899-12-30T01:00:00"/>
    <d v="1899-12-30T08:35:00"/>
    <d v="1899-12-30T09:35:00"/>
    <d v="1899-12-30T01:00:00"/>
    <s v="DCO"/>
    <s v="N/A"/>
  </r>
  <r>
    <n v="13781"/>
    <x v="16"/>
    <x v="4"/>
    <s v="IFTS LIFT 24-01 QATAR"/>
    <s v="QATAR"/>
    <n v="47"/>
    <s v="ACS"/>
    <n v="32"/>
    <s v="X"/>
    <m/>
    <x v="0"/>
    <s v="STDA"/>
    <s v="DECI_STD_NVG"/>
    <m/>
    <m/>
    <s v="FMS R2RNVG02"/>
    <d v="1899-12-30T08:35:00"/>
    <d v="1899-12-30T09:35:00"/>
    <d v="1899-12-30T01:00:00"/>
    <d v="1899-12-30T08:35:00"/>
    <d v="1899-12-30T09:35:00"/>
    <d v="1899-12-30T01:00:00"/>
    <s v="DCO"/>
    <s v="N/A"/>
  </r>
  <r>
    <n v="13782"/>
    <x v="16"/>
    <x v="4"/>
    <s v="IFTS LIFT 24-02 QATAR"/>
    <s v="QATAR"/>
    <n v="52"/>
    <s v="ACS"/>
    <n v="13"/>
    <s v="X"/>
    <m/>
    <x v="5"/>
    <s v="NET"/>
    <s v="RNG_STD"/>
    <m/>
    <n v="13783"/>
    <s v="NET ARNG02"/>
    <d v="1899-12-30T10:05:00"/>
    <d v="1899-12-30T11:05:00"/>
    <d v="1899-12-30T01:00:00"/>
    <d v="1899-12-30T10:05:00"/>
    <d v="1899-12-30T11:05:00"/>
    <d v="1899-12-30T01:00:00"/>
    <s v="DCO"/>
    <s v="N/A"/>
  </r>
  <r>
    <n v="13783"/>
    <x v="16"/>
    <x v="4"/>
    <s v="LIFT 24-44 ITA"/>
    <s v="AMI"/>
    <n v="72"/>
    <s v="IFTS"/>
    <n v="9"/>
    <s v="X"/>
    <m/>
    <x v="2"/>
    <s v="NET"/>
    <s v="PGM"/>
    <m/>
    <n v="13784"/>
    <s v="SD PGM02 CPL01"/>
    <d v="1899-12-30T10:05:00"/>
    <d v="1899-12-30T11:05:00"/>
    <d v="1899-12-30T01:00:00"/>
    <d v="1899-12-30T10:05:00"/>
    <d v="1899-12-30T11:05:00"/>
    <d v="1899-12-30T01:00:00"/>
    <s v="DCO"/>
    <s v="N/A"/>
  </r>
  <r>
    <n v="13784"/>
    <x v="16"/>
    <x v="4"/>
    <s v="LIFT 24-44 ITA"/>
    <s v="AMI"/>
    <n v="73"/>
    <s v="ACS"/>
    <n v="5"/>
    <s v="X"/>
    <m/>
    <x v="3"/>
    <s v="NET"/>
    <s v="PGM"/>
    <m/>
    <n v="13783"/>
    <s v="SD PGM02 CPL01"/>
    <d v="1899-12-30T10:05:00"/>
    <d v="1899-12-30T11:05:00"/>
    <d v="1899-12-30T01:00:00"/>
    <d v="1899-12-30T10:05:00"/>
    <d v="1899-12-30T11:05:00"/>
    <d v="1899-12-30T01:00:00"/>
    <s v="DCO"/>
    <s v="N/A"/>
  </r>
  <r>
    <n v="13785"/>
    <x v="16"/>
    <x v="4"/>
    <s v="LIFT 24-43 ITA"/>
    <s v="AMI"/>
    <n v="69"/>
    <s v="ACS"/>
    <n v="2"/>
    <s v="X"/>
    <m/>
    <x v="0"/>
    <s v="STDA"/>
    <s v="CAS"/>
    <m/>
    <m/>
    <s v="SD CASV01"/>
    <d v="1899-12-30T10:05:00"/>
    <d v="1899-12-30T11:05:00"/>
    <d v="1899-12-30T01:00:00"/>
    <d v="1899-12-30T10:05:00"/>
    <d v="1899-12-30T11:05:00"/>
    <d v="1899-12-30T01:00:00"/>
    <s v="DCO"/>
    <s v="N/A"/>
  </r>
  <r>
    <n v="13786"/>
    <x v="16"/>
    <x v="4"/>
    <s v="LIFT 24-43 ITA"/>
    <s v="AMI"/>
    <n v="67"/>
    <s v="ACS"/>
    <n v="12"/>
    <s v="X"/>
    <m/>
    <x v="5"/>
    <s v="NET"/>
    <s v="RANGE"/>
    <m/>
    <n v="13787"/>
    <s v="SD RNG02"/>
    <d v="1899-12-30T11:35:00"/>
    <d v="1899-12-30T12:35:00"/>
    <d v="1899-12-30T01:00:00"/>
    <d v="1899-12-30T11:35:00"/>
    <d v="1899-12-30T12:35:00"/>
    <d v="1899-12-30T01:00:00"/>
    <s v="DCO"/>
    <s v="N/A"/>
  </r>
  <r>
    <n v="13787"/>
    <x v="16"/>
    <x v="4"/>
    <s v="LIFT 24-43 ITA"/>
    <s v="AMI"/>
    <n v="64"/>
    <s v="IFTS"/>
    <n v="22"/>
    <s v="X"/>
    <m/>
    <x v="0"/>
    <s v="NET"/>
    <s v="RANGE"/>
    <m/>
    <n v="13788"/>
    <s v="SD RNG02"/>
    <d v="1899-12-30T11:35:00"/>
    <d v="1899-12-30T12:35:00"/>
    <d v="1899-12-30T01:00:00"/>
    <d v="1899-12-30T11:35:00"/>
    <d v="1899-12-30T12:35:00"/>
    <d v="1899-12-30T01:00:00"/>
    <s v="DCO"/>
    <s v="N/A"/>
  </r>
  <r>
    <n v="13788"/>
    <x v="16"/>
    <x v="4"/>
    <s v="IFTS LIFT 24-02 QATAR"/>
    <s v="QATAR"/>
    <n v="53"/>
    <s v="ACS"/>
    <n v="33"/>
    <s v="X"/>
    <m/>
    <x v="2"/>
    <s v="STDA"/>
    <s v="DECI_STD"/>
    <m/>
    <m/>
    <s v="PT ERT02"/>
    <d v="1899-12-30T11:35:00"/>
    <d v="1899-12-30T12:35:00"/>
    <d v="1899-12-30T01:00:00"/>
    <d v="1899-12-30T11:35:00"/>
    <d v="1899-12-30T12:45:00"/>
    <d v="1899-12-30T01:10:00"/>
    <s v="DCO"/>
    <s v="N/A"/>
  </r>
  <r>
    <n v="13789"/>
    <x v="16"/>
    <x v="4"/>
    <s v="LIFT IFTS 24-03 SAUDI"/>
    <s v="IFTS"/>
    <n v="45"/>
    <s v="IFTS"/>
    <n v="9"/>
    <m/>
    <s v="X"/>
    <x v="5"/>
    <s v="NET"/>
    <s v="RNG_STD"/>
    <m/>
    <n v="13790"/>
    <s v="FMSC ARNG02"/>
    <d v="1899-12-30T13:05:00"/>
    <d v="1899-12-30T14:05:00"/>
    <d v="1899-12-30T01:00:00"/>
    <d v="1899-12-30T13:05:00"/>
    <d v="1899-12-30T14:05:00"/>
    <d v="1899-12-30T01:00:00"/>
    <s v="DCO"/>
    <s v="N/A"/>
  </r>
  <r>
    <n v="13790"/>
    <x v="16"/>
    <x v="4"/>
    <s v="LIFT IFTS 24-03 SAUDI"/>
    <s v="IFTS"/>
    <n v="46"/>
    <s v="ACS"/>
    <n v="5"/>
    <m/>
    <s v="X"/>
    <x v="0"/>
    <s v="NET"/>
    <s v="RNG_STD"/>
    <m/>
    <n v="13791"/>
    <s v="FMSC ARNG02"/>
    <d v="1899-12-30T13:05:00"/>
    <d v="1899-12-30T14:05:00"/>
    <d v="1899-12-30T01:00:00"/>
    <d v="1899-12-30T13:05:00"/>
    <d v="1899-12-30T14:05:00"/>
    <d v="1899-12-30T01:00:00"/>
    <s v="DCO"/>
    <s v="N/A"/>
  </r>
  <r>
    <n v="13791"/>
    <x v="16"/>
    <x v="4"/>
    <s v="LIFT 24-45 ITA"/>
    <s v="AMI"/>
    <n v="34"/>
    <s v="ACS"/>
    <n v="10"/>
    <s v="X"/>
    <m/>
    <x v="3"/>
    <s v="STDA"/>
    <s v="DECI_STD"/>
    <m/>
    <m/>
    <s v="SD FAM02"/>
    <d v="1899-12-30T13:05:00"/>
    <d v="1899-12-30T14:05:00"/>
    <d v="1899-12-30T01:00:00"/>
    <d v="1899-12-30T13:05:00"/>
    <d v="1899-12-30T14:05:00"/>
    <d v="1899-12-30T01:00:00"/>
    <s v="DCO"/>
    <s v="N/A"/>
  </r>
  <r>
    <n v="13792"/>
    <x v="16"/>
    <x v="4"/>
    <s v="LIFT 24-44 ITA"/>
    <s v="AMI"/>
    <n v="70"/>
    <s v="ACS"/>
    <n v="1"/>
    <s v="X"/>
    <m/>
    <x v="5"/>
    <s v="NET"/>
    <s v="LOW LEVEL"/>
    <m/>
    <n v="13793"/>
    <s v="SD FLL01"/>
    <d v="1899-12-30T14:35:00"/>
    <d v="1899-12-30T15:35:00"/>
    <d v="1899-12-30T01:00:00"/>
    <d v="1899-12-30T14:35:00"/>
    <d v="1899-12-30T15:35:00"/>
    <d v="1899-12-30T01:00:00"/>
    <s v="DCO"/>
    <s v="N/A"/>
  </r>
  <r>
    <n v="13793"/>
    <x v="16"/>
    <x v="4"/>
    <s v="LIFT 24-44 ITA"/>
    <s v="AMI"/>
    <n v="71"/>
    <s v="ACS"/>
    <n v="31"/>
    <s v="X"/>
    <m/>
    <x v="4"/>
    <s v="NET"/>
    <s v="LOW LEVEL"/>
    <m/>
    <n v="13792"/>
    <s v="SD FLL01"/>
    <d v="1899-12-30T14:35:00"/>
    <d v="1899-12-30T15:35:00"/>
    <d v="1899-12-30T01:00:00"/>
    <d v="1899-12-30T14:35:00"/>
    <d v="1899-12-30T15:35:00"/>
    <d v="1899-12-30T01:00:00"/>
    <s v="DCO"/>
    <s v="N/A"/>
  </r>
  <r>
    <n v="13794"/>
    <x v="16"/>
    <x v="4"/>
    <s v=" IFTS LIFT 24-03 QATAR"/>
    <s v="QATAR"/>
    <n v="61"/>
    <s v="ACS"/>
    <n v="30"/>
    <s v="X"/>
    <m/>
    <x v="0"/>
    <s v="NET"/>
    <s v="LOW LEVEL"/>
    <m/>
    <n v="13795"/>
    <s v="NET BTLLB02"/>
    <d v="1899-12-30T14:35:00"/>
    <d v="1899-12-30T15:35:00"/>
    <d v="1899-12-30T01:00:00"/>
    <d v="1899-12-30T14:35:00"/>
    <d v="1899-12-30T15:35:00"/>
    <d v="1899-12-30T01:00:00"/>
    <s v="DCO"/>
    <s v="N/A"/>
  </r>
  <r>
    <n v="13795"/>
    <x v="16"/>
    <x v="4"/>
    <s v=" IFTS LIFT 24-03 QATAR"/>
    <s v="QATAR"/>
    <n v="57"/>
    <s v="ACS"/>
    <n v="32"/>
    <s v="X"/>
    <m/>
    <x v="1"/>
    <s v="NET"/>
    <s v="LOW LEVEL"/>
    <m/>
    <n v="13794"/>
    <s v="NET BTLLB02"/>
    <d v="1899-12-30T14:35:00"/>
    <d v="1899-12-30T15:35:00"/>
    <d v="1899-12-30T01:00:00"/>
    <d v="1899-12-30T14:35:00"/>
    <d v="1899-12-30T15:35:00"/>
    <d v="1899-12-30T01:00:00"/>
    <s v="DCO"/>
    <s v="N/A"/>
  </r>
  <r>
    <n v="13796"/>
    <x v="16"/>
    <x v="4"/>
    <s v="IFTS LIFT 24-02 QATAR"/>
    <s v="QATAR"/>
    <n v="50"/>
    <s v="ACS"/>
    <n v="25"/>
    <s v="X"/>
    <m/>
    <x v="3"/>
    <s v="STDA"/>
    <s v="DECI_STD"/>
    <m/>
    <m/>
    <s v="PT ERT02"/>
    <d v="1899-12-30T14:35:00"/>
    <d v="1899-12-30T15:35:00"/>
    <d v="1899-12-30T01:00:00"/>
    <d v="1899-12-30T14:35:00"/>
    <d v="1899-12-30T15:35:00"/>
    <d v="1899-12-30T01:00:00"/>
    <s v="DCO"/>
    <s v="N/A"/>
  </r>
  <r>
    <n v="13797"/>
    <x v="16"/>
    <x v="4"/>
    <s v="LIFT 24-44 ITA"/>
    <s v="AMI"/>
    <n v="72"/>
    <s v="ACS"/>
    <n v="12"/>
    <s v="X"/>
    <m/>
    <x v="5"/>
    <s v="NET"/>
    <s v="LOW LEVEL"/>
    <m/>
    <n v="13798"/>
    <s v="SD FLL01"/>
    <d v="1899-12-30T16:05:00"/>
    <d v="1899-12-30T17:05:00"/>
    <d v="1899-12-30T01:00:00"/>
    <d v="1899-12-30T16:05:00"/>
    <d v="1899-12-30T17:05:00"/>
    <d v="1899-12-30T01:00:00"/>
    <s v="DCO"/>
    <s v="N/A"/>
  </r>
  <r>
    <n v="13798"/>
    <x v="16"/>
    <x v="4"/>
    <s v="LIFT 24-44 ITA"/>
    <s v="AMI"/>
    <n v="73"/>
    <s v="ACS"/>
    <n v="14"/>
    <s v="X"/>
    <m/>
    <x v="4"/>
    <s v="NET"/>
    <s v="LOW LEVEL"/>
    <m/>
    <n v="13797"/>
    <s v="SD FLL01"/>
    <d v="1899-12-30T16:05:00"/>
    <d v="1899-12-30T17:05:00"/>
    <d v="1899-12-30T01:00:00"/>
    <d v="1899-12-30T16:05:00"/>
    <d v="1899-12-30T17:05:00"/>
    <d v="1899-12-30T01:00:00"/>
    <s v="DCO"/>
    <s v="N/A"/>
  </r>
  <r>
    <n v="13799"/>
    <x v="16"/>
    <x v="4"/>
    <s v="LIFT IFTS 24-03 CAN"/>
    <s v="IFTS"/>
    <n v="37"/>
    <s v="ACS"/>
    <n v="9"/>
    <m/>
    <s v="X"/>
    <x v="0"/>
    <s v="NET"/>
    <s v="RNG_STD"/>
    <m/>
    <n v="13800"/>
    <s v="FMSC ARNG02"/>
    <d v="1899-12-30T16:05:00"/>
    <d v="1899-12-30T17:05:00"/>
    <d v="1899-12-30T01:00:00"/>
    <d v="1899-12-30T16:05:00"/>
    <d v="1899-12-30T17:05:00"/>
    <d v="1899-12-30T01:00:00"/>
    <s v="DCO"/>
    <s v="N/A"/>
  </r>
  <r>
    <n v="13800"/>
    <x v="16"/>
    <x v="4"/>
    <s v="IFTS LIFT 24-02 QATAR"/>
    <s v="QATAR"/>
    <n v="55"/>
    <s v="IFTS"/>
    <n v="22"/>
    <s v="X"/>
    <m/>
    <x v="3"/>
    <s v="STDA"/>
    <s v="DECI_STD"/>
    <s v="  "/>
    <m/>
    <s v="PT ERT02"/>
    <d v="1899-12-30T16:05:00"/>
    <d v="1899-12-30T17:05:00"/>
    <d v="1899-12-30T01:00:00"/>
    <d v="1899-12-30T16:05:00"/>
    <d v="1899-12-30T17:00:00"/>
    <d v="1899-12-30T00:55:00"/>
    <s v="DCO"/>
    <s v="N/A"/>
  </r>
  <r>
    <n v="13801"/>
    <x v="17"/>
    <x v="4"/>
    <s v="LIP IFTS 24-02"/>
    <s v="IFTS"/>
    <n v="3"/>
    <s v="IFTS"/>
    <n v="5"/>
    <m/>
    <s v="X"/>
    <x v="5"/>
    <s v="NET"/>
    <s v="DCA"/>
    <m/>
    <n v="13802"/>
    <s v="NET DCA01"/>
    <s v="07:05"/>
    <s v="08:05"/>
    <d v="1899-12-30T01:00:00"/>
    <s v="07:05"/>
    <s v="08:05"/>
    <d v="1899-12-30T01:00:00"/>
    <s v="DCO"/>
    <s v="N/A"/>
  </r>
  <r>
    <n v="13802"/>
    <x v="17"/>
    <x v="4"/>
    <s v="LIFT IFTS 24-05 AUT"/>
    <s v="IFTS"/>
    <n v="65"/>
    <s v="IFTS"/>
    <n v="22"/>
    <m/>
    <s v="X"/>
    <x v="3"/>
    <s v="STDA"/>
    <s v="DECI_STD"/>
    <m/>
    <m/>
    <s v="PT FAM02"/>
    <s v="07:05"/>
    <s v="08:05"/>
    <d v="1899-12-30T01:00:00"/>
    <d v="1899-12-30T07:05:00"/>
    <d v="1899-12-30T08:05:00"/>
    <d v="1899-12-30T01:00:00"/>
    <s v="DCO"/>
    <s v="N/A"/>
  </r>
  <r>
    <n v="13803"/>
    <x v="17"/>
    <x v="4"/>
    <s v="LIFT 24-44 ITA"/>
    <s v="AMI"/>
    <n v="70"/>
    <s v="IFTS"/>
    <n v="23"/>
    <s v="X"/>
    <m/>
    <x v="5"/>
    <s v="NET"/>
    <s v="LOW LEVEL"/>
    <m/>
    <n v="13804"/>
    <s v="SD FLL02"/>
    <s v="08:35"/>
    <s v="09:35"/>
    <d v="1899-12-30T01:00:00"/>
    <s v="08:35"/>
    <s v="09:35"/>
    <d v="1899-12-30T01:00:00"/>
    <s v="DCO"/>
    <s v="N/A"/>
  </r>
  <r>
    <n v="13804"/>
    <x v="17"/>
    <x v="4"/>
    <s v="LIFT 24-44 ITA"/>
    <s v="AMI"/>
    <n v="71"/>
    <s v="IFTS"/>
    <n v="10"/>
    <s v="X"/>
    <m/>
    <x v="4"/>
    <s v="NET"/>
    <s v="LOW LEVEL"/>
    <m/>
    <n v="13803"/>
    <s v="SD FLL02"/>
    <d v="1899-12-30T08:35:00"/>
    <d v="1899-12-30T09:35:00"/>
    <d v="1899-12-30T01:00:00"/>
    <d v="1899-12-30T08:35:00"/>
    <d v="1899-12-30T09:35:00"/>
    <d v="1899-12-30T01:00:00"/>
    <s v="DCO"/>
    <s v="N/A"/>
  </r>
  <r>
    <n v="13805"/>
    <x v="17"/>
    <x v="4"/>
    <s v="IFTS LIFT 24-02 QATAR"/>
    <s v="QATAR"/>
    <n v="50"/>
    <s v="ACS"/>
    <n v="1"/>
    <s v="X"/>
    <m/>
    <x v="0"/>
    <s v="NET"/>
    <s v="RNG_STD"/>
    <m/>
    <n v="13806"/>
    <s v="NET ARNG02"/>
    <s v="08:35"/>
    <s v="09:35"/>
    <d v="1899-12-30T01:00:00"/>
    <d v="1899-12-30T08:35:00"/>
    <d v="1899-12-30T09:35:00"/>
    <d v="1899-12-30T01:00:00"/>
    <s v="DCO"/>
    <s v="N/A"/>
  </r>
  <r>
    <n v="13806"/>
    <x v="17"/>
    <x v="4"/>
    <s v="LIFT IFTS 24-05 AUT"/>
    <s v="IFTS"/>
    <n v="64"/>
    <s v="ACS"/>
    <n v="33"/>
    <m/>
    <s v="X"/>
    <x v="3"/>
    <s v="STDA"/>
    <s v="DECI_STD"/>
    <m/>
    <m/>
    <s v="PT FAM02"/>
    <s v="08:35"/>
    <s v="09:35"/>
    <d v="1899-12-30T01:00:00"/>
    <d v="1899-12-30T08:35:00"/>
    <d v="1899-12-30T09:35:00"/>
    <d v="1899-12-30T01:00:00"/>
    <s v="DCO"/>
    <s v="N/A"/>
  </r>
  <r>
    <n v="13807"/>
    <x v="17"/>
    <x v="4"/>
    <s v="LIFT 24-44 ITA"/>
    <s v="AMI"/>
    <n v="73"/>
    <s v="ACS"/>
    <n v="5"/>
    <s v="X"/>
    <m/>
    <x v="5"/>
    <s v="NET"/>
    <s v="LOW LEVEL"/>
    <m/>
    <n v="13808"/>
    <s v="SD FLL02"/>
    <s v="10:05"/>
    <s v="11:05"/>
    <d v="1899-12-30T01:00:00"/>
    <s v="10:05"/>
    <s v="11:05"/>
    <d v="1899-12-30T01:00:00"/>
    <s v="DCO"/>
    <s v="N/A"/>
  </r>
  <r>
    <n v="13808"/>
    <x v="17"/>
    <x v="4"/>
    <s v="LIFT 24-44 ITA"/>
    <s v="AMI"/>
    <n v="72"/>
    <s v="IFTS"/>
    <n v="22"/>
    <s v="X"/>
    <m/>
    <x v="4"/>
    <s v="NET"/>
    <s v="LOW LEVEL"/>
    <m/>
    <n v="13807"/>
    <s v="SD FLL02"/>
    <d v="1899-12-30T10:05:00"/>
    <d v="1899-12-30T11:05:00"/>
    <d v="1899-12-30T01:00:00"/>
    <d v="1899-12-30T10:05:00"/>
    <d v="1899-12-30T11:05:00"/>
    <d v="1899-12-30T01:00:00"/>
    <s v="DCO"/>
    <s v="N/A"/>
  </r>
  <r>
    <n v="13809"/>
    <x v="17"/>
    <x v="4"/>
    <s v="IFTS LIFT 24-01 QATAR"/>
    <s v="QATAR"/>
    <n v="48"/>
    <s v="ACS"/>
    <n v="31"/>
    <s v="X"/>
    <m/>
    <x v="0"/>
    <s v="NET"/>
    <s v="DCA"/>
    <m/>
    <n v="13810"/>
    <s v="NET SMI02"/>
    <s v="10:05"/>
    <s v="11:05"/>
    <d v="1899-12-30T01:00:00"/>
    <d v="1899-12-30T10:05:00"/>
    <d v="1899-12-30T11:05:00"/>
    <d v="1899-12-30T01:00:00"/>
    <s v="DCO"/>
    <s v="N/A"/>
  </r>
  <r>
    <n v="13810"/>
    <x v="17"/>
    <x v="4"/>
    <s v="IFTS 23-02 QATAR"/>
    <s v="QATAR"/>
    <n v="11"/>
    <s v="ACS"/>
    <n v="10"/>
    <s v="X"/>
    <m/>
    <x v="1"/>
    <s v="NET"/>
    <s v="DCA"/>
    <m/>
    <n v="13809"/>
    <s v="NET SMI02"/>
    <d v="1899-12-30T10:05:00"/>
    <d v="1899-12-30T11:05:00"/>
    <d v="1899-12-30T01:00:00"/>
    <d v="1899-12-30T10:05:00"/>
    <d v="1899-12-30T11:05:00"/>
    <d v="1899-12-30T01:00:00"/>
    <s v="DCO"/>
    <s v="N/A"/>
  </r>
  <r>
    <n v="13811"/>
    <x v="17"/>
    <x v="4"/>
    <s v="LIFT IFTS 24-05 GER"/>
    <s v="IFTS"/>
    <n v="67"/>
    <s v="ACS"/>
    <n v="9"/>
    <m/>
    <s v="X"/>
    <x v="6"/>
    <s v="STDA"/>
    <s v="DECI_STD"/>
    <m/>
    <m/>
    <s v="PT FAM02"/>
    <s v="10:05"/>
    <s v="11:05"/>
    <d v="1899-12-30T01:00:00"/>
    <d v="1899-12-30T10:05:00"/>
    <d v="1899-12-30T11:05:00"/>
    <d v="1899-12-30T01:00:00"/>
    <s v="DCO"/>
    <s v="N/A"/>
  </r>
  <r>
    <n v="13812"/>
    <x v="17"/>
    <x v="4"/>
    <s v="IFTS LIFT 24-02 QATAR"/>
    <s v="QATAR"/>
    <n v="55"/>
    <s v="ACS"/>
    <n v="12"/>
    <s v="X"/>
    <m/>
    <x v="5"/>
    <s v="NET"/>
    <s v="DECI_STD"/>
    <m/>
    <n v="13813"/>
    <s v="FMSC OBFM02"/>
    <s v="11:35"/>
    <s v="12:35"/>
    <d v="1899-12-30T01:00:00"/>
    <s v="11:35"/>
    <s v="12:35"/>
    <d v="1899-12-30T01:00:00"/>
    <s v="DCO"/>
    <s v="N/A"/>
  </r>
  <r>
    <n v="13813"/>
    <x v="17"/>
    <x v="4"/>
    <s v="IFTS LIFT 24-02 QATAR"/>
    <s v="QATAR"/>
    <n v="53"/>
    <s v="ACS"/>
    <n v="1"/>
    <s v="X"/>
    <m/>
    <x v="0"/>
    <s v="NET"/>
    <s v="DECI_STD"/>
    <m/>
    <n v="13814"/>
    <s v="FMSC OBFM02"/>
    <s v="11:35"/>
    <s v="12:35"/>
    <d v="1899-12-30T01:00:00"/>
    <d v="1899-12-30T11:35:00"/>
    <d v="1899-12-30T12:35:00"/>
    <d v="1899-12-30T01:00:00"/>
    <s v="DCO"/>
    <s v="N/A"/>
  </r>
  <r>
    <n v="13814"/>
    <x v="17"/>
    <x v="4"/>
    <s v="LIFT IFTS 24-05 GER"/>
    <s v="IFTS"/>
    <n v="66"/>
    <s v="ACS"/>
    <n v="13"/>
    <m/>
    <s v="X"/>
    <x v="3"/>
    <s v="STDA"/>
    <s v="DECI_STD"/>
    <m/>
    <m/>
    <s v="PT FAM02"/>
    <s v="11:35"/>
    <s v="12:35"/>
    <d v="1899-12-30T01:00:00"/>
    <d v="1899-12-30T11:35:00"/>
    <d v="1899-12-30T12:35:00"/>
    <d v="1899-12-30T01:00:00"/>
    <s v="DCO"/>
    <s v="N/A"/>
  </r>
  <r>
    <n v="13815"/>
    <x v="17"/>
    <x v="4"/>
    <s v="IFTS LIFT 24-02 QATAR"/>
    <s v="QATAR"/>
    <n v="54"/>
    <s v="ACS"/>
    <n v="32"/>
    <s v="X"/>
    <m/>
    <x v="5"/>
    <s v="NET"/>
    <s v="DECI_STD"/>
    <m/>
    <n v="13816"/>
    <s v="FMSC OBFM02"/>
    <s v="13:05"/>
    <s v="14:05"/>
    <d v="1899-12-30T01:00:00"/>
    <d v="1899-12-30T13:05:00"/>
    <d v="1899-12-30T14:05:00"/>
    <d v="1899-12-30T01:00:00"/>
    <s v="DCO"/>
    <s v="N/A"/>
  </r>
  <r>
    <n v="13816"/>
    <x v="17"/>
    <x v="4"/>
    <s v="IFTS LIFT 24-02 QATAR"/>
    <s v="QATAR"/>
    <n v="52"/>
    <s v="IFTS"/>
    <n v="9"/>
    <s v="X"/>
    <m/>
    <x v="0"/>
    <s v="NET"/>
    <s v="DECI_STD"/>
    <m/>
    <n v="13817"/>
    <s v="FMSC OBFM02"/>
    <s v="13:05"/>
    <s v="14:05"/>
    <d v="1899-12-30T01:00:00"/>
    <d v="1899-12-30T13:05:00"/>
    <d v="1899-12-30T14:05:00"/>
    <d v="1899-12-30T01:00:00"/>
    <s v="DCO"/>
    <s v="N/A"/>
  </r>
  <r>
    <n v="13817"/>
    <x v="17"/>
    <x v="4"/>
    <s v="LIFT 24-45 ITA"/>
    <s v="AMI"/>
    <n v="34"/>
    <s v="ACS"/>
    <n v="10"/>
    <s v="X"/>
    <m/>
    <x v="3"/>
    <s v="STDA"/>
    <s v="DECI_STD"/>
    <m/>
    <m/>
    <s v="SD CF01"/>
    <s v="13:05"/>
    <s v="14:05"/>
    <d v="1899-12-30T01:00:00"/>
    <d v="1899-12-30T13:05:00"/>
    <d v="1899-12-30T14:05:00"/>
    <d v="1899-12-30T01:00:00"/>
    <s v="DCO"/>
    <s v="N/A"/>
  </r>
  <r>
    <n v="13818"/>
    <x v="17"/>
    <x v="4"/>
    <s v="LIFT 24-43 ITA"/>
    <s v="AMI"/>
    <n v="64"/>
    <s v="IFTS"/>
    <n v="23"/>
    <s v="X"/>
    <m/>
    <x v="0"/>
    <s v="NET"/>
    <s v="LOW LEVEL"/>
    <m/>
    <n v="13819"/>
    <s v="SD FLL01"/>
    <s v="14:35"/>
    <s v="15:35"/>
    <d v="1899-12-30T01:00:00"/>
    <d v="1899-12-30T14:35:00"/>
    <d v="1899-12-30T15:35:00"/>
    <d v="1899-12-30T01:00:00"/>
    <s v="DCO"/>
    <s v="N/A"/>
  </r>
  <r>
    <n v="13819"/>
    <x v="17"/>
    <x v="4"/>
    <s v="LIFT 24-43 ITA"/>
    <s v="AMI"/>
    <n v="67"/>
    <s v="ACS"/>
    <n v="33"/>
    <s v="X"/>
    <m/>
    <x v="1"/>
    <s v="NET"/>
    <s v="LOW LEVEL"/>
    <m/>
    <n v="13818"/>
    <s v="SD FLL01"/>
    <d v="1899-12-30T14:35:00"/>
    <d v="1899-12-30T15:35:00"/>
    <d v="1899-12-30T01:00:00"/>
    <d v="1899-12-30T14:35:00"/>
    <d v="1899-12-30T15:35:00"/>
    <d v="1899-12-30T01:00:00"/>
    <s v="DCO"/>
    <s v="N/A"/>
  </r>
  <r>
    <n v="13820"/>
    <x v="17"/>
    <x v="4"/>
    <s v="LIFT IFTS 24-04 CAN"/>
    <s v="IFTS"/>
    <n v="53"/>
    <s v="AMI"/>
    <n v="50"/>
    <m/>
    <s v="X"/>
    <x v="3"/>
    <s v="STDA"/>
    <s v="DECI_STD"/>
    <m/>
    <m/>
    <s v="FMS EMR01"/>
    <s v="14:35"/>
    <s v="15:35"/>
    <d v="1899-12-30T01:00:00"/>
    <d v="1899-12-30T14:30:00"/>
    <d v="1899-12-30T15:30:00"/>
    <d v="1899-12-30T01:00:00"/>
    <s v="DCO"/>
    <s v="N/A"/>
  </r>
  <r>
    <n v="13821"/>
    <x v="17"/>
    <x v="4"/>
    <s v="IFTS LIFT 24-01 QATAR"/>
    <s v="QATAR"/>
    <n v="43"/>
    <s v="ACS"/>
    <n v="2"/>
    <s v="X"/>
    <m/>
    <x v="5"/>
    <s v="NET"/>
    <s v="DCA"/>
    <m/>
    <n v="13822"/>
    <s v="NET SMI01"/>
    <s v="16:05"/>
    <s v="17:05"/>
    <d v="1899-12-30T01:00:00"/>
    <d v="1899-12-30T16:05:00"/>
    <d v="1899-12-30T17:05:00"/>
    <d v="1899-12-30T01:00:00"/>
    <s v="DCO"/>
    <s v="N/A"/>
  </r>
  <r>
    <n v="13822"/>
    <x v="17"/>
    <x v="4"/>
    <s v="IFTS LIFT 24-01 QATAR"/>
    <s v="QATAR"/>
    <n v="47"/>
    <s v="ACS"/>
    <n v="12"/>
    <s v="X"/>
    <m/>
    <x v="4"/>
    <s v="NET"/>
    <s v="DCA"/>
    <m/>
    <n v="13821"/>
    <s v="NET SMI01"/>
    <d v="1899-12-30T16:05:00"/>
    <d v="1899-12-30T17:05:00"/>
    <d v="1899-12-30T01:00:00"/>
    <d v="1899-12-30T16:05:00"/>
    <d v="1899-12-30T17:05:00"/>
    <d v="1899-12-30T01:00:00"/>
    <s v="DCO"/>
    <s v="N/A"/>
  </r>
  <r>
    <n v="13823"/>
    <x v="17"/>
    <x v="4"/>
    <s v=" IFTS LIFT 24-03 QATAR"/>
    <s v="QATAR"/>
    <n v="58"/>
    <s v="ACS"/>
    <n v="14"/>
    <s v="X"/>
    <m/>
    <x v="0"/>
    <s v="NET"/>
    <s v="LOW LEVEL"/>
    <m/>
    <n v="13824"/>
    <s v="NET BTLLB01"/>
    <s v="16:05"/>
    <s v="17:05"/>
    <d v="1899-12-30T01:00:00"/>
    <d v="1899-12-30T16:05:00"/>
    <d v="1899-12-30T17:05:00"/>
    <d v="1899-12-30T01:00:00"/>
    <s v="DCO"/>
    <s v="N/A"/>
  </r>
  <r>
    <n v="13824"/>
    <x v="17"/>
    <x v="4"/>
    <s v=" IFTS LIFT 24-03 QATAR"/>
    <s v="QATAR"/>
    <n v="56"/>
    <s v="ACS"/>
    <n v="9"/>
    <s v="X"/>
    <m/>
    <x v="1"/>
    <s v="NET"/>
    <s v="LOW LEVEL"/>
    <m/>
    <n v="13823"/>
    <s v="NET BTLLB01"/>
    <d v="1899-12-30T16:05:00"/>
    <d v="1899-12-30T17:05:00"/>
    <d v="1899-12-30T01:00:00"/>
    <d v="1899-12-30T16:05:00"/>
    <d v="1899-12-30T17:05:00"/>
    <d v="1899-12-30T01:00:00"/>
    <s v="SDC"/>
    <s v="N/A"/>
  </r>
  <r>
    <n v="13825"/>
    <x v="17"/>
    <x v="4"/>
    <s v="LIFT 24-44 ITA"/>
    <s v="AMI"/>
    <n v="73"/>
    <s v="ACS"/>
    <n v="32"/>
    <s v="X"/>
    <m/>
    <x v="3"/>
    <s v="STDA"/>
    <s v="DECI_STD"/>
    <m/>
    <m/>
    <s v="SD NIT01"/>
    <s v="16:05"/>
    <s v="17:05"/>
    <d v="1899-12-30T01:00:00"/>
    <d v="1899-12-30T16:05:00"/>
    <d v="1899-12-30T17:05:00"/>
    <d v="1899-12-30T01:00:00"/>
    <s v="DCO"/>
    <s v="N/A"/>
  </r>
  <r>
    <n v="13826"/>
    <x v="81"/>
    <x v="4"/>
    <s v="IFTS LIFT 24-02 QATAR"/>
    <s v="QATAR"/>
    <n v="52"/>
    <s v="IFTS"/>
    <n v="9"/>
    <s v="X"/>
    <m/>
    <x v="5"/>
    <s v="NET"/>
    <s v="DECI_STD_NVG"/>
    <m/>
    <n v="13827"/>
    <s v="NET BFFNVG01"/>
    <s v="07:05"/>
    <s v="08:05"/>
    <d v="1899-12-30T01:00:00"/>
    <s v="07:05"/>
    <s v="08:05"/>
    <d v="1899-12-30T01:00:00"/>
    <s v="DCO"/>
    <s v="N/A"/>
  </r>
  <r>
    <n v="13827"/>
    <x v="81"/>
    <x v="4"/>
    <s v="LIFT 24-43 ITA"/>
    <s v="AMI"/>
    <n v="67"/>
    <s v="ACS"/>
    <n v="1"/>
    <s v="X"/>
    <m/>
    <x v="0"/>
    <s v="NET"/>
    <s v="LOW LEVEL"/>
    <m/>
    <n v="13828"/>
    <s v="SD FLL02"/>
    <s v="07:05"/>
    <s v="08:05"/>
    <d v="1899-12-30T01:00:00"/>
    <s v="07:05"/>
    <s v="08:05"/>
    <d v="1899-12-30T01:00:00"/>
    <s v="DCO"/>
    <s v="N/A"/>
  </r>
  <r>
    <n v="13828"/>
    <x v="81"/>
    <x v="4"/>
    <s v="LIFT 24-43 ITA"/>
    <s v="AMI"/>
    <n v="64"/>
    <s v="ACS"/>
    <n v="5"/>
    <s v="X"/>
    <m/>
    <x v="1"/>
    <s v="NET"/>
    <s v="LOW LEVEL"/>
    <m/>
    <n v="13827"/>
    <s v="SD FLL02"/>
    <d v="1899-12-30T07:05:00"/>
    <d v="1899-12-30T08:05:00"/>
    <d v="1899-12-30T01:00:00"/>
    <d v="1899-12-30T07:05:00"/>
    <d v="1899-12-30T08:05:00"/>
    <d v="1899-12-30T01:00:00"/>
    <s v="DCO"/>
    <s v="N/A"/>
  </r>
  <r>
    <n v="13829"/>
    <x v="81"/>
    <x v="4"/>
    <s v="IP"/>
    <s v="ACS"/>
    <n v="29"/>
    <s v="ACS"/>
    <n v="33"/>
    <m/>
    <s v="X"/>
    <x v="2"/>
    <s v="STDA"/>
    <s v="DECI_STD"/>
    <m/>
    <m/>
    <s v="RI SEM"/>
    <s v="07:05"/>
    <s v="08:05"/>
    <d v="1899-12-30T01:00:00"/>
    <d v="1899-12-30T07:05:00"/>
    <d v="1899-12-30T08:05:00"/>
    <d v="1899-12-30T01:00:00"/>
    <s v="DCO"/>
    <s v="N/A"/>
  </r>
  <r>
    <n v="13830"/>
    <x v="81"/>
    <x v="4"/>
    <s v="IFTS LIFT 24-01 QATAR"/>
    <s v="QATAR"/>
    <n v="47"/>
    <s v="ACS"/>
    <n v="2"/>
    <s v="X"/>
    <m/>
    <x v="5"/>
    <s v="NET"/>
    <s v="DCA"/>
    <m/>
    <n v="13831"/>
    <s v="NET SMI02"/>
    <s v="08:35"/>
    <s v="09:35"/>
    <d v="1899-12-30T01:00:00"/>
    <s v="08:35"/>
    <s v="09:35"/>
    <d v="1899-12-30T01:00:00"/>
    <s v="DCO"/>
    <s v="N/A"/>
  </r>
  <r>
    <n v="13831"/>
    <x v="81"/>
    <x v="4"/>
    <s v="IFTS LIFT 24-01 QATAR"/>
    <s v="QATAR"/>
    <n v="43"/>
    <s v="IFTS"/>
    <n v="23"/>
    <s v="X"/>
    <m/>
    <x v="4"/>
    <s v="NET"/>
    <s v="DCA"/>
    <m/>
    <n v="13830"/>
    <s v="NET SMI02"/>
    <d v="1899-12-30T08:35:00"/>
    <d v="1899-12-30T09:35:00"/>
    <d v="1899-12-30T01:00:00"/>
    <d v="1899-12-30T08:35:00"/>
    <d v="1899-12-30T09:35:00"/>
    <d v="1899-12-30T01:00:00"/>
    <s v="DCO"/>
    <s v="N/A"/>
  </r>
  <r>
    <n v="13832"/>
    <x v="81"/>
    <x v="4"/>
    <s v="LIFT IFTS 24-03 UK"/>
    <s v="IFTS"/>
    <n v="39"/>
    <s v="ACS"/>
    <n v="31"/>
    <m/>
    <s v="X"/>
    <x v="0"/>
    <s v="NET"/>
    <s v="RNG_STD"/>
    <m/>
    <n v="13833"/>
    <s v="FMSC ARNG02"/>
    <s v="08:35"/>
    <s v="09:35"/>
    <d v="1899-12-30T01:00:00"/>
    <s v="08:35"/>
    <s v="09:35"/>
    <d v="1899-12-30T01:00:00"/>
    <s v="DCO"/>
    <s v="N/A"/>
  </r>
  <r>
    <n v="13833"/>
    <x v="22"/>
    <x v="6"/>
    <s v="IFTS LIFT 24-02 QATAR"/>
    <s v="QATAR"/>
    <n v="55"/>
    <s v="ACS"/>
    <n v="32"/>
    <s v="X"/>
    <m/>
    <x v="0"/>
    <s v="STDA"/>
    <s v="CAS_DECI"/>
    <m/>
    <m/>
    <s v="FMS CAS01"/>
    <s v="08:05"/>
    <s v="09:05"/>
    <d v="1899-12-30T01:00:00"/>
    <m/>
    <m/>
    <s v=""/>
    <s v="RSLD"/>
    <s v="CD10"/>
  </r>
  <r>
    <n v="13834"/>
    <x v="81"/>
    <x v="4"/>
    <s v="LIFT 24-43 ITA"/>
    <s v="AMI"/>
    <n v="68"/>
    <s v="ACS"/>
    <n v="10"/>
    <s v="X"/>
    <m/>
    <x v="6"/>
    <s v="STDA"/>
    <s v="CAS"/>
    <m/>
    <m/>
    <s v="SD CASV01"/>
    <s v="08:35"/>
    <s v="09:35"/>
    <d v="1899-12-30T01:00:00"/>
    <s v="08:35"/>
    <s v="09:35"/>
    <d v="1899-12-30T01:00:00"/>
    <s v="DCO"/>
    <s v="N/A"/>
  </r>
  <r>
    <n v="13835"/>
    <x v="81"/>
    <x v="4"/>
    <s v="LIFT IFTS 24-03 CAN"/>
    <s v="IFTS"/>
    <n v="38"/>
    <s v="ACS"/>
    <n v="33"/>
    <m/>
    <s v="X"/>
    <x v="5"/>
    <s v="NET"/>
    <s v="RNG_STD"/>
    <m/>
    <n v="13836"/>
    <s v="FMSC ARNG02"/>
    <s v="10:05"/>
    <s v="11:05"/>
    <d v="1899-12-30T01:00:00"/>
    <s v="10:05"/>
    <s v="11:05"/>
    <d v="1899-12-30T01:00:00"/>
    <s v="DCO"/>
    <s v="N/A"/>
  </r>
  <r>
    <n v="13836"/>
    <x v="81"/>
    <x v="4"/>
    <s v="LIFT IFTS 24-03 CAN"/>
    <s v="IFTS"/>
    <n v="37"/>
    <s v="ACS"/>
    <n v="12"/>
    <m/>
    <s v="X"/>
    <x v="0"/>
    <s v="NET"/>
    <s v="DECI_STD"/>
    <m/>
    <n v="13837"/>
    <s v="FMSC DACM02"/>
    <s v="10:05"/>
    <s v="11:05"/>
    <d v="1899-12-30T01:00:00"/>
    <s v="10:05"/>
    <s v="11:05"/>
    <d v="1899-12-30T01:00:00"/>
    <s v="DCO"/>
    <s v="N/A"/>
  </r>
  <r>
    <n v="13837"/>
    <x v="81"/>
    <x v="4"/>
    <s v="LIFT IFTS 24-03 SAUDI"/>
    <s v="IFTS"/>
    <n v="47"/>
    <s v="ACS"/>
    <n v="14"/>
    <m/>
    <s v="X"/>
    <x v="6"/>
    <s v="STDA"/>
    <s v="RNG_STD"/>
    <m/>
    <m/>
    <s v="PT ERT02"/>
    <s v="10:05"/>
    <s v="11:05"/>
    <d v="1899-12-30T01:00:00"/>
    <s v="10:05"/>
    <s v="11:05"/>
    <d v="1899-12-30T01:00:00"/>
    <s v="DCO"/>
    <s v="N/A"/>
  </r>
  <r>
    <n v="13838"/>
    <x v="81"/>
    <x v="4"/>
    <s v="IFTS LIFT 24-02 QATAR"/>
    <s v="QATAR"/>
    <n v="54"/>
    <s v="IFTS"/>
    <n v="23"/>
    <s v="X"/>
    <m/>
    <x v="5"/>
    <s v="STDA"/>
    <s v="DECI_STD_NVG"/>
    <m/>
    <m/>
    <s v="FMS NVG01"/>
    <s v="11:35"/>
    <s v="12:35"/>
    <d v="1899-12-30T01:00:00"/>
    <s v="11:35"/>
    <s v="12:35"/>
    <d v="1899-12-30T01:00:00"/>
    <s v="DCO"/>
    <s v="N/A"/>
  </r>
  <r>
    <n v="13839"/>
    <x v="81"/>
    <x v="4"/>
    <s v="LIFT 24-45 ITA"/>
    <s v="AMI"/>
    <n v="34"/>
    <s v="ACS"/>
    <n v="2"/>
    <s v="X"/>
    <m/>
    <x v="4"/>
    <s v="STDA"/>
    <s v="SONIC"/>
    <m/>
    <m/>
    <s v="SD CF02"/>
    <s v="11:35"/>
    <s v="12:35"/>
    <d v="1899-12-30T01:00:00"/>
    <s v="11:35"/>
    <s v="12:35"/>
    <d v="1899-12-30T01:00:00"/>
    <s v="DCO"/>
    <s v="N/A"/>
  </r>
  <r>
    <n v="13840"/>
    <x v="81"/>
    <x v="4"/>
    <s v="IFTS LIFT 24-02 QATAR"/>
    <s v="QATAR"/>
    <n v="55"/>
    <s v="ACS"/>
    <n v="10"/>
    <s v="X"/>
    <m/>
    <x v="0"/>
    <s v="NET"/>
    <s v="DECI_STD_NVG"/>
    <m/>
    <n v="13841"/>
    <s v="NET BFFNVG01"/>
    <s v="11:35"/>
    <s v="12:35"/>
    <d v="1899-12-30T01:00:00"/>
    <s v="11:35"/>
    <s v="12:35"/>
    <d v="1899-12-30T01:00:00"/>
    <s v="DCO"/>
    <s v="N/A"/>
  </r>
  <r>
    <n v="13841"/>
    <x v="81"/>
    <x v="4"/>
    <s v="LIFT 24-43 ITA"/>
    <s v="AMI"/>
    <n v="66"/>
    <s v="ACS"/>
    <n v="31"/>
    <s v="X"/>
    <m/>
    <x v="6"/>
    <s v="STDA"/>
    <s v="CAS"/>
    <m/>
    <m/>
    <s v="SD CASV01"/>
    <s v="11:35"/>
    <s v="12:35"/>
    <d v="1899-12-30T01:00:00"/>
    <s v="11:35"/>
    <s v="12:35"/>
    <d v="1899-12-30T01:00:00"/>
    <s v="DCO"/>
    <s v="N/A"/>
  </r>
  <r>
    <n v="13842"/>
    <x v="81"/>
    <x v="4"/>
    <s v="LIP IFTS 24-02"/>
    <s v="IFTS"/>
    <n v="3"/>
    <s v="ACS"/>
    <n v="9"/>
    <m/>
    <s v="X"/>
    <x v="5"/>
    <s v="NET"/>
    <s v="DCA"/>
    <m/>
    <n v="13843"/>
    <s v="NET SMI01"/>
    <s v="13:05"/>
    <s v="14:05"/>
    <d v="1899-12-30T01:00:00"/>
    <d v="1899-12-30T13:05:00"/>
    <d v="1899-12-30T13:55:00"/>
    <d v="1899-12-30T00:50:00"/>
    <s v="DCO"/>
    <s v="N/A"/>
  </r>
  <r>
    <n v="13843"/>
    <x v="22"/>
    <x v="6"/>
    <s v="LIFT IFTS 24-04 CAN"/>
    <s v="IFTS"/>
    <n v="53"/>
    <s v="ACS"/>
    <n v="9"/>
    <m/>
    <s v="X"/>
    <x v="3"/>
    <s v="STDA"/>
    <s v="DECI_STD"/>
    <m/>
    <m/>
    <s v="PT NAV01"/>
    <s v="11:05"/>
    <s v="12:05"/>
    <d v="1899-12-30T01:00:00"/>
    <d v="1899-12-30T11:05:00"/>
    <d v="1899-12-30T11:30:00"/>
    <d v="1899-12-30T00:25:00"/>
    <s v="DNCO"/>
    <s v="CD3"/>
  </r>
  <r>
    <n v="13844"/>
    <x v="81"/>
    <x v="4"/>
    <s v="IFTS LIFT 24-01 QATAR"/>
    <s v="QATAR"/>
    <n v="45"/>
    <s v="ACS"/>
    <n v="14"/>
    <s v="X"/>
    <m/>
    <x v="4"/>
    <s v="NET"/>
    <s v="DCA"/>
    <m/>
    <n v="13843"/>
    <s v="NET SMI01"/>
    <d v="1899-12-30T13:05:00"/>
    <d v="1899-12-30T14:05:00"/>
    <d v="1899-12-30T01:00:00"/>
    <d v="1899-12-30T13:05:00"/>
    <d v="1899-12-30T13:55:00"/>
    <d v="1899-12-30T00:50:00"/>
    <s v="DCO"/>
    <s v="N/A"/>
  </r>
  <r>
    <n v="13845"/>
    <x v="81"/>
    <x v="4"/>
    <s v="LIFT IFTS 24-03 UK"/>
    <s v="IFTS"/>
    <n v="40"/>
    <s v="ACS"/>
    <n v="12"/>
    <m/>
    <s v="X"/>
    <x v="0"/>
    <s v="NET"/>
    <s v="RNG_STD"/>
    <m/>
    <n v="13846"/>
    <s v="FMSC ARNG02"/>
    <s v="13:05"/>
    <s v="14:05"/>
    <d v="1899-12-30T01:00:00"/>
    <s v="13:05"/>
    <s v="14:05"/>
    <d v="1899-12-30T01:00:00"/>
    <s v="DCO"/>
    <s v="N/A"/>
  </r>
  <r>
    <n v="13846"/>
    <x v="18"/>
    <x v="5"/>
    <s v="IFTS 23-02 QATAR"/>
    <s v="QATAR"/>
    <n v="11"/>
    <s v="ACS"/>
    <n v="12"/>
    <s v="X"/>
    <m/>
    <x v="0"/>
    <s v="NET"/>
    <s v="BTAG_DECI"/>
    <m/>
    <n v="13847"/>
    <s v="NET BTAG01"/>
    <s v="07:05"/>
    <s v="08:05"/>
    <d v="1899-12-30T01:00:00"/>
    <s v="07:05"/>
    <s v="08:05"/>
    <d v="1899-12-30T01:00:00"/>
    <s v="DCO"/>
    <s v="N/A"/>
  </r>
  <r>
    <n v="13847"/>
    <x v="18"/>
    <x v="5"/>
    <s v="IFTS LIFT 24-01 QATAR"/>
    <s v="QATAR"/>
    <n v="48"/>
    <s v="ACS"/>
    <n v="13"/>
    <s v="X"/>
    <m/>
    <x v="1"/>
    <s v="NET"/>
    <s v="BTAG_DECI"/>
    <m/>
    <n v="13846"/>
    <s v="NET BTAG01"/>
    <s v="07:05"/>
    <s v="08:05"/>
    <d v="1899-12-30T01:00:00"/>
    <s v="07:05"/>
    <s v="08:05"/>
    <d v="1899-12-30T01:00:00"/>
    <s v="DCO"/>
    <s v="N/A"/>
  </r>
  <r>
    <n v="13848"/>
    <x v="18"/>
    <x v="5"/>
    <s v="LIP IFTS 24-02"/>
    <s v="IFTS"/>
    <n v="3"/>
    <s v="ACS"/>
    <n v="17"/>
    <m/>
    <s v="X"/>
    <x v="5"/>
    <s v="NET"/>
    <s v="ATAG_DECI"/>
    <m/>
    <n v="13849"/>
    <s v="NET ATAG01"/>
    <s v="08:35"/>
    <s v="09:35"/>
    <d v="1899-12-30T01:00:00"/>
    <d v="1899-12-30T08:35:00"/>
    <d v="1899-12-30T09:35:00"/>
    <d v="1899-12-30T01:00:00"/>
    <s v="DCO"/>
    <s v="N/A"/>
  </r>
  <r>
    <n v="13849"/>
    <x v="18"/>
    <x v="5"/>
    <s v="IFTS LIFT 24-01 QATAR"/>
    <s v="QATAR"/>
    <n v="45"/>
    <s v="ACS"/>
    <n v="2"/>
    <s v="X"/>
    <m/>
    <x v="4"/>
    <s v="NET"/>
    <s v="ATAG_DECI"/>
    <m/>
    <n v="13848"/>
    <s v="NET ATAG01"/>
    <d v="1899-12-30T08:35:00"/>
    <d v="1899-12-30T09:35:00"/>
    <d v="1899-12-30T01:00:00"/>
    <d v="1899-12-30T08:35:00"/>
    <d v="1899-12-30T09:35:00"/>
    <d v="1899-12-30T01:00:00"/>
    <s v="DCO"/>
    <s v="N/A"/>
  </r>
  <r>
    <n v="13850"/>
    <x v="18"/>
    <x v="5"/>
    <s v="LIFT IFTS 24-03 SAUDI"/>
    <s v="IFTS"/>
    <n v="47"/>
    <s v="ACS"/>
    <n v="33"/>
    <m/>
    <s v="X"/>
    <x v="0"/>
    <s v="NET"/>
    <s v="RNG_STD"/>
    <m/>
    <n v="13851"/>
    <s v="FMSC ARNG01"/>
    <s v="08:35"/>
    <s v="09:35"/>
    <d v="1899-12-30T01:00:00"/>
    <s v="08:35"/>
    <s v="09:35"/>
    <d v="1899-12-30T01:00:00"/>
    <s v="DCO"/>
    <s v="N/A"/>
  </r>
  <r>
    <n v="13851"/>
    <x v="18"/>
    <x v="5"/>
    <s v="LIFT IFTS 24-05 GER"/>
    <s v="IFTS"/>
    <n v="66"/>
    <s v="ACS"/>
    <n v="32"/>
    <m/>
    <s v="X"/>
    <x v="6"/>
    <s v="STDA"/>
    <s v="DECI_STD"/>
    <m/>
    <m/>
    <s v="FMS CF01"/>
    <s v="08:35"/>
    <s v="09:35"/>
    <d v="1899-12-30T01:00:00"/>
    <s v="08:35"/>
    <s v="09:35"/>
    <d v="1899-12-30T01:00:00"/>
    <s v="DCO"/>
    <s v="N/A"/>
  </r>
  <r>
    <n v="13852"/>
    <x v="18"/>
    <x v="5"/>
    <s v=" IFTS LIFT 24-03 QATAR"/>
    <s v="QATAR"/>
    <n v="58"/>
    <s v="ACS"/>
    <n v="12"/>
    <s v="X"/>
    <m/>
    <x v="5"/>
    <s v="NET"/>
    <s v="LOW LEVEL"/>
    <m/>
    <n v="13853"/>
    <s v="NET BTLLB02"/>
    <s v="10:05"/>
    <s v="11:05"/>
    <d v="1899-12-30T01:00:00"/>
    <s v="10:05"/>
    <s v="11:05"/>
    <d v="1899-12-30T01:00:00"/>
    <s v="DCO"/>
    <s v="N/A"/>
  </r>
  <r>
    <n v="13853"/>
    <x v="18"/>
    <x v="5"/>
    <s v="LIFT 24-45 ITA"/>
    <s v="AMI"/>
    <n v="34"/>
    <s v="IFTS"/>
    <n v="23"/>
    <s v="X"/>
    <m/>
    <x v="0"/>
    <s v="STDA"/>
    <s v="IF"/>
    <m/>
    <m/>
    <s v="SD IF01"/>
    <s v="10:05"/>
    <s v="11:05"/>
    <d v="1899-12-30T01:00:00"/>
    <s v="10:05"/>
    <s v="11:05"/>
    <d v="1899-12-30T01:00:00"/>
    <s v="DCO"/>
    <s v="N/A"/>
  </r>
  <r>
    <n v="13854"/>
    <x v="18"/>
    <x v="5"/>
    <s v="LIFT IFTS 24-05 AUT"/>
    <s v="IFTS"/>
    <n v="64"/>
    <s v="ACS"/>
    <n v="14"/>
    <m/>
    <s v="X"/>
    <x v="1"/>
    <s v="STDA"/>
    <s v="DECI_STD"/>
    <m/>
    <m/>
    <s v="FMS CF01"/>
    <s v="10:05"/>
    <s v="11:05"/>
    <d v="1899-12-30T01:00:00"/>
    <s v="10:05"/>
    <s v="11:05"/>
    <d v="1899-12-30T01:00:00"/>
    <s v="DCO"/>
    <s v="N/A"/>
  </r>
  <r>
    <n v="13855"/>
    <x v="18"/>
    <x v="5"/>
    <s v="LIFT IFTS 24-05 GER"/>
    <s v="IFTS"/>
    <n v="67"/>
    <s v="IFTS"/>
    <n v="9"/>
    <m/>
    <s v="X"/>
    <x v="6"/>
    <s v="STDA"/>
    <s v="DECI_STD"/>
    <m/>
    <m/>
    <s v="FMS CF01"/>
    <s v="10:05"/>
    <s v="11:05"/>
    <d v="1899-12-30T01:00:00"/>
    <s v="10:05"/>
    <d v="1899-12-30T11:15:00"/>
    <d v="1899-12-30T01:10:00"/>
    <s v="DCO"/>
    <s v="N/A"/>
  </r>
  <r>
    <n v="13856"/>
    <x v="18"/>
    <x v="5"/>
    <s v="LIFT 24-44 ITA"/>
    <s v="AMI"/>
    <n v="72"/>
    <s v="ACS"/>
    <n v="33"/>
    <s v="X"/>
    <m/>
    <x v="5"/>
    <s v="STDA"/>
    <s v="CAS"/>
    <m/>
    <m/>
    <s v="SD CASV01"/>
    <s v="11:35"/>
    <s v="12:35"/>
    <d v="1899-12-30T01:00:00"/>
    <s v="11:35"/>
    <s v="12:35"/>
    <d v="1899-12-30T01:00:00"/>
    <s v="DCO"/>
    <s v="N/A"/>
  </r>
  <r>
    <n v="13857"/>
    <x v="18"/>
    <x v="5"/>
    <s v="LIFT IFTS 24-05 GER"/>
    <s v="IFTS"/>
    <n v="67"/>
    <s v="ACS"/>
    <n v="2"/>
    <m/>
    <s v="X"/>
    <x v="0"/>
    <s v="STDA"/>
    <s v="CAS"/>
    <m/>
    <m/>
    <s v="SD CASV01"/>
    <s v="11:35"/>
    <s v="12:35"/>
    <d v="1899-12-30T01:00:00"/>
    <d v="1899-12-30T11:45:00"/>
    <d v="1899-12-30T12:45:00"/>
    <d v="1899-12-30T01:00:00"/>
    <s v="DCO"/>
    <s v="N/A"/>
  </r>
  <r>
    <n v="13858"/>
    <x v="18"/>
    <x v="5"/>
    <s v="LIFT IFTS 24-03 SAUDI"/>
    <s v="IFTS"/>
    <n v="46"/>
    <s v="ACS"/>
    <n v="1"/>
    <m/>
    <s v="X"/>
    <x v="1"/>
    <s v="STDA"/>
    <s v="AAR"/>
    <m/>
    <m/>
    <s v="PT AAR01"/>
    <s v="11:35"/>
    <s v="12:35"/>
    <d v="1899-12-30T01:00:00"/>
    <s v="11:35"/>
    <s v="12:35"/>
    <d v="1899-12-30T01:00:00"/>
    <s v="DCO"/>
    <s v="N/A"/>
  </r>
  <r>
    <n v="13859"/>
    <x v="18"/>
    <x v="5"/>
    <s v="LIFT IFTS 24-05 AUT"/>
    <s v="IFTS"/>
    <n v="65"/>
    <s v="IFTS"/>
    <n v="22"/>
    <m/>
    <s v="X"/>
    <x v="6"/>
    <s v="STDA"/>
    <s v="DECI_STD"/>
    <m/>
    <m/>
    <s v="FMS CF01"/>
    <s v="11:35"/>
    <s v="12:35"/>
    <d v="1899-12-30T01:00:00"/>
    <s v="11:35"/>
    <d v="1899-12-30T12:45:00"/>
    <d v="1899-12-30T01:10:00"/>
    <s v="DCO"/>
    <s v="N/A"/>
  </r>
  <r>
    <n v="13860"/>
    <x v="18"/>
    <x v="5"/>
    <s v="IFTS LIFT 24-01 QATAR"/>
    <s v="QATAR"/>
    <n v="48"/>
    <s v="ACS"/>
    <n v="31"/>
    <s v="X"/>
    <m/>
    <x v="5"/>
    <s v="NET"/>
    <s v="BTAG_DECI"/>
    <m/>
    <n v="13861"/>
    <s v="NET BTAG02"/>
    <s v="13:05"/>
    <s v="14:05"/>
    <d v="1899-12-30T01:00:00"/>
    <s v="13:05"/>
    <s v="14:05"/>
    <d v="1899-12-30T01:00:00"/>
    <s v="DCO"/>
    <s v="N/A"/>
  </r>
  <r>
    <n v="13861"/>
    <x v="18"/>
    <x v="5"/>
    <s v="IFTS 23-02 QATAR"/>
    <s v="QATAR"/>
    <n v="11"/>
    <s v="ACS"/>
    <n v="13"/>
    <s v="X"/>
    <m/>
    <x v="4"/>
    <s v="NET"/>
    <s v="BTAG_DECI"/>
    <m/>
    <n v="13860"/>
    <s v="NET BTAG02"/>
    <d v="1899-12-30T13:05:00"/>
    <d v="1899-12-30T14:05:00"/>
    <d v="1899-12-30T01:00:00"/>
    <d v="1899-12-30T13:05:00"/>
    <d v="1899-12-30T14:05:00"/>
    <d v="1899-12-30T01:00:00"/>
    <s v="DCO"/>
    <s v="N/A"/>
  </r>
  <r>
    <n v="13862"/>
    <x v="18"/>
    <x v="5"/>
    <s v="LIFT 24-44 ITA"/>
    <s v="AMI"/>
    <n v="71"/>
    <s v="IFTS"/>
    <n v="23"/>
    <s v="X"/>
    <m/>
    <x v="0"/>
    <s v="STDA"/>
    <s v="CAS"/>
    <m/>
    <m/>
    <s v="SD CASP01"/>
    <s v="13:05"/>
    <s v="14:05"/>
    <d v="1899-12-30T01:00:00"/>
    <d v="1899-12-30T13:20:00"/>
    <d v="1899-12-30T14:15:00"/>
    <d v="1899-12-30T00:55:00"/>
    <s v="DCO"/>
    <s v="N/A"/>
  </r>
  <r>
    <n v="13863"/>
    <x v="18"/>
    <x v="5"/>
    <s v="LIFT IFTS 24-04 HUN"/>
    <s v="IFTS"/>
    <n v="62"/>
    <s v="ACS"/>
    <n v="30"/>
    <m/>
    <s v="X"/>
    <x v="1"/>
    <s v="STDA"/>
    <s v="DECI_STD"/>
    <m/>
    <m/>
    <s v="PT NAV01"/>
    <s v="13:05"/>
    <s v="14:05"/>
    <d v="1899-12-30T01:00:00"/>
    <s v="13:05"/>
    <s v="14:05"/>
    <d v="1899-12-30T01:00:00"/>
    <s v="DCO"/>
    <s v="N/A"/>
  </r>
  <r>
    <n v="13864"/>
    <x v="18"/>
    <x v="5"/>
    <s v="LIFT IFTS 24-04 HUN"/>
    <s v="IFTS"/>
    <n v="63"/>
    <s v="ACS"/>
    <n v="12"/>
    <m/>
    <s v="X"/>
    <x v="6"/>
    <s v="STDA"/>
    <s v="DECI_STD"/>
    <m/>
    <m/>
    <s v="PT NAV01"/>
    <s v="13:05"/>
    <s v="14:05"/>
    <d v="1899-12-30T01:00:00"/>
    <s v="13:05"/>
    <s v="14:05"/>
    <d v="1899-12-30T01:00:00"/>
    <s v="DCO"/>
    <s v="N/A"/>
  </r>
  <r>
    <n v="13865"/>
    <x v="18"/>
    <x v="5"/>
    <s v="IFTS LIFT 24-01 QATAR"/>
    <s v="QATAR"/>
    <n v="47"/>
    <s v="ACS"/>
    <n v="17"/>
    <s v="X"/>
    <m/>
    <x v="5"/>
    <s v="NET"/>
    <s v="ATAG_DECI"/>
    <m/>
    <n v="13866"/>
    <s v="NET ATAG01"/>
    <s v="14:35"/>
    <s v="15:35"/>
    <d v="1899-12-30T01:00:00"/>
    <s v="14:35"/>
    <s v="15:35"/>
    <d v="1899-12-30T01:00:00"/>
    <s v="DCO"/>
    <s v="N/A"/>
  </r>
  <r>
    <n v="13866"/>
    <x v="18"/>
    <x v="5"/>
    <s v="IFTS LIFT 24-01 QATAR"/>
    <s v="QATAR"/>
    <n v="43"/>
    <s v="ACS"/>
    <n v="1"/>
    <s v="X"/>
    <m/>
    <x v="4"/>
    <s v="NET"/>
    <s v="ATAG_DECI"/>
    <m/>
    <n v="13865"/>
    <s v="NET ATAG01"/>
    <d v="1899-12-30T14:35:00"/>
    <d v="1899-12-30T15:35:00"/>
    <d v="1899-12-30T01:00:00"/>
    <d v="1899-12-30T14:35:00"/>
    <d v="1899-12-30T15:35:00"/>
    <d v="1899-12-30T01:00:00"/>
    <s v="DCO"/>
    <s v="N/A"/>
  </r>
  <r>
    <n v="13867"/>
    <x v="18"/>
    <x v="5"/>
    <s v="IFTS LIFT 24-02 QATAR"/>
    <s v="QATAR"/>
    <n v="55"/>
    <s v="IFTS"/>
    <n v="22"/>
    <m/>
    <s v="X"/>
    <x v="0"/>
    <s v="NET"/>
    <s v="DECI_STD_NVG"/>
    <m/>
    <n v="13868"/>
    <s v="NET BFFNVG01 RR03"/>
    <s v="14:35"/>
    <s v="15:35"/>
    <d v="1899-12-30T01:00:00"/>
    <s v="14:35"/>
    <d v="1899-12-30T15:30:00"/>
    <d v="1899-12-30T00:55:00"/>
    <s v="DCO"/>
    <s v="N/A"/>
  </r>
  <r>
    <n v="13868"/>
    <x v="18"/>
    <x v="5"/>
    <s v="LIFT IFTS 24-03 SAUDI"/>
    <s v="IFTS"/>
    <n v="45"/>
    <s v="ACS"/>
    <n v="32"/>
    <s v="X"/>
    <m/>
    <x v="6"/>
    <s v="STDA"/>
    <s v="RNG_STD"/>
    <m/>
    <m/>
    <s v="PT AAR01"/>
    <s v="14:35"/>
    <s v="15:35"/>
    <d v="1899-12-30T01:00:00"/>
    <s v="14:35"/>
    <s v="15:35"/>
    <d v="1899-12-30T01:00:00"/>
    <s v="DCO"/>
    <s v="N/A"/>
  </r>
  <r>
    <n v="13869"/>
    <x v="82"/>
    <x v="5"/>
    <s v="IFTS LIFT 24-02 QATAR"/>
    <s v="QATAR"/>
    <n v="54"/>
    <s v="ACS"/>
    <n v="13"/>
    <s v="X"/>
    <m/>
    <x v="5"/>
    <s v="NET"/>
    <s v="DECI_STD_NVG"/>
    <m/>
    <n v="13870"/>
    <s v="NET BFFNVG01"/>
    <s v="07:05"/>
    <s v="08:05"/>
    <d v="1899-12-30T01:00:00"/>
    <s v="07:05"/>
    <s v="08:05"/>
    <d v="1899-12-30T01:00:00"/>
    <s v="DCO"/>
    <s v="N/A"/>
  </r>
  <r>
    <n v="13870"/>
    <x v="82"/>
    <x v="5"/>
    <s v="IFTS LIFT 24-01 QATAR"/>
    <s v="QATAR"/>
    <n v="45"/>
    <s v="ACS"/>
    <n v="10"/>
    <s v="X"/>
    <m/>
    <x v="0"/>
    <s v="NET"/>
    <s v="DCA"/>
    <m/>
    <n v="13871"/>
    <s v="NET SMI02"/>
    <s v="07:05"/>
    <s v="08:05"/>
    <d v="1899-12-30T01:00:00"/>
    <d v="1899-12-30T07:05:00"/>
    <d v="1899-12-30T08:05:00"/>
    <d v="1899-12-30T01:00:00"/>
    <s v="DCO"/>
    <s v="N/A"/>
  </r>
  <r>
    <n v="13871"/>
    <x v="82"/>
    <x v="5"/>
    <s v="IFTS LIFT 24-02 QATAR"/>
    <s v="QATAR"/>
    <n v="53"/>
    <s v="ACS"/>
    <n v="12"/>
    <s v="X"/>
    <m/>
    <x v="6"/>
    <s v="STDA"/>
    <s v="CAS_DECI"/>
    <m/>
    <m/>
    <s v="FMS CAS01"/>
    <s v="07:05"/>
    <s v="08:05"/>
    <d v="1899-12-30T01:00:00"/>
    <d v="1899-12-30T07:05:00"/>
    <d v="1899-12-30T08:05:00"/>
    <d v="1899-12-30T01:00:00"/>
    <s v="DCO"/>
    <s v="N/A"/>
  </r>
  <r>
    <n v="13872"/>
    <x v="82"/>
    <x v="5"/>
    <s v="LIP IFTS 24-02"/>
    <s v="IFTS"/>
    <n v="3"/>
    <s v="IFTS"/>
    <n v="23"/>
    <m/>
    <s v="X"/>
    <x v="5"/>
    <s v="NET"/>
    <s v="DCA"/>
    <m/>
    <n v="13873"/>
    <s v="NET ADCA01"/>
    <s v="08:35"/>
    <s v="09:35"/>
    <d v="1899-12-30T01:00:00"/>
    <s v="08:35"/>
    <s v="09:35"/>
    <d v="1899-12-30T01:00:00"/>
    <s v="DCO"/>
    <s v="N/A"/>
  </r>
  <r>
    <n v="13873"/>
    <x v="82"/>
    <x v="5"/>
    <s v="LIFT IFTS 24-03 SAUDI"/>
    <s v="IFTS"/>
    <n v="47"/>
    <s v="ACS"/>
    <n v="32"/>
    <m/>
    <s v="X"/>
    <x v="0"/>
    <s v="NET"/>
    <s v="RNG_STD"/>
    <m/>
    <n v="13874"/>
    <s v="FMSC ARNG02"/>
    <s v="08:35"/>
    <s v="09:35"/>
    <d v="1899-12-30T01:00:00"/>
    <d v="1899-12-30T08:35:00"/>
    <d v="1899-12-30T09:35:00"/>
    <d v="1899-12-30T01:00:00"/>
    <s v="DCO"/>
    <s v="N/A"/>
  </r>
  <r>
    <n v="13874"/>
    <x v="82"/>
    <x v="5"/>
    <s v="LIFT 24-44 ITA"/>
    <s v="AMI"/>
    <n v="70"/>
    <s v="IFTS"/>
    <n v="22"/>
    <s v="X"/>
    <m/>
    <x v="6"/>
    <s v="STDA"/>
    <s v="CAS"/>
    <m/>
    <m/>
    <s v="SD CASV01"/>
    <s v="08:35"/>
    <s v="09:35"/>
    <d v="1899-12-30T01:00:00"/>
    <d v="1899-12-30T08:35:00"/>
    <d v="1899-12-30T09:45:00"/>
    <d v="1899-12-30T01:10:00"/>
    <s v="DCO"/>
    <s v="N/A"/>
  </r>
  <r>
    <n v="13875"/>
    <x v="82"/>
    <x v="5"/>
    <s v=" IFTS LIFT 24-03 QATAR"/>
    <s v="QATAR"/>
    <n v="60"/>
    <s v="ACS"/>
    <n v="5"/>
    <s v="X"/>
    <m/>
    <x v="5"/>
    <s v="NET"/>
    <s v="LOW LEVEL"/>
    <m/>
    <n v="13876"/>
    <s v="NET BTLLB01"/>
    <s v="10:05"/>
    <s v="11:05"/>
    <d v="1899-12-30T01:00:00"/>
    <s v="10:05"/>
    <d v="1899-12-30T11:20:00"/>
    <d v="1899-12-30T01:15:00"/>
    <s v="DCO"/>
    <s v="N/A"/>
  </r>
  <r>
    <n v="13876"/>
    <x v="82"/>
    <x v="5"/>
    <s v="LIFT IFTS 24-03 SAUDI"/>
    <s v="IFTS"/>
    <n v="45"/>
    <s v="ACS"/>
    <n v="33"/>
    <m/>
    <s v="X"/>
    <x v="0"/>
    <s v="NET"/>
    <s v="DECI_STD"/>
    <m/>
    <n v="13877"/>
    <s v=" FMSC HBFM02"/>
    <s v="10:05"/>
    <s v="11:05"/>
    <d v="1899-12-30T01:00:00"/>
    <d v="1899-12-30T10:05:00"/>
    <d v="1899-12-30T11:05:00"/>
    <d v="1899-12-30T01:00:00"/>
    <s v="DCO"/>
    <s v="N/A"/>
  </r>
  <r>
    <n v="13877"/>
    <x v="82"/>
    <x v="5"/>
    <s v="LIFT 24-45 ITA"/>
    <s v="AMI"/>
    <n v="34"/>
    <s v="ACS"/>
    <n v="30"/>
    <s v="X"/>
    <m/>
    <x v="6"/>
    <s v="STDA"/>
    <s v="IF"/>
    <m/>
    <m/>
    <s v="SD IF02"/>
    <s v="10:05"/>
    <s v="11:05"/>
    <d v="1899-12-30T01:00:00"/>
    <d v="1899-12-30T10:05:00"/>
    <d v="1899-12-30T11:05:00"/>
    <d v="1899-12-30T01:00:00"/>
    <s v="DCO"/>
    <s v="N/A"/>
  </r>
  <r>
    <n v="13878"/>
    <x v="23"/>
    <x v="6"/>
    <s v="LIFT IFTS 24-05 AUT"/>
    <s v="IFTS"/>
    <n v="64"/>
    <s v="ACS"/>
    <n v="13"/>
    <m/>
    <s v="X"/>
    <x v="2"/>
    <s v="STDA"/>
    <s v="DECI_STD"/>
    <m/>
    <m/>
    <s v="PT EMR03"/>
    <s v="14:35"/>
    <s v="15:35"/>
    <d v="1899-12-30T01:00:00"/>
    <d v="1899-12-30T14:35:00"/>
    <d v="1899-12-30T15:05:00"/>
    <d v="1899-12-30T00:30:00"/>
    <s v="DNCO"/>
    <s v="CD3"/>
  </r>
  <r>
    <n v="13879"/>
    <x v="82"/>
    <x v="5"/>
    <s v="IFTS LIFT 24-02 QATAR"/>
    <s v="QATAR"/>
    <n v="54"/>
    <s v="ACS"/>
    <n v="17"/>
    <s v="X"/>
    <m/>
    <x v="5"/>
    <s v="STDA"/>
    <s v="DECI_STD"/>
    <m/>
    <m/>
    <s v="PT ERT02"/>
    <s v="11:35"/>
    <s v="12:35"/>
    <d v="1899-12-30T01:00:00"/>
    <s v="11:35"/>
    <s v="12:35"/>
    <d v="1899-12-30T01:00:00"/>
    <s v="DCO"/>
    <s v="N/A"/>
  </r>
  <r>
    <n v="13880"/>
    <x v="82"/>
    <x v="5"/>
    <s v="LIFT IFTS 24-04 SPA"/>
    <s v="IFTS"/>
    <n v="61"/>
    <s v="IFTS"/>
    <n v="9"/>
    <m/>
    <s v="X"/>
    <x v="4"/>
    <s v="STDA"/>
    <s v="DECI_STD"/>
    <m/>
    <m/>
    <s v="PT NAV01"/>
    <s v="11:35"/>
    <s v="12:35"/>
    <d v="1899-12-30T01:00:00"/>
    <s v="11:35"/>
    <s v="12:35"/>
    <d v="1899-12-30T01:00:00"/>
    <s v="DCO"/>
    <s v="N/A"/>
  </r>
  <r>
    <n v="13881"/>
    <x v="82"/>
    <x v="5"/>
    <s v="IFTS LIFT 24-02 QATAR"/>
    <s v="QATAR"/>
    <n v="52"/>
    <s v="ACS"/>
    <n v="1"/>
    <s v="X"/>
    <m/>
    <x v="0"/>
    <s v="NET"/>
    <s v="DECI_STD"/>
    <m/>
    <n v="13882"/>
    <s v="FMSC DBFM01"/>
    <s v="11:35"/>
    <s v="12:35"/>
    <d v="1899-12-30T01:00:00"/>
    <d v="1899-12-30T11:35:00"/>
    <d v="1899-12-30T12:35:00"/>
    <d v="1899-12-30T01:00:00"/>
    <s v="DCO"/>
    <s v="N/A"/>
  </r>
  <r>
    <n v="13882"/>
    <x v="82"/>
    <x v="5"/>
    <s v="LIFT IFTS 24-05 AUT"/>
    <s v="IFTS"/>
    <n v="65"/>
    <s v="ACS"/>
    <n v="9"/>
    <m/>
    <s v="X"/>
    <x v="6"/>
    <s v="STDA"/>
    <s v="DECI_SONIC"/>
    <m/>
    <m/>
    <s v="FMS CF02"/>
    <s v="11:35"/>
    <s v="12:35"/>
    <d v="1899-12-30T01:00:00"/>
    <d v="1899-12-30T11:35:00"/>
    <d v="1899-12-30T12:45:00"/>
    <d v="1899-12-30T01:10:00"/>
    <s v="DCO"/>
    <s v="N/A"/>
  </r>
  <r>
    <n v="13883"/>
    <x v="82"/>
    <x v="5"/>
    <s v="LIFT IFTS 24-04 SPA"/>
    <s v="IFTS"/>
    <n v="60"/>
    <s v="ACS"/>
    <n v="31"/>
    <m/>
    <s v="X"/>
    <x v="4"/>
    <s v="STDA"/>
    <s v="DECI_STD"/>
    <m/>
    <m/>
    <s v="PT NAV01"/>
    <d v="1899-12-30T13:05:00"/>
    <d v="1899-12-30T14:05:00"/>
    <d v="1899-12-30T01:00:00"/>
    <d v="1899-12-30T13:05:00"/>
    <d v="1899-12-30T14:05:00"/>
    <d v="1899-12-30T01:00:00"/>
    <s v="DCO"/>
    <s v="N/A"/>
  </r>
  <r>
    <n v="13884"/>
    <x v="82"/>
    <x v="5"/>
    <s v="LIFT IFTS 24-05 AUT"/>
    <s v="IFTS"/>
    <n v="64"/>
    <s v="ACS"/>
    <n v="10"/>
    <m/>
    <s v="X"/>
    <x v="0"/>
    <s v="STDA"/>
    <s v="DECI_SONIC"/>
    <m/>
    <m/>
    <s v="FMS CF02"/>
    <s v="13:05"/>
    <s v="14:05"/>
    <d v="1899-12-30T01:00:00"/>
    <d v="1899-12-30T13:05:00"/>
    <d v="1899-12-30T14:05:00"/>
    <d v="1899-12-30T01:00:00"/>
    <s v="DCO"/>
    <s v="N/A"/>
  </r>
  <r>
    <n v="13885"/>
    <x v="82"/>
    <x v="5"/>
    <s v="LIFT 24-44 ITA"/>
    <s v="AMI"/>
    <n v="72"/>
    <s v="ACS"/>
    <n v="14"/>
    <s v="X"/>
    <m/>
    <x v="1"/>
    <s v="NET"/>
    <s v="CAS"/>
    <m/>
    <n v="13886"/>
    <s v="SD CASP01"/>
    <s v="13:05"/>
    <s v="14:05"/>
    <d v="1899-12-30T01:00:00"/>
    <d v="1899-12-30T13:05:00"/>
    <d v="1899-12-30T14:05:00"/>
    <d v="1899-12-30T01:00:00"/>
    <s v="DCO"/>
    <s v="N/A"/>
  </r>
  <r>
    <n v="13886"/>
    <x v="82"/>
    <x v="5"/>
    <s v="IFTS LIFT 24-01 QATAR"/>
    <s v="QATAR"/>
    <n v="43"/>
    <s v="ACS"/>
    <n v="9"/>
    <s v="X"/>
    <m/>
    <x v="5"/>
    <s v="NET"/>
    <s v="ATAG_DECI"/>
    <m/>
    <n v="13887"/>
    <s v="NET ATAG02"/>
    <s v="14:35"/>
    <s v="15:35"/>
    <d v="1899-12-30T01:00:00"/>
    <s v="14:35"/>
    <s v="15:35"/>
    <d v="1899-12-30T01:00:00"/>
    <s v="DCO"/>
    <s v="N/A"/>
  </r>
  <r>
    <n v="13887"/>
    <x v="82"/>
    <x v="5"/>
    <s v="IFTS LIFT 24-01 QATAR"/>
    <s v="QATAR"/>
    <n v="47"/>
    <s v="ACS"/>
    <n v="17"/>
    <s v="X"/>
    <m/>
    <x v="4"/>
    <s v="NET"/>
    <s v="ATAG_DECI"/>
    <m/>
    <n v="13886"/>
    <s v="NET ATAG02"/>
    <d v="1899-12-30T14:35:00"/>
    <d v="1899-12-30T15:35:00"/>
    <d v="1899-12-30T01:00:00"/>
    <d v="1899-12-30T14:35:00"/>
    <d v="1899-12-30T15:35:00"/>
    <d v="1899-12-30T01:00:00"/>
    <s v="DCO"/>
    <s v="N/A"/>
  </r>
  <r>
    <n v="13888"/>
    <x v="82"/>
    <x v="5"/>
    <s v="LIFT IFTS 24-05 GER"/>
    <s v="IFTS"/>
    <n v="66"/>
    <s v="IFTS"/>
    <n v="9"/>
    <m/>
    <s v="X"/>
    <x v="0"/>
    <s v="STDA"/>
    <s v="DECI_SONIC"/>
    <m/>
    <m/>
    <s v="FMS CF02"/>
    <s v="14:35"/>
    <s v="15:35"/>
    <d v="1899-12-30T01:00:00"/>
    <d v="1899-12-30T14:35:00"/>
    <d v="1899-12-30T15:35:00"/>
    <d v="1899-12-30T01:00:00"/>
    <s v="DCO"/>
    <s v="N/A"/>
  </r>
  <r>
    <n v="13889"/>
    <x v="82"/>
    <x v="5"/>
    <s v="LIFT IFTS 24-05 GER"/>
    <s v="IFTS"/>
    <n v="67"/>
    <s v="IFTS"/>
    <n v="22"/>
    <m/>
    <s v="X"/>
    <x v="1"/>
    <s v="STDA"/>
    <s v="DECI_SONIC"/>
    <m/>
    <m/>
    <s v="FMS CF02"/>
    <s v="14:35"/>
    <s v="15:35"/>
    <d v="1899-12-30T01:00:00"/>
    <d v="1899-12-30T14:35:00"/>
    <d v="1899-12-30T15:50:00"/>
    <d v="1899-12-30T01:15:00"/>
    <s v="DCO"/>
    <s v="N/A"/>
  </r>
  <r>
    <n v="13890"/>
    <x v="82"/>
    <x v="5"/>
    <s v="LIFT IFTS 24-03 UK"/>
    <s v="IFTS"/>
    <n v="40"/>
    <s v="ACS"/>
    <n v="1"/>
    <m/>
    <s v="X"/>
    <x v="6"/>
    <s v="STDA"/>
    <s v="DECI_STD"/>
    <m/>
    <m/>
    <s v="PT ERT04"/>
    <s v="14:35"/>
    <s v="15:35"/>
    <d v="1899-12-30T01:00:00"/>
    <d v="1899-12-30T14:35:00"/>
    <d v="1899-12-30T15:35:00"/>
    <d v="1899-12-30T01:00:00"/>
    <s v="DCO"/>
    <s v="N/A"/>
  </r>
  <r>
    <n v="13891"/>
    <x v="19"/>
    <x v="5"/>
    <s v="LIFT 24-44 ITA"/>
    <s v="AMI"/>
    <n v="70"/>
    <s v="ACS"/>
    <n v="33"/>
    <s v="X"/>
    <m/>
    <x v="5"/>
    <s v="NET"/>
    <s v="CAS"/>
    <m/>
    <n v="13892"/>
    <s v="SD CASP01"/>
    <s v="07:05"/>
    <s v="08:05"/>
    <d v="1899-12-30T01:00:00"/>
    <d v="1899-12-30T07:05:00"/>
    <d v="1899-12-30T08:05:00"/>
    <d v="1899-12-30T01:00:00"/>
    <s v="DCO"/>
    <s v="N/A"/>
  </r>
  <r>
    <n v="13892"/>
    <x v="19"/>
    <x v="5"/>
    <s v="LIFT IFTS 24-04 SPA"/>
    <s v="IFTS"/>
    <n v="60"/>
    <s v="ACS"/>
    <n v="32"/>
    <m/>
    <s v="X"/>
    <x v="0"/>
    <s v="STDA"/>
    <s v="DECI_STD"/>
    <m/>
    <m/>
    <s v="PT NAV02"/>
    <s v="07:05"/>
    <s v="08:05"/>
    <d v="1899-12-30T01:00:00"/>
    <d v="1899-12-30T07:05:00"/>
    <d v="1899-12-30T08:05:00"/>
    <d v="1899-12-30T01:00:00"/>
    <s v="DCO"/>
    <s v="N/A"/>
  </r>
  <r>
    <n v="13893"/>
    <x v="19"/>
    <x v="5"/>
    <s v="LIFT 24-43 ITA"/>
    <s v="AMI"/>
    <n v="68"/>
    <s v="ACS"/>
    <n v="10"/>
    <s v="X"/>
    <m/>
    <x v="1"/>
    <s v="STDA"/>
    <s v="RNG_STD"/>
    <m/>
    <m/>
    <s v="SD ERT03"/>
    <s v="07:05"/>
    <s v="08:05"/>
    <d v="1899-12-30T01:00:00"/>
    <d v="1899-12-30T07:05:00"/>
    <d v="1899-12-30T08:05:00"/>
    <d v="1899-12-30T01:00:00"/>
    <s v="DCO"/>
    <s v="N/A"/>
  </r>
  <r>
    <n v="13894"/>
    <x v="19"/>
    <x v="5"/>
    <s v="LIFT 24-44 ITA"/>
    <s v="AMI"/>
    <n v="71"/>
    <s v="ACS"/>
    <n v="5"/>
    <s v="X"/>
    <m/>
    <x v="6"/>
    <s v="STDA"/>
    <s v="CAS"/>
    <m/>
    <m/>
    <s v="SD CASV01 CPL01"/>
    <s v="07:05"/>
    <s v="08:05"/>
    <d v="1899-12-30T01:00:00"/>
    <d v="1899-12-30T07:05:00"/>
    <d v="1899-12-30T08:05:00"/>
    <d v="1899-12-30T01:00:00"/>
    <s v="DCO"/>
    <s v="N/A"/>
  </r>
  <r>
    <n v="13895"/>
    <x v="19"/>
    <x v="5"/>
    <s v="LIFT 24-44 ITA"/>
    <s v="AMI"/>
    <n v="73"/>
    <s v="ACS"/>
    <n v="1"/>
    <s v="X"/>
    <m/>
    <x v="0"/>
    <s v="NET"/>
    <s v="CAS"/>
    <m/>
    <n v="13896"/>
    <s v="SD CASP01"/>
    <s v="08:35"/>
    <s v="09:35"/>
    <d v="1899-12-30T01:00:00"/>
    <d v="1899-12-30T08:35:00"/>
    <d v="1899-12-30T09:35:00"/>
    <d v="1899-12-30T01:00:00"/>
    <s v="DCO"/>
    <s v="N/A"/>
  </r>
  <r>
    <n v="13896"/>
    <x v="19"/>
    <x v="5"/>
    <s v="LIFT 24-43 ITA"/>
    <s v="AMI"/>
    <n v="67"/>
    <s v="IFTS"/>
    <n v="22"/>
    <s v="X"/>
    <m/>
    <x v="6"/>
    <s v="STDA"/>
    <s v="RNG_STD"/>
    <m/>
    <m/>
    <s v="SD ERT03"/>
    <s v="08:35"/>
    <s v="09:35"/>
    <d v="1899-12-30T01:00:00"/>
    <d v="1899-12-30T08:35:00"/>
    <d v="1899-12-30T09:35:00"/>
    <d v="1899-12-30T01:00:00"/>
    <s v="DCO"/>
    <s v="N/A"/>
  </r>
  <r>
    <n v="13897"/>
    <x v="19"/>
    <x v="5"/>
    <s v=" IFTS LIFT 24-03 QATAR"/>
    <s v="QATAR"/>
    <n v="60"/>
    <s v="ACS"/>
    <n v="33"/>
    <s v="X"/>
    <m/>
    <x v="5"/>
    <s v="NET"/>
    <s v="LOW LEVEL"/>
    <m/>
    <n v="13898"/>
    <s v="NET BTLLB02"/>
    <s v="10:05"/>
    <s v="11:05"/>
    <d v="1899-12-30T01:00:00"/>
    <s v="10:05"/>
    <s v="11:05"/>
    <d v="1899-12-30T01:00:00"/>
    <s v="DCO"/>
    <s v="N/A"/>
  </r>
  <r>
    <n v="13898"/>
    <x v="19"/>
    <x v="5"/>
    <s v="LIFT IFTS 24-03 CAN"/>
    <s v="IFTS"/>
    <n v="37"/>
    <s v="ACS"/>
    <n v="12"/>
    <m/>
    <s v="X"/>
    <x v="0"/>
    <s v="NET"/>
    <s v="DECI_STD"/>
    <m/>
    <n v="13899"/>
    <s v="FMSC OACM01"/>
    <s v="10:05"/>
    <s v="11:05"/>
    <d v="1899-12-30T01:00:00"/>
    <s v="10:05"/>
    <s v="11:05"/>
    <d v="1899-12-30T01:00:00"/>
    <s v="DCO"/>
    <s v="N/A"/>
  </r>
  <r>
    <n v="13899"/>
    <x v="19"/>
    <x v="5"/>
    <s v="LIFT 24-43 ITA"/>
    <s v="AMI"/>
    <n v="65"/>
    <s v="ACS"/>
    <n v="5"/>
    <s v="X"/>
    <m/>
    <x v="6"/>
    <s v="STDA"/>
    <s v="RNG_STD"/>
    <m/>
    <m/>
    <s v="SD ERT03"/>
    <s v="10:05"/>
    <s v="11:05"/>
    <d v="1899-12-30T01:00:00"/>
    <s v="10:05"/>
    <s v="11:05"/>
    <d v="1899-12-30T01:00:00"/>
    <s v="DCO"/>
    <s v="N/A"/>
  </r>
  <r>
    <n v="13900"/>
    <x v="19"/>
    <x v="5"/>
    <s v="IFTS LIFT 24-02 QATAR"/>
    <s v="QATAR"/>
    <n v="50"/>
    <s v="ACS"/>
    <n v="30"/>
    <s v="X"/>
    <m/>
    <x v="0"/>
    <s v="NET"/>
    <s v="DECI_STD"/>
    <m/>
    <n v="13901"/>
    <s v="FMSC DBFM01"/>
    <s v="11:35"/>
    <s v="12:35"/>
    <d v="1899-12-30T01:00:00"/>
    <s v="11:35"/>
    <s v="12:35"/>
    <d v="1899-12-30T01:00:00"/>
    <s v="DCO"/>
    <s v="N/A"/>
  </r>
  <r>
    <n v="13901"/>
    <x v="19"/>
    <x v="5"/>
    <s v="LIFT 24-45 ITA"/>
    <s v="AMI"/>
    <n v="34"/>
    <s v="ACS"/>
    <n v="9"/>
    <s v="X"/>
    <m/>
    <x v="6"/>
    <s v="STDA"/>
    <s v="DECI_STD"/>
    <m/>
    <m/>
    <s v="SD EMR01"/>
    <s v="11:35"/>
    <s v="12:35"/>
    <d v="1899-12-30T01:00:00"/>
    <s v="11:35"/>
    <s v="12:35"/>
    <d v="1899-12-30T01:00:00"/>
    <s v="DCO"/>
    <s v="N/A"/>
  </r>
  <r>
    <n v="13902"/>
    <x v="19"/>
    <x v="5"/>
    <s v="IFTS LIFT 24-02 QATAR"/>
    <s v="QATAR"/>
    <n v="51"/>
    <s v="ACS"/>
    <n v="14"/>
    <s v="X"/>
    <m/>
    <x v="5"/>
    <s v="NET"/>
    <s v="DECI_STD"/>
    <m/>
    <n v="13903"/>
    <s v="FMSC DBFM01"/>
    <s v="13:05"/>
    <s v="14:05"/>
    <d v="1899-12-30T01:00:00"/>
    <s v="13:05"/>
    <s v="14:05"/>
    <d v="1899-12-30T01:00:00"/>
    <s v="DCO"/>
    <s v="N/A"/>
  </r>
  <r>
    <n v="13903"/>
    <x v="19"/>
    <x v="5"/>
    <s v="LIFT IFTS 24-05 AUT"/>
    <s v="IFTS"/>
    <n v="65"/>
    <s v="ACS"/>
    <n v="12"/>
    <m/>
    <s v="X"/>
    <x v="1"/>
    <s v="STDA"/>
    <s v="DECI_STD"/>
    <m/>
    <m/>
    <s v="PT IF01"/>
    <s v="13:05"/>
    <s v="14:05"/>
    <d v="1899-12-30T01:00:00"/>
    <s v="13:05"/>
    <s v="14:05"/>
    <d v="1899-12-30T01:00:00"/>
    <s v="DCO"/>
    <s v="N/A"/>
  </r>
  <r>
    <n v="13904"/>
    <x v="19"/>
    <x v="5"/>
    <s v="LIFT IFTS 24-05 GER"/>
    <s v="IFTS"/>
    <n v="67"/>
    <s v="ACS"/>
    <n v="10"/>
    <m/>
    <s v="X"/>
    <x v="6"/>
    <s v="STDA"/>
    <s v="DECI_STD"/>
    <m/>
    <m/>
    <s v="PT IF01"/>
    <s v="13:05"/>
    <s v="14:05"/>
    <d v="1899-12-30T01:00:00"/>
    <d v="1899-12-30T13:05:00"/>
    <d v="1899-12-30T14:15:00"/>
    <d v="1899-12-30T01:10:00"/>
    <s v="DCO"/>
    <s v="N/A"/>
  </r>
  <r>
    <n v="13905"/>
    <x v="19"/>
    <x v="5"/>
    <s v="LIFT IFTS 24-03 SAUDI"/>
    <s v="IFTS"/>
    <n v="46"/>
    <s v="ACS"/>
    <n v="32"/>
    <m/>
    <s v="X"/>
    <x v="2"/>
    <s v="STDA"/>
    <s v="RNG_STD"/>
    <m/>
    <m/>
    <s v="PT ERT02"/>
    <s v="13:05"/>
    <s v="14:05"/>
    <d v="1899-12-30T01:00:00"/>
    <d v="1899-12-30T13:05:00"/>
    <d v="1899-12-30T14:05:00"/>
    <d v="1899-12-30T01:00:00"/>
    <s v="DCO"/>
    <s v="N/A"/>
  </r>
  <r>
    <n v="13906"/>
    <x v="19"/>
    <x v="5"/>
    <s v="LIFT IFTS 24-04 SPA"/>
    <s v="IFTS"/>
    <n v="58"/>
    <s v="ACS"/>
    <n v="9"/>
    <m/>
    <s v="X"/>
    <x v="5"/>
    <s v="STDA"/>
    <s v="DECI_STD"/>
    <m/>
    <m/>
    <s v="PT NAV01"/>
    <s v="14:35"/>
    <s v="15:35"/>
    <d v="1899-12-30T01:00:00"/>
    <s v="14:35"/>
    <s v="15:35"/>
    <d v="1899-12-30T01:00:00"/>
    <s v="DCO"/>
    <s v="N/A"/>
  </r>
  <r>
    <n v="13907"/>
    <x v="19"/>
    <x v="5"/>
    <s v="LIFT IFTS 24-04 SPA"/>
    <s v="IFTS"/>
    <n v="61"/>
    <s v="ACS"/>
    <n v="17"/>
    <m/>
    <s v="X"/>
    <x v="4"/>
    <s v="STDA"/>
    <s v="DECI_STD"/>
    <m/>
    <m/>
    <s v="PT NAV02"/>
    <s v="14:35"/>
    <s v="15:35"/>
    <d v="1899-12-30T01:00:00"/>
    <s v="14:35"/>
    <s v="15:35"/>
    <d v="1899-12-30T01:00:00"/>
    <s v="DCO"/>
    <s v="N/A"/>
  </r>
  <r>
    <n v="13908"/>
    <x v="19"/>
    <x v="5"/>
    <s v="LIFT IFTS 24-05 AUT"/>
    <s v="IFTS"/>
    <n v="64"/>
    <s v="ACS"/>
    <n v="1"/>
    <m/>
    <s v="X"/>
    <x v="1"/>
    <s v="STDA"/>
    <s v="DECI_STD"/>
    <m/>
    <m/>
    <s v="PT IF01"/>
    <s v="14:35"/>
    <s v="15:35"/>
    <d v="1899-12-30T01:00:00"/>
    <d v="1899-12-30T14:35:00"/>
    <d v="1899-12-30T15:35:00"/>
    <d v="1899-12-30T01:00:00"/>
    <s v="DCO"/>
    <s v="N/A"/>
  </r>
  <r>
    <n v="13909"/>
    <x v="19"/>
    <x v="5"/>
    <s v="LIFT IFTS 24-05 GER"/>
    <s v="IFTS"/>
    <n v="66"/>
    <s v="IFTS"/>
    <n v="22"/>
    <m/>
    <s v="X"/>
    <x v="6"/>
    <s v="STDA"/>
    <s v="DECI_STD"/>
    <m/>
    <m/>
    <s v="PT IF01"/>
    <s v="14:35"/>
    <s v="15:35"/>
    <d v="1899-12-30T01:00:00"/>
    <d v="1899-12-30T14:35:00"/>
    <d v="1899-12-30T15:45:00"/>
    <d v="1899-12-30T01:10:00"/>
    <s v="DCO"/>
    <s v="N/A"/>
  </r>
  <r>
    <n v="13910"/>
    <x v="83"/>
    <x v="5"/>
    <s v="LIFT 24-44 ITA"/>
    <s v="AMI"/>
    <n v="71"/>
    <s v="ACS"/>
    <n v="33"/>
    <s v="X"/>
    <m/>
    <x v="5"/>
    <s v="STDA"/>
    <s v="RANGE"/>
    <m/>
    <m/>
    <s v="SD RNG01"/>
    <s v="07:05"/>
    <s v="08:05"/>
    <d v="1899-12-30T01:00:00"/>
    <s v="07:05"/>
    <s v="08:05"/>
    <d v="1899-12-30T01:00:00"/>
    <s v="DCO"/>
    <s v="N/A"/>
  </r>
  <r>
    <n v="13911"/>
    <x v="83"/>
    <x v="5"/>
    <s v="IFTS 23-02 QATAR"/>
    <s v="QATAR"/>
    <n v="11"/>
    <s v="ACS"/>
    <n v="9"/>
    <s v="X"/>
    <m/>
    <x v="0"/>
    <s v="NET"/>
    <s v="ATAG_DECI"/>
    <m/>
    <n v="13912"/>
    <s v="NET ATAG01"/>
    <s v="07:05"/>
    <s v="08:05"/>
    <d v="1899-12-30T01:00:00"/>
    <d v="1899-12-30T07:05:00"/>
    <d v="1899-12-30T08:05:00"/>
    <d v="1899-12-30T01:00:00"/>
    <s v="DCO"/>
    <s v="N/A"/>
  </r>
  <r>
    <n v="13912"/>
    <x v="83"/>
    <x v="5"/>
    <s v="IFTS LIFT 24-01 QATAR"/>
    <s v="QATAR"/>
    <n v="48"/>
    <s v="ACS"/>
    <n v="17"/>
    <s v="X"/>
    <m/>
    <x v="1"/>
    <s v="NET"/>
    <s v="ATAG_DECI"/>
    <m/>
    <n v="13911"/>
    <s v="NET ATAG01"/>
    <d v="1899-12-30T07:05:00"/>
    <d v="1899-12-30T08:05:00"/>
    <d v="1899-12-30T01:00:00"/>
    <d v="1899-12-30T07:05:00"/>
    <d v="1899-12-30T08:05:00"/>
    <d v="1899-12-30T01:00:00"/>
    <s v="SDC"/>
    <s v="N/A"/>
  </r>
  <r>
    <n v="13913"/>
    <x v="83"/>
    <x v="5"/>
    <s v="LIFT 24-43 ITA"/>
    <s v="AMI"/>
    <n v="69"/>
    <s v="IFTS"/>
    <n v="9"/>
    <s v="X"/>
    <m/>
    <x v="6"/>
    <s v="STDA"/>
    <s v="RNG_STD"/>
    <m/>
    <m/>
    <s v="SD ERT03"/>
    <s v="07:05"/>
    <s v="08:05"/>
    <d v="1899-12-30T01:00:00"/>
    <d v="1899-12-30T07:05:00"/>
    <d v="1899-12-30T08:05:00"/>
    <d v="1899-12-30T01:00:00"/>
    <s v="DCO"/>
    <s v="N/A"/>
  </r>
  <r>
    <n v="13914"/>
    <x v="83"/>
    <x v="5"/>
    <s v="LIFT 24-44 ITA"/>
    <s v="AMI"/>
    <n v="72"/>
    <s v="ACS"/>
    <n v="14"/>
    <s v="X"/>
    <m/>
    <x v="4"/>
    <s v="STDA"/>
    <s v="RANGE"/>
    <m/>
    <m/>
    <s v="SD RNG01"/>
    <s v="07:05"/>
    <s v="08:05"/>
    <d v="1899-12-30T01:00:00"/>
    <s v="07:05"/>
    <s v="08:05"/>
    <d v="1899-12-30T01:00:00"/>
    <s v="DCO"/>
    <s v="N/A"/>
  </r>
  <r>
    <n v="13915"/>
    <x v="83"/>
    <x v="5"/>
    <s v="LIFT IFTS 24-04 SPA"/>
    <s v="IFTS"/>
    <n v="59"/>
    <s v="ACS"/>
    <n v="12"/>
    <m/>
    <s v="X"/>
    <x v="3"/>
    <s v="STDA"/>
    <s v="DECI_STD"/>
    <m/>
    <m/>
    <s v="PT NAV01"/>
    <s v="07:05"/>
    <s v="08:05"/>
    <d v="1899-12-30T01:00:00"/>
    <d v="1899-12-30T07:05:00"/>
    <d v="1899-12-30T08:05:00"/>
    <d v="1899-12-30T01:00:00"/>
    <s v="DCO"/>
    <s v="N/A"/>
  </r>
  <r>
    <n v="13916"/>
    <x v="83"/>
    <x v="5"/>
    <s v="IFTS LIFT 24-01 QATAR"/>
    <s v="QATAR"/>
    <n v="45"/>
    <s v="ACS"/>
    <n v="32"/>
    <s v="X"/>
    <m/>
    <x v="5"/>
    <s v="NET"/>
    <s v="ATAG_DECI"/>
    <m/>
    <n v="13917"/>
    <s v="NET ATAG02"/>
    <s v="08:35"/>
    <s v="09:35"/>
    <d v="1899-12-30T01:00:00"/>
    <s v="08:35"/>
    <s v="09:35"/>
    <d v="1899-12-30T01:00:00"/>
    <s v="DCO"/>
    <s v="N/A"/>
  </r>
  <r>
    <n v="13917"/>
    <x v="83"/>
    <x v="5"/>
    <s v="LIFT 24-44 ITA"/>
    <s v="AMI"/>
    <n v="70"/>
    <s v="ACS"/>
    <n v="5"/>
    <s v="X"/>
    <m/>
    <x v="1"/>
    <s v="STDA"/>
    <s v="RANGE"/>
    <m/>
    <m/>
    <s v="SD RNG01"/>
    <s v="08:35"/>
    <s v="09:35"/>
    <d v="1899-12-30T01:00:00"/>
    <s v="08:35"/>
    <s v="09:35"/>
    <d v="1899-12-30T01:00:00"/>
    <s v="DCO"/>
    <s v="N/A"/>
  </r>
  <r>
    <n v="13918"/>
    <x v="83"/>
    <x v="5"/>
    <s v="LIFT 24-44 ITA"/>
    <s v="AMI"/>
    <n v="73"/>
    <s v="IFTS"/>
    <n v="23"/>
    <s v="X"/>
    <m/>
    <x v="0"/>
    <s v="STDA"/>
    <s v="RANGE"/>
    <m/>
    <m/>
    <s v="SD RNG01"/>
    <s v="08:35"/>
    <s v="09:35"/>
    <d v="1899-12-30T01:00:00"/>
    <s v="08:35"/>
    <s v="09:35"/>
    <d v="1899-12-30T01:00:00"/>
    <s v="DCO"/>
    <s v="N/A"/>
  </r>
  <r>
    <n v="13919"/>
    <x v="83"/>
    <x v="5"/>
    <s v="LIFT 24-45 ITA"/>
    <s v="AMI"/>
    <n v="34"/>
    <s v="ACS"/>
    <n v="10"/>
    <s v="X"/>
    <m/>
    <x v="6"/>
    <s v="STDA"/>
    <s v="DECI_STD"/>
    <m/>
    <m/>
    <s v="SD EMR02"/>
    <s v="08:35"/>
    <s v="09:35"/>
    <d v="1899-12-30T01:00:00"/>
    <s v="08:35"/>
    <d v="1899-12-30T09:45:00"/>
    <d v="1899-12-30T01:10:00"/>
    <s v="DCO"/>
    <s v="N/A"/>
  </r>
  <r>
    <n v="13920"/>
    <x v="83"/>
    <x v="5"/>
    <s v="LIFT 24-44 ITA"/>
    <s v="AMI"/>
    <n v="71"/>
    <s v="ACS"/>
    <n v="9"/>
    <s v="X"/>
    <m/>
    <x v="5"/>
    <s v="NET"/>
    <s v="RANGE"/>
    <m/>
    <n v="13921"/>
    <s v="SD RNG02"/>
    <s v="10:05"/>
    <s v="11:05"/>
    <d v="1899-12-30T01:00:00"/>
    <s v="10:05"/>
    <s v="11:05"/>
    <d v="1899-12-30T01:00:00"/>
    <s v="DCO"/>
    <s v="N/A"/>
  </r>
  <r>
    <n v="13921"/>
    <x v="83"/>
    <x v="5"/>
    <s v="LIFT IFTS 24-03 CAN"/>
    <s v="IFTS"/>
    <n v="38"/>
    <s v="IFTS"/>
    <n v="9"/>
    <m/>
    <s v="X"/>
    <x v="0"/>
    <s v="NET"/>
    <s v="DECI_STD"/>
    <m/>
    <n v="13922"/>
    <s v="FMSC DACM02"/>
    <s v="10:05"/>
    <s v="11:05"/>
    <d v="1899-12-30T01:00:00"/>
    <s v="10:05"/>
    <s v="11:05"/>
    <d v="1899-12-30T01:00:00"/>
    <s v="DCO"/>
    <s v="N/A"/>
  </r>
  <r>
    <n v="13922"/>
    <x v="83"/>
    <x v="5"/>
    <s v="LIFT IFTS 24-05 AUT"/>
    <s v="IFTS"/>
    <n v="64"/>
    <s v="ACS"/>
    <n v="14"/>
    <m/>
    <s v="X"/>
    <x v="6"/>
    <s v="STDA"/>
    <s v="DECI_STD"/>
    <m/>
    <m/>
    <s v="PT IF02"/>
    <s v="10:05"/>
    <s v="11:05"/>
    <d v="1899-12-30T01:00:00"/>
    <s v="10:05"/>
    <s v="11:05"/>
    <d v="1899-12-30T01:00:00"/>
    <s v="DCO"/>
    <s v="N/A"/>
  </r>
  <r>
    <n v="13923"/>
    <x v="83"/>
    <x v="5"/>
    <s v="LIFT 24-44 ITA"/>
    <s v="AMI"/>
    <n v="70"/>
    <s v="ACS"/>
    <n v="1"/>
    <s v="X"/>
    <m/>
    <x v="5"/>
    <s v="NET"/>
    <s v="RANGE"/>
    <m/>
    <n v="13924"/>
    <s v="SD RNG02"/>
    <s v="11:35"/>
    <s v="12:35"/>
    <d v="1899-12-30T01:00:00"/>
    <s v="11:35"/>
    <s v="12:35"/>
    <d v="1899-12-30T01:00:00"/>
    <s v="DCO"/>
    <s v="N/A"/>
  </r>
  <r>
    <n v="13924"/>
    <x v="83"/>
    <x v="5"/>
    <s v="LIFT 24-44 ITA"/>
    <s v="AMI"/>
    <n v="73"/>
    <s v="IFTS"/>
    <n v="22"/>
    <s v="X"/>
    <m/>
    <x v="0"/>
    <s v="NET"/>
    <s v="RANGE"/>
    <m/>
    <n v="13925"/>
    <s v="SD RNG02"/>
    <s v="11:35"/>
    <s v="12:35"/>
    <d v="1899-12-30T01:00:00"/>
    <s v="11:35"/>
    <s v="12:35"/>
    <d v="1899-12-30T01:00:00"/>
    <s v="DCO"/>
    <s v="N/A"/>
  </r>
  <r>
    <n v="13925"/>
    <x v="83"/>
    <x v="5"/>
    <s v="LIFT 24-43 ITA"/>
    <s v="AMI"/>
    <n v="64"/>
    <s v="ACS"/>
    <n v="10"/>
    <s v="X"/>
    <m/>
    <x v="6"/>
    <s v="STDA"/>
    <s v="RNG_STD"/>
    <m/>
    <m/>
    <s v="SD ERT03"/>
    <s v="11:35"/>
    <s v="12:35"/>
    <d v="1899-12-30T01:00:00"/>
    <s v="11:35"/>
    <s v="12:35"/>
    <d v="1899-12-30T01:00:00"/>
    <s v="DCO"/>
    <s v="N/A"/>
  </r>
  <r>
    <n v="13926"/>
    <x v="83"/>
    <x v="5"/>
    <s v="LIFT IFTS 24-05 GER"/>
    <s v="IFTS"/>
    <n v="66"/>
    <s v="ACS"/>
    <n v="5"/>
    <m/>
    <s v="X"/>
    <x v="2"/>
    <s v="STDA"/>
    <s v="DECI_STD"/>
    <m/>
    <m/>
    <s v="PT IF02"/>
    <s v="11:35"/>
    <s v="12:35"/>
    <d v="1899-12-30T01:00:00"/>
    <s v="11:35"/>
    <s v="12:35"/>
    <d v="1899-12-30T01:00:00"/>
    <s v="DCO"/>
    <s v="N/A"/>
  </r>
  <r>
    <n v="13927"/>
    <x v="20"/>
    <x v="6"/>
    <s v="LIFT 24-43 ITA"/>
    <s v="AMI"/>
    <n v="64"/>
    <s v="ACS"/>
    <n v="1"/>
    <s v="X"/>
    <m/>
    <x v="0"/>
    <s v="NET"/>
    <s v="CAS"/>
    <m/>
    <n v="13928"/>
    <s v="SD CASP01"/>
    <s v="07:05"/>
    <s v="08:05"/>
    <d v="1899-12-30T01:00:00"/>
    <s v="07:05"/>
    <s v="08:05"/>
    <d v="1899-12-30T01:00:00"/>
    <s v="DCO"/>
    <s v="N/A"/>
  </r>
  <r>
    <n v="13928"/>
    <x v="20"/>
    <x v="6"/>
    <s v="LIFT IFTS 24-03 UK"/>
    <s v="IFTS"/>
    <n v="39"/>
    <s v="ACS"/>
    <n v="33"/>
    <m/>
    <s v="X"/>
    <x v="3"/>
    <s v="STDA"/>
    <s v="DECI_STD"/>
    <m/>
    <m/>
    <s v="PT ERT04"/>
    <d v="1899-12-30T08:00:00"/>
    <d v="1899-12-30T09:00:00"/>
    <d v="1899-12-30T01:00:00"/>
    <d v="1899-12-30T08:00:00"/>
    <d v="1899-12-30T09:00:00"/>
    <d v="1899-12-30T01:00:00"/>
    <s v="DCO"/>
    <s v="N/A"/>
  </r>
  <r>
    <n v="13929"/>
    <x v="20"/>
    <x v="6"/>
    <s v="LIFT 24-45 ITA"/>
    <s v="AMI"/>
    <n v="34"/>
    <s v="IFTS"/>
    <n v="22"/>
    <s v="X"/>
    <m/>
    <x v="6"/>
    <s v="STDA"/>
    <s v="DECI_STD"/>
    <m/>
    <m/>
    <s v="SD EMR03"/>
    <s v="07:05"/>
    <s v="08:05"/>
    <d v="1899-12-30T01:00:00"/>
    <s v="07:05"/>
    <s v="08:05"/>
    <d v="1899-12-30T01:00:00"/>
    <s v="DCO"/>
    <s v="N/A"/>
  </r>
  <r>
    <n v="13930"/>
    <x v="20"/>
    <x v="6"/>
    <s v="LIFT 24-44 ITA"/>
    <s v="AMI"/>
    <n v="72"/>
    <s v="ACS"/>
    <n v="10"/>
    <s v="X"/>
    <m/>
    <x v="5"/>
    <s v="NET"/>
    <s v="RANGE"/>
    <m/>
    <n v="13931"/>
    <s v="SD RNG02"/>
    <s v="08:35"/>
    <s v="09:35"/>
    <d v="1899-12-30T01:00:00"/>
    <d v="1899-12-30T08:35:00"/>
    <d v="1899-12-30T09:35:00"/>
    <d v="1899-12-30T01:00:00"/>
    <s v="DCO"/>
    <s v="N/A"/>
  </r>
  <r>
    <n v="13931"/>
    <x v="20"/>
    <x v="6"/>
    <s v="IFTS LIFT 24-01 QATAR"/>
    <s v="QATAR"/>
    <n v="48"/>
    <s v="ACS"/>
    <n v="5"/>
    <s v="X"/>
    <m/>
    <x v="0"/>
    <s v="NET"/>
    <s v="ATAG_DECI"/>
    <m/>
    <n v="13932"/>
    <s v="NET ATAG02"/>
    <s v="08:35"/>
    <s v="09:35"/>
    <d v="1899-12-30T01:00:00"/>
    <s v="08:35"/>
    <s v="09:35"/>
    <d v="1899-12-30T01:00:00"/>
    <s v="DCO"/>
    <s v="N/A"/>
  </r>
  <r>
    <n v="13932"/>
    <x v="20"/>
    <x v="6"/>
    <s v="IFTS 23-02 QATAR"/>
    <s v="QATAR"/>
    <n v="11"/>
    <s v="IFTS"/>
    <n v="9"/>
    <s v="X"/>
    <m/>
    <x v="1"/>
    <s v="NET"/>
    <s v="ATAG_DECI"/>
    <m/>
    <n v="13931"/>
    <s v="NET ATAG02"/>
    <d v="1899-12-30T08:35:00"/>
    <d v="1899-12-30T09:35:00"/>
    <d v="1899-12-30T01:00:00"/>
    <d v="1899-12-30T08:35:00"/>
    <d v="1899-12-30T09:35:00"/>
    <d v="1899-12-30T01:00:00"/>
    <s v="DCO"/>
    <s v="N/A"/>
  </r>
  <r>
    <n v="13933"/>
    <x v="20"/>
    <x v="6"/>
    <s v="IFTS LIFT 24-02 QATAR"/>
    <s v="QATAR"/>
    <n v="53"/>
    <s v="ACS"/>
    <n v="17"/>
    <s v="X"/>
    <m/>
    <x v="6"/>
    <s v="STDA"/>
    <s v="CAS_DECI"/>
    <m/>
    <m/>
    <s v="FMS CAS02"/>
    <s v="08:35"/>
    <s v="09:35"/>
    <d v="1899-12-30T01:00:00"/>
    <d v="1899-12-30T08:30:00"/>
    <d v="1899-12-30T09:30:00"/>
    <d v="1899-12-30T01:00:00"/>
    <s v="DCO"/>
    <s v="N/A"/>
  </r>
  <r>
    <n v="13934"/>
    <x v="20"/>
    <x v="6"/>
    <s v="LIFT 24-03 SNG"/>
    <s v="IFTS"/>
    <n v="43"/>
    <s v="ACS"/>
    <n v="14"/>
    <m/>
    <s v="X"/>
    <x v="4"/>
    <s v="STDA"/>
    <s v="DECI_STD"/>
    <m/>
    <m/>
    <s v="PT ERT05"/>
    <s v="10:05"/>
    <s v="11:05"/>
    <d v="1899-12-30T01:00:00"/>
    <d v="1899-12-30T10:05:00"/>
    <d v="1899-12-30T11:05:00"/>
    <d v="1899-12-30T01:00:00"/>
    <s v="DCO"/>
    <s v="N/A"/>
  </r>
  <r>
    <n v="13935"/>
    <x v="20"/>
    <x v="6"/>
    <s v="LIFT 24-43 ITA"/>
    <s v="AMI"/>
    <n v="66"/>
    <s v="ACS"/>
    <n v="9"/>
    <s v="X"/>
    <m/>
    <x v="6"/>
    <s v="STDA"/>
    <s v="RNG_STD"/>
    <m/>
    <m/>
    <s v="SD ERT03"/>
    <s v="10:05"/>
    <s v="11:05"/>
    <d v="1899-12-30T01:00:00"/>
    <d v="1899-12-30T10:05:00"/>
    <d v="1899-12-30T11:05:00"/>
    <d v="1899-12-30T01:00:00"/>
    <s v="DCO"/>
    <s v="N/A"/>
  </r>
  <r>
    <n v="13936"/>
    <x v="20"/>
    <x v="6"/>
    <s v="LIFT IFTS 24-03 CAN"/>
    <s v="IFTS"/>
    <n v="38"/>
    <s v="ACS"/>
    <n v="30"/>
    <m/>
    <s v="X"/>
    <x v="0"/>
    <s v="NET"/>
    <s v="DECI_STD"/>
    <m/>
    <n v="13937"/>
    <s v="FMSC OACM01"/>
    <s v="10:05"/>
    <s v="11:05"/>
    <d v="1899-12-30T01:00:00"/>
    <d v="1899-12-30T10:05:00"/>
    <d v="1899-12-30T10:55:00"/>
    <d v="1899-12-30T00:50:00"/>
    <s v="DCO"/>
    <s v="N/A"/>
  </r>
  <r>
    <n v="13937"/>
    <x v="20"/>
    <x v="6"/>
    <s v="IFTS LIFT 24-02 QATAR"/>
    <s v="QATAR"/>
    <n v="50"/>
    <s v="ACS"/>
    <n v="32"/>
    <s v="X"/>
    <m/>
    <x v="5"/>
    <s v="STDA"/>
    <s v="CAS_DECI"/>
    <m/>
    <m/>
    <s v="FMS CAS01"/>
    <s v="10:05"/>
    <s v="11:05"/>
    <d v="1899-12-30T01:00:00"/>
    <d v="1899-12-30T10:05:00"/>
    <d v="1899-12-30T11:05:00"/>
    <d v="1899-12-30T01:00:00"/>
    <s v="DCO"/>
    <s v="N/A"/>
  </r>
  <r>
    <n v="13938"/>
    <x v="20"/>
    <x v="6"/>
    <s v="LIFT IFTS 24-03 UK"/>
    <s v="IFTS"/>
    <n v="39"/>
    <s v="IFTS"/>
    <n v="9"/>
    <m/>
    <s v="X"/>
    <x v="5"/>
    <s v="NET"/>
    <s v="DECI_STD"/>
    <m/>
    <n v="13939"/>
    <s v="FMSC DACM01"/>
    <s v="11:35"/>
    <s v="12:35"/>
    <d v="1899-12-30T01:00:00"/>
    <d v="1899-12-30T11:35:00"/>
    <d v="1899-12-30T12:35:00"/>
    <d v="1899-12-30T01:00:00"/>
    <s v="DCO"/>
    <s v="N/A"/>
  </r>
  <r>
    <n v="13939"/>
    <x v="20"/>
    <x v="6"/>
    <s v="LIFT IFTS 24-03 SAUDI"/>
    <s v="IFTS"/>
    <n v="46"/>
    <s v="ACS"/>
    <n v="12"/>
    <m/>
    <s v="X"/>
    <x v="0"/>
    <s v="STDA"/>
    <s v="AAR"/>
    <m/>
    <m/>
    <s v="FMS AAR01"/>
    <s v="11:35"/>
    <s v="12:35"/>
    <d v="1899-12-30T01:00:00"/>
    <s v="11:35"/>
    <s v="12:35"/>
    <d v="1899-12-30T01:00:00"/>
    <s v="DCO"/>
    <s v="N/A"/>
  </r>
  <r>
    <n v="13940"/>
    <x v="20"/>
    <x v="6"/>
    <s v="LIFT 24-45 ITA"/>
    <s v="AMI"/>
    <n v="34"/>
    <s v="ACS"/>
    <n v="31"/>
    <s v="X"/>
    <m/>
    <x v="6"/>
    <s v="STDA"/>
    <s v="DECI_STD"/>
    <m/>
    <m/>
    <s v="SD EMR04"/>
    <s v="11:35"/>
    <s v="12:35"/>
    <d v="1899-12-30T01:00:00"/>
    <s v="11:35"/>
    <s v="12:35"/>
    <d v="1899-12-30T01:00:00"/>
    <s v="DCO"/>
    <s v="N/A"/>
  </r>
  <r>
    <n v="13941"/>
    <x v="20"/>
    <x v="6"/>
    <s v="LIFT 24-43 ITA"/>
    <s v="AMI"/>
    <n v="64"/>
    <s v="IFTS"/>
    <n v="23"/>
    <s v="X"/>
    <m/>
    <x v="1"/>
    <s v="STDA"/>
    <s v="CAS"/>
    <m/>
    <m/>
    <s v="SD CASV01"/>
    <s v="11:35"/>
    <s v="12:35"/>
    <d v="1899-12-30T01:00:00"/>
    <s v="11:35"/>
    <s v="12:35"/>
    <d v="1899-12-30T01:00:00"/>
    <s v="DCO"/>
    <s v="N/A"/>
  </r>
  <r>
    <n v="13942"/>
    <x v="20"/>
    <x v="6"/>
    <s v="LIFT IFTS 24-05 AUT"/>
    <s v="IFTS"/>
    <n v="64"/>
    <s v="ACS"/>
    <n v="9"/>
    <m/>
    <s v="X"/>
    <x v="5"/>
    <s v="STDA"/>
    <s v="DECI_STD"/>
    <m/>
    <m/>
    <s v="FMS CF03"/>
    <s v="13:05"/>
    <s v="14:05"/>
    <d v="1899-12-30T01:00:00"/>
    <s v="13:05"/>
    <s v="14:05"/>
    <d v="1899-12-30T01:00:00"/>
    <s v="DCO"/>
    <s v="N/A"/>
  </r>
  <r>
    <n v="13943"/>
    <x v="20"/>
    <x v="6"/>
    <s v="LIFT IFTS 24-05 AUT"/>
    <s v="IFTS"/>
    <n v="65"/>
    <s v="ACS"/>
    <n v="14"/>
    <m/>
    <s v="X"/>
    <x v="4"/>
    <s v="STDA"/>
    <s v="DECI_STD"/>
    <m/>
    <m/>
    <s v="PT IF02"/>
    <s v="13:05"/>
    <s v="14:05"/>
    <d v="1899-12-30T01:00:00"/>
    <d v="1899-12-30T13:05:00"/>
    <d v="1899-12-30T14:05:00"/>
    <d v="1899-12-30T01:00:00"/>
    <s v="DCO"/>
    <s v="N/A"/>
  </r>
  <r>
    <n v="13944"/>
    <x v="20"/>
    <x v="6"/>
    <s v="LIFT IFTS 24-04 CAN"/>
    <s v="IFTS"/>
    <n v="52"/>
    <s v="ACS"/>
    <n v="1"/>
    <m/>
    <s v="X"/>
    <x v="0"/>
    <s v="STDA"/>
    <s v="DECI_STD"/>
    <m/>
    <m/>
    <s v="PT NAV01"/>
    <s v="13:05"/>
    <s v="14:05"/>
    <d v="1899-12-30T01:00:00"/>
    <s v="13:05"/>
    <s v="14:05"/>
    <d v="1899-12-30T01:00:00"/>
    <s v="DCO"/>
    <s v="N/A"/>
  </r>
  <r>
    <n v="13945"/>
    <x v="20"/>
    <x v="6"/>
    <s v="LIP 24-04 CAN"/>
    <s v="IFTS"/>
    <n v="50"/>
    <s v="IFTS"/>
    <n v="22"/>
    <m/>
    <s v="X"/>
    <x v="6"/>
    <s v="STDA"/>
    <s v="NAV"/>
    <m/>
    <m/>
    <s v="SD EMRSP01"/>
    <s v="13:05"/>
    <s v="14:05"/>
    <d v="1899-12-30T01:00:00"/>
    <d v="1899-12-30T13:00:00"/>
    <d v="1899-12-30T14:00:00"/>
    <d v="1899-12-30T01:00:00"/>
    <s v="DCO"/>
    <s v="N/A"/>
  </r>
  <r>
    <n v="13946"/>
    <x v="20"/>
    <x v="6"/>
    <s v="IFTS LIFT 24-02 QATAR"/>
    <s v="QATAR"/>
    <n v="50"/>
    <s v="ACS"/>
    <n v="32"/>
    <s v="X"/>
    <m/>
    <x v="1"/>
    <s v="STDA"/>
    <s v="CAS_DECI"/>
    <m/>
    <m/>
    <s v="FMS CAS02"/>
    <s v="13:05"/>
    <s v="14:05"/>
    <d v="1899-12-30T01:00:00"/>
    <s v="13:05"/>
    <s v="14:05"/>
    <d v="1899-12-30T01:00:00"/>
    <s v="DCO"/>
    <s v="N/A"/>
  </r>
  <r>
    <n v="13947"/>
    <x v="20"/>
    <x v="6"/>
    <s v="LIFT IFTS 24-05 GER"/>
    <s v="IFTS"/>
    <n v="66"/>
    <s v="ACS"/>
    <n v="17"/>
    <m/>
    <s v="X"/>
    <x v="5"/>
    <s v="STDA"/>
    <s v="DECI_STD"/>
    <m/>
    <m/>
    <s v="FMS CF03"/>
    <s v="14:35"/>
    <s v="15:35"/>
    <d v="1899-12-30T01:00:00"/>
    <d v="1899-12-30T14:35:00"/>
    <d v="1899-12-30T15:35:00"/>
    <d v="1899-12-30T01:00:00"/>
    <s v="DCO"/>
    <s v="N/A"/>
  </r>
  <r>
    <n v="13948"/>
    <x v="20"/>
    <x v="6"/>
    <s v="LIFT IFTS 24-05 GER"/>
    <s v="IFTS"/>
    <n v="67"/>
    <s v="IFTS"/>
    <n v="9"/>
    <m/>
    <s v="X"/>
    <x v="4"/>
    <s v="STDA"/>
    <s v="DECI_STD"/>
    <m/>
    <m/>
    <s v="PT IF02"/>
    <s v="14:35"/>
    <s v="15:35"/>
    <d v="1899-12-30T01:00:00"/>
    <d v="1899-12-30T14:35:00"/>
    <d v="1899-12-30T15:45:00"/>
    <d v="1899-12-30T01:10:00"/>
    <s v="DCO"/>
    <s v="N/A"/>
  </r>
  <r>
    <n v="13949"/>
    <x v="20"/>
    <x v="6"/>
    <s v="IFTS LIFT 24-02 QATAR"/>
    <s v="QATAR"/>
    <n v="54"/>
    <s v="ACS"/>
    <n v="12"/>
    <s v="X"/>
    <m/>
    <x v="0"/>
    <s v="NET"/>
    <s v="DECI_STD"/>
    <m/>
    <n v="13950"/>
    <s v="FMSC DBFM01"/>
    <s v="14:35"/>
    <s v="15:35"/>
    <d v="1899-12-30T01:00:00"/>
    <d v="1899-12-30T14:35:00"/>
    <d v="1899-12-30T15:35:00"/>
    <d v="1899-12-30T01:00:00"/>
    <s v="DCO"/>
    <s v="N/A"/>
  </r>
  <r>
    <n v="13950"/>
    <x v="21"/>
    <x v="6"/>
    <s v="LIFT IFTS 24-03 UK"/>
    <s v="IFTS"/>
    <n v="40"/>
    <s v="ACS"/>
    <n v="9"/>
    <m/>
    <s v="X"/>
    <x v="5"/>
    <s v="NET"/>
    <s v="DECI_STD"/>
    <m/>
    <n v="13951"/>
    <s v="FMSC DACM01"/>
    <s v="07:05"/>
    <s v="08:05"/>
    <d v="1899-12-30T01:00:00"/>
    <s v="07:05"/>
    <s v="08:05"/>
    <d v="1899-12-30T01:00:00"/>
    <s v="DCO"/>
    <s v="N/A"/>
  </r>
  <r>
    <n v="13951"/>
    <x v="21"/>
    <x v="6"/>
    <s v="IFTS LIFT 24-01 QATAR"/>
    <s v="QATAR"/>
    <n v="48"/>
    <s v="ACS"/>
    <n v="14"/>
    <s v="X"/>
    <m/>
    <x v="0"/>
    <s v="STDA"/>
    <s v="DECI_STD_NVG"/>
    <m/>
    <m/>
    <s v="FMS R2RNVG02 CPL01"/>
    <s v="07:05"/>
    <s v="08:05"/>
    <d v="1899-12-30T01:00:00"/>
    <d v="1899-12-30T07:05:00"/>
    <d v="1899-12-30T08:05:00"/>
    <d v="1899-12-30T01:00:00"/>
    <s v="DCO"/>
    <s v="N/A"/>
  </r>
  <r>
    <n v="13952"/>
    <x v="21"/>
    <x v="6"/>
    <s v="LIFT IFTS 24-05 AUT"/>
    <s v="IFTS"/>
    <n v="64"/>
    <s v="ACS"/>
    <n v="1"/>
    <m/>
    <s v="X"/>
    <x v="6"/>
    <s v="STDA"/>
    <s v="DECI_STD"/>
    <m/>
    <m/>
    <s v="PT EMR01"/>
    <s v="07:05"/>
    <s v="08:05"/>
    <d v="1899-12-30T01:00:00"/>
    <d v="1899-12-30T07:05:00"/>
    <d v="1899-12-30T08:05:00"/>
    <d v="1899-12-30T01:00:00"/>
    <s v="DCO"/>
    <s v="N/A"/>
  </r>
  <r>
    <n v="13953"/>
    <x v="21"/>
    <x v="6"/>
    <s v="LIFT 24-43 ITA"/>
    <s v="AMI"/>
    <n v="69"/>
    <s v="ACS"/>
    <n v="12"/>
    <s v="X"/>
    <m/>
    <x v="5"/>
    <s v="NET"/>
    <s v="CAS"/>
    <m/>
    <n v="13954"/>
    <s v="SD CASP01"/>
    <s v="08:35"/>
    <s v="09:35"/>
    <d v="1899-12-30T01:00:00"/>
    <s v="08:35"/>
    <s v="09:35"/>
    <d v="1899-12-30T01:00:00"/>
    <s v="DCO"/>
    <s v="N/A"/>
  </r>
  <r>
    <n v="13954"/>
    <x v="21"/>
    <x v="6"/>
    <s v="LIFT 24-43 ITA"/>
    <s v="AMI"/>
    <n v="65"/>
    <s v="ACS"/>
    <n v="10"/>
    <s v="X"/>
    <m/>
    <x v="4"/>
    <s v="NET"/>
    <s v="CAS"/>
    <m/>
    <n v="13953"/>
    <s v="SD CASP01"/>
    <d v="1899-12-30T08:35:00"/>
    <d v="1899-12-30T09:35:00"/>
    <d v="1899-12-30T01:00:00"/>
    <s v="08:35"/>
    <s v="09:35"/>
    <d v="1899-12-30T01:00:00"/>
    <s v="SDC"/>
    <s v="N/A"/>
  </r>
  <r>
    <n v="13955"/>
    <x v="21"/>
    <x v="6"/>
    <s v="IFTS LIFT 24-02 QATAR"/>
    <s v="QATAR"/>
    <n v="53"/>
    <s v="ACS"/>
    <n v="5"/>
    <s v="X"/>
    <m/>
    <x v="0"/>
    <s v="NET"/>
    <s v="DECI_STD"/>
    <m/>
    <n v="13956"/>
    <s v="FMSC DBFM01"/>
    <s v="08:35"/>
    <s v="09:35"/>
    <d v="1899-12-30T01:00:00"/>
    <s v="08:35"/>
    <s v="09:35"/>
    <d v="1899-12-30T01:00:00"/>
    <s v="DCO"/>
    <s v="N/A"/>
  </r>
  <r>
    <n v="13956"/>
    <x v="21"/>
    <x v="6"/>
    <s v="LIFT 24-43 ITA"/>
    <s v="AMI"/>
    <n v="67"/>
    <s v="ACS"/>
    <n v="13"/>
    <s v="X"/>
    <m/>
    <x v="3"/>
    <s v="STDA"/>
    <s v="CAS"/>
    <m/>
    <m/>
    <s v="SD CASV01"/>
    <s v="08:35"/>
    <s v="09:35"/>
    <d v="1899-12-30T01:00:00"/>
    <s v="08:35"/>
    <s v="09:35"/>
    <d v="1899-12-30T01:00:00"/>
    <s v="DCO"/>
    <s v="N/A"/>
  </r>
  <r>
    <n v="13957"/>
    <x v="21"/>
    <x v="6"/>
    <s v="IFTS LIFT 24-02 QATAR"/>
    <s v="QATAR"/>
    <n v="54"/>
    <s v="ACS"/>
    <n v="2"/>
    <s v="X"/>
    <m/>
    <x v="5"/>
    <s v="NET"/>
    <s v="DECI_STD"/>
    <m/>
    <n v="13958"/>
    <s v="FMSC DBFM02"/>
    <s v="10:05"/>
    <s v="11:05"/>
    <d v="1899-12-30T01:00:00"/>
    <s v="10:05"/>
    <s v="11:05"/>
    <d v="1899-12-30T01:00:00"/>
    <s v="DCO"/>
    <s v="N/A"/>
  </r>
  <r>
    <n v="13958"/>
    <x v="21"/>
    <x v="6"/>
    <s v="LIFT IFTS 24-03 UK"/>
    <s v="IFTS"/>
    <n v="40"/>
    <s v="IFTS"/>
    <n v="22"/>
    <m/>
    <s v="X"/>
    <x v="5"/>
    <s v="NET"/>
    <s v="DECI_STD"/>
    <m/>
    <n v="13959"/>
    <s v="FMSC DACM02"/>
    <s v="11:35"/>
    <s v="12:35"/>
    <d v="1899-12-30T01:00:00"/>
    <s v="11:35"/>
    <d v="1899-12-30T12:25:00"/>
    <d v="1899-12-30T00:50:00"/>
    <s v="DCO"/>
    <s v="N/A"/>
  </r>
  <r>
    <n v="13959"/>
    <x v="21"/>
    <x v="6"/>
    <s v="LIFT IFTS 24-03 CAN"/>
    <s v="IFTS"/>
    <n v="38"/>
    <s v="IFTS"/>
    <n v="23"/>
    <m/>
    <s v="X"/>
    <x v="0"/>
    <s v="NET"/>
    <s v="DECI_STD"/>
    <m/>
    <n v="13960"/>
    <s v="FMSC OACM02"/>
    <s v="11:35"/>
    <s v="12:35"/>
    <d v="1899-12-30T01:00:00"/>
    <d v="1899-12-30T11:30:00"/>
    <d v="1899-12-30T12:30:00"/>
    <d v="1899-12-30T01:00:00"/>
    <s v="DCO"/>
    <s v="N/A"/>
  </r>
  <r>
    <n v="13960"/>
    <x v="21"/>
    <x v="6"/>
    <s v="LIFT IFTS 24-04 CAN"/>
    <s v="IFTS"/>
    <n v="51"/>
    <s v="ACS"/>
    <n v="17"/>
    <m/>
    <s v="X"/>
    <x v="3"/>
    <s v="STDA"/>
    <s v="DECI_STD"/>
    <m/>
    <m/>
    <s v="PT NAV01"/>
    <s v="11:35"/>
    <s v="12:35"/>
    <d v="1899-12-30T01:00:00"/>
    <d v="1899-12-30T11:25:00"/>
    <d v="1899-12-30T12:25:00"/>
    <d v="1899-12-30T01:00:00"/>
    <s v="DCO"/>
    <s v="N/A"/>
  </r>
  <r>
    <n v="13961"/>
    <x v="21"/>
    <x v="6"/>
    <s v="IFTS LIFT 24-02 QATAR"/>
    <s v="QATAR"/>
    <n v="50"/>
    <s v="ACS"/>
    <n v="2"/>
    <s v="X"/>
    <m/>
    <x v="0"/>
    <s v="STDA"/>
    <s v="CAS"/>
    <m/>
    <m/>
    <s v="FMS CAS02 RR01"/>
    <s v="13:05"/>
    <s v="14:05"/>
    <d v="1899-12-30T01:00:00"/>
    <d v="1899-12-30T13:05:00"/>
    <d v="1899-12-30T14:05:00"/>
    <d v="1899-12-30T01:00:00"/>
    <s v="DCO"/>
    <s v="N/A"/>
  </r>
  <r>
    <n v="13962"/>
    <x v="21"/>
    <x v="6"/>
    <s v="LIFT IFTS 24-05 AUT"/>
    <s v="IFTS"/>
    <n v="65"/>
    <s v="IFTS"/>
    <n v="9"/>
    <m/>
    <s v="X"/>
    <x v="4"/>
    <s v="STDA"/>
    <s v="DECI_STD"/>
    <m/>
    <m/>
    <s v="PT EMR01"/>
    <s v="13:05"/>
    <s v="14:05"/>
    <d v="1899-12-30T01:00:00"/>
    <s v="13:05"/>
    <s v="14:05"/>
    <d v="1899-12-30T01:00:00"/>
    <s v="DCO"/>
    <s v="N/A"/>
  </r>
  <r>
    <n v="13963"/>
    <x v="21"/>
    <x v="6"/>
    <s v="LIFT IFTS 24-05 GER"/>
    <s v="IFTS"/>
    <n v="66"/>
    <s v="ACS"/>
    <n v="32"/>
    <m/>
    <s v="X"/>
    <x v="6"/>
    <s v="STDA"/>
    <s v="DECI_STD"/>
    <m/>
    <m/>
    <s v="PT EMR01"/>
    <s v="13:05"/>
    <s v="14:05"/>
    <d v="1899-12-30T01:00:00"/>
    <d v="1899-12-30T13:05:00"/>
    <d v="1899-12-30T14:05:00"/>
    <d v="1899-12-30T01:00:00"/>
    <s v="DCO"/>
    <s v="N/A"/>
  </r>
  <r>
    <n v="13964"/>
    <x v="21"/>
    <x v="6"/>
    <s v="LIFT IFTS 24-05 GER"/>
    <s v="IFTS"/>
    <n v="67"/>
    <s v="ACS"/>
    <n v="14"/>
    <m/>
    <s v="X"/>
    <x v="2"/>
    <s v="STDA"/>
    <s v="DECI_STD"/>
    <m/>
    <m/>
    <s v="PT IF02 RR01"/>
    <s v="13:05"/>
    <s v="14:05"/>
    <d v="1899-12-30T01:00:00"/>
    <s v="13:05"/>
    <s v="14:05"/>
    <d v="1899-12-30T01:00:00"/>
    <s v="DCO"/>
    <s v="N/A"/>
  </r>
  <r>
    <n v="13965"/>
    <x v="21"/>
    <x v="6"/>
    <s v="LIFT IFTS 24-04 JPN"/>
    <s v="IFTS"/>
    <n v="57"/>
    <s v="ACS"/>
    <n v="9"/>
    <m/>
    <s v="X"/>
    <x v="3"/>
    <s v="STDA"/>
    <s v="DECI_STD"/>
    <m/>
    <m/>
    <s v="PT NAV01"/>
    <s v="13:05"/>
    <s v="14:05"/>
    <d v="1899-12-30T01:00:00"/>
    <s v="13:05"/>
    <s v="14:05"/>
    <d v="1899-12-30T01:00:00"/>
    <s v="DCO"/>
    <s v="N/A"/>
  </r>
  <r>
    <n v="13966"/>
    <x v="21"/>
    <x v="6"/>
    <s v="LIFT 24-43 ITA"/>
    <s v="AMI"/>
    <n v="67"/>
    <s v="ACS"/>
    <n v="17"/>
    <s v="X"/>
    <m/>
    <x v="5"/>
    <s v="NET"/>
    <s v="CAS"/>
    <m/>
    <n v="13967"/>
    <s v="SD CASP01"/>
    <s v="14:35"/>
    <s v="15:35"/>
    <d v="1899-12-30T01:00:00"/>
    <d v="1899-12-30T14:35:00"/>
    <d v="1899-12-30T15:35:00"/>
    <d v="1899-12-30T01:00:00"/>
    <s v="DCO"/>
    <s v="N/A"/>
  </r>
  <r>
    <n v="13967"/>
    <x v="21"/>
    <x v="6"/>
    <s v="IFTS LIFT 24-02 QATAR"/>
    <s v="QATAR"/>
    <n v="53"/>
    <s v="ACS"/>
    <n v="12"/>
    <s v="X"/>
    <m/>
    <x v="0"/>
    <s v="NET"/>
    <s v="DECI_STD"/>
    <m/>
    <n v="13968"/>
    <s v="FMSC DBFM02"/>
    <s v="14:35"/>
    <s v="15:35"/>
    <d v="1899-12-30T01:00:00"/>
    <d v="1899-12-30T14:35:00"/>
    <d v="1899-12-30T15:35:00"/>
    <d v="1899-12-30T01:00:00"/>
    <s v="DCO"/>
    <s v="N/A"/>
  </r>
  <r>
    <n v="13968"/>
    <x v="21"/>
    <x v="6"/>
    <s v="LIFT IFTS 24-04 SPA"/>
    <s v="IFTS"/>
    <n v="59"/>
    <s v="ACS"/>
    <n v="5"/>
    <m/>
    <s v="X"/>
    <x v="2"/>
    <s v="STDA"/>
    <s v="DECI_STD"/>
    <m/>
    <m/>
    <s v="PT NAV02"/>
    <s v="14:35"/>
    <s v="15:35"/>
    <d v="1899-12-30T01:00:00"/>
    <d v="1899-12-30T14:35:00"/>
    <d v="1899-12-30T15:35:00"/>
    <d v="1899-12-30T01:00:00"/>
    <s v="DCO"/>
    <s v="N/A"/>
  </r>
  <r>
    <n v="13969"/>
    <x v="22"/>
    <x v="6"/>
    <s v="IFTS LIFT 24-02 QATAR"/>
    <s v="QATAR"/>
    <n v="50"/>
    <s v="ACS"/>
    <n v="31"/>
    <s v="X"/>
    <m/>
    <x v="5"/>
    <s v="NET"/>
    <s v="DECI_STD"/>
    <m/>
    <n v="13970"/>
    <s v="FMSC DBFM02"/>
    <s v="08:05"/>
    <s v="09:05"/>
    <d v="1899-12-30T01:00:00"/>
    <s v="08:05"/>
    <s v="09:05"/>
    <d v="1899-12-30T01:00:00"/>
    <s v="DCO"/>
    <s v="N/A"/>
  </r>
  <r>
    <n v="13970"/>
    <x v="22"/>
    <x v="6"/>
    <s v="LIFT 24-44 ITA"/>
    <s v="AMI"/>
    <n v="72"/>
    <s v="IFTS"/>
    <n v="9"/>
    <s v="X"/>
    <m/>
    <x v="3"/>
    <s v="STDA"/>
    <s v="RNG_STD"/>
    <m/>
    <m/>
    <s v="SD ERT03"/>
    <s v="08:05"/>
    <s v="09:05"/>
    <d v="1899-12-30T01:00:00"/>
    <d v="1899-12-30T08:05:00"/>
    <d v="1899-12-30T09:05:00"/>
    <d v="1899-12-30T01:00:00"/>
    <s v="DCO"/>
    <s v="N/A"/>
  </r>
  <r>
    <n v="13971"/>
    <x v="22"/>
    <x v="6"/>
    <s v="LIFT 24-44 ITA"/>
    <s v="AMI"/>
    <n v="73"/>
    <s v="IFTS"/>
    <n v="22"/>
    <s v="X"/>
    <m/>
    <x v="6"/>
    <s v="STDA"/>
    <s v="RNG_STD"/>
    <m/>
    <m/>
    <s v="SD ERT03"/>
    <s v="08:05"/>
    <s v="09:05"/>
    <d v="1899-12-30T01:00:00"/>
    <s v="08:05"/>
    <s v="09:05"/>
    <d v="1899-12-30T01:00:00"/>
    <s v="DCO"/>
    <s v="N/A"/>
  </r>
  <r>
    <n v="13972"/>
    <x v="22"/>
    <x v="6"/>
    <s v="IFTS LIFT 24-02 QATAR"/>
    <s v="QATAR"/>
    <n v="51"/>
    <s v="ACS"/>
    <n v="5"/>
    <s v="X"/>
    <m/>
    <x v="5"/>
    <s v="NET"/>
    <s v="DECI_STD"/>
    <m/>
    <n v="13973"/>
    <s v="FMSC DBFM02"/>
    <s v="09:35"/>
    <s v="10:35"/>
    <d v="1899-12-30T01:00:00"/>
    <s v="09:35"/>
    <s v="10:35"/>
    <d v="1899-12-30T01:00:00"/>
    <s v="DCO"/>
    <s v="N/A"/>
  </r>
  <r>
    <n v="13973"/>
    <x v="22"/>
    <x v="6"/>
    <s v="LIFT IFTS 24-05 GER"/>
    <s v="IFTS"/>
    <n v="67"/>
    <s v="ACS"/>
    <n v="14"/>
    <m/>
    <s v="X"/>
    <x v="0"/>
    <s v="STDA"/>
    <s v="DECI_STD"/>
    <m/>
    <m/>
    <s v="FMS CF03"/>
    <s v="09:35"/>
    <s v="10:35"/>
    <d v="1899-12-30T01:00:00"/>
    <d v="1899-12-30T09:50:00"/>
    <d v="1899-12-30T10:50:00"/>
    <d v="1899-12-30T01:00:00"/>
    <s v="DCO"/>
    <s v="N/A"/>
  </r>
  <r>
    <n v="13974"/>
    <x v="22"/>
    <x v="6"/>
    <s v="LIFT IFTS 24-05 GER"/>
    <s v="IFTS"/>
    <n v="66"/>
    <s v="ACS"/>
    <n v="2"/>
    <m/>
    <s v="X"/>
    <x v="3"/>
    <s v="STDA"/>
    <s v="DECI_STD"/>
    <m/>
    <m/>
    <s v="PT EMR02"/>
    <s v="09:35"/>
    <s v="10:35"/>
    <d v="1899-12-30T01:00:00"/>
    <d v="1899-12-30T09:35:00"/>
    <d v="1899-12-30T10:35:00"/>
    <d v="1899-12-30T01:00:00"/>
    <s v="DCO"/>
    <s v="N/A"/>
  </r>
  <r>
    <n v="13975"/>
    <x v="22"/>
    <x v="6"/>
    <s v="IFTS LIFT 24-02 QATAR"/>
    <s v="QATAR"/>
    <n v="54"/>
    <s v="ACS"/>
    <n v="13"/>
    <s v="X"/>
    <m/>
    <x v="6"/>
    <s v="STDA"/>
    <s v="CAS_DECI"/>
    <m/>
    <m/>
    <s v="FMS CAS01"/>
    <s v="09:35"/>
    <s v="10:35"/>
    <d v="1899-12-30T01:00:00"/>
    <s v="09:35"/>
    <s v="10:35"/>
    <d v="1899-12-30T01:00:00"/>
    <s v="DCO"/>
    <s v="N/A"/>
  </r>
  <r>
    <n v="13976"/>
    <x v="22"/>
    <x v="6"/>
    <s v="LIFT 24-43 ITA"/>
    <s v="AMI"/>
    <n v="68"/>
    <s v="IFTS"/>
    <n v="9"/>
    <s v="X"/>
    <m/>
    <x v="5"/>
    <s v="NET"/>
    <s v="CAS"/>
    <m/>
    <n v="13977"/>
    <s v="SD CASP01"/>
    <s v="11:05"/>
    <s v="12:05"/>
    <d v="1899-12-30T01:00:00"/>
    <s v="11:05"/>
    <s v="12:05"/>
    <d v="1899-12-30T01:00:00"/>
    <s v="DCO"/>
    <s v="N/A"/>
  </r>
  <r>
    <n v="13977"/>
    <x v="22"/>
    <x v="6"/>
    <s v="LIFT 24-43 ITA"/>
    <s v="AMI"/>
    <n v="66"/>
    <s v="ACS"/>
    <n v="1"/>
    <s v="X"/>
    <m/>
    <x v="4"/>
    <s v="NET"/>
    <s v="CAS"/>
    <m/>
    <n v="13976"/>
    <s v="SD CASP01"/>
    <d v="1899-12-30T11:05:00"/>
    <d v="1899-12-30T12:05:00"/>
    <d v="1899-12-30T01:00:00"/>
    <d v="1899-12-30T11:05:00"/>
    <d v="1899-12-30T12:05:00"/>
    <d v="1899-12-30T01:00:00"/>
    <s v="DCO"/>
    <s v="N/A"/>
  </r>
  <r>
    <n v="13978"/>
    <x v="22"/>
    <x v="6"/>
    <s v="LIFT 24-43 ITA"/>
    <s v="AMI"/>
    <n v="65"/>
    <s v="ACS"/>
    <n v="32"/>
    <s v="X"/>
    <m/>
    <x v="0"/>
    <s v="STDA"/>
    <s v="CAS"/>
    <m/>
    <m/>
    <s v="SD CASV01"/>
    <s v="11:05"/>
    <s v="12:05"/>
    <d v="1899-12-30T01:00:00"/>
    <s v="11:05"/>
    <s v="12:05"/>
    <d v="1899-12-30T01:00:00"/>
    <s v="DCO"/>
    <s v="N/A"/>
  </r>
  <r>
    <n v="13979"/>
    <x v="87"/>
    <x v="7"/>
    <s v="LIFT IFTS 24-03 SAUDI"/>
    <s v="IFTS"/>
    <n v="47"/>
    <s v="ACS"/>
    <n v="32"/>
    <m/>
    <s v="X"/>
    <x v="2"/>
    <s v="STDA"/>
    <s v="CAS_DECI"/>
    <m/>
    <m/>
    <s v="FMS CAS02"/>
    <s v="10:05"/>
    <s v="11:05"/>
    <d v="1899-12-30T01:00:00"/>
    <d v="1899-12-30T10:05:00"/>
    <d v="1899-12-30T11:25:00"/>
    <d v="1899-12-30T01:20:00"/>
    <s v="RSLD"/>
    <s v="CD3"/>
  </r>
  <r>
    <n v="13980"/>
    <x v="22"/>
    <x v="6"/>
    <s v="LIFT IFTS 24-04 SPA"/>
    <s v="IFTS"/>
    <n v="58"/>
    <s v="ACS"/>
    <n v="10"/>
    <m/>
    <s v="X"/>
    <x v="6"/>
    <s v="STDA"/>
    <s v="DECI_STD"/>
    <m/>
    <m/>
    <s v="PT NAV02"/>
    <s v="11:05"/>
    <s v="12:05"/>
    <d v="1899-12-30T01:00:00"/>
    <s v="11:05"/>
    <s v="12:05"/>
    <d v="1899-12-30T01:00:00"/>
    <s v="DCO"/>
    <s v="N/A"/>
  </r>
  <r>
    <n v="13981"/>
    <x v="22"/>
    <x v="6"/>
    <s v="LIFT IFTS 24-04 JPN"/>
    <s v="IFTS"/>
    <n v="57"/>
    <s v="ACS"/>
    <n v="5"/>
    <m/>
    <s v="X"/>
    <x v="0"/>
    <s v="STDA"/>
    <s v="DECI_STD"/>
    <m/>
    <m/>
    <s v="FMS EMR01"/>
    <s v="12:35"/>
    <s v="13:35"/>
    <d v="1899-12-30T01:00:00"/>
    <s v="12:35"/>
    <s v="13:35"/>
    <d v="1899-12-30T01:00:00"/>
    <s v="DCO"/>
    <s v="N/A"/>
  </r>
  <r>
    <n v="13982"/>
    <x v="22"/>
    <x v="6"/>
    <s v="LIFT 24-44 ITA"/>
    <s v="AMI"/>
    <n v="71"/>
    <s v="ACS"/>
    <n v="2"/>
    <s v="X"/>
    <m/>
    <x v="2"/>
    <s v="STDA"/>
    <s v="RNG_STD"/>
    <m/>
    <m/>
    <s v="SD ERT03"/>
    <s v="12:35"/>
    <s v="13:35"/>
    <d v="1899-12-30T01:00:00"/>
    <s v="12:35"/>
    <s v="13:35"/>
    <d v="1899-12-30T01:00:00"/>
    <s v="DCO"/>
    <s v="N/A"/>
  </r>
  <r>
    <n v="13983"/>
    <x v="22"/>
    <x v="6"/>
    <s v="LIP 24-03 SGP"/>
    <s v="IFTS"/>
    <n v="41"/>
    <s v="ACS"/>
    <n v="13"/>
    <m/>
    <s v="X"/>
    <x v="6"/>
    <s v="STDA"/>
    <s v="LOW LEVEL"/>
    <m/>
    <m/>
    <s v="SD SLL01"/>
    <s v="12:35"/>
    <s v="13:35"/>
    <d v="1899-12-30T01:00:00"/>
    <s v="12:35"/>
    <s v="13:35"/>
    <d v="1899-12-30T01:00:00"/>
    <s v="DCO"/>
    <s v="N/A"/>
  </r>
  <r>
    <n v="13984"/>
    <x v="22"/>
    <x v="6"/>
    <s v="IFTS LIFT 24-02 QATAR"/>
    <s v="QATAR"/>
    <n v="54"/>
    <s v="ACS"/>
    <n v="16"/>
    <s v="X"/>
    <m/>
    <x v="5"/>
    <s v="STDA"/>
    <s v="CAS_DECI"/>
    <m/>
    <m/>
    <s v="FMS CAS02"/>
    <s v="14:05"/>
    <s v="15:05"/>
    <d v="1899-12-30T01:00:00"/>
    <d v="1899-12-30T13:50:00"/>
    <d v="1899-12-30T14:50:00"/>
    <d v="1899-12-30T01:00:00"/>
    <s v="DCO"/>
    <s v="N/A"/>
  </r>
  <r>
    <n v="13985"/>
    <x v="22"/>
    <x v="6"/>
    <s v="LIFT 24-44 ITA"/>
    <s v="AMI"/>
    <n v="70"/>
    <s v="ACS"/>
    <n v="1"/>
    <s v="X"/>
    <m/>
    <x v="4"/>
    <s v="STDA"/>
    <s v="RNG_STD"/>
    <m/>
    <m/>
    <s v="SD ERT03"/>
    <s v="14:05"/>
    <s v="15:05"/>
    <d v="1899-12-30T01:00:00"/>
    <d v="1899-12-30T14:05:00"/>
    <d v="1899-12-30T15:05:00"/>
    <d v="1899-12-30T01:00:00"/>
    <s v="DCO"/>
    <s v="N/A"/>
  </r>
  <r>
    <n v="13986"/>
    <x v="22"/>
    <x v="6"/>
    <s v="LIFT IFTS 24-05 AUT"/>
    <s v="IFTS"/>
    <n v="65"/>
    <s v="ACS"/>
    <n v="10"/>
    <m/>
    <s v="X"/>
    <x v="0"/>
    <s v="STDA"/>
    <s v="DECI_STD"/>
    <m/>
    <m/>
    <s v="FMS CF03"/>
    <s v="14:05"/>
    <s v="15:05"/>
    <d v="1899-12-30T01:00:00"/>
    <d v="1899-12-30T14:05:00"/>
    <d v="1899-12-30T15:05:00"/>
    <d v="1899-12-30T01:00:00"/>
    <s v="DCO"/>
    <s v="N/A"/>
  </r>
  <r>
    <n v="13987"/>
    <x v="22"/>
    <x v="6"/>
    <s v="IFTS LIFT 24-02 QATAR"/>
    <s v="QATAR"/>
    <n v="51"/>
    <s v="IFTS"/>
    <n v="22"/>
    <s v="X"/>
    <m/>
    <x v="6"/>
    <s v="STDA"/>
    <s v="DECI_STD"/>
    <m/>
    <m/>
    <s v="PT ERT02"/>
    <s v="14:05"/>
    <s v="15:05"/>
    <d v="1899-12-30T01:00:00"/>
    <d v="1899-12-30T14:00:00"/>
    <d v="1899-12-30T15:00:00"/>
    <d v="1899-12-30T01:00:00"/>
    <s v="DCO"/>
    <s v="N/A"/>
  </r>
  <r>
    <n v="13988"/>
    <x v="23"/>
    <x v="6"/>
    <s v="IFTS LIFT 24-02 QATAR"/>
    <s v="QATAR"/>
    <n v="50"/>
    <s v="ACS"/>
    <n v="17"/>
    <s v="X"/>
    <m/>
    <x v="0"/>
    <s v="NET"/>
    <s v="DECI_STD"/>
    <m/>
    <n v="13989"/>
    <s v="FMSC HBFM01"/>
    <s v="07:05"/>
    <s v="08:05"/>
    <d v="1899-12-30T01:00:00"/>
    <s v="07:05"/>
    <s v="08:05"/>
    <d v="1899-12-30T01:00:00"/>
    <s v="DCO"/>
    <s v="N/A"/>
  </r>
  <r>
    <n v="13989"/>
    <x v="23"/>
    <x v="6"/>
    <s v="LIFT 24-43 ITA"/>
    <s v="AMI"/>
    <n v="68"/>
    <s v="ACS"/>
    <n v="5"/>
    <s v="X"/>
    <m/>
    <x v="6"/>
    <s v="STDA"/>
    <s v="LOW LEVEL"/>
    <m/>
    <m/>
    <s v="SD ERT02"/>
    <s v="07:05"/>
    <s v="08:05"/>
    <d v="1899-12-30T01:00:00"/>
    <s v="07:05"/>
    <s v="08:05"/>
    <d v="1899-12-30T01:00:00"/>
    <s v="DCO"/>
    <s v="N/A"/>
  </r>
  <r>
    <n v="13990"/>
    <x v="23"/>
    <x v="6"/>
    <s v="LIFT IFTS 24-05 GER"/>
    <s v="IFTS"/>
    <n v="66"/>
    <s v="ACS"/>
    <n v="32"/>
    <m/>
    <s v="X"/>
    <x v="2"/>
    <s v="STDA"/>
    <s v="DECI_STD"/>
    <m/>
    <m/>
    <s v="PT EMR03"/>
    <s v="07:05"/>
    <s v="08:05"/>
    <d v="1899-12-30T01:00:00"/>
    <s v="07:05"/>
    <s v="08:05"/>
    <d v="1899-12-30T01:00:00"/>
    <s v="DCO"/>
    <s v="N/A"/>
  </r>
  <r>
    <n v="13991"/>
    <x v="23"/>
    <x v="6"/>
    <s v="LIFT IFTS 24-05 GER"/>
    <s v="IFTS"/>
    <n v="67"/>
    <s v="ACS"/>
    <n v="9"/>
    <m/>
    <s v="X"/>
    <x v="3"/>
    <s v="STDA"/>
    <s v="DECI_STD"/>
    <m/>
    <m/>
    <s v="PT EMR01"/>
    <s v="07:05"/>
    <s v="08:05"/>
    <d v="1899-12-30T01:00:00"/>
    <s v="07:05"/>
    <s v="08:05"/>
    <d v="1899-12-30T01:00:00"/>
    <s v="DCO"/>
    <s v="N/A"/>
  </r>
  <r>
    <n v="13992"/>
    <x v="23"/>
    <x v="6"/>
    <s v="IFTS LIFT 24-02 QATAR"/>
    <s v="QATAR"/>
    <n v="55"/>
    <s v="ACS"/>
    <n v="31"/>
    <s v="X"/>
    <m/>
    <x v="5"/>
    <s v="STDA"/>
    <s v="CAS_DECI"/>
    <m/>
    <m/>
    <s v="FMS CAS01 CPL01"/>
    <s v="08:35"/>
    <s v="09:35"/>
    <d v="1899-12-30T01:00:00"/>
    <s v="08:35"/>
    <s v="09:35"/>
    <d v="1899-12-30T01:00:00"/>
    <s v="DCO"/>
    <s v="N/A"/>
  </r>
  <r>
    <n v="13993"/>
    <x v="23"/>
    <x v="6"/>
    <s v="LIFT 24-43 ITA"/>
    <s v="AMI"/>
    <n v="65"/>
    <s v="ACS"/>
    <n v="33"/>
    <s v="X"/>
    <m/>
    <x v="4"/>
    <s v="STDA"/>
    <s v="LOW LEVEL"/>
    <m/>
    <m/>
    <s v="SD ERT02"/>
    <s v="08:35"/>
    <s v="09:35"/>
    <d v="1899-12-30T01:00:00"/>
    <s v="08:35"/>
    <s v="09:35"/>
    <d v="1899-12-30T01:00:00"/>
    <s v="DCO"/>
    <s v="N/A"/>
  </r>
  <r>
    <n v="13994"/>
    <x v="23"/>
    <x v="6"/>
    <s v="IFTS LIFT 24-02 QATAR"/>
    <s v="QATAR"/>
    <n v="51"/>
    <s v="ACS"/>
    <n v="30"/>
    <s v="X"/>
    <m/>
    <x v="0"/>
    <s v="STDA"/>
    <s v="CAS_DECI"/>
    <m/>
    <m/>
    <s v="FMS CAS01"/>
    <s v="08:35"/>
    <s v="09:35"/>
    <d v="1899-12-30T01:00:00"/>
    <s v="08:35"/>
    <s v="09:35"/>
    <d v="1899-12-30T01:00:00"/>
    <s v="DCO"/>
    <s v="N/A"/>
  </r>
  <r>
    <n v="13995"/>
    <x v="23"/>
    <x v="6"/>
    <s v="LIFT IFTS 24-04 JPN"/>
    <s v="IFTS"/>
    <n v="57"/>
    <s v="IFTS"/>
    <n v="9"/>
    <m/>
    <s v="X"/>
    <x v="1"/>
    <s v="STDA"/>
    <s v="DECI_STD"/>
    <m/>
    <m/>
    <s v="PT NAV02"/>
    <s v="08:35"/>
    <s v="09:35"/>
    <d v="1899-12-30T01:00:00"/>
    <s v="08:35"/>
    <s v="09:35"/>
    <d v="1899-12-30T01:00:00"/>
    <s v="DCO"/>
    <s v="N/A"/>
  </r>
  <r>
    <n v="13996"/>
    <x v="23"/>
    <x v="6"/>
    <s v="LIFT 24-43 ITA"/>
    <s v="AMI"/>
    <n v="66"/>
    <s v="ACS"/>
    <n v="12"/>
    <s v="X"/>
    <m/>
    <x v="6"/>
    <s v="STDA"/>
    <s v="LOW LEVEL"/>
    <m/>
    <m/>
    <s v="SD ERT02"/>
    <s v="08:35"/>
    <s v="09:35"/>
    <d v="1899-12-30T01:00:00"/>
    <s v="08:35"/>
    <s v="09:35"/>
    <d v="1899-12-30T01:00:00"/>
    <s v="DCO"/>
    <s v="N/A"/>
  </r>
  <r>
    <n v="13997"/>
    <x v="23"/>
    <x v="6"/>
    <s v="LIFT IFTS 24-04 CAN"/>
    <s v="IFTS"/>
    <n v="52"/>
    <s v="ACS"/>
    <n v="9"/>
    <m/>
    <s v="X"/>
    <x v="6"/>
    <s v="STDA"/>
    <s v="DECI_STD"/>
    <m/>
    <m/>
    <s v="PT NAV02"/>
    <s v="10:05"/>
    <s v="11:05"/>
    <d v="1899-12-30T01:00:00"/>
    <s v="10:05"/>
    <s v="11:05"/>
    <d v="1899-12-30T01:00:00"/>
    <s v="DCO"/>
    <s v="N/A"/>
  </r>
  <r>
    <n v="13998"/>
    <x v="23"/>
    <x v="6"/>
    <s v="LIFT IFTS 24-04 CAN"/>
    <s v="IFTS"/>
    <n v="51"/>
    <s v="ACS"/>
    <n v="32"/>
    <m/>
    <s v="X"/>
    <x v="2"/>
    <s v="STDA"/>
    <s v="DECI_STD"/>
    <m/>
    <m/>
    <s v="PT NAV02"/>
    <s v="10:05"/>
    <s v="11:05"/>
    <d v="1899-12-30T01:00:00"/>
    <s v="10:05"/>
    <s v="11:05"/>
    <d v="1899-12-30T01:00:00"/>
    <s v="DCO"/>
    <s v="N/A"/>
  </r>
  <r>
    <n v="13999"/>
    <x v="23"/>
    <x v="6"/>
    <s v="LIFT IFTS 24-03 UK"/>
    <s v="IFTS"/>
    <n v="39"/>
    <s v="ACS"/>
    <n v="14"/>
    <m/>
    <s v="X"/>
    <x v="5"/>
    <s v="NET"/>
    <s v="DECI_STD"/>
    <m/>
    <n v="14000"/>
    <s v="FMSC DACM02"/>
    <s v="11:35"/>
    <s v="12:35"/>
    <d v="1899-12-30T01:00:00"/>
    <s v="11:35"/>
    <s v="12:35"/>
    <d v="1899-12-30T01:00:00"/>
    <s v="DCO"/>
    <s v="N/A"/>
  </r>
  <r>
    <n v="14000"/>
    <x v="23"/>
    <x v="6"/>
    <s v="LIP 24-03 SGP"/>
    <s v="IFTS"/>
    <n v="41"/>
    <s v="ACS"/>
    <n v="13"/>
    <m/>
    <s v="X"/>
    <x v="0"/>
    <s v="STDA"/>
    <s v="LOW LEVEL"/>
    <m/>
    <m/>
    <s v="SD SLL02"/>
    <s v="11:35"/>
    <s v="12:35"/>
    <d v="1899-12-30T01:00:00"/>
    <s v="11:35"/>
    <s v="12:35"/>
    <d v="1899-12-30T01:00:00"/>
    <s v="DCO"/>
    <s v="N/A"/>
  </r>
  <r>
    <n v="14001"/>
    <x v="27"/>
    <x v="8"/>
    <s v="LIFT IFTS 24-03 UK"/>
    <s v="IFTS"/>
    <n v="40"/>
    <s v="ACS"/>
    <n v="33"/>
    <m/>
    <s v="X"/>
    <x v="5"/>
    <s v="NET"/>
    <s v="DECI_STD"/>
    <m/>
    <n v="14002"/>
    <s v="FMSC HACM02"/>
    <s v="08:30"/>
    <s v="09:30"/>
    <d v="1899-12-30T01:00:00"/>
    <s v="08:30"/>
    <d v="1899-12-30T08:45:00"/>
    <d v="1899-12-30T00:15:00"/>
    <s v="RSLD"/>
    <s v="CD10"/>
  </r>
  <r>
    <n v="14002"/>
    <x v="23"/>
    <x v="6"/>
    <s v="LIP 24-03 AUT"/>
    <s v="IFTS"/>
    <n v="42"/>
    <s v="ACS"/>
    <n v="2"/>
    <m/>
    <s v="X"/>
    <x v="1"/>
    <s v="STDA"/>
    <s v="LOW LEVEL"/>
    <m/>
    <m/>
    <s v="SD SLL01"/>
    <s v="11:35"/>
    <s v="12:35"/>
    <d v="1899-12-30T01:00:00"/>
    <s v="11:35"/>
    <s v="12:35"/>
    <d v="1899-12-30T01:00:00"/>
    <s v="DCO"/>
    <s v="N/A"/>
  </r>
  <r>
    <n v="14003"/>
    <x v="23"/>
    <x v="6"/>
    <s v="IP"/>
    <s v="ACS"/>
    <n v="16"/>
    <s v="ACS"/>
    <n v="30"/>
    <m/>
    <s v="X"/>
    <x v="3"/>
    <s v="STDA"/>
    <s v="DECI_STD"/>
    <m/>
    <m/>
    <s v="RI SEM"/>
    <s v="11:35"/>
    <s v="12:35"/>
    <d v="1899-12-30T01:00:00"/>
    <s v="11:35"/>
    <s v="12:35"/>
    <d v="1899-12-30T01:00:00"/>
    <s v="DCO"/>
    <s v="N/A"/>
  </r>
  <r>
    <n v="14004"/>
    <x v="23"/>
    <x v="6"/>
    <s v="IFTS LIFT 24-02 QATAR"/>
    <s v="QATAR"/>
    <n v="50"/>
    <s v="IFTS"/>
    <n v="23"/>
    <s v="X"/>
    <m/>
    <x v="5"/>
    <s v="NET"/>
    <s v="DECI_STD"/>
    <m/>
    <n v="14005"/>
    <s v="FMSC HBFM02"/>
    <s v="13:05"/>
    <s v="14:05"/>
    <d v="1899-12-30T01:00:00"/>
    <s v="13:05"/>
    <s v="14:05"/>
    <d v="1899-12-30T01:00:00"/>
    <s v="DCO"/>
    <s v="N/A"/>
  </r>
  <r>
    <n v="14005"/>
    <x v="23"/>
    <x v="6"/>
    <s v="IFTS LIFT 24-02 QATAR"/>
    <s v="QATAR"/>
    <n v="55"/>
    <s v="IFTS"/>
    <n v="22"/>
    <s v="X"/>
    <m/>
    <x v="0"/>
    <s v="STDA"/>
    <s v="CAS_DECI"/>
    <m/>
    <m/>
    <s v="FMS CAS02"/>
    <s v="13:05"/>
    <s v="14:05"/>
    <d v="1899-12-30T01:00:00"/>
    <s v="13:05"/>
    <d v="1899-12-30T13:50:00"/>
    <d v="1899-12-30T00:45:00"/>
    <s v="DCO"/>
    <s v="N/A"/>
  </r>
  <r>
    <n v="14006"/>
    <x v="23"/>
    <x v="6"/>
    <s v="LIFT IFTS 24-04 HUN"/>
    <s v="IFTS"/>
    <n v="62"/>
    <s v="ACS"/>
    <n v="32"/>
    <m/>
    <s v="X"/>
    <x v="1"/>
    <s v="STDA"/>
    <s v="DECI_STD"/>
    <m/>
    <m/>
    <s v="PT NAV02"/>
    <s v="13:05"/>
    <s v="14:05"/>
    <d v="1899-12-30T01:00:00"/>
    <s v="13:05"/>
    <s v="14:05"/>
    <d v="1899-12-30T01:00:00"/>
    <s v="DCO"/>
    <s v="N/A"/>
  </r>
  <r>
    <n v="14007"/>
    <x v="23"/>
    <x v="6"/>
    <s v="LIFT IFTS 24-04 HUN"/>
    <s v="IFTS"/>
    <n v="63"/>
    <s v="ACS"/>
    <n v="9"/>
    <m/>
    <s v="X"/>
    <x v="6"/>
    <s v="STDA"/>
    <s v="DECI_STD"/>
    <m/>
    <m/>
    <s v="PT NAV02"/>
    <s v="13:05"/>
    <s v="14:05"/>
    <d v="1899-12-30T01:00:00"/>
    <s v="13:05"/>
    <d v="1899-12-30T14:00:00"/>
    <d v="1899-12-30T00:55:00"/>
    <s v="DCO"/>
    <s v="N/A"/>
  </r>
  <r>
    <n v="14008"/>
    <x v="23"/>
    <x v="6"/>
    <s v="LIFT 24-43 ITA"/>
    <s v="AMI"/>
    <n v="69"/>
    <s v="IFTS"/>
    <n v="9"/>
    <s v="X"/>
    <m/>
    <x v="0"/>
    <s v="STDA"/>
    <s v="LOW LEVEL"/>
    <m/>
    <m/>
    <s v="SD ERT02"/>
    <s v="14:35"/>
    <s v="15:35"/>
    <d v="1899-12-30T01:00:00"/>
    <d v="1899-12-30T14:35:00"/>
    <d v="1899-12-30T15:35:00"/>
    <d v="1899-12-30T01:00:00"/>
    <s v="DCO"/>
    <s v="N/A"/>
  </r>
  <r>
    <n v="14009"/>
    <x v="23"/>
    <x v="6"/>
    <s v="LIFT 24-43 ITA"/>
    <s v="AMI"/>
    <n v="67"/>
    <s v="ACS"/>
    <n v="14"/>
    <s v="X"/>
    <m/>
    <x v="1"/>
    <s v="STDA"/>
    <s v="LOW LEVEL"/>
    <m/>
    <m/>
    <s v="SD ERT02"/>
    <s v="14:35"/>
    <s v="15:35"/>
    <d v="1899-12-30T01:00:00"/>
    <d v="1899-12-30T14:35:00"/>
    <d v="1899-12-30T15:35:00"/>
    <d v="1899-12-30T01:00:00"/>
    <s v="DCO"/>
    <s v="N/A"/>
  </r>
  <r>
    <n v="14010"/>
    <x v="23"/>
    <x v="6"/>
    <s v="LIFT 24-43 ITA"/>
    <s v="AMI"/>
    <n v="64"/>
    <s v="ACS"/>
    <n v="12"/>
    <s v="X"/>
    <m/>
    <x v="6"/>
    <s v="STDA"/>
    <s v="LOW LEVEL"/>
    <m/>
    <m/>
    <s v="SD ERT02"/>
    <s v="14:35"/>
    <s v="15:35"/>
    <d v="1899-12-30T01:00:00"/>
    <d v="1899-12-30T14:35:00"/>
    <d v="1899-12-30T15:35:00"/>
    <d v="1899-12-30T01:00:00"/>
    <s v="DCO"/>
    <s v="N/A"/>
  </r>
  <r>
    <n v="14011"/>
    <x v="23"/>
    <x v="6"/>
    <s v="LIFT IFTS 24-05 AUT"/>
    <s v="IFTS"/>
    <n v="65"/>
    <s v="ACS"/>
    <n v="2"/>
    <m/>
    <s v="X"/>
    <x v="3"/>
    <s v="STDA"/>
    <s v="DECI_STD"/>
    <m/>
    <m/>
    <s v="PT EMR02"/>
    <s v="14:35"/>
    <s v="15:35"/>
    <d v="1899-12-30T01:00:00"/>
    <d v="1899-12-30T14:35:00"/>
    <d v="1899-12-30T16:00:00"/>
    <d v="1899-12-30T01:25:00"/>
    <s v="DCO"/>
    <s v="N/A"/>
  </r>
  <r>
    <n v="14012"/>
    <x v="84"/>
    <x v="6"/>
    <s v="LIFT IFTS 24-04 CAN"/>
    <s v="IFTS"/>
    <n v="52"/>
    <s v="ACS"/>
    <n v="31"/>
    <m/>
    <s v="X"/>
    <x v="5"/>
    <s v="STDA"/>
    <s v="DECI_STD"/>
    <m/>
    <m/>
    <s v="PT NIT01"/>
    <s v="07:05"/>
    <s v="08:05"/>
    <d v="1899-12-30T01:00:00"/>
    <s v="07:05"/>
    <s v="08:05"/>
    <d v="1899-12-30T01:00:00"/>
    <s v="DCO"/>
    <s v="N/A"/>
  </r>
  <r>
    <n v="14013"/>
    <x v="84"/>
    <x v="6"/>
    <s v="LIFT IFTS 24-04 CAN"/>
    <s v="IFTS"/>
    <n v="51"/>
    <s v="ACS"/>
    <n v="32"/>
    <m/>
    <s v="X"/>
    <x v="0"/>
    <s v="STDA"/>
    <s v="DECI_STD"/>
    <m/>
    <m/>
    <s v="PT NIT01"/>
    <s v="07:05"/>
    <s v="08:05"/>
    <d v="1899-12-30T01:00:00"/>
    <s v="07:05"/>
    <s v="08:05"/>
    <d v="1899-12-30T01:00:00"/>
    <s v="DCO"/>
    <s v="N/A"/>
  </r>
  <r>
    <n v="14014"/>
    <x v="84"/>
    <x v="6"/>
    <s v="LIFT 24-44 ITA"/>
    <s v="AMI"/>
    <n v="70"/>
    <s v="IFTS"/>
    <n v="22"/>
    <s v="X"/>
    <m/>
    <x v="1"/>
    <s v="STDA"/>
    <s v="LOW LEVEL"/>
    <m/>
    <m/>
    <s v="SD ERT02"/>
    <s v="07:05"/>
    <s v="08:05"/>
    <d v="1899-12-30T01:00:00"/>
    <d v="1899-12-30T07:05:00"/>
    <d v="1899-12-30T08:10:00"/>
    <d v="1899-12-30T01:05:00"/>
    <s v="DCO"/>
    <s v="N/A"/>
  </r>
  <r>
    <n v="14015"/>
    <x v="84"/>
    <x v="6"/>
    <s v="LIFT 24-44 ITA"/>
    <s v="AMI"/>
    <n v="72"/>
    <s v="ACS"/>
    <n v="2"/>
    <s v="X"/>
    <m/>
    <x v="6"/>
    <s v="STDA"/>
    <s v="LOW LEVEL"/>
    <m/>
    <m/>
    <s v="SD ERT02"/>
    <s v="07:05"/>
    <s v="08:05"/>
    <d v="1899-12-30T01:00:00"/>
    <s v="07:05"/>
    <d v="1899-12-30T08:10:00"/>
    <d v="1899-12-30T01:05:00"/>
    <s v="DCO"/>
    <s v="N/A"/>
  </r>
  <r>
    <n v="14016"/>
    <x v="84"/>
    <x v="6"/>
    <s v="LIFT 24-44 ITA"/>
    <s v="AMI"/>
    <n v="71"/>
    <s v="IFTS"/>
    <n v="23"/>
    <s v="X"/>
    <m/>
    <x v="4"/>
    <s v="STDA"/>
    <s v="LOW LEVEL"/>
    <m/>
    <m/>
    <s v="SD ERT02"/>
    <s v="07:05"/>
    <s v="08:05"/>
    <d v="1899-12-30T01:00:00"/>
    <s v="07:05"/>
    <s v="08:05"/>
    <d v="1899-12-30T01:00:00"/>
    <s v="DCO"/>
    <s v="N/A"/>
  </r>
  <r>
    <n v="14017"/>
    <x v="84"/>
    <x v="6"/>
    <s v="LIFT IFTS 24-03 UK"/>
    <s v="IFTS"/>
    <n v="39"/>
    <s v="ACS"/>
    <n v="30"/>
    <m/>
    <s v="X"/>
    <x v="5"/>
    <s v="NET"/>
    <s v="DECI_STD"/>
    <m/>
    <n v="14018"/>
    <s v="FMSC OACM01"/>
    <s v="08:35"/>
    <s v="09:35"/>
    <d v="1899-12-30T01:00:00"/>
    <s v="08:35"/>
    <s v="09:35"/>
    <d v="1899-12-30T01:00:00"/>
    <s v="DCO"/>
    <s v="N/A"/>
  </r>
  <r>
    <n v="14018"/>
    <x v="84"/>
    <x v="6"/>
    <s v="LIP 24-03 SGP"/>
    <s v="IFTS"/>
    <n v="41"/>
    <s v="ACS"/>
    <n v="12"/>
    <m/>
    <s v="X"/>
    <x v="0"/>
    <s v="STDA"/>
    <s v="PGM"/>
    <m/>
    <m/>
    <s v="SD PGM01"/>
    <s v="08:35"/>
    <s v="09:35"/>
    <d v="1899-12-30T01:00:00"/>
    <s v="08:35"/>
    <s v="09:35"/>
    <d v="1899-12-30T01:00:00"/>
    <s v="DCO"/>
    <s v="N/A"/>
  </r>
  <r>
    <n v="14019"/>
    <x v="84"/>
    <x v="6"/>
    <s v="LIP 24-03 AUT"/>
    <s v="IFTS"/>
    <n v="42"/>
    <s v="ACS"/>
    <n v="9"/>
    <m/>
    <s v="X"/>
    <x v="1"/>
    <s v="STDA"/>
    <s v="LOW LEVEL"/>
    <m/>
    <m/>
    <s v="SD SLL02"/>
    <s v="08:35"/>
    <s v="09:35"/>
    <d v="1899-12-30T01:00:00"/>
    <s v="08:35"/>
    <s v="09:35"/>
    <d v="1899-12-30T01:00:00"/>
    <s v="DCO"/>
    <s v="N/A"/>
  </r>
  <r>
    <n v="14020"/>
    <x v="84"/>
    <x v="6"/>
    <s v="LIFT IFTS 24-04 CAN"/>
    <s v="IFTS"/>
    <n v="54"/>
    <s v="ACS"/>
    <n v="13"/>
    <m/>
    <s v="X"/>
    <x v="6"/>
    <s v="STDA"/>
    <s v="DECI_STD"/>
    <m/>
    <m/>
    <s v="PT NAV02"/>
    <s v="08:35"/>
    <s v="09:35"/>
    <d v="1899-12-30T01:00:00"/>
    <s v="08:35"/>
    <s v="09:35"/>
    <d v="1899-12-30T01:00:00"/>
    <s v="DCO"/>
    <s v="N/A"/>
  </r>
  <r>
    <n v="14021"/>
    <x v="84"/>
    <x v="6"/>
    <s v="IFTS LIFT 24-02 QATAR"/>
    <s v="QATAR"/>
    <n v="55"/>
    <s v="ACS"/>
    <n v="31"/>
    <s v="X"/>
    <m/>
    <x v="5"/>
    <s v="NET"/>
    <s v="DECI_STD"/>
    <m/>
    <n v="14022"/>
    <s v="FMSC HBFM01"/>
    <s v="10:05"/>
    <s v="11:05"/>
    <d v="1899-12-30T01:00:00"/>
    <s v="10:05"/>
    <s v="11:05"/>
    <d v="1899-12-30T01:00:00"/>
    <s v="DCO"/>
    <s v="N/A"/>
  </r>
  <r>
    <n v="14022"/>
    <x v="84"/>
    <x v="6"/>
    <s v="LIFT IFTS 24-03 SAUDI"/>
    <s v="IFTS"/>
    <n v="47"/>
    <s v="ACS"/>
    <n v="32"/>
    <m/>
    <s v="X"/>
    <x v="0"/>
    <s v="STDA"/>
    <s v="AAR"/>
    <m/>
    <m/>
    <s v="PT AAR01"/>
    <s v="10:05"/>
    <s v="11:05"/>
    <d v="1899-12-30T01:00:00"/>
    <s v="10:05"/>
    <s v="11:05"/>
    <d v="1899-12-30T01:00:00"/>
    <s v="DCO"/>
    <s v="N/A"/>
  </r>
  <r>
    <n v="14023"/>
    <x v="84"/>
    <x v="6"/>
    <s v="LIFT IFTS 24-05 AUT"/>
    <s v="IFTS"/>
    <n v="64"/>
    <s v="IFTS"/>
    <n v="22"/>
    <m/>
    <s v="X"/>
    <x v="1"/>
    <s v="STDA"/>
    <s v="DECI_STD"/>
    <m/>
    <m/>
    <s v="PT EMR03 CPL01"/>
    <s v="10:05"/>
    <s v="11:05"/>
    <d v="1899-12-30T01:00:00"/>
    <s v="10:05"/>
    <s v="11:05"/>
    <d v="1899-12-30T01:00:00"/>
    <s v="DCO"/>
    <s v="N/A"/>
  </r>
  <r>
    <n v="14024"/>
    <x v="84"/>
    <x v="6"/>
    <s v="LIFT IFTS 24-05 AUT"/>
    <s v="IFTS"/>
    <n v="65"/>
    <s v="ACS"/>
    <n v="33"/>
    <m/>
    <s v="X"/>
    <x v="6"/>
    <s v="STDA"/>
    <s v="DECI_STD"/>
    <m/>
    <m/>
    <s v="PT EMR03"/>
    <s v="10:05"/>
    <s v="11:05"/>
    <d v="1899-12-30T01:00:00"/>
    <s v="10:05"/>
    <s v="11:05"/>
    <d v="1899-12-30T01:00:00"/>
    <s v="DCO"/>
    <s v="N/A"/>
  </r>
  <r>
    <n v="14025"/>
    <x v="84"/>
    <x v="6"/>
    <s v="IFTS LIFT 24-02 QATAR"/>
    <s v="QATAR"/>
    <n v="54"/>
    <s v="ACS"/>
    <n v="9"/>
    <s v="X"/>
    <m/>
    <x v="5"/>
    <s v="NET"/>
    <s v="DECI_STD"/>
    <m/>
    <n v="14026"/>
    <s v="FMSC HBFM01"/>
    <s v="11:35"/>
    <s v="12:35"/>
    <d v="1899-12-30T01:00:00"/>
    <d v="1899-12-30T11:35:00"/>
    <d v="1899-12-30T12:35:00"/>
    <d v="1899-12-30T01:00:00"/>
    <s v="DCO"/>
    <s v="N/A"/>
  </r>
  <r>
    <n v="14026"/>
    <x v="84"/>
    <x v="6"/>
    <s v="LIFT IFTS 24-05 GER"/>
    <s v="IFTS"/>
    <n v="66"/>
    <s v="IFTS"/>
    <n v="9"/>
    <m/>
    <s v="X"/>
    <x v="0"/>
    <s v="STDA"/>
    <s v="DECI_STD"/>
    <m/>
    <m/>
    <s v="PT EMR04"/>
    <s v="11:35"/>
    <s v="12:35"/>
    <d v="1899-12-30T01:00:00"/>
    <d v="1899-12-30T11:35:00"/>
    <d v="1899-12-30T12:35:00"/>
    <d v="1899-12-30T01:00:00"/>
    <s v="DCO"/>
    <s v="N/A"/>
  </r>
  <r>
    <n v="14027"/>
    <x v="84"/>
    <x v="6"/>
    <s v="LIFT IFTS 24-05 GER"/>
    <s v="IFTS"/>
    <n v="67"/>
    <s v="ACS"/>
    <n v="14"/>
    <m/>
    <s v="X"/>
    <x v="1"/>
    <s v="STDA"/>
    <s v="DECI_STD"/>
    <m/>
    <m/>
    <s v="PT EMR02"/>
    <s v="11:35"/>
    <s v="12:35"/>
    <d v="1899-12-30T01:00:00"/>
    <d v="1899-12-30T11:35:00"/>
    <d v="1899-12-30T12:35:00"/>
    <d v="1899-12-30T01:00:00"/>
    <s v="DCO"/>
    <s v="N/A"/>
  </r>
  <r>
    <n v="14028"/>
    <x v="84"/>
    <x v="6"/>
    <s v="LIFT IFTS 24-04 CAN"/>
    <s v="IFTS"/>
    <n v="53"/>
    <s v="ACS"/>
    <n v="12"/>
    <m/>
    <s v="X"/>
    <x v="6"/>
    <s v="STDA"/>
    <s v="DECI_STD"/>
    <m/>
    <m/>
    <s v="PT NAV01 CPL01"/>
    <s v="11:35"/>
    <s v="12:35"/>
    <d v="1899-12-30T01:00:00"/>
    <d v="1899-12-30T11:45:00"/>
    <d v="1899-12-30T12:45:00"/>
    <d v="1899-12-30T01:00:00"/>
    <s v="DCO"/>
    <s v="N/A"/>
  </r>
  <r>
    <n v="14029"/>
    <x v="24"/>
    <x v="7"/>
    <s v="LIFT IFTS 24-03 SAUDI"/>
    <s v="IFTS"/>
    <n v="46"/>
    <s v="ACS"/>
    <n v="14"/>
    <m/>
    <s v="X"/>
    <x v="5"/>
    <s v="NET"/>
    <s v="DECI_PGM"/>
    <m/>
    <n v="14030"/>
    <s v="NET PGM01"/>
    <s v="07:05"/>
    <s v="08:05"/>
    <d v="1899-12-30T01:00:00"/>
    <d v="1899-12-30T07:05:00"/>
    <d v="1899-12-30T08:05:00"/>
    <d v="1899-12-30T01:00:00"/>
    <s v="DCO"/>
    <s v="N/A"/>
  </r>
  <r>
    <n v="14030"/>
    <x v="24"/>
    <x v="7"/>
    <s v="LIFT IFTS 24-03 SAUDI"/>
    <s v="IFTS"/>
    <n v="45"/>
    <s v="ACS"/>
    <n v="12"/>
    <m/>
    <s v="X"/>
    <x v="4"/>
    <s v="NET"/>
    <s v="DECI_PGM"/>
    <m/>
    <n v="14029"/>
    <s v="NET PGM01"/>
    <d v="1899-12-30T07:05:00"/>
    <d v="1899-12-30T08:05:00"/>
    <d v="1899-12-30T01:00:00"/>
    <d v="1899-12-30T07:05:00"/>
    <d v="1899-12-30T08:05:00"/>
    <d v="1899-12-30T01:00:00"/>
    <s v="DCO"/>
    <s v="N/A"/>
  </r>
  <r>
    <n v="14031"/>
    <x v="24"/>
    <x v="7"/>
    <s v="LIFT IFTS 24-03 SAUDI"/>
    <s v="IFTS"/>
    <n v="47"/>
    <s v="IFTS"/>
    <n v="22"/>
    <m/>
    <s v="X"/>
    <x v="0"/>
    <s v="STDA"/>
    <s v="AAR"/>
    <m/>
    <m/>
    <s v="FMS AAR01"/>
    <s v="07:05"/>
    <s v="08:05"/>
    <d v="1899-12-30T01:00:00"/>
    <s v="07:05"/>
    <d v="1899-12-30T07:55:00"/>
    <d v="1899-12-30T00:50:00"/>
    <s v="DCO"/>
    <s v="N/A"/>
  </r>
  <r>
    <n v="14032"/>
    <x v="24"/>
    <x v="7"/>
    <s v="LIFT 24-44 ITA"/>
    <s v="AMI"/>
    <n v="73"/>
    <s v="ACS"/>
    <n v="2"/>
    <s v="X"/>
    <m/>
    <x v="6"/>
    <s v="STDA"/>
    <s v="LOW LEVEL"/>
    <m/>
    <m/>
    <s v="SD ERT02"/>
    <s v="07:05"/>
    <s v="08:05"/>
    <d v="1899-12-30T01:00:00"/>
    <s v="07:05"/>
    <s v="08:05"/>
    <d v="1899-12-30T01:00:00"/>
    <s v="DCO"/>
    <s v="N/A"/>
  </r>
  <r>
    <n v="14033"/>
    <x v="24"/>
    <x v="7"/>
    <s v="LIFT 24-44 ITA"/>
    <s v="AMI"/>
    <n v="70"/>
    <s v="IFTS"/>
    <n v="9"/>
    <s v="X"/>
    <m/>
    <x v="5"/>
    <s v="STDA"/>
    <s v="AAR"/>
    <m/>
    <m/>
    <s v="FMS AAR01"/>
    <s v="08:35"/>
    <s v="09:35"/>
    <d v="1899-12-30T01:00:00"/>
    <d v="1899-12-30T08:35:00"/>
    <d v="1899-12-30T09:35:00"/>
    <d v="1899-12-30T01:00:00"/>
    <s v="DCO"/>
    <s v="N/A"/>
  </r>
  <r>
    <n v="14034"/>
    <x v="24"/>
    <x v="7"/>
    <s v="LIFT IFTS 24-05 AUT"/>
    <s v="IFTS"/>
    <n v="64"/>
    <s v="ACS"/>
    <n v="33"/>
    <m/>
    <s v="X"/>
    <x v="4"/>
    <s v="STDA"/>
    <s v="DECI_STD"/>
    <m/>
    <m/>
    <s v="PT EMR04"/>
    <s v="08:35"/>
    <s v="09:35"/>
    <d v="1899-12-30T01:00:00"/>
    <d v="1899-12-30T08:35:00"/>
    <d v="1899-12-30T09:55:00"/>
    <d v="1899-12-30T01:20:00"/>
    <s v="DCO"/>
    <s v="N/A"/>
  </r>
  <r>
    <n v="14035"/>
    <x v="24"/>
    <x v="7"/>
    <s v="IFTS LIFT 24-02 QATAR"/>
    <s v="QATAR"/>
    <n v="51"/>
    <s v="IFTS"/>
    <n v="23"/>
    <s v="X"/>
    <m/>
    <x v="0"/>
    <s v="STDA"/>
    <s v="CAS_DECI"/>
    <m/>
    <m/>
    <s v="FMS CAS02"/>
    <s v="08:35"/>
    <s v="09:35"/>
    <d v="1899-12-30T01:00:00"/>
    <s v="08:35"/>
    <s v="09:35"/>
    <d v="1899-12-30T01:00:00"/>
    <s v="DCO"/>
    <s v="N/A"/>
  </r>
  <r>
    <n v="14036"/>
    <x v="24"/>
    <x v="7"/>
    <s v="LIFT IFTS 24-04 HUN"/>
    <s v="IFTS"/>
    <n v="62"/>
    <s v="ACS"/>
    <n v="17"/>
    <m/>
    <s v="X"/>
    <x v="1"/>
    <s v="STDA"/>
    <s v="DECI_STD"/>
    <m/>
    <m/>
    <s v="PT NIT01"/>
    <s v="08:35"/>
    <s v="09:35"/>
    <d v="1899-12-30T01:00:00"/>
    <s v="08:35"/>
    <s v="09:35"/>
    <d v="1899-12-30T01:00:00"/>
    <s v="DCO"/>
    <s v="N/A"/>
  </r>
  <r>
    <n v="14037"/>
    <x v="24"/>
    <x v="7"/>
    <s v="LIFT IFTS 24-04 HUN"/>
    <s v="IFTS"/>
    <n v="63"/>
    <s v="ACS"/>
    <n v="9"/>
    <m/>
    <s v="X"/>
    <x v="6"/>
    <s v="STDA"/>
    <s v="DECI_STD"/>
    <m/>
    <m/>
    <s v="PT NIT01"/>
    <s v="08:35"/>
    <s v="09:35"/>
    <d v="1899-12-30T01:00:00"/>
    <s v="08:35"/>
    <s v="09:35"/>
    <d v="1899-12-30T01:00:00"/>
    <s v="DCO"/>
    <s v="N/A"/>
  </r>
  <r>
    <n v="14038"/>
    <x v="24"/>
    <x v="7"/>
    <s v="LIP IFTS 24-02"/>
    <s v="IFTS"/>
    <n v="3"/>
    <s v="IFTS"/>
    <n v="22"/>
    <m/>
    <s v="X"/>
    <x v="0"/>
    <s v="STDA"/>
    <s v="DECI_STD_NVG"/>
    <m/>
    <m/>
    <s v="FMS R2RNVG01"/>
    <s v="10:05"/>
    <s v="11:05"/>
    <d v="1899-12-30T01:00:00"/>
    <s v="10:05"/>
    <d v="1899-12-30T11:15:00"/>
    <d v="1899-12-30T01:10:00"/>
    <s v="DCO"/>
    <s v="N/A"/>
  </r>
  <r>
    <n v="14039"/>
    <x v="24"/>
    <x v="7"/>
    <s v="LIP 24-03 AUT"/>
    <s v="IFTS"/>
    <n v="42"/>
    <s v="ACS"/>
    <n v="2"/>
    <m/>
    <s v="X"/>
    <x v="1"/>
    <s v="STDA"/>
    <s v="PGM"/>
    <m/>
    <m/>
    <s v="SD PGM01"/>
    <s v="10:05"/>
    <s v="11:05"/>
    <d v="1899-12-30T01:00:00"/>
    <s v="10:05"/>
    <s v="11:05"/>
    <d v="1899-12-30T01:00:00"/>
    <s v="DCO"/>
    <s v="N/A"/>
  </r>
  <r>
    <n v="14040"/>
    <x v="24"/>
    <x v="7"/>
    <s v="IP"/>
    <s v="ACS"/>
    <n v="23"/>
    <s v="ACS"/>
    <n v="17"/>
    <m/>
    <s v="X"/>
    <x v="5"/>
    <s v="STDA"/>
    <s v="AAR"/>
    <m/>
    <m/>
    <s v="FMS AAR01"/>
    <s v="11:35"/>
    <s v="12:35"/>
    <d v="1899-12-30T01:00:00"/>
    <d v="1899-12-30T11:35:00"/>
    <d v="1899-12-30T12:35:00"/>
    <d v="1899-12-30T01:00:00"/>
    <s v="DCO"/>
    <s v="N/A"/>
  </r>
  <r>
    <n v="14041"/>
    <x v="24"/>
    <x v="7"/>
    <s v="LIFT IFTS 24-05 GER"/>
    <s v="IFTS"/>
    <n v="67"/>
    <s v="ACS"/>
    <n v="33"/>
    <m/>
    <s v="X"/>
    <x v="4"/>
    <s v="STDA"/>
    <s v="DECI_STD"/>
    <m/>
    <m/>
    <s v="PT EMR03"/>
    <s v="11:35"/>
    <s v="12:35"/>
    <d v="1899-12-30T01:00:00"/>
    <d v="1899-12-30T11:35:00"/>
    <d v="1899-12-30T12:35:00"/>
    <d v="1899-12-30T01:00:00"/>
    <s v="DCO"/>
    <s v="N/A"/>
  </r>
  <r>
    <n v="14042"/>
    <x v="24"/>
    <x v="7"/>
    <s v="IP"/>
    <s v="ACS"/>
    <n v="6"/>
    <s v="ACS"/>
    <n v="9"/>
    <m/>
    <s v="X"/>
    <x v="0"/>
    <s v="STDA"/>
    <s v="AAR"/>
    <m/>
    <m/>
    <s v="FMS AAR01"/>
    <s v="11:35"/>
    <s v="12:35"/>
    <d v="1899-12-30T01:00:00"/>
    <s v="11:35"/>
    <s v="12:35"/>
    <d v="1899-12-30T01:00:00"/>
    <s v="DCO"/>
    <s v="N/A"/>
  </r>
  <r>
    <n v="14043"/>
    <x v="24"/>
    <x v="7"/>
    <s v="LIFT IFTS 24-04 CAN"/>
    <s v="IFTS"/>
    <n v="52"/>
    <s v="IFTS"/>
    <n v="9"/>
    <m/>
    <s v="X"/>
    <x v="1"/>
    <s v="STDA"/>
    <s v="DECI_STD"/>
    <m/>
    <m/>
    <s v="FMS NIT01"/>
    <s v="11:35"/>
    <s v="12:35"/>
    <d v="1899-12-30T01:00:00"/>
    <d v="1899-12-30T11:30:00"/>
    <d v="1899-12-30T12:30:00"/>
    <d v="1899-12-30T01:00:00"/>
    <s v="DCO"/>
    <s v="N/A"/>
  </r>
  <r>
    <n v="14044"/>
    <x v="24"/>
    <x v="7"/>
    <s v="LIFT IFTS 24-04 CAN"/>
    <s v="IFTS"/>
    <n v="51"/>
    <s v="IFTS"/>
    <n v="23"/>
    <m/>
    <s v="X"/>
    <x v="6"/>
    <s v="STDA"/>
    <s v="DECI_STD"/>
    <m/>
    <m/>
    <s v="FMS NIT01"/>
    <s v="11:35"/>
    <s v="12:35"/>
    <d v="1899-12-30T01:00:00"/>
    <s v="11:35"/>
    <s v="12:35"/>
    <d v="1899-12-30T01:00:00"/>
    <s v="DCO"/>
    <s v="N/A"/>
  </r>
  <r>
    <n v="14045"/>
    <x v="24"/>
    <x v="7"/>
    <s v="IFTS LIFT 24-02 QATAR"/>
    <s v="QATAR"/>
    <n v="51"/>
    <s v="ACS"/>
    <n v="12"/>
    <s v="X"/>
    <m/>
    <x v="5"/>
    <s v="NET"/>
    <s v="DECI_STD"/>
    <m/>
    <n v="14046"/>
    <s v="FMSC HBFM01"/>
    <s v="13:05"/>
    <s v="14:05"/>
    <d v="1899-12-30T01:00:00"/>
    <d v="1899-12-30T13:05:00"/>
    <d v="1899-12-30T14:05:00"/>
    <d v="1899-12-30T01:00:00"/>
    <s v="DCO"/>
    <s v="N/A"/>
  </r>
  <r>
    <n v="14046"/>
    <x v="24"/>
    <x v="7"/>
    <s v="LIFT IFTS 24-03 SAUDI"/>
    <s v="IFTS"/>
    <n v="45"/>
    <s v="ACS"/>
    <n v="2"/>
    <m/>
    <s v="X"/>
    <x v="0"/>
    <s v="STDA"/>
    <s v="AAR"/>
    <m/>
    <m/>
    <s v="FMS AAR01"/>
    <s v="13:05"/>
    <s v="14:05"/>
    <d v="1899-12-30T01:00:00"/>
    <s v="13:05"/>
    <s v="14:05"/>
    <d v="1899-12-30T01:00:00"/>
    <s v="DCO"/>
    <s v="N/A"/>
  </r>
  <r>
    <n v="14047"/>
    <x v="24"/>
    <x v="7"/>
    <s v="LIFT IFTS 24-04 SPA"/>
    <s v="IFTS"/>
    <n v="61"/>
    <s v="ACS"/>
    <n v="14"/>
    <m/>
    <s v="X"/>
    <x v="1"/>
    <s v="STDA"/>
    <s v="DECI_STD"/>
    <m/>
    <m/>
    <s v="PT NIT01"/>
    <s v="13:05"/>
    <s v="14:05"/>
    <d v="1899-12-30T01:00:00"/>
    <s v="13:05"/>
    <s v="14:05"/>
    <d v="1899-12-30T01:00:00"/>
    <s v="DCO"/>
    <s v="N/A"/>
  </r>
  <r>
    <n v="14048"/>
    <x v="24"/>
    <x v="7"/>
    <s v="LIFT IFTS 24-04 SPA"/>
    <s v="IFTS"/>
    <n v="58"/>
    <s v="ACS"/>
    <n v="30"/>
    <m/>
    <s v="X"/>
    <x v="6"/>
    <s v="STDA"/>
    <s v="DECI_STD"/>
    <m/>
    <m/>
    <s v="PT NIT01"/>
    <s v="13:05"/>
    <s v="14:05"/>
    <d v="1899-12-30T01:00:00"/>
    <s v="13:05"/>
    <s v="14:05"/>
    <d v="1899-12-30T01:00:00"/>
    <s v="DCO"/>
    <s v="N/A"/>
  </r>
  <r>
    <n v="14049"/>
    <x v="24"/>
    <x v="7"/>
    <s v="LIFT IFTS 24-04 CAN"/>
    <s v="IFTS"/>
    <n v="53"/>
    <s v="ACS"/>
    <n v="9"/>
    <m/>
    <s v="X"/>
    <x v="6"/>
    <s v="STDA"/>
    <s v="DECI_STD"/>
    <m/>
    <m/>
    <s v="PT NAV02"/>
    <s v="14:35"/>
    <s v="15:35"/>
    <d v="1899-12-30T01:00:00"/>
    <s v="14:35"/>
    <s v="15:35"/>
    <d v="1899-12-30T01:00:00"/>
    <s v="DCO"/>
    <s v="N/A"/>
  </r>
  <r>
    <n v="14050"/>
    <x v="24"/>
    <x v="7"/>
    <s v="LIFT IFTS 24-05 AUT"/>
    <s v="IFTS"/>
    <n v="65"/>
    <s v="IFTS"/>
    <n v="23"/>
    <m/>
    <s v="X"/>
    <x v="1"/>
    <s v="STDA"/>
    <s v="DECI_STD"/>
    <m/>
    <m/>
    <s v="PT EMR04"/>
    <s v="14:35"/>
    <s v="15:35"/>
    <d v="1899-12-30T01:00:00"/>
    <s v="14:35"/>
    <s v="15:35"/>
    <d v="1899-12-30T01:00:00"/>
    <s v="DCO"/>
    <s v="N/A"/>
  </r>
  <r>
    <n v="14051"/>
    <x v="85"/>
    <x v="7"/>
    <s v="IFTS LIFT 24-02 QATAR"/>
    <s v="QATAR"/>
    <n v="53"/>
    <s v="ACS"/>
    <n v="14"/>
    <s v="X"/>
    <m/>
    <x v="5"/>
    <s v="NET"/>
    <s v="DECI_STD"/>
    <m/>
    <n v="14052"/>
    <s v="FMSC HBFM01"/>
    <s v="07:05"/>
    <s v="08:05"/>
    <d v="1899-12-30T01:00:00"/>
    <d v="1899-12-30T07:05:00"/>
    <d v="1899-12-30T08:05:00"/>
    <d v="1899-12-30T01:00:00"/>
    <s v="DCO"/>
    <s v="N/A"/>
  </r>
  <r>
    <n v="14052"/>
    <x v="85"/>
    <x v="7"/>
    <s v="LIFT IFTS 24-03 SAUDI"/>
    <s v="IFTS"/>
    <n v="45"/>
    <s v="ACS"/>
    <n v="5"/>
    <m/>
    <s v="X"/>
    <x v="1"/>
    <s v="NET"/>
    <s v="DECI_PGM"/>
    <m/>
    <n v="14053"/>
    <s v="NET PGM02"/>
    <s v="07:05"/>
    <s v="08:05"/>
    <d v="1899-12-30T01:00:00"/>
    <s v="07:05"/>
    <s v="08:05"/>
    <d v="1899-12-30T01:00:00"/>
    <s v="DCO"/>
    <s v="N/A"/>
  </r>
  <r>
    <n v="14053"/>
    <x v="85"/>
    <x v="7"/>
    <s v="LIFT IFTS 24-03 SAUDI"/>
    <s v="IFTS"/>
    <n v="47"/>
    <s v="IFTS"/>
    <n v="22"/>
    <m/>
    <s v="X"/>
    <x v="6"/>
    <s v="NET"/>
    <s v="DECI_PGM"/>
    <m/>
    <n v="14052"/>
    <s v="NET PGM01"/>
    <s v="07:05"/>
    <s v="08:05"/>
    <d v="1899-12-30T01:00:00"/>
    <s v="07:05"/>
    <s v="08:05"/>
    <d v="1899-12-30T01:00:00"/>
    <s v="DCO"/>
    <s v="N/A"/>
  </r>
  <r>
    <n v="14054"/>
    <x v="85"/>
    <x v="7"/>
    <s v="LIFT 24-44 ITA"/>
    <s v="AMI"/>
    <n v="73"/>
    <s v="ACS"/>
    <n v="10"/>
    <s v="X"/>
    <m/>
    <x v="0"/>
    <s v="STDA"/>
    <s v="AAR"/>
    <m/>
    <m/>
    <s v="SD AAR01"/>
    <s v="07:05"/>
    <s v="08:05"/>
    <d v="1899-12-30T01:00:00"/>
    <s v="07:05"/>
    <s v="08:05"/>
    <d v="1899-12-30T01:00:00"/>
    <s v="DCO"/>
    <s v="N/A"/>
  </r>
  <r>
    <n v="14055"/>
    <x v="85"/>
    <x v="7"/>
    <s v="IFTS LIFT 24-02 QATAR"/>
    <s v="QATAR"/>
    <n v="54"/>
    <s v="ACS"/>
    <n v="17"/>
    <s v="X"/>
    <m/>
    <x v="5"/>
    <s v="NET"/>
    <s v="DECI_STD"/>
    <m/>
    <n v="14056"/>
    <s v="FMSC HBFM02"/>
    <s v="08:35"/>
    <s v="09:35"/>
    <d v="1899-12-30T01:00:00"/>
    <d v="1899-12-30T08:35:00"/>
    <d v="1899-12-30T09:35:00"/>
    <d v="1899-12-30T01:00:00"/>
    <s v="DCO"/>
    <s v="N/A"/>
  </r>
  <r>
    <n v="14056"/>
    <x v="85"/>
    <x v="7"/>
    <s v="LIFT IFTS 24-03 CAN"/>
    <s v="IFTS"/>
    <n v="38"/>
    <s v="IFTS"/>
    <n v="23"/>
    <m/>
    <s v="X"/>
    <x v="0"/>
    <s v="NET"/>
    <s v="DECI_STD"/>
    <m/>
    <n v="14057"/>
    <s v="FMSC HACM01"/>
    <s v="08:35"/>
    <s v="09:35"/>
    <d v="1899-12-30T01:00:00"/>
    <s v="08:35"/>
    <s v="09:35"/>
    <d v="1899-12-30T01:00:00"/>
    <s v="DCO"/>
    <s v="N/A"/>
  </r>
  <r>
    <n v="14057"/>
    <x v="85"/>
    <x v="7"/>
    <s v="LIFT IFTS 24-04 SPA"/>
    <s v="IFTS"/>
    <n v="59"/>
    <s v="ACS"/>
    <n v="2"/>
    <m/>
    <s v="X"/>
    <x v="6"/>
    <s v="STDA"/>
    <s v="DECI_STD"/>
    <m/>
    <m/>
    <s v="PT NIT01"/>
    <s v="08:35"/>
    <s v="09:35"/>
    <d v="1899-12-30T01:00:00"/>
    <s v="08:35"/>
    <s v="09:35"/>
    <d v="1899-12-30T01:00:00"/>
    <s v="DCO"/>
    <s v="N/A"/>
  </r>
  <r>
    <n v="14058"/>
    <x v="85"/>
    <x v="7"/>
    <s v="IFTS LIFT 24-02 QATAR"/>
    <s v="QATAR"/>
    <n v="51"/>
    <s v="ACS"/>
    <n v="12"/>
    <s v="X"/>
    <m/>
    <x v="5"/>
    <s v="NET"/>
    <s v="DECI_STD"/>
    <m/>
    <n v="14059"/>
    <s v="FMSC HBFM02"/>
    <s v="10:05"/>
    <s v="11:05"/>
    <d v="1899-12-30T01:00:00"/>
    <d v="1899-12-30T10:05:00"/>
    <d v="1899-12-30T11:05:00"/>
    <d v="1899-12-30T01:00:00"/>
    <s v="DCO"/>
    <s v="N/A"/>
  </r>
  <r>
    <n v="14059"/>
    <x v="85"/>
    <x v="7"/>
    <s v="IFTS LIFT 24-02 QATAR"/>
    <s v="QATAR"/>
    <n v="55"/>
    <s v="IFTS"/>
    <n v="22"/>
    <s v="X"/>
    <m/>
    <x v="0"/>
    <s v="NET"/>
    <s v="DECI_STD"/>
    <m/>
    <n v="14060"/>
    <s v="FMSC HBFM02"/>
    <s v="10:05"/>
    <s v="11:05"/>
    <d v="1899-12-30T01:00:00"/>
    <s v="10:05"/>
    <s v="11:05"/>
    <d v="1899-12-30T01:00:00"/>
    <s v="DCO"/>
    <s v="N/A"/>
  </r>
  <r>
    <n v="14060"/>
    <x v="85"/>
    <x v="7"/>
    <s v="LIFT IFTS 24-05 GER"/>
    <s v="IFTS"/>
    <n v="67"/>
    <s v="ACS"/>
    <n v="5"/>
    <m/>
    <s v="X"/>
    <x v="6"/>
    <s v="STDA"/>
    <s v="DECI_STD"/>
    <m/>
    <m/>
    <s v="PT EMR04"/>
    <s v="10:05"/>
    <s v="11:05"/>
    <d v="1899-12-30T01:00:00"/>
    <s v="10:05"/>
    <s v="11:05"/>
    <d v="1899-12-30T01:00:00"/>
    <s v="DCO"/>
    <s v="N/A"/>
  </r>
  <r>
    <n v="14061"/>
    <x v="85"/>
    <x v="7"/>
    <s v="LIFT IFTS 24-03 CAN"/>
    <s v="IFTS"/>
    <n v="37"/>
    <s v="ACS"/>
    <n v="9"/>
    <m/>
    <s v="X"/>
    <x v="5"/>
    <s v="NET"/>
    <s v="DECI_STD"/>
    <m/>
    <n v="14062"/>
    <s v="FMSC HACM01"/>
    <s v="11:35"/>
    <s v="12:35"/>
    <d v="1899-12-30T01:00:00"/>
    <d v="1899-12-30T11:35:00"/>
    <d v="1899-12-30T12:35:00"/>
    <d v="1899-12-30T01:00:00"/>
    <s v="DCO"/>
    <s v="N/A"/>
  </r>
  <r>
    <n v="14062"/>
    <x v="85"/>
    <x v="7"/>
    <s v="LIFT IFTS 24-03 SAUDI"/>
    <s v="IFTS"/>
    <n v="47"/>
    <s v="ACS"/>
    <n v="17"/>
    <m/>
    <s v="X"/>
    <x v="0"/>
    <s v="NET"/>
    <s v="DECI_PGM"/>
    <m/>
    <n v="14063"/>
    <s v="NET PGM02"/>
    <s v="11:35"/>
    <s v="12:35"/>
    <d v="1899-12-30T01:00:00"/>
    <s v="11:35"/>
    <s v="12:35"/>
    <d v="1899-12-30T01:00:00"/>
    <s v="DCO"/>
    <s v="N/A"/>
  </r>
  <r>
    <n v="14063"/>
    <x v="85"/>
    <x v="7"/>
    <s v="LIFT IFTS 24-03 SAUDI"/>
    <s v="IFTS"/>
    <n v="46"/>
    <s v="IFTS"/>
    <n v="9"/>
    <m/>
    <s v="X"/>
    <x v="1"/>
    <s v="NET"/>
    <s v="DECI_PGM"/>
    <m/>
    <n v="14062"/>
    <s v="NET PGM02"/>
    <s v="11:35"/>
    <s v="12:35"/>
    <d v="1899-12-30T01:00:00"/>
    <s v="11:35"/>
    <s v="12:35"/>
    <d v="1899-12-30T01:00:00"/>
    <s v="DCO"/>
    <s v="N/A"/>
  </r>
  <r>
    <n v="14064"/>
    <x v="85"/>
    <x v="7"/>
    <s v="LIFT IFTS 24-03 SAUDI"/>
    <s v="IFTS"/>
    <n v="45"/>
    <s v="ACS"/>
    <n v="2"/>
    <m/>
    <s v="X"/>
    <x v="6"/>
    <s v="STDA"/>
    <s v="DECI_STD"/>
    <m/>
    <m/>
    <s v="PT ERT02"/>
    <s v="11:35"/>
    <s v="12:35"/>
    <d v="1899-12-30T01:00:00"/>
    <s v="11:35"/>
    <s v="12:35"/>
    <d v="1899-12-30T01:00:00"/>
    <s v="DCO"/>
    <s v="N/A"/>
  </r>
  <r>
    <n v="14065"/>
    <x v="85"/>
    <x v="7"/>
    <s v="IFTS LIFT 24-02 QATAR"/>
    <s v="QATAR"/>
    <n v="53"/>
    <s v="ACS"/>
    <n v="14"/>
    <s v="X"/>
    <m/>
    <x v="5"/>
    <s v="NET"/>
    <s v="DECI_STD"/>
    <m/>
    <n v="14066"/>
    <s v="FMSC HBFM02"/>
    <s v="13:05"/>
    <s v="14:05"/>
    <d v="1899-12-30T01:00:00"/>
    <d v="1899-12-30T13:05:00"/>
    <d v="1899-12-30T14:05:00"/>
    <d v="1899-12-30T01:00:00"/>
    <s v="DCO"/>
    <s v="N/A"/>
  </r>
  <r>
    <n v="14066"/>
    <x v="85"/>
    <x v="7"/>
    <s v="LIP 24-03 SGP"/>
    <s v="IFTS"/>
    <n v="41"/>
    <s v="ACS"/>
    <n v="12"/>
    <m/>
    <s v="X"/>
    <x v="1"/>
    <s v="NET"/>
    <s v="PGM"/>
    <m/>
    <n v="14067"/>
    <s v="SD PGM02"/>
    <s v="13:05"/>
    <s v="14:05"/>
    <d v="1899-12-30T01:00:00"/>
    <d v="1899-12-30T13:10:00"/>
    <d v="1899-12-30T14:10:00"/>
    <d v="1899-12-30T01:00:00"/>
    <s v="DCO"/>
    <s v="N/A"/>
  </r>
  <r>
    <n v="14067"/>
    <x v="85"/>
    <x v="7"/>
    <s v="LIP 24-03 AUT"/>
    <s v="IFTS"/>
    <n v="42"/>
    <s v="IFTS"/>
    <n v="22"/>
    <m/>
    <s v="X"/>
    <x v="6"/>
    <s v="NET"/>
    <s v="PGM"/>
    <m/>
    <n v="14066"/>
    <s v="SD PGM02"/>
    <s v="13:05"/>
    <s v="14:05"/>
    <d v="1899-12-30T01:00:00"/>
    <d v="1899-12-30T13:10:00"/>
    <d v="1899-12-30T14:10:00"/>
    <d v="1899-12-30T01:00:00"/>
    <s v="DCO"/>
    <s v="N/A"/>
  </r>
  <r>
    <n v="14068"/>
    <x v="85"/>
    <x v="7"/>
    <s v="LIFT IFTS 24-04 SPA"/>
    <s v="IFTS"/>
    <n v="58"/>
    <s v="ACS"/>
    <n v="10"/>
    <m/>
    <s v="X"/>
    <x v="0"/>
    <s v="STDA"/>
    <s v="DECI_STD"/>
    <m/>
    <m/>
    <s v="FMS NIT01"/>
    <s v="13:05"/>
    <s v="14:05"/>
    <d v="1899-12-30T01:00:00"/>
    <d v="1899-12-30T13:05:00"/>
    <d v="1899-12-30T14:15:00"/>
    <d v="1899-12-30T01:10:00"/>
    <s v="DCO"/>
    <s v="N/A"/>
  </r>
  <r>
    <n v="14069"/>
    <x v="85"/>
    <x v="7"/>
    <s v="LIFT IFTS 24-03 CAN"/>
    <s v="IFTS"/>
    <n v="38"/>
    <s v="ACS"/>
    <n v="9"/>
    <m/>
    <s v="X"/>
    <x v="5"/>
    <s v="NET"/>
    <s v="DECI_STD"/>
    <m/>
    <n v="14070"/>
    <s v="FMSC HACM02"/>
    <s v="14:35"/>
    <s v="15:35"/>
    <d v="1899-12-30T01:00:00"/>
    <d v="1899-12-30T14:35:00"/>
    <d v="1899-12-30T15:35:00"/>
    <d v="1899-12-30T01:00:00"/>
    <s v="DCO"/>
    <s v="N/A"/>
  </r>
  <r>
    <n v="14070"/>
    <x v="85"/>
    <x v="7"/>
    <s v="LIFT IFTS 24-04 JPN"/>
    <s v="IFTS"/>
    <n v="55"/>
    <s v="IFTS"/>
    <n v="23"/>
    <m/>
    <s v="X"/>
    <x v="0"/>
    <s v="NET"/>
    <s v="DECI_STD"/>
    <m/>
    <n v="14071"/>
    <s v="FMS EMR01"/>
    <s v="14:35"/>
    <s v="15:35"/>
    <d v="1899-12-30T01:00:00"/>
    <d v="1899-12-30T14:35:00"/>
    <d v="1899-12-30T15:35:00"/>
    <d v="1899-12-30T01:00:00"/>
    <s v="DCO"/>
    <s v="N/A"/>
  </r>
  <r>
    <n v="14071"/>
    <x v="85"/>
    <x v="7"/>
    <s v="LIFT IFTS 24-04 SPA"/>
    <s v="IFTS"/>
    <n v="61"/>
    <s v="IFTS"/>
    <n v="9"/>
    <m/>
    <s v="X"/>
    <x v="1"/>
    <s v="NET"/>
    <s v="DECI_STD"/>
    <m/>
    <n v="14070"/>
    <s v="FMS NIT01"/>
    <s v="14:35"/>
    <s v="15:35"/>
    <d v="1899-12-30T01:00:00"/>
    <d v="1899-12-30T14:35:00"/>
    <d v="1899-12-30T15:35:00"/>
    <d v="1899-12-30T01:00:00"/>
    <s v="DCO"/>
    <s v="N/A"/>
  </r>
  <r>
    <n v="14072"/>
    <x v="25"/>
    <x v="7"/>
    <s v="LIFT IFTS 24-03 SAUDI"/>
    <s v="IFTS"/>
    <n v="47"/>
    <s v="ACS"/>
    <n v="30"/>
    <m/>
    <s v="X"/>
    <x v="5"/>
    <s v="NET"/>
    <s v="DECI_PGM"/>
    <m/>
    <n v="14073"/>
    <s v="NET PGM03"/>
    <s v="07:05"/>
    <s v="08:05"/>
    <d v="1899-12-30T01:00:00"/>
    <d v="1899-12-30T07:05:00"/>
    <d v="1899-12-30T07:55:00"/>
    <d v="1899-12-30T00:50:00"/>
    <s v="DCO"/>
    <s v="N/A"/>
  </r>
  <r>
    <n v="14073"/>
    <x v="25"/>
    <x v="7"/>
    <s v="LIFT 24-44 ITA"/>
    <s v="AMI"/>
    <n v="71"/>
    <s v="IFTS"/>
    <n v="22"/>
    <s v="X"/>
    <m/>
    <x v="0"/>
    <s v="STDA"/>
    <s v="AAR"/>
    <m/>
    <m/>
    <s v="SD AAR01"/>
    <s v="07:05"/>
    <s v="08:05"/>
    <d v="1899-12-30T01:00:00"/>
    <s v="07:05"/>
    <d v="1899-12-30T07:55:00"/>
    <d v="1899-12-30T00:50:00"/>
    <s v="DCO"/>
    <s v="N/A"/>
  </r>
  <r>
    <n v="14074"/>
    <x v="25"/>
    <x v="7"/>
    <s v="LIFT IFTS 24-03 UK"/>
    <s v="IFTS"/>
    <n v="40"/>
    <s v="ACS"/>
    <n v="17"/>
    <m/>
    <s v="X"/>
    <x v="5"/>
    <s v="NET"/>
    <s v="DECI_STD"/>
    <m/>
    <n v="14075"/>
    <s v="FMSC OACM01"/>
    <s v="08:35"/>
    <s v="09:35"/>
    <d v="1899-12-30T01:00:00"/>
    <d v="1899-12-30T08:35:00"/>
    <d v="1899-12-30T09:35:00"/>
    <d v="1899-12-30T01:00:00"/>
    <s v="DCO"/>
    <s v="N/A"/>
  </r>
  <r>
    <n v="14075"/>
    <x v="25"/>
    <x v="7"/>
    <s v="LIFT IFTS 24-04 SPA"/>
    <s v="IFTS"/>
    <n v="59"/>
    <s v="ACS"/>
    <n v="5"/>
    <m/>
    <s v="X"/>
    <x v="0"/>
    <s v="STDA"/>
    <s v="DECI_STD"/>
    <m/>
    <m/>
    <s v="FMS NIT01"/>
    <s v="08:35"/>
    <s v="09:35"/>
    <d v="1899-12-30T01:00:00"/>
    <d v="1899-12-30T08:35:00"/>
    <d v="1899-12-30T09:35:00"/>
    <d v="1899-12-30T01:00:00"/>
    <s v="DCO"/>
    <s v="N/A"/>
  </r>
  <r>
    <n v="14076"/>
    <x v="25"/>
    <x v="7"/>
    <s v="LIFT IFTS 24-04 CAN"/>
    <s v="IFTS"/>
    <n v="53"/>
    <s v="IFTS"/>
    <n v="23"/>
    <m/>
    <s v="X"/>
    <x v="1"/>
    <s v="STDA"/>
    <s v="DECI_STD"/>
    <m/>
    <m/>
    <s v="PT NIT01"/>
    <s v="08:35"/>
    <s v="09:35"/>
    <d v="1899-12-30T01:00:00"/>
    <d v="1899-12-30T08:35:00"/>
    <d v="1899-12-30T09:35:00"/>
    <d v="1899-12-30T01:00:00"/>
    <s v="DCO"/>
    <s v="N/A"/>
  </r>
  <r>
    <n v="14077"/>
    <x v="25"/>
    <x v="7"/>
    <s v="LIFT IFTS 24-03 UK"/>
    <s v="IFTS"/>
    <n v="39"/>
    <s v="ACS"/>
    <n v="9"/>
    <m/>
    <s v="X"/>
    <x v="0"/>
    <s v="NET"/>
    <s v="DECI_STD"/>
    <m/>
    <n v="14078"/>
    <s v="FMSC OACM02"/>
    <s v="10:05"/>
    <s v="11:05"/>
    <d v="1899-12-30T01:00:00"/>
    <d v="1899-12-30T10:05:00"/>
    <d v="1899-12-30T11:05:00"/>
    <d v="1899-12-30T01:00:00"/>
    <s v="DCO"/>
    <s v="N/A"/>
  </r>
  <r>
    <n v="14078"/>
    <x v="25"/>
    <x v="7"/>
    <s v="LIFT IFTS 24-03 SAUDI"/>
    <s v="IFTS"/>
    <n v="46"/>
    <s v="ACS"/>
    <n v="10"/>
    <m/>
    <s v="X"/>
    <x v="5"/>
    <s v="NET"/>
    <s v="DECI_PGM"/>
    <m/>
    <n v="14079"/>
    <s v="NET PGM03"/>
    <s v="11:35"/>
    <s v="12:35"/>
    <d v="1899-12-30T01:00:00"/>
    <d v="1899-12-30T11:35:00"/>
    <d v="1899-12-30T12:35:00"/>
    <d v="1899-12-30T01:00:00"/>
    <s v="DCO"/>
    <s v="N/A"/>
  </r>
  <r>
    <n v="14079"/>
    <x v="25"/>
    <x v="7"/>
    <s v="LIFT IFTS 24-03 SAUDI"/>
    <s v="IFTS"/>
    <n v="45"/>
    <s v="ACS"/>
    <n v="12"/>
    <m/>
    <s v="X"/>
    <x v="4"/>
    <s v="NET"/>
    <s v="DECI_PGM"/>
    <m/>
    <n v="14078"/>
    <s v="NET PGM03"/>
    <d v="1899-12-30T11:35:00"/>
    <d v="1899-12-30T12:35:00"/>
    <d v="1899-12-30T01:00:00"/>
    <d v="1899-12-30T11:35:00"/>
    <d v="1899-12-30T12:35:00"/>
    <d v="1899-12-30T01:00:00"/>
    <s v="DCO"/>
    <s v="N/A"/>
  </r>
  <r>
    <n v="14080"/>
    <x v="25"/>
    <x v="7"/>
    <s v="LIFT IFTS 24-04 CAN"/>
    <s v="IFTS"/>
    <n v="54"/>
    <s v="ACS"/>
    <n v="17"/>
    <m/>
    <s v="X"/>
    <x v="0"/>
    <s v="STDA"/>
    <s v="DECI_STD"/>
    <m/>
    <m/>
    <s v="FMS NIT01"/>
    <s v="11:35"/>
    <s v="12:35"/>
    <d v="1899-12-30T01:00:00"/>
    <d v="1899-12-30T11:35:00"/>
    <d v="1899-12-30T12:35:00"/>
    <d v="1899-12-30T01:00:00"/>
    <s v="DCO"/>
    <s v="N/A"/>
  </r>
  <r>
    <n v="14081"/>
    <x v="25"/>
    <x v="7"/>
    <s v="LIFT IFTS 24-03 UK"/>
    <s v="IFTS"/>
    <n v="40"/>
    <s v="ACS"/>
    <n v="2"/>
    <m/>
    <s v="X"/>
    <x v="0"/>
    <s v="NET"/>
    <s v="DECI_STD"/>
    <m/>
    <n v="14082"/>
    <s v="FMSC OACM02"/>
    <s v="13:05"/>
    <s v="14:05"/>
    <d v="1899-12-30T01:00:00"/>
    <d v="1899-12-30T13:05:00"/>
    <d v="1899-12-30T14:05:00"/>
    <d v="1899-12-30T01:00:00"/>
    <s v="DCO"/>
    <s v="N/A"/>
  </r>
  <r>
    <n v="14082"/>
    <x v="25"/>
    <x v="7"/>
    <s v="LIFT IFTS 24-04 CAN"/>
    <s v="IFTS"/>
    <n v="53"/>
    <s v="IFTS"/>
    <n v="22"/>
    <m/>
    <s v="X"/>
    <x v="5"/>
    <s v="STDA"/>
    <s v="DECI_STD"/>
    <m/>
    <m/>
    <s v="FMS NIT01"/>
    <s v="13:05"/>
    <s v="14:05"/>
    <d v="1899-12-30T01:00:00"/>
    <d v="1899-12-30T13:05:00"/>
    <d v="1899-12-30T14:05:00"/>
    <d v="1899-12-30T01:00:00"/>
    <s v="DCO"/>
    <s v="N/A"/>
  </r>
  <r>
    <n v="14083"/>
    <x v="25"/>
    <x v="7"/>
    <s v="LIFT IFTS 24-03 CAN"/>
    <s v="IFTS"/>
    <n v="37"/>
    <s v="ACS"/>
    <n v="13"/>
    <m/>
    <s v="X"/>
    <x v="0"/>
    <s v="NET"/>
    <s v="DECI_STD"/>
    <m/>
    <n v="14084"/>
    <s v="FMSC HACM02"/>
    <s v="14:35"/>
    <s v="15:35"/>
    <d v="1899-12-30T01:00:00"/>
    <d v="1899-12-30T14:35:00"/>
    <d v="1899-12-30T15:35:00"/>
    <d v="1899-12-30T01:00:00"/>
    <s v="DCO"/>
    <s v="N/A"/>
  </r>
  <r>
    <n v="14084"/>
    <x v="86"/>
    <x v="7"/>
    <s v=" IFTS LIFT 24-03 QATAR"/>
    <s v="QATAR"/>
    <n v="57"/>
    <s v="ACS"/>
    <n v="17"/>
    <s v="X"/>
    <m/>
    <x v="5"/>
    <s v="NET"/>
    <s v="LOW LEVEL"/>
    <m/>
    <n v="14085"/>
    <s v="NET TLL01"/>
    <s v="07:05"/>
    <s v="08:05"/>
    <d v="1899-12-30T01:00:00"/>
    <d v="1899-12-30T07:05:00"/>
    <d v="1899-12-30T08:05:00"/>
    <d v="1899-12-30T01:00:00"/>
    <s v="DCO"/>
    <s v="N/A"/>
  </r>
  <r>
    <n v="14085"/>
    <x v="86"/>
    <x v="7"/>
    <s v="LIFT 24-45 ITA"/>
    <s v="AMI"/>
    <n v="34"/>
    <s v="ACS"/>
    <n v="32"/>
    <s v="X"/>
    <m/>
    <x v="0"/>
    <s v="STDA"/>
    <s v="DECI_STD"/>
    <m/>
    <m/>
    <s v="SD EMRSP01"/>
    <s v="07:05"/>
    <s v="08:05"/>
    <d v="1899-12-30T01:00:00"/>
    <d v="1899-12-30T07:05:00"/>
    <d v="1899-12-30T08:05:00"/>
    <d v="1899-12-30T01:00:00"/>
    <s v="DCO"/>
    <s v="N/A"/>
  </r>
  <r>
    <n v="14086"/>
    <x v="86"/>
    <x v="7"/>
    <s v="LIFT IFTS 24-03 UK"/>
    <s v="IFTS"/>
    <n v="39"/>
    <s v="ACS"/>
    <n v="2"/>
    <m/>
    <s v="X"/>
    <x v="5"/>
    <s v="NET"/>
    <s v="DECI_STD"/>
    <m/>
    <n v="14087"/>
    <s v="FMSC HACM01"/>
    <s v="08:35"/>
    <s v="09:35"/>
    <d v="1899-12-30T01:00:00"/>
    <d v="1899-12-30T08:35:00"/>
    <d v="1899-12-30T09:35:00"/>
    <d v="1899-12-30T01:00:00"/>
    <s v="DCO"/>
    <s v="N/A"/>
  </r>
  <r>
    <n v="14087"/>
    <x v="86"/>
    <x v="7"/>
    <s v="LIFT IFTS 24-04 SPA"/>
    <s v="IFTS"/>
    <n v="60"/>
    <s v="ACS"/>
    <n v="10"/>
    <m/>
    <s v="X"/>
    <x v="0"/>
    <s v="STDA"/>
    <s v="DECI_STD"/>
    <m/>
    <m/>
    <s v="PT NIT01"/>
    <s v="08:35"/>
    <s v="09:35"/>
    <d v="1899-12-30T01:00:00"/>
    <d v="1899-12-30T08:35:00"/>
    <d v="1899-12-30T09:35:00"/>
    <d v="1899-12-30T01:00:00"/>
    <s v="DCO"/>
    <s v="N/A"/>
  </r>
  <r>
    <n v="14088"/>
    <x v="86"/>
    <x v="7"/>
    <s v=" IFTS LIFT 24-03 QATAR"/>
    <s v="QATAR"/>
    <n v="61"/>
    <s v="ACS"/>
    <n v="30"/>
    <s v="X"/>
    <m/>
    <x v="5"/>
    <s v="NET"/>
    <s v="LOW LEVEL"/>
    <m/>
    <n v="14089"/>
    <s v="NET TLL01"/>
    <s v="10:05"/>
    <s v="11:05"/>
    <d v="1899-12-30T01:00:00"/>
    <s v="10:05"/>
    <s v="11:05"/>
    <d v="1899-12-30T01:00:00"/>
    <s v="DCO"/>
    <s v="N/A"/>
  </r>
  <r>
    <n v="14089"/>
    <x v="86"/>
    <x v="7"/>
    <s v="LIFT IFTS 24-04 HUN"/>
    <s v="IFTS"/>
    <n v="62"/>
    <s v="ACS"/>
    <n v="32"/>
    <m/>
    <s v="X"/>
    <x v="0"/>
    <s v="STDA"/>
    <s v="DECI_STD"/>
    <m/>
    <m/>
    <s v="FMS NIT01"/>
    <s v="10:05"/>
    <s v="11:05"/>
    <d v="1899-12-30T01:00:00"/>
    <s v="10:05"/>
    <s v="11:05"/>
    <d v="1899-12-30T01:00:00"/>
    <s v="DCO"/>
    <s v="N/A"/>
  </r>
  <r>
    <n v="14090"/>
    <x v="86"/>
    <x v="7"/>
    <s v="LIFT IFTS 24-04 HUN"/>
    <s v="IFTS"/>
    <n v="63"/>
    <s v="IFTS"/>
    <n v="9"/>
    <m/>
    <s v="X"/>
    <x v="1"/>
    <s v="STDA"/>
    <s v="DECI_STD"/>
    <m/>
    <m/>
    <s v="FMS NIT01"/>
    <s v="10:05"/>
    <s v="11:05"/>
    <d v="1899-12-30T01:00:00"/>
    <s v="10:05"/>
    <s v="11:05"/>
    <d v="1899-12-30T01:00:00"/>
    <s v="DCO"/>
    <s v="N/A"/>
  </r>
  <r>
    <n v="14091"/>
    <x v="86"/>
    <x v="7"/>
    <s v="IFTS LIFT 24-02 QATAR"/>
    <s v="QATAR"/>
    <n v="52"/>
    <s v="ACS"/>
    <n v="9"/>
    <s v="X"/>
    <m/>
    <x v="5"/>
    <s v="NET"/>
    <s v="DECI_STD"/>
    <m/>
    <n v="14092"/>
    <s v="FMSC HBFM01"/>
    <s v="11:35"/>
    <s v="12:35"/>
    <d v="1899-12-30T01:00:00"/>
    <d v="1899-12-30T11:35:00"/>
    <d v="1899-12-30T12:35:00"/>
    <d v="1899-12-30T01:00:00"/>
    <s v="DCO"/>
    <s v="N/A"/>
  </r>
  <r>
    <n v="14092"/>
    <x v="86"/>
    <x v="7"/>
    <s v=" IFTS LIFT 24-03 QATAR"/>
    <s v="QATAR"/>
    <n v="56"/>
    <s v="ACS"/>
    <n v="13"/>
    <s v="X"/>
    <m/>
    <x v="0"/>
    <s v="STDA"/>
    <s v="LOW LEVEL"/>
    <m/>
    <n v="14093"/>
    <s v="NET TLL01"/>
    <s v="11:35"/>
    <s v="12:35"/>
    <d v="1899-12-30T01:00:00"/>
    <s v="11:35"/>
    <s v="12:35"/>
    <d v="1899-12-30T01:00:00"/>
    <s v="DCO"/>
    <s v="N/A"/>
  </r>
  <r>
    <n v="14093"/>
    <x v="86"/>
    <x v="7"/>
    <s v=" IFTS LIFT 24-03 QATAR"/>
    <s v="QATAR"/>
    <n v="57"/>
    <s v="IFTS"/>
    <n v="23"/>
    <s v="X"/>
    <m/>
    <x v="1"/>
    <s v="NET"/>
    <s v="LOW LEVEL"/>
    <m/>
    <n v="14092"/>
    <s v="NET TLL02"/>
    <s v="11:35"/>
    <s v="12:35"/>
    <d v="1899-12-30T01:00:00"/>
    <s v="11:35"/>
    <s v="12:35"/>
    <d v="1899-12-30T01:00:00"/>
    <s v="DCO"/>
    <s v="N/A"/>
  </r>
  <r>
    <n v="14094"/>
    <x v="86"/>
    <x v="7"/>
    <s v="LIFT IFTS 24-03 UK"/>
    <s v="IFTS"/>
    <n v="39"/>
    <s v="ACS"/>
    <n v="5"/>
    <m/>
    <s v="X"/>
    <x v="5"/>
    <s v="NET"/>
    <s v="DECI_STD"/>
    <m/>
    <n v="14095"/>
    <s v="FMSC HACM02"/>
    <s v="13:05"/>
    <s v="14:05"/>
    <d v="1899-12-30T01:00:00"/>
    <d v="1899-12-30T13:05:00"/>
    <d v="1899-12-30T14:05:00"/>
    <d v="1899-12-30T01:00:00"/>
    <s v="DCO"/>
    <s v="N/A"/>
  </r>
  <r>
    <n v="14095"/>
    <x v="86"/>
    <x v="7"/>
    <s v="LIFT 24-44 ITA"/>
    <s v="AMI"/>
    <n v="70"/>
    <s v="ACS"/>
    <n v="30"/>
    <s v="X"/>
    <m/>
    <x v="0"/>
    <s v="NET"/>
    <s v="DECI_STD"/>
    <m/>
    <n v="14096"/>
    <s v="SD OBFM01"/>
    <s v="13:05"/>
    <s v="14:05"/>
    <d v="1899-12-30T01:00:00"/>
    <s v="13:05"/>
    <s v="14:05"/>
    <d v="1899-12-30T01:00:00"/>
    <s v="DCO"/>
    <s v="N/A"/>
  </r>
  <r>
    <n v="14096"/>
    <x v="86"/>
    <x v="7"/>
    <s v="LIFT 24-44 ITA"/>
    <s v="AMI"/>
    <n v="72"/>
    <s v="IFTS"/>
    <n v="9"/>
    <s v="X"/>
    <m/>
    <x v="1"/>
    <s v="NET"/>
    <s v="DECI_STD"/>
    <m/>
    <n v="14095"/>
    <s v="SD OBFM01"/>
    <d v="1899-12-30T13:05:00"/>
    <d v="1899-12-30T14:05:00"/>
    <d v="1899-12-30T01:00:00"/>
    <d v="1899-12-30T13:05:00"/>
    <d v="1899-12-30T14:05:00"/>
    <d v="1899-12-30T01:00:00"/>
    <s v="DCO"/>
    <s v="N/A"/>
  </r>
  <r>
    <n v="14097"/>
    <x v="86"/>
    <x v="7"/>
    <s v="LIFT IFTS 24-03 SAUDI"/>
    <s v="IFTS"/>
    <n v="46"/>
    <s v="ACS"/>
    <n v="9"/>
    <m/>
    <s v="X"/>
    <x v="5"/>
    <s v="STDA"/>
    <s v="CAS_DECI"/>
    <m/>
    <m/>
    <s v="FMS CAS01"/>
    <s v="14:35"/>
    <s v="15:35"/>
    <d v="1899-12-30T01:00:00"/>
    <s v="14:35"/>
    <s v="15:35"/>
    <d v="1899-12-30T01:00:00"/>
    <s v="DCO"/>
    <s v="N/A"/>
  </r>
  <r>
    <n v="14098"/>
    <x v="86"/>
    <x v="7"/>
    <s v="LIFT IFTS 24-04 JPN"/>
    <s v="IFTS"/>
    <n v="55"/>
    <s v="ACS"/>
    <n v="14"/>
    <m/>
    <s v="X"/>
    <x v="4"/>
    <s v="STDA"/>
    <s v="DECI_STD"/>
    <m/>
    <m/>
    <s v="PT NAV01"/>
    <s v="14:35"/>
    <s v="15:35"/>
    <d v="1899-12-30T01:00:00"/>
    <s v="14:35"/>
    <s v="15:35"/>
    <d v="1899-12-30T01:00:00"/>
    <s v="DCO"/>
    <s v="N/A"/>
  </r>
  <r>
    <n v="14099"/>
    <x v="86"/>
    <x v="7"/>
    <s v="LIFT IFTS 24-03 SAUDI"/>
    <s v="IFTS"/>
    <n v="45"/>
    <s v="ACS"/>
    <n v="13"/>
    <m/>
    <s v="X"/>
    <x v="0"/>
    <s v="STDA"/>
    <s v="CAS_DECI"/>
    <m/>
    <m/>
    <s v="FMS CAS01"/>
    <s v="14:35"/>
    <s v="15:35"/>
    <d v="1899-12-30T01:00:00"/>
    <s v="14:35"/>
    <s v="15:35"/>
    <d v="1899-12-30T01:00:00"/>
    <s v="DCO"/>
    <s v="N/A"/>
  </r>
  <r>
    <n v="14100"/>
    <x v="86"/>
    <x v="7"/>
    <s v="LIFT IFTS 24-03 SAUDI"/>
    <s v="IFTS"/>
    <n v="47"/>
    <s v="IFTS"/>
    <n v="23"/>
    <m/>
    <s v="X"/>
    <x v="1"/>
    <s v="STDA"/>
    <s v="CAS_DECI"/>
    <m/>
    <m/>
    <s v="FMS CAS01"/>
    <s v="14:35"/>
    <s v="15:35"/>
    <d v="1899-12-30T01:00:00"/>
    <s v="14:35"/>
    <s v="15:35"/>
    <d v="1899-12-30T01:00:00"/>
    <s v="DCO"/>
    <s v="N/A"/>
  </r>
  <r>
    <n v="14101"/>
    <x v="87"/>
    <x v="7"/>
    <s v=" IFTS LIFT 24-03 QATAR"/>
    <s v="QATAR"/>
    <n v="56"/>
    <s v="ACS"/>
    <n v="9"/>
    <s v="X"/>
    <m/>
    <x v="5"/>
    <s v="NET"/>
    <s v="LOW LEVEL"/>
    <m/>
    <n v="14102"/>
    <s v="NET TLL02"/>
    <s v="07:05"/>
    <s v="08:05"/>
    <d v="1899-12-30T01:00:00"/>
    <d v="1899-12-30T07:05:00"/>
    <d v="1899-12-30T08:00:00"/>
    <d v="1899-12-30T00:55:00"/>
    <s v="DCO"/>
    <s v="N/A"/>
  </r>
  <r>
    <n v="14102"/>
    <x v="87"/>
    <x v="7"/>
    <s v=" IFTS LIFT 24-03 QATAR"/>
    <s v="QATAR"/>
    <n v="61"/>
    <s v="ACS"/>
    <n v="2"/>
    <s v="X"/>
    <m/>
    <x v="0"/>
    <s v="NET"/>
    <s v="LOW LEVEL"/>
    <m/>
    <n v="14103"/>
    <s v="NET TLL02"/>
    <s v="07:05"/>
    <s v="08:05"/>
    <d v="1899-12-30T01:00:00"/>
    <s v="07:05"/>
    <s v="08:05"/>
    <d v="1899-12-30T01:00:00"/>
    <s v="DCO"/>
    <s v="N/A"/>
  </r>
  <r>
    <n v="14103"/>
    <x v="87"/>
    <x v="7"/>
    <s v="LIFT 24-44 ITA"/>
    <s v="AMI"/>
    <n v="71"/>
    <s v="ACS"/>
    <n v="10"/>
    <s v="X"/>
    <m/>
    <x v="5"/>
    <s v="NET"/>
    <s v="DECI_STD"/>
    <m/>
    <n v="14104"/>
    <s v="SD OBFM01"/>
    <s v="08:35"/>
    <d v="1899-12-30T09:05:00"/>
    <d v="1899-12-30T00:30:00"/>
    <d v="1899-12-30T08:35:00"/>
    <d v="1899-12-30T09:05:00"/>
    <d v="1899-12-30T00:30:00"/>
    <s v="DCO"/>
    <s v="N/A"/>
  </r>
  <r>
    <n v="14104"/>
    <x v="87"/>
    <x v="7"/>
    <s v="LIFT 24-44 ITA"/>
    <s v="AMI"/>
    <n v="73"/>
    <s v="IFTS"/>
    <n v="23"/>
    <s v="X"/>
    <m/>
    <x v="5"/>
    <s v="NET"/>
    <s v="DECI_STD"/>
    <m/>
    <n v="14105"/>
    <s v="SD OBFM01"/>
    <s v="09:10"/>
    <d v="1899-12-30T09:40:00"/>
    <d v="1899-12-30T00:30:00"/>
    <d v="1899-12-30T09:10:00"/>
    <d v="1899-12-30T09:40:00"/>
    <d v="1899-12-30T00:30:00"/>
    <s v="DCO"/>
    <s v="N/A"/>
  </r>
  <r>
    <n v="14105"/>
    <x v="87"/>
    <x v="7"/>
    <s v="LIFT 24-44 ITA"/>
    <s v="AMI"/>
    <n v="72"/>
    <s v="ACS"/>
    <n v="15"/>
    <s v="X"/>
    <m/>
    <x v="0"/>
    <s v="STDA"/>
    <s v="AAR"/>
    <m/>
    <m/>
    <s v="SD AAR01"/>
    <s v="08:35"/>
    <s v="09:35"/>
    <d v="1899-12-30T01:00:00"/>
    <d v="1899-12-30T08:30:00"/>
    <d v="1899-12-30T09:30:00"/>
    <d v="1899-12-30T01:00:00"/>
    <s v="DCO"/>
    <s v="N/A"/>
  </r>
  <r>
    <n v="14106"/>
    <x v="87"/>
    <x v="7"/>
    <s v="IFTS LIFT 24-02 QATAR"/>
    <s v="QATAR"/>
    <n v="52"/>
    <s v="ACS"/>
    <n v="5"/>
    <s v="X"/>
    <m/>
    <x v="0"/>
    <s v="NET"/>
    <s v="DECI_STD"/>
    <m/>
    <n v="14107"/>
    <s v="FMSC HBFM02"/>
    <s v="10:05"/>
    <s v="11:05"/>
    <d v="1899-12-30T01:00:00"/>
    <d v="1899-12-30T10:05:00"/>
    <d v="1899-12-30T11:05:00"/>
    <d v="1899-12-30T01:00:00"/>
    <s v="DCO"/>
    <s v="N/A"/>
  </r>
  <r>
    <n v="14107"/>
    <x v="87"/>
    <x v="7"/>
    <s v="LIFT IFTS 24-04 JPN"/>
    <s v="IFTS"/>
    <n v="55"/>
    <s v="ACS"/>
    <n v="13"/>
    <m/>
    <s v="X"/>
    <x v="3"/>
    <s v="STDA"/>
    <s v="DECI_STD"/>
    <m/>
    <m/>
    <s v="PT NAV02"/>
    <s v="10:05"/>
    <s v="11:05"/>
    <d v="1899-12-30T01:00:00"/>
    <d v="1899-12-30T10:05:00"/>
    <d v="1899-12-30T11:05:00"/>
    <d v="1899-12-30T01:00:00"/>
    <s v="DCO"/>
    <s v="N/A"/>
  </r>
  <r>
    <n v="14108"/>
    <x v="87"/>
    <x v="7"/>
    <s v="LIFT IFTS 24-03 SAUDI"/>
    <s v="IFTS"/>
    <n v="45"/>
    <s v="IFTS"/>
    <n v="9"/>
    <m/>
    <s v="X"/>
    <x v="5"/>
    <s v="STDA"/>
    <s v="CAS_DECI"/>
    <m/>
    <m/>
    <s v="FMS CAS02"/>
    <s v="11:35"/>
    <s v="12:35"/>
    <d v="1899-12-30T01:00:00"/>
    <s v="11:35"/>
    <s v="12:35"/>
    <d v="1899-12-30T01:00:00"/>
    <s v="DCO"/>
    <s v="N/A"/>
  </r>
  <r>
    <n v="14109"/>
    <x v="87"/>
    <x v="7"/>
    <s v="LIFT IFTS 24-03 SAUDI"/>
    <s v="IFTS"/>
    <n v="46"/>
    <s v="ACS"/>
    <n v="14"/>
    <m/>
    <s v="X"/>
    <x v="0"/>
    <s v="STDA"/>
    <s v="CAS_DECI"/>
    <m/>
    <m/>
    <s v="FMS CAS02"/>
    <s v="11:35"/>
    <s v="12:35"/>
    <d v="1899-12-30T01:00:00"/>
    <s v="11:35"/>
    <d v="1899-12-30T12:25:00"/>
    <d v="1899-12-30T00:50:00"/>
    <s v="DCO"/>
    <s v="N/A"/>
  </r>
  <r>
    <n v="14110"/>
    <x v="87"/>
    <x v="7"/>
    <s v="LIFT IFTS 24-04 SPA"/>
    <s v="IFTS"/>
    <n v="60"/>
    <s v="IFTS"/>
    <n v="23"/>
    <m/>
    <s v="X"/>
    <x v="1"/>
    <s v="STDA"/>
    <s v="DECI_STD"/>
    <m/>
    <m/>
    <s v="FMS NIT01"/>
    <s v="11:35"/>
    <s v="12:35"/>
    <d v="1899-12-30T01:00:00"/>
    <s v="11:35"/>
    <s v="12:35"/>
    <d v="1899-12-30T01:00:00"/>
    <s v="DCO"/>
    <s v="N/A"/>
  </r>
  <r>
    <n v="14111"/>
    <x v="26"/>
    <x v="8"/>
    <s v="LIFT 24-43 ITA"/>
    <s v="AMI"/>
    <n v="69"/>
    <s v="ACS"/>
    <n v="13"/>
    <s v="X"/>
    <m/>
    <x v="5"/>
    <s v="STDA"/>
    <s v="DCA"/>
    <m/>
    <m/>
    <s v="SD TI01"/>
    <s v="08:30"/>
    <s v="09:30"/>
    <d v="1899-12-30T01:00:00"/>
    <s v="08:30"/>
    <s v="09:30"/>
    <d v="1899-12-30T01:00:00"/>
    <s v="DCO"/>
    <s v="N/A"/>
  </r>
  <r>
    <n v="14112"/>
    <x v="26"/>
    <x v="8"/>
    <s v="LIFT 24-43 ITA"/>
    <s v="AMI"/>
    <n v="67"/>
    <s v="ACS"/>
    <n v="2"/>
    <s v="X"/>
    <m/>
    <x v="4"/>
    <s v="STDA"/>
    <s v="DCA"/>
    <m/>
    <m/>
    <s v="SD TI01"/>
    <s v="08:30"/>
    <s v="09:30"/>
    <d v="1899-12-30T01:00:00"/>
    <s v="08:30"/>
    <s v="09:30"/>
    <d v="1899-12-30T01:00:00"/>
    <s v="DCO"/>
    <s v="N/A"/>
  </r>
  <r>
    <n v="14113"/>
    <x v="26"/>
    <x v="8"/>
    <s v="LIFT 24-43 ITA"/>
    <s v="AMI"/>
    <n v="64"/>
    <s v="IFTS"/>
    <n v="23"/>
    <s v="X"/>
    <m/>
    <x v="0"/>
    <s v="STDA"/>
    <s v="DCA"/>
    <m/>
    <m/>
    <s v="SD TI01"/>
    <s v="08:30"/>
    <s v="09:30"/>
    <d v="1899-12-30T01:00:00"/>
    <s v="08:30"/>
    <s v="09:30"/>
    <d v="1899-12-30T01:00:00"/>
    <s v="DCO"/>
    <s v="N/A"/>
  </r>
  <r>
    <n v="14114"/>
    <x v="26"/>
    <x v="8"/>
    <s v="LIFT 24-43 ITA"/>
    <s v="AMI"/>
    <n v="66"/>
    <s v="IFTS"/>
    <n v="9"/>
    <s v="X"/>
    <m/>
    <x v="1"/>
    <s v="STDA"/>
    <s v="DCA"/>
    <m/>
    <m/>
    <s v="SD TI01"/>
    <s v="08:30"/>
    <s v="09:30"/>
    <d v="1899-12-30T01:00:00"/>
    <s v="08:30"/>
    <s v="09:30"/>
    <d v="1899-12-30T01:00:00"/>
    <s v="DCO"/>
    <s v="N/A"/>
  </r>
  <r>
    <n v="14115"/>
    <x v="26"/>
    <x v="8"/>
    <s v="LIFT IFTS 24-03 UK"/>
    <s v="IFTS"/>
    <n v="40"/>
    <s v="ACS"/>
    <n v="17"/>
    <m/>
    <s v="X"/>
    <x v="5"/>
    <s v="NET"/>
    <s v="DECI_STD"/>
    <m/>
    <n v="14116"/>
    <s v="FMSC HACM01"/>
    <s v="10:00"/>
    <s v="11:00"/>
    <d v="1899-12-30T01:00:00"/>
    <s v="10:00"/>
    <s v="11:00"/>
    <d v="1899-12-30T01:00:00"/>
    <s v="DCO"/>
    <s v="N/A"/>
  </r>
  <r>
    <n v="14116"/>
    <x v="26"/>
    <x v="8"/>
    <s v=" IFTS LIFT 24-03 QATAR"/>
    <s v="QATAR"/>
    <n v="61"/>
    <s v="ACS"/>
    <n v="5"/>
    <s v="X"/>
    <m/>
    <x v="5"/>
    <s v="NET"/>
    <s v="LOW LEVEL"/>
    <m/>
    <n v="14117"/>
    <s v="NET TLL02 RR01"/>
    <s v="11:30"/>
    <s v="12:30"/>
    <d v="1899-12-30T01:00:00"/>
    <s v="11:30"/>
    <s v="12:30"/>
    <d v="1899-12-30T01:00:00"/>
    <s v="DCO"/>
    <s v="N/A"/>
  </r>
  <r>
    <n v="14117"/>
    <x v="26"/>
    <x v="8"/>
    <s v=" IFTS LIFT 24-03 QATAR"/>
    <s v="QATAR"/>
    <n v="56"/>
    <s v="ACS"/>
    <n v="10"/>
    <s v="X"/>
    <m/>
    <x v="0"/>
    <s v="NET"/>
    <s v="DECI_PGM"/>
    <m/>
    <n v="14118"/>
    <s v="NET PGM01"/>
    <s v="11:30"/>
    <s v="12:30"/>
    <d v="1899-12-30T01:00:00"/>
    <s v="11:30"/>
    <s v="12:30"/>
    <d v="1899-12-30T01:00:00"/>
    <s v="DCO"/>
    <s v="N/A"/>
  </r>
  <r>
    <n v="14118"/>
    <x v="26"/>
    <x v="8"/>
    <s v=" IFTS LIFT 24-03 QATAR"/>
    <s v="QATAR"/>
    <n v="57"/>
    <s v="ACS"/>
    <n v="2"/>
    <s v="X"/>
    <m/>
    <x v="1"/>
    <s v="NET"/>
    <s v="DECI_PGM"/>
    <m/>
    <n v="14117"/>
    <s v="NET PGM01"/>
    <s v="11:30"/>
    <s v="12:30"/>
    <d v="1899-12-30T01:00:00"/>
    <s v="11:30"/>
    <s v="12:30"/>
    <d v="1899-12-30T01:00:00"/>
    <s v="DCO"/>
    <s v="N/A"/>
  </r>
  <r>
    <n v="14119"/>
    <x v="26"/>
    <x v="8"/>
    <s v="LIFT 24-44 ITA"/>
    <s v="AMI"/>
    <n v="73"/>
    <s v="ACS"/>
    <n v="13"/>
    <s v="X"/>
    <m/>
    <x v="5"/>
    <s v="NET"/>
    <s v="DECI_STD"/>
    <m/>
    <n v="14120"/>
    <s v="SD OBFM02"/>
    <s v="13:00"/>
    <d v="1899-12-30T13:30:00"/>
    <d v="1899-12-30T00:30:00"/>
    <s v="13:00"/>
    <d v="1899-12-30T13:30:00"/>
    <d v="1899-12-30T00:30:00"/>
    <s v="DCO"/>
    <s v="N/A"/>
  </r>
  <r>
    <n v="14120"/>
    <x v="26"/>
    <x v="8"/>
    <s v="LIFT 24-44 ITA"/>
    <s v="AMI"/>
    <n v="72"/>
    <s v="IFTS"/>
    <n v="23"/>
    <s v="X"/>
    <m/>
    <x v="0"/>
    <s v="NET"/>
    <s v="DECI_STD"/>
    <m/>
    <n v="14121"/>
    <s v="SD OBFM02"/>
    <s v="13:00"/>
    <d v="1899-12-30T13:30:00"/>
    <d v="1899-12-30T00:30:00"/>
    <s v="13:00"/>
    <d v="1899-12-30T13:30:00"/>
    <d v="1899-12-30T00:30:00"/>
    <s v="DCO"/>
    <s v="N/A"/>
  </r>
  <r>
    <n v="14121"/>
    <x v="26"/>
    <x v="8"/>
    <s v="LIFT 24-44 ITA"/>
    <s v="AMI"/>
    <n v="70"/>
    <s v="ACS"/>
    <n v="6"/>
    <s v="X"/>
    <m/>
    <x v="0"/>
    <s v="NET"/>
    <s v="DECI_STD"/>
    <m/>
    <n v="14122"/>
    <s v="SD OBFM02"/>
    <s v="13:35"/>
    <d v="1899-12-30T14:05:00"/>
    <d v="1899-12-30T00:30:00"/>
    <s v="13:35"/>
    <d v="1899-12-30T14:05:00"/>
    <d v="1899-12-30T00:30:00"/>
    <s v="DCO"/>
    <s v="N/A"/>
  </r>
  <r>
    <n v="14122"/>
    <x v="26"/>
    <x v="8"/>
    <s v="LIFT 24-43 ITA"/>
    <s v="AMI"/>
    <n v="65"/>
    <s v="ACS"/>
    <n v="17"/>
    <s v="X"/>
    <m/>
    <x v="5"/>
    <s v="STDA"/>
    <s v="DCA"/>
    <m/>
    <m/>
    <s v="SD TI01"/>
    <s v="15:00"/>
    <s v="16:00"/>
    <d v="1899-12-30T01:00:00"/>
    <d v="1899-12-30T15:00:00"/>
    <d v="1899-12-30T16:00:00"/>
    <d v="1899-12-30T01:00:00"/>
    <s v="DCO"/>
    <s v="N/A"/>
  </r>
  <r>
    <n v="14123"/>
    <x v="26"/>
    <x v="8"/>
    <s v="LIFT 24-43 ITA"/>
    <s v="AMI"/>
    <n v="68"/>
    <s v="ACS"/>
    <n v="1"/>
    <s v="X"/>
    <m/>
    <x v="4"/>
    <s v="STDA"/>
    <s v="DCA"/>
    <m/>
    <m/>
    <s v="SD TI01"/>
    <s v="15:00"/>
    <s v="16:00"/>
    <d v="1899-12-30T01:00:00"/>
    <d v="1899-12-30T15:00:00"/>
    <d v="1899-12-30T16:00:00"/>
    <d v="1899-12-30T01:00:00"/>
    <s v="DCO"/>
    <s v="N/A"/>
  </r>
  <r>
    <n v="14124"/>
    <x v="26"/>
    <x v="8"/>
    <s v="LIP 24-03 SGP"/>
    <s v="IFTS"/>
    <n v="41"/>
    <s v="ACS"/>
    <n v="5"/>
    <m/>
    <s v="X"/>
    <x v="0"/>
    <s v="STDA"/>
    <s v="CAS"/>
    <m/>
    <m/>
    <s v="SD CASV01"/>
    <s v="15:00"/>
    <s v="16:00"/>
    <d v="1899-12-30T01:00:00"/>
    <d v="1899-12-30T15:00:00"/>
    <d v="1899-12-30T16:00:00"/>
    <d v="1899-12-30T01:00:00"/>
    <s v="DCO"/>
    <s v="N/A"/>
  </r>
  <r>
    <n v="14125"/>
    <x v="26"/>
    <x v="8"/>
    <s v="IFTS LIFT 24-02 QATAR"/>
    <s v="QATAR"/>
    <n v="52"/>
    <s v="ACS"/>
    <n v="10"/>
    <s v="X"/>
    <m/>
    <x v="2"/>
    <s v="STDA"/>
    <s v="DECI_STD"/>
    <m/>
    <m/>
    <s v="PT ERT02"/>
    <s v="15:00"/>
    <s v="16:00"/>
    <d v="1899-12-30T01:00:00"/>
    <d v="1899-12-30T14:50:00"/>
    <d v="1899-12-30T15:50:00"/>
    <d v="1899-12-30T01:00:00"/>
    <s v="DCO"/>
    <s v="N/A"/>
  </r>
  <r>
    <n v="14126"/>
    <x v="27"/>
    <x v="8"/>
    <s v="LIP 24-03 SGP"/>
    <s v="IFTS"/>
    <n v="41"/>
    <s v="IFTS"/>
    <n v="9"/>
    <m/>
    <s v="X"/>
    <x v="0"/>
    <s v="NET"/>
    <s v="CAS"/>
    <m/>
    <n v="14127"/>
    <s v="SD CASP01"/>
    <s v="08:30"/>
    <s v="09:30"/>
    <d v="1899-12-30T01:00:00"/>
    <d v="1899-12-30T08:35:00"/>
    <d v="1899-12-30T09:35:00"/>
    <d v="1899-12-30T01:00:00"/>
    <s v="DCO"/>
    <s v="N/A"/>
  </r>
  <r>
    <n v="14127"/>
    <x v="27"/>
    <x v="8"/>
    <s v="LIP 24-03 AUT"/>
    <s v="IFTS"/>
    <n v="42"/>
    <s v="IFTS"/>
    <n v="23"/>
    <m/>
    <s v="X"/>
    <x v="1"/>
    <s v="NET"/>
    <s v="CAS"/>
    <m/>
    <n v="14126"/>
    <s v="SD CASP01"/>
    <d v="1899-12-30T08:30:00"/>
    <d v="1899-12-30T09:30:00"/>
    <d v="1899-12-30T01:00:00"/>
    <d v="1899-12-30T08:30:00"/>
    <d v="1899-12-30T09:30:00"/>
    <d v="1899-12-30T01:00:00"/>
    <s v="DCO"/>
    <s v="N/A"/>
  </r>
  <r>
    <n v="14128"/>
    <x v="27"/>
    <x v="8"/>
    <s v="LIFT 24-44 ITA"/>
    <s v="AMI"/>
    <n v="70"/>
    <s v="ACS"/>
    <n v="17"/>
    <s v="X"/>
    <m/>
    <x v="5"/>
    <s v="STDA"/>
    <s v="DECI_STD"/>
    <m/>
    <m/>
    <s v="SD NVG01"/>
    <s v="10:00"/>
    <s v="11:00"/>
    <d v="1899-12-30T01:00:00"/>
    <s v="10:00"/>
    <s v="11:00"/>
    <d v="1899-12-30T01:00:00"/>
    <s v="DCO"/>
    <s v="N/A"/>
  </r>
  <r>
    <n v="14129"/>
    <x v="27"/>
    <x v="8"/>
    <s v="LIFT IFTS 24-03 SAUDI"/>
    <s v="IFTS"/>
    <n v="47"/>
    <s v="ACS"/>
    <n v="10"/>
    <m/>
    <s v="X"/>
    <x v="4"/>
    <s v="STDA"/>
    <s v="CAS_DECI"/>
    <m/>
    <m/>
    <s v="FMS CAS02 CPL01"/>
    <s v="10:00"/>
    <s v="11:00"/>
    <d v="1899-12-30T01:00:00"/>
    <s v="10:00"/>
    <s v="11:00"/>
    <d v="1899-12-30T01:00:00"/>
    <s v="DCO"/>
    <s v="N/A"/>
  </r>
  <r>
    <n v="14130"/>
    <x v="27"/>
    <x v="8"/>
    <s v=" IFTS LIFT 24-03 QATAR"/>
    <s v="QATAR"/>
    <n v="56"/>
    <s v="ACS"/>
    <n v="31"/>
    <s v="X"/>
    <m/>
    <x v="1"/>
    <s v="NET"/>
    <s v="DECI_PGM"/>
    <m/>
    <n v="14129"/>
    <s v="NET PGM02"/>
    <d v="1899-12-30T10:00:00"/>
    <d v="1899-12-30T11:00:00"/>
    <d v="1899-12-30T01:00:00"/>
    <d v="1899-12-30T10:00:00"/>
    <d v="1899-12-30T11:00:00"/>
    <d v="1899-12-30T01:00:00"/>
    <s v="SDC"/>
    <s v="N/A"/>
  </r>
  <r>
    <n v="14131"/>
    <x v="27"/>
    <x v="8"/>
    <s v="IFTS LIFT 24-02 QATAR"/>
    <s v="QATAR"/>
    <n v="52"/>
    <s v="IFTS"/>
    <n v="9"/>
    <s v="X"/>
    <m/>
    <x v="5"/>
    <s v="STDA"/>
    <s v="CAS_DECI"/>
    <m/>
    <m/>
    <s v="FMS CAS02"/>
    <s v="11:30"/>
    <s v="12:30"/>
    <d v="1899-12-30T01:00:00"/>
    <s v="11:30"/>
    <s v="12:30"/>
    <d v="1899-12-30T01:00:00"/>
    <s v="DCO"/>
    <s v="N/A"/>
  </r>
  <r>
    <n v="14132"/>
    <x v="27"/>
    <x v="8"/>
    <s v="LIFT IFTS 24-04 JPN"/>
    <s v="IFTS"/>
    <n v="55"/>
    <s v="ACS"/>
    <n v="30"/>
    <m/>
    <s v="X"/>
    <x v="4"/>
    <s v="STDA"/>
    <s v="DECI_STD"/>
    <m/>
    <m/>
    <s v="PT NIT01"/>
    <s v="11:30"/>
    <s v="12:30"/>
    <d v="1899-12-30T01:00:00"/>
    <s v="11:30"/>
    <s v="12:30"/>
    <d v="1899-12-30T01:00:00"/>
    <s v="DCO"/>
    <s v="N/A"/>
  </r>
  <r>
    <n v="14133"/>
    <x v="27"/>
    <x v="8"/>
    <s v="LIFT 24-44 ITA"/>
    <s v="AMI"/>
    <n v="72"/>
    <s v="ACS"/>
    <n v="2"/>
    <s v="X"/>
    <m/>
    <x v="0"/>
    <s v="STDA"/>
    <s v="DECI_STD"/>
    <m/>
    <m/>
    <s v="SD NVG01"/>
    <s v="11:30"/>
    <s v="12:30"/>
    <d v="1899-12-30T01:00:00"/>
    <s v="11:30"/>
    <s v="12:30"/>
    <d v="1899-12-30T01:00:00"/>
    <s v="DCO"/>
    <s v="N/A"/>
  </r>
  <r>
    <n v="14134"/>
    <x v="27"/>
    <x v="8"/>
    <s v="LIP 24-03 AUT"/>
    <s v="IFTS"/>
    <n v="42"/>
    <s v="ACS"/>
    <n v="33"/>
    <m/>
    <s v="X"/>
    <x v="5"/>
    <s v="STDA"/>
    <s v="CAS"/>
    <m/>
    <m/>
    <s v="SD CASV01"/>
    <s v="13:00"/>
    <s v="14:00"/>
    <d v="1899-12-30T01:00:00"/>
    <d v="1899-12-30T13:00:00"/>
    <d v="1899-12-30T14:00:00"/>
    <d v="1899-12-30T01:00:00"/>
    <s v="DCO"/>
    <s v="N/A"/>
  </r>
  <r>
    <n v="14135"/>
    <x v="27"/>
    <x v="8"/>
    <s v="LIFT 24-43 ITA"/>
    <s v="AMI"/>
    <n v="65"/>
    <s v="ACS"/>
    <n v="1"/>
    <s v="X"/>
    <m/>
    <x v="4"/>
    <s v="STDA"/>
    <s v="DCA"/>
    <m/>
    <m/>
    <s v="SD TI02"/>
    <s v="13:00"/>
    <s v="14:00"/>
    <d v="1899-12-30T01:00:00"/>
    <s v="13:00"/>
    <s v="14:00"/>
    <d v="1899-12-30T01:00:00"/>
    <s v="DCO"/>
    <s v="N/A"/>
  </r>
  <r>
    <n v="14136"/>
    <x v="27"/>
    <x v="8"/>
    <s v="LIFT 24-45 ITA"/>
    <s v="AMI"/>
    <n v="34"/>
    <s v="ACS"/>
    <n v="10"/>
    <s v="X"/>
    <m/>
    <x v="0"/>
    <s v="STDA"/>
    <s v="NAV"/>
    <m/>
    <m/>
    <s v="SD NAV01"/>
    <s v="13:00"/>
    <s v="14:00"/>
    <d v="1899-12-30T01:00:00"/>
    <s v="13:00"/>
    <s v="14:00"/>
    <d v="1899-12-30T01:00:00"/>
    <s v="DCO"/>
    <s v="N/A"/>
  </r>
  <r>
    <n v="14137"/>
    <x v="27"/>
    <x v="8"/>
    <s v="LIFT 24-43 ITA"/>
    <s v="AMI"/>
    <n v="68"/>
    <s v="ACS"/>
    <n v="31"/>
    <s v="X"/>
    <m/>
    <x v="1"/>
    <s v="STDA"/>
    <s v="DCA"/>
    <m/>
    <m/>
    <s v="SD TI02"/>
    <s v="13:00"/>
    <s v="14:00"/>
    <d v="1899-12-30T01:00:00"/>
    <s v="13:00"/>
    <s v="14:00"/>
    <d v="1899-12-30T01:00:00"/>
    <s v="DCO"/>
    <s v="N/A"/>
  </r>
  <r>
    <n v="14138"/>
    <x v="27"/>
    <x v="8"/>
    <s v="LIFT 24-44 ITA"/>
    <s v="AMI"/>
    <n v="73"/>
    <s v="ACS"/>
    <n v="2"/>
    <s v="X"/>
    <m/>
    <x v="5"/>
    <s v="STDA"/>
    <s v="DECI_STD"/>
    <m/>
    <m/>
    <s v="SD NVG01"/>
    <s v="14:30"/>
    <s v="15:30"/>
    <d v="1899-12-30T01:00:00"/>
    <d v="1899-12-30T14:30:00"/>
    <d v="1899-12-30T15:30:00"/>
    <d v="1899-12-30T01:00:00"/>
    <s v="DCO"/>
    <s v="N/A"/>
  </r>
  <r>
    <n v="14139"/>
    <x v="27"/>
    <x v="8"/>
    <s v="LIFT 24-43 ITA"/>
    <s v="AMI"/>
    <n v="66"/>
    <s v="ACS"/>
    <n v="30"/>
    <s v="X"/>
    <m/>
    <x v="4"/>
    <s v="STDA"/>
    <s v="DCA"/>
    <m/>
    <m/>
    <s v="SD TI02"/>
    <s v="14:30"/>
    <s v="15:30"/>
    <d v="1899-12-30T01:00:00"/>
    <d v="1899-12-30T14:30:00"/>
    <d v="1899-12-30T15:30:00"/>
    <d v="1899-12-30T01:00:00"/>
    <s v="DCO"/>
    <s v="N/A"/>
  </r>
  <r>
    <n v="14140"/>
    <x v="27"/>
    <x v="8"/>
    <s v="LIFT 24-44 ITA"/>
    <s v="AMI"/>
    <n v="70"/>
    <s v="ACS"/>
    <n v="13"/>
    <s v="X"/>
    <m/>
    <x v="0"/>
    <s v="NET"/>
    <s v="DECI_STD"/>
    <m/>
    <n v="14141"/>
    <s v="SD BFFNVG01"/>
    <s v="14:30"/>
    <s v="15:30"/>
    <d v="1899-12-30T01:00:00"/>
    <d v="1899-12-30T14:30:00"/>
    <d v="1899-12-30T15:30:00"/>
    <d v="1899-12-30T01:00:00"/>
    <s v="DCO"/>
    <s v="N/A"/>
  </r>
  <r>
    <n v="14141"/>
    <x v="27"/>
    <x v="8"/>
    <s v=" IFTS LIFT 24-03 QATAR"/>
    <s v="QATAR"/>
    <n v="56"/>
    <s v="ACS"/>
    <n v="1"/>
    <s v="X"/>
    <m/>
    <x v="5"/>
    <s v="NET"/>
    <s v="DECI_PGM"/>
    <m/>
    <n v="14142"/>
    <s v="NET PGM03"/>
    <s v="16:00"/>
    <s v="17:00"/>
    <d v="1899-12-30T01:00:00"/>
    <d v="1899-12-30T16:00:00"/>
    <d v="1899-12-30T17:00:00"/>
    <d v="1899-12-30T01:00:00"/>
    <s v="DCO"/>
    <s v="N/A"/>
  </r>
  <r>
    <n v="14142"/>
    <x v="27"/>
    <x v="8"/>
    <s v="LIFT 24-44 ITA"/>
    <s v="AMI"/>
    <n v="72"/>
    <s v="ACS"/>
    <n v="5"/>
    <s v="X"/>
    <m/>
    <x v="0"/>
    <s v="NET"/>
    <s v="DECI_STD"/>
    <m/>
    <n v="14143"/>
    <s v="SD BFFNVG01"/>
    <s v="16:00"/>
    <s v="17:00"/>
    <d v="1899-12-30T01:00:00"/>
    <d v="1899-12-30T16:00:00"/>
    <d v="1899-12-30T17:00:00"/>
    <d v="1899-12-30T01:00:00"/>
    <s v="DCO"/>
    <s v="N/A"/>
  </r>
  <r>
    <n v="14143"/>
    <x v="88"/>
    <x v="8"/>
    <s v="LIFT 24-43 ITA"/>
    <s v="AMI"/>
    <n v="65"/>
    <s v="ACS"/>
    <n v="13"/>
    <s v="X"/>
    <m/>
    <x v="5"/>
    <s v="STDA"/>
    <s v="DCA"/>
    <m/>
    <m/>
    <s v="SD TINVG01"/>
    <s v="08:30"/>
    <s v="09:30"/>
    <d v="1899-12-30T01:00:00"/>
    <d v="1899-12-30T08:30:00"/>
    <d v="1899-12-30T09:30:00"/>
    <d v="1899-12-30T01:00:00"/>
    <s v="DCO"/>
    <s v="N/A"/>
  </r>
  <r>
    <n v="14144"/>
    <x v="88"/>
    <x v="8"/>
    <s v="LIFT IFTS 24-04 JPN"/>
    <s v="IFTS"/>
    <n v="55"/>
    <s v="ACS"/>
    <n v="2"/>
    <m/>
    <s v="X"/>
    <x v="6"/>
    <s v="STDA"/>
    <s v="DECI_STD"/>
    <m/>
    <m/>
    <s v="FMS NIT01"/>
    <s v="08:30"/>
    <s v="09:30"/>
    <d v="1899-12-30T01:00:00"/>
    <s v="08:30"/>
    <s v="09:30"/>
    <d v="1899-12-30T01:00:00"/>
    <s v="DCO"/>
    <s v="N/A"/>
  </r>
  <r>
    <n v="14145"/>
    <x v="88"/>
    <x v="8"/>
    <s v="LIFT 24-43 ITA"/>
    <s v="AMI"/>
    <n v="68"/>
    <s v="ACS"/>
    <n v="32"/>
    <s v="X"/>
    <m/>
    <x v="0"/>
    <s v="STDA"/>
    <s v="DCA"/>
    <m/>
    <m/>
    <s v="SD TINVG01"/>
    <s v="08:30"/>
    <s v="09:30"/>
    <d v="1899-12-30T01:00:00"/>
    <s v="08:30"/>
    <d v="1899-12-30T09:35:00"/>
    <d v="1899-12-30T01:05:00"/>
    <s v="DCO"/>
    <s v="N/A"/>
  </r>
  <r>
    <n v="14146"/>
    <x v="88"/>
    <x v="8"/>
    <s v=" IFTS LIFT 24-03 QATAR"/>
    <s v="QATAR"/>
    <n v="57"/>
    <s v="IFTS"/>
    <n v="9"/>
    <s v="X"/>
    <m/>
    <x v="5"/>
    <s v="NET"/>
    <s v="DECI_PGM"/>
    <m/>
    <n v="14147"/>
    <s v="NET PGM02"/>
    <s v="10:30"/>
    <s v="11:30"/>
    <d v="1899-12-30T01:00:00"/>
    <d v="1899-12-30T10:30:00"/>
    <d v="1899-12-30T11:30:00"/>
    <d v="1899-12-30T01:00:00"/>
    <s v="DCO"/>
    <s v="N/A"/>
  </r>
  <r>
    <n v="14147"/>
    <x v="88"/>
    <x v="8"/>
    <s v="LIFT 24-43 ITA"/>
    <s v="AMI"/>
    <n v="69"/>
    <s v="ACS"/>
    <n v="9"/>
    <s v="X"/>
    <m/>
    <x v="0"/>
    <s v="STDA"/>
    <s v="DCA"/>
    <m/>
    <m/>
    <s v="SD TI02"/>
    <s v="10:30"/>
    <s v="11:30"/>
    <d v="1899-12-30T01:00:00"/>
    <s v="10:30"/>
    <s v="11:30"/>
    <d v="1899-12-30T01:00:00"/>
    <s v="DCO"/>
    <s v="N/A"/>
  </r>
  <r>
    <n v="14148"/>
    <x v="88"/>
    <x v="8"/>
    <s v="LIFT IFTS 25-01 HUN"/>
    <s v="IFTS"/>
    <n v="71"/>
    <s v="IFTS"/>
    <n v="23"/>
    <m/>
    <s v="X"/>
    <x v="2"/>
    <s v="STDA"/>
    <s v="DECI_STD"/>
    <m/>
    <m/>
    <s v="PT FAM01"/>
    <s v="10:30"/>
    <s v="11:30"/>
    <d v="1899-12-30T01:00:00"/>
    <s v="10:30"/>
    <s v="11:30"/>
    <d v="1899-12-30T01:00:00"/>
    <s v="DCO"/>
    <s v="N/A"/>
  </r>
  <r>
    <n v="14149"/>
    <x v="88"/>
    <x v="8"/>
    <s v="IFTS LIFT 24-02 QATAR"/>
    <s v="QATAR"/>
    <n v="52"/>
    <s v="ACS"/>
    <n v="5"/>
    <s v="X"/>
    <m/>
    <x v="5"/>
    <s v="NET"/>
    <s v="BTAG_DECI"/>
    <m/>
    <n v="14150"/>
    <s v="NET BTAG01"/>
    <s v="12:00"/>
    <s v="13:00"/>
    <d v="1899-12-30T01:00:00"/>
    <d v="1899-12-30T12:00:00"/>
    <d v="1899-12-30T13:00:00"/>
    <d v="1899-12-30T01:00:00"/>
    <s v="DCO"/>
    <s v="N/A"/>
  </r>
  <r>
    <n v="14150"/>
    <x v="88"/>
    <x v="8"/>
    <s v="LIFT 24-43 ITA"/>
    <s v="AMI"/>
    <n v="64"/>
    <s v="ACS"/>
    <n v="31"/>
    <s v="X"/>
    <m/>
    <x v="0"/>
    <s v="STDA"/>
    <s v="DCA"/>
    <m/>
    <m/>
    <s v="SD TI02"/>
    <s v="12:00"/>
    <s v="13:00"/>
    <d v="1899-12-30T01:00:00"/>
    <s v="12:00"/>
    <s v="13:00"/>
    <d v="1899-12-30T01:00:00"/>
    <s v="DCO"/>
    <s v="N/A"/>
  </r>
  <r>
    <n v="14151"/>
    <x v="88"/>
    <x v="8"/>
    <s v="LIFT IFTS 25-01 SGP"/>
    <s v="IFTS"/>
    <n v="68"/>
    <s v="ACS"/>
    <n v="32"/>
    <m/>
    <s v="X"/>
    <x v="1"/>
    <s v="STDA"/>
    <s v="DECI_STD"/>
    <m/>
    <m/>
    <s v="PT FAM01"/>
    <s v="12:00"/>
    <s v="13:00"/>
    <d v="1899-12-30T01:00:00"/>
    <s v="12:00"/>
    <s v="13:00"/>
    <d v="1899-12-30T01:00:00"/>
    <s v="DCO"/>
    <s v="N/A"/>
  </r>
  <r>
    <n v="14152"/>
    <x v="88"/>
    <x v="8"/>
    <s v="LIFT IFTS 25-01 HUN"/>
    <s v="IFTS"/>
    <n v="70"/>
    <s v="ACS"/>
    <n v="13"/>
    <m/>
    <s v="X"/>
    <x v="6"/>
    <s v="STDA"/>
    <s v="DECI_STD"/>
    <m/>
    <m/>
    <s v="PT FAM01"/>
    <s v="12:00"/>
    <s v="13:00"/>
    <d v="1899-12-30T01:00:00"/>
    <s v="12:00"/>
    <s v="13:00"/>
    <d v="1899-12-30T01:00:00"/>
    <s v="DCO"/>
    <s v="N/A"/>
  </r>
  <r>
    <n v="14153"/>
    <x v="88"/>
    <x v="8"/>
    <s v="LIFT 24-44 ITA"/>
    <s v="AMI"/>
    <n v="73"/>
    <s v="ACS"/>
    <n v="2"/>
    <s v="X"/>
    <m/>
    <x v="5"/>
    <s v="NET"/>
    <s v="DECI_STD"/>
    <m/>
    <n v="14154"/>
    <s v="SD BFFNVG01"/>
    <s v="13:30"/>
    <s v="14:30"/>
    <d v="1899-12-30T01:00:00"/>
    <d v="1899-12-30T13:30:00"/>
    <d v="1899-12-30T14:30:00"/>
    <d v="1899-12-30T01:00:00"/>
    <s v="DCO"/>
    <s v="N/A"/>
  </r>
  <r>
    <n v="14154"/>
    <x v="88"/>
    <x v="8"/>
    <s v="LIFT 24-43 ITA"/>
    <s v="AMI"/>
    <n v="66"/>
    <s v="ACS"/>
    <n v="12"/>
    <s v="X"/>
    <m/>
    <x v="0"/>
    <s v="STDA"/>
    <s v="DCA"/>
    <m/>
    <m/>
    <s v="SD TINVG01"/>
    <s v="13:30"/>
    <s v="14:30"/>
    <d v="1899-12-30T01:00:00"/>
    <s v="13:30"/>
    <s v="14:30"/>
    <d v="1899-12-30T01:00:00"/>
    <s v="DCO"/>
    <s v="N/A"/>
  </r>
  <r>
    <n v="14155"/>
    <x v="88"/>
    <x v="8"/>
    <s v=" IFTS LIFT 24-03 QATAR"/>
    <s v="QATAR"/>
    <n v="60"/>
    <s v="IFTS"/>
    <n v="23"/>
    <s v="X"/>
    <m/>
    <x v="3"/>
    <s v="NET"/>
    <s v="LOW LEVEL"/>
    <m/>
    <n v="14154"/>
    <s v="NET TLL01"/>
    <d v="1899-12-30T13:30:00"/>
    <d v="1899-12-30T14:30:00"/>
    <d v="1899-12-30T01:00:00"/>
    <d v="1899-12-30T13:30:00"/>
    <d v="1899-12-30T14:20:00"/>
    <d v="1899-12-30T00:50:00"/>
    <s v="DCO"/>
    <s v="N/A"/>
  </r>
  <r>
    <n v="14156"/>
    <x v="88"/>
    <x v="8"/>
    <s v="LIFT IFTS 24-03 UK"/>
    <s v="IFTS"/>
    <n v="40"/>
    <s v="ACS"/>
    <n v="9"/>
    <m/>
    <s v="X"/>
    <x v="5"/>
    <s v="NET"/>
    <s v="DECI_STD"/>
    <m/>
    <n v="14157"/>
    <s v="FMSC HACM02 CPL01"/>
    <s v="15:00"/>
    <s v="16:00"/>
    <d v="1899-12-30T01:00:00"/>
    <d v="1899-12-30T15:00:00"/>
    <d v="1899-12-30T16:00:00"/>
    <d v="1899-12-30T01:00:00"/>
    <s v="DCO"/>
    <s v="N/A"/>
  </r>
  <r>
    <n v="14157"/>
    <x v="88"/>
    <x v="8"/>
    <s v="LIFT 24-43 ITA"/>
    <s v="AMI"/>
    <n v="69"/>
    <s v="ACS"/>
    <n v="33"/>
    <s v="X"/>
    <m/>
    <x v="0"/>
    <s v="STDA"/>
    <s v="DCA"/>
    <m/>
    <m/>
    <s v="SD TINVG01"/>
    <s v="15:00"/>
    <s v="16:00"/>
    <d v="1899-12-30T01:00:00"/>
    <d v="1899-12-30T15:00:00"/>
    <d v="1899-12-30T16:00:00"/>
    <d v="1899-12-30T01:00:00"/>
    <s v="DCO"/>
    <s v="N/A"/>
  </r>
  <r>
    <n v="14158"/>
    <x v="88"/>
    <x v="8"/>
    <s v="LIFT IFTS 25-01 SGP"/>
    <s v="IFTS"/>
    <n v="69"/>
    <s v="ACS"/>
    <n v="5"/>
    <m/>
    <s v="X"/>
    <x v="1"/>
    <s v="STDA"/>
    <s v="DECI_STD"/>
    <m/>
    <m/>
    <s v="PT FAM01"/>
    <s v="15:00"/>
    <s v="16:00"/>
    <d v="1899-12-30T01:00:00"/>
    <d v="1899-12-30T15:00:00"/>
    <d v="1899-12-30T16:00:00"/>
    <d v="1899-12-30T01:00:00"/>
    <s v="DCO"/>
    <s v="N/A"/>
  </r>
  <r>
    <n v="14159"/>
    <x v="88"/>
    <x v="8"/>
    <s v=" IFTS LIFT 24-03 QATAR"/>
    <s v="QATAR"/>
    <n v="57"/>
    <s v="ACS"/>
    <n v="1"/>
    <s v="X"/>
    <m/>
    <x v="3"/>
    <s v="NET"/>
    <s v="DECI_PGM"/>
    <m/>
    <n v="14158"/>
    <s v="NET PGM03"/>
    <s v="16:30"/>
    <s v="17:30"/>
    <d v="1899-12-30T01:00:00"/>
    <d v="1899-12-30T16:30:00"/>
    <d v="1899-12-30T17:30:00"/>
    <d v="1899-12-30T01:00:00"/>
    <s v="DCO"/>
    <s v="N/A"/>
  </r>
  <r>
    <n v="14160"/>
    <x v="88"/>
    <x v="8"/>
    <s v="IFTS LIFT 24-02 QATAR"/>
    <s v="QATAR"/>
    <n v="52"/>
    <s v="ACS"/>
    <n v="17"/>
    <s v="X"/>
    <m/>
    <x v="1"/>
    <s v="NET"/>
    <s v="BTAG_DECI"/>
    <m/>
    <n v="14159"/>
    <s v="NET BTAG02"/>
    <d v="1899-12-30T16:30:00"/>
    <d v="1899-12-30T17:30:00"/>
    <d v="1899-12-30T01:00:00"/>
    <d v="1899-12-30T16:30:00"/>
    <d v="1899-12-30T17:30:00"/>
    <d v="1899-12-30T01:00:00"/>
    <s v="DCO"/>
    <s v="N/A"/>
  </r>
  <r>
    <n v="14161"/>
    <x v="89"/>
    <x v="8"/>
    <s v="IFTS LIFT 24-02 QATAR"/>
    <s v="QATAR"/>
    <n v="55"/>
    <s v="ACS"/>
    <n v="9"/>
    <s v="X"/>
    <m/>
    <x v="5"/>
    <s v="NET"/>
    <s v="BTAG_DECI"/>
    <m/>
    <n v="14162"/>
    <s v="NET BTAG01"/>
    <s v="08:30"/>
    <s v="09:30"/>
    <d v="1899-12-30T01:00:00"/>
    <d v="1899-12-30T08:30:00"/>
    <d v="1899-12-30T09:30:00"/>
    <d v="1899-12-30T01:00:00"/>
    <s v="DCO"/>
    <s v="N/A"/>
  </r>
  <r>
    <n v="14162"/>
    <x v="89"/>
    <x v="8"/>
    <s v="IFTS LIFT 24-02 QATAR"/>
    <s v="QATAR"/>
    <n v="54"/>
    <s v="IFTS"/>
    <n v="9"/>
    <s v="X"/>
    <m/>
    <x v="4"/>
    <s v="NET"/>
    <s v="BTAG_DECI"/>
    <m/>
    <n v="14161"/>
    <s v="NET BTAG01"/>
    <d v="1899-12-30T08:30:00"/>
    <d v="1899-12-30T09:30:00"/>
    <d v="1899-12-30T01:00:00"/>
    <d v="1899-12-30T08:30:00"/>
    <d v="1899-12-30T09:30:00"/>
    <d v="1899-12-30T01:00:00"/>
    <s v="DCO"/>
    <s v="N/A"/>
  </r>
  <r>
    <n v="14163"/>
    <x v="89"/>
    <x v="8"/>
    <s v="LIFT IFTS 25-01 SGP"/>
    <s v="IFTS"/>
    <n v="69"/>
    <s v="ACS"/>
    <n v="12"/>
    <m/>
    <s v="X"/>
    <x v="1"/>
    <s v="STDA"/>
    <s v="DECI_STD"/>
    <m/>
    <m/>
    <s v="PT FAM02"/>
    <s v="08:30"/>
    <s v="09:30"/>
    <d v="1899-12-30T01:00:00"/>
    <d v="1899-12-30T08:30:00"/>
    <d v="1899-12-30T09:30:00"/>
    <d v="1899-12-30T01:00:00"/>
    <s v="DCO"/>
    <s v="N/A"/>
  </r>
  <r>
    <n v="14164"/>
    <x v="89"/>
    <x v="8"/>
    <s v="LIFT IFTS 25-01 HUN"/>
    <s v="IFTS"/>
    <n v="70"/>
    <s v="ACS"/>
    <n v="32"/>
    <m/>
    <s v="X"/>
    <x v="6"/>
    <s v="STDA"/>
    <s v="DECI_STD"/>
    <m/>
    <m/>
    <s v="PT FAM02"/>
    <s v="08:30"/>
    <s v="09:30"/>
    <d v="1899-12-30T01:00:00"/>
    <s v="08:30"/>
    <d v="1899-12-30T09:45:00"/>
    <d v="1899-12-30T01:15:00"/>
    <s v="DCO"/>
    <s v="N/A"/>
  </r>
  <r>
    <n v="14165"/>
    <x v="89"/>
    <x v="8"/>
    <s v=" IFTS LIFT 24-03 QATAR"/>
    <s v="QATAR"/>
    <n v="61"/>
    <s v="ACS"/>
    <n v="1"/>
    <s v="X"/>
    <m/>
    <x v="5"/>
    <s v="NET"/>
    <s v="DECI_PGM"/>
    <m/>
    <n v="14164"/>
    <s v="NET PGM01"/>
    <d v="1899-12-30T10:00:00"/>
    <d v="1899-12-30T11:00:00"/>
    <d v="1899-12-30T01:00:00"/>
    <d v="1899-12-30T10:00:00"/>
    <d v="1899-12-30T11:00:00"/>
    <d v="1899-12-30T01:00:00"/>
    <s v="DCO"/>
    <s v="N/A"/>
  </r>
  <r>
    <n v="14166"/>
    <x v="89"/>
    <x v="8"/>
    <s v="LIFT IFTS 25-01 SGP"/>
    <s v="IFTS"/>
    <n v="68"/>
    <s v="ACS"/>
    <n v="13"/>
    <m/>
    <s v="X"/>
    <x v="1"/>
    <s v="STDA"/>
    <s v="DECI_STD"/>
    <m/>
    <m/>
    <s v="PT FAM02"/>
    <s v="10:00"/>
    <s v="11:00"/>
    <d v="1899-12-30T01:00:00"/>
    <d v="1899-12-30T10:00:00"/>
    <d v="1899-12-30T11:00:00"/>
    <d v="1899-12-30T01:00:00"/>
    <s v="DCO"/>
    <s v="N/A"/>
  </r>
  <r>
    <n v="14167"/>
    <x v="89"/>
    <x v="8"/>
    <s v="LIFT IFTS 25-01 HUN"/>
    <s v="IFTS"/>
    <n v="71"/>
    <s v="ACS"/>
    <n v="5"/>
    <m/>
    <s v="X"/>
    <x v="6"/>
    <s v="STDA"/>
    <s v="DECI_STD"/>
    <m/>
    <m/>
    <s v="PT FAM02"/>
    <s v="10:00"/>
    <s v="11:00"/>
    <d v="1899-12-30T01:00:00"/>
    <s v="10:00"/>
    <s v="11:00"/>
    <d v="1899-12-30T01:00:00"/>
    <s v="DCO"/>
    <s v="N/A"/>
  </r>
  <r>
    <n v="14168"/>
    <x v="89"/>
    <x v="8"/>
    <s v=" IFTS LIFT 24-03 QATAR"/>
    <s v="QATAR"/>
    <n v="60"/>
    <s v="ACS"/>
    <n v="2"/>
    <s v="X"/>
    <m/>
    <x v="5"/>
    <s v="NET"/>
    <s v="LOW LEVEL"/>
    <m/>
    <n v="14169"/>
    <s v="NET TLL02"/>
    <s v="11:30"/>
    <s v="12:30"/>
    <d v="1899-12-30T01:00:00"/>
    <s v="11:30"/>
    <d v="1899-12-30T12:45:00"/>
    <d v="1899-12-30T01:15:00"/>
    <s v="DCO"/>
    <s v="N/A"/>
  </r>
  <r>
    <n v="14169"/>
    <x v="89"/>
    <x v="8"/>
    <s v=" IFTS LIFT 24-03 QATAR"/>
    <s v="QATAR"/>
    <n v="56"/>
    <s v="IFTS"/>
    <n v="9"/>
    <s v="X"/>
    <m/>
    <x v="0"/>
    <s v="STDA"/>
    <s v="DECI_STD_NVG"/>
    <m/>
    <m/>
    <s v="FMS NVG01"/>
    <s v="11:30"/>
    <s v="12:30"/>
    <d v="1899-12-30T01:00:00"/>
    <s v="11:30"/>
    <s v="12:30"/>
    <d v="1899-12-30T01:00:00"/>
    <s v="DCO"/>
    <s v="N/A"/>
  </r>
  <r>
    <n v="14170"/>
    <x v="89"/>
    <x v="8"/>
    <s v="LIFT 24-43 ITA"/>
    <s v="AMI"/>
    <n v="67"/>
    <s v="ACS"/>
    <n v="12"/>
    <s v="X"/>
    <m/>
    <x v="1"/>
    <s v="STDA"/>
    <s v="DCA"/>
    <m/>
    <m/>
    <s v="SD TI02"/>
    <s v="11:30"/>
    <s v="12:30"/>
    <d v="1899-12-30T01:00:00"/>
    <s v="11:30"/>
    <s v="12:30"/>
    <d v="1899-12-30T01:00:00"/>
    <s v="DCO"/>
    <s v="N/A"/>
  </r>
  <r>
    <n v="14171"/>
    <x v="89"/>
    <x v="8"/>
    <s v="LIFT 24-43 ITA"/>
    <s v="AMI"/>
    <n v="65"/>
    <s v="IFTS"/>
    <n v="23"/>
    <s v="X"/>
    <m/>
    <x v="5"/>
    <s v="NET"/>
    <s v="DCA"/>
    <m/>
    <n v="14172"/>
    <s v="SD QRA01"/>
    <s v="13:00"/>
    <s v="14:00"/>
    <d v="1899-12-30T01:00:00"/>
    <s v="13:00"/>
    <s v="14:00"/>
    <d v="1899-12-30T01:00:00"/>
    <s v="DCO"/>
    <s v="N/A"/>
  </r>
  <r>
    <n v="14172"/>
    <x v="89"/>
    <x v="8"/>
    <s v="LIFT 24-43 ITA"/>
    <s v="AMI"/>
    <n v="68"/>
    <s v="ACS"/>
    <n v="1"/>
    <s v="X"/>
    <m/>
    <x v="4"/>
    <s v="NET"/>
    <s v="DCA"/>
    <m/>
    <n v="14171"/>
    <s v="SD QRA01"/>
    <d v="1899-12-30T13:00:00"/>
    <d v="1899-12-30T14:00:00"/>
    <d v="1899-12-30T01:00:00"/>
    <d v="1899-12-30T13:00:00"/>
    <d v="1899-12-30T14:00:00"/>
    <d v="1899-12-30T01:00:00"/>
    <s v="DCO"/>
    <s v="N/A"/>
  </r>
  <r>
    <n v="14173"/>
    <x v="89"/>
    <x v="8"/>
    <s v=" IFTS LIFT 24-03 QATAR"/>
    <s v="QATAR"/>
    <n v="61"/>
    <s v="ACS"/>
    <n v="17"/>
    <s v="X"/>
    <m/>
    <x v="5"/>
    <s v="NET"/>
    <s v="DECI_PGM"/>
    <m/>
    <n v="14174"/>
    <s v="NET PGM02"/>
    <s v="14:30"/>
    <s v="15:30"/>
    <d v="1899-12-30T01:00:00"/>
    <d v="1899-12-30T14:30:00"/>
    <d v="1899-12-30T15:30:00"/>
    <d v="1899-12-30T01:00:00"/>
    <s v="DCO"/>
    <s v="N/A"/>
  </r>
  <r>
    <n v="14174"/>
    <x v="89"/>
    <x v="8"/>
    <s v="LIFT IFTS 25-01 SGP"/>
    <s v="IFTS"/>
    <n v="69"/>
    <s v="ACS"/>
    <n v="9"/>
    <m/>
    <s v="X"/>
    <x v="0"/>
    <s v="STDA"/>
    <s v="DECI_STD"/>
    <m/>
    <m/>
    <s v="FMS CF01"/>
    <s v="14:30"/>
    <s v="15:30"/>
    <d v="1899-12-30T01:00:00"/>
    <d v="1899-12-30T14:30:00"/>
    <d v="1899-12-30T15:30:00"/>
    <d v="1899-12-30T01:00:00"/>
    <s v="DCO"/>
    <s v="N/A"/>
  </r>
  <r>
    <n v="14175"/>
    <x v="89"/>
    <x v="8"/>
    <s v="LIFT IFTS 25-01 HUN"/>
    <s v="IFTS"/>
    <n v="70"/>
    <s v="ACS"/>
    <n v="32"/>
    <m/>
    <s v="X"/>
    <x v="1"/>
    <s v="STDA"/>
    <s v="DECI_STD"/>
    <m/>
    <m/>
    <s v="FMS CF01"/>
    <s v="14:30"/>
    <s v="15:30"/>
    <d v="1899-12-30T01:00:00"/>
    <d v="1899-12-30T14:30:00"/>
    <d v="1899-12-30T15:40:00"/>
    <d v="1899-12-30T01:10:00"/>
    <s v="DCO"/>
    <s v="N/A"/>
  </r>
  <r>
    <n v="14176"/>
    <x v="89"/>
    <x v="8"/>
    <s v="IFTS LIFT 24-02 QATAR"/>
    <s v="QATAR"/>
    <n v="53"/>
    <s v="IFTS"/>
    <n v="23"/>
    <s v="X"/>
    <m/>
    <x v="5"/>
    <s v="NET"/>
    <s v="BTAG_DECI"/>
    <m/>
    <n v="14177"/>
    <s v="NET BTAG01"/>
    <s v="16:00"/>
    <s v="17:00"/>
    <d v="1899-12-30T01:00:00"/>
    <d v="1899-12-30T16:00:00"/>
    <d v="1899-12-30T17:00:00"/>
    <d v="1899-12-30T01:00:00"/>
    <s v="DCO"/>
    <s v="N/A"/>
  </r>
  <r>
    <n v="14177"/>
    <x v="89"/>
    <x v="8"/>
    <s v="LIFT IFTS 25-01 SGP"/>
    <s v="IFTS"/>
    <n v="68"/>
    <s v="ACS"/>
    <n v="13"/>
    <m/>
    <s v="X"/>
    <x v="0"/>
    <s v="STDA"/>
    <s v="DECI_STD"/>
    <m/>
    <m/>
    <s v="FMS CF01"/>
    <s v="16:00"/>
    <s v="17:00"/>
    <d v="1899-12-30T01:00:00"/>
    <d v="1899-12-30T16:00:00"/>
    <d v="1899-12-30T17:00:00"/>
    <d v="1899-12-30T01:00:00"/>
    <s v="DCO"/>
    <s v="N/A"/>
  </r>
  <r>
    <n v="14178"/>
    <x v="89"/>
    <x v="8"/>
    <s v="LIFT IFTS 25-01 HUN"/>
    <s v="IFTS"/>
    <n v="71"/>
    <s v="ACS"/>
    <n v="5"/>
    <m/>
    <s v="X"/>
    <x v="1"/>
    <s v="STDA"/>
    <s v="DECI_STD"/>
    <m/>
    <m/>
    <s v="FMS CF01"/>
    <s v="16:00"/>
    <s v="17:00"/>
    <d v="1899-12-30T01:00:00"/>
    <d v="1899-12-30T16:00:00"/>
    <d v="1899-12-30T17:00:00"/>
    <d v="1899-12-30T01:00:00"/>
    <s v="DCO"/>
    <s v="N/A"/>
  </r>
  <r>
    <n v="14179"/>
    <x v="28"/>
    <x v="8"/>
    <s v=" IFTS LIFT 24-03 QATAR"/>
    <s v="QATAR"/>
    <n v="61"/>
    <s v="ACS"/>
    <n v="9"/>
    <s v="X"/>
    <m/>
    <x v="5"/>
    <s v="NET"/>
    <s v="DECI_PGM"/>
    <m/>
    <n v="14180"/>
    <s v="NET PGM03"/>
    <s v="07:30"/>
    <s v="08:30"/>
    <d v="1899-12-30T01:00:00"/>
    <s v="07:30"/>
    <s v="08:30"/>
    <d v="1899-12-30T01:00:00"/>
    <s v="DCO"/>
    <s v="N/A"/>
  </r>
  <r>
    <n v="14180"/>
    <x v="28"/>
    <x v="8"/>
    <s v=" IFTS LIFT 24-03 QATAR"/>
    <s v="QATAR"/>
    <n v="60"/>
    <s v="ACS"/>
    <n v="12"/>
    <s v="X"/>
    <m/>
    <x v="1"/>
    <s v="NET"/>
    <s v="LOW LEVEL"/>
    <m/>
    <n v="14181"/>
    <s v="NET TLL02 RR01"/>
    <s v="07:30"/>
    <s v="08:30"/>
    <d v="1899-12-30T01:00:00"/>
    <s v="07:30"/>
    <s v="08:30"/>
    <d v="1899-12-30T01:00:00"/>
    <s v="DCO"/>
    <s v="N/A"/>
  </r>
  <r>
    <n v="14181"/>
    <x v="28"/>
    <x v="8"/>
    <s v=" IFTS LIFT 24-03 QATAR"/>
    <s v="QATAR"/>
    <n v="58"/>
    <s v="ACS"/>
    <n v="32"/>
    <s v="X"/>
    <m/>
    <x v="6"/>
    <s v="NET"/>
    <s v="LOW LEVEL"/>
    <m/>
    <n v="14180"/>
    <s v="NET TLL01"/>
    <d v="1899-12-30T07:30:00"/>
    <d v="1899-12-30T08:30:00"/>
    <d v="1899-12-30T01:00:00"/>
    <d v="1899-12-30T07:30:00"/>
    <d v="1899-12-30T08:30:00"/>
    <d v="1899-12-30T01:00:00"/>
    <s v="DCO"/>
    <s v="N/A"/>
  </r>
  <r>
    <n v="14182"/>
    <x v="28"/>
    <x v="8"/>
    <s v="LIFT IFTS 25-01 HUN"/>
    <s v="IFTS"/>
    <n v="71"/>
    <s v="ACS"/>
    <n v="2"/>
    <m/>
    <s v="X"/>
    <x v="0"/>
    <s v="STDA"/>
    <s v="DECI_SONIC"/>
    <m/>
    <m/>
    <s v="FMS CF02"/>
    <s v="07:30"/>
    <s v="08:30"/>
    <d v="1899-12-30T01:00:00"/>
    <s v="07:30"/>
    <s v="08:30"/>
    <d v="1899-12-30T01:00:00"/>
    <s v="DCO"/>
    <s v="N/A"/>
  </r>
  <r>
    <n v="14183"/>
    <x v="28"/>
    <x v="8"/>
    <s v="LIFT 24-43 ITA"/>
    <s v="AMI"/>
    <n v="67"/>
    <s v="ACS"/>
    <n v="10"/>
    <s v="X"/>
    <m/>
    <x v="5"/>
    <s v="NET"/>
    <s v="DCA"/>
    <m/>
    <n v="14184"/>
    <s v="SD QRA01"/>
    <s v="09:00"/>
    <s v="10:00"/>
    <d v="1899-12-30T01:00:00"/>
    <s v="09:00"/>
    <s v="10:00"/>
    <d v="1899-12-30T01:00:00"/>
    <s v="DCO"/>
    <s v="N/A"/>
  </r>
  <r>
    <n v="14184"/>
    <x v="28"/>
    <x v="8"/>
    <s v="LIFT 24-43 ITA"/>
    <s v="AMI"/>
    <n v="64"/>
    <s v="ACS"/>
    <n v="13"/>
    <s v="X"/>
    <m/>
    <x v="4"/>
    <s v="NET"/>
    <s v="DCA"/>
    <m/>
    <n v="14183"/>
    <s v="SD QRA01"/>
    <d v="1899-12-30T09:00:00"/>
    <d v="1899-12-30T10:00:00"/>
    <d v="1899-12-30T01:00:00"/>
    <s v="09:00"/>
    <s v="10:00"/>
    <d v="1899-12-30T01:00:00"/>
    <s v="DCO"/>
    <s v="N/A"/>
  </r>
  <r>
    <n v="14185"/>
    <x v="28"/>
    <x v="8"/>
    <s v="LIFT IFTS 25-01 HUN"/>
    <s v="IFTS"/>
    <n v="70"/>
    <s v="ACS"/>
    <n v="1"/>
    <m/>
    <s v="X"/>
    <x v="0"/>
    <s v="STDA"/>
    <s v="DECI_SONIC"/>
    <m/>
    <m/>
    <s v="FMS CF02"/>
    <s v="09:00"/>
    <s v="10:00"/>
    <d v="1899-12-30T01:00:00"/>
    <s v="09:00"/>
    <s v="10:00"/>
    <d v="1899-12-30T01:00:00"/>
    <s v="DCO"/>
    <s v="N/A"/>
  </r>
  <r>
    <n v="14186"/>
    <x v="28"/>
    <x v="8"/>
    <s v="LIFT IFTS 25-01 SGP"/>
    <s v="IFTS"/>
    <n v="68"/>
    <s v="IFTS"/>
    <n v="9"/>
    <m/>
    <s v="X"/>
    <x v="1"/>
    <s v="STDA"/>
    <s v="DECI_SONIC"/>
    <m/>
    <m/>
    <s v="FMS CF02"/>
    <s v="09:00"/>
    <s v="10:00"/>
    <d v="1899-12-30T01:00:00"/>
    <s v="09:00"/>
    <s v="10:00"/>
    <d v="1899-12-30T01:00:00"/>
    <s v="DCO"/>
    <s v="N/A"/>
  </r>
  <r>
    <n v="14187"/>
    <x v="28"/>
    <x v="8"/>
    <s v="LIFT IFTS 25-01 SGP"/>
    <s v="IFTS"/>
    <n v="69"/>
    <s v="ACS"/>
    <n v="5"/>
    <m/>
    <s v="X"/>
    <x v="6"/>
    <s v="STDA"/>
    <s v="DECI_SONIC"/>
    <m/>
    <m/>
    <s v="FMS CF02"/>
    <s v="09:00"/>
    <s v="10:00"/>
    <d v="1899-12-30T01:00:00"/>
    <s v="09:00"/>
    <s v="10:00"/>
    <d v="1899-12-30T01:00:00"/>
    <s v="DCO"/>
    <s v="N/A"/>
  </r>
  <r>
    <n v="14188"/>
    <x v="28"/>
    <x v="8"/>
    <s v="LIFT 24-43 ITA"/>
    <s v="AMI"/>
    <n v="66"/>
    <s v="ACS"/>
    <n v="32"/>
    <s v="X"/>
    <m/>
    <x v="0"/>
    <s v="NET"/>
    <s v="DCA"/>
    <m/>
    <n v="14189"/>
    <s v="SD QRA01"/>
    <s v="10:30"/>
    <s v="11:30"/>
    <d v="1899-12-30T01:00:00"/>
    <s v="10:30"/>
    <d v="1899-12-30T11:40:00"/>
    <d v="1899-12-30T01:10:00"/>
    <s v="DCO"/>
    <s v="N/A"/>
  </r>
  <r>
    <n v="14189"/>
    <x v="28"/>
    <x v="8"/>
    <s v="LIFT 24-43 ITA"/>
    <s v="AMI"/>
    <n v="69"/>
    <s v="ACS"/>
    <n v="2"/>
    <s v="X"/>
    <m/>
    <x v="1"/>
    <s v="NET"/>
    <s v="DCA"/>
    <m/>
    <n v="14188"/>
    <s v="SD QRA01"/>
    <d v="1899-12-30T10:30:00"/>
    <d v="1899-12-30T11:30:00"/>
    <d v="1899-12-30T01:00:00"/>
    <d v="1899-12-30T10:30:00"/>
    <d v="1899-12-30T11:40:00"/>
    <d v="1899-12-30T01:10:00"/>
    <s v="SDC"/>
    <s v="N/A"/>
  </r>
  <r>
    <n v="14190"/>
    <x v="28"/>
    <x v="8"/>
    <s v="LIFT IFTS 24-05 AUT"/>
    <s v="IFTS"/>
    <n v="65"/>
    <s v="ACS"/>
    <n v="31"/>
    <m/>
    <s v="X"/>
    <x v="6"/>
    <s v="STDA"/>
    <s v="DECI_STD"/>
    <m/>
    <m/>
    <s v="FMS EMR01"/>
    <s v="10:30"/>
    <s v="11:30"/>
    <d v="1899-12-30T01:00:00"/>
    <s v="10:30"/>
    <s v="11:30"/>
    <d v="1899-12-30T01:00:00"/>
    <s v="DCO"/>
    <s v="N/A"/>
  </r>
  <r>
    <n v="14191"/>
    <x v="28"/>
    <x v="8"/>
    <s v="LIFT 24-44 ITA"/>
    <s v="AMI"/>
    <n v="70"/>
    <s v="IFTS"/>
    <n v="9"/>
    <s v="X"/>
    <m/>
    <x v="5"/>
    <s v="NET"/>
    <s v="DECI_STD"/>
    <m/>
    <n v="14192"/>
    <s v="SD DBFM01"/>
    <s v="12:00"/>
    <d v="1899-12-30T12:30:00"/>
    <d v="1899-12-30T00:30:00"/>
    <d v="1899-12-30T12:00:00"/>
    <d v="1899-12-30T12:30:00"/>
    <d v="1899-12-30T00:30:00"/>
    <s v="DCO"/>
    <s v="N/A"/>
  </r>
  <r>
    <n v="14192"/>
    <x v="28"/>
    <x v="8"/>
    <s v="LIFT 24-44 ITA"/>
    <s v="AMI"/>
    <n v="72"/>
    <s v="ACS"/>
    <n v="1"/>
    <s v="X"/>
    <m/>
    <x v="5"/>
    <s v="NET"/>
    <s v="DECI_STD"/>
    <m/>
    <n v="14193"/>
    <s v="SD DBFM01"/>
    <s v="12:35"/>
    <d v="1899-12-30T13:05:00"/>
    <d v="1899-12-30T00:30:00"/>
    <d v="1899-12-30T12:35:00"/>
    <d v="1899-12-30T13:05:00"/>
    <d v="1899-12-30T00:30:00"/>
    <s v="DCO"/>
    <s v="N/A"/>
  </r>
  <r>
    <n v="14193"/>
    <x v="28"/>
    <x v="8"/>
    <s v="IFTS LIFT 24-02 QATAR"/>
    <s v="QATAR"/>
    <n v="54"/>
    <s v="ACS"/>
    <n v="5"/>
    <s v="X"/>
    <m/>
    <x v="0"/>
    <s v="NET"/>
    <s v="BTAG_DECI"/>
    <m/>
    <n v="14194"/>
    <s v="NET BTAG02"/>
    <s v="12:00"/>
    <s v="13:00"/>
    <d v="1899-12-30T01:00:00"/>
    <s v="12:00"/>
    <s v="13:00"/>
    <d v="1899-12-30T01:00:00"/>
    <s v="DCO"/>
    <s v="N/A"/>
  </r>
  <r>
    <n v="14194"/>
    <x v="28"/>
    <x v="8"/>
    <s v="IFTS LIFT 24-02 QATAR"/>
    <s v="QATAR"/>
    <n v="53"/>
    <s v="ACS"/>
    <n v="13"/>
    <s v="X"/>
    <m/>
    <x v="1"/>
    <s v="NET"/>
    <s v="BTAG_DECI"/>
    <m/>
    <n v="14193"/>
    <s v="NET BTAG02"/>
    <d v="1899-12-30T12:00:00"/>
    <d v="1899-12-30T13:00:00"/>
    <d v="1899-12-30T01:00:00"/>
    <d v="1899-12-30T12:00:00"/>
    <d v="1899-12-30T13:00:00"/>
    <d v="1899-12-30T01:00:00"/>
    <s v="SDC"/>
    <s v="N/A"/>
  </r>
  <r>
    <n v="14195"/>
    <x v="28"/>
    <x v="8"/>
    <s v=" IFTS LIFT 24-03 QATAR"/>
    <s v="QATAR"/>
    <n v="57"/>
    <s v="ACS"/>
    <n v="10"/>
    <s v="X"/>
    <m/>
    <x v="6"/>
    <s v="STDA"/>
    <s v="DECI_STD"/>
    <m/>
    <m/>
    <s v="PT ERT01"/>
    <d v="1899-12-30T12:00:00"/>
    <s v="13:00"/>
    <d v="1899-12-30T01:00:00"/>
    <d v="1899-12-30T12:00:00"/>
    <s v="13:00"/>
    <d v="1899-12-30T01:00:00"/>
    <s v="DCO"/>
    <s v="N/A"/>
  </r>
  <r>
    <n v="14196"/>
    <x v="29"/>
    <x v="9"/>
    <s v="IFTS LIFT 24-02 QATAR"/>
    <s v="QATAR"/>
    <n v="50"/>
    <s v="ACS"/>
    <n v="9"/>
    <s v="X"/>
    <m/>
    <x v="5"/>
    <s v="NET"/>
    <s v="DECI_STD"/>
    <m/>
    <n v="14197"/>
    <s v="FMSC DACM01"/>
    <s v="08:00"/>
    <s v="09:00"/>
    <d v="1899-12-30T01:00:00"/>
    <s v="08:00"/>
    <s v="09:00"/>
    <d v="1899-12-30T01:00:00"/>
    <s v="DCO"/>
    <s v="N/A"/>
  </r>
  <r>
    <n v="14197"/>
    <x v="29"/>
    <x v="9"/>
    <s v="IFTS LIFT 24-02 QATAR"/>
    <s v="QATAR"/>
    <n v="51"/>
    <s v="ACS"/>
    <n v="33"/>
    <s v="X"/>
    <m/>
    <x v="0"/>
    <s v="NET"/>
    <s v="DECI_STD"/>
    <m/>
    <n v="14198"/>
    <s v="FMSC DACM01"/>
    <s v="08:00"/>
    <s v="09:00"/>
    <d v="1899-12-30T01:00:00"/>
    <d v="1899-12-30T08:00:00"/>
    <d v="1899-12-30T09:00:00"/>
    <d v="1899-12-30T01:00:00"/>
    <s v="DCO"/>
    <s v="N/A"/>
  </r>
  <r>
    <n v="14198"/>
    <x v="29"/>
    <x v="9"/>
    <s v="LIFT IFTS 25-01 SGP"/>
    <s v="IFTS"/>
    <n v="68"/>
    <s v="ACS"/>
    <n v="1"/>
    <m/>
    <s v="X"/>
    <x v="6"/>
    <s v="STDA"/>
    <s v="DECI_STD"/>
    <m/>
    <m/>
    <s v="PT IF01"/>
    <s v="08:00"/>
    <s v="09:00"/>
    <d v="1899-12-30T01:00:00"/>
    <d v="1899-12-30T07:45:00"/>
    <d v="1899-12-30T08:45:00"/>
    <d v="1899-12-30T01:00:00"/>
    <s v="DCO"/>
    <s v="N/A"/>
  </r>
  <r>
    <n v="14199"/>
    <x v="29"/>
    <x v="9"/>
    <s v="LIFT 24-03 SNG"/>
    <s v="IFTS"/>
    <n v="43"/>
    <s v="IFTS"/>
    <n v="23"/>
    <m/>
    <s v="X"/>
    <x v="5"/>
    <s v="NET"/>
    <s v="DECI_STD"/>
    <m/>
    <n v="14200"/>
    <s v="FMSC DACM01"/>
    <s v="09:30"/>
    <s v="10:30"/>
    <d v="1899-12-30T01:00:00"/>
    <s v="09:30"/>
    <s v="10:30"/>
    <d v="1899-12-30T01:00:00"/>
    <s v="DCO"/>
    <s v="N/A"/>
  </r>
  <r>
    <n v="14200"/>
    <x v="29"/>
    <x v="9"/>
    <s v="LIFT 24-43 ITA"/>
    <s v="AMI"/>
    <n v="64"/>
    <s v="ACS"/>
    <n v="1"/>
    <s v="X"/>
    <m/>
    <x v="0"/>
    <s v="NET"/>
    <s v="DCA"/>
    <m/>
    <n v="14201"/>
    <s v="SD QRA02"/>
    <s v="09:30"/>
    <s v="10:30"/>
    <d v="1899-12-30T01:00:00"/>
    <d v="1899-12-30T09:30:00"/>
    <d v="1899-12-30T10:30:00"/>
    <d v="1899-12-30T01:00:00"/>
    <s v="DCO"/>
    <s v="N/A"/>
  </r>
  <r>
    <n v="14201"/>
    <x v="29"/>
    <x v="9"/>
    <s v="LIFT 24-43 ITA"/>
    <s v="AMI"/>
    <n v="67"/>
    <s v="ACS"/>
    <n v="12"/>
    <s v="X"/>
    <m/>
    <x v="1"/>
    <s v="NET"/>
    <s v="DCA"/>
    <m/>
    <n v="14200"/>
    <s v="SD QRA02"/>
    <d v="1899-12-30T09:30:00"/>
    <d v="1899-12-30T10:30:00"/>
    <d v="1899-12-30T01:00:00"/>
    <d v="1899-12-30T09:30:00"/>
    <d v="1899-12-30T10:30:00"/>
    <d v="1899-12-30T01:00:00"/>
    <s v="DCO"/>
    <s v="N/A"/>
  </r>
  <r>
    <n v="14202"/>
    <x v="29"/>
    <x v="9"/>
    <s v="LIFT IFTS 25-01 SGP"/>
    <s v="IFTS"/>
    <n v="69"/>
    <s v="IFTS"/>
    <n v="22"/>
    <m/>
    <s v="X"/>
    <x v="6"/>
    <s v="STDA"/>
    <s v="DECI_STD"/>
    <m/>
    <m/>
    <s v="PT IF01"/>
    <s v="09:30"/>
    <s v="10:30"/>
    <d v="1899-12-30T01:00:00"/>
    <d v="1899-12-30T09:30:00"/>
    <d v="1899-12-30T10:40:00"/>
    <d v="1899-12-30T01:10:00"/>
    <s v="DCO"/>
    <s v="N/A"/>
  </r>
  <r>
    <n v="14203"/>
    <x v="29"/>
    <x v="9"/>
    <s v="IFTS LIFT 24-02 QATAR"/>
    <s v="QATAR"/>
    <n v="55"/>
    <s v="ACS"/>
    <n v="5"/>
    <s v="X"/>
    <m/>
    <x v="5"/>
    <s v="NET"/>
    <s v="BTAG_DECI"/>
    <m/>
    <n v="14204"/>
    <s v="NET BTAG02"/>
    <s v="11:00"/>
    <s v="12:00"/>
    <d v="1899-12-30T01:00:00"/>
    <s v="11:00"/>
    <s v="12:00"/>
    <d v="1899-12-30T01:00:00"/>
    <s v="DCO"/>
    <s v="N/A"/>
  </r>
  <r>
    <n v="14204"/>
    <x v="29"/>
    <x v="9"/>
    <s v="LIFT 24-44 ITA"/>
    <s v="AMI"/>
    <n v="71"/>
    <s v="ACS"/>
    <n v="10"/>
    <s v="X"/>
    <m/>
    <x v="0"/>
    <s v="STDA"/>
    <s v="DECI_STD"/>
    <m/>
    <m/>
    <s v="SD NVG01"/>
    <s v="11:00"/>
    <s v="12:00"/>
    <d v="1899-12-30T01:00:00"/>
    <d v="1899-12-30T11:00:00"/>
    <d v="1899-12-30T12:00:00"/>
    <d v="1899-12-30T01:00:00"/>
    <s v="DCO"/>
    <s v="N/A"/>
  </r>
  <r>
    <n v="14205"/>
    <x v="29"/>
    <x v="9"/>
    <s v="LIFT IFTS 25-01 HUN"/>
    <s v="IFTS"/>
    <n v="70"/>
    <s v="ACS"/>
    <n v="33"/>
    <m/>
    <s v="X"/>
    <x v="1"/>
    <s v="STDA"/>
    <s v="DECI_STD"/>
    <m/>
    <m/>
    <s v="PT IF01"/>
    <s v="11:00"/>
    <s v="12:00"/>
    <d v="1899-12-30T01:00:00"/>
    <d v="1899-12-30T11:00:00"/>
    <d v="1899-12-30T12:15:00"/>
    <d v="1899-12-30T01:15:00"/>
    <s v="DCO"/>
    <s v="N/A"/>
  </r>
  <r>
    <n v="14206"/>
    <x v="29"/>
    <x v="9"/>
    <s v="LIFT 24-43 ITA"/>
    <s v="AMI"/>
    <n v="69"/>
    <s v="ACS"/>
    <n v="8"/>
    <s v="X"/>
    <m/>
    <x v="5"/>
    <s v="NET"/>
    <s v="DCA"/>
    <m/>
    <n v="14207"/>
    <s v="SD QRA02"/>
    <s v="12:30"/>
    <s v="13:30"/>
    <d v="1899-12-30T01:00:00"/>
    <s v="12:30"/>
    <s v="13:30"/>
    <d v="1899-12-30T01:00:00"/>
    <s v="DCO"/>
    <s v="N/A"/>
  </r>
  <r>
    <n v="14207"/>
    <x v="29"/>
    <x v="9"/>
    <s v="LIFT 24-43 ITA"/>
    <s v="AMI"/>
    <n v="66"/>
    <s v="ACS"/>
    <n v="31"/>
    <s v="X"/>
    <m/>
    <x v="4"/>
    <s v="NET"/>
    <s v="DCA"/>
    <m/>
    <n v="14206"/>
    <s v="SD QRA02"/>
    <s v="12:30"/>
    <s v="13:30"/>
    <d v="1899-12-30T01:00:00"/>
    <s v="12:30"/>
    <s v="13:30"/>
    <d v="1899-12-30T01:00:00"/>
    <s v="DCO"/>
    <s v="N/A"/>
  </r>
  <r>
    <n v="14208"/>
    <x v="29"/>
    <x v="9"/>
    <s v="LIFT 24-03 SNG"/>
    <s v="IFTS"/>
    <n v="44"/>
    <s v="ACS"/>
    <n v="1"/>
    <m/>
    <s v="X"/>
    <x v="0"/>
    <s v="NET"/>
    <s v="DECI_STD"/>
    <m/>
    <n v="14209"/>
    <s v="FMSC DACM01"/>
    <s v="12:30"/>
    <s v="13:30"/>
    <d v="1899-12-30T01:00:00"/>
    <d v="1899-12-30T12:40:00"/>
    <d v="1899-12-30T13:30:00"/>
    <d v="1899-12-30T00:50:00"/>
    <s v="DCO"/>
    <s v="N/A"/>
  </r>
  <r>
    <n v="14209"/>
    <x v="29"/>
    <x v="9"/>
    <s v="LIFT IFTS 24-05 GER"/>
    <s v="IFTS"/>
    <n v="66"/>
    <s v="IFTS"/>
    <n v="22"/>
    <m/>
    <s v="X"/>
    <x v="6"/>
    <s v="STDA"/>
    <s v="DECI_STD"/>
    <m/>
    <m/>
    <s v="FMS EMR01"/>
    <s v="12:30"/>
    <s v="13:30"/>
    <d v="1899-12-30T01:00:00"/>
    <s v="12:30"/>
    <s v="13:30"/>
    <d v="1899-12-30T01:00:00"/>
    <s v="DCO"/>
    <s v="N/A"/>
  </r>
  <r>
    <n v="14210"/>
    <x v="29"/>
    <x v="9"/>
    <s v="LIP 24-03 SWE"/>
    <s v="IFTS"/>
    <n v="67"/>
    <s v="ACS"/>
    <n v="10"/>
    <m/>
    <s v="X"/>
    <x v="5"/>
    <s v="STDA"/>
    <s v="DECI_STD"/>
    <m/>
    <m/>
    <s v=" FMS EMR01"/>
    <s v="14:00"/>
    <s v="15:00"/>
    <d v="1899-12-30T01:00:00"/>
    <s v="14:00"/>
    <s v="15:00"/>
    <d v="1899-12-30T01:00:00"/>
    <s v="DCO"/>
    <s v="N/A"/>
  </r>
  <r>
    <n v="14211"/>
    <x v="29"/>
    <x v="9"/>
    <s v=" IFTS LIFT 24-03 QATAR"/>
    <s v="QATAR"/>
    <n v="61"/>
    <s v="ACS"/>
    <n v="5"/>
    <s v="X"/>
    <m/>
    <x v="4"/>
    <s v="STDA"/>
    <s v="AAR"/>
    <m/>
    <m/>
    <s v="PT AAR01"/>
    <s v="14:00"/>
    <s v="15:00"/>
    <d v="1899-12-30T01:00:00"/>
    <s v="15:30"/>
    <s v="16:30"/>
    <d v="1899-12-30T01:00:00"/>
    <s v="DCO"/>
    <s v="N/A"/>
  </r>
  <r>
    <n v="14212"/>
    <x v="29"/>
    <x v="9"/>
    <s v="LIFT IFTS 24-05 GER"/>
    <s v="IFTS"/>
    <n v="67"/>
    <s v="ACS"/>
    <n v="32"/>
    <m/>
    <s v="X"/>
    <x v="6"/>
    <s v="STDA"/>
    <s v="DECI_STD"/>
    <m/>
    <m/>
    <s v="FMS EMR01"/>
    <s v="14:00"/>
    <s v="15:00"/>
    <d v="1899-12-30T01:00:00"/>
    <m/>
    <m/>
    <s v=""/>
    <s v="CANC"/>
    <s v="CD2"/>
  </r>
  <r>
    <n v="14213"/>
    <x v="93"/>
    <x v="10"/>
    <s v=" IFTS LIFT 24-03 QATAR"/>
    <s v="QATAR"/>
    <n v="60"/>
    <s v="ACS"/>
    <n v="30"/>
    <s v="X"/>
    <m/>
    <x v="2"/>
    <s v="NET"/>
    <s v="DECI_PGM"/>
    <m/>
    <n v="14214"/>
    <s v="NET PGM02"/>
    <s v="08:30"/>
    <s v="09:30"/>
    <d v="1899-12-30T01:00:00"/>
    <s v="08:30"/>
    <d v="1899-12-30T09:10:00"/>
    <d v="1899-12-30T00:40:00"/>
    <s v="RSLD"/>
    <s v="CD5"/>
  </r>
  <r>
    <n v="14214"/>
    <x v="93"/>
    <x v="10"/>
    <s v=" IFTS LIFT 24-03 QATAR"/>
    <s v="QATAR"/>
    <n v="58"/>
    <s v="ACS"/>
    <n v="32"/>
    <s v="X"/>
    <m/>
    <x v="3"/>
    <s v="NET"/>
    <s v="DECI_PGM"/>
    <m/>
    <n v="14213"/>
    <s v="NET PGM02"/>
    <d v="1899-12-30T08:30:00"/>
    <d v="1899-12-30T09:30:00"/>
    <d v="1899-12-30T01:00:00"/>
    <s v="08:30"/>
    <d v="1899-12-30T09:10:00"/>
    <d v="1899-12-30T00:40:00"/>
    <s v="RSLD"/>
    <s v="CD3"/>
  </r>
  <r>
    <n v="14215"/>
    <x v="29"/>
    <x v="9"/>
    <s v="IFTS LIFT 24-02 QATAR"/>
    <s v="QATAR"/>
    <n v="54"/>
    <s v="ACS"/>
    <n v="12"/>
    <s v="X"/>
    <m/>
    <x v="5"/>
    <s v="NET"/>
    <s v="DECI_STD"/>
    <m/>
    <n v="14216"/>
    <s v="FMSC DACM01"/>
    <s v="15:30"/>
    <s v="16:30"/>
    <d v="1899-12-30T01:00:00"/>
    <s v="15:30"/>
    <s v="16:30"/>
    <d v="1899-12-30T01:00:00"/>
    <s v="DCO"/>
    <s v="N/A"/>
  </r>
  <r>
    <n v="14216"/>
    <x v="29"/>
    <x v="9"/>
    <s v="IFTS LIFT 24-02 QATAR"/>
    <s v="QATAR"/>
    <n v="53"/>
    <s v="ACS"/>
    <n v="13"/>
    <s v="X"/>
    <m/>
    <x v="0"/>
    <s v="NET"/>
    <s v="DECI_STD"/>
    <m/>
    <n v="14217"/>
    <s v="FMSC DACM01"/>
    <s v="15:30"/>
    <s v="16:30"/>
    <d v="1899-12-30T01:00:00"/>
    <s v="15:30"/>
    <s v="16:30"/>
    <d v="1899-12-30T01:00:00"/>
    <s v="DCO"/>
    <s v="N/A"/>
  </r>
  <r>
    <n v="14217"/>
    <x v="29"/>
    <x v="9"/>
    <s v="IFTS LIFT 24-02 QATAR"/>
    <s v="QATAR"/>
    <n v="55"/>
    <s v="IFTS"/>
    <n v="23"/>
    <s v="X"/>
    <m/>
    <x v="6"/>
    <s v="STDA"/>
    <s v="DECI_STD"/>
    <m/>
    <m/>
    <s v="PT ERT03"/>
    <s v="15:30"/>
    <s v="16:30"/>
    <d v="1899-12-30T01:00:00"/>
    <s v="15:30"/>
    <s v="16:30"/>
    <d v="1899-12-30T01:00:00"/>
    <s v="DCO"/>
    <s v="N/A"/>
  </r>
  <r>
    <n v="14218"/>
    <x v="30"/>
    <x v="9"/>
    <s v="LIFT 24-03 SNG"/>
    <s v="IFTS"/>
    <n v="43"/>
    <s v="ACS"/>
    <n v="9"/>
    <m/>
    <s v="X"/>
    <x v="5"/>
    <s v="NET"/>
    <s v="DECI_STD"/>
    <m/>
    <n v="14219"/>
    <s v="FMSC DACM02"/>
    <s v="08:00"/>
    <s v="09:00"/>
    <d v="1899-12-30T01:00:00"/>
    <s v="08:00"/>
    <d v="1899-12-30T09:00:00"/>
    <d v="1899-12-30T01:00:00"/>
    <s v="DCO"/>
    <s v="N/A"/>
  </r>
  <r>
    <n v="14219"/>
    <x v="30"/>
    <x v="9"/>
    <s v=" IFTS LIFT 24-03 QATAR"/>
    <s v="QATAR"/>
    <n v="61"/>
    <s v="ACS"/>
    <n v="31"/>
    <s v="X"/>
    <m/>
    <x v="0"/>
    <s v="STDA"/>
    <s v="AAR"/>
    <m/>
    <m/>
    <s v="FMS AAR01"/>
    <s v="08:00"/>
    <s v="09:00"/>
    <d v="1899-12-30T01:00:00"/>
    <s v="08:00"/>
    <s v="09:00"/>
    <d v="1899-12-30T01:00:00"/>
    <s v="DCO"/>
    <s v="N/A"/>
  </r>
  <r>
    <n v="14220"/>
    <x v="30"/>
    <x v="9"/>
    <s v="LIFT IFTS 25-01 HUN"/>
    <s v="IFTS"/>
    <n v="70"/>
    <s v="ACS"/>
    <n v="5"/>
    <m/>
    <s v="X"/>
    <x v="1"/>
    <s v="STDA"/>
    <s v="DECI_STD"/>
    <m/>
    <m/>
    <s v="PT IF02"/>
    <s v="08:00"/>
    <s v="09:00"/>
    <d v="1899-12-30T01:00:00"/>
    <d v="1899-12-30T08:00:00"/>
    <d v="1899-12-30T09:00:00"/>
    <d v="1899-12-30T01:00:00"/>
    <s v="DCO"/>
    <s v="N/A"/>
  </r>
  <r>
    <n v="14221"/>
    <x v="30"/>
    <x v="9"/>
    <s v="LIFT IFTS 24-04 CAN"/>
    <s v="IFTS"/>
    <n v="52"/>
    <s v="ACS"/>
    <n v="2"/>
    <m/>
    <s v="X"/>
    <x v="6"/>
    <s v="STDA"/>
    <s v="LOW LEVEL"/>
    <m/>
    <m/>
    <s v="PT LLF01"/>
    <s v="08:00"/>
    <s v="09:00"/>
    <d v="1899-12-30T01:00:00"/>
    <d v="1899-12-30T08:00:00"/>
    <d v="1899-12-30T09:00:00"/>
    <d v="1899-12-30T01:00:00"/>
    <s v="DCO"/>
    <s v="N/A"/>
  </r>
  <r>
    <n v="14222"/>
    <x v="30"/>
    <x v="9"/>
    <s v="IFTS LIFT 24-02 QATAR"/>
    <s v="QATAR"/>
    <n v="53"/>
    <s v="ACS"/>
    <n v="12"/>
    <s v="X"/>
    <m/>
    <x v="5"/>
    <s v="NET"/>
    <s v="DECI_STD"/>
    <m/>
    <n v="14223"/>
    <s v="FMSC DACM02"/>
    <s v="09:30"/>
    <s v="10:30"/>
    <d v="1899-12-30T01:00:00"/>
    <d v="1899-12-30T09:30:00"/>
    <d v="1899-12-30T10:30:00"/>
    <d v="1899-12-30T01:00:00"/>
    <s v="DCO"/>
    <s v="N/A"/>
  </r>
  <r>
    <n v="14223"/>
    <x v="30"/>
    <x v="9"/>
    <s v="IFTS LIFT 24-02 QATAR"/>
    <s v="QATAR"/>
    <n v="54"/>
    <s v="ACS"/>
    <n v="13"/>
    <s v="X"/>
    <m/>
    <x v="0"/>
    <s v="NET"/>
    <s v="DECI_STD"/>
    <m/>
    <n v="14224"/>
    <s v="FMSC DACM02"/>
    <s v="09:30"/>
    <s v="10:30"/>
    <d v="1899-12-30T01:00:00"/>
    <s v="09:30"/>
    <s v="10:30"/>
    <d v="1899-12-30T01:00:00"/>
    <s v="DCO"/>
    <s v="N/A"/>
  </r>
  <r>
    <n v="14224"/>
    <x v="30"/>
    <x v="9"/>
    <s v="LIFT IFTS 24-04 CAN"/>
    <s v="IFTS"/>
    <n v="51"/>
    <s v="ACS"/>
    <n v="1"/>
    <m/>
    <s v="X"/>
    <x v="6"/>
    <s v="STDA"/>
    <s v="LOW LEVEL"/>
    <m/>
    <m/>
    <s v="PT LLF01"/>
    <s v="09:30"/>
    <s v="10:30"/>
    <d v="1899-12-30T01:00:00"/>
    <d v="1899-12-30T09:30:00"/>
    <d v="1899-12-30T10:30:00"/>
    <d v="1899-12-30T01:00:00"/>
    <s v="DCO"/>
    <s v="N/A"/>
  </r>
  <r>
    <n v="14225"/>
    <x v="30"/>
    <x v="9"/>
    <s v="LIFT 24-43 ITA"/>
    <s v="AMI"/>
    <n v="67"/>
    <s v="ACS"/>
    <n v="2"/>
    <s v="X"/>
    <m/>
    <x v="5"/>
    <s v="STDA"/>
    <s v="DCA"/>
    <m/>
    <m/>
    <s v="SD TINVG01"/>
    <s v="11:00"/>
    <s v="12:00"/>
    <d v="1899-12-30T01:00:00"/>
    <d v="1899-12-30T11:00:00"/>
    <d v="1899-12-30T12:00:00"/>
    <d v="1899-12-30T01:00:00"/>
    <s v="DCO"/>
    <s v="N/A"/>
  </r>
  <r>
    <n v="14226"/>
    <x v="30"/>
    <x v="9"/>
    <s v="LIFT 24-03 SNG"/>
    <s v="IFTS"/>
    <n v="44"/>
    <s v="ACS"/>
    <n v="5"/>
    <m/>
    <s v="X"/>
    <x v="0"/>
    <s v="NET"/>
    <s v="DECI_STD"/>
    <m/>
    <n v="14227"/>
    <s v="FMSC DACM02"/>
    <s v="11:00"/>
    <s v="12:00"/>
    <d v="1899-12-30T01:00:00"/>
    <s v="11:00"/>
    <s v="12:00"/>
    <d v="1899-12-30T01:00:00"/>
    <s v="DCO"/>
    <s v="N/A"/>
  </r>
  <r>
    <n v="14227"/>
    <x v="30"/>
    <x v="9"/>
    <s v="IP"/>
    <s v="AMI"/>
    <n v="75"/>
    <s v="IFTS"/>
    <n v="9"/>
    <m/>
    <s v="X"/>
    <x v="6"/>
    <s v="STDA"/>
    <s v="DECI_STD"/>
    <m/>
    <m/>
    <s v="PT FAM01"/>
    <s v="11:00"/>
    <s v="12:00"/>
    <d v="1899-12-30T01:00:00"/>
    <d v="1899-12-30T11:00:00"/>
    <d v="1899-12-30T12:00:00"/>
    <d v="1899-12-30T01:00:00"/>
    <s v="DCO"/>
    <s v="N/A"/>
  </r>
  <r>
    <n v="14228"/>
    <x v="30"/>
    <x v="9"/>
    <s v=" IFTS LIFT 24-03 QATAR"/>
    <s v="QATAR"/>
    <n v="58"/>
    <s v="ACS"/>
    <n v="1"/>
    <s v="X"/>
    <m/>
    <x v="5"/>
    <s v="NET"/>
    <s v="LOW LEVEL"/>
    <m/>
    <n v="14229"/>
    <s v="NET TLL02"/>
    <s v="12:30"/>
    <s v="13:30"/>
    <d v="1899-12-30T01:00:00"/>
    <s v="12:30"/>
    <s v="13:30"/>
    <d v="1899-12-30T01:00:00"/>
    <s v="DCO"/>
    <s v="N/A"/>
  </r>
  <r>
    <n v="14229"/>
    <x v="30"/>
    <x v="9"/>
    <s v="LIFT IFTS 24-04 CAN"/>
    <s v="IFTS"/>
    <n v="52"/>
    <s v="ACS"/>
    <n v="13"/>
    <m/>
    <s v="X"/>
    <x v="0"/>
    <s v="STDA"/>
    <s v="LOW LEVEL"/>
    <m/>
    <m/>
    <s v="FMS LLF01"/>
    <s v="12:30"/>
    <s v="13:30"/>
    <d v="1899-12-30T01:00:00"/>
    <s v="12:30"/>
    <s v="13:30"/>
    <d v="1899-12-30T01:00:00"/>
    <s v="DCO"/>
    <s v="N/A"/>
  </r>
  <r>
    <n v="14230"/>
    <x v="30"/>
    <x v="9"/>
    <s v="LIFT IFTS 25-01 SGP"/>
    <s v="IFTS"/>
    <n v="68"/>
    <s v="IFTS"/>
    <n v="22"/>
    <m/>
    <s v="X"/>
    <x v="1"/>
    <s v="STDA"/>
    <s v="DECI_STD"/>
    <m/>
    <m/>
    <s v="PT IF02"/>
    <s v="12:30"/>
    <s v="13:30"/>
    <d v="1899-12-30T01:00:00"/>
    <s v="12:30"/>
    <d v="1899-12-30T13:35:00"/>
    <d v="1899-12-30T01:05:00"/>
    <s v="DCO"/>
    <s v="N/A"/>
  </r>
  <r>
    <n v="14231"/>
    <x v="30"/>
    <x v="9"/>
    <s v="LIFT IFTS 25-01 SGP"/>
    <s v="IFTS"/>
    <n v="69"/>
    <s v="ACS"/>
    <n v="33"/>
    <m/>
    <s v="X"/>
    <x v="6"/>
    <s v="STDA"/>
    <s v="DECI_STD"/>
    <m/>
    <m/>
    <s v="PT IF02"/>
    <s v="12:30"/>
    <s v="13:30"/>
    <d v="1899-12-30T01:00:00"/>
    <d v="1899-12-30T12:30:00"/>
    <d v="1899-12-30T13:30:00"/>
    <d v="1899-12-30T01:00:00"/>
    <s v="DCO"/>
    <s v="N/A"/>
  </r>
  <r>
    <n v="14232"/>
    <x v="30"/>
    <x v="9"/>
    <s v="IFTS LIFT 24-02 QATAR"/>
    <s v="QATAR"/>
    <n v="50"/>
    <s v="ACS"/>
    <n v="10"/>
    <s v="X"/>
    <m/>
    <x v="5"/>
    <s v="NET"/>
    <s v="DECI_STD"/>
    <m/>
    <n v="14233"/>
    <s v="FMSC DACM02"/>
    <s v="14:00"/>
    <s v="15:00"/>
    <d v="1899-12-30T01:00:00"/>
    <s v="14:00"/>
    <s v="15:00"/>
    <d v="1899-12-30T01:00:00"/>
    <s v="DCO"/>
    <s v="N/A"/>
  </r>
  <r>
    <n v="14233"/>
    <x v="30"/>
    <x v="9"/>
    <s v="LIFT 24-43 ITA"/>
    <s v="AMI"/>
    <n v="64"/>
    <s v="ACS"/>
    <n v="31"/>
    <s v="X"/>
    <m/>
    <x v="0"/>
    <s v="STDA"/>
    <s v="DCA"/>
    <m/>
    <m/>
    <s v="SD TINVG01"/>
    <s v="14:00"/>
    <s v="15:00"/>
    <d v="1899-12-30T01:00:00"/>
    <d v="1899-12-30T14:00:00"/>
    <d v="1899-12-30T15:00:00"/>
    <d v="1899-12-30T01:00:00"/>
    <s v="DCO"/>
    <s v="N/A"/>
  </r>
  <r>
    <n v="14234"/>
    <x v="30"/>
    <x v="9"/>
    <s v="LIP 24-03 SWE"/>
    <s v="IFTS"/>
    <n v="49"/>
    <s v="IFTS"/>
    <n v="9"/>
    <m/>
    <s v="X"/>
    <x v="1"/>
    <s v="STDA"/>
    <s v="DECI_STD"/>
    <m/>
    <m/>
    <s v="SD NIT01"/>
    <s v="14:00"/>
    <s v="15:00"/>
    <d v="1899-12-30T01:00:00"/>
    <s v="14:00"/>
    <s v="15:00"/>
    <d v="1899-12-30T01:00:00"/>
    <s v="DCO"/>
    <s v="N/A"/>
  </r>
  <r>
    <n v="14235"/>
    <x v="30"/>
    <x v="9"/>
    <s v="LIFT IFTS 24-04 CAN"/>
    <s v="IFTS"/>
    <n v="51"/>
    <s v="ACS"/>
    <n v="2"/>
    <m/>
    <s v="X"/>
    <x v="6"/>
    <s v="STDA"/>
    <s v="LOW LEVEL"/>
    <m/>
    <m/>
    <s v="FMS LLF01"/>
    <s v="14:00"/>
    <s v="15:00"/>
    <d v="1899-12-30T01:00:00"/>
    <d v="1899-12-30T14:20:00"/>
    <d v="1899-12-30T15:20:00"/>
    <d v="1899-12-30T01:00:00"/>
    <s v="DCO"/>
    <s v="N/A"/>
  </r>
  <r>
    <n v="14236"/>
    <x v="30"/>
    <x v="9"/>
    <s v="IFTS LIFT 24-02 QATAR"/>
    <s v="QATAR"/>
    <n v="51"/>
    <s v="ACS"/>
    <n v="12"/>
    <s v="X"/>
    <m/>
    <x v="5"/>
    <s v="NET"/>
    <s v="DECI_STD"/>
    <m/>
    <n v="14237"/>
    <s v="FMSC DACM02"/>
    <s v="15:30"/>
    <s v="16:30"/>
    <d v="1899-12-30T01:00:00"/>
    <s v="15:30"/>
    <s v="16:30"/>
    <d v="1899-12-30T01:00:00"/>
    <s v="DCO"/>
    <s v="N/A"/>
  </r>
  <r>
    <n v="14237"/>
    <x v="30"/>
    <x v="9"/>
    <s v="LIFT IFTS 25-01 HUN"/>
    <s v="IFTS"/>
    <n v="71"/>
    <s v="IFTS"/>
    <n v="23"/>
    <m/>
    <s v="X"/>
    <x v="6"/>
    <s v="STDA"/>
    <s v="DECI_STD"/>
    <m/>
    <m/>
    <s v="PT IF02"/>
    <s v="15:30"/>
    <s v="16:30"/>
    <d v="1899-12-30T01:00:00"/>
    <d v="1899-12-30T15:30:00"/>
    <d v="1899-12-30T16:30:00"/>
    <d v="1899-12-30T01:00:00"/>
    <s v="DCO"/>
    <s v="N/A"/>
  </r>
  <r>
    <n v="14238"/>
    <x v="90"/>
    <x v="9"/>
    <s v="IFTS LIFT 24-02 QATAR"/>
    <s v="QATAR"/>
    <n v="54"/>
    <s v="IFTS"/>
    <n v="9"/>
    <s v="X"/>
    <m/>
    <x v="5"/>
    <s v="NET"/>
    <s v="DECI_STD"/>
    <m/>
    <n v="14239"/>
    <s v="FMSC OACM01"/>
    <s v="08:00"/>
    <s v="09:00"/>
    <d v="1899-12-30T01:00:00"/>
    <d v="1899-12-30T08:10:00"/>
    <d v="1899-12-30T09:00:00"/>
    <d v="1899-12-30T00:50:00"/>
    <s v="DCO"/>
    <s v="N/A"/>
  </r>
  <r>
    <n v="14239"/>
    <x v="90"/>
    <x v="9"/>
    <s v="LIFT IFTS 24-03 UK"/>
    <s v="IFTS"/>
    <n v="39"/>
    <s v="ACS"/>
    <n v="2"/>
    <m/>
    <s v="X"/>
    <x v="1"/>
    <s v="STDA"/>
    <s v="BRV_R2R_STD"/>
    <m/>
    <m/>
    <s v="PT R2R01"/>
    <s v="08:00"/>
    <s v="09:00"/>
    <d v="1899-12-30T01:00:00"/>
    <d v="1899-12-30T08:00:00"/>
    <d v="1899-12-30T09:00:00"/>
    <d v="1899-12-30T01:00:00"/>
    <s v="DCO"/>
    <s v="N/A"/>
  </r>
  <r>
    <n v="14240"/>
    <x v="90"/>
    <x v="9"/>
    <s v="LIFT IFTS 24-03 UK"/>
    <s v="IFTS"/>
    <n v="40"/>
    <s v="IFTS"/>
    <n v="23"/>
    <m/>
    <s v="X"/>
    <x v="6"/>
    <s v="STDA"/>
    <s v="BRV_R2R_STD"/>
    <m/>
    <m/>
    <s v="PT R2R01"/>
    <s v="08:00"/>
    <s v="09:00"/>
    <d v="1899-12-30T01:00:00"/>
    <d v="1899-12-30T08:00:00"/>
    <d v="1899-12-30T09:00:00"/>
    <d v="1899-12-30T01:00:00"/>
    <s v="DCO"/>
    <s v="N/A"/>
  </r>
  <r>
    <n v="14241"/>
    <x v="90"/>
    <x v="9"/>
    <s v="IFTS LIFT 24-02 QATAR"/>
    <s v="QATAR"/>
    <n v="50"/>
    <s v="ACS"/>
    <n v="17"/>
    <s v="X"/>
    <m/>
    <x v="5"/>
    <s v="NET"/>
    <s v="DECI_STD"/>
    <m/>
    <n v="14242"/>
    <s v="FMSC OACM01"/>
    <s v="09:30"/>
    <s v="10:30"/>
    <d v="1899-12-30T01:00:00"/>
    <s v="09:30"/>
    <s v="10:30"/>
    <d v="1899-12-30T01:00:00"/>
    <s v="DCO"/>
    <s v="N/A"/>
  </r>
  <r>
    <n v="14242"/>
    <x v="90"/>
    <x v="9"/>
    <s v="LIFT IFTS 24-05 AUT"/>
    <s v="IFTS"/>
    <n v="64"/>
    <s v="ACS"/>
    <n v="5"/>
    <m/>
    <s v="X"/>
    <x v="0"/>
    <s v="STDA"/>
    <s v="DECI_STD"/>
    <m/>
    <m/>
    <s v="FMS EMR01"/>
    <s v="09:30"/>
    <s v="10:30"/>
    <d v="1899-12-30T01:00:00"/>
    <d v="1899-12-30T09:30:00"/>
    <d v="1899-12-30T10:30:00"/>
    <d v="1899-12-30T01:00:00"/>
    <s v="DCO"/>
    <s v="N/A"/>
  </r>
  <r>
    <n v="14243"/>
    <x v="90"/>
    <x v="9"/>
    <s v="LIFT IFTS 24-05 GER"/>
    <s v="IFTS"/>
    <n v="66"/>
    <s v="ACS"/>
    <n v="12"/>
    <m/>
    <s v="X"/>
    <x v="1"/>
    <s v="STDA"/>
    <s v="DECI_STD"/>
    <m/>
    <m/>
    <s v="PT NAV01"/>
    <s v="09:30"/>
    <s v="10:30"/>
    <d v="1899-12-30T01:00:00"/>
    <d v="1899-12-30T09:30:00"/>
    <d v="1899-12-30T10:30:00"/>
    <d v="1899-12-30T01:00:00"/>
    <s v="DCO"/>
    <s v="N/A"/>
  </r>
  <r>
    <n v="14244"/>
    <x v="90"/>
    <x v="9"/>
    <s v="LIFT IFTS 24-05 GER"/>
    <s v="IFTS"/>
    <n v="67"/>
    <s v="IFTS"/>
    <n v="22"/>
    <m/>
    <s v="X"/>
    <x v="6"/>
    <s v="STDA"/>
    <s v="DECI_STD"/>
    <m/>
    <m/>
    <s v="PT NAV01"/>
    <s v="09:30"/>
    <s v="10:30"/>
    <d v="1899-12-30T01:00:00"/>
    <d v="1899-12-30T09:30:00"/>
    <d v="1899-12-30T10:40:00"/>
    <d v="1899-12-30T01:10:00"/>
    <s v="DCO"/>
    <s v="N/A"/>
  </r>
  <r>
    <n v="14245"/>
    <x v="90"/>
    <x v="9"/>
    <s v="LIFT 24-43 ITA"/>
    <s v="AMI"/>
    <n v="67"/>
    <s v="ACS"/>
    <n v="2"/>
    <s v="X"/>
    <m/>
    <x v="5"/>
    <s v="NET"/>
    <s v="DCA"/>
    <m/>
    <n v="14246"/>
    <s v="SD SMI01"/>
    <s v="11:00"/>
    <s v="12:00"/>
    <d v="1899-12-30T01:00:00"/>
    <s v="11:00"/>
    <s v="12:00"/>
    <d v="1899-12-30T01:00:00"/>
    <s v="DCO"/>
    <s v="N/A"/>
  </r>
  <r>
    <n v="14246"/>
    <x v="90"/>
    <x v="9"/>
    <s v="LIFT 24-43 ITA"/>
    <s v="AMI"/>
    <n v="64"/>
    <s v="IFTS"/>
    <n v="23"/>
    <s v="X"/>
    <m/>
    <x v="4"/>
    <s v="NET"/>
    <s v="DCA"/>
    <m/>
    <n v="14245"/>
    <s v="SD SMI01"/>
    <d v="1899-12-30T11:00:00"/>
    <d v="1899-12-30T12:00:00"/>
    <d v="1899-12-30T01:00:00"/>
    <d v="1899-12-30T11:00:00"/>
    <d v="1899-12-30T12:00:00"/>
    <d v="1899-12-30T01:00:00"/>
    <s v="DCO"/>
    <s v="N/A"/>
  </r>
  <r>
    <n v="14247"/>
    <x v="90"/>
    <x v="9"/>
    <s v="LIFT IFTS 24-03 UK"/>
    <s v="IFTS"/>
    <n v="40"/>
    <s v="ACS"/>
    <n v="9"/>
    <m/>
    <s v="X"/>
    <x v="1"/>
    <s v="STDA"/>
    <s v="BRV_R2R_STD"/>
    <m/>
    <m/>
    <s v="PT R2R02"/>
    <s v="11:00"/>
    <s v="12:00"/>
    <d v="1899-12-30T01:00:00"/>
    <s v="11:00"/>
    <s v="12:00"/>
    <d v="1899-12-30T01:00:00"/>
    <s v="DCO"/>
    <s v="N/A"/>
  </r>
  <r>
    <n v="14248"/>
    <x v="90"/>
    <x v="9"/>
    <s v="LIFT IFTS 24-03 UK"/>
    <s v="IFTS"/>
    <n v="39"/>
    <s v="IFTS"/>
    <n v="9"/>
    <m/>
    <s v="X"/>
    <x v="6"/>
    <s v="STDA"/>
    <s v="BRV_R2R_STD"/>
    <m/>
    <m/>
    <s v="PT R2R02"/>
    <s v="11:00"/>
    <s v="12:00"/>
    <d v="1899-12-30T01:00:00"/>
    <s v="11:00"/>
    <s v="12:00"/>
    <d v="1899-12-30T01:00:00"/>
    <s v="DCO"/>
    <s v="N/A"/>
  </r>
  <r>
    <n v="14249"/>
    <x v="90"/>
    <x v="9"/>
    <s v="LIFT 24-43 ITA"/>
    <s v="AMI"/>
    <n v="68"/>
    <s v="ACS"/>
    <n v="17"/>
    <s v="X"/>
    <m/>
    <x v="5"/>
    <s v="NET"/>
    <s v="DCA"/>
    <m/>
    <n v="14250"/>
    <s v="SD QRA02"/>
    <s v="12:30"/>
    <s v="13:30"/>
    <d v="1899-12-30T01:00:00"/>
    <s v="12:30"/>
    <s v="13:30"/>
    <d v="1899-12-30T01:00:00"/>
    <s v="DCO"/>
    <s v="N/A"/>
  </r>
  <r>
    <n v="14250"/>
    <x v="90"/>
    <x v="9"/>
    <s v="LIFT 24-43 ITA"/>
    <s v="AMI"/>
    <n v="65"/>
    <s v="ACS"/>
    <n v="12"/>
    <s v="X"/>
    <m/>
    <x v="4"/>
    <s v="NET"/>
    <s v="DCA"/>
    <m/>
    <n v="14249"/>
    <s v="SD QRA02"/>
    <d v="1899-12-30T12:30:00"/>
    <d v="1899-12-30T13:30:00"/>
    <d v="1899-12-30T01:00:00"/>
    <d v="1899-12-30T12:30:00"/>
    <d v="1899-12-30T13:30:00"/>
    <d v="1899-12-30T01:00:00"/>
    <s v="DCO"/>
    <s v="N/A"/>
  </r>
  <r>
    <n v="14251"/>
    <x v="90"/>
    <x v="9"/>
    <s v="LIFT IFTS 24-04 CAN"/>
    <s v="IFTS"/>
    <n v="52"/>
    <s v="ACS"/>
    <n v="5"/>
    <m/>
    <s v="X"/>
    <x v="0"/>
    <s v="STDA"/>
    <s v="LOW LEVEL"/>
    <m/>
    <m/>
    <s v="FMS LLF02"/>
    <s v="12:30"/>
    <s v="13:30"/>
    <d v="1899-12-30T01:00:00"/>
    <s v="12:30"/>
    <s v="13:30"/>
    <d v="1899-12-30T01:00:00"/>
    <s v="DCO"/>
    <s v="N/A"/>
  </r>
  <r>
    <n v="14252"/>
    <x v="90"/>
    <x v="9"/>
    <s v="LIFT IFTS 25-01 SGP"/>
    <s v="IFTS"/>
    <n v="68"/>
    <s v="IFTS"/>
    <n v="22"/>
    <m/>
    <s v="X"/>
    <x v="1"/>
    <s v="STDA"/>
    <s v="DECI_STD"/>
    <m/>
    <m/>
    <s v="PT EMR01"/>
    <s v="12:30"/>
    <s v="13:30"/>
    <d v="1899-12-30T01:00:00"/>
    <s v="12:30"/>
    <d v="1899-12-30T13:25:00"/>
    <d v="1899-12-30T00:55:00"/>
    <s v="DCO"/>
    <s v="N/A"/>
  </r>
  <r>
    <n v="14253"/>
    <x v="90"/>
    <x v="9"/>
    <s v="LIFT IFTS 25-01 SGP"/>
    <s v="IFTS"/>
    <n v="69"/>
    <s v="ACS"/>
    <n v="10"/>
    <m/>
    <s v="X"/>
    <x v="6"/>
    <s v="STDA"/>
    <s v="DECI_STD"/>
    <m/>
    <m/>
    <s v="PT EMR01"/>
    <s v="12:30"/>
    <s v="13:30"/>
    <d v="1899-12-30T01:00:00"/>
    <s v="12:30"/>
    <s v="13:30"/>
    <d v="1899-12-30T01:00:00"/>
    <s v="DCO"/>
    <s v="N/A"/>
  </r>
  <r>
    <n v="14254"/>
    <x v="90"/>
    <x v="9"/>
    <s v="LIFT 24-43 ITA"/>
    <s v="AMI"/>
    <n v="69"/>
    <s v="IFTS"/>
    <n v="9"/>
    <s v="X"/>
    <m/>
    <x v="5"/>
    <s v="NET"/>
    <s v="DCA"/>
    <m/>
    <n v="14255"/>
    <s v="SD SMI01"/>
    <s v="14:00"/>
    <s v="15:00"/>
    <d v="1899-12-30T01:00:00"/>
    <s v="14:00"/>
    <s v="15:00"/>
    <d v="1899-12-30T01:00:00"/>
    <s v="DCO"/>
    <s v="N/A"/>
  </r>
  <r>
    <n v="14255"/>
    <x v="90"/>
    <x v="9"/>
    <s v="LIFT 24-43 ITA"/>
    <s v="AMI"/>
    <n v="66"/>
    <s v="ACS"/>
    <n v="9"/>
    <s v="X"/>
    <m/>
    <x v="4"/>
    <s v="NET"/>
    <s v="DCA"/>
    <m/>
    <n v="14254"/>
    <s v="SD SMI01"/>
    <d v="1899-12-30T14:00:00"/>
    <d v="1899-12-30T15:00:00"/>
    <d v="1899-12-30T01:00:00"/>
    <d v="1899-12-30T14:00:00"/>
    <d v="1899-12-30T15:00:00"/>
    <d v="1899-12-30T01:00:00"/>
    <s v="DCO"/>
    <s v="N/A"/>
  </r>
  <r>
    <n v="14256"/>
    <x v="90"/>
    <x v="9"/>
    <s v="LIFT IFTS 24-04 CAN"/>
    <s v="IFTS"/>
    <n v="51"/>
    <s v="ACS"/>
    <n v="2"/>
    <m/>
    <s v="X"/>
    <x v="0"/>
    <s v="STDA"/>
    <s v="LOW LEVEL"/>
    <m/>
    <m/>
    <s v="FMS LLF02"/>
    <s v="14:00"/>
    <s v="15:00"/>
    <d v="1899-12-30T01:00:00"/>
    <s v="14:00"/>
    <s v="15:00"/>
    <d v="1899-12-30T01:00:00"/>
    <s v="DCO"/>
    <s v="N/A"/>
  </r>
  <r>
    <n v="14257"/>
    <x v="90"/>
    <x v="9"/>
    <s v="LIFT IFTS 25-01 HUN"/>
    <s v="IFTS"/>
    <n v="70"/>
    <s v="IFTS"/>
    <n v="23"/>
    <m/>
    <s v="X"/>
    <x v="1"/>
    <s v="STDA"/>
    <s v="DECI_STD"/>
    <m/>
    <m/>
    <s v="PT EMR01"/>
    <s v="14:00"/>
    <s v="15:00"/>
    <d v="1899-12-30T01:00:00"/>
    <s v="14:00"/>
    <s v="15:00"/>
    <d v="1899-12-30T01:00:00"/>
    <s v="DCO"/>
    <s v="N/A"/>
  </r>
  <r>
    <n v="14258"/>
    <x v="90"/>
    <x v="9"/>
    <s v="LIFT IFTS 25-01 HUN"/>
    <s v="IFTS"/>
    <n v="71"/>
    <s v="IFTS"/>
    <n v="5"/>
    <m/>
    <s v="X"/>
    <x v="6"/>
    <s v="STDA"/>
    <s v="DECI_STD"/>
    <m/>
    <m/>
    <s v="PT EMR01"/>
    <s v="14:00"/>
    <s v="15:00"/>
    <d v="1899-12-30T01:00:00"/>
    <s v="14:00"/>
    <s v="15:00"/>
    <d v="1899-12-30T01:00:00"/>
    <s v="DCO"/>
    <s v="N/A"/>
  </r>
  <r>
    <n v="14259"/>
    <x v="90"/>
    <x v="9"/>
    <s v="IFTS LIFT 24-02 QATAR"/>
    <s v="QATAR"/>
    <n v="53"/>
    <s v="ACS"/>
    <n v="17"/>
    <s v="X"/>
    <m/>
    <x v="5"/>
    <s v="NET"/>
    <s v="DECI_STD"/>
    <m/>
    <n v="14260"/>
    <s v="FMSC OACM01"/>
    <s v="15:30"/>
    <s v="16:30"/>
    <d v="1899-12-30T01:00:00"/>
    <s v="15:30"/>
    <s v="16:30"/>
    <d v="1899-12-30T01:00:00"/>
    <s v="DCO"/>
    <s v="N/A"/>
  </r>
  <r>
    <n v="14260"/>
    <x v="90"/>
    <x v="9"/>
    <s v=" IFTS LIFT 24-03 QATAR"/>
    <s v="QATAR"/>
    <n v="61"/>
    <s v="ACS"/>
    <n v="5"/>
    <s v="X"/>
    <m/>
    <x v="0"/>
    <s v="STDA"/>
    <s v="DECI_STD_NVG"/>
    <m/>
    <m/>
    <s v="FMS NVG01"/>
    <s v="15:30"/>
    <s v="16:30"/>
    <d v="1899-12-30T01:00:00"/>
    <s v="15:30"/>
    <s v="16:30"/>
    <d v="1899-12-30T01:00:00"/>
    <s v="DCO"/>
    <s v="N/A"/>
  </r>
  <r>
    <n v="14261"/>
    <x v="90"/>
    <x v="9"/>
    <s v=" IFTS LIFT 24-03 QATAR"/>
    <s v="QATAR"/>
    <n v="60"/>
    <s v="IFTS"/>
    <n v="22"/>
    <s v="X"/>
    <m/>
    <x v="1"/>
    <s v="STDA"/>
    <s v="AAR"/>
    <m/>
    <m/>
    <s v="PT AAR01"/>
    <s v="15:30"/>
    <s v="16:30"/>
    <d v="1899-12-30T01:00:00"/>
    <s v="15:30"/>
    <d v="1899-12-30T16:25:00"/>
    <d v="1899-12-30T00:55:00"/>
    <s v="DCO"/>
    <s v="N/A"/>
  </r>
  <r>
    <n v="14262"/>
    <x v="90"/>
    <x v="9"/>
    <s v="LIFT 24-44 ITA"/>
    <s v="AMI"/>
    <n v="70"/>
    <s v="ACS"/>
    <n v="10"/>
    <s v="X"/>
    <m/>
    <x v="6"/>
    <s v="STDA"/>
    <s v="DECI_STD"/>
    <m/>
    <m/>
    <s v="SD ERT01"/>
    <s v="15:30"/>
    <s v="16:30"/>
    <d v="1899-12-30T01:00:00"/>
    <s v="15:30"/>
    <s v="16:30"/>
    <d v="1899-12-30T01:00:00"/>
    <s v="DCO"/>
    <s v="N/A"/>
  </r>
  <r>
    <n v="14263"/>
    <x v="91"/>
    <x v="9"/>
    <s v="IFTS LIFT 24-02 QATAR"/>
    <s v="QATAR"/>
    <n v="53"/>
    <s v="ACS"/>
    <n v="5"/>
    <s v="X"/>
    <m/>
    <x v="5"/>
    <s v="NET"/>
    <s v="DECI_STD"/>
    <m/>
    <n v="14264"/>
    <s v="FMSC OACM02"/>
    <s v="08:00"/>
    <s v="09:00"/>
    <d v="1899-12-30T01:00:00"/>
    <s v="08:00"/>
    <s v="09:00"/>
    <d v="1899-12-30T01:00:00"/>
    <s v="DCO"/>
    <s v="N/A"/>
  </r>
  <r>
    <n v="14264"/>
    <x v="91"/>
    <x v="9"/>
    <s v="IFTS LIFT 24-02 QATAR"/>
    <s v="QATAR"/>
    <n v="54"/>
    <s v="ACS"/>
    <n v="10"/>
    <s v="X"/>
    <m/>
    <x v="0"/>
    <s v="NET"/>
    <s v="DECI_STD"/>
    <m/>
    <n v="14265"/>
    <s v="FMSC OACM02"/>
    <s v="08:00"/>
    <s v="09:00"/>
    <d v="1899-12-30T01:00:00"/>
    <d v="1899-12-30T08:00:00"/>
    <d v="1899-12-30T09:00:00"/>
    <d v="1899-12-30T01:00:00"/>
    <s v="DCO"/>
    <s v="N/A"/>
  </r>
  <r>
    <n v="14265"/>
    <x v="91"/>
    <x v="9"/>
    <s v="LIP 24-03 SWE"/>
    <s v="IFTS"/>
    <n v="48"/>
    <s v="ACS"/>
    <n v="31"/>
    <m/>
    <s v="X"/>
    <x v="6"/>
    <s v="STDA"/>
    <s v="DECI_STD"/>
    <m/>
    <m/>
    <s v="SD NIT01"/>
    <s v="08:00"/>
    <s v="09:00"/>
    <d v="1899-12-30T01:00:00"/>
    <d v="1899-12-30T08:00:00"/>
    <d v="1899-12-30T09:00:00"/>
    <d v="1899-12-30T01:00:00"/>
    <s v="DCO"/>
    <s v="N/A"/>
  </r>
  <r>
    <n v="14266"/>
    <x v="91"/>
    <x v="9"/>
    <s v="IFTS LIFT 24-02 QATAR"/>
    <s v="QATAR"/>
    <n v="51"/>
    <s v="ACS"/>
    <n v="17"/>
    <s v="X"/>
    <m/>
    <x v="5"/>
    <s v="NET"/>
    <s v="DECI_STD"/>
    <m/>
    <n v="14267"/>
    <s v="FMSC OACM01"/>
    <s v="09:30"/>
    <s v="10:30"/>
    <d v="1899-12-30T01:00:00"/>
    <s v="09:30"/>
    <s v="10:30"/>
    <d v="1899-12-30T01:00:00"/>
    <s v="DCO"/>
    <s v="N/A"/>
  </r>
  <r>
    <n v="14267"/>
    <x v="91"/>
    <x v="9"/>
    <s v="LIFT IFTS 24-04 CAN"/>
    <s v="IFTS"/>
    <n v="51"/>
    <s v="IFTS"/>
    <n v="22"/>
    <m/>
    <s v="X"/>
    <x v="0"/>
    <s v="STDA"/>
    <s v="LOW LEVEL"/>
    <m/>
    <m/>
    <s v="FMS LLF03"/>
    <s v="09:30"/>
    <s v="10:30"/>
    <d v="1899-12-30T01:00:00"/>
    <d v="1899-12-30T09:30:00"/>
    <d v="1899-12-30T10:30:00"/>
    <d v="1899-12-30T01:00:00"/>
    <s v="DCO"/>
    <s v="N/A"/>
  </r>
  <r>
    <n v="14268"/>
    <x v="91"/>
    <x v="9"/>
    <s v="LIFT IFTS 24-04 CAN"/>
    <s v="IFTS"/>
    <n v="54"/>
    <s v="ACS"/>
    <n v="1"/>
    <m/>
    <s v="X"/>
    <x v="1"/>
    <s v="STDA"/>
    <s v="LOW LEVEL"/>
    <m/>
    <m/>
    <s v="PT LLF01"/>
    <s v="09:30"/>
    <s v="10:30"/>
    <d v="1899-12-30T01:00:00"/>
    <d v="1899-12-30T09:30:00"/>
    <d v="1899-12-30T10:20:00"/>
    <d v="1899-12-30T00:50:00"/>
    <s v="DCO"/>
    <s v="N/A"/>
  </r>
  <r>
    <n v="14269"/>
    <x v="91"/>
    <x v="9"/>
    <s v="IFTS LIFT 24-02 QATAR"/>
    <s v="QATAR"/>
    <n v="50"/>
    <s v="ACS"/>
    <n v="2"/>
    <s v="X"/>
    <m/>
    <x v="5"/>
    <s v="NET"/>
    <s v="DECI_STD"/>
    <m/>
    <n v="14270"/>
    <s v="FMSC OACM02"/>
    <s v="11:00"/>
    <s v="12:00"/>
    <d v="1899-12-30T01:00:00"/>
    <s v="11:00"/>
    <s v="12:00"/>
    <d v="1899-12-30T01:00:00"/>
    <s v="DCO"/>
    <s v="N/A"/>
  </r>
  <r>
    <n v="14270"/>
    <x v="91"/>
    <x v="9"/>
    <s v="LIFT IFTS 24-04 CAN"/>
    <s v="IFTS"/>
    <n v="52"/>
    <s v="ACS"/>
    <n v="12"/>
    <m/>
    <s v="X"/>
    <x v="0"/>
    <s v="STDA"/>
    <s v="LOW LEVEL"/>
    <m/>
    <m/>
    <s v="FMS LLF03"/>
    <s v="11:00"/>
    <s v="12:00"/>
    <d v="1899-12-30T01:00:00"/>
    <d v="1899-12-30T11:00:00"/>
    <d v="1899-12-30T12:00:00"/>
    <d v="1899-12-30T01:00:00"/>
    <s v="DCO"/>
    <s v="N/A"/>
  </r>
  <r>
    <n v="14271"/>
    <x v="91"/>
    <x v="9"/>
    <s v=" IFTS LIFT 24-03 QATAR"/>
    <s v="QATAR"/>
    <n v="56"/>
    <s v="IFTS"/>
    <n v="9"/>
    <s v="X"/>
    <m/>
    <x v="1"/>
    <s v="STDA"/>
    <s v="DECI_STD"/>
    <m/>
    <m/>
    <s v="PT ERT01"/>
    <s v="11:00"/>
    <s v="12:00"/>
    <d v="1899-12-30T01:00:00"/>
    <d v="1899-12-30T11:00:00"/>
    <d v="1899-12-30T12:00:00"/>
    <d v="1899-12-30T01:00:00"/>
    <s v="DCO"/>
    <s v="N/A"/>
  </r>
  <r>
    <n v="14272"/>
    <x v="91"/>
    <x v="9"/>
    <s v="LIFT IFTS 24-05 GER"/>
    <s v="IFTS"/>
    <n v="67"/>
    <s v="IFTS"/>
    <n v="23"/>
    <m/>
    <s v="X"/>
    <x v="6"/>
    <s v="STDA"/>
    <s v="DECI_STD"/>
    <m/>
    <m/>
    <s v="PT NAV02"/>
    <s v="11:00"/>
    <s v="12:00"/>
    <d v="1899-12-30T01:00:00"/>
    <d v="1899-12-30T11:00:00"/>
    <d v="1899-12-30T12:00:00"/>
    <d v="1899-12-30T01:00:00"/>
    <s v="DCO"/>
    <s v="N/A"/>
  </r>
  <r>
    <n v="14273"/>
    <x v="91"/>
    <x v="9"/>
    <s v="LIFT 24-43 ITA"/>
    <s v="AMI"/>
    <n v="68"/>
    <s v="ACS"/>
    <n v="9"/>
    <s v="X"/>
    <m/>
    <x v="5"/>
    <s v="NET"/>
    <s v="DCA"/>
    <m/>
    <n v="14274"/>
    <s v="SD SMI01"/>
    <s v="12:30"/>
    <s v="13:30"/>
    <d v="1899-12-30T01:00:00"/>
    <s v="12:30"/>
    <s v="13:30"/>
    <d v="1899-12-30T01:00:00"/>
    <s v="DCO"/>
    <s v="N/A"/>
  </r>
  <r>
    <n v="14274"/>
    <x v="91"/>
    <x v="9"/>
    <s v="LIFT 24-43 ITA"/>
    <s v="AMI"/>
    <n v="66"/>
    <s v="ACS"/>
    <n v="17"/>
    <s v="X"/>
    <m/>
    <x v="4"/>
    <s v="NET"/>
    <s v="DCA"/>
    <m/>
    <n v="14273"/>
    <s v="SD SMI01 RR03"/>
    <s v="12:30"/>
    <s v="13:30"/>
    <d v="1899-12-30T01:00:00"/>
    <s v="12:30"/>
    <s v="13:30"/>
    <d v="1899-12-30T01:00:00"/>
    <s v="DCO"/>
    <s v="N/A"/>
  </r>
  <r>
    <n v="14275"/>
    <x v="91"/>
    <x v="9"/>
    <s v="LIFT IFTS 24-03 UK"/>
    <s v="IFTS"/>
    <n v="39"/>
    <s v="IFTS"/>
    <n v="22"/>
    <m/>
    <s v="X"/>
    <x v="0"/>
    <s v="STDA"/>
    <s v="BRV_R2R_STD"/>
    <m/>
    <m/>
    <s v="PT BVR01"/>
    <s v="12:30"/>
    <s v="13:30"/>
    <d v="1899-12-30T01:00:00"/>
    <d v="1899-12-30T12:30:00"/>
    <d v="1899-12-30T13:25:00"/>
    <d v="1899-12-30T00:55:00"/>
    <s v="DCO"/>
    <s v="N/A"/>
  </r>
  <r>
    <n v="14276"/>
    <x v="91"/>
    <x v="9"/>
    <s v="LIFT IFTS 24-03 UK"/>
    <s v="IFTS"/>
    <n v="40"/>
    <s v="ACS"/>
    <n v="1"/>
    <m/>
    <s v="X"/>
    <x v="1"/>
    <s v="STDA"/>
    <s v="BRV_R2R_STD"/>
    <m/>
    <m/>
    <s v="PT BVR01"/>
    <s v="12:30"/>
    <s v="13:30"/>
    <d v="1899-12-30T01:00:00"/>
    <d v="1899-12-30T12:30:00"/>
    <d v="1899-12-30T13:30:00"/>
    <d v="1899-12-30T01:00:00"/>
    <s v="DCO"/>
    <s v="N/A"/>
  </r>
  <r>
    <n v="14277"/>
    <x v="91"/>
    <x v="9"/>
    <s v="LIFT IFTS 25-01 HUN"/>
    <s v="IFTS"/>
    <n v="71"/>
    <s v="ACS"/>
    <n v="32"/>
    <m/>
    <s v="X"/>
    <x v="6"/>
    <s v="STDA"/>
    <s v="DECI_STD"/>
    <m/>
    <m/>
    <s v="PT EMR02"/>
    <s v="12:30"/>
    <s v="13:30"/>
    <d v="1899-12-30T01:00:00"/>
    <d v="1899-12-30T12:30:00"/>
    <d v="1899-12-30T13:45:00"/>
    <d v="1899-12-30T01:15:00"/>
    <s v="DCO"/>
    <s v="N/A"/>
  </r>
  <r>
    <n v="14278"/>
    <x v="91"/>
    <x v="9"/>
    <s v="IFTS LIFT 24-02 QATAR"/>
    <s v="QATAR"/>
    <n v="51"/>
    <s v="IFTS"/>
    <n v="9"/>
    <s v="X"/>
    <m/>
    <x v="5"/>
    <s v="NET"/>
    <s v="BTAG_DECI"/>
    <m/>
    <n v="14279"/>
    <s v="NET BTAG01"/>
    <s v="14:00"/>
    <s v="15:00"/>
    <d v="1899-12-30T01:00:00"/>
    <s v="14:00"/>
    <s v="15:00"/>
    <d v="1899-12-30T01:00:00"/>
    <s v="DCO"/>
    <s v="N/A"/>
  </r>
  <r>
    <n v="14279"/>
    <x v="91"/>
    <x v="9"/>
    <s v=" IFTS LIFT 24-03 QATAR"/>
    <s v="QATAR"/>
    <n v="57"/>
    <s v="ACS"/>
    <n v="12"/>
    <s v="X"/>
    <m/>
    <x v="0"/>
    <s v="STDA"/>
    <s v="AAR"/>
    <m/>
    <m/>
    <s v="PT AAR01"/>
    <s v="14:00"/>
    <s v="15:00"/>
    <d v="1899-12-30T01:00:00"/>
    <s v="14:00"/>
    <s v="15:00"/>
    <d v="1899-12-30T01:00:00"/>
    <s v="DCO"/>
    <s v="N/A"/>
  </r>
  <r>
    <n v="14280"/>
    <x v="91"/>
    <x v="9"/>
    <s v="LIFT IFTS 24-05 AUT"/>
    <s v="IFTS"/>
    <n v="65"/>
    <s v="ACS"/>
    <n v="2"/>
    <m/>
    <s v="X"/>
    <x v="1"/>
    <s v="STDA"/>
    <s v="DECI_STD"/>
    <m/>
    <m/>
    <s v="PT NAV01"/>
    <s v="14:00"/>
    <s v="15:00"/>
    <d v="1899-12-30T01:00:00"/>
    <s v="14:00"/>
    <s v="15:00"/>
    <d v="1899-12-30T01:00:00"/>
    <s v="DCO"/>
    <s v="N/A"/>
  </r>
  <r>
    <n v="14281"/>
    <x v="91"/>
    <x v="9"/>
    <s v="LIFT IFTS 24-04 HUN"/>
    <s v="IFTS"/>
    <n v="62"/>
    <s v="IFTS"/>
    <n v="23"/>
    <m/>
    <s v="X"/>
    <x v="6"/>
    <s v="STDA"/>
    <s v="LOW LEVEL"/>
    <m/>
    <m/>
    <s v="PT LLF01"/>
    <s v="14:00"/>
    <s v="15:00"/>
    <d v="1899-12-30T01:00:00"/>
    <d v="1899-12-30T14:00:00"/>
    <d v="1899-12-30T15:00:00"/>
    <d v="1899-12-30T01:00:00"/>
    <s v="DCO"/>
    <s v="N/A"/>
  </r>
  <r>
    <n v="14282"/>
    <x v="91"/>
    <x v="9"/>
    <s v="LIFT IFTS 25-01 SGP"/>
    <s v="IFTS"/>
    <n v="68"/>
    <s v="ACS"/>
    <n v="9"/>
    <m/>
    <s v="X"/>
    <x v="5"/>
    <s v="STDA"/>
    <s v="DECI_STD"/>
    <m/>
    <m/>
    <s v="PT EMR02"/>
    <s v="15:30"/>
    <s v="16:30"/>
    <d v="1899-12-30T01:00:00"/>
    <s v="15:30"/>
    <s v="16:30"/>
    <d v="1899-12-30T01:00:00"/>
    <s v="DCO"/>
    <s v="N/A"/>
  </r>
  <r>
    <n v="14283"/>
    <x v="91"/>
    <x v="9"/>
    <s v="LIFT IFTS 25-01 SGP"/>
    <s v="IFTS"/>
    <n v="69"/>
    <s v="ACS"/>
    <n v="17"/>
    <m/>
    <s v="X"/>
    <x v="4"/>
    <s v="STDA"/>
    <s v="DECI_STD"/>
    <m/>
    <m/>
    <s v="PT EMR02"/>
    <s v="15:30"/>
    <s v="16:30"/>
    <d v="1899-12-30T01:00:00"/>
    <s v="15:30"/>
    <s v="16:30"/>
    <d v="1899-12-30T01:00:00"/>
    <s v="DCO"/>
    <s v="N/A"/>
  </r>
  <r>
    <n v="14284"/>
    <x v="91"/>
    <x v="9"/>
    <s v="LIFT IFTS 25-01 HUN"/>
    <s v="IFTS"/>
    <n v="70"/>
    <s v="IFTS"/>
    <n v="22"/>
    <m/>
    <s v="X"/>
    <x v="6"/>
    <s v="STDA"/>
    <s v="DECI_STD"/>
    <m/>
    <m/>
    <s v="PT EMR02"/>
    <s v="15:30"/>
    <s v="16:30"/>
    <d v="1899-12-30T01:00:00"/>
    <d v="1899-12-30T15:30:00"/>
    <d v="1899-12-30T16:45:00"/>
    <d v="1899-12-30T01:15:00"/>
    <s v="DCO"/>
    <s v="N/A"/>
  </r>
  <r>
    <n v="14285"/>
    <x v="91"/>
    <x v="9"/>
    <s v="IFTS LIFT 24-02 QATAR"/>
    <s v="QATAR"/>
    <n v="50"/>
    <s v="ACS"/>
    <n v="1"/>
    <s v="X"/>
    <m/>
    <x v="0"/>
    <s v="NET"/>
    <s v="BTAG_DECI"/>
    <m/>
    <n v="14286"/>
    <s v="NET BTAG01"/>
    <s v="15:30"/>
    <s v="16:30"/>
    <d v="1899-12-30T01:00:00"/>
    <d v="1899-12-30T15:20:00"/>
    <d v="1899-12-30T16:20:00"/>
    <d v="1899-12-30T01:00:00"/>
    <s v="DCO"/>
    <s v="N/A"/>
  </r>
  <r>
    <n v="14286"/>
    <x v="31"/>
    <x v="9"/>
    <s v="IFTS LIFT 24-02 QATAR"/>
    <s v="QATAR"/>
    <n v="51"/>
    <s v="ACS"/>
    <n v="17"/>
    <s v="X"/>
    <m/>
    <x v="5"/>
    <s v="NET"/>
    <s v="DECI_STD"/>
    <m/>
    <n v="14287"/>
    <s v="FMSC OACM02"/>
    <s v="07:00"/>
    <s v="08:00"/>
    <d v="1899-12-30T01:00:00"/>
    <s v="07:00"/>
    <s v="08:00"/>
    <d v="1899-12-30T01:00:00"/>
    <s v="DCO"/>
    <s v="N/A"/>
  </r>
  <r>
    <n v="14287"/>
    <x v="31"/>
    <x v="9"/>
    <s v="LIFT IFTS 24-03 CAN"/>
    <s v="IFTS"/>
    <n v="37"/>
    <s v="ACS"/>
    <n v="32"/>
    <m/>
    <s v="X"/>
    <x v="0"/>
    <s v="STDA"/>
    <s v="BRV_R2R_STD"/>
    <m/>
    <m/>
    <s v="PT R2R01"/>
    <s v="07:00"/>
    <s v="08:00"/>
    <d v="1899-12-30T01:00:00"/>
    <d v="1899-12-30T07:00:00"/>
    <d v="1899-12-30T08:00:00"/>
    <d v="1899-12-30T01:00:00"/>
    <s v="DCO"/>
    <s v="N/A"/>
  </r>
  <r>
    <n v="14288"/>
    <x v="31"/>
    <x v="9"/>
    <s v="LIFT IFTS 24-03 CAN"/>
    <s v="IFTS"/>
    <n v="38"/>
    <s v="IFTS"/>
    <n v="22"/>
    <m/>
    <s v="X"/>
    <x v="1"/>
    <s v="STDA"/>
    <s v="BRV_R2R_STD"/>
    <m/>
    <m/>
    <s v="PT R2R01"/>
    <s v="07:00"/>
    <s v="08:00"/>
    <d v="1899-12-30T01:00:00"/>
    <d v="1899-12-30T07:00:00"/>
    <d v="1899-12-30T08:00:00"/>
    <d v="1899-12-30T01:00:00"/>
    <s v="DCO"/>
    <s v="N/A"/>
  </r>
  <r>
    <n v="14289"/>
    <x v="31"/>
    <x v="9"/>
    <s v=" IFTS LIFT 24-03 QATAR"/>
    <s v="QATAR"/>
    <n v="57"/>
    <s v="ACS"/>
    <n v="2"/>
    <s v="X"/>
    <m/>
    <x v="6"/>
    <s v="STDA"/>
    <s v="AAR"/>
    <m/>
    <m/>
    <s v="FMS AAR01"/>
    <s v="07:00"/>
    <s v="08:00"/>
    <d v="1899-12-30T01:00:00"/>
    <d v="1899-12-30T07:00:00"/>
    <d v="1899-12-30T08:00:00"/>
    <d v="1899-12-30T01:00:00"/>
    <s v="DCO"/>
    <s v="N/A"/>
  </r>
  <r>
    <n v="14290"/>
    <x v="31"/>
    <x v="9"/>
    <s v="LIFT 24-43 ITA"/>
    <s v="AMI"/>
    <n v="65"/>
    <s v="ACS"/>
    <n v="9"/>
    <s v="X"/>
    <m/>
    <x v="5"/>
    <s v="NET"/>
    <s v="DCA"/>
    <m/>
    <n v="14291"/>
    <s v="SD SMI01"/>
    <s v="08:30"/>
    <s v="09:30"/>
    <d v="1899-12-30T01:00:00"/>
    <s v="08:30"/>
    <s v="09:30"/>
    <d v="1899-12-30T01:00:00"/>
    <s v="DCO"/>
    <s v="N/A"/>
  </r>
  <r>
    <n v="14291"/>
    <x v="31"/>
    <x v="9"/>
    <s v="LIFT IFTS 24-03 UK"/>
    <s v="IFTS"/>
    <n v="39"/>
    <s v="ACS"/>
    <n v="12"/>
    <m/>
    <s v="X"/>
    <x v="1"/>
    <s v="STDA"/>
    <s v="BRV_R2R_STD"/>
    <m/>
    <m/>
    <s v="PT BVR02"/>
    <s v="08:30"/>
    <s v="09:30"/>
    <d v="1899-12-30T01:00:00"/>
    <d v="1899-12-30T08:30:00"/>
    <d v="1899-12-30T09:30:00"/>
    <d v="1899-12-30T01:00:00"/>
    <s v="DCO"/>
    <s v="N/A"/>
  </r>
  <r>
    <n v="14292"/>
    <x v="31"/>
    <x v="9"/>
    <s v="LIFT IFTS 24-03 UK"/>
    <s v="IFTS"/>
    <n v="40"/>
    <s v="IFTS"/>
    <n v="9"/>
    <m/>
    <s v="X"/>
    <x v="6"/>
    <s v="STDA"/>
    <s v="BRV_R2R_STD"/>
    <m/>
    <m/>
    <s v="PT BVR02"/>
    <s v="08:30"/>
    <s v="09:30"/>
    <d v="1899-12-30T01:00:00"/>
    <d v="1899-12-30T08:30:00"/>
    <d v="1899-12-30T09:30:00"/>
    <d v="1899-12-30T01:00:00"/>
    <s v="DCO"/>
    <s v="N/A"/>
  </r>
  <r>
    <n v="14293"/>
    <x v="31"/>
    <x v="9"/>
    <s v="LIFT IFTS 24-05 GER"/>
    <s v="IFTS"/>
    <n v="66"/>
    <s v="IFTS"/>
    <n v="22"/>
    <m/>
    <s v="X"/>
    <x v="5"/>
    <s v="STDA"/>
    <s v="DECI_STD"/>
    <m/>
    <m/>
    <s v="PT NAV02"/>
    <s v="10:00"/>
    <s v="11:00"/>
    <d v="1899-12-30T01:00:00"/>
    <s v="10:00"/>
    <s v="11:00"/>
    <d v="1899-12-30T01:00:00"/>
    <s v="DCO"/>
    <s v="N/A"/>
  </r>
  <r>
    <n v="14294"/>
    <x v="31"/>
    <x v="9"/>
    <s v="LIFT IFTS 24-05 AUT"/>
    <s v="IFTS"/>
    <n v="64"/>
    <s v="ACS"/>
    <n v="31"/>
    <m/>
    <s v="X"/>
    <x v="4"/>
    <s v="STDA"/>
    <s v="DECI_STD"/>
    <m/>
    <m/>
    <s v="PT NAV01"/>
    <d v="1899-12-30T10:00:00"/>
    <d v="1899-12-30T11:00:00"/>
    <d v="1899-12-30T01:00:00"/>
    <d v="1899-12-30T10:00:00"/>
    <d v="1899-12-30T11:00:00"/>
    <d v="1899-12-30T01:00:00"/>
    <s v="DCO"/>
    <s v="N/A"/>
  </r>
  <r>
    <n v="14295"/>
    <x v="31"/>
    <x v="9"/>
    <s v="LIP 24-03 SWE"/>
    <s v="IFTS"/>
    <n v="48"/>
    <s v="ACS"/>
    <n v="17"/>
    <m/>
    <s v="X"/>
    <x v="0"/>
    <s v="STDA"/>
    <s v="LOW LEVEL"/>
    <m/>
    <m/>
    <s v="SD SLL01"/>
    <s v="10:00"/>
    <s v="11:00"/>
    <d v="1899-12-30T01:00:00"/>
    <d v="1899-12-30T10:00:00"/>
    <d v="1899-12-30T11:00:00"/>
    <d v="1899-12-30T01:00:00"/>
    <s v="DCO"/>
    <s v="N/A"/>
  </r>
  <r>
    <n v="14296"/>
    <x v="31"/>
    <x v="9"/>
    <s v="LIP 24-03 SWE"/>
    <s v="IFTS"/>
    <n v="49"/>
    <s v="ACS"/>
    <n v="2"/>
    <m/>
    <s v="X"/>
    <x v="1"/>
    <s v="STDA"/>
    <s v="LOW LEVEL"/>
    <m/>
    <m/>
    <s v="SD SLL01"/>
    <s v="10:00"/>
    <s v="11:00"/>
    <d v="1899-12-30T01:00:00"/>
    <d v="1899-12-30T10:00:00"/>
    <d v="1899-12-30T11:00:00"/>
    <d v="1899-12-30T01:00:00"/>
    <s v="DCO"/>
    <s v="N/A"/>
  </r>
  <r>
    <n v="14297"/>
    <x v="31"/>
    <x v="9"/>
    <s v=" IFTS LIFT 24-03 QATAR"/>
    <s v="QATAR"/>
    <n v="56"/>
    <s v="ACS"/>
    <n v="32"/>
    <s v="X"/>
    <m/>
    <x v="6"/>
    <s v="STDA"/>
    <s v="AAR"/>
    <m/>
    <m/>
    <s v="PT AAR01"/>
    <s v="10:00"/>
    <s v="11:00"/>
    <d v="1899-12-30T01:00:00"/>
    <d v="1899-12-30T10:00:00"/>
    <d v="1899-12-30T11:00:00"/>
    <d v="1899-12-30T01:00:00"/>
    <s v="DCO"/>
    <s v="N/A"/>
  </r>
  <r>
    <n v="14298"/>
    <x v="31"/>
    <x v="9"/>
    <s v=" IFTS LIFT 24-03 QATAR"/>
    <s v="QATAR"/>
    <n v="58"/>
    <s v="ACS"/>
    <n v="9"/>
    <s v="X"/>
    <m/>
    <x v="5"/>
    <s v="NET"/>
    <s v="DECI_PGM"/>
    <m/>
    <n v="14299"/>
    <s v="NET PGM01"/>
    <s v="11:30"/>
    <s v="12:30"/>
    <d v="1899-12-30T01:00:00"/>
    <s v="11:30"/>
    <s v="12:30"/>
    <d v="1899-12-30T01:00:00"/>
    <s v="DCO"/>
    <s v="N/A"/>
  </r>
  <r>
    <n v="14299"/>
    <x v="31"/>
    <x v="9"/>
    <s v=" IFTS LIFT 24-03 QATAR"/>
    <s v="QATAR"/>
    <n v="60"/>
    <s v="ACS"/>
    <n v="1"/>
    <s v="X"/>
    <m/>
    <x v="4"/>
    <s v="NET"/>
    <s v="DECI_PGM"/>
    <m/>
    <n v="14298"/>
    <s v="NET PGM01"/>
    <d v="1899-12-30T11:30:00"/>
    <d v="1899-12-30T12:30:00"/>
    <d v="1899-12-30T01:00:00"/>
    <d v="1899-12-30T11:30:00"/>
    <d v="1899-12-30T12:30:00"/>
    <d v="1899-12-30T01:00:00"/>
    <s v="DCO"/>
    <s v="N/A"/>
  </r>
  <r>
    <n v="14300"/>
    <x v="31"/>
    <x v="9"/>
    <s v=" IFTS LIFT 24-03 QATAR"/>
    <s v="QATAR"/>
    <n v="61"/>
    <s v="ACS"/>
    <n v="12"/>
    <s v="X"/>
    <m/>
    <x v="0"/>
    <s v="NET"/>
    <s v="DECI_STD_NVG"/>
    <m/>
    <n v="14301"/>
    <s v="NET BFFNVG01"/>
    <s v="11:30"/>
    <s v="12:30"/>
    <d v="1899-12-30T01:00:00"/>
    <s v="11:30"/>
    <s v="12:30"/>
    <d v="1899-12-30T01:00:00"/>
    <s v="DCO"/>
    <s v="N/A"/>
  </r>
  <r>
    <n v="14301"/>
    <x v="31"/>
    <x v="9"/>
    <s v="LIFT IFTS 24-04 CAN"/>
    <s v="IFTS"/>
    <n v="54"/>
    <s v="IFTS"/>
    <n v="9"/>
    <m/>
    <s v="X"/>
    <x v="6"/>
    <s v="STDA"/>
    <s v="LOW LEVEL"/>
    <m/>
    <m/>
    <s v="FMS LLF01"/>
    <s v="11:30"/>
    <s v="12:30"/>
    <d v="1899-12-30T01:00:00"/>
    <s v="11:30"/>
    <s v="12:30"/>
    <d v="1899-12-30T01:00:00"/>
    <s v="DCO"/>
    <s v="N/A"/>
  </r>
  <r>
    <n v="14302"/>
    <x v="92"/>
    <x v="10"/>
    <s v="LIFT 24-03 SNG"/>
    <s v="IFTS"/>
    <n v="43"/>
    <s v="ACS"/>
    <n v="9"/>
    <m/>
    <s v="X"/>
    <x v="5"/>
    <s v="NET"/>
    <s v="DECI_STD"/>
    <m/>
    <n v="14303"/>
    <s v="FMSC OACM01"/>
    <s v="07:00"/>
    <s v="08:00"/>
    <d v="1899-12-30T01:00:00"/>
    <s v="07:00"/>
    <s v="08:00"/>
    <d v="1899-12-30T01:00:00"/>
    <s v="DCO"/>
    <s v="N/A"/>
  </r>
  <r>
    <n v="14303"/>
    <x v="92"/>
    <x v="10"/>
    <s v=" IFTS LIFT 24-03 QATAR"/>
    <s v="QATAR"/>
    <n v="56"/>
    <s v="IFTS"/>
    <n v="22"/>
    <s v="X"/>
    <m/>
    <x v="0"/>
    <s v="NET"/>
    <s v="DECI_STD_NVG"/>
    <m/>
    <n v="14304"/>
    <s v="NET BFFNVG01"/>
    <s v="07:00"/>
    <s v="08:00"/>
    <d v="1899-12-30T01:00:00"/>
    <d v="1899-12-30T07:00:00"/>
    <d v="1899-12-30T07:55:00"/>
    <d v="1899-12-30T00:55:00"/>
    <s v="DCO"/>
    <s v="N/A"/>
  </r>
  <r>
    <n v="14304"/>
    <x v="92"/>
    <x v="10"/>
    <s v="LIFT 24-44 ITA"/>
    <s v="AMI"/>
    <n v="72"/>
    <s v="IFTS"/>
    <n v="23"/>
    <s v="X"/>
    <m/>
    <x v="6"/>
    <s v="STDA"/>
    <s v="DECI_STD"/>
    <m/>
    <m/>
    <s v="SD ERT01"/>
    <s v="07:00"/>
    <s v="08:00"/>
    <d v="1899-12-30T01:00:00"/>
    <s v="07:00"/>
    <s v="08:00"/>
    <d v="1899-12-30T01:00:00"/>
    <s v="DCO"/>
    <s v="N/A"/>
  </r>
  <r>
    <n v="14305"/>
    <x v="92"/>
    <x v="10"/>
    <s v="LIFT IFTS 25-01 HUN"/>
    <s v="IFTS"/>
    <n v="70"/>
    <s v="IFTS"/>
    <n v="9"/>
    <m/>
    <s v="X"/>
    <x v="5"/>
    <s v="STDA"/>
    <s v="DECI_STD"/>
    <m/>
    <m/>
    <s v="PT EMR03"/>
    <s v="08:30"/>
    <s v="09:30"/>
    <d v="1899-12-30T01:00:00"/>
    <s v="08:30"/>
    <s v="09:30"/>
    <d v="1899-12-30T01:00:00"/>
    <s v="DCO"/>
    <s v="N/A"/>
  </r>
  <r>
    <n v="14306"/>
    <x v="95"/>
    <x v="11"/>
    <s v="LIFT IFTS 24-05 GER"/>
    <s v="IFTS"/>
    <n v="66"/>
    <s v="ACS"/>
    <n v="10"/>
    <m/>
    <s v="X"/>
    <x v="6"/>
    <s v="STDA"/>
    <s v="DECI_STD"/>
    <m/>
    <m/>
    <s v="PT NIT01"/>
    <s v="08:30"/>
    <s v="09:30"/>
    <d v="1899-12-30T01:00:00"/>
    <d v="1899-12-30T08:30:00"/>
    <d v="1899-12-30T09:10:00"/>
    <d v="1899-12-30T00:40:00"/>
    <s v="RSLD"/>
    <s v="CD3"/>
  </r>
  <r>
    <n v="14307"/>
    <x v="92"/>
    <x v="10"/>
    <s v="LIFT IFTS 25-01 HUN"/>
    <s v="IFTS"/>
    <n v="71"/>
    <s v="ACS"/>
    <n v="14"/>
    <m/>
    <s v="X"/>
    <x v="4"/>
    <s v="STDA"/>
    <s v="DECI_STD"/>
    <m/>
    <m/>
    <s v="PT EMR03"/>
    <s v="08:30"/>
    <s v="09:30"/>
    <d v="1899-12-30T01:00:00"/>
    <s v="08:30"/>
    <s v="09:30"/>
    <d v="1899-12-30T01:00:00"/>
    <s v="DCO"/>
    <s v="N/A"/>
  </r>
  <r>
    <n v="14308"/>
    <x v="92"/>
    <x v="10"/>
    <s v="LIFT IFTS 25-01 SGP"/>
    <s v="IFTS"/>
    <n v="68"/>
    <s v="ACS"/>
    <n v="1"/>
    <m/>
    <s v="X"/>
    <x v="0"/>
    <s v="STDA"/>
    <s v="DECI_STD"/>
    <m/>
    <m/>
    <s v="PT EMR03"/>
    <s v="08:30"/>
    <s v="09:30"/>
    <d v="1899-12-30T01:00:00"/>
    <d v="1899-12-30T08:20:00"/>
    <d v="1899-12-30T09:20:00"/>
    <d v="1899-12-30T01:00:00"/>
    <s v="DCO"/>
    <s v="N/A"/>
  </r>
  <r>
    <n v="14309"/>
    <x v="92"/>
    <x v="10"/>
    <s v="LIFT IFTS 25-01 SGP"/>
    <s v="IFTS"/>
    <n v="69"/>
    <s v="ACS"/>
    <n v="12"/>
    <m/>
    <s v="X"/>
    <x v="1"/>
    <s v="STDA"/>
    <s v="DECI_STD"/>
    <m/>
    <m/>
    <s v="PT EMR03"/>
    <s v="08:30"/>
    <s v="09:30"/>
    <d v="1899-12-30T01:00:00"/>
    <s v="08:30"/>
    <s v="09:30"/>
    <d v="1899-12-30T01:00:00"/>
    <s v="DCO"/>
    <s v="N/A"/>
  </r>
  <r>
    <n v="14310"/>
    <x v="92"/>
    <x v="10"/>
    <s v="LIFT IFTS 24-05 AUT"/>
    <s v="IFTS"/>
    <n v="64"/>
    <s v="ACS"/>
    <n v="30"/>
    <m/>
    <s v="X"/>
    <x v="6"/>
    <s v="STDA"/>
    <s v="DECI_STD"/>
    <m/>
    <m/>
    <s v="PT NAV02"/>
    <s v="08:30"/>
    <s v="09:30"/>
    <d v="1899-12-30T01:00:00"/>
    <s v="08:30"/>
    <s v="09:30"/>
    <d v="1899-12-30T01:00:00"/>
    <s v="DCO"/>
    <s v="N/A"/>
  </r>
  <r>
    <n v="14311"/>
    <x v="92"/>
    <x v="10"/>
    <s v="IFTS LIFT 24-02 QATAR"/>
    <s v="QATAR"/>
    <n v="50"/>
    <s v="ACS"/>
    <n v="17"/>
    <s v="X"/>
    <m/>
    <x v="5"/>
    <s v="NET"/>
    <s v="DECI_STD"/>
    <m/>
    <n v="14312"/>
    <s v="FMSC HACM01"/>
    <s v="10:00"/>
    <s v="11:00"/>
    <d v="1899-12-30T01:00:00"/>
    <s v="10:00"/>
    <s v="11:00"/>
    <d v="1899-12-30T01:00:00"/>
    <s v="DCO"/>
    <s v="N/A"/>
  </r>
  <r>
    <n v="14312"/>
    <x v="92"/>
    <x v="10"/>
    <s v="LIFT IFTS 24-04 HUN"/>
    <s v="IFTS"/>
    <n v="62"/>
    <s v="IFTS"/>
    <n v="22"/>
    <m/>
    <s v="X"/>
    <x v="0"/>
    <s v="STDA"/>
    <s v="LOW LEVEL"/>
    <m/>
    <m/>
    <s v="FMS LLF02"/>
    <s v="10:00"/>
    <s v="11:00"/>
    <d v="1899-12-30T01:00:00"/>
    <d v="1899-12-30T10:00:00"/>
    <d v="1899-12-30T11:00:00"/>
    <d v="1899-12-30T01:00:00"/>
    <s v="DCO"/>
    <s v="N/A"/>
  </r>
  <r>
    <n v="14313"/>
    <x v="92"/>
    <x v="10"/>
    <s v="LIFT IFTS 24-04 HUN"/>
    <s v="IFTS"/>
    <n v="63"/>
    <s v="ACS"/>
    <n v="2"/>
    <m/>
    <s v="X"/>
    <x v="1"/>
    <s v="STDA"/>
    <s v="LOW LEVEL"/>
    <m/>
    <m/>
    <s v="PT LLF01"/>
    <s v="10:00"/>
    <s v="11:00"/>
    <d v="1899-12-30T01:00:00"/>
    <d v="1899-12-30T10:00:00"/>
    <d v="1899-12-30T11:00:00"/>
    <d v="1899-12-30T01:00:00"/>
    <s v="DCO"/>
    <s v="N/A"/>
  </r>
  <r>
    <n v="14314"/>
    <x v="92"/>
    <x v="10"/>
    <s v="LIFT 24-44 ITA"/>
    <s v="AMI"/>
    <n v="73"/>
    <s v="IFTS"/>
    <n v="23"/>
    <s v="X"/>
    <m/>
    <x v="6"/>
    <s v="STDA"/>
    <s v="DECI_STD"/>
    <m/>
    <m/>
    <s v="SD ERT01"/>
    <s v="10:00"/>
    <s v="11:00"/>
    <d v="1899-12-30T01:00:00"/>
    <d v="1899-12-30T10:00:00"/>
    <d v="1899-12-30T11:00:00"/>
    <d v="1899-12-30T01:00:00"/>
    <s v="DCO"/>
    <s v="N/A"/>
  </r>
  <r>
    <n v="14315"/>
    <x v="92"/>
    <x v="10"/>
    <s v="LIFT IFTS 24-04 CAN"/>
    <s v="IFTS"/>
    <n v="52"/>
    <s v="IFTS"/>
    <n v="9"/>
    <m/>
    <s v="X"/>
    <x v="5"/>
    <s v="NET"/>
    <s v="LOW LEVEL"/>
    <m/>
    <n v="14316"/>
    <s v="NET TLL01"/>
    <s v="11:30"/>
    <s v="12:30"/>
    <d v="1899-12-30T01:00:00"/>
    <s v="11:30"/>
    <s v="12:30"/>
    <d v="1899-12-30T01:00:00"/>
    <s v="DCO"/>
    <s v="N/A"/>
  </r>
  <r>
    <n v="14316"/>
    <x v="92"/>
    <x v="10"/>
    <s v="LIFT IFTS 24-04 CAN"/>
    <s v="IFTS"/>
    <n v="51"/>
    <s v="ACS"/>
    <n v="9"/>
    <m/>
    <s v="X"/>
    <x v="4"/>
    <s v="NET"/>
    <s v="LOW LEVEL"/>
    <m/>
    <n v="14315"/>
    <s v="NET TLL01"/>
    <d v="1899-12-30T11:30:00"/>
    <d v="1899-12-30T12:30:00"/>
    <d v="1899-12-30T01:00:00"/>
    <d v="1899-12-30T11:30:00"/>
    <d v="1899-12-30T12:30:00"/>
    <d v="1899-12-30T01:00:00"/>
    <s v="DCO"/>
    <s v="N/A"/>
  </r>
  <r>
    <n v="14317"/>
    <x v="92"/>
    <x v="10"/>
    <s v="LIFT IFTS 24-04 CAN"/>
    <s v="IFTS"/>
    <n v="54"/>
    <s v="ACS"/>
    <n v="32"/>
    <m/>
    <s v="X"/>
    <x v="0"/>
    <s v="STDA"/>
    <s v="LOW LEVEL"/>
    <m/>
    <m/>
    <s v="FMS LLF02"/>
    <s v="11:30"/>
    <s v="12:30"/>
    <d v="1899-12-30T01:00:00"/>
    <s v="11:30"/>
    <s v="12:30"/>
    <d v="1899-12-30T01:00:00"/>
    <s v="DCO"/>
    <s v="N/A"/>
  </r>
  <r>
    <n v="14318"/>
    <x v="92"/>
    <x v="10"/>
    <s v="LIFT IFTS 24-04 CAN"/>
    <s v="IFTS"/>
    <n v="53"/>
    <s v="ACS"/>
    <n v="12"/>
    <m/>
    <s v="X"/>
    <x v="1"/>
    <s v="STDA"/>
    <s v="LOW LEVEL"/>
    <m/>
    <m/>
    <s v="PT LLF01"/>
    <s v="11:30"/>
    <s v="12:30"/>
    <d v="1899-12-30T01:00:00"/>
    <s v="11:30"/>
    <s v="12:30"/>
    <d v="1899-12-30T01:00:00"/>
    <s v="DCO"/>
    <s v="N/A"/>
  </r>
  <r>
    <n v="14319"/>
    <x v="92"/>
    <x v="10"/>
    <s v=" IFTS LIFT 24-03 QATAR"/>
    <s v="QATAR"/>
    <n v="56"/>
    <s v="ACS"/>
    <n v="13"/>
    <s v="X"/>
    <m/>
    <x v="6"/>
    <s v="STDA"/>
    <s v="DECI_STD"/>
    <m/>
    <m/>
    <s v="FMS AAR01"/>
    <s v="11:30"/>
    <s v="12:30"/>
    <d v="1899-12-30T01:00:00"/>
    <s v="11:30"/>
    <s v="12:30"/>
    <d v="1899-12-30T01:00:00"/>
    <s v="DCO"/>
    <s v="N/A"/>
  </r>
  <r>
    <n v="14320"/>
    <x v="92"/>
    <x v="10"/>
    <s v="LIFT 24-03 SNG"/>
    <s v="IFTS"/>
    <n v="43"/>
    <s v="ACS"/>
    <n v="17"/>
    <m/>
    <s v="X"/>
    <x v="5"/>
    <s v="NET"/>
    <s v="DECI_STD"/>
    <m/>
    <n v="14321"/>
    <s v="FMSC OACM02"/>
    <s v="13:00"/>
    <s v="14:00"/>
    <d v="1899-12-30T01:00:00"/>
    <s v="13:00"/>
    <s v="14:00"/>
    <d v="1899-12-30T01:00:00"/>
    <s v="DCO"/>
    <s v="N/A"/>
  </r>
  <r>
    <n v="14321"/>
    <x v="92"/>
    <x v="10"/>
    <s v="LIFT 24-03 SNG"/>
    <s v="IFTS"/>
    <n v="44"/>
    <s v="ACS"/>
    <n v="31"/>
    <m/>
    <s v="X"/>
    <x v="0"/>
    <s v="NET"/>
    <s v="DECI_STD"/>
    <m/>
    <n v="14322"/>
    <s v="FMSC OACM01"/>
    <s v="13:00"/>
    <s v="14:00"/>
    <d v="1899-12-30T01:00:00"/>
    <s v="13:00"/>
    <s v="14:00"/>
    <d v="1899-12-30T01:00:00"/>
    <s v="DCO"/>
    <s v="N/A"/>
  </r>
  <r>
    <n v="14322"/>
    <x v="92"/>
    <x v="10"/>
    <s v="LIP 24-03 SWE"/>
    <s v="IFTS"/>
    <n v="48"/>
    <s v="ACS"/>
    <n v="2"/>
    <m/>
    <s v="X"/>
    <x v="6"/>
    <s v="STDA"/>
    <s v="LOW LEVEL"/>
    <m/>
    <m/>
    <s v="SD SLL02"/>
    <s v="13:00"/>
    <s v="14:00"/>
    <d v="1899-12-30T01:00:00"/>
    <s v="13:00"/>
    <s v="14:00"/>
    <d v="1899-12-30T01:00:00"/>
    <s v="DCO"/>
    <s v="N/A"/>
  </r>
  <r>
    <n v="14323"/>
    <x v="92"/>
    <x v="10"/>
    <s v="LIFT IFTS 24-03 UK"/>
    <s v="IFTS"/>
    <n v="39"/>
    <s v="ACS"/>
    <n v="30"/>
    <m/>
    <s v="X"/>
    <x v="5"/>
    <s v="NET"/>
    <s v="DCA"/>
    <m/>
    <n v="14324"/>
    <s v="NET QRA01"/>
    <s v="14:30"/>
    <s v="15:30"/>
    <d v="1899-12-30T01:00:00"/>
    <s v="14:30"/>
    <s v="15:30"/>
    <d v="1899-12-30T01:00:00"/>
    <s v="DCO"/>
    <s v="N/A"/>
  </r>
  <r>
    <n v="14324"/>
    <x v="92"/>
    <x v="10"/>
    <s v="LIFT IFTS 24-03 UK"/>
    <s v="IFTS"/>
    <n v="40"/>
    <s v="ACS"/>
    <n v="14"/>
    <m/>
    <s v="X"/>
    <x v="4"/>
    <s v="NET"/>
    <s v="DCA"/>
    <m/>
    <n v="14323"/>
    <s v="NET QRA01"/>
    <d v="1899-12-30T14:30:00"/>
    <d v="1899-12-30T15:30:00"/>
    <d v="1899-12-30T01:00:00"/>
    <d v="1899-12-30T14:30:00"/>
    <d v="1899-12-30T15:30:00"/>
    <d v="1899-12-30T01:00:00"/>
    <s v="DCO"/>
    <s v="N/A"/>
  </r>
  <r>
    <n v="14325"/>
    <x v="92"/>
    <x v="10"/>
    <s v="LIFT IFTS 24-03 CAN"/>
    <s v="IFTS"/>
    <n v="37"/>
    <s v="ACS"/>
    <n v="1"/>
    <m/>
    <s v="X"/>
    <x v="0"/>
    <s v="STDA"/>
    <s v="BRV_R2R_STD"/>
    <m/>
    <m/>
    <s v="PT R2R02"/>
    <s v="14:30"/>
    <s v="15:30"/>
    <d v="1899-12-30T01:00:00"/>
    <d v="1899-12-30T14:30:00"/>
    <d v="1899-12-30T15:30:00"/>
    <d v="1899-12-30T01:00:00"/>
    <s v="DCO"/>
    <s v="N/A"/>
  </r>
  <r>
    <n v="14326"/>
    <x v="92"/>
    <x v="10"/>
    <s v="LIFT IFTS 24-03 CAN"/>
    <s v="IFTS"/>
    <n v="38"/>
    <s v="ACS"/>
    <n v="32"/>
    <m/>
    <s v="X"/>
    <x v="1"/>
    <s v="STDA"/>
    <s v="BRV_R2R_STD"/>
    <m/>
    <m/>
    <s v="PT R2R02"/>
    <s v="14:30"/>
    <s v="15:30"/>
    <d v="1899-12-30T01:00:00"/>
    <d v="1899-12-30T14:30:00"/>
    <d v="1899-12-30T15:30:00"/>
    <d v="1899-12-30T01:00:00"/>
    <s v="DCO"/>
    <s v="N/A"/>
  </r>
  <r>
    <n v="14327"/>
    <x v="92"/>
    <x v="10"/>
    <s v="LIP 24-03 SWE"/>
    <s v="IFTS"/>
    <n v="49"/>
    <s v="ACS"/>
    <n v="13"/>
    <m/>
    <s v="X"/>
    <x v="6"/>
    <s v="STDA"/>
    <s v="LOW LEVEL"/>
    <m/>
    <m/>
    <s v="SD SLL02"/>
    <s v="14:30"/>
    <s v="15:30"/>
    <d v="1899-12-30T01:00:00"/>
    <d v="1899-12-30T14:30:00"/>
    <d v="1899-12-30T15:30:00"/>
    <d v="1899-12-30T01:00:00"/>
    <s v="DCO"/>
    <s v="N/A"/>
  </r>
  <r>
    <n v="14328"/>
    <x v="93"/>
    <x v="10"/>
    <s v="IFTS LIFT 24-02 QATAR"/>
    <s v="QATAR"/>
    <n v="53"/>
    <s v="ACS"/>
    <n v="9"/>
    <s v="X"/>
    <m/>
    <x v="5"/>
    <s v="NET"/>
    <s v="DECI_STD"/>
    <m/>
    <n v="14329"/>
    <s v="FMSC HACM01"/>
    <s v="07:00"/>
    <s v="08:00"/>
    <d v="1899-12-30T01:00:00"/>
    <d v="1899-12-30T07:00:00"/>
    <d v="1899-12-30T08:00:00"/>
    <d v="1899-12-30T01:00:00"/>
    <s v="DCO"/>
    <s v="N/A"/>
  </r>
  <r>
    <n v="14329"/>
    <x v="93"/>
    <x v="10"/>
    <s v="LSIP IFTS 23-04"/>
    <s v="IFTS"/>
    <n v="22"/>
    <s v="ACS"/>
    <n v="17"/>
    <m/>
    <s v="X"/>
    <x v="4"/>
    <s v="NET"/>
    <s v="DECI_STD"/>
    <m/>
    <n v="14328"/>
    <s v="SUPP"/>
    <d v="1899-12-30T07:00:00"/>
    <d v="1899-12-30T07:30:00"/>
    <d v="1899-12-30T00:30:00"/>
    <d v="1899-12-30T07:00:00"/>
    <d v="1899-12-30T08:00:00"/>
    <d v="1899-12-30T01:00:00"/>
    <s v="SDC"/>
    <s v="N/A"/>
  </r>
  <r>
    <n v="14330"/>
    <x v="93"/>
    <x v="10"/>
    <s v="LIFT 24-44 ITA"/>
    <s v="AMI"/>
    <n v="70"/>
    <s v="ACS"/>
    <n v="31"/>
    <s v="X"/>
    <m/>
    <x v="0"/>
    <s v="NET"/>
    <s v="DECI_STD"/>
    <m/>
    <n v="14331"/>
    <s v="SD DBFM02"/>
    <d v="1899-12-30T07:00:00"/>
    <d v="1899-12-30T07:30:00"/>
    <d v="1899-12-30T00:30:00"/>
    <d v="1899-12-30T07:00:00"/>
    <d v="1899-12-30T07:30:00"/>
    <d v="1899-12-30T00:30:00"/>
    <s v="DCO"/>
    <s v="N/A"/>
  </r>
  <r>
    <n v="14331"/>
    <x v="93"/>
    <x v="10"/>
    <s v="LIFT 24-44 ITA"/>
    <s v="AMI"/>
    <n v="72"/>
    <s v="ACS"/>
    <n v="17"/>
    <s v="X"/>
    <m/>
    <x v="0"/>
    <s v="NET"/>
    <s v="DECI_STD"/>
    <m/>
    <n v="14332"/>
    <s v="SD DBFM02"/>
    <d v="1899-12-30T07:35:00"/>
    <d v="1899-12-30T08:05:00"/>
    <d v="1899-12-30T00:30:00"/>
    <d v="1899-12-30T07:35:00"/>
    <d v="1899-12-30T08:05:00"/>
    <d v="1899-12-30T00:30:00"/>
    <s v="DCO"/>
    <s v="N/A"/>
  </r>
  <r>
    <n v="14332"/>
    <x v="93"/>
    <x v="10"/>
    <s v="LIFT IFTS 24-03 CAN"/>
    <s v="IFTS"/>
    <n v="37"/>
    <s v="IFTS"/>
    <n v="23"/>
    <m/>
    <s v="X"/>
    <x v="6"/>
    <s v="STDA"/>
    <s v="BRV_R2R_STD"/>
    <m/>
    <m/>
    <s v="PT BVR01"/>
    <s v="07:00"/>
    <s v="08:00"/>
    <d v="1899-12-30T01:00:00"/>
    <s v="07:00"/>
    <s v="08:00"/>
    <d v="1899-12-30T01:00:00"/>
    <s v="DCO"/>
    <s v="N/A"/>
  </r>
  <r>
    <n v="14333"/>
    <x v="93"/>
    <x v="10"/>
    <s v="LIFT 24-03 SNG"/>
    <s v="IFTS"/>
    <n v="44"/>
    <s v="ACS"/>
    <n v="13"/>
    <m/>
    <s v="X"/>
    <x v="5"/>
    <s v="NET"/>
    <s v="DECI_STD"/>
    <m/>
    <n v="14334"/>
    <s v="FMS OACM02"/>
    <s v="08:30"/>
    <s v="09:30"/>
    <d v="1899-12-30T01:00:00"/>
    <s v="08:30"/>
    <s v="09:30"/>
    <d v="1899-12-30T01:00:00"/>
    <s v="DCO"/>
    <s v="N/A"/>
  </r>
  <r>
    <n v="14334"/>
    <x v="93"/>
    <x v="10"/>
    <s v="LIFT IFTS 24-03 CAN"/>
    <s v="IFTS"/>
    <n v="38"/>
    <s v="ACS"/>
    <n v="12"/>
    <m/>
    <s v="X"/>
    <x v="6"/>
    <s v="STDA"/>
    <s v="BRV_R2R_STD"/>
    <m/>
    <m/>
    <s v="PT BVR01"/>
    <s v="08:30"/>
    <s v="09:30"/>
    <d v="1899-12-30T01:00:00"/>
    <s v="08:30"/>
    <s v="09:30"/>
    <d v="1899-12-30T01:00:00"/>
    <s v="DCO"/>
    <s v="N/A"/>
  </r>
  <r>
    <n v="14335"/>
    <x v="93"/>
    <x v="10"/>
    <s v="LIFT IFTS 24-03 UK"/>
    <s v="IFTS"/>
    <n v="40"/>
    <s v="ACS"/>
    <n v="9"/>
    <m/>
    <s v="X"/>
    <x v="5"/>
    <s v="NET"/>
    <s v="DECI_PGM"/>
    <m/>
    <n v="14336"/>
    <s v="NET QRA02"/>
    <s v="10:00"/>
    <s v="11:00"/>
    <d v="1899-12-30T01:00:00"/>
    <s v="10:00"/>
    <s v="11:00"/>
    <d v="1899-12-30T01:00:00"/>
    <s v="DCO"/>
    <s v="N/A"/>
  </r>
  <r>
    <n v="14336"/>
    <x v="93"/>
    <x v="10"/>
    <s v="LIFT IFTS 24-03 UK"/>
    <s v="IFTS"/>
    <n v="39"/>
    <s v="ACS"/>
    <n v="17"/>
    <m/>
    <s v="X"/>
    <x v="4"/>
    <s v="NET"/>
    <s v="DECI_PGM"/>
    <m/>
    <n v="14335"/>
    <s v="NET QRA02"/>
    <d v="1899-12-30T10:00:00"/>
    <d v="1899-12-30T11:00:00"/>
    <d v="1899-12-30T01:00:00"/>
    <d v="1899-12-30T10:00:00"/>
    <d v="1899-12-30T11:00:00"/>
    <d v="1899-12-30T01:00:00"/>
    <s v="DCO"/>
    <s v="N/A"/>
  </r>
  <r>
    <n v="14337"/>
    <x v="93"/>
    <x v="10"/>
    <s v="LIFT IFTS 24-04 CAN"/>
    <s v="IFTS"/>
    <n v="51"/>
    <s v="ACS"/>
    <n v="2"/>
    <m/>
    <s v="X"/>
    <x v="0"/>
    <s v="NET"/>
    <s v="LOW LEVEL"/>
    <m/>
    <n v="14338"/>
    <s v="NET TLL02"/>
    <s v="10:00"/>
    <s v="11:00"/>
    <d v="1899-12-30T01:00:00"/>
    <s v="10:00"/>
    <s v="11:00"/>
    <d v="1899-12-30T01:00:00"/>
    <s v="DCO"/>
    <s v="N/A"/>
  </r>
  <r>
    <n v="14338"/>
    <x v="93"/>
    <x v="10"/>
    <s v="LIFT IFTS 24-04 CAN"/>
    <s v="IFTS"/>
    <n v="52"/>
    <s v="IFTS"/>
    <n v="22"/>
    <m/>
    <s v="X"/>
    <x v="1"/>
    <s v="NET"/>
    <s v="LOW LEVEL"/>
    <m/>
    <n v="14337"/>
    <s v="NET TLL02"/>
    <d v="1899-12-30T10:00:00"/>
    <d v="1899-12-30T11:00:00"/>
    <d v="1899-12-30T01:00:00"/>
    <d v="1899-12-30T10:00:00"/>
    <d v="1899-12-30T11:00:00"/>
    <d v="1899-12-30T01:00:00"/>
    <s v="DCO"/>
    <s v="N/A"/>
  </r>
  <r>
    <n v="14339"/>
    <x v="93"/>
    <x v="10"/>
    <s v="LIFT IFTS 24-04 CAN"/>
    <s v="IFTS"/>
    <n v="54"/>
    <s v="IFTS"/>
    <n v="3"/>
    <m/>
    <s v="X"/>
    <x v="6"/>
    <s v="STDA"/>
    <s v="LOW LEVEL"/>
    <m/>
    <m/>
    <s v="FMS LLF03"/>
    <s v="10:00"/>
    <s v="11:00"/>
    <d v="1899-12-30T01:00:00"/>
    <s v="10:00"/>
    <s v="11:00"/>
    <d v="1899-12-30T01:00:00"/>
    <s v="DCO"/>
    <s v="N/A"/>
  </r>
  <r>
    <n v="14340"/>
    <x v="93"/>
    <x v="10"/>
    <s v="LIFT IFTS 25-01 HUN"/>
    <s v="IFTS"/>
    <n v="70"/>
    <s v="IFTS"/>
    <n v="9"/>
    <m/>
    <s v="X"/>
    <x v="5"/>
    <s v="STDA"/>
    <s v="DECI_STD"/>
    <m/>
    <m/>
    <s v="PT EMR04"/>
    <s v="11:30"/>
    <s v="12:30"/>
    <d v="1899-12-30T01:00:00"/>
    <s v="11:30"/>
    <s v="12:30"/>
    <d v="1899-12-30T01:00:00"/>
    <s v="DCO"/>
    <s v="N/A"/>
  </r>
  <r>
    <n v="14341"/>
    <x v="93"/>
    <x v="10"/>
    <s v="LIFT IFTS 25-01 HUN"/>
    <s v="IFTS"/>
    <n v="71"/>
    <s v="ACS"/>
    <n v="12"/>
    <m/>
    <s v="X"/>
    <x v="4"/>
    <s v="STDA"/>
    <s v="DECI_STD"/>
    <m/>
    <m/>
    <s v="PT EMR04"/>
    <s v="11:30"/>
    <s v="12:30"/>
    <d v="1899-12-30T01:00:00"/>
    <s v="11:30"/>
    <s v="12:30"/>
    <d v="1899-12-30T01:00:00"/>
    <s v="DCO"/>
    <s v="N/A"/>
  </r>
  <r>
    <n v="14342"/>
    <x v="93"/>
    <x v="10"/>
    <s v="LIFT IFTS 25-01 SGP"/>
    <s v="IFTS"/>
    <n v="68"/>
    <s v="ACS"/>
    <n v="14"/>
    <m/>
    <s v="X"/>
    <x v="0"/>
    <s v="STDA"/>
    <s v="DECI_STD"/>
    <m/>
    <m/>
    <s v="PT EMR04"/>
    <s v="11:30"/>
    <s v="12:30"/>
    <d v="1899-12-30T01:00:00"/>
    <s v="11:30"/>
    <s v="12:30"/>
    <d v="1899-12-30T01:00:00"/>
    <s v="DCO"/>
    <s v="N/A"/>
  </r>
  <r>
    <n v="14343"/>
    <x v="93"/>
    <x v="10"/>
    <s v="LIFT IFTS 25-01 SGP"/>
    <s v="IFTS"/>
    <n v="69"/>
    <s v="ACS"/>
    <n v="32"/>
    <m/>
    <s v="X"/>
    <x v="1"/>
    <s v="STDA"/>
    <s v="DECI_STD"/>
    <m/>
    <m/>
    <s v="PT EMR04"/>
    <s v="11:30"/>
    <s v="12:30"/>
    <d v="1899-12-30T01:00:00"/>
    <s v="11:30"/>
    <s v="12:30"/>
    <d v="1899-12-30T01:00:00"/>
    <s v="DCO"/>
    <s v="N/A"/>
  </r>
  <r>
    <n v="14344"/>
    <x v="93"/>
    <x v="10"/>
    <s v="LIFT IFTS 24-04 CAN"/>
    <s v="IFTS"/>
    <n v="53"/>
    <s v="ACS"/>
    <n v="1"/>
    <m/>
    <s v="X"/>
    <x v="6"/>
    <s v="STDA"/>
    <s v="LOW LEVEL"/>
    <m/>
    <m/>
    <s v="FMS LLF01"/>
    <s v="11:30"/>
    <s v="12:30"/>
    <d v="1899-12-30T01:00:00"/>
    <s v="11:30"/>
    <s v="12:30"/>
    <d v="1899-12-30T01:00:00"/>
    <s v="DCO"/>
    <s v="N/A"/>
  </r>
  <r>
    <n v="14345"/>
    <x v="93"/>
    <x v="10"/>
    <s v="LIFT IFTS 24-04 SPA"/>
    <s v="IFTS"/>
    <n v="58"/>
    <s v="ACS"/>
    <n v="2"/>
    <m/>
    <s v="X"/>
    <x v="5"/>
    <s v="NET"/>
    <s v="DECI_STD"/>
    <m/>
    <n v="14346"/>
    <s v="FMSC BFM01"/>
    <s v="13:00"/>
    <s v="14:00"/>
    <d v="1899-12-30T01:00:00"/>
    <d v="1899-12-30T13:00:00"/>
    <d v="1899-12-30T14:00:00"/>
    <d v="1899-12-30T01:00:00"/>
    <s v="DCO"/>
    <s v="N/A"/>
  </r>
  <r>
    <n v="14346"/>
    <x v="93"/>
    <x v="10"/>
    <s v="LIFT 24-43 ITA"/>
    <s v="AMI"/>
    <n v="66"/>
    <s v="IFTS"/>
    <n v="22"/>
    <s v="X"/>
    <m/>
    <x v="0"/>
    <s v="NET"/>
    <s v="DCA"/>
    <m/>
    <n v="14347"/>
    <s v="SD R2V01"/>
    <s v="13:00"/>
    <s v="14:00"/>
    <d v="1899-12-30T01:00:00"/>
    <s v="13:00"/>
    <s v="14:00"/>
    <d v="1899-12-30T01:00:00"/>
    <s v="DCO"/>
    <s v="N/A"/>
  </r>
  <r>
    <n v="14347"/>
    <x v="93"/>
    <x v="10"/>
    <s v="LIFT 24-43 ITA"/>
    <s v="AMI"/>
    <n v="64"/>
    <s v="ACS"/>
    <n v="9"/>
    <s v="X"/>
    <m/>
    <x v="1"/>
    <s v="NET"/>
    <s v="DECI_STD"/>
    <m/>
    <n v="14346"/>
    <s v="SD R2V01"/>
    <d v="1899-12-30T13:00:00"/>
    <d v="1899-12-30T14:00:00"/>
    <d v="1899-12-30T01:00:00"/>
    <d v="1899-12-30T13:00:00"/>
    <d v="1899-12-30T14:00:00"/>
    <d v="1899-12-30T01:00:00"/>
    <s v="DCO"/>
    <s v="N/A"/>
  </r>
  <r>
    <n v="14348"/>
    <x v="93"/>
    <x v="10"/>
    <s v="LIFT IFTS 24-04 HUN"/>
    <s v="IFTS"/>
    <n v="62"/>
    <s v="IFTS"/>
    <n v="23"/>
    <m/>
    <s v="X"/>
    <x v="6"/>
    <s v="STDA"/>
    <s v="LOW LEVEL"/>
    <m/>
    <m/>
    <s v="FMS LLF03"/>
    <s v="13:00"/>
    <s v="14:00"/>
    <d v="1899-12-30T01:00:00"/>
    <s v="13:00"/>
    <s v="14:00"/>
    <d v="1899-12-30T01:00:00"/>
    <s v="DCO"/>
    <s v="N/A"/>
  </r>
  <r>
    <n v="14349"/>
    <x v="93"/>
    <x v="10"/>
    <s v="LIFT IFTS 24-04 SPA"/>
    <s v="IFTS"/>
    <n v="59"/>
    <s v="IFTS"/>
    <n v="9"/>
    <m/>
    <s v="X"/>
    <x v="5"/>
    <s v="NET"/>
    <s v="DECI_STD"/>
    <m/>
    <n v="14350"/>
    <s v="FMSC BFM01"/>
    <s v="14:30"/>
    <s v="15:30"/>
    <d v="1899-12-30T01:00:00"/>
    <s v="14:30"/>
    <s v="15:30"/>
    <d v="1899-12-30T01:00:00"/>
    <s v="DCO"/>
    <s v="N/A"/>
  </r>
  <r>
    <n v="14350"/>
    <x v="93"/>
    <x v="10"/>
    <s v="LIFT 24-43 ITA"/>
    <s v="AMI"/>
    <n v="65"/>
    <s v="ACS"/>
    <n v="14"/>
    <s v="X"/>
    <m/>
    <x v="0"/>
    <s v="NET"/>
    <s v="DCA"/>
    <m/>
    <n v="14351"/>
    <s v="SD R2V01"/>
    <s v="14:30"/>
    <s v="15:30"/>
    <d v="1899-12-30T01:00:00"/>
    <d v="1899-12-30T14:30:00"/>
    <d v="1899-12-30T15:30:00"/>
    <d v="1899-12-30T01:00:00"/>
    <s v="DCO"/>
    <s v="N/A"/>
  </r>
  <r>
    <n v="14351"/>
    <x v="93"/>
    <x v="10"/>
    <s v="LIFT 24-43 ITA"/>
    <s v="AMI"/>
    <n v="68"/>
    <s v="ACS"/>
    <n v="13"/>
    <s v="X"/>
    <m/>
    <x v="1"/>
    <s v="NET"/>
    <s v="DCA"/>
    <m/>
    <n v="14350"/>
    <s v="SD R2V01"/>
    <d v="1899-12-30T14:30:00"/>
    <d v="1899-12-30T15:30:00"/>
    <d v="1899-12-30T01:00:00"/>
    <d v="1899-12-30T14:30:00"/>
    <d v="1899-12-30T15:30:00"/>
    <d v="1899-12-30T01:00:00"/>
    <s v="DCO"/>
    <s v="N/A"/>
  </r>
  <r>
    <n v="14352"/>
    <x v="93"/>
    <x v="10"/>
    <s v="LIFT IFTS 24-04 HUN"/>
    <s v="IFTS"/>
    <n v="63"/>
    <s v="ACS"/>
    <n v="1"/>
    <m/>
    <s v="X"/>
    <x v="6"/>
    <s v="STDA"/>
    <s v="LOW LEVEL"/>
    <m/>
    <m/>
    <s v="FMS LLF01"/>
    <s v="14:30"/>
    <s v="15:30"/>
    <d v="1899-12-30T01:00:00"/>
    <d v="1899-12-30T14:20:00"/>
    <d v="1899-12-30T15:20:00"/>
    <d v="1899-12-30T01:00:00"/>
    <s v="DCO"/>
    <s v="N/A"/>
  </r>
  <r>
    <n v="14353"/>
    <x v="32"/>
    <x v="10"/>
    <s v="LIFT IFTS 24-04 SPA"/>
    <s v="IFTS"/>
    <n v="58"/>
    <s v="ACS"/>
    <n v="9"/>
    <m/>
    <s v="X"/>
    <x v="5"/>
    <s v="NET"/>
    <s v="DECI_STD"/>
    <m/>
    <n v="14354"/>
    <s v="FMSC BFM02"/>
    <s v="07:00"/>
    <s v="08:00"/>
    <d v="1899-12-30T01:00:00"/>
    <d v="1899-12-30T07:00:00"/>
    <d v="1899-12-30T08:00:00"/>
    <d v="1899-12-30T01:00:00"/>
    <s v="DCO"/>
    <s v="N/A"/>
  </r>
  <r>
    <n v="14354"/>
    <x v="32"/>
    <x v="10"/>
    <s v=" IFTS LIFT 24-03 QATAR"/>
    <s v="QATAR"/>
    <n v="60"/>
    <s v="ACS"/>
    <n v="13"/>
    <s v="X"/>
    <m/>
    <x v="0"/>
    <s v="NET"/>
    <s v="DECI_PGM"/>
    <m/>
    <n v="14355"/>
    <s v="NET PGM02 CPL01"/>
    <s v="07:00"/>
    <s v="08:00"/>
    <d v="1899-12-30T01:00:00"/>
    <s v="07:00"/>
    <s v="08:00"/>
    <d v="1899-12-30T01:00:00"/>
    <s v="DCO"/>
    <s v="N/A"/>
  </r>
  <r>
    <n v="14355"/>
    <x v="32"/>
    <x v="10"/>
    <s v=" IFTS LIFT 24-03 QATAR"/>
    <s v="QATAR"/>
    <n v="58"/>
    <s v="IFTS"/>
    <n v="23"/>
    <s v="X"/>
    <m/>
    <x v="1"/>
    <s v="NET"/>
    <s v="DECI_PGM"/>
    <m/>
    <n v="14354"/>
    <s v="NET PGM02 CPL01"/>
    <d v="1899-12-30T07:00:00"/>
    <d v="1899-12-30T08:00:00"/>
    <d v="1899-12-30T01:00:00"/>
    <d v="1899-12-30T07:00:00"/>
    <d v="1899-12-30T08:00:00"/>
    <d v="1899-12-30T01:00:00"/>
    <s v="DCO"/>
    <s v="N/A"/>
  </r>
  <r>
    <n v="14356"/>
    <x v="32"/>
    <x v="10"/>
    <s v="LIFT IFTS 25-01 SGP"/>
    <s v="IFTS"/>
    <n v="68"/>
    <s v="ACS"/>
    <n v="30"/>
    <m/>
    <s v="X"/>
    <x v="6"/>
    <s v="STDA"/>
    <s v="DECI_STD"/>
    <m/>
    <m/>
    <s v="FMS CF03"/>
    <s v="07:00"/>
    <s v="08:00"/>
    <d v="1899-12-30T01:00:00"/>
    <s v="07:00"/>
    <s v="08:00"/>
    <d v="1899-12-30T01:00:00"/>
    <s v="DCO"/>
    <s v="N/A"/>
  </r>
  <r>
    <n v="14357"/>
    <x v="32"/>
    <x v="10"/>
    <s v="LIFT IFTS 25-01 SGP"/>
    <s v="IFTS"/>
    <n v="69"/>
    <s v="ACS"/>
    <n v="31"/>
    <m/>
    <s v="X"/>
    <x v="3"/>
    <s v="STDA"/>
    <s v="DECI_STD"/>
    <m/>
    <m/>
    <s v="FMS CF03"/>
    <s v="07:00"/>
    <s v="08:00"/>
    <d v="1899-12-30T01:00:00"/>
    <s v="07:00"/>
    <s v="08:00"/>
    <d v="1899-12-30T01:00:00"/>
    <s v="DCO"/>
    <s v="N/A"/>
  </r>
  <r>
    <n v="14358"/>
    <x v="32"/>
    <x v="10"/>
    <s v="LIFT IFTS 24-04 SPA"/>
    <s v="IFTS"/>
    <n v="59"/>
    <s v="ACS"/>
    <n v="32"/>
    <m/>
    <s v="X"/>
    <x v="5"/>
    <s v="NET"/>
    <s v="DECI_STD"/>
    <m/>
    <n v="14359"/>
    <s v="FMSC BFM02"/>
    <s v="08:30"/>
    <s v="09:30"/>
    <d v="1899-12-30T01:00:00"/>
    <d v="1899-12-30T08:30:00"/>
    <d v="1899-12-30T09:30:00"/>
    <d v="1899-12-30T01:00:00"/>
    <s v="DCO"/>
    <s v="N/A"/>
  </r>
  <r>
    <n v="14359"/>
    <x v="32"/>
    <x v="10"/>
    <s v="LIFT 24-43 ITA"/>
    <s v="AMI"/>
    <n v="64"/>
    <s v="ACS"/>
    <n v="2"/>
    <s v="X"/>
    <m/>
    <x v="0"/>
    <s v="NET"/>
    <s v="DCA"/>
    <m/>
    <n v="14360"/>
    <s v="SD R2V02"/>
    <s v="08:30"/>
    <s v="09:30"/>
    <d v="1899-12-30T01:00:00"/>
    <s v="08:30"/>
    <s v="09:30"/>
    <d v="1899-12-30T01:00:00"/>
    <s v="DCO"/>
    <s v="N/A"/>
  </r>
  <r>
    <n v="14360"/>
    <x v="32"/>
    <x v="10"/>
    <s v="LIFT 24-43 ITA"/>
    <s v="AMI"/>
    <n v="66"/>
    <s v="IFTS"/>
    <n v="3"/>
    <s v="X"/>
    <m/>
    <x v="1"/>
    <s v="NET"/>
    <s v="DCA"/>
    <m/>
    <n v="14359"/>
    <s v="SD R2V02"/>
    <d v="1899-12-30T08:30:00"/>
    <d v="1899-12-30T09:30:00"/>
    <d v="1899-12-30T01:00:00"/>
    <d v="1899-12-30T08:30:00"/>
    <d v="1899-12-30T09:30:00"/>
    <d v="1899-12-30T01:00:00"/>
    <s v="DCO"/>
    <s v="N/A"/>
  </r>
  <r>
    <n v="14361"/>
    <x v="32"/>
    <x v="10"/>
    <s v="LIFT IFTS 25-01 HUN"/>
    <s v="IFTS"/>
    <n v="70"/>
    <s v="ACS"/>
    <n v="14"/>
    <m/>
    <s v="X"/>
    <x v="6"/>
    <s v="STDA"/>
    <s v="DECI_STD"/>
    <m/>
    <m/>
    <s v="FMS CF03"/>
    <s v="08:30"/>
    <s v="09:30"/>
    <d v="1899-12-30T01:00:00"/>
    <s v="08:30"/>
    <s v="09:30"/>
    <d v="1899-12-30T01:00:00"/>
    <s v="DCO"/>
    <s v="N/A"/>
  </r>
  <r>
    <n v="14362"/>
    <x v="32"/>
    <x v="10"/>
    <s v="LIFT IFTS 24-05 AUT"/>
    <s v="IFTS"/>
    <n v="65"/>
    <s v="ACS"/>
    <n v="1"/>
    <m/>
    <s v="X"/>
    <x v="2"/>
    <s v="STDA"/>
    <s v="DECI_STD"/>
    <m/>
    <m/>
    <s v="PT NAV02"/>
    <s v="08:30"/>
    <s v="09:30"/>
    <d v="1899-12-30T01:00:00"/>
    <s v="08:30"/>
    <s v="09:30"/>
    <d v="1899-12-30T01:00:00"/>
    <s v="DCO"/>
    <s v="N/A"/>
  </r>
  <r>
    <n v="14363"/>
    <x v="32"/>
    <x v="10"/>
    <s v="LIP 24-03 SGP"/>
    <s v="IFTS"/>
    <n v="41"/>
    <s v="IFTS"/>
    <n v="9"/>
    <m/>
    <s v="X"/>
    <x v="5"/>
    <s v="NET"/>
    <s v="LOW LEVEL"/>
    <m/>
    <n v="14364"/>
    <s v="SD FLL01"/>
    <s v="10:00"/>
    <s v="11:00"/>
    <d v="1899-12-30T01:00:00"/>
    <d v="1899-12-30T10:00:00"/>
    <d v="1899-12-30T10:50:00"/>
    <d v="1899-12-30T00:50:00"/>
    <s v="DCO"/>
    <s v="N/A"/>
  </r>
  <r>
    <n v="14364"/>
    <x v="32"/>
    <x v="10"/>
    <s v="LIP 24-03 AUT"/>
    <s v="IFTS"/>
    <n v="42"/>
    <s v="IFTS"/>
    <n v="22"/>
    <m/>
    <s v="X"/>
    <x v="4"/>
    <s v="NET"/>
    <s v="LOW LEVEL"/>
    <m/>
    <n v="14363"/>
    <s v="SD FLL01"/>
    <d v="1899-12-30T10:00:00"/>
    <d v="1899-12-30T11:00:00"/>
    <d v="1899-12-30T01:00:00"/>
    <d v="1899-12-30T10:00:00"/>
    <d v="1899-12-30T10:50:00"/>
    <d v="1899-12-30T00:50:00"/>
    <s v="DCO"/>
    <s v="N/A"/>
  </r>
  <r>
    <n v="14365"/>
    <x v="32"/>
    <x v="10"/>
    <s v="LIFT IFTS 24-04 HUN"/>
    <s v="IFTS"/>
    <n v="62"/>
    <s v="ACS"/>
    <n v="13"/>
    <m/>
    <s v="X"/>
    <x v="0"/>
    <s v="NET"/>
    <s v="RNG_STD"/>
    <m/>
    <n v="14366"/>
    <s v="FMSC RNG01"/>
    <s v="10:00"/>
    <s v="11:00"/>
    <d v="1899-12-30T01:00:00"/>
    <s v="10:00"/>
    <s v="11:00"/>
    <d v="1899-12-30T01:00:00"/>
    <s v="DCO"/>
    <s v="N/A"/>
  </r>
  <r>
    <n v="14366"/>
    <x v="32"/>
    <x v="10"/>
    <s v="LIFT IFTS 25-01 HUN"/>
    <s v="IFTS"/>
    <n v="71"/>
    <s v="ACS"/>
    <n v="30"/>
    <m/>
    <s v="X"/>
    <x v="6"/>
    <s v="STDA"/>
    <s v="DECI_STD"/>
    <m/>
    <m/>
    <s v="FMS CF03"/>
    <s v="10:00"/>
    <s v="11:00"/>
    <d v="1899-12-30T01:00:00"/>
    <s v="10:00"/>
    <s v="11:00"/>
    <d v="1899-12-30T01:00:00"/>
    <s v="DCO"/>
    <s v="N/A"/>
  </r>
  <r>
    <n v="14367"/>
    <x v="32"/>
    <x v="10"/>
    <s v=" IFTS LIFT 24-03 QATAR"/>
    <s v="QATAR"/>
    <n v="61"/>
    <s v="ACS"/>
    <n v="31"/>
    <s v="X"/>
    <m/>
    <x v="3"/>
    <s v="STDA"/>
    <s v="DECI_STD"/>
    <m/>
    <m/>
    <s v="PT ERT01"/>
    <s v="10:00"/>
    <s v="11:00"/>
    <d v="1899-12-30T01:00:00"/>
    <s v="10:00"/>
    <s v="11:00"/>
    <d v="1899-12-30T01:00:00"/>
    <s v="DCO"/>
    <s v="N/A"/>
  </r>
  <r>
    <n v="14368"/>
    <x v="32"/>
    <x v="10"/>
    <s v="LIFT IFTS 24-04 CAN"/>
    <s v="IFTS"/>
    <n v="52"/>
    <s v="ACS"/>
    <n v="12"/>
    <m/>
    <s v="X"/>
    <x v="0"/>
    <s v="NET"/>
    <s v="LOW LEVEL"/>
    <m/>
    <n v="14369"/>
    <s v="NET TLL03"/>
    <s v="11:30"/>
    <s v="12:30"/>
    <d v="1899-12-30T01:00:00"/>
    <s v="11:30"/>
    <s v="12:30"/>
    <d v="1899-12-30T01:00:00"/>
    <s v="DCO"/>
    <s v="N/A"/>
  </r>
  <r>
    <n v="14369"/>
    <x v="32"/>
    <x v="10"/>
    <s v="LIFT IFTS 24-04 CAN"/>
    <s v="IFTS"/>
    <n v="51"/>
    <s v="ACS"/>
    <n v="10"/>
    <m/>
    <s v="X"/>
    <x v="1"/>
    <s v="NET"/>
    <s v="LOW LEVEL"/>
    <m/>
    <n v="14368"/>
    <s v="NET TLL03"/>
    <d v="1899-12-30T11:30:00"/>
    <d v="1899-12-30T12:30:00"/>
    <d v="1899-12-30T01:00:00"/>
    <d v="1899-12-30T11:30:00"/>
    <d v="1899-12-30T12:30:00"/>
    <d v="1899-12-30T01:00:00"/>
    <s v="DCO"/>
    <s v="N/A"/>
  </r>
  <r>
    <n v="14370"/>
    <x v="32"/>
    <x v="10"/>
    <s v="LIFT IFTS 24-03 CAN"/>
    <s v="IFTS"/>
    <n v="38"/>
    <s v="ACS"/>
    <n v="14"/>
    <m/>
    <s v="X"/>
    <x v="6"/>
    <s v="STDA"/>
    <s v="BRV_R2R_STD"/>
    <m/>
    <m/>
    <s v="PT BVR02"/>
    <s v="11:30"/>
    <s v="12:30"/>
    <d v="1899-12-30T01:00:00"/>
    <s v="11:30"/>
    <s v="12:30"/>
    <d v="1899-12-30T01:00:00"/>
    <s v="DCO"/>
    <s v="N/A"/>
  </r>
  <r>
    <n v="14371"/>
    <x v="32"/>
    <x v="10"/>
    <s v="LIFT IFTS 24-04 HUN"/>
    <s v="IFTS"/>
    <n v="63"/>
    <s v="ACS"/>
    <n v="32"/>
    <m/>
    <s v="X"/>
    <x v="2"/>
    <s v="STDA"/>
    <s v="LOW LEVEL"/>
    <m/>
    <m/>
    <s v="FMS LLF02"/>
    <s v="11:30"/>
    <s v="12:30"/>
    <d v="1899-12-30T01:00:00"/>
    <s v="11:30"/>
    <s v="12:30"/>
    <d v="1899-12-30T01:00:00"/>
    <s v="DCO"/>
    <s v="N/A"/>
  </r>
  <r>
    <n v="14372"/>
    <x v="32"/>
    <x v="10"/>
    <s v="LIFT 24-43 ITA"/>
    <s v="AMI"/>
    <n v="69"/>
    <s v="IFTS"/>
    <n v="9"/>
    <s v="X"/>
    <m/>
    <x v="5"/>
    <s v="NET"/>
    <s v="DCA"/>
    <m/>
    <n v="14373"/>
    <s v="SD R2V01"/>
    <s v="13:00"/>
    <s v="14:00"/>
    <d v="1899-12-30T01:00:00"/>
    <d v="1899-12-30T13:00:00"/>
    <d v="1899-12-30T14:00:00"/>
    <d v="1899-12-30T01:00:00"/>
    <s v="DCO"/>
    <s v="N/A"/>
  </r>
  <r>
    <n v="14373"/>
    <x v="32"/>
    <x v="10"/>
    <s v="LIFT 24-43 ITA"/>
    <s v="AMI"/>
    <n v="67"/>
    <s v="IFTS"/>
    <n v="22"/>
    <s v="X"/>
    <m/>
    <x v="0"/>
    <s v="NET"/>
    <s v="DCA"/>
    <m/>
    <n v="14374"/>
    <s v="SD R2V01"/>
    <s v="13:00"/>
    <s v="14:00"/>
    <d v="1899-12-30T01:00:00"/>
    <s v="13:00"/>
    <s v="14:00"/>
    <d v="1899-12-30T01:00:00"/>
    <s v="DCO"/>
    <s v="N/A"/>
  </r>
  <r>
    <n v="14374"/>
    <x v="32"/>
    <x v="10"/>
    <s v="LIFT IFTS 24-03 CAN"/>
    <s v="IFTS"/>
    <n v="37"/>
    <s v="ACS"/>
    <n v="17"/>
    <m/>
    <s v="X"/>
    <x v="6"/>
    <s v="STDA"/>
    <s v="BRV_R2R_STD"/>
    <m/>
    <m/>
    <s v="PT BVR02"/>
    <s v="13:00"/>
    <s v="14:00"/>
    <d v="1899-12-30T01:00:00"/>
    <s v="13:00"/>
    <s v="14:00"/>
    <d v="1899-12-30T01:00:00"/>
    <s v="DCO"/>
    <s v="N/A"/>
  </r>
  <r>
    <n v="14375"/>
    <x v="32"/>
    <x v="10"/>
    <s v="LIFT IFTS 24-04 CAN"/>
    <s v="IFTS"/>
    <n v="53"/>
    <s v="IFTS"/>
    <n v="23"/>
    <m/>
    <s v="X"/>
    <x v="3"/>
    <s v="STDA"/>
    <s v="LOW LEVEL"/>
    <m/>
    <m/>
    <s v="FMS LLF02"/>
    <s v="13:00"/>
    <s v="14:00"/>
    <d v="1899-12-30T01:00:00"/>
    <d v="1899-12-30T13:00:00"/>
    <d v="1899-12-30T14:00:00"/>
    <d v="1899-12-30T01:00:00"/>
    <s v="DCO"/>
    <s v="N/A"/>
  </r>
  <r>
    <n v="14376"/>
    <x v="32"/>
    <x v="10"/>
    <s v="LIFT IFTS 24-04 SPA"/>
    <s v="IFTS"/>
    <n v="61"/>
    <s v="ACS"/>
    <n v="5"/>
    <m/>
    <s v="X"/>
    <x v="5"/>
    <s v="NET"/>
    <s v="DECI_STD"/>
    <m/>
    <n v="14377"/>
    <s v="FMSC BFM01"/>
    <s v="14:30"/>
    <s v="15:30"/>
    <d v="1899-12-30T01:00:00"/>
    <d v="1899-12-30T14:30:00"/>
    <s v="15:30"/>
    <d v="1899-12-30T01:00:00"/>
    <s v="DCO"/>
    <s v="N/A"/>
  </r>
  <r>
    <n v="14377"/>
    <x v="32"/>
    <x v="10"/>
    <s v="LIFT IFTS 24-04 SPA"/>
    <s v="IFTS"/>
    <n v="60"/>
    <s v="ACS"/>
    <n v="10"/>
    <m/>
    <s v="X"/>
    <x v="0"/>
    <s v="NET"/>
    <s v="DECI_STD"/>
    <m/>
    <n v="14378"/>
    <s v="FMSC BFM01"/>
    <s v="14:30"/>
    <s v="15:30"/>
    <d v="1899-12-30T01:00:00"/>
    <d v="1899-12-30T14:30:00"/>
    <d v="1899-12-30T15:40:00"/>
    <d v="1899-12-30T01:10:00"/>
    <s v="DCO"/>
    <s v="N/A"/>
  </r>
  <r>
    <n v="14378"/>
    <x v="32"/>
    <x v="10"/>
    <s v="LIP 24-03 SWE"/>
    <s v="IFTS"/>
    <n v="48"/>
    <s v="ACS"/>
    <n v="1"/>
    <m/>
    <s v="X"/>
    <x v="6"/>
    <s v="STDA"/>
    <s v="PGM"/>
    <m/>
    <m/>
    <s v="SD PGM01"/>
    <s v="14:30"/>
    <s v="15:30"/>
    <d v="1899-12-30T01:00:00"/>
    <d v="1899-12-30T14:30:00"/>
    <d v="1899-12-30T15:30:00"/>
    <d v="1899-12-30T01:00:00"/>
    <s v="DCO"/>
    <s v="N/A"/>
  </r>
  <r>
    <n v="14379"/>
    <x v="32"/>
    <x v="10"/>
    <s v="LIP 24-03 SWE"/>
    <s v="IFTS"/>
    <n v="49"/>
    <s v="ACS"/>
    <n v="12"/>
    <m/>
    <s v="X"/>
    <x v="2"/>
    <s v="STDA"/>
    <s v="PGM"/>
    <m/>
    <m/>
    <s v="SD PGM01"/>
    <s v="14:30"/>
    <s v="15:30"/>
    <d v="1899-12-30T01:00:00"/>
    <d v="1899-12-30T14:30:00"/>
    <d v="1899-12-30T15:30:00"/>
    <d v="1899-12-30T01:00:00"/>
    <s v="DCO"/>
    <s v="N/A"/>
  </r>
  <r>
    <n v="14380"/>
    <x v="94"/>
    <x v="10"/>
    <s v="IFTS LIFT 24-02 QATAR"/>
    <s v="QATAR"/>
    <n v="55"/>
    <s v="ACS"/>
    <n v="9"/>
    <s v="X"/>
    <m/>
    <x v="5"/>
    <s v="NET"/>
    <s v="DECI_STD"/>
    <m/>
    <n v="14381"/>
    <s v="FMSC DACM01"/>
    <s v="07:00"/>
    <s v="08:00"/>
    <d v="1899-12-30T01:00:00"/>
    <d v="1899-12-30T07:00:00"/>
    <d v="1899-12-30T08:00:00"/>
    <d v="1899-12-30T01:00:00"/>
    <s v="DCO"/>
    <s v="N/A"/>
  </r>
  <r>
    <n v="14381"/>
    <x v="94"/>
    <x v="10"/>
    <s v="LIFT IFTS 24-04 HUN"/>
    <s v="IFTS"/>
    <n v="63"/>
    <s v="IFTS"/>
    <n v="9"/>
    <m/>
    <s v="X"/>
    <x v="0"/>
    <s v="NET"/>
    <s v="RNG_STD"/>
    <m/>
    <n v="14382"/>
    <s v="FMSC RNG01"/>
    <s v="07:00"/>
    <s v="08:00"/>
    <d v="1899-12-30T01:00:00"/>
    <s v="07:00"/>
    <s v="08:00"/>
    <d v="1899-12-30T01:00:00"/>
    <s v="DCO"/>
    <s v="N/A"/>
  </r>
  <r>
    <n v="14382"/>
    <x v="94"/>
    <x v="10"/>
    <s v="LIFT IFTS 24-04 CAN"/>
    <s v="IFTS"/>
    <n v="53"/>
    <s v="ACS"/>
    <n v="2"/>
    <m/>
    <s v="X"/>
    <x v="6"/>
    <s v="STDA"/>
    <s v="LOW LEVEL"/>
    <m/>
    <m/>
    <s v="FMS LLF03"/>
    <s v="07:00"/>
    <s v="08:00"/>
    <d v="1899-12-30T01:00:00"/>
    <s v="07:00"/>
    <s v="08:00"/>
    <d v="1899-12-30T01:00:00"/>
    <s v="DCO"/>
    <s v="N/A"/>
  </r>
  <r>
    <n v="14383"/>
    <x v="94"/>
    <x v="10"/>
    <s v="IFTS LIFT 24-02 QATAR"/>
    <s v="QATAR"/>
    <n v="53"/>
    <s v="ACS"/>
    <n v="14"/>
    <s v="X"/>
    <m/>
    <x v="5"/>
    <s v="NET"/>
    <s v="DECI_STD"/>
    <m/>
    <n v="14384"/>
    <s v="FMSC HACM02"/>
    <s v="08:30"/>
    <s v="09:30"/>
    <d v="1899-12-30T01:00:00"/>
    <d v="1899-12-30T08:30:00"/>
    <d v="1899-12-30T09:30:00"/>
    <d v="1899-12-30T01:00:00"/>
    <s v="DCO"/>
    <s v="N/A"/>
  </r>
  <r>
    <n v="14384"/>
    <x v="94"/>
    <x v="10"/>
    <s v="LIFT IFTS 24-04 HUN"/>
    <s v="IFTS"/>
    <n v="62"/>
    <s v="ACS"/>
    <n v="12"/>
    <m/>
    <s v="X"/>
    <x v="0"/>
    <s v="NET"/>
    <s v="RNG_STD"/>
    <m/>
    <n v="14385"/>
    <s v="FMSC RNG02"/>
    <s v="08:30"/>
    <s v="09:30"/>
    <d v="1899-12-30T01:00:00"/>
    <s v="08:30"/>
    <s v="09:30"/>
    <d v="1899-12-30T01:00:00"/>
    <s v="DCO"/>
    <s v="N/A"/>
  </r>
  <r>
    <n v="14385"/>
    <x v="94"/>
    <x v="10"/>
    <s v="LIFT IFTS 24-04 CAN"/>
    <s v="IFTS"/>
    <n v="52"/>
    <s v="ACS"/>
    <n v="5"/>
    <m/>
    <s v="X"/>
    <x v="6"/>
    <s v="STDA"/>
    <s v="DECI_STD"/>
    <m/>
    <m/>
    <s v="PT ERT01"/>
    <s v="08:30"/>
    <s v="09:30"/>
    <d v="1899-12-30T01:00:00"/>
    <s v="08:30"/>
    <s v="09:30"/>
    <d v="1899-12-30T01:00:00"/>
    <s v="DCO"/>
    <s v="N/A"/>
  </r>
  <r>
    <n v="14386"/>
    <x v="94"/>
    <x v="10"/>
    <s v="IFTS LIFT 24-02 QATAR"/>
    <s v="QATAR"/>
    <n v="54"/>
    <s v="ACS"/>
    <n v="17"/>
    <s v="X"/>
    <m/>
    <x v="5"/>
    <s v="NET"/>
    <s v="DECI_STD"/>
    <m/>
    <n v="14387"/>
    <s v="FMSC HACM01"/>
    <s v="10:00"/>
    <s v="11:00"/>
    <d v="1899-12-30T01:00:00"/>
    <d v="1899-12-30T10:00:00"/>
    <d v="1899-12-30T11:00:00"/>
    <d v="1899-12-30T01:00:00"/>
    <s v="DCO"/>
    <s v="N/A"/>
  </r>
  <r>
    <n v="14387"/>
    <x v="94"/>
    <x v="10"/>
    <s v="LIFT IFTS 24-04 SPA"/>
    <s v="IFTS"/>
    <n v="60"/>
    <s v="IFTS"/>
    <n v="22"/>
    <m/>
    <s v="X"/>
    <x v="0"/>
    <s v="NET"/>
    <s v="DECI_STD"/>
    <m/>
    <n v="14388"/>
    <s v="FMSC BFM02"/>
    <s v="10:00"/>
    <s v="11:00"/>
    <d v="1899-12-30T01:00:00"/>
    <s v="10:00"/>
    <s v="11:00"/>
    <d v="1899-12-30T01:00:00"/>
    <s v="DCO"/>
    <s v="N/A"/>
  </r>
  <r>
    <n v="14388"/>
    <x v="94"/>
    <x v="10"/>
    <s v="LIFT IFTS 24-03 SAUDI"/>
    <s v="IFTS"/>
    <n v="47"/>
    <s v="IFTS"/>
    <n v="23"/>
    <m/>
    <s v="X"/>
    <x v="6"/>
    <s v="STDA"/>
    <s v="DECI_STD"/>
    <m/>
    <m/>
    <s v="PT ERT03"/>
    <s v="10:00"/>
    <s v="11:00"/>
    <d v="1899-12-30T01:00:00"/>
    <s v="10:00"/>
    <s v="11:00"/>
    <d v="1899-12-30T01:00:00"/>
    <s v="DCO"/>
    <s v="N/A"/>
  </r>
  <r>
    <n v="14389"/>
    <x v="94"/>
    <x v="10"/>
    <s v="LIFT IFTS 24-03 CAN"/>
    <s v="IFTS"/>
    <n v="37"/>
    <s v="ACS"/>
    <n v="1"/>
    <m/>
    <s v="X"/>
    <x v="5"/>
    <s v="NET"/>
    <s v="DCA"/>
    <m/>
    <n v="14390"/>
    <s v="NET QRA01"/>
    <s v="11:30"/>
    <s v="12:30"/>
    <d v="1899-12-30T01:00:00"/>
    <d v="1899-12-30T11:30:00"/>
    <d v="1899-12-30T12:30:00"/>
    <d v="1899-12-30T01:00:00"/>
    <s v="DCO"/>
    <s v="N/A"/>
  </r>
  <r>
    <n v="14390"/>
    <x v="94"/>
    <x v="10"/>
    <s v="LIFT IFTS 24-03 CAN"/>
    <s v="IFTS"/>
    <n v="38"/>
    <s v="ACS"/>
    <n v="10"/>
    <m/>
    <s v="X"/>
    <x v="4"/>
    <s v="NET"/>
    <s v="DCA"/>
    <m/>
    <n v="14389"/>
    <s v="NET QRA01"/>
    <s v="11:30"/>
    <s v="12:30"/>
    <d v="1899-12-30T01:00:00"/>
    <d v="1899-12-30T11:30:00"/>
    <d v="1899-12-30T12:30:00"/>
    <d v="1899-12-30T01:00:00"/>
    <s v="DCO"/>
    <s v="N/A"/>
  </r>
  <r>
    <n v="14391"/>
    <x v="94"/>
    <x v="10"/>
    <s v="LIFT IFTS 24-04 SPA"/>
    <s v="IFTS"/>
    <n v="61"/>
    <s v="ACS"/>
    <n v="32"/>
    <m/>
    <s v="X"/>
    <x v="0"/>
    <s v="NET"/>
    <s v="DECI_STD"/>
    <m/>
    <n v="14392"/>
    <s v="FMSC BFM02"/>
    <s v="11:30"/>
    <s v="12:30"/>
    <d v="1899-12-30T01:00:00"/>
    <s v="11:30"/>
    <s v="12:30"/>
    <d v="1899-12-30T01:00:00"/>
    <s v="DCO"/>
    <s v="N/A"/>
  </r>
  <r>
    <n v="14392"/>
    <x v="34"/>
    <x v="11"/>
    <s v="LIFT IFTS 24-04 CAN"/>
    <s v="IFTS"/>
    <n v="52"/>
    <s v="ACS"/>
    <n v="32"/>
    <m/>
    <s v="X"/>
    <x v="2"/>
    <s v="NET"/>
    <s v="DECI_PGM"/>
    <m/>
    <n v="14393"/>
    <s v="NET PGM01"/>
    <s v="14:30"/>
    <s v="15:30"/>
    <d v="1899-12-30T01:00:00"/>
    <d v="1899-12-30T14:30:00"/>
    <d v="1899-12-30T15:05:00"/>
    <d v="1899-12-30T00:35:00"/>
    <s v="DNCO"/>
    <s v="CD3"/>
  </r>
  <r>
    <n v="14393"/>
    <x v="34"/>
    <x v="11"/>
    <s v="LIFT IFTS 24-04 CAN"/>
    <s v="IFTS"/>
    <n v="51"/>
    <s v="IFTS"/>
    <n v="23"/>
    <m/>
    <s v="X"/>
    <x v="3"/>
    <s v="NET"/>
    <s v="DECI_PGM"/>
    <m/>
    <n v="14392"/>
    <s v="NET PGM01"/>
    <s v="14:30"/>
    <s v="15:30"/>
    <d v="1899-12-30T01:00:00"/>
    <d v="1899-12-30T14:30:00"/>
    <d v="1899-12-30T15:20:00"/>
    <d v="1899-12-30T00:50:00"/>
    <s v="DNCO"/>
    <s v="CD5"/>
  </r>
  <r>
    <n v="14394"/>
    <x v="94"/>
    <x v="10"/>
    <s v="LIFT IFTS 24-04 CAN"/>
    <s v="IFTS"/>
    <n v="54"/>
    <s v="ACS"/>
    <n v="14"/>
    <m/>
    <s v="X"/>
    <x v="2"/>
    <s v="NET"/>
    <s v="LOW LEVEL"/>
    <m/>
    <n v="14395"/>
    <s v="NET TLL01"/>
    <s v="11:30"/>
    <s v="12:30"/>
    <d v="1899-12-30T01:00:00"/>
    <d v="1899-12-30T11:30:00"/>
    <d v="1899-12-30T12:30:00"/>
    <d v="1899-12-30T01:00:00"/>
    <s v="DCO"/>
    <s v="N/A"/>
  </r>
  <r>
    <n v="14395"/>
    <x v="94"/>
    <x v="10"/>
    <s v="LIFT IFTS 24-04 CAN"/>
    <s v="IFTS"/>
    <n v="53"/>
    <s v="IFTS"/>
    <n v="3"/>
    <m/>
    <s v="X"/>
    <x v="3"/>
    <s v="NET"/>
    <s v="LOW LEVEL"/>
    <m/>
    <n v="14394"/>
    <s v="NET TLL01"/>
    <s v="11:30"/>
    <s v="12:30"/>
    <d v="1899-12-30T01:00:00"/>
    <d v="1899-12-30T11:30:00"/>
    <d v="1899-12-30T12:30:00"/>
    <d v="1899-12-30T01:00:00"/>
    <s v="DCO"/>
    <s v="N/A"/>
  </r>
  <r>
    <n v="14396"/>
    <x v="34"/>
    <x v="11"/>
    <s v="LIFT 24-44 ITA"/>
    <s v="AMI"/>
    <n v="71"/>
    <s v="ACS"/>
    <n v="14"/>
    <s v="X"/>
    <m/>
    <x v="0"/>
    <s v="NET"/>
    <s v="DECI_STD"/>
    <m/>
    <n v="14397"/>
    <s v="SD DBFM02"/>
    <s v="16:00"/>
    <d v="1899-12-30T16:30:00"/>
    <d v="1899-12-30T00:30:00"/>
    <s v="16:00"/>
    <d v="1899-12-30T16:30:00"/>
    <d v="1899-12-30T00:30:00"/>
    <s v="RSLD"/>
    <s v="CD3"/>
  </r>
  <r>
    <n v="14397"/>
    <x v="34"/>
    <x v="11"/>
    <s v="LIFT 24-44 ITA"/>
    <s v="AMI"/>
    <n v="73"/>
    <s v="ACS"/>
    <n v="13"/>
    <s v="X"/>
    <m/>
    <x v="0"/>
    <s v="NET"/>
    <s v="DECI_STD"/>
    <m/>
    <n v="14398"/>
    <s v="SD DBFM02"/>
    <s v="16:35"/>
    <d v="1899-12-30T17:05:00"/>
    <d v="1899-12-30T00:30:00"/>
    <s v="16:35"/>
    <d v="1899-12-30T17:05:00"/>
    <d v="1899-12-30T00:30:00"/>
    <s v="RSLD"/>
    <s v="CD3"/>
  </r>
  <r>
    <n v="14398"/>
    <x v="34"/>
    <x v="11"/>
    <s v="LIFT IFTS 24-04 CAN"/>
    <s v="IFTS"/>
    <n v="54"/>
    <s v="ACS"/>
    <n v="2"/>
    <m/>
    <s v="X"/>
    <x v="2"/>
    <s v="NET"/>
    <s v="DECI_PGM"/>
    <m/>
    <n v="14399"/>
    <s v="NET PGM01"/>
    <s v="16:00"/>
    <s v="17:00"/>
    <d v="1899-12-30T01:00:00"/>
    <d v="1899-12-30T16:00:00"/>
    <d v="1899-12-30T16:30:00"/>
    <d v="1899-12-30T00:30:00"/>
    <s v="DNCO"/>
    <s v="CD3"/>
  </r>
  <r>
    <n v="14399"/>
    <x v="34"/>
    <x v="11"/>
    <s v="LIFT IFTS 24-04 CAN"/>
    <s v="IFTS"/>
    <n v="53"/>
    <s v="ACS"/>
    <n v="10"/>
    <m/>
    <s v="X"/>
    <x v="3"/>
    <s v="NET"/>
    <s v="DECI_PGM"/>
    <m/>
    <n v="14398"/>
    <s v="NET PGM01"/>
    <d v="1899-12-30T16:00:00"/>
    <d v="1899-12-30T17:00:00"/>
    <d v="1899-12-30T01:00:00"/>
    <d v="1899-12-30T16:00:00"/>
    <d v="1899-12-30T16:30:00"/>
    <d v="1899-12-30T00:30:00"/>
    <s v="DNCO"/>
    <s v="CD3"/>
  </r>
  <r>
    <n v="14400"/>
    <x v="94"/>
    <x v="10"/>
    <s v="IFTS LIFT 24-02 QATAR"/>
    <s v="QATAR"/>
    <n v="54"/>
    <s v="ACS"/>
    <n v="9"/>
    <s v="X"/>
    <m/>
    <x v="5"/>
    <s v="NET"/>
    <s v="DECI_STD"/>
    <m/>
    <n v="14401"/>
    <s v="FMSC HACM02"/>
    <s v="13:00"/>
    <s v="14:00"/>
    <d v="1899-12-30T01:00:00"/>
    <s v="13:00"/>
    <s v="14:00"/>
    <d v="1899-12-30T01:00:00"/>
    <s v="DCO"/>
    <s v="N/A"/>
  </r>
  <r>
    <n v="14401"/>
    <x v="35"/>
    <x v="11"/>
    <s v="LIFT 24-44 ITA"/>
    <s v="AMI"/>
    <n v="71"/>
    <s v="ACS"/>
    <n v="10"/>
    <s v="X"/>
    <m/>
    <x v="5"/>
    <s v="NET"/>
    <s v="DECI_STD"/>
    <m/>
    <n v="14402"/>
    <s v="SD DBFM02 CPL01"/>
    <s v="07:00"/>
    <d v="1899-12-30T07:30:00"/>
    <d v="1899-12-30T00:30:00"/>
    <d v="1899-12-30T07:25:00"/>
    <d v="1899-12-30T07:45:00"/>
    <d v="1899-12-30T00:20:00"/>
    <s v="DNCO"/>
    <s v="CD5"/>
  </r>
  <r>
    <n v="14402"/>
    <x v="35"/>
    <x v="11"/>
    <s v="LIFT 24-44 ITA"/>
    <s v="AMI"/>
    <n v="73"/>
    <s v="ACS"/>
    <n v="17"/>
    <s v="X"/>
    <m/>
    <x v="5"/>
    <s v="NET"/>
    <s v="DECI_STD"/>
    <m/>
    <n v="14403"/>
    <s v=" SD DBFM02 CPL01"/>
    <s v="07:35"/>
    <d v="1899-12-30T08:05:00"/>
    <d v="1899-12-30T00:30:00"/>
    <d v="1899-12-30T07:25:00"/>
    <d v="1899-12-30T07:45:00"/>
    <d v="1899-12-30T00:20:00"/>
    <s v="DNCO"/>
    <s v="CD5"/>
  </r>
  <r>
    <n v="14403"/>
    <x v="94"/>
    <x v="10"/>
    <s v="LIFT IFTS 24-04 HUN"/>
    <s v="IFTS"/>
    <n v="63"/>
    <s v="IFTS"/>
    <n v="9"/>
    <m/>
    <s v="X"/>
    <x v="0"/>
    <s v="STDA"/>
    <s v="LOW LEVEL"/>
    <m/>
    <m/>
    <s v="FMS LLF03"/>
    <s v="13:00"/>
    <s v="14:00"/>
    <d v="1899-12-30T01:00:00"/>
    <s v="13:00"/>
    <s v="14:00"/>
    <d v="1899-12-30T01:00:00"/>
    <s v="DCO"/>
    <s v="N/A"/>
  </r>
  <r>
    <n v="14404"/>
    <x v="94"/>
    <x v="10"/>
    <s v="LIFT IFTS 24-04 CAN"/>
    <s v="IFTS"/>
    <n v="51"/>
    <s v="IFTS"/>
    <n v="22"/>
    <m/>
    <s v="X"/>
    <x v="1"/>
    <s v="STDA"/>
    <s v="DECI_STD"/>
    <m/>
    <m/>
    <s v="PT ERT01"/>
    <s v="13:00"/>
    <s v="14:00"/>
    <d v="1899-12-30T01:00:00"/>
    <s v="13:00"/>
    <d v="1899-12-30T13:55:00"/>
    <d v="1899-12-30T00:55:00"/>
    <s v="DCO"/>
    <s v="N/A"/>
  </r>
  <r>
    <n v="14405"/>
    <x v="94"/>
    <x v="10"/>
    <s v=" IFTS LIFT 24-03 QATAR"/>
    <s v="QATAR"/>
    <n v="60"/>
    <s v="IFTS"/>
    <n v="23"/>
    <s v="X"/>
    <m/>
    <x v="6"/>
    <s v="STDA"/>
    <s v="DECI_STD"/>
    <m/>
    <m/>
    <s v="PT ERT01"/>
    <s v="13:00"/>
    <s v="14:00"/>
    <d v="1899-12-30T01:00:00"/>
    <s v="13:00"/>
    <s v="14:00"/>
    <d v="1899-12-30T01:00:00"/>
    <s v="DCO"/>
    <s v="N/A"/>
  </r>
  <r>
    <n v="14406"/>
    <x v="94"/>
    <x v="10"/>
    <s v="LIP 24-03 SWE"/>
    <s v="IFTS"/>
    <n v="48"/>
    <s v="IFTS"/>
    <n v="3"/>
    <m/>
    <s v="X"/>
    <x v="5"/>
    <s v="NET"/>
    <s v="PGM"/>
    <m/>
    <n v="14407"/>
    <s v="SD PGM02"/>
    <s v="14:30"/>
    <s v="15:30"/>
    <d v="1899-12-30T01:00:00"/>
    <s v="14:30"/>
    <s v="15:30"/>
    <d v="1899-12-30T01:00:00"/>
    <s v="DCO"/>
    <s v="N/A"/>
  </r>
  <r>
    <n v="14407"/>
    <x v="94"/>
    <x v="10"/>
    <s v="LIP 24-03 SWE"/>
    <s v="IFTS"/>
    <n v="49"/>
    <s v="ACS"/>
    <n v="1"/>
    <m/>
    <s v="X"/>
    <x v="4"/>
    <s v="NET"/>
    <s v="PGM"/>
    <m/>
    <n v="14406"/>
    <s v="SD PGM02"/>
    <s v="14:30"/>
    <s v="15:30"/>
    <d v="1899-12-30T01:00:00"/>
    <s v="14:30"/>
    <s v="15:30"/>
    <d v="1899-12-30T01:00:00"/>
    <s v="DCO"/>
    <s v="N/A"/>
  </r>
  <r>
    <n v="14408"/>
    <x v="94"/>
    <x v="10"/>
    <s v="LIFT IFTS 24-04 SPA"/>
    <s v="IFTS"/>
    <n v="58"/>
    <s v="ACS"/>
    <n v="12"/>
    <m/>
    <s v="X"/>
    <x v="0"/>
    <s v="NET"/>
    <s v="DECI_STD"/>
    <m/>
    <n v="14409"/>
    <s v="FMSC OBFM01"/>
    <s v="14:30"/>
    <s v="15:30"/>
    <d v="1899-12-30T01:00:00"/>
    <d v="1899-12-30T14:30:00"/>
    <d v="1899-12-30T15:30:00"/>
    <d v="1899-12-30T01:00:00"/>
    <s v="DCO"/>
    <s v="N/A"/>
  </r>
  <r>
    <n v="14409"/>
    <x v="94"/>
    <x v="10"/>
    <s v="LIFT 24-44 ITA"/>
    <s v="AMI"/>
    <n v="71"/>
    <s v="ACS"/>
    <n v="30"/>
    <s v="X"/>
    <m/>
    <x v="6"/>
    <s v="STDA"/>
    <s v="DECI_STD"/>
    <m/>
    <m/>
    <s v="SD ERT01"/>
    <s v="14:30"/>
    <s v="15:30"/>
    <d v="1899-12-30T01:00:00"/>
    <d v="1899-12-30T14:30:00"/>
    <d v="1899-12-30T15:30:00"/>
    <d v="1899-12-30T01:00:00"/>
    <s v="DCO"/>
    <s v="N/A"/>
  </r>
  <r>
    <n v="14410"/>
    <x v="33"/>
    <x v="10"/>
    <s v="LIFT IFTS 24-03 CAN"/>
    <s v="IFTS"/>
    <n v="38"/>
    <s v="ACS"/>
    <n v="9"/>
    <m/>
    <s v="X"/>
    <x v="5"/>
    <s v="NET"/>
    <s v="DCA"/>
    <m/>
    <n v="14411"/>
    <s v="NET QRA02"/>
    <s v="07:00"/>
    <s v="08:00"/>
    <d v="1899-12-30T01:00:00"/>
    <s v="07:00"/>
    <s v="08:00"/>
    <d v="1899-12-30T01:00:00"/>
    <s v="DCO"/>
    <s v="N/A"/>
  </r>
  <r>
    <n v="14411"/>
    <x v="33"/>
    <x v="10"/>
    <s v="LIFT IFTS 24-03 CAN"/>
    <s v="IFTS"/>
    <n v="37"/>
    <s v="IFTS"/>
    <n v="23"/>
    <m/>
    <s v="X"/>
    <x v="4"/>
    <s v="NET"/>
    <s v="DCA"/>
    <m/>
    <n v="14410"/>
    <s v="NET QRA02"/>
    <d v="1899-12-30T07:00:00"/>
    <d v="1899-12-30T08:00:00"/>
    <d v="1899-12-30T01:00:00"/>
    <d v="1899-12-30T07:00:00"/>
    <d v="1899-12-30T08:00:00"/>
    <d v="1899-12-30T01:00:00"/>
    <s v="DCO"/>
    <s v="N/A"/>
  </r>
  <r>
    <n v="14412"/>
    <x v="33"/>
    <x v="10"/>
    <s v="LIP 24-03 AUT"/>
    <s v="IFTS"/>
    <n v="42"/>
    <s v="ACS"/>
    <n v="32"/>
    <m/>
    <s v="X"/>
    <x v="0"/>
    <s v="NET"/>
    <s v="LOW LEVEL"/>
    <m/>
    <n v="14413"/>
    <s v="SD FLL02"/>
    <s v="07:00"/>
    <s v="08:00"/>
    <d v="1899-12-30T01:00:00"/>
    <s v="07:00"/>
    <s v="08:00"/>
    <d v="1899-12-30T01:00:00"/>
    <s v="DCO"/>
    <s v="N/A"/>
  </r>
  <r>
    <n v="14413"/>
    <x v="33"/>
    <x v="10"/>
    <s v="LIP 24-03 SGP"/>
    <s v="IFTS"/>
    <n v="41"/>
    <s v="ACS"/>
    <n v="1"/>
    <m/>
    <s v="X"/>
    <x v="1"/>
    <s v="NET"/>
    <s v="LOW LEVEL"/>
    <m/>
    <n v="14412"/>
    <s v="SD FLL02"/>
    <d v="1899-12-30T07:00:00"/>
    <d v="1899-12-30T08:00:00"/>
    <d v="1899-12-30T01:00:00"/>
    <d v="1899-12-30T07:00:00"/>
    <d v="1899-12-30T08:00:00"/>
    <d v="1899-12-30T01:00:00"/>
    <s v="DCO"/>
    <s v="N/A"/>
  </r>
  <r>
    <n v="14414"/>
    <x v="33"/>
    <x v="10"/>
    <s v="LIFT IFTS 24-04 HUN"/>
    <s v="IFTS"/>
    <n v="62"/>
    <s v="ACS"/>
    <n v="14"/>
    <m/>
    <s v="X"/>
    <x v="2"/>
    <s v="NET"/>
    <s v="LOW LEVEL"/>
    <m/>
    <n v="14415"/>
    <s v="NET TLL01"/>
    <s v="07:00"/>
    <s v="08:00"/>
    <d v="1899-12-30T01:00:00"/>
    <s v="07:00"/>
    <s v="08:00"/>
    <d v="1899-12-30T01:00:00"/>
    <s v="DCO"/>
    <s v="N/A"/>
  </r>
  <r>
    <n v="14415"/>
    <x v="33"/>
    <x v="10"/>
    <s v="LIFT IFTS 24-04 HUN"/>
    <s v="IFTS"/>
    <n v="63"/>
    <s v="IFTS"/>
    <n v="22"/>
    <m/>
    <s v="X"/>
    <x v="3"/>
    <s v="NET"/>
    <s v="LOW LEVEL"/>
    <m/>
    <n v="14414"/>
    <s v="NET TLL01"/>
    <d v="1899-12-30T07:00:00"/>
    <d v="1899-12-30T08:00:00"/>
    <d v="1899-12-30T01:00:00"/>
    <s v="07:00"/>
    <s v="08:00"/>
    <d v="1899-12-30T01:00:00"/>
    <s v="SDC"/>
    <s v="N/A"/>
  </r>
  <r>
    <n v="14416"/>
    <x v="33"/>
    <x v="10"/>
    <s v="IFTS LIFT 24-02 QATAR"/>
    <s v="QATAR"/>
    <n v="55"/>
    <s v="ACS"/>
    <n v="12"/>
    <s v="X"/>
    <m/>
    <x v="5"/>
    <s v="NET"/>
    <s v="DECI_STD"/>
    <m/>
    <n v="14417"/>
    <s v="FMSC DACM02"/>
    <s v="08:30"/>
    <s v="09:30"/>
    <d v="1899-12-30T01:00:00"/>
    <s v="08:30"/>
    <s v="09:30"/>
    <d v="1899-12-30T01:00:00"/>
    <s v="DCO"/>
    <s v="N/A"/>
  </r>
  <r>
    <n v="14417"/>
    <x v="33"/>
    <x v="10"/>
    <s v="LIFT IFTS 24-03 UK"/>
    <s v="IFTS"/>
    <n v="40"/>
    <s v="ACS"/>
    <n v="17"/>
    <m/>
    <s v="X"/>
    <x v="0"/>
    <s v="STDA"/>
    <s v="DECI_STD_NVG"/>
    <m/>
    <m/>
    <s v="FMS R2RNVG01"/>
    <s v="08:30"/>
    <s v="09:30"/>
    <d v="1899-12-30T01:00:00"/>
    <s v="08:30"/>
    <s v="09:30"/>
    <d v="1899-12-30T01:00:00"/>
    <s v="DCO"/>
    <s v="N/A"/>
  </r>
  <r>
    <n v="14418"/>
    <x v="33"/>
    <x v="10"/>
    <s v="LIFT IFTS 24-04 CAN"/>
    <s v="IFTS"/>
    <n v="53"/>
    <s v="ACS"/>
    <n v="5"/>
    <m/>
    <s v="X"/>
    <x v="2"/>
    <s v="NET"/>
    <s v="LOW LEVEL"/>
    <m/>
    <n v="14419"/>
    <s v="NET TLL02"/>
    <s v="08:30"/>
    <s v="09:30"/>
    <d v="1899-12-30T01:00:00"/>
    <s v="08:30"/>
    <s v="09:30"/>
    <d v="1899-12-30T01:00:00"/>
    <s v="DCO"/>
    <s v="N/A"/>
  </r>
  <r>
    <n v="14419"/>
    <x v="33"/>
    <x v="10"/>
    <s v="LIFT IFTS 24-04 CAN"/>
    <s v="IFTS"/>
    <n v="54"/>
    <s v="IFTS"/>
    <n v="9"/>
    <m/>
    <s v="X"/>
    <x v="3"/>
    <s v="NET"/>
    <s v="LOW LEVEL"/>
    <m/>
    <n v="14418"/>
    <s v="NET TLL02"/>
    <d v="1899-12-30T08:30:00"/>
    <d v="1899-12-30T09:30:00"/>
    <d v="1899-12-30T01:00:00"/>
    <s v="08:30"/>
    <s v="09:30"/>
    <d v="1899-12-30T01:00:00"/>
    <s v="SDC"/>
    <s v="N/A"/>
  </r>
  <r>
    <n v="14420"/>
    <x v="33"/>
    <x v="10"/>
    <s v="IFTS LIFT 24-02 QATAR"/>
    <s v="QATAR"/>
    <n v="50"/>
    <s v="ACS"/>
    <n v="1"/>
    <s v="X"/>
    <m/>
    <x v="5"/>
    <s v="NET"/>
    <s v="DECI_STD"/>
    <m/>
    <n v="14421"/>
    <s v="FMSC HACM02"/>
    <s v="10:00"/>
    <s v="11:00"/>
    <d v="1899-12-30T01:00:00"/>
    <s v="10:00"/>
    <s v="11:00"/>
    <d v="1899-12-30T01:00:00"/>
    <s v="DCO"/>
    <s v="N/A"/>
  </r>
  <r>
    <n v="14421"/>
    <x v="33"/>
    <x v="10"/>
    <s v="LIFT IFTS 24-04 CAN"/>
    <s v="IFTS"/>
    <n v="51"/>
    <s v="IFTS"/>
    <n v="23"/>
    <m/>
    <s v="X"/>
    <x v="0"/>
    <s v="NET"/>
    <s v="RNG_STD"/>
    <m/>
    <n v="14422"/>
    <s v="FMSC RNG01"/>
    <s v="10:00"/>
    <s v="11:00"/>
    <d v="1899-12-30T01:00:00"/>
    <d v="1899-12-30T10:00:00"/>
    <d v="1899-12-30T11:00:00"/>
    <d v="1899-12-30T01:00:00"/>
    <s v="DCO"/>
    <s v="N/A"/>
  </r>
  <r>
    <n v="14422"/>
    <x v="36"/>
    <x v="12"/>
    <s v="IFTS LIFT 24-02 QATAR"/>
    <s v="QATAR"/>
    <n v="50"/>
    <s v="ACS"/>
    <n v="2"/>
    <s v="X"/>
    <m/>
    <x v="2"/>
    <s v="STDA"/>
    <s v="BRV_R2R_STD"/>
    <m/>
    <m/>
    <s v="PT R2R01"/>
    <s v="08:30"/>
    <s v="09:30"/>
    <d v="1899-12-30T01:00:00"/>
    <d v="1899-12-30T08:30:00"/>
    <d v="1899-12-30T09:30:00"/>
    <d v="1899-12-30T01:00:00"/>
    <s v="RSLD"/>
    <s v="CD3"/>
  </r>
  <r>
    <n v="14423"/>
    <x v="33"/>
    <x v="10"/>
    <s v="LIFT IFTS 24-04 SPA"/>
    <s v="IFTS"/>
    <n v="58"/>
    <s v="ACS"/>
    <n v="14"/>
    <m/>
    <s v="X"/>
    <x v="6"/>
    <s v="STDA"/>
    <s v="DECI_STD"/>
    <m/>
    <m/>
    <s v="PT ERT01"/>
    <s v="10:00"/>
    <s v="11:00"/>
    <d v="1899-12-30T01:00:00"/>
    <s v="10:00"/>
    <s v="11:00"/>
    <d v="1899-12-30T01:00:00"/>
    <s v="DCO"/>
    <s v="N/A"/>
  </r>
  <r>
    <n v="14424"/>
    <x v="33"/>
    <x v="10"/>
    <s v="LIFT IFTS 24-04 SPA"/>
    <s v="IFTS"/>
    <n v="59"/>
    <s v="IFTS"/>
    <n v="22"/>
    <m/>
    <s v="X"/>
    <x v="3"/>
    <s v="STDA"/>
    <s v="DECI_STD"/>
    <m/>
    <m/>
    <s v="PT ERT01"/>
    <s v="10:00"/>
    <s v="11:00"/>
    <d v="1899-12-30T01:00:00"/>
    <s v="10:00"/>
    <s v="11:00"/>
    <d v="1899-12-30T01:00:00"/>
    <s v="DCO"/>
    <s v="N/A"/>
  </r>
  <r>
    <n v="14425"/>
    <x v="33"/>
    <x v="10"/>
    <s v="IFTS LIFT 24-02 QATAR"/>
    <s v="QATAR"/>
    <n v="51"/>
    <s v="ACS"/>
    <n v="13"/>
    <s v="X"/>
    <m/>
    <x v="5"/>
    <s v="NET"/>
    <s v="DECI_STD"/>
    <m/>
    <n v="14426"/>
    <s v="FMSC HACM01"/>
    <s v="11:30"/>
    <s v="12:30"/>
    <d v="1899-12-30T01:00:00"/>
    <s v="11:30"/>
    <s v="12:30"/>
    <d v="1899-12-30T01:00:00"/>
    <s v="DCO"/>
    <s v="N/A"/>
  </r>
  <r>
    <n v="14426"/>
    <x v="33"/>
    <x v="10"/>
    <s v="LIFT IFTS 24-04 CAN"/>
    <s v="IFTS"/>
    <n v="52"/>
    <s v="ACS"/>
    <n v="5"/>
    <m/>
    <s v="X"/>
    <x v="0"/>
    <s v="NET"/>
    <s v="RNG_STD"/>
    <m/>
    <n v="14427"/>
    <s v="FMSC RNG01"/>
    <s v="11:30"/>
    <s v="12:30"/>
    <d v="1899-12-30T01:00:00"/>
    <d v="1899-12-30T11:30:00"/>
    <d v="1899-12-30T12:30:00"/>
    <d v="1899-12-30T01:00:00"/>
    <s v="DCO"/>
    <s v="N/A"/>
  </r>
  <r>
    <n v="14427"/>
    <x v="33"/>
    <x v="10"/>
    <s v="LIFT IFTS 24-04 HUN"/>
    <s v="IFTS"/>
    <n v="63"/>
    <s v="IFTS"/>
    <n v="9"/>
    <m/>
    <s v="X"/>
    <x v="2"/>
    <s v="NET"/>
    <s v="LOW LEVEL"/>
    <m/>
    <n v="14428"/>
    <s v="NET TLL02"/>
    <s v="11:30"/>
    <s v="12:30"/>
    <d v="1899-12-30T01:00:00"/>
    <s v="11:30"/>
    <s v="12:30"/>
    <d v="1899-12-30T01:00:00"/>
    <s v="DCO"/>
    <s v="N/A"/>
  </r>
  <r>
    <n v="14428"/>
    <x v="33"/>
    <x v="10"/>
    <s v="LIFT IFTS 24-04 HUN"/>
    <s v="IFTS"/>
    <n v="62"/>
    <s v="ACS"/>
    <n v="10"/>
    <m/>
    <s v="X"/>
    <x v="3"/>
    <s v="NET"/>
    <s v="LOW LEVEL"/>
    <m/>
    <n v="14427"/>
    <s v="NET TLL02"/>
    <s v="11:30"/>
    <s v="12:30"/>
    <d v="1899-12-30T01:00:00"/>
    <s v="11:30"/>
    <s v="12:30"/>
    <d v="1899-12-30T01:00:00"/>
    <s v="DCO"/>
    <s v="N/A"/>
  </r>
  <r>
    <n v="14429"/>
    <x v="95"/>
    <x v="11"/>
    <s v="LIFT 24-03 SNG"/>
    <s v="IFTS"/>
    <n v="43"/>
    <s v="ACS"/>
    <n v="1"/>
    <m/>
    <s v="X"/>
    <x v="5"/>
    <s v="NET"/>
    <s v="DECI_STD"/>
    <m/>
    <n v="14430"/>
    <s v="FMSC HACM01"/>
    <s v="08:30"/>
    <s v="09:30"/>
    <d v="1899-12-30T01:00:00"/>
    <d v="1899-12-30T08:30:00"/>
    <d v="1899-12-30T09:30:00"/>
    <d v="1899-12-30T01:00:00"/>
    <s v="DCO"/>
    <s v="N/A"/>
  </r>
  <r>
    <n v="14430"/>
    <x v="95"/>
    <x v="11"/>
    <s v="LIFT IFTS 24-03 CAN"/>
    <s v="IFTS"/>
    <n v="37"/>
    <s v="ACS"/>
    <n v="9"/>
    <m/>
    <s v="X"/>
    <x v="0"/>
    <s v="STDA"/>
    <s v="DECI_STD_NVG"/>
    <m/>
    <m/>
    <s v="FMS R2RNVG01"/>
    <s v="08:30"/>
    <s v="09:30"/>
    <d v="1899-12-30T01:00:00"/>
    <d v="1899-12-30T08:30:00"/>
    <d v="1899-12-30T09:30:00"/>
    <d v="1899-12-30T01:00:00"/>
    <s v="DCO"/>
    <s v="N/A"/>
  </r>
  <r>
    <n v="14431"/>
    <x v="95"/>
    <x v="11"/>
    <s v="LIFT IFTS 24-05 GER"/>
    <s v="IFTS"/>
    <n v="67"/>
    <s v="IFTS"/>
    <n v="23"/>
    <m/>
    <s v="X"/>
    <x v="1"/>
    <s v="STDA"/>
    <s v="DECI_STD"/>
    <m/>
    <m/>
    <s v="PT NIT01"/>
    <s v="08:30"/>
    <s v="09:30"/>
    <d v="1899-12-30T01:00:00"/>
    <d v="1899-12-30T08:30:00"/>
    <d v="1899-12-30T09:40:00"/>
    <d v="1899-12-30T01:10:00"/>
    <s v="DCO"/>
    <s v="N/A"/>
  </r>
  <r>
    <n v="14432"/>
    <x v="95"/>
    <x v="11"/>
    <s v="LIFT IFTS 24-04 HUN"/>
    <s v="IFTS"/>
    <n v="62"/>
    <s v="ACS"/>
    <n v="33"/>
    <m/>
    <s v="X"/>
    <x v="3"/>
    <s v="STDA"/>
    <s v="DECI_STD"/>
    <m/>
    <m/>
    <s v="PT ERT01"/>
    <s v="08:30"/>
    <s v="09:30"/>
    <d v="1899-12-30T01:00:00"/>
    <d v="1899-12-30T08:30:00"/>
    <d v="1899-12-30T09:30:00"/>
    <d v="1899-12-30T01:00:00"/>
    <s v="DCO"/>
    <s v="N/A"/>
  </r>
  <r>
    <n v="14433"/>
    <x v="95"/>
    <x v="11"/>
    <s v="LIFT 24-03 SNG"/>
    <s v="IFTS"/>
    <n v="44"/>
    <s v="ACS"/>
    <n v="16"/>
    <m/>
    <s v="X"/>
    <x v="5"/>
    <s v="NET"/>
    <s v="DECI_STD"/>
    <m/>
    <n v="14434"/>
    <s v="FMSC HACM01"/>
    <s v="10:00"/>
    <s v="11:00"/>
    <d v="1899-12-30T01:00:00"/>
    <d v="1899-12-30T09:55:00"/>
    <d v="1899-12-30T10:55:00"/>
    <d v="1899-12-30T01:00:00"/>
    <s v="DCO"/>
    <s v="N/A"/>
  </r>
  <r>
    <n v="14434"/>
    <x v="95"/>
    <x v="11"/>
    <s v="LIFT IFTS 24-03 CAN"/>
    <s v="IFTS"/>
    <n v="38"/>
    <s v="ACS"/>
    <n v="13"/>
    <m/>
    <s v="X"/>
    <x v="0"/>
    <s v="STDA"/>
    <s v="DECI_STD_NVG"/>
    <m/>
    <m/>
    <s v="FMS R2RNVG01"/>
    <s v="10:00"/>
    <s v="11:00"/>
    <d v="1899-12-30T01:00:00"/>
    <d v="1899-12-30T10:00:00"/>
    <d v="1899-12-30T11:00:00"/>
    <d v="1899-12-30T01:00:00"/>
    <s v="DCO"/>
    <s v="N/A"/>
  </r>
  <r>
    <n v="14435"/>
    <x v="95"/>
    <x v="11"/>
    <s v="LIFT IFTS 24-04 CAN"/>
    <s v="IFTS"/>
    <n v="54"/>
    <s v="IFTS"/>
    <n v="9"/>
    <m/>
    <s v="X"/>
    <x v="1"/>
    <s v="NET"/>
    <s v="LOW LEVEL"/>
    <m/>
    <n v="14436"/>
    <s v="NET TLL03"/>
    <s v="10:00"/>
    <s v="11:00"/>
    <d v="1899-12-30T01:00:00"/>
    <d v="1899-12-30T10:00:00"/>
    <d v="1899-12-30T11:00:00"/>
    <d v="1899-12-30T01:00:00"/>
    <s v="DCO"/>
    <s v="N/A"/>
  </r>
  <r>
    <n v="14436"/>
    <x v="95"/>
    <x v="11"/>
    <s v="LIFT IFTS 24-04 CAN"/>
    <s v="IFTS"/>
    <n v="53"/>
    <s v="ACS"/>
    <n v="14"/>
    <m/>
    <s v="X"/>
    <x v="6"/>
    <s v="NET"/>
    <s v="LOW LEVEL"/>
    <m/>
    <n v="14435"/>
    <s v="NET TLL03"/>
    <d v="1899-12-30T10:00:00"/>
    <d v="1899-12-30T11:00:00"/>
    <d v="1899-12-30T01:00:00"/>
    <d v="1899-12-30T10:00:00"/>
    <d v="1899-12-30T11:00:00"/>
    <d v="1899-12-30T01:00:00"/>
    <s v="DCO"/>
    <s v="N/A"/>
  </r>
  <r>
    <n v="14437"/>
    <x v="95"/>
    <x v="11"/>
    <s v="LIFT IFTS 24-04 HUN"/>
    <s v="IFTS"/>
    <n v="63"/>
    <s v="ACS"/>
    <n v="2"/>
    <m/>
    <s v="X"/>
    <x v="2"/>
    <s v="STDA"/>
    <s v="DECI_STD"/>
    <m/>
    <m/>
    <s v="PT ERT01"/>
    <s v="10:00"/>
    <s v="11:00"/>
    <d v="1899-12-30T01:00:00"/>
    <d v="1899-12-30T10:00:00"/>
    <d v="1899-12-30T11:00:00"/>
    <d v="1899-12-30T01:00:00"/>
    <s v="DCO"/>
    <s v="N/A"/>
  </r>
  <r>
    <n v="14438"/>
    <x v="95"/>
    <x v="11"/>
    <s v="IFTS LIFT 24-02 QATAR"/>
    <s v="QATAR"/>
    <n v="51"/>
    <s v="ACS"/>
    <n v="5"/>
    <s v="X"/>
    <m/>
    <x v="5"/>
    <s v="NET"/>
    <s v="DECI_STD"/>
    <m/>
    <n v="14439"/>
    <s v="FMSC HACM02"/>
    <s v="11:30"/>
    <s v="12:30"/>
    <d v="1899-12-30T01:00:00"/>
    <s v="11:30"/>
    <s v="12:30"/>
    <d v="1899-12-30T01:00:00"/>
    <s v="DCO"/>
    <s v="N/A"/>
  </r>
  <r>
    <n v="14439"/>
    <x v="95"/>
    <x v="11"/>
    <s v="LIFT IFTS 24-04 SPA"/>
    <s v="IFTS"/>
    <n v="61"/>
    <s v="IFTS"/>
    <n v="23"/>
    <m/>
    <s v="X"/>
    <x v="0"/>
    <s v="NET"/>
    <s v="DECI_STD"/>
    <m/>
    <n v="14440"/>
    <s v="FMSC OBFM01"/>
    <s v="11:30"/>
    <s v="12:30"/>
    <d v="1899-12-30T01:00:00"/>
    <d v="1899-12-30T11:30:00"/>
    <d v="1899-12-30T12:30:00"/>
    <d v="1899-12-30T01:00:00"/>
    <s v="DCO"/>
    <s v="N/A"/>
  </r>
  <r>
    <n v="14440"/>
    <x v="95"/>
    <x v="11"/>
    <s v="LIFT IFTS 25-01 SGP"/>
    <s v="IFTS"/>
    <n v="68"/>
    <s v="ACS"/>
    <n v="1"/>
    <m/>
    <s v="X"/>
    <x v="6"/>
    <s v="STDA"/>
    <s v="DECI_STD"/>
    <m/>
    <m/>
    <s v="FMS EMR01"/>
    <s v="11:30"/>
    <s v="12:30"/>
    <d v="1899-12-30T01:00:00"/>
    <d v="1899-12-30T11:30:00"/>
    <d v="1899-12-30T12:30:00"/>
    <d v="1899-12-30T01:00:00"/>
    <s v="DCO"/>
    <s v="N/A"/>
  </r>
  <r>
    <n v="14441"/>
    <x v="95"/>
    <x v="11"/>
    <s v="LIFT IFTS 24-03 SAUDI"/>
    <s v="IFTS"/>
    <n v="46"/>
    <s v="ACS"/>
    <n v="12"/>
    <m/>
    <s v="X"/>
    <x v="3"/>
    <s v="STDA"/>
    <s v="DECI_STD"/>
    <m/>
    <m/>
    <s v="PT ERT03"/>
    <s v="11:30"/>
    <s v="12:30"/>
    <d v="1899-12-30T01:00:00"/>
    <d v="1899-12-30T11:30:00"/>
    <d v="1899-12-30T12:30:00"/>
    <d v="1899-12-30T01:00:00"/>
    <s v="DCO"/>
    <s v="N/A"/>
  </r>
  <r>
    <n v="14442"/>
    <x v="95"/>
    <x v="11"/>
    <s v="LIFT 24-43 ITA"/>
    <s v="AMI"/>
    <n v="65"/>
    <s v="ACS"/>
    <n v="32"/>
    <s v="X"/>
    <m/>
    <x v="5"/>
    <s v="NET"/>
    <s v="DCA"/>
    <m/>
    <n v="14443"/>
    <s v="SD R2V02"/>
    <s v="13:00"/>
    <s v="14:00"/>
    <d v="1899-12-30T01:00:00"/>
    <s v="13:00"/>
    <s v="14:00"/>
    <d v="1899-12-30T01:00:00"/>
    <s v="DCO"/>
    <s v="N/A"/>
  </r>
  <r>
    <n v="14443"/>
    <x v="95"/>
    <x v="11"/>
    <s v="LIFT IFTS 24-04 SPA"/>
    <s v="IFTS"/>
    <n v="59"/>
    <s v="ACS"/>
    <n v="17"/>
    <m/>
    <s v="X"/>
    <x v="0"/>
    <s v="NET"/>
    <s v="DECI_STD"/>
    <m/>
    <n v="14444"/>
    <s v="FMSC OBFM01"/>
    <s v="13:00"/>
    <s v="14:00"/>
    <d v="1899-12-30T01:00:00"/>
    <s v="13:00"/>
    <s v="14:00"/>
    <d v="1899-12-30T01:00:00"/>
    <s v="DCO"/>
    <s v="N/A"/>
  </r>
  <r>
    <n v="14444"/>
    <x v="95"/>
    <x v="11"/>
    <s v=" IFTS LIFT 24-03 QATAR"/>
    <s v="QATAR"/>
    <n v="60"/>
    <s v="ACS"/>
    <n v="13"/>
    <s v="X"/>
    <m/>
    <x v="6"/>
    <s v="STDA"/>
    <s v="AAR"/>
    <m/>
    <m/>
    <s v="FMS AAR01"/>
    <s v="13:00"/>
    <s v="14:00"/>
    <d v="1899-12-30T01:00:00"/>
    <d v="1899-12-30T13:00:00"/>
    <d v="1899-12-30T14:00:00"/>
    <d v="1899-12-30T01:00:00"/>
    <s v="DCO"/>
    <s v="N/A"/>
  </r>
  <r>
    <n v="14445"/>
    <x v="95"/>
    <x v="11"/>
    <s v="LIFT IFTS 24-04 JPN"/>
    <s v="IFTS"/>
    <n v="57"/>
    <s v="ACS"/>
    <n v="2"/>
    <m/>
    <s v="X"/>
    <x v="2"/>
    <s v="STDA"/>
    <s v="DECI_STD"/>
    <m/>
    <m/>
    <s v="FMS NIT01"/>
    <s v="13:00"/>
    <s v="14:00"/>
    <d v="1899-12-30T01:00:00"/>
    <s v="13:00"/>
    <s v="14:00"/>
    <d v="1899-12-30T01:00:00"/>
    <s v="DCO"/>
    <s v="N/A"/>
  </r>
  <r>
    <n v="14446"/>
    <x v="95"/>
    <x v="11"/>
    <s v="LIFT 24-43 ITA"/>
    <s v="AMI"/>
    <n v="68"/>
    <s v="ACS"/>
    <n v="5"/>
    <s v="X"/>
    <m/>
    <x v="5"/>
    <s v="NET"/>
    <s v="DCA"/>
    <m/>
    <n v="14447"/>
    <s v="SD R2V02"/>
    <s v="14:30"/>
    <s v="15:30"/>
    <d v="1899-12-30T01:00:00"/>
    <s v="14:30"/>
    <s v="15:30"/>
    <d v="1899-12-30T01:00:00"/>
    <s v="DCO"/>
    <s v="N/A"/>
  </r>
  <r>
    <n v="14447"/>
    <x v="95"/>
    <x v="11"/>
    <s v="LIFT IFTS 24-03 UK"/>
    <s v="IFTS"/>
    <n v="39"/>
    <s v="ACS"/>
    <n v="1"/>
    <m/>
    <s v="X"/>
    <x v="0"/>
    <s v="STDA"/>
    <s v="DECI_STD_NVG"/>
    <m/>
    <m/>
    <s v="FMS R2RNVG01"/>
    <s v="14:30"/>
    <s v="15:30"/>
    <d v="1899-12-30T01:00:00"/>
    <s v="14:30"/>
    <s v="15:30"/>
    <d v="1899-12-30T01:00:00"/>
    <s v="DCO"/>
    <s v="N/A"/>
  </r>
  <r>
    <n v="14448"/>
    <x v="95"/>
    <x v="11"/>
    <s v="LIFT IFTS 24-04 HUN"/>
    <s v="IFTS"/>
    <n v="63"/>
    <s v="ACS"/>
    <n v="9"/>
    <m/>
    <s v="X"/>
    <x v="1"/>
    <s v="NET"/>
    <s v="LOW LEVEL"/>
    <m/>
    <n v="14449"/>
    <s v="NET TLL03"/>
    <s v="14:30"/>
    <s v="15:30"/>
    <d v="1899-12-30T01:00:00"/>
    <s v="14:30"/>
    <s v="15:30"/>
    <d v="1899-12-30T01:00:00"/>
    <s v="DCO"/>
    <s v="N/A"/>
  </r>
  <r>
    <n v="14449"/>
    <x v="95"/>
    <x v="11"/>
    <s v="LIFT IFTS 24-04 HUN"/>
    <s v="IFTS"/>
    <n v="62"/>
    <s v="ACS"/>
    <n v="10"/>
    <m/>
    <s v="X"/>
    <x v="6"/>
    <s v="NET"/>
    <s v="LOW LEVEL"/>
    <m/>
    <n v="14448"/>
    <s v="NET TLL03"/>
    <d v="1899-12-30T14:30:00"/>
    <d v="1899-12-30T15:30:00"/>
    <d v="1899-12-30T01:00:00"/>
    <d v="1899-12-30T14:30:00"/>
    <d v="1899-12-30T15:30:00"/>
    <d v="1899-12-30T01:00:00"/>
    <s v="DCO"/>
    <s v="N/A"/>
  </r>
  <r>
    <n v="14450"/>
    <x v="95"/>
    <x v="11"/>
    <s v="LIFT IFTS 24-03 SAUDI"/>
    <s v="IFTS"/>
    <n v="45"/>
    <s v="IFTS"/>
    <n v="23"/>
    <m/>
    <s v="X"/>
    <x v="3"/>
    <s v="STDA"/>
    <s v="DECI_STD"/>
    <m/>
    <m/>
    <s v="PT ERT03"/>
    <s v="14:30"/>
    <s v="15:30"/>
    <d v="1899-12-30T01:00:00"/>
    <s v="14:30"/>
    <s v="15:30"/>
    <d v="1899-12-30T01:00:00"/>
    <s v="DCO"/>
    <s v="N/A"/>
  </r>
  <r>
    <n v="14451"/>
    <x v="95"/>
    <x v="11"/>
    <s v="IFTS LIFT 24-02 QATAR"/>
    <s v="QATAR"/>
    <n v="55"/>
    <s v="ACS"/>
    <n v="14"/>
    <s v="X"/>
    <m/>
    <x v="5"/>
    <s v="NET"/>
    <s v="DECI_STD"/>
    <m/>
    <n v="14452"/>
    <s v="FMSC OACM01"/>
    <s v="16:00"/>
    <s v="17:00"/>
    <d v="1899-12-30T01:00:00"/>
    <s v="16:00"/>
    <s v="17:00"/>
    <d v="1899-12-30T01:00:00"/>
    <s v="DCO"/>
    <s v="N/A"/>
  </r>
  <r>
    <n v="14452"/>
    <x v="95"/>
    <x v="11"/>
    <s v="LIFT IFTS 24-04 SPA"/>
    <s v="IFTS"/>
    <n v="60"/>
    <s v="IFTS"/>
    <n v="9"/>
    <m/>
    <s v="X"/>
    <x v="0"/>
    <s v="NET"/>
    <s v="DECI_STD"/>
    <m/>
    <n v="14453"/>
    <s v="FMSC OBFM01"/>
    <s v="16:00"/>
    <s v="17:00"/>
    <d v="1899-12-30T01:00:00"/>
    <s v="16:00"/>
    <s v="17:00"/>
    <d v="1899-12-30T01:00:00"/>
    <s v="DCO"/>
    <s v="N/A"/>
  </r>
  <r>
    <n v="14453"/>
    <x v="95"/>
    <x v="11"/>
    <s v="LIFT IFTS 24-04 CAN"/>
    <s v="IFTS"/>
    <n v="54"/>
    <s v="ACS"/>
    <n v="32"/>
    <m/>
    <s v="X"/>
    <x v="6"/>
    <s v="STDA"/>
    <s v="DECI_STD"/>
    <m/>
    <m/>
    <s v="PT ERT01"/>
    <s v="16:00"/>
    <s v="17:00"/>
    <d v="1899-12-30T01:00:00"/>
    <s v="16:00"/>
    <s v="17:00"/>
    <d v="1899-12-30T01:00:00"/>
    <s v="DCO"/>
    <s v="N/A"/>
  </r>
  <r>
    <n v="14454"/>
    <x v="95"/>
    <x v="11"/>
    <s v="LIFT IFTS 24-04 CAN"/>
    <s v="IFTS"/>
    <n v="53"/>
    <s v="ACS"/>
    <n v="17"/>
    <m/>
    <s v="X"/>
    <x v="2"/>
    <s v="STDA"/>
    <s v="DECI_STD"/>
    <m/>
    <m/>
    <s v="PT ERT01"/>
    <s v="16:00"/>
    <s v="17:00"/>
    <d v="1899-12-30T01:00:00"/>
    <d v="1899-12-30T15:30:00"/>
    <d v="1899-12-30T16:30:00"/>
    <d v="1899-12-30T01:00:00"/>
    <s v="DCO"/>
    <s v="N/A"/>
  </r>
  <r>
    <n v="14455"/>
    <x v="96"/>
    <x v="11"/>
    <s v="LIFT 24-03 SNG"/>
    <s v="IFTS"/>
    <n v="43"/>
    <s v="ACS"/>
    <n v="17"/>
    <m/>
    <s v="X"/>
    <x v="5"/>
    <s v="NET"/>
    <s v="DECI_STD"/>
    <m/>
    <n v="14456"/>
    <s v="FMSC HACM02"/>
    <s v="08:30"/>
    <s v="09:30"/>
    <d v="1899-12-30T01:00:00"/>
    <d v="1899-12-30T08:30:00"/>
    <d v="1899-12-30T09:30:00"/>
    <d v="1899-12-30T01:00:00"/>
    <s v="DCO"/>
    <s v="N/A"/>
  </r>
  <r>
    <n v="14456"/>
    <x v="96"/>
    <x v="11"/>
    <s v="LIFT IFTS 24-04 SPA"/>
    <s v="IFTS"/>
    <n v="60"/>
    <s v="ACS"/>
    <n v="32"/>
    <m/>
    <s v="X"/>
    <x v="0"/>
    <s v="NET"/>
    <s v="DECI_STD"/>
    <m/>
    <n v="14457"/>
    <s v="FMSC OBFM02"/>
    <s v="08:30"/>
    <s v="09:30"/>
    <d v="1899-12-30T01:00:00"/>
    <s v="08:30"/>
    <s v="09:30"/>
    <d v="1899-12-30T01:00:00"/>
    <s v="DCO"/>
    <s v="N/A"/>
  </r>
  <r>
    <n v="14457"/>
    <x v="96"/>
    <x v="11"/>
    <s v="LIFT IFTS 24-05 GER"/>
    <s v="IFTS"/>
    <n v="66"/>
    <s v="IFTS"/>
    <n v="23"/>
    <m/>
    <s v="X"/>
    <x v="6"/>
    <s v="STDA"/>
    <s v="DECI_STD"/>
    <m/>
    <m/>
    <s v="PT NIT01 CPL01"/>
    <s v="08:30"/>
    <s v="09:30"/>
    <d v="1899-12-30T01:00:00"/>
    <d v="1899-12-30T08:30:00"/>
    <d v="1899-12-30T09:30:00"/>
    <d v="1899-12-30T01:00:00"/>
    <s v="DCO"/>
    <s v="N/A"/>
  </r>
  <r>
    <n v="14458"/>
    <x v="96"/>
    <x v="11"/>
    <s v="LIFT 24-03 SNG"/>
    <s v="IFTS"/>
    <n v="44"/>
    <s v="ACS"/>
    <n v="9"/>
    <m/>
    <s v="X"/>
    <x v="5"/>
    <s v="NET"/>
    <s v="DECI_STD"/>
    <m/>
    <n v="14459"/>
    <s v="FMSC HACM02"/>
    <s v="10:00"/>
    <s v="11:00"/>
    <d v="1899-12-30T01:00:00"/>
    <s v="10:00"/>
    <d v="1899-12-30T10:50:00"/>
    <d v="1899-12-30T00:50:00"/>
    <s v="DCO"/>
    <s v="N/A"/>
  </r>
  <r>
    <n v="14459"/>
    <x v="96"/>
    <x v="11"/>
    <s v="LIFT IFTS 24-04 HUN"/>
    <s v="IFTS"/>
    <n v="63"/>
    <s v="ACS"/>
    <n v="14"/>
    <m/>
    <s v="X"/>
    <x v="0"/>
    <s v="STDA"/>
    <s v="DECI_STD_NVG"/>
    <m/>
    <m/>
    <s v="FMS NVG01"/>
    <s v="10:00"/>
    <s v="11:00"/>
    <d v="1899-12-30T01:00:00"/>
    <s v="10:00"/>
    <s v="11:00"/>
    <d v="1899-12-30T01:00:00"/>
    <s v="DCO"/>
    <s v="N/A"/>
  </r>
  <r>
    <n v="14460"/>
    <x v="96"/>
    <x v="11"/>
    <s v="LIFT IFTS 24-05 AUT"/>
    <s v="IFTS"/>
    <n v="64"/>
    <s v="ACS"/>
    <n v="13"/>
    <m/>
    <s v="X"/>
    <x v="1"/>
    <s v="STDA"/>
    <s v="DECI_STD"/>
    <m/>
    <m/>
    <s v="PT NIT01"/>
    <s v="10:00"/>
    <s v="11:00"/>
    <d v="1899-12-30T01:00:00"/>
    <s v="10:00"/>
    <s v="11:00"/>
    <d v="1899-12-30T01:00:00"/>
    <s v="DCO"/>
    <s v="N/A"/>
  </r>
  <r>
    <n v="14461"/>
    <x v="96"/>
    <x v="11"/>
    <s v="LIFT IFTS 25-01 SGP"/>
    <s v="IFTS"/>
    <n v="69"/>
    <s v="ACS"/>
    <n v="2"/>
    <m/>
    <s v="X"/>
    <x v="6"/>
    <s v="STDA"/>
    <s v="DECI_STD"/>
    <m/>
    <m/>
    <s v="FMS EMR01"/>
    <s v="10:00"/>
    <s v="11:00"/>
    <d v="1899-12-30T01:00:00"/>
    <d v="1899-12-30T10:00:00"/>
    <d v="1899-12-30T11:00:00"/>
    <d v="1899-12-30T01:00:00"/>
    <s v="DCO"/>
    <s v="N/A"/>
  </r>
  <r>
    <n v="14462"/>
    <x v="96"/>
    <x v="11"/>
    <s v="LIFT 24-43 ITA"/>
    <s v="AMI"/>
    <n v="69"/>
    <s v="ACS"/>
    <n v="1"/>
    <s v="X"/>
    <m/>
    <x v="5"/>
    <s v="NET"/>
    <s v="DCA"/>
    <m/>
    <n v="14463"/>
    <s v="SD R2V02"/>
    <s v="11:30"/>
    <s v="12:30"/>
    <d v="1899-12-30T01:00:00"/>
    <d v="1899-12-30T11:30:00"/>
    <d v="1899-12-30T12:30:00"/>
    <d v="1899-12-30T01:00:00"/>
    <s v="DCO"/>
    <s v="N/A"/>
  </r>
  <r>
    <n v="14463"/>
    <x v="96"/>
    <x v="11"/>
    <s v="LIFT IFTS 24-04 HUN"/>
    <s v="IFTS"/>
    <n v="62"/>
    <s v="ACS"/>
    <n v="5"/>
    <m/>
    <s v="X"/>
    <x v="0"/>
    <s v="STDA"/>
    <s v="DECI_STD_NVG"/>
    <m/>
    <m/>
    <s v="FMS NVG01"/>
    <s v="11:30"/>
    <s v="12:30"/>
    <d v="1899-12-30T01:00:00"/>
    <s v="11:30"/>
    <s v="12:30"/>
    <d v="1899-12-30T01:00:00"/>
    <s v="DCO"/>
    <s v="N/A"/>
  </r>
  <r>
    <n v="14464"/>
    <x v="96"/>
    <x v="11"/>
    <s v=" IFTS LIFT 24-03 QATAR"/>
    <s v="QATAR"/>
    <n v="60"/>
    <s v="ACS"/>
    <n v="32"/>
    <s v="X"/>
    <m/>
    <x v="1"/>
    <s v="NET"/>
    <s v="DECI_PGM"/>
    <m/>
    <n v="14465"/>
    <s v="NET PGM03"/>
    <s v="11:30"/>
    <s v="12:30"/>
    <d v="1899-12-30T01:00:00"/>
    <s v="11:30"/>
    <s v="12:30"/>
    <d v="1899-12-30T01:00:00"/>
    <s v="DCO"/>
    <s v="N/A"/>
  </r>
  <r>
    <n v="14465"/>
    <x v="96"/>
    <x v="11"/>
    <s v=" IFTS LIFT 24-03 QATAR"/>
    <s v="QATAR"/>
    <n v="58"/>
    <s v="ACS"/>
    <n v="10"/>
    <s v="X"/>
    <m/>
    <x v="6"/>
    <s v="NET"/>
    <s v="DECI_PGM"/>
    <m/>
    <n v="14464"/>
    <s v="NET PGM03"/>
    <d v="1899-12-30T11:30:00"/>
    <d v="1899-12-30T12:30:00"/>
    <d v="1899-12-30T01:00:00"/>
    <d v="1899-12-30T11:30:00"/>
    <d v="1899-12-30T12:30:00"/>
    <d v="1899-12-30T01:00:00"/>
    <s v="DCO"/>
    <s v="N/A"/>
  </r>
  <r>
    <n v="14466"/>
    <x v="96"/>
    <x v="11"/>
    <s v="LIFT 24-43 ITA"/>
    <s v="AMI"/>
    <n v="67"/>
    <s v="IFTS"/>
    <n v="9"/>
    <s v="X"/>
    <m/>
    <x v="5"/>
    <s v="NET"/>
    <s v="DCA"/>
    <m/>
    <n v="14467"/>
    <s v="SD R2V02"/>
    <s v="13:00"/>
    <s v="14:00"/>
    <d v="1899-12-30T01:00:00"/>
    <s v="13:00"/>
    <s v="14:00"/>
    <d v="1899-12-30T01:00:00"/>
    <s v="DCO"/>
    <s v="N/A"/>
  </r>
  <r>
    <n v="14467"/>
    <x v="96"/>
    <x v="11"/>
    <s v="LIFT IFTS 24-04 SPA"/>
    <s v="IFTS"/>
    <n v="61"/>
    <s v="ACS"/>
    <n v="13"/>
    <m/>
    <s v="X"/>
    <x v="0"/>
    <s v="NET"/>
    <s v="DECI_STD"/>
    <m/>
    <n v="14468"/>
    <s v="FMSC OBFM02"/>
    <s v="13:00"/>
    <s v="14:00"/>
    <d v="1899-12-30T01:00:00"/>
    <s v="13:00"/>
    <s v="14:00"/>
    <d v="1899-12-30T01:00:00"/>
    <s v="DCO"/>
    <s v="N/A"/>
  </r>
  <r>
    <n v="14468"/>
    <x v="96"/>
    <x v="11"/>
    <s v="LIFT IFTS 24-05 GER"/>
    <s v="IFTS"/>
    <n v="67"/>
    <s v="IFTS"/>
    <n v="3"/>
    <m/>
    <s v="X"/>
    <x v="6"/>
    <s v="STDA"/>
    <s v="DECI_STD"/>
    <m/>
    <m/>
    <s v="FMS NIT01"/>
    <s v="13:00"/>
    <s v="14:00"/>
    <d v="1899-12-30T01:00:00"/>
    <d v="1899-12-30T13:00:00"/>
    <d v="1899-12-30T14:00:00"/>
    <d v="1899-12-30T01:00:00"/>
    <s v="DCO"/>
    <s v="N/A"/>
  </r>
  <r>
    <n v="14469"/>
    <x v="96"/>
    <x v="11"/>
    <s v="IFTS LIFT 24-02 QATAR"/>
    <s v="QATAR"/>
    <n v="55"/>
    <s v="ACS"/>
    <n v="17"/>
    <s v="X"/>
    <m/>
    <x v="5"/>
    <s v="NET"/>
    <s v="DECI_STD"/>
    <m/>
    <n v="14470"/>
    <s v="FMSC OACM02"/>
    <s v="14:30"/>
    <s v="15:30"/>
    <d v="1899-12-30T01:00:00"/>
    <s v="14:30"/>
    <s v="15:30"/>
    <d v="1899-12-30T01:00:00"/>
    <s v="DCO"/>
    <s v="N/A"/>
  </r>
  <r>
    <n v="14470"/>
    <x v="96"/>
    <x v="11"/>
    <s v="LIFT IFTS 24-04 HUN"/>
    <s v="IFTS"/>
    <n v="63"/>
    <s v="IFTS"/>
    <n v="23"/>
    <m/>
    <s v="X"/>
    <x v="0"/>
    <s v="NET"/>
    <s v="DECI_STD_NVG"/>
    <m/>
    <n v="14471"/>
    <s v="NET BFFNVG01"/>
    <s v="14:30"/>
    <s v="15:30"/>
    <d v="1899-12-30T01:00:00"/>
    <s v="14:30"/>
    <s v="15:30"/>
    <d v="1899-12-30T01:00:00"/>
    <s v="DCO"/>
    <s v="N/A"/>
  </r>
  <r>
    <n v="14471"/>
    <x v="96"/>
    <x v="11"/>
    <s v="LIFT IFTS 24-05 GER"/>
    <s v="IFTS"/>
    <n v="66"/>
    <s v="ACS"/>
    <n v="10"/>
    <m/>
    <s v="X"/>
    <x v="6"/>
    <s v="STDA"/>
    <s v="DECI_STD"/>
    <m/>
    <m/>
    <s v="FMS NIT01"/>
    <s v="14:30"/>
    <s v="15:30"/>
    <d v="1899-12-30T01:00:00"/>
    <s v="14:30"/>
    <s v="15:30"/>
    <d v="1899-12-30T01:00:00"/>
    <s v="DCO"/>
    <s v="N/A"/>
  </r>
  <r>
    <n v="14472"/>
    <x v="96"/>
    <x v="11"/>
    <s v="LIFT 24-44 ITA"/>
    <s v="AMI"/>
    <n v="70"/>
    <s v="ACS"/>
    <n v="9"/>
    <s v="X"/>
    <m/>
    <x v="5"/>
    <s v="NET"/>
    <s v="DECI_STD"/>
    <m/>
    <n v="14473"/>
    <s v="SD HBFM01"/>
    <s v="16:00"/>
    <d v="1899-12-30T16:30:00"/>
    <d v="1899-12-30T00:30:00"/>
    <d v="1899-12-30T16:10:00"/>
    <d v="1899-12-30T16:40:00"/>
    <d v="1899-12-30T00:30:00"/>
    <s v="DCO"/>
    <s v="N/A"/>
  </r>
  <r>
    <n v="14473"/>
    <x v="96"/>
    <x v="11"/>
    <s v="LIFT 24-44 ITA"/>
    <s v="AMI"/>
    <n v="72"/>
    <s v="IFTS"/>
    <n v="9"/>
    <s v="X"/>
    <m/>
    <x v="5"/>
    <s v="NET"/>
    <s v="DECI_STD"/>
    <m/>
    <n v="14474"/>
    <s v="SD HBFM01"/>
    <s v="16:35"/>
    <d v="1899-12-30T17:05:00"/>
    <d v="1899-12-30T00:30:00"/>
    <d v="1899-12-30T16:45:00"/>
    <d v="1899-12-30T17:15:00"/>
    <d v="1899-12-30T00:30:00"/>
    <s v="DCO"/>
    <s v="N/A"/>
  </r>
  <r>
    <n v="14474"/>
    <x v="96"/>
    <x v="11"/>
    <s v="LIFT IFTS 24-04 HUN"/>
    <s v="IFTS"/>
    <n v="62"/>
    <s v="ACS"/>
    <n v="14"/>
    <m/>
    <s v="X"/>
    <x v="0"/>
    <s v="NET"/>
    <s v="DECI_STD_NVG"/>
    <m/>
    <n v="14475"/>
    <s v="NET BFFNVG01"/>
    <s v="16:00"/>
    <s v="17:00"/>
    <d v="1899-12-30T01:00:00"/>
    <s v="16:00"/>
    <s v="17:00"/>
    <d v="1899-12-30T01:00:00"/>
    <s v="DCO"/>
    <s v="N/A"/>
  </r>
  <r>
    <n v="14475"/>
    <x v="96"/>
    <x v="11"/>
    <s v="LIFT IFTS 24-04 SPA"/>
    <s v="IFTS"/>
    <n v="61"/>
    <s v="ACS"/>
    <n v="2"/>
    <m/>
    <s v="X"/>
    <x v="6"/>
    <s v="STDA"/>
    <s v="DECI_STD"/>
    <m/>
    <m/>
    <s v="PT ERT01"/>
    <s v="16:00"/>
    <s v="17:00"/>
    <d v="1899-12-30T01:00:00"/>
    <s v="16:00"/>
    <s v="17:00"/>
    <d v="1899-12-30T01:00:00"/>
    <s v="DCO"/>
    <s v="N/A"/>
  </r>
  <r>
    <n v="14476"/>
    <x v="97"/>
    <x v="11"/>
    <s v=" IFTS LIFT 24-03 QATAR"/>
    <s v="QATAR"/>
    <n v="56"/>
    <s v="ACS"/>
    <n v="17"/>
    <s v="X"/>
    <m/>
    <x v="5"/>
    <s v="NET"/>
    <s v="DECI_STD"/>
    <m/>
    <n v="14477"/>
    <s v="FMSC OBFM01"/>
    <s v="08:30"/>
    <s v="09:30"/>
    <d v="1899-12-30T01:00:00"/>
    <s v="08:30"/>
    <s v="09:30"/>
    <d v="1899-12-30T01:00:00"/>
    <s v="DCO"/>
    <s v="N/A"/>
  </r>
  <r>
    <n v="14477"/>
    <x v="97"/>
    <x v="11"/>
    <s v="LIFT IFTS 24-04 CAN"/>
    <s v="IFTS"/>
    <n v="52"/>
    <s v="ACS"/>
    <n v="5"/>
    <m/>
    <s v="X"/>
    <x v="0"/>
    <s v="NET"/>
    <s v="RNG_STD"/>
    <m/>
    <n v="14478"/>
    <s v="FMSC RNG02"/>
    <s v="08:30"/>
    <s v="09:30"/>
    <d v="1899-12-30T01:00:00"/>
    <d v="1899-12-30T08:30:00"/>
    <d v="1899-12-30T09:30:00"/>
    <d v="1899-12-30T01:00:00"/>
    <s v="DCO"/>
    <s v="N/A"/>
  </r>
  <r>
    <n v="14478"/>
    <x v="97"/>
    <x v="11"/>
    <s v="LIFT IFTS 25-01 HUN"/>
    <s v="IFTS"/>
    <n v="70"/>
    <s v="ACS"/>
    <n v="10"/>
    <m/>
    <s v="X"/>
    <x v="6"/>
    <s v="STDA"/>
    <s v="DECI_STD"/>
    <m/>
    <m/>
    <s v="FMS EMR01"/>
    <s v="08:30"/>
    <s v="09:30"/>
    <d v="1899-12-30T01:00:00"/>
    <d v="1899-12-30T08:30:00"/>
    <d v="1899-12-30T09:30:00"/>
    <d v="1899-12-30T01:00:00"/>
    <s v="DCO"/>
    <s v="N/A"/>
  </r>
  <r>
    <n v="14479"/>
    <x v="97"/>
    <x v="11"/>
    <s v="IFTS LIFT 24-02 QATAR"/>
    <s v="QATAR"/>
    <n v="55"/>
    <s v="ACS"/>
    <n v="14"/>
    <s v="X"/>
    <m/>
    <x v="5"/>
    <s v="NET"/>
    <s v="DECI_STD"/>
    <m/>
    <n v="14480"/>
    <s v="FMSC HACM01"/>
    <s v="10:00"/>
    <s v="11:00"/>
    <d v="1899-12-30T01:00:00"/>
    <s v="10:00"/>
    <s v="11:00"/>
    <d v="1899-12-30T01:00:00"/>
    <s v="DCO"/>
    <s v="N/A"/>
  </r>
  <r>
    <n v="14480"/>
    <x v="97"/>
    <x v="11"/>
    <s v="LIFT IFTS 24-04 CAN"/>
    <s v="IFTS"/>
    <n v="51"/>
    <s v="ACS"/>
    <n v="13"/>
    <m/>
    <s v="X"/>
    <x v="0"/>
    <s v="NET"/>
    <s v="RNG_STD"/>
    <m/>
    <n v="14481"/>
    <s v="FMSC RNG02"/>
    <s v="10:00"/>
    <s v="11:00"/>
    <d v="1899-12-30T01:00:00"/>
    <d v="1899-12-30T10:00:00"/>
    <d v="1899-12-30T10:50:00"/>
    <d v="1899-12-30T00:50:00"/>
    <s v="DCO"/>
    <s v="N/A"/>
  </r>
  <r>
    <n v="14481"/>
    <x v="97"/>
    <x v="11"/>
    <s v=" IFTS LIFT 24-03 QATAR"/>
    <s v="QATAR"/>
    <n v="58"/>
    <s v="ACS"/>
    <n v="2"/>
    <s v="X"/>
    <m/>
    <x v="6"/>
    <s v="STDA"/>
    <s v="DECI_STD"/>
    <m/>
    <m/>
    <s v="PT ERT01"/>
    <s v="10:00"/>
    <s v="11:00"/>
    <d v="1899-12-30T01:00:00"/>
    <d v="1899-12-30T10:00:00"/>
    <d v="1899-12-30T11:00:00"/>
    <d v="1899-12-30T01:00:00"/>
    <s v="DCO"/>
    <s v="N/A"/>
  </r>
  <r>
    <n v="14482"/>
    <x v="97"/>
    <x v="11"/>
    <s v="LIFT IFTS 24-04 SPA"/>
    <s v="IFTS"/>
    <n v="58"/>
    <s v="ACS"/>
    <n v="17"/>
    <m/>
    <s v="X"/>
    <x v="5"/>
    <s v="NET"/>
    <s v="DECI_STD"/>
    <m/>
    <n v="14483"/>
    <s v="FMSC OBFM02"/>
    <s v="11:30"/>
    <s v="12:30"/>
    <d v="1899-12-30T01:00:00"/>
    <s v="11:30"/>
    <s v="12:30"/>
    <d v="1899-12-30T01:00:00"/>
    <s v="DCO"/>
    <s v="N/A"/>
  </r>
  <r>
    <n v="14483"/>
    <x v="97"/>
    <x v="11"/>
    <s v="LIFT IFTS 24-04 SPA"/>
    <s v="IFTS"/>
    <n v="59"/>
    <s v="ACS"/>
    <n v="32"/>
    <m/>
    <s v="X"/>
    <x v="0"/>
    <s v="NET"/>
    <s v="DECI_STD"/>
    <m/>
    <n v="14484"/>
    <s v="FMSC OBFM02"/>
    <s v="11:30"/>
    <s v="12:30"/>
    <d v="1899-12-30T01:00:00"/>
    <d v="1899-12-30T11:30:00"/>
    <d v="1899-12-30T12:30:00"/>
    <d v="1899-12-30T01:00:00"/>
    <s v="DCO"/>
    <s v="N/A"/>
  </r>
  <r>
    <n v="14484"/>
    <x v="97"/>
    <x v="11"/>
    <s v="IFTS LIFT 24-02 QATAR"/>
    <s v="QATAR"/>
    <n v="53"/>
    <s v="IFTS"/>
    <n v="23"/>
    <s v="X"/>
    <m/>
    <x v="6"/>
    <s v="STDA"/>
    <s v="BRV_R2R_STD"/>
    <m/>
    <m/>
    <s v="PT R2R01"/>
    <s v="11:30"/>
    <s v="12:30"/>
    <d v="1899-12-30T01:00:00"/>
    <d v="1899-12-30T11:30:00"/>
    <d v="1899-12-30T12:30:00"/>
    <d v="1899-12-30T01:00:00"/>
    <s v="DCO"/>
    <s v="N/A"/>
  </r>
  <r>
    <n v="14485"/>
    <x v="97"/>
    <x v="11"/>
    <s v="IFTS LIFT 24-02 QATAR"/>
    <s v="QATAR"/>
    <n v="54"/>
    <s v="IFTS"/>
    <n v="3"/>
    <s v="X"/>
    <m/>
    <x v="2"/>
    <s v="STDA"/>
    <s v="BRV_R2R_STD"/>
    <m/>
    <m/>
    <s v="PT R2R01"/>
    <s v="11:30"/>
    <s v="12:30"/>
    <d v="1899-12-30T01:00:00"/>
    <s v="11:30"/>
    <s v="12:30"/>
    <d v="1899-12-30T01:00:00"/>
    <s v="DCO"/>
    <s v="N/A"/>
  </r>
  <r>
    <n v="14486"/>
    <x v="97"/>
    <x v="11"/>
    <s v="LIFT IFTS 24-03 UK"/>
    <s v="IFTS"/>
    <n v="40"/>
    <s v="IFTS"/>
    <n v="9"/>
    <m/>
    <s v="X"/>
    <x v="5"/>
    <s v="NET"/>
    <s v="DCA"/>
    <m/>
    <n v="14487"/>
    <s v="NET DCA01"/>
    <s v="13:00"/>
    <s v="14:00"/>
    <d v="1899-12-30T01:00:00"/>
    <s v="13:00"/>
    <s v="14:00"/>
    <d v="1899-12-30T01:00:00"/>
    <s v="DCO"/>
    <s v="N/A"/>
  </r>
  <r>
    <n v="14487"/>
    <x v="97"/>
    <x v="11"/>
    <s v="LIFT IFTS 24-03 UK"/>
    <s v="IFTS"/>
    <n v="39"/>
    <s v="ACS"/>
    <n v="9"/>
    <m/>
    <s v="X"/>
    <x v="4"/>
    <s v="NET"/>
    <s v="DCA"/>
    <m/>
    <n v="14486"/>
    <s v="NET DCA01"/>
    <d v="1899-12-30T13:00:00"/>
    <d v="1899-12-30T14:00:00"/>
    <d v="1899-12-30T01:00:00"/>
    <d v="1899-12-30T13:00:00"/>
    <d v="1899-12-30T14:00:00"/>
    <d v="1899-12-30T01:00:00"/>
    <s v="DCO"/>
    <s v="N/A"/>
  </r>
  <r>
    <n v="14488"/>
    <x v="97"/>
    <x v="11"/>
    <s v="LIFT IFTS 24-04 HUN"/>
    <s v="IFTS"/>
    <n v="63"/>
    <s v="ACS"/>
    <n v="2"/>
    <m/>
    <s v="X"/>
    <x v="0"/>
    <s v="NET"/>
    <s v="RNG_STD"/>
    <m/>
    <n v="14489"/>
    <s v="FMSC RNG02"/>
    <s v="13:00"/>
    <s v="14:00"/>
    <d v="1899-12-30T01:00:00"/>
    <d v="1899-12-30T13:00:00"/>
    <d v="1899-12-30T14:00:00"/>
    <d v="1899-12-30T01:00:00"/>
    <s v="DCO"/>
    <s v="N/A"/>
  </r>
  <r>
    <n v="14489"/>
    <x v="97"/>
    <x v="11"/>
    <s v="LIFT IFTS 24-04 SPA"/>
    <s v="IFTS"/>
    <n v="60"/>
    <s v="ACS"/>
    <n v="1"/>
    <m/>
    <s v="X"/>
    <x v="6"/>
    <s v="STDA"/>
    <s v="DECI_STD"/>
    <m/>
    <m/>
    <s v="PT ERT01"/>
    <s v="13:00"/>
    <s v="14:00"/>
    <d v="1899-12-30T01:00:00"/>
    <d v="1899-12-30T13:00:00"/>
    <d v="1899-12-30T14:00:00"/>
    <d v="1899-12-30T01:00:00"/>
    <s v="DCO"/>
    <s v="N/A"/>
  </r>
  <r>
    <n v="14490"/>
    <x v="97"/>
    <x v="11"/>
    <s v="LIFT IFTS 24-04 CAN"/>
    <s v="IFTS"/>
    <n v="53"/>
    <s v="IFTS"/>
    <n v="23"/>
    <m/>
    <s v="X"/>
    <x v="5"/>
    <s v="NET"/>
    <s v="RNG_STD"/>
    <m/>
    <n v="14491"/>
    <s v="FMSC RNG01"/>
    <s v="14:30"/>
    <s v="15:30"/>
    <d v="1899-12-30T01:00:00"/>
    <d v="1899-12-30T14:30:00"/>
    <d v="1899-12-30T15:30:00"/>
    <d v="1899-12-30T01:00:00"/>
    <s v="DCO"/>
    <s v="N/A"/>
  </r>
  <r>
    <n v="14491"/>
    <x v="97"/>
    <x v="11"/>
    <s v="LIP 24-03 SWE"/>
    <s v="IFTS"/>
    <n v="48"/>
    <s v="ACS"/>
    <n v="10"/>
    <m/>
    <s v="X"/>
    <x v="0"/>
    <s v="NET"/>
    <s v="LOW LEVEL"/>
    <m/>
    <n v="14492"/>
    <s v="SD FLL01"/>
    <s v="14:30"/>
    <s v="15:30"/>
    <d v="1899-12-30T01:00:00"/>
    <d v="1899-12-30T14:30:00"/>
    <d v="1899-12-30T15:30:00"/>
    <d v="1899-12-30T01:00:00"/>
    <s v="DCO"/>
    <s v="N/A"/>
  </r>
  <r>
    <n v="14492"/>
    <x v="97"/>
    <x v="11"/>
    <s v="LIP 24-03 SWE"/>
    <s v="IFTS"/>
    <n v="49"/>
    <s v="ACS"/>
    <n v="32"/>
    <m/>
    <s v="X"/>
    <x v="1"/>
    <s v="NET"/>
    <s v="LOW LEVEL"/>
    <m/>
    <n v="14491"/>
    <s v="SD FLL01"/>
    <d v="1899-12-30T14:30:00"/>
    <d v="1899-12-30T15:30:00"/>
    <d v="1899-12-30T01:00:00"/>
    <d v="1899-12-30T14:30:00"/>
    <d v="1899-12-30T15:30:00"/>
    <d v="1899-12-30T01:00:00"/>
    <s v="DCO"/>
    <s v="N/A"/>
  </r>
  <r>
    <n v="14493"/>
    <x v="97"/>
    <x v="11"/>
    <s v="LIFT IFTS 24-05 AUT"/>
    <s v="IFTS"/>
    <n v="65"/>
    <s v="ACS"/>
    <n v="5"/>
    <m/>
    <s v="X"/>
    <x v="6"/>
    <s v="STDA"/>
    <s v="DECI_STD"/>
    <m/>
    <m/>
    <s v="PT NIT01"/>
    <s v="14:30"/>
    <s v="15:30"/>
    <d v="1899-12-30T01:00:00"/>
    <d v="1899-12-30T14:30:00"/>
    <d v="1899-12-30T15:30:00"/>
    <d v="1899-12-30T01:00:00"/>
    <s v="DCO"/>
    <s v="N/A"/>
  </r>
  <r>
    <n v="14494"/>
    <x v="97"/>
    <x v="11"/>
    <s v="LIFT 24-44 ITA"/>
    <s v="AMI"/>
    <n v="71"/>
    <s v="ACS"/>
    <n v="9"/>
    <s v="X"/>
    <m/>
    <x v="5"/>
    <s v="NET"/>
    <s v="DECI_STD"/>
    <m/>
    <n v="14495"/>
    <s v="SD DBFM01"/>
    <s v="16:00"/>
    <d v="1899-12-30T16:30:00"/>
    <d v="1899-12-30T00:30:00"/>
    <d v="1899-12-30T16:10:00"/>
    <d v="1899-12-30T16:40:00"/>
    <d v="1899-12-30T00:30:00"/>
    <s v="DCO"/>
    <s v="N/A"/>
  </r>
  <r>
    <n v="14495"/>
    <x v="97"/>
    <x v="11"/>
    <s v="LIFT 24-44 ITA"/>
    <s v="AMI"/>
    <n v="73"/>
    <s v="IFTS"/>
    <n v="9"/>
    <s v="X"/>
    <m/>
    <x v="5"/>
    <s v="NET"/>
    <s v="DECI_STD"/>
    <m/>
    <n v="14496"/>
    <s v="SD DBFM01"/>
    <s v="16:35"/>
    <d v="1899-12-30T17:05:00"/>
    <d v="1899-12-30T00:30:00"/>
    <d v="1899-12-30T16:45:00"/>
    <d v="1899-12-30T17:15:00"/>
    <d v="1899-12-30T00:30:00"/>
    <s v="DCO"/>
    <s v="N/A"/>
  </r>
  <r>
    <n v="14496"/>
    <x v="97"/>
    <x v="11"/>
    <s v=" IFTS LIFT 24-03 QATAR"/>
    <s v="QATAR"/>
    <n v="60"/>
    <s v="ACS"/>
    <n v="14"/>
    <s v="X"/>
    <m/>
    <x v="0"/>
    <s v="NET"/>
    <s v="DECI_STD"/>
    <m/>
    <n v="14497"/>
    <s v="FMSC OBFM01"/>
    <s v="16:00"/>
    <s v="17:00"/>
    <d v="1899-12-30T01:00:00"/>
    <d v="1899-12-30T16:00:00"/>
    <d v="1899-12-30T17:00:00"/>
    <d v="1899-12-30T01:00:00"/>
    <s v="DCO"/>
    <s v="N/A"/>
  </r>
  <r>
    <n v="14497"/>
    <x v="97"/>
    <x v="11"/>
    <s v="IFTS LIFT 24-02 QATAR"/>
    <s v="QATAR"/>
    <n v="53"/>
    <s v="ACS"/>
    <n v="1"/>
    <s v="X"/>
    <m/>
    <x v="6"/>
    <s v="STDA"/>
    <s v="BRV_R2R_STD"/>
    <m/>
    <m/>
    <s v="PT R2R02"/>
    <s v="16:00"/>
    <s v="17:00"/>
    <d v="1899-12-30T01:00:00"/>
    <d v="1899-12-30T16:00:00"/>
    <d v="1899-12-30T17:00:00"/>
    <d v="1899-12-30T01:00:00"/>
    <s v="DCO"/>
    <s v="N/A"/>
  </r>
  <r>
    <n v="14498"/>
    <x v="97"/>
    <x v="11"/>
    <s v="IFTS LIFT 24-02 QATAR"/>
    <s v="QATAR"/>
    <n v="54"/>
    <s v="ACS"/>
    <n v="13"/>
    <s v="X"/>
    <m/>
    <x v="3"/>
    <s v="STDA"/>
    <s v="BRV_R2R_STD"/>
    <m/>
    <m/>
    <s v="PT R2R02"/>
    <s v="16:00"/>
    <s v="17:00"/>
    <d v="1899-12-30T01:00:00"/>
    <d v="1899-12-30T16:00:00"/>
    <d v="1899-12-30T17:00:00"/>
    <d v="1899-12-30T01:00:00"/>
    <s v="DCO"/>
    <s v="N/A"/>
  </r>
  <r>
    <n v="14499"/>
    <x v="39"/>
    <x v="12"/>
    <s v="LIFT IFTS 24-03 CAN"/>
    <s v="IFTS"/>
    <n v="38"/>
    <s v="ACS"/>
    <n v="14"/>
    <m/>
    <s v="X"/>
    <x v="5"/>
    <s v="NET"/>
    <s v="DCA"/>
    <m/>
    <n v="14500"/>
    <s v="NET ADCA02"/>
    <s v="08:30"/>
    <s v="09:30"/>
    <d v="1899-12-30T01:00:00"/>
    <d v="1899-12-30T08:30:00"/>
    <d v="1899-12-30T09:20:00"/>
    <d v="1899-12-30T00:50:00"/>
    <s v="RSLD"/>
    <s v="CD3"/>
  </r>
  <r>
    <n v="14500"/>
    <x v="39"/>
    <x v="12"/>
    <s v="LIFT IFTS 24-03 CAN"/>
    <s v="IFTS"/>
    <n v="37"/>
    <s v="ACS"/>
    <n v="2"/>
    <m/>
    <s v="X"/>
    <x v="4"/>
    <s v="NET"/>
    <s v="DCA"/>
    <m/>
    <n v="14499"/>
    <s v="NET ADCA02"/>
    <d v="1899-12-30T08:30:00"/>
    <d v="1899-12-30T09:30:00"/>
    <d v="1899-12-30T01:00:00"/>
    <d v="1899-12-30T08:30:00"/>
    <d v="1899-12-30T09:20:00"/>
    <d v="1899-12-30T00:50:00"/>
    <s v="RSLD"/>
    <s v="CD3"/>
  </r>
  <r>
    <n v="14501"/>
    <x v="34"/>
    <x v="11"/>
    <s v="IFTS LIFT 24-02 QATAR"/>
    <s v="QATAR"/>
    <n v="51"/>
    <s v="ACS"/>
    <n v="1"/>
    <s v="X"/>
    <m/>
    <x v="4"/>
    <s v="NET"/>
    <s v="BTAG_DECI"/>
    <m/>
    <n v="14500"/>
    <s v="NET BTAG02"/>
    <d v="1899-12-30T08:30:00"/>
    <d v="1899-12-30T09:30:00"/>
    <d v="1899-12-30T01:00:00"/>
    <d v="1899-12-30T08:30:00"/>
    <d v="1899-12-30T09:30:00"/>
    <d v="1899-12-30T01:00:00"/>
    <s v="DCO"/>
    <s v="N/A"/>
  </r>
  <r>
    <n v="14502"/>
    <x v="34"/>
    <x v="11"/>
    <s v="IFTS LIFT 24-02 QATAR"/>
    <s v="QATAR"/>
    <n v="50"/>
    <s v="ACS"/>
    <n v="5"/>
    <s v="X"/>
    <m/>
    <x v="1"/>
    <s v="NET"/>
    <s v="BTAG_DECI"/>
    <m/>
    <n v="14501"/>
    <s v="NET BTAG02"/>
    <d v="1899-12-30T08:30:00"/>
    <d v="1899-12-30T09:30:00"/>
    <d v="1899-12-30T01:00:00"/>
    <d v="1899-12-30T08:30:00"/>
    <d v="1899-12-30T09:30:00"/>
    <d v="1899-12-30T01:00:00"/>
    <s v="DCO"/>
    <s v="N/A"/>
  </r>
  <r>
    <n v="14503"/>
    <x v="34"/>
    <x v="11"/>
    <s v="LIFT IFTS 24-05 AUT"/>
    <s v="IFTS"/>
    <n v="65"/>
    <s v="ACS"/>
    <n v="30"/>
    <m/>
    <s v="X"/>
    <x v="6"/>
    <s v="STDA"/>
    <s v="DECI_STD"/>
    <m/>
    <m/>
    <s v="FMS NIT01"/>
    <s v="08:30"/>
    <s v="09:30"/>
    <d v="1899-12-30T01:00:00"/>
    <s v="08:30"/>
    <s v="09:30"/>
    <d v="1899-12-30T01:00:00"/>
    <s v="DCO"/>
    <s v="N/A"/>
  </r>
  <r>
    <n v="14504"/>
    <x v="34"/>
    <x v="11"/>
    <s v=" IFTS LIFT 24-03 QATAR"/>
    <s v="QATAR"/>
    <n v="57"/>
    <s v="ACS"/>
    <n v="10"/>
    <s v="X"/>
    <m/>
    <x v="5"/>
    <s v="NET"/>
    <s v="DECI_STD"/>
    <m/>
    <n v="14505"/>
    <s v="FMSC OBFM01"/>
    <s v="10:00"/>
    <s v="11:00"/>
    <d v="1899-12-30T01:00:00"/>
    <s v="10:00"/>
    <s v="11:00"/>
    <d v="1899-12-30T01:00:00"/>
    <s v="DCO"/>
    <s v="N/A"/>
  </r>
  <r>
    <n v="14505"/>
    <x v="34"/>
    <x v="11"/>
    <s v="IFTS LIFT 24-02 QATAR"/>
    <s v="QATAR"/>
    <n v="55"/>
    <s v="ACS"/>
    <n v="14"/>
    <s v="X"/>
    <m/>
    <x v="0"/>
    <s v="NET"/>
    <s v="DECI_STD"/>
    <m/>
    <n v="14506"/>
    <s v="FMSC HACM02"/>
    <s v="10:00"/>
    <s v="11:00"/>
    <d v="1899-12-30T01:00:00"/>
    <s v="10:00"/>
    <s v="11:00"/>
    <d v="1899-12-30T01:00:00"/>
    <s v="DCO"/>
    <s v="N/A"/>
  </r>
  <r>
    <n v="14506"/>
    <x v="34"/>
    <x v="11"/>
    <s v="LIFT IFTS 25-01 HUN"/>
    <s v="IFTS"/>
    <n v="70"/>
    <s v="ACS"/>
    <n v="13"/>
    <m/>
    <s v="X"/>
    <x v="6"/>
    <s v="STDA"/>
    <s v="DECI_STD"/>
    <m/>
    <m/>
    <s v="FMS EMR01 RR01"/>
    <s v="10:00"/>
    <s v="11:00"/>
    <d v="1899-12-30T01:00:00"/>
    <s v="10:00"/>
    <s v="11:00"/>
    <d v="1899-12-30T01:00:00"/>
    <s v="DCO"/>
    <s v="N/A"/>
  </r>
  <r>
    <n v="14507"/>
    <x v="34"/>
    <x v="11"/>
    <s v="LIFT IFTS 24-04 SPA"/>
    <s v="IFTS"/>
    <n v="58"/>
    <s v="IFTS"/>
    <n v="9"/>
    <m/>
    <s v="X"/>
    <x v="5"/>
    <s v="NET"/>
    <s v="DECI_STD"/>
    <m/>
    <n v="14508"/>
    <s v="FMSC DBFM01"/>
    <s v="11:30"/>
    <s v="12:30"/>
    <d v="1899-12-30T01:00:00"/>
    <s v="11:30"/>
    <s v="12:30"/>
    <d v="1899-12-30T01:00:00"/>
    <s v="DCO"/>
    <s v="N/A"/>
  </r>
  <r>
    <n v="14508"/>
    <x v="34"/>
    <x v="11"/>
    <s v="LIFT IFTS 24-04 SPA"/>
    <s v="IFTS"/>
    <n v="59"/>
    <s v="ACS"/>
    <n v="32"/>
    <m/>
    <s v="X"/>
    <x v="0"/>
    <s v="NET"/>
    <s v="DECI_STD"/>
    <m/>
    <n v="14509"/>
    <s v="FMSC DBFM01"/>
    <s v="11:30"/>
    <s v="12:30"/>
    <d v="1899-12-30T01:00:00"/>
    <s v="11:30"/>
    <s v="12:30"/>
    <d v="1899-12-30T01:00:00"/>
    <s v="DCO"/>
    <s v="N/A"/>
  </r>
  <r>
    <n v="14509"/>
    <x v="34"/>
    <x v="11"/>
    <s v="IFTS LIFT 24-02 QATAR"/>
    <s v="QATAR"/>
    <n v="54"/>
    <s v="IFTS"/>
    <n v="23"/>
    <s v="X"/>
    <m/>
    <x v="6"/>
    <s v="STDA"/>
    <s v="BRV_R2R_STD"/>
    <m/>
    <m/>
    <s v="PT BVR01"/>
    <s v="11:30"/>
    <s v="12:30"/>
    <d v="1899-12-30T01:00:00"/>
    <s v="11:30"/>
    <s v="12:30"/>
    <d v="1899-12-30T01:00:00"/>
    <s v="DCO"/>
    <s v="N/A"/>
  </r>
  <r>
    <n v="14510"/>
    <x v="34"/>
    <x v="11"/>
    <s v=" IFTS LIFT 24-03 QATAR"/>
    <s v="QATAR"/>
    <n v="58"/>
    <s v="ACS"/>
    <n v="23"/>
    <s v="X"/>
    <m/>
    <x v="2"/>
    <s v="STDA"/>
    <s v="DECI_STD"/>
    <m/>
    <m/>
    <s v="PT ERT02"/>
    <s v="11:30"/>
    <s v="12:30"/>
    <d v="1899-12-30T01:00:00"/>
    <s v="11:30"/>
    <s v="12:30"/>
    <d v="1899-12-30T01:00:00"/>
    <s v="DCO"/>
    <s v="N/A"/>
  </r>
  <r>
    <n v="14511"/>
    <x v="34"/>
    <x v="11"/>
    <s v="LIFT IFTS 24-03 UK"/>
    <s v="IFTS"/>
    <n v="39"/>
    <s v="ACS"/>
    <n v="17"/>
    <m/>
    <s v="X"/>
    <x v="5"/>
    <s v="NET"/>
    <s v="DCA"/>
    <m/>
    <n v="14512"/>
    <s v="NET DCA02"/>
    <s v="13:00"/>
    <s v="14:00"/>
    <d v="1899-12-30T01:00:00"/>
    <s v="13:00"/>
    <s v="14:00"/>
    <d v="1899-12-30T01:00:00"/>
    <s v="DCO"/>
    <s v="N/A"/>
  </r>
  <r>
    <n v="14512"/>
    <x v="34"/>
    <x v="11"/>
    <s v="LIFT IFTS 24-03 UK"/>
    <s v="IFTS"/>
    <n v="40"/>
    <s v="ACS"/>
    <n v="9"/>
    <m/>
    <s v="X"/>
    <x v="4"/>
    <s v="NET"/>
    <s v="DCA"/>
    <m/>
    <n v="14511"/>
    <s v="NET DCA02"/>
    <s v="13:00"/>
    <s v="14:00"/>
    <d v="1899-12-30T01:00:00"/>
    <s v="13:00"/>
    <s v="14:00"/>
    <d v="1899-12-30T01:00:00"/>
    <s v="DCO"/>
    <s v="N/A"/>
  </r>
  <r>
    <n v="14513"/>
    <x v="34"/>
    <x v="11"/>
    <s v=" IFTS LIFT 24-03 QATAR"/>
    <s v="QATAR"/>
    <n v="56"/>
    <s v="ACS"/>
    <n v="13"/>
    <s v="X"/>
    <m/>
    <x v="0"/>
    <s v="NET"/>
    <s v="DECI_STD"/>
    <m/>
    <n v="14514"/>
    <s v="FMSC OBFM02"/>
    <s v="13:00"/>
    <s v="14:00"/>
    <d v="1899-12-30T01:00:00"/>
    <s v="13:00"/>
    <s v="14:00"/>
    <d v="1899-12-30T01:00:00"/>
    <s v="DCO"/>
    <s v="N/A"/>
  </r>
  <r>
    <n v="14514"/>
    <x v="34"/>
    <x v="11"/>
    <s v="IFTS LIFT 24-02 QATAR"/>
    <s v="QATAR"/>
    <n v="53"/>
    <s v="ACS"/>
    <n v="2"/>
    <s v="X"/>
    <m/>
    <x v="6"/>
    <s v="STDA"/>
    <s v="BRV_R2R_STD"/>
    <m/>
    <m/>
    <s v="PT BVR01"/>
    <s v="13:00"/>
    <s v="14:00"/>
    <d v="1899-12-30T01:00:00"/>
    <s v="13:00"/>
    <s v="14:00"/>
    <d v="1899-12-30T01:00:00"/>
    <s v="DCO"/>
    <s v="N/A"/>
  </r>
  <r>
    <n v="14515"/>
    <x v="34"/>
    <x v="11"/>
    <s v="LIFT IFTS 24-03 CAN"/>
    <s v="IFTS"/>
    <n v="37"/>
    <s v="ACS"/>
    <n v="1"/>
    <m/>
    <s v="X"/>
    <x v="5"/>
    <s v="NET"/>
    <s v="DCA"/>
    <m/>
    <n v="14516"/>
    <s v="NET DCA01"/>
    <s v="14:30"/>
    <s v="15:30"/>
    <d v="1899-12-30T01:00:00"/>
    <d v="1899-12-30T14:30:00"/>
    <d v="1899-12-30T15:30:00"/>
    <d v="1899-12-30T01:00:00"/>
    <s v="DCO"/>
    <s v="N/A"/>
  </r>
  <r>
    <n v="14516"/>
    <x v="34"/>
    <x v="11"/>
    <s v="LIFT IFTS 24-03 CAN"/>
    <s v="IFTS"/>
    <n v="38"/>
    <s v="ACS"/>
    <n v="5"/>
    <m/>
    <s v="X"/>
    <x v="4"/>
    <s v="NET"/>
    <s v="DCA"/>
    <m/>
    <n v="14515"/>
    <s v="NET DCA01"/>
    <s v="14:30"/>
    <s v="15:30"/>
    <d v="1899-12-30T01:00:00"/>
    <d v="1899-12-30T14:30:00"/>
    <d v="1899-12-30T15:30:00"/>
    <d v="1899-12-30T01:00:00"/>
    <s v="DCO"/>
    <s v="N/A"/>
  </r>
  <r>
    <n v="14517"/>
    <x v="34"/>
    <x v="11"/>
    <s v=" IFTS LIFT 24-03 QATAR"/>
    <s v="QATAR"/>
    <n v="60"/>
    <s v="IFTS"/>
    <n v="9"/>
    <s v="X"/>
    <m/>
    <x v="0"/>
    <s v="NET"/>
    <s v="DECI_STD"/>
    <m/>
    <n v="14518"/>
    <s v="FMSC OBFM02"/>
    <s v="14:30"/>
    <s v="15:30"/>
    <d v="1899-12-30T01:00:00"/>
    <d v="1899-12-30T14:30:00"/>
    <d v="1899-12-30T15:30:00"/>
    <d v="1899-12-30T01:00:00"/>
    <s v="DCO"/>
    <s v="N/A"/>
  </r>
  <r>
    <n v="14518"/>
    <x v="34"/>
    <x v="11"/>
    <s v="LIFT 24-44 ITA"/>
    <s v="AMI"/>
    <n v="72"/>
    <s v="ACS"/>
    <n v="9"/>
    <s v="X"/>
    <m/>
    <x v="5"/>
    <s v="NET"/>
    <s v="DECI_STD"/>
    <m/>
    <n v="14519"/>
    <s v="SD HBFM02"/>
    <s v="16:00"/>
    <d v="1899-12-30T16:30:00"/>
    <d v="1899-12-30T00:30:00"/>
    <d v="1899-12-30T16:00:00"/>
    <d v="1899-12-30T16:30:00"/>
    <d v="1899-12-30T00:30:00"/>
    <s v="DCO"/>
    <s v="N/A"/>
  </r>
  <r>
    <n v="14519"/>
    <x v="34"/>
    <x v="11"/>
    <s v="LIFT 24-44 ITA"/>
    <s v="AMI"/>
    <n v="70"/>
    <s v="ACS"/>
    <n v="17"/>
    <s v="X"/>
    <m/>
    <x v="5"/>
    <s v="NET"/>
    <s v="DECI_STD"/>
    <m/>
    <n v="14520"/>
    <s v="SD HBFM02"/>
    <s v="16:35"/>
    <d v="1899-12-30T17:05:00"/>
    <d v="1899-12-30T00:30:00"/>
    <d v="1899-12-30T16:35:00"/>
    <d v="1899-12-30T17:05:00"/>
    <d v="1899-12-30T00:30:00"/>
    <s v="DCO"/>
    <s v="N/A"/>
  </r>
  <r>
    <n v="14520"/>
    <x v="34"/>
    <x v="11"/>
    <s v="IP"/>
    <s v="AMI"/>
    <n v="75"/>
    <s v="ACS"/>
    <n v="15"/>
    <m/>
    <s v="X"/>
    <x v="6"/>
    <s v="STDA"/>
    <s v="DECI_STD"/>
    <m/>
    <m/>
    <s v="PT FAM02"/>
    <d v="1899-12-30T14:30:00"/>
    <d v="1899-12-30T15:30:00"/>
    <d v="1899-12-30T01:00:00"/>
    <d v="1899-12-30T14:40:00"/>
    <d v="1899-12-30T15:40:00"/>
    <d v="1899-12-30T01:00:00"/>
    <s v="DCO"/>
    <s v="N/A"/>
  </r>
  <r>
    <n v="14521"/>
    <x v="35"/>
    <x v="11"/>
    <s v="IFTS LIFT 24-02 QATAR"/>
    <s v="QATAR"/>
    <n v="52"/>
    <s v="IFTS"/>
    <n v="9"/>
    <s v="X"/>
    <m/>
    <x v="0"/>
    <s v="NET"/>
    <s v="DECI_STD"/>
    <m/>
    <n v="14522"/>
    <s v="FMSC DACM01"/>
    <s v="07:00"/>
    <s v="08:00"/>
    <d v="1899-12-30T01:00:00"/>
    <d v="1899-12-30T07:00:00"/>
    <d v="1899-12-30T08:00:00"/>
    <d v="1899-12-30T01:00:00"/>
    <s v="DCO"/>
    <s v="N/A"/>
  </r>
  <r>
    <n v="14522"/>
    <x v="35"/>
    <x v="11"/>
    <s v="LIFT 24-03 SNG"/>
    <s v="IFTS"/>
    <n v="43"/>
    <s v="IFTS"/>
    <n v="23"/>
    <m/>
    <s v="X"/>
    <x v="6"/>
    <s v="STDA"/>
    <s v="BRV_R2R_STD"/>
    <m/>
    <m/>
    <s v="PT R2R01"/>
    <s v="07:00"/>
    <s v="08:00"/>
    <d v="1899-12-30T01:00:00"/>
    <d v="1899-12-30T07:00:00"/>
    <d v="1899-12-30T08:00:00"/>
    <d v="1899-12-30T01:00:00"/>
    <s v="DCO"/>
    <s v="N/A"/>
  </r>
  <r>
    <n v="14523"/>
    <x v="35"/>
    <x v="11"/>
    <s v="LIFT IFTS 24-04 JPN"/>
    <s v="IFTS"/>
    <n v="57"/>
    <s v="ACS"/>
    <n v="1"/>
    <m/>
    <s v="X"/>
    <x v="3"/>
    <s v="STDA"/>
    <s v="LOW LEVEL"/>
    <m/>
    <m/>
    <s v="PT LLF01"/>
    <s v="07:00"/>
    <s v="08:00"/>
    <d v="1899-12-30T01:00:00"/>
    <d v="1899-12-30T07:00:00"/>
    <d v="1899-12-30T08:00:00"/>
    <d v="1899-12-30T01:00:00"/>
    <s v="DCO"/>
    <s v="N/A"/>
  </r>
  <r>
    <n v="14524"/>
    <x v="35"/>
    <x v="11"/>
    <s v="LIFT IFTS 25-01 HUN"/>
    <s v="IFTS"/>
    <n v="71"/>
    <s v="ACS"/>
    <n v="32"/>
    <m/>
    <s v="X"/>
    <x v="6"/>
    <s v="STDA"/>
    <s v="DECI_STD"/>
    <m/>
    <m/>
    <s v="FMS EMR01"/>
    <s v="08:30"/>
    <s v="09:30"/>
    <d v="1899-12-30T01:00:00"/>
    <d v="1899-12-30T08:30:00"/>
    <d v="1899-12-30T09:30:00"/>
    <d v="1899-12-30T01:00:00"/>
    <s v="DCO"/>
    <s v="N/A"/>
  </r>
  <r>
    <n v="14525"/>
    <x v="35"/>
    <x v="11"/>
    <s v="LIFT 24-03 SNG"/>
    <s v="IFTS"/>
    <n v="44"/>
    <s v="ACS"/>
    <n v="2"/>
    <m/>
    <s v="X"/>
    <x v="2"/>
    <s v="STDA"/>
    <s v="BRV_R2R_STD"/>
    <m/>
    <m/>
    <s v="PT R2R01"/>
    <s v="08:30"/>
    <s v="09:30"/>
    <d v="1899-12-30T01:00:00"/>
    <d v="1899-12-30T08:30:00"/>
    <d v="1899-12-30T09:30:00"/>
    <d v="1899-12-30T01:00:00"/>
    <s v="DCO"/>
    <s v="N/A"/>
  </r>
  <r>
    <n v="14526"/>
    <x v="35"/>
    <x v="11"/>
    <s v="LIFT IFTS 24-03 CAN"/>
    <s v="IFTS"/>
    <n v="38"/>
    <s v="ACS"/>
    <n v="9"/>
    <m/>
    <s v="X"/>
    <x v="5"/>
    <s v="NET"/>
    <s v="DCA"/>
    <m/>
    <n v="14527"/>
    <s v="NET DCA02"/>
    <s v="08:45"/>
    <s v="09:45"/>
    <d v="1899-12-30T01:00:00"/>
    <s v="08:45"/>
    <s v="09:45"/>
    <d v="1899-12-30T01:00:00"/>
    <s v="DCO"/>
    <s v="N/A"/>
  </r>
  <r>
    <n v="14527"/>
    <x v="35"/>
    <x v="11"/>
    <s v="LIFT IFTS 24-03 CAN"/>
    <s v="IFTS"/>
    <n v="37"/>
    <s v="ACS"/>
    <n v="13"/>
    <m/>
    <s v="X"/>
    <x v="4"/>
    <s v="NET"/>
    <s v="DCA"/>
    <m/>
    <n v="14526"/>
    <s v="NET DCA02"/>
    <d v="1899-12-30T08:45:00"/>
    <d v="1899-12-30T09:45:00"/>
    <d v="1899-12-30T01:00:00"/>
    <d v="1899-12-30T08:45:00"/>
    <d v="1899-12-30T09:45:00"/>
    <d v="1899-12-30T01:00:00"/>
    <s v="DCO"/>
    <s v="N/A"/>
  </r>
  <r>
    <n v="14528"/>
    <x v="35"/>
    <x v="11"/>
    <s v="LIFT IFTS 24-04 HUN"/>
    <s v="IFTS"/>
    <n v="63"/>
    <s v="ACS"/>
    <n v="5"/>
    <m/>
    <s v="X"/>
    <x v="0"/>
    <s v="NET"/>
    <s v="RNG_STD"/>
    <m/>
    <n v="14529"/>
    <s v="FMSC ARNG01"/>
    <s v="10:00"/>
    <s v="11:00"/>
    <d v="1899-12-30T01:00:00"/>
    <d v="1899-12-30T10:00:00"/>
    <d v="1899-12-30T11:00:00"/>
    <d v="1899-12-30T01:00:00"/>
    <s v="DCO"/>
    <s v="N/A"/>
  </r>
  <r>
    <n v="14529"/>
    <x v="35"/>
    <x v="11"/>
    <s v="IFTS LIFT 24-02 QATAR"/>
    <s v="QATAR"/>
    <n v="53"/>
    <s v="ACS"/>
    <n v="17"/>
    <s v="X"/>
    <m/>
    <x v="6"/>
    <s v="STDA"/>
    <s v="BRV_R2R_STD"/>
    <m/>
    <m/>
    <s v="PT BVR02"/>
    <s v="10:00"/>
    <s v="11:00"/>
    <d v="1899-12-30T01:00:00"/>
    <d v="1899-12-30T10:00:00"/>
    <d v="1899-12-30T11:00:00"/>
    <d v="1899-12-30T01:00:00"/>
    <s v="DCO"/>
    <s v="N/A"/>
  </r>
  <r>
    <n v="14530"/>
    <x v="35"/>
    <x v="11"/>
    <s v="LIFT IFTS 24-04 JPN"/>
    <s v="IFTS"/>
    <n v="55"/>
    <s v="ACS"/>
    <n v="10"/>
    <m/>
    <s v="X"/>
    <x v="3"/>
    <s v="STDA"/>
    <s v="LOW LEVEL"/>
    <m/>
    <m/>
    <s v="PT LLF01"/>
    <s v="10:00"/>
    <s v="11:00"/>
    <d v="1899-12-30T01:00:00"/>
    <d v="1899-12-30T10:00:00"/>
    <d v="1899-12-30T11:00:00"/>
    <d v="1899-12-30T01:00:00"/>
    <s v="DCO"/>
    <s v="N/A"/>
  </r>
  <r>
    <n v="14531"/>
    <x v="35"/>
    <x v="11"/>
    <s v="IFTS LIFT 24-02 QATAR"/>
    <s v="QATAR"/>
    <n v="52"/>
    <s v="ACS"/>
    <n v="14"/>
    <s v="X"/>
    <m/>
    <x v="5"/>
    <s v="NET"/>
    <s v="DECI_STD"/>
    <m/>
    <n v="14532"/>
    <s v="FMSC DACM02"/>
    <s v="11:30"/>
    <s v="12:30"/>
    <d v="1899-12-30T01:00:00"/>
    <d v="1899-12-30T11:30:00"/>
    <d v="1899-12-30T12:30:00"/>
    <d v="1899-12-30T01:00:00"/>
    <s v="DCO"/>
    <s v="N/A"/>
  </r>
  <r>
    <n v="14532"/>
    <x v="35"/>
    <x v="11"/>
    <s v="IFTS LIFT 24-02 QATAR"/>
    <s v="QATAR"/>
    <n v="54"/>
    <s v="ACS"/>
    <n v="32"/>
    <s v="X"/>
    <m/>
    <x v="6"/>
    <s v="STDA"/>
    <s v="BRV_R2R_STD"/>
    <m/>
    <m/>
    <s v="PT BVR02"/>
    <s v="11:30"/>
    <s v="12:30"/>
    <d v="1899-12-30T01:00:00"/>
    <d v="1899-12-30T11:30:00"/>
    <d v="1899-12-30T12:30:00"/>
    <d v="1899-12-30T01:00:00"/>
    <s v="DCO"/>
    <s v="N/A"/>
  </r>
  <r>
    <n v="14533"/>
    <x v="35"/>
    <x v="11"/>
    <s v=" IFTS LIFT 24-03 QATAR"/>
    <s v="QATAR"/>
    <n v="61"/>
    <s v="ACS"/>
    <n v="13"/>
    <s v="X"/>
    <m/>
    <x v="0"/>
    <s v="NET"/>
    <s v="DECI_STD"/>
    <m/>
    <n v="14534"/>
    <s v="FMSC OBFM01"/>
    <s v="11:45"/>
    <s v="12:45"/>
    <d v="1899-12-30T01:00:00"/>
    <s v="11:45"/>
    <s v="12:45"/>
    <d v="1899-12-30T01:00:00"/>
    <s v="DCO"/>
    <s v="N/A"/>
  </r>
  <r>
    <n v="14534"/>
    <x v="36"/>
    <x v="12"/>
    <s v=" IFTS LIFT 24-03 QATAR"/>
    <s v="QATAR"/>
    <n v="58"/>
    <s v="ACS"/>
    <n v="13"/>
    <s v="X"/>
    <m/>
    <x v="5"/>
    <s v="NET"/>
    <s v="DECI_STD"/>
    <m/>
    <n v="14535"/>
    <s v="FMSC OBFM01"/>
    <s v="08:30"/>
    <s v="09:30"/>
    <d v="1899-12-30T01:00:00"/>
    <d v="1899-12-30T08:30:00"/>
    <d v="1899-12-30T09:30:00"/>
    <d v="1899-12-30T01:00:00"/>
    <s v="DCO"/>
    <s v="N/A"/>
  </r>
  <r>
    <n v="14535"/>
    <x v="36"/>
    <x v="12"/>
    <s v=" IFTS LIFT 24-03 QATAR"/>
    <s v="QATAR"/>
    <n v="61"/>
    <s v="IFTS"/>
    <n v="22"/>
    <s v="X"/>
    <m/>
    <x v="0"/>
    <s v="NET"/>
    <s v="DECI_STD"/>
    <m/>
    <n v="14536"/>
    <s v="FMSC OBFM02"/>
    <s v="08:30"/>
    <s v="09:30"/>
    <d v="1899-12-30T01:00:00"/>
    <d v="1899-12-30T08:30:00"/>
    <d v="1899-12-30T09:25:00"/>
    <d v="1899-12-30T00:55:00"/>
    <s v="DCO"/>
    <s v="N/A"/>
  </r>
  <r>
    <n v="14536"/>
    <x v="36"/>
    <x v="12"/>
    <s v="LIFT 24-43 ITA"/>
    <s v="AMI"/>
    <n v="68"/>
    <s v="ACS"/>
    <n v="32"/>
    <s v="X"/>
    <m/>
    <x v="6"/>
    <s v="STDA"/>
    <s v="DCA"/>
    <m/>
    <m/>
    <s v="SD BVR01"/>
    <s v="08:30"/>
    <s v="09:30"/>
    <d v="1899-12-30T01:00:00"/>
    <d v="1899-12-30T08:30:00"/>
    <d v="1899-12-30T09:30:00"/>
    <d v="1899-12-30T01:00:00"/>
    <s v="DCO"/>
    <s v="N/A"/>
  </r>
  <r>
    <n v="14537"/>
    <x v="36"/>
    <x v="12"/>
    <s v="LIFT IFTS 24-04 CAN"/>
    <s v="IFTS"/>
    <n v="53"/>
    <s v="ACS"/>
    <n v="5"/>
    <m/>
    <s v="X"/>
    <x v="5"/>
    <s v="STDA"/>
    <s v="DECI_STD_NVG"/>
    <m/>
    <m/>
    <s v="FMS NVG01"/>
    <s v="10:00"/>
    <s v="11:00"/>
    <d v="1899-12-30T01:00:00"/>
    <d v="1899-12-30T10:00:00"/>
    <d v="1899-12-30T11:00:00"/>
    <d v="1899-12-30T01:00:00"/>
    <s v="DCO"/>
    <s v="N/A"/>
  </r>
  <r>
    <n v="14538"/>
    <x v="36"/>
    <x v="12"/>
    <s v="LIFT 24-43 ITA"/>
    <s v="AMI"/>
    <n v="65"/>
    <s v="ACS"/>
    <n v="10"/>
    <s v="X"/>
    <m/>
    <x v="4"/>
    <s v="STDA"/>
    <s v="DCA"/>
    <m/>
    <m/>
    <s v="SD BVR01"/>
    <s v="10:00"/>
    <s v="11:00"/>
    <d v="1899-12-30T01:00:00"/>
    <d v="1899-12-30T10:00:00"/>
    <d v="1899-12-30T11:00:00"/>
    <d v="1899-12-30T01:00:00"/>
    <s v="DCO"/>
    <s v="N/A"/>
  </r>
  <r>
    <n v="14539"/>
    <x v="36"/>
    <x v="12"/>
    <s v="LIFT IFTS 24-04 CAN"/>
    <s v="IFTS"/>
    <n v="54"/>
    <s v="ACS"/>
    <n v="14"/>
    <m/>
    <s v="X"/>
    <x v="0"/>
    <s v="STDA"/>
    <s v="DECI_STD_NVG"/>
    <m/>
    <m/>
    <s v="FMS NVG01"/>
    <s v="10:00"/>
    <s v="11:00"/>
    <d v="1899-12-30T01:00:00"/>
    <d v="1899-12-30T10:00:00"/>
    <d v="1899-12-30T10:50:00"/>
    <d v="1899-12-30T00:50:00"/>
    <s v="DCO"/>
    <s v="N/A"/>
  </r>
  <r>
    <n v="14540"/>
    <x v="36"/>
    <x v="12"/>
    <s v="LIFT 24-03 SNG"/>
    <s v="IFTS"/>
    <n v="43"/>
    <s v="IFTS"/>
    <n v="9"/>
    <m/>
    <s v="X"/>
    <x v="1"/>
    <s v="STDA"/>
    <s v="BRV_R2R_STD"/>
    <m/>
    <m/>
    <s v="PT R2R02"/>
    <s v="10:00"/>
    <s v="11:00"/>
    <d v="1899-12-30T01:00:00"/>
    <d v="1899-12-30T10:00:00"/>
    <d v="1899-12-30T11:00:00"/>
    <d v="1899-12-30T01:00:00"/>
    <s v="DCO"/>
    <s v="N/A"/>
  </r>
  <r>
    <n v="14541"/>
    <x v="36"/>
    <x v="12"/>
    <s v="LIFT IFTS 24-04 JPN"/>
    <s v="IFTS"/>
    <n v="57"/>
    <s v="ACS"/>
    <n v="12"/>
    <m/>
    <s v="X"/>
    <x v="6"/>
    <s v="STDA"/>
    <s v="LOW LEVEL"/>
    <m/>
    <m/>
    <s v="FMS LLF01"/>
    <s v="10:00"/>
    <s v="11:00"/>
    <d v="1899-12-30T01:00:00"/>
    <d v="1899-12-30T10:00:00"/>
    <d v="1899-12-30T11:00:00"/>
    <d v="1899-12-30T01:00:00"/>
    <s v="DCO"/>
    <s v="N/A"/>
  </r>
  <r>
    <n v="14542"/>
    <x v="36"/>
    <x v="12"/>
    <s v=" IFTS LIFT 24-03 QATAR"/>
    <s v="QATAR"/>
    <n v="57"/>
    <s v="ACS"/>
    <n v="2"/>
    <s v="X"/>
    <m/>
    <x v="5"/>
    <s v="NET"/>
    <s v="DECI_STD"/>
    <m/>
    <n v="14543"/>
    <s v="FMSC OBFM02"/>
    <s v="11:30"/>
    <s v="12:30"/>
    <d v="1899-12-30T01:00:00"/>
    <d v="1899-12-30T11:30:00"/>
    <d v="1899-12-30T12:30:00"/>
    <d v="1899-12-30T01:00:00"/>
    <s v="DCO"/>
    <s v="N/A"/>
  </r>
  <r>
    <n v="14543"/>
    <x v="36"/>
    <x v="12"/>
    <s v="LIFT IFTS 24-04 CAN"/>
    <s v="IFTS"/>
    <n v="52"/>
    <s v="IFTS"/>
    <n v="22"/>
    <m/>
    <s v="X"/>
    <x v="0"/>
    <s v="STDA"/>
    <s v="DECI_STD_NVG"/>
    <m/>
    <m/>
    <s v="FMS NVG01"/>
    <s v="11:30"/>
    <s v="12:30"/>
    <d v="1899-12-30T01:00:00"/>
    <d v="1899-12-30T11:25:00"/>
    <d v="1899-12-30T12:25:00"/>
    <d v="1899-12-30T01:00:00"/>
    <s v="DCO"/>
    <s v="N/A"/>
  </r>
  <r>
    <n v="14544"/>
    <x v="36"/>
    <x v="12"/>
    <s v="LIFT 24-43 ITA"/>
    <s v="AMI"/>
    <n v="67"/>
    <s v="ACS"/>
    <n v="32"/>
    <s v="X"/>
    <m/>
    <x v="6"/>
    <s v="STDA"/>
    <s v="DCA"/>
    <m/>
    <m/>
    <s v="SD BVR01"/>
    <s v="11:30"/>
    <s v="12:30"/>
    <d v="1899-12-30T01:00:00"/>
    <d v="1899-12-30T11:30:00"/>
    <d v="1899-12-30T12:30:00"/>
    <d v="1899-12-30T01:00:00"/>
    <s v="DCO"/>
    <s v="N/A"/>
  </r>
  <r>
    <n v="14545"/>
    <x v="36"/>
    <x v="12"/>
    <s v="LIFT 24-03 SNG"/>
    <s v="IFTS"/>
    <n v="44"/>
    <s v="ACS"/>
    <n v="13"/>
    <m/>
    <s v="X"/>
    <x v="1"/>
    <s v="STDA"/>
    <s v="BRV_R2R_STD"/>
    <m/>
    <m/>
    <s v="PT R2R02"/>
    <s v="11:30"/>
    <s v="12:30"/>
    <d v="1899-12-30T01:00:00"/>
    <d v="1899-12-30T11:30:00"/>
    <d v="1899-12-30T12:30:00"/>
    <d v="1899-12-30T01:00:00"/>
    <s v="DCO"/>
    <s v="N/A"/>
  </r>
  <r>
    <n v="14546"/>
    <x v="36"/>
    <x v="12"/>
    <s v="IFTS LIFT 24-02 QATAR"/>
    <s v="QATAR"/>
    <n v="53"/>
    <s v="ACS"/>
    <n v="10"/>
    <s v="X"/>
    <m/>
    <x v="5"/>
    <s v="NET"/>
    <s v="DCA"/>
    <m/>
    <n v="14547"/>
    <s v="NET QRA01"/>
    <s v="13:00"/>
    <s v="14:00"/>
    <d v="1899-12-30T01:00:00"/>
    <d v="1899-12-30T13:00:00"/>
    <d v="1899-12-30T14:00:00"/>
    <d v="1899-12-30T01:00:00"/>
    <s v="DCO"/>
    <s v="N/A"/>
  </r>
  <r>
    <n v="14547"/>
    <x v="36"/>
    <x v="12"/>
    <s v="IFTS LIFT 24-02 QATAR"/>
    <s v="QATAR"/>
    <n v="54"/>
    <s v="ACS"/>
    <n v="9"/>
    <s v="X"/>
    <m/>
    <x v="4"/>
    <s v="NET"/>
    <s v="DCA"/>
    <m/>
    <n v="14546"/>
    <s v="NET QRA01"/>
    <s v="13:00"/>
    <s v="14:00"/>
    <d v="1899-12-30T01:00:00"/>
    <d v="1899-12-30T13:00:00"/>
    <d v="1899-12-30T14:00:00"/>
    <d v="1899-12-30T01:00:00"/>
    <s v="DCO"/>
    <s v="N/A"/>
  </r>
  <r>
    <n v="14548"/>
    <x v="36"/>
    <x v="12"/>
    <s v="LIFT IFTS 24-04 CAN"/>
    <s v="IFTS"/>
    <n v="51"/>
    <s v="IFTS"/>
    <n v="9"/>
    <m/>
    <s v="X"/>
    <x v="0"/>
    <s v="STDA"/>
    <s v="DECI_STD_NVG"/>
    <m/>
    <m/>
    <s v="FMS NVG01"/>
    <s v="13:00"/>
    <s v="14:00"/>
    <d v="1899-12-30T01:00:00"/>
    <d v="1899-12-30T13:00:00"/>
    <d v="1899-12-30T13:50:00"/>
    <d v="1899-12-30T00:50:00"/>
    <s v="DCO"/>
    <s v="N/A"/>
  </r>
  <r>
    <n v="14549"/>
    <x v="36"/>
    <x v="12"/>
    <s v="LIP 24-03 SGP"/>
    <s v="IFTS"/>
    <n v="41"/>
    <s v="ACS"/>
    <n v="12"/>
    <m/>
    <s v="X"/>
    <x v="1"/>
    <s v="NET"/>
    <s v="RANGE"/>
    <m/>
    <n v="14550"/>
    <s v="SD RNG01"/>
    <s v="13:00"/>
    <s v="14:00"/>
    <d v="1899-12-30T01:00:00"/>
    <d v="1899-12-30T13:00:00"/>
    <d v="1899-12-30T14:00:00"/>
    <d v="1899-12-30T01:00:00"/>
    <s v="DCO"/>
    <s v="N/A"/>
  </r>
  <r>
    <n v="14550"/>
    <x v="36"/>
    <x v="12"/>
    <s v="LIP 24-03 AUT"/>
    <s v="IFTS"/>
    <n v="42"/>
    <s v="ACS"/>
    <n v="5"/>
    <m/>
    <s v="X"/>
    <x v="6"/>
    <s v="NET"/>
    <s v="RANGE"/>
    <m/>
    <n v="14549"/>
    <s v="SD RNG01"/>
    <s v="13:00"/>
    <s v="14:00"/>
    <d v="1899-12-30T01:00:00"/>
    <d v="1899-12-30T13:00:00"/>
    <d v="1899-12-30T14:00:00"/>
    <d v="1899-12-30T01:00:00"/>
    <s v="DCO"/>
    <s v="N/A"/>
  </r>
  <r>
    <n v="14551"/>
    <x v="36"/>
    <x v="12"/>
    <s v="IFTS LIFT 24-02 QATAR"/>
    <s v="QATAR"/>
    <n v="52"/>
    <s v="ACS"/>
    <n v="13"/>
    <s v="X"/>
    <m/>
    <x v="5"/>
    <s v="NET"/>
    <s v="DECI_STD"/>
    <m/>
    <n v="14552"/>
    <s v="FMSC OACM01"/>
    <s v="14:30"/>
    <s v="15:30"/>
    <d v="1899-12-30T01:00:00"/>
    <s v="14:30"/>
    <s v="15:30"/>
    <d v="1899-12-30T01:00:00"/>
    <s v="DCO"/>
    <s v="N/A"/>
  </r>
  <r>
    <n v="14552"/>
    <x v="36"/>
    <x v="12"/>
    <s v=" IFTS LIFT 24-03 QATAR"/>
    <s v="QATAR"/>
    <n v="58"/>
    <s v="IFTS"/>
    <n v="22"/>
    <s v="X"/>
    <m/>
    <x v="0"/>
    <s v="NET"/>
    <s v="DECI_STD"/>
    <m/>
    <n v="14553"/>
    <s v="FMSC OBFM02"/>
    <s v="14:30"/>
    <s v="15:30"/>
    <d v="1899-12-30T01:00:00"/>
    <s v="14:30"/>
    <d v="1899-12-30T15:20:00"/>
    <d v="1899-12-30T00:50:00"/>
    <s v="DCO"/>
    <s v="N/A"/>
  </r>
  <r>
    <n v="14553"/>
    <x v="36"/>
    <x v="12"/>
    <s v="LIFT 24-43 ITA"/>
    <s v="AMI"/>
    <n v="69"/>
    <s v="ACS"/>
    <n v="32"/>
    <s v="X"/>
    <m/>
    <x v="6"/>
    <s v="STDA"/>
    <s v="DCA"/>
    <m/>
    <m/>
    <s v="SD BVR01"/>
    <s v="14:30"/>
    <s v="15:30"/>
    <d v="1899-12-30T01:00:00"/>
    <s v="14:30"/>
    <s v="15:30"/>
    <d v="1899-12-30T01:00:00"/>
    <s v="DCO"/>
    <s v="N/A"/>
  </r>
  <r>
    <n v="14554"/>
    <x v="36"/>
    <x v="12"/>
    <s v="LIFT 24-44 ITA"/>
    <s v="AMI"/>
    <n v="71"/>
    <s v="ACS"/>
    <n v="9"/>
    <s v="X"/>
    <m/>
    <x v="5"/>
    <s v="NET"/>
    <s v="DECI_STD"/>
    <m/>
    <n v="14555"/>
    <s v="SD DBFM02 CPL02"/>
    <s v="16:00"/>
    <d v="1899-12-30T16:30:00"/>
    <d v="1899-12-30T00:30:00"/>
    <d v="1899-12-30T16:00:00"/>
    <d v="1899-12-30T16:45:00"/>
    <d v="1899-12-30T00:45:00"/>
    <s v="DCO"/>
    <s v="N/A"/>
  </r>
  <r>
    <n v="14555"/>
    <x v="41"/>
    <x v="13"/>
    <s v="IP"/>
    <m/>
    <m/>
    <m/>
    <m/>
    <s v="X"/>
    <m/>
    <x v="5"/>
    <s v="STDA"/>
    <s v="DECI_STD"/>
    <m/>
    <m/>
    <s v="VISIT"/>
    <s v="13:30"/>
    <s v="14:30"/>
    <d v="1899-12-30T01:00:00"/>
    <s v="13:30"/>
    <s v="14:30"/>
    <d v="1899-12-30T01:00:00"/>
    <s v="DCO"/>
    <s v="N/A"/>
  </r>
  <r>
    <n v="14556"/>
    <x v="36"/>
    <x v="12"/>
    <s v="LIFT 24-44 ITA"/>
    <s v="AMI"/>
    <n v="73"/>
    <s v="IFTS"/>
    <n v="9"/>
    <s v="X"/>
    <m/>
    <x v="5"/>
    <s v="NET"/>
    <s v="DECI_STD"/>
    <m/>
    <n v="14557"/>
    <s v="SD DBFM02 CPL02"/>
    <s v="16:35"/>
    <d v="1899-12-30T17:05:00"/>
    <d v="1899-12-30T00:30:00"/>
    <d v="1899-12-30T16:45:00"/>
    <d v="1899-12-30T17:10:00"/>
    <d v="1899-12-30T00:25:00"/>
    <s v="DCO"/>
    <s v="N/A"/>
  </r>
  <r>
    <n v="14557"/>
    <x v="36"/>
    <x v="12"/>
    <s v="IFTS LIFT 24-02 QATAR"/>
    <s v="QATAR"/>
    <n v="54"/>
    <s v="ACS"/>
    <n v="14"/>
    <s v="X"/>
    <m/>
    <x v="0"/>
    <s v="NET"/>
    <s v="DCA"/>
    <m/>
    <n v="14558"/>
    <s v="NET QRA02"/>
    <s v="16:00"/>
    <s v="17:00"/>
    <d v="1899-12-30T01:00:00"/>
    <s v="16:00"/>
    <s v="17:00"/>
    <d v="1899-12-30T01:00:00"/>
    <s v="DCO"/>
    <s v="N/A"/>
  </r>
  <r>
    <n v="14558"/>
    <x v="36"/>
    <x v="12"/>
    <s v="IFTS LIFT 24-02 QATAR"/>
    <s v="QATAR"/>
    <n v="53"/>
    <s v="ACS"/>
    <n v="12"/>
    <s v="X"/>
    <m/>
    <x v="1"/>
    <s v="NET"/>
    <s v="DCA"/>
    <m/>
    <n v="14557"/>
    <s v="NET QRA02"/>
    <s v="16:00"/>
    <s v="17:00"/>
    <d v="1899-12-30T01:00:00"/>
    <s v="16:00"/>
    <s v="17:00"/>
    <d v="1899-12-30T01:00:00"/>
    <s v="DCO"/>
    <s v="N/A"/>
  </r>
  <r>
    <n v="14559"/>
    <x v="36"/>
    <x v="12"/>
    <s v="IFTS LIFT 24-02 QATAR"/>
    <s v="QATAR"/>
    <n v="51"/>
    <s v="ACS"/>
    <n v="5"/>
    <s v="X"/>
    <m/>
    <x v="6"/>
    <s v="STDA"/>
    <s v="BRV_R2R_STD"/>
    <m/>
    <m/>
    <s v="PT R2R01"/>
    <s v="16:00"/>
    <s v="17:00"/>
    <d v="1899-12-30T01:00:00"/>
    <s v="16:00"/>
    <s v="17:00"/>
    <d v="1899-12-30T01:00:00"/>
    <s v="DCO"/>
    <s v="N/A"/>
  </r>
  <r>
    <n v="14560"/>
    <x v="37"/>
    <x v="12"/>
    <s v="LIFT IFTS 24-03 SAUDI"/>
    <s v="IFTS"/>
    <n v="47"/>
    <s v="ACS"/>
    <n v="12"/>
    <m/>
    <s v="X"/>
    <x v="5"/>
    <s v="NET"/>
    <s v="DECI_STD"/>
    <m/>
    <n v="14561"/>
    <s v="FMSC DACM01"/>
    <s v="08:30"/>
    <s v="09:30"/>
    <d v="1899-12-30T01:00:00"/>
    <d v="1899-12-30T08:30:00"/>
    <d v="1899-12-30T09:30:00"/>
    <d v="1899-12-30T01:00:00"/>
    <s v="DCO"/>
    <s v="N/A"/>
  </r>
  <r>
    <n v="14561"/>
    <x v="37"/>
    <x v="12"/>
    <s v="LIFT IFTS 24-04 SPA"/>
    <s v="IFTS"/>
    <n v="60"/>
    <s v="IFTS"/>
    <n v="9"/>
    <m/>
    <s v="X"/>
    <x v="0"/>
    <s v="NET"/>
    <s v="DECI_STD"/>
    <m/>
    <n v="14562"/>
    <s v="FMSC DBFM01"/>
    <s v="08:30"/>
    <s v="09:30"/>
    <d v="1899-12-30T01:00:00"/>
    <d v="1899-12-30T08:30:00"/>
    <d v="1899-12-30T09:30:00"/>
    <d v="1899-12-30T01:00:00"/>
    <s v="DCO"/>
    <s v="N/A"/>
  </r>
  <r>
    <n v="14562"/>
    <x v="37"/>
    <x v="12"/>
    <s v="LIFT 24-03 SNG"/>
    <s v="IFTS"/>
    <n v="43"/>
    <s v="ACS"/>
    <n v="32"/>
    <m/>
    <s v="X"/>
    <x v="6"/>
    <s v="STDA"/>
    <s v="BRV_R2R_STD"/>
    <m/>
    <m/>
    <s v="PT BVR01"/>
    <s v="08:30"/>
    <s v="09:30"/>
    <d v="1899-12-30T01:00:00"/>
    <d v="1899-12-30T08:30:00"/>
    <d v="1899-12-30T09:30:00"/>
    <d v="1899-12-30T01:00:00"/>
    <s v="DCO"/>
    <s v="N/A"/>
  </r>
  <r>
    <n v="14563"/>
    <x v="37"/>
    <x v="12"/>
    <s v="LIFT IFTS 24-03 UK"/>
    <s v="IFTS"/>
    <n v="39"/>
    <s v="IFTS"/>
    <n v="22"/>
    <m/>
    <s v="X"/>
    <x v="5"/>
    <s v="NET"/>
    <s v="DCA"/>
    <m/>
    <n v="14564"/>
    <s v="NET ADCA01"/>
    <s v="10:00"/>
    <s v="11:00"/>
    <d v="1899-12-30T01:00:00"/>
    <s v="10:00"/>
    <s v="11:00"/>
    <d v="1899-12-30T01:00:00"/>
    <s v="DCO"/>
    <s v="N/A"/>
  </r>
  <r>
    <n v="14564"/>
    <x v="37"/>
    <x v="12"/>
    <s v="LIFT IFTS 24-03 UK"/>
    <s v="IFTS"/>
    <n v="40"/>
    <s v="ACS"/>
    <n v="10"/>
    <m/>
    <s v="X"/>
    <x v="4"/>
    <s v="NET"/>
    <s v="DCA"/>
    <m/>
    <n v="14563"/>
    <s v="NET ADCA01"/>
    <d v="1899-12-30T10:00:00"/>
    <d v="1899-12-30T11:00:00"/>
    <d v="1899-12-30T01:00:00"/>
    <s v="10:00"/>
    <s v="11:00"/>
    <d v="1899-12-30T01:00:00"/>
    <s v="DCO"/>
    <s v="N/A"/>
  </r>
  <r>
    <n v="14565"/>
    <x v="37"/>
    <x v="12"/>
    <s v="LIFT IFTS 24-04 SPA"/>
    <s v="IFTS"/>
    <n v="61"/>
    <s v="ACS"/>
    <n v="17"/>
    <m/>
    <s v="X"/>
    <x v="0"/>
    <s v="NET"/>
    <s v="DECI_STD"/>
    <m/>
    <n v="14566"/>
    <s v="FMSC DBFM01"/>
    <s v="10:00"/>
    <s v="11:00"/>
    <d v="1899-12-30T01:00:00"/>
    <d v="1899-12-30T10:00:00"/>
    <d v="1899-12-30T11:00:00"/>
    <d v="1899-12-30T01:00:00"/>
    <s v="DCO"/>
    <s v="N/A"/>
  </r>
  <r>
    <n v="14566"/>
    <x v="37"/>
    <x v="12"/>
    <s v="LIFT 24-03 SNG"/>
    <s v="IFTS"/>
    <n v="44"/>
    <s v="ACS"/>
    <n v="5"/>
    <m/>
    <s v="X"/>
    <x v="6"/>
    <s v="STDA"/>
    <s v="BRV_R2R_STD"/>
    <m/>
    <m/>
    <s v="PT BVR01"/>
    <s v="10:00"/>
    <s v="11:00"/>
    <d v="1899-12-30T01:00:00"/>
    <d v="1899-12-30T10:00:00"/>
    <d v="1899-12-30T11:00:00"/>
    <d v="1899-12-30T01:00:00"/>
    <s v="DCO"/>
    <s v="N/A"/>
  </r>
  <r>
    <n v="14567"/>
    <x v="37"/>
    <x v="12"/>
    <s v="IFTS LIFT 24-02 QATAR"/>
    <s v="QATAR"/>
    <n v="50"/>
    <s v="ACS"/>
    <n v="14"/>
    <s v="X"/>
    <m/>
    <x v="2"/>
    <s v="STDA"/>
    <s v="BRV_R2R_STD"/>
    <m/>
    <m/>
    <s v="PT R2R01 CPL01"/>
    <s v="10:00"/>
    <s v="11:00"/>
    <d v="1899-12-30T01:00:00"/>
    <d v="1899-12-30T10:00:00"/>
    <d v="1899-12-30T10:50:00"/>
    <d v="1899-12-30T00:50:00"/>
    <s v="DCO"/>
    <s v="N/A"/>
  </r>
  <r>
    <n v="14568"/>
    <x v="37"/>
    <x v="12"/>
    <s v="IFTS LIFT 24-02 QATAR"/>
    <s v="QATAR"/>
    <n v="54"/>
    <s v="IFTS"/>
    <n v="10"/>
    <s v="X"/>
    <m/>
    <x v="5"/>
    <s v="NET"/>
    <s v="DCA"/>
    <m/>
    <n v="14569"/>
    <s v="NET DCA01"/>
    <s v="11:30"/>
    <s v="12:30"/>
    <d v="1899-12-30T01:00:00"/>
    <s v="11:30"/>
    <s v="12:30"/>
    <d v="1899-12-30T01:00:00"/>
    <s v="DCO"/>
    <s v="N/A"/>
  </r>
  <r>
    <n v="14569"/>
    <x v="37"/>
    <x v="12"/>
    <s v="IFTS LIFT 24-02 QATAR"/>
    <s v="QATAR"/>
    <n v="53"/>
    <s v="ACS"/>
    <n v="2"/>
    <s v="X"/>
    <m/>
    <x v="4"/>
    <s v="NET"/>
    <s v="DCA"/>
    <m/>
    <n v="14568"/>
    <s v="NET DCA01"/>
    <d v="1899-12-30T11:30:00"/>
    <d v="1899-12-30T12:30:00"/>
    <d v="1899-12-30T01:00:00"/>
    <s v="11:30"/>
    <s v="12:30"/>
    <d v="1899-12-30T01:00:00"/>
    <s v="DCO"/>
    <s v="N/A"/>
  </r>
  <r>
    <n v="14570"/>
    <x v="37"/>
    <x v="12"/>
    <s v="LIFT IFTS 24-04 CAN"/>
    <s v="IFTS"/>
    <n v="52"/>
    <s v="ACS"/>
    <n v="9"/>
    <m/>
    <s v="X"/>
    <x v="0"/>
    <s v="NET"/>
    <s v="DECI_STD_NVG"/>
    <m/>
    <n v="14571"/>
    <s v="NET BFFNVG01"/>
    <s v="11:30"/>
    <s v="12:30"/>
    <d v="1899-12-30T01:00:00"/>
    <d v="1899-12-30T11:30:00"/>
    <d v="1899-12-30T12:30:00"/>
    <d v="1899-12-30T01:00:00"/>
    <s v="DCO"/>
    <s v="N/A"/>
  </r>
  <r>
    <n v="14571"/>
    <x v="37"/>
    <x v="12"/>
    <s v="LIFT 24-43 ITA"/>
    <s v="AMI"/>
    <n v="64"/>
    <s v="IFTS"/>
    <n v="9"/>
    <s v="X"/>
    <m/>
    <x v="6"/>
    <s v="STDA"/>
    <s v="DCA"/>
    <m/>
    <m/>
    <s v="SD BVR01"/>
    <s v="11:30"/>
    <s v="12:30"/>
    <d v="1899-12-30T01:00:00"/>
    <d v="1899-12-30T11:30:00"/>
    <d v="1899-12-30T12:30:00"/>
    <d v="1899-12-30T01:00:00"/>
    <s v="DCO"/>
    <s v="N/A"/>
  </r>
  <r>
    <n v="14572"/>
    <x v="37"/>
    <x v="12"/>
    <s v="IFTS LIFT 24-02 QATAR"/>
    <s v="QATAR"/>
    <n v="51"/>
    <s v="ACS"/>
    <n v="12"/>
    <s v="X"/>
    <m/>
    <x v="3"/>
    <s v="STDA"/>
    <s v="BRV_R2R_STD"/>
    <m/>
    <m/>
    <s v="PT R2R02"/>
    <d v="1899-12-30T12:05:00"/>
    <d v="1899-12-30T13:05:00"/>
    <d v="1899-12-30T01:00:00"/>
    <d v="1899-12-30T12:00:00"/>
    <d v="1899-12-30T13:00:00"/>
    <d v="1899-12-30T01:00:00"/>
    <s v="DCO"/>
    <s v="N/A"/>
  </r>
  <r>
    <n v="14573"/>
    <x v="37"/>
    <x v="12"/>
    <s v=" IFTS LIFT 24-03 QATAR"/>
    <s v="QATAR"/>
    <n v="60"/>
    <s v="ACS"/>
    <n v="17"/>
    <s v="X"/>
    <m/>
    <x v="5"/>
    <s v="NET"/>
    <s v="DECI_STD"/>
    <m/>
    <n v="14574"/>
    <s v="FMSC DBFM01"/>
    <s v="13:00"/>
    <s v="14:00"/>
    <d v="1899-12-30T01:00:00"/>
    <s v="13:00"/>
    <s v="14:00"/>
    <d v="1899-12-30T01:00:00"/>
    <s v="DCO"/>
    <s v="N/A"/>
  </r>
  <r>
    <n v="14574"/>
    <x v="37"/>
    <x v="12"/>
    <s v="LIFT IFTS 24-04 CAN"/>
    <s v="IFTS"/>
    <n v="51"/>
    <s v="ACS"/>
    <n v="5"/>
    <m/>
    <s v="X"/>
    <x v="0"/>
    <s v="NET"/>
    <s v="DECI_STD_NVG"/>
    <m/>
    <n v="14575"/>
    <s v="NET BFFNVG01"/>
    <s v="13:00"/>
    <s v="14:00"/>
    <d v="1899-12-30T01:00:00"/>
    <s v="13:00"/>
    <s v="14:00"/>
    <d v="1899-12-30T01:00:00"/>
    <s v="DCO"/>
    <s v="N/A"/>
  </r>
  <r>
    <n v="14575"/>
    <x v="37"/>
    <x v="12"/>
    <s v="LIFT 24-03 SNG"/>
    <s v="IFTS"/>
    <n v="43"/>
    <s v="ACS"/>
    <n v="14"/>
    <m/>
    <s v="X"/>
    <x v="6"/>
    <s v="STDA"/>
    <s v="BRV_R2R_STD"/>
    <m/>
    <m/>
    <s v="PT BVR02"/>
    <s v="13:00"/>
    <s v="14:00"/>
    <d v="1899-12-30T01:00:00"/>
    <d v="1899-12-30T13:00:00"/>
    <d v="1899-12-30T14:00:00"/>
    <d v="1899-12-30T01:00:00"/>
    <s v="DCO"/>
    <s v="N/A"/>
  </r>
  <r>
    <n v="14576"/>
    <x v="37"/>
    <x v="12"/>
    <s v="IFTS LIFT 24-02 QATAR"/>
    <s v="QATAR"/>
    <n v="52"/>
    <s v="ACS"/>
    <n v="9"/>
    <s v="X"/>
    <m/>
    <x v="5"/>
    <s v="NET"/>
    <s v="DECI_STD"/>
    <m/>
    <n v="14577"/>
    <s v="FMSC OACM02"/>
    <s v="14:30"/>
    <s v="15:30"/>
    <d v="1899-12-30T01:00:00"/>
    <s v="14:30"/>
    <s v="15:30"/>
    <d v="1899-12-30T01:00:00"/>
    <s v="DCO"/>
    <s v="N/A"/>
  </r>
  <r>
    <n v="14577"/>
    <x v="37"/>
    <x v="12"/>
    <s v="LIFT IFTS 24-04 CAN"/>
    <s v="IFTS"/>
    <n v="53"/>
    <s v="ACS"/>
    <n v="32"/>
    <m/>
    <s v="X"/>
    <x v="0"/>
    <s v="NET"/>
    <s v="DECI_STD_NVG"/>
    <m/>
    <n v="14578"/>
    <s v="NET BFFNVG01"/>
    <s v="14:30"/>
    <s v="15:30"/>
    <d v="1899-12-30T01:00:00"/>
    <s v="14:30"/>
    <s v="15:30"/>
    <d v="1899-12-30T01:00:00"/>
    <s v="DCO"/>
    <s v="N/A"/>
  </r>
  <r>
    <n v="14578"/>
    <x v="37"/>
    <x v="12"/>
    <s v="LIFT 24-03 SNG"/>
    <s v="IFTS"/>
    <n v="44"/>
    <s v="ACS"/>
    <n v="2"/>
    <m/>
    <s v="X"/>
    <x v="6"/>
    <s v="STDA"/>
    <s v="BRV_R2R_STD"/>
    <m/>
    <m/>
    <s v="PT BVR02"/>
    <s v="14:30"/>
    <s v="15:30"/>
    <d v="1899-12-30T01:00:00"/>
    <d v="1899-12-30T14:30:00"/>
    <d v="1899-12-30T15:30:00"/>
    <d v="1899-12-30T01:00:00"/>
    <s v="DCO"/>
    <s v="N/A"/>
  </r>
  <r>
    <n v="14579"/>
    <x v="37"/>
    <x v="12"/>
    <s v="IFTS LIFT 24-02 QATAR"/>
    <s v="QATAR"/>
    <n v="50"/>
    <s v="ACS"/>
    <n v="12"/>
    <s v="X"/>
    <m/>
    <x v="3"/>
    <s v="STDA"/>
    <s v="BRV_R2R_STD"/>
    <m/>
    <m/>
    <s v="PT R2R02"/>
    <s v="14:30"/>
    <s v="15:30"/>
    <d v="1899-12-30T01:00:00"/>
    <d v="1899-12-30T14:30:00"/>
    <d v="1899-12-30T15:30:00"/>
    <d v="1899-12-30T01:00:00"/>
    <s v="DCO"/>
    <s v="N/A"/>
  </r>
  <r>
    <n v="14580"/>
    <x v="37"/>
    <x v="12"/>
    <s v="LIP 24-03 AUT"/>
    <s v="IFTS"/>
    <n v="42"/>
    <s v="ACS"/>
    <n v="17"/>
    <m/>
    <s v="X"/>
    <x v="5"/>
    <s v="NET"/>
    <s v="RANGE"/>
    <m/>
    <n v="14581"/>
    <s v="SD RNG02"/>
    <s v="16:00"/>
    <d v="1899-12-30T17:00:00"/>
    <d v="1899-12-30T01:00:00"/>
    <s v="16:00"/>
    <d v="1899-12-30T17:00:00"/>
    <d v="1899-12-30T01:00:00"/>
    <s v="DCO"/>
    <s v="N/A"/>
  </r>
  <r>
    <n v="14581"/>
    <x v="37"/>
    <x v="12"/>
    <s v="LIP 24-03 SGP"/>
    <s v="IFTS"/>
    <n v="41"/>
    <s v="IFTS"/>
    <n v="22"/>
    <m/>
    <s v="X"/>
    <x v="4"/>
    <s v="NET"/>
    <s v="RANGE"/>
    <m/>
    <n v="14580"/>
    <s v="SD RNG02"/>
    <d v="1899-12-30T16:00:00"/>
    <d v="1899-12-30T17:00:00"/>
    <d v="1899-12-30T01:00:00"/>
    <d v="1899-12-30T16:00:00"/>
    <d v="1899-12-30T17:00:00"/>
    <d v="1899-12-30T01:00:00"/>
    <s v="DCO"/>
    <s v="N/A"/>
  </r>
  <r>
    <n v="14582"/>
    <x v="37"/>
    <x v="12"/>
    <s v="LIFT IFTS 24-04 CAN"/>
    <s v="IFTS"/>
    <n v="54"/>
    <s v="ACS"/>
    <n v="10"/>
    <m/>
    <s v="X"/>
    <x v="0"/>
    <s v="NET"/>
    <s v="DECI_STD_NVG"/>
    <m/>
    <n v="14583"/>
    <s v="NET BFFNVG01"/>
    <s v="16:00"/>
    <s v="17:00"/>
    <d v="1899-12-30T01:00:00"/>
    <s v="16:00"/>
    <s v="17:00"/>
    <d v="1899-12-30T01:00:00"/>
    <s v="DCO"/>
    <s v="N/A"/>
  </r>
  <r>
    <n v="14583"/>
    <x v="37"/>
    <x v="12"/>
    <s v="IFTS LIFT 24-02 QATAR"/>
    <s v="QATAR"/>
    <n v="51"/>
    <s v="ACS"/>
    <n v="5"/>
    <s v="X"/>
    <m/>
    <x v="6"/>
    <s v="STDA"/>
    <s v="BRV_R2R_STD"/>
    <m/>
    <m/>
    <s v="PT BVR01"/>
    <s v="16:00"/>
    <s v="17:00"/>
    <d v="1899-12-30T01:00:00"/>
    <d v="1899-12-30T16:00:00"/>
    <d v="1899-12-30T17:00:00"/>
    <d v="1899-12-30T01:00:00"/>
    <s v="DCO"/>
    <s v="N/A"/>
  </r>
  <r>
    <n v="14584"/>
    <x v="38"/>
    <x v="12"/>
    <s v="LIFT IFTS 24-03 UK"/>
    <s v="IFTS"/>
    <n v="40"/>
    <s v="ACS"/>
    <n v="6"/>
    <m/>
    <s v="X"/>
    <x v="0"/>
    <s v="NET"/>
    <s v="DCA"/>
    <m/>
    <n v="14585"/>
    <s v="NET ADCA02"/>
    <s v="08:30"/>
    <s v="09:30"/>
    <d v="1899-12-30T01:00:00"/>
    <d v="1899-12-30T08:30:00"/>
    <d v="1899-12-30T09:30:00"/>
    <d v="1899-12-30T01:00:00"/>
    <s v="DCO"/>
    <s v="N/A"/>
  </r>
  <r>
    <n v="14585"/>
    <x v="38"/>
    <x v="12"/>
    <s v="LIFT IFTS 24-03 UK"/>
    <s v="IFTS"/>
    <n v="39"/>
    <s v="IFTS"/>
    <n v="9"/>
    <m/>
    <s v="X"/>
    <x v="1"/>
    <s v="NET"/>
    <s v="DCA"/>
    <m/>
    <n v="14584"/>
    <s v="NET ADCA02"/>
    <d v="1899-12-30T08:30:00"/>
    <d v="1899-12-30T09:30:00"/>
    <d v="1899-12-30T01:00:00"/>
    <d v="1899-12-30T08:30:00"/>
    <d v="1899-12-30T09:30:00"/>
    <d v="1899-12-30T01:00:00"/>
    <s v="SDC"/>
    <s v="N/A"/>
  </r>
  <r>
    <n v="14586"/>
    <x v="38"/>
    <x v="12"/>
    <s v="LIFT 24-43 ITA"/>
    <s v="AMI"/>
    <n v="65"/>
    <s v="ACS"/>
    <n v="12"/>
    <s v="X"/>
    <m/>
    <x v="6"/>
    <s v="STDA"/>
    <s v="DCA"/>
    <m/>
    <m/>
    <s v="SD BVR02"/>
    <s v="08:30"/>
    <s v="09:30"/>
    <d v="1899-12-30T01:00:00"/>
    <d v="1899-12-30T08:30:00"/>
    <d v="1899-12-30T09:30:00"/>
    <d v="1899-12-30T01:00:00"/>
    <s v="DCO"/>
    <s v="N/A"/>
  </r>
  <r>
    <n v="14587"/>
    <x v="38"/>
    <x v="12"/>
    <s v="LIFT IFTS 25-01 SGP"/>
    <s v="IFTS"/>
    <n v="69"/>
    <s v="ACS"/>
    <n v="2"/>
    <m/>
    <s v="X"/>
    <x v="3"/>
    <s v="STDA"/>
    <s v="DECI_STD"/>
    <m/>
    <m/>
    <s v="PT NAV01"/>
    <s v="08:30"/>
    <s v="09:30"/>
    <d v="1899-12-30T01:00:00"/>
    <d v="1899-12-30T08:30:00"/>
    <d v="1899-12-30T09:30:00"/>
    <d v="1899-12-30T01:00:00"/>
    <s v="DCO"/>
    <s v="N/A"/>
  </r>
  <r>
    <n v="14588"/>
    <x v="38"/>
    <x v="12"/>
    <s v="LIFT IFTS 24-03 CAN"/>
    <s v="IFTS"/>
    <n v="37"/>
    <s v="IFTS"/>
    <n v="22"/>
    <m/>
    <s v="X"/>
    <x v="0"/>
    <s v="NET"/>
    <s v="DCA"/>
    <m/>
    <n v="14589"/>
    <s v="NET ADCA01"/>
    <s v="10:00"/>
    <s v="11:00"/>
    <d v="1899-12-30T01:00:00"/>
    <d v="1899-12-30T10:00:00"/>
    <d v="1899-12-30T11:00:00"/>
    <d v="1899-12-30T01:00:00"/>
    <s v="DCO"/>
    <s v="N/A"/>
  </r>
  <r>
    <n v="14589"/>
    <x v="38"/>
    <x v="12"/>
    <s v="LIFT IFTS 24-03 CAN"/>
    <s v="IFTS"/>
    <n v="38"/>
    <s v="ACS"/>
    <n v="1"/>
    <m/>
    <s v="X"/>
    <x v="1"/>
    <s v="NET"/>
    <s v="DCA"/>
    <m/>
    <n v="14588"/>
    <s v="NET ADCA01"/>
    <d v="1899-12-30T10:00:00"/>
    <d v="1899-12-30T11:00:00"/>
    <d v="1899-12-30T01:00:00"/>
    <d v="1899-12-30T10:00:00"/>
    <d v="1899-12-30T11:00:00"/>
    <d v="1899-12-30T01:00:00"/>
    <s v="SDC"/>
    <s v="N/A"/>
  </r>
  <r>
    <n v="14590"/>
    <x v="38"/>
    <x v="12"/>
    <s v="LIFT IFTS 24-05 GER"/>
    <s v="IFTS"/>
    <n v="66"/>
    <s v="IFTS"/>
    <n v="9"/>
    <m/>
    <s v="X"/>
    <x v="0"/>
    <s v="STDA"/>
    <s v="DECI_STD_NVG"/>
    <m/>
    <m/>
    <s v="FMS NVG01"/>
    <s v="11:30"/>
    <s v="12:30"/>
    <d v="1899-12-30T01:00:00"/>
    <d v="1899-12-30T11:30:00"/>
    <d v="1899-12-30T12:30:00"/>
    <d v="1899-12-30T01:00:00"/>
    <s v="DCO"/>
    <s v="N/A"/>
  </r>
  <r>
    <n v="14591"/>
    <x v="38"/>
    <x v="12"/>
    <s v="IFTS LIFT 24-02 QATAR"/>
    <s v="QATAR"/>
    <n v="50"/>
    <s v="ACS"/>
    <n v="2"/>
    <s v="X"/>
    <m/>
    <x v="1"/>
    <s v="STDA"/>
    <s v="BRV_R2R_STD"/>
    <m/>
    <m/>
    <s v="PT BVR01"/>
    <s v="11:30"/>
    <s v="12:30"/>
    <d v="1899-12-30T01:00:00"/>
    <d v="1899-12-30T11:30:00"/>
    <d v="1899-12-30T12:30:00"/>
    <d v="1899-12-30T01:00:00"/>
    <s v="DCO"/>
    <s v="N/A"/>
  </r>
  <r>
    <n v="14592"/>
    <x v="38"/>
    <x v="12"/>
    <s v="IFTS LIFT 24-02 QATAR"/>
    <s v="QATAR"/>
    <n v="51"/>
    <s v="ACS"/>
    <n v="17"/>
    <s v="X"/>
    <m/>
    <x v="6"/>
    <s v="STDA"/>
    <s v="BRV_R2R_STD"/>
    <m/>
    <m/>
    <s v="PT BVR02"/>
    <s v="11:30"/>
    <s v="12:30"/>
    <d v="1899-12-30T01:00:00"/>
    <d v="1899-12-30T11:30:00"/>
    <d v="1899-12-30T12:30:00"/>
    <d v="1899-12-30T01:00:00"/>
    <s v="DCO"/>
    <s v="N/A"/>
  </r>
  <r>
    <n v="14593"/>
    <x v="38"/>
    <x v="12"/>
    <s v="LIFT IFTS 24-04 JPN"/>
    <s v="IFTS"/>
    <n v="57"/>
    <s v="ACS"/>
    <n v="9"/>
    <m/>
    <s v="X"/>
    <x v="2"/>
    <s v="STDA"/>
    <s v="LOW LEVEL"/>
    <m/>
    <m/>
    <s v="FMS LLF02"/>
    <s v="12:10"/>
    <s v="13:10"/>
    <d v="1899-12-30T01:00:00"/>
    <d v="1899-12-30T12:10:00"/>
    <d v="1899-12-30T13:10:00"/>
    <d v="1899-12-30T01:00:00"/>
    <s v="DCO"/>
    <s v="N/A"/>
  </r>
  <r>
    <n v="14594"/>
    <x v="38"/>
    <x v="12"/>
    <s v="LIFT IFTS 24-05 GER"/>
    <s v="IFTS"/>
    <n v="67"/>
    <s v="ACS"/>
    <n v="5"/>
    <m/>
    <s v="X"/>
    <x v="0"/>
    <s v="STDA"/>
    <s v="DECI_STD_NVG"/>
    <m/>
    <m/>
    <s v="FMS NVG01"/>
    <s v="13:00"/>
    <s v="14:00"/>
    <d v="1899-12-30T01:00:00"/>
    <d v="1899-12-30T13:00:00"/>
    <d v="1899-12-30T14:00:00"/>
    <d v="1899-12-30T01:00:00"/>
    <s v="DCO"/>
    <s v="N/A"/>
  </r>
  <r>
    <n v="14595"/>
    <x v="38"/>
    <x v="12"/>
    <s v="LIP 24-03 SGP"/>
    <s v="IFTS"/>
    <n v="41"/>
    <s v="ACS"/>
    <n v="1"/>
    <m/>
    <s v="X"/>
    <x v="1"/>
    <s v="NET"/>
    <s v="RANGE"/>
    <m/>
    <n v="14596"/>
    <s v="SD RNG03"/>
    <s v="13:00"/>
    <s v="14:00"/>
    <d v="1899-12-30T01:00:00"/>
    <d v="1899-12-30T13:00:00"/>
    <d v="1899-12-30T14:00:00"/>
    <d v="1899-12-30T01:00:00"/>
    <s v="DCO"/>
    <s v="N/A"/>
  </r>
  <r>
    <n v="14596"/>
    <x v="38"/>
    <x v="12"/>
    <s v="LIP 24-03 AUT"/>
    <s v="IFTS"/>
    <n v="42"/>
    <s v="ACS"/>
    <n v="32"/>
    <m/>
    <s v="X"/>
    <x v="6"/>
    <s v="NET"/>
    <s v="RANGE"/>
    <m/>
    <n v="14595"/>
    <s v="SD RNG03"/>
    <s v="13:00"/>
    <s v="14:00"/>
    <d v="1899-12-30T01:00:00"/>
    <d v="1899-12-30T13:00:00"/>
    <d v="1899-12-30T14:00:00"/>
    <d v="1899-12-30T01:00:00"/>
    <s v="DCO"/>
    <s v="N/A"/>
  </r>
  <r>
    <n v="14597"/>
    <x v="38"/>
    <x v="12"/>
    <s v="IFTS LIFT 24-02 QATAR"/>
    <s v="QATAR"/>
    <n v="52"/>
    <s v="ACS"/>
    <n v="17"/>
    <s v="X"/>
    <m/>
    <x v="0"/>
    <s v="NET"/>
    <s v="DECI_STD"/>
    <m/>
    <n v="14598"/>
    <s v="FMSC HACM01"/>
    <s v="14:30"/>
    <s v="15:30"/>
    <d v="1899-12-30T01:00:00"/>
    <s v="14:30"/>
    <s v="15:30"/>
    <d v="1899-12-30T01:00:00"/>
    <s v="DCO"/>
    <s v="N/A"/>
  </r>
  <r>
    <n v="14598"/>
    <x v="38"/>
    <x v="12"/>
    <s v="LIFT 24-43 ITA"/>
    <s v="AMI"/>
    <n v="67"/>
    <s v="IFTS"/>
    <n v="9"/>
    <s v="X"/>
    <m/>
    <x v="6"/>
    <s v="STDA"/>
    <s v="DCA"/>
    <m/>
    <m/>
    <s v="SD BVR02"/>
    <s v="14:30"/>
    <s v="15:30"/>
    <d v="1899-12-30T01:00:00"/>
    <s v="14:30"/>
    <s v="15:30"/>
    <d v="1899-12-30T01:00:00"/>
    <s v="DCO"/>
    <s v="N/A"/>
  </r>
  <r>
    <n v="14599"/>
    <x v="38"/>
    <x v="12"/>
    <s v="LIFT IFTS 24-04 JPN"/>
    <s v="IFTS"/>
    <n v="55"/>
    <s v="ACS"/>
    <n v="12"/>
    <m/>
    <s v="X"/>
    <x v="3"/>
    <s v="STDA"/>
    <s v="LOW LEVEL"/>
    <m/>
    <m/>
    <s v="FMS LLF01"/>
    <s v="14:30"/>
    <s v="15:30"/>
    <d v="1899-12-30T01:00:00"/>
    <s v="14:30"/>
    <s v="15:30"/>
    <d v="1899-12-30T01:00:00"/>
    <s v="DCO"/>
    <s v="N/A"/>
  </r>
  <r>
    <n v="14600"/>
    <x v="39"/>
    <x v="12"/>
    <s v="IFTS LIFT 24-02 QATAR"/>
    <s v="QATAR"/>
    <n v="52"/>
    <s v="ACS"/>
    <n v="25"/>
    <s v="X"/>
    <m/>
    <x v="6"/>
    <s v="STDA"/>
    <s v="RANGE"/>
    <m/>
    <m/>
    <s v="PT ERT03"/>
    <s v="08:30"/>
    <s v="09:30"/>
    <d v="1899-12-30T01:00:00"/>
    <s v="08:30"/>
    <s v="09:30"/>
    <d v="1899-12-30T01:00:00"/>
    <s v="DCO"/>
    <s v="N/A"/>
  </r>
  <r>
    <n v="14601"/>
    <x v="39"/>
    <x v="12"/>
    <s v="IFTS LIFT 24-02 QATAR"/>
    <s v="QATAR"/>
    <n v="50"/>
    <s v="ACS"/>
    <n v="9"/>
    <s v="X"/>
    <m/>
    <x v="5"/>
    <s v="NET"/>
    <s v="DCA"/>
    <m/>
    <n v="14602"/>
    <s v="NET QRA01"/>
    <s v="10:00"/>
    <s v="11:00"/>
    <d v="1899-12-30T01:00:00"/>
    <d v="1899-12-30T10:00:00"/>
    <d v="1899-12-30T11:00:00"/>
    <d v="1899-12-30T01:00:00"/>
    <s v="DCO"/>
    <s v="N/A"/>
  </r>
  <r>
    <n v="14602"/>
    <x v="39"/>
    <x v="12"/>
    <s v="IFTS LIFT 24-02 QATAR"/>
    <s v="QATAR"/>
    <n v="51"/>
    <s v="ACS"/>
    <n v="17"/>
    <s v="X"/>
    <m/>
    <x v="4"/>
    <s v="NET"/>
    <s v="DCA"/>
    <m/>
    <n v="14601"/>
    <s v="NET QRA01"/>
    <d v="1899-12-30T10:00:00"/>
    <d v="1899-12-30T11:00:00"/>
    <d v="1899-12-30T01:00:00"/>
    <d v="1899-12-30T10:00:00"/>
    <d v="1899-12-30T11:00:00"/>
    <d v="1899-12-30T01:00:00"/>
    <s v="DCO"/>
    <s v="N/A"/>
  </r>
  <r>
    <n v="14603"/>
    <x v="39"/>
    <x v="12"/>
    <s v="LIFT 24-43 ITA"/>
    <s v="AMI"/>
    <n v="66"/>
    <s v="ACS"/>
    <n v="12"/>
    <s v="X"/>
    <m/>
    <x v="6"/>
    <s v="STDA"/>
    <s v="DCA"/>
    <m/>
    <m/>
    <s v="SD BVR01"/>
    <s v="10:00"/>
    <s v="11:00"/>
    <d v="1899-12-30T01:00:00"/>
    <d v="1899-12-30T10:00:00"/>
    <d v="1899-12-30T11:00:00"/>
    <d v="1899-12-30T01:00:00"/>
    <s v="DCO"/>
    <s v="N/A"/>
  </r>
  <r>
    <n v="14604"/>
    <x v="39"/>
    <x v="12"/>
    <s v=" IFTS LIFT 24-03 QATAR"/>
    <s v="QATAR"/>
    <n v="56"/>
    <s v="IFTS"/>
    <n v="23"/>
    <s v="X"/>
    <m/>
    <x v="5"/>
    <s v="NET"/>
    <s v="DECI_STD"/>
    <m/>
    <n v="14605"/>
    <s v="FMSC DBFM01"/>
    <s v="11:30"/>
    <s v="12:30"/>
    <d v="1899-12-30T01:00:00"/>
    <d v="1899-12-30T11:30:00"/>
    <d v="1899-12-30T12:30:00"/>
    <d v="1899-12-30T01:00:00"/>
    <s v="DCO"/>
    <s v="N/A"/>
  </r>
  <r>
    <n v="14605"/>
    <x v="39"/>
    <x v="12"/>
    <s v="LIFT IFTS 24-03 CAN"/>
    <s v="IFTS"/>
    <n v="38"/>
    <s v="ACS"/>
    <n v="14"/>
    <m/>
    <s v="X"/>
    <x v="0"/>
    <s v="NET"/>
    <s v="DCA"/>
    <m/>
    <n v="14606"/>
    <s v="NET ADCA02 CPL01"/>
    <s v="11:30"/>
    <s v="12:30"/>
    <d v="1899-12-30T01:00:00"/>
    <s v="11:30"/>
    <s v="12:30"/>
    <d v="1899-12-30T01:00:00"/>
    <s v="DCO"/>
    <s v="N/A"/>
  </r>
  <r>
    <n v="14606"/>
    <x v="39"/>
    <x v="12"/>
    <s v="LIFT IFTS 24-03 CAN"/>
    <s v="IFTS"/>
    <n v="37"/>
    <s v="ACS"/>
    <n v="2"/>
    <m/>
    <s v="X"/>
    <x v="1"/>
    <s v="NET"/>
    <s v="DCA"/>
    <m/>
    <n v="14605"/>
    <s v="NET ADCA02 CPL01"/>
    <d v="1899-12-30T11:30:00"/>
    <d v="1899-12-30T12:30:00"/>
    <d v="1899-12-30T01:00:00"/>
    <d v="1899-12-30T11:30:00"/>
    <d v="1899-12-30T12:30:00"/>
    <d v="1899-12-30T01:00:00"/>
    <s v="DCO"/>
    <s v="N/A"/>
  </r>
  <r>
    <n v="14607"/>
    <x v="39"/>
    <x v="12"/>
    <s v="LIP 24-03 SWE"/>
    <s v="IFTS"/>
    <n v="49"/>
    <s v="ACS"/>
    <n v="17"/>
    <m/>
    <s v="X"/>
    <x v="5"/>
    <s v="NET"/>
    <s v="RANGE"/>
    <m/>
    <n v="14608"/>
    <s v="SD RNG01"/>
    <s v="13:00"/>
    <s v="14:00"/>
    <d v="1899-12-30T01:00:00"/>
    <d v="1899-12-30T13:00:00"/>
    <d v="1899-12-30T14:00:00"/>
    <d v="1899-12-30T01:00:00"/>
    <s v="DCO"/>
    <s v="N/A"/>
  </r>
  <r>
    <n v="14608"/>
    <x v="39"/>
    <x v="12"/>
    <s v="LIFT IFTS 24-03 UK"/>
    <s v="IFTS"/>
    <n v="39"/>
    <s v="IFTS"/>
    <n v="22"/>
    <m/>
    <s v="X"/>
    <x v="0"/>
    <s v="NET"/>
    <s v="DCA"/>
    <m/>
    <n v="14609"/>
    <s v="NET SMI01"/>
    <s v="13:00"/>
    <s v="14:00"/>
    <d v="1899-12-30T01:00:00"/>
    <d v="1899-12-30T13:00:00"/>
    <d v="1899-12-30T14:00:00"/>
    <d v="1899-12-30T01:00:00"/>
    <s v="DCO"/>
    <s v="N/A"/>
  </r>
  <r>
    <n v="14609"/>
    <x v="39"/>
    <x v="12"/>
    <s v="LIFT IFTS 24-03 UK"/>
    <s v="IFTS"/>
    <n v="40"/>
    <s v="ACS"/>
    <n v="32"/>
    <m/>
    <s v="X"/>
    <x v="1"/>
    <s v="NET"/>
    <s v="DCA"/>
    <m/>
    <n v="14608"/>
    <s v="NET SMI01"/>
    <d v="1899-12-30T13:00:00"/>
    <d v="1899-12-30T14:00:00"/>
    <d v="1899-12-30T01:00:00"/>
    <d v="1899-12-30T13:00:00"/>
    <d v="1899-12-30T14:00:00"/>
    <d v="1899-12-30T01:00:00"/>
    <s v="DCO"/>
    <s v="N/A"/>
  </r>
  <r>
    <n v="14610"/>
    <x v="44"/>
    <x v="13"/>
    <s v="IFTS LIFT 24-02 QATAR"/>
    <s v="QATAR"/>
    <n v="52"/>
    <s v="ACS"/>
    <n v="17"/>
    <s v="X"/>
    <m/>
    <x v="4"/>
    <s v="STDA"/>
    <s v="BRV_R2R_STD"/>
    <m/>
    <m/>
    <s v="PT R2R01"/>
    <s v="06:00"/>
    <s v="07:00"/>
    <d v="1899-12-30T01:00:00"/>
    <s v="06:00"/>
    <d v="1899-12-30T06:35:00"/>
    <d v="1899-12-30T00:35:00"/>
    <s v="DNCO"/>
    <s v="CD3"/>
  </r>
  <r>
    <n v="14611"/>
    <x v="39"/>
    <x v="12"/>
    <s v="IFTS LIFT 24-02 QATAR"/>
    <s v="QATAR"/>
    <n v="51"/>
    <s v="IFTS"/>
    <n v="23"/>
    <s v="X"/>
    <m/>
    <x v="5"/>
    <s v="NET"/>
    <s v="DCA"/>
    <m/>
    <n v="14612"/>
    <s v="NET QRA02"/>
    <s v="14:30"/>
    <s v="15:30"/>
    <d v="1899-12-30T01:00:00"/>
    <s v="14:30"/>
    <s v="15:30"/>
    <d v="1899-12-30T01:00:00"/>
    <s v="DCO"/>
    <s v="N/A"/>
  </r>
  <r>
    <n v="14612"/>
    <x v="39"/>
    <x v="12"/>
    <s v="IFTS LIFT 24-02 QATAR"/>
    <s v="QATAR"/>
    <n v="50"/>
    <s v="ACS"/>
    <n v="14"/>
    <s v="X"/>
    <m/>
    <x v="4"/>
    <s v="NET"/>
    <s v="DCA"/>
    <m/>
    <n v="14611"/>
    <s v="NET QRA02"/>
    <d v="1899-12-30T14:30:00"/>
    <d v="1899-12-30T15:30:00"/>
    <d v="1899-12-30T01:00:00"/>
    <d v="1899-12-30T14:30:00"/>
    <d v="1899-12-30T15:30:00"/>
    <d v="1899-12-30T01:00:00"/>
    <s v="DCO"/>
    <s v="N/A"/>
  </r>
  <r>
    <n v="14613"/>
    <x v="39"/>
    <x v="12"/>
    <s v="LIFT IFTS 24-04 SPA"/>
    <s v="IFTS"/>
    <n v="61"/>
    <s v="ACS"/>
    <n v="33"/>
    <m/>
    <s v="X"/>
    <x v="0"/>
    <s v="NET"/>
    <s v="DECI_STD"/>
    <m/>
    <n v="14614"/>
    <s v="FMSC DBFM02"/>
    <s v="14:30"/>
    <s v="15:30"/>
    <d v="1899-12-30T01:00:00"/>
    <s v="14:30"/>
    <s v="15:30"/>
    <d v="1899-12-30T01:00:00"/>
    <s v="DCO"/>
    <s v="N/A"/>
  </r>
  <r>
    <n v="14614"/>
    <x v="39"/>
    <x v="12"/>
    <s v="LIFT 24-44 ITA"/>
    <s v="AMI"/>
    <n v="70"/>
    <s v="ACS"/>
    <n v="9"/>
    <s v="X"/>
    <m/>
    <x v="5"/>
    <s v="NET"/>
    <s v="DECI_STD"/>
    <m/>
    <n v="14615"/>
    <s v="SD OACM01"/>
    <s v="16:00"/>
    <s v="17:00"/>
    <d v="1899-12-30T01:00:00"/>
    <s v="16:00"/>
    <s v="17:00"/>
    <d v="1899-12-30T01:00:00"/>
    <s v="DCO"/>
    <s v="N/A"/>
  </r>
  <r>
    <n v="14615"/>
    <x v="39"/>
    <x v="12"/>
    <s v="LIFT IFTS 24-05 GER"/>
    <s v="IFTS"/>
    <n v="66"/>
    <s v="ACS"/>
    <n v="1"/>
    <m/>
    <s v="X"/>
    <x v="0"/>
    <s v="NET"/>
    <s v="DECI_STD"/>
    <m/>
    <n v="14616"/>
    <s v="FMSC BFM01"/>
    <s v="16:00"/>
    <s v="17:00"/>
    <d v="1899-12-30T01:00:00"/>
    <s v="16:00"/>
    <s v="17:00"/>
    <d v="1899-12-30T01:00:00"/>
    <s v="DCO"/>
    <s v="N/A"/>
  </r>
  <r>
    <n v="14616"/>
    <x v="39"/>
    <x v="12"/>
    <s v="LIFT 24-43 ITA"/>
    <s v="AMI"/>
    <n v="64"/>
    <s v="IFTS"/>
    <n v="22"/>
    <s v="X"/>
    <m/>
    <x v="6"/>
    <s v="STDA"/>
    <s v="DCA"/>
    <m/>
    <m/>
    <s v="SD BVR02"/>
    <s v="16:00"/>
    <s v="17:00"/>
    <d v="1899-12-30T01:00:00"/>
    <s v="16:00"/>
    <d v="1899-12-30T16:50:00"/>
    <d v="1899-12-30T00:50:00"/>
    <s v="DCO"/>
    <s v="N/A"/>
  </r>
  <r>
    <n v="14617"/>
    <x v="40"/>
    <x v="12"/>
    <s v="IFTS LIFT 24-02 QATAR"/>
    <s v="QATAR"/>
    <n v="52"/>
    <s v="ACS"/>
    <n v="9"/>
    <s v="X"/>
    <m/>
    <x v="5"/>
    <s v="NET"/>
    <s v="DECI_STD"/>
    <m/>
    <n v="14618"/>
    <s v="FMSC HACM02"/>
    <s v="07:00"/>
    <s v="08:00"/>
    <d v="1899-12-30T01:00:00"/>
    <s v="07:00"/>
    <s v="08:00"/>
    <d v="1899-12-30T01:00:00"/>
    <s v="DCO"/>
    <s v="N/A"/>
  </r>
  <r>
    <n v="14618"/>
    <x v="40"/>
    <x v="12"/>
    <s v="LIFT IFTS 24-03 UK"/>
    <s v="IFTS"/>
    <n v="40"/>
    <s v="IFTS"/>
    <n v="5"/>
    <m/>
    <s v="X"/>
    <x v="0"/>
    <s v="NET"/>
    <s v="DCA"/>
    <m/>
    <n v="14619"/>
    <s v="NET SMI02"/>
    <s v="07:00"/>
    <s v="08:00"/>
    <d v="1899-12-30T01:00:00"/>
    <d v="1899-12-30T07:00:00"/>
    <d v="1899-12-30T08:00:00"/>
    <d v="1899-12-30T01:00:00"/>
    <s v="DCO"/>
    <s v="N/A"/>
  </r>
  <r>
    <n v="14619"/>
    <x v="40"/>
    <x v="12"/>
    <s v="LIFT IFTS 24-03 UK"/>
    <s v="IFTS"/>
    <n v="39"/>
    <s v="ACS"/>
    <n v="5"/>
    <m/>
    <s v="X"/>
    <x v="1"/>
    <s v="NET"/>
    <s v="DCA"/>
    <m/>
    <n v="14618"/>
    <s v="NET SMI02"/>
    <d v="1899-12-30T07:00:00"/>
    <d v="1899-12-30T08:00:00"/>
    <d v="1899-12-30T01:00:00"/>
    <d v="1899-12-30T07:00:00"/>
    <d v="1899-12-30T08:00:00"/>
    <d v="1899-12-30T01:00:00"/>
    <s v="DCO"/>
    <s v="N/A"/>
  </r>
  <r>
    <n v="14620"/>
    <x v="40"/>
    <x v="12"/>
    <s v="IFTS LIFT 24-02 QATAR"/>
    <s v="QATAR"/>
    <n v="53"/>
    <s v="ACS"/>
    <n v="2"/>
    <s v="X"/>
    <m/>
    <x v="6"/>
    <s v="STDA"/>
    <s v="RANGE"/>
    <m/>
    <m/>
    <s v="PT ERT03"/>
    <s v="07:00"/>
    <s v="08:00"/>
    <d v="1899-12-30T01:00:00"/>
    <d v="1899-12-30T07:00:00"/>
    <d v="1899-12-30T08:00:00"/>
    <d v="1899-12-30T01:00:00"/>
    <s v="DCO"/>
    <s v="N/A"/>
  </r>
  <r>
    <n v="14621"/>
    <x v="40"/>
    <x v="12"/>
    <s v=" IFTS LIFT 24-03 QATAR"/>
    <s v="QATAR"/>
    <n v="57"/>
    <s v="IFTS"/>
    <n v="23"/>
    <s v="X"/>
    <m/>
    <x v="2"/>
    <s v="STDA"/>
    <s v="DECI_STD"/>
    <m/>
    <m/>
    <s v="PT ERT02"/>
    <s v="07:00"/>
    <s v="08:00"/>
    <d v="1899-12-30T01:00:00"/>
    <d v="1899-12-30T07:00:00"/>
    <d v="1899-12-30T08:00:00"/>
    <d v="1899-12-30T01:00:00"/>
    <s v="DCO"/>
    <s v="N/A"/>
  </r>
  <r>
    <n v="14622"/>
    <x v="40"/>
    <x v="12"/>
    <s v="LIFT IFTS 24-03 CAN"/>
    <s v="IFTS"/>
    <n v="37"/>
    <s v="ACS"/>
    <n v="14"/>
    <m/>
    <s v="X"/>
    <x v="5"/>
    <s v="NET"/>
    <s v="DCA"/>
    <m/>
    <n v="14623"/>
    <s v="NET SMI01"/>
    <s v="08:30"/>
    <s v="09:30"/>
    <d v="1899-12-30T01:00:00"/>
    <s v="08:30"/>
    <s v="09:30"/>
    <d v="1899-12-30T01:00:00"/>
    <s v="DCO"/>
    <s v="N/A"/>
  </r>
  <r>
    <n v="14623"/>
    <x v="40"/>
    <x v="12"/>
    <s v="LIFT IFTS 24-03 CAN"/>
    <s v="IFTS"/>
    <n v="38"/>
    <s v="ACS"/>
    <n v="17"/>
    <m/>
    <s v="X"/>
    <x v="4"/>
    <s v="NET"/>
    <s v="DCA"/>
    <m/>
    <n v="14622"/>
    <s v="NET SMI01"/>
    <d v="1899-12-30T08:30:00"/>
    <d v="1899-12-30T09:30:00"/>
    <d v="1899-12-30T01:00:00"/>
    <d v="1899-12-30T08:30:00"/>
    <d v="1899-12-30T09:30:00"/>
    <d v="1899-12-30T01:00:00"/>
    <s v="DCO"/>
    <s v="N/A"/>
  </r>
  <r>
    <n v="14624"/>
    <x v="40"/>
    <x v="12"/>
    <s v="LIFT IFTS 24-04 JPN"/>
    <s v="IFTS"/>
    <n v="57"/>
    <s v="IFTS"/>
    <n v="22"/>
    <m/>
    <s v="X"/>
    <x v="6"/>
    <s v="STDA"/>
    <s v="LOW LEVEL"/>
    <m/>
    <m/>
    <s v="FMS LLF03"/>
    <s v="08:30"/>
    <s v="09:30"/>
    <d v="1899-12-30T01:00:00"/>
    <d v="1899-12-30T08:30:00"/>
    <d v="1899-12-30T09:25:00"/>
    <d v="1899-12-30T00:55:00"/>
    <s v="DCO"/>
    <s v="N/A"/>
  </r>
  <r>
    <n v="14625"/>
    <x v="40"/>
    <x v="12"/>
    <s v="LIFT IFTS 24-04 JPN"/>
    <s v="IFTS"/>
    <n v="55"/>
    <s v="IFTS"/>
    <n v="9"/>
    <m/>
    <s v="X"/>
    <x v="2"/>
    <s v="STDA"/>
    <s v="LOW LEVEL"/>
    <m/>
    <m/>
    <s v="FMS LLF02"/>
    <s v="08:30"/>
    <s v="09:30"/>
    <d v="1899-12-30T01:00:00"/>
    <d v="1899-12-30T08:30:00"/>
    <d v="1899-12-30T09:30:00"/>
    <d v="1899-12-30T01:00:00"/>
    <s v="DCO"/>
    <s v="N/A"/>
  </r>
  <r>
    <n v="14626"/>
    <x v="40"/>
    <x v="12"/>
    <s v="LIFT 24-03 SNG"/>
    <s v="IFTS"/>
    <n v="44"/>
    <s v="ACS"/>
    <n v="10"/>
    <m/>
    <s v="X"/>
    <x v="5"/>
    <s v="NET"/>
    <s v="DCA"/>
    <m/>
    <n v="14627"/>
    <s v="NET QRA01 CPL01"/>
    <s v="10:00"/>
    <s v="11:00"/>
    <d v="1899-12-30T01:00:00"/>
    <s v="10:00"/>
    <s v="11:00"/>
    <d v="1899-12-30T01:00:00"/>
    <s v="DCO"/>
    <s v="N/A"/>
  </r>
  <r>
    <n v="14627"/>
    <x v="40"/>
    <x v="12"/>
    <s v="LIFT 24-03 SNG"/>
    <s v="IFTS"/>
    <n v="43"/>
    <s v="IFTS"/>
    <n v="5"/>
    <m/>
    <s v="X"/>
    <x v="4"/>
    <s v="NET"/>
    <s v="DCA"/>
    <m/>
    <n v="14626"/>
    <s v="NET QRA01 CPL01"/>
    <d v="1899-12-30T10:00:00"/>
    <d v="1899-12-30T11:00:00"/>
    <d v="1899-12-30T01:00:00"/>
    <d v="1899-12-30T10:00:00"/>
    <d v="1899-12-30T11:00:00"/>
    <d v="1899-12-30T01:00:00"/>
    <s v="DCO"/>
    <s v="N/A"/>
  </r>
  <r>
    <n v="14628"/>
    <x v="40"/>
    <x v="12"/>
    <s v="LIFT IFTS 24-04 SPA"/>
    <s v="IFTS"/>
    <n v="60"/>
    <s v="ACS"/>
    <n v="32"/>
    <m/>
    <s v="X"/>
    <x v="0"/>
    <s v="NET"/>
    <s v="DECI_STD"/>
    <m/>
    <n v="14629"/>
    <s v="FMSC DBFM02"/>
    <s v="10:00"/>
    <s v="11:00"/>
    <d v="1899-12-30T01:00:00"/>
    <d v="1899-12-30T10:00:00"/>
    <d v="1899-12-30T11:00:00"/>
    <d v="1899-12-30T01:00:00"/>
    <s v="DCO"/>
    <s v="N/A"/>
  </r>
  <r>
    <n v="14629"/>
    <x v="40"/>
    <x v="12"/>
    <s v="LIFT IFTS 24-04 CAN"/>
    <s v="IFTS"/>
    <n v="54"/>
    <s v="IFTS"/>
    <n v="23"/>
    <m/>
    <s v="X"/>
    <x v="2"/>
    <s v="NET"/>
    <s v="DECI_PGM"/>
    <m/>
    <n v="14630"/>
    <s v="NET PGM01 CPL01"/>
    <s v="10:00"/>
    <s v="11:00"/>
    <d v="1899-12-30T01:00:00"/>
    <d v="1899-12-30T10:00:00"/>
    <d v="1899-12-30T11:00:00"/>
    <d v="1899-12-30T01:00:00"/>
    <s v="DCO"/>
    <s v="N/A"/>
  </r>
  <r>
    <n v="14630"/>
    <x v="44"/>
    <x v="13"/>
    <s v="LIFT IFTS 24-04 CAN"/>
    <s v="IFTS"/>
    <n v="51"/>
    <s v="IFTS"/>
    <n v="9"/>
    <m/>
    <s v="X"/>
    <x v="2"/>
    <s v="NET"/>
    <s v="DECI_PGM"/>
    <m/>
    <n v="14631"/>
    <s v="NET PGM01 CPL01"/>
    <s v="15:00"/>
    <s v="16:00"/>
    <d v="1899-12-30T01:00:00"/>
    <d v="1899-12-30T15:00:00"/>
    <d v="1899-12-30T15:20:00"/>
    <d v="1899-12-30T00:20:00"/>
    <s v="DNCO"/>
    <s v="CD3"/>
  </r>
  <r>
    <n v="14631"/>
    <x v="44"/>
    <x v="13"/>
    <s v="LIFT IFTS 24-04 CAN"/>
    <s v="IFTS"/>
    <n v="53"/>
    <s v="ACS"/>
    <n v="1"/>
    <m/>
    <s v="X"/>
    <x v="3"/>
    <s v="NET"/>
    <s v="DECI_PGM"/>
    <m/>
    <n v="14630"/>
    <s v="NET PGM01 CPL01"/>
    <d v="1899-12-30T15:00:00"/>
    <d v="1899-12-30T16:00:00"/>
    <d v="1899-12-30T01:00:00"/>
    <d v="1899-12-30T15:00:00"/>
    <d v="1899-12-30T15:20:00"/>
    <d v="1899-12-30T00:20:00"/>
    <s v="DNCO"/>
    <s v="CD5"/>
  </r>
  <r>
    <n v="14632"/>
    <x v="40"/>
    <x v="12"/>
    <s v="LIFT IFTS 24-04 CAN"/>
    <s v="IFTS"/>
    <n v="52"/>
    <s v="ACS"/>
    <n v="2"/>
    <m/>
    <s v="X"/>
    <x v="3"/>
    <s v="NET"/>
    <s v="DECI_PGM"/>
    <m/>
    <n v="14631"/>
    <s v="NET PGM01 CPL01"/>
    <d v="1899-12-30T10:00:00"/>
    <d v="1899-12-30T11:00:00"/>
    <d v="1899-12-30T01:00:00"/>
    <d v="1899-12-30T10:00:00"/>
    <d v="1899-12-30T11:00:00"/>
    <d v="1899-12-30T01:00:00"/>
    <s v="DCO"/>
    <s v="N/A"/>
  </r>
  <r>
    <n v="14633"/>
    <x v="40"/>
    <x v="12"/>
    <s v="LIP 24-03 SWE"/>
    <s v="IFTS"/>
    <n v="49"/>
    <s v="ACS"/>
    <n v="17"/>
    <m/>
    <s v="X"/>
    <x v="5"/>
    <s v="NET"/>
    <s v="RANGE"/>
    <m/>
    <n v="14634"/>
    <s v="SD RNG02"/>
    <s v="11:30"/>
    <s v="12:30"/>
    <d v="1899-12-30T01:00:00"/>
    <s v="11:30"/>
    <s v="12:30"/>
    <d v="1899-12-30T01:00:00"/>
    <s v="DCO"/>
    <s v="N/A"/>
  </r>
  <r>
    <n v="14634"/>
    <x v="40"/>
    <x v="12"/>
    <s v="IFTS LIFT 24-02 QATAR"/>
    <s v="QATAR"/>
    <n v="50"/>
    <s v="IFTS"/>
    <n v="9"/>
    <s v="X"/>
    <m/>
    <x v="6"/>
    <s v="STDA"/>
    <s v="RANGE"/>
    <m/>
    <m/>
    <s v="PT ERT03"/>
    <s v="11:30"/>
    <s v="12:30"/>
    <d v="1899-12-30T01:00:00"/>
    <d v="1899-12-30T11:30:00"/>
    <d v="1899-12-30T12:20:00"/>
    <d v="1899-12-30T00:50:00"/>
    <s v="DCO"/>
    <s v="N/A"/>
  </r>
  <r>
    <n v="14635"/>
    <x v="40"/>
    <x v="12"/>
    <s v="IFTS LIFT 24-02 QATAR"/>
    <s v="QATAR"/>
    <n v="51"/>
    <s v="IFTS"/>
    <n v="22"/>
    <s v="X"/>
    <m/>
    <x v="3"/>
    <s v="STDA"/>
    <s v="RANGE"/>
    <m/>
    <m/>
    <s v="PT ERT03"/>
    <s v="11:30"/>
    <s v="12:30"/>
    <d v="1899-12-30T01:00:00"/>
    <d v="1899-12-30T11:30:00"/>
    <d v="1899-12-30T12:30:00"/>
    <d v="1899-12-30T01:00:00"/>
    <s v="DCO"/>
    <s v="N/A"/>
  </r>
  <r>
    <n v="14636"/>
    <x v="41"/>
    <x v="13"/>
    <s v="LIFT 24-45 ITA"/>
    <s v="AMI"/>
    <n v="34"/>
    <s v="ACS"/>
    <n v="17"/>
    <s v="X"/>
    <m/>
    <x v="5"/>
    <s v="STDA"/>
    <s v="LOW LEVEL"/>
    <m/>
    <m/>
    <s v="SD SLL01"/>
    <s v="06:00"/>
    <s v="07:00"/>
    <d v="1899-12-30T01:00:00"/>
    <s v="06:00"/>
    <s v="07:00"/>
    <d v="1899-12-30T01:00:00"/>
    <s v="DCO"/>
    <s v="N/A"/>
  </r>
  <r>
    <n v="14637"/>
    <x v="41"/>
    <x v="13"/>
    <s v="LIP 24-03 SWE"/>
    <s v="IFTS"/>
    <n v="49"/>
    <s v="ACS"/>
    <n v="9"/>
    <m/>
    <s v="X"/>
    <x v="0"/>
    <s v="NET"/>
    <s v="RANGE"/>
    <m/>
    <n v="14638"/>
    <s v="SD RNG03"/>
    <s v="06:00"/>
    <s v="07:00"/>
    <d v="1899-12-30T01:00:00"/>
    <s v="06:00"/>
    <s v="07:00"/>
    <d v="1899-12-30T01:00:00"/>
    <s v="DCO"/>
    <s v="N/A"/>
  </r>
  <r>
    <n v="14638"/>
    <x v="41"/>
    <x v="13"/>
    <s v=" IFTS LIFT 24-03 QATAR"/>
    <s v="QATAR"/>
    <n v="56"/>
    <s v="IFTS"/>
    <n v="22"/>
    <s v="X"/>
    <m/>
    <x v="6"/>
    <s v="STDA"/>
    <s v="CAS_DECI"/>
    <m/>
    <m/>
    <s v="FMS CAS01"/>
    <s v="06:00"/>
    <s v="07:00"/>
    <d v="1899-12-30T01:00:00"/>
    <s v="06:00"/>
    <d v="1899-12-30T07:15:00"/>
    <d v="1899-12-30T01:15:00"/>
    <s v="DCO"/>
    <s v="N/A"/>
  </r>
  <r>
    <n v="14639"/>
    <x v="41"/>
    <x v="13"/>
    <s v="LIFT IFTS 25-01 SGP"/>
    <s v="IFTS"/>
    <n v="69"/>
    <s v="ACS"/>
    <n v="32"/>
    <m/>
    <s v="X"/>
    <x v="5"/>
    <s v="STDA"/>
    <s v="DECI_STD"/>
    <m/>
    <m/>
    <s v="PT NIT01"/>
    <s v="07:30"/>
    <s v="08:30"/>
    <d v="1899-12-30T01:00:00"/>
    <s v="07:30"/>
    <s v="08:30"/>
    <d v="1899-12-30T01:00:00"/>
    <s v="DCO"/>
    <s v="N/A"/>
  </r>
  <r>
    <n v="14640"/>
    <x v="41"/>
    <x v="13"/>
    <s v="IFTS LIFT 24-02 QATAR"/>
    <s v="QATAR"/>
    <n v="52"/>
    <s v="ACS"/>
    <n v="14"/>
    <s v="X"/>
    <m/>
    <x v="0"/>
    <s v="NET"/>
    <s v="DECI_STD"/>
    <m/>
    <n v="14641"/>
    <s v="FMSC HACM02 RR03"/>
    <s v="07:30"/>
    <s v="08:30"/>
    <d v="1899-12-30T01:00:00"/>
    <s v="07:30"/>
    <s v="08:30"/>
    <d v="1899-12-30T01:00:00"/>
    <s v="DCO"/>
    <s v="N/A"/>
  </r>
  <r>
    <n v="14641"/>
    <x v="41"/>
    <x v="13"/>
    <s v="IP"/>
    <s v="IFTS"/>
    <n v="68"/>
    <s v="ACS"/>
    <n v="30"/>
    <m/>
    <s v="X"/>
    <x v="6"/>
    <s v="STDA"/>
    <s v="DECI_STD"/>
    <m/>
    <m/>
    <s v="PT NIT01"/>
    <s v="07:30"/>
    <s v="08:30"/>
    <d v="1899-12-30T01:00:00"/>
    <d v="1899-12-30T07:25:00"/>
    <d v="1899-12-30T08:25:00"/>
    <d v="1899-12-30T01:00:00"/>
    <s v="DCO"/>
    <s v="N/A"/>
  </r>
  <r>
    <n v="14642"/>
    <x v="41"/>
    <x v="13"/>
    <s v="LIFT IFTS 25-01 HUN"/>
    <s v="IFTS"/>
    <n v="71"/>
    <s v="ACS"/>
    <n v="17"/>
    <m/>
    <s v="X"/>
    <x v="5"/>
    <s v="STDA"/>
    <s v="DECI_STD"/>
    <m/>
    <m/>
    <s v="FMS EMR01 RR02"/>
    <s v="09:00"/>
    <s v="10:00"/>
    <d v="1899-12-30T01:00:00"/>
    <s v="09:00"/>
    <s v="10:00"/>
    <d v="1899-12-30T01:00:00"/>
    <s v="DCO"/>
    <s v="N/A"/>
  </r>
  <r>
    <n v="14643"/>
    <x v="41"/>
    <x v="13"/>
    <s v="LIFT 24-44 ITA"/>
    <s v="AMI"/>
    <n v="70"/>
    <s v="IFTS"/>
    <n v="22"/>
    <s v="X"/>
    <m/>
    <x v="0"/>
    <s v="NET"/>
    <s v="DECI_STD"/>
    <m/>
    <n v="14644"/>
    <s v="SD OACM02"/>
    <s v="09:00"/>
    <s v="10:00"/>
    <d v="1899-12-30T01:00:00"/>
    <d v="1899-12-30T09:00:00"/>
    <d v="1899-12-30T10:00:00"/>
    <d v="1899-12-30T01:00:00"/>
    <s v="DCO"/>
    <s v="N/A"/>
  </r>
  <r>
    <n v="14644"/>
    <x v="41"/>
    <x v="13"/>
    <s v="LIFT IFTS 24-04 JPN"/>
    <s v="IFTS"/>
    <n v="55"/>
    <s v="ACS"/>
    <n v="2"/>
    <m/>
    <s v="X"/>
    <x v="6"/>
    <s v="STDA"/>
    <s v="LOW LEVEL"/>
    <m/>
    <m/>
    <s v="FMS LLF03"/>
    <s v="09:00"/>
    <s v="10:00"/>
    <d v="1899-12-30T01:00:00"/>
    <d v="1899-12-30T09:00:00"/>
    <d v="1899-12-30T10:00:00"/>
    <d v="1899-12-30T01:00:00"/>
    <s v="DCO"/>
    <s v="N/A"/>
  </r>
  <r>
    <n v="14645"/>
    <x v="41"/>
    <x v="13"/>
    <s v="IFTS LIFT 24-02 QATAR"/>
    <s v="QATAR"/>
    <n v="53"/>
    <s v="IFTS"/>
    <n v="9"/>
    <s v="X"/>
    <m/>
    <x v="5"/>
    <s v="STDA"/>
    <s v="DECI_STD_NVG"/>
    <m/>
    <m/>
    <s v="FMS R2RNVG01"/>
    <s v="10:30"/>
    <s v="11:30"/>
    <d v="1899-12-30T01:00:00"/>
    <d v="1899-12-30T10:30:00"/>
    <d v="1899-12-30T11:30:00"/>
    <d v="1899-12-30T01:00:00"/>
    <s v="DCO"/>
    <s v="N/A"/>
  </r>
  <r>
    <n v="14646"/>
    <x v="41"/>
    <x v="13"/>
    <s v=" IFTS LIFT 24-03 QATAR"/>
    <s v="QATAR"/>
    <n v="61"/>
    <s v="ACS"/>
    <n v="10"/>
    <s v="X"/>
    <m/>
    <x v="6"/>
    <s v="STDA"/>
    <s v="CAS_DECI"/>
    <m/>
    <m/>
    <s v="FMS CAS01"/>
    <s v="10:30"/>
    <s v="11:30"/>
    <d v="1899-12-30T01:00:00"/>
    <s v="10:30"/>
    <s v="11:30"/>
    <d v="1899-12-30T01:00:00"/>
    <s v="DCO"/>
    <s v="N/A"/>
  </r>
  <r>
    <n v="14647"/>
    <x v="41"/>
    <x v="13"/>
    <s v=" IFTS LIFT 24-03 QATAR"/>
    <s v="QATAR"/>
    <n v="57"/>
    <s v="ACS"/>
    <n v="17"/>
    <s v="X"/>
    <m/>
    <x v="5"/>
    <s v="STDA"/>
    <s v="DECI_STD_NVG"/>
    <m/>
    <m/>
    <s v="FMS NVG01"/>
    <s v="12:00"/>
    <s v="13:00"/>
    <d v="1899-12-30T01:00:00"/>
    <d v="1899-12-30T12:00:00"/>
    <d v="1899-12-30T13:00:00"/>
    <d v="1899-12-30T01:00:00"/>
    <s v="DCO"/>
    <s v="N/A"/>
  </r>
  <r>
    <n v="14648"/>
    <x v="41"/>
    <x v="13"/>
    <s v="LIFT IFTS 24-05 GER"/>
    <s v="IFTS"/>
    <n v="66"/>
    <s v="ACS"/>
    <n v="9"/>
    <m/>
    <s v="X"/>
    <x v="0"/>
    <s v="NET"/>
    <s v="DECI_STD"/>
    <m/>
    <n v="14649"/>
    <s v="FMSC BFM02"/>
    <s v="12:00"/>
    <s v="13:00"/>
    <d v="1899-12-30T01:00:00"/>
    <d v="1899-12-30T12:00:00"/>
    <d v="1899-12-30T13:00:00"/>
    <d v="1899-12-30T01:00:00"/>
    <s v="DCO"/>
    <s v="N/A"/>
  </r>
  <r>
    <n v="14649"/>
    <x v="41"/>
    <x v="13"/>
    <s v="LIFT 24-45 ITA"/>
    <s v="AMI"/>
    <n v="34"/>
    <s v="ACS"/>
    <n v="2"/>
    <s v="X"/>
    <m/>
    <x v="6"/>
    <s v="STDA"/>
    <s v="LOW LEVEL"/>
    <m/>
    <m/>
    <s v="SD SLL02"/>
    <s v="12:00"/>
    <s v="13:00"/>
    <d v="1899-12-30T01:00:00"/>
    <d v="1899-12-30T12:00:00"/>
    <d v="1899-12-30T13:00:00"/>
    <d v="1899-12-30T01:00:00"/>
    <s v="DCO"/>
    <s v="N/A"/>
  </r>
  <r>
    <n v="14650"/>
    <x v="41"/>
    <x v="13"/>
    <s v="LIFT IFTS 24-03 CAN"/>
    <s v="IFTS"/>
    <n v="38"/>
    <s v="IFTS"/>
    <n v="23"/>
    <m/>
    <s v="X"/>
    <x v="0"/>
    <s v="NET"/>
    <s v="DCA"/>
    <m/>
    <n v="14651"/>
    <s v="NET SMI02"/>
    <s v="13:30"/>
    <s v="14:30"/>
    <d v="1899-12-30T01:00:00"/>
    <s v="13:30"/>
    <s v="14:30"/>
    <d v="1899-12-30T01:00:00"/>
    <s v="DCO"/>
    <s v="N/A"/>
  </r>
  <r>
    <n v="14651"/>
    <x v="41"/>
    <x v="13"/>
    <s v="LIFT IFTS 24-03 CAN"/>
    <s v="IFTS"/>
    <n v="37"/>
    <s v="ACS"/>
    <n v="14"/>
    <m/>
    <s v="X"/>
    <x v="1"/>
    <s v="NET"/>
    <s v="DCA"/>
    <m/>
    <n v="14650"/>
    <s v="NET SMI02"/>
    <d v="1899-12-30T13:30:00"/>
    <d v="1899-12-30T14:30:00"/>
    <d v="1899-12-30T01:00:00"/>
    <d v="1899-12-30T13:30:00"/>
    <d v="1899-12-30T14:30:00"/>
    <d v="1899-12-30T01:00:00"/>
    <s v="DCO"/>
    <s v="N/A"/>
  </r>
  <r>
    <n v="14652"/>
    <x v="41"/>
    <x v="13"/>
    <s v="LIFT 24-43 ITA"/>
    <s v="AMI"/>
    <n v="68"/>
    <s v="ACS"/>
    <n v="1"/>
    <s v="X"/>
    <m/>
    <x v="6"/>
    <s v="STDA"/>
    <s v="DCA"/>
    <m/>
    <m/>
    <s v="SD BVR02"/>
    <s v="13:30"/>
    <s v="14:30"/>
    <d v="1899-12-30T01:00:00"/>
    <s v="13:30"/>
    <s v="14:30"/>
    <d v="1899-12-30T01:00:00"/>
    <s v="DCO"/>
    <s v="N/A"/>
  </r>
  <r>
    <n v="14653"/>
    <x v="41"/>
    <x v="13"/>
    <s v="LIFT 24-43 ITA"/>
    <s v="AMI"/>
    <n v="66"/>
    <s v="IFTS"/>
    <n v="9"/>
    <s v="X"/>
    <m/>
    <x v="5"/>
    <s v="STDA"/>
    <s v="DCA"/>
    <m/>
    <m/>
    <s v="SD BVR02"/>
    <s v="15:00"/>
    <s v="16:00"/>
    <d v="1899-12-30T01:00:00"/>
    <s v="15:00"/>
    <s v="16:00"/>
    <d v="1899-12-30T01:00:00"/>
    <s v="DCO"/>
    <s v="N/A"/>
  </r>
  <r>
    <n v="14654"/>
    <x v="41"/>
    <x v="13"/>
    <s v="LIFT IFTS 24-05 GER"/>
    <s v="IFTS"/>
    <n v="67"/>
    <s v="ACS"/>
    <n v="12"/>
    <m/>
    <s v="X"/>
    <x v="0"/>
    <s v="NET"/>
    <s v="DECI_STD"/>
    <m/>
    <n v="14655"/>
    <s v="FMSC BFM01"/>
    <s v="15:00"/>
    <s v="16:00"/>
    <d v="1899-12-30T01:00:00"/>
    <d v="1899-12-30T15:00:00"/>
    <d v="1899-12-30T16:00:00"/>
    <d v="1899-12-30T01:00:00"/>
    <s v="DCO"/>
    <s v="N/A"/>
  </r>
  <r>
    <n v="14655"/>
    <x v="41"/>
    <x v="13"/>
    <s v="IFTS LIFT 24-02 QATAR"/>
    <s v="QATAR"/>
    <n v="54"/>
    <s v="ACS"/>
    <n v="10"/>
    <s v="X"/>
    <m/>
    <x v="6"/>
    <s v="STDA"/>
    <s v="DECI_STD"/>
    <m/>
    <m/>
    <s v="PT ERT03"/>
    <s v="15:00"/>
    <s v="16:00"/>
    <d v="1899-12-30T01:00:00"/>
    <d v="1899-12-30T15:00:00"/>
    <d v="1899-12-30T16:00:00"/>
    <d v="1899-12-30T01:00:00"/>
    <s v="DCO"/>
    <s v="N/A"/>
  </r>
  <r>
    <n v="14656"/>
    <x v="42"/>
    <x v="13"/>
    <s v="LIFT IFTS 24-04 CAN"/>
    <s v="IFTS"/>
    <n v="54"/>
    <s v="ACS"/>
    <n v="12"/>
    <m/>
    <s v="X"/>
    <x v="0"/>
    <s v="NET"/>
    <s v="RNG_STD"/>
    <m/>
    <n v="14657"/>
    <s v="FMSC ARNG01"/>
    <s v="06:00"/>
    <s v="07:00"/>
    <d v="1899-12-30T01:00:00"/>
    <s v="06:00"/>
    <s v="07:00"/>
    <d v="1899-12-30T01:00:00"/>
    <s v="DCO"/>
    <s v="N/A"/>
  </r>
  <r>
    <n v="14657"/>
    <x v="42"/>
    <x v="13"/>
    <s v="IFTS LIFT 24-02 QATAR"/>
    <s v="QATAR"/>
    <n v="51"/>
    <s v="ACS"/>
    <n v="32"/>
    <s v="X"/>
    <m/>
    <x v="5"/>
    <s v="STDA"/>
    <s v="DECI_STD_NVG"/>
    <m/>
    <m/>
    <s v="FMS R2RNVG01"/>
    <s v="06:00"/>
    <s v="07:00"/>
    <d v="1899-12-30T01:00:00"/>
    <s v="06:00"/>
    <d v="1899-12-30T07:15:00"/>
    <d v="1899-12-30T01:15:00"/>
    <s v="DCO"/>
    <s v="N/A"/>
  </r>
  <r>
    <n v="14658"/>
    <x v="42"/>
    <x v="13"/>
    <s v="LIFT IFTS 24-04 JPN"/>
    <s v="IFTS"/>
    <n v="57"/>
    <s v="ACS"/>
    <n v="5"/>
    <m/>
    <s v="X"/>
    <x v="2"/>
    <s v="NET"/>
    <s v="LOW LEVEL"/>
    <m/>
    <n v="14659"/>
    <s v="NET TLL01"/>
    <s v="06:00"/>
    <s v="07:00"/>
    <d v="1899-12-30T01:00:00"/>
    <d v="1899-12-30T06:00:00"/>
    <d v="1899-12-30T07:00:00"/>
    <d v="1899-12-30T01:00:00"/>
    <s v="DCO"/>
    <s v="N/A"/>
  </r>
  <r>
    <n v="14659"/>
    <x v="42"/>
    <x v="13"/>
    <s v="LIFT IFTS 24-04 JPN"/>
    <s v="IFTS"/>
    <n v="55"/>
    <s v="ACS"/>
    <n v="10"/>
    <m/>
    <s v="X"/>
    <x v="3"/>
    <s v="NET"/>
    <s v="LOW LEVEL"/>
    <m/>
    <n v="14658"/>
    <s v="NET TLL01"/>
    <d v="1899-12-30T06:00:00"/>
    <d v="1899-12-30T07:00:00"/>
    <d v="1899-12-30T01:00:00"/>
    <d v="1899-12-30T06:00:00"/>
    <d v="1899-12-30T07:00:00"/>
    <d v="1899-12-30T01:00:00"/>
    <s v="DCO"/>
    <s v="N/A"/>
  </r>
  <r>
    <n v="14660"/>
    <x v="42"/>
    <x v="13"/>
    <s v="LIFT IFTS 24-04 CAN"/>
    <s v="IFTS"/>
    <n v="52"/>
    <s v="ACS"/>
    <n v="9"/>
    <m/>
    <s v="X"/>
    <x v="0"/>
    <s v="NET"/>
    <s v="RNG_STD"/>
    <m/>
    <n v="14661"/>
    <s v="FMSC ARNG01"/>
    <s v="07:30"/>
    <s v="08:30"/>
    <d v="1899-12-30T01:00:00"/>
    <s v="07:30"/>
    <s v="08:30"/>
    <d v="1899-12-30T01:00:00"/>
    <s v="DCO"/>
    <s v="N/A"/>
  </r>
  <r>
    <n v="14661"/>
    <x v="42"/>
    <x v="13"/>
    <s v="IFTS LIFT 24-02 QATAR"/>
    <s v="QATAR"/>
    <n v="50"/>
    <s v="ACS"/>
    <n v="2"/>
    <s v="X"/>
    <m/>
    <x v="5"/>
    <s v="STDA"/>
    <s v="DECI_STD_NVG"/>
    <m/>
    <m/>
    <s v="FMS R2RNVG01"/>
    <s v="07:30"/>
    <s v="08:30"/>
    <d v="1899-12-30T01:00:00"/>
    <s v="07:30"/>
    <s v="08:30"/>
    <d v="1899-12-30T01:00:00"/>
    <s v="DCO"/>
    <s v="N/A"/>
  </r>
  <r>
    <n v="14662"/>
    <x v="42"/>
    <x v="13"/>
    <s v=" IFTS LIFT 24-03 QATAR"/>
    <s v="QATAR"/>
    <n v="56"/>
    <s v="ACS"/>
    <n v="14"/>
    <s v="X"/>
    <m/>
    <x v="6"/>
    <s v="STDA"/>
    <s v="CAS_DECI"/>
    <m/>
    <m/>
    <s v="FMS CAS02"/>
    <s v="07:30"/>
    <s v="08:30"/>
    <d v="1899-12-30T01:00:00"/>
    <s v="07:30"/>
    <s v="08:30"/>
    <d v="1899-12-30T01:00:00"/>
    <s v="DCO"/>
    <s v="N/A"/>
  </r>
  <r>
    <n v="14663"/>
    <x v="46"/>
    <x v="14"/>
    <s v="LIFT IFTS 24-03 SAUDI"/>
    <s v="IFTS"/>
    <n v="46"/>
    <s v="ACS"/>
    <n v="17"/>
    <m/>
    <s v="X"/>
    <x v="0"/>
    <s v="NET"/>
    <s v="DECI_STD"/>
    <m/>
    <n v="14664"/>
    <s v="FMSC DACM01"/>
    <s v="13:30"/>
    <s v="14:30"/>
    <d v="1899-12-30T01:00:00"/>
    <s v="13:30"/>
    <s v="14:30"/>
    <d v="1899-12-30T01:00:00"/>
    <s v="RSLD"/>
    <s v="CD3"/>
  </r>
  <r>
    <n v="14664"/>
    <x v="46"/>
    <x v="14"/>
    <s v="IP"/>
    <s v="Support IFTS"/>
    <n v="60"/>
    <s v="IFTS"/>
    <n v="23"/>
    <m/>
    <s v="X"/>
    <x v="4"/>
    <s v="NET"/>
    <s v="DECI_STD"/>
    <m/>
    <n v="14672"/>
    <s v="SUPP"/>
    <s v="13:30"/>
    <s v="14:30"/>
    <d v="1899-12-30T01:00:00"/>
    <d v="1899-12-30T13:30:00"/>
    <d v="1899-12-30T14:20:00"/>
    <d v="1899-12-30T00:50:00"/>
    <s v="DCO"/>
    <s v="N/A"/>
  </r>
  <r>
    <n v="14665"/>
    <x v="42"/>
    <x v="13"/>
    <s v="LIFT IFTS 24-05 GER"/>
    <s v="IFTS"/>
    <n v="66"/>
    <s v="ACS"/>
    <n v="12"/>
    <m/>
    <s v="X"/>
    <x v="0"/>
    <s v="NET"/>
    <s v="DECI_STD"/>
    <m/>
    <n v="14666"/>
    <s v="FMSC OBFM01"/>
    <s v="09:00"/>
    <s v="10:00"/>
    <d v="1899-12-30T01:00:00"/>
    <s v="09:00"/>
    <s v="10:00"/>
    <d v="1899-12-30T01:00:00"/>
    <s v="DCO"/>
    <s v="N/A"/>
  </r>
  <r>
    <n v="14666"/>
    <x v="42"/>
    <x v="13"/>
    <s v="IFTS LIFT 24-02 QATAR"/>
    <s v="QATAR"/>
    <n v="54"/>
    <s v="ACS"/>
    <n v="32"/>
    <s v="X"/>
    <m/>
    <x v="5"/>
    <s v="STDA"/>
    <s v="DECI_STD_NVG"/>
    <m/>
    <m/>
    <s v="FMS R2RNVG01"/>
    <s v="09:00"/>
    <s v="10:00"/>
    <d v="1899-12-30T01:00:00"/>
    <s v="09:00"/>
    <s v="10:00"/>
    <d v="1899-12-30T01:00:00"/>
    <s v="DCO"/>
    <s v="N/A"/>
  </r>
  <r>
    <n v="14667"/>
    <x v="42"/>
    <x v="13"/>
    <s v="IP"/>
    <s v="ACS"/>
    <n v="8"/>
    <s v="ACS"/>
    <n v="5"/>
    <m/>
    <s v="X"/>
    <x v="6"/>
    <s v="STDA"/>
    <s v="AAR"/>
    <m/>
    <m/>
    <s v="FMS AAR01"/>
    <s v="09:00"/>
    <s v="10:00"/>
    <d v="1899-12-30T01:00:00"/>
    <s v="09:00"/>
    <d v="1899-12-30T09:40:00"/>
    <d v="1899-12-30T00:40:00"/>
    <s v="DCO"/>
    <s v="N/A"/>
  </r>
  <r>
    <n v="14668"/>
    <x v="42"/>
    <x v="13"/>
    <s v="LIFT IFTS 24-05 GER"/>
    <s v="IFTS"/>
    <n v="67"/>
    <s v="ACS"/>
    <n v="9"/>
    <m/>
    <s v="X"/>
    <x v="0"/>
    <s v="NET"/>
    <s v="DECI_STD"/>
    <m/>
    <n v="14669"/>
    <s v="FMSC BFM02"/>
    <s v="10:30"/>
    <s v="11:30"/>
    <d v="1899-12-30T01:00:00"/>
    <s v="10:30"/>
    <s v="11:30"/>
    <d v="1899-12-30T01:00:00"/>
    <s v="DCO"/>
    <s v="N/A"/>
  </r>
  <r>
    <n v="14669"/>
    <x v="42"/>
    <x v="13"/>
    <s v="IFTS LIFT 24-02 QATAR"/>
    <s v="QATAR"/>
    <n v="53"/>
    <s v="ACS"/>
    <n v="10"/>
    <s v="X"/>
    <m/>
    <x v="5"/>
    <s v="STDA"/>
    <s v="DECI_STD_NVG"/>
    <m/>
    <m/>
    <s v="FMS R2RNVG02"/>
    <s v="10:30"/>
    <s v="11:30"/>
    <d v="1899-12-30T01:00:00"/>
    <d v="1899-12-30T10:30:00"/>
    <d v="1899-12-30T11:30:00"/>
    <d v="1899-12-30T01:00:00"/>
    <s v="DCO"/>
    <s v="N/A"/>
  </r>
  <r>
    <n v="14670"/>
    <x v="42"/>
    <x v="13"/>
    <s v=" IFTS LIFT 24-03 QATAR"/>
    <s v="QATAR"/>
    <n v="61"/>
    <s v="ACS"/>
    <n v="1"/>
    <s v="X"/>
    <m/>
    <x v="6"/>
    <s v="STDA"/>
    <s v="CAS_DECI"/>
    <m/>
    <m/>
    <s v="FMS CAS02"/>
    <s v="10:30"/>
    <s v="11:30"/>
    <d v="1899-12-30T01:00:00"/>
    <d v="1899-12-30T10:30:00"/>
    <d v="1899-12-30T11:30:00"/>
    <d v="1899-12-30T01:00:00"/>
    <s v="DCO"/>
    <s v="N/A"/>
  </r>
  <r>
    <n v="14671"/>
    <x v="42"/>
    <x v="13"/>
    <s v="LIFT 24-03 SNG"/>
    <s v="IFTS"/>
    <n v="43"/>
    <s v="ACS"/>
    <n v="20"/>
    <m/>
    <s v="X"/>
    <x v="0"/>
    <s v="NET"/>
    <s v="DCA"/>
    <m/>
    <n v="14672"/>
    <s v="NET DCA01"/>
    <s v="12:00"/>
    <s v="13:00"/>
    <d v="1899-12-30T01:00:00"/>
    <s v="12:00"/>
    <s v="13:00"/>
    <d v="1899-12-30T01:00:00"/>
    <s v="DCO"/>
    <s v="N/A"/>
  </r>
  <r>
    <n v="14672"/>
    <x v="42"/>
    <x v="13"/>
    <s v="LIFT 24-03 SNG"/>
    <s v="IFTS"/>
    <n v="44"/>
    <s v="ACS"/>
    <n v="17"/>
    <m/>
    <s v="X"/>
    <x v="1"/>
    <s v="NET"/>
    <s v="DCA"/>
    <m/>
    <n v="14671"/>
    <s v="NET DCA01"/>
    <d v="1899-12-30T12:00:00"/>
    <d v="1899-12-30T13:00:00"/>
    <d v="1899-12-30T01:00:00"/>
    <d v="1899-12-30T12:00:00"/>
    <d v="1899-12-30T13:00:00"/>
    <d v="1899-12-30T01:00:00"/>
    <s v="DCO"/>
    <s v="N/A"/>
  </r>
  <r>
    <n v="14673"/>
    <x v="42"/>
    <x v="13"/>
    <s v="IFTS LIFT 24-02 QATAR"/>
    <s v="QATAR"/>
    <n v="51"/>
    <s v="IFTS"/>
    <n v="22"/>
    <s v="X"/>
    <m/>
    <x v="5"/>
    <s v="STDA"/>
    <s v="DECI_STD_NVG"/>
    <m/>
    <m/>
    <s v="FMS R2RNVG02"/>
    <s v="12:00"/>
    <s v="13:00"/>
    <d v="1899-12-30T01:00:00"/>
    <d v="1899-12-30T12:00:00"/>
    <d v="1899-12-30T13:00:00"/>
    <d v="1899-12-30T01:00:00"/>
    <s v="DCO"/>
    <s v="N/A"/>
  </r>
  <r>
    <n v="14674"/>
    <x v="42"/>
    <x v="13"/>
    <s v="LIFT IFTS 25-01 HUN"/>
    <s v="IFTS"/>
    <n v="70"/>
    <s v="IFTS"/>
    <n v="23"/>
    <m/>
    <s v="X"/>
    <x v="6"/>
    <s v="STDA"/>
    <s v="DECI_STD"/>
    <m/>
    <m/>
    <s v="PT NAV01"/>
    <s v="12:00"/>
    <s v="13:00"/>
    <d v="1899-12-30T01:00:00"/>
    <d v="1899-12-30T12:00:00"/>
    <d v="1899-12-30T13:00:00"/>
    <d v="1899-12-30T01:00:00"/>
    <s v="DCO"/>
    <s v="N/A"/>
  </r>
  <r>
    <n v="14675"/>
    <x v="42"/>
    <x v="13"/>
    <s v="LIFT 24-44 ITA"/>
    <s v="AMI"/>
    <n v="70"/>
    <s v="ACS"/>
    <n v="14"/>
    <s v="X"/>
    <m/>
    <x v="0"/>
    <s v="NET"/>
    <s v="DECI_STD"/>
    <m/>
    <n v="14676"/>
    <s v="SD DACM01"/>
    <s v="13:30"/>
    <s v="14:30"/>
    <d v="1899-12-30T01:00:00"/>
    <d v="1899-12-30T13:30:00"/>
    <d v="1899-12-30T14:30:00"/>
    <d v="1899-12-30T01:00:00"/>
    <s v="DCO"/>
    <s v="N/A"/>
  </r>
  <r>
    <n v="14676"/>
    <x v="42"/>
    <x v="13"/>
    <s v="LIFT IFTS 25-01 SGP"/>
    <s v="IFTS"/>
    <n v="69"/>
    <s v="ACS"/>
    <n v="1"/>
    <m/>
    <s v="X"/>
    <x v="5"/>
    <s v="STDA"/>
    <s v="DECI_STD"/>
    <m/>
    <m/>
    <s v="FMS NIT01"/>
    <s v="13:30"/>
    <s v="14:30"/>
    <d v="1899-12-30T01:00:00"/>
    <d v="1899-12-30T13:30:00"/>
    <d v="1899-12-30T14:30:00"/>
    <d v="1899-12-30T01:00:00"/>
    <s v="DCO"/>
    <s v="N/A"/>
  </r>
  <r>
    <n v="14677"/>
    <x v="42"/>
    <x v="13"/>
    <s v="IFTS LIFT 24-02 QATAR"/>
    <s v="QATAR"/>
    <n v="53"/>
    <s v="ACS"/>
    <n v="17"/>
    <s v="X"/>
    <m/>
    <x v="0"/>
    <s v="NET"/>
    <s v="DCA"/>
    <m/>
    <n v="14678"/>
    <s v="NET ADCA01"/>
    <s v="15:00"/>
    <s v="16:00"/>
    <d v="1899-12-30T01:00:00"/>
    <d v="1899-12-30T15:00:00"/>
    <d v="1899-12-30T16:00:00"/>
    <d v="1899-12-30T01:00:00"/>
    <s v="DCO"/>
    <s v="N/A"/>
  </r>
  <r>
    <n v="14678"/>
    <x v="42"/>
    <x v="13"/>
    <s v="IFTS LIFT 24-02 QATAR"/>
    <s v="QATAR"/>
    <n v="54"/>
    <s v="IFTS"/>
    <n v="9"/>
    <s v="X"/>
    <m/>
    <x v="1"/>
    <s v="NET"/>
    <s v="DCA"/>
    <m/>
    <n v="14677"/>
    <s v="NET ADCA01"/>
    <d v="1899-12-30T15:00:00"/>
    <d v="1899-12-30T16:00:00"/>
    <d v="1899-12-30T01:00:00"/>
    <d v="1899-12-30T15:00:00"/>
    <d v="1899-12-30T16:00:00"/>
    <d v="1899-12-30T01:00:00"/>
    <s v="DCO"/>
    <s v="N/A"/>
  </r>
  <r>
    <n v="14679"/>
    <x v="42"/>
    <x v="13"/>
    <s v="LIFT IFTS 25-01 SGP"/>
    <s v="IFTS"/>
    <n v="68"/>
    <s v="IFTS"/>
    <n v="22"/>
    <m/>
    <s v="X"/>
    <x v="5"/>
    <s v="STDA"/>
    <s v="DECI_STD"/>
    <m/>
    <m/>
    <s v="FMS NIT01"/>
    <s v="15:00"/>
    <s v="16:00"/>
    <d v="1899-12-30T01:00:00"/>
    <d v="1899-12-30T15:00:00"/>
    <d v="1899-12-30T16:00:00"/>
    <d v="1899-12-30T01:00:00"/>
    <s v="DCO"/>
    <s v="N/A"/>
  </r>
  <r>
    <n v="14680"/>
    <x v="43"/>
    <x v="13"/>
    <s v=" IFTS LIFT 24-03 QATAR"/>
    <s v="QATAR"/>
    <n v="58"/>
    <s v="IFTS"/>
    <n v="22"/>
    <s v="X"/>
    <m/>
    <x v="5"/>
    <s v="STDA"/>
    <s v="CAS_DECI"/>
    <m/>
    <m/>
    <s v="FMS CAS01"/>
    <s v="06:00"/>
    <s v="07:00"/>
    <d v="1899-12-30T01:00:00"/>
    <d v="1899-12-30T06:00:00"/>
    <d v="1899-12-30T07:15:00"/>
    <d v="1899-12-30T01:15:00"/>
    <s v="DCO"/>
    <s v="N/A"/>
  </r>
  <r>
    <n v="14681"/>
    <x v="43"/>
    <x v="13"/>
    <s v="LIFT IFTS 24-04 JPN"/>
    <s v="IFTS"/>
    <n v="55"/>
    <s v="ACS"/>
    <n v="10"/>
    <m/>
    <s v="X"/>
    <x v="2"/>
    <s v="NET"/>
    <s v="LOW LEVEL"/>
    <m/>
    <n v="14682"/>
    <s v="NET TLL02"/>
    <s v="06:00"/>
    <s v="07:00"/>
    <d v="1899-12-30T01:00:00"/>
    <s v="06:00"/>
    <d v="1899-12-30T07:10:00"/>
    <d v="1899-12-30T01:10:00"/>
    <s v="DCO"/>
    <s v="N/A"/>
  </r>
  <r>
    <n v="14682"/>
    <x v="43"/>
    <x v="13"/>
    <s v="LIFT IFTS 24-04 JPN"/>
    <s v="IFTS"/>
    <n v="57"/>
    <s v="IFTS"/>
    <n v="23"/>
    <m/>
    <s v="X"/>
    <x v="3"/>
    <s v="NET"/>
    <s v="LOW LEVEL"/>
    <m/>
    <n v="14681"/>
    <s v="NET TLL02"/>
    <d v="1899-12-30T06:00:00"/>
    <d v="1899-12-30T07:00:00"/>
    <d v="1899-12-30T01:00:00"/>
    <d v="1899-12-30T06:00:00"/>
    <d v="1899-12-30T07:10:00"/>
    <d v="1899-12-30T01:10:00"/>
    <s v="DCO"/>
    <s v="N/A"/>
  </r>
  <r>
    <n v="14683"/>
    <x v="43"/>
    <x v="13"/>
    <s v="LIFT IFTS 24-04 CAN"/>
    <s v="IFTS"/>
    <n v="53"/>
    <s v="ACS"/>
    <n v="9"/>
    <m/>
    <s v="X"/>
    <x v="0"/>
    <s v="NET"/>
    <s v="RNG_STD"/>
    <m/>
    <n v="14684"/>
    <s v="FMSC ARNG01"/>
    <s v="07:30"/>
    <s v="08:30"/>
    <d v="1899-12-30T01:00:00"/>
    <d v="1899-12-30T07:30:00"/>
    <d v="1899-12-30T08:30:00"/>
    <d v="1899-12-30T01:00:00"/>
    <s v="DCO"/>
    <s v="N/A"/>
  </r>
  <r>
    <n v="14684"/>
    <x v="43"/>
    <x v="13"/>
    <s v=" IFTS LIFT 24-03 QATAR"/>
    <s v="QATAR"/>
    <n v="57"/>
    <s v="IFTS"/>
    <n v="5"/>
    <s v="X"/>
    <m/>
    <x v="5"/>
    <s v="STDA"/>
    <s v="CAS_DECI"/>
    <m/>
    <m/>
    <s v="FMS CAS01"/>
    <s v="07:30"/>
    <s v="08:30"/>
    <d v="1899-12-30T01:00:00"/>
    <d v="1899-12-30T07:30:00"/>
    <d v="1899-12-30T08:30:00"/>
    <d v="1899-12-30T01:00:00"/>
    <s v="DCO"/>
    <s v="N/A"/>
  </r>
  <r>
    <n v="14685"/>
    <x v="43"/>
    <x v="13"/>
    <s v="LIFT IFTS 25-01 HUN"/>
    <s v="IFTS"/>
    <n v="70"/>
    <s v="ACS"/>
    <n v="14"/>
    <m/>
    <s v="X"/>
    <x v="6"/>
    <s v="STDA"/>
    <s v="DECI_STD"/>
    <m/>
    <m/>
    <s v="PT NAV02"/>
    <s v="07:30"/>
    <s v="08:30"/>
    <d v="1899-12-30T01:00:00"/>
    <s v="07:30"/>
    <s v="08:30"/>
    <d v="1899-12-30T01:00:00"/>
    <s v="DCO"/>
    <s v="N/A"/>
  </r>
  <r>
    <n v="14686"/>
    <x v="43"/>
    <x v="13"/>
    <s v="LIFT IFTS 24-04 CAN"/>
    <s v="IFTS"/>
    <n v="51"/>
    <s v="IFTS"/>
    <n v="23"/>
    <m/>
    <s v="X"/>
    <x v="0"/>
    <s v="NET"/>
    <s v="RNG_STD"/>
    <m/>
    <n v="14687"/>
    <s v="FMSC ARNG01"/>
    <s v="09:00"/>
    <s v="10:00"/>
    <d v="1899-12-30T01:00:00"/>
    <s v="09:00"/>
    <s v="10:00"/>
    <d v="1899-12-30T01:00:00"/>
    <s v="DCO"/>
    <s v="N/A"/>
  </r>
  <r>
    <n v="14687"/>
    <x v="43"/>
    <x v="13"/>
    <s v="LIFT IFTS 24-05 AUT"/>
    <s v="IFTS"/>
    <n v="64"/>
    <s v="ACS"/>
    <n v="32"/>
    <m/>
    <s v="X"/>
    <x v="5"/>
    <s v="STDA"/>
    <s v="DECI_STD_NVG"/>
    <m/>
    <m/>
    <s v="FMS NVG01"/>
    <s v="09:00"/>
    <s v="10:00"/>
    <d v="1899-12-30T01:00:00"/>
    <d v="1899-12-30T09:00:00"/>
    <d v="1899-12-30T10:00:00"/>
    <d v="1899-12-30T01:00:00"/>
    <s v="DCO"/>
    <s v="N/A"/>
  </r>
  <r>
    <n v="14688"/>
    <x v="43"/>
    <x v="13"/>
    <s v="LIP 24-04 CAN"/>
    <s v="IFTS"/>
    <n v="50"/>
    <s v="ACS"/>
    <n v="10"/>
    <m/>
    <s v="X"/>
    <x v="6"/>
    <s v="STDA"/>
    <s v="LOW LEVEL"/>
    <m/>
    <m/>
    <s v="SD SLL01"/>
    <s v="09:00"/>
    <s v="10:00"/>
    <d v="1899-12-30T01:00:00"/>
    <d v="1899-12-30T09:00:00"/>
    <d v="1899-12-30T10:00:00"/>
    <d v="1899-12-30T01:00:00"/>
    <s v="DCO"/>
    <s v="N/A"/>
  </r>
  <r>
    <n v="14689"/>
    <x v="43"/>
    <x v="13"/>
    <s v="IFTS LIFT 24-02 QATAR"/>
    <s v="QATAR"/>
    <n v="54"/>
    <s v="ACS"/>
    <n v="1"/>
    <s v="X"/>
    <m/>
    <x v="0"/>
    <s v="NET"/>
    <s v="DCA"/>
    <m/>
    <n v="14690"/>
    <s v="NET ADCA02"/>
    <s v="10:30"/>
    <s v="11:30"/>
    <d v="1899-12-30T01:00:00"/>
    <s v="10:30"/>
    <s v="11:30"/>
    <d v="1899-12-30T01:00:00"/>
    <s v="DCO"/>
    <s v="N/A"/>
  </r>
  <r>
    <n v="14690"/>
    <x v="43"/>
    <x v="13"/>
    <s v="IFTS LIFT 24-02 QATAR"/>
    <s v="QATAR"/>
    <n v="53"/>
    <s v="ACS"/>
    <n v="5"/>
    <s v="X"/>
    <m/>
    <x v="1"/>
    <s v="NET"/>
    <s v="DCA"/>
    <m/>
    <n v="14689"/>
    <s v="NET ADCA02"/>
    <d v="1899-12-30T10:30:00"/>
    <d v="1899-12-30T11:30:00"/>
    <d v="1899-12-30T01:00:00"/>
    <d v="1899-12-30T10:30:00"/>
    <d v="1899-12-30T11:30:00"/>
    <d v="1899-12-30T01:00:00"/>
    <s v="DCO"/>
    <s v="N/A"/>
  </r>
  <r>
    <n v="14691"/>
    <x v="43"/>
    <x v="13"/>
    <s v="LIFT IFTS 24-05 AUT"/>
    <s v="IFTS"/>
    <n v="65"/>
    <s v="ACS"/>
    <n v="9"/>
    <m/>
    <s v="X"/>
    <x v="5"/>
    <s v="STDA"/>
    <s v="DECI_STD_NVG"/>
    <m/>
    <m/>
    <s v="FMS NVG01"/>
    <s v="10:30"/>
    <s v="11:30"/>
    <d v="1899-12-30T01:00:00"/>
    <s v="10:30"/>
    <s v="11:30"/>
    <d v="1899-12-30T01:00:00"/>
    <s v="DCO"/>
    <s v="N/A"/>
  </r>
  <r>
    <n v="14692"/>
    <x v="43"/>
    <x v="13"/>
    <s v="LIFT 24-45 ITA"/>
    <s v="AMI"/>
    <n v="34"/>
    <s v="ACS"/>
    <n v="14"/>
    <s v="X"/>
    <m/>
    <x v="6"/>
    <s v="STDA"/>
    <s v="AAR"/>
    <m/>
    <m/>
    <s v="SD AAR01"/>
    <s v="10:30"/>
    <s v="11:30"/>
    <d v="1899-12-30T01:00:00"/>
    <d v="1899-12-30T10:30:00"/>
    <d v="1899-12-30T11:30:00"/>
    <d v="1899-12-30T01:00:00"/>
    <s v="DCO"/>
    <s v="N/A"/>
  </r>
  <r>
    <n v="14693"/>
    <x v="43"/>
    <x v="13"/>
    <s v="LIFT IFTS 24-03 CAN"/>
    <s v="IFTS"/>
    <n v="37"/>
    <s v="IFTS"/>
    <n v="9"/>
    <m/>
    <s v="X"/>
    <x v="0"/>
    <s v="NET"/>
    <s v="BTAG_DECI"/>
    <m/>
    <n v="14694"/>
    <s v="NET BTAG01"/>
    <s v="12:00"/>
    <s v="13:00"/>
    <d v="1899-12-30T01:00:00"/>
    <d v="1899-12-30T12:00:00"/>
    <d v="1899-12-30T13:00:00"/>
    <d v="1899-12-30T01:00:00"/>
    <s v="DCO"/>
    <s v="N/A"/>
  </r>
  <r>
    <n v="14694"/>
    <x v="43"/>
    <x v="13"/>
    <s v="LIFT IFTS 24-03 CAN"/>
    <s v="IFTS"/>
    <n v="38"/>
    <s v="ACS"/>
    <n v="2"/>
    <m/>
    <s v="X"/>
    <x v="1"/>
    <s v="NET"/>
    <s v="BTAG_DECI"/>
    <m/>
    <n v="14693"/>
    <s v="NET BTAG01"/>
    <d v="1899-12-30T12:00:00"/>
    <d v="1899-12-30T13:00:00"/>
    <d v="1899-12-30T01:00:00"/>
    <d v="1899-12-30T12:00:00"/>
    <d v="1899-12-30T13:00:00"/>
    <d v="1899-12-30T01:00:00"/>
    <s v="DCO"/>
    <s v="N/A"/>
  </r>
  <r>
    <n v="14695"/>
    <x v="43"/>
    <x v="13"/>
    <s v="LIFT IFTS 24-05 GER"/>
    <s v="IFTS"/>
    <n v="67"/>
    <s v="ACS"/>
    <n v="17"/>
    <m/>
    <s v="X"/>
    <x v="5"/>
    <s v="STDA"/>
    <s v="AAR"/>
    <m/>
    <m/>
    <s v="PT AAR01"/>
    <s v="12:00"/>
    <s v="13:00"/>
    <d v="1899-12-30T01:00:00"/>
    <s v="12:00"/>
    <s v="13:00"/>
    <d v="1899-12-30T01:00:00"/>
    <s v="DCO"/>
    <s v="N/A"/>
  </r>
  <r>
    <n v="14696"/>
    <x v="43"/>
    <x v="13"/>
    <s v="LIFT IFTS 24-05 GER"/>
    <s v="IFTS"/>
    <n v="66"/>
    <s v="ACS"/>
    <n v="12"/>
    <m/>
    <s v="X"/>
    <x v="6"/>
    <s v="STDA"/>
    <s v="AAR"/>
    <m/>
    <m/>
    <s v="PT AAR01"/>
    <s v="12:00"/>
    <s v="13:00"/>
    <d v="1899-12-30T01:00:00"/>
    <d v="1899-12-30T12:00:00"/>
    <d v="1899-12-30T13:00:00"/>
    <d v="1899-12-30T01:00:00"/>
    <s v="DCO"/>
    <s v="N/A"/>
  </r>
  <r>
    <n v="14697"/>
    <x v="43"/>
    <x v="13"/>
    <s v="LIFT IFTS 24-03 UK"/>
    <s v="IFTS"/>
    <n v="39"/>
    <s v="ACS"/>
    <n v="9"/>
    <m/>
    <s v="X"/>
    <x v="0"/>
    <s v="NET"/>
    <s v="BTAG_DECI"/>
    <m/>
    <n v="14698"/>
    <s v="NET BTAG01"/>
    <s v="13:30"/>
    <s v="14:30"/>
    <d v="1899-12-30T01:00:00"/>
    <d v="1899-12-30T13:30:00"/>
    <d v="1899-12-30T14:30:00"/>
    <d v="1899-12-30T01:00:00"/>
    <s v="DCO"/>
    <s v="N/A"/>
  </r>
  <r>
    <n v="14698"/>
    <x v="43"/>
    <x v="13"/>
    <s v="LIFT IFTS 24-03 UK"/>
    <s v="IFTS"/>
    <n v="40"/>
    <s v="ACS"/>
    <n v="14"/>
    <m/>
    <s v="X"/>
    <x v="1"/>
    <s v="NET"/>
    <s v="BTAG_DECI"/>
    <m/>
    <n v="14697"/>
    <s v="NET BTAG01"/>
    <d v="1899-12-30T13:30:00"/>
    <d v="1899-12-30T14:30:00"/>
    <d v="1899-12-30T01:00:00"/>
    <d v="1899-12-30T13:30:00"/>
    <d v="1899-12-30T14:30:00"/>
    <d v="1899-12-30T01:00:00"/>
    <s v="DCO"/>
    <s v="N/A"/>
  </r>
  <r>
    <n v="14699"/>
    <x v="43"/>
    <x v="13"/>
    <s v="LIP 24-04 CAN"/>
    <s v="IFTS"/>
    <n v="50"/>
    <s v="ACS"/>
    <n v="1"/>
    <m/>
    <s v="X"/>
    <x v="5"/>
    <s v="STDA"/>
    <s v="LOW LEVEL"/>
    <m/>
    <m/>
    <s v="SD SLL02"/>
    <s v="13:30"/>
    <s v="14:30"/>
    <d v="1899-12-30T01:00:00"/>
    <d v="1899-12-30T13:30:00"/>
    <d v="1899-12-30T14:30:00"/>
    <d v="1899-12-30T01:00:00"/>
    <s v="DCO"/>
    <s v="N/A"/>
  </r>
  <r>
    <n v="14700"/>
    <x v="43"/>
    <x v="13"/>
    <s v="LIFT IFTS 25-01 SGP"/>
    <s v="IFTS"/>
    <n v="69"/>
    <s v="ACS"/>
    <n v="5"/>
    <m/>
    <s v="X"/>
    <x v="6"/>
    <s v="STDA"/>
    <s v="DECI_STD"/>
    <m/>
    <m/>
    <s v="PT NAV02"/>
    <s v="13:30"/>
    <s v="14:30"/>
    <d v="1899-12-30T01:00:00"/>
    <d v="1899-12-30T13:30:00"/>
    <d v="1899-12-30T14:30:00"/>
    <d v="1899-12-30T01:00:00"/>
    <s v="DCO"/>
    <s v="N/A"/>
  </r>
  <r>
    <n v="14701"/>
    <x v="43"/>
    <x v="13"/>
    <s v="LIFT 24-44 ITA"/>
    <s v="AMI"/>
    <n v="72"/>
    <s v="ACS"/>
    <n v="12"/>
    <s v="X"/>
    <m/>
    <x v="0"/>
    <s v="NET"/>
    <s v="DECI_STD"/>
    <m/>
    <n v="14702"/>
    <s v="SD OACM01"/>
    <s v="15:00"/>
    <s v="16:00"/>
    <d v="1899-12-30T01:00:00"/>
    <d v="1899-12-30T15:00:00"/>
    <d v="1899-12-30T16:00:00"/>
    <d v="1899-12-30T01:00:00"/>
    <s v="DCO"/>
    <s v="N/A"/>
  </r>
  <r>
    <n v="14702"/>
    <x v="43"/>
    <x v="13"/>
    <s v="LIFT IFTS 25-01 SGP"/>
    <s v="IFTS"/>
    <n v="68"/>
    <s v="ACS"/>
    <n v="2"/>
    <m/>
    <s v="X"/>
    <x v="5"/>
    <s v="STDA"/>
    <s v="DECI_STD"/>
    <m/>
    <m/>
    <s v="PT NAV01"/>
    <s v="15:00"/>
    <s v="16:00"/>
    <d v="1899-12-30T01:00:00"/>
    <d v="1899-12-30T15:00:00"/>
    <d v="1899-12-30T16:00:00"/>
    <d v="1899-12-30T01:00:00"/>
    <s v="DCO"/>
    <s v="N/A"/>
  </r>
  <r>
    <n v="14703"/>
    <x v="44"/>
    <x v="13"/>
    <s v="LIFT 24-44 ITA"/>
    <s v="AMI"/>
    <n v="72"/>
    <s v="ACS"/>
    <n v="32"/>
    <s v="X"/>
    <m/>
    <x v="0"/>
    <s v="NET"/>
    <s v="DECI_STD"/>
    <m/>
    <n v="14704"/>
    <s v="SD OACM02"/>
    <s v="06:00"/>
    <s v="07:00"/>
    <d v="1899-12-30T01:00:00"/>
    <s v="06:00"/>
    <s v="07:00"/>
    <d v="1899-12-30T01:00:00"/>
    <s v="DCO"/>
    <s v="N/A"/>
  </r>
  <r>
    <n v="14704"/>
    <x v="44"/>
    <x v="13"/>
    <s v="IFTS LIFT 24-02 QATAR"/>
    <s v="QATAR"/>
    <n v="55"/>
    <s v="IFTS"/>
    <n v="22"/>
    <s v="X"/>
    <m/>
    <x v="6"/>
    <s v="STDA"/>
    <s v="BRV_R2R_STD"/>
    <m/>
    <m/>
    <s v="PT R2R01"/>
    <s v="06:00"/>
    <s v="07:00"/>
    <d v="1899-12-30T01:00:00"/>
    <d v="1899-12-30T06:10:00"/>
    <d v="1899-12-30T07:10:00"/>
    <d v="1899-12-30T01:00:00"/>
    <s v="DCO"/>
    <s v="N/A"/>
  </r>
  <r>
    <n v="14705"/>
    <x v="44"/>
    <x v="13"/>
    <s v="LIFT IFTS 24-04 HUN"/>
    <s v="IFTS"/>
    <n v="62"/>
    <s v="ACS"/>
    <n v="9"/>
    <m/>
    <s v="X"/>
    <x v="0"/>
    <s v="NET"/>
    <s v="RNG_STD"/>
    <m/>
    <n v="14706"/>
    <s v="FMSC ARNG02"/>
    <s v="07:30"/>
    <s v="08:30"/>
    <d v="1899-12-30T01:00:00"/>
    <s v="07:30"/>
    <s v="08:30"/>
    <d v="1899-12-30T01:00:00"/>
    <s v="DCO"/>
    <s v="N/A"/>
  </r>
  <r>
    <n v="14706"/>
    <x v="44"/>
    <x v="13"/>
    <s v="LIFT IFTS 24-04 JPN"/>
    <s v="IFTS"/>
    <n v="57"/>
    <s v="ACS"/>
    <n v="14"/>
    <m/>
    <s v="X"/>
    <x v="2"/>
    <s v="NET"/>
    <s v="LOW LEVEL"/>
    <m/>
    <n v="14707"/>
    <s v="NET TLL03"/>
    <s v="07:30"/>
    <s v="08:30"/>
    <d v="1899-12-30T01:00:00"/>
    <s v="07:30"/>
    <s v="08:30"/>
    <d v="1899-12-30T01:00:00"/>
    <s v="DCO"/>
    <s v="N/A"/>
  </r>
  <r>
    <n v="14707"/>
    <x v="44"/>
    <x v="13"/>
    <s v="LIFT IFTS 24-04 JPN"/>
    <s v="IFTS"/>
    <n v="55"/>
    <s v="ACS"/>
    <n v="10"/>
    <m/>
    <s v="X"/>
    <x v="3"/>
    <s v="NET"/>
    <s v="LOW LEVEL"/>
    <m/>
    <n v="14706"/>
    <s v="NET TLL03"/>
    <d v="1899-12-30T07:30:00"/>
    <d v="1899-12-30T08:30:00"/>
    <d v="1899-12-30T01:00:00"/>
    <d v="1899-12-30T07:30:00"/>
    <d v="1899-12-30T08:30:00"/>
    <d v="1899-12-30T01:00:00"/>
    <s v="DCO"/>
    <s v="N/A"/>
  </r>
  <r>
    <n v="14708"/>
    <x v="44"/>
    <x v="13"/>
    <s v="LIFT IFTS 24-04 CAN"/>
    <s v="IFTS"/>
    <n v="52"/>
    <s v="ACS"/>
    <n v="17"/>
    <m/>
    <s v="X"/>
    <x v="0"/>
    <s v="NET"/>
    <s v="RNG_STD"/>
    <m/>
    <n v="14709"/>
    <s v="FMSC ARNG02"/>
    <s v="09:00"/>
    <s v="10:00"/>
    <d v="1899-12-30T01:00:00"/>
    <s v="09:00"/>
    <s v="10:00"/>
    <d v="1899-12-30T01:00:00"/>
    <s v="DCO"/>
    <s v="N/A"/>
  </r>
  <r>
    <n v="14709"/>
    <x v="44"/>
    <x v="13"/>
    <s v="LIFT IFTS 25-01 SGP"/>
    <s v="IFTS"/>
    <n v="68"/>
    <s v="IFTS"/>
    <n v="9"/>
    <m/>
    <s v="X"/>
    <x v="4"/>
    <s v="STDA"/>
    <s v="DECI_STD"/>
    <m/>
    <m/>
    <s v="PT NAV02"/>
    <s v="09:00"/>
    <s v="10:00"/>
    <d v="1899-12-30T01:00:00"/>
    <s v="09:00"/>
    <s v="10:00"/>
    <d v="1899-12-30T01:00:00"/>
    <s v="DCO"/>
    <s v="N/A"/>
  </r>
  <r>
    <n v="14710"/>
    <x v="44"/>
    <x v="13"/>
    <s v=" IFTS LIFT 24-03 QATAR"/>
    <s v="QATAR"/>
    <n v="58"/>
    <s v="ACS"/>
    <n v="5"/>
    <s v="X"/>
    <m/>
    <x v="6"/>
    <s v="STDA"/>
    <s v="AAR"/>
    <m/>
    <m/>
    <s v="PT AAR01"/>
    <s v="09:00"/>
    <s v="10:00"/>
    <d v="1899-12-30T01:00:00"/>
    <s v="09:00"/>
    <s v="10:00"/>
    <d v="1899-12-30T01:00:00"/>
    <s v="DCO"/>
    <s v="N/A"/>
  </r>
  <r>
    <n v="14711"/>
    <x v="44"/>
    <x v="13"/>
    <s v="LIFT IFTS 24-03 CAN"/>
    <s v="IFTS"/>
    <n v="38"/>
    <s v="ACS"/>
    <n v="9"/>
    <m/>
    <s v="X"/>
    <x v="0"/>
    <s v="NET"/>
    <s v="BTAG_DECI"/>
    <m/>
    <n v="14712"/>
    <s v="NET BTAG02"/>
    <s v="10:30"/>
    <s v="11:30"/>
    <d v="1899-12-30T01:00:00"/>
    <s v="10:30"/>
    <s v="11:30"/>
    <d v="1899-12-30T01:00:00"/>
    <s v="DCO"/>
    <s v="N/A"/>
  </r>
  <r>
    <n v="14712"/>
    <x v="44"/>
    <x v="13"/>
    <s v="LIFT IFTS 24-03 CAN"/>
    <s v="IFTS"/>
    <n v="37"/>
    <s v="ACS"/>
    <n v="14"/>
    <m/>
    <s v="X"/>
    <x v="1"/>
    <s v="NET"/>
    <s v="BTAG_DECI"/>
    <m/>
    <n v="14711"/>
    <s v="NET BTAG02"/>
    <d v="1899-12-30T10:30:00"/>
    <d v="1899-12-30T11:30:00"/>
    <d v="1899-12-30T01:00:00"/>
    <d v="1899-12-30T10:30:00"/>
    <d v="1899-12-30T11:30:00"/>
    <d v="1899-12-30T01:00:00"/>
    <s v="DCO"/>
    <s v="N/A"/>
  </r>
  <r>
    <n v="14713"/>
    <x v="44"/>
    <x v="13"/>
    <s v="LIP 24-04 CAN"/>
    <s v="IFTS"/>
    <n v="50"/>
    <s v="ACS"/>
    <n v="12"/>
    <m/>
    <s v="X"/>
    <x v="4"/>
    <s v="STDA"/>
    <s v="NAV"/>
    <m/>
    <m/>
    <s v="SD NAV01"/>
    <s v="10:30"/>
    <s v="11:30"/>
    <d v="1899-12-30T01:00:00"/>
    <s v="10:30"/>
    <s v="11:30"/>
    <d v="1899-12-30T01:00:00"/>
    <s v="DCO"/>
    <s v="N/A"/>
  </r>
  <r>
    <n v="14714"/>
    <x v="44"/>
    <x v="13"/>
    <s v="LIFT IFTS 24-05 GER"/>
    <s v="IFTS"/>
    <n v="67"/>
    <s v="ACS"/>
    <n v="1"/>
    <m/>
    <s v="X"/>
    <x v="6"/>
    <s v="STDA"/>
    <s v="AAR"/>
    <m/>
    <m/>
    <s v="FMS AAR01"/>
    <s v="10:30"/>
    <s v="11:30"/>
    <d v="1899-12-30T01:00:00"/>
    <s v="10:30"/>
    <s v="11:30"/>
    <d v="1899-12-30T01:00:00"/>
    <s v="DCO"/>
    <s v="N/A"/>
  </r>
  <r>
    <n v="14715"/>
    <x v="44"/>
    <x v="13"/>
    <s v="LIFT IFTS 24-04 HUN"/>
    <s v="IFTS"/>
    <n v="63"/>
    <s v="IFTS"/>
    <n v="22"/>
    <m/>
    <s v="X"/>
    <x v="0"/>
    <s v="NET"/>
    <s v="RNG_STD"/>
    <m/>
    <n v="14716"/>
    <s v="FMSC ARNG02"/>
    <s v="12:00"/>
    <s v="13:00"/>
    <d v="1899-12-30T01:00:00"/>
    <s v="12:00"/>
    <d v="1899-12-30T12:50:00"/>
    <d v="1899-12-30T00:50:00"/>
    <s v="DCO"/>
    <s v="N/A"/>
  </r>
  <r>
    <n v="14716"/>
    <x v="44"/>
    <x v="13"/>
    <s v="LIFT IFTS 24-05 GER"/>
    <s v="IFTS"/>
    <n v="66"/>
    <s v="IFTS"/>
    <n v="9"/>
    <m/>
    <s v="X"/>
    <x v="4"/>
    <s v="STDA"/>
    <s v="AAR"/>
    <m/>
    <m/>
    <s v="FMS AAR01"/>
    <s v="12:00"/>
    <s v="13:00"/>
    <d v="1899-12-30T01:00:00"/>
    <s v="12:00"/>
    <s v="13:00"/>
    <d v="1899-12-30T01:00:00"/>
    <s v="DCO"/>
    <s v="N/A"/>
  </r>
  <r>
    <n v="14717"/>
    <x v="44"/>
    <x v="13"/>
    <s v="LIFT IFTS 24-04 JPN"/>
    <s v="IFTS"/>
    <n v="57"/>
    <s v="ACS"/>
    <n v="32"/>
    <m/>
    <s v="X"/>
    <x v="2"/>
    <s v="STDA"/>
    <s v="DECI_STD"/>
    <m/>
    <m/>
    <s v="PT ERT01"/>
    <s v="12:00"/>
    <s v="13:00"/>
    <d v="1899-12-30T01:00:00"/>
    <s v="12:00"/>
    <s v="13:00"/>
    <d v="1899-12-30T01:00:00"/>
    <s v="DCO"/>
    <s v="N/A"/>
  </r>
  <r>
    <n v="14718"/>
    <x v="44"/>
    <x v="13"/>
    <s v="IFTS LIFT 24-02 QATAR"/>
    <s v="QATAR"/>
    <n v="55"/>
    <s v="IFTS"/>
    <n v="23"/>
    <s v="X"/>
    <m/>
    <x v="6"/>
    <s v="STDA"/>
    <s v="BRV_R2R_STD"/>
    <m/>
    <m/>
    <s v="PT R2R02"/>
    <s v="12:00"/>
    <s v="13:00"/>
    <d v="1899-12-30T01:00:00"/>
    <s v="12:00"/>
    <d v="1899-12-30T12:50:00"/>
    <d v="1899-12-30T00:50:00"/>
    <s v="DCO"/>
    <s v="N/A"/>
  </r>
  <r>
    <n v="14719"/>
    <x v="44"/>
    <x v="13"/>
    <s v="LIFT IFTS 24-04 CAN"/>
    <s v="IFTS"/>
    <n v="54"/>
    <s v="ACS"/>
    <n v="9"/>
    <m/>
    <s v="X"/>
    <x v="0"/>
    <s v="NET"/>
    <s v="RNG_STD"/>
    <m/>
    <n v="14720"/>
    <s v="FMSC ARNG02"/>
    <s v="13:30"/>
    <s v="14:30"/>
    <d v="1899-12-30T01:00:00"/>
    <s v="13:30"/>
    <s v="14:30"/>
    <d v="1899-12-30T01:00:00"/>
    <s v="DCO"/>
    <s v="N/A"/>
  </r>
  <r>
    <n v="14720"/>
    <x v="44"/>
    <x v="13"/>
    <s v="LIFT IFTS 24-03 UK"/>
    <s v="IFTS"/>
    <n v="40"/>
    <s v="ACS"/>
    <n v="12"/>
    <m/>
    <s v="X"/>
    <x v="0"/>
    <s v="NET"/>
    <s v="BTAG_DECI"/>
    <m/>
    <n v="14721"/>
    <s v="NET BTAG02"/>
    <s v="15:00"/>
    <s v="16:00"/>
    <d v="1899-12-30T01:00:00"/>
    <d v="1899-12-30T15:00:00"/>
    <d v="1899-12-30T16:00:00"/>
    <d v="1899-12-30T01:00:00"/>
    <s v="DCO"/>
    <s v="N/A"/>
  </r>
  <r>
    <n v="14721"/>
    <x v="44"/>
    <x v="13"/>
    <s v="LIFT IFTS 24-03 UK"/>
    <s v="IFTS"/>
    <n v="39"/>
    <s v="IFTS"/>
    <n v="23"/>
    <m/>
    <s v="X"/>
    <x v="1"/>
    <s v="NET"/>
    <s v="BTAG_DECI"/>
    <m/>
    <n v="14720"/>
    <s v="NET BTAG02"/>
    <d v="1899-12-30T15:00:00"/>
    <d v="1899-12-30T16:00:00"/>
    <d v="1899-12-30T01:00:00"/>
    <d v="1899-12-30T15:00:00"/>
    <d v="1899-12-30T16:00:00"/>
    <d v="1899-12-30T01:00:00"/>
    <s v="DCO"/>
    <s v="N/A"/>
  </r>
  <r>
    <n v="14722"/>
    <x v="45"/>
    <x v="13"/>
    <s v="LIFT IFTS 24-04 CAN"/>
    <s v="IFTS"/>
    <n v="51"/>
    <s v="IFTS"/>
    <n v="9"/>
    <m/>
    <s v="X"/>
    <x v="0"/>
    <s v="NET"/>
    <s v="RNG_STD"/>
    <m/>
    <n v="14723"/>
    <s v="FMSC ARNG02"/>
    <s v="06:00"/>
    <s v="07:00"/>
    <d v="1899-12-30T01:00:00"/>
    <d v="1899-12-30T06:00:00"/>
    <d v="1899-12-30T06:50:00"/>
    <d v="1899-12-30T00:50:00"/>
    <s v="DCO"/>
    <s v="N/A"/>
  </r>
  <r>
    <n v="14723"/>
    <x v="45"/>
    <x v="13"/>
    <s v=" IFTS LIFT 24-03 QATAR"/>
    <s v="QATAR"/>
    <n v="58"/>
    <s v="IFTS"/>
    <n v="22"/>
    <s v="X"/>
    <m/>
    <x v="4"/>
    <s v="STDA"/>
    <s v="AAR"/>
    <m/>
    <m/>
    <s v="FMS AAR01"/>
    <s v="06:00"/>
    <s v="07:00"/>
    <d v="1899-12-30T01:00:00"/>
    <d v="1899-12-30T06:00:00"/>
    <d v="1899-12-30T06:50:00"/>
    <d v="1899-12-30T00:50:00"/>
    <s v="DCO"/>
    <s v="N/A"/>
  </r>
  <r>
    <n v="14724"/>
    <x v="45"/>
    <x v="13"/>
    <s v="LIFT IFTS 24-04 CAN"/>
    <s v="IFTS"/>
    <n v="53"/>
    <s v="ACS"/>
    <n v="9"/>
    <m/>
    <s v="X"/>
    <x v="0"/>
    <s v="NET"/>
    <s v="RNG_STD"/>
    <m/>
    <n v="14725"/>
    <s v="FMSC ARNG02"/>
    <s v="07:30"/>
    <s v="08:30"/>
    <d v="1899-12-30T01:00:00"/>
    <s v="07:30"/>
    <s v="08:30"/>
    <d v="1899-12-30T01:00:00"/>
    <s v="DCO"/>
    <s v="N/A"/>
  </r>
  <r>
    <n v="14725"/>
    <x v="45"/>
    <x v="13"/>
    <s v="IFTS LIFT 24-02 QATAR"/>
    <s v="QATAR"/>
    <n v="55"/>
    <s v="ACS"/>
    <n v="1"/>
    <s v="X"/>
    <m/>
    <x v="4"/>
    <s v="STDA"/>
    <s v="RANGE"/>
    <m/>
    <m/>
    <s v="PT ERT04"/>
    <s v="07:30"/>
    <s v="08:30"/>
    <d v="1899-12-30T01:00:00"/>
    <d v="1899-12-30T07:25:00"/>
    <d v="1899-12-30T08:25:00"/>
    <d v="1899-12-30T01:00:00"/>
    <s v="DCO"/>
    <s v="N/A"/>
  </r>
  <r>
    <n v="14726"/>
    <x v="45"/>
    <x v="13"/>
    <s v="LIFT IFTS 24-04 JPN"/>
    <s v="IFTS"/>
    <n v="55"/>
    <s v="ACS"/>
    <n v="12"/>
    <m/>
    <s v="X"/>
    <x v="6"/>
    <s v="STDA"/>
    <s v="DECI_STD"/>
    <m/>
    <m/>
    <s v="PT ERT01"/>
    <s v="07:30"/>
    <s v="08:30"/>
    <d v="1899-12-30T01:00:00"/>
    <s v="07:30"/>
    <s v="08:30"/>
    <d v="1899-12-30T01:00:00"/>
    <s v="DCO"/>
    <s v="N/A"/>
  </r>
  <r>
    <n v="14727"/>
    <x v="45"/>
    <x v="13"/>
    <s v="LIFT IFTS 24-03 UK"/>
    <s v="IFTS"/>
    <n v="39"/>
    <s v="IFTS"/>
    <n v="9"/>
    <m/>
    <s v="X"/>
    <x v="0"/>
    <s v="NET"/>
    <s v="ATAG_DECI"/>
    <m/>
    <n v="14728"/>
    <s v="NET ATAG01"/>
    <s v="09:00"/>
    <s v="10:00"/>
    <d v="1899-12-30T01:00:00"/>
    <s v="09:00"/>
    <s v="10:00"/>
    <d v="1899-12-30T01:00:00"/>
    <s v="DCO"/>
    <s v="N/A"/>
  </r>
  <r>
    <n v="14728"/>
    <x v="45"/>
    <x v="13"/>
    <s v="LIFT IFTS 24-03 UK"/>
    <s v="IFTS"/>
    <n v="40"/>
    <s v="ACS"/>
    <n v="5"/>
    <m/>
    <s v="X"/>
    <x v="1"/>
    <s v="NET"/>
    <s v="ATAG_DECI"/>
    <m/>
    <n v="14727"/>
    <s v="NET ATAG01"/>
    <d v="1899-12-30T09:00:00"/>
    <d v="1899-12-30T10:00:00"/>
    <d v="1899-12-30T01:00:00"/>
    <d v="1899-12-30T09:00:00"/>
    <d v="1899-12-30T10:00:00"/>
    <d v="1899-12-30T01:00:00"/>
    <s v="DCO"/>
    <s v="N/A"/>
  </r>
  <r>
    <n v="14729"/>
    <x v="45"/>
    <x v="13"/>
    <s v="LIFT IFTS 24-05 GER"/>
    <s v="IFTS"/>
    <n v="67"/>
    <s v="IFTS"/>
    <n v="22"/>
    <m/>
    <s v="X"/>
    <x v="4"/>
    <s v="STDA"/>
    <s v="LOW LEVEL"/>
    <m/>
    <m/>
    <s v="PT LLF01"/>
    <s v="09:00"/>
    <s v="10:00"/>
    <d v="1899-12-30T01:00:00"/>
    <d v="1899-12-30T09:00:00"/>
    <d v="1899-12-30T10:00:00"/>
    <d v="1899-12-30T01:00:00"/>
    <s v="DCO"/>
    <s v="N/A"/>
  </r>
  <r>
    <n v="14730"/>
    <x v="45"/>
    <x v="13"/>
    <s v="LIFT IFTS 24-05 AUT"/>
    <s v="IFTS"/>
    <n v="64"/>
    <s v="IFTS"/>
    <n v="23"/>
    <m/>
    <s v="X"/>
    <x v="6"/>
    <s v="STDA"/>
    <s v="LOW LEVEL"/>
    <m/>
    <m/>
    <s v="PT LLF01"/>
    <s v="09:00"/>
    <s v="10:00"/>
    <d v="1899-12-30T01:00:00"/>
    <s v="09:00"/>
    <s v="10:00"/>
    <d v="1899-12-30T01:00:00"/>
    <s v="DCO"/>
    <s v="N/A"/>
  </r>
  <r>
    <n v="14731"/>
    <x v="45"/>
    <x v="13"/>
    <s v="LIFT 24-03 SNG"/>
    <s v="IFTS"/>
    <n v="44"/>
    <s v="ACS"/>
    <n v="9"/>
    <m/>
    <s v="X"/>
    <x v="0"/>
    <s v="NET"/>
    <s v="DCA"/>
    <m/>
    <n v="14732"/>
    <s v="NET DCA02"/>
    <s v="10:30"/>
    <s v="11:30"/>
    <d v="1899-12-30T01:00:00"/>
    <d v="1899-12-30T11:30:00"/>
    <d v="1899-12-30T12:30:00"/>
    <d v="1899-12-30T01:00:00"/>
    <s v="DCO"/>
    <s v="N/A"/>
  </r>
  <r>
    <n v="14732"/>
    <x v="45"/>
    <x v="13"/>
    <s v="LIFT 24-03 SNG"/>
    <s v="IFTS"/>
    <n v="43"/>
    <s v="ACS"/>
    <n v="14"/>
    <m/>
    <s v="X"/>
    <x v="1"/>
    <s v="NET"/>
    <s v="DCA"/>
    <m/>
    <n v="14731"/>
    <s v="NET DCA02"/>
    <d v="1899-12-30T10:30:00"/>
    <d v="1899-12-30T11:30:00"/>
    <d v="1899-12-30T01:00:00"/>
    <d v="1899-12-30T10:30:00"/>
    <d v="1899-12-30T11:30:00"/>
    <d v="1899-12-30T01:00:00"/>
    <s v="DCO"/>
    <s v="N/A"/>
  </r>
  <r>
    <n v="14733"/>
    <x v="45"/>
    <x v="13"/>
    <s v="LIFT IFTS 24-05 GER"/>
    <s v="IFTS"/>
    <n v="66"/>
    <s v="ACS"/>
    <n v="1"/>
    <m/>
    <s v="X"/>
    <x v="4"/>
    <s v="STDA"/>
    <s v="LOW LEVEL"/>
    <m/>
    <m/>
    <s v="PT LLF01"/>
    <s v="10:30"/>
    <s v="11:30"/>
    <d v="1899-12-30T01:00:00"/>
    <d v="1899-12-30T10:30:00"/>
    <d v="1899-12-30T11:30:00"/>
    <d v="1899-12-30T01:00:00"/>
    <s v="DCO"/>
    <s v="N/A"/>
  </r>
  <r>
    <n v="14734"/>
    <x v="45"/>
    <x v="13"/>
    <s v="LIFT IFTS 24-05 AUT"/>
    <s v="IFTS"/>
    <n v="65"/>
    <s v="ACS"/>
    <n v="12"/>
    <m/>
    <s v="X"/>
    <x v="6"/>
    <s v="STDA"/>
    <s v="LOW LEVEL"/>
    <m/>
    <m/>
    <s v="PT LLF01"/>
    <s v="10:30"/>
    <s v="11:30"/>
    <d v="1899-12-30T01:00:00"/>
    <d v="1899-12-30T10:30:00"/>
    <d v="1899-12-30T11:30:00"/>
    <d v="1899-12-30T01:00:00"/>
    <s v="DCO"/>
    <s v="N/A"/>
  </r>
  <r>
    <n v="14735"/>
    <x v="46"/>
    <x v="14"/>
    <s v="LIFT IFTS 24-04 SPA"/>
    <s v="IFTS"/>
    <n v="59"/>
    <s v="ACS"/>
    <n v="32"/>
    <m/>
    <s v="X"/>
    <x v="0"/>
    <s v="NET"/>
    <s v="DECI_STD"/>
    <m/>
    <n v="14736"/>
    <s v="FMSC DBFM02"/>
    <s v="07:30"/>
    <s v="08:30"/>
    <d v="1899-12-30T01:00:00"/>
    <s v="07:30"/>
    <s v="08:30"/>
    <d v="1899-12-30T01:00:00"/>
    <s v="DCO"/>
    <s v="N/A"/>
  </r>
  <r>
    <n v="14736"/>
    <x v="46"/>
    <x v="14"/>
    <s v="LIFT IFTS 24-05 GER"/>
    <s v="IFTS"/>
    <n v="66"/>
    <s v="ACS"/>
    <n v="15"/>
    <m/>
    <s v="X"/>
    <x v="4"/>
    <s v="STDA"/>
    <s v="LOW LEVEL"/>
    <m/>
    <m/>
    <s v="FMS LLF01"/>
    <s v="07:30"/>
    <s v="08:30"/>
    <d v="1899-12-30T01:00:00"/>
    <d v="1899-12-30T07:30:00"/>
    <d v="1899-12-30T08:30:00"/>
    <d v="1899-12-30T01:00:00"/>
    <s v="DCO"/>
    <s v="N/A"/>
  </r>
  <r>
    <n v="14737"/>
    <x v="48"/>
    <x v="14"/>
    <s v="IP"/>
    <s v="Support QATAR"/>
    <n v="54"/>
    <s v="ACS"/>
    <n v="17"/>
    <m/>
    <s v="X"/>
    <x v="5"/>
    <s v="NET"/>
    <s v="ATAG_DECI"/>
    <m/>
    <n v="14738"/>
    <s v="NET ATAG02"/>
    <s v="06:00"/>
    <s v="07:00"/>
    <d v="1899-12-30T01:00:00"/>
    <d v="1899-12-30T06:00:00"/>
    <d v="1899-12-30T07:00:00"/>
    <d v="1899-12-30T01:00:00"/>
    <s v="SDC"/>
    <s v="N/A"/>
  </r>
  <r>
    <n v="14738"/>
    <x v="46"/>
    <x v="14"/>
    <s v="LIFT IFTS 24-05 GER"/>
    <s v="IFTS"/>
    <n v="67"/>
    <s v="IFTS"/>
    <n v="23"/>
    <m/>
    <s v="X"/>
    <x v="6"/>
    <s v="STDA"/>
    <s v="LOW LEVEL"/>
    <m/>
    <m/>
    <s v="FMS LLF01"/>
    <s v="07:30"/>
    <s v="08:30"/>
    <d v="1899-12-30T01:00:00"/>
    <d v="1899-12-30T07:45:00"/>
    <d v="1899-12-30T08:40:00"/>
    <d v="1899-12-30T00:55:00"/>
    <s v="DCO"/>
    <s v="N/A"/>
  </r>
  <r>
    <n v="14739"/>
    <x v="46"/>
    <x v="14"/>
    <s v="LIFT 24-44 ITA"/>
    <s v="AMI"/>
    <n v="72"/>
    <s v="ACS"/>
    <n v="1"/>
    <s v="X"/>
    <m/>
    <x v="0"/>
    <s v="NET"/>
    <s v="DECI_STD"/>
    <m/>
    <n v="14740"/>
    <s v="SD DACM01"/>
    <s v="09:00"/>
    <s v="10:00"/>
    <d v="1899-12-30T01:00:00"/>
    <d v="1899-12-30T09:00:00"/>
    <d v="1899-12-30T10:00:00"/>
    <d v="1899-12-30T01:00:00"/>
    <s v="DCO"/>
    <s v="N/A"/>
  </r>
  <r>
    <n v="14740"/>
    <x v="46"/>
    <x v="14"/>
    <s v="LIFT IFTS 25-01 HUN"/>
    <s v="IFTS"/>
    <n v="71"/>
    <s v="IFTS"/>
    <n v="9"/>
    <m/>
    <s v="X"/>
    <x v="4"/>
    <s v="STDA"/>
    <s v="DECI_STD"/>
    <m/>
    <m/>
    <s v="PT NAV02"/>
    <s v="09:00"/>
    <s v="10:00"/>
    <d v="1899-12-30T01:00:00"/>
    <d v="1899-12-30T09:00:00"/>
    <d v="1899-12-30T10:05:00"/>
    <d v="1899-12-30T01:05:00"/>
    <s v="DCO"/>
    <s v="N/A"/>
  </r>
  <r>
    <n v="14741"/>
    <x v="46"/>
    <x v="14"/>
    <s v=" IFTS LIFT 24-03 QATAR"/>
    <s v="QATAR"/>
    <n v="56"/>
    <s v="ACS"/>
    <n v="5"/>
    <s v="X"/>
    <m/>
    <x v="6"/>
    <s v="STDA"/>
    <s v="DECI_STD"/>
    <m/>
    <m/>
    <s v="PT ERT02"/>
    <s v="09:00"/>
    <s v="10:00"/>
    <d v="1899-12-30T01:00:00"/>
    <d v="1899-12-30T09:00:00"/>
    <d v="1899-12-30T10:00:00"/>
    <d v="1899-12-30T01:00:00"/>
    <s v="DCO"/>
    <s v="N/A"/>
  </r>
  <r>
    <n v="14742"/>
    <x v="46"/>
    <x v="14"/>
    <s v="LIFT 24-43 ITA"/>
    <s v="AMI"/>
    <n v="67"/>
    <s v="ACS"/>
    <n v="17"/>
    <s v="X"/>
    <m/>
    <x v="0"/>
    <s v="NET"/>
    <s v="DCA"/>
    <m/>
    <n v="14743"/>
    <s v="SD DCA01"/>
    <s v="10:30"/>
    <s v="11:30"/>
    <d v="1899-12-30T01:00:00"/>
    <s v="10:30"/>
    <s v="11:30"/>
    <d v="1899-12-30T01:00:00"/>
    <s v="DCO"/>
    <s v="N/A"/>
  </r>
  <r>
    <n v="14743"/>
    <x v="46"/>
    <x v="14"/>
    <s v="LIFT 24-43 ITA"/>
    <s v="AMI"/>
    <n v="64"/>
    <s v="ACS"/>
    <n v="32"/>
    <s v="X"/>
    <m/>
    <x v="1"/>
    <s v="NET"/>
    <s v="DCA"/>
    <m/>
    <n v="14742"/>
    <s v="SD DCA01"/>
    <d v="1899-12-30T10:30:00"/>
    <d v="1899-12-30T11:30:00"/>
    <d v="1899-12-30T01:00:00"/>
    <d v="1899-12-30T10:30:00"/>
    <d v="1899-12-30T11:30:00"/>
    <d v="1899-12-30T01:00:00"/>
    <s v="DCO"/>
    <s v="N/A"/>
  </r>
  <r>
    <n v="14744"/>
    <x v="46"/>
    <x v="14"/>
    <s v=" IFTS LIFT 24-03 QATAR"/>
    <s v="QATAR"/>
    <n v="58"/>
    <s v="ACS"/>
    <n v="23"/>
    <s v="X"/>
    <m/>
    <x v="4"/>
    <s v="STDA"/>
    <s v="CAS_DECI"/>
    <m/>
    <m/>
    <s v="FMS CAS02"/>
    <s v="10:30"/>
    <s v="11:30"/>
    <d v="1899-12-30T01:00:00"/>
    <s v="10:30"/>
    <s v="11:30"/>
    <d v="1899-12-30T01:00:00"/>
    <s v="DCO"/>
    <s v="N/A"/>
  </r>
  <r>
    <n v="14745"/>
    <x v="46"/>
    <x v="14"/>
    <s v="LIFT IFTS 24-04 CAN"/>
    <s v="IFTS"/>
    <n v="51"/>
    <s v="IFTS"/>
    <n v="23"/>
    <m/>
    <s v="X"/>
    <x v="6"/>
    <s v="STDA"/>
    <s v="AAR"/>
    <m/>
    <m/>
    <s v="PT AAR01"/>
    <s v="10:30"/>
    <s v="11:30"/>
    <d v="1899-12-30T01:00:00"/>
    <s v="10:30"/>
    <s v="11:30"/>
    <d v="1899-12-30T01:00:00"/>
    <s v="DCO"/>
    <s v="N/A"/>
  </r>
  <r>
    <n v="14746"/>
    <x v="46"/>
    <x v="14"/>
    <s v="LIFT IFTS 24-03 SAUDI"/>
    <s v="IFTS"/>
    <n v="45"/>
    <s v="ACS"/>
    <n v="9"/>
    <m/>
    <s v="X"/>
    <x v="0"/>
    <s v="NET"/>
    <s v="DECI_STD"/>
    <m/>
    <n v="14747"/>
    <s v="FMSC DACM01"/>
    <s v="12:00"/>
    <s v="13:00"/>
    <d v="1899-12-30T01:00:00"/>
    <s v="12:00"/>
    <s v="13:00"/>
    <d v="1899-12-30T01:00:00"/>
    <s v="DCO"/>
    <s v="N/A"/>
  </r>
  <r>
    <n v="14747"/>
    <x v="46"/>
    <x v="14"/>
    <s v="LIFT IFTS 24-04 CAN"/>
    <s v="IFTS"/>
    <n v="52"/>
    <s v="ACS"/>
    <n v="1"/>
    <m/>
    <s v="X"/>
    <x v="6"/>
    <s v="STDA"/>
    <s v="AAR"/>
    <m/>
    <m/>
    <s v="PT AAR01"/>
    <s v="12:00"/>
    <s v="13:00"/>
    <d v="1899-12-30T01:00:00"/>
    <s v="12:00"/>
    <s v="13:00"/>
    <d v="1899-12-30T01:00:00"/>
    <s v="DCO"/>
    <s v="N/A"/>
  </r>
  <r>
    <n v="14748"/>
    <x v="46"/>
    <x v="14"/>
    <s v="IFTS LIFT 24-02 QATAR"/>
    <s v="QATAR"/>
    <n v="55"/>
    <s v="AMI"/>
    <n v="19"/>
    <s v="X"/>
    <m/>
    <x v="6"/>
    <s v="STDA"/>
    <s v="BRV_R2R_STD"/>
    <m/>
    <m/>
    <s v="PT BVR01"/>
    <s v="13:30"/>
    <s v="14:30"/>
    <d v="1899-12-30T01:00:00"/>
    <s v="13:30"/>
    <s v="14:30"/>
    <d v="1899-12-30T01:00:00"/>
    <s v="DCO"/>
    <s v="N/A"/>
  </r>
  <r>
    <n v="14749"/>
    <x v="46"/>
    <x v="14"/>
    <s v="LIFT 24-44 ITA"/>
    <s v="AMI"/>
    <n v="70"/>
    <s v="ACS"/>
    <n v="9"/>
    <s v="X"/>
    <m/>
    <x v="0"/>
    <s v="NET"/>
    <s v="DECI_STD"/>
    <m/>
    <n v="14750"/>
    <s v="SD DACM02"/>
    <s v="15:00"/>
    <d v="1899-12-30T15:30:00"/>
    <d v="1899-12-30T00:30:00"/>
    <s v="15:00"/>
    <d v="1899-12-30T15:30:00"/>
    <d v="1899-12-30T00:30:00"/>
    <s v="DCO"/>
    <s v="N/A"/>
  </r>
  <r>
    <n v="14750"/>
    <x v="46"/>
    <x v="14"/>
    <s v="LIFT 24-44 ITA"/>
    <s v="AMI"/>
    <n v="72"/>
    <s v="ACS"/>
    <n v="5"/>
    <s v="X"/>
    <m/>
    <x v="0"/>
    <s v="NET"/>
    <s v="DECI_STD"/>
    <m/>
    <n v="14751"/>
    <s v="SD DACM02"/>
    <s v="15:35"/>
    <d v="1899-12-30T16:05:00"/>
    <d v="1899-12-30T00:30:00"/>
    <s v="15:35"/>
    <d v="1899-12-30T16:05:00"/>
    <d v="1899-12-30T00:30:00"/>
    <s v="DCO"/>
    <s v="N/A"/>
  </r>
  <r>
    <n v="14751"/>
    <x v="46"/>
    <x v="14"/>
    <s v="LIFT IFTS 24-04 SPA"/>
    <s v="IFTS"/>
    <n v="61"/>
    <s v="IFTS"/>
    <n v="22"/>
    <m/>
    <s v="X"/>
    <x v="6"/>
    <s v="STDA"/>
    <s v="LOW LEVEL"/>
    <m/>
    <m/>
    <s v="PT LLF01"/>
    <s v="15:00"/>
    <s v="16:00"/>
    <d v="1899-12-30T01:00:00"/>
    <s v="15:00"/>
    <s v="16:00"/>
    <d v="1899-12-30T01:00:00"/>
    <s v="DCO"/>
    <s v="N/A"/>
  </r>
  <r>
    <n v="14752"/>
    <x v="46"/>
    <x v="14"/>
    <s v="LIFT IFTS 24-03 SAUDI"/>
    <s v="IFTS"/>
    <n v="47"/>
    <s v="ACS"/>
    <n v="3"/>
    <m/>
    <s v="X"/>
    <x v="5"/>
    <s v="NET"/>
    <s v="DECI_STD"/>
    <m/>
    <n v="14744"/>
    <s v="FMSC DACM02"/>
    <d v="1899-12-30T13:30:00"/>
    <d v="1899-12-30T14:30:00"/>
    <d v="1899-12-30T01:00:00"/>
    <d v="1899-12-30T13:30:00"/>
    <d v="1899-12-30T14:20:00"/>
    <d v="1899-12-30T00:50:00"/>
    <s v="DCO"/>
    <s v="N/A"/>
  </r>
  <r>
    <n v="14753"/>
    <x v="98"/>
    <x v="14"/>
    <s v="LIFT IFTS 24-03 CAN"/>
    <s v="IFTS"/>
    <n v="37"/>
    <s v="ACS"/>
    <n v="17"/>
    <m/>
    <s v="X"/>
    <x v="0"/>
    <s v="NET"/>
    <s v="ATAG_DECI"/>
    <m/>
    <n v="14754"/>
    <s v="NET ATAG01"/>
    <s v="06:00"/>
    <d v="1899-12-30T07:00:00"/>
    <d v="1899-12-30T01:00:00"/>
    <d v="1899-12-30T06:00:00"/>
    <d v="1899-12-30T07:00:00"/>
    <d v="1899-12-30T01:00:00"/>
    <s v="DCO"/>
    <s v="N/A"/>
  </r>
  <r>
    <n v="14754"/>
    <x v="98"/>
    <x v="14"/>
    <s v="LIFT IFTS 24-03 CAN"/>
    <s v="IFTS"/>
    <n v="38"/>
    <s v="IFTS"/>
    <n v="23"/>
    <m/>
    <s v="X"/>
    <x v="6"/>
    <s v="NET"/>
    <s v="ATAG_DECI"/>
    <m/>
    <n v="14753"/>
    <s v="NET ATAG01"/>
    <d v="1899-12-30T06:00:00"/>
    <d v="1899-12-30T07:00:00"/>
    <d v="1899-12-30T01:00:00"/>
    <d v="1899-12-30T06:00:00"/>
    <d v="1899-12-30T07:00:00"/>
    <d v="1899-12-30T01:00:00"/>
    <s v="DCO"/>
    <s v="N/A"/>
  </r>
  <r>
    <n v="14755"/>
    <x v="98"/>
    <x v="14"/>
    <s v="LIP 24-03 SWE"/>
    <s v="IFTS"/>
    <n v="48"/>
    <s v="ACS"/>
    <n v="25"/>
    <m/>
    <s v="X"/>
    <x v="5"/>
    <s v="NET"/>
    <s v="LOW LEVEL"/>
    <m/>
    <n v="14756"/>
    <s v="SD FLL02"/>
    <s v="06:00"/>
    <s v="07:00"/>
    <d v="1899-12-30T01:00:00"/>
    <s v="06:00"/>
    <d v="1899-12-30T06:50:00"/>
    <d v="1899-12-30T00:50:00"/>
    <s v="DCO"/>
    <s v="N/A"/>
  </r>
  <r>
    <n v="14756"/>
    <x v="98"/>
    <x v="14"/>
    <s v="LIP 24-03 SWE"/>
    <s v="IFTS"/>
    <n v="49"/>
    <s v="ACS"/>
    <n v="8"/>
    <m/>
    <s v="X"/>
    <x v="4"/>
    <s v="NET"/>
    <s v="LOW LEVEL"/>
    <m/>
    <n v="14755"/>
    <s v="SD FLL02"/>
    <d v="1899-12-30T06:00:00"/>
    <d v="1899-12-30T07:00:00"/>
    <d v="1899-12-30T01:00:00"/>
    <d v="1899-12-30T06:00:00"/>
    <d v="1899-12-30T06:50:00"/>
    <d v="1899-12-30T00:50:00"/>
    <s v="DCO"/>
    <s v="N/A"/>
  </r>
  <r>
    <n v="14757"/>
    <x v="98"/>
    <x v="14"/>
    <s v="LIFT 24-03 SNG"/>
    <s v="IFTS"/>
    <n v="43"/>
    <s v="ACS"/>
    <n v="20"/>
    <m/>
    <s v="X"/>
    <x v="0"/>
    <s v="NET"/>
    <s v="DCA"/>
    <m/>
    <n v="14758"/>
    <s v="NET ADCA01"/>
    <s v="07:30"/>
    <s v="08:30"/>
    <d v="1899-12-30T01:00:00"/>
    <d v="1899-12-30T07:30:00"/>
    <d v="1899-12-30T08:30:00"/>
    <d v="1899-12-30T01:00:00"/>
    <s v="DCO"/>
    <s v="N/A"/>
  </r>
  <r>
    <n v="14758"/>
    <x v="98"/>
    <x v="14"/>
    <s v="LIFT 24-03 SNG"/>
    <s v="IFTS"/>
    <n v="44"/>
    <s v="ACS"/>
    <n v="5"/>
    <m/>
    <s v="X"/>
    <x v="6"/>
    <s v="NET"/>
    <s v="DCA"/>
    <m/>
    <n v="14757"/>
    <s v="NET ADCA01"/>
    <d v="1899-12-30T07:30:00"/>
    <d v="1899-12-30T08:30:00"/>
    <d v="1899-12-30T01:00:00"/>
    <d v="1899-12-30T07:30:00"/>
    <d v="1899-12-30T08:30:00"/>
    <d v="1899-12-30T01:00:00"/>
    <s v="DCO"/>
    <s v="N/A"/>
  </r>
  <r>
    <n v="14759"/>
    <x v="98"/>
    <x v="14"/>
    <s v="IFTS LIFT 24-02 QATAR"/>
    <s v="QATAR"/>
    <n v="54"/>
    <s v="IFTS"/>
    <n v="22"/>
    <s v="X"/>
    <m/>
    <x v="5"/>
    <s v="STDA"/>
    <s v="DECI_STD_NVG"/>
    <m/>
    <m/>
    <s v="FMS R2RNVG02"/>
    <s v="07:30"/>
    <s v="08:30"/>
    <d v="1899-12-30T01:00:00"/>
    <s v="07:30"/>
    <s v="08:30"/>
    <d v="1899-12-30T01:00:00"/>
    <s v="DCO"/>
    <s v="N/A"/>
  </r>
  <r>
    <n v="14760"/>
    <x v="98"/>
    <x v="14"/>
    <s v="LIP 24-04 CAN"/>
    <s v="IFTS"/>
    <n v="50"/>
    <s v="ACS"/>
    <n v="10"/>
    <m/>
    <s v="X"/>
    <x v="4"/>
    <s v="STDA"/>
    <s v="DECI_STD"/>
    <m/>
    <m/>
    <s v="SD NIT01"/>
    <s v="07:30"/>
    <s v="08:30"/>
    <d v="1899-12-30T01:00:00"/>
    <s v="07:30"/>
    <s v="08:30"/>
    <d v="1899-12-30T01:00:00"/>
    <s v="DCO"/>
    <s v="N/A"/>
  </r>
  <r>
    <n v="14761"/>
    <x v="98"/>
    <x v="14"/>
    <s v="LIFT IFTS 24-05 GER"/>
    <s v="IFTS"/>
    <n v="67"/>
    <s v="ACS"/>
    <n v="17"/>
    <m/>
    <s v="X"/>
    <x v="0"/>
    <s v="NET"/>
    <s v="DECI_STD"/>
    <m/>
    <n v="14762"/>
    <s v="FMSC OBFM01"/>
    <s v="09:00"/>
    <s v="10:00"/>
    <d v="1899-12-30T01:00:00"/>
    <d v="1899-12-30T09:00:00"/>
    <d v="1899-12-30T10:00:00"/>
    <d v="1899-12-30T01:00:00"/>
    <s v="DCO"/>
    <s v="N/A"/>
  </r>
  <r>
    <n v="14762"/>
    <x v="98"/>
    <x v="14"/>
    <s v="LIFT IFTS 24-03 SAUDI"/>
    <s v="IFTS"/>
    <n v="45"/>
    <s v="ACS"/>
    <n v="9"/>
    <m/>
    <s v="X"/>
    <x v="5"/>
    <s v="NET"/>
    <s v="DECI_STD"/>
    <m/>
    <n v="14763"/>
    <s v="FMSC DACM02"/>
    <s v="09:00"/>
    <s v="10:00"/>
    <d v="1899-12-30T01:00:00"/>
    <s v="09:00"/>
    <s v="10:00"/>
    <d v="1899-12-30T01:00:00"/>
    <s v="DCO"/>
    <s v="N/A"/>
  </r>
  <r>
    <n v="14763"/>
    <x v="98"/>
    <x v="14"/>
    <s v="LIFT IFTS 24-05 GER"/>
    <s v="IFTS"/>
    <n v="66"/>
    <s v="ACS"/>
    <n v="32"/>
    <m/>
    <s v="X"/>
    <x v="0"/>
    <s v="NET"/>
    <s v="DECI_STD"/>
    <m/>
    <n v="14764"/>
    <s v="FMSC OBFM02"/>
    <s v="10:30"/>
    <s v="11:30"/>
    <d v="1899-12-30T01:00:00"/>
    <d v="1899-12-30T10:30:00"/>
    <d v="1899-12-30T11:30:00"/>
    <d v="1899-12-30T01:00:00"/>
    <s v="DCO"/>
    <s v="N/A"/>
  </r>
  <r>
    <n v="14764"/>
    <x v="98"/>
    <x v="14"/>
    <s v="LIFT IFTS 24-03 SAUDI"/>
    <s v="IFTS"/>
    <n v="46"/>
    <s v="IFTS"/>
    <n v="10"/>
    <m/>
    <s v="X"/>
    <x v="5"/>
    <s v="NET"/>
    <s v="DECI_STD"/>
    <m/>
    <n v="14765"/>
    <s v="FMSC DACM01 CPL01"/>
    <s v="10:30"/>
    <s v="11:30"/>
    <d v="1899-12-30T01:00:00"/>
    <s v="10:30"/>
    <s v="11:30"/>
    <d v="1899-12-30T01:00:00"/>
    <s v="DCO"/>
    <s v="N/A"/>
  </r>
  <r>
    <n v="14765"/>
    <x v="98"/>
    <x v="14"/>
    <s v="LIFT IFTS 24-03 UK"/>
    <s v="IFTS"/>
    <n v="40"/>
    <s v="IFTS"/>
    <n v="5"/>
    <m/>
    <s v="X"/>
    <x v="0"/>
    <s v="NET"/>
    <s v="ATAG_DECI"/>
    <m/>
    <n v="14766"/>
    <s v="NET ATAG02"/>
    <s v="12:00"/>
    <s v="13:00"/>
    <d v="1899-12-30T01:00:00"/>
    <s v="12:00"/>
    <s v="13:00"/>
    <d v="1899-12-30T01:00:00"/>
    <s v="DCO"/>
    <s v="N/A"/>
  </r>
  <r>
    <n v="14766"/>
    <x v="98"/>
    <x v="14"/>
    <s v="LIFT IFTS 24-03 UK"/>
    <s v="IFTS"/>
    <n v="39"/>
    <s v="ACS"/>
    <n v="14"/>
    <m/>
    <s v="X"/>
    <x v="6"/>
    <s v="NET"/>
    <s v="ATAG_DECI"/>
    <m/>
    <n v="14765"/>
    <s v="NET ATAG02"/>
    <d v="1899-12-30T12:00:00"/>
    <d v="1899-12-30T13:00:00"/>
    <d v="1899-12-30T01:00:00"/>
    <d v="1899-12-30T12:00:00"/>
    <d v="1899-12-30T13:00:00"/>
    <d v="1899-12-30T01:00:00"/>
    <s v="DCO"/>
    <s v="N/A"/>
  </r>
  <r>
    <n v="14767"/>
    <x v="98"/>
    <x v="14"/>
    <s v="LIFT IFTS 24-04 CAN"/>
    <s v="IFTS"/>
    <n v="52"/>
    <s v="ACS"/>
    <n v="1"/>
    <m/>
    <s v="X"/>
    <x v="5"/>
    <s v="NET"/>
    <s v="DECI_PGM"/>
    <m/>
    <n v="14768"/>
    <s v="NET PGM02"/>
    <s v="12:00"/>
    <s v="13:00"/>
    <d v="1899-12-30T01:00:00"/>
    <s v="12:00"/>
    <s v="13:00"/>
    <d v="1899-12-30T01:00:00"/>
    <s v="DCO"/>
    <s v="N/A"/>
  </r>
  <r>
    <n v="14768"/>
    <x v="98"/>
    <x v="14"/>
    <s v="LIFT IFTS 24-04 CAN"/>
    <s v="IFTS"/>
    <n v="54"/>
    <s v="IFTS"/>
    <n v="23"/>
    <m/>
    <s v="X"/>
    <x v="4"/>
    <s v="NET"/>
    <s v="DECI_PGM"/>
    <m/>
    <n v="14767"/>
    <s v="NET PGM02"/>
    <d v="1899-12-30T12:00:00"/>
    <d v="1899-12-30T13:00:00"/>
    <d v="1899-12-30T01:00:00"/>
    <s v="12:00"/>
    <s v="13:00"/>
    <d v="1899-12-30T01:00:00"/>
    <s v="DCO"/>
    <s v="N/A"/>
  </r>
  <r>
    <n v="14769"/>
    <x v="98"/>
    <x v="14"/>
    <s v="LIFT 24-43 ITA"/>
    <s v="AMI"/>
    <n v="65"/>
    <s v="ACS"/>
    <n v="10"/>
    <s v="X"/>
    <m/>
    <x v="0"/>
    <s v="NET"/>
    <s v="DCA"/>
    <m/>
    <n v="14770"/>
    <s v="SD DCA01"/>
    <s v="13:30"/>
    <s v="14:30"/>
    <d v="1899-12-30T01:00:00"/>
    <s v="13:30"/>
    <s v="14:30"/>
    <d v="1899-12-30T01:00:00"/>
    <s v="DCO"/>
    <s v="N/A"/>
  </r>
  <r>
    <n v="14770"/>
    <x v="98"/>
    <x v="14"/>
    <s v="LIFT 24-43 ITA"/>
    <s v="AMI"/>
    <n v="68"/>
    <s v="ACS"/>
    <n v="5"/>
    <s v="X"/>
    <m/>
    <x v="6"/>
    <s v="NET"/>
    <s v="DCA"/>
    <m/>
    <n v="14769"/>
    <s v="SD DCA01"/>
    <d v="1899-12-30T13:30:00"/>
    <d v="1899-12-30T14:30:00"/>
    <d v="1899-12-30T01:00:00"/>
    <d v="1899-12-30T13:30:00"/>
    <d v="1899-12-30T14:30:00"/>
    <d v="1899-12-30T01:00:00"/>
    <s v="DCO"/>
    <s v="N/A"/>
  </r>
  <r>
    <n v="14771"/>
    <x v="98"/>
    <x v="14"/>
    <s v=" IFTS LIFT 24-03 QATAR"/>
    <s v="QATAR"/>
    <n v="58"/>
    <s v="ACS"/>
    <n v="31"/>
    <s v="X"/>
    <m/>
    <x v="5"/>
    <s v="NET"/>
    <s v="DECI_STD"/>
    <m/>
    <n v="14772"/>
    <s v="FMSC DBFM01"/>
    <s v="13:30"/>
    <s v="14:30"/>
    <d v="1899-12-30T01:00:00"/>
    <s v="13:30"/>
    <s v="14:30"/>
    <d v="1899-12-30T01:00:00"/>
    <s v="DCO"/>
    <s v="N/A"/>
  </r>
  <r>
    <n v="14772"/>
    <x v="98"/>
    <x v="14"/>
    <s v="LIFT 24-03 SNG"/>
    <s v="IFTS"/>
    <n v="44"/>
    <s v="ACS"/>
    <n v="9"/>
    <m/>
    <s v="X"/>
    <x v="0"/>
    <s v="NET"/>
    <s v="DCA"/>
    <m/>
    <n v="14773"/>
    <s v="NET ADCA02"/>
    <s v="15:00"/>
    <s v="16:00"/>
    <d v="1899-12-30T01:00:00"/>
    <s v="15:00"/>
    <s v="16:00"/>
    <d v="1899-12-30T01:00:00"/>
    <s v="DCO"/>
    <s v="N/A"/>
  </r>
  <r>
    <n v="14773"/>
    <x v="98"/>
    <x v="14"/>
    <s v="LIFT 24-03 SNG"/>
    <s v="IFTS"/>
    <n v="43"/>
    <s v="ACS"/>
    <n v="14"/>
    <m/>
    <s v="X"/>
    <x v="6"/>
    <s v="NET"/>
    <s v="DCA"/>
    <m/>
    <n v="14772"/>
    <s v="NET ADCA02"/>
    <d v="1899-12-30T15:00:00"/>
    <d v="1899-12-30T16:00:00"/>
    <d v="1899-12-30T01:00:00"/>
    <d v="1899-12-30T15:00:00"/>
    <d v="1899-12-30T16:00:00"/>
    <d v="1899-12-30T01:00:00"/>
    <s v="DCO"/>
    <s v="N/A"/>
  </r>
  <r>
    <n v="14774"/>
    <x v="98"/>
    <x v="14"/>
    <s v="LIFT IFTS 24-04 JPN"/>
    <s v="IFTS"/>
    <n v="57"/>
    <s v="ACS"/>
    <n v="1"/>
    <m/>
    <s v="X"/>
    <x v="5"/>
    <s v="NET"/>
    <s v="DECI_PGM"/>
    <m/>
    <n v="14775"/>
    <s v="NET PGM01"/>
    <s v="15:00"/>
    <s v="16:00"/>
    <d v="1899-12-30T01:00:00"/>
    <s v="15:00"/>
    <s v="16:00"/>
    <d v="1899-12-30T01:00:00"/>
    <s v="DCO"/>
    <s v="N/A"/>
  </r>
  <r>
    <n v="14775"/>
    <x v="98"/>
    <x v="14"/>
    <s v="LIFT IFTS 24-04 HUN"/>
    <s v="IFTS"/>
    <n v="62"/>
    <s v="ACS"/>
    <n v="32"/>
    <m/>
    <s v="X"/>
    <x v="4"/>
    <s v="NET"/>
    <s v="DECI_PGM"/>
    <m/>
    <n v="14774"/>
    <s v="NET PGM01"/>
    <d v="1899-12-30T15:00:00"/>
    <d v="1899-12-30T16:00:00"/>
    <d v="1899-12-30T01:00:00"/>
    <s v="15:00"/>
    <s v="16:00"/>
    <d v="1899-12-30T01:00:00"/>
    <s v="DCO"/>
    <s v="N/A"/>
  </r>
  <r>
    <n v="14776"/>
    <x v="99"/>
    <x v="14"/>
    <s v="LIFT IFTS 24-04 SPA"/>
    <s v="IFTS"/>
    <n v="60"/>
    <s v="ACS"/>
    <n v="9"/>
    <m/>
    <s v="X"/>
    <x v="0"/>
    <s v="NET"/>
    <s v="DECI_STD"/>
    <m/>
    <n v="14777"/>
    <s v="FMSC HBFM01"/>
    <s v="06:00"/>
    <s v="07:00"/>
    <d v="1899-12-30T01:00:00"/>
    <d v="1899-12-30T06:00:00"/>
    <d v="1899-12-30T07:00:00"/>
    <d v="1899-12-30T01:00:00"/>
    <s v="DCO"/>
    <s v="N/A"/>
  </r>
  <r>
    <n v="14777"/>
    <x v="99"/>
    <x v="14"/>
    <s v="LIFT 24-03 SNG"/>
    <s v="IFTS"/>
    <n v="43"/>
    <s v="IFTS"/>
    <n v="9"/>
    <m/>
    <s v="X"/>
    <x v="5"/>
    <s v="NET"/>
    <s v="DCA"/>
    <m/>
    <n v="14778"/>
    <s v="NET SMI01"/>
    <s v="06:00"/>
    <s v="07:00"/>
    <d v="1899-12-30T01:00:00"/>
    <d v="1899-12-30T06:00:00"/>
    <d v="1899-12-30T07:00:00"/>
    <d v="1899-12-30T01:00:00"/>
    <s v="DCO"/>
    <s v="N/A"/>
  </r>
  <r>
    <n v="14778"/>
    <x v="99"/>
    <x v="14"/>
    <s v="LIFT 24-03 SNG"/>
    <s v="IFTS"/>
    <n v="44"/>
    <s v="ACS"/>
    <n v="20"/>
    <m/>
    <s v="X"/>
    <x v="4"/>
    <s v="NET"/>
    <s v="DCA"/>
    <m/>
    <n v="14777"/>
    <s v="NET SMI01"/>
    <d v="1899-12-30T06:00:00"/>
    <d v="1899-12-30T07:00:00"/>
    <d v="1899-12-30T01:00:00"/>
    <d v="1899-12-30T06:00:00"/>
    <d v="1899-12-30T07:00:00"/>
    <d v="1899-12-30T01:00:00"/>
    <s v="DCO"/>
    <s v="N/A"/>
  </r>
  <r>
    <n v="14779"/>
    <x v="99"/>
    <x v="14"/>
    <s v="LIFT IFTS 24-04 SPA"/>
    <s v="IFTS"/>
    <n v="61"/>
    <s v="ACS"/>
    <n v="5"/>
    <m/>
    <s v="X"/>
    <x v="5"/>
    <s v="NET"/>
    <s v="DECI_STD"/>
    <m/>
    <n v="14780"/>
    <s v="FMSC HBFM01"/>
    <s v="07:30"/>
    <s v="08:30"/>
    <d v="1899-12-30T01:00:00"/>
    <d v="1899-12-30T07:30:00"/>
    <d v="1899-12-30T08:30:00"/>
    <d v="1899-12-30T01:00:00"/>
    <s v="DCO"/>
    <s v="N/A"/>
  </r>
  <r>
    <n v="14780"/>
    <x v="99"/>
    <x v="14"/>
    <s v="LIFT IFTS 24-03 SAUDI"/>
    <s v="IFTS"/>
    <n v="46"/>
    <s v="ACS"/>
    <n v="10"/>
    <m/>
    <s v="X"/>
    <x v="0"/>
    <s v="NET"/>
    <s v="DECI_STD"/>
    <m/>
    <n v="14781"/>
    <s v="FMSC DACM02"/>
    <s v="07:30"/>
    <s v="08:30"/>
    <d v="1899-12-30T01:00:00"/>
    <d v="1899-12-30T07:30:00"/>
    <d v="1899-12-30T08:30:00"/>
    <d v="1899-12-30T01:00:00"/>
    <s v="DCO"/>
    <s v="N/A"/>
  </r>
  <r>
    <n v="14781"/>
    <x v="99"/>
    <x v="14"/>
    <s v="LIFT IFTS 24-05 GER"/>
    <s v="IFTS"/>
    <n v="67"/>
    <s v="IFTS"/>
    <n v="3"/>
    <m/>
    <s v="X"/>
    <x v="5"/>
    <s v="NET"/>
    <s v="DECI_STD"/>
    <m/>
    <n v="14782"/>
    <s v="FMSC OBFM02"/>
    <s v="09:00"/>
    <s v="10:00"/>
    <d v="1899-12-30T01:00:00"/>
    <s v="09:00"/>
    <s v="10:00"/>
    <d v="1899-12-30T01:00:00"/>
    <s v="DCO"/>
    <s v="N/A"/>
  </r>
  <r>
    <n v="14782"/>
    <x v="99"/>
    <x v="14"/>
    <s v="LIFT 24-43 ITA"/>
    <s v="AMI"/>
    <n v="64"/>
    <s v="IFTS"/>
    <n v="23"/>
    <s v="X"/>
    <m/>
    <x v="0"/>
    <s v="NET"/>
    <s v="DCA"/>
    <m/>
    <n v="14783"/>
    <s v="SD DCA02"/>
    <s v="09:00"/>
    <s v="10:00"/>
    <d v="1899-12-30T01:00:00"/>
    <d v="1899-12-30T09:00:00"/>
    <d v="1899-12-30T10:00:00"/>
    <d v="1899-12-30T01:00:00"/>
    <s v="DCO"/>
    <s v="N/A"/>
  </r>
  <r>
    <n v="14783"/>
    <x v="99"/>
    <x v="14"/>
    <s v="LIFT 24-43 ITA"/>
    <s v="AMI"/>
    <n v="67"/>
    <s v="ACS"/>
    <n v="32"/>
    <s v="X"/>
    <m/>
    <x v="6"/>
    <s v="NET"/>
    <s v="DCA"/>
    <m/>
    <n v="14782"/>
    <s v="SD DCA02"/>
    <d v="1899-12-30T09:00:00"/>
    <d v="1899-12-30T10:00:00"/>
    <d v="1899-12-30T01:00:00"/>
    <d v="1899-12-30T09:00:00"/>
    <d v="1899-12-30T10:00:00"/>
    <d v="1899-12-30T01:00:00"/>
    <s v="DCO"/>
    <s v="N/A"/>
  </r>
  <r>
    <n v="14784"/>
    <x v="99"/>
    <x v="14"/>
    <s v="LIFT 24-43 ITA"/>
    <s v="AMI"/>
    <n v="66"/>
    <s v="ACS"/>
    <n v="9"/>
    <s v="X"/>
    <m/>
    <x v="5"/>
    <s v="NET"/>
    <s v="DCA"/>
    <m/>
    <n v="14785"/>
    <s v="SD DCA01"/>
    <s v="10:30"/>
    <s v="11:30"/>
    <d v="1899-12-30T01:00:00"/>
    <d v="1899-12-30T10:30:00"/>
    <d v="1899-12-30T11:30:00"/>
    <d v="1899-12-30T01:00:00"/>
    <s v="DCO"/>
    <s v="N/A"/>
  </r>
  <r>
    <n v="14785"/>
    <x v="99"/>
    <x v="14"/>
    <s v="LIFT 24-43 ITA"/>
    <s v="AMI"/>
    <n v="69"/>
    <s v="ACS"/>
    <n v="17"/>
    <s v="X"/>
    <m/>
    <x v="4"/>
    <s v="NET"/>
    <s v="DCA"/>
    <m/>
    <n v="14784"/>
    <s v="SD DCA01"/>
    <d v="1899-12-30T10:30:00"/>
    <d v="1899-12-30T11:30:00"/>
    <d v="1899-12-30T01:00:00"/>
    <d v="1899-12-30T10:30:00"/>
    <d v="1899-12-30T11:30:00"/>
    <d v="1899-12-30T01:00:00"/>
    <s v="DCO"/>
    <s v="N/A"/>
  </r>
  <r>
    <n v="14786"/>
    <x v="99"/>
    <x v="14"/>
    <s v="LIFT IFTS 24-05 AUT"/>
    <s v="IFTS"/>
    <n v="64"/>
    <s v="ACS"/>
    <n v="14"/>
    <m/>
    <s v="X"/>
    <x v="0"/>
    <s v="NET"/>
    <s v="DECI_STD"/>
    <m/>
    <n v="14787"/>
    <s v="FMSC BFM01"/>
    <s v="10:30"/>
    <s v="11:30"/>
    <d v="1899-12-30T01:00:00"/>
    <d v="1899-12-30T10:30:00"/>
    <d v="1899-12-30T11:30:00"/>
    <d v="1899-12-30T01:00:00"/>
    <s v="DCO"/>
    <s v="N/A"/>
  </r>
  <r>
    <n v="14787"/>
    <x v="99"/>
    <x v="14"/>
    <s v="LIFT IFTS 24-03 SAUDI"/>
    <s v="IFTS"/>
    <n v="47"/>
    <s v="IFTS"/>
    <n v="23"/>
    <m/>
    <s v="X"/>
    <x v="5"/>
    <s v="NET"/>
    <s v="DECI_STD"/>
    <m/>
    <n v="14788"/>
    <s v="FMSC OACM01"/>
    <s v="12:00"/>
    <s v="13:00"/>
    <d v="1899-12-30T01:00:00"/>
    <s v="12:00"/>
    <s v="13:00"/>
    <d v="1899-12-30T01:00:00"/>
    <s v="DCO"/>
    <s v="N/A"/>
  </r>
  <r>
    <n v="14788"/>
    <x v="99"/>
    <x v="14"/>
    <s v="IFTS LIFT 24-02 QATAR"/>
    <s v="QATAR"/>
    <n v="50"/>
    <s v="ACS"/>
    <n v="1"/>
    <s v="X"/>
    <m/>
    <x v="0"/>
    <s v="STDA"/>
    <s v="DECI_STD_NVG"/>
    <m/>
    <m/>
    <s v="FMS R2RNVG02"/>
    <s v="12:00"/>
    <s v="13:00"/>
    <d v="1899-12-30T01:00:00"/>
    <s v="12:00"/>
    <s v="13:00"/>
    <d v="1899-12-30T01:00:00"/>
    <s v="DCO"/>
    <s v="N/A"/>
  </r>
  <r>
    <n v="14789"/>
    <x v="99"/>
    <x v="14"/>
    <s v="IFTS LIFT 24-02 QATAR"/>
    <s v="QATAR"/>
    <n v="52"/>
    <s v="IFTS"/>
    <n v="22"/>
    <s v="X"/>
    <m/>
    <x v="6"/>
    <s v="STDA"/>
    <s v="BRV_R2R_STD"/>
    <m/>
    <m/>
    <s v="PT BVR01"/>
    <s v="12:00"/>
    <s v="13:00"/>
    <d v="1899-12-30T01:00:00"/>
    <s v="12:00"/>
    <d v="1899-12-30T12:55:00"/>
    <d v="1899-12-30T00:55:00"/>
    <s v="DCO"/>
    <s v="N/A"/>
  </r>
  <r>
    <n v="14790"/>
    <x v="99"/>
    <x v="14"/>
    <s v="LIFT IFTS 24-03 CAN"/>
    <s v="IFTS"/>
    <n v="38"/>
    <s v="ACS"/>
    <n v="5"/>
    <m/>
    <s v="X"/>
    <x v="5"/>
    <s v="NET"/>
    <s v="ATAG_DECI"/>
    <m/>
    <n v="14791"/>
    <s v="NET ATAG02"/>
    <s v="13:30"/>
    <s v="14:30"/>
    <d v="1899-12-30T01:00:00"/>
    <s v="13:30"/>
    <s v="14:30"/>
    <d v="1899-12-30T01:00:00"/>
    <s v="DCO"/>
    <s v="N/A"/>
  </r>
  <r>
    <n v="14791"/>
    <x v="99"/>
    <x v="14"/>
    <s v="LIFT IFTS 24-03 CAN"/>
    <s v="IFTS"/>
    <n v="37"/>
    <s v="ACS"/>
    <n v="10"/>
    <m/>
    <s v="X"/>
    <x v="4"/>
    <s v="NET"/>
    <s v="ATAG_DECI"/>
    <m/>
    <n v="14790"/>
    <s v="NET ATAG02"/>
    <d v="1899-12-30T13:30:00"/>
    <d v="1899-12-30T14:30:00"/>
    <d v="1899-12-30T01:00:00"/>
    <d v="1899-12-30T13:30:00"/>
    <d v="1899-12-30T14:30:00"/>
    <d v="1899-12-30T01:00:00"/>
    <s v="DCO"/>
    <s v="N/A"/>
  </r>
  <r>
    <n v="14792"/>
    <x v="99"/>
    <x v="14"/>
    <s v="LIFT IFTS 24-05 AUT"/>
    <s v="IFTS"/>
    <n v="65"/>
    <s v="ACS"/>
    <n v="8"/>
    <m/>
    <s v="X"/>
    <x v="0"/>
    <s v="NET"/>
    <s v="DECI_STD"/>
    <m/>
    <n v="14793"/>
    <s v="FMSC BFM01"/>
    <s v="13:30"/>
    <s v="14:30"/>
    <d v="1899-12-30T01:00:00"/>
    <d v="1899-12-30T13:40:00"/>
    <d v="1899-12-30T14:30:00"/>
    <d v="1899-12-30T00:50:00"/>
    <s v="DCO"/>
    <s v="N/A"/>
  </r>
  <r>
    <n v="14793"/>
    <x v="99"/>
    <x v="14"/>
    <s v="LIFT 24-44 ITA"/>
    <s v="AMI"/>
    <n v="71"/>
    <s v="ACS"/>
    <n v="1"/>
    <s v="X"/>
    <m/>
    <x v="5"/>
    <s v="NET"/>
    <s v="DECI_STD"/>
    <m/>
    <n v="14794"/>
    <s v="SD HBFM01"/>
    <s v="15:00"/>
    <d v="1899-12-30T15:30:00"/>
    <d v="1899-12-30T00:30:00"/>
    <s v="15:00"/>
    <d v="1899-12-30T15:30:00"/>
    <d v="1899-12-30T00:30:00"/>
    <s v="DCO"/>
    <s v="N/A"/>
  </r>
  <r>
    <n v="14794"/>
    <x v="99"/>
    <x v="14"/>
    <s v="LIFT 24-44 ITA"/>
    <s v="AMI"/>
    <n v="73"/>
    <s v="ACS"/>
    <n v="32"/>
    <s v="X"/>
    <m/>
    <x v="5"/>
    <s v="NET"/>
    <s v="DECI_STD"/>
    <m/>
    <n v="14795"/>
    <s v="SD HBFM01"/>
    <s v="15:35"/>
    <d v="1899-12-30T16:05:00"/>
    <d v="1899-12-30T00:30:00"/>
    <d v="1899-12-30T15:30:00"/>
    <d v="1899-12-30T16:00:00"/>
    <d v="1899-12-30T00:30:00"/>
    <s v="DCO"/>
    <s v="N/A"/>
  </r>
  <r>
    <n v="14795"/>
    <x v="99"/>
    <x v="14"/>
    <s v="LIFT IFTS 24-04 CAN"/>
    <s v="IFTS"/>
    <n v="51"/>
    <s v="IFTS"/>
    <n v="23"/>
    <m/>
    <s v="X"/>
    <x v="0"/>
    <s v="NET"/>
    <s v="DECI_PGM"/>
    <m/>
    <n v="14796"/>
    <s v="NET PGM01 CPL02"/>
    <s v="15:00"/>
    <s v="16:00"/>
    <d v="1899-12-30T01:00:00"/>
    <d v="1899-12-30T15:00:00"/>
    <d v="1899-12-30T16:00:00"/>
    <d v="1899-12-30T01:00:00"/>
    <s v="DCO"/>
    <s v="N/A"/>
  </r>
  <r>
    <n v="14796"/>
    <x v="99"/>
    <x v="14"/>
    <s v="LIFT IFTS 24-04 CAN"/>
    <s v="IFTS"/>
    <n v="53"/>
    <s v="IFTS"/>
    <n v="22"/>
    <m/>
    <s v="X"/>
    <x v="6"/>
    <s v="NET"/>
    <s v="DECI_PGM"/>
    <m/>
    <n v="14795"/>
    <s v="NET PGM01 CPL02"/>
    <d v="1899-12-30T15:00:00"/>
    <d v="1899-12-30T16:00:00"/>
    <d v="1899-12-30T01:00:00"/>
    <d v="1899-12-30T15:00:00"/>
    <d v="1899-12-30T16:00:00"/>
    <d v="1899-12-30T01:00:00"/>
    <s v="DCO"/>
    <s v="N/A"/>
  </r>
  <r>
    <n v="14797"/>
    <x v="47"/>
    <x v="14"/>
    <s v="IFTS LIFT 24-02 QATAR"/>
    <s v="QATAR"/>
    <n v="50"/>
    <s v="IFTS"/>
    <n v="9"/>
    <s v="X"/>
    <m/>
    <x v="5"/>
    <s v="NET"/>
    <s v="DCA"/>
    <m/>
    <n v="14798"/>
    <s v="NET DCA01"/>
    <s v="06:00"/>
    <s v="07:00"/>
    <d v="1899-12-30T01:00:00"/>
    <d v="1899-12-30T06:00:00"/>
    <d v="1899-12-30T07:00:00"/>
    <d v="1899-12-30T01:00:00"/>
    <s v="DCO"/>
    <s v="N/A"/>
  </r>
  <r>
    <n v="14798"/>
    <x v="47"/>
    <x v="14"/>
    <s v="IFTS LIFT 24-02 QATAR"/>
    <s v="QATAR"/>
    <n v="51"/>
    <s v="ACS"/>
    <n v="14"/>
    <s v="X"/>
    <m/>
    <x v="4"/>
    <s v="NET"/>
    <s v="DCA"/>
    <m/>
    <n v="14797"/>
    <s v="NET DCA01"/>
    <d v="1899-12-30T06:00:00"/>
    <d v="1899-12-30T07:00:00"/>
    <d v="1899-12-30T01:00:00"/>
    <d v="1899-12-30T06:00:00"/>
    <d v="1899-12-30T07:00:00"/>
    <d v="1899-12-30T01:00:00"/>
    <s v="DCO"/>
    <s v="N/A"/>
  </r>
  <r>
    <n v="14799"/>
    <x v="47"/>
    <x v="14"/>
    <s v="LIFT IFTS 24-04 CAN"/>
    <s v="IFTS"/>
    <n v="51"/>
    <s v="ACS"/>
    <n v="32"/>
    <m/>
    <s v="X"/>
    <x v="0"/>
    <s v="STDA"/>
    <s v="AAR"/>
    <m/>
    <m/>
    <s v="FMS AAR01"/>
    <s v="06:00"/>
    <s v="07:00"/>
    <d v="1899-12-30T01:00:00"/>
    <d v="1899-12-30T06:00:00"/>
    <d v="1899-12-30T07:00:00"/>
    <d v="1899-12-30T01:00:00"/>
    <s v="DCO"/>
    <s v="N/A"/>
  </r>
  <r>
    <n v="14800"/>
    <x v="47"/>
    <x v="14"/>
    <s v="IFTS LIFT 24-02 QATAR"/>
    <s v="QATAR"/>
    <n v="52"/>
    <s v="IFTS"/>
    <n v="3"/>
    <s v="X"/>
    <m/>
    <x v="6"/>
    <s v="STDA"/>
    <s v="BRV_R2R_STD"/>
    <m/>
    <m/>
    <s v="PT BVR02"/>
    <s v="06:00"/>
    <s v="07:00"/>
    <d v="1899-12-30T01:00:00"/>
    <d v="1899-12-30T06:00:00"/>
    <d v="1899-12-30T07:00:00"/>
    <d v="1899-12-30T01:00:00"/>
    <s v="DCO"/>
    <s v="N/A"/>
  </r>
  <r>
    <n v="14801"/>
    <x v="47"/>
    <x v="14"/>
    <s v="LIFT 24-43 ITA"/>
    <s v="AMI"/>
    <n v="68"/>
    <s v="ACS"/>
    <n v="10"/>
    <s v="X"/>
    <m/>
    <x v="5"/>
    <s v="NET"/>
    <s v="DCA"/>
    <m/>
    <n v="14802"/>
    <s v="SD DCA02"/>
    <s v="07:30"/>
    <s v="08:30"/>
    <d v="1899-12-30T01:00:00"/>
    <d v="1899-12-30T07:30:00"/>
    <d v="1899-12-30T08:30:00"/>
    <d v="1899-12-30T01:00:00"/>
    <s v="DCO"/>
    <s v="N/A"/>
  </r>
  <r>
    <n v="14802"/>
    <x v="47"/>
    <x v="14"/>
    <s v="LIFT 24-43 ITA"/>
    <s v="AMI"/>
    <n v="65"/>
    <s v="ACS"/>
    <n v="5"/>
    <s v="X"/>
    <m/>
    <x v="4"/>
    <s v="NET"/>
    <s v="DCA"/>
    <m/>
    <n v="14801"/>
    <s v="SD DCA02"/>
    <d v="1899-12-30T07:30:00"/>
    <d v="1899-12-30T08:30:00"/>
    <d v="1899-12-30T01:00:00"/>
    <d v="1899-12-30T07:30:00"/>
    <d v="1899-12-30T08:30:00"/>
    <d v="1899-12-30T01:00:00"/>
    <s v="DCO"/>
    <s v="N/A"/>
  </r>
  <r>
    <n v="14803"/>
    <x v="47"/>
    <x v="14"/>
    <s v="LIFT IFTS 24-05 AUT"/>
    <s v="IFTS"/>
    <n v="65"/>
    <s v="IFTS"/>
    <n v="22"/>
    <m/>
    <s v="X"/>
    <x v="0"/>
    <s v="NET"/>
    <s v="DECI_STD"/>
    <m/>
    <n v="14804"/>
    <s v="FMSC BFM02"/>
    <s v="07:30"/>
    <s v="08:30"/>
    <d v="1899-12-30T01:00:00"/>
    <d v="1899-12-30T07:30:00"/>
    <d v="1899-12-30T08:35:00"/>
    <d v="1899-12-30T01:05:00"/>
    <s v="DCO"/>
    <s v="N/A"/>
  </r>
  <r>
    <n v="14804"/>
    <x v="47"/>
    <x v="14"/>
    <s v="LIFT 24-03 SNG"/>
    <s v="IFTS"/>
    <n v="44"/>
    <s v="ACS"/>
    <n v="32"/>
    <m/>
    <s v="X"/>
    <x v="5"/>
    <s v="NET"/>
    <s v="DCA"/>
    <m/>
    <n v="14805"/>
    <s v="NET SMI02"/>
    <s v="09:00"/>
    <s v="10:00"/>
    <d v="1899-12-30T01:00:00"/>
    <s v="09:00"/>
    <s v="10:00"/>
    <d v="1899-12-30T01:00:00"/>
    <s v="DCO"/>
    <s v="N/A"/>
  </r>
  <r>
    <n v="14805"/>
    <x v="47"/>
    <x v="14"/>
    <s v="LIFT 24-03 SNG"/>
    <s v="IFTS"/>
    <n v="43"/>
    <s v="IFTS"/>
    <n v="9"/>
    <m/>
    <s v="X"/>
    <x v="4"/>
    <s v="NET"/>
    <s v="DCA"/>
    <m/>
    <n v="14804"/>
    <s v="NET SMI02"/>
    <d v="1899-12-30T09:00:00"/>
    <d v="1899-12-30T10:00:00"/>
    <d v="1899-12-30T01:00:00"/>
    <d v="1899-12-30T09:00:00"/>
    <d v="1899-12-30T10:00:00"/>
    <d v="1899-12-30T01:00:00"/>
    <s v="DCO"/>
    <s v="N/A"/>
  </r>
  <r>
    <n v="14806"/>
    <x v="47"/>
    <x v="14"/>
    <s v=" IFTS LIFT 24-03 QATAR"/>
    <s v="QATAR"/>
    <n v="58"/>
    <s v="ACS"/>
    <n v="14"/>
    <s v="X"/>
    <m/>
    <x v="0"/>
    <s v="NET"/>
    <s v="DECI_STD"/>
    <m/>
    <n v="14807"/>
    <s v="FMSC DBFM02"/>
    <s v="09:00"/>
    <s v="10:00"/>
    <d v="1899-12-30T01:00:00"/>
    <d v="1899-12-30T09:00:00"/>
    <d v="1899-12-30T10:00:00"/>
    <d v="1899-12-30T01:00:00"/>
    <s v="DCO"/>
    <s v="N/A"/>
  </r>
  <r>
    <n v="14807"/>
    <x v="47"/>
    <x v="14"/>
    <s v="LIFT IFTS 24-04 SPA"/>
    <s v="IFTS"/>
    <n v="58"/>
    <s v="IFTS"/>
    <n v="5"/>
    <m/>
    <s v="X"/>
    <x v="5"/>
    <s v="NET"/>
    <s v="DECI_STD"/>
    <m/>
    <n v="14808"/>
    <s v="FMSC HBFM01"/>
    <s v="10:30"/>
    <s v="11:30"/>
    <d v="1899-12-30T01:00:00"/>
    <s v="10:30"/>
    <s v="11:30"/>
    <d v="1899-12-30T01:00:00"/>
    <s v="DCO"/>
    <s v="N/A"/>
  </r>
  <r>
    <n v="14808"/>
    <x v="47"/>
    <x v="14"/>
    <s v="LIFT IFTS 24-04 SPA"/>
    <s v="IFTS"/>
    <n v="61"/>
    <s v="IFTS"/>
    <n v="3"/>
    <m/>
    <s v="X"/>
    <x v="0"/>
    <s v="NET"/>
    <s v="DECI_STD"/>
    <m/>
    <n v="14809"/>
    <s v="FMSC HBFM02"/>
    <s v="10:30"/>
    <s v="11:30"/>
    <d v="1899-12-30T01:00:00"/>
    <d v="1899-12-30T10:30:00"/>
    <d v="1899-12-30T11:30:00"/>
    <d v="1899-12-30T01:00:00"/>
    <s v="DCO"/>
    <s v="N/A"/>
  </r>
  <r>
    <n v="14809"/>
    <x v="47"/>
    <x v="14"/>
    <s v="IFTS LIFT 24-02 QATAR"/>
    <s v="QATAR"/>
    <n v="53"/>
    <s v="ACS"/>
    <n v="9"/>
    <s v="X"/>
    <m/>
    <x v="5"/>
    <s v="NET"/>
    <s v="ATAG_DECI"/>
    <m/>
    <n v="14810"/>
    <s v="NET ATAG01"/>
    <s v="12:00"/>
    <s v="13:00"/>
    <d v="1899-12-30T01:00:00"/>
    <d v="1899-12-30T12:00:00"/>
    <d v="1899-12-30T13:00:00"/>
    <d v="1899-12-30T01:00:00"/>
    <s v="DCO"/>
    <s v="N/A"/>
  </r>
  <r>
    <n v="14810"/>
    <x v="47"/>
    <x v="14"/>
    <s v="IFTS LIFT 24-02 QATAR"/>
    <s v="QATAR"/>
    <n v="54"/>
    <s v="IFTS"/>
    <n v="23"/>
    <s v="X"/>
    <m/>
    <x v="4"/>
    <s v="NET"/>
    <s v="ATAG_DECI"/>
    <m/>
    <n v="14809"/>
    <s v="NET ATAG01"/>
    <d v="1899-12-30T12:00:00"/>
    <d v="1899-12-30T13:00:00"/>
    <d v="1899-12-30T01:00:00"/>
    <d v="1899-12-30T12:00:00"/>
    <d v="1899-12-30T13:00:00"/>
    <d v="1899-12-30T01:00:00"/>
    <s v="DCO"/>
    <s v="N/A"/>
  </r>
  <r>
    <n v="14811"/>
    <x v="47"/>
    <x v="14"/>
    <s v="LIFT IFTS 24-04 SPA"/>
    <s v="IFTS"/>
    <n v="60"/>
    <s v="ACS"/>
    <n v="1"/>
    <m/>
    <s v="X"/>
    <x v="0"/>
    <s v="NET"/>
    <s v="DECI_STD"/>
    <m/>
    <n v="14812"/>
    <s v="FMSC HBFM02"/>
    <s v="12:00"/>
    <s v="13:00"/>
    <d v="1899-12-30T01:00:00"/>
    <d v="1899-12-30T12:00:00"/>
    <d v="1899-12-30T13:00:00"/>
    <d v="1899-12-30T01:00:00"/>
    <s v="DCO"/>
    <s v="N/A"/>
  </r>
  <r>
    <n v="14812"/>
    <x v="47"/>
    <x v="14"/>
    <s v="LIFT IFTS 24-03 SAUDI"/>
    <s v="IFTS"/>
    <n v="45"/>
    <s v="ACS"/>
    <n v="10"/>
    <m/>
    <s v="X"/>
    <x v="5"/>
    <s v="NET"/>
    <s v="DECI_STD"/>
    <m/>
    <n v="14813"/>
    <s v="FMSC OACM01"/>
    <s v="13:30"/>
    <s v="14:30"/>
    <d v="1899-12-30T01:00:00"/>
    <s v="13:30"/>
    <s v="14:30"/>
    <d v="1899-12-30T01:00:00"/>
    <s v="DCO"/>
    <s v="N/A"/>
  </r>
  <r>
    <n v="14813"/>
    <x v="47"/>
    <x v="14"/>
    <s v="LIFT 24-03 SNG"/>
    <s v="IFTS"/>
    <n v="43"/>
    <s v="IFTS"/>
    <n v="22"/>
    <m/>
    <s v="X"/>
    <x v="0"/>
    <s v="NET"/>
    <s v="BTAG_DECI"/>
    <m/>
    <n v="14814"/>
    <s v="NET BTAG01"/>
    <s v="13:30"/>
    <s v="14:30"/>
    <d v="1899-12-30T01:00:00"/>
    <d v="1899-12-30T13:30:00"/>
    <d v="1899-12-30T14:30:00"/>
    <d v="1899-12-30T01:00:00"/>
    <s v="DCO"/>
    <s v="N/A"/>
  </r>
  <r>
    <n v="14814"/>
    <x v="47"/>
    <x v="14"/>
    <s v="LIFT 24-03 SNG"/>
    <s v="IFTS"/>
    <n v="44"/>
    <s v="ACS"/>
    <n v="5"/>
    <m/>
    <s v="X"/>
    <x v="6"/>
    <s v="NET"/>
    <s v="BTAG_DECI"/>
    <m/>
    <n v="14813"/>
    <s v="NET BTAG01"/>
    <d v="1899-12-30T13:30:00"/>
    <d v="1899-12-30T14:30:00"/>
    <d v="1899-12-30T01:00:00"/>
    <d v="1899-12-30T13:30:00"/>
    <d v="1899-12-30T14:30:00"/>
    <d v="1899-12-30T01:00:00"/>
    <s v="DCO"/>
    <s v="N/A"/>
  </r>
  <r>
    <n v="14815"/>
    <x v="47"/>
    <x v="14"/>
    <s v="LIFT 24-44 ITA"/>
    <s v="AMI"/>
    <n v="73"/>
    <s v="IFTS"/>
    <n v="23"/>
    <s v="X"/>
    <m/>
    <x v="5"/>
    <s v="NET"/>
    <s v="DECI_STD"/>
    <m/>
    <n v="14816"/>
    <s v="SD HBFM02"/>
    <s v="15:00"/>
    <d v="1899-12-30T15:30:00"/>
    <d v="1899-12-30T00:30:00"/>
    <s v="15:00"/>
    <d v="1899-12-30T15:30:00"/>
    <d v="1899-12-30T00:30:00"/>
    <s v="DCO"/>
    <s v="N/A"/>
  </r>
  <r>
    <n v="14816"/>
    <x v="47"/>
    <x v="14"/>
    <s v="LIFT 24-44 ITA"/>
    <s v="AMI"/>
    <n v="71"/>
    <s v="ACS"/>
    <n v="9"/>
    <s v="X"/>
    <m/>
    <x v="5"/>
    <s v="NET"/>
    <s v="DECI_STD"/>
    <m/>
    <n v="14817"/>
    <s v="SD HBFM02"/>
    <s v="15:35"/>
    <d v="1899-12-30T16:05:00"/>
    <d v="1899-12-30T00:30:00"/>
    <s v="15:35"/>
    <d v="1899-12-30T16:05:00"/>
    <d v="1899-12-30T00:30:00"/>
    <s v="DCO"/>
    <s v="N/A"/>
  </r>
  <r>
    <n v="14817"/>
    <x v="47"/>
    <x v="14"/>
    <s v="LIFT IFTS 24-04 SPA"/>
    <s v="IFTS"/>
    <n v="59"/>
    <s v="ACS"/>
    <n v="17"/>
    <m/>
    <s v="X"/>
    <x v="0"/>
    <s v="NET"/>
    <s v="DECI_STD"/>
    <m/>
    <n v="14818"/>
    <s v="FMSC HBFM01"/>
    <s v="15:00"/>
    <s v="16:00"/>
    <d v="1899-12-30T01:00:00"/>
    <d v="1899-12-30T15:00:00"/>
    <d v="1899-12-30T16:00:00"/>
    <d v="1899-12-30T01:00:00"/>
    <s v="DCO"/>
    <s v="N/A"/>
  </r>
  <r>
    <n v="14818"/>
    <x v="48"/>
    <x v="14"/>
    <s v="IFTS LIFT 24-02 QATAR"/>
    <s v="QATAR"/>
    <n v="53"/>
    <s v="ACS"/>
    <n v="14"/>
    <s v="X"/>
    <m/>
    <x v="4"/>
    <s v="NET"/>
    <s v="ATAG_DECI"/>
    <m/>
    <n v="14817"/>
    <s v="NET ATAG02"/>
    <d v="1899-12-30T06:00:00"/>
    <d v="1899-12-30T07:00:00"/>
    <d v="1899-12-30T01:00:00"/>
    <d v="1899-12-30T06:00:00"/>
    <d v="1899-12-30T07:00:00"/>
    <d v="1899-12-30T01:00:00"/>
    <s v="DCO"/>
    <s v="N/A"/>
  </r>
  <r>
    <n v="14819"/>
    <x v="48"/>
    <x v="14"/>
    <s v="LIFT IFTS 24-05 GER"/>
    <s v="IFTS"/>
    <n v="66"/>
    <s v="ACS"/>
    <n v="9"/>
    <m/>
    <s v="X"/>
    <x v="5"/>
    <s v="NET"/>
    <s v="DECI_STD"/>
    <m/>
    <n v="14820"/>
    <s v="FMSC DBFM01"/>
    <s v="07:30"/>
    <s v="08:30"/>
    <d v="1899-12-30T01:00:00"/>
    <d v="1899-12-30T07:30:00"/>
    <d v="1899-12-30T08:30:00"/>
    <d v="1899-12-30T01:00:00"/>
    <s v="DCO"/>
    <s v="N/A"/>
  </r>
  <r>
    <n v="14820"/>
    <x v="48"/>
    <x v="14"/>
    <s v="LIFT IFTS 24-04 SPA"/>
    <s v="IFTS"/>
    <n v="61"/>
    <s v="ACS"/>
    <n v="10"/>
    <m/>
    <s v="X"/>
    <x v="1"/>
    <s v="STDA"/>
    <s v="LOW LEVEL"/>
    <m/>
    <m/>
    <s v="FMS LLF01"/>
    <s v="07:30"/>
    <s v="08:30"/>
    <d v="1899-12-30T01:00:00"/>
    <d v="1899-12-30T07:30:00"/>
    <d v="1899-12-30T08:30:00"/>
    <d v="1899-12-30T01:00:00"/>
    <s v="DCO"/>
    <s v="N/A"/>
  </r>
  <r>
    <n v="14821"/>
    <x v="48"/>
    <x v="14"/>
    <s v="LIFT IFTS 24-04 CAN"/>
    <s v="IFTS"/>
    <n v="54"/>
    <s v="IFTS"/>
    <n v="22"/>
    <m/>
    <s v="X"/>
    <x v="1"/>
    <s v="NET"/>
    <s v="DECI_STD"/>
    <m/>
    <n v="14822"/>
    <s v="NET PGM03"/>
    <s v="09:00"/>
    <s v="10:00"/>
    <d v="1899-12-30T01:00:00"/>
    <d v="1899-12-30T09:00:00"/>
    <d v="1899-12-30T09:50:00"/>
    <d v="1899-12-30T00:50:00"/>
    <s v="DCO"/>
    <s v="N/A"/>
  </r>
  <r>
    <n v="14822"/>
    <x v="48"/>
    <x v="14"/>
    <s v="LIFT IFTS 24-04 CAN"/>
    <s v="IFTS"/>
    <n v="52"/>
    <s v="IFTS"/>
    <n v="23"/>
    <m/>
    <s v="X"/>
    <x v="6"/>
    <s v="NET"/>
    <s v="DECI_STD"/>
    <m/>
    <n v="14821"/>
    <s v="NET PGM03"/>
    <d v="1899-12-30T09:00:00"/>
    <d v="1899-12-30T10:00:00"/>
    <d v="1899-12-30T01:00:00"/>
    <d v="1899-12-30T09:00:00"/>
    <d v="1899-12-30T09:50:00"/>
    <d v="1899-12-30T00:50:00"/>
    <s v="DCO"/>
    <s v="N/A"/>
  </r>
  <r>
    <n v="14823"/>
    <x v="48"/>
    <x v="14"/>
    <s v="LIFT IFTS 24-04 SPA"/>
    <s v="IFTS"/>
    <n v="60"/>
    <s v="ACS"/>
    <n v="17"/>
    <m/>
    <s v="X"/>
    <x v="3"/>
    <s v="STDA"/>
    <s v="LOW LEVEL"/>
    <m/>
    <m/>
    <s v="PT LLF01"/>
    <s v="09:00"/>
    <s v="10:00"/>
    <d v="1899-12-30T01:00:00"/>
    <d v="1899-12-30T09:00:00"/>
    <d v="1899-12-30T10:00:00"/>
    <d v="1899-12-30T01:00:00"/>
    <s v="DCO"/>
    <s v="N/A"/>
  </r>
  <r>
    <n v="14824"/>
    <x v="48"/>
    <x v="14"/>
    <s v="LIFT 24-03 SNG"/>
    <s v="IFTS"/>
    <n v="44"/>
    <s v="ACS"/>
    <n v="9"/>
    <m/>
    <s v="X"/>
    <x v="5"/>
    <s v="NET"/>
    <s v="BTAG_DECI"/>
    <m/>
    <n v="14825"/>
    <s v="NET BTAG02"/>
    <s v="10:30"/>
    <s v="11:30"/>
    <d v="1899-12-30T01:00:00"/>
    <d v="1899-12-30T10:30:00"/>
    <d v="1899-12-30T11:30:00"/>
    <d v="1899-12-30T01:00:00"/>
    <s v="DCO"/>
    <s v="N/A"/>
  </r>
  <r>
    <n v="14825"/>
    <x v="48"/>
    <x v="14"/>
    <s v="LIFT 24-03 SNG"/>
    <s v="IFTS"/>
    <n v="43"/>
    <s v="ACS"/>
    <n v="5"/>
    <m/>
    <s v="X"/>
    <x v="4"/>
    <s v="NET"/>
    <s v="BTAG_DECI"/>
    <m/>
    <n v="14824"/>
    <s v="NET BTAG02"/>
    <d v="1899-12-30T10:30:00"/>
    <d v="1899-12-30T11:30:00"/>
    <d v="1899-12-30T01:00:00"/>
    <d v="1899-12-30T10:30:00"/>
    <d v="1899-12-30T11:30:00"/>
    <d v="1899-12-30T01:00:00"/>
    <s v="DCO"/>
    <s v="N/A"/>
  </r>
  <r>
    <n v="14826"/>
    <x v="48"/>
    <x v="14"/>
    <s v="LIFT IFTS 24-05 GER"/>
    <s v="IFTS"/>
    <n v="67"/>
    <s v="IFTS"/>
    <n v="10"/>
    <m/>
    <s v="X"/>
    <x v="1"/>
    <s v="STDA"/>
    <s v="DECI_STD"/>
    <m/>
    <m/>
    <s v="PT ERT01"/>
    <d v="1899-12-30T10:30:00"/>
    <d v="1899-12-30T11:30:00"/>
    <d v="1899-12-30T01:00:00"/>
    <d v="1899-12-30T10:30:00"/>
    <d v="1899-12-30T11:30:00"/>
    <d v="1899-12-30T01:00:00"/>
    <s v="DCO"/>
    <s v="N/A"/>
  </r>
  <r>
    <n v="14827"/>
    <x v="48"/>
    <x v="14"/>
    <s v="LIFT IFTS 24-04 HUN"/>
    <s v="IFTS"/>
    <n v="63"/>
    <s v="ACS"/>
    <n v="10"/>
    <m/>
    <s v="X"/>
    <x v="6"/>
    <s v="STDA"/>
    <s v="AAR"/>
    <m/>
    <m/>
    <s v="PT AAR01"/>
    <s v="10:30"/>
    <s v="11:30"/>
    <d v="1899-12-30T01:00:00"/>
    <s v="10:30"/>
    <s v="11:30"/>
    <d v="1899-12-30T01:00:00"/>
    <s v="DCO"/>
    <s v="N/A"/>
  </r>
  <r>
    <n v="14828"/>
    <x v="49"/>
    <x v="15"/>
    <s v="IFTS LIFT 24-02 QATAR"/>
    <s v="QATAR"/>
    <n v="51"/>
    <s v="ACS"/>
    <n v="9"/>
    <s v="X"/>
    <m/>
    <x v="5"/>
    <s v="NET"/>
    <s v="DCA"/>
    <m/>
    <n v="14829"/>
    <s v="NET DCA02"/>
    <s v="06:00"/>
    <s v="07:00"/>
    <d v="1899-12-30T01:00:00"/>
    <s v="06:00"/>
    <s v="07:00"/>
    <d v="1899-12-30T01:00:00"/>
    <s v="DCO"/>
    <s v="N/A"/>
  </r>
  <r>
    <n v="14829"/>
    <x v="49"/>
    <x v="15"/>
    <s v="IFTS LIFT 24-02 QATAR"/>
    <s v="QATAR"/>
    <n v="50"/>
    <s v="ACS"/>
    <n v="1"/>
    <s v="X"/>
    <m/>
    <x v="4"/>
    <s v="NET"/>
    <s v="DCA"/>
    <m/>
    <n v="14828"/>
    <s v="NET DCA02"/>
    <d v="1899-12-30T06:00:00"/>
    <d v="1899-12-30T07:00:00"/>
    <d v="1899-12-30T01:00:00"/>
    <d v="1899-12-30T06:00:00"/>
    <d v="1899-12-30T07:00:00"/>
    <d v="1899-12-30T01:00:00"/>
    <s v="DCO"/>
    <s v="N/A"/>
  </r>
  <r>
    <n v="14830"/>
    <x v="49"/>
    <x v="15"/>
    <s v="LIFT IFTS 24-04 CAN"/>
    <s v="IFTS"/>
    <n v="53"/>
    <s v="ACS"/>
    <n v="5"/>
    <m/>
    <s v="X"/>
    <x v="1"/>
    <s v="NET"/>
    <s v="DECI_PGM"/>
    <m/>
    <n v="14831"/>
    <s v="NET PGM02"/>
    <s v="06:00"/>
    <s v="07:00"/>
    <d v="1899-12-30T01:00:00"/>
    <s v="06:00"/>
    <s v="07:00"/>
    <d v="1899-12-30T01:00:00"/>
    <s v="DCO"/>
    <s v="N/A"/>
  </r>
  <r>
    <n v="14831"/>
    <x v="49"/>
    <x v="15"/>
    <s v="LIFT IFTS 24-04 CAN"/>
    <s v="IFTS"/>
    <n v="51"/>
    <s v="ACS"/>
    <n v="20"/>
    <m/>
    <s v="X"/>
    <x v="6"/>
    <s v="NET"/>
    <s v="DECI_PGM"/>
    <m/>
    <n v="14830"/>
    <s v="NET PGM02"/>
    <d v="1899-12-30T06:00:00"/>
    <d v="1899-12-30T07:00:00"/>
    <d v="1899-12-30T01:00:00"/>
    <s v="06:00"/>
    <s v="07:00"/>
    <d v="1899-12-30T01:00:00"/>
    <s v="DCO"/>
    <s v="N/A"/>
  </r>
  <r>
    <n v="14832"/>
    <x v="49"/>
    <x v="15"/>
    <s v="LIFT IFTS 24-05 AUT"/>
    <s v="IFTS"/>
    <n v="64"/>
    <s v="ACS"/>
    <n v="17"/>
    <m/>
    <s v="X"/>
    <x v="1"/>
    <s v="STDA"/>
    <s v="LOW LEVEL"/>
    <m/>
    <m/>
    <s v="FMS LLF02"/>
    <s v="07:30"/>
    <s v="08:30"/>
    <d v="1899-12-30T01:00:00"/>
    <s v="07:30"/>
    <s v="08:30"/>
    <d v="1899-12-30T01:00:00"/>
    <s v="DCO"/>
    <s v="N/A"/>
  </r>
  <r>
    <n v="14833"/>
    <x v="49"/>
    <x v="15"/>
    <s v="LIFT IFTS 24-05 AUT"/>
    <s v="IFTS"/>
    <n v="65"/>
    <s v="ACS"/>
    <n v="14"/>
    <m/>
    <s v="X"/>
    <x v="6"/>
    <s v="STDA"/>
    <s v="LOW LEVEL"/>
    <m/>
    <m/>
    <s v="FMS LLF01 CPL01"/>
    <s v="07:30"/>
    <s v="08:30"/>
    <d v="1899-12-30T01:00:00"/>
    <s v="07:30"/>
    <s v="08:30"/>
    <d v="1899-12-30T01:00:00"/>
    <s v="DCO"/>
    <s v="N/A"/>
  </r>
  <r>
    <n v="14834"/>
    <x v="49"/>
    <x v="15"/>
    <s v=" IFTS LIFT 24-03 QATAR"/>
    <s v="QATAR"/>
    <n v="61"/>
    <s v="ACS"/>
    <n v="9"/>
    <s v="X"/>
    <m/>
    <x v="5"/>
    <s v="NET"/>
    <s v="DECI_STD"/>
    <m/>
    <n v="14835"/>
    <s v="FMSC DBFM01"/>
    <s v="09:00"/>
    <s v="10:00"/>
    <d v="1899-12-30T01:00:00"/>
    <s v="09:00"/>
    <s v="10:00"/>
    <d v="1899-12-30T01:00:00"/>
    <s v="DCO"/>
    <s v="N/A"/>
  </r>
  <r>
    <n v="14835"/>
    <x v="49"/>
    <x v="15"/>
    <s v=" IFTS LIFT 24-03 QATAR"/>
    <s v="QATAR"/>
    <n v="60"/>
    <s v="ACS"/>
    <n v="5"/>
    <s v="X"/>
    <m/>
    <x v="1"/>
    <s v="STDA"/>
    <s v="CAS_DECI"/>
    <m/>
    <m/>
    <s v="FMS CAS01"/>
    <s v="09:00"/>
    <s v="10:00"/>
    <d v="1899-12-30T01:00:00"/>
    <s v="09:00"/>
    <s v="10:00"/>
    <d v="1899-12-30T01:00:00"/>
    <s v="DCO"/>
    <s v="N/A"/>
  </r>
  <r>
    <n v="14836"/>
    <x v="49"/>
    <x v="15"/>
    <s v="LIFT IFTS 24-05 GER"/>
    <s v="IFTS"/>
    <n v="67"/>
    <s v="IFTS"/>
    <n v="22"/>
    <m/>
    <s v="X"/>
    <x v="6"/>
    <s v="STDA"/>
    <s v="LOW LEVEL"/>
    <m/>
    <m/>
    <s v="FMS LLF02"/>
    <s v="09:00"/>
    <s v="10:00"/>
    <d v="1899-12-30T01:00:00"/>
    <d v="1899-12-30T09:00:00"/>
    <d v="1899-12-30T09:50:00"/>
    <d v="1899-12-30T00:50:00"/>
    <s v="DCO"/>
    <s v="N/A"/>
  </r>
  <r>
    <n v="14837"/>
    <x v="49"/>
    <x v="15"/>
    <s v="LIFT IFTS 24-05 GER"/>
    <s v="IFTS"/>
    <n v="66"/>
    <s v="ACS"/>
    <n v="32"/>
    <m/>
    <s v="X"/>
    <x v="3"/>
    <s v="STDA"/>
    <s v="DECI_STD"/>
    <m/>
    <m/>
    <s v="PT ERT01"/>
    <d v="1899-12-30T09:00:00"/>
    <s v="10:00"/>
    <d v="1899-12-30T01:00:00"/>
    <d v="1899-12-30T09:00:00"/>
    <d v="1899-12-30T10:00:00"/>
    <d v="1899-12-30T01:00:00"/>
    <s v="DCO"/>
    <s v="N/A"/>
  </r>
  <r>
    <n v="14838"/>
    <x v="49"/>
    <x v="15"/>
    <s v="IFTS LIFT 24-02 QATAR"/>
    <s v="QATAR"/>
    <n v="54"/>
    <s v="ACS"/>
    <n v="12"/>
    <s v="X"/>
    <m/>
    <x v="5"/>
    <s v="NET"/>
    <s v="ATAG_DECI"/>
    <m/>
    <n v="14839"/>
    <s v="NET ATAG02"/>
    <s v="10:30"/>
    <s v="11:30"/>
    <d v="1899-12-30T01:00:00"/>
    <s v="10:30"/>
    <s v="11:30"/>
    <d v="1899-12-30T01:00:00"/>
    <s v="DCO"/>
    <s v="N/A"/>
  </r>
  <r>
    <n v="14839"/>
    <x v="49"/>
    <x v="15"/>
    <s v="LIFT IFTS 24-04 HUN"/>
    <s v="IFTS"/>
    <n v="63"/>
    <s v="IFTS"/>
    <n v="9"/>
    <m/>
    <s v="X"/>
    <x v="1"/>
    <s v="NET"/>
    <s v="DECI_PGM"/>
    <m/>
    <n v="14840"/>
    <s v="NET PGM01"/>
    <s v="10:30"/>
    <s v="11:30"/>
    <d v="1899-12-30T01:00:00"/>
    <s v="10:30"/>
    <s v="11:30"/>
    <d v="1899-12-30T01:00:00"/>
    <s v="DCO"/>
    <s v="N/A"/>
  </r>
  <r>
    <n v="14840"/>
    <x v="49"/>
    <x v="15"/>
    <s v="LIFT IFTS 24-04 JPN"/>
    <s v="IFTS"/>
    <n v="55"/>
    <s v="IFTS"/>
    <n v="23"/>
    <m/>
    <s v="X"/>
    <x v="6"/>
    <s v="NET"/>
    <s v="DECI_PGM"/>
    <m/>
    <n v="14839"/>
    <s v="NET PGM01"/>
    <d v="1899-12-30T10:30:00"/>
    <d v="1899-12-30T11:30:00"/>
    <d v="1899-12-30T01:00:00"/>
    <s v="10:30"/>
    <s v="11:30"/>
    <d v="1899-12-30T01:00:00"/>
    <s v="DCO"/>
    <s v="N/A"/>
  </r>
  <r>
    <n v="14841"/>
    <x v="49"/>
    <x v="15"/>
    <s v="LIFT IFTS 24-04 SPA"/>
    <s v="IFTS"/>
    <n v="60"/>
    <s v="ACS"/>
    <n v="22"/>
    <m/>
    <s v="X"/>
    <x v="3"/>
    <s v="STDA"/>
    <s v="LOW LEVEL"/>
    <m/>
    <m/>
    <s v="FMS LLF01"/>
    <s v="10:30"/>
    <s v="11:30"/>
    <d v="1899-12-30T01:00:00"/>
    <s v="10:30"/>
    <s v="11:30"/>
    <d v="1899-12-30T01:00:00"/>
    <s v="DCO"/>
    <s v="N/A"/>
  </r>
  <r>
    <n v="14842"/>
    <x v="49"/>
    <x v="15"/>
    <s v="LIFT 24-43 ITA"/>
    <s v="AMI"/>
    <n v="69"/>
    <s v="ACS"/>
    <n v="10"/>
    <s v="X"/>
    <m/>
    <x v="5"/>
    <s v="NET"/>
    <s v="DCA"/>
    <m/>
    <n v="14843"/>
    <s v="SD DCA02"/>
    <s v="12:00"/>
    <s v="13:00"/>
    <d v="1899-12-30T01:00:00"/>
    <s v="12:00"/>
    <s v="13:00"/>
    <d v="1899-12-30T01:00:00"/>
    <s v="DCO"/>
    <s v="N/A"/>
  </r>
  <r>
    <n v="14843"/>
    <x v="49"/>
    <x v="15"/>
    <s v="LIFT 24-43 ITA"/>
    <s v="AMI"/>
    <n v="66"/>
    <s v="IFTS"/>
    <n v="22"/>
    <s v="X"/>
    <m/>
    <x v="4"/>
    <s v="NET"/>
    <s v="DCA"/>
    <m/>
    <n v="14842"/>
    <s v="SD DCA02"/>
    <d v="1899-12-30T12:00:00"/>
    <d v="1899-12-30T13:00:00"/>
    <d v="1899-12-30T01:00:00"/>
    <d v="1899-12-30T12:00:00"/>
    <d v="1899-12-30T13:00:00"/>
    <d v="1899-12-30T01:00:00"/>
    <s v="DCO"/>
    <s v="N/A"/>
  </r>
  <r>
    <n v="14844"/>
    <x v="49"/>
    <x v="15"/>
    <s v="LIP 24-04 CAN"/>
    <s v="IFTS"/>
    <n v="50"/>
    <s v="ACS"/>
    <n v="9"/>
    <m/>
    <s v="X"/>
    <x v="1"/>
    <s v="STDA"/>
    <s v="PGM"/>
    <m/>
    <m/>
    <s v="SD PGM01"/>
    <s v="12:00"/>
    <s v="13:00"/>
    <d v="1899-12-30T01:00:00"/>
    <s v="12:00"/>
    <s v="13:00"/>
    <d v="1899-12-30T01:00:00"/>
    <s v="DCO"/>
    <s v="N/A"/>
  </r>
  <r>
    <n v="14845"/>
    <x v="49"/>
    <x v="15"/>
    <s v="LIFT 24-45 ITA"/>
    <s v="AMI"/>
    <n v="34"/>
    <s v="ACS"/>
    <n v="1"/>
    <s v="X"/>
    <m/>
    <x v="6"/>
    <s v="STDA"/>
    <s v="PGM"/>
    <m/>
    <m/>
    <s v="SD PGM01"/>
    <s v="12:00"/>
    <s v="13:00"/>
    <d v="1899-12-30T01:00:00"/>
    <s v="12:00"/>
    <s v="13:00"/>
    <d v="1899-12-30T01:00:00"/>
    <s v="DCO"/>
    <s v="N/A"/>
  </r>
  <r>
    <n v="14846"/>
    <x v="49"/>
    <x v="15"/>
    <s v="LIFT IFTS 24-04 SPA"/>
    <s v="IFTS"/>
    <n v="61"/>
    <s v="ACS"/>
    <n v="14"/>
    <m/>
    <s v="X"/>
    <x v="3"/>
    <s v="STDA"/>
    <s v="LOW LEVEL"/>
    <m/>
    <m/>
    <s v="FMS LLF02"/>
    <s v="12:00"/>
    <s v="13:00"/>
    <d v="1899-12-30T01:00:00"/>
    <s v="12:00"/>
    <s v="13:00"/>
    <d v="1899-12-30T01:00:00"/>
    <s v="DCO"/>
    <s v="N/A"/>
  </r>
  <r>
    <n v="14847"/>
    <x v="49"/>
    <x v="15"/>
    <s v="LIFT IFTS 24-04 SPA"/>
    <s v="IFTS"/>
    <n v="59"/>
    <s v="ACS"/>
    <n v="17"/>
    <m/>
    <s v="X"/>
    <x v="5"/>
    <s v="NET"/>
    <s v="DECI_STD"/>
    <m/>
    <n v="14848"/>
    <s v="FMSC HBFM02"/>
    <s v="13:30"/>
    <s v="14:30"/>
    <d v="1899-12-30T01:00:00"/>
    <d v="1899-12-30T13:30:00"/>
    <d v="1899-12-30T14:30:00"/>
    <d v="1899-12-30T01:00:00"/>
    <s v="DCO"/>
    <s v="N/A"/>
  </r>
  <r>
    <n v="14848"/>
    <x v="49"/>
    <x v="15"/>
    <s v="LIP 24-03 SWE"/>
    <s v="IFTS"/>
    <n v="48"/>
    <s v="IFTS"/>
    <n v="9"/>
    <m/>
    <s v="X"/>
    <x v="1"/>
    <s v="NET"/>
    <s v="CAS"/>
    <m/>
    <n v="14849"/>
    <s v="SD CASP01"/>
    <s v="13:30"/>
    <s v="14:30"/>
    <d v="1899-12-30T01:00:00"/>
    <d v="1899-12-30T13:30:00"/>
    <d v="1899-12-30T14:30:00"/>
    <d v="1899-12-30T01:00:00"/>
    <s v="DCO"/>
    <s v="N/A"/>
  </r>
  <r>
    <n v="14849"/>
    <x v="49"/>
    <x v="15"/>
    <s v="LIP 24-03 SWE"/>
    <s v="IFTS"/>
    <n v="49"/>
    <s v="IFTS"/>
    <n v="23"/>
    <m/>
    <s v="X"/>
    <x v="6"/>
    <s v="NET"/>
    <s v="CAS"/>
    <m/>
    <n v="14848"/>
    <s v="SD CASP01"/>
    <d v="1899-12-30T13:30:00"/>
    <d v="1899-12-30T14:30:00"/>
    <d v="1899-12-30T01:00:00"/>
    <d v="1899-12-30T13:30:00"/>
    <d v="1899-12-30T14:30:00"/>
    <d v="1899-12-30T01:00:00"/>
    <s v="DCO"/>
    <s v="N/A"/>
  </r>
  <r>
    <n v="14850"/>
    <x v="49"/>
    <x v="15"/>
    <s v="LIFT IFTS 24-04 SPA"/>
    <s v="IFTS"/>
    <n v="58"/>
    <s v="ACS"/>
    <n v="32"/>
    <m/>
    <s v="X"/>
    <x v="5"/>
    <s v="NET"/>
    <s v="DECI_STD"/>
    <m/>
    <n v="14851"/>
    <s v="FMSC HBFM02"/>
    <s v="15:00"/>
    <s v="16:00"/>
    <d v="1899-12-30T01:00:00"/>
    <d v="1899-12-30T15:00:00"/>
    <d v="1899-12-30T16:00:00"/>
    <d v="1899-12-30T01:00:00"/>
    <s v="DCO"/>
    <s v="N/A"/>
  </r>
  <r>
    <n v="14851"/>
    <x v="49"/>
    <x v="15"/>
    <s v="IFTS LIFT 24-02 QATAR"/>
    <s v="QATAR"/>
    <n v="55"/>
    <s v="ACS"/>
    <n v="12"/>
    <s v="X"/>
    <m/>
    <x v="1"/>
    <s v="NET"/>
    <s v="DCA"/>
    <m/>
    <n v="14852"/>
    <s v="NET QRA01"/>
    <s v="15:00"/>
    <s v="16:00"/>
    <d v="1899-12-30T01:00:00"/>
    <d v="1899-12-30T15:00:00"/>
    <d v="1899-12-30T16:00:00"/>
    <d v="1899-12-30T01:00:00"/>
    <s v="DCO"/>
    <s v="N/A"/>
  </r>
  <r>
    <n v="14852"/>
    <x v="49"/>
    <x v="15"/>
    <s v="IFTS LIFT 24-02 QATAR"/>
    <s v="QATAR"/>
    <n v="52"/>
    <s v="ACS"/>
    <n v="10"/>
    <s v="X"/>
    <m/>
    <x v="6"/>
    <s v="NET"/>
    <s v="DCA"/>
    <m/>
    <n v="14851"/>
    <s v="NET QRA01"/>
    <d v="1899-12-30T15:00:00"/>
    <d v="1899-12-30T16:00:00"/>
    <d v="1899-12-30T01:00:00"/>
    <d v="1899-12-30T15:00:00"/>
    <d v="1899-12-30T16:00:00"/>
    <d v="1899-12-30T01:00:00"/>
    <s v="DCO"/>
    <s v="N/A"/>
  </r>
  <r>
    <n v="14853"/>
    <x v="50"/>
    <x v="15"/>
    <s v="LIFT IFTS 24-05 AUT"/>
    <s v="IFTS"/>
    <n v="65"/>
    <s v="ACS"/>
    <n v="12"/>
    <m/>
    <s v="X"/>
    <x v="1"/>
    <s v="STDA"/>
    <s v="LOW LEVEL"/>
    <m/>
    <m/>
    <s v="FMS LLF02"/>
    <s v="06:00"/>
    <s v="07:00"/>
    <d v="1899-12-30T01:00:00"/>
    <s v="06:00"/>
    <s v="07:00"/>
    <d v="1899-12-30T01:00:00"/>
    <s v="DCO"/>
    <s v="N/A"/>
  </r>
  <r>
    <n v="14854"/>
    <x v="50"/>
    <x v="15"/>
    <s v="IFTS LIFT 24-02 QATAR"/>
    <s v="QATAR"/>
    <n v="55"/>
    <s v="ACS"/>
    <n v="10"/>
    <s v="X"/>
    <m/>
    <x v="6"/>
    <s v="STDA"/>
    <s v="BRV_R2R_STD"/>
    <m/>
    <m/>
    <s v="PT BVR02"/>
    <s v="06:00"/>
    <s v="07:00"/>
    <d v="1899-12-30T01:00:00"/>
    <s v="06:00"/>
    <s v="07:00"/>
    <d v="1899-12-30T01:00:00"/>
    <s v="DCO"/>
    <s v="N/A"/>
  </r>
  <r>
    <n v="14855"/>
    <x v="50"/>
    <x v="15"/>
    <s v=" IFTS LIFT 24-03 QATAR"/>
    <s v="QATAR"/>
    <n v="57"/>
    <s v="ACS"/>
    <n v="17"/>
    <s v="X"/>
    <m/>
    <x v="5"/>
    <s v="NET"/>
    <s v="DECI_STD_NVG"/>
    <m/>
    <n v="14856"/>
    <s v="NET BFFNVG01"/>
    <s v="07:30"/>
    <s v="08:30"/>
    <d v="1899-12-30T01:00:00"/>
    <d v="1899-12-30T07:30:00"/>
    <d v="1899-12-30T08:30:00"/>
    <d v="1899-12-30T01:00:00"/>
    <s v="DCO"/>
    <s v="N/A"/>
  </r>
  <r>
    <n v="14856"/>
    <x v="50"/>
    <x v="15"/>
    <s v="LIFT IFTS 24-04 CAN"/>
    <s v="IFTS"/>
    <n v="51"/>
    <s v="ACS"/>
    <n v="14"/>
    <m/>
    <s v="X"/>
    <x v="1"/>
    <s v="NET"/>
    <s v="DECI_PGM"/>
    <m/>
    <n v="14857"/>
    <s v="NET PGM03"/>
    <s v="07:30"/>
    <s v="08:30"/>
    <d v="1899-12-30T01:00:00"/>
    <s v="07:30"/>
    <s v="08:30"/>
    <d v="1899-12-30T01:00:00"/>
    <s v="DCO"/>
    <s v="N/A"/>
  </r>
  <r>
    <n v="14857"/>
    <x v="50"/>
    <x v="15"/>
    <s v="LIFT IFTS 24-04 CAN"/>
    <s v="IFTS"/>
    <n v="53"/>
    <s v="IFTS"/>
    <n v="22"/>
    <m/>
    <s v="X"/>
    <x v="6"/>
    <s v="NET"/>
    <s v="DECI_PGM"/>
    <m/>
    <n v="14856"/>
    <s v="NET PGM03"/>
    <d v="1899-12-30T07:30:00"/>
    <d v="1899-12-30T08:30:00"/>
    <d v="1899-12-30T01:00:00"/>
    <s v="07:30"/>
    <s v="08:30"/>
    <d v="1899-12-30T01:00:00"/>
    <s v="DCO"/>
    <s v="N/A"/>
  </r>
  <r>
    <n v="14858"/>
    <x v="50"/>
    <x v="15"/>
    <s v="LIFT IFTS 24-05 GER"/>
    <s v="IFTS"/>
    <n v="66"/>
    <s v="ACS"/>
    <n v="13"/>
    <m/>
    <s v="X"/>
    <x v="1"/>
    <s v="STDA"/>
    <s v="LOW LEVEL"/>
    <m/>
    <m/>
    <s v="FMS LLF02"/>
    <s v="09:00"/>
    <s v="10:00"/>
    <d v="1899-12-30T01:00:00"/>
    <s v="09:00"/>
    <s v="10:00"/>
    <d v="1899-12-30T01:00:00"/>
    <s v="DCO"/>
    <s v="N/A"/>
  </r>
  <r>
    <n v="14859"/>
    <x v="50"/>
    <x v="15"/>
    <s v="LIFT IFTS 24-04 SPA"/>
    <s v="IFTS"/>
    <n v="59"/>
    <s v="ACS"/>
    <n v="2"/>
    <m/>
    <s v="X"/>
    <x v="6"/>
    <s v="STDA"/>
    <s v="DECI_STD"/>
    <m/>
    <m/>
    <s v="PT ERT02"/>
    <s v="09:00"/>
    <s v="10:00"/>
    <d v="1899-12-30T01:00:00"/>
    <s v="09:00"/>
    <s v="10:00"/>
    <d v="1899-12-30T01:00:00"/>
    <s v="DCO"/>
    <s v="N/A"/>
  </r>
  <r>
    <n v="14860"/>
    <x v="50"/>
    <x v="15"/>
    <s v="LIFT IFTS 24-04 SPA"/>
    <s v="IFTS"/>
    <n v="58"/>
    <s v="ACS"/>
    <n v="32"/>
    <m/>
    <s v="X"/>
    <x v="3"/>
    <s v="STDA"/>
    <s v="DECI_STD"/>
    <m/>
    <m/>
    <s v="PT ERT02"/>
    <s v="09:00"/>
    <s v="10:00"/>
    <d v="1899-12-30T01:00:00"/>
    <d v="1899-12-30T09:00:00"/>
    <d v="1899-12-30T10:00:00"/>
    <d v="1899-12-30T01:00:00"/>
    <s v="DCO"/>
    <s v="N/A"/>
  </r>
  <r>
    <n v="14861"/>
    <x v="50"/>
    <x v="15"/>
    <s v="IFTS LIFT 24-02 QATAR"/>
    <s v="QATAR"/>
    <n v="53"/>
    <s v="IFTS"/>
    <n v="3"/>
    <s v="X"/>
    <m/>
    <x v="5"/>
    <s v="NET"/>
    <s v="DCA"/>
    <m/>
    <n v="14862"/>
    <s v="NET SMI01"/>
    <s v="10:30"/>
    <s v="11:30"/>
    <d v="1899-12-30T01:00:00"/>
    <d v="1899-12-30T10:30:00"/>
    <d v="1899-12-30T11:30:00"/>
    <d v="1899-12-30T01:00:00"/>
    <s v="DCO"/>
    <s v="N/A"/>
  </r>
  <r>
    <n v="14862"/>
    <x v="50"/>
    <x v="15"/>
    <s v="IFTS LIFT 24-02 QATAR"/>
    <s v="QATAR"/>
    <n v="54"/>
    <s v="IFTS"/>
    <n v="9"/>
    <s v="X"/>
    <m/>
    <x v="4"/>
    <s v="NET"/>
    <s v="DCA"/>
    <m/>
    <n v="14861"/>
    <s v="NET SMI01"/>
    <d v="1899-12-30T10:30:00"/>
    <d v="1899-12-30T11:30:00"/>
    <d v="1899-12-30T01:00:00"/>
    <d v="1899-12-30T10:30:00"/>
    <d v="1899-12-30T11:30:00"/>
    <d v="1899-12-30T01:00:00"/>
    <s v="DCO"/>
    <s v="N/A"/>
  </r>
  <r>
    <n v="14863"/>
    <x v="50"/>
    <x v="15"/>
    <s v="LIFT 24-45 ITA"/>
    <s v="AMI"/>
    <n v="34"/>
    <s v="ACS"/>
    <n v="9"/>
    <s v="X"/>
    <m/>
    <x v="1"/>
    <s v="NET"/>
    <s v="PGM"/>
    <m/>
    <n v="14864"/>
    <s v="SD PGM02"/>
    <s v="10:30"/>
    <s v="11:30"/>
    <d v="1899-12-30T01:00:00"/>
    <s v="10:30"/>
    <s v="11:30"/>
    <d v="1899-12-30T01:00:00"/>
    <s v="DCO"/>
    <s v="N/A"/>
  </r>
  <r>
    <n v="14864"/>
    <x v="50"/>
    <x v="15"/>
    <s v="LIP 24-04 CAN"/>
    <s v="IFTS"/>
    <n v="50"/>
    <s v="ACS"/>
    <n v="12"/>
    <m/>
    <s v="X"/>
    <x v="6"/>
    <s v="NET"/>
    <s v="PGM"/>
    <m/>
    <n v="14863"/>
    <s v="SD PGM02"/>
    <d v="1899-12-30T10:30:00"/>
    <d v="1899-12-30T11:30:00"/>
    <d v="1899-12-30T01:00:00"/>
    <d v="1899-12-30T10:30:00"/>
    <d v="1899-12-30T11:30:00"/>
    <d v="1899-12-30T01:00:00"/>
    <s v="DCO"/>
    <s v="N/A"/>
  </r>
  <r>
    <n v="14865"/>
    <x v="50"/>
    <x v="15"/>
    <s v="LIFT IFTS 24-04 SPA"/>
    <s v="IFTS"/>
    <n v="61"/>
    <s v="IFTS"/>
    <n v="23"/>
    <m/>
    <s v="X"/>
    <x v="3"/>
    <s v="STDA"/>
    <s v="DECI_STD"/>
    <m/>
    <m/>
    <s v="PT ERT02"/>
    <s v="10:30"/>
    <s v="11:30"/>
    <d v="1899-12-30T01:00:00"/>
    <s v="10:30"/>
    <s v="11:30"/>
    <d v="1899-12-30T01:00:00"/>
    <s v="DCO"/>
    <s v="N/A"/>
  </r>
  <r>
    <n v="14866"/>
    <x v="50"/>
    <x v="15"/>
    <s v="LIFT IFTS 24-03 SAUDI"/>
    <s v="IFTS"/>
    <n v="47"/>
    <s v="ACS"/>
    <n v="13"/>
    <m/>
    <s v="X"/>
    <x v="5"/>
    <s v="NET"/>
    <s v="DECI_STD"/>
    <m/>
    <n v="14867"/>
    <s v="FMSC OACM02"/>
    <s v="12:00"/>
    <s v="13:00"/>
    <d v="1899-12-30T01:00:00"/>
    <d v="1899-12-30T12:00:00"/>
    <d v="1899-12-30T13:00:00"/>
    <d v="1899-12-30T01:00:00"/>
    <s v="DCO"/>
    <s v="N/A"/>
  </r>
  <r>
    <n v="14867"/>
    <x v="50"/>
    <x v="15"/>
    <s v="LIFT IFTS 24-04 SPA"/>
    <s v="IFTS"/>
    <n v="60"/>
    <s v="ACS"/>
    <n v="2"/>
    <m/>
    <s v="X"/>
    <x v="1"/>
    <s v="STDA"/>
    <s v="LOW LEVEL"/>
    <m/>
    <m/>
    <s v="FMS LLF02"/>
    <s v="12:00"/>
    <s v="13:00"/>
    <d v="1899-12-30T01:00:00"/>
    <s v="12:00"/>
    <s v="13:00"/>
    <d v="1899-12-30T01:00:00"/>
    <s v="DCO"/>
    <s v="N/A"/>
  </r>
  <r>
    <n v="14868"/>
    <x v="50"/>
    <x v="15"/>
    <s v=" IFTS LIFT 24-03 QATAR"/>
    <s v="QATAR"/>
    <n v="60"/>
    <s v="ACS"/>
    <n v="10"/>
    <s v="X"/>
    <m/>
    <x v="6"/>
    <s v="STDA"/>
    <s v="CAS_DECI"/>
    <m/>
    <m/>
    <s v="FMS CAS02"/>
    <s v="12:00"/>
    <s v="13:00"/>
    <d v="1899-12-30T01:00:00"/>
    <s v="12:00"/>
    <s v="13:00"/>
    <d v="1899-12-30T01:00:00"/>
    <s v="DCO"/>
    <s v="N/A"/>
  </r>
  <r>
    <n v="14869"/>
    <x v="50"/>
    <x v="15"/>
    <s v=" IFTS LIFT 24-03 QATAR"/>
    <s v="QATAR"/>
    <n v="61"/>
    <s v="ACS"/>
    <n v="5"/>
    <s v="X"/>
    <m/>
    <x v="3"/>
    <s v="STDA"/>
    <s v="DECI_STD"/>
    <m/>
    <m/>
    <s v="PT ERT02"/>
    <s v="12:00"/>
    <s v="13:00"/>
    <d v="1899-12-30T01:00:00"/>
    <s v="12:00"/>
    <s v="13:00"/>
    <d v="1899-12-30T01:00:00"/>
    <s v="DCO"/>
    <s v="N/A"/>
  </r>
  <r>
    <n v="14870"/>
    <x v="50"/>
    <x v="15"/>
    <s v="IFTS LIFT 24-02 QATAR"/>
    <s v="QATAR"/>
    <n v="51"/>
    <s v="ACS"/>
    <n v="17"/>
    <s v="X"/>
    <m/>
    <x v="5"/>
    <s v="NET"/>
    <s v="DCA"/>
    <m/>
    <n v="14871"/>
    <s v="NET SMI01"/>
    <s v="13:30"/>
    <s v="14:30"/>
    <d v="1899-12-30T01:00:00"/>
    <d v="1899-12-30T13:30:00"/>
    <d v="1899-12-30T14:30:00"/>
    <d v="1899-12-30T01:00:00"/>
    <s v="DCO"/>
    <s v="N/A"/>
  </r>
  <r>
    <n v="14871"/>
    <x v="50"/>
    <x v="15"/>
    <s v="IFTS LIFT 24-02 QATAR"/>
    <s v="QATAR"/>
    <n v="50"/>
    <s v="IFTS"/>
    <n v="9"/>
    <s v="X"/>
    <m/>
    <x v="4"/>
    <s v="NET"/>
    <s v="DCA"/>
    <m/>
    <n v="14870"/>
    <s v="NET SMI01"/>
    <d v="1899-12-30T13:30:00"/>
    <d v="1899-12-30T14:30:00"/>
    <d v="1899-12-30T01:00:00"/>
    <d v="1899-12-30T13:30:00"/>
    <d v="1899-12-30T14:30:00"/>
    <d v="1899-12-30T01:00:00"/>
    <s v="DCO"/>
    <s v="N/A"/>
  </r>
  <r>
    <n v="14872"/>
    <x v="50"/>
    <x v="15"/>
    <s v="LIFT IFTS 24-04 HUN"/>
    <s v="IFTS"/>
    <n v="62"/>
    <s v="ACS"/>
    <n v="14"/>
    <m/>
    <s v="X"/>
    <x v="1"/>
    <s v="NET"/>
    <s v="DECI_PGM"/>
    <m/>
    <n v="14873"/>
    <s v="NET PGM02"/>
    <s v="13:30"/>
    <s v="14:30"/>
    <d v="1899-12-30T01:00:00"/>
    <d v="1899-12-30T13:30:00"/>
    <d v="1899-12-30T14:30:00"/>
    <d v="1899-12-30T01:00:00"/>
    <s v="DCO"/>
    <s v="N/A"/>
  </r>
  <r>
    <n v="14873"/>
    <x v="50"/>
    <x v="15"/>
    <s v="LIFT IFTS 24-04 HUN"/>
    <s v="IFTS"/>
    <n v="63"/>
    <s v="IFTS"/>
    <n v="22"/>
    <m/>
    <s v="X"/>
    <x v="6"/>
    <s v="NET"/>
    <s v="DECI_PGM"/>
    <m/>
    <n v="14872"/>
    <s v="NET PGM02"/>
    <d v="1899-12-30T13:30:00"/>
    <d v="1899-12-30T14:30:00"/>
    <d v="1899-12-30T01:00:00"/>
    <d v="1899-12-30T13:30:00"/>
    <d v="1899-12-30T14:30:00"/>
    <d v="1899-12-30T01:00:00"/>
    <s v="DCO"/>
    <s v="N/A"/>
  </r>
  <r>
    <n v="14874"/>
    <x v="50"/>
    <x v="15"/>
    <s v="LIFT IFTS 24-03 SAUDI"/>
    <s v="IFTS"/>
    <n v="46"/>
    <s v="ACS"/>
    <n v="1"/>
    <m/>
    <s v="X"/>
    <x v="5"/>
    <s v="NET"/>
    <s v="DECI_STD"/>
    <m/>
    <n v="14875"/>
    <s v="FMSC OACM01"/>
    <s v="15:00"/>
    <s v="16:00"/>
    <d v="1899-12-30T01:00:00"/>
    <s v="15:00"/>
    <s v="16:00"/>
    <d v="1899-12-30T01:00:00"/>
    <s v="DCO"/>
    <s v="N/A"/>
  </r>
  <r>
    <n v="14875"/>
    <x v="50"/>
    <x v="15"/>
    <s v="LIFT IFTS 24-04 SPA"/>
    <s v="IFTS"/>
    <n v="59"/>
    <s v="ACS"/>
    <n v="32"/>
    <m/>
    <s v="X"/>
    <x v="1"/>
    <s v="STDA"/>
    <s v="LOW LEVEL"/>
    <m/>
    <m/>
    <s v="PT LLF01"/>
    <s v="15:00"/>
    <s v="16:00"/>
    <d v="1899-12-30T01:00:00"/>
    <d v="1899-12-30T15:00:00"/>
    <d v="1899-12-30T16:00:00"/>
    <d v="1899-12-30T01:00:00"/>
    <s v="DCO"/>
    <s v="N/A"/>
  </r>
  <r>
    <n v="14876"/>
    <x v="50"/>
    <x v="15"/>
    <s v="LIFT IFTS 24-04 SPA"/>
    <s v="IFTS"/>
    <n v="58"/>
    <s v="ACS"/>
    <n v="5"/>
    <m/>
    <s v="X"/>
    <x v="6"/>
    <s v="STDA"/>
    <s v="LOW LEVEL"/>
    <m/>
    <m/>
    <s v="PT LLF01"/>
    <s v="15:00"/>
    <s v="16:00"/>
    <d v="1899-12-30T01:00:00"/>
    <d v="1899-12-30T15:00:00"/>
    <d v="1899-12-30T16:00:00"/>
    <d v="1899-12-30T01:00:00"/>
    <s v="DCO"/>
    <s v="N/A"/>
  </r>
  <r>
    <n v="14877"/>
    <x v="100"/>
    <x v="15"/>
    <s v="IFTS LIFT 24-02 QATAR"/>
    <s v="QATAR"/>
    <n v="54"/>
    <s v="IFTS"/>
    <n v="9"/>
    <s v="X"/>
    <m/>
    <x v="5"/>
    <s v="NET"/>
    <s v="DCA"/>
    <m/>
    <n v="14878"/>
    <s v="NET SMI02"/>
    <s v="06:00"/>
    <s v="07:00"/>
    <d v="1899-12-30T01:00:00"/>
    <d v="1899-12-30T06:00:00"/>
    <d v="1899-12-30T07:00:00"/>
    <d v="1899-12-30T01:00:00"/>
    <s v="DCO"/>
    <s v="N/A"/>
  </r>
  <r>
    <n v="14878"/>
    <x v="100"/>
    <x v="15"/>
    <s v="IFTS LIFT 24-02 QATAR"/>
    <s v="QATAR"/>
    <n v="53"/>
    <s v="ACS"/>
    <n v="12"/>
    <s v="X"/>
    <m/>
    <x v="4"/>
    <s v="NET"/>
    <s v="DCA"/>
    <m/>
    <n v="14877"/>
    <s v="NET SMI02"/>
    <d v="1899-12-30T06:00:00"/>
    <d v="1899-12-30T07:00:00"/>
    <d v="1899-12-30T01:00:00"/>
    <d v="1899-12-30T06:00:00"/>
    <d v="1899-12-30T07:00:00"/>
    <d v="1899-12-30T01:00:00"/>
    <s v="DCO"/>
    <s v="N/A"/>
  </r>
  <r>
    <n v="14879"/>
    <x v="100"/>
    <x v="15"/>
    <s v="LIFT IFTS 24-05 AUT"/>
    <s v="IFTS"/>
    <n v="64"/>
    <s v="ACS"/>
    <n v="5"/>
    <m/>
    <s v="X"/>
    <x v="1"/>
    <s v="STDA"/>
    <s v="LOW LEVEL"/>
    <m/>
    <m/>
    <s v="FMS LLF03"/>
    <s v="06:00"/>
    <s v="07:00"/>
    <d v="1899-12-30T01:00:00"/>
    <s v="06:00"/>
    <s v="07:00"/>
    <d v="1899-12-30T01:00:00"/>
    <s v="DCO"/>
    <s v="N/A"/>
  </r>
  <r>
    <n v="14880"/>
    <x v="100"/>
    <x v="15"/>
    <s v="LIFT IFTS 24-05 AUT"/>
    <s v="IFTS"/>
    <n v="65"/>
    <s v="IFTS"/>
    <n v="5"/>
    <m/>
    <s v="X"/>
    <x v="6"/>
    <s v="STDA"/>
    <s v="LOW LEVEL"/>
    <m/>
    <m/>
    <s v="FMS LLF03"/>
    <s v="06:00"/>
    <s v="07:00"/>
    <d v="1899-12-30T01:00:00"/>
    <s v="06:00"/>
    <s v="07:00"/>
    <d v="1899-12-30T01:00:00"/>
    <s v="DCO"/>
    <s v="N/A"/>
  </r>
  <r>
    <n v="14881"/>
    <x v="100"/>
    <x v="15"/>
    <s v="LIFT IFTS 24-03 SAUDI"/>
    <s v="IFTS"/>
    <n v="45"/>
    <s v="IFTS"/>
    <n v="23"/>
    <m/>
    <s v="X"/>
    <x v="5"/>
    <s v="NET"/>
    <s v="DECI_STD"/>
    <m/>
    <n v="14882"/>
    <s v="FMSC OACM02"/>
    <s v="07:30"/>
    <s v="08:30"/>
    <d v="1899-12-30T01:00:00"/>
    <d v="1899-12-30T07:30:00"/>
    <d v="1899-12-30T08:30:00"/>
    <d v="1899-12-30T01:00:00"/>
    <s v="DCO"/>
    <s v="N/A"/>
  </r>
  <r>
    <n v="14882"/>
    <x v="100"/>
    <x v="15"/>
    <s v="LIFT IFTS 24-04 SPA"/>
    <s v="IFTS"/>
    <n v="58"/>
    <s v="IFTS"/>
    <n v="22"/>
    <m/>
    <s v="X"/>
    <x v="1"/>
    <s v="STDA"/>
    <s v="LOW LEVEL"/>
    <m/>
    <m/>
    <s v="FMS LLF01"/>
    <s v="07:30"/>
    <s v="08:30"/>
    <d v="1899-12-30T01:00:00"/>
    <d v="1899-12-30T07:30:00"/>
    <d v="1899-12-30T08:45:00"/>
    <d v="1899-12-30T01:15:00"/>
    <s v="DCO"/>
    <s v="N/A"/>
  </r>
  <r>
    <n v="14883"/>
    <x v="100"/>
    <x v="15"/>
    <s v="LIFT IFTS 24-04 SPA"/>
    <s v="IFTS"/>
    <n v="59"/>
    <s v="ACS"/>
    <n v="14"/>
    <m/>
    <s v="X"/>
    <x v="6"/>
    <s v="STDA"/>
    <s v="LOW LEVEL"/>
    <m/>
    <m/>
    <s v="FMS LLF01"/>
    <s v="07:30"/>
    <s v="08:30"/>
    <d v="1899-12-30T01:00:00"/>
    <d v="1899-12-30T07:30:00"/>
    <d v="1899-12-30T08:30:00"/>
    <d v="1899-12-30T01:00:00"/>
    <s v="DCO"/>
    <s v="N/A"/>
  </r>
  <r>
    <n v="14884"/>
    <x v="100"/>
    <x v="15"/>
    <s v="IFTS LIFT 24-02 QATAR"/>
    <s v="QATAR"/>
    <n v="50"/>
    <s v="IFTS"/>
    <n v="9"/>
    <s v="X"/>
    <m/>
    <x v="5"/>
    <s v="NET"/>
    <s v="DCA"/>
    <m/>
    <n v="14885"/>
    <s v="NET SMI02"/>
    <s v="09:00"/>
    <s v="10:00"/>
    <d v="1899-12-30T01:00:00"/>
    <d v="1899-12-30T09:00:00"/>
    <d v="1899-12-30T10:00:00"/>
    <d v="1899-12-30T01:00:00"/>
    <s v="DCO"/>
    <s v="N/A"/>
  </r>
  <r>
    <n v="14885"/>
    <x v="100"/>
    <x v="15"/>
    <s v="IFTS LIFT 24-02 QATAR"/>
    <s v="QATAR"/>
    <n v="51"/>
    <s v="ACS"/>
    <n v="12"/>
    <s v="X"/>
    <m/>
    <x v="4"/>
    <s v="NET"/>
    <s v="DCA"/>
    <m/>
    <n v="14884"/>
    <s v="NET SMI02"/>
    <d v="1899-12-30T09:00:00"/>
    <d v="1899-12-30T10:00:00"/>
    <d v="1899-12-30T01:00:00"/>
    <d v="1899-12-30T09:00:00"/>
    <d v="1899-12-30T10:00:00"/>
    <d v="1899-12-30T01:00:00"/>
    <s v="DCO"/>
    <s v="N/A"/>
  </r>
  <r>
    <n v="14886"/>
    <x v="100"/>
    <x v="15"/>
    <s v="LIFT IFTS 24-04 HUN"/>
    <s v="IFTS"/>
    <n v="63"/>
    <s v="ACS"/>
    <n v="9"/>
    <m/>
    <s v="X"/>
    <x v="1"/>
    <s v="NET"/>
    <s v="DECI_PGM"/>
    <m/>
    <n v="14887"/>
    <s v="NET PGM03"/>
    <s v="09:00"/>
    <s v="10:00"/>
    <d v="1899-12-30T01:00:00"/>
    <s v="09:00"/>
    <s v="10:00"/>
    <d v="1899-12-30T01:00:00"/>
    <s v="DCO"/>
    <s v="N/A"/>
  </r>
  <r>
    <n v="14887"/>
    <x v="100"/>
    <x v="15"/>
    <s v="LIFT IFTS 24-04 HUN"/>
    <s v="IFTS"/>
    <n v="62"/>
    <s v="IFTS"/>
    <n v="3"/>
    <m/>
    <s v="X"/>
    <x v="6"/>
    <s v="NET"/>
    <s v="DECI_PGM"/>
    <m/>
    <n v="14886"/>
    <s v="NET PGM03"/>
    <d v="1899-12-30T09:00:00"/>
    <d v="1899-12-30T10:00:00"/>
    <d v="1899-12-30T01:00:00"/>
    <s v="09:00"/>
    <s v="10:00"/>
    <d v="1899-12-30T01:00:00"/>
    <s v="DCO"/>
    <s v="N/A"/>
  </r>
  <r>
    <n v="14888"/>
    <x v="100"/>
    <x v="15"/>
    <s v="LIFT IFTS 24-03 CAN"/>
    <s v="IFTS"/>
    <n v="37"/>
    <s v="ACS"/>
    <n v="1"/>
    <m/>
    <s v="X"/>
    <x v="5"/>
    <s v="NET"/>
    <s v="OCA AA"/>
    <m/>
    <n v="14889"/>
    <s v="NET OCAAA01"/>
    <s v="10:30"/>
    <s v="11:30"/>
    <d v="1899-12-30T01:00:00"/>
    <d v="1899-12-30T10:30:00"/>
    <d v="1899-12-30T11:30:00"/>
    <d v="1899-12-30T01:00:00"/>
    <s v="DCO"/>
    <s v="N/A"/>
  </r>
  <r>
    <n v="14889"/>
    <x v="100"/>
    <x v="15"/>
    <s v="LIFT IFTS 24-03 CAN"/>
    <s v="IFTS"/>
    <n v="38"/>
    <s v="ACS"/>
    <n v="14"/>
    <m/>
    <s v="X"/>
    <x v="4"/>
    <s v="NET"/>
    <s v="OCA AA"/>
    <m/>
    <n v="14888"/>
    <s v="NET OCAAA01"/>
    <d v="1899-12-30T10:30:00"/>
    <d v="1899-12-30T11:30:00"/>
    <d v="1899-12-30T01:00:00"/>
    <d v="1899-12-30T10:30:00"/>
    <d v="1899-12-30T11:30:00"/>
    <d v="1899-12-30T01:00:00"/>
    <s v="DCO"/>
    <s v="N/A"/>
  </r>
  <r>
    <n v="14890"/>
    <x v="100"/>
    <x v="15"/>
    <s v="LIFT IFTS 24-05 GER"/>
    <s v="IFTS"/>
    <n v="66"/>
    <s v="ACS"/>
    <n v="10"/>
    <m/>
    <s v="X"/>
    <x v="1"/>
    <s v="STDA"/>
    <s v="LOW LEVEL"/>
    <m/>
    <m/>
    <s v="FMS LLF03"/>
    <s v="10:30"/>
    <s v="11:30"/>
    <d v="1899-12-30T01:00:00"/>
    <s v="10:30"/>
    <s v="11:30"/>
    <d v="1899-12-30T01:00:00"/>
    <s v="DCO"/>
    <s v="N/A"/>
  </r>
  <r>
    <n v="14891"/>
    <x v="100"/>
    <x v="15"/>
    <s v="LIFT IFTS 24-05 GER"/>
    <s v="IFTS"/>
    <n v="67"/>
    <s v="ACS"/>
    <n v="32"/>
    <m/>
    <s v="X"/>
    <x v="6"/>
    <s v="STDA"/>
    <s v="LOW LEVEL"/>
    <m/>
    <m/>
    <s v="FMS LLF03"/>
    <s v="10:30"/>
    <s v="11:30"/>
    <d v="1899-12-30T01:00:00"/>
    <s v="10:30"/>
    <s v="11:30"/>
    <d v="1899-12-30T01:00:00"/>
    <s v="DCO"/>
    <s v="N/A"/>
  </r>
  <r>
    <n v="14892"/>
    <x v="100"/>
    <x v="15"/>
    <s v="LIFT IFTS 24-03 SAUDI"/>
    <s v="IFTS"/>
    <n v="46"/>
    <s v="ACS"/>
    <n v="13"/>
    <m/>
    <s v="X"/>
    <x v="5"/>
    <s v="NET"/>
    <s v="DECI_STD"/>
    <m/>
    <n v="14893"/>
    <s v="FMSC OACM02"/>
    <s v="12:00"/>
    <s v="13:00"/>
    <d v="1899-12-30T01:00:00"/>
    <d v="1899-12-30T12:00:00"/>
    <d v="1899-12-30T13:00:00"/>
    <d v="1899-12-30T01:00:00"/>
    <s v="DCO"/>
    <s v="N/A"/>
  </r>
  <r>
    <n v="14893"/>
    <x v="100"/>
    <x v="15"/>
    <s v="LIFT IFTS 24-04 CAN"/>
    <s v="IFTS"/>
    <n v="51"/>
    <s v="ACS"/>
    <n v="5"/>
    <m/>
    <s v="X"/>
    <x v="1"/>
    <s v="STDA"/>
    <s v="DECI_STD"/>
    <m/>
    <m/>
    <s v="PT ERT02"/>
    <s v="12:00"/>
    <s v="13:00"/>
    <d v="1899-12-30T01:00:00"/>
    <s v="12:00"/>
    <s v="13:00"/>
    <d v="1899-12-30T01:00:00"/>
    <s v="DCO"/>
    <s v="N/A"/>
  </r>
  <r>
    <n v="14894"/>
    <x v="100"/>
    <x v="15"/>
    <s v="LIFT IFTS 24-04 CAN"/>
    <s v="IFTS"/>
    <n v="53"/>
    <s v="IFTS"/>
    <n v="3"/>
    <m/>
    <s v="X"/>
    <x v="6"/>
    <s v="STDA"/>
    <s v="DECI_STD"/>
    <m/>
    <m/>
    <s v="PT ERT02"/>
    <s v="12:00"/>
    <s v="13:00"/>
    <d v="1899-12-30T01:00:00"/>
    <s v="12:00"/>
    <s v="13:00"/>
    <d v="1899-12-30T01:00:00"/>
    <s v="DCO"/>
    <s v="N/A"/>
  </r>
  <r>
    <n v="14895"/>
    <x v="100"/>
    <x v="15"/>
    <s v="IFTS LIFT 24-02 QATAR"/>
    <s v="QATAR"/>
    <n v="55"/>
    <s v="ACS"/>
    <n v="1"/>
    <s v="X"/>
    <m/>
    <x v="5"/>
    <s v="STDA"/>
    <s v="DECI_STD_NVG"/>
    <m/>
    <m/>
    <s v="FMS R2RNVG01"/>
    <s v="13:30"/>
    <s v="14:30"/>
    <d v="1899-12-30T01:00:00"/>
    <d v="1899-12-30T13:30:00"/>
    <d v="1899-12-30T14:30:00"/>
    <d v="1899-12-30T01:00:00"/>
    <s v="DCO"/>
    <s v="N/A"/>
  </r>
  <r>
    <n v="14896"/>
    <x v="100"/>
    <x v="15"/>
    <s v="LIFT IFTS 24-04 HUN"/>
    <s v="IFTS"/>
    <n v="62"/>
    <s v="ACS"/>
    <n v="14"/>
    <m/>
    <s v="X"/>
    <x v="4"/>
    <s v="STDA"/>
    <s v="AAR"/>
    <m/>
    <m/>
    <s v="PT AAR01"/>
    <s v="13:30"/>
    <s v="14:30"/>
    <d v="1899-12-30T01:00:00"/>
    <d v="1899-12-30T13:30:00"/>
    <d v="1899-12-30T14:30:00"/>
    <d v="1899-12-30T01:00:00"/>
    <s v="DCO"/>
    <s v="N/A"/>
  </r>
  <r>
    <n v="14897"/>
    <x v="100"/>
    <x v="15"/>
    <s v="LIFT IFTS 24-04 CAN"/>
    <s v="IFTS"/>
    <n v="54"/>
    <s v="IFTS"/>
    <n v="22"/>
    <m/>
    <s v="X"/>
    <x v="1"/>
    <s v="STDA"/>
    <s v="AAR"/>
    <m/>
    <m/>
    <s v="PT AAR01"/>
    <s v="13:30"/>
    <s v="14:30"/>
    <d v="1899-12-30T01:00:00"/>
    <d v="1899-12-30T13:30:00"/>
    <d v="1899-12-30T14:20:00"/>
    <d v="1899-12-30T00:50:00"/>
    <s v="DCO"/>
    <s v="N/A"/>
  </r>
  <r>
    <n v="14898"/>
    <x v="100"/>
    <x v="15"/>
    <s v="LIFT IFTS 24-04 SPA"/>
    <s v="IFTS"/>
    <n v="60"/>
    <s v="IFTS"/>
    <n v="23"/>
    <m/>
    <s v="X"/>
    <x v="6"/>
    <s v="STDA"/>
    <s v="DECI_STD"/>
    <m/>
    <m/>
    <s v="PT ERT02"/>
    <s v="13:30"/>
    <s v="14:30"/>
    <d v="1899-12-30T01:00:00"/>
    <d v="1899-12-30T13:30:00"/>
    <d v="1899-12-30T14:30:00"/>
    <d v="1899-12-30T01:00:00"/>
    <s v="DCO"/>
    <s v="N/A"/>
  </r>
  <r>
    <n v="14899"/>
    <x v="100"/>
    <x v="15"/>
    <s v="LIFT 24-44 ITA"/>
    <s v="AMI"/>
    <n v="70"/>
    <s v="ACS"/>
    <n v="9"/>
    <s v="X"/>
    <m/>
    <x v="5"/>
    <s v="NET"/>
    <s v="DECI_STD"/>
    <m/>
    <n v="14900"/>
    <s v="SD HACM01"/>
    <s v="15:00"/>
    <d v="1899-12-30T15:30:00"/>
    <d v="1899-12-30T00:30:00"/>
    <d v="1899-12-30T15:00:00"/>
    <d v="1899-12-30T15:30:00"/>
    <d v="1899-12-30T00:30:00"/>
    <s v="DCO"/>
    <s v="N/A"/>
  </r>
  <r>
    <n v="14900"/>
    <x v="100"/>
    <x v="15"/>
    <s v="LIFT 24-44 ITA"/>
    <s v="AMI"/>
    <n v="72"/>
    <s v="ACS"/>
    <n v="32"/>
    <s v="X"/>
    <m/>
    <x v="5"/>
    <s v="NET"/>
    <s v="DECI_STD"/>
    <m/>
    <n v="14901"/>
    <s v="SD HACM01"/>
    <s v="15:35"/>
    <d v="1899-12-30T16:05:00"/>
    <d v="1899-12-30T00:30:00"/>
    <d v="1899-12-30T15:35:00"/>
    <d v="1899-12-30T16:05:00"/>
    <d v="1899-12-30T00:30:00"/>
    <s v="DCO"/>
    <s v="N/A"/>
  </r>
  <r>
    <n v="14901"/>
    <x v="100"/>
    <x v="15"/>
    <s v="LIFT IFTS 24-04 JPN"/>
    <s v="IFTS"/>
    <n v="55"/>
    <s v="ACS"/>
    <n v="13"/>
    <m/>
    <s v="X"/>
    <x v="1"/>
    <s v="NET"/>
    <s v="DECI_PGM"/>
    <m/>
    <n v="14902"/>
    <s v="NET PGM02"/>
    <s v="15:00"/>
    <s v="16:00"/>
    <d v="1899-12-30T01:00:00"/>
    <d v="1899-12-30T15:00:00"/>
    <d v="1899-12-30T16:00:00"/>
    <d v="1899-12-30T01:00:00"/>
    <s v="DCO"/>
    <s v="N/A"/>
  </r>
  <r>
    <n v="14902"/>
    <x v="100"/>
    <x v="15"/>
    <s v="LIFT IFTS 24-04 JPN"/>
    <s v="IFTS"/>
    <n v="57"/>
    <s v="ACS"/>
    <n v="2"/>
    <m/>
    <s v="X"/>
    <x v="6"/>
    <s v="NET"/>
    <s v="DECI_PGM"/>
    <m/>
    <n v="14901"/>
    <s v="NET PGM02"/>
    <d v="1899-12-30T15:00:00"/>
    <d v="1899-12-30T16:00:00"/>
    <d v="1899-12-30T01:00:00"/>
    <d v="1899-12-30T15:00:00"/>
    <d v="1899-12-30T16:00:00"/>
    <d v="1899-12-30T01:00:00"/>
    <s v="DCO"/>
    <s v="N/A"/>
  </r>
  <r>
    <n v="14903"/>
    <x v="101"/>
    <x v="15"/>
    <s v="IFTS LIFT 24-02 QATAR"/>
    <s v="QATAR"/>
    <n v="52"/>
    <s v="IFTS"/>
    <n v="9"/>
    <m/>
    <s v="X"/>
    <x v="5"/>
    <s v="NET"/>
    <s v="DCA"/>
    <m/>
    <n v="14904"/>
    <s v="NET QRA02"/>
    <s v="06:00"/>
    <s v="07:00"/>
    <d v="1899-12-30T01:00:00"/>
    <s v="06:00"/>
    <s v="07:00"/>
    <d v="1899-12-30T01:00:00"/>
    <s v="DCO"/>
    <s v="N/A"/>
  </r>
  <r>
    <n v="14904"/>
    <x v="101"/>
    <x v="15"/>
    <s v="IFTS LIFT 24-02 QATAR"/>
    <s v="QATAR"/>
    <n v="55"/>
    <s v="ACS"/>
    <n v="1"/>
    <m/>
    <s v="X"/>
    <x v="4"/>
    <s v="NET"/>
    <s v="DCA"/>
    <m/>
    <n v="14903"/>
    <s v="NET QRA02"/>
    <s v="06:00"/>
    <s v="07:00"/>
    <d v="1899-12-30T01:00:00"/>
    <s v="06:00"/>
    <s v="07:00"/>
    <d v="1899-12-30T01:00:00"/>
    <s v="SDC"/>
    <s v="N/A"/>
  </r>
  <r>
    <n v="14905"/>
    <x v="101"/>
    <x v="15"/>
    <s v="LIFT IFTS 24-05 GER"/>
    <s v="IFTS"/>
    <n v="66"/>
    <s v="ACS"/>
    <n v="32"/>
    <m/>
    <s v="X"/>
    <x v="0"/>
    <s v="NET"/>
    <s v="DECI_STD"/>
    <m/>
    <n v="14906"/>
    <s v="FMSC DBFM02"/>
    <s v="06:00"/>
    <s v="07:00"/>
    <d v="1899-12-30T01:00:00"/>
    <s v="06:00"/>
    <s v="07:00"/>
    <d v="1899-12-30T01:00:00"/>
    <s v="DCO"/>
    <s v="N/A"/>
  </r>
  <r>
    <n v="14906"/>
    <x v="101"/>
    <x v="15"/>
    <s v="LIFT IFTS 24-04 SPA"/>
    <s v="IFTS"/>
    <n v="58"/>
    <s v="IFTS"/>
    <n v="22"/>
    <m/>
    <s v="X"/>
    <x v="6"/>
    <s v="STDA"/>
    <s v="LOW LEVEL"/>
    <m/>
    <m/>
    <s v="FMS LLF02"/>
    <s v="06:00"/>
    <s v="07:00"/>
    <d v="1899-12-30T01:00:00"/>
    <s v="06:00"/>
    <d v="1899-12-30T06:55:00"/>
    <d v="1899-12-30T00:55:00"/>
    <s v="DCO"/>
    <s v="N/A"/>
  </r>
  <r>
    <n v="14907"/>
    <x v="101"/>
    <x v="15"/>
    <s v="LIFT 24-43 ITA"/>
    <s v="AMI"/>
    <n v="65"/>
    <s v="ACS"/>
    <n v="9"/>
    <s v="X"/>
    <m/>
    <x v="5"/>
    <s v="NET"/>
    <s v="DCA"/>
    <m/>
    <n v="14908"/>
    <s v="SD ADCA01"/>
    <s v="07:30"/>
    <s v="08:30"/>
    <d v="1899-12-30T01:00:00"/>
    <s v="07:30"/>
    <s v="08:30"/>
    <d v="1899-12-30T01:00:00"/>
    <s v="DCO"/>
    <s v="N/A"/>
  </r>
  <r>
    <n v="14908"/>
    <x v="101"/>
    <x v="15"/>
    <s v="LIFT 24-43 ITA"/>
    <s v="AMI"/>
    <n v="66"/>
    <s v="ACS"/>
    <n v="10"/>
    <s v="X"/>
    <m/>
    <x v="4"/>
    <s v="NET"/>
    <s v="DCA"/>
    <m/>
    <n v="14907"/>
    <s v="SD ADCA01"/>
    <s v="07:30"/>
    <s v="08:30"/>
    <d v="1899-12-30T01:00:00"/>
    <s v="07:30"/>
    <s v="08:30"/>
    <d v="1899-12-30T01:00:00"/>
    <s v="SDC"/>
    <s v="N/A"/>
  </r>
  <r>
    <n v="14909"/>
    <x v="101"/>
    <x v="15"/>
    <s v="LIFT IFTS 24-05 AUT"/>
    <s v="IFTS"/>
    <n v="64"/>
    <s v="ACS"/>
    <n v="13"/>
    <m/>
    <s v="X"/>
    <x v="0"/>
    <s v="NET"/>
    <s v="DECI_STD"/>
    <m/>
    <n v="14910"/>
    <s v="FMSC OBFM01"/>
    <s v="07:30"/>
    <s v="08:30"/>
    <d v="1899-12-30T01:00:00"/>
    <s v="07:30"/>
    <s v="08:30"/>
    <d v="1899-12-30T01:00:00"/>
    <s v="DCO"/>
    <s v="N/A"/>
  </r>
  <r>
    <n v="14910"/>
    <x v="101"/>
    <x v="15"/>
    <s v="LIFT IFTS 24-04 CAN"/>
    <s v="IFTS"/>
    <n v="52"/>
    <s v="IFTS"/>
    <n v="3"/>
    <m/>
    <s v="X"/>
    <x v="6"/>
    <s v="STDA"/>
    <s v="DECI_STD"/>
    <m/>
    <m/>
    <s v="PT ERT02"/>
    <s v="07:30"/>
    <s v="08:30"/>
    <d v="1899-12-30T01:00:00"/>
    <s v="07:30"/>
    <s v="08:30"/>
    <d v="1899-12-30T01:00:00"/>
    <s v="DCO"/>
    <s v="N/A"/>
  </r>
  <r>
    <n v="14911"/>
    <x v="101"/>
    <x v="15"/>
    <s v="LIFT 24-43 ITA"/>
    <s v="AMI"/>
    <n v="68"/>
    <s v="ACS"/>
    <n v="12"/>
    <s v="X"/>
    <m/>
    <x v="5"/>
    <s v="NET"/>
    <s v="DCA"/>
    <m/>
    <n v="14912"/>
    <s v="SD ADCA01"/>
    <s v="09:00"/>
    <s v="10:00"/>
    <d v="1899-12-30T01:00:00"/>
    <d v="1899-12-30T09:00:00"/>
    <d v="1899-12-30T10:00:00"/>
    <d v="1899-12-30T01:00:00"/>
    <s v="DCO"/>
    <s v="N/A"/>
  </r>
  <r>
    <n v="14912"/>
    <x v="101"/>
    <x v="15"/>
    <s v="LIFT 24-43 ITA"/>
    <s v="AMI"/>
    <n v="69"/>
    <s v="IFTS"/>
    <n v="9"/>
    <s v="X"/>
    <m/>
    <x v="4"/>
    <s v="NET"/>
    <s v="DCA"/>
    <m/>
    <n v="14911"/>
    <s v="SD ADCA01"/>
    <s v="09:00"/>
    <s v="10:00"/>
    <d v="1899-12-30T01:00:00"/>
    <d v="1899-12-30T09:00:00"/>
    <d v="1899-12-30T10:00:00"/>
    <d v="1899-12-30T01:00:00"/>
    <s v="DCO"/>
    <s v="N/A"/>
  </r>
  <r>
    <n v="14913"/>
    <x v="101"/>
    <x v="15"/>
    <s v="LIFT IFTS 24-05 AUT"/>
    <s v="IFTS"/>
    <n v="65"/>
    <s v="ACS"/>
    <n v="1"/>
    <m/>
    <s v="X"/>
    <x v="0"/>
    <s v="NET"/>
    <s v="DECI_STD"/>
    <m/>
    <n v="14914"/>
    <s v="FMSC OBFM01"/>
    <s v="09:00"/>
    <s v="10:00"/>
    <d v="1899-12-30T01:00:00"/>
    <s v="09:00"/>
    <s v="10:00"/>
    <d v="1899-12-30T01:00:00"/>
    <s v="DCO"/>
    <s v="N/A"/>
  </r>
  <r>
    <n v="14914"/>
    <x v="101"/>
    <x v="15"/>
    <s v="LIFT IFTS 24-04 SPA"/>
    <s v="IFTS"/>
    <n v="59"/>
    <s v="ACS"/>
    <n v="5"/>
    <m/>
    <s v="X"/>
    <x v="6"/>
    <s v="STDA"/>
    <s v="LOW LEVEL"/>
    <m/>
    <m/>
    <s v="FMS LLF02"/>
    <s v="09:10"/>
    <s v="10:10"/>
    <d v="1899-12-30T01:00:00"/>
    <s v="09:10"/>
    <s v="10:10"/>
    <d v="1899-12-30T01:00:00"/>
    <s v="DCO"/>
    <s v="N/A"/>
  </r>
  <r>
    <n v="14915"/>
    <x v="101"/>
    <x v="15"/>
    <s v="LIFT IFTS 24-03 CAN"/>
    <s v="IFTS"/>
    <n v="38"/>
    <s v="ACS"/>
    <n v="9"/>
    <m/>
    <s v="X"/>
    <x v="5"/>
    <s v="NET"/>
    <s v="OCA AG"/>
    <m/>
    <n v="14916"/>
    <s v="NET OCAAG01"/>
    <s v="10:30"/>
    <s v="11:30"/>
    <d v="1899-12-30T01:00:00"/>
    <s v="10:30"/>
    <s v="11:30"/>
    <d v="1899-12-30T01:00:00"/>
    <s v="DCO"/>
    <s v="N/A"/>
  </r>
  <r>
    <n v="14916"/>
    <x v="101"/>
    <x v="15"/>
    <s v="LIFT IFTS 24-03 CAN"/>
    <s v="IFTS"/>
    <n v="37"/>
    <s v="ACS"/>
    <n v="14"/>
    <m/>
    <s v="X"/>
    <x v="4"/>
    <s v="NET"/>
    <s v="OCA AG"/>
    <m/>
    <n v="14915"/>
    <s v="NET OCAAG01"/>
    <s v="10:30"/>
    <s v="11:30"/>
    <d v="1899-12-30T01:00:00"/>
    <s v="10:30"/>
    <s v="11:30"/>
    <d v="1899-12-30T01:00:00"/>
    <s v="DCO"/>
    <s v="N/A"/>
  </r>
  <r>
    <n v="14917"/>
    <x v="101"/>
    <x v="15"/>
    <s v="LIFT IFTS 24-04 JPN"/>
    <s v="IFTS"/>
    <n v="57"/>
    <s v="ACS"/>
    <n v="13"/>
    <m/>
    <s v="X"/>
    <x v="6"/>
    <s v="NET"/>
    <s v="DECI_PGM"/>
    <m/>
    <n v="14918"/>
    <s v="NET PGM03"/>
    <s v="10:30"/>
    <s v="11:30"/>
    <d v="1899-12-30T01:00:00"/>
    <s v="10:30"/>
    <s v="11:30"/>
    <d v="1899-12-30T01:00:00"/>
    <s v="DCO"/>
    <s v="N/A"/>
  </r>
  <r>
    <n v="14918"/>
    <x v="101"/>
    <x v="15"/>
    <s v="LIFT IFTS 24-04 JPN"/>
    <s v="IFTS"/>
    <n v="55"/>
    <s v="ACS"/>
    <n v="2"/>
    <m/>
    <s v="X"/>
    <x v="1"/>
    <s v="NET"/>
    <s v="DECI_PGM"/>
    <m/>
    <n v="14917"/>
    <s v="NET PGM03"/>
    <s v="10:30"/>
    <s v="11:30"/>
    <d v="1899-12-30T01:00:00"/>
    <s v="10:30"/>
    <s v="11:30"/>
    <d v="1899-12-30T01:00:00"/>
    <s v="DCO"/>
    <s v="N/A"/>
  </r>
  <r>
    <n v="14919"/>
    <x v="101"/>
    <x v="15"/>
    <s v="LIFT IFTS 24-04 HUN"/>
    <s v="IFTS"/>
    <n v="63"/>
    <s v="IFTS"/>
    <n v="3"/>
    <m/>
    <s v="X"/>
    <x v="0"/>
    <s v="STDA"/>
    <s v="AAR"/>
    <m/>
    <m/>
    <s v="FMS AAR01"/>
    <s v="10:30"/>
    <s v="11:30"/>
    <d v="1899-12-30T01:00:00"/>
    <s v="10:30"/>
    <s v="11:30"/>
    <d v="1899-12-30T01:00:00"/>
    <s v="DCO"/>
    <s v="N/A"/>
  </r>
  <r>
    <n v="14920"/>
    <x v="101"/>
    <x v="15"/>
    <s v="LIFT 24-43 ITA"/>
    <s v="AMI"/>
    <n v="67"/>
    <s v="ACS"/>
    <n v="10"/>
    <s v="X"/>
    <m/>
    <x v="5"/>
    <s v="NET"/>
    <s v="DCA"/>
    <m/>
    <n v="14921"/>
    <s v="SD ADCA01"/>
    <s v="12:00"/>
    <s v="13:00"/>
    <d v="1899-12-30T01:00:00"/>
    <s v="12:00"/>
    <s v="13:00"/>
    <d v="1899-12-30T01:00:00"/>
    <s v="DCO"/>
    <s v="N/A"/>
  </r>
  <r>
    <n v="14921"/>
    <x v="101"/>
    <x v="15"/>
    <s v="LIFT 24-43 ITA"/>
    <s v="AMI"/>
    <n v="64"/>
    <s v="ACS"/>
    <n v="12"/>
    <s v="X"/>
    <m/>
    <x v="4"/>
    <s v="NET"/>
    <s v="DCA"/>
    <m/>
    <n v="14920"/>
    <s v="SD ADCA01"/>
    <s v="12:00"/>
    <s v="13:00"/>
    <d v="1899-12-30T01:00:00"/>
    <s v="12:00"/>
    <s v="13:00"/>
    <d v="1899-12-30T01:00:00"/>
    <s v="DCO"/>
    <s v="N/A"/>
  </r>
  <r>
    <n v="14922"/>
    <x v="101"/>
    <x v="15"/>
    <s v="LIFT IFTS 24-05 GER"/>
    <s v="IFTS"/>
    <n v="67"/>
    <s v="IFTS"/>
    <n v="22"/>
    <m/>
    <s v="X"/>
    <x v="0"/>
    <s v="NET"/>
    <s v="DECI_STD"/>
    <m/>
    <n v="14923"/>
    <s v="FMSC DBFM02"/>
    <s v="12:00"/>
    <s v="13:00"/>
    <d v="1899-12-30T01:00:00"/>
    <s v="12:00"/>
    <s v="13:00"/>
    <d v="1899-12-30T01:00:00"/>
    <s v="DCO"/>
    <s v="N/A"/>
  </r>
  <r>
    <n v="14923"/>
    <x v="101"/>
    <x v="15"/>
    <s v="LIFT IFTS 24-04 CAN"/>
    <s v="IFTS"/>
    <n v="53"/>
    <s v="ACS"/>
    <n v="5"/>
    <m/>
    <s v="X"/>
    <x v="6"/>
    <s v="STDA"/>
    <s v="AAR"/>
    <m/>
    <m/>
    <s v="PT AAR01"/>
    <s v="12:00"/>
    <s v="13:00"/>
    <d v="1899-12-30T01:00:00"/>
    <s v="12:00"/>
    <s v="13:00"/>
    <d v="1899-12-30T01:00:00"/>
    <s v="DCO"/>
    <s v="N/A"/>
  </r>
  <r>
    <n v="14924"/>
    <x v="101"/>
    <x v="15"/>
    <s v="LIFT 24-45 ITA"/>
    <s v="AMI"/>
    <n v="34"/>
    <s v="ACS"/>
    <n v="2"/>
    <s v="X"/>
    <m/>
    <x v="5"/>
    <s v="NET"/>
    <s v="LOW LEVEL"/>
    <m/>
    <n v="14925"/>
    <s v="SD FLL01"/>
    <s v="13:30"/>
    <s v="14:30"/>
    <d v="1899-12-30T01:00:00"/>
    <d v="1899-12-30T13:30:00"/>
    <d v="1899-12-30T14:30:00"/>
    <d v="1899-12-30T01:00:00"/>
    <s v="DCO"/>
    <s v="N/A"/>
  </r>
  <r>
    <n v="14925"/>
    <x v="101"/>
    <x v="15"/>
    <s v="LIP 24-04 CAN"/>
    <s v="IFTS"/>
    <n v="50"/>
    <s v="ACS"/>
    <n v="14"/>
    <m/>
    <s v="X"/>
    <x v="4"/>
    <s v="NET"/>
    <s v="LOW LEVEL"/>
    <m/>
    <n v="14924"/>
    <s v="SD FLL01"/>
    <s v="13:30"/>
    <s v="14:30"/>
    <d v="1899-12-30T01:00:00"/>
    <d v="1899-12-30T13:30:00"/>
    <d v="1899-12-30T14:30:00"/>
    <d v="1899-12-30T01:00:00"/>
    <s v="DCO"/>
    <s v="N/A"/>
  </r>
  <r>
    <n v="14926"/>
    <x v="101"/>
    <x v="15"/>
    <s v=" IFTS LIFT 24-03 QATAR"/>
    <s v="QATAR"/>
    <n v="60"/>
    <s v="ACS"/>
    <n v="13"/>
    <s v="X"/>
    <m/>
    <x v="0"/>
    <s v="NET"/>
    <s v="DECI_STD"/>
    <m/>
    <n v="14927"/>
    <s v="FMSC DBFM02"/>
    <s v="13:30"/>
    <s v="14:30"/>
    <d v="1899-12-30T01:00:00"/>
    <s v="13:30"/>
    <s v="14:30"/>
    <d v="1899-12-30T01:00:00"/>
    <s v="DCO"/>
    <s v="N/A"/>
  </r>
  <r>
    <n v="14927"/>
    <x v="101"/>
    <x v="15"/>
    <s v="LIFT IFTS 24-04 CAN"/>
    <s v="IFTS"/>
    <n v="54"/>
    <s v="IFTS"/>
    <n v="3"/>
    <m/>
    <s v="X"/>
    <x v="6"/>
    <s v="STDA"/>
    <s v="DECI_STD"/>
    <m/>
    <m/>
    <s v="PT ERT02"/>
    <s v="13:30"/>
    <s v="14:30"/>
    <d v="1899-12-30T01:00:00"/>
    <s v="13:30"/>
    <s v="14:30"/>
    <d v="1899-12-30T01:00:00"/>
    <s v="DCO"/>
    <s v="N/A"/>
  </r>
  <r>
    <n v="14928"/>
    <x v="102"/>
    <x v="15"/>
    <s v="LIFT 24-03 SNG"/>
    <s v="IFTS"/>
    <n v="44"/>
    <s v="ACS"/>
    <n v="9"/>
    <m/>
    <s v="X"/>
    <x v="0"/>
    <s v="NET"/>
    <s v="ATAG_DECI"/>
    <m/>
    <n v="14929"/>
    <s v="NET ATAG01"/>
    <s v="06:00"/>
    <s v="07:00"/>
    <d v="1899-12-30T01:00:00"/>
    <s v="06:00"/>
    <s v="07:00"/>
    <d v="1899-12-30T01:00:00"/>
    <s v="DCO"/>
    <s v="N/A"/>
  </r>
  <r>
    <n v="14929"/>
    <x v="102"/>
    <x v="15"/>
    <s v="LIFT 24-03 SNG"/>
    <s v="IFTS"/>
    <n v="43"/>
    <s v="ACS"/>
    <n v="32"/>
    <m/>
    <s v="X"/>
    <x v="1"/>
    <s v="NET"/>
    <s v="ATAG_DECI"/>
    <m/>
    <n v="14928"/>
    <s v="NET ATAG01"/>
    <d v="1899-12-30T06:00:00"/>
    <d v="1899-12-30T07:00:00"/>
    <d v="1899-12-30T01:00:00"/>
    <d v="1899-12-30T06:00:00"/>
    <d v="1899-12-30T07:00:00"/>
    <d v="1899-12-30T01:00:00"/>
    <s v="DCO"/>
    <s v="N/A"/>
  </r>
  <r>
    <n v="14930"/>
    <x v="102"/>
    <x v="15"/>
    <s v="LIFT IFTS 24-04 HUN"/>
    <s v="IFTS"/>
    <n v="62"/>
    <s v="ACS"/>
    <n v="12"/>
    <m/>
    <s v="X"/>
    <x v="6"/>
    <s v="STDA"/>
    <s v="DECI_STD"/>
    <m/>
    <m/>
    <s v="PT ERT02"/>
    <s v="06:00"/>
    <s v="07:00"/>
    <d v="1899-12-30T01:00:00"/>
    <s v="06:00"/>
    <s v="07:00"/>
    <d v="1899-12-30T01:00:00"/>
    <s v="DCO"/>
    <s v="N/A"/>
  </r>
  <r>
    <n v="14931"/>
    <x v="102"/>
    <x v="15"/>
    <s v="LIFT IFTS 24-04 HUN"/>
    <s v="IFTS"/>
    <n v="63"/>
    <s v="ACS"/>
    <n v="5"/>
    <m/>
    <s v="X"/>
    <x v="4"/>
    <s v="STDA"/>
    <s v="DECI_STD"/>
    <m/>
    <m/>
    <s v="PT ERT02"/>
    <s v="06:00"/>
    <s v="07:00"/>
    <d v="1899-12-30T01:00:00"/>
    <d v="1899-12-30T06:00:00"/>
    <d v="1899-12-30T07:00:00"/>
    <d v="1899-12-30T01:00:00"/>
    <s v="DCO"/>
    <s v="N/A"/>
  </r>
  <r>
    <n v="14932"/>
    <x v="102"/>
    <x v="15"/>
    <s v="LIFT IFTS 24-05 AUT"/>
    <s v="IFTS"/>
    <n v="64"/>
    <s v="ACS"/>
    <n v="13"/>
    <m/>
    <s v="X"/>
    <x v="2"/>
    <s v="STDA"/>
    <s v="DECI_STD"/>
    <m/>
    <m/>
    <s v="PT ERT01"/>
    <s v="06:00"/>
    <s v="07:00"/>
    <d v="1899-12-30T01:00:00"/>
    <s v="06:00"/>
    <s v="07:00"/>
    <d v="1899-12-30T01:00:00"/>
    <s v="DCO"/>
    <s v="N/A"/>
  </r>
  <r>
    <n v="14933"/>
    <x v="102"/>
    <x v="15"/>
    <s v=" IFTS LIFT 24-03 QATAR"/>
    <s v="QATAR"/>
    <n v="57"/>
    <s v="IFTS"/>
    <n v="9"/>
    <s v="X"/>
    <m/>
    <x v="0"/>
    <s v="NET"/>
    <s v="DECI_STD"/>
    <m/>
    <n v="14934"/>
    <s v="FMSC DBFM02"/>
    <s v="07:30"/>
    <s v="08:30"/>
    <d v="1899-12-30T01:00:00"/>
    <s v="07:30"/>
    <s v="08:30"/>
    <d v="1899-12-30T01:00:00"/>
    <s v="DCO"/>
    <s v="N/A"/>
  </r>
  <r>
    <n v="14934"/>
    <x v="102"/>
    <x v="15"/>
    <s v="LIFT IFTS 24-04 SPA"/>
    <s v="IFTS"/>
    <n v="61"/>
    <s v="IFTS"/>
    <n v="22"/>
    <m/>
    <s v="X"/>
    <x v="6"/>
    <s v="STDA"/>
    <s v="LOW LEVEL"/>
    <m/>
    <m/>
    <s v="FMS LLF03"/>
    <s v="07:30"/>
    <s v="08:30"/>
    <d v="1899-12-30T01:00:00"/>
    <s v="07:30"/>
    <s v="08:30"/>
    <d v="1899-12-30T01:00:00"/>
    <s v="DCO"/>
    <s v="N/A"/>
  </r>
  <r>
    <n v="14935"/>
    <x v="102"/>
    <x v="15"/>
    <s v="LIFT IFTS 24-04 SPA"/>
    <s v="IFTS"/>
    <n v="60"/>
    <s v="ACS"/>
    <n v="14"/>
    <m/>
    <s v="X"/>
    <x v="4"/>
    <s v="STDA"/>
    <s v="LOW LEVEL"/>
    <m/>
    <m/>
    <s v="FMS LLF03"/>
    <s v="07:30"/>
    <s v="08:30"/>
    <d v="1899-12-30T01:00:00"/>
    <s v="07:30"/>
    <s v="08:30"/>
    <d v="1899-12-30T01:00:00"/>
    <s v="DCO"/>
    <s v="N/A"/>
  </r>
  <r>
    <n v="14936"/>
    <x v="102"/>
    <x v="15"/>
    <s v="IFTS LIFT 24-02 QATAR"/>
    <s v="QATAR"/>
    <n v="52"/>
    <s v="ACS"/>
    <n v="9"/>
    <s v="X"/>
    <m/>
    <x v="0"/>
    <s v="NET"/>
    <s v="DCA"/>
    <m/>
    <n v="14937"/>
    <s v="NET DCA01"/>
    <s v="09:00"/>
    <s v="10:00"/>
    <d v="1899-12-30T01:00:00"/>
    <d v="1899-12-30T09:00:00"/>
    <d v="1899-12-30T10:10:00"/>
    <d v="1899-12-30T01:10:00"/>
    <s v="DCO"/>
    <s v="N/A"/>
  </r>
  <r>
    <n v="14937"/>
    <x v="102"/>
    <x v="15"/>
    <s v="IFTS LIFT 24-02 QATAR"/>
    <s v="QATAR"/>
    <n v="55"/>
    <s v="ACS"/>
    <n v="32"/>
    <s v="X"/>
    <m/>
    <x v="1"/>
    <s v="NET"/>
    <s v="DCA"/>
    <m/>
    <n v="14936"/>
    <s v="NET DCA01"/>
    <d v="1899-12-30T09:00:00"/>
    <d v="1899-12-30T10:00:00"/>
    <d v="1899-12-30T01:00:00"/>
    <d v="1899-12-30T09:00:00"/>
    <d v="1899-12-30T10:10:00"/>
    <d v="1899-12-30T01:10:00"/>
    <s v="DCO"/>
    <s v="N/A"/>
  </r>
  <r>
    <n v="14938"/>
    <x v="102"/>
    <x v="15"/>
    <s v="LIFT IFTS 24-04 SPA"/>
    <s v="IFTS"/>
    <n v="58"/>
    <s v="ACS"/>
    <n v="12"/>
    <m/>
    <s v="X"/>
    <x v="6"/>
    <s v="STDA"/>
    <s v="LOW LEVEL"/>
    <m/>
    <m/>
    <s v="FMS LLF03"/>
    <s v="09:00"/>
    <s v="10:00"/>
    <d v="1899-12-30T01:00:00"/>
    <s v="09:00"/>
    <s v="10:00"/>
    <d v="1899-12-30T01:00:00"/>
    <s v="DCO"/>
    <s v="N/A"/>
  </r>
  <r>
    <n v="14939"/>
    <x v="102"/>
    <x v="15"/>
    <s v="LIFT IFTS 24-04 SPA"/>
    <s v="IFTS"/>
    <n v="59"/>
    <s v="ACS"/>
    <n v="10"/>
    <m/>
    <s v="X"/>
    <x v="4"/>
    <s v="STDA"/>
    <s v="LOW LEVEL"/>
    <m/>
    <m/>
    <s v="FMS LLF03"/>
    <s v="09:00"/>
    <s v="10:00"/>
    <d v="1899-12-30T01:00:00"/>
    <d v="1899-12-30T09:00:00"/>
    <d v="1899-12-30T10:00:00"/>
    <d v="1899-12-30T01:00:00"/>
    <s v="DCO"/>
    <s v="N/A"/>
  </r>
  <r>
    <n v="14940"/>
    <x v="102"/>
    <x v="15"/>
    <s v="LIFT IFTS 24-05 AUT"/>
    <s v="IFTS"/>
    <n v="65"/>
    <s v="ACS"/>
    <n v="13"/>
    <m/>
    <s v="X"/>
    <x v="2"/>
    <s v="STDA"/>
    <s v="DECI_STD"/>
    <m/>
    <m/>
    <s v="PT ERT01"/>
    <s v="09:00"/>
    <s v="10:00"/>
    <d v="1899-12-30T01:00:00"/>
    <s v="09:00"/>
    <s v="10:00"/>
    <d v="1899-12-30T01:00:00"/>
    <s v="DCO"/>
    <s v="N/A"/>
  </r>
  <r>
    <n v="14941"/>
    <x v="102"/>
    <x v="15"/>
    <s v=" IFTS LIFT 24-03 QATAR"/>
    <s v="QATAR"/>
    <n v="61"/>
    <s v="IFTS"/>
    <n v="9"/>
    <s v="X"/>
    <m/>
    <x v="0"/>
    <s v="NET"/>
    <s v="DECI_STD"/>
    <m/>
    <n v="14942"/>
    <s v="FMSC DBFM02"/>
    <s v="10:30"/>
    <s v="11:30"/>
    <d v="1899-12-30T01:00:00"/>
    <s v="10:30"/>
    <s v="11:30"/>
    <d v="1899-12-30T01:00:00"/>
    <s v="DCO"/>
    <s v="N/A"/>
  </r>
  <r>
    <n v="14942"/>
    <x v="102"/>
    <x v="15"/>
    <s v="LIFT IFTS 25-01 SGP"/>
    <s v="IFTS"/>
    <n v="68"/>
    <s v="IFTS"/>
    <n v="22"/>
    <m/>
    <s v="X"/>
    <x v="6"/>
    <s v="STDA"/>
    <s v="LOW LEVEL"/>
    <m/>
    <m/>
    <s v="PT LLF01"/>
    <s v="10:30"/>
    <s v="11:30"/>
    <d v="1899-12-30T01:00:00"/>
    <d v="1899-12-30T10:30:00"/>
    <d v="1899-12-30T11:25:00"/>
    <d v="1899-12-30T00:55:00"/>
    <s v="DCO"/>
    <s v="N/A"/>
  </r>
  <r>
    <n v="14943"/>
    <x v="102"/>
    <x v="15"/>
    <s v="LIFT IFTS 25-01 SGP"/>
    <s v="IFTS"/>
    <n v="69"/>
    <s v="ACS"/>
    <n v="2"/>
    <m/>
    <s v="X"/>
    <x v="4"/>
    <s v="STDA"/>
    <s v="LOW LEVEL"/>
    <m/>
    <m/>
    <s v="PT LLF01"/>
    <s v="10:30"/>
    <s v="11:30"/>
    <d v="1899-12-30T01:00:00"/>
    <d v="1899-12-30T10:30:00"/>
    <d v="1899-12-30T11:30:00"/>
    <d v="1899-12-30T01:00:00"/>
    <s v="DCO"/>
    <s v="N/A"/>
  </r>
  <r>
    <n v="14944"/>
    <x v="51"/>
    <x v="16"/>
    <s v="LIFT 24-03 SNG"/>
    <s v="IFTS"/>
    <n v="43"/>
    <s v="ACS"/>
    <n v="9"/>
    <m/>
    <s v="X"/>
    <x v="5"/>
    <s v="NET"/>
    <s v="ATAG_DECI"/>
    <m/>
    <n v="14945"/>
    <s v="NET ATAG02"/>
    <s v="06:00"/>
    <s v="07:00"/>
    <d v="1899-12-30T01:00:00"/>
    <d v="1899-12-30T06:15:00"/>
    <d v="1899-12-30T07:00:00"/>
    <d v="1899-12-30T00:45:00"/>
    <s v="DCO"/>
    <s v="N/A"/>
  </r>
  <r>
    <n v="14945"/>
    <x v="51"/>
    <x v="16"/>
    <s v="LIFT 24-03 SNG"/>
    <s v="IFTS"/>
    <n v="44"/>
    <s v="IFTS"/>
    <n v="9"/>
    <m/>
    <s v="X"/>
    <x v="4"/>
    <s v="NET"/>
    <s v="ATAG_DECI"/>
    <m/>
    <n v="14944"/>
    <s v="NET ATAG02"/>
    <d v="1899-12-30T06:00:00"/>
    <d v="1899-12-30T07:00:00"/>
    <d v="1899-12-30T01:00:00"/>
    <d v="1899-12-30T06:15:00"/>
    <d v="1899-12-30T07:00:00"/>
    <d v="1899-12-30T00:45:00"/>
    <s v="DCO"/>
    <s v="N/A"/>
  </r>
  <r>
    <n v="14946"/>
    <x v="51"/>
    <x v="16"/>
    <s v="IFTS LIFT 24-02 QATAR"/>
    <s v="QATAR"/>
    <n v="50"/>
    <s v="ACS"/>
    <n v="14"/>
    <s v="X"/>
    <m/>
    <x v="0"/>
    <s v="NET"/>
    <s v="DCA"/>
    <m/>
    <n v="14947"/>
    <s v="NET ADCA01"/>
    <s v="06:00"/>
    <s v="07:00"/>
    <d v="1899-12-30T01:00:00"/>
    <d v="1899-12-30T06:00:00"/>
    <d v="1899-12-30T07:00:00"/>
    <d v="1899-12-30T01:00:00"/>
    <s v="DCO"/>
    <s v="N/A"/>
  </r>
  <r>
    <n v="14947"/>
    <x v="51"/>
    <x v="16"/>
    <s v="IFTS LIFT 24-02 QATAR"/>
    <s v="QATAR"/>
    <n v="51"/>
    <s v="ACS"/>
    <n v="32"/>
    <s v="X"/>
    <m/>
    <x v="1"/>
    <s v="NET"/>
    <s v="DCA"/>
    <m/>
    <n v="14946"/>
    <s v="NET ADCA01"/>
    <d v="1899-12-30T06:00:00"/>
    <d v="1899-12-30T07:00:00"/>
    <d v="1899-12-30T01:00:00"/>
    <d v="1899-12-30T06:00:00"/>
    <d v="1899-12-30T07:00:00"/>
    <d v="1899-12-30T01:00:00"/>
    <s v="DCO"/>
    <s v="N/A"/>
  </r>
  <r>
    <n v="14948"/>
    <x v="51"/>
    <x v="16"/>
    <s v=" IFTS LIFT 24-03 QATAR"/>
    <s v="QATAR"/>
    <n v="58"/>
    <s v="ACS"/>
    <n v="2"/>
    <s v="X"/>
    <m/>
    <x v="6"/>
    <s v="STDA"/>
    <s v="DECI_STD"/>
    <m/>
    <m/>
    <s v="PT ERT03"/>
    <s v="06:00"/>
    <s v="07:00"/>
    <d v="1899-12-30T01:00:00"/>
    <d v="1899-12-30T06:10:00"/>
    <d v="1899-12-30T07:00:00"/>
    <d v="1899-12-30T00:50:00"/>
    <s v="DCO"/>
    <s v="N/A"/>
  </r>
  <r>
    <n v="14949"/>
    <x v="51"/>
    <x v="16"/>
    <s v="LIFT IFTS 24-03 UK"/>
    <s v="IFTS"/>
    <n v="39"/>
    <s v="ACS"/>
    <n v="1"/>
    <m/>
    <s v="X"/>
    <x v="5"/>
    <s v="NET"/>
    <s v="OCA AA"/>
    <m/>
    <n v="14950"/>
    <s v="NET OCAAA01"/>
    <s v="07:30"/>
    <s v="08:30"/>
    <d v="1899-12-30T01:00:00"/>
    <d v="1899-12-30T07:30:00"/>
    <d v="1899-12-30T08:30:00"/>
    <d v="1899-12-30T01:00:00"/>
    <s v="DCO"/>
    <s v="N/A"/>
  </r>
  <r>
    <n v="14950"/>
    <x v="51"/>
    <x v="16"/>
    <s v="LIFT IFTS 24-03 UK"/>
    <s v="IFTS"/>
    <n v="40"/>
    <s v="ACS"/>
    <n v="12"/>
    <m/>
    <s v="X"/>
    <x v="4"/>
    <s v="NET"/>
    <s v="OCA AA"/>
    <m/>
    <n v="14949"/>
    <s v="NET OCAAA01"/>
    <d v="1899-12-30T07:30:00"/>
    <d v="1899-12-30T08:30:00"/>
    <d v="1899-12-30T01:00:00"/>
    <d v="1899-12-30T07:30:00"/>
    <d v="1899-12-30T08:30:00"/>
    <d v="1899-12-30T01:00:00"/>
    <s v="DCO"/>
    <s v="N/A"/>
  </r>
  <r>
    <n v="14951"/>
    <x v="51"/>
    <x v="16"/>
    <s v="LIFT 24-45 ITA"/>
    <s v="AMI"/>
    <n v="34"/>
    <s v="IFTS"/>
    <n v="22"/>
    <s v="X"/>
    <m/>
    <x v="1"/>
    <s v="NET"/>
    <s v="LOW LEVEL"/>
    <m/>
    <n v="14950"/>
    <s v="SD FLL02"/>
    <d v="1899-12-30T07:30:00"/>
    <d v="1899-12-30T08:30:00"/>
    <d v="1899-12-30T01:00:00"/>
    <d v="1899-12-30T07:30:00"/>
    <d v="1899-12-30T08:30:00"/>
    <d v="1899-12-30T01:00:00"/>
    <s v="DCO"/>
    <s v="N/A"/>
  </r>
  <r>
    <n v="14952"/>
    <x v="51"/>
    <x v="16"/>
    <s v="LIFT IFTS 24-04 HUN"/>
    <s v="IFTS"/>
    <n v="63"/>
    <s v="ACS"/>
    <n v="10"/>
    <m/>
    <s v="X"/>
    <x v="6"/>
    <s v="STDA"/>
    <s v="CAS_DECI"/>
    <m/>
    <m/>
    <s v="FMS CAS01"/>
    <s v="07:30"/>
    <s v="08:30"/>
    <d v="1899-12-30T01:00:00"/>
    <d v="1899-12-30T07:30:00"/>
    <d v="1899-12-30T08:30:00"/>
    <d v="1899-12-30T01:00:00"/>
    <s v="DCO"/>
    <s v="N/A"/>
  </r>
  <r>
    <n v="14953"/>
    <x v="51"/>
    <x v="16"/>
    <s v="LIFT 24-43 ITA"/>
    <s v="AMI"/>
    <n v="66"/>
    <s v="ACS"/>
    <n v="9"/>
    <s v="X"/>
    <m/>
    <x v="5"/>
    <s v="NET"/>
    <s v="DCA"/>
    <m/>
    <n v="14954"/>
    <s v="SD ADCA02"/>
    <s v="09:00"/>
    <s v="10:00"/>
    <d v="1899-12-30T01:00:00"/>
    <d v="1899-12-30T09:00:00"/>
    <d v="1899-12-30T10:00:00"/>
    <d v="1899-12-30T01:00:00"/>
    <s v="DCO"/>
    <s v="N/A"/>
  </r>
  <r>
    <n v="14954"/>
    <x v="51"/>
    <x v="16"/>
    <s v="LIFT 24-43 ITA"/>
    <s v="AMI"/>
    <n v="65"/>
    <s v="IFTS"/>
    <n v="9"/>
    <s v="X"/>
    <m/>
    <x v="4"/>
    <s v="NET"/>
    <s v="DCA"/>
    <m/>
    <n v="14953"/>
    <s v="SD ADCA02"/>
    <d v="1899-12-30T09:00:00"/>
    <d v="1899-12-30T10:00:00"/>
    <d v="1899-12-30T01:00:00"/>
    <d v="1899-12-30T09:00:00"/>
    <d v="1899-12-30T10:00:00"/>
    <d v="1899-12-30T01:00:00"/>
    <s v="DCO"/>
    <s v="N/A"/>
  </r>
  <r>
    <n v="14955"/>
    <x v="51"/>
    <x v="16"/>
    <s v="LIFT IFTS 24-03 SAUDI"/>
    <s v="IFTS"/>
    <n v="45"/>
    <s v="ACS"/>
    <n v="14"/>
    <m/>
    <s v="X"/>
    <x v="0"/>
    <s v="NET"/>
    <s v="DECI_STD"/>
    <m/>
    <n v="14956"/>
    <s v="FMSC HACM01"/>
    <s v="09:00"/>
    <s v="10:00"/>
    <d v="1899-12-30T01:00:00"/>
    <s v="09:00"/>
    <s v="10:00"/>
    <d v="1899-12-30T01:00:00"/>
    <s v="DCO"/>
    <s v="N/A"/>
  </r>
  <r>
    <n v="14956"/>
    <x v="51"/>
    <x v="16"/>
    <s v="LIFT 24-43 ITA"/>
    <s v="AMI"/>
    <n v="69"/>
    <s v="ACS"/>
    <n v="1"/>
    <s v="X"/>
    <m/>
    <x v="5"/>
    <s v="NET"/>
    <s v="DCA"/>
    <m/>
    <n v="14957"/>
    <s v="SD ADCA02"/>
    <s v="10:30"/>
    <s v="11:30"/>
    <d v="1899-12-30T01:00:00"/>
    <d v="1899-12-30T10:30:00"/>
    <d v="1899-12-30T11:30:00"/>
    <d v="1899-12-30T01:00:00"/>
    <s v="DCO"/>
    <s v="N/A"/>
  </r>
  <r>
    <n v="14957"/>
    <x v="51"/>
    <x v="16"/>
    <s v="LIFT 24-43 ITA"/>
    <s v="AMI"/>
    <n v="68"/>
    <s v="ACS"/>
    <n v="12"/>
    <s v="X"/>
    <m/>
    <x v="4"/>
    <s v="NET"/>
    <s v="DCA"/>
    <m/>
    <n v="14956"/>
    <s v="SD ADCA02"/>
    <d v="1899-12-30T10:30:00"/>
    <d v="1899-12-30T11:30:00"/>
    <d v="1899-12-30T01:00:00"/>
    <d v="1899-12-30T10:30:00"/>
    <d v="1899-12-30T11:30:00"/>
    <d v="1899-12-30T01:00:00"/>
    <s v="DCO"/>
    <s v="N/A"/>
  </r>
  <r>
    <n v="14958"/>
    <x v="51"/>
    <x v="16"/>
    <s v="IFTS LIFT 24-02 QATAR"/>
    <s v="QATAR"/>
    <n v="51"/>
    <s v="ACS"/>
    <n v="5"/>
    <s v="X"/>
    <m/>
    <x v="0"/>
    <s v="NET"/>
    <s v="DCA"/>
    <m/>
    <n v="14959"/>
    <s v="NET ADCA02"/>
    <s v="10:30"/>
    <s v="11:30"/>
    <d v="1899-12-30T01:00:00"/>
    <d v="1899-12-30T10:30:00"/>
    <d v="1899-12-30T11:30:00"/>
    <d v="1899-12-30T01:00:00"/>
    <s v="DCO"/>
    <s v="N/A"/>
  </r>
  <r>
    <n v="14959"/>
    <x v="104"/>
    <x v="17"/>
    <s v="LIFT IFTS 25-01 SGP"/>
    <s v="IFTS"/>
    <n v="68"/>
    <s v="IFTS"/>
    <n v="9"/>
    <m/>
    <s v="X"/>
    <x v="2"/>
    <s v="NET"/>
    <s v="LOW LEVEL"/>
    <m/>
    <n v="14960"/>
    <s v="NET TLL01"/>
    <s v="08:00"/>
    <s v="09:00"/>
    <d v="1899-12-30T01:00:00"/>
    <d v="1899-12-30T08:00:00"/>
    <d v="1899-12-30T08:40:00"/>
    <d v="1899-12-30T00:40:00"/>
    <s v="RSLD"/>
    <s v="CD3"/>
  </r>
  <r>
    <n v="14960"/>
    <x v="104"/>
    <x v="17"/>
    <s v="LIFT IFTS 25-01 SGP"/>
    <s v="IFTS"/>
    <n v="69"/>
    <s v="ACS"/>
    <n v="12"/>
    <m/>
    <s v="X"/>
    <x v="3"/>
    <s v="NET"/>
    <s v="LOW LEVEL"/>
    <m/>
    <n v="14959"/>
    <s v="NET TLL01"/>
    <d v="1899-12-30T08:00:00"/>
    <d v="1899-12-30T09:00:00"/>
    <d v="1899-12-30T01:00:00"/>
    <d v="1899-12-30T08:00:00"/>
    <d v="1899-12-30T08:40:00"/>
    <d v="1899-12-30T00:40:00"/>
    <s v="RSLD"/>
    <s v="CD3"/>
  </r>
  <r>
    <n v="14961"/>
    <x v="51"/>
    <x v="16"/>
    <s v="IFTS LIFT 24-02 QATAR"/>
    <s v="QATAR"/>
    <n v="50"/>
    <s v="IFTS"/>
    <n v="22"/>
    <s v="X"/>
    <m/>
    <x v="1"/>
    <s v="NET"/>
    <s v="DCA"/>
    <m/>
    <n v="14960"/>
    <s v="NET ADCA02"/>
    <d v="1899-12-30T10:30:00"/>
    <d v="1899-12-30T11:30:00"/>
    <d v="1899-12-30T01:00:00"/>
    <d v="1899-12-30T10:30:00"/>
    <d v="1899-12-30T11:30:00"/>
    <d v="1899-12-30T01:00:00"/>
    <s v="DCO"/>
    <s v="N/A"/>
  </r>
  <r>
    <n v="14962"/>
    <x v="51"/>
    <x v="16"/>
    <s v="LIFT IFTS 25-01 SGP"/>
    <s v="IFTS"/>
    <n v="68"/>
    <s v="ACS"/>
    <n v="10"/>
    <m/>
    <s v="X"/>
    <x v="6"/>
    <s v="STDA"/>
    <s v="LOW LEVEL"/>
    <m/>
    <m/>
    <s v="FMS LLF01"/>
    <s v="10:30"/>
    <s v="11:30"/>
    <d v="1899-12-30T01:00:00"/>
    <d v="1899-12-30T10:30:00"/>
    <d v="1899-12-30T11:30:00"/>
    <d v="1899-12-30T01:00:00"/>
    <s v="DCO"/>
    <s v="N/A"/>
  </r>
  <r>
    <n v="14963"/>
    <x v="51"/>
    <x v="16"/>
    <s v="LIFT 24-43 ITA"/>
    <s v="AMI"/>
    <n v="64"/>
    <s v="ACS"/>
    <n v="9"/>
    <s v="X"/>
    <m/>
    <x v="5"/>
    <s v="NET"/>
    <s v="DCA"/>
    <m/>
    <n v="14964"/>
    <s v="SD ADCA02"/>
    <s v="12:00"/>
    <s v="13:00"/>
    <d v="1899-12-30T01:00:00"/>
    <d v="1899-12-30T12:00:00"/>
    <d v="1899-12-30T13:00:00"/>
    <d v="1899-12-30T01:00:00"/>
    <s v="DCO"/>
    <s v="N/A"/>
  </r>
  <r>
    <n v="14964"/>
    <x v="51"/>
    <x v="16"/>
    <s v="LIFT 24-43 ITA"/>
    <s v="AMI"/>
    <n v="67"/>
    <s v="IFTS"/>
    <n v="9"/>
    <s v="X"/>
    <m/>
    <x v="4"/>
    <s v="NET"/>
    <s v="DCA"/>
    <m/>
    <n v="14963"/>
    <s v="SD ADCA02"/>
    <d v="1899-12-30T12:00:00"/>
    <d v="1899-12-30T13:00:00"/>
    <d v="1899-12-30T01:00:00"/>
    <d v="1899-12-30T12:00:00"/>
    <d v="1899-12-30T13:00:00"/>
    <d v="1899-12-30T01:00:00"/>
    <s v="DCO"/>
    <s v="N/A"/>
  </r>
  <r>
    <n v="14965"/>
    <x v="51"/>
    <x v="16"/>
    <s v="LIFT IFTS 24-04 JPN"/>
    <s v="IFTS"/>
    <n v="55"/>
    <s v="ACS"/>
    <n v="32"/>
    <m/>
    <s v="X"/>
    <x v="0"/>
    <s v="NET"/>
    <s v="DECI_STD"/>
    <m/>
    <n v="14966"/>
    <s v="FMSC BFM01"/>
    <s v="12:00"/>
    <s v="13:00"/>
    <d v="1899-12-30T01:00:00"/>
    <d v="1899-12-30T12:00:00"/>
    <d v="1899-12-30T13:00:00"/>
    <d v="1899-12-30T01:00:00"/>
    <s v="DCO"/>
    <s v="N/A"/>
  </r>
  <r>
    <n v="14966"/>
    <x v="51"/>
    <x v="16"/>
    <s v="LIFT IFTS 24-04 HUN"/>
    <s v="IFTS"/>
    <n v="62"/>
    <s v="ACS"/>
    <n v="2"/>
    <m/>
    <s v="X"/>
    <x v="6"/>
    <s v="STDA"/>
    <s v="CAS_DECI"/>
    <m/>
    <m/>
    <s v="FMS CAS01"/>
    <s v="12:00"/>
    <s v="13:00"/>
    <d v="1899-12-30T01:00:00"/>
    <s v="12:00"/>
    <s v="13:00"/>
    <d v="1899-12-30T01:00:00"/>
    <s v="DCO"/>
    <s v="N/A"/>
  </r>
  <r>
    <n v="14967"/>
    <x v="51"/>
    <x v="16"/>
    <s v="LIFT 24-44 ITA"/>
    <s v="AMI"/>
    <n v="72"/>
    <s v="ACS"/>
    <n v="1"/>
    <s v="X"/>
    <m/>
    <x v="5"/>
    <s v="NET"/>
    <s v="DECI_STD"/>
    <m/>
    <n v="14968"/>
    <s v="SD HACM02"/>
    <s v="13:30"/>
    <d v="1899-12-30T14:00:00"/>
    <d v="1899-12-30T00:30:00"/>
    <s v="13:30"/>
    <d v="1899-12-30T14:00:00"/>
    <d v="1899-12-30T00:30:00"/>
    <s v="DCO"/>
    <s v="N/A"/>
  </r>
  <r>
    <n v="14968"/>
    <x v="51"/>
    <x v="16"/>
    <s v="LIFT 24-44 ITA"/>
    <s v="AMI"/>
    <n v="70"/>
    <s v="ACS"/>
    <n v="12"/>
    <s v="X"/>
    <m/>
    <x v="5"/>
    <s v="NET"/>
    <s v="DECI_STD"/>
    <m/>
    <n v="14969"/>
    <s v="SD HACM02"/>
    <s v="14:05"/>
    <d v="1899-12-30T14:35:00"/>
    <d v="1899-12-30T00:30:00"/>
    <s v="14:05"/>
    <d v="1899-12-30T14:35:00"/>
    <d v="1899-12-30T00:30:00"/>
    <s v="DCO"/>
    <s v="N/A"/>
  </r>
  <r>
    <n v="14969"/>
    <x v="51"/>
    <x v="16"/>
    <s v="LIFT IFTS 24-04 JPN"/>
    <s v="IFTS"/>
    <n v="57"/>
    <s v="ACS"/>
    <n v="5"/>
    <m/>
    <s v="X"/>
    <x v="0"/>
    <s v="NET"/>
    <s v="DECI_STD"/>
    <m/>
    <n v="14970"/>
    <s v="FMSC BFM01"/>
    <s v="13:30"/>
    <s v="14:30"/>
    <d v="1899-12-30T01:00:00"/>
    <s v="13:30"/>
    <s v="14:30"/>
    <d v="1899-12-30T01:00:00"/>
    <s v="DCO"/>
    <s v="N/A"/>
  </r>
  <r>
    <n v="14970"/>
    <x v="51"/>
    <x v="16"/>
    <s v="LIFT IFTS 24-04 HUN"/>
    <s v="IFTS"/>
    <n v="63"/>
    <s v="ACS"/>
    <n v="10"/>
    <m/>
    <s v="X"/>
    <x v="6"/>
    <s v="STDA"/>
    <s v="CAS_DECI"/>
    <m/>
    <m/>
    <s v="FMS CAS02"/>
    <s v="13:30"/>
    <s v="14:30"/>
    <d v="1899-12-30T01:00:00"/>
    <d v="1899-12-30T13:25:00"/>
    <d v="1899-12-30T14:25:00"/>
    <d v="1899-12-30T01:00:00"/>
    <s v="DCO"/>
    <s v="N/A"/>
  </r>
  <r>
    <n v="14971"/>
    <x v="52"/>
    <x v="16"/>
    <s v=" IFTS LIFT 24-03 QATAR"/>
    <s v="QATAR"/>
    <n v="61"/>
    <s v="IFTS"/>
    <n v="9"/>
    <s v="X"/>
    <m/>
    <x v="5"/>
    <s v="NET"/>
    <s v="DECI_STD"/>
    <m/>
    <n v="14972"/>
    <s v="FMSC HBFM01"/>
    <s v="06:00"/>
    <s v="07:00"/>
    <d v="1899-12-30T01:00:00"/>
    <d v="1899-12-30T06:00:00"/>
    <d v="1899-12-30T07:00:00"/>
    <d v="1899-12-30T01:00:00"/>
    <s v="DCO"/>
    <s v="N/A"/>
  </r>
  <r>
    <n v="14972"/>
    <x v="52"/>
    <x v="16"/>
    <s v="LIFT IFTS 24-03 UK"/>
    <s v="IFTS"/>
    <n v="40"/>
    <s v="ACS"/>
    <n v="14"/>
    <m/>
    <s v="X"/>
    <x v="0"/>
    <s v="NET"/>
    <s v="OCA AG"/>
    <m/>
    <n v="14973"/>
    <s v="NET OCAAG01"/>
    <s v="06:00"/>
    <s v="07:00"/>
    <d v="1899-12-30T01:00:00"/>
    <s v="06:00"/>
    <s v="07:00"/>
    <d v="1899-12-30T01:00:00"/>
    <s v="DCO"/>
    <s v="N/A"/>
  </r>
  <r>
    <n v="14973"/>
    <x v="52"/>
    <x v="16"/>
    <s v="LIFT IFTS 24-03 UK"/>
    <s v="IFTS"/>
    <n v="39"/>
    <s v="ACS"/>
    <n v="32"/>
    <m/>
    <s v="X"/>
    <x v="1"/>
    <s v="NET"/>
    <s v="OCA AG"/>
    <m/>
    <n v="14972"/>
    <s v="NET OCAAG01"/>
    <d v="1899-12-30T06:00:00"/>
    <d v="1899-12-30T07:00:00"/>
    <d v="1899-12-30T01:00:00"/>
    <d v="1899-12-30T06:00:00"/>
    <d v="1899-12-30T07:00:00"/>
    <d v="1899-12-30T01:00:00"/>
    <s v="DCO"/>
    <s v="N/A"/>
  </r>
  <r>
    <n v="14974"/>
    <x v="52"/>
    <x v="16"/>
    <s v="LIFT IFTS 24-04 CAN"/>
    <s v="IFTS"/>
    <n v="54"/>
    <s v="ACS"/>
    <n v="10"/>
    <m/>
    <s v="X"/>
    <x v="6"/>
    <s v="STDA"/>
    <s v="CAS_DECI"/>
    <m/>
    <m/>
    <s v="FMS CAS01"/>
    <s v="06:00"/>
    <s v="07:00"/>
    <d v="1899-12-30T01:00:00"/>
    <d v="1899-12-30T06:00:00"/>
    <d v="1899-12-30T07:00:00"/>
    <d v="1899-12-30T01:00:00"/>
    <s v="DCO"/>
    <s v="N/A"/>
  </r>
  <r>
    <n v="14975"/>
    <x v="52"/>
    <x v="16"/>
    <s v=" IFTS LIFT 24-03 QATAR"/>
    <s v="QATAR"/>
    <n v="56"/>
    <s v="IFTS"/>
    <n v="22"/>
    <s v="X"/>
    <m/>
    <x v="5"/>
    <s v="NET"/>
    <s v="DECI_STD"/>
    <m/>
    <n v="14976"/>
    <s v="FMSC HBFM01"/>
    <s v="07:30"/>
    <s v="08:30"/>
    <d v="1899-12-30T01:00:00"/>
    <d v="1899-12-30T07:30:00"/>
    <d v="1899-12-30T08:30:00"/>
    <d v="1899-12-30T01:00:00"/>
    <s v="DCO"/>
    <s v="N/A"/>
  </r>
  <r>
    <n v="14976"/>
    <x v="52"/>
    <x v="16"/>
    <s v="IFTS LIFT 24-02 QATAR"/>
    <s v="QATAR"/>
    <n v="52"/>
    <s v="ACS"/>
    <n v="17"/>
    <s v="X"/>
    <m/>
    <x v="0"/>
    <s v="STDA"/>
    <s v="DECI_STD_NVG"/>
    <m/>
    <m/>
    <s v="FMS R2RNVG01"/>
    <s v="07:30"/>
    <s v="08:30"/>
    <d v="1899-12-30T01:00:00"/>
    <d v="1899-12-30T07:30:00"/>
    <d v="1899-12-30T08:30:00"/>
    <d v="1899-12-30T01:00:00"/>
    <s v="DCO"/>
    <s v="N/A"/>
  </r>
  <r>
    <n v="14977"/>
    <x v="52"/>
    <x v="16"/>
    <s v="LIP 24-03 SWE"/>
    <s v="IFTS"/>
    <n v="48"/>
    <s v="ACS"/>
    <n v="12"/>
    <m/>
    <s v="X"/>
    <x v="6"/>
    <s v="STDA"/>
    <s v="CAS"/>
    <m/>
    <m/>
    <s v="SD CASV01"/>
    <s v="07:30"/>
    <s v="08:30"/>
    <d v="1899-12-30T01:00:00"/>
    <d v="1899-12-30T07:30:00"/>
    <d v="1899-12-30T08:30:00"/>
    <d v="1899-12-30T01:00:00"/>
    <s v="DCO"/>
    <s v="N/A"/>
  </r>
  <r>
    <n v="14978"/>
    <x v="52"/>
    <x v="16"/>
    <s v="LIFT IFTS 24-03 SAUDI"/>
    <s v="IFTS"/>
    <n v="47"/>
    <s v="ACS"/>
    <n v="10"/>
    <m/>
    <s v="X"/>
    <x v="5"/>
    <s v="NET"/>
    <s v="DECI_STD"/>
    <m/>
    <n v="14979"/>
    <s v="FMSC HACM01"/>
    <s v="09:00"/>
    <s v="10:00"/>
    <d v="1899-12-30T01:00:00"/>
    <d v="1899-12-30T09:00:00"/>
    <d v="1899-12-30T10:00:00"/>
    <d v="1899-12-30T01:00:00"/>
    <s v="DCO"/>
    <s v="N/A"/>
  </r>
  <r>
    <n v="14979"/>
    <x v="52"/>
    <x v="16"/>
    <s v="LIFT IFTS 24-04 JPN"/>
    <s v="IFTS"/>
    <n v="57"/>
    <s v="ACS"/>
    <n v="2"/>
    <m/>
    <s v="X"/>
    <x v="0"/>
    <s v="NET"/>
    <s v="DECI_STD"/>
    <m/>
    <n v="14980"/>
    <s v="FMSC BFM02"/>
    <s v="09:00"/>
    <s v="10:00"/>
    <d v="1899-12-30T01:00:00"/>
    <d v="1899-12-30T09:00:00"/>
    <d v="1899-12-30T10:00:00"/>
    <d v="1899-12-30T01:00:00"/>
    <s v="DCO"/>
    <s v="N/A"/>
  </r>
  <r>
    <n v="14980"/>
    <x v="52"/>
    <x v="16"/>
    <s v="LIFT IFTS 24-04 HUN"/>
    <s v="IFTS"/>
    <n v="62"/>
    <s v="ACS"/>
    <n v="32"/>
    <m/>
    <s v="X"/>
    <x v="6"/>
    <s v="STDA"/>
    <s v="CAS_DECI"/>
    <m/>
    <m/>
    <s v="FMS CAS02"/>
    <s v="09:00"/>
    <s v="10:00"/>
    <d v="1899-12-30T01:00:00"/>
    <d v="1899-12-30T09:00:00"/>
    <d v="1899-12-30T10:00:00"/>
    <d v="1899-12-30T01:00:00"/>
    <s v="DCO"/>
    <s v="N/A"/>
  </r>
  <r>
    <n v="14981"/>
    <x v="52"/>
    <x v="16"/>
    <s v="LIFT IFTS 24-04 JPN"/>
    <s v="IFTS"/>
    <n v="55"/>
    <s v="ACS"/>
    <n v="12"/>
    <m/>
    <s v="X"/>
    <x v="5"/>
    <s v="NET"/>
    <s v="DECI_STD"/>
    <m/>
    <n v="14982"/>
    <s v="FMSC BFM02"/>
    <s v="10:30"/>
    <s v="11:30"/>
    <d v="1899-12-30T01:00:00"/>
    <d v="1899-12-30T10:30:00"/>
    <d v="1899-12-30T11:30:00"/>
    <d v="1899-12-30T01:00:00"/>
    <s v="DCO"/>
    <s v="N/A"/>
  </r>
  <r>
    <n v="14982"/>
    <x v="52"/>
    <x v="16"/>
    <s v="LIP 24-03 SGP"/>
    <s v="IFTS"/>
    <n v="41"/>
    <s v="ACS"/>
    <n v="1"/>
    <m/>
    <s v="X"/>
    <x v="0"/>
    <s v="NET"/>
    <s v="DECI_STD"/>
    <m/>
    <n v="14983"/>
    <s v="SD OACM01"/>
    <s v="10:30"/>
    <d v="1899-12-30T11:00:00"/>
    <d v="1899-12-30T00:30:00"/>
    <d v="1899-12-30T10:30:00"/>
    <d v="1899-12-30T11:00:00"/>
    <d v="1899-12-30T00:30:00"/>
    <s v="DCO"/>
    <s v="N/A"/>
  </r>
  <r>
    <n v="14983"/>
    <x v="52"/>
    <x v="16"/>
    <s v="LIFT IFTS 24-04 CAN"/>
    <s v="IFTS"/>
    <n v="54"/>
    <s v="IFTS"/>
    <n v="22"/>
    <m/>
    <s v="X"/>
    <x v="6"/>
    <s v="STDA"/>
    <s v="CAS_DECI"/>
    <m/>
    <m/>
    <s v="FMS CAS02"/>
    <d v="1899-12-30T10:30:00"/>
    <d v="1899-12-30T11:30:00"/>
    <d v="1899-12-30T01:00:00"/>
    <d v="1899-12-30T10:30:00"/>
    <d v="1899-12-30T11:30:00"/>
    <d v="1899-12-30T01:00:00"/>
    <s v="DCO"/>
    <s v="N/A"/>
  </r>
  <r>
    <n v="14984"/>
    <x v="52"/>
    <x v="16"/>
    <s v=" IFTS LIFT 24-03 QATAR"/>
    <s v="QATAR"/>
    <n v="56"/>
    <s v="ACS"/>
    <n v="10"/>
    <s v="X"/>
    <m/>
    <x v="5"/>
    <s v="NET"/>
    <s v="DECI_STD"/>
    <m/>
    <n v="14985"/>
    <s v="FMSC HBFM02"/>
    <s v="12:00"/>
    <s v="13:00"/>
    <d v="1899-12-30T01:00:00"/>
    <s v="12:00"/>
    <s v="13:00"/>
    <d v="1899-12-30T01:00:00"/>
    <s v="DCO"/>
    <s v="N/A"/>
  </r>
  <r>
    <n v="14985"/>
    <x v="52"/>
    <x v="16"/>
    <s v=" IFTS LIFT 24-03 QATAR"/>
    <s v="QATAR"/>
    <n v="58"/>
    <s v="IFTS"/>
    <n v="9"/>
    <s v="X"/>
    <m/>
    <x v="0"/>
    <s v="NET"/>
    <s v="DECI_STD"/>
    <m/>
    <n v="14986"/>
    <s v="FMSC HBFM01"/>
    <s v="12:00"/>
    <s v="13:00"/>
    <d v="1899-12-30T01:00:00"/>
    <s v="12:00"/>
    <s v="13:00"/>
    <d v="1899-12-30T01:00:00"/>
    <s v="DCO"/>
    <s v="N/A"/>
  </r>
  <r>
    <n v="14986"/>
    <x v="52"/>
    <x v="16"/>
    <s v="LIFT IFTS 25-01 SGP"/>
    <s v="IFTS"/>
    <n v="68"/>
    <s v="ACS"/>
    <n v="2"/>
    <m/>
    <s v="X"/>
    <x v="6"/>
    <s v="STDA"/>
    <s v="LOW LEVEL"/>
    <m/>
    <m/>
    <s v="FMS LLF02"/>
    <s v="12:00"/>
    <s v="13:00"/>
    <d v="1899-12-30T01:00:00"/>
    <s v="12:00"/>
    <s v="13:00"/>
    <d v="1899-12-30T01:00:00"/>
    <s v="DCO"/>
    <s v="N/A"/>
  </r>
  <r>
    <n v="14987"/>
    <x v="52"/>
    <x v="16"/>
    <s v="IFTS LIFT 24-02 QATAR"/>
    <s v="QATAR"/>
    <n v="51"/>
    <s v="ACS"/>
    <n v="1"/>
    <s v="X"/>
    <m/>
    <x v="5"/>
    <s v="NET"/>
    <s v="ATAG_DECI"/>
    <m/>
    <n v="14988"/>
    <s v="NET ATAG01"/>
    <d v="1899-12-30T13:30:00"/>
    <d v="1899-12-30T14:30:00"/>
    <d v="1899-12-30T01:00:00"/>
    <d v="1899-12-30T13:30:00"/>
    <d v="1899-12-30T14:30:00"/>
    <d v="1899-12-30T01:00:00"/>
    <s v="DCO"/>
    <s v="N/A"/>
  </r>
  <r>
    <n v="14988"/>
    <x v="52"/>
    <x v="16"/>
    <s v="IFTS LIFT 24-02 QATAR"/>
    <s v="QATAR"/>
    <n v="50"/>
    <s v="ACS"/>
    <n v="5"/>
    <s v="X"/>
    <m/>
    <x v="4"/>
    <s v="NET"/>
    <s v="ATAG_DECI"/>
    <m/>
    <n v="14987"/>
    <s v="NET ATAG01"/>
    <d v="1899-12-30T13:30:00"/>
    <d v="1899-12-30T14:30:00"/>
    <d v="1899-12-30T01:00:00"/>
    <d v="1899-12-30T13:30:00"/>
    <d v="1899-12-30T14:30:00"/>
    <d v="1899-12-30T01:00:00"/>
    <s v="DCO"/>
    <s v="N/A"/>
  </r>
  <r>
    <n v="14989"/>
    <x v="52"/>
    <x v="16"/>
    <s v="IFTS LIFT 24-02 QATAR"/>
    <s v="QATAR"/>
    <n v="52"/>
    <s v="IFTS"/>
    <n v="22"/>
    <s v="X"/>
    <m/>
    <x v="0"/>
    <s v="STDA"/>
    <s v="DECI_STD_NVG"/>
    <m/>
    <m/>
    <s v="FMS R2RNVG02"/>
    <s v="13:30"/>
    <s v="14:30"/>
    <d v="1899-12-30T01:00:00"/>
    <s v="13:30"/>
    <s v="14:30"/>
    <d v="1899-12-30T01:00:00"/>
    <s v="DCO"/>
    <s v="N/A"/>
  </r>
  <r>
    <n v="14990"/>
    <x v="52"/>
    <x v="16"/>
    <s v="LIP 24-03 SWE"/>
    <s v="IFTS"/>
    <n v="49"/>
    <s v="ACS"/>
    <n v="17"/>
    <m/>
    <s v="X"/>
    <x v="6"/>
    <s v="STDA"/>
    <s v="CAS"/>
    <m/>
    <m/>
    <s v="SD CASV01"/>
    <d v="1899-12-30T13:30:00"/>
    <d v="1899-12-30T14:30:00"/>
    <d v="1899-12-30T01:00:00"/>
    <d v="1899-12-30T13:30:00"/>
    <d v="1899-12-30T14:30:00"/>
    <d v="1899-12-30T01:00:00"/>
    <s v="DCO"/>
    <s v="N/A"/>
  </r>
  <r>
    <n v="14991"/>
    <x v="53"/>
    <x v="16"/>
    <s v="IFTS LIFT 24-02 QATAR"/>
    <s v="QATAR"/>
    <n v="55"/>
    <s v="ACS"/>
    <n v="14"/>
    <s v="X"/>
    <m/>
    <x v="5"/>
    <s v="NET"/>
    <s v="DCA"/>
    <m/>
    <n v="14992"/>
    <s v="NET DCA02"/>
    <s v="06:00"/>
    <s v="07:00"/>
    <d v="1899-12-30T01:00:00"/>
    <d v="1899-12-30T06:00:00"/>
    <d v="1899-12-30T07:00:00"/>
    <d v="1899-12-30T01:00:00"/>
    <s v="DCO"/>
    <s v="N/A"/>
  </r>
  <r>
    <n v="14992"/>
    <x v="53"/>
    <x v="16"/>
    <s v="LIFT IFTS 24-03 SAUDI"/>
    <s v="IFTS"/>
    <n v="47"/>
    <s v="ACS"/>
    <n v="2"/>
    <m/>
    <s v="X"/>
    <x v="0"/>
    <s v="NET"/>
    <s v="DECI_STD"/>
    <m/>
    <n v="14993"/>
    <s v="FMSC HACM02"/>
    <s v="06:00"/>
    <s v="07:00"/>
    <d v="1899-12-30T01:00:00"/>
    <d v="1899-12-30T06:00:00"/>
    <d v="1899-12-30T07:00:00"/>
    <d v="1899-12-30T01:00:00"/>
    <s v="DCO"/>
    <s v="N/A"/>
  </r>
  <r>
    <n v="14993"/>
    <x v="53"/>
    <x v="16"/>
    <s v="LIFT IFTS 24-03 SAUDI"/>
    <s v="IFTS"/>
    <n v="45"/>
    <s v="ACS"/>
    <n v="5"/>
    <m/>
    <s v="X"/>
    <x v="5"/>
    <s v="NET"/>
    <s v="DECI_STD"/>
    <m/>
    <n v="14994"/>
    <s v="FMSC HACM02"/>
    <s v="07:30"/>
    <s v="08:30"/>
    <d v="1899-12-30T01:00:00"/>
    <d v="1899-12-30T07:30:00"/>
    <d v="1899-12-30T08:30:00"/>
    <d v="1899-12-30T01:00:00"/>
    <s v="DCO"/>
    <s v="N/A"/>
  </r>
  <r>
    <n v="14994"/>
    <x v="53"/>
    <x v="16"/>
    <s v="LIFT IFTS 25-01 SGP"/>
    <s v="IFTS"/>
    <n v="69"/>
    <s v="IFTS"/>
    <n v="22"/>
    <m/>
    <s v="X"/>
    <x v="6"/>
    <s v="STDA"/>
    <s v="LOW LEVEL"/>
    <m/>
    <m/>
    <s v="FMS LLF02"/>
    <s v="07:30"/>
    <s v="08:30"/>
    <d v="1899-12-30T01:00:00"/>
    <d v="1899-12-30T07:30:00"/>
    <d v="1899-12-30T08:30:00"/>
    <d v="1899-12-30T01:00:00"/>
    <s v="DCO"/>
    <s v="N/A"/>
  </r>
  <r>
    <n v="14995"/>
    <x v="53"/>
    <x v="16"/>
    <s v="LIFT IFTS 24-04 CAN"/>
    <s v="IFTS"/>
    <n v="53"/>
    <s v="IFTS"/>
    <n v="9"/>
    <m/>
    <s v="X"/>
    <x v="0"/>
    <s v="STDA"/>
    <s v="CAS_DECI"/>
    <m/>
    <m/>
    <s v="FMS CAS01"/>
    <s v="07:30"/>
    <s v="08:30"/>
    <d v="1899-12-30T01:00:00"/>
    <d v="1899-12-30T07:30:00"/>
    <d v="1899-12-30T08:30:00"/>
    <d v="1899-12-30T01:00:00"/>
    <s v="DCO"/>
    <s v="N/A"/>
  </r>
  <r>
    <n v="14996"/>
    <x v="53"/>
    <x v="16"/>
    <s v="LIFT IFTS 24-04 JPN"/>
    <s v="IFTS"/>
    <n v="57"/>
    <s v="ACS"/>
    <n v="12"/>
    <s v="X"/>
    <m/>
    <x v="5"/>
    <s v="NET"/>
    <s v="DECI_STD"/>
    <m/>
    <n v="14997"/>
    <s v="FMSC OBFM01"/>
    <s v="09:00"/>
    <s v="10:00"/>
    <d v="1899-12-30T01:00:00"/>
    <d v="1899-12-30T09:00:00"/>
    <d v="1899-12-30T10:00:00"/>
    <d v="1899-12-30T01:00:00"/>
    <s v="DCO"/>
    <s v="N/A"/>
  </r>
  <r>
    <n v="14997"/>
    <x v="53"/>
    <x v="16"/>
    <s v="LIFT IFTS 24-04 JPN"/>
    <s v="IFTS"/>
    <n v="55"/>
    <s v="ACS"/>
    <n v="14"/>
    <m/>
    <s v="X"/>
    <x v="0"/>
    <s v="NET"/>
    <s v="DECI_STD"/>
    <m/>
    <n v="14998"/>
    <s v="FMSC OBFM01"/>
    <s v="09:00"/>
    <s v="10:00"/>
    <d v="1899-12-30T01:00:00"/>
    <d v="1899-12-30T09:00:00"/>
    <d v="1899-12-30T10:00:00"/>
    <d v="1899-12-30T01:00:00"/>
    <s v="DCO"/>
    <s v="N/A"/>
  </r>
  <r>
    <n v="14998"/>
    <x v="53"/>
    <x v="16"/>
    <s v="LIFT IFTS 24-04 SPA"/>
    <s v="IFTS"/>
    <n v="61"/>
    <s v="ACS"/>
    <n v="5"/>
    <m/>
    <s v="X"/>
    <x v="5"/>
    <s v="NET"/>
    <s v="DECI_STD"/>
    <m/>
    <n v="14999"/>
    <s v="FMSC DACM01"/>
    <s v="10:30"/>
    <s v="11:30"/>
    <d v="1899-12-30T01:00:00"/>
    <d v="1899-12-30T10:30:00"/>
    <d v="1899-12-30T11:30:00"/>
    <d v="1899-12-30T01:00:00"/>
    <s v="DCO"/>
    <s v="N/A"/>
  </r>
  <r>
    <n v="14999"/>
    <x v="53"/>
    <x v="16"/>
    <s v="LIP 24-03 AUT"/>
    <s v="IFTS"/>
    <n v="42"/>
    <s v="ACS"/>
    <n v="10"/>
    <m/>
    <s v="X"/>
    <x v="0"/>
    <s v="STDA"/>
    <s v="AAR"/>
    <m/>
    <m/>
    <s v="SD AAR01"/>
    <s v="10:30"/>
    <s v="11:30"/>
    <d v="1899-12-30T01:00:00"/>
    <d v="1899-12-30T10:30:00"/>
    <d v="1899-12-30T11:30:00"/>
    <d v="1899-12-30T01:00:00"/>
    <s v="DCO"/>
    <s v="N/A"/>
  </r>
  <r>
    <n v="15000"/>
    <x v="53"/>
    <x v="16"/>
    <s v="LIFT IFTS 25-01 SGP"/>
    <s v="IFTS"/>
    <n v="68"/>
    <s v="ACS"/>
    <n v="1"/>
    <m/>
    <s v="X"/>
    <x v="1"/>
    <s v="STDA"/>
    <s v="LOW LEVEL"/>
    <m/>
    <m/>
    <s v="FMS LLF03"/>
    <s v="10:30"/>
    <s v="11:30"/>
    <d v="1899-12-30T01:00:00"/>
    <d v="1899-12-30T10:30:00"/>
    <d v="1899-12-30T11:30:00"/>
    <d v="1899-12-30T01:00:00"/>
    <s v="DCO"/>
    <s v="N/A"/>
  </r>
  <r>
    <n v="15001"/>
    <x v="53"/>
    <x v="16"/>
    <s v="LIFT 24-03 SNG"/>
    <s v="IFTS"/>
    <n v="44"/>
    <s v="ACS"/>
    <n v="17"/>
    <m/>
    <s v="X"/>
    <x v="5"/>
    <s v="NET"/>
    <s v="OCA AA"/>
    <m/>
    <n v="15002"/>
    <s v="NET OCAAA01"/>
    <s v="12:00"/>
    <s v="13:00"/>
    <d v="1899-12-30T01:00:00"/>
    <d v="1899-12-30T12:00:00"/>
    <d v="1899-12-30T13:00:00"/>
    <d v="1899-12-30T01:00:00"/>
    <s v="DCO"/>
    <s v="N/A"/>
  </r>
  <r>
    <n v="15002"/>
    <x v="53"/>
    <x v="16"/>
    <s v="LIFT 24-03 SNG"/>
    <s v="IFTS"/>
    <n v="43"/>
    <s v="ACS"/>
    <n v="32"/>
    <m/>
    <s v="X"/>
    <x v="4"/>
    <s v="NET"/>
    <s v="OCA AA"/>
    <m/>
    <n v="15001"/>
    <s v="NET OCAAA01"/>
    <d v="1899-12-30T12:00:00"/>
    <d v="1899-12-30T13:00:00"/>
    <d v="1899-12-30T01:00:00"/>
    <d v="1899-12-30T12:00:00"/>
    <d v="1899-12-30T13:00:00"/>
    <d v="1899-12-30T01:00:00"/>
    <s v="DCO"/>
    <s v="N/A"/>
  </r>
  <r>
    <n v="15003"/>
    <x v="53"/>
    <x v="16"/>
    <s v="LIFT IFTS 24-04 CAN"/>
    <s v="IFTS"/>
    <n v="53"/>
    <s v="ACS"/>
    <n v="12"/>
    <m/>
    <s v="X"/>
    <x v="0"/>
    <s v="STDA"/>
    <s v="CAS_DECI"/>
    <m/>
    <m/>
    <s v="FMS CAS02"/>
    <s v="12:00"/>
    <s v="13:00"/>
    <d v="1899-12-30T01:00:00"/>
    <d v="1899-12-30T12:00:00"/>
    <d v="1899-12-30T13:00:00"/>
    <d v="1899-12-30T01:00:00"/>
    <s v="DCO"/>
    <s v="N/A"/>
  </r>
  <r>
    <n v="15004"/>
    <x v="53"/>
    <x v="16"/>
    <s v="IFTS LIFT 24-02 QATAR"/>
    <s v="QATAR"/>
    <n v="51"/>
    <s v="IFTS"/>
    <n v="9"/>
    <s v="X"/>
    <m/>
    <x v="5"/>
    <s v="NET"/>
    <s v="ATAG_DECI"/>
    <m/>
    <n v="15005"/>
    <s v="NET ATAG02"/>
    <s v="13:30"/>
    <s v="14:30"/>
    <d v="1899-12-30T01:00:00"/>
    <s v="13:30"/>
    <s v="14:30"/>
    <d v="1899-12-30T01:00:00"/>
    <s v="DCO"/>
    <s v="N/A"/>
  </r>
  <r>
    <n v="15005"/>
    <x v="55"/>
    <x v="18"/>
    <s v="LIFT 24-44 ITA"/>
    <s v="AMI"/>
    <n v="70"/>
    <s v="ACS"/>
    <n v="14"/>
    <s v="X"/>
    <m/>
    <x v="5"/>
    <s v="NET"/>
    <s v="DCA"/>
    <m/>
    <n v="15006"/>
    <s v="SD QRA01"/>
    <s v="11:00"/>
    <s v="12:00"/>
    <d v="1899-12-30T01:00:00"/>
    <d v="1899-12-30T11:00:00"/>
    <d v="1899-12-30T11:40:00"/>
    <d v="1899-12-30T00:40:00"/>
    <s v="DNCO"/>
    <s v="CD3"/>
  </r>
  <r>
    <n v="15006"/>
    <x v="55"/>
    <x v="18"/>
    <s v="LIFT 24-44 ITA"/>
    <s v="AMI"/>
    <n v="72"/>
    <s v="ACS"/>
    <n v="9"/>
    <s v="X"/>
    <m/>
    <x v="4"/>
    <s v="NET"/>
    <s v="DCA"/>
    <m/>
    <n v="15005"/>
    <s v="SD QRA01"/>
    <d v="1899-12-30T11:00:00"/>
    <d v="1899-12-30T12:00:00"/>
    <d v="1899-12-30T01:00:00"/>
    <d v="1899-12-30T11:00:00"/>
    <d v="1899-12-30T11:40:00"/>
    <d v="1899-12-30T00:40:00"/>
    <s v="DNCO"/>
    <s v="CD3"/>
  </r>
  <r>
    <n v="15007"/>
    <x v="53"/>
    <x v="16"/>
    <s v="IFTS LIFT 24-02 QATAR"/>
    <s v="QATAR"/>
    <n v="50"/>
    <s v="IFTS"/>
    <n v="22"/>
    <s v="X"/>
    <m/>
    <x v="4"/>
    <s v="NET"/>
    <s v="ATAG_DECI"/>
    <m/>
    <n v="15006"/>
    <s v="NET ATAG02"/>
    <d v="1899-12-30T13:30:00"/>
    <d v="1899-12-30T14:30:00"/>
    <d v="1899-12-30T01:00:00"/>
    <d v="1899-12-30T13:30:00"/>
    <d v="1899-12-30T14:30:00"/>
    <d v="1899-12-30T01:00:00"/>
    <s v="DCO"/>
    <s v="N/A"/>
  </r>
  <r>
    <n v="15008"/>
    <x v="53"/>
    <x v="16"/>
    <s v="LIFT IFTS 24-04 JPN"/>
    <s v="IFTS"/>
    <n v="57"/>
    <s v="ACS"/>
    <n v="1"/>
    <m/>
    <s v="X"/>
    <x v="0"/>
    <s v="NET"/>
    <s v="DECI_STD"/>
    <m/>
    <n v="15009"/>
    <s v="FMSC OBFM02"/>
    <s v="13:30"/>
    <s v="14:30"/>
    <d v="1899-12-30T01:00:00"/>
    <s v="13:30"/>
    <s v="14:30"/>
    <d v="1899-12-30T01:00:00"/>
    <s v="DCO"/>
    <s v="N/A"/>
  </r>
  <r>
    <n v="15009"/>
    <x v="53"/>
    <x v="16"/>
    <s v="LIFT IFTS 25-01 SGP"/>
    <s v="IFTS"/>
    <n v="69"/>
    <s v="ACS"/>
    <n v="10"/>
    <m/>
    <s v="X"/>
    <x v="6"/>
    <s v="STDA"/>
    <s v="LOW LEVEL"/>
    <m/>
    <m/>
    <s v="FMS LLF03"/>
    <s v="13:30"/>
    <s v="14:30"/>
    <d v="1899-12-30T01:00:00"/>
    <s v="13:30"/>
    <s v="14:30"/>
    <d v="1899-12-30T01:00:00"/>
    <s v="DCO"/>
    <s v="N/A"/>
  </r>
  <r>
    <n v="15010"/>
    <x v="103"/>
    <x v="17"/>
    <s v="IFTS LIFT 24-02 QATAR"/>
    <s v="QATAR"/>
    <n v="52"/>
    <s v="ACS"/>
    <n v="1"/>
    <s v="X"/>
    <m/>
    <x v="5"/>
    <s v="NET"/>
    <s v="DCA"/>
    <m/>
    <n v="15011"/>
    <s v="NET ADCA01"/>
    <s v="08:00"/>
    <s v="09:00"/>
    <d v="1899-12-30T01:00:00"/>
    <s v="08:00"/>
    <s v="09:00"/>
    <d v="1899-12-30T01:00:00"/>
    <s v="DCO"/>
    <s v="N/A"/>
  </r>
  <r>
    <n v="15011"/>
    <x v="103"/>
    <x v="17"/>
    <s v="IFTS LIFT 24-02 QATAR"/>
    <s v="QATAR"/>
    <n v="55"/>
    <s v="ACS"/>
    <n v="5"/>
    <s v="X"/>
    <m/>
    <x v="4"/>
    <s v="NET"/>
    <s v="DCA"/>
    <m/>
    <n v="15010"/>
    <s v="NET ADCA01"/>
    <d v="1899-12-30T08:00:00"/>
    <d v="1899-12-30T09:00:00"/>
    <d v="1899-12-30T01:00:00"/>
    <d v="1899-12-30T08:00:00"/>
    <d v="1899-12-30T09:00:00"/>
    <d v="1899-12-30T01:00:00"/>
    <s v="SDC"/>
    <s v="N/A"/>
  </r>
  <r>
    <n v="15012"/>
    <x v="103"/>
    <x v="17"/>
    <s v="LIFT IFTS 24-04 HUN"/>
    <s v="IFTS"/>
    <n v="62"/>
    <s v="IFTS"/>
    <n v="9"/>
    <m/>
    <s v="X"/>
    <x v="0"/>
    <s v="NET"/>
    <s v="DECI_STD"/>
    <m/>
    <n v="15013"/>
    <s v="FMSC BFM01"/>
    <s v="08:00"/>
    <s v="09:00"/>
    <d v="1899-12-30T01:00:00"/>
    <s v="08:00"/>
    <s v="09:00"/>
    <d v="1899-12-30T01:00:00"/>
    <s v="DCO"/>
    <s v="N/A"/>
  </r>
  <r>
    <n v="15013"/>
    <x v="103"/>
    <x v="17"/>
    <s v="LIFT IFTS 25-01 SGP"/>
    <s v="IFTS"/>
    <n v="68"/>
    <s v="ACS"/>
    <n v="32"/>
    <m/>
    <s v="X"/>
    <x v="6"/>
    <s v="STDA"/>
    <s v="DECI_STD"/>
    <m/>
    <m/>
    <s v="PT ERT01"/>
    <s v="08:00"/>
    <s v="09:00"/>
    <d v="1899-12-30T01:00:00"/>
    <d v="1899-12-30T08:00:00"/>
    <d v="1899-12-30T09:00:00"/>
    <d v="1899-12-30T01:00:00"/>
    <s v="DCO"/>
    <s v="N/A"/>
  </r>
  <r>
    <n v="15014"/>
    <x v="103"/>
    <x v="17"/>
    <s v="LIFT IFTS 24-03 SAUDI"/>
    <s v="IFTS"/>
    <n v="46"/>
    <s v="ACS"/>
    <n v="10"/>
    <m/>
    <s v="X"/>
    <x v="5"/>
    <s v="NET"/>
    <s v="DECI_STD"/>
    <m/>
    <n v="15015"/>
    <s v="FMSC HACM01"/>
    <s v="09:30"/>
    <s v="10:30"/>
    <d v="1899-12-30T01:00:00"/>
    <s v="09:30"/>
    <s v="10:30"/>
    <d v="1899-12-30T01:00:00"/>
    <s v="DCO"/>
    <s v="N/A"/>
  </r>
  <r>
    <n v="15015"/>
    <x v="103"/>
    <x v="17"/>
    <s v="LIFT IFTS 24-04 HUN"/>
    <s v="IFTS"/>
    <n v="63"/>
    <s v="ACS"/>
    <n v="14"/>
    <m/>
    <s v="X"/>
    <x v="0"/>
    <s v="NET"/>
    <s v="DECI_STD"/>
    <m/>
    <n v="15016"/>
    <s v="FMSC BFM01"/>
    <s v="09:30"/>
    <s v="10:30"/>
    <d v="1899-12-30T01:00:00"/>
    <s v="09:30"/>
    <s v="10:30"/>
    <d v="1899-12-30T01:00:00"/>
    <s v="DCO"/>
    <s v="N/A"/>
  </r>
  <r>
    <n v="15016"/>
    <x v="103"/>
    <x v="17"/>
    <s v="LIFT IFTS 25-01 SGP"/>
    <s v="IFTS"/>
    <n v="69"/>
    <s v="IFTS"/>
    <n v="22"/>
    <m/>
    <s v="X"/>
    <x v="6"/>
    <s v="STDA"/>
    <s v="DECI_STD"/>
    <m/>
    <m/>
    <s v="PT ERT01"/>
    <s v="09:30"/>
    <s v="10:30"/>
    <d v="1899-12-30T01:00:00"/>
    <s v="09:30"/>
    <s v="10:30"/>
    <d v="1899-12-30T01:00:00"/>
    <s v="DCO"/>
    <s v="N/A"/>
  </r>
  <r>
    <n v="15017"/>
    <x v="103"/>
    <x v="17"/>
    <s v="LIFT 24-43 ITA"/>
    <s v="AMI"/>
    <n v="64"/>
    <s v="ACS"/>
    <n v="2"/>
    <s v="X"/>
    <m/>
    <x v="5"/>
    <s v="NET"/>
    <s v="DECI_STD"/>
    <m/>
    <n v="15018"/>
    <s v="SD AI01"/>
    <s v="11:00"/>
    <s v="12:00"/>
    <d v="1899-12-30T01:00:00"/>
    <d v="1899-12-30T11:00:00"/>
    <d v="1899-12-30T12:00:00"/>
    <d v="1899-12-30T01:00:00"/>
    <s v="DCO"/>
    <s v="N/A"/>
  </r>
  <r>
    <n v="15018"/>
    <x v="103"/>
    <x v="17"/>
    <s v="LIFT 24-03 SNG"/>
    <s v="IFTS"/>
    <n v="43"/>
    <s v="IFTS"/>
    <n v="23"/>
    <m/>
    <s v="X"/>
    <x v="0"/>
    <s v="NET"/>
    <s v="OCA AG"/>
    <m/>
    <n v="15019"/>
    <s v="NET OCAAG01"/>
    <s v="11:00"/>
    <s v="12:00"/>
    <d v="1899-12-30T01:00:00"/>
    <d v="1899-12-30T11:00:00"/>
    <d v="1899-12-30T12:00:00"/>
    <d v="1899-12-30T01:00:00"/>
    <s v="DCO"/>
    <s v="N/A"/>
  </r>
  <r>
    <n v="15019"/>
    <x v="103"/>
    <x v="17"/>
    <s v="LIFT 24-03 SNG"/>
    <s v="IFTS"/>
    <n v="44"/>
    <s v="ACS"/>
    <n v="32"/>
    <m/>
    <s v="X"/>
    <x v="1"/>
    <s v="NET"/>
    <s v="OCA AG"/>
    <m/>
    <n v="15018"/>
    <s v="NET OCAAG01"/>
    <d v="1899-12-30T11:00:00"/>
    <d v="1899-12-30T12:00:00"/>
    <d v="1899-12-30T01:00:00"/>
    <d v="1899-12-30T11:00:00"/>
    <d v="1899-12-30T12:00:00"/>
    <d v="1899-12-30T01:00:00"/>
    <s v="DCO"/>
    <s v="N/A"/>
  </r>
  <r>
    <n v="15020"/>
    <x v="103"/>
    <x v="17"/>
    <s v="LIFT 24-45 ITA"/>
    <s v="AMI"/>
    <n v="34"/>
    <s v="IFTS"/>
    <n v="3"/>
    <s v="X"/>
    <m/>
    <x v="6"/>
    <s v="STDA"/>
    <s v="LOW LEVEL"/>
    <m/>
    <m/>
    <s v="SD ERT02"/>
    <s v="11:00"/>
    <s v="12:00"/>
    <d v="1899-12-30T01:00:00"/>
    <s v="11:00"/>
    <s v="12:00"/>
    <d v="1899-12-30T01:00:00"/>
    <s v="DCO"/>
    <s v="N/A"/>
  </r>
  <r>
    <n v="15021"/>
    <x v="103"/>
    <x v="17"/>
    <s v="LIFT 24-43 ITA"/>
    <s v="AMI"/>
    <n v="69"/>
    <s v="ACS"/>
    <n v="12"/>
    <s v="X"/>
    <m/>
    <x v="5"/>
    <s v="NET"/>
    <s v="BTAG"/>
    <m/>
    <n v="15022"/>
    <s v="SD AI01"/>
    <s v="12:30"/>
    <s v="13:30"/>
    <d v="1899-12-30T01:00:00"/>
    <s v="12:30"/>
    <s v="13:30"/>
    <d v="1899-12-30T01:00:00"/>
    <s v="DCO"/>
    <s v="N/A"/>
  </r>
  <r>
    <n v="15022"/>
    <x v="103"/>
    <x v="17"/>
    <s v="LIFT 24-43 ITA"/>
    <s v="AMI"/>
    <n v="66"/>
    <s v="IFTS"/>
    <n v="22"/>
    <s v="X"/>
    <m/>
    <x v="4"/>
    <s v="NET"/>
    <s v="BTAG"/>
    <m/>
    <n v="15021"/>
    <s v="SD AI01"/>
    <d v="1899-12-30T12:30:00"/>
    <d v="1899-12-30T13:30:00"/>
    <d v="1899-12-30T01:00:00"/>
    <d v="1899-12-30T12:30:00"/>
    <d v="1899-12-30T13:30:00"/>
    <d v="1899-12-30T01:00:00"/>
    <s v="SDC"/>
    <s v="N/A"/>
  </r>
  <r>
    <n v="15023"/>
    <x v="103"/>
    <x v="17"/>
    <s v="IFTS LIFT 24-03 QATAR"/>
    <s v="QATAR"/>
    <n v="58"/>
    <s v="ACS"/>
    <n v="10"/>
    <s v="X"/>
    <m/>
    <x v="0"/>
    <s v="NET"/>
    <s v="DECI_STD"/>
    <m/>
    <n v="15024"/>
    <s v="FMSC HBFM02"/>
    <s v="12:30"/>
    <s v="13:30"/>
    <d v="1899-12-30T01:00:00"/>
    <d v="1899-12-30T12:45:00"/>
    <d v="1899-12-30T13:45:00"/>
    <d v="1899-12-30T01:00:00"/>
    <s v="DCO"/>
    <s v="N/A"/>
  </r>
  <r>
    <n v="15024"/>
    <x v="103"/>
    <x v="17"/>
    <s v="LIFT 24-44 ITA"/>
    <s v="AMI"/>
    <n v="70"/>
    <s v="ACS"/>
    <n v="17"/>
    <s v="X"/>
    <m/>
    <x v="6"/>
    <s v="STDA"/>
    <s v="DCA"/>
    <m/>
    <m/>
    <s v="SD TI01"/>
    <s v="12:30"/>
    <s v="13:30"/>
    <d v="1899-12-30T01:00:00"/>
    <s v="12:30"/>
    <s v="13:30"/>
    <d v="1899-12-30T01:00:00"/>
    <s v="DCO"/>
    <s v="N/A"/>
  </r>
  <r>
    <n v="15025"/>
    <x v="103"/>
    <x v="17"/>
    <s v="LIFT 24-43 ITA"/>
    <s v="AMI"/>
    <n v="68"/>
    <s v="ACS"/>
    <n v="2"/>
    <s v="X"/>
    <m/>
    <x v="5"/>
    <s v="NET"/>
    <s v="BTAG"/>
    <m/>
    <n v="15026"/>
    <s v="SD AI01"/>
    <s v="14:00"/>
    <s v="15:00"/>
    <d v="1899-12-30T01:00:00"/>
    <d v="1899-12-30T14:00:00"/>
    <d v="1899-12-30T15:00:00"/>
    <d v="1899-12-30T01:00:00"/>
    <s v="DCO"/>
    <s v="N/A"/>
  </r>
  <r>
    <n v="15026"/>
    <x v="103"/>
    <x v="17"/>
    <s v="LIFT 24-43 ITA"/>
    <s v="AMI"/>
    <n v="65"/>
    <s v="IFTS"/>
    <n v="9"/>
    <s v="X"/>
    <m/>
    <x v="4"/>
    <s v="NET"/>
    <s v="BTAG"/>
    <m/>
    <n v="15025"/>
    <s v="SD AI01"/>
    <d v="1899-12-30T14:00:00"/>
    <d v="1899-12-30T15:00:00"/>
    <d v="1899-12-30T01:00:00"/>
    <d v="1899-12-30T14:00:00"/>
    <d v="1899-12-30T15:00:00"/>
    <d v="1899-12-30T01:00:00"/>
    <s v="DCO"/>
    <s v="N/A"/>
  </r>
  <r>
    <n v="15027"/>
    <x v="103"/>
    <x v="17"/>
    <s v="LIFT IFTS 24-04 HUN"/>
    <s v="IFTS"/>
    <n v="62"/>
    <s v="ACS"/>
    <n v="1"/>
    <m/>
    <s v="X"/>
    <x v="0"/>
    <s v="NET"/>
    <s v="DECI_STD"/>
    <m/>
    <n v="15028"/>
    <s v="FMSC BFM02"/>
    <s v="14:00"/>
    <s v="15:00"/>
    <d v="1899-12-30T01:00:00"/>
    <s v="14:00"/>
    <s v="15:00"/>
    <d v="1899-12-30T01:00:00"/>
    <s v="DCO"/>
    <s v="N/A"/>
  </r>
  <r>
    <n v="15028"/>
    <x v="103"/>
    <x v="17"/>
    <s v="LIFT 24-44 ITA"/>
    <s v="AMI"/>
    <n v="72"/>
    <s v="IFTS"/>
    <n v="23"/>
    <s v="X"/>
    <m/>
    <x v="6"/>
    <s v="STDA"/>
    <s v="DCA"/>
    <m/>
    <m/>
    <s v="SD TI01"/>
    <s v="14:00"/>
    <s v="15:00"/>
    <d v="1899-12-30T01:00:00"/>
    <s v="14:00"/>
    <s v="15:00"/>
    <d v="1899-12-30T01:00:00"/>
    <s v="DCO"/>
    <s v="N/A"/>
  </r>
  <r>
    <n v="15029"/>
    <x v="103"/>
    <x v="17"/>
    <s v="LIFT IFTS 24-03 SAUDI"/>
    <s v="IFTS"/>
    <n v="46"/>
    <s v="ACS"/>
    <n v="14"/>
    <m/>
    <s v="X"/>
    <x v="5"/>
    <s v="NET"/>
    <s v="DECI_STD"/>
    <m/>
    <n v="15030"/>
    <s v="FMSC HACM02"/>
    <s v="15:30"/>
    <s v="16:30"/>
    <d v="1899-12-30T01:00:00"/>
    <d v="1899-12-30T15:30:00"/>
    <d v="1899-12-30T16:30:00"/>
    <d v="1899-12-30T01:00:00"/>
    <s v="DCO"/>
    <s v="N/A"/>
  </r>
  <r>
    <n v="15030"/>
    <x v="103"/>
    <x v="17"/>
    <s v="LIFT IFTS 24-04 HUN"/>
    <s v="IFTS"/>
    <n v="63"/>
    <s v="ACS"/>
    <n v="17"/>
    <m/>
    <s v="X"/>
    <x v="0"/>
    <s v="NET"/>
    <s v="DECI_STD"/>
    <m/>
    <n v="15031"/>
    <s v="FMSC BFM02"/>
    <s v="15:30"/>
    <s v="16:30"/>
    <d v="1899-12-30T01:00:00"/>
    <d v="1899-12-30T15:30:00"/>
    <d v="1899-12-30T16:30:00"/>
    <d v="1899-12-30T01:00:00"/>
    <s v="DCO"/>
    <s v="N/A"/>
  </r>
  <r>
    <n v="15031"/>
    <x v="104"/>
    <x v="17"/>
    <s v="IFTS LIFT 24-02 QATAR"/>
    <s v="QATAR"/>
    <n v="55"/>
    <s v="ACS"/>
    <n v="1"/>
    <s v="X"/>
    <m/>
    <x v="5"/>
    <s v="NET"/>
    <s v="DCA"/>
    <m/>
    <n v="15032"/>
    <s v="NET ADCA02"/>
    <s v="08:00"/>
    <s v="09:00"/>
    <d v="1899-12-30T01:00:00"/>
    <d v="1899-12-30T08:00:00"/>
    <d v="1899-12-30T09:25:00"/>
    <d v="1899-12-30T01:25:00"/>
    <s v="DCO"/>
    <s v="N/A"/>
  </r>
  <r>
    <n v="15032"/>
    <x v="104"/>
    <x v="17"/>
    <s v="IFTS LIFT 24-02 QATAR"/>
    <s v="QATAR"/>
    <n v="52"/>
    <s v="ACS"/>
    <n v="5"/>
    <s v="X"/>
    <m/>
    <x v="4"/>
    <s v="NET"/>
    <s v="DCA"/>
    <m/>
    <n v="15031"/>
    <s v="NET ADCA02"/>
    <d v="1899-12-30T08:00:00"/>
    <d v="1899-12-30T09:00:00"/>
    <d v="1899-12-30T01:00:00"/>
    <d v="1899-12-30T08:00:00"/>
    <d v="1899-12-30T09:25:00"/>
    <d v="1899-12-30T01:25:00"/>
    <s v="DCO"/>
    <s v="N/A"/>
  </r>
  <r>
    <n v="15033"/>
    <x v="104"/>
    <x v="17"/>
    <s v=" IFTS LIFT 24-03 QATAR"/>
    <s v="QATAR"/>
    <n v="61"/>
    <s v="IFTS"/>
    <n v="23"/>
    <s v="X"/>
    <m/>
    <x v="0"/>
    <s v="NET"/>
    <s v="DECI_STD"/>
    <m/>
    <n v="15034"/>
    <s v="FMSC HBFM02"/>
    <s v="08:00"/>
    <s v="09:00"/>
    <d v="1899-12-30T01:00:00"/>
    <d v="1899-12-30T08:00:00"/>
    <d v="1899-12-30T08:50:00"/>
    <d v="1899-12-30T00:50:00"/>
    <s v="DCO"/>
    <s v="N/A"/>
  </r>
  <r>
    <n v="15034"/>
    <x v="104"/>
    <x v="17"/>
    <s v="LIFT IFTS 24-04 HUN"/>
    <s v="IFTS"/>
    <n v="62"/>
    <s v="ACS"/>
    <n v="2"/>
    <m/>
    <s v="X"/>
    <x v="5"/>
    <s v="NET"/>
    <s v="DECI_STD"/>
    <m/>
    <n v="15035"/>
    <s v="FMSC OBFM01"/>
    <s v="09:30"/>
    <s v="10:30"/>
    <d v="1899-12-30T01:00:00"/>
    <d v="1899-12-30T09:30:00"/>
    <d v="1899-12-30T10:30:00"/>
    <d v="1899-12-30T01:00:00"/>
    <s v="DCO"/>
    <s v="N/A"/>
  </r>
  <r>
    <n v="15035"/>
    <x v="104"/>
    <x v="17"/>
    <s v="LIFT 24-44 ITA"/>
    <s v="AMI"/>
    <n v="70"/>
    <s v="IFTS"/>
    <n v="22"/>
    <s v="X"/>
    <m/>
    <x v="6"/>
    <s v="STDA"/>
    <s v="DCA"/>
    <m/>
    <m/>
    <s v="SD TI02"/>
    <s v="09:30"/>
    <s v="10:30"/>
    <d v="1899-12-30T01:00:00"/>
    <d v="1899-12-30T09:30:00"/>
    <d v="1899-12-30T10:30:00"/>
    <d v="1899-12-30T01:00:00"/>
    <s v="DCO"/>
    <s v="N/A"/>
  </r>
  <r>
    <n v="15036"/>
    <x v="104"/>
    <x v="17"/>
    <s v="LIFT IFTS 24-05 AUT"/>
    <s v="IFTS"/>
    <n v="65"/>
    <s v="IFTS"/>
    <n v="9"/>
    <m/>
    <s v="X"/>
    <x v="5"/>
    <s v="NET"/>
    <s v="DECI_STD"/>
    <m/>
    <n v="15037"/>
    <s v="FMSC OBFM02"/>
    <s v="11:00"/>
    <s v="12:00"/>
    <d v="1899-12-30T01:00:00"/>
    <d v="1899-12-30T11:00:00"/>
    <d v="1899-12-30T12:00:00"/>
    <d v="1899-12-30T01:00:00"/>
    <s v="DCO"/>
    <s v="N/A"/>
  </r>
  <r>
    <n v="15037"/>
    <x v="104"/>
    <x v="17"/>
    <s v="LIFT IFTS 24-04 HUN"/>
    <s v="IFTS"/>
    <n v="63"/>
    <s v="ACS"/>
    <n v="14"/>
    <m/>
    <s v="X"/>
    <x v="0"/>
    <s v="NET"/>
    <s v="DECI_STD"/>
    <m/>
    <n v="15038"/>
    <s v="FMSC OBFM01"/>
    <s v="11:00"/>
    <s v="12:00"/>
    <d v="1899-12-30T01:00:00"/>
    <s v="11:00"/>
    <d v="1899-12-30T11:50:00"/>
    <d v="1899-12-30T00:50:00"/>
    <s v="DCO"/>
    <s v="N/A"/>
  </r>
  <r>
    <n v="15038"/>
    <x v="104"/>
    <x v="17"/>
    <s v="LIFT 24-44 ITA"/>
    <s v="AMI"/>
    <n v="72"/>
    <s v="IFTS"/>
    <n v="23"/>
    <s v="X"/>
    <m/>
    <x v="6"/>
    <s v="STDA"/>
    <s v="DCA"/>
    <m/>
    <m/>
    <s v="SD TI02"/>
    <s v="11:00"/>
    <s v="12:00"/>
    <d v="1899-12-30T01:00:00"/>
    <s v="11:00"/>
    <s v="12:00"/>
    <d v="1899-12-30T01:00:00"/>
    <s v="DCO"/>
    <s v="N/A"/>
  </r>
  <r>
    <n v="15039"/>
    <x v="104"/>
    <x v="17"/>
    <s v=" IFTS LIFT 24-03 QATAR"/>
    <s v="QATAR"/>
    <n v="57"/>
    <s v="ACS"/>
    <n v="10"/>
    <s v="X"/>
    <m/>
    <x v="5"/>
    <s v="NET"/>
    <s v="DECI_STD"/>
    <m/>
    <n v="15040"/>
    <s v="FMSC HBFM01"/>
    <s v="12:30"/>
    <s v="13:30"/>
    <d v="1899-12-30T01:00:00"/>
    <d v="1899-12-30T12:30:00"/>
    <d v="1899-12-30T13:30:00"/>
    <d v="1899-12-30T01:00:00"/>
    <s v="DCO"/>
    <s v="N/A"/>
  </r>
  <r>
    <n v="15040"/>
    <x v="104"/>
    <x v="17"/>
    <s v="LIFT IFTS 24-04 JPN"/>
    <s v="IFTS"/>
    <n v="55"/>
    <s v="ACS"/>
    <n v="2"/>
    <m/>
    <s v="X"/>
    <x v="0"/>
    <s v="NET"/>
    <s v="DECI_STD"/>
    <m/>
    <n v="15041"/>
    <s v="FMSC OBFM02"/>
    <s v="12:30"/>
    <s v="13:30"/>
    <d v="1899-12-30T01:00:00"/>
    <s v="12:30"/>
    <s v="13:30"/>
    <d v="1899-12-30T01:00:00"/>
    <s v="DCO"/>
    <s v="N/A"/>
  </r>
  <r>
    <n v="15041"/>
    <x v="104"/>
    <x v="17"/>
    <s v="LIFT 24-45 ITA"/>
    <s v="AMI"/>
    <n v="34"/>
    <s v="ACS"/>
    <n v="17"/>
    <s v="X"/>
    <m/>
    <x v="6"/>
    <s v="STDA"/>
    <s v="LOW LEVEL"/>
    <m/>
    <m/>
    <s v="SD ERT02 RR01"/>
    <s v="12:30"/>
    <s v="13:30"/>
    <d v="1899-12-30T01:00:00"/>
    <s v="12:30"/>
    <s v="13:30"/>
    <d v="1899-12-30T01:00:00"/>
    <s v="DCO"/>
    <s v="N/A"/>
  </r>
  <r>
    <n v="15042"/>
    <x v="104"/>
    <x v="17"/>
    <s v="LIFT IFTS 24-04 HUN"/>
    <s v="IFTS"/>
    <n v="62"/>
    <s v="ACS"/>
    <n v="1"/>
    <m/>
    <s v="X"/>
    <x v="5"/>
    <s v="NET"/>
    <s v="DECI_STD"/>
    <m/>
    <n v="15043"/>
    <s v="FMSC OBFM02"/>
    <s v="14:00"/>
    <s v="15:00"/>
    <d v="1899-12-30T01:00:00"/>
    <d v="1899-12-30T13:50:00"/>
    <d v="1899-12-30T14:40:00"/>
    <d v="1899-12-30T00:50:00"/>
    <s v="DCO"/>
    <s v="N/A"/>
  </r>
  <r>
    <n v="15043"/>
    <x v="104"/>
    <x v="17"/>
    <s v="LIFT IFTS 24-04 SPA"/>
    <s v="IFTS"/>
    <n v="59"/>
    <s v="ACS"/>
    <n v="12"/>
    <m/>
    <s v="X"/>
    <x v="0"/>
    <s v="NET"/>
    <s v="DECI_STD"/>
    <m/>
    <n v="15044"/>
    <s v="FMSC DACM01"/>
    <s v="14:00"/>
    <s v="15:00"/>
    <d v="1899-12-30T01:00:00"/>
    <s v="14:00"/>
    <s v="15:00"/>
    <d v="1899-12-30T01:00:00"/>
    <s v="DCO"/>
    <s v="N/A"/>
  </r>
  <r>
    <n v="15044"/>
    <x v="104"/>
    <x v="17"/>
    <s v="LIFT IFTS 25-01 SGP"/>
    <s v="IFTS"/>
    <n v="68"/>
    <s v="IFTS"/>
    <n v="3"/>
    <m/>
    <s v="X"/>
    <x v="2"/>
    <s v="NET"/>
    <s v="LOW LEVEL"/>
    <m/>
    <n v="15045"/>
    <s v="NET TLL01 CPL01"/>
    <s v="14:00"/>
    <s v="15:00"/>
    <d v="1899-12-30T01:00:00"/>
    <s v="14:00"/>
    <s v="15:00"/>
    <d v="1899-12-30T01:00:00"/>
    <s v="DCO"/>
    <s v="N/A"/>
  </r>
  <r>
    <n v="15045"/>
    <x v="104"/>
    <x v="17"/>
    <s v="LIFT IFTS 25-01 SGP"/>
    <s v="IFTS"/>
    <n v="69"/>
    <s v="ACS"/>
    <n v="14"/>
    <m/>
    <s v="X"/>
    <x v="3"/>
    <s v="NET"/>
    <s v="LOW LEVEL"/>
    <m/>
    <n v="15044"/>
    <s v="NET TLL01 CPL01"/>
    <d v="1899-12-30T14:00:00"/>
    <d v="1899-12-30T15:00:00"/>
    <d v="1899-12-30T01:00:00"/>
    <d v="1899-12-30T14:00:00"/>
    <d v="1899-12-30T15:00:00"/>
    <d v="1899-12-30T01:00:00"/>
    <s v="DCO"/>
    <s v="N/A"/>
  </r>
  <r>
    <n v="15046"/>
    <x v="104"/>
    <x v="17"/>
    <s v="LIFT IFTS 24-04 HUN"/>
    <s v="IFTS"/>
    <n v="63"/>
    <s v="ACS"/>
    <n v="17"/>
    <m/>
    <s v="X"/>
    <x v="5"/>
    <s v="NET"/>
    <s v="DECI_STD"/>
    <m/>
    <n v="15047"/>
    <s v="FMSC OBFM02"/>
    <s v="15:30"/>
    <s v="16:30"/>
    <d v="1899-12-30T01:00:00"/>
    <d v="1899-12-30T15:10:00"/>
    <d v="1899-12-30T16:00:00"/>
    <d v="1899-12-30T00:50:00"/>
    <s v="DCO"/>
    <s v="N/A"/>
  </r>
  <r>
    <n v="15047"/>
    <x v="104"/>
    <x v="17"/>
    <s v=" IFTS LIFT 24-03 QATAR"/>
    <s v="QATAR"/>
    <n v="57"/>
    <s v="IFTS"/>
    <n v="22"/>
    <s v="X"/>
    <m/>
    <x v="0"/>
    <s v="NET"/>
    <s v="DECI_STD"/>
    <m/>
    <n v="15048"/>
    <s v="FMSC HBFM02"/>
    <s v="15:30"/>
    <s v="16:30"/>
    <d v="1899-12-30T01:00:00"/>
    <d v="1899-12-30T15:30:00"/>
    <d v="1899-12-30T16:20:00"/>
    <d v="1899-12-30T00:50:00"/>
    <s v="DCO"/>
    <s v="N/A"/>
  </r>
  <r>
    <n v="15048"/>
    <x v="104"/>
    <x v="17"/>
    <s v="LIFT IFTS 24-04 CAN"/>
    <s v="IFTS"/>
    <n v="52"/>
    <s v="ACS"/>
    <n v="32"/>
    <m/>
    <s v="X"/>
    <x v="6"/>
    <s v="STDA"/>
    <s v="CAS_DECI"/>
    <m/>
    <m/>
    <s v="FMS CAS01"/>
    <s v="15:40"/>
    <s v="16:40"/>
    <d v="1899-12-30T01:00:00"/>
    <d v="1899-12-30T15:40:00"/>
    <d v="1899-12-30T16:40:00"/>
    <d v="1899-12-30T01:00:00"/>
    <s v="DCO"/>
    <s v="N/A"/>
  </r>
  <r>
    <n v="15049"/>
    <x v="54"/>
    <x v="17"/>
    <s v="LIFT 24-43 ITA"/>
    <s v="AMI"/>
    <n v="65"/>
    <s v="ACS"/>
    <n v="5"/>
    <s v="X"/>
    <m/>
    <x v="5"/>
    <s v="NET"/>
    <s v="BTAG"/>
    <m/>
    <n v="15050"/>
    <s v="SD AI02"/>
    <s v="06:00"/>
    <s v="07:00"/>
    <d v="1899-12-30T01:00:00"/>
    <d v="1899-12-30T06:00:00"/>
    <d v="1899-12-30T07:00:00"/>
    <d v="1899-12-30T01:00:00"/>
    <s v="DCO"/>
    <s v="N/A"/>
  </r>
  <r>
    <n v="15050"/>
    <x v="54"/>
    <x v="17"/>
    <s v="LIFT 24-43 ITA"/>
    <s v="AMI"/>
    <n v="68"/>
    <s v="IFTS"/>
    <n v="22"/>
    <s v="X"/>
    <m/>
    <x v="4"/>
    <s v="NET"/>
    <s v="BTAG"/>
    <m/>
    <n v="15049"/>
    <s v="SD AI02"/>
    <d v="1899-12-30T06:00:00"/>
    <d v="1899-12-30T07:00:00"/>
    <d v="1899-12-30T01:00:00"/>
    <d v="1899-12-30T06:00:00"/>
    <d v="1899-12-30T07:00:00"/>
    <d v="1899-12-30T01:00:00"/>
    <s v="DCO"/>
    <s v="N/A"/>
  </r>
  <r>
    <n v="15051"/>
    <x v="54"/>
    <x v="17"/>
    <s v="LIFT IFTS 24-04 SPA"/>
    <s v="IFTS"/>
    <n v="61"/>
    <s v="ACS"/>
    <n v="10"/>
    <m/>
    <s v="X"/>
    <x v="0"/>
    <s v="NET"/>
    <s v="DECI_STD"/>
    <m/>
    <n v="15052"/>
    <s v="FMSC DACM02"/>
    <s v="06:00"/>
    <s v="07:00"/>
    <d v="1899-12-30T01:00:00"/>
    <s v="06:00"/>
    <s v="07:00"/>
    <d v="1899-12-30T01:00:00"/>
    <s v="DCO"/>
    <s v="N/A"/>
  </r>
  <r>
    <n v="15052"/>
    <x v="54"/>
    <x v="17"/>
    <s v="LIFT IFTS 24-04 CAN"/>
    <s v="IFTS"/>
    <n v="51"/>
    <s v="ACS"/>
    <n v="1"/>
    <m/>
    <s v="X"/>
    <x v="6"/>
    <s v="STDA"/>
    <s v="CAS_DECI"/>
    <m/>
    <m/>
    <s v="FMS CAS01"/>
    <s v="06:00"/>
    <s v="07:00"/>
    <d v="1899-12-30T01:00:00"/>
    <s v="06:00"/>
    <s v="07:00"/>
    <d v="1899-12-30T01:00:00"/>
    <s v="DCO"/>
    <s v="N/A"/>
  </r>
  <r>
    <n v="15053"/>
    <x v="54"/>
    <x v="17"/>
    <s v="IFTS LIFT 24-02 QATAR"/>
    <s v="QATAR"/>
    <n v="52"/>
    <s v="ACS"/>
    <n v="14"/>
    <s v="X"/>
    <m/>
    <x v="5"/>
    <s v="NET"/>
    <s v="DCA"/>
    <m/>
    <n v="15054"/>
    <s v="NET SMI01"/>
    <s v="07:30"/>
    <s v="08:30"/>
    <d v="1899-12-30T01:00:00"/>
    <d v="1899-12-30T07:30:00"/>
    <d v="1899-12-30T08:30:00"/>
    <d v="1899-12-30T01:00:00"/>
    <s v="DCO"/>
    <s v="N/A"/>
  </r>
  <r>
    <n v="15054"/>
    <x v="54"/>
    <x v="17"/>
    <s v="IFTS LIFT 24-02 QATAR"/>
    <s v="QATAR"/>
    <n v="55"/>
    <s v="ACS"/>
    <n v="32"/>
    <s v="X"/>
    <m/>
    <x v="4"/>
    <s v="NET"/>
    <s v="DCA"/>
    <m/>
    <n v="15053"/>
    <s v="NET SMI01"/>
    <d v="1899-12-30T07:30:00"/>
    <d v="1899-12-30T08:30:00"/>
    <d v="1899-12-30T01:00:00"/>
    <d v="1899-12-30T07:30:00"/>
    <d v="1899-12-30T08:30:00"/>
    <d v="1899-12-30T01:00:00"/>
    <s v="DCO"/>
    <s v="N/A"/>
  </r>
  <r>
    <n v="15055"/>
    <x v="54"/>
    <x v="17"/>
    <s v="LIFT IFTS 24-05 AUT"/>
    <s v="IFTS"/>
    <n v="65"/>
    <s v="ACS"/>
    <n v="12"/>
    <m/>
    <s v="X"/>
    <x v="0"/>
    <s v="NET"/>
    <s v="DECI_STD_NVG"/>
    <m/>
    <n v="15056"/>
    <s v="NET BFFNVG01"/>
    <s v="07:30"/>
    <s v="08:30"/>
    <d v="1899-12-30T01:00:00"/>
    <s v="07:30"/>
    <s v="08:30"/>
    <d v="1899-12-30T01:00:00"/>
    <s v="DCO"/>
    <s v="N/A"/>
  </r>
  <r>
    <n v="15056"/>
    <x v="54"/>
    <x v="17"/>
    <s v="LIFT IFTS 24-04 HUN"/>
    <s v="IFTS"/>
    <n v="62"/>
    <s v="ACS"/>
    <n v="2"/>
    <m/>
    <s v="X"/>
    <x v="5"/>
    <s v="NET"/>
    <s v="DECI_STD"/>
    <m/>
    <n v="15057"/>
    <s v="FMSC DBFM01"/>
    <s v="09:00"/>
    <s v="10:00"/>
    <d v="1899-12-30T01:00:00"/>
    <d v="1899-12-30T09:00:00"/>
    <d v="1899-12-30T10:00:00"/>
    <d v="1899-12-30T01:00:00"/>
    <s v="DCO"/>
    <s v="N/A"/>
  </r>
  <r>
    <n v="15057"/>
    <x v="54"/>
    <x v="17"/>
    <s v="LIFT IFTS 24-04 HUN"/>
    <s v="IFTS"/>
    <n v="63"/>
    <s v="IFTS"/>
    <n v="22"/>
    <m/>
    <s v="X"/>
    <x v="0"/>
    <s v="NET"/>
    <s v="DECI_STD"/>
    <m/>
    <n v="15058"/>
    <s v="FMSC DBFM01"/>
    <s v="09:00"/>
    <s v="10:00"/>
    <d v="1899-12-30T01:00:00"/>
    <s v="09:00"/>
    <s v="10:00"/>
    <d v="1899-12-30T01:00:00"/>
    <s v="DCO"/>
    <s v="N/A"/>
  </r>
  <r>
    <n v="15058"/>
    <x v="54"/>
    <x v="17"/>
    <s v="LIFT IFTS 24-04 CAN"/>
    <s v="IFTS"/>
    <n v="52"/>
    <s v="ACS"/>
    <n v="5"/>
    <m/>
    <s v="X"/>
    <x v="6"/>
    <s v="STDA"/>
    <s v="CAS_DECI"/>
    <m/>
    <m/>
    <s v="FMS CAS02"/>
    <s v="09:00"/>
    <s v="10:00"/>
    <d v="1899-12-30T01:00:00"/>
    <s v="09:00"/>
    <s v="10:00"/>
    <d v="1899-12-30T01:00:00"/>
    <s v="DCO"/>
    <s v="N/A"/>
  </r>
  <r>
    <n v="15059"/>
    <x v="54"/>
    <x v="17"/>
    <s v="LIFT IFTS 24-04 SPA"/>
    <s v="IFTS"/>
    <n v="58"/>
    <s v="ACS"/>
    <n v="17"/>
    <m/>
    <s v="X"/>
    <x v="5"/>
    <s v="NET"/>
    <s v="DECI_STD"/>
    <m/>
    <n v="15060"/>
    <s v="FMSC DACM01"/>
    <s v="10:30"/>
    <s v="11:30"/>
    <d v="1899-12-30T01:00:00"/>
    <d v="1899-12-30T10:30:00"/>
    <d v="1899-12-30T11:30:00"/>
    <d v="1899-12-30T01:00:00"/>
    <s v="DCO"/>
    <s v="N/A"/>
  </r>
  <r>
    <n v="15060"/>
    <x v="54"/>
    <x v="17"/>
    <s v="LIP 24-04 CAN"/>
    <s v="IFTS"/>
    <n v="50"/>
    <s v="ACS"/>
    <n v="12"/>
    <m/>
    <s v="X"/>
    <x v="1"/>
    <s v="NET"/>
    <s v="LOW LEVEL"/>
    <m/>
    <n v="15061"/>
    <s v="SD FLL02"/>
    <s v="10:30"/>
    <s v="11:30"/>
    <d v="1899-12-30T01:00:00"/>
    <s v="10:30"/>
    <s v="11:30"/>
    <d v="1899-12-30T01:00:00"/>
    <s v="DCO"/>
    <s v="N/A"/>
  </r>
  <r>
    <n v="15061"/>
    <x v="54"/>
    <x v="17"/>
    <s v="LIFT 24-44 ITA"/>
    <s v="AMI"/>
    <n v="70"/>
    <s v="ACS"/>
    <n v="32"/>
    <s v="X"/>
    <m/>
    <x v="0"/>
    <s v="STDA"/>
    <s v="DCA"/>
    <m/>
    <m/>
    <s v="SD TINVG01"/>
    <s v="10:30"/>
    <s v="11:30"/>
    <d v="1899-12-30T01:00:00"/>
    <s v="10:30"/>
    <s v="11:30"/>
    <d v="1899-12-30T01:00:00"/>
    <s v="DCO"/>
    <s v="N/A"/>
  </r>
  <r>
    <n v="15062"/>
    <x v="54"/>
    <x v="17"/>
    <s v="LIFT 24-43 ITA"/>
    <s v="AMI"/>
    <n v="66"/>
    <s v="IFTS"/>
    <n v="3"/>
    <s v="X"/>
    <m/>
    <x v="0"/>
    <s v="NET"/>
    <s v="BTAG"/>
    <m/>
    <n v="15063"/>
    <s v="SD AI02"/>
    <s v="12:00"/>
    <s v="13:00"/>
    <d v="1899-12-30T01:00:00"/>
    <s v="12:00"/>
    <s v="13:00"/>
    <d v="1899-12-30T01:00:00"/>
    <s v="DCO"/>
    <s v="N/A"/>
  </r>
  <r>
    <n v="15063"/>
    <x v="54"/>
    <x v="17"/>
    <s v="LIFT 24-43 ITA"/>
    <s v="AMI"/>
    <n v="69"/>
    <s v="IFTS"/>
    <n v="22"/>
    <s v="X"/>
    <m/>
    <x v="1"/>
    <s v="NET"/>
    <s v="BTAG"/>
    <m/>
    <n v="15062"/>
    <s v="SD AI02"/>
    <d v="1899-12-30T12:00:00"/>
    <d v="1899-12-30T13:00:00"/>
    <d v="1899-12-30T01:00:00"/>
    <d v="1899-12-30T12:00:00"/>
    <d v="1899-12-30T13:00:00"/>
    <d v="1899-12-30T01:00:00"/>
    <s v="DCO"/>
    <s v="N/A"/>
  </r>
  <r>
    <n v="15064"/>
    <x v="54"/>
    <x v="17"/>
    <s v="LIFT IFTS 24-04 CAN"/>
    <s v="IFTS"/>
    <n v="51"/>
    <s v="ACS"/>
    <n v="2"/>
    <m/>
    <s v="X"/>
    <x v="6"/>
    <s v="STDA"/>
    <s v="CAS_DECI"/>
    <m/>
    <m/>
    <s v="FMS CAS02"/>
    <s v="12:00"/>
    <s v="13:00"/>
    <d v="1899-12-30T01:00:00"/>
    <s v="12:00"/>
    <s v="13:00"/>
    <d v="1899-12-30T01:00:00"/>
    <s v="DCO"/>
    <s v="N/A"/>
  </r>
  <r>
    <n v="15065"/>
    <x v="54"/>
    <x v="17"/>
    <s v="LIFT IFTS 24-05 AUT"/>
    <s v="IFTS"/>
    <n v="65"/>
    <s v="ACS"/>
    <n v="14"/>
    <m/>
    <s v="X"/>
    <x v="5"/>
    <s v="NET"/>
    <s v="DECI_STD"/>
    <m/>
    <n v="15066"/>
    <s v="FMSC DBFM01"/>
    <s v="13:30"/>
    <s v="14:30"/>
    <d v="1899-12-30T01:00:00"/>
    <d v="1899-12-30T13:30:00"/>
    <d v="1899-12-30T14:30:00"/>
    <d v="1899-12-30T01:00:00"/>
    <s v="DCO"/>
    <s v="N/A"/>
  </r>
  <r>
    <n v="15066"/>
    <x v="54"/>
    <x v="17"/>
    <s v="LIFT IFTS 24-04 SPA"/>
    <s v="IFTS"/>
    <n v="59"/>
    <s v="ACS"/>
    <n v="12"/>
    <m/>
    <s v="X"/>
    <x v="0"/>
    <s v="NET"/>
    <s v="DECI_STD"/>
    <m/>
    <n v="15067"/>
    <s v="FMSC DACM02"/>
    <s v="13:30"/>
    <s v="14:30"/>
    <d v="1899-12-30T01:00:00"/>
    <s v="13:30"/>
    <s v="14:30"/>
    <d v="1899-12-30T01:00:00"/>
    <s v="DCO"/>
    <s v="N/A"/>
  </r>
  <r>
    <n v="15067"/>
    <x v="55"/>
    <x v="18"/>
    <s v="LIFT IFTS 24-05 AUT"/>
    <s v="IFTS"/>
    <n v="65"/>
    <s v="ACS"/>
    <n v="9"/>
    <m/>
    <s v="X"/>
    <x v="5"/>
    <s v="NET"/>
    <s v="DECI_STD"/>
    <m/>
    <n v="15068"/>
    <s v="FMSC DBFM02"/>
    <s v="08:00"/>
    <s v="09:00"/>
    <d v="1899-12-30T01:00:00"/>
    <d v="1899-12-30T08:00:00"/>
    <d v="1899-12-30T09:00:00"/>
    <d v="1899-12-30T01:00:00"/>
    <s v="DCO"/>
    <s v="N/A"/>
  </r>
  <r>
    <n v="15068"/>
    <x v="55"/>
    <x v="18"/>
    <s v="LIFT IFTS 24-03 SAUDI"/>
    <s v="IFTS"/>
    <n v="47"/>
    <s v="ACS"/>
    <n v="1"/>
    <m/>
    <s v="X"/>
    <x v="1"/>
    <s v="STDA"/>
    <s v="BRV_R2R_STD"/>
    <m/>
    <m/>
    <s v="PT R2R01"/>
    <s v="08:00"/>
    <s v="09:00"/>
    <d v="1899-12-30T01:00:00"/>
    <s v="08:00"/>
    <s v="09:00"/>
    <d v="1899-12-30T01:00:00"/>
    <s v="DCO"/>
    <s v="N/A"/>
  </r>
  <r>
    <n v="15069"/>
    <x v="55"/>
    <x v="18"/>
    <s v="LIFT IFTS 24-04 CAN"/>
    <s v="IFTS"/>
    <n v="52"/>
    <s v="IFTS"/>
    <n v="23"/>
    <m/>
    <s v="X"/>
    <x v="0"/>
    <s v="STDA"/>
    <s v="AAR"/>
    <m/>
    <m/>
    <s v="FMS AAR01"/>
    <s v="08:00"/>
    <s v="09:00"/>
    <d v="1899-12-30T01:00:00"/>
    <s v="08:00"/>
    <s v="09:00"/>
    <d v="1899-12-30T01:00:00"/>
    <s v="DCO"/>
    <s v="N/A"/>
  </r>
  <r>
    <n v="15070"/>
    <x v="55"/>
    <x v="18"/>
    <s v="LIFT IFTS 25-01 HUN"/>
    <s v="IFTS"/>
    <n v="70"/>
    <s v="IFTS"/>
    <n v="3"/>
    <m/>
    <s v="X"/>
    <x v="6"/>
    <s v="STDA"/>
    <s v="LOW LEVEL"/>
    <m/>
    <m/>
    <s v="PT LLF01"/>
    <s v="08:00"/>
    <s v="09:00"/>
    <d v="1899-12-30T01:00:00"/>
    <s v="08:00"/>
    <s v="09:00"/>
    <d v="1899-12-30T01:00:00"/>
    <s v="DCO"/>
    <s v="N/A"/>
  </r>
  <r>
    <n v="15071"/>
    <x v="55"/>
    <x v="18"/>
    <s v="IFTS LIFT 24-02 QATAR"/>
    <s v="QATAR"/>
    <n v="55"/>
    <s v="ACS"/>
    <n v="17"/>
    <s v="X"/>
    <m/>
    <x v="5"/>
    <s v="NET"/>
    <s v="DCA"/>
    <m/>
    <n v="15072"/>
    <s v="NET SMI02"/>
    <s v="09:30"/>
    <s v="10:30"/>
    <d v="1899-12-30T01:00:00"/>
    <s v="09:30"/>
    <s v="10:30"/>
    <d v="1899-12-30T01:00:00"/>
    <s v="DCO"/>
    <s v="N/A"/>
  </r>
  <r>
    <n v="15072"/>
    <x v="55"/>
    <x v="18"/>
    <s v="IFTS LIFT 24-02 QATAR"/>
    <s v="QATAR"/>
    <n v="52"/>
    <s v="ACS"/>
    <n v="12"/>
    <s v="X"/>
    <m/>
    <x v="4"/>
    <s v="NET"/>
    <s v="DCA"/>
    <m/>
    <n v="15071"/>
    <s v="NET SMI02"/>
    <d v="1899-12-30T09:30:00"/>
    <d v="1899-12-30T10:30:00"/>
    <d v="1899-12-30T01:00:00"/>
    <s v="09:30"/>
    <s v="10:30"/>
    <d v="1899-12-30T01:00:00"/>
    <s v="DCO"/>
    <s v="N/A"/>
  </r>
  <r>
    <n v="15073"/>
    <x v="55"/>
    <x v="18"/>
    <s v="LIFT IFTS 25-01 SGP"/>
    <s v="IFTS"/>
    <n v="69"/>
    <s v="ACS"/>
    <n v="32"/>
    <m/>
    <s v="X"/>
    <x v="0"/>
    <s v="NET"/>
    <s v="LOW LEVEL"/>
    <m/>
    <n v="15074"/>
    <s v="NET TLL02"/>
    <s v="09:30"/>
    <s v="10:30"/>
    <d v="1899-12-30T01:00:00"/>
    <s v="09:30"/>
    <s v="10:30"/>
    <d v="1899-12-30T01:00:00"/>
    <s v="DCO"/>
    <s v="N/A"/>
  </r>
  <r>
    <n v="15074"/>
    <x v="57"/>
    <x v="18"/>
    <s v="LIFT IFTS 24-04 SPA"/>
    <s v="IFTS"/>
    <n v="61"/>
    <s v="ACS"/>
    <n v="13"/>
    <m/>
    <s v="X"/>
    <x v="2"/>
    <s v="NET"/>
    <s v="LOW LEVEL"/>
    <m/>
    <n v="15075"/>
    <s v="NET TLL02"/>
    <s v="09:30"/>
    <s v="10:30"/>
    <d v="1899-12-30T01:00:00"/>
    <d v="1899-12-30T09:30:00"/>
    <d v="1899-12-30T10:00:00"/>
    <d v="1899-12-30T00:30:00"/>
    <s v="RSLD"/>
    <s v="CD3"/>
  </r>
  <r>
    <n v="15075"/>
    <x v="57"/>
    <x v="18"/>
    <s v="LIFT IFTS 24-04 SPA"/>
    <s v="IFTS"/>
    <n v="59"/>
    <s v="ACS"/>
    <n v="12"/>
    <m/>
    <s v="X"/>
    <x v="3"/>
    <s v="NET"/>
    <s v="LOW LEVEL"/>
    <m/>
    <n v="15074"/>
    <s v="NET TLL02"/>
    <d v="1899-12-30T09:30:00"/>
    <d v="1899-12-30T10:30:00"/>
    <d v="1899-12-30T01:00:00"/>
    <d v="1899-12-30T09:30:00"/>
    <d v="1899-12-30T10:00:00"/>
    <d v="1899-12-30T00:30:00"/>
    <s v="RSLD"/>
    <s v="CD5"/>
  </r>
  <r>
    <n v="15076"/>
    <x v="55"/>
    <x v="18"/>
    <s v="LIFT IFTS 25-01 SGP"/>
    <s v="IFTS"/>
    <n v="68"/>
    <s v="ACS"/>
    <n v="10"/>
    <m/>
    <s v="X"/>
    <x v="1"/>
    <s v="NET"/>
    <s v="LOW LEVEL"/>
    <m/>
    <n v="15075"/>
    <s v="NET TLL02"/>
    <d v="1899-12-30T09:30:00"/>
    <d v="1899-12-30T10:30:00"/>
    <d v="1899-12-30T01:00:00"/>
    <d v="1899-12-30T09:30:00"/>
    <d v="1899-12-30T10:30:00"/>
    <d v="1899-12-30T01:00:00"/>
    <s v="DCO"/>
    <s v="N/A"/>
  </r>
  <r>
    <n v="15077"/>
    <x v="55"/>
    <x v="18"/>
    <s v="LIP 24-03 AUT"/>
    <s v="IFTS"/>
    <n v="42"/>
    <s v="ACS"/>
    <n v="1"/>
    <m/>
    <s v="X"/>
    <x v="0"/>
    <s v="NET"/>
    <s v="DECI_STD"/>
    <m/>
    <n v="15078"/>
    <s v="SD DACM01"/>
    <s v="11:00"/>
    <s v="12:00"/>
    <d v="1899-12-30T01:00:00"/>
    <d v="1899-12-30T11:00:00"/>
    <d v="1899-12-30T11:50:00"/>
    <d v="1899-12-30T00:50:00"/>
    <s v="DCO"/>
    <s v="N/A"/>
  </r>
  <r>
    <n v="15078"/>
    <x v="55"/>
    <x v="18"/>
    <s v="LIFT IFTS 24-03 SAUDI"/>
    <s v="IFTS"/>
    <n v="45"/>
    <s v="IFTS"/>
    <n v="3"/>
    <m/>
    <s v="X"/>
    <x v="6"/>
    <s v="STDA"/>
    <s v="BRV_R2R_STD"/>
    <m/>
    <m/>
    <s v="PT R2R01"/>
    <s v="11:00"/>
    <s v="12:00"/>
    <d v="1899-12-30T01:00:00"/>
    <s v="11:00"/>
    <s v="12:00"/>
    <d v="1899-12-30T01:00:00"/>
    <s v="DCO"/>
    <s v="N/A"/>
  </r>
  <r>
    <n v="15079"/>
    <x v="55"/>
    <x v="18"/>
    <s v="LIFT 24-43 ITA"/>
    <s v="AMI"/>
    <n v="67"/>
    <s v="ACS"/>
    <n v="10"/>
    <s v="X"/>
    <m/>
    <x v="5"/>
    <s v="NET"/>
    <s v="BTAG"/>
    <m/>
    <n v="15080"/>
    <s v="SD AI01"/>
    <s v="12:30"/>
    <s v="13:30"/>
    <d v="1899-12-30T01:00:00"/>
    <d v="1899-12-30T12:55:00"/>
    <d v="1899-12-30T13:35:00"/>
    <d v="1899-12-30T00:40:00"/>
    <s v="DCO"/>
    <s v="N/A"/>
  </r>
  <r>
    <n v="15080"/>
    <x v="55"/>
    <x v="18"/>
    <s v="LIFT 24-43 ITA"/>
    <s v="AMI"/>
    <n v="64"/>
    <s v="IFTS"/>
    <n v="22"/>
    <s v="X"/>
    <m/>
    <x v="4"/>
    <s v="NET"/>
    <s v="BTAG"/>
    <m/>
    <n v="15079"/>
    <s v="SD AI02"/>
    <d v="1899-12-30T12:30:00"/>
    <d v="1899-12-30T13:30:00"/>
    <d v="1899-12-30T01:00:00"/>
    <d v="1899-12-30T12:55:00"/>
    <d v="1899-12-30T13:35:00"/>
    <d v="1899-12-30T00:40:00"/>
    <s v="DCO"/>
    <s v="N/A"/>
  </r>
  <r>
    <n v="15081"/>
    <x v="55"/>
    <x v="18"/>
    <s v="LIFT IFTS 24-04 SPA"/>
    <s v="IFTS"/>
    <n v="58"/>
    <s v="ACS"/>
    <n v="5"/>
    <m/>
    <s v="X"/>
    <x v="0"/>
    <s v="NET"/>
    <s v="DECI_STD"/>
    <m/>
    <n v="15082"/>
    <s v="FMSC DACM02"/>
    <s v="12:30"/>
    <s v="13:30"/>
    <d v="1899-12-30T01:00:00"/>
    <s v="12:30"/>
    <s v="13:30"/>
    <d v="1899-12-30T01:00:00"/>
    <s v="DCO"/>
    <s v="N/A"/>
  </r>
  <r>
    <n v="15082"/>
    <x v="55"/>
    <x v="18"/>
    <s v="LIFT IFTS 24-03 SAUDI"/>
    <s v="IFTS"/>
    <n v="47"/>
    <s v="ACS"/>
    <n v="17"/>
    <m/>
    <s v="X"/>
    <x v="6"/>
    <s v="STDA"/>
    <s v="BRV_R2R_STD"/>
    <m/>
    <m/>
    <s v="PT R2R02"/>
    <s v="12:30"/>
    <s v="13:30"/>
    <d v="1899-12-30T01:00:00"/>
    <s v="12:30"/>
    <s v="13:30"/>
    <d v="1899-12-30T01:00:00"/>
    <s v="DCO"/>
    <s v="N/A"/>
  </r>
  <r>
    <n v="15083"/>
    <x v="55"/>
    <x v="18"/>
    <s v="LIFT IFTS 24-04 JPN"/>
    <s v="IFTS"/>
    <n v="57"/>
    <s v="ACS"/>
    <n v="9"/>
    <m/>
    <s v="X"/>
    <x v="6"/>
    <s v="STDA"/>
    <s v="DECI_STD"/>
    <m/>
    <m/>
    <s v="PT ERT02"/>
    <s v="14:00"/>
    <s v="15:00"/>
    <d v="1899-12-30T01:00:00"/>
    <s v="14:00"/>
    <s v="15:00"/>
    <d v="1899-12-30T01:00:00"/>
    <s v="DCO"/>
    <s v="N/A"/>
  </r>
  <r>
    <n v="15084"/>
    <x v="55"/>
    <x v="18"/>
    <s v="LIFT 24-44 ITA"/>
    <s v="AMI"/>
    <n v="71"/>
    <s v="ACS"/>
    <n v="12"/>
    <s v="X"/>
    <m/>
    <x v="5"/>
    <s v="NET"/>
    <s v="DECI_STD"/>
    <m/>
    <n v="15085"/>
    <s v="SD OACM01"/>
    <s v="15:30"/>
    <d v="1899-12-30T16:00:00"/>
    <d v="1899-12-30T00:30:00"/>
    <d v="1899-12-30T15:30:00"/>
    <d v="1899-12-30T16:00:00"/>
    <d v="1899-12-30T00:30:00"/>
    <s v="DCO"/>
    <s v="N/A"/>
  </r>
  <r>
    <n v="15085"/>
    <x v="55"/>
    <x v="18"/>
    <s v="LIFT 24-44 ITA"/>
    <s v="AMI"/>
    <n v="73"/>
    <s v="ACS"/>
    <n v="32"/>
    <s v="X"/>
    <m/>
    <x v="5"/>
    <s v="NET"/>
    <s v="DECI_STD"/>
    <m/>
    <n v="15086"/>
    <s v="SD OACM01"/>
    <s v="16:05"/>
    <d v="1899-12-30T16:35:00"/>
    <d v="1899-12-30T00:30:00"/>
    <d v="1899-12-30T16:05:00"/>
    <d v="1899-12-30T16:35:00"/>
    <d v="1899-12-30T00:30:00"/>
    <s v="DCO"/>
    <s v="N/A"/>
  </r>
  <r>
    <n v="15086"/>
    <x v="55"/>
    <x v="18"/>
    <s v="LIFT 24-43 ITA"/>
    <s v="AMI"/>
    <n v="67"/>
    <s v="IFTS"/>
    <n v="22"/>
    <s v="X"/>
    <m/>
    <x v="0"/>
    <s v="NET"/>
    <s v="BTAG"/>
    <m/>
    <n v="15087"/>
    <s v="SD AI02"/>
    <s v="15:30"/>
    <s v="16:30"/>
    <d v="1899-12-30T01:00:00"/>
    <d v="1899-12-30T15:20:00"/>
    <d v="1899-12-30T16:20:00"/>
    <d v="1899-12-30T01:00:00"/>
    <s v="DCO"/>
    <s v="N/A"/>
  </r>
  <r>
    <n v="15087"/>
    <x v="55"/>
    <x v="18"/>
    <s v="LIFT IFTS 24-03 SAUDI"/>
    <s v="IFTS"/>
    <n v="45"/>
    <s v="ACS"/>
    <n v="5"/>
    <m/>
    <s v="X"/>
    <x v="6"/>
    <s v="STDA"/>
    <s v="BRV_R2R_STD"/>
    <m/>
    <m/>
    <s v="PT R2R02"/>
    <s v="15:30"/>
    <s v="16:30"/>
    <d v="1899-12-30T01:00:00"/>
    <s v="15:30"/>
    <s v="16:30"/>
    <d v="1899-12-30T01:00:00"/>
    <s v="DCO"/>
    <s v="N/A"/>
  </r>
  <r>
    <n v="15088"/>
    <x v="56"/>
    <x v="18"/>
    <s v="IFTS LIFT 24-02 QATAR"/>
    <s v="QATAR"/>
    <n v="52"/>
    <s v="ACS"/>
    <n v="9"/>
    <s v="X"/>
    <m/>
    <x v="5"/>
    <s v="NET"/>
    <s v="ATAG_DECI"/>
    <m/>
    <n v="15089"/>
    <s v="NET ATAG01"/>
    <s v="08:00"/>
    <s v="09:00"/>
    <d v="1899-12-30T01:00:00"/>
    <s v="08:00"/>
    <s v="09:00"/>
    <d v="1899-12-30T01:00:00"/>
    <s v="DCO"/>
    <s v="N/A"/>
  </r>
  <r>
    <n v="15089"/>
    <x v="56"/>
    <x v="18"/>
    <s v="IFTS LIFT 24-02 QATAR"/>
    <s v="QATAR"/>
    <n v="55"/>
    <s v="ACS"/>
    <n v="10"/>
    <s v="X"/>
    <m/>
    <x v="4"/>
    <s v="NET"/>
    <s v="ATAG_DECI"/>
    <m/>
    <n v="15088"/>
    <s v="NET ATAG01"/>
    <d v="1899-12-30T08:00:00"/>
    <d v="1899-12-30T09:00:00"/>
    <d v="1899-12-30T01:00:00"/>
    <s v="08:00"/>
    <s v="09:00"/>
    <d v="1899-12-30T01:00:00"/>
    <s v="DCO"/>
    <s v="N/A"/>
  </r>
  <r>
    <n v="15090"/>
    <x v="56"/>
    <x v="18"/>
    <s v="LIFT IFTS 24-03 SAUDI"/>
    <s v="IFTS"/>
    <n v="47"/>
    <s v="ACS"/>
    <n v="32"/>
    <m/>
    <s v="X"/>
    <x v="6"/>
    <s v="STDA"/>
    <s v="BRV_R2R_STD"/>
    <m/>
    <m/>
    <s v="PT BVR01"/>
    <s v="08:00"/>
    <s v="09:00"/>
    <d v="1899-12-30T01:00:00"/>
    <d v="1899-12-30T08:00:00"/>
    <d v="1899-12-30T09:00:00"/>
    <d v="1899-12-30T01:00:00"/>
    <s v="DCO"/>
    <s v="N/A"/>
  </r>
  <r>
    <n v="15091"/>
    <x v="56"/>
    <x v="18"/>
    <s v="LIFT 24-45 ITA"/>
    <s v="AMI"/>
    <n v="34"/>
    <s v="ACS"/>
    <n v="12"/>
    <s v="X"/>
    <m/>
    <x v="5"/>
    <s v="NET"/>
    <s v="RANGE"/>
    <m/>
    <n v="15092"/>
    <s v="SD RNG01"/>
    <s v="09:30"/>
    <s v="10:30"/>
    <d v="1899-12-30T01:00:00"/>
    <s v="09:30"/>
    <s v="10:30"/>
    <d v="1899-12-30T01:00:00"/>
    <s v="DCO"/>
    <s v="N/A"/>
  </r>
  <r>
    <n v="15092"/>
    <x v="56"/>
    <x v="18"/>
    <s v="LIFT IFTS 25-01 SGP"/>
    <s v="IFTS"/>
    <n v="68"/>
    <s v="ACS"/>
    <n v="13"/>
    <m/>
    <s v="X"/>
    <x v="0"/>
    <s v="NET"/>
    <s v="LOW LEVEL"/>
    <m/>
    <n v="15093"/>
    <s v="NET TLL03"/>
    <s v="09:30"/>
    <s v="10:30"/>
    <d v="1899-12-30T01:00:00"/>
    <d v="1899-12-30T09:30:00"/>
    <d v="1899-12-30T10:30:00"/>
    <d v="1899-12-30T01:00:00"/>
    <s v="DCO"/>
    <s v="N/A"/>
  </r>
  <r>
    <n v="15093"/>
    <x v="56"/>
    <x v="18"/>
    <s v="LIFT IFTS 25-01 SGP"/>
    <s v="IFTS"/>
    <n v="69"/>
    <s v="ACS"/>
    <n v="17"/>
    <m/>
    <s v="X"/>
    <x v="1"/>
    <s v="NET"/>
    <s v="LOW LEVEL"/>
    <m/>
    <n v="15092"/>
    <s v="NET TLL03"/>
    <d v="1899-12-30T09:30:00"/>
    <d v="1899-12-30T10:30:00"/>
    <d v="1899-12-30T01:00:00"/>
    <d v="1899-12-30T09:30:00"/>
    <d v="1899-12-30T10:30:00"/>
    <d v="1899-12-30T01:00:00"/>
    <s v="DCO"/>
    <s v="N/A"/>
  </r>
  <r>
    <n v="15094"/>
    <x v="56"/>
    <x v="18"/>
    <s v=" IFTS LIFT 24-03 QATAR"/>
    <s v="QATAR"/>
    <n v="57"/>
    <s v="ACS"/>
    <n v="5"/>
    <s v="X"/>
    <m/>
    <x v="6"/>
    <s v="STDA"/>
    <s v="DECI_STD"/>
    <m/>
    <m/>
    <s v="PT ERT04"/>
    <s v="09:30"/>
    <s v="10:30"/>
    <d v="1899-12-30T01:00:00"/>
    <d v="1899-12-30T09:30:00"/>
    <d v="1899-12-30T10:30:00"/>
    <d v="1899-12-30T01:00:00"/>
    <s v="DCO"/>
    <s v="N/A"/>
  </r>
  <r>
    <n v="15095"/>
    <x v="56"/>
    <x v="18"/>
    <s v="LIFT IFTS 24-05 GER"/>
    <s v="IFTS"/>
    <n v="66"/>
    <s v="IFTS"/>
    <n v="3"/>
    <m/>
    <s v="X"/>
    <x v="5"/>
    <s v="NET"/>
    <s v="RNG_STD"/>
    <m/>
    <n v="15096"/>
    <s v="FMSC RNG01"/>
    <s v="11:00"/>
    <s v="12:00"/>
    <d v="1899-12-30T01:00:00"/>
    <s v="11:00"/>
    <s v="12:00"/>
    <d v="1899-12-30T01:00:00"/>
    <s v="DCO"/>
    <s v="N/A"/>
  </r>
  <r>
    <n v="15096"/>
    <x v="56"/>
    <x v="18"/>
    <s v="LIFT IFTS 24-04 JPN"/>
    <s v="IFTS"/>
    <n v="57"/>
    <s v="IFTS"/>
    <n v="23"/>
    <m/>
    <s v="X"/>
    <x v="0"/>
    <s v="NET"/>
    <s v="RNG_STD"/>
    <m/>
    <n v="15097"/>
    <s v="FMSC RNG01"/>
    <s v="11:00"/>
    <s v="12:00"/>
    <d v="1899-12-30T01:00:00"/>
    <d v="1899-12-30T11:00:00"/>
    <d v="1899-12-30T12:00:00"/>
    <d v="1899-12-30T01:00:00"/>
    <s v="DCO"/>
    <s v="N/A"/>
  </r>
  <r>
    <n v="15097"/>
    <x v="56"/>
    <x v="18"/>
    <s v="LIFT IFTS 24-04 CAN"/>
    <s v="IFTS"/>
    <n v="53"/>
    <s v="ACS"/>
    <n v="1"/>
    <m/>
    <s v="X"/>
    <x v="6"/>
    <s v="STDA"/>
    <s v="AAR"/>
    <m/>
    <m/>
    <s v="FMS AAR01"/>
    <s v="11:00"/>
    <s v="12:00"/>
    <d v="1899-12-30T01:00:00"/>
    <d v="1899-12-30T11:00:00"/>
    <d v="1899-12-30T12:00:00"/>
    <d v="1899-12-30T01:00:00"/>
    <s v="DCO"/>
    <s v="N/A"/>
  </r>
  <r>
    <n v="15098"/>
    <x v="56"/>
    <x v="18"/>
    <s v="LIFT IFTS 24-05 GER"/>
    <s v="IFTS"/>
    <n v="67"/>
    <s v="IFTS"/>
    <n v="22"/>
    <m/>
    <s v="X"/>
    <x v="5"/>
    <s v="NET"/>
    <s v="RNG_STD"/>
    <m/>
    <n v="15099"/>
    <s v="FMSC RNG01"/>
    <s v="12:30"/>
    <s v="13:30"/>
    <d v="1899-12-30T01:00:00"/>
    <d v="1899-12-30T12:40:00"/>
    <d v="1899-12-30T13:30:00"/>
    <d v="1899-12-30T00:50:00"/>
    <s v="DCO"/>
    <s v="N/A"/>
  </r>
  <r>
    <n v="15099"/>
    <x v="56"/>
    <x v="18"/>
    <s v="LIFT IFTS 24-05 AUT"/>
    <s v="IFTS"/>
    <n v="64"/>
    <s v="ACS"/>
    <n v="17"/>
    <m/>
    <s v="X"/>
    <x v="0"/>
    <s v="NET"/>
    <s v="DECI_STD_NVG"/>
    <m/>
    <n v="15100"/>
    <s v="NET BFFNVG01"/>
    <s v="12:30"/>
    <s v="13:30"/>
    <d v="1899-12-30T01:00:00"/>
    <d v="1899-12-30T12:30:00"/>
    <d v="1899-12-30T13:30:00"/>
    <d v="1899-12-30T01:00:00"/>
    <s v="DCO"/>
    <s v="N/A"/>
  </r>
  <r>
    <n v="15100"/>
    <x v="56"/>
    <x v="18"/>
    <s v="LIFT IFTS 24-03 SAUDI"/>
    <s v="IFTS"/>
    <n v="45"/>
    <s v="ACS"/>
    <n v="5"/>
    <m/>
    <s v="X"/>
    <x v="6"/>
    <s v="STDA"/>
    <s v="BRV_R2R_STD"/>
    <m/>
    <m/>
    <s v="PT BVR01"/>
    <s v="12:30"/>
    <s v="13:30"/>
    <d v="1899-12-30T01:00:00"/>
    <d v="1899-12-30T12:30:00"/>
    <d v="1899-12-30T13:30:00"/>
    <d v="1899-12-30T01:00:00"/>
    <s v="DCO"/>
    <s v="N/A"/>
  </r>
  <r>
    <n v="15101"/>
    <x v="56"/>
    <x v="18"/>
    <s v="LIFT IFTS 24-04 SPA"/>
    <s v="IFTS"/>
    <n v="58"/>
    <s v="ACS"/>
    <n v="9"/>
    <m/>
    <s v="X"/>
    <x v="5"/>
    <s v="NET"/>
    <s v="DECI_STD"/>
    <m/>
    <n v="15102"/>
    <s v="FMSC OACM01"/>
    <s v="14:00"/>
    <s v="15:00"/>
    <d v="1899-12-30T01:00:00"/>
    <s v="14:00"/>
    <s v="15:00"/>
    <d v="1899-12-30T01:00:00"/>
    <s v="DCO"/>
    <s v="N/A"/>
  </r>
  <r>
    <n v="15102"/>
    <x v="56"/>
    <x v="18"/>
    <s v="IFTS LIFT 24-02 QATAR"/>
    <s v="QATAR"/>
    <n v="55"/>
    <s v="ACS"/>
    <n v="10"/>
    <s v="X"/>
    <m/>
    <x v="0"/>
    <s v="NET"/>
    <s v="ATAG_DECI"/>
    <m/>
    <n v="15103"/>
    <s v="NET ATAG02"/>
    <s v="14:00"/>
    <s v="15:00"/>
    <d v="1899-12-30T01:00:00"/>
    <d v="1899-12-30T14:00:00"/>
    <d v="1899-12-30T15:00:00"/>
    <d v="1899-12-30T01:00:00"/>
    <s v="DCO"/>
    <s v="N/A"/>
  </r>
  <r>
    <n v="15103"/>
    <x v="56"/>
    <x v="18"/>
    <s v="IFTS LIFT 24-02 QATAR"/>
    <s v="QATAR"/>
    <n v="52"/>
    <s v="IFTS"/>
    <n v="23"/>
    <s v="X"/>
    <m/>
    <x v="1"/>
    <s v="NET"/>
    <s v="ATAG_DECI"/>
    <m/>
    <n v="15102"/>
    <s v="NET ATAG02"/>
    <d v="1899-12-30T14:00:00"/>
    <d v="1899-12-30T15:00:00"/>
    <d v="1899-12-30T01:00:00"/>
    <d v="1899-12-30T14:00:00"/>
    <d v="1899-12-30T15:00:00"/>
    <d v="1899-12-30T01:00:00"/>
    <s v="DCO"/>
    <s v="N/A"/>
  </r>
  <r>
    <n v="15104"/>
    <x v="56"/>
    <x v="18"/>
    <s v="LIFT IFTS 24-03 SAUDI"/>
    <s v="IFTS"/>
    <n v="47"/>
    <s v="ACS"/>
    <n v="32"/>
    <m/>
    <s v="X"/>
    <x v="6"/>
    <s v="STDA"/>
    <s v="BRV_R2R_STD"/>
    <m/>
    <m/>
    <s v="PT BVR02"/>
    <s v="14:00"/>
    <s v="15:00"/>
    <d v="1899-12-30T01:00:00"/>
    <d v="1899-12-30T13:40:00"/>
    <d v="1899-12-30T14:40:00"/>
    <d v="1899-12-30T01:00:00"/>
    <s v="DCO"/>
    <s v="N/A"/>
  </r>
  <r>
    <n v="15105"/>
    <x v="56"/>
    <x v="18"/>
    <s v="LIFT 24-44 ITA"/>
    <s v="AMI"/>
    <n v="73"/>
    <s v="ACS"/>
    <n v="12"/>
    <s v="X"/>
    <m/>
    <x v="5"/>
    <s v="NET"/>
    <s v="DECI_STD"/>
    <m/>
    <n v="15106"/>
    <s v="SD OACM02"/>
    <s v="15:30"/>
    <d v="1899-12-30T16:00:00"/>
    <d v="1899-12-30T00:30:00"/>
    <s v="15:30"/>
    <d v="1899-12-30T16:00:00"/>
    <d v="1899-12-30T00:30:00"/>
    <s v="DCO"/>
    <s v="N/A"/>
  </r>
  <r>
    <n v="15106"/>
    <x v="56"/>
    <x v="18"/>
    <s v="LIFT 24-44 ITA"/>
    <s v="AMI"/>
    <n v="71"/>
    <s v="ACS"/>
    <n v="13"/>
    <s v="X"/>
    <m/>
    <x v="5"/>
    <s v="NET"/>
    <s v="DECI_STD"/>
    <m/>
    <n v="15107"/>
    <s v="SD OACM02"/>
    <s v="16:05"/>
    <d v="1899-12-30T16:35:00"/>
    <d v="1899-12-30T00:30:00"/>
    <s v="16:05"/>
    <d v="1899-12-30T16:35:00"/>
    <d v="1899-12-30T00:30:00"/>
    <s v="DCO"/>
    <s v="N/A"/>
  </r>
  <r>
    <n v="15107"/>
    <x v="56"/>
    <x v="18"/>
    <s v="LIFT IFTS 24-05 GER"/>
    <s v="IFTS"/>
    <n v="67"/>
    <s v="ACS"/>
    <n v="17"/>
    <m/>
    <s v="X"/>
    <x v="0"/>
    <s v="NET"/>
    <s v="RNG_STD"/>
    <m/>
    <n v="15108"/>
    <s v="FMSC RNG02"/>
    <s v="15:30"/>
    <s v="16:30"/>
    <d v="1899-12-30T01:00:00"/>
    <d v="1899-12-30T15:30:00"/>
    <d v="1899-12-30T16:30:00"/>
    <d v="1899-12-30T01:00:00"/>
    <s v="DCO"/>
    <s v="N/A"/>
  </r>
  <r>
    <n v="15108"/>
    <x v="56"/>
    <x v="18"/>
    <s v="LIFT IFTS 24-03 SAUDI"/>
    <s v="IFTS"/>
    <n v="45"/>
    <s v="ACS"/>
    <n v="5"/>
    <m/>
    <s v="X"/>
    <x v="6"/>
    <s v="STDA"/>
    <s v="BRV_R2R_STD"/>
    <m/>
    <m/>
    <s v="PT BVR02"/>
    <s v="15:30"/>
    <s v="16:30"/>
    <d v="1899-12-30T01:00:00"/>
    <d v="1899-12-30T15:30:00"/>
    <d v="1899-12-30T16:30:00"/>
    <d v="1899-12-30T01:00:00"/>
    <s v="DCO"/>
    <s v="N/A"/>
  </r>
  <r>
    <n v="15109"/>
    <x v="105"/>
    <x v="18"/>
    <s v="LIFT 24-44 ITA"/>
    <s v="AMI"/>
    <n v="70"/>
    <s v="IFTS"/>
    <n v="9"/>
    <s v="X"/>
    <m/>
    <x v="5"/>
    <s v="NET"/>
    <s v="DCA"/>
    <m/>
    <n v="15110"/>
    <s v="SD SMI01"/>
    <s v="08:00"/>
    <s v="09:00"/>
    <d v="1899-12-30T01:00:00"/>
    <s v="08:00"/>
    <s v="09:00"/>
    <d v="1899-12-30T01:00:00"/>
    <s v="DCO"/>
    <s v="N/A"/>
  </r>
  <r>
    <n v="15110"/>
    <x v="105"/>
    <x v="18"/>
    <s v="LIFT 24-44 ITA"/>
    <s v="AMI"/>
    <n v="72"/>
    <s v="ACS"/>
    <n v="17"/>
    <s v="X"/>
    <m/>
    <x v="4"/>
    <s v="NET"/>
    <s v="DCA"/>
    <m/>
    <n v="15109"/>
    <s v="SD SMI01"/>
    <d v="1899-12-30T08:00:00"/>
    <d v="1899-12-30T09:00:00"/>
    <d v="1899-12-30T01:00:00"/>
    <s v="08:00"/>
    <s v="09:00"/>
    <d v="1899-12-30T01:00:00"/>
    <s v="DCO"/>
    <s v="N/A"/>
  </r>
  <r>
    <n v="15111"/>
    <x v="105"/>
    <x v="18"/>
    <s v="LIFT IFTS 25-01 HUN"/>
    <s v="IFTS"/>
    <n v="70"/>
    <s v="ACS"/>
    <n v="14"/>
    <m/>
    <s v="X"/>
    <x v="0"/>
    <s v="NET"/>
    <s v="RNG_STD"/>
    <m/>
    <n v="15112"/>
    <s v="FMSC RNG01"/>
    <s v="08:00"/>
    <s v="09:00"/>
    <d v="1899-12-30T01:00:00"/>
    <d v="1899-12-30T08:00:00"/>
    <d v="1899-12-30T09:00:00"/>
    <d v="1899-12-30T01:00:00"/>
    <s v="DCO"/>
    <s v="N/A"/>
  </r>
  <r>
    <n v="15112"/>
    <x v="105"/>
    <x v="18"/>
    <s v="LIFT IFTS 24-04 SPA"/>
    <s v="IFTS"/>
    <n v="59"/>
    <s v="IFTS"/>
    <n v="22"/>
    <m/>
    <s v="X"/>
    <x v="2"/>
    <s v="NET"/>
    <s v="LOW LEVEL"/>
    <m/>
    <n v="15113"/>
    <s v="NET TLL01"/>
    <s v="08:00"/>
    <s v="09:00"/>
    <d v="1899-12-30T01:00:00"/>
    <d v="1899-12-30T08:00:00"/>
    <d v="1899-12-30T09:10:00"/>
    <d v="1899-12-30T01:10:00"/>
    <s v="DCO"/>
    <s v="N/A"/>
  </r>
  <r>
    <n v="15113"/>
    <x v="105"/>
    <x v="18"/>
    <s v="LIFT IFTS 24-04 SPA"/>
    <s v="IFTS"/>
    <n v="58"/>
    <s v="ACS"/>
    <n v="32"/>
    <m/>
    <s v="X"/>
    <x v="3"/>
    <s v="NET"/>
    <s v="LOW LEVEL"/>
    <m/>
    <n v="15112"/>
    <s v="NET TLL01"/>
    <d v="1899-12-30T08:00:00"/>
    <d v="1899-12-30T09:00:00"/>
    <d v="1899-12-30T01:00:00"/>
    <d v="1899-12-30T08:00:00"/>
    <d v="1899-12-30T09:10:00"/>
    <d v="1899-12-30T01:10:00"/>
    <s v="DCO"/>
    <s v="N/A"/>
  </r>
  <r>
    <n v="15114"/>
    <x v="105"/>
    <x v="18"/>
    <s v=" IFTS LIFT 24-03 QATAR"/>
    <s v="QATAR"/>
    <n v="57"/>
    <s v="ACS"/>
    <n v="10"/>
    <s v="X"/>
    <m/>
    <x v="5"/>
    <s v="NET"/>
    <s v="RNG_STD"/>
    <m/>
    <n v="15115"/>
    <s v="NET RNG01"/>
    <s v="09:30"/>
    <s v="10:30"/>
    <d v="1899-12-30T01:00:00"/>
    <s v="09:30"/>
    <s v="10:30"/>
    <d v="1899-12-30T01:00:00"/>
    <s v="DCO"/>
    <s v="N/A"/>
  </r>
  <r>
    <n v="15115"/>
    <x v="105"/>
    <x v="18"/>
    <s v="LIFT IFTS 24-05 GER"/>
    <s v="IFTS"/>
    <n v="67"/>
    <s v="ACS"/>
    <n v="12"/>
    <m/>
    <s v="X"/>
    <x v="0"/>
    <s v="NET"/>
    <s v="RNG_STD"/>
    <m/>
    <n v="15116"/>
    <s v="FMSC ARNG01"/>
    <s v="09:30"/>
    <s v="10:30"/>
    <d v="1899-12-30T01:00:00"/>
    <d v="1899-12-30T09:30:00"/>
    <d v="1899-12-30T10:35:00"/>
    <d v="1899-12-30T01:05:00"/>
    <s v="DCO"/>
    <s v="N/A"/>
  </r>
  <r>
    <n v="15116"/>
    <x v="105"/>
    <x v="18"/>
    <s v="LIFT IFTS 24-03 SAUDI"/>
    <s v="IFTS"/>
    <n v="46"/>
    <s v="ACS"/>
    <n v="5"/>
    <m/>
    <s v="X"/>
    <x v="6"/>
    <s v="STDA"/>
    <s v="BRV_R2R_STD"/>
    <m/>
    <m/>
    <s v="PT R2R01"/>
    <s v="09:30"/>
    <s v="10:30"/>
    <d v="1899-12-30T01:00:00"/>
    <d v="1899-12-30T09:30:00"/>
    <d v="1899-12-30T10:30:00"/>
    <d v="1899-12-30T01:00:00"/>
    <s v="DCO"/>
    <s v="N/A"/>
  </r>
  <r>
    <n v="15117"/>
    <x v="105"/>
    <x v="18"/>
    <s v="LIFT IFTS 24-04 JPN"/>
    <s v="IFTS"/>
    <n v="57"/>
    <s v="ACS"/>
    <n v="17"/>
    <m/>
    <s v="X"/>
    <x v="5"/>
    <s v="NET"/>
    <s v="RNG_STD"/>
    <m/>
    <n v="15118"/>
    <s v="FMSC RNG02"/>
    <s v="11:00"/>
    <s v="12:00"/>
    <d v="1899-12-30T01:00:00"/>
    <d v="1899-12-30T11:00:00"/>
    <d v="1899-12-30T12:00:00"/>
    <d v="1899-12-30T01:00:00"/>
    <s v="DCO"/>
    <s v="N/A"/>
  </r>
  <r>
    <n v="15118"/>
    <x v="105"/>
    <x v="18"/>
    <s v="LIFT IFTS 24-04 JPN"/>
    <s v="IFTS"/>
    <n v="55"/>
    <s v="ACS"/>
    <n v="32"/>
    <m/>
    <s v="X"/>
    <x v="0"/>
    <s v="NET"/>
    <s v="RNG_STD"/>
    <m/>
    <n v="15119"/>
    <s v="FMSC RNG01"/>
    <s v="11:00"/>
    <s v="12:00"/>
    <d v="1899-12-30T01:00:00"/>
    <d v="1899-12-30T11:00:00"/>
    <d v="1899-12-30T12:00:00"/>
    <d v="1899-12-30T01:00:00"/>
    <s v="DCO"/>
    <s v="N/A"/>
  </r>
  <r>
    <n v="15119"/>
    <x v="105"/>
    <x v="18"/>
    <s v="LIFT IFTS 24-04 SPA"/>
    <s v="IFTS"/>
    <n v="58"/>
    <s v="IFTS"/>
    <n v="22"/>
    <m/>
    <s v="X"/>
    <x v="2"/>
    <s v="NET"/>
    <s v="LOW LEVEL"/>
    <m/>
    <n v="15120"/>
    <s v="NET TLL02"/>
    <s v="11:00"/>
    <s v="12:00"/>
    <d v="1899-12-30T01:00:00"/>
    <d v="1899-12-30T11:00:00"/>
    <d v="1899-12-30T12:00:00"/>
    <d v="1899-12-30T01:00:00"/>
    <s v="DCO"/>
    <s v="N/A"/>
  </r>
  <r>
    <n v="15120"/>
    <x v="105"/>
    <x v="18"/>
    <s v="LIFT IFTS 24-04 SPA"/>
    <s v="IFTS"/>
    <n v="61"/>
    <s v="ACS"/>
    <n v="14"/>
    <m/>
    <s v="X"/>
    <x v="3"/>
    <s v="NET"/>
    <s v="LOW LEVEL"/>
    <m/>
    <n v="15119"/>
    <s v="NET TLL01"/>
    <d v="1899-12-30T11:00:00"/>
    <d v="1899-12-30T12:00:00"/>
    <d v="1899-12-30T01:00:00"/>
    <d v="1899-12-30T11:00:00"/>
    <d v="1899-12-30T12:00:00"/>
    <d v="1899-12-30T01:00:00"/>
    <s v="DCO"/>
    <s v="N/A"/>
  </r>
  <r>
    <n v="15121"/>
    <x v="105"/>
    <x v="18"/>
    <s v="LIFT IFTS 24-05 AUT"/>
    <s v="IFTS"/>
    <n v="64"/>
    <s v="ACS"/>
    <n v="10"/>
    <m/>
    <s v="X"/>
    <x v="5"/>
    <s v="NET"/>
    <s v="RNG_STD"/>
    <m/>
    <n v="15122"/>
    <s v="FMSC RNG01"/>
    <s v="12:30"/>
    <s v="13:30"/>
    <d v="1899-12-30T01:00:00"/>
    <s v="12:30"/>
    <s v="13:30"/>
    <d v="1899-12-30T01:00:00"/>
    <s v="DCO"/>
    <s v="N/A"/>
  </r>
  <r>
    <n v="15122"/>
    <x v="105"/>
    <x v="18"/>
    <s v="LIFT IFTS 24-05 GER"/>
    <s v="IFTS"/>
    <n v="67"/>
    <s v="ACS"/>
    <n v="5"/>
    <m/>
    <s v="X"/>
    <x v="0"/>
    <s v="NET"/>
    <s v="RNG_STD"/>
    <m/>
    <n v="15123"/>
    <s v="FMSC ARNG02"/>
    <s v="12:30"/>
    <s v="13:30"/>
    <d v="1899-12-30T01:00:00"/>
    <d v="1899-12-30T12:30:00"/>
    <d v="1899-12-30T13:30:00"/>
    <d v="1899-12-30T01:00:00"/>
    <s v="DCO"/>
    <s v="N/A"/>
  </r>
  <r>
    <n v="15123"/>
    <x v="105"/>
    <x v="18"/>
    <s v="LIFT IFTS 25-01 HUN"/>
    <s v="IFTS"/>
    <n v="70"/>
    <s v="IFTS"/>
    <n v="23"/>
    <m/>
    <s v="X"/>
    <x v="6"/>
    <s v="STDA"/>
    <s v="DECI_STD"/>
    <m/>
    <m/>
    <s v="PT NIT01"/>
    <s v="12:30"/>
    <s v="13:30"/>
    <d v="1899-12-30T01:00:00"/>
    <d v="1899-12-30T12:30:00"/>
    <d v="1899-12-30T13:30:00"/>
    <d v="1899-12-30T01:00:00"/>
    <s v="DCO"/>
    <s v="N/A"/>
  </r>
  <r>
    <n v="15124"/>
    <x v="105"/>
    <x v="18"/>
    <s v="LIP 24-03 SWE"/>
    <s v="IFTS"/>
    <n v="48"/>
    <s v="IFTS"/>
    <n v="9"/>
    <m/>
    <s v="X"/>
    <x v="5"/>
    <s v="NET"/>
    <s v="RANGE"/>
    <m/>
    <n v="15125"/>
    <s v="SD RNG01"/>
    <s v="14:00"/>
    <s v="15:00"/>
    <d v="1899-12-30T01:00:00"/>
    <d v="1899-12-30T14:00:00"/>
    <d v="1899-12-30T15:00:00"/>
    <d v="1899-12-30T01:00:00"/>
    <s v="DCO"/>
    <s v="N/A"/>
  </r>
  <r>
    <n v="15125"/>
    <x v="105"/>
    <x v="18"/>
    <s v="LIP 24-04 CAN"/>
    <s v="IFTS"/>
    <n v="50"/>
    <s v="ACS"/>
    <n v="17"/>
    <m/>
    <s v="X"/>
    <x v="4"/>
    <s v="NET"/>
    <s v="RANGE"/>
    <m/>
    <n v="15124"/>
    <s v="SD RNG01"/>
    <d v="1899-12-30T14:00:00"/>
    <d v="1899-12-30T15:00:00"/>
    <d v="1899-12-30T01:00:00"/>
    <d v="1899-12-30T14:00:00"/>
    <d v="1899-12-30T15:00:00"/>
    <d v="1899-12-30T01:00:00"/>
    <s v="DCO"/>
    <s v="N/A"/>
  </r>
  <r>
    <n v="15126"/>
    <x v="105"/>
    <x v="18"/>
    <s v=" IFTS LIFT 24-03 QATAR"/>
    <s v="QATAR"/>
    <n v="57"/>
    <s v="ACS"/>
    <n v="32"/>
    <s v="X"/>
    <m/>
    <x v="0"/>
    <s v="NET"/>
    <s v="RNG_STD"/>
    <m/>
    <n v="15127"/>
    <s v="NET RNG02"/>
    <s v="14:00"/>
    <s v="15:00"/>
    <d v="1899-12-30T01:00:00"/>
    <d v="1899-12-30T14:00:00"/>
    <d v="1899-12-30T14:40:00"/>
    <d v="1899-12-30T00:40:00"/>
    <s v="DCO"/>
    <s v="N/A"/>
  </r>
  <r>
    <n v="15127"/>
    <x v="105"/>
    <x v="18"/>
    <s v="LIP 25-01"/>
    <s v="AMI"/>
    <n v="83"/>
    <s v="IFTS"/>
    <n v="22"/>
    <m/>
    <s v="X"/>
    <x v="6"/>
    <s v="STDA"/>
    <s v="DECI_STD"/>
    <m/>
    <m/>
    <s v="SD FAM01"/>
    <s v="14:00"/>
    <s v="15:00"/>
    <d v="1899-12-30T01:00:00"/>
    <d v="1899-12-30T14:00:00"/>
    <d v="1899-12-30T15:00:00"/>
    <d v="1899-12-30T01:00:00"/>
    <s v="DCO"/>
    <s v="N/A"/>
  </r>
  <r>
    <n v="15128"/>
    <x v="105"/>
    <x v="18"/>
    <s v="LIFT IFTS 24-04 JPN"/>
    <s v="IFTS"/>
    <n v="57"/>
    <s v="IFTS"/>
    <n v="23"/>
    <m/>
    <s v="X"/>
    <x v="5"/>
    <s v="NET"/>
    <s v="RNG_STD"/>
    <m/>
    <n v="15129"/>
    <s v="FMSC ARNG01"/>
    <s v="15:30"/>
    <s v="16:30"/>
    <d v="1899-12-30T01:00:00"/>
    <s v="15:30"/>
    <s v="16:30"/>
    <d v="1899-12-30T01:00:00"/>
    <s v="DCO"/>
    <s v="N/A"/>
  </r>
  <r>
    <n v="15129"/>
    <x v="105"/>
    <x v="18"/>
    <s v="LIFT IFTS 24-04 JPN"/>
    <s v="IFTS"/>
    <n v="55"/>
    <s v="ACS"/>
    <n v="12"/>
    <m/>
    <s v="X"/>
    <x v="0"/>
    <s v="NET"/>
    <s v="RNG_STD"/>
    <m/>
    <n v="15130"/>
    <s v="FMSC RNG02"/>
    <s v="15:30"/>
    <s v="16:30"/>
    <d v="1899-12-30T01:00:00"/>
    <d v="1899-12-30T15:30:00"/>
    <d v="1899-12-30T16:30:00"/>
    <d v="1899-12-30T01:00:00"/>
    <s v="DCO"/>
    <s v="N/A"/>
  </r>
  <r>
    <n v="15130"/>
    <x v="105"/>
    <x v="18"/>
    <s v="LIFT IFTS 24-03 SAUDI"/>
    <s v="IFTS"/>
    <n v="46"/>
    <s v="ACS"/>
    <n v="13"/>
    <m/>
    <s v="X"/>
    <x v="6"/>
    <s v="STDA"/>
    <s v="BRV_R2R_STD"/>
    <m/>
    <m/>
    <s v="PT R2R02"/>
    <s v="15:30"/>
    <s v="16:30"/>
    <d v="1899-12-30T01:00:00"/>
    <d v="1899-12-30T15:30:00"/>
    <d v="1899-12-30T16:30:00"/>
    <d v="1899-12-30T01:00:00"/>
    <s v="DCO"/>
    <s v="N/A"/>
  </r>
  <r>
    <n v="15131"/>
    <x v="57"/>
    <x v="18"/>
    <s v="LIFT IFTS 24-04 JPN"/>
    <s v="IFTS"/>
    <n v="57"/>
    <s v="ACS"/>
    <n v="17"/>
    <m/>
    <s v="X"/>
    <x v="5"/>
    <s v="NET"/>
    <s v="RNG_STD"/>
    <m/>
    <n v="15132"/>
    <s v="FMSC ARNG02"/>
    <s v="08:00"/>
    <s v="09:00"/>
    <d v="1899-12-30T01:00:00"/>
    <d v="1899-12-30T08:00:00"/>
    <d v="1899-12-30T09:00:00"/>
    <d v="1899-12-30T01:00:00"/>
    <s v="DCO"/>
    <s v="N/A"/>
  </r>
  <r>
    <n v="15132"/>
    <x v="57"/>
    <x v="18"/>
    <s v="LIFT 24-43 ITA"/>
    <s v="AMI"/>
    <n v="66"/>
    <s v="ACS"/>
    <n v="9"/>
    <s v="X"/>
    <m/>
    <x v="0"/>
    <s v="NET"/>
    <s v="ATAG"/>
    <m/>
    <n v="15133"/>
    <s v="SD AAI01"/>
    <s v="08:00"/>
    <s v="09:00"/>
    <d v="1899-12-30T01:00:00"/>
    <d v="1899-12-30T08:00:00"/>
    <d v="1899-12-30T09:00:00"/>
    <d v="1899-12-30T01:00:00"/>
    <s v="DCO"/>
    <s v="N/A"/>
  </r>
  <r>
    <n v="15133"/>
    <x v="57"/>
    <x v="18"/>
    <s v="LIFT 24-43 ITA"/>
    <s v="AMI"/>
    <n v="69"/>
    <s v="ACS"/>
    <n v="14"/>
    <s v="X"/>
    <m/>
    <x v="1"/>
    <s v="NET"/>
    <s v="ATAG"/>
    <m/>
    <n v="15132"/>
    <s v="SD AAI01"/>
    <d v="1899-12-30T08:00:00"/>
    <d v="1899-12-30T09:00:00"/>
    <d v="1899-12-30T01:00:00"/>
    <d v="1899-12-30T08:00:00"/>
    <d v="1899-12-30T09:00:00"/>
    <d v="1899-12-30T01:00:00"/>
    <s v="DCO"/>
    <s v="N/A"/>
  </r>
  <r>
    <n v="15134"/>
    <x v="57"/>
    <x v="18"/>
    <s v="LIFT IFTS 24-03 SAUDI"/>
    <s v="IFTS"/>
    <n v="46"/>
    <s v="ACS"/>
    <n v="32"/>
    <m/>
    <s v="X"/>
    <x v="6"/>
    <s v="STDA"/>
    <s v="BRV_R2R_STD"/>
    <m/>
    <m/>
    <s v="PT BVR01"/>
    <s v="08:00"/>
    <s v="09:00"/>
    <d v="1899-12-30T01:00:00"/>
    <d v="1899-12-30T08:00:00"/>
    <d v="1899-12-30T09:00:00"/>
    <d v="1899-12-30T01:00:00"/>
    <s v="DCO"/>
    <s v="N/A"/>
  </r>
  <r>
    <n v="15135"/>
    <x v="57"/>
    <x v="18"/>
    <s v="LIFT 25-41"/>
    <s v="AMI"/>
    <n v="78"/>
    <s v="ACS"/>
    <n v="4"/>
    <s v="X"/>
    <m/>
    <x v="3"/>
    <s v="STDA"/>
    <s v="DECI_STD"/>
    <m/>
    <m/>
    <s v="SD FAM01"/>
    <s v="08:00"/>
    <s v="09:00"/>
    <d v="1899-12-30T01:00:00"/>
    <s v="08:00"/>
    <s v="09:00"/>
    <d v="1899-12-30T01:00:00"/>
    <s v="DCO"/>
    <s v="N/A"/>
  </r>
  <r>
    <n v="15136"/>
    <x v="57"/>
    <x v="18"/>
    <s v=" IFTS LIFT 24-03 QATAR"/>
    <s v="QATAR"/>
    <n v="57"/>
    <s v="IFTS"/>
    <n v="23"/>
    <s v="X"/>
    <m/>
    <x v="5"/>
    <s v="NET"/>
    <s v="RNG_STD"/>
    <m/>
    <n v="15137"/>
    <s v="NET ARNG01"/>
    <s v="09:30"/>
    <s v="10:30"/>
    <d v="1899-12-30T01:00:00"/>
    <s v="09:30"/>
    <s v="10:30"/>
    <d v="1899-12-30T01:00:00"/>
    <s v="DCO"/>
    <s v="N/A"/>
  </r>
  <r>
    <n v="15137"/>
    <x v="57"/>
    <x v="18"/>
    <s v="LIFT IFTS 25-01 HUN"/>
    <s v="IFTS"/>
    <n v="70"/>
    <s v="IFTS"/>
    <n v="22"/>
    <m/>
    <s v="X"/>
    <x v="0"/>
    <s v="NET"/>
    <s v="RNG_STD"/>
    <m/>
    <n v="15138"/>
    <s v="FMSC RNG02"/>
    <s v="09:30"/>
    <s v="10:30"/>
    <d v="1899-12-30T01:00:00"/>
    <d v="1899-12-30T09:30:00"/>
    <d v="1899-12-30T10:20:00"/>
    <d v="1899-12-30T00:50:00"/>
    <s v="DCO"/>
    <s v="N/A"/>
  </r>
  <r>
    <n v="15138"/>
    <x v="57"/>
    <x v="18"/>
    <s v="LIFT IFTS 24-05 AUT"/>
    <s v="IFTS"/>
    <n v="64"/>
    <s v="IFTS"/>
    <n v="9"/>
    <m/>
    <s v="X"/>
    <x v="5"/>
    <s v="NET"/>
    <s v="RNG_STD"/>
    <m/>
    <n v="15139"/>
    <s v="FMSC RNG02"/>
    <s v="11:00"/>
    <s v="12:00"/>
    <d v="1899-12-30T01:00:00"/>
    <s v="11:00"/>
    <s v="12:00"/>
    <d v="1899-12-30T01:00:00"/>
    <s v="DCO"/>
    <s v="N/A"/>
  </r>
  <r>
    <n v="15139"/>
    <x v="57"/>
    <x v="18"/>
    <s v="LIFT IFTS 24-04 JPN"/>
    <s v="IFTS"/>
    <n v="55"/>
    <s v="ACS"/>
    <n v="14"/>
    <m/>
    <s v="X"/>
    <x v="0"/>
    <s v="NET"/>
    <s v="RNG_STD"/>
    <m/>
    <n v="15140"/>
    <s v="FMSC ARNG01"/>
    <s v="11:00"/>
    <s v="12:00"/>
    <d v="1899-12-30T01:00:00"/>
    <d v="1899-12-30T11:00:00"/>
    <d v="1899-12-30T12:00:00"/>
    <d v="1899-12-30T01:00:00"/>
    <s v="DCO"/>
    <s v="N/A"/>
  </r>
  <r>
    <n v="15140"/>
    <x v="57"/>
    <x v="18"/>
    <s v="LIFT IFTS 24-04 SPA"/>
    <s v="IFTS"/>
    <n v="58"/>
    <s v="ACS"/>
    <n v="9"/>
    <m/>
    <s v="X"/>
    <x v="3"/>
    <s v="NET"/>
    <s v="LOW LEVEL"/>
    <m/>
    <n v="15139"/>
    <s v="NET TLL03"/>
    <s v="11:00"/>
    <d v="1899-12-30T12:00:00"/>
    <d v="1899-12-30T01:00:00"/>
    <d v="1899-12-30T11:00:00"/>
    <d v="1899-12-30T12:00:00"/>
    <d v="1899-12-30T01:00:00"/>
    <s v="DCO"/>
    <s v="N/A"/>
  </r>
  <r>
    <n v="15141"/>
    <x v="57"/>
    <x v="18"/>
    <s v="LIFT 24-43 ITA"/>
    <s v="AMI"/>
    <n v="65"/>
    <s v="ACS"/>
    <n v="1"/>
    <s v="X"/>
    <m/>
    <x v="5"/>
    <s v="NET"/>
    <s v="ATAG"/>
    <m/>
    <n v="15142"/>
    <s v="SD AAI01"/>
    <s v="12:30"/>
    <s v="13:30"/>
    <d v="1899-12-30T01:00:00"/>
    <s v="12:30"/>
    <s v="13:30"/>
    <d v="1899-12-30T01:00:00"/>
    <s v="DCO"/>
    <s v="N/A"/>
  </r>
  <r>
    <n v="15142"/>
    <x v="57"/>
    <x v="18"/>
    <s v="LIFT 24-43 ITA"/>
    <s v="AMI"/>
    <n v="68"/>
    <s v="ACS"/>
    <n v="12"/>
    <s v="X"/>
    <m/>
    <x v="4"/>
    <s v="NET"/>
    <s v="ATAG"/>
    <m/>
    <n v="15141"/>
    <s v="SD AAI01"/>
    <d v="1899-12-30T12:30:00"/>
    <d v="1899-12-30T13:30:00"/>
    <d v="1899-12-30T01:00:00"/>
    <d v="1899-12-30T12:30:00"/>
    <d v="1899-12-30T13:30:00"/>
    <d v="1899-12-30T01:00:00"/>
    <s v="DCO"/>
    <s v="N/A"/>
  </r>
  <r>
    <n v="15143"/>
    <x v="57"/>
    <x v="18"/>
    <s v="LIFT IFTS 24-04 HUN"/>
    <s v="IFTS"/>
    <n v="62"/>
    <s v="ACS"/>
    <n v="13"/>
    <m/>
    <s v="X"/>
    <x v="0"/>
    <s v="NET"/>
    <s v="DECI_STD"/>
    <m/>
    <n v="15144"/>
    <s v="FMSC DBFM02"/>
    <s v="12:30"/>
    <s v="13:30"/>
    <d v="1899-12-30T01:00:00"/>
    <d v="1899-12-30T12:30:00"/>
    <d v="1899-12-30T13:30:00"/>
    <d v="1899-12-30T01:00:00"/>
    <s v="DCO"/>
    <s v="N/A"/>
  </r>
  <r>
    <n v="15144"/>
    <x v="57"/>
    <x v="18"/>
    <s v="LIFT IFTS 24-03 SAUDI"/>
    <s v="IFTS"/>
    <n v="46"/>
    <s v="ACS"/>
    <n v="2"/>
    <m/>
    <s v="X"/>
    <x v="6"/>
    <s v="STDA"/>
    <s v="BRV_R2R_STD"/>
    <m/>
    <m/>
    <s v="PT BVR02"/>
    <s v="12:30"/>
    <s v="13:30"/>
    <d v="1899-12-30T01:00:00"/>
    <d v="1899-12-30T12:30:00"/>
    <d v="1899-12-30T13:30:00"/>
    <d v="1899-12-30T01:00:00"/>
    <s v="DCO"/>
    <s v="N/A"/>
  </r>
  <r>
    <n v="15145"/>
    <x v="57"/>
    <x v="18"/>
    <s v="LIFT 25-41"/>
    <s v="AMI"/>
    <n v="77"/>
    <s v="ACS"/>
    <n v="22"/>
    <s v="X"/>
    <m/>
    <x v="2"/>
    <s v="STDA"/>
    <s v="DECI_STD"/>
    <m/>
    <m/>
    <s v="SD FAM01"/>
    <s v="12:30"/>
    <s v="13:30"/>
    <d v="1899-12-30T01:00:00"/>
    <d v="1899-12-30T12:30:00"/>
    <d v="1899-12-30T13:30:00"/>
    <d v="1899-12-30T01:00:00"/>
    <s v="DCO"/>
    <s v="N/A"/>
  </r>
  <r>
    <n v="15146"/>
    <x v="57"/>
    <x v="18"/>
    <s v="LIFT IFTS 24-05 GER"/>
    <s v="IFTS"/>
    <n v="66"/>
    <s v="ACS"/>
    <n v="14"/>
    <m/>
    <s v="X"/>
    <x v="0"/>
    <s v="NET"/>
    <s v="RNG_STD"/>
    <m/>
    <n v="15147"/>
    <s v="FMSC RNG02"/>
    <s v="14:00"/>
    <s v="15:00"/>
    <d v="1899-12-30T01:00:00"/>
    <d v="1899-12-30T14:00:00"/>
    <d v="1899-12-30T14:45:00"/>
    <d v="1899-12-30T00:45:00"/>
    <s v="DCO"/>
    <s v="N/A"/>
  </r>
  <r>
    <n v="15147"/>
    <x v="57"/>
    <x v="18"/>
    <s v="LIFT 25-41"/>
    <s v="AMI"/>
    <n v="79"/>
    <s v="ACS"/>
    <n v="32"/>
    <s v="X"/>
    <m/>
    <x v="6"/>
    <s v="STDA"/>
    <s v="DECI_STD"/>
    <m/>
    <m/>
    <s v="SD FAM01"/>
    <s v="14:00"/>
    <s v="15:00"/>
    <d v="1899-12-30T01:00:00"/>
    <d v="1899-12-30T14:00:00"/>
    <d v="1899-12-30T15:00:00"/>
    <d v="1899-12-30T01:00:00"/>
    <s v="DCO"/>
    <s v="N/A"/>
  </r>
  <r>
    <n v="15148"/>
    <x v="57"/>
    <x v="18"/>
    <s v="LIFT 25-41"/>
    <s v="AMI"/>
    <n v="80"/>
    <s v="ACS"/>
    <n v="8"/>
    <s v="X"/>
    <m/>
    <x v="3"/>
    <s v="STDA"/>
    <s v="DECI_STD"/>
    <m/>
    <m/>
    <s v="SD FAM01"/>
    <s v="14:00"/>
    <s v="15:00"/>
    <d v="1899-12-30T01:00:00"/>
    <d v="1899-12-30T14:05:00"/>
    <d v="1899-12-30T15:05:00"/>
    <d v="1899-12-30T01:00:00"/>
    <s v="DCO"/>
    <s v="N/A"/>
  </r>
  <r>
    <n v="15149"/>
    <x v="57"/>
    <x v="18"/>
    <s v="LIP 24-04 CAN"/>
    <s v="IFTS"/>
    <n v="50"/>
    <s v="ACS"/>
    <n v="1"/>
    <m/>
    <s v="X"/>
    <x v="5"/>
    <s v="NET"/>
    <s v="RANGE"/>
    <m/>
    <n v="15150"/>
    <s v="SD RNG02"/>
    <s v="15:30"/>
    <s v="16:30"/>
    <d v="1899-12-30T01:00:00"/>
    <s v="15:30"/>
    <d v="1899-12-30T16:35:00"/>
    <d v="1899-12-30T01:05:00"/>
    <s v="DCO"/>
    <s v="N/A"/>
  </r>
  <r>
    <n v="15150"/>
    <x v="57"/>
    <x v="18"/>
    <s v="LIP 24-03 SWE"/>
    <s v="IFTS"/>
    <n v="48"/>
    <s v="ACS"/>
    <n v="12"/>
    <m/>
    <s v="X"/>
    <x v="4"/>
    <s v="NET"/>
    <s v="RANGE"/>
    <m/>
    <n v="15149"/>
    <s v="SD RNG02"/>
    <d v="1899-12-30T15:30:00"/>
    <d v="1899-12-30T16:30:00"/>
    <d v="1899-12-30T01:00:00"/>
    <d v="1899-12-30T15:30:00"/>
    <d v="1899-12-30T16:35:00"/>
    <d v="1899-12-30T01:05:00"/>
    <s v="DCO"/>
    <s v="N/A"/>
  </r>
  <r>
    <n v="15151"/>
    <x v="57"/>
    <x v="18"/>
    <s v="LIFT IFTS 25-01 HUN"/>
    <s v="IFTS"/>
    <n v="70"/>
    <s v="IFTS"/>
    <n v="22"/>
    <m/>
    <s v="X"/>
    <x v="0"/>
    <s v="NET"/>
    <s v="RNG_STD"/>
    <m/>
    <n v="15152"/>
    <s v="FMSC ARNG01"/>
    <s v="15:30"/>
    <s v="16:30"/>
    <d v="1899-12-30T01:00:00"/>
    <d v="1899-12-30T15:25:00"/>
    <d v="1899-12-30T16:25:00"/>
    <d v="1899-12-30T01:00:00"/>
    <s v="DCO"/>
    <s v="N/A"/>
  </r>
  <r>
    <n v="15152"/>
    <x v="57"/>
    <x v="18"/>
    <s v="LIFT IFTS 24-04 CAN"/>
    <s v="IFTS"/>
    <n v="54"/>
    <s v="ACS"/>
    <n v="2"/>
    <m/>
    <s v="X"/>
    <x v="6"/>
    <s v="STDA"/>
    <s v="AAR"/>
    <m/>
    <m/>
    <s v="FMS AAR01"/>
    <s v="15:30"/>
    <s v="16:30"/>
    <d v="1899-12-30T01:00:00"/>
    <s v="15:30"/>
    <s v="16:30"/>
    <d v="1899-12-30T01:00:00"/>
    <s v="DCO"/>
    <s v="N/A"/>
  </r>
  <r>
    <n v="15153"/>
    <x v="60"/>
    <x v="19"/>
    <s v="LIFT IFTS 25-01 SGP"/>
    <s v="IFTS"/>
    <n v="68"/>
    <s v="ACS"/>
    <n v="17"/>
    <m/>
    <s v="X"/>
    <x v="2"/>
    <s v="NET"/>
    <s v="DECI_PGM"/>
    <m/>
    <n v="15154"/>
    <s v="NET PGM01"/>
    <s v="10:30"/>
    <s v="11:30"/>
    <d v="1899-12-30T01:00:00"/>
    <d v="1899-12-30T10:30:00"/>
    <d v="1899-12-30T10:50:00"/>
    <d v="1899-12-30T00:20:00"/>
    <s v="RSLD"/>
    <s v="CD3"/>
  </r>
  <r>
    <n v="15154"/>
    <x v="60"/>
    <x v="19"/>
    <s v="LIFT IFTS 25-01 SGP"/>
    <s v="IFTS"/>
    <n v="69"/>
    <s v="ACS"/>
    <n v="2"/>
    <m/>
    <s v="X"/>
    <x v="3"/>
    <s v="NET"/>
    <s v="DECI_PGM"/>
    <m/>
    <n v="15153"/>
    <s v="NET PGM01"/>
    <d v="1899-12-30T10:30:00"/>
    <d v="1899-12-30T11:30:00"/>
    <d v="1899-12-30T01:00:00"/>
    <d v="1899-12-30T10:30:00"/>
    <d v="1899-12-30T10:50:00"/>
    <d v="1899-12-30T00:20:00"/>
    <s v="RSLD"/>
    <s v="CD3"/>
  </r>
  <r>
    <n v="15155"/>
    <x v="57"/>
    <x v="18"/>
    <s v="LIFT 25-41"/>
    <s v="AMI"/>
    <n v="81"/>
    <s v="ACS"/>
    <n v="7"/>
    <s v="X"/>
    <m/>
    <x v="2"/>
    <s v="STDA"/>
    <s v="DECI_STD"/>
    <m/>
    <m/>
    <s v="SD FAM01"/>
    <s v="15:30"/>
    <s v="16:30"/>
    <d v="1899-12-30T01:00:00"/>
    <s v="15:30"/>
    <s v="16:30"/>
    <d v="1899-12-30T01:00:00"/>
    <s v="DCO"/>
    <s v="N/A"/>
  </r>
  <r>
    <n v="15156"/>
    <x v="58"/>
    <x v="18"/>
    <s v="LIFT IFTS 24-04 HUN"/>
    <s v="IFTS"/>
    <n v="63"/>
    <s v="ACS"/>
    <n v="9"/>
    <m/>
    <s v="X"/>
    <x v="5"/>
    <s v="NET"/>
    <s v="DECI_STD"/>
    <m/>
    <n v="15157"/>
    <s v="FMSC DBFM02"/>
    <s v="07:00"/>
    <s v="08:00"/>
    <d v="1899-12-30T01:00:00"/>
    <d v="1899-12-30T07:00:00"/>
    <d v="1899-12-30T08:00:00"/>
    <d v="1899-12-30T01:00:00"/>
    <s v="DCO"/>
    <s v="N/A"/>
  </r>
  <r>
    <n v="15157"/>
    <x v="58"/>
    <x v="18"/>
    <s v="IFTS LIFT 24-02 QATAR"/>
    <s v="QATAR"/>
    <n v="55"/>
    <s v="ACS"/>
    <n v="12"/>
    <s v="X"/>
    <m/>
    <x v="0"/>
    <s v="STDA"/>
    <s v="DECI_STD_NVG"/>
    <m/>
    <m/>
    <s v="FMS R2RNVG02"/>
    <s v="07:00"/>
    <s v="08:00"/>
    <d v="1899-12-30T01:00:00"/>
    <d v="1899-12-30T07:00:00"/>
    <d v="1899-12-30T08:00:00"/>
    <d v="1899-12-30T01:00:00"/>
    <s v="DCO"/>
    <s v="N/A"/>
  </r>
  <r>
    <n v="15158"/>
    <x v="58"/>
    <x v="18"/>
    <s v="LIFT 25-41"/>
    <s v="AMI"/>
    <n v="82"/>
    <s v="IFTS"/>
    <n v="9"/>
    <s v="X"/>
    <m/>
    <x v="2"/>
    <s v="STDA"/>
    <s v="DECI_STD"/>
    <m/>
    <m/>
    <s v="SD FAM01"/>
    <s v="07:00"/>
    <s v="08:00"/>
    <d v="1899-12-30T01:00:00"/>
    <d v="1899-12-30T07:00:00"/>
    <d v="1899-12-30T08:00:00"/>
    <d v="1899-12-30T01:00:00"/>
    <s v="DCO"/>
    <s v="N/A"/>
  </r>
  <r>
    <n v="15159"/>
    <x v="58"/>
    <x v="18"/>
    <s v="LIFT IFTS 24-04 JPN"/>
    <s v="IFTS"/>
    <n v="55"/>
    <s v="ACS"/>
    <n v="17"/>
    <m/>
    <s v="X"/>
    <x v="0"/>
    <s v="NET"/>
    <s v="RNG_STD"/>
    <m/>
    <n v="15160"/>
    <s v="FMSC ARNG02"/>
    <s v="08:30"/>
    <s v="09:30"/>
    <d v="1899-12-30T01:00:00"/>
    <d v="1899-12-30T08:30:00"/>
    <d v="1899-12-30T09:30:00"/>
    <d v="1899-12-30T01:00:00"/>
    <s v="DCO"/>
    <s v="N/A"/>
  </r>
  <r>
    <n v="15160"/>
    <x v="58"/>
    <x v="18"/>
    <s v="LIFT 24-43 ITA"/>
    <s v="AMI"/>
    <n v="69"/>
    <s v="IFTS"/>
    <n v="22"/>
    <s v="X"/>
    <m/>
    <x v="5"/>
    <s v="NET"/>
    <s v="ATAG"/>
    <m/>
    <n v="15161"/>
    <s v="SD AAI02"/>
    <s v="08:30"/>
    <s v="09:30"/>
    <d v="1899-12-30T01:00:00"/>
    <d v="1899-12-30T08:30:00"/>
    <d v="1899-12-30T09:30:00"/>
    <d v="1899-12-30T01:00:00"/>
    <s v="DCO"/>
    <s v="N/A"/>
  </r>
  <r>
    <n v="15161"/>
    <x v="58"/>
    <x v="18"/>
    <s v="LIFT 24-43 ITA"/>
    <s v="AMI"/>
    <n v="66"/>
    <s v="ACS"/>
    <n v="32"/>
    <s v="X"/>
    <m/>
    <x v="4"/>
    <s v="NET"/>
    <s v="ATAG"/>
    <m/>
    <n v="15160"/>
    <s v="SD AAI02"/>
    <d v="1899-12-30T08:30:00"/>
    <d v="1899-12-30T09:30:00"/>
    <d v="1899-12-30T01:00:00"/>
    <d v="1899-12-30T08:30:00"/>
    <d v="1899-12-30T09:30:00"/>
    <d v="1899-12-30T01:00:00"/>
    <s v="DCO"/>
    <s v="N/A"/>
  </r>
  <r>
    <n v="15162"/>
    <x v="58"/>
    <x v="18"/>
    <s v="LIP 25-01"/>
    <s v="AMI"/>
    <n v="83"/>
    <s v="ACS"/>
    <n v="2"/>
    <m/>
    <s v="X"/>
    <x v="6"/>
    <s v="STDA"/>
    <s v="DECI_STD"/>
    <m/>
    <m/>
    <s v="SD FAM02"/>
    <s v="08:30"/>
    <s v="09:30"/>
    <d v="1899-12-30T01:00:00"/>
    <d v="1899-12-30T08:30:00"/>
    <d v="1899-12-30T09:45:00"/>
    <d v="1899-12-30T01:15:00"/>
    <s v="DCO"/>
    <s v="N/A"/>
  </r>
  <r>
    <n v="15163"/>
    <x v="58"/>
    <x v="18"/>
    <s v=" IFTS LIFT 24-03 QATAR"/>
    <s v="QATAR"/>
    <n v="61"/>
    <s v="ACS"/>
    <n v="14"/>
    <s v="X"/>
    <m/>
    <x v="0"/>
    <s v="NET"/>
    <s v="RNG_STD"/>
    <m/>
    <n v="15164"/>
    <s v="NET RNG01"/>
    <s v="10:00"/>
    <s v="11:00"/>
    <d v="1899-12-30T01:00:00"/>
    <d v="1899-12-30T10:00:00"/>
    <d v="1899-12-30T10:50:00"/>
    <d v="1899-12-30T00:50:00"/>
    <s v="DCO"/>
    <s v="N/A"/>
  </r>
  <r>
    <n v="15164"/>
    <x v="58"/>
    <x v="18"/>
    <s v="LIFT IFTS 24-05 AUT"/>
    <s v="IFTS"/>
    <n v="64"/>
    <s v="ACS"/>
    <n v="1"/>
    <m/>
    <s v="X"/>
    <x v="5"/>
    <s v="NET"/>
    <s v="RNG_STD"/>
    <m/>
    <n v="15165"/>
    <s v="FMSC ARNG01"/>
    <s v="10:00"/>
    <s v="11:00"/>
    <d v="1899-12-30T01:00:00"/>
    <s v="10:00"/>
    <s v="11:00"/>
    <d v="1899-12-30T01:00:00"/>
    <s v="DCO"/>
    <s v="N/A"/>
  </r>
  <r>
    <n v="15165"/>
    <x v="58"/>
    <x v="18"/>
    <s v="LIFT 25-41"/>
    <s v="AMI"/>
    <n v="77"/>
    <s v="ACS"/>
    <n v="12"/>
    <s v="X"/>
    <m/>
    <x v="6"/>
    <s v="STDA"/>
    <s v="DECI_STD"/>
    <m/>
    <m/>
    <s v="SD FAM02"/>
    <s v="10:00"/>
    <s v="11:00"/>
    <d v="1899-12-30T01:00:00"/>
    <d v="1899-12-30T10:00:00"/>
    <d v="1899-12-30T11:00:00"/>
    <d v="1899-12-30T01:00:00"/>
    <s v="DCO"/>
    <s v="N/A"/>
  </r>
  <r>
    <n v="15166"/>
    <x v="58"/>
    <x v="18"/>
    <s v="LIFT 25-41"/>
    <s v="AMI"/>
    <n v="78"/>
    <s v="ACS"/>
    <n v="9"/>
    <s v="X"/>
    <m/>
    <x v="2"/>
    <s v="STDA"/>
    <s v="DECI_STD"/>
    <m/>
    <m/>
    <s v="SD FAM02"/>
    <s v="10:00"/>
    <s v="11:00"/>
    <d v="1899-12-30T01:00:00"/>
    <d v="1899-12-30T10:00:00"/>
    <d v="1899-12-30T11:00:00"/>
    <d v="1899-12-30T01:00:00"/>
    <s v="DCO"/>
    <s v="N/A"/>
  </r>
  <r>
    <n v="15167"/>
    <x v="58"/>
    <x v="18"/>
    <s v="LIFT IFTS 25-01 HUN"/>
    <s v="IFTS"/>
    <n v="71"/>
    <s v="ACS"/>
    <n v="17"/>
    <m/>
    <s v="X"/>
    <x v="0"/>
    <s v="NET"/>
    <s v="RNG_STD"/>
    <m/>
    <n v="15168"/>
    <s v="FMSC RNG01"/>
    <s v="11:30"/>
    <s v="12:30"/>
    <d v="1899-12-30T01:00:00"/>
    <d v="1899-12-30T11:30:00"/>
    <d v="1899-12-30T12:30:00"/>
    <d v="1899-12-30T01:00:00"/>
    <s v="DCO"/>
    <s v="N/A"/>
  </r>
  <r>
    <n v="15168"/>
    <x v="58"/>
    <x v="18"/>
    <s v="LIFT IFTS 24-05 GER"/>
    <s v="IFTS"/>
    <n v="66"/>
    <s v="ACS"/>
    <n v="32"/>
    <m/>
    <s v="X"/>
    <x v="5"/>
    <s v="NET"/>
    <s v="RNG_STD"/>
    <m/>
    <n v="15169"/>
    <s v="FMSC ARNG01"/>
    <s v="11:30"/>
    <s v="12:30"/>
    <d v="1899-12-30T01:00:00"/>
    <s v="11:30"/>
    <s v="12:30"/>
    <d v="1899-12-30T01:00:00"/>
    <s v="DCO"/>
    <s v="N/A"/>
  </r>
  <r>
    <n v="15169"/>
    <x v="58"/>
    <x v="18"/>
    <s v="LIFT 25-41"/>
    <s v="AMI"/>
    <n v="79"/>
    <s v="ACS"/>
    <n v="13"/>
    <s v="X"/>
    <m/>
    <x v="6"/>
    <s v="STDA"/>
    <s v="DECI_STD"/>
    <m/>
    <m/>
    <s v="SD FAM02"/>
    <s v="11:30"/>
    <s v="12:30"/>
    <d v="1899-12-30T01:00:00"/>
    <d v="1899-12-30T11:30:00"/>
    <d v="1899-12-30T12:30:00"/>
    <d v="1899-12-30T01:00:00"/>
    <s v="DCO"/>
    <s v="N/A"/>
  </r>
  <r>
    <n v="15170"/>
    <x v="58"/>
    <x v="18"/>
    <s v="LIFT 25-41"/>
    <s v="AMI"/>
    <n v="80"/>
    <s v="ACS"/>
    <n v="2"/>
    <s v="X"/>
    <m/>
    <x v="3"/>
    <s v="STDA"/>
    <s v="DECI_STD"/>
    <m/>
    <m/>
    <s v="SD FAM02"/>
    <s v="11:30"/>
    <s v="12:30"/>
    <d v="1899-12-30T01:00:00"/>
    <d v="1899-12-30T11:30:00"/>
    <d v="1899-12-30T12:30:00"/>
    <d v="1899-12-30T01:00:00"/>
    <s v="DCO"/>
    <s v="N/A"/>
  </r>
  <r>
    <n v="15171"/>
    <x v="59"/>
    <x v="19"/>
    <s v="LIFT 24-43 ITA"/>
    <s v="AMI"/>
    <n v="68"/>
    <s v="ACS"/>
    <n v="32"/>
    <s v="X"/>
    <m/>
    <x v="5"/>
    <s v="NET"/>
    <s v="ATAG"/>
    <m/>
    <n v="15172"/>
    <s v="SD AAI02"/>
    <s v="06:00"/>
    <s v="07:00"/>
    <d v="1899-12-30T01:00:00"/>
    <s v="06:00"/>
    <s v="07:00"/>
    <d v="1899-12-30T01:00:00"/>
    <s v="DCO"/>
    <s v="N/A"/>
  </r>
  <r>
    <n v="15172"/>
    <x v="59"/>
    <x v="19"/>
    <s v="LIFT 24-43 ITA"/>
    <s v="AMI"/>
    <n v="65"/>
    <s v="ACS"/>
    <n v="13"/>
    <s v="X"/>
    <m/>
    <x v="4"/>
    <s v="NET"/>
    <s v="ATAG"/>
    <m/>
    <n v="15171"/>
    <s v="SD AAI02"/>
    <d v="1899-12-30T06:00:00"/>
    <d v="1899-12-30T07:00:00"/>
    <d v="1899-12-30T01:00:00"/>
    <d v="1899-12-30T06:00:00"/>
    <d v="1899-12-30T07:00:00"/>
    <d v="1899-12-30T01:00:00"/>
    <s v="DCO"/>
    <s v="N/A"/>
  </r>
  <r>
    <n v="15173"/>
    <x v="59"/>
    <x v="19"/>
    <s v="LIFT IFTS 24-05 GER"/>
    <s v="IFTS"/>
    <n v="66"/>
    <s v="ACS"/>
    <n v="2"/>
    <m/>
    <s v="X"/>
    <x v="0"/>
    <s v="NET"/>
    <s v="RNG_STD"/>
    <m/>
    <n v="15174"/>
    <s v="FMSC ARNG02"/>
    <s v="06:00"/>
    <s v="07:00"/>
    <d v="1899-12-30T01:00:00"/>
    <s v="06:00"/>
    <s v="07:00"/>
    <d v="1899-12-30T01:00:00"/>
    <s v="DCO"/>
    <s v="N/A"/>
  </r>
  <r>
    <n v="15174"/>
    <x v="59"/>
    <x v="19"/>
    <s v="LIFT 25-41"/>
    <s v="AMI"/>
    <n v="82"/>
    <s v="IFTS"/>
    <n v="23"/>
    <s v="X"/>
    <m/>
    <x v="6"/>
    <s v="STDA"/>
    <s v="DECI_STD"/>
    <m/>
    <m/>
    <s v="SD FAM02"/>
    <s v="06:00"/>
    <s v="07:00"/>
    <d v="1899-12-30T01:00:00"/>
    <d v="1899-12-30T06:00:00"/>
    <d v="1899-12-30T07:10:00"/>
    <d v="1899-12-30T01:10:00"/>
    <s v="DCO"/>
    <s v="N/A"/>
  </r>
  <r>
    <n v="15175"/>
    <x v="59"/>
    <x v="19"/>
    <s v="LIFT 25-41"/>
    <s v="AMI"/>
    <n v="81"/>
    <s v="ACS"/>
    <n v="20"/>
    <s v="X"/>
    <m/>
    <x v="3"/>
    <s v="STDA"/>
    <s v="DECI_STD"/>
    <m/>
    <m/>
    <s v="SD FAM02"/>
    <s v="06:00"/>
    <s v="07:00"/>
    <d v="1899-12-30T01:00:00"/>
    <d v="1899-12-30T06:00:00"/>
    <d v="1899-12-30T07:00:00"/>
    <d v="1899-12-30T01:00:00"/>
    <s v="DCO"/>
    <s v="N/A"/>
  </r>
  <r>
    <n v="15176"/>
    <x v="59"/>
    <x v="19"/>
    <s v="LIFT IFTS 25-01 HUN"/>
    <s v="IFTS"/>
    <n v="71"/>
    <s v="IFTS"/>
    <n v="9"/>
    <m/>
    <s v="X"/>
    <x v="5"/>
    <s v="NET"/>
    <s v="RNG_STD"/>
    <m/>
    <n v="15177"/>
    <s v="FMSC RNG02"/>
    <s v="07:30"/>
    <s v="08:30"/>
    <d v="1899-12-30T01:00:00"/>
    <s v="07:30"/>
    <s v="08:30"/>
    <d v="1899-12-30T01:00:00"/>
    <s v="DCO"/>
    <s v="N/A"/>
  </r>
  <r>
    <n v="15177"/>
    <x v="59"/>
    <x v="19"/>
    <s v=" IFTS LIFT 24-03 QATAR"/>
    <s v="QATAR"/>
    <n v="56"/>
    <s v="ACS"/>
    <n v="17"/>
    <s v="X"/>
    <m/>
    <x v="0"/>
    <s v="NET"/>
    <s v="RNG_STD"/>
    <m/>
    <n v="15178"/>
    <s v="NET RNG01"/>
    <s v="07:30"/>
    <s v="08:30"/>
    <d v="1899-12-30T01:00:00"/>
    <s v="07:30"/>
    <s v="08:30"/>
    <d v="1899-12-30T01:00:00"/>
    <s v="DCO"/>
    <s v="N/A"/>
  </r>
  <r>
    <n v="15178"/>
    <x v="59"/>
    <x v="19"/>
    <s v="LIFT 25-41"/>
    <s v="AMI"/>
    <n v="77"/>
    <s v="IFTS"/>
    <n v="22"/>
    <s v="X"/>
    <m/>
    <x v="6"/>
    <s v="STDA"/>
    <s v="DECI_STD"/>
    <m/>
    <m/>
    <s v="SD CF01"/>
    <s v="07:30"/>
    <s v="08:30"/>
    <d v="1899-12-30T01:00:00"/>
    <s v="07:30"/>
    <d v="1899-12-30T08:45:00"/>
    <d v="1899-12-30T01:15:00"/>
    <s v="DCO"/>
    <s v="N/A"/>
  </r>
  <r>
    <n v="15179"/>
    <x v="59"/>
    <x v="19"/>
    <s v="LIFT 25-41"/>
    <s v="AMI"/>
    <n v="80"/>
    <s v="ACS"/>
    <n v="9"/>
    <s v="X"/>
    <m/>
    <x v="3"/>
    <s v="STDA"/>
    <s v="DECI_STD"/>
    <m/>
    <m/>
    <s v="SD CF01"/>
    <s v="07:30"/>
    <s v="08:30"/>
    <d v="1899-12-30T01:00:00"/>
    <s v="07:30"/>
    <s v="08:30"/>
    <d v="1899-12-30T01:00:00"/>
    <s v="DCO"/>
    <s v="N/A"/>
  </r>
  <r>
    <n v="15180"/>
    <x v="59"/>
    <x v="19"/>
    <s v="LIFT IFTS 25-01 HUN"/>
    <s v="IFTS"/>
    <n v="70"/>
    <s v="ACS"/>
    <n v="13"/>
    <m/>
    <s v="X"/>
    <x v="5"/>
    <s v="NET"/>
    <s v="RNG_STD"/>
    <m/>
    <n v="15181"/>
    <s v="FMSC ARNG02"/>
    <s v="09:00"/>
    <s v="10:00"/>
    <d v="1899-12-30T01:00:00"/>
    <s v="09:00"/>
    <s v="10:00"/>
    <d v="1899-12-30T01:00:00"/>
    <s v="DCO"/>
    <s v="N/A"/>
  </r>
  <r>
    <n v="15181"/>
    <x v="59"/>
    <x v="19"/>
    <s v="IFTS LIFT 24-03 QATAR"/>
    <s v="QATAR"/>
    <n v="58"/>
    <s v="IFTS"/>
    <n v="23"/>
    <s v="X"/>
    <m/>
    <x v="0"/>
    <s v="NET"/>
    <s v="RNG_STD"/>
    <m/>
    <n v="15182"/>
    <s v="NET RNG01"/>
    <s v="09:00"/>
    <s v="10:00"/>
    <d v="1899-12-30T01:00:00"/>
    <d v="1899-12-30T09:00:00"/>
    <d v="1899-12-30T09:50:00"/>
    <d v="1899-12-30T00:50:00"/>
    <s v="DCO"/>
    <s v="N/A"/>
  </r>
  <r>
    <n v="15182"/>
    <x v="59"/>
    <x v="19"/>
    <s v="LIFT 25-41"/>
    <s v="AMI"/>
    <n v="78"/>
    <s v="ACS"/>
    <n v="2"/>
    <s v="X"/>
    <m/>
    <x v="6"/>
    <s v="STDA"/>
    <s v="DECI_STD"/>
    <m/>
    <m/>
    <s v="SD CF01"/>
    <s v="09:00"/>
    <s v="10:00"/>
    <d v="1899-12-30T01:00:00"/>
    <s v="09:00"/>
    <s v="10:00"/>
    <d v="1899-12-30T01:00:00"/>
    <s v="DCO"/>
    <s v="N/A"/>
  </r>
  <r>
    <n v="15183"/>
    <x v="59"/>
    <x v="19"/>
    <s v="LIFT IFTS 24-05 AUT"/>
    <s v="IFTS"/>
    <n v="65"/>
    <s v="ACS"/>
    <n v="17"/>
    <m/>
    <s v="X"/>
    <x v="5"/>
    <s v="NET"/>
    <s v="RNG_STD"/>
    <m/>
    <n v="15184"/>
    <s v="FMSC RNG01"/>
    <s v="10:30"/>
    <s v="11:30"/>
    <d v="1899-12-30T01:00:00"/>
    <s v="10:30"/>
    <s v="11:30"/>
    <d v="1899-12-30T01:00:00"/>
    <s v="DCO"/>
    <s v="N/A"/>
  </r>
  <r>
    <n v="15184"/>
    <x v="59"/>
    <x v="19"/>
    <s v=" IFTS LIFT 24-03 QATAR"/>
    <s v="QATAR"/>
    <n v="56"/>
    <s v="IFTS"/>
    <n v="22"/>
    <s v="X"/>
    <m/>
    <x v="0"/>
    <s v="NET"/>
    <s v="RNG_STD"/>
    <m/>
    <n v="15185"/>
    <s v="NET RNG02"/>
    <s v="10:30"/>
    <s v="11:30"/>
    <d v="1899-12-30T01:00:00"/>
    <d v="1899-12-30T10:20:00"/>
    <d v="1899-12-30T11:05:00"/>
    <d v="1899-12-30T00:45:00"/>
    <s v="DCO"/>
    <s v="N/A"/>
  </r>
  <r>
    <n v="15185"/>
    <x v="59"/>
    <x v="19"/>
    <s v="LIFT 25-41"/>
    <s v="AMI"/>
    <n v="79"/>
    <s v="IFTS"/>
    <n v="9"/>
    <s v="X"/>
    <m/>
    <x v="6"/>
    <s v="STDA"/>
    <s v="DECI_STD"/>
    <m/>
    <m/>
    <s v="SD CF01"/>
    <s v="10:30"/>
    <s v="11:30"/>
    <d v="1899-12-30T01:00:00"/>
    <s v="10:30"/>
    <d v="1899-12-30T11:40:00"/>
    <d v="1899-12-30T01:10:00"/>
    <s v="DCO"/>
    <s v="N/A"/>
  </r>
  <r>
    <n v="15186"/>
    <x v="59"/>
    <x v="19"/>
    <s v="LIP 25-01"/>
    <s v="AMI"/>
    <n v="83"/>
    <s v="ACS"/>
    <n v="30"/>
    <m/>
    <s v="X"/>
    <x v="3"/>
    <s v="STDA"/>
    <s v="DECI_STD"/>
    <m/>
    <m/>
    <s v="SD CF01"/>
    <s v="10:30"/>
    <s v="11:30"/>
    <d v="1899-12-30T01:00:00"/>
    <d v="1899-12-30T10:50:00"/>
    <d v="1899-12-30T11:50:00"/>
    <d v="1899-12-30T01:00:00"/>
    <s v="DCO"/>
    <s v="N/A"/>
  </r>
  <r>
    <n v="15187"/>
    <x v="59"/>
    <x v="19"/>
    <s v="IFTS LIFT 24-03 QATAR"/>
    <s v="QATAR"/>
    <n v="58"/>
    <s v="ACS"/>
    <n v="32"/>
    <s v="X"/>
    <m/>
    <x v="0"/>
    <s v="NET"/>
    <s v="RNG_STD"/>
    <m/>
    <n v="15188"/>
    <s v="NET RNG02"/>
    <s v="12:00"/>
    <s v="13:00"/>
    <d v="1899-12-30T01:00:00"/>
    <s v="12:00"/>
    <s v="13:00"/>
    <d v="1899-12-30T01:00:00"/>
    <s v="DCO"/>
    <s v="N/A"/>
  </r>
  <r>
    <n v="15188"/>
    <x v="59"/>
    <x v="19"/>
    <s v=" IFTS LIFT 24-03 QATAR"/>
    <s v="QATAR"/>
    <n v="57"/>
    <s v="ACS"/>
    <n v="9"/>
    <s v="X"/>
    <m/>
    <x v="5"/>
    <s v="NET"/>
    <s v="RNG_STD"/>
    <m/>
    <n v="15189"/>
    <s v="NET ARNG02"/>
    <s v="13:30"/>
    <s v="14:30"/>
    <d v="1899-12-30T01:00:00"/>
    <s v="13:30"/>
    <s v="14:30"/>
    <d v="1899-12-30T01:00:00"/>
    <s v="DCO"/>
    <s v="N/A"/>
  </r>
  <r>
    <n v="15189"/>
    <x v="59"/>
    <x v="19"/>
    <s v=" IFTS LIFT 24-03 QATAR"/>
    <s v="QATAR"/>
    <n v="61"/>
    <s v="ACS"/>
    <n v="12"/>
    <s v="X"/>
    <m/>
    <x v="0"/>
    <s v="NET"/>
    <s v="RNG_STD"/>
    <m/>
    <n v="15190"/>
    <s v="NET RNG02"/>
    <s v="13:30"/>
    <s v="14:30"/>
    <d v="1899-12-30T01:00:00"/>
    <s v="13:30"/>
    <s v="14:30"/>
    <d v="1899-12-30T01:00:00"/>
    <s v="DCO"/>
    <s v="N/A"/>
  </r>
  <r>
    <n v="15190"/>
    <x v="59"/>
    <x v="19"/>
    <s v="IP"/>
    <s v="AMI"/>
    <n v="75"/>
    <s v="IFTS"/>
    <n v="9"/>
    <m/>
    <s v="X"/>
    <x v="6"/>
    <s v="STDA"/>
    <s v="DECI_STD"/>
    <m/>
    <m/>
    <s v="FMS CF01"/>
    <s v="13:30"/>
    <s v="14:30"/>
    <d v="1899-12-30T01:00:00"/>
    <d v="1899-12-30T13:05:00"/>
    <s v="14:30"/>
    <d v="1899-12-30T01:25:00"/>
    <s v="DCO"/>
    <s v="N/A"/>
  </r>
  <r>
    <n v="15191"/>
    <x v="59"/>
    <x v="19"/>
    <s v="LIFT IFTS 25-01 HUN"/>
    <s v="IFTS"/>
    <n v="70"/>
    <s v="ACS"/>
    <n v="33"/>
    <m/>
    <s v="X"/>
    <x v="3"/>
    <s v="STDA"/>
    <s v="DECI_STD"/>
    <m/>
    <m/>
    <s v="PT ERT01"/>
    <s v="13:30"/>
    <s v="14:30"/>
    <d v="1899-12-30T01:00:00"/>
    <s v="13:30"/>
    <s v="14:30"/>
    <d v="1899-12-30T01:00:00"/>
    <s v="DCO"/>
    <s v="N/A"/>
  </r>
  <r>
    <n v="15192"/>
    <x v="60"/>
    <x v="19"/>
    <s v="LIFT IFTS 24-03 SAUDI"/>
    <s v="IFTS"/>
    <n v="47"/>
    <s v="IFTS"/>
    <n v="9"/>
    <m/>
    <s v="X"/>
    <x v="5"/>
    <s v="NET"/>
    <s v="DCA"/>
    <m/>
    <n v="15193"/>
    <s v="NET QRA02"/>
    <s v="06:00"/>
    <s v="07:00"/>
    <d v="1899-12-30T01:00:00"/>
    <s v="06:00"/>
    <s v="07:00"/>
    <d v="1899-12-30T01:00:00"/>
    <s v="DCO"/>
    <s v="N/A"/>
  </r>
  <r>
    <n v="15193"/>
    <x v="60"/>
    <x v="19"/>
    <s v="LIFT IFTS 24-03 SAUDI"/>
    <s v="IFTS"/>
    <n v="46"/>
    <s v="ACS"/>
    <n v="32"/>
    <m/>
    <s v="X"/>
    <x v="4"/>
    <s v="NET"/>
    <s v="DCA"/>
    <m/>
    <n v="15192"/>
    <s v="NET QRA01"/>
    <d v="1899-12-30T06:00:00"/>
    <d v="1899-12-30T07:00:00"/>
    <d v="1899-12-30T01:00:00"/>
    <d v="1899-12-30T06:00:00"/>
    <d v="1899-12-30T07:00:00"/>
    <d v="1899-12-30T01:00:00"/>
    <s v="DCO"/>
    <s v="N/A"/>
  </r>
  <r>
    <n v="15194"/>
    <x v="60"/>
    <x v="19"/>
    <s v="LIFT IFTS 24-05 AUT"/>
    <s v="IFTS"/>
    <n v="65"/>
    <s v="ACS"/>
    <n v="13"/>
    <m/>
    <s v="X"/>
    <x v="0"/>
    <s v="NET"/>
    <s v="RNG_STD"/>
    <m/>
    <n v="15195"/>
    <s v="FMSC RNG02"/>
    <s v="06:00"/>
    <s v="07:00"/>
    <d v="1899-12-30T01:00:00"/>
    <d v="1899-12-30T06:00:00"/>
    <d v="1899-12-30T07:00:00"/>
    <d v="1899-12-30T01:00:00"/>
    <s v="DCO"/>
    <s v="N/A"/>
  </r>
  <r>
    <n v="15195"/>
    <x v="60"/>
    <x v="19"/>
    <s v="IP"/>
    <s v="AMI"/>
    <n v="75"/>
    <s v="ACS"/>
    <n v="12"/>
    <m/>
    <s v="X"/>
    <x v="6"/>
    <s v="STDA"/>
    <s v="DECI_SONIC"/>
    <m/>
    <m/>
    <s v="FMS CF02"/>
    <s v="06:00"/>
    <s v="07:00"/>
    <d v="1899-12-30T01:00:00"/>
    <d v="1899-12-30T06:00:00"/>
    <d v="1899-12-30T07:00:00"/>
    <d v="1899-12-30T01:00:00"/>
    <s v="DCO"/>
    <s v="N/A"/>
  </r>
  <r>
    <n v="15196"/>
    <x v="60"/>
    <x v="19"/>
    <s v="LIFT IFTS 24-05 GER"/>
    <s v="IFTS"/>
    <n v="67"/>
    <s v="IFTS"/>
    <n v="23"/>
    <m/>
    <s v="X"/>
    <x v="3"/>
    <s v="STDA"/>
    <s v="DECI_STD"/>
    <m/>
    <m/>
    <s v="PT ERT02"/>
    <s v="06:00"/>
    <s v="07:00"/>
    <d v="1899-12-30T01:00:00"/>
    <d v="1899-12-30T06:00:00"/>
    <d v="1899-12-30T07:00:00"/>
    <d v="1899-12-30T01:00:00"/>
    <s v="DCO"/>
    <s v="N/A"/>
  </r>
  <r>
    <n v="15197"/>
    <x v="60"/>
    <x v="19"/>
    <s v="LIFT IFTS 25-01 HUN"/>
    <s v="IFTS"/>
    <n v="71"/>
    <s v="IFTS"/>
    <n v="22"/>
    <m/>
    <s v="X"/>
    <x v="5"/>
    <s v="NET"/>
    <s v="RNG_STD"/>
    <m/>
    <n v="15198"/>
    <s v="FMSC RNG02 RR08"/>
    <s v="07:30"/>
    <s v="08:30"/>
    <d v="1899-12-30T01:00:00"/>
    <s v="07:30"/>
    <d v="1899-12-30T08:20:00"/>
    <d v="1899-12-30T00:50:00"/>
    <s v="DCO"/>
    <s v="N/A"/>
  </r>
  <r>
    <n v="15198"/>
    <x v="62"/>
    <x v="19"/>
    <s v=" IFTS LIFT 24-03 QATAR"/>
    <s v="QATAR"/>
    <n v="57"/>
    <s v="ACS"/>
    <n v="32"/>
    <s v="X"/>
    <m/>
    <x v="5"/>
    <s v="NET"/>
    <s v="DECI_STD"/>
    <m/>
    <n v="15199"/>
    <s v="FMSC OACM01"/>
    <s v="09:00"/>
    <s v="10:00"/>
    <d v="1899-12-30T01:00:00"/>
    <d v="1899-12-30T09:00:00"/>
    <d v="1899-12-30T09:35:00"/>
    <d v="1899-12-30T00:35:00"/>
    <s v="RSLD"/>
    <s v="CD3"/>
  </r>
  <r>
    <n v="15199"/>
    <x v="60"/>
    <x v="19"/>
    <s v="LIFT 24-43 ITA"/>
    <s v="AMI"/>
    <n v="64"/>
    <s v="ACS"/>
    <n v="17"/>
    <s v="X"/>
    <m/>
    <x v="0"/>
    <s v="NET"/>
    <s v="ATAG"/>
    <m/>
    <n v="15200"/>
    <s v="SD AAI01"/>
    <s v="07:30"/>
    <s v="08:30"/>
    <d v="1899-12-30T01:00:00"/>
    <d v="1899-12-30T07:30:00"/>
    <d v="1899-12-30T08:20:00"/>
    <d v="1899-12-30T00:50:00"/>
    <s v="DCO"/>
    <s v="N/A"/>
  </r>
  <r>
    <n v="15200"/>
    <x v="60"/>
    <x v="19"/>
    <s v="LIFT 24-43 ITA"/>
    <s v="AMI"/>
    <n v="67"/>
    <s v="ACS"/>
    <n v="2"/>
    <s v="X"/>
    <m/>
    <x v="1"/>
    <s v="NET"/>
    <s v="ATAG"/>
    <m/>
    <n v="15199"/>
    <s v="SD AAI01"/>
    <d v="1899-12-30T07:30:00"/>
    <d v="1899-12-30T08:30:00"/>
    <d v="1899-12-30T01:00:00"/>
    <d v="1899-12-30T07:30:00"/>
    <d v="1899-12-30T08:20:00"/>
    <d v="1899-12-30T00:50:00"/>
    <s v="DCO"/>
    <s v="N/A"/>
  </r>
  <r>
    <n v="15201"/>
    <x v="60"/>
    <x v="19"/>
    <s v=" IFTS LIFT 24-03 QATAR"/>
    <s v="QATAR"/>
    <n v="57"/>
    <s v="IFTS"/>
    <n v="9"/>
    <s v="X"/>
    <m/>
    <x v="5"/>
    <s v="NET"/>
    <s v="DECI_STD"/>
    <m/>
    <n v="15202"/>
    <s v="FMSC DACM01"/>
    <s v="09:00"/>
    <s v="10:00"/>
    <d v="1899-12-30T01:00:00"/>
    <s v="09:00"/>
    <s v="10:00"/>
    <d v="1899-12-30T01:00:00"/>
    <s v="DCO"/>
    <s v="N/A"/>
  </r>
  <r>
    <n v="15202"/>
    <x v="60"/>
    <x v="19"/>
    <s v="IFTS LIFT 24-03 QATAR"/>
    <s v="QATAR"/>
    <n v="58"/>
    <s v="ACS"/>
    <n v="32"/>
    <s v="X"/>
    <m/>
    <x v="0"/>
    <s v="NET"/>
    <s v="RNG_STD"/>
    <m/>
    <n v="15203"/>
    <s v="NET ARNG01"/>
    <s v="09:00"/>
    <s v="10:00"/>
    <d v="1899-12-30T01:00:00"/>
    <d v="1899-12-30T09:00:00"/>
    <d v="1899-12-30T10:00:00"/>
    <d v="1899-12-30T01:00:00"/>
    <s v="DCO"/>
    <s v="N/A"/>
  </r>
  <r>
    <n v="15203"/>
    <x v="60"/>
    <x v="19"/>
    <s v="LIP 24-03 SGP"/>
    <s v="IFTS"/>
    <n v="41"/>
    <s v="IFTS"/>
    <n v="23"/>
    <m/>
    <s v="X"/>
    <x v="6"/>
    <s v="STDA"/>
    <s v="AAR"/>
    <m/>
    <m/>
    <s v="SD AAR01"/>
    <s v="09:00"/>
    <s v="10:00"/>
    <d v="1899-12-30T01:00:00"/>
    <s v="09:00"/>
    <s v="10:00"/>
    <d v="1899-12-30T01:00:00"/>
    <s v="DCO"/>
    <s v="N/A"/>
  </r>
  <r>
    <n v="15204"/>
    <x v="60"/>
    <x v="19"/>
    <s v="IP"/>
    <s v="AMI"/>
    <n v="75"/>
    <s v="ACS"/>
    <n v="1"/>
    <m/>
    <s v="X"/>
    <x v="2"/>
    <s v="STDA"/>
    <s v="DECI_STD"/>
    <m/>
    <m/>
    <s v="PT EMR01"/>
    <s v="09:00"/>
    <s v="10:00"/>
    <d v="1899-12-30T01:00:00"/>
    <d v="1899-12-30T09:00:00"/>
    <d v="1899-12-30T10:00:00"/>
    <d v="1899-12-30T01:00:00"/>
    <s v="DCO"/>
    <s v="N/A"/>
  </r>
  <r>
    <n v="15205"/>
    <x v="60"/>
    <x v="19"/>
    <s v=" IFTS LIFT 24-03 QATAR"/>
    <s v="QATAR"/>
    <n v="56"/>
    <s v="ACS"/>
    <n v="10"/>
    <s v="X"/>
    <m/>
    <x v="5"/>
    <s v="NET"/>
    <s v="RNG_STD"/>
    <m/>
    <n v="15206"/>
    <s v="NET ARNG01"/>
    <s v="10:30"/>
    <s v="11:30"/>
    <d v="1899-12-30T01:00:00"/>
    <s v="10:30"/>
    <s v="11:30"/>
    <d v="1899-12-30T01:00:00"/>
    <s v="DCO"/>
    <s v="N/A"/>
  </r>
  <r>
    <n v="15206"/>
    <x v="60"/>
    <x v="19"/>
    <s v=" IFTS LIFT 24-03 QATAR"/>
    <s v="QATAR"/>
    <n v="61"/>
    <s v="ACS"/>
    <n v="5"/>
    <s v="X"/>
    <m/>
    <x v="0"/>
    <s v="NET"/>
    <s v="RNG_STD"/>
    <m/>
    <n v="15207"/>
    <s v="NET ARNG01"/>
    <s v="10:30"/>
    <s v="11:30"/>
    <d v="1899-12-30T01:00:00"/>
    <s v="10:30"/>
    <s v="11:30"/>
    <d v="1899-12-30T01:00:00"/>
    <s v="DCO"/>
    <s v="N/A"/>
  </r>
  <r>
    <n v="15207"/>
    <x v="60"/>
    <x v="19"/>
    <s v="IFTS LIFT 24-03 QATAR"/>
    <s v="QATAR"/>
    <n v="58"/>
    <s v="ACS"/>
    <n v="32"/>
    <s v="X"/>
    <m/>
    <x v="5"/>
    <s v="NET"/>
    <s v="RNG_STD"/>
    <m/>
    <n v="15208"/>
    <s v="NET ARNG02"/>
    <s v="12:00"/>
    <s v="13:00"/>
    <d v="1899-12-30T01:00:00"/>
    <s v="12:00"/>
    <s v="13:00"/>
    <d v="1899-12-30T01:00:00"/>
    <s v="DCO"/>
    <s v="N/A"/>
  </r>
  <r>
    <n v="15208"/>
    <x v="60"/>
    <x v="19"/>
    <s v=" IFTS LIFT 24-03 QATAR"/>
    <s v="QATAR"/>
    <n v="57"/>
    <s v="IFTS"/>
    <n v="9"/>
    <s v="X"/>
    <m/>
    <x v="0"/>
    <s v="NET"/>
    <s v="DECI_STD"/>
    <m/>
    <n v="15209"/>
    <s v="FMSC DACM02"/>
    <s v="12:00"/>
    <s v="13:00"/>
    <d v="1899-12-30T01:00:00"/>
    <s v="12:00"/>
    <s v="13:00"/>
    <d v="1899-12-30T01:00:00"/>
    <s v="DCO"/>
    <s v="N/A"/>
  </r>
  <r>
    <n v="15209"/>
    <x v="60"/>
    <x v="19"/>
    <s v="LIFT 24-45 ITA"/>
    <s v="AMI"/>
    <n v="34"/>
    <s v="ACS"/>
    <n v="13"/>
    <s v="X"/>
    <m/>
    <x v="6"/>
    <s v="STDA"/>
    <s v="RANGE"/>
    <m/>
    <m/>
    <s v="SD RNG02"/>
    <s v="12:00"/>
    <s v="13:00"/>
    <d v="1899-12-30T01:00:00"/>
    <d v="1899-12-30T12:00:00"/>
    <d v="1899-12-30T13:00:00"/>
    <d v="1899-12-30T01:00:00"/>
    <s v="DCO"/>
    <s v="N/A"/>
  </r>
  <r>
    <n v="15210"/>
    <x v="60"/>
    <x v="19"/>
    <s v="LIFT 25-41"/>
    <s v="AMI"/>
    <n v="81"/>
    <s v="ACS"/>
    <n v="12"/>
    <s v="X"/>
    <m/>
    <x v="2"/>
    <s v="STDA"/>
    <s v="DECI_STD"/>
    <m/>
    <m/>
    <s v="SD CF01"/>
    <s v="12:00"/>
    <s v="13:00"/>
    <d v="1899-12-30T01:00:00"/>
    <d v="1899-12-30T12:00:00"/>
    <d v="1899-12-30T13:00:00"/>
    <d v="1899-12-30T01:00:00"/>
    <s v="DCO"/>
    <s v="N/A"/>
  </r>
  <r>
    <n v="15211"/>
    <x v="60"/>
    <x v="19"/>
    <s v=" IFTS LIFT 24-03 QATAR"/>
    <s v="QATAR"/>
    <n v="56"/>
    <s v="ACS"/>
    <n v="10"/>
    <s v="X"/>
    <m/>
    <x v="5"/>
    <s v="NET"/>
    <s v="RNG_STD"/>
    <m/>
    <n v="15212"/>
    <s v="NET ARNG02"/>
    <s v="13:30"/>
    <s v="14:30"/>
    <d v="1899-12-30T01:00:00"/>
    <d v="1899-12-30T13:20:00"/>
    <d v="1899-12-30T14:10:00"/>
    <d v="1899-12-30T00:50:00"/>
    <s v="DCO"/>
    <s v="N/A"/>
  </r>
  <r>
    <n v="15212"/>
    <x v="60"/>
    <x v="19"/>
    <s v="LIFT 24-43 ITA"/>
    <s v="AMI"/>
    <n v="67"/>
    <s v="ACS"/>
    <n v="1"/>
    <s v="X"/>
    <m/>
    <x v="0"/>
    <s v="NET"/>
    <s v="ATAG"/>
    <m/>
    <n v="15213"/>
    <s v="SD AAI02"/>
    <s v="13:30"/>
    <s v="14:30"/>
    <d v="1899-12-30T01:00:00"/>
    <d v="1899-12-30T13:30:00"/>
    <d v="1899-12-30T14:30:00"/>
    <d v="1899-12-30T01:00:00"/>
    <s v="DCO"/>
    <s v="N/A"/>
  </r>
  <r>
    <n v="15213"/>
    <x v="60"/>
    <x v="19"/>
    <s v="LIFT 24-43 ITA"/>
    <s v="AMI"/>
    <n v="64"/>
    <s v="ACS"/>
    <n v="5"/>
    <s v="X"/>
    <m/>
    <x v="1"/>
    <s v="NET"/>
    <s v="ATAG"/>
    <m/>
    <n v="15212"/>
    <s v="SD AAI02"/>
    <d v="1899-12-30T13:30:00"/>
    <d v="1899-12-30T14:30:00"/>
    <d v="1899-12-30T01:00:00"/>
    <d v="1899-12-30T13:30:00"/>
    <d v="1899-12-30T14:30:00"/>
    <d v="1899-12-30T01:00:00"/>
    <s v="DCO"/>
    <s v="N/A"/>
  </r>
  <r>
    <n v="15214"/>
    <x v="60"/>
    <x v="19"/>
    <s v=" IFTS LIFT 24-03 QATAR"/>
    <s v="QATAR"/>
    <n v="61"/>
    <s v="IFTS"/>
    <n v="22"/>
    <s v="X"/>
    <m/>
    <x v="6"/>
    <s v="STDA"/>
    <s v="DECI_STD"/>
    <m/>
    <m/>
    <s v="PT ERT03"/>
    <s v="13:30"/>
    <s v="14:30"/>
    <d v="1899-12-30T01:00:00"/>
    <d v="1899-12-30T13:25:00"/>
    <d v="1899-12-30T14:25:00"/>
    <d v="1899-12-30T01:00:00"/>
    <s v="DCO"/>
    <s v="N/A"/>
  </r>
  <r>
    <n v="15215"/>
    <x v="61"/>
    <x v="19"/>
    <s v="LIFT IFTS 24-03 SAUDI"/>
    <s v="IFTS"/>
    <n v="46"/>
    <s v="IFTS"/>
    <n v="22"/>
    <m/>
    <s v="X"/>
    <x v="5"/>
    <s v="NET"/>
    <s v="DCA"/>
    <m/>
    <n v="15216"/>
    <s v="NET QRA02"/>
    <s v="06:00"/>
    <s v="07:00"/>
    <d v="1899-12-30T01:00:00"/>
    <s v="06:00"/>
    <s v="07:00"/>
    <d v="1899-12-30T01:00:00"/>
    <s v="DCO"/>
    <s v="N/A"/>
  </r>
  <r>
    <n v="15216"/>
    <x v="61"/>
    <x v="19"/>
    <s v="LIFT IFTS 24-04 CAN"/>
    <s v="IFTS"/>
    <n v="51"/>
    <s v="ACS"/>
    <n v="32"/>
    <m/>
    <s v="X"/>
    <x v="0"/>
    <s v="NET"/>
    <s v="DECI_STD"/>
    <m/>
    <n v="15217"/>
    <s v="FMSC BFM01"/>
    <s v="06:00"/>
    <s v="07:00"/>
    <d v="1899-12-30T01:00:00"/>
    <s v="06:00"/>
    <d v="1899-12-30T07:15:00"/>
    <d v="1899-12-30T01:15:00"/>
    <s v="DCO"/>
    <s v="N/A"/>
  </r>
  <r>
    <n v="15217"/>
    <x v="61"/>
    <x v="19"/>
    <s v=" IFTS LIFT 24-03 QATAR"/>
    <s v="QATAR"/>
    <n v="61"/>
    <s v="ACS"/>
    <n v="1"/>
    <s v="X"/>
    <m/>
    <x v="6"/>
    <s v="STDA"/>
    <s v="DECI_STD"/>
    <m/>
    <m/>
    <s v="PT ERT04"/>
    <s v="06:00"/>
    <d v="1899-12-30T07:00:00"/>
    <d v="1899-12-30T01:00:00"/>
    <d v="1899-12-30T06:00:00"/>
    <d v="1899-12-30T07:00:00"/>
    <d v="1899-12-30T01:00:00"/>
    <s v="DCO"/>
    <s v="N/A"/>
  </r>
  <r>
    <n v="15218"/>
    <x v="61"/>
    <x v="19"/>
    <s v="LIFT IFTS 24-05 GER"/>
    <s v="IFTS"/>
    <n v="66"/>
    <s v="ACS"/>
    <n v="7"/>
    <m/>
    <s v="X"/>
    <x v="2"/>
    <s v="STDA"/>
    <s v="DECI_STD"/>
    <m/>
    <m/>
    <s v="PT ERT02"/>
    <s v="06:00"/>
    <d v="1899-12-30T07:00:00"/>
    <d v="1899-12-30T01:00:00"/>
    <d v="1899-12-30T06:00:00"/>
    <d v="1899-12-30T07:00:00"/>
    <d v="1899-12-30T01:00:00"/>
    <s v="DCO"/>
    <s v="N/A"/>
  </r>
  <r>
    <n v="15219"/>
    <x v="61"/>
    <x v="19"/>
    <s v="LIFT IFTS 24-05 AUT"/>
    <s v="IFTS"/>
    <n v="65"/>
    <s v="IFTS"/>
    <n v="9"/>
    <m/>
    <s v="X"/>
    <x v="5"/>
    <s v="NET"/>
    <s v="RNG_STD"/>
    <m/>
    <n v="15220"/>
    <s v="FMSC ARNG01"/>
    <s v="07:30"/>
    <s v="08:30"/>
    <d v="1899-12-30T01:00:00"/>
    <s v="07:30"/>
    <s v="08:30"/>
    <d v="1899-12-30T01:00:00"/>
    <s v="DCO"/>
    <s v="N/A"/>
  </r>
  <r>
    <n v="15220"/>
    <x v="61"/>
    <x v="19"/>
    <s v="LIFT IFTS 24-04 CAN"/>
    <s v="IFTS"/>
    <n v="54"/>
    <s v="ACS"/>
    <n v="17"/>
    <m/>
    <s v="X"/>
    <x v="0"/>
    <s v="NET"/>
    <s v="DECI_STD"/>
    <m/>
    <n v="15221"/>
    <s v="FMSC BFM01"/>
    <s v="07:30"/>
    <s v="08:30"/>
    <d v="1899-12-30T01:00:00"/>
    <s v="07:30"/>
    <s v="08:30"/>
    <d v="1899-12-30T01:00:00"/>
    <s v="DCO"/>
    <s v="N/A"/>
  </r>
  <r>
    <n v="15221"/>
    <x v="61"/>
    <x v="19"/>
    <s v="LIFT IFTS 24-04 SPA"/>
    <s v="IFTS"/>
    <n v="61"/>
    <s v="ACS"/>
    <n v="12"/>
    <m/>
    <s v="X"/>
    <x v="2"/>
    <s v="NET"/>
    <s v="LOW LEVEL"/>
    <m/>
    <n v="15222"/>
    <s v="NET TLL03"/>
    <d v="1899-12-30T07:30:00"/>
    <d v="1899-12-30T08:30:00"/>
    <d v="1899-12-30T01:00:00"/>
    <d v="1899-12-30T07:30:00"/>
    <d v="1899-12-30T08:30:00"/>
    <d v="1899-12-30T01:00:00"/>
    <s v="DCO"/>
    <s v="N/A"/>
  </r>
  <r>
    <n v="15222"/>
    <x v="61"/>
    <x v="19"/>
    <s v="LIFT IFTS 24-04 SPA"/>
    <s v="IFTS"/>
    <n v="59"/>
    <s v="ACS"/>
    <n v="10"/>
    <m/>
    <s v="X"/>
    <x v="3"/>
    <s v="NET"/>
    <s v="LOW LEVEL"/>
    <m/>
    <n v="15221"/>
    <s v="NET TLL03"/>
    <d v="1899-12-30T07:30:00"/>
    <d v="1899-12-30T08:30:00"/>
    <d v="1899-12-30T01:00:00"/>
    <d v="1899-12-30T07:30:00"/>
    <d v="1899-12-30T08:30:00"/>
    <d v="1899-12-30T01:00:00"/>
    <s v="DCO"/>
    <s v="N/A"/>
  </r>
  <r>
    <n v="15223"/>
    <x v="61"/>
    <x v="19"/>
    <s v="LIFT 24-44 ITA"/>
    <s v="AMI"/>
    <n v="72"/>
    <s v="ACS"/>
    <n v="5"/>
    <s v="X"/>
    <m/>
    <x v="5"/>
    <s v="NET"/>
    <s v="DCA"/>
    <m/>
    <n v="15224"/>
    <s v="SD R2V01"/>
    <s v="09:00"/>
    <s v="10:00"/>
    <d v="1899-12-30T01:00:00"/>
    <s v="09:00"/>
    <s v="10:00"/>
    <d v="1899-12-30T01:00:00"/>
    <s v="DCO"/>
    <s v="N/A"/>
  </r>
  <r>
    <n v="15224"/>
    <x v="61"/>
    <x v="19"/>
    <s v="LIFT 24-44 ITA"/>
    <s v="AMI"/>
    <n v="70"/>
    <s v="ACS"/>
    <n v="1"/>
    <s v="X"/>
    <m/>
    <x v="4"/>
    <s v="NET"/>
    <s v="DCA"/>
    <m/>
    <n v="15223"/>
    <s v="SD R2V01"/>
    <d v="1899-12-30T09:00:00"/>
    <d v="1899-12-30T10:00:00"/>
    <d v="1899-12-30T01:00:00"/>
    <d v="1899-12-30T09:00:00"/>
    <d v="1899-12-30T10:00:00"/>
    <d v="1899-12-30T01:00:00"/>
    <s v="DCO"/>
    <s v="N/A"/>
  </r>
  <r>
    <n v="15225"/>
    <x v="61"/>
    <x v="19"/>
    <s v="LIFT IFTS 24-05 AUT"/>
    <s v="IFTS"/>
    <n v="64"/>
    <s v="ACS"/>
    <n v="2"/>
    <m/>
    <s v="X"/>
    <x v="0"/>
    <s v="NET"/>
    <s v="RNG_STD"/>
    <m/>
    <n v="15226"/>
    <s v="FMSC ARNG02"/>
    <s v="09:00"/>
    <s v="10:00"/>
    <d v="1899-12-30T01:00:00"/>
    <s v="09:00"/>
    <s v="10:00"/>
    <d v="1899-12-30T01:00:00"/>
    <s v="DCO"/>
    <s v="N/A"/>
  </r>
  <r>
    <n v="15226"/>
    <x v="61"/>
    <x v="19"/>
    <s v="LIFT IFTS 25-01 HUN"/>
    <s v="IFTS"/>
    <n v="71"/>
    <s v="ACS"/>
    <n v="9"/>
    <m/>
    <s v="X"/>
    <x v="6"/>
    <s v="STDA"/>
    <s v="LOW LEVEL"/>
    <m/>
    <m/>
    <s v="PT LLF01"/>
    <s v="09:00"/>
    <s v="10:00"/>
    <d v="1899-12-30T01:00:00"/>
    <s v="09:00"/>
    <s v="10:00"/>
    <d v="1899-12-30T01:00:00"/>
    <s v="DCO"/>
    <s v="N/A"/>
  </r>
  <r>
    <n v="15227"/>
    <x v="61"/>
    <x v="19"/>
    <s v="LIFT IFTS 24-04 CAN"/>
    <s v="IFTS"/>
    <n v="53"/>
    <s v="ACS"/>
    <n v="12"/>
    <m/>
    <s v="X"/>
    <x v="5"/>
    <s v="NET"/>
    <s v="DECI_STD"/>
    <m/>
    <n v="15228"/>
    <s v="FMSC BFM01"/>
    <s v="10:30"/>
    <s v="11:30"/>
    <d v="1899-12-30T01:00:00"/>
    <s v="10:30"/>
    <s v="11:30"/>
    <d v="1899-12-30T01:00:00"/>
    <s v="DCO"/>
    <s v="N/A"/>
  </r>
  <r>
    <n v="15228"/>
    <x v="61"/>
    <x v="19"/>
    <s v=" IFTS LIFT 24-03 QATAR"/>
    <s v="QATAR"/>
    <n v="61"/>
    <s v="ACS"/>
    <n v="17"/>
    <s v="X"/>
    <m/>
    <x v="0"/>
    <s v="NET"/>
    <s v="RNG_STD"/>
    <m/>
    <n v="15229"/>
    <s v="NET ARNG02"/>
    <s v="10:30"/>
    <s v="11:30"/>
    <d v="1899-12-30T01:00:00"/>
    <s v="10:30"/>
    <s v="11:30"/>
    <d v="1899-12-30T01:00:00"/>
    <s v="DCO"/>
    <s v="N/A"/>
  </r>
  <r>
    <n v="15229"/>
    <x v="61"/>
    <x v="19"/>
    <s v="LIFT 25-41"/>
    <s v="AMI"/>
    <n v="81"/>
    <s v="IFTS"/>
    <n v="9"/>
    <s v="X"/>
    <m/>
    <x v="6"/>
    <s v="STDA"/>
    <s v="SONIC"/>
    <m/>
    <m/>
    <s v="SD CF02"/>
    <s v="10:30"/>
    <s v="11:30"/>
    <d v="1899-12-30T01:00:00"/>
    <s v="10:30"/>
    <s v="11:30"/>
    <d v="1899-12-30T01:00:00"/>
    <s v="DCO"/>
    <s v="N/A"/>
  </r>
  <r>
    <n v="15230"/>
    <x v="61"/>
    <x v="19"/>
    <s v="LIFT 25-41"/>
    <s v="AMI"/>
    <n v="78"/>
    <s v="IFTS"/>
    <n v="3"/>
    <s v="X"/>
    <m/>
    <x v="3"/>
    <s v="STDA"/>
    <s v="SONIC"/>
    <m/>
    <m/>
    <s v="SD CF02"/>
    <s v="10:30"/>
    <s v="11:30"/>
    <d v="1899-12-30T01:00:00"/>
    <d v="1899-12-30T10:30:00"/>
    <d v="1899-12-30T11:30:00"/>
    <d v="1899-12-30T01:00:00"/>
    <s v="DCO"/>
    <s v="N/A"/>
  </r>
  <r>
    <n v="15231"/>
    <x v="61"/>
    <x v="19"/>
    <s v="LIFT 24-43 ITA"/>
    <s v="AMI"/>
    <n v="66"/>
    <s v="ACS"/>
    <n v="1"/>
    <s v="X"/>
    <m/>
    <x v="5"/>
    <s v="NET"/>
    <s v="OCA AG"/>
    <m/>
    <n v="15232"/>
    <s v="SD COMAOAG01"/>
    <s v="12:00"/>
    <s v="13:00"/>
    <d v="1899-12-30T01:00:00"/>
    <s v="12:00"/>
    <s v="13:00"/>
    <d v="1899-12-30T01:00:00"/>
    <s v="DCO"/>
    <s v="N/A"/>
  </r>
  <r>
    <n v="15232"/>
    <x v="61"/>
    <x v="19"/>
    <s v="LIFT 24-43 ITA"/>
    <s v="AMI"/>
    <n v="69"/>
    <s v="ACS"/>
    <n v="2"/>
    <s v="X"/>
    <m/>
    <x v="4"/>
    <s v="NET"/>
    <s v="OCA AG"/>
    <m/>
    <n v="15231"/>
    <s v="SD COMAOAG01"/>
    <d v="1899-12-30T12:00:00"/>
    <d v="1899-12-30T13:00:00"/>
    <d v="1899-12-30T01:00:00"/>
    <d v="1899-12-30T12:00:00"/>
    <d v="1899-12-30T13:00:00"/>
    <d v="1899-12-30T01:00:00"/>
    <s v="DCO"/>
    <s v="N/A"/>
  </r>
  <r>
    <n v="15233"/>
    <x v="61"/>
    <x v="19"/>
    <s v="LIFT IFTS 24-05 AUT"/>
    <s v="IFTS"/>
    <n v="65"/>
    <s v="IFTS"/>
    <n v="22"/>
    <m/>
    <s v="X"/>
    <x v="0"/>
    <s v="NET"/>
    <s v="RNG_STD"/>
    <m/>
    <n v="15234"/>
    <s v="FMSC ARNG02"/>
    <s v="12:00"/>
    <s v="13:00"/>
    <d v="1899-12-30T01:00:00"/>
    <s v="12:00"/>
    <d v="1899-12-30T12:55:00"/>
    <d v="1899-12-30T00:55:00"/>
    <s v="DCO"/>
    <s v="N/A"/>
  </r>
  <r>
    <n v="15234"/>
    <x v="61"/>
    <x v="19"/>
    <s v="LIFT 25-41"/>
    <s v="AMI"/>
    <n v="80"/>
    <s v="ACS"/>
    <n v="32"/>
    <s v="X"/>
    <m/>
    <x v="6"/>
    <s v="STDA"/>
    <s v="SONIC"/>
    <m/>
    <m/>
    <s v="SD CF02"/>
    <s v="12:00"/>
    <s v="13:00"/>
    <d v="1899-12-30T01:00:00"/>
    <s v="12:00"/>
    <d v="1899-12-30T13:10:00"/>
    <d v="1899-12-30T01:10:00"/>
    <s v="DCO"/>
    <s v="N/A"/>
  </r>
  <r>
    <n v="15235"/>
    <x v="61"/>
    <x v="19"/>
    <s v="IFTS LIFT 24-03 QATAR"/>
    <s v="QATAR"/>
    <n v="58"/>
    <s v="ACS"/>
    <n v="13"/>
    <s v="X"/>
    <m/>
    <x v="5"/>
    <s v="NET"/>
    <s v="DECI_STD"/>
    <m/>
    <n v="15236"/>
    <s v="FMSC DACM01"/>
    <s v="13:30"/>
    <s v="14:30"/>
    <d v="1899-12-30T01:00:00"/>
    <s v="13:30"/>
    <s v="14:30"/>
    <d v="1899-12-30T01:00:00"/>
    <s v="DCO"/>
    <s v="N/A"/>
  </r>
  <r>
    <n v="15236"/>
    <x v="61"/>
    <x v="19"/>
    <s v="LIFT IFTS 24-04 HUN"/>
    <s v="IFTS"/>
    <n v="63"/>
    <s v="ACS"/>
    <n v="9"/>
    <m/>
    <s v="X"/>
    <x v="0"/>
    <s v="NET"/>
    <s v="DECI_STD"/>
    <m/>
    <n v="15237"/>
    <s v="FMSC HBFM01"/>
    <s v="13:30"/>
    <s v="14:30"/>
    <d v="1899-12-30T01:00:00"/>
    <d v="1899-12-30T13:30:00"/>
    <d v="1899-12-30T14:30:00"/>
    <d v="1899-12-30T01:00:00"/>
    <s v="DCO"/>
    <s v="N/A"/>
  </r>
  <r>
    <n v="15237"/>
    <x v="61"/>
    <x v="19"/>
    <s v="LIP 25-01"/>
    <s v="AMI"/>
    <n v="83"/>
    <s v="ACS"/>
    <n v="17"/>
    <m/>
    <s v="X"/>
    <x v="6"/>
    <s v="STDA"/>
    <s v="SONIC"/>
    <m/>
    <m/>
    <s v="SD CF02"/>
    <s v="13:30"/>
    <s v="14:30"/>
    <d v="1899-12-30T01:00:00"/>
    <d v="1899-12-30T13:30:00"/>
    <d v="1899-12-30T14:30:00"/>
    <d v="1899-12-30T01:00:00"/>
    <s v="DCO"/>
    <s v="N/A"/>
  </r>
  <r>
    <n v="15238"/>
    <x v="61"/>
    <x v="19"/>
    <s v="LIFT 25-41"/>
    <s v="AMI"/>
    <n v="79"/>
    <s v="IFTS"/>
    <n v="9"/>
    <s v="X"/>
    <m/>
    <x v="3"/>
    <s v="STDA"/>
    <s v="SONIC"/>
    <m/>
    <m/>
    <s v="SD CF02"/>
    <s v="13:30"/>
    <s v="14:30"/>
    <d v="1899-12-30T01:00:00"/>
    <d v="1899-12-30T13:30:00"/>
    <d v="1899-12-30T14:30:00"/>
    <d v="1899-12-30T01:00:00"/>
    <s v="DCO"/>
    <s v="N/A"/>
  </r>
  <r>
    <n v="15239"/>
    <x v="62"/>
    <x v="19"/>
    <s v="LIFT 24-43 ITA"/>
    <s v="AMI"/>
    <n v="68"/>
    <s v="IFTS"/>
    <n v="22"/>
    <s v="X"/>
    <m/>
    <x v="0"/>
    <s v="NET"/>
    <s v="OCA AG"/>
    <m/>
    <n v="15240"/>
    <s v="SD COMAOAG01"/>
    <s v="06:00"/>
    <s v="07:00"/>
    <d v="1899-12-30T01:00:00"/>
    <d v="1899-12-30T06:00:00"/>
    <d v="1899-12-30T07:00:00"/>
    <d v="1899-12-30T01:00:00"/>
    <s v="DCO"/>
    <s v="N/A"/>
  </r>
  <r>
    <n v="15240"/>
    <x v="62"/>
    <x v="19"/>
    <s v="LIFT 24-43 ITA"/>
    <s v="AMI"/>
    <n v="65"/>
    <s v="ACS"/>
    <n v="13"/>
    <s v="X"/>
    <m/>
    <x v="1"/>
    <s v="NET"/>
    <s v="OCA AG"/>
    <m/>
    <n v="15239"/>
    <s v="SD COMAOAG01"/>
    <d v="1899-12-30T06:00:00"/>
    <d v="1899-12-30T07:00:00"/>
    <d v="1899-12-30T01:00:00"/>
    <d v="1899-12-30T06:00:00"/>
    <d v="1899-12-30T07:00:00"/>
    <d v="1899-12-30T01:00:00"/>
    <s v="DCO"/>
    <s v="N/A"/>
  </r>
  <r>
    <n v="15241"/>
    <x v="62"/>
    <x v="19"/>
    <s v="LIFT 25-41"/>
    <s v="AMI"/>
    <n v="77"/>
    <s v="ACS"/>
    <n v="3"/>
    <s v="X"/>
    <m/>
    <x v="6"/>
    <s v="STDA"/>
    <s v="SONIC"/>
    <m/>
    <m/>
    <s v="SD CF02 CPL01"/>
    <s v="06:00"/>
    <s v="07:00"/>
    <d v="1899-12-30T01:00:00"/>
    <d v="1899-12-30T06:00:00"/>
    <d v="1899-12-30T07:00:00"/>
    <d v="1899-12-30T01:00:00"/>
    <s v="DCO"/>
    <s v="N/A"/>
  </r>
  <r>
    <n v="15242"/>
    <x v="62"/>
    <x v="19"/>
    <s v="LIFT 24-43 ITA"/>
    <s v="AMI"/>
    <n v="67"/>
    <s v="ACS"/>
    <n v="12"/>
    <s v="X"/>
    <m/>
    <x v="5"/>
    <s v="NET"/>
    <s v="OCA AG"/>
    <m/>
    <n v="15243"/>
    <s v="SD COMAOAG01"/>
    <s v="07:30"/>
    <s v="08:30"/>
    <d v="1899-12-30T01:00:00"/>
    <s v="07:30"/>
    <s v="08:30"/>
    <d v="1899-12-30T01:00:00"/>
    <s v="DCO"/>
    <s v="N/A"/>
  </r>
  <r>
    <n v="15243"/>
    <x v="62"/>
    <x v="19"/>
    <s v="LIFT 24-43 ITA"/>
    <s v="AMI"/>
    <n v="64"/>
    <s v="IFTS"/>
    <n v="23"/>
    <s v="X"/>
    <m/>
    <x v="4"/>
    <s v="NET"/>
    <s v="OCA AG"/>
    <m/>
    <n v="15242"/>
    <s v="SD COMAOAG01"/>
    <d v="1899-12-30T07:30:00"/>
    <d v="1899-12-30T08:30:00"/>
    <d v="1899-12-30T01:00:00"/>
    <d v="1899-12-30T07:30:00"/>
    <d v="1899-12-30T08:30:00"/>
    <d v="1899-12-30T01:00:00"/>
    <s v="DCO"/>
    <s v="N/A"/>
  </r>
  <r>
    <n v="15244"/>
    <x v="62"/>
    <x v="19"/>
    <s v="LIFT 24-44 ITA"/>
    <s v="AMI"/>
    <n v="70"/>
    <s v="ACS"/>
    <n v="17"/>
    <s v="X"/>
    <m/>
    <x v="0"/>
    <s v="NET"/>
    <s v="DCA"/>
    <m/>
    <n v="15245"/>
    <s v="SD R2V02"/>
    <s v="07:30"/>
    <s v="08:30"/>
    <d v="1899-12-30T01:00:00"/>
    <s v="07:30"/>
    <s v="08:30"/>
    <d v="1899-12-30T01:00:00"/>
    <s v="DCO"/>
    <s v="N/A"/>
  </r>
  <r>
    <n v="15245"/>
    <x v="62"/>
    <x v="19"/>
    <s v="LIFT 24-44 ITA"/>
    <s v="AMI"/>
    <n v="72"/>
    <s v="IFTS"/>
    <n v="9"/>
    <s v="X"/>
    <m/>
    <x v="1"/>
    <s v="NET"/>
    <s v="DCA"/>
    <m/>
    <n v="15244"/>
    <s v="SD R2V02"/>
    <d v="1899-12-30T07:30:00"/>
    <d v="1899-12-30T08:30:00"/>
    <d v="1899-12-30T01:00:00"/>
    <s v="07:30"/>
    <s v="08:30"/>
    <d v="1899-12-30T01:00:00"/>
    <s v="DCO"/>
    <s v="N/A"/>
  </r>
  <r>
    <n v="15246"/>
    <x v="62"/>
    <x v="19"/>
    <s v="LIFT 25-41"/>
    <s v="AMI"/>
    <n v="78"/>
    <s v="ACS"/>
    <n v="31"/>
    <s v="X"/>
    <m/>
    <x v="6"/>
    <s v="STDA"/>
    <s v="DECI_STD"/>
    <m/>
    <m/>
    <s v="SD EMR01"/>
    <s v="07:30"/>
    <s v="08:30"/>
    <d v="1899-12-30T01:00:00"/>
    <s v="07:30"/>
    <s v="08:30"/>
    <d v="1899-12-30T01:00:00"/>
    <s v="DCO"/>
    <s v="N/A"/>
  </r>
  <r>
    <n v="15247"/>
    <x v="62"/>
    <x v="19"/>
    <s v="LIFT 24-43 ITA"/>
    <s v="AMI"/>
    <n v="69"/>
    <s v="ACS"/>
    <n v="10"/>
    <s v="X"/>
    <m/>
    <x v="0"/>
    <s v="NET"/>
    <s v="OCA AA"/>
    <m/>
    <n v="15248"/>
    <s v="SD COMAOAA01"/>
    <d v="1899-12-30T09:00:00"/>
    <s v="10:00"/>
    <d v="1899-12-30T01:00:00"/>
    <d v="1899-12-30T09:00:00"/>
    <s v="10:00"/>
    <d v="1899-12-30T01:00:00"/>
    <s v="DCO"/>
    <s v="N/A"/>
  </r>
  <r>
    <n v="15248"/>
    <x v="62"/>
    <x v="19"/>
    <s v="LIFT 24-43 ITA"/>
    <s v="AMI"/>
    <n v="66"/>
    <s v="ACS"/>
    <n v="1"/>
    <s v="X"/>
    <m/>
    <x v="1"/>
    <s v="NET"/>
    <s v="OCA AA"/>
    <m/>
    <n v="15247"/>
    <s v="SD COMAOAA01"/>
    <d v="1899-12-30T09:00:00"/>
    <d v="1899-12-30T10:00:00"/>
    <d v="1899-12-30T01:00:00"/>
    <d v="1899-12-30T09:00:00"/>
    <s v="10:00"/>
    <d v="1899-12-30T01:00:00"/>
    <s v="DCO"/>
    <s v="N/A"/>
  </r>
  <r>
    <n v="15249"/>
    <x v="62"/>
    <x v="19"/>
    <s v="LIFT 25-41"/>
    <s v="AMI"/>
    <n v="82"/>
    <s v="ACS"/>
    <n v="30"/>
    <s v="X"/>
    <m/>
    <x v="6"/>
    <s v="STDA"/>
    <s v="SONIC"/>
    <m/>
    <m/>
    <s v="SD CF02"/>
    <s v="09:00"/>
    <s v="10:00"/>
    <d v="1899-12-30T01:00:00"/>
    <d v="1899-12-30T09:00:00"/>
    <s v="10:00"/>
    <d v="1899-12-30T01:00:00"/>
    <s v="DCO"/>
    <s v="N/A"/>
  </r>
  <r>
    <n v="15250"/>
    <x v="62"/>
    <x v="19"/>
    <s v="LIP 25-01"/>
    <s v="AMI"/>
    <n v="83"/>
    <s v="IFTS"/>
    <n v="5"/>
    <m/>
    <s v="X"/>
    <x v="2"/>
    <s v="STDA"/>
    <s v="DECI_STD"/>
    <m/>
    <m/>
    <s v="SD EMR01"/>
    <s v="09:00"/>
    <s v="10:00"/>
    <d v="1899-12-30T01:00:00"/>
    <s v="09:00"/>
    <d v="1899-12-30T10:10:00"/>
    <d v="1899-12-30T01:10:00"/>
    <s v="DCO"/>
    <s v="N/A"/>
  </r>
  <r>
    <n v="15251"/>
    <x v="62"/>
    <x v="19"/>
    <s v="LIFT 24-43 ITA"/>
    <s v="AMI"/>
    <n v="65"/>
    <s v="ACS"/>
    <n v="9"/>
    <s v="X"/>
    <m/>
    <x v="5"/>
    <s v="NET"/>
    <s v="OCA AA"/>
    <m/>
    <n v="15252"/>
    <s v="SD COMAOAA01"/>
    <s v="10:30"/>
    <s v="11:30"/>
    <d v="1899-12-30T01:00:00"/>
    <s v="10:30"/>
    <s v="11:30"/>
    <d v="1899-12-30T01:00:00"/>
    <s v="DCO"/>
    <s v="N/A"/>
  </r>
  <r>
    <n v="15252"/>
    <x v="62"/>
    <x v="19"/>
    <s v="LIFT 24-43 ITA"/>
    <s v="AMI"/>
    <n v="68"/>
    <s v="ACS"/>
    <n v="17"/>
    <s v="X"/>
    <m/>
    <x v="4"/>
    <s v="NET"/>
    <s v="OCA AA"/>
    <m/>
    <n v="15251"/>
    <s v="SD COMAOAA01"/>
    <d v="1899-12-30T10:30:00"/>
    <d v="1899-12-30T11:30:00"/>
    <d v="1899-12-30T01:00:00"/>
    <d v="1899-12-30T10:30:00"/>
    <d v="1899-12-30T11:30:00"/>
    <d v="1899-12-30T01:00:00"/>
    <s v="DCO"/>
    <s v="N/A"/>
  </r>
  <r>
    <n v="15253"/>
    <x v="62"/>
    <x v="19"/>
    <s v="LIFT IFTS 24-04 HUN"/>
    <s v="IFTS"/>
    <n v="62"/>
    <s v="ACS"/>
    <n v="12"/>
    <m/>
    <s v="X"/>
    <x v="0"/>
    <s v="NET"/>
    <s v="DECI_STD"/>
    <m/>
    <n v="15254"/>
    <s v="FMSC HBFM01"/>
    <s v="10:30"/>
    <s v="11:30"/>
    <d v="1899-12-30T01:00:00"/>
    <s v="10:30"/>
    <s v="11:30"/>
    <d v="1899-12-30T01:00:00"/>
    <s v="DCO"/>
    <s v="N/A"/>
  </r>
  <r>
    <n v="15254"/>
    <x v="62"/>
    <x v="19"/>
    <s v="LIFT IFTS 24-05 AUT"/>
    <s v="IFTS"/>
    <n v="64"/>
    <s v="IFTS"/>
    <n v="9"/>
    <m/>
    <s v="X"/>
    <x v="6"/>
    <s v="STDA"/>
    <s v="DECI_STD"/>
    <m/>
    <m/>
    <s v="PT ERT02"/>
    <s v="10:30"/>
    <s v="11:30"/>
    <d v="1899-12-30T01:00:00"/>
    <s v="10:30"/>
    <s v="11:30"/>
    <d v="1899-12-30T01:00:00"/>
    <s v="DCO"/>
    <s v="N/A"/>
  </r>
  <r>
    <n v="15255"/>
    <x v="62"/>
    <x v="19"/>
    <s v="LIFT 25-41"/>
    <s v="AMI"/>
    <n v="80"/>
    <s v="ACS"/>
    <n v="15"/>
    <s v="X"/>
    <m/>
    <x v="3"/>
    <s v="STDA"/>
    <s v="DECI_STD"/>
    <m/>
    <m/>
    <s v="SD EMR01"/>
    <s v="10:30"/>
    <s v="11:30"/>
    <d v="1899-12-30T01:00:00"/>
    <s v="10:30"/>
    <s v="11:30"/>
    <d v="1899-12-30T01:00:00"/>
    <s v="DCO"/>
    <s v="N/A"/>
  </r>
  <r>
    <n v="15256"/>
    <x v="62"/>
    <x v="19"/>
    <s v="LIFT 24-43 ITA"/>
    <s v="AMI"/>
    <n v="64"/>
    <s v="ACS"/>
    <n v="10"/>
    <s v="X"/>
    <m/>
    <x v="5"/>
    <s v="NET"/>
    <s v="OCA AA"/>
    <m/>
    <n v="15257"/>
    <s v="SD COMAOAA01"/>
    <s v="12:00"/>
    <s v="13:00"/>
    <d v="1899-12-30T01:00:00"/>
    <s v="12:00"/>
    <s v="13:00"/>
    <d v="1899-12-30T01:00:00"/>
    <s v="DCO"/>
    <s v="N/A"/>
  </r>
  <r>
    <n v="15257"/>
    <x v="62"/>
    <x v="19"/>
    <s v="LIFT 24-43 ITA"/>
    <s v="AMI"/>
    <n v="67"/>
    <s v="ACS"/>
    <n v="2"/>
    <s v="X"/>
    <m/>
    <x v="4"/>
    <s v="NET"/>
    <s v="OCA AA"/>
    <m/>
    <n v="15256"/>
    <s v="SD COMAOAA01"/>
    <d v="1899-12-30T12:00:00"/>
    <d v="1899-12-30T13:00:00"/>
    <d v="1899-12-30T01:00:00"/>
    <d v="1899-12-30T12:00:00"/>
    <d v="1899-12-30T13:00:00"/>
    <d v="1899-12-30T01:00:00"/>
    <s v="DCO"/>
    <s v="N/A"/>
  </r>
  <r>
    <n v="15258"/>
    <x v="62"/>
    <x v="19"/>
    <s v="LIFT IFTS 24-04 HUN"/>
    <s v="IFTS"/>
    <n v="63"/>
    <s v="ACS"/>
    <n v="5"/>
    <m/>
    <s v="X"/>
    <x v="0"/>
    <s v="NET"/>
    <s v="DECI_STD"/>
    <m/>
    <n v="15259"/>
    <s v="FMSC HBFM02"/>
    <s v="12:00"/>
    <s v="13:00"/>
    <d v="1899-12-30T01:00:00"/>
    <s v="12:00"/>
    <s v="13:00"/>
    <d v="1899-12-30T01:00:00"/>
    <s v="DCO"/>
    <s v="N/A"/>
  </r>
  <r>
    <n v="15259"/>
    <x v="62"/>
    <x v="19"/>
    <s v="LIFT IFTS 25-01 HUN"/>
    <s v="IFTS"/>
    <n v="71"/>
    <s v="ACS"/>
    <n v="13"/>
    <m/>
    <s v="X"/>
    <x v="6"/>
    <s v="STDA"/>
    <s v="LOW LEVEL"/>
    <m/>
    <m/>
    <s v="FMS LLF01"/>
    <s v="12:00"/>
    <s v="13:00"/>
    <d v="1899-12-30T01:00:00"/>
    <s v="12:00"/>
    <s v="13:00"/>
    <d v="1899-12-30T01:00:00"/>
    <s v="DCO"/>
    <s v="N/A"/>
  </r>
  <r>
    <n v="15260"/>
    <x v="62"/>
    <x v="19"/>
    <s v="LIFT IFTS 24-04 SPA"/>
    <s v="IFTS"/>
    <n v="58"/>
    <s v="IFTS"/>
    <n v="23"/>
    <m/>
    <s v="X"/>
    <x v="2"/>
    <s v="STDA"/>
    <s v="DECI_STD"/>
    <m/>
    <m/>
    <s v="PT ERT03"/>
    <d v="1899-12-30T12:00:00"/>
    <s v="13:00"/>
    <d v="1899-12-30T01:00:00"/>
    <s v="12:00"/>
    <d v="1899-12-30T13:00:00"/>
    <d v="1899-12-30T01:00:00"/>
    <s v="DCO"/>
    <s v="N/A"/>
  </r>
  <r>
    <n v="15261"/>
    <x v="62"/>
    <x v="19"/>
    <s v="IFTS LIFT 24-03 QATAR"/>
    <s v="QATAR"/>
    <n v="58"/>
    <s v="ACS"/>
    <n v="1"/>
    <s v="X"/>
    <m/>
    <x v="5"/>
    <s v="NET"/>
    <s v="DECI_STD"/>
    <m/>
    <n v="15262"/>
    <s v="FMSC DACM02"/>
    <s v="13:30"/>
    <s v="14:30"/>
    <d v="1899-12-30T01:00:00"/>
    <s v="13:30"/>
    <s v="14:30"/>
    <d v="1899-12-30T01:00:00"/>
    <s v="DCO"/>
    <s v="N/A"/>
  </r>
  <r>
    <n v="15262"/>
    <x v="62"/>
    <x v="19"/>
    <s v="LIFT IFTS 24-03 SAUDI"/>
    <s v="IFTS"/>
    <n v="46"/>
    <s v="IFTS"/>
    <n v="9"/>
    <m/>
    <s v="X"/>
    <x v="0"/>
    <s v="NET"/>
    <s v="DCA"/>
    <m/>
    <n v="15263"/>
    <s v="NET DCA01"/>
    <s v="13:30"/>
    <s v="14:30"/>
    <d v="1899-12-30T01:00:00"/>
    <s v="13:30"/>
    <s v="14:30"/>
    <d v="1899-12-30T01:00:00"/>
    <s v="DCO"/>
    <s v="N/A"/>
  </r>
  <r>
    <n v="15263"/>
    <x v="62"/>
    <x v="19"/>
    <s v="LIFT IFTS 24-03 SAUDI"/>
    <s v="IFTS"/>
    <n v="47"/>
    <s v="ACS"/>
    <n v="14"/>
    <m/>
    <s v="X"/>
    <x v="1"/>
    <s v="NET"/>
    <s v="DCA"/>
    <m/>
    <n v="15262"/>
    <s v="NET DCA01"/>
    <d v="1899-12-30T13:30:00"/>
    <d v="1899-12-30T14:30:00"/>
    <d v="1899-12-30T01:00:00"/>
    <d v="1899-12-30T13:30:00"/>
    <d v="1899-12-30T14:30:00"/>
    <d v="1899-12-30T01:00:00"/>
    <s v="DCO"/>
    <s v="N/A"/>
  </r>
  <r>
    <n v="15264"/>
    <x v="62"/>
    <x v="19"/>
    <s v="LIFT 25-41"/>
    <s v="AMI"/>
    <n v="76"/>
    <s v="ACS"/>
    <n v="9"/>
    <s v="X"/>
    <m/>
    <x v="6"/>
    <s v="STDA"/>
    <s v="DECI_STD"/>
    <m/>
    <m/>
    <s v="SD FAM02"/>
    <s v="13:30"/>
    <s v="14:30"/>
    <d v="1899-12-30T01:00:00"/>
    <s v="13:30"/>
    <s v="14:30"/>
    <d v="1899-12-30T01:00:00"/>
    <s v="DCO"/>
    <s v="N/A"/>
  </r>
  <r>
    <n v="15265"/>
    <x v="106"/>
    <x v="19"/>
    <s v="LIFT IFTS 24-04 CAN"/>
    <s v="IFTS"/>
    <n v="52"/>
    <s v="ACS"/>
    <n v="5"/>
    <m/>
    <s v="X"/>
    <x v="5"/>
    <s v="NET"/>
    <s v="DECI_STD"/>
    <m/>
    <n v="15266"/>
    <s v="FMSC BFM01"/>
    <s v="06:00"/>
    <s v="07:00"/>
    <d v="1899-12-30T01:00:00"/>
    <s v="06:00"/>
    <s v="07:00"/>
    <d v="1899-12-30T01:00:00"/>
    <s v="DCO"/>
    <s v="N/A"/>
  </r>
  <r>
    <n v="15266"/>
    <x v="106"/>
    <x v="19"/>
    <s v="LIFT IFTS 24-04 HUN"/>
    <s v="IFTS"/>
    <n v="62"/>
    <s v="ACS"/>
    <n v="10"/>
    <m/>
    <s v="X"/>
    <x v="0"/>
    <s v="NET"/>
    <s v="DECI_STD"/>
    <m/>
    <n v="15267"/>
    <s v="FMSC HBFM02"/>
    <s v="06:00"/>
    <s v="07:00"/>
    <d v="1899-12-30T01:00:00"/>
    <s v="06:00"/>
    <s v="07:00"/>
    <d v="1899-12-30T01:00:00"/>
    <s v="DCO"/>
    <s v="N/A"/>
  </r>
  <r>
    <n v="15267"/>
    <x v="106"/>
    <x v="19"/>
    <s v="LIFT IFTS 25-01 HUN"/>
    <s v="IFTS"/>
    <n v="71"/>
    <s v="ACS"/>
    <n v="17"/>
    <m/>
    <s v="X"/>
    <x v="6"/>
    <s v="STDA"/>
    <s v="LOW LEVEL"/>
    <m/>
    <m/>
    <s v="FMS LLF02"/>
    <s v="06:00"/>
    <s v="07:00"/>
    <d v="1899-12-30T01:00:00"/>
    <s v="06:00"/>
    <s v="07:00"/>
    <d v="1899-12-30T01:00:00"/>
    <s v="DCO"/>
    <s v="N/A"/>
  </r>
  <r>
    <n v="15268"/>
    <x v="106"/>
    <x v="19"/>
    <s v="LIFT IFTS 24-05 AUT"/>
    <s v="IFTS"/>
    <n v="65"/>
    <s v="IFTS"/>
    <n v="23"/>
    <m/>
    <s v="X"/>
    <x v="2"/>
    <s v="STDA"/>
    <s v="RANGE"/>
    <m/>
    <m/>
    <s v="PT ERT02"/>
    <s v="06:00"/>
    <s v="07:00"/>
    <d v="1899-12-30T01:00:00"/>
    <d v="1899-12-30T06:00:00"/>
    <d v="1899-12-30T07:00:00"/>
    <d v="1899-12-30T01:00:00"/>
    <s v="DCO"/>
    <s v="N/A"/>
  </r>
  <r>
    <n v="15269"/>
    <x v="106"/>
    <x v="19"/>
    <s v=" IFTS LIFT 24-03 QATAR"/>
    <s v="QATAR"/>
    <n v="61"/>
    <s v="ACS"/>
    <n v="12"/>
    <s v="X"/>
    <m/>
    <x v="5"/>
    <s v="NET"/>
    <s v="DECI_STD"/>
    <m/>
    <n v="15270"/>
    <s v="FMSC DACM01"/>
    <s v="07:30"/>
    <s v="08:30"/>
    <d v="1899-12-30T01:00:00"/>
    <s v="07:30"/>
    <s v="08:30"/>
    <d v="1899-12-30T01:00:00"/>
    <s v="DCO"/>
    <s v="N/A"/>
  </r>
  <r>
    <n v="15270"/>
    <x v="106"/>
    <x v="19"/>
    <s v="IFTS LIFT 24-03 QATAR"/>
    <s v="QATAR"/>
    <n v="58"/>
    <s v="ACS"/>
    <n v="2"/>
    <s v="X"/>
    <m/>
    <x v="0"/>
    <s v="STDA"/>
    <s v="DECI_STD_NVG"/>
    <m/>
    <m/>
    <s v="FMS NVG01"/>
    <s v="07:30"/>
    <s v="08:30"/>
    <d v="1899-12-30T01:00:00"/>
    <s v="07:30"/>
    <s v="08:30"/>
    <d v="1899-12-30T01:00:00"/>
    <s v="DCO"/>
    <s v="N/A"/>
  </r>
  <r>
    <n v="15271"/>
    <x v="106"/>
    <x v="19"/>
    <s v="LIFT IFTS 25-01 SGP"/>
    <s v="IFTS"/>
    <n v="68"/>
    <s v="ACS"/>
    <n v="1"/>
    <m/>
    <s v="X"/>
    <x v="1"/>
    <s v="NET"/>
    <s v="DECI_PGM"/>
    <m/>
    <n v="15272"/>
    <s v="NET PGM01 CPL01"/>
    <s v="07:30"/>
    <s v="08:30"/>
    <d v="1899-12-30T01:00:00"/>
    <s v="07:30"/>
    <s v="08:30"/>
    <d v="1899-12-30T01:00:00"/>
    <s v="DCO"/>
    <s v="N/A"/>
  </r>
  <r>
    <n v="15272"/>
    <x v="106"/>
    <x v="19"/>
    <s v="LIFT IFTS 25-01 SGP"/>
    <s v="IFTS"/>
    <n v="69"/>
    <s v="ACS"/>
    <n v="25"/>
    <m/>
    <s v="X"/>
    <x v="6"/>
    <s v="NET"/>
    <s v="DECI_PGM"/>
    <m/>
    <n v="15271"/>
    <s v="NET PGM01 CPL01"/>
    <d v="1899-12-30T07:30:00"/>
    <d v="1899-12-30T08:30:00"/>
    <d v="1899-12-30T01:00:00"/>
    <s v="07:30"/>
    <s v="08:30"/>
    <d v="1899-12-30T01:00:00"/>
    <s v="DCO"/>
    <s v="N/A"/>
  </r>
  <r>
    <n v="15273"/>
    <x v="106"/>
    <x v="19"/>
    <s v="LIFT 24-45 ITA"/>
    <s v="AMI"/>
    <n v="34"/>
    <s v="ACS"/>
    <n v="14"/>
    <s v="X"/>
    <m/>
    <x v="3"/>
    <s v="STDA"/>
    <s v="RNG_STD"/>
    <m/>
    <m/>
    <s v="SD ERT03"/>
    <s v="07:30"/>
    <s v="08:30"/>
    <d v="1899-12-30T01:00:00"/>
    <d v="1899-12-30T07:30:00"/>
    <d v="1899-12-30T08:30:00"/>
    <d v="1899-12-30T01:00:00"/>
    <s v="DCO"/>
    <s v="N/A"/>
  </r>
  <r>
    <n v="15274"/>
    <x v="106"/>
    <x v="19"/>
    <s v="LIFT IFTS 24-04 CAN"/>
    <s v="IFTS"/>
    <n v="54"/>
    <s v="IFTS"/>
    <n v="22"/>
    <m/>
    <s v="X"/>
    <x v="5"/>
    <s v="NET"/>
    <s v="DECI_STD"/>
    <m/>
    <n v="15275"/>
    <s v="FMSC BFM02"/>
    <s v="09:00"/>
    <s v="10:00"/>
    <d v="1899-12-30T01:00:00"/>
    <s v="09:00"/>
    <s v="10:00"/>
    <d v="1899-12-30T01:00:00"/>
    <s v="DCO"/>
    <s v="N/A"/>
  </r>
  <r>
    <n v="15275"/>
    <x v="106"/>
    <x v="19"/>
    <s v="LIFT IFTS 24-04 CAN"/>
    <s v="IFTS"/>
    <n v="51"/>
    <s v="ACS"/>
    <n v="13"/>
    <m/>
    <s v="X"/>
    <x v="0"/>
    <s v="NET"/>
    <s v="DECI_STD"/>
    <m/>
    <n v="15276"/>
    <s v="FMSC BFM02"/>
    <s v="09:00"/>
    <s v="10:00"/>
    <d v="1899-12-30T01:00:00"/>
    <s v="09:00"/>
    <s v="10:00"/>
    <d v="1899-12-30T01:00:00"/>
    <s v="DCO"/>
    <s v="N/A"/>
  </r>
  <r>
    <n v="15276"/>
    <x v="106"/>
    <x v="19"/>
    <s v="LIFT IFTS 24-04 JPN"/>
    <s v="IFTS"/>
    <n v="56"/>
    <s v="ACS"/>
    <n v="32"/>
    <m/>
    <s v="X"/>
    <x v="6"/>
    <s v="STDA"/>
    <s v="DECI_STD"/>
    <m/>
    <m/>
    <s v="FMS EMR01"/>
    <s v="09:00"/>
    <s v="10:00"/>
    <d v="1899-12-30T01:00:00"/>
    <s v="09:00"/>
    <s v="10:00"/>
    <d v="1899-12-30T01:00:00"/>
    <s v="DCO"/>
    <s v="N/A"/>
  </r>
  <r>
    <n v="15277"/>
    <x v="106"/>
    <x v="19"/>
    <s v="LIFT IFTS 24-04 SPA"/>
    <s v="IFTS"/>
    <n v="59"/>
    <s v="ACS"/>
    <n v="22"/>
    <m/>
    <s v="X"/>
    <x v="2"/>
    <s v="STDA"/>
    <s v="LOW LEVEL"/>
    <m/>
    <m/>
    <s v="PT ERT03"/>
    <s v="09:00"/>
    <s v="10:00"/>
    <d v="1899-12-30T01:00:00"/>
    <d v="1899-12-30T09:00:00"/>
    <d v="1899-12-30T10:00:00"/>
    <d v="1899-12-30T01:00:00"/>
    <s v="DCO"/>
    <s v="N/A"/>
  </r>
  <r>
    <n v="15278"/>
    <x v="106"/>
    <x v="19"/>
    <s v="LIFT IFTS 24-03 SAUDI"/>
    <s v="IFTS"/>
    <n v="45"/>
    <s v="ACS"/>
    <n v="12"/>
    <m/>
    <s v="X"/>
    <x v="4"/>
    <s v="NET"/>
    <s v="DCA"/>
    <m/>
    <n v="15277"/>
    <s v="NET QRA02"/>
    <d v="1899-12-30T10:30:00"/>
    <d v="1899-12-30T11:30:00"/>
    <d v="1899-12-30T01:00:00"/>
    <d v="1899-12-30T10:30:00"/>
    <d v="1899-12-30T11:30:00"/>
    <d v="1899-12-30T01:00:00"/>
    <s v="DCO"/>
    <s v="N/A"/>
  </r>
  <r>
    <n v="15279"/>
    <x v="106"/>
    <x v="19"/>
    <s v="LIFT IFTS 24-04 CAN"/>
    <s v="IFTS"/>
    <n v="53"/>
    <s v="ACS"/>
    <n v="1"/>
    <m/>
    <s v="X"/>
    <x v="0"/>
    <s v="NET"/>
    <s v="DECI_STD"/>
    <m/>
    <n v="15280"/>
    <s v="FMSC BFM02"/>
    <s v="10:30"/>
    <s v="11:30"/>
    <d v="1899-12-30T01:00:00"/>
    <s v="10:30"/>
    <d v="1899-12-30T11:20:00"/>
    <d v="1899-12-30T00:50:00"/>
    <s v="DCO"/>
    <s v="N/A"/>
  </r>
  <r>
    <n v="15280"/>
    <x v="106"/>
    <x v="19"/>
    <s v="LIFT 25-41"/>
    <s v="AMI"/>
    <n v="76"/>
    <s v="ACS"/>
    <n v="14"/>
    <s v="X"/>
    <m/>
    <x v="6"/>
    <s v="STDA"/>
    <s v="DECI_STD"/>
    <m/>
    <m/>
    <s v="SD CF01"/>
    <s v="10:30"/>
    <s v="11:30"/>
    <d v="1899-12-30T01:00:00"/>
    <s v="10:30"/>
    <d v="1899-12-30T11:30:00"/>
    <d v="1899-12-30T01:00:00"/>
    <s v="DCO"/>
    <s v="N/A"/>
  </r>
  <r>
    <n v="15281"/>
    <x v="106"/>
    <x v="19"/>
    <s v="LIFT IFTS 24-04 SPA"/>
    <s v="IFTS"/>
    <n v="61"/>
    <s v="ACS"/>
    <n v="2"/>
    <m/>
    <s v="X"/>
    <x v="3"/>
    <s v="STDA"/>
    <s v="LOW LEVEL"/>
    <m/>
    <m/>
    <s v="PT ERT03"/>
    <s v="10:30"/>
    <s v="11:30"/>
    <d v="1899-12-30T01:00:00"/>
    <d v="1899-12-30T11:30:00"/>
    <d v="1899-12-30T12:30:00"/>
    <d v="1899-12-30T01:00:00"/>
    <s v="DCO"/>
    <s v="N/A"/>
  </r>
  <r>
    <n v="15282"/>
    <x v="63"/>
    <x v="20"/>
    <s v="LIFT IFTS 24-05 GER"/>
    <s v="IFTS"/>
    <n v="66"/>
    <s v="ACS"/>
    <n v="1"/>
    <m/>
    <s v="X"/>
    <x v="5"/>
    <s v="NET"/>
    <s v="DECI_STD"/>
    <m/>
    <n v="15283"/>
    <s v="FMSC HBFM01"/>
    <s v="06:00"/>
    <s v="07:00"/>
    <d v="1899-12-30T01:00:00"/>
    <d v="1899-12-30T06:00:00"/>
    <d v="1899-12-30T07:00:00"/>
    <d v="1899-12-30T01:00:00"/>
    <s v="DCO"/>
    <s v="N/A"/>
  </r>
  <r>
    <n v="15283"/>
    <x v="63"/>
    <x v="20"/>
    <s v="LIFT IFTS 24-05 GER"/>
    <s v="IFTS"/>
    <n v="67"/>
    <s v="IFTS"/>
    <n v="9"/>
    <m/>
    <s v="X"/>
    <x v="0"/>
    <s v="NET"/>
    <s v="DECI_STD"/>
    <m/>
    <n v="15284"/>
    <s v="FMSC HBFM01"/>
    <s v="06:00"/>
    <s v="07:00"/>
    <d v="1899-12-30T01:00:00"/>
    <s v="06:00"/>
    <s v="07:00"/>
    <d v="1899-12-30T01:00:00"/>
    <s v="DCO"/>
    <s v="N/A"/>
  </r>
  <r>
    <n v="15284"/>
    <x v="63"/>
    <x v="20"/>
    <s v="LIFT 25-41"/>
    <s v="AMI"/>
    <n v="77"/>
    <s v="ACS"/>
    <n v="10"/>
    <s v="X"/>
    <m/>
    <x v="6"/>
    <s v="STDA"/>
    <s v="DECI_STD"/>
    <m/>
    <m/>
    <s v="SD EMR01"/>
    <s v="06:00"/>
    <s v="07:00"/>
    <d v="1899-12-30T01:00:00"/>
    <s v="06:00"/>
    <d v="1899-12-30T07:10:00"/>
    <d v="1899-12-30T01:10:00"/>
    <s v="DCO"/>
    <s v="N/A"/>
  </r>
  <r>
    <n v="15285"/>
    <x v="63"/>
    <x v="20"/>
    <s v="LIFT IFTS 24-04 SPA"/>
    <s v="IFTS"/>
    <n v="59"/>
    <s v="IFTS"/>
    <n v="23"/>
    <m/>
    <s v="X"/>
    <x v="5"/>
    <s v="NET"/>
    <s v="DECI_STD"/>
    <m/>
    <n v="15286"/>
    <s v="FMSC OACM01"/>
    <s v="07:30"/>
    <s v="08:30"/>
    <d v="1899-12-30T01:00:00"/>
    <d v="1899-12-30T07:30:00"/>
    <d v="1899-12-30T08:30:00"/>
    <d v="1899-12-30T01:00:00"/>
    <s v="DCO"/>
    <s v="N/A"/>
  </r>
  <r>
    <n v="15286"/>
    <x v="63"/>
    <x v="20"/>
    <s v="LIFT IFTS 24-04 SPA"/>
    <s v="IFTS"/>
    <n v="61"/>
    <s v="ACS"/>
    <n v="12"/>
    <m/>
    <s v="X"/>
    <x v="0"/>
    <s v="NET"/>
    <s v="DECI_STD"/>
    <m/>
    <n v="15287"/>
    <s v="FMSC OACM01"/>
    <s v="07:30"/>
    <s v="08:30"/>
    <d v="1899-12-30T01:00:00"/>
    <s v="07:30"/>
    <s v="08:30"/>
    <d v="1899-12-30T01:00:00"/>
    <s v="DCO"/>
    <s v="N/A"/>
  </r>
  <r>
    <n v="15287"/>
    <x v="63"/>
    <x v="20"/>
    <s v="LIFT 24-44 ITA"/>
    <s v="AMI"/>
    <n v="70"/>
    <s v="ACS"/>
    <n v="2"/>
    <s v="X"/>
    <m/>
    <x v="6"/>
    <s v="STDA"/>
    <s v="DCA"/>
    <m/>
    <m/>
    <s v="SD BVR01"/>
    <s v="07:30"/>
    <s v="08:30"/>
    <d v="1899-12-30T01:00:00"/>
    <s v="07:30"/>
    <s v="08:30"/>
    <d v="1899-12-30T01:00:00"/>
    <s v="DCO"/>
    <s v="N/A"/>
  </r>
  <r>
    <n v="15288"/>
    <x v="63"/>
    <x v="20"/>
    <s v="LIFT IFTS 24-04 HUN"/>
    <s v="IFTS"/>
    <n v="62"/>
    <s v="ACS"/>
    <n v="9"/>
    <m/>
    <s v="X"/>
    <x v="3"/>
    <s v="STDA"/>
    <s v="DECI_STD"/>
    <m/>
    <m/>
    <s v="PT ERT03"/>
    <s v="07:30"/>
    <s v="08:30"/>
    <d v="1899-12-30T01:00:00"/>
    <s v="07:30"/>
    <s v="08:30"/>
    <d v="1899-12-30T01:00:00"/>
    <s v="DCO"/>
    <s v="N/A"/>
  </r>
  <r>
    <n v="15289"/>
    <x v="63"/>
    <x v="20"/>
    <s v="LIFT IFTS 24-04 CAN"/>
    <s v="IFTS"/>
    <n v="52"/>
    <s v="ACS"/>
    <n v="17"/>
    <m/>
    <s v="X"/>
    <x v="5"/>
    <s v="NET"/>
    <s v="DECI_STD"/>
    <m/>
    <n v="15290"/>
    <s v="FMSC BFM02"/>
    <s v="09:00"/>
    <s v="10:00"/>
    <d v="1899-12-30T01:00:00"/>
    <s v="09:00"/>
    <s v="10:00"/>
    <d v="1899-12-30T01:00:00"/>
    <s v="DCO"/>
    <s v="N/A"/>
  </r>
  <r>
    <n v="15290"/>
    <x v="63"/>
    <x v="20"/>
    <s v="LIFT IFTS 24-04 CAN"/>
    <s v="IFTS"/>
    <n v="54"/>
    <s v="ACS"/>
    <n v="10"/>
    <m/>
    <s v="X"/>
    <x v="0"/>
    <s v="NET"/>
    <s v="DECI_STD"/>
    <m/>
    <n v="15291"/>
    <s v="FMSC OBFM01"/>
    <s v="09:00"/>
    <s v="10:00"/>
    <d v="1899-12-30T01:00:00"/>
    <d v="1899-12-30T09:00:00"/>
    <d v="1899-12-30T10:00:00"/>
    <d v="1899-12-30T01:00:00"/>
    <s v="DCO"/>
    <s v="N/A"/>
  </r>
  <r>
    <n v="15291"/>
    <x v="63"/>
    <x v="20"/>
    <s v="LIFT 24-44 ITA"/>
    <s v="AMI"/>
    <n v="72"/>
    <s v="IFTS"/>
    <n v="9"/>
    <s v="X"/>
    <m/>
    <x v="6"/>
    <s v="STDA"/>
    <s v="DCA"/>
    <m/>
    <m/>
    <s v="SD BVR01"/>
    <s v="09:00"/>
    <s v="10:00"/>
    <d v="1899-12-30T01:00:00"/>
    <d v="1899-12-30T09:00:00"/>
    <d v="1899-12-30T10:00:00"/>
    <d v="1899-12-30T01:00:00"/>
    <s v="DCO"/>
    <s v="N/A"/>
  </r>
  <r>
    <n v="15292"/>
    <x v="63"/>
    <x v="20"/>
    <s v="LIFT IFTS 24-04 CAN"/>
    <s v="IFTS"/>
    <n v="53"/>
    <s v="ACS"/>
    <n v="32"/>
    <m/>
    <s v="X"/>
    <x v="5"/>
    <s v="NET"/>
    <s v="DECI_STD"/>
    <m/>
    <n v="15293"/>
    <s v="FMSC OBFM01"/>
    <s v="10:30"/>
    <s v="11:30"/>
    <d v="1899-12-30T01:00:00"/>
    <d v="1899-12-30T10:30:00"/>
    <d v="1899-12-30T11:30:00"/>
    <d v="1899-12-30T01:00:00"/>
    <s v="DCO"/>
    <s v="N/A"/>
  </r>
  <r>
    <n v="15293"/>
    <x v="108"/>
    <x v="20"/>
    <s v="LIFT IFTS 25-01 HUN"/>
    <s v="IFTS"/>
    <n v="71"/>
    <s v="ACS"/>
    <n v="12"/>
    <m/>
    <s v="X"/>
    <x v="3"/>
    <s v="NET"/>
    <s v="LOW LEVEL"/>
    <m/>
    <n v="15292"/>
    <s v="NET TLL02"/>
    <d v="1899-12-30T10:30:00"/>
    <d v="1899-12-30T11:30:00"/>
    <d v="1899-12-30T01:00:00"/>
    <d v="1899-12-30T10:30:00"/>
    <d v="1899-12-30T11:15:00"/>
    <d v="1899-12-30T00:45:00"/>
    <s v="RSLD"/>
    <s v="CD5"/>
  </r>
  <r>
    <n v="15294"/>
    <x v="63"/>
    <x v="20"/>
    <s v="LIFT IFTS 24-04 CAN"/>
    <s v="IFTS"/>
    <n v="51"/>
    <s v="IFTS"/>
    <n v="22"/>
    <m/>
    <s v="X"/>
    <x v="0"/>
    <s v="NET"/>
    <s v="DECI_STD"/>
    <m/>
    <n v="15295"/>
    <s v="FMSC OBFM01"/>
    <s v="10:30"/>
    <d v="1899-12-30T11:30:00"/>
    <d v="1899-12-30T01:00:00"/>
    <d v="1899-12-30T10:30:00"/>
    <d v="1899-12-30T11:30:00"/>
    <d v="1899-12-30T01:00:00"/>
    <s v="DCO"/>
    <s v="N/A"/>
  </r>
  <r>
    <n v="15295"/>
    <x v="63"/>
    <x v="20"/>
    <s v="LIFT 25-41"/>
    <s v="AMI"/>
    <n v="81"/>
    <s v="ACS"/>
    <n v="9"/>
    <s v="X"/>
    <m/>
    <x v="6"/>
    <s v="STDA"/>
    <s v="DECI_STD"/>
    <m/>
    <m/>
    <s v="SD EMR01"/>
    <s v="10:30"/>
    <s v="11:30"/>
    <d v="1899-12-30T01:00:00"/>
    <d v="1899-12-30T10:30:00"/>
    <d v="1899-12-30T11:30:00"/>
    <d v="1899-12-30T01:00:00"/>
    <s v="DCO"/>
    <s v="N/A"/>
  </r>
  <r>
    <n v="15296"/>
    <x v="63"/>
    <x v="20"/>
    <s v="LIFT 25-41"/>
    <s v="AMI"/>
    <n v="82"/>
    <s v="ACS"/>
    <n v="13"/>
    <s v="X"/>
    <m/>
    <x v="3"/>
    <s v="STDA"/>
    <s v="DECI_STD"/>
    <m/>
    <m/>
    <s v="SD EMR01"/>
    <s v="10:30"/>
    <s v="11:30"/>
    <d v="1899-12-30T01:00:00"/>
    <d v="1899-12-30T10:30:00"/>
    <d v="1899-12-30T11:50:00"/>
    <d v="1899-12-30T01:20:00"/>
    <s v="DCO"/>
    <s v="N/A"/>
  </r>
  <r>
    <n v="15297"/>
    <x v="63"/>
    <x v="20"/>
    <s v="LIFT IFTS 24-05 GER"/>
    <s v="IFTS"/>
    <n v="66"/>
    <s v="ACS"/>
    <n v="14"/>
    <m/>
    <s v="X"/>
    <x v="0"/>
    <s v="NET"/>
    <s v="DECI_STD"/>
    <m/>
    <n v="15298"/>
    <s v="FMSC HBFM02"/>
    <d v="1899-12-30T12:00:00"/>
    <d v="1899-12-30T13:00:00"/>
    <d v="1899-12-30T01:00:00"/>
    <d v="1899-12-30T12:00:00"/>
    <d v="1899-12-30T13:00:00"/>
    <d v="1899-12-30T01:00:00"/>
    <s v="DCO"/>
    <s v="N/A"/>
  </r>
  <r>
    <n v="15298"/>
    <x v="63"/>
    <x v="20"/>
    <s v="LIP 25-01"/>
    <s v="AMI"/>
    <n v="83"/>
    <s v="IFTS"/>
    <n v="9"/>
    <m/>
    <s v="X"/>
    <x v="6"/>
    <s v="STDA"/>
    <s v="DECI_STD"/>
    <m/>
    <m/>
    <s v="SD EMR02"/>
    <s v="12:00"/>
    <s v="13:00"/>
    <d v="1899-12-30T01:00:00"/>
    <d v="1899-12-30T12:00:00"/>
    <d v="1899-12-30T13:05:00"/>
    <d v="1899-12-30T01:05:00"/>
    <s v="DCO"/>
    <s v="N/A"/>
  </r>
  <r>
    <n v="15299"/>
    <x v="63"/>
    <x v="20"/>
    <s v="LIFT 25-41"/>
    <s v="AMI"/>
    <n v="80"/>
    <s v="ACS"/>
    <n v="1"/>
    <s v="X"/>
    <m/>
    <x v="2"/>
    <s v="STDA"/>
    <s v="DECI_STD"/>
    <m/>
    <m/>
    <s v="SD EMR02"/>
    <s v="12:00"/>
    <s v="13:00"/>
    <d v="1899-12-30T01:00:00"/>
    <d v="1899-12-30T12:00:00"/>
    <d v="1899-12-30T13:00:00"/>
    <d v="1899-12-30T01:00:00"/>
    <s v="DCO"/>
    <s v="N/A"/>
  </r>
  <r>
    <n v="15300"/>
    <x v="63"/>
    <x v="20"/>
    <s v="LIFT 24-44 ITA"/>
    <s v="AMI"/>
    <n v="71"/>
    <s v="ACS"/>
    <n v="32"/>
    <s v="X"/>
    <m/>
    <x v="5"/>
    <s v="NET"/>
    <s v="DECI_STD"/>
    <m/>
    <n v="15301"/>
    <s v="SD DACM01"/>
    <s v="13:30"/>
    <d v="1899-12-30T14:00:00"/>
    <d v="1899-12-30T00:30:00"/>
    <s v="13:30"/>
    <d v="1899-12-30T14:00:00"/>
    <d v="1899-12-30T00:30:00"/>
    <s v="DCO"/>
    <s v="N/A"/>
  </r>
  <r>
    <n v="15301"/>
    <x v="63"/>
    <x v="20"/>
    <s v="LIFT 24-44 ITA"/>
    <s v="AMI"/>
    <n v="73"/>
    <s v="IFTS"/>
    <n v="23"/>
    <s v="X"/>
    <m/>
    <x v="5"/>
    <s v="NET"/>
    <s v="DECI_STD"/>
    <m/>
    <n v="15302"/>
    <s v="SD DACM01"/>
    <d v="1899-12-30T14:05:00"/>
    <d v="1899-12-30T14:35:00"/>
    <d v="1899-12-30T00:30:00"/>
    <d v="1899-12-30T14:05:00"/>
    <d v="1899-12-30T14:35:00"/>
    <d v="1899-12-30T00:30:00"/>
    <s v="DCO"/>
    <s v="N/A"/>
  </r>
  <r>
    <n v="15302"/>
    <x v="63"/>
    <x v="20"/>
    <s v=" IFTS LIFT 24-03 QATAR"/>
    <s v="QATAR"/>
    <n v="57"/>
    <s v="ACS"/>
    <n v="13"/>
    <s v="X"/>
    <m/>
    <x v="0"/>
    <s v="NET"/>
    <s v="DECI_STD"/>
    <m/>
    <n v="15303"/>
    <s v="FMSC OACM01 CPL01"/>
    <s v="13:30"/>
    <s v="14:30"/>
    <d v="1899-12-30T01:00:00"/>
    <d v="1899-12-30T13:30:00"/>
    <d v="1899-12-30T14:30:00"/>
    <d v="1899-12-30T01:00:00"/>
    <s v="DCO"/>
    <s v="N/A"/>
  </r>
  <r>
    <n v="15303"/>
    <x v="63"/>
    <x v="20"/>
    <s v="LIFT IFTS 25-01 HUN"/>
    <s v="IFTS"/>
    <n v="71"/>
    <s v="IFTS"/>
    <n v="22"/>
    <m/>
    <s v="X"/>
    <x v="6"/>
    <s v="STDA"/>
    <s v="LOW LEVEL"/>
    <m/>
    <m/>
    <s v="FMS LLF03"/>
    <s v="13:30"/>
    <s v="14:30"/>
    <d v="1899-12-30T01:00:00"/>
    <d v="1899-12-30T13:30:00"/>
    <d v="1899-12-30T14:35:00"/>
    <d v="1899-12-30T01:05:00"/>
    <s v="DCO"/>
    <s v="N/A"/>
  </r>
  <r>
    <n v="15304"/>
    <x v="63"/>
    <x v="20"/>
    <s v="LIFT 25-41"/>
    <s v="AMI"/>
    <n v="76"/>
    <s v="ACS"/>
    <n v="2"/>
    <s v="X"/>
    <m/>
    <x v="3"/>
    <s v="STDA"/>
    <s v="DECI_STD"/>
    <m/>
    <m/>
    <s v="SD CF02"/>
    <s v="13:30"/>
    <s v="14:30"/>
    <d v="1899-12-30T01:00:00"/>
    <d v="1899-12-30T13:30:00"/>
    <d v="1899-12-30T14:30:00"/>
    <d v="1899-12-30T01:00:00"/>
    <s v="DCO"/>
    <s v="N/A"/>
  </r>
  <r>
    <n v="15305"/>
    <x v="107"/>
    <x v="20"/>
    <s v=" IFTS LIFT 24-03 QATAR"/>
    <s v="QATAR"/>
    <n v="56"/>
    <s v="ACS"/>
    <n v="17"/>
    <s v="X"/>
    <m/>
    <x v="5"/>
    <s v="NET"/>
    <s v="DECI_STD"/>
    <m/>
    <n v="15306"/>
    <s v="FMSC DACM02"/>
    <s v="06:00"/>
    <s v="07:00"/>
    <d v="1899-12-30T01:00:00"/>
    <d v="1899-12-30T06:00:00"/>
    <d v="1899-12-30T07:00:00"/>
    <d v="1899-12-30T01:00:00"/>
    <s v="DCO"/>
    <s v="N/A"/>
  </r>
  <r>
    <n v="15306"/>
    <x v="107"/>
    <x v="20"/>
    <s v=" IFTS LIFT 24-03 QATAR"/>
    <s v="QATAR"/>
    <n v="61"/>
    <s v="ACS"/>
    <n v="14"/>
    <s v="X"/>
    <m/>
    <x v="0"/>
    <s v="NET"/>
    <s v="DECI_STD"/>
    <m/>
    <n v="15307"/>
    <s v="FMSC DACM02"/>
    <s v="06:00"/>
    <s v="07:00"/>
    <d v="1899-12-30T01:00:00"/>
    <d v="1899-12-30T06:00:00"/>
    <d v="1899-12-30T06:50:00"/>
    <d v="1899-12-30T00:50:00"/>
    <s v="DCO"/>
    <s v="N/A"/>
  </r>
  <r>
    <n v="15307"/>
    <x v="107"/>
    <x v="20"/>
    <s v="LIFT IFTS 24-04 HUN"/>
    <s v="IFTS"/>
    <n v="63"/>
    <s v="ACS"/>
    <n v="1"/>
    <m/>
    <s v="X"/>
    <x v="2"/>
    <s v="STDA"/>
    <s v="DECI_STD"/>
    <m/>
    <m/>
    <s v="PT ERT03"/>
    <s v="06:00"/>
    <s v="07:00"/>
    <d v="1899-12-30T01:00:00"/>
    <d v="1899-12-30T06:00:00"/>
    <d v="1899-12-30T07:00:00"/>
    <d v="1899-12-30T01:00:00"/>
    <s v="DCO"/>
    <s v="N/A"/>
  </r>
  <r>
    <n v="15308"/>
    <x v="107"/>
    <x v="20"/>
    <s v="LIFT IFTS 24-05 GER"/>
    <s v="IFTS"/>
    <n v="67"/>
    <s v="ACS"/>
    <n v="32"/>
    <m/>
    <s v="X"/>
    <x v="5"/>
    <s v="NET"/>
    <s v="DECI_STD"/>
    <m/>
    <n v="15309"/>
    <s v="FMSC HBFM02"/>
    <s v="07:30"/>
    <s v="08:30"/>
    <d v="1899-12-30T01:00:00"/>
    <d v="1899-12-30T07:30:00"/>
    <d v="1899-12-30T08:30:00"/>
    <d v="1899-12-30T01:00:00"/>
    <s v="DCO"/>
    <s v="N/A"/>
  </r>
  <r>
    <n v="15309"/>
    <x v="107"/>
    <x v="20"/>
    <s v="LIFT IFTS 24-03 SAUDI"/>
    <s v="IFTS"/>
    <n v="47"/>
    <s v="IFTS"/>
    <n v="22"/>
    <m/>
    <s v="X"/>
    <x v="0"/>
    <s v="NET"/>
    <s v="DCA"/>
    <m/>
    <n v="15310"/>
    <s v="NET DCA02"/>
    <s v="07:30"/>
    <s v="08:30"/>
    <d v="1899-12-30T01:00:00"/>
    <d v="1899-12-30T07:30:00"/>
    <d v="1899-12-30T08:30:00"/>
    <d v="1899-12-30T01:00:00"/>
    <s v="DCO"/>
    <s v="N/A"/>
  </r>
  <r>
    <n v="15310"/>
    <x v="107"/>
    <x v="20"/>
    <s v="LIFT IFTS 24-03 SAUDI"/>
    <s v="IFTS"/>
    <n v="46"/>
    <s v="ACS"/>
    <n v="13"/>
    <m/>
    <s v="X"/>
    <x v="1"/>
    <s v="NET"/>
    <s v="DCA"/>
    <m/>
    <n v="15309"/>
    <s v="NET DCA02"/>
    <d v="1899-12-30T07:30:00"/>
    <d v="1899-12-30T08:30:00"/>
    <d v="1899-12-30T01:00:00"/>
    <d v="1899-12-30T07:30:00"/>
    <d v="1899-12-30T08:30:00"/>
    <d v="1899-12-30T01:00:00"/>
    <s v="DCO"/>
    <s v="N/A"/>
  </r>
  <r>
    <n v="15311"/>
    <x v="107"/>
    <x v="20"/>
    <s v="LIFT 24-44 ITA"/>
    <s v="AMI"/>
    <n v="72"/>
    <s v="IFTS"/>
    <n v="23"/>
    <s v="X"/>
    <m/>
    <x v="6"/>
    <s v="STDA"/>
    <s v="DCA"/>
    <m/>
    <m/>
    <s v="SD BVR02"/>
    <s v="07:30"/>
    <s v="08:30"/>
    <d v="1899-12-30T01:00:00"/>
    <d v="1899-12-30T07:30:00"/>
    <d v="1899-12-30T08:30:00"/>
    <d v="1899-12-30T01:00:00"/>
    <s v="DCO"/>
    <s v="N/A"/>
  </r>
  <r>
    <n v="15312"/>
    <x v="107"/>
    <x v="20"/>
    <s v="LIP 25-01"/>
    <s v="AMI"/>
    <n v="83"/>
    <s v="ACS"/>
    <n v="2"/>
    <m/>
    <s v="X"/>
    <x v="3"/>
    <s v="STDA"/>
    <s v="DECI_STD"/>
    <m/>
    <m/>
    <s v="SD EMR03"/>
    <s v="07:30"/>
    <s v="08:30"/>
    <d v="1899-12-30T01:00:00"/>
    <d v="1899-12-30T07:30:00"/>
    <d v="1899-12-30T08:30:00"/>
    <d v="1899-12-30T01:00:00"/>
    <s v="DCO"/>
    <s v="N/A"/>
  </r>
  <r>
    <n v="15313"/>
    <x v="107"/>
    <x v="20"/>
    <s v="LIFT IFTS 24-03 SAUDI"/>
    <s v="IFTS"/>
    <n v="45"/>
    <s v="IFTS"/>
    <n v="9"/>
    <m/>
    <s v="X"/>
    <x v="5"/>
    <s v="NET"/>
    <s v="DCA"/>
    <m/>
    <n v="15314"/>
    <s v="NET DCA01"/>
    <s v="09:00"/>
    <s v="10:00"/>
    <d v="1899-12-30T01:00:00"/>
    <d v="1899-12-30T09:00:00"/>
    <d v="1899-12-30T10:00:00"/>
    <d v="1899-12-30T01:00:00"/>
    <s v="DCO"/>
    <s v="N/A"/>
  </r>
  <r>
    <n v="15314"/>
    <x v="107"/>
    <x v="20"/>
    <s v=" IFTS LIFT 24-03 QATAR"/>
    <s v="QATAR"/>
    <n v="57"/>
    <s v="ACS"/>
    <n v="17"/>
    <s v="X"/>
    <m/>
    <x v="0"/>
    <s v="NET"/>
    <s v="DECI_STD"/>
    <m/>
    <n v="15315"/>
    <s v="FMSC OACM02"/>
    <s v="09:00"/>
    <s v="10:00"/>
    <d v="1899-12-30T01:00:00"/>
    <d v="1899-12-30T09:00:00"/>
    <d v="1899-12-30T10:00:00"/>
    <d v="1899-12-30T01:00:00"/>
    <s v="DCO"/>
    <s v="N/A"/>
  </r>
  <r>
    <n v="15315"/>
    <x v="107"/>
    <x v="20"/>
    <s v="LIFT IFTS 25-01 HUN"/>
    <s v="IFTS"/>
    <n v="71"/>
    <s v="ACS"/>
    <n v="14"/>
    <m/>
    <s v="X"/>
    <x v="2"/>
    <s v="NET"/>
    <s v="LOW LEVEL"/>
    <m/>
    <n v="15316"/>
    <s v="NET TLL01"/>
    <s v="09:00"/>
    <s v="10:00"/>
    <d v="1899-12-30T01:00:00"/>
    <d v="1899-12-30T09:00:00"/>
    <d v="1899-12-30T09:50:00"/>
    <d v="1899-12-30T00:50:00"/>
    <s v="DCO"/>
    <s v="N/A"/>
  </r>
  <r>
    <n v="15316"/>
    <x v="107"/>
    <x v="20"/>
    <s v="LIFT IFTS 24-04 SPA"/>
    <s v="IFTS"/>
    <n v="58"/>
    <s v="ACS"/>
    <n v="12"/>
    <m/>
    <s v="X"/>
    <x v="5"/>
    <s v="NET"/>
    <s v="DECI_STD"/>
    <m/>
    <n v="15317"/>
    <s v="FMSC OACM02"/>
    <s v="10:30"/>
    <s v="11:30"/>
    <d v="1899-12-30T01:00:00"/>
    <d v="1899-12-30T10:30:00"/>
    <d v="1899-12-30T11:30:00"/>
    <d v="1899-12-30T01:00:00"/>
    <s v="DCO"/>
    <s v="N/A"/>
  </r>
  <r>
    <n v="15317"/>
    <x v="107"/>
    <x v="20"/>
    <s v="LIFT IFTS 24-04 CAN"/>
    <s v="IFTS"/>
    <n v="52"/>
    <s v="ACS"/>
    <n v="9"/>
    <m/>
    <s v="X"/>
    <x v="0"/>
    <s v="NET"/>
    <s v="DECI_STD"/>
    <m/>
    <n v="15318"/>
    <s v="FMSC OBFM01"/>
    <s v="10:30"/>
    <s v="11:30"/>
    <d v="1899-12-30T01:00:00"/>
    <d v="1899-12-30T10:30:00"/>
    <d v="1899-12-30T11:30:00"/>
    <d v="1899-12-30T01:00:00"/>
    <s v="DCO"/>
    <s v="N/A"/>
  </r>
  <r>
    <n v="15318"/>
    <x v="107"/>
    <x v="20"/>
    <s v="LIFT 24-44 ITA"/>
    <s v="AMI"/>
    <n v="70"/>
    <s v="IFTS"/>
    <n v="23"/>
    <s v="X"/>
    <m/>
    <x v="6"/>
    <s v="STDA"/>
    <s v="DCA"/>
    <m/>
    <m/>
    <s v="SD BVR02"/>
    <s v="10:30"/>
    <s v="11:30"/>
    <d v="1899-12-30T01:00:00"/>
    <d v="1899-12-30T10:30:00"/>
    <d v="1899-12-30T11:30:00"/>
    <d v="1899-12-30T01:00:00"/>
    <s v="DCO"/>
    <s v="N/A"/>
  </r>
  <r>
    <n v="15319"/>
    <x v="107"/>
    <x v="20"/>
    <s v="LIFT 25-41"/>
    <s v="AMI"/>
    <n v="81"/>
    <s v="ACS"/>
    <n v="2"/>
    <s v="X"/>
    <m/>
    <x v="3"/>
    <s v="STDA"/>
    <s v="DECI_STD"/>
    <m/>
    <m/>
    <s v="SD EMR02"/>
    <s v="10:30"/>
    <s v="11:30"/>
    <d v="1899-12-30T01:00:00"/>
    <d v="1899-12-30T10:30:00"/>
    <d v="1899-12-30T11:45:00"/>
    <d v="1899-12-30T01:15:00"/>
    <s v="DCO"/>
    <s v="N/A"/>
  </r>
  <r>
    <n v="15320"/>
    <x v="107"/>
    <x v="20"/>
    <s v="IFTS LIFT 24-03 QATAR"/>
    <s v="QATAR"/>
    <n v="58"/>
    <s v="ACS"/>
    <n v="17"/>
    <s v="X"/>
    <m/>
    <x v="5"/>
    <s v="NET"/>
    <s v="DECI_STD"/>
    <m/>
    <n v="15321"/>
    <s v="FMSC OACM01"/>
    <s v="12:00"/>
    <s v="13:00"/>
    <d v="1899-12-30T01:00:00"/>
    <d v="1899-12-30T12:00:00"/>
    <d v="1899-12-30T13:00:00"/>
    <d v="1899-12-30T01:00:00"/>
    <s v="DCO"/>
    <s v="N/A"/>
  </r>
  <r>
    <n v="15321"/>
    <x v="107"/>
    <x v="20"/>
    <s v="LIFT IFTS 24-04 CAN"/>
    <s v="IFTS"/>
    <n v="54"/>
    <s v="ACS"/>
    <n v="1"/>
    <m/>
    <s v="X"/>
    <x v="0"/>
    <s v="NET"/>
    <s v="DECI_STD"/>
    <m/>
    <n v="15322"/>
    <s v="FMSC OBFM02"/>
    <s v="12:00"/>
    <s v="13:00"/>
    <d v="1899-12-30T01:00:00"/>
    <d v="1899-12-30T12:00:00"/>
    <d v="1899-12-30T13:00:00"/>
    <d v="1899-12-30T01:00:00"/>
    <s v="DCO"/>
    <s v="N/A"/>
  </r>
  <r>
    <n v="15322"/>
    <x v="107"/>
    <x v="20"/>
    <s v="LIFT 25-41"/>
    <s v="AMI"/>
    <n v="76"/>
    <s v="ACS"/>
    <n v="14"/>
    <s v="X"/>
    <m/>
    <x v="6"/>
    <s v="STDA"/>
    <s v="DECI_STD"/>
    <m/>
    <m/>
    <s v="SD EMR01"/>
    <s v="12:00"/>
    <s v="13:00"/>
    <d v="1899-12-30T01:00:00"/>
    <d v="1899-12-30T12:00:00"/>
    <d v="1899-12-30T13:00:00"/>
    <d v="1899-12-30T01:00:00"/>
    <s v="DCO"/>
    <s v="N/A"/>
  </r>
  <r>
    <n v="15323"/>
    <x v="107"/>
    <x v="20"/>
    <s v="LIFT 25-41"/>
    <s v="AMI"/>
    <n v="82"/>
    <s v="IFTS"/>
    <n v="9"/>
    <s v="X"/>
    <m/>
    <x v="2"/>
    <s v="STDA"/>
    <s v="DECI_STD"/>
    <m/>
    <m/>
    <s v="SD EMR02"/>
    <s v="12:00"/>
    <s v="13:00"/>
    <d v="1899-12-30T01:00:00"/>
    <d v="1899-12-30T12:00:00"/>
    <d v="1899-12-30T13:20:00"/>
    <d v="1899-12-30T01:20:00"/>
    <s v="DCO"/>
    <s v="N/A"/>
  </r>
  <r>
    <n v="15324"/>
    <x v="107"/>
    <x v="20"/>
    <s v="LIFT IFTS 24-03 SAUDI"/>
    <s v="IFTS"/>
    <n v="45"/>
    <s v="ACS"/>
    <n v="9"/>
    <m/>
    <s v="X"/>
    <x v="5"/>
    <s v="NET"/>
    <s v="DCA"/>
    <m/>
    <n v="15325"/>
    <s v="NET DCA02"/>
    <s v="13:30"/>
    <s v="14:30"/>
    <d v="1899-12-30T01:00:00"/>
    <d v="1899-12-30T13:30:00"/>
    <d v="1899-12-30T14:30:00"/>
    <d v="1899-12-30T01:00:00"/>
    <s v="DCO"/>
    <s v="N/A"/>
  </r>
  <r>
    <n v="15325"/>
    <x v="107"/>
    <x v="20"/>
    <s v=" IFTS LIFT 24-03 QATAR"/>
    <s v="QATAR"/>
    <n v="57"/>
    <s v="ACS"/>
    <n v="13"/>
    <s v="X"/>
    <m/>
    <x v="0"/>
    <s v="NET"/>
    <s v="DECI_STD"/>
    <m/>
    <n v="15326"/>
    <s v="FMSC HACM01"/>
    <s v="13:30"/>
    <s v="14:30"/>
    <d v="1899-12-30T01:00:00"/>
    <d v="1899-12-30T13:30:00"/>
    <d v="1899-12-30T14:30:00"/>
    <d v="1899-12-30T01:00:00"/>
    <s v="DCO"/>
    <s v="N/A"/>
  </r>
  <r>
    <n v="15326"/>
    <x v="107"/>
    <x v="20"/>
    <s v="LIFT 25-41"/>
    <s v="AMI"/>
    <n v="77"/>
    <s v="IFTS"/>
    <n v="22"/>
    <s v="X"/>
    <m/>
    <x v="6"/>
    <s v="STDA"/>
    <s v="DECI_STD"/>
    <m/>
    <m/>
    <s v="SD EMR02"/>
    <s v="13:30"/>
    <s v="14:30"/>
    <d v="1899-12-30T01:00:00"/>
    <d v="1899-12-30T13:30:00"/>
    <d v="1899-12-30T14:35:00"/>
    <d v="1899-12-30T01:05:00"/>
    <s v="DCO"/>
    <s v="N/A"/>
  </r>
  <r>
    <n v="15327"/>
    <x v="108"/>
    <x v="20"/>
    <s v=" IFTS LIFT 24-03 QATAR"/>
    <s v="QATAR"/>
    <n v="56"/>
    <s v="ACS"/>
    <n v="17"/>
    <s v="X"/>
    <m/>
    <x v="5"/>
    <s v="NET"/>
    <s v="DECI_STD"/>
    <m/>
    <n v="15328"/>
    <s v="FMSC OACM01"/>
    <s v="06:00"/>
    <s v="07:00"/>
    <d v="1899-12-30T01:00:00"/>
    <d v="1899-12-30T06:00:00"/>
    <d v="1899-12-30T07:00:00"/>
    <d v="1899-12-30T01:00:00"/>
    <s v="DCO"/>
    <s v="N/A"/>
  </r>
  <r>
    <n v="15328"/>
    <x v="108"/>
    <x v="20"/>
    <s v="LIFT IFTS 24-04 SPA"/>
    <s v="IFTS"/>
    <n v="59"/>
    <s v="ACS"/>
    <n v="14"/>
    <m/>
    <s v="X"/>
    <x v="0"/>
    <s v="NET"/>
    <s v="DECI_STD"/>
    <m/>
    <n v="15329"/>
    <s v="FMSC OACM02"/>
    <s v="06:00"/>
    <s v="07:00"/>
    <d v="1899-12-30T01:00:00"/>
    <d v="1899-12-30T06:00:00"/>
    <d v="1899-12-30T06:50:00"/>
    <d v="1899-12-30T00:50:00"/>
    <s v="DCO"/>
    <s v="N/A"/>
  </r>
  <r>
    <n v="15329"/>
    <x v="108"/>
    <x v="20"/>
    <s v="LIP 24-04 CAN"/>
    <s v="IFTS"/>
    <n v="50"/>
    <s v="ACS"/>
    <n v="5"/>
    <m/>
    <s v="X"/>
    <x v="6"/>
    <s v="STDA"/>
    <s v="CAS"/>
    <m/>
    <m/>
    <s v="SD CASV01"/>
    <s v="06:00"/>
    <s v="07:00"/>
    <d v="1899-12-30T01:00:00"/>
    <d v="1899-12-30T06:00:00"/>
    <d v="1899-12-30T07:00:00"/>
    <d v="1899-12-30T01:00:00"/>
    <s v="DCO"/>
    <s v="N/A"/>
  </r>
  <r>
    <n v="15330"/>
    <x v="108"/>
    <x v="20"/>
    <s v=" IFTS LIFT 24-03 QATAR"/>
    <s v="QATAR"/>
    <n v="57"/>
    <s v="ACS"/>
    <n v="9"/>
    <s v="X"/>
    <m/>
    <x v="5"/>
    <s v="NET"/>
    <s v="DECI_STD"/>
    <m/>
    <n v="15331"/>
    <s v="FMSC HACM02"/>
    <s v="07:30"/>
    <s v="08:30"/>
    <d v="1899-12-30T01:00:00"/>
    <d v="1899-12-30T07:30:00"/>
    <d v="1899-12-30T08:30:00"/>
    <d v="1899-12-30T01:00:00"/>
    <s v="DCO"/>
    <s v="N/A"/>
  </r>
  <r>
    <n v="15331"/>
    <x v="108"/>
    <x v="20"/>
    <s v=" IFTS LIFT 24-03 QATAR"/>
    <s v="QATAR"/>
    <n v="61"/>
    <s v="ACS"/>
    <n v="32"/>
    <s v="X"/>
    <m/>
    <x v="0"/>
    <s v="NET"/>
    <s v="DECI_STD"/>
    <m/>
    <n v="15332"/>
    <s v="FMSC OACM01"/>
    <s v="07:30"/>
    <s v="08:30"/>
    <d v="1899-12-30T01:00:00"/>
    <d v="1899-12-30T07:30:00"/>
    <d v="1899-12-30T08:30:00"/>
    <d v="1899-12-30T01:00:00"/>
    <s v="DCO"/>
    <s v="N/A"/>
  </r>
  <r>
    <n v="15332"/>
    <x v="108"/>
    <x v="20"/>
    <s v="LIFT 25-41"/>
    <s v="AMI"/>
    <n v="76"/>
    <s v="ACS"/>
    <n v="13"/>
    <s v="X"/>
    <m/>
    <x v="6"/>
    <s v="STDA"/>
    <s v="DECI_STD"/>
    <m/>
    <m/>
    <s v="SD EMR02"/>
    <s v="07:30"/>
    <s v="08:30"/>
    <d v="1899-12-30T01:00:00"/>
    <d v="1899-12-30T07:30:00"/>
    <d v="1899-12-30T08:30:00"/>
    <d v="1899-12-30T01:00:00"/>
    <s v="DCO"/>
    <s v="N/A"/>
  </r>
  <r>
    <n v="15333"/>
    <x v="108"/>
    <x v="20"/>
    <s v="LIFT IFTS 24-04 SPA"/>
    <s v="IFTS"/>
    <n v="61"/>
    <s v="ACS"/>
    <n v="10"/>
    <m/>
    <s v="X"/>
    <x v="5"/>
    <s v="NET"/>
    <s v="DECI_STD"/>
    <m/>
    <n v="15334"/>
    <s v="FMSC OACM02"/>
    <s v="09:00"/>
    <s v="10:00"/>
    <d v="1899-12-30T01:00:00"/>
    <d v="1899-12-30T09:00:00"/>
    <d v="1899-12-30T10:00:00"/>
    <d v="1899-12-30T01:00:00"/>
    <s v="DCO"/>
    <s v="N/A"/>
  </r>
  <r>
    <n v="15334"/>
    <x v="108"/>
    <x v="20"/>
    <s v="LIFT IFTS 24-04 CAN"/>
    <s v="IFTS"/>
    <n v="52"/>
    <s v="ACS"/>
    <n v="1"/>
    <m/>
    <s v="X"/>
    <x v="0"/>
    <s v="NET"/>
    <s v="DECI_STD"/>
    <m/>
    <n v="15335"/>
    <s v="FMSC OBFM02"/>
    <s v="09:00"/>
    <s v="10:00"/>
    <d v="1899-12-30T01:00:00"/>
    <d v="1899-12-30T09:00:00"/>
    <d v="1899-12-30T10:00:00"/>
    <d v="1899-12-30T01:00:00"/>
    <s v="DCO"/>
    <s v="N/A"/>
  </r>
  <r>
    <n v="15335"/>
    <x v="108"/>
    <x v="20"/>
    <s v="LIFT 25-41"/>
    <s v="AMI"/>
    <n v="77"/>
    <s v="IFTS"/>
    <n v="9"/>
    <s v="X"/>
    <m/>
    <x v="6"/>
    <s v="STDA"/>
    <s v="DECI_STD"/>
    <m/>
    <m/>
    <s v="SD EMR03"/>
    <s v="09:00"/>
    <s v="10:00"/>
    <d v="1899-12-30T01:00:00"/>
    <d v="1899-12-30T09:00:00"/>
    <d v="1899-12-30T10:00:00"/>
    <d v="1899-12-30T01:00:00"/>
    <s v="DCO"/>
    <s v="N/A"/>
  </r>
  <r>
    <n v="15336"/>
    <x v="108"/>
    <x v="20"/>
    <s v="LIFT IFTS 25-01 HUN"/>
    <s v="IFTS"/>
    <n v="70"/>
    <s v="ACS"/>
    <n v="5"/>
    <m/>
    <s v="X"/>
    <x v="2"/>
    <s v="STDA"/>
    <s v="LOW LEVEL"/>
    <m/>
    <m/>
    <s v="FMS LLF01"/>
    <s v="09:00"/>
    <s v="10:00"/>
    <d v="1899-12-30T01:00:00"/>
    <d v="1899-12-30T09:00:00"/>
    <d v="1899-12-30T10:00:00"/>
    <d v="1899-12-30T01:00:00"/>
    <s v="DCO"/>
    <s v="N/A"/>
  </r>
  <r>
    <n v="15337"/>
    <x v="108"/>
    <x v="20"/>
    <s v=" IFTS LIFT 24-03 QATAR"/>
    <s v="QATAR"/>
    <n v="56"/>
    <s v="ACS"/>
    <n v="2"/>
    <s v="X"/>
    <m/>
    <x v="5"/>
    <s v="NET"/>
    <s v="DECI_STD"/>
    <m/>
    <n v="15338"/>
    <s v="FMSC OACM02"/>
    <s v="10:30"/>
    <s v="11:30"/>
    <d v="1899-12-30T01:00:00"/>
    <d v="1899-12-30T10:30:00"/>
    <d v="1899-12-30T11:30:00"/>
    <d v="1899-12-30T01:00:00"/>
    <s v="DCO"/>
    <s v="N/A"/>
  </r>
  <r>
    <n v="15338"/>
    <x v="108"/>
    <x v="20"/>
    <s v="LIFT IFTS 24-04 CAN"/>
    <s v="IFTS"/>
    <n v="51"/>
    <s v="IFTS"/>
    <n v="23"/>
    <m/>
    <s v="X"/>
    <x v="0"/>
    <s v="NET"/>
    <s v="DECI_STD"/>
    <m/>
    <n v="15339"/>
    <s v="FMSC OBFM02"/>
    <s v="10:30"/>
    <s v="11:30"/>
    <d v="1899-12-30T01:00:00"/>
    <d v="1899-12-30T10:30:00"/>
    <d v="1899-12-30T11:30:00"/>
    <d v="1899-12-30T01:00:00"/>
    <s v="DCO"/>
    <s v="N/A"/>
  </r>
  <r>
    <n v="15339"/>
    <x v="108"/>
    <x v="20"/>
    <s v="IFTS LIFT 24-03 QATAR"/>
    <s v="QATAR"/>
    <n v="58"/>
    <s v="ACS"/>
    <n v="17"/>
    <s v="X"/>
    <m/>
    <x v="5"/>
    <s v="NET"/>
    <s v="DECI_STD"/>
    <m/>
    <n v="15340"/>
    <s v="FMSC OACM02"/>
    <s v="12:00"/>
    <s v="13:00"/>
    <d v="1899-12-30T01:00:00"/>
    <d v="1899-12-30T12:00:00"/>
    <d v="1899-12-30T13:00:00"/>
    <d v="1899-12-30T01:00:00"/>
    <s v="DCO"/>
    <s v="N/A"/>
  </r>
  <r>
    <n v="15340"/>
    <x v="108"/>
    <x v="20"/>
    <s v="LIFT 24-44 ITA"/>
    <s v="AMI"/>
    <n v="70"/>
    <s v="ACS"/>
    <n v="14"/>
    <s v="X"/>
    <m/>
    <x v="0"/>
    <s v="NET"/>
    <s v="DCA"/>
    <m/>
    <n v="15341"/>
    <s v="SD DCA01"/>
    <s v="12:00"/>
    <s v="13:00"/>
    <d v="1899-12-30T01:00:00"/>
    <d v="1899-12-30T12:00:00"/>
    <d v="1899-12-30T13:00:00"/>
    <d v="1899-12-30T01:00:00"/>
    <s v="DCO"/>
    <s v="N/A"/>
  </r>
  <r>
    <n v="15341"/>
    <x v="108"/>
    <x v="20"/>
    <s v="LIFT 24-44 ITA"/>
    <s v="AMI"/>
    <n v="72"/>
    <s v="ACS"/>
    <n v="1"/>
    <s v="X"/>
    <m/>
    <x v="1"/>
    <s v="NET"/>
    <s v="DCA"/>
    <m/>
    <n v="15340"/>
    <s v="SD DCA01"/>
    <d v="1899-12-30T12:00:00"/>
    <d v="1899-12-30T13:00:00"/>
    <d v="1899-12-30T01:00:00"/>
    <d v="1899-12-30T12:00:00"/>
    <d v="1899-12-30T13:00:00"/>
    <d v="1899-12-30T01:00:00"/>
    <s v="DCO"/>
    <s v="N/A"/>
  </r>
  <r>
    <n v="15342"/>
    <x v="108"/>
    <x v="20"/>
    <s v="LIFT IFTS 24-04 JPN"/>
    <s v="IFTS"/>
    <n v="57"/>
    <s v="IFTS"/>
    <n v="9"/>
    <m/>
    <s v="X"/>
    <x v="6"/>
    <s v="STDA"/>
    <s v="CAS_DECI"/>
    <m/>
    <m/>
    <s v="FMS CAS01"/>
    <s v="12:00"/>
    <s v="13:00"/>
    <d v="1899-12-30T01:00:00"/>
    <d v="1899-12-30T12:00:00"/>
    <d v="1899-12-30T13:00:00"/>
    <d v="1899-12-30T01:00:00"/>
    <s v="DCO"/>
    <s v="N/A"/>
  </r>
  <r>
    <n v="15343"/>
    <x v="108"/>
    <x v="20"/>
    <s v="LIFT IFTS 24-04 SPA"/>
    <s v="IFTS"/>
    <n v="58"/>
    <s v="IFTS"/>
    <n v="22"/>
    <m/>
    <s v="X"/>
    <x v="5"/>
    <s v="NET"/>
    <s v="DECI_STD"/>
    <m/>
    <n v="15344"/>
    <s v="FMSC HACM01"/>
    <s v="13:30"/>
    <s v="14:30"/>
    <d v="1899-12-30T01:00:00"/>
    <d v="1899-12-30T13:30:00"/>
    <d v="1899-12-30T14:25:00"/>
    <d v="1899-12-30T00:55:00"/>
    <s v="DCO"/>
    <s v="N/A"/>
  </r>
  <r>
    <n v="15344"/>
    <x v="108"/>
    <x v="20"/>
    <s v="LIFT IFTS 24-04 CAN"/>
    <s v="IFTS"/>
    <n v="53"/>
    <s v="IFTS"/>
    <n v="23"/>
    <m/>
    <s v="X"/>
    <x v="0"/>
    <s v="NET"/>
    <s v="DECI_STD"/>
    <m/>
    <n v="15345"/>
    <s v="FMSC OBFM02"/>
    <s v="13:30"/>
    <s v="14:30"/>
    <d v="1899-12-30T01:00:00"/>
    <d v="1899-12-30T13:30:00"/>
    <d v="1899-12-30T14:30:00"/>
    <d v="1899-12-30T01:00:00"/>
    <s v="DCO"/>
    <s v="N/A"/>
  </r>
  <r>
    <n v="15345"/>
    <x v="108"/>
    <x v="20"/>
    <s v="LIFT 25-41"/>
    <s v="AMI"/>
    <n v="79"/>
    <s v="ACS"/>
    <n v="13"/>
    <s v="X"/>
    <m/>
    <x v="6"/>
    <s v="STDA"/>
    <s v="DECI_STD"/>
    <m/>
    <m/>
    <s v="SD EMR02"/>
    <s v="13:30"/>
    <s v="14:30"/>
    <d v="1899-12-30T01:00:00"/>
    <d v="1899-12-30T13:30:00"/>
    <d v="1899-12-30T14:30:00"/>
    <d v="1899-12-30T01:00:00"/>
    <s v="DCO"/>
    <s v="N/A"/>
  </r>
  <r>
    <n v="15346"/>
    <x v="108"/>
    <x v="20"/>
    <s v="LIFT 25-41"/>
    <s v="AMI"/>
    <n v="78"/>
    <s v="ACS"/>
    <n v="9"/>
    <s v="X"/>
    <m/>
    <x v="3"/>
    <s v="STDA"/>
    <s v="DECI_STD"/>
    <m/>
    <m/>
    <s v="SD EMR03"/>
    <s v="13:30"/>
    <s v="14:30"/>
    <d v="1899-12-30T01:00:00"/>
    <d v="1899-12-30T13:30:00"/>
    <d v="1899-12-30T14:30:00"/>
    <d v="1899-12-30T01:00:00"/>
    <s v="DCO"/>
    <s v="N/A"/>
  </r>
  <r>
    <n v="15347"/>
    <x v="109"/>
    <x v="20"/>
    <s v="LIFT IFTS 24-04 SPA"/>
    <s v="IFTS"/>
    <n v="58"/>
    <s v="IFTS"/>
    <n v="9"/>
    <m/>
    <s v="X"/>
    <x v="5"/>
    <s v="NET"/>
    <s v="DECI_STD"/>
    <m/>
    <n v="15348"/>
    <s v="FMSC HACM02"/>
    <s v="06:00"/>
    <s v="07:00"/>
    <d v="1899-12-30T01:00:00"/>
    <d v="1899-12-30T06:00:00"/>
    <d v="1899-12-30T07:00:00"/>
    <d v="1899-12-30T01:00:00"/>
    <s v="DCO"/>
    <s v="N/A"/>
  </r>
  <r>
    <n v="15348"/>
    <x v="109"/>
    <x v="20"/>
    <s v="LIFT IFTS 25-01 HUN"/>
    <s v="IFTS"/>
    <n v="70"/>
    <s v="ACS"/>
    <n v="14"/>
    <m/>
    <s v="X"/>
    <x v="6"/>
    <s v="STDA"/>
    <s v="LOW LEVEL"/>
    <m/>
    <m/>
    <s v="FMS LLF02"/>
    <s v="06:00"/>
    <s v="07:00"/>
    <d v="1899-12-30T01:00:00"/>
    <d v="1899-12-30T06:00:00"/>
    <d v="1899-12-30T07:00:00"/>
    <d v="1899-12-30T01:00:00"/>
    <s v="DCO"/>
    <s v="N/A"/>
  </r>
  <r>
    <n v="15349"/>
    <x v="109"/>
    <x v="20"/>
    <s v="LIFT IFTS 24-04 JPN"/>
    <s v="IFTS"/>
    <n v="57"/>
    <s v="ACS"/>
    <n v="1"/>
    <m/>
    <s v="X"/>
    <x v="0"/>
    <s v="STDA"/>
    <s v="CAS_DECI"/>
    <m/>
    <m/>
    <s v="FMS CAS02"/>
    <s v="06:00"/>
    <s v="07:00"/>
    <d v="1899-12-30T01:00:00"/>
    <d v="1899-12-30T06:00:00"/>
    <d v="1899-12-30T07:00:00"/>
    <d v="1899-12-30T01:00:00"/>
    <s v="DCO"/>
    <s v="N/A"/>
  </r>
  <r>
    <n v="15350"/>
    <x v="109"/>
    <x v="20"/>
    <s v="LIP 25-01"/>
    <s v="AMI"/>
    <n v="83"/>
    <s v="ACS"/>
    <n v="5"/>
    <m/>
    <s v="X"/>
    <x v="1"/>
    <s v="STDA"/>
    <s v="IF"/>
    <m/>
    <m/>
    <s v="SD IF01"/>
    <s v="06:00"/>
    <s v="07:00"/>
    <d v="1899-12-30T01:00:00"/>
    <d v="1899-12-30T06:00:00"/>
    <d v="1899-12-30T07:00:00"/>
    <d v="1899-12-30T01:00:00"/>
    <s v="DCO"/>
    <s v="N/A"/>
  </r>
  <r>
    <n v="15351"/>
    <x v="109"/>
    <x v="20"/>
    <s v=" IFTS LIFT 24-03 QATAR"/>
    <s v="QATAR"/>
    <n v="61"/>
    <s v="ACS"/>
    <n v="32"/>
    <s v="X"/>
    <m/>
    <x v="5"/>
    <s v="NET"/>
    <s v="DECI_STD"/>
    <m/>
    <n v="15352"/>
    <s v="FMSC OACM02"/>
    <s v="07:30"/>
    <s v="08:30"/>
    <d v="1899-12-30T01:00:00"/>
    <d v="1899-12-30T07:30:00"/>
    <d v="1899-12-30T08:30:00"/>
    <d v="1899-12-30T01:00:00"/>
    <s v="DCO"/>
    <s v="N/A"/>
  </r>
  <r>
    <n v="15352"/>
    <x v="109"/>
    <x v="20"/>
    <s v="LIFT IFTS 24-03 SAUDI"/>
    <s v="IFTS"/>
    <n v="46"/>
    <s v="IFTS"/>
    <n v="23"/>
    <m/>
    <s v="X"/>
    <x v="0"/>
    <s v="NET"/>
    <s v="DCA"/>
    <m/>
    <n v="15353"/>
    <s v="NET ADCA01"/>
    <s v="07:30"/>
    <s v="08:30"/>
    <d v="1899-12-30T01:00:00"/>
    <d v="1899-12-30T07:30:00"/>
    <d v="1899-12-30T08:30:00"/>
    <d v="1899-12-30T01:00:00"/>
    <s v="DCO"/>
    <s v="N/A"/>
  </r>
  <r>
    <n v="15353"/>
    <x v="109"/>
    <x v="20"/>
    <s v="LIFT IFTS 24-03 SAUDI"/>
    <s v="IFTS"/>
    <n v="45"/>
    <s v="ACS"/>
    <n v="12"/>
    <m/>
    <s v="X"/>
    <x v="1"/>
    <s v="NET"/>
    <s v="DCA"/>
    <m/>
    <n v="15352"/>
    <s v="NET ADCA01"/>
    <d v="1899-12-30T07:30:00"/>
    <d v="1899-12-30T08:30:00"/>
    <d v="1899-12-30T01:00:00"/>
    <d v="1899-12-30T07:30:00"/>
    <d v="1899-12-30T08:30:00"/>
    <d v="1899-12-30T01:00:00"/>
    <s v="DCO"/>
    <s v="N/A"/>
  </r>
  <r>
    <n v="15354"/>
    <x v="109"/>
    <x v="20"/>
    <s v="LIFT IFTS 24-04 JPN"/>
    <s v="IFTS"/>
    <n v="55"/>
    <s v="ACS"/>
    <n v="9"/>
    <m/>
    <s v="X"/>
    <x v="3"/>
    <s v="STDA"/>
    <s v="CAS_DECI"/>
    <m/>
    <m/>
    <s v="FMS CAS01"/>
    <s v="07:30"/>
    <s v="08:30"/>
    <d v="1899-12-30T01:00:00"/>
    <d v="1899-12-30T07:30:00"/>
    <d v="1899-12-30T08:30:00"/>
    <d v="1899-12-30T01:00:00"/>
    <s v="DCO"/>
    <s v="N/A"/>
  </r>
  <r>
    <n v="15355"/>
    <x v="109"/>
    <x v="20"/>
    <s v="LIFT IFTS 24-05 AUT"/>
    <s v="IFTS"/>
    <n v="64"/>
    <s v="ACS"/>
    <n v="17"/>
    <m/>
    <s v="X"/>
    <x v="5"/>
    <s v="NET"/>
    <s v="DECI_STD"/>
    <m/>
    <n v="15356"/>
    <s v="FMSC DBFM01"/>
    <s v="09:00"/>
    <s v="10:00"/>
    <d v="1899-12-30T01:00:00"/>
    <s v="09:00"/>
    <s v="10:00"/>
    <d v="1899-12-30T01:00:00"/>
    <s v="DCO"/>
    <s v="N/A"/>
  </r>
  <r>
    <n v="15356"/>
    <x v="109"/>
    <x v="20"/>
    <s v="LIFT IFTS 25-01 HUN"/>
    <s v="IFTS"/>
    <n v="71"/>
    <s v="ACS"/>
    <n v="5"/>
    <m/>
    <s v="X"/>
    <x v="3"/>
    <s v="NET"/>
    <s v="LOW LEVEL"/>
    <m/>
    <n v="15355"/>
    <s v="NET TLL02 CPL01"/>
    <d v="1899-12-30T09:00:00"/>
    <d v="1899-12-30T10:00:00"/>
    <d v="1899-12-30T01:00:00"/>
    <d v="1899-12-30T09:00:00"/>
    <d v="1899-12-30T10:00:00"/>
    <d v="1899-12-30T01:00:00"/>
    <s v="DCO"/>
    <s v="N/A"/>
  </r>
  <r>
    <n v="15357"/>
    <x v="109"/>
    <x v="20"/>
    <s v="LIFT 24-44 ITA"/>
    <s v="AMI"/>
    <n v="72"/>
    <s v="ACS"/>
    <n v="10"/>
    <s v="X"/>
    <m/>
    <x v="0"/>
    <s v="STDA"/>
    <s v="DCA"/>
    <m/>
    <m/>
    <s v="SD TINVG01"/>
    <s v="09:00"/>
    <s v="10:00"/>
    <d v="1899-12-30T01:00:00"/>
    <d v="1899-12-30T09:00:00"/>
    <d v="1899-12-30T10:00:00"/>
    <d v="1899-12-30T01:00:00"/>
    <s v="DCO"/>
    <s v="N/A"/>
  </r>
  <r>
    <n v="15358"/>
    <x v="109"/>
    <x v="20"/>
    <s v="LIFT IFTS 24-03 SAUDI"/>
    <s v="IFTS"/>
    <n v="47"/>
    <s v="ACS"/>
    <n v="12"/>
    <m/>
    <s v="X"/>
    <x v="5"/>
    <s v="NET"/>
    <s v="DCA"/>
    <m/>
    <n v="15359"/>
    <s v="NET ADCA01"/>
    <s v="10:30"/>
    <s v="11:30"/>
    <d v="1899-12-30T01:00:00"/>
    <d v="1899-12-30T10:30:00"/>
    <d v="1899-12-30T11:30:00"/>
    <d v="1899-12-30T01:00:00"/>
    <s v="DCO"/>
    <s v="N/A"/>
  </r>
  <r>
    <n v="15359"/>
    <x v="109"/>
    <x v="20"/>
    <s v="LIFT IFTS 24-03 SAUDI"/>
    <s v="IFTS"/>
    <n v="46"/>
    <s v="ACS"/>
    <n v="9"/>
    <m/>
    <s v="X"/>
    <x v="4"/>
    <s v="NET"/>
    <s v="DCA"/>
    <m/>
    <n v="15358"/>
    <s v="NET ADCA02"/>
    <d v="1899-12-30T10:30:00"/>
    <d v="1899-12-30T11:30:00"/>
    <d v="1899-12-30T01:00:00"/>
    <d v="1899-12-30T10:30:00"/>
    <d v="1899-12-30T11:30:00"/>
    <d v="1899-12-30T01:00:00"/>
    <s v="DCO"/>
    <s v="N/A"/>
  </r>
  <r>
    <n v="15360"/>
    <x v="109"/>
    <x v="20"/>
    <s v="LIP 24-03 SGP"/>
    <s v="IFTS"/>
    <n v="41"/>
    <s v="IFTS"/>
    <n v="23"/>
    <m/>
    <s v="X"/>
    <x v="0"/>
    <s v="NET"/>
    <s v="DECI_STD"/>
    <m/>
    <n v="15361"/>
    <s v="SD DACM01"/>
    <s v="10:30"/>
    <s v="11:30"/>
    <d v="1899-12-30T01:00:00"/>
    <d v="1899-12-30T10:30:00"/>
    <d v="1899-12-30T11:30:00"/>
    <d v="1899-12-30T01:00:00"/>
    <s v="DCO"/>
    <s v="N/A"/>
  </r>
  <r>
    <n v="15361"/>
    <x v="109"/>
    <x v="20"/>
    <s v="LIFT 24-45 ITA"/>
    <s v="AMI"/>
    <n v="34"/>
    <s v="ACS"/>
    <n v="13"/>
    <s v="X"/>
    <m/>
    <x v="6"/>
    <s v="STDA"/>
    <s v="CAS"/>
    <m/>
    <m/>
    <s v="SD CASV01"/>
    <s v="10:30"/>
    <s v="11:30"/>
    <d v="1899-12-30T01:00:00"/>
    <d v="1899-12-30T10:30:00"/>
    <d v="1899-12-30T11:30:00"/>
    <d v="1899-12-30T01:00:00"/>
    <s v="DCO"/>
    <s v="N/A"/>
  </r>
  <r>
    <n v="15362"/>
    <x v="109"/>
    <x v="20"/>
    <s v="LIFT IFTS 24-04 HUN"/>
    <s v="IFTS"/>
    <n v="63"/>
    <s v="ACS"/>
    <n v="1"/>
    <m/>
    <s v="X"/>
    <x v="5"/>
    <s v="NET"/>
    <s v="DECI_STD"/>
    <m/>
    <n v="15363"/>
    <s v="FMSC DACM01"/>
    <s v="12:00"/>
    <s v="13:00"/>
    <d v="1899-12-30T01:00:00"/>
    <d v="1899-12-30T12:00:00"/>
    <d v="1899-12-30T12:50:00"/>
    <d v="1899-12-30T00:50:00"/>
    <s v="DCO"/>
    <s v="N/A"/>
  </r>
  <r>
    <n v="15363"/>
    <x v="109"/>
    <x v="20"/>
    <s v=" IFTS LIFT 24-03 QATAR"/>
    <s v="QATAR"/>
    <n v="56"/>
    <s v="ACS"/>
    <n v="14"/>
    <s v="X"/>
    <m/>
    <x v="0"/>
    <s v="NET"/>
    <s v="DECI_STD"/>
    <m/>
    <n v="15364"/>
    <s v="FMSC HACM01"/>
    <s v="12:00"/>
    <s v="13:00"/>
    <d v="1899-12-30T01:00:00"/>
    <d v="1899-12-30T12:00:00"/>
    <d v="1899-12-30T13:00:00"/>
    <d v="1899-12-30T01:00:00"/>
    <s v="DCO"/>
    <s v="N/A"/>
  </r>
  <r>
    <n v="15364"/>
    <x v="109"/>
    <x v="20"/>
    <s v="LIFT IFTS 25-01 HUN"/>
    <s v="IFTS"/>
    <n v="70"/>
    <s v="ACS"/>
    <n v="17"/>
    <m/>
    <s v="X"/>
    <x v="6"/>
    <s v="STDA"/>
    <s v="LOW LEVEL"/>
    <m/>
    <m/>
    <s v="FMS LLF03"/>
    <s v="12:00"/>
    <s v="13:00"/>
    <d v="1899-12-30T01:00:00"/>
    <d v="1899-12-30T12:00:00"/>
    <d v="1899-12-30T13:00:00"/>
    <d v="1899-12-30T01:00:00"/>
    <s v="DCO"/>
    <s v="N/A"/>
  </r>
  <r>
    <n v="15365"/>
    <x v="109"/>
    <x v="20"/>
    <s v="LIFT 24-44 ITA"/>
    <s v="AMI"/>
    <n v="73"/>
    <s v="ACS"/>
    <n v="9"/>
    <s v="X"/>
    <m/>
    <x v="5"/>
    <s v="NET"/>
    <s v="DECI_STD"/>
    <m/>
    <n v="15366"/>
    <s v="SD DACM02"/>
    <s v="13:30"/>
    <d v="1899-12-30T14:00:00"/>
    <d v="1899-12-30T00:30:00"/>
    <s v="13:30"/>
    <d v="1899-12-30T14:05:00"/>
    <d v="1899-12-30T00:35:00"/>
    <s v="DCO"/>
    <s v="N/A"/>
  </r>
  <r>
    <n v="15366"/>
    <x v="109"/>
    <x v="20"/>
    <s v="LIFT 24-44 ITA"/>
    <s v="AMI"/>
    <n v="71"/>
    <s v="ACS"/>
    <n v="12"/>
    <s v="X"/>
    <m/>
    <x v="5"/>
    <s v="NET"/>
    <s v="DECI_STD"/>
    <m/>
    <n v="15367"/>
    <s v="SD DACM02"/>
    <s v="14:05"/>
    <d v="1899-12-30T14:35:00"/>
    <d v="1899-12-30T00:30:00"/>
    <d v="1899-12-30T14:10:00"/>
    <d v="1899-12-30T14:40:00"/>
    <d v="1899-12-30T00:30:00"/>
    <s v="DCO"/>
    <s v="N/A"/>
  </r>
  <r>
    <n v="15367"/>
    <x v="109"/>
    <x v="20"/>
    <s v="LIFT IFTS 24-04 CAN"/>
    <s v="IFTS"/>
    <n v="54"/>
    <s v="ACS"/>
    <n v="32"/>
    <m/>
    <s v="X"/>
    <x v="0"/>
    <s v="STDA"/>
    <s v="DECI_STD"/>
    <m/>
    <m/>
    <s v="PT ERT03"/>
    <s v="13:30"/>
    <s v="14:30"/>
    <d v="1899-12-30T01:00:00"/>
    <d v="1899-12-30T13:20:00"/>
    <d v="1899-12-30T14:20:00"/>
    <d v="1899-12-30T01:00:00"/>
    <s v="DCO"/>
    <s v="N/A"/>
  </r>
  <r>
    <n v="15368"/>
    <x v="109"/>
    <x v="20"/>
    <s v="LIFT IFTS 24-04 CAN"/>
    <s v="IFTS"/>
    <n v="52"/>
    <s v="IFTS"/>
    <n v="22"/>
    <m/>
    <s v="X"/>
    <x v="1"/>
    <s v="STDA"/>
    <s v="DECI_STD"/>
    <m/>
    <m/>
    <s v="PT ERT03"/>
    <s v="13:30"/>
    <s v="14:30"/>
    <d v="1899-12-30T01:00:00"/>
    <s v="13:30"/>
    <s v="14:30"/>
    <d v="1899-12-30T01:00:00"/>
    <s v="DCO"/>
    <s v="N/A"/>
  </r>
  <r>
    <n v="15369"/>
    <x v="109"/>
    <x v="20"/>
    <s v="LIFT IFTS 24-04 JPN"/>
    <s v="IFTS"/>
    <n v="55"/>
    <s v="ACS"/>
    <n v="13"/>
    <m/>
    <s v="X"/>
    <x v="6"/>
    <s v="STDA"/>
    <s v="CAS_DECI"/>
    <m/>
    <m/>
    <s v="FMS CAS02"/>
    <s v="13:30"/>
    <s v="14:30"/>
    <d v="1899-12-30T01:00:00"/>
    <d v="1899-12-30T13:30:00"/>
    <d v="1899-12-30T14:30:00"/>
    <d v="1899-12-30T01:00:00"/>
    <s v="DCO"/>
    <s v="N/A"/>
  </r>
  <r>
    <n v="15370"/>
    <x v="110"/>
    <x v="20"/>
    <s v="LIFT IFTS 24-03 SAUDI"/>
    <s v="IFTS"/>
    <n v="45"/>
    <s v="ACS"/>
    <n v="17"/>
    <m/>
    <s v="X"/>
    <x v="5"/>
    <s v="NET"/>
    <s v="DCA"/>
    <m/>
    <n v="15371"/>
    <s v="NET ADCA02"/>
    <s v="06:00"/>
    <s v="07:00"/>
    <d v="1899-12-30T01:00:00"/>
    <s v="06:00"/>
    <s v="07:00"/>
    <d v="1899-12-30T01:00:00"/>
    <s v="DCO"/>
    <s v="N/A"/>
  </r>
  <r>
    <n v="15371"/>
    <x v="110"/>
    <x v="20"/>
    <s v="LIFT IFTS 24-03 SAUDI"/>
    <s v="IFTS"/>
    <n v="47"/>
    <s v="ACS"/>
    <n v="10"/>
    <m/>
    <s v="X"/>
    <x v="4"/>
    <s v="NET"/>
    <s v="DCA"/>
    <m/>
    <n v="15370"/>
    <s v="NET ADCA02"/>
    <d v="1899-12-30T06:00:00"/>
    <d v="1899-12-30T07:00:00"/>
    <d v="1899-12-30T01:00:00"/>
    <d v="1899-12-30T06:00:00"/>
    <d v="1899-12-30T07:00:00"/>
    <d v="1899-12-30T01:00:00"/>
    <s v="DCO"/>
    <s v="N/A"/>
  </r>
  <r>
    <n v="15372"/>
    <x v="110"/>
    <x v="20"/>
    <s v="LIFT IFTS 24-04 HUN"/>
    <s v="IFTS"/>
    <n v="62"/>
    <s v="ACS"/>
    <n v="14"/>
    <m/>
    <s v="X"/>
    <x v="0"/>
    <s v="NET"/>
    <s v="DECI_STD"/>
    <m/>
    <n v="15373"/>
    <s v="FMSC DACM01"/>
    <s v="06:00"/>
    <s v="07:00"/>
    <d v="1899-12-30T01:00:00"/>
    <d v="1899-12-30T06:00:00"/>
    <d v="1899-12-30T07:00:00"/>
    <d v="1899-12-30T01:00:00"/>
    <s v="DCO"/>
    <s v="N/A"/>
  </r>
  <r>
    <n v="15373"/>
    <x v="110"/>
    <x v="20"/>
    <s v="LIFT IFTS 24-04 CAN"/>
    <s v="IFTS"/>
    <n v="53"/>
    <s v="ACS"/>
    <n v="33"/>
    <m/>
    <s v="X"/>
    <x v="6"/>
    <s v="STDA"/>
    <s v="DECI_STD"/>
    <m/>
    <m/>
    <s v="PT ERT03"/>
    <s v="06:00"/>
    <s v="07:00"/>
    <d v="1899-12-30T01:00:00"/>
    <d v="1899-12-30T06:00:00"/>
    <d v="1899-12-30T07:00:00"/>
    <d v="1899-12-30T01:00:00"/>
    <s v="DCO"/>
    <s v="N/A"/>
  </r>
  <r>
    <n v="15374"/>
    <x v="110"/>
    <x v="20"/>
    <s v="LIFT IFTS 24-04 JPN"/>
    <s v="IFTS"/>
    <n v="57"/>
    <s v="ACS"/>
    <n v="12"/>
    <m/>
    <s v="X"/>
    <x v="5"/>
    <s v="STDA"/>
    <s v="DECI_STD_NVG"/>
    <m/>
    <m/>
    <s v="FMS NVG01"/>
    <s v="07:30"/>
    <s v="08:30"/>
    <d v="1899-12-30T01:00:00"/>
    <s v="07:30"/>
    <s v="08:30"/>
    <d v="1899-12-30T01:00:00"/>
    <s v="DCO"/>
    <s v="N/A"/>
  </r>
  <r>
    <n v="15375"/>
    <x v="110"/>
    <x v="20"/>
    <s v="LIFT IFTS 24-04 JPN"/>
    <s v="IFTS"/>
    <n v="55"/>
    <s v="ACS"/>
    <n v="32"/>
    <m/>
    <s v="X"/>
    <x v="0"/>
    <s v="STDA"/>
    <s v="DECI_STD_NVG"/>
    <m/>
    <m/>
    <s v="FMS NVG01"/>
    <s v="07:30"/>
    <s v="08:30"/>
    <d v="1899-12-30T01:00:00"/>
    <d v="1899-12-30T07:30:00"/>
    <d v="1899-12-30T08:30:00"/>
    <d v="1899-12-30T01:00:00"/>
    <s v="DCO"/>
    <s v="N/A"/>
  </r>
  <r>
    <n v="15376"/>
    <x v="110"/>
    <x v="20"/>
    <s v="LIFT IFTS 25-01 HUN"/>
    <s v="IFTS"/>
    <n v="70"/>
    <s v="ACS"/>
    <n v="13"/>
    <m/>
    <s v="X"/>
    <x v="4"/>
    <s v="STDA"/>
    <s v="DECI_STD"/>
    <m/>
    <m/>
    <s v="FMS NIT01"/>
    <s v="07:30"/>
    <s v="08:30"/>
    <d v="1899-12-30T01:00:00"/>
    <s v="07:30"/>
    <s v="08:30"/>
    <d v="1899-12-30T01:00:00"/>
    <s v="DCO"/>
    <s v="N/A"/>
  </r>
  <r>
    <n v="15377"/>
    <x v="110"/>
    <x v="20"/>
    <s v="LIFT IFTS 25-01 HUN"/>
    <s v="IFTS"/>
    <n v="71"/>
    <s v="IFTS"/>
    <n v="23"/>
    <m/>
    <s v="X"/>
    <x v="6"/>
    <s v="STDA"/>
    <s v="DECI_STD"/>
    <m/>
    <m/>
    <s v="PT NIT01"/>
    <s v="07:30"/>
    <s v="08:30"/>
    <d v="1899-12-30T01:00:00"/>
    <d v="1899-12-30T07:30:00"/>
    <d v="1899-12-30T08:30:00"/>
    <d v="1899-12-30T01:00:00"/>
    <s v="DCO"/>
    <s v="N/A"/>
  </r>
  <r>
    <n v="15378"/>
    <x v="110"/>
    <x v="20"/>
    <s v="LIFT IFTS 24-04 CAN"/>
    <s v="IFTS"/>
    <n v="51"/>
    <s v="IFTS"/>
    <n v="22"/>
    <m/>
    <s v="X"/>
    <x v="1"/>
    <s v="STDA"/>
    <s v="DECI_STD"/>
    <m/>
    <m/>
    <s v="PT ERT03"/>
    <s v="07:30"/>
    <s v="08:30"/>
    <d v="1899-12-30T01:00:00"/>
    <d v="1899-12-30T07:20:00"/>
    <d v="1899-12-30T08:20:00"/>
    <d v="1899-12-30T01:00:00"/>
    <s v="DCO"/>
    <s v="N/A"/>
  </r>
  <r>
    <n v="15379"/>
    <x v="110"/>
    <x v="20"/>
    <s v="LIFT IFTS 24-04 HUN"/>
    <s v="IFTS"/>
    <n v="63"/>
    <s v="ACS"/>
    <n v="1"/>
    <m/>
    <s v="X"/>
    <x v="5"/>
    <s v="NET"/>
    <s v="DECI_STD"/>
    <m/>
    <n v="15380"/>
    <s v="FMSC DACM02"/>
    <s v="09:00"/>
    <s v="10:00"/>
    <d v="1899-12-30T01:00:00"/>
    <d v="1899-12-30T08:50:00"/>
    <d v="1899-12-30T09:50:00"/>
    <d v="1899-12-30T01:00:00"/>
    <s v="DCO"/>
    <s v="N/A"/>
  </r>
  <r>
    <n v="15380"/>
    <x v="110"/>
    <x v="20"/>
    <s v="LIFT 24-44 ITA"/>
    <s v="AMI"/>
    <n v="72"/>
    <s v="IFTS"/>
    <n v="9"/>
    <s v="X"/>
    <m/>
    <x v="0"/>
    <s v="NET"/>
    <s v="DCA"/>
    <m/>
    <n v="15381"/>
    <s v="SD DCA02"/>
    <s v="09:00"/>
    <s v="10:00"/>
    <d v="1899-12-30T01:00:00"/>
    <d v="1899-12-30T09:00:00"/>
    <d v="1899-12-30T09:50:00"/>
    <d v="1899-12-30T00:50:00"/>
    <s v="DCO"/>
    <s v="N/A"/>
  </r>
  <r>
    <n v="15381"/>
    <x v="110"/>
    <x v="20"/>
    <s v="LIFT 24-44 ITA"/>
    <s v="AMI"/>
    <n v="70"/>
    <s v="ACS"/>
    <n v="5"/>
    <s v="X"/>
    <m/>
    <x v="1"/>
    <s v="NET"/>
    <s v="DCA"/>
    <m/>
    <n v="15380"/>
    <s v="SD DCA02"/>
    <d v="1899-12-30T09:00:00"/>
    <d v="1899-12-30T10:00:00"/>
    <d v="1899-12-30T01:00:00"/>
    <d v="1899-12-30T09:00:00"/>
    <d v="1899-12-30T09:50:00"/>
    <d v="1899-12-30T00:50:00"/>
    <s v="DCO"/>
    <s v="N/A"/>
  </r>
  <r>
    <n v="15382"/>
    <x v="110"/>
    <x v="20"/>
    <s v="LIP 24-03 SGP"/>
    <s v="IFTS"/>
    <n v="41"/>
    <s v="ACS"/>
    <n v="12"/>
    <m/>
    <s v="X"/>
    <x v="5"/>
    <s v="NET"/>
    <s v="DECI_STD"/>
    <m/>
    <n v="15383"/>
    <s v="SD HACM01"/>
    <s v="10:30"/>
    <s v="11:30"/>
    <d v="1899-12-30T01:00:00"/>
    <d v="1899-12-30T10:30:00"/>
    <d v="1899-12-30T11:15:00"/>
    <d v="1899-12-30T00:45:00"/>
    <s v="DCO"/>
    <s v="N/A"/>
  </r>
  <r>
    <n v="15383"/>
    <x v="110"/>
    <x v="20"/>
    <s v="LIFT IFTS 24-05 AUT"/>
    <s v="IFTS"/>
    <n v="64"/>
    <s v="ACS"/>
    <n v="32"/>
    <m/>
    <s v="X"/>
    <x v="0"/>
    <s v="NET"/>
    <s v="LOW LEVEL"/>
    <m/>
    <n v="15384"/>
    <s v="NET TLL01"/>
    <s v="10:30"/>
    <s v="11:30"/>
    <d v="1899-12-30T01:00:00"/>
    <d v="1899-12-30T10:30:00"/>
    <d v="1899-12-30T11:30:00"/>
    <d v="1899-12-30T01:00:00"/>
    <s v="DCO"/>
    <s v="N/A"/>
  </r>
  <r>
    <n v="15384"/>
    <x v="111"/>
    <x v="26"/>
    <s v="LIFT IFTS 24-04 HUN"/>
    <s v="IFTS"/>
    <n v="62"/>
    <s v="ACS"/>
    <n v="17"/>
    <m/>
    <s v="X"/>
    <x v="5"/>
    <s v="NET"/>
    <s v="DECI_STD"/>
    <m/>
    <n v="15385"/>
    <s v="FMSC DACM02"/>
    <s v="08:00"/>
    <s v="09:00"/>
    <d v="1899-12-30T01:00:00"/>
    <s v="08:00"/>
    <s v="09:00"/>
    <d v="1899-12-30T01:00:00"/>
    <s v="DCO"/>
    <s v="N/A"/>
  </r>
  <r>
    <n v="15385"/>
    <x v="111"/>
    <x v="26"/>
    <s v=" IFTS LIFT 24-03 QATAR"/>
    <s v="QATAR"/>
    <n v="56"/>
    <s v="ACS"/>
    <n v="13"/>
    <s v="X"/>
    <m/>
    <x v="0"/>
    <s v="NET"/>
    <s v="DECI_STD"/>
    <m/>
    <n v="15386"/>
    <s v="FMSC HACM02"/>
    <s v="08:00"/>
    <s v="09:00"/>
    <d v="1899-12-30T01:00:00"/>
    <s v="08:00"/>
    <s v="09:00"/>
    <d v="1899-12-30T01:00:00"/>
    <s v="DCO"/>
    <s v="N/A"/>
  </r>
  <r>
    <n v="15386"/>
    <x v="111"/>
    <x v="26"/>
    <s v="LIFT IFTS 24-03 SAUDI"/>
    <s v="IFTS"/>
    <n v="45"/>
    <s v="ACS"/>
    <n v="5"/>
    <m/>
    <s v="X"/>
    <x v="5"/>
    <s v="NET"/>
    <s v="DCA"/>
    <m/>
    <n v="15387"/>
    <s v="NET SMI01"/>
    <s v="09:30"/>
    <s v="10:30"/>
    <d v="1899-12-30T01:00:00"/>
    <s v="09:30"/>
    <s v="10:30"/>
    <d v="1899-12-30T01:00:00"/>
    <s v="DCO"/>
    <s v="N/A"/>
  </r>
  <r>
    <n v="15387"/>
    <x v="111"/>
    <x v="26"/>
    <s v="LIFT IFTS 24-03 SAUDI"/>
    <s v="IFTS"/>
    <n v="47"/>
    <s v="IFTS"/>
    <n v="9"/>
    <m/>
    <s v="X"/>
    <x v="4"/>
    <s v="NET"/>
    <s v="DCA"/>
    <m/>
    <n v="15386"/>
    <s v="NET SMI01"/>
    <d v="1899-12-30T09:30:00"/>
    <d v="1899-12-30T10:30:00"/>
    <d v="1899-12-30T01:00:00"/>
    <d v="1899-12-30T09:30:00"/>
    <d v="1899-12-30T10:30:00"/>
    <d v="1899-12-30T01:00:00"/>
    <s v="DCO"/>
    <s v="N/A"/>
  </r>
  <r>
    <n v="15388"/>
    <x v="111"/>
    <x v="26"/>
    <s v="IFTS LIFT 24-03 QATAR"/>
    <s v="QATAR"/>
    <n v="58"/>
    <s v="ACS"/>
    <n v="10"/>
    <s v="X"/>
    <m/>
    <x v="0"/>
    <s v="NET"/>
    <s v="DECI_STD"/>
    <m/>
    <n v="15389"/>
    <s v="FMSC HACM01"/>
    <s v="09:30"/>
    <s v="10:30"/>
    <d v="1899-12-30T01:00:00"/>
    <s v="09:30"/>
    <s v="10:30"/>
    <d v="1899-12-30T01:00:00"/>
    <s v="DCO"/>
    <s v="N/A"/>
  </r>
  <r>
    <n v="15389"/>
    <x v="111"/>
    <x v="26"/>
    <s v="LIFT IFTS 24-04 SPA"/>
    <s v="IFTS"/>
    <n v="60"/>
    <s v="ACS"/>
    <n v="13"/>
    <m/>
    <s v="X"/>
    <x v="5"/>
    <s v="NET"/>
    <s v="DECI_STD"/>
    <m/>
    <n v="15390"/>
    <s v="FMSC DACM01"/>
    <s v="11:00"/>
    <s v="12:00"/>
    <d v="1899-12-30T01:00:00"/>
    <s v="11:00"/>
    <s v="12:00"/>
    <d v="1899-12-30T01:00:00"/>
    <s v="DCO"/>
    <s v="N/A"/>
  </r>
  <r>
    <n v="15390"/>
    <x v="111"/>
    <x v="26"/>
    <s v=" IFTS LIFT 24-03 QATAR"/>
    <s v="QATAR"/>
    <n v="61"/>
    <s v="ACS"/>
    <n v="9"/>
    <s v="X"/>
    <m/>
    <x v="0"/>
    <s v="NET"/>
    <s v="DECI_STD"/>
    <m/>
    <n v="15391"/>
    <s v="FMSC HACM01"/>
    <s v="11:00"/>
    <s v="12:00"/>
    <d v="1899-12-30T01:00:00"/>
    <d v="1899-12-30T11:00:00"/>
    <d v="1899-12-30T12:00:00"/>
    <d v="1899-12-30T01:00:00"/>
    <s v="DCO"/>
    <s v="N/A"/>
  </r>
  <r>
    <n v="15391"/>
    <x v="111"/>
    <x v="26"/>
    <s v="LIFT IFTS 24-04 JPN"/>
    <s v="IFTS"/>
    <n v="55"/>
    <s v="ACS"/>
    <n v="5"/>
    <m/>
    <s v="X"/>
    <x v="5"/>
    <s v="NET"/>
    <s v="DECI_STD_NVG"/>
    <m/>
    <n v="15392"/>
    <s v="NET BFFNVG01"/>
    <s v="12:30"/>
    <s v="13:30"/>
    <d v="1899-12-30T01:00:00"/>
    <s v="12:30"/>
    <s v="13:30"/>
    <d v="1899-12-30T01:00:00"/>
    <s v="DCO"/>
    <s v="N/A"/>
  </r>
  <r>
    <n v="15392"/>
    <x v="111"/>
    <x v="26"/>
    <s v="LIP 25-01"/>
    <s v="AMI"/>
    <n v="83"/>
    <s v="ACS"/>
    <n v="1"/>
    <m/>
    <s v="X"/>
    <x v="0"/>
    <s v="STDA"/>
    <s v="DECI_STD"/>
    <m/>
    <m/>
    <s v="SD EMR04"/>
    <s v="12:30"/>
    <s v="13:30"/>
    <d v="1899-12-30T01:00:00"/>
    <d v="1899-12-30T12:35:00"/>
    <d v="1899-12-30T13:45:00"/>
    <d v="1899-12-30T01:10:00"/>
    <s v="DCO"/>
    <s v="N/A"/>
  </r>
  <r>
    <n v="15393"/>
    <x v="111"/>
    <x v="26"/>
    <s v="LIFT IFTS QATAR 25-01"/>
    <s v="QATAR"/>
    <n v="66"/>
    <s v="ACS"/>
    <n v="14"/>
    <m/>
    <s v="X"/>
    <x v="1"/>
    <s v="STDA"/>
    <s v="DECI_STD"/>
    <m/>
    <m/>
    <s v="PT FAMB01"/>
    <s v="12:30"/>
    <s v="13:30"/>
    <d v="1899-12-30T01:00:00"/>
    <d v="1899-12-30T12:30:00"/>
    <d v="1899-12-30T13:40:00"/>
    <d v="1899-12-30T01:10:00"/>
    <s v="DCO"/>
    <s v="N/A"/>
  </r>
  <r>
    <n v="15394"/>
    <x v="111"/>
    <x v="26"/>
    <s v="LIFT IFTS QATAR 25-01"/>
    <s v="QATAR"/>
    <n v="63"/>
    <s v="IFTS"/>
    <n v="9"/>
    <m/>
    <s v="X"/>
    <x v="6"/>
    <s v="STDA"/>
    <s v="DECI_STD"/>
    <m/>
    <m/>
    <s v="PT FAMB01"/>
    <s v="12:30"/>
    <s v="13:30"/>
    <d v="1899-12-30T01:00:00"/>
    <d v="1899-12-30T12:30:00"/>
    <d v="1899-12-30T13:30:00"/>
    <d v="1899-12-30T01:00:00"/>
    <s v="DCO"/>
    <s v="N/A"/>
  </r>
  <r>
    <n v="15395"/>
    <x v="111"/>
    <x v="26"/>
    <s v="LIFT 25-41"/>
    <s v="AMI"/>
    <n v="80"/>
    <s v="ACS"/>
    <n v="10"/>
    <s v="X"/>
    <m/>
    <x v="3"/>
    <s v="STDA"/>
    <s v="DECI_STD"/>
    <m/>
    <m/>
    <s v="SD EMR03"/>
    <s v="12:30"/>
    <s v="13:30"/>
    <d v="1899-12-30T01:00:00"/>
    <s v="12:30"/>
    <s v="13:30"/>
    <d v="1899-12-30T01:00:00"/>
    <s v="DCO"/>
    <s v="N/A"/>
  </r>
  <r>
    <n v="15396"/>
    <x v="111"/>
    <x v="26"/>
    <s v="LIFT IFTS 24-03 SAUDI"/>
    <s v="IFTS"/>
    <n v="47"/>
    <s v="ACS"/>
    <n v="8"/>
    <m/>
    <s v="X"/>
    <x v="5"/>
    <s v="NET"/>
    <s v="DCA"/>
    <m/>
    <n v="15397"/>
    <s v="NET SMI02"/>
    <s v="14:00"/>
    <s v="15:00"/>
    <d v="1899-12-30T01:00:00"/>
    <d v="1899-12-30T14:00:00"/>
    <d v="1899-12-30T15:00:00"/>
    <d v="1899-12-30T01:00:00"/>
    <s v="DCO"/>
    <s v="N/A"/>
  </r>
  <r>
    <n v="15397"/>
    <x v="111"/>
    <x v="26"/>
    <s v="LIFT IFTS 24-03 SAUDI"/>
    <s v="IFTS"/>
    <n v="46"/>
    <s v="ACS"/>
    <n v="12"/>
    <m/>
    <s v="X"/>
    <x v="4"/>
    <s v="NET"/>
    <s v="DCA"/>
    <m/>
    <n v="15396"/>
    <s v="NET SMI01"/>
    <d v="1899-12-30T14:00:00"/>
    <d v="1899-12-30T15:00:00"/>
    <d v="1899-12-30T01:00:00"/>
    <d v="1899-12-30T14:00:00"/>
    <d v="1899-12-30T15:00:00"/>
    <d v="1899-12-30T01:00:00"/>
    <s v="DCO"/>
    <s v="N/A"/>
  </r>
  <r>
    <n v="15398"/>
    <x v="111"/>
    <x v="26"/>
    <s v="LIFT IFTS 24-04 JPN"/>
    <s v="IFTS"/>
    <n v="57"/>
    <s v="IFTS"/>
    <n v="23"/>
    <m/>
    <s v="X"/>
    <x v="0"/>
    <s v="NET"/>
    <s v="DECI_STD_NVG"/>
    <m/>
    <n v="15399"/>
    <s v="NET BFFNVG01"/>
    <s v="14:00"/>
    <s v="15:00"/>
    <d v="1899-12-30T01:00:00"/>
    <s v="14:00"/>
    <s v="15:00"/>
    <d v="1899-12-30T01:00:00"/>
    <s v="DCO"/>
    <s v="N/A"/>
  </r>
  <r>
    <n v="15399"/>
    <x v="111"/>
    <x v="26"/>
    <s v="LIFT IFTS QATAR 25-01"/>
    <s v="QATAR"/>
    <n v="65"/>
    <s v="ACS"/>
    <n v="9"/>
    <m/>
    <s v="X"/>
    <x v="3"/>
    <s v="STDA"/>
    <s v="DECI_STD"/>
    <m/>
    <m/>
    <s v="PT FAMB01"/>
    <s v="14:00"/>
    <s v="15:00"/>
    <d v="1899-12-30T01:00:00"/>
    <s v="14:00"/>
    <s v="15:00"/>
    <d v="1899-12-30T01:00:00"/>
    <s v="DCO"/>
    <s v="N/A"/>
  </r>
  <r>
    <n v="15400"/>
    <x v="111"/>
    <x v="26"/>
    <s v="IP"/>
    <s v="AMI"/>
    <n v="75"/>
    <s v="ACS"/>
    <n v="17"/>
    <m/>
    <s v="X"/>
    <x v="6"/>
    <s v="STDA"/>
    <s v="DECI_STD"/>
    <m/>
    <m/>
    <s v="PT EMR02"/>
    <s v="14:00"/>
    <s v="15:00"/>
    <d v="1899-12-30T01:00:00"/>
    <s v="14:00"/>
    <s v="15:00"/>
    <d v="1899-12-30T01:00:00"/>
    <s v="DCO"/>
    <s v="N/A"/>
  </r>
  <r>
    <n v="15401"/>
    <x v="111"/>
    <x v="26"/>
    <s v=" IFTS LIFT 24-03 QATAR"/>
    <s v="QATAR"/>
    <n v="61"/>
    <s v="IFTS"/>
    <n v="9"/>
    <s v="X"/>
    <m/>
    <x v="5"/>
    <s v="NET"/>
    <s v="DECI_STD"/>
    <m/>
    <n v="15402"/>
    <s v="FMSC HACM02"/>
    <s v="15:30"/>
    <s v="16:30"/>
    <d v="1899-12-30T01:00:00"/>
    <d v="1899-12-30T15:30:00"/>
    <d v="1899-12-30T16:30:00"/>
    <d v="1899-12-30T01:00:00"/>
    <s v="DCO"/>
    <s v="N/A"/>
  </r>
  <r>
    <n v="15402"/>
    <x v="111"/>
    <x v="26"/>
    <s v="LIFT IFTS 24-05 GER"/>
    <s v="IFTS"/>
    <n v="66"/>
    <s v="ACS"/>
    <n v="14"/>
    <m/>
    <s v="X"/>
    <x v="0"/>
    <s v="NET"/>
    <s v="LOW LEVEL"/>
    <m/>
    <n v="15403"/>
    <s v="NET TLL01"/>
    <s v="15:30"/>
    <s v="16:30"/>
    <d v="1899-12-30T01:00:00"/>
    <s v="15:30"/>
    <s v="16:30"/>
    <d v="1899-12-30T01:00:00"/>
    <s v="DCO"/>
    <s v="N/A"/>
  </r>
  <r>
    <n v="15403"/>
    <x v="111"/>
    <x v="26"/>
    <s v="LIFT IFTS 24-05 GER"/>
    <s v="IFTS"/>
    <n v="67"/>
    <s v="ACS"/>
    <n v="10"/>
    <m/>
    <s v="X"/>
    <x v="1"/>
    <s v="NET"/>
    <s v="LOW LEVEL"/>
    <m/>
    <n v="15402"/>
    <s v="NET TLL01"/>
    <d v="1899-12-30T15:30:00"/>
    <d v="1899-12-30T16:30:00"/>
    <d v="1899-12-30T01:00:00"/>
    <s v="15:30"/>
    <s v="16:30"/>
    <d v="1899-12-30T01:00:00"/>
    <s v="DCO"/>
    <s v="N/A"/>
  </r>
  <r>
    <n v="15404"/>
    <x v="112"/>
    <x v="26"/>
    <s v="LIFT IFTS 24-04 SPA"/>
    <s v="IFTS"/>
    <n v="60"/>
    <s v="IFTS"/>
    <n v="22"/>
    <m/>
    <s v="X"/>
    <x v="5"/>
    <s v="NET"/>
    <s v="DECI_STD"/>
    <m/>
    <n v="15405"/>
    <s v="FMSC DACM02"/>
    <s v="08:00"/>
    <s v="09:00"/>
    <d v="1899-12-30T01:00:00"/>
    <s v="08:00"/>
    <d v="1899-12-30T08:55:00"/>
    <d v="1899-12-30T00:55:00"/>
    <s v="DCO"/>
    <s v="N/A"/>
  </r>
  <r>
    <n v="15405"/>
    <x v="112"/>
    <x v="26"/>
    <s v="LIFT IFTS 25-01 HUN"/>
    <s v="IFTS"/>
    <n v="70"/>
    <s v="IFTS"/>
    <n v="23"/>
    <m/>
    <s v="X"/>
    <x v="0"/>
    <s v="NET"/>
    <s v="LOW LEVEL"/>
    <m/>
    <n v="15406"/>
    <s v="NET TLL01"/>
    <s v="08:00"/>
    <s v="09:00"/>
    <d v="1899-12-30T01:00:00"/>
    <d v="1899-12-30T08:00:00"/>
    <d v="1899-12-30T09:10:00"/>
    <d v="1899-12-30T01:10:00"/>
    <s v="DCO"/>
    <s v="N/A"/>
  </r>
  <r>
    <n v="15406"/>
    <x v="112"/>
    <x v="26"/>
    <s v="LIFT IFTS 24-05 GER"/>
    <s v="IFTS"/>
    <n v="66"/>
    <s v="ACS"/>
    <n v="13"/>
    <m/>
    <s v="X"/>
    <x v="1"/>
    <s v="NET"/>
    <s v="LOW LEVEL"/>
    <m/>
    <n v="15405"/>
    <s v="NET TLL02"/>
    <d v="1899-12-30T08:00:00"/>
    <d v="1899-12-30T09:00:00"/>
    <d v="1899-12-30T01:00:00"/>
    <d v="1899-12-30T08:00:00"/>
    <d v="1899-12-30T09:10:00"/>
    <d v="1899-12-30T01:10:00"/>
    <s v="DCO"/>
    <s v="N/A"/>
  </r>
  <r>
    <n v="15407"/>
    <x v="112"/>
    <x v="26"/>
    <s v="IP"/>
    <s v="AMI"/>
    <n v="75"/>
    <s v="ACS"/>
    <n v="12"/>
    <m/>
    <s v="X"/>
    <x v="6"/>
    <s v="STDA"/>
    <s v="DECI_STD"/>
    <m/>
    <m/>
    <s v="PT EMR03"/>
    <s v="08:00"/>
    <s v="09:00"/>
    <d v="1899-12-30T01:00:00"/>
    <d v="1899-12-30T08:00:00"/>
    <d v="1899-12-30T09:00:00"/>
    <d v="1899-12-30T01:00:00"/>
    <s v="DCO"/>
    <s v="N/A"/>
  </r>
  <r>
    <n v="15408"/>
    <x v="112"/>
    <x v="26"/>
    <s v="IFTS LIFT 24-03 QATAR"/>
    <s v="QATAR"/>
    <n v="58"/>
    <s v="ACS"/>
    <n v="10"/>
    <s v="X"/>
    <m/>
    <x v="5"/>
    <s v="NET"/>
    <s v="DECI_STD"/>
    <m/>
    <n v="15409"/>
    <s v="FMSC HACM02"/>
    <s v="09:30"/>
    <s v="10:30"/>
    <d v="1899-12-30T01:00:00"/>
    <s v="09:30"/>
    <s v="10:30"/>
    <d v="1899-12-30T01:00:00"/>
    <s v="DCO"/>
    <s v="N/A"/>
  </r>
  <r>
    <n v="15409"/>
    <x v="112"/>
    <x v="26"/>
    <s v="LIP 24-03 SWE"/>
    <s v="IFTS"/>
    <n v="48"/>
    <s v="IFTS"/>
    <n v="9"/>
    <m/>
    <s v="X"/>
    <x v="0"/>
    <s v="STDA"/>
    <s v="DECI_STD"/>
    <m/>
    <m/>
    <s v="SD NVG01"/>
    <s v="09:30"/>
    <s v="10:30"/>
    <d v="1899-12-30T01:00:00"/>
    <d v="1899-12-30T09:30:00"/>
    <d v="1899-12-30T10:20:00"/>
    <d v="1899-12-30T00:50:00"/>
    <s v="DCO"/>
    <s v="N/A"/>
  </r>
  <r>
    <n v="15410"/>
    <x v="112"/>
    <x v="26"/>
    <s v="LIFT 25-41"/>
    <s v="AMI"/>
    <n v="77"/>
    <s v="ACS"/>
    <n v="5"/>
    <s v="X"/>
    <m/>
    <x v="1"/>
    <s v="STDA"/>
    <s v="DECI_STD"/>
    <m/>
    <m/>
    <s v="SD EMR04"/>
    <s v="09:30"/>
    <s v="10:30"/>
    <d v="1899-12-30T01:00:00"/>
    <d v="1899-12-30T09:30:00"/>
    <d v="1899-12-30T10:30:00"/>
    <d v="1899-12-30T01:00:00"/>
    <s v="DCO"/>
    <s v="N/A"/>
  </r>
  <r>
    <n v="15411"/>
    <x v="112"/>
    <x v="26"/>
    <s v="LIFT IFTS 25-01 HUN"/>
    <s v="IFTS"/>
    <n v="71"/>
    <s v="ACS"/>
    <n v="1"/>
    <m/>
    <s v="X"/>
    <x v="6"/>
    <s v="STDA"/>
    <s v="DECI_STD"/>
    <m/>
    <m/>
    <s v="FMS NIT01"/>
    <s v="09:30"/>
    <s v="10:30"/>
    <d v="1899-12-30T01:00:00"/>
    <d v="1899-12-30T09:30:00"/>
    <d v="1899-12-30T10:30:00"/>
    <d v="1899-12-30T01:00:00"/>
    <s v="DCO"/>
    <s v="N/A"/>
  </r>
  <r>
    <n v="15412"/>
    <x v="112"/>
    <x v="26"/>
    <s v="LIFT IFTS 24-03 SAUDI"/>
    <s v="IFTS"/>
    <n v="46"/>
    <s v="ACS"/>
    <n v="13"/>
    <m/>
    <s v="X"/>
    <x v="5"/>
    <s v="NET"/>
    <s v="DCA"/>
    <m/>
    <n v="15413"/>
    <s v="NET SMI02"/>
    <s v="11:00"/>
    <s v="12:00"/>
    <d v="1899-12-30T01:00:00"/>
    <s v="11:00"/>
    <s v="12:00"/>
    <d v="1899-12-30T01:00:00"/>
    <s v="DCO"/>
    <s v="N/A"/>
  </r>
  <r>
    <n v="15413"/>
    <x v="112"/>
    <x v="26"/>
    <s v="LIFT IFTS 24-03 SAUDI"/>
    <s v="IFTS"/>
    <n v="45"/>
    <s v="ACS"/>
    <n v="9"/>
    <m/>
    <s v="X"/>
    <x v="4"/>
    <s v="NET"/>
    <s v="DCA"/>
    <m/>
    <n v="15412"/>
    <s v="NET SMI02"/>
    <d v="1899-12-30T11:00:00"/>
    <d v="1899-12-30T12:00:00"/>
    <d v="1899-12-30T01:00:00"/>
    <d v="1899-12-30T11:00:00"/>
    <d v="1899-12-30T12:00:00"/>
    <d v="1899-12-30T01:00:00"/>
    <s v="DCO"/>
    <s v="N/A"/>
  </r>
  <r>
    <n v="15414"/>
    <x v="112"/>
    <x v="26"/>
    <s v="LIFT IFTS 24-04 CAN"/>
    <s v="IFTS"/>
    <n v="52"/>
    <s v="ACS"/>
    <n v="12"/>
    <m/>
    <s v="X"/>
    <x v="0"/>
    <s v="NET"/>
    <s v="DECI_STD"/>
    <m/>
    <n v="15415"/>
    <s v="FMSC DBFM01"/>
    <s v="11:00"/>
    <s v="12:00"/>
    <d v="1899-12-30T01:00:00"/>
    <d v="1899-12-30T11:00:00"/>
    <d v="1899-12-30T12:00:00"/>
    <d v="1899-12-30T01:00:00"/>
    <s v="DCO"/>
    <s v="N/A"/>
  </r>
  <r>
    <n v="15415"/>
    <x v="112"/>
    <x v="26"/>
    <s v="LIP 25-01"/>
    <s v="AMI"/>
    <n v="83"/>
    <s v="ACS"/>
    <n v="17"/>
    <m/>
    <s v="X"/>
    <x v="6"/>
    <s v="STDA"/>
    <s v="IF"/>
    <m/>
    <m/>
    <s v="SD IF02"/>
    <s v="11:00"/>
    <s v="12:00"/>
    <d v="1899-12-30T01:00:00"/>
    <d v="1899-12-30T11:00:00"/>
    <d v="1899-12-30T12:00:00"/>
    <d v="1899-12-30T01:00:00"/>
    <s v="DCO"/>
    <s v="N/A"/>
  </r>
  <r>
    <n v="15416"/>
    <x v="112"/>
    <x v="26"/>
    <s v="LIFT IFTS 24-04 SPA"/>
    <s v="IFTS"/>
    <n v="61"/>
    <s v="IFTS"/>
    <n v="9"/>
    <m/>
    <s v="X"/>
    <x v="5"/>
    <s v="NET"/>
    <s v="DECI_STD"/>
    <m/>
    <n v="15417"/>
    <s v="FMSC HACM01"/>
    <s v="12:30"/>
    <s v="13:30"/>
    <d v="1899-12-30T01:00:00"/>
    <d v="1899-12-30T12:30:00"/>
    <d v="1899-12-30T13:30:00"/>
    <d v="1899-12-30T01:00:00"/>
    <s v="DCO"/>
    <s v="N/A"/>
  </r>
  <r>
    <n v="15417"/>
    <x v="112"/>
    <x v="26"/>
    <s v="LIP 24-04 CAN"/>
    <s v="IFTS"/>
    <n v="50"/>
    <s v="ACS"/>
    <n v="2"/>
    <m/>
    <s v="X"/>
    <x v="0"/>
    <s v="STDA"/>
    <s v="DECI_STD"/>
    <m/>
    <m/>
    <s v="SD NVG01"/>
    <s v="12:30"/>
    <s v="13:30"/>
    <d v="1899-12-30T01:00:00"/>
    <d v="1899-12-30T12:30:00"/>
    <d v="1899-12-30T13:30:00"/>
    <d v="1899-12-30T01:00:00"/>
    <s v="DCO"/>
    <s v="N/A"/>
  </r>
  <r>
    <n v="15418"/>
    <x v="112"/>
    <x v="26"/>
    <s v="LIFT 25-41"/>
    <s v="AMI"/>
    <n v="78"/>
    <s v="ACS"/>
    <n v="14"/>
    <s v="X"/>
    <m/>
    <x v="1"/>
    <s v="STDA"/>
    <s v="DECI_STD"/>
    <m/>
    <m/>
    <s v="SD EMR04"/>
    <s v="12:30"/>
    <s v="13:30"/>
    <d v="1899-12-30T01:00:00"/>
    <d v="1899-12-30T12:30:00"/>
    <d v="1899-12-30T13:35:00"/>
    <d v="1899-12-30T01:05:00"/>
    <s v="DCO"/>
    <s v="N/A"/>
  </r>
  <r>
    <n v="15419"/>
    <x v="112"/>
    <x v="26"/>
    <s v="LIFT 25-41"/>
    <s v="AMI"/>
    <n v="79"/>
    <s v="ACS"/>
    <n v="1"/>
    <s v="X"/>
    <m/>
    <x v="6"/>
    <s v="STDA"/>
    <s v="DECI_STD"/>
    <m/>
    <m/>
    <s v="SD EMR03"/>
    <s v="12:30"/>
    <s v="13:30"/>
    <d v="1899-12-30T01:00:00"/>
    <d v="1899-12-30T12:30:00"/>
    <d v="1899-12-30T13:30:00"/>
    <d v="1899-12-30T01:00:00"/>
    <s v="DCO"/>
    <s v="N/A"/>
  </r>
  <r>
    <n v="15420"/>
    <x v="112"/>
    <x v="26"/>
    <s v="LIFT IFTS 24-04 SPA"/>
    <s v="IFTS"/>
    <n v="59"/>
    <s v="IFTS"/>
    <n v="22"/>
    <m/>
    <s v="X"/>
    <x v="5"/>
    <s v="NET"/>
    <s v="DECI_STD"/>
    <m/>
    <n v="15421"/>
    <s v="FMSC HACM01"/>
    <s v="14:00"/>
    <s v="15:00"/>
    <d v="1899-12-30T01:00:00"/>
    <d v="1899-12-30T14:00:00"/>
    <d v="1899-12-30T14:50:00"/>
    <d v="1899-12-30T00:50:00"/>
    <s v="DCO"/>
    <s v="N/A"/>
  </r>
  <r>
    <n v="15421"/>
    <x v="112"/>
    <x v="26"/>
    <s v="LIFT IFTS 24-05 GER"/>
    <s v="IFTS"/>
    <n v="67"/>
    <s v="ACS"/>
    <n v="17"/>
    <m/>
    <s v="X"/>
    <x v="0"/>
    <s v="NET"/>
    <s v="LOW LEVEL"/>
    <m/>
    <n v="15422"/>
    <s v="NET TLL02"/>
    <s v="14:00"/>
    <s v="15:00"/>
    <d v="1899-12-30T01:00:00"/>
    <s v="14:00"/>
    <s v="15:00"/>
    <d v="1899-12-30T01:00:00"/>
    <s v="DCO"/>
    <s v="N/A"/>
  </r>
  <r>
    <n v="15422"/>
    <x v="112"/>
    <x v="26"/>
    <s v="LIFT IFTS 25-01 HUN"/>
    <s v="IFTS"/>
    <n v="70"/>
    <s v="ACS"/>
    <n v="9"/>
    <m/>
    <s v="X"/>
    <x v="1"/>
    <s v="NET"/>
    <s v="LOW LEVEL"/>
    <m/>
    <n v="15421"/>
    <s v="NET TLL02"/>
    <d v="1899-12-30T14:00:00"/>
    <d v="1899-12-30T15:00:00"/>
    <d v="1899-12-30T01:00:00"/>
    <s v="14:00"/>
    <s v="15:00"/>
    <d v="1899-12-30T01:00:00"/>
    <s v="DCO"/>
    <s v="N/A"/>
  </r>
  <r>
    <n v="15423"/>
    <x v="114"/>
    <x v="26"/>
    <s v="LIFT IFTS 24-04 HUN"/>
    <s v="IFTS"/>
    <n v="63"/>
    <s v="IFTS"/>
    <n v="22"/>
    <m/>
    <s v="X"/>
    <x v="0"/>
    <s v="NET"/>
    <s v="DECI_STD"/>
    <m/>
    <n v="15424"/>
    <s v="FMSC OACM02"/>
    <s v="14:00"/>
    <s v="15:00"/>
    <d v="1899-12-30T01:00:00"/>
    <d v="1899-12-30T14:00:00"/>
    <d v="1899-12-30T14:55:00"/>
    <d v="1899-12-30T00:55:00"/>
    <s v="RSLD"/>
    <s v="CD3"/>
  </r>
  <r>
    <n v="15424"/>
    <x v="112"/>
    <x v="26"/>
    <s v="IFTS LIFT 24-01 QATAR"/>
    <s v="QATAR"/>
    <n v="40"/>
    <s v="IFTS"/>
    <n v="23"/>
    <s v="X"/>
    <m/>
    <x v="6"/>
    <s v="STDA"/>
    <s v="DECI_STD"/>
    <m/>
    <m/>
    <s v="PT FAMB01"/>
    <s v="14:00"/>
    <s v="15:00"/>
    <d v="1899-12-30T01:00:00"/>
    <s v="14:00"/>
    <s v="15:00"/>
    <d v="1899-12-30T01:00:00"/>
    <s v="DCO"/>
    <s v="N/A"/>
  </r>
  <r>
    <n v="15425"/>
    <x v="112"/>
    <x v="26"/>
    <s v="LIFT IFTS 24-04 HUN"/>
    <s v="IFTS"/>
    <n v="62"/>
    <s v="ACS"/>
    <n v="10"/>
    <m/>
    <s v="X"/>
    <x v="5"/>
    <s v="STDA"/>
    <s v="AAR"/>
    <m/>
    <m/>
    <s v="FMS AAR01"/>
    <s v="15:30"/>
    <s v="16:30"/>
    <d v="1899-12-30T01:00:00"/>
    <d v="1899-12-30T15:20:00"/>
    <d v="1899-12-30T16:20:00"/>
    <d v="1899-12-30T01:00:00"/>
    <s v="DCO"/>
    <s v="N/A"/>
  </r>
  <r>
    <n v="15426"/>
    <x v="112"/>
    <x v="26"/>
    <s v="LIFT 25-41"/>
    <s v="AMI"/>
    <n v="81"/>
    <s v="ACS"/>
    <n v="5"/>
    <s v="X"/>
    <m/>
    <x v="4"/>
    <s v="STDA"/>
    <s v="DECI_STD"/>
    <m/>
    <m/>
    <s v="SD EMR03"/>
    <s v="15:30"/>
    <s v="16:30"/>
    <d v="1899-12-30T01:00:00"/>
    <d v="1899-12-30T15:30:00"/>
    <d v="1899-12-30T15:30:00"/>
    <d v="1899-12-30T00:00:00"/>
    <s v="DCO"/>
    <s v="N/A"/>
  </r>
  <r>
    <n v="15427"/>
    <x v="112"/>
    <x v="26"/>
    <s v="IFTS LIFT 24-01 QATAR"/>
    <s v="QATAR"/>
    <n v="47"/>
    <s v="ACS"/>
    <n v="2"/>
    <s v="X"/>
    <m/>
    <x v="0"/>
    <s v="STDA"/>
    <s v="DECI_STD"/>
    <m/>
    <m/>
    <s v="PT FAMB01"/>
    <s v="15:30"/>
    <s v="16:30"/>
    <d v="1899-12-30T01:00:00"/>
    <s v="15:30"/>
    <s v="16:30"/>
    <d v="1899-12-30T01:00:00"/>
    <s v="DCO"/>
    <s v="N/A"/>
  </r>
  <r>
    <n v="15428"/>
    <x v="112"/>
    <x v="26"/>
    <s v="LIFT IFTS QATAR 25-01"/>
    <s v="QATAR"/>
    <n v="68"/>
    <s v="ACS"/>
    <n v="14"/>
    <m/>
    <s v="X"/>
    <x v="1"/>
    <s v="STDA"/>
    <s v="DECI_STD"/>
    <m/>
    <m/>
    <s v="PT FAMB01"/>
    <s v="15:30"/>
    <s v="16:30"/>
    <d v="1899-12-30T01:00:00"/>
    <s v="15:30"/>
    <s v="16:30"/>
    <d v="1899-12-30T01:00:00"/>
    <s v="DCO"/>
    <s v="N/A"/>
  </r>
  <r>
    <n v="15429"/>
    <x v="112"/>
    <x v="26"/>
    <s v="LIFT IFTS 25-02 CAN"/>
    <s v="IFTS"/>
    <n v="73"/>
    <s v="ACS"/>
    <n v="1"/>
    <m/>
    <s v="X"/>
    <x v="6"/>
    <s v="STDA"/>
    <s v="DECI_STD"/>
    <m/>
    <m/>
    <s v="PT FAM01"/>
    <s v="15:30"/>
    <s v="16:30"/>
    <d v="1899-12-30T01:00:00"/>
    <s v="15:30"/>
    <s v="16:30"/>
    <d v="1899-12-30T01:00:00"/>
    <s v="DCO"/>
    <s v="N/A"/>
  </r>
  <r>
    <n v="15430"/>
    <x v="113"/>
    <x v="26"/>
    <s v="LIFT IFTS 24-03 SAUDI"/>
    <s v="IFTS"/>
    <n v="46"/>
    <s v="ACS"/>
    <n v="9"/>
    <m/>
    <s v="X"/>
    <x v="5"/>
    <s v="NET"/>
    <s v="BTAG_DECI"/>
    <m/>
    <n v="15431"/>
    <s v="NET BTAG01"/>
    <s v="08:00"/>
    <s v="09:00"/>
    <d v="1899-12-30T01:00:00"/>
    <s v="08:00"/>
    <s v="09:00"/>
    <d v="1899-12-30T01:00:00"/>
    <s v="DCO"/>
    <s v="N/A"/>
  </r>
  <r>
    <n v="15431"/>
    <x v="113"/>
    <x v="26"/>
    <s v="LIFT IFTS 24-03 SAUDI"/>
    <s v="IFTS"/>
    <n v="47"/>
    <s v="IFTS"/>
    <n v="23"/>
    <m/>
    <s v="X"/>
    <x v="4"/>
    <s v="NET"/>
    <s v="BTAG_DECI"/>
    <m/>
    <n v="15430"/>
    <s v="NET BTAG01"/>
    <d v="1899-12-30T08:00:00"/>
    <d v="1899-12-30T09:00:00"/>
    <d v="1899-12-30T01:00:00"/>
    <d v="1899-12-30T08:00:00"/>
    <d v="1899-12-30T09:00:00"/>
    <d v="1899-12-30T01:00:00"/>
    <s v="DCO"/>
    <s v="N/A"/>
  </r>
  <r>
    <n v="15432"/>
    <x v="113"/>
    <x v="26"/>
    <s v="LIFT 24-44 ITA"/>
    <s v="AMI"/>
    <n v="70"/>
    <s v="ACS"/>
    <n v="14"/>
    <s v="X"/>
    <m/>
    <x v="0"/>
    <s v="NET"/>
    <s v="DCA"/>
    <m/>
    <n v="15433"/>
    <s v="SD ADCA01"/>
    <s v="08:00"/>
    <s v="09:00"/>
    <d v="1899-12-30T01:00:00"/>
    <d v="1899-12-30T08:00:00"/>
    <d v="1899-12-30T09:00:00"/>
    <d v="1899-12-30T01:00:00"/>
    <s v="DCO"/>
    <s v="N/A"/>
  </r>
  <r>
    <n v="15433"/>
    <x v="113"/>
    <x v="26"/>
    <s v="LIFT 24-44 ITA"/>
    <s v="AMI"/>
    <n v="72"/>
    <s v="IFTS"/>
    <n v="22"/>
    <s v="X"/>
    <m/>
    <x v="1"/>
    <s v="NET"/>
    <s v="DCA"/>
    <m/>
    <n v="15432"/>
    <s v="SD ADCA01"/>
    <d v="1899-12-30T08:00:00"/>
    <d v="1899-12-30T09:00:00"/>
    <d v="1899-12-30T01:00:00"/>
    <d v="1899-12-30T08:00:00"/>
    <d v="1899-12-30T09:00:00"/>
    <d v="1899-12-30T01:00:00"/>
    <s v="DCO"/>
    <s v="N/A"/>
  </r>
  <r>
    <n v="15434"/>
    <x v="113"/>
    <x v="26"/>
    <s v="IFTS 22-03 QATAR"/>
    <s v="QATAR"/>
    <n v="21"/>
    <s v="ACS"/>
    <n v="13"/>
    <s v="X"/>
    <m/>
    <x v="6"/>
    <s v="STDA"/>
    <s v="DECI_STD"/>
    <m/>
    <m/>
    <s v="PT FAMB01"/>
    <s v="08:00"/>
    <s v="09:00"/>
    <d v="1899-12-30T01:00:00"/>
    <d v="1899-12-30T08:00:00"/>
    <d v="1899-12-30T09:00:00"/>
    <d v="1899-12-30T01:00:00"/>
    <s v="DCO"/>
    <s v="N/A"/>
  </r>
  <r>
    <n v="15435"/>
    <x v="113"/>
    <x v="26"/>
    <s v=" IFTS LIFT 24-03 QATAR"/>
    <s v="QATAR"/>
    <n v="56"/>
    <s v="ACS"/>
    <n v="2"/>
    <s v="X"/>
    <m/>
    <x v="5"/>
    <s v="NET"/>
    <s v="BTAG_DECI"/>
    <m/>
    <n v="15436"/>
    <s v="NET BTAG01"/>
    <s v="09:30"/>
    <s v="10:30"/>
    <d v="1899-12-30T01:00:00"/>
    <s v="09:30"/>
    <s v="10:30"/>
    <d v="1899-12-30T01:00:00"/>
    <s v="DCO"/>
    <s v="N/A"/>
  </r>
  <r>
    <n v="15436"/>
    <x v="113"/>
    <x v="26"/>
    <s v=" IFTS LIFT 24-03 QATAR"/>
    <s v="QATAR"/>
    <n v="61"/>
    <s v="ACS"/>
    <n v="12"/>
    <s v="X"/>
    <m/>
    <x v="4"/>
    <s v="NET"/>
    <s v="BTAG_DECI"/>
    <m/>
    <n v="15435"/>
    <s v="NET BTAG01"/>
    <d v="1899-12-30T09:30:00"/>
    <d v="1899-12-30T10:30:00"/>
    <d v="1899-12-30T01:00:00"/>
    <d v="1899-12-30T09:30:00"/>
    <d v="1899-12-30T10:30:00"/>
    <d v="1899-12-30T01:00:00"/>
    <s v="DCO"/>
    <s v="N/A"/>
  </r>
  <r>
    <n v="15437"/>
    <x v="113"/>
    <x v="26"/>
    <s v="LIFT IFTS 24-05 GER"/>
    <s v="IFTS"/>
    <n v="66"/>
    <s v="ACS"/>
    <n v="5"/>
    <m/>
    <s v="X"/>
    <x v="0"/>
    <s v="NET"/>
    <s v="LOW LEVEL"/>
    <m/>
    <n v="15438"/>
    <s v="NET TLL03"/>
    <s v="09:30"/>
    <s v="10:30"/>
    <d v="1899-12-30T01:00:00"/>
    <d v="1899-12-30T09:30:00"/>
    <d v="1899-12-30T10:30:00"/>
    <d v="1899-12-30T01:00:00"/>
    <s v="DCO"/>
    <s v="N/A"/>
  </r>
  <r>
    <n v="15438"/>
    <x v="113"/>
    <x v="26"/>
    <s v="LIFT IFTS 24-05 GER"/>
    <s v="IFTS"/>
    <n v="67"/>
    <s v="ACS"/>
    <n v="1"/>
    <m/>
    <s v="X"/>
    <x v="1"/>
    <s v="NET"/>
    <s v="LOW LEVEL"/>
    <m/>
    <n v="15437"/>
    <s v="NET TLL03"/>
    <d v="1899-12-30T09:30:00"/>
    <d v="1899-12-30T10:30:00"/>
    <d v="1899-12-30T01:00:00"/>
    <d v="1899-12-30T09:30:00"/>
    <d v="1899-12-30T10:30:00"/>
    <d v="1899-12-30T01:00:00"/>
    <s v="DCO"/>
    <s v="N/A"/>
  </r>
  <r>
    <n v="15439"/>
    <x v="113"/>
    <x v="26"/>
    <s v="LIFT IFTS QATAR 25-02"/>
    <s v="QATAR"/>
    <n v="74"/>
    <s v="ACS"/>
    <n v="10"/>
    <m/>
    <s v="X"/>
    <x v="6"/>
    <s v="STDA"/>
    <s v="DECI_STD"/>
    <m/>
    <m/>
    <s v="PT FAMB01"/>
    <s v="09:30"/>
    <s v="10:30"/>
    <d v="1899-12-30T01:00:00"/>
    <d v="1899-12-30T09:30:00"/>
    <d v="1899-12-30T10:30:00"/>
    <d v="1899-12-30T01:00:00"/>
    <s v="DCO"/>
    <s v="N/A"/>
  </r>
  <r>
    <n v="15440"/>
    <x v="113"/>
    <x v="26"/>
    <s v="LIFT IFTS 24-04 HUN"/>
    <s v="IFTS"/>
    <n v="62"/>
    <s v="ACS"/>
    <n v="13"/>
    <m/>
    <s v="X"/>
    <x v="5"/>
    <s v="NET"/>
    <s v="DECI_STD"/>
    <m/>
    <n v="15441"/>
    <s v="FMSC OACM01"/>
    <s v="11:00"/>
    <s v="12:00"/>
    <d v="1899-12-30T01:00:00"/>
    <s v="11:00"/>
    <s v="12:00"/>
    <d v="1899-12-30T01:00:00"/>
    <s v="DCO"/>
    <s v="N/A"/>
  </r>
  <r>
    <n v="15441"/>
    <x v="113"/>
    <x v="26"/>
    <s v="LIFT IFTS 24-05 AUT"/>
    <s v="IFTS"/>
    <n v="64"/>
    <s v="ACS"/>
    <n v="17"/>
    <m/>
    <s v="X"/>
    <x v="0"/>
    <s v="NET"/>
    <s v="DECI_STD"/>
    <m/>
    <n v="15442"/>
    <s v="FMSC DBFM02"/>
    <s v="11:00"/>
    <s v="12:00"/>
    <d v="1899-12-30T01:00:00"/>
    <d v="1899-12-30T11:00:00"/>
    <d v="1899-12-30T12:00:00"/>
    <d v="1899-12-30T01:00:00"/>
    <s v="DCO"/>
    <s v="N/A"/>
  </r>
  <r>
    <n v="15442"/>
    <x v="113"/>
    <x v="26"/>
    <s v="LIFT 25-41"/>
    <s v="AMI"/>
    <n v="77"/>
    <s v="ACS"/>
    <n v="14"/>
    <s v="X"/>
    <m/>
    <x v="6"/>
    <s v="STDA"/>
    <s v="IF"/>
    <m/>
    <m/>
    <s v="SD IF01"/>
    <s v="11:00"/>
    <s v="12:00"/>
    <d v="1899-12-30T01:00:00"/>
    <d v="1899-12-30T11:00:00"/>
    <d v="1899-12-30T12:15:00"/>
    <d v="1899-12-30T01:15:00"/>
    <s v="DCO"/>
    <s v="N/A"/>
  </r>
  <r>
    <n v="15443"/>
    <x v="113"/>
    <x v="26"/>
    <s v="LIFT IFTS 24-04 HUN"/>
    <s v="IFTS"/>
    <n v="63"/>
    <s v="ACS"/>
    <n v="1"/>
    <m/>
    <s v="X"/>
    <x v="5"/>
    <s v="NET"/>
    <s v="DECI_STD"/>
    <m/>
    <n v="15444"/>
    <s v="FMSC OACM01"/>
    <s v="12:30"/>
    <s v="13:30"/>
    <d v="1899-12-30T01:00:00"/>
    <d v="1899-12-30T12:30:00"/>
    <d v="1899-12-30T13:30:00"/>
    <d v="1899-12-30T01:00:00"/>
    <s v="DCO"/>
    <s v="N/A"/>
  </r>
  <r>
    <n v="15444"/>
    <x v="113"/>
    <x v="26"/>
    <s v="LIP 24-04 CAN"/>
    <s v="IFTS"/>
    <n v="50"/>
    <s v="ACS"/>
    <n v="12"/>
    <m/>
    <s v="X"/>
    <x v="0"/>
    <s v="NET"/>
    <s v="DECI_STD"/>
    <m/>
    <n v="15445"/>
    <s v="SD BFFNVG01"/>
    <s v="12:30"/>
    <s v="13:30"/>
    <d v="1899-12-30T01:00:00"/>
    <d v="1899-12-30T12:30:00"/>
    <d v="1899-12-30T13:30:00"/>
    <d v="1899-12-30T01:00:00"/>
    <s v="DCO"/>
    <s v="N/A"/>
  </r>
  <r>
    <n v="15445"/>
    <x v="113"/>
    <x v="26"/>
    <s v="LIFT 25-41"/>
    <s v="AMI"/>
    <n v="78"/>
    <s v="ACS"/>
    <n v="2"/>
    <s v="X"/>
    <m/>
    <x v="6"/>
    <s v="STDA"/>
    <s v="IF"/>
    <m/>
    <m/>
    <s v="SD IF01"/>
    <s v="12:30"/>
    <s v="13:30"/>
    <d v="1899-12-30T01:00:00"/>
    <d v="1899-12-30T12:30:00"/>
    <d v="1899-12-30T13:30:00"/>
    <d v="1899-12-30T01:00:00"/>
    <s v="DCO"/>
    <s v="N/A"/>
  </r>
  <r>
    <n v="15446"/>
    <x v="113"/>
    <x v="26"/>
    <s v="LIFT IFTS 24-04 SPA"/>
    <s v="IFTS"/>
    <n v="61"/>
    <s v="IFTS"/>
    <n v="23"/>
    <m/>
    <s v="X"/>
    <x v="5"/>
    <s v="NET"/>
    <s v="DECI_STD"/>
    <m/>
    <n v="15447"/>
    <s v="FMSC HACM02"/>
    <s v="14:00"/>
    <s v="15:00"/>
    <d v="1899-12-30T01:00:00"/>
    <d v="1899-12-30T14:00:00"/>
    <d v="1899-12-30T15:00:00"/>
    <d v="1899-12-30T01:00:00"/>
    <s v="DCO"/>
    <s v="N/A"/>
  </r>
  <r>
    <n v="15447"/>
    <x v="113"/>
    <x v="26"/>
    <s v="LIP 24-03 SWE"/>
    <s v="IFTS"/>
    <n v="48"/>
    <s v="ACS"/>
    <n v="9"/>
    <m/>
    <s v="X"/>
    <x v="0"/>
    <s v="NET"/>
    <s v="DECI_STD"/>
    <m/>
    <n v="15448"/>
    <s v="SD BFFNVG01"/>
    <s v="14:00"/>
    <s v="15:00"/>
    <d v="1899-12-30T01:00:00"/>
    <s v="14:00"/>
    <s v="15:00"/>
    <d v="1899-12-30T01:00:00"/>
    <s v="DCO"/>
    <s v="N/A"/>
  </r>
  <r>
    <n v="15448"/>
    <x v="113"/>
    <x v="26"/>
    <s v="LIFT 25-41"/>
    <s v="AMI"/>
    <n v="76"/>
    <s v="IFTS"/>
    <n v="22"/>
    <s v="X"/>
    <m/>
    <x v="6"/>
    <s v="STDA"/>
    <s v="DECI_STD"/>
    <m/>
    <m/>
    <s v="SD EMR03"/>
    <s v="14:00"/>
    <s v="15:00"/>
    <d v="1899-12-30T01:00:00"/>
    <s v="14:00"/>
    <d v="1899-12-30T14:50:00"/>
    <d v="1899-12-30T00:50:00"/>
    <s v="DCO"/>
    <s v="N/A"/>
  </r>
  <r>
    <n v="15449"/>
    <x v="113"/>
    <x v="26"/>
    <s v="LIFT IFTS 24-04 CAN"/>
    <s v="IFTS"/>
    <n v="54"/>
    <s v="ACS"/>
    <n v="12"/>
    <m/>
    <s v="X"/>
    <x v="5"/>
    <s v="NET"/>
    <s v="DECI_STD"/>
    <m/>
    <n v="15450"/>
    <s v="FMSC DBFM01"/>
    <s v="15:30"/>
    <s v="16:30"/>
    <d v="1899-12-30T01:00:00"/>
    <d v="1899-12-30T15:30:00"/>
    <d v="1899-12-30T16:30:00"/>
    <d v="1899-12-30T01:00:00"/>
    <s v="DCO"/>
    <s v="N/A"/>
  </r>
  <r>
    <n v="15450"/>
    <x v="113"/>
    <x v="26"/>
    <s v="LIFT IFTS 24-04 CAN"/>
    <s v="IFTS"/>
    <n v="52"/>
    <s v="ACS"/>
    <n v="10"/>
    <m/>
    <s v="X"/>
    <x v="0"/>
    <s v="NET"/>
    <s v="DECI_STD"/>
    <m/>
    <n v="15451"/>
    <s v="FMSC DBFM02"/>
    <s v="15:30"/>
    <s v="16:30"/>
    <d v="1899-12-30T01:00:00"/>
    <s v="15:30"/>
    <s v="16:30"/>
    <d v="1899-12-30T01:00:00"/>
    <s v="DCO"/>
    <s v="N/A"/>
  </r>
  <r>
    <n v="15451"/>
    <x v="113"/>
    <x v="26"/>
    <s v="LIFT IFTS 25-02 CAN"/>
    <s v="IFTS"/>
    <n v="75"/>
    <s v="ACS"/>
    <n v="5"/>
    <m/>
    <s v="X"/>
    <x v="6"/>
    <s v="STDA"/>
    <s v="DECI_STD"/>
    <m/>
    <m/>
    <s v="PT FAM01"/>
    <s v="15:30"/>
    <s v="16:30"/>
    <d v="1899-12-30T01:00:00"/>
    <s v="15:30"/>
    <s v="16:30"/>
    <d v="1899-12-30T01:00:00"/>
    <s v="DCO"/>
    <s v="N/A"/>
  </r>
  <r>
    <n v="15452"/>
    <x v="114"/>
    <x v="26"/>
    <s v="LIFT IFTS 24-03 SAUDI"/>
    <s v="IFTS"/>
    <n v="45"/>
    <s v="ACS"/>
    <n v="17"/>
    <m/>
    <s v="X"/>
    <x v="5"/>
    <s v="NET"/>
    <s v="BTAG_DECI"/>
    <m/>
    <n v="15453"/>
    <s v="NET BTAG01"/>
    <s v="08:00"/>
    <s v="09:00"/>
    <d v="1899-12-30T01:00:00"/>
    <s v="08:00"/>
    <s v="09:00"/>
    <d v="1899-12-30T01:00:00"/>
    <s v="DCO"/>
    <s v="N/A"/>
  </r>
  <r>
    <n v="15453"/>
    <x v="114"/>
    <x v="26"/>
    <s v="LIFT IFTS 24-03 SAUDI"/>
    <s v="IFTS"/>
    <n v="46"/>
    <s v="ACS"/>
    <n v="12"/>
    <m/>
    <s v="X"/>
    <x v="4"/>
    <s v="NET"/>
    <s v="BTAG_DECI"/>
    <m/>
    <n v="15452"/>
    <s v="NET BTAG02"/>
    <d v="1899-12-30T08:00:00"/>
    <d v="1899-12-30T09:00:00"/>
    <d v="1899-12-30T01:00:00"/>
    <d v="1899-12-30T08:00:00"/>
    <d v="1899-12-30T09:00:00"/>
    <d v="1899-12-30T01:00:00"/>
    <s v="DCO"/>
    <s v="N/A"/>
  </r>
  <r>
    <n v="15454"/>
    <x v="114"/>
    <x v="26"/>
    <s v="LIFT IFTS 24-04 CAN"/>
    <s v="IFTS"/>
    <n v="54"/>
    <s v="IFTS"/>
    <n v="22"/>
    <m/>
    <s v="X"/>
    <x v="0"/>
    <s v="NET"/>
    <s v="DECI_STD"/>
    <m/>
    <n v="15455"/>
    <s v="FMSC DBFM02"/>
    <s v="08:00"/>
    <s v="09:00"/>
    <d v="1899-12-30T01:00:00"/>
    <d v="1899-12-30T08:00:00"/>
    <d v="1899-12-30T09:00:00"/>
    <d v="1899-12-30T01:00:00"/>
    <s v="DCO"/>
    <s v="N/A"/>
  </r>
  <r>
    <n v="15455"/>
    <x v="114"/>
    <x v="26"/>
    <s v=" IFTS LIFT 24-03 QATAR"/>
    <s v="QATAR"/>
    <n v="57"/>
    <s v="ACS"/>
    <n v="13"/>
    <s v="X"/>
    <m/>
    <x v="6"/>
    <s v="STDA"/>
    <s v="BRV_R2R_STD"/>
    <m/>
    <m/>
    <s v="PT R2R01"/>
    <s v="08:00"/>
    <s v="09:00"/>
    <d v="1899-12-30T01:00:00"/>
    <d v="1899-12-30T08:00:00"/>
    <d v="1899-12-30T09:00:00"/>
    <d v="1899-12-30T01:00:00"/>
    <s v="DCO"/>
    <s v="N/A"/>
  </r>
  <r>
    <n v="15456"/>
    <x v="114"/>
    <x v="26"/>
    <s v="IFTS LIFT 24-01 QATAR"/>
    <s v="QATAR"/>
    <n v="40"/>
    <s v="IFTS"/>
    <n v="23"/>
    <s v="X"/>
    <m/>
    <x v="2"/>
    <s v="STDA"/>
    <s v="DECI_STD"/>
    <m/>
    <m/>
    <s v="PT FAM01"/>
    <s v="08:00"/>
    <s v="09:00"/>
    <d v="1899-12-30T01:00:00"/>
    <d v="1899-12-30T08:00:00"/>
    <d v="1899-12-30T09:00:00"/>
    <d v="1899-12-30T01:00:00"/>
    <s v="DCO"/>
    <s v="N/A"/>
  </r>
  <r>
    <n v="15457"/>
    <x v="114"/>
    <x v="26"/>
    <s v="LIFT IFTS 24-04 SPA"/>
    <s v="IFTS"/>
    <n v="60"/>
    <s v="ACS"/>
    <n v="1"/>
    <m/>
    <s v="X"/>
    <x v="5"/>
    <s v="NET"/>
    <s v="DECI_STD"/>
    <m/>
    <n v="15458"/>
    <s v="FMSC OACM01"/>
    <s v="09:30"/>
    <s v="10:30"/>
    <d v="1899-12-30T01:00:00"/>
    <s v="09:30"/>
    <d v="1899-12-30T10:25:00"/>
    <d v="1899-12-30T00:55:00"/>
    <s v="DCO"/>
    <s v="N/A"/>
  </r>
  <r>
    <n v="15458"/>
    <x v="114"/>
    <x v="26"/>
    <s v=" IFTS LIFT 24-03 QATAR"/>
    <s v="QATAR"/>
    <n v="61"/>
    <s v="ACS"/>
    <n v="14"/>
    <s v="X"/>
    <m/>
    <x v="0"/>
    <s v="NET"/>
    <s v="BTAG_DECI"/>
    <m/>
    <n v="15459"/>
    <s v="NET BTAG02"/>
    <s v="09:30"/>
    <s v="10:30"/>
    <d v="1899-12-30T01:00:00"/>
    <d v="1899-12-30T09:30:00"/>
    <d v="1899-12-30T10:30:00"/>
    <d v="1899-12-30T01:00:00"/>
    <s v="DCO"/>
    <s v="N/A"/>
  </r>
  <r>
    <n v="15459"/>
    <x v="114"/>
    <x v="26"/>
    <s v=" IFTS LIFT 24-03 QATAR"/>
    <s v="QATAR"/>
    <n v="56"/>
    <s v="ACS"/>
    <n v="2"/>
    <s v="X"/>
    <m/>
    <x v="1"/>
    <s v="NET"/>
    <s v="BTAG_DECI"/>
    <m/>
    <n v="15458"/>
    <s v="NET BTAG02"/>
    <d v="1899-12-30T09:30:00"/>
    <d v="1899-12-30T10:30:00"/>
    <d v="1899-12-30T01:00:00"/>
    <d v="1899-12-30T09:30:00"/>
    <d v="1899-12-30T10:30:00"/>
    <d v="1899-12-30T01:00:00"/>
    <s v="DCO"/>
    <s v="N/A"/>
  </r>
  <r>
    <n v="15460"/>
    <x v="114"/>
    <x v="26"/>
    <s v="LIFT IFTS 24-04 CAN"/>
    <s v="IFTS"/>
    <n v="51"/>
    <s v="IFTS"/>
    <n v="22"/>
    <m/>
    <s v="X"/>
    <x v="5"/>
    <s v="NET"/>
    <s v="DECI_STD"/>
    <m/>
    <n v="15461"/>
    <s v="FMSC DBFM01"/>
    <s v="11:00"/>
    <s v="12:00"/>
    <d v="1899-12-30T01:00:00"/>
    <s v="11:00"/>
    <d v="1899-12-30T11:50:00"/>
    <d v="1899-12-30T00:50:00"/>
    <s v="DCO"/>
    <s v="N/A"/>
  </r>
  <r>
    <n v="15461"/>
    <x v="114"/>
    <x v="26"/>
    <s v="LIFT IFTS 24-04 SPA"/>
    <s v="IFTS"/>
    <n v="59"/>
    <s v="ACS"/>
    <n v="17"/>
    <m/>
    <s v="X"/>
    <x v="0"/>
    <s v="NET"/>
    <s v="DECI_STD"/>
    <m/>
    <n v="15462"/>
    <s v="FMSC HACM02"/>
    <s v="11:00"/>
    <s v="12:00"/>
    <d v="1899-12-30T01:00:00"/>
    <d v="1899-12-30T11:00:00"/>
    <d v="1899-12-30T12:00:00"/>
    <d v="1899-12-30T01:00:00"/>
    <s v="DCO"/>
    <s v="N/A"/>
  </r>
  <r>
    <n v="15462"/>
    <x v="114"/>
    <x v="26"/>
    <s v="LIFT 25-41"/>
    <s v="AMI"/>
    <n v="78"/>
    <s v="ACS"/>
    <n v="13"/>
    <s v="X"/>
    <m/>
    <x v="6"/>
    <s v="STDA"/>
    <s v="IF"/>
    <m/>
    <m/>
    <s v="SD IF02"/>
    <s v="11:00"/>
    <s v="12:00"/>
    <d v="1899-12-30T01:00:00"/>
    <d v="1899-12-30T11:00:00"/>
    <d v="1899-12-30T12:00:00"/>
    <d v="1899-12-30T01:00:00"/>
    <s v="DCO"/>
    <s v="N/A"/>
  </r>
  <r>
    <n v="15463"/>
    <x v="114"/>
    <x v="26"/>
    <s v="IFTS LIFT 24-01 QATAR"/>
    <s v="QATAR"/>
    <n v="47"/>
    <s v="IFTS"/>
    <n v="23"/>
    <s v="X"/>
    <m/>
    <x v="2"/>
    <s v="STDA"/>
    <s v="DECI_STD"/>
    <m/>
    <m/>
    <s v="PT FAM01"/>
    <s v="11:00"/>
    <s v="12:00"/>
    <d v="1899-12-30T01:00:00"/>
    <d v="1899-12-30T11:00:00"/>
    <d v="1899-12-30T12:00:00"/>
    <d v="1899-12-30T01:00:00"/>
    <s v="DCO"/>
    <s v="N/A"/>
  </r>
  <r>
    <n v="15464"/>
    <x v="114"/>
    <x v="26"/>
    <s v="LIFT IFTS 25-01 SGP"/>
    <s v="IFTS"/>
    <n v="69"/>
    <s v="ACS"/>
    <n v="1"/>
    <m/>
    <s v="X"/>
    <x v="5"/>
    <s v="NET"/>
    <s v="DECI_PGM"/>
    <m/>
    <n v="15465"/>
    <s v="NET PGM02"/>
    <s v="12:30"/>
    <s v="13:30"/>
    <d v="1899-12-30T01:00:00"/>
    <d v="1899-12-30T12:20:00"/>
    <d v="1899-12-30T13:20:00"/>
    <d v="1899-12-30T01:00:00"/>
    <s v="DCO"/>
    <s v="N/A"/>
  </r>
  <r>
    <n v="15465"/>
    <x v="114"/>
    <x v="26"/>
    <s v="LIFT IFTS 25-01 SGP"/>
    <s v="IFTS"/>
    <n v="68"/>
    <s v="ACS"/>
    <n v="14"/>
    <m/>
    <s v="X"/>
    <x v="4"/>
    <s v="NET"/>
    <s v="DECI_PGM"/>
    <m/>
    <n v="15464"/>
    <s v="NET PGM02"/>
    <d v="1899-12-30T12:30:00"/>
    <d v="1899-12-30T13:30:00"/>
    <d v="1899-12-30T01:00:00"/>
    <d v="1899-12-30T12:20:00"/>
    <d v="1899-12-30T13:20:00"/>
    <d v="1899-12-30T01:00:00"/>
    <s v="DCO"/>
    <s v="N/A"/>
  </r>
  <r>
    <n v="15466"/>
    <x v="114"/>
    <x v="26"/>
    <s v="LIFT IFTS 24-04 HUN"/>
    <s v="IFTS"/>
    <n v="62"/>
    <s v="ACS"/>
    <n v="2"/>
    <m/>
    <s v="X"/>
    <x v="0"/>
    <s v="NET"/>
    <s v="DECI_STD"/>
    <m/>
    <n v="15467"/>
    <s v="FMSC OACM02"/>
    <s v="12:30"/>
    <s v="13:30"/>
    <d v="1899-12-30T01:00:00"/>
    <d v="1899-12-30T12:30:00"/>
    <d v="1899-12-30T13:30:00"/>
    <d v="1899-12-30T01:00:00"/>
    <s v="DCO"/>
    <s v="N/A"/>
  </r>
  <r>
    <n v="15467"/>
    <x v="114"/>
    <x v="26"/>
    <s v=" IFTS LIFT 24-03 QATAR"/>
    <s v="QATAR"/>
    <n v="57"/>
    <s v="IFTS"/>
    <n v="9"/>
    <s v="X"/>
    <m/>
    <x v="6"/>
    <s v="STDA"/>
    <s v="BRV_R2R_STD"/>
    <m/>
    <m/>
    <s v="PT R2R02"/>
    <s v="12:30"/>
    <s v="13:30"/>
    <d v="1899-12-30T01:00:00"/>
    <d v="1899-12-30T12:30:00"/>
    <d v="1899-12-30T13:30:00"/>
    <d v="1899-12-30T01:00:00"/>
    <s v="DCO"/>
    <s v="N/A"/>
  </r>
  <r>
    <n v="15468"/>
    <x v="114"/>
    <x v="26"/>
    <s v="LIFT IFTS 24-04 JPN"/>
    <s v="IFTS"/>
    <n v="57"/>
    <s v="IFTS"/>
    <n v="23"/>
    <m/>
    <s v="X"/>
    <x v="5"/>
    <s v="NET"/>
    <s v="DECI_STD"/>
    <m/>
    <n v="15469"/>
    <s v="FMSC DBFM01"/>
    <s v="14:00"/>
    <s v="15:00"/>
    <d v="1899-12-30T01:00:00"/>
    <d v="1899-12-30T14:00:00"/>
    <d v="1899-12-30T15:00:00"/>
    <d v="1899-12-30T01:00:00"/>
    <s v="DCO"/>
    <s v="N/A"/>
  </r>
  <r>
    <n v="15469"/>
    <x v="114"/>
    <x v="26"/>
    <s v="LIFT IFTS 24-04 CAN"/>
    <s v="IFTS"/>
    <n v="53"/>
    <s v="IFTS"/>
    <n v="9"/>
    <m/>
    <s v="X"/>
    <x v="5"/>
    <s v="NET"/>
    <s v="DECI_STD"/>
    <m/>
    <n v="15470"/>
    <s v="FMSC DBFM01"/>
    <s v="15:30"/>
    <s v="16:30"/>
    <d v="1899-12-30T01:00:00"/>
    <d v="1899-12-30T15:45:00"/>
    <d v="1899-12-30T16:30:00"/>
    <d v="1899-12-30T00:45:00"/>
    <s v="DCO"/>
    <s v="N/A"/>
  </r>
  <r>
    <n v="15470"/>
    <x v="114"/>
    <x v="26"/>
    <s v="LIFT IFTS 24-03 SAUDI"/>
    <s v="IFTS"/>
    <n v="47"/>
    <s v="ACS"/>
    <n v="14"/>
    <m/>
    <s v="X"/>
    <x v="0"/>
    <s v="NET"/>
    <s v="BTAG_DECI"/>
    <m/>
    <n v="15471"/>
    <s v="NET BTAG02"/>
    <s v="15:30"/>
    <s v="16:30"/>
    <d v="1899-12-30T01:00:00"/>
    <d v="1899-12-30T15:30:00"/>
    <d v="1899-12-30T16:20:00"/>
    <d v="1899-12-30T00:50:00"/>
    <s v="DCO"/>
    <s v="N/A"/>
  </r>
  <r>
    <n v="15471"/>
    <x v="114"/>
    <x v="26"/>
    <s v="LIFT IFTS 24-03 SAUDI"/>
    <s v="IFTS"/>
    <n v="45"/>
    <s v="ACS"/>
    <n v="1"/>
    <m/>
    <s v="X"/>
    <x v="1"/>
    <s v="NET"/>
    <s v="BTAG_DECI"/>
    <m/>
    <n v="15470"/>
    <s v="NET BTAG02"/>
    <d v="1899-12-30T15:30:00"/>
    <d v="1899-12-30T16:30:00"/>
    <d v="1899-12-30T01:00:00"/>
    <d v="1899-12-30T15:30:00"/>
    <d v="1899-12-30T16:20:00"/>
    <d v="1899-12-30T00:50:00"/>
    <s v="DCO"/>
    <s v="N/A"/>
  </r>
  <r>
    <n v="15472"/>
    <x v="114"/>
    <x v="26"/>
    <s v="LIFT IFTS QATAR 25-01"/>
    <s v="QATAR"/>
    <n v="66"/>
    <s v="ACS"/>
    <n v="2"/>
    <m/>
    <s v="X"/>
    <x v="6"/>
    <s v="STDA"/>
    <s v="DECI_STD"/>
    <m/>
    <m/>
    <s v="PT FAM01"/>
    <s v="15:30"/>
    <s v="16:30"/>
    <d v="1899-12-30T01:00:00"/>
    <d v="1899-12-30T15:30:00"/>
    <d v="1899-12-30T16:30:00"/>
    <d v="1899-12-30T01:00:00"/>
    <s v="DCO"/>
    <s v="N/A"/>
  </r>
  <r>
    <n v="15473"/>
    <x v="114"/>
    <x v="26"/>
    <s v="LIFT IFTS QATAR 25-01"/>
    <s v="QATAR"/>
    <n v="68"/>
    <s v="IFTS"/>
    <n v="5"/>
    <m/>
    <s v="X"/>
    <x v="6"/>
    <s v="STDA"/>
    <s v="DECI_STD"/>
    <m/>
    <m/>
    <s v="PT FAM01"/>
    <d v="1899-12-30T09:30:00"/>
    <d v="1899-12-30T10:30:00"/>
    <d v="1899-12-30T01:00:00"/>
    <d v="1899-12-30T09:30:00"/>
    <d v="1899-12-30T10:30:00"/>
    <d v="1899-12-30T01:00:00"/>
    <s v="DCO"/>
    <s v="N/A"/>
  </r>
  <r>
    <n v="15474"/>
    <x v="114"/>
    <x v="26"/>
    <s v="LIFT IFTS 25-02 UK"/>
    <s v="IFTS"/>
    <n v="81"/>
    <s v="IFTS"/>
    <n v="5"/>
    <m/>
    <s v="X"/>
    <x v="2"/>
    <s v="STDA"/>
    <s v="DECI_STD"/>
    <m/>
    <m/>
    <s v="PT FAM01"/>
    <d v="1899-12-30T12:30:00"/>
    <d v="1899-12-30T13:30:00"/>
    <d v="1899-12-30T01:00:00"/>
    <d v="1899-12-30T12:30:00"/>
    <d v="1899-12-30T13:30:00"/>
    <d v="1899-12-30T01:00:00"/>
    <s v="DCO"/>
    <s v="N/A"/>
  </r>
  <r>
    <n v="15475"/>
    <x v="115"/>
    <x v="26"/>
    <s v="LIFT IFTS 24-05 AUT"/>
    <s v="IFTS"/>
    <n v="65"/>
    <s v="ACS"/>
    <n v="17"/>
    <m/>
    <s v="X"/>
    <x v="5"/>
    <s v="NET"/>
    <s v="LOW LEVEL"/>
    <m/>
    <n v="15476"/>
    <s v="NET TLL01"/>
    <s v="07:00"/>
    <s v="08:00"/>
    <d v="1899-12-30T01:00:00"/>
    <s v="07:00"/>
    <s v="08:00"/>
    <d v="1899-12-30T01:00:00"/>
    <s v="DCO"/>
    <s v="N/A"/>
  </r>
  <r>
    <n v="15476"/>
    <x v="115"/>
    <x v="26"/>
    <s v="LIFT IFTS 24-05 AUT"/>
    <s v="IFTS"/>
    <n v="64"/>
    <s v="ACS"/>
    <n v="12"/>
    <m/>
    <s v="X"/>
    <x v="4"/>
    <s v="NET"/>
    <s v="LOW LEVEL"/>
    <m/>
    <n v="15475"/>
    <s v="NET TLL02"/>
    <d v="1899-12-30T07:00:00"/>
    <d v="1899-12-30T08:00:00"/>
    <d v="1899-12-30T01:00:00"/>
    <d v="1899-12-30T07:00:00"/>
    <d v="1899-12-30T08:00:00"/>
    <d v="1899-12-30T01:00:00"/>
    <s v="DCO"/>
    <s v="N/A"/>
  </r>
  <r>
    <n v="15477"/>
    <x v="115"/>
    <x v="26"/>
    <s v="LIFT IFTS 24-04 SPA"/>
    <s v="IFTS"/>
    <n v="60"/>
    <s v="IFTS"/>
    <n v="22"/>
    <m/>
    <s v="X"/>
    <x v="0"/>
    <s v="NET"/>
    <s v="DECI_STD"/>
    <m/>
    <n v="15478"/>
    <s v="FMSC OACM02"/>
    <s v="07:00"/>
    <s v="08:00"/>
    <d v="1899-12-30T01:00:00"/>
    <d v="1899-12-30T07:00:00"/>
    <d v="1899-12-30T08:15:00"/>
    <d v="1899-12-30T01:15:00"/>
    <s v="DCO"/>
    <s v="N/A"/>
  </r>
  <r>
    <n v="15478"/>
    <x v="115"/>
    <x v="26"/>
    <s v="LIFT IFTS 24-04 CAN"/>
    <s v="IFTS"/>
    <n v="53"/>
    <s v="ACS"/>
    <n v="1"/>
    <m/>
    <s v="X"/>
    <x v="5"/>
    <s v="NET"/>
    <s v="DECI_STD"/>
    <m/>
    <n v="15479"/>
    <s v="FMSC DBFM02"/>
    <s v="08:30"/>
    <s v="09:30"/>
    <d v="1899-12-30T01:00:00"/>
    <s v="08:30"/>
    <d v="1899-12-30T09:20:00"/>
    <d v="1899-12-30T00:50:00"/>
    <s v="DCO"/>
    <s v="N/A"/>
  </r>
  <r>
    <n v="15479"/>
    <x v="115"/>
    <x v="26"/>
    <s v="LIFT IFTS 24-04 HUN"/>
    <s v="IFTS"/>
    <n v="63"/>
    <s v="IFTS"/>
    <n v="9"/>
    <s v="X"/>
    <m/>
    <x v="0"/>
    <s v="NET"/>
    <s v="DCA"/>
    <m/>
    <n v="15480"/>
    <s v="FMSC OACM02 CPL01"/>
    <s v="08:30"/>
    <s v="09:30"/>
    <d v="1899-12-30T01:00:00"/>
    <d v="1899-12-30T08:30:00"/>
    <d v="1899-12-30T09:10:00"/>
    <d v="1899-12-30T00:40:00"/>
    <s v="DCO"/>
    <s v="N/A"/>
  </r>
  <r>
    <n v="15480"/>
    <x v="115"/>
    <x v="26"/>
    <s v="LIFT 25-41"/>
    <s v="AMI"/>
    <n v="78"/>
    <s v="ACS"/>
    <n v="10"/>
    <s v="X"/>
    <m/>
    <x v="6"/>
    <s v="STDA"/>
    <s v="DECI_STD"/>
    <m/>
    <m/>
    <s v="SD CF03"/>
    <s v="08:30"/>
    <s v="09:30"/>
    <d v="1899-12-30T01:00:00"/>
    <d v="1899-12-30T08:30:00"/>
    <d v="1899-12-30T09:30:00"/>
    <d v="1899-12-30T01:00:00"/>
    <s v="DCO"/>
    <s v="N/A"/>
  </r>
  <r>
    <n v="15481"/>
    <x v="115"/>
    <x v="26"/>
    <s v="LIFT IFTS QATAR 25-01"/>
    <s v="QATAR"/>
    <n v="63"/>
    <s v="ACS"/>
    <n v="2"/>
    <m/>
    <s v="X"/>
    <x v="2"/>
    <s v="STDA"/>
    <s v="DECI_STD"/>
    <m/>
    <m/>
    <s v="PT FAM01"/>
    <s v="08:30"/>
    <s v="09:30"/>
    <d v="1899-12-30T01:00:00"/>
    <d v="1899-12-30T08:30:00"/>
    <d v="1899-12-30T09:30:00"/>
    <d v="1899-12-30T01:00:00"/>
    <s v="DCO"/>
    <s v="N/A"/>
  </r>
  <r>
    <n v="15482"/>
    <x v="115"/>
    <x v="26"/>
    <s v="LIFT IFTS 24-04 CAN"/>
    <s v="IFTS"/>
    <n v="51"/>
    <s v="ACS"/>
    <n v="12"/>
    <m/>
    <s v="X"/>
    <x v="5"/>
    <s v="NET"/>
    <s v="DECI_STD"/>
    <m/>
    <n v="15483"/>
    <s v="FMSC DBFM02"/>
    <s v="10:00"/>
    <s v="11:00"/>
    <d v="1899-12-30T01:00:00"/>
    <d v="1899-12-30T10:00:00"/>
    <d v="1899-12-30T11:00:00"/>
    <d v="1899-12-30T01:00:00"/>
    <s v="DCO"/>
    <s v="N/A"/>
  </r>
  <r>
    <n v="15483"/>
    <x v="115"/>
    <x v="26"/>
    <s v="LIFT IFTS 24-04 JPN"/>
    <s v="IFTS"/>
    <n v="55"/>
    <s v="IFTS"/>
    <n v="22"/>
    <m/>
    <s v="X"/>
    <x v="0"/>
    <s v="NET"/>
    <s v="DECI_STD"/>
    <m/>
    <n v="15484"/>
    <s v="FMSC DBFM01"/>
    <s v="10:00"/>
    <s v="11:00"/>
    <d v="1899-12-30T01:00:00"/>
    <d v="1899-12-30T10:00:00"/>
    <d v="1899-12-30T10:55:00"/>
    <d v="1899-12-30T00:55:00"/>
    <s v="DCO"/>
    <s v="N/A"/>
  </r>
  <r>
    <n v="15484"/>
    <x v="115"/>
    <x v="26"/>
    <s v="LIFT IFTS 25-02 CAN"/>
    <s v="IFTS"/>
    <n v="72"/>
    <s v="ACS"/>
    <n v="13"/>
    <m/>
    <s v="X"/>
    <x v="6"/>
    <s v="STDA"/>
    <s v="DECI_STD"/>
    <m/>
    <m/>
    <s v="PT FAM01"/>
    <s v="10:00"/>
    <s v="11:00"/>
    <d v="1899-12-30T01:00:00"/>
    <d v="1899-12-30T10:00:00"/>
    <d v="1899-12-30T11:00:00"/>
    <d v="1899-12-30T01:00:00"/>
    <s v="DCO"/>
    <s v="N/A"/>
  </r>
  <r>
    <n v="15485"/>
    <x v="115"/>
    <x v="26"/>
    <s v="LIP 24-04 CAN"/>
    <s v="IFTS"/>
    <n v="50"/>
    <s v="IFTS"/>
    <n v="9"/>
    <m/>
    <s v="X"/>
    <x v="5"/>
    <s v="NET"/>
    <s v="CAS"/>
    <m/>
    <n v="15486"/>
    <s v="SD CASP01"/>
    <s v="11:30"/>
    <s v="12:30"/>
    <d v="1899-12-30T01:00:00"/>
    <d v="1899-12-30T11:25:00"/>
    <d v="1899-12-30T12:25:00"/>
    <d v="1899-12-30T01:00:00"/>
    <s v="DCO"/>
    <s v="N/A"/>
  </r>
  <r>
    <n v="15486"/>
    <x v="115"/>
    <x v="26"/>
    <s v="IFTS LIFT 24-03 QATAR"/>
    <s v="QATAR"/>
    <n v="58"/>
    <s v="ACS"/>
    <n v="1"/>
    <s v="X"/>
    <m/>
    <x v="0"/>
    <s v="NET"/>
    <s v="BTAG_DECI"/>
    <m/>
    <n v="15487"/>
    <s v="NET BTAG01"/>
    <d v="1899-12-30T11:30:00"/>
    <d v="1899-12-30T12:30:00"/>
    <d v="1899-12-30T01:00:00"/>
    <d v="1899-12-30T11:20:00"/>
    <d v="1899-12-30T12:20:00"/>
    <d v="1899-12-30T01:00:00"/>
    <s v="DCO"/>
    <s v="N/A"/>
  </r>
  <r>
    <n v="15487"/>
    <x v="115"/>
    <x v="26"/>
    <s v=" IFTS LIFT 24-03 QATAR"/>
    <s v="QATAR"/>
    <n v="57"/>
    <s v="ACS"/>
    <n v="2"/>
    <s v="X"/>
    <m/>
    <x v="1"/>
    <s v="NET"/>
    <s v="BTAG_DECI"/>
    <m/>
    <n v="15486"/>
    <s v="NET BTAG01"/>
    <s v="11:30"/>
    <s v="12:30"/>
    <d v="1899-12-30T01:00:00"/>
    <d v="1899-12-30T11:20:00"/>
    <d v="1899-12-30T12:20:00"/>
    <d v="1899-12-30T01:00:00"/>
    <s v="DCO"/>
    <s v="N/A"/>
  </r>
  <r>
    <n v="15488"/>
    <x v="115"/>
    <x v="26"/>
    <s v="LIFT IFTS 25-01 HUN"/>
    <s v="IFTS"/>
    <n v="70"/>
    <s v="ACS"/>
    <n v="10"/>
    <m/>
    <s v="X"/>
    <x v="2"/>
    <s v="NET"/>
    <s v="LOW LEVEL"/>
    <m/>
    <n v="15489"/>
    <s v="NET TLL03"/>
    <s v="11:30"/>
    <s v="12:30"/>
    <d v="1899-12-30T01:00:00"/>
    <d v="1899-12-30T11:30:00"/>
    <d v="1899-12-30T12:30:00"/>
    <d v="1899-12-30T01:00:00"/>
    <s v="DCO"/>
    <s v="N/A"/>
  </r>
  <r>
    <n v="15489"/>
    <x v="115"/>
    <x v="26"/>
    <s v="LIFT IFTS 25-01 HUN"/>
    <s v="IFTS"/>
    <n v="71"/>
    <s v="ACS"/>
    <n v="5"/>
    <m/>
    <s v="X"/>
    <x v="3"/>
    <s v="NET"/>
    <s v="LOW LEVEL"/>
    <m/>
    <n v="15488"/>
    <s v="NET TLL03"/>
    <d v="1899-12-30T11:30:00"/>
    <d v="1899-12-30T12:30:00"/>
    <d v="1899-12-30T01:00:00"/>
    <d v="1899-12-30T11:30:00"/>
    <d v="1899-12-30T12:30:00"/>
    <d v="1899-12-30T01:00:00"/>
    <s v="DCO"/>
    <s v="N/A"/>
  </r>
  <r>
    <n v="15490"/>
    <x v="116"/>
    <x v="21"/>
    <s v=" IFTS LIFT 24-03 QATAR"/>
    <s v="QATAR"/>
    <n v="57"/>
    <s v="ACS"/>
    <n v="5"/>
    <s v="X"/>
    <m/>
    <x v="5"/>
    <s v="NET"/>
    <s v="BTAG_DECI"/>
    <m/>
    <n v="15491"/>
    <s v="NET BTAG02"/>
    <s v="08:00"/>
    <s v="09:00"/>
    <d v="1899-12-30T01:00:00"/>
    <s v="08:00"/>
    <s v="09:00"/>
    <d v="1899-12-30T01:00:00"/>
    <s v="DCO"/>
    <s v="N/A"/>
  </r>
  <r>
    <n v="15491"/>
    <x v="116"/>
    <x v="21"/>
    <s v="IFTS LIFT 24-03 QATAR"/>
    <s v="QATAR"/>
    <n v="58"/>
    <s v="ACS"/>
    <n v="13"/>
    <s v="X"/>
    <m/>
    <x v="4"/>
    <s v="NET"/>
    <s v="BTAG_DECI"/>
    <m/>
    <n v="15490"/>
    <s v="NET BTAG02"/>
    <d v="1899-12-30T08:00:00"/>
    <d v="1899-12-30T09:00:00"/>
    <d v="1899-12-30T01:00:00"/>
    <s v="08:00"/>
    <s v="09:00"/>
    <d v="1899-12-30T01:00:00"/>
    <s v="SDC"/>
    <s v="N/A"/>
  </r>
  <r>
    <n v="15492"/>
    <x v="116"/>
    <x v="21"/>
    <s v="LIFT 24-45 ITA"/>
    <s v="AMI"/>
    <n v="34"/>
    <s v="ACS"/>
    <n v="12"/>
    <s v="X"/>
    <m/>
    <x v="0"/>
    <s v="STDA"/>
    <s v="DECI_STD"/>
    <m/>
    <m/>
    <s v="SD NVG01"/>
    <s v="08:00"/>
    <s v="09:00"/>
    <d v="1899-12-30T01:00:00"/>
    <d v="1899-12-30T08:00:00"/>
    <d v="1899-12-30T09:00:00"/>
    <d v="1899-12-30T01:00:00"/>
    <s v="DCO"/>
    <s v="N/A"/>
  </r>
  <r>
    <n v="15493"/>
    <x v="116"/>
    <x v="21"/>
    <s v="LIFT 25-41"/>
    <s v="AMI"/>
    <n v="77"/>
    <s v="IFTS"/>
    <n v="9"/>
    <s v="X"/>
    <m/>
    <x v="1"/>
    <s v="STDA"/>
    <s v="IF"/>
    <m/>
    <m/>
    <s v="SD IF02"/>
    <s v="08:00"/>
    <s v="09:00"/>
    <d v="1899-12-30T01:00:00"/>
    <d v="1899-12-30T08:00:00"/>
    <d v="1899-12-30T09:00:00"/>
    <d v="1899-12-30T01:00:00"/>
    <s v="DCO"/>
    <s v="N/A"/>
  </r>
  <r>
    <n v="15494"/>
    <x v="116"/>
    <x v="21"/>
    <s v=" IFTS LIFT 24-03 QATAR"/>
    <s v="QATAR"/>
    <n v="56"/>
    <s v="ACS"/>
    <n v="14"/>
    <s v="X"/>
    <m/>
    <x v="6"/>
    <s v="STDA"/>
    <s v="BRV_R2R_STD"/>
    <m/>
    <m/>
    <s v="PT R2R01"/>
    <s v="08:00"/>
    <s v="09:00"/>
    <d v="1899-12-30T01:00:00"/>
    <d v="1899-12-30T08:00:00"/>
    <d v="1899-12-30T09:00:00"/>
    <d v="1899-12-30T01:00:00"/>
    <s v="DCO"/>
    <s v="N/A"/>
  </r>
  <r>
    <n v="15495"/>
    <x v="116"/>
    <x v="21"/>
    <s v=" IFTS LIFT 24-03 QATAR"/>
    <s v="QATAR"/>
    <n v="61"/>
    <s v="ACS"/>
    <n v="10"/>
    <s v="X"/>
    <m/>
    <x v="2"/>
    <s v="STDA"/>
    <s v="BRV_R2R_STD"/>
    <m/>
    <m/>
    <s v="PT R2R01"/>
    <s v="08:00"/>
    <s v="09:00"/>
    <d v="1899-12-30T01:00:00"/>
    <d v="1899-12-30T08:00:00"/>
    <d v="1899-12-30T09:00:00"/>
    <d v="1899-12-30T01:00:00"/>
    <s v="DCO"/>
    <s v="N/A"/>
  </r>
  <r>
    <n v="15496"/>
    <x v="116"/>
    <x v="21"/>
    <s v="LIFT IFTS 24-05 AUT"/>
    <s v="IFTS"/>
    <n v="64"/>
    <s v="IFTS"/>
    <n v="22"/>
    <m/>
    <s v="X"/>
    <x v="5"/>
    <s v="NET"/>
    <s v="DECI_STD"/>
    <m/>
    <n v="15497"/>
    <s v="FMSC HBFM01"/>
    <s v="09:30"/>
    <s v="10:30"/>
    <d v="1899-12-30T01:00:00"/>
    <s v="09:30"/>
    <s v="10:30"/>
    <d v="1899-12-30T01:00:00"/>
    <s v="DCO"/>
    <s v="N/A"/>
  </r>
  <r>
    <n v="15497"/>
    <x v="116"/>
    <x v="21"/>
    <s v="LIFT IFTS 24-04 CAN"/>
    <s v="IFTS"/>
    <n v="51"/>
    <s v="ACS"/>
    <n v="32"/>
    <m/>
    <s v="X"/>
    <x v="0"/>
    <s v="NET"/>
    <s v="DECI_STD"/>
    <m/>
    <n v="15498"/>
    <s v="FMSC HBFM01"/>
    <s v="09:30"/>
    <s v="10:30"/>
    <d v="1899-12-30T01:00:00"/>
    <d v="1899-12-30T09:30:00"/>
    <d v="1899-12-30T10:30:00"/>
    <d v="1899-12-30T01:00:00"/>
    <s v="DCO"/>
    <s v="N/A"/>
  </r>
  <r>
    <n v="15498"/>
    <x v="116"/>
    <x v="21"/>
    <s v="LIFT IFTS 24-05 GER"/>
    <s v="IFTS"/>
    <n v="66"/>
    <s v="ACS"/>
    <n v="17"/>
    <m/>
    <s v="X"/>
    <x v="2"/>
    <s v="NET"/>
    <s v="DECI_PGM"/>
    <m/>
    <n v="15499"/>
    <s v="NET PGM01"/>
    <s v="09:30"/>
    <s v="10:30"/>
    <d v="1899-12-30T01:00:00"/>
    <d v="1899-12-30T09:30:00"/>
    <d v="1899-12-30T10:30:00"/>
    <d v="1899-12-30T01:00:00"/>
    <s v="DCO"/>
    <s v="N/A"/>
  </r>
  <r>
    <n v="15499"/>
    <x v="116"/>
    <x v="21"/>
    <s v="LIFT IFTS 24-05 GER"/>
    <s v="IFTS"/>
    <n v="67"/>
    <s v="IFTS"/>
    <n v="23"/>
    <m/>
    <s v="X"/>
    <x v="3"/>
    <s v="NET"/>
    <s v="DECI_PGM"/>
    <m/>
    <n v="15498"/>
    <s v="NET PGM01"/>
    <d v="1899-12-30T09:30:00"/>
    <d v="1899-12-30T10:30:00"/>
    <d v="1899-12-30T01:00:00"/>
    <d v="1899-12-30T09:30:00"/>
    <d v="1899-12-30T10:30:00"/>
    <d v="1899-12-30T01:00:00"/>
    <s v="DCO"/>
    <s v="N/A"/>
  </r>
  <r>
    <n v="15500"/>
    <x v="116"/>
    <x v="21"/>
    <s v="LIFT IFTS 24-05 AUT"/>
    <s v="IFTS"/>
    <n v="65"/>
    <s v="ACS"/>
    <n v="2"/>
    <m/>
    <s v="X"/>
    <x v="5"/>
    <s v="NET"/>
    <s v="DECI_STD"/>
    <m/>
    <n v="15501"/>
    <s v="FMSC HBFM01"/>
    <s v="11:00"/>
    <s v="12:00"/>
    <d v="1899-12-30T01:00:00"/>
    <s v="11:00"/>
    <s v="12:00"/>
    <d v="1899-12-30T01:00:00"/>
    <s v="DCO"/>
    <s v="N/A"/>
  </r>
  <r>
    <n v="15501"/>
    <x v="116"/>
    <x v="21"/>
    <s v="LIFT IFTS 24-04 CAN"/>
    <s v="IFTS"/>
    <n v="53"/>
    <s v="ACS"/>
    <n v="12"/>
    <m/>
    <s v="X"/>
    <x v="0"/>
    <s v="NET"/>
    <s v="DECI_STD"/>
    <m/>
    <n v="15502"/>
    <s v="FMSC HBFM01"/>
    <s v="11:00"/>
    <s v="12:00"/>
    <d v="1899-12-30T01:00:00"/>
    <d v="1899-12-30T11:00:00"/>
    <d v="1899-12-30T12:00:00"/>
    <d v="1899-12-30T01:00:00"/>
    <s v="DCO"/>
    <s v="N/A"/>
  </r>
  <r>
    <n v="15502"/>
    <x v="116"/>
    <x v="21"/>
    <s v="LIFT IFTS QATAR 25-01"/>
    <s v="QATAR"/>
    <n v="65"/>
    <s v="IFTS"/>
    <n v="9"/>
    <m/>
    <s v="X"/>
    <x v="6"/>
    <s v="STDA"/>
    <s v="DECI_STD"/>
    <m/>
    <m/>
    <s v="PT FAM01"/>
    <s v="11:00"/>
    <s v="12:00"/>
    <d v="1899-12-30T01:00:00"/>
    <d v="1899-12-30T11:00:00"/>
    <d v="1899-12-30T12:00:00"/>
    <d v="1899-12-30T01:00:00"/>
    <s v="DCO"/>
    <s v="N/A"/>
  </r>
  <r>
    <n v="15503"/>
    <x v="116"/>
    <x v="21"/>
    <s v="LIFT IFTS QATAR 25-01"/>
    <s v="QATAR"/>
    <n v="68"/>
    <s v="ACS"/>
    <n v="10"/>
    <m/>
    <s v="X"/>
    <x v="2"/>
    <s v="STDA"/>
    <s v="DECI_STD"/>
    <m/>
    <m/>
    <s v="PT FAM02"/>
    <s v="11:00"/>
    <s v="12:00"/>
    <d v="1899-12-30T01:00:00"/>
    <d v="1899-12-30T11:00:00"/>
    <d v="1899-12-30T12:00:00"/>
    <d v="1899-12-30T01:00:00"/>
    <s v="DCO"/>
    <s v="N/A"/>
  </r>
  <r>
    <n v="15504"/>
    <x v="116"/>
    <x v="21"/>
    <s v="LIFT IFTS 24-04 SPA"/>
    <s v="IFTS"/>
    <n v="60"/>
    <s v="ACS"/>
    <n v="9"/>
    <m/>
    <s v="X"/>
    <x v="5"/>
    <s v="NET"/>
    <s v="DECI_STD"/>
    <m/>
    <n v="15505"/>
    <s v="FMSC HACM01"/>
    <s v="12:30"/>
    <s v="13:30"/>
    <d v="1899-12-30T01:00:00"/>
    <s v="12:30"/>
    <s v="13:30"/>
    <d v="1899-12-30T01:00:00"/>
    <s v="DCO"/>
    <s v="N/A"/>
  </r>
  <r>
    <n v="15505"/>
    <x v="116"/>
    <x v="21"/>
    <s v="LIFT 24-45 ITA"/>
    <s v="AMI"/>
    <n v="34"/>
    <s v="IFTS"/>
    <n v="23"/>
    <s v="X"/>
    <m/>
    <x v="0"/>
    <s v="NET"/>
    <s v="DECI_STD"/>
    <m/>
    <n v="15506"/>
    <s v="SD BFFNVG01"/>
    <s v="12:30"/>
    <s v="13:30"/>
    <d v="1899-12-30T01:00:00"/>
    <d v="1899-12-30T12:30:00"/>
    <d v="1899-12-30T13:30:00"/>
    <d v="1899-12-30T01:00:00"/>
    <s v="DCO"/>
    <s v="N/A"/>
  </r>
  <r>
    <n v="15506"/>
    <x v="116"/>
    <x v="21"/>
    <s v="IFTS 25-01 QAT"/>
    <s v="QATAR"/>
    <n v="76"/>
    <s v="IFTS"/>
    <n v="22"/>
    <s v="X"/>
    <m/>
    <x v="6"/>
    <s v="STDA"/>
    <s v="DECI_STD"/>
    <m/>
    <m/>
    <s v="PT FAM01"/>
    <s v="12:30"/>
    <s v="13:30"/>
    <d v="1899-12-30T01:00:00"/>
    <d v="1899-12-30T12:30:00"/>
    <d v="1899-12-30T13:25:00"/>
    <d v="1899-12-30T00:55:00"/>
    <s v="DCO"/>
    <s v="N/A"/>
  </r>
  <r>
    <n v="15507"/>
    <x v="116"/>
    <x v="21"/>
    <s v="IFTS 25-01 QAT"/>
    <s v="QATAR"/>
    <n v="77"/>
    <s v="ACS"/>
    <n v="32"/>
    <s v="X"/>
    <m/>
    <x v="3"/>
    <s v="STDA"/>
    <s v="DECI_STD"/>
    <m/>
    <m/>
    <s v="PT FAM01"/>
    <s v="12:30"/>
    <s v="13:30"/>
    <d v="1899-12-30T01:00:00"/>
    <d v="1899-12-30T12:30:00"/>
    <d v="1899-12-30T13:30:00"/>
    <d v="1899-12-30T01:00:00"/>
    <s v="DCO"/>
    <s v="N/A"/>
  </r>
  <r>
    <n v="15508"/>
    <x v="116"/>
    <x v="21"/>
    <s v="LIFT IFTS 24-05 AUT"/>
    <s v="IFTS"/>
    <n v="64"/>
    <s v="IFTS"/>
    <n v="9"/>
    <m/>
    <s v="X"/>
    <x v="5"/>
    <s v="NET"/>
    <s v="DECI_STD"/>
    <m/>
    <n v="15509"/>
    <s v="FMSC HBFM02"/>
    <s v="14:00"/>
    <d v="1899-12-30T14:50:00"/>
    <d v="1899-12-30T00:50:00"/>
    <s v="14:00"/>
    <d v="1899-12-30T14:50:00"/>
    <d v="1899-12-30T00:50:00"/>
    <s v="DCO"/>
    <s v="N/A"/>
  </r>
  <r>
    <n v="15509"/>
    <x v="116"/>
    <x v="21"/>
    <s v=" IFTS LIFT 24-03 QATAR"/>
    <s v="QATAR"/>
    <n v="61"/>
    <s v="ACS"/>
    <n v="12"/>
    <s v="X"/>
    <m/>
    <x v="0"/>
    <s v="STDA"/>
    <s v="BRV_R2R_STD"/>
    <m/>
    <m/>
    <s v="PT R2R02"/>
    <s v="14:00"/>
    <s v="15:00"/>
    <d v="1899-12-30T01:00:00"/>
    <d v="1899-12-30T14:00:00"/>
    <d v="1899-12-30T15:00:00"/>
    <d v="1899-12-30T01:00:00"/>
    <s v="DCO"/>
    <s v="N/A"/>
  </r>
  <r>
    <n v="15510"/>
    <x v="116"/>
    <x v="21"/>
    <s v=" IFTS LIFT 24-03 QATAR"/>
    <s v="QATAR"/>
    <n v="56"/>
    <s v="ACS"/>
    <n v="5"/>
    <s v="X"/>
    <m/>
    <x v="1"/>
    <s v="STDA"/>
    <s v="BRV_R2R_STD"/>
    <m/>
    <m/>
    <s v="PT R2R02"/>
    <s v="14:00"/>
    <s v="15:00"/>
    <d v="1899-12-30T01:00:00"/>
    <d v="1899-12-30T14:00:00"/>
    <d v="1899-12-30T15:00:00"/>
    <d v="1899-12-30T01:00:00"/>
    <s v="DCO"/>
    <s v="N/A"/>
  </r>
  <r>
    <n v="15511"/>
    <x v="116"/>
    <x v="21"/>
    <s v="LIFT IFTS 25-02 CAN"/>
    <s v="IFTS"/>
    <n v="74"/>
    <s v="ACS"/>
    <n v="2"/>
    <m/>
    <s v="X"/>
    <x v="6"/>
    <s v="STDA"/>
    <s v="DECI_STD"/>
    <m/>
    <m/>
    <s v="PT FAM01"/>
    <s v="14:00"/>
    <s v="15:00"/>
    <d v="1899-12-30T01:00:00"/>
    <d v="1899-12-30T14:00:00"/>
    <d v="1899-12-30T15:00:00"/>
    <d v="1899-12-30T01:00:00"/>
    <s v="DCO"/>
    <s v="N/A"/>
  </r>
  <r>
    <n v="15512"/>
    <x v="116"/>
    <x v="21"/>
    <s v="LIFT IFTS 25-02 UK"/>
    <s v="IFTS"/>
    <n v="80"/>
    <s v="ACS"/>
    <n v="10"/>
    <m/>
    <s v="X"/>
    <x v="3"/>
    <s v="STDA"/>
    <s v="DECI_STD"/>
    <m/>
    <m/>
    <s v="PT FAM01"/>
    <s v="14:00"/>
    <s v="15:00"/>
    <d v="1899-12-30T01:00:00"/>
    <d v="1899-12-30T14:00:00"/>
    <d v="1899-12-30T15:00:00"/>
    <d v="1899-12-30T01:00:00"/>
    <s v="DCO"/>
    <s v="N/A"/>
  </r>
  <r>
    <n v="15513"/>
    <x v="116"/>
    <x v="21"/>
    <s v="LIFT 24-44 ITA"/>
    <s v="AMI"/>
    <n v="71"/>
    <s v="ACS"/>
    <n v="9"/>
    <s v="X"/>
    <m/>
    <x v="5"/>
    <s v="NET"/>
    <s v="DECI_STD"/>
    <m/>
    <n v="15514"/>
    <s v="SD HACM01"/>
    <s v="15:30"/>
    <d v="1899-12-30T16:00:00"/>
    <d v="1899-12-30T00:30:00"/>
    <d v="1899-12-30T15:30:00"/>
    <d v="1899-12-30T16:00:00"/>
    <d v="1899-12-30T00:30:00"/>
    <s v="DCO"/>
    <s v="N/A"/>
  </r>
  <r>
    <n v="15514"/>
    <x v="116"/>
    <x v="21"/>
    <s v="LIFT 24-44 ITA"/>
    <s v="AMI"/>
    <n v="73"/>
    <s v="ACS"/>
    <n v="1"/>
    <s v="X"/>
    <m/>
    <x v="5"/>
    <s v="NET"/>
    <s v="DECI_STD"/>
    <m/>
    <n v="15515"/>
    <s v="SD HACM01"/>
    <s v="16:05"/>
    <d v="1899-12-30T16:35:00"/>
    <d v="1899-12-30T00:30:00"/>
    <d v="1899-12-30T16:05:00"/>
    <d v="1899-12-30T16:35:00"/>
    <d v="1899-12-30T00:30:00"/>
    <s v="DCO"/>
    <s v="N/A"/>
  </r>
  <r>
    <n v="15515"/>
    <x v="116"/>
    <x v="21"/>
    <s v="LIFT IFTS 24-05 AUT"/>
    <s v="IFTS"/>
    <n v="65"/>
    <s v="ACS"/>
    <n v="32"/>
    <m/>
    <s v="X"/>
    <x v="0"/>
    <s v="NET"/>
    <s v="DECI_STD"/>
    <m/>
    <n v="15516"/>
    <s v="FMSC HBFM02"/>
    <s v="15:30"/>
    <s v="16:30"/>
    <d v="1899-12-30T01:00:00"/>
    <d v="1899-12-30T15:30:00"/>
    <d v="1899-12-30T16:30:00"/>
    <d v="1899-12-30T01:00:00"/>
    <s v="DCO"/>
    <s v="N/A"/>
  </r>
  <r>
    <n v="15516"/>
    <x v="116"/>
    <x v="21"/>
    <s v="IFTS 25-01 QAT"/>
    <s v="QATAR"/>
    <n v="78"/>
    <s v="IFTS"/>
    <n v="22"/>
    <s v="X"/>
    <m/>
    <x v="6"/>
    <s v="STDA"/>
    <s v="DECI_STD"/>
    <m/>
    <m/>
    <s v="PT FAM02"/>
    <s v="15:30"/>
    <s v="16:30"/>
    <d v="1899-12-30T01:00:00"/>
    <d v="1899-12-30T15:25:00"/>
    <d v="1899-12-30T16:20:00"/>
    <d v="1899-12-30T00:55:00"/>
    <s v="DCO"/>
    <s v="N/A"/>
  </r>
  <r>
    <n v="15517"/>
    <x v="116"/>
    <x v="21"/>
    <s v="LIFT IFTS QATAR 25-01"/>
    <s v="QATAR"/>
    <n v="63"/>
    <s v="IFTS"/>
    <n v="23"/>
    <m/>
    <s v="X"/>
    <x v="3"/>
    <s v="STDA"/>
    <s v="DECI_STD"/>
    <m/>
    <m/>
    <s v="PT FAM02"/>
    <s v="15:30"/>
    <s v="16:30"/>
    <d v="1899-12-30T01:00:00"/>
    <d v="1899-12-30T15:30:00"/>
    <d v="1899-12-30T16:30:00"/>
    <d v="1899-12-30T01:00:00"/>
    <s v="DCO"/>
    <s v="N/A"/>
  </r>
  <r>
    <n v="15518"/>
    <x v="117"/>
    <x v="21"/>
    <s v="LIP 25-01"/>
    <s v="AMI"/>
    <n v="83"/>
    <s v="ACS"/>
    <n v="13"/>
    <m/>
    <s v="X"/>
    <x v="2"/>
    <s v="STDA"/>
    <s v="DECI_STD"/>
    <m/>
    <m/>
    <s v="SD EMRSP01"/>
    <s v="08:00"/>
    <s v="09:00"/>
    <d v="1899-12-30T01:00:00"/>
    <d v="1899-12-30T08:00:00"/>
    <d v="1899-12-30T09:00:00"/>
    <d v="1899-12-30T01:00:00"/>
    <s v="DCO"/>
    <s v="N/A"/>
  </r>
  <r>
    <n v="15519"/>
    <x v="117"/>
    <x v="21"/>
    <s v="LIFT 25-41"/>
    <s v="AMI"/>
    <n v="79"/>
    <s v="ACS"/>
    <n v="2"/>
    <s v="X"/>
    <m/>
    <x v="3"/>
    <s v="STDA"/>
    <s v="DECI_STD"/>
    <m/>
    <m/>
    <s v="SD EMR04"/>
    <s v="08:00"/>
    <s v="09:00"/>
    <d v="1899-12-30T01:00:00"/>
    <d v="1899-12-30T08:00:00"/>
    <d v="1899-12-30T09:00:00"/>
    <d v="1899-12-30T01:00:00"/>
    <s v="DCO"/>
    <s v="N/A"/>
  </r>
  <r>
    <n v="15520"/>
    <x v="117"/>
    <x v="21"/>
    <s v="LIFT IFTS 24-04 CAN"/>
    <s v="IFTS"/>
    <n v="54"/>
    <s v="ACS"/>
    <n v="10"/>
    <m/>
    <s v="X"/>
    <x v="0"/>
    <s v="NET"/>
    <s v="DECI_STD"/>
    <m/>
    <n v="15521"/>
    <s v="FMSC HBFM01"/>
    <s v="08:00"/>
    <s v="09:00"/>
    <d v="1899-12-30T01:00:00"/>
    <d v="1899-12-30T08:00:00"/>
    <d v="1899-12-30T09:00:00"/>
    <d v="1899-12-30T01:00:00"/>
    <s v="DCO"/>
    <s v="N/A"/>
  </r>
  <r>
    <n v="15521"/>
    <x v="117"/>
    <x v="21"/>
    <s v="LIFT IFTS 24-05 GER"/>
    <s v="IFTS"/>
    <n v="66"/>
    <s v="ACS"/>
    <n v="14"/>
    <m/>
    <s v="X"/>
    <x v="5"/>
    <s v="NET"/>
    <s v="DECI_PGM"/>
    <m/>
    <n v="15522"/>
    <s v="NET PGM02"/>
    <s v="08:00"/>
    <s v="09:00"/>
    <d v="1899-12-30T01:00:00"/>
    <d v="1899-12-30T08:00:00"/>
    <d v="1899-12-30T09:00:00"/>
    <d v="1899-12-30T01:00:00"/>
    <s v="DCO"/>
    <s v="N/A"/>
  </r>
  <r>
    <n v="15522"/>
    <x v="117"/>
    <x v="21"/>
    <s v="LIFT IFTS 24-05 GER"/>
    <s v="IFTS"/>
    <n v="67"/>
    <s v="ACS"/>
    <n v="5"/>
    <m/>
    <s v="X"/>
    <x v="4"/>
    <s v="NET"/>
    <s v="DECI_PGM"/>
    <m/>
    <n v="15521"/>
    <s v="NET PGM02"/>
    <d v="1899-12-30T08:00:00"/>
    <d v="1899-12-30T09:00:00"/>
    <d v="1899-12-30T01:00:00"/>
    <d v="1899-12-30T08:00:00"/>
    <d v="1899-12-30T09:00:00"/>
    <d v="1899-12-30T01:00:00"/>
    <s v="DCO"/>
    <s v="N/A"/>
  </r>
  <r>
    <n v="15523"/>
    <x v="117"/>
    <x v="21"/>
    <s v=" IFTS LIFT 24-03 QATAR"/>
    <s v="QATAR"/>
    <n v="56"/>
    <s v="IFTS"/>
    <n v="23"/>
    <s v="X"/>
    <m/>
    <x v="5"/>
    <s v="NET"/>
    <s v="DCA"/>
    <m/>
    <n v="15524"/>
    <s v="NET QRA01"/>
    <s v="09:30"/>
    <s v="10:30"/>
    <d v="1899-12-30T01:00:00"/>
    <d v="1899-12-30T09:30:00"/>
    <d v="1899-12-30T10:30:00"/>
    <d v="1899-12-30T01:00:00"/>
    <s v="DCO"/>
    <s v="N/A"/>
  </r>
  <r>
    <n v="15524"/>
    <x v="117"/>
    <x v="21"/>
    <s v=" IFTS LIFT 24-03 QATAR"/>
    <s v="QATAR"/>
    <n v="61"/>
    <s v="ACS"/>
    <n v="17"/>
    <s v="X"/>
    <m/>
    <x v="4"/>
    <s v="NET"/>
    <s v="DCA"/>
    <m/>
    <n v="15523"/>
    <s v="NET QRA01"/>
    <d v="1899-12-30T09:30:00"/>
    <d v="1899-12-30T10:30:00"/>
    <d v="1899-12-30T01:00:00"/>
    <d v="1899-12-30T09:30:00"/>
    <d v="1899-12-30T10:30:00"/>
    <d v="1899-12-30T01:00:00"/>
    <s v="DCO"/>
    <s v="N/A"/>
  </r>
  <r>
    <n v="15525"/>
    <x v="117"/>
    <x v="21"/>
    <s v="LIFT IFTS 24-04 SPA"/>
    <s v="IFTS"/>
    <n v="60"/>
    <s v="ACS"/>
    <n v="1"/>
    <m/>
    <s v="X"/>
    <x v="0"/>
    <s v="NET"/>
    <s v="DECI_STD"/>
    <m/>
    <n v="15526"/>
    <s v="FMSC HACM02"/>
    <s v="09:30"/>
    <s v="10:30"/>
    <d v="1899-12-30T01:00:00"/>
    <d v="1899-12-30T09:30:00"/>
    <d v="1899-12-30T10:30:00"/>
    <d v="1899-12-30T01:00:00"/>
    <s v="DCO"/>
    <s v="N/A"/>
  </r>
  <r>
    <n v="15526"/>
    <x v="117"/>
    <x v="21"/>
    <s v="LIFT 25-41"/>
    <s v="AMI"/>
    <n v="81"/>
    <s v="IFTS"/>
    <n v="22"/>
    <s v="X"/>
    <m/>
    <x v="6"/>
    <s v="STDA"/>
    <s v="IF"/>
    <m/>
    <m/>
    <s v="SD IF01"/>
    <s v="09:30"/>
    <s v="10:30"/>
    <d v="1899-12-30T01:00:00"/>
    <d v="1899-12-30T09:30:00"/>
    <d v="1899-12-30T10:30:00"/>
    <d v="1899-12-30T01:00:00"/>
    <s v="DCO"/>
    <s v="N/A"/>
  </r>
  <r>
    <n v="15527"/>
    <x v="117"/>
    <x v="21"/>
    <s v="IFTS LIFT 24-01 QATAR"/>
    <s v="QATAR"/>
    <n v="40"/>
    <s v="ACS"/>
    <n v="32"/>
    <s v="X"/>
    <m/>
    <x v="3"/>
    <s v="STDA"/>
    <s v="DECI_STD"/>
    <m/>
    <m/>
    <s v="PT FAM02"/>
    <s v="09:30"/>
    <s v="10:30"/>
    <d v="1899-12-30T01:00:00"/>
    <d v="1899-12-30T09:30:00"/>
    <d v="1899-12-30T10:30:00"/>
    <d v="1899-12-30T01:00:00"/>
    <s v="DCO"/>
    <s v="N/A"/>
  </r>
  <r>
    <n v="15528"/>
    <x v="117"/>
    <x v="21"/>
    <s v="LIFT IFTS 24-04 JPN"/>
    <s v="IFTS"/>
    <n v="55"/>
    <s v="ACS"/>
    <n v="13"/>
    <m/>
    <s v="X"/>
    <x v="5"/>
    <s v="NET"/>
    <s v="DECI_STD"/>
    <m/>
    <n v="15529"/>
    <s v="FMSC DBFM02"/>
    <s v="11:00"/>
    <s v="12:00"/>
    <d v="1899-12-30T01:00:00"/>
    <d v="1899-12-30T11:00:00"/>
    <d v="1899-12-30T12:00:00"/>
    <d v="1899-12-30T01:00:00"/>
    <s v="DCO"/>
    <s v="N/A"/>
  </r>
  <r>
    <n v="15529"/>
    <x v="118"/>
    <x v="21"/>
    <s v="LIFT IFTS 24-05 AUT"/>
    <s v="IFTS"/>
    <n v="65"/>
    <s v="IFTS"/>
    <n v="22"/>
    <m/>
    <s v="X"/>
    <x v="6"/>
    <s v="NET"/>
    <s v="LOW LEVEL"/>
    <m/>
    <n v="15555"/>
    <s v="NET TLL02"/>
    <s v="15:30"/>
    <s v="16:30"/>
    <d v="1899-12-30T01:00:00"/>
    <d v="1899-12-30T15:30:00"/>
    <d v="1899-12-30T16:15:00"/>
    <d v="1899-12-30T00:45:00"/>
    <s v="RSLD"/>
    <s v="CD3"/>
  </r>
  <r>
    <n v="15530"/>
    <x v="117"/>
    <x v="21"/>
    <s v="LIFT IFTS 24-04 JPN"/>
    <s v="IFTS"/>
    <n v="57"/>
    <s v="IFTS"/>
    <n v="9"/>
    <m/>
    <s v="X"/>
    <x v="0"/>
    <s v="NET"/>
    <s v="DECI_STD"/>
    <m/>
    <n v="15531"/>
    <s v="FMSC DBFM02"/>
    <s v="11:00"/>
    <s v="12:00"/>
    <d v="1899-12-30T01:00:00"/>
    <d v="1899-12-30T11:00:00"/>
    <d v="1899-12-30T12:00:00"/>
    <d v="1899-12-30T01:00:00"/>
    <s v="DCO"/>
    <s v="N/A"/>
  </r>
  <r>
    <n v="15531"/>
    <x v="117"/>
    <x v="21"/>
    <s v="IFTS 25-01 QAT"/>
    <s v="QATAR"/>
    <n v="76"/>
    <s v="ACS"/>
    <n v="14"/>
    <s v="X"/>
    <m/>
    <x v="6"/>
    <s v="STDA"/>
    <s v="DECI_STD"/>
    <m/>
    <m/>
    <s v="PT FAM02"/>
    <s v="11:00"/>
    <s v="12:00"/>
    <d v="1899-12-30T01:00:00"/>
    <d v="1899-12-30T11:00:00"/>
    <d v="1899-12-30T12:00:00"/>
    <d v="1899-12-30T01:00:00"/>
    <s v="DCO"/>
    <s v="N/A"/>
  </r>
  <r>
    <n v="15532"/>
    <x v="117"/>
    <x v="21"/>
    <s v="LIFT IFTS QATAR 25-01"/>
    <s v="QATAR"/>
    <n v="65"/>
    <s v="ACS"/>
    <n v="5"/>
    <m/>
    <s v="X"/>
    <x v="2"/>
    <s v="STDA"/>
    <s v="DECI_STD"/>
    <m/>
    <m/>
    <s v="PT FAM02"/>
    <s v="11:00"/>
    <s v="12:00"/>
    <d v="1899-12-30T01:00:00"/>
    <d v="1899-12-30T11:00:00"/>
    <d v="1899-12-30T12:00:00"/>
    <d v="1899-12-30T01:00:00"/>
    <s v="DCO"/>
    <s v="N/A"/>
  </r>
  <r>
    <n v="15533"/>
    <x v="117"/>
    <x v="21"/>
    <s v="LIFT 24-44 ITA"/>
    <s v="AMI"/>
    <n v="72"/>
    <s v="ACS"/>
    <n v="9"/>
    <s v="X"/>
    <m/>
    <x v="5"/>
    <s v="NET"/>
    <s v="DCA"/>
    <m/>
    <n v="15534"/>
    <s v="SD ADCA02"/>
    <s v="12:30"/>
    <d v="1899-12-30T13:30:00"/>
    <d v="1899-12-30T01:00:00"/>
    <s v="12:30"/>
    <d v="1899-12-30T13:30:00"/>
    <d v="1899-12-30T01:00:00"/>
    <s v="DCO"/>
    <s v="N/A"/>
  </r>
  <r>
    <n v="15534"/>
    <x v="117"/>
    <x v="21"/>
    <s v="LIFT 24-44 ITA"/>
    <s v="AMI"/>
    <n v="70"/>
    <s v="IFTS"/>
    <n v="23"/>
    <s v="X"/>
    <m/>
    <x v="4"/>
    <s v="NET"/>
    <s v="DCA"/>
    <m/>
    <n v="15533"/>
    <s v="SD ADCA02"/>
    <d v="1899-12-30T12:30:00"/>
    <d v="1899-12-30T13:30:00"/>
    <d v="1899-12-30T01:00:00"/>
    <s v="12:30"/>
    <d v="1899-12-30T13:30:00"/>
    <d v="1899-12-30T01:00:00"/>
    <s v="DCO"/>
    <s v="N/A"/>
  </r>
  <r>
    <n v="15535"/>
    <x v="117"/>
    <x v="21"/>
    <s v="LIFT IFTS 24-04 HUN"/>
    <s v="IFTS"/>
    <n v="62"/>
    <s v="ACS"/>
    <n v="12"/>
    <m/>
    <s v="X"/>
    <x v="0"/>
    <s v="NET"/>
    <s v="DECI_STD"/>
    <m/>
    <n v="15536"/>
    <s v="FMSC HACM01"/>
    <s v="12:30"/>
    <s v="13:30"/>
    <d v="1899-12-30T01:00:00"/>
    <d v="1899-12-30T12:30:00"/>
    <d v="1899-12-30T13:30:00"/>
    <d v="1899-12-30T01:00:00"/>
    <s v="DCO"/>
    <s v="N/A"/>
  </r>
  <r>
    <n v="15536"/>
    <x v="117"/>
    <x v="21"/>
    <s v="LIFT IFTS QATAR 25-01"/>
    <s v="QATAR"/>
    <n v="68"/>
    <s v="IFTS"/>
    <n v="22"/>
    <m/>
    <s v="X"/>
    <x v="6"/>
    <s v="STDA"/>
    <s v="DECI_STD"/>
    <m/>
    <m/>
    <s v="FMS CFB01"/>
    <s v="12:30"/>
    <s v="13:30"/>
    <d v="1899-12-30T01:00:00"/>
    <s v="12:30"/>
    <s v="13:30"/>
    <d v="1899-12-30T01:00:00"/>
    <s v="DCO"/>
    <s v="N/A"/>
  </r>
  <r>
    <n v="15537"/>
    <x v="117"/>
    <x v="21"/>
    <s v="IFTS 25-01 QAT"/>
    <s v="QATAR"/>
    <n v="78"/>
    <s v="ACS"/>
    <n v="32"/>
    <s v="X"/>
    <m/>
    <x v="3"/>
    <s v="STDA"/>
    <s v="DECI_STD"/>
    <m/>
    <m/>
    <s v="FMS CFB01"/>
    <s v="12:30"/>
    <s v="13:30"/>
    <d v="1899-12-30T01:00:00"/>
    <d v="1899-12-30T12:30:00"/>
    <d v="1899-12-30T13:30:00"/>
    <d v="1899-12-30T01:00:00"/>
    <s v="DCO"/>
    <s v="N/A"/>
  </r>
  <r>
    <n v="15538"/>
    <x v="117"/>
    <x v="21"/>
    <s v=" IFTS LIFT 24-03 QATAR"/>
    <s v="QATAR"/>
    <n v="56"/>
    <s v="ACS"/>
    <n v="2"/>
    <s v="X"/>
    <m/>
    <x v="5"/>
    <s v="NET"/>
    <s v="DCA"/>
    <m/>
    <n v="15539"/>
    <s v="NET QRA02"/>
    <s v="14:00"/>
    <s v="15:00"/>
    <d v="1899-12-30T01:00:00"/>
    <s v="14:00"/>
    <s v="15:00"/>
    <d v="1899-12-30T01:00:00"/>
    <s v="DCO"/>
    <s v="N/A"/>
  </r>
  <r>
    <n v="15539"/>
    <x v="117"/>
    <x v="21"/>
    <s v=" IFTS LIFT 24-03 QATAR"/>
    <s v="QATAR"/>
    <n v="61"/>
    <s v="IFTS"/>
    <n v="9"/>
    <s v="X"/>
    <m/>
    <x v="4"/>
    <s v="NET"/>
    <s v="DCA"/>
    <m/>
    <n v="15538"/>
    <s v="NET QRA02"/>
    <d v="1899-12-30T14:00:00"/>
    <d v="1899-12-30T15:00:00"/>
    <d v="1899-12-30T01:00:00"/>
    <d v="1899-12-30T14:00:00"/>
    <d v="1899-12-30T15:00:00"/>
    <d v="1899-12-30T01:00:00"/>
    <s v="DCO"/>
    <s v="N/A"/>
  </r>
  <r>
    <n v="15540"/>
    <x v="117"/>
    <x v="21"/>
    <s v="LIFT IFTS 24-04 CAN"/>
    <s v="IFTS"/>
    <n v="52"/>
    <s v="ACS"/>
    <n v="10"/>
    <m/>
    <s v="X"/>
    <x v="0"/>
    <s v="NET"/>
    <s v="DECI_STD"/>
    <m/>
    <n v="15541"/>
    <s v="FMSC HBFM01"/>
    <s v="14:00"/>
    <s v="15:00"/>
    <d v="1899-12-30T01:00:00"/>
    <s v="14:00"/>
    <s v="15:00"/>
    <d v="1899-12-30T01:00:00"/>
    <s v="DCO"/>
    <s v="N/A"/>
  </r>
  <r>
    <n v="15541"/>
    <x v="117"/>
    <x v="21"/>
    <s v="LIFT IFTS QATAR 25-01"/>
    <s v="QATAR"/>
    <n v="63"/>
    <s v="ACS"/>
    <n v="5"/>
    <m/>
    <s v="X"/>
    <x v="6"/>
    <s v="STDA"/>
    <s v="DECI_STD"/>
    <m/>
    <m/>
    <s v="FMS CFB01"/>
    <s v="14:00"/>
    <s v="15:00"/>
    <d v="1899-12-30T01:00:00"/>
    <s v="14:00"/>
    <s v="15:00"/>
    <d v="1899-12-30T01:00:00"/>
    <s v="DCO"/>
    <s v="N/A"/>
  </r>
  <r>
    <n v="15542"/>
    <x v="117"/>
    <x v="21"/>
    <s v="LIFT IFTS QATAR 25-01"/>
    <s v="QATAR"/>
    <n v="66"/>
    <s v="ACS"/>
    <n v="14"/>
    <m/>
    <s v="X"/>
    <x v="3"/>
    <s v="STDA"/>
    <s v="DECI_STD"/>
    <m/>
    <m/>
    <s v="PT FAM02"/>
    <s v="14:00"/>
    <s v="15:00"/>
    <d v="1899-12-30T01:00:00"/>
    <d v="1899-12-30T14:00:00"/>
    <d v="1899-12-30T15:00:00"/>
    <d v="1899-12-30T01:00:00"/>
    <s v="DCO"/>
    <s v="N/A"/>
  </r>
  <r>
    <n v="15543"/>
    <x v="117"/>
    <x v="21"/>
    <s v="LIFT IFTS 25-02 SGP"/>
    <s v="IFTS"/>
    <n v="82"/>
    <s v="ACS"/>
    <n v="9"/>
    <m/>
    <s v="X"/>
    <x v="2"/>
    <s v="STDA"/>
    <s v="DECI_STD"/>
    <m/>
    <m/>
    <s v="PT FAM01"/>
    <s v="15:30"/>
    <s v="16:30"/>
    <d v="1899-12-30T01:00:00"/>
    <s v="15:30"/>
    <s v="16:30"/>
    <d v="1899-12-30T01:00:00"/>
    <s v="DCO"/>
    <s v="N/A"/>
  </r>
  <r>
    <n v="15544"/>
    <x v="117"/>
    <x v="21"/>
    <s v="LIFT IFTS 25-02 SGP"/>
    <s v="IFTS"/>
    <n v="83"/>
    <s v="ACS"/>
    <n v="17"/>
    <m/>
    <s v="X"/>
    <x v="3"/>
    <s v="STDA"/>
    <s v="DECI_STD"/>
    <m/>
    <m/>
    <s v="PT FAM01"/>
    <s v="15:30"/>
    <s v="16:30"/>
    <d v="1899-12-30T01:00:00"/>
    <s v="15:30"/>
    <s v="16:30"/>
    <d v="1899-12-30T01:00:00"/>
    <s v="DCO"/>
    <s v="N/A"/>
  </r>
  <r>
    <n v="15545"/>
    <x v="117"/>
    <x v="21"/>
    <s v="LIFT 25-41"/>
    <s v="AMI"/>
    <n v="76"/>
    <s v="ACS"/>
    <n v="12"/>
    <s v="X"/>
    <m/>
    <x v="0"/>
    <s v="STDA"/>
    <s v="IF"/>
    <m/>
    <m/>
    <s v="SD IF01"/>
    <s v="15:30"/>
    <s v="16:30"/>
    <d v="1899-12-30T01:00:00"/>
    <s v="15:30"/>
    <s v="16:30"/>
    <d v="1899-12-30T01:00:00"/>
    <s v="DCO"/>
    <s v="N/A"/>
  </r>
  <r>
    <n v="15546"/>
    <x v="117"/>
    <x v="21"/>
    <s v="LIFT 25-41"/>
    <s v="AMI"/>
    <n v="80"/>
    <s v="ACS"/>
    <n v="1"/>
    <s v="X"/>
    <m/>
    <x v="1"/>
    <s v="STDA"/>
    <s v="IF"/>
    <m/>
    <m/>
    <s v="SD IF01"/>
    <s v="15:30"/>
    <s v="16:30"/>
    <d v="1899-12-30T01:00:00"/>
    <s v="15:30"/>
    <s v="16:30"/>
    <d v="1899-12-30T01:00:00"/>
    <s v="DCO"/>
    <s v="N/A"/>
  </r>
  <r>
    <n v="15547"/>
    <x v="117"/>
    <x v="21"/>
    <s v="LIFT IFTS 24-05 GER"/>
    <s v="IFTS"/>
    <n v="67"/>
    <s v="IFTS"/>
    <n v="22"/>
    <m/>
    <s v="X"/>
    <x v="5"/>
    <s v="NET"/>
    <s v="DECI_PGM"/>
    <m/>
    <n v="15548"/>
    <s v="NET PGM03"/>
    <s v="15:30"/>
    <s v="16:30"/>
    <d v="1899-12-30T01:00:00"/>
    <s v="15:30"/>
    <s v="16:30"/>
    <d v="1899-12-30T01:00:00"/>
    <s v="DCO"/>
    <s v="N/A"/>
  </r>
  <r>
    <n v="15548"/>
    <x v="117"/>
    <x v="21"/>
    <s v="LIFT IFTS 24-05 GER"/>
    <s v="IFTS"/>
    <n v="66"/>
    <s v="ACS"/>
    <n v="32"/>
    <m/>
    <s v="X"/>
    <x v="4"/>
    <s v="NET"/>
    <s v="DECI_PGM"/>
    <m/>
    <n v="15547"/>
    <s v="NET PGM03"/>
    <d v="1899-12-30T15:30:00"/>
    <d v="1899-12-30T16:30:00"/>
    <d v="1899-12-30T01:00:00"/>
    <d v="1899-12-30T15:30:00"/>
    <d v="1899-12-30T16:30:00"/>
    <d v="1899-12-30T01:00:00"/>
    <s v="SDC"/>
    <s v="N/A"/>
  </r>
  <r>
    <n v="15549"/>
    <x v="118"/>
    <x v="21"/>
    <s v="LIFT IFTS 24-04 HUN"/>
    <s v="IFTS"/>
    <n v="63"/>
    <s v="ACS"/>
    <n v="17"/>
    <m/>
    <s v="X"/>
    <x v="5"/>
    <s v="NET"/>
    <s v="DECI_STD"/>
    <m/>
    <n v="15550"/>
    <s v="FMSC HACM01"/>
    <s v="08:00"/>
    <s v="09:00"/>
    <d v="1899-12-30T01:00:00"/>
    <s v="08:00"/>
    <s v="09:00"/>
    <d v="1899-12-30T01:00:00"/>
    <s v="DCO"/>
    <s v="N/A"/>
  </r>
  <r>
    <n v="15550"/>
    <x v="118"/>
    <x v="21"/>
    <s v="LIFT IFTS QATAR 25-01"/>
    <s v="QATAR"/>
    <n v="66"/>
    <s v="ACS"/>
    <n v="10"/>
    <m/>
    <s v="X"/>
    <x v="0"/>
    <s v="STDA"/>
    <s v="DECI_STD"/>
    <m/>
    <m/>
    <s v="FMS CFB01"/>
    <s v="08:00"/>
    <s v="09:00"/>
    <d v="1899-12-30T01:00:00"/>
    <d v="1899-12-30T08:10:00"/>
    <d v="1899-12-30T09:10:00"/>
    <d v="1899-12-30T01:00:00"/>
    <s v="DCO"/>
    <s v="N/A"/>
  </r>
  <r>
    <n v="15551"/>
    <x v="118"/>
    <x v="21"/>
    <s v="LIFT IFTS QATAR 25-01"/>
    <s v="QATAR"/>
    <n v="63"/>
    <s v="ACS"/>
    <n v="13"/>
    <m/>
    <s v="X"/>
    <x v="1"/>
    <s v="STDA"/>
    <s v="DECI_STD"/>
    <m/>
    <m/>
    <s v="FMS CF01"/>
    <s v="08:00"/>
    <s v="09:00"/>
    <d v="1899-12-30T01:00:00"/>
    <d v="1899-12-30T08:00:00"/>
    <d v="1899-12-30T09:00:00"/>
    <d v="1899-12-30T01:00:00"/>
    <s v="DCO"/>
    <s v="N/A"/>
  </r>
  <r>
    <n v="15552"/>
    <x v="118"/>
    <x v="21"/>
    <s v="IFTS 25-01 QAT"/>
    <s v="QATAR"/>
    <n v="76"/>
    <s v="ACS"/>
    <n v="1"/>
    <s v="X"/>
    <m/>
    <x v="6"/>
    <s v="STDA"/>
    <s v="DECI_STD"/>
    <m/>
    <m/>
    <s v="FMS CFB01"/>
    <s v="08:00"/>
    <s v="09:00"/>
    <d v="1899-12-30T01:00:00"/>
    <d v="1899-12-30T08:00:00"/>
    <d v="1899-12-30T09:00:00"/>
    <d v="1899-12-30T01:00:00"/>
    <s v="DCO"/>
    <s v="N/A"/>
  </r>
  <r>
    <n v="15553"/>
    <x v="118"/>
    <x v="21"/>
    <s v="IFTS 25-01 QAT"/>
    <s v="QATAR"/>
    <n v="77"/>
    <s v="ACS"/>
    <n v="31"/>
    <s v="X"/>
    <m/>
    <x v="2"/>
    <s v="STDA"/>
    <s v="DECI_STD"/>
    <m/>
    <m/>
    <s v="PT FAM02"/>
    <s v="08:00"/>
    <s v="09:00"/>
    <d v="1899-12-30T01:00:00"/>
    <d v="1899-12-30T08:00:00"/>
    <d v="1899-12-30T09:00:00"/>
    <d v="1899-12-30T01:00:00"/>
    <s v="DCO"/>
    <s v="N/A"/>
  </r>
  <r>
    <n v="15554"/>
    <x v="118"/>
    <x v="21"/>
    <s v="LIFT 24-44 ITA"/>
    <s v="AMI"/>
    <n v="72"/>
    <s v="ACS"/>
    <n v="32"/>
    <s v="X"/>
    <m/>
    <x v="5"/>
    <s v="NET"/>
    <s v="BTAG"/>
    <m/>
    <n v="15555"/>
    <s v="SD AI01"/>
    <s v="09:30"/>
    <s v="10:30"/>
    <d v="1899-12-30T01:00:00"/>
    <s v="09:30"/>
    <s v="10:30"/>
    <d v="1899-12-30T01:00:00"/>
    <s v="DCO"/>
    <s v="N/A"/>
  </r>
  <r>
    <n v="15555"/>
    <x v="118"/>
    <x v="21"/>
    <s v="LIFT 24-44 ITA"/>
    <s v="AMI"/>
    <n v="70"/>
    <s v="ACS"/>
    <n v="5"/>
    <s v="X"/>
    <m/>
    <x v="4"/>
    <s v="NET"/>
    <s v="BTAG"/>
    <m/>
    <n v="15554"/>
    <s v="SD AI01"/>
    <d v="1899-12-30T09:30:00"/>
    <d v="1899-12-30T10:30:00"/>
    <d v="1899-12-30T01:00:00"/>
    <s v="09:30"/>
    <s v="10:30"/>
    <d v="1899-12-30T01:00:00"/>
    <s v="DCO"/>
    <s v="N/A"/>
  </r>
  <r>
    <n v="15556"/>
    <x v="118"/>
    <x v="21"/>
    <s v="IFTS LIFT 24-01 QATAR"/>
    <s v="QATAR"/>
    <n v="40"/>
    <s v="IFTS"/>
    <n v="22"/>
    <s v="X"/>
    <m/>
    <x v="0"/>
    <s v="STDA"/>
    <s v="DECI_STD"/>
    <m/>
    <m/>
    <s v="FMS CFB01"/>
    <s v="09:30"/>
    <s v="10:30"/>
    <d v="1899-12-30T01:00:00"/>
    <d v="1899-12-30T09:30:00"/>
    <d v="1899-12-30T10:35:00"/>
    <d v="1899-12-30T01:05:00"/>
    <s v="DCO"/>
    <s v="N/A"/>
  </r>
  <r>
    <n v="15557"/>
    <x v="118"/>
    <x v="21"/>
    <s v="LIFT IFTS 24-05 GER"/>
    <s v="IFTS"/>
    <n v="66"/>
    <s v="ACS"/>
    <n v="9"/>
    <m/>
    <s v="X"/>
    <x v="1"/>
    <s v="STDA"/>
    <s v="CAS_DECI"/>
    <m/>
    <m/>
    <s v="FMS CAS01"/>
    <s v="09:30"/>
    <s v="10:30"/>
    <d v="1899-12-30T01:00:00"/>
    <d v="1899-12-30T09:30:00"/>
    <d v="1899-12-30T10:30:00"/>
    <d v="1899-12-30T01:00:00"/>
    <s v="DCO"/>
    <s v="N/A"/>
  </r>
  <r>
    <n v="15558"/>
    <x v="118"/>
    <x v="21"/>
    <s v="LIFT IFTS 24-05 GER"/>
    <s v="IFTS"/>
    <n v="67"/>
    <s v="IFTS"/>
    <n v="23"/>
    <m/>
    <s v="X"/>
    <x v="6"/>
    <s v="STDA"/>
    <s v="CAS_DECI"/>
    <m/>
    <m/>
    <s v="FMS CAS01"/>
    <s v="09:30"/>
    <s v="10:30"/>
    <d v="1899-12-30T01:00:00"/>
    <d v="1899-12-30T09:30:00"/>
    <d v="1899-12-30T10:30:00"/>
    <d v="1899-12-30T01:00:00"/>
    <s v="DCO"/>
    <s v="N/A"/>
  </r>
  <r>
    <n v="15559"/>
    <x v="118"/>
    <x v="21"/>
    <s v="LIFT IFTS QATAR 25-01"/>
    <s v="QATAR"/>
    <n v="68"/>
    <s v="IFTS"/>
    <n v="9"/>
    <m/>
    <s v="X"/>
    <x v="3"/>
    <s v="STDA"/>
    <s v="DECI_STD"/>
    <m/>
    <m/>
    <s v="FMS CF01"/>
    <s v="09:30"/>
    <s v="10:30"/>
    <d v="1899-12-30T01:00:00"/>
    <d v="1899-12-30T09:30:00"/>
    <d v="1899-12-30T10:30:00"/>
    <d v="1899-12-30T01:00:00"/>
    <s v="DCO"/>
    <s v="N/A"/>
  </r>
  <r>
    <n v="15560"/>
    <x v="118"/>
    <x v="21"/>
    <s v="LIFT IFTS 24-04 HUN"/>
    <s v="IFTS"/>
    <n v="62"/>
    <s v="ACS"/>
    <n v="14"/>
    <m/>
    <s v="X"/>
    <x v="5"/>
    <s v="NET"/>
    <s v="DECI_STD"/>
    <m/>
    <n v="15561"/>
    <s v="FMSC HACM02"/>
    <s v="11:00"/>
    <d v="1899-12-30T11:50:00"/>
    <d v="1899-12-30T00:50:00"/>
    <s v="11:00"/>
    <d v="1899-12-30T11:50:00"/>
    <d v="1899-12-30T00:50:00"/>
    <s v="DCO"/>
    <s v="N/A"/>
  </r>
  <r>
    <n v="15561"/>
    <x v="118"/>
    <x v="21"/>
    <s v="LIFT 25-41"/>
    <s v="AMI"/>
    <n v="82"/>
    <s v="ACS"/>
    <n v="1"/>
    <s v="X"/>
    <m/>
    <x v="3"/>
    <s v="STDA"/>
    <s v="IF"/>
    <m/>
    <m/>
    <s v="SD IF01"/>
    <s v="11:00"/>
    <s v="12:00"/>
    <d v="1899-12-30T01:00:00"/>
    <d v="1899-12-30T11:00:00"/>
    <d v="1899-12-30T12:00:00"/>
    <d v="1899-12-30T01:00:00"/>
    <s v="DCO"/>
    <s v="N/A"/>
  </r>
  <r>
    <n v="15562"/>
    <x v="118"/>
    <x v="21"/>
    <s v="LIFT IFTS QATAR 25-01"/>
    <s v="QATAR"/>
    <n v="65"/>
    <s v="ACS"/>
    <n v="12"/>
    <m/>
    <s v="X"/>
    <x v="6"/>
    <s v="STDA"/>
    <s v="DECI_STD"/>
    <m/>
    <m/>
    <s v="FMS CFB01"/>
    <s v="11:00"/>
    <s v="12:00"/>
    <d v="1899-12-30T01:00:00"/>
    <d v="1899-12-30T11:00:00"/>
    <d v="1899-12-30T12:10:00"/>
    <d v="1899-12-30T01:10:00"/>
    <s v="DCO"/>
    <s v="N/A"/>
  </r>
  <r>
    <n v="15563"/>
    <x v="118"/>
    <x v="21"/>
    <s v=" IFTS LIFT 24-03 QATAR"/>
    <s v="QATAR"/>
    <n v="57"/>
    <s v="IFTS"/>
    <n v="10"/>
    <s v="X"/>
    <m/>
    <x v="0"/>
    <s v="STDA"/>
    <s v="DECI_STD_NVG"/>
    <m/>
    <m/>
    <s v="FMS R2RNVG01"/>
    <s v="11:00"/>
    <s v="12:00"/>
    <d v="1899-12-30T01:00:00"/>
    <d v="1899-12-30T11:00:00"/>
    <d v="1899-12-30T12:00:00"/>
    <d v="1899-12-30T01:00:00"/>
    <s v="DCO"/>
    <s v="N/A"/>
  </r>
  <r>
    <n v="15564"/>
    <x v="118"/>
    <x v="21"/>
    <s v="IFTS LIFT 24-03 QATAR"/>
    <s v="QATAR"/>
    <n v="58"/>
    <s v="ACS"/>
    <n v="13"/>
    <s v="X"/>
    <m/>
    <x v="1"/>
    <s v="STDA"/>
    <s v="BRV_R2R_STD"/>
    <m/>
    <m/>
    <s v="PT R2R01"/>
    <s v="11:00"/>
    <s v="12:00"/>
    <d v="1899-12-30T01:00:00"/>
    <d v="1899-12-30T11:00:00"/>
    <d v="1899-12-30T12:00:00"/>
    <d v="1899-12-30T01:00:00"/>
    <s v="DCO"/>
    <s v="N/A"/>
  </r>
  <r>
    <n v="15565"/>
    <x v="118"/>
    <x v="21"/>
    <s v="LIFT IFTS 24-04 CAN"/>
    <s v="IFTS"/>
    <n v="54"/>
    <s v="IFTS"/>
    <n v="9"/>
    <m/>
    <s v="X"/>
    <x v="5"/>
    <s v="NET"/>
    <s v="DECI_STD"/>
    <m/>
    <n v="15566"/>
    <s v="FMSC HBFM02"/>
    <s v="12:30"/>
    <d v="1899-12-30T13:20:00"/>
    <d v="1899-12-30T00:50:00"/>
    <d v="1899-12-30T12:30:00"/>
    <d v="1899-12-30T13:20:00"/>
    <d v="1899-12-30T00:50:00"/>
    <s v="DCO"/>
    <s v="N/A"/>
  </r>
  <r>
    <n v="15566"/>
    <x v="118"/>
    <x v="21"/>
    <s v="LIFT IFTS 24-04 CAN"/>
    <s v="IFTS"/>
    <n v="52"/>
    <s v="IFTS"/>
    <n v="23"/>
    <m/>
    <s v="X"/>
    <x v="0"/>
    <s v="NET"/>
    <s v="DECI_STD"/>
    <m/>
    <n v="15567"/>
    <s v="FMSC HBFM02"/>
    <s v="12:30"/>
    <s v="13:30"/>
    <d v="1899-12-30T01:00:00"/>
    <d v="1899-12-30T12:30:00"/>
    <d v="1899-12-30T13:30:00"/>
    <d v="1899-12-30T01:00:00"/>
    <s v="DCO"/>
    <s v="N/A"/>
  </r>
  <r>
    <n v="15567"/>
    <x v="118"/>
    <x v="21"/>
    <s v="LIFT 25-41"/>
    <s v="AMI"/>
    <n v="79"/>
    <s v="IFTS"/>
    <n v="22"/>
    <s v="X"/>
    <m/>
    <x v="6"/>
    <s v="STDA"/>
    <s v="IF"/>
    <m/>
    <m/>
    <s v="SD IF01"/>
    <s v="12:30"/>
    <s v="13:30"/>
    <d v="1899-12-30T01:00:00"/>
    <d v="1899-12-30T12:30:00"/>
    <d v="1899-12-30T13:30:00"/>
    <d v="1899-12-30T01:00:00"/>
    <s v="DCO"/>
    <s v="N/A"/>
  </r>
  <r>
    <n v="15568"/>
    <x v="118"/>
    <x v="21"/>
    <s v="LIFT IFTS 25-02 UK"/>
    <s v="IFTS"/>
    <n v="81"/>
    <s v="ACS"/>
    <n v="5"/>
    <m/>
    <s v="X"/>
    <x v="3"/>
    <s v="STDA"/>
    <s v="DECI_STD"/>
    <m/>
    <m/>
    <s v="PT FAM02"/>
    <s v="12:30"/>
    <s v="13:30"/>
    <d v="1899-12-30T01:00:00"/>
    <d v="1899-12-30T12:30:00"/>
    <d v="1899-12-30T13:30:00"/>
    <d v="1899-12-30T01:00:00"/>
    <s v="DCO"/>
    <s v="N/A"/>
  </r>
  <r>
    <n v="15569"/>
    <x v="118"/>
    <x v="21"/>
    <s v="LIFT IFTS 24-04 HUN"/>
    <s v="IFTS"/>
    <n v="63"/>
    <s v="ACS"/>
    <n v="12"/>
    <m/>
    <s v="X"/>
    <x v="5"/>
    <s v="NET"/>
    <s v="DECI_STD"/>
    <m/>
    <n v="15570"/>
    <s v="FMSC HACM02"/>
    <s v="14:00"/>
    <s v="15:00"/>
    <d v="1899-12-30T01:00:00"/>
    <s v="14:00"/>
    <s v="15:00"/>
    <d v="1899-12-30T01:00:00"/>
    <s v="DCO"/>
    <s v="N/A"/>
  </r>
  <r>
    <n v="15570"/>
    <x v="118"/>
    <x v="21"/>
    <s v=" IFTS LIFT 24-03 QATAR"/>
    <s v="QATAR"/>
    <n v="57"/>
    <s v="ACS"/>
    <n v="14"/>
    <s v="X"/>
    <m/>
    <x v="0"/>
    <s v="STDA"/>
    <s v="DECI_STD_NVG"/>
    <m/>
    <m/>
    <s v="FMS R2RNVG02"/>
    <s v="14:00"/>
    <s v="15:00"/>
    <d v="1899-12-30T01:00:00"/>
    <d v="1899-12-30T14:00:00"/>
    <d v="1899-12-30T15:00:00"/>
    <d v="1899-12-30T01:00:00"/>
    <s v="DCO"/>
    <s v="N/A"/>
  </r>
  <r>
    <n v="15571"/>
    <x v="118"/>
    <x v="21"/>
    <s v="IFTS LIFT 24-03 QATAR"/>
    <s v="QATAR"/>
    <n v="58"/>
    <s v="ACS"/>
    <n v="1"/>
    <s v="X"/>
    <m/>
    <x v="1"/>
    <s v="STDA"/>
    <s v="BRV_R2R_STD"/>
    <m/>
    <m/>
    <s v="PT R2R02"/>
    <s v="14:00"/>
    <s v="15:00"/>
    <d v="1899-12-30T01:00:00"/>
    <d v="1899-12-30T14:00:00"/>
    <d v="1899-12-30T15:00:00"/>
    <d v="1899-12-30T01:00:00"/>
    <s v="DCO"/>
    <s v="N/A"/>
  </r>
  <r>
    <n v="15572"/>
    <x v="118"/>
    <x v="21"/>
    <s v="LIFT 25-41"/>
    <s v="AMI"/>
    <n v="76"/>
    <s v="ACS"/>
    <n v="7"/>
    <s v="X"/>
    <m/>
    <x v="6"/>
    <s v="STDA"/>
    <s v="DECI_STD"/>
    <m/>
    <m/>
    <s v="SD EMR04"/>
    <s v="14:00"/>
    <s v="15:00"/>
    <d v="1899-12-30T01:00:00"/>
    <d v="1899-12-30T13:50:00"/>
    <d v="1899-12-30T14:50:00"/>
    <d v="1899-12-30T01:00:00"/>
    <s v="DCO"/>
    <s v="N/A"/>
  </r>
  <r>
    <n v="15573"/>
    <x v="118"/>
    <x v="21"/>
    <s v="LIFT IFTS 25-02 UK"/>
    <s v="IFTS"/>
    <n v="80"/>
    <s v="ACS"/>
    <n v="8"/>
    <m/>
    <s v="X"/>
    <x v="3"/>
    <s v="STDA"/>
    <s v="DECI_STD"/>
    <m/>
    <m/>
    <s v="PT FAM02"/>
    <s v="14:00"/>
    <s v="15:00"/>
    <d v="1899-12-30T01:00:00"/>
    <d v="1899-12-30T14:00:00"/>
    <d v="1899-12-30T15:00:00"/>
    <d v="1899-12-30T01:00:00"/>
    <s v="DCO"/>
    <s v="N/A"/>
  </r>
  <r>
    <n v="15574"/>
    <x v="118"/>
    <x v="21"/>
    <s v="LIFT 24-44 ITA"/>
    <s v="AMI"/>
    <n v="71"/>
    <s v="ACS"/>
    <n v="9"/>
    <s v="X"/>
    <m/>
    <x v="5"/>
    <s v="NET"/>
    <s v="DECI_STD"/>
    <m/>
    <n v="15575"/>
    <s v="SD HACM02"/>
    <s v="15:30"/>
    <d v="1899-12-30T16:00:00"/>
    <d v="1899-12-30T00:30:00"/>
    <d v="1899-12-30T15:30:00"/>
    <d v="1899-12-30T16:00:00"/>
    <d v="1899-12-30T00:30:00"/>
    <s v="DCO"/>
    <s v="N/A"/>
  </r>
  <r>
    <n v="15575"/>
    <x v="118"/>
    <x v="21"/>
    <s v="IFTS 25-01 QAT"/>
    <s v="QATAR"/>
    <n v="78"/>
    <s v="IFTS"/>
    <n v="23"/>
    <s v="X"/>
    <m/>
    <x v="0"/>
    <s v="STDA"/>
    <s v="DECI_STD"/>
    <m/>
    <m/>
    <s v="FMS CF01"/>
    <s v="15:30"/>
    <s v="16:30"/>
    <d v="1899-12-30T01:00:00"/>
    <d v="1899-12-30T15:30:00"/>
    <d v="1899-12-30T16:30:00"/>
    <d v="1899-12-30T01:00:00"/>
    <s v="DCO"/>
    <s v="N/A"/>
  </r>
  <r>
    <n v="15576"/>
    <x v="64"/>
    <x v="21"/>
    <s v="LIFT IFTS 24-03 SAUDI"/>
    <s v="IFTS"/>
    <n v="45"/>
    <s v="ACS"/>
    <n v="14"/>
    <m/>
    <s v="X"/>
    <x v="5"/>
    <s v="NET"/>
    <s v="ATAG_DECI"/>
    <m/>
    <n v="15577"/>
    <s v="NET ATAG01"/>
    <s v="07:00"/>
    <d v="1899-12-30T08:00:00"/>
    <d v="1899-12-30T01:00:00"/>
    <s v="07:00"/>
    <d v="1899-12-30T08:00:00"/>
    <d v="1899-12-30T01:00:00"/>
    <s v="DCO"/>
    <s v="N/A"/>
  </r>
  <r>
    <n v="15577"/>
    <x v="64"/>
    <x v="21"/>
    <s v="LIFT IFTS 24-03 SAUDI"/>
    <s v="IFTS"/>
    <n v="47"/>
    <s v="ACS"/>
    <n v="5"/>
    <m/>
    <s v="X"/>
    <x v="4"/>
    <s v="NET"/>
    <s v="ATAG_DECI"/>
    <m/>
    <n v="15576"/>
    <s v="NET ATAG01"/>
    <s v="07:00"/>
    <d v="1899-12-30T08:00:00"/>
    <d v="1899-12-30T01:00:00"/>
    <s v="07:00"/>
    <d v="1899-12-30T08:00:00"/>
    <d v="1899-12-30T01:00:00"/>
    <s v="DCO"/>
    <s v="N/A"/>
  </r>
  <r>
    <n v="15578"/>
    <x v="64"/>
    <x v="21"/>
    <s v="LIFT IFTS 25-01 SGP"/>
    <s v="IFTS"/>
    <n v="68"/>
    <s v="ACS"/>
    <n v="10"/>
    <m/>
    <s v="X"/>
    <x v="1"/>
    <s v="NET"/>
    <s v="DECI_PGM"/>
    <m/>
    <n v="15579"/>
    <s v="NET PGM03"/>
    <s v="07:00"/>
    <d v="1899-12-30T08:00:00"/>
    <d v="1899-12-30T01:00:00"/>
    <d v="1899-12-30T07:00:00"/>
    <d v="1899-12-30T08:00:00"/>
    <d v="1899-12-30T01:00:00"/>
    <s v="DCO"/>
    <s v="N/A"/>
  </r>
  <r>
    <n v="15579"/>
    <x v="64"/>
    <x v="21"/>
    <s v="LIFT IFTS 25-01 SGP"/>
    <s v="IFTS"/>
    <n v="69"/>
    <s v="ACS"/>
    <n v="12"/>
    <m/>
    <s v="X"/>
    <x v="6"/>
    <s v="NET"/>
    <s v="DECI_PGM"/>
    <m/>
    <n v="15578"/>
    <s v="NET PGM03"/>
    <s v="07:00"/>
    <d v="1899-12-30T08:00:00"/>
    <d v="1899-12-30T01:00:00"/>
    <d v="1899-12-30T07:00:00"/>
    <d v="1899-12-30T08:00:00"/>
    <d v="1899-12-30T01:00:00"/>
    <s v="DCO"/>
    <s v="N/A"/>
  </r>
  <r>
    <n v="15580"/>
    <x v="64"/>
    <x v="21"/>
    <s v="LIFT IFTS 24-05 GER"/>
    <s v="IFTS"/>
    <n v="66"/>
    <s v="ACS"/>
    <n v="15"/>
    <m/>
    <s v="X"/>
    <x v="0"/>
    <s v="STDA"/>
    <s v="CAS_DECI"/>
    <m/>
    <m/>
    <s v="FMS CAS02"/>
    <s v="07:00"/>
    <d v="1899-12-30T08:00:00"/>
    <d v="1899-12-30T01:00:00"/>
    <d v="1899-12-30T07:00:00"/>
    <d v="1899-12-30T08:00:00"/>
    <d v="1899-12-30T01:00:00"/>
    <s v="DCO"/>
    <s v="N/A"/>
  </r>
  <r>
    <n v="15581"/>
    <x v="64"/>
    <x v="21"/>
    <s v=" IFTS LIFT 24-03 QATAR"/>
    <s v="QATAR"/>
    <n v="57"/>
    <s v="ACS"/>
    <n v="9"/>
    <s v="X"/>
    <m/>
    <x v="5"/>
    <s v="NET"/>
    <s v="DCA"/>
    <m/>
    <n v="15582"/>
    <s v="NET QRA01"/>
    <s v="08:30"/>
    <d v="1899-12-30T09:30:00"/>
    <d v="1899-12-30T01:00:00"/>
    <s v="08:30"/>
    <d v="1899-12-30T09:30:00"/>
    <d v="1899-12-30T01:00:00"/>
    <s v="DCO"/>
    <s v="N/A"/>
  </r>
  <r>
    <n v="15582"/>
    <x v="64"/>
    <x v="21"/>
    <s v="IFTS LIFT 24-03 QATAR"/>
    <s v="QATAR"/>
    <n v="58"/>
    <s v="ACS"/>
    <n v="1"/>
    <s v="X"/>
    <m/>
    <x v="4"/>
    <s v="NET"/>
    <s v="DCA"/>
    <m/>
    <n v="15581"/>
    <s v="NET QRA01"/>
    <s v="08:30"/>
    <d v="1899-12-30T09:30:00"/>
    <d v="1899-12-30T01:00:00"/>
    <s v="08:30"/>
    <d v="1899-12-30T09:30:00"/>
    <d v="1899-12-30T01:00:00"/>
    <s v="DCO"/>
    <s v="N/A"/>
  </r>
  <r>
    <n v="15583"/>
    <x v="64"/>
    <x v="21"/>
    <s v=" IFTS LIFT 24-03 QATAR"/>
    <s v="QATAR"/>
    <n v="56"/>
    <s v="ACS"/>
    <n v="32"/>
    <s v="X"/>
    <m/>
    <x v="0"/>
    <s v="STDA"/>
    <s v="DECI_STD_NVG"/>
    <m/>
    <m/>
    <s v="FMS R2RNVG01"/>
    <s v="08:30"/>
    <d v="1899-12-30T09:30:00"/>
    <d v="1899-12-30T01:00:00"/>
    <d v="1899-12-30T08:30:00"/>
    <d v="1899-12-30T09:30:00"/>
    <d v="1899-12-30T01:00:00"/>
    <s v="DCO"/>
    <s v="N/A"/>
  </r>
  <r>
    <n v="15584"/>
    <x v="64"/>
    <x v="21"/>
    <s v="LIFT IFTS 25-01 HUN"/>
    <s v="IFTS"/>
    <n v="71"/>
    <s v="IFTS"/>
    <n v="23"/>
    <m/>
    <s v="X"/>
    <x v="6"/>
    <s v="STDA"/>
    <s v="DECI_STD"/>
    <m/>
    <m/>
    <s v="PT ERT01"/>
    <s v="08:30"/>
    <d v="1899-12-30T09:30:00"/>
    <d v="1899-12-30T01:00:00"/>
    <d v="1899-12-30T08:30:00"/>
    <d v="1899-12-30T09:30:00"/>
    <d v="1899-12-30T01:00:00"/>
    <s v="DCO"/>
    <s v="N/A"/>
  </r>
  <r>
    <n v="15585"/>
    <x v="64"/>
    <x v="21"/>
    <s v="LIFT IFTS 25-02 CAN"/>
    <s v="IFTS"/>
    <n v="73"/>
    <s v="ACS"/>
    <n v="16"/>
    <m/>
    <s v="X"/>
    <x v="3"/>
    <s v="STDA"/>
    <s v="DECI_STD"/>
    <m/>
    <m/>
    <s v="PT FAM02"/>
    <s v="08:30"/>
    <d v="1899-12-30T09:30:00"/>
    <d v="1899-12-30T01:00:00"/>
    <d v="1899-12-30T08:30:00"/>
    <d v="1899-12-30T09:30:00"/>
    <d v="1899-12-30T01:00:00"/>
    <s v="DCO"/>
    <s v="N/A"/>
  </r>
  <r>
    <n v="15586"/>
    <x v="64"/>
    <x v="21"/>
    <s v="LIFT IFTS 24-03 SAUDI"/>
    <s v="IFTS"/>
    <n v="47"/>
    <s v="ACS"/>
    <n v="12"/>
    <m/>
    <s v="X"/>
    <x v="5"/>
    <s v="NET"/>
    <s v="ATAG_DECI"/>
    <m/>
    <n v="15587"/>
    <s v="NET ATAG02"/>
    <s v="10:00"/>
    <d v="1899-12-30T11:00:00"/>
    <d v="1899-12-30T01:00:00"/>
    <s v="10:00"/>
    <d v="1899-12-30T11:00:00"/>
    <d v="1899-12-30T01:00:00"/>
    <s v="DCO"/>
    <s v="N/A"/>
  </r>
  <r>
    <n v="15587"/>
    <x v="64"/>
    <x v="21"/>
    <s v="LIFT IFTS 24-03 SAUDI"/>
    <s v="IFTS"/>
    <n v="46"/>
    <s v="ACS"/>
    <n v="5"/>
    <m/>
    <s v="X"/>
    <x v="4"/>
    <s v="NET"/>
    <s v="ATAG_DECI"/>
    <m/>
    <n v="15586"/>
    <s v="NET ATAG01"/>
    <s v="10:00"/>
    <d v="1899-12-30T11:00:00"/>
    <d v="1899-12-30T01:00:00"/>
    <s v="10:00"/>
    <d v="1899-12-30T11:00:00"/>
    <d v="1899-12-30T01:00:00"/>
    <s v="DCO"/>
    <s v="N/A"/>
  </r>
  <r>
    <n v="15588"/>
    <x v="64"/>
    <x v="21"/>
    <s v="LIFT IFTS 24-04 SPA"/>
    <s v="IFTS"/>
    <n v="61"/>
    <s v="ACS"/>
    <n v="14"/>
    <m/>
    <s v="X"/>
    <x v="1"/>
    <s v="NET"/>
    <s v="DECI_PGM"/>
    <m/>
    <n v="15589"/>
    <s v="NET PGM01"/>
    <s v="10:00"/>
    <d v="1899-12-30T11:00:00"/>
    <d v="1899-12-30T01:00:00"/>
    <d v="1899-12-30T10:00:00"/>
    <d v="1899-12-30T11:00:00"/>
    <d v="1899-12-30T01:00:00"/>
    <s v="DCO"/>
    <s v="N/A"/>
  </r>
  <r>
    <n v="15589"/>
    <x v="64"/>
    <x v="21"/>
    <s v="LIFT IFTS 24-04 SPA"/>
    <s v="IFTS"/>
    <n v="59"/>
    <s v="ACS"/>
    <n v="10"/>
    <m/>
    <s v="X"/>
    <x v="6"/>
    <s v="NET"/>
    <s v="DECI_PGM"/>
    <m/>
    <n v="15588"/>
    <s v="NET PGM01"/>
    <s v="10:00"/>
    <d v="1899-12-30T11:00:00"/>
    <d v="1899-12-30T01:00:00"/>
    <d v="1899-12-30T10:00:00"/>
    <d v="1899-12-30T11:00:00"/>
    <d v="1899-12-30T01:00:00"/>
    <s v="DCO"/>
    <s v="N/A"/>
  </r>
  <r>
    <n v="15590"/>
    <x v="64"/>
    <x v="21"/>
    <s v="LIFT IFTS 24-05 GER"/>
    <s v="IFTS"/>
    <n v="67"/>
    <s v="ACS"/>
    <n v="15"/>
    <m/>
    <s v="X"/>
    <x v="0"/>
    <s v="STDA"/>
    <s v="CAS_DECI"/>
    <m/>
    <m/>
    <s v="FMS CAS02"/>
    <s v="10:00"/>
    <d v="1899-12-30T11:00:00"/>
    <d v="1899-12-30T01:00:00"/>
    <d v="1899-12-30T10:00:00"/>
    <d v="1899-12-30T11:00:00"/>
    <d v="1899-12-30T01:00:00"/>
    <s v="DCO"/>
    <s v="N/A"/>
  </r>
  <r>
    <n v="15591"/>
    <x v="64"/>
    <x v="21"/>
    <s v="IFTS LIFT 24-03 QATAR"/>
    <s v="QATAR"/>
    <n v="58"/>
    <s v="IFTS"/>
    <n v="23"/>
    <s v="X"/>
    <m/>
    <x v="5"/>
    <s v="NET"/>
    <s v="DCA"/>
    <m/>
    <n v="15592"/>
    <s v="NET QRA02"/>
    <s v="11:30"/>
    <d v="1899-12-30T12:30:00"/>
    <d v="1899-12-30T01:00:00"/>
    <s v="11:30"/>
    <d v="1899-12-30T12:30:00"/>
    <d v="1899-12-30T01:00:00"/>
    <s v="DCO"/>
    <s v="N/A"/>
  </r>
  <r>
    <n v="15592"/>
    <x v="64"/>
    <x v="21"/>
    <s v=" IFTS LIFT 24-03 QATAR"/>
    <s v="QATAR"/>
    <n v="57"/>
    <s v="ACS"/>
    <n v="2"/>
    <s v="X"/>
    <m/>
    <x v="4"/>
    <s v="NET"/>
    <s v="DCA"/>
    <m/>
    <n v="15591"/>
    <s v="NET QRA02"/>
    <s v="11:30"/>
    <d v="1899-12-30T12:30:00"/>
    <d v="1899-12-30T01:00:00"/>
    <s v="11:30"/>
    <d v="1899-12-30T12:30:00"/>
    <d v="1899-12-30T01:00:00"/>
    <s v="DCO"/>
    <s v="N/A"/>
  </r>
  <r>
    <n v="15593"/>
    <x v="64"/>
    <x v="21"/>
    <s v=" IFTS LIFT 24-03 QATAR"/>
    <s v="QATAR"/>
    <n v="56"/>
    <s v="ACS"/>
    <n v="32"/>
    <s v="X"/>
    <m/>
    <x v="0"/>
    <s v="STDA"/>
    <s v="DECI_STD_NVG"/>
    <m/>
    <m/>
    <s v="FMS R2RNVG02"/>
    <s v="11:30"/>
    <d v="1899-12-30T12:30:00"/>
    <d v="1899-12-30T01:00:00"/>
    <d v="1899-12-30T11:30:00"/>
    <d v="1899-12-30T12:30:00"/>
    <d v="1899-12-30T01:00:00"/>
    <s v="DCO"/>
    <s v="N/A"/>
  </r>
  <r>
    <n v="15594"/>
    <x v="64"/>
    <x v="21"/>
    <s v="LIFT IFTS 25-02 CAN"/>
    <s v="IFTS"/>
    <n v="75"/>
    <s v="ACS"/>
    <n v="1"/>
    <m/>
    <s v="X"/>
    <x v="1"/>
    <s v="STDA"/>
    <s v="DECI_SONIC"/>
    <m/>
    <m/>
    <s v="PT FAM02"/>
    <s v="11:30"/>
    <d v="1899-12-30T12:30:00"/>
    <d v="1899-12-30T01:00:00"/>
    <d v="1899-12-30T11:30:00"/>
    <d v="1899-12-30T12:30:00"/>
    <d v="1899-12-30T01:00:00"/>
    <s v="DCO"/>
    <s v="N/A"/>
  </r>
  <r>
    <n v="15595"/>
    <x v="64"/>
    <x v="21"/>
    <s v="LIFT IFTS 25-02 CAN"/>
    <s v="IFTS"/>
    <n v="74"/>
    <s v="ACS"/>
    <n v="9"/>
    <m/>
    <s v="X"/>
    <x v="6"/>
    <s v="STDA"/>
    <s v="DECI_SONIC"/>
    <m/>
    <m/>
    <s v="PT FAM02"/>
    <s v="11:30"/>
    <d v="1899-12-30T12:30:00"/>
    <d v="1899-12-30T01:00:00"/>
    <d v="1899-12-30T11:30:00"/>
    <d v="1899-12-30T12:30:00"/>
    <d v="1899-12-30T01:00:00"/>
    <s v="DCO"/>
    <s v="N/A"/>
  </r>
  <r>
    <n v="15596"/>
    <x v="64"/>
    <x v="21"/>
    <s v="LIFT IFTS 25-02 CAN"/>
    <s v="IFTS"/>
    <n v="72"/>
    <s v="ACS"/>
    <n v="16"/>
    <m/>
    <s v="X"/>
    <x v="3"/>
    <s v="STDA"/>
    <s v="DECI_STD"/>
    <m/>
    <m/>
    <s v="PT FAM02"/>
    <s v="11:30"/>
    <d v="1899-12-30T12:30:00"/>
    <d v="1899-12-30T01:00:00"/>
    <d v="1899-12-30T11:30:00"/>
    <d v="1899-12-30T12:30:00"/>
    <d v="1899-12-30T01:00:00"/>
    <s v="DCO"/>
    <s v="N/A"/>
  </r>
  <r>
    <n v="15597"/>
    <x v="118"/>
    <x v="21"/>
    <s v="LIFT 24-44 ITA"/>
    <s v="AMI"/>
    <n v="73"/>
    <s v="ACS"/>
    <n v="32"/>
    <s v="X"/>
    <m/>
    <x v="5"/>
    <s v="NET"/>
    <s v="DECI_STD"/>
    <m/>
    <n v="15598"/>
    <s v="SD HACM02"/>
    <d v="1899-12-30T16:05:00"/>
    <d v="1899-12-30T16:35:00"/>
    <d v="1899-12-30T00:30:00"/>
    <d v="1899-12-30T16:05:00"/>
    <d v="1899-12-30T16:35:00"/>
    <d v="1899-12-30T00:30:00"/>
    <s v="DCO"/>
    <s v="N/A"/>
  </r>
  <r>
    <n v="15598"/>
    <x v="119"/>
    <x v="22"/>
    <s v="LIFT IFTS 24-03 SAUDI"/>
    <s v="IFTS"/>
    <n v="46"/>
    <s v="ACS"/>
    <n v="9"/>
    <m/>
    <s v="X"/>
    <x v="5"/>
    <s v="NET"/>
    <s v="ATAG_DECI"/>
    <m/>
    <n v="15599"/>
    <s v="NET ATAG02"/>
    <s v="06:00"/>
    <s v="07:00"/>
    <d v="1899-12-30T01:00:00"/>
    <d v="1899-12-30T06:00:00"/>
    <d v="1899-12-30T06:50:00"/>
    <d v="1899-12-30T00:50:00"/>
    <s v="DCO"/>
    <s v="N/A"/>
  </r>
  <r>
    <n v="15599"/>
    <x v="119"/>
    <x v="22"/>
    <s v="LIFT IFTS 24-03 SAUDI"/>
    <s v="IFTS"/>
    <n v="45"/>
    <s v="IFTS"/>
    <n v="9"/>
    <m/>
    <s v="X"/>
    <x v="4"/>
    <s v="NET"/>
    <s v="ATAG_DECI"/>
    <m/>
    <n v="15598"/>
    <s v="NET ATAG02"/>
    <d v="1899-12-30T06:00:00"/>
    <d v="1899-12-30T07:00:00"/>
    <d v="1899-12-30T01:00:00"/>
    <d v="1899-12-30T06:00:00"/>
    <d v="1899-12-30T06:50:00"/>
    <d v="1899-12-30T00:50:00"/>
    <s v="DCO"/>
    <s v="N/A"/>
  </r>
  <r>
    <n v="15600"/>
    <x v="119"/>
    <x v="22"/>
    <s v="LIFT IFTS 25-01 SGP"/>
    <s v="IFTS"/>
    <n v="68"/>
    <s v="ACS"/>
    <n v="14"/>
    <m/>
    <s v="X"/>
    <x v="0"/>
    <s v="STDA"/>
    <s v="CAS_DECI"/>
    <m/>
    <m/>
    <s v="FMS CAS01"/>
    <s v="06:00"/>
    <s v="07:00"/>
    <d v="1899-12-30T01:00:00"/>
    <s v="06:00"/>
    <s v="07:00"/>
    <d v="1899-12-30T01:00:00"/>
    <s v="DCO"/>
    <s v="N/A"/>
  </r>
  <r>
    <n v="15601"/>
    <x v="119"/>
    <x v="22"/>
    <s v="LIFT IFTS 25-01 SGP"/>
    <s v="IFTS"/>
    <n v="69"/>
    <s v="ACS"/>
    <n v="1"/>
    <m/>
    <s v="X"/>
    <x v="1"/>
    <s v="STDA"/>
    <s v="CAS_DECI"/>
    <m/>
    <m/>
    <s v="FMS CAS01"/>
    <s v="06:00"/>
    <s v="07:00"/>
    <d v="1899-12-30T01:00:00"/>
    <s v="06:00"/>
    <s v="07:00"/>
    <d v="1899-12-30T01:00:00"/>
    <s v="DCO"/>
    <s v="N/A"/>
  </r>
  <r>
    <n v="15602"/>
    <x v="119"/>
    <x v="22"/>
    <s v="LIFT 25-41"/>
    <s v="AMI"/>
    <n v="79"/>
    <s v="ACS"/>
    <n v="12"/>
    <s v="X"/>
    <m/>
    <x v="6"/>
    <s v="STDA"/>
    <s v="IF"/>
    <m/>
    <m/>
    <s v="SD IF02"/>
    <s v="06:00"/>
    <s v="07:00"/>
    <d v="1899-12-30T01:00:00"/>
    <s v="06:00"/>
    <s v="07:00"/>
    <d v="1899-12-30T01:00:00"/>
    <s v="DCO"/>
    <s v="N/A"/>
  </r>
  <r>
    <n v="15603"/>
    <x v="119"/>
    <x v="22"/>
    <s v=" IFTS LIFT 24-03 QATAR"/>
    <s v="QATAR"/>
    <n v="61"/>
    <s v="ACS"/>
    <n v="13"/>
    <s v="X"/>
    <m/>
    <x v="5"/>
    <s v="NET"/>
    <s v="ATAG_DECI"/>
    <m/>
    <n v="15604"/>
    <s v="NET ATAG01"/>
    <s v="07:30"/>
    <s v="08:30"/>
    <d v="1899-12-30T01:00:00"/>
    <s v="07:30"/>
    <s v="08:30"/>
    <d v="1899-12-30T01:00:00"/>
    <s v="DCO"/>
    <s v="N/A"/>
  </r>
  <r>
    <n v="15604"/>
    <x v="119"/>
    <x v="22"/>
    <s v=" IFTS LIFT 24-03 QATAR"/>
    <s v="QATAR"/>
    <n v="56"/>
    <s v="ACS"/>
    <n v="2"/>
    <s v="X"/>
    <m/>
    <x v="4"/>
    <s v="NET"/>
    <s v="ATAG_DECI"/>
    <m/>
    <n v="15603"/>
    <s v="NET ATAG01"/>
    <d v="1899-12-30T07:30:00"/>
    <d v="1899-12-30T08:30:00"/>
    <d v="1899-12-30T01:00:00"/>
    <s v="07:30"/>
    <s v="08:30"/>
    <d v="1899-12-30T01:00:00"/>
    <s v="DCO"/>
    <s v="N/A"/>
  </r>
  <r>
    <n v="15605"/>
    <x v="119"/>
    <x v="22"/>
    <s v="LIFT 24-44 ITA"/>
    <s v="AMI"/>
    <n v="70"/>
    <s v="ACS"/>
    <n v="31"/>
    <s v="X"/>
    <m/>
    <x v="0"/>
    <s v="NET"/>
    <s v="BTAG"/>
    <m/>
    <n v="15606"/>
    <s v="SD AI02"/>
    <s v="07:30"/>
    <s v="08:30"/>
    <d v="1899-12-30T01:00:00"/>
    <s v="07:30"/>
    <s v="08:30"/>
    <d v="1899-12-30T01:00:00"/>
    <s v="DCO"/>
    <s v="N/A"/>
  </r>
  <r>
    <n v="15606"/>
    <x v="119"/>
    <x v="22"/>
    <s v="LIFT 24-44 ITA"/>
    <s v="AMI"/>
    <n v="72"/>
    <s v="ACS"/>
    <n v="5"/>
    <s v="X"/>
    <m/>
    <x v="1"/>
    <s v="NET"/>
    <s v="BTAG"/>
    <m/>
    <n v="15605"/>
    <s v="SD AI02"/>
    <d v="1899-12-30T07:30:00"/>
    <d v="1899-12-30T08:30:00"/>
    <d v="1899-12-30T01:00:00"/>
    <d v="1899-12-30T07:30:00"/>
    <d v="1899-12-30T08:30:00"/>
    <d v="1899-12-30T01:00:00"/>
    <s v="DCO"/>
    <s v="N/A"/>
  </r>
  <r>
    <n v="15607"/>
    <x v="119"/>
    <x v="22"/>
    <s v="LIFT 25-41"/>
    <s v="AMI"/>
    <n v="76"/>
    <s v="ACS"/>
    <n v="10"/>
    <s v="X"/>
    <m/>
    <x v="6"/>
    <s v="STDA"/>
    <s v="IF"/>
    <m/>
    <m/>
    <s v="SD IF02"/>
    <s v="07:30"/>
    <s v="08:30"/>
    <d v="1899-12-30T01:00:00"/>
    <d v="1899-12-30T07:30:00"/>
    <d v="1899-12-30T08:30:00"/>
    <d v="1899-12-30T01:00:00"/>
    <s v="DCO"/>
    <s v="N/A"/>
  </r>
  <r>
    <n v="15608"/>
    <x v="119"/>
    <x v="22"/>
    <s v="LIFT 25-41"/>
    <s v="AMI"/>
    <n v="80"/>
    <s v="ACS"/>
    <n v="17"/>
    <s v="X"/>
    <m/>
    <x v="3"/>
    <s v="STDA"/>
    <s v="DECI_STD"/>
    <m/>
    <m/>
    <s v="SD EMR04"/>
    <s v="07:45"/>
    <s v="08:45"/>
    <d v="1899-12-30T01:00:00"/>
    <s v="07:45"/>
    <s v="08:45"/>
    <d v="1899-12-30T01:00:00"/>
    <s v="DCO"/>
    <s v="N/A"/>
  </r>
  <r>
    <n v="15609"/>
    <x v="119"/>
    <x v="22"/>
    <s v="LIFT IFTS 24-04 CAN"/>
    <s v="IFTS"/>
    <n v="51"/>
    <s v="ACS"/>
    <n v="9"/>
    <m/>
    <s v="X"/>
    <x v="5"/>
    <s v="NET"/>
    <s v="DECI_STD"/>
    <m/>
    <n v="15610"/>
    <s v="FMSC HBFM02"/>
    <s v="09:00"/>
    <s v="10:00"/>
    <d v="1899-12-30T01:00:00"/>
    <s v="09:00"/>
    <s v="10:00"/>
    <d v="1899-12-30T01:00:00"/>
    <s v="DCO"/>
    <s v="N/A"/>
  </r>
  <r>
    <n v="15610"/>
    <x v="119"/>
    <x v="22"/>
    <s v="LIFT IFTS 24-04 CAN"/>
    <s v="IFTS"/>
    <n v="53"/>
    <s v="ACS"/>
    <n v="14"/>
    <m/>
    <s v="X"/>
    <x v="0"/>
    <s v="NET"/>
    <s v="DECI_STD"/>
    <m/>
    <n v="15611"/>
    <s v="FMSC HBFM02"/>
    <s v="09:00"/>
    <s v="10:00"/>
    <d v="1899-12-30T01:00:00"/>
    <s v="09:00"/>
    <s v="10:00"/>
    <d v="1899-12-30T01:00:00"/>
    <s v="DCO"/>
    <s v="N/A"/>
  </r>
  <r>
    <n v="15611"/>
    <x v="119"/>
    <x v="22"/>
    <s v="LIFT IFTS 25-02 JPN"/>
    <s v="IFTS"/>
    <n v="77"/>
    <s v="ACS"/>
    <n v="12"/>
    <m/>
    <s v="X"/>
    <x v="6"/>
    <s v="STDA"/>
    <s v="DECI_STD"/>
    <m/>
    <m/>
    <s v="PT FAM01"/>
    <s v="09:00"/>
    <s v="10:00"/>
    <d v="1899-12-30T01:00:00"/>
    <s v="09:00"/>
    <s v="10:00"/>
    <d v="1899-12-30T01:00:00"/>
    <s v="DCO"/>
    <s v="N/A"/>
  </r>
  <r>
    <n v="15612"/>
    <x v="119"/>
    <x v="22"/>
    <s v="LIFT IFTS 25-02 JPN"/>
    <s v="IFTS"/>
    <n v="79"/>
    <s v="ACS"/>
    <n v="1"/>
    <m/>
    <s v="X"/>
    <x v="2"/>
    <s v="STDA"/>
    <s v="DECI_STD"/>
    <m/>
    <m/>
    <s v="PT FAM01"/>
    <s v="09:00"/>
    <s v="10:00"/>
    <d v="1899-12-30T01:00:00"/>
    <s v="09:00"/>
    <s v="10:00"/>
    <d v="1899-12-30T01:00:00"/>
    <s v="DCO"/>
    <s v="N/A"/>
  </r>
  <r>
    <n v="15613"/>
    <x v="119"/>
    <x v="22"/>
    <s v="LIP 24-03 SWE"/>
    <s v="IFTS"/>
    <n v="48"/>
    <s v="ACS"/>
    <n v="17"/>
    <m/>
    <s v="X"/>
    <x v="5"/>
    <s v="NET"/>
    <s v="DECI_STD"/>
    <m/>
    <n v="15614"/>
    <s v="FMSC OBFM01"/>
    <s v="10:30"/>
    <s v="11:30"/>
    <d v="1899-12-30T01:00:00"/>
    <s v="10:30"/>
    <s v="11:30"/>
    <d v="1899-12-30T01:00:00"/>
    <s v="DCO"/>
    <s v="N/A"/>
  </r>
  <r>
    <n v="15614"/>
    <x v="119"/>
    <x v="22"/>
    <s v="LIP 24-04 CAN"/>
    <s v="IFTS"/>
    <n v="50"/>
    <s v="ACS"/>
    <n v="5"/>
    <m/>
    <s v="X"/>
    <x v="0"/>
    <s v="NET"/>
    <s v="DECI_STD"/>
    <m/>
    <n v="15615"/>
    <s v="FMSC OBFM01"/>
    <s v="10:30"/>
    <s v="11:30"/>
    <d v="1899-12-30T01:00:00"/>
    <d v="1899-12-30T10:30:00"/>
    <d v="1899-12-30T11:30:00"/>
    <d v="1899-12-30T01:00:00"/>
    <s v="DCO"/>
    <s v="N/A"/>
  </r>
  <r>
    <n v="15615"/>
    <x v="119"/>
    <x v="22"/>
    <s v="LIFT IFTS 24-04 JPN"/>
    <s v="IFTS"/>
    <n v="57"/>
    <s v="ACS"/>
    <n v="10"/>
    <m/>
    <s v="X"/>
    <x v="6"/>
    <s v="STDA"/>
    <s v="DECI_STD"/>
    <m/>
    <m/>
    <s v="PT ERT03"/>
    <s v="10:30"/>
    <s v="11:30"/>
    <d v="1899-12-30T01:00:00"/>
    <d v="1899-12-30T10:30:00"/>
    <d v="1899-12-30T11:30:00"/>
    <d v="1899-12-30T01:00:00"/>
    <s v="DCO"/>
    <s v="N/A"/>
  </r>
  <r>
    <n v="15616"/>
    <x v="119"/>
    <x v="22"/>
    <s v="LIFT 25-41"/>
    <s v="AMI"/>
    <n v="81"/>
    <s v="ACS"/>
    <n v="13"/>
    <s v="X"/>
    <m/>
    <x v="3"/>
    <s v="STDA"/>
    <s v="DECI_STD"/>
    <m/>
    <m/>
    <s v="SD EMR04"/>
    <s v="10:30"/>
    <s v="11:30"/>
    <d v="1899-12-30T01:00:00"/>
    <s v="10:30"/>
    <s v="11:30"/>
    <d v="1899-12-30T01:00:00"/>
    <s v="DCO"/>
    <s v="N/A"/>
  </r>
  <r>
    <n v="15617"/>
    <x v="119"/>
    <x v="22"/>
    <s v="LIFT 24-45 ITA"/>
    <s v="AMI"/>
    <n v="34"/>
    <s v="ACS"/>
    <n v="12"/>
    <s v="X"/>
    <m/>
    <x v="5"/>
    <s v="NET"/>
    <s v="CAS"/>
    <m/>
    <n v="15618"/>
    <s v="SD CASP01"/>
    <s v="12:00"/>
    <s v="13:00"/>
    <d v="1899-12-30T01:00:00"/>
    <s v="12:00"/>
    <s v="13:00"/>
    <d v="1899-12-30T01:00:00"/>
    <s v="DCO"/>
    <s v="N/A"/>
  </r>
  <r>
    <n v="15618"/>
    <x v="119"/>
    <x v="22"/>
    <s v="LIFT IFTS 24-04 SPA"/>
    <s v="IFTS"/>
    <n v="59"/>
    <s v="IFTS"/>
    <n v="9"/>
    <m/>
    <s v="X"/>
    <x v="0"/>
    <s v="NET"/>
    <s v="DECI_PGM"/>
    <m/>
    <n v="15619"/>
    <s v="NET PGM02"/>
    <s v="12:00"/>
    <s v="13:00"/>
    <d v="1899-12-30T01:00:00"/>
    <d v="1899-12-30T12:00:00"/>
    <d v="1899-12-30T12:45:00"/>
    <d v="1899-12-30T00:45:00"/>
    <s v="DCO"/>
    <s v="N/A"/>
  </r>
  <r>
    <n v="15619"/>
    <x v="119"/>
    <x v="22"/>
    <s v="LIFT IFTS 24-04 SPA"/>
    <s v="IFTS"/>
    <n v="61"/>
    <s v="ACS"/>
    <n v="14"/>
    <m/>
    <s v="X"/>
    <x v="1"/>
    <s v="NET"/>
    <s v="DECI_PGM"/>
    <m/>
    <n v="15618"/>
    <s v="NET PGM02"/>
    <d v="1899-12-30T12:00:00"/>
    <d v="1899-12-30T13:00:00"/>
    <d v="1899-12-30T01:00:00"/>
    <d v="1899-12-30T12:00:00"/>
    <d v="1899-12-30T12:45:00"/>
    <d v="1899-12-30T00:45:00"/>
    <s v="DCO"/>
    <s v="N/A"/>
  </r>
  <r>
    <n v="15620"/>
    <x v="119"/>
    <x v="22"/>
    <s v="LIFT 25-41"/>
    <s v="AMI"/>
    <n v="77"/>
    <s v="ACS"/>
    <n v="1"/>
    <s v="X"/>
    <m/>
    <x v="6"/>
    <s v="STDA"/>
    <s v="DECI_STD"/>
    <m/>
    <m/>
    <s v="SD CF03"/>
    <s v="12:00"/>
    <s v="13:00"/>
    <d v="1899-12-30T01:00:00"/>
    <d v="1899-12-30T12:00:00"/>
    <d v="1899-12-30T13:00:00"/>
    <d v="1899-12-30T01:00:00"/>
    <s v="DCO"/>
    <s v="N/A"/>
  </r>
  <r>
    <n v="15621"/>
    <x v="119"/>
    <x v="22"/>
    <s v=" IFTS LIFT 24-03 QATAR"/>
    <s v="QATAR"/>
    <n v="56"/>
    <s v="ACS"/>
    <n v="13"/>
    <s v="X"/>
    <m/>
    <x v="5"/>
    <s v="NET"/>
    <s v="ATAG_DECI"/>
    <m/>
    <n v="15622"/>
    <s v="NET ATAG02"/>
    <s v="13:30"/>
    <s v="14:30"/>
    <d v="1899-12-30T01:00:00"/>
    <s v="13:30"/>
    <s v="14:30"/>
    <d v="1899-12-30T01:00:00"/>
    <s v="DCO"/>
    <s v="N/A"/>
  </r>
  <r>
    <n v="15622"/>
    <x v="119"/>
    <x v="22"/>
    <s v=" IFTS LIFT 24-03 QATAR"/>
    <s v="QATAR"/>
    <n v="61"/>
    <s v="ACS"/>
    <n v="2"/>
    <s v="X"/>
    <m/>
    <x v="4"/>
    <s v="NET"/>
    <s v="ATAG_DECI"/>
    <m/>
    <n v="15621"/>
    <s v="NET ATAG02"/>
    <d v="1899-12-30T13:30:00"/>
    <d v="1899-12-30T14:30:00"/>
    <d v="1899-12-30T01:00:00"/>
    <d v="1899-12-30T13:30:00"/>
    <d v="1899-12-30T14:30:00"/>
    <d v="1899-12-30T01:00:00"/>
    <s v="DCO"/>
    <s v="N/A"/>
  </r>
  <r>
    <n v="15623"/>
    <x v="119"/>
    <x v="22"/>
    <s v="LIFT IFTS 24-04 SPA"/>
    <s v="IFTS"/>
    <n v="60"/>
    <s v="ACS"/>
    <n v="10"/>
    <m/>
    <s v="X"/>
    <x v="0"/>
    <s v="NET"/>
    <s v="LOW LEVEL"/>
    <m/>
    <n v="15624"/>
    <s v="NET TLL01"/>
    <s v="13:30"/>
    <s v="14:30"/>
    <d v="1899-12-30T01:00:00"/>
    <d v="1899-12-30T13:30:00"/>
    <d v="1899-12-30T14:30:00"/>
    <d v="1899-12-30T01:00:00"/>
    <s v="DCO"/>
    <s v="N/A"/>
  </r>
  <r>
    <n v="15624"/>
    <x v="119"/>
    <x v="22"/>
    <s v="LIFT IFTS 24-05 AUT"/>
    <s v="IFTS"/>
    <n v="65"/>
    <s v="ACS"/>
    <n v="5"/>
    <m/>
    <s v="X"/>
    <x v="1"/>
    <s v="NET"/>
    <s v="LOW LEVEL"/>
    <m/>
    <n v="15623"/>
    <s v="NET TLL02 CPL01"/>
    <d v="1899-12-30T13:30:00"/>
    <d v="1899-12-30T14:30:00"/>
    <d v="1899-12-30T01:00:00"/>
    <d v="1899-12-30T13:30:00"/>
    <d v="1899-12-30T14:30:00"/>
    <d v="1899-12-30T01:00:00"/>
    <s v="DCO"/>
    <s v="N/A"/>
  </r>
  <r>
    <n v="15625"/>
    <x v="65"/>
    <x v="22"/>
    <s v="LIP 24-03 AUT"/>
    <s v="IFTS"/>
    <n v="42"/>
    <s v="ACS"/>
    <n v="9"/>
    <m/>
    <s v="X"/>
    <x v="5"/>
    <s v="NET"/>
    <s v="DECI_STD"/>
    <m/>
    <n v="15626"/>
    <s v="SD HACM01"/>
    <s v="06:00"/>
    <s v="07:00"/>
    <d v="1899-12-30T01:00:00"/>
    <s v="06:00"/>
    <s v="07:00"/>
    <d v="1899-12-30T01:00:00"/>
    <s v="DCO"/>
    <s v="N/A"/>
  </r>
  <r>
    <n v="15626"/>
    <x v="65"/>
    <x v="22"/>
    <s v="LIFT IFTS 25-01 SGP"/>
    <s v="IFTS"/>
    <n v="69"/>
    <s v="ACS"/>
    <n v="12"/>
    <m/>
    <s v="X"/>
    <x v="0"/>
    <s v="STDA"/>
    <s v="CAS_DECI"/>
    <m/>
    <m/>
    <s v="FMS CAS02"/>
    <s v="06:00"/>
    <s v="07:00"/>
    <d v="1899-12-30T01:00:00"/>
    <s v="06:00"/>
    <s v="07:00"/>
    <d v="1899-12-30T01:00:00"/>
    <s v="DCO"/>
    <s v="N/A"/>
  </r>
  <r>
    <n v="15627"/>
    <x v="65"/>
    <x v="22"/>
    <s v="LIFT IFTS 25-01 SGP"/>
    <s v="IFTS"/>
    <n v="68"/>
    <s v="ACS"/>
    <n v="14"/>
    <m/>
    <s v="X"/>
    <x v="1"/>
    <s v="STDA"/>
    <s v="CAS_DECI"/>
    <m/>
    <m/>
    <s v="FMS CAS02"/>
    <s v="06:00"/>
    <s v="07:00"/>
    <d v="1899-12-30T01:00:00"/>
    <s v="06:00"/>
    <s v="07:00"/>
    <d v="1899-12-30T01:00:00"/>
    <s v="DCO"/>
    <s v="N/A"/>
  </r>
  <r>
    <n v="15628"/>
    <x v="65"/>
    <x v="22"/>
    <s v="LIFT IFTS QATAR 25-01"/>
    <s v="QATAR"/>
    <n v="66"/>
    <s v="ACS"/>
    <n v="5"/>
    <m/>
    <s v="X"/>
    <x v="6"/>
    <s v="STDA"/>
    <s v="DECI_STD"/>
    <m/>
    <m/>
    <s v="FMS CF01"/>
    <s v="06:00"/>
    <s v="07:00"/>
    <d v="1899-12-30T01:00:00"/>
    <s v="06:00"/>
    <s v="07:00"/>
    <d v="1899-12-30T01:00:00"/>
    <s v="DCO"/>
    <s v="N/A"/>
  </r>
  <r>
    <n v="15629"/>
    <x v="65"/>
    <x v="22"/>
    <s v="IFTS 25-01 QAT"/>
    <s v="QATAR"/>
    <n v="78"/>
    <s v="ACS"/>
    <n v="10"/>
    <s v="X"/>
    <m/>
    <x v="2"/>
    <s v="STDA"/>
    <s v="DECI_SONIC"/>
    <m/>
    <m/>
    <s v="FMS CF02"/>
    <s v="06:00"/>
    <s v="07:00"/>
    <d v="1899-12-30T01:00:00"/>
    <s v="06:00"/>
    <s v="07:00"/>
    <d v="1899-12-30T01:00:00"/>
    <s v="DCO"/>
    <s v="N/A"/>
  </r>
  <r>
    <n v="15630"/>
    <x v="65"/>
    <x v="22"/>
    <s v="LIFT IFTS 24-04 SPA"/>
    <s v="IFTS"/>
    <n v="61"/>
    <s v="ACS"/>
    <n v="17"/>
    <m/>
    <s v="X"/>
    <x v="5"/>
    <s v="NET"/>
    <s v="DECI_PGM"/>
    <m/>
    <n v="15631"/>
    <s v="NET PGM03"/>
    <s v="07:30"/>
    <s v="08:30"/>
    <d v="1899-12-30T01:00:00"/>
    <s v="07:30"/>
    <s v="08:30"/>
    <d v="1899-12-30T01:00:00"/>
    <s v="DCO"/>
    <s v="N/A"/>
  </r>
  <r>
    <n v="15631"/>
    <x v="65"/>
    <x v="22"/>
    <s v="LIFT IFTS 24-04 SPA"/>
    <s v="IFTS"/>
    <n v="59"/>
    <s v="IFTS"/>
    <n v="9"/>
    <m/>
    <s v="X"/>
    <x v="4"/>
    <s v="NET"/>
    <s v="DECI_PGM"/>
    <m/>
    <n v="15630"/>
    <s v="NET PGM03"/>
    <d v="1899-12-30T07:30:00"/>
    <d v="1899-12-30T08:30:00"/>
    <d v="1899-12-30T01:00:00"/>
    <s v="07:30"/>
    <s v="08:30"/>
    <d v="1899-12-30T01:00:00"/>
    <s v="DCO"/>
    <s v="N/A"/>
  </r>
  <r>
    <n v="15632"/>
    <x v="65"/>
    <x v="22"/>
    <s v="LIFT IFTS 24-05 AUT"/>
    <s v="IFTS"/>
    <n v="65"/>
    <s v="ACS"/>
    <n v="1"/>
    <m/>
    <s v="X"/>
    <x v="0"/>
    <s v="NET"/>
    <s v="LOW LEVEL"/>
    <m/>
    <n v="15633"/>
    <s v="NET TLL03"/>
    <s v="07:30"/>
    <s v="08:30"/>
    <d v="1899-12-30T01:00:00"/>
    <s v="07:30"/>
    <s v="08:30"/>
    <d v="1899-12-30T01:00:00"/>
    <s v="DCO"/>
    <s v="N/A"/>
  </r>
  <r>
    <n v="15633"/>
    <x v="65"/>
    <x v="22"/>
    <s v="LIFT IFTS 24-04 SPA"/>
    <s v="IFTS"/>
    <n v="60"/>
    <s v="ACS"/>
    <n v="13"/>
    <m/>
    <s v="X"/>
    <x v="1"/>
    <s v="NET"/>
    <s v="LOW LEVEL"/>
    <m/>
    <n v="15632"/>
    <s v="NET TLL02"/>
    <d v="1899-12-30T07:30:00"/>
    <d v="1899-12-30T08:30:00"/>
    <d v="1899-12-30T01:00:00"/>
    <d v="1899-12-30T07:30:00"/>
    <d v="1899-12-30T08:30:00"/>
    <d v="1899-12-30T01:00:00"/>
    <s v="DCO"/>
    <s v="N/A"/>
  </r>
  <r>
    <n v="15634"/>
    <x v="65"/>
    <x v="22"/>
    <s v="LIFT IFTS 24-04 SPA"/>
    <s v="IFTS"/>
    <n v="58"/>
    <s v="ACS"/>
    <n v="22"/>
    <m/>
    <s v="X"/>
    <x v="6"/>
    <s v="STDA"/>
    <s v="BRV_R2R_STD"/>
    <m/>
    <m/>
    <s v="PT R2R01"/>
    <s v="07:30"/>
    <s v="08:30"/>
    <d v="1899-12-30T01:00:00"/>
    <s v="07:30"/>
    <s v="08:30"/>
    <d v="1899-12-30T01:00:00"/>
    <s v="DCO"/>
    <s v="N/A"/>
  </r>
  <r>
    <n v="15635"/>
    <x v="65"/>
    <x v="22"/>
    <s v="LIFT IFTS QATAR 25-01"/>
    <s v="QATAR"/>
    <n v="63"/>
    <s v="ACS"/>
    <n v="2"/>
    <m/>
    <s v="X"/>
    <x v="3"/>
    <s v="STDA"/>
    <s v="DECI_SONIC"/>
    <m/>
    <m/>
    <s v="FMS CF02"/>
    <s v="07:30"/>
    <s v="08:30"/>
    <d v="1899-12-30T01:00:00"/>
    <s v="07:30"/>
    <s v="08:30"/>
    <d v="1899-12-30T01:00:00"/>
    <s v="DCO"/>
    <s v="N/A"/>
  </r>
  <r>
    <n v="15636"/>
    <x v="65"/>
    <x v="22"/>
    <s v=" IFTS LIFT 24-03 QATAR"/>
    <s v="QATAR"/>
    <n v="57"/>
    <s v="ACS"/>
    <n v="25"/>
    <s v="X"/>
    <m/>
    <x v="5"/>
    <s v="NET"/>
    <s v="ATAG_DECI"/>
    <m/>
    <n v="15637"/>
    <s v="NET ATAG01"/>
    <s v="09:00"/>
    <s v="10:00"/>
    <d v="1899-12-30T01:00:00"/>
    <s v="09:00"/>
    <s v="10:00"/>
    <d v="1899-12-30T01:00:00"/>
    <s v="DCO"/>
    <s v="N/A"/>
  </r>
  <r>
    <n v="15637"/>
    <x v="65"/>
    <x v="22"/>
    <s v="IFTS LIFT 24-03 QATAR"/>
    <s v="QATAR"/>
    <n v="58"/>
    <s v="ACS"/>
    <n v="10"/>
    <s v="X"/>
    <m/>
    <x v="4"/>
    <s v="NET"/>
    <s v="ATAG_DECI"/>
    <m/>
    <n v="15636"/>
    <s v="NET ATAG01"/>
    <d v="1899-12-30T09:00:00"/>
    <d v="1899-12-30T10:00:00"/>
    <d v="1899-12-30T01:00:00"/>
    <s v="09:00"/>
    <s v="10:00"/>
    <d v="1899-12-30T01:00:00"/>
    <s v="DCO"/>
    <s v="N/A"/>
  </r>
  <r>
    <n v="15638"/>
    <x v="65"/>
    <x v="22"/>
    <s v="LIFT 25-41"/>
    <s v="AMI"/>
    <n v="79"/>
    <s v="ACS"/>
    <n v="9"/>
    <s v="X"/>
    <m/>
    <x v="0"/>
    <s v="STDA"/>
    <s v="DECI_STD"/>
    <m/>
    <m/>
    <s v="SD CF03"/>
    <s v="09:00"/>
    <s v="10:00"/>
    <d v="1899-12-30T01:00:00"/>
    <d v="1899-12-30T09:00:00"/>
    <d v="1899-12-30T10:00:00"/>
    <d v="1899-12-30T01:00:00"/>
    <s v="DCO"/>
    <s v="N/A"/>
  </r>
  <r>
    <n v="15639"/>
    <x v="65"/>
    <x v="22"/>
    <s v="LIFT 25-41"/>
    <s v="AMI"/>
    <n v="80"/>
    <s v="ACS"/>
    <n v="32"/>
    <s v="X"/>
    <m/>
    <x v="1"/>
    <s v="STDA"/>
    <s v="IF"/>
    <m/>
    <m/>
    <s v="SD IF02"/>
    <s v="09:00"/>
    <s v="10:00"/>
    <d v="1899-12-30T01:00:00"/>
    <d v="1899-12-30T09:00:00"/>
    <d v="1899-12-30T10:00:00"/>
    <d v="1899-12-30T01:00:00"/>
    <s v="DCO"/>
    <s v="N/A"/>
  </r>
  <r>
    <n v="15640"/>
    <x v="65"/>
    <x v="22"/>
    <s v="IFTS LIFT 24-01 QATAR"/>
    <s v="QATAR"/>
    <n v="40"/>
    <s v="ACS"/>
    <n v="14"/>
    <s v="X"/>
    <m/>
    <x v="6"/>
    <s v="STDA"/>
    <s v="DECI_STD"/>
    <m/>
    <m/>
    <s v="FMS CF01"/>
    <s v="09:00"/>
    <s v="10:00"/>
    <d v="1899-12-30T01:00:00"/>
    <d v="1899-12-30T09:00:00"/>
    <d v="1899-12-30T10:00:00"/>
    <d v="1899-12-30T01:00:00"/>
    <s v="DCO"/>
    <s v="N/A"/>
  </r>
  <r>
    <n v="15641"/>
    <x v="65"/>
    <x v="22"/>
    <s v="LIFT IFTS 24-04 CAN"/>
    <s v="IFTS"/>
    <n v="52"/>
    <s v="ACS"/>
    <n v="17"/>
    <m/>
    <s v="X"/>
    <x v="5"/>
    <s v="NET"/>
    <s v="DECI_STD"/>
    <m/>
    <n v="15642"/>
    <s v="FMSC DACM01"/>
    <s v="10:30"/>
    <s v="11:30"/>
    <d v="1899-12-30T01:00:00"/>
    <s v="10:30"/>
    <s v="11:30"/>
    <d v="1899-12-30T01:00:00"/>
    <s v="DCO"/>
    <s v="N/A"/>
  </r>
  <r>
    <n v="15642"/>
    <x v="65"/>
    <x v="22"/>
    <s v="LIFT IFTS 24-04 CAN"/>
    <s v="IFTS"/>
    <n v="54"/>
    <s v="ACS"/>
    <n v="1"/>
    <m/>
    <s v="X"/>
    <x v="0"/>
    <s v="NET"/>
    <s v="DECI_STD"/>
    <m/>
    <n v="15643"/>
    <s v="FMSC DACM01"/>
    <s v="10:30"/>
    <s v="11:30"/>
    <d v="1899-12-30T01:00:00"/>
    <s v="10:30"/>
    <d v="1899-12-30T11:20:00"/>
    <d v="1899-12-30T00:50:00"/>
    <s v="DCO"/>
    <s v="N/A"/>
  </r>
  <r>
    <n v="15643"/>
    <x v="65"/>
    <x v="22"/>
    <s v="LIFT IFTS 25-01 HUN"/>
    <s v="IFTS"/>
    <n v="70"/>
    <s v="ACS"/>
    <n v="2"/>
    <m/>
    <s v="X"/>
    <x v="6"/>
    <s v="STDA"/>
    <s v="AAR"/>
    <m/>
    <m/>
    <s v="PT AAR01"/>
    <s v="10:30"/>
    <s v="11:30"/>
    <d v="1899-12-30T01:00:00"/>
    <s v="10:30"/>
    <s v="11:30"/>
    <d v="1899-12-30T01:00:00"/>
    <s v="DCO"/>
    <s v="N/A"/>
  </r>
  <r>
    <n v="15644"/>
    <x v="65"/>
    <x v="22"/>
    <s v="LIFT IFTS QATAR 25-01"/>
    <s v="QATAR"/>
    <n v="65"/>
    <s v="ACS"/>
    <n v="13"/>
    <m/>
    <s v="X"/>
    <x v="3"/>
    <s v="STDA"/>
    <s v="DECI_STD"/>
    <m/>
    <m/>
    <s v="FMS CF01"/>
    <s v="10:30"/>
    <s v="11:30"/>
    <d v="1899-12-30T01:00:00"/>
    <s v="10:30"/>
    <s v="11:30"/>
    <d v="1899-12-30T01:00:00"/>
    <s v="DCO"/>
    <s v="N/A"/>
  </r>
  <r>
    <n v="15645"/>
    <x v="65"/>
    <x v="22"/>
    <s v="LIFT IFTS 24-04 SPA"/>
    <s v="IFTS"/>
    <n v="60"/>
    <s v="ACS"/>
    <n v="25"/>
    <m/>
    <s v="X"/>
    <x v="0"/>
    <s v="NET"/>
    <s v="LOW LEVEL"/>
    <m/>
    <n v="15646"/>
    <s v="NET TLL03"/>
    <s v="12:00"/>
    <s v="13:00"/>
    <d v="1899-12-30T01:00:00"/>
    <d v="1899-12-30T12:00:00"/>
    <d v="1899-12-30T13:00:00"/>
    <d v="1899-12-30T01:00:00"/>
    <s v="DCO"/>
    <s v="N/A"/>
  </r>
  <r>
    <n v="15646"/>
    <x v="65"/>
    <x v="22"/>
    <s v="LIFT IFTS 24-05 AUT"/>
    <s v="IFTS"/>
    <n v="64"/>
    <s v="ACS"/>
    <n v="12"/>
    <m/>
    <s v="X"/>
    <x v="1"/>
    <s v="NET"/>
    <s v="LOW LEVEL"/>
    <m/>
    <n v="15645"/>
    <s v="NET TLL03"/>
    <d v="1899-12-30T12:00:00"/>
    <d v="1899-12-30T13:00:00"/>
    <d v="1899-12-30T01:00:00"/>
    <d v="1899-12-30T12:00:00"/>
    <d v="1899-12-30T13:00:00"/>
    <d v="1899-12-30T01:00:00"/>
    <s v="DCO"/>
    <s v="N/A"/>
  </r>
  <r>
    <n v="15647"/>
    <x v="65"/>
    <x v="22"/>
    <s v="LIFT 25-41"/>
    <s v="AMI"/>
    <n v="76"/>
    <s v="ACS"/>
    <n v="17"/>
    <s v="X"/>
    <m/>
    <x v="5"/>
    <s v="STDA"/>
    <s v="DECI_STD"/>
    <m/>
    <m/>
    <s v="SD CF03"/>
    <s v="13:30"/>
    <s v="14:30"/>
    <d v="1899-12-30T01:00:00"/>
    <s v="13:30"/>
    <s v="14:30"/>
    <d v="1899-12-30T01:00:00"/>
    <s v="DCO"/>
    <s v="N/A"/>
  </r>
  <r>
    <n v="15648"/>
    <x v="65"/>
    <x v="22"/>
    <s v="LIFT 25-41"/>
    <s v="AMI"/>
    <n v="81"/>
    <s v="IFTS"/>
    <n v="9"/>
    <s v="X"/>
    <m/>
    <x v="4"/>
    <s v="STDA"/>
    <s v="IF"/>
    <m/>
    <m/>
    <s v="SD IF02"/>
    <s v="13:30"/>
    <s v="14:30"/>
    <d v="1899-12-30T01:00:00"/>
    <s v="13:30"/>
    <s v="14:30"/>
    <d v="1899-12-30T01:00:00"/>
    <s v="DCO"/>
    <s v="N/A"/>
  </r>
  <r>
    <n v="15649"/>
    <x v="65"/>
    <x v="22"/>
    <s v="LIFT IFTS QATAR 25-01"/>
    <s v="QATAR"/>
    <n v="68"/>
    <s v="ACS"/>
    <n v="1"/>
    <m/>
    <s v="X"/>
    <x v="0"/>
    <s v="STDA"/>
    <s v="DECI_SONIC"/>
    <m/>
    <m/>
    <s v="FMS CF02"/>
    <s v="13:30"/>
    <s v="14:30"/>
    <d v="1899-12-30T01:00:00"/>
    <s v="13:30"/>
    <s v="14:30"/>
    <d v="1899-12-30T01:00:00"/>
    <s v="DCO"/>
    <s v="N/A"/>
  </r>
  <r>
    <n v="15650"/>
    <x v="65"/>
    <x v="22"/>
    <s v=" IFTS LIFT 24-03 QATAR"/>
    <s v="QATAR"/>
    <n v="61"/>
    <s v="ACS"/>
    <n v="13"/>
    <s v="X"/>
    <m/>
    <x v="1"/>
    <s v="STDA"/>
    <s v="BRV_R2R_STD"/>
    <m/>
    <m/>
    <s v="PT BVR01"/>
    <s v="13:30"/>
    <s v="14:30"/>
    <d v="1899-12-30T01:00:00"/>
    <s v="13:30"/>
    <s v="14:30"/>
    <d v="1899-12-30T01:00:00"/>
    <s v="DCO"/>
    <s v="N/A"/>
  </r>
  <r>
    <n v="15651"/>
    <x v="65"/>
    <x v="22"/>
    <s v=" IFTS LIFT 24-03 QATAR"/>
    <s v="QATAR"/>
    <n v="56"/>
    <s v="ACS"/>
    <n v="2"/>
    <s v="X"/>
    <m/>
    <x v="6"/>
    <s v="STDA"/>
    <s v="BRV_R2R_STD"/>
    <m/>
    <m/>
    <s v="PT BVR01"/>
    <s v="13:30"/>
    <s v="14:30"/>
    <d v="1899-12-30T01:00:00"/>
    <s v="13:30"/>
    <s v="14:30"/>
    <d v="1899-12-30T01:00:00"/>
    <s v="DCO"/>
    <s v="N/A"/>
  </r>
  <r>
    <n v="15652"/>
    <x v="65"/>
    <x v="22"/>
    <s v="IFTS 25-01 QAT"/>
    <s v="QATAR"/>
    <n v="77"/>
    <s v="ACS"/>
    <n v="22"/>
    <s v="X"/>
    <m/>
    <x v="3"/>
    <s v="STDA"/>
    <s v="DECI_STD"/>
    <m/>
    <m/>
    <s v="FMS CFB01"/>
    <s v="13:30"/>
    <s v="14:30"/>
    <d v="1899-12-30T01:00:00"/>
    <s v="13:30"/>
    <s v="14:30"/>
    <d v="1899-12-30T01:00:00"/>
    <s v="DCO"/>
    <s v="N/A"/>
  </r>
  <r>
    <n v="15653"/>
    <x v="66"/>
    <x v="22"/>
    <s v="LIFT 25-41"/>
    <s v="AMI"/>
    <n v="80"/>
    <s v="IFTS"/>
    <n v="9"/>
    <s v="X"/>
    <m/>
    <x v="5"/>
    <s v="STDA"/>
    <s v="DECI_STD"/>
    <m/>
    <m/>
    <s v="SD CF03"/>
    <s v="06:00"/>
    <s v="07:00"/>
    <d v="1899-12-30T01:00:00"/>
    <s v="06:00"/>
    <s v="07:00"/>
    <d v="1899-12-30T01:00:00"/>
    <s v="DCO"/>
    <s v="N/A"/>
  </r>
  <r>
    <n v="15654"/>
    <x v="66"/>
    <x v="22"/>
    <s v="LIFT IFTS 24-04 SPA"/>
    <s v="IFTS"/>
    <n v="59"/>
    <s v="ACS"/>
    <n v="20"/>
    <m/>
    <s v="X"/>
    <x v="4"/>
    <s v="STDA"/>
    <s v="BRV_R2R_STD"/>
    <m/>
    <m/>
    <s v="PT R2R01"/>
    <s v="06:00"/>
    <s v="07:00"/>
    <d v="1899-12-30T01:00:00"/>
    <s v="06:00"/>
    <s v="07:00"/>
    <d v="1899-12-30T01:00:00"/>
    <s v="DCO"/>
    <s v="N/A"/>
  </r>
  <r>
    <n v="15655"/>
    <x v="66"/>
    <x v="22"/>
    <s v="LIFT 25-41"/>
    <s v="AMI"/>
    <n v="81"/>
    <s v="ACS"/>
    <n v="12"/>
    <s v="X"/>
    <m/>
    <x v="0"/>
    <s v="STDA"/>
    <s v="DECI_STD"/>
    <m/>
    <m/>
    <s v="SD CF03"/>
    <s v="06:00"/>
    <s v="07:00"/>
    <d v="1899-12-30T01:00:00"/>
    <d v="1899-12-30T06:00:00"/>
    <d v="1899-12-30T07:00:00"/>
    <d v="1899-12-30T01:00:00"/>
    <s v="DCO"/>
    <s v="N/A"/>
  </r>
  <r>
    <n v="15656"/>
    <x v="66"/>
    <x v="22"/>
    <s v="LIFT IFTS 24-04 HUN"/>
    <s v="IFTS"/>
    <n v="62"/>
    <s v="ACS"/>
    <n v="5"/>
    <m/>
    <s v="X"/>
    <x v="1"/>
    <s v="STDA"/>
    <s v="BRV_R2R_STD"/>
    <m/>
    <m/>
    <s v="PT R2R01"/>
    <s v="06:00"/>
    <s v="07:00"/>
    <d v="1899-12-30T01:00:00"/>
    <d v="1899-12-30T06:00:00"/>
    <d v="1899-12-30T07:00:00"/>
    <d v="1899-12-30T01:00:00"/>
    <s v="DCO"/>
    <s v="N/A"/>
  </r>
  <r>
    <n v="15657"/>
    <x v="66"/>
    <x v="22"/>
    <s v="LIFT IFTS 24-04 HUN"/>
    <s v="IFTS"/>
    <n v="63"/>
    <s v="ACS"/>
    <n v="10"/>
    <m/>
    <s v="X"/>
    <x v="6"/>
    <s v="STDA"/>
    <s v="BRV_R2R_STD"/>
    <m/>
    <m/>
    <s v="PT R2R01"/>
    <s v="06:00"/>
    <s v="07:00"/>
    <d v="1899-12-30T01:00:00"/>
    <d v="1899-12-30T06:00:00"/>
    <d v="1899-12-30T07:00:00"/>
    <d v="1899-12-30T01:00:00"/>
    <s v="DCO"/>
    <s v="N/A"/>
  </r>
  <r>
    <n v="15658"/>
    <x v="66"/>
    <x v="22"/>
    <s v="IFTS 25-01 QAT"/>
    <s v="QATAR"/>
    <n v="77"/>
    <s v="ACS"/>
    <n v="14"/>
    <s v="X"/>
    <m/>
    <x v="2"/>
    <s v="STDA"/>
    <s v="DECI_STD"/>
    <m/>
    <m/>
    <s v="FMS CF01"/>
    <s v="06:00"/>
    <s v="07:00"/>
    <d v="1899-12-30T01:00:00"/>
    <d v="1899-12-30T06:00:00"/>
    <d v="1899-12-30T07:15:00"/>
    <d v="1899-12-30T01:15:00"/>
    <s v="DCO"/>
    <s v="N/A"/>
  </r>
  <r>
    <n v="15659"/>
    <x v="66"/>
    <x v="22"/>
    <s v="LIFT IFTS 24-04 CAN"/>
    <s v="IFTS"/>
    <n v="52"/>
    <s v="ACS"/>
    <n v="17"/>
    <m/>
    <s v="X"/>
    <x v="5"/>
    <s v="NET"/>
    <s v="DECI_STD"/>
    <m/>
    <n v="15660"/>
    <s v="FMSC DACM02"/>
    <s v="07:30"/>
    <s v="08:30"/>
    <d v="1899-12-30T01:00:00"/>
    <s v="07:30"/>
    <s v="08:30"/>
    <d v="1899-12-30T01:00:00"/>
    <s v="DCO"/>
    <s v="N/A"/>
  </r>
  <r>
    <n v="15660"/>
    <x v="66"/>
    <x v="22"/>
    <s v="IFTS 25-01 QAT"/>
    <s v="QATAR"/>
    <n v="76"/>
    <s v="ACS"/>
    <n v="2"/>
    <s v="X"/>
    <m/>
    <x v="6"/>
    <s v="STDA"/>
    <s v="DECI_SONIC"/>
    <m/>
    <m/>
    <s v="FMS CF02"/>
    <s v="07:30"/>
    <s v="08:30"/>
    <d v="1899-12-30T01:00:00"/>
    <d v="1899-12-30T07:30:00"/>
    <d v="1899-12-30T08:30:00"/>
    <d v="1899-12-30T01:00:00"/>
    <s v="DCO"/>
    <s v="N/A"/>
  </r>
  <r>
    <n v="15661"/>
    <x v="66"/>
    <x v="22"/>
    <s v="LIFT IFTS 24-04 JPN"/>
    <s v="IFTS"/>
    <n v="57"/>
    <s v="ACS"/>
    <n v="5"/>
    <m/>
    <s v="X"/>
    <x v="5"/>
    <s v="NET"/>
    <s v="DECI_STD"/>
    <m/>
    <n v="15662"/>
    <s v="FMSC HBFM01"/>
    <s v="09:00"/>
    <s v="10:00"/>
    <d v="1899-12-30T01:00:00"/>
    <s v="09:00"/>
    <s v="10:00"/>
    <d v="1899-12-30T01:00:00"/>
    <s v="DCO"/>
    <s v="N/A"/>
  </r>
  <r>
    <n v="15662"/>
    <x v="66"/>
    <x v="22"/>
    <s v="LIFT IFTS 24-04 JPN"/>
    <s v="IFTS"/>
    <n v="55"/>
    <s v="ACS"/>
    <n v="12"/>
    <m/>
    <s v="X"/>
    <x v="0"/>
    <s v="NET"/>
    <s v="DECI_STD"/>
    <m/>
    <n v="15663"/>
    <s v="FMSC HBFM01"/>
    <s v="09:00"/>
    <s v="10:00"/>
    <d v="1899-12-30T01:00:00"/>
    <d v="1899-12-30T09:00:00"/>
    <d v="1899-12-30T10:00:00"/>
    <d v="1899-12-30T01:00:00"/>
    <s v="DCO"/>
    <s v="N/A"/>
  </r>
  <r>
    <n v="15663"/>
    <x v="66"/>
    <x v="22"/>
    <s v="LIFT IFTS 24-04 SPA"/>
    <s v="IFTS"/>
    <n v="58"/>
    <s v="ACS"/>
    <n v="10"/>
    <m/>
    <s v="X"/>
    <x v="6"/>
    <s v="STDA"/>
    <s v="BRV_R2R_STD"/>
    <m/>
    <m/>
    <s v="PT R2R02"/>
    <s v="09:00"/>
    <s v="10:00"/>
    <d v="1899-12-30T01:00:00"/>
    <d v="1899-12-30T09:00:00"/>
    <d v="1899-12-30T10:00:00"/>
    <d v="1899-12-30T01:00:00"/>
    <s v="DCO"/>
    <s v="N/A"/>
  </r>
  <r>
    <n v="15664"/>
    <x v="66"/>
    <x v="22"/>
    <s v="LIFT IFTS 24-05 GER"/>
    <s v="IFTS"/>
    <n v="66"/>
    <s v="ACS"/>
    <n v="32"/>
    <m/>
    <s v="X"/>
    <x v="5"/>
    <s v="NET"/>
    <s v="DECI_STD"/>
    <m/>
    <n v="15665"/>
    <s v="FMSC DACM01"/>
    <s v="10:30"/>
    <s v="11:30"/>
    <d v="1899-12-30T01:00:00"/>
    <s v="10:30"/>
    <s v="11:30"/>
    <d v="1899-12-30T01:00:00"/>
    <s v="DCO"/>
    <s v="N/A"/>
  </r>
  <r>
    <n v="15665"/>
    <x v="66"/>
    <x v="22"/>
    <s v="LIFT IFTS 24-05 AUT"/>
    <s v="IFTS"/>
    <n v="65"/>
    <s v="ACS"/>
    <n v="9"/>
    <m/>
    <s v="X"/>
    <x v="0"/>
    <s v="NET"/>
    <s v="DECI_PGM"/>
    <m/>
    <n v="15666"/>
    <s v="NET PGM01"/>
    <s v="10:30"/>
    <s v="11:30"/>
    <d v="1899-12-30T01:00:00"/>
    <d v="1899-12-30T10:30:00"/>
    <d v="1899-12-30T11:30:00"/>
    <d v="1899-12-30T01:00:00"/>
    <s v="DCO"/>
    <s v="N/A"/>
  </r>
  <r>
    <n v="15666"/>
    <x v="66"/>
    <x v="22"/>
    <s v="LIFT IFTS 24-05 AUT"/>
    <s v="IFTS"/>
    <n v="64"/>
    <s v="ACS"/>
    <n v="2"/>
    <m/>
    <s v="X"/>
    <x v="1"/>
    <s v="NET"/>
    <s v="DECI_PGM"/>
    <m/>
    <n v="15665"/>
    <s v="NET PGM01"/>
    <d v="1899-12-30T10:30:00"/>
    <d v="1899-12-30T11:30:00"/>
    <d v="1899-12-30T01:00:00"/>
    <d v="1899-12-30T10:30:00"/>
    <d v="1899-12-30T11:30:00"/>
    <d v="1899-12-30T01:00:00"/>
    <s v="DCO"/>
    <s v="N/A"/>
  </r>
  <r>
    <n v="15667"/>
    <x v="66"/>
    <x v="22"/>
    <s v="LIFT IFTS 24-04 SPA"/>
    <s v="IFTS"/>
    <n v="61"/>
    <s v="ACS"/>
    <n v="1"/>
    <m/>
    <s v="X"/>
    <x v="6"/>
    <s v="STDA"/>
    <s v="BRV_R2R_STD"/>
    <m/>
    <m/>
    <s v="PT R2R01"/>
    <s v="10:30"/>
    <s v="11:30"/>
    <d v="1899-12-30T01:00:00"/>
    <d v="1899-12-30T10:30:00"/>
    <d v="1899-12-30T11:30:00"/>
    <d v="1899-12-30T01:00:00"/>
    <s v="DCO"/>
    <s v="N/A"/>
  </r>
  <r>
    <n v="15668"/>
    <x v="66"/>
    <x v="22"/>
    <s v="LIFT 24-45 ITA"/>
    <s v="AMI"/>
    <n v="34"/>
    <s v="ACS"/>
    <n v="12"/>
    <s v="X"/>
    <m/>
    <x v="5"/>
    <s v="NET"/>
    <s v="DECI_STD"/>
    <m/>
    <n v="15669"/>
    <s v="SD OBFM01"/>
    <s v="12:00"/>
    <s v="13:00"/>
    <d v="1899-12-30T01:00:00"/>
    <s v="12:00"/>
    <s v="13:00"/>
    <d v="1899-12-30T01:00:00"/>
    <s v="DCO"/>
    <s v="N/A"/>
  </r>
  <r>
    <n v="15669"/>
    <x v="66"/>
    <x v="22"/>
    <s v="LIFT 24-44 ITA"/>
    <s v="AMI"/>
    <n v="71"/>
    <s v="ACS"/>
    <n v="20"/>
    <s v="X"/>
    <m/>
    <x v="0"/>
    <s v="STDA"/>
    <s v="DCA"/>
    <m/>
    <m/>
    <s v="SD TI01"/>
    <s v="12:00"/>
    <s v="13:00"/>
    <d v="1899-12-30T01:00:00"/>
    <d v="1899-12-30T12:00:00"/>
    <d v="1899-12-30T13:00:00"/>
    <d v="1899-12-30T01:00:00"/>
    <s v="DCO"/>
    <s v="N/A"/>
  </r>
  <r>
    <n v="15670"/>
    <x v="66"/>
    <x v="22"/>
    <s v=" IFTS LIFT 24-03 QATAR"/>
    <s v="QATAR"/>
    <n v="56"/>
    <s v="ACS"/>
    <n v="14"/>
    <s v="X"/>
    <m/>
    <x v="1"/>
    <s v="STDA"/>
    <s v="BRV_R2R_STD"/>
    <m/>
    <m/>
    <s v="PT BVR02"/>
    <s v="12:00"/>
    <s v="13:00"/>
    <d v="1899-12-30T01:00:00"/>
    <d v="1899-12-30T12:00:00"/>
    <d v="1899-12-30T13:00:00"/>
    <d v="1899-12-30T01:00:00"/>
    <s v="DCO"/>
    <s v="N/A"/>
  </r>
  <r>
    <n v="15671"/>
    <x v="66"/>
    <x v="22"/>
    <s v=" IFTS LIFT 24-03 QATAR"/>
    <s v="QATAR"/>
    <n v="61"/>
    <s v="IFTS"/>
    <n v="9"/>
    <s v="X"/>
    <m/>
    <x v="6"/>
    <s v="STDA"/>
    <s v="BRV_R2R_STD"/>
    <m/>
    <m/>
    <s v="PT BVR02"/>
    <s v="12:00"/>
    <s v="13:00"/>
    <d v="1899-12-30T01:00:00"/>
    <d v="1899-12-30T12:00:00"/>
    <d v="1899-12-30T13:00:00"/>
    <d v="1899-12-30T01:00:00"/>
    <s v="DCO"/>
    <s v="N/A"/>
  </r>
  <r>
    <n v="15672"/>
    <x v="66"/>
    <x v="22"/>
    <s v="LIFT IFTS 24-05 GER"/>
    <s v="IFTS"/>
    <n v="67"/>
    <s v="ACS"/>
    <n v="9"/>
    <m/>
    <s v="X"/>
    <x v="5"/>
    <s v="NET"/>
    <s v="DECI_STD"/>
    <m/>
    <n v="15673"/>
    <s v="FMSC DACM01"/>
    <s v="13:30"/>
    <s v="14:30"/>
    <d v="1899-12-30T01:00:00"/>
    <d v="1899-12-30T13:45:00"/>
    <d v="1899-12-30T14:25:00"/>
    <d v="1899-12-30T00:40:00"/>
    <s v="DCO"/>
    <s v="N/A"/>
  </r>
  <r>
    <n v="15673"/>
    <x v="66"/>
    <x v="22"/>
    <s v="LIFT IFTS 25-01 HUN"/>
    <s v="IFTS"/>
    <n v="70"/>
    <s v="ACS"/>
    <n v="1"/>
    <m/>
    <s v="X"/>
    <x v="0"/>
    <s v="NET"/>
    <s v="DECI_PGM"/>
    <m/>
    <n v="15674"/>
    <s v="NET PGM01"/>
    <s v="13:30"/>
    <s v="14:30"/>
    <d v="1899-12-30T01:00:00"/>
    <d v="1899-12-30T13:30:00"/>
    <d v="1899-12-30T14:30:00"/>
    <d v="1899-12-30T01:00:00"/>
    <s v="DCO"/>
    <s v="N/A"/>
  </r>
  <r>
    <n v="15674"/>
    <x v="66"/>
    <x v="22"/>
    <s v="LIFT IFTS 25-01 HUN"/>
    <s v="IFTS"/>
    <n v="71"/>
    <s v="ACS"/>
    <n v="17"/>
    <m/>
    <s v="X"/>
    <x v="1"/>
    <s v="NET"/>
    <s v="DECI_PGM"/>
    <m/>
    <n v="15673"/>
    <s v="NET PGM01"/>
    <d v="1899-12-30T13:30:00"/>
    <d v="1899-12-30T14:30:00"/>
    <d v="1899-12-30T01:00:00"/>
    <d v="1899-12-30T13:30:00"/>
    <d v="1899-12-30T14:30:00"/>
    <d v="1899-12-30T01:00:00"/>
    <s v="DCO"/>
    <s v="N/A"/>
  </r>
  <r>
    <n v="15675"/>
    <x v="66"/>
    <x v="22"/>
    <s v="LIFT 24-44 ITA"/>
    <s v="AMI"/>
    <n v="73"/>
    <s v="ACS"/>
    <n v="13"/>
    <s v="X"/>
    <m/>
    <x v="6"/>
    <s v="STDA"/>
    <s v="DCA"/>
    <m/>
    <m/>
    <s v="SD TI01"/>
    <s v="13:30"/>
    <s v="14:30"/>
    <d v="1899-12-30T01:00:00"/>
    <d v="1899-12-30T13:30:00"/>
    <d v="1899-12-30T14:30:00"/>
    <d v="1899-12-30T01:00:00"/>
    <s v="DCO"/>
    <s v="N/A"/>
  </r>
  <r>
    <n v="15676"/>
    <x v="67"/>
    <x v="22"/>
    <s v="LIFT 24-45 ITA"/>
    <s v="AMI"/>
    <n v="34"/>
    <s v="IFTS"/>
    <n v="9"/>
    <s v="X"/>
    <m/>
    <x v="5"/>
    <s v="NET"/>
    <s v="DECI_STD"/>
    <m/>
    <n v="15677"/>
    <s v="SD OBFM02"/>
    <s v="06:00"/>
    <s v="07:00"/>
    <d v="1899-12-30T01:00:00"/>
    <s v="06:00"/>
    <d v="1899-12-30T06:40:00"/>
    <d v="1899-12-30T00:40:00"/>
    <s v="DCO"/>
    <s v="N/A"/>
  </r>
  <r>
    <n v="15677"/>
    <x v="67"/>
    <x v="22"/>
    <s v="LIFT 24-44 ITA"/>
    <s v="AMI"/>
    <n v="70"/>
    <s v="ACS"/>
    <n v="12"/>
    <s v="X"/>
    <m/>
    <x v="0"/>
    <s v="NET"/>
    <s v="ATAG"/>
    <m/>
    <n v="15678"/>
    <s v="SD AAI01"/>
    <s v="06:00"/>
    <s v="07:00"/>
    <d v="1899-12-30T01:00:00"/>
    <d v="1899-12-30T06:00:00"/>
    <d v="1899-12-30T07:00:00"/>
    <d v="1899-12-30T01:00:00"/>
    <s v="DCO"/>
    <s v="N/A"/>
  </r>
  <r>
    <n v="15678"/>
    <x v="67"/>
    <x v="22"/>
    <s v="LIFT 24-44 ITA"/>
    <s v="AMI"/>
    <n v="72"/>
    <s v="ACS"/>
    <n v="30"/>
    <s v="X"/>
    <m/>
    <x v="1"/>
    <s v="NET"/>
    <s v="ATAG"/>
    <m/>
    <n v="15677"/>
    <s v="SD AAI01"/>
    <s v="06:00"/>
    <s v="07:00"/>
    <d v="1899-12-30T01:00:00"/>
    <d v="1899-12-30T06:00:00"/>
    <d v="1899-12-30T07:00:00"/>
    <d v="1899-12-30T01:00:00"/>
    <s v="DCO"/>
    <s v="N/A"/>
  </r>
  <r>
    <n v="15679"/>
    <x v="67"/>
    <x v="22"/>
    <s v="LIFT IFTS 24-04 HUN"/>
    <s v="IFTS"/>
    <n v="62"/>
    <s v="ACS"/>
    <n v="32"/>
    <m/>
    <s v="X"/>
    <x v="6"/>
    <s v="STDA"/>
    <s v="BRV_R2R_STD"/>
    <m/>
    <m/>
    <s v="PT R2R02"/>
    <s v="06:00"/>
    <s v="07:00"/>
    <d v="1899-12-30T01:00:00"/>
    <d v="1899-12-30T06:00:00"/>
    <d v="1899-12-30T07:00:00"/>
    <d v="1899-12-30T01:00:00"/>
    <s v="DCO"/>
    <s v="N/A"/>
  </r>
  <r>
    <n v="15680"/>
    <x v="67"/>
    <x v="22"/>
    <s v=" IFTS LIFT 24-03 QATAR"/>
    <s v="QATAR"/>
    <n v="57"/>
    <s v="ACS"/>
    <n v="9"/>
    <s v="X"/>
    <m/>
    <x v="5"/>
    <s v="STDA"/>
    <s v="BRV_R2R_STD"/>
    <m/>
    <m/>
    <s v="PT BVR01"/>
    <d v="1899-12-30T07:30:00"/>
    <s v="08:30"/>
    <d v="1899-12-30T01:00:00"/>
    <d v="1899-12-30T07:30:00"/>
    <s v="08:30"/>
    <d v="1899-12-30T01:00:00"/>
    <s v="DCO"/>
    <s v="N/A"/>
  </r>
  <r>
    <n v="15681"/>
    <x v="67"/>
    <x v="22"/>
    <s v="IFTS LIFT 24-03 QATAR"/>
    <s v="QATAR"/>
    <n v="58"/>
    <s v="ACS"/>
    <n v="1"/>
    <s v="X"/>
    <m/>
    <x v="4"/>
    <s v="STDA"/>
    <s v="BRV_R2R_STD"/>
    <m/>
    <m/>
    <s v="PT BVR01"/>
    <s v="07:30"/>
    <s v="08:30"/>
    <d v="1899-12-30T01:00:00"/>
    <d v="1899-12-30T07:30:00"/>
    <s v="08:30"/>
    <d v="1899-12-30T01:00:00"/>
    <s v="DCO"/>
    <s v="N/A"/>
  </r>
  <r>
    <n v="15682"/>
    <x v="67"/>
    <x v="22"/>
    <s v="LIFT IFTS 24-04 CAN"/>
    <s v="IFTS"/>
    <n v="54"/>
    <s v="ACS"/>
    <n v="2"/>
    <m/>
    <s v="X"/>
    <x v="0"/>
    <s v="NET"/>
    <s v="DECI_STD"/>
    <m/>
    <n v="15683"/>
    <s v="FMSC DACM02"/>
    <s v="07:30"/>
    <s v="08:30"/>
    <d v="1899-12-30T01:00:00"/>
    <d v="1899-12-30T07:30:00"/>
    <d v="1899-12-30T08:30:00"/>
    <d v="1899-12-30T01:00:00"/>
    <s v="DCO"/>
    <s v="N/A"/>
  </r>
  <r>
    <n v="15683"/>
    <x v="67"/>
    <x v="22"/>
    <s v="LIFT IFTS 24-04 HUN"/>
    <s v="IFTS"/>
    <n v="63"/>
    <s v="ACS"/>
    <n v="13"/>
    <m/>
    <s v="X"/>
    <x v="6"/>
    <s v="STDA"/>
    <s v="BRV_R2R_STD"/>
    <m/>
    <m/>
    <s v="PT R2R02"/>
    <s v="07:30"/>
    <s v="08:30"/>
    <d v="1899-12-30T01:00:00"/>
    <d v="1899-12-30T07:30:00"/>
    <d v="1899-12-30T08:30:00"/>
    <d v="1899-12-30T01:00:00"/>
    <s v="DCO"/>
    <s v="N/A"/>
  </r>
  <r>
    <n v="15684"/>
    <x v="67"/>
    <x v="22"/>
    <s v="LIFT IFTS 24-04 JPN"/>
    <s v="IFTS"/>
    <n v="57"/>
    <s v="ACS"/>
    <n v="32"/>
    <m/>
    <s v="X"/>
    <x v="5"/>
    <s v="NET"/>
    <s v="DECI_STD"/>
    <m/>
    <n v="15685"/>
    <s v="FMSC HBFM02"/>
    <d v="1899-12-30T09:00:00"/>
    <d v="1899-12-30T10:00:00"/>
    <d v="1899-12-30T01:00:00"/>
    <d v="1899-12-30T09:00:00"/>
    <d v="1899-12-30T09:50:00"/>
    <d v="1899-12-30T00:50:00"/>
    <s v="DCO"/>
    <s v="N/A"/>
  </r>
  <r>
    <n v="15685"/>
    <x v="67"/>
    <x v="22"/>
    <s v="LIFT IFTS 24-05 GER"/>
    <s v="IFTS"/>
    <n v="66"/>
    <s v="ACS"/>
    <n v="14"/>
    <m/>
    <s v="X"/>
    <x v="0"/>
    <s v="NET"/>
    <s v="DECI_STD"/>
    <m/>
    <n v="15686"/>
    <s v="FMSC DACM02"/>
    <d v="1899-12-30T09:00:00"/>
    <d v="1899-12-30T10:00:00"/>
    <d v="1899-12-30T01:00:00"/>
    <d v="1899-12-30T09:00:00"/>
    <d v="1899-12-30T10:00:00"/>
    <d v="1899-12-30T01:00:00"/>
    <s v="DCO"/>
    <s v="N/A"/>
  </r>
  <r>
    <n v="15686"/>
    <x v="67"/>
    <x v="22"/>
    <s v="LIFT IFTS 24-04 JPN"/>
    <s v="IFTS"/>
    <n v="55"/>
    <s v="ACS"/>
    <n v="9"/>
    <m/>
    <s v="X"/>
    <x v="5"/>
    <s v="NET"/>
    <s v="DECI_STD"/>
    <m/>
    <n v="15687"/>
    <s v="FMSC HBFM02"/>
    <s v="10:30"/>
    <s v="11:30"/>
    <d v="1899-12-30T01:00:00"/>
    <s v="10:30"/>
    <s v="11:30"/>
    <d v="1899-12-30T01:00:00"/>
    <s v="DCO"/>
    <s v="N/A"/>
  </r>
  <r>
    <n v="15687"/>
    <x v="67"/>
    <x v="22"/>
    <s v=" IFTS LIFT 24-03 QATAR"/>
    <s v="QATAR"/>
    <n v="61"/>
    <s v="ACS"/>
    <n v="13"/>
    <s v="X"/>
    <m/>
    <x v="0"/>
    <s v="NET"/>
    <s v="DCA"/>
    <m/>
    <n v="15688"/>
    <s v="NET DCA01"/>
    <s v="10:30"/>
    <s v="11:30"/>
    <d v="1899-12-30T01:00:00"/>
    <d v="1899-12-30T10:30:00"/>
    <d v="1899-12-30T11:30:00"/>
    <d v="1899-12-30T01:00:00"/>
    <s v="DCO"/>
    <s v="N/A"/>
  </r>
  <r>
    <n v="15688"/>
    <x v="67"/>
    <x v="22"/>
    <s v=" IFTS LIFT 24-03 QATAR"/>
    <s v="QATAR"/>
    <n v="56"/>
    <s v="ACS"/>
    <n v="2"/>
    <s v="X"/>
    <m/>
    <x v="1"/>
    <s v="NET"/>
    <s v="DCA"/>
    <m/>
    <n v="15687"/>
    <s v="NET DCA01"/>
    <s v="10:30"/>
    <s v="11:30"/>
    <d v="1899-12-30T01:00:00"/>
    <d v="1899-12-30T10:30:00"/>
    <d v="1899-12-30T11:30:00"/>
    <d v="1899-12-30T01:00:00"/>
    <s v="DCO"/>
    <s v="N/A"/>
  </r>
  <r>
    <n v="15689"/>
    <x v="67"/>
    <x v="22"/>
    <s v="LIFT IFTS 24-05 AUT"/>
    <s v="IFTS"/>
    <n v="64"/>
    <s v="ACS"/>
    <n v="30"/>
    <m/>
    <s v="X"/>
    <x v="5"/>
    <s v="NET"/>
    <s v="DECI_PGM"/>
    <m/>
    <n v="15690"/>
    <s v="NET PGM02"/>
    <s v="12:00"/>
    <s v="13:00"/>
    <d v="1899-12-30T01:00:00"/>
    <d v="1899-12-30T12:15:00"/>
    <d v="1899-12-30T12:50:00"/>
    <d v="1899-12-30T00:35:00"/>
    <s v="DCO"/>
    <s v="N/A"/>
  </r>
  <r>
    <n v="15690"/>
    <x v="67"/>
    <x v="22"/>
    <s v="LIFT IFTS 24-05 AUT"/>
    <s v="IFTS"/>
    <n v="65"/>
    <s v="ACS"/>
    <n v="32"/>
    <m/>
    <s v="X"/>
    <x v="4"/>
    <s v="NET"/>
    <s v="DECI_PGM"/>
    <m/>
    <n v="15689"/>
    <s v="NET PGM02"/>
    <s v="12:00"/>
    <s v="13:00"/>
    <d v="1899-12-30T01:00:00"/>
    <d v="1899-12-30T12:15:00"/>
    <d v="1899-12-30T12:50:00"/>
    <d v="1899-12-30T00:35:00"/>
    <s v="DCO"/>
    <s v="N/A"/>
  </r>
  <r>
    <n v="15691"/>
    <x v="67"/>
    <x v="22"/>
    <s v="LIFT IFTS 24-03 SAUDI"/>
    <s v="IFTS"/>
    <n v="45"/>
    <s v="ACS"/>
    <n v="12"/>
    <m/>
    <s v="X"/>
    <x v="0"/>
    <s v="NET"/>
    <s v="OCA AG"/>
    <m/>
    <n v="15692"/>
    <s v="NET OCAAG01"/>
    <s v="12:00"/>
    <s v="13:00"/>
    <d v="1899-12-30T01:00:00"/>
    <d v="1899-12-30T12:30:00"/>
    <d v="1899-12-30T13:15:00"/>
    <d v="1899-12-30T00:45:00"/>
    <s v="DCO"/>
    <s v="N/A"/>
  </r>
  <r>
    <n v="15692"/>
    <x v="67"/>
    <x v="22"/>
    <s v="LIFT IFTS 24-03 SAUDI"/>
    <s v="IFTS"/>
    <n v="46"/>
    <s v="IFTS"/>
    <n v="9"/>
    <m/>
    <s v="X"/>
    <x v="1"/>
    <s v="NET"/>
    <s v="OCA AG"/>
    <m/>
    <n v="15691"/>
    <s v="NET OCAAG01"/>
    <s v="12:00"/>
    <s v="13:00"/>
    <d v="1899-12-30T01:00:00"/>
    <d v="1899-12-30T12:30:00"/>
    <d v="1899-12-30T13:15:00"/>
    <d v="1899-12-30T00:45:00"/>
    <s v="DCO"/>
    <s v="N/A"/>
  </r>
  <r>
    <n v="15693"/>
    <x v="67"/>
    <x v="22"/>
    <s v="LIFT IFTS 25-01 HUN"/>
    <s v="IFTS"/>
    <n v="71"/>
    <s v="ACS"/>
    <n v="9"/>
    <m/>
    <s v="X"/>
    <x v="5"/>
    <s v="NET"/>
    <s v="DECI_PGM"/>
    <m/>
    <n v="15694"/>
    <s v="NET PGM02"/>
    <s v="13:30"/>
    <s v="14:30"/>
    <d v="1899-12-30T01:00:00"/>
    <s v="13:30"/>
    <s v="14:30"/>
    <d v="1899-12-30T01:00:00"/>
    <s v="DCO"/>
    <s v="N/A"/>
  </r>
  <r>
    <n v="15694"/>
    <x v="67"/>
    <x v="22"/>
    <s v="LIFT IFTS 25-01 HUN"/>
    <s v="IFTS"/>
    <n v="70"/>
    <s v="ACS"/>
    <n v="1"/>
    <m/>
    <s v="X"/>
    <x v="4"/>
    <s v="NET"/>
    <s v="DECI_PGM"/>
    <m/>
    <n v="15693"/>
    <s v="NET PGM02"/>
    <s v="13:30"/>
    <s v="14:30"/>
    <d v="1899-12-30T01:00:00"/>
    <s v="13:30"/>
    <s v="14:30"/>
    <d v="1899-12-30T01:00:00"/>
    <s v="DCO"/>
    <s v="N/A"/>
  </r>
  <r>
    <n v="15695"/>
    <x v="67"/>
    <x v="22"/>
    <s v="LIFT IFTS 24-05 GER"/>
    <s v="IFTS"/>
    <n v="67"/>
    <s v="ACS"/>
    <n v="17"/>
    <m/>
    <s v="X"/>
    <x v="0"/>
    <s v="NET"/>
    <s v="DECI_STD"/>
    <m/>
    <n v="15696"/>
    <s v="FMSC DACM02"/>
    <s v="13:30"/>
    <s v="14:30"/>
    <d v="1899-12-30T01:00:00"/>
    <d v="1899-12-30T13:30:00"/>
    <d v="1899-12-30T14:30:00"/>
    <d v="1899-12-30T01:00:00"/>
    <s v="DCO"/>
    <s v="N/A"/>
  </r>
  <r>
    <n v="15696"/>
    <x v="68"/>
    <x v="22"/>
    <s v=" IFTS LIFT 24-03 QATAR"/>
    <s v="QATAR"/>
    <n v="56"/>
    <s v="ACS"/>
    <n v="14"/>
    <s v="X"/>
    <m/>
    <x v="5"/>
    <s v="NET"/>
    <s v="DCA"/>
    <m/>
    <n v="15697"/>
    <s v="NET DCA02"/>
    <s v="06:00"/>
    <s v="07:00"/>
    <d v="1899-12-30T01:00:00"/>
    <s v="06:00"/>
    <d v="1899-12-30T06:50:00"/>
    <d v="1899-12-30T00:50:00"/>
    <s v="DCO"/>
    <s v="N/A"/>
  </r>
  <r>
    <n v="15697"/>
    <x v="68"/>
    <x v="22"/>
    <s v=" IFTS LIFT 24-03 QATAR"/>
    <s v="QATAR"/>
    <n v="61"/>
    <s v="ACS"/>
    <n v="1"/>
    <s v="X"/>
    <m/>
    <x v="4"/>
    <s v="NET"/>
    <s v="DCA"/>
    <m/>
    <n v="15696"/>
    <s v="NET DCA02"/>
    <d v="1899-12-30T06:00:00"/>
    <d v="1899-12-30T07:00:00"/>
    <d v="1899-12-30T01:00:00"/>
    <s v="06:00"/>
    <d v="1899-12-30T06:50:00"/>
    <d v="1899-12-30T00:50:00"/>
    <s v="DCO"/>
    <s v="N/A"/>
  </r>
  <r>
    <n v="15698"/>
    <x v="68"/>
    <x v="22"/>
    <s v=" IFTS LIFT 24-03 QATAR"/>
    <s v="QATAR"/>
    <n v="57"/>
    <s v="ACS"/>
    <n v="32"/>
    <s v="X"/>
    <m/>
    <x v="1"/>
    <s v="STDA"/>
    <s v="BRV_R2R_STD"/>
    <m/>
    <m/>
    <s v="PT BVR02"/>
    <s v="06:00"/>
    <s v="07:00"/>
    <d v="1899-12-30T01:00:00"/>
    <d v="1899-12-30T06:00:00"/>
    <d v="1899-12-30T07:00:00"/>
    <d v="1899-12-30T01:00:00"/>
    <s v="DCO"/>
    <s v="N/A"/>
  </r>
  <r>
    <n v="15699"/>
    <x v="68"/>
    <x v="22"/>
    <s v="IFTS LIFT 24-03 QATAR"/>
    <s v="QATAR"/>
    <n v="58"/>
    <s v="IFTS"/>
    <n v="10"/>
    <s v="X"/>
    <m/>
    <x v="6"/>
    <s v="STDA"/>
    <s v="BRV_R2R_STD"/>
    <m/>
    <m/>
    <s v="PT BVR02"/>
    <s v="06:00"/>
    <s v="07:00"/>
    <d v="1899-12-30T01:00:00"/>
    <d v="1899-12-30T06:00:00"/>
    <d v="1899-12-30T07:00:00"/>
    <d v="1899-12-30T01:00:00"/>
    <s v="DCO"/>
    <s v="N/A"/>
  </r>
  <r>
    <n v="15700"/>
    <x v="68"/>
    <x v="22"/>
    <s v="LIFT IFTS 24-03 SAUDI"/>
    <s v="IFTS"/>
    <n v="46"/>
    <s v="ACS"/>
    <n v="13"/>
    <m/>
    <s v="X"/>
    <x v="5"/>
    <s v="NET"/>
    <s v="OCA AA"/>
    <m/>
    <n v="15701"/>
    <s v="NET OCAAA01"/>
    <s v="07:30"/>
    <s v="08:30"/>
    <d v="1899-12-30T01:00:00"/>
    <d v="1899-12-30T07:30:00"/>
    <d v="1899-12-30T08:30:00"/>
    <d v="1899-12-30T01:00:00"/>
    <s v="DCO"/>
    <s v="N/A"/>
  </r>
  <r>
    <n v="15701"/>
    <x v="68"/>
    <x v="22"/>
    <s v="LIFT IFTS 24-03 SAUDI"/>
    <s v="IFTS"/>
    <n v="45"/>
    <s v="ACS"/>
    <n v="2"/>
    <m/>
    <s v="X"/>
    <x v="4"/>
    <s v="NET"/>
    <s v="OCA AA"/>
    <m/>
    <n v="15700"/>
    <s v="NET OCAAA01"/>
    <d v="1899-12-30T07:30:00"/>
    <d v="1899-12-30T08:30:00"/>
    <d v="1899-12-30T01:00:00"/>
    <d v="1899-12-30T07:30:00"/>
    <d v="1899-12-30T08:30:00"/>
    <d v="1899-12-30T01:00:00"/>
    <s v="DCO"/>
    <s v="N/A"/>
  </r>
  <r>
    <n v="15702"/>
    <x v="68"/>
    <x v="22"/>
    <s v="LIFT IFTS 24-03 SAUDI"/>
    <s v="IFTS"/>
    <n v="47"/>
    <s v="IFTS"/>
    <n v="9"/>
    <m/>
    <s v="X"/>
    <x v="0"/>
    <s v="NET"/>
    <s v="OCA AG"/>
    <m/>
    <n v="15703"/>
    <s v="NET OCAAG01"/>
    <s v="07:30"/>
    <s v="08:30"/>
    <d v="1899-12-30T01:00:00"/>
    <d v="1899-12-30T07:30:00"/>
    <d v="1899-12-30T08:30:00"/>
    <d v="1899-12-30T01:00:00"/>
    <s v="DCO"/>
    <s v="N/A"/>
  </r>
  <r>
    <n v="15703"/>
    <x v="68"/>
    <x v="22"/>
    <s v=" IFTS LIFT 24-03 QATAR"/>
    <s v="QATAR"/>
    <n v="57"/>
    <s v="ACS"/>
    <n v="1"/>
    <s v="X"/>
    <m/>
    <x v="5"/>
    <s v="NET"/>
    <s v="DCA"/>
    <m/>
    <n v="15704"/>
    <s v="NET DCA01"/>
    <s v="09:00"/>
    <s v="10:00"/>
    <d v="1899-12-30T01:00:00"/>
    <s v="09:00"/>
    <d v="1899-12-30T09:50:00"/>
    <d v="1899-12-30T00:50:00"/>
    <s v="DCO"/>
    <s v="N/A"/>
  </r>
  <r>
    <n v="15704"/>
    <x v="68"/>
    <x v="22"/>
    <s v="IFTS LIFT 24-03 QATAR"/>
    <s v="QATAR"/>
    <n v="58"/>
    <s v="ACS"/>
    <n v="14"/>
    <s v="X"/>
    <m/>
    <x v="4"/>
    <s v="NET"/>
    <s v="DCA"/>
    <m/>
    <n v="15703"/>
    <s v="NET DCA01"/>
    <d v="1899-12-30T09:00:00"/>
    <d v="1899-12-30T10:00:00"/>
    <d v="1899-12-30T01:00:00"/>
    <s v="09:00"/>
    <d v="1899-12-30T09:50:00"/>
    <d v="1899-12-30T00:50:00"/>
    <s v="DCO"/>
    <s v="N/A"/>
  </r>
  <r>
    <n v="15705"/>
    <x v="68"/>
    <x v="22"/>
    <s v="LIFT IFTS 24-04 CAN"/>
    <s v="IFTS"/>
    <n v="53"/>
    <s v="ACS"/>
    <n v="12"/>
    <m/>
    <s v="X"/>
    <x v="0"/>
    <s v="NET"/>
    <s v="DECI_STD"/>
    <m/>
    <n v="15706"/>
    <s v="FMSC DACM01"/>
    <s v="09:00"/>
    <s v="10:00"/>
    <d v="1899-12-30T01:00:00"/>
    <d v="1899-12-30T09:00:00"/>
    <d v="1899-12-30T10:00:00"/>
    <d v="1899-12-30T01:00:00"/>
    <s v="DCO"/>
    <s v="N/A"/>
  </r>
  <r>
    <n v="15706"/>
    <x v="68"/>
    <x v="22"/>
    <s v="LIFT IFTS 25-01 HUN"/>
    <s v="IFTS"/>
    <n v="70"/>
    <s v="ACS"/>
    <n v="9"/>
    <m/>
    <s v="X"/>
    <x v="5"/>
    <s v="NET"/>
    <s v="DECI_PGM"/>
    <m/>
    <n v="15707"/>
    <s v="NET PGM03"/>
    <s v="10:30"/>
    <s v="11:30"/>
    <d v="1899-12-30T01:00:00"/>
    <s v="10:30"/>
    <s v="11:30"/>
    <d v="1899-12-30T01:00:00"/>
    <s v="DCO"/>
    <s v="N/A"/>
  </r>
  <r>
    <n v="15707"/>
    <x v="68"/>
    <x v="22"/>
    <s v="LIFT IFTS 25-01 HUN"/>
    <s v="IFTS"/>
    <n v="71"/>
    <s v="ACS"/>
    <n v="17"/>
    <m/>
    <s v="X"/>
    <x v="4"/>
    <s v="NET"/>
    <s v="DECI_PGM"/>
    <m/>
    <n v="15706"/>
    <s v="NET PGM03"/>
    <d v="1899-12-30T10:30:00"/>
    <d v="1899-12-30T11:30:00"/>
    <d v="1899-12-30T01:00:00"/>
    <d v="1899-12-30T10:30:00"/>
    <d v="1899-12-30T11:30:00"/>
    <d v="1899-12-30T01:00:00"/>
    <s v="DCO"/>
    <s v="N/A"/>
  </r>
  <r>
    <n v="15708"/>
    <x v="68"/>
    <x v="22"/>
    <s v="LIFT IFTS 24-04 HUN"/>
    <s v="IFTS"/>
    <n v="62"/>
    <s v="IFTS"/>
    <n v="9"/>
    <m/>
    <s v="X"/>
    <x v="0"/>
    <s v="STDA"/>
    <s v="BRV_R2R_STD"/>
    <m/>
    <m/>
    <s v="PT BVR01"/>
    <s v="10:30"/>
    <s v="11:30"/>
    <d v="1899-12-30T01:00:00"/>
    <d v="1899-12-30T10:30:00"/>
    <d v="1899-12-30T11:30:00"/>
    <d v="1899-12-30T01:00:00"/>
    <s v="DCO"/>
    <s v="N/A"/>
  </r>
  <r>
    <n v="15709"/>
    <x v="68"/>
    <x v="22"/>
    <s v="LIFT IFTS 24-04 HUN"/>
    <s v="IFTS"/>
    <n v="63"/>
    <s v="ACS"/>
    <n v="13"/>
    <m/>
    <s v="X"/>
    <x v="1"/>
    <s v="STDA"/>
    <s v="BRV_R2R_STD"/>
    <m/>
    <m/>
    <s v="PT BVR01"/>
    <s v="10:30"/>
    <s v="11:30"/>
    <d v="1899-12-30T01:00:00"/>
    <d v="1899-12-30T10:30:00"/>
    <d v="1899-12-30T11:30:00"/>
    <d v="1899-12-30T01:00:00"/>
    <s v="DCO"/>
    <s v="N/A"/>
  </r>
  <r>
    <n v="15710"/>
    <x v="68"/>
    <x v="22"/>
    <s v="LIFT IFTS 24-04 SPA"/>
    <s v="IFTS"/>
    <n v="58"/>
    <s v="ACS"/>
    <n v="2"/>
    <m/>
    <s v="X"/>
    <x v="6"/>
    <s v="STDA"/>
    <s v="BRV_R2R_STD"/>
    <m/>
    <m/>
    <s v="PT BVR01"/>
    <s v="10:30"/>
    <s v="11:30"/>
    <d v="1899-12-30T01:00:00"/>
    <d v="1899-12-30T10:30:00"/>
    <d v="1899-12-30T11:30:00"/>
    <d v="1899-12-30T01:00:00"/>
    <s v="DCO"/>
    <s v="N/A"/>
  </r>
  <r>
    <n v="15711"/>
    <x v="69"/>
    <x v="23"/>
    <s v="LIFT IFTS 24-04 CAN"/>
    <s v="IFTS"/>
    <n v="53"/>
    <s v="ACS"/>
    <n v="9"/>
    <m/>
    <s v="X"/>
    <x v="5"/>
    <s v="NET"/>
    <s v="DECI_STD"/>
    <m/>
    <n v="15712"/>
    <s v="FMSC DACM02"/>
    <s v="06:00"/>
    <s v="07:00"/>
    <d v="1899-12-30T01:00:00"/>
    <d v="1899-12-30T06:00:00"/>
    <d v="1899-12-30T07:00:00"/>
    <d v="1899-12-30T01:00:00"/>
    <s v="DCO"/>
    <s v="N/A"/>
  </r>
  <r>
    <n v="15712"/>
    <x v="69"/>
    <x v="23"/>
    <s v="IFTS LIFT 24-03 QATAR"/>
    <s v="QATAR"/>
    <n v="58"/>
    <s v="ACS"/>
    <n v="17"/>
    <s v="X"/>
    <m/>
    <x v="0"/>
    <s v="NET"/>
    <s v="DCA"/>
    <m/>
    <n v="15713"/>
    <s v="NET DCA02"/>
    <s v="06:00"/>
    <s v="07:00"/>
    <d v="1899-12-30T01:00:00"/>
    <s v="06:00"/>
    <s v="07:00"/>
    <d v="1899-12-30T01:00:00"/>
    <s v="DCO"/>
    <s v="N/A"/>
  </r>
  <r>
    <n v="15713"/>
    <x v="69"/>
    <x v="23"/>
    <s v=" IFTS LIFT 24-03 QATAR"/>
    <s v="QATAR"/>
    <n v="57"/>
    <s v="ACS"/>
    <n v="14"/>
    <s v="X"/>
    <m/>
    <x v="1"/>
    <s v="NET"/>
    <s v="DCA"/>
    <m/>
    <n v="15712"/>
    <s v="NET DCA02"/>
    <d v="1899-12-30T06:00:00"/>
    <d v="1899-12-30T07:00:00"/>
    <d v="1899-12-30T01:00:00"/>
    <s v="06:00"/>
    <s v="07:00"/>
    <d v="1899-12-30T01:00:00"/>
    <s v="SDC"/>
    <s v="N/A"/>
  </r>
  <r>
    <n v="15714"/>
    <x v="69"/>
    <x v="23"/>
    <s v="LIFT 24-44 ITA"/>
    <s v="AMI"/>
    <n v="72"/>
    <s v="IFTS"/>
    <n v="22"/>
    <s v="X"/>
    <m/>
    <x v="5"/>
    <s v="NET"/>
    <s v="ATAG"/>
    <m/>
    <n v="15715"/>
    <s v="SD AAI02"/>
    <s v="07:30"/>
    <s v="08:30"/>
    <d v="1899-12-30T01:00:00"/>
    <d v="1899-12-30T07:30:00"/>
    <d v="1899-12-30T08:30:00"/>
    <d v="1899-12-30T01:00:00"/>
    <s v="DCO"/>
    <s v="N/A"/>
  </r>
  <r>
    <n v="15715"/>
    <x v="69"/>
    <x v="23"/>
    <s v="LIFT 24-44 ITA"/>
    <s v="AMI"/>
    <n v="70"/>
    <s v="ACS"/>
    <n v="12"/>
    <s v="X"/>
    <m/>
    <x v="4"/>
    <s v="NET"/>
    <s v="ATAG"/>
    <m/>
    <n v="15714"/>
    <s v="SD AAI02"/>
    <d v="1899-12-30T07:30:00"/>
    <d v="1899-12-30T08:30:00"/>
    <d v="1899-12-30T01:00:00"/>
    <d v="1899-12-30T07:30:00"/>
    <d v="1899-12-30T08:30:00"/>
    <d v="1899-12-30T01:00:00"/>
    <s v="DCO"/>
    <s v="N/A"/>
  </r>
  <r>
    <n v="15716"/>
    <x v="69"/>
    <x v="23"/>
    <s v="LIFT IFTS QATAR 25-01"/>
    <s v="QATAR"/>
    <n v="68"/>
    <s v="ACS"/>
    <n v="13"/>
    <m/>
    <s v="X"/>
    <x v="0"/>
    <s v="STDA"/>
    <s v="DECI_STD"/>
    <m/>
    <m/>
    <s v="PT EMR01"/>
    <s v="07:30"/>
    <s v="08:30"/>
    <d v="1899-12-30T01:00:00"/>
    <s v="07:30"/>
    <s v="08:30"/>
    <d v="1899-12-30T01:00:00"/>
    <s v="DCO"/>
    <s v="N/A"/>
  </r>
  <r>
    <n v="15717"/>
    <x v="69"/>
    <x v="23"/>
    <s v="LIFT IFTS 24-04 SPA"/>
    <s v="IFTS"/>
    <n v="61"/>
    <s v="ACS"/>
    <n v="30"/>
    <m/>
    <s v="X"/>
    <x v="1"/>
    <s v="STDA"/>
    <s v="BRV_R2R_STD"/>
    <m/>
    <m/>
    <s v="PT R2R02"/>
    <s v="07:30"/>
    <s v="08:30"/>
    <d v="1899-12-30T01:00:00"/>
    <s v="07:30"/>
    <s v="08:30"/>
    <d v="1899-12-30T01:00:00"/>
    <s v="DCO"/>
    <s v="N/A"/>
  </r>
  <r>
    <n v="15718"/>
    <x v="69"/>
    <x v="23"/>
    <s v="LIFT IFTS 24-05 AUT"/>
    <s v="IFTS"/>
    <n v="65"/>
    <s v="ACS"/>
    <n v="10"/>
    <m/>
    <s v="X"/>
    <x v="6"/>
    <s v="STDA"/>
    <s v="DECI_STD"/>
    <m/>
    <m/>
    <s v="PT ERT03"/>
    <s v="07:30"/>
    <s v="08:30"/>
    <d v="1899-12-30T01:00:00"/>
    <s v="07:30"/>
    <d v="1899-12-30T08:40:00"/>
    <d v="1899-12-30T01:00:00"/>
    <s v="DCO"/>
    <s v="N/A"/>
  </r>
  <r>
    <n v="15719"/>
    <x v="69"/>
    <x v="23"/>
    <s v="LIFT IFTS 24-03 SAUDI"/>
    <s v="IFTS"/>
    <n v="47"/>
    <s v="ACS"/>
    <n v="32"/>
    <m/>
    <s v="X"/>
    <x v="5"/>
    <s v="NET"/>
    <s v="OCA AA"/>
    <m/>
    <n v="15720"/>
    <s v="NET OCAAA01"/>
    <s v="09:00"/>
    <s v="10:00"/>
    <d v="1899-12-30T01:00:00"/>
    <s v="09:00"/>
    <s v="10:00"/>
    <d v="1899-12-30T01:00:00"/>
    <s v="DCO"/>
    <s v="N/A"/>
  </r>
  <r>
    <n v="15720"/>
    <x v="69"/>
    <x v="23"/>
    <s v="LIFT IFTS 24-05 AUT"/>
    <s v="IFTS"/>
    <n v="64"/>
    <s v="ACS"/>
    <n v="1"/>
    <m/>
    <s v="X"/>
    <x v="6"/>
    <s v="STDA"/>
    <s v="DECI_STD"/>
    <m/>
    <m/>
    <s v="PT ERT03"/>
    <s v="09:00"/>
    <s v="10:00"/>
    <d v="1899-12-30T01:00:00"/>
    <s v="09:00"/>
    <s v="10:00"/>
    <d v="1899-12-30T01:00:00"/>
    <s v="DCO"/>
    <s v="N/A"/>
  </r>
  <r>
    <n v="15721"/>
    <x v="69"/>
    <x v="23"/>
    <s v="LIFT IFTS 25-01 SGP"/>
    <s v="IFTS"/>
    <n v="68"/>
    <s v="ACS"/>
    <n v="10"/>
    <m/>
    <s v="X"/>
    <x v="5"/>
    <s v="NET"/>
    <s v="DECI_STD"/>
    <m/>
    <n v="15722"/>
    <s v="FMSC BFM01"/>
    <s v="10:30"/>
    <s v="11:30"/>
    <d v="1899-12-30T01:00:00"/>
    <s v="10:30"/>
    <s v="11:30"/>
    <d v="1899-12-30T01:00:00"/>
    <s v="DCO"/>
    <s v="N/A"/>
  </r>
  <r>
    <n v="15722"/>
    <x v="69"/>
    <x v="23"/>
    <s v="LIFT IFTS 24-04 SPA"/>
    <s v="IFTS"/>
    <n v="58"/>
    <s v="ACS"/>
    <n v="13"/>
    <m/>
    <s v="X"/>
    <x v="0"/>
    <s v="STDA"/>
    <s v="BRV_R2R_STD"/>
    <m/>
    <m/>
    <s v="PT BVR02"/>
    <s v="10:30"/>
    <s v="11:30"/>
    <d v="1899-12-30T01:00:00"/>
    <s v="10:30"/>
    <s v="11:30"/>
    <d v="1899-12-30T01:00:00"/>
    <s v="DCO"/>
    <s v="N/A"/>
  </r>
  <r>
    <n v="15723"/>
    <x v="69"/>
    <x v="23"/>
    <s v="LIFT IFTS 24-04 SPA"/>
    <s v="IFTS"/>
    <n v="59"/>
    <s v="ACS"/>
    <n v="12"/>
    <m/>
    <s v="X"/>
    <x v="1"/>
    <s v="STDA"/>
    <s v="BRV_R2R_STD"/>
    <m/>
    <m/>
    <s v="PT R2R02"/>
    <s v="10:30"/>
    <s v="11:30"/>
    <d v="1899-12-30T01:00:00"/>
    <s v="10:30"/>
    <s v="11:30"/>
    <d v="1899-12-30T01:00:00"/>
    <s v="DCO"/>
    <s v="N/A"/>
  </r>
  <r>
    <n v="15724"/>
    <x v="69"/>
    <x v="23"/>
    <s v="LIFT IFTS 24-04 SPA"/>
    <s v="IFTS"/>
    <n v="60"/>
    <s v="ACS"/>
    <n v="32"/>
    <m/>
    <s v="X"/>
    <x v="4"/>
    <s v="STDA"/>
    <s v="BRV_R2R_STD"/>
    <m/>
    <m/>
    <s v="PT R2R01"/>
    <s v="12:00"/>
    <s v="13:00"/>
    <d v="1899-12-30T01:00:00"/>
    <s v="12:00"/>
    <s v="13:00"/>
    <d v="1899-12-30T01:00:00"/>
    <s v="DCO"/>
    <s v="N/A"/>
  </r>
  <r>
    <n v="15725"/>
    <x v="69"/>
    <x v="23"/>
    <s v="LIFT IFTS 25-01 HUN"/>
    <s v="IFTS"/>
    <n v="71"/>
    <s v="ACS"/>
    <n v="9"/>
    <m/>
    <s v="X"/>
    <x v="0"/>
    <s v="STDA"/>
    <s v="CAS_DECI"/>
    <m/>
    <m/>
    <s v="FMS CAS01"/>
    <s v="12:00"/>
    <s v="13:00"/>
    <d v="1899-12-30T01:00:00"/>
    <s v="12:00"/>
    <s v="13:00"/>
    <d v="1899-12-30T01:00:00"/>
    <s v="DCO"/>
    <s v="N/A"/>
  </r>
  <r>
    <n v="15726"/>
    <x v="69"/>
    <x v="23"/>
    <s v="LIFT IFTS 25-01 HUN"/>
    <s v="IFTS"/>
    <n v="70"/>
    <s v="ACS"/>
    <n v="14"/>
    <m/>
    <s v="X"/>
    <x v="1"/>
    <s v="STDA"/>
    <s v="CAS_DECI"/>
    <m/>
    <m/>
    <s v="FMS CAS01"/>
    <s v="12:00"/>
    <s v="13:00"/>
    <d v="1899-12-30T01:00:00"/>
    <s v="12:00"/>
    <s v="13:00"/>
    <d v="1899-12-30T01:00:00"/>
    <s v="DCO"/>
    <s v="N/A"/>
  </r>
  <r>
    <n v="15727"/>
    <x v="69"/>
    <x v="23"/>
    <s v="IFTS 25-01 QAT"/>
    <s v="QATAR"/>
    <n v="77"/>
    <s v="ACS"/>
    <n v="1"/>
    <s v="X"/>
    <m/>
    <x v="6"/>
    <s v="STDA"/>
    <s v="DECI_STD"/>
    <m/>
    <m/>
    <s v="FMS CF03"/>
    <s v="12:00"/>
    <s v="13:00"/>
    <d v="1899-12-30T01:00:00"/>
    <s v="12:00"/>
    <s v="13:00"/>
    <d v="1899-12-30T01:00:00"/>
    <s v="DCO"/>
    <s v="N/A"/>
  </r>
  <r>
    <n v="15728"/>
    <x v="69"/>
    <x v="23"/>
    <s v=" IFTS LIFT 24-03 QATAR"/>
    <s v="QATAR"/>
    <n v="61"/>
    <s v="ACS"/>
    <n v="30"/>
    <s v="X"/>
    <m/>
    <x v="5"/>
    <s v="NET"/>
    <s v="DCA"/>
    <m/>
    <n v="15729"/>
    <s v="NET SMI01"/>
    <s v="13:30"/>
    <s v="14:30"/>
    <d v="1899-12-30T01:00:00"/>
    <s v="13:30"/>
    <s v="14:30"/>
    <d v="1899-12-30T01:00:00"/>
    <s v="DCO"/>
    <s v="N/A"/>
  </r>
  <r>
    <n v="15729"/>
    <x v="69"/>
    <x v="23"/>
    <s v=" IFTS LIFT 24-03 QATAR"/>
    <s v="QATAR"/>
    <n v="56"/>
    <s v="ACS"/>
    <n v="10"/>
    <s v="X"/>
    <m/>
    <x v="4"/>
    <s v="NET"/>
    <s v="DCA"/>
    <m/>
    <n v="15728"/>
    <s v="NET SMI01"/>
    <d v="1899-12-30T13:30:00"/>
    <d v="1899-12-30T14:30:00"/>
    <d v="1899-12-30T01:00:00"/>
    <d v="1899-12-30T13:30:00"/>
    <d v="1899-12-30T14:30:00"/>
    <d v="1899-12-30T01:00:00"/>
    <s v="DCO"/>
    <s v="N/A"/>
  </r>
  <r>
    <n v="15730"/>
    <x v="69"/>
    <x v="23"/>
    <s v="LIFT 25-41"/>
    <s v="AMI"/>
    <n v="78"/>
    <s v="IFTS"/>
    <n v="9"/>
    <s v="X"/>
    <m/>
    <x v="0"/>
    <s v="STDA"/>
    <s v="DECI_STD"/>
    <m/>
    <m/>
    <s v="SD EMRSP01"/>
    <s v="13:30"/>
    <s v="14:30"/>
    <d v="1899-12-30T01:00:00"/>
    <s v="13:30"/>
    <s v="14:30"/>
    <d v="1899-12-30T01:00:00"/>
    <s v="DCO"/>
    <s v="N/A"/>
  </r>
  <r>
    <n v="15731"/>
    <x v="69"/>
    <x v="23"/>
    <s v="LIFT 24-44 ITA"/>
    <s v="AMI"/>
    <n v="73"/>
    <s v="IFTS"/>
    <n v="22"/>
    <s v="X"/>
    <m/>
    <x v="1"/>
    <s v="STDA"/>
    <s v="DCA"/>
    <m/>
    <m/>
    <s v="SD TI02"/>
    <s v="13:30"/>
    <s v="14:30"/>
    <d v="1899-12-30T01:00:00"/>
    <s v="13:30"/>
    <s v="14:30"/>
    <d v="1899-12-30T01:00:00"/>
    <s v="DCO"/>
    <s v="N/A"/>
  </r>
  <r>
    <n v="15732"/>
    <x v="69"/>
    <x v="23"/>
    <s v="LIFT IFTS 25-02 JPN"/>
    <s v="IFTS"/>
    <n v="77"/>
    <s v="ACS"/>
    <n v="13"/>
    <m/>
    <s v="X"/>
    <x v="6"/>
    <s v="STDA"/>
    <s v="DECI_STD"/>
    <m/>
    <m/>
    <s v="PT FAM02"/>
    <s v="13:30"/>
    <s v="14:30"/>
    <d v="1899-12-30T01:00:00"/>
    <s v="13:30"/>
    <s v="14:30"/>
    <d v="1899-12-30T01:00:00"/>
    <s v="DCO"/>
    <s v="N/A"/>
  </r>
  <r>
    <n v="15733"/>
    <x v="69"/>
    <x v="23"/>
    <s v="LIFT IFTS 25-02 UK"/>
    <s v="IFTS"/>
    <n v="81"/>
    <s v="IFTS"/>
    <n v="9"/>
    <m/>
    <s v="X"/>
    <x v="6"/>
    <s v="STDA"/>
    <s v="DECI_STD"/>
    <m/>
    <m/>
    <s v="FMS CF01"/>
    <d v="1899-12-30T10:30:00"/>
    <d v="1899-12-30T11:30:00"/>
    <d v="1899-12-30T01:00:00"/>
    <s v="10:30"/>
    <d v="1899-12-30T11:45:00"/>
    <d v="1899-12-30T01:00:00"/>
    <s v="DCO"/>
    <s v="N/A"/>
  </r>
  <r>
    <n v="15734"/>
    <x v="70"/>
    <x v="23"/>
    <s v="LIFT IFTS 24-05 GER"/>
    <s v="IFTS"/>
    <n v="66"/>
    <s v="ACS"/>
    <n v="9"/>
    <m/>
    <s v="X"/>
    <x v="5"/>
    <s v="NET"/>
    <s v="DECI_STD"/>
    <m/>
    <n v="15735"/>
    <s v="FMSC OACM01"/>
    <s v="06:00"/>
    <s v="07:00"/>
    <d v="1899-12-30T01:00:00"/>
    <d v="1899-12-30T06:00:00"/>
    <d v="1899-12-30T07:00:00"/>
    <d v="1899-12-30T01:00:00"/>
    <s v="DCO"/>
    <s v="N/A"/>
  </r>
  <r>
    <n v="15735"/>
    <x v="70"/>
    <x v="23"/>
    <s v="LIFT IFTS 25-01 SGP"/>
    <s v="IFTS"/>
    <n v="69"/>
    <s v="ACS"/>
    <n v="14"/>
    <m/>
    <s v="X"/>
    <x v="0"/>
    <s v="NET"/>
    <s v="DECI_STD"/>
    <m/>
    <n v="15736"/>
    <s v="FMSC BFM01"/>
    <s v="06:00"/>
    <s v="07:00"/>
    <d v="1899-12-30T01:00:00"/>
    <s v="06:00"/>
    <s v="07:00"/>
    <d v="1899-12-30T01:00:00"/>
    <s v="DCO"/>
    <s v="N/A"/>
  </r>
  <r>
    <n v="15736"/>
    <x v="70"/>
    <x v="23"/>
    <s v="LIFT IFTS 25-01 HUN"/>
    <s v="IFTS"/>
    <n v="70"/>
    <s v="ACS"/>
    <n v="32"/>
    <m/>
    <s v="X"/>
    <x v="6"/>
    <s v="STDA"/>
    <s v="CAS_DECI"/>
    <m/>
    <m/>
    <s v="FMS CAS02"/>
    <s v="06:00"/>
    <s v="07:00"/>
    <d v="1899-12-30T01:00:00"/>
    <s v="06:00"/>
    <d v="1899-12-30T07:10:00"/>
    <d v="1899-12-30T01:10:00"/>
    <s v="DCO"/>
    <s v="N/A"/>
  </r>
  <r>
    <n v="15737"/>
    <x v="70"/>
    <x v="23"/>
    <s v="LIFT IFTS 24-05 GER"/>
    <s v="IFTS"/>
    <n v="67"/>
    <s v="ACS"/>
    <n v="12"/>
    <m/>
    <s v="X"/>
    <x v="5"/>
    <s v="NET"/>
    <s v="DECI_STD"/>
    <m/>
    <n v="15738"/>
    <s v="FMSC OACM01"/>
    <s v="07:30"/>
    <s v="08:30"/>
    <d v="1899-12-30T01:00:00"/>
    <d v="1899-12-30T07:30:00"/>
    <d v="1899-12-30T08:30:00"/>
    <d v="1899-12-30T01:00:00"/>
    <s v="DCO"/>
    <s v="N/A"/>
  </r>
  <r>
    <n v="15738"/>
    <x v="70"/>
    <x v="23"/>
    <s v="LIFT IFTS QATAR 25-01"/>
    <s v="QATAR"/>
    <n v="68"/>
    <s v="IFTS"/>
    <n v="22"/>
    <m/>
    <s v="X"/>
    <x v="0"/>
    <s v="STDA"/>
    <s v="DECI_STD"/>
    <m/>
    <m/>
    <s v="PT EMR02"/>
    <s v="07:30"/>
    <s v="08:30"/>
    <d v="1899-12-30T01:00:00"/>
    <s v="07:30"/>
    <d v="1899-12-30T08:35:00"/>
    <d v="1899-12-30T01:05:00"/>
    <s v="DCO"/>
    <s v="N/A"/>
  </r>
  <r>
    <n v="15739"/>
    <x v="70"/>
    <x v="23"/>
    <s v="LIFT IFTS QATAR 25-01"/>
    <s v="QATAR"/>
    <n v="65"/>
    <s v="IFTS"/>
    <n v="9"/>
    <m/>
    <s v="X"/>
    <x v="1"/>
    <s v="STDA"/>
    <s v="DECI_STD"/>
    <m/>
    <m/>
    <s v="PT EMR01"/>
    <s v="07:30"/>
    <s v="08:30"/>
    <d v="1899-12-30T01:00:00"/>
    <s v="07:30"/>
    <d v="1899-12-30T08:40:00"/>
    <d v="1899-12-30T01:10:00"/>
    <s v="DCO"/>
    <s v="N/A"/>
  </r>
  <r>
    <n v="15740"/>
    <x v="70"/>
    <x v="23"/>
    <s v="LIFT IFTS 24-04 SPA"/>
    <s v="IFTS"/>
    <n v="61"/>
    <s v="ACS"/>
    <n v="10"/>
    <m/>
    <s v="X"/>
    <x v="6"/>
    <s v="STDA"/>
    <s v="BRV_R2R_STD"/>
    <m/>
    <m/>
    <s v="PT BVR01"/>
    <s v="07:30"/>
    <s v="08:30"/>
    <d v="1899-12-30T01:00:00"/>
    <s v="07:30"/>
    <s v="08:30"/>
    <d v="1899-12-30T01:00:00"/>
    <s v="DCO"/>
    <s v="N/A"/>
  </r>
  <r>
    <n v="15741"/>
    <x v="70"/>
    <x v="23"/>
    <s v=" IFTS LIFT 24-03 QATAR"/>
    <s v="QATAR"/>
    <n v="56"/>
    <s v="ACS"/>
    <n v="14"/>
    <s v="X"/>
    <m/>
    <x v="5"/>
    <s v="NET"/>
    <s v="DCA"/>
    <m/>
    <n v="15742"/>
    <s v="NET SMI02"/>
    <s v="09:00"/>
    <s v="10:00"/>
    <d v="1899-12-30T01:00:00"/>
    <s v="09:00"/>
    <s v="10:00"/>
    <d v="1899-12-30T01:00:00"/>
    <s v="DCO"/>
    <s v="N/A"/>
  </r>
  <r>
    <n v="15742"/>
    <x v="70"/>
    <x v="23"/>
    <s v=" IFTS LIFT 24-03 QATAR"/>
    <s v="QATAR"/>
    <n v="61"/>
    <s v="ACS"/>
    <n v="1"/>
    <s v="X"/>
    <m/>
    <x v="4"/>
    <s v="NET"/>
    <s v="DCA"/>
    <m/>
    <n v="15741"/>
    <s v="NET SMI02"/>
    <d v="1899-12-30T09:00:00"/>
    <d v="1899-12-30T10:00:00"/>
    <d v="1899-12-30T01:00:00"/>
    <s v="09:00"/>
    <s v="10:00"/>
    <d v="1899-12-30T01:00:00"/>
    <s v="DCO"/>
    <s v="N/A"/>
  </r>
  <r>
    <n v="15743"/>
    <x v="70"/>
    <x v="23"/>
    <s v="LIFT IFTS 24-04 HUN"/>
    <s v="IFTS"/>
    <n v="62"/>
    <s v="ACS"/>
    <n v="17"/>
    <m/>
    <s v="X"/>
    <x v="0"/>
    <s v="NET"/>
    <s v="DCA"/>
    <m/>
    <n v="15744"/>
    <s v="NET QRA01"/>
    <s v="09:00"/>
    <s v="10:00"/>
    <d v="1899-12-30T01:00:00"/>
    <s v="09:00"/>
    <s v="10:00"/>
    <d v="1899-12-30T01:00:00"/>
    <s v="DCO"/>
    <s v="N/A"/>
  </r>
  <r>
    <n v="15744"/>
    <x v="70"/>
    <x v="23"/>
    <s v="LIFT IFTS 24-04 HUN"/>
    <s v="IFTS"/>
    <n v="63"/>
    <s v="ACS"/>
    <n v="9"/>
    <m/>
    <s v="X"/>
    <x v="1"/>
    <s v="NET"/>
    <s v="DCA"/>
    <m/>
    <n v="15743"/>
    <s v="NET QRA01"/>
    <d v="1899-12-30T09:00:00"/>
    <d v="1899-12-30T10:00:00"/>
    <d v="1899-12-30T01:00:00"/>
    <s v="09:00"/>
    <s v="10:00"/>
    <d v="1899-12-30T01:00:00"/>
    <s v="SDC"/>
    <s v="N/A"/>
  </r>
  <r>
    <n v="15745"/>
    <x v="70"/>
    <x v="23"/>
    <s v="LIFT IFTS 25-01 HUN"/>
    <s v="IFTS"/>
    <n v="71"/>
    <s v="ACS"/>
    <n v="32"/>
    <m/>
    <s v="X"/>
    <x v="6"/>
    <s v="STDA"/>
    <s v="CAS_DECI"/>
    <m/>
    <m/>
    <s v="FMS CAS02"/>
    <s v="09:00"/>
    <s v="10:00"/>
    <d v="1899-12-30T01:00:00"/>
    <s v="09:00"/>
    <s v="10:00"/>
    <d v="1899-12-30T01:00:00"/>
    <s v="DCO"/>
    <s v="N/A"/>
  </r>
  <r>
    <n v="15746"/>
    <x v="70"/>
    <x v="23"/>
    <s v="LIP 24-04 CAN"/>
    <s v="IFTS"/>
    <n v="50"/>
    <s v="IFTS"/>
    <n v="22"/>
    <m/>
    <s v="X"/>
    <x v="5"/>
    <s v="NET"/>
    <s v="DECI_STD"/>
    <m/>
    <n v="15747"/>
    <s v="SD DBFM01"/>
    <s v="10:30"/>
    <s v="11:30"/>
    <d v="1899-12-30T01:00:00"/>
    <s v="10:30"/>
    <d v="1899-12-30T11:20:00"/>
    <d v="1899-12-30T00:50:00"/>
    <s v="DCO"/>
    <s v="N/A"/>
  </r>
  <r>
    <n v="15747"/>
    <x v="70"/>
    <x v="23"/>
    <s v="LIFT IFTS 25-02 CAN"/>
    <s v="IFTS"/>
    <n v="73"/>
    <s v="IFTS"/>
    <n v="9"/>
    <m/>
    <s v="X"/>
    <x v="0"/>
    <s v="STDA"/>
    <s v="DECI_STD"/>
    <m/>
    <m/>
    <s v="FMS CF01"/>
    <s v="10:30"/>
    <s v="11:30"/>
    <d v="1899-12-30T01:00:00"/>
    <s v="10:30"/>
    <d v="1899-12-30T11:40:00"/>
    <d v="1899-12-30T01:10:00"/>
    <s v="DCO"/>
    <s v="N/A"/>
  </r>
  <r>
    <n v="15748"/>
    <x v="70"/>
    <x v="23"/>
    <s v="LIFT IFTS 25-02 CAN"/>
    <s v="IFTS"/>
    <n v="75"/>
    <s v="ACS"/>
    <n v="13"/>
    <m/>
    <s v="X"/>
    <x v="1"/>
    <s v="STDA"/>
    <s v="DECI_STD"/>
    <m/>
    <m/>
    <s v="FMS CF01"/>
    <s v="10:30"/>
    <s v="11:30"/>
    <d v="1899-12-30T01:00:00"/>
    <s v="10:30"/>
    <s v="11:30"/>
    <d v="1899-12-30T01:00:00"/>
    <s v="DCO"/>
    <s v="N/A"/>
  </r>
  <r>
    <n v="15749"/>
    <x v="70"/>
    <x v="23"/>
    <s v="LIFT IFTS 24-04 SPA"/>
    <s v="IFTS"/>
    <n v="59"/>
    <s v="ACS"/>
    <n v="10"/>
    <m/>
    <s v="X"/>
    <x v="6"/>
    <s v="STDA"/>
    <s v="BRV_R2R_STD"/>
    <m/>
    <m/>
    <s v="PT BVR01"/>
    <s v="10:30"/>
    <s v="11:30"/>
    <d v="1899-12-30T01:00:00"/>
    <s v="10:30"/>
    <s v="11:30"/>
    <d v="1899-12-30T01:00:00"/>
    <s v="DCO"/>
    <s v="N/A"/>
  </r>
  <r>
    <n v="15750"/>
    <x v="70"/>
    <x v="23"/>
    <s v="IFTS 25-01 QAT"/>
    <s v="QATAR"/>
    <n v="78"/>
    <s v="ACS"/>
    <n v="20"/>
    <s v="X"/>
    <m/>
    <x v="3"/>
    <s v="STDA"/>
    <s v="DECI_SONIC"/>
    <m/>
    <m/>
    <s v="FMS CF03 FAT01"/>
    <s v="10:30"/>
    <s v="11:30"/>
    <d v="1899-12-30T01:00:00"/>
    <s v="10:30"/>
    <s v="11:30"/>
    <d v="1899-12-30T01:00:00"/>
    <s v="DCO"/>
    <s v="N/A"/>
  </r>
  <r>
    <n v="15751"/>
    <x v="70"/>
    <x v="23"/>
    <s v="LIFT IFTS 24-05 AUT"/>
    <s v="IFTS"/>
    <n v="64"/>
    <s v="ACS"/>
    <n v="14"/>
    <m/>
    <s v="X"/>
    <x v="5"/>
    <s v="NET"/>
    <s v="DECI_PGM"/>
    <m/>
    <n v="15752"/>
    <s v="NET PGM03"/>
    <d v="1899-12-30T12:00:00"/>
    <d v="1899-12-30T13:00:00"/>
    <d v="1899-12-30T01:00:00"/>
    <d v="1899-12-30T12:00:00"/>
    <d v="1899-12-30T13:00:00"/>
    <d v="1899-12-30T01:00:00"/>
    <s v="DCO"/>
    <s v="N/A"/>
  </r>
  <r>
    <n v="15752"/>
    <x v="70"/>
    <x v="23"/>
    <s v="LIFT IFTS 24-05 AUT"/>
    <s v="IFTS"/>
    <n v="65"/>
    <s v="ACS"/>
    <n v="1"/>
    <m/>
    <s v="X"/>
    <x v="4"/>
    <s v="NET"/>
    <s v="DECI_PGM"/>
    <m/>
    <n v="15751"/>
    <s v="NET PGM03"/>
    <s v="12:00"/>
    <s v="13:00"/>
    <d v="1899-12-30T01:00:00"/>
    <s v="12:00"/>
    <s v="13:00"/>
    <d v="1899-12-30T01:00:00"/>
    <s v="DCO"/>
    <s v="N/A"/>
  </r>
  <r>
    <n v="15753"/>
    <x v="70"/>
    <x v="23"/>
    <s v="LIFT IFTS 24-05 GER"/>
    <s v="IFTS"/>
    <n v="66"/>
    <s v="ACS"/>
    <n v="17"/>
    <m/>
    <s v="X"/>
    <x v="0"/>
    <s v="NET"/>
    <s v="DECI_STD"/>
    <m/>
    <n v="15754"/>
    <s v="FMSC OACM02"/>
    <s v="12:00"/>
    <s v="13:00"/>
    <d v="1899-12-30T01:00:00"/>
    <s v="12:00"/>
    <s v="13:00"/>
    <d v="1899-12-30T01:00:00"/>
    <s v="DCO"/>
    <s v="N/A"/>
  </r>
  <r>
    <n v="15754"/>
    <x v="70"/>
    <x v="23"/>
    <s v="LIFT 25-41"/>
    <s v="AMI"/>
    <n v="82"/>
    <s v="ACS"/>
    <n v="32"/>
    <s v="X"/>
    <m/>
    <x v="6"/>
    <s v="STDA"/>
    <s v="DECI_STD"/>
    <m/>
    <m/>
    <s v="SD CF03"/>
    <s v="12:00"/>
    <s v="13:00"/>
    <d v="1899-12-30T01:00:00"/>
    <s v="12:00"/>
    <s v="13:00"/>
    <d v="1899-12-30T01:00:00"/>
    <s v="DCO"/>
    <s v="N/A"/>
  </r>
  <r>
    <n v="15755"/>
    <x v="70"/>
    <x v="23"/>
    <s v="IFTS LIFT 24-03 QATAR"/>
    <s v="QATAR"/>
    <n v="58"/>
    <s v="ACS"/>
    <n v="10"/>
    <s v="X"/>
    <m/>
    <x v="5"/>
    <s v="NET"/>
    <s v="DCA"/>
    <m/>
    <n v="15756"/>
    <s v="NET SMI01"/>
    <s v="13:30"/>
    <s v="14:30"/>
    <d v="1899-12-30T01:00:00"/>
    <s v="13:30"/>
    <s v="14:30"/>
    <d v="1899-12-30T01:00:00"/>
    <s v="DCO"/>
    <s v="N/A"/>
  </r>
  <r>
    <n v="15756"/>
    <x v="70"/>
    <x v="23"/>
    <s v=" IFTS LIFT 24-03 QATAR"/>
    <s v="QATAR"/>
    <n v="57"/>
    <s v="ACS"/>
    <n v="12"/>
    <s v="X"/>
    <m/>
    <x v="4"/>
    <s v="NET"/>
    <s v="DCA"/>
    <m/>
    <n v="15755"/>
    <s v="NET SMI01"/>
    <d v="1899-12-30T13:30:00"/>
    <d v="1899-12-30T14:30:00"/>
    <d v="1899-12-30T01:00:00"/>
    <d v="1899-12-30T13:30:00"/>
    <d v="1899-12-30T14:30:00"/>
    <d v="1899-12-30T01:00:00"/>
    <s v="DCO"/>
    <s v="N/A"/>
  </r>
  <r>
    <n v="15757"/>
    <x v="70"/>
    <x v="23"/>
    <s v="LIFT IFTS 24-05 GER"/>
    <s v="IFTS"/>
    <n v="67"/>
    <s v="IFTS"/>
    <n v="22"/>
    <m/>
    <s v="X"/>
    <x v="0"/>
    <s v="NET"/>
    <s v="DECI_STD"/>
    <m/>
    <n v="15758"/>
    <s v="FMSC OACM02"/>
    <s v="13:30"/>
    <s v="14:30"/>
    <d v="1899-12-30T01:00:00"/>
    <d v="1899-12-30T13:30:00"/>
    <d v="1899-12-30T14:20:00"/>
    <d v="1899-12-30T00:50:00"/>
    <s v="DCO"/>
    <s v="N/A"/>
  </r>
  <r>
    <n v="15758"/>
    <x v="71"/>
    <x v="23"/>
    <s v="LIFT IFTS 24-04 CAN"/>
    <s v="IFTS"/>
    <n v="51"/>
    <s v="ACS"/>
    <n v="9"/>
    <m/>
    <s v="X"/>
    <x v="5"/>
    <s v="NET"/>
    <s v="DECI_STD"/>
    <m/>
    <n v="15759"/>
    <s v="FMSC DACM01"/>
    <s v="06:00"/>
    <s v="07:00"/>
    <d v="1899-12-30T01:00:00"/>
    <d v="1899-12-30T06:00:00"/>
    <d v="1899-12-30T07:00:00"/>
    <d v="1899-12-30T01:00:00"/>
    <s v="DCO"/>
    <s v="N/A"/>
  </r>
  <r>
    <n v="15759"/>
    <x v="71"/>
    <x v="23"/>
    <s v="LIP 24-03 SWE"/>
    <s v="IFTS"/>
    <n v="48"/>
    <s v="IFTS"/>
    <n v="9"/>
    <m/>
    <s v="X"/>
    <x v="0"/>
    <s v="NET"/>
    <s v="DECI_STD"/>
    <m/>
    <n v="15760"/>
    <s v="SD DBFM01"/>
    <s v="06:00"/>
    <s v="07:00"/>
    <d v="1899-12-30T01:00:00"/>
    <s v="06:00"/>
    <s v="07:00"/>
    <d v="1899-12-30T01:00:00"/>
    <s v="DCO"/>
    <s v="N/A"/>
  </r>
  <r>
    <n v="15760"/>
    <x v="71"/>
    <x v="23"/>
    <s v="LIFT 24-45 ITA"/>
    <s v="AMI"/>
    <n v="34"/>
    <s v="ACS"/>
    <n v="2"/>
    <s v="X"/>
    <m/>
    <x v="6"/>
    <s v="STDA"/>
    <s v="DECI_STD"/>
    <m/>
    <m/>
    <s v="SD ERT01"/>
    <s v="06:00"/>
    <s v="07:00"/>
    <d v="1899-12-30T01:00:00"/>
    <s v="06:00"/>
    <s v="07:00"/>
    <d v="1899-12-30T01:00:00"/>
    <s v="DCO"/>
    <s v="N/A"/>
  </r>
  <r>
    <n v="15761"/>
    <x v="71"/>
    <x v="23"/>
    <s v="LIFT 25-41"/>
    <s v="AMI"/>
    <n v="76"/>
    <s v="ACS"/>
    <n v="20"/>
    <s v="X"/>
    <m/>
    <x v="3"/>
    <s v="STDA"/>
    <s v="DECI_STD"/>
    <m/>
    <m/>
    <s v="SD EMRSP01"/>
    <s v="06:00"/>
    <s v="07:00"/>
    <d v="1899-12-30T01:00:00"/>
    <s v="06:00"/>
    <s v="07:00"/>
    <d v="1899-12-30T01:00:00"/>
    <s v="DCO"/>
    <s v="N/A"/>
  </r>
  <r>
    <n v="15762"/>
    <x v="71"/>
    <x v="23"/>
    <s v="LIFT IFTS 24-04 HUN"/>
    <s v="IFTS"/>
    <n v="63"/>
    <s v="ACS"/>
    <n v="17"/>
    <m/>
    <s v="X"/>
    <x v="5"/>
    <s v="NET"/>
    <s v="DCA"/>
    <m/>
    <n v="15763"/>
    <s v="NET QRA02"/>
    <s v="07:30"/>
    <s v="08:30"/>
    <d v="1899-12-30T01:00:00"/>
    <d v="1899-12-30T07:30:00"/>
    <d v="1899-12-30T08:30:00"/>
    <d v="1899-12-30T01:00:00"/>
    <s v="DCO"/>
    <s v="N/A"/>
  </r>
  <r>
    <n v="15763"/>
    <x v="71"/>
    <x v="23"/>
    <s v="LIFT IFTS 24-04 HUN"/>
    <s v="IFTS"/>
    <n v="62"/>
    <s v="ACS"/>
    <n v="14"/>
    <m/>
    <s v="X"/>
    <x v="4"/>
    <s v="NET"/>
    <s v="DCA"/>
    <m/>
    <n v="15762"/>
    <s v="NET QRA02"/>
    <d v="1899-12-30T07:30:00"/>
    <d v="1899-12-30T08:30:00"/>
    <d v="1899-12-30T01:00:00"/>
    <d v="1899-12-30T07:30:00"/>
    <d v="1899-12-30T08:30:00"/>
    <d v="1899-12-30T01:00:00"/>
    <s v="DCO"/>
    <s v="N/A"/>
  </r>
  <r>
    <n v="15764"/>
    <x v="71"/>
    <x v="23"/>
    <s v="LIP 24-03 SGP"/>
    <s v="IFTS"/>
    <n v="41"/>
    <s v="IFTS"/>
    <n v="22"/>
    <m/>
    <s v="X"/>
    <x v="0"/>
    <s v="STDA"/>
    <s v="DCA"/>
    <m/>
    <m/>
    <s v="SD TINVG01"/>
    <s v="07:30"/>
    <s v="08:30"/>
    <d v="1899-12-30T01:00:00"/>
    <d v="1899-12-30T07:20:00"/>
    <d v="1899-12-30T08:10:00"/>
    <d v="1899-12-30T00:50:00"/>
    <s v="DCO"/>
    <s v="N/A"/>
  </r>
  <r>
    <n v="15765"/>
    <x v="71"/>
    <x v="23"/>
    <s v="IFTS 25-01 QAT"/>
    <s v="QATAR"/>
    <n v="78"/>
    <s v="ACS"/>
    <n v="5"/>
    <s v="X"/>
    <m/>
    <x v="1"/>
    <s v="STDA"/>
    <s v="DECI_STD"/>
    <m/>
    <m/>
    <s v="PT EMR01"/>
    <s v="07:30"/>
    <s v="08:30"/>
    <d v="1899-12-30T01:00:00"/>
    <s v="07:30"/>
    <s v="08:30"/>
    <d v="1899-12-30T01:00:00"/>
    <s v="DCO"/>
    <s v="N/A"/>
  </r>
  <r>
    <n v="15766"/>
    <x v="71"/>
    <x v="23"/>
    <s v="LIFT IFTS 25-02 CAN"/>
    <s v="IFTS"/>
    <n v="72"/>
    <s v="ACS"/>
    <n v="13"/>
    <m/>
    <s v="X"/>
    <x v="6"/>
    <s v="STDA"/>
    <s v="DECI_STD"/>
    <m/>
    <m/>
    <s v="FMS CF01"/>
    <s v="07:30"/>
    <s v="08:30"/>
    <d v="1899-12-30T01:00:00"/>
    <s v="07:30"/>
    <s v="08:30"/>
    <d v="1899-12-30T01:00:00"/>
    <s v="DCO"/>
    <s v="N/A"/>
  </r>
  <r>
    <n v="15767"/>
    <x v="71"/>
    <x v="23"/>
    <s v="LIFT IFTS QATAR 25-01"/>
    <s v="QATAR"/>
    <n v="65"/>
    <s v="ACS"/>
    <n v="10"/>
    <m/>
    <s v="X"/>
    <x v="3"/>
    <s v="STDA"/>
    <s v="DECI_STD"/>
    <m/>
    <m/>
    <s v="PT EMR01 PAT01"/>
    <s v="07:30"/>
    <s v="08:30"/>
    <d v="1899-12-30T01:00:00"/>
    <s v="07:30"/>
    <s v="08:30"/>
    <d v="1899-12-30T01:00:00"/>
    <s v="DCO"/>
    <s v="N/A"/>
  </r>
  <r>
    <n v="15768"/>
    <x v="72"/>
    <x v="23"/>
    <s v=" IFTS LIFT 24-03 QATAR"/>
    <s v="QATAR"/>
    <n v="57"/>
    <s v="ACS"/>
    <n v="12"/>
    <s v="X"/>
    <m/>
    <x v="0"/>
    <s v="NET"/>
    <s v="DCA"/>
    <m/>
    <n v="15769"/>
    <s v="NET ADCA01"/>
    <s v="06:00"/>
    <s v="07:00"/>
    <d v="1899-12-30T01:00:00"/>
    <d v="1899-12-30T06:00:00"/>
    <d v="1899-12-30T06:50:00"/>
    <d v="1899-12-30T00:50:00"/>
    <s v="RSLD"/>
    <s v="CD3"/>
  </r>
  <r>
    <n v="15769"/>
    <x v="72"/>
    <x v="23"/>
    <s v="IFTS LIFT 24-03 QATAR"/>
    <s v="QATAR"/>
    <n v="58"/>
    <s v="ACS"/>
    <n v="32"/>
    <s v="X"/>
    <m/>
    <x v="1"/>
    <s v="NET"/>
    <s v="DCA"/>
    <m/>
    <n v="15768"/>
    <s v="NET ADCA01"/>
    <d v="1899-12-30T06:00:00"/>
    <d v="1899-12-30T07:00:00"/>
    <d v="1899-12-30T01:00:00"/>
    <d v="1899-12-30T06:00:00"/>
    <d v="1899-12-30T06:50:00"/>
    <d v="1899-12-30T00:50:00"/>
    <s v="RSLD"/>
    <s v="CD5"/>
  </r>
  <r>
    <n v="15770"/>
    <x v="71"/>
    <x v="23"/>
    <s v=" IFTS LIFT 24-03 QATAR"/>
    <s v="QATAR"/>
    <n v="57"/>
    <s v="ACS"/>
    <n v="31"/>
    <s v="X"/>
    <m/>
    <x v="5"/>
    <s v="NET"/>
    <s v="DCA"/>
    <m/>
    <n v="15771"/>
    <s v="NET SMI02"/>
    <s v="09:00"/>
    <s v="10:00"/>
    <d v="1899-12-30T01:00:00"/>
    <s v="09:00"/>
    <s v="10:00"/>
    <d v="1899-12-30T01:00:00"/>
    <s v="DCO"/>
    <s v="N/A"/>
  </r>
  <r>
    <n v="15771"/>
    <x v="71"/>
    <x v="23"/>
    <s v="IFTS LIFT 24-03 QATAR"/>
    <s v="QATAR"/>
    <n v="58"/>
    <s v="ACS"/>
    <n v="1"/>
    <s v="X"/>
    <m/>
    <x v="4"/>
    <s v="NET"/>
    <s v="DCA"/>
    <m/>
    <n v="15770"/>
    <s v="NET SMI02"/>
    <d v="1899-12-30T09:00:00"/>
    <d v="1899-12-30T10:00:00"/>
    <d v="1899-12-30T01:00:00"/>
    <s v="09:00"/>
    <s v="10:00"/>
    <d v="1899-12-30T01:00:00"/>
    <s v="DCO"/>
    <s v="N/A"/>
  </r>
  <r>
    <n v="15772"/>
    <x v="71"/>
    <x v="23"/>
    <s v=" IFTS LIFT 24-03 QATAR"/>
    <s v="QATAR"/>
    <n v="61"/>
    <s v="ACS"/>
    <n v="12"/>
    <s v="X"/>
    <m/>
    <x v="0"/>
    <s v="NET"/>
    <s v="DCA"/>
    <m/>
    <n v="15773"/>
    <s v="NET ADCA01"/>
    <s v="09:00"/>
    <s v="10:00"/>
    <d v="1899-12-30T01:00:00"/>
    <s v="09:00"/>
    <s v="10:00"/>
    <d v="1899-12-30T01:00:00"/>
    <s v="DCO"/>
    <s v="N/A"/>
  </r>
  <r>
    <n v="15773"/>
    <x v="71"/>
    <x v="23"/>
    <s v=" IFTS LIFT 24-03 QATAR"/>
    <s v="QATAR"/>
    <n v="56"/>
    <s v="IFTS"/>
    <n v="9"/>
    <s v="X"/>
    <m/>
    <x v="1"/>
    <s v="NET"/>
    <s v="DCA"/>
    <m/>
    <n v="15772"/>
    <s v="NET ADCA01"/>
    <d v="1899-12-30T09:00:00"/>
    <d v="1899-12-30T10:00:00"/>
    <d v="1899-12-30T01:00:00"/>
    <s v="09:00"/>
    <s v="10:00"/>
    <d v="1899-12-30T01:00:00"/>
    <s v="SDC"/>
    <s v="N/A"/>
  </r>
  <r>
    <n v="15774"/>
    <x v="71"/>
    <x v="23"/>
    <s v="LIFT IFTS 24-04 SPA"/>
    <s v="IFTS"/>
    <n v="60"/>
    <s v="ACS"/>
    <n v="6"/>
    <m/>
    <s v="X"/>
    <x v="6"/>
    <s v="STDA"/>
    <s v="BRV_R2R_STD"/>
    <m/>
    <m/>
    <s v="PT R2R02"/>
    <s v="09:00"/>
    <s v="10:00"/>
    <d v="1899-12-30T01:00:00"/>
    <s v="09:00"/>
    <s v="10:00"/>
    <d v="1899-12-30T01:00:00"/>
    <s v="DCO"/>
    <s v="N/A"/>
  </r>
  <r>
    <n v="15775"/>
    <x v="71"/>
    <x v="23"/>
    <s v="LIFT IFTS QATAR 25-01"/>
    <s v="QATAR"/>
    <n v="68"/>
    <s v="ACS"/>
    <n v="32"/>
    <m/>
    <s v="X"/>
    <x v="3"/>
    <s v="STDA"/>
    <s v="DECI_STD"/>
    <m/>
    <m/>
    <s v="PT EMR03"/>
    <s v="09:00"/>
    <s v="10:00"/>
    <d v="1899-12-30T01:00:00"/>
    <s v="09:00"/>
    <s v="10:00"/>
    <d v="1899-12-30T01:00:00"/>
    <s v="DCO"/>
    <s v="N/A"/>
  </r>
  <r>
    <n v="15776"/>
    <x v="71"/>
    <x v="23"/>
    <s v="LIFT IFTS 24-05 AUT"/>
    <s v="IFTS"/>
    <n v="64"/>
    <s v="ACS"/>
    <n v="14"/>
    <m/>
    <s v="X"/>
    <x v="5"/>
    <s v="NET"/>
    <s v="DECI_STD"/>
    <m/>
    <n v="15777"/>
    <s v="FMSC DACM01"/>
    <s v="10:30"/>
    <s v="11:30"/>
    <d v="1899-12-30T01:00:00"/>
    <s v="10:30"/>
    <s v="11:30"/>
    <d v="1899-12-30T01:00:00"/>
    <s v="DCO"/>
    <s v="N/A"/>
  </r>
  <r>
    <n v="15777"/>
    <x v="71"/>
    <x v="23"/>
    <s v="LIFT IFTS 24-04 SPA"/>
    <s v="IFTS"/>
    <n v="61"/>
    <s v="ACS"/>
    <n v="13"/>
    <m/>
    <s v="X"/>
    <x v="0"/>
    <s v="NET"/>
    <s v="DCA"/>
    <m/>
    <n v="15778"/>
    <s v="NET QRA01"/>
    <s v="10:30"/>
    <s v="11:30"/>
    <d v="1899-12-30T01:00:00"/>
    <s v="10:30"/>
    <s v="11:30"/>
    <d v="1899-12-30T01:00:00"/>
    <s v="DCO"/>
    <s v="N/A"/>
  </r>
  <r>
    <n v="15778"/>
    <x v="71"/>
    <x v="23"/>
    <s v="LIFT IFTS 24-04 SPA"/>
    <s v="IFTS"/>
    <n v="58"/>
    <s v="ACS"/>
    <n v="10"/>
    <m/>
    <s v="X"/>
    <x v="1"/>
    <s v="NET"/>
    <s v="DCA"/>
    <m/>
    <n v="15777"/>
    <s v="NET QRA01"/>
    <d v="1899-12-30T10:30:00"/>
    <d v="1899-12-30T11:30:00"/>
    <d v="1899-12-30T01:00:00"/>
    <s v="10:30"/>
    <s v="11:30"/>
    <d v="1899-12-30T01:00:00"/>
    <s v="SDC"/>
    <s v="N/A"/>
  </r>
  <r>
    <n v="15779"/>
    <x v="71"/>
    <x v="23"/>
    <s v="LIFT IFTS 24-04 SPA"/>
    <s v="IFTS"/>
    <n v="59"/>
    <s v="IFTS"/>
    <n v="22"/>
    <m/>
    <s v="X"/>
    <x v="6"/>
    <s v="STDA"/>
    <s v="BRV_R2R_STD"/>
    <m/>
    <m/>
    <s v="PT BVR02"/>
    <s v="10:30"/>
    <s v="11:30"/>
    <d v="1899-12-30T01:00:00"/>
    <s v="10:30"/>
    <d v="1899-12-30T11:25:00"/>
    <d v="1899-12-30T00:55:00"/>
    <s v="DCO"/>
    <s v="N/A"/>
  </r>
  <r>
    <n v="15780"/>
    <x v="71"/>
    <x v="23"/>
    <s v="LIFT IFTS 25-02 JPN"/>
    <s v="IFTS"/>
    <n v="79"/>
    <s v="IFTS"/>
    <n v="5"/>
    <m/>
    <s v="X"/>
    <x v="3"/>
    <s v="STDA"/>
    <s v="DECI_STD"/>
    <m/>
    <m/>
    <s v="PT FAM02"/>
    <s v="10:30"/>
    <s v="11:30"/>
    <d v="1899-12-30T01:00:00"/>
    <s v="10:30"/>
    <s v="11:30"/>
    <d v="1899-12-30T01:00:00"/>
    <s v="DCO"/>
    <s v="N/A"/>
  </r>
  <r>
    <n v="15781"/>
    <x v="71"/>
    <x v="23"/>
    <s v="LIFT IFTS 24-04 CAN"/>
    <s v="IFTS"/>
    <n v="53"/>
    <s v="ACS"/>
    <n v="9"/>
    <m/>
    <s v="X"/>
    <x v="5"/>
    <s v="NET"/>
    <s v="DECI_STD"/>
    <m/>
    <n v="15782"/>
    <s v="FMSC OACM01"/>
    <s v="12:00"/>
    <s v="13:00"/>
    <d v="1899-12-30T01:00:00"/>
    <s v="12:00"/>
    <s v="13:00"/>
    <d v="1899-12-30T01:00:00"/>
    <s v="DCO"/>
    <s v="N/A"/>
  </r>
  <r>
    <n v="15782"/>
    <x v="71"/>
    <x v="23"/>
    <s v="LIFT IFTS 24-05 AUT"/>
    <s v="IFTS"/>
    <n v="65"/>
    <s v="ACS"/>
    <n v="1"/>
    <m/>
    <s v="X"/>
    <x v="0"/>
    <s v="NET"/>
    <s v="DECI_STD"/>
    <m/>
    <n v="15783"/>
    <s v="FMSC DACM01"/>
    <s v="12:00"/>
    <s v="13:00"/>
    <d v="1899-12-30T01:00:00"/>
    <s v="12:00"/>
    <s v="13:00"/>
    <d v="1899-12-30T01:00:00"/>
    <s v="DCO"/>
    <s v="N/A"/>
  </r>
  <r>
    <n v="15783"/>
    <x v="71"/>
    <x v="23"/>
    <s v="IFTS 25-01 QAT"/>
    <s v="QATAR"/>
    <n v="76"/>
    <s v="ACS"/>
    <n v="2"/>
    <s v="X"/>
    <m/>
    <x v="3"/>
    <s v="STDA"/>
    <s v="DECI_STD"/>
    <m/>
    <m/>
    <s v="FMS CF03"/>
    <s v="12:00"/>
    <s v="13:00"/>
    <d v="1899-12-30T01:00:00"/>
    <s v="12:00"/>
    <s v="13:00"/>
    <d v="1899-12-30T01:00:00"/>
    <s v="DCO"/>
    <s v="N/A"/>
  </r>
  <r>
    <n v="15784"/>
    <x v="71"/>
    <x v="23"/>
    <s v=" IFTS LIFT 24-03 QATAR"/>
    <s v="QATAR"/>
    <n v="56"/>
    <s v="IFTS"/>
    <n v="22"/>
    <s v="X"/>
    <m/>
    <x v="5"/>
    <s v="NET"/>
    <s v="DCA"/>
    <m/>
    <n v="15785"/>
    <s v="NET ADCA02"/>
    <s v="13:30"/>
    <s v="14:30"/>
    <d v="1899-12-30T01:00:00"/>
    <s v="13:30"/>
    <s v="14:30"/>
    <d v="1899-12-30T01:00:00"/>
    <s v="DCO"/>
    <s v="N/A"/>
  </r>
  <r>
    <n v="15785"/>
    <x v="71"/>
    <x v="23"/>
    <s v=" IFTS LIFT 24-03 QATAR"/>
    <s v="QATAR"/>
    <n v="61"/>
    <s v="ACS"/>
    <n v="13"/>
    <s v="X"/>
    <m/>
    <x v="4"/>
    <s v="NET"/>
    <s v="DCA"/>
    <m/>
    <n v="15784"/>
    <s v="NET ADCA02"/>
    <d v="1899-12-30T13:30:00"/>
    <d v="1899-12-30T14:30:00"/>
    <d v="1899-12-30T01:00:00"/>
    <d v="1899-12-30T13:30:00"/>
    <d v="1899-12-30T14:30:00"/>
    <d v="1899-12-30T01:00:00"/>
    <s v="DCO"/>
    <s v="N/A"/>
  </r>
  <r>
    <n v="15786"/>
    <x v="71"/>
    <x v="23"/>
    <s v="LIFT IFTS 24-04 CAN"/>
    <s v="IFTS"/>
    <n v="52"/>
    <s v="ACS"/>
    <n v="17"/>
    <m/>
    <s v="X"/>
    <x v="0"/>
    <s v="NET"/>
    <s v="DECI_STD"/>
    <m/>
    <n v="15787"/>
    <s v="FMSC OACM01"/>
    <s v="13:30"/>
    <s v="14:30"/>
    <d v="1899-12-30T01:00:00"/>
    <s v="13:30"/>
    <s v="14:30"/>
    <d v="1899-12-30T01:00:00"/>
    <s v="DCO"/>
    <s v="N/A"/>
  </r>
  <r>
    <n v="15787"/>
    <x v="72"/>
    <x v="23"/>
    <s v="LIFT IFTS 24-04 CAN"/>
    <s v="IFTS"/>
    <n v="52"/>
    <s v="ACS"/>
    <n v="9"/>
    <m/>
    <s v="X"/>
    <x v="5"/>
    <s v="NET"/>
    <s v="DECI_STD"/>
    <m/>
    <n v="15788"/>
    <s v="FMSC OACM02"/>
    <s v="06:00"/>
    <s v="07:00"/>
    <d v="1899-12-30T01:00:00"/>
    <d v="1899-12-30T06:00:00"/>
    <d v="1899-12-30T07:00:00"/>
    <d v="1899-12-30T01:00:00"/>
    <s v="DCO"/>
    <s v="N/A"/>
  </r>
  <r>
    <n v="15788"/>
    <x v="72"/>
    <x v="23"/>
    <s v="LIFT IFTS QATAR 25-01"/>
    <s v="QATAR"/>
    <n v="68"/>
    <s v="ACS"/>
    <n v="2"/>
    <m/>
    <s v="X"/>
    <x v="6"/>
    <s v="STDA"/>
    <s v="DECI_STD"/>
    <m/>
    <m/>
    <s v="PT EMR04"/>
    <s v="06:00"/>
    <s v="07:00"/>
    <d v="1899-12-30T01:00:00"/>
    <s v="06:00"/>
    <s v="07:00"/>
    <d v="1899-12-30T01:00:00"/>
    <s v="DCO"/>
    <s v="N/A"/>
  </r>
  <r>
    <n v="15789"/>
    <x v="72"/>
    <x v="23"/>
    <s v="LIFT IFTS 24-04 CAN"/>
    <s v="IFTS"/>
    <n v="51"/>
    <s v="ACS"/>
    <n v="25"/>
    <m/>
    <s v="X"/>
    <x v="5"/>
    <s v="NET"/>
    <s v="DECI_STD"/>
    <m/>
    <n v="15790"/>
    <s v="FMSC DACM02"/>
    <s v="07:30"/>
    <s v="08:30"/>
    <d v="1899-12-30T01:00:00"/>
    <s v="07:30"/>
    <s v="08:30"/>
    <d v="1899-12-30T01:00:00"/>
    <s v="DCO"/>
    <s v="N/A"/>
  </r>
  <r>
    <n v="15790"/>
    <x v="72"/>
    <x v="23"/>
    <s v="LIFT IFTS 24-04 CAN"/>
    <s v="IFTS"/>
    <n v="53"/>
    <s v="IFTS"/>
    <n v="22"/>
    <m/>
    <s v="X"/>
    <x v="0"/>
    <s v="NET"/>
    <s v="DECI_STD"/>
    <m/>
    <n v="15791"/>
    <s v="FMSC OACM02"/>
    <s v="07:30"/>
    <s v="08:30"/>
    <d v="1899-12-30T01:00:00"/>
    <s v="07:30"/>
    <d v="1899-12-30T08:20:00"/>
    <d v="1899-12-30T00:50:00"/>
    <s v="DCO"/>
    <s v="N/A"/>
  </r>
  <r>
    <n v="15791"/>
    <x v="72"/>
    <x v="23"/>
    <s v="LIFT 25-41"/>
    <s v="AMI"/>
    <n v="80"/>
    <s v="ACS"/>
    <n v="5"/>
    <s v="X"/>
    <m/>
    <x v="6"/>
    <s v="STDA"/>
    <s v="DECI_STD"/>
    <m/>
    <m/>
    <s v="SD EMRSP01"/>
    <s v="07:30"/>
    <s v="08:30"/>
    <d v="1899-12-30T01:00:00"/>
    <s v="07:30"/>
    <s v="08:30"/>
    <d v="1899-12-30T01:00:00"/>
    <s v="DCO"/>
    <s v="N/A"/>
  </r>
  <r>
    <n v="15792"/>
    <x v="72"/>
    <x v="23"/>
    <s v="IFTS 25-01 QAT"/>
    <s v="QATAR"/>
    <n v="78"/>
    <s v="ACS"/>
    <n v="17"/>
    <s v="X"/>
    <m/>
    <x v="3"/>
    <s v="STDA"/>
    <s v="DECI_STD"/>
    <m/>
    <m/>
    <s v="PT EMR02"/>
    <s v="07:30"/>
    <s v="08:30"/>
    <d v="1899-12-30T01:00:00"/>
    <s v="07:30"/>
    <s v="08:30"/>
    <d v="1899-12-30T01:00:00"/>
    <s v="DCO"/>
    <s v="N/A"/>
  </r>
  <r>
    <n v="15793"/>
    <x v="72"/>
    <x v="23"/>
    <s v="LIFT IFTS 24-05 AUT"/>
    <s v="IFTS"/>
    <n v="64"/>
    <s v="ACS"/>
    <n v="22"/>
    <m/>
    <s v="X"/>
    <x v="5"/>
    <s v="NET"/>
    <s v="DECI_STD"/>
    <m/>
    <n v="15794"/>
    <s v="FMSC DACM02"/>
    <s v="09:00"/>
    <s v="10:00"/>
    <d v="1899-12-30T01:00:00"/>
    <s v="09:00"/>
    <s v="10:00"/>
    <d v="1899-12-30T01:00:00"/>
    <s v="DCO"/>
    <s v="N/A"/>
  </r>
  <r>
    <n v="15794"/>
    <x v="72"/>
    <x v="23"/>
    <s v="LIFT IFTS 24-05 AUT"/>
    <s v="IFTS"/>
    <n v="65"/>
    <s v="ACS"/>
    <n v="32"/>
    <m/>
    <s v="X"/>
    <x v="0"/>
    <s v="NET"/>
    <s v="DECI_STD"/>
    <m/>
    <n v="15795"/>
    <s v="FMSC DACM02"/>
    <s v="09:00"/>
    <s v="10:00"/>
    <d v="1899-12-30T01:00:00"/>
    <s v="09:00"/>
    <s v="10:00"/>
    <d v="1899-12-30T01:00:00"/>
    <s v="DCO"/>
    <s v="N/A"/>
  </r>
  <r>
    <n v="15795"/>
    <x v="72"/>
    <x v="23"/>
    <s v="LIFT IFTS 25-01 HUN"/>
    <s v="IFTS"/>
    <n v="70"/>
    <s v="IFTS"/>
    <n v="10"/>
    <m/>
    <s v="X"/>
    <x v="6"/>
    <s v="STDA"/>
    <s v="AAR"/>
    <m/>
    <m/>
    <s v="FMS AAR01"/>
    <s v="09:00"/>
    <s v="10:00"/>
    <d v="1899-12-30T01:00:00"/>
    <s v="09:00"/>
    <s v="10:00"/>
    <d v="1899-12-30T01:00:00"/>
    <s v="DCO"/>
    <s v="N/A"/>
  </r>
  <r>
    <n v="15796"/>
    <x v="72"/>
    <x v="23"/>
    <s v="LIFT IFTS 25-02 UK"/>
    <s v="IFTS"/>
    <n v="80"/>
    <s v="IFTS"/>
    <n v="23"/>
    <m/>
    <s v="X"/>
    <x v="3"/>
    <s v="STDA"/>
    <s v="DECI_STD"/>
    <m/>
    <m/>
    <s v="FMS CF01"/>
    <s v="09:00"/>
    <s v="10:00"/>
    <d v="1899-12-30T01:00:00"/>
    <s v="09:00"/>
    <s v="10:00"/>
    <d v="1899-12-30T01:00:00"/>
    <s v="DCO"/>
    <s v="N/A"/>
  </r>
  <r>
    <n v="15797"/>
    <x v="72"/>
    <x v="23"/>
    <s v="LIFT IFTS 24-04 JPN"/>
    <s v="IFTS"/>
    <n v="55"/>
    <s v="ACS"/>
    <n v="10"/>
    <m/>
    <s v="X"/>
    <x v="5"/>
    <s v="NET"/>
    <s v="DECI_STD"/>
    <m/>
    <n v="15798"/>
    <s v="FMSC DACM01"/>
    <s v="10:30"/>
    <s v="11:30"/>
    <d v="1899-12-30T01:00:00"/>
    <d v="1899-12-30T10:30:00"/>
    <d v="1899-12-30T11:30:00"/>
    <d v="1899-12-30T01:00:00"/>
    <s v="DCO"/>
    <s v="N/A"/>
  </r>
  <r>
    <n v="15798"/>
    <x v="72"/>
    <x v="23"/>
    <s v="LIFT IFTS 24-04 JPN"/>
    <s v="IFTS"/>
    <n v="57"/>
    <s v="ACS"/>
    <n v="5"/>
    <m/>
    <s v="X"/>
    <x v="0"/>
    <s v="NET"/>
    <s v="DECI_STD"/>
    <m/>
    <n v="15799"/>
    <s v="FMSC DACM01"/>
    <s v="10:30"/>
    <s v="11:30"/>
    <d v="1899-12-30T01:00:00"/>
    <s v="10:30"/>
    <s v="11:30"/>
    <d v="1899-12-30T01:00:00"/>
    <s v="DCO"/>
    <s v="N/A"/>
  </r>
  <r>
    <n v="15799"/>
    <x v="72"/>
    <x v="23"/>
    <s v="LIFT IFTS 24-04 SPA"/>
    <s v="IFTS"/>
    <n v="60"/>
    <s v="ACS"/>
    <n v="9"/>
    <m/>
    <s v="X"/>
    <x v="5"/>
    <s v="NET"/>
    <s v="DCA"/>
    <m/>
    <n v="15800"/>
    <s v="NET QRA01"/>
    <s v="12:00"/>
    <s v="13:00"/>
    <d v="1899-12-30T01:00:00"/>
    <s v="12:00"/>
    <s v="13:00"/>
    <d v="1899-12-30T01:00:00"/>
    <s v="DCO"/>
    <s v="N/A"/>
  </r>
  <r>
    <n v="15800"/>
    <x v="72"/>
    <x v="23"/>
    <s v="LIFT IFTS 24-04 SPA"/>
    <s v="IFTS"/>
    <n v="59"/>
    <s v="ACS"/>
    <n v="1"/>
    <m/>
    <s v="X"/>
    <x v="4"/>
    <s v="NET"/>
    <s v="DCA"/>
    <m/>
    <n v="15799"/>
    <s v="NET QRA01"/>
    <d v="1899-12-30T12:00:00"/>
    <d v="1899-12-30T13:00:00"/>
    <d v="1899-12-30T01:00:00"/>
    <d v="1899-12-30T12:00:00"/>
    <d v="1899-12-30T13:00:00"/>
    <d v="1899-12-30T01:00:00"/>
    <s v="DCO"/>
    <s v="N/A"/>
  </r>
  <r>
    <n v="15801"/>
    <x v="72"/>
    <x v="23"/>
    <s v="LIFT IFTS 24-04 SPA"/>
    <s v="IFTS"/>
    <n v="58"/>
    <s v="ACS"/>
    <n v="12"/>
    <m/>
    <s v="X"/>
    <x v="0"/>
    <s v="NET"/>
    <s v="DCA"/>
    <m/>
    <n v="15802"/>
    <s v="NET QRA02"/>
    <s v="12:00"/>
    <s v="13:00"/>
    <d v="1899-12-30T01:00:00"/>
    <d v="1899-12-30T12:30:00"/>
    <d v="1899-12-30T13:30:00"/>
    <d v="1899-12-30T01:00:00"/>
    <s v="DCO"/>
    <s v="N/A"/>
  </r>
  <r>
    <n v="15802"/>
    <x v="72"/>
    <x v="23"/>
    <s v="LIFT IFTS 24-04 SPA"/>
    <s v="IFTS"/>
    <n v="61"/>
    <s v="ACS"/>
    <n v="32"/>
    <m/>
    <s v="X"/>
    <x v="1"/>
    <s v="NET"/>
    <s v="DCA"/>
    <m/>
    <n v="15801"/>
    <s v="NET QRA02"/>
    <d v="1899-12-30T12:00:00"/>
    <d v="1899-12-30T13:00:00"/>
    <d v="1899-12-30T01:00:00"/>
    <d v="1899-12-30T12:50:00"/>
    <d v="1899-12-30T13:30:00"/>
    <d v="1899-12-30T00:40:00"/>
    <s v="SDC"/>
    <s v="N/A"/>
  </r>
  <r>
    <n v="15803"/>
    <x v="72"/>
    <x v="23"/>
    <s v="LIFT IFTS 24-04 HUN"/>
    <s v="IFTS"/>
    <n v="62"/>
    <s v="ACS"/>
    <n v="2"/>
    <m/>
    <s v="X"/>
    <x v="6"/>
    <s v="STDA"/>
    <s v="BRV_R2R_STD"/>
    <m/>
    <m/>
    <s v="PT BVR02"/>
    <s v="12:00"/>
    <s v="13:00"/>
    <d v="1899-12-30T01:00:00"/>
    <s v="12:00"/>
    <s v="13:00"/>
    <d v="1899-12-30T01:00:00"/>
    <s v="DCO"/>
    <s v="N/A"/>
  </r>
  <r>
    <n v="15804"/>
    <x v="72"/>
    <x v="23"/>
    <s v="LIFT 24-44 ITA"/>
    <s v="AMI"/>
    <n v="71"/>
    <s v="IFTS"/>
    <n v="23"/>
    <s v="X"/>
    <m/>
    <x v="3"/>
    <s v="STDA"/>
    <s v="DCA"/>
    <m/>
    <m/>
    <s v="SD TI02"/>
    <s v="12:00"/>
    <s v="13:00"/>
    <d v="1899-12-30T01:00:00"/>
    <s v="12:00"/>
    <s v="13:00"/>
    <d v="1899-12-30T01:00:00"/>
    <s v="DCO"/>
    <s v="N/A"/>
  </r>
  <r>
    <n v="15805"/>
    <x v="72"/>
    <x v="23"/>
    <s v="LIFT IFTS 24-04 CAN"/>
    <s v="IFTS"/>
    <n v="54"/>
    <s v="ACS"/>
    <n v="6"/>
    <m/>
    <s v="X"/>
    <x v="5"/>
    <s v="NET"/>
    <s v="DECI_STD"/>
    <m/>
    <n v="15806"/>
    <s v="FMSC OACM01"/>
    <s v="13:30"/>
    <s v="14:30"/>
    <d v="1899-12-30T01:00:00"/>
    <s v="13:30"/>
    <s v="14:30"/>
    <d v="1899-12-30T01:00:00"/>
    <s v="DCO"/>
    <s v="N/A"/>
  </r>
  <r>
    <n v="15806"/>
    <x v="72"/>
    <x v="23"/>
    <s v="LIFT 24-45 ITA"/>
    <s v="AMI"/>
    <n v="34"/>
    <s v="ACS"/>
    <n v="5"/>
    <s v="X"/>
    <m/>
    <x v="0"/>
    <s v="NET"/>
    <s v="DECI_STD"/>
    <m/>
    <n v="15807"/>
    <s v="SD DBFM01"/>
    <s v="13:30"/>
    <s v="14:30"/>
    <d v="1899-12-30T01:00:00"/>
    <d v="1899-12-30T13:30:00"/>
    <d v="1899-12-30T14:30:00"/>
    <d v="1899-12-30T01:00:00"/>
    <s v="DCO"/>
    <s v="N/A"/>
  </r>
  <r>
    <n v="15807"/>
    <x v="72"/>
    <x v="23"/>
    <s v="LIFT IFTS 24-04 HUN"/>
    <s v="IFTS"/>
    <n v="63"/>
    <s v="ACS"/>
    <n v="14"/>
    <m/>
    <s v="X"/>
    <x v="6"/>
    <s v="STDA"/>
    <s v="BRV_R2R_STD"/>
    <m/>
    <m/>
    <s v="PT BVR02"/>
    <s v="13:30"/>
    <s v="14:30"/>
    <d v="1899-12-30T01:00:00"/>
    <d v="1899-12-30T13:30:00"/>
    <d v="1899-12-30T14:30:00"/>
    <d v="1899-12-30T01:00:00"/>
    <s v="DCO"/>
    <s v="N/A"/>
  </r>
  <r>
    <n v="15808"/>
    <x v="72"/>
    <x v="23"/>
    <s v="LIFT IFTS QATAR 25-01"/>
    <s v="QATAR"/>
    <n v="65"/>
    <s v="IFTS"/>
    <n v="9"/>
    <m/>
    <s v="X"/>
    <x v="3"/>
    <s v="STDA"/>
    <s v="DECI_STD"/>
    <m/>
    <m/>
    <s v="PT EMR02"/>
    <s v="13:30"/>
    <s v="14:30"/>
    <d v="1899-12-30T01:00:00"/>
    <d v="1899-12-30T13:30:00"/>
    <d v="1899-12-30T14:30:00"/>
    <d v="1899-12-30T01:00:00"/>
    <s v="DCO"/>
    <s v="N/A"/>
  </r>
  <r>
    <n v="15809"/>
    <x v="120"/>
    <x v="23"/>
    <s v=" IFTS LIFT 24-03 QATAR"/>
    <s v="QATAR"/>
    <n v="57"/>
    <s v="ACS"/>
    <n v="2"/>
    <s v="X"/>
    <m/>
    <x v="5"/>
    <s v="NET"/>
    <s v="DCA"/>
    <m/>
    <n v="15810"/>
    <s v="NET ADCA01-CPL01"/>
    <s v="06:00"/>
    <s v="07:00"/>
    <d v="1899-12-30T01:00:00"/>
    <s v="06:00"/>
    <s v="07:00"/>
    <d v="1899-12-30T01:00:00"/>
    <s v="DCO"/>
    <s v="N/A"/>
  </r>
  <r>
    <n v="15810"/>
    <x v="120"/>
    <x v="23"/>
    <s v="IFTS LIFT 24-03 QATAR"/>
    <s v="QATAR"/>
    <n v="58"/>
    <s v="ACS"/>
    <n v="5"/>
    <s v="X"/>
    <m/>
    <x v="4"/>
    <s v="NET"/>
    <s v="DCA"/>
    <m/>
    <n v="15809"/>
    <s v="NET ADCA01-CPL01"/>
    <d v="1899-12-30T06:00:00"/>
    <d v="1899-12-30T07:00:00"/>
    <d v="1899-12-30T01:00:00"/>
    <d v="1899-12-30T06:00:00"/>
    <d v="1899-12-30T07:00:00"/>
    <d v="1899-12-30T01:00:00"/>
    <s v="DCO"/>
    <s v="N/A"/>
  </r>
  <r>
    <n v="15811"/>
    <x v="120"/>
    <x v="23"/>
    <s v="LIFT IFTS 24-04 JPN"/>
    <s v="IFTS"/>
    <n v="55"/>
    <s v="ACS"/>
    <n v="12"/>
    <m/>
    <s v="X"/>
    <x v="0"/>
    <s v="NET"/>
    <s v="DECI_STD"/>
    <m/>
    <n v="15812"/>
    <s v="FMSC DACM02"/>
    <s v="06:00"/>
    <s v="07:00"/>
    <d v="1899-12-30T01:00:00"/>
    <s v="06:00"/>
    <s v="07:00"/>
    <d v="1899-12-30T01:00:00"/>
    <s v="DCO"/>
    <s v="N/A"/>
  </r>
  <r>
    <n v="15812"/>
    <x v="120"/>
    <x v="23"/>
    <s v="LIFT IFTS 24-04 SPA"/>
    <s v="IFTS"/>
    <n v="60"/>
    <s v="ACS"/>
    <n v="17"/>
    <m/>
    <s v="X"/>
    <x v="6"/>
    <s v="STDA"/>
    <s v="BRV_R2R_STD"/>
    <m/>
    <m/>
    <s v="PT BVR01"/>
    <s v="06:00"/>
    <s v="07:00"/>
    <d v="1899-12-30T01:00:00"/>
    <s v="06:00"/>
    <s v="07:00"/>
    <d v="1899-12-30T01:00:00"/>
    <s v="DCO"/>
    <s v="N/A"/>
  </r>
  <r>
    <n v="15813"/>
    <x v="120"/>
    <x v="23"/>
    <s v="LIFT 25-41"/>
    <s v="AMI"/>
    <n v="81"/>
    <s v="ACS"/>
    <n v="32"/>
    <s v="X"/>
    <m/>
    <x v="3"/>
    <s v="STDA"/>
    <s v="DECI_STD"/>
    <m/>
    <m/>
    <s v="SD EMRSP01"/>
    <s v="06:00"/>
    <s v="07:00"/>
    <d v="1899-12-30T01:00:00"/>
    <d v="1899-12-30T06:00:00"/>
    <d v="1899-12-30T07:05:00"/>
    <d v="1899-12-30T01:05:00"/>
    <s v="DCO"/>
    <s v="N/A"/>
  </r>
  <r>
    <n v="15814"/>
    <x v="120"/>
    <x v="23"/>
    <s v="LIFT 24-44 ITA"/>
    <s v="AMI"/>
    <n v="70"/>
    <s v="AMI"/>
    <n v="1"/>
    <s v="X"/>
    <m/>
    <x v="5"/>
    <s v="NET"/>
    <s v="OCA AG"/>
    <m/>
    <n v="15815"/>
    <s v="SD COMAOAG01"/>
    <s v="07:30"/>
    <s v="08:30"/>
    <d v="1899-12-30T01:00:00"/>
    <s v="07:30"/>
    <s v="08:30"/>
    <d v="1899-12-30T01:00:00"/>
    <s v="DCO"/>
    <s v="N/A"/>
  </r>
  <r>
    <n v="15815"/>
    <x v="120"/>
    <x v="23"/>
    <s v="LIFT 24-44 ITA"/>
    <s v="AMI"/>
    <n v="72"/>
    <s v="IFTS"/>
    <n v="23"/>
    <s v="X"/>
    <m/>
    <x v="4"/>
    <s v="NET"/>
    <s v="OCA AG"/>
    <m/>
    <n v="15814"/>
    <s v="SD COMAOAG01"/>
    <d v="1899-12-30T07:30:00"/>
    <d v="1899-12-30T08:30:00"/>
    <d v="1899-12-30T01:00:00"/>
    <s v="07:30"/>
    <s v="08:30"/>
    <d v="1899-12-30T01:00:00"/>
    <s v="DCO"/>
    <s v="N/A"/>
  </r>
  <r>
    <n v="15816"/>
    <x v="120"/>
    <x v="23"/>
    <s v="LIFT IFTS 24-05 GER"/>
    <s v="IFTS"/>
    <n v="67"/>
    <s v="ACS"/>
    <n v="14"/>
    <m/>
    <s v="X"/>
    <x v="0"/>
    <s v="NET"/>
    <s v="DECI_STD"/>
    <m/>
    <n v="15817"/>
    <s v="FMSC HACM01"/>
    <s v="07:30"/>
    <s v="08:30"/>
    <d v="1899-12-30T01:00:00"/>
    <s v="07:30"/>
    <s v="08:30"/>
    <d v="1899-12-30T01:00:00"/>
    <s v="DCO"/>
    <s v="N/A"/>
  </r>
  <r>
    <n v="15817"/>
    <x v="120"/>
    <x v="23"/>
    <s v="LIFT IFTS 25-02 CAN"/>
    <s v="IFTS"/>
    <n v="73"/>
    <s v="IFTS"/>
    <n v="22"/>
    <m/>
    <s v="X"/>
    <x v="6"/>
    <s v="STDA"/>
    <s v="DECI_SONIC"/>
    <m/>
    <m/>
    <s v="FMS CF02"/>
    <s v="07:30"/>
    <s v="08:30"/>
    <d v="1899-12-30T01:00:00"/>
    <s v="07:30"/>
    <d v="1899-12-30T08:35:00"/>
    <d v="1899-12-30T01:05:00"/>
    <s v="DCO"/>
    <s v="N/A"/>
  </r>
  <r>
    <n v="15818"/>
    <x v="120"/>
    <x v="23"/>
    <s v="LIFT IFTS 25-02 CAN"/>
    <s v="IFTS"/>
    <n v="75"/>
    <s v="ACS"/>
    <n v="10"/>
    <m/>
    <s v="X"/>
    <x v="3"/>
    <s v="STDA"/>
    <s v="DECI_SONIC"/>
    <m/>
    <m/>
    <s v="FMS CF02"/>
    <s v="07:30"/>
    <s v="08:30"/>
    <d v="1899-12-30T01:00:00"/>
    <d v="1899-12-30T07:30:00"/>
    <d v="1899-12-30T08:30:00"/>
    <d v="1899-12-30T01:00:00"/>
    <s v="DCO"/>
    <s v="N/A"/>
  </r>
  <r>
    <n v="15819"/>
    <x v="120"/>
    <x v="23"/>
    <s v="IFTS LIFT 24-03 QATAR"/>
    <s v="QATAR"/>
    <n v="58"/>
    <s v="ACS"/>
    <n v="5"/>
    <s v="X"/>
    <m/>
    <x v="5"/>
    <s v="NET"/>
    <s v="DCA"/>
    <m/>
    <n v="15820"/>
    <s v="NET ADCA02"/>
    <s v="09:00"/>
    <s v="10:00"/>
    <d v="1899-12-30T01:00:00"/>
    <d v="1899-12-30T09:00:00"/>
    <d v="1899-12-30T10:00:00"/>
    <d v="1899-12-30T01:00:00"/>
    <s v="DCO"/>
    <s v="N/A"/>
  </r>
  <r>
    <n v="15820"/>
    <x v="120"/>
    <x v="23"/>
    <s v=" IFTS LIFT 24-03 QATAR"/>
    <s v="QATAR"/>
    <n v="57"/>
    <s v="ACS"/>
    <n v="2"/>
    <s v="X"/>
    <m/>
    <x v="4"/>
    <s v="NET"/>
    <s v="DCA"/>
    <m/>
    <n v="15819"/>
    <s v="NET ADCA02"/>
    <d v="1899-12-30T09:00:00"/>
    <d v="1899-12-30T10:00:00"/>
    <d v="1899-12-30T01:00:00"/>
    <d v="1899-12-30T09:00:00"/>
    <d v="1899-12-30T10:00:00"/>
    <d v="1899-12-30T01:00:00"/>
    <s v="DCO"/>
    <s v="N/A"/>
  </r>
  <r>
    <n v="15821"/>
    <x v="120"/>
    <x v="23"/>
    <s v="LIFT IFTS 24-04 CAN"/>
    <s v="IFTS"/>
    <n v="54"/>
    <s v="ACS"/>
    <n v="17"/>
    <m/>
    <s v="X"/>
    <x v="0"/>
    <s v="NET"/>
    <s v="DECI_STD"/>
    <m/>
    <n v="15822"/>
    <s v="FMSC OACM02"/>
    <s v="09:00"/>
    <s v="10:00"/>
    <d v="1899-12-30T01:00:00"/>
    <d v="1899-12-30T09:00:00"/>
    <d v="1899-12-30T10:00:00"/>
    <d v="1899-12-30T01:00:00"/>
    <s v="DCO"/>
    <s v="N/A"/>
  </r>
  <r>
    <n v="15822"/>
    <x v="120"/>
    <x v="23"/>
    <s v="LIFT IFTS 25-02 CAN"/>
    <s v="IFTS"/>
    <n v="74"/>
    <s v="ACS"/>
    <n v="32"/>
    <m/>
    <s v="X"/>
    <x v="6"/>
    <s v="STDA"/>
    <s v="DECI_SONIC"/>
    <m/>
    <m/>
    <s v="FMS CF02"/>
    <s v="09:00"/>
    <s v="10:00"/>
    <d v="1899-12-30T01:00:00"/>
    <d v="1899-12-30T09:00:00"/>
    <d v="1899-12-30T10:00:00"/>
    <d v="1899-12-30T01:00:00"/>
    <s v="DCO"/>
    <s v="N/A"/>
  </r>
  <r>
    <n v="15823"/>
    <x v="120"/>
    <x v="23"/>
    <s v="LIFT IFTS 25-02 CAN"/>
    <s v="IFTS"/>
    <n v="72"/>
    <s v="ACS"/>
    <n v="12"/>
    <m/>
    <s v="X"/>
    <x v="3"/>
    <s v="STDA"/>
    <s v="DECI_SONIC"/>
    <m/>
    <m/>
    <s v="FMS CF02"/>
    <s v="09:00"/>
    <s v="10:00"/>
    <d v="1899-12-30T01:00:00"/>
    <d v="1899-12-30T09:00:00"/>
    <d v="1899-12-30T10:00:00"/>
    <d v="1899-12-30T01:00:00"/>
    <s v="DCO"/>
    <s v="N/A"/>
  </r>
  <r>
    <n v="15824"/>
    <x v="120"/>
    <x v="23"/>
    <s v="LIFT IFTS 24-05 GER"/>
    <s v="IFTS"/>
    <n v="66"/>
    <s v="IFTS"/>
    <n v="9"/>
    <m/>
    <s v="X"/>
    <x v="5"/>
    <s v="NET"/>
    <s v="DECI_STD"/>
    <m/>
    <n v="15825"/>
    <s v="FMSC HACM01"/>
    <s v="10:30"/>
    <s v="11:30"/>
    <d v="1899-12-30T01:00:00"/>
    <d v="1899-12-30T10:30:00"/>
    <d v="1899-12-30T11:30:00"/>
    <d v="1899-12-30T01:00:00"/>
    <s v="DCO"/>
    <s v="N/A"/>
  </r>
  <r>
    <n v="15825"/>
    <x v="120"/>
    <x v="23"/>
    <s v="LIFT IFTS 24-04 SPA"/>
    <s v="IFTS"/>
    <n v="59"/>
    <s v="ACS"/>
    <n v="14"/>
    <m/>
    <s v="X"/>
    <x v="0"/>
    <s v="NET"/>
    <s v="DCA"/>
    <m/>
    <n v="15826"/>
    <s v="NET QRA02"/>
    <s v="10:30"/>
    <s v="11:30"/>
    <d v="1899-12-30T01:00:00"/>
    <d v="1899-12-30T10:30:00"/>
    <d v="1899-12-30T11:30:00"/>
    <d v="1899-12-30T01:00:00"/>
    <s v="DCO"/>
    <s v="N/A"/>
  </r>
  <r>
    <n v="15826"/>
    <x v="120"/>
    <x v="23"/>
    <s v="LIFT IFTS 24-04 SPA"/>
    <s v="IFTS"/>
    <n v="60"/>
    <s v="IFTS"/>
    <n v="22"/>
    <m/>
    <s v="X"/>
    <x v="1"/>
    <s v="NET"/>
    <s v="DCA"/>
    <m/>
    <n v="15825"/>
    <s v="NET QRA02"/>
    <d v="1899-12-30T10:30:00"/>
    <d v="1899-12-30T11:30:00"/>
    <d v="1899-12-30T01:00:00"/>
    <d v="1899-12-30T10:30:00"/>
    <d v="1899-12-30T11:30:00"/>
    <d v="1899-12-30T01:00:00"/>
    <s v="DCO"/>
    <s v="N/A"/>
  </r>
  <r>
    <n v="15827"/>
    <x v="120"/>
    <x v="23"/>
    <s v="LIFT IFTS 25-01 HUN"/>
    <s v="IFTS"/>
    <n v="71"/>
    <s v="IFTS"/>
    <n v="23"/>
    <m/>
    <s v="X"/>
    <x v="6"/>
    <s v="STDA"/>
    <s v="AAR"/>
    <m/>
    <m/>
    <s v="PT AAR01"/>
    <s v="10:30"/>
    <s v="11:30"/>
    <d v="1899-12-30T01:00:00"/>
    <d v="1899-12-30T10:30:00"/>
    <d v="1899-12-30T11:30:00"/>
    <d v="1899-12-30T01:00:00"/>
    <s v="DCO"/>
    <s v="N/A"/>
  </r>
  <r>
    <n v="15828"/>
    <x v="120"/>
    <x v="23"/>
    <s v="LIFT IFTS QATAR 25-01"/>
    <s v="QATAR"/>
    <n v="65"/>
    <s v="ACS"/>
    <n v="10"/>
    <m/>
    <s v="X"/>
    <x v="3"/>
    <s v="STDA"/>
    <s v="DECI_STD"/>
    <m/>
    <m/>
    <s v="PT EMR03"/>
    <s v="10:30"/>
    <s v="11:30"/>
    <d v="1899-12-30T01:00:00"/>
    <d v="1899-12-30T10:30:00"/>
    <d v="1899-12-30T11:30:00"/>
    <d v="1899-12-30T01:00:00"/>
    <s v="DCO"/>
    <s v="N/A"/>
  </r>
  <r>
    <n v="15829"/>
    <x v="121"/>
    <x v="24"/>
    <s v="LIFT 24-44 ITA"/>
    <s v="AMI"/>
    <n v="72"/>
    <s v="ACS"/>
    <n v="17"/>
    <s v="X"/>
    <m/>
    <x v="5"/>
    <s v="NET"/>
    <s v="OCA AA"/>
    <m/>
    <n v="15830"/>
    <s v="SD COMAOAA01"/>
    <s v="06:00"/>
    <s v="07:00"/>
    <d v="1899-12-30T01:00:00"/>
    <d v="1899-12-30T06:00:00"/>
    <d v="1899-12-30T07:00:00"/>
    <d v="1899-12-30T01:00:00"/>
    <s v="DCO"/>
    <s v="N/A"/>
  </r>
  <r>
    <n v="15830"/>
    <x v="121"/>
    <x v="24"/>
    <s v="LIFT 24-44 ITA"/>
    <s v="AMI"/>
    <n v="70"/>
    <s v="ACS"/>
    <n v="33"/>
    <s v="X"/>
    <m/>
    <x v="4"/>
    <s v="NET"/>
    <s v="OCA AA"/>
    <m/>
    <n v="15829"/>
    <s v="SD COMAOAA01"/>
    <d v="1899-12-30T06:00:00"/>
    <d v="1899-12-30T07:00:00"/>
    <d v="1899-12-30T01:00:00"/>
    <d v="1899-12-30T06:00:00"/>
    <d v="1899-12-30T07:00:00"/>
    <d v="1899-12-30T01:00:00"/>
    <s v="DCO"/>
    <s v="N/A"/>
  </r>
  <r>
    <n v="15831"/>
    <x v="121"/>
    <x v="24"/>
    <s v=" IFTS LIFT 24-03 QATAR"/>
    <s v="QATAR"/>
    <n v="61"/>
    <s v="ACS"/>
    <n v="14"/>
    <s v="X"/>
    <m/>
    <x v="0"/>
    <s v="STDA"/>
    <s v="DECI_STD_NVG"/>
    <m/>
    <m/>
    <s v="FMS R2RNVG01"/>
    <s v="06:00"/>
    <s v="07:00"/>
    <d v="1899-12-30T01:00:00"/>
    <s v="06:00"/>
    <s v="07:00"/>
    <d v="1899-12-30T01:00:00"/>
    <s v="DCO"/>
    <s v="N/A"/>
  </r>
  <r>
    <n v="15832"/>
    <x v="121"/>
    <x v="24"/>
    <s v="LIFT IFTS 25-02 CAN"/>
    <s v="IFTS"/>
    <n v="72"/>
    <s v="ACS"/>
    <n v="1"/>
    <m/>
    <s v="X"/>
    <x v="1"/>
    <s v="STDA"/>
    <s v="DECI_STD"/>
    <m/>
    <m/>
    <s v="PT IF01"/>
    <s v="06:00"/>
    <s v="07:00"/>
    <d v="1899-12-30T01:00:00"/>
    <s v="06:00"/>
    <s v="07:00"/>
    <d v="1899-12-30T01:00:00"/>
    <s v="DCO"/>
    <s v="N/A"/>
  </r>
  <r>
    <n v="15833"/>
    <x v="121"/>
    <x v="24"/>
    <s v="LIFT IFTS 24-04 SPA"/>
    <s v="IFTS"/>
    <n v="61"/>
    <s v="ACS"/>
    <n v="12"/>
    <m/>
    <s v="X"/>
    <x v="6"/>
    <s v="STDA"/>
    <s v="BRV_R2R_STD"/>
    <m/>
    <m/>
    <s v="PT BVR02"/>
    <s v="06:00"/>
    <s v="07:00"/>
    <d v="1899-12-30T01:00:00"/>
    <s v="06:00"/>
    <s v="07:00"/>
    <d v="1899-12-30T01:00:00"/>
    <s v="DCO"/>
    <s v="N/A"/>
  </r>
  <r>
    <n v="15834"/>
    <x v="121"/>
    <x v="24"/>
    <s v="LIFT IFTS 25-02 CAN"/>
    <s v="IFTS"/>
    <n v="74"/>
    <s v="IFTS"/>
    <n v="23"/>
    <m/>
    <s v="X"/>
    <x v="3"/>
    <s v="STDA"/>
    <s v="DECI_STD"/>
    <m/>
    <m/>
    <s v="PT IF01"/>
    <s v="06:00"/>
    <s v="07:00"/>
    <d v="1899-12-30T01:00:00"/>
    <s v="06:00"/>
    <d v="1899-12-30T07:10:00"/>
    <d v="1899-12-30T01:10:00"/>
    <s v="DCO"/>
    <s v="N/A"/>
  </r>
  <r>
    <n v="15835"/>
    <x v="121"/>
    <x v="24"/>
    <s v="LIFT IFTS 24-04 JPN"/>
    <s v="IFTS"/>
    <n v="57"/>
    <s v="ACS"/>
    <n v="5"/>
    <m/>
    <s v="X"/>
    <x v="5"/>
    <s v="NET"/>
    <s v="DECI_STD"/>
    <m/>
    <n v="15836"/>
    <s v="FMSC DACM02"/>
    <s v="07:30"/>
    <s v="08:30"/>
    <d v="1899-12-30T01:00:00"/>
    <d v="1899-12-30T07:30:00"/>
    <d v="1899-12-30T08:30:00"/>
    <d v="1899-12-30T01:00:00"/>
    <s v="DCO"/>
    <s v="N/A"/>
  </r>
  <r>
    <n v="15836"/>
    <x v="121"/>
    <x v="24"/>
    <s v="LIFT 24-45 ITA"/>
    <s v="AMI"/>
    <n v="34"/>
    <s v="ACS"/>
    <n v="32"/>
    <s v="X"/>
    <m/>
    <x v="0"/>
    <s v="NET"/>
    <s v="DECI_STD"/>
    <m/>
    <n v="15837"/>
    <s v="SD DBFM02"/>
    <s v="07:30"/>
    <s v="08:00"/>
    <d v="1899-12-30T00:30:00"/>
    <d v="1899-12-30T07:55:00"/>
    <d v="1899-12-30T08:30:00"/>
    <d v="1899-12-30T00:35:00"/>
    <s v="DCO"/>
    <s v="N/A"/>
  </r>
  <r>
    <n v="15837"/>
    <x v="121"/>
    <x v="24"/>
    <s v="LIFT IFTS 24-04 SPA"/>
    <s v="IFTS"/>
    <n v="60"/>
    <s v="ACS"/>
    <n v="10"/>
    <m/>
    <s v="X"/>
    <x v="6"/>
    <s v="STDA"/>
    <s v="BRV_R2R_STD"/>
    <m/>
    <m/>
    <s v="PT BVR02"/>
    <s v="07:30"/>
    <s v="08:30"/>
    <d v="1899-12-30T01:00:00"/>
    <s v="07:30"/>
    <s v="08:30"/>
    <d v="1899-12-30T01:00:00"/>
    <s v="DCO"/>
    <s v="N/A"/>
  </r>
  <r>
    <n v="15838"/>
    <x v="121"/>
    <x v="24"/>
    <s v="LIFT 24-44 ITA"/>
    <s v="AMI"/>
    <n v="71"/>
    <s v="IFTS"/>
    <n v="9"/>
    <s v="X"/>
    <m/>
    <x v="5"/>
    <s v="NET"/>
    <s v="DCA"/>
    <m/>
    <n v="15839"/>
    <s v="SD QRA01"/>
    <s v="13:30"/>
    <s v="14:30"/>
    <d v="1899-12-30T01:00:00"/>
    <d v="1899-12-30T13:35:00"/>
    <d v="1899-12-30T14:00:00"/>
    <d v="1899-12-30T00:25:00"/>
    <s v="RSLD"/>
    <s v="CD3"/>
  </r>
  <r>
    <n v="15839"/>
    <x v="121"/>
    <x v="24"/>
    <s v="LIFT 24-44 ITA"/>
    <s v="AMI"/>
    <n v="73"/>
    <s v="ACS"/>
    <n v="32"/>
    <s v="X"/>
    <m/>
    <x v="4"/>
    <s v="NET"/>
    <s v="DCA"/>
    <m/>
    <n v="15838"/>
    <s v="SD QRA01"/>
    <d v="1899-12-30T13:30:00"/>
    <d v="1899-12-30T14:30:00"/>
    <d v="1899-12-30T01:00:00"/>
    <d v="1899-12-30T13:35:00"/>
    <d v="1899-12-30T14:00:00"/>
    <d v="1899-12-30T00:25:00"/>
    <s v="RSLD"/>
    <s v="CD3"/>
  </r>
  <r>
    <n v="15840"/>
    <x v="121"/>
    <x v="24"/>
    <s v="LIFT IFTS QATAR 25-01"/>
    <s v="QATAR"/>
    <n v="65"/>
    <s v="IFTS"/>
    <n v="9"/>
    <m/>
    <s v="X"/>
    <x v="3"/>
    <s v="STDA"/>
    <s v="DECI_STD"/>
    <m/>
    <m/>
    <s v="PT EMR04"/>
    <s v="07:30"/>
    <s v="08:30"/>
    <d v="1899-12-30T01:00:00"/>
    <s v="07:30"/>
    <s v="08:30"/>
    <d v="1899-12-30T01:00:00"/>
    <s v="DCO"/>
    <s v="N/A"/>
  </r>
  <r>
    <n v="15841"/>
    <x v="121"/>
    <x v="24"/>
    <s v="LIFT IFTS 24-05 GER"/>
    <s v="IFTS"/>
    <n v="66"/>
    <s v="ACS"/>
    <n v="2"/>
    <m/>
    <s v="X"/>
    <x v="5"/>
    <s v="NET"/>
    <s v="DECI_STD"/>
    <m/>
    <n v="15842"/>
    <s v="FMSC HACM02"/>
    <s v="09:00"/>
    <s v="10:00"/>
    <d v="1899-12-30T01:00:00"/>
    <s v="09:00"/>
    <s v="10:00"/>
    <d v="1899-12-30T01:00:00"/>
    <s v="DCO"/>
    <s v="N/A"/>
  </r>
  <r>
    <n v="15842"/>
    <x v="121"/>
    <x v="24"/>
    <s v="LIFT IFTS 24-04 CAN"/>
    <s v="IFTS"/>
    <n v="51"/>
    <s v="ACS"/>
    <n v="14"/>
    <m/>
    <s v="X"/>
    <x v="0"/>
    <s v="NET"/>
    <s v="DECI_STD"/>
    <m/>
    <n v="15843"/>
    <s v="FMSC OACM01"/>
    <s v="09:00"/>
    <s v="10:00"/>
    <d v="1899-12-30T01:00:00"/>
    <d v="1899-12-30T09:00:00"/>
    <d v="1899-12-30T09:50:00"/>
    <d v="1899-12-30T00:50:00"/>
    <s v="DCO"/>
    <s v="N/A"/>
  </r>
  <r>
    <n v="15843"/>
    <x v="121"/>
    <x v="24"/>
    <s v="LIFT IFTS 25-02 CAN"/>
    <s v="IFTS"/>
    <n v="73"/>
    <s v="IFTS"/>
    <n v="23"/>
    <m/>
    <s v="X"/>
    <x v="6"/>
    <s v="STDA"/>
    <s v="DECI_STD"/>
    <m/>
    <m/>
    <s v="PT IF01"/>
    <s v="09:00"/>
    <s v="10:00"/>
    <d v="1899-12-30T01:00:00"/>
    <s v="09:00"/>
    <s v="10:00"/>
    <d v="1899-12-30T01:00:00"/>
    <s v="DCO"/>
    <s v="N/A"/>
  </r>
  <r>
    <n v="15844"/>
    <x v="121"/>
    <x v="24"/>
    <s v="LIFT IFTS 25-02 CAN"/>
    <s v="IFTS"/>
    <n v="75"/>
    <s v="ACS"/>
    <n v="9"/>
    <m/>
    <s v="X"/>
    <x v="3"/>
    <s v="STDA"/>
    <s v="DECI_STD"/>
    <m/>
    <m/>
    <s v="PT IF01"/>
    <s v="09:00"/>
    <s v="10:00"/>
    <d v="1899-12-30T01:00:00"/>
    <s v="09:00"/>
    <s v="10:00"/>
    <d v="1899-12-30T01:00:00"/>
    <s v="DCO"/>
    <s v="N/A"/>
  </r>
  <r>
    <n v="15845"/>
    <x v="121"/>
    <x v="24"/>
    <s v="LIFT IFTS 24-05 GER"/>
    <s v="IFTS"/>
    <n v="67"/>
    <s v="ACS"/>
    <n v="33"/>
    <m/>
    <s v="X"/>
    <x v="5"/>
    <s v="NET"/>
    <s v="DECI_STD"/>
    <m/>
    <n v="15846"/>
    <s v="FMSC HACM02"/>
    <s v="10:30"/>
    <s v="11:30"/>
    <d v="1899-12-30T01:00:00"/>
    <s v="10:30"/>
    <s v="11:30"/>
    <d v="1899-12-30T01:00:00"/>
    <s v="DCO"/>
    <s v="N/A"/>
  </r>
  <r>
    <n v="15846"/>
    <x v="121"/>
    <x v="24"/>
    <s v=" IFTS LIFT 24-03 QATAR"/>
    <s v="QATAR"/>
    <n v="61"/>
    <s v="IFTS"/>
    <n v="9"/>
    <s v="X"/>
    <m/>
    <x v="0"/>
    <s v="STDA"/>
    <s v="DECI_STD_NVG"/>
    <m/>
    <m/>
    <s v="FMS R2RNVG02"/>
    <s v="10:30"/>
    <s v="11:30"/>
    <d v="1899-12-30T01:00:00"/>
    <s v="10:30"/>
    <d v="1899-12-30T11:20:00"/>
    <d v="1899-12-30T00:50:00"/>
    <s v="DCO"/>
    <s v="N/A"/>
  </r>
  <r>
    <n v="15847"/>
    <x v="121"/>
    <x v="24"/>
    <s v="LIFT IFTS 25-02 UK"/>
    <s v="IFTS"/>
    <n v="81"/>
    <s v="ACS"/>
    <n v="32"/>
    <m/>
    <s v="X"/>
    <x v="1"/>
    <s v="STDA"/>
    <s v="DECI_SONIC"/>
    <m/>
    <m/>
    <s v="FMS CF02"/>
    <s v="10:30"/>
    <s v="11:30"/>
    <d v="1899-12-30T01:00:00"/>
    <s v="10:30"/>
    <s v="11:30"/>
    <d v="1899-12-30T01:00:00"/>
    <s v="DCO"/>
    <s v="N/A"/>
  </r>
  <r>
    <n v="15848"/>
    <x v="121"/>
    <x v="24"/>
    <s v="LIFT IFTS QATAR 25-01"/>
    <s v="QATAR"/>
    <n v="66"/>
    <s v="ACS"/>
    <n v="10"/>
    <m/>
    <s v="X"/>
    <x v="6"/>
    <s v="STDA"/>
    <s v="DECI_STD"/>
    <m/>
    <m/>
    <s v="PT EMR01"/>
    <s v="10:30"/>
    <s v="11:30"/>
    <d v="1899-12-30T01:00:00"/>
    <s v="10:30"/>
    <s v="11:30"/>
    <d v="1899-12-30T01:00:00"/>
    <s v="DCO"/>
    <s v="N/A"/>
  </r>
  <r>
    <n v="15849"/>
    <x v="121"/>
    <x v="24"/>
    <s v="IFTS LIFT 24-01 QATAR"/>
    <s v="QATAR"/>
    <n v="40"/>
    <s v="ACS"/>
    <n v="5"/>
    <m/>
    <s v="X"/>
    <x v="3"/>
    <s v="STDA"/>
    <s v="DECI_STD"/>
    <m/>
    <m/>
    <s v="PT EMR01"/>
    <s v="10:30"/>
    <s v="11:30"/>
    <d v="1899-12-30T01:00:00"/>
    <s v="10:30"/>
    <s v="11:30"/>
    <d v="1899-12-30T01:00:00"/>
    <s v="DCO"/>
    <s v="N/A"/>
  </r>
  <r>
    <n v="15850"/>
    <x v="121"/>
    <x v="24"/>
    <s v="LIFT IFTS 25-02 JPN"/>
    <s v="IFTS"/>
    <n v="77"/>
    <s v="IFTS"/>
    <n v="22"/>
    <m/>
    <s v="X"/>
    <x v="2"/>
    <s v="STDA"/>
    <s v="DECI_STD"/>
    <m/>
    <m/>
    <s v="FMS CF01"/>
    <s v="11:10"/>
    <s v="12:10"/>
    <d v="1899-12-30T01:00:00"/>
    <s v="11:10"/>
    <d v="1899-12-30T12:25:00"/>
    <d v="1899-12-30T01:15:00"/>
    <s v="DCO"/>
    <s v="N/A"/>
  </r>
  <r>
    <n v="15851"/>
    <x v="121"/>
    <x v="24"/>
    <s v="LIFT IFTS 24-04 CAN"/>
    <s v="IFTS"/>
    <n v="54"/>
    <s v="ACS"/>
    <n v="14"/>
    <m/>
    <s v="X"/>
    <x v="5"/>
    <s v="NET"/>
    <s v="DECI_STD"/>
    <m/>
    <n v="15852"/>
    <s v="FMSC HACM01"/>
    <s v="12:00"/>
    <s v="13:00"/>
    <d v="1899-12-30T01:00:00"/>
    <d v="1899-12-30T12:00:00"/>
    <d v="1899-12-30T12:50:00"/>
    <d v="1899-12-30T00:50:00"/>
    <s v="DCO"/>
    <s v="N/A"/>
  </r>
  <r>
    <n v="15852"/>
    <x v="121"/>
    <x v="24"/>
    <s v="LIFT IFTS 24-04 CAN"/>
    <s v="IFTS"/>
    <n v="51"/>
    <s v="ACS"/>
    <n v="17"/>
    <m/>
    <s v="X"/>
    <x v="0"/>
    <s v="NET"/>
    <s v="DECI_STD"/>
    <m/>
    <n v="15853"/>
    <s v="FMSC OACM02"/>
    <s v="12:00"/>
    <s v="13:00"/>
    <d v="1899-12-30T01:00:00"/>
    <s v="12:00"/>
    <s v="13:00"/>
    <d v="1899-12-30T01:00:00"/>
    <s v="DCO"/>
    <s v="N/A"/>
  </r>
  <r>
    <n v="15853"/>
    <x v="121"/>
    <x v="24"/>
    <s v="IFTS 25-01 QAT"/>
    <s v="QATAR"/>
    <n v="77"/>
    <s v="ACS"/>
    <n v="12"/>
    <s v="X"/>
    <m/>
    <x v="6"/>
    <s v="STDA"/>
    <s v="DECI_STD"/>
    <m/>
    <m/>
    <s v="PT EMR01"/>
    <s v="12:00"/>
    <s v="13:00"/>
    <d v="1899-12-30T01:00:00"/>
    <s v="12:00"/>
    <d v="1899-12-30T13:05:00"/>
    <d v="1899-12-30T01:05:00"/>
    <s v="DCO"/>
    <s v="N/A"/>
  </r>
  <r>
    <n v="15854"/>
    <x v="121"/>
    <x v="24"/>
    <s v="IFTS 25-01 QAT"/>
    <s v="QATAR"/>
    <n v="76"/>
    <s v="ACS"/>
    <n v="1"/>
    <m/>
    <s v="X"/>
    <x v="3"/>
    <s v="STDA"/>
    <s v="DECI_STD"/>
    <m/>
    <m/>
    <s v="PT EMR01"/>
    <s v="12:10"/>
    <s v="13:10"/>
    <d v="1899-12-30T01:00:00"/>
    <s v="12:10"/>
    <s v="13:10"/>
    <d v="1899-12-30T01:00:00"/>
    <s v="DCO"/>
    <s v="N/A"/>
  </r>
  <r>
    <n v="15855"/>
    <x v="121"/>
    <x v="24"/>
    <s v="LIFT IFTS 25-02 JPN"/>
    <s v="IFTS"/>
    <n v="79"/>
    <s v="ACS"/>
    <n v="9"/>
    <m/>
    <s v="X"/>
    <x v="2"/>
    <s v="STDA"/>
    <s v="DECI_STD"/>
    <m/>
    <m/>
    <s v="FMS CF01"/>
    <s v="12:35"/>
    <s v="13:35"/>
    <d v="1899-12-30T01:00:00"/>
    <s v="12:35"/>
    <s v="13:35"/>
    <d v="1899-12-30T01:00:00"/>
    <s v="DCO"/>
    <s v="N/A"/>
  </r>
  <r>
    <n v="15856"/>
    <x v="121"/>
    <x v="24"/>
    <s v="LIFT IFTS 25-01 HUN"/>
    <s v="IFTS"/>
    <n v="71"/>
    <s v="IFTS"/>
    <n v="22"/>
    <m/>
    <s v="X"/>
    <x v="0"/>
    <s v="NET"/>
    <s v="DECI_STD"/>
    <m/>
    <n v="15857"/>
    <s v="FMSC BFM01"/>
    <s v="13:30"/>
    <s v="14:30"/>
    <d v="1899-12-30T01:00:00"/>
    <d v="1899-12-30T13:45:00"/>
    <d v="1899-12-30T14:50:00"/>
    <d v="1899-12-30T01:05:00"/>
    <s v="DCO"/>
    <s v="N/A"/>
  </r>
  <r>
    <n v="15857"/>
    <x v="121"/>
    <x v="24"/>
    <s v="LIFT IFTS QATAR 25-01"/>
    <s v="QATAR"/>
    <n v="63"/>
    <s v="ACS"/>
    <n v="10"/>
    <m/>
    <s v="X"/>
    <x v="6"/>
    <s v="STDA"/>
    <s v="DECI_STD"/>
    <m/>
    <m/>
    <s v="PT EMR01"/>
    <s v="13:30"/>
    <s v="14:30"/>
    <d v="1899-12-30T01:00:00"/>
    <d v="1899-12-30T13:30:00"/>
    <d v="1899-12-30T14:30:00"/>
    <d v="1899-12-30T01:00:00"/>
    <s v="DCO"/>
    <s v="N/A"/>
  </r>
  <r>
    <n v="15858"/>
    <x v="121"/>
    <x v="24"/>
    <s v="IFTS 25-01 QAT"/>
    <s v="QATAR"/>
    <n v="78"/>
    <s v="ACS"/>
    <n v="5"/>
    <s v="X"/>
    <m/>
    <x v="3"/>
    <s v="STDA"/>
    <s v="DECI_STD"/>
    <m/>
    <m/>
    <s v="PT EMR03"/>
    <s v="13:30"/>
    <s v="14:30"/>
    <d v="1899-12-30T01:00:00"/>
    <s v="13:30"/>
    <s v="14:30"/>
    <d v="1899-12-30T01:00:00"/>
    <s v="DCO"/>
    <s v="N/A"/>
  </r>
  <r>
    <n v="15859"/>
    <x v="122"/>
    <x v="24"/>
    <s v="LIFT IFTS 24-04 HUN"/>
    <s v="IFTS"/>
    <n v="62"/>
    <s v="IFTS"/>
    <n v="23"/>
    <m/>
    <s v="X"/>
    <x v="5"/>
    <s v="NET"/>
    <s v="DCA"/>
    <m/>
    <n v="15860"/>
    <s v="NET DCA01"/>
    <s v="06:00"/>
    <s v="07:00"/>
    <d v="1899-12-30T01:00:00"/>
    <d v="1899-12-30T06:00:00"/>
    <d v="1899-12-30T07:00:00"/>
    <d v="1899-12-30T01:00:00"/>
    <s v="DCO"/>
    <s v="N/A"/>
  </r>
  <r>
    <n v="15860"/>
    <x v="122"/>
    <x v="24"/>
    <s v="LIFT IFTS 24-04 HUN"/>
    <s v="IFTS"/>
    <n v="63"/>
    <s v="ACS"/>
    <n v="12"/>
    <m/>
    <s v="X"/>
    <x v="4"/>
    <s v="NET"/>
    <s v="DCA"/>
    <m/>
    <n v="15859"/>
    <s v="NET DCA01"/>
    <d v="1899-12-30T06:00:00"/>
    <d v="1899-12-30T07:00:00"/>
    <d v="1899-12-30T01:00:00"/>
    <d v="1899-12-30T06:00:00"/>
    <d v="1899-12-30T07:00:00"/>
    <d v="1899-12-30T01:00:00"/>
    <s v="DCO"/>
    <s v="N/A"/>
  </r>
  <r>
    <n v="15861"/>
    <x v="122"/>
    <x v="24"/>
    <s v="LIFT IFTS 25-01 SGP"/>
    <s v="IFTS"/>
    <n v="68"/>
    <s v="ACS"/>
    <n v="14"/>
    <m/>
    <s v="X"/>
    <x v="0"/>
    <s v="NET"/>
    <s v="DECI_STD"/>
    <m/>
    <n v="15862"/>
    <s v="FMSC BFM02"/>
    <s v="06:00"/>
    <s v="07:00"/>
    <d v="1899-12-30T01:00:00"/>
    <s v="06:00"/>
    <s v="07:00"/>
    <d v="1899-12-30T01:00:00"/>
    <s v="DCO"/>
    <s v="N/A"/>
  </r>
  <r>
    <n v="15862"/>
    <x v="122"/>
    <x v="24"/>
    <s v="LIFT 25-41"/>
    <s v="AMI"/>
    <n v="79"/>
    <s v="ACS"/>
    <n v="9"/>
    <s v="X"/>
    <m/>
    <x v="6"/>
    <s v="STDA"/>
    <s v="DECI_STD"/>
    <m/>
    <m/>
    <s v="SD EMRSP01"/>
    <s v="06:00"/>
    <s v="07:00"/>
    <d v="1899-12-30T01:00:00"/>
    <s v="06:00"/>
    <s v="07:00"/>
    <d v="1899-12-30T01:00:00"/>
    <s v="DCO"/>
    <s v="N/A"/>
  </r>
  <r>
    <n v="15863"/>
    <x v="122"/>
    <x v="24"/>
    <s v="LIFT IFTS QATAR 25-01"/>
    <s v="QATAR"/>
    <n v="63"/>
    <s v="ACS"/>
    <n v="17"/>
    <m/>
    <s v="X"/>
    <x v="3"/>
    <s v="STDA"/>
    <s v="DECI_STD"/>
    <m/>
    <m/>
    <s v="PT EMR02"/>
    <s v="06:00"/>
    <s v="07:00"/>
    <d v="1899-12-30T01:00:00"/>
    <s v="06:00"/>
    <s v="07:00"/>
    <d v="1899-12-30T01:00:00"/>
    <s v="DCO"/>
    <s v="N/A"/>
  </r>
  <r>
    <n v="15864"/>
    <x v="122"/>
    <x v="24"/>
    <s v="LIFT IFTS 24-05 AUT"/>
    <s v="IFTS"/>
    <n v="64"/>
    <s v="ACS"/>
    <n v="10"/>
    <m/>
    <s v="X"/>
    <x v="5"/>
    <s v="NET"/>
    <s v="DECI_STD"/>
    <m/>
    <n v="15865"/>
    <s v="FMSC OACM01"/>
    <s v="07:30"/>
    <s v="08:30"/>
    <d v="1899-12-30T01:00:00"/>
    <d v="1899-12-30T07:30:00"/>
    <d v="1899-12-30T08:30:00"/>
    <d v="1899-12-30T01:00:00"/>
    <s v="DCO"/>
    <s v="N/A"/>
  </r>
  <r>
    <n v="15865"/>
    <x v="122"/>
    <x v="24"/>
    <s v="LIFT IFTS 24-05 AUT"/>
    <s v="IFTS"/>
    <n v="65"/>
    <s v="ACS"/>
    <n v="32"/>
    <m/>
    <s v="X"/>
    <x v="0"/>
    <s v="NET"/>
    <s v="DECI_STD"/>
    <m/>
    <n v="15866"/>
    <s v="FMSC OACM01"/>
    <s v="07:30"/>
    <s v="08:30"/>
    <d v="1899-12-30T01:00:00"/>
    <s v="07:30"/>
    <s v="08:30"/>
    <d v="1899-12-30T01:00:00"/>
    <s v="DCO"/>
    <s v="N/A"/>
  </r>
  <r>
    <n v="15866"/>
    <x v="122"/>
    <x v="24"/>
    <s v="LIFT IFTS 25-02 SGP"/>
    <s v="IFTS"/>
    <n v="82"/>
    <s v="ACS"/>
    <n v="2"/>
    <m/>
    <s v="X"/>
    <x v="6"/>
    <s v="STDA"/>
    <s v="DECI_STD"/>
    <m/>
    <m/>
    <s v="PT FAM02"/>
    <s v="07:30"/>
    <s v="08:30"/>
    <d v="1899-12-30T01:00:00"/>
    <s v="07:30"/>
    <s v="08:30"/>
    <d v="1899-12-30T01:00:00"/>
    <s v="DCO"/>
    <s v="N/A"/>
  </r>
  <r>
    <n v="15867"/>
    <x v="122"/>
    <x v="24"/>
    <s v="LIFT IFTS 25-02 SGP"/>
    <s v="IFTS"/>
    <n v="83"/>
    <s v="IFTS"/>
    <n v="9"/>
    <m/>
    <s v="X"/>
    <x v="3"/>
    <s v="STDA"/>
    <s v="DECI_STD"/>
    <m/>
    <m/>
    <s v="PT FAM02"/>
    <s v="07:30"/>
    <s v="08:30"/>
    <d v="1899-12-30T01:00:00"/>
    <s v="07:30"/>
    <s v="08:30"/>
    <d v="1899-12-30T01:00:00"/>
    <s v="DCO"/>
    <s v="N/A"/>
  </r>
  <r>
    <n v="15868"/>
    <x v="122"/>
    <x v="24"/>
    <s v="LIFT IFTS 25-02 UK"/>
    <s v="IFTS"/>
    <n v="81"/>
    <s v="ACS"/>
    <n v="22"/>
    <m/>
    <s v="X"/>
    <x v="2"/>
    <s v="STDA"/>
    <s v="DECI_STD"/>
    <m/>
    <m/>
    <s v="PT IF01"/>
    <s v="07:30"/>
    <s v="08:30"/>
    <d v="1899-12-30T01:00:00"/>
    <s v="07:30"/>
    <s v="08:30"/>
    <d v="1899-12-30T01:00:00"/>
    <s v="DCO"/>
    <s v="N/A"/>
  </r>
  <r>
    <n v="15869"/>
    <x v="122"/>
    <x v="24"/>
    <s v="LIFT IFTS 24-04 HUN"/>
    <s v="IFTS"/>
    <n v="63"/>
    <s v="IFTS"/>
    <n v="23"/>
    <m/>
    <s v="X"/>
    <x v="5"/>
    <s v="NET"/>
    <s v="DCA"/>
    <m/>
    <n v="15870"/>
    <s v="NET DCA02"/>
    <s v="09:00"/>
    <s v="10:00"/>
    <d v="1899-12-30T01:00:00"/>
    <s v="09:00"/>
    <s v="10:00"/>
    <d v="1899-12-30T01:00:00"/>
    <s v="DCO"/>
    <s v="N/A"/>
  </r>
  <r>
    <n v="15870"/>
    <x v="122"/>
    <x v="24"/>
    <s v="LIFT IFTS 24-04 HUN"/>
    <s v="IFTS"/>
    <n v="62"/>
    <s v="ACS"/>
    <n v="12"/>
    <m/>
    <s v="X"/>
    <x v="4"/>
    <s v="NET"/>
    <s v="DCA"/>
    <m/>
    <n v="15869"/>
    <s v="NET DCA02"/>
    <d v="1899-12-30T09:00:00"/>
    <d v="1899-12-30T10:00:00"/>
    <d v="1899-12-30T01:00:00"/>
    <d v="1899-12-30T09:00:00"/>
    <d v="1899-12-30T10:00:00"/>
    <d v="1899-12-30T01:00:00"/>
    <s v="DCO"/>
    <s v="N/A"/>
  </r>
  <r>
    <n v="15871"/>
    <x v="122"/>
    <x v="24"/>
    <s v="LIFT 24-44 ITA"/>
    <s v="AMI"/>
    <n v="71"/>
    <s v="ACS"/>
    <n v="14"/>
    <s v="X"/>
    <m/>
    <x v="0"/>
    <s v="NET"/>
    <s v="DCA"/>
    <m/>
    <n v="15872"/>
    <s v="SD QRA01-CPL01"/>
    <s v="09:00"/>
    <s v="10:00"/>
    <d v="1899-12-30T01:00:00"/>
    <s v="09:00"/>
    <s v="10:00"/>
    <d v="1899-12-30T01:00:00"/>
    <s v="DCO"/>
    <s v="N/A"/>
  </r>
  <r>
    <n v="15872"/>
    <x v="122"/>
    <x v="24"/>
    <s v="LIFT 24-44 ITA"/>
    <s v="AMI"/>
    <n v="73"/>
    <s v="ACS"/>
    <n v="17"/>
    <s v="X"/>
    <m/>
    <x v="1"/>
    <s v="NET"/>
    <s v="DCA"/>
    <m/>
    <n v="15871"/>
    <s v="SD QRA01-CPL01"/>
    <d v="1899-12-30T09:00:00"/>
    <d v="1899-12-30T10:00:00"/>
    <d v="1899-12-30T01:00:00"/>
    <d v="1899-12-30T09:00:00"/>
    <d v="1899-12-30T10:00:00"/>
    <d v="1899-12-30T01:00:00"/>
    <s v="DCO"/>
    <s v="N/A"/>
  </r>
  <r>
    <n v="15873"/>
    <x v="122"/>
    <x v="24"/>
    <s v="IFTS 25-01 QAT"/>
    <s v="QATAR"/>
    <n v="76"/>
    <s v="ACS"/>
    <n v="9"/>
    <s v="X"/>
    <m/>
    <x v="6"/>
    <s v="STDA"/>
    <s v="DECI_STD"/>
    <m/>
    <m/>
    <s v="PT EMR02"/>
    <s v="09:00"/>
    <s v="10:00"/>
    <d v="1899-12-30T01:00:00"/>
    <s v="09:00"/>
    <s v="10:00"/>
    <d v="1899-12-30T01:00:00"/>
    <s v="DCO"/>
    <s v="N/A"/>
  </r>
  <r>
    <n v="15874"/>
    <x v="122"/>
    <x v="24"/>
    <s v="IFTS 25-01 QAT"/>
    <s v="QATAR"/>
    <n v="77"/>
    <s v="ACS"/>
    <n v="7"/>
    <s v="X"/>
    <m/>
    <x v="3"/>
    <s v="STDA"/>
    <s v="DECI_STD"/>
    <m/>
    <m/>
    <s v="PT EMR02"/>
    <s v="09:00"/>
    <s v="10:00"/>
    <d v="1899-12-30T01:00:00"/>
    <s v="09:00"/>
    <s v="10:00"/>
    <d v="1899-12-30T01:00:00"/>
    <s v="DCO"/>
    <s v="N/A"/>
  </r>
  <r>
    <n v="15875"/>
    <x v="122"/>
    <x v="24"/>
    <s v="LIFT IFTS 25-01 HUN"/>
    <s v="IFTS"/>
    <n v="71"/>
    <s v="IFTS"/>
    <n v="9"/>
    <m/>
    <s v="X"/>
    <x v="5"/>
    <s v="NET"/>
    <s v="DECI_STD"/>
    <m/>
    <n v="15876"/>
    <s v="FMSC BFM02"/>
    <s v="10:30"/>
    <s v="11:30"/>
    <d v="1899-12-30T01:00:00"/>
    <d v="1899-12-30T10:30:00"/>
    <d v="1899-12-30T11:30:00"/>
    <d v="1899-12-30T01:00:00"/>
    <s v="DCO"/>
    <s v="N/A"/>
  </r>
  <r>
    <n v="15876"/>
    <x v="122"/>
    <x v="24"/>
    <s v="LIFT IFTS 24-04 SPA"/>
    <s v="IFTS"/>
    <n v="61"/>
    <s v="ACS"/>
    <n v="5"/>
    <m/>
    <s v="X"/>
    <x v="0"/>
    <s v="NET"/>
    <s v="DCA"/>
    <m/>
    <n v="15877"/>
    <s v="NET DCA01"/>
    <s v="10:30"/>
    <s v="11:30"/>
    <d v="1899-12-30T01:00:00"/>
    <s v="10:30"/>
    <s v="11:30"/>
    <d v="1899-12-30T01:00:00"/>
    <s v="DCO"/>
    <s v="N/A"/>
  </r>
  <r>
    <n v="15877"/>
    <x v="122"/>
    <x v="24"/>
    <s v="LIFT IFTS 24-04 SPA"/>
    <s v="IFTS"/>
    <n v="59"/>
    <s v="ACS"/>
    <n v="2"/>
    <m/>
    <s v="X"/>
    <x v="1"/>
    <s v="NET"/>
    <s v="DCA"/>
    <m/>
    <n v="15876"/>
    <s v="NET DCA01"/>
    <d v="1899-12-30T10:30:00"/>
    <d v="1899-12-30T11:30:00"/>
    <d v="1899-12-30T01:00:00"/>
    <d v="1899-12-30T10:30:00"/>
    <d v="1899-12-30T11:30:00"/>
    <d v="1899-12-30T01:00:00"/>
    <s v="DCO"/>
    <s v="N/A"/>
  </r>
  <r>
    <n v="15878"/>
    <x v="122"/>
    <x v="24"/>
    <s v="LIFT IFTS 25-02 CAN"/>
    <s v="IFTS"/>
    <n v="73"/>
    <s v="ACS"/>
    <n v="10"/>
    <m/>
    <s v="X"/>
    <x v="6"/>
    <s v="STDA"/>
    <s v="DECI_STD"/>
    <m/>
    <m/>
    <s v="PT IF02"/>
    <s v="10:30"/>
    <s v="11:30"/>
    <d v="1899-12-30T01:00:00"/>
    <s v="10:30"/>
    <s v="11:30"/>
    <d v="1899-12-30T01:00:00"/>
    <s v="DCO"/>
    <s v="N/A"/>
  </r>
  <r>
    <n v="15879"/>
    <x v="122"/>
    <x v="24"/>
    <s v="LIFT IFTS 25-02 CAN"/>
    <s v="IFTS"/>
    <n v="75"/>
    <s v="IFTS"/>
    <n v="22"/>
    <m/>
    <s v="X"/>
    <x v="3"/>
    <s v="STDA"/>
    <s v="DECI_STD"/>
    <m/>
    <m/>
    <s v="PT IF02"/>
    <s v="10:30"/>
    <s v="11:30"/>
    <d v="1899-12-30T01:00:00"/>
    <d v="1899-12-30T10:30:00"/>
    <d v="1899-12-30T11:35:00"/>
    <d v="1899-12-30T01:05:00"/>
    <s v="DCO"/>
    <s v="N/A"/>
  </r>
  <r>
    <n v="15880"/>
    <x v="122"/>
    <x v="24"/>
    <s v="IFTS 25-01 QAT"/>
    <s v="QATAR"/>
    <n v="78"/>
    <s v="ACS"/>
    <n v="32"/>
    <s v="X"/>
    <m/>
    <x v="2"/>
    <s v="STDA"/>
    <s v="DECI_STD"/>
    <m/>
    <m/>
    <s v="PT EMR04"/>
    <s v="10:30"/>
    <s v="11:30"/>
    <d v="1899-12-30T01:00:00"/>
    <d v="1899-12-30T10:30:00"/>
    <d v="1899-12-30T11:30:00"/>
    <d v="1899-12-30T01:00:00"/>
    <s v="DCO"/>
    <s v="N/A"/>
  </r>
  <r>
    <n v="15881"/>
    <x v="122"/>
    <x v="24"/>
    <s v="LIFT IFTS 24-04 CAN"/>
    <s v="IFTS"/>
    <n v="53"/>
    <s v="IFTS"/>
    <n v="23"/>
    <m/>
    <s v="X"/>
    <x v="5"/>
    <s v="NET"/>
    <s v="DECI_STD"/>
    <m/>
    <n v="15882"/>
    <s v="FMSC HACM01"/>
    <s v="12:00"/>
    <s v="13:00"/>
    <d v="1899-12-30T01:00:00"/>
    <s v="12:00"/>
    <s v="13:00"/>
    <d v="1899-12-30T01:00:00"/>
    <s v="DCO"/>
    <s v="N/A"/>
  </r>
  <r>
    <n v="15882"/>
    <x v="122"/>
    <x v="24"/>
    <s v="LIFT IFTS 24-04 SPA"/>
    <s v="IFTS"/>
    <n v="58"/>
    <s v="ACS"/>
    <n v="14"/>
    <m/>
    <s v="X"/>
    <x v="0"/>
    <s v="NET"/>
    <s v="DCA"/>
    <m/>
    <n v="15883"/>
    <s v="NET DCA01"/>
    <s v="12:00"/>
    <s v="13:00"/>
    <d v="1899-12-30T01:00:00"/>
    <s v="12:00"/>
    <s v="13:00"/>
    <d v="1899-12-30T01:00:00"/>
    <s v="DCO"/>
    <s v="N/A"/>
  </r>
  <r>
    <n v="15883"/>
    <x v="122"/>
    <x v="24"/>
    <s v="LIFT IFTS 24-04 SPA"/>
    <s v="IFTS"/>
    <n v="60"/>
    <s v="ACS"/>
    <n v="17"/>
    <m/>
    <s v="X"/>
    <x v="1"/>
    <s v="NET"/>
    <s v="DCA"/>
    <m/>
    <n v="15882"/>
    <s v="NET DCA01"/>
    <d v="1899-12-30T12:00:00"/>
    <d v="1899-12-30T13:00:00"/>
    <d v="1899-12-30T01:00:00"/>
    <d v="1899-12-30T12:00:00"/>
    <d v="1899-12-30T13:00:00"/>
    <d v="1899-12-30T01:00:00"/>
    <s v="DCO"/>
    <s v="N/A"/>
  </r>
  <r>
    <n v="15884"/>
    <x v="122"/>
    <x v="24"/>
    <s v="LIFT IFTS 25-02 CAN"/>
    <s v="IFTS"/>
    <n v="74"/>
    <s v="ACS"/>
    <n v="9"/>
    <m/>
    <s v="X"/>
    <x v="6"/>
    <s v="STDA"/>
    <s v="DECI_STD"/>
    <m/>
    <m/>
    <s v="PT IF02"/>
    <s v="12:00"/>
    <s v="13:00"/>
    <d v="1899-12-30T01:00:00"/>
    <s v="12:00"/>
    <s v="13:00"/>
    <d v="1899-12-30T01:00:00"/>
    <s v="DCO"/>
    <s v="N/A"/>
  </r>
  <r>
    <n v="15885"/>
    <x v="122"/>
    <x v="24"/>
    <s v="LIFT IFTS 25-01 HUN"/>
    <s v="IFTS"/>
    <n v="70"/>
    <s v="ACS"/>
    <n v="10"/>
    <m/>
    <s v="X"/>
    <x v="5"/>
    <s v="NET"/>
    <s v="DECI_STD"/>
    <m/>
    <n v="15886"/>
    <s v="FMSC BFM01"/>
    <s v="13:30"/>
    <s v="14:30"/>
    <d v="1899-12-30T01:00:00"/>
    <s v="13:30"/>
    <s v="14:30"/>
    <d v="1899-12-30T01:00:00"/>
    <s v="DCO"/>
    <s v="N/A"/>
  </r>
  <r>
    <n v="15886"/>
    <x v="122"/>
    <x v="24"/>
    <s v="LIFT IFTS 24-04 CAN"/>
    <s v="IFTS"/>
    <n v="52"/>
    <s v="ACS"/>
    <n v="5"/>
    <m/>
    <s v="X"/>
    <x v="0"/>
    <s v="NET"/>
    <s v="DECI_STD"/>
    <m/>
    <n v="15887"/>
    <s v="FMSC HACM01"/>
    <s v="13:30"/>
    <s v="14:30"/>
    <d v="1899-12-30T01:00:00"/>
    <s v="13:30"/>
    <s v="14:30"/>
    <d v="1899-12-30T01:00:00"/>
    <s v="DCO"/>
    <s v="N/A"/>
  </r>
  <r>
    <n v="15887"/>
    <x v="122"/>
    <x v="24"/>
    <s v="LIFT IFTS QATAR 25-01"/>
    <s v="QATAR"/>
    <n v="66"/>
    <s v="ACS"/>
    <n v="2"/>
    <m/>
    <s v="X"/>
    <x v="6"/>
    <s v="STDA"/>
    <s v="DECI_STD"/>
    <m/>
    <m/>
    <s v="PT EMR02"/>
    <s v="13:30"/>
    <s v="14:30"/>
    <d v="1899-12-30T01:00:00"/>
    <s v="13:30"/>
    <s v="14:30"/>
    <d v="1899-12-30T01:00:00"/>
    <s v="DCO"/>
    <s v="N/A"/>
  </r>
  <r>
    <n v="15888"/>
    <x v="122"/>
    <x v="24"/>
    <s v="IFTS LIFT 24-01 QATAR"/>
    <s v="QATAR"/>
    <n v="40"/>
    <s v="IFTS"/>
    <n v="9"/>
    <s v="X"/>
    <m/>
    <x v="3"/>
    <s v="STDA"/>
    <s v="DECI_STD"/>
    <m/>
    <m/>
    <s v="PT EMR02"/>
    <s v="13:30"/>
    <s v="14:30"/>
    <d v="1899-12-30T01:00:00"/>
    <s v="13:30"/>
    <s v="14:30"/>
    <d v="1899-12-30T01:00:00"/>
    <s v="DCO"/>
    <s v="N/A"/>
  </r>
  <r>
    <n v="15889"/>
    <x v="122"/>
    <x v="24"/>
    <s v="LIFT IFTS 25-02 CAN"/>
    <s v="IFTS"/>
    <n v="72"/>
    <s v="ACS"/>
    <n v="25"/>
    <m/>
    <s v="X"/>
    <x v="2"/>
    <s v="STDA"/>
    <s v="DECI_STD"/>
    <m/>
    <m/>
    <s v="PT IF02"/>
    <s v="13:30"/>
    <s v="14:30"/>
    <d v="1899-12-30T01:00:00"/>
    <s v="13:30"/>
    <s v="14:30"/>
    <d v="1899-12-30T01:00:00"/>
    <s v="DCO"/>
    <s v="N/A"/>
  </r>
  <r>
    <n v="15890"/>
    <x v="123"/>
    <x v="24"/>
    <s v="LIFT IFTS 24-04 SPA"/>
    <s v="IFTS"/>
    <n v="59"/>
    <s v="ACS"/>
    <n v="9"/>
    <m/>
    <s v="X"/>
    <x v="5"/>
    <s v="NET"/>
    <s v="DCA"/>
    <m/>
    <n v="15891"/>
    <s v="NET DCA02"/>
    <s v="06:00"/>
    <s v="07:00"/>
    <d v="1899-12-30T01:00:00"/>
    <d v="1899-12-30T06:00:00"/>
    <d v="1899-12-30T07:00:00"/>
    <d v="1899-12-30T01:00:00"/>
    <s v="DCO"/>
    <s v="N/A"/>
  </r>
  <r>
    <n v="15891"/>
    <x v="123"/>
    <x v="24"/>
    <s v="LIFT IFTS 24-04 SPA"/>
    <s v="IFTS"/>
    <n v="61"/>
    <s v="ACS"/>
    <n v="13"/>
    <m/>
    <s v="X"/>
    <x v="4"/>
    <s v="NET"/>
    <s v="DCA"/>
    <m/>
    <n v="15890"/>
    <s v="NET DCA02"/>
    <d v="1899-12-30T06:00:00"/>
    <d v="1899-12-30T07:00:00"/>
    <d v="1899-12-30T01:00:00"/>
    <d v="1899-12-30T06:00:00"/>
    <d v="1899-12-30T07:00:00"/>
    <d v="1899-12-30T01:00:00"/>
    <s v="DCO"/>
    <s v="N/A"/>
  </r>
  <r>
    <n v="15892"/>
    <x v="123"/>
    <x v="24"/>
    <s v="LIFT IFTS 24-04 SPA"/>
    <s v="IFTS"/>
    <n v="60"/>
    <s v="ACS"/>
    <n v="17"/>
    <m/>
    <s v="X"/>
    <x v="0"/>
    <s v="NET"/>
    <s v="DCA"/>
    <m/>
    <n v="15893"/>
    <s v="NET DCA02"/>
    <s v="06:00"/>
    <s v="07:00"/>
    <d v="1899-12-30T01:00:00"/>
    <s v="06:00"/>
    <s v="07:00"/>
    <d v="1899-12-30T01:00:00"/>
    <s v="DCO"/>
    <s v="N/A"/>
  </r>
  <r>
    <n v="15893"/>
    <x v="123"/>
    <x v="24"/>
    <s v="LIFT IFTS 24-04 SPA"/>
    <s v="IFTS"/>
    <n v="58"/>
    <s v="ACS"/>
    <n v="1"/>
    <m/>
    <s v="X"/>
    <x v="1"/>
    <s v="NET"/>
    <s v="DCA"/>
    <m/>
    <n v="15892"/>
    <s v="NET DCA02"/>
    <d v="1899-12-30T06:00:00"/>
    <d v="1899-12-30T07:00:00"/>
    <d v="1899-12-30T01:00:00"/>
    <s v="06:00"/>
    <s v="07:00"/>
    <d v="1899-12-30T01:00:00"/>
    <s v="DCO"/>
    <s v="N/A"/>
  </r>
  <r>
    <n v="15894"/>
    <x v="123"/>
    <x v="24"/>
    <s v="LIFT IFTS QATAR 25-01"/>
    <s v="QATAR"/>
    <n v="66"/>
    <s v="ACS"/>
    <n v="14"/>
    <m/>
    <s v="X"/>
    <x v="6"/>
    <s v="STDA"/>
    <s v="DECI_STD"/>
    <m/>
    <m/>
    <s v="PT EMR03"/>
    <s v="06:00"/>
    <s v="07:00"/>
    <d v="1899-12-30T01:00:00"/>
    <s v="06:00"/>
    <s v="07:00"/>
    <d v="1899-12-30T01:00:00"/>
    <s v="DCO"/>
    <s v="N/A"/>
  </r>
  <r>
    <n v="15895"/>
    <x v="123"/>
    <x v="24"/>
    <s v="IFTS LIFT 24-01 QATAR"/>
    <s v="QATAR"/>
    <n v="40"/>
    <s v="ACS"/>
    <n v="12"/>
    <s v="X"/>
    <m/>
    <x v="3"/>
    <s v="STDA"/>
    <s v="DECI_STD"/>
    <m/>
    <m/>
    <s v="PT EMR03"/>
    <s v="06:00"/>
    <s v="07:00"/>
    <d v="1899-12-30T01:00:00"/>
    <d v="1899-12-30T06:00:00"/>
    <d v="1899-12-30T07:00:00"/>
    <d v="1899-12-30T01:00:00"/>
    <s v="DCO"/>
    <s v="N/A"/>
  </r>
  <r>
    <n v="15896"/>
    <x v="123"/>
    <x v="24"/>
    <s v="LIFT IFTS 24-04 CAN"/>
    <s v="IFTS"/>
    <n v="52"/>
    <s v="ACS"/>
    <n v="32"/>
    <m/>
    <s v="X"/>
    <x v="5"/>
    <s v="NET"/>
    <s v="DECI_STD"/>
    <m/>
    <n v="15897"/>
    <s v="FMSC HACM02"/>
    <s v="07:30"/>
    <s v="08:30"/>
    <d v="1899-12-30T01:00:00"/>
    <d v="1899-12-30T07:30:00"/>
    <d v="1899-12-30T08:30:00"/>
    <d v="1899-12-30T01:00:00"/>
    <s v="DCO"/>
    <s v="N/A"/>
  </r>
  <r>
    <n v="15897"/>
    <x v="123"/>
    <x v="24"/>
    <s v="IFTS LIFT 24-03 QATAR"/>
    <s v="QATAR"/>
    <n v="58"/>
    <s v="IFTS"/>
    <n v="22"/>
    <s v="X"/>
    <m/>
    <x v="0"/>
    <s v="NET"/>
    <s v="DECI_STD_NVG"/>
    <m/>
    <n v="15898"/>
    <s v="NET BFFNVG01"/>
    <s v="07:30"/>
    <s v="08:30"/>
    <d v="1899-12-30T01:00:00"/>
    <s v="07:30"/>
    <d v="1899-12-30T08:25:00"/>
    <d v="1899-12-30T00:55:00"/>
    <s v="DCO"/>
    <s v="N/A"/>
  </r>
  <r>
    <n v="15898"/>
    <x v="123"/>
    <x v="24"/>
    <s v="LIFT IFTS QATAR 25-01"/>
    <s v="QATAR"/>
    <n v="63"/>
    <s v="ACS"/>
    <n v="2"/>
    <m/>
    <s v="X"/>
    <x v="6"/>
    <s v="STDA"/>
    <s v="DECI_STD"/>
    <m/>
    <m/>
    <s v="PT EMR03"/>
    <s v="07:30"/>
    <s v="08:30"/>
    <d v="1899-12-30T01:00:00"/>
    <s v="07:30"/>
    <s v="08:30"/>
    <d v="1899-12-30T01:00:00"/>
    <s v="DCO"/>
    <s v="N/A"/>
  </r>
  <r>
    <n v="15899"/>
    <x v="123"/>
    <x v="24"/>
    <s v="IFTS 25-01 QAT"/>
    <s v="QATAR"/>
    <n v="76"/>
    <s v="IFTS"/>
    <n v="9"/>
    <s v="X"/>
    <m/>
    <x v="3"/>
    <s v="STDA"/>
    <s v="DECI_STD"/>
    <m/>
    <m/>
    <s v="PT EMR03"/>
    <s v="07:30"/>
    <s v="08:30"/>
    <d v="1899-12-30T01:00:00"/>
    <s v="07:30"/>
    <s v="08:30"/>
    <d v="1899-12-30T01:00:00"/>
    <s v="DCO"/>
    <s v="N/A"/>
  </r>
  <r>
    <n v="15900"/>
    <x v="123"/>
    <x v="24"/>
    <s v="IP"/>
    <s v="ACS"/>
    <n v="23"/>
    <s v="IFTS"/>
    <n v="5"/>
    <m/>
    <s v="X"/>
    <x v="2"/>
    <s v="STDA"/>
    <s v="DECI_STD"/>
    <m/>
    <m/>
    <s v="RI SEM"/>
    <s v="07:30"/>
    <s v="08:30"/>
    <d v="1899-12-30T01:00:00"/>
    <s v="07:30"/>
    <s v="08:30"/>
    <d v="1899-12-30T01:00:00"/>
    <s v="DCO"/>
    <s v="N/A"/>
  </r>
  <r>
    <n v="15901"/>
    <x v="123"/>
    <x v="24"/>
    <s v="LIFT IFTS 24-05 AUT"/>
    <s v="IFTS"/>
    <n v="65"/>
    <s v="ACS"/>
    <n v="9"/>
    <m/>
    <s v="X"/>
    <x v="5"/>
    <s v="NET"/>
    <s v="DECI_STD"/>
    <m/>
    <n v="15902"/>
    <s v="FMSC OACM02"/>
    <s v="09:00"/>
    <s v="10:00"/>
    <d v="1899-12-30T01:00:00"/>
    <d v="1899-12-30T09:00:00"/>
    <d v="1899-12-30T10:00:00"/>
    <d v="1899-12-30T01:00:00"/>
    <s v="DCO"/>
    <s v="N/A"/>
  </r>
  <r>
    <n v="15902"/>
    <x v="123"/>
    <x v="24"/>
    <s v="LIFT IFTS 24-05 AUT"/>
    <s v="IFTS"/>
    <n v="64"/>
    <s v="ACS"/>
    <n v="13"/>
    <m/>
    <s v="X"/>
    <x v="0"/>
    <s v="NET"/>
    <s v="DECI_STD"/>
    <m/>
    <n v="15903"/>
    <s v="FMSC OACM02"/>
    <s v="09:00"/>
    <s v="10:00"/>
    <d v="1899-12-30T01:00:00"/>
    <s v="09:00"/>
    <s v="10:00"/>
    <d v="1899-12-30T01:00:00"/>
    <s v="DCO"/>
    <s v="N/A"/>
  </r>
  <r>
    <n v="15903"/>
    <x v="123"/>
    <x v="24"/>
    <s v="LIFT IFTS 25-02 UK"/>
    <s v="IFTS"/>
    <n v="81"/>
    <s v="ACS"/>
    <n v="1"/>
    <m/>
    <s v="X"/>
    <x v="6"/>
    <s v="STDA"/>
    <s v="DECI_STD"/>
    <m/>
    <m/>
    <s v="PT IF02"/>
    <s v="09:00"/>
    <s v="10:00"/>
    <d v="1899-12-30T01:00:00"/>
    <s v="09:00"/>
    <s v="10:00"/>
    <d v="1899-12-30T01:00:00"/>
    <s v="DCO"/>
    <s v="N/A"/>
  </r>
  <r>
    <n v="15904"/>
    <x v="123"/>
    <x v="24"/>
    <s v="LIFT IFTS 25-02 JPN"/>
    <s v="IFTS"/>
    <n v="77"/>
    <s v="ACS"/>
    <n v="12"/>
    <m/>
    <s v="X"/>
    <x v="3"/>
    <s v="STDA"/>
    <s v="DECI_SONIC"/>
    <m/>
    <m/>
    <s v="FMS CF02"/>
    <s v="09:00"/>
    <s v="10:00"/>
    <d v="1899-12-30T01:00:00"/>
    <d v="1899-12-30T09:00:00"/>
    <d v="1899-12-30T10:00:00"/>
    <d v="1899-12-30T01:00:00"/>
    <s v="DCO"/>
    <s v="N/A"/>
  </r>
  <r>
    <n v="15905"/>
    <x v="123"/>
    <x v="24"/>
    <s v="LIP 22-41"/>
    <s v="AMI"/>
    <n v="20"/>
    <s v="AMI"/>
    <n v="19"/>
    <m/>
    <s v="X"/>
    <x v="2"/>
    <s v="STDA"/>
    <s v="DECI_STD"/>
    <m/>
    <m/>
    <s v="RI SEM"/>
    <s v="09:30"/>
    <s v="10:30"/>
    <d v="1899-12-30T01:00:00"/>
    <m/>
    <m/>
    <s v=""/>
    <s v="CANC"/>
    <s v="CD4"/>
  </r>
  <r>
    <n v="15906"/>
    <x v="123"/>
    <x v="24"/>
    <s v="LIFT IFTS 24-04 JPN"/>
    <s v="IFTS"/>
    <n v="57"/>
    <s v="ACS"/>
    <n v="32"/>
    <m/>
    <s v="X"/>
    <x v="5"/>
    <s v="NET"/>
    <s v="DECI_STD"/>
    <m/>
    <n v="15907"/>
    <s v="FMSC OACM01"/>
    <s v="10:30"/>
    <s v="11:30"/>
    <d v="1899-12-30T01:00:00"/>
    <d v="1899-12-30T10:30:00"/>
    <d v="1899-12-30T11:25:00"/>
    <d v="1899-12-30T00:55:00"/>
    <s v="DCO"/>
    <s v="N/A"/>
  </r>
  <r>
    <n v="15907"/>
    <x v="123"/>
    <x v="24"/>
    <s v="LIFT IFTS 24-04 JPN"/>
    <s v="IFTS"/>
    <n v="55"/>
    <s v="IFTS"/>
    <n v="9"/>
    <m/>
    <s v="X"/>
    <x v="0"/>
    <s v="NET"/>
    <s v="DECI_STD"/>
    <m/>
    <s v="15844"/>
    <s v="FMSC OACM01"/>
    <s v="10:30"/>
    <s v="11:30"/>
    <d v="1899-12-30T01:00:00"/>
    <s v="10:30"/>
    <s v="11:30"/>
    <d v="1899-12-30T01:00:00"/>
    <s v="DCO"/>
    <s v="N/A"/>
  </r>
  <r>
    <n v="15908"/>
    <x v="123"/>
    <x v="24"/>
    <s v="LIFT IFTS 25-01 HUN"/>
    <s v="IFTS"/>
    <n v="71"/>
    <s v="ACS"/>
    <n v="5"/>
    <m/>
    <s v="X"/>
    <x v="6"/>
    <s v="STDA"/>
    <s v="AAR"/>
    <m/>
    <m/>
    <s v="FMS AAR01"/>
    <s v="10:30"/>
    <s v="11:30"/>
    <d v="1899-12-30T01:00:00"/>
    <s v="10:30"/>
    <s v="11:30"/>
    <d v="1899-12-30T01:00:00"/>
    <s v="DCO"/>
    <s v="N/A"/>
  </r>
  <r>
    <n v="15909"/>
    <x v="123"/>
    <x v="24"/>
    <s v="LIFT IFTS 25-02 JPN"/>
    <s v="IFTS"/>
    <n v="79"/>
    <s v="ACS"/>
    <n v="10"/>
    <m/>
    <s v="X"/>
    <x v="3"/>
    <s v="STDA"/>
    <s v="DECI_SONIC"/>
    <m/>
    <m/>
    <s v="FMS CF02"/>
    <s v="10:30"/>
    <s v="11:30"/>
    <d v="1899-12-30T01:00:00"/>
    <d v="1899-12-30T10:30:00"/>
    <d v="1899-12-30T11:30:00"/>
    <d v="1899-12-30T01:00:00"/>
    <s v="DCO"/>
    <s v="N/A"/>
  </r>
  <r>
    <n v="15910"/>
    <x v="123"/>
    <x v="24"/>
    <s v="LIP IFTS 23-03"/>
    <s v="ACS"/>
    <n v="31"/>
    <s v="ACS"/>
    <n v="4"/>
    <m/>
    <s v="X"/>
    <x v="2"/>
    <s v="STDA"/>
    <s v="DECI_STD"/>
    <m/>
    <m/>
    <s v="RI SEM"/>
    <s v="10:30"/>
    <s v="11:30"/>
    <d v="1899-12-30T01:00:00"/>
    <m/>
    <m/>
    <s v=""/>
    <s v="CANC"/>
    <s v="CD4"/>
  </r>
  <r>
    <n v="15911"/>
    <x v="123"/>
    <x v="24"/>
    <s v="LIFT IFTS 24-04 CAN"/>
    <s v="IFTS"/>
    <n v="53"/>
    <s v="ACS"/>
    <n v="12"/>
    <m/>
    <s v="X"/>
    <x v="5"/>
    <s v="NET"/>
    <s v="DECI_STD"/>
    <m/>
    <s v="15849"/>
    <s v="FMSC HACM02"/>
    <s v="12:00"/>
    <s v="13:00"/>
    <d v="1899-12-30T01:00:00"/>
    <d v="1899-12-30T12:00:00"/>
    <d v="1899-12-30T12:50:00"/>
    <d v="1899-12-30T00:50:00"/>
    <s v="DCO"/>
    <s v="N/A"/>
  </r>
  <r>
    <n v="15912"/>
    <x v="123"/>
    <x v="24"/>
    <s v="IFTS LIFT 24-03 QATAR"/>
    <s v="QATAR"/>
    <n v="58"/>
    <s v="ACS"/>
    <n v="17"/>
    <s v="X"/>
    <m/>
    <x v="0"/>
    <s v="STDA"/>
    <s v="DECI_STD_NVG"/>
    <m/>
    <m/>
    <s v="FMS R2RNVG01"/>
    <s v="12:00"/>
    <s v="13:00"/>
    <d v="1899-12-30T01:00:00"/>
    <s v="12:00"/>
    <s v="13:00"/>
    <d v="1899-12-30T01:00:00"/>
    <s v="DCO"/>
    <s v="N/A"/>
  </r>
  <r>
    <n v="15913"/>
    <x v="123"/>
    <x v="24"/>
    <s v="LIFT 24-44 ITA"/>
    <s v="AMI"/>
    <n v="73"/>
    <s v="IFTS"/>
    <n v="23"/>
    <s v="X"/>
    <m/>
    <x v="1"/>
    <s v="NET"/>
    <s v="DCA"/>
    <m/>
    <n v="15914"/>
    <s v="SD QRA02"/>
    <s v="12:00"/>
    <s v="13:00"/>
    <d v="1899-12-30T01:00:00"/>
    <s v="12:00"/>
    <s v="13:00"/>
    <d v="1899-12-30T01:00:00"/>
    <s v="DCO"/>
    <s v="N/A"/>
  </r>
  <r>
    <n v="15914"/>
    <x v="123"/>
    <x v="24"/>
    <s v="LIFT 24-44 ITA"/>
    <s v="AMI"/>
    <n v="71"/>
    <s v="ACS"/>
    <n v="1"/>
    <s v="X"/>
    <m/>
    <x v="6"/>
    <s v="NET"/>
    <s v="DCA"/>
    <m/>
    <n v="15913"/>
    <s v="SD QRA02"/>
    <d v="1899-12-30T12:00:00"/>
    <d v="1899-12-30T13:00:00"/>
    <d v="1899-12-30T01:00:00"/>
    <d v="1899-12-30T12:00:00"/>
    <d v="1899-12-30T13:00:00"/>
    <d v="1899-12-30T01:00:00"/>
    <s v="DCO"/>
    <s v="N/A"/>
  </r>
  <r>
    <n v="15915"/>
    <x v="123"/>
    <x v="24"/>
    <s v="IFTS 25-01 QAT"/>
    <s v="QATAR"/>
    <n v="77"/>
    <s v="ACS"/>
    <n v="13"/>
    <s v="X"/>
    <m/>
    <x v="3"/>
    <s v="STDA"/>
    <s v="DECI_STD"/>
    <m/>
    <m/>
    <s v="PT EMR03"/>
    <s v="12:00"/>
    <s v="13:00"/>
    <d v="1899-12-30T01:00:00"/>
    <d v="1899-12-30T12:00:00"/>
    <d v="1899-12-30T13:00:00"/>
    <d v="1899-12-30T01:00:00"/>
    <s v="DCO"/>
    <s v="N/A"/>
  </r>
  <r>
    <n v="15916"/>
    <x v="123"/>
    <x v="24"/>
    <s v="LIFT IFTS 24-04 CAN"/>
    <s v="IFTS"/>
    <n v="51"/>
    <s v="ACS"/>
    <n v="5"/>
    <m/>
    <s v="X"/>
    <x v="5"/>
    <s v="NET"/>
    <s v="DECI_STD"/>
    <m/>
    <n v="15917"/>
    <s v="FMSC HACM01"/>
    <s v="13:30"/>
    <s v="14:30"/>
    <d v="1899-12-30T01:00:00"/>
    <d v="1899-12-30T13:30:00"/>
    <d v="1899-12-30T14:30:00"/>
    <d v="1899-12-30T01:00:00"/>
    <s v="DCO"/>
    <s v="N/A"/>
  </r>
  <r>
    <n v="15917"/>
    <x v="123"/>
    <x v="24"/>
    <s v="LIFT IFTS 25-01 HUN"/>
    <s v="IFTS"/>
    <n v="70"/>
    <s v="ACS"/>
    <n v="10"/>
    <m/>
    <s v="X"/>
    <x v="0"/>
    <s v="NET"/>
    <s v="DECI_STD"/>
    <m/>
    <n v="15918"/>
    <s v="FMSC BFM02"/>
    <s v="13:30"/>
    <s v="14:30"/>
    <d v="1899-12-30T01:00:00"/>
    <d v="1899-12-30T13:30:00"/>
    <d v="1899-12-30T14:30:00"/>
    <d v="1899-12-30T01:00:00"/>
    <s v="DCO"/>
    <s v="N/A"/>
  </r>
  <r>
    <n v="15918"/>
    <x v="123"/>
    <x v="24"/>
    <s v="LIFT IFTS 25-02 SGP"/>
    <s v="IFTS"/>
    <n v="82"/>
    <s v="ACS"/>
    <n v="2"/>
    <m/>
    <s v="X"/>
    <x v="6"/>
    <s v="STDA"/>
    <s v="DECI_STD"/>
    <m/>
    <m/>
    <s v="FMS CF01"/>
    <s v="13:30"/>
    <s v="14:30"/>
    <d v="1899-12-30T01:00:00"/>
    <d v="1899-12-30T13:30:00"/>
    <d v="1899-12-30T14:30:00"/>
    <d v="1899-12-30T01:00:00"/>
    <s v="DCO"/>
    <s v="N/A"/>
  </r>
  <r>
    <n v="15919"/>
    <x v="123"/>
    <x v="24"/>
    <s v="LIFT IFTS 25-02 SGP"/>
    <s v="IFTS"/>
    <n v="83"/>
    <s v="IFTS"/>
    <n v="22"/>
    <m/>
    <s v="X"/>
    <x v="3"/>
    <s v="STDA"/>
    <s v="DECI_STD"/>
    <m/>
    <m/>
    <s v="FMS CF01"/>
    <s v="13:30"/>
    <s v="14:30"/>
    <d v="1899-12-30T01:00:00"/>
    <d v="1899-12-30T13:30:00"/>
    <d v="1899-12-30T14:40:00"/>
    <d v="1899-12-30T01:10:00"/>
    <s v="DCO"/>
    <s v="N/A"/>
  </r>
  <r>
    <n v="15920"/>
    <x v="123"/>
    <x v="24"/>
    <s v="IP"/>
    <s v="AMI"/>
    <n v="26"/>
    <s v="AMI"/>
    <n v="7"/>
    <m/>
    <s v="X"/>
    <x v="2"/>
    <s v="STDA"/>
    <s v="DECI_STD"/>
    <m/>
    <m/>
    <s v="RI SEM"/>
    <s v="13:40"/>
    <s v="14:40"/>
    <d v="1899-12-30T01:00:00"/>
    <d v="1899-12-30T13:30:00"/>
    <d v="1899-12-30T14:40:00"/>
    <d v="1899-12-30T01:10:00"/>
    <s v="DCO"/>
    <s v="N/A"/>
  </r>
  <r>
    <n v="15921"/>
    <x v="124"/>
    <x v="24"/>
    <s v="LIFT IFTS 24-04 HUN"/>
    <s v="IFTS"/>
    <n v="63"/>
    <s v="IFTS"/>
    <n v="9"/>
    <m/>
    <s v="X"/>
    <x v="5"/>
    <s v="NET"/>
    <s v="DCA"/>
    <m/>
    <n v="15922"/>
    <s v="NET ADCA01"/>
    <s v="06:00"/>
    <s v="07:00"/>
    <d v="1899-12-30T01:00:00"/>
    <d v="1899-12-30T06:00:00"/>
    <d v="1899-12-30T07:00:00"/>
    <d v="1899-12-30T01:00:00"/>
    <s v="DCO"/>
    <s v="N/A"/>
  </r>
  <r>
    <n v="15922"/>
    <x v="124"/>
    <x v="24"/>
    <s v="LIFT IFTS 24-04 HUN"/>
    <s v="IFTS"/>
    <n v="62"/>
    <s v="ACS"/>
    <n v="14"/>
    <m/>
    <s v="X"/>
    <x v="4"/>
    <s v="NET"/>
    <s v="DCA"/>
    <m/>
    <n v="15921"/>
    <s v="NET ADCA01"/>
    <s v="06:00"/>
    <s v="07:00"/>
    <d v="1899-12-30T01:00:00"/>
    <d v="1899-12-30T06:00:00"/>
    <d v="1899-12-30T07:00:00"/>
    <d v="1899-12-30T01:00:00"/>
    <s v="DCO"/>
    <s v="N/A"/>
  </r>
  <r>
    <n v="15923"/>
    <x v="124"/>
    <x v="24"/>
    <s v="IFTS LIFT 24-03 QATAR"/>
    <s v="QATAR"/>
    <n v="58"/>
    <s v="ACS"/>
    <n v="17"/>
    <s v="X"/>
    <m/>
    <x v="0"/>
    <s v="STDA"/>
    <s v="DECI_STD_NVG"/>
    <m/>
    <m/>
    <s v="FMS R2RNVG02"/>
    <s v="06:00"/>
    <s v="07:00"/>
    <d v="1899-12-30T01:00:00"/>
    <s v="06:00"/>
    <s v="07:00"/>
    <d v="1899-12-30T01:00:00"/>
    <s v="DCO"/>
    <s v="N/A"/>
  </r>
  <r>
    <n v="15924"/>
    <x v="124"/>
    <x v="24"/>
    <s v="LIFT IFTS 25-02 UK"/>
    <s v="IFTS"/>
    <n v="80"/>
    <s v="ACS"/>
    <n v="1"/>
    <m/>
    <s v="X"/>
    <x v="1"/>
    <s v="STDA"/>
    <s v="DECI_SONIC"/>
    <m/>
    <m/>
    <s v="FMS CF02"/>
    <s v="06:00"/>
    <s v="07:00"/>
    <d v="1899-12-30T01:00:00"/>
    <s v="06:00"/>
    <s v="07:00"/>
    <d v="1899-12-30T01:00:00"/>
    <s v="DCO"/>
    <s v="N/A"/>
  </r>
  <r>
    <n v="15925"/>
    <x v="124"/>
    <x v="24"/>
    <s v="LIFT 25-41"/>
    <s v="AMI"/>
    <n v="82"/>
    <s v="ACS"/>
    <n v="13"/>
    <s v="X"/>
    <m/>
    <x v="6"/>
    <s v="STDA"/>
    <s v="DECI_STD"/>
    <m/>
    <m/>
    <s v="SD EMRSP01"/>
    <s v="06:00"/>
    <s v="07:00"/>
    <d v="1899-12-30T01:00:00"/>
    <s v="06:00"/>
    <s v="07:00"/>
    <d v="1899-12-30T01:00:00"/>
    <s v="DCO"/>
    <s v="N/A"/>
  </r>
  <r>
    <n v="15926"/>
    <x v="124"/>
    <x v="24"/>
    <s v="LIFT IFTS QATAR 25-01"/>
    <s v="QATAR"/>
    <n v="63"/>
    <s v="IFTS"/>
    <n v="23"/>
    <m/>
    <s v="X"/>
    <x v="3"/>
    <s v="STDA"/>
    <s v="DECI_STD"/>
    <m/>
    <m/>
    <s v="PT EMR04"/>
    <s v="06:00"/>
    <s v="07:00"/>
    <d v="1899-12-30T01:00:00"/>
    <d v="1899-12-30T06:00:00"/>
    <d v="1899-12-30T07:00:00"/>
    <d v="1899-12-30T01:00:00"/>
    <s v="DCO"/>
    <s v="N/A"/>
  </r>
  <r>
    <n v="15927"/>
    <x v="124"/>
    <x v="24"/>
    <s v="LIFT IFTS 24-04 JPN"/>
    <s v="IFTS"/>
    <n v="55"/>
    <s v="ACS"/>
    <n v="32"/>
    <m/>
    <s v="X"/>
    <x v="5"/>
    <s v="NET"/>
    <s v="DECI_STD"/>
    <m/>
    <n v="15928"/>
    <s v="FMSC OACM02"/>
    <s v="07:30"/>
    <s v="08:30"/>
    <d v="1899-12-30T01:00:00"/>
    <d v="1899-12-30T07:30:00"/>
    <d v="1899-12-30T08:25:00"/>
    <d v="1899-12-30T00:55:00"/>
    <s v="DCO"/>
    <s v="N/A"/>
  </r>
  <r>
    <n v="15928"/>
    <x v="124"/>
    <x v="24"/>
    <s v="LIFT IFTS 24-04 JPN"/>
    <s v="IFTS"/>
    <n v="57"/>
    <s v="ACS"/>
    <n v="2"/>
    <m/>
    <s v="X"/>
    <x v="0"/>
    <s v="NET"/>
    <s v="DECI_STD"/>
    <m/>
    <n v="15929"/>
    <s v="FMSC OACM02"/>
    <s v="07:30"/>
    <s v="08:30"/>
    <d v="1899-12-30T01:00:00"/>
    <s v="07:30"/>
    <s v="08:30"/>
    <d v="1899-12-30T01:00:00"/>
    <s v="DCO"/>
    <s v="N/A"/>
  </r>
  <r>
    <n v="15929"/>
    <x v="124"/>
    <x v="24"/>
    <s v="LIFT IFTS 24-05 GER"/>
    <s v="IFTS"/>
    <n v="66"/>
    <s v="ACS"/>
    <n v="25"/>
    <m/>
    <s v="X"/>
    <x v="6"/>
    <s v="STDA"/>
    <s v="BRV_R2R_STD"/>
    <m/>
    <m/>
    <s v="PT R2R01"/>
    <s v="07:30"/>
    <s v="08:30"/>
    <d v="1899-12-30T01:00:00"/>
    <s v="07:30"/>
    <s v="08:30"/>
    <d v="1899-12-30T01:00:00"/>
    <s v="DCO"/>
    <s v="N/A"/>
  </r>
  <r>
    <n v="15930"/>
    <x v="124"/>
    <x v="24"/>
    <s v="IFTS 25-01 QAT"/>
    <s v="QATAR"/>
    <n v="77"/>
    <s v="ACS"/>
    <n v="4"/>
    <s v="X"/>
    <m/>
    <x v="3"/>
    <s v="STDA"/>
    <s v="DECI_STD"/>
    <m/>
    <m/>
    <s v="PT EMR04"/>
    <s v="07:30"/>
    <s v="08:30"/>
    <d v="1899-12-30T01:00:00"/>
    <d v="1899-12-30T07:20:00"/>
    <d v="1899-12-30T08:30:00"/>
    <d v="1899-12-30T01:10:00"/>
    <s v="DCO"/>
    <s v="N/A"/>
  </r>
  <r>
    <n v="15931"/>
    <x v="124"/>
    <x v="24"/>
    <s v="LIFT IFTS 24-04 SPA"/>
    <s v="IFTS"/>
    <n v="60"/>
    <s v="IFTS"/>
    <n v="9"/>
    <m/>
    <s v="X"/>
    <x v="5"/>
    <s v="NET"/>
    <s v="DCA"/>
    <m/>
    <n v="15932"/>
    <s v="NET ADCA01"/>
    <s v="09:00"/>
    <s v="10:00"/>
    <d v="1899-12-30T01:00:00"/>
    <d v="1899-12-30T09:00:00"/>
    <d v="1899-12-30T10:00:00"/>
    <d v="1899-12-30T01:00:00"/>
    <s v="DCO"/>
    <s v="N/A"/>
  </r>
  <r>
    <n v="15932"/>
    <x v="124"/>
    <x v="24"/>
    <s v="LIFT IFTS 24-04 SPA"/>
    <s v="IFTS"/>
    <n v="58"/>
    <s v="ACS"/>
    <n v="13"/>
    <m/>
    <s v="X"/>
    <x v="4"/>
    <s v="NET"/>
    <s v="DCA"/>
    <m/>
    <n v="15931"/>
    <s v="NET ADCA01"/>
    <s v="09:00"/>
    <s v="10:00"/>
    <d v="1899-12-30T01:00:00"/>
    <d v="1899-12-30T09:00:00"/>
    <d v="1899-12-30T10:00:00"/>
    <d v="1899-12-30T01:00:00"/>
    <s v="DCO"/>
    <s v="N/A"/>
  </r>
  <r>
    <n v="15933"/>
    <x v="124"/>
    <x v="24"/>
    <s v="LIFT IFTS 24-04 CAN"/>
    <s v="IFTS"/>
    <n v="54"/>
    <s v="ACS"/>
    <n v="9"/>
    <m/>
    <s v="X"/>
    <x v="0"/>
    <s v="NET"/>
    <s v="DECI_STD"/>
    <m/>
    <n v="15934"/>
    <s v="FMSC HACM02"/>
    <s v="09:00"/>
    <s v="10:00"/>
    <d v="1899-12-30T01:00:00"/>
    <s v="09:00"/>
    <s v="10:00"/>
    <d v="1899-12-30T01:00:00"/>
    <s v="DCO"/>
    <s v="N/A"/>
  </r>
  <r>
    <n v="15934"/>
    <x v="124"/>
    <x v="24"/>
    <s v="LIFT IFTS 24-05 GER"/>
    <s v="IFTS"/>
    <n v="67"/>
    <s v="ACS"/>
    <n v="16"/>
    <m/>
    <s v="X"/>
    <x v="6"/>
    <s v="STDA"/>
    <s v="BRV_R2R_STD"/>
    <m/>
    <m/>
    <s v="PT R2R01"/>
    <s v="09:00"/>
    <s v="10:00"/>
    <d v="1899-12-30T01:00:00"/>
    <s v="09:00"/>
    <s v="10:00"/>
    <d v="1899-12-30T01:00:00"/>
    <s v="DCO"/>
    <s v="N/A"/>
  </r>
  <r>
    <n v="15935"/>
    <x v="124"/>
    <x v="24"/>
    <s v="IFTS 25-01 QAT"/>
    <s v="QATAR"/>
    <n v="76"/>
    <s v="IFTS"/>
    <n v="23"/>
    <s v="X"/>
    <m/>
    <x v="3"/>
    <s v="STDA"/>
    <s v="DECI_STD"/>
    <m/>
    <m/>
    <s v="PT EMR04"/>
    <s v="09:00"/>
    <s v="10:00"/>
    <d v="1899-12-30T01:00:00"/>
    <d v="1899-12-30T09:00:00"/>
    <d v="1899-12-30T10:00:00"/>
    <d v="1899-12-30T01:00:00"/>
    <s v="DCO"/>
    <s v="N/A"/>
  </r>
  <r>
    <n v="15936"/>
    <x v="124"/>
    <x v="24"/>
    <s v="LIFT IFTS 24-04 HUN"/>
    <s v="IFTS"/>
    <n v="62"/>
    <s v="ACS"/>
    <n v="23"/>
    <m/>
    <s v="X"/>
    <x v="5"/>
    <s v="NET"/>
    <s v="DCA"/>
    <m/>
    <n v="15937"/>
    <s v="NET ADCA02"/>
    <s v="10:30"/>
    <s v="11:30"/>
    <d v="1899-12-30T01:00:00"/>
    <s v="10:30"/>
    <s v="11:30"/>
    <d v="1899-12-30T01:00:00"/>
    <s v="DCO"/>
    <s v="N/A"/>
  </r>
  <r>
    <n v="15937"/>
    <x v="124"/>
    <x v="24"/>
    <s v="LIFT IFTS 24-04 HUN"/>
    <s v="IFTS"/>
    <n v="63"/>
    <s v="IFTS"/>
    <n v="22"/>
    <m/>
    <s v="X"/>
    <x v="4"/>
    <s v="NET"/>
    <s v="DCA"/>
    <m/>
    <n v="15936"/>
    <s v="NET ADCA02"/>
    <s v="10:30"/>
    <s v="11:30"/>
    <d v="1899-12-30T01:00:00"/>
    <s v="10:30"/>
    <s v="11:30"/>
    <d v="1899-12-30T01:00:00"/>
    <s v="DCO"/>
    <s v="N/A"/>
  </r>
  <r>
    <n v="15938"/>
    <x v="124"/>
    <x v="24"/>
    <s v="LIFT IFTS 24-04 CAN"/>
    <s v="IFTS"/>
    <n v="51"/>
    <s v="ACS"/>
    <n v="2"/>
    <m/>
    <s v="X"/>
    <x v="0"/>
    <s v="NET"/>
    <s v="DECI_STD"/>
    <m/>
    <n v="15939"/>
    <s v="FMSC HACM02"/>
    <s v="10:30"/>
    <s v="11:30"/>
    <d v="1899-12-30T01:00:00"/>
    <s v="10:30"/>
    <s v="11:30"/>
    <d v="1899-12-30T01:00:00"/>
    <s v="DCO"/>
    <s v="N/A"/>
  </r>
  <r>
    <n v="15939"/>
    <x v="124"/>
    <x v="24"/>
    <s v="IFTS LIFT 24-01 QATAR"/>
    <s v="QATAR"/>
    <n v="40"/>
    <s v="ACS"/>
    <n v="10"/>
    <s v="X"/>
    <m/>
    <x v="6"/>
    <s v="STDA"/>
    <s v="DECI_STD"/>
    <m/>
    <m/>
    <s v="PT EMR04"/>
    <s v="10:30"/>
    <s v="11:30"/>
    <d v="1899-12-30T01:00:00"/>
    <d v="1899-12-30T10:30:00"/>
    <d v="1899-12-30T11:30:00"/>
    <d v="1899-12-30T01:00:00"/>
    <s v="DCO"/>
    <s v="N/A"/>
  </r>
  <r>
    <n v="15940"/>
    <x v="124"/>
    <x v="24"/>
    <s v="LIFT IFTS QATAR 25-01"/>
    <s v="QATAR"/>
    <n v="66"/>
    <s v="ACS"/>
    <n v="5"/>
    <m/>
    <s v="X"/>
    <x v="3"/>
    <s v="STDA"/>
    <s v="DECI_STD"/>
    <m/>
    <m/>
    <s v="PT EMR04"/>
    <s v="10:30"/>
    <s v="11:30"/>
    <d v="1899-12-30T01:00:00"/>
    <d v="1899-12-30T10:30:00"/>
    <d v="1899-12-30T11:30:00"/>
    <d v="1899-12-30T01:00:00"/>
    <s v="DCO"/>
    <s v="N/A"/>
  </r>
  <r>
    <n v="15941"/>
    <x v="124"/>
    <x v="24"/>
    <s v="LIFT 24-44 ITA"/>
    <s v="AMI"/>
    <n v="71"/>
    <s v="ACS"/>
    <n v="1"/>
    <s v="X"/>
    <m/>
    <x v="5"/>
    <s v="NET"/>
    <s v="DCA"/>
    <m/>
    <n v="15942"/>
    <s v="SD SMI01"/>
    <s v="12:00"/>
    <s v="13:00"/>
    <d v="1899-12-30T01:00:00"/>
    <d v="1899-12-30T12:00:00"/>
    <d v="1899-12-30T13:00:00"/>
    <d v="1899-12-30T01:00:00"/>
    <s v="DCO"/>
    <s v="N/A"/>
  </r>
  <r>
    <n v="15942"/>
    <x v="124"/>
    <x v="24"/>
    <s v="LIFT 24-44 ITA"/>
    <s v="AMI"/>
    <n v="73"/>
    <s v="ACS"/>
    <n v="30"/>
    <s v="X"/>
    <m/>
    <x v="4"/>
    <s v="NET"/>
    <s v="DCA"/>
    <m/>
    <n v="15941"/>
    <s v="SD SMI01"/>
    <s v="12:00"/>
    <s v="13:00"/>
    <d v="1899-12-30T01:00:00"/>
    <d v="1899-12-30T12:00:00"/>
    <d v="1899-12-30T13:00:00"/>
    <d v="1899-12-30T01:00:00"/>
    <s v="DCO"/>
    <s v="N/A"/>
  </r>
  <r>
    <n v="15943"/>
    <x v="124"/>
    <x v="24"/>
    <s v="LIFT IFTS 25-01 HUN"/>
    <s v="IFTS"/>
    <n v="70"/>
    <s v="ACS"/>
    <n v="7"/>
    <m/>
    <s v="X"/>
    <x v="0"/>
    <s v="NET"/>
    <s v="DECI_STD"/>
    <m/>
    <n v="15944"/>
    <s v="FMSC OBFM01"/>
    <s v="12:00"/>
    <s v="13:00"/>
    <d v="1899-12-30T01:00:00"/>
    <s v="12:00"/>
    <s v="13:00"/>
    <d v="1899-12-30T01:00:00"/>
    <s v="DCO"/>
    <s v="N/A"/>
  </r>
  <r>
    <n v="15944"/>
    <x v="124"/>
    <x v="24"/>
    <s v="LIFT IFTS 25-02 CAN"/>
    <s v="IFTS"/>
    <n v="73"/>
    <s v="ACS"/>
    <n v="13"/>
    <m/>
    <s v="X"/>
    <x v="6"/>
    <s v="STDA"/>
    <s v="DECI_STD"/>
    <m/>
    <m/>
    <s v="PT EMR01"/>
    <s v="12:00"/>
    <s v="13:00"/>
    <d v="1899-12-30T01:00:00"/>
    <s v="12:00"/>
    <s v="13:00"/>
    <d v="1899-12-30T01:00:00"/>
    <s v="DCO"/>
    <s v="N/A"/>
  </r>
  <r>
    <n v="15945"/>
    <x v="124"/>
    <x v="24"/>
    <s v="LIFT IFTS 25-02 CAN"/>
    <s v="IFTS"/>
    <n v="75"/>
    <s v="ACS"/>
    <n v="14"/>
    <m/>
    <s v="X"/>
    <x v="3"/>
    <s v="STDA"/>
    <s v="DECI_STD"/>
    <m/>
    <m/>
    <s v="PT EMR01"/>
    <s v="12:00"/>
    <s v="13:00"/>
    <d v="1899-12-30T01:00:00"/>
    <d v="1899-12-30T12:00:00"/>
    <d v="1899-12-30T13:00:00"/>
    <d v="1899-12-30T01:00:00"/>
    <s v="DCO"/>
    <s v="N/A"/>
  </r>
  <r>
    <n v="15946"/>
    <x v="124"/>
    <x v="24"/>
    <s v="LIFT IFTS 24-04 SPA"/>
    <s v="IFTS"/>
    <n v="59"/>
    <s v="ACS"/>
    <n v="32"/>
    <m/>
    <s v="X"/>
    <x v="5"/>
    <s v="NET"/>
    <s v="DCA"/>
    <m/>
    <n v="15947"/>
    <s v="NET ADCA01"/>
    <s v="13:30"/>
    <s v="14:30"/>
    <d v="1899-12-30T01:00:00"/>
    <s v="13:30"/>
    <s v="14:30"/>
    <d v="1899-12-30T01:00:00"/>
    <s v="DCO"/>
    <s v="N/A"/>
  </r>
  <r>
    <n v="15947"/>
    <x v="124"/>
    <x v="24"/>
    <s v="LIFT IFTS 24-04 SPA"/>
    <s v="IFTS"/>
    <n v="61"/>
    <s v="IFTS"/>
    <n v="22"/>
    <m/>
    <s v="X"/>
    <x v="4"/>
    <s v="NET"/>
    <s v="DCA"/>
    <m/>
    <n v="15946"/>
    <s v="NET ADCA01"/>
    <s v="13:30"/>
    <s v="14:30"/>
    <d v="1899-12-30T01:00:00"/>
    <s v="13:30"/>
    <s v="14:30"/>
    <d v="1899-12-30T01:00:00"/>
    <s v="DCO"/>
    <s v="N/A"/>
  </r>
  <r>
    <n v="15948"/>
    <x v="124"/>
    <x v="24"/>
    <s v="LIFT IFTS 25-01 HUN"/>
    <s v="IFTS"/>
    <n v="71"/>
    <s v="ACS"/>
    <n v="2"/>
    <m/>
    <s v="X"/>
    <x v="0"/>
    <s v="NET"/>
    <s v="DECI_STD"/>
    <m/>
    <n v="15949"/>
    <s v="FMSC OBFM01"/>
    <s v="13:30"/>
    <s v="14:30"/>
    <d v="1899-12-30T01:00:00"/>
    <s v="13:30"/>
    <s v="14:30"/>
    <d v="1899-12-30T01:00:00"/>
    <s v="DCO"/>
    <s v="N/A"/>
  </r>
  <r>
    <n v="15949"/>
    <x v="124"/>
    <x v="24"/>
    <s v="LIFT IFTS 25-02 CAN"/>
    <s v="IFTS"/>
    <n v="74"/>
    <s v="ACS"/>
    <n v="10"/>
    <m/>
    <s v="X"/>
    <x v="6"/>
    <s v="STDA"/>
    <s v="DECI_STD"/>
    <m/>
    <m/>
    <s v="PT EMR01"/>
    <s v="13:30"/>
    <s v="14:30"/>
    <d v="1899-12-30T01:00:00"/>
    <s v="13:30"/>
    <s v="14:30"/>
    <d v="1899-12-30T01:00:00"/>
    <s v="DCO"/>
    <s v="N/A"/>
  </r>
  <r>
    <n v="15950"/>
    <x v="124"/>
    <x v="24"/>
    <s v="LIFT IFTS 25-02 CAN"/>
    <s v="IFTS"/>
    <n v="72"/>
    <s v="ACS"/>
    <n v="5"/>
    <m/>
    <s v="X"/>
    <x v="3"/>
    <s v="STDA"/>
    <s v="DECI_STD"/>
    <m/>
    <m/>
    <s v="PT EMR01"/>
    <s v="13:30"/>
    <s v="14:30"/>
    <d v="1899-12-30T01:00:00"/>
    <s v="13:30"/>
    <s v="14:30"/>
    <d v="1899-12-30T01:00:00"/>
    <s v="DCO"/>
    <s v="N/A"/>
  </r>
  <r>
    <n v="15951"/>
    <x v="73"/>
    <x v="24"/>
    <s v="LIFT IFTS 24-04 SPA"/>
    <s v="IFTS"/>
    <n v="61"/>
    <s v="IFTS"/>
    <n v="22"/>
    <m/>
    <s v="X"/>
    <x v="5"/>
    <s v="NET"/>
    <s v="DCA"/>
    <m/>
    <n v="15952"/>
    <s v="NET ADCA02"/>
    <s v="06:00"/>
    <s v="07:00"/>
    <d v="1899-12-30T01:00:00"/>
    <d v="1899-12-30T06:00:00"/>
    <d v="1899-12-30T07:00:00"/>
    <d v="1899-12-30T01:00:00"/>
    <s v="DCO"/>
    <s v="N/A"/>
  </r>
  <r>
    <n v="15952"/>
    <x v="73"/>
    <x v="24"/>
    <s v="LIFT IFTS 24-04 SPA"/>
    <s v="IFTS"/>
    <n v="59"/>
    <s v="ACS"/>
    <n v="13"/>
    <m/>
    <s v="X"/>
    <x v="4"/>
    <s v="NET"/>
    <s v="DCA"/>
    <m/>
    <n v="15951"/>
    <s v="NET ADCA02"/>
    <d v="1899-12-30T06:00:00"/>
    <d v="1899-12-30T07:00:00"/>
    <d v="1899-12-30T01:00:00"/>
    <d v="1899-12-30T06:00:00"/>
    <d v="1899-12-30T07:00:00"/>
    <d v="1899-12-30T01:00:00"/>
    <s v="DCO"/>
    <s v="N/A"/>
  </r>
  <r>
    <n v="15953"/>
    <x v="73"/>
    <x v="24"/>
    <s v="LIFT IFTS QATAR 25-01"/>
    <s v="QATAR"/>
    <n v="66"/>
    <s v="ACS"/>
    <n v="17"/>
    <m/>
    <s v="X"/>
    <x v="6"/>
    <s v="STDA"/>
    <s v="DECI_STD"/>
    <m/>
    <m/>
    <s v="FMS CF03"/>
    <s v="06:00"/>
    <s v="07:00"/>
    <d v="1899-12-30T01:00:00"/>
    <s v="06:00"/>
    <s v="07:00"/>
    <d v="1899-12-30T01:00:00"/>
    <s v="DCO"/>
    <s v="N/A"/>
  </r>
  <r>
    <n v="15954"/>
    <x v="73"/>
    <x v="24"/>
    <s v="LIFT 24-45 ITA"/>
    <s v="AMI"/>
    <n v="34"/>
    <s v="ACS"/>
    <n v="9"/>
    <s v="X"/>
    <m/>
    <x v="0"/>
    <s v="NET"/>
    <s v="DECI_STD"/>
    <m/>
    <n v="15955"/>
    <s v="SD HBFM01"/>
    <s v="06:15"/>
    <s v="06:45"/>
    <d v="1899-12-30T00:30:00"/>
    <d v="1899-12-30T06:25:00"/>
    <d v="1899-12-30T07:00:00"/>
    <d v="1899-12-30T00:35:00"/>
    <s v="DCO"/>
    <s v="N/A"/>
  </r>
  <r>
    <n v="15955"/>
    <x v="73"/>
    <x v="24"/>
    <s v="LIFT IFTS 24-04 SPA"/>
    <s v="IFTS"/>
    <n v="58"/>
    <s v="ACS"/>
    <n v="5"/>
    <m/>
    <s v="X"/>
    <x v="5"/>
    <s v="NET"/>
    <s v="DCA"/>
    <m/>
    <n v="15956"/>
    <s v="NET ADCA02"/>
    <s v="07:30"/>
    <s v="08:30"/>
    <d v="1899-12-30T01:00:00"/>
    <d v="1899-12-30T07:30:00"/>
    <d v="1899-12-30T08:30:00"/>
    <d v="1899-12-30T01:00:00"/>
    <s v="DCO"/>
    <s v="N/A"/>
  </r>
  <r>
    <n v="15956"/>
    <x v="73"/>
    <x v="24"/>
    <s v="LIFT IFTS 24-04 SPA"/>
    <s v="IFTS"/>
    <n v="60"/>
    <s v="ACS"/>
    <n v="32"/>
    <m/>
    <s v="X"/>
    <x v="4"/>
    <s v="NET"/>
    <s v="DCA"/>
    <m/>
    <n v="15955"/>
    <s v="NET ADCA02"/>
    <d v="1899-12-30T07:30:00"/>
    <d v="1899-12-30T08:30:00"/>
    <d v="1899-12-30T01:00:00"/>
    <d v="1899-12-30T07:30:00"/>
    <d v="1899-12-30T08:30:00"/>
    <d v="1899-12-30T01:00:00"/>
    <s v="DCO"/>
    <s v="N/A"/>
  </r>
  <r>
    <n v="15957"/>
    <x v="73"/>
    <x v="24"/>
    <s v="LIFT IFTS 25-02 SGP"/>
    <s v="IFTS"/>
    <n v="83"/>
    <s v="ACS"/>
    <n v="12"/>
    <m/>
    <s v="X"/>
    <x v="0"/>
    <s v="STDA"/>
    <s v="DECI_SONIC"/>
    <m/>
    <m/>
    <s v="FMS CF02"/>
    <s v="07:30"/>
    <s v="08:30"/>
    <d v="1899-12-30T01:00:00"/>
    <s v="07:30"/>
    <d v="1899-12-30T08:35:00"/>
    <d v="1899-12-30T01:05:00"/>
    <s v="DCO"/>
    <s v="N/A"/>
  </r>
  <r>
    <n v="15958"/>
    <x v="73"/>
    <x v="24"/>
    <s v="IFTS LIFT 24-01 QATAR"/>
    <s v="QATAR"/>
    <n v="40"/>
    <s v="ACS"/>
    <n v="10"/>
    <s v="X"/>
    <m/>
    <x v="1"/>
    <s v="STDA"/>
    <s v="DECI_STD"/>
    <m/>
    <m/>
    <s v="FMS CF03"/>
    <s v="07:30"/>
    <s v="08:30"/>
    <d v="1899-12-30T01:00:00"/>
    <s v="07:30"/>
    <s v="08:30"/>
    <d v="1899-12-30T01:00:00"/>
    <s v="DCO"/>
    <s v="N/A"/>
  </r>
  <r>
    <n v="15959"/>
    <x v="73"/>
    <x v="24"/>
    <s v="LIP 23-01 T-346"/>
    <s v="AMI"/>
    <n v="19"/>
    <s v="AMI"/>
    <n v="3"/>
    <m/>
    <s v="X"/>
    <x v="2"/>
    <s v="STDA"/>
    <s v="DECI_STD"/>
    <m/>
    <m/>
    <s v="RI SEM"/>
    <s v="07:30"/>
    <s v="08:30"/>
    <d v="1899-12-30T01:00:00"/>
    <d v="1899-12-30T07:35:00"/>
    <d v="1899-12-30T08:35:00"/>
    <d v="1899-12-30T01:00:00"/>
    <s v="DCO"/>
    <s v="N/A"/>
  </r>
  <r>
    <n v="15960"/>
    <x v="73"/>
    <x v="24"/>
    <s v="LIFT IFTS 25-02 CAN"/>
    <s v="IFTS"/>
    <n v="75"/>
    <s v="IFTS"/>
    <n v="23"/>
    <m/>
    <s v="X"/>
    <x v="6"/>
    <s v="STDA"/>
    <s v="DECI_STD"/>
    <m/>
    <m/>
    <s v="PT EMR02"/>
    <s v="07:45"/>
    <s v="08:45"/>
    <d v="1899-12-30T01:00:00"/>
    <s v="07:45"/>
    <s v="08:45"/>
    <d v="1899-12-30T01:00:00"/>
    <s v="DCO"/>
    <s v="N/A"/>
  </r>
  <r>
    <n v="15961"/>
    <x v="73"/>
    <x v="24"/>
    <s v="LIFT IFTS 25-02 UK"/>
    <s v="IFTS"/>
    <n v="80"/>
    <s v="ACS"/>
    <n v="2"/>
    <m/>
    <s v="X"/>
    <x v="3"/>
    <s v="STDA"/>
    <s v="DECI_STD"/>
    <m/>
    <m/>
    <s v="PT IF01"/>
    <s v="07:45"/>
    <s v="08:45"/>
    <d v="1899-12-30T01:00:00"/>
    <d v="1899-12-30T07:45:00"/>
    <d v="1899-12-30T09:00:00"/>
    <d v="1899-12-30T01:15:00"/>
    <s v="DCO"/>
    <s v="N/A"/>
  </r>
  <r>
    <n v="15962"/>
    <x v="73"/>
    <x v="24"/>
    <s v="LIFT 24-44 ITA"/>
    <s v="AMI"/>
    <n v="73"/>
    <s v="IFTS"/>
    <n v="22"/>
    <s v="X"/>
    <m/>
    <x v="5"/>
    <s v="NET"/>
    <s v="DCA"/>
    <m/>
    <n v="15963"/>
    <s v="SD R2V01"/>
    <s v="09:00"/>
    <s v="10:00"/>
    <d v="1899-12-30T01:00:00"/>
    <d v="1899-12-30T09:00:00"/>
    <d v="1899-12-30T10:00:00"/>
    <d v="1899-12-30T01:00:00"/>
    <s v="DCO"/>
    <s v="N/A"/>
  </r>
  <r>
    <n v="15963"/>
    <x v="73"/>
    <x v="24"/>
    <s v="LIFT 24-44 ITA"/>
    <s v="AMI"/>
    <n v="71"/>
    <s v="ACS"/>
    <n v="13"/>
    <s v="X"/>
    <m/>
    <x v="4"/>
    <s v="NET"/>
    <s v="DCA"/>
    <m/>
    <n v="15962"/>
    <s v="SD R2V01"/>
    <d v="1899-12-30T09:00:00"/>
    <d v="1899-12-30T10:00:00"/>
    <d v="1899-12-30T01:00:00"/>
    <d v="1899-12-30T09:00:00"/>
    <d v="1899-12-30T10:00:00"/>
    <d v="1899-12-30T01:00:00"/>
    <s v="DCO"/>
    <s v="N/A"/>
  </r>
  <r>
    <n v="15964"/>
    <x v="73"/>
    <x v="24"/>
    <s v="LIFT IFTS 25-02 SGP"/>
    <s v="IFTS"/>
    <n v="82"/>
    <s v="ACS"/>
    <n v="9"/>
    <m/>
    <s v="X"/>
    <x v="0"/>
    <s v="STDA"/>
    <s v="DECI_SONIC"/>
    <m/>
    <m/>
    <s v="FMS CF02"/>
    <s v="09:00"/>
    <s v="10:00"/>
    <d v="1899-12-30T01:00:00"/>
    <s v="09:00"/>
    <s v="10:00"/>
    <d v="1899-12-30T01:00:00"/>
    <s v="DCO"/>
    <s v="N/A"/>
  </r>
  <r>
    <n v="15965"/>
    <x v="73"/>
    <x v="24"/>
    <s v="LIFT IFTS 24-05 GER"/>
    <s v="IFTS"/>
    <n v="66"/>
    <s v="IFTS"/>
    <n v="9"/>
    <m/>
    <s v="X"/>
    <x v="1"/>
    <s v="STDA"/>
    <s v="BRV_R2R_STD"/>
    <m/>
    <m/>
    <s v="PT R2R02"/>
    <s v="09:00"/>
    <s v="10:00"/>
    <d v="1899-12-30T01:00:00"/>
    <s v="09:00"/>
    <s v="10:00"/>
    <d v="1899-12-30T01:00:00"/>
    <s v="DCO"/>
    <s v="N/A"/>
  </r>
  <r>
    <n v="15966"/>
    <x v="74"/>
    <x v="25"/>
    <s v="LIFT IFTS 25-02 CAN"/>
    <s v="IFTS"/>
    <n v="72"/>
    <s v="IFTS"/>
    <n v="23"/>
    <m/>
    <s v="X"/>
    <x v="3"/>
    <s v="STDA"/>
    <s v="DECI_STD"/>
    <m/>
    <m/>
    <s v="PT EMR03"/>
    <s v="06:00"/>
    <s v="07:00"/>
    <d v="1899-12-30T01:00:00"/>
    <m/>
    <m/>
    <s v=""/>
    <s v="ERR"/>
    <s v="CD10"/>
  </r>
  <r>
    <n v="15967"/>
    <x v="74"/>
    <x v="25"/>
    <s v="LIP 24-01 ITA"/>
    <s v="AMI"/>
    <n v="58"/>
    <s v="ACS"/>
    <n v="3"/>
    <m/>
    <s v="X"/>
    <x v="2"/>
    <s v="STDA"/>
    <s v="DECI_STD"/>
    <m/>
    <m/>
    <s v="RI SEM"/>
    <s v="06:05"/>
    <s v="07:05"/>
    <d v="1899-12-30T01:00:00"/>
    <m/>
    <m/>
    <s v=""/>
    <s v="RSLD"/>
    <s v="CD3"/>
  </r>
  <r>
    <n v="15968"/>
    <x v="73"/>
    <x v="24"/>
    <s v="LIFT IFTS 25-02 CAN"/>
    <s v="IFTS"/>
    <n v="73"/>
    <s v="ACS"/>
    <n v="14"/>
    <m/>
    <s v="X"/>
    <x v="2"/>
    <s v="STDA"/>
    <s v="DECI_STD"/>
    <m/>
    <m/>
    <s v="PT EMR02"/>
    <s v="09:00"/>
    <s v="10:00"/>
    <d v="1899-12-30T01:00:00"/>
    <d v="1899-12-30T09:00:00"/>
    <d v="1899-12-30T10:00:00"/>
    <d v="1899-12-30T01:00:00"/>
    <s v="DCO"/>
    <s v="N/A"/>
  </r>
  <r>
    <n v="15969"/>
    <x v="73"/>
    <x v="24"/>
    <s v="LIFT IFTS 24-05 GER"/>
    <s v="IFTS"/>
    <n v="67"/>
    <s v="ACS"/>
    <n v="1"/>
    <m/>
    <s v="X"/>
    <x v="6"/>
    <s v="STDA"/>
    <s v="BRV_R2R_STD"/>
    <m/>
    <m/>
    <s v="PT R2R02"/>
    <s v="09:15"/>
    <s v="10:15"/>
    <d v="1899-12-30T01:00:00"/>
    <d v="1899-12-30T09:10:00"/>
    <d v="1899-12-30T10:10:00"/>
    <d v="1899-12-30T01:00:00"/>
    <s v="DCO"/>
    <s v="N/A"/>
  </r>
  <r>
    <n v="15970"/>
    <x v="73"/>
    <x v="24"/>
    <s v="IP"/>
    <s v="AMI"/>
    <n v="1"/>
    <s v="AMI"/>
    <n v="20"/>
    <m/>
    <s v="X"/>
    <x v="3"/>
    <s v="STDA"/>
    <s v="DECI_STD"/>
    <m/>
    <m/>
    <s v="RI SEM"/>
    <s v="10:00"/>
    <s v="11:00"/>
    <d v="1899-12-30T01:00:00"/>
    <d v="1899-12-30T10:00:00"/>
    <d v="1899-12-30T11:00:00"/>
    <d v="1899-12-30T01:00:00"/>
    <s v="DCO"/>
    <s v="N/A"/>
  </r>
  <r>
    <n v="15971"/>
    <x v="73"/>
    <x v="24"/>
    <s v="LIFT IFTS 25-01 SGP"/>
    <s v="IFTS"/>
    <n v="69"/>
    <s v="ACS"/>
    <n v="5"/>
    <m/>
    <s v="X"/>
    <x v="5"/>
    <s v="NET"/>
    <s v="DECI_STD"/>
    <m/>
    <n v="15972"/>
    <s v="FMSC BFM02"/>
    <s v="10:30"/>
    <s v="11:30"/>
    <d v="1899-12-30T01:00:00"/>
    <s v="10:30"/>
    <s v="11:30"/>
    <d v="1899-12-30T01:00:00"/>
    <s v="DCO"/>
    <s v="N/A"/>
  </r>
  <r>
    <n v="15972"/>
    <x v="73"/>
    <x v="24"/>
    <s v="LIFT IFTS 25-01 HUN"/>
    <s v="IFTS"/>
    <n v="71"/>
    <s v="ACS"/>
    <n v="12"/>
    <m/>
    <s v="X"/>
    <x v="0"/>
    <s v="NET"/>
    <s v="DECI_STD"/>
    <m/>
    <n v="15973"/>
    <s v="FMSC OBFM02"/>
    <s v="10:30"/>
    <s v="11:30"/>
    <d v="1899-12-30T01:00:00"/>
    <s v="10:30"/>
    <s v="11:30"/>
    <d v="1899-12-30T01:00:00"/>
    <s v="DCO"/>
    <s v="N/A"/>
  </r>
  <r>
    <n v="15973"/>
    <x v="73"/>
    <x v="24"/>
    <s v="LIFT IFTS 25-02 CAN"/>
    <s v="IFTS"/>
    <n v="72"/>
    <s v="ACS"/>
    <n v="32"/>
    <m/>
    <s v="X"/>
    <x v="2"/>
    <s v="STDA"/>
    <s v="DECI_STD"/>
    <m/>
    <m/>
    <s v="PT EMR02"/>
    <s v="10:30"/>
    <s v="11:30"/>
    <d v="1899-12-30T01:00:00"/>
    <d v="1899-12-30T10:30:00"/>
    <d v="1899-12-30T11:30:00"/>
    <d v="1899-12-30T01:00:00"/>
    <s v="DCO"/>
    <s v="N/A"/>
  </r>
  <r>
    <n v="15974"/>
    <x v="73"/>
    <x v="24"/>
    <s v="LIFT IFTS 25-02 CAN"/>
    <s v="IFTS"/>
    <n v="74"/>
    <s v="ACS"/>
    <n v="10"/>
    <m/>
    <s v="X"/>
    <x v="6"/>
    <s v="STDA"/>
    <s v="DECI_STD"/>
    <m/>
    <m/>
    <s v="PT EMR02"/>
    <s v="10:45"/>
    <s v="11:45"/>
    <d v="1899-12-30T01:00:00"/>
    <d v="1899-12-30T10:40:00"/>
    <d v="1899-12-30T11:40:00"/>
    <d v="1899-12-30T01:00:00"/>
    <s v="DCO"/>
    <s v="N/A"/>
  </r>
  <r>
    <n v="15975"/>
    <x v="73"/>
    <x v="24"/>
    <s v="LIFT IFTS 24-04 HUN"/>
    <s v="IFTS"/>
    <n v="63"/>
    <s v="IFTS"/>
    <n v="9"/>
    <m/>
    <s v="X"/>
    <x v="5"/>
    <s v="NET"/>
    <s v="DCA"/>
    <m/>
    <n v="15976"/>
    <s v="NET SMI01"/>
    <s v="12:00"/>
    <s v="13:00"/>
    <d v="1899-12-30T01:00:00"/>
    <s v="12:00"/>
    <d v="1899-12-30T12:50:00"/>
    <d v="1899-12-30T00:50:00"/>
    <s v="DCO"/>
    <s v="N/A"/>
  </r>
  <r>
    <n v="15976"/>
    <x v="73"/>
    <x v="24"/>
    <s v="LIFT IFTS 24-04 HUN"/>
    <s v="IFTS"/>
    <n v="62"/>
    <s v="ACS"/>
    <n v="14"/>
    <m/>
    <s v="X"/>
    <x v="4"/>
    <s v="NET"/>
    <s v="DCA"/>
    <m/>
    <n v="15975"/>
    <s v="NET SMI01"/>
    <d v="1899-12-30T12:00:00"/>
    <d v="1899-12-30T13:00:00"/>
    <d v="1899-12-30T01:00:00"/>
    <s v="12:00"/>
    <d v="1899-12-30T12:50:00"/>
    <d v="1899-12-30T00:50:00"/>
    <s v="DCO"/>
    <s v="N/A"/>
  </r>
  <r>
    <n v="15977"/>
    <x v="73"/>
    <x v="24"/>
    <s v="LIFT IFTS 25-01 HUN"/>
    <s v="IFTS"/>
    <n v="70"/>
    <s v="ACS"/>
    <n v="1"/>
    <m/>
    <s v="X"/>
    <x v="0"/>
    <s v="NET"/>
    <s v="DECI_STD"/>
    <m/>
    <n v="15978"/>
    <s v="FMSC OBFM02"/>
    <s v="12:00"/>
    <s v="13:00"/>
    <d v="1899-12-30T01:00:00"/>
    <d v="1899-12-30T11:50:00"/>
    <d v="1899-12-30T12:40:00"/>
    <d v="1899-12-30T00:50:00"/>
    <s v="DCO"/>
    <s v="N/A"/>
  </r>
  <r>
    <n v="15978"/>
    <x v="74"/>
    <x v="25"/>
    <s v="IP"/>
    <s v="IFTS"/>
    <m/>
    <s v="ACS"/>
    <n v="42"/>
    <m/>
    <s v="X"/>
    <x v="4"/>
    <s v="STDA"/>
    <s v="DECI_STD"/>
    <m/>
    <n v="15977"/>
    <s v="PT EMR03"/>
    <d v="1899-12-30T06:00:00"/>
    <d v="1899-12-30T07:00:00"/>
    <d v="1899-12-30T01:00:00"/>
    <d v="1899-12-30T05:50:00"/>
    <d v="1899-12-30T07:00:00"/>
    <d v="1899-12-30T01:10:00"/>
    <s v="DCO"/>
    <s v="N/A"/>
  </r>
  <r>
    <n v="15979"/>
    <x v="74"/>
    <x v="25"/>
    <s v="LIFT IFTS 25-02 CAN"/>
    <s v="IFTS"/>
    <n v="73"/>
    <s v="ACS"/>
    <n v="14"/>
    <m/>
    <s v="X"/>
    <x v="0"/>
    <s v="STDA"/>
    <s v="DECI_STD"/>
    <m/>
    <m/>
    <s v="FMS CF03"/>
    <s v="06:00"/>
    <s v="07:00"/>
    <d v="1899-12-30T01:00:00"/>
    <s v="06:00"/>
    <s v="07:00"/>
    <d v="1899-12-30T01:00:00"/>
    <s v="DCO"/>
    <s v="N/A"/>
  </r>
  <r>
    <n v="15980"/>
    <x v="74"/>
    <x v="25"/>
    <s v="LIFT IFTS 25-02 CAN"/>
    <s v="IFTS"/>
    <n v="75"/>
    <s v="ACS"/>
    <n v="13"/>
    <m/>
    <s v="X"/>
    <x v="1"/>
    <s v="STDA"/>
    <s v="DECI_STD"/>
    <m/>
    <m/>
    <s v="PT EMR03"/>
    <s v="06:00"/>
    <s v="07:00"/>
    <d v="1899-12-30T01:00:00"/>
    <s v="06:00"/>
    <s v="07:00"/>
    <d v="1899-12-30T01:00:00"/>
    <s v="DCO"/>
    <s v="N/A"/>
  </r>
  <r>
    <n v="15981"/>
    <x v="74"/>
    <x v="25"/>
    <s v="LIFT IFTS 25-02 CAN"/>
    <s v="IFTS"/>
    <n v="74"/>
    <s v="ACS"/>
    <n v="2"/>
    <m/>
    <s v="X"/>
    <x v="6"/>
    <s v="STDA"/>
    <s v="DECI_STD"/>
    <m/>
    <m/>
    <s v="PT EMR03"/>
    <s v="06:00"/>
    <s v="07:00"/>
    <d v="1899-12-30T01:00:00"/>
    <s v="06:00"/>
    <s v="07:00"/>
    <d v="1899-12-30T01:00:00"/>
    <s v="DCO"/>
    <s v="N/A"/>
  </r>
  <r>
    <n v="15982"/>
    <x v="74"/>
    <x v="25"/>
    <s v="LIFT IFTS 24-05 AUT"/>
    <s v="IFTS"/>
    <n v="65"/>
    <s v="ACS"/>
    <n v="10"/>
    <m/>
    <s v="X"/>
    <x v="5"/>
    <s v="NET"/>
    <s v="DECI_STD"/>
    <m/>
    <n v="15983"/>
    <s v="FMSC HACM01"/>
    <s v="07:30"/>
    <s v="08:30"/>
    <d v="1899-12-30T01:00:00"/>
    <d v="1899-12-30T07:30:00"/>
    <d v="1899-12-30T08:30:00"/>
    <d v="1899-12-30T01:00:00"/>
    <s v="DCO"/>
    <s v="N/A"/>
  </r>
  <r>
    <n v="15983"/>
    <x v="74"/>
    <x v="25"/>
    <s v="LIFT IFTS 25-02 JPN"/>
    <s v="IFTS"/>
    <n v="79"/>
    <s v="ACS"/>
    <n v="17"/>
    <m/>
    <s v="X"/>
    <x v="6"/>
    <s v="STDA"/>
    <s v="DECI_STD"/>
    <m/>
    <m/>
    <s v="PT IF01"/>
    <s v="07:30"/>
    <s v="08:30"/>
    <d v="1899-12-30T01:00:00"/>
    <s v="07:30"/>
    <s v="08:30"/>
    <d v="1899-12-30T01:00:00"/>
    <s v="DCO"/>
    <s v="N/A"/>
  </r>
  <r>
    <n v="15984"/>
    <x v="74"/>
    <x v="25"/>
    <s v="LIFT IFTS 25-02 SGP"/>
    <s v="IFTS"/>
    <n v="82"/>
    <s v="ACS"/>
    <n v="5"/>
    <m/>
    <s v="X"/>
    <x v="3"/>
    <s v="STDA"/>
    <s v="DECI_STD"/>
    <m/>
    <m/>
    <s v="PT IF01"/>
    <s v="07:30"/>
    <s v="08:30"/>
    <d v="1899-12-30T01:00:00"/>
    <s v="07:30"/>
    <s v="08:30"/>
    <d v="1899-12-30T01:00:00"/>
    <s v="DCO"/>
    <s v="N/A"/>
  </r>
  <r>
    <n v="15985"/>
    <x v="74"/>
    <x v="25"/>
    <s v="LIFT IFTS 24-04 SPA"/>
    <s v="IFTS"/>
    <n v="59"/>
    <s v="ACS"/>
    <n v="14"/>
    <m/>
    <s v="X"/>
    <x v="5"/>
    <s v="NET"/>
    <s v="DCA"/>
    <m/>
    <n v="15986"/>
    <s v="NET SMI01"/>
    <s v="09:00"/>
    <s v="10:00"/>
    <d v="1899-12-30T01:00:00"/>
    <d v="1899-12-30T09:00:00"/>
    <d v="1899-12-30T10:00:00"/>
    <d v="1899-12-30T01:00:00"/>
    <s v="DCO"/>
    <s v="N/A"/>
  </r>
  <r>
    <n v="15986"/>
    <x v="74"/>
    <x v="25"/>
    <s v="LIFT IFTS 24-04 SPA"/>
    <s v="IFTS"/>
    <n v="61"/>
    <s v="ACS"/>
    <n v="9"/>
    <m/>
    <s v="X"/>
    <x v="4"/>
    <s v="NET"/>
    <s v="DCA"/>
    <m/>
    <n v="15985"/>
    <s v="NET SMI01"/>
    <d v="1899-12-30T09:00:00"/>
    <d v="1899-12-30T10:00:00"/>
    <d v="1899-12-30T01:00:00"/>
    <d v="1899-12-30T09:00:00"/>
    <d v="1899-12-30T10:00:00"/>
    <d v="1899-12-30T01:00:00"/>
    <s v="DCO"/>
    <s v="N/A"/>
  </r>
  <r>
    <n v="15987"/>
    <x v="74"/>
    <x v="25"/>
    <s v="LIFT IFTS 25-01 SGP"/>
    <s v="IFTS"/>
    <n v="69"/>
    <s v="ACS"/>
    <n v="13"/>
    <m/>
    <s v="X"/>
    <x v="0"/>
    <s v="NET"/>
    <s v="DECI_STD"/>
    <m/>
    <n v="15988"/>
    <s v="FMSC OBFM01"/>
    <s v="09:00"/>
    <s v="10:00"/>
    <d v="1899-12-30T01:00:00"/>
    <s v="09:00"/>
    <s v="10:00"/>
    <d v="1899-12-30T01:00:00"/>
    <s v="DCO"/>
    <s v="N/A"/>
  </r>
  <r>
    <n v="15988"/>
    <x v="74"/>
    <x v="25"/>
    <s v="LIFT IFTS 25-02 UK"/>
    <s v="IFTS"/>
    <n v="81"/>
    <s v="ACS"/>
    <n v="2"/>
    <m/>
    <s v="X"/>
    <x v="6"/>
    <s v="STDA"/>
    <s v="DECI_STD"/>
    <m/>
    <m/>
    <s v="PTIF02-RR01"/>
    <s v="09:00"/>
    <s v="10:00"/>
    <d v="1899-12-30T01:00:00"/>
    <s v="09:00"/>
    <s v="10:00"/>
    <d v="1899-12-30T01:00:00"/>
    <s v="DCO"/>
    <s v="N/A"/>
  </r>
  <r>
    <n v="15989"/>
    <x v="74"/>
    <x v="25"/>
    <s v="LIFT IFTS 25-02 UK"/>
    <s v="IFTS"/>
    <n v="80"/>
    <s v="IFTS"/>
    <n v="23"/>
    <m/>
    <s v="X"/>
    <x v="3"/>
    <s v="STDA"/>
    <s v="DECI_STD"/>
    <m/>
    <m/>
    <s v="PT IF02"/>
    <s v="09:00"/>
    <s v="10:00"/>
    <d v="1899-12-30T01:00:00"/>
    <s v="09:00"/>
    <s v="10:00"/>
    <d v="1899-12-30T01:00:00"/>
    <s v="DCO"/>
    <s v="N/A"/>
  </r>
  <r>
    <n v="15990"/>
    <x v="74"/>
    <x v="25"/>
    <s v="LIFT IFTS 24-04 HUN"/>
    <s v="IFTS"/>
    <n v="62"/>
    <s v="ACS"/>
    <n v="17"/>
    <m/>
    <s v="X"/>
    <x v="5"/>
    <s v="NET"/>
    <s v="DCA"/>
    <m/>
    <n v="15991"/>
    <s v="NET SMI02"/>
    <s v="10:30"/>
    <s v="11:30"/>
    <d v="1899-12-30T01:00:00"/>
    <d v="1899-12-30T10:30:00"/>
    <d v="1899-12-30T11:30:00"/>
    <d v="1899-12-30T01:00:00"/>
    <s v="DCO"/>
    <s v="N/A"/>
  </r>
  <r>
    <n v="15991"/>
    <x v="74"/>
    <x v="25"/>
    <s v="LIFT IFTS 24-04 HUN"/>
    <s v="IFTS"/>
    <n v="63"/>
    <s v="ACS"/>
    <n v="10"/>
    <m/>
    <s v="X"/>
    <x v="4"/>
    <s v="NET"/>
    <s v="DCA"/>
    <m/>
    <n v="15990"/>
    <s v="NET SMI02"/>
    <d v="1899-12-30T10:30:00"/>
    <d v="1899-12-30T11:30:00"/>
    <d v="1899-12-30T01:00:00"/>
    <d v="1899-12-30T10:30:00"/>
    <d v="1899-12-30T11:30:00"/>
    <d v="1899-12-30T01:00:00"/>
    <s v="DCO"/>
    <s v="N/A"/>
  </r>
  <r>
    <n v="15992"/>
    <x v="74"/>
    <x v="25"/>
    <s v="LIFT IFTS 24-04 SPA"/>
    <s v="IFTS"/>
    <n v="58"/>
    <s v="ACS"/>
    <n v="32"/>
    <m/>
    <s v="X"/>
    <x v="0"/>
    <s v="NET"/>
    <s v="DCA"/>
    <m/>
    <n v="15993"/>
    <s v="NET SMI01"/>
    <s v="10:30"/>
    <s v="11:30"/>
    <d v="1899-12-30T01:00:00"/>
    <s v="10:30"/>
    <s v="11:30"/>
    <d v="1899-12-30T01:00:00"/>
    <s v="DCO"/>
    <s v="N/A"/>
  </r>
  <r>
    <n v="15993"/>
    <x v="74"/>
    <x v="25"/>
    <s v="LIFT IFTS 24-04 SPA"/>
    <s v="IFTS"/>
    <n v="60"/>
    <s v="ACS"/>
    <n v="5"/>
    <m/>
    <s v="X"/>
    <x v="1"/>
    <s v="NET"/>
    <s v="DCA"/>
    <m/>
    <n v="15992"/>
    <s v="NET SMI01"/>
    <d v="1899-12-30T10:30:00"/>
    <d v="1899-12-30T11:30:00"/>
    <d v="1899-12-30T01:00:00"/>
    <d v="1899-12-30T10:30:00"/>
    <d v="1899-12-30T11:30:00"/>
    <d v="1899-12-30T01:00:00"/>
    <s v="DCO"/>
    <s v="N/A"/>
  </r>
  <r>
    <n v="15994"/>
    <x v="74"/>
    <x v="25"/>
    <s v="LIFT IFTS 25-02 JPN"/>
    <s v="IFTS"/>
    <n v="77"/>
    <s v="ACS"/>
    <n v="1"/>
    <m/>
    <s v="X"/>
    <x v="6"/>
    <s v="STDA"/>
    <s v="DECI_STD"/>
    <m/>
    <m/>
    <s v="PT IF01"/>
    <s v="10:30"/>
    <s v="11:30"/>
    <d v="1899-12-30T01:00:00"/>
    <s v="10:30"/>
    <s v="11:30"/>
    <d v="1899-12-30T01:00:00"/>
    <s v="DCO"/>
    <s v="N/A"/>
  </r>
  <r>
    <n v="15995"/>
    <x v="74"/>
    <x v="25"/>
    <s v="LIFT IFTS 24-04 SPA"/>
    <s v="IFTS"/>
    <n v="61"/>
    <s v="ACS"/>
    <n v="13"/>
    <m/>
    <s v="X"/>
    <x v="5"/>
    <s v="NET"/>
    <s v="DCA"/>
    <m/>
    <n v="15996"/>
    <s v="NET SMI02"/>
    <s v="12:00"/>
    <s v="13:00"/>
    <d v="1899-12-30T01:00:00"/>
    <s v="12:00"/>
    <s v="13:00"/>
    <d v="1899-12-30T01:00:00"/>
    <s v="DCO"/>
    <s v="N/A"/>
  </r>
  <r>
    <n v="15996"/>
    <x v="74"/>
    <x v="25"/>
    <s v="LIFT IFTS 24-04 SPA"/>
    <s v="IFTS"/>
    <n v="59"/>
    <s v="IFTS"/>
    <n v="23"/>
    <m/>
    <s v="X"/>
    <x v="4"/>
    <s v="NET"/>
    <s v="DCA"/>
    <m/>
    <n v="15995"/>
    <s v="NET SMI02"/>
    <d v="1899-12-30T12:00:00"/>
    <d v="1899-12-30T13:00:00"/>
    <d v="1899-12-30T01:00:00"/>
    <s v="12:00"/>
    <s v="13:00"/>
    <d v="1899-12-30T01:00:00"/>
    <s v="DCO"/>
    <s v="N/A"/>
  </r>
  <r>
    <n v="15997"/>
    <x v="74"/>
    <x v="25"/>
    <s v="LIFT IFTS 25-01 SGP"/>
    <s v="IFTS"/>
    <n v="68"/>
    <s v="ACS"/>
    <n v="9"/>
    <m/>
    <s v="X"/>
    <x v="0"/>
    <s v="NET"/>
    <s v="DECI_STD"/>
    <m/>
    <n v="15998"/>
    <s v="FMSC OBFM01"/>
    <s v="12:00"/>
    <s v="13:00"/>
    <d v="1899-12-30T01:00:00"/>
    <s v="12:00"/>
    <s v="13:00"/>
    <d v="1899-12-30T01:00:00"/>
    <s v="DCO"/>
    <s v="N/A"/>
  </r>
  <r>
    <n v="15998"/>
    <x v="74"/>
    <x v="25"/>
    <s v="LIFT IFTS 25-02 CAN"/>
    <s v="IFTS"/>
    <n v="73"/>
    <s v="ACS"/>
    <n v="14"/>
    <m/>
    <s v="X"/>
    <x v="6"/>
    <s v="STDA"/>
    <s v="DECI_STD"/>
    <m/>
    <m/>
    <s v="PT EMR03"/>
    <s v="12:00"/>
    <s v="13:00"/>
    <d v="1899-12-30T01:00:00"/>
    <s v="12:00"/>
    <s v="13:00"/>
    <d v="1899-12-30T01:00:00"/>
    <s v="DCO"/>
    <s v="N/A"/>
  </r>
  <r>
    <n v="15999"/>
    <x v="74"/>
    <x v="25"/>
    <s v="LIFT IFTS 25-02 SGP"/>
    <s v="IFTS"/>
    <n v="83"/>
    <s v="ACS"/>
    <n v="2"/>
    <m/>
    <s v="X"/>
    <x v="3"/>
    <s v="STDA"/>
    <s v="DECI_STD"/>
    <m/>
    <m/>
    <s v="PT IF01"/>
    <s v="12:00"/>
    <s v="13:00"/>
    <d v="1899-12-30T01:00:00"/>
    <s v="12:00"/>
    <s v="13:00"/>
    <d v="1899-12-30T01:00:00"/>
    <s v="DCO"/>
    <s v="N/A"/>
  </r>
  <r>
    <n v="16000"/>
    <x v="74"/>
    <x v="25"/>
    <s v="IP"/>
    <s v="AMI"/>
    <n v="6"/>
    <s v="AMI"/>
    <n v="38"/>
    <m/>
    <s v="X"/>
    <x v="2"/>
    <s v="STDA"/>
    <s v="DECI_STD"/>
    <m/>
    <m/>
    <s v="RI SEM"/>
    <s v="12:30"/>
    <s v="13:30"/>
    <d v="1899-12-30T01:00:00"/>
    <s v="12:30"/>
    <s v="13:30"/>
    <d v="1899-12-30T01:00:00"/>
    <s v="DCO"/>
    <s v="N/A"/>
  </r>
  <r>
    <n v="16001"/>
    <x v="74"/>
    <x v="25"/>
    <s v="LIFT IFTS 24-04 SPA"/>
    <s v="IFTS"/>
    <n v="60"/>
    <s v="ACS"/>
    <n v="17"/>
    <m/>
    <s v="X"/>
    <x v="5"/>
    <s v="NET"/>
    <s v="DCA"/>
    <m/>
    <n v="16002"/>
    <s v="NET SMI02"/>
    <s v="13:30"/>
    <s v="14:30"/>
    <d v="1899-12-30T01:00:00"/>
    <d v="1899-12-30T13:30:00"/>
    <d v="1899-12-30T14:20:00"/>
    <d v="1899-12-30T00:50:00"/>
    <s v="DCO"/>
    <s v="N/A"/>
  </r>
  <r>
    <n v="16002"/>
    <x v="74"/>
    <x v="25"/>
    <s v="LIFT IFTS 24-04 SPA"/>
    <s v="IFTS"/>
    <n v="58"/>
    <s v="ACS"/>
    <n v="12"/>
    <m/>
    <s v="X"/>
    <x v="4"/>
    <s v="NET"/>
    <s v="DCA"/>
    <m/>
    <n v="16001"/>
    <s v="NET SMI02"/>
    <d v="1899-12-30T13:30:00"/>
    <d v="1899-12-30T14:30:00"/>
    <d v="1899-12-30T01:00:00"/>
    <d v="1899-12-30T13:30:00"/>
    <d v="1899-12-30T14:20:00"/>
    <d v="1899-12-30T00:50:00"/>
    <s v="DCO"/>
    <s v="N/A"/>
  </r>
  <r>
    <n v="16003"/>
    <x v="74"/>
    <x v="25"/>
    <s v="LIFT 24-45 ITA"/>
    <s v="AMI"/>
    <n v="34"/>
    <s v="ACS"/>
    <n v="32"/>
    <s v="X"/>
    <m/>
    <x v="0"/>
    <s v="NET"/>
    <s v="DECI_STD"/>
    <m/>
    <n v="16004"/>
    <s v="SD HBFM02"/>
    <s v="13:30"/>
    <s v="14:00"/>
    <d v="1899-12-30T00:30:00"/>
    <s v="13:30"/>
    <s v="14:00"/>
    <d v="1899-12-30T00:30:00"/>
    <s v="DCO"/>
    <s v="N/A"/>
  </r>
  <r>
    <n v="16004"/>
    <x v="74"/>
    <x v="25"/>
    <s v="LIFT IFTS QATAR 25-01"/>
    <s v="QATAR"/>
    <n v="65"/>
    <s v="ACS"/>
    <n v="10"/>
    <m/>
    <s v="X"/>
    <x v="6"/>
    <s v="STDA"/>
    <s v="DECI_STD"/>
    <m/>
    <m/>
    <s v="PT IFB01"/>
    <s v="13:30"/>
    <d v="1899-12-30T14:40:00"/>
    <d v="1899-12-30T01:10:00"/>
    <s v="13:30"/>
    <d v="1899-12-30T14:40:00"/>
    <d v="1899-12-30T01:10:00"/>
    <s v="DCO"/>
    <s v="N/A"/>
  </r>
  <r>
    <n v="16005"/>
    <x v="74"/>
    <x v="25"/>
    <s v="LIFT IFTS QATAR 25-01"/>
    <s v="QATAR"/>
    <n v="68"/>
    <s v="ACS"/>
    <n v="5"/>
    <m/>
    <s v="X"/>
    <x v="3"/>
    <s v="STDA"/>
    <s v="DECI_STD"/>
    <m/>
    <m/>
    <s v="PT IFB01"/>
    <s v="13:30"/>
    <s v="14:30"/>
    <d v="1899-12-30T01:00:00"/>
    <s v="13:30"/>
    <s v="14:30"/>
    <d v="1899-12-30T01:00:00"/>
    <s v="DCO"/>
    <s v="N/A"/>
  </r>
  <r>
    <n v="16006"/>
    <x v="75"/>
    <x v="25"/>
    <s v="LIFT 24-44 ITA"/>
    <s v="AMI"/>
    <n v="71"/>
    <s v="ACS"/>
    <n v="13"/>
    <s v="X"/>
    <m/>
    <x v="5"/>
    <s v="NET"/>
    <s v="DCA"/>
    <m/>
    <n v="16007"/>
    <s v="SD R2V02"/>
    <s v="06:00"/>
    <s v="07:00"/>
    <d v="1899-12-30T01:00:00"/>
    <d v="1899-12-30T06:00:00"/>
    <d v="1899-12-30T07:00:00"/>
    <d v="1899-12-30T01:00:00"/>
    <s v="DCO"/>
    <s v="N/A"/>
  </r>
  <r>
    <n v="16007"/>
    <x v="75"/>
    <x v="25"/>
    <s v="LIFT 24-44 ITA"/>
    <s v="AMI"/>
    <n v="73"/>
    <s v="ACS"/>
    <n v="2"/>
    <s v="X"/>
    <m/>
    <x v="4"/>
    <s v="NET"/>
    <s v="DCA"/>
    <m/>
    <n v="16006"/>
    <s v="SD R2V02"/>
    <d v="1899-12-30T06:00:00"/>
    <d v="1899-12-30T07:00:00"/>
    <d v="1899-12-30T01:00:00"/>
    <d v="1899-12-30T06:00:00"/>
    <d v="1899-12-30T07:00:00"/>
    <d v="1899-12-30T01:00:00"/>
    <s v="DCO"/>
    <s v="N/A"/>
  </r>
  <r>
    <n v="16008"/>
    <x v="75"/>
    <x v="25"/>
    <s v="LIFT IFTS 25-02 CAN"/>
    <s v="IFTS"/>
    <n v="75"/>
    <s v="ACS"/>
    <n v="1"/>
    <m/>
    <s v="X"/>
    <x v="6"/>
    <s v="STDA"/>
    <s v="DECI_STD"/>
    <m/>
    <m/>
    <s v="PT EMR04"/>
    <s v="06:00"/>
    <s v="07:00"/>
    <d v="1899-12-30T01:00:00"/>
    <s v="06:00"/>
    <s v="07:00"/>
    <d v="1899-12-30T01:00:00"/>
    <s v="DCO"/>
    <s v="N/A"/>
  </r>
  <r>
    <n v="16009"/>
    <x v="75"/>
    <x v="25"/>
    <s v="LIFT IFTS 25-01 HUN"/>
    <s v="IFTS"/>
    <n v="70"/>
    <s v="ACS"/>
    <n v="10"/>
    <m/>
    <s v="X"/>
    <x v="3"/>
    <s v="STDA"/>
    <s v="DECI_STD"/>
    <m/>
    <m/>
    <s v="PT-ERT02"/>
    <s v="13:30"/>
    <s v="14:30"/>
    <d v="1899-12-30T01:00:00"/>
    <s v="13:30"/>
    <s v="14:30"/>
    <d v="1899-12-30T01:00:00"/>
    <s v="DCO"/>
    <s v="N/A"/>
  </r>
  <r>
    <n v="16010"/>
    <x v="76"/>
    <x v="25"/>
    <s v="IFTS 25-01 QAT"/>
    <s v="QATAR"/>
    <n v="76"/>
    <s v="IFTS"/>
    <n v="9"/>
    <s v="X"/>
    <m/>
    <x v="2"/>
    <s v="STDA"/>
    <s v="DECI_STD"/>
    <m/>
    <m/>
    <s v="PT IFB01"/>
    <s v="14:30"/>
    <s v="15:30"/>
    <d v="1899-12-30T01:00:00"/>
    <d v="1899-12-30T14:30:00"/>
    <d v="1899-12-30T15:30:00"/>
    <d v="1899-12-30T01:00:00"/>
    <s v="DCO"/>
    <s v="N/A"/>
  </r>
  <r>
    <n v="16011"/>
    <x v="75"/>
    <x v="25"/>
    <s v="LIFT IFTS 24-04 JPN"/>
    <s v="IFTS"/>
    <n v="57"/>
    <s v="ACS"/>
    <n v="17"/>
    <m/>
    <s v="X"/>
    <x v="5"/>
    <s v="NET"/>
    <s v="DECI_STD"/>
    <m/>
    <n v="16012"/>
    <s v="FMSC HACM01"/>
    <s v="07:30"/>
    <s v="08:30"/>
    <d v="1899-12-30T01:00:00"/>
    <d v="1899-12-30T07:30:00"/>
    <d v="1899-12-30T08:30:00"/>
    <d v="1899-12-30T01:00:00"/>
    <s v="DCO"/>
    <s v="N/A"/>
  </r>
  <r>
    <n v="16012"/>
    <x v="75"/>
    <x v="25"/>
    <s v="LIFT IFTS QATAR 25-01"/>
    <s v="QATAR"/>
    <n v="65"/>
    <s v="IFTS"/>
    <n v="22"/>
    <m/>
    <s v="X"/>
    <x v="6"/>
    <s v="STDA"/>
    <s v="DECI_STD"/>
    <m/>
    <m/>
    <s v="PT IFB02"/>
    <s v="07:30"/>
    <s v="08:30"/>
    <d v="1899-12-30T01:00:00"/>
    <s v="07:30"/>
    <d v="1899-12-30T08:35:00"/>
    <d v="1899-12-30T01:05:00"/>
    <s v="DCO"/>
    <s v="N/A"/>
  </r>
  <r>
    <n v="16013"/>
    <x v="75"/>
    <x v="25"/>
    <s v="LIFT IFTS 24-04 HUN"/>
    <s v="IFTS"/>
    <n v="62"/>
    <s v="ACS"/>
    <n v="9"/>
    <m/>
    <s v="X"/>
    <x v="5"/>
    <s v="NET"/>
    <s v="BTAG_DECI"/>
    <m/>
    <n v="16014"/>
    <s v="NET BTAG01"/>
    <s v="09:00"/>
    <s v="10:00"/>
    <d v="1899-12-30T01:00:00"/>
    <d v="1899-12-30T09:00:00"/>
    <d v="1899-12-30T09:50:00"/>
    <d v="1899-12-30T00:50:00"/>
    <s v="DCO"/>
    <s v="N/A"/>
  </r>
  <r>
    <n v="16014"/>
    <x v="75"/>
    <x v="25"/>
    <s v="LIFT IFTS 24-04 HUN"/>
    <s v="IFTS"/>
    <n v="63"/>
    <s v="ACS"/>
    <n v="1"/>
    <m/>
    <s v="X"/>
    <x v="4"/>
    <s v="NET"/>
    <s v="BTAG_DECI"/>
    <m/>
    <n v="16013"/>
    <s v="NET BTAG01"/>
    <d v="1899-12-30T09:00:00"/>
    <d v="1899-12-30T10:00:00"/>
    <d v="1899-12-30T01:00:00"/>
    <d v="1899-12-30T09:00:00"/>
    <d v="1899-12-30T09:50:00"/>
    <d v="1899-12-30T00:50:00"/>
    <s v="DCO"/>
    <s v="N/A"/>
  </r>
  <r>
    <n v="16015"/>
    <x v="75"/>
    <x v="25"/>
    <s v="LIFT IFTS 25-01 SGP"/>
    <s v="IFTS"/>
    <n v="68"/>
    <s v="ACS"/>
    <n v="13"/>
    <m/>
    <s v="X"/>
    <x v="0"/>
    <s v="NET"/>
    <s v="DECI_STD"/>
    <m/>
    <n v="16016"/>
    <s v="FMSC OBFM02"/>
    <s v="09:00"/>
    <s v="10:00"/>
    <d v="1899-12-30T01:00:00"/>
    <s v="09:00"/>
    <s v="10:00"/>
    <d v="1899-12-30T01:00:00"/>
    <s v="DCO"/>
    <s v="N/A"/>
  </r>
  <r>
    <n v="16016"/>
    <x v="75"/>
    <x v="25"/>
    <s v="LIFT IFTS 25-02 CAN"/>
    <s v="IFTS"/>
    <n v="74"/>
    <s v="ACS"/>
    <n v="2"/>
    <m/>
    <s v="X"/>
    <x v="6"/>
    <s v="STDA"/>
    <s v="DECI_STD"/>
    <m/>
    <m/>
    <s v="PT EMR04"/>
    <s v="09:00"/>
    <s v="10:00"/>
    <d v="1899-12-30T01:00:00"/>
    <s v="09:00"/>
    <s v="10:00"/>
    <d v="1899-12-30T01:00:00"/>
    <s v="DCO"/>
    <s v="N/A"/>
  </r>
  <r>
    <n v="16017"/>
    <x v="76"/>
    <x v="25"/>
    <s v="LIFT IFTS 25-02 CAN"/>
    <s v="IFTS"/>
    <n v="74"/>
    <s v="ACS"/>
    <n v="14"/>
    <m/>
    <s v="X"/>
    <x v="3"/>
    <s v="STDA"/>
    <s v="DECI_STD"/>
    <m/>
    <m/>
    <s v="FMS CF03"/>
    <s v="11:30"/>
    <s v="12:30"/>
    <d v="1899-12-30T01:00:00"/>
    <d v="1899-12-30T11:30:00"/>
    <d v="1899-12-30T12:30:00"/>
    <d v="1899-12-30T01:00:00"/>
    <s v="DCO"/>
    <s v="N/A"/>
  </r>
  <r>
    <n v="16018"/>
    <x v="75"/>
    <x v="25"/>
    <s v="LIFT IFTS 24-04 JPN"/>
    <s v="IFTS"/>
    <n v="55"/>
    <s v="ACS"/>
    <n v="12"/>
    <m/>
    <s v="X"/>
    <x v="0"/>
    <s v="NET"/>
    <s v="DECI_STD"/>
    <m/>
    <n v="16019"/>
    <s v="FMSC HACM01"/>
    <s v="10:30"/>
    <s v="11:30"/>
    <d v="1899-12-30T01:00:00"/>
    <s v="10:30"/>
    <s v="11:30"/>
    <d v="1899-12-30T01:00:00"/>
    <s v="DCO"/>
    <s v="N/A"/>
  </r>
  <r>
    <n v="16019"/>
    <x v="75"/>
    <x v="25"/>
    <s v="LIFT IFTS 24-04 CAN"/>
    <s v="IFTS"/>
    <n v="52"/>
    <s v="ACS"/>
    <n v="32"/>
    <m/>
    <s v="X"/>
    <x v="6"/>
    <s v="STDA"/>
    <s v="BRV_R2R_STD"/>
    <m/>
    <m/>
    <s v="PT R2R01"/>
    <s v="10:30"/>
    <s v="11:30"/>
    <d v="1899-12-30T01:00:00"/>
    <s v="10:30"/>
    <s v="11:30"/>
    <d v="1899-12-30T01:00:00"/>
    <s v="DCO"/>
    <s v="N/A"/>
  </r>
  <r>
    <n v="16020"/>
    <x v="76"/>
    <x v="25"/>
    <s v="LIFT IFTS 25-02 JPN"/>
    <s v="IFTS"/>
    <n v="77"/>
    <s v="ACS"/>
    <n v="10"/>
    <m/>
    <s v="X"/>
    <x v="3"/>
    <s v="STDA"/>
    <s v="DECI_STD"/>
    <m/>
    <m/>
    <s v="PT IF02"/>
    <s v="13:00"/>
    <s v="14:00"/>
    <d v="1899-12-30T01:00:00"/>
    <d v="1899-12-30T13:00:00"/>
    <d v="1899-12-30T14:00:00"/>
    <d v="1899-12-30T01:00:00"/>
    <s v="DCO"/>
    <s v="N/A"/>
  </r>
  <r>
    <n v="16021"/>
    <x v="75"/>
    <x v="25"/>
    <s v="LIP 24-03 SGP"/>
    <s v="IFTS"/>
    <n v="41"/>
    <s v="ACS"/>
    <n v="9"/>
    <m/>
    <s v="X"/>
    <x v="5"/>
    <s v="NET"/>
    <s v="DCA"/>
    <m/>
    <n v="16022"/>
    <s v="SD QRA01"/>
    <s v="12:00"/>
    <s v="13:00"/>
    <d v="1899-12-30T01:00:00"/>
    <s v="12:00"/>
    <s v="13:00"/>
    <d v="1899-12-30T01:00:00"/>
    <s v="DCO"/>
    <s v="N/A"/>
  </r>
  <r>
    <n v="16022"/>
    <x v="75"/>
    <x v="25"/>
    <s v="LIP 24-03 AUT"/>
    <s v="IFTS"/>
    <n v="42"/>
    <s v="IFTS"/>
    <n v="23"/>
    <m/>
    <s v="X"/>
    <x v="4"/>
    <s v="NET"/>
    <s v="DCA"/>
    <m/>
    <n v="16021"/>
    <s v="SD QRA01"/>
    <d v="1899-12-30T12:00:00"/>
    <d v="1899-12-30T13:00:00"/>
    <d v="1899-12-30T01:00:00"/>
    <s v="12:00"/>
    <s v="13:00"/>
    <d v="1899-12-30T01:00:00"/>
    <s v="DCO"/>
    <s v="N/A"/>
  </r>
  <r>
    <n v="16023"/>
    <x v="75"/>
    <x v="25"/>
    <s v="LIFT IFTS 24-04 JPN"/>
    <s v="IFTS"/>
    <n v="57"/>
    <s v="ACS"/>
    <n v="1"/>
    <m/>
    <s v="X"/>
    <x v="0"/>
    <s v="NET"/>
    <s v="DECI_STD"/>
    <m/>
    <n v="16024"/>
    <s v="FMSC HACM02"/>
    <s v="12:00"/>
    <s v="13:00"/>
    <d v="1899-12-30T01:00:00"/>
    <d v="1899-12-30T11:50:00"/>
    <d v="1899-12-30T12:50:00"/>
    <d v="1899-12-30T01:00:00"/>
    <s v="DCO"/>
    <s v="N/A"/>
  </r>
  <r>
    <n v="16024"/>
    <x v="75"/>
    <x v="25"/>
    <s v="LIFT IFTS 24-04 CAN"/>
    <s v="IFTS"/>
    <n v="53"/>
    <s v="ACS"/>
    <n v="14"/>
    <m/>
    <s v="X"/>
    <x v="6"/>
    <s v="STDA"/>
    <s v="BRV_R2R_STD"/>
    <m/>
    <m/>
    <s v="PT R2R01"/>
    <s v="12:00"/>
    <s v="13:00"/>
    <d v="1899-12-30T01:00:00"/>
    <s v="12:00"/>
    <s v="13:00"/>
    <d v="1899-12-30T01:00:00"/>
    <s v="DCO"/>
    <s v="N/A"/>
  </r>
  <r>
    <n v="16025"/>
    <x v="76"/>
    <x v="25"/>
    <s v="LIFT IFTS QATAR 25-01"/>
    <s v="QATAR"/>
    <n v="63"/>
    <s v="ACS"/>
    <n v="14"/>
    <m/>
    <s v="X"/>
    <x v="3"/>
    <s v="STDA"/>
    <s v="DECI_STD"/>
    <m/>
    <m/>
    <s v="PT IFB01"/>
    <s v="14:30"/>
    <s v="15:30"/>
    <d v="1899-12-30T01:00:00"/>
    <d v="1899-12-30T14:30:00"/>
    <d v="1899-12-30T15:30:00"/>
    <d v="1899-12-30T01:00:00"/>
    <s v="DCO"/>
    <s v="N/A"/>
  </r>
  <r>
    <n v="16026"/>
    <x v="75"/>
    <x v="25"/>
    <s v="LIFT IFTS 24-04 HUN"/>
    <s v="IFTS"/>
    <n v="63"/>
    <s v="ACS"/>
    <n v="17"/>
    <m/>
    <s v="X"/>
    <x v="5"/>
    <s v="NET"/>
    <s v="BTAG_DECI"/>
    <m/>
    <n v="16027"/>
    <s v="NET BTAG02"/>
    <s v="13:30"/>
    <s v="14:30"/>
    <d v="1899-12-30T01:00:00"/>
    <d v="1899-12-30T13:15:00"/>
    <d v="1899-12-30T14:15:00"/>
    <d v="1899-12-30T01:00:00"/>
    <s v="DCO"/>
    <s v="N/A"/>
  </r>
  <r>
    <n v="16027"/>
    <x v="75"/>
    <x v="25"/>
    <s v="LIFT IFTS 24-04 HUN"/>
    <s v="IFTS"/>
    <n v="62"/>
    <s v="ACS"/>
    <n v="12"/>
    <m/>
    <s v="X"/>
    <x v="4"/>
    <s v="NET"/>
    <s v="BTAG_DECI"/>
    <m/>
    <n v="16026"/>
    <s v="NET BTAG02"/>
    <d v="1899-12-30T13:30:00"/>
    <d v="1899-12-30T14:30:00"/>
    <d v="1899-12-30T01:00:00"/>
    <d v="1899-12-30T13:15:00"/>
    <d v="1899-12-30T14:15:00"/>
    <d v="1899-12-30T01:00:00"/>
    <s v="DCO"/>
    <s v="N/A"/>
  </r>
  <r>
    <n v="16028"/>
    <x v="75"/>
    <x v="25"/>
    <s v="LIFT IFTS 24-04 SPA"/>
    <s v="IFTS"/>
    <n v="58"/>
    <s v="ACS"/>
    <n v="32"/>
    <m/>
    <s v="X"/>
    <x v="0"/>
    <s v="NET"/>
    <s v="DECI_PGM"/>
    <m/>
    <n v="16029"/>
    <s v="NET PGM01"/>
    <s v="13:30"/>
    <s v="14:30"/>
    <d v="1899-12-30T01:00:00"/>
    <s v="13:30"/>
    <s v="14:30"/>
    <d v="1899-12-30T01:00:00"/>
    <s v="DCO"/>
    <s v="N/A"/>
  </r>
  <r>
    <n v="16029"/>
    <x v="75"/>
    <x v="25"/>
    <s v="LIFT IFTS 24-04 SPA"/>
    <s v="IFTS"/>
    <n v="60"/>
    <s v="ACS"/>
    <n v="5"/>
    <m/>
    <s v="X"/>
    <x v="1"/>
    <s v="NET"/>
    <s v="DECI_PGM"/>
    <m/>
    <n v="16028"/>
    <s v="NET PGM01"/>
    <d v="1899-12-30T13:30:00"/>
    <d v="1899-12-30T14:30:00"/>
    <d v="1899-12-30T01:00:00"/>
    <d v="1899-12-30T13:30:00"/>
    <d v="1899-12-30T14:30:00"/>
    <d v="1899-12-30T01:00:00"/>
    <s v="DCO"/>
    <s v="N/A"/>
  </r>
  <r>
    <n v="16030"/>
    <x v="75"/>
    <x v="25"/>
    <s v="LIFT IFTS 25-02 UK"/>
    <s v="IFTS"/>
    <n v="81"/>
    <s v="IFTS"/>
    <n v="22"/>
    <m/>
    <s v="X"/>
    <x v="6"/>
    <s v="STDA"/>
    <s v="DECI_STD"/>
    <m/>
    <m/>
    <s v="PT EMR01"/>
    <s v="13:30"/>
    <s v="14:30"/>
    <d v="1899-12-30T01:00:00"/>
    <s v="13:30"/>
    <s v="14:30"/>
    <d v="1899-12-30T01:00:00"/>
    <s v="DCO"/>
    <s v="N/A"/>
  </r>
  <r>
    <n v="16031"/>
    <x v="76"/>
    <x v="25"/>
    <s v="LIFT IFTS 25-02 UK"/>
    <s v="IFTS"/>
    <n v="81"/>
    <s v="ACS"/>
    <n v="10"/>
    <m/>
    <s v="X"/>
    <x v="3"/>
    <s v="STDA"/>
    <s v="DECI_STD"/>
    <m/>
    <m/>
    <s v="PT EMR02"/>
    <s v="16:00"/>
    <s v="17:00"/>
    <d v="1899-12-30T01:00:00"/>
    <d v="1899-12-30T16:00:00"/>
    <d v="1899-12-30T16:05:00"/>
    <d v="1899-12-30T00:05:00"/>
    <s v="DNCO"/>
    <s v="CD3"/>
  </r>
  <r>
    <n v="16032"/>
    <x v="76"/>
    <x v="25"/>
    <s v="LIP 24-03 AUT"/>
    <s v="IFTS"/>
    <n v="42"/>
    <s v="IFTS"/>
    <n v="10"/>
    <m/>
    <s v="X"/>
    <x v="5"/>
    <s v="NET"/>
    <s v="DCA"/>
    <m/>
    <n v="16033"/>
    <s v="SD QRA02"/>
    <s v="11:30"/>
    <s v="12:30"/>
    <d v="1899-12-30T01:00:00"/>
    <d v="1899-12-30T11:30:00"/>
    <d v="1899-12-30T12:30:00"/>
    <d v="1899-12-30T01:00:00"/>
    <s v="DCO"/>
    <s v="N/A"/>
  </r>
  <r>
    <n v="16033"/>
    <x v="76"/>
    <x v="25"/>
    <s v="LIP 24-03 SGP"/>
    <s v="IFTS"/>
    <n v="41"/>
    <s v="ACS"/>
    <n v="17"/>
    <m/>
    <s v="X"/>
    <x v="4"/>
    <s v="NET"/>
    <s v="DCA"/>
    <m/>
    <n v="16032"/>
    <s v="SD QRA02"/>
    <d v="1899-12-30T11:30:00"/>
    <d v="1899-12-30T12:30:00"/>
    <d v="1899-12-30T01:00:00"/>
    <d v="1899-12-30T11:30:00"/>
    <d v="1899-12-30T12:30:00"/>
    <d v="1899-12-30T01:00:00"/>
    <s v="DCO"/>
    <s v="N/A"/>
  </r>
  <r>
    <n v="16034"/>
    <x v="76"/>
    <x v="25"/>
    <s v="LIP 24-04 CAN"/>
    <s v="IFTS"/>
    <n v="50"/>
    <s v="ACS"/>
    <n v="9"/>
    <m/>
    <s v="X"/>
    <x v="0"/>
    <s v="NET"/>
    <s v="DECI_STD"/>
    <m/>
    <n v="16035"/>
    <s v="SD HBFM01"/>
    <s v="11:30"/>
    <s v="12:30"/>
    <d v="1899-12-30T01:00:00"/>
    <s v="11:30"/>
    <s v="12:30"/>
    <d v="1899-12-30T01:00:00"/>
    <s v="DCO"/>
    <s v="N/A"/>
  </r>
  <r>
    <n v="16035"/>
    <x v="76"/>
    <x v="25"/>
    <s v="LIFT IFTS 24-04 CAN"/>
    <s v="IFTS"/>
    <n v="52"/>
    <s v="AMI"/>
    <n v="19"/>
    <m/>
    <s v="X"/>
    <x v="6"/>
    <s v="STDA"/>
    <s v="BRV_R2R_STD"/>
    <m/>
    <m/>
    <s v="PT R2R02"/>
    <s v="11:30"/>
    <s v="12:30"/>
    <d v="1899-12-30T01:00:00"/>
    <d v="1899-12-30T11:30:00"/>
    <d v="1899-12-30T12:30:00"/>
    <d v="1899-12-30T01:00:00"/>
    <s v="DCO"/>
    <s v="N/A"/>
  </r>
  <r>
    <n v="16036"/>
    <x v="76"/>
    <x v="25"/>
    <s v="LIFT IFTS 25-02 UK"/>
    <s v="IFTS"/>
    <n v="80"/>
    <s v="IFTS"/>
    <n v="23"/>
    <m/>
    <s v="X"/>
    <x v="2"/>
    <s v="STDA"/>
    <s v="DECI_STD"/>
    <m/>
    <m/>
    <s v="PT EMR02"/>
    <s v="16:00"/>
    <s v="17:00"/>
    <d v="1899-12-30T01:00:00"/>
    <d v="1899-12-30T16:00:00"/>
    <d v="1899-12-30T17:00:00"/>
    <d v="1899-12-30T01:00:00"/>
    <s v="DCO"/>
    <s v="N/A"/>
  </r>
  <r>
    <n v="16037"/>
    <x v="77"/>
    <x v="25"/>
    <s v="LIFT IFTS 25-02 SGP"/>
    <s v="IFTS"/>
    <n v="83"/>
    <s v="IFTS"/>
    <n v="23"/>
    <m/>
    <s v="X"/>
    <x v="3"/>
    <s v="STDA"/>
    <s v="DECI_STD"/>
    <m/>
    <m/>
    <s v="PT IF02"/>
    <s v="06:00"/>
    <s v="07:00"/>
    <d v="1899-12-30T01:00:00"/>
    <d v="1899-12-30T06:00:00"/>
    <d v="1899-12-30T07:00:00"/>
    <d v="1899-12-30T01:00:00"/>
    <s v="DCO"/>
    <s v="N/A"/>
  </r>
  <r>
    <n v="16038"/>
    <x v="76"/>
    <x v="25"/>
    <s v="LIFT IFTS 24-04 JPN"/>
    <s v="IFTS"/>
    <n v="55"/>
    <s v="ACS"/>
    <n v="3"/>
    <m/>
    <s v="X"/>
    <x v="5"/>
    <s v="NET"/>
    <s v="DECI_STD"/>
    <m/>
    <n v="16039"/>
    <s v="FMSC HACM02"/>
    <s v="13:00"/>
    <s v="14:00"/>
    <d v="1899-12-30T01:00:00"/>
    <d v="1899-12-30T13:00:00"/>
    <d v="1899-12-30T13:50:00"/>
    <d v="1899-12-30T00:50:00"/>
    <s v="DCO"/>
    <s v="N/A"/>
  </r>
  <r>
    <n v="16039"/>
    <x v="76"/>
    <x v="25"/>
    <s v="LIFT IFTS 25-01 SGP"/>
    <s v="IFTS"/>
    <n v="69"/>
    <s v="IFTS"/>
    <n v="22"/>
    <m/>
    <s v="X"/>
    <x v="0"/>
    <s v="NET"/>
    <s v="DECI_STD"/>
    <m/>
    <n v="16040"/>
    <s v="FMSC OBFM02"/>
    <s v="13:00"/>
    <s v="14:00"/>
    <d v="1899-12-30T01:00:00"/>
    <d v="1899-12-30T13:00:00"/>
    <d v="1899-12-30T14:45:00"/>
    <d v="1899-12-30T01:45:00"/>
    <s v="DCO"/>
    <s v="N/A"/>
  </r>
  <r>
    <n v="16040"/>
    <x v="76"/>
    <x v="25"/>
    <s v="LIFT IFTS 24-04 CAN"/>
    <s v="IFTS"/>
    <n v="51"/>
    <s v="ACS"/>
    <n v="2"/>
    <m/>
    <s v="X"/>
    <x v="6"/>
    <s v="STDA"/>
    <s v="BRV_R2R_STD"/>
    <m/>
    <m/>
    <s v="PT R2R02"/>
    <s v="13:00"/>
    <s v="14:00"/>
    <d v="1899-12-30T01:00:00"/>
    <d v="1899-12-30T13:00:00"/>
    <d v="1899-12-30T14:00:00"/>
    <d v="1899-12-30T01:00:00"/>
    <s v="DCO"/>
    <s v="N/A"/>
  </r>
  <r>
    <n v="16041"/>
    <x v="77"/>
    <x v="25"/>
    <s v="LIFT IFTS 25-01 HUN"/>
    <s v="IFTS"/>
    <n v="71"/>
    <s v="ACS"/>
    <n v="9"/>
    <m/>
    <s v="X"/>
    <x v="2"/>
    <s v="STDA"/>
    <s v="DECI_STD"/>
    <m/>
    <m/>
    <s v="PT-ERT02"/>
    <s v="09:00"/>
    <s v="10:00"/>
    <d v="1899-12-30T01:00:00"/>
    <d v="1899-12-30T09:10:00"/>
    <d v="1899-12-30T10:10:00"/>
    <d v="1899-12-30T01:00:00"/>
    <s v="DCO"/>
    <s v="N/A"/>
  </r>
  <r>
    <n v="16042"/>
    <x v="77"/>
    <x v="25"/>
    <s v="LIFT IFTS 24-04 CAN"/>
    <s v="IFTS"/>
    <n v="54"/>
    <s v="ACS"/>
    <n v="12"/>
    <m/>
    <s v="X"/>
    <x v="3"/>
    <s v="STDA"/>
    <s v="BRV_R2R_STD"/>
    <m/>
    <m/>
    <s v="PT R2R02"/>
    <s v="07:30"/>
    <s v="08:30"/>
    <d v="1899-12-30T01:00:00"/>
    <d v="1899-12-30T07:30:00"/>
    <d v="1899-12-30T08:30:00"/>
    <d v="1899-12-30T01:00:00"/>
    <s v="DCO"/>
    <s v="N/A"/>
  </r>
  <r>
    <n v="16043"/>
    <x v="76"/>
    <x v="25"/>
    <s v="LIFT IFTS 25-01 HUN"/>
    <s v="IFTS"/>
    <n v="71"/>
    <s v="ACS"/>
    <n v="1"/>
    <m/>
    <s v="X"/>
    <x v="5"/>
    <s v="NET"/>
    <s v="DECI_STD"/>
    <m/>
    <n v="16044"/>
    <s v="FMSC DBFM01"/>
    <s v="14:30"/>
    <s v="15:30"/>
    <d v="1899-12-30T01:00:00"/>
    <d v="1899-12-30T14:30:00"/>
    <d v="1899-12-30T15:30:00"/>
    <d v="1899-12-30T01:00:00"/>
    <s v="DCO"/>
    <s v="N/A"/>
  </r>
  <r>
    <n v="16044"/>
    <x v="76"/>
    <x v="25"/>
    <s v="LIFT IFTS 25-02 CAN"/>
    <s v="IFTS"/>
    <n v="75"/>
    <s v="ACS"/>
    <n v="17"/>
    <m/>
    <s v="X"/>
    <x v="0"/>
    <s v="STDA"/>
    <s v="DECI_STD"/>
    <m/>
    <m/>
    <s v="FMS CF03"/>
    <s v="14:30"/>
    <s v="15:30"/>
    <d v="1899-12-30T01:00:00"/>
    <d v="1899-12-30T14:30:00"/>
    <d v="1899-12-30T15:30:00"/>
    <d v="1899-12-30T01:00:00"/>
    <s v="DCO"/>
    <s v="N/A"/>
  </r>
  <r>
    <n v="16045"/>
    <x v="76"/>
    <x v="25"/>
    <s v="LIFT IFTS QATAR 25-01"/>
    <s v="QATAR"/>
    <n v="68"/>
    <s v="ACS"/>
    <n v="9"/>
    <m/>
    <s v="X"/>
    <x v="1"/>
    <s v="STDA"/>
    <s v="DECI_STD"/>
    <m/>
    <m/>
    <s v="PT IFB03"/>
    <s v="14:30"/>
    <s v="15:30"/>
    <d v="1899-12-30T01:00:00"/>
    <d v="1899-12-30T14:30:00"/>
    <d v="1899-12-30T15:30:00"/>
    <d v="1899-12-30T01:00:00"/>
    <s v="DCO"/>
    <s v="N/A"/>
  </r>
  <r>
    <n v="16046"/>
    <x v="126"/>
    <x v="27"/>
    <s v="IFTS 25-01 QAT"/>
    <s v="QATAR"/>
    <n v="77"/>
    <s v="ACS"/>
    <n v="14"/>
    <s v="X"/>
    <m/>
    <x v="2"/>
    <s v="STDA"/>
    <s v="DECI_STD"/>
    <m/>
    <m/>
    <s v="PT IFB03"/>
    <s v="08:30"/>
    <s v="09:30"/>
    <d v="1899-12-30T01:00:00"/>
    <d v="1899-12-30T08:30:00"/>
    <d v="1899-12-30T09:30:00"/>
    <d v="1899-12-30T01:00:00"/>
    <s v="DCO"/>
    <s v="N/A"/>
  </r>
  <r>
    <n v="16047"/>
    <x v="77"/>
    <x v="25"/>
    <s v="LIFT IFTS 25-01 HUN"/>
    <s v="IFTS"/>
    <n v="71"/>
    <s v="ACS"/>
    <n v="9"/>
    <m/>
    <s v="X"/>
    <x v="3"/>
    <s v="STDA"/>
    <s v="DECI_STD"/>
    <m/>
    <m/>
    <s v="PT-ERT02"/>
    <s v="09:00"/>
    <s v="10:00"/>
    <d v="1899-12-30T01:00:00"/>
    <d v="1899-12-30T09:00:00"/>
    <d v="1899-12-30T09:10:00"/>
    <d v="1899-12-30T00:10:00"/>
    <s v="RSLD"/>
    <s v="CD3"/>
  </r>
  <r>
    <n v="16048"/>
    <x v="76"/>
    <x v="25"/>
    <s v="LIFT IFTS 24-04 SPA"/>
    <s v="IFTS"/>
    <n v="61"/>
    <s v="ACS"/>
    <n v="32"/>
    <m/>
    <s v="X"/>
    <x v="5"/>
    <s v="STDA"/>
    <s v="CAS_DECI"/>
    <m/>
    <m/>
    <s v="FMS CAS01"/>
    <s v="16:00"/>
    <s v="17:00"/>
    <d v="1899-12-30T01:00:00"/>
    <d v="1899-12-30T16:00:00"/>
    <d v="1899-12-30T17:00:00"/>
    <d v="1899-12-30T01:00:00"/>
    <s v="DCO"/>
    <s v="N/A"/>
  </r>
  <r>
    <n v="16049"/>
    <x v="76"/>
    <x v="25"/>
    <s v="LIFT IFTS 24-04 SPA"/>
    <s v="IFTS"/>
    <n v="59"/>
    <s v="ACS"/>
    <n v="5"/>
    <m/>
    <s v="X"/>
    <x v="0"/>
    <s v="STDA"/>
    <s v="CAS_DECI"/>
    <m/>
    <m/>
    <s v="FMS CAS01"/>
    <s v="16:00"/>
    <s v="17:00"/>
    <d v="1899-12-30T01:00:00"/>
    <d v="1899-12-30T16:00:00"/>
    <d v="1899-12-30T17:00:00"/>
    <d v="1899-12-30T01:00:00"/>
    <s v="DCO"/>
    <s v="N/A"/>
  </r>
  <r>
    <n v="16050"/>
    <x v="76"/>
    <x v="25"/>
    <s v="LIFT IFTS 24-04 SPA"/>
    <s v="IFTS"/>
    <n v="60"/>
    <s v="IFTS"/>
    <n v="22"/>
    <m/>
    <s v="X"/>
    <x v="1"/>
    <s v="NET"/>
    <s v="DECI_PGM"/>
    <m/>
    <n v="16051"/>
    <s v="NET PGM02"/>
    <s v="16:00"/>
    <s v="17:00"/>
    <d v="1899-12-30T01:00:00"/>
    <d v="1899-12-30T16:00:00"/>
    <d v="1899-12-30T16:50:00"/>
    <d v="1899-12-30T00:50:00"/>
    <s v="DCO"/>
    <s v="N/A"/>
  </r>
  <r>
    <n v="16051"/>
    <x v="76"/>
    <x v="25"/>
    <s v="LIFT IFTS 24-04 SPA"/>
    <s v="IFTS"/>
    <n v="58"/>
    <s v="ACS"/>
    <n v="13"/>
    <m/>
    <s v="X"/>
    <x v="6"/>
    <s v="NET"/>
    <s v="DECI_PGM"/>
    <m/>
    <n v="16050"/>
    <s v="NET PGM02"/>
    <d v="1899-12-30T16:00:00"/>
    <d v="1899-12-30T17:00:00"/>
    <d v="1899-12-30T01:00:00"/>
    <d v="1899-12-30T16:00:00"/>
    <d v="1899-12-30T16:50:00"/>
    <d v="1899-12-30T00:50:00"/>
    <s v="DCO"/>
    <s v="N/A"/>
  </r>
  <r>
    <n v="16052"/>
    <x v="76"/>
    <x v="25"/>
    <s v="LIFT IFTS 25-02 CAN"/>
    <s v="IFTS"/>
    <n v="72"/>
    <s v="ACS"/>
    <n v="2"/>
    <m/>
    <s v="X"/>
    <x v="4"/>
    <s v="STDA"/>
    <s v="DECI_STD"/>
    <m/>
    <m/>
    <s v="FMS CF03"/>
    <s v="16:00"/>
    <s v="17:00"/>
    <d v="1899-12-30T01:00:00"/>
    <d v="1899-12-30T16:00:00"/>
    <d v="1899-12-30T17:00:00"/>
    <d v="1899-12-30T01:00:00"/>
    <s v="DCO"/>
    <s v="N/A"/>
  </r>
  <r>
    <n v="16053"/>
    <x v="126"/>
    <x v="27"/>
    <s v="LIFT IFTS QATAR 25-01"/>
    <s v="QATAR"/>
    <n v="66"/>
    <s v="ACS"/>
    <n v="10"/>
    <m/>
    <s v="X"/>
    <x v="2"/>
    <s v="STDA"/>
    <s v="DECI_STD"/>
    <m/>
    <m/>
    <s v="PT IF02"/>
    <s v="11:30"/>
    <s v="12:30"/>
    <d v="1899-12-30T01:00:00"/>
    <s v="11:30"/>
    <s v="12:30"/>
    <d v="1899-12-30T01:00:00"/>
    <s v="DCO"/>
    <s v="N/A"/>
  </r>
  <r>
    <n v="16054"/>
    <x v="77"/>
    <x v="25"/>
    <s v="LIFT IFTS 25-01 HUN"/>
    <s v="IFTS"/>
    <n v="70"/>
    <s v="ACS"/>
    <n v="1"/>
    <m/>
    <s v="X"/>
    <x v="5"/>
    <s v="NET"/>
    <s v="DECI_STD"/>
    <m/>
    <n v="16055"/>
    <s v="FMSC DBFM01"/>
    <s v="06:00"/>
    <s v="07:00"/>
    <d v="1899-12-30T01:00:00"/>
    <d v="1899-12-30T06:00:00"/>
    <d v="1899-12-30T06:50:00"/>
    <d v="1899-12-30T00:50:00"/>
    <s v="DCO"/>
    <s v="N/A"/>
  </r>
  <r>
    <n v="16055"/>
    <x v="77"/>
    <x v="25"/>
    <s v="LIFT IFTS 25-01 HUN"/>
    <s v="IFTS"/>
    <n v="71"/>
    <s v="ACS"/>
    <n v="2"/>
    <m/>
    <s v="X"/>
    <x v="0"/>
    <s v="NET"/>
    <s v="DECI_STD"/>
    <m/>
    <n v="16056"/>
    <s v="FMSC DBFM02"/>
    <s v="06:00"/>
    <s v="07:00"/>
    <d v="1899-12-30T01:00:00"/>
    <s v="06:00"/>
    <s v="07:00"/>
    <d v="1899-12-30T01:00:00"/>
    <s v="DCO"/>
    <s v="N/A"/>
  </r>
  <r>
    <n v="16056"/>
    <x v="77"/>
    <x v="25"/>
    <s v="LIFT IFTS 25-02 SGP"/>
    <s v="IFTS"/>
    <n v="82"/>
    <s v="ACS"/>
    <n v="17"/>
    <m/>
    <s v="X"/>
    <x v="6"/>
    <s v="STDA"/>
    <s v="DECI_STD"/>
    <m/>
    <m/>
    <s v="PT IF02"/>
    <s v="06:00"/>
    <s v="07:00"/>
    <d v="1899-12-30T01:00:00"/>
    <s v="06:00"/>
    <s v="07:00"/>
    <d v="1899-12-30T01:00:00"/>
    <s v="DCO"/>
    <s v="N/A"/>
  </r>
  <r>
    <n v="16057"/>
    <x v="77"/>
    <x v="25"/>
    <s v="IFTS 25-01 QAT"/>
    <s v="QATAR"/>
    <n v="77"/>
    <s v="IFTS"/>
    <n v="22"/>
    <s v="X"/>
    <m/>
    <x v="3"/>
    <s v="STDA"/>
    <s v="DECI_STD"/>
    <m/>
    <m/>
    <s v="PT IFB01"/>
    <s v="10:30"/>
    <s v="11:30"/>
    <d v="1899-12-30T01:00:00"/>
    <d v="1899-12-30T10:30:00"/>
    <d v="1899-12-30T11:30:00"/>
    <d v="1899-12-30T01:00:00"/>
    <s v="DCO"/>
    <s v="N/A"/>
  </r>
  <r>
    <n v="16058"/>
    <x v="77"/>
    <x v="25"/>
    <s v="LIFT IFTS 24-05 AUT"/>
    <s v="IFTS"/>
    <n v="65"/>
    <s v="IFTS"/>
    <n v="9"/>
    <m/>
    <s v="X"/>
    <x v="5"/>
    <s v="NET"/>
    <s v="DECI_STD"/>
    <m/>
    <n v="16059"/>
    <s v="FMSC HACM02"/>
    <s v="07:30"/>
    <s v="08:30"/>
    <d v="1899-12-30T01:00:00"/>
    <d v="1899-12-30T07:30:00"/>
    <d v="1899-12-30T08:30:00"/>
    <d v="1899-12-30T01:00:00"/>
    <s v="DCO"/>
    <s v="N/A"/>
  </r>
  <r>
    <n v="16059"/>
    <x v="77"/>
    <x v="25"/>
    <s v="LIFT IFTS 24-04 CAN"/>
    <s v="IFTS"/>
    <n v="51"/>
    <s v="ACS"/>
    <n v="5"/>
    <m/>
    <s v="X"/>
    <x v="0"/>
    <s v="STDA"/>
    <s v="BRV_R2R_STD"/>
    <m/>
    <m/>
    <s v="PT BVR01"/>
    <s v="07:30"/>
    <s v="08:30"/>
    <d v="1899-12-30T01:00:00"/>
    <s v="07:30"/>
    <s v="08:30"/>
    <d v="1899-12-30T01:00:00"/>
    <s v="DCO"/>
    <s v="N/A"/>
  </r>
  <r>
    <n v="16060"/>
    <x v="77"/>
    <x v="25"/>
    <s v="LIFT IFTS 24-04 CAN"/>
    <s v="IFTS"/>
    <n v="52"/>
    <s v="ACS"/>
    <n v="32"/>
    <m/>
    <s v="X"/>
    <x v="1"/>
    <s v="STDA"/>
    <s v="BRV_R2R_STD"/>
    <m/>
    <m/>
    <s v="PT BVR01"/>
    <s v="07:30"/>
    <s v="08:30"/>
    <d v="1899-12-30T01:00:00"/>
    <s v="07:30"/>
    <s v="08:30"/>
    <d v="1899-12-30T01:00:00"/>
    <s v="DCO"/>
    <s v="N/A"/>
  </r>
  <r>
    <n v="16061"/>
    <x v="77"/>
    <x v="25"/>
    <s v="LIFT IFTS 24-04 CAN"/>
    <s v="IFTS"/>
    <n v="53"/>
    <s v="IFTS"/>
    <n v="22"/>
    <m/>
    <s v="X"/>
    <x v="6"/>
    <s v="STDA"/>
    <s v="BRV_R2R_STD"/>
    <m/>
    <m/>
    <s v="PT BVR01"/>
    <s v="07:30"/>
    <s v="08:30"/>
    <d v="1899-12-30T01:00:00"/>
    <s v="07:30"/>
    <s v="08:30"/>
    <d v="1899-12-30T01:00:00"/>
    <s v="DCO"/>
    <s v="N/A"/>
  </r>
  <r>
    <n v="16062"/>
    <x v="77"/>
    <x v="25"/>
    <s v="IFTS 25-01 QAT"/>
    <s v="QATAR"/>
    <n v="78"/>
    <s v="ACS"/>
    <n v="14"/>
    <s v="X"/>
    <m/>
    <x v="3"/>
    <s v="STDA"/>
    <s v="DECI_STD"/>
    <m/>
    <m/>
    <s v="PT IFB01"/>
    <s v="12:00"/>
    <s v="13:00"/>
    <d v="1899-12-30T01:00:00"/>
    <d v="1899-12-30T12:00:00"/>
    <d v="1899-12-30T13:00:00"/>
    <d v="1899-12-30T01:00:00"/>
    <s v="DCO"/>
    <s v="N/A"/>
  </r>
  <r>
    <n v="16063"/>
    <x v="77"/>
    <x v="25"/>
    <s v="LIFT IFTS 25-01 HUN"/>
    <s v="IFTS"/>
    <n v="70"/>
    <s v="ACS"/>
    <n v="17"/>
    <m/>
    <s v="X"/>
    <x v="5"/>
    <s v="NET"/>
    <s v="DECI_STD"/>
    <m/>
    <n v="16064"/>
    <s v="FMSC DBFM02"/>
    <s v="09:00"/>
    <s v="10:00"/>
    <d v="1899-12-30T01:00:00"/>
    <d v="1899-12-30T09:00:00"/>
    <d v="1899-12-30T10:00:00"/>
    <d v="1899-12-30T01:00:00"/>
    <s v="DCO"/>
    <s v="N/A"/>
  </r>
  <r>
    <n v="16064"/>
    <x v="77"/>
    <x v="25"/>
    <s v="LIFT IFTS 25-02 CAN"/>
    <s v="IFTS"/>
    <n v="73"/>
    <s v="ACS"/>
    <n v="1"/>
    <m/>
    <s v="X"/>
    <x v="0"/>
    <s v="STDA"/>
    <s v="DECI_STD"/>
    <m/>
    <m/>
    <s v="FMS EMR01"/>
    <s v="09:00"/>
    <s v="10:00"/>
    <d v="1899-12-30T01:00:00"/>
    <s v="09:00"/>
    <s v="10:00"/>
    <d v="1899-12-30T01:00:00"/>
    <s v="DCO"/>
    <s v="N/A"/>
  </r>
  <r>
    <n v="16065"/>
    <x v="77"/>
    <x v="25"/>
    <s v="LIFT 24-44 ITA"/>
    <s v="AMI"/>
    <n v="71"/>
    <s v="ACS"/>
    <n v="2"/>
    <s v="X"/>
    <m/>
    <x v="1"/>
    <s v="STDA"/>
    <s v="DCA"/>
    <m/>
    <m/>
    <s v="SD BVR01"/>
    <s v="09:00"/>
    <s v="10:00"/>
    <d v="1899-12-30T01:00:00"/>
    <s v="09:00"/>
    <s v="10:00"/>
    <d v="1899-12-30T01:00:00"/>
    <s v="DCO"/>
    <s v="N/A"/>
  </r>
  <r>
    <n v="16066"/>
    <x v="77"/>
    <x v="25"/>
    <s v="LIFT IFTS 24-04 SPA"/>
    <s v="IFTS"/>
    <n v="61"/>
    <s v="ACS"/>
    <n v="5"/>
    <m/>
    <s v="X"/>
    <x v="5"/>
    <s v="STDA"/>
    <s v="CAS_DECI"/>
    <m/>
    <m/>
    <s v="FMS CAS02"/>
    <s v="10:30"/>
    <s v="11:30"/>
    <d v="1899-12-30T01:00:00"/>
    <d v="1899-12-30T10:30:00"/>
    <d v="1899-12-30T11:30:00"/>
    <d v="1899-12-30T01:00:00"/>
    <s v="DCO"/>
    <s v="N/A"/>
  </r>
  <r>
    <n v="16067"/>
    <x v="77"/>
    <x v="25"/>
    <s v="LIFT IFTS 24-04 SPA"/>
    <s v="IFTS"/>
    <n v="59"/>
    <s v="ACS"/>
    <n v="10"/>
    <m/>
    <s v="X"/>
    <x v="0"/>
    <s v="STDA"/>
    <s v="CAS_DECI"/>
    <m/>
    <m/>
    <s v="FMS CAS02"/>
    <s v="10:30"/>
    <s v="11:30"/>
    <d v="1899-12-30T01:00:00"/>
    <s v="10:30"/>
    <s v="11:30"/>
    <d v="1899-12-30T01:00:00"/>
    <s v="DCO"/>
    <s v="N/A"/>
  </r>
  <r>
    <n v="16068"/>
    <x v="77"/>
    <x v="25"/>
    <s v="LIFT IFTS 24-04 SPA"/>
    <s v="IFTS"/>
    <n v="58"/>
    <s v="ACS"/>
    <n v="13"/>
    <m/>
    <s v="X"/>
    <x v="1"/>
    <s v="NET"/>
    <s v="DECI_PGM"/>
    <m/>
    <n v="16069"/>
    <s v="NET PGM03"/>
    <s v="10:30"/>
    <s v="11:30"/>
    <d v="1899-12-30T01:00:00"/>
    <d v="1899-12-30T10:15:00"/>
    <d v="1899-12-30T11:15:00"/>
    <d v="1899-12-30T01:00:00"/>
    <s v="DCO"/>
    <s v="N/A"/>
  </r>
  <r>
    <n v="16069"/>
    <x v="77"/>
    <x v="25"/>
    <s v="LIFT IFTS 24-04 SPA"/>
    <s v="IFTS"/>
    <n v="60"/>
    <s v="ACS"/>
    <n v="32"/>
    <m/>
    <s v="X"/>
    <x v="6"/>
    <s v="NET"/>
    <s v="DECI_PGM"/>
    <m/>
    <n v="16068"/>
    <s v="NET PGM03"/>
    <s v="10:30"/>
    <s v="11:30"/>
    <d v="1899-12-30T01:00:00"/>
    <d v="1899-12-30T10:15:00"/>
    <d v="1899-12-30T11:15:00"/>
    <d v="1899-12-30T01:00:00"/>
    <s v="DCO"/>
    <s v="N/A"/>
  </r>
  <r>
    <n v="16070"/>
    <x v="77"/>
    <x v="25"/>
    <s v="LIFT IFTS QATAR 25-01"/>
    <s v="QATAR"/>
    <n v="68"/>
    <s v="IFTS"/>
    <n v="9"/>
    <m/>
    <s v="X"/>
    <x v="4"/>
    <s v="STDA"/>
    <s v="DECI_STD"/>
    <m/>
    <m/>
    <s v="PT IF01"/>
    <s v="10:30"/>
    <s v="11:30"/>
    <d v="1899-12-30T01:00:00"/>
    <d v="1899-12-30T10:30:00"/>
    <d v="1899-12-30T11:30:00"/>
    <d v="1899-12-30T01:00:00"/>
    <s v="DCO"/>
    <s v="N/A"/>
  </r>
  <r>
    <n v="16071"/>
    <x v="77"/>
    <x v="25"/>
    <s v="LIFT IFTS 25-01 SGP"/>
    <s v="IFTS"/>
    <n v="69"/>
    <s v="ACS"/>
    <n v="5"/>
    <m/>
    <s v="X"/>
    <x v="3"/>
    <s v="STDA"/>
    <s v="DECI_STD"/>
    <m/>
    <m/>
    <s v="PT-ERT02"/>
    <s v="13:30"/>
    <s v="14:30"/>
    <d v="1899-12-30T01:00:00"/>
    <d v="1899-12-30T13:30:00"/>
    <d v="1899-12-30T14:30:00"/>
    <d v="1899-12-30T01:00:00"/>
    <s v="DCO"/>
    <s v="N/A"/>
  </r>
  <r>
    <n v="16072"/>
    <x v="77"/>
    <x v="25"/>
    <s v="LIFT IFTS 24-04 CAN"/>
    <s v="IFTS"/>
    <n v="54"/>
    <s v="ACS"/>
    <n v="12"/>
    <m/>
    <s v="X"/>
    <x v="5"/>
    <s v="STDA"/>
    <s v="BRV_R2R_STD"/>
    <m/>
    <m/>
    <s v="PT BVR01"/>
    <s v="12:00"/>
    <s v="13:00"/>
    <d v="1899-12-30T01:00:00"/>
    <d v="1899-12-30T12:00:00"/>
    <d v="1899-12-30T13:00:00"/>
    <d v="1899-12-30T01:00:00"/>
    <s v="DCO"/>
    <s v="N/A"/>
  </r>
  <r>
    <n v="16073"/>
    <x v="77"/>
    <x v="25"/>
    <s v="LIFT IFTS 24-04 CAN"/>
    <s v="IFTS"/>
    <n v="52"/>
    <s v="IFTS"/>
    <n v="23"/>
    <m/>
    <s v="X"/>
    <x v="0"/>
    <s v="STDA"/>
    <s v="BRV_R2R_STD"/>
    <m/>
    <m/>
    <s v="PT BVR02"/>
    <s v="12:00"/>
    <s v="13:00"/>
    <d v="1899-12-30T01:00:00"/>
    <d v="1899-12-30T12:00:00"/>
    <d v="1899-12-30T12:50:00"/>
    <d v="1899-12-30T00:50:00"/>
    <s v="DCO"/>
    <s v="N/A"/>
  </r>
  <r>
    <n v="16074"/>
    <x v="77"/>
    <x v="25"/>
    <s v="LIFT IFTS 24-04 CAN"/>
    <s v="IFTS"/>
    <n v="51"/>
    <s v="ACS"/>
    <n v="9"/>
    <m/>
    <s v="X"/>
    <x v="1"/>
    <s v="STDA"/>
    <s v="BRV_R2R_STD"/>
    <m/>
    <m/>
    <s v="PT BVR02"/>
    <s v="12:00"/>
    <s v="13:00"/>
    <d v="1899-12-30T01:00:00"/>
    <d v="1899-12-30T12:00:00"/>
    <d v="1899-12-30T13:00:00"/>
    <d v="1899-12-30T01:00:00"/>
    <s v="DCO"/>
    <s v="N/A"/>
  </r>
  <r>
    <n v="16075"/>
    <x v="77"/>
    <x v="25"/>
    <s v="LIFT IFTS 24-04 CAN"/>
    <s v="IFTS"/>
    <n v="53"/>
    <s v="ACS"/>
    <n v="1"/>
    <m/>
    <s v="X"/>
    <x v="6"/>
    <s v="STDA"/>
    <s v="BRV_R2R_STD"/>
    <m/>
    <m/>
    <s v="PT BVR02"/>
    <s v="12:00"/>
    <s v="13:00"/>
    <d v="1899-12-30T01:00:00"/>
    <d v="1899-12-30T12:00:00"/>
    <d v="1899-12-30T13:00:00"/>
    <d v="1899-12-30T01:00:00"/>
    <s v="DCO"/>
    <s v="N/A"/>
  </r>
  <r>
    <n v="16076"/>
    <x v="78"/>
    <x v="25"/>
    <s v="LIFT IFTS 25-02 SGP"/>
    <s v="IFTS"/>
    <n v="83"/>
    <s v="IFTS"/>
    <n v="22"/>
    <m/>
    <s v="X"/>
    <x v="3"/>
    <s v="STDA"/>
    <s v="DECI_STD"/>
    <m/>
    <m/>
    <s v="PT EMR01"/>
    <s v="09:00"/>
    <s v="10:00"/>
    <d v="1899-12-30T01:00:00"/>
    <s v="09:00"/>
    <s v="10:00"/>
    <d v="1899-12-30T01:00:00"/>
    <s v="DCO"/>
    <s v="N/A"/>
  </r>
  <r>
    <n v="16077"/>
    <x v="77"/>
    <x v="25"/>
    <s v="LIFT IFTS 24-04 SPA"/>
    <s v="IFTS"/>
    <n v="60"/>
    <s v="IFTS"/>
    <n v="9"/>
    <m/>
    <s v="X"/>
    <x v="5"/>
    <s v="STDA"/>
    <s v="CAS_DECI"/>
    <m/>
    <m/>
    <s v="FMS CAS01"/>
    <s v="13:30"/>
    <s v="14:30"/>
    <d v="1899-12-30T01:00:00"/>
    <d v="1899-12-30T13:30:00"/>
    <d v="1899-12-30T14:30:00"/>
    <d v="1899-12-30T01:00:00"/>
    <s v="DCO"/>
    <s v="N/A"/>
  </r>
  <r>
    <n v="16078"/>
    <x v="77"/>
    <x v="25"/>
    <s v="LIFT IFTS 24-04 SPA"/>
    <s v="IFTS"/>
    <n v="58"/>
    <s v="ACS"/>
    <n v="32"/>
    <m/>
    <s v="X"/>
    <x v="0"/>
    <s v="STDA"/>
    <s v="CAS_DECI"/>
    <m/>
    <m/>
    <s v="FMS CAS01"/>
    <s v="13:30"/>
    <s v="14:30"/>
    <d v="1899-12-30T01:00:00"/>
    <d v="1899-12-30T13:30:00"/>
    <d v="1899-12-30T14:30:00"/>
    <d v="1899-12-30T01:00:00"/>
    <s v="DCO"/>
    <s v="N/A"/>
  </r>
  <r>
    <n v="16079"/>
    <x v="77"/>
    <x v="25"/>
    <s v="LIFT IFTS 25-02 JPN"/>
    <s v="IFTS"/>
    <n v="79"/>
    <s v="IFTS"/>
    <n v="22"/>
    <m/>
    <s v="X"/>
    <x v="1"/>
    <s v="STDA"/>
    <s v="DECI_STD"/>
    <m/>
    <m/>
    <s v="PT IF02"/>
    <s v="13:30"/>
    <s v="14:30"/>
    <d v="1899-12-30T01:00:00"/>
    <d v="1899-12-30T13:25:00"/>
    <d v="1899-12-30T14:25:00"/>
    <d v="1899-12-30T01:00:00"/>
    <s v="DCO"/>
    <s v="N/A"/>
  </r>
  <r>
    <n v="16080"/>
    <x v="77"/>
    <x v="25"/>
    <s v="LIFT IFTS 25-02 JPN"/>
    <s v="IFTS"/>
    <n v="77"/>
    <s v="ACS"/>
    <n v="13"/>
    <m/>
    <s v="X"/>
    <x v="6"/>
    <s v="STDA"/>
    <s v="DECI_STD"/>
    <m/>
    <m/>
    <s v="PT EMR01"/>
    <s v="13:30"/>
    <s v="14:30"/>
    <d v="1899-12-30T01:00:00"/>
    <d v="1899-12-30T13:30:00"/>
    <d v="1899-12-30T14:40:00"/>
    <d v="1899-12-30T01:10:00"/>
    <s v="DCO"/>
    <s v="N/A"/>
  </r>
  <r>
    <n v="16081"/>
    <x v="77"/>
    <x v="25"/>
    <s v="LIFT IFTS 25-01 SGP"/>
    <s v="IFTS"/>
    <n v="68"/>
    <s v="ACS"/>
    <n v="10"/>
    <m/>
    <s v="X"/>
    <x v="4"/>
    <s v="STDA"/>
    <s v="DECI_STD"/>
    <m/>
    <m/>
    <s v="PT-ERT02"/>
    <s v="13:30"/>
    <s v="14:30"/>
    <d v="1899-12-30T01:00:00"/>
    <d v="1899-12-30T13:30:00"/>
    <d v="1899-12-30T14:20:00"/>
    <d v="1899-12-30T00:50:00"/>
    <s v="DCO"/>
    <s v="N/A"/>
  </r>
  <r>
    <n v="16082"/>
    <x v="125"/>
    <x v="27"/>
    <s v="LIFT IFTS QATAR 25-01"/>
    <s v="QATAR"/>
    <n v="65"/>
    <s v="ACS"/>
    <n v="10"/>
    <m/>
    <s v="X"/>
    <x v="3"/>
    <s v="STDA"/>
    <s v="DECI_STD"/>
    <m/>
    <m/>
    <s v="PT IF02"/>
    <s v="05:30"/>
    <s v="06:30"/>
    <d v="1899-12-30T01:00:00"/>
    <s v="05:30"/>
    <s v="06:30"/>
    <d v="1899-12-30T01:00:00"/>
    <s v="DCO"/>
    <s v="N/A"/>
  </r>
  <r>
    <n v="16083"/>
    <x v="78"/>
    <x v="25"/>
    <s v="LIFT IFTS 24-04 SPA"/>
    <s v="IFTS"/>
    <n v="59"/>
    <s v="IFTS"/>
    <n v="9"/>
    <m/>
    <s v="X"/>
    <x v="5"/>
    <s v="NET"/>
    <s v="BTAG_DECI"/>
    <m/>
    <n v="16084"/>
    <s v="NET BTAG01"/>
    <s v="06:00"/>
    <s v="07:00"/>
    <d v="1899-12-30T01:00:00"/>
    <d v="1899-12-30T06:00:00"/>
    <d v="1899-12-30T07:00:00"/>
    <d v="1899-12-30T01:00:00"/>
    <s v="DCO"/>
    <s v="N/A"/>
  </r>
  <r>
    <n v="16084"/>
    <x v="78"/>
    <x v="25"/>
    <s v="LIFT IFTS 24-04 SPA"/>
    <s v="IFTS"/>
    <n v="61"/>
    <s v="ACS"/>
    <n v="14"/>
    <m/>
    <s v="X"/>
    <x v="4"/>
    <s v="NET"/>
    <s v="BTAG_DECI"/>
    <m/>
    <n v="16083"/>
    <s v="NET BTAG01"/>
    <d v="1899-12-30T06:00:00"/>
    <d v="1899-12-30T07:00:00"/>
    <d v="1899-12-30T01:00:00"/>
    <d v="1899-12-30T06:00:00"/>
    <d v="1899-12-30T07:00:00"/>
    <d v="1899-12-30T01:00:00"/>
    <s v="DCO"/>
    <s v="N/A"/>
  </r>
  <r>
    <n v="16085"/>
    <x v="78"/>
    <x v="25"/>
    <s v="LIFT IFTS 24-04 CAN"/>
    <s v="IFTS"/>
    <n v="51"/>
    <s v="ACS"/>
    <n v="10"/>
    <m/>
    <s v="X"/>
    <x v="0"/>
    <s v="NET"/>
    <s v="DCA"/>
    <m/>
    <n v="16086"/>
    <s v="NET QRA01"/>
    <s v="06:00"/>
    <s v="07:00"/>
    <d v="1899-12-30T01:00:00"/>
    <s v="06:00"/>
    <s v="07:00"/>
    <d v="1899-12-30T01:00:00"/>
    <s v="DCO"/>
    <s v="N/A"/>
  </r>
  <r>
    <n v="16086"/>
    <x v="78"/>
    <x v="25"/>
    <s v="LIFT IFTS 24-04 CAN"/>
    <s v="IFTS"/>
    <n v="53"/>
    <s v="AMI"/>
    <n v="18"/>
    <m/>
    <s v="X"/>
    <x v="1"/>
    <s v="NET"/>
    <s v="DCA"/>
    <m/>
    <n v="16085"/>
    <s v="NET QRA01"/>
    <d v="1899-12-30T06:00:00"/>
    <d v="1899-12-30T07:00:00"/>
    <d v="1899-12-30T01:00:00"/>
    <d v="1899-12-30T06:00:00"/>
    <d v="1899-12-30T07:00:00"/>
    <d v="1899-12-30T01:00:00"/>
    <s v="DCO"/>
    <s v="N/A"/>
  </r>
  <r>
    <n v="16087"/>
    <x v="78"/>
    <x v="25"/>
    <s v="LIFT IFTS 24-04 CAN"/>
    <s v="IFTS"/>
    <n v="54"/>
    <s v="ACS"/>
    <n v="5"/>
    <m/>
    <s v="X"/>
    <x v="6"/>
    <s v="STDA"/>
    <s v="BRV_R2R_STD"/>
    <m/>
    <m/>
    <s v="PT BVR02"/>
    <s v="06:00"/>
    <s v="07:00"/>
    <d v="1899-12-30T01:00:00"/>
    <s v="06:00"/>
    <s v="07:00"/>
    <d v="1899-12-30T01:00:00"/>
    <s v="DCO"/>
    <s v="N/A"/>
  </r>
  <r>
    <n v="16088"/>
    <x v="78"/>
    <x v="25"/>
    <s v="LIFT IFTS 25-02 UK"/>
    <s v="IFTS"/>
    <n v="81"/>
    <s v="IFTS"/>
    <n v="23"/>
    <m/>
    <s v="X"/>
    <x v="0"/>
    <s v="STDA"/>
    <s v="DECI_STD"/>
    <m/>
    <m/>
    <s v="PT EMR03"/>
    <s v="07:30"/>
    <s v="08:30"/>
    <d v="1899-12-30T01:00:00"/>
    <s v="07:30"/>
    <s v="08:30"/>
    <d v="1899-12-30T01:00:00"/>
    <s v="DCO"/>
    <s v="N/A"/>
  </r>
  <r>
    <n v="16089"/>
    <x v="78"/>
    <x v="25"/>
    <s v="LIFT IFTS QATAR 25-01"/>
    <s v="QATAR"/>
    <n v="68"/>
    <s v="ACS"/>
    <n v="2"/>
    <m/>
    <s v="X"/>
    <x v="6"/>
    <s v="STDA"/>
    <s v="DECI_STD"/>
    <m/>
    <m/>
    <s v="PT IF02"/>
    <s v="07:30"/>
    <s v="08:30"/>
    <d v="1899-12-30T01:00:00"/>
    <s v="07:30"/>
    <s v="08:30"/>
    <d v="1899-12-30T01:00:00"/>
    <s v="DCO"/>
    <s v="N/A"/>
  </r>
  <r>
    <n v="16090"/>
    <x v="78"/>
    <x v="25"/>
    <s v="LIFT IFTS QATAR 25-01"/>
    <s v="QATAR"/>
    <n v="66"/>
    <s v="ACS"/>
    <n v="1"/>
    <m/>
    <s v="X"/>
    <x v="1"/>
    <s v="STDA"/>
    <s v="DECI_STD"/>
    <m/>
    <m/>
    <s v="PT IFB01"/>
    <s v="07:30"/>
    <s v="08:30"/>
    <d v="1899-12-30T01:00:00"/>
    <s v="07:30"/>
    <d v="1899-12-30T08:45:00"/>
    <d v="1899-12-30T01:15:00"/>
    <s v="DCO"/>
    <s v="N/A"/>
  </r>
  <r>
    <n v="16091"/>
    <x v="78"/>
    <x v="25"/>
    <s v="LIFT IFTS 24-04 SPA"/>
    <s v="IFTS"/>
    <n v="58"/>
    <s v="ACS"/>
    <n v="5"/>
    <m/>
    <s v="X"/>
    <x v="5"/>
    <s v="STDA"/>
    <s v="CAS_DECI"/>
    <m/>
    <m/>
    <s v="FMS CAS02"/>
    <s v="09:00"/>
    <s v="10:00"/>
    <d v="1899-12-30T01:00:00"/>
    <d v="1899-12-30T09:00:00"/>
    <d v="1899-12-30T10:00:00"/>
    <d v="1899-12-30T01:00:00"/>
    <s v="DCO"/>
    <s v="N/A"/>
  </r>
  <r>
    <n v="16092"/>
    <x v="78"/>
    <x v="25"/>
    <s v="LIFT IFTS QATAR 25-01"/>
    <s v="QATAR"/>
    <n v="63"/>
    <s v="IFTS"/>
    <n v="9"/>
    <m/>
    <s v="X"/>
    <x v="4"/>
    <s v="STDA"/>
    <s v="DECI_STD"/>
    <m/>
    <m/>
    <s v="PT IFB02"/>
    <s v="09:00"/>
    <s v="10:00"/>
    <d v="1899-12-30T01:00:00"/>
    <d v="1899-12-30T09:00:00"/>
    <d v="1899-12-30T10:00:00"/>
    <d v="1899-12-30T01:00:00"/>
    <s v="DCO"/>
    <s v="N/A"/>
  </r>
  <r>
    <n v="16093"/>
    <x v="78"/>
    <x v="25"/>
    <s v="IFTS LIFT 24-01 QATAR"/>
    <s v="QATAR"/>
    <n v="40"/>
    <s v="ACS"/>
    <n v="14"/>
    <s v="X"/>
    <m/>
    <x v="0"/>
    <s v="STDA"/>
    <s v="DECI_STD"/>
    <m/>
    <m/>
    <s v="PT IFB01"/>
    <s v="09:00"/>
    <s v="10:00"/>
    <d v="1899-12-30T01:00:00"/>
    <s v="09:00"/>
    <s v="10:00"/>
    <d v="1899-12-30T01:00:00"/>
    <s v="DCO"/>
    <s v="N/A"/>
  </r>
  <r>
    <n v="16094"/>
    <x v="78"/>
    <x v="25"/>
    <s v="LIFT IFTS 25-02 JPN"/>
    <s v="IFTS"/>
    <n v="79"/>
    <s v="ACS"/>
    <n v="10"/>
    <m/>
    <s v="X"/>
    <x v="1"/>
    <s v="STDA"/>
    <s v="DECI_STD"/>
    <m/>
    <m/>
    <s v="PT EMR01"/>
    <s v="09:00"/>
    <s v="10:00"/>
    <d v="1899-12-30T01:00:00"/>
    <s v="09:00"/>
    <s v="10:00"/>
    <d v="1899-12-30T01:00:00"/>
    <s v="DCO"/>
    <s v="N/A"/>
  </r>
  <r>
    <n v="16095"/>
    <x v="78"/>
    <x v="25"/>
    <s v="LIFT IFTS 24-04 SPA"/>
    <s v="IFTS"/>
    <n v="60"/>
    <s v="ACS"/>
    <n v="32"/>
    <m/>
    <s v="X"/>
    <x v="6"/>
    <s v="STDA"/>
    <s v="CAS_DECI"/>
    <m/>
    <m/>
    <s v="FMS CAS02"/>
    <s v="09:00"/>
    <s v="10:00"/>
    <d v="1899-12-30T01:00:00"/>
    <s v="09:00"/>
    <s v="10:00"/>
    <d v="1899-12-30T01:00:00"/>
    <s v="DCO"/>
    <s v="N/A"/>
  </r>
  <r>
    <n v="16096"/>
    <x v="125"/>
    <x v="27"/>
    <s v="IFTS 25-01 QAT"/>
    <s v="QATAR"/>
    <n v="77"/>
    <s v="ACS"/>
    <n v="9"/>
    <s v="X"/>
    <m/>
    <x v="3"/>
    <s v="STDA"/>
    <s v="DECI_STD"/>
    <m/>
    <m/>
    <s v="PT IFB02"/>
    <s v="07:00"/>
    <s v="08:00"/>
    <d v="1899-12-30T01:00:00"/>
    <s v="07:00"/>
    <s v="08:00"/>
    <d v="1899-12-30T01:00:00"/>
    <s v="DCO"/>
    <s v="N/A"/>
  </r>
  <r>
    <n v="16097"/>
    <x v="78"/>
    <x v="25"/>
    <s v="LIFT IFTS 24-04 CAN"/>
    <s v="IFTS"/>
    <n v="53"/>
    <s v="ACS"/>
    <n v="2"/>
    <m/>
    <s v="X"/>
    <x v="5"/>
    <s v="NET"/>
    <s v="DCA"/>
    <m/>
    <n v="16098"/>
    <s v="NET QRA02"/>
    <s v="10:30"/>
    <s v="11:30"/>
    <d v="1899-12-30T01:00:00"/>
    <s v="10:30"/>
    <s v="11:30"/>
    <d v="1899-12-30T01:00:00"/>
    <s v="DCO"/>
    <s v="N/A"/>
  </r>
  <r>
    <n v="16098"/>
    <x v="78"/>
    <x v="25"/>
    <s v="LIFT IFTS 24-04 CAN"/>
    <s v="IFTS"/>
    <n v="51"/>
    <s v="ACS"/>
    <n v="1"/>
    <m/>
    <s v="X"/>
    <x v="4"/>
    <s v="NET"/>
    <s v="DCA"/>
    <m/>
    <n v="16097"/>
    <s v="NET QRA02"/>
    <d v="1899-12-30T10:30:00"/>
    <d v="1899-12-30T11:30:00"/>
    <d v="1899-12-30T01:00:00"/>
    <s v="10:30"/>
    <s v="11:30"/>
    <d v="1899-12-30T01:00:00"/>
    <s v="DCO"/>
    <s v="N/A"/>
  </r>
  <r>
    <n v="16099"/>
    <x v="78"/>
    <x v="25"/>
    <s v="LIFT IFTS QATAR 25-01"/>
    <s v="QATAR"/>
    <n v="65"/>
    <s v="ACS"/>
    <n v="12"/>
    <m/>
    <s v="X"/>
    <x v="0"/>
    <s v="STDA"/>
    <s v="DECI_STD"/>
    <m/>
    <m/>
    <s v="PT IF01"/>
    <s v="10:30"/>
    <s v="11:30"/>
    <d v="1899-12-30T01:00:00"/>
    <s v="10:30"/>
    <s v="11:30"/>
    <d v="1899-12-30T01:00:00"/>
    <s v="DCO"/>
    <s v="N/A"/>
  </r>
  <r>
    <n v="16100"/>
    <x v="78"/>
    <x v="25"/>
    <s v="LIFT IFTS 24-04 JPN"/>
    <s v="IFTS"/>
    <n v="57"/>
    <s v="IFTS"/>
    <n v="23"/>
    <m/>
    <s v="X"/>
    <x v="1"/>
    <s v="STDA"/>
    <s v="BRV_R2R_STD"/>
    <m/>
    <m/>
    <s v="PT R2R01"/>
    <s v="10:30"/>
    <s v="11:30"/>
    <d v="1899-12-30T01:00:00"/>
    <d v="1899-12-30T10:30:00"/>
    <d v="1899-12-30T11:20:00"/>
    <d v="1899-12-30T00:50:00"/>
    <s v="DCO"/>
    <s v="N/A"/>
  </r>
  <r>
    <n v="16101"/>
    <x v="78"/>
    <x v="25"/>
    <s v="LIFT IFTS 24-04 CAN"/>
    <s v="IFTS"/>
    <n v="52"/>
    <s v="ACS"/>
    <n v="9"/>
    <m/>
    <s v="X"/>
    <x v="5"/>
    <s v="NET"/>
    <s v="DCA"/>
    <m/>
    <n v="16102"/>
    <s v="NET QRA01"/>
    <s v="12:00"/>
    <s v="13:00"/>
    <d v="1899-12-30T01:00:00"/>
    <s v="12:00"/>
    <s v="13:00"/>
    <d v="1899-12-30T01:00:00"/>
    <s v="DCO"/>
    <s v="N/A"/>
  </r>
  <r>
    <n v="16102"/>
    <x v="78"/>
    <x v="25"/>
    <s v="LIFT IFTS 24-04 CAN"/>
    <s v="IFTS"/>
    <n v="54"/>
    <s v="ACS"/>
    <n v="13"/>
    <m/>
    <s v="X"/>
    <x v="4"/>
    <s v="NET"/>
    <s v="DCA"/>
    <m/>
    <n v="16101"/>
    <s v="NET QRA01"/>
    <d v="1899-12-30T12:00:00"/>
    <d v="1899-12-30T13:00:00"/>
    <d v="1899-12-30T01:00:00"/>
    <s v="12:00"/>
    <s v="13:00"/>
    <d v="1899-12-30T01:00:00"/>
    <s v="DCO"/>
    <s v="N/A"/>
  </r>
  <r>
    <n v="16103"/>
    <x v="78"/>
    <x v="25"/>
    <s v="LIFT IFTS 24-04 JPN"/>
    <s v="IFTS"/>
    <n v="55"/>
    <s v="ACS"/>
    <n v="32"/>
    <m/>
    <s v="X"/>
    <x v="0"/>
    <s v="STDA"/>
    <s v="BRV_R2R_STD"/>
    <m/>
    <m/>
    <s v="PT R2R01"/>
    <s v="12:00"/>
    <s v="13:00"/>
    <d v="1899-12-30T01:00:00"/>
    <s v="12:00"/>
    <s v="13:00"/>
    <d v="1899-12-30T01:00:00"/>
    <s v="DCO"/>
    <s v="N/A"/>
  </r>
  <r>
    <n v="16104"/>
    <x v="78"/>
    <x v="25"/>
    <s v="LIFT IFTS 25-02 UK"/>
    <s v="IFTS"/>
    <n v="81"/>
    <s v="IFTS"/>
    <n v="22"/>
    <m/>
    <s v="X"/>
    <x v="6"/>
    <s v="STDA"/>
    <s v="DECI_STD"/>
    <m/>
    <m/>
    <s v="PT EMR04"/>
    <s v="12:00"/>
    <s v="13:00"/>
    <d v="1899-12-30T01:00:00"/>
    <s v="12:00"/>
    <d v="1899-12-30T13:05:00"/>
    <d v="1899-12-30T01:05:00"/>
    <s v="DCO"/>
    <s v="N/A"/>
  </r>
  <r>
    <n v="16105"/>
    <x v="125"/>
    <x v="27"/>
    <s v="LIFT IFTS 25-01 SGP"/>
    <s v="IFTS"/>
    <n v="69"/>
    <s v="IFTS"/>
    <n v="9"/>
    <m/>
    <s v="X"/>
    <x v="5"/>
    <s v="NET"/>
    <s v="DECI_STD"/>
    <m/>
    <n v="16106"/>
    <s v="FMSC DBFM01"/>
    <s v="05:30"/>
    <s v="06:30"/>
    <d v="1899-12-30T01:00:00"/>
    <s v="05:30"/>
    <s v="06:30"/>
    <d v="1899-12-30T01:00:00"/>
    <s v="DCO"/>
    <s v="N/A"/>
  </r>
  <r>
    <n v="16106"/>
    <x v="125"/>
    <x v="27"/>
    <s v="LIFT IFTS 24-04 CAN"/>
    <s v="IFTS"/>
    <n v="54"/>
    <s v="ACS"/>
    <n v="1"/>
    <m/>
    <s v="X"/>
    <x v="0"/>
    <s v="NET"/>
    <s v="DCA"/>
    <m/>
    <n v="16107"/>
    <s v="NET QRA02"/>
    <s v="05:30"/>
    <s v="06:30"/>
    <d v="1899-12-30T01:00:00"/>
    <s v="05:30"/>
    <s v="06:30"/>
    <d v="1899-12-30T01:00:00"/>
    <s v="DCO"/>
    <s v="N/A"/>
  </r>
  <r>
    <n v="16107"/>
    <x v="125"/>
    <x v="27"/>
    <s v="LIFT IFTS 24-04 CAN"/>
    <s v="IFTS"/>
    <n v="52"/>
    <s v="ACS"/>
    <n v="12"/>
    <m/>
    <s v="X"/>
    <x v="1"/>
    <s v="NET"/>
    <s v="DCA"/>
    <m/>
    <n v="16106"/>
    <s v="NET QRA02"/>
    <d v="1899-12-30T05:30:00"/>
    <d v="1899-12-30T06:30:00"/>
    <d v="1899-12-30T01:00:00"/>
    <d v="1899-12-30T05:30:00"/>
    <d v="1899-12-30T06:30:00"/>
    <d v="1899-12-30T01:00:00"/>
    <s v="DCO"/>
    <s v="N/A"/>
  </r>
  <r>
    <n v="16108"/>
    <x v="125"/>
    <x v="27"/>
    <s v="LIFT IFTS QATAR 25-01"/>
    <s v="QATAR"/>
    <n v="66"/>
    <s v="ACS"/>
    <n v="13"/>
    <m/>
    <s v="X"/>
    <x v="6"/>
    <s v="STDA"/>
    <s v="DECI_STD"/>
    <m/>
    <m/>
    <s v="PT IFB02"/>
    <s v="05:30"/>
    <s v="06:30"/>
    <d v="1899-12-30T01:00:00"/>
    <s v="05:30"/>
    <s v="06:30"/>
    <d v="1899-12-30T01:00:00"/>
    <s v="DCO"/>
    <s v="N/A"/>
  </r>
  <r>
    <n v="16109"/>
    <x v="125"/>
    <x v="27"/>
    <s v="LIFT IFTS QATAR 25-01"/>
    <s v="QATAR"/>
    <n v="66"/>
    <s v="ACS"/>
    <n v="13"/>
    <m/>
    <s v="X"/>
    <x v="3"/>
    <s v="STDA"/>
    <s v="DECI_STD"/>
    <m/>
    <m/>
    <s v="PT IFB03"/>
    <s v="08:30"/>
    <s v="09:30"/>
    <d v="1899-12-30T01:00:00"/>
    <s v="08:30"/>
    <s v="09:30"/>
    <d v="1899-12-30T01:00:00"/>
    <s v="DCO"/>
    <s v="N/A"/>
  </r>
  <r>
    <n v="16110"/>
    <x v="125"/>
    <x v="27"/>
    <s v="LIFT IFTS 25-01 SGP"/>
    <s v="IFTS"/>
    <n v="68"/>
    <s v="IFTS"/>
    <n v="23"/>
    <m/>
    <s v="X"/>
    <x v="5"/>
    <s v="NET"/>
    <s v="DECI_STD"/>
    <m/>
    <n v="16111"/>
    <s v="FMSC DBFM01"/>
    <s v="07:00"/>
    <s v="08:00"/>
    <d v="1899-12-30T01:00:00"/>
    <s v="07:00"/>
    <s v="08:00"/>
    <d v="1899-12-30T01:00:00"/>
    <s v="DCO"/>
    <s v="N/A"/>
  </r>
  <r>
    <n v="16111"/>
    <x v="125"/>
    <x v="27"/>
    <s v="LIFT IFTS 24-04 SPA"/>
    <s v="IFTS"/>
    <n v="61"/>
    <s v="ACS"/>
    <n v="2"/>
    <m/>
    <s v="X"/>
    <x v="0"/>
    <s v="NET"/>
    <s v="BTAG_DECI"/>
    <m/>
    <n v="16112"/>
    <s v="NET BTAG02"/>
    <s v="07:00"/>
    <s v="08:00"/>
    <d v="1899-12-30T01:00:00"/>
    <s v="07:00"/>
    <s v="08:00"/>
    <d v="1899-12-30T01:00:00"/>
    <s v="DCO"/>
    <s v="N/A"/>
  </r>
  <r>
    <n v="16112"/>
    <x v="125"/>
    <x v="27"/>
    <s v="LIFT IFTS 24-04 SPA"/>
    <s v="IFTS"/>
    <n v="59"/>
    <s v="ACS"/>
    <n v="17"/>
    <m/>
    <s v="X"/>
    <x v="1"/>
    <s v="NET"/>
    <s v="BTAG_DECI"/>
    <m/>
    <n v="16111"/>
    <s v="NET BTAG02"/>
    <d v="1899-12-30T07:00:00"/>
    <d v="1899-12-30T08:00:00"/>
    <d v="1899-12-30T01:00:00"/>
    <s v="07:00"/>
    <s v="08:00"/>
    <d v="1899-12-30T01:00:00"/>
    <s v="DCO"/>
    <s v="N/A"/>
  </r>
  <r>
    <n v="16113"/>
    <x v="125"/>
    <x v="27"/>
    <s v="IFTS LIFT 24-01 QATAR"/>
    <s v="QATAR"/>
    <n v="40"/>
    <s v="ACS"/>
    <n v="5"/>
    <s v="X"/>
    <m/>
    <x v="6"/>
    <s v="STDA"/>
    <s v="DECI_STD"/>
    <m/>
    <m/>
    <s v="PT IFB02"/>
    <s v="07:00"/>
    <s v="08:00"/>
    <d v="1899-12-30T01:00:00"/>
    <s v="07:00"/>
    <s v="08:00"/>
    <d v="1899-12-30T01:00:00"/>
    <s v="DCO"/>
    <s v="N/A"/>
  </r>
  <r>
    <n v="16114"/>
    <x v="125"/>
    <x v="27"/>
    <s v="LIFT IFTS 24-04 JPN"/>
    <s v="IFTS"/>
    <n v="55"/>
    <s v="ACS"/>
    <n v="9"/>
    <m/>
    <s v="X"/>
    <x v="3"/>
    <s v="STDA"/>
    <s v="BRV_R2R_STD"/>
    <m/>
    <m/>
    <s v="PT R2R02"/>
    <s v="10:00"/>
    <s v="11:00"/>
    <d v="1899-12-30T01:00:00"/>
    <d v="1899-12-30T10:00:00"/>
    <d v="1899-12-30T11:00:00"/>
    <d v="1899-12-30T01:00:00"/>
    <s v="DCO"/>
    <s v="N/A"/>
  </r>
  <r>
    <n v="16115"/>
    <x v="125"/>
    <x v="27"/>
    <s v="LIFT IFTS 25-01 HUN"/>
    <s v="IFTS"/>
    <n v="70"/>
    <s v="ACS"/>
    <n v="14"/>
    <m/>
    <s v="X"/>
    <x v="5"/>
    <s v="NET"/>
    <s v="DECI_STD"/>
    <m/>
    <n v="16116"/>
    <s v="FMSC HBFM01"/>
    <s v="08:30"/>
    <s v="09:30"/>
    <d v="1899-12-30T01:00:00"/>
    <s v="08:30"/>
    <s v="09:30"/>
    <d v="1899-12-30T01:00:00"/>
    <s v="DCO"/>
    <s v="N/A"/>
  </r>
  <r>
    <n v="16116"/>
    <x v="125"/>
    <x v="27"/>
    <s v="LIFT IFTS 25-01 HUN"/>
    <s v="IFTS"/>
    <n v="71"/>
    <s v="IFTS"/>
    <n v="9"/>
    <m/>
    <s v="X"/>
    <x v="0"/>
    <s v="NET"/>
    <s v="DECI_STD"/>
    <m/>
    <n v="16117"/>
    <s v="FMSC HBFM01"/>
    <s v="08:30"/>
    <s v="09:30"/>
    <d v="1899-12-30T01:00:00"/>
    <s v="08:30"/>
    <s v="09:30"/>
    <d v="1899-12-30T01:00:00"/>
    <s v="DCO"/>
    <s v="N/A"/>
  </r>
  <r>
    <n v="16117"/>
    <x v="125"/>
    <x v="27"/>
    <s v="LIFT IFTS QATAR 25-01"/>
    <s v="QATAR"/>
    <n v="63"/>
    <s v="ACS"/>
    <n v="10"/>
    <m/>
    <s v="X"/>
    <x v="6"/>
    <s v="STDA"/>
    <s v="DECI_STD"/>
    <m/>
    <m/>
    <s v="PT IFB03"/>
    <s v="08:30"/>
    <s v="09:30"/>
    <d v="1899-12-30T01:00:00"/>
    <s v="08:30"/>
    <s v="09:30"/>
    <d v="1899-12-30T01:00:00"/>
    <s v="DCO"/>
    <s v="N/A"/>
  </r>
  <r>
    <n v="16118"/>
    <x v="125"/>
    <x v="27"/>
    <s v="LIFT IFTS 24-04 JPN"/>
    <s v="IFTS"/>
    <n v="57"/>
    <s v="ACS"/>
    <n v="14"/>
    <m/>
    <s v="X"/>
    <x v="3"/>
    <s v="STDA"/>
    <s v="BRV_R2R_STD"/>
    <m/>
    <m/>
    <s v="PT R2R02"/>
    <s v="11:30"/>
    <s v="12:30"/>
    <d v="1899-12-30T01:00:00"/>
    <s v="11:30"/>
    <s v="12:30"/>
    <d v="1899-12-30T01:00:00"/>
    <s v="DCO"/>
    <s v="N/A"/>
  </r>
  <r>
    <n v="16119"/>
    <x v="125"/>
    <x v="27"/>
    <s v="LIFT IFTS 25-01 SGP"/>
    <s v="IFTS"/>
    <n v="69"/>
    <s v="IFTS"/>
    <n v="22"/>
    <m/>
    <s v="X"/>
    <x v="5"/>
    <s v="NET"/>
    <s v="DECI_STD"/>
    <m/>
    <n v="16120"/>
    <s v="FMSC DBFM02"/>
    <s v="10:00"/>
    <s v="11:00"/>
    <d v="1899-12-30T01:00:00"/>
    <d v="1899-12-30T09:55:00"/>
    <d v="1899-12-30T10:45:00"/>
    <d v="1899-12-30T00:50:00"/>
    <s v="DCO"/>
    <s v="N/A"/>
  </r>
  <r>
    <n v="16120"/>
    <x v="125"/>
    <x v="27"/>
    <s v="LIFT 24-44 ITA"/>
    <s v="AMI"/>
    <n v="73"/>
    <s v="ACS"/>
    <n v="2"/>
    <s v="X"/>
    <m/>
    <x v="0"/>
    <s v="STDA"/>
    <s v="DCA"/>
    <m/>
    <m/>
    <s v="SD BVR01"/>
    <s v="10:00"/>
    <s v="11:00"/>
    <d v="1899-12-30T01:00:00"/>
    <s v="10:00"/>
    <s v="11:00"/>
    <d v="1899-12-30T01:00:00"/>
    <s v="DCO"/>
    <s v="N/A"/>
  </r>
  <r>
    <n v="16121"/>
    <x v="125"/>
    <x v="27"/>
    <s v="LIFT 24-44 ITA"/>
    <s v="AMI"/>
    <n v="71"/>
    <s v="IFTS"/>
    <n v="23"/>
    <s v="X"/>
    <m/>
    <x v="1"/>
    <s v="STDA"/>
    <s v="DCA"/>
    <m/>
    <m/>
    <s v="SD BVR02"/>
    <s v="10:00"/>
    <s v="11:00"/>
    <d v="1899-12-30T01:00:00"/>
    <s v="10:00"/>
    <s v="11:00"/>
    <d v="1899-12-30T01:00:00"/>
    <s v="DCO"/>
    <s v="N/A"/>
  </r>
  <r>
    <n v="16122"/>
    <x v="125"/>
    <x v="27"/>
    <s v="IFTS 25-01 QAT"/>
    <s v="QATAR"/>
    <n v="76"/>
    <s v="ACS"/>
    <n v="5"/>
    <s v="X"/>
    <m/>
    <x v="6"/>
    <s v="STDA"/>
    <s v="DECI_STD"/>
    <m/>
    <m/>
    <s v="PT IFB02"/>
    <s v="10:00"/>
    <s v="11:00"/>
    <d v="1899-12-30T01:00:00"/>
    <s v="10:00"/>
    <s v="11:00"/>
    <d v="1899-12-30T01:00:00"/>
    <s v="DCO"/>
    <s v="N/A"/>
  </r>
  <r>
    <n v="16123"/>
    <x v="125"/>
    <x v="27"/>
    <s v="LIFT IFTS QATAR 25-01"/>
    <s v="QATAR"/>
    <n v="63"/>
    <s v="ACS"/>
    <n v="5"/>
    <m/>
    <s v="X"/>
    <x v="3"/>
    <s v="STDA"/>
    <s v="DECI_STD"/>
    <m/>
    <m/>
    <s v="PT IF01"/>
    <s v="13:00"/>
    <s v="14:00"/>
    <d v="1899-12-30T01:00:00"/>
    <d v="1899-12-30T13:00:00"/>
    <d v="1899-12-30T14:00:00"/>
    <d v="1899-12-30T01:00:00"/>
    <s v="DCO"/>
    <s v="N/A"/>
  </r>
  <r>
    <n v="16124"/>
    <x v="125"/>
    <x v="27"/>
    <s v="LIFT IFTS 25-01 SGP"/>
    <s v="IFTS"/>
    <n v="68"/>
    <s v="ACS"/>
    <n v="1"/>
    <m/>
    <s v="X"/>
    <x v="5"/>
    <s v="NET"/>
    <s v="DECI_STD"/>
    <m/>
    <n v="16125"/>
    <s v="FMSC DBFM02"/>
    <s v="11:30"/>
    <s v="12:30"/>
    <d v="1899-12-30T01:00:00"/>
    <s v="11:30"/>
    <d v="1899-12-30T12:20:00"/>
    <d v="1899-12-30T00:50:00"/>
    <s v="DCO"/>
    <s v="N/A"/>
  </r>
  <r>
    <n v="16125"/>
    <x v="125"/>
    <x v="27"/>
    <s v="LIFT IFTS 24-04 SPA"/>
    <s v="IFTS"/>
    <n v="60"/>
    <s v="IFTS"/>
    <n v="9"/>
    <m/>
    <s v="X"/>
    <x v="0"/>
    <s v="NET"/>
    <s v="BTAG_DECI"/>
    <m/>
    <n v="16126"/>
    <s v="NET BTAG01"/>
    <s v="11:30"/>
    <s v="12:30"/>
    <d v="1899-12-30T01:00:00"/>
    <s v="11:30"/>
    <d v="1899-12-30T12:20:00"/>
    <d v="1899-12-30T00:50:00"/>
    <s v="DCO"/>
    <s v="N/A"/>
  </r>
  <r>
    <n v="16126"/>
    <x v="125"/>
    <x v="27"/>
    <s v="LIFT IFTS 24-04 SPA"/>
    <s v="IFTS"/>
    <n v="58"/>
    <s v="ACS"/>
    <n v="13"/>
    <m/>
    <s v="X"/>
    <x v="1"/>
    <s v="NET"/>
    <s v="BTAG_DECI"/>
    <m/>
    <n v="16125"/>
    <s v="NET BTAG01"/>
    <d v="1899-12-30T11:30:00"/>
    <d v="1899-12-30T12:30:00"/>
    <d v="1899-12-30T01:00:00"/>
    <d v="1899-12-30T11:30:00"/>
    <d v="1899-12-30T12:20:00"/>
    <d v="1899-12-30T00:50:00"/>
    <s v="DCO"/>
    <s v="N/A"/>
  </r>
  <r>
    <n v="16127"/>
    <x v="125"/>
    <x v="27"/>
    <s v="LIFT IFTS 24-05 GER"/>
    <s v="IFTS"/>
    <n v="66"/>
    <s v="ACS"/>
    <n v="12"/>
    <m/>
    <s v="X"/>
    <x v="6"/>
    <s v="STDA"/>
    <s v="BRV_R2R_STD"/>
    <m/>
    <m/>
    <s v="PT BVR01"/>
    <s v="11:30"/>
    <s v="12:30"/>
    <d v="1899-12-30T01:00:00"/>
    <s v="11:30"/>
    <s v="12:30"/>
    <d v="1899-12-30T01:00:00"/>
    <s v="DCO"/>
    <s v="N/A"/>
  </r>
  <r>
    <n v="16128"/>
    <x v="126"/>
    <x v="27"/>
    <s v="LIFT IFTS QATAR 25-01"/>
    <s v="QATAR"/>
    <n v="63"/>
    <s v="ACS"/>
    <n v="7"/>
    <m/>
    <s v="X"/>
    <x v="3"/>
    <s v="STDA"/>
    <s v="DECI_STD"/>
    <m/>
    <m/>
    <s v="PT IF02"/>
    <s v="05:30"/>
    <s v="06:30"/>
    <d v="1899-12-30T01:00:00"/>
    <d v="1899-12-30T05:30:00"/>
    <d v="1899-12-30T06:30:00"/>
    <d v="1899-12-30T01:00:00"/>
    <s v="DCO"/>
    <s v="N/A"/>
  </r>
  <r>
    <n v="16129"/>
    <x v="125"/>
    <x v="27"/>
    <s v="LIFT IFTS QATAR 25-02"/>
    <s v="QATAR"/>
    <n v="70"/>
    <s v="ACS"/>
    <n v="9"/>
    <m/>
    <s v="X"/>
    <x v="5"/>
    <s v="STDA"/>
    <s v="DECI_STD"/>
    <m/>
    <m/>
    <s v="PT FAMB01"/>
    <s v="13:00"/>
    <s v="14:00"/>
    <d v="1899-12-30T01:00:00"/>
    <d v="1899-12-30T13:00:00"/>
    <d v="1899-12-30T14:00:00"/>
    <d v="1899-12-30T01:00:00"/>
    <s v="DCO"/>
    <s v="N/A"/>
  </r>
  <r>
    <n v="16130"/>
    <x v="125"/>
    <x v="27"/>
    <s v="LIFT IFTS QATAR 25-02"/>
    <s v="QATAR"/>
    <n v="71"/>
    <s v="ACS"/>
    <n v="17"/>
    <m/>
    <s v="X"/>
    <x v="4"/>
    <s v="STDA"/>
    <s v="DECI_STD"/>
    <m/>
    <m/>
    <s v="PT FAMB01"/>
    <s v="13:00"/>
    <s v="14:00"/>
    <d v="1899-12-30T01:00:00"/>
    <d v="1899-12-30T13:00:00"/>
    <d v="1899-12-30T14:00:00"/>
    <d v="1899-12-30T01:00:00"/>
    <s v="DCO"/>
    <s v="N/A"/>
  </r>
  <r>
    <n v="16131"/>
    <x v="125"/>
    <x v="27"/>
    <s v="LIFT IFTS QATAR 25-02"/>
    <s v="QATAR"/>
    <n v="72"/>
    <s v="IFTS"/>
    <n v="22"/>
    <m/>
    <s v="X"/>
    <x v="0"/>
    <s v="STDA"/>
    <s v="DECI_STD"/>
    <m/>
    <m/>
    <s v="PT FAMB01"/>
    <s v="13:00"/>
    <s v="14:00"/>
    <d v="1899-12-30T01:00:00"/>
    <d v="1899-12-30T13:15:00"/>
    <d v="1899-12-30T14:15:00"/>
    <d v="1899-12-30T01:00:00"/>
    <s v="DCO"/>
    <s v="N/A"/>
  </r>
  <r>
    <n v="16132"/>
    <x v="125"/>
    <x v="27"/>
    <s v="LIFT IFTS QATAR 25-02"/>
    <s v="QATAR"/>
    <n v="73"/>
    <s v="ACS"/>
    <n v="2"/>
    <m/>
    <s v="X"/>
    <x v="1"/>
    <s v="STDA"/>
    <s v="DECI_STD"/>
    <m/>
    <m/>
    <s v="PT FAMB01"/>
    <s v="13:00"/>
    <s v="14:00"/>
    <d v="1899-12-30T01:00:00"/>
    <d v="1899-12-30T13:00:00"/>
    <d v="1899-12-30T14:10:00"/>
    <d v="1899-12-30T01:10:00"/>
    <s v="DCO"/>
    <s v="N/A"/>
  </r>
  <r>
    <n v="16133"/>
    <x v="125"/>
    <x v="27"/>
    <s v="LIFT IFTS 24-05 GER"/>
    <s v="IFTS"/>
    <n v="67"/>
    <s v="IFTS"/>
    <n v="23"/>
    <m/>
    <s v="X"/>
    <x v="6"/>
    <s v="STDA"/>
    <s v="BRV_R2R_STD"/>
    <m/>
    <m/>
    <s v="PT BVR01"/>
    <s v="13:00"/>
    <s v="14:00"/>
    <d v="1899-12-30T01:00:00"/>
    <d v="1899-12-30T13:00:00"/>
    <d v="1899-12-30T13:50:00"/>
    <d v="1899-12-30T00:50:00"/>
    <s v="DCO"/>
    <s v="N/A"/>
  </r>
  <r>
    <n v="16134"/>
    <x v="126"/>
    <x v="27"/>
    <s v="IFTS LIFT 24-01 QATAR"/>
    <s v="QATAR"/>
    <n v="40"/>
    <s v="ACS"/>
    <n v="1"/>
    <s v="X"/>
    <m/>
    <x v="3"/>
    <s v="STDA"/>
    <s v="DECI_STD"/>
    <m/>
    <m/>
    <s v="PT IFB03"/>
    <s v="07:00"/>
    <s v="08:00"/>
    <d v="1899-12-30T01:00:00"/>
    <s v="07:00"/>
    <s v="08:00"/>
    <d v="1899-12-30T01:00:00"/>
    <s v="DCO"/>
    <s v="N/A"/>
  </r>
  <r>
    <n v="16135"/>
    <x v="126"/>
    <x v="27"/>
    <s v="LIFT 24-44 ITA"/>
    <s v="AMI"/>
    <n v="73"/>
    <s v="ACS"/>
    <n v="17"/>
    <s v="X"/>
    <m/>
    <x v="5"/>
    <s v="STDA"/>
    <s v="DCA"/>
    <m/>
    <m/>
    <s v="SD BVR02"/>
    <s v="05:30"/>
    <s v="06:30"/>
    <d v="1899-12-30T01:00:00"/>
    <s v="05:30"/>
    <s v="06:30"/>
    <d v="1899-12-30T01:00:00"/>
    <s v="DCO"/>
    <s v="N/A"/>
  </r>
  <r>
    <n v="16136"/>
    <x v="126"/>
    <x v="27"/>
    <s v="LIFT IFTS 25-02 JPN"/>
    <s v="IFTS"/>
    <n v="77"/>
    <s v="ACS"/>
    <n v="14"/>
    <m/>
    <s v="X"/>
    <x v="4"/>
    <s v="STDA"/>
    <s v="DECI_STD"/>
    <m/>
    <m/>
    <s v="PT EMR02"/>
    <s v="05:30"/>
    <s v="06:30"/>
    <d v="1899-12-30T01:00:00"/>
    <s v="05:30"/>
    <s v="06:30"/>
    <d v="1899-12-30T01:00:00"/>
    <s v="DCO"/>
    <s v="N/A"/>
  </r>
  <r>
    <n v="16137"/>
    <x v="126"/>
    <x v="27"/>
    <s v="LIFT IFTS QATAR 25-01"/>
    <s v="QATAR"/>
    <n v="66"/>
    <s v="ACS"/>
    <n v="12"/>
    <m/>
    <s v="X"/>
    <x v="0"/>
    <s v="STDA"/>
    <s v="DECI_STD"/>
    <m/>
    <m/>
    <s v="PT IF01"/>
    <s v="05:30"/>
    <s v="06:30"/>
    <d v="1899-12-30T01:00:00"/>
    <d v="1899-12-30T05:35:00"/>
    <d v="1899-12-30T06:35:00"/>
    <d v="1899-12-30T01:00:00"/>
    <s v="DCO"/>
    <s v="N/A"/>
  </r>
  <r>
    <n v="16138"/>
    <x v="126"/>
    <x v="27"/>
    <s v="LIFT IFTS 25-02 UK"/>
    <s v="IFTS"/>
    <n v="80"/>
    <s v="ACS"/>
    <n v="10"/>
    <m/>
    <s v="X"/>
    <x v="1"/>
    <s v="STDA"/>
    <s v="DECI_STD"/>
    <m/>
    <m/>
    <s v="PT EMR03"/>
    <s v="05:30"/>
    <s v="06:30"/>
    <d v="1899-12-30T01:00:00"/>
    <d v="1899-12-30T05:30:00"/>
    <d v="1899-12-30T06:30:00"/>
    <d v="1899-12-30T01:00:00"/>
    <s v="DCO"/>
    <s v="N/A"/>
  </r>
  <r>
    <n v="16139"/>
    <x v="126"/>
    <x v="27"/>
    <s v="LIFT IFTS 25-02 SGP"/>
    <s v="IFTS"/>
    <n v="83"/>
    <s v="ACS"/>
    <n v="13"/>
    <m/>
    <s v="X"/>
    <x v="6"/>
    <s v="STDA"/>
    <s v="DECI_STD"/>
    <m/>
    <m/>
    <s v="PT EMR02"/>
    <s v="05:30"/>
    <s v="06:30"/>
    <d v="1899-12-30T01:00:00"/>
    <d v="1899-12-30T05:30:00"/>
    <d v="1899-12-30T06:30:00"/>
    <d v="1899-12-30T01:00:00"/>
    <s v="DCO"/>
    <s v="N/A"/>
  </r>
  <r>
    <n v="16140"/>
    <x v="126"/>
    <x v="27"/>
    <s v="IFTS 25-01 QAT"/>
    <s v="QATAR"/>
    <n v="78"/>
    <s v="ACS"/>
    <n v="1"/>
    <s v="X"/>
    <m/>
    <x v="3"/>
    <s v="STDA"/>
    <s v="DECI_STD"/>
    <m/>
    <m/>
    <s v="PT IFB02"/>
    <s v="10:00"/>
    <s v="11:00"/>
    <d v="1899-12-30T01:00:00"/>
    <s v="10:00"/>
    <s v="11:00"/>
    <d v="1899-12-30T01:00:00"/>
    <s v="DCO"/>
    <s v="N/A"/>
  </r>
  <r>
    <n v="16141"/>
    <x v="126"/>
    <x v="27"/>
    <s v="LIFT IFTS 24-04 HUN"/>
    <s v="IFTS"/>
    <n v="62"/>
    <s v="IFTS"/>
    <n v="22"/>
    <m/>
    <s v="X"/>
    <x v="5"/>
    <s v="NET"/>
    <s v="ATAG_DECI"/>
    <m/>
    <n v="16142"/>
    <s v="NET ATAG01"/>
    <s v="07:00"/>
    <s v="08:00"/>
    <d v="1899-12-30T01:00:00"/>
    <s v="07:00"/>
    <s v="08:00"/>
    <d v="1899-12-30T01:00:00"/>
    <s v="DCO"/>
    <s v="N/A"/>
  </r>
  <r>
    <n v="16142"/>
    <x v="126"/>
    <x v="27"/>
    <s v="LIFT IFTS 24-04 HUN"/>
    <s v="IFTS"/>
    <n v="63"/>
    <s v="ACS"/>
    <n v="9"/>
    <m/>
    <s v="X"/>
    <x v="4"/>
    <s v="NET"/>
    <s v="ATAG_DECI"/>
    <m/>
    <n v="16141"/>
    <s v="NET ATAG01"/>
    <d v="1899-12-30T07:00:00"/>
    <d v="1899-12-30T08:00:00"/>
    <d v="1899-12-30T01:00:00"/>
    <d v="1899-12-30T07:00:00"/>
    <d v="1899-12-30T08:00:00"/>
    <d v="1899-12-30T01:00:00"/>
    <s v="DCO"/>
    <s v="N/A"/>
  </r>
  <r>
    <n v="16143"/>
    <x v="126"/>
    <x v="27"/>
    <s v="LIFT IFTS 24-04 SPA"/>
    <s v="IFTS"/>
    <n v="58"/>
    <s v="IFTS"/>
    <n v="23"/>
    <m/>
    <s v="X"/>
    <x v="0"/>
    <s v="NET"/>
    <s v="BTAG_DECI"/>
    <m/>
    <n v="16144"/>
    <s v="NET BTAG02"/>
    <s v="07:00"/>
    <s v="08:00"/>
    <d v="1899-12-30T01:00:00"/>
    <s v="07:00"/>
    <d v="1899-12-30T07:50:00"/>
    <d v="1899-12-30T00:50:00"/>
    <s v="DCO"/>
    <s v="N/A"/>
  </r>
  <r>
    <n v="16144"/>
    <x v="126"/>
    <x v="27"/>
    <s v="LIFT IFTS 24-04 SPA"/>
    <s v="IFTS"/>
    <n v="60"/>
    <s v="ACS"/>
    <n v="2"/>
    <m/>
    <s v="X"/>
    <x v="1"/>
    <s v="NET"/>
    <s v="BTAG_DECI"/>
    <m/>
    <n v="16143"/>
    <s v="NET BTAG02"/>
    <d v="1899-12-30T07:00:00"/>
    <d v="1899-12-30T08:00:00"/>
    <d v="1899-12-30T01:00:00"/>
    <d v="1899-12-30T07:00:00"/>
    <d v="1899-12-30T07:50:00"/>
    <d v="1899-12-30T00:50:00"/>
    <s v="DCO"/>
    <s v="N/A"/>
  </r>
  <r>
    <n v="16145"/>
    <x v="126"/>
    <x v="27"/>
    <s v="LIFT IFTS 24-05 GER"/>
    <s v="IFTS"/>
    <n v="67"/>
    <s v="ACS"/>
    <n v="5"/>
    <m/>
    <s v="X"/>
    <x v="6"/>
    <s v="STDA"/>
    <s v="BRV_R2R_STD"/>
    <m/>
    <m/>
    <s v="PT BVR02"/>
    <s v="07:00"/>
    <s v="08:00"/>
    <d v="1899-12-30T01:00:00"/>
    <s v="07:00"/>
    <s v="08:00"/>
    <d v="1899-12-30T01:00:00"/>
    <s v="DCO"/>
    <s v="N/A"/>
  </r>
  <r>
    <n v="16146"/>
    <x v="129"/>
    <x v="27"/>
    <s v="LIFT IFTS 24-05 AUT"/>
    <s v="IFTS"/>
    <n v="64"/>
    <s v="ACS"/>
    <n v="10"/>
    <m/>
    <s v="X"/>
    <x v="3"/>
    <s v="STDA"/>
    <s v="BRV_R2R_STD"/>
    <m/>
    <m/>
    <s v="PT R2R01"/>
    <s v="05:30"/>
    <s v="06:30"/>
    <d v="1899-12-30T01:00:00"/>
    <d v="1899-12-30T06:15:00"/>
    <d v="1899-12-30T06:40:00"/>
    <d v="1899-12-30T00:25:00"/>
    <s v="DCO"/>
    <s v="N/A"/>
  </r>
  <r>
    <n v="16147"/>
    <x v="126"/>
    <x v="27"/>
    <s v="LIFT IFTS 24-05 GER"/>
    <s v="IFTS"/>
    <n v="66"/>
    <s v="ACS"/>
    <n v="3"/>
    <m/>
    <s v="X"/>
    <x v="5"/>
    <s v="STDA"/>
    <s v="BRV_R2R_STD"/>
    <m/>
    <m/>
    <s v="PT BVR02"/>
    <s v="08:30"/>
    <s v="09:30"/>
    <d v="1899-12-30T01:00:00"/>
    <s v="08:30"/>
    <d v="1899-12-30T09:25:00"/>
    <d v="1899-12-30T00:55:00"/>
    <s v="DCO"/>
    <s v="N/A"/>
  </r>
  <r>
    <n v="16148"/>
    <x v="126"/>
    <x v="27"/>
    <s v="LIFT IFTS 25-02 SGP"/>
    <s v="IFTS"/>
    <n v="82"/>
    <s v="ACS"/>
    <n v="17"/>
    <m/>
    <s v="X"/>
    <x v="4"/>
    <s v="STDA"/>
    <s v="DECI_STD"/>
    <m/>
    <m/>
    <s v="PT EMR01"/>
    <s v="08:30"/>
    <s v="09:30"/>
    <d v="1899-12-30T01:00:00"/>
    <s v="08:30"/>
    <s v="09:30"/>
    <d v="1899-12-30T01:00:00"/>
    <s v="DCO"/>
    <s v="N/A"/>
  </r>
  <r>
    <n v="16149"/>
    <x v="126"/>
    <x v="27"/>
    <s v="LIFT IFTS 24-04 CAN"/>
    <s v="IFTS"/>
    <n v="51"/>
    <s v="ACS"/>
    <n v="10"/>
    <m/>
    <s v="X"/>
    <x v="1"/>
    <s v="NET"/>
    <s v="DCA"/>
    <m/>
    <n v="16150"/>
    <s v="NET DCA01"/>
    <s v="08:30"/>
    <s v="09:30"/>
    <d v="1899-12-30T01:00:00"/>
    <d v="1899-12-30T08:30:00"/>
    <d v="1899-12-30T09:30:00"/>
    <d v="1899-12-30T01:00:00"/>
    <s v="DCO"/>
    <s v="N/A"/>
  </r>
  <r>
    <n v="16150"/>
    <x v="126"/>
    <x v="27"/>
    <s v="LIFT IFTS 24-04 CAN"/>
    <s v="IFTS"/>
    <n v="53"/>
    <s v="ACS"/>
    <n v="12"/>
    <m/>
    <s v="X"/>
    <x v="0"/>
    <s v="NET"/>
    <s v="DCA"/>
    <m/>
    <n v="16149"/>
    <s v="NET DCA01"/>
    <d v="1899-12-30T08:30:00"/>
    <d v="1899-12-30T09:30:00"/>
    <d v="1899-12-30T01:00:00"/>
    <d v="1899-12-30T08:30:00"/>
    <d v="1899-12-30T09:30:00"/>
    <d v="1899-12-30T01:00:00"/>
    <s v="DCO"/>
    <s v="N/A"/>
  </r>
  <r>
    <n v="16151"/>
    <x v="126"/>
    <x v="27"/>
    <s v="IFTS 25-01 QAT"/>
    <s v="QATAR"/>
    <n v="76"/>
    <s v="ACS"/>
    <n v="13"/>
    <s v="X"/>
    <m/>
    <x v="6"/>
    <s v="STDA"/>
    <s v="DECI_STD"/>
    <m/>
    <m/>
    <s v="PT IFB03"/>
    <s v="08:30"/>
    <s v="09:30"/>
    <d v="1899-12-30T01:00:00"/>
    <d v="1899-12-30T08:30:00"/>
    <d v="1899-12-30T09:30:00"/>
    <d v="1899-12-30T01:00:00"/>
    <s v="DCO"/>
    <s v="N/A"/>
  </r>
  <r>
    <n v="16152"/>
    <x v="129"/>
    <x v="27"/>
    <s v="LIFT IFTS 25-02 JPN"/>
    <s v="IFTS"/>
    <n v="79"/>
    <s v="ACS"/>
    <n v="3"/>
    <m/>
    <s v="X"/>
    <x v="2"/>
    <s v="STDA"/>
    <s v="DECI_STD"/>
    <m/>
    <m/>
    <s v="PT EMR04"/>
    <s v="13:00"/>
    <s v="14:00"/>
    <d v="1899-12-30T01:00:00"/>
    <d v="1899-12-30T13:00:00"/>
    <d v="1899-12-30T14:00:00"/>
    <d v="1899-12-30T01:00:00"/>
    <s v="DCO"/>
    <s v="N/A"/>
  </r>
  <r>
    <n v="16153"/>
    <x v="126"/>
    <x v="27"/>
    <s v="LIFT IFTS 25-02 UK"/>
    <s v="IFTS"/>
    <n v="81"/>
    <s v="ACS"/>
    <n v="9"/>
    <m/>
    <s v="X"/>
    <x v="5"/>
    <s v="STDA"/>
    <s v="DECI_STD"/>
    <m/>
    <m/>
    <s v="FMS CF03"/>
    <s v="10:00"/>
    <s v="11:00"/>
    <d v="1899-12-30T01:00:00"/>
    <s v="10:00"/>
    <s v="11:00"/>
    <d v="1899-12-30T01:00:00"/>
    <s v="DCO"/>
    <s v="N/A"/>
  </r>
  <r>
    <n v="16154"/>
    <x v="126"/>
    <x v="27"/>
    <s v="LIFT IFTS QATAR 25-02"/>
    <s v="QATAR"/>
    <n v="73"/>
    <s v="IFTS"/>
    <n v="22"/>
    <m/>
    <s v="X"/>
    <x v="4"/>
    <s v="STDA"/>
    <s v="DECI_STD"/>
    <m/>
    <m/>
    <s v="PT FAM01"/>
    <s v="10:00"/>
    <s v="11:00"/>
    <d v="1899-12-30T01:00:00"/>
    <s v="10:00"/>
    <s v="11:00"/>
    <d v="1899-12-30T01:00:00"/>
    <s v="DCO"/>
    <s v="N/A"/>
  </r>
  <r>
    <n v="16155"/>
    <x v="126"/>
    <x v="27"/>
    <s v="LIFT IFTS 25-02 JPN"/>
    <s v="IFTS"/>
    <n v="79"/>
    <s v="ACS"/>
    <n v="2"/>
    <m/>
    <s v="X"/>
    <x v="0"/>
    <s v="STDA"/>
    <s v="DECI_STD"/>
    <m/>
    <m/>
    <s v="PT EMR02"/>
    <s v="10:00"/>
    <s v="11:00"/>
    <d v="1899-12-30T01:00:00"/>
    <s v="10:00"/>
    <s v="11:00"/>
    <d v="1899-12-30T01:00:00"/>
    <s v="DCO"/>
    <s v="N/A"/>
  </r>
  <r>
    <n v="16156"/>
    <x v="126"/>
    <x v="27"/>
    <s v="LIFT IFTS QATAR 25-02"/>
    <s v="QATAR"/>
    <n v="70"/>
    <s v="IFTS"/>
    <n v="23"/>
    <m/>
    <s v="X"/>
    <x v="1"/>
    <s v="STDA"/>
    <s v="DECI_STD"/>
    <m/>
    <m/>
    <s v="PT FAM01"/>
    <s v="10:00"/>
    <s v="11:00"/>
    <d v="1899-12-30T01:00:00"/>
    <s v="10:00"/>
    <s v="11:00"/>
    <d v="1899-12-30T01:00:00"/>
    <s v="DCO"/>
    <s v="N/A"/>
  </r>
  <r>
    <n v="16157"/>
    <x v="126"/>
    <x v="27"/>
    <s v="LIFT IFTS 24-04 JPN"/>
    <s v="IFTS"/>
    <n v="55"/>
    <s v="ACS"/>
    <n v="5"/>
    <m/>
    <s v="X"/>
    <x v="6"/>
    <s v="STDA"/>
    <s v="BRV_R2R_STD"/>
    <m/>
    <m/>
    <s v="PT BVR01"/>
    <s v="10:00"/>
    <s v="11:00"/>
    <d v="1899-12-30T01:00:00"/>
    <s v="10:00"/>
    <s v="11:00"/>
    <d v="1899-12-30T01:00:00"/>
    <s v="DCO"/>
    <s v="N/A"/>
  </r>
  <r>
    <n v="16158"/>
    <x v="129"/>
    <x v="27"/>
    <s v="LIFT IFTS 25-02 UK"/>
    <s v="IFTS"/>
    <n v="80"/>
    <s v="ACS"/>
    <n v="1"/>
    <m/>
    <s v="X"/>
    <x v="3"/>
    <s v="STDA"/>
    <s v="DECI_STD"/>
    <m/>
    <m/>
    <s v="PT EMR04"/>
    <s v="08:30"/>
    <s v="09:30"/>
    <d v="1899-12-30T01:00:00"/>
    <d v="1899-12-30T08:30:00"/>
    <d v="1899-12-30T09:30:00"/>
    <d v="1899-12-30T01:00:00"/>
    <s v="DCO"/>
    <s v="N/A"/>
  </r>
  <r>
    <n v="16159"/>
    <x v="126"/>
    <x v="27"/>
    <s v="LIFT 24-44 ITA"/>
    <s v="AMI"/>
    <n v="71"/>
    <s v="ACS"/>
    <n v="17"/>
    <s v="X"/>
    <m/>
    <x v="5"/>
    <s v="NET"/>
    <s v="DCA"/>
    <m/>
    <n v="16160"/>
    <s v="SD DCA01"/>
    <s v="11:30"/>
    <s v="12:30"/>
    <d v="1899-12-30T01:00:00"/>
    <s v="11:30"/>
    <s v="12:30"/>
    <d v="1899-12-30T01:00:00"/>
    <s v="DCO"/>
    <s v="N/A"/>
  </r>
  <r>
    <n v="16160"/>
    <x v="126"/>
    <x v="27"/>
    <s v="LIFT 24-44 ITA"/>
    <s v="AMI"/>
    <n v="73"/>
    <s v="ACS"/>
    <n v="20"/>
    <s v="X"/>
    <m/>
    <x v="4"/>
    <s v="NET"/>
    <s v="DCA"/>
    <m/>
    <n v="16159"/>
    <s v="SD DCA01"/>
    <d v="1899-12-30T11:30:00"/>
    <d v="1899-12-30T12:30:00"/>
    <d v="1899-12-30T01:00:00"/>
    <d v="1899-12-30T11:30:00"/>
    <d v="1899-12-30T12:30:00"/>
    <d v="1899-12-30T01:00:00"/>
    <s v="DCO"/>
    <s v="N/A"/>
  </r>
  <r>
    <n v="16161"/>
    <x v="126"/>
    <x v="27"/>
    <s v="LIFT IFTS 25-01 SGP"/>
    <s v="IFTS"/>
    <n v="68"/>
    <s v="ACS"/>
    <n v="12"/>
    <m/>
    <s v="X"/>
    <x v="0"/>
    <s v="NET"/>
    <s v="DECI_STD"/>
    <m/>
    <n v="16162"/>
    <s v="FMSC HBFM01"/>
    <s v="11:30"/>
    <s v="12:30"/>
    <d v="1899-12-30T01:00:00"/>
    <d v="1899-12-30T11:30:00"/>
    <d v="1899-12-30T12:20:00"/>
    <d v="1899-12-30T00:50:00"/>
    <s v="DCO"/>
    <s v="N/A"/>
  </r>
  <r>
    <n v="16162"/>
    <x v="126"/>
    <x v="27"/>
    <s v="LIFT IFTS 24-04 JPN"/>
    <s v="IFTS"/>
    <n v="57"/>
    <s v="ACS"/>
    <n v="13"/>
    <m/>
    <s v="X"/>
    <x v="6"/>
    <s v="STDA"/>
    <s v="BRV_R2R_STD"/>
    <m/>
    <m/>
    <s v="PT BVR01"/>
    <s v="11:30"/>
    <s v="12:30"/>
    <d v="1899-12-30T01:00:00"/>
    <s v="11:30"/>
    <s v="12:30"/>
    <d v="1899-12-30T01:00:00"/>
    <s v="DCO"/>
    <s v="N/A"/>
  </r>
  <r>
    <n v="16163"/>
    <x v="129"/>
    <x v="27"/>
    <s v="LIFT IFTS 24-05 AUT"/>
    <s v="IFTS"/>
    <n v="64"/>
    <s v="ACS"/>
    <n v="10"/>
    <m/>
    <s v="X"/>
    <x v="2"/>
    <s v="STDA"/>
    <s v="BRV_R2R_STD"/>
    <m/>
    <m/>
    <s v="PT R2R01"/>
    <s v="05:30"/>
    <s v="06:30"/>
    <d v="1899-12-30T01:00:00"/>
    <d v="1899-12-30T05:30:00"/>
    <d v="1899-12-30T06:10:00"/>
    <d v="1899-12-30T00:40:00"/>
    <s v="RSLD"/>
    <s v="CD3"/>
  </r>
  <r>
    <n v="16164"/>
    <x v="126"/>
    <x v="27"/>
    <s v="LIFT IFTS 24-05 GER"/>
    <s v="IFTS"/>
    <n v="66"/>
    <s v="ACS"/>
    <n v="9"/>
    <m/>
    <s v="X"/>
    <x v="5"/>
    <s v="NET"/>
    <s v="DCA"/>
    <m/>
    <n v="16165"/>
    <s v="NET QRA01"/>
    <s v="13:00"/>
    <s v="14:00"/>
    <d v="1899-12-30T01:00:00"/>
    <s v="13:00"/>
    <s v="14:00"/>
    <d v="1899-12-30T01:00:00"/>
    <s v="DCO"/>
    <s v="N/A"/>
  </r>
  <r>
    <n v="16165"/>
    <x v="126"/>
    <x v="27"/>
    <s v="LIFT IFTS 24-05 GER"/>
    <s v="IFTS"/>
    <n v="67"/>
    <s v="IFTS"/>
    <n v="22"/>
    <m/>
    <s v="X"/>
    <x v="4"/>
    <s v="NET"/>
    <s v="DCA"/>
    <m/>
    <n v="16164"/>
    <s v="NET QRA01"/>
    <d v="1899-12-30T13:00:00"/>
    <d v="1899-12-30T14:00:00"/>
    <d v="1899-12-30T01:00:00"/>
    <d v="1899-12-30T13:00:00"/>
    <d v="1899-12-30T14:00:00"/>
    <d v="1899-12-30T01:00:00"/>
    <s v="DCO"/>
    <s v="N/A"/>
  </r>
  <r>
    <n v="16166"/>
    <x v="126"/>
    <x v="27"/>
    <s v="LIFT IFTS 24-04 CAN"/>
    <s v="IFTS"/>
    <n v="53"/>
    <s v="ACS"/>
    <n v="2"/>
    <m/>
    <s v="X"/>
    <x v="1"/>
    <s v="NET"/>
    <s v="DCA"/>
    <m/>
    <n v="16167"/>
    <s v="NET DCA02"/>
    <s v="13:00"/>
    <s v="14:00"/>
    <d v="1899-12-30T01:00:00"/>
    <d v="1899-12-30T13:00:00"/>
    <d v="1899-12-30T14:00:00"/>
    <d v="1899-12-30T01:00:00"/>
    <s v="DCO"/>
    <s v="N/A"/>
  </r>
  <r>
    <n v="16167"/>
    <x v="126"/>
    <x v="27"/>
    <s v="LIFT IFTS 24-04 CAN"/>
    <s v="IFTS"/>
    <n v="51"/>
    <s v="IFTS"/>
    <n v="23"/>
    <m/>
    <s v="X"/>
    <x v="0"/>
    <s v="NET"/>
    <s v="DCA"/>
    <m/>
    <n v="16166"/>
    <s v="NET DCA02"/>
    <d v="1899-12-30T13:00:00"/>
    <d v="1899-12-30T14:00:00"/>
    <d v="1899-12-30T01:00:00"/>
    <d v="1899-12-30T13:00:00"/>
    <d v="1899-12-30T14:00:00"/>
    <d v="1899-12-30T01:00:00"/>
    <s v="DCO"/>
    <s v="N/A"/>
  </r>
  <r>
    <n v="16168"/>
    <x v="129"/>
    <x v="27"/>
    <s v="LIFT 24-44 ITA"/>
    <s v="AMI"/>
    <n v="73"/>
    <s v="ACS"/>
    <n v="17"/>
    <s v="X"/>
    <m/>
    <x v="5"/>
    <s v="NET"/>
    <s v="DCA"/>
    <m/>
    <n v="16169"/>
    <s v="SD DCA02"/>
    <s v="05:30"/>
    <s v="06:30"/>
    <d v="1899-12-30T01:00:00"/>
    <s v="05:30"/>
    <s v="06:30"/>
    <d v="1899-12-30T01:00:00"/>
    <s v="DCO"/>
    <s v="N/A"/>
  </r>
  <r>
    <n v="16169"/>
    <x v="129"/>
    <x v="27"/>
    <s v="LIFT 24-44 ITA"/>
    <s v="AMI"/>
    <n v="71"/>
    <s v="ACS"/>
    <n v="14"/>
    <s v="X"/>
    <m/>
    <x v="4"/>
    <s v="NET"/>
    <s v="DCA"/>
    <m/>
    <n v="16168"/>
    <s v="SD DCA02"/>
    <d v="1899-12-30T05:30:00"/>
    <d v="1899-12-30T06:30:00"/>
    <d v="1899-12-30T01:00:00"/>
    <d v="1899-12-30T05:30:00"/>
    <d v="1899-12-30T06:30:00"/>
    <d v="1899-12-30T01:00:00"/>
    <s v="DCO"/>
    <s v="N/A"/>
  </r>
  <r>
    <n v="16170"/>
    <x v="129"/>
    <x v="27"/>
    <s v="IFTS LIFT 24-01 QATAR"/>
    <s v="QATAR"/>
    <n v="40"/>
    <s v="ACS"/>
    <n v="12"/>
    <s v="X"/>
    <m/>
    <x v="0"/>
    <s v="STDA"/>
    <s v="DECI_STD"/>
    <m/>
    <m/>
    <s v="PT IF01"/>
    <s v="05:30"/>
    <s v="06:30"/>
    <d v="1899-12-30T01:00:00"/>
    <s v="05:30"/>
    <d v="1899-12-30T06:35:00"/>
    <d v="1899-12-30T01:05:00"/>
    <s v="DCO"/>
    <s v="N/A"/>
  </r>
  <r>
    <n v="16171"/>
    <x v="129"/>
    <x v="27"/>
    <s v="LIFT IFTS 24-04 JPN"/>
    <s v="IFTS"/>
    <n v="55"/>
    <s v="ACS"/>
    <n v="13"/>
    <m/>
    <s v="X"/>
    <x v="1"/>
    <s v="STDA"/>
    <s v="BRV_R2R_STD"/>
    <m/>
    <m/>
    <s v="PT BVR02"/>
    <s v="05:30"/>
    <s v="06:30"/>
    <d v="1899-12-30T01:00:00"/>
    <s v="05:30"/>
    <s v="06:30"/>
    <d v="1899-12-30T01:00:00"/>
    <s v="DCO"/>
    <s v="N/A"/>
  </r>
  <r>
    <n v="16172"/>
    <x v="129"/>
    <x v="27"/>
    <s v="LIFT IFTS 24-04 JPN"/>
    <s v="IFTS"/>
    <n v="57"/>
    <s v="ACS"/>
    <n v="1"/>
    <m/>
    <s v="X"/>
    <x v="6"/>
    <s v="STDA"/>
    <s v="BRV_R2R_STD"/>
    <m/>
    <m/>
    <s v="PT BVR02"/>
    <s v="05:30"/>
    <s v="06:30"/>
    <d v="1899-12-30T01:00:00"/>
    <s v="05:30"/>
    <s v="06:30"/>
    <d v="1899-12-30T01:00:00"/>
    <s v="DCO"/>
    <s v="N/A"/>
  </r>
  <r>
    <n v="16173"/>
    <x v="129"/>
    <x v="27"/>
    <s v="LIFT IFTS 24-05 GER"/>
    <s v="IFTS"/>
    <n v="67"/>
    <s v="ACS"/>
    <n v="9"/>
    <m/>
    <s v="X"/>
    <x v="5"/>
    <s v="NET"/>
    <s v="DCA"/>
    <m/>
    <n v="16174"/>
    <s v="NET QRA02"/>
    <s v="07:00"/>
    <s v="08:00"/>
    <d v="1899-12-30T01:00:00"/>
    <s v="07:00"/>
    <s v="08:00"/>
    <d v="1899-12-30T01:00:00"/>
    <s v="DCO"/>
    <s v="N/A"/>
  </r>
  <r>
    <n v="16174"/>
    <x v="129"/>
    <x v="27"/>
    <s v="LIFT IFTS 24-05 GER"/>
    <s v="IFTS"/>
    <n v="66"/>
    <s v="IFTS"/>
    <n v="22"/>
    <m/>
    <s v="X"/>
    <x v="4"/>
    <s v="NET"/>
    <s v="DCA"/>
    <m/>
    <n v="16173"/>
    <s v="NET QRA02"/>
    <d v="1899-12-30T07:00:00"/>
    <d v="1899-12-30T08:00:00"/>
    <d v="1899-12-30T01:00:00"/>
    <d v="1899-12-30T07:00:00"/>
    <d v="1899-12-30T08:00:00"/>
    <d v="1899-12-30T01:00:00"/>
    <s v="DCO"/>
    <s v="N/A"/>
  </r>
  <r>
    <n v="16175"/>
    <x v="129"/>
    <x v="27"/>
    <s v="LIFT IFTS 24-04 CAN"/>
    <s v="IFTS"/>
    <n v="54"/>
    <s v="ACS"/>
    <n v="2"/>
    <m/>
    <s v="X"/>
    <x v="0"/>
    <s v="NET"/>
    <s v="DCA"/>
    <m/>
    <n v="16176"/>
    <s v="NET DCA01"/>
    <s v="07:00"/>
    <s v="08:00"/>
    <d v="1899-12-30T01:00:00"/>
    <s v="07:00"/>
    <s v="08:00"/>
    <d v="1899-12-30T01:00:00"/>
    <s v="DCO"/>
    <s v="N/A"/>
  </r>
  <r>
    <n v="16176"/>
    <x v="129"/>
    <x v="27"/>
    <s v="LIFT IFTS 24-04 CAN"/>
    <s v="IFTS"/>
    <n v="52"/>
    <s v="IFTS"/>
    <n v="23"/>
    <m/>
    <s v="X"/>
    <x v="1"/>
    <s v="NET"/>
    <s v="DCA"/>
    <m/>
    <n v="16175"/>
    <s v="NET DCA01"/>
    <d v="1899-12-30T07:00:00"/>
    <d v="1899-12-30T08:00:00"/>
    <d v="1899-12-30T01:00:00"/>
    <s v="07:00"/>
    <s v="08:00"/>
    <d v="1899-12-30T01:00:00"/>
    <s v="DCO"/>
    <s v="N/A"/>
  </r>
  <r>
    <n v="16177"/>
    <x v="129"/>
    <x v="27"/>
    <s v="LIFT IFTS 24-05 AUT"/>
    <s v="IFTS"/>
    <n v="65"/>
    <s v="ACS"/>
    <n v="31"/>
    <m/>
    <s v="X"/>
    <x v="6"/>
    <s v="STDA"/>
    <s v="BRV_R2R_STD"/>
    <m/>
    <m/>
    <s v="PT R2R01"/>
    <s v="07:00"/>
    <s v="08:00"/>
    <d v="1899-12-30T01:00:00"/>
    <s v="07:00"/>
    <s v="08:00"/>
    <d v="1899-12-30T01:00:00"/>
    <s v="DCO"/>
    <s v="N/A"/>
  </r>
  <r>
    <n v="16178"/>
    <x v="129"/>
    <x v="27"/>
    <s v="LIFT IFTS 24-04 HUN"/>
    <s v="IFTS"/>
    <n v="63"/>
    <s v="ACS"/>
    <n v="17"/>
    <m/>
    <s v="X"/>
    <x v="5"/>
    <s v="NET"/>
    <s v="ATAG_DECI"/>
    <m/>
    <n v="16179"/>
    <s v="NET ATAG02"/>
    <s v="08:30"/>
    <s v="09:30"/>
    <d v="1899-12-30T01:00:00"/>
    <s v="08:30"/>
    <s v="09:30"/>
    <d v="1899-12-30T01:00:00"/>
    <s v="DCO"/>
    <s v="N/A"/>
  </r>
  <r>
    <n v="16179"/>
    <x v="129"/>
    <x v="27"/>
    <s v="LIFT IFTS 24-04 HUN"/>
    <s v="IFTS"/>
    <n v="62"/>
    <s v="ACS"/>
    <n v="14"/>
    <m/>
    <s v="X"/>
    <x v="4"/>
    <s v="NET"/>
    <s v="ATAG_DECI"/>
    <m/>
    <n v="16178"/>
    <s v="NET ATAG02"/>
    <d v="1899-12-30T08:30:00"/>
    <d v="1899-12-30T09:30:00"/>
    <d v="1899-12-30T01:00:00"/>
    <d v="1899-12-30T08:30:00"/>
    <d v="1899-12-30T09:30:00"/>
    <d v="1899-12-30T01:00:00"/>
    <s v="DCO"/>
    <s v="N/A"/>
  </r>
  <r>
    <n v="16180"/>
    <x v="129"/>
    <x v="27"/>
    <s v="LIFT IFTS 25-02 CAN"/>
    <s v="IFTS"/>
    <n v="75"/>
    <s v="ACS"/>
    <n v="12"/>
    <m/>
    <s v="X"/>
    <x v="0"/>
    <s v="STDA"/>
    <s v="DECI_STD"/>
    <m/>
    <m/>
    <s v="FMS EMR01"/>
    <s v="08:30"/>
    <s v="09:30"/>
    <d v="1899-12-30T01:00:00"/>
    <s v="08:30"/>
    <s v="09:30"/>
    <d v="1899-12-30T01:00:00"/>
    <s v="DCO"/>
    <s v="N/A"/>
  </r>
  <r>
    <n v="16181"/>
    <x v="129"/>
    <x v="27"/>
    <s v="IFTS 25-01 QAT"/>
    <s v="QATAR"/>
    <n v="76"/>
    <s v="ACS"/>
    <n v="13"/>
    <s v="X"/>
    <m/>
    <x v="1"/>
    <s v="STDA"/>
    <s v="DECI_STD"/>
    <m/>
    <m/>
    <s v="PT IF01"/>
    <s v="08:30"/>
    <s v="09:30"/>
    <d v="1899-12-30T01:00:00"/>
    <s v="08:30"/>
    <s v="09:30"/>
    <d v="1899-12-30T01:00:00"/>
    <s v="DCO"/>
    <s v="N/A"/>
  </r>
  <r>
    <n v="16182"/>
    <x v="129"/>
    <x v="27"/>
    <s v="LIFT IFTS 25-02 JPN"/>
    <s v="IFTS"/>
    <n v="79"/>
    <s v="ACS"/>
    <n v="10"/>
    <m/>
    <s v="X"/>
    <x v="6"/>
    <s v="STDA"/>
    <s v="DECI_STD"/>
    <m/>
    <m/>
    <s v="PT EMR03"/>
    <s v="08:30"/>
    <s v="09:30"/>
    <d v="1899-12-30T01:00:00"/>
    <s v="08:30"/>
    <s v="09:30"/>
    <d v="1899-12-30T01:00:00"/>
    <s v="DCO"/>
    <s v="N/A"/>
  </r>
  <r>
    <n v="16183"/>
    <x v="129"/>
    <x v="27"/>
    <s v="IFTS 25-01 QAT"/>
    <s v="QATAR"/>
    <n v="77"/>
    <s v="IFTS"/>
    <n v="22"/>
    <s v="X"/>
    <m/>
    <x v="3"/>
    <s v="STDA"/>
    <s v="DECI_STD"/>
    <m/>
    <m/>
    <s v="PT IF01"/>
    <s v="10:00"/>
    <s v="11:00"/>
    <d v="1899-12-30T01:00:00"/>
    <d v="1899-12-30T09:50:00"/>
    <d v="1899-12-30T10:50:00"/>
    <d v="1899-12-30T01:00:00"/>
    <s v="DCO"/>
    <s v="N/A"/>
  </r>
  <r>
    <n v="16184"/>
    <x v="129"/>
    <x v="27"/>
    <s v="LIFT IFTS 25-02 JPN"/>
    <s v="IFTS"/>
    <n v="77"/>
    <s v="ACS"/>
    <n v="9"/>
    <m/>
    <s v="X"/>
    <x v="5"/>
    <s v="STDA"/>
    <s v="DECI_STD"/>
    <m/>
    <m/>
    <s v="PT EMR03"/>
    <s v="10:00"/>
    <s v="11:00"/>
    <d v="1899-12-30T01:00:00"/>
    <s v="10:00"/>
    <s v="11:00"/>
    <d v="1899-12-30T01:00:00"/>
    <s v="DCO"/>
    <s v="N/A"/>
  </r>
  <r>
    <n v="16185"/>
    <x v="129"/>
    <x v="27"/>
    <s v="LIFT IFTS QATAR 25-02"/>
    <s v="QATAR"/>
    <n v="77"/>
    <s v="IFTS"/>
    <n v="23"/>
    <m/>
    <s v="X"/>
    <x v="4"/>
    <s v="STDA"/>
    <s v="DECI_STD"/>
    <m/>
    <m/>
    <s v="PT FAMB01"/>
    <s v="10:00"/>
    <s v="11:00"/>
    <d v="1899-12-30T01:00:00"/>
    <s v="10:00"/>
    <s v="11:00"/>
    <d v="1899-12-30T01:00:00"/>
    <s v="DCO"/>
    <s v="N/A"/>
  </r>
  <r>
    <n v="16186"/>
    <x v="129"/>
    <x v="27"/>
    <s v="LIFT IFTS 25-02 SGP"/>
    <s v="IFTS"/>
    <n v="82"/>
    <s v="ACS"/>
    <n v="2"/>
    <m/>
    <s v="X"/>
    <x v="0"/>
    <s v="STDA"/>
    <s v="DECI_STD"/>
    <m/>
    <m/>
    <s v="PT EMR02"/>
    <s v="10:00"/>
    <s v="11:00"/>
    <d v="1899-12-30T01:00:00"/>
    <s v="10:00"/>
    <s v="11:00"/>
    <d v="1899-12-30T01:00:00"/>
    <s v="DCO"/>
    <s v="N/A"/>
  </r>
  <r>
    <n v="16187"/>
    <x v="129"/>
    <x v="27"/>
    <s v="LIFT IFTS QATAR 25-02"/>
    <s v="QATAR"/>
    <n v="75"/>
    <s v="ACS"/>
    <n v="5"/>
    <m/>
    <s v="X"/>
    <x v="6"/>
    <s v="STDA"/>
    <s v="DECI_STD"/>
    <m/>
    <m/>
    <s v="PT FAMB01"/>
    <s v="10:00"/>
    <s v="11:00"/>
    <d v="1899-12-30T01:00:00"/>
    <s v="10:00"/>
    <s v="11:00"/>
    <d v="1899-12-30T01:00:00"/>
    <s v="DCO"/>
    <s v="N/A"/>
  </r>
  <r>
    <n v="16188"/>
    <x v="129"/>
    <x v="27"/>
    <s v="LIFT IFTS 25-02 JPN"/>
    <s v="IFTS"/>
    <n v="79"/>
    <s v="ACS"/>
    <n v="3"/>
    <m/>
    <s v="X"/>
    <x v="3"/>
    <s v="STDA"/>
    <s v="DECI_STD"/>
    <m/>
    <m/>
    <s v="PT EMR04"/>
    <s v="13:00"/>
    <s v="14:00"/>
    <d v="1899-12-30T01:00:00"/>
    <d v="1899-12-30T13:00:00"/>
    <d v="1899-12-30T14:00:00"/>
    <d v="1899-12-30T01:00:00"/>
    <s v="RSLD"/>
    <s v="CD4"/>
  </r>
  <r>
    <n v="16189"/>
    <x v="129"/>
    <x v="27"/>
    <s v="LIFT IFTS 24-04 SPA"/>
    <s v="IFTS"/>
    <n v="61"/>
    <s v="ACS"/>
    <n v="17"/>
    <m/>
    <s v="X"/>
    <x v="5"/>
    <s v="NET"/>
    <s v="ATAG_DECI"/>
    <m/>
    <n v="16190"/>
    <s v="NET ATAG01"/>
    <s v="11:30"/>
    <s v="12:30"/>
    <d v="1899-12-30T01:00:00"/>
    <s v="11:30"/>
    <s v="12:30"/>
    <d v="1899-12-30T01:00:00"/>
    <s v="DCO"/>
    <s v="N/A"/>
  </r>
  <r>
    <n v="16190"/>
    <x v="129"/>
    <x v="27"/>
    <s v="LIFT IFTS 24-04 SPA"/>
    <s v="IFTS"/>
    <n v="59"/>
    <s v="ACS"/>
    <n v="14"/>
    <m/>
    <s v="X"/>
    <x v="4"/>
    <s v="NET"/>
    <s v="ATAG_DECI"/>
    <m/>
    <n v="16189"/>
    <s v="NET ATAG01"/>
    <d v="1899-12-30T11:30:00"/>
    <d v="1899-12-30T12:30:00"/>
    <d v="1899-12-30T01:00:00"/>
    <d v="1899-12-30T11:30:00"/>
    <d v="1899-12-30T12:30:00"/>
    <d v="1899-12-30T01:00:00"/>
    <s v="DCO"/>
    <s v="N/A"/>
  </r>
  <r>
    <n v="16191"/>
    <x v="129"/>
    <x v="27"/>
    <s v="LIFT IFTS QATAR 25-02"/>
    <s v="QATAR"/>
    <n v="72"/>
    <s v="ACS"/>
    <n v="13"/>
    <m/>
    <s v="X"/>
    <x v="0"/>
    <s v="STDA"/>
    <s v="DECI_STD"/>
    <m/>
    <m/>
    <s v="PT FAM01"/>
    <s v="11:30"/>
    <s v="12:30"/>
    <d v="1899-12-30T01:00:00"/>
    <d v="1899-12-30T11:30:00"/>
    <d v="1899-12-30T12:30:00"/>
    <d v="1899-12-30T01:00:00"/>
    <s v="DCO"/>
    <s v="N/A"/>
  </r>
  <r>
    <n v="16192"/>
    <x v="129"/>
    <x v="27"/>
    <s v="IFTS LIFT 24-01 QATAR"/>
    <s v="QATAR"/>
    <n v="40"/>
    <s v="ACS"/>
    <n v="12"/>
    <s v="X"/>
    <m/>
    <x v="1"/>
    <s v="STDA"/>
    <s v="DECI_STD"/>
    <m/>
    <m/>
    <s v="PT IF02"/>
    <s v="11:30"/>
    <s v="12:30"/>
    <d v="1899-12-30T01:00:00"/>
    <d v="1899-12-30T11:30:00"/>
    <d v="1899-12-30T12:30:00"/>
    <d v="1899-12-30T01:00:00"/>
    <s v="DCO"/>
    <s v="N/A"/>
  </r>
  <r>
    <n v="16193"/>
    <x v="129"/>
    <x v="27"/>
    <s v="LIFT IFTS QATAR 25-02"/>
    <s v="QATAR"/>
    <n v="71"/>
    <s v="ACS"/>
    <n v="10"/>
    <m/>
    <s v="X"/>
    <x v="6"/>
    <s v="STDA"/>
    <s v="DECI_STD"/>
    <m/>
    <m/>
    <s v="PT FAM01"/>
    <s v="11:30"/>
    <s v="12:30"/>
    <d v="1899-12-30T01:00:00"/>
    <d v="1899-12-30T11:30:00"/>
    <d v="1899-12-30T12:30:00"/>
    <d v="1899-12-30T01:00:00"/>
    <s v="DCO"/>
    <s v="N/A"/>
  </r>
  <r>
    <n v="16194"/>
    <x v="129"/>
    <x v="27"/>
    <s v="LIFT IFTS QATAR 25-02"/>
    <s v="QATAR"/>
    <n v="73"/>
    <s v="ACS"/>
    <n v="1"/>
    <m/>
    <s v="X"/>
    <x v="2"/>
    <s v="STDA"/>
    <s v="DECI_STD"/>
    <m/>
    <m/>
    <s v="PT FAM02"/>
    <s v="11:30"/>
    <s v="12:30"/>
    <d v="1899-12-30T01:00:00"/>
    <d v="1899-12-30T11:30:00"/>
    <d v="1899-12-30T12:30:00"/>
    <d v="1899-12-30T01:00:00"/>
    <s v="DCO"/>
    <s v="N/A"/>
  </r>
  <r>
    <n v="16195"/>
    <x v="129"/>
    <x v="27"/>
    <s v="LIFT IFTS 24-04 CAN"/>
    <s v="IFTS"/>
    <n v="52"/>
    <s v="ACS"/>
    <n v="9"/>
    <m/>
    <s v="X"/>
    <x v="5"/>
    <s v="NET"/>
    <s v="DCA"/>
    <m/>
    <n v="16196"/>
    <s v="NET DCA02"/>
    <s v="13:00"/>
    <s v="14:00"/>
    <d v="1899-12-30T01:00:00"/>
    <d v="1899-12-30T13:00:00"/>
    <d v="1899-12-30T13:55:00"/>
    <d v="1899-12-30T00:55:00"/>
    <s v="DCO"/>
    <s v="N/A"/>
  </r>
  <r>
    <n v="16196"/>
    <x v="129"/>
    <x v="27"/>
    <s v="LIFT IFTS 24-04 CAN"/>
    <s v="IFTS"/>
    <n v="54"/>
    <s v="IFTS"/>
    <n v="22"/>
    <m/>
    <s v="X"/>
    <x v="4"/>
    <s v="NET"/>
    <s v="DCA"/>
    <m/>
    <n v="16195"/>
    <s v="NET DCA02"/>
    <d v="1899-12-30T13:00:00"/>
    <d v="1899-12-30T14:00:00"/>
    <d v="1899-12-30T01:00:00"/>
    <d v="1899-12-30T13:00:00"/>
    <d v="1899-12-30T13:55:00"/>
    <d v="1899-12-30T00:55:00"/>
    <s v="DCO"/>
    <s v="N/A"/>
  </r>
  <r>
    <n v="16197"/>
    <x v="129"/>
    <x v="27"/>
    <s v="LIFT IFTS 25-02 UK"/>
    <s v="IFTS"/>
    <n v="80"/>
    <s v="ACS"/>
    <n v="2"/>
    <m/>
    <s v="X"/>
    <x v="0"/>
    <s v="STDA"/>
    <s v="DECI_STD"/>
    <m/>
    <m/>
    <s v="FMS CF03"/>
    <s v="13:00"/>
    <s v="14:00"/>
    <d v="1899-12-30T01:00:00"/>
    <d v="1899-12-30T13:00:00"/>
    <d v="1899-12-30T14:00:00"/>
    <d v="1899-12-30T01:00:00"/>
    <s v="DCO"/>
    <s v="N/A"/>
  </r>
  <r>
    <n v="16198"/>
    <x v="129"/>
    <x v="27"/>
    <s v="IFTS 25-01 QAT"/>
    <s v="QATAR"/>
    <n v="78"/>
    <s v="IFTS"/>
    <n v="23"/>
    <s v="X"/>
    <m/>
    <x v="1"/>
    <s v="STDA"/>
    <s v="DECI_STD"/>
    <m/>
    <m/>
    <s v="PT IFB03"/>
    <s v="13:00"/>
    <s v="14:00"/>
    <d v="1899-12-30T01:00:00"/>
    <d v="1899-12-30T13:00:00"/>
    <d v="1899-12-30T14:00:00"/>
    <d v="1899-12-30T01:00:00"/>
    <s v="DCO"/>
    <s v="N/A"/>
  </r>
  <r>
    <n v="16199"/>
    <x v="129"/>
    <x v="27"/>
    <s v="LIFT IFTS 25-02 JPN"/>
    <s v="IFTS"/>
    <n v="77"/>
    <s v="ACS"/>
    <n v="5"/>
    <m/>
    <s v="X"/>
    <x v="6"/>
    <s v="STDA"/>
    <s v="DECI_STD"/>
    <m/>
    <m/>
    <s v="PT EMR04"/>
    <s v="13:00"/>
    <s v="14:00"/>
    <d v="1899-12-30T01:00:00"/>
    <d v="1899-12-30T13:00:00"/>
    <d v="1899-12-30T14:00:00"/>
    <d v="1899-12-30T01:00:00"/>
    <s v="DCO"/>
    <s v="N/A"/>
  </r>
  <r>
    <n v="16200"/>
    <x v="127"/>
    <x v="27"/>
    <s v="LIFT IFTS 25-01 HUN"/>
    <s v="IFTS"/>
    <n v="70"/>
    <s v="ACS"/>
    <n v="13"/>
    <m/>
    <s v="X"/>
    <x v="5"/>
    <s v="NET"/>
    <s v="DECI_STD"/>
    <m/>
    <n v="16201"/>
    <s v="FMSC HBFM02"/>
    <s v="05:30"/>
    <s v="06:30"/>
    <d v="1899-12-30T01:00:00"/>
    <d v="1899-12-30T05:30:00"/>
    <d v="1899-12-30T06:30:00"/>
    <d v="1899-12-30T01:00:00"/>
    <s v="DCO"/>
    <s v="N/A"/>
  </r>
  <r>
    <n v="16201"/>
    <x v="127"/>
    <x v="27"/>
    <s v="LIFT IFTS 25-02 JPN"/>
    <s v="IFTS"/>
    <n v="79"/>
    <s v="ACS"/>
    <n v="14"/>
    <m/>
    <s v="X"/>
    <x v="0"/>
    <s v="STDA"/>
    <s v="DECI_STD"/>
    <m/>
    <m/>
    <s v="FMS CF03"/>
    <s v="05:30"/>
    <s v="06:30"/>
    <d v="1899-12-30T01:00:00"/>
    <s v="05:30"/>
    <s v="06:30"/>
    <d v="1899-12-30T01:00:00"/>
    <s v="DCO"/>
    <s v="N/A"/>
  </r>
  <r>
    <n v="16202"/>
    <x v="127"/>
    <x v="27"/>
    <s v="LIFT IFTS 25-02 JPN"/>
    <s v="IFTS"/>
    <n v="77"/>
    <s v="ACS"/>
    <n v="1"/>
    <m/>
    <s v="X"/>
    <x v="1"/>
    <s v="STDA"/>
    <s v="DECI_STD"/>
    <m/>
    <m/>
    <s v="FMS CF03"/>
    <s v="05:30"/>
    <s v="06:30"/>
    <d v="1899-12-30T01:00:00"/>
    <s v="05:30"/>
    <s v="06:30"/>
    <d v="1899-12-30T01:00:00"/>
    <s v="DCO"/>
    <s v="N/A"/>
  </r>
  <r>
    <n v="16203"/>
    <x v="127"/>
    <x v="27"/>
    <s v="LIFT IFTS 24-05 AUT"/>
    <s v="IFTS"/>
    <n v="64"/>
    <s v="ACS"/>
    <n v="12"/>
    <m/>
    <s v="X"/>
    <x v="6"/>
    <s v="STDA"/>
    <s v="BRV_R2R_STD"/>
    <m/>
    <m/>
    <s v="PT R2R02"/>
    <s v="05:30"/>
    <s v="06:30"/>
    <d v="1899-12-30T01:00:00"/>
    <s v="05:30"/>
    <s v="06:30"/>
    <d v="1899-12-30T01:00:00"/>
    <s v="DCO"/>
    <s v="N/A"/>
  </r>
  <r>
    <n v="16204"/>
    <x v="127"/>
    <x v="27"/>
    <s v="IFTS 25-01 QAT"/>
    <s v="QATAR"/>
    <n v="77"/>
    <s v="ACS"/>
    <n v="10"/>
    <s v="X"/>
    <m/>
    <x v="3"/>
    <s v="STDA"/>
    <s v="DECI_STD"/>
    <m/>
    <m/>
    <s v="PT IF02"/>
    <s v="05:30"/>
    <s v="06:30"/>
    <d v="1899-12-30T01:00:00"/>
    <s v="05:30"/>
    <s v="06:30"/>
    <d v="1899-12-30T01:00:00"/>
    <s v="DCO"/>
    <s v="N/A"/>
  </r>
  <r>
    <n v="16205"/>
    <x v="127"/>
    <x v="27"/>
    <s v="LIFT IFTS 25-01 HUN"/>
    <s v="IFTS"/>
    <n v="71"/>
    <s v="ACS"/>
    <n v="9"/>
    <m/>
    <s v="X"/>
    <x v="5"/>
    <s v="NET"/>
    <s v="DECI_STD"/>
    <m/>
    <n v="16206"/>
    <s v="FMSC HBFM02"/>
    <s v="07:00"/>
    <s v="08:00"/>
    <d v="1899-12-30T01:00:00"/>
    <d v="1899-12-30T07:00:00"/>
    <d v="1899-12-30T08:00:00"/>
    <d v="1899-12-30T01:00:00"/>
    <s v="DCO"/>
    <s v="N/A"/>
  </r>
  <r>
    <n v="16206"/>
    <x v="127"/>
    <x v="27"/>
    <s v="LIFT IFTS 24-04 SPA"/>
    <s v="IFTS"/>
    <n v="59"/>
    <s v="ACS"/>
    <n v="17"/>
    <m/>
    <s v="X"/>
    <x v="0"/>
    <s v="NET"/>
    <s v="ATAG_DECI"/>
    <m/>
    <n v="16207"/>
    <s v="NET ATAG02"/>
    <s v="07:00"/>
    <s v="08:00"/>
    <d v="1899-12-30T01:00:00"/>
    <s v="07:00"/>
    <s v="08:00"/>
    <d v="1899-12-30T01:00:00"/>
    <s v="DCO"/>
    <s v="N/A"/>
  </r>
  <r>
    <n v="16207"/>
    <x v="127"/>
    <x v="27"/>
    <s v="LIFT IFTS 24-04 SPA"/>
    <s v="IFTS"/>
    <n v="61"/>
    <s v="IFTS"/>
    <n v="23"/>
    <m/>
    <s v="X"/>
    <x v="1"/>
    <s v="NET"/>
    <s v="ATAG_DECI"/>
    <m/>
    <n v="16206"/>
    <s v="NET ATAG02"/>
    <d v="1899-12-30T07:00:00"/>
    <d v="1899-12-30T08:00:00"/>
    <d v="1899-12-30T01:00:00"/>
    <s v="07:00"/>
    <s v="08:00"/>
    <d v="1899-12-30T01:00:00"/>
    <s v="DCO"/>
    <s v="N/A"/>
  </r>
  <r>
    <n v="16208"/>
    <x v="127"/>
    <x v="27"/>
    <s v="LIFT IFTS 24-05 AUT"/>
    <s v="IFTS"/>
    <n v="65"/>
    <s v="IFTS"/>
    <n v="22"/>
    <m/>
    <s v="X"/>
    <x v="6"/>
    <s v="STDA"/>
    <s v="BRV_R2R_STD"/>
    <m/>
    <m/>
    <s v="PT R2R02"/>
    <s v="07:00"/>
    <s v="08:00"/>
    <d v="1899-12-30T01:00:00"/>
    <s v="07:00"/>
    <s v="08:00"/>
    <d v="1899-12-30T01:00:00"/>
    <s v="DCO"/>
    <s v="N/A"/>
  </r>
  <r>
    <n v="16209"/>
    <x v="127"/>
    <x v="27"/>
    <s v="LIFT IFTS QATAR 25-02"/>
    <s v="QATAR"/>
    <n v="74"/>
    <s v="ACS"/>
    <n v="23"/>
    <m/>
    <s v="X"/>
    <x v="3"/>
    <s v="STDA"/>
    <s v="DECI_STD"/>
    <m/>
    <m/>
    <s v="PT FAM01"/>
    <s v="07:00"/>
    <s v="08:00"/>
    <d v="1899-12-30T01:00:00"/>
    <s v="07:00"/>
    <s v="08:00"/>
    <d v="1899-12-30T01:00:00"/>
    <s v="DCO"/>
    <s v="N/A"/>
  </r>
  <r>
    <n v="16210"/>
    <x v="127"/>
    <x v="27"/>
    <s v="LIFT IFTS 25-02 CAN"/>
    <s v="IFTS"/>
    <n v="74"/>
    <s v="ACS"/>
    <n v="13"/>
    <m/>
    <s v="X"/>
    <x v="5"/>
    <s v="STDA"/>
    <s v="DECI_STD"/>
    <m/>
    <m/>
    <s v="FMS EMR01"/>
    <s v="08:30"/>
    <s v="09:30"/>
    <d v="1899-12-30T01:00:00"/>
    <d v="1899-12-30T08:30:00"/>
    <d v="1899-12-30T09:30:00"/>
    <d v="1899-12-30T01:00:00"/>
    <s v="DCO"/>
    <s v="N/A"/>
  </r>
  <r>
    <n v="16211"/>
    <x v="127"/>
    <x v="27"/>
    <s v="IFTS 25-01 QAT"/>
    <s v="QATAR"/>
    <n v="78"/>
    <s v="ACS"/>
    <n v="8"/>
    <s v="X"/>
    <m/>
    <x v="4"/>
    <s v="STDA"/>
    <s v="DECI_STD"/>
    <m/>
    <m/>
    <s v="PT IF01"/>
    <s v="08:30"/>
    <s v="09:30"/>
    <d v="1899-12-30T01:00:00"/>
    <d v="1899-12-30T08:30:00"/>
    <d v="1899-12-30T09:30:00"/>
    <d v="1899-12-30T01:00:00"/>
    <s v="DCO"/>
    <s v="N/A"/>
  </r>
  <r>
    <n v="16212"/>
    <x v="127"/>
    <x v="27"/>
    <s v="LIFT IFTS 25-02 SGP"/>
    <s v="IFTS"/>
    <n v="83"/>
    <s v="ACS"/>
    <n v="14"/>
    <m/>
    <s v="X"/>
    <x v="0"/>
    <s v="STDA"/>
    <s v="DECI_STD"/>
    <m/>
    <m/>
    <s v="PT EMR03"/>
    <s v="08:30"/>
    <s v="09:30"/>
    <d v="1899-12-30T01:00:00"/>
    <s v="08:30"/>
    <s v="09:30"/>
    <d v="1899-12-30T01:00:00"/>
    <s v="DCO"/>
    <s v="N/A"/>
  </r>
  <r>
    <n v="16213"/>
    <x v="127"/>
    <x v="27"/>
    <s v="LIFT IFTS QATAR 25-02"/>
    <s v="QATAR"/>
    <n v="75"/>
    <s v="ACS"/>
    <n v="1"/>
    <m/>
    <s v="X"/>
    <x v="1"/>
    <s v="STDA"/>
    <s v="DECI_STD"/>
    <m/>
    <m/>
    <s v="PT FAM01"/>
    <s v="08:30"/>
    <s v="09:30"/>
    <d v="1899-12-30T01:00:00"/>
    <s v="08:30"/>
    <s v="09:30"/>
    <d v="1899-12-30T01:00:00"/>
    <s v="DCO"/>
    <s v="N/A"/>
  </r>
  <r>
    <n v="16214"/>
    <x v="127"/>
    <x v="27"/>
    <s v="LIFT IFTS 25-02 SGP"/>
    <s v="IFTS"/>
    <n v="82"/>
    <s v="ACS"/>
    <n v="10"/>
    <m/>
    <s v="X"/>
    <x v="6"/>
    <s v="STDA"/>
    <s v="DECI_STD"/>
    <m/>
    <m/>
    <s v="PT EMR03"/>
    <s v="08:30"/>
    <s v="09:30"/>
    <d v="1899-12-30T01:00:00"/>
    <s v="08:30"/>
    <d v="1899-12-30T09:20:00"/>
    <d v="1899-12-30T00:50:00"/>
    <s v="DCO"/>
    <s v="N/A"/>
  </r>
  <r>
    <n v="16215"/>
    <x v="127"/>
    <x v="27"/>
    <s v="IP"/>
    <s v="AMI"/>
    <n v="53"/>
    <s v="AMI"/>
    <n v="53"/>
    <m/>
    <s v="X"/>
    <x v="3"/>
    <s v="STDA"/>
    <s v="DECI_STD"/>
    <m/>
    <m/>
    <s v="RI SEM"/>
    <s v="08:30"/>
    <s v="09:30"/>
    <d v="1899-12-30T01:00:00"/>
    <d v="1899-12-30T09:30:00"/>
    <d v="1899-12-30T10:15:00"/>
    <d v="1899-12-30T00:45:00"/>
    <s v="DCO"/>
    <s v="N/A"/>
  </r>
  <r>
    <n v="16216"/>
    <x v="127"/>
    <x v="27"/>
    <s v="LIFT IFTS QATAR 25-02"/>
    <s v="QATAR"/>
    <n v="70"/>
    <s v="ACS"/>
    <n v="17"/>
    <m/>
    <s v="X"/>
    <x v="5"/>
    <s v="STDA"/>
    <s v="DECI_STD"/>
    <m/>
    <m/>
    <s v="PT FAM02"/>
    <s v="10:00"/>
    <s v="11:00"/>
    <d v="1899-12-30T01:00:00"/>
    <d v="1899-12-30T10:00:00"/>
    <d v="1899-12-30T11:00:00"/>
    <d v="1899-12-30T01:00:00"/>
    <s v="DCO"/>
    <s v="N/A"/>
  </r>
  <r>
    <n v="16217"/>
    <x v="127"/>
    <x v="27"/>
    <s v="LIFT IFTS QATAR 25-02"/>
    <s v="QATAR"/>
    <n v="71"/>
    <s v="ACS"/>
    <n v="5"/>
    <m/>
    <s v="X"/>
    <x v="4"/>
    <s v="STDA"/>
    <s v="DECI_STD"/>
    <m/>
    <m/>
    <s v="PT FAM02"/>
    <s v="10:00"/>
    <s v="11:00"/>
    <d v="1899-12-30T01:00:00"/>
    <d v="1899-12-30T10:00:00"/>
    <d v="1899-12-30T11:00:00"/>
    <d v="1899-12-30T01:00:00"/>
    <s v="DCO"/>
    <s v="N/A"/>
  </r>
  <r>
    <n v="16218"/>
    <x v="127"/>
    <x v="27"/>
    <s v="LIFT IFTS QATAR 25-01"/>
    <s v="QATAR"/>
    <n v="68"/>
    <s v="IFTS"/>
    <n v="22"/>
    <m/>
    <s v="X"/>
    <x v="0"/>
    <s v="STDA"/>
    <s v="DECI_STD"/>
    <m/>
    <m/>
    <s v="FMS EMRB01"/>
    <s v="10:00"/>
    <s v="11:00"/>
    <d v="1899-12-30T01:00:00"/>
    <d v="1899-12-30T10:00:00"/>
    <d v="1899-12-30T10:50:00"/>
    <d v="1899-12-30T00:50:00"/>
    <s v="DCO"/>
    <s v="N/A"/>
  </r>
  <r>
    <n v="16219"/>
    <x v="127"/>
    <x v="27"/>
    <s v="LIFT IFTS QATAR 25-02"/>
    <s v="QATAR"/>
    <n v="72"/>
    <s v="ACS"/>
    <n v="2"/>
    <m/>
    <s v="X"/>
    <x v="1"/>
    <s v="STDA"/>
    <s v="DECI_STD"/>
    <m/>
    <m/>
    <s v="PT FAM02"/>
    <s v="10:00"/>
    <s v="11:00"/>
    <d v="1899-12-30T01:00:00"/>
    <d v="1899-12-30T10:00:00"/>
    <d v="1899-12-30T11:00:00"/>
    <d v="1899-12-30T01:00:00"/>
    <s v="DCO"/>
    <s v="N/A"/>
  </r>
  <r>
    <n v="16220"/>
    <x v="127"/>
    <x v="27"/>
    <s v="LIFT IFTS 25-02 CAN"/>
    <s v="IFTS"/>
    <n v="72"/>
    <s v="IFTS"/>
    <n v="23"/>
    <m/>
    <s v="X"/>
    <x v="6"/>
    <s v="STDA"/>
    <s v="DECI_STD"/>
    <m/>
    <m/>
    <s v="FMS EMR01"/>
    <s v="10:00"/>
    <s v="11:00"/>
    <d v="1899-12-30T01:00:00"/>
    <d v="1899-12-30T10:00:00"/>
    <d v="1899-12-30T10:50:00"/>
    <d v="1899-12-30T00:50:00"/>
    <s v="DCO"/>
    <s v="N/A"/>
  </r>
  <r>
    <n v="16221"/>
    <x v="127"/>
    <x v="27"/>
    <s v="LIFT IFTS 24-04 CAN"/>
    <s v="IFTS"/>
    <n v="51"/>
    <s v="ACS"/>
    <n v="8"/>
    <m/>
    <s v="X"/>
    <x v="5"/>
    <s v="NET"/>
    <s v="DCA"/>
    <m/>
    <n v="16222"/>
    <s v="NET ADCA01"/>
    <s v="11:30"/>
    <s v="12:30"/>
    <d v="1899-12-30T01:00:00"/>
    <d v="1899-12-30T11:30:00"/>
    <d v="1899-12-30T12:30:00"/>
    <d v="1899-12-30T01:00:00"/>
    <s v="DCO"/>
    <s v="N/A"/>
  </r>
  <r>
    <n v="16222"/>
    <x v="127"/>
    <x v="27"/>
    <s v="LIFT IFTS 24-04 CAN"/>
    <s v="IFTS"/>
    <n v="53"/>
    <s v="ACS"/>
    <n v="12"/>
    <m/>
    <s v="X"/>
    <x v="4"/>
    <s v="NET"/>
    <s v="DCA"/>
    <m/>
    <n v="16221"/>
    <s v="NET ADCA01"/>
    <d v="1899-12-30T11:30:00"/>
    <d v="1899-12-30T12:30:00"/>
    <d v="1899-12-30T01:00:00"/>
    <d v="1899-12-30T11:30:00"/>
    <d v="1899-12-30T12:30:00"/>
    <d v="1899-12-30T01:00:00"/>
    <s v="DCO"/>
    <s v="N/A"/>
  </r>
  <r>
    <n v="16223"/>
    <x v="127"/>
    <x v="27"/>
    <s v="LIFT IFTS 25-02 SGP"/>
    <s v="IFTS"/>
    <n v="82"/>
    <s v="ACS"/>
    <n v="14"/>
    <m/>
    <s v="X"/>
    <x v="0"/>
    <s v="STDA"/>
    <s v="DECI_STD"/>
    <m/>
    <m/>
    <s v="PT EMR04"/>
    <s v="11:30"/>
    <s v="12:30"/>
    <d v="1899-12-30T01:00:00"/>
    <d v="1899-12-30T11:30:00"/>
    <d v="1899-12-30T12:30:00"/>
    <d v="1899-12-30T01:00:00"/>
    <s v="DCO"/>
    <s v="N/A"/>
  </r>
  <r>
    <n v="16224"/>
    <x v="127"/>
    <x v="27"/>
    <s v="LIFT IFTS 24-05 AUT"/>
    <s v="IFTS"/>
    <n v="64"/>
    <s v="ACS"/>
    <n v="1"/>
    <m/>
    <s v="X"/>
    <x v="1"/>
    <s v="STDA"/>
    <s v="BRV_R2R_STD"/>
    <m/>
    <m/>
    <s v="PT BVR01"/>
    <s v="11:30"/>
    <s v="12:30"/>
    <d v="1899-12-30T01:00:00"/>
    <d v="1899-12-30T11:30:00"/>
    <d v="1899-12-30T12:30:00"/>
    <d v="1899-12-30T01:00:00"/>
    <s v="DCO"/>
    <s v="N/A"/>
  </r>
  <r>
    <n v="16225"/>
    <x v="127"/>
    <x v="27"/>
    <s v="LIFT IFTS 24-04 JPN"/>
    <s v="IFTS"/>
    <n v="55"/>
    <s v="ACS"/>
    <n v="9"/>
    <m/>
    <s v="X"/>
    <x v="5"/>
    <s v="NET"/>
    <s v="DCA"/>
    <m/>
    <n v="16226"/>
    <s v="NET QRA01"/>
    <s v="13:00"/>
    <s v="14:00"/>
    <d v="1899-12-30T01:00:00"/>
    <s v="13:00"/>
    <s v="14:00"/>
    <d v="1899-12-30T01:00:00"/>
    <s v="DCO"/>
    <s v="N/A"/>
  </r>
  <r>
    <n v="16226"/>
    <x v="127"/>
    <x v="27"/>
    <s v="LIFT IFTS 24-04 JPN"/>
    <s v="IFTS"/>
    <n v="57"/>
    <s v="IFTS"/>
    <n v="22"/>
    <m/>
    <s v="X"/>
    <x v="4"/>
    <s v="NET"/>
    <s v="DCA"/>
    <m/>
    <n v="16225"/>
    <s v="NET QRA01"/>
    <d v="1899-12-30T13:00:00"/>
    <d v="1899-12-30T14:00:00"/>
    <d v="1899-12-30T01:00:00"/>
    <d v="1899-12-30T13:00:00"/>
    <d v="1899-12-30T14:00:00"/>
    <d v="1899-12-30T01:00:00"/>
    <s v="DCO"/>
    <s v="N/A"/>
  </r>
  <r>
    <n v="16227"/>
    <x v="127"/>
    <x v="27"/>
    <s v="LIFT IFTS QATAR 25-02"/>
    <s v="QATAR"/>
    <n v="73"/>
    <s v="ACS"/>
    <n v="2"/>
    <m/>
    <s v="X"/>
    <x v="0"/>
    <s v="STDA"/>
    <s v="DECI_STD"/>
    <m/>
    <m/>
    <s v="FMS CFB01"/>
    <s v="13:00"/>
    <s v="14:00"/>
    <d v="1899-12-30T01:00:00"/>
    <d v="1899-12-30T13:00:00"/>
    <d v="1899-12-30T14:20:00"/>
    <d v="1899-12-30T01:20:00"/>
    <s v="DCO"/>
    <s v="N/A"/>
  </r>
  <r>
    <n v="16228"/>
    <x v="127"/>
    <x v="27"/>
    <s v="IFTS 25-01 QAT"/>
    <s v="QATAR"/>
    <n v="78"/>
    <s v="ACS"/>
    <n v="4"/>
    <s v="X"/>
    <m/>
    <x v="1"/>
    <s v="STDA"/>
    <s v="DECI_STD"/>
    <m/>
    <m/>
    <s v="PT IF02"/>
    <s v="13:00"/>
    <s v="14:00"/>
    <d v="1899-12-30T01:00:00"/>
    <d v="1899-12-30T13:00:00"/>
    <d v="1899-12-30T14:00:00"/>
    <d v="1899-12-30T01:00:00"/>
    <s v="DCO"/>
    <s v="N/A"/>
  </r>
  <r>
    <n v="16229"/>
    <x v="127"/>
    <x v="27"/>
    <s v="LIFT IFTS 24-05 AUT"/>
    <s v="IFTS"/>
    <n v="65"/>
    <s v="ACS"/>
    <n v="5"/>
    <m/>
    <s v="X"/>
    <x v="6"/>
    <s v="STDA"/>
    <s v="BRV_R2R_STD"/>
    <m/>
    <m/>
    <s v="PT BVR01"/>
    <s v="13:00"/>
    <s v="14:00"/>
    <d v="1899-12-30T01:00:00"/>
    <d v="1899-12-30T13:00:00"/>
    <d v="1899-12-30T14:00:00"/>
    <d v="1899-12-30T01:00:00"/>
    <s v="DCO"/>
    <s v="N/A"/>
  </r>
  <r>
    <n v="16230"/>
    <x v="128"/>
    <x v="27"/>
    <s v="LIFT IFTS 24-05 GER"/>
    <s v="IFTS"/>
    <n v="66"/>
    <s v="ACS"/>
    <n v="14"/>
    <m/>
    <s v="X"/>
    <x v="5"/>
    <s v="NET"/>
    <s v="DCA"/>
    <m/>
    <n v="16231"/>
    <s v="NET DCA01"/>
    <s v="05:30"/>
    <s v="06:30"/>
    <d v="1899-12-30T01:00:00"/>
    <d v="1899-12-30T05:35:00"/>
    <d v="1899-12-30T06:55:00"/>
    <d v="1899-12-30T01:20:00"/>
    <s v="DCO"/>
    <s v="N/A"/>
  </r>
  <r>
    <n v="16231"/>
    <x v="128"/>
    <x v="27"/>
    <s v="LIFT IFTS 24-05 GER"/>
    <s v="IFTS"/>
    <n v="67"/>
    <s v="ACS"/>
    <n v="1"/>
    <m/>
    <s v="X"/>
    <x v="4"/>
    <s v="NET"/>
    <s v="DCA"/>
    <m/>
    <n v="16230"/>
    <s v="NET DCA01"/>
    <d v="1899-12-30T05:30:00"/>
    <d v="1899-12-30T06:30:00"/>
    <d v="1899-12-30T01:00:00"/>
    <d v="1899-12-30T05:35:00"/>
    <d v="1899-12-30T06:55:00"/>
    <d v="1899-12-30T01:20:00"/>
    <s v="DCO"/>
    <s v="N/A"/>
  </r>
  <r>
    <n v="16232"/>
    <x v="128"/>
    <x v="27"/>
    <s v="LIFT IFTS 24-04 CAN"/>
    <s v="IFTS"/>
    <n v="53"/>
    <s v="ACS"/>
    <n v="10"/>
    <m/>
    <s v="X"/>
    <x v="0"/>
    <s v="NET"/>
    <s v="DCA"/>
    <m/>
    <n v="16233"/>
    <s v="NET ADCA02"/>
    <s v="05:30"/>
    <s v="06:30"/>
    <d v="1899-12-30T01:00:00"/>
    <s v="05:30"/>
    <s v="06:30"/>
    <d v="1899-12-30T01:00:00"/>
    <s v="DCO"/>
    <s v="N/A"/>
  </r>
  <r>
    <n v="16233"/>
    <x v="128"/>
    <x v="27"/>
    <s v="LIFT IFTS 24-04 CAN"/>
    <s v="IFTS"/>
    <n v="51"/>
    <s v="ACS"/>
    <n v="5"/>
    <m/>
    <s v="X"/>
    <x v="1"/>
    <s v="NET"/>
    <s v="DCA"/>
    <m/>
    <n v="16232"/>
    <s v="NET ADCA02"/>
    <d v="1899-12-30T05:30:00"/>
    <d v="1899-12-30T06:30:00"/>
    <d v="1899-12-30T01:00:00"/>
    <s v="05:30"/>
    <s v="06:30"/>
    <d v="1899-12-30T01:00:00"/>
    <s v="DCO"/>
    <s v="N/A"/>
  </r>
  <r>
    <n v="16234"/>
    <x v="128"/>
    <x v="27"/>
    <s v="LIFT IFTS 24-04 JPN"/>
    <s v="IFTS"/>
    <n v="57"/>
    <s v="ACS"/>
    <n v="9"/>
    <m/>
    <s v="X"/>
    <x v="5"/>
    <s v="NET"/>
    <s v="DCA"/>
    <m/>
    <n v="16235"/>
    <s v="NET QRA02"/>
    <s v="07:00"/>
    <s v="08:00"/>
    <d v="1899-12-30T01:00:00"/>
    <s v="07:00"/>
    <s v="08:00"/>
    <d v="1899-12-30T01:00:00"/>
    <s v="DCO"/>
    <s v="N/A"/>
  </r>
  <r>
    <n v="16235"/>
    <x v="128"/>
    <x v="27"/>
    <s v="LIFT IFTS 24-04 JPN"/>
    <s v="IFTS"/>
    <n v="55"/>
    <s v="ACS"/>
    <n v="3"/>
    <m/>
    <s v="X"/>
    <x v="4"/>
    <s v="NET"/>
    <s v="DCA"/>
    <m/>
    <n v="16234"/>
    <s v="NET QRA02"/>
    <d v="1899-12-30T07:00:00"/>
    <d v="1899-12-30T08:00:00"/>
    <d v="1899-12-30T01:00:00"/>
    <d v="1899-12-30T07:00:00"/>
    <d v="1899-12-30T08:00:00"/>
    <d v="1899-12-30T01:00:00"/>
    <s v="DCO"/>
    <s v="N/A"/>
  </r>
  <r>
    <n v="16236"/>
    <x v="128"/>
    <x v="27"/>
    <s v="LIFT 24-44 ITA"/>
    <s v="AMI"/>
    <n v="71"/>
    <s v="ACS"/>
    <n v="2"/>
    <s v="X"/>
    <m/>
    <x v="0"/>
    <s v="NET"/>
    <s v="DCA"/>
    <m/>
    <n v="16237"/>
    <s v="SD ADCA01"/>
    <s v="07:00"/>
    <s v="08:00"/>
    <d v="1899-12-30T01:00:00"/>
    <s v="07:00"/>
    <s v="08:00"/>
    <d v="1899-12-30T01:00:00"/>
    <s v="DCO"/>
    <s v="N/A"/>
  </r>
  <r>
    <n v="16237"/>
    <x v="128"/>
    <x v="27"/>
    <s v="LIFT 24-44 ITA"/>
    <s v="AMI"/>
    <n v="73"/>
    <s v="ACS"/>
    <n v="12"/>
    <s v="X"/>
    <m/>
    <x v="1"/>
    <s v="NET"/>
    <s v="DCA"/>
    <m/>
    <n v="16236"/>
    <s v="SD ADCA01"/>
    <d v="1899-12-30T07:00:00"/>
    <d v="1899-12-30T08:00:00"/>
    <d v="1899-12-30T01:00:00"/>
    <s v="07:00"/>
    <s v="08:00"/>
    <d v="1899-12-30T01:00:00"/>
    <s v="DCO"/>
    <s v="N/A"/>
  </r>
  <r>
    <n v="16238"/>
    <x v="128"/>
    <x v="27"/>
    <s v="LIFT IFTS 25-02 SGP"/>
    <s v="IFTS"/>
    <n v="83"/>
    <s v="ACS"/>
    <n v="8"/>
    <m/>
    <s v="X"/>
    <x v="6"/>
    <s v="STDA"/>
    <s v="DECI_STD"/>
    <m/>
    <m/>
    <s v="PT EMR04"/>
    <s v="07:00"/>
    <s v="08:00"/>
    <d v="1899-12-30T01:00:00"/>
    <d v="1899-12-30T07:00:00"/>
    <d v="1899-12-30T07:50:00"/>
    <d v="1899-12-30T00:50:00"/>
    <s v="DCO"/>
    <s v="N/A"/>
  </r>
  <r>
    <n v="16239"/>
    <x v="128"/>
    <x v="27"/>
    <s v="LIFT IFTS 24-04 SPA"/>
    <s v="IFTS"/>
    <n v="60"/>
    <s v="ACS"/>
    <n v="14"/>
    <m/>
    <s v="X"/>
    <x v="5"/>
    <s v="NET"/>
    <s v="ATAG_DECI"/>
    <m/>
    <n v="16240"/>
    <s v="NET ATAG01"/>
    <s v="08:30"/>
    <s v="09:30"/>
    <d v="1899-12-30T01:00:00"/>
    <s v="08:30"/>
    <d v="1899-12-30T09:15:00"/>
    <d v="1899-12-30T00:45:00"/>
    <s v="DCO"/>
    <s v="N/A"/>
  </r>
  <r>
    <n v="16240"/>
    <x v="128"/>
    <x v="27"/>
    <s v="LIFT IFTS 24-04 SPA"/>
    <s v="IFTS"/>
    <n v="58"/>
    <s v="ACS"/>
    <n v="1"/>
    <m/>
    <s v="X"/>
    <x v="4"/>
    <s v="NET"/>
    <s v="ATAG_DECI"/>
    <m/>
    <n v="16239"/>
    <s v="NET ATAG01"/>
    <d v="1899-12-30T08:30:00"/>
    <d v="1899-12-30T09:30:00"/>
    <d v="1899-12-30T01:00:00"/>
    <d v="1899-12-30T08:30:00"/>
    <d v="1899-12-30T09:15:00"/>
    <d v="1899-12-30T00:45:00"/>
    <s v="DCO"/>
    <s v="N/A"/>
  </r>
  <r>
    <n v="16241"/>
    <x v="128"/>
    <x v="27"/>
    <s v="LIFT IFTS 24-05 AUT"/>
    <s v="IFTS"/>
    <n v="64"/>
    <s v="IFTS"/>
    <n v="22"/>
    <m/>
    <s v="X"/>
    <x v="0"/>
    <s v="STDA"/>
    <s v="BRV_R2R_STD"/>
    <m/>
    <m/>
    <s v="PT BVR02"/>
    <s v="08:30"/>
    <s v="09:30"/>
    <d v="1899-12-30T01:00:00"/>
    <d v="1899-12-30T08:30:00"/>
    <d v="1899-12-30T09:30:00"/>
    <d v="1899-12-30T01:00:00"/>
    <s v="DCO"/>
    <s v="N/A"/>
  </r>
  <r>
    <n v="16242"/>
    <x v="128"/>
    <x v="27"/>
    <s v="IFTS 25-01 QAT"/>
    <s v="QATAR"/>
    <n v="76"/>
    <s v="ACS"/>
    <n v="10"/>
    <s v="X"/>
    <m/>
    <x v="1"/>
    <s v="STDA"/>
    <s v="DECI_STD"/>
    <m/>
    <m/>
    <s v="PT IF02"/>
    <s v="08:30"/>
    <s v="09:30"/>
    <d v="1899-12-30T01:00:00"/>
    <d v="1899-12-30T08:30:00"/>
    <d v="1899-12-30T09:30:00"/>
    <d v="1899-12-30T01:00:00"/>
    <s v="DCO"/>
    <s v="N/A"/>
  </r>
  <r>
    <n v="16243"/>
    <x v="128"/>
    <x v="27"/>
    <s v="LIFT IFTS QATAR 25-02"/>
    <s v="QATAR"/>
    <n v="74"/>
    <s v="ACS"/>
    <n v="13"/>
    <m/>
    <s v="X"/>
    <x v="6"/>
    <s v="STDA"/>
    <s v="DECI_STD"/>
    <m/>
    <m/>
    <s v="PT FAM02"/>
    <s v="08:30"/>
    <s v="09:30"/>
    <d v="1899-12-30T01:00:00"/>
    <d v="1899-12-30T08:30:00"/>
    <d v="1899-12-30T09:30:00"/>
    <d v="1899-12-30T01:00:00"/>
    <s v="DCO"/>
    <s v="N/A"/>
  </r>
  <r>
    <n v="16244"/>
    <x v="128"/>
    <x v="27"/>
    <s v="LIFT IFTS QATAR 25-02"/>
    <s v="QATAR"/>
    <n v="75"/>
    <s v="ACS"/>
    <n v="5"/>
    <m/>
    <s v="X"/>
    <x v="2"/>
    <s v="STDA"/>
    <s v="DECI_STD"/>
    <m/>
    <m/>
    <s v="PT FAM02"/>
    <s v="08:30"/>
    <s v="09:30"/>
    <d v="1899-12-30T01:00:00"/>
    <d v="1899-12-30T08:30:00"/>
    <d v="1899-12-30T09:30:00"/>
    <d v="1899-12-30T01:00:00"/>
    <s v="DCO"/>
    <s v="N/A"/>
  </r>
  <r>
    <n v="16245"/>
    <x v="128"/>
    <x v="27"/>
    <s v="LIFT IFTS 24-04 CAN"/>
    <s v="IFTS"/>
    <n v="54"/>
    <s v="ACS"/>
    <n v="8"/>
    <m/>
    <s v="X"/>
    <x v="5"/>
    <s v="NET"/>
    <s v="DCA"/>
    <m/>
    <n v="16246"/>
    <s v="NET ADCA01"/>
    <s v="10:00"/>
    <s v="11:00"/>
    <d v="1899-12-30T01:00:00"/>
    <s v="10:00"/>
    <s v="11:00"/>
    <d v="1899-12-30T01:00:00"/>
    <s v="DCO"/>
    <s v="N/A"/>
  </r>
  <r>
    <n v="16246"/>
    <x v="128"/>
    <x v="27"/>
    <s v="LIFT IFTS 24-04 CAN"/>
    <s v="IFTS"/>
    <n v="52"/>
    <s v="ACS"/>
    <n v="12"/>
    <m/>
    <s v="X"/>
    <x v="4"/>
    <s v="NET"/>
    <s v="DCA"/>
    <m/>
    <n v="16245"/>
    <s v="NET ADCA01"/>
    <d v="1899-12-30T10:00:00"/>
    <d v="1899-12-30T11:00:00"/>
    <d v="1899-12-30T01:00:00"/>
    <s v="10:00"/>
    <s v="11:00"/>
    <d v="1899-12-30T01:00:00"/>
    <s v="DCO"/>
    <s v="N/A"/>
  </r>
  <r>
    <n v="16247"/>
    <x v="128"/>
    <x v="27"/>
    <s v="LIFT IFTS 25-01 HUN"/>
    <s v="IFTS"/>
    <n v="71"/>
    <s v="ACS"/>
    <n v="3"/>
    <m/>
    <s v="X"/>
    <x v="0"/>
    <s v="NET"/>
    <s v="DECI_STD"/>
    <m/>
    <s v="16248"/>
    <s v="FMSCHBFM02-RR09"/>
    <s v="10:00"/>
    <s v="11:00"/>
    <d v="1899-12-30T01:00:00"/>
    <s v="10:00"/>
    <s v="11:00"/>
    <d v="1899-12-30T01:00:00"/>
    <s v="DCO"/>
    <s v="N/A"/>
  </r>
  <r>
    <n v="16248"/>
    <x v="128"/>
    <x v="27"/>
    <s v="IP"/>
    <s v="Support IFTS"/>
    <m/>
    <s v="IFTS"/>
    <n v="42"/>
    <m/>
    <m/>
    <x v="1"/>
    <s v="NET"/>
    <s v="DECI_STD"/>
    <m/>
    <n v="16247"/>
    <s v="SUPP"/>
    <s v="10:00"/>
    <s v="11:00"/>
    <d v="1899-12-30T01:00:00"/>
    <s v="10:00"/>
    <s v="11:00"/>
    <d v="1899-12-30T01:00:00"/>
    <s v="DCO"/>
    <s v="N/A"/>
  </r>
  <r>
    <n v="16249"/>
    <x v="128"/>
    <x v="27"/>
    <s v="LIFT IFTS 24-05 AUT"/>
    <s v="IFTS"/>
    <n v="65"/>
    <s v="IFTS"/>
    <n v="23"/>
    <m/>
    <s v="X"/>
    <x v="6"/>
    <s v="STDA"/>
    <s v="BRV_R2R_STD"/>
    <m/>
    <m/>
    <s v="PT BVR02"/>
    <s v="10:10"/>
    <s v="11:10"/>
    <d v="1899-12-30T01:00:00"/>
    <s v="10:10"/>
    <s v="11:10"/>
    <d v="1899-12-30T01:00:00"/>
    <s v="DCO"/>
    <s v="N/A"/>
  </r>
  <r>
    <n v="16250"/>
    <x v="130"/>
    <x v="28"/>
    <s v="LIFT IFTS 24-04 CAN"/>
    <s v="IFTS"/>
    <n v="52"/>
    <s v="ACS"/>
    <n v="13"/>
    <m/>
    <s v="X"/>
    <x v="5"/>
    <s v="NET"/>
    <s v="DCA"/>
    <m/>
    <n v="16251"/>
    <s v="NET ADCA02"/>
    <s v="05:30"/>
    <s v="06:30"/>
    <d v="1899-12-30T01:00:00"/>
    <s v="05:30"/>
    <s v="06:30"/>
    <d v="1899-12-30T01:00:00"/>
    <s v="DCO"/>
    <s v="N/A"/>
  </r>
  <r>
    <n v="16251"/>
    <x v="130"/>
    <x v="28"/>
    <s v="LIFT IFTS 24-04 CAN"/>
    <s v="IFTS"/>
    <n v="54"/>
    <s v="ACS"/>
    <n v="2"/>
    <m/>
    <s v="X"/>
    <x v="4"/>
    <s v="NET"/>
    <s v="DCA"/>
    <m/>
    <n v="16250"/>
    <s v="NET ADCA02"/>
    <d v="1899-12-30T05:30:00"/>
    <d v="1899-12-30T06:30:00"/>
    <d v="1899-12-30T01:00:00"/>
    <d v="1899-12-30T05:30:00"/>
    <d v="1899-12-30T06:30:00"/>
    <d v="1899-12-30T01:00:00"/>
    <s v="DCO"/>
    <s v="N/A"/>
  </r>
  <r>
    <n v="16252"/>
    <x v="130"/>
    <x v="28"/>
    <s v="LIFT IFTS QATAR 25-01"/>
    <s v="QATAR"/>
    <n v="68"/>
    <s v="ACS"/>
    <n v="1"/>
    <m/>
    <s v="X"/>
    <x v="0"/>
    <s v="STDA"/>
    <s v="DECI_STD"/>
    <m/>
    <m/>
    <s v="FMS EMR01"/>
    <s v="05:30"/>
    <s v="06:30"/>
    <d v="1899-12-30T01:00:00"/>
    <s v="05:30"/>
    <s v="06:30"/>
    <d v="1899-12-30T01:00:00"/>
    <s v="DCO"/>
    <s v="N/A"/>
  </r>
  <r>
    <n v="16253"/>
    <x v="130"/>
    <x v="28"/>
    <s v="LIFT IFTS 24-05 GER"/>
    <s v="IFTS"/>
    <n v="67"/>
    <s v="IFTS"/>
    <n v="23"/>
    <m/>
    <s v="X"/>
    <x v="5"/>
    <s v="NET"/>
    <s v="DCA"/>
    <m/>
    <n v="16254"/>
    <s v="NET DCA02"/>
    <s v="07:00"/>
    <s v="08:00"/>
    <d v="1899-12-30T01:00:00"/>
    <s v="07:00"/>
    <s v="08:00"/>
    <d v="1899-12-30T01:00:00"/>
    <s v="DCO"/>
    <s v="N/A"/>
  </r>
  <r>
    <n v="16254"/>
    <x v="130"/>
    <x v="28"/>
    <s v="LIFT IFTS 24-05 GER"/>
    <s v="IFTS"/>
    <n v="66"/>
    <s v="ACS"/>
    <n v="14"/>
    <m/>
    <s v="X"/>
    <x v="4"/>
    <s v="NET"/>
    <s v="DCA"/>
    <m/>
    <n v="16253"/>
    <s v="NET DCA02"/>
    <d v="1899-12-30T07:00:00"/>
    <d v="1899-12-30T08:00:00"/>
    <d v="1899-12-30T01:00:00"/>
    <d v="1899-12-30T07:00:00"/>
    <d v="1899-12-30T08:00:00"/>
    <d v="1899-12-30T01:00:00"/>
    <s v="DCO"/>
    <s v="N/A"/>
  </r>
  <r>
    <n v="16255"/>
    <x v="130"/>
    <x v="28"/>
    <s v="LIFT IFTS 24-05 AUT"/>
    <s v="IFTS"/>
    <n v="64"/>
    <s v="ACS"/>
    <n v="2"/>
    <m/>
    <s v="X"/>
    <x v="5"/>
    <s v="NET"/>
    <s v="DCA"/>
    <m/>
    <n v="16256"/>
    <s v="NET QRA01"/>
    <s v="08:30"/>
    <s v="09:30"/>
    <d v="1899-12-30T01:00:00"/>
    <s v="08:30"/>
    <s v="09:30"/>
    <d v="1899-12-30T01:00:00"/>
    <s v="DCO"/>
    <s v="N/A"/>
  </r>
  <r>
    <n v="16256"/>
    <x v="130"/>
    <x v="28"/>
    <s v="LIFT IFTS 24-05 AUT"/>
    <s v="IFTS"/>
    <n v="65"/>
    <s v="ACS"/>
    <n v="13"/>
    <m/>
    <s v="X"/>
    <x v="4"/>
    <s v="NET"/>
    <s v="DCA"/>
    <m/>
    <n v="16255"/>
    <s v="NET QRA01"/>
    <d v="1899-12-30T08:30:00"/>
    <d v="1899-12-30T09:30:00"/>
    <d v="1899-12-30T01:00:00"/>
    <d v="1899-12-30T08:30:00"/>
    <d v="1899-12-30T09:30:00"/>
    <d v="1899-12-30T01:00:00"/>
    <s v="DCO"/>
    <s v="N/A"/>
  </r>
  <r>
    <n v="16257"/>
    <x v="130"/>
    <x v="28"/>
    <s v="LIFT IFTS 25-02 SGP"/>
    <s v="IFTS"/>
    <n v="83"/>
    <s v="ACS"/>
    <n v="1"/>
    <m/>
    <s v="X"/>
    <x v="6"/>
    <s v="STDA"/>
    <s v="DECI_STD"/>
    <m/>
    <m/>
    <s v="FMS CF03"/>
    <s v="08:30"/>
    <s v="09:30"/>
    <d v="1899-12-30T01:00:00"/>
    <d v="1899-12-30T08:30:00"/>
    <d v="1899-12-30T09:30:00"/>
    <d v="1899-12-30T01:00:00"/>
    <s v="DCO"/>
    <s v="N/A"/>
  </r>
  <r>
    <n v="16258"/>
    <x v="130"/>
    <x v="28"/>
    <s v="IFTS 25-01 QAT"/>
    <s v="QATAR"/>
    <n v="78"/>
    <s v="IFTS"/>
    <n v="23"/>
    <s v="X"/>
    <m/>
    <x v="4"/>
    <s v="STDA"/>
    <s v="DECI_STD"/>
    <m/>
    <m/>
    <s v="FMS EMRB01"/>
    <s v="10:00"/>
    <s v="11:00"/>
    <d v="1899-12-30T01:00:00"/>
    <s v="10:00"/>
    <s v="11:00"/>
    <d v="1899-12-30T01:00:00"/>
    <s v="DCO"/>
    <s v="N/A"/>
  </r>
  <r>
    <n v="16259"/>
    <x v="130"/>
    <x v="28"/>
    <s v="LIFT IFTS 24-04 CAN"/>
    <s v="IFTS"/>
    <n v="53"/>
    <s v="ACS"/>
    <n v="14"/>
    <m/>
    <s v="X"/>
    <x v="5"/>
    <s v="STDA"/>
    <s v="DECI_STD_NVG"/>
    <m/>
    <m/>
    <s v="FMS R2RNVG01"/>
    <s v="10:00"/>
    <s v="11:00"/>
    <d v="1899-12-30T01:00:00"/>
    <s v="10:00"/>
    <s v="11:00"/>
    <d v="1899-12-30T01:00:00"/>
    <s v="DCO"/>
    <s v="N/A"/>
  </r>
  <r>
    <n v="16260"/>
    <x v="130"/>
    <x v="28"/>
    <s v="LIFT IFTS QATAR 25-02"/>
    <s v="QATAR"/>
    <n v="73"/>
    <s v="IFTS"/>
    <n v="3"/>
    <m/>
    <s v="X"/>
    <x v="1"/>
    <s v="STDA"/>
    <s v="DECI_STD"/>
    <m/>
    <m/>
    <s v="FMS CF01"/>
    <s v="10:00"/>
    <s v="11:00"/>
    <d v="1899-12-30T01:00:00"/>
    <d v="1899-12-30T10:00:00"/>
    <d v="1899-12-30T11:00:00"/>
    <d v="1899-12-30T01:00:00"/>
    <s v="DCO"/>
    <s v="N/A"/>
  </r>
  <r>
    <n v="16261"/>
    <x v="130"/>
    <x v="28"/>
    <s v="LIFT IFTS QATAR 25-01"/>
    <s v="QATAR"/>
    <n v="63"/>
    <s v="ACS"/>
    <n v="31"/>
    <m/>
    <s v="X"/>
    <x v="6"/>
    <s v="STDA"/>
    <s v="DECI_STD"/>
    <m/>
    <m/>
    <s v="FMS EMRB01"/>
    <s v="10:00"/>
    <s v="11:00"/>
    <d v="1899-12-30T01:00:00"/>
    <d v="1899-12-30T10:00:00"/>
    <d v="1899-12-30T11:00:00"/>
    <d v="1899-12-30T01:00:00"/>
    <s v="DCO"/>
    <s v="N/A"/>
  </r>
  <r>
    <n v="16262"/>
    <x v="130"/>
    <x v="28"/>
    <s v="LIFT IFTS 24-04 CAN"/>
    <s v="IFTS"/>
    <n v="51"/>
    <s v="IFTS"/>
    <n v="22"/>
    <m/>
    <s v="X"/>
    <x v="0"/>
    <s v="STDA"/>
    <s v="DECI_STD_NVG"/>
    <m/>
    <m/>
    <s v="FMS R2RNVG01"/>
    <s v="10:00"/>
    <s v="11:00"/>
    <d v="1899-12-30T01:00:00"/>
    <d v="1899-12-30T10:10:00"/>
    <d v="1899-12-30T11:10:00"/>
    <d v="1899-12-30T01:00:00"/>
    <s v="DCO"/>
    <s v="N/A"/>
  </r>
  <r>
    <n v="16263"/>
    <x v="130"/>
    <x v="28"/>
    <s v="LIFT 25-41"/>
    <s v="AMI"/>
    <n v="76"/>
    <s v="ACS"/>
    <n v="9"/>
    <s v="X"/>
    <m/>
    <x v="3"/>
    <s v="STDA"/>
    <s v="NAV"/>
    <m/>
    <m/>
    <s v="SD NAV01"/>
    <s v="10:00"/>
    <s v="11:00"/>
    <d v="1899-12-30T01:00:00"/>
    <d v="1899-12-30T10:00:00"/>
    <d v="1899-12-30T11:00:00"/>
    <d v="1899-12-30T01:00:00"/>
    <s v="DCO"/>
    <s v="N/A"/>
  </r>
  <r>
    <n v="16264"/>
    <x v="130"/>
    <x v="28"/>
    <s v="LIFT IFTS 24-05 AUT"/>
    <s v="IFTS"/>
    <n v="65"/>
    <s v="ACS"/>
    <n v="1"/>
    <m/>
    <s v="X"/>
    <x v="5"/>
    <s v="NET"/>
    <s v="DCA"/>
    <m/>
    <n v="16265"/>
    <s v="NET QRA02"/>
    <s v="11:30"/>
    <s v="12:30"/>
    <d v="1899-12-30T01:00:00"/>
    <s v="11:30"/>
    <s v="12:30"/>
    <d v="1899-12-30T01:00:00"/>
    <s v="DCO"/>
    <s v="N/A"/>
  </r>
  <r>
    <n v="16265"/>
    <x v="130"/>
    <x v="28"/>
    <s v="LIFT IFTS 24-05 AUT"/>
    <s v="IFTS"/>
    <n v="64"/>
    <s v="ACS"/>
    <n v="2"/>
    <m/>
    <s v="X"/>
    <x v="4"/>
    <s v="NET"/>
    <s v="DCA"/>
    <m/>
    <n v="16264"/>
    <s v="NET QRA02"/>
    <d v="1899-12-30T11:30:00"/>
    <d v="1899-12-30T12:30:00"/>
    <d v="1899-12-30T01:00:00"/>
    <d v="1899-12-30T11:30:00"/>
    <d v="1899-12-30T12:30:00"/>
    <d v="1899-12-30T01:00:00"/>
    <s v="DCO"/>
    <s v="N/A"/>
  </r>
  <r>
    <n v="16266"/>
    <x v="130"/>
    <x v="28"/>
    <s v="LIFT IFTS 24-04 HUN"/>
    <s v="IFTS"/>
    <n v="62"/>
    <s v="ACS"/>
    <n v="13"/>
    <m/>
    <s v="X"/>
    <x v="0"/>
    <s v="STDA"/>
    <s v="DECI_STD_NVG"/>
    <m/>
    <m/>
    <s v="FMS R2RNVG01"/>
    <s v="11:30"/>
    <s v="12:30"/>
    <d v="1899-12-30T01:00:00"/>
    <d v="1899-12-30T11:20:00"/>
    <d v="1899-12-30T12:20:00"/>
    <d v="1899-12-30T01:00:00"/>
    <s v="DCO"/>
    <s v="N/A"/>
  </r>
  <r>
    <n v="16267"/>
    <x v="130"/>
    <x v="28"/>
    <s v="LIFT 24-44 ITA"/>
    <s v="AMI"/>
    <n v="73"/>
    <s v="AMI"/>
    <n v="19"/>
    <s v="X"/>
    <m/>
    <x v="5"/>
    <s v="NET"/>
    <s v="DCA"/>
    <m/>
    <n v="16268"/>
    <s v="SD ADCA02"/>
    <s v="13:00"/>
    <s v="14:00"/>
    <d v="1899-12-30T01:00:00"/>
    <s v="13:00"/>
    <d v="1899-12-30T13:50:00"/>
    <d v="1899-12-30T00:50:00"/>
    <s v="DCO"/>
    <s v="N/A"/>
  </r>
  <r>
    <n v="16268"/>
    <x v="130"/>
    <x v="28"/>
    <s v="LIFT 24-44 ITA"/>
    <s v="AMI"/>
    <n v="71"/>
    <s v="IFTS"/>
    <n v="22"/>
    <s v="X"/>
    <m/>
    <x v="4"/>
    <s v="NET"/>
    <s v="DCA"/>
    <m/>
    <n v="16267"/>
    <s v="SD ADCA02"/>
    <d v="1899-12-30T13:00:00"/>
    <d v="1899-12-30T14:00:00"/>
    <d v="1899-12-30T01:00:00"/>
    <d v="1899-12-30T13:00:00"/>
    <d v="1899-12-30T13:50:00"/>
    <d v="1899-12-30T00:50:00"/>
    <s v="DCO"/>
    <s v="N/A"/>
  </r>
  <r>
    <n v="16269"/>
    <x v="130"/>
    <x v="28"/>
    <s v="LIFT IFTS 25-02 SGP"/>
    <s v="IFTS"/>
    <n v="82"/>
    <s v="ACS"/>
    <n v="14"/>
    <m/>
    <s v="X"/>
    <x v="0"/>
    <s v="STDA"/>
    <s v="DECI_STD"/>
    <m/>
    <m/>
    <s v="FMS CF03"/>
    <s v="13:00"/>
    <s v="14:00"/>
    <d v="1899-12-30T01:00:00"/>
    <s v="13:00"/>
    <s v="14:00"/>
    <d v="1899-12-30T01:00:00"/>
    <s v="DCO"/>
    <s v="N/A"/>
  </r>
  <r>
    <n v="16270"/>
    <x v="130"/>
    <x v="28"/>
    <s v="LIFT IFTS QATAR 25-02"/>
    <s v="QATAR"/>
    <n v="71"/>
    <s v="IFTS"/>
    <n v="23"/>
    <m/>
    <s v="X"/>
    <x v="6"/>
    <s v="STDA"/>
    <s v="DECI_STD"/>
    <m/>
    <m/>
    <s v="FMS CFB01"/>
    <s v="13:00"/>
    <s v="14:00"/>
    <d v="1899-12-30T01:00:00"/>
    <s v="13:00"/>
    <s v="14:00"/>
    <d v="1899-12-30T01:00:00"/>
    <s v="DCO"/>
    <s v="N/A"/>
  </r>
  <r>
    <n v="16271"/>
    <x v="131"/>
    <x v="28"/>
    <s v="LIFT IFTS 25-01 SGP"/>
    <s v="IFTS"/>
    <n v="69"/>
    <s v="ACS"/>
    <n v="14"/>
    <m/>
    <s v="X"/>
    <x v="5"/>
    <s v="NET"/>
    <s v="DECI_STD"/>
    <m/>
    <n v="16272"/>
    <s v="FMSC HBFM01"/>
    <s v="05:30"/>
    <s v="06:30"/>
    <d v="1899-12-30T01:00:00"/>
    <s v="05:30"/>
    <s v="06:30"/>
    <d v="1899-12-30T01:00:00"/>
    <s v="DCO"/>
    <s v="N/A"/>
  </r>
  <r>
    <n v="16272"/>
    <x v="131"/>
    <x v="28"/>
    <s v="IP"/>
    <s v="Support IFTS"/>
    <m/>
    <s v="ACS"/>
    <n v="2"/>
    <m/>
    <s v="X"/>
    <x v="4"/>
    <s v="NET"/>
    <s v="DECI_STD"/>
    <m/>
    <n v="16271"/>
    <s v="SUPP"/>
    <d v="1899-12-30T05:30:00"/>
    <d v="1899-12-30T06:30:00"/>
    <d v="1899-12-30T01:00:00"/>
    <d v="1899-12-30T05:30:00"/>
    <d v="1899-12-30T06:30:00"/>
    <d v="1899-12-30T01:00:00"/>
    <s v="SDC"/>
    <s v="N/A"/>
  </r>
  <r>
    <n v="16273"/>
    <x v="131"/>
    <x v="28"/>
    <s v="IFTS 25-01 QAT"/>
    <s v="QATAR"/>
    <n v="77"/>
    <s v="ACS"/>
    <n v="1"/>
    <s v="X"/>
    <m/>
    <x v="0"/>
    <s v="STDA"/>
    <s v="DECI_STD"/>
    <m/>
    <m/>
    <s v="FMS EMRB01"/>
    <s v="05:30"/>
    <s v="06:30"/>
    <d v="1899-12-30T01:00:00"/>
    <d v="1899-12-30T05:30:00"/>
    <d v="1899-12-30T06:30:00"/>
    <d v="1899-12-30T01:00:00"/>
    <s v="DCO"/>
    <s v="N/A"/>
  </r>
  <r>
    <n v="16274"/>
    <x v="131"/>
    <x v="28"/>
    <s v="LIFT IFTS QATAR 25-02"/>
    <s v="QATAR"/>
    <n v="70"/>
    <s v="ACS"/>
    <n v="13"/>
    <m/>
    <s v="X"/>
    <x v="1"/>
    <s v="STDA"/>
    <s v="DECI_STD"/>
    <m/>
    <m/>
    <s v="FMS CFB01"/>
    <s v="05:30"/>
    <s v="06:30"/>
    <d v="1899-12-30T01:00:00"/>
    <d v="1899-12-30T05:45:00"/>
    <d v="1899-12-30T06:45:00"/>
    <d v="1899-12-30T01:00:00"/>
    <s v="DCO"/>
    <s v="N/A"/>
  </r>
  <r>
    <n v="16275"/>
    <x v="131"/>
    <x v="28"/>
    <s v="LIFT IFTS QATAR 25-02"/>
    <s v="QATAR"/>
    <n v="72"/>
    <s v="IFTS"/>
    <n v="23"/>
    <m/>
    <s v="X"/>
    <x v="6"/>
    <s v="STDA"/>
    <s v="DECI_STD"/>
    <m/>
    <m/>
    <s v="FMS CFB01"/>
    <s v="06:45"/>
    <s v="07:45"/>
    <d v="1899-12-30T01:00:00"/>
    <d v="1899-12-30T06:45:00"/>
    <d v="1899-12-30T07:45:00"/>
    <d v="1899-12-30T01:00:00"/>
    <s v="DCO"/>
    <s v="N/A"/>
  </r>
  <r>
    <n v="16276"/>
    <x v="131"/>
    <x v="28"/>
    <s v="LIFT IFTS QATAR 25-01"/>
    <s v="QATAR"/>
    <n v="66"/>
    <s v="ACS"/>
    <n v="9"/>
    <m/>
    <s v="X"/>
    <x v="5"/>
    <s v="STDA"/>
    <s v="DECI_STD"/>
    <m/>
    <m/>
    <s v="FMS EMRB01"/>
    <s v="07:00"/>
    <s v="08:00"/>
    <d v="1899-12-30T01:00:00"/>
    <s v="07:00"/>
    <s v="08:00"/>
    <d v="1899-12-30T01:00:00"/>
    <s v="DCO"/>
    <s v="N/A"/>
  </r>
  <r>
    <n v="16277"/>
    <x v="131"/>
    <x v="28"/>
    <s v="LIFT IFTS 24-04 HUN"/>
    <s v="IFTS"/>
    <n v="63"/>
    <s v="IFTS"/>
    <n v="22"/>
    <m/>
    <s v="X"/>
    <x v="0"/>
    <s v="STDA"/>
    <s v="DECI_STD_NVG"/>
    <m/>
    <m/>
    <s v="FMS R2RNVG01"/>
    <s v="07:00"/>
    <s v="08:00"/>
    <d v="1899-12-30T01:00:00"/>
    <d v="1899-12-30T07:00:00"/>
    <d v="1899-12-30T08:00:00"/>
    <d v="1899-12-30T01:00:00"/>
    <s v="DCO"/>
    <s v="N/A"/>
  </r>
  <r>
    <n v="16278"/>
    <x v="131"/>
    <x v="28"/>
    <s v="IFTS LIFT 24-01 QATAR"/>
    <s v="QATAR"/>
    <n v="40"/>
    <s v="ACS"/>
    <n v="17"/>
    <s v="X"/>
    <m/>
    <x v="1"/>
    <s v="STDA"/>
    <s v="DECI_STD"/>
    <m/>
    <m/>
    <s v="FMS EMRB01"/>
    <s v="07:00"/>
    <s v="08:00"/>
    <d v="1899-12-30T01:00:00"/>
    <d v="1899-12-30T07:00:00"/>
    <d v="1899-12-30T08:00:00"/>
    <d v="1899-12-30T01:00:00"/>
    <s v="DCO"/>
    <s v="N/A"/>
  </r>
  <r>
    <n v="16279"/>
    <x v="131"/>
    <x v="28"/>
    <s v="LIP 24-03 SGP"/>
    <s v="IFTS"/>
    <n v="41"/>
    <s v="ACS"/>
    <n v="2"/>
    <m/>
    <s v="X"/>
    <x v="5"/>
    <s v="NET"/>
    <s v="DCA"/>
    <m/>
    <n v="16280"/>
    <s v="SD R2V01"/>
    <s v="08:30"/>
    <s v="09:30"/>
    <d v="1899-12-30T01:00:00"/>
    <s v="08:30"/>
    <s v="09:30"/>
    <d v="1899-12-30T01:00:00"/>
    <s v="DCO"/>
    <s v="N/A"/>
  </r>
  <r>
    <n v="16280"/>
    <x v="131"/>
    <x v="28"/>
    <s v="LIP 24-03 AUT"/>
    <s v="IFTS"/>
    <n v="42"/>
    <s v="ACS"/>
    <n v="1"/>
    <m/>
    <s v="X"/>
    <x v="4"/>
    <s v="NET"/>
    <s v="DCA"/>
    <m/>
    <n v="16279"/>
    <s v="SD R2V01"/>
    <d v="1899-12-30T08:30:00"/>
    <d v="1899-12-30T09:30:00"/>
    <d v="1899-12-30T01:00:00"/>
    <d v="1899-12-30T08:30:00"/>
    <d v="1899-12-30T09:30:00"/>
    <d v="1899-12-30T01:00:00"/>
    <s v="DCO"/>
    <s v="N/A"/>
  </r>
  <r>
    <n v="16281"/>
    <x v="131"/>
    <x v="28"/>
    <s v="LIFT IFTS 25-01 SGP"/>
    <s v="IFTS"/>
    <n v="68"/>
    <s v="ACS"/>
    <n v="13"/>
    <m/>
    <s v="X"/>
    <x v="0"/>
    <s v="NET"/>
    <s v="DECI_STD"/>
    <m/>
    <n v="16282"/>
    <s v="FMSC HBFM02"/>
    <s v="08:30"/>
    <s v="09:30"/>
    <d v="1899-12-30T01:00:00"/>
    <d v="1899-12-30T08:30:00"/>
    <d v="1899-12-30T09:30:00"/>
    <d v="1899-12-30T01:00:00"/>
    <s v="DCO"/>
    <s v="N/A"/>
  </r>
  <r>
    <n v="16282"/>
    <x v="131"/>
    <x v="28"/>
    <s v="IP"/>
    <s v="Support IFTS"/>
    <m/>
    <s v="ACS"/>
    <n v="14"/>
    <m/>
    <s v="X"/>
    <x v="1"/>
    <s v="NET"/>
    <s v="DECI_STD"/>
    <m/>
    <n v="16281"/>
    <s v="SUPP"/>
    <s v="08:30"/>
    <s v="09:30"/>
    <d v="1899-12-30T01:00:00"/>
    <d v="1899-12-30T08:30:00"/>
    <d v="1899-12-30T09:30:00"/>
    <d v="1899-12-30T01:00:00"/>
    <s v="SDC"/>
    <s v="N/A"/>
  </r>
  <r>
    <n v="16283"/>
    <x v="131"/>
    <x v="28"/>
    <s v="LIFT IFTS 24-04 CAN"/>
    <s v="IFTS"/>
    <n v="51"/>
    <s v="ACS"/>
    <n v="9"/>
    <m/>
    <s v="X"/>
    <x v="5"/>
    <s v="NET"/>
    <s v="DCA"/>
    <m/>
    <n v="16284"/>
    <s v="NET SMI01"/>
    <s v="10:00"/>
    <s v="11:00"/>
    <d v="1899-12-30T01:00:00"/>
    <s v="10:00"/>
    <d v="1899-12-30T10:50:00"/>
    <d v="1899-12-30T00:50:00"/>
    <s v="DCO"/>
    <s v="N/A"/>
  </r>
  <r>
    <n v="16284"/>
    <x v="131"/>
    <x v="28"/>
    <s v="LIFT IFTS 24-04 CAN"/>
    <s v="IFTS"/>
    <n v="53"/>
    <s v="ACS"/>
    <n v="17"/>
    <m/>
    <s v="X"/>
    <x v="4"/>
    <s v="NET"/>
    <s v="DCA"/>
    <m/>
    <n v="16283"/>
    <s v="NET SMI01"/>
    <d v="1899-12-30T10:00:00"/>
    <d v="1899-12-30T11:00:00"/>
    <d v="1899-12-30T01:00:00"/>
    <s v="10:00"/>
    <d v="1899-12-30T10:50:00"/>
    <d v="1899-12-30T00:50:00"/>
    <s v="DCO"/>
    <s v="N/A"/>
  </r>
  <r>
    <n v="16285"/>
    <x v="131"/>
    <x v="28"/>
    <s v="LIFT IFTS 25-01 SGP"/>
    <s v="IFTS"/>
    <n v="69"/>
    <s v="IFTS"/>
    <n v="22"/>
    <m/>
    <s v="X"/>
    <x v="0"/>
    <s v="NET"/>
    <s v="DECI_STD"/>
    <m/>
    <n v="16286"/>
    <s v="FMSC HBFM02"/>
    <s v="10:00"/>
    <s v="11:00"/>
    <d v="1899-12-30T01:00:00"/>
    <d v="1899-12-30T09:55:00"/>
    <d v="1899-12-30T10:45:00"/>
    <d v="1899-12-30T00:50:00"/>
    <s v="DCO"/>
    <s v="N/A"/>
  </r>
  <r>
    <n v="16286"/>
    <x v="131"/>
    <x v="28"/>
    <s v="LIFT IFTS 24-04 CAN"/>
    <s v="IFTS"/>
    <n v="54"/>
    <s v="ACS"/>
    <n v="13"/>
    <m/>
    <s v="X"/>
    <x v="5"/>
    <s v="NET"/>
    <s v="DCA"/>
    <m/>
    <n v="16287"/>
    <s v="NET SMI01"/>
    <s v="11:30"/>
    <s v="12:30"/>
    <d v="1899-12-30T01:00:00"/>
    <s v="11:30"/>
    <s v="12:30"/>
    <d v="1899-12-30T01:00:00"/>
    <s v="DCO"/>
    <s v="N/A"/>
  </r>
  <r>
    <n v="16287"/>
    <x v="131"/>
    <x v="28"/>
    <s v="LIFT IFTS 24-04 CAN"/>
    <s v="IFTS"/>
    <n v="52"/>
    <s v="ACS"/>
    <n v="2"/>
    <m/>
    <s v="X"/>
    <x v="4"/>
    <s v="NET"/>
    <s v="DCA"/>
    <m/>
    <n v="16286"/>
    <s v="NET SMI01"/>
    <d v="1899-12-30T11:30:00"/>
    <d v="1899-12-30T12:30:00"/>
    <d v="1899-12-30T01:00:00"/>
    <d v="1899-12-30T11:30:00"/>
    <d v="1899-12-30T12:30:00"/>
    <d v="1899-12-30T01:00:00"/>
    <s v="DCO"/>
    <s v="N/A"/>
  </r>
  <r>
    <n v="16288"/>
    <x v="131"/>
    <x v="28"/>
    <s v="IFTS LIFT 24-01 QATAR"/>
    <s v="QATAR"/>
    <n v="40"/>
    <s v="ACS"/>
    <n v="14"/>
    <s v="X"/>
    <m/>
    <x v="0"/>
    <s v="STDA"/>
    <s v="DECI_STD"/>
    <m/>
    <m/>
    <s v="FMS EMR01"/>
    <s v="11:30"/>
    <s v="12:30"/>
    <d v="1899-12-30T01:00:00"/>
    <s v="11:30"/>
    <s v="12:30"/>
    <d v="1899-12-30T01:00:00"/>
    <s v="DCO"/>
    <s v="N/A"/>
  </r>
  <r>
    <n v="16289"/>
    <x v="131"/>
    <x v="28"/>
    <s v="LIFT IFTS QATAR 25-01"/>
    <s v="QATAR"/>
    <n v="66"/>
    <s v="ACS"/>
    <n v="1"/>
    <m/>
    <s v="X"/>
    <x v="1"/>
    <s v="STDA"/>
    <s v="DECI_STD"/>
    <m/>
    <m/>
    <s v="FMS EMR01"/>
    <s v="11:30"/>
    <s v="12:30"/>
    <d v="1899-12-30T01:00:00"/>
    <s v="11:30"/>
    <s v="12:30"/>
    <d v="1899-12-30T01:00:00"/>
    <s v="DCO"/>
    <s v="N/A"/>
  </r>
  <r>
    <n v="16290"/>
    <x v="131"/>
    <x v="28"/>
    <s v="LIP 24-03 AUT"/>
    <s v="IFTS"/>
    <n v="42"/>
    <s v="ACS"/>
    <n v="9"/>
    <m/>
    <s v="X"/>
    <x v="5"/>
    <s v="NET"/>
    <s v="DCA"/>
    <m/>
    <n v="16291"/>
    <s v="SD R2V02"/>
    <s v="13:00"/>
    <s v="14:00"/>
    <d v="1899-12-30T01:00:00"/>
    <s v="13:00"/>
    <s v="14:00"/>
    <d v="1899-12-30T01:00:00"/>
    <s v="DCO"/>
    <s v="N/A"/>
  </r>
  <r>
    <n v="16291"/>
    <x v="131"/>
    <x v="28"/>
    <s v="LIP 24-03 SGP"/>
    <s v="IFTS"/>
    <n v="41"/>
    <s v="ACS"/>
    <n v="17"/>
    <m/>
    <s v="X"/>
    <x v="4"/>
    <s v="NET"/>
    <s v="DCA"/>
    <m/>
    <n v="16290"/>
    <s v="SD R2V02"/>
    <d v="1899-12-30T13:00:00"/>
    <d v="1899-12-30T14:00:00"/>
    <d v="1899-12-30T01:00:00"/>
    <s v="13:00"/>
    <s v="14:00"/>
    <d v="1899-12-30T01:00:00"/>
    <s v="DCO"/>
    <s v="N/A"/>
  </r>
  <r>
    <n v="16292"/>
    <x v="131"/>
    <x v="28"/>
    <s v="LIFT IFTS 25-02 UK"/>
    <s v="IFTS"/>
    <n v="80"/>
    <s v="IFTS"/>
    <n v="22"/>
    <m/>
    <s v="X"/>
    <x v="0"/>
    <s v="STDA"/>
    <s v="DECI_STD"/>
    <m/>
    <m/>
    <s v="FMS EMR01"/>
    <s v="13:00"/>
    <s v="14:00"/>
    <d v="1899-12-30T01:00:00"/>
    <d v="1899-12-30T13:00:00"/>
    <d v="1899-12-30T13:50:00"/>
    <d v="1899-12-30T00:50:00"/>
    <s v="DCO"/>
    <s v="N/A"/>
  </r>
  <r>
    <n v="16293"/>
    <x v="131"/>
    <x v="28"/>
    <s v="LIFT IFTS 25-02 CAN"/>
    <s v="IFTS"/>
    <n v="73"/>
    <s v="IFTS"/>
    <n v="23"/>
    <m/>
    <s v="X"/>
    <x v="1"/>
    <s v="STDA"/>
    <s v="DECI_STD"/>
    <m/>
    <m/>
    <s v="PT NAV01"/>
    <s v="13:00"/>
    <s v="14:00"/>
    <d v="1899-12-30T01:00:00"/>
    <d v="1899-12-30T13:00:00"/>
    <d v="1899-12-30T13:50:00"/>
    <d v="1899-12-30T00:50:00"/>
    <s v="DCO"/>
    <s v="N/A"/>
  </r>
  <r>
    <n v="16294"/>
    <x v="131"/>
    <x v="28"/>
    <s v="LIFT IFTS QATAR 25-01"/>
    <s v="QATAR"/>
    <n v="68"/>
    <s v="ACS"/>
    <n v="20"/>
    <m/>
    <s v="X"/>
    <x v="6"/>
    <s v="STDA"/>
    <s v="DECI_STD"/>
    <m/>
    <m/>
    <s v="PT NAVB01"/>
    <s v="13:00"/>
    <s v="14:00"/>
    <d v="1899-12-30T01:00:00"/>
    <m/>
    <m/>
    <s v=""/>
    <s v="RSLD"/>
    <s v="CD4"/>
  </r>
  <r>
    <n v="16295"/>
    <x v="131"/>
    <x v="28"/>
    <s v="LIFT IFTS QATAR 25-01"/>
    <s v="QATAR"/>
    <n v="68"/>
    <s v="ACS"/>
    <n v="20"/>
    <m/>
    <s v="X"/>
    <x v="3"/>
    <s v="STDA"/>
    <s v="DECI_STD"/>
    <m/>
    <m/>
    <s v="PT NAVB01"/>
    <s v="13:00"/>
    <s v="14:00"/>
    <d v="1899-12-30T01:00:00"/>
    <s v="13:00"/>
    <s v="14:00"/>
    <d v="1899-12-30T01:00:00"/>
    <s v="DCO"/>
    <s v="N/A"/>
  </r>
  <r>
    <n v="16296"/>
    <x v="132"/>
    <x v="28"/>
    <s v="LIFT IFTS QATAR 25-01"/>
    <s v="QATAR"/>
    <n v="63"/>
    <s v="ACS"/>
    <n v="17"/>
    <m/>
    <s v="X"/>
    <x v="5"/>
    <s v="STDA"/>
    <s v="DECI_STD"/>
    <m/>
    <m/>
    <s v="FMS EMR01"/>
    <s v="05:30"/>
    <s v="06:30"/>
    <d v="1899-12-30T01:00:00"/>
    <s v="05:30"/>
    <s v="06:30"/>
    <d v="1899-12-30T01:00:00"/>
    <s v="DCO"/>
    <s v="N/A"/>
  </r>
  <r>
    <n v="16297"/>
    <x v="132"/>
    <x v="28"/>
    <s v="IFTS 25-01 QAT"/>
    <s v="QATAR"/>
    <n v="76"/>
    <s v="IFTS"/>
    <n v="9"/>
    <s v="X"/>
    <m/>
    <x v="4"/>
    <s v="STDA"/>
    <s v="DECI_STD"/>
    <m/>
    <m/>
    <s v="FMS EMRB01"/>
    <s v="05:30"/>
    <s v="06:30"/>
    <d v="1899-12-30T01:00:00"/>
    <s v="05:30"/>
    <s v="06:30"/>
    <d v="1899-12-30T01:00:00"/>
    <s v="DCO"/>
    <s v="N/A"/>
  </r>
  <r>
    <n v="16298"/>
    <x v="132"/>
    <x v="28"/>
    <s v="LIFT IFTS QATAR 25-02"/>
    <s v="QATAR"/>
    <n v="72"/>
    <s v="ACS"/>
    <n v="13"/>
    <m/>
    <s v="X"/>
    <x v="0"/>
    <s v="STDA"/>
    <s v="DECI_STD"/>
    <m/>
    <m/>
    <s v="FMS CF01"/>
    <s v="05:30"/>
    <s v="06:30"/>
    <d v="1899-12-30T01:00:00"/>
    <s v="05:30"/>
    <s v="06:30"/>
    <d v="1899-12-30T01:00:00"/>
    <s v="DCO"/>
    <s v="N/A"/>
  </r>
  <r>
    <n v="16299"/>
    <x v="132"/>
    <x v="28"/>
    <s v="LIFT IFTS QATAR 25-02"/>
    <s v="QATAR"/>
    <n v="74"/>
    <s v="ACS"/>
    <n v="2"/>
    <m/>
    <s v="X"/>
    <x v="1"/>
    <s v="STDA"/>
    <s v="DECI_STD"/>
    <m/>
    <m/>
    <s v="FMS CFB01"/>
    <s v="05:30"/>
    <s v="06:30"/>
    <d v="1899-12-30T01:00:00"/>
    <s v="05:30"/>
    <s v="06:30"/>
    <d v="1899-12-30T01:00:00"/>
    <s v="DCO"/>
    <s v="N/A"/>
  </r>
  <r>
    <n v="16300"/>
    <x v="132"/>
    <x v="28"/>
    <s v="LIFT IFTS QATAR 25-02"/>
    <s v="QATAR"/>
    <n v="75"/>
    <s v="ACS"/>
    <n v="1"/>
    <m/>
    <s v="X"/>
    <x v="6"/>
    <s v="STDA"/>
    <s v="DECI_STD"/>
    <m/>
    <m/>
    <s v="FMS CFB01"/>
    <s v="05:30"/>
    <s v="06:30"/>
    <d v="1899-12-30T01:00:00"/>
    <s v="05:30"/>
    <s v="06:30"/>
    <d v="1899-12-30T01:00:00"/>
    <s v="DCO"/>
    <s v="N/A"/>
  </r>
  <r>
    <n v="16301"/>
    <x v="132"/>
    <x v="28"/>
    <s v="LIFT IFTS 24-04 HUN"/>
    <s v="IFTS"/>
    <n v="62"/>
    <s v="ACS"/>
    <n v="3"/>
    <m/>
    <s v="X"/>
    <x v="5"/>
    <s v="NET"/>
    <s v="OCA AG"/>
    <m/>
    <n v="16302"/>
    <s v="NET OCAAG01"/>
    <s v="07:00"/>
    <s v="08:00"/>
    <d v="1899-12-30T01:00:00"/>
    <d v="1899-12-30T07:10:00"/>
    <d v="1899-12-30T08:10:00"/>
    <d v="1899-12-30T01:00:00"/>
    <s v="DCO"/>
    <s v="N/A"/>
  </r>
  <r>
    <n v="16302"/>
    <x v="132"/>
    <x v="28"/>
    <s v="LIFT IFTS 24-04 HUN"/>
    <s v="IFTS"/>
    <n v="63"/>
    <s v="IFTS"/>
    <n v="23"/>
    <m/>
    <s v="X"/>
    <x v="4"/>
    <s v="NET"/>
    <s v="OCA AG"/>
    <m/>
    <n v="16301"/>
    <s v="NET OCAAG01"/>
    <d v="1899-12-30T07:00:00"/>
    <d v="1899-12-30T08:00:00"/>
    <d v="1899-12-30T01:00:00"/>
    <d v="1899-12-30T07:10:00"/>
    <d v="1899-12-30T08:10:00"/>
    <d v="1899-12-30T01:00:00"/>
    <s v="DCO"/>
    <s v="N/A"/>
  </r>
  <r>
    <n v="16303"/>
    <x v="132"/>
    <x v="28"/>
    <s v="LIFT IFTS 25-02 UK"/>
    <s v="IFTS"/>
    <n v="81"/>
    <s v="ACS"/>
    <n v="9"/>
    <m/>
    <s v="X"/>
    <x v="0"/>
    <s v="STDA"/>
    <s v="DECI_STD"/>
    <m/>
    <m/>
    <s v="FMS EMR01"/>
    <s v="07:00"/>
    <s v="08:00"/>
    <d v="1899-12-30T01:00:00"/>
    <s v="07:00"/>
    <s v="08:00"/>
    <d v="1899-12-30T01:00:00"/>
    <s v="DCO"/>
    <s v="N/A"/>
  </r>
  <r>
    <n v="16304"/>
    <x v="132"/>
    <x v="28"/>
    <s v="LIFT IFTS QATAR 25-02"/>
    <s v="QATAR"/>
    <n v="73"/>
    <s v="ACS"/>
    <n v="14"/>
    <m/>
    <s v="X"/>
    <x v="1"/>
    <s v="STDA"/>
    <s v="DECI_STD"/>
    <m/>
    <m/>
    <s v="PT EMR01"/>
    <s v="07:00"/>
    <s v="08:00"/>
    <d v="1899-12-30T01:00:00"/>
    <s v="07:00"/>
    <s v="08:00"/>
    <d v="1899-12-30T01:00:00"/>
    <s v="DCO"/>
    <s v="N/A"/>
  </r>
  <r>
    <n v="16305"/>
    <x v="132"/>
    <x v="28"/>
    <s v="LIFT IFTS 24-05 GER"/>
    <s v="IFTS"/>
    <n v="66"/>
    <s v="ACS"/>
    <n v="17"/>
    <m/>
    <s v="X"/>
    <x v="5"/>
    <s v="NET"/>
    <s v="DCA"/>
    <m/>
    <n v="16306"/>
    <s v="NET ADCA01"/>
    <s v="08:30"/>
    <s v="09:30"/>
    <d v="1899-12-30T01:00:00"/>
    <s v="08:30"/>
    <s v="09:30"/>
    <d v="1899-12-30T01:00:00"/>
    <s v="DCO"/>
    <s v="N/A"/>
  </r>
  <r>
    <n v="16306"/>
    <x v="132"/>
    <x v="28"/>
    <s v="LIFT IFTS 24-05 GER"/>
    <s v="IFTS"/>
    <n v="67"/>
    <s v="IFTS"/>
    <n v="9"/>
    <m/>
    <s v="X"/>
    <x v="4"/>
    <s v="NET"/>
    <s v="DCA"/>
    <m/>
    <n v="16305"/>
    <s v="NET ADCA01"/>
    <d v="1899-12-30T08:30:00"/>
    <d v="1899-12-30T09:30:00"/>
    <d v="1899-12-30T01:00:00"/>
    <d v="1899-12-30T08:30:00"/>
    <d v="1899-12-30T09:30:00"/>
    <d v="1899-12-30T01:00:00"/>
    <s v="DCO"/>
    <s v="N/A"/>
  </r>
  <r>
    <n v="16307"/>
    <x v="132"/>
    <x v="28"/>
    <s v="LIFT 24-44 ITA"/>
    <s v="AMI"/>
    <n v="71"/>
    <s v="ACS"/>
    <n v="13"/>
    <s v="X"/>
    <m/>
    <x v="0"/>
    <s v="STDA"/>
    <s v="DCA"/>
    <m/>
    <m/>
    <s v="SD TINVG01"/>
    <s v="08:30"/>
    <s v="09:30"/>
    <d v="1899-12-30T01:00:00"/>
    <s v="08:30"/>
    <s v="09:30"/>
    <d v="1899-12-30T01:00:00"/>
    <s v="DCO"/>
    <s v="N/A"/>
  </r>
  <r>
    <n v="16308"/>
    <x v="132"/>
    <x v="28"/>
    <s v="LIFT 25-41"/>
    <s v="AMI"/>
    <n v="81"/>
    <s v="ACS"/>
    <n v="2"/>
    <s v="X"/>
    <m/>
    <x v="1"/>
    <s v="STDA"/>
    <s v="NAV"/>
    <m/>
    <m/>
    <s v="SD NAV01"/>
    <s v="08:30"/>
    <s v="09:30"/>
    <d v="1899-12-30T01:00:00"/>
    <s v="08:30"/>
    <s v="09:30"/>
    <d v="1899-12-30T01:00:00"/>
    <s v="DCO"/>
    <s v="N/A"/>
  </r>
  <r>
    <n v="16309"/>
    <x v="132"/>
    <x v="28"/>
    <s v="LIFT IFTS 24-04 CAN"/>
    <s v="IFTS"/>
    <n v="53"/>
    <s v="ACS"/>
    <n v="14"/>
    <m/>
    <s v="X"/>
    <x v="5"/>
    <s v="NET"/>
    <s v="DCA"/>
    <m/>
    <n v="16310"/>
    <s v="NET SMI02"/>
    <s v="10:00"/>
    <s v="11:00"/>
    <d v="1899-12-30T01:00:00"/>
    <s v="10:00"/>
    <s v="11:00"/>
    <d v="1899-12-30T01:00:00"/>
    <s v="DCO"/>
    <s v="N/A"/>
  </r>
  <r>
    <n v="16310"/>
    <x v="132"/>
    <x v="28"/>
    <s v="LIFT IFTS 24-04 CAN"/>
    <s v="IFTS"/>
    <n v="51"/>
    <s v="IFTS"/>
    <n v="22"/>
    <m/>
    <s v="X"/>
    <x v="4"/>
    <s v="NET"/>
    <s v="DCA"/>
    <m/>
    <n v="16309"/>
    <s v="NET SMI02"/>
    <d v="1899-12-30T10:00:00"/>
    <d v="1899-12-30T11:00:00"/>
    <d v="1899-12-30T01:00:00"/>
    <s v="10:00"/>
    <s v="11:00"/>
    <d v="1899-12-30T01:00:00"/>
    <s v="DCO"/>
    <s v="N/A"/>
  </r>
  <r>
    <n v="16311"/>
    <x v="132"/>
    <x v="28"/>
    <s v="LIFT 24-44 ITA"/>
    <s v="AMI"/>
    <n v="73"/>
    <s v="IFTS"/>
    <n v="23"/>
    <s v="X"/>
    <m/>
    <x v="0"/>
    <s v="STDA"/>
    <s v="DCA"/>
    <m/>
    <m/>
    <s v="SD TINVG01"/>
    <s v="10:00"/>
    <s v="11:00"/>
    <d v="1899-12-30T01:00:00"/>
    <s v="10:00"/>
    <d v="1899-12-30T10:50:00"/>
    <d v="1899-12-30T00:50:00"/>
    <s v="DCO"/>
    <s v="N/A"/>
  </r>
  <r>
    <n v="16312"/>
    <x v="132"/>
    <x v="28"/>
    <s v="LIFT 25-41"/>
    <s v="AMI"/>
    <n v="80"/>
    <s v="ACS"/>
    <n v="9"/>
    <s v="X"/>
    <m/>
    <x v="1"/>
    <s v="STDA"/>
    <s v="NAV"/>
    <m/>
    <m/>
    <s v="SD NAV01"/>
    <s v="10:00"/>
    <s v="11:00"/>
    <d v="1899-12-30T01:00:00"/>
    <s v="10:00"/>
    <s v="11:00"/>
    <d v="1899-12-30T01:00:00"/>
    <s v="DCO"/>
    <s v="N/A"/>
  </r>
  <r>
    <n v="16313"/>
    <x v="132"/>
    <x v="28"/>
    <s v="LIFT 25-41"/>
    <s v="AMI"/>
    <n v="82"/>
    <s v="ACS"/>
    <n v="8"/>
    <s v="X"/>
    <m/>
    <x v="6"/>
    <s v="STDA"/>
    <s v="NAV"/>
    <m/>
    <m/>
    <s v="SD NAV01"/>
    <s v="10:00"/>
    <s v="11:00"/>
    <d v="1899-12-30T01:00:00"/>
    <s v="10:00"/>
    <s v="11:00"/>
    <d v="1899-12-30T01:00:00"/>
    <s v="DCO"/>
    <s v="N/A"/>
  </r>
  <r>
    <n v="16314"/>
    <x v="132"/>
    <x v="28"/>
    <s v="LIFT IFTS 24-04 CAN"/>
    <s v="IFTS"/>
    <n v="52"/>
    <s v="IFTS"/>
    <n v="9"/>
    <m/>
    <s v="X"/>
    <x v="5"/>
    <s v="NET"/>
    <s v="DCA"/>
    <m/>
    <n v="16315"/>
    <s v="NET SMI02"/>
    <s v="11:30"/>
    <s v="12:30"/>
    <d v="1899-12-30T01:00:00"/>
    <d v="1899-12-30T11:30:00"/>
    <d v="1899-12-30T12:15:00"/>
    <d v="1899-12-30T00:45:00"/>
    <s v="DCO"/>
    <s v="N/A"/>
  </r>
  <r>
    <n v="16315"/>
    <x v="132"/>
    <x v="28"/>
    <s v="LIFT IFTS 24-04 CAN"/>
    <s v="IFTS"/>
    <n v="54"/>
    <s v="ACS"/>
    <n v="17"/>
    <m/>
    <s v="X"/>
    <x v="4"/>
    <s v="NET"/>
    <s v="DCA"/>
    <m/>
    <n v="16314"/>
    <s v="NET SMI02"/>
    <d v="1899-12-30T11:30:00"/>
    <d v="1899-12-30T12:30:00"/>
    <d v="1899-12-30T01:00:00"/>
    <d v="1899-12-30T11:30:00"/>
    <d v="1899-12-30T12:15:00"/>
    <d v="1899-12-30T00:45:00"/>
    <s v="DCO"/>
    <s v="N/A"/>
  </r>
  <r>
    <n v="16316"/>
    <x v="132"/>
    <x v="28"/>
    <s v="LIFT IFTS QATAR 25-01"/>
    <s v="QATAR"/>
    <n v="65"/>
    <s v="ACS"/>
    <n v="2"/>
    <m/>
    <s v="X"/>
    <x v="0"/>
    <s v="STDA"/>
    <s v="DECI_STD"/>
    <m/>
    <m/>
    <s v="FMS EMRB01"/>
    <s v="11:30"/>
    <s v="12:30"/>
    <d v="1899-12-30T01:00:00"/>
    <s v="11:30"/>
    <s v="12:30"/>
    <d v="1899-12-30T01:00:00"/>
    <s v="DCO"/>
    <s v="N/A"/>
  </r>
  <r>
    <n v="16317"/>
    <x v="132"/>
    <x v="28"/>
    <s v="LIFT IFTS QATAR 25-01"/>
    <s v="QATAR"/>
    <n v="68"/>
    <s v="ACS"/>
    <n v="13"/>
    <m/>
    <s v="X"/>
    <x v="1"/>
    <s v="STDA"/>
    <s v="DECI_STD"/>
    <m/>
    <m/>
    <s v="PT NAVB02"/>
    <s v="11:30"/>
    <s v="12:30"/>
    <d v="1899-12-30T01:00:00"/>
    <s v="11:30"/>
    <s v="12:30"/>
    <d v="1899-12-30T01:00:00"/>
    <s v="DCO"/>
    <s v="N/A"/>
  </r>
  <r>
    <n v="16318"/>
    <x v="132"/>
    <x v="28"/>
    <s v="LIFT IFTS QATAR 25-02"/>
    <s v="QATAR"/>
    <n v="74"/>
    <s v="IFTS"/>
    <n v="3"/>
    <m/>
    <s v="X"/>
    <x v="6"/>
    <s v="STDA"/>
    <s v="DECI_STD"/>
    <m/>
    <m/>
    <s v="PT EMR01"/>
    <s v="11:30"/>
    <s v="12:30"/>
    <d v="1899-12-30T01:00:00"/>
    <s v="11:30"/>
    <s v="12:30"/>
    <d v="1899-12-30T01:00:00"/>
    <s v="DCO"/>
    <s v="N/A"/>
  </r>
  <r>
    <n v="16319"/>
    <x v="132"/>
    <x v="28"/>
    <s v="LIFT IFTS QATAR 25-02"/>
    <s v="QATAR"/>
    <n v="75"/>
    <s v="ACS"/>
    <n v="1"/>
    <m/>
    <s v="X"/>
    <x v="2"/>
    <s v="STDA"/>
    <s v="DECI_STD"/>
    <m/>
    <m/>
    <s v="PT EMR01"/>
    <s v="11:30"/>
    <s v="12:30"/>
    <d v="1899-12-30T01:00:00"/>
    <s v="11:30"/>
    <s v="12:30"/>
    <d v="1899-12-30T01:00:00"/>
    <s v="DCO"/>
    <s v="N/A"/>
  </r>
  <r>
    <n v="16320"/>
    <x v="132"/>
    <x v="28"/>
    <s v="LIFT IFTS 24-04 SPA"/>
    <s v="IFTS"/>
    <n v="58"/>
    <s v="ACS"/>
    <n v="9"/>
    <m/>
    <s v="X"/>
    <x v="5"/>
    <s v="NET"/>
    <s v="ATAG_DECI"/>
    <m/>
    <n v="16321"/>
    <s v="NET ATAG02"/>
    <s v="13:00"/>
    <s v="14:00"/>
    <d v="1899-12-30T01:00:00"/>
    <d v="1899-12-30T13:20:00"/>
    <d v="1899-12-30T13:25:00"/>
    <d v="1899-12-30T00:05:00"/>
    <s v="RSLD"/>
    <s v="CD5"/>
  </r>
  <r>
    <n v="16321"/>
    <x v="132"/>
    <x v="28"/>
    <s v="LIFT IFTS 24-04 SPA"/>
    <s v="IFTS"/>
    <n v="60"/>
    <s v="IFTS"/>
    <n v="23"/>
    <m/>
    <s v="X"/>
    <x v="4"/>
    <s v="NET"/>
    <s v="ATAG_DECI"/>
    <m/>
    <n v="16320"/>
    <s v="NET ATAG02"/>
    <d v="1899-12-30T13:00:00"/>
    <d v="1899-12-30T14:00:00"/>
    <d v="1899-12-30T01:00:00"/>
    <d v="1899-12-30T13:20:00"/>
    <d v="1899-12-30T13:25:00"/>
    <d v="1899-12-30T00:05:00"/>
    <s v="RSLD"/>
    <s v="CD3"/>
  </r>
  <r>
    <n v="16322"/>
    <x v="132"/>
    <x v="28"/>
    <s v="LIFT IFTS QATAR 25-02"/>
    <s v="QATAR"/>
    <n v="70"/>
    <s v="IFTS"/>
    <n v="22"/>
    <m/>
    <s v="X"/>
    <x v="0"/>
    <s v="STDA"/>
    <s v="DECI_STD"/>
    <m/>
    <m/>
    <s v="PT EMR01"/>
    <s v="13:00"/>
    <s v="14:00"/>
    <d v="1899-12-30T01:00:00"/>
    <s v="13:00"/>
    <d v="1899-12-30T14:05:00"/>
    <d v="1899-12-30T01:05:00"/>
    <s v="DCO"/>
    <s v="N/A"/>
  </r>
  <r>
    <n v="16323"/>
    <x v="132"/>
    <x v="28"/>
    <s v="LIFT IFTS QATAR 25-02"/>
    <s v="QATAR"/>
    <n v="71"/>
    <s v="ACS"/>
    <n v="14"/>
    <m/>
    <s v="X"/>
    <x v="1"/>
    <s v="STDA"/>
    <s v="DECI_STD"/>
    <m/>
    <m/>
    <s v="PT EMR01"/>
    <s v="13:00"/>
    <s v="14:00"/>
    <d v="1899-12-30T01:00:00"/>
    <s v="13:00"/>
    <s v="14:00"/>
    <d v="1899-12-30T01:00:00"/>
    <s v="DCO"/>
    <s v="N/A"/>
  </r>
  <r>
    <n v="16324"/>
    <x v="133"/>
    <x v="28"/>
    <s v="LIFT IFTS 24-04 SPA"/>
    <s v="IFTS"/>
    <n v="58"/>
    <s v="ACS"/>
    <n v="17"/>
    <m/>
    <s v="X"/>
    <x v="5"/>
    <s v="NET"/>
    <s v="DECI_STD"/>
    <m/>
    <n v="16325"/>
    <s v="NET ATAG02"/>
    <s v="05:30"/>
    <s v="06:30"/>
    <d v="1899-12-30T01:00:00"/>
    <s v="05:30"/>
    <d v="1899-12-30T06:45:00"/>
    <d v="1899-12-30T01:15:00"/>
    <s v="DCO"/>
    <s v="N/A"/>
  </r>
  <r>
    <n v="16325"/>
    <x v="133"/>
    <x v="28"/>
    <s v="LIFT IFTS 24-04 SPA"/>
    <s v="IFTS"/>
    <n v="60"/>
    <s v="ACS"/>
    <n v="13"/>
    <m/>
    <s v="X"/>
    <x v="4"/>
    <s v="NET"/>
    <s v="DECI_STD"/>
    <m/>
    <n v="16324"/>
    <s v="NET ATAG02"/>
    <d v="1899-12-30T05:30:00"/>
    <d v="1899-12-30T06:30:00"/>
    <d v="1899-12-30T01:00:00"/>
    <s v="05:30"/>
    <d v="1899-12-30T06:45:00"/>
    <d v="1899-12-30T01:15:00"/>
    <s v="DCO"/>
    <s v="N/A"/>
  </r>
  <r>
    <n v="16326"/>
    <x v="133"/>
    <x v="28"/>
    <s v="IFTS 25-01 QAT"/>
    <s v="QATAR"/>
    <n v="76"/>
    <s v="IFTS"/>
    <n v="9"/>
    <s v="X"/>
    <m/>
    <x v="0"/>
    <s v="STDA"/>
    <s v="DECI_STD"/>
    <m/>
    <m/>
    <s v="FMS EMR01"/>
    <s v="05:30"/>
    <s v="06:30"/>
    <d v="1899-12-30T01:00:00"/>
    <s v="05:30"/>
    <s v="06:30"/>
    <d v="1899-12-30T01:00:00"/>
    <s v="DCO"/>
    <s v="N/A"/>
  </r>
  <r>
    <n v="16327"/>
    <x v="133"/>
    <x v="28"/>
    <s v="LIFT IFTS QATAR 25-02"/>
    <s v="QATAR"/>
    <n v="75"/>
    <s v="ACS"/>
    <n v="2"/>
    <m/>
    <s v="X"/>
    <x v="1"/>
    <s v="STDA"/>
    <s v="DECI_STD"/>
    <m/>
    <m/>
    <s v="PT EMR02"/>
    <s v="05:30"/>
    <s v="06:30"/>
    <d v="1899-12-30T01:00:00"/>
    <s v="05:30"/>
    <d v="1899-12-30T06:40:00"/>
    <d v="1899-12-30T01:10:00"/>
    <s v="DCO"/>
    <s v="N/A"/>
  </r>
  <r>
    <n v="16328"/>
    <x v="133"/>
    <x v="28"/>
    <s v="LIFT IFTS 24-04 HUN"/>
    <s v="IFTS"/>
    <n v="63"/>
    <s v="ACS"/>
    <n v="9"/>
    <m/>
    <s v="X"/>
    <x v="5"/>
    <s v="NET"/>
    <s v="OCA AA"/>
    <m/>
    <n v="16329"/>
    <s v="NET OCAAA01"/>
    <s v="07:00"/>
    <s v="08:00"/>
    <d v="1899-12-30T01:00:00"/>
    <s v="07:00"/>
    <s v="08:00"/>
    <d v="1899-12-30T01:00:00"/>
    <s v="DCO"/>
    <s v="N/A"/>
  </r>
  <r>
    <n v="16329"/>
    <x v="133"/>
    <x v="28"/>
    <s v="LIFT IFTS 24-04 HUN"/>
    <s v="IFTS"/>
    <n v="62"/>
    <s v="ACS"/>
    <n v="14"/>
    <m/>
    <s v="X"/>
    <x v="4"/>
    <s v="NET"/>
    <s v="OCA AA"/>
    <m/>
    <n v="16328"/>
    <s v="NET OCAAA01"/>
    <d v="1899-12-30T07:00:00"/>
    <d v="1899-12-30T08:00:00"/>
    <d v="1899-12-30T01:00:00"/>
    <d v="1899-12-30T07:00:00"/>
    <d v="1899-12-30T08:00:00"/>
    <d v="1899-12-30T01:00:00"/>
    <s v="DCO"/>
    <s v="N/A"/>
  </r>
  <r>
    <n v="16330"/>
    <x v="133"/>
    <x v="28"/>
    <s v="IFTS 25-01 QAT"/>
    <s v="QATAR"/>
    <n v="77"/>
    <s v="IFTS"/>
    <n v="22"/>
    <s v="X"/>
    <m/>
    <x v="0"/>
    <s v="STDA"/>
    <s v="DECI_STD"/>
    <m/>
    <m/>
    <s v="FMS EMR01"/>
    <s v="07:00"/>
    <s v="08:00"/>
    <d v="1899-12-30T01:00:00"/>
    <d v="1899-12-30T07:00:00"/>
    <d v="1899-12-30T08:00:00"/>
    <d v="1899-12-30T01:00:00"/>
    <s v="DCO"/>
    <s v="N/A"/>
  </r>
  <r>
    <n v="16331"/>
    <x v="133"/>
    <x v="28"/>
    <s v="LIFT IFTS QATAR 25-02"/>
    <s v="QATAR"/>
    <n v="71"/>
    <s v="IFTS"/>
    <n v="23"/>
    <m/>
    <s v="X"/>
    <x v="1"/>
    <s v="STDA"/>
    <s v="DECI_STD"/>
    <m/>
    <m/>
    <s v="FMS CF01"/>
    <s v="07:00"/>
    <s v="08:00"/>
    <d v="1899-12-30T01:00:00"/>
    <d v="1899-12-30T07:00:00"/>
    <d v="1899-12-30T08:00:00"/>
    <d v="1899-12-30T01:00:00"/>
    <s v="DCO"/>
    <s v="N/A"/>
  </r>
  <r>
    <n v="16332"/>
    <x v="133"/>
    <x v="28"/>
    <s v="LIFT IFTS 24-04 JPN"/>
    <s v="IFTS"/>
    <n v="57"/>
    <s v="ACS"/>
    <n v="17"/>
    <m/>
    <s v="X"/>
    <x v="5"/>
    <s v="NET"/>
    <s v="DCA"/>
    <m/>
    <n v="16333"/>
    <s v="NET DCA01"/>
    <s v="08:30"/>
    <s v="09:30"/>
    <d v="1899-12-30T01:00:00"/>
    <s v="08:30"/>
    <s v="09:30"/>
    <d v="1899-12-30T01:00:00"/>
    <s v="DCO"/>
    <s v="N/A"/>
  </r>
  <r>
    <n v="16333"/>
    <x v="133"/>
    <x v="28"/>
    <s v="LIFT IFTS 24-04 JPN"/>
    <s v="IFTS"/>
    <n v="55"/>
    <s v="IFTS"/>
    <n v="9"/>
    <m/>
    <s v="X"/>
    <x v="4"/>
    <s v="NET"/>
    <s v="DCA"/>
    <m/>
    <n v="16332"/>
    <s v="NET DCA01"/>
    <d v="1899-12-30T08:30:00"/>
    <d v="1899-12-30T09:30:00"/>
    <d v="1899-12-30T01:00:00"/>
    <d v="1899-12-30T08:30:00"/>
    <d v="1899-12-30T09:30:00"/>
    <d v="1899-12-30T01:00:00"/>
    <s v="DCO"/>
    <s v="N/A"/>
  </r>
  <r>
    <n v="16334"/>
    <x v="133"/>
    <x v="28"/>
    <s v="LIFT IFTS QATAR 25-02"/>
    <s v="QATAR"/>
    <n v="70"/>
    <s v="ACS"/>
    <n v="20"/>
    <m/>
    <s v="X"/>
    <x v="0"/>
    <s v="STDA"/>
    <s v="DECI_STD"/>
    <m/>
    <m/>
    <s v="FMS CF01"/>
    <s v="08:30"/>
    <s v="09:30"/>
    <d v="1899-12-30T01:00:00"/>
    <m/>
    <m/>
    <s v=""/>
    <s v="RSLD"/>
    <s v="CD10"/>
  </r>
  <r>
    <n v="16335"/>
    <x v="133"/>
    <x v="28"/>
    <s v="LIFT IFTS QATAR 25-02"/>
    <s v="QATAR"/>
    <n v="72"/>
    <s v="ACS"/>
    <n v="15"/>
    <m/>
    <s v="X"/>
    <x v="3"/>
    <s v="STDA"/>
    <s v="DECI_STD"/>
    <m/>
    <m/>
    <s v="PT EMR01"/>
    <d v="1899-12-30T10:00:00"/>
    <d v="1899-12-30T11:00:00"/>
    <d v="1899-12-30T01:00:00"/>
    <d v="1899-12-30T08:45:00"/>
    <d v="1899-12-30T09:55:00"/>
    <d v="1899-12-30T01:10:00"/>
    <s v="DCO"/>
    <s v="N/A"/>
  </r>
  <r>
    <n v="16336"/>
    <x v="133"/>
    <x v="28"/>
    <s v="LIFT IFTS 24-05 GER"/>
    <s v="IFTS"/>
    <n v="67"/>
    <s v="IFTS"/>
    <n v="22"/>
    <m/>
    <s v="X"/>
    <x v="5"/>
    <s v="NET"/>
    <s v="DCA"/>
    <m/>
    <n v="16337"/>
    <s v="NET ADCA02"/>
    <s v="10:00"/>
    <s v="11:00"/>
    <d v="1899-12-30T01:00:00"/>
    <s v="10:00"/>
    <s v="11:00"/>
    <d v="1899-12-30T01:00:00"/>
    <s v="DCO"/>
    <s v="N/A"/>
  </r>
  <r>
    <n v="16337"/>
    <x v="133"/>
    <x v="28"/>
    <s v="LIFT IFTS 24-05 GER"/>
    <s v="IFTS"/>
    <n v="66"/>
    <s v="ACS"/>
    <n v="9"/>
    <m/>
    <s v="X"/>
    <x v="4"/>
    <s v="NET"/>
    <s v="DCA"/>
    <m/>
    <n v="16336"/>
    <s v="NET ADCA02"/>
    <d v="1899-12-30T10:00:00"/>
    <d v="1899-12-30T11:00:00"/>
    <d v="1899-12-30T01:00:00"/>
    <s v="10:00"/>
    <s v="11:00"/>
    <d v="1899-12-30T01:00:00"/>
    <s v="DCO"/>
    <s v="N/A"/>
  </r>
  <r>
    <n v="16338"/>
    <x v="133"/>
    <x v="28"/>
    <s v="LIFT IFTS 24-04 CAN"/>
    <s v="IFTS"/>
    <n v="51"/>
    <s v="ACS"/>
    <n v="33"/>
    <m/>
    <s v="X"/>
    <x v="0"/>
    <s v="NET"/>
    <s v="BTAG_DECI"/>
    <m/>
    <n v="16339"/>
    <s v="NET BTAG01"/>
    <s v="10:00"/>
    <s v="11:00"/>
    <d v="1899-12-30T01:00:00"/>
    <d v="1899-12-30T10:00:00"/>
    <d v="1899-12-30T11:00:00"/>
    <d v="1899-12-30T01:00:00"/>
    <s v="DCO"/>
    <s v="N/A"/>
  </r>
  <r>
    <n v="16339"/>
    <x v="133"/>
    <x v="28"/>
    <s v="LIFT IFTS 24-04 CAN"/>
    <s v="IFTS"/>
    <n v="53"/>
    <s v="IFTS"/>
    <n v="23"/>
    <m/>
    <s v="X"/>
    <x v="1"/>
    <s v="NET"/>
    <s v="BTAG_DECI"/>
    <m/>
    <n v="16338"/>
    <s v="NET BTAG01"/>
    <d v="1899-12-30T10:00:00"/>
    <d v="1899-12-30T11:00:00"/>
    <d v="1899-12-30T01:00:00"/>
    <d v="1899-12-30T10:00:00"/>
    <d v="1899-12-30T11:00:00"/>
    <d v="1899-12-30T01:00:00"/>
    <s v="DCO"/>
    <s v="N/A"/>
  </r>
  <r>
    <n v="16340"/>
    <x v="133"/>
    <x v="28"/>
    <s v="LIFT IFTS QATAR 25-02"/>
    <s v="QATAR"/>
    <n v="73"/>
    <s v="ACS"/>
    <n v="16"/>
    <m/>
    <s v="X"/>
    <x v="6"/>
    <s v="STDA"/>
    <s v="DECI_STD"/>
    <m/>
    <m/>
    <s v="PT EMR02"/>
    <s v="10:00"/>
    <s v="11:00"/>
    <d v="1899-12-30T01:00:00"/>
    <d v="1899-12-30T10:00:00"/>
    <d v="1899-12-30T11:05:00"/>
    <d v="1899-12-30T01:05:00"/>
    <s v="DCO"/>
    <s v="N/A"/>
  </r>
  <r>
    <n v="16341"/>
    <x v="133"/>
    <x v="28"/>
    <s v="LIFT IFTS 24-05 AUT"/>
    <s v="IFTS"/>
    <n v="64"/>
    <s v="ACS"/>
    <n v="1"/>
    <m/>
    <s v="X"/>
    <x v="5"/>
    <s v="NET"/>
    <s v="DCA"/>
    <m/>
    <n v="16342"/>
    <s v="NET DCA01"/>
    <s v="11:30"/>
    <s v="12:30"/>
    <d v="1899-12-30T01:00:00"/>
    <d v="1899-12-30T11:40:00"/>
    <d v="1899-12-30T12:30:00"/>
    <d v="1899-12-30T00:50:00"/>
    <s v="DCO"/>
    <s v="N/A"/>
  </r>
  <r>
    <n v="16342"/>
    <x v="133"/>
    <x v="28"/>
    <s v="LIFT IFTS 24-05 AUT"/>
    <s v="IFTS"/>
    <n v="65"/>
    <s v="ACS"/>
    <n v="13"/>
    <m/>
    <s v="X"/>
    <x v="4"/>
    <s v="NET"/>
    <s v="DCA"/>
    <m/>
    <n v="16341"/>
    <s v="NET DCA01"/>
    <d v="1899-12-30T11:30:00"/>
    <d v="1899-12-30T12:30:00"/>
    <d v="1899-12-30T01:00:00"/>
    <d v="1899-12-30T11:40:00"/>
    <d v="1899-12-30T12:30:00"/>
    <d v="1899-12-30T00:50:00"/>
    <s v="DCO"/>
    <s v="N/A"/>
  </r>
  <r>
    <n v="16343"/>
    <x v="133"/>
    <x v="28"/>
    <s v="LIFT IFTS 24-04 CAN"/>
    <s v="IFTS"/>
    <n v="54"/>
    <s v="ACS"/>
    <n v="17"/>
    <m/>
    <s v="X"/>
    <x v="0"/>
    <s v="NET"/>
    <s v="BTAG_DECI"/>
    <m/>
    <n v="16344"/>
    <s v="NET BTAG01"/>
    <s v="11:30"/>
    <s v="12:30"/>
    <d v="1899-12-30T01:00:00"/>
    <d v="1899-12-30T11:30:00"/>
    <d v="1899-12-30T12:30:00"/>
    <d v="1899-12-30T01:00:00"/>
    <s v="DCO"/>
    <s v="N/A"/>
  </r>
  <r>
    <n v="16344"/>
    <x v="133"/>
    <x v="28"/>
    <s v="LIFT IFTS 24-04 CAN"/>
    <s v="IFTS"/>
    <n v="52"/>
    <s v="IFTS"/>
    <n v="9"/>
    <m/>
    <s v="X"/>
    <x v="1"/>
    <s v="NET"/>
    <s v="BTAG_DECI"/>
    <m/>
    <n v="16343"/>
    <s v="NET BTAG01"/>
    <d v="1899-12-30T11:30:00"/>
    <d v="1899-12-30T12:30:00"/>
    <d v="1899-12-30T01:00:00"/>
    <d v="1899-12-30T11:30:00"/>
    <d v="1899-12-30T12:30:00"/>
    <d v="1899-12-30T01:00:00"/>
    <s v="DCO"/>
    <s v="N/A"/>
  </r>
  <r>
    <n v="16345"/>
    <x v="133"/>
    <x v="28"/>
    <s v="LIFT IFTS QATAR 25-02"/>
    <s v="QATAR"/>
    <n v="74"/>
    <s v="ACS"/>
    <n v="2"/>
    <m/>
    <s v="X"/>
    <x v="6"/>
    <s v="STDA"/>
    <s v="DECI_STD"/>
    <m/>
    <m/>
    <s v="PT EMR02"/>
    <s v="11:30"/>
    <s v="12:30"/>
    <d v="1899-12-30T01:00:00"/>
    <d v="1899-12-30T11:30:00"/>
    <d v="1899-12-30T12:30:00"/>
    <d v="1899-12-30T01:00:00"/>
    <s v="DCO"/>
    <s v="N/A"/>
  </r>
  <r>
    <n v="16346"/>
    <x v="133"/>
    <x v="28"/>
    <s v="LIFT IFTS 24-04 JPN"/>
    <s v="IFTS"/>
    <n v="55"/>
    <s v="IFTS"/>
    <n v="23"/>
    <m/>
    <s v="X"/>
    <x v="5"/>
    <s v="NET"/>
    <s v="DCA"/>
    <m/>
    <n v="16347"/>
    <s v="NET DCA02"/>
    <s v="13:00"/>
    <s v="14:00"/>
    <d v="1899-12-30T01:00:00"/>
    <s v="13:00"/>
    <d v="1899-12-30T13:50:00"/>
    <d v="1899-12-30T00:50:00"/>
    <s v="DCO"/>
    <s v="N/A"/>
  </r>
  <r>
    <n v="16347"/>
    <x v="133"/>
    <x v="28"/>
    <s v="LIFT IFTS 24-04 JPN"/>
    <s v="IFTS"/>
    <n v="57"/>
    <s v="IFTS"/>
    <n v="22"/>
    <m/>
    <s v="X"/>
    <x v="4"/>
    <s v="NET"/>
    <s v="DCA"/>
    <m/>
    <n v="16346"/>
    <s v="NET DCA02"/>
    <d v="1899-12-30T13:00:00"/>
    <d v="1899-12-30T14:00:00"/>
    <d v="1899-12-30T01:00:00"/>
    <s v="13:00"/>
    <d v="1899-12-30T13:50:00"/>
    <d v="1899-12-30T00:50:00"/>
    <s v="DCO"/>
    <s v="N/A"/>
  </r>
  <r>
    <n v="16348"/>
    <x v="133"/>
    <x v="28"/>
    <s v="LIFT IFTS 24-04 CAN"/>
    <s v="IFTS"/>
    <n v="53"/>
    <s v="ACS"/>
    <n v="14"/>
    <m/>
    <s v="X"/>
    <x v="0"/>
    <s v="NET"/>
    <s v="BTAG_DECI"/>
    <m/>
    <n v="16349"/>
    <s v="NET BTAG02"/>
    <s v="13:00"/>
    <s v="14:00"/>
    <d v="1899-12-30T01:00:00"/>
    <s v="13:00"/>
    <s v="14:00"/>
    <d v="1899-12-30T01:00:00"/>
    <s v="DCO"/>
    <s v="N/A"/>
  </r>
  <r>
    <n v="16349"/>
    <x v="133"/>
    <x v="28"/>
    <s v="LIFT IFTS 24-04 CAN"/>
    <s v="IFTS"/>
    <n v="51"/>
    <s v="ACS"/>
    <n v="9"/>
    <m/>
    <s v="X"/>
    <x v="1"/>
    <s v="NET"/>
    <s v="BTAG_DECI"/>
    <m/>
    <n v="16348"/>
    <s v="NET BTAG02"/>
    <d v="1899-12-30T13:00:00"/>
    <d v="1899-12-30T14:00:00"/>
    <d v="1899-12-30T01:00:00"/>
    <d v="1899-12-30T13:00:00"/>
    <d v="1899-12-30T14:00:00"/>
    <d v="1899-12-30T01:00:00"/>
    <s v="DCO"/>
    <s v="N/A"/>
  </r>
  <r>
    <n v="16350"/>
    <x v="133"/>
    <x v="28"/>
    <s v="LIFT 25-41"/>
    <s v="AMI"/>
    <n v="77"/>
    <s v="ACS"/>
    <n v="23"/>
    <s v="X"/>
    <m/>
    <x v="6"/>
    <s v="STDA"/>
    <s v="NAV"/>
    <m/>
    <m/>
    <s v="SD NAV01"/>
    <s v="13:00"/>
    <s v="14:00"/>
    <d v="1899-12-30T01:00:00"/>
    <s v="13:00"/>
    <s v="14:00"/>
    <d v="1899-12-30T01:00:00"/>
    <s v="DCO"/>
    <s v="N/A"/>
  </r>
  <r>
    <n v="16351"/>
    <x v="133"/>
    <x v="28"/>
    <s v="LIFT IFTS QATAR 25-02"/>
    <s v="QATAR"/>
    <n v="70"/>
    <s v="ACS"/>
    <n v="20"/>
    <m/>
    <s v="X"/>
    <x v="2"/>
    <s v="STDA"/>
    <s v="DECI_STD"/>
    <m/>
    <m/>
    <s v="FMS CF01"/>
    <s v="08:30"/>
    <s v="09:30"/>
    <d v="1899-12-30T01:00:00"/>
    <d v="1899-12-30T08:35:00"/>
    <d v="1899-12-30T09:35:00"/>
    <d v="1899-12-30T01:00:00"/>
    <s v="DCO"/>
    <s v="N/A"/>
  </r>
  <r>
    <n v="16352"/>
    <x v="134"/>
    <x v="28"/>
    <s v="LIFT IFTS 25-01 HUN"/>
    <s v="IFTS"/>
    <n v="70"/>
    <s v="IFTS"/>
    <n v="9"/>
    <m/>
    <s v="X"/>
    <x v="5"/>
    <s v="NET"/>
    <s v="DECI_STD"/>
    <m/>
    <n v="16353"/>
    <s v="FMSC DACM01"/>
    <s v="05:30"/>
    <s v="06:30"/>
    <d v="1899-12-30T01:00:00"/>
    <s v="05:30"/>
    <s v="06:30"/>
    <d v="1899-12-30T01:00:00"/>
    <s v="DCO"/>
    <s v="N/A"/>
  </r>
  <r>
    <n v="16353"/>
    <x v="134"/>
    <x v="28"/>
    <s v="IP"/>
    <s v="Support IFTS"/>
    <m/>
    <s v="ACS"/>
    <n v="2"/>
    <m/>
    <s v="X"/>
    <x v="4"/>
    <s v="NET"/>
    <s v="DECI_STD"/>
    <m/>
    <n v="16352"/>
    <s v="SUPP"/>
    <d v="1899-12-30T05:30:00"/>
    <d v="1899-12-30T06:30:00"/>
    <d v="1899-12-30T01:00:00"/>
    <d v="1899-12-30T05:30:00"/>
    <d v="1899-12-30T06:30:00"/>
    <d v="1899-12-30T01:00:00"/>
    <s v="SDC"/>
    <s v="N/A"/>
  </r>
  <r>
    <n v="16354"/>
    <x v="134"/>
    <x v="28"/>
    <s v="IFTS 25-01 QAT"/>
    <s v="QATAR"/>
    <n v="78"/>
    <s v="ACS"/>
    <n v="17"/>
    <s v="X"/>
    <m/>
    <x v="0"/>
    <s v="STDA"/>
    <s v="DECI_STD"/>
    <m/>
    <m/>
    <s v="FMS EMR01"/>
    <s v="05:30"/>
    <s v="06:30"/>
    <d v="1899-12-30T01:00:00"/>
    <d v="1899-12-30T05:30:00"/>
    <d v="1899-12-30T06:30:00"/>
    <d v="1899-12-30T01:00:00"/>
    <s v="DCO"/>
    <s v="N/A"/>
  </r>
  <r>
    <n v="16355"/>
    <x v="134"/>
    <x v="28"/>
    <s v="LIFT IFTS 25-02 UK"/>
    <s v="IFTS"/>
    <n v="80"/>
    <s v="ACS"/>
    <n v="1"/>
    <m/>
    <s v="X"/>
    <x v="6"/>
    <s v="STDA"/>
    <s v="DECI_STD"/>
    <m/>
    <m/>
    <s v="PT NAV01"/>
    <s v="05:30"/>
    <s v="06:30"/>
    <d v="1899-12-30T01:00:00"/>
    <d v="1899-12-30T05:30:00"/>
    <d v="1899-12-30T06:30:00"/>
    <d v="1899-12-30T01:00:00"/>
    <s v="DCO"/>
    <s v="N/A"/>
  </r>
  <r>
    <n v="16356"/>
    <x v="134"/>
    <x v="28"/>
    <s v="LIFT IFTS 24-04 SPA"/>
    <s v="IFTS"/>
    <n v="61"/>
    <s v="ACS"/>
    <n v="14"/>
    <m/>
    <s v="X"/>
    <x v="5"/>
    <s v="NET"/>
    <s v="OCA AG"/>
    <m/>
    <n v="16357"/>
    <s v="NET OCAAG01"/>
    <s v="07:00"/>
    <s v="08:00"/>
    <d v="1899-12-30T01:00:00"/>
    <s v="07:00"/>
    <s v="08:00"/>
    <d v="1899-12-30T01:00:00"/>
    <s v="DCO"/>
    <s v="N/A"/>
  </r>
  <r>
    <n v="16357"/>
    <x v="134"/>
    <x v="28"/>
    <s v="LIFT IFTS 24-04 SPA"/>
    <s v="IFTS"/>
    <n v="59"/>
    <s v="ACS"/>
    <n v="9"/>
    <m/>
    <s v="X"/>
    <x v="4"/>
    <s v="NET"/>
    <s v="OCA AG"/>
    <m/>
    <n v="16356"/>
    <s v="NET OCAAG01"/>
    <d v="1899-12-30T07:00:00"/>
    <d v="1899-12-30T08:00:00"/>
    <d v="1899-12-30T01:00:00"/>
    <d v="1899-12-30T07:00:00"/>
    <d v="1899-12-30T08:00:00"/>
    <d v="1899-12-30T01:00:00"/>
    <s v="DCO"/>
    <s v="N/A"/>
  </r>
  <r>
    <n v="16358"/>
    <x v="134"/>
    <x v="28"/>
    <s v="LIFT 24-44 ITA"/>
    <s v="AMI"/>
    <n v="73"/>
    <s v="IFTS"/>
    <n v="22"/>
    <s v="X"/>
    <m/>
    <x v="0"/>
    <s v="NET"/>
    <s v="BTAG"/>
    <m/>
    <n v="16359"/>
    <s v="SD AI01"/>
    <s v="07:00"/>
    <s v="08:00"/>
    <d v="1899-12-30T01:00:00"/>
    <d v="1899-12-30T07:00:00"/>
    <d v="1899-12-30T08:00:00"/>
    <d v="1899-12-30T01:00:00"/>
    <s v="DCO"/>
    <s v="N/A"/>
  </r>
  <r>
    <n v="16359"/>
    <x v="134"/>
    <x v="28"/>
    <s v="LIFT 24-44 ITA"/>
    <s v="AMI"/>
    <n v="71"/>
    <s v="IFTS"/>
    <n v="23"/>
    <s v="X"/>
    <m/>
    <x v="1"/>
    <s v="NET"/>
    <s v="BTAG"/>
    <m/>
    <n v="16358"/>
    <s v="SD AI01"/>
    <d v="1899-12-30T07:00:00"/>
    <d v="1899-12-30T08:00:00"/>
    <d v="1899-12-30T01:00:00"/>
    <d v="1899-12-30T07:00:00"/>
    <d v="1899-12-30T08:00:00"/>
    <d v="1899-12-30T01:00:00"/>
    <s v="SDC"/>
    <s v="N/A"/>
  </r>
  <r>
    <n v="16360"/>
    <x v="134"/>
    <x v="28"/>
    <s v="LIFT IFTS 24-05 AUT"/>
    <s v="IFTS"/>
    <n v="65"/>
    <s v="IFTS"/>
    <n v="9"/>
    <m/>
    <s v="X"/>
    <x v="5"/>
    <s v="NET"/>
    <s v="DCA"/>
    <m/>
    <n v="16361"/>
    <s v="NET DCA02"/>
    <s v="08:30"/>
    <s v="09:30"/>
    <d v="1899-12-30T01:00:00"/>
    <s v="08:30"/>
    <s v="09:30"/>
    <d v="1899-12-30T01:00:00"/>
    <s v="DCO"/>
    <s v="N/A"/>
  </r>
  <r>
    <n v="16361"/>
    <x v="134"/>
    <x v="28"/>
    <s v="LIFT IFTS 24-05 AUT"/>
    <s v="IFTS"/>
    <n v="64"/>
    <s v="ACS"/>
    <n v="13"/>
    <m/>
    <s v="X"/>
    <x v="4"/>
    <s v="NET"/>
    <s v="DCA"/>
    <m/>
    <n v="16360"/>
    <s v="NET DCA02"/>
    <d v="1899-12-30T08:30:00"/>
    <d v="1899-12-30T09:30:00"/>
    <d v="1899-12-30T01:00:00"/>
    <d v="1899-12-30T08:30:00"/>
    <d v="1899-12-30T09:30:00"/>
    <d v="1899-12-30T01:00:00"/>
    <s v="DCO"/>
    <s v="N/A"/>
  </r>
  <r>
    <n v="16362"/>
    <x v="134"/>
    <x v="28"/>
    <s v="LIFT IFTS 24-05 GER"/>
    <s v="IFTS"/>
    <n v="66"/>
    <s v="ACS"/>
    <n v="1"/>
    <m/>
    <s v="X"/>
    <x v="0"/>
    <s v="STDA"/>
    <s v="DECI_STD_NVG"/>
    <m/>
    <m/>
    <s v="FMS R2RNVG01"/>
    <s v="08:30"/>
    <s v="09:30"/>
    <d v="1899-12-30T01:00:00"/>
    <d v="1899-12-30T08:30:00"/>
    <d v="1899-12-30T09:30:00"/>
    <d v="1899-12-30T01:00:00"/>
    <s v="DCO"/>
    <s v="N/A"/>
  </r>
  <r>
    <n v="16363"/>
    <x v="134"/>
    <x v="28"/>
    <s v="LIFT IFTS QATAR 25-01"/>
    <s v="QATAR"/>
    <n v="65"/>
    <s v="ACS"/>
    <n v="14"/>
    <m/>
    <s v="X"/>
    <x v="5"/>
    <s v="STDA"/>
    <s v="DECI_STD"/>
    <m/>
    <m/>
    <s v="FMS EMR01"/>
    <s v="10:00"/>
    <s v="11:00"/>
    <d v="1899-12-30T01:00:00"/>
    <s v="10:00"/>
    <s v="11:00"/>
    <d v="1899-12-30T01:00:00"/>
    <s v="DCO"/>
    <s v="N/A"/>
  </r>
  <r>
    <n v="16364"/>
    <x v="134"/>
    <x v="28"/>
    <s v="LIFT IFTS 24-05 GER"/>
    <s v="IFTS"/>
    <n v="67"/>
    <s v="ACS"/>
    <n v="9"/>
    <m/>
    <s v="X"/>
    <x v="0"/>
    <s v="STDA"/>
    <s v="DECI_STD_NVG"/>
    <m/>
    <m/>
    <s v="FMS R2RNVG01"/>
    <s v="10:00"/>
    <s v="11:00"/>
    <d v="1899-12-30T01:00:00"/>
    <d v="1899-12-30T10:00:00"/>
    <d v="1899-12-30T11:00:00"/>
    <d v="1899-12-30T01:00:00"/>
    <s v="DCO"/>
    <s v="N/A"/>
  </r>
  <r>
    <n v="16365"/>
    <x v="134"/>
    <x v="28"/>
    <s v="LIFT IFTS QATAR 25-02"/>
    <s v="QATAR"/>
    <n v="71"/>
    <s v="IFTS"/>
    <n v="22"/>
    <m/>
    <s v="X"/>
    <x v="6"/>
    <s v="STDA"/>
    <s v="DECI_STD"/>
    <m/>
    <m/>
    <s v="PT EMR02"/>
    <s v="10:00"/>
    <s v="11:00"/>
    <d v="1899-12-30T01:00:00"/>
    <d v="1899-12-30T10:00:00"/>
    <d v="1899-12-30T11:15:00"/>
    <d v="1899-12-30T01:15:00"/>
    <s v="DCO"/>
    <s v="N/A"/>
  </r>
  <r>
    <n v="16366"/>
    <x v="134"/>
    <x v="28"/>
    <s v="LIFT IFTS QATAR 25-02"/>
    <s v="QATAR"/>
    <n v="72"/>
    <s v="IFTS"/>
    <n v="23"/>
    <m/>
    <s v="X"/>
    <x v="4"/>
    <s v="STDA"/>
    <s v="DECI_STD"/>
    <m/>
    <m/>
    <s v="PTEMR01-PAT01"/>
    <s v="10:00"/>
    <s v="11:00"/>
    <d v="1899-12-30T01:00:00"/>
    <s v="10:00"/>
    <s v="11:00"/>
    <d v="1899-12-30T01:00:00"/>
    <s v="DCO"/>
    <s v="N/A"/>
  </r>
  <r>
    <n v="16367"/>
    <x v="135"/>
    <x v="29"/>
    <s v="LIFT IFTS QATAR 25-02"/>
    <s v="QATAR"/>
    <n v="74"/>
    <s v="IFTS"/>
    <n v="9"/>
    <m/>
    <s v="X"/>
    <x v="5"/>
    <s v="STDA"/>
    <s v="DECI_STD"/>
    <m/>
    <m/>
    <s v="FMS CF01"/>
    <s v="05:30"/>
    <s v="06:30"/>
    <d v="1899-12-30T01:00:00"/>
    <d v="1899-12-30T05:30:00"/>
    <d v="1899-12-30T06:50:00"/>
    <d v="1899-12-30T01:20:00"/>
    <s v="DCO"/>
    <s v="N/A"/>
  </r>
  <r>
    <n v="16368"/>
    <x v="135"/>
    <x v="29"/>
    <s v="LIFT IFTS QATAR 25-02"/>
    <s v="QATAR"/>
    <n v="75"/>
    <s v="ACS"/>
    <n v="14"/>
    <m/>
    <s v="X"/>
    <x v="0"/>
    <s v="STDA"/>
    <s v="DECI_STD"/>
    <m/>
    <m/>
    <s v="FMS CF01"/>
    <s v="05:30"/>
    <s v="06:30"/>
    <d v="1899-12-30T01:00:00"/>
    <s v="05:30"/>
    <s v="06:30"/>
    <d v="1899-12-30T01:00:00"/>
    <s v="DCO"/>
    <s v="N/A"/>
  </r>
  <r>
    <n v="16369"/>
    <x v="135"/>
    <x v="29"/>
    <s v="LIFT IFTS QATAR 25-02"/>
    <s v="QATAR"/>
    <n v="73"/>
    <s v="ACS"/>
    <n v="13"/>
    <m/>
    <s v="X"/>
    <x v="1"/>
    <s v="STDA"/>
    <s v="DECI_STD"/>
    <m/>
    <m/>
    <s v="PT EMR03"/>
    <s v="05:30"/>
    <s v="06:30"/>
    <d v="1899-12-30T01:00:00"/>
    <d v="1899-12-30T05:40:00"/>
    <d v="1899-12-30T06:40:00"/>
    <d v="1899-12-30T01:00:00"/>
    <s v="DCO"/>
    <s v="N/A"/>
  </r>
  <r>
    <n v="16370"/>
    <x v="135"/>
    <x v="29"/>
    <s v="LIFT IFTS QATAR 25-02"/>
    <s v="QATAR"/>
    <n v="70"/>
    <s v="ACS"/>
    <n v="10"/>
    <m/>
    <s v="X"/>
    <x v="6"/>
    <s v="STDA"/>
    <s v="DECI_STD"/>
    <m/>
    <m/>
    <s v="PT EMR02"/>
    <s v="05:30"/>
    <s v="06:30"/>
    <d v="1899-12-30T01:00:00"/>
    <s v="05:30"/>
    <s v="06:30"/>
    <d v="1899-12-30T01:00:00"/>
    <s v="DCO"/>
    <s v="N/A"/>
  </r>
  <r>
    <n v="16371"/>
    <x v="135"/>
    <x v="29"/>
    <s v="LIFT IFTS QATAR 25-02"/>
    <s v="QATAR"/>
    <n v="71"/>
    <s v="ACS"/>
    <n v="5"/>
    <m/>
    <s v="X"/>
    <x v="4"/>
    <s v="STDA"/>
    <s v="DECI_STD"/>
    <m/>
    <m/>
    <s v="PT EMR02-PAT01"/>
    <s v="05:30"/>
    <s v="06:30"/>
    <d v="1899-12-30T01:00:00"/>
    <d v="1899-12-30T05:30:00"/>
    <d v="1899-12-30T06:30:00"/>
    <d v="1899-12-30T01:00:00"/>
    <s v="DCO"/>
    <s v="N/A"/>
  </r>
  <r>
    <n v="16372"/>
    <x v="135"/>
    <x v="29"/>
    <s v="LIFT IFTS 25-01 HUN"/>
    <s v="IFTS"/>
    <n v="70"/>
    <s v="ACS"/>
    <n v="1"/>
    <m/>
    <s v="X"/>
    <x v="5"/>
    <s v="NET"/>
    <s v="DECI_STD"/>
    <m/>
    <n v="16373"/>
    <s v="FMSC DACM02"/>
    <s v="07:00"/>
    <s v="08:00"/>
    <d v="1899-12-30T01:00:00"/>
    <d v="1899-12-30T07:00:00"/>
    <d v="1899-12-30T07:50:00"/>
    <d v="1899-12-30T00:50:00"/>
    <s v="DCO"/>
    <s v="N/A"/>
  </r>
  <r>
    <n v="16373"/>
    <x v="135"/>
    <x v="29"/>
    <s v="IP"/>
    <s v="Support IFTS"/>
    <m/>
    <s v="ACS"/>
    <n v="2"/>
    <m/>
    <s v="X"/>
    <x v="4"/>
    <s v="NET"/>
    <s v="DECI_STD"/>
    <m/>
    <n v="16372"/>
    <s v="SUPP"/>
    <d v="1899-12-30T07:00:00"/>
    <d v="1899-12-30T08:00:00"/>
    <d v="1899-12-30T01:00:00"/>
    <d v="1899-12-30T07:00:00"/>
    <d v="1899-12-30T07:50:00"/>
    <d v="1899-12-30T00:50:00"/>
    <s v="SDC"/>
    <s v="N/A"/>
  </r>
  <r>
    <n v="16374"/>
    <x v="135"/>
    <x v="29"/>
    <s v="LIFT 25-41"/>
    <s v="AMI"/>
    <n v="81"/>
    <s v="ACS"/>
    <n v="9"/>
    <s v="X"/>
    <m/>
    <x v="0"/>
    <s v="STDA"/>
    <s v="LOW LEVEL"/>
    <m/>
    <m/>
    <s v="SD SLL01"/>
    <s v="07:00"/>
    <s v="08:00"/>
    <d v="1899-12-30T01:00:00"/>
    <s v="07:00"/>
    <s v="08:00"/>
    <d v="1899-12-30T01:00:00"/>
    <s v="DCO"/>
    <s v="N/A"/>
  </r>
  <r>
    <n v="16375"/>
    <x v="135"/>
    <x v="29"/>
    <s v="LIP 25-01"/>
    <s v="AMI"/>
    <n v="83"/>
    <s v="ACS"/>
    <n v="17"/>
    <m/>
    <s v="X"/>
    <x v="1"/>
    <s v="STDA"/>
    <s v="DECI_STD"/>
    <m/>
    <m/>
    <s v="SD NAV01"/>
    <s v="07:00"/>
    <s v="08:00"/>
    <d v="1899-12-30T01:00:00"/>
    <s v="07:00"/>
    <s v="08:00"/>
    <d v="1899-12-30T01:00:00"/>
    <s v="DCO"/>
    <s v="N/A"/>
  </r>
  <r>
    <n v="16376"/>
    <x v="135"/>
    <x v="29"/>
    <s v="LIFT IFTS 25-02 UK"/>
    <s v="IFTS"/>
    <n v="81"/>
    <s v="ACS"/>
    <n v="32"/>
    <m/>
    <s v="X"/>
    <x v="6"/>
    <s v="STDA"/>
    <s v="DECI_STD"/>
    <m/>
    <m/>
    <s v="PT NAV01"/>
    <s v="07:00"/>
    <s v="08:00"/>
    <d v="1899-12-30T01:00:00"/>
    <s v="07:00"/>
    <d v="1899-12-30T08:15:00"/>
    <d v="1899-12-30T01:15:00"/>
    <s v="DCO"/>
    <s v="N/A"/>
  </r>
  <r>
    <n v="16377"/>
    <x v="135"/>
    <x v="29"/>
    <s v="LIFT IFTS 24-04 SPA"/>
    <s v="IFTS"/>
    <n v="59"/>
    <s v="IFTS"/>
    <n v="9"/>
    <m/>
    <s v="X"/>
    <x v="5"/>
    <s v="NET"/>
    <s v="OCA AA"/>
    <m/>
    <n v="16378"/>
    <s v="NET OCAAA01"/>
    <s v="08:30"/>
    <s v="09:30"/>
    <d v="1899-12-30T01:00:00"/>
    <s v="08:30"/>
    <s v="09:30"/>
    <d v="1899-12-30T01:00:00"/>
    <s v="DCO"/>
    <s v="N/A"/>
  </r>
  <r>
    <n v="16378"/>
    <x v="135"/>
    <x v="29"/>
    <s v="LIFT IFTS 24-04 SPA"/>
    <s v="IFTS"/>
    <n v="61"/>
    <s v="ACS"/>
    <n v="14"/>
    <m/>
    <s v="X"/>
    <x v="4"/>
    <s v="NET"/>
    <s v="OCA AA"/>
    <m/>
    <n v="16377"/>
    <s v="NET OCAAA01"/>
    <d v="1899-12-30T08:30:00"/>
    <d v="1899-12-30T09:30:00"/>
    <d v="1899-12-30T01:00:00"/>
    <s v="08:30"/>
    <s v="09:30"/>
    <d v="1899-12-30T01:00:00"/>
    <s v="DCO"/>
    <s v="N/A"/>
  </r>
  <r>
    <n v="16379"/>
    <x v="135"/>
    <x v="29"/>
    <s v="LIFT IFTS 25-02 SGP"/>
    <s v="IFTS"/>
    <n v="83"/>
    <s v="ACS"/>
    <n v="13"/>
    <m/>
    <s v="X"/>
    <x v="0"/>
    <s v="STDA"/>
    <s v="DECI_STD"/>
    <m/>
    <m/>
    <s v="FMS EMR01"/>
    <s v="08:30"/>
    <s v="09:30"/>
    <d v="1899-12-30T01:00:00"/>
    <s v="08:30"/>
    <s v="09:30"/>
    <d v="1899-12-30T01:00:00"/>
    <s v="DCO"/>
    <s v="N/A"/>
  </r>
  <r>
    <n v="16380"/>
    <x v="135"/>
    <x v="29"/>
    <s v="LIP 24-03 SGP"/>
    <s v="IFTS"/>
    <n v="41"/>
    <s v="ACS"/>
    <n v="10"/>
    <m/>
    <s v="X"/>
    <x v="1"/>
    <s v="STDA"/>
    <s v="DCA"/>
    <m/>
    <m/>
    <s v="SD BVR01"/>
    <s v="08:30"/>
    <s v="09:30"/>
    <d v="1899-12-30T01:00:00"/>
    <s v="08:30"/>
    <s v="09:30"/>
    <d v="1899-12-30T01:00:00"/>
    <s v="DCO"/>
    <s v="N/A"/>
  </r>
  <r>
    <n v="16381"/>
    <x v="135"/>
    <x v="29"/>
    <s v="LIP 24-03 AUT"/>
    <s v="IFTS"/>
    <n v="42"/>
    <s v="ACS"/>
    <n v="5"/>
    <m/>
    <s v="X"/>
    <x v="6"/>
    <s v="STDA"/>
    <s v="DCA"/>
    <m/>
    <m/>
    <s v="SD BVR01"/>
    <s v="08:30"/>
    <s v="09:30"/>
    <d v="1899-12-30T01:00:00"/>
    <s v="08:30"/>
    <s v="09:30"/>
    <d v="1899-12-30T01:00:00"/>
    <s v="DCO"/>
    <s v="N/A"/>
  </r>
  <r>
    <n v="16382"/>
    <x v="135"/>
    <x v="29"/>
    <s v="LIFT 24-44 ITA"/>
    <s v="AMI"/>
    <n v="71"/>
    <s v="ACS"/>
    <n v="17"/>
    <s v="X"/>
    <m/>
    <x v="5"/>
    <s v="NET"/>
    <s v="BTAG"/>
    <m/>
    <n v="16383"/>
    <s v="SD AI02"/>
    <s v="10:00"/>
    <s v="11:00"/>
    <d v="1899-12-30T01:00:00"/>
    <s v="10:00"/>
    <s v="11:00"/>
    <d v="1899-12-30T01:00:00"/>
    <s v="DCO"/>
    <s v="N/A"/>
  </r>
  <r>
    <n v="16383"/>
    <x v="135"/>
    <x v="29"/>
    <s v="LIFT 24-44 ITA"/>
    <s v="AMI"/>
    <n v="73"/>
    <s v="ACS"/>
    <n v="1"/>
    <s v="X"/>
    <m/>
    <x v="4"/>
    <s v="NET"/>
    <s v="BTAG"/>
    <m/>
    <n v="16382"/>
    <s v="SD AI02"/>
    <d v="1899-12-30T10:00:00"/>
    <d v="1899-12-30T11:00:00"/>
    <d v="1899-12-30T01:00:00"/>
    <d v="1899-12-30T10:00:00"/>
    <d v="1899-12-30T11:00:00"/>
    <d v="1899-12-30T01:00:00"/>
    <s v="DCO"/>
    <s v="N/A"/>
  </r>
  <r>
    <n v="16384"/>
    <x v="135"/>
    <x v="29"/>
    <s v="LIFT IFTS 25-01 HUN"/>
    <s v="IFTS"/>
    <n v="71"/>
    <s v="ACS"/>
    <n v="9"/>
    <m/>
    <s v="X"/>
    <x v="0"/>
    <s v="NET"/>
    <s v="DECI_STD"/>
    <m/>
    <n v="16385"/>
    <s v="FMSC DACM01"/>
    <s v="10:00"/>
    <s v="11:00"/>
    <d v="1899-12-30T01:00:00"/>
    <s v="10:00"/>
    <s v="11:00"/>
    <d v="1899-12-30T01:00:00"/>
    <s v="DCO"/>
    <s v="N/A"/>
  </r>
  <r>
    <n v="16385"/>
    <x v="135"/>
    <x v="29"/>
    <s v="IP"/>
    <s v="Support IFTS"/>
    <m/>
    <s v="ACS"/>
    <n v="32"/>
    <m/>
    <s v="X"/>
    <x v="1"/>
    <s v="NET"/>
    <s v="DECI_STD"/>
    <m/>
    <n v="16384"/>
    <s v="SUPP"/>
    <d v="1899-12-30T10:00:00"/>
    <d v="1899-12-30T11:00:00"/>
    <d v="1899-12-30T01:00:00"/>
    <d v="1899-12-30T10:00:00"/>
    <d v="1899-12-30T11:00:00"/>
    <d v="1899-12-30T01:00:00"/>
    <s v="SDC"/>
    <s v="N/A"/>
  </r>
  <r>
    <n v="16386"/>
    <x v="135"/>
    <x v="29"/>
    <s v="LIFT IFTS QATAR 25-01"/>
    <s v="QATAR"/>
    <n v="66"/>
    <s v="IFTS"/>
    <n v="23"/>
    <m/>
    <s v="X"/>
    <x v="3"/>
    <s v="STDA"/>
    <s v="DECI_STD"/>
    <m/>
    <m/>
    <s v="PT NAVB01"/>
    <s v="10:35"/>
    <s v="11:35"/>
    <d v="1899-12-30T01:00:00"/>
    <s v="10:35"/>
    <s v="11:35"/>
    <d v="1899-12-30T01:00:00"/>
    <s v="DCO"/>
    <s v="N/A"/>
  </r>
  <r>
    <n v="16387"/>
    <x v="135"/>
    <x v="29"/>
    <s v="LIFT IFTS 24-04 SPA"/>
    <s v="IFTS"/>
    <n v="58"/>
    <s v="ACS"/>
    <n v="14"/>
    <m/>
    <s v="X"/>
    <x v="5"/>
    <s v="NET"/>
    <s v="OCA AG"/>
    <m/>
    <n v="16388"/>
    <s v="NET OCAAG01"/>
    <s v="11:30"/>
    <s v="12:30"/>
    <d v="1899-12-30T01:00:00"/>
    <s v="11:30"/>
    <s v="12:30"/>
    <d v="1899-12-30T01:00:00"/>
    <s v="DCO"/>
    <s v="N/A"/>
  </r>
  <r>
    <n v="16388"/>
    <x v="135"/>
    <x v="29"/>
    <s v="LIFT IFTS 24-04 SPA"/>
    <s v="IFTS"/>
    <n v="60"/>
    <s v="IFTS"/>
    <n v="9"/>
    <m/>
    <s v="X"/>
    <x v="4"/>
    <s v="NET"/>
    <s v="OCA AG"/>
    <m/>
    <n v="16387"/>
    <s v="NET OCAAG01"/>
    <d v="1899-12-30T11:30:00"/>
    <d v="1899-12-30T12:30:00"/>
    <d v="1899-12-30T01:00:00"/>
    <d v="1899-12-30T11:30:00"/>
    <d v="1899-12-30T12:30:00"/>
    <d v="1899-12-30T01:00:00"/>
    <s v="DCO"/>
    <s v="N/A"/>
  </r>
  <r>
    <n v="16389"/>
    <x v="135"/>
    <x v="29"/>
    <s v="LIFT IFTS 24-04 CAN"/>
    <s v="IFTS"/>
    <n v="52"/>
    <s v="ACS"/>
    <n v="13"/>
    <m/>
    <s v="X"/>
    <x v="0"/>
    <s v="NET"/>
    <s v="BTAG_DECI"/>
    <m/>
    <n v="16390"/>
    <s v="NET BTAG02"/>
    <s v="11:30"/>
    <s v="12:30"/>
    <d v="1899-12-30T01:00:00"/>
    <d v="1899-12-30T11:30:00"/>
    <d v="1899-12-30T12:30:00"/>
    <d v="1899-12-30T01:00:00"/>
    <s v="DCO"/>
    <s v="N/A"/>
  </r>
  <r>
    <n v="16390"/>
    <x v="135"/>
    <x v="29"/>
    <s v="LIFT IFTS 24-04 CAN"/>
    <s v="IFTS"/>
    <n v="54"/>
    <s v="ACS"/>
    <n v="10"/>
    <m/>
    <s v="X"/>
    <x v="1"/>
    <s v="NET"/>
    <s v="BTAG_DECI"/>
    <m/>
    <n v="16389"/>
    <s v="NET BTAG02"/>
    <d v="1899-12-30T11:30:00"/>
    <d v="1899-12-30T12:30:00"/>
    <d v="1899-12-30T01:00:00"/>
    <d v="1899-12-30T11:30:00"/>
    <d v="1899-12-30T12:30:00"/>
    <d v="1899-12-30T01:00:00"/>
    <s v="DCO"/>
    <s v="N/A"/>
  </r>
  <r>
    <n v="16391"/>
    <x v="135"/>
    <x v="29"/>
    <s v="IFTS LIFT 24-01 QATAR"/>
    <s v="QATAR"/>
    <n v="40"/>
    <s v="ACS"/>
    <n v="2"/>
    <s v="X"/>
    <m/>
    <x v="2"/>
    <s v="STDA"/>
    <s v="DECI_STD"/>
    <m/>
    <m/>
    <s v="PT NAVB01"/>
    <s v="11:45"/>
    <s v="12:45"/>
    <d v="1899-12-30T01:00:00"/>
    <s v="11:45"/>
    <s v="12:45"/>
    <d v="1899-12-30T01:00:00"/>
    <s v="DCO"/>
    <s v="N/A"/>
  </r>
  <r>
    <n v="16392"/>
    <x v="135"/>
    <x v="29"/>
    <s v="LIP 24-03 AUT"/>
    <s v="IFTS"/>
    <n v="42"/>
    <s v="ACS"/>
    <n v="6"/>
    <m/>
    <s v="X"/>
    <x v="5"/>
    <s v="NET"/>
    <s v="DCA"/>
    <m/>
    <n v="16393"/>
    <s v="SD BVR02"/>
    <s v="13:00"/>
    <s v="14:00"/>
    <d v="1899-12-30T01:00:00"/>
    <s v="13:00"/>
    <s v="14:00"/>
    <d v="1899-12-30T01:00:00"/>
    <s v="DCO"/>
    <s v="N/A"/>
  </r>
  <r>
    <n v="16393"/>
    <x v="135"/>
    <x v="29"/>
    <s v="LIP 24-03 SGP"/>
    <s v="IFTS"/>
    <n v="41"/>
    <s v="ACS"/>
    <n v="33"/>
    <m/>
    <s v="X"/>
    <x v="4"/>
    <s v="NET"/>
    <s v="DCA"/>
    <m/>
    <n v="16392"/>
    <s v="SD BVR02"/>
    <s v="13:00"/>
    <s v="14:00"/>
    <d v="1899-12-30T01:00:00"/>
    <s v="13:00"/>
    <s v="14:00"/>
    <d v="1899-12-30T01:00:00"/>
    <s v="DCO"/>
    <s v="N/A"/>
  </r>
  <r>
    <n v="16394"/>
    <x v="135"/>
    <x v="29"/>
    <s v="LIFT 25-41"/>
    <s v="AMI"/>
    <n v="82"/>
    <s v="ACS"/>
    <n v="1"/>
    <s v="X"/>
    <m/>
    <x v="0"/>
    <s v="STDA"/>
    <s v="LOW LEVEL"/>
    <m/>
    <m/>
    <s v="SD SLL01"/>
    <s v="13:00"/>
    <s v="14:00"/>
    <d v="1899-12-30T01:00:00"/>
    <s v="13:00"/>
    <s v="14:00"/>
    <d v="1899-12-30T01:00:00"/>
    <s v="DCO"/>
    <s v="N/A"/>
  </r>
  <r>
    <n v="16395"/>
    <x v="135"/>
    <x v="29"/>
    <s v="LIFT 25-41"/>
    <s v="AMI"/>
    <n v="77"/>
    <s v="ACS"/>
    <n v="9"/>
    <s v="X"/>
    <m/>
    <x v="6"/>
    <s v="STDA"/>
    <s v="LOW LEVEL"/>
    <m/>
    <m/>
    <s v="SD SLL01"/>
    <s v="13:00"/>
    <s v="14:00"/>
    <d v="1899-12-30T01:00:00"/>
    <d v="1899-12-30T13:00:00"/>
    <d v="1899-12-30T14:00:00"/>
    <d v="1899-12-30T01:00:00"/>
    <s v="DCO"/>
    <s v="N/A"/>
  </r>
  <r>
    <n v="16396"/>
    <x v="135"/>
    <x v="29"/>
    <s v="LIFT 25-41"/>
    <s v="AMI"/>
    <n v="80"/>
    <s v="ACS"/>
    <n v="33"/>
    <m/>
    <s v="X"/>
    <x v="1"/>
    <s v="STDA"/>
    <s v="LOW LEVEL"/>
    <m/>
    <m/>
    <s v="SD SLL01"/>
    <s v="13:00"/>
    <s v="14:00"/>
    <d v="1899-12-30T01:00:00"/>
    <d v="1899-12-30T13:00:00"/>
    <d v="1899-12-30T14:00:00"/>
    <d v="1899-12-30T01:00:00"/>
    <s v="DCO"/>
    <s v="N/A"/>
  </r>
  <r>
    <n v="16397"/>
    <x v="135"/>
    <x v="29"/>
    <s v="LIFT 25-41"/>
    <s v="AMI"/>
    <n v="79"/>
    <s v="ACS"/>
    <n v="32"/>
    <s v="X"/>
    <m/>
    <x v="3"/>
    <s v="STDA"/>
    <s v="NAV"/>
    <m/>
    <m/>
    <s v="SD NAV01"/>
    <s v="13:15"/>
    <s v="14:15"/>
    <d v="1899-12-30T01:00:00"/>
    <d v="1899-12-30T13:15:00"/>
    <d v="1899-12-30T14:15:00"/>
    <d v="1899-12-30T01:00:00"/>
    <s v="RSLD"/>
    <s v="CD3"/>
  </r>
  <r>
    <n v="16398"/>
    <x v="136"/>
    <x v="29"/>
    <s v="LIFT IFTS 25-01 HUN"/>
    <s v="IFTS"/>
    <n v="71"/>
    <s v="IFTS"/>
    <n v="9"/>
    <m/>
    <s v="X"/>
    <x v="5"/>
    <s v="NET"/>
    <s v="DECI_STD"/>
    <m/>
    <n v="16399"/>
    <s v="FMSC DACM02"/>
    <s v="05:30"/>
    <s v="06:30"/>
    <d v="1899-12-30T01:00:00"/>
    <d v="1899-12-30T05:30:00"/>
    <d v="1899-12-30T06:30:00"/>
    <d v="1899-12-30T01:00:00"/>
    <s v="DCO"/>
    <s v="N/A"/>
  </r>
  <r>
    <n v="16399"/>
    <x v="136"/>
    <x v="29"/>
    <s v="IP"/>
    <s v="Support IFTS"/>
    <m/>
    <s v="ACS"/>
    <n v="14"/>
    <m/>
    <s v="X"/>
    <x v="4"/>
    <s v="NET"/>
    <s v="DECI_STD"/>
    <m/>
    <n v="16398"/>
    <s v="SUPP"/>
    <d v="1899-12-30T05:30:00"/>
    <d v="1899-12-30T06:30:00"/>
    <d v="1899-12-30T01:00:00"/>
    <d v="1899-12-30T05:30:00"/>
    <d v="1899-12-30T06:30:00"/>
    <d v="1899-12-30T01:00:00"/>
    <s v="SDC"/>
    <s v="N/A"/>
  </r>
  <r>
    <n v="16400"/>
    <x v="136"/>
    <x v="29"/>
    <s v="LIFT IFTS 25-02 JPN"/>
    <s v="IFTS"/>
    <n v="77"/>
    <s v="ACS"/>
    <n v="13"/>
    <m/>
    <s v="X"/>
    <x v="0"/>
    <s v="STDA"/>
    <s v="DECI_STD"/>
    <m/>
    <m/>
    <s v="FMS EMR01"/>
    <s v="05:30"/>
    <s v="06:30"/>
    <d v="1899-12-30T01:00:00"/>
    <s v="05:30"/>
    <s v="06:30"/>
    <d v="1899-12-30T01:00:00"/>
    <s v="DCO"/>
    <s v="N/A"/>
  </r>
  <r>
    <n v="16401"/>
    <x v="136"/>
    <x v="29"/>
    <s v="LIFT IFTS 25-02 JPN"/>
    <s v="IFTS"/>
    <n v="79"/>
    <s v="ACS"/>
    <n v="10"/>
    <m/>
    <s v="X"/>
    <x v="1"/>
    <s v="STDA"/>
    <s v="DECI_STD"/>
    <m/>
    <m/>
    <s v="FMS EMR01"/>
    <s v="05:30"/>
    <s v="06:30"/>
    <d v="1899-12-30T01:00:00"/>
    <s v="05:30"/>
    <s v="06:30"/>
    <d v="1899-12-30T01:00:00"/>
    <s v="DCO"/>
    <s v="N/A"/>
  </r>
  <r>
    <n v="16402"/>
    <x v="136"/>
    <x v="29"/>
    <s v="IFTS 25-01 QAT"/>
    <s v="QATAR"/>
    <n v="76"/>
    <s v="ACS"/>
    <n v="5"/>
    <s v="X"/>
    <m/>
    <x v="6"/>
    <s v="STDA"/>
    <s v="DECI_STD"/>
    <m/>
    <m/>
    <s v="PT NAVB01"/>
    <s v="05:30"/>
    <s v="06:30"/>
    <d v="1899-12-30T01:00:00"/>
    <s v="05:30"/>
    <s v="06:30"/>
    <d v="1899-12-30T01:00:00"/>
    <s v="DCO"/>
    <s v="N/A"/>
  </r>
  <r>
    <n v="16403"/>
    <x v="136"/>
    <x v="29"/>
    <s v="LIFT IFTS 25-01 HUN"/>
    <s v="IFTS"/>
    <n v="70"/>
    <s v="ACS"/>
    <n v="9"/>
    <m/>
    <s v="X"/>
    <x v="5"/>
    <s v="NET"/>
    <s v="DECI_STD"/>
    <m/>
    <n v="16404"/>
    <s v="FMSC OACM01"/>
    <s v="07:00"/>
    <s v="08:00"/>
    <d v="1899-12-30T01:00:00"/>
    <d v="1899-12-30T07:00:00"/>
    <d v="1899-12-30T08:00:00"/>
    <d v="1899-12-30T01:00:00"/>
    <s v="DCO"/>
    <s v="N/A"/>
  </r>
  <r>
    <n v="16404"/>
    <x v="136"/>
    <x v="29"/>
    <s v="IP"/>
    <s v="Support IFTS"/>
    <m/>
    <s v="ACS"/>
    <n v="17"/>
    <m/>
    <s v="X"/>
    <x v="4"/>
    <s v="NET"/>
    <s v="DECI_STD"/>
    <m/>
    <n v="16403"/>
    <s v="SUPP"/>
    <d v="1899-12-30T07:00:00"/>
    <d v="1899-12-30T08:00:00"/>
    <d v="1899-12-30T01:00:00"/>
    <d v="1899-12-30T07:00:00"/>
    <d v="1899-12-30T08:00:00"/>
    <d v="1899-12-30T01:00:00"/>
    <s v="SDC"/>
    <s v="N/A"/>
  </r>
  <r>
    <n v="16405"/>
    <x v="136"/>
    <x v="29"/>
    <s v="LIFT IFTS 24-04 JPN"/>
    <s v="IFTS"/>
    <n v="57"/>
    <s v="ACS"/>
    <n v="32"/>
    <m/>
    <s v="X"/>
    <x v="0"/>
    <s v="NET"/>
    <s v="DCA"/>
    <m/>
    <n v="16406"/>
    <s v="NET ADCA01"/>
    <s v="07:00"/>
    <s v="08:00"/>
    <d v="1899-12-30T01:00:00"/>
    <d v="1899-12-30T07:15:00"/>
    <d v="1899-12-30T08:15:00"/>
    <d v="1899-12-30T01:00:00"/>
    <s v="DCO"/>
    <s v="N/A"/>
  </r>
  <r>
    <n v="16406"/>
    <x v="136"/>
    <x v="29"/>
    <s v="LIFT IFTS 24-04 JPN"/>
    <s v="IFTS"/>
    <n v="55"/>
    <s v="ACS"/>
    <n v="2"/>
    <m/>
    <s v="X"/>
    <x v="1"/>
    <s v="NET"/>
    <s v="DCA"/>
    <m/>
    <n v="16405"/>
    <s v="NET ADCA01"/>
    <d v="1899-12-30T07:00:00"/>
    <d v="1899-12-30T08:00:00"/>
    <d v="1899-12-30T01:00:00"/>
    <d v="1899-12-30T07:15:00"/>
    <d v="1899-12-30T08:15:00"/>
    <d v="1899-12-30T01:00:00"/>
    <s v="DCO"/>
    <s v="N/A"/>
  </r>
  <r>
    <n v="16407"/>
    <x v="136"/>
    <x v="29"/>
    <s v="LIFT IFTS QATAR 25-02"/>
    <s v="QATAR"/>
    <n v="75"/>
    <s v="IFTS"/>
    <n v="23"/>
    <m/>
    <s v="X"/>
    <x v="6"/>
    <s v="STDA"/>
    <s v="DECI_STD"/>
    <m/>
    <m/>
    <s v="PT EMR03"/>
    <s v="07:00"/>
    <s v="08:00"/>
    <d v="1899-12-30T01:00:00"/>
    <d v="1899-12-30T07:00:00"/>
    <d v="1899-12-30T08:00:00"/>
    <d v="1899-12-30T01:00:00"/>
    <s v="DCO"/>
    <s v="N/A"/>
  </r>
  <r>
    <n v="16408"/>
    <x v="136"/>
    <x v="29"/>
    <s v="LIFT IFTS 24-04 SPA"/>
    <s v="IFTS"/>
    <n v="58"/>
    <s v="ACS"/>
    <n v="5"/>
    <m/>
    <s v="X"/>
    <x v="5"/>
    <s v="NET"/>
    <s v="OCA AA"/>
    <m/>
    <n v="16409"/>
    <s v="NET OCAAA01"/>
    <s v="08:30"/>
    <s v="09:30"/>
    <d v="1899-12-30T01:00:00"/>
    <s v="08:30"/>
    <s v="09:30"/>
    <d v="1899-12-30T01:00:00"/>
    <s v="DCO"/>
    <s v="N/A"/>
  </r>
  <r>
    <n v="16409"/>
    <x v="136"/>
    <x v="29"/>
    <s v="LIFT IFTS 24-04 SPA"/>
    <s v="IFTS"/>
    <n v="60"/>
    <s v="ACS"/>
    <n v="13"/>
    <m/>
    <s v="X"/>
    <x v="4"/>
    <s v="NET"/>
    <s v="OCA AA"/>
    <m/>
    <n v="16408"/>
    <s v="NET OCAAA01"/>
    <d v="1899-12-30T08:30:00"/>
    <d v="1899-12-30T09:30:00"/>
    <d v="1899-12-30T01:00:00"/>
    <s v="08:30"/>
    <s v="09:30"/>
    <d v="1899-12-30T01:00:00"/>
    <s v="DCO"/>
    <s v="N/A"/>
  </r>
  <r>
    <n v="16410"/>
    <x v="136"/>
    <x v="29"/>
    <s v="LIFT IFTS QATAR 25-01"/>
    <s v="QATAR"/>
    <n v="68"/>
    <s v="IFTS"/>
    <n v="9"/>
    <m/>
    <s v="X"/>
    <x v="0"/>
    <s v="NET"/>
    <s v="DECI_STD"/>
    <m/>
    <n v="16411"/>
    <s v="NET BTFFB01"/>
    <s v="08:30"/>
    <s v="09:30"/>
    <d v="1899-12-30T01:00:00"/>
    <d v="1899-12-30T08:30:00"/>
    <d v="1899-12-30T09:30:00"/>
    <d v="1899-12-30T01:00:00"/>
    <s v="DCO"/>
    <s v="N/A"/>
  </r>
  <r>
    <n v="16411"/>
    <x v="136"/>
    <x v="29"/>
    <s v="LIFT IFTS QATAR 25-01"/>
    <s v="QATAR"/>
    <n v="63"/>
    <s v="ACS"/>
    <n v="10"/>
    <m/>
    <s v="X"/>
    <x v="1"/>
    <s v="NET"/>
    <s v="DECI_STD"/>
    <m/>
    <n v="16410"/>
    <s v="NET BTFFB01"/>
    <d v="1899-12-30T08:30:00"/>
    <d v="1899-12-30T09:30:00"/>
    <d v="1899-12-30T01:00:00"/>
    <d v="1899-12-30T08:30:00"/>
    <d v="1899-12-30T09:30:00"/>
    <d v="1899-12-30T01:00:00"/>
    <s v="DCO"/>
    <s v="N/A"/>
  </r>
  <r>
    <n v="16412"/>
    <x v="136"/>
    <x v="29"/>
    <s v="LIFT 25-41"/>
    <s v="AMI"/>
    <n v="79"/>
    <s v="ACS"/>
    <n v="15"/>
    <s v="X"/>
    <m/>
    <x v="6"/>
    <s v="STDA"/>
    <s v="LOW LEVEL"/>
    <m/>
    <m/>
    <s v="SDNAV01-CPL01 "/>
    <d v="1899-12-30T10:00:00"/>
    <d v="1899-12-30T11:00:00"/>
    <d v="1899-12-30T01:00:00"/>
    <d v="1899-12-30T09:50:00"/>
    <d v="1899-12-30T10:50:00"/>
    <d v="1899-12-30T01:00:00"/>
    <s v="DCO"/>
    <s v="N/A"/>
  </r>
  <r>
    <n v="16413"/>
    <x v="136"/>
    <x v="29"/>
    <s v="LIFT IFTS 25-01 SGP"/>
    <s v="IFTS"/>
    <n v="68"/>
    <s v="ACS"/>
    <n v="32"/>
    <m/>
    <s v="X"/>
    <x v="5"/>
    <s v="NET"/>
    <s v="DECI_STD"/>
    <m/>
    <n v="16414"/>
    <s v="FMSC DACM01"/>
    <s v="10:00"/>
    <s v="11:00"/>
    <d v="1899-12-30T01:00:00"/>
    <s v="10:00"/>
    <s v="11:00"/>
    <d v="1899-12-30T01:00:00"/>
    <s v="DCO"/>
    <s v="N/A"/>
  </r>
  <r>
    <n v="16414"/>
    <x v="136"/>
    <x v="29"/>
    <s v="IP"/>
    <s v="Support IFTS"/>
    <m/>
    <s v="ACS"/>
    <n v="9"/>
    <m/>
    <s v="X"/>
    <x v="4"/>
    <s v="NET"/>
    <s v="DECI_STD"/>
    <m/>
    <n v="16413"/>
    <s v="SUPP"/>
    <d v="1899-12-30T10:00:00"/>
    <d v="1899-12-30T11:00:00"/>
    <d v="1899-12-30T01:00:00"/>
    <s v="10:00"/>
    <s v="11:00"/>
    <d v="1899-12-30T01:00:00"/>
    <s v="SDC"/>
    <s v="N/A"/>
  </r>
  <r>
    <n v="16415"/>
    <x v="136"/>
    <x v="29"/>
    <s v="LIFT 25-41"/>
    <s v="AMI"/>
    <n v="76"/>
    <s v="ACS"/>
    <n v="17"/>
    <s v="X"/>
    <m/>
    <x v="0"/>
    <s v="STDA"/>
    <s v="LOW LEVEL"/>
    <m/>
    <m/>
    <s v="SD SLL01"/>
    <s v="10:00"/>
    <s v="11:00"/>
    <d v="1899-12-30T01:00:00"/>
    <d v="1899-12-30T10:00:00"/>
    <d v="1899-12-30T11:00:00"/>
    <d v="1899-12-30T01:00:00"/>
    <s v="DCO"/>
    <s v="N/A"/>
  </r>
  <r>
    <n v="16416"/>
    <x v="136"/>
    <x v="29"/>
    <s v="LIFT IFTS QATAR 25-02"/>
    <s v="QATAR"/>
    <n v="71"/>
    <s v="ACS"/>
    <n v="2"/>
    <m/>
    <s v="X"/>
    <x v="1"/>
    <s v="STDA"/>
    <s v="DECI_STD"/>
    <m/>
    <m/>
    <s v="PT EMR03"/>
    <s v="10:00"/>
    <s v="11:00"/>
    <d v="1899-12-30T01:00:00"/>
    <d v="1899-12-30T10:00:00"/>
    <d v="1899-12-30T11:00:00"/>
    <d v="1899-12-30T01:00:00"/>
    <s v="DCO"/>
    <s v="N/A"/>
  </r>
  <r>
    <n v="16417"/>
    <x v="136"/>
    <x v="29"/>
    <s v="LIFT IFTS QATAR 25-02"/>
    <s v="QATAR"/>
    <n v="70"/>
    <s v="ACS"/>
    <n v="3"/>
    <m/>
    <s v="X"/>
    <x v="2"/>
    <s v="STDA"/>
    <s v="DECI_STD"/>
    <m/>
    <m/>
    <s v="PT EMR03"/>
    <s v="10:00"/>
    <s v="11:00"/>
    <d v="1899-12-30T01:00:00"/>
    <s v="10:00"/>
    <s v="11:00"/>
    <d v="1899-12-30T01:00:00"/>
    <s v="DCO"/>
    <s v="N/A"/>
  </r>
  <r>
    <n v="16418"/>
    <x v="136"/>
    <x v="29"/>
    <s v="LIFT IFTS 25-01 SGP"/>
    <s v="IFTS"/>
    <n v="69"/>
    <s v="ACS"/>
    <n v="14"/>
    <m/>
    <s v="X"/>
    <x v="5"/>
    <s v="NET"/>
    <s v="DECI_STD"/>
    <m/>
    <n v="16419"/>
    <s v="FMSC DACM01"/>
    <s v="11:30"/>
    <s v="12:30"/>
    <d v="1899-12-30T01:00:00"/>
    <d v="1899-12-30T11:30:00"/>
    <d v="1899-12-30T12:30:00"/>
    <d v="1899-12-30T01:00:00"/>
    <s v="DCO"/>
    <s v="N/A"/>
  </r>
  <r>
    <n v="16419"/>
    <x v="136"/>
    <x v="29"/>
    <s v="IP"/>
    <s v="Support IFTS"/>
    <m/>
    <s v="ACS"/>
    <n v="13"/>
    <m/>
    <s v="X"/>
    <x v="4"/>
    <s v="NET"/>
    <s v="DECI_STD"/>
    <m/>
    <n v="16418"/>
    <s v="SUPP"/>
    <d v="1899-12-30T11:30:00"/>
    <d v="1899-12-30T12:30:00"/>
    <d v="1899-12-30T01:00:00"/>
    <d v="1899-12-30T11:30:00"/>
    <d v="1899-12-30T12:30:00"/>
    <d v="1899-12-30T01:00:00"/>
    <s v="SDC"/>
    <s v="N/A"/>
  </r>
  <r>
    <n v="16420"/>
    <x v="136"/>
    <x v="29"/>
    <s v="LIFT IFTS 24-05 GER"/>
    <s v="IFTS"/>
    <n v="67"/>
    <s v="ACS"/>
    <n v="5"/>
    <m/>
    <s v="X"/>
    <x v="0"/>
    <s v="NET"/>
    <s v="DCA"/>
    <m/>
    <n v="16421"/>
    <s v="NET SMI01"/>
    <s v="11:30"/>
    <s v="12:30"/>
    <d v="1899-12-30T01:00:00"/>
    <s v="11:30"/>
    <s v="12:30"/>
    <d v="1899-12-30T01:00:00"/>
    <s v="DCO"/>
    <s v="N/A"/>
  </r>
  <r>
    <n v="16421"/>
    <x v="136"/>
    <x v="29"/>
    <s v="LIFT IFTS 24-05 GER"/>
    <s v="IFTS"/>
    <n v="66"/>
    <s v="IFTS"/>
    <n v="9"/>
    <m/>
    <s v="X"/>
    <x v="1"/>
    <s v="NET"/>
    <s v="DCA"/>
    <m/>
    <n v="16420"/>
    <s v="NET SMI01"/>
    <d v="1899-12-30T11:30:00"/>
    <d v="1899-12-30T12:30:00"/>
    <d v="1899-12-30T01:00:00"/>
    <s v="11:30"/>
    <s v="12:30"/>
    <d v="1899-12-30T01:00:00"/>
    <s v="DCO"/>
    <s v="N/A"/>
  </r>
  <r>
    <n v="16422"/>
    <x v="136"/>
    <x v="29"/>
    <s v="LIFT IFTS QATAR 25-02"/>
    <s v="QATAR"/>
    <n v="73"/>
    <s v="ACS"/>
    <n v="1"/>
    <m/>
    <s v="X"/>
    <x v="6"/>
    <s v="STDA"/>
    <s v="DECI_STD"/>
    <m/>
    <m/>
    <s v="PTEMR03-PAT01"/>
    <s v="11:30"/>
    <s v="12:30"/>
    <d v="1899-12-30T01:00:00"/>
    <s v="11:30"/>
    <s v="12:30"/>
    <d v="1899-12-30T01:00:00"/>
    <s v="DCO"/>
    <s v="N/A"/>
  </r>
  <r>
    <n v="16423"/>
    <x v="136"/>
    <x v="29"/>
    <s v="LIP 24-03 AUT"/>
    <s v="IFTS"/>
    <n v="42"/>
    <s v="ACS"/>
    <n v="32"/>
    <m/>
    <s v="X"/>
    <x v="5"/>
    <s v="NET"/>
    <s v="DCA"/>
    <m/>
    <n v="16424"/>
    <s v="SD DCA02"/>
    <s v="13:00"/>
    <s v="14:00"/>
    <d v="1899-12-30T01:00:00"/>
    <s v="13:00"/>
    <d v="1899-12-30T13:50:00"/>
    <d v="1899-12-30T00:50:00"/>
    <s v="DCO"/>
    <s v="N/A"/>
  </r>
  <r>
    <n v="16424"/>
    <x v="136"/>
    <x v="29"/>
    <s v="LIP 24-03 SGP"/>
    <s v="IFTS"/>
    <n v="41"/>
    <s v="IFTS"/>
    <n v="23"/>
    <m/>
    <s v="X"/>
    <x v="4"/>
    <s v="NET"/>
    <s v="DCA"/>
    <m/>
    <n v="16423"/>
    <s v="SD DCA02"/>
    <d v="1899-12-30T13:00:00"/>
    <d v="1899-12-30T14:00:00"/>
    <d v="1899-12-30T01:00:00"/>
    <d v="1899-12-30T13:00:00"/>
    <d v="1899-12-30T13:50:00"/>
    <d v="1899-12-30T00:50:00"/>
    <s v="DCO"/>
    <s v="N/A"/>
  </r>
  <r>
    <n v="16425"/>
    <x v="136"/>
    <x v="29"/>
    <s v="IP"/>
    <s v="AMI"/>
    <n v="84"/>
    <s v="ACS"/>
    <n v="17"/>
    <s v="X"/>
    <m/>
    <x v="0"/>
    <s v="STDA"/>
    <s v="DECI_STD"/>
    <m/>
    <m/>
    <s v="PT FAM01"/>
    <s v="13:00"/>
    <s v="14:00"/>
    <d v="1899-12-30T01:00:00"/>
    <d v="1899-12-30T13:00:00"/>
    <d v="1899-12-30T14:00:00"/>
    <d v="1899-12-30T01:00:00"/>
    <s v="DCO"/>
    <s v="N/A"/>
  </r>
  <r>
    <n v="16426"/>
    <x v="136"/>
    <x v="29"/>
    <s v="LIFT IFTS QATAR 25-02"/>
    <s v="QATAR"/>
    <n v="74"/>
    <s v="ACS"/>
    <n v="2"/>
    <m/>
    <s v="X"/>
    <x v="1"/>
    <s v="STDA"/>
    <s v="DECI_STD"/>
    <m/>
    <m/>
    <s v="PT EMR03"/>
    <s v="13:00"/>
    <s v="14:00"/>
    <d v="1899-12-30T01:00:00"/>
    <d v="1899-12-30T13:00:00"/>
    <d v="1899-12-30T14:00:00"/>
    <d v="1899-12-30T01:00:00"/>
    <s v="DCO"/>
    <s v="N/A"/>
  </r>
  <r>
    <n v="16427"/>
    <x v="136"/>
    <x v="29"/>
    <s v="LIFT IFTS QATAR 25-02"/>
    <s v="QATAR"/>
    <n v="72"/>
    <s v="ACS"/>
    <n v="9"/>
    <m/>
    <s v="X"/>
    <x v="6"/>
    <s v="STDA"/>
    <s v="DECI_STD"/>
    <m/>
    <m/>
    <s v="PT EMR02"/>
    <s v="13:00"/>
    <s v="14:00"/>
    <d v="1899-12-30T01:00:00"/>
    <d v="1899-12-30T13:00:00"/>
    <d v="1899-12-30T14:00:00"/>
    <d v="1899-12-30T01:00:00"/>
    <s v="DCO"/>
    <s v="N/A"/>
  </r>
  <r>
    <n v="16428"/>
    <x v="137"/>
    <x v="29"/>
    <s v="LIFT IFTS 24-05 GER"/>
    <s v="IFTS"/>
    <n v="66"/>
    <s v="ACS"/>
    <n v="13"/>
    <m/>
    <s v="X"/>
    <x v="5"/>
    <s v="NET"/>
    <s v="DCA"/>
    <m/>
    <n v="16429"/>
    <s v="NET SMI02"/>
    <s v="05:30"/>
    <s v="06:30"/>
    <d v="1899-12-30T01:00:00"/>
    <d v="1899-12-30T05:30:00"/>
    <d v="1899-12-30T06:30:00"/>
    <d v="1899-12-30T01:00:00"/>
    <s v="DCO"/>
    <s v="N/A"/>
  </r>
  <r>
    <n v="16429"/>
    <x v="137"/>
    <x v="29"/>
    <s v="LIFT IFTS 24-05 GER"/>
    <s v="IFTS"/>
    <n v="67"/>
    <s v="ACS"/>
    <n v="14"/>
    <m/>
    <s v="X"/>
    <x v="4"/>
    <s v="NET"/>
    <s v="DCA"/>
    <m/>
    <n v="16428"/>
    <s v="NET SMI02"/>
    <d v="1899-12-30T05:30:00"/>
    <d v="1899-12-30T06:30:00"/>
    <d v="1899-12-30T01:00:00"/>
    <d v="1899-12-30T05:30:00"/>
    <d v="1899-12-30T06:30:00"/>
    <d v="1899-12-30T01:00:00"/>
    <s v="DCO"/>
    <s v="N/A"/>
  </r>
  <r>
    <n v="16430"/>
    <x v="137"/>
    <x v="29"/>
    <s v="LIFT IFTS 25-02 SGP"/>
    <s v="IFTS"/>
    <n v="82"/>
    <s v="ACS"/>
    <n v="1"/>
    <m/>
    <s v="X"/>
    <x v="0"/>
    <s v="STDA"/>
    <s v="DECI_STD"/>
    <m/>
    <m/>
    <s v="FMS EMR01"/>
    <s v="05:30"/>
    <s v="06:30"/>
    <d v="1899-12-30T01:00:00"/>
    <s v="05:30"/>
    <s v="06:30"/>
    <d v="1899-12-30T01:00:00"/>
    <s v="DCO"/>
    <s v="N/A"/>
  </r>
  <r>
    <n v="16431"/>
    <x v="137"/>
    <x v="29"/>
    <s v="LIFT IFTS QATAR 25-02"/>
    <s v="QATAR"/>
    <n v="70"/>
    <s v="ACS"/>
    <n v="10"/>
    <m/>
    <s v="X"/>
    <x v="1"/>
    <s v="STDA"/>
    <s v="DECI_STD"/>
    <m/>
    <m/>
    <s v="PT EMR04"/>
    <s v="05:30"/>
    <s v="06:30"/>
    <d v="1899-12-30T01:00:00"/>
    <d v="1899-12-30T05:30:00"/>
    <d v="1899-12-30T06:30:00"/>
    <d v="1899-12-30T01:00:00"/>
    <s v="DCO"/>
    <s v="N/A"/>
  </r>
  <r>
    <n v="16432"/>
    <x v="137"/>
    <x v="29"/>
    <s v="LIFT IFTS QATAR 25-01"/>
    <s v="QATAR"/>
    <n v="66"/>
    <s v="ACS"/>
    <n v="5"/>
    <m/>
    <s v="X"/>
    <x v="6"/>
    <s v="STDA"/>
    <s v="DECI_STD"/>
    <m/>
    <m/>
    <s v="PT NAVB02"/>
    <s v="05:30"/>
    <s v="06:30"/>
    <d v="1899-12-30T01:00:00"/>
    <d v="1899-12-30T05:30:00"/>
    <d v="1899-12-30T06:30:00"/>
    <d v="1899-12-30T01:00:00"/>
    <s v="DCO"/>
    <s v="N/A"/>
  </r>
  <r>
    <n v="16433"/>
    <x v="137"/>
    <x v="29"/>
    <s v="LIFT IFTS 24-04 JPN"/>
    <s v="IFTS"/>
    <n v="55"/>
    <s v="ACS"/>
    <n v="17"/>
    <m/>
    <s v="X"/>
    <x v="5"/>
    <s v="NET"/>
    <s v="DCA"/>
    <m/>
    <n v="16434"/>
    <s v="NET ADCA02"/>
    <s v="07:00"/>
    <s v="08:00"/>
    <d v="1899-12-30T01:00:00"/>
    <d v="1899-12-30T07:00:00"/>
    <d v="1899-12-30T08:00:00"/>
    <d v="1899-12-30T01:00:00"/>
    <s v="DCO"/>
    <s v="N/A"/>
  </r>
  <r>
    <n v="16434"/>
    <x v="137"/>
    <x v="29"/>
    <s v="LIFT IFTS 24-04 JPN"/>
    <s v="IFTS"/>
    <n v="57"/>
    <s v="IFTS"/>
    <n v="23"/>
    <m/>
    <s v="X"/>
    <x v="4"/>
    <s v="NET"/>
    <s v="DCA"/>
    <m/>
    <n v="16433"/>
    <s v="NET ADCA02"/>
    <d v="1899-12-30T07:00:00"/>
    <d v="1899-12-30T08:00:00"/>
    <d v="1899-12-30T01:00:00"/>
    <d v="1899-12-30T07:00:00"/>
    <d v="1899-12-30T08:00:00"/>
    <d v="1899-12-30T01:00:00"/>
    <s v="DCO"/>
    <s v="N/A"/>
  </r>
  <r>
    <n v="16435"/>
    <x v="137"/>
    <x v="29"/>
    <s v="LIFT 25-41"/>
    <s v="AMI"/>
    <n v="77"/>
    <s v="ACS"/>
    <n v="2"/>
    <s v="X"/>
    <m/>
    <x v="1"/>
    <s v="STDA"/>
    <s v="LOW LEVEL"/>
    <m/>
    <m/>
    <s v="SD SLL02"/>
    <s v="07:00"/>
    <s v="08:00"/>
    <d v="1899-12-30T01:00:00"/>
    <d v="1899-12-30T07:00:00"/>
    <d v="1899-12-30T08:00:00"/>
    <d v="1899-12-30T01:00:00"/>
    <s v="DCO"/>
    <s v="N/A"/>
  </r>
  <r>
    <n v="16436"/>
    <x v="137"/>
    <x v="29"/>
    <s v="LIFT IFTS QATAR 25-02"/>
    <s v="QATAR"/>
    <n v="71"/>
    <s v="ACS"/>
    <n v="7"/>
    <m/>
    <s v="X"/>
    <x v="6"/>
    <s v="STDA"/>
    <s v="DECI_STD"/>
    <m/>
    <m/>
    <s v="PT EMR04"/>
    <s v="07:00"/>
    <s v="08:00"/>
    <d v="1899-12-30T01:00:00"/>
    <d v="1899-12-30T07:00:00"/>
    <d v="1899-12-30T08:00:00"/>
    <d v="1899-12-30T01:00:00"/>
    <s v="DCO"/>
    <s v="N/A"/>
  </r>
  <r>
    <n v="16437"/>
    <x v="137"/>
    <x v="29"/>
    <s v="LIP 24-03 SGP"/>
    <s v="IFTS"/>
    <n v="41"/>
    <s v="IFTS"/>
    <n v="9"/>
    <m/>
    <s v="X"/>
    <x v="5"/>
    <s v="NET"/>
    <s v="DCA"/>
    <m/>
    <n v="16438"/>
    <s v="SD SMI01"/>
    <s v="08:30"/>
    <s v="09:30"/>
    <d v="1899-12-30T01:00:00"/>
    <d v="1899-12-30T08:40:00"/>
    <d v="1899-12-30T09:30:00"/>
    <d v="1899-12-30T00:50:00"/>
    <s v="DCO"/>
    <s v="N/A"/>
  </r>
  <r>
    <n v="16438"/>
    <x v="137"/>
    <x v="29"/>
    <s v="LIP 24-03 AUT"/>
    <s v="IFTS"/>
    <n v="42"/>
    <s v="ACS"/>
    <n v="14"/>
    <m/>
    <s v="X"/>
    <x v="4"/>
    <s v="NET"/>
    <s v="DCA"/>
    <m/>
    <n v="16437"/>
    <s v="SD SMI01"/>
    <d v="1899-12-30T08:30:00"/>
    <d v="1899-12-30T09:30:00"/>
    <d v="1899-12-30T01:00:00"/>
    <d v="1899-12-30T08:40:00"/>
    <d v="1899-12-30T09:30:00"/>
    <d v="1899-12-30T00:50:00"/>
    <s v="DCO"/>
    <s v="N/A"/>
  </r>
  <r>
    <n v="16439"/>
    <x v="137"/>
    <x v="29"/>
    <s v="LIFT 25-41"/>
    <s v="AMI"/>
    <n v="79"/>
    <s v="ACS"/>
    <n v="1"/>
    <s v="X"/>
    <m/>
    <x v="0"/>
    <s v="STDA"/>
    <s v="LOW LEVEL"/>
    <m/>
    <m/>
    <s v="SD SLL01"/>
    <s v="08:30"/>
    <s v="09:30"/>
    <d v="1899-12-30T01:00:00"/>
    <d v="1899-12-30T08:30:00"/>
    <d v="1899-12-30T09:30:00"/>
    <d v="1899-12-30T01:00:00"/>
    <s v="DCO"/>
    <s v="N/A"/>
  </r>
  <r>
    <n v="16440"/>
    <x v="137"/>
    <x v="29"/>
    <s v="LIFT 25-41"/>
    <s v="AMI"/>
    <n v="80"/>
    <s v="ACS"/>
    <n v="33"/>
    <s v="X"/>
    <m/>
    <x v="1"/>
    <s v="STDA"/>
    <s v="LOW LEVEL"/>
    <m/>
    <m/>
    <s v="SD SLL02"/>
    <s v="08:30"/>
    <s v="09:30"/>
    <d v="1899-12-30T01:00:00"/>
    <d v="1899-12-30T08:30:00"/>
    <d v="1899-12-30T09:30:00"/>
    <d v="1899-12-30T01:00:00"/>
    <s v="DCO"/>
    <s v="N/A"/>
  </r>
  <r>
    <n v="16441"/>
    <x v="137"/>
    <x v="29"/>
    <s v="LIFT IFTS 25-01 SGP"/>
    <s v="IFTS"/>
    <n v="69"/>
    <s v="IFTS"/>
    <n v="23"/>
    <m/>
    <s v="X"/>
    <x v="5"/>
    <s v="NET"/>
    <s v="DECI_STD"/>
    <m/>
    <n v="16442"/>
    <s v="FMSC DACM02"/>
    <s v="10:00"/>
    <s v="11:00"/>
    <d v="1899-12-30T01:00:00"/>
    <s v="10:00"/>
    <d v="1899-12-30T10:50:00"/>
    <d v="1899-12-30T00:50:00"/>
    <s v="DCO"/>
    <s v="N/A"/>
  </r>
  <r>
    <n v="16442"/>
    <x v="137"/>
    <x v="29"/>
    <s v="IP"/>
    <s v="Support IFTS"/>
    <m/>
    <s v="ACS"/>
    <n v="2"/>
    <m/>
    <s v="X"/>
    <x v="4"/>
    <s v="NET"/>
    <s v="DECI_STD"/>
    <m/>
    <n v="16441"/>
    <s v="SUPP"/>
    <d v="1899-12-30T10:00:00"/>
    <d v="1899-12-30T11:00:00"/>
    <d v="1899-12-30T01:00:00"/>
    <s v="10:00"/>
    <d v="1899-12-30T10:50:00"/>
    <d v="1899-12-30T00:50:00"/>
    <s v="SDC"/>
    <s v="N/A"/>
  </r>
  <r>
    <n v="16443"/>
    <x v="137"/>
    <x v="29"/>
    <s v="LIFT 25-41"/>
    <s v="AMI"/>
    <n v="81"/>
    <s v="ACS"/>
    <n v="32"/>
    <s v="X"/>
    <m/>
    <x v="6"/>
    <s v="STDA"/>
    <s v="LOW LEVEL"/>
    <m/>
    <m/>
    <s v="SD SLL02"/>
    <s v="10:30"/>
    <s v="11:30"/>
    <d v="1899-12-30T01:00:00"/>
    <d v="1899-12-30T10:30:00"/>
    <d v="1899-12-30T11:30:00"/>
    <d v="1899-12-30T01:00:00"/>
    <s v="DCO"/>
    <s v="N/A"/>
  </r>
  <r>
    <n v="16444"/>
    <x v="137"/>
    <x v="29"/>
    <s v="LIFT IFTS 25-01 SGP"/>
    <s v="IFTS"/>
    <n v="68"/>
    <s v="IFTS"/>
    <n v="9"/>
    <m/>
    <s v="X"/>
    <x v="5"/>
    <s v="NET"/>
    <s v="DECI_STD"/>
    <m/>
    <n v="16445"/>
    <s v="FMSC DACM02"/>
    <s v="11:30"/>
    <s v="12:30"/>
    <d v="1899-12-30T01:00:00"/>
    <d v="1899-12-30T11:30:00"/>
    <d v="1899-12-30T12:20:00"/>
    <d v="1899-12-30T00:50:00"/>
    <s v="DCO"/>
    <s v="N/A"/>
  </r>
  <r>
    <n v="16445"/>
    <x v="137"/>
    <x v="29"/>
    <s v="IP"/>
    <s v="Support IFTS"/>
    <m/>
    <s v="ACS"/>
    <n v="5"/>
    <m/>
    <s v="X"/>
    <x v="4"/>
    <s v="NET"/>
    <s v="DECI_STD"/>
    <m/>
    <n v="16444"/>
    <s v="SUPP"/>
    <d v="1899-12-30T11:30:00"/>
    <d v="1899-12-30T12:30:00"/>
    <d v="1899-12-30T01:00:00"/>
    <d v="1899-12-30T11:30:00"/>
    <d v="1899-12-30T12:20:00"/>
    <d v="1899-12-30T00:50:00"/>
    <s v="SDC"/>
    <s v="N/A"/>
  </r>
  <r>
    <n v="16446"/>
    <x v="137"/>
    <x v="29"/>
    <s v="LIP 24-03 AUT"/>
    <s v="IFTS"/>
    <n v="42"/>
    <s v="ACS"/>
    <n v="14"/>
    <m/>
    <s v="X"/>
    <x v="0"/>
    <s v="NET"/>
    <s v="DCA"/>
    <m/>
    <n v="16447"/>
    <s v="SD SMI02"/>
    <s v="11:30"/>
    <s v="12:30"/>
    <d v="1899-12-30T01:00:00"/>
    <d v="1899-12-30T11:30:00"/>
    <d v="1899-12-30T12:30:00"/>
    <d v="1899-12-30T01:00:00"/>
    <s v="DCO"/>
    <s v="N/A"/>
  </r>
  <r>
    <n v="16447"/>
    <x v="137"/>
    <x v="29"/>
    <s v="LIP 24-03 SGP"/>
    <s v="IFTS"/>
    <n v="41"/>
    <s v="ACS"/>
    <n v="1"/>
    <m/>
    <s v="X"/>
    <x v="1"/>
    <s v="NET"/>
    <s v="DCA"/>
    <m/>
    <n v="16446"/>
    <s v="SD SMI02"/>
    <d v="1899-12-30T11:30:00"/>
    <d v="1899-12-30T12:30:00"/>
    <d v="1899-12-30T01:00:00"/>
    <d v="1899-12-30T11:30:00"/>
    <d v="1899-12-30T12:30:00"/>
    <d v="1899-12-30T01:00:00"/>
    <s v="DCO"/>
    <s v="N/A"/>
  </r>
  <r>
    <n v="16448"/>
    <x v="137"/>
    <x v="29"/>
    <s v="LIFT IFTS 24-04 CAN"/>
    <s v="IFTS"/>
    <n v="51"/>
    <s v="ACS"/>
    <n v="17"/>
    <m/>
    <s v="X"/>
    <x v="5"/>
    <s v="NET"/>
    <s v="ATAG_DECI"/>
    <m/>
    <n v="16449"/>
    <s v="NET ATAG01"/>
    <s v="13:00"/>
    <s v="14:00"/>
    <d v="1899-12-30T01:00:00"/>
    <s v="13:00"/>
    <s v="14:00"/>
    <d v="1899-12-30T01:00:00"/>
    <s v="DCO"/>
    <s v="N/A"/>
  </r>
  <r>
    <n v="16449"/>
    <x v="137"/>
    <x v="29"/>
    <s v="LIFT IFTS 24-04 CAN"/>
    <s v="IFTS"/>
    <n v="53"/>
    <s v="ACS"/>
    <n v="32"/>
    <m/>
    <s v="X"/>
    <x v="4"/>
    <s v="NET"/>
    <s v="ATAG_DECI"/>
    <m/>
    <n v="16448"/>
    <s v="NET ATAG01"/>
    <d v="1899-12-30T13:00:00"/>
    <d v="1899-12-30T14:00:00"/>
    <d v="1899-12-30T01:00:00"/>
    <d v="1899-12-30T13:00:00"/>
    <d v="1899-12-30T14:00:00"/>
    <d v="1899-12-30T01:00:00"/>
    <s v="DCO"/>
    <s v="N/A"/>
  </r>
  <r>
    <n v="16450"/>
    <x v="137"/>
    <x v="29"/>
    <s v="LIFT IFTS 24-05 AUT"/>
    <s v="IFTS"/>
    <n v="64"/>
    <s v="ACS"/>
    <n v="2"/>
    <m/>
    <s v="X"/>
    <x v="3"/>
    <s v="STDA"/>
    <s v="CAS_DECI"/>
    <m/>
    <m/>
    <s v="FMS CAS01"/>
    <s v="13:00"/>
    <s v="14:00"/>
    <d v="1899-12-30T01:00:00"/>
    <d v="1899-12-30T13:00:00"/>
    <d v="1899-12-30T14:00:00"/>
    <d v="1899-12-30T01:00:00"/>
    <s v="DCO"/>
    <s v="N/A"/>
  </r>
  <r>
    <n v="16451"/>
    <x v="137"/>
    <x v="29"/>
    <s v="LIFT IFTS 24-05 AUT"/>
    <s v="IFTS"/>
    <n v="65"/>
    <s v="IFTS"/>
    <n v="23"/>
    <m/>
    <s v="X"/>
    <x v="1"/>
    <s v="STDA"/>
    <s v="CAS_DECI"/>
    <m/>
    <m/>
    <s v="FMS CAS01"/>
    <s v="13:00"/>
    <s v="14:00"/>
    <d v="1899-12-30T01:00:00"/>
    <d v="1899-12-30T13:00:00"/>
    <d v="1899-12-30T14:00:00"/>
    <d v="1899-12-30T01:00:00"/>
    <s v="DCO"/>
    <s v="N/A"/>
  </r>
  <r>
    <n v="16452"/>
    <x v="137"/>
    <x v="29"/>
    <s v="LIFT IFTS QATAR 25-02"/>
    <s v="QATAR"/>
    <n v="72"/>
    <s v="ACS"/>
    <n v="9"/>
    <m/>
    <s v="X"/>
    <x v="6"/>
    <s v="STDA"/>
    <s v="DECI_STD"/>
    <m/>
    <m/>
    <s v="PT EMR03"/>
    <s v="13:00"/>
    <s v="14:00"/>
    <d v="1899-12-30T01:00:00"/>
    <d v="1899-12-30T13:00:00"/>
    <d v="1899-12-30T14:00:00"/>
    <d v="1899-12-30T01:00:00"/>
    <s v="DCO"/>
    <s v="N/A"/>
  </r>
  <r>
    <n v="16453"/>
    <x v="137"/>
    <x v="29"/>
    <s v="IP"/>
    <s v="AMI"/>
    <n v="84"/>
    <s v="ACS"/>
    <n v="29"/>
    <m/>
    <s v="X"/>
    <x v="0"/>
    <s v="STDA"/>
    <s v="DECI_STD"/>
    <m/>
    <m/>
    <s v="PT FAM02"/>
    <d v="1899-12-30T13:00:00"/>
    <d v="1899-12-30T14:00:00"/>
    <d v="1899-12-30T01:00:00"/>
    <d v="1899-12-30T13:00:00"/>
    <d v="1899-12-30T14:00:00"/>
    <d v="1899-12-30T01:00:00"/>
    <s v="DCO"/>
    <s v="N/A"/>
  </r>
  <r>
    <n v="16454"/>
    <x v="137"/>
    <x v="29"/>
    <s v="IP"/>
    <s v="AMI"/>
    <n v="84"/>
    <s v="AMI"/>
    <n v="4"/>
    <m/>
    <s v="X"/>
    <x v="0"/>
    <s v="STDA"/>
    <s v="DECI_STD"/>
    <m/>
    <m/>
    <s v="FMS CF03"/>
    <d v="1899-12-30T14:00:00"/>
    <d v="1899-12-30T15:00:00"/>
    <d v="1899-12-30T01:00:00"/>
    <d v="1899-12-30T14:00:00"/>
    <d v="1899-12-30T15:00:00"/>
    <d v="1899-12-30T01:00:00"/>
    <s v="DCO"/>
    <s v="N/A"/>
  </r>
  <r>
    <n v="16455"/>
    <x v="138"/>
    <x v="29"/>
    <s v="LIFT IFTS 24-04 JPN"/>
    <s v="IFTS"/>
    <n v="55"/>
    <s v="IFTS"/>
    <n v="9"/>
    <m/>
    <s v="X"/>
    <x v="0"/>
    <s v="STDA"/>
    <s v="DECI_STD_NVG"/>
    <m/>
    <m/>
    <s v="FMS R2RNVG01"/>
    <s v="05:30"/>
    <s v="06:30"/>
    <d v="1899-12-30T01:00:00"/>
    <s v="05:30"/>
    <s v="06:30"/>
    <d v="1899-12-30T01:00:00"/>
    <s v="DCO"/>
    <s v="N/A"/>
  </r>
  <r>
    <n v="16456"/>
    <x v="138"/>
    <x v="29"/>
    <s v="LIFT IFTS 24-04 JPN"/>
    <s v="IFTS"/>
    <n v="57"/>
    <s v="ACS"/>
    <n v="14"/>
    <m/>
    <s v="X"/>
    <x v="5"/>
    <s v="STDA"/>
    <s v="DECI_STD_NVG"/>
    <m/>
    <m/>
    <s v="FMS R2RNVG01"/>
    <s v="05:30"/>
    <s v="06:30"/>
    <d v="1899-12-30T01:00:00"/>
    <s v="05:30"/>
    <s v="06:30"/>
    <d v="1899-12-30T01:00:00"/>
    <s v="DCO"/>
    <s v="N/A"/>
  </r>
  <r>
    <n v="16457"/>
    <x v="138"/>
    <x v="29"/>
    <s v="LIFT IFTS 24-05 AUT"/>
    <s v="IFTS"/>
    <n v="64"/>
    <s v="ACS"/>
    <n v="13"/>
    <m/>
    <s v="X"/>
    <x v="6"/>
    <s v="STDA"/>
    <s v="CAS_DECI"/>
    <m/>
    <m/>
    <s v="FMS CAS02"/>
    <s v="05:30"/>
    <s v="06:30"/>
    <d v="1899-12-30T01:00:00"/>
    <s v="05:30"/>
    <s v="06:30"/>
    <d v="1899-12-30T01:00:00"/>
    <s v="DCO"/>
    <s v="N/A"/>
  </r>
  <r>
    <n v="16458"/>
    <x v="138"/>
    <x v="29"/>
    <s v="LIFT IFTS 24-05 AUT"/>
    <s v="IFTS"/>
    <n v="65"/>
    <s v="IFTS"/>
    <n v="23"/>
    <m/>
    <s v="X"/>
    <x v="1"/>
    <s v="STDA"/>
    <s v="CAS_DECI"/>
    <m/>
    <m/>
    <s v="FMS CAS02"/>
    <s v="05:30"/>
    <s v="06:30"/>
    <d v="1899-12-30T01:00:00"/>
    <s v="05:30"/>
    <s v="06:30"/>
    <d v="1899-12-30T01:00:00"/>
    <s v="DCO"/>
    <s v="N/A"/>
  </r>
  <r>
    <n v="16459"/>
    <x v="138"/>
    <x v="29"/>
    <s v="LIFT IFTS QATAR 25-02"/>
    <s v="QATAR"/>
    <n v="70"/>
    <s v="ACS"/>
    <n v="5"/>
    <m/>
    <s v="X"/>
    <x v="4"/>
    <s v="STDA"/>
    <s v="DECI_SONIC"/>
    <m/>
    <m/>
    <s v="FMS CF02"/>
    <s v="05:30"/>
    <s v="06:30"/>
    <d v="1899-12-30T01:00:00"/>
    <d v="1899-12-30T05:30:00"/>
    <d v="1899-12-30T06:30:00"/>
    <d v="1899-12-30T01:00:00"/>
    <s v="DCO"/>
    <s v="N/A"/>
  </r>
  <r>
    <n v="16460"/>
    <x v="138"/>
    <x v="29"/>
    <s v="LIFT IFTS QATAR 25-02"/>
    <s v="QATAR"/>
    <n v="75"/>
    <s v="ACS"/>
    <n v="10"/>
    <m/>
    <s v="X"/>
    <x v="3"/>
    <s v="STDA"/>
    <s v="DECI_STD"/>
    <m/>
    <m/>
    <s v="PT EMR04"/>
    <s v="05:30"/>
    <s v="06:30"/>
    <d v="1899-12-30T01:00:00"/>
    <s v="05:30"/>
    <s v="06:30"/>
    <d v="1899-12-30T01:00:00"/>
    <s v="DCO"/>
    <s v="N/A"/>
  </r>
  <r>
    <n v="16461"/>
    <x v="138"/>
    <x v="29"/>
    <s v="LIFT IFTS 24-05 GER"/>
    <s v="IFTS"/>
    <n v="66"/>
    <s v="ACS"/>
    <n v="9"/>
    <m/>
    <s v="X"/>
    <x v="5"/>
    <s v="NET"/>
    <s v="BTAG_DECI"/>
    <m/>
    <n v="16462"/>
    <s v="NET BTAG01"/>
    <s v="07:00"/>
    <s v="08:00"/>
    <d v="1899-12-30T01:00:00"/>
    <d v="1899-12-30T07:00:00"/>
    <d v="1899-12-30T08:00:00"/>
    <d v="1899-12-30T01:00:00"/>
    <s v="DCO"/>
    <s v="N/A"/>
  </r>
  <r>
    <n v="16462"/>
    <x v="138"/>
    <x v="29"/>
    <s v="LIFT IFTS 24-05 GER"/>
    <s v="IFTS"/>
    <n v="67"/>
    <s v="ACS"/>
    <n v="32"/>
    <m/>
    <s v="X"/>
    <x v="4"/>
    <s v="NET"/>
    <s v="BTAG_DECI"/>
    <m/>
    <n v="16461"/>
    <s v="NET BTAG01"/>
    <d v="1899-12-30T07:00:00"/>
    <d v="1899-12-30T08:00:00"/>
    <d v="1899-12-30T01:00:00"/>
    <d v="1899-12-30T07:00:00"/>
    <d v="1899-12-30T08:00:00"/>
    <d v="1899-12-30T01:00:00"/>
    <s v="DCO"/>
    <s v="N/A"/>
  </r>
  <r>
    <n v="16463"/>
    <x v="138"/>
    <x v="29"/>
    <s v="LIFT IFTS 24-04 CAN"/>
    <s v="IFTS"/>
    <n v="54"/>
    <s v="ACS"/>
    <n v="2"/>
    <m/>
    <s v="X"/>
    <x v="0"/>
    <s v="NET"/>
    <s v="ATAG_DECI"/>
    <m/>
    <n v="16464"/>
    <s v="NET ATAG01"/>
    <s v="07:00"/>
    <s v="08:00"/>
    <d v="1899-12-30T01:00:00"/>
    <d v="1899-12-30T07:00:00"/>
    <d v="1899-12-30T07:45:00"/>
    <d v="1899-12-30T00:45:00"/>
    <s v="DCO"/>
    <s v="N/A"/>
  </r>
  <r>
    <n v="16464"/>
    <x v="138"/>
    <x v="29"/>
    <s v="LIFT IFTS 24-04 CAN"/>
    <s v="IFTS"/>
    <n v="52"/>
    <s v="ACS"/>
    <n v="1"/>
    <m/>
    <s v="X"/>
    <x v="1"/>
    <s v="NET"/>
    <s v="ATAG_DECI"/>
    <m/>
    <n v="16463"/>
    <s v="NET ATAG01"/>
    <d v="1899-12-30T07:00:00"/>
    <d v="1899-12-30T08:00:00"/>
    <d v="1899-12-30T01:00:00"/>
    <d v="1899-12-30T07:00:00"/>
    <d v="1899-12-30T07:45:00"/>
    <d v="1899-12-30T00:45:00"/>
    <s v="DCO"/>
    <s v="N/A"/>
  </r>
  <r>
    <n v="16465"/>
    <x v="138"/>
    <x v="29"/>
    <s v="LIFT IFTS QATAR 25-02"/>
    <s v="QATAR"/>
    <n v="73"/>
    <s v="ACS"/>
    <n v="17"/>
    <m/>
    <s v="X"/>
    <x v="6"/>
    <s v="STDA"/>
    <s v="DECI_STD"/>
    <m/>
    <m/>
    <s v="PT EMR04"/>
    <s v="07:00"/>
    <s v="08:00"/>
    <d v="1899-12-30T01:00:00"/>
    <s v="07:00"/>
    <s v="08:00"/>
    <d v="1899-12-30T01:00:00"/>
    <s v="DCO"/>
    <s v="N/A"/>
  </r>
  <r>
    <n v="16466"/>
    <x v="138"/>
    <x v="29"/>
    <s v="LIFT IFTS 24-04 CAN"/>
    <s v="IFTS"/>
    <n v="53"/>
    <s v="ACS"/>
    <n v="5"/>
    <m/>
    <s v="X"/>
    <x v="0"/>
    <s v="NET"/>
    <s v="ATAG_DECI"/>
    <m/>
    <n v="16467"/>
    <s v="NET ATAG02"/>
    <s v="08:30"/>
    <s v="09:30"/>
    <d v="1899-12-30T01:00:00"/>
    <s v="08:30"/>
    <s v="09:30"/>
    <d v="1899-12-30T01:00:00"/>
    <s v="DCO"/>
    <s v="N/A"/>
  </r>
  <r>
    <n v="16467"/>
    <x v="138"/>
    <x v="29"/>
    <s v="LIFT IFTS 24-04 CAN"/>
    <s v="IFTS"/>
    <n v="51"/>
    <s v="ACS"/>
    <n v="14"/>
    <m/>
    <s v="X"/>
    <x v="1"/>
    <s v="NET"/>
    <s v="ATAG_DECI"/>
    <m/>
    <n v="16466"/>
    <s v="NET ATAG02"/>
    <d v="1899-12-30T08:30:00"/>
    <d v="1899-12-30T09:30:00"/>
    <d v="1899-12-30T01:00:00"/>
    <d v="1899-12-30T08:30:00"/>
    <d v="1899-12-30T09:30:00"/>
    <d v="1899-12-30T01:00:00"/>
    <s v="DCO"/>
    <s v="N/A"/>
  </r>
  <r>
    <n v="16468"/>
    <x v="138"/>
    <x v="29"/>
    <s v="LIFT IFTS QATAR 25-02"/>
    <s v="QATAR"/>
    <n v="72"/>
    <s v="ACS"/>
    <n v="10"/>
    <m/>
    <s v="X"/>
    <x v="6"/>
    <s v="STDA"/>
    <s v="DECI_STD"/>
    <m/>
    <m/>
    <s v="PT EMR04"/>
    <s v="08:30"/>
    <s v="09:30"/>
    <d v="1899-12-30T01:00:00"/>
    <s v="08:30"/>
    <s v="09:30"/>
    <d v="1899-12-30T01:00:00"/>
    <s v="DCO"/>
    <s v="N/A"/>
  </r>
  <r>
    <n v="16469"/>
    <x v="138"/>
    <x v="29"/>
    <s v="LIFT IFTS QATAR 25-02"/>
    <s v="QATAR"/>
    <n v="71"/>
    <s v="IFTS"/>
    <n v="9"/>
    <m/>
    <s v="X"/>
    <x v="2"/>
    <s v="STDA"/>
    <s v="DECI_STD"/>
    <m/>
    <m/>
    <s v="PT EMR04-PAT01"/>
    <s v="08:30"/>
    <s v="09:30"/>
    <d v="1899-12-30T01:00:00"/>
    <s v="08:30"/>
    <s v="09:30"/>
    <d v="1899-12-30T01:00:00"/>
    <s v="DCO"/>
    <s v="N/A"/>
  </r>
  <r>
    <n v="16470"/>
    <x v="138"/>
    <x v="29"/>
    <s v="LIFT 25-41"/>
    <s v="AMI"/>
    <n v="76"/>
    <s v="ACS"/>
    <n v="13"/>
    <s v="X"/>
    <m/>
    <x v="4"/>
    <s v="STDA"/>
    <s v="LOW LEVEL"/>
    <m/>
    <m/>
    <s v="SD SLL02"/>
    <s v="08:30"/>
    <s v="09:30"/>
    <d v="1899-12-30T01:00:00"/>
    <d v="1899-12-30T08:30:00"/>
    <d v="1899-12-30T09:30:00"/>
    <d v="1899-12-30T01:00:00"/>
    <s v="DCO"/>
    <s v="N/A"/>
  </r>
  <r>
    <n v="16471"/>
    <x v="138"/>
    <x v="29"/>
    <s v="LIFT 25-41"/>
    <s v="AMI"/>
    <n v="82"/>
    <s v="IFTS"/>
    <n v="23"/>
    <s v="X"/>
    <m/>
    <x v="5"/>
    <s v="STDA"/>
    <s v="LOW LEVEL"/>
    <m/>
    <m/>
    <s v="SD SLL02"/>
    <s v="08:30"/>
    <s v="09:30"/>
    <d v="1899-12-30T01:00:00"/>
    <d v="1899-12-30T08:30:00"/>
    <d v="1899-12-30T09:30:00"/>
    <d v="1899-12-30T01:00:00"/>
    <s v="DCO"/>
    <s v="N/A"/>
  </r>
  <r>
    <n v="16472"/>
    <x v="138"/>
    <x v="29"/>
    <s v="LIFT IFTS QATAR 25-01"/>
    <s v="QATAR"/>
    <n v="63"/>
    <s v="ACS"/>
    <n v="9"/>
    <m/>
    <s v="X"/>
    <x v="5"/>
    <s v="NET"/>
    <s v="DECI_STD"/>
    <m/>
    <n v="16473"/>
    <s v="NET BTFFB02"/>
    <s v="10:00"/>
    <s v="11:00"/>
    <d v="1899-12-30T01:00:00"/>
    <d v="1899-12-30T10:00:00"/>
    <d v="1899-12-30T11:10:00"/>
    <d v="1899-12-30T01:10:00"/>
    <s v="DCO"/>
    <s v="N/A"/>
  </r>
  <r>
    <n v="16473"/>
    <x v="138"/>
    <x v="29"/>
    <s v="LIFT IFTS QATAR 25-01"/>
    <s v="QATAR"/>
    <n v="68"/>
    <s v="ACS"/>
    <n v="32"/>
    <m/>
    <s v="X"/>
    <x v="4"/>
    <s v="NET"/>
    <s v="DECI_STD"/>
    <m/>
    <n v="16472"/>
    <s v="NET BTFFB02"/>
    <d v="1899-12-30T10:00:00"/>
    <d v="1899-12-30T11:00:00"/>
    <d v="1899-12-30T01:00:00"/>
    <d v="1899-12-30T10:00:00"/>
    <d v="1899-12-30T11:10:00"/>
    <d v="1899-12-30T01:10:00"/>
    <s v="DCO"/>
    <s v="N/A"/>
  </r>
  <r>
    <n v="16474"/>
    <x v="138"/>
    <x v="29"/>
    <s v="LIFT 24-44 ITA"/>
    <s v="AMI"/>
    <n v="71"/>
    <s v="ACS"/>
    <n v="2"/>
    <s v="X"/>
    <m/>
    <x v="0"/>
    <s v="NET"/>
    <s v="ATAG"/>
    <m/>
    <n v="16475"/>
    <s v="SD AAI01"/>
    <s v="10:00"/>
    <s v="11:00"/>
    <d v="1899-12-30T01:00:00"/>
    <d v="1899-12-30T10:00:00"/>
    <d v="1899-12-30T10:45:00"/>
    <d v="1899-12-30T00:45:00"/>
    <s v="DCO"/>
    <s v="N/A"/>
  </r>
  <r>
    <n v="16475"/>
    <x v="138"/>
    <x v="29"/>
    <s v="LIFT 24-44 ITA"/>
    <s v="AMI"/>
    <n v="73"/>
    <s v="ACS"/>
    <n v="1"/>
    <s v="X"/>
    <m/>
    <x v="1"/>
    <s v="NET"/>
    <s v="ATAG"/>
    <m/>
    <n v="16474"/>
    <s v="SD AAI01"/>
    <d v="1899-12-30T10:00:00"/>
    <d v="1899-12-30T11:00:00"/>
    <d v="1899-12-30T01:00:00"/>
    <d v="1899-12-30T10:00:00"/>
    <d v="1899-12-30T10:45:00"/>
    <d v="1899-12-30T00:45:00"/>
    <s v="DCO"/>
    <s v="N/A"/>
  </r>
  <r>
    <n v="16476"/>
    <x v="138"/>
    <x v="29"/>
    <s v="IFTS 25-01 QAT"/>
    <s v="QATAR"/>
    <n v="78"/>
    <s v="ACS"/>
    <n v="17"/>
    <s v="X"/>
    <m/>
    <x v="6"/>
    <s v="STDA"/>
    <s v="DECI_STD"/>
    <m/>
    <m/>
    <s v="PT NAVB01"/>
    <s v="10:00"/>
    <s v="11:00"/>
    <d v="1899-12-30T01:00:00"/>
    <s v="10:00"/>
    <s v="11:00"/>
    <d v="1899-12-30T01:00:00"/>
    <s v="DCO"/>
    <s v="N/A"/>
  </r>
  <r>
    <n v="16477"/>
    <x v="138"/>
    <x v="29"/>
    <s v="LIFT IFTS 24-05 GER"/>
    <s v="IFTS"/>
    <n v="67"/>
    <s v="ACS"/>
    <n v="5"/>
    <m/>
    <s v="X"/>
    <x v="5"/>
    <s v="NET"/>
    <s v="BTAG_DECI"/>
    <m/>
    <n v="16478"/>
    <s v="NET BTAG02"/>
    <s v="11:30"/>
    <s v="12:30"/>
    <d v="1899-12-30T01:00:00"/>
    <d v="1899-12-30T11:30:00"/>
    <d v="1899-12-30T12:30:00"/>
    <d v="1899-12-30T01:00:00"/>
    <s v="DCO"/>
    <s v="N/A"/>
  </r>
  <r>
    <n v="16478"/>
    <x v="138"/>
    <x v="29"/>
    <s v="LIFT IFTS 24-05 GER"/>
    <s v="IFTS"/>
    <n v="66"/>
    <s v="ACS"/>
    <n v="14"/>
    <m/>
    <s v="X"/>
    <x v="4"/>
    <s v="NET"/>
    <s v="BTAG_DECI"/>
    <m/>
    <n v="16477"/>
    <s v="NET BTAG02"/>
    <d v="1899-12-30T11:30:00"/>
    <d v="1899-12-30T12:30:00"/>
    <d v="1899-12-30T01:00:00"/>
    <d v="1899-12-30T11:30:00"/>
    <d v="1899-12-30T12:30:00"/>
    <d v="1899-12-30T01:00:00"/>
    <s v="DCO"/>
    <s v="N/A"/>
  </r>
  <r>
    <n v="16479"/>
    <x v="138"/>
    <x v="29"/>
    <s v="LIFT IFTS 24-04 CAN"/>
    <s v="IFTS"/>
    <n v="54"/>
    <s v="ACS"/>
    <n v="13"/>
    <m/>
    <s v="X"/>
    <x v="0"/>
    <s v="STDA"/>
    <s v="DECI_STD_NVG"/>
    <m/>
    <m/>
    <s v="FMS R2RNVG01"/>
    <s v="11:30"/>
    <s v="12:30"/>
    <d v="1899-12-30T01:00:00"/>
    <s v="11:30"/>
    <s v="12:30"/>
    <d v="1899-12-30T01:00:00"/>
    <s v="DCO"/>
    <s v="N/A"/>
  </r>
  <r>
    <n v="16480"/>
    <x v="138"/>
    <x v="29"/>
    <s v="LIFT 25-41"/>
    <s v="AMI"/>
    <n v="79"/>
    <s v="IFTS"/>
    <n v="23"/>
    <s v="X"/>
    <m/>
    <x v="3"/>
    <s v="STDA"/>
    <s v="LOW LEVEL"/>
    <m/>
    <m/>
    <s v="SD SLL02"/>
    <s v="11:30"/>
    <s v="12:30"/>
    <d v="1899-12-30T01:00:00"/>
    <s v="11:30"/>
    <s v="12:30"/>
    <d v="1899-12-30T01:00:00"/>
    <s v="DCO"/>
    <s v="N/A"/>
  </r>
  <r>
    <n v="16481"/>
    <x v="138"/>
    <x v="29"/>
    <s v="LIFT IFTS QATAR 25-02"/>
    <s v="QATAR"/>
    <n v="70"/>
    <s v="ACS"/>
    <n v="10"/>
    <m/>
    <s v="X"/>
    <x v="6"/>
    <s v="STDA"/>
    <s v="DECI_STD"/>
    <m/>
    <m/>
    <s v="FMS CF03"/>
    <s v="11:30"/>
    <s v="12:30"/>
    <d v="1899-12-30T01:00:00"/>
    <s v="11:30"/>
    <s v="12:30"/>
    <d v="1899-12-30T01:00:00"/>
    <s v="DCO"/>
    <s v="N/A"/>
  </r>
  <r>
    <n v="16482"/>
    <x v="138"/>
    <x v="29"/>
    <s v="LIP 25-01"/>
    <s v="AMI"/>
    <n v="83"/>
    <s v="IFTS"/>
    <n v="9"/>
    <m/>
    <s v="X"/>
    <x v="1"/>
    <s v="STDA"/>
    <s v="LOW LEVEL"/>
    <m/>
    <m/>
    <s v="SD SLL01"/>
    <s v="11:30"/>
    <s v="12:30"/>
    <d v="1899-12-30T01:00:00"/>
    <s v="11:30"/>
    <s v="12:30"/>
    <d v="1899-12-30T01:00:00"/>
    <s v="DCO"/>
    <s v="N/A"/>
  </r>
  <r>
    <n v="16483"/>
    <x v="138"/>
    <x v="29"/>
    <s v="LIFT IFTS 24-04 CAN"/>
    <s v="IFTS"/>
    <n v="52"/>
    <s v="ACS"/>
    <n v="17"/>
    <m/>
    <s v="X"/>
    <x v="5"/>
    <s v="STDA"/>
    <s v="DECI_STD_NVG"/>
    <m/>
    <m/>
    <s v="FMS R2RNVG01"/>
    <s v="13:00"/>
    <s v="14:00"/>
    <d v="1899-12-30T01:00:00"/>
    <d v="1899-12-30T13:00:00"/>
    <d v="1899-12-30T14:00:00"/>
    <d v="1899-12-30T01:00:00"/>
    <s v="DCO"/>
    <s v="N/A"/>
  </r>
  <r>
    <n v="16484"/>
    <x v="138"/>
    <x v="29"/>
    <s v="LIFT IFTS 25-02 CAN"/>
    <s v="IFTS"/>
    <n v="75"/>
    <s v="ACS"/>
    <n v="9"/>
    <m/>
    <s v="X"/>
    <x v="0"/>
    <s v="STDA"/>
    <s v="DECI_STD"/>
    <m/>
    <m/>
    <s v="PT NIT01"/>
    <s v="13:00"/>
    <s v="14:00"/>
    <d v="1899-12-30T01:00:00"/>
    <d v="1899-12-30T13:00:00"/>
    <d v="1899-12-30T14:00:00"/>
    <d v="1899-12-30T01:00:00"/>
    <s v="DCO"/>
    <s v="N/A"/>
  </r>
  <r>
    <n v="16485"/>
    <x v="138"/>
    <x v="29"/>
    <s v="LIFT IFTS 25-02 CAN"/>
    <s v="IFTS"/>
    <n v="73"/>
    <s v="ACS"/>
    <n v="32"/>
    <m/>
    <s v="X"/>
    <x v="6"/>
    <s v="STDA"/>
    <s v="DECI_STD"/>
    <m/>
    <m/>
    <s v="PT NIT01"/>
    <s v="13:00"/>
    <s v="14:00"/>
    <d v="1899-12-30T01:00:00"/>
    <d v="1899-12-30T13:00:00"/>
    <d v="1899-12-30T14:00:00"/>
    <d v="1899-12-30T01:00:00"/>
    <s v="DCO"/>
    <s v="N/A"/>
  </r>
  <r>
    <n v="16486"/>
    <x v="138"/>
    <x v="29"/>
    <s v="LIFT IFTS 25-02 UK"/>
    <s v="IFTS"/>
    <n v="80"/>
    <s v="ACS"/>
    <n v="2"/>
    <m/>
    <s v="X"/>
    <x v="4"/>
    <s v="STDA"/>
    <s v="DECI_STD"/>
    <m/>
    <m/>
    <s v="PT NIT01"/>
    <s v="13:00"/>
    <s v="14:00"/>
    <d v="1899-12-30T01:00:00"/>
    <d v="1899-12-30T13:00:00"/>
    <d v="1899-12-30T14:00:00"/>
    <d v="1899-12-30T01:00:00"/>
    <s v="DCO"/>
    <s v="N/A"/>
  </r>
  <r>
    <n v="16487"/>
    <x v="138"/>
    <x v="29"/>
    <s v="LIFT IFTS QATAR 25-02"/>
    <s v="QATAR"/>
    <n v="74"/>
    <s v="ACS"/>
    <n v="1"/>
    <m/>
    <s v="X"/>
    <x v="1"/>
    <s v="STDA"/>
    <s v="DECI_STD"/>
    <m/>
    <m/>
    <s v="PT EMR04"/>
    <s v="13:00"/>
    <s v="14:00"/>
    <d v="1899-12-30T01:00:00"/>
    <d v="1899-12-30T13:00:00"/>
    <d v="1899-12-30T14:00:00"/>
    <d v="1899-12-30T01:00:00"/>
    <s v="DCO"/>
    <s v="N/A"/>
  </r>
  <r>
    <n v="16488"/>
    <x v="139"/>
    <x v="29"/>
    <s v="LIFT IFTS 24-04 JPN"/>
    <s v="IFTS"/>
    <n v="57"/>
    <s v="IFTS"/>
    <n v="9"/>
    <m/>
    <s v="X"/>
    <x v="5"/>
    <s v="NET"/>
    <s v="DCA"/>
    <m/>
    <n v="16489"/>
    <s v="NET SMI01"/>
    <s v="05:30"/>
    <s v="06:30"/>
    <d v="1899-12-30T01:00:00"/>
    <d v="1899-12-30T05:30:00"/>
    <d v="1899-12-30T06:30:00"/>
    <d v="1899-12-30T01:00:00"/>
    <s v="DCO"/>
    <s v="N/A"/>
  </r>
  <r>
    <n v="16489"/>
    <x v="139"/>
    <x v="29"/>
    <s v="LIFT IFTS 24-04 JPN"/>
    <s v="IFTS"/>
    <n v="55"/>
    <s v="ACS"/>
    <n v="14"/>
    <m/>
    <s v="X"/>
    <x v="4"/>
    <s v="NET"/>
    <s v="DCA"/>
    <m/>
    <n v="16488"/>
    <s v="NET SMI01"/>
    <d v="1899-12-30T05:30:00"/>
    <d v="1899-12-30T06:30:00"/>
    <d v="1899-12-30T01:00:00"/>
    <d v="1899-12-30T05:30:00"/>
    <d v="1899-12-30T06:30:00"/>
    <d v="1899-12-30T01:00:00"/>
    <s v="DCO"/>
    <s v="N/A"/>
  </r>
  <r>
    <n v="16490"/>
    <x v="139"/>
    <x v="29"/>
    <s v="LIFT IFTS 24-04 CAN"/>
    <s v="IFTS"/>
    <n v="52"/>
    <s v="ACS"/>
    <n v="13"/>
    <m/>
    <s v="X"/>
    <x v="0"/>
    <s v="NET"/>
    <s v="ATAG_DECI"/>
    <m/>
    <n v="16491"/>
    <s v="NET ATAG02"/>
    <s v="05:30"/>
    <s v="06:30"/>
    <d v="1899-12-30T01:00:00"/>
    <s v="05:30"/>
    <s v="06:30"/>
    <d v="1899-12-30T01:00:00"/>
    <s v="DCO"/>
    <s v="N/A"/>
  </r>
  <r>
    <n v="16491"/>
    <x v="139"/>
    <x v="29"/>
    <s v="LIFT IFTS 24-04 CAN"/>
    <s v="IFTS"/>
    <n v="54"/>
    <s v="IFTS"/>
    <n v="23"/>
    <m/>
    <s v="X"/>
    <x v="1"/>
    <s v="NET"/>
    <s v="ATAG_DECI"/>
    <m/>
    <n v="16490"/>
    <s v="NET ATAG02"/>
    <d v="1899-12-30T05:30:00"/>
    <d v="1899-12-30T06:30:00"/>
    <d v="1899-12-30T01:00:00"/>
    <d v="1899-12-30T05:30:00"/>
    <d v="1899-12-30T06:30:00"/>
    <d v="1899-12-30T01:00:00"/>
    <s v="DCO"/>
    <s v="N/A"/>
  </r>
  <r>
    <n v="16492"/>
    <x v="139"/>
    <x v="29"/>
    <s v="IFTS LIFT 24-01 QATAR"/>
    <s v="QATAR"/>
    <n v="40"/>
    <s v="ACS"/>
    <n v="10"/>
    <s v="X"/>
    <m/>
    <x v="6"/>
    <s v="STDA"/>
    <s v="DECI_STD"/>
    <m/>
    <m/>
    <s v="PT NAVB02"/>
    <s v="05:30"/>
    <s v="06:30"/>
    <d v="1899-12-30T01:00:00"/>
    <s v="05:30"/>
    <s v="06:30"/>
    <d v="1899-12-30T01:00:00"/>
    <s v="DCO"/>
    <s v="N/A"/>
  </r>
  <r>
    <n v="16493"/>
    <x v="139"/>
    <x v="29"/>
    <s v="LIFT IFTS 24-05 AUT"/>
    <s v="IFTS"/>
    <n v="65"/>
    <s v="ACS"/>
    <n v="1"/>
    <m/>
    <s v="X"/>
    <x v="5"/>
    <s v="STDA"/>
    <s v="DECI_STD_NVG"/>
    <m/>
    <m/>
    <s v="FMS R2RNVG01"/>
    <s v="07:00"/>
    <s v="08:00"/>
    <d v="1899-12-30T01:00:00"/>
    <d v="1899-12-30T07:00:00"/>
    <d v="1899-12-30T08:00:00"/>
    <d v="1899-12-30T01:00:00"/>
    <s v="DCO"/>
    <s v="N/A"/>
  </r>
  <r>
    <n v="16494"/>
    <x v="139"/>
    <x v="29"/>
    <s v="LIFT IFTS QATAR 25-01"/>
    <s v="QATAR"/>
    <n v="63"/>
    <s v="ACS"/>
    <n v="32"/>
    <m/>
    <s v="X"/>
    <x v="4"/>
    <s v="STDA"/>
    <s v="DECI_STD"/>
    <m/>
    <m/>
    <s v="PT NAVB01"/>
    <s v="07:00"/>
    <d v="1899-12-30T08:00:00"/>
    <d v="1899-12-30T01:00:00"/>
    <d v="1899-12-30T07:00:00"/>
    <d v="1899-12-30T08:00:00"/>
    <d v="1899-12-30T01:00:00"/>
    <s v="DCO"/>
    <s v="N/A"/>
  </r>
  <r>
    <n v="16495"/>
    <x v="139"/>
    <x v="29"/>
    <s v="LIFT IFTS 24-05 AUT"/>
    <s v="IFTS"/>
    <n v="64"/>
    <s v="ACS"/>
    <n v="2"/>
    <m/>
    <s v="X"/>
    <x v="0"/>
    <s v="STDA"/>
    <s v="DECI_STD_NVG"/>
    <m/>
    <m/>
    <s v="FMS R2RNVG01"/>
    <s v="07:00"/>
    <s v="08:00"/>
    <d v="1899-12-30T01:00:00"/>
    <s v="07:00"/>
    <s v="08:00"/>
    <d v="1899-12-30T01:00:00"/>
    <s v="DCO"/>
    <s v="N/A"/>
  </r>
  <r>
    <n v="16496"/>
    <x v="139"/>
    <x v="29"/>
    <s v="LIFT IFTS QATAR 25-01"/>
    <s v="QATAR"/>
    <n v="68"/>
    <s v="ACS"/>
    <n v="17"/>
    <m/>
    <s v="X"/>
    <x v="1"/>
    <s v="STDA"/>
    <s v="DECI_STD"/>
    <m/>
    <m/>
    <s v="PT NAV01"/>
    <s v="07:00"/>
    <s v="08:00"/>
    <d v="1899-12-30T01:00:00"/>
    <s v="07:00"/>
    <s v="08:00"/>
    <d v="1899-12-30T01:00:00"/>
    <s v="DCO"/>
    <s v="N/A"/>
  </r>
  <r>
    <n v="16497"/>
    <x v="139"/>
    <x v="29"/>
    <s v="LIFT IFTS QATAR 25-02"/>
    <s v="QATAR"/>
    <n v="71"/>
    <s v="ACS"/>
    <n v="9"/>
    <m/>
    <s v="X"/>
    <x v="6"/>
    <s v="STDA"/>
    <s v="DECI_SONIC"/>
    <m/>
    <m/>
    <s v="FMS CF02"/>
    <s v="07:00"/>
    <s v="08:00"/>
    <d v="1899-12-30T01:00:00"/>
    <s v="07:00"/>
    <s v="08:00"/>
    <d v="1899-12-30T01:00:00"/>
    <s v="DCO"/>
    <s v="N/A"/>
  </r>
  <r>
    <n v="16498"/>
    <x v="139"/>
    <x v="29"/>
    <s v="LIFT 24-44 ITA"/>
    <s v="AMI"/>
    <n v="73"/>
    <s v="ACS"/>
    <n v="5"/>
    <s v="X"/>
    <m/>
    <x v="5"/>
    <s v="NET"/>
    <s v="ATAG"/>
    <m/>
    <n v="16499"/>
    <s v="SD AAI01"/>
    <s v="08:30"/>
    <s v="09:30"/>
    <d v="1899-12-30T01:00:00"/>
    <s v="08:30"/>
    <s v="09:30"/>
    <d v="1899-12-30T01:00:00"/>
    <s v="DCO"/>
    <s v="N/A"/>
  </r>
  <r>
    <n v="16499"/>
    <x v="139"/>
    <x v="29"/>
    <s v="LIFT 24-44 ITA"/>
    <s v="AMI"/>
    <n v="71"/>
    <s v="ACS"/>
    <n v="13"/>
    <s v="X"/>
    <m/>
    <x v="4"/>
    <s v="NET"/>
    <s v="ATAG"/>
    <m/>
    <n v="16498"/>
    <s v="SD AAI01"/>
    <d v="1899-12-30T08:30:00"/>
    <d v="1899-12-30T09:30:00"/>
    <d v="1899-12-30T01:00:00"/>
    <d v="1899-12-30T08:30:00"/>
    <d v="1899-12-30T09:30:00"/>
    <d v="1899-12-30T01:00:00"/>
    <s v="DCO"/>
    <s v="N/A"/>
  </r>
  <r>
    <n v="16500"/>
    <x v="139"/>
    <x v="29"/>
    <s v="LIFT 25-41"/>
    <s v="AMI"/>
    <n v="79"/>
    <s v="ACS"/>
    <n v="10"/>
    <s v="X"/>
    <m/>
    <x v="0"/>
    <s v="STDA"/>
    <s v="PGM"/>
    <m/>
    <m/>
    <s v="SD PGM01"/>
    <s v="08:30"/>
    <s v="09:30"/>
    <d v="1899-12-30T01:00:00"/>
    <d v="1899-12-30T08:35:00"/>
    <d v="1899-12-30T09:35:00"/>
    <d v="1899-12-30T01:00:00"/>
    <s v="DCO"/>
    <s v="N/A"/>
  </r>
  <r>
    <n v="16501"/>
    <x v="139"/>
    <x v="29"/>
    <s v="LIFT 25-41"/>
    <s v="AMI"/>
    <n v="76"/>
    <s v="IFTS"/>
    <n v="23"/>
    <s v="X"/>
    <m/>
    <x v="1"/>
    <s v="STDA"/>
    <s v="PGM"/>
    <m/>
    <m/>
    <s v="SD PGM01"/>
    <d v="1899-12-30T08:30:00"/>
    <d v="1899-12-30T09:30:00"/>
    <d v="1899-12-30T01:00:00"/>
    <d v="1899-12-30T08:30:00"/>
    <d v="1899-12-30T09:30:00"/>
    <d v="1899-12-30T01:00:00"/>
    <s v="DCO"/>
    <s v="N/A"/>
  </r>
  <r>
    <n v="16502"/>
    <x v="139"/>
    <x v="29"/>
    <s v="LIFT IFTS QATAR 25-02"/>
    <s v="QATAR"/>
    <n v="74"/>
    <s v="ACS"/>
    <n v="14"/>
    <m/>
    <s v="X"/>
    <x v="6"/>
    <s v="STDA"/>
    <s v="DECI_SONIC"/>
    <m/>
    <m/>
    <s v="FMS CF02"/>
    <s v="08:30"/>
    <s v="09:30"/>
    <d v="1899-12-30T01:00:00"/>
    <s v="08:30"/>
    <s v="09:30"/>
    <d v="1899-12-30T01:00:00"/>
    <s v="DCO"/>
    <s v="N/A"/>
  </r>
  <r>
    <n v="16503"/>
    <x v="139"/>
    <x v="29"/>
    <s v="LIFT IFTS 25-01 HUN"/>
    <s v="IFTS"/>
    <n v="70"/>
    <s v="ACS"/>
    <n v="32"/>
    <m/>
    <s v="X"/>
    <x v="5"/>
    <s v="NET"/>
    <s v="DECI_STD"/>
    <m/>
    <n v="16504"/>
    <s v="FMSC OACM02"/>
    <s v="10:00"/>
    <s v="11:00"/>
    <d v="1899-12-30T01:00:00"/>
    <d v="1899-12-30T10:00:00"/>
    <d v="1899-12-30T11:00:00"/>
    <d v="1899-12-30T01:00:00"/>
    <s v="DCO"/>
    <s v="N/A"/>
  </r>
  <r>
    <n v="16504"/>
    <x v="139"/>
    <x v="29"/>
    <s v="IP"/>
    <s v="Support IFTS"/>
    <m/>
    <s v="ACS"/>
    <n v="2"/>
    <m/>
    <s v="X"/>
    <x v="4"/>
    <s v="NET"/>
    <s v="DECI_STD"/>
    <m/>
    <n v="16503"/>
    <s v="SUPP"/>
    <d v="1899-12-30T10:00:00"/>
    <d v="1899-12-30T11:00:00"/>
    <d v="1899-12-30T01:00:00"/>
    <d v="1899-12-30T10:00:00"/>
    <d v="1899-12-30T11:00:00"/>
    <d v="1899-12-30T01:00:00"/>
    <s v="DCO"/>
    <s v="N/A"/>
  </r>
  <r>
    <n v="16505"/>
    <x v="139"/>
    <x v="29"/>
    <s v="LIFT 25-41"/>
    <s v="AMI"/>
    <n v="80"/>
    <s v="ACS"/>
    <n v="17"/>
    <s v="X"/>
    <m/>
    <x v="0"/>
    <s v="STDA"/>
    <s v="PGM"/>
    <m/>
    <m/>
    <s v="SD PGM01"/>
    <s v="10:00"/>
    <s v="11:00"/>
    <d v="1899-12-30T01:00:00"/>
    <s v="10:00"/>
    <s v="11:00"/>
    <d v="1899-12-30T01:00:00"/>
    <s v="DCO"/>
    <s v="N/A"/>
  </r>
  <r>
    <n v="16506"/>
    <x v="139"/>
    <x v="29"/>
    <s v="LIFT 25-41"/>
    <s v="AMI"/>
    <n v="81"/>
    <s v="ACS"/>
    <n v="9"/>
    <s v="X"/>
    <m/>
    <x v="1"/>
    <s v="STDA"/>
    <s v="PGM"/>
    <m/>
    <m/>
    <s v="SD PGM01"/>
    <d v="1899-12-30T10:00:00"/>
    <d v="1899-12-30T11:00:00"/>
    <d v="1899-12-30T01:00:00"/>
    <s v="10:00"/>
    <s v="11:00"/>
    <d v="1899-12-30T01:00:00"/>
    <s v="DCO"/>
    <s v="N/A"/>
  </r>
  <r>
    <n v="16507"/>
    <x v="139"/>
    <x v="29"/>
    <s v="LIFT IFTS QATAR 25-02"/>
    <s v="QATAR"/>
    <n v="75"/>
    <s v="ACS"/>
    <n v="1"/>
    <m/>
    <s v="X"/>
    <x v="6"/>
    <s v="STDA"/>
    <s v="DECI_SONIC"/>
    <m/>
    <m/>
    <s v="FMS CF02"/>
    <s v="10:00"/>
    <s v="11:00"/>
    <d v="1899-12-30T01:00:00"/>
    <s v="10:00"/>
    <s v="11:00"/>
    <d v="1899-12-30T01:00:00"/>
    <s v="DCO"/>
    <s v="N/A"/>
  </r>
  <r>
    <n v="16508"/>
    <x v="139"/>
    <x v="29"/>
    <s v="LIP 24-01 ITA"/>
    <s v="AMI"/>
    <n v="58"/>
    <s v="AMI"/>
    <n v="38"/>
    <m/>
    <s v="X"/>
    <x v="3"/>
    <s v="STDA"/>
    <s v="DECI_STD"/>
    <m/>
    <m/>
    <s v="RI SEM"/>
    <d v="1899-12-30T09:15:00"/>
    <d v="1899-12-30T10:15:00"/>
    <d v="1899-12-30T01:00:00"/>
    <d v="1899-12-30T09:15:00"/>
    <d v="1899-12-30T10:15:00"/>
    <d v="1899-12-30T01:00:00"/>
    <s v="DCO"/>
    <s v="N/A"/>
  </r>
  <r>
    <n v="16509"/>
    <x v="140"/>
    <x v="30"/>
    <s v="LIFT IFTS QATAR 25-01"/>
    <s v="QATAR"/>
    <n v="66"/>
    <s v="ACS"/>
    <n v="9"/>
    <m/>
    <s v="X"/>
    <x v="5"/>
    <s v="NET"/>
    <s v="DECI_STD"/>
    <m/>
    <n v="16510"/>
    <s v="NET BTFFB01"/>
    <s v="09:00"/>
    <s v="10:00"/>
    <d v="1899-12-30T01:00:00"/>
    <d v="1899-12-30T09:00:00"/>
    <d v="1899-12-30T10:00:00"/>
    <d v="1899-12-30T01:00:00"/>
    <s v="DCO"/>
    <s v="N/A"/>
  </r>
  <r>
    <n v="16510"/>
    <x v="140"/>
    <x v="30"/>
    <s v="IFTS 25-01 QAT"/>
    <s v="QATAR"/>
    <n v="77"/>
    <s v="ACS"/>
    <n v="17"/>
    <s v="X"/>
    <m/>
    <x v="4"/>
    <s v="NET"/>
    <s v="DECI_STD"/>
    <m/>
    <n v="16509"/>
    <s v="NET BTFFB01"/>
    <d v="1899-12-30T09:00:00"/>
    <d v="1899-12-30T10:00:00"/>
    <d v="1899-12-30T01:00:00"/>
    <d v="1899-12-30T09:00:00"/>
    <d v="1899-12-30T10:00:00"/>
    <d v="1899-12-30T01:00:00"/>
    <s v="DCO"/>
    <s v="N/A"/>
  </r>
  <r>
    <n v="16511"/>
    <x v="140"/>
    <x v="30"/>
    <s v="LIFT IFTS 24-04 JPN"/>
    <s v="IFTS"/>
    <n v="55"/>
    <s v="IFTS"/>
    <n v="9"/>
    <m/>
    <s v="X"/>
    <x v="0"/>
    <s v="NET"/>
    <s v="DCA"/>
    <m/>
    <n v="16512"/>
    <s v="NET SMI02"/>
    <s v="09:00"/>
    <s v="10:00"/>
    <d v="1899-12-30T01:00:00"/>
    <d v="1899-12-30T09:00:00"/>
    <d v="1899-12-30T10:00:00"/>
    <d v="1899-12-30T01:00:00"/>
    <s v="DCO"/>
    <s v="N/A"/>
  </r>
  <r>
    <n v="16512"/>
    <x v="140"/>
    <x v="30"/>
    <s v="LIFT IFTS 24-04 JPN"/>
    <s v="IFTS"/>
    <n v="57"/>
    <s v="ACS"/>
    <n v="32"/>
    <m/>
    <s v="X"/>
    <x v="1"/>
    <s v="NET"/>
    <s v="DCA"/>
    <m/>
    <n v="16511"/>
    <s v="NET SMI02"/>
    <d v="1899-12-30T09:00:00"/>
    <d v="1899-12-30T10:00:00"/>
    <d v="1899-12-30T01:00:00"/>
    <d v="1899-12-30T09:00:00"/>
    <d v="1899-12-30T10:00:00"/>
    <d v="1899-12-30T01:00:00"/>
    <s v="DCO"/>
    <s v="N/A"/>
  </r>
  <r>
    <n v="16513"/>
    <x v="140"/>
    <x v="30"/>
    <s v="LIFT IFTS QATAR 25-02"/>
    <s v="QATAR"/>
    <n v="74"/>
    <s v="ACS"/>
    <n v="2"/>
    <m/>
    <s v="X"/>
    <x v="6"/>
    <s v="STDA"/>
    <s v="DECI_STD"/>
    <m/>
    <m/>
    <s v="FMS CF03"/>
    <s v="09:00"/>
    <s v="10:00"/>
    <d v="1899-12-30T01:00:00"/>
    <s v="09:00"/>
    <s v="10:00"/>
    <d v="1899-12-30T01:00:00"/>
    <s v="DCO"/>
    <s v="N/A"/>
  </r>
  <r>
    <n v="16514"/>
    <x v="140"/>
    <x v="30"/>
    <s v="LIFT IFTS 25-01 HUN"/>
    <s v="IFTS"/>
    <n v="71"/>
    <s v="ACS"/>
    <n v="14"/>
    <m/>
    <s v="X"/>
    <x v="5"/>
    <s v="NET"/>
    <s v="DECI_STD"/>
    <m/>
    <n v="16515"/>
    <s v="FMSC OACM01"/>
    <s v="10:30"/>
    <s v="11:30"/>
    <d v="1899-12-30T01:00:00"/>
    <d v="1899-12-30T10:30:00"/>
    <d v="1899-12-30T11:30:00"/>
    <d v="1899-12-30T01:00:00"/>
    <s v="DCO"/>
    <s v="N/A"/>
  </r>
  <r>
    <n v="16515"/>
    <x v="140"/>
    <x v="30"/>
    <s v="IP"/>
    <s v="Support IFTS"/>
    <m/>
    <s v="ACS"/>
    <n v="12"/>
    <m/>
    <s v="X"/>
    <x v="4"/>
    <s v="NET"/>
    <s v="DECI_STD"/>
    <m/>
    <n v="16514"/>
    <s v="SUPP"/>
    <d v="1899-12-30T10:30:00"/>
    <d v="1899-12-30T11:30:00"/>
    <d v="1899-12-30T01:00:00"/>
    <d v="1899-12-30T10:30:00"/>
    <d v="1899-12-30T11:30:00"/>
    <d v="1899-12-30T01:00:00"/>
    <s v="SDC"/>
    <s v="N/A"/>
  </r>
  <r>
    <n v="16516"/>
    <x v="140"/>
    <x v="30"/>
    <s v="LIFT 25-41"/>
    <s v="AMI"/>
    <n v="80"/>
    <s v="ACS"/>
    <n v="13"/>
    <s v="X"/>
    <m/>
    <x v="0"/>
    <s v="NET"/>
    <s v="PGM"/>
    <m/>
    <n v="16517"/>
    <s v="SD PGM02"/>
    <s v="10:30"/>
    <s v="11:30"/>
    <d v="1899-12-30T01:00:00"/>
    <s v="10:30"/>
    <s v="11:30"/>
    <d v="1899-12-30T01:00:00"/>
    <s v="DCO"/>
    <s v="N/A"/>
  </r>
  <r>
    <n v="16517"/>
    <x v="140"/>
    <x v="30"/>
    <s v="LIFT 25-41"/>
    <s v="AMI"/>
    <n v="81"/>
    <s v="ACS"/>
    <n v="10"/>
    <s v="X"/>
    <m/>
    <x v="1"/>
    <s v="NET"/>
    <s v="PGM"/>
    <m/>
    <n v="16516"/>
    <s v="SD PGM02"/>
    <d v="1899-12-30T10:30:00"/>
    <d v="1899-12-30T11:30:00"/>
    <d v="1899-12-30T01:00:00"/>
    <d v="1899-12-30T10:30:00"/>
    <d v="1899-12-30T11:30:00"/>
    <d v="1899-12-30T01:00:00"/>
    <s v="DCO"/>
    <s v="N/A"/>
  </r>
  <r>
    <n v="16518"/>
    <x v="140"/>
    <x v="30"/>
    <s v="LIP 24-01 ITA"/>
    <s v="AMI"/>
    <n v="58"/>
    <s v="AMI"/>
    <n v="38"/>
    <m/>
    <s v="X"/>
    <x v="6"/>
    <s v="STDA"/>
    <s v="DECI_STD"/>
    <m/>
    <m/>
    <s v="RI SEM"/>
    <s v="10:30"/>
    <s v="11:30"/>
    <d v="1899-12-30T01:00:00"/>
    <s v="10:30"/>
    <s v="11:30"/>
    <d v="1899-12-30T01:00:00"/>
    <s v="DCO"/>
    <s v="N/A"/>
  </r>
  <r>
    <n v="16519"/>
    <x v="140"/>
    <x v="30"/>
    <s v="LIFT 25-41"/>
    <s v="AMI"/>
    <n v="76"/>
    <s v="IFTS"/>
    <n v="23"/>
    <s v="X"/>
    <m/>
    <x v="5"/>
    <s v="NET"/>
    <s v="PGM"/>
    <m/>
    <n v="16520"/>
    <s v="SD PGM02"/>
    <s v="12:00"/>
    <s v="13:00"/>
    <d v="1899-12-30T01:00:00"/>
    <d v="1899-12-30T12:00:00"/>
    <d v="1899-12-30T13:00:00"/>
    <d v="1899-12-30T01:00:00"/>
    <s v="RSLD"/>
    <s v="CD3"/>
  </r>
  <r>
    <n v="16520"/>
    <x v="140"/>
    <x v="30"/>
    <s v="LIFT 25-41"/>
    <s v="AMI"/>
    <n v="79"/>
    <s v="ACS"/>
    <n v="9"/>
    <s v="X"/>
    <m/>
    <x v="4"/>
    <s v="NET"/>
    <s v="PGM"/>
    <m/>
    <n v="16519"/>
    <s v="SD PGM02"/>
    <d v="1899-12-30T12:00:00"/>
    <d v="1899-12-30T13:00:00"/>
    <d v="1899-12-30T01:00:00"/>
    <d v="1899-12-30T12:00:00"/>
    <d v="1899-12-30T13:00:00"/>
    <d v="1899-12-30T01:00:00"/>
    <s v="RSLD"/>
    <s v="CD3"/>
  </r>
  <r>
    <n v="16521"/>
    <x v="140"/>
    <x v="30"/>
    <s v="LIFT IFTS 24-05 AUT"/>
    <s v="IFTS"/>
    <n v="64"/>
    <s v="ACS"/>
    <n v="2"/>
    <m/>
    <s v="X"/>
    <x v="0"/>
    <s v="NET"/>
    <s v="DCA"/>
    <m/>
    <n v="16522"/>
    <s v="NET ADCA01"/>
    <s v="12:00"/>
    <d v="1899-12-30T13:00:00"/>
    <d v="1899-12-30T01:00:00"/>
    <s v="12:00"/>
    <d v="1899-12-30T13:00:00"/>
    <d v="1899-12-30T01:00:00"/>
    <s v="DCO"/>
    <s v="N/A"/>
  </r>
  <r>
    <n v="16522"/>
    <x v="140"/>
    <x v="30"/>
    <s v="LIFT IFTS 24-05 AUT"/>
    <s v="IFTS"/>
    <n v="65"/>
    <s v="ACS"/>
    <n v="17"/>
    <m/>
    <s v="X"/>
    <x v="1"/>
    <s v="NET"/>
    <s v="DCA"/>
    <m/>
    <n v="16521"/>
    <s v="NET ADCA01"/>
    <d v="1899-12-30T12:00:00"/>
    <d v="1899-12-30T13:00:00"/>
    <d v="1899-12-30T01:00:00"/>
    <d v="1899-12-30T12:00:00"/>
    <d v="1899-12-30T13:00:00"/>
    <d v="1899-12-30T01:00:00"/>
    <s v="DCO"/>
    <s v="N/A"/>
  </r>
  <r>
    <n v="16523"/>
    <x v="140"/>
    <x v="30"/>
    <s v="LIFT IFTS QATAR 25-02"/>
    <s v="QATAR"/>
    <n v="75"/>
    <s v="IFTS"/>
    <n v="9"/>
    <m/>
    <s v="X"/>
    <x v="6"/>
    <s v="STDA"/>
    <s v="DECI_STD"/>
    <m/>
    <m/>
    <s v="FMS CF03"/>
    <s v="12:00"/>
    <s v="13:00"/>
    <d v="1899-12-30T01:00:00"/>
    <s v="12:00"/>
    <s v="13:00"/>
    <d v="1899-12-30T01:00:00"/>
    <s v="DCO"/>
    <s v="N/A"/>
  </r>
  <r>
    <n v="16524"/>
    <x v="140"/>
    <x v="30"/>
    <s v="LIFT IFTS 25-01 HUN"/>
    <s v="IFTS"/>
    <n v="70"/>
    <s v="ACS"/>
    <n v="12"/>
    <m/>
    <s v="X"/>
    <x v="5"/>
    <s v="NET"/>
    <s v="DECI_STD"/>
    <m/>
    <n v="16525"/>
    <s v="FMSC HACM01"/>
    <s v="13:30"/>
    <s v="14:30"/>
    <d v="1899-12-30T01:00:00"/>
    <s v="13:30"/>
    <s v="14:30"/>
    <d v="1899-12-30T01:00:00"/>
    <s v="DCO"/>
    <s v="N/A"/>
  </r>
  <r>
    <n v="16525"/>
    <x v="140"/>
    <x v="30"/>
    <s v="IP"/>
    <s v="Support IFTS"/>
    <m/>
    <s v="ACS"/>
    <n v="14"/>
    <m/>
    <s v="X"/>
    <x v="4"/>
    <s v="NET"/>
    <s v="DECI_STD"/>
    <m/>
    <n v="16524"/>
    <s v="SUPP"/>
    <d v="1899-12-30T13:30:00"/>
    <d v="1899-12-30T14:30:00"/>
    <d v="1899-12-30T01:00:00"/>
    <d v="1899-12-30T13:30:00"/>
    <d v="1899-12-30T14:30:00"/>
    <d v="1899-12-30T01:00:00"/>
    <s v="SDC"/>
    <s v="N/A"/>
  </r>
  <r>
    <n v="16526"/>
    <x v="140"/>
    <x v="30"/>
    <s v="LIFT IFTS 25-02 CAN"/>
    <s v="IFTS"/>
    <n v="74"/>
    <s v="ACS"/>
    <n v="5"/>
    <m/>
    <s v="X"/>
    <x v="6"/>
    <s v="STDA"/>
    <s v="DECI_STD"/>
    <m/>
    <m/>
    <s v="FMS NIT01"/>
    <s v="13:30"/>
    <s v="14:30"/>
    <d v="1899-12-30T01:00:00"/>
    <d v="1899-12-30T13:30:00"/>
    <d v="1899-12-30T14:30:00"/>
    <d v="1899-12-30T01:00:00"/>
    <s v="DCO"/>
    <s v="N/A"/>
  </r>
  <r>
    <n v="16527"/>
    <x v="140"/>
    <x v="30"/>
    <s v="LIFT IFTS 25-02 CAN"/>
    <s v="IFTS"/>
    <n v="72"/>
    <s v="ACS"/>
    <n v="13"/>
    <m/>
    <s v="X"/>
    <x v="0"/>
    <s v="STDA"/>
    <s v="DECI_STD"/>
    <m/>
    <m/>
    <s v="FMS NIT01"/>
    <s v="13:00"/>
    <s v="14:00"/>
    <d v="1899-12-30T01:00:00"/>
    <d v="1899-12-30T13:30:00"/>
    <d v="1899-12-30T14:30:00"/>
    <d v="1899-12-30T01:00:00"/>
    <s v="DCO"/>
    <s v="N/A"/>
  </r>
  <r>
    <n v="16528"/>
    <x v="140"/>
    <x v="30"/>
    <s v="IFTS 25-01 QAT"/>
    <s v="QATAR"/>
    <n v="77"/>
    <s v="IFTS"/>
    <n v="9"/>
    <s v="X"/>
    <m/>
    <x v="5"/>
    <s v="NET"/>
    <s v="ATAG"/>
    <m/>
    <n v="16529"/>
    <s v="NET BTFFB02"/>
    <s v="15:00"/>
    <s v="16:00"/>
    <d v="1899-12-30T01:00:00"/>
    <s v="15:00"/>
    <s v="16:00"/>
    <d v="1899-12-30T01:00:00"/>
    <s v="DCO"/>
    <s v="N/A"/>
  </r>
  <r>
    <n v="16529"/>
    <x v="140"/>
    <x v="30"/>
    <s v="LIFT IFTS QATAR 25-01"/>
    <s v="QATAR"/>
    <n v="66"/>
    <s v="ACS"/>
    <n v="2"/>
    <m/>
    <s v="X"/>
    <x v="4"/>
    <s v="NET"/>
    <s v="ATAG"/>
    <m/>
    <n v="16528"/>
    <s v="NET BTTFB02"/>
    <d v="1899-12-30T15:00:00"/>
    <d v="1899-12-30T16:00:00"/>
    <d v="1899-12-30T01:00:00"/>
    <d v="1899-12-30T15:00:00"/>
    <d v="1899-12-30T16:00:00"/>
    <d v="1899-12-30T01:00:00"/>
    <s v="DCO"/>
    <s v="N/A"/>
  </r>
  <r>
    <n v="16530"/>
    <x v="140"/>
    <x v="30"/>
    <s v="LIP 25-01"/>
    <s v="AMI"/>
    <n v="83"/>
    <s v="IFTS"/>
    <n v="23"/>
    <m/>
    <s v="X"/>
    <x v="6"/>
    <s v="STDA"/>
    <s v="LOW LEVEL"/>
    <m/>
    <m/>
    <s v="SD SLL02"/>
    <s v="15:00"/>
    <s v="16:00"/>
    <d v="1899-12-30T01:00:00"/>
    <d v="1899-12-30T15:00:00"/>
    <d v="1899-12-30T16:00:00"/>
    <d v="1899-12-30T01:00:00"/>
    <s v="DCO"/>
    <s v="N/A"/>
  </r>
  <r>
    <n v="16531"/>
    <x v="140"/>
    <x v="30"/>
    <s v="LIFT IFTS QATAR 25-02"/>
    <s v="QATAR"/>
    <n v="71"/>
    <s v="ACS"/>
    <n v="9"/>
    <m/>
    <s v="X"/>
    <x v="1"/>
    <s v="STDA"/>
    <s v="DECI_STD"/>
    <m/>
    <m/>
    <s v="FMS CF03"/>
    <s v="15:00"/>
    <s v="16:00"/>
    <d v="1899-12-30T01:00:00"/>
    <d v="1899-12-30T15:00:00"/>
    <d v="1899-12-30T16:00:00"/>
    <d v="1899-12-30T01:00:00"/>
    <s v="DCO"/>
    <s v="N/A"/>
  </r>
  <r>
    <n v="16532"/>
    <x v="140"/>
    <x v="30"/>
    <s v="LIFT IFTS QATAR 25-02"/>
    <s v="QATAR"/>
    <n v="73"/>
    <s v="ACS"/>
    <n v="32"/>
    <m/>
    <s v="X"/>
    <x v="0"/>
    <s v="STDA"/>
    <s v="DECI_SONIC"/>
    <m/>
    <m/>
    <s v="FMS CF02"/>
    <s v="15:00"/>
    <s v="16:00"/>
    <d v="1899-12-30T01:00:00"/>
    <d v="1899-12-30T15:00:00"/>
    <d v="1899-12-30T16:00:00"/>
    <d v="1899-12-30T01:00:00"/>
    <s v="DCO"/>
    <s v="N/A"/>
  </r>
  <r>
    <n v="16533"/>
    <x v="140"/>
    <x v="30"/>
    <s v="LIFT 24-45 ITA"/>
    <s v="AMI"/>
    <n v="34"/>
    <s v="ACS"/>
    <n v="5"/>
    <s v="X"/>
    <m/>
    <x v="5"/>
    <s v="NET"/>
    <s v="DECI_STD"/>
    <m/>
    <n v="16534"/>
    <s v="SD OACM01"/>
    <s v="16:30"/>
    <d v="1899-12-30T17:00:00"/>
    <d v="1899-12-30T00:30:00"/>
    <s v="16:30"/>
    <d v="1899-12-30T17:15:00"/>
    <d v="1899-12-30T00:45:00"/>
    <s v="DCO"/>
    <s v="N/A"/>
  </r>
  <r>
    <n v="16534"/>
    <x v="140"/>
    <x v="30"/>
    <s v="IP"/>
    <s v="Support AMI"/>
    <m/>
    <s v="ACS"/>
    <n v="13"/>
    <m/>
    <s v="X"/>
    <x v="4"/>
    <s v="NET"/>
    <s v="DECI_STD"/>
    <m/>
    <n v="16533"/>
    <s v="SUPP"/>
    <d v="1899-12-30T16:30:00"/>
    <d v="1899-12-30T17:00:00"/>
    <d v="1899-12-30T00:30:00"/>
    <d v="1899-12-30T16:30:00"/>
    <d v="1899-12-30T17:15:00"/>
    <d v="1899-12-30T00:45:00"/>
    <s v="SDC"/>
    <s v="N/A"/>
  </r>
  <r>
    <n v="16535"/>
    <x v="140"/>
    <x v="30"/>
    <s v="LIFT 25-41"/>
    <s v="AMI"/>
    <n v="82"/>
    <s v="ACS"/>
    <n v="12"/>
    <s v="X"/>
    <m/>
    <x v="6"/>
    <s v="STDA"/>
    <s v="PGM"/>
    <m/>
    <m/>
    <s v="SD PGM01"/>
    <s v="16:30"/>
    <s v="17:30"/>
    <d v="1899-12-30T01:00:00"/>
    <d v="1899-12-30T16:30:00"/>
    <d v="1899-12-30T17:30:00"/>
    <d v="1899-12-30T01:00:00"/>
    <s v="DCO"/>
    <s v="N/A"/>
  </r>
  <r>
    <n v="16536"/>
    <x v="140"/>
    <x v="30"/>
    <s v="LIFT IFTS QATAR 25-02"/>
    <s v="QATAR"/>
    <n v="72"/>
    <s v="ACS"/>
    <n v="10"/>
    <m/>
    <s v="X"/>
    <x v="0"/>
    <s v="STDA"/>
    <s v="DECI_SONIC"/>
    <m/>
    <m/>
    <s v="FMS CF02"/>
    <s v="16:30"/>
    <s v="17:30"/>
    <d v="1899-12-30T01:00:00"/>
    <d v="1899-12-30T16:30:00"/>
    <d v="1899-12-30T17:30:00"/>
    <d v="1899-12-30T01:00:00"/>
    <s v="DCO"/>
    <s v="N/A"/>
  </r>
  <r>
    <n v="16537"/>
    <x v="141"/>
    <x v="30"/>
    <s v="LIFT IFTS 25-01 HUN"/>
    <s v="IFTS"/>
    <n v="71"/>
    <s v="ACS"/>
    <n v="2"/>
    <m/>
    <s v="X"/>
    <x v="5"/>
    <s v="NET"/>
    <s v="DECI_STD"/>
    <m/>
    <n v="16538"/>
    <s v="FMSC OACM02"/>
    <s v="09:00"/>
    <s v="10:00"/>
    <d v="1899-12-30T01:00:00"/>
    <s v="09:00"/>
    <s v="10:00"/>
    <d v="1899-12-30T01:00:00"/>
    <s v="DCO"/>
    <s v="N/A"/>
  </r>
  <r>
    <n v="16538"/>
    <x v="141"/>
    <x v="30"/>
    <s v="IP"/>
    <s v="Support IFTS"/>
    <m/>
    <s v="ACS"/>
    <n v="9"/>
    <m/>
    <s v="X"/>
    <x v="4"/>
    <s v="NET"/>
    <s v="DECI_STD"/>
    <m/>
    <n v="16537"/>
    <s v="SUPP"/>
    <d v="1899-12-30T09:00:00"/>
    <d v="1899-12-30T10:00:00"/>
    <d v="1899-12-30T01:00:00"/>
    <s v="09:00"/>
    <s v="10:00"/>
    <d v="1899-12-30T01:00:00"/>
    <s v="SDC"/>
    <s v="N/A"/>
  </r>
  <r>
    <n v="16539"/>
    <x v="141"/>
    <x v="30"/>
    <s v="LIFT 25-41"/>
    <s v="AMI"/>
    <n v="79"/>
    <s v="ACS"/>
    <n v="17"/>
    <s v="X"/>
    <m/>
    <x v="0"/>
    <s v="NET"/>
    <s v="PGM"/>
    <m/>
    <n v="16540"/>
    <s v="SD PGM02-CPL01"/>
    <s v="09:00"/>
    <s v="10:00"/>
    <d v="1899-12-30T01:00:00"/>
    <s v="09:00"/>
    <s v="10:00"/>
    <d v="1899-12-30T01:00:00"/>
    <s v="DCO"/>
    <s v="N/A"/>
  </r>
  <r>
    <n v="16540"/>
    <x v="141"/>
    <x v="30"/>
    <s v="LIFT 25-41"/>
    <s v="AMI"/>
    <n v="82"/>
    <s v="IFTS"/>
    <n v="9"/>
    <s v="X"/>
    <m/>
    <x v="1"/>
    <s v="NET"/>
    <s v="PGM"/>
    <m/>
    <n v="16539"/>
    <s v="SD PGM02"/>
    <d v="1899-12-30T09:00:00"/>
    <d v="1899-12-30T10:00:00"/>
    <d v="1899-12-30T01:00:00"/>
    <d v="1899-12-30T09:00:00"/>
    <d v="1899-12-30T10:00:00"/>
    <d v="1899-12-30T01:00:00"/>
    <s v="DCO"/>
    <s v="N/A"/>
  </r>
  <r>
    <n v="16541"/>
    <x v="141"/>
    <x v="30"/>
    <s v="LIFT IFTS QATAR 25-02"/>
    <s v="QATAR"/>
    <n v="73"/>
    <s v="ACS"/>
    <n v="32"/>
    <m/>
    <s v="X"/>
    <x v="6"/>
    <s v="STDA"/>
    <s v="DECI_STD"/>
    <m/>
    <m/>
    <s v="FMS CF03"/>
    <s v="09:00"/>
    <s v="10:00"/>
    <d v="1899-12-30T01:00:00"/>
    <s v="09:00"/>
    <s v="10:00"/>
    <d v="1899-12-30T01:00:00"/>
    <s v="DCO"/>
    <s v="N/A"/>
  </r>
  <r>
    <n v="16542"/>
    <x v="141"/>
    <x v="30"/>
    <s v="LIFT IFTS QATAR 25-02"/>
    <s v="QATAR"/>
    <n v="70"/>
    <s v="IFTS"/>
    <n v="23"/>
    <m/>
    <s v="X"/>
    <x v="3"/>
    <s v="STDA"/>
    <s v="DECI_STD"/>
    <m/>
    <m/>
    <s v="PT IFB01"/>
    <s v="09:00"/>
    <s v="10:00"/>
    <d v="1899-12-30T01:00:00"/>
    <s v="09:00"/>
    <s v="10:00"/>
    <d v="1899-12-30T01:00:00"/>
    <s v="DCO"/>
    <s v="N/A"/>
  </r>
  <r>
    <n v="16543"/>
    <x v="141"/>
    <x v="30"/>
    <s v="LIFT IFTS 24-05 AUT"/>
    <s v="IFTS"/>
    <n v="65"/>
    <s v="ACS"/>
    <n v="12"/>
    <m/>
    <s v="X"/>
    <x v="5"/>
    <s v="NET"/>
    <s v="DCA"/>
    <m/>
    <n v="16544"/>
    <s v="NET ADCA02"/>
    <s v="10:30"/>
    <s v="11:30"/>
    <d v="1899-12-30T01:00:00"/>
    <d v="1899-12-30T10:30:00"/>
    <d v="1899-12-30T11:30:00"/>
    <d v="1899-12-30T01:00:00"/>
    <s v="DCO"/>
    <s v="N/A"/>
  </r>
  <r>
    <n v="16544"/>
    <x v="141"/>
    <x v="30"/>
    <s v="LIFT IFTS 24-05 AUT"/>
    <s v="IFTS"/>
    <n v="64"/>
    <s v="ACS"/>
    <n v="13"/>
    <m/>
    <s v="X"/>
    <x v="4"/>
    <s v="NET"/>
    <s v="DCA"/>
    <m/>
    <n v="16543"/>
    <s v="NET ADCA02"/>
    <d v="1899-12-30T10:30:00"/>
    <d v="1899-12-30T11:30:00"/>
    <d v="1899-12-30T01:00:00"/>
    <d v="1899-12-30T10:30:00"/>
    <d v="1899-12-30T11:30:00"/>
    <d v="1899-12-30T01:00:00"/>
    <s v="DCO"/>
    <s v="N/A"/>
  </r>
  <r>
    <n v="16545"/>
    <x v="141"/>
    <x v="30"/>
    <s v="IP"/>
    <s v="Support AMI"/>
    <n v="79"/>
    <s v="ACS"/>
    <n v="10"/>
    <m/>
    <s v="X"/>
    <x v="0"/>
    <s v="NET"/>
    <s v="LOW LEVEL"/>
    <m/>
    <n v="16546"/>
    <s v="SUPP"/>
    <s v="10:30"/>
    <s v="11:30"/>
    <d v="1899-12-30T01:00:00"/>
    <s v="10:30"/>
    <s v="11:30"/>
    <d v="1899-12-30T01:00:00"/>
    <s v="SDC"/>
    <s v="N/A"/>
  </r>
  <r>
    <n v="16546"/>
    <x v="141"/>
    <x v="30"/>
    <s v="LIFT 25-41"/>
    <s v="AMI"/>
    <n v="81"/>
    <s v="ACS"/>
    <n v="14"/>
    <s v="X"/>
    <m/>
    <x v="1"/>
    <s v="NET"/>
    <s v="LOW LEVEL"/>
    <m/>
    <n v="16545"/>
    <s v="SD FLL01"/>
    <d v="1899-12-30T10:30:00"/>
    <d v="1899-12-30T11:30:00"/>
    <d v="1899-12-30T01:00:00"/>
    <d v="1899-12-30T10:30:00"/>
    <d v="1899-12-30T11:30:00"/>
    <d v="1899-12-30T01:00:00"/>
    <s v="DCO"/>
    <s v="N/A"/>
  </r>
  <r>
    <n v="16547"/>
    <x v="141"/>
    <x v="30"/>
    <s v="LIP 24-01 ITA"/>
    <s v="AMI"/>
    <n v="58"/>
    <s v="AMI"/>
    <n v="38"/>
    <m/>
    <s v="X"/>
    <x v="6"/>
    <s v="STDA"/>
    <s v="DECI_STD"/>
    <m/>
    <m/>
    <s v="RI SEM"/>
    <s v="12:00"/>
    <s v="13:00"/>
    <d v="1899-12-30T01:00:00"/>
    <s v="12:00"/>
    <s v="13:00"/>
    <d v="1899-12-30T01:00:00"/>
    <s v="DCO"/>
    <s v="N/A"/>
  </r>
  <r>
    <n v="16548"/>
    <x v="141"/>
    <x v="30"/>
    <s v="LIFT 25-41"/>
    <s v="AMI"/>
    <n v="77"/>
    <s v="ACS"/>
    <n v="9"/>
    <s v="X"/>
    <m/>
    <x v="3"/>
    <s v="STDA"/>
    <s v="PGM"/>
    <m/>
    <m/>
    <s v="SD PGM01"/>
    <s v="12:00"/>
    <s v="13:00"/>
    <d v="1899-12-30T01:00:00"/>
    <s v="12:00"/>
    <s v="13:00"/>
    <d v="1899-12-30T01:00:00"/>
    <s v="DCO"/>
    <s v="N/A"/>
  </r>
  <r>
    <n v="16549"/>
    <x v="141"/>
    <x v="30"/>
    <s v="LIFT IFTS 25-01 HUN"/>
    <s v="IFTS"/>
    <n v="70"/>
    <s v="ACS"/>
    <n v="17"/>
    <m/>
    <s v="X"/>
    <x v="0"/>
    <s v="NET"/>
    <s v="DECI_STD"/>
    <m/>
    <n v="16550"/>
    <s v="FMSC HACM02"/>
    <s v="12:00"/>
    <s v="13:00"/>
    <d v="1899-12-30T01:00:00"/>
    <s v="12:00"/>
    <s v="13:00"/>
    <d v="1899-12-30T01:00:00"/>
    <s v="DCO"/>
    <s v="N/A"/>
  </r>
  <r>
    <n v="16550"/>
    <x v="141"/>
    <x v="30"/>
    <s v="IP"/>
    <s v="Support IFTS"/>
    <m/>
    <s v="ACS"/>
    <n v="32"/>
    <m/>
    <s v="X"/>
    <x v="1"/>
    <s v="NET"/>
    <s v="DECI_STD"/>
    <m/>
    <n v="16549"/>
    <s v="SUPP"/>
    <d v="1899-12-30T12:00:00"/>
    <d v="1899-12-30T13:00:00"/>
    <d v="1899-12-30T01:00:00"/>
    <d v="1899-12-30T12:00:00"/>
    <d v="1899-12-30T13:00:00"/>
    <d v="1899-12-30T01:00:00"/>
    <s v="DCO"/>
    <s v="N/A"/>
  </r>
  <r>
    <n v="16551"/>
    <x v="141"/>
    <x v="30"/>
    <s v="LIFT IFTS 25-02 UK"/>
    <s v="IFTS"/>
    <n v="80"/>
    <s v="ACS"/>
    <n v="2"/>
    <m/>
    <s v="X"/>
    <x v="5"/>
    <s v="STDA"/>
    <s v="DECI_STD"/>
    <m/>
    <m/>
    <s v="FMS NIT01"/>
    <s v="12:00"/>
    <s v="13:00"/>
    <d v="1899-12-30T01:00:00"/>
    <d v="1899-12-30T12:00:00"/>
    <d v="1899-12-30T13:00:00"/>
    <d v="1899-12-30T01:00:00"/>
    <s v="DCO"/>
    <s v="N/A"/>
  </r>
  <r>
    <n v="16552"/>
    <x v="141"/>
    <x v="30"/>
    <s v="LIFT IFTS QATAR 25-02"/>
    <s v="QATAR"/>
    <n v="74"/>
    <s v="IFTS"/>
    <n v="9"/>
    <m/>
    <s v="X"/>
    <x v="4"/>
    <s v="STDA"/>
    <s v="DECI_STD"/>
    <m/>
    <m/>
    <s v="PT IFB01"/>
    <s v="12:00"/>
    <s v="13:00"/>
    <d v="1899-12-30T01:00:00"/>
    <d v="1899-12-30T12:00:00"/>
    <d v="1899-12-30T13:00:00"/>
    <d v="1899-12-30T01:00:00"/>
    <s v="DCO"/>
    <s v="N/A"/>
  </r>
  <r>
    <n v="16553"/>
    <x v="141"/>
    <x v="30"/>
    <s v="LIFT IFTS 25-01 SGP"/>
    <s v="IFTS"/>
    <n v="68"/>
    <s v="ACS"/>
    <n v="5"/>
    <m/>
    <s v="X"/>
    <x v="5"/>
    <s v="NET"/>
    <s v="DECI_STD"/>
    <m/>
    <n v="16554"/>
    <s v="FMSC OACM01"/>
    <s v="13:30"/>
    <s v="14:30"/>
    <d v="1899-12-30T01:00:00"/>
    <s v="13:30"/>
    <s v="14:30"/>
    <d v="1899-12-30T01:00:00"/>
    <s v="DCO"/>
    <s v="N/A"/>
  </r>
  <r>
    <n v="16554"/>
    <x v="141"/>
    <x v="30"/>
    <s v="IP"/>
    <s v="Support IFTS"/>
    <m/>
    <s v="ACS"/>
    <n v="12"/>
    <m/>
    <s v="X"/>
    <x v="4"/>
    <s v="NET"/>
    <s v="DECI_STD"/>
    <m/>
    <n v="16553"/>
    <s v="SUPP"/>
    <d v="1899-12-30T13:30:00"/>
    <d v="1899-12-30T14:30:00"/>
    <d v="1899-12-30T01:00:00"/>
    <d v="1899-12-30T13:30:00"/>
    <d v="1899-12-30T14:30:00"/>
    <d v="1899-12-30T01:00:00"/>
    <s v="SDC"/>
    <s v="N/A"/>
  </r>
  <r>
    <n v="16555"/>
    <x v="141"/>
    <x v="30"/>
    <s v="LIFT IFTS QATAR 25-02"/>
    <s v="QATAR"/>
    <n v="72"/>
    <s v="ACS"/>
    <n v="14"/>
    <m/>
    <s v="X"/>
    <x v="6"/>
    <s v="STDA"/>
    <s v="DECI_STD"/>
    <m/>
    <m/>
    <s v="FMS CF03"/>
    <s v="13:30"/>
    <s v="14:30"/>
    <d v="1899-12-30T01:00:00"/>
    <d v="1899-12-30T13:30:00"/>
    <d v="1899-12-30T14:30:00"/>
    <d v="1899-12-30T01:00:00"/>
    <s v="DCO"/>
    <s v="N/A"/>
  </r>
  <r>
    <n v="16556"/>
    <x v="141"/>
    <x v="30"/>
    <s v="LIFT IFTS QATAR 25-02"/>
    <s v="QATAR"/>
    <n v="70"/>
    <s v="ACS"/>
    <n v="13"/>
    <m/>
    <s v="X"/>
    <x v="0"/>
    <s v="STDA"/>
    <s v="DECI_STD"/>
    <m/>
    <m/>
    <s v="PT IFB02"/>
    <s v="13:30"/>
    <s v="14:30"/>
    <d v="1899-12-30T01:00:00"/>
    <d v="1899-12-30T13:30:00"/>
    <d v="1899-12-30T14:30:00"/>
    <d v="1899-12-30T01:00:00"/>
    <s v="DCO"/>
    <s v="N/A"/>
  </r>
  <r>
    <n v="16557"/>
    <x v="141"/>
    <x v="30"/>
    <s v="LIFT IFTS 25-01 SGP"/>
    <s v="IFTS"/>
    <n v="69"/>
    <s v="ACS"/>
    <n v="32"/>
    <m/>
    <s v="X"/>
    <x v="5"/>
    <s v="NET"/>
    <s v="DECI_STD"/>
    <m/>
    <n v="16558"/>
    <s v="FMSC OACM01"/>
    <s v="15:00"/>
    <s v="16:00"/>
    <d v="1899-12-30T01:00:00"/>
    <s v="15:00"/>
    <d v="1899-12-30T15:45:00"/>
    <d v="1899-12-30T00:45:00"/>
    <s v="DCO"/>
    <s v="N/A"/>
  </r>
  <r>
    <n v="16558"/>
    <x v="141"/>
    <x v="30"/>
    <s v="IP"/>
    <s v="Support IFTS"/>
    <m/>
    <s v="ACS"/>
    <n v="3"/>
    <m/>
    <s v="X"/>
    <x v="4"/>
    <s v="NET"/>
    <s v="DECI_STD"/>
    <m/>
    <n v="16557"/>
    <s v="SUPP"/>
    <d v="1899-12-30T15:00:00"/>
    <d v="1899-12-30T16:00:00"/>
    <d v="1899-12-30T01:00:00"/>
    <d v="1899-12-30T15:00:00"/>
    <d v="1899-12-30T15:45:00"/>
    <d v="1899-12-30T00:45:00"/>
    <s v="SDC"/>
    <s v="N/A"/>
  </r>
  <r>
    <n v="16559"/>
    <x v="141"/>
    <x v="30"/>
    <s v="LIFT IFTS QATAR 25-02"/>
    <s v="QATAR"/>
    <n v="73"/>
    <s v="ACS"/>
    <n v="9"/>
    <m/>
    <s v="X"/>
    <x v="6"/>
    <s v="STDA"/>
    <s v="DECI_STD"/>
    <m/>
    <m/>
    <s v="PT IFB01"/>
    <s v="15:00"/>
    <s v="16:00"/>
    <d v="1899-12-30T01:00:00"/>
    <m/>
    <m/>
    <s v=""/>
    <s v="CANC"/>
    <s v="CD1"/>
  </r>
  <r>
    <n v="16560"/>
    <x v="141"/>
    <x v="30"/>
    <s v="LIFT IFTS 25-02 SGP"/>
    <s v="IFTS"/>
    <n v="82"/>
    <s v="IFTS"/>
    <n v="23"/>
    <m/>
    <s v="X"/>
    <x v="1"/>
    <s v="STDA"/>
    <s v="DECI_STD"/>
    <m/>
    <m/>
    <s v="PT NIT01"/>
    <s v="15:00"/>
    <s v="16:00"/>
    <d v="1899-12-30T01:00:00"/>
    <d v="1899-12-30T15:00:00"/>
    <d v="1899-12-30T16:00:00"/>
    <d v="1899-12-30T01:00:00"/>
    <s v="DCO"/>
    <s v="N/A"/>
  </r>
  <r>
    <n v="16561"/>
    <x v="141"/>
    <x v="30"/>
    <s v="LIFT 24-45 ITA"/>
    <s v="AMI"/>
    <n v="34"/>
    <s v="ACS"/>
    <n v="10"/>
    <s v="X"/>
    <m/>
    <x v="5"/>
    <s v="NET"/>
    <s v="DECI_STD"/>
    <m/>
    <n v="16562"/>
    <s v="SD OACM02"/>
    <s v="16:30"/>
    <s v="17:30"/>
    <d v="1899-12-30T01:00:00"/>
    <s v="16:30"/>
    <d v="1899-12-30T17:00:00"/>
    <d v="1899-12-30T00:30:00"/>
    <s v="DCO"/>
    <s v="N/A"/>
  </r>
  <r>
    <n v="16562"/>
    <x v="141"/>
    <x v="30"/>
    <s v="IP"/>
    <s v="Support AMI"/>
    <m/>
    <s v="ACS"/>
    <n v="13"/>
    <m/>
    <s v="X"/>
    <x v="4"/>
    <s v="NET"/>
    <s v="DECI_STD"/>
    <m/>
    <n v="16561"/>
    <s v="SUPP"/>
    <d v="1899-12-30T16:30:00"/>
    <d v="1899-12-30T17:30:00"/>
    <d v="1899-12-30T01:00:00"/>
    <d v="1899-12-30T16:30:00"/>
    <d v="1899-12-30T17:00:00"/>
    <d v="1899-12-30T00:30:00"/>
    <s v="SDC"/>
    <s v="N/A"/>
  </r>
  <r>
    <n v="16563"/>
    <x v="141"/>
    <x v="30"/>
    <s v="IFTS LIFT 24-01 QATAR"/>
    <s v="QATAR"/>
    <n v="40"/>
    <s v="ACS"/>
    <n v="14"/>
    <s v="X"/>
    <m/>
    <x v="0"/>
    <s v="NET"/>
    <s v="DECI_STD"/>
    <m/>
    <n v="16564"/>
    <s v="NET BTFFB01"/>
    <s v="16:30"/>
    <s v="17:30"/>
    <d v="1899-12-30T01:00:00"/>
    <d v="1899-12-30T16:30:00"/>
    <d v="1899-12-30T17:30:00"/>
    <d v="1899-12-30T01:00:00"/>
    <s v="DCO"/>
    <s v="N/A"/>
  </r>
  <r>
    <n v="16564"/>
    <x v="141"/>
    <x v="30"/>
    <s v="IFTS 25-01 QAT"/>
    <s v="QATAR"/>
    <n v="76"/>
    <s v="ACS"/>
    <n v="5"/>
    <s v="X"/>
    <m/>
    <x v="1"/>
    <s v="NET"/>
    <s v="DECI_STD"/>
    <m/>
    <n v="16563"/>
    <s v="NET BTFFB01"/>
    <d v="1899-12-30T16:30:00"/>
    <d v="1899-12-30T17:30:00"/>
    <d v="1899-12-30T01:00:00"/>
    <d v="1899-12-30T16:30:00"/>
    <d v="1899-12-30T17:30:00"/>
    <d v="1899-12-30T01:00:00"/>
    <s v="DCO"/>
    <s v="N/A"/>
  </r>
  <r>
    <n v="16565"/>
    <x v="141"/>
    <x v="30"/>
    <s v="LIFT IFTS QATAR 25-02"/>
    <s v="QATAR"/>
    <n v="74"/>
    <s v="ACS"/>
    <n v="12"/>
    <m/>
    <s v="X"/>
    <x v="6"/>
    <s v="STDA"/>
    <s v="DECI_STD"/>
    <m/>
    <m/>
    <s v="PT IFB02"/>
    <s v="16:30"/>
    <s v="17:30"/>
    <d v="1899-12-30T01:00:00"/>
    <d v="1899-12-30T16:30:00"/>
    <d v="1899-12-30T17:30:00"/>
    <d v="1899-12-30T01:00:00"/>
    <s v="DCO"/>
    <s v="N/A"/>
  </r>
  <r>
    <n v="16566"/>
    <x v="142"/>
    <x v="30"/>
    <s v="LIFT IFTS 25-01 SGP"/>
    <s v="IFTS"/>
    <n v="68"/>
    <s v="ACS"/>
    <n v="9"/>
    <m/>
    <s v="X"/>
    <x v="5"/>
    <s v="NET"/>
    <s v="DECI_STD"/>
    <m/>
    <n v="16567"/>
    <s v="FMSC OACM02"/>
    <s v="09:00"/>
    <s v="10:00"/>
    <d v="1899-12-30T01:00:00"/>
    <d v="1899-12-30T09:00:00"/>
    <d v="1899-12-30T09:50:00"/>
    <d v="1899-12-30T00:50:00"/>
    <s v="DCO"/>
    <s v="N/A"/>
  </r>
  <r>
    <n v="16567"/>
    <x v="142"/>
    <x v="30"/>
    <s v="IP"/>
    <s v="Support IFTS"/>
    <m/>
    <s v="ACS"/>
    <n v="32"/>
    <m/>
    <s v="X"/>
    <x v="4"/>
    <s v="NET"/>
    <s v="PGM"/>
    <m/>
    <n v="16566"/>
    <s v="SUPP"/>
    <d v="1899-12-30T09:00:00"/>
    <d v="1899-12-30T10:00:00"/>
    <d v="1899-12-30T01:00:00"/>
    <d v="1899-12-30T09:00:00"/>
    <d v="1899-12-30T09:50:00"/>
    <d v="1899-12-30T00:50:00"/>
    <s v="SDC"/>
    <s v="N/A"/>
  </r>
  <r>
    <n v="16568"/>
    <x v="142"/>
    <x v="30"/>
    <s v="IFTS 25-01 QAT"/>
    <s v="QATAR"/>
    <n v="76"/>
    <s v="ACS"/>
    <n v="2"/>
    <s v="X"/>
    <m/>
    <x v="0"/>
    <s v="NET"/>
    <s v="DECI_STD"/>
    <m/>
    <n v="16569"/>
    <s v="NET BTFFB02"/>
    <s v="09:00"/>
    <s v="10:00"/>
    <d v="1899-12-30T01:00:00"/>
    <s v="09:00"/>
    <s v="10:00"/>
    <d v="1899-12-30T01:00:00"/>
    <s v="DCO"/>
    <s v="N/A"/>
  </r>
  <r>
    <n v="16569"/>
    <x v="142"/>
    <x v="30"/>
    <s v="LIFT IFTS QATAR 25-01"/>
    <s v="QATAR"/>
    <n v="65"/>
    <s v="IFTS"/>
    <n v="23"/>
    <m/>
    <s v="X"/>
    <x v="1"/>
    <s v="NET"/>
    <s v="DECI_STD"/>
    <m/>
    <n v="16568"/>
    <s v="NET BTFFB01"/>
    <d v="1899-12-30T09:00:00"/>
    <d v="1899-12-30T10:00:00"/>
    <d v="1899-12-30T01:00:00"/>
    <d v="1899-12-30T09:00:00"/>
    <d v="1899-12-30T10:00:00"/>
    <d v="1899-12-30T01:00:00"/>
    <s v="DCO"/>
    <s v="N/A"/>
  </r>
  <r>
    <n v="16570"/>
    <x v="142"/>
    <x v="30"/>
    <s v="LIFT IFTS 25-02 SGP"/>
    <s v="IFTS"/>
    <n v="82"/>
    <s v="IFTS"/>
    <n v="9"/>
    <m/>
    <s v="X"/>
    <x v="6"/>
    <s v="STDA"/>
    <s v="DECI_STD"/>
    <m/>
    <m/>
    <s v="FMS NIT01"/>
    <s v="09:00"/>
    <s v="10:00"/>
    <d v="1899-12-30T01:00:00"/>
    <s v="09:00"/>
    <s v="10:00"/>
    <d v="1899-12-30T01:00:00"/>
    <s v="DCO"/>
    <s v="N/A"/>
  </r>
  <r>
    <n v="16571"/>
    <x v="142"/>
    <x v="30"/>
    <s v="LIFT 25-41"/>
    <s v="AMI"/>
    <n v="79"/>
    <s v="ACS"/>
    <n v="14"/>
    <s v="X"/>
    <m/>
    <x v="5"/>
    <s v="NET"/>
    <s v="LOW LEVEL"/>
    <m/>
    <n v="16572"/>
    <s v="SD FLL01"/>
    <s v="10:30"/>
    <s v="11:30"/>
    <d v="1899-12-30T01:00:00"/>
    <d v="1899-12-30T10:30:00"/>
    <d v="1899-12-30T11:30:00"/>
    <d v="1899-12-30T01:00:00"/>
    <s v="DCO"/>
    <s v="N/A"/>
  </r>
  <r>
    <n v="16572"/>
    <x v="142"/>
    <x v="30"/>
    <s v="LIFT 25-41"/>
    <s v="AMI"/>
    <n v="82"/>
    <s v="ACS"/>
    <n v="12"/>
    <s v="X"/>
    <m/>
    <x v="4"/>
    <s v="NET"/>
    <s v="LOW LEVEL"/>
    <m/>
    <n v="16571"/>
    <s v="SD FLL01"/>
    <d v="1899-12-30T10:30:00"/>
    <d v="1899-12-30T11:30:00"/>
    <d v="1899-12-30T01:00:00"/>
    <d v="1899-12-30T10:30:00"/>
    <d v="1899-12-30T11:30:00"/>
    <d v="1899-12-30T01:00:00"/>
    <s v="DCO"/>
    <s v="N/A"/>
  </r>
  <r>
    <n v="16573"/>
    <x v="142"/>
    <x v="30"/>
    <s v="IFTS 25-01 QAT"/>
    <s v="QATAR"/>
    <n v="78"/>
    <s v="ACS"/>
    <n v="13"/>
    <s v="X"/>
    <m/>
    <x v="0"/>
    <s v="NET"/>
    <s v="DECI_STD"/>
    <m/>
    <n v="16574"/>
    <s v="NET BTFFB01"/>
    <s v="10:30"/>
    <s v="11:30"/>
    <d v="1899-12-30T01:00:00"/>
    <s v="10:30"/>
    <s v="11:30"/>
    <d v="1899-12-30T01:00:00"/>
    <s v="DCO"/>
    <s v="N/A"/>
  </r>
  <r>
    <n v="16574"/>
    <x v="142"/>
    <x v="30"/>
    <s v="IFTS LIFT 24-01 QATAR"/>
    <s v="QATAR"/>
    <n v="40"/>
    <s v="ACS"/>
    <n v="10"/>
    <s v="X"/>
    <m/>
    <x v="1"/>
    <s v="NET"/>
    <s v="DECI_STD"/>
    <m/>
    <n v="16573"/>
    <s v="NET BTFFB02"/>
    <d v="1899-12-30T10:30:00"/>
    <d v="1899-12-30T11:30:00"/>
    <d v="1899-12-30T01:00:00"/>
    <d v="1899-12-30T10:30:00"/>
    <d v="1899-12-30T11:30:00"/>
    <d v="1899-12-30T01:00:00"/>
    <s v="DCO"/>
    <s v="N/A"/>
  </r>
  <r>
    <n v="16575"/>
    <x v="142"/>
    <x v="30"/>
    <s v="LIFT IFTS 25-02 JPN"/>
    <s v="IFTS"/>
    <n v="79"/>
    <s v="ACS"/>
    <n v="5"/>
    <m/>
    <s v="X"/>
    <x v="6"/>
    <s v="STDA"/>
    <s v="DECI_STD"/>
    <m/>
    <m/>
    <s v="PT NIT01"/>
    <s v="10:30"/>
    <s v="11:30"/>
    <d v="1899-12-30T01:00:00"/>
    <s v="10:30"/>
    <s v="11:30"/>
    <d v="1899-12-30T01:00:00"/>
    <s v="DCO"/>
    <s v="N/A"/>
  </r>
  <r>
    <n v="16576"/>
    <x v="142"/>
    <x v="30"/>
    <s v="LIFT IFTS 24-04 JPN"/>
    <s v="IFTS"/>
    <n v="57"/>
    <s v="ACS"/>
    <n v="32"/>
    <m/>
    <s v="X"/>
    <x v="5"/>
    <s v="NET"/>
    <s v="BTAG_DECI"/>
    <m/>
    <n v="16577"/>
    <s v="NET BTAG01"/>
    <s v="12:00"/>
    <s v="13:00"/>
    <d v="1899-12-30T01:00:00"/>
    <s v="12:00"/>
    <s v="13:00"/>
    <d v="1899-12-30T01:00:00"/>
    <s v="DCO"/>
    <s v="N/A"/>
  </r>
  <r>
    <n v="16577"/>
    <x v="142"/>
    <x v="30"/>
    <s v="LIFT IFTS 24-04 JPN"/>
    <s v="IFTS"/>
    <n v="55"/>
    <s v="ACS"/>
    <n v="9"/>
    <m/>
    <s v="X"/>
    <x v="4"/>
    <s v="NET"/>
    <s v="BTAG_DECI"/>
    <m/>
    <n v="16576"/>
    <s v="NET BTAG01"/>
    <d v="1899-12-30T12:00:00"/>
    <d v="1899-12-30T13:00:00"/>
    <d v="1899-12-30T01:00:00"/>
    <d v="1899-12-30T12:00:00"/>
    <d v="1899-12-30T13:00:00"/>
    <d v="1899-12-30T01:00:00"/>
    <s v="DCO"/>
    <s v="N/A"/>
  </r>
  <r>
    <n v="16578"/>
    <x v="142"/>
    <x v="30"/>
    <s v="LIFT IFTS 25-01 SGP"/>
    <s v="IFTS"/>
    <n v="69"/>
    <s v="ACS"/>
    <n v="2"/>
    <m/>
    <s v="X"/>
    <x v="0"/>
    <s v="NET"/>
    <s v="DECI_STD"/>
    <m/>
    <n v="16579"/>
    <s v="FMSC OACM02"/>
    <s v="12:00"/>
    <s v="13:00"/>
    <d v="1899-12-30T01:00:00"/>
    <d v="1899-12-30T12:00:00"/>
    <d v="1899-12-30T13:00:00"/>
    <d v="1899-12-30T01:00:00"/>
    <s v="DCO"/>
    <s v="N/A"/>
  </r>
  <r>
    <n v="16579"/>
    <x v="142"/>
    <x v="30"/>
    <s v="IP"/>
    <s v="Support IFTS"/>
    <m/>
    <s v="ACS"/>
    <n v="22"/>
    <m/>
    <s v="X"/>
    <x v="1"/>
    <s v="NET"/>
    <s v="DECI_STD"/>
    <m/>
    <n v="16578"/>
    <s v="SUPP"/>
    <d v="1899-12-30T12:00:00"/>
    <d v="1899-12-30T13:00:00"/>
    <d v="1899-12-30T01:00:00"/>
    <d v="1899-12-30T12:00:00"/>
    <d v="1899-12-30T13:00:00"/>
    <d v="1899-12-30T01:00:00"/>
    <s v="SDC"/>
    <s v="N/A"/>
  </r>
  <r>
    <n v="16580"/>
    <x v="142"/>
    <x v="30"/>
    <s v="LIFT 25-41"/>
    <s v="AMI"/>
    <n v="81"/>
    <s v="ACS"/>
    <n v="12"/>
    <s v="X"/>
    <m/>
    <x v="5"/>
    <s v="NET"/>
    <s v="LOW LEVEL"/>
    <m/>
    <n v="16581"/>
    <s v="SD FLL02"/>
    <s v="13:30"/>
    <s v="14:30"/>
    <d v="1899-12-30T01:00:00"/>
    <s v="13:30"/>
    <s v="14:30"/>
    <d v="1899-12-30T01:00:00"/>
    <s v="DCO"/>
    <s v="N/A"/>
  </r>
  <r>
    <n v="16581"/>
    <x v="142"/>
    <x v="30"/>
    <s v="LIFT 25-41"/>
    <s v="AMI"/>
    <n v="80"/>
    <s v="ACS"/>
    <n v="14"/>
    <s v="X"/>
    <m/>
    <x v="4"/>
    <s v="NET"/>
    <s v="LOW LEVEL"/>
    <m/>
    <n v="16580"/>
    <s v="SD FLL01"/>
    <d v="1899-12-30T13:30:00"/>
    <d v="1899-12-30T14:30:00"/>
    <d v="1899-12-30T01:00:00"/>
    <d v="1899-12-30T13:30:00"/>
    <d v="1899-12-30T14:30:00"/>
    <d v="1899-12-30T01:00:00"/>
    <s v="DCO"/>
    <s v="N/A"/>
  </r>
  <r>
    <n v="16582"/>
    <x v="142"/>
    <x v="30"/>
    <s v="LIFT 25-41"/>
    <s v="AMI"/>
    <n v="77"/>
    <s v="ACS"/>
    <n v="10"/>
    <s v="X"/>
    <m/>
    <x v="0"/>
    <s v="NET"/>
    <s v="PGM"/>
    <m/>
    <n v="16583"/>
    <s v="SD PGM02"/>
    <s v="13:30"/>
    <s v="14:30"/>
    <d v="1899-12-30T01:00:00"/>
    <d v="1899-12-30T13:30:00"/>
    <d v="1899-12-30T14:30:00"/>
    <d v="1899-12-30T01:00:00"/>
    <s v="DCO"/>
    <s v="N/A"/>
  </r>
  <r>
    <n v="16583"/>
    <x v="142"/>
    <x v="30"/>
    <s v="LIFT 25-41"/>
    <s v="AMI"/>
    <n v="76"/>
    <s v="ACS"/>
    <n v="13"/>
    <s v="X"/>
    <m/>
    <x v="1"/>
    <s v="NET"/>
    <s v="PGM"/>
    <m/>
    <n v="16582"/>
    <s v="SD PGM02-CPL01"/>
    <d v="1899-12-30T13:30:00"/>
    <d v="1899-12-30T14:30:00"/>
    <d v="1899-12-30T01:00:00"/>
    <d v="1899-12-30T13:30:00"/>
    <d v="1899-12-30T14:30:00"/>
    <d v="1899-12-30T01:00:00"/>
    <s v="DCO"/>
    <s v="N/A"/>
  </r>
  <r>
    <n v="16584"/>
    <x v="142"/>
    <x v="30"/>
    <s v="LIFT IFTS 25-02 UK"/>
    <s v="IFTS"/>
    <n v="80"/>
    <s v="ACS"/>
    <n v="5"/>
    <m/>
    <s v="X"/>
    <x v="6"/>
    <s v="STDA"/>
    <s v="DECI_STD"/>
    <m/>
    <m/>
    <s v="PT NAV02"/>
    <s v="13:30"/>
    <s v="14:30"/>
    <d v="1899-12-30T01:00:00"/>
    <d v="1899-12-30T13:30:00"/>
    <d v="1899-12-30T14:30:00"/>
    <d v="1899-12-30T01:00:00"/>
    <s v="DCO"/>
    <s v="N/A"/>
  </r>
  <r>
    <n v="16585"/>
    <x v="142"/>
    <x v="30"/>
    <s v="LIFT IFTS QATAR 25-02"/>
    <s v="QATAR"/>
    <n v="73"/>
    <s v="IFTS"/>
    <n v="9"/>
    <m/>
    <s v="X"/>
    <x v="3"/>
    <s v="STDA"/>
    <s v="DECI_STD"/>
    <m/>
    <m/>
    <s v="FMS CF03-FAT01"/>
    <s v="13:30"/>
    <s v="14:30"/>
    <d v="1899-12-30T01:00:00"/>
    <d v="1899-12-30T13:30:00"/>
    <d v="1899-12-30T14:30:00"/>
    <d v="1899-12-30T01:00:00"/>
    <s v="DCO"/>
    <s v="N/A"/>
  </r>
  <r>
    <n v="16586"/>
    <x v="142"/>
    <x v="30"/>
    <s v="LIFT IFTS 24-04 CAN"/>
    <s v="IFTS"/>
    <n v="53"/>
    <s v="ACS"/>
    <n v="17"/>
    <m/>
    <s v="X"/>
    <x v="5"/>
    <s v="NET"/>
    <s v="OCA AA"/>
    <m/>
    <n v="16587"/>
    <s v="NET OCAAA01"/>
    <s v="15:00"/>
    <s v="16:00"/>
    <d v="1899-12-30T01:00:00"/>
    <s v="15:00"/>
    <s v="16:00"/>
    <d v="1899-12-30T01:00:00"/>
    <s v="DCO"/>
    <s v="N/A"/>
  </r>
  <r>
    <n v="16587"/>
    <x v="142"/>
    <x v="30"/>
    <s v="LIFT IFTS 24-04 CAN"/>
    <s v="IFTS"/>
    <n v="51"/>
    <s v="ACS"/>
    <n v="33"/>
    <m/>
    <s v="X"/>
    <x v="4"/>
    <s v="NET"/>
    <s v="OCA AA"/>
    <m/>
    <n v="16586"/>
    <s v="NET OCAAA01"/>
    <d v="1899-12-30T15:00:00"/>
    <d v="1899-12-30T16:00:00"/>
    <d v="1899-12-30T01:00:00"/>
    <d v="1899-12-30T15:00:00"/>
    <d v="1899-12-30T16:00:00"/>
    <d v="1899-12-30T01:00:00"/>
    <s v="DCO"/>
    <s v="N/A"/>
  </r>
  <r>
    <n v="16588"/>
    <x v="142"/>
    <x v="30"/>
    <s v="LIFT IFTS QATAR 25-02"/>
    <s v="QATAR"/>
    <n v="71"/>
    <s v="IFTS"/>
    <n v="23"/>
    <m/>
    <s v="X"/>
    <x v="6"/>
    <s v="STDA"/>
    <s v="DECI_STD"/>
    <m/>
    <m/>
    <s v="PT IFB01"/>
    <s v="15:00"/>
    <s v="16:00"/>
    <d v="1899-12-30T01:00:00"/>
    <d v="1899-12-30T15:00:00"/>
    <d v="1899-12-30T16:00:00"/>
    <d v="1899-12-30T01:00:00"/>
    <s v="DCO"/>
    <s v="N/A"/>
  </r>
  <r>
    <n v="16589"/>
    <x v="142"/>
    <x v="30"/>
    <s v="LIFT IFTS 24-04 JPN"/>
    <s v="IFTS"/>
    <n v="55"/>
    <s v="ACS"/>
    <n v="14"/>
    <m/>
    <s v="X"/>
    <x v="5"/>
    <s v="NET"/>
    <s v="BTAG_DECI"/>
    <m/>
    <n v="16590"/>
    <s v="NET BTAG02"/>
    <s v="16:30"/>
    <s v="17:30"/>
    <d v="1899-12-30T01:00:00"/>
    <s v="16:30"/>
    <s v="17:30"/>
    <d v="1899-12-30T01:00:00"/>
    <s v="DCO"/>
    <s v="N/A"/>
  </r>
  <r>
    <n v="16590"/>
    <x v="142"/>
    <x v="30"/>
    <s v="LIFT IFTS 24-04 JPN"/>
    <s v="IFTS"/>
    <n v="57"/>
    <s v="ACS"/>
    <n v="10"/>
    <m/>
    <s v="X"/>
    <x v="4"/>
    <s v="NET"/>
    <s v="BTAG_DECI"/>
    <m/>
    <n v="16589"/>
    <s v="NET BTAG02"/>
    <d v="1899-12-30T16:30:00"/>
    <d v="1899-12-30T17:30:00"/>
    <d v="1899-12-30T01:00:00"/>
    <d v="1899-12-30T16:30:00"/>
    <d v="1899-12-30T17:30:00"/>
    <d v="1899-12-30T01:00:00"/>
    <s v="DCO"/>
    <s v="N/A"/>
  </r>
  <r>
    <n v="16591"/>
    <x v="142"/>
    <x v="30"/>
    <s v="LIFT 25-41"/>
    <s v="AMI"/>
    <n v="82"/>
    <s v="ACS"/>
    <n v="5"/>
    <s v="X"/>
    <m/>
    <x v="0"/>
    <s v="NET"/>
    <s v="LOW LEVEL"/>
    <m/>
    <n v="16592"/>
    <s v="SD FLL02"/>
    <s v="16:30"/>
    <s v="17:30"/>
    <d v="1899-12-30T01:00:00"/>
    <d v="1899-12-30T16:30:00"/>
    <d v="1899-12-30T17:30:00"/>
    <d v="1899-12-30T01:00:00"/>
    <s v="DCO"/>
    <s v="N/A"/>
  </r>
  <r>
    <n v="16592"/>
    <x v="142"/>
    <x v="30"/>
    <s v="LIFT 25-41"/>
    <s v="AMI"/>
    <n v="79"/>
    <s v="ACS"/>
    <n v="12"/>
    <s v="X"/>
    <m/>
    <x v="1"/>
    <s v="NET"/>
    <s v="LOW LEVEL"/>
    <m/>
    <n v="16591"/>
    <s v="SD FLL02"/>
    <d v="1899-12-30T16:30:00"/>
    <d v="1899-12-30T17:30:00"/>
    <d v="1899-12-30T01:00:00"/>
    <d v="1899-12-30T16:30:00"/>
    <d v="1899-12-30T17:30:00"/>
    <d v="1899-12-30T01:00:00"/>
    <s v="DCO"/>
    <s v="N/A"/>
  </r>
  <r>
    <n v="16593"/>
    <x v="142"/>
    <x v="30"/>
    <s v="LIFT IFTS QATAR 25-02"/>
    <s v="QATAR"/>
    <n v="70"/>
    <s v="ACS"/>
    <n v="13"/>
    <m/>
    <s v="X"/>
    <x v="6"/>
    <s v="STDA"/>
    <s v="DECI_STD"/>
    <m/>
    <m/>
    <s v="PT IFB03"/>
    <s v="16:30"/>
    <s v="17:30"/>
    <d v="1899-12-30T01:00:00"/>
    <d v="1899-12-30T16:30:00"/>
    <d v="1899-12-30T17:30:00"/>
    <d v="1899-12-30T01:00:00"/>
    <s v="DCO"/>
    <s v="N/A"/>
  </r>
  <r>
    <n v="16594"/>
    <x v="143"/>
    <x v="30"/>
    <s v="LIFT 25-41"/>
    <s v="AMI"/>
    <n v="77"/>
    <s v="ACS"/>
    <n v="9"/>
    <s v="X"/>
    <m/>
    <x v="5"/>
    <s v="NET"/>
    <s v="LOW LEVEL"/>
    <m/>
    <n v="16595"/>
    <s v="SD FLL01"/>
    <s v="09:00"/>
    <s v="10:00"/>
    <d v="1899-12-30T01:00:00"/>
    <m/>
    <m/>
    <s v=""/>
    <s v="RSLD"/>
    <s v="CD5"/>
  </r>
  <r>
    <n v="16595"/>
    <x v="143"/>
    <x v="30"/>
    <s v="LIFT 25-41"/>
    <s v="AMI"/>
    <n v="76"/>
    <s v="ACS"/>
    <n v="32"/>
    <s v="X"/>
    <m/>
    <x v="4"/>
    <s v="NET"/>
    <s v="LOW LEVEL"/>
    <m/>
    <n v="16594"/>
    <s v="SD FLL01"/>
    <d v="1899-12-30T09:00:00"/>
    <d v="1899-12-30T10:00:00"/>
    <d v="1899-12-30T01:00:00"/>
    <m/>
    <m/>
    <s v=""/>
    <s v="RSLD"/>
    <s v="CD4"/>
  </r>
  <r>
    <n v="16596"/>
    <x v="143"/>
    <x v="30"/>
    <s v="LIFT IFTS 25-01 SGP"/>
    <s v="IFTS"/>
    <n v="68"/>
    <s v="IFTS"/>
    <n v="9"/>
    <m/>
    <s v="X"/>
    <x v="0"/>
    <s v="NET"/>
    <s v="DECI_STD"/>
    <m/>
    <n v="16597"/>
    <s v="FMSC HACM01"/>
    <s v="09:00"/>
    <s v="10:00"/>
    <d v="1899-12-30T01:00:00"/>
    <d v="1899-12-30T09:00:00"/>
    <d v="1899-12-30T10:00:00"/>
    <d v="1899-12-30T01:00:00"/>
    <s v="DCO"/>
    <s v="N/A"/>
  </r>
  <r>
    <n v="16597"/>
    <x v="143"/>
    <x v="30"/>
    <s v="IP"/>
    <s v="Support IFTS"/>
    <m/>
    <s v="ACS"/>
    <n v="2"/>
    <m/>
    <s v="X"/>
    <x v="1"/>
    <s v="NET"/>
    <s v="DECI_STD"/>
    <m/>
    <n v="16596"/>
    <s v="SUPP"/>
    <d v="1899-12-30T09:00:00"/>
    <d v="1899-12-30T10:00:00"/>
    <d v="1899-12-30T01:00:00"/>
    <d v="1899-12-30T09:00:00"/>
    <d v="1899-12-30T10:00:00"/>
    <d v="1899-12-30T01:00:00"/>
    <s v="SDC"/>
    <s v="N/A"/>
  </r>
  <r>
    <n v="16598"/>
    <x v="143"/>
    <x v="30"/>
    <s v="LIFT IFTS 24-04 CAN"/>
    <s v="IFTS"/>
    <n v="51"/>
    <s v="ACS"/>
    <n v="14"/>
    <m/>
    <s v="X"/>
    <x v="5"/>
    <s v="NET"/>
    <s v="OCA AG"/>
    <m/>
    <n v="16599"/>
    <s v="NET OCAAG01"/>
    <s v="10:30"/>
    <s v="11:30"/>
    <d v="1899-12-30T01:00:00"/>
    <d v="1899-12-30T10:30:00"/>
    <d v="1899-12-30T11:30:00"/>
    <d v="1899-12-30T01:00:00"/>
    <s v="DCO"/>
    <s v="N/A"/>
  </r>
  <r>
    <n v="16599"/>
    <x v="143"/>
    <x v="30"/>
    <s v="LIFT IFTS 24-04 CAN"/>
    <s v="IFTS"/>
    <n v="53"/>
    <s v="ACS"/>
    <n v="12"/>
    <m/>
    <s v="X"/>
    <x v="4"/>
    <s v="NET"/>
    <s v="OCA AG"/>
    <m/>
    <n v="16598"/>
    <s v="NET OCAAG01"/>
    <d v="1899-12-30T10:30:00"/>
    <d v="1899-12-30T11:30:00"/>
    <d v="1899-12-30T01:00:00"/>
    <d v="1899-12-30T10:30:00"/>
    <d v="1899-12-30T11:30:00"/>
    <d v="1899-12-30T01:00:00"/>
    <s v="DCO"/>
    <s v="N/A"/>
  </r>
  <r>
    <n v="16600"/>
    <x v="143"/>
    <x v="30"/>
    <s v="LIFT IFTS 25-02 UK"/>
    <s v="IFTS"/>
    <n v="81"/>
    <s v="ACS"/>
    <n v="5"/>
    <m/>
    <s v="X"/>
    <x v="6"/>
    <s v="STDA"/>
    <s v="DECI_STD"/>
    <m/>
    <m/>
    <s v="PT NIT01"/>
    <s v="10:30"/>
    <s v="11:30"/>
    <d v="1899-12-30T01:00:00"/>
    <s v="10:30"/>
    <s v="11:30"/>
    <d v="1899-12-30T01:00:00"/>
    <s v="DCO"/>
    <s v="N/A"/>
  </r>
  <r>
    <n v="16601"/>
    <x v="143"/>
    <x v="30"/>
    <s v="LIFT IFTS 25-01 SGP"/>
    <s v="IFTS"/>
    <n v="69"/>
    <s v="ACS"/>
    <n v="9"/>
    <m/>
    <s v="X"/>
    <x v="5"/>
    <s v="NET"/>
    <s v="DECI_STD"/>
    <m/>
    <n v="16602"/>
    <s v="FMSC HACM01"/>
    <s v="12:00"/>
    <s v="13:00"/>
    <d v="1899-12-30T01:00:00"/>
    <d v="1899-12-30T12:00:00"/>
    <d v="1899-12-30T13:00:00"/>
    <d v="1899-12-30T01:00:00"/>
    <s v="DCO"/>
    <s v="N/A"/>
  </r>
  <r>
    <n v="16602"/>
    <x v="143"/>
    <x v="30"/>
    <s v="IP"/>
    <s v="Support IFTS"/>
    <m/>
    <s v="IFTS"/>
    <n v="42"/>
    <m/>
    <s v="X"/>
    <x v="4"/>
    <s v="NET"/>
    <s v="DECI_STD"/>
    <m/>
    <n v="16601"/>
    <s v="SUPP"/>
    <d v="1899-12-30T12:00:00"/>
    <d v="1899-12-30T13:00:00"/>
    <d v="1899-12-30T01:00:00"/>
    <d v="1899-12-30T12:00:00"/>
    <d v="1899-12-30T13:00:00"/>
    <d v="1899-12-30T01:00:00"/>
    <s v="SDC"/>
    <s v="N/A"/>
  </r>
  <r>
    <n v="16603"/>
    <x v="143"/>
    <x v="30"/>
    <s v="LIFT IFTS QATAR 25-01"/>
    <s v="QATAR"/>
    <n v="65"/>
    <s v="IFTS"/>
    <n v="9"/>
    <m/>
    <s v="X"/>
    <x v="0"/>
    <s v="NET"/>
    <s v="DECI_STD"/>
    <m/>
    <n v="16604"/>
    <s v="NET BTFFB02"/>
    <s v="12:00"/>
    <s v="13:00"/>
    <d v="1899-12-30T01:00:00"/>
    <s v="12:00"/>
    <s v="13:00"/>
    <d v="1899-12-30T01:00:00"/>
    <s v="DCO"/>
    <s v="N/A"/>
  </r>
  <r>
    <n v="16604"/>
    <x v="143"/>
    <x v="30"/>
    <s v="IFTS 25-01 QAT"/>
    <s v="QATAR"/>
    <n v="78"/>
    <s v="ACS"/>
    <n v="2"/>
    <s v="X"/>
    <m/>
    <x v="1"/>
    <s v="NET"/>
    <s v="DECI_STD"/>
    <m/>
    <n v="16603"/>
    <s v="NET BTFFB02"/>
    <d v="1899-12-30T12:00:00"/>
    <d v="1899-12-30T13:00:00"/>
    <d v="1899-12-30T01:00:00"/>
    <d v="1899-12-30T12:00:00"/>
    <d v="1899-12-30T13:00:00"/>
    <d v="1899-12-30T01:00:00"/>
    <s v="DCO"/>
    <s v="N/A"/>
  </r>
  <r>
    <n v="16605"/>
    <x v="143"/>
    <x v="30"/>
    <s v="LIP 25-01"/>
    <s v="AMI"/>
    <n v="83"/>
    <s v="ACS"/>
    <n v="17"/>
    <m/>
    <s v="X"/>
    <x v="6"/>
    <s v="STDA"/>
    <s v="PGM"/>
    <m/>
    <m/>
    <s v="SD PGM01"/>
    <s v="12:00"/>
    <s v="13:00"/>
    <d v="1899-12-30T01:00:00"/>
    <s v="12:00"/>
    <s v="13:00"/>
    <d v="1899-12-30T01:00:00"/>
    <s v="DCO"/>
    <s v="N/A"/>
  </r>
  <r>
    <n v="16606"/>
    <x v="143"/>
    <x v="30"/>
    <s v="LIFT IFTS 25-02 SGP"/>
    <s v="IFTS"/>
    <n v="83"/>
    <s v="ACS"/>
    <n v="32"/>
    <m/>
    <s v="X"/>
    <x v="3"/>
    <s v="STDA"/>
    <s v="DECI_STD"/>
    <m/>
    <m/>
    <s v="PT NIT01"/>
    <s v="12:00"/>
    <s v="13:00"/>
    <d v="1899-12-30T01:00:00"/>
    <s v="12:00"/>
    <s v="13:00"/>
    <d v="1899-12-30T01:00:00"/>
    <s v="DCO"/>
    <s v="N/A"/>
  </r>
  <r>
    <n v="16607"/>
    <x v="143"/>
    <x v="30"/>
    <s v="LIFT IFTS 24-05 AUT"/>
    <s v="IFTS"/>
    <n v="65"/>
    <s v="ACS"/>
    <n v="10"/>
    <m/>
    <s v="X"/>
    <x v="5"/>
    <s v="NET"/>
    <s v="DCA"/>
    <m/>
    <n v="16608"/>
    <s v="NET SMI01"/>
    <s v="13:30"/>
    <s v="14:30"/>
    <d v="1899-12-30T01:00:00"/>
    <s v="13:30"/>
    <s v="14:30"/>
    <d v="1899-12-30T01:00:00"/>
    <s v="DCO"/>
    <s v="N/A"/>
  </r>
  <r>
    <n v="16608"/>
    <x v="143"/>
    <x v="30"/>
    <s v="LIFT IFTS 24-05 AUT"/>
    <s v="IFTS"/>
    <n v="64"/>
    <s v="ACS"/>
    <n v="12"/>
    <m/>
    <s v="X"/>
    <x v="4"/>
    <s v="NET"/>
    <s v="DCA"/>
    <m/>
    <n v="16607"/>
    <s v="NET SMI01"/>
    <d v="1899-12-30T13:30:00"/>
    <d v="1899-12-30T14:30:00"/>
    <d v="1899-12-30T01:00:00"/>
    <d v="1899-12-30T13:30:00"/>
    <d v="1899-12-30T14:30:00"/>
    <d v="1899-12-30T01:00:00"/>
    <s v="DCO"/>
    <s v="N/A"/>
  </r>
  <r>
    <n v="16609"/>
    <x v="143"/>
    <x v="30"/>
    <s v="LIFT 25-41"/>
    <s v="AMI"/>
    <n v="80"/>
    <s v="ACS"/>
    <n v="13"/>
    <s v="X"/>
    <m/>
    <x v="0"/>
    <s v="NET"/>
    <s v="LOW LEVEL"/>
    <m/>
    <n v="16610"/>
    <s v="SD FLL02"/>
    <s v="13:30"/>
    <s v="14:30"/>
    <d v="1899-12-30T01:00:00"/>
    <d v="1899-12-30T13:30:00"/>
    <d v="1899-12-30T14:30:00"/>
    <d v="1899-12-30T01:00:00"/>
    <s v="DCO"/>
    <s v="N/A"/>
  </r>
  <r>
    <n v="16610"/>
    <x v="143"/>
    <x v="30"/>
    <s v="IP"/>
    <s v="Support AMI"/>
    <m/>
    <s v="IFTS"/>
    <n v="50"/>
    <m/>
    <s v="X"/>
    <x v="1"/>
    <s v="NET"/>
    <s v="LOW LEVEL"/>
    <m/>
    <n v="16609"/>
    <s v="SUPP"/>
    <d v="1899-12-30T13:30:00"/>
    <d v="1899-12-30T14:30:00"/>
    <d v="1899-12-30T01:00:00"/>
    <d v="1899-12-30T13:30:00"/>
    <d v="1899-12-30T14:30:00"/>
    <d v="1899-12-30T01:00:00"/>
    <s v="SDC"/>
    <s v="N/A"/>
  </r>
  <r>
    <n v="16611"/>
    <x v="143"/>
    <x v="30"/>
    <s v="LIFT IFTS 25-02 CAN"/>
    <s v="IFTS"/>
    <n v="74"/>
    <s v="ACS"/>
    <n v="5"/>
    <m/>
    <s v="X"/>
    <x v="6"/>
    <s v="STDA"/>
    <s v="DECI_STD"/>
    <m/>
    <m/>
    <s v="PT NAV01"/>
    <s v="13:30"/>
    <s v="14:30"/>
    <d v="1899-12-30T01:00:00"/>
    <d v="1899-12-30T13:30:00"/>
    <d v="1899-12-30T14:30:00"/>
    <d v="1899-12-30T01:00:00"/>
    <s v="DCO"/>
    <s v="N/A"/>
  </r>
  <r>
    <n v="16612"/>
    <x v="143"/>
    <x v="30"/>
    <s v="LIFT 25-41"/>
    <s v="AMI"/>
    <n v="77"/>
    <s v="ACS"/>
    <n v="9"/>
    <s v="X"/>
    <m/>
    <x v="5"/>
    <s v="NET"/>
    <s v="DECI_STD"/>
    <m/>
    <n v="16613"/>
    <s v="SD FLL01"/>
    <s v="15:00"/>
    <s v="16:00"/>
    <d v="1899-12-30T01:00:00"/>
    <s v="15:00"/>
    <s v="16:00"/>
    <d v="1899-12-30T01:00:00"/>
    <s v="DCO"/>
    <s v="N/A"/>
  </r>
  <r>
    <n v="16613"/>
    <x v="143"/>
    <x v="30"/>
    <s v="LIFT 25-41"/>
    <s v="AMI"/>
    <n v="76"/>
    <s v="IFTS"/>
    <n v="9"/>
    <s v="X"/>
    <m/>
    <x v="4"/>
    <s v="NET"/>
    <s v="DECI_STD"/>
    <m/>
    <n v="16612"/>
    <s v="SD FLL01"/>
    <d v="1899-12-30T15:00:00"/>
    <d v="1899-12-30T16:00:00"/>
    <d v="1899-12-30T01:00:00"/>
    <d v="1899-12-30T15:00:00"/>
    <d v="1899-12-30T16:00:00"/>
    <d v="1899-12-30T01:00:00"/>
    <s v="DCO"/>
    <s v="N/A"/>
  </r>
  <r>
    <n v="16614"/>
    <x v="143"/>
    <x v="30"/>
    <s v="LIFT IFTS 25-01 SGP"/>
    <s v="IFTS"/>
    <n v="68"/>
    <s v="ACS"/>
    <n v="17"/>
    <m/>
    <s v="X"/>
    <x v="0"/>
    <s v="NET"/>
    <s v="DECI_STD"/>
    <m/>
    <n v="16615"/>
    <s v="FMSC HACM02"/>
    <s v="15:00"/>
    <s v="16:00"/>
    <d v="1899-12-30T01:00:00"/>
    <d v="1899-12-30T15:00:00"/>
    <d v="1899-12-30T16:00:00"/>
    <d v="1899-12-30T01:00:00"/>
    <s v="DCO"/>
    <s v="N/A"/>
  </r>
  <r>
    <n v="16615"/>
    <x v="143"/>
    <x v="30"/>
    <s v="IP"/>
    <s v="Support IFTS"/>
    <m/>
    <s v="ACS"/>
    <n v="2"/>
    <m/>
    <s v="X"/>
    <x v="1"/>
    <s v="NET"/>
    <s v="DECI_STD"/>
    <m/>
    <n v="16614"/>
    <s v="SUPP"/>
    <d v="1899-12-30T15:00:00"/>
    <d v="1899-12-30T16:00:00"/>
    <d v="1899-12-30T01:00:00"/>
    <d v="1899-12-30T15:00:00"/>
    <d v="1899-12-30T16:00:00"/>
    <d v="1899-12-30T01:00:00"/>
    <s v="SDC"/>
    <s v="N/A"/>
  </r>
  <r>
    <n v="16616"/>
    <x v="143"/>
    <x v="30"/>
    <s v="LIFT IFTS 25-02 CAN"/>
    <s v="IFTS"/>
    <n v="72"/>
    <s v="IFTS"/>
    <n v="23"/>
    <m/>
    <s v="X"/>
    <x v="6"/>
    <s v="STDA"/>
    <s v="DECI_STD"/>
    <m/>
    <m/>
    <s v="PT NAV01"/>
    <s v="15:00"/>
    <s v="16:00"/>
    <d v="1899-12-30T01:00:00"/>
    <d v="1899-12-30T15:00:00"/>
    <d v="1899-12-30T16:00:00"/>
    <d v="1899-12-30T01:00:00"/>
    <s v="DCO"/>
    <s v="N/A"/>
  </r>
  <r>
    <n v="16617"/>
    <x v="143"/>
    <x v="30"/>
    <s v="LIFT 24-45 ITA"/>
    <s v="AMI"/>
    <n v="34"/>
    <s v="ACS"/>
    <n v="14"/>
    <s v="X"/>
    <m/>
    <x v="5"/>
    <s v="NET"/>
    <s v="DECI_STD"/>
    <m/>
    <n v="16618"/>
    <s v="SD DACM01"/>
    <s v="16:30"/>
    <s v="17:00"/>
    <d v="1899-12-30T00:30:00"/>
    <s v="16:30"/>
    <s v="17:00"/>
    <d v="1899-12-30T00:30:00"/>
    <s v="DCO"/>
    <s v="N/A"/>
  </r>
  <r>
    <n v="16618"/>
    <x v="143"/>
    <x v="30"/>
    <s v="IP"/>
    <s v="Support AMI"/>
    <m/>
    <s v="IFTS"/>
    <n v="41"/>
    <m/>
    <s v="X"/>
    <x v="4"/>
    <s v="NET"/>
    <s v="DECI_STD"/>
    <m/>
    <n v="16617"/>
    <s v="SUPP"/>
    <d v="1899-12-30T16:30:00"/>
    <d v="1899-12-30T17:00:00"/>
    <d v="1899-12-30T00:30:00"/>
    <d v="1899-12-30T16:30:00"/>
    <d v="1899-12-30T17:00:00"/>
    <d v="1899-12-30T00:30:00"/>
    <s v="SDC"/>
    <s v="N/A"/>
  </r>
  <r>
    <n v="16619"/>
    <x v="143"/>
    <x v="30"/>
    <s v="LIFT IFTS QATAR 25-01"/>
    <s v="QATAR"/>
    <n v="63"/>
    <s v="ACS"/>
    <n v="13"/>
    <m/>
    <s v="X"/>
    <x v="0"/>
    <s v="STDA"/>
    <s v="LOW LEVEL"/>
    <m/>
    <m/>
    <s v="PT LLFB01"/>
    <s v="16:30"/>
    <s v="17:30"/>
    <d v="1899-12-30T01:00:00"/>
    <d v="1899-12-30T16:30:00"/>
    <d v="1899-12-30T17:30:00"/>
    <d v="1899-12-30T01:00:00"/>
    <s v="DCO"/>
    <s v="N/A"/>
  </r>
  <r>
    <n v="16620"/>
    <x v="143"/>
    <x v="30"/>
    <s v="LIFT IFTS QATAR 25-01"/>
    <s v="QATAR"/>
    <n v="68"/>
    <s v="ACS"/>
    <n v="10"/>
    <m/>
    <s v="X"/>
    <x v="1"/>
    <s v="STDA"/>
    <s v="LOW LEVEL"/>
    <m/>
    <m/>
    <s v="PT LLFB01"/>
    <s v="16:30"/>
    <s v="17:30"/>
    <d v="1899-12-30T01:00:00"/>
    <d v="1899-12-30T16:30:00"/>
    <d v="1899-12-30T17:30:00"/>
    <d v="1899-12-30T01:00:00"/>
    <s v="DCO"/>
    <s v="N/A"/>
  </r>
  <r>
    <n v="16621"/>
    <x v="143"/>
    <x v="30"/>
    <s v="LIFT IFTS QATAR 25-02"/>
    <s v="QATAR"/>
    <n v="71"/>
    <s v="ACS"/>
    <n v="5"/>
    <m/>
    <s v="X"/>
    <x v="6"/>
    <s v="STDA"/>
    <s v="DECI_STD"/>
    <m/>
    <m/>
    <s v="PT IFB02"/>
    <s v="16:30"/>
    <s v="17:30"/>
    <d v="1899-12-30T01:00:00"/>
    <d v="1899-12-30T16:30:00"/>
    <d v="1899-12-30T17:30:00"/>
    <d v="1899-12-30T01:00:00"/>
    <s v="DCO"/>
    <s v="N/A"/>
  </r>
  <r>
    <n v="16622"/>
    <x v="144"/>
    <x v="30"/>
    <s v="LIP 25-01"/>
    <s v="AMI"/>
    <n v="83"/>
    <s v="ACS"/>
    <n v="17"/>
    <m/>
    <s v="X"/>
    <x v="5"/>
    <s v="NET"/>
    <s v="PGM"/>
    <m/>
    <n v="16623"/>
    <s v="SD PGM02"/>
    <s v="08:00"/>
    <s v="09:00"/>
    <d v="1899-12-30T01:00:00"/>
    <s v="08:00"/>
    <s v="09:00"/>
    <d v="1899-12-30T01:00:00"/>
    <s v="DCO"/>
    <s v="N/A"/>
  </r>
  <r>
    <n v="16623"/>
    <x v="144"/>
    <x v="30"/>
    <s v="IP"/>
    <s v="Support AMI"/>
    <m/>
    <s v="IFTS"/>
    <n v="50"/>
    <m/>
    <s v="X"/>
    <x v="4"/>
    <s v="NET"/>
    <s v="PGM"/>
    <m/>
    <n v="16622"/>
    <s v="SUPP"/>
    <d v="1899-12-30T08:00:00"/>
    <d v="1899-12-30T09:00:00"/>
    <d v="1899-12-30T01:00:00"/>
    <s v="08:00"/>
    <s v="09:00"/>
    <d v="1899-12-30T01:00:00"/>
    <s v="SDC"/>
    <s v="N/A"/>
  </r>
  <r>
    <n v="16624"/>
    <x v="144"/>
    <x v="30"/>
    <s v="LIFT 24-45 ITA"/>
    <s v="AMI"/>
    <n v="34"/>
    <s v="IFTS"/>
    <n v="9"/>
    <s v="X"/>
    <m/>
    <x v="0"/>
    <s v="NET"/>
    <s v="DECI_STD"/>
    <m/>
    <n v="16625"/>
    <s v="SD DACM02"/>
    <s v="08:00"/>
    <s v="08:30"/>
    <d v="1899-12-30T00:30:00"/>
    <d v="1899-12-30T08:05:00"/>
    <d v="1899-12-30T08:35:00"/>
    <d v="1899-12-30T00:30:00"/>
    <s v="DCO"/>
    <s v="N/A"/>
  </r>
  <r>
    <n v="16625"/>
    <x v="144"/>
    <x v="30"/>
    <s v="IP"/>
    <s v="Support AMI"/>
    <m/>
    <s v="IFTS"/>
    <n v="41"/>
    <m/>
    <s v="X"/>
    <x v="1"/>
    <s v="NET"/>
    <s v="DECI_STD"/>
    <m/>
    <n v="16624"/>
    <s v="SUPP"/>
    <d v="1899-12-30T08:00:00"/>
    <d v="1899-12-30T08:30:00"/>
    <d v="1899-12-30T00:30:00"/>
    <d v="1899-12-30T08:05:00"/>
    <d v="1899-12-30T08:35:00"/>
    <d v="1899-12-30T00:30:00"/>
    <s v="SDC"/>
    <s v="N/A"/>
  </r>
  <r>
    <n v="16626"/>
    <x v="144"/>
    <x v="30"/>
    <s v="LIFT IFTS QATAR 25-01"/>
    <s v="QATAR"/>
    <n v="63"/>
    <s v="IFTS"/>
    <n v="23"/>
    <m/>
    <s v="X"/>
    <x v="6"/>
    <s v="STDA"/>
    <s v="LOW LEVEL"/>
    <m/>
    <m/>
    <s v="PT LLF01"/>
    <s v="08:00"/>
    <s v="09:00"/>
    <d v="1899-12-30T01:00:00"/>
    <s v="08:00"/>
    <s v="09:00"/>
    <d v="1899-12-30T01:00:00"/>
    <s v="DCO"/>
    <s v="N/A"/>
  </r>
  <r>
    <n v="16627"/>
    <x v="144"/>
    <x v="30"/>
    <s v="LIFT IFTS QATAR 25-01"/>
    <s v="QATAR"/>
    <n v="68"/>
    <s v="ACS"/>
    <n v="2"/>
    <m/>
    <s v="X"/>
    <x v="3"/>
    <s v="STDA"/>
    <s v="LOW LEVEL"/>
    <m/>
    <m/>
    <s v="PT LLF01"/>
    <s v="08:00"/>
    <s v="09:00"/>
    <d v="1899-12-30T01:00:00"/>
    <s v="08:00"/>
    <s v="09:00"/>
    <d v="1899-12-30T01:00:00"/>
    <s v="DCO"/>
    <s v="N/A"/>
  </r>
  <r>
    <n v="16628"/>
    <x v="144"/>
    <x v="30"/>
    <s v="LIFT 25-41"/>
    <s v="AMI"/>
    <n v="76"/>
    <s v="ACS"/>
    <n v="13"/>
    <s v="X"/>
    <m/>
    <x v="5"/>
    <s v="NET"/>
    <s v="LOW LEVEL"/>
    <m/>
    <n v="16629"/>
    <s v="SD FLL02"/>
    <s v="09:30"/>
    <s v="10:30"/>
    <d v="1899-12-30T01:00:00"/>
    <s v="09:30"/>
    <s v="10:30"/>
    <d v="1899-12-30T01:00:00"/>
    <s v="DCO"/>
    <s v="N/A"/>
  </r>
  <r>
    <n v="16629"/>
    <x v="144"/>
    <x v="30"/>
    <s v="LIFT 25-41"/>
    <s v="AMI"/>
    <n v="77"/>
    <s v="ACS"/>
    <n v="3"/>
    <s v="X"/>
    <m/>
    <x v="4"/>
    <s v="NET"/>
    <s v="LOW LEVEL"/>
    <m/>
    <n v="16628"/>
    <s v="SD FLL02"/>
    <d v="1899-12-30T09:30:00"/>
    <d v="1899-12-30T10:30:00"/>
    <d v="1899-12-30T01:00:00"/>
    <d v="1899-12-30T09:30:00"/>
    <d v="1899-12-30T10:30:00"/>
    <d v="1899-12-30T01:00:00"/>
    <s v="DCO"/>
    <s v="N/A"/>
  </r>
  <r>
    <n v="16630"/>
    <x v="144"/>
    <x v="30"/>
    <s v="LIFT IFTS QATAR 25-02"/>
    <s v="QATAR"/>
    <n v="72"/>
    <s v="ACS"/>
    <n v="14"/>
    <m/>
    <s v="X"/>
    <x v="0"/>
    <s v="STDA"/>
    <s v="DECI_STD"/>
    <m/>
    <m/>
    <s v="PT IFB01"/>
    <s v="09:30"/>
    <s v="10:30"/>
    <d v="1899-12-30T01:00:00"/>
    <s v="11:00"/>
    <s v="12:00"/>
    <d v="1899-12-30T01:00:00"/>
    <s v="DCO"/>
    <s v="N/A"/>
  </r>
  <r>
    <n v="16631"/>
    <x v="144"/>
    <x v="30"/>
    <s v="LIFT IFTS QATAR 25-02"/>
    <s v="QATAR"/>
    <n v="74"/>
    <s v="ACS"/>
    <n v="10"/>
    <m/>
    <s v="X"/>
    <x v="1"/>
    <s v="STDA"/>
    <s v="DECI_STD"/>
    <m/>
    <m/>
    <s v="PT IFB03"/>
    <s v="09:30"/>
    <s v="10:30"/>
    <d v="1899-12-30T01:00:00"/>
    <d v="1899-12-30T11:00:00"/>
    <d v="1899-12-30T12:00:00"/>
    <d v="1899-12-30T01:00:00"/>
    <s v="DCO"/>
    <s v="N/A"/>
  </r>
  <r>
    <n v="16632"/>
    <x v="144"/>
    <x v="30"/>
    <s v="LIFT IFTS QATAR 25-02"/>
    <s v="QATAR"/>
    <n v="70"/>
    <s v="ACS"/>
    <n v="5"/>
    <m/>
    <s v="X"/>
    <x v="6"/>
    <s v="STDA"/>
    <s v="DECI_STD"/>
    <m/>
    <m/>
    <s v="PT IF01"/>
    <s v="09:30"/>
    <s v="10:30"/>
    <d v="1899-12-30T01:00:00"/>
    <s v="09:30"/>
    <s v="10:30"/>
    <d v="1899-12-30T01:00:00"/>
    <s v="DCO"/>
    <s v="N/A"/>
  </r>
  <r>
    <n v="16633"/>
    <x v="144"/>
    <x v="30"/>
    <s v="IFTS 25-01 QAT"/>
    <s v="QATAR"/>
    <n v="77"/>
    <s v="ACS"/>
    <n v="22"/>
    <s v="X"/>
    <m/>
    <x v="3"/>
    <s v="STDA"/>
    <s v="LOW LEVEL"/>
    <m/>
    <m/>
    <s v="PT LLFB01"/>
    <s v="09:30"/>
    <s v="10:30"/>
    <d v="1899-12-30T01:00:00"/>
    <s v="09:30"/>
    <s v="10:30"/>
    <d v="1899-12-30T01:00:00"/>
    <s v="DCO"/>
    <s v="N/A"/>
  </r>
  <r>
    <n v="16634"/>
    <x v="144"/>
    <x v="30"/>
    <s v="LIFT IFTS 24-04 JPN"/>
    <s v="IFTS"/>
    <n v="57"/>
    <s v="ACS"/>
    <n v="9"/>
    <m/>
    <s v="X"/>
    <x v="5"/>
    <s v="NET"/>
    <s v="ATAG_DECI"/>
    <m/>
    <n v="16635"/>
    <s v="NET ATAG01"/>
    <s v="11:00"/>
    <s v="12:00"/>
    <d v="1899-12-30T01:00:00"/>
    <s v="11:00"/>
    <s v="12:00"/>
    <d v="1899-12-30T01:00:00"/>
    <s v="DCO"/>
    <s v="N/A"/>
  </r>
  <r>
    <n v="16635"/>
    <x v="144"/>
    <x v="30"/>
    <s v="LIFT IFTS 24-04 JPN"/>
    <s v="IFTS"/>
    <n v="55"/>
    <s v="ACS"/>
    <n v="17"/>
    <m/>
    <s v="X"/>
    <x v="4"/>
    <s v="NET"/>
    <s v="ATAG_DECI"/>
    <m/>
    <n v="16634"/>
    <s v="NET ATAG01"/>
    <d v="1899-12-30T11:00:00"/>
    <d v="1899-12-30T12:00:00"/>
    <d v="1899-12-30T01:00:00"/>
    <d v="1899-12-30T11:00:00"/>
    <d v="1899-12-30T12:00:00"/>
    <d v="1899-12-30T01:00:00"/>
    <s v="DCO"/>
    <s v="N/A"/>
  </r>
  <r>
    <n v="16636"/>
    <x v="144"/>
    <x v="30"/>
    <s v="LIFT IFTS 25-02 CAN"/>
    <s v="IFTS"/>
    <n v="74"/>
    <s v="IFTS"/>
    <n v="9"/>
    <m/>
    <s v="X"/>
    <x v="0"/>
    <s v="STDA"/>
    <s v="DECI_STD"/>
    <m/>
    <m/>
    <s v="PT NAV02"/>
    <s v="11:00"/>
    <s v="12:00"/>
    <d v="1899-12-30T01:00:00"/>
    <s v="11:00"/>
    <s v="12:00"/>
    <d v="1899-12-30T01:00:00"/>
    <s v="DCO"/>
    <s v="N/A"/>
  </r>
  <r>
    <n v="16637"/>
    <x v="144"/>
    <x v="30"/>
    <s v="LIFT IFTS 25-02 CAN"/>
    <s v="IFTS"/>
    <n v="72"/>
    <s v="ACS"/>
    <n v="2"/>
    <m/>
    <s v="X"/>
    <x v="1"/>
    <s v="STDA"/>
    <s v="DECI_STD"/>
    <m/>
    <m/>
    <s v="PT NAV02"/>
    <s v="11:00"/>
    <s v="12:00"/>
    <d v="1899-12-30T01:00:00"/>
    <s v="11:00"/>
    <s v="12:00"/>
    <d v="1899-12-30T01:00:00"/>
    <s v="DCO"/>
    <s v="N/A"/>
  </r>
  <r>
    <n v="16638"/>
    <x v="144"/>
    <x v="30"/>
    <s v="LIFT IFTS 25-02 SGP"/>
    <s v="IFTS"/>
    <n v="83"/>
    <s v="IFTS"/>
    <n v="23"/>
    <m/>
    <s v="X"/>
    <x v="6"/>
    <s v="STDA"/>
    <s v="DECI_STD"/>
    <m/>
    <m/>
    <s v="FMS NIT01"/>
    <s v="11:00"/>
    <s v="12:00"/>
    <d v="1899-12-30T01:00:00"/>
    <s v="11:00"/>
    <s v="12:00"/>
    <d v="1899-12-30T01:00:00"/>
    <s v="DCO"/>
    <s v="N/A"/>
  </r>
  <r>
    <n v="16639"/>
    <x v="144"/>
    <x v="30"/>
    <s v="LIFT IFTS 24-05 AUT"/>
    <s v="IFTS"/>
    <n v="64"/>
    <s v="ACS"/>
    <n v="22"/>
    <m/>
    <s v="X"/>
    <x v="5"/>
    <s v="NET"/>
    <s v="DCA"/>
    <m/>
    <n v="16640"/>
    <s v="NET SMI02"/>
    <s v="12:30"/>
    <s v="13:30"/>
    <d v="1899-12-30T01:00:00"/>
    <s v="12:30"/>
    <s v="13:30"/>
    <d v="1899-12-30T01:00:00"/>
    <s v="DCO"/>
    <s v="N/A"/>
  </r>
  <r>
    <n v="16640"/>
    <x v="144"/>
    <x v="30"/>
    <s v="LIFT IFTS 24-05 AUT"/>
    <s v="IFTS"/>
    <n v="65"/>
    <s v="ACS"/>
    <n v="12"/>
    <m/>
    <s v="X"/>
    <x v="4"/>
    <s v="NET"/>
    <s v="DCA"/>
    <m/>
    <n v="16639"/>
    <s v="NET SMI02"/>
    <d v="1899-12-30T12:30:00"/>
    <d v="1899-12-30T13:30:00"/>
    <d v="1899-12-30T01:00:00"/>
    <d v="1899-12-30T12:30:00"/>
    <d v="1899-12-30T13:30:00"/>
    <d v="1899-12-30T01:00:00"/>
    <s v="DCO"/>
    <s v="N/A"/>
  </r>
  <r>
    <n v="16641"/>
    <x v="144"/>
    <x v="30"/>
    <s v="LIFT IFTS QATAR 25-02"/>
    <s v="QATAR"/>
    <n v="75"/>
    <s v="ACS"/>
    <n v="13"/>
    <m/>
    <s v="X"/>
    <x v="0"/>
    <s v="STDA"/>
    <s v="DECI_STD"/>
    <m/>
    <m/>
    <s v="PT IFB01"/>
    <s v="12:30"/>
    <s v="13:30"/>
    <d v="1899-12-30T01:00:00"/>
    <s v="12:30"/>
    <s v="13:30"/>
    <d v="1899-12-30T01:00:00"/>
    <s v="DCO"/>
    <s v="N/A"/>
  </r>
  <r>
    <n v="16642"/>
    <x v="144"/>
    <x v="30"/>
    <s v="LIFT IFTS 25-02 CAN"/>
    <s v="IFTS"/>
    <n v="75"/>
    <s v="ACS"/>
    <n v="10"/>
    <m/>
    <s v="X"/>
    <x v="1"/>
    <s v="STDA"/>
    <s v="DECI_STD"/>
    <m/>
    <m/>
    <s v="PT NIT01"/>
    <s v="12:30"/>
    <s v="13:30"/>
    <d v="1899-12-30T01:00:00"/>
    <s v="12:30"/>
    <s v="13:30"/>
    <d v="1899-12-30T01:00:00"/>
    <s v="DCO"/>
    <s v="N/A"/>
  </r>
  <r>
    <n v="16643"/>
    <x v="144"/>
    <x v="30"/>
    <s v="LIFT IFTS 25-02 CAN"/>
    <s v="IFTS"/>
    <n v="73"/>
    <s v="ACS"/>
    <n v="14"/>
    <m/>
    <s v="X"/>
    <x v="6"/>
    <s v="STDA"/>
    <s v="DECI_STD"/>
    <m/>
    <m/>
    <s v="PT NIT01"/>
    <s v="12:30"/>
    <s v="13:30"/>
    <d v="1899-12-30T01:00:00"/>
    <d v="1899-12-30T12:20:00"/>
    <d v="1899-12-30T13:20:00"/>
    <d v="1899-12-30T01:00:00"/>
    <s v="DCO"/>
    <s v="N/A"/>
  </r>
  <r>
    <n v="16644"/>
    <x v="144"/>
    <x v="30"/>
    <s v="LIP 24-01 ITA"/>
    <s v="AMI"/>
    <n v="58"/>
    <s v="AMI"/>
    <n v="38"/>
    <m/>
    <s v="X"/>
    <x v="2"/>
    <s v="STDA"/>
    <s v="DECI_STD"/>
    <m/>
    <m/>
    <s v="RI SEM"/>
    <d v="1899-12-30T08:00:00"/>
    <d v="1899-12-30T09:00:00"/>
    <d v="1899-12-30T01:00:00"/>
    <d v="1899-12-30T08:00:00"/>
    <d v="1899-12-30T09:00:00"/>
    <d v="1899-12-30T01:00:00"/>
    <s v="DCO"/>
    <s v="N/A"/>
  </r>
  <r>
    <n v="16645"/>
    <x v="145"/>
    <x v="31"/>
    <s v="LIFT IFTS 24-05 GER"/>
    <s v="IFTS"/>
    <n v="66"/>
    <s v="IFTS"/>
    <n v="9"/>
    <m/>
    <s v="X"/>
    <x v="5"/>
    <s v="NET"/>
    <s v="ATAG_DECI"/>
    <m/>
    <n v="16646"/>
    <s v="NET ATAG01"/>
    <s v="05:30"/>
    <s v="06:30"/>
    <d v="1899-12-30T01:00:00"/>
    <s v="05:30"/>
    <s v="06:30"/>
    <d v="1899-12-30T01:00:00"/>
    <s v="DCO"/>
    <s v="N/A"/>
  </r>
  <r>
    <n v="16646"/>
    <x v="145"/>
    <x v="31"/>
    <s v="LIFT IFTS 24-05 GER"/>
    <s v="IFTS"/>
    <n v="67"/>
    <s v="ACS"/>
    <n v="12"/>
    <m/>
    <s v="X"/>
    <x v="4"/>
    <s v="NET"/>
    <s v="ATAG_DECI"/>
    <m/>
    <n v="16645"/>
    <s v="NET ATAG01"/>
    <d v="1899-12-30T05:30:00"/>
    <d v="1899-12-30T06:30:00"/>
    <d v="1899-12-30T01:00:00"/>
    <d v="1899-12-30T05:30:00"/>
    <d v="1899-12-30T06:30:00"/>
    <d v="1899-12-30T01:00:00"/>
    <s v="DCO"/>
    <s v="N/A"/>
  </r>
  <r>
    <n v="16647"/>
    <x v="145"/>
    <x v="31"/>
    <s v="LIP 25-01"/>
    <s v="AMI"/>
    <n v="83"/>
    <s v="ACS"/>
    <n v="32"/>
    <m/>
    <s v="X"/>
    <x v="0"/>
    <s v="NET"/>
    <s v="LOW LEVEL"/>
    <m/>
    <n v="16648"/>
    <s v="SD FLL01"/>
    <s v="05:30"/>
    <s v="06:30"/>
    <d v="1899-12-30T01:00:00"/>
    <s v="05:30"/>
    <s v="06:30"/>
    <d v="1899-12-30T01:00:00"/>
    <s v="DCO"/>
    <s v="N/A"/>
  </r>
  <r>
    <n v="16648"/>
    <x v="145"/>
    <x v="31"/>
    <s v="IP"/>
    <s v="Support AMI"/>
    <m/>
    <s v="IFTS"/>
    <n v="41"/>
    <m/>
    <s v="X"/>
    <x v="1"/>
    <s v="NET"/>
    <s v="LOW LEVEL"/>
    <m/>
    <n v="16647"/>
    <s v="SUPP"/>
    <d v="1899-12-30T05:30:00"/>
    <d v="1899-12-30T06:30:00"/>
    <d v="1899-12-30T01:00:00"/>
    <d v="1899-12-30T05:30:00"/>
    <d v="1899-12-30T06:30:00"/>
    <d v="1899-12-30T01:00:00"/>
    <s v="SDC"/>
    <s v="N/A"/>
  </r>
  <r>
    <n v="16649"/>
    <x v="145"/>
    <x v="31"/>
    <s v="LIFT IFTS QATAR 25-01"/>
    <s v="QATAR"/>
    <n v="68"/>
    <s v="ACS"/>
    <n v="13"/>
    <m/>
    <s v="X"/>
    <x v="6"/>
    <s v="STDA"/>
    <s v="LOW LEVEL"/>
    <m/>
    <m/>
    <s v="PT LLF02"/>
    <s v="05:30"/>
    <s v="06:30"/>
    <d v="1899-12-30T01:00:00"/>
    <s v="05:30"/>
    <s v="06:30"/>
    <d v="1899-12-30T01:00:00"/>
    <s v="DCO"/>
    <s v="N/A"/>
  </r>
  <r>
    <n v="16650"/>
    <x v="145"/>
    <x v="31"/>
    <s v="LIFT IFTS QATAR 25-02"/>
    <s v="QATAR"/>
    <n v="70"/>
    <s v="IFTS"/>
    <n v="22"/>
    <m/>
    <s v="X"/>
    <x v="3"/>
    <s v="STDA"/>
    <s v="DECI_STD"/>
    <m/>
    <m/>
    <s v="PT IF02"/>
    <s v="05:30"/>
    <s v="06:30"/>
    <d v="1899-12-30T01:00:00"/>
    <m/>
    <m/>
    <s v=""/>
    <s v="RSLD"/>
    <s v="CD4"/>
  </r>
  <r>
    <n v="16651"/>
    <x v="145"/>
    <x v="31"/>
    <s v="LIFT 24-44 ITA"/>
    <s v="AMI"/>
    <n v="71"/>
    <s v="ACS"/>
    <n v="9"/>
    <s v="X"/>
    <m/>
    <x v="5"/>
    <s v="NET"/>
    <s v="OCA AA"/>
    <m/>
    <n v="16652"/>
    <s v="SD COMAOAA01"/>
    <s v="07:00"/>
    <s v="08:00"/>
    <d v="1899-12-30T01:00:00"/>
    <d v="1899-12-30T07:00:00"/>
    <d v="1899-12-30T08:00:00"/>
    <d v="1899-12-30T01:00:00"/>
    <s v="DCO"/>
    <s v="N/A"/>
  </r>
  <r>
    <n v="16652"/>
    <x v="145"/>
    <x v="31"/>
    <s v="LIFT 24-44 ITA"/>
    <s v="AMI"/>
    <n v="73"/>
    <s v="IFTS"/>
    <n v="23"/>
    <s v="X"/>
    <m/>
    <x v="4"/>
    <s v="NET"/>
    <s v="OCA AA"/>
    <m/>
    <n v="16651"/>
    <s v="SD COMAOAA01"/>
    <d v="1899-12-30T07:00:00"/>
    <d v="1899-12-30T08:00:00"/>
    <d v="1899-12-30T01:00:00"/>
    <d v="1899-12-30T07:00:00"/>
    <d v="1899-12-30T08:00:00"/>
    <d v="1899-12-30T01:00:00"/>
    <s v="DCO"/>
    <s v="N/A"/>
  </r>
  <r>
    <n v="16653"/>
    <x v="145"/>
    <x v="31"/>
    <s v="LIFT IFTS QATAR 25-01"/>
    <s v="QATAR"/>
    <n v="63"/>
    <s v="ACS"/>
    <n v="10"/>
    <m/>
    <s v="X"/>
    <x v="0"/>
    <s v="STDA"/>
    <s v="LOW LEVEL"/>
    <m/>
    <m/>
    <s v="PT LLF02"/>
    <s v="07:00"/>
    <s v="08:00"/>
    <d v="1899-12-30T01:00:00"/>
    <s v="07:00"/>
    <s v="08:00"/>
    <d v="1899-12-30T01:00:00"/>
    <s v="DCO"/>
    <s v="N/A"/>
  </r>
  <r>
    <n v="16654"/>
    <x v="145"/>
    <x v="31"/>
    <s v="LIFT IFTS QATAR 25-02"/>
    <s v="QATAR"/>
    <n v="71"/>
    <s v="ACS"/>
    <n v="5"/>
    <m/>
    <s v="X"/>
    <x v="1"/>
    <s v="STDA"/>
    <s v="DECI_STD"/>
    <m/>
    <m/>
    <s v="PT IFB03"/>
    <s v="07:00"/>
    <s v="08:00"/>
    <d v="1899-12-30T01:00:00"/>
    <s v="07:00"/>
    <s v="08:00"/>
    <d v="1899-12-30T01:00:00"/>
    <s v="DCO"/>
    <s v="N/A"/>
  </r>
  <r>
    <n v="16655"/>
    <x v="145"/>
    <x v="31"/>
    <s v="LIFT IFTS 25-01 SGP"/>
    <s v="IFTS"/>
    <n v="69"/>
    <s v="ACS"/>
    <n v="12"/>
    <m/>
    <s v="X"/>
    <x v="5"/>
    <s v="NET"/>
    <s v="DECI_STD"/>
    <m/>
    <n v="16656"/>
    <s v="FMSC HACM02"/>
    <s v="08:30"/>
    <s v="09:30"/>
    <d v="1899-12-30T01:00:00"/>
    <d v="1899-12-30T08:30:00"/>
    <d v="1899-12-30T09:20:00"/>
    <d v="1899-12-30T00:50:00"/>
    <s v="DCO"/>
    <s v="N/A"/>
  </r>
  <r>
    <n v="16656"/>
    <x v="145"/>
    <x v="31"/>
    <s v="IP"/>
    <s v="Support IFTS"/>
    <m/>
    <s v="IFTS"/>
    <n v="9"/>
    <m/>
    <s v="X"/>
    <x v="4"/>
    <s v="NET"/>
    <s v="DECI_STD"/>
    <m/>
    <n v="16655"/>
    <s v="SUPP"/>
    <d v="1899-12-30T08:30:00"/>
    <d v="1899-12-30T09:30:00"/>
    <d v="1899-12-30T01:00:00"/>
    <d v="1899-12-30T08:30:00"/>
    <d v="1899-12-30T09:20:00"/>
    <d v="1899-12-30T00:50:00"/>
    <s v="SDC"/>
    <s v="N/A"/>
  </r>
  <r>
    <n v="16657"/>
    <x v="145"/>
    <x v="31"/>
    <s v="IFTS 25-01 QAT"/>
    <s v="QATAR"/>
    <n v="77"/>
    <s v="ACS"/>
    <n v="32"/>
    <s v="X"/>
    <m/>
    <x v="0"/>
    <s v="STDA"/>
    <s v="LOW LEVEL"/>
    <m/>
    <m/>
    <s v="PT LLF01"/>
    <s v="08:30"/>
    <s v="09:30"/>
    <d v="1899-12-30T01:00:00"/>
    <d v="1899-12-30T08:30:00"/>
    <d v="1899-12-30T10:00:00"/>
    <d v="1899-12-30T01:30:00"/>
    <s v="DCO"/>
    <s v="N/A"/>
  </r>
  <r>
    <n v="16658"/>
    <x v="145"/>
    <x v="31"/>
    <s v="LIFT IFTS QATAR 25-02"/>
    <s v="QATAR"/>
    <n v="75"/>
    <s v="IFTS"/>
    <n v="22"/>
    <m/>
    <s v="X"/>
    <x v="1"/>
    <s v="STDA"/>
    <s v="DECI_STD"/>
    <m/>
    <m/>
    <s v="PT IFB02"/>
    <s v="08:30"/>
    <s v="09:30"/>
    <d v="1899-12-30T01:00:00"/>
    <s v="08:30"/>
    <d v="1899-12-30T09:25:00"/>
    <d v="1899-12-30T00:55:00"/>
    <s v="DCO"/>
    <s v="N/A"/>
  </r>
  <r>
    <n v="16659"/>
    <x v="145"/>
    <x v="31"/>
    <s v="LIP 25-01"/>
    <s v="AMI"/>
    <n v="83"/>
    <s v="ACS"/>
    <n v="9"/>
    <m/>
    <s v="X"/>
    <x v="5"/>
    <s v="NET"/>
    <s v="LOW LEVEL"/>
    <m/>
    <n v="16660"/>
    <s v="SD FLL02"/>
    <s v="10:00"/>
    <s v="11:00"/>
    <d v="1899-12-30T01:00:00"/>
    <s v="10:00"/>
    <s v="11:00"/>
    <d v="1899-12-30T01:00:00"/>
    <s v="DCO"/>
    <s v="N/A"/>
  </r>
  <r>
    <n v="16660"/>
    <x v="145"/>
    <x v="31"/>
    <s v="IP"/>
    <s v="Support AMI"/>
    <m/>
    <s v="ACS"/>
    <n v="12"/>
    <m/>
    <s v="X"/>
    <x v="4"/>
    <s v="NET"/>
    <s v="LOW LEVEL"/>
    <m/>
    <n v="16659"/>
    <s v="SUPP"/>
    <d v="1899-12-30T10:00:00"/>
    <d v="1899-12-30T11:00:00"/>
    <d v="1899-12-30T01:00:00"/>
    <s v="10:00"/>
    <s v="11:00"/>
    <d v="1899-12-30T01:00:00"/>
    <s v="SDC"/>
    <s v="N/A"/>
  </r>
  <r>
    <n v="16661"/>
    <x v="145"/>
    <x v="31"/>
    <s v="LIFT IFTS 25-01 HUN"/>
    <s v="IFTS"/>
    <n v="71"/>
    <s v="IFTS"/>
    <n v="23"/>
    <m/>
    <s v="X"/>
    <x v="0"/>
    <s v="NET"/>
    <s v="DECI_STD"/>
    <m/>
    <n v="16662"/>
    <s v="FMSC HACM01"/>
    <s v="10:00"/>
    <s v="11:00"/>
    <d v="1899-12-30T01:00:00"/>
    <s v="10:00"/>
    <s v="11:00"/>
    <d v="1899-12-30T01:00:00"/>
    <s v="DCO"/>
    <s v="N/A"/>
  </r>
  <r>
    <n v="16662"/>
    <x v="145"/>
    <x v="31"/>
    <s v="IP"/>
    <s v="Support IFTS"/>
    <m/>
    <s v="ACS"/>
    <n v="10"/>
    <m/>
    <s v="X"/>
    <x v="1"/>
    <s v="NET"/>
    <s v="DECI_STD"/>
    <m/>
    <n v="16661"/>
    <s v="SUPP"/>
    <d v="1899-12-30T10:00:00"/>
    <d v="1899-12-30T11:00:00"/>
    <d v="1899-12-30T01:00:00"/>
    <d v="1899-12-30T10:00:00"/>
    <d v="1899-12-30T11:00:00"/>
    <d v="1899-12-30T01:00:00"/>
    <s v="SDC"/>
    <s v="N/A"/>
  </r>
  <r>
    <n v="16663"/>
    <x v="145"/>
    <x v="31"/>
    <s v="LIFT 25-41"/>
    <s v="AMI"/>
    <n v="82"/>
    <s v="ACS"/>
    <n v="5"/>
    <s v="X"/>
    <m/>
    <x v="6"/>
    <s v="STDA"/>
    <s v="LOW LEVEL"/>
    <m/>
    <m/>
    <s v="SD ERT02"/>
    <s v="10:00"/>
    <s v="11:00"/>
    <d v="1899-12-30T01:00:00"/>
    <s v="10:00"/>
    <s v="11:00"/>
    <d v="1899-12-30T01:00:00"/>
    <s v="DCO"/>
    <s v="N/A"/>
  </r>
  <r>
    <n v="16664"/>
    <x v="145"/>
    <x v="31"/>
    <s v="LIFT IFTS 25-02 CAN"/>
    <s v="IFTS"/>
    <n v="73"/>
    <s v="IFTS"/>
    <n v="9"/>
    <m/>
    <s v="X"/>
    <x v="5"/>
    <s v="NET"/>
    <s v="DECI_STD"/>
    <m/>
    <n v="16665"/>
    <s v="FMSC BFM01"/>
    <s v="11:30"/>
    <s v="12:30"/>
    <d v="1899-12-30T01:00:00"/>
    <s v="11:30"/>
    <s v="12:30"/>
    <d v="1899-12-30T01:00:00"/>
    <s v="RSLD"/>
    <s v="CD3"/>
  </r>
  <r>
    <n v="16665"/>
    <x v="145"/>
    <x v="31"/>
    <s v="IP"/>
    <s v="Support IFTS"/>
    <m/>
    <s v="ACS"/>
    <n v="12"/>
    <m/>
    <s v="X"/>
    <x v="4"/>
    <s v="NET"/>
    <s v="DECI_STD"/>
    <m/>
    <n v="16664"/>
    <s v="SUPP"/>
    <d v="1899-12-30T11:30:00"/>
    <d v="1899-12-30T12:30:00"/>
    <d v="1899-12-30T01:00:00"/>
    <s v="11:30"/>
    <s v="12:30"/>
    <d v="1899-12-30T01:00:00"/>
    <s v="RSLD"/>
    <s v="CD5"/>
  </r>
  <r>
    <n v="16666"/>
    <x v="145"/>
    <x v="31"/>
    <s v="LIFT IFTS 25-02 CAN"/>
    <s v="IFTS"/>
    <n v="75"/>
    <s v="ACS"/>
    <n v="32"/>
    <m/>
    <s v="X"/>
    <x v="0"/>
    <s v="NET"/>
    <s v="DECI_STD"/>
    <m/>
    <n v="16667"/>
    <s v="FMSC BFM01"/>
    <s v="11:30"/>
    <s v="12:30"/>
    <d v="1899-12-30T01:00:00"/>
    <s v="11:30"/>
    <d v="1899-12-30T12:40:00"/>
    <d v="1899-12-30T01:10:00"/>
    <s v="DCO"/>
    <s v="N/A"/>
  </r>
  <r>
    <n v="16667"/>
    <x v="145"/>
    <x v="31"/>
    <s v="IP"/>
    <s v="Support IFTS"/>
    <m/>
    <s v="IFTS"/>
    <n v="22"/>
    <m/>
    <s v="X"/>
    <x v="1"/>
    <s v="NET"/>
    <s v="DECI_STD"/>
    <m/>
    <n v="16666"/>
    <s v="SUPP"/>
    <d v="1899-12-30T11:30:00"/>
    <d v="1899-12-30T12:30:00"/>
    <d v="1899-12-30T01:00:00"/>
    <d v="1899-12-30T11:30:00"/>
    <d v="1899-12-30T12:40:00"/>
    <d v="1899-12-30T01:10:00"/>
    <s v="SDC"/>
    <s v="N/A"/>
  </r>
  <r>
    <n v="16668"/>
    <x v="145"/>
    <x v="31"/>
    <s v="LIFT IFTS QATAR 25-02"/>
    <s v="QATAR"/>
    <n v="71"/>
    <s v="ACS"/>
    <n v="13"/>
    <m/>
    <s v="X"/>
    <x v="6"/>
    <s v="STDA"/>
    <s v="DECI_STD"/>
    <m/>
    <m/>
    <s v="PT IF01"/>
    <s v="11:30"/>
    <s v="12:30"/>
    <d v="1899-12-30T01:00:00"/>
    <d v="1899-12-30T11:30:00"/>
    <d v="1899-12-30T12:40:00"/>
    <d v="1899-12-30T01:10:00"/>
    <s v="DCO"/>
    <s v="N/A"/>
  </r>
  <r>
    <n v="16669"/>
    <x v="145"/>
    <x v="31"/>
    <s v="LIFT IFTS 25-02 SGP"/>
    <s v="IFTS"/>
    <n v="82"/>
    <s v="ACS"/>
    <n v="2"/>
    <m/>
    <s v="X"/>
    <x v="2"/>
    <s v="STDA"/>
    <s v="DECI_STD"/>
    <m/>
    <m/>
    <s v="PT NAV01"/>
    <s v="11:30"/>
    <s v="12:30"/>
    <d v="1899-12-30T01:00:00"/>
    <s v="11:30"/>
    <s v="12:30"/>
    <d v="1899-12-30T01:00:00"/>
    <s v="DCO"/>
    <s v="N/A"/>
  </r>
  <r>
    <n v="16670"/>
    <x v="145"/>
    <x v="31"/>
    <s v="LIFT IFTS 25-02 CAN"/>
    <s v="IFTS"/>
    <n v="74"/>
    <s v="ACS"/>
    <n v="9"/>
    <m/>
    <s v="X"/>
    <x v="5"/>
    <s v="NET"/>
    <s v="DECI_STD"/>
    <m/>
    <n v="16671"/>
    <s v="FMSC BFM01"/>
    <s v="13:00"/>
    <s v="14:00"/>
    <d v="1899-12-30T01:00:00"/>
    <d v="1899-12-30T13:00:00"/>
    <d v="1899-12-30T14:00:00"/>
    <d v="1899-12-30T01:00:00"/>
    <s v="DCO"/>
    <s v="N/A"/>
  </r>
  <r>
    <n v="16671"/>
    <x v="145"/>
    <x v="31"/>
    <s v="IP"/>
    <s v="Support IFTS"/>
    <m/>
    <s v="IFTS"/>
    <n v="50"/>
    <m/>
    <s v="X"/>
    <x v="4"/>
    <s v="NET"/>
    <s v="DECI_STD"/>
    <m/>
    <n v="16670"/>
    <s v="SUPP"/>
    <d v="1899-12-30T13:00:00"/>
    <d v="1899-12-30T14:00:00"/>
    <d v="1899-12-30T01:00:00"/>
    <d v="1899-12-30T13:00:00"/>
    <d v="1899-12-30T14:00:00"/>
    <d v="1899-12-30T01:00:00"/>
    <s v="SDC"/>
    <s v="N/A"/>
  </r>
  <r>
    <n v="16672"/>
    <x v="145"/>
    <x v="31"/>
    <s v="LIFT IFTS 25-02 CAN"/>
    <s v="IFTS"/>
    <n v="72"/>
    <s v="ACS"/>
    <n v="10"/>
    <m/>
    <s v="X"/>
    <x v="0"/>
    <s v="NET"/>
    <s v="DECI_STD"/>
    <m/>
    <n v="16673"/>
    <s v="FMSC BFM01"/>
    <s v="13:00"/>
    <s v="14:00"/>
    <d v="1899-12-30T01:00:00"/>
    <s v="13:00"/>
    <s v="14:00"/>
    <d v="1899-12-30T01:00:00"/>
    <s v="DCO"/>
    <s v="N/A"/>
  </r>
  <r>
    <n v="16673"/>
    <x v="145"/>
    <x v="31"/>
    <s v="IP"/>
    <s v="Support IFTS"/>
    <m/>
    <s v="IFTS"/>
    <n v="42"/>
    <m/>
    <s v="X"/>
    <x v="1"/>
    <s v="NET"/>
    <s v="DECI_STD"/>
    <m/>
    <n v="16672"/>
    <s v="SUPP"/>
    <d v="1899-12-30T13:00:00"/>
    <d v="1899-12-30T14:00:00"/>
    <d v="1899-12-30T01:00:00"/>
    <s v="13:00"/>
    <s v="14:00"/>
    <d v="1899-12-30T01:00:00"/>
    <s v="SDC"/>
    <s v="N/A"/>
  </r>
  <r>
    <n v="16674"/>
    <x v="145"/>
    <x v="31"/>
    <s v="IFTS 25-01 QAT"/>
    <s v="QATAR"/>
    <n v="77"/>
    <s v="ACS"/>
    <n v="5"/>
    <s v="X"/>
    <m/>
    <x v="6"/>
    <s v="STDA"/>
    <s v="LOW LEVEL"/>
    <m/>
    <m/>
    <s v="PT LLF02"/>
    <s v="13:00"/>
    <s v="14:00"/>
    <d v="1899-12-30T01:00:00"/>
    <s v="13:00"/>
    <s v="14:00"/>
    <d v="1899-12-30T01:00:00"/>
    <s v="DCO"/>
    <s v="N/A"/>
  </r>
  <r>
    <n v="16675"/>
    <x v="145"/>
    <x v="31"/>
    <s v="LIFT IFTS QATAR 25-02"/>
    <s v="QATAR"/>
    <n v="75"/>
    <s v="ACS"/>
    <n v="17"/>
    <m/>
    <s v="X"/>
    <x v="3"/>
    <s v="STDA"/>
    <s v="DECI_STD"/>
    <m/>
    <m/>
    <s v="PT IFB03"/>
    <s v="13:00"/>
    <s v="14:00"/>
    <d v="1899-12-30T01:00:00"/>
    <s v="13:00"/>
    <s v="14:00"/>
    <d v="1899-12-30T01:00:00"/>
    <s v="DCO"/>
    <s v="N/A"/>
  </r>
  <r>
    <n v="16676"/>
    <x v="145"/>
    <x v="31"/>
    <s v="LIFT IFTS QATAR 25-02"/>
    <s v="QATAR"/>
    <n v="70"/>
    <s v="IFTS"/>
    <n v="22"/>
    <m/>
    <s v="X"/>
    <x v="2"/>
    <s v="STDA"/>
    <s v="DECI_STD"/>
    <m/>
    <m/>
    <s v="PT IF02"/>
    <s v="05:30"/>
    <s v="06:30"/>
    <d v="1899-12-30T01:00:00"/>
    <d v="1899-12-30T05:35:00"/>
    <d v="1899-12-30T06:35:00"/>
    <d v="1899-12-30T01:00:00"/>
    <s v="DCO"/>
    <s v="N/A"/>
  </r>
  <r>
    <n v="16677"/>
    <x v="146"/>
    <x v="31"/>
    <s v="LIFT IFTS 24-05 GER"/>
    <s v="IFTS"/>
    <n v="67"/>
    <s v="IFTS"/>
    <n v="9"/>
    <m/>
    <s v="X"/>
    <x v="5"/>
    <s v="NET"/>
    <s v="ATAG_DECI"/>
    <m/>
    <n v="16678"/>
    <s v="NET ATAG02"/>
    <s v="05:30"/>
    <s v="06:30"/>
    <d v="1899-12-30T01:00:00"/>
    <d v="1899-12-30T05:30:00"/>
    <d v="1899-12-30T06:30:00"/>
    <d v="1899-12-30T01:00:00"/>
    <s v="DCO"/>
    <s v="N/A"/>
  </r>
  <r>
    <n v="16678"/>
    <x v="146"/>
    <x v="31"/>
    <s v="LIFT IFTS 24-05 GER"/>
    <s v="IFTS"/>
    <n v="66"/>
    <s v="ACS"/>
    <n v="12"/>
    <m/>
    <s v="X"/>
    <x v="4"/>
    <s v="NET"/>
    <s v="ATAG_DECI"/>
    <m/>
    <n v="16677"/>
    <s v="NET ATAG02"/>
    <d v="1899-12-30T05:30:00"/>
    <d v="1899-12-30T06:30:00"/>
    <d v="1899-12-30T01:00:00"/>
    <d v="1899-12-30T05:30:00"/>
    <d v="1899-12-30T06:30:00"/>
    <d v="1899-12-30T01:00:00"/>
    <s v="DCO"/>
    <s v="N/A"/>
  </r>
  <r>
    <n v="16679"/>
    <x v="146"/>
    <x v="31"/>
    <s v="LIFT IFTS 25-02 CAN"/>
    <s v="IFTS"/>
    <n v="73"/>
    <s v="ACS"/>
    <n v="2"/>
    <m/>
    <s v="X"/>
    <x v="0"/>
    <s v="NET"/>
    <s v="DECI_STD"/>
    <m/>
    <n v="16680"/>
    <s v="FMSC BFM01-CPL01"/>
    <s v="05:30"/>
    <s v="06:30"/>
    <d v="1899-12-30T01:00:00"/>
    <s v="05:30"/>
    <s v="06:30"/>
    <d v="1899-12-30T01:00:00"/>
    <s v="DCO"/>
    <s v="N/A"/>
  </r>
  <r>
    <n v="16680"/>
    <x v="146"/>
    <x v="31"/>
    <s v="IP"/>
    <s v="Support IFTS"/>
    <m/>
    <s v="IFTS"/>
    <n v="22"/>
    <m/>
    <s v="X"/>
    <x v="1"/>
    <s v="NET"/>
    <s v="DECI_STD"/>
    <m/>
    <n v="16679"/>
    <s v="SUPP"/>
    <d v="1899-12-30T05:30:00"/>
    <d v="1899-12-30T06:30:00"/>
    <d v="1899-12-30T01:00:00"/>
    <s v="05:30"/>
    <s v="06:30"/>
    <d v="1899-12-30T01:00:00"/>
    <s v="SDC"/>
    <s v="N/A"/>
  </r>
  <r>
    <n v="16681"/>
    <x v="146"/>
    <x v="31"/>
    <s v="IFTS 25-01 QAT"/>
    <s v="QATAR"/>
    <n v="78"/>
    <s v="ACS"/>
    <n v="13"/>
    <s v="X"/>
    <m/>
    <x v="6"/>
    <s v="STDA"/>
    <s v="LOW LEVEL"/>
    <m/>
    <m/>
    <s v="PT LLFB01"/>
    <s v="05:30"/>
    <s v="06:30"/>
    <d v="1899-12-30T01:00:00"/>
    <s v="05:30"/>
    <s v="06:30"/>
    <d v="1899-12-30T01:00:00"/>
    <s v="DCO"/>
    <s v="N/A"/>
  </r>
  <r>
    <n v="16682"/>
    <x v="146"/>
    <x v="31"/>
    <s v="LIFT IFTS 24-04 CAN"/>
    <s v="IFTS"/>
    <n v="54"/>
    <s v="ACS"/>
    <n v="9"/>
    <m/>
    <s v="X"/>
    <x v="5"/>
    <s v="NET"/>
    <s v="OCA AA"/>
    <m/>
    <n v="16683"/>
    <s v="NET OCAAA01"/>
    <s v="07:00"/>
    <s v="08:00"/>
    <d v="1899-12-30T01:00:00"/>
    <s v="07:00"/>
    <s v="08:00"/>
    <d v="1899-12-30T01:00:00"/>
    <s v="DCO"/>
    <s v="N/A"/>
  </r>
  <r>
    <n v="16683"/>
    <x v="146"/>
    <x v="31"/>
    <s v="LIFT IFTS 24-04 CAN"/>
    <s v="IFTS"/>
    <n v="52"/>
    <s v="ACS"/>
    <n v="17"/>
    <m/>
    <s v="X"/>
    <x v="4"/>
    <s v="NET"/>
    <s v="OCA AA"/>
    <m/>
    <n v="16682"/>
    <s v="NET OCAAA01"/>
    <d v="1899-12-30T07:00:00"/>
    <d v="1899-12-30T08:00:00"/>
    <d v="1899-12-30T01:00:00"/>
    <s v="07:00"/>
    <s v="08:00"/>
    <d v="1899-12-30T01:00:00"/>
    <s v="DCO"/>
    <s v="N/A"/>
  </r>
  <r>
    <n v="16684"/>
    <x v="146"/>
    <x v="31"/>
    <s v="LIFT IFTS 25-02 CAN"/>
    <s v="IFTS"/>
    <n v="75"/>
    <s v="IFTS"/>
    <n v="23"/>
    <m/>
    <s v="X"/>
    <x v="0"/>
    <s v="NET"/>
    <s v="DECI_STD"/>
    <m/>
    <n v="16685"/>
    <s v="FMSC BFM02"/>
    <s v="07:00"/>
    <s v="08:00"/>
    <d v="1899-12-30T01:00:00"/>
    <s v="07:00"/>
    <s v="08:00"/>
    <d v="1899-12-30T01:00:00"/>
    <s v="DCO"/>
    <s v="N/A"/>
  </r>
  <r>
    <n v="16685"/>
    <x v="146"/>
    <x v="31"/>
    <s v="IP"/>
    <s v="Support IFTS"/>
    <m/>
    <s v="IFTS"/>
    <n v="42"/>
    <m/>
    <s v="X"/>
    <x v="1"/>
    <s v="NET"/>
    <s v="DECI_STD"/>
    <m/>
    <n v="16684"/>
    <s v="SUPP"/>
    <d v="1899-12-30T07:00:00"/>
    <d v="1899-12-30T08:00:00"/>
    <d v="1899-12-30T01:00:00"/>
    <d v="1899-12-30T07:00:00"/>
    <d v="1899-12-30T08:00:00"/>
    <d v="1899-12-30T01:00:00"/>
    <s v="SDC"/>
    <s v="N/A"/>
  </r>
  <r>
    <n v="16686"/>
    <x v="146"/>
    <x v="31"/>
    <s v="IFTS 25-01 QAT"/>
    <s v="QATAR"/>
    <n v="76"/>
    <s v="ACS"/>
    <n v="5"/>
    <s v="X"/>
    <m/>
    <x v="6"/>
    <s v="STDA"/>
    <s v="LOW LEVEL"/>
    <m/>
    <m/>
    <s v="PT LLFB01"/>
    <s v="07:00"/>
    <s v="08:00"/>
    <d v="1899-12-30T01:00:00"/>
    <m/>
    <m/>
    <s v=""/>
    <s v="CANC"/>
    <s v="CD1"/>
  </r>
  <r>
    <n v="16687"/>
    <x v="146"/>
    <x v="31"/>
    <s v="LIFT IFTS QATAR 25-02"/>
    <s v="QATAR"/>
    <n v="74"/>
    <s v="ACS"/>
    <n v="10"/>
    <m/>
    <s v="X"/>
    <x v="3"/>
    <s v="STDA"/>
    <s v="DECI_STD"/>
    <m/>
    <m/>
    <s v="PT IF01"/>
    <s v="07:00"/>
    <s v="08:00"/>
    <d v="1899-12-30T01:00:00"/>
    <s v="07:00"/>
    <s v="08:00"/>
    <d v="1899-12-30T01:00:00"/>
    <s v="DCO"/>
    <s v="N/A"/>
  </r>
  <r>
    <n v="16688"/>
    <x v="146"/>
    <x v="31"/>
    <s v="LIFT IFTS 24-04 JPN"/>
    <s v="IFTS"/>
    <n v="55"/>
    <s v="ACS"/>
    <n v="12"/>
    <m/>
    <s v="X"/>
    <x v="5"/>
    <s v="NET"/>
    <s v="ATAG_DECI"/>
    <m/>
    <n v="16689"/>
    <s v="NET ATAG02"/>
    <s v="08:30"/>
    <s v="09:30"/>
    <d v="1899-12-30T01:00:00"/>
    <s v="08:30"/>
    <s v="09:30"/>
    <d v="1899-12-30T01:00:00"/>
    <s v="DCO"/>
    <s v="N/A"/>
  </r>
  <r>
    <n v="16689"/>
    <x v="146"/>
    <x v="31"/>
    <s v="IP"/>
    <s v="Support IFTS"/>
    <m/>
    <s v="IFTS"/>
    <n v="9"/>
    <m/>
    <s v="X"/>
    <x v="4"/>
    <s v="NET"/>
    <s v="ATAG_DECI"/>
    <m/>
    <n v="16688"/>
    <s v="SUPP"/>
    <d v="1899-12-30T08:30:00"/>
    <d v="1899-12-30T09:30:00"/>
    <d v="1899-12-30T01:00:00"/>
    <s v="08:30"/>
    <s v="09:30"/>
    <d v="1899-12-30T01:00:00"/>
    <s v="SDC"/>
    <s v="N/A"/>
  </r>
  <r>
    <n v="16690"/>
    <x v="146"/>
    <x v="31"/>
    <s v="LIFT IFTS 25-02 CAN"/>
    <s v="IFTS"/>
    <n v="74"/>
    <s v="ACS"/>
    <n v="13"/>
    <m/>
    <s v="X"/>
    <x v="0"/>
    <s v="NET"/>
    <s v="DECI_STD"/>
    <m/>
    <n v="16691"/>
    <s v="FMSC BFM02"/>
    <s v="08:30"/>
    <s v="09:30"/>
    <d v="1899-12-30T01:00:00"/>
    <s v="08:30"/>
    <s v="09:30"/>
    <d v="1899-12-30T01:00:00"/>
    <s v="DCO"/>
    <s v="N/A"/>
  </r>
  <r>
    <n v="16691"/>
    <x v="146"/>
    <x v="31"/>
    <s v="IP"/>
    <s v="Support IFTS"/>
    <m/>
    <s v="IFTS"/>
    <n v="41"/>
    <m/>
    <s v="X"/>
    <x v="1"/>
    <s v="NET"/>
    <s v="DECI_STD"/>
    <m/>
    <n v="16690"/>
    <s v="SUPP"/>
    <d v="1899-12-30T08:30:00"/>
    <d v="1899-12-30T09:30:00"/>
    <d v="1899-12-30T01:00:00"/>
    <s v="08:30"/>
    <s v="09:30"/>
    <d v="1899-12-30T01:00:00"/>
    <s v="SDC"/>
    <s v="N/A"/>
  </r>
  <r>
    <n v="16692"/>
    <x v="146"/>
    <x v="31"/>
    <s v="LIFT IFTS QATAR 25-02"/>
    <s v="QATAR"/>
    <n v="73"/>
    <s v="ACS"/>
    <n v="2"/>
    <m/>
    <s v="X"/>
    <x v="6"/>
    <s v="STDA"/>
    <s v="DECI_STD"/>
    <m/>
    <m/>
    <s v="PT IFB01"/>
    <s v="08:30"/>
    <s v="09:30"/>
    <d v="1899-12-30T01:00:00"/>
    <s v="08:30"/>
    <s v="09:30"/>
    <d v="1899-12-30T01:00:00"/>
    <s v="DCO"/>
    <s v="N/A"/>
  </r>
  <r>
    <n v="16693"/>
    <x v="146"/>
    <x v="31"/>
    <s v="LIFT IFTS 25-02 CAN"/>
    <s v="IFTS"/>
    <n v="72"/>
    <s v="ACS"/>
    <n v="9"/>
    <m/>
    <s v="X"/>
    <x v="5"/>
    <s v="NET"/>
    <s v="DECI_STD"/>
    <m/>
    <n v="16694"/>
    <s v="FMSC BFM02"/>
    <s v="10:00"/>
    <s v="11:00"/>
    <d v="1899-12-30T01:00:00"/>
    <s v="10:00"/>
    <s v="11:00"/>
    <d v="1899-12-30T01:00:00"/>
    <s v="DCO"/>
    <s v="N/A"/>
  </r>
  <r>
    <n v="16694"/>
    <x v="146"/>
    <x v="31"/>
    <s v="IP"/>
    <s v="Support IFTS"/>
    <m/>
    <s v="ACS"/>
    <n v="17"/>
    <m/>
    <s v="X"/>
    <x v="4"/>
    <s v="NET"/>
    <s v="DECI_STD"/>
    <m/>
    <n v="16693"/>
    <s v="SUPP"/>
    <d v="1899-12-30T10:00:00"/>
    <d v="1899-12-30T11:00:00"/>
    <d v="1899-12-30T01:00:00"/>
    <d v="1899-12-30T10:00:00"/>
    <d v="1899-12-30T11:00:00"/>
    <d v="1899-12-30T01:00:00"/>
    <s v="SDC"/>
    <s v="N/A"/>
  </r>
  <r>
    <n v="16695"/>
    <x v="146"/>
    <x v="31"/>
    <s v="LIFT IFTS 25-02 CAN"/>
    <s v="IFTS"/>
    <n v="73"/>
    <s v="IFTS"/>
    <n v="23"/>
    <m/>
    <s v="X"/>
    <x v="0"/>
    <s v="NET"/>
    <s v="DECI_STD"/>
    <m/>
    <n v="16696"/>
    <s v="FMSC BFM02"/>
    <s v="10:00"/>
    <s v="11:00"/>
    <d v="1899-12-30T01:00:00"/>
    <s v="10:00"/>
    <s v="11:00"/>
    <d v="1899-12-30T01:00:00"/>
    <s v="DCO"/>
    <s v="N/A"/>
  </r>
  <r>
    <n v="16696"/>
    <x v="146"/>
    <x v="31"/>
    <s v="IP"/>
    <s v="Support IFTS"/>
    <m/>
    <s v="ACS"/>
    <n v="10"/>
    <m/>
    <s v="X"/>
    <x v="1"/>
    <s v="NET"/>
    <s v="DECI_STD"/>
    <m/>
    <n v="16695"/>
    <s v="SUPP"/>
    <d v="1899-12-30T10:00:00"/>
    <d v="1899-12-30T11:00:00"/>
    <d v="1899-12-30T01:00:00"/>
    <d v="1899-12-30T10:00:00"/>
    <d v="1899-12-30T11:00:00"/>
    <d v="1899-12-30T01:00:00"/>
    <s v="SDC"/>
    <s v="N/A"/>
  </r>
  <r>
    <n v="16697"/>
    <x v="146"/>
    <x v="31"/>
    <s v="LIFT IFTS QATAR 25-01"/>
    <s v="QATAR"/>
    <n v="66"/>
    <s v="ACS"/>
    <n v="5"/>
    <m/>
    <s v="X"/>
    <x v="6"/>
    <s v="STDA"/>
    <s v="LOW LEVEL"/>
    <m/>
    <m/>
    <s v="PT LLFB01"/>
    <s v="10:00"/>
    <s v="11:00"/>
    <d v="1899-12-30T01:00:00"/>
    <s v="10:00"/>
    <s v="11:00"/>
    <d v="1899-12-30T01:00:00"/>
    <s v="DCO"/>
    <s v="N/A"/>
  </r>
  <r>
    <n v="16698"/>
    <x v="146"/>
    <x v="31"/>
    <s v="LIFT IFTS 24-04 CAN"/>
    <s v="IFTS"/>
    <n v="52"/>
    <s v="ACS"/>
    <n v="32"/>
    <m/>
    <s v="X"/>
    <x v="5"/>
    <s v="NET"/>
    <s v="OCA AG"/>
    <m/>
    <n v="16699"/>
    <s v="NET OCAAG01"/>
    <s v="11:30"/>
    <s v="12:30"/>
    <d v="1899-12-30T01:00:00"/>
    <d v="1899-12-30T11:30:00"/>
    <d v="1899-12-30T12:30:00"/>
    <d v="1899-12-30T01:00:00"/>
    <s v="DCO"/>
    <s v="N/A"/>
  </r>
  <r>
    <n v="16699"/>
    <x v="146"/>
    <x v="31"/>
    <s v="LIFT IFTS 24-04 CAN"/>
    <s v="IFTS"/>
    <n v="54"/>
    <s v="ACS"/>
    <n v="30"/>
    <m/>
    <s v="X"/>
    <x v="4"/>
    <s v="NET"/>
    <s v="OCA AG"/>
    <m/>
    <n v="16698"/>
    <s v="NET OCAAG01"/>
    <d v="1899-12-30T11:30:00"/>
    <d v="1899-12-30T12:30:00"/>
    <d v="1899-12-30T01:00:00"/>
    <d v="1899-12-30T11:30:00"/>
    <d v="1899-12-30T12:30:00"/>
    <d v="1899-12-30T01:00:00"/>
    <s v="DCO"/>
    <s v="N/A"/>
  </r>
  <r>
    <n v="16700"/>
    <x v="146"/>
    <x v="31"/>
    <s v="LIFT IFTS 25-01 HUN"/>
    <s v="IFTS"/>
    <n v="71"/>
    <s v="IFTS"/>
    <n v="22"/>
    <m/>
    <s v="X"/>
    <x v="0"/>
    <s v="NET"/>
    <s v="DECI_STD"/>
    <m/>
    <n v="16701"/>
    <s v="FMSC HACM02"/>
    <s v="11:30"/>
    <s v="12:30"/>
    <d v="1899-12-30T01:00:00"/>
    <s v="11:30"/>
    <s v="12:30"/>
    <d v="1899-12-30T01:00:00"/>
    <s v="DCO"/>
    <s v="N/A"/>
  </r>
  <r>
    <n v="16701"/>
    <x v="146"/>
    <x v="31"/>
    <s v="IP"/>
    <s v="Support IFTS"/>
    <m/>
    <s v="IFTS"/>
    <n v="50"/>
    <m/>
    <s v="X"/>
    <x v="1"/>
    <s v="NET"/>
    <s v="DECI_STD"/>
    <m/>
    <n v="16700"/>
    <s v="SUPP"/>
    <d v="1899-12-30T11:30:00"/>
    <d v="1899-12-30T12:30:00"/>
    <d v="1899-12-30T01:00:00"/>
    <d v="1899-12-30T11:30:00"/>
    <d v="1899-12-30T12:30:00"/>
    <d v="1899-12-30T01:00:00"/>
    <s v="SDC"/>
    <s v="N/A"/>
  </r>
  <r>
    <n v="16702"/>
    <x v="146"/>
    <x v="31"/>
    <s v="IFTS 25-01 QAT"/>
    <s v="QATAR"/>
    <n v="76"/>
    <s v="ACS"/>
    <n v="13"/>
    <s v="X"/>
    <m/>
    <x v="6"/>
    <s v="STDA"/>
    <s v="LOW LEVEL"/>
    <m/>
    <m/>
    <s v="PT LLFB01"/>
    <s v="11:30"/>
    <s v="12:30"/>
    <d v="1899-12-30T01:00:00"/>
    <s v="11:30"/>
    <s v="12:30"/>
    <d v="1899-12-30T01:00:00"/>
    <s v="DCO"/>
    <s v="N/A"/>
  </r>
  <r>
    <n v="16703"/>
    <x v="146"/>
    <x v="31"/>
    <s v="LIFT 25-41"/>
    <s v="AMI"/>
    <n v="80"/>
    <s v="ACS"/>
    <n v="2"/>
    <s v="X"/>
    <m/>
    <x v="2"/>
    <s v="STDA"/>
    <s v="LOW LEVEL"/>
    <m/>
    <m/>
    <s v="SD ERT02"/>
    <s v="11:30"/>
    <s v="12:30"/>
    <d v="1899-12-30T01:00:00"/>
    <s v="11:30"/>
    <s v="12:30"/>
    <d v="1899-12-30T01:00:00"/>
    <s v="DCO"/>
    <s v="N/A"/>
  </r>
  <r>
    <n v="16704"/>
    <x v="146"/>
    <x v="31"/>
    <s v="LIFT IFTS 25-02 CAN"/>
    <s v="IFTS"/>
    <n v="74"/>
    <s v="ACS"/>
    <n v="17"/>
    <m/>
    <s v="X"/>
    <x v="5"/>
    <s v="NET"/>
    <s v="DECI_STD"/>
    <m/>
    <n v="16705"/>
    <s v="FMSC OBFM01"/>
    <s v="13:00"/>
    <s v="14:00"/>
    <d v="1899-12-30T01:00:00"/>
    <d v="1899-12-30T13:00:00"/>
    <d v="1899-12-30T14:00:00"/>
    <d v="1899-12-30T01:00:00"/>
    <s v="DCO"/>
    <s v="N/A"/>
  </r>
  <r>
    <n v="16705"/>
    <x v="146"/>
    <x v="31"/>
    <s v="IP"/>
    <s v="Support IFTS"/>
    <m/>
    <s v="IFTS"/>
    <n v="50"/>
    <m/>
    <s v="X"/>
    <x v="4"/>
    <s v="NET"/>
    <s v="DECI_STD"/>
    <m/>
    <n v="16704"/>
    <s v="SUPP"/>
    <d v="1899-12-30T13:00:00"/>
    <d v="1899-12-30T14:00:00"/>
    <d v="1899-12-30T01:00:00"/>
    <d v="1899-12-30T13:00:00"/>
    <d v="1899-12-30T14:00:00"/>
    <d v="1899-12-30T01:00:00"/>
    <s v="SDC"/>
    <s v="N/A"/>
  </r>
  <r>
    <n v="16706"/>
    <x v="146"/>
    <x v="31"/>
    <s v="LIFT IFTS QATAR 25-02"/>
    <s v="QATAR"/>
    <n v="74"/>
    <s v="IFTS"/>
    <n v="23"/>
    <m/>
    <s v="X"/>
    <x v="0"/>
    <s v="STDA"/>
    <s v="DECI_STD"/>
    <m/>
    <m/>
    <s v="PT IF02"/>
    <s v="13:00"/>
    <s v="14:00"/>
    <d v="1899-12-30T01:00:00"/>
    <d v="1899-12-30T13:00:00"/>
    <d v="1899-12-30T14:00:00"/>
    <d v="1899-12-30T01:00:00"/>
    <s v="DCO"/>
    <s v="N/A"/>
  </r>
  <r>
    <n v="16707"/>
    <x v="146"/>
    <x v="31"/>
    <s v="LIFT IFTS QATAR 25-02"/>
    <s v="QATAR"/>
    <n v="73"/>
    <s v="ACS"/>
    <n v="10"/>
    <m/>
    <s v="X"/>
    <x v="1"/>
    <s v="STDA"/>
    <s v="DECI_STD"/>
    <m/>
    <m/>
    <s v="PT IF01"/>
    <s v="13:00"/>
    <s v="14:00"/>
    <d v="1899-12-30T01:00:00"/>
    <d v="1899-12-30T13:00:00"/>
    <d v="1899-12-30T14:00:00"/>
    <d v="1899-12-30T01:00:00"/>
    <s v="DCO"/>
    <s v="N/A"/>
  </r>
  <r>
    <n v="16708"/>
    <x v="146"/>
    <x v="31"/>
    <s v="LIFT IFTS QATAR 25-02"/>
    <s v="QATAR"/>
    <n v="75"/>
    <s v="ACS"/>
    <n v="4"/>
    <m/>
    <s v="X"/>
    <x v="6"/>
    <s v="STDA"/>
    <s v="DECI_STD"/>
    <m/>
    <m/>
    <s v="PT IF01"/>
    <s v="13:00"/>
    <s v="14:00"/>
    <d v="1899-12-30T01:00:00"/>
    <d v="1899-12-30T13:00:00"/>
    <d v="1899-12-30T14:00:00"/>
    <d v="1899-12-30T01:00:00"/>
    <s v="DCO"/>
    <s v="N/A"/>
  </r>
  <r>
    <n v="16709"/>
    <x v="147"/>
    <x v="31"/>
    <s v="LIFT IFTS 25-01 HUN"/>
    <s v="IFTS"/>
    <n v="71"/>
    <s v="IFTS"/>
    <n v="9"/>
    <m/>
    <s v="X"/>
    <x v="5"/>
    <s v="NET"/>
    <s v="DECI_STD"/>
    <m/>
    <n v="16710"/>
    <s v="FMSC HACM02"/>
    <s v="05:30"/>
    <s v="06:30"/>
    <d v="1899-12-30T01:00:00"/>
    <s v="05:30"/>
    <s v="06:30"/>
    <d v="1899-12-30T01:00:00"/>
    <s v="DCO"/>
    <s v="N/A"/>
  </r>
  <r>
    <n v="16710"/>
    <x v="147"/>
    <x v="31"/>
    <s v="IP"/>
    <s v="Support IFTS"/>
    <m/>
    <s v="ACS"/>
    <n v="2"/>
    <m/>
    <s v="X"/>
    <x v="4"/>
    <s v="NET"/>
    <s v="DECI_STD"/>
    <m/>
    <n v="16709"/>
    <s v="SUPP"/>
    <d v="1899-12-30T05:30:00"/>
    <d v="1899-12-30T06:30:00"/>
    <d v="1899-12-30T01:00:00"/>
    <d v="1899-12-30T05:30:00"/>
    <d v="1899-12-30T06:30:00"/>
    <d v="1899-12-30T01:00:00"/>
    <s v="SDC"/>
    <s v="N/A"/>
  </r>
  <r>
    <n v="16711"/>
    <x v="147"/>
    <x v="31"/>
    <s v="LIFT IFTS 24-05 AUT"/>
    <s v="IFTS"/>
    <n v="64"/>
    <s v="ACS"/>
    <n v="32"/>
    <m/>
    <s v="X"/>
    <x v="0"/>
    <s v="NET"/>
    <s v="BTAG_DECI"/>
    <m/>
    <n v="16712"/>
    <s v="NET BTAG01"/>
    <s v="05:30"/>
    <s v="06:30"/>
    <d v="1899-12-30T01:00:00"/>
    <s v="05:30"/>
    <s v="06:30"/>
    <d v="1899-12-30T01:00:00"/>
    <s v="DCO"/>
    <s v="N/A"/>
  </r>
  <r>
    <n v="16712"/>
    <x v="147"/>
    <x v="31"/>
    <s v="LIFT IFTS 24-05 AUT"/>
    <s v="IFTS"/>
    <n v="65"/>
    <s v="IFTS"/>
    <n v="22"/>
    <m/>
    <s v="X"/>
    <x v="1"/>
    <s v="NET"/>
    <s v="BTAG_DECI"/>
    <m/>
    <n v="16711"/>
    <s v="NET BTAG01"/>
    <d v="1899-12-30T05:30:00"/>
    <d v="1899-12-30T06:30:00"/>
    <d v="1899-12-30T01:00:00"/>
    <s v="05:30"/>
    <s v="06:30"/>
    <d v="1899-12-30T01:00:00"/>
    <s v="DCO"/>
    <s v="N/A"/>
  </r>
  <r>
    <n v="16713"/>
    <x v="147"/>
    <x v="31"/>
    <s v="LIFT 25-41"/>
    <s v="AMI"/>
    <n v="77"/>
    <s v="ACS"/>
    <n v="12"/>
    <s v="X"/>
    <m/>
    <x v="6"/>
    <s v="STDA"/>
    <s v="LOW LEVEL"/>
    <m/>
    <m/>
    <s v="SD ERT02"/>
    <s v="05:30"/>
    <s v="06:30"/>
    <d v="1899-12-30T01:00:00"/>
    <s v="05:30"/>
    <s v="06:30"/>
    <d v="1899-12-30T01:00:00"/>
    <s v="DCO"/>
    <s v="N/A"/>
  </r>
  <r>
    <n v="16714"/>
    <x v="147"/>
    <x v="31"/>
    <s v="LIFT IFTS QATAR 25-02"/>
    <s v="QATAR"/>
    <n v="72"/>
    <s v="ACS"/>
    <n v="30"/>
    <m/>
    <s v="X"/>
    <x v="2"/>
    <s v="STDA"/>
    <s v="DECI_STD"/>
    <m/>
    <m/>
    <s v="PT IFB02"/>
    <s v="05:30"/>
    <s v="06:30"/>
    <d v="1899-12-30T01:00:00"/>
    <m/>
    <m/>
    <s v=""/>
    <s v="CANC"/>
    <s v="CD1"/>
  </r>
  <r>
    <n v="16715"/>
    <x v="147"/>
    <x v="31"/>
    <s v="LIFT 24-44 ITA"/>
    <s v="AMI"/>
    <n v="71"/>
    <s v="ACS"/>
    <n v="9"/>
    <s v="X"/>
    <m/>
    <x v="5"/>
    <s v="NET"/>
    <s v="OCA AG"/>
    <m/>
    <n v="16716"/>
    <s v="SD COMAOAG01"/>
    <s v="07:00"/>
    <s v="08:00"/>
    <d v="1899-12-30T01:00:00"/>
    <s v="07:00"/>
    <s v="08:00"/>
    <d v="1899-12-30T01:00:00"/>
    <s v="DCO"/>
    <s v="N/A"/>
  </r>
  <r>
    <n v="16716"/>
    <x v="147"/>
    <x v="31"/>
    <s v="LIFT 24-44 ITA"/>
    <s v="AMI"/>
    <n v="73"/>
    <s v="ACS"/>
    <n v="17"/>
    <s v="X"/>
    <m/>
    <x v="4"/>
    <s v="NET"/>
    <s v="OCA AG"/>
    <m/>
    <n v="16715"/>
    <s v="SD COMAOAG01"/>
    <d v="1899-12-30T07:00:00"/>
    <d v="1899-12-30T08:00:00"/>
    <d v="1899-12-30T01:00:00"/>
    <d v="1899-12-30T07:00:00"/>
    <d v="1899-12-30T08:00:00"/>
    <d v="1899-12-30T01:00:00"/>
    <s v="DCO"/>
    <s v="N/A"/>
  </r>
  <r>
    <n v="16717"/>
    <x v="147"/>
    <x v="31"/>
    <s v="LIFT IFTS 25-02 CAN"/>
    <s v="IFTS"/>
    <n v="72"/>
    <s v="IFTS"/>
    <n v="23"/>
    <m/>
    <s v="X"/>
    <x v="0"/>
    <s v="NET"/>
    <s v="DECI_STD"/>
    <m/>
    <n v="16718"/>
    <s v="FMSC OBFM01"/>
    <s v="07:00"/>
    <s v="08:00"/>
    <d v="1899-12-30T01:00:00"/>
    <s v="07:00"/>
    <s v="08:00"/>
    <d v="1899-12-30T01:00:00"/>
    <s v="DCO"/>
    <s v="N/A"/>
  </r>
  <r>
    <n v="16718"/>
    <x v="147"/>
    <x v="31"/>
    <s v="IP"/>
    <s v="Support IFTS"/>
    <m/>
    <s v="IFTS"/>
    <n v="48"/>
    <m/>
    <s v="X"/>
    <x v="1"/>
    <s v="NET"/>
    <s v="DECI_STD"/>
    <m/>
    <n v="16717"/>
    <s v="SUPP"/>
    <d v="1899-12-30T07:00:00"/>
    <d v="1899-12-30T08:00:00"/>
    <d v="1899-12-30T01:00:00"/>
    <d v="1899-12-30T07:00:00"/>
    <d v="1899-12-30T08:00:00"/>
    <d v="1899-12-30T01:00:00"/>
    <s v="SDC"/>
    <s v="N/A"/>
  </r>
  <r>
    <n v="16719"/>
    <x v="147"/>
    <x v="31"/>
    <s v="LIFT 25-41"/>
    <s v="AMI"/>
    <n v="76"/>
    <s v="ACS"/>
    <n v="10"/>
    <s v="X"/>
    <m/>
    <x v="6"/>
    <s v="STDA"/>
    <s v="LOW LEVEL"/>
    <m/>
    <m/>
    <s v="SD ERT02"/>
    <s v="07:00"/>
    <s v="08:00"/>
    <d v="1899-12-30T01:00:00"/>
    <s v="07:00"/>
    <s v="08:00"/>
    <d v="1899-12-30T01:00:00"/>
    <s v="DCO"/>
    <s v="N/A"/>
  </r>
  <r>
    <n v="16720"/>
    <x v="147"/>
    <x v="31"/>
    <s v="IFTS 25-01 QAT"/>
    <s v="QATAR"/>
    <n v="76"/>
    <s v="IFTS"/>
    <n v="9"/>
    <s v="X"/>
    <m/>
    <x v="5"/>
    <s v="STDA"/>
    <s v="LOW LEVEL"/>
    <m/>
    <m/>
    <s v="PT LLF01"/>
    <s v="08:30"/>
    <s v="09:30"/>
    <d v="1899-12-30T01:00:00"/>
    <s v="08:30"/>
    <s v="09:30"/>
    <d v="1899-12-30T01:00:00"/>
    <s v="DCO"/>
    <s v="N/A"/>
  </r>
  <r>
    <n v="16721"/>
    <x v="147"/>
    <x v="31"/>
    <s v="IFTS 25-01 QAT"/>
    <s v="QATAR"/>
    <n v="78"/>
    <s v="ACS"/>
    <n v="12"/>
    <s v="X"/>
    <m/>
    <x v="4"/>
    <s v="STDA"/>
    <s v="LOW LEVEL"/>
    <m/>
    <m/>
    <s v="PT LLF01"/>
    <s v="08:30"/>
    <s v="09:30"/>
    <d v="1899-12-30T01:00:00"/>
    <s v="08:30"/>
    <s v="09:30"/>
    <d v="1899-12-30T01:00:00"/>
    <s v="DCO"/>
    <s v="N/A"/>
  </r>
  <r>
    <n v="16722"/>
    <x v="147"/>
    <x v="31"/>
    <s v="LIFT 25-41"/>
    <s v="AMI"/>
    <n v="81"/>
    <s v="IFTS"/>
    <n v="22"/>
    <s v="X"/>
    <m/>
    <x v="0"/>
    <s v="STDA"/>
    <s v="LOW LEVEL"/>
    <m/>
    <m/>
    <s v="SD ERT02"/>
    <s v="08:30"/>
    <s v="09:30"/>
    <d v="1899-12-30T01:00:00"/>
    <s v="08:30"/>
    <d v="1899-12-30T09:40:00"/>
    <d v="1899-12-30T01:10:00"/>
    <s v="DCO"/>
    <s v="N/A"/>
  </r>
  <r>
    <n v="16723"/>
    <x v="147"/>
    <x v="31"/>
    <s v="LIFT IFTS QATAR 25-01"/>
    <s v="QATAR"/>
    <n v="66"/>
    <s v="ACS"/>
    <n v="32"/>
    <m/>
    <s v="X"/>
    <x v="1"/>
    <s v="STDA"/>
    <s v="LOW LEVEL"/>
    <m/>
    <m/>
    <s v="PT LLF01"/>
    <s v="08:30"/>
    <s v="09:30"/>
    <d v="1899-12-30T01:00:00"/>
    <s v="08:30"/>
    <s v="09:30"/>
    <d v="1899-12-30T01:00:00"/>
    <s v="DCO"/>
    <s v="N/A"/>
  </r>
  <r>
    <n v="16724"/>
    <x v="147"/>
    <x v="31"/>
    <s v="LIFT IFTS 25-02 CAN"/>
    <s v="IFTS"/>
    <n v="74"/>
    <s v="ACS"/>
    <n v="9"/>
    <m/>
    <s v="X"/>
    <x v="5"/>
    <s v="NET"/>
    <s v="DECI_STD"/>
    <m/>
    <n v="16725"/>
    <s v="FMSC OBFM02"/>
    <s v="10:00"/>
    <s v="11:00"/>
    <d v="1899-12-30T01:00:00"/>
    <s v="10:00"/>
    <s v="11:00"/>
    <d v="1899-12-30T01:00:00"/>
    <s v="DCO"/>
    <s v="N/A"/>
  </r>
  <r>
    <n v="16725"/>
    <x v="147"/>
    <x v="31"/>
    <s v="IP"/>
    <s v="Support IFTS"/>
    <m/>
    <s v="ACS"/>
    <n v="10"/>
    <m/>
    <s v="X"/>
    <x v="4"/>
    <s v="NET"/>
    <s v="DECI_STD"/>
    <m/>
    <n v="16724"/>
    <s v="SUPP"/>
    <d v="1899-12-30T10:00:00"/>
    <d v="1899-12-30T11:00:00"/>
    <d v="1899-12-30T01:00:00"/>
    <d v="1899-12-30T10:00:00"/>
    <d v="1899-12-30T11:00:00"/>
    <d v="1899-12-30T01:00:00"/>
    <s v="SDC"/>
    <s v="N/A"/>
  </r>
  <r>
    <n v="16726"/>
    <x v="147"/>
    <x v="31"/>
    <s v="LIFT IFTS 25-02 CAN"/>
    <s v="IFTS"/>
    <n v="75"/>
    <s v="ACS"/>
    <n v="17"/>
    <m/>
    <s v="X"/>
    <x v="0"/>
    <s v="NET"/>
    <s v="DECI_STD"/>
    <m/>
    <n v="16727"/>
    <s v="FMSC OBFM02"/>
    <s v="10:00"/>
    <s v="11:00"/>
    <d v="1899-12-30T01:00:00"/>
    <s v="10:00"/>
    <s v="11:00"/>
    <d v="1899-12-30T01:00:00"/>
    <s v="DCO"/>
    <s v="N/A"/>
  </r>
  <r>
    <n v="16727"/>
    <x v="147"/>
    <x v="31"/>
    <s v="IP"/>
    <s v="Support IFTS"/>
    <m/>
    <s v="IFTS"/>
    <n v="50"/>
    <m/>
    <s v="X"/>
    <x v="1"/>
    <s v="NET"/>
    <s v="DECI_STD"/>
    <m/>
    <n v="16726"/>
    <s v="SUPP"/>
    <d v="1899-12-30T10:00:00"/>
    <d v="1899-12-30T11:00:00"/>
    <d v="1899-12-30T01:00:00"/>
    <d v="1899-12-30T10:00:00"/>
    <d v="1899-12-30T11:00:00"/>
    <d v="1899-12-30T01:00:00"/>
    <s v="SDC"/>
    <s v="N/A"/>
  </r>
  <r>
    <n v="16728"/>
    <x v="147"/>
    <x v="31"/>
    <s v="IFTS 25-01 QAT"/>
    <s v="QATAR"/>
    <n v="77"/>
    <s v="ACS"/>
    <n v="13"/>
    <s v="X"/>
    <m/>
    <x v="6"/>
    <s v="STDA"/>
    <s v="DECI_STD"/>
    <m/>
    <m/>
    <s v="PT NAVB01"/>
    <s v="10:00"/>
    <s v="11:00"/>
    <d v="1899-12-30T01:00:00"/>
    <s v="10:00"/>
    <s v="11:00"/>
    <d v="1899-12-30T01:00:00"/>
    <s v="DCO"/>
    <s v="N/A"/>
  </r>
  <r>
    <n v="16729"/>
    <x v="147"/>
    <x v="31"/>
    <s v="LIFT 25-41"/>
    <s v="AMI"/>
    <n v="79"/>
    <s v="ACS"/>
    <n v="5"/>
    <s v="X"/>
    <m/>
    <x v="3"/>
    <s v="STDA"/>
    <s v="LOW LEVEL"/>
    <m/>
    <m/>
    <s v="SD ERT02"/>
    <s v="10:00"/>
    <s v="11:00"/>
    <d v="1899-12-30T01:00:00"/>
    <s v="10:00"/>
    <s v="11:00"/>
    <d v="1899-12-30T01:00:00"/>
    <s v="DCO"/>
    <s v="N/A"/>
  </r>
  <r>
    <n v="16730"/>
    <x v="147"/>
    <x v="31"/>
    <s v="LIFT IFTS 25-02 CAN"/>
    <s v="IFTS"/>
    <n v="73"/>
    <s v="IFTS"/>
    <n v="9"/>
    <m/>
    <s v="X"/>
    <x v="5"/>
    <s v="NET"/>
    <s v="DECI_STD"/>
    <m/>
    <n v="16731"/>
    <s v="FMSC OBFM01"/>
    <s v="11:30"/>
    <s v="12:30"/>
    <d v="1899-12-30T01:00:00"/>
    <s v="11:30"/>
    <s v="12:30"/>
    <d v="1899-12-30T01:00:00"/>
    <s v="DCO"/>
    <s v="N/A"/>
  </r>
  <r>
    <n v="16731"/>
    <x v="147"/>
    <x v="31"/>
    <s v="IP"/>
    <s v="Support IFTS"/>
    <m/>
    <s v="IFTS"/>
    <n v="48"/>
    <m/>
    <s v="X"/>
    <x v="4"/>
    <s v="NET"/>
    <s v="DECI_STD"/>
    <m/>
    <n v="16730"/>
    <s v="SUPP"/>
    <d v="1899-12-30T11:30:00"/>
    <d v="1899-12-30T12:30:00"/>
    <d v="1899-12-30T01:00:00"/>
    <d v="1899-12-30T11:30:00"/>
    <d v="1899-12-30T12:30:00"/>
    <d v="1899-12-30T01:00:00"/>
    <s v="SDC"/>
    <s v="N/A"/>
  </r>
  <r>
    <n v="16732"/>
    <x v="147"/>
    <x v="31"/>
    <s v="LIFT IFTS 24-05 AUT"/>
    <s v="IFTS"/>
    <n v="64"/>
    <s v="ACS"/>
    <n v="2"/>
    <m/>
    <s v="X"/>
    <x v="0"/>
    <s v="NET"/>
    <s v="BTAG_DECI"/>
    <m/>
    <n v="16733"/>
    <s v="NET BTAG02"/>
    <s v="11:30"/>
    <s v="12:30"/>
    <d v="1899-12-30T01:00:00"/>
    <d v="1899-12-30T11:30:00"/>
    <d v="1899-12-30T12:30:00"/>
    <d v="1899-12-30T01:00:00"/>
    <s v="DCO"/>
    <s v="N/A"/>
  </r>
  <r>
    <n v="16733"/>
    <x v="147"/>
    <x v="31"/>
    <s v="LIFT IFTS 24-05 AUT"/>
    <s v="IFTS"/>
    <n v="65"/>
    <s v="ACS"/>
    <n v="12"/>
    <m/>
    <s v="X"/>
    <x v="1"/>
    <s v="NET"/>
    <s v="BTAG_DECI"/>
    <m/>
    <n v="16732"/>
    <s v="NET BTAG02"/>
    <d v="1899-12-30T11:30:00"/>
    <d v="1899-12-30T12:30:00"/>
    <d v="1899-12-30T01:00:00"/>
    <d v="1899-12-30T11:30:00"/>
    <d v="1899-12-30T12:30:00"/>
    <d v="1899-12-30T01:00:00"/>
    <s v="DCO"/>
    <s v="N/A"/>
  </r>
  <r>
    <n v="16734"/>
    <x v="147"/>
    <x v="31"/>
    <s v="LIFT IFTS QATAR 25-02"/>
    <s v="QATAR"/>
    <n v="72"/>
    <s v="IFTS"/>
    <n v="22"/>
    <m/>
    <s v="X"/>
    <x v="6"/>
    <s v="STDA"/>
    <s v="DECI_STD"/>
    <m/>
    <m/>
    <s v="PT IFB02"/>
    <s v="11:30"/>
    <s v="12:30"/>
    <d v="1899-12-30T01:00:00"/>
    <d v="1899-12-30T11:30:00"/>
    <d v="1899-12-30T12:30:00"/>
    <d v="1899-12-30T01:00:00"/>
    <s v="DCO"/>
    <s v="N/A"/>
  </r>
  <r>
    <n v="16735"/>
    <x v="147"/>
    <x v="31"/>
    <s v="LIFT 25-41"/>
    <s v="AMI"/>
    <n v="77"/>
    <s v="ACS"/>
    <n v="10"/>
    <s v="X"/>
    <m/>
    <x v="3"/>
    <s v="STDA"/>
    <s v="DECI_STD"/>
    <m/>
    <m/>
    <s v="SD AAR01"/>
    <s v="13:00"/>
    <s v="14:00"/>
    <d v="1899-12-30T01:00:00"/>
    <d v="1899-12-30T13:00:00"/>
    <d v="1899-12-30T14:00:00"/>
    <d v="1899-12-30T01:00:00"/>
    <s v="DCO"/>
    <s v="N/A"/>
  </r>
  <r>
    <n v="16736"/>
    <x v="147"/>
    <x v="31"/>
    <s v="IFTS 25-01 QAT"/>
    <s v="QATAR"/>
    <n v="78"/>
    <s v="ACS"/>
    <n v="17"/>
    <s v="X"/>
    <m/>
    <x v="5"/>
    <s v="STDA"/>
    <s v="LOW LEVEL"/>
    <m/>
    <m/>
    <s v="PT LLF02"/>
    <s v="13:00"/>
    <s v="14:00"/>
    <d v="1899-12-30T01:00:00"/>
    <d v="1899-12-30T13:00:00"/>
    <d v="1899-12-30T14:00:00"/>
    <d v="1899-12-30T01:00:00"/>
    <s v="DCO"/>
    <s v="N/A"/>
  </r>
  <r>
    <n v="16737"/>
    <x v="147"/>
    <x v="31"/>
    <s v="LIFT IFTS 25-02 CAN"/>
    <s v="IFTS"/>
    <n v="72"/>
    <s v="ACS"/>
    <n v="5"/>
    <m/>
    <s v="X"/>
    <x v="0"/>
    <s v="NET"/>
    <s v="DECI_STD"/>
    <m/>
    <n v="16738"/>
    <s v="FMSC OBFM02"/>
    <s v="13:00"/>
    <s v="14:00"/>
    <d v="1899-12-30T01:00:00"/>
    <d v="1899-12-30T13:00:00"/>
    <d v="1899-12-30T14:00:00"/>
    <d v="1899-12-30T01:00:00"/>
    <s v="DCO"/>
    <s v="N/A"/>
  </r>
  <r>
    <n v="16738"/>
    <x v="147"/>
    <x v="31"/>
    <s v="IP"/>
    <s v="Support IFTS"/>
    <m/>
    <s v="IFTS"/>
    <n v="41"/>
    <m/>
    <s v="X"/>
    <x v="1"/>
    <s v="NET"/>
    <s v="DECI_STD"/>
    <m/>
    <n v="16737"/>
    <s v="SUPP"/>
    <d v="1899-12-30T13:00:00"/>
    <d v="1899-12-30T14:00:00"/>
    <d v="1899-12-30T01:00:00"/>
    <d v="1899-12-30T13:00:00"/>
    <d v="1899-12-30T14:00:00"/>
    <d v="1899-12-30T01:00:00"/>
    <s v="DCO"/>
    <s v="N/A"/>
  </r>
  <r>
    <n v="16739"/>
    <x v="147"/>
    <x v="31"/>
    <s v="IFTS 25-01 QAT"/>
    <s v="QATAR"/>
    <n v="76"/>
    <s v="ACS"/>
    <n v="9"/>
    <s v="X"/>
    <m/>
    <x v="6"/>
    <s v="STDA"/>
    <s v="LOW LEVEL"/>
    <m/>
    <m/>
    <s v="PT LLF02"/>
    <s v="13:00"/>
    <s v="14:00"/>
    <d v="1899-12-30T01:00:00"/>
    <d v="1899-12-30T13:00:00"/>
    <d v="1899-12-30T14:00:00"/>
    <d v="1899-12-30T01:00:00"/>
    <s v="DCO"/>
    <s v="N/A"/>
  </r>
  <r>
    <n v="16740"/>
    <x v="147"/>
    <x v="31"/>
    <s v="LIFT IFTS QATAR 25-01"/>
    <s v="QATAR"/>
    <n v="66"/>
    <s v="IFTS"/>
    <n v="23"/>
    <m/>
    <s v="X"/>
    <x v="4"/>
    <s v="STDA"/>
    <s v="LOW LEVEL"/>
    <m/>
    <m/>
    <s v="PT LLF02"/>
    <s v="13:00"/>
    <s v="14:00"/>
    <d v="1899-12-30T01:00:00"/>
    <d v="1899-12-30T13:00:00"/>
    <d v="1899-12-30T14:00:00"/>
    <d v="1899-12-30T01:00:00"/>
    <s v="DCO"/>
    <s v="N/A"/>
  </r>
  <r>
    <n v="16741"/>
    <x v="148"/>
    <x v="31"/>
    <s v="LIFT IFTS 25-02 CAN"/>
    <s v="IFTS"/>
    <n v="75"/>
    <s v="ACS"/>
    <n v="32"/>
    <m/>
    <s v="X"/>
    <x v="5"/>
    <s v="STDA"/>
    <s v="AAR"/>
    <m/>
    <m/>
    <s v="PT AAR01"/>
    <s v="05:30"/>
    <s v="06:30"/>
    <d v="1899-12-30T01:00:00"/>
    <s v="05:30"/>
    <s v="06:30"/>
    <d v="1899-12-30T01:00:00"/>
    <s v="DCO"/>
    <s v="N/A"/>
  </r>
  <r>
    <n v="16742"/>
    <x v="148"/>
    <x v="31"/>
    <s v="LIFT IFTS QATAR 25-02"/>
    <s v="QATAR"/>
    <n v="75"/>
    <s v="IFTS"/>
    <n v="22"/>
    <m/>
    <s v="X"/>
    <x v="4"/>
    <s v="STDA"/>
    <s v="DECI_STD"/>
    <m/>
    <m/>
    <s v="PT IF02"/>
    <s v="05:30"/>
    <s v="06:30"/>
    <d v="1899-12-30T01:00:00"/>
    <s v="05:30"/>
    <s v="06:30"/>
    <d v="1899-12-30T01:00:00"/>
    <s v="DCO"/>
    <s v="N/A"/>
  </r>
  <r>
    <n v="16743"/>
    <x v="148"/>
    <x v="31"/>
    <s v="LIFT IFTS 25-02 CAN"/>
    <s v="IFTS"/>
    <n v="73"/>
    <s v="IFTS"/>
    <n v="23"/>
    <m/>
    <s v="X"/>
    <x v="0"/>
    <s v="NET"/>
    <s v="DECI_STD"/>
    <m/>
    <n v="16744"/>
    <s v="FMSC OBFM02"/>
    <s v="05:30"/>
    <s v="06:30"/>
    <d v="1899-12-30T01:00:00"/>
    <s v="05:30"/>
    <s v="06:30"/>
    <d v="1899-12-30T01:00:00"/>
    <s v="DCO"/>
    <s v="N/A"/>
  </r>
  <r>
    <n v="16744"/>
    <x v="148"/>
    <x v="31"/>
    <s v="IP"/>
    <s v="Support IFTS"/>
    <m/>
    <s v="IFTS"/>
    <n v="50"/>
    <m/>
    <s v="X"/>
    <x v="1"/>
    <s v="NET"/>
    <s v="DECI_STD"/>
    <m/>
    <n v="16743"/>
    <s v="SUPP"/>
    <d v="1899-12-30T05:30:00"/>
    <d v="1899-12-30T06:30:00"/>
    <d v="1899-12-30T01:00:00"/>
    <s v="05:30"/>
    <s v="06:30"/>
    <d v="1899-12-30T01:00:00"/>
    <s v="SDC"/>
    <s v="N/A"/>
  </r>
  <r>
    <n v="16745"/>
    <x v="148"/>
    <x v="31"/>
    <s v="LIFT 25-41"/>
    <s v="AMI"/>
    <n v="78"/>
    <s v="ACS"/>
    <n v="17"/>
    <s v="X"/>
    <m/>
    <x v="6"/>
    <s v="STDA"/>
    <s v="AAR"/>
    <m/>
    <m/>
    <s v="SD AAR01"/>
    <s v="05:30"/>
    <s v="06:30"/>
    <d v="1899-12-30T01:00:00"/>
    <s v="05:30"/>
    <s v="06:30"/>
    <d v="1899-12-30T01:00:00"/>
    <s v="DCO"/>
    <s v="N/A"/>
  </r>
  <r>
    <n v="16746"/>
    <x v="148"/>
    <x v="31"/>
    <s v="LIP 24-03 SGP"/>
    <s v="IFTS"/>
    <n v="41"/>
    <s v="ACS"/>
    <n v="10"/>
    <m/>
    <s v="X"/>
    <x v="5"/>
    <s v="NET"/>
    <s v="DCA"/>
    <m/>
    <n v="16747"/>
    <s v="SD ADCA01"/>
    <s v="07:00"/>
    <s v="08:00"/>
    <d v="1899-12-30T01:00:00"/>
    <s v="07:00"/>
    <s v="08:00"/>
    <d v="1899-12-30T01:00:00"/>
    <s v="DCO"/>
    <s v="N/A"/>
  </r>
  <r>
    <n v="16747"/>
    <x v="148"/>
    <x v="31"/>
    <s v="LIP 24-03 AUT"/>
    <s v="IFTS"/>
    <n v="42"/>
    <s v="ACS"/>
    <n v="9"/>
    <m/>
    <s v="X"/>
    <x v="4"/>
    <s v="NET"/>
    <s v="DCA"/>
    <m/>
    <n v="16746"/>
    <s v="SD ADCA01"/>
    <d v="1899-12-30T07:00:00"/>
    <d v="1899-12-30T08:00:00"/>
    <d v="1899-12-30T01:00:00"/>
    <d v="1899-12-30T07:00:00"/>
    <d v="1899-12-30T08:00:00"/>
    <d v="1899-12-30T01:00:00"/>
    <s v="DCO"/>
    <s v="N/A"/>
  </r>
  <r>
    <n v="16748"/>
    <x v="148"/>
    <x v="31"/>
    <s v="LIFT IFTS 25-02 UK"/>
    <s v="IFTS"/>
    <n v="81"/>
    <s v="ACS"/>
    <n v="5"/>
    <m/>
    <s v="X"/>
    <x v="6"/>
    <s v="STDA"/>
    <s v="AAR"/>
    <m/>
    <m/>
    <s v="PT AAR01"/>
    <s v="07:00"/>
    <s v="08:00"/>
    <d v="1899-12-30T01:00:00"/>
    <s v="07:00"/>
    <s v="08:00"/>
    <d v="1899-12-30T01:00:00"/>
    <s v="DCO"/>
    <s v="N/A"/>
  </r>
  <r>
    <n v="16749"/>
    <x v="148"/>
    <x v="31"/>
    <s v="LIFT IFTS 25-02 UK"/>
    <s v="IFTS"/>
    <n v="80"/>
    <s v="ACS"/>
    <n v="12"/>
    <m/>
    <s v="X"/>
    <x v="0"/>
    <s v="STDA"/>
    <s v="AAR"/>
    <m/>
    <m/>
    <s v="PT AAR01"/>
    <s v="07:00"/>
    <s v="08:00"/>
    <d v="1899-12-30T01:00:00"/>
    <s v="07:00"/>
    <s v="08:00"/>
    <d v="1899-12-30T01:00:00"/>
    <s v="DCO"/>
    <s v="N/A"/>
  </r>
  <r>
    <n v="16750"/>
    <x v="148"/>
    <x v="31"/>
    <s v="LIFT 24-45 ITA"/>
    <s v="AMI"/>
    <n v="34"/>
    <s v="ACS"/>
    <n v="17"/>
    <s v="X"/>
    <m/>
    <x v="5"/>
    <s v="NET"/>
    <s v="DECI_STD"/>
    <m/>
    <n v="16751"/>
    <s v="SD HACM01"/>
    <s v="08:30"/>
    <s v="09:00"/>
    <d v="1899-12-30T00:30:00"/>
    <s v="08:30"/>
    <s v="09:00"/>
    <d v="1899-12-30T00:30:00"/>
    <s v="DCO"/>
    <s v="N/A"/>
  </r>
  <r>
    <n v="16751"/>
    <x v="148"/>
    <x v="31"/>
    <s v="IP"/>
    <s v="Support AMI"/>
    <m/>
    <s v="ACS"/>
    <n v="13"/>
    <m/>
    <s v="X"/>
    <x v="4"/>
    <s v="NET"/>
    <s v="DECI_STD"/>
    <m/>
    <n v="16750"/>
    <s v="SUPP"/>
    <d v="1899-12-30T08:30:00"/>
    <d v="1899-12-30T09:00:00"/>
    <d v="1899-12-30T00:30:00"/>
    <d v="1899-12-30T08:30:00"/>
    <d v="1899-12-30T09:00:00"/>
    <d v="1899-12-30T00:30:00"/>
    <s v="SDC"/>
    <s v="N/A"/>
  </r>
  <r>
    <n v="16752"/>
    <x v="148"/>
    <x v="31"/>
    <s v="LIFT IFTS QATAR 25-01"/>
    <s v="QATAR"/>
    <n v="63"/>
    <s v="ACS"/>
    <n v="32"/>
    <m/>
    <s v="X"/>
    <x v="0"/>
    <s v="NET"/>
    <s v="LOW LEVEL"/>
    <m/>
    <n v="16753"/>
    <s v="NET BTLLB01"/>
    <s v="08:30"/>
    <s v="09:30"/>
    <d v="1899-12-30T01:00:00"/>
    <s v="08:30"/>
    <s v="09:30"/>
    <d v="1899-12-30T01:00:00"/>
    <s v="DCO"/>
    <s v="N/A"/>
  </r>
  <r>
    <n v="16753"/>
    <x v="148"/>
    <x v="31"/>
    <s v="LIFT IFTS QATAR 25-01"/>
    <s v="QATAR"/>
    <n v="68"/>
    <s v="ACS"/>
    <n v="2"/>
    <m/>
    <s v="X"/>
    <x v="1"/>
    <s v="NET"/>
    <s v="LOW LEVEL"/>
    <m/>
    <n v="16752"/>
    <s v="NET BTLLB01"/>
    <d v="1899-12-30T08:30:00"/>
    <d v="1899-12-30T09:30:00"/>
    <d v="1899-12-30T01:00:00"/>
    <d v="1899-12-30T08:30:00"/>
    <d v="1899-12-30T09:30:00"/>
    <d v="1899-12-30T01:00:00"/>
    <s v="DCO"/>
    <s v="N/A"/>
  </r>
  <r>
    <n v="16754"/>
    <x v="148"/>
    <x v="31"/>
    <s v="LIFT IFTS QATAR 25-02"/>
    <s v="QATAR"/>
    <n v="72"/>
    <s v="IFTS"/>
    <n v="22"/>
    <m/>
    <s v="X"/>
    <x v="6"/>
    <s v="STDA"/>
    <s v="DECI_STD"/>
    <m/>
    <m/>
    <s v="PT IFB03"/>
    <s v="08:30"/>
    <s v="09:30"/>
    <d v="1899-12-30T01:00:00"/>
    <s v="08:30"/>
    <s v="09:30"/>
    <d v="1899-12-30T01:00:00"/>
    <s v="DCO"/>
    <s v="N/A"/>
  </r>
  <r>
    <n v="16755"/>
    <x v="148"/>
    <x v="31"/>
    <s v="LIP 24-03 SWE"/>
    <s v="IFTS"/>
    <n v="48"/>
    <s v="ACS"/>
    <n v="10"/>
    <m/>
    <s v="X"/>
    <x v="5"/>
    <s v="NET"/>
    <s v="DECI_STD"/>
    <m/>
    <n v="16756"/>
    <s v="SD OACM01"/>
    <s v="10:00"/>
    <s v="11:00"/>
    <d v="1899-12-30T01:00:00"/>
    <s v="10:00"/>
    <s v="11:00"/>
    <d v="1899-12-30T01:00:00"/>
    <s v="DCO"/>
    <s v="N/A"/>
  </r>
  <r>
    <n v="16756"/>
    <x v="148"/>
    <x v="31"/>
    <s v="IP"/>
    <s v="Support IFTS"/>
    <m/>
    <s v="ACS"/>
    <n v="12"/>
    <m/>
    <s v="X"/>
    <x v="4"/>
    <s v="NET"/>
    <s v="DECI_STD"/>
    <m/>
    <n v="16755"/>
    <s v="SUPP"/>
    <d v="1899-12-30T10:00:00"/>
    <d v="1899-12-30T11:00:00"/>
    <d v="1899-12-30T01:00:00"/>
    <d v="1899-12-30T10:00:00"/>
    <d v="1899-12-30T11:00:00"/>
    <d v="1899-12-30T01:00:00"/>
    <s v="SDC"/>
    <s v="N/A"/>
  </r>
  <r>
    <n v="16757"/>
    <x v="148"/>
    <x v="31"/>
    <s v="LIFT IFTS 25-01 HUN"/>
    <s v="IFTS"/>
    <n v="70"/>
    <s v="ACS"/>
    <n v="5"/>
    <m/>
    <s v="X"/>
    <x v="0"/>
    <s v="STDA"/>
    <s v="DECI_STD_NVG"/>
    <m/>
    <m/>
    <s v="FMS NVG01"/>
    <s v="10:00"/>
    <s v="11:00"/>
    <d v="1899-12-30T01:00:00"/>
    <s v="10:00"/>
    <s v="11:00"/>
    <d v="1899-12-30T01:00:00"/>
    <s v="DCO"/>
    <s v="N/A"/>
  </r>
  <r>
    <n v="16758"/>
    <x v="148"/>
    <x v="31"/>
    <s v="LIFT 25-41"/>
    <s v="AMI"/>
    <n v="82"/>
    <s v="ACS"/>
    <n v="9"/>
    <s v="X"/>
    <m/>
    <x v="6"/>
    <s v="STDA"/>
    <s v="AAR"/>
    <m/>
    <m/>
    <s v="SD AAR01"/>
    <s v="10:00"/>
    <s v="11:00"/>
    <d v="1899-12-30T01:00:00"/>
    <s v="10:00"/>
    <s v="11:00"/>
    <d v="1899-12-30T01:00:00"/>
    <s v="DCO"/>
    <s v="N/A"/>
  </r>
  <r>
    <n v="16759"/>
    <x v="148"/>
    <x v="31"/>
    <s v="IFTS 25-01 QAT"/>
    <s v="QATAR"/>
    <n v="76"/>
    <s v="IFTS"/>
    <n v="23"/>
    <s v="X"/>
    <m/>
    <x v="3"/>
    <s v="STDA"/>
    <s v="DECI_STD"/>
    <m/>
    <m/>
    <s v="PT NAVB02"/>
    <s v="10:15"/>
    <s v="11:15"/>
    <d v="1899-12-30T01:00:00"/>
    <s v="10:15"/>
    <s v="11:15"/>
    <d v="1899-12-30T01:00:00"/>
    <s v="DCO"/>
    <s v="N/A"/>
  </r>
  <r>
    <n v="16760"/>
    <x v="148"/>
    <x v="31"/>
    <s v="LIP 24-03 AUT"/>
    <s v="IFTS"/>
    <n v="42"/>
    <s v="ACS"/>
    <n v="2"/>
    <m/>
    <s v="X"/>
    <x v="5"/>
    <s v="NET"/>
    <s v="DCA"/>
    <m/>
    <n v="16761"/>
    <s v="SD ADCA02"/>
    <s v="11:30"/>
    <s v="12:30"/>
    <d v="1899-12-30T01:00:00"/>
    <s v="11:30"/>
    <s v="12:30"/>
    <d v="1899-12-30T01:00:00"/>
    <s v="DCO"/>
    <s v="N/A"/>
  </r>
  <r>
    <n v="16761"/>
    <x v="148"/>
    <x v="31"/>
    <s v="LIP 24-03 SGP"/>
    <s v="IFTS"/>
    <n v="41"/>
    <s v="ACS"/>
    <n v="32"/>
    <m/>
    <s v="X"/>
    <x v="4"/>
    <s v="NET"/>
    <s v="DCA"/>
    <m/>
    <n v="16760"/>
    <s v="SD ADCA02"/>
    <d v="1899-12-30T11:30:00"/>
    <d v="1899-12-30T12:30:00"/>
    <d v="1899-12-30T01:00:00"/>
    <d v="1899-12-30T11:30:00"/>
    <d v="1899-12-30T12:30:00"/>
    <d v="1899-12-30T01:00:00"/>
    <s v="DCO"/>
    <s v="N/A"/>
  </r>
  <r>
    <n v="16762"/>
    <x v="148"/>
    <x v="31"/>
    <s v="LIFT IFTS 25-01 HUN"/>
    <s v="IFTS"/>
    <n v="71"/>
    <s v="ACS"/>
    <n v="13"/>
    <m/>
    <s v="X"/>
    <x v="0"/>
    <s v="STDA"/>
    <s v="DECI_STD_NVG"/>
    <m/>
    <m/>
    <s v="FMS NVG01"/>
    <s v="11:30"/>
    <s v="12:30"/>
    <d v="1899-12-30T01:00:00"/>
    <s v="11:30"/>
    <s v="12:30"/>
    <d v="1899-12-30T01:00:00"/>
    <s v="DCO"/>
    <s v="N/A"/>
  </r>
  <r>
    <n v="16763"/>
    <x v="148"/>
    <x v="31"/>
    <s v="LIFT IFTS 25-02 UK"/>
    <s v="IFTS"/>
    <n v="81"/>
    <s v="IFTS"/>
    <n v="22"/>
    <m/>
    <s v="X"/>
    <x v="1"/>
    <s v="STDA"/>
    <s v="DECI_STD"/>
    <m/>
    <m/>
    <s v="PT NAV02"/>
    <s v="11:30"/>
    <s v="12:30"/>
    <d v="1899-12-30T01:00:00"/>
    <s v="11:30"/>
    <d v="1899-12-30T12:35:00"/>
    <d v="1899-12-30T01:05:00"/>
    <s v="DCO"/>
    <s v="N/A"/>
  </r>
  <r>
    <n v="16764"/>
    <x v="148"/>
    <x v="31"/>
    <s v="LIFT 24-45 ITA"/>
    <s v="AMI"/>
    <n v="34"/>
    <s v="ACS"/>
    <n v="10"/>
    <s v="X"/>
    <m/>
    <x v="5"/>
    <s v="NET"/>
    <s v="DECI_STD"/>
    <m/>
    <n v="16765"/>
    <s v="SD HACM02"/>
    <s v="13:00"/>
    <s v="13:30"/>
    <d v="1899-12-30T00:30:00"/>
    <d v="1899-12-30T13:00:00"/>
    <d v="1899-12-30T13:30:00"/>
    <d v="1899-12-30T00:30:00"/>
    <s v="DCO"/>
    <s v="N/A"/>
  </r>
  <r>
    <n v="16765"/>
    <x v="148"/>
    <x v="31"/>
    <s v="IP"/>
    <s v="Support AMI"/>
    <m/>
    <s v="ACS"/>
    <n v="22"/>
    <m/>
    <s v="X"/>
    <x v="4"/>
    <s v="NET"/>
    <s v="DECI_STD"/>
    <m/>
    <n v="16764"/>
    <s v="SUPP"/>
    <d v="1899-12-30T13:00:00"/>
    <d v="1899-12-30T13:30:00"/>
    <d v="1899-12-30T00:30:00"/>
    <d v="1899-12-30T13:00:00"/>
    <d v="1899-12-30T13:30:00"/>
    <d v="1899-12-30T00:30:00"/>
    <s v="SDC"/>
    <s v="N/A"/>
  </r>
  <r>
    <n v="16766"/>
    <x v="148"/>
    <x v="31"/>
    <s v="LIFT IFTS QATAR 25-01"/>
    <s v="QATAR"/>
    <n v="68"/>
    <s v="ACS"/>
    <n v="5"/>
    <m/>
    <s v="X"/>
    <x v="0"/>
    <s v="NET"/>
    <s v="LOW LEVEL"/>
    <m/>
    <n v="16767"/>
    <s v="NET BTLLB02"/>
    <s v="13:00"/>
    <s v="14:00"/>
    <d v="1899-12-30T01:00:00"/>
    <d v="1899-12-30T13:00:00"/>
    <d v="1899-12-30T14:00:00"/>
    <d v="1899-12-30T01:00:00"/>
    <s v="DCO"/>
    <s v="N/A"/>
  </r>
  <r>
    <n v="16767"/>
    <x v="148"/>
    <x v="31"/>
    <s v="LIFT IFTS QATAR 25-01"/>
    <s v="QATAR"/>
    <n v="63"/>
    <s v="ACS"/>
    <n v="12"/>
    <m/>
    <s v="X"/>
    <x v="1"/>
    <s v="NET"/>
    <s v="LOW LEVEL"/>
    <m/>
    <n v="16766"/>
    <s v="NET BTLLB02"/>
    <d v="1899-12-30T13:00:00"/>
    <d v="1899-12-30T14:00:00"/>
    <d v="1899-12-30T01:00:00"/>
    <d v="1899-12-30T13:00:00"/>
    <d v="1899-12-30T14:00:00"/>
    <d v="1899-12-30T01:00:00"/>
    <s v="DCO"/>
    <s v="N/A"/>
  </r>
  <r>
    <n v="16768"/>
    <x v="148"/>
    <x v="31"/>
    <s v="LIFT 25-41"/>
    <s v="AMI"/>
    <n v="80"/>
    <s v="ACS"/>
    <n v="9"/>
    <s v="X"/>
    <m/>
    <x v="6"/>
    <s v="STDA"/>
    <s v="AAR"/>
    <m/>
    <m/>
    <s v="SD AAR01"/>
    <s v="13:00"/>
    <s v="14:00"/>
    <d v="1899-12-30T01:00:00"/>
    <d v="1899-12-30T13:00:00"/>
    <d v="1899-12-30T14:00:00"/>
    <d v="1899-12-30T01:00:00"/>
    <s v="DCO"/>
    <s v="N/A"/>
  </r>
  <r>
    <n v="16769"/>
    <x v="149"/>
    <x v="31"/>
    <s v="LIP 24-04 CAN"/>
    <s v="IFTS"/>
    <n v="50"/>
    <s v="IFTS"/>
    <n v="9"/>
    <m/>
    <s v="X"/>
    <x v="5"/>
    <s v="NET"/>
    <s v="DECI_STD"/>
    <m/>
    <n v="16770"/>
    <s v="SD OACM01"/>
    <s v="05:30"/>
    <s v="06:30"/>
    <d v="1899-12-30T01:00:00"/>
    <s v="05:30"/>
    <s v="06:30"/>
    <d v="1899-12-30T01:00:00"/>
    <s v="DCO"/>
    <s v="N/A"/>
  </r>
  <r>
    <n v="16770"/>
    <x v="149"/>
    <x v="31"/>
    <s v="IP"/>
    <s v="Support IFTS"/>
    <m/>
    <s v="ACS"/>
    <n v="32"/>
    <m/>
    <s v="X"/>
    <x v="4"/>
    <s v="NET"/>
    <s v="DECI_STD"/>
    <m/>
    <n v="16769"/>
    <s v="SUPP"/>
    <d v="1899-12-30T05:30:00"/>
    <d v="1899-12-30T06:30:00"/>
    <d v="1899-12-30T01:00:00"/>
    <d v="1899-12-30T05:30:00"/>
    <d v="1899-12-30T06:30:00"/>
    <d v="1899-12-30T01:00:00"/>
    <s v="SDC"/>
    <s v="N/A"/>
  </r>
  <r>
    <n v="16771"/>
    <x v="149"/>
    <x v="31"/>
    <s v="LIFT IFTS QATAR 25-02"/>
    <s v="QATAR"/>
    <n v="70"/>
    <s v="ACS"/>
    <n v="12"/>
    <m/>
    <s v="X"/>
    <x v="0"/>
    <s v="STDA"/>
    <s v="DECI_STD"/>
    <m/>
    <m/>
    <s v="FMS EMRB01"/>
    <s v="05:30"/>
    <s v="06:30"/>
    <d v="1899-12-30T01:00:00"/>
    <s v="05:30"/>
    <s v="06:30"/>
    <d v="1899-12-30T01:00:00"/>
    <s v="DCO"/>
    <s v="N/A"/>
  </r>
  <r>
    <n v="16772"/>
    <x v="149"/>
    <x v="31"/>
    <s v="LIFT IFTS QATAR 25-02"/>
    <s v="QATAR"/>
    <n v="75"/>
    <s v="IFTS"/>
    <n v="22"/>
    <m/>
    <s v="X"/>
    <x v="1"/>
    <s v="STDA"/>
    <s v="DECI_STD"/>
    <m/>
    <m/>
    <s v="FMS EMRB01"/>
    <s v="05:30"/>
    <s v="06:30"/>
    <d v="1899-12-30T01:00:00"/>
    <s v="05:30"/>
    <d v="1899-12-30T06:35:00"/>
    <d v="1899-12-30T01:05:00"/>
    <s v="DCO"/>
    <s v="N/A"/>
  </r>
  <r>
    <n v="16773"/>
    <x v="149"/>
    <x v="31"/>
    <s v="LIFT IFTS QATAR 25-02"/>
    <s v="QATAR"/>
    <n v="72"/>
    <s v="ACS"/>
    <n v="13"/>
    <m/>
    <s v="X"/>
    <x v="6"/>
    <s v="STDA"/>
    <s v="DECI_STD"/>
    <m/>
    <m/>
    <s v="PT IF01"/>
    <s v="05:30"/>
    <s v="06:30"/>
    <d v="1899-12-30T01:00:00"/>
    <s v="05:30"/>
    <s v="06:30"/>
    <d v="1899-12-30T01:00:00"/>
    <s v="DCO"/>
    <s v="N/A"/>
  </r>
  <r>
    <n v="16774"/>
    <x v="149"/>
    <x v="31"/>
    <s v="LIFT IFTS QATAR 25-02"/>
    <s v="QATAR"/>
    <n v="71"/>
    <s v="ACS"/>
    <n v="2"/>
    <m/>
    <s v="X"/>
    <x v="2"/>
    <s v="STDA"/>
    <s v="DECI_STD"/>
    <m/>
    <m/>
    <s v="PT IF02"/>
    <s v="05:30"/>
    <s v="06:30"/>
    <d v="1899-12-30T01:00:00"/>
    <d v="1899-12-30T05:30:00"/>
    <d v="1899-12-30T06:30:00"/>
    <d v="1899-12-30T01:00:00"/>
    <s v="DCO"/>
    <s v="N/A"/>
  </r>
  <r>
    <n v="16775"/>
    <x v="149"/>
    <x v="31"/>
    <s v="LIFT IFTS 25-01 HUN"/>
    <s v="IFTS"/>
    <n v="71"/>
    <s v="ACS"/>
    <n v="9"/>
    <m/>
    <s v="X"/>
    <x v="5"/>
    <s v="NET"/>
    <s v="DECI_STD_NVG"/>
    <m/>
    <n v="16776"/>
    <s v="NET BFFNVG01"/>
    <s v="07:00"/>
    <s v="08:00"/>
    <d v="1899-12-30T01:00:00"/>
    <s v="07:00"/>
    <s v="08:00"/>
    <d v="1899-12-30T01:00:00"/>
    <s v="DCO"/>
    <s v="N/A"/>
  </r>
  <r>
    <n v="16776"/>
    <x v="149"/>
    <x v="31"/>
    <s v="IP"/>
    <s v="Support IFTS"/>
    <m/>
    <s v="IFTS"/>
    <n v="23"/>
    <m/>
    <s v="X"/>
    <x v="4"/>
    <s v="NET"/>
    <s v="DECI_STD_NVG"/>
    <m/>
    <n v="16775"/>
    <s v="SUPP"/>
    <d v="1899-12-30T07:00:00"/>
    <d v="1899-12-30T08:00:00"/>
    <d v="1899-12-30T01:00:00"/>
    <d v="1899-12-30T07:00:00"/>
    <d v="1899-12-30T08:00:00"/>
    <d v="1899-12-30T01:00:00"/>
    <s v="SDC"/>
    <s v="N/A"/>
  </r>
  <r>
    <n v="16777"/>
    <x v="149"/>
    <x v="31"/>
    <s v="IFTS 25-01 QAT"/>
    <s v="QATAR"/>
    <n v="77"/>
    <s v="ACS"/>
    <n v="10"/>
    <s v="X"/>
    <m/>
    <x v="0"/>
    <s v="NET"/>
    <s v="LOW LEVEL"/>
    <m/>
    <n v="16778"/>
    <s v="NET BTLLB01"/>
    <s v="07:00"/>
    <s v="08:00"/>
    <d v="1899-12-30T01:00:00"/>
    <s v="07:00"/>
    <s v="08:00"/>
    <d v="1899-12-30T01:00:00"/>
    <s v="DCO"/>
    <s v="N/A"/>
  </r>
  <r>
    <n v="16778"/>
    <x v="149"/>
    <x v="31"/>
    <s v="IP"/>
    <s v="Support QATAR"/>
    <m/>
    <s v="IFTS"/>
    <n v="48"/>
    <m/>
    <s v="X"/>
    <x v="1"/>
    <s v="NET"/>
    <s v="LOW LEVEL"/>
    <m/>
    <n v="16777"/>
    <s v="SUPP"/>
    <d v="1899-12-30T07:00:00"/>
    <d v="1899-12-30T08:00:00"/>
    <d v="1899-12-30T01:00:00"/>
    <s v="07:00"/>
    <s v="08:00"/>
    <d v="1899-12-30T01:00:00"/>
    <s v="SDC"/>
    <s v="N/A"/>
  </r>
  <r>
    <n v="16779"/>
    <x v="149"/>
    <x v="31"/>
    <s v="LIFT 25-41"/>
    <s v="AMI"/>
    <n v="76"/>
    <s v="ACS"/>
    <n v="5"/>
    <s v="X"/>
    <m/>
    <x v="6"/>
    <s v="STDA"/>
    <s v="AAR"/>
    <m/>
    <m/>
    <s v="SD AAR01"/>
    <s v="07:00"/>
    <s v="08:00"/>
    <d v="1899-12-30T01:00:00"/>
    <s v="07:00"/>
    <s v="08:00"/>
    <d v="1899-12-30T01:00:00"/>
    <s v="DCO"/>
    <s v="N/A"/>
  </r>
  <r>
    <n v="16780"/>
    <x v="149"/>
    <x v="31"/>
    <s v="LIFT IFTS 25-02 UK"/>
    <s v="IFTS"/>
    <n v="81"/>
    <s v="IFTS"/>
    <n v="9"/>
    <m/>
    <s v="X"/>
    <x v="5"/>
    <s v="NET"/>
    <s v="DECI_STD"/>
    <m/>
    <n v="16781"/>
    <s v="FMSC BFM01"/>
    <s v="08:30"/>
    <s v="09:30"/>
    <d v="1899-12-30T01:00:00"/>
    <s v="08:30"/>
    <s v="09:30"/>
    <d v="1899-12-30T01:00:00"/>
    <s v="DCO"/>
    <s v="N/A"/>
  </r>
  <r>
    <n v="16781"/>
    <x v="149"/>
    <x v="31"/>
    <s v="IP"/>
    <s v="Support IFTS"/>
    <m/>
    <s v="ACS"/>
    <n v="12"/>
    <m/>
    <s v="X"/>
    <x v="4"/>
    <s v="NET"/>
    <s v="DECI_STD"/>
    <m/>
    <n v="16780"/>
    <s v="SUPP"/>
    <d v="1899-12-30T08:30:00"/>
    <d v="1899-12-30T09:30:00"/>
    <d v="1899-12-30T01:00:00"/>
    <d v="1899-12-30T08:30:00"/>
    <d v="1899-12-30T09:30:00"/>
    <d v="1899-12-30T01:00:00"/>
    <s v="SDC"/>
    <s v="N/A"/>
  </r>
  <r>
    <n v="16782"/>
    <x v="149"/>
    <x v="31"/>
    <s v="LIFT IFTS 25-02 CAN"/>
    <s v="IFTS"/>
    <n v="72"/>
    <s v="ACS"/>
    <n v="32"/>
    <m/>
    <s v="X"/>
    <x v="0"/>
    <s v="NET"/>
    <s v="DECI_STD"/>
    <m/>
    <n v="16783"/>
    <s v="FMSC DBFM01"/>
    <s v="08:30"/>
    <s v="09:30"/>
    <d v="1899-12-30T01:00:00"/>
    <s v="08:30"/>
    <s v="09:30"/>
    <d v="1899-12-30T01:00:00"/>
    <s v="DCO"/>
    <s v="N/A"/>
  </r>
  <r>
    <n v="16783"/>
    <x v="149"/>
    <x v="31"/>
    <s v="IP"/>
    <s v="Support IFTS"/>
    <m/>
    <s v="IFTS"/>
    <n v="22"/>
    <m/>
    <s v="X"/>
    <x v="1"/>
    <s v="NET"/>
    <s v="DECI_STD"/>
    <m/>
    <n v="16782"/>
    <s v="SUPP"/>
    <d v="1899-12-30T08:30:00"/>
    <d v="1899-12-30T09:30:00"/>
    <d v="1899-12-30T01:00:00"/>
    <s v="08:30"/>
    <s v="09:30"/>
    <d v="1899-12-30T01:00:00"/>
    <s v="SDC"/>
    <s v="N/A"/>
  </r>
  <r>
    <n v="16784"/>
    <x v="149"/>
    <x v="31"/>
    <s v="LIFT IFTS 25-02 CAN"/>
    <s v="IFTS"/>
    <n v="75"/>
    <s v="ACS"/>
    <n v="13"/>
    <m/>
    <s v="X"/>
    <x v="6"/>
    <s v="STDA"/>
    <s v="DECI_STD"/>
    <m/>
    <m/>
    <s v="PT NAV01"/>
    <s v="08:30"/>
    <s v="09:30"/>
    <d v="1899-12-30T01:00:00"/>
    <s v="08:30"/>
    <s v="09:30"/>
    <d v="1899-12-30T01:00:00"/>
    <s v="DCO"/>
    <s v="N/A"/>
  </r>
  <r>
    <n v="16785"/>
    <x v="149"/>
    <x v="31"/>
    <s v="LIFT IFTS 25-02 CAN"/>
    <s v="IFTS"/>
    <n v="73"/>
    <s v="ACS"/>
    <n v="2"/>
    <m/>
    <s v="X"/>
    <x v="2"/>
    <s v="STDA"/>
    <s v="DECI_STD"/>
    <m/>
    <m/>
    <s v="PT NAV02"/>
    <s v="08:30"/>
    <s v="09:30"/>
    <d v="1899-12-30T01:00:00"/>
    <s v="08:30"/>
    <s v="09:30"/>
    <d v="1899-12-30T01:00:00"/>
    <s v="DCO"/>
    <s v="N/A"/>
  </r>
  <r>
    <n v="16786"/>
    <x v="149"/>
    <x v="31"/>
    <s v="LIFT IFTS 25-02 CAN"/>
    <s v="IFTS"/>
    <n v="74"/>
    <s v="IFTS"/>
    <n v="23"/>
    <m/>
    <s v="X"/>
    <x v="5"/>
    <s v="NET"/>
    <s v="DECI_STD"/>
    <m/>
    <n v="16787"/>
    <s v="FMSC DBFM01"/>
    <s v="10:00"/>
    <s v="11:00"/>
    <d v="1899-12-30T01:00:00"/>
    <d v="1899-12-30T10:00:00"/>
    <d v="1899-12-30T11:00:00"/>
    <d v="1899-12-30T01:00:00"/>
    <s v="DCO"/>
    <s v="N/A"/>
  </r>
  <r>
    <n v="16787"/>
    <x v="149"/>
    <x v="31"/>
    <s v="IP"/>
    <s v="Support IFTS"/>
    <m/>
    <s v="IFTS"/>
    <n v="50"/>
    <m/>
    <s v="X"/>
    <x v="4"/>
    <s v="NET"/>
    <s v="DECI_STD"/>
    <m/>
    <n v="16786"/>
    <s v="SUPP"/>
    <d v="1899-12-30T10:00:00"/>
    <d v="1899-12-30T11:00:00"/>
    <d v="1899-12-30T01:00:00"/>
    <d v="1899-12-30T10:00:00"/>
    <d v="1899-12-30T11:00:00"/>
    <d v="1899-12-30T01:00:00"/>
    <s v="SDC"/>
    <s v="N/A"/>
  </r>
  <r>
    <n v="16788"/>
    <x v="149"/>
    <x v="31"/>
    <s v="LIFT IFTS 25-02 UK"/>
    <s v="IFTS"/>
    <n v="80"/>
    <s v="ACS"/>
    <n v="10"/>
    <m/>
    <s v="X"/>
    <x v="0"/>
    <s v="NET"/>
    <s v="DECI_STD"/>
    <m/>
    <n v="16789"/>
    <s v="FMSC BFM01"/>
    <s v="10:00"/>
    <s v="11:00"/>
    <d v="1899-12-30T01:00:00"/>
    <s v="10:00"/>
    <s v="11:00"/>
    <d v="1899-12-30T01:00:00"/>
    <s v="DCO"/>
    <s v="N/A"/>
  </r>
  <r>
    <n v="16789"/>
    <x v="149"/>
    <x v="31"/>
    <s v="IP"/>
    <s v="Support IFTS"/>
    <m/>
    <s v="IFTS"/>
    <n v="48"/>
    <m/>
    <s v="X"/>
    <x v="1"/>
    <s v="NET"/>
    <s v="DECI_STD"/>
    <m/>
    <n v="16788"/>
    <s v="SUPP"/>
    <d v="1899-12-30T10:00:00"/>
    <d v="1899-12-30T11:00:00"/>
    <d v="1899-12-30T01:00:00"/>
    <d v="1899-12-30T10:00:00"/>
    <d v="1899-12-30T11:00:00"/>
    <d v="1899-12-30T01:00:00"/>
    <s v="SDC"/>
    <s v="N/A"/>
  </r>
  <r>
    <n v="16790"/>
    <x v="149"/>
    <x v="31"/>
    <s v="IFTS 25-01 QAT"/>
    <s v="QATAR"/>
    <n v="76"/>
    <s v="ACS"/>
    <n v="5"/>
    <s v="X"/>
    <m/>
    <x v="6"/>
    <s v="STDA"/>
    <s v="DECI_STD"/>
    <m/>
    <m/>
    <s v="PT NAV01"/>
    <s v="10:00"/>
    <s v="11:00"/>
    <d v="1899-12-30T01:00:00"/>
    <d v="1899-12-30T10:00:00"/>
    <d v="1899-12-30T11:00:00"/>
    <d v="1899-12-30T01:00:00"/>
    <s v="DCO"/>
    <s v="N/A"/>
  </r>
  <r>
    <n v="16791"/>
    <x v="150"/>
    <x v="32"/>
    <s v="LIFT IFTS 24-04 JPN"/>
    <s v="IFTS"/>
    <n v="57"/>
    <s v="IFTS"/>
    <n v="23"/>
    <m/>
    <s v="X"/>
    <x v="5"/>
    <s v="NET"/>
    <s v="ATAG_DECI"/>
    <m/>
    <n v="16792"/>
    <s v="NET ATAG02"/>
    <s v="05:30"/>
    <s v="06:30"/>
    <d v="1899-12-30T01:00:00"/>
    <d v="1899-12-30T05:30:00"/>
    <d v="1899-12-30T06:30:00"/>
    <d v="1899-12-30T01:00:00"/>
    <s v="DCO"/>
    <s v="N/A"/>
  </r>
  <r>
    <n v="16792"/>
    <x v="150"/>
    <x v="32"/>
    <s v="IP"/>
    <s v="Support IFTS"/>
    <m/>
    <s v="ACS"/>
    <n v="32"/>
    <m/>
    <s v="X"/>
    <x v="4"/>
    <s v="NET"/>
    <s v="ATAG_DECI"/>
    <m/>
    <n v="16791"/>
    <s v="SUPP"/>
    <d v="1899-12-30T05:30:00"/>
    <d v="1899-12-30T06:30:00"/>
    <d v="1899-12-30T01:00:00"/>
    <d v="1899-12-30T05:30:00"/>
    <d v="1899-12-30T06:30:00"/>
    <d v="1899-12-30T01:00:00"/>
    <s v="SDC"/>
    <s v="N/A"/>
  </r>
  <r>
    <n v="16793"/>
    <x v="150"/>
    <x v="32"/>
    <s v="LIFT IFTS QATAR 25-01"/>
    <s v="QATAR"/>
    <n v="66"/>
    <s v="ACS"/>
    <n v="1"/>
    <m/>
    <s v="X"/>
    <x v="0"/>
    <s v="NET"/>
    <s v="LOW LEVEL"/>
    <m/>
    <n v="16794"/>
    <s v="NET BTLLB01"/>
    <s v="05:30"/>
    <s v="06:30"/>
    <d v="1899-12-30T01:00:00"/>
    <s v="05:30"/>
    <s v="06:30"/>
    <d v="1899-12-30T01:00:00"/>
    <s v="DCO"/>
    <s v="N/A"/>
  </r>
  <r>
    <n v="16794"/>
    <x v="150"/>
    <x v="32"/>
    <s v="IFTS 25-01 QAT"/>
    <s v="QATAR"/>
    <n v="78"/>
    <s v="ACS"/>
    <n v="12"/>
    <s v="X"/>
    <m/>
    <x v="1"/>
    <s v="NET"/>
    <s v="LOW LEVEL"/>
    <m/>
    <n v="16793"/>
    <s v="NET BTLLB01"/>
    <d v="1899-12-30T05:30:00"/>
    <d v="1899-12-30T06:30:00"/>
    <d v="1899-12-30T01:00:00"/>
    <s v="05:30"/>
    <s v="06:30"/>
    <d v="1899-12-30T01:00:00"/>
    <s v="DCO"/>
    <s v="N/A"/>
  </r>
  <r>
    <n v="16795"/>
    <x v="150"/>
    <x v="32"/>
    <s v="LIFT 25-41"/>
    <s v="AMI"/>
    <n v="78"/>
    <s v="ACS"/>
    <n v="13"/>
    <s v="X"/>
    <m/>
    <x v="6"/>
    <s v="STDA"/>
    <s v="LOW LEVEL"/>
    <m/>
    <m/>
    <s v="SD SLL01"/>
    <s v="06:40"/>
    <s v="07:40"/>
    <d v="1899-12-30T01:00:00"/>
    <d v="1899-12-30T06:40:00"/>
    <d v="1899-12-30T07:20:00"/>
    <d v="1899-12-30T00:40:00"/>
    <s v="RSLD"/>
    <s v="CD3"/>
  </r>
  <r>
    <n v="16796"/>
    <x v="150"/>
    <x v="32"/>
    <s v="LIFT IFTS 24-05 AUT"/>
    <s v="IFTS"/>
    <n v="64"/>
    <s v="IFTS"/>
    <n v="9"/>
    <m/>
    <s v="X"/>
    <x v="5"/>
    <s v="NET"/>
    <s v="ATAG_DECI"/>
    <m/>
    <n v="16797"/>
    <s v="NET ATAG01"/>
    <s v="07:00"/>
    <s v="08:00"/>
    <d v="1899-12-30T01:00:00"/>
    <d v="1899-12-30T07:00:00"/>
    <d v="1899-12-30T08:00:00"/>
    <d v="1899-12-30T01:00:00"/>
    <s v="DCO"/>
    <s v="N/A"/>
  </r>
  <r>
    <n v="16797"/>
    <x v="150"/>
    <x v="32"/>
    <s v="LIFT IFTS 24-05 AUT"/>
    <s v="IFTS"/>
    <n v="65"/>
    <s v="IFTS"/>
    <n v="22"/>
    <m/>
    <s v="X"/>
    <x v="4"/>
    <s v="NET"/>
    <s v="ATAG_DECI"/>
    <m/>
    <n v="16796"/>
    <s v="NET ATAG01"/>
    <d v="1899-12-30T07:00:00"/>
    <d v="1899-12-30T08:00:00"/>
    <d v="1899-12-30T01:00:00"/>
    <d v="1899-12-30T07:00:00"/>
    <d v="1899-12-30T08:00:00"/>
    <d v="1899-12-30T01:00:00"/>
    <s v="DCO"/>
    <s v="N/A"/>
  </r>
  <r>
    <n v="16798"/>
    <x v="150"/>
    <x v="32"/>
    <s v="LIFT IFTS 25-02 CAN"/>
    <s v="IFTS"/>
    <n v="75"/>
    <s v="ACS"/>
    <n v="1"/>
    <m/>
    <s v="X"/>
    <x v="5"/>
    <s v="NET"/>
    <s v="DECI_STD"/>
    <m/>
    <n v="16799"/>
    <s v="FMSC DBFM01"/>
    <s v="08:30"/>
    <s v="09:30"/>
    <d v="1899-12-30T01:00:00"/>
    <d v="1899-12-30T08:30:00"/>
    <d v="1899-12-30T09:30:00"/>
    <d v="1899-12-30T01:00:00"/>
    <s v="DCO"/>
    <s v="N/A"/>
  </r>
  <r>
    <n v="16799"/>
    <x v="150"/>
    <x v="32"/>
    <s v="IP"/>
    <s v="Support IFTS"/>
    <m/>
    <s v="IFTS"/>
    <n v="50"/>
    <m/>
    <s v="X"/>
    <x v="4"/>
    <s v="NET"/>
    <s v="DECI_STD"/>
    <m/>
    <n v="16798"/>
    <s v="SUPP"/>
    <d v="1899-12-30T08:30:00"/>
    <d v="1899-12-30T09:30:00"/>
    <d v="1899-12-30T01:00:00"/>
    <d v="1899-12-30T08:30:00"/>
    <d v="1899-12-30T09:30:00"/>
    <d v="1899-12-30T01:00:00"/>
    <s v="SDC"/>
    <s v="N/A"/>
  </r>
  <r>
    <n v="16800"/>
    <x v="150"/>
    <x v="32"/>
    <s v="LIFT 25-41"/>
    <s v="AMI"/>
    <n v="81"/>
    <s v="IFTS"/>
    <n v="23"/>
    <s v="X"/>
    <m/>
    <x v="0"/>
    <s v="STDA"/>
    <s v="AAR"/>
    <m/>
    <m/>
    <s v="SD AAR01"/>
    <s v="08:30"/>
    <s v="09:30"/>
    <d v="1899-12-30T01:00:00"/>
    <s v="08:30"/>
    <s v="09:30"/>
    <d v="1899-12-30T01:00:00"/>
    <s v="DCO"/>
    <s v="N/A"/>
  </r>
  <r>
    <n v="16801"/>
    <x v="150"/>
    <x v="32"/>
    <s v="LIFT IFTS QATAR 25-02"/>
    <s v="QATAR"/>
    <n v="72"/>
    <s v="ACS"/>
    <n v="4"/>
    <m/>
    <s v="X"/>
    <x v="1"/>
    <s v="STDA"/>
    <s v="DECI_STD"/>
    <m/>
    <m/>
    <s v="PT IF02"/>
    <s v="08:30"/>
    <s v="09:30"/>
    <d v="1899-12-30T01:00:00"/>
    <s v="08:30"/>
    <s v="09:30"/>
    <d v="1899-12-30T01:00:00"/>
    <s v="DCO"/>
    <s v="N/A"/>
  </r>
  <r>
    <n v="16802"/>
    <x v="150"/>
    <x v="32"/>
    <s v="IFTS LIFT 24-01 QATAR"/>
    <s v="QATAR"/>
    <n v="40"/>
    <s v="ACS"/>
    <n v="12"/>
    <s v="X"/>
    <m/>
    <x v="6"/>
    <s v="STDA"/>
    <s v="LOW LEVEL"/>
    <m/>
    <m/>
    <s v="PT LLFB01"/>
    <s v="08:30"/>
    <s v="09:30"/>
    <d v="1899-12-30T01:00:00"/>
    <s v="08:30"/>
    <s v="09:30"/>
    <d v="1899-12-30T01:00:00"/>
    <s v="DCO"/>
    <s v="N/A"/>
  </r>
  <r>
    <n v="16803"/>
    <x v="150"/>
    <x v="32"/>
    <s v="LIFT IFTS 25-02 JPN"/>
    <s v="IFTS"/>
    <n v="79"/>
    <s v="ACS"/>
    <n v="32"/>
    <m/>
    <s v="X"/>
    <x v="2"/>
    <s v="STDA"/>
    <s v="DECI_STD"/>
    <m/>
    <m/>
    <s v="FMS NIT01"/>
    <s v="08:45"/>
    <s v="09:45"/>
    <d v="1899-12-30T01:00:00"/>
    <d v="1899-12-30T08:45:00"/>
    <d v="1899-12-30T09:45:00"/>
    <d v="1899-12-30T01:00:00"/>
    <s v="DCO"/>
    <s v="N/A"/>
  </r>
  <r>
    <n v="16804"/>
    <x v="150"/>
    <x v="32"/>
    <s v="LIFT IFTS 25-02 JPN"/>
    <s v="IFTS"/>
    <n v="77"/>
    <s v="ACS"/>
    <n v="13"/>
    <m/>
    <s v="X"/>
    <x v="3"/>
    <s v="STDA"/>
    <s v="DECI_STD"/>
    <m/>
    <m/>
    <s v="PT NIT01"/>
    <s v="09:15"/>
    <s v="10:15"/>
    <d v="1899-12-30T01:00:00"/>
    <d v="1899-12-30T09:15:00"/>
    <d v="1899-12-30T10:15:00"/>
    <d v="1899-12-30T01:00:00"/>
    <s v="DCO"/>
    <s v="N/A"/>
  </r>
  <r>
    <n v="16805"/>
    <x v="150"/>
    <x v="32"/>
    <s v="IFTS 25-01 QAT"/>
    <s v="QATAR"/>
    <n v="77"/>
    <s v="ACS"/>
    <n v="30"/>
    <s v="X"/>
    <m/>
    <x v="5"/>
    <s v="NET"/>
    <s v="LOW LEVEL"/>
    <m/>
    <n v="16806"/>
    <s v="NET BTLLB02"/>
    <s v="10:00"/>
    <s v="11:00"/>
    <d v="1899-12-30T01:00:00"/>
    <d v="1899-12-30T10:00:00"/>
    <d v="1899-12-30T11:00:00"/>
    <d v="1899-12-30T01:00:00"/>
    <s v="DCO"/>
    <s v="N/A"/>
  </r>
  <r>
    <n v="16806"/>
    <x v="150"/>
    <x v="32"/>
    <s v="IFTS 25-01 QAT"/>
    <s v="QATAR"/>
    <n v="76"/>
    <s v="IFTS"/>
    <n v="22"/>
    <s v="X"/>
    <m/>
    <x v="4"/>
    <s v="NET"/>
    <s v="LOW LEVEL"/>
    <m/>
    <n v="16805"/>
    <s v="NET BTLLB01"/>
    <d v="1899-12-30T10:00:00"/>
    <d v="1899-12-30T11:00:00"/>
    <d v="1899-12-30T01:00:00"/>
    <d v="1899-12-30T10:00:00"/>
    <d v="1899-12-30T11:00:00"/>
    <d v="1899-12-30T01:00:00"/>
    <s v="DCO"/>
    <s v="N/A"/>
  </r>
  <r>
    <n v="16807"/>
    <x v="150"/>
    <x v="32"/>
    <s v="LIFT 25-41"/>
    <s v="AMI"/>
    <n v="77"/>
    <s v="IFTS"/>
    <n v="9"/>
    <s v="X"/>
    <m/>
    <x v="0"/>
    <s v="STDA"/>
    <s v="CAS"/>
    <m/>
    <m/>
    <s v="SD CASV01"/>
    <s v="10:00"/>
    <s v="11:00"/>
    <d v="1899-12-30T01:00:00"/>
    <s v="10:00"/>
    <s v="11:00"/>
    <d v="1899-12-30T01:00:00"/>
    <s v="DCO"/>
    <s v="N/A"/>
  </r>
  <r>
    <n v="16808"/>
    <x v="150"/>
    <x v="32"/>
    <s v="IFTS 25-01 QAT"/>
    <s v="QATAR"/>
    <n v="78"/>
    <s v="ACS"/>
    <n v="1"/>
    <s v="X"/>
    <m/>
    <x v="5"/>
    <s v="NET"/>
    <s v="LOW LEVEL"/>
    <m/>
    <n v="16809"/>
    <s v="NET BTLLB02"/>
    <s v="11:30"/>
    <s v="12:30"/>
    <d v="1899-12-30T01:00:00"/>
    <d v="1899-12-30T11:30:00"/>
    <d v="1899-12-30T12:30:00"/>
    <d v="1899-12-30T01:00:00"/>
    <s v="DCO"/>
    <s v="N/A"/>
  </r>
  <r>
    <n v="16809"/>
    <x v="150"/>
    <x v="32"/>
    <s v="LIFT IFTS QATAR 25-01"/>
    <s v="QATAR"/>
    <n v="66"/>
    <s v="ACS"/>
    <n v="12"/>
    <m/>
    <s v="X"/>
    <x v="4"/>
    <s v="NET"/>
    <s v="LOW LEVEL"/>
    <m/>
    <n v="16808"/>
    <s v="NET BTLLB02"/>
    <d v="1899-12-30T11:30:00"/>
    <d v="1899-12-30T12:30:00"/>
    <d v="1899-12-30T01:00:00"/>
    <d v="1899-12-30T11:30:00"/>
    <d v="1899-12-30T12:30:00"/>
    <d v="1899-12-30T01:00:00"/>
    <s v="DCO"/>
    <s v="N/A"/>
  </r>
  <r>
    <n v="16810"/>
    <x v="150"/>
    <x v="32"/>
    <s v="LIFT IFTS 25-02 UK"/>
    <s v="IFTS"/>
    <n v="81"/>
    <s v="IFTS"/>
    <n v="23"/>
    <m/>
    <s v="X"/>
    <x v="0"/>
    <s v="NET"/>
    <s v="DECI_STD"/>
    <m/>
    <n v="16811"/>
    <s v="FMSC BFM02"/>
    <s v="11:30"/>
    <s v="12:30"/>
    <d v="1899-12-30T01:00:00"/>
    <s v="11:30"/>
    <s v="12:30"/>
    <d v="1899-12-30T01:00:00"/>
    <s v="DCO"/>
    <s v="N/A"/>
  </r>
  <r>
    <n v="16811"/>
    <x v="150"/>
    <x v="32"/>
    <s v="IP"/>
    <s v="Support IFTS"/>
    <m/>
    <s v="IFTS"/>
    <n v="50"/>
    <m/>
    <s v="X"/>
    <x v="1"/>
    <s v="NET"/>
    <s v="DECI_STD"/>
    <m/>
    <n v="16810"/>
    <s v="SUPP"/>
    <d v="1899-12-30T11:30:00"/>
    <d v="1899-12-30T12:30:00"/>
    <d v="1899-12-30T01:00:00"/>
    <d v="1899-12-30T11:30:00"/>
    <d v="1899-12-30T12:30:00"/>
    <d v="1899-12-30T01:00:00"/>
    <s v="SDC"/>
    <s v="N/A"/>
  </r>
  <r>
    <n v="16812"/>
    <x v="150"/>
    <x v="32"/>
    <s v="LIFT 25-41"/>
    <s v="AMI"/>
    <n v="80"/>
    <s v="ACS"/>
    <n v="32"/>
    <s v="X"/>
    <m/>
    <x v="6"/>
    <s v="STDA"/>
    <s v="CAS"/>
    <m/>
    <m/>
    <s v="SD CASV01"/>
    <s v="11:30"/>
    <s v="12:30"/>
    <d v="1899-12-30T01:00:00"/>
    <s v="11:30"/>
    <s v="12:30"/>
    <d v="1899-12-30T01:00:00"/>
    <s v="DCO"/>
    <s v="N/A"/>
  </r>
  <r>
    <n v="16813"/>
    <x v="150"/>
    <x v="32"/>
    <s v="LIFT IFTS QATAR 25-02"/>
    <s v="QATAR"/>
    <n v="73"/>
    <s v="ACS"/>
    <n v="13"/>
    <m/>
    <s v="X"/>
    <x v="3"/>
    <s v="STDA"/>
    <s v="DECI_STD"/>
    <m/>
    <m/>
    <s v="PT IFB03"/>
    <s v="12:00"/>
    <s v="13:00"/>
    <d v="1899-12-30T01:00:00"/>
    <d v="1899-12-30T12:00:00"/>
    <d v="1899-12-30T13:10:00"/>
    <d v="1899-12-30T01:10:00"/>
    <s v="DCO"/>
    <s v="N/A"/>
  </r>
  <r>
    <n v="16814"/>
    <x v="150"/>
    <x v="32"/>
    <s v="LIFT IFTS 25-02 UK"/>
    <s v="IFTS"/>
    <n v="80"/>
    <s v="IFTS"/>
    <n v="9"/>
    <m/>
    <s v="X"/>
    <x v="5"/>
    <s v="NET"/>
    <s v="DECI_STD"/>
    <m/>
    <n v="16815"/>
    <s v="FMSC BFM02"/>
    <s v="13:00"/>
    <s v="14:00"/>
    <d v="1899-12-30T01:00:00"/>
    <s v="13:00"/>
    <s v="14:00"/>
    <d v="1899-12-30T01:00:00"/>
    <s v="DCO"/>
    <s v="N/A"/>
  </r>
  <r>
    <n v="16815"/>
    <x v="150"/>
    <x v="32"/>
    <s v="IP"/>
    <s v="Support IFTS"/>
    <m/>
    <s v="ACS"/>
    <n v="33"/>
    <m/>
    <s v="X"/>
    <x v="4"/>
    <s v="NET"/>
    <s v="DECI_STD"/>
    <m/>
    <n v="16814"/>
    <s v="SUPP"/>
    <d v="1899-12-30T13:00:00"/>
    <d v="1899-12-30T14:00:00"/>
    <d v="1899-12-30T01:00:00"/>
    <d v="1899-12-30T13:00:00"/>
    <d v="1899-12-30T14:00:00"/>
    <d v="1899-12-30T01:00:00"/>
    <s v="SDC"/>
    <s v="N/A"/>
  </r>
  <r>
    <n v="16816"/>
    <x v="150"/>
    <x v="32"/>
    <s v="LIFT 25-41"/>
    <s v="AMI"/>
    <n v="76"/>
    <s v="ACS"/>
    <n v="22"/>
    <s v="X"/>
    <m/>
    <x v="0"/>
    <s v="STDA"/>
    <s v="CAS"/>
    <m/>
    <m/>
    <s v="SD CASV01"/>
    <s v="13:00"/>
    <s v="14:00"/>
    <d v="1899-12-30T01:00:00"/>
    <d v="1899-12-30T13:10:00"/>
    <d v="1899-12-30T14:10:00"/>
    <d v="1899-12-30T01:00:00"/>
    <s v="DCO"/>
    <s v="N/A"/>
  </r>
  <r>
    <n v="16817"/>
    <x v="150"/>
    <x v="32"/>
    <s v="LIFT 25-41"/>
    <s v="AMI"/>
    <n v="79"/>
    <s v="IFTS"/>
    <n v="22"/>
    <s v="X"/>
    <m/>
    <x v="1"/>
    <s v="STDA"/>
    <s v="AAR"/>
    <m/>
    <m/>
    <s v="SD AAR01"/>
    <s v="13:00"/>
    <s v="14:00"/>
    <d v="1899-12-30T01:00:00"/>
    <d v="1899-12-30T13:00:00"/>
    <d v="1899-12-30T13:50:00"/>
    <d v="1899-12-30T00:50:00"/>
    <s v="DCO"/>
    <s v="N/A"/>
  </r>
  <r>
    <n v="16818"/>
    <x v="150"/>
    <x v="32"/>
    <s v="LIFT IFTS 25-02 SGP"/>
    <s v="IFTS"/>
    <n v="83"/>
    <s v="ACS"/>
    <n v="23"/>
    <m/>
    <s v="X"/>
    <x v="6"/>
    <s v="STDA"/>
    <s v="DECI_STD"/>
    <m/>
    <m/>
    <s v="PT NAV01"/>
    <s v="13:00"/>
    <s v="14:00"/>
    <d v="1899-12-30T01:00:00"/>
    <d v="1899-12-30T13:00:00"/>
    <d v="1899-12-30T14:05:00"/>
    <d v="1899-12-30T01:05:00"/>
    <s v="DCO"/>
    <s v="N/A"/>
  </r>
  <r>
    <n v="16819"/>
    <x v="150"/>
    <x v="32"/>
    <s v="LIFT IFTS 25-02 SGP"/>
    <s v="IFTS"/>
    <n v="82"/>
    <s v="ACS"/>
    <n v="6"/>
    <m/>
    <s v="X"/>
    <x v="2"/>
    <s v="STDA"/>
    <s v="DECI_STD"/>
    <m/>
    <m/>
    <s v="PT NAV02"/>
    <s v="13:00"/>
    <s v="14:00"/>
    <d v="1899-12-30T01:00:00"/>
    <d v="1899-12-30T13:10:00"/>
    <d v="1899-12-30T14:10:00"/>
    <d v="1899-12-30T01:00:00"/>
    <s v="DCO"/>
    <s v="N/A"/>
  </r>
  <r>
    <n v="16820"/>
    <x v="151"/>
    <x v="32"/>
    <s v="LIFT 25-41"/>
    <s v="AMI"/>
    <n v="79"/>
    <s v="ACS"/>
    <n v="32"/>
    <s v="X"/>
    <m/>
    <x v="5"/>
    <s v="STDA"/>
    <s v="CAS"/>
    <m/>
    <m/>
    <s v="SD CASV01"/>
    <s v="05:30"/>
    <s v="06:30"/>
    <d v="1899-12-30T01:00:00"/>
    <d v="1899-12-30T05:30:00"/>
    <d v="1899-12-30T06:30:00"/>
    <d v="1899-12-30T01:00:00"/>
    <s v="DCO"/>
    <s v="N/A"/>
  </r>
  <r>
    <n v="16821"/>
    <x v="151"/>
    <x v="32"/>
    <s v="LIFT IFTS QATAR 25-02"/>
    <s v="QATAR"/>
    <n v="73"/>
    <s v="IFTS"/>
    <n v="23"/>
    <m/>
    <s v="X"/>
    <x v="4"/>
    <s v="STDA"/>
    <s v="DECI_STD"/>
    <m/>
    <m/>
    <s v="PT IF01"/>
    <s v="05:30"/>
    <s v="06:30"/>
    <d v="1899-12-30T01:00:00"/>
    <d v="1899-12-30T05:30:00"/>
    <d v="1899-12-30T06:30:00"/>
    <d v="1899-12-30T01:00:00"/>
    <s v="DCO"/>
    <s v="N/A"/>
  </r>
  <r>
    <n v="16822"/>
    <x v="151"/>
    <x v="32"/>
    <s v="IFTS 25-01 QAT"/>
    <s v="QATAR"/>
    <n v="76"/>
    <s v="ACS"/>
    <n v="12"/>
    <s v="X"/>
    <m/>
    <x v="0"/>
    <s v="NET"/>
    <s v="LOW LEVEL"/>
    <m/>
    <n v="16823"/>
    <s v="NET BTLLB02"/>
    <s v="05:30"/>
    <s v="06:30"/>
    <d v="1899-12-30T01:00:00"/>
    <d v="1899-12-30T05:30:00"/>
    <d v="1899-12-30T06:35:00"/>
    <d v="1899-12-30T01:05:00"/>
    <s v="DCO"/>
    <s v="N/A"/>
  </r>
  <r>
    <n v="16823"/>
    <x v="151"/>
    <x v="32"/>
    <s v="IP"/>
    <s v="Support QATAR"/>
    <m/>
    <s v="IFTS"/>
    <n v="50"/>
    <m/>
    <s v="X"/>
    <x v="1"/>
    <s v="NET"/>
    <s v="LOW LEVEL"/>
    <m/>
    <n v="16822"/>
    <s v="SUPP"/>
    <d v="1899-12-30T05:30:00"/>
    <d v="1899-12-30T06:30:00"/>
    <d v="1899-12-30T01:00:00"/>
    <d v="1899-12-30T05:30:00"/>
    <d v="1899-12-30T06:35:00"/>
    <d v="1899-12-30T01:05:00"/>
    <s v="SDC"/>
    <s v="N/A"/>
  </r>
  <r>
    <n v="16824"/>
    <x v="151"/>
    <x v="32"/>
    <s v="LIFT IFTS QATAR 25-02"/>
    <s v="QATAR"/>
    <n v="72"/>
    <s v="ACS"/>
    <n v="1"/>
    <m/>
    <s v="X"/>
    <x v="6"/>
    <s v="STDA"/>
    <s v="DECI_STD"/>
    <m/>
    <m/>
    <s v="PT IF02-PAT02"/>
    <s v="05:30"/>
    <s v="06:30"/>
    <d v="1899-12-30T01:00:00"/>
    <m/>
    <m/>
    <s v=""/>
    <s v="CANC"/>
    <s v="CD2"/>
  </r>
  <r>
    <n v="16825"/>
    <x v="151"/>
    <x v="32"/>
    <s v="LIFT IFTS 24-05 AUT"/>
    <s v="IFTS"/>
    <n v="65"/>
    <s v="IFTS"/>
    <n v="9"/>
    <m/>
    <s v="X"/>
    <x v="5"/>
    <s v="NET"/>
    <s v="ATAG_DECI"/>
    <m/>
    <n v="16826"/>
    <s v="NET ATAG02"/>
    <s v="07:00"/>
    <s v="08:00"/>
    <d v="1899-12-30T01:00:00"/>
    <d v="1899-12-30T07:00:00"/>
    <d v="1899-12-30T07:50:00"/>
    <d v="1899-12-30T00:50:00"/>
    <s v="DCO"/>
    <s v="N/A"/>
  </r>
  <r>
    <n v="16826"/>
    <x v="151"/>
    <x v="32"/>
    <s v="LIFT IFTS 24-05 AUT"/>
    <s v="IFTS"/>
    <n v="64"/>
    <s v="IFTS"/>
    <n v="22"/>
    <m/>
    <s v="X"/>
    <x v="4"/>
    <s v="NET"/>
    <s v="ATAG_DECI"/>
    <m/>
    <n v="16825"/>
    <s v="NET ATAG02"/>
    <d v="1899-12-30T07:00:00"/>
    <d v="1899-12-30T08:00:00"/>
    <d v="1899-12-30T01:00:00"/>
    <d v="1899-12-30T07:00:00"/>
    <d v="1899-12-30T07:50:00"/>
    <d v="1899-12-30T00:50:00"/>
    <s v="DCO"/>
    <s v="N/A"/>
  </r>
  <r>
    <n v="16827"/>
    <x v="151"/>
    <x v="32"/>
    <s v="LIFT IFTS 25-02 JPN"/>
    <s v="IFTS"/>
    <n v="79"/>
    <s v="ACS"/>
    <n v="13"/>
    <m/>
    <s v="X"/>
    <x v="0"/>
    <s v="NET"/>
    <s v="DECI_STD"/>
    <m/>
    <n v="16828"/>
    <s v="FMSC BFM01"/>
    <s v="07:00"/>
    <s v="08:00"/>
    <d v="1899-12-30T01:00:00"/>
    <s v="07:00"/>
    <s v="08:00"/>
    <d v="1899-12-30T01:00:00"/>
    <s v="DCO"/>
    <s v="N/A"/>
  </r>
  <r>
    <n v="16828"/>
    <x v="151"/>
    <x v="32"/>
    <s v="IP"/>
    <s v="Support IFTS"/>
    <m/>
    <s v="IFTS"/>
    <n v="41"/>
    <m/>
    <s v="X"/>
    <x v="1"/>
    <s v="NET"/>
    <s v="DECI_STD"/>
    <m/>
    <n v="16827"/>
    <s v="SUPP"/>
    <d v="1899-12-30T07:00:00"/>
    <d v="1899-12-30T08:00:00"/>
    <d v="1899-12-30T01:00:00"/>
    <s v="07:00"/>
    <s v="08:00"/>
    <d v="1899-12-30T01:00:00"/>
    <s v="SDC"/>
    <s v="N/A"/>
  </r>
  <r>
    <n v="16829"/>
    <x v="151"/>
    <x v="32"/>
    <s v="LIFT IFTS 25-02 JPN"/>
    <s v="IFTS"/>
    <n v="77"/>
    <s v="ACS"/>
    <n v="1"/>
    <m/>
    <s v="X"/>
    <x v="5"/>
    <s v="NET"/>
    <s v="DECI_STD"/>
    <m/>
    <n v="16830"/>
    <s v="FMSC BFM01"/>
    <s v="08:30"/>
    <s v="09:30"/>
    <d v="1899-12-30T01:00:00"/>
    <d v="1899-12-30T08:30:00"/>
    <d v="1899-12-30T09:30:00"/>
    <d v="1899-12-30T01:00:00"/>
    <s v="DCO"/>
    <s v="N/A"/>
  </r>
  <r>
    <n v="16830"/>
    <x v="151"/>
    <x v="32"/>
    <s v="IP"/>
    <s v="Support IFTS"/>
    <m/>
    <s v="AMI"/>
    <n v="7"/>
    <m/>
    <s v="X"/>
    <x v="4"/>
    <s v="NET"/>
    <s v="DECI_STD"/>
    <m/>
    <n v="16829"/>
    <s v="SUPP"/>
    <d v="1899-12-30T08:30:00"/>
    <d v="1899-12-30T09:30:00"/>
    <d v="1899-12-30T01:00:00"/>
    <d v="1899-12-30T08:30:00"/>
    <d v="1899-12-30T09:30:00"/>
    <d v="1899-12-30T01:00:00"/>
    <s v="SDC"/>
    <s v="N/A"/>
  </r>
  <r>
    <n v="16831"/>
    <x v="151"/>
    <x v="32"/>
    <s v="IFTS LIFT 24-01 QATAR"/>
    <s v="QATAR"/>
    <n v="40"/>
    <s v="ACS"/>
    <n v="32"/>
    <s v="X"/>
    <m/>
    <x v="0"/>
    <s v="STDA"/>
    <s v="LOW LEVEL"/>
    <m/>
    <m/>
    <s v="PT LLF01"/>
    <s v="08:30"/>
    <s v="09:30"/>
    <d v="1899-12-30T01:00:00"/>
    <s v="08:30"/>
    <s v="09:30"/>
    <d v="1899-12-30T01:00:00"/>
    <s v="DCO"/>
    <s v="N/A"/>
  </r>
  <r>
    <n v="16832"/>
    <x v="151"/>
    <x v="32"/>
    <s v="LIFT IFTS 25-02 CAN"/>
    <s v="IFTS"/>
    <n v="72"/>
    <s v="IFTS"/>
    <n v="23"/>
    <m/>
    <s v="X"/>
    <x v="1"/>
    <s v="STDA"/>
    <s v="DECI_STD"/>
    <m/>
    <m/>
    <s v="PT-ERT01"/>
    <s v="08:30"/>
    <s v="09:30"/>
    <d v="1899-12-30T01:00:00"/>
    <s v="08:30"/>
    <s v="09:30"/>
    <d v="1899-12-30T01:00:00"/>
    <s v="DCO"/>
    <s v="N/A"/>
  </r>
  <r>
    <n v="16833"/>
    <x v="151"/>
    <x v="32"/>
    <s v="LIFT IFTS QATAR 25-02"/>
    <s v="QATAR"/>
    <n v="72"/>
    <s v="ACS"/>
    <n v="12"/>
    <m/>
    <s v="X"/>
    <x v="6"/>
    <s v="STDA"/>
    <s v="DECI_STD"/>
    <m/>
    <m/>
    <s v="PT IF02-PAT02"/>
    <s v="08:30"/>
    <s v="09:30"/>
    <d v="1899-12-30T01:00:00"/>
    <s v="08:30"/>
    <s v="09:30"/>
    <d v="1899-12-30T01:00:00"/>
    <s v="DCO"/>
    <s v="N/A"/>
  </r>
  <r>
    <n v="16834"/>
    <x v="151"/>
    <x v="32"/>
    <s v="LIFT 25-41"/>
    <s v="AMI"/>
    <n v="81"/>
    <s v="IFTS"/>
    <n v="22"/>
    <s v="X"/>
    <m/>
    <x v="0"/>
    <s v="STDA"/>
    <s v="CAS"/>
    <m/>
    <m/>
    <s v="SD CASV01"/>
    <s v="10:00"/>
    <s v="11:00"/>
    <d v="1899-12-30T01:00:00"/>
    <s v="10:00"/>
    <s v="11:00"/>
    <d v="1899-12-30T01:00:00"/>
    <s v="DCO"/>
    <s v="N/A"/>
  </r>
  <r>
    <n v="16835"/>
    <x v="151"/>
    <x v="32"/>
    <s v="LIFT IFTS QATAR 25-01"/>
    <s v="QATAR"/>
    <n v="68"/>
    <s v="ACS"/>
    <n v="13"/>
    <m/>
    <s v="X"/>
    <x v="1"/>
    <s v="STDA"/>
    <s v="DECI_STD"/>
    <m/>
    <m/>
    <s v="PT NAV02"/>
    <s v="10:00"/>
    <s v="11:00"/>
    <d v="1899-12-30T01:00:00"/>
    <s v="10:00"/>
    <s v="11:00"/>
    <d v="1899-12-30T01:00:00"/>
    <s v="DCO"/>
    <s v="N/A"/>
  </r>
  <r>
    <n v="16836"/>
    <x v="151"/>
    <x v="32"/>
    <s v="LIFT IFTS QATAR 25-01"/>
    <s v="QATAR"/>
    <n v="63"/>
    <s v="IFTS"/>
    <n v="9"/>
    <m/>
    <s v="X"/>
    <x v="6"/>
    <s v="STDA"/>
    <s v="DECI_STD"/>
    <m/>
    <m/>
    <s v="PT NAVB02"/>
    <s v="10:00"/>
    <s v="11:00"/>
    <d v="1899-12-30T01:00:00"/>
    <s v="10:00"/>
    <s v="11:00"/>
    <d v="1899-12-30T01:00:00"/>
    <s v="DCO"/>
    <s v="N/A"/>
  </r>
  <r>
    <n v="16837"/>
    <x v="151"/>
    <x v="32"/>
    <s v="LIFT 25-41"/>
    <s v="AMI"/>
    <n v="82"/>
    <s v="ACS"/>
    <n v="32"/>
    <s v="X"/>
    <m/>
    <x v="5"/>
    <s v="NET"/>
    <s v="CAS"/>
    <m/>
    <n v="16838"/>
    <s v="SD CASP01"/>
    <s v="11:30"/>
    <s v="12:30"/>
    <d v="1899-12-30T01:00:00"/>
    <d v="1899-12-30T11:30:00"/>
    <d v="1899-12-30T12:30:00"/>
    <d v="1899-12-30T01:00:00"/>
    <s v="DCO"/>
    <s v="N/A"/>
  </r>
  <r>
    <n v="16838"/>
    <x v="151"/>
    <x v="32"/>
    <s v="LIFT 25-41"/>
    <s v="AMI"/>
    <n v="79"/>
    <s v="ACS"/>
    <n v="12"/>
    <s v="X"/>
    <m/>
    <x v="4"/>
    <s v="NET"/>
    <s v="CAS"/>
    <m/>
    <n v="16837"/>
    <s v="SD CASP01"/>
    <d v="1899-12-30T11:30:00"/>
    <d v="1899-12-30T12:30:00"/>
    <d v="1899-12-30T01:00:00"/>
    <d v="1899-12-30T11:30:00"/>
    <d v="1899-12-30T12:30:00"/>
    <d v="1899-12-30T01:00:00"/>
    <s v="DCO"/>
    <s v="N/A"/>
  </r>
  <r>
    <n v="16839"/>
    <x v="151"/>
    <x v="32"/>
    <s v="LIFT IFTS 25-02 UK"/>
    <s v="IFTS"/>
    <n v="80"/>
    <s v="ACS"/>
    <n v="1"/>
    <m/>
    <s v="X"/>
    <x v="0"/>
    <s v="NET"/>
    <s v="DECI_STD"/>
    <m/>
    <n v="16840"/>
    <s v="FMSC OBFM01"/>
    <s v="11:30"/>
    <s v="12:30"/>
    <d v="1899-12-30T01:00:00"/>
    <s v="11:30"/>
    <s v="12:30"/>
    <d v="1899-12-30T01:00:00"/>
    <s v="DCO"/>
    <s v="N/A"/>
  </r>
  <r>
    <n v="16840"/>
    <x v="151"/>
    <x v="32"/>
    <s v="IP"/>
    <s v="Support IFTS"/>
    <m/>
    <s v="IFTS"/>
    <n v="5"/>
    <m/>
    <s v="X"/>
    <x v="1"/>
    <s v="NET"/>
    <s v="DECI_STD"/>
    <m/>
    <n v="16839"/>
    <s v="SUPP"/>
    <d v="1899-12-30T11:30:00"/>
    <d v="1899-12-30T12:30:00"/>
    <d v="1899-12-30T01:00:00"/>
    <d v="1899-12-30T11:30:00"/>
    <d v="1899-12-30T12:30:00"/>
    <d v="1899-12-30T01:00:00"/>
    <s v="SDC"/>
    <s v="N/A"/>
  </r>
  <r>
    <n v="16841"/>
    <x v="151"/>
    <x v="32"/>
    <s v="LIFT IFTS 25-02 CAN"/>
    <s v="IFTS"/>
    <n v="74"/>
    <s v="IFTS"/>
    <n v="23"/>
    <m/>
    <s v="X"/>
    <x v="6"/>
    <s v="STDA"/>
    <s v="DECI_STD"/>
    <m/>
    <m/>
    <s v="PT-ERT01"/>
    <s v="11:30"/>
    <s v="12:30"/>
    <d v="1899-12-30T01:00:00"/>
    <s v="11:30"/>
    <s v="12:30"/>
    <d v="1899-12-30T01:00:00"/>
    <s v="DCO"/>
    <s v="N/A"/>
  </r>
  <r>
    <n v="16842"/>
    <x v="151"/>
    <x v="32"/>
    <s v="LIFT IFTS 25-02 UK"/>
    <s v="IFTS"/>
    <n v="81"/>
    <s v="IFTS"/>
    <n v="9"/>
    <m/>
    <s v="X"/>
    <x v="5"/>
    <s v="NET"/>
    <s v="DECI_STD"/>
    <m/>
    <n v="16843"/>
    <s v="FMSC OBFM01"/>
    <s v="13:00"/>
    <s v="14:00"/>
    <d v="1899-12-30T01:00:00"/>
    <s v="13:00"/>
    <d v="1899-12-30T13:50:00"/>
    <d v="1899-12-30T00:50:00"/>
    <s v="DCO"/>
    <s v="N/A"/>
  </r>
  <r>
    <n v="16843"/>
    <x v="151"/>
    <x v="32"/>
    <s v="IP"/>
    <s v="Support IFTS"/>
    <m/>
    <s v="ACS"/>
    <n v="6"/>
    <m/>
    <s v="X"/>
    <x v="4"/>
    <s v="NET"/>
    <s v="DECI_STD"/>
    <m/>
    <n v="16842"/>
    <s v="SUPP"/>
    <d v="1899-12-30T13:00:00"/>
    <d v="1899-12-30T14:00:00"/>
    <d v="1899-12-30T01:00:00"/>
    <s v="13:00"/>
    <d v="1899-12-30T13:50:00"/>
    <d v="1899-12-30T00:50:00"/>
    <s v="SDC"/>
    <s v="N/A"/>
  </r>
  <r>
    <n v="16844"/>
    <x v="151"/>
    <x v="32"/>
    <s v="LIFT 25-41"/>
    <s v="AMI"/>
    <n v="78"/>
    <s v="ACS"/>
    <n v="13"/>
    <s v="X"/>
    <m/>
    <x v="0"/>
    <s v="STDA"/>
    <s v="LOW LEVEL"/>
    <m/>
    <m/>
    <s v="SD SLL01-CPL01"/>
    <s v="13:00"/>
    <s v="14:00"/>
    <d v="1899-12-30T01:00:00"/>
    <d v="1899-12-30T13:00:00"/>
    <d v="1899-12-30T14:00:00"/>
    <d v="1899-12-30T01:00:00"/>
    <s v="DCO"/>
    <s v="N/A"/>
  </r>
  <r>
    <n v="16845"/>
    <x v="151"/>
    <x v="32"/>
    <s v="LIFT IFTS 25-02 CAN"/>
    <s v="IFTS"/>
    <n v="73"/>
    <s v="IFTS"/>
    <n v="22"/>
    <m/>
    <s v="X"/>
    <x v="1"/>
    <s v="STDA"/>
    <s v="DECI_STD"/>
    <m/>
    <m/>
    <s v="PT-ERT01"/>
    <s v="13:00"/>
    <s v="14:00"/>
    <d v="1899-12-30T01:00:00"/>
    <d v="1899-12-30T13:00:00"/>
    <d v="1899-12-30T14:00:00"/>
    <d v="1899-12-30T01:00:00"/>
    <s v="DCO"/>
    <s v="N/A"/>
  </r>
  <r>
    <n v="16846"/>
    <x v="152"/>
    <x v="32"/>
    <s v="LIFT IFTS 25-02 UK"/>
    <s v="IFTS"/>
    <n v="80"/>
    <s v="ACS"/>
    <n v="1"/>
    <m/>
    <s v="X"/>
    <x v="5"/>
    <s v="NET"/>
    <s v="DECI_STD"/>
    <m/>
    <n v="16847"/>
    <s v="FMSC OBFM02"/>
    <s v="05:30"/>
    <s v="06:30"/>
    <d v="1899-12-30T01:00:00"/>
    <d v="1899-12-30T05:30:00"/>
    <d v="1899-12-30T06:30:00"/>
    <d v="1899-12-30T01:00:00"/>
    <s v="DCO"/>
    <s v="N/A"/>
  </r>
  <r>
    <n v="16847"/>
    <x v="152"/>
    <x v="32"/>
    <s v="IP"/>
    <s v="Support IFTS"/>
    <m/>
    <s v="IFTS"/>
    <n v="42"/>
    <m/>
    <s v="X"/>
    <x v="4"/>
    <s v="NET"/>
    <s v="DECI_STD"/>
    <m/>
    <n v="16846"/>
    <s v="SUPP"/>
    <d v="1899-12-30T05:30:00"/>
    <d v="1899-12-30T06:30:00"/>
    <d v="1899-12-30T01:00:00"/>
    <d v="1899-12-30T05:30:00"/>
    <d v="1899-12-30T06:30:00"/>
    <d v="1899-12-30T01:00:00"/>
    <s v="SDC"/>
    <s v="N/A"/>
  </r>
  <r>
    <n v="16848"/>
    <x v="152"/>
    <x v="32"/>
    <s v="LIFT IFTS 25-02 CAN"/>
    <s v="IFTS"/>
    <n v="75"/>
    <s v="ACS"/>
    <n v="32"/>
    <m/>
    <s v="X"/>
    <x v="0"/>
    <s v="STDA"/>
    <s v="DECI_STD"/>
    <m/>
    <m/>
    <s v="PT-ERT01"/>
    <s v="05:30"/>
    <s v="06:30"/>
    <d v="1899-12-30T01:00:00"/>
    <s v="05:30"/>
    <s v="06:30"/>
    <d v="1899-12-30T01:00:00"/>
    <s v="DCO"/>
    <s v="N/A"/>
  </r>
  <r>
    <n v="16849"/>
    <x v="152"/>
    <x v="32"/>
    <s v="LIFT IFTS 25-02 UK"/>
    <s v="AL KHULAIFI "/>
    <n v="81"/>
    <s v="IFTS"/>
    <n v="23"/>
    <m/>
    <s v="X"/>
    <x v="1"/>
    <s v="STDA"/>
    <s v="DECI_STD"/>
    <m/>
    <m/>
    <s v="PT IF02"/>
    <s v="05:30"/>
    <s v="06:30"/>
    <d v="1899-12-30T01:00:00"/>
    <s v="05:30"/>
    <s v="06:30"/>
    <d v="1899-12-30T01:00:00"/>
    <s v="DCO"/>
    <s v="N/A"/>
  </r>
  <r>
    <n v="16850"/>
    <x v="152"/>
    <x v="32"/>
    <s v="LIFT IFTS 25-02 JPN"/>
    <s v="IFTS"/>
    <n v="77"/>
    <s v="IFTS"/>
    <n v="9"/>
    <m/>
    <s v="X"/>
    <x v="5"/>
    <s v="NET"/>
    <s v="DECI_STD"/>
    <m/>
    <n v="16851"/>
    <s v="FMSC BFM02"/>
    <s v="07:00"/>
    <s v="08:00"/>
    <d v="1899-12-30T01:00:00"/>
    <d v="1899-12-30T07:00:00"/>
    <d v="1899-12-30T08:00:00"/>
    <d v="1899-12-30T01:00:00"/>
    <s v="DCO"/>
    <s v="N/A"/>
  </r>
  <r>
    <n v="16851"/>
    <x v="152"/>
    <x v="32"/>
    <s v="IP"/>
    <s v="Support IFTS"/>
    <m/>
    <s v="IFTS"/>
    <n v="41"/>
    <m/>
    <s v="X"/>
    <x v="4"/>
    <s v="NET"/>
    <s v="DECI_STD"/>
    <m/>
    <n v="16850"/>
    <s v="SUPP"/>
    <d v="1899-12-30T07:00:00"/>
    <d v="1899-12-30T08:00:00"/>
    <d v="1899-12-30T01:00:00"/>
    <d v="1899-12-30T07:00:00"/>
    <d v="1899-12-30T08:00:00"/>
    <d v="1899-12-30T01:00:00"/>
    <s v="SDC"/>
    <s v="N/A"/>
  </r>
  <r>
    <n v="16852"/>
    <x v="152"/>
    <x v="32"/>
    <s v="LIFT IFTS 25-02 JPN"/>
    <s v="IFTS"/>
    <n v="79"/>
    <s v="IFTS"/>
    <n v="22"/>
    <m/>
    <s v="X"/>
    <x v="0"/>
    <s v="NET"/>
    <s v="DECI_STD"/>
    <m/>
    <n v="16853"/>
    <s v="FMSC BFM02"/>
    <s v="07:00"/>
    <s v="08:00"/>
    <d v="1899-12-30T01:00:00"/>
    <s v="07:00"/>
    <s v="08:00"/>
    <d v="1899-12-30T01:00:00"/>
    <s v="DCO"/>
    <s v="N/A"/>
  </r>
  <r>
    <n v="16853"/>
    <x v="152"/>
    <x v="32"/>
    <s v="IP"/>
    <s v="Support IFTS"/>
    <m/>
    <s v="ACS"/>
    <n v="13"/>
    <m/>
    <s v="X"/>
    <x v="1"/>
    <s v="NET"/>
    <s v="DECI_STD"/>
    <m/>
    <n v="16852"/>
    <s v="SUPP"/>
    <d v="1899-12-30T07:00:00"/>
    <d v="1899-12-30T08:00:00"/>
    <d v="1899-12-30T01:00:00"/>
    <s v="07:00"/>
    <s v="08:00"/>
    <d v="1899-12-30T01:00:00"/>
    <s v="SDC"/>
    <s v="N/A"/>
  </r>
  <r>
    <n v="16854"/>
    <x v="152"/>
    <x v="32"/>
    <s v="LIFT IFTS 25-02 CAN"/>
    <s v="IFTS"/>
    <n v="73"/>
    <s v="ACS"/>
    <n v="12"/>
    <m/>
    <s v="X"/>
    <x v="6"/>
    <s v="STDA"/>
    <s v="DECI_STD"/>
    <m/>
    <m/>
    <s v="PT ERT02"/>
    <s v="07:00"/>
    <s v="08:00"/>
    <d v="1899-12-30T01:00:00"/>
    <s v="07:00"/>
    <s v="08:00"/>
    <d v="1899-12-30T01:00:00"/>
    <s v="DCO"/>
    <s v="N/A"/>
  </r>
  <r>
    <n v="16855"/>
    <x v="152"/>
    <x v="32"/>
    <s v="LIFT IFTS 24-05 GER"/>
    <s v="IFTS"/>
    <n v="66"/>
    <s v="ACS"/>
    <n v="1"/>
    <m/>
    <s v="X"/>
    <x v="5"/>
    <s v="NET"/>
    <s v="OCA AA"/>
    <m/>
    <n v="16856"/>
    <s v="NET OCAAA01"/>
    <s v="08:30"/>
    <s v="09:30"/>
    <d v="1899-12-30T01:00:00"/>
    <d v="1899-12-30T09:20:00"/>
    <d v="1899-12-30T10:20:00"/>
    <d v="1899-12-30T01:00:00"/>
    <s v="DCO"/>
    <s v="N/A"/>
  </r>
  <r>
    <n v="16856"/>
    <x v="152"/>
    <x v="32"/>
    <s v="LIFT IFTS 24-05 GER"/>
    <s v="IFTS"/>
    <n v="67"/>
    <s v="ACS"/>
    <n v="32"/>
    <m/>
    <s v="X"/>
    <x v="4"/>
    <s v="NET"/>
    <s v="OCA AA"/>
    <m/>
    <n v="16855"/>
    <s v="NET OCAAA01"/>
    <d v="1899-12-30T08:30:00"/>
    <d v="1899-12-30T09:30:00"/>
    <d v="1899-12-30T01:00:00"/>
    <d v="1899-12-30T09:20:00"/>
    <d v="1899-12-30T10:20:00"/>
    <d v="1899-12-30T01:00:00"/>
    <s v="DCO"/>
    <s v="N/A"/>
  </r>
  <r>
    <n v="16857"/>
    <x v="152"/>
    <x v="32"/>
    <s v="LIFT 25-41"/>
    <s v="AMI"/>
    <n v="78"/>
    <s v="IFTS"/>
    <n v="23"/>
    <s v="X"/>
    <m/>
    <x v="0"/>
    <s v="STDA"/>
    <s v="LOW LEVEL"/>
    <m/>
    <m/>
    <s v="SD SLL02"/>
    <s v="08:30"/>
    <s v="09:30"/>
    <d v="1899-12-30T01:00:00"/>
    <s v="08:30"/>
    <s v="09:30"/>
    <d v="1899-12-30T01:00:00"/>
    <s v="DCO"/>
    <s v="N/A"/>
  </r>
  <r>
    <n v="16858"/>
    <x v="152"/>
    <x v="32"/>
    <s v="LIFT IFTS 25-02 UK"/>
    <s v="IFTS"/>
    <n v="81"/>
    <s v="IFTS"/>
    <n v="9"/>
    <m/>
    <s v="X"/>
    <x v="0"/>
    <s v="NET"/>
    <s v="DECI_STD"/>
    <m/>
    <n v="16859"/>
    <s v="FMSC OBFM02"/>
    <s v="10:00"/>
    <s v="11:00"/>
    <d v="1899-12-30T01:00:00"/>
    <s v="10:00"/>
    <s v="11:00"/>
    <d v="1899-12-30T01:00:00"/>
    <s v="DCO"/>
    <s v="N/A"/>
  </r>
  <r>
    <n v="16859"/>
    <x v="152"/>
    <x v="32"/>
    <s v="IP"/>
    <s v="Support IFTS"/>
    <m/>
    <s v="ACS"/>
    <n v="15"/>
    <m/>
    <s v="X"/>
    <x v="1"/>
    <s v="NET"/>
    <s v="DECI_STD"/>
    <m/>
    <n v="16858"/>
    <s v="SUPP"/>
    <d v="1899-12-30T10:00:00"/>
    <d v="1899-12-30T11:00:00"/>
    <d v="1899-12-30T01:00:00"/>
    <d v="1899-12-30T10:00:00"/>
    <s v="11:00"/>
    <d v="1899-12-30T01:00:00"/>
    <s v="SDC"/>
    <s v="N/A"/>
  </r>
  <r>
    <n v="16860"/>
    <x v="152"/>
    <x v="32"/>
    <s v="LIFT IFTS 25-01 SGP"/>
    <s v="IFTS"/>
    <n v="69"/>
    <s v="IFTS"/>
    <n v="22"/>
    <m/>
    <s v="X"/>
    <x v="2"/>
    <s v="STDA"/>
    <s v="DECI_STD"/>
    <m/>
    <m/>
    <s v="PT R2R01"/>
    <s v="10:00"/>
    <s v="11:00"/>
    <d v="1899-12-30T01:00:00"/>
    <d v="1899-12-30T10:00:00"/>
    <d v="1899-12-30T10:55:00"/>
    <d v="1899-12-30T00:55:00"/>
    <s v="DCO"/>
    <s v="N/A"/>
  </r>
  <r>
    <n v="16861"/>
    <x v="152"/>
    <x v="32"/>
    <s v="LIFT 25-41"/>
    <s v="AMI"/>
    <n v="82"/>
    <s v="ACS"/>
    <n v="4"/>
    <s v="X"/>
    <m/>
    <x v="6"/>
    <s v="STDA"/>
    <s v="CAS"/>
    <m/>
    <m/>
    <s v="SD CASV01"/>
    <s v="10:00"/>
    <s v="11:00"/>
    <d v="1899-12-30T01:00:00"/>
    <d v="1899-12-30T10:00:00"/>
    <s v="11:00"/>
    <d v="1899-12-30T01:00:00"/>
    <s v="DCO"/>
    <s v="N/A"/>
  </r>
  <r>
    <n v="16862"/>
    <x v="152"/>
    <x v="32"/>
    <s v="IFTS LIFT 24-01 QATAR"/>
    <s v="QATAR"/>
    <n v="40"/>
    <s v="ACS"/>
    <n v="12"/>
    <s v="X"/>
    <m/>
    <x v="3"/>
    <s v="STDA"/>
    <s v="LOW LEVEL"/>
    <m/>
    <m/>
    <s v="PT LLF02"/>
    <s v="10:00"/>
    <s v="11:00"/>
    <d v="1899-12-30T01:00:00"/>
    <d v="1899-12-30T10:00:00"/>
    <s v="11:00"/>
    <d v="1899-12-30T01:00:00"/>
    <s v="DCO"/>
    <s v="N/A"/>
  </r>
  <r>
    <n v="16863"/>
    <x v="152"/>
    <x v="32"/>
    <s v="LIFT 25-41"/>
    <s v="AMI"/>
    <n v="77"/>
    <s v="ACS"/>
    <n v="32"/>
    <s v="X"/>
    <m/>
    <x v="0"/>
    <s v="NET"/>
    <s v="CAS"/>
    <m/>
    <n v="16864"/>
    <s v="SD CASP01"/>
    <d v="1899-12-30T12:10:00"/>
    <d v="1899-12-30T13:10:00"/>
    <d v="1899-12-30T01:00:00"/>
    <d v="1899-12-30T11:50:00"/>
    <d v="1899-12-30T12:50:00"/>
    <d v="1899-12-30T01:00:00"/>
    <s v="DCO"/>
    <s v="N/A"/>
  </r>
  <r>
    <n v="16864"/>
    <x v="152"/>
    <x v="32"/>
    <s v="LIFT 25-41"/>
    <s v="AMI"/>
    <n v="81"/>
    <s v="ACS"/>
    <n v="1"/>
    <s v="X"/>
    <m/>
    <x v="1"/>
    <s v="NET"/>
    <s v="CAS"/>
    <m/>
    <n v="16863"/>
    <s v="SD CASP01"/>
    <d v="1899-12-30T12:10:00"/>
    <d v="1899-12-30T13:10:00"/>
    <d v="1899-12-30T01:00:00"/>
    <d v="1899-12-30T11:50:00"/>
    <d v="1899-12-30T12:50:00"/>
    <d v="1899-12-30T01:00:00"/>
    <s v="DCO"/>
    <s v="N/A"/>
  </r>
  <r>
    <n v="16865"/>
    <x v="152"/>
    <x v="32"/>
    <s v="LIP 24-03 SWE"/>
    <s v="IFTS"/>
    <n v="49"/>
    <s v="IFTS"/>
    <n v="23"/>
    <m/>
    <s v="X"/>
    <x v="5"/>
    <s v="STDA"/>
    <s v="AAR"/>
    <m/>
    <m/>
    <s v="SD AAR01"/>
    <s v="11:30"/>
    <s v="12:30"/>
    <d v="1899-12-30T01:00:00"/>
    <s v="11:30"/>
    <s v="12:30"/>
    <d v="1899-12-30T01:00:00"/>
    <s v="DCO"/>
    <s v="N/A"/>
  </r>
  <r>
    <n v="16866"/>
    <x v="152"/>
    <x v="32"/>
    <s v="LIFT IFTS QATAR 25-01"/>
    <s v="QATAR"/>
    <n v="63"/>
    <s v="ACS"/>
    <n v="13"/>
    <m/>
    <s v="X"/>
    <x v="6"/>
    <s v="STDA"/>
    <s v="BRV_R2R_STD"/>
    <m/>
    <m/>
    <s v="PT NAV01"/>
    <s v="13:00"/>
    <s v="14:00"/>
    <d v="1899-12-30T01:00:00"/>
    <d v="1899-12-30T13:00:00"/>
    <d v="1899-12-30T14:00:00"/>
    <d v="1899-12-30T01:00:00"/>
    <s v="DCO"/>
    <s v="N/A"/>
  </r>
  <r>
    <n v="16867"/>
    <x v="152"/>
    <x v="32"/>
    <s v="LIFT IFTS 25-02 SGP"/>
    <s v="IFTS"/>
    <n v="83"/>
    <s v="ACS"/>
    <n v="12"/>
    <m/>
    <s v="X"/>
    <x v="3"/>
    <s v="STDA"/>
    <s v="DECI_STD"/>
    <m/>
    <m/>
    <s v="PT NAV02"/>
    <s v="13:00"/>
    <s v="14:00"/>
    <d v="1899-12-30T01:00:00"/>
    <s v="13:00"/>
    <s v="14:00"/>
    <d v="1899-12-30T01:00:00"/>
    <s v="DCO"/>
    <s v="N/A"/>
  </r>
  <r>
    <n v="16868"/>
    <x v="152"/>
    <x v="32"/>
    <s v="LIFT IFTS QATAR 25-01"/>
    <s v="QATAR"/>
    <n v="68"/>
    <s v="IFTS"/>
    <n v="22"/>
    <m/>
    <s v="X"/>
    <x v="4"/>
    <s v="STDA"/>
    <s v="DECI_STD"/>
    <m/>
    <m/>
    <s v="PT NIT01"/>
    <s v="13:00"/>
    <s v="14:00"/>
    <d v="1899-12-30T01:00:00"/>
    <d v="1899-12-30T13:00:00"/>
    <d v="1899-12-30T14:00:00"/>
    <d v="1899-12-30T01:00:00"/>
    <s v="DCO"/>
    <s v="N/A"/>
  </r>
  <r>
    <n v="16869"/>
    <x v="152"/>
    <x v="32"/>
    <s v="LIP 25-01"/>
    <s v="AMI"/>
    <n v="83"/>
    <s v="IFTS"/>
    <n v="9"/>
    <m/>
    <s v="X"/>
    <x v="5"/>
    <s v="STDA"/>
    <s v="AAR"/>
    <m/>
    <m/>
    <s v="SD AAR01"/>
    <s v="13:00"/>
    <s v="14:00"/>
    <d v="1899-12-30T01:00:00"/>
    <s v="13:00"/>
    <s v="14:00"/>
    <d v="1899-12-30T01:00:00"/>
    <s v="DCO"/>
    <s v="N/A"/>
  </r>
  <r>
    <n v="16870"/>
    <x v="153"/>
    <x v="32"/>
    <s v="LIFT 25-41"/>
    <s v="AMI"/>
    <n v="76"/>
    <s v="ACS"/>
    <n v="1"/>
    <s v="X"/>
    <m/>
    <x v="5"/>
    <s v="NET"/>
    <s v="CAS"/>
    <m/>
    <n v="16871"/>
    <s v="SD CASP01"/>
    <s v="05:30"/>
    <s v="06:30"/>
    <d v="1899-12-30T01:00:00"/>
    <d v="1899-12-30T05:30:00"/>
    <d v="1899-12-30T06:30:00"/>
    <d v="1899-12-30T01:00:00"/>
    <s v="DCO"/>
    <s v="N/A"/>
  </r>
  <r>
    <n v="16871"/>
    <x v="153"/>
    <x v="32"/>
    <s v="LIFT 25-41"/>
    <s v="AMI"/>
    <n v="80"/>
    <s v="ACS"/>
    <n v="32"/>
    <s v="X"/>
    <m/>
    <x v="4"/>
    <s v="NET"/>
    <s v="CAS"/>
    <m/>
    <n v="16870"/>
    <s v="SD CASP01"/>
    <d v="1899-12-30T05:30:00"/>
    <d v="1899-12-30T06:30:00"/>
    <d v="1899-12-30T01:00:00"/>
    <d v="1899-12-30T05:30:00"/>
    <d v="1899-12-30T06:30:00"/>
    <d v="1899-12-30T01:00:00"/>
    <s v="DCO"/>
    <s v="N/A"/>
  </r>
  <r>
    <n v="16872"/>
    <x v="153"/>
    <x v="32"/>
    <s v="LIFT IFTS 25-02 UK"/>
    <s v="IFTS"/>
    <n v="81"/>
    <s v="IFTS"/>
    <n v="23"/>
    <m/>
    <s v="X"/>
    <x v="0"/>
    <s v="STDA"/>
    <s v="DECI_STD"/>
    <m/>
    <m/>
    <s v="FMS NIT01"/>
    <s v="05:30"/>
    <s v="06:30"/>
    <d v="1899-12-30T01:00:00"/>
    <s v="05:30"/>
    <s v="06:30"/>
    <d v="1899-12-30T01:00:00"/>
    <s v="DCO"/>
    <s v="N/A"/>
  </r>
  <r>
    <n v="16873"/>
    <x v="153"/>
    <x v="32"/>
    <s v="LIFT IFTS QATAR 25-02"/>
    <s v="QATAR"/>
    <n v="71"/>
    <s v="ACS"/>
    <n v="12"/>
    <m/>
    <s v="X"/>
    <x v="1"/>
    <s v="STDA"/>
    <s v="DECI_STD"/>
    <m/>
    <m/>
    <s v="FMS EMRB01"/>
    <s v="05:30"/>
    <s v="06:30"/>
    <d v="1899-12-30T01:00:00"/>
    <s v="05:30"/>
    <s v="06:30"/>
    <d v="1899-12-30T01:00:00"/>
    <s v="DCO"/>
    <s v="N/A"/>
  </r>
  <r>
    <n v="16874"/>
    <x v="153"/>
    <x v="32"/>
    <s v="LIFT IFTS QATAR 25-02"/>
    <s v="QATAR"/>
    <n v="70"/>
    <s v="IFTS"/>
    <n v="3"/>
    <m/>
    <s v="X"/>
    <x v="6"/>
    <s v="STDA"/>
    <s v="DECI_STD"/>
    <m/>
    <m/>
    <s v="PT NAVB01"/>
    <s v="05:30"/>
    <s v="06:30"/>
    <d v="1899-12-30T01:00:00"/>
    <s v="05:30"/>
    <s v="06:30"/>
    <d v="1899-12-30T01:00:00"/>
    <s v="DCO"/>
    <s v="N/A"/>
  </r>
  <r>
    <n v="16875"/>
    <x v="153"/>
    <x v="32"/>
    <s v="LIFT IFTS 25-02 CAN"/>
    <s v="IFTS"/>
    <n v="74"/>
    <s v="IFTS"/>
    <n v="22"/>
    <m/>
    <s v="X"/>
    <x v="5"/>
    <s v="NET"/>
    <s v="DECI_STD"/>
    <m/>
    <n v="16876"/>
    <s v="FMSC DBFM02"/>
    <s v="07:00"/>
    <s v="08:00"/>
    <d v="1899-12-30T01:00:00"/>
    <d v="1899-12-30T07:00:00"/>
    <d v="1899-12-30T08:05:00"/>
    <d v="1899-12-30T01:05:00"/>
    <s v="DCO"/>
    <s v="N/A"/>
  </r>
  <r>
    <n v="16876"/>
    <x v="153"/>
    <x v="32"/>
    <s v="IP"/>
    <s v="Support IFTS"/>
    <m/>
    <s v="IFTS"/>
    <n v="41"/>
    <m/>
    <s v="X"/>
    <x v="4"/>
    <s v="NET"/>
    <s v="DECI_STD"/>
    <m/>
    <n v="16875"/>
    <s v="SUPP"/>
    <d v="1899-12-30T07:00:00"/>
    <d v="1899-12-30T08:00:00"/>
    <d v="1899-12-30T01:00:00"/>
    <d v="1899-12-30T07:00:00"/>
    <d v="1899-12-30T08:05:00"/>
    <d v="1899-12-30T01:05:00"/>
    <s v="SDC"/>
    <s v="N/A"/>
  </r>
  <r>
    <n v="16877"/>
    <x v="153"/>
    <x v="32"/>
    <s v="LIFT IFTS 25-02 SGP"/>
    <s v="IFTS"/>
    <n v="82"/>
    <s v="ACS"/>
    <n v="13"/>
    <m/>
    <s v="X"/>
    <x v="0"/>
    <s v="NET"/>
    <s v="DECI_STD"/>
    <m/>
    <n v="16878"/>
    <s v="FMSC BFM01"/>
    <s v="07:00"/>
    <s v="08:00"/>
    <d v="1899-12-30T01:00:00"/>
    <s v="07:00"/>
    <s v="08:00"/>
    <d v="1899-12-30T01:00:00"/>
    <s v="DCO"/>
    <s v="N/A"/>
  </r>
  <r>
    <n v="16878"/>
    <x v="153"/>
    <x v="32"/>
    <s v="IP"/>
    <s v="Support IFTS"/>
    <m/>
    <s v="IFTS"/>
    <n v="42"/>
    <m/>
    <s v="X"/>
    <x v="1"/>
    <s v="NET"/>
    <s v="DECI_STD"/>
    <m/>
    <n v="16877"/>
    <s v="SUPP"/>
    <d v="1899-12-30T07:00:00"/>
    <d v="1899-12-30T08:00:00"/>
    <d v="1899-12-30T01:00:00"/>
    <s v="07:00"/>
    <s v="08:00"/>
    <d v="1899-12-30T01:00:00"/>
    <s v="SDC"/>
    <s v="N/A"/>
  </r>
  <r>
    <n v="16879"/>
    <x v="153"/>
    <x v="32"/>
    <s v="LIFT IFTS QATAR 25-02"/>
    <s v="QATAR"/>
    <n v="75"/>
    <s v="IFTS"/>
    <n v="9"/>
    <m/>
    <s v="X"/>
    <x v="6"/>
    <s v="STDA"/>
    <s v="DECI_STD"/>
    <m/>
    <m/>
    <s v="PT NAVB01"/>
    <s v="07:00"/>
    <s v="08:00"/>
    <d v="1899-12-30T01:00:00"/>
    <s v="07:00"/>
    <s v="08:00"/>
    <d v="1899-12-30T01:00:00"/>
    <s v="DCO"/>
    <s v="N/A"/>
  </r>
  <r>
    <n v="16880"/>
    <x v="153"/>
    <x v="32"/>
    <s v="LIFT IFTS 24-05 GER"/>
    <s v="IFTS"/>
    <n v="66"/>
    <s v="ACS"/>
    <n v="1"/>
    <m/>
    <s v="X"/>
    <x v="0"/>
    <s v="NET"/>
    <s v="OCA AG"/>
    <m/>
    <n v="16881"/>
    <s v="NET OCAAG01"/>
    <s v="08:30"/>
    <s v="09:30"/>
    <d v="1899-12-30T01:00:00"/>
    <s v="08:30"/>
    <s v="09:30"/>
    <d v="1899-12-30T01:00:00"/>
    <s v="DCO"/>
    <s v="N/A"/>
  </r>
  <r>
    <n v="16881"/>
    <x v="153"/>
    <x v="32"/>
    <s v="LIFT IFTS 24-05 GER"/>
    <s v="IFTS"/>
    <n v="67"/>
    <s v="ACS"/>
    <n v="32"/>
    <m/>
    <s v="X"/>
    <x v="1"/>
    <s v="NET"/>
    <s v="OCA AG"/>
    <m/>
    <n v="16880"/>
    <s v="NET OCAAG01"/>
    <d v="1899-12-30T08:30:00"/>
    <d v="1899-12-30T09:30:00"/>
    <d v="1899-12-30T01:00:00"/>
    <d v="1899-12-30T08:30:00"/>
    <d v="1899-12-30T09:30:00"/>
    <d v="1899-12-30T01:00:00"/>
    <s v="DCO"/>
    <s v="N/A"/>
  </r>
  <r>
    <n v="16882"/>
    <x v="153"/>
    <x v="32"/>
    <s v="LIFT IFTS 25-02 JPN"/>
    <s v="IFTS"/>
    <n v="77"/>
    <s v="IFTS"/>
    <n v="22"/>
    <m/>
    <s v="X"/>
    <x v="5"/>
    <s v="NET"/>
    <s v="DECI_STD"/>
    <m/>
    <n v="16883"/>
    <s v="FMSC OBFM01"/>
    <s v="10:00"/>
    <s v="11:00"/>
    <d v="1899-12-30T01:00:00"/>
    <d v="1899-12-30T10:00:00"/>
    <d v="1899-12-30T10:50:00"/>
    <d v="1899-12-30T00:50:00"/>
    <s v="DCO"/>
    <s v="N/A"/>
  </r>
  <r>
    <n v="16883"/>
    <x v="153"/>
    <x v="32"/>
    <s v="IP"/>
    <s v="Support IFTS"/>
    <m/>
    <s v="IFTS"/>
    <n v="23"/>
    <m/>
    <s v="X"/>
    <x v="4"/>
    <s v="NET"/>
    <s v="DECI_STD"/>
    <m/>
    <n v="16882"/>
    <s v="SUPP"/>
    <d v="1899-12-30T10:00:00"/>
    <d v="1899-12-30T11:00:00"/>
    <d v="1899-12-30T01:00:00"/>
    <d v="1899-12-30T10:00:00"/>
    <d v="1899-12-30T10:50:00"/>
    <d v="1899-12-30T00:50:00"/>
    <s v="SDC"/>
    <s v="N/A"/>
  </r>
  <r>
    <n v="16884"/>
    <x v="153"/>
    <x v="32"/>
    <s v="LIFT IFTS QATAR 25-02"/>
    <s v="QATAR"/>
    <n v="74"/>
    <s v="ACS"/>
    <n v="13"/>
    <m/>
    <s v="X"/>
    <x v="0"/>
    <s v="STDA"/>
    <s v="DECI_STD"/>
    <m/>
    <m/>
    <s v="FMS EMRB01"/>
    <s v="10:00"/>
    <s v="11:00"/>
    <d v="1899-12-30T01:00:00"/>
    <s v="10:00"/>
    <s v="11:00"/>
    <d v="1899-12-30T01:00:00"/>
    <s v="DCO"/>
    <s v="N/A"/>
  </r>
  <r>
    <n v="16885"/>
    <x v="153"/>
    <x v="32"/>
    <s v="LIFT 25-41"/>
    <s v="AMI"/>
    <n v="78"/>
    <s v="IFTS"/>
    <n v="9"/>
    <s v="X"/>
    <m/>
    <x v="1"/>
    <s v="STDA"/>
    <s v="PGM"/>
    <m/>
    <m/>
    <s v="SD PGM01"/>
    <s v="10:00"/>
    <s v="11:00"/>
    <d v="1899-12-30T01:00:00"/>
    <s v="10:00"/>
    <s v="11:00"/>
    <d v="1899-12-30T01:00:00"/>
    <s v="DCO"/>
    <s v="N/A"/>
  </r>
  <r>
    <n v="16886"/>
    <x v="153"/>
    <x v="32"/>
    <s v="LIFT IFTS 25-02 JPN"/>
    <s v="IFTS"/>
    <n v="79"/>
    <s v="ACS"/>
    <n v="12"/>
    <m/>
    <s v="X"/>
    <x v="5"/>
    <s v="NET"/>
    <s v="DECI_STD"/>
    <m/>
    <n v="16887"/>
    <s v="FMSC OBFM01"/>
    <s v="11:30"/>
    <s v="12:30"/>
    <d v="1899-12-30T01:00:00"/>
    <d v="1899-12-30T11:30:00"/>
    <d v="1899-12-30T12:30:00"/>
    <d v="1899-12-30T01:00:00"/>
    <s v="DCO"/>
    <s v="N/A"/>
  </r>
  <r>
    <n v="16887"/>
    <x v="153"/>
    <x v="32"/>
    <s v="IP"/>
    <s v="Support IFTS"/>
    <m/>
    <s v="IFTS"/>
    <n v="50"/>
    <m/>
    <s v="X"/>
    <x v="4"/>
    <s v="NET"/>
    <s v="DECI_STD"/>
    <m/>
    <n v="16886"/>
    <s v="SUPP"/>
    <d v="1899-12-30T11:30:00"/>
    <d v="1899-12-30T12:30:00"/>
    <d v="1899-12-30T01:00:00"/>
    <d v="1899-12-30T11:30:00"/>
    <d v="1899-12-30T12:30:00"/>
    <d v="1899-12-30T01:00:00"/>
    <s v="SDC"/>
    <s v="N/A"/>
  </r>
  <r>
    <n v="16888"/>
    <x v="153"/>
    <x v="32"/>
    <s v="LIP 24-03 AUT"/>
    <s v="IFTS"/>
    <n v="42"/>
    <s v="AMI"/>
    <n v="1"/>
    <m/>
    <s v="X"/>
    <x v="0"/>
    <s v="NET"/>
    <s v="BTAG"/>
    <m/>
    <n v="16889"/>
    <s v="SD AI01"/>
    <s v="11:30"/>
    <s v="12:30"/>
    <d v="1899-12-30T01:00:00"/>
    <s v="11:30"/>
    <s v="12:30"/>
    <d v="1899-12-30T01:00:00"/>
    <s v="DCO"/>
    <s v="N/A"/>
  </r>
  <r>
    <n v="16889"/>
    <x v="153"/>
    <x v="32"/>
    <s v="LIP 24-03 SGP"/>
    <s v="IFTS"/>
    <n v="41"/>
    <s v="ACS"/>
    <n v="32"/>
    <m/>
    <s v="X"/>
    <x v="1"/>
    <s v="NET"/>
    <s v="BTAG"/>
    <m/>
    <n v="16888"/>
    <s v="SD AI01"/>
    <d v="1899-12-30T11:30:00"/>
    <d v="1899-12-30T12:30:00"/>
    <d v="1899-12-30T01:00:00"/>
    <d v="1899-12-30T11:30:00"/>
    <d v="1899-12-30T12:30:00"/>
    <d v="1899-12-30T01:00:00"/>
    <s v="DCO"/>
    <s v="N/A"/>
  </r>
  <r>
    <n v="16890"/>
    <x v="153"/>
    <x v="32"/>
    <s v="LIFT IFTS 25-02 CAN"/>
    <s v="IFTS"/>
    <n v="73"/>
    <s v="IFTS"/>
    <n v="22"/>
    <m/>
    <s v="X"/>
    <x v="5"/>
    <s v="NET"/>
    <s v="DECI_STD"/>
    <m/>
    <n v="16891"/>
    <s v="FMSC DBFM01"/>
    <s v="13:00"/>
    <s v="14:00"/>
    <d v="1899-12-30T01:00:00"/>
    <m/>
    <m/>
    <s v=""/>
    <m/>
    <m/>
  </r>
  <r>
    <n v="16891"/>
    <x v="153"/>
    <x v="32"/>
    <s v="IP"/>
    <s v="Support IFTS"/>
    <m/>
    <s v="IFTS"/>
    <n v="50"/>
    <m/>
    <s v="X"/>
    <x v="4"/>
    <s v="NET"/>
    <s v="DECI_STD"/>
    <m/>
    <n v="16890"/>
    <s v="SUPP"/>
    <d v="1899-12-30T13:00:00"/>
    <d v="1899-12-30T14:00:00"/>
    <d v="1899-12-30T01:00:00"/>
    <m/>
    <m/>
    <s v=""/>
    <m/>
    <m/>
  </r>
  <r>
    <n v="16892"/>
    <x v="153"/>
    <x v="32"/>
    <s v="LIFT IFTS 24-04 JPN"/>
    <s v="IFTS"/>
    <n v="57"/>
    <s v="IFTS"/>
    <n v="9"/>
    <m/>
    <s v="X"/>
    <x v="0"/>
    <s v="NET"/>
    <s v="OCA AA"/>
    <m/>
    <n v="16893"/>
    <s v="NET OCAAA01"/>
    <s v="13:00"/>
    <s v="14:00"/>
    <d v="1899-12-30T01:00:00"/>
    <m/>
    <m/>
    <s v=""/>
    <m/>
    <m/>
  </r>
  <r>
    <n v="16893"/>
    <x v="153"/>
    <x v="32"/>
    <s v="LIFT IFTS 24-04 JPN"/>
    <s v="IFTS"/>
    <n v="55"/>
    <s v="ACS"/>
    <n v="13"/>
    <m/>
    <s v="X"/>
    <x v="1"/>
    <s v="NET"/>
    <s v="OCA AA"/>
    <m/>
    <n v="16892"/>
    <s v="NET OCAAA01"/>
    <d v="1899-12-30T13:00:00"/>
    <d v="1899-12-30T14:00:00"/>
    <d v="1899-12-30T01:00:00"/>
    <m/>
    <m/>
    <s v=""/>
    <m/>
    <m/>
  </r>
  <r>
    <n v="16894"/>
    <x v="153"/>
    <x v="32"/>
    <s v="LIFT IFTS 25-01 SGP"/>
    <s v="IFTS"/>
    <n v="69"/>
    <s v="ACS"/>
    <n v="6"/>
    <m/>
    <s v="X"/>
    <x v="6"/>
    <s v="STDA"/>
    <s v="BRV_R2R_STD"/>
    <m/>
    <m/>
    <s v="PT R2R02"/>
    <s v="13:00"/>
    <s v="14:00"/>
    <d v="1899-12-30T01:00:00"/>
    <m/>
    <m/>
    <s v=""/>
    <m/>
    <m/>
  </r>
  <r>
    <n v="16895"/>
    <x v="154"/>
    <x v="33"/>
    <s v="LIFT IFTS 24-04 JPN"/>
    <s v="IFTS"/>
    <n v="55"/>
    <s v="ACS"/>
    <n v="1"/>
    <m/>
    <s v="X"/>
    <x v="5"/>
    <s v="NET"/>
    <s v="OCA AG"/>
    <m/>
    <n v="16896"/>
    <s v="NET OCAAG01"/>
    <s v="05:30"/>
    <s v="06:30"/>
    <d v="1899-12-30T01:00:00"/>
    <m/>
    <m/>
    <s v=""/>
    <m/>
    <m/>
  </r>
  <r>
    <n v="16896"/>
    <x v="154"/>
    <x v="33"/>
    <s v="LIFT IFTS 24-04 JPN"/>
    <s v="IFTS"/>
    <n v="57"/>
    <s v="ACS"/>
    <n v="12"/>
    <m/>
    <s v="X"/>
    <x v="4"/>
    <s v="NET"/>
    <s v="OCA AG"/>
    <m/>
    <n v="16895"/>
    <s v="NET OCAAG01"/>
    <d v="1899-12-30T05:30:00"/>
    <d v="1899-12-30T06:30:00"/>
    <d v="1899-12-30T01:00:00"/>
    <m/>
    <m/>
    <s v=""/>
    <m/>
    <m/>
  </r>
  <r>
    <n v="16897"/>
    <x v="154"/>
    <x v="33"/>
    <s v="LIFT IFTS 25-02 CAN"/>
    <s v="IFTS"/>
    <n v="72"/>
    <s v="ACS"/>
    <n v="32"/>
    <m/>
    <s v="X"/>
    <x v="0"/>
    <s v="NET"/>
    <s v="DECI_STD"/>
    <m/>
    <n v="16898"/>
    <s v="FMSC DBFM02"/>
    <s v="05:30"/>
    <s v="06:30"/>
    <d v="1899-12-30T01:00:00"/>
    <m/>
    <m/>
    <s v=""/>
    <m/>
    <m/>
  </r>
  <r>
    <n v="16898"/>
    <x v="154"/>
    <x v="33"/>
    <s v="IP"/>
    <s v="Support IFTS"/>
    <m/>
    <s v="IFTS"/>
    <n v="42"/>
    <s v="X"/>
    <m/>
    <x v="1"/>
    <s v="NET"/>
    <s v="DECI_STD"/>
    <m/>
    <n v="16897"/>
    <s v="SUPP"/>
    <d v="1899-12-30T05:30:00"/>
    <d v="1899-12-30T06:30:00"/>
    <d v="1899-12-30T01:00:00"/>
    <m/>
    <m/>
    <s v=""/>
    <m/>
    <m/>
  </r>
  <r>
    <n v="16899"/>
    <x v="154"/>
    <x v="33"/>
    <s v="LIFT IFTS QATAR 25-02"/>
    <s v="QATAR"/>
    <n v="73"/>
    <s v="ACS"/>
    <n v="10"/>
    <m/>
    <s v="X"/>
    <x v="6"/>
    <s v="STDA"/>
    <s v="DECI_STD"/>
    <m/>
    <m/>
    <s v="FMS EMRB01"/>
    <s v="05:30"/>
    <s v="06:30"/>
    <d v="1899-12-30T01:00:00"/>
    <m/>
    <m/>
    <s v=""/>
    <m/>
    <m/>
  </r>
  <r>
    <n v="16900"/>
    <x v="154"/>
    <x v="33"/>
    <s v="LIFT IFTS 25-02 JPN"/>
    <s v="IFTS"/>
    <n v="79"/>
    <s v="ACS"/>
    <n v="5"/>
    <m/>
    <s v="X"/>
    <x v="5"/>
    <s v="NET"/>
    <s v="DECI_STD"/>
    <m/>
    <n v="16901"/>
    <s v="FMSC OBFM02"/>
    <s v="07:00"/>
    <s v="08:00"/>
    <d v="1899-12-30T01:00:00"/>
    <m/>
    <m/>
    <s v=""/>
    <m/>
    <m/>
  </r>
  <r>
    <n v="16901"/>
    <x v="154"/>
    <x v="33"/>
    <s v="IP"/>
    <s v="Support IFTS"/>
    <m/>
    <s v="ACS"/>
    <n v="13"/>
    <s v="X"/>
    <m/>
    <x v="4"/>
    <s v="NET"/>
    <s v="DECI_STD"/>
    <m/>
    <n v="16900"/>
    <s v="SUPP"/>
    <d v="1899-12-30T07:00:00"/>
    <d v="1899-12-30T08:00:00"/>
    <d v="1899-12-30T01:00:00"/>
    <m/>
    <m/>
    <s v=""/>
    <m/>
    <m/>
  </r>
  <r>
    <n v="16902"/>
    <x v="154"/>
    <x v="33"/>
    <s v="LIFT IFTS 25-02 JPN"/>
    <s v="IFTS"/>
    <n v="77"/>
    <s v="ACS"/>
    <n v="17"/>
    <m/>
    <s v="X"/>
    <x v="0"/>
    <s v="NET"/>
    <s v="DECI_STD"/>
    <m/>
    <n v="16903"/>
    <s v="FMSC OBFM02"/>
    <s v="07:00"/>
    <s v="08:00"/>
    <d v="1899-12-30T01:00:00"/>
    <m/>
    <m/>
    <s v=""/>
    <m/>
    <m/>
  </r>
  <r>
    <n v="16903"/>
    <x v="154"/>
    <x v="33"/>
    <s v="IP"/>
    <s v="Support IFTS"/>
    <m/>
    <s v="ACS"/>
    <n v="14"/>
    <s v="X"/>
    <m/>
    <x v="1"/>
    <s v="NET"/>
    <s v="DECI_STD"/>
    <m/>
    <n v="16902"/>
    <s v="SUPP"/>
    <d v="1899-12-30T07:00:00"/>
    <d v="1899-12-30T08:00:00"/>
    <d v="1899-12-30T01:00:00"/>
    <m/>
    <m/>
    <s v=""/>
    <m/>
    <m/>
  </r>
  <r>
    <n v="16904"/>
    <x v="154"/>
    <x v="33"/>
    <s v="LIFT IFTS QATAR 25-02"/>
    <s v="QATAR"/>
    <n v="72"/>
    <s v="IFTS"/>
    <n v="22"/>
    <m/>
    <s v="X"/>
    <x v="6"/>
    <s v="STDA"/>
    <s v="DECI_STD"/>
    <m/>
    <m/>
    <s v="FMS EMRB01"/>
    <s v="07:00"/>
    <s v="08:00"/>
    <d v="1899-12-30T01:00:00"/>
    <m/>
    <m/>
    <s v=""/>
    <m/>
    <m/>
  </r>
  <r>
    <n v="16905"/>
    <x v="154"/>
    <x v="33"/>
    <s v="LIFT IFTS 25-02 SGP"/>
    <s v="IFTS"/>
    <n v="83"/>
    <s v="ACS"/>
    <n v="1"/>
    <m/>
    <s v="X"/>
    <x v="5"/>
    <s v="NET"/>
    <s v="DECI_STD"/>
    <m/>
    <n v="16906"/>
    <s v="FMSC BFM01"/>
    <s v="08:30"/>
    <s v="09:30"/>
    <d v="1899-12-30T01:00:00"/>
    <m/>
    <m/>
    <s v=""/>
    <m/>
    <m/>
  </r>
  <r>
    <n v="16906"/>
    <x v="154"/>
    <x v="33"/>
    <s v="IP"/>
    <s v="Support IFTS"/>
    <m/>
    <s v="ACS"/>
    <n v="12"/>
    <s v="X"/>
    <m/>
    <x v="4"/>
    <s v="NET"/>
    <s v="DECI_STD"/>
    <m/>
    <n v="16905"/>
    <s v="SUPP"/>
    <d v="1899-12-30T08:30:00"/>
    <d v="1899-12-30T09:30:00"/>
    <d v="1899-12-30T01:00:00"/>
    <m/>
    <m/>
    <s v=""/>
    <m/>
    <m/>
  </r>
  <r>
    <n v="16907"/>
    <x v="154"/>
    <x v="33"/>
    <s v="LIP 24-03 SWE"/>
    <s v="IFTS"/>
    <n v="49"/>
    <s v="ACS"/>
    <n v="32"/>
    <m/>
    <s v="X"/>
    <x v="0"/>
    <s v="STDA"/>
    <s v="DECI_STD"/>
    <m/>
    <m/>
    <s v="SD NVG01"/>
    <s v="08:30"/>
    <s v="09:30"/>
    <d v="1899-12-30T01:00:00"/>
    <m/>
    <m/>
    <s v=""/>
    <m/>
    <m/>
  </r>
  <r>
    <n v="16908"/>
    <x v="154"/>
    <x v="33"/>
    <s v="LIFT IFTS QATAR 25-02"/>
    <s v="QATAR"/>
    <n v="74"/>
    <s v="ACS"/>
    <n v="10"/>
    <m/>
    <s v="X"/>
    <x v="1"/>
    <s v="STDA"/>
    <s v="DECI_STD"/>
    <m/>
    <m/>
    <s v="FMS EMR01"/>
    <s v="08:30"/>
    <s v="09:30"/>
    <d v="1899-12-30T01:00:00"/>
    <m/>
    <m/>
    <s v=""/>
    <m/>
    <m/>
  </r>
  <r>
    <n v="16909"/>
    <x v="154"/>
    <x v="33"/>
    <s v="LIP 24-03 AUT"/>
    <s v="IFTS"/>
    <n v="42"/>
    <s v="ACS"/>
    <n v="17"/>
    <m/>
    <s v="X"/>
    <x v="5"/>
    <s v="STDA"/>
    <s v="DCA"/>
    <m/>
    <m/>
    <s v="SD TINVG01"/>
    <s v="10:00"/>
    <s v="11:00"/>
    <d v="1899-12-30T01:00:00"/>
    <m/>
    <m/>
    <s v=""/>
    <m/>
    <m/>
  </r>
  <r>
    <n v="16910"/>
    <x v="154"/>
    <x v="33"/>
    <s v="LIFT 25-41"/>
    <s v="AMI"/>
    <n v="78"/>
    <s v="IFTS"/>
    <n v="22"/>
    <s v="X"/>
    <m/>
    <x v="4"/>
    <s v="STDA"/>
    <s v="NAV"/>
    <m/>
    <m/>
    <s v="SD NAV01"/>
    <s v="10:00"/>
    <s v="11:00"/>
    <d v="1899-12-30T01:00:00"/>
    <m/>
    <m/>
    <s v=""/>
    <m/>
    <m/>
  </r>
  <r>
    <n v="16911"/>
    <x v="154"/>
    <x v="33"/>
    <s v="LIFT IFTS 25-01 SGP"/>
    <s v="IFTS"/>
    <n v="68"/>
    <s v="ACS"/>
    <n v="5"/>
    <m/>
    <s v="X"/>
    <x v="0"/>
    <s v="STDA"/>
    <s v="BRV_R2R_STD"/>
    <m/>
    <m/>
    <s v="PT R2R01"/>
    <s v="10:00"/>
    <s v="11:00"/>
    <d v="1899-12-30T01:00:00"/>
    <m/>
    <m/>
    <s v=""/>
    <m/>
    <m/>
  </r>
  <r>
    <n v="16912"/>
    <x v="154"/>
    <x v="33"/>
    <s v="LIFT IFTS 25-02 UK"/>
    <s v="IFTS"/>
    <n v="81"/>
    <s v="ACS"/>
    <n v="13"/>
    <m/>
    <s v="X"/>
    <x v="1"/>
    <s v="STDA"/>
    <s v="DECI_STD"/>
    <m/>
    <m/>
    <s v="PT-ERT01"/>
    <s v="10:00"/>
    <s v="11:00"/>
    <d v="1899-12-30T01:00:00"/>
    <m/>
    <m/>
    <s v=""/>
    <m/>
    <m/>
  </r>
  <r>
    <n v="16913"/>
    <x v="154"/>
    <x v="33"/>
    <s v="LIFT IFTS 25-02 UK"/>
    <s v="IFTS"/>
    <n v="80"/>
    <s v="ACS"/>
    <n v="14"/>
    <m/>
    <s v="X"/>
    <x v="6"/>
    <s v="STDA"/>
    <s v="DECI_STD"/>
    <m/>
    <m/>
    <s v="PT-ERT01"/>
    <s v="10:00"/>
    <s v="11:00"/>
    <d v="1899-12-30T01:00:00"/>
    <m/>
    <m/>
    <s v=""/>
    <m/>
    <m/>
  </r>
  <r>
    <n v="16914"/>
    <x v="154"/>
    <x v="33"/>
    <s v="LIFT IFTS 25-02 SGP"/>
    <s v="IFTS"/>
    <n v="82"/>
    <s v="ACS"/>
    <n v="32"/>
    <m/>
    <s v="X"/>
    <x v="5"/>
    <s v="NET"/>
    <s v="DECI_STD"/>
    <m/>
    <n v="16915"/>
    <s v="FMSC BFM02"/>
    <s v="11:30"/>
    <s v="12:30"/>
    <d v="1899-12-30T01:00:00"/>
    <m/>
    <m/>
    <s v=""/>
    <m/>
    <m/>
  </r>
  <r>
    <n v="16915"/>
    <x v="154"/>
    <x v="33"/>
    <s v="IP"/>
    <s v="Support IFTS"/>
    <m/>
    <s v="ACS"/>
    <n v="10"/>
    <s v="X"/>
    <m/>
    <x v="4"/>
    <s v="NET"/>
    <s v="DECI_STD"/>
    <m/>
    <n v="16914"/>
    <s v="SUPP"/>
    <d v="1899-12-30T11:30:00"/>
    <d v="1899-12-30T12:30:00"/>
    <d v="1899-12-30T01:00:00"/>
    <m/>
    <m/>
    <s v=""/>
    <m/>
    <m/>
  </r>
  <r>
    <n v="16916"/>
    <x v="154"/>
    <x v="33"/>
    <s v="LIFT IFTS 25-02 SGP"/>
    <s v="IFTS"/>
    <n v="83"/>
    <s v="ACS"/>
    <n v="12"/>
    <m/>
    <s v="X"/>
    <x v="0"/>
    <s v="NET"/>
    <s v="DECI_STD"/>
    <m/>
    <n v="16917"/>
    <s v="FMSC BFM02"/>
    <d v="1899-12-30T11:30:00"/>
    <d v="1899-12-30T12:30:00"/>
    <d v="1899-12-30T01:00:00"/>
    <m/>
    <m/>
    <s v=""/>
    <m/>
    <m/>
  </r>
  <r>
    <n v="16917"/>
    <x v="154"/>
    <x v="33"/>
    <s v="IP"/>
    <s v="Support IFTS"/>
    <m/>
    <s v="ACS"/>
    <n v="1"/>
    <s v="X"/>
    <m/>
    <x v="1"/>
    <s v="NET"/>
    <s v="DECI_STD"/>
    <m/>
    <n v="16916"/>
    <s v="SUPP"/>
    <s v="11:30"/>
    <s v="12:30"/>
    <d v="1899-12-30T01:00:00"/>
    <m/>
    <m/>
    <s v=""/>
    <m/>
    <m/>
  </r>
  <r>
    <n v="16918"/>
    <x v="154"/>
    <x v="33"/>
    <s v="LIFT IFTS 25-02 CAN"/>
    <s v="IFTS"/>
    <n v="73"/>
    <s v="ACS"/>
    <n v="17"/>
    <m/>
    <s v="X"/>
    <x v="5"/>
    <s v="NET"/>
    <s v="DECI_STD"/>
    <m/>
    <n v="16919"/>
    <s v="FMSC DBFM02"/>
    <s v="13:00"/>
    <s v="14:00"/>
    <d v="1899-12-30T01:00:00"/>
    <m/>
    <m/>
    <s v=""/>
    <m/>
    <m/>
  </r>
  <r>
    <n v="16919"/>
    <x v="154"/>
    <x v="33"/>
    <s v="IP"/>
    <s v="Support IFTS"/>
    <m/>
    <s v="ACS"/>
    <n v="13"/>
    <s v="X"/>
    <m/>
    <x v="4"/>
    <s v="NET"/>
    <s v="DECI_STD"/>
    <m/>
    <n v="16918"/>
    <s v="SUPP"/>
    <s v="13:00"/>
    <s v="14:00"/>
    <d v="1899-12-30T01:00:00"/>
    <m/>
    <m/>
    <s v=""/>
    <m/>
    <m/>
  </r>
  <r>
    <n v="16920"/>
    <x v="154"/>
    <x v="33"/>
    <s v="LIFT IFTS 25-02 CAN"/>
    <s v="IFTS"/>
    <n v="75"/>
    <s v="IFTS"/>
    <n v="22"/>
    <m/>
    <s v="X"/>
    <x v="0"/>
    <s v="NET"/>
    <s v="DECI_STD"/>
    <m/>
    <n v="16921"/>
    <s v="FMSC DBFM02"/>
    <s v="13:00"/>
    <s v="14:00"/>
    <d v="1899-12-30T01:00:00"/>
    <m/>
    <m/>
    <s v=""/>
    <m/>
    <m/>
  </r>
  <r>
    <n v="16921"/>
    <x v="154"/>
    <x v="33"/>
    <s v="IP"/>
    <s v="Support IFTS"/>
    <m/>
    <s v="ACS"/>
    <n v="14"/>
    <s v="X"/>
    <m/>
    <x v="1"/>
    <s v="NET"/>
    <s v="DECI_STD"/>
    <m/>
    <n v="16920"/>
    <s v="SUPP"/>
    <d v="1899-12-30T13:00:00"/>
    <d v="1899-12-30T14:00:00"/>
    <d v="1899-12-30T01:00:00"/>
    <m/>
    <m/>
    <s v=""/>
    <m/>
    <m/>
  </r>
  <r>
    <n v="16922"/>
    <x v="154"/>
    <x v="33"/>
    <s v="LIFT IFTS 25-01 SGP"/>
    <s v="IFTS"/>
    <n v="68"/>
    <s v="ACS"/>
    <n v="5"/>
    <m/>
    <s v="X"/>
    <x v="6"/>
    <s v="STDA"/>
    <s v="BRV_R2R_STD"/>
    <m/>
    <m/>
    <s v="PT R2R02"/>
    <s v="13:00"/>
    <s v="14:00"/>
    <d v="1899-12-30T01:00:00"/>
    <m/>
    <m/>
    <s v=""/>
    <m/>
    <m/>
  </r>
</pivotCacheRecords>
</file>

<file path=xl/pivotCache/pivotCacheRecords2.xml><?xml version="1.0" encoding="utf-8"?>
<pivotCacheRecords xmlns="http://schemas.openxmlformats.org/spreadsheetml/2006/main" count="4509">
  <r>
    <s v="12414"/>
    <x v="0"/>
    <x v="0"/>
    <s v="IFTS LIFT 24-01 QATAR"/>
    <s v="QATAR"/>
    <n v="42"/>
    <s v="ACS"/>
    <n v="12"/>
    <s v="X"/>
    <m/>
    <x v="0"/>
    <s v="STDA"/>
    <s v="DECI_STD_NVG"/>
    <m/>
    <m/>
    <s v="FMS R2RNVG01"/>
    <s v="09:30"/>
    <s v="10:30"/>
    <d v="1899-12-30T01:00:00"/>
    <m/>
    <m/>
    <s v=""/>
    <s v="RSLD"/>
    <s v="CD4"/>
  </r>
  <r>
    <n v="12415"/>
    <x v="0"/>
    <x v="0"/>
    <s v="IFTS LIFT 24-01 QATAR"/>
    <s v="QATAR"/>
    <n v="44"/>
    <s v="ACS"/>
    <n v="12"/>
    <s v="X"/>
    <m/>
    <x v="0"/>
    <s v="STDA"/>
    <s v="BRV_R2R_STD"/>
    <m/>
    <m/>
    <s v="PT BVR02"/>
    <s v="12:30"/>
    <s v="13:30"/>
    <d v="1899-12-30T01:00:00"/>
    <m/>
    <m/>
    <s v=""/>
    <s v="CANC"/>
    <s v="CD4"/>
  </r>
  <r>
    <n v="12416"/>
    <x v="0"/>
    <x v="0"/>
    <s v=" IFTS LIFT 24-03 QATAR"/>
    <s v="QATAR"/>
    <n v="60"/>
    <s v="ACS"/>
    <n v="30"/>
    <s v="X"/>
    <m/>
    <x v="1"/>
    <s v="STDA"/>
    <s v="DECI_STD"/>
    <m/>
    <m/>
    <s v="PT NIT01"/>
    <s v="12:30"/>
    <s v="13:30"/>
    <d v="1899-12-30T01:00:00"/>
    <m/>
    <m/>
    <s v=""/>
    <s v="CANC"/>
    <s v="CD2"/>
  </r>
  <r>
    <n v="12417"/>
    <x v="0"/>
    <x v="0"/>
    <s v="IFTS LIFT 24-01 QATAR"/>
    <s v="QATAR"/>
    <n v="44"/>
    <s v="ACS"/>
    <n v="12"/>
    <s v="X"/>
    <m/>
    <x v="1"/>
    <s v="STDA"/>
    <s v="BRV_R2R_STD"/>
    <m/>
    <m/>
    <s v="PT BVR02"/>
    <d v="1899-12-30T12:30:00"/>
    <d v="1899-12-30T13:30:00"/>
    <d v="1899-12-30T01:00:00"/>
    <d v="1899-12-30T12:30:00"/>
    <d v="1899-12-30T13:30:00"/>
    <d v="1899-12-30T01:00:00"/>
    <s v="DCO"/>
    <s v="N/A"/>
  </r>
  <r>
    <n v="12418"/>
    <x v="0"/>
    <x v="0"/>
    <s v=" IFTS LIFT 24-03 QATAR"/>
    <s v="QATAR"/>
    <n v="61"/>
    <s v="IFTS"/>
    <n v="5"/>
    <s v="X"/>
    <m/>
    <x v="2"/>
    <s v="STDA"/>
    <s v="DECI_STD"/>
    <m/>
    <m/>
    <s v="PT NIT01"/>
    <s v="07:00"/>
    <s v="08:00"/>
    <d v="1899-12-30T01:00:00"/>
    <m/>
    <m/>
    <s v=""/>
    <s v="RSLD"/>
    <s v="CD3"/>
  </r>
  <r>
    <n v="12419"/>
    <x v="0"/>
    <x v="0"/>
    <s v=" IFTS LIFT 24-03 QATAR"/>
    <s v="QATAR"/>
    <n v="61"/>
    <s v="IFTS"/>
    <n v="5"/>
    <s v="X"/>
    <m/>
    <x v="3"/>
    <s v="STDA"/>
    <s v="DECI_STD"/>
    <m/>
    <m/>
    <s v="PT NIT01"/>
    <s v="07:00"/>
    <s v="08:00"/>
    <d v="1899-12-30T01:00:00"/>
    <d v="1899-12-30T07:00:00"/>
    <d v="1899-12-30T08:00:00"/>
    <d v="1899-12-30T01:00:00"/>
    <s v="DCO"/>
    <s v="N/A"/>
  </r>
  <r>
    <n v="12420"/>
    <x v="1"/>
    <x v="0"/>
    <s v="IFTS LIFT 24-01 QATAR"/>
    <s v="QATAR"/>
    <n v="42"/>
    <s v="IFTS"/>
    <n v="22"/>
    <s v="X"/>
    <m/>
    <x v="0"/>
    <s v="STDA"/>
    <s v="DECI_STD_NVG"/>
    <m/>
    <m/>
    <s v="FMS R2RNVG01"/>
    <s v="09:30"/>
    <s v="10:30"/>
    <d v="1899-12-30T01:00:00"/>
    <d v="1899-12-30T09:30:00"/>
    <d v="1899-12-30T10:30:00"/>
    <d v="1899-12-30T01:00:00"/>
    <s v="DCO"/>
    <s v="N/A"/>
  </r>
  <r>
    <n v="12421"/>
    <x v="0"/>
    <x v="0"/>
    <s v="IP"/>
    <s v="Support QATAR"/>
    <m/>
    <s v="IFTS"/>
    <n v="3"/>
    <m/>
    <s v="X"/>
    <x v="4"/>
    <s v="NET"/>
    <s v="DECI_STD"/>
    <m/>
    <n v="12420"/>
    <s v="SUPP"/>
    <s v="09:30"/>
    <d v="1899-12-30T10:30:00"/>
    <d v="1899-12-30T01:00:00"/>
    <s v="09:30"/>
    <s v="10:30"/>
    <d v="1899-12-30T01:00:00"/>
    <s v="SDC"/>
    <s v="N/A"/>
  </r>
  <r>
    <n v="12422"/>
    <x v="2"/>
    <x v="1"/>
    <s v="LIFT IFTS 24-03 SAUDI"/>
    <s v="IFTS"/>
    <n v="45"/>
    <s v="ACS"/>
    <n v="12"/>
    <m/>
    <s v="X"/>
    <x v="5"/>
    <s v="NET"/>
    <s v="DECI_STD"/>
    <m/>
    <n v="12423"/>
    <s v="FMSC DBFM02"/>
    <s v="07:05"/>
    <s v="08:05"/>
    <d v="1899-12-30T01:00:00"/>
    <m/>
    <m/>
    <s v=""/>
    <s v="CANC"/>
    <s v="CD1"/>
  </r>
  <r>
    <n v="12423"/>
    <x v="2"/>
    <x v="1"/>
    <s v="LIFT IFTS 24-02 JPN"/>
    <s v="IFTS"/>
    <n v="34"/>
    <s v="ACS"/>
    <n v="9"/>
    <m/>
    <s v="X"/>
    <x v="5"/>
    <s v="NET"/>
    <s v="ATAG_DECI"/>
    <m/>
    <n v="12424"/>
    <s v="NET ATAG01"/>
    <s v="13:05"/>
    <s v="14:05"/>
    <d v="1899-12-30T01:00:00"/>
    <d v="1899-12-30T13:05:00"/>
    <d v="1899-12-30T14:05:00"/>
    <d v="1899-12-30T01:00:00"/>
    <s v="DCO"/>
    <s v="N/A"/>
  </r>
  <r>
    <n v="12424"/>
    <x v="3"/>
    <x v="1"/>
    <s v="LIFT IFTS 24-04 CAN"/>
    <s v="IFTS"/>
    <n v="53"/>
    <s v="ACS"/>
    <n v="30"/>
    <m/>
    <s v="X"/>
    <x v="0"/>
    <s v="STDA"/>
    <s v="DECI_STD"/>
    <m/>
    <m/>
    <s v="FMS CF03"/>
    <s v="07:05"/>
    <s v="08:05"/>
    <d v="1899-12-30T01:00:00"/>
    <m/>
    <m/>
    <s v=""/>
    <s v="CANC"/>
    <s v="CD1"/>
  </r>
  <r>
    <n v="12425"/>
    <x v="3"/>
    <x v="1"/>
    <s v="LIFT 24-43 ITA"/>
    <s v="AMI"/>
    <n v="64"/>
    <s v="ACS"/>
    <n v="1"/>
    <s v="X"/>
    <m/>
    <x v="1"/>
    <s v="STDA"/>
    <s v="LOW LEVEL"/>
    <m/>
    <m/>
    <s v="SD SLL02"/>
    <s v="08:35"/>
    <s v="09:35"/>
    <d v="1899-12-30T01:00:00"/>
    <m/>
    <m/>
    <s v=""/>
    <s v="CANC"/>
    <s v="CD1"/>
  </r>
  <r>
    <n v="12426"/>
    <x v="0"/>
    <x v="0"/>
    <s v="IP"/>
    <s v="Support QATAR"/>
    <m/>
    <s v="ACS"/>
    <n v="9"/>
    <m/>
    <s v="X"/>
    <x v="4"/>
    <s v="NET"/>
    <s v="DECI_STD"/>
    <m/>
    <n v="12425"/>
    <s v="SUPP"/>
    <d v="1899-12-30T12:30:00"/>
    <d v="1899-12-30T13:30:00"/>
    <d v="1899-12-30T01:00:00"/>
    <d v="1899-12-30T12:30:00"/>
    <d v="1899-12-30T13:30:00"/>
    <d v="1899-12-30T01:00:00"/>
    <s v="SDC"/>
    <s v="N/A"/>
  </r>
  <r>
    <n v="12427"/>
    <x v="3"/>
    <x v="1"/>
    <s v=" IFTS LIFT 24-03 QATAR"/>
    <s v="QATAR"/>
    <n v="60"/>
    <s v="ACS"/>
    <n v="9"/>
    <s v="X"/>
    <m/>
    <x v="6"/>
    <s v="STDA"/>
    <s v="DECI_STD"/>
    <m/>
    <m/>
    <s v="PT NIT01"/>
    <s v="10:05"/>
    <s v="11:05"/>
    <d v="1899-12-30T01:00:00"/>
    <s v="10:05"/>
    <s v="11:05"/>
    <d v="1899-12-30T01:00:00"/>
    <s v="DCO"/>
    <s v="N/A"/>
  </r>
  <r>
    <n v="12428"/>
    <x v="3"/>
    <x v="1"/>
    <s v="LIFT IFTS 24-03 SAUDI"/>
    <s v="IFTS"/>
    <n v="45"/>
    <s v="IFTS"/>
    <n v="9"/>
    <m/>
    <s v="X"/>
    <x v="5"/>
    <s v="NET"/>
    <s v="DECI_STD"/>
    <m/>
    <n v="12429"/>
    <s v="FMSC DBFM02"/>
    <s v="13:05"/>
    <s v="14:05"/>
    <d v="1899-12-30T01:00:00"/>
    <m/>
    <m/>
    <s v=""/>
    <s v="CANC"/>
    <s v="CD1"/>
  </r>
  <r>
    <n v="12429"/>
    <x v="3"/>
    <x v="1"/>
    <s v="LIFT 24-03 SNG"/>
    <s v="IFTS"/>
    <n v="44"/>
    <s v="ACS"/>
    <n v="31"/>
    <m/>
    <s v="X"/>
    <x v="2"/>
    <s v="STDA"/>
    <s v="DECI_STD"/>
    <m/>
    <m/>
    <s v="PT ERT03"/>
    <s v="14:35"/>
    <s v="15:35"/>
    <d v="1899-12-30T01:00:00"/>
    <m/>
    <m/>
    <s v=""/>
    <s v="CANC"/>
    <s v="CD1"/>
  </r>
  <r>
    <n v="12430"/>
    <x v="3"/>
    <x v="1"/>
    <s v="LIFT IFTS 24-04 JPN"/>
    <s v="IFTS"/>
    <n v="57"/>
    <s v="IFTS"/>
    <n v="22"/>
    <m/>
    <s v="X"/>
    <x v="1"/>
    <s v="STDA"/>
    <s v="DECI_STD"/>
    <m/>
    <m/>
    <s v="FMS CF03"/>
    <s v="11:35"/>
    <s v="12:35"/>
    <d v="1899-12-30T01:00:00"/>
    <d v="1899-12-30T12:10:00"/>
    <d v="1899-12-30T12:45:00"/>
    <d v="1899-12-30T00:35:00"/>
    <s v="DCO"/>
    <s v="N/A"/>
  </r>
  <r>
    <n v="12431"/>
    <x v="4"/>
    <x v="1"/>
    <s v=" IFTS LIFT 24-03 QATAR"/>
    <s v="QATAR"/>
    <n v="60"/>
    <s v="ACS"/>
    <n v="32"/>
    <s v="X"/>
    <m/>
    <x v="6"/>
    <s v="STDA"/>
    <s v="DECI_STD"/>
    <m/>
    <m/>
    <s v="PT NIT01"/>
    <s v="14:35"/>
    <s v="15:35"/>
    <d v="1899-12-30T01:00:00"/>
    <s v="14:35"/>
    <s v="15:35"/>
    <d v="1899-12-30T01:00:00"/>
    <s v="DCO"/>
    <s v="N/A"/>
  </r>
  <r>
    <n v="12432"/>
    <x v="5"/>
    <x v="1"/>
    <s v="LIFT 24-43 ITA"/>
    <s v="AMI"/>
    <n v="64"/>
    <s v="IFTS"/>
    <n v="23"/>
    <s v="X"/>
    <m/>
    <x v="6"/>
    <s v="STDA"/>
    <s v="LOW LEVEL"/>
    <m/>
    <m/>
    <s v="SD SLL02"/>
    <s v="11:35"/>
    <s v="12:35"/>
    <d v="1899-12-30T01:00:00"/>
    <d v="1899-12-30T11:35:00"/>
    <d v="1899-12-30T12:35:00"/>
    <d v="1899-12-30T01:00:00"/>
    <s v="DCO"/>
    <s v="N/A"/>
  </r>
  <r>
    <n v="12433"/>
    <x v="6"/>
    <x v="2"/>
    <s v="LIFT IFTS 24-03 SAUDI"/>
    <s v="IFTS"/>
    <n v="45"/>
    <s v="IFTS"/>
    <n v="23"/>
    <m/>
    <s v="X"/>
    <x v="0"/>
    <s v="NET"/>
    <s v="DECI_STD"/>
    <m/>
    <n v="12434"/>
    <s v="FMSC DBFM02"/>
    <s v="10:05"/>
    <s v="11:05"/>
    <d v="1899-12-30T01:00:00"/>
    <s v="10:05"/>
    <d v="1899-12-30T11:20:00"/>
    <d v="1899-12-30T01:15:00"/>
    <s v="DCO"/>
    <s v="N/A"/>
  </r>
  <r>
    <n v="12434"/>
    <x v="6"/>
    <x v="2"/>
    <s v="LIFT IFTS 24-03 SAUDI"/>
    <s v="IFTS"/>
    <n v="47"/>
    <s v="ACS"/>
    <n v="31"/>
    <m/>
    <s v="X"/>
    <x v="0"/>
    <s v="NET"/>
    <s v="RNG_STD"/>
    <m/>
    <n v="12435"/>
    <s v="FMSC RNG01"/>
    <s v="14:35"/>
    <s v="15:35"/>
    <d v="1899-12-30T01:00:00"/>
    <m/>
    <m/>
    <s v=""/>
    <s v="CANC"/>
    <s v="CD1"/>
  </r>
  <r>
    <n v="12435"/>
    <x v="7"/>
    <x v="2"/>
    <s v="IFTS LIFT 24-01 QATAR"/>
    <s v="QATAR"/>
    <n v="49"/>
    <s v="ACS"/>
    <n v="12"/>
    <s v="X"/>
    <m/>
    <x v="0"/>
    <s v="STDA"/>
    <s v="DECI_STD_NVG"/>
    <m/>
    <m/>
    <s v="FMS R2RNVG01"/>
    <s v="14:35"/>
    <s v="15:35"/>
    <d v="1899-12-30T01:00:00"/>
    <s v="14:35"/>
    <s v="15:35"/>
    <d v="1899-12-30T01:00:00"/>
    <s v="DCO"/>
    <s v="N/A"/>
  </r>
  <r>
    <n v="12436"/>
    <x v="7"/>
    <x v="2"/>
    <s v="LIFT 24-03 SNG"/>
    <s v="IFTS"/>
    <n v="44"/>
    <s v="ACS"/>
    <n v="2"/>
    <m/>
    <s v="X"/>
    <x v="6"/>
    <s v="STDA"/>
    <s v="DECI_STD"/>
    <m/>
    <m/>
    <s v="PT ERT03"/>
    <s v="14:35"/>
    <s v="15:35"/>
    <d v="1899-12-30T01:00:00"/>
    <d v="1899-12-30T14:30:00"/>
    <d v="1899-12-30T15:30:00"/>
    <d v="1899-12-30T01:00:00"/>
    <s v="DCO"/>
    <s v="N/A"/>
  </r>
  <r>
    <n v="12437"/>
    <x v="8"/>
    <x v="2"/>
    <s v="IFTS LIFT 24-02 QATAR"/>
    <s v="QATAR"/>
    <n v="53"/>
    <s v="ACS"/>
    <n v="14"/>
    <s v="X"/>
    <m/>
    <x v="5"/>
    <s v="NET"/>
    <s v="RNG_STD"/>
    <m/>
    <n v="12438"/>
    <s v="NET ARNG01"/>
    <s v="08:35"/>
    <s v="09:35"/>
    <d v="1899-12-30T01:00:00"/>
    <m/>
    <m/>
    <s v=""/>
    <s v="CANC"/>
    <s v="CD1"/>
  </r>
  <r>
    <n v="12438"/>
    <x v="8"/>
    <x v="2"/>
    <s v="IFTS LIFT 24-02 QATAR"/>
    <s v="QATAR"/>
    <n v="53"/>
    <s v="ACS"/>
    <n v="30"/>
    <s v="X"/>
    <m/>
    <x v="5"/>
    <s v="NET"/>
    <s v="RNG_STD"/>
    <m/>
    <n v="12439"/>
    <s v="NET ARNG01"/>
    <s v="10:05"/>
    <s v="11:05"/>
    <d v="1899-12-30T01:00:00"/>
    <d v="1899-12-30T10:25:00"/>
    <d v="1899-12-30T11:15:00"/>
    <d v="1899-12-30T00:50:00"/>
    <s v="DCO"/>
    <s v="N/A"/>
  </r>
  <r>
    <n v="12439"/>
    <x v="8"/>
    <x v="2"/>
    <s v="IP"/>
    <s v="ACS"/>
    <n v="7"/>
    <s v="ACS"/>
    <n v="6"/>
    <m/>
    <s v="X"/>
    <x v="2"/>
    <s v="STDA"/>
    <s v="DECI_STD"/>
    <m/>
    <m/>
    <s v="RI SEM"/>
    <s v="10:05"/>
    <s v="11:05"/>
    <d v="1899-12-30T01:00:00"/>
    <s v="10:05"/>
    <s v="11:05"/>
    <d v="1899-12-30T01:00:00"/>
    <s v="DCO"/>
    <s v="N/A"/>
  </r>
  <r>
    <n v="12440"/>
    <x v="8"/>
    <x v="2"/>
    <s v="LIFT IFTS 24-03 SAUDI"/>
    <s v="IFTS"/>
    <n v="45"/>
    <s v="ACS"/>
    <n v="2"/>
    <m/>
    <s v="X"/>
    <x v="5"/>
    <s v="NET"/>
    <s v="DECI_STD"/>
    <m/>
    <n v="12441"/>
    <s v="FMSC DBFM02"/>
    <s v="11:35"/>
    <s v="12:35"/>
    <d v="1899-12-30T01:00:00"/>
    <d v="1899-12-30T11:35:00"/>
    <d v="1899-12-30T12:35:00"/>
    <d v="1899-12-30T01:00:00"/>
    <s v="DCO"/>
    <s v="N/A"/>
  </r>
  <r>
    <n v="12441"/>
    <x v="8"/>
    <x v="2"/>
    <s v="LIFT IFTS 24-03 SAUDI"/>
    <s v="IFTS"/>
    <n v="47"/>
    <s v="IFTS"/>
    <n v="9"/>
    <m/>
    <s v="X"/>
    <x v="5"/>
    <s v="NET"/>
    <s v="RNG_STD"/>
    <m/>
    <n v="12442"/>
    <s v="FMSC RNG01"/>
    <s v="13:05"/>
    <s v="14:05"/>
    <d v="1899-12-30T01:00:00"/>
    <d v="1899-12-30T13:05:00"/>
    <d v="1899-12-30T14:05:00"/>
    <d v="1899-12-30T01:00:00"/>
    <s v="DCO"/>
    <s v="N/A"/>
  </r>
  <r>
    <n v="12442"/>
    <x v="9"/>
    <x v="2"/>
    <s v="LIFT IFTS 24-04 CAN"/>
    <s v="IFTS"/>
    <n v="53"/>
    <s v="ACS"/>
    <n v="9"/>
    <m/>
    <s v="X"/>
    <x v="0"/>
    <s v="STDA"/>
    <s v="DECI_STD"/>
    <m/>
    <m/>
    <s v="FMS CF03"/>
    <s v="11:35"/>
    <s v="12:35"/>
    <d v="1899-12-30T01:00:00"/>
    <s v="11:35"/>
    <s v="12:35"/>
    <d v="1899-12-30T01:00:00"/>
    <s v="DCO"/>
    <s v="N/A"/>
  </r>
  <r>
    <n v="12443"/>
    <x v="9"/>
    <x v="2"/>
    <s v="IFTS LIFT 24-01 QATAR"/>
    <s v="QATAR"/>
    <n v="45"/>
    <s v="ACS"/>
    <n v="12"/>
    <s v="X"/>
    <m/>
    <x v="5"/>
    <s v="NET"/>
    <s v="DCA"/>
    <m/>
    <n v="12444"/>
    <s v="NET QRA02"/>
    <s v="14:35"/>
    <s v="15:35"/>
    <d v="1899-12-30T01:00:00"/>
    <m/>
    <m/>
    <s v=""/>
    <s v="CANC"/>
    <s v="CD5"/>
  </r>
  <r>
    <n v="12444"/>
    <x v="9"/>
    <x v="2"/>
    <s v="IFTS LIFT 24-01 QATAR"/>
    <s v="QATAR"/>
    <n v="47"/>
    <s v="ACS"/>
    <n v="17"/>
    <s v="X"/>
    <m/>
    <x v="4"/>
    <s v="NET"/>
    <s v="DCA"/>
    <m/>
    <n v="12443"/>
    <s v="NET QRA01"/>
    <d v="1899-12-30T14:35:00"/>
    <d v="1899-12-30T15:35:00"/>
    <d v="1899-12-30T01:00:00"/>
    <m/>
    <m/>
    <s v=""/>
    <s v="CANC"/>
    <s v="CD4"/>
  </r>
  <r>
    <n v="12445"/>
    <x v="10"/>
    <x v="2"/>
    <s v="IFTS LIFT 24-01 QATAR"/>
    <s v="QATAR"/>
    <n v="45"/>
    <s v="ACS"/>
    <n v="31"/>
    <s v="X"/>
    <m/>
    <x v="5"/>
    <s v="NET"/>
    <s v="DCA"/>
    <m/>
    <n v="12446"/>
    <s v="NET QRA02"/>
    <s v="11:35"/>
    <s v="12:35"/>
    <d v="1899-12-30T01:00:00"/>
    <s v="11:35"/>
    <s v="12:35"/>
    <d v="1899-12-30T01:00:00"/>
    <s v="DCO"/>
    <s v="N/A"/>
  </r>
  <r>
    <n v="12446"/>
    <x v="10"/>
    <x v="2"/>
    <s v="IFTS LIFT 24-01 QATAR"/>
    <s v="QATAR"/>
    <n v="47"/>
    <s v="ACS"/>
    <n v="2"/>
    <s v="X"/>
    <m/>
    <x v="4"/>
    <s v="NET"/>
    <s v="DCA"/>
    <m/>
    <n v="12445"/>
    <s v="NET QRA01"/>
    <d v="1899-12-30T11:35:00"/>
    <d v="1899-12-30T12:35:00"/>
    <d v="1899-12-30T01:00:00"/>
    <s v="11:35"/>
    <s v="12:35"/>
    <d v="1899-12-30T01:00:00"/>
    <s v="DCO"/>
    <s v="N/A"/>
  </r>
  <r>
    <n v="12447"/>
    <x v="2"/>
    <x v="1"/>
    <s v="IP"/>
    <s v="Support IFTS"/>
    <m/>
    <s v="ACS"/>
    <n v="17"/>
    <m/>
    <s v="X"/>
    <x v="4"/>
    <s v="NET"/>
    <s v="DECI_STD"/>
    <m/>
    <n v="12446"/>
    <s v="SUPP"/>
    <d v="1899-12-30T07:05:00"/>
    <d v="1899-12-30T08:05:00"/>
    <d v="1899-12-30T01:00:00"/>
    <m/>
    <m/>
    <s v=""/>
    <s v="SMC"/>
    <s v="CD5"/>
  </r>
  <r>
    <n v="12448"/>
    <x v="11"/>
    <x v="3"/>
    <s v="IFTS LIFT 24-01 QATAR"/>
    <s v="QATAR"/>
    <n v="47"/>
    <s v="IFTS"/>
    <n v="22"/>
    <s v="X"/>
    <m/>
    <x v="0"/>
    <s v="STDA"/>
    <s v="DECI_STD_NVG"/>
    <m/>
    <m/>
    <s v="FMS R2RNVG01"/>
    <s v="08:05"/>
    <s v="09:05"/>
    <d v="1899-12-30T01:00:00"/>
    <m/>
    <m/>
    <s v=""/>
    <s v="CANC"/>
    <s v="CD1"/>
  </r>
  <r>
    <n v="12449"/>
    <x v="12"/>
    <x v="3"/>
    <s v="LIP 24-03 SGP"/>
    <s v="IFTS"/>
    <n v="41"/>
    <s v="ACS"/>
    <n v="1"/>
    <m/>
    <s v="X"/>
    <x v="0"/>
    <s v="NET"/>
    <s v="DECI_STD"/>
    <m/>
    <n v="12450"/>
    <s v="SD BFFNVG01"/>
    <s v="12:35"/>
    <s v="13:35"/>
    <d v="1899-12-30T01:00:00"/>
    <s v="12:35"/>
    <d v="1899-12-30T13:05:00"/>
    <d v="1899-12-30T00:30:00"/>
    <s v="DCO"/>
    <s v="N/A"/>
  </r>
  <r>
    <n v="12450"/>
    <x v="12"/>
    <x v="3"/>
    <s v="LIP 24-03 AUT"/>
    <s v="IFTS"/>
    <n v="42"/>
    <s v="IFTS"/>
    <n v="23"/>
    <m/>
    <s v="X"/>
    <x v="1"/>
    <s v="NET"/>
    <s v="DECI_STD"/>
    <m/>
    <n v="12449"/>
    <s v="SD BFFNVG01"/>
    <d v="1899-12-30T12:35:00"/>
    <d v="1899-12-30T13:35:00"/>
    <d v="1899-12-30T01:00:00"/>
    <d v="1899-12-30T12:35:00"/>
    <d v="1899-12-30T13:05:00"/>
    <d v="1899-12-30T00:30:00"/>
    <s v="DCO"/>
    <s v="N/A"/>
  </r>
  <r>
    <n v="12451"/>
    <x v="12"/>
    <x v="3"/>
    <s v="LIP 24-03 SGP"/>
    <s v="IFTS"/>
    <n v="42"/>
    <s v="ACS"/>
    <n v="23"/>
    <m/>
    <s v="X"/>
    <x v="0"/>
    <s v="NET"/>
    <s v="DECI_STD"/>
    <m/>
    <n v="12452"/>
    <s v="SD BFFNVG01"/>
    <s v="12:35"/>
    <s v="13:35"/>
    <d v="1899-12-30T01:00:00"/>
    <d v="1899-12-30T13:05:00"/>
    <d v="1899-12-30T13:35:00"/>
    <d v="1899-12-30T00:30:00"/>
    <s v="DCO"/>
    <s v="N/A"/>
  </r>
  <r>
    <n v="12452"/>
    <x v="12"/>
    <x v="3"/>
    <s v="LIP 24-03 AUT"/>
    <s v="IFTS"/>
    <n v="41"/>
    <s v="IFTS"/>
    <n v="1"/>
    <m/>
    <s v="X"/>
    <x v="1"/>
    <s v="NET"/>
    <s v="DECI_STD"/>
    <m/>
    <n v="12451"/>
    <s v="SD BFFNVG01"/>
    <d v="1899-12-30T12:35:00"/>
    <d v="1899-12-30T13:35:00"/>
    <d v="1899-12-30T01:00:00"/>
    <d v="1899-12-30T13:05:00"/>
    <d v="1899-12-30T13:35:00"/>
    <d v="1899-12-30T00:30:00"/>
    <s v="DCO"/>
    <s v="N/A"/>
  </r>
  <r>
    <n v="12453"/>
    <x v="2"/>
    <x v="1"/>
    <s v="IP"/>
    <s v="Support QATAR"/>
    <m/>
    <s v="ACS"/>
    <n v="5"/>
    <m/>
    <s v="X"/>
    <x v="4"/>
    <s v="NET"/>
    <s v="DECI_STD"/>
    <m/>
    <n v="12452"/>
    <s v="SUPP"/>
    <d v="1899-12-30T08:35:00"/>
    <d v="1899-12-30T09:35:00"/>
    <d v="1899-12-30T01:00:00"/>
    <d v="1899-12-30T08:35:00"/>
    <d v="1899-12-30T09:35:00"/>
    <d v="1899-12-30T01:00:00"/>
    <s v="SDC"/>
    <s v="N/A"/>
  </r>
  <r>
    <n v="12454"/>
    <x v="13"/>
    <x v="3"/>
    <s v="IFTS LIFT 24-01 QATAR"/>
    <s v="QATAR"/>
    <n v="49"/>
    <s v="ACS"/>
    <n v="12"/>
    <s v="X"/>
    <m/>
    <x v="0"/>
    <s v="STDA"/>
    <s v="DECI_STD_NVG"/>
    <m/>
    <m/>
    <s v="FMS R2RNVG01"/>
    <s v="08:05"/>
    <s v="09:05"/>
    <d v="1899-12-30T01:00:00"/>
    <s v="08:05"/>
    <s v="09:05"/>
    <d v="1899-12-30T01:00:00"/>
    <s v="DCO"/>
    <s v="N/A"/>
  </r>
  <r>
    <n v="12455"/>
    <x v="2"/>
    <x v="1"/>
    <s v="IP"/>
    <s v="Support IFTS"/>
    <m/>
    <s v="ACS"/>
    <n v="2"/>
    <m/>
    <s v="X"/>
    <x v="1"/>
    <s v="NET"/>
    <s v="DECI_STD"/>
    <m/>
    <n v="12454"/>
    <s v="SUPP"/>
    <d v="1899-12-30T08:35:00"/>
    <d v="1899-12-30T09:35:00"/>
    <d v="1899-12-30T01:00:00"/>
    <d v="1899-12-30T08:30:00"/>
    <d v="1899-12-30T09:30:00"/>
    <d v="1899-12-30T01:00:00"/>
    <s v="SDC"/>
    <s v="N/A"/>
  </r>
  <r>
    <n v="12456"/>
    <x v="14"/>
    <x v="4"/>
    <s v="IFTS LIFT 24-01 QATAR"/>
    <s v="QATAR"/>
    <n v="47"/>
    <s v="ACS"/>
    <n v="9"/>
    <s v="X"/>
    <m/>
    <x v="0"/>
    <s v="STDA"/>
    <s v="DECI_STD_NVG"/>
    <m/>
    <m/>
    <s v="FMS R2RNVG01"/>
    <d v="1899-12-30T13:05:00"/>
    <d v="1899-12-30T14:05:00"/>
    <d v="1899-12-30T01:00:00"/>
    <d v="1899-12-30T13:05:00"/>
    <d v="1899-12-30T14:05:00"/>
    <d v="1899-12-30T01:00:00"/>
    <s v="DCO"/>
    <s v="N/A"/>
  </r>
  <r>
    <n v="12457"/>
    <x v="15"/>
    <x v="4"/>
    <s v="LIFT 24-44 ITA"/>
    <s v="AMI"/>
    <n v="71"/>
    <s v="ACS"/>
    <n v="31"/>
    <s v="X"/>
    <m/>
    <x v="1"/>
    <s v="NET"/>
    <s v="PGM"/>
    <m/>
    <n v="12458"/>
    <s v="SD PGM02"/>
    <s v="11:35"/>
    <s v="12:35"/>
    <d v="1899-12-30T01:00:00"/>
    <m/>
    <m/>
    <s v=""/>
    <s v="CANC"/>
    <s v="CD5"/>
  </r>
  <r>
    <n v="12458"/>
    <x v="15"/>
    <x v="4"/>
    <s v="LIFT 24-44 ITA"/>
    <s v="AMI"/>
    <n v="70"/>
    <s v="ACS"/>
    <n v="13"/>
    <s v="X"/>
    <m/>
    <x v="6"/>
    <s v="NET"/>
    <s v="PGM"/>
    <m/>
    <n v="12457"/>
    <s v="SD PGM02"/>
    <d v="1899-12-30T11:35:00"/>
    <d v="1899-12-30T12:35:00"/>
    <d v="1899-12-30T01:00:00"/>
    <m/>
    <m/>
    <s v=""/>
    <s v="CANC"/>
    <s v="CD4"/>
  </r>
  <r>
    <n v="12459"/>
    <x v="15"/>
    <x v="4"/>
    <s v="LIFT 24-43 ITA"/>
    <s v="AMI"/>
    <n v="66"/>
    <s v="IFTS"/>
    <n v="23"/>
    <s v="X"/>
    <m/>
    <x v="5"/>
    <s v="NET"/>
    <s v="RANGE"/>
    <m/>
    <n v="12460"/>
    <s v="SD RNG02"/>
    <s v="13:05"/>
    <s v="14:05"/>
    <d v="1899-12-30T01:00:00"/>
    <d v="1899-12-30T13:05:00"/>
    <d v="1899-12-30T14:05:00"/>
    <d v="1899-12-30T01:00:00"/>
    <s v="DCO"/>
    <s v="N/A"/>
  </r>
  <r>
    <n v="12460"/>
    <x v="16"/>
    <x v="4"/>
    <s v="LIFT 24-44 ITA"/>
    <s v="AMI"/>
    <n v="71"/>
    <s v="ACS"/>
    <n v="31"/>
    <s v="X"/>
    <m/>
    <x v="2"/>
    <s v="NET"/>
    <s v="PGM"/>
    <m/>
    <n v="12461"/>
    <s v="SD PGM02"/>
    <d v="1899-12-30T08:35:00"/>
    <d v="1899-12-30T09:35:00"/>
    <d v="1899-12-30T01:00:00"/>
    <d v="1899-12-30T08:35:00"/>
    <d v="1899-12-30T09:45:00"/>
    <d v="1899-12-30T01:10:00"/>
    <s v="DCO"/>
    <s v="N/A"/>
  </r>
  <r>
    <n v="12461"/>
    <x v="16"/>
    <x v="4"/>
    <s v="LIFT 24-44 ITA"/>
    <s v="AMI"/>
    <n v="70"/>
    <s v="ACS"/>
    <n v="30"/>
    <s v="X"/>
    <m/>
    <x v="3"/>
    <s v="NET"/>
    <s v="PGM"/>
    <m/>
    <n v="12460"/>
    <s v="SD PGM02"/>
    <d v="1899-12-30T08:35:00"/>
    <d v="1899-12-30T09:35:00"/>
    <d v="1899-12-30T01:00:00"/>
    <d v="1899-12-30T08:35:00"/>
    <d v="1899-12-30T09:45:00"/>
    <d v="1899-12-30T01:10:00"/>
    <s v="DCO"/>
    <s v="N/A"/>
  </r>
  <r>
    <n v="12462"/>
    <x v="2"/>
    <x v="1"/>
    <s v="LIFT IFTS 24-02 JPN"/>
    <s v="IFTS"/>
    <n v="34"/>
    <s v="ACS"/>
    <n v="5"/>
    <m/>
    <s v="X"/>
    <x v="4"/>
    <s v="NET"/>
    <s v="ATAG_DECI"/>
    <m/>
    <n v="12461"/>
    <s v="NET ATAG01"/>
    <d v="1899-12-30T11:35:00"/>
    <d v="1899-12-30T12:35:00"/>
    <d v="1899-12-30T01:00:00"/>
    <d v="1899-12-30T11:35:00"/>
    <d v="1899-12-30T12:05:00"/>
    <d v="1899-12-30T00:30:00"/>
    <s v="RSLD"/>
    <s v="CD3"/>
  </r>
  <r>
    <n v="12463"/>
    <x v="17"/>
    <x v="4"/>
    <s v="IFTS LIFT 24-01 QATAR"/>
    <s v="QATAR"/>
    <n v="49"/>
    <s v="ACS"/>
    <n v="31"/>
    <s v="X"/>
    <m/>
    <x v="0"/>
    <s v="NET"/>
    <s v="ATAG_DECI"/>
    <m/>
    <n v="12464"/>
    <s v="NET ATAG02"/>
    <s v="07:05"/>
    <s v="08:05"/>
    <d v="1899-12-30T01:00:00"/>
    <d v="1899-12-30T07:05:00"/>
    <d v="1899-12-30T08:05:00"/>
    <d v="1899-12-30T01:00:00"/>
    <s v="DCO"/>
    <s v="N/A"/>
  </r>
  <r>
    <n v="12464"/>
    <x v="17"/>
    <x v="4"/>
    <s v="IFTS LIFT 24-01 QATAR"/>
    <s v="QATAR"/>
    <n v="41"/>
    <s v="IFTS"/>
    <n v="9"/>
    <s v="X"/>
    <m/>
    <x v="1"/>
    <s v="NET"/>
    <s v="ATAG_DECI"/>
    <m/>
    <n v="12463"/>
    <s v="NET ATAG02"/>
    <d v="1899-12-30T07:05:00"/>
    <d v="1899-12-30T08:05:00"/>
    <d v="1899-12-30T01:00:00"/>
    <d v="1899-12-30T07:05:00"/>
    <d v="1899-12-30T08:05:00"/>
    <d v="1899-12-30T01:00:00"/>
    <s v="DCO"/>
    <s v="N/A"/>
  </r>
  <r>
    <n v="12465"/>
    <x v="17"/>
    <x v="4"/>
    <s v="LIFT 24-43 ITA"/>
    <s v="AMI"/>
    <n v="66"/>
    <s v="ACS"/>
    <n v="16"/>
    <s v="X"/>
    <m/>
    <x v="5"/>
    <s v="NET"/>
    <s v="RANGE"/>
    <m/>
    <n v="12466"/>
    <s v="SD RNG02"/>
    <s v="14:35"/>
    <s v="15:35"/>
    <d v="1899-12-30T01:00:00"/>
    <d v="1899-12-30T14:35:00"/>
    <d v="1899-12-30T15:35:00"/>
    <d v="1899-12-30T01:00:00"/>
    <s v="DCO"/>
    <s v="N/A"/>
  </r>
  <r>
    <n v="12466"/>
    <x v="18"/>
    <x v="5"/>
    <s v=" IFTS LIFT 24-03 QATAR"/>
    <s v="QATAR"/>
    <n v="56"/>
    <s v="IFTS"/>
    <n v="9"/>
    <s v="X"/>
    <m/>
    <x v="5"/>
    <s v="NET"/>
    <s v="LOW LEVEL"/>
    <m/>
    <n v="12467"/>
    <s v="NET BTLLB02"/>
    <s v="07:05"/>
    <s v="08:05"/>
    <d v="1899-12-30T01:00:00"/>
    <m/>
    <m/>
    <s v=""/>
    <s v="CANC"/>
    <s v="CD1"/>
  </r>
  <r>
    <n v="12467"/>
    <x v="19"/>
    <x v="5"/>
    <s v=" IFTS LIFT 24-03 QATAR"/>
    <s v="QATAR"/>
    <n v="56"/>
    <s v="IFTS"/>
    <n v="23"/>
    <s v="X"/>
    <m/>
    <x v="5"/>
    <s v="NET"/>
    <s v="LOW LEVEL"/>
    <m/>
    <n v="12468"/>
    <s v="NET BTLLB02"/>
    <s v="08:35"/>
    <s v="09:35"/>
    <d v="1899-12-30T01:00:00"/>
    <s v="08:35"/>
    <s v="09:35"/>
    <d v="1899-12-30T01:00:00"/>
    <s v="DCO"/>
    <s v="N/A"/>
  </r>
  <r>
    <n v="12468"/>
    <x v="20"/>
    <x v="6"/>
    <s v="LIFT IFTS 24-03 CAN"/>
    <s v="IFTS"/>
    <n v="37"/>
    <s v="ACS"/>
    <n v="33"/>
    <m/>
    <s v="X"/>
    <x v="5"/>
    <s v="NET"/>
    <s v="DECI_STD"/>
    <m/>
    <n v="12469"/>
    <s v="FMSC OACM02"/>
    <s v="07:05"/>
    <s v="08:05"/>
    <d v="1899-12-30T01:00:00"/>
    <m/>
    <m/>
    <m/>
    <s v="CANC"/>
    <s v="CD7"/>
  </r>
  <r>
    <n v="12469"/>
    <x v="20"/>
    <x v="6"/>
    <s v="LIFT IFTS 24-04 CAN"/>
    <s v="IFTS"/>
    <n v="54"/>
    <s v="IFTS"/>
    <n v="23"/>
    <m/>
    <s v="X"/>
    <x v="3"/>
    <s v="STDA"/>
    <s v="CAS_DECI"/>
    <m/>
    <m/>
    <s v="FMS EMR01"/>
    <s v="14:35"/>
    <s v="15:35"/>
    <d v="1899-12-30T01:00:00"/>
    <d v="1899-12-30T14:35:00"/>
    <d v="1899-12-30T15:35:00"/>
    <d v="1899-12-30T01:00:00"/>
    <s v="DCO"/>
    <s v="N/A"/>
  </r>
  <r>
    <n v="12470"/>
    <x v="21"/>
    <x v="6"/>
    <s v="IFTS LIFT 24-02 QATAR"/>
    <s v="QATAR"/>
    <n v="55"/>
    <s v="IFTS"/>
    <n v="9"/>
    <s v="X"/>
    <m/>
    <x v="0"/>
    <s v="NET"/>
    <s v="DECI_STD"/>
    <m/>
    <n v="12471"/>
    <s v="FMSC DBFM02"/>
    <s v="10:05"/>
    <s v="11:05"/>
    <d v="1899-12-30T01:00:00"/>
    <s v="10:05"/>
    <s v="11:05"/>
    <d v="1899-12-30T01:00:00"/>
    <s v="DCO"/>
    <s v="N/A"/>
  </r>
  <r>
    <n v="12471"/>
    <x v="21"/>
    <x v="6"/>
    <s v="LIFT IFTS 24-04 CAN"/>
    <s v="IFTS"/>
    <n v="54"/>
    <s v="ACS"/>
    <n v="32"/>
    <m/>
    <s v="X"/>
    <x v="3"/>
    <s v="STDA"/>
    <s v="DECI_STD"/>
    <m/>
    <m/>
    <s v="PT NAV01"/>
    <s v="07:05"/>
    <s v="08:05"/>
    <d v="1899-12-30T01:00:00"/>
    <s v="07:05"/>
    <s v="08:05"/>
    <d v="1899-12-30T01:00:00"/>
    <s v="DCO"/>
    <s v="N/A"/>
  </r>
  <r>
    <n v="12472"/>
    <x v="21"/>
    <x v="6"/>
    <s v="LIFT 24-45 ITA"/>
    <s v="AMI"/>
    <n v="34"/>
    <s v="ACS"/>
    <n v="1"/>
    <s v="X"/>
    <m/>
    <x v="3"/>
    <s v="STDA"/>
    <s v="DECI_STD"/>
    <m/>
    <m/>
    <s v="SD CF03"/>
    <s v="10:05"/>
    <s v="11:05"/>
    <d v="1899-12-30T01:00:00"/>
    <d v="1899-12-30T10:15:00"/>
    <d v="1899-12-30T11:15:00"/>
    <d v="1899-12-30T01:00:00"/>
    <s v="DCO"/>
    <s v="N/A"/>
  </r>
  <r>
    <n v="12473"/>
    <x v="22"/>
    <x v="6"/>
    <s v="IFTS LIFT 24-02 QATAR"/>
    <s v="QATAR"/>
    <n v="55"/>
    <s v="ACS"/>
    <n v="12"/>
    <s v="X"/>
    <m/>
    <x v="5"/>
    <s v="NET"/>
    <s v="DECI_STD"/>
    <m/>
    <n v="12474"/>
    <s v="FMSC DBFM02"/>
    <s v="12:35"/>
    <s v="13:35"/>
    <d v="1899-12-30T01:00:00"/>
    <s v="12:35"/>
    <s v="13:35"/>
    <d v="1899-12-30T01:00:00"/>
    <s v="DCO"/>
    <s v="N/A"/>
  </r>
  <r>
    <n v="12474"/>
    <x v="22"/>
    <x v="6"/>
    <s v="LIFT IFTS 24-05 AUT"/>
    <s v="IFTS"/>
    <n v="64"/>
    <s v="ACS"/>
    <n v="9"/>
    <m/>
    <s v="X"/>
    <x v="2"/>
    <s v="STDA"/>
    <s v="DECI_STD"/>
    <m/>
    <m/>
    <s v="PT EMR02"/>
    <s v="14:05"/>
    <s v="15:05"/>
    <d v="1899-12-30T01:00:00"/>
    <d v="1899-12-30T14:41:00"/>
    <d v="1899-12-30T15:20:00"/>
    <d v="1899-12-30T00:39:00"/>
    <s v="DCO"/>
    <s v="N/A"/>
  </r>
  <r>
    <n v="12475"/>
    <x v="23"/>
    <x v="6"/>
    <s v="LIFT IFTS 24-03 CAN"/>
    <s v="IFTS"/>
    <n v="37"/>
    <s v="IFTS"/>
    <n v="22"/>
    <m/>
    <s v="X"/>
    <x v="5"/>
    <s v="NET"/>
    <s v="DECI_STD"/>
    <m/>
    <n v="12476"/>
    <s v="FMSC OACM02"/>
    <s v="10:05"/>
    <s v="11:05"/>
    <d v="1899-12-30T01:00:00"/>
    <s v="10:05"/>
    <s v="11:05"/>
    <d v="1899-12-30T01:00:00"/>
    <s v="DCO"/>
    <s v="N/A"/>
  </r>
  <r>
    <n v="12476"/>
    <x v="23"/>
    <x v="6"/>
    <s v="LIFT 24-03 SNG"/>
    <s v="IFTS"/>
    <n v="44"/>
    <s v="IFTS"/>
    <n v="23"/>
    <m/>
    <s v="X"/>
    <x v="3"/>
    <s v="STDA"/>
    <s v="DECI_STD"/>
    <m/>
    <m/>
    <s v="PT ERT03"/>
    <s v="10:05"/>
    <s v="11:05"/>
    <d v="1899-12-30T01:00:00"/>
    <s v="10:05"/>
    <s v="11:05"/>
    <d v="1899-12-30T01:00:00"/>
    <s v="DCO"/>
    <s v="N/A"/>
  </r>
  <r>
    <n v="12477"/>
    <x v="24"/>
    <x v="7"/>
    <s v="IFTS LIFT 24-02 QATAR"/>
    <s v="QATAR"/>
    <n v="52"/>
    <s v="ACS"/>
    <n v="12"/>
    <s v="X"/>
    <m/>
    <x v="5"/>
    <s v="NET"/>
    <s v="DECI_STD"/>
    <m/>
    <n v="12478"/>
    <s v="FMSC DBFM02"/>
    <s v="10:05"/>
    <s v="11:05"/>
    <d v="1899-12-30T01:00:00"/>
    <m/>
    <m/>
    <s v=""/>
    <s v="CANC"/>
    <s v="CD1"/>
  </r>
  <r>
    <n v="12478"/>
    <x v="24"/>
    <x v="7"/>
    <s v="IFTS LIFT 24-02 QATAR"/>
    <s v="QATAR"/>
    <n v="52"/>
    <s v="ACS"/>
    <n v="17"/>
    <s v="X"/>
    <m/>
    <x v="0"/>
    <s v="STDA"/>
    <s v="CAS_DECI"/>
    <m/>
    <m/>
    <s v="FMS CAS01"/>
    <s v="14:35"/>
    <s v="15:35"/>
    <d v="1899-12-30T01:00:00"/>
    <m/>
    <m/>
    <s v=""/>
    <s v="CANC"/>
    <s v="CD1"/>
  </r>
  <r>
    <n v="12479"/>
    <x v="25"/>
    <x v="7"/>
    <s v="IFTS LIFT 24-02 QATAR"/>
    <s v="QATAR"/>
    <n v="52"/>
    <s v="ACS"/>
    <n v="14"/>
    <s v="X"/>
    <m/>
    <x v="5"/>
    <s v="NET"/>
    <s v="DECI_STD"/>
    <m/>
    <n v="12480"/>
    <s v="FMSC DBFM02"/>
    <s v="14:35"/>
    <s v="15:35"/>
    <d v="1899-12-30T01:00:00"/>
    <s v="14:35"/>
    <s v="15:35"/>
    <d v="1899-12-30T01:00:00"/>
    <s v="DCO"/>
    <s v="N/A"/>
  </r>
  <r>
    <n v="12480"/>
    <x v="25"/>
    <x v="7"/>
    <s v="LIFT IFTS 24-04 CAN"/>
    <s v="IFTS"/>
    <n v="54"/>
    <s v="ACS"/>
    <n v="2"/>
    <m/>
    <s v="X"/>
    <x v="2"/>
    <s v="STDA"/>
    <s v="DECI_STD"/>
    <m/>
    <m/>
    <s v="PT NIT01"/>
    <d v="1899-12-30T07:05:00"/>
    <d v="1899-12-30T08:05:00"/>
    <d v="1899-12-30T01:00:00"/>
    <d v="1899-12-30T08:00:00"/>
    <d v="1899-12-30T09:00:00"/>
    <d v="1899-12-30T01:00:00"/>
    <s v="DCO"/>
    <s v="N/A"/>
  </r>
  <r>
    <n v="12481"/>
    <x v="26"/>
    <x v="8"/>
    <s v="IFTS LIFT 24-02 QATAR"/>
    <s v="QATAR"/>
    <n v="52"/>
    <s v="ACS"/>
    <n v="33"/>
    <s v="X"/>
    <m/>
    <x v="0"/>
    <s v="STDA"/>
    <s v="CAS_DECI"/>
    <m/>
    <m/>
    <s v="FMS CAS01"/>
    <s v="10:00"/>
    <s v="11:00"/>
    <d v="1899-12-30T01:00:00"/>
    <s v="10:00"/>
    <s v="11:00"/>
    <d v="1899-12-30T01:00:00"/>
    <s v="DCO"/>
    <s v="N/A"/>
  </r>
  <r>
    <n v="12482"/>
    <x v="26"/>
    <x v="8"/>
    <s v="LIFT 24-44 ITA"/>
    <s v="AMI"/>
    <n v="71"/>
    <s v="IFTS"/>
    <n v="9"/>
    <s v="X"/>
    <m/>
    <x v="5"/>
    <s v="NET"/>
    <s v="DECI_STD"/>
    <m/>
    <n v="12483"/>
    <s v="SD OBFM02"/>
    <s v="13:35"/>
    <d v="1899-12-30T14:05:00"/>
    <d v="1899-12-30T00:30:00"/>
    <m/>
    <m/>
    <s v=""/>
    <s v="CANC"/>
    <s v="CD1"/>
  </r>
  <r>
    <n v="12483"/>
    <x v="27"/>
    <x v="8"/>
    <s v="LIFT IFTS 24-04 JPN"/>
    <s v="IFTS"/>
    <n v="57"/>
    <s v="ACS"/>
    <n v="5"/>
    <m/>
    <s v="X"/>
    <x v="1"/>
    <s v="STDA"/>
    <s v="DECI_STD"/>
    <m/>
    <m/>
    <s v="PT NIT01"/>
    <s v="11:30"/>
    <s v="12:30"/>
    <d v="1899-12-30T01:00:00"/>
    <m/>
    <m/>
    <s v=""/>
    <s v="CANC"/>
    <s v="CD1"/>
  </r>
  <r>
    <n v="12484"/>
    <x v="28"/>
    <x v="8"/>
    <s v="LIFT 24-44 ITA"/>
    <s v="AMI"/>
    <n v="71"/>
    <s v="ACS"/>
    <n v="9"/>
    <s v="X"/>
    <m/>
    <x v="5"/>
    <s v="NET"/>
    <s v="DECI_STD"/>
    <m/>
    <n v="12485"/>
    <s v="SD OBFM02"/>
    <s v="10:30"/>
    <d v="1899-12-30T11:05:00"/>
    <d v="1899-12-30T00:35:00"/>
    <s v="10:30"/>
    <d v="1899-12-30T11:05:00"/>
    <d v="1899-12-30T00:35:00"/>
    <s v="DCO"/>
    <s v="N/A"/>
  </r>
  <r>
    <n v="12485"/>
    <x v="29"/>
    <x v="9"/>
    <s v="LIFT IFTS 25-01 HUN"/>
    <s v="IFTS"/>
    <n v="71"/>
    <s v="ACS"/>
    <n v="32"/>
    <m/>
    <s v="X"/>
    <x v="6"/>
    <s v="STDA"/>
    <s v="DECI_STD"/>
    <m/>
    <m/>
    <s v="PT IF01"/>
    <s v="11:00"/>
    <s v="12:00"/>
    <d v="1899-12-30T01:00:00"/>
    <m/>
    <m/>
    <s v=""/>
    <s v="CANC"/>
    <s v="CD2"/>
  </r>
  <r>
    <n v="12486"/>
    <x v="30"/>
    <x v="9"/>
    <s v="LIFT IFTS 25-01 HUN"/>
    <s v="IFTS"/>
    <n v="71"/>
    <s v="ACS"/>
    <n v="9"/>
    <m/>
    <s v="X"/>
    <x v="4"/>
    <s v="STDA"/>
    <s v="DECI_STD"/>
    <m/>
    <m/>
    <s v="PT IF01"/>
    <s v="11:00"/>
    <s v="12:00"/>
    <d v="1899-12-30T01:00:00"/>
    <s v="11:00"/>
    <s v="12:00"/>
    <d v="1899-12-30T01:00:00"/>
    <s v="DCO"/>
    <s v="N/A"/>
  </r>
  <r>
    <n v="12487"/>
    <x v="3"/>
    <x v="1"/>
    <s v="IP"/>
    <s v="Support QATAR"/>
    <m/>
    <s v="ACS"/>
    <n v="32"/>
    <m/>
    <s v="X"/>
    <x v="4"/>
    <s v="NET"/>
    <s v="DECI_PGM"/>
    <m/>
    <n v="12486"/>
    <s v="SUPP"/>
    <d v="1899-12-30T10:05:00"/>
    <d v="1899-12-30T11:05:00"/>
    <d v="1899-12-30T01:00:00"/>
    <d v="1899-12-30T10:20:00"/>
    <d v="1899-12-30T11:05:00"/>
    <d v="1899-12-30T00:45:00"/>
    <s v="SDC"/>
    <s v="N/A"/>
  </r>
  <r>
    <n v="12488"/>
    <x v="30"/>
    <x v="9"/>
    <s v="LIFT 24-44 ITA"/>
    <s v="AMI"/>
    <n v="71"/>
    <s v="IFTS"/>
    <n v="22"/>
    <s v="X"/>
    <m/>
    <x v="0"/>
    <s v="NET"/>
    <s v="DECI_STD"/>
    <m/>
    <n v="12489"/>
    <s v="SD BFFNVG01"/>
    <s v="15:30"/>
    <s v="16:30"/>
    <d v="1899-12-30T01:00:00"/>
    <d v="1899-12-30T15:30:00"/>
    <d v="1899-12-30T16:25:00"/>
    <d v="1899-12-30T00:55:00"/>
    <s v="DCO"/>
    <s v="N/A"/>
  </r>
  <r>
    <n v="12489"/>
    <x v="31"/>
    <x v="9"/>
    <s v="LIFT IFTS 24-04 HUN"/>
    <s v="IFTS"/>
    <n v="62"/>
    <s v="ACS"/>
    <n v="1"/>
    <m/>
    <s v="X"/>
    <x v="0"/>
    <s v="STDA"/>
    <s v="LOW LEVEL"/>
    <m/>
    <m/>
    <s v="FMS LLF01"/>
    <s v="08:30"/>
    <s v="09:30"/>
    <d v="1899-12-30T01:00:00"/>
    <d v="1899-12-30T08:30:00"/>
    <d v="1899-12-30T09:30:00"/>
    <d v="1899-12-30T01:00:00"/>
    <s v="DCO"/>
    <s v="N/A"/>
  </r>
  <r>
    <n v="12490"/>
    <x v="32"/>
    <x v="10"/>
    <s v="LIFT IFTS 24-04 CAN"/>
    <s v="IFTS"/>
    <n v="54"/>
    <s v="ACS"/>
    <n v="5"/>
    <m/>
    <s v="X"/>
    <x v="5"/>
    <s v="NET"/>
    <s v="RNG_STD"/>
    <m/>
    <n v="12491"/>
    <s v="FMSC RNG01"/>
    <s v="11:30"/>
    <s v="12:30"/>
    <d v="1899-12-30T01:00:00"/>
    <d v="1899-12-30T11:30:00"/>
    <d v="1899-12-30T12:30:00"/>
    <d v="1899-12-30T01:00:00"/>
    <s v="DCO"/>
    <s v="N/A"/>
  </r>
  <r>
    <n v="12491"/>
    <x v="33"/>
    <x v="10"/>
    <s v="LIFT IFTS 24-04 JPN"/>
    <s v="IFTS"/>
    <n v="57"/>
    <s v="ACS"/>
    <n v="2"/>
    <m/>
    <s v="X"/>
    <x v="1"/>
    <s v="STDA"/>
    <s v="DECI_STD"/>
    <m/>
    <m/>
    <s v="PT NIT01"/>
    <s v="08:30"/>
    <s v="09:30"/>
    <d v="1899-12-30T01:00:00"/>
    <s v="08:30"/>
    <s v="09:30"/>
    <d v="1899-12-30T01:00:00"/>
    <s v="DCO"/>
    <s v="N/A"/>
  </r>
  <r>
    <n v="12492"/>
    <x v="34"/>
    <x v="11"/>
    <s v="LIFT IFTS 24-05 AUT"/>
    <s v="IFTS"/>
    <n v="64"/>
    <s v="IFTS"/>
    <n v="23"/>
    <m/>
    <s v="X"/>
    <x v="6"/>
    <s v="STDA"/>
    <s v="DECI_STD"/>
    <m/>
    <m/>
    <s v="FMS NIT01"/>
    <s v="08:30"/>
    <s v="09:30"/>
    <d v="1899-12-30T01:00:00"/>
    <m/>
    <m/>
    <s v=""/>
    <s v="CANC"/>
    <s v="CD1"/>
  </r>
  <r>
    <n v="12493"/>
    <x v="35"/>
    <x v="11"/>
    <s v="LIFT IFTS 24-04 CAN"/>
    <s v="IFTS"/>
    <n v="54"/>
    <s v="ACS"/>
    <n v="14"/>
    <m/>
    <s v="X"/>
    <x v="0"/>
    <s v="NET"/>
    <s v="RNG_STD"/>
    <m/>
    <n v="12494"/>
    <s v="FMSC RNG01"/>
    <s v="08:30"/>
    <s v="09:30"/>
    <d v="1899-12-30T01:00:00"/>
    <d v="1899-12-30T08:30:00"/>
    <d v="1899-12-30T09:30:00"/>
    <d v="1899-12-30T01:00:00"/>
    <s v="DCO"/>
    <s v="N/A"/>
  </r>
  <r>
    <n v="12494"/>
    <x v="3"/>
    <x v="1"/>
    <s v="LIFT IFTS 24-04 JPN"/>
    <s v="IFTS"/>
    <n v="57"/>
    <s v="IFTS"/>
    <n v="22"/>
    <m/>
    <s v="X"/>
    <x v="0"/>
    <s v="STDA"/>
    <s v="DECI_STD"/>
    <m/>
    <m/>
    <s v="FMS CF03"/>
    <s v="11:35"/>
    <s v="12:35"/>
    <d v="1899-12-30T01:00:00"/>
    <d v="1899-12-30T11:35:00"/>
    <d v="1899-12-30T12:10:00"/>
    <d v="1899-12-30T00:35:00"/>
    <s v="RSLD"/>
    <s v="CD3"/>
  </r>
  <r>
    <n v="12495"/>
    <x v="35"/>
    <x v="11"/>
    <s v="LIFT IFTS 24-04 HUN"/>
    <s v="IFTS"/>
    <n v="62"/>
    <s v="IFTS"/>
    <n v="23"/>
    <m/>
    <s v="X"/>
    <x v="5"/>
    <s v="NET"/>
    <s v="RNG_STD"/>
    <m/>
    <n v="12496"/>
    <s v="FMSC ARNG01"/>
    <s v="10:15"/>
    <s v="11:15"/>
    <d v="1899-12-30T01:00:00"/>
    <s v="10:15"/>
    <d v="1899-12-30T11:05:00"/>
    <d v="1899-12-30T00:50:00"/>
    <s v="DCO"/>
    <s v="N/A"/>
  </r>
  <r>
    <n v="12496"/>
    <x v="35"/>
    <x v="11"/>
    <s v="LIFT IFTS 24-05 AUT"/>
    <s v="IFTS"/>
    <n v="64"/>
    <s v="ACS"/>
    <n v="2"/>
    <m/>
    <s v="X"/>
    <x v="2"/>
    <s v="STDA"/>
    <s v="DECI_STD"/>
    <m/>
    <m/>
    <s v="FMS NIT01"/>
    <s v="11:30"/>
    <s v="12:30"/>
    <d v="1899-12-30T01:00:00"/>
    <d v="1899-12-30T11:30:00"/>
    <d v="1899-12-30T12:30:00"/>
    <d v="1899-12-30T01:00:00"/>
    <s v="DCO"/>
    <s v="N/A"/>
  </r>
  <r>
    <n v="12497"/>
    <x v="3"/>
    <x v="1"/>
    <s v="IP"/>
    <s v="Support IFTS"/>
    <m/>
    <s v="ACS"/>
    <n v="30"/>
    <m/>
    <s v="X"/>
    <x v="4"/>
    <s v="NET"/>
    <s v="DECI_STD"/>
    <m/>
    <n v="12496"/>
    <s v="SUPP"/>
    <d v="1899-12-30T13:05:00"/>
    <d v="1899-12-30T14:05:00"/>
    <d v="1899-12-30T01:00:00"/>
    <m/>
    <m/>
    <s v=""/>
    <s v="SMC"/>
    <s v="CD5"/>
  </r>
  <r>
    <n v="12498"/>
    <x v="36"/>
    <x v="12"/>
    <s v="LIFT 24-45 ITA"/>
    <s v="AMI"/>
    <n v="34"/>
    <s v="IFTS"/>
    <n v="22"/>
    <s v="X"/>
    <m/>
    <x v="1"/>
    <s v="STDA"/>
    <s v="DECI_STD"/>
    <m/>
    <m/>
    <s v="SD NIT01"/>
    <s v="11:30"/>
    <s v="12:30"/>
    <d v="1899-12-30T01:00:00"/>
    <m/>
    <m/>
    <s v=""/>
    <s v="CANC"/>
    <s v="CD1"/>
  </r>
  <r>
    <n v="12499"/>
    <x v="37"/>
    <x v="12"/>
    <s v="LIFT 24-45 ITA"/>
    <s v="AMI"/>
    <n v="34"/>
    <s v="ACS"/>
    <n v="10"/>
    <s v="X"/>
    <m/>
    <x v="2"/>
    <s v="STDA"/>
    <s v="DECI_STD"/>
    <m/>
    <m/>
    <s v="SD NIT01"/>
    <s v="13:00"/>
    <s v="14:00"/>
    <d v="1899-12-30T01:00:00"/>
    <d v="1899-12-30T13:00:00"/>
    <d v="1899-12-30T14:00:00"/>
    <d v="1899-12-30T01:00:00"/>
    <s v="DCO"/>
    <s v="N/A"/>
  </r>
  <r>
    <n v="12500"/>
    <x v="38"/>
    <x v="12"/>
    <s v=" IFTS LIFT 24-03 QATAR"/>
    <s v="QATAR"/>
    <n v="57"/>
    <s v="ACS"/>
    <n v="17"/>
    <s v="X"/>
    <m/>
    <x v="5"/>
    <s v="NET"/>
    <s v="DECI_STD"/>
    <m/>
    <n v="12501"/>
    <s v="FMSC DBFM01"/>
    <s v="08:30"/>
    <s v="09:30"/>
    <d v="1899-12-30T01:00:00"/>
    <m/>
    <m/>
    <s v=""/>
    <s v="CANC"/>
    <s v="CD10"/>
  </r>
  <r>
    <n v="12501"/>
    <x v="38"/>
    <x v="12"/>
    <s v="LIFT IFTS 24-04 SPA"/>
    <s v="IFTS"/>
    <n v="58"/>
    <s v="ACS"/>
    <n v="5"/>
    <m/>
    <s v="X"/>
    <x v="5"/>
    <s v="NET"/>
    <s v="DECI_STD"/>
    <m/>
    <n v="12502"/>
    <s v="FMSC DBFM02"/>
    <s v="10:00"/>
    <s v="11:00"/>
    <d v="1899-12-30T01:00:00"/>
    <m/>
    <m/>
    <s v=""/>
    <s v="CANC"/>
    <s v="CD10"/>
  </r>
  <r>
    <n v="12502"/>
    <x v="38"/>
    <x v="12"/>
    <s v="LIFT 24-43 ITA"/>
    <s v="AMI"/>
    <n v="69"/>
    <s v="ACS"/>
    <n v="10"/>
    <s v="X"/>
    <m/>
    <x v="6"/>
    <s v="STDA"/>
    <s v="DCA"/>
    <m/>
    <m/>
    <s v="SD BVR02"/>
    <s v="10:00"/>
    <s v="11:00"/>
    <d v="1899-12-30T01:00:00"/>
    <m/>
    <m/>
    <s v=""/>
    <s v="CANC"/>
    <s v="CD4"/>
  </r>
  <r>
    <n v="12503"/>
    <x v="38"/>
    <x v="12"/>
    <s v="IFTS LIFT 24-02 QATAR"/>
    <s v="QATAR"/>
    <n v="53"/>
    <s v="ACS"/>
    <n v="14"/>
    <s v="X"/>
    <m/>
    <x v="5"/>
    <s v="NET"/>
    <s v="DCA"/>
    <m/>
    <n v="12504"/>
    <s v="NET DCA02"/>
    <s v="11:30"/>
    <s v="12:30"/>
    <d v="1899-12-30T01:00:00"/>
    <m/>
    <m/>
    <s v=""/>
    <s v="CANC"/>
    <s v="CD10"/>
  </r>
  <r>
    <n v="12504"/>
    <x v="38"/>
    <x v="12"/>
    <s v="IFTS LIFT 24-02 QATAR"/>
    <s v="QATAR"/>
    <n v="54"/>
    <s v="ACS"/>
    <n v="12"/>
    <s v="X"/>
    <m/>
    <x v="4"/>
    <s v="NET"/>
    <s v="DCA"/>
    <m/>
    <n v="12503"/>
    <s v="NET DCA02"/>
    <d v="1899-12-30T11:30:00"/>
    <d v="1899-12-30T12:30:00"/>
    <d v="1899-12-30T01:00:00"/>
    <m/>
    <m/>
    <s v=""/>
    <s v="CANC"/>
    <s v="CD10"/>
  </r>
  <r>
    <n v="12505"/>
    <x v="38"/>
    <x v="12"/>
    <s v="LIFT 24-03 SNG"/>
    <s v="IFTS"/>
    <n v="43"/>
    <s v="IFTS"/>
    <n v="22"/>
    <m/>
    <s v="X"/>
    <x v="5"/>
    <s v="NET"/>
    <s v="DCA"/>
    <m/>
    <n v="12506"/>
    <s v="NET QRA01"/>
    <s v="13:00"/>
    <s v="14:00"/>
    <d v="1899-12-30T01:00:00"/>
    <m/>
    <m/>
    <s v=""/>
    <s v="CANC"/>
    <s v="CD10"/>
  </r>
  <r>
    <n v="12506"/>
    <x v="38"/>
    <x v="12"/>
    <s v="LIFT 24-03 SNG"/>
    <s v="IFTS"/>
    <n v="44"/>
    <s v="ACS"/>
    <n v="10"/>
    <m/>
    <s v="X"/>
    <x v="4"/>
    <s v="NET"/>
    <s v="DCA"/>
    <m/>
    <n v="12505"/>
    <s v="NET QRA01"/>
    <s v="13:00"/>
    <s v="14:00"/>
    <d v="1899-12-30T01:00:00"/>
    <m/>
    <m/>
    <s v=""/>
    <s v="CANC"/>
    <s v="CD10"/>
  </r>
  <r>
    <n v="12507"/>
    <x v="38"/>
    <x v="12"/>
    <s v="LIFT IFTS 24-05 GER"/>
    <s v="IFTS"/>
    <n v="66"/>
    <s v="ACS"/>
    <n v="9"/>
    <m/>
    <s v="X"/>
    <x v="5"/>
    <s v="NET"/>
    <s v="DECI_STD_NVG"/>
    <m/>
    <n v="12508"/>
    <s v="NET BFFNVG01"/>
    <s v="14:30"/>
    <s v="15:30"/>
    <d v="1899-12-30T01:00:00"/>
    <m/>
    <m/>
    <s v=""/>
    <s v="CANC"/>
    <s v="CD10"/>
  </r>
  <r>
    <n v="12508"/>
    <x v="4"/>
    <x v="1"/>
    <s v="IP"/>
    <s v="Support QATAR"/>
    <m/>
    <s v="ACS"/>
    <n v="31"/>
    <m/>
    <s v="X"/>
    <x v="4"/>
    <s v="NET"/>
    <s v="DECI_STD"/>
    <m/>
    <n v="12507"/>
    <s v="SUPP"/>
    <d v="1899-12-30T07:05:00"/>
    <d v="1899-12-30T08:05:00"/>
    <d v="1899-12-30T01:00:00"/>
    <d v="1899-12-30T07:05:00"/>
    <d v="1899-12-30T08:05:00"/>
    <d v="1899-12-30T01:00:00"/>
    <s v="SDC"/>
    <s v="N/A"/>
  </r>
  <r>
    <n v="12509"/>
    <x v="38"/>
    <x v="12"/>
    <s v="LIFT 24-03 SNG"/>
    <s v="IFTS"/>
    <n v="44"/>
    <s v="ACS"/>
    <n v="5"/>
    <m/>
    <s v="X"/>
    <x v="0"/>
    <s v="NET"/>
    <s v="DCA"/>
    <m/>
    <n v="12510"/>
    <s v="NET QRA02"/>
    <s v="16:00"/>
    <s v="17:00"/>
    <d v="1899-12-30T01:00:00"/>
    <m/>
    <m/>
    <s v=""/>
    <s v="CANC"/>
    <s v="CD10"/>
  </r>
  <r>
    <n v="12510"/>
    <x v="4"/>
    <x v="1"/>
    <s v="IP"/>
    <s v="Support QATAR"/>
    <m/>
    <s v="ACS"/>
    <n v="10"/>
    <m/>
    <s v="X"/>
    <x v="1"/>
    <s v="NET"/>
    <s v="DECI_STD"/>
    <m/>
    <n v="12509"/>
    <s v="SUPP"/>
    <d v="1899-12-30T07:05:00"/>
    <d v="1899-12-30T08:05:00"/>
    <d v="1899-12-30T01:00:00"/>
    <d v="1899-12-30T07:05:00"/>
    <d v="1899-12-30T08:05:00"/>
    <d v="1899-12-30T01:00:00"/>
    <s v="SDC"/>
    <s v="N/A"/>
  </r>
  <r>
    <n v="12511"/>
    <x v="38"/>
    <x v="12"/>
    <s v="LIFT 24-03 SNG"/>
    <s v="IFTS"/>
    <n v="43"/>
    <s v="ACS"/>
    <n v="1"/>
    <m/>
    <s v="X"/>
    <x v="1"/>
    <s v="NET"/>
    <s v="DCA"/>
    <m/>
    <n v="12510"/>
    <s v="NET QRA02"/>
    <s v="16:00"/>
    <s v="17:00"/>
    <d v="1899-12-30T01:00:00"/>
    <m/>
    <m/>
    <s v=""/>
    <s v="CANC"/>
    <s v="CD10"/>
  </r>
  <r>
    <n v="12512"/>
    <x v="38"/>
    <x v="12"/>
    <s v="LIFT IFTS 24-05 GER"/>
    <s v="IFTS"/>
    <n v="67"/>
    <s v="ACS"/>
    <n v="32"/>
    <m/>
    <s v="X"/>
    <x v="5"/>
    <s v="NET"/>
    <s v="DECI_STD_NVG"/>
    <m/>
    <n v="12513"/>
    <s v="NET BFFNVG01"/>
    <s v="16:00"/>
    <s v="17:00"/>
    <d v="1899-12-30T01:00:00"/>
    <m/>
    <m/>
    <s v=""/>
    <s v="CANC"/>
    <s v="CD10"/>
  </r>
  <r>
    <n v="12513"/>
    <x v="38"/>
    <x v="12"/>
    <s v="IFTS LIFT 24-02 QATAR"/>
    <s v="QATAR"/>
    <n v="50"/>
    <s v="ACS"/>
    <n v="10"/>
    <s v="X"/>
    <m/>
    <x v="6"/>
    <s v="STDA"/>
    <s v="BRV_R2R_STD"/>
    <m/>
    <m/>
    <s v="PT BVR02"/>
    <s v="16:00"/>
    <s v="17:00"/>
    <d v="1899-12-30T01:00:00"/>
    <m/>
    <m/>
    <s v=""/>
    <s v="CANC"/>
    <s v="CD10"/>
  </r>
  <r>
    <n v="12514"/>
    <x v="39"/>
    <x v="12"/>
    <s v="IFTS LIFT 24-02 QATAR"/>
    <s v="QATAR"/>
    <n v="53"/>
    <s v="IFTS"/>
    <n v="23"/>
    <s v="X"/>
    <m/>
    <x v="0"/>
    <s v="NET"/>
    <s v="DCA"/>
    <m/>
    <n v="12515"/>
    <s v="NET DCA02"/>
    <s v="08:30"/>
    <s v="09:30"/>
    <d v="1899-12-30T01:00:00"/>
    <d v="1899-12-30T08:40:00"/>
    <d v="1899-12-30T09:40:00"/>
    <d v="1899-12-30T01:00:00"/>
    <s v="DCO"/>
    <s v="N/A"/>
  </r>
  <r>
    <n v="12515"/>
    <x v="4"/>
    <x v="1"/>
    <s v="IP"/>
    <s v="Support QATAR"/>
    <m/>
    <s v="ACS"/>
    <n v="2"/>
    <m/>
    <s v="X"/>
    <x v="1"/>
    <s v="NET"/>
    <s v="DECI_STD_NVG"/>
    <m/>
    <n v="12514"/>
    <s v="SUPP"/>
    <d v="1899-12-30T08:35:00"/>
    <d v="1899-12-30T09:35:00"/>
    <d v="1899-12-30T01:00:00"/>
    <d v="1899-12-30T08:35:00"/>
    <d v="1899-12-30T09:35:00"/>
    <d v="1899-12-30T01:00:00"/>
    <s v="SDC"/>
    <s v="N/A"/>
  </r>
  <r>
    <n v="12516"/>
    <x v="39"/>
    <x v="12"/>
    <s v="IFTS LIFT 24-02 QATAR"/>
    <s v="QATAR"/>
    <n v="54"/>
    <s v="ACS"/>
    <n v="30"/>
    <s v="X"/>
    <m/>
    <x v="1"/>
    <s v="NET"/>
    <s v="DCA"/>
    <m/>
    <n v="12515"/>
    <s v="NET DCA02"/>
    <d v="1899-12-30T08:30:00"/>
    <d v="1899-12-30T09:30:00"/>
    <d v="1899-12-30T01:00:00"/>
    <d v="1899-12-30T08:40:00"/>
    <d v="1899-12-30T09:40:00"/>
    <d v="1899-12-30T01:00:00"/>
    <s v="DCO"/>
    <s v="N/A"/>
  </r>
  <r>
    <n v="12517"/>
    <x v="39"/>
    <x v="12"/>
    <s v="LIFT 24-43 ITA"/>
    <s v="AMI"/>
    <n v="69"/>
    <s v="ACS"/>
    <n v="12"/>
    <s v="X"/>
    <m/>
    <x v="6"/>
    <s v="STDA"/>
    <s v="DCA"/>
    <m/>
    <m/>
    <s v="SD BVR02"/>
    <s v="13:00"/>
    <s v="14:00"/>
    <d v="1899-12-30T01:00:00"/>
    <d v="1899-12-30T13:00:00"/>
    <d v="1899-12-30T14:00:00"/>
    <d v="1899-12-30T01:00:00"/>
    <s v="DCO"/>
    <s v="N/A"/>
  </r>
  <r>
    <n v="12518"/>
    <x v="4"/>
    <x v="1"/>
    <s v="IP"/>
    <s v="Support QATAR"/>
    <m/>
    <s v="IFTS"/>
    <n v="9"/>
    <m/>
    <s v="X"/>
    <x v="4"/>
    <s v="NET"/>
    <s v="DECI_STD_NVG"/>
    <m/>
    <n v="12517"/>
    <s v="SUPP"/>
    <d v="1899-12-30T10:05:00"/>
    <d v="1899-12-30T11:05:00"/>
    <d v="1899-12-30T01:00:00"/>
    <d v="1899-12-30T10:05:00"/>
    <d v="1899-12-30T11:05:00"/>
    <d v="1899-12-30T01:00:00"/>
    <s v="SDC"/>
    <s v="N/A"/>
  </r>
  <r>
    <n v="12519"/>
    <x v="40"/>
    <x v="12"/>
    <s v="LIFT IFTS 24-05 GER"/>
    <s v="IFTS"/>
    <n v="66"/>
    <s v="ACS"/>
    <n v="12"/>
    <m/>
    <s v="X"/>
    <x v="0"/>
    <s v="NET"/>
    <s v="DECI_STD_NVG"/>
    <m/>
    <n v="12520"/>
    <s v="NET BFFNVG01"/>
    <s v="08:30"/>
    <s v="09:30"/>
    <d v="1899-12-30T01:00:00"/>
    <d v="1899-12-30T08:30:00"/>
    <d v="1899-12-30T09:30:00"/>
    <d v="1899-12-30T01:00:00"/>
    <s v="DCO"/>
    <s v="N/A"/>
  </r>
  <r>
    <n v="12520"/>
    <x v="40"/>
    <x v="12"/>
    <s v="LIFT IFTS 24-05 GER"/>
    <s v="IFTS"/>
    <n v="67"/>
    <s v="ACS"/>
    <n v="1"/>
    <m/>
    <s v="X"/>
    <x v="0"/>
    <s v="NET"/>
    <s v="DECI_STD_NVG"/>
    <m/>
    <n v="12521"/>
    <s v="NET BFFNVG01"/>
    <s v="11:30"/>
    <s v="12:30"/>
    <d v="1899-12-30T01:00:00"/>
    <d v="1899-12-30T11:30:00"/>
    <d v="1899-12-30T12:30:00"/>
    <d v="1899-12-30T01:00:00"/>
    <s v="DCO"/>
    <s v="N/A"/>
  </r>
  <r>
    <n v="12521"/>
    <x v="41"/>
    <x v="13"/>
    <s v="LIFT 24-03 SNG"/>
    <s v="IFTS"/>
    <n v="43"/>
    <s v="ACS"/>
    <n v="12"/>
    <m/>
    <s v="X"/>
    <x v="0"/>
    <s v="NET"/>
    <s v="DCA"/>
    <m/>
    <n v="12522"/>
    <s v="NET QRA02"/>
    <s v="10:30"/>
    <s v="11:30"/>
    <d v="1899-12-30T01:00:00"/>
    <s v="10:30"/>
    <s v="11:30"/>
    <d v="1899-12-30T01:00:00"/>
    <s v="DCO"/>
    <s v="N/A"/>
  </r>
  <r>
    <n v="12522"/>
    <x v="41"/>
    <x v="13"/>
    <s v="LIFT 24-03 SNG"/>
    <s v="IFTS"/>
    <n v="44"/>
    <s v="ACS"/>
    <n v="5"/>
    <m/>
    <s v="X"/>
    <x v="1"/>
    <s v="NET"/>
    <s v="DCA"/>
    <m/>
    <n v="12521"/>
    <s v="NET QRA02"/>
    <d v="1899-12-30T10:30:00"/>
    <d v="1899-12-30T11:30:00"/>
    <d v="1899-12-30T01:00:00"/>
    <d v="1899-12-30T10:30:00"/>
    <d v="1899-12-30T11:30:00"/>
    <d v="1899-12-30T01:00:00"/>
    <s v="DCO"/>
    <s v="N/A"/>
  </r>
  <r>
    <n v="12523"/>
    <x v="4"/>
    <x v="1"/>
    <s v="IP"/>
    <s v="Support IFTS"/>
    <m/>
    <s v="ACS"/>
    <n v="9"/>
    <m/>
    <s v="X"/>
    <x v="4"/>
    <s v="NET"/>
    <s v="RNG_STD"/>
    <m/>
    <n v="12522"/>
    <s v="SUPP"/>
    <d v="1899-12-30T11:35:00"/>
    <d v="1899-12-30T12:35:00"/>
    <d v="1899-12-30T01:00:00"/>
    <d v="1899-12-30T11:35:00"/>
    <d v="1899-12-30T12:35:00"/>
    <d v="1899-12-30T01:00:00"/>
    <s v="SDC"/>
    <s v="N/A"/>
  </r>
  <r>
    <n v="12524"/>
    <x v="42"/>
    <x v="13"/>
    <s v="IFTS LIFT 24-02 QATAR"/>
    <s v="QATAR"/>
    <n v="50"/>
    <s v="ACS"/>
    <n v="2"/>
    <s v="X"/>
    <m/>
    <x v="6"/>
    <s v="STDA"/>
    <s v="BRV_R2R_STD"/>
    <m/>
    <m/>
    <s v="PT BVR02"/>
    <s v="13:30"/>
    <s v="14:30"/>
    <d v="1899-12-30T01:00:00"/>
    <d v="1899-12-30T13:30:00"/>
    <d v="1899-12-30T14:30:00"/>
    <d v="1899-12-30T01:00:00"/>
    <s v="DCO"/>
    <s v="N/A"/>
  </r>
  <r>
    <n v="12525"/>
    <x v="4"/>
    <x v="1"/>
    <s v="IP"/>
    <s v="Support IFTS"/>
    <m/>
    <s v="ACS"/>
    <n v="12"/>
    <m/>
    <s v="X"/>
    <x v="1"/>
    <s v="NET"/>
    <s v="RNG_STD"/>
    <m/>
    <n v="12524"/>
    <s v="SUPP"/>
    <d v="1899-12-30T11:35:00"/>
    <d v="1899-12-30T12:35:00"/>
    <d v="1899-12-30T01:00:00"/>
    <d v="1899-12-30T11:35:00"/>
    <d v="1899-12-30T12:35:00"/>
    <d v="1899-12-30T01:00:00"/>
    <s v="DCO"/>
    <s v="N/A"/>
  </r>
  <r>
    <n v="12526"/>
    <x v="43"/>
    <x v="13"/>
    <s v="LIFT IFTS 24-04 HUN"/>
    <s v="IFTS"/>
    <n v="62"/>
    <s v="ACS"/>
    <n v="32"/>
    <m/>
    <s v="X"/>
    <x v="0"/>
    <s v="NET"/>
    <s v="RNG_STD"/>
    <m/>
    <n v="12527"/>
    <s v="FMSC ARNG01"/>
    <s v="06:00"/>
    <s v="07:00"/>
    <d v="1899-12-30T01:00:00"/>
    <s v="06:00"/>
    <s v="07:00"/>
    <d v="1899-12-30T01:00:00"/>
    <s v="DCO"/>
    <s v="N/A"/>
  </r>
  <r>
    <n v="12527"/>
    <x v="44"/>
    <x v="13"/>
    <s v="IFTS LIFT 24-02 QATAR"/>
    <s v="QATAR"/>
    <n v="52"/>
    <s v="ACS"/>
    <n v="14"/>
    <s v="X"/>
    <m/>
    <x v="4"/>
    <s v="STDA"/>
    <s v="BRV_R2R_STD"/>
    <m/>
    <m/>
    <s v="PT R2R02"/>
    <s v="13:30"/>
    <s v="14:30"/>
    <d v="1899-12-30T01:00:00"/>
    <d v="1899-12-30T13:30:00"/>
    <d v="1899-12-30T14:30:00"/>
    <d v="1899-12-30T01:00:00"/>
    <s v="DCO"/>
    <s v="N/A"/>
  </r>
  <r>
    <n v="12528"/>
    <x v="44"/>
    <x v="13"/>
    <s v=" IFTS LIFT 24-03 QATAR"/>
    <s v="QATAR"/>
    <n v="57"/>
    <s v="IFTS"/>
    <n v="5"/>
    <s v="X"/>
    <m/>
    <x v="3"/>
    <s v="STDA"/>
    <s v="CAS_DECI"/>
    <m/>
    <m/>
    <s v="FMS CAS02"/>
    <s v="13:30"/>
    <s v="14:30"/>
    <d v="1899-12-30T01:00:00"/>
    <d v="1899-12-30T13:45:00"/>
    <d v="1899-12-30T14:30:00"/>
    <d v="1899-12-30T00:45:00"/>
    <s v="DCO"/>
    <s v="N/A"/>
  </r>
  <r>
    <n v="12529"/>
    <x v="45"/>
    <x v="13"/>
    <s v="IFTS LIFT 24-02 QATAR"/>
    <s v="QATAR"/>
    <n v="52"/>
    <s v="IFTS"/>
    <n v="23"/>
    <s v="X"/>
    <m/>
    <x v="6"/>
    <s v="STDA"/>
    <s v="BRV_R2R_STD"/>
    <m/>
    <m/>
    <s v="PT R2R02"/>
    <s v="06:00"/>
    <s v="07:00"/>
    <d v="1899-12-30T01:00:00"/>
    <s v="06:00"/>
    <s v="07:00"/>
    <d v="1899-12-30T01:00:00"/>
    <s v="DCO"/>
    <s v="N/A"/>
  </r>
  <r>
    <n v="12530"/>
    <x v="4"/>
    <x v="1"/>
    <s v="IP"/>
    <s v="Support IFTS"/>
    <m/>
    <s v="ACS"/>
    <n v="10"/>
    <m/>
    <s v="X"/>
    <x v="1"/>
    <s v="NET"/>
    <s v="RNG_STD"/>
    <m/>
    <n v="12529"/>
    <s v="SUPP"/>
    <d v="1899-12-30T13:05:00"/>
    <d v="1899-12-30T14:05:00"/>
    <d v="1899-12-30T01:00:00"/>
    <d v="1899-12-30T13:05:00"/>
    <d v="1899-12-30T14:05:00"/>
    <d v="1899-12-30T01:00:00"/>
    <s v="DCO"/>
    <s v="N/A"/>
  </r>
  <r>
    <n v="12531"/>
    <x v="45"/>
    <x v="13"/>
    <s v="LIFT IFTS 25-01 HUN"/>
    <s v="IFTS"/>
    <n v="71"/>
    <s v="ACS"/>
    <n v="10"/>
    <m/>
    <s v="X"/>
    <x v="3"/>
    <s v="STDA"/>
    <s v="DECI_STD"/>
    <m/>
    <m/>
    <s v="PT NAV01"/>
    <s v="07:30"/>
    <s v="08:30"/>
    <d v="1899-12-30T01:00:00"/>
    <d v="1899-12-30T07:40:00"/>
    <d v="1899-12-30T08:50:00"/>
    <d v="1899-12-30T01:10:00"/>
    <s v="DCO"/>
    <s v="N/A"/>
  </r>
  <r>
    <n v="12532"/>
    <x v="46"/>
    <x v="14"/>
    <s v="LIFT IFTS 24-04 SPA"/>
    <s v="IFTS"/>
    <n v="58"/>
    <s v="ACS"/>
    <n v="14"/>
    <m/>
    <s v="X"/>
    <x v="0"/>
    <s v="NET"/>
    <s v="DECI_STD"/>
    <m/>
    <n v="12533"/>
    <s v="FMSC DBFM02"/>
    <s v="06:00"/>
    <s v="07:00"/>
    <d v="1899-12-30T01:00:00"/>
    <m/>
    <m/>
    <s v=""/>
    <s v="CANC"/>
    <s v="CD4"/>
  </r>
  <r>
    <n v="12533"/>
    <x v="46"/>
    <x v="14"/>
    <s v="LIFT IFTS 24-05 AUT"/>
    <s v="IFTS"/>
    <n v="64"/>
    <s v="ACS"/>
    <n v="1"/>
    <m/>
    <s v="X"/>
    <x v="4"/>
    <s v="STDA"/>
    <s v="LOW LEVEL"/>
    <m/>
    <m/>
    <s v="FMS LLF01"/>
    <s v="06:00"/>
    <s v="07:00"/>
    <d v="1899-12-30T01:00:00"/>
    <m/>
    <m/>
    <s v=""/>
    <s v="CANC"/>
    <s v="CD4"/>
  </r>
  <r>
    <n v="12534"/>
    <x v="46"/>
    <x v="14"/>
    <s v="LIFT IFTS 24-05 AUT"/>
    <s v="IFTS"/>
    <n v="65"/>
    <s v="ACS"/>
    <n v="10"/>
    <m/>
    <s v="X"/>
    <x v="6"/>
    <s v="STDA"/>
    <s v="LOW LEVEL"/>
    <m/>
    <m/>
    <s v="FMS LLF01"/>
    <s v="06:00"/>
    <s v="07:00"/>
    <d v="1899-12-30T01:00:00"/>
    <m/>
    <m/>
    <s v=""/>
    <s v="CANC"/>
    <s v="CD4"/>
  </r>
  <r>
    <n v="12535"/>
    <x v="4"/>
    <x v="1"/>
    <s v="IP"/>
    <s v="Support IFTS"/>
    <m/>
    <s v="IFTS"/>
    <n v="23"/>
    <m/>
    <s v="X"/>
    <x v="1"/>
    <s v="NET"/>
    <s v="RNG_STD"/>
    <m/>
    <n v="12534"/>
    <s v="SUPP"/>
    <d v="1899-12-30T14:35:00"/>
    <d v="1899-12-30T15:35:00"/>
    <d v="1899-12-30T01:00:00"/>
    <d v="1899-12-30T14:35:00"/>
    <d v="1899-12-30T15:35:00"/>
    <d v="1899-12-30T01:00:00"/>
    <s v="DCO"/>
    <s v="N/A"/>
  </r>
  <r>
    <n v="12536"/>
    <x v="46"/>
    <x v="14"/>
    <s v="LIFT IFTS 24-04 SPA"/>
    <s v="IFTS"/>
    <n v="58"/>
    <s v="IFTS"/>
    <n v="9"/>
    <m/>
    <s v="X"/>
    <x v="5"/>
    <s v="NET"/>
    <s v="DECI_STD"/>
    <m/>
    <n v="12525"/>
    <s v="FMSC DBFM02"/>
    <d v="1899-12-30T12:00:00"/>
    <d v="1899-12-30T13:00:00"/>
    <d v="1899-12-30T01:00:00"/>
    <d v="1899-12-30T12:00:00"/>
    <d v="1899-12-30T13:00:00"/>
    <d v="1899-12-30T01:00:00"/>
    <s v="DCO"/>
    <s v="N/A"/>
  </r>
  <r>
    <n v="12537"/>
    <x v="47"/>
    <x v="14"/>
    <s v="LIFT IFTS 24-05 AUT"/>
    <s v="IFTS"/>
    <n v="64"/>
    <s v="ACS"/>
    <n v="1"/>
    <m/>
    <s v="X"/>
    <x v="2"/>
    <s v="STDA"/>
    <s v="LOW LEVEL"/>
    <m/>
    <m/>
    <s v="FMS LLF01"/>
    <s v="09:00"/>
    <s v="10:00"/>
    <d v="1899-12-30T01:00:00"/>
    <d v="1899-12-30T09:00:00"/>
    <d v="1899-12-30T09:50:00"/>
    <d v="1899-12-30T00:50:00"/>
    <s v="DCO"/>
    <s v="N/A"/>
  </r>
  <r>
    <n v="12538"/>
    <x v="5"/>
    <x v="1"/>
    <s v="IP"/>
    <s v="Support IFTS"/>
    <m/>
    <s v="ACS"/>
    <n v="13"/>
    <m/>
    <s v="X"/>
    <x v="4"/>
    <s v="NET"/>
    <s v="RNG_STD"/>
    <m/>
    <n v="12537"/>
    <s v="SUPP"/>
    <d v="1899-12-30T07:05:00"/>
    <d v="1899-12-30T08:05:00"/>
    <d v="1899-12-30T01:00:00"/>
    <s v="07:05"/>
    <d v="1899-12-30T07:55:00"/>
    <d v="1899-12-30T00:50:00"/>
    <s v="SDC"/>
    <s v="N/A"/>
  </r>
  <r>
    <n v="12539"/>
    <x v="48"/>
    <x v="14"/>
    <s v="LIFT IFTS 24-05 AUT"/>
    <s v="IFTS"/>
    <n v="64"/>
    <s v="IFTS"/>
    <n v="9"/>
    <m/>
    <s v="X"/>
    <x v="0"/>
    <s v="NET"/>
    <s v="DECI_STD"/>
    <m/>
    <n v="12540"/>
    <s v="FMSC BFM02"/>
    <s v="06:00"/>
    <s v="07:00"/>
    <d v="1899-12-30T01:00:00"/>
    <m/>
    <m/>
    <s v=""/>
    <s v="CANC"/>
    <s v="CD10"/>
  </r>
  <r>
    <n v="12540"/>
    <x v="5"/>
    <x v="1"/>
    <s v="IP"/>
    <s v="Support IFTS"/>
    <m/>
    <s v="ACS"/>
    <n v="5"/>
    <m/>
    <s v="X"/>
    <x v="1"/>
    <s v="NET"/>
    <s v="RNG_STD"/>
    <m/>
    <n v="12539"/>
    <s v="SUPP"/>
    <d v="1899-12-30T07:05:00"/>
    <d v="1899-12-30T08:05:00"/>
    <d v="1899-12-30T01:00:00"/>
    <d v="1899-12-30T07:10:00"/>
    <d v="1899-12-30T08:00:00"/>
    <d v="1899-12-30T00:50:00"/>
    <s v="SDC"/>
    <s v="N/A"/>
  </r>
  <r>
    <n v="12541"/>
    <x v="48"/>
    <x v="14"/>
    <s v="LIFT IFTS 24-05 GER"/>
    <s v="IFTS"/>
    <n v="67"/>
    <s v="ACS"/>
    <n v="5"/>
    <m/>
    <s v="X"/>
    <x v="0"/>
    <s v="NET"/>
    <s v="DECI_STD"/>
    <m/>
    <n v="12542"/>
    <s v="FMSC DBFM01"/>
    <s v="07:30"/>
    <s v="08:30"/>
    <d v="1899-12-30T01:00:00"/>
    <m/>
    <m/>
    <s v=""/>
    <s v="CANC"/>
    <s v="CD10"/>
  </r>
  <r>
    <n v="12542"/>
    <x v="48"/>
    <x v="14"/>
    <s v=" IFTS LIFT 24-03 QATAR"/>
    <s v="QATAR"/>
    <n v="56"/>
    <s v="IFTS"/>
    <n v="9"/>
    <s v="X"/>
    <m/>
    <x v="5"/>
    <s v="NET"/>
    <s v="DECI_STD"/>
    <m/>
    <n v="12543"/>
    <s v="FMSC DBFM02"/>
    <s v="09:00"/>
    <s v="10:00"/>
    <d v="1899-12-30T01:00:00"/>
    <d v="1899-12-30T09:00:00"/>
    <d v="1899-12-30T10:00:00"/>
    <d v="1899-12-30T01:00:00"/>
    <s v="DCO"/>
    <s v="N/A"/>
  </r>
  <r>
    <n v="12543"/>
    <x v="49"/>
    <x v="15"/>
    <s v=" IFTS LIFT 24-03 QATAR"/>
    <s v="QATAR"/>
    <n v="57"/>
    <s v="IFTS"/>
    <n v="9"/>
    <s v="X"/>
    <m/>
    <x v="5"/>
    <s v="NET"/>
    <s v="DECI_STD"/>
    <m/>
    <n v="12544"/>
    <s v="FMSC DBFM01"/>
    <s v="07:30"/>
    <s v="08:30"/>
    <d v="1899-12-30T01:00:00"/>
    <s v="07:30"/>
    <s v="08:30"/>
    <d v="1899-12-30T01:00:00"/>
    <s v="DCO"/>
    <s v="N/A"/>
  </r>
  <r>
    <n v="12544"/>
    <x v="50"/>
    <x v="15"/>
    <s v="LIFT IFTS 24-05 AUT"/>
    <s v="IFTS"/>
    <n v="64"/>
    <s v="ACS"/>
    <n v="9"/>
    <m/>
    <s v="X"/>
    <x v="5"/>
    <s v="NET"/>
    <s v="DECI_STD"/>
    <m/>
    <n v="12545"/>
    <s v="FMSC BFM02"/>
    <s v="06:00"/>
    <s v="07:00"/>
    <d v="1899-12-30T01:00:00"/>
    <d v="1899-12-30T06:00:00"/>
    <d v="1899-12-30T07:00:00"/>
    <d v="1899-12-30T01:00:00"/>
    <s v="DCO"/>
    <s v="N/A"/>
  </r>
  <r>
    <n v="12545"/>
    <x v="5"/>
    <x v="1"/>
    <s v="IP"/>
    <s v="Support QATAR"/>
    <m/>
    <s v="IFTS"/>
    <n v="22"/>
    <m/>
    <s v="X"/>
    <x v="1"/>
    <s v="NET"/>
    <s v="DECI_STD"/>
    <m/>
    <n v="12544"/>
    <s v="SUPP"/>
    <d v="1899-12-30T08:35:00"/>
    <d v="1899-12-30T09:35:00"/>
    <d v="1899-12-30T01:00:00"/>
    <s v="08:35"/>
    <s v="09:35"/>
    <d v="1899-12-30T01:00:00"/>
    <s v="SDC"/>
    <s v="N/A"/>
  </r>
  <r>
    <n v="12546"/>
    <x v="50"/>
    <x v="15"/>
    <s v="LIFT IFTS 24-05 GER"/>
    <s v="IFTS"/>
    <n v="67"/>
    <s v="ACS"/>
    <n v="1"/>
    <m/>
    <s v="X"/>
    <x v="5"/>
    <s v="NET"/>
    <s v="DECI_STD"/>
    <m/>
    <n v="12547"/>
    <s v="FMSC DBFM01"/>
    <s v="09:00"/>
    <s v="10:00"/>
    <d v="1899-12-30T01:00:00"/>
    <d v="1899-12-30T09:00:00"/>
    <d v="1899-12-30T10:00:00"/>
    <d v="1899-12-30T01:00:00"/>
    <s v="DCO"/>
    <s v="N/A"/>
  </r>
  <r>
    <n v="12547"/>
    <x v="51"/>
    <x v="16"/>
    <s v="LIFT IFTS 24-04 HUN"/>
    <s v="IFTS"/>
    <n v="62"/>
    <s v="ACS"/>
    <n v="2"/>
    <m/>
    <s v="X"/>
    <x v="6"/>
    <s v="STDA"/>
    <s v="LOW LEVEL"/>
    <m/>
    <m/>
    <s v="FMS LLF01"/>
    <s v="09:00"/>
    <s v="10:00"/>
    <d v="1899-12-30T01:00:00"/>
    <s v="09:00"/>
    <s v="10:00"/>
    <d v="1899-12-30T01:00:00"/>
    <s v="DCO"/>
    <s v="N/A"/>
  </r>
  <r>
    <n v="12548"/>
    <x v="5"/>
    <x v="1"/>
    <s v="IP"/>
    <s v="Support IFTS"/>
    <m/>
    <s v="ACS"/>
    <n v="13"/>
    <m/>
    <s v="X"/>
    <x v="4"/>
    <s v="NET"/>
    <s v="RNG_STD"/>
    <m/>
    <n v="12547"/>
    <s v="SUPP"/>
    <d v="1899-12-30T10:05:00"/>
    <d v="1899-12-30T11:05:00"/>
    <d v="1899-12-30T01:00:00"/>
    <s v="10:05"/>
    <s v="11:05"/>
    <d v="1899-12-30T01:00:00"/>
    <s v="SDC"/>
    <s v="N/A"/>
  </r>
  <r>
    <n v="12549"/>
    <x v="52"/>
    <x v="16"/>
    <s v="LIP 24-03 AUT"/>
    <s v="IFTS"/>
    <n v="42"/>
    <s v="ACS"/>
    <n v="17"/>
    <m/>
    <s v="X"/>
    <x v="0"/>
    <s v="NET"/>
    <s v="DECI_STD"/>
    <m/>
    <n v="12550"/>
    <s v="SD OACM01"/>
    <s v="11:05"/>
    <d v="1899-12-30T11:35:00"/>
    <d v="1899-12-30T00:30:00"/>
    <d v="1899-12-30T11:05:00"/>
    <d v="1899-12-30T11:35:00"/>
    <d v="1899-12-30T00:30:00"/>
    <s v="DCO"/>
    <s v="N/A"/>
  </r>
  <r>
    <n v="12550"/>
    <x v="5"/>
    <x v="1"/>
    <s v="IP"/>
    <s v="Support QATAR"/>
    <m/>
    <s v="ACS"/>
    <n v="8"/>
    <m/>
    <s v="X"/>
    <x v="1"/>
    <s v="NET"/>
    <s v="DECI_STD"/>
    <m/>
    <n v="12549"/>
    <s v="SUPP"/>
    <d v="1899-12-30T10:05:00"/>
    <d v="1899-12-30T11:05:00"/>
    <d v="1899-12-30T01:00:00"/>
    <s v="10:05"/>
    <d v="1899-12-30T11:00:00"/>
    <d v="1899-12-30T00:55:00"/>
    <s v="SDC"/>
    <s v="N/A"/>
  </r>
  <r>
    <n v="12551"/>
    <x v="53"/>
    <x v="16"/>
    <s v="IFTS LIFT 24-02 QATAR"/>
    <s v="QATAR"/>
    <n v="52"/>
    <s v="ACS"/>
    <n v="17"/>
    <s v="X"/>
    <m/>
    <x v="4"/>
    <s v="NET"/>
    <s v="DCA"/>
    <m/>
    <n v="12550"/>
    <s v="NET DCA02"/>
    <d v="1899-12-30T06:00:00"/>
    <d v="1899-12-30T07:00:00"/>
    <d v="1899-12-30T01:00:00"/>
    <d v="1899-12-30T06:00:00"/>
    <d v="1899-12-30T07:00:00"/>
    <d v="1899-12-30T01:00:00"/>
    <s v="DCO"/>
    <s v="N/A"/>
  </r>
  <r>
    <n v="12552"/>
    <x v="54"/>
    <x v="17"/>
    <s v=" IFTS LIFT 24-03 QATAR"/>
    <s v="QATAR"/>
    <n v="57"/>
    <s v="IFTS"/>
    <n v="23"/>
    <s v="X"/>
    <m/>
    <x v="6"/>
    <s v="STDA"/>
    <s v="DECI_STD"/>
    <m/>
    <m/>
    <s v="PT ERT03"/>
    <s v="07:30"/>
    <s v="08:30"/>
    <d v="1899-12-30T01:00:00"/>
    <m/>
    <m/>
    <s v=""/>
    <s v="CANC"/>
    <s v="CD2"/>
  </r>
  <r>
    <n v="12553"/>
    <x v="54"/>
    <x v="17"/>
    <s v="LIP 24-03 AUT"/>
    <s v="IFTS"/>
    <n v="42"/>
    <s v="ACS"/>
    <n v="1"/>
    <m/>
    <s v="X"/>
    <x v="5"/>
    <s v="NET"/>
    <s v="DECI_STD"/>
    <m/>
    <n v="12554"/>
    <s v="SD OACM01"/>
    <s v="12:00"/>
    <s v="13:00"/>
    <d v="1899-12-30T01:00:00"/>
    <d v="1899-12-30T12:00:00"/>
    <d v="1899-12-30T13:00:00"/>
    <d v="1899-12-30T01:00:00"/>
    <s v="DCO"/>
    <s v="N/A"/>
  </r>
  <r>
    <n v="12554"/>
    <x v="55"/>
    <x v="18"/>
    <s v=" IFTS LIFT 24-03 QATAR"/>
    <s v="QATAR"/>
    <n v="57"/>
    <s v="IFTS"/>
    <n v="22"/>
    <s v="X"/>
    <m/>
    <x v="6"/>
    <s v="STDA"/>
    <s v="DECI_STD"/>
    <m/>
    <m/>
    <s v="PT ERT03"/>
    <s v="09:30"/>
    <s v="10:30"/>
    <d v="1899-12-30T01:00:00"/>
    <s v="09:30"/>
    <d v="1899-12-30T10:25:00"/>
    <d v="1899-12-30T00:55:00"/>
    <s v="DCO"/>
    <s v="N/A"/>
  </r>
  <r>
    <n v="12555"/>
    <x v="5"/>
    <x v="1"/>
    <s v="IP"/>
    <s v="Support IFTS"/>
    <m/>
    <s v="ACS"/>
    <n v="12"/>
    <m/>
    <s v="X"/>
    <x v="1"/>
    <s v="NET"/>
    <s v="RNG_STD"/>
    <m/>
    <n v="12554"/>
    <s v="SUPP"/>
    <d v="1899-12-30T11:35:00"/>
    <d v="1899-12-30T12:35:00"/>
    <d v="1899-12-30T01:00:00"/>
    <d v="1899-12-30T11:35:00"/>
    <d v="1899-12-30T12:35:00"/>
    <d v="1899-12-30T01:00:00"/>
    <s v="SDC"/>
    <s v="N/A"/>
  </r>
  <r>
    <n v="12556"/>
    <x v="55"/>
    <x v="18"/>
    <s v="LIFT IFTS 24-05 AUT"/>
    <s v="IFTS"/>
    <n v="64"/>
    <s v="IFTS"/>
    <n v="23"/>
    <m/>
    <s v="X"/>
    <x v="5"/>
    <s v="NET"/>
    <s v="DECI_STD"/>
    <m/>
    <n v="12557"/>
    <s v="FMSC OBFM02"/>
    <s v="14:00"/>
    <s v="15:00"/>
    <d v="1899-12-30T01:00:00"/>
    <d v="1899-12-30T14:00:00"/>
    <d v="1899-12-30T14:50:00"/>
    <d v="1899-12-30T00:50:00"/>
    <s v="DCO"/>
    <s v="N/A"/>
  </r>
  <r>
    <n v="12557"/>
    <x v="55"/>
    <x v="18"/>
    <s v="LIFT 24-44 ITA"/>
    <s v="AMI"/>
    <n v="72"/>
    <s v="ACS"/>
    <n v="14"/>
    <s v="X"/>
    <m/>
    <x v="0"/>
    <s v="NET"/>
    <s v="DCA"/>
    <m/>
    <n v="12558"/>
    <s v="SD QRA02"/>
    <s v="14:00"/>
    <s v="15:00"/>
    <d v="1899-12-30T01:00:00"/>
    <s v="14:00"/>
    <s v="15:00"/>
    <d v="1899-12-30T01:00:00"/>
    <s v="DCO"/>
    <s v="N/A"/>
  </r>
  <r>
    <n v="12558"/>
    <x v="6"/>
    <x v="2"/>
    <s v="IP"/>
    <s v="Support IFTS"/>
    <m/>
    <s v="IFTS"/>
    <n v="23"/>
    <m/>
    <s v="X"/>
    <x v="1"/>
    <s v="NET"/>
    <s v="RNG_STD"/>
    <m/>
    <n v="12557"/>
    <s v="SUPP"/>
    <d v="1899-12-30T07:05:00"/>
    <d v="1899-12-30T08:05:00"/>
    <d v="1899-12-30T01:00:00"/>
    <d v="1899-12-30T07:05:00"/>
    <d v="1899-12-30T08:05:00"/>
    <d v="1899-12-30T01:00:00"/>
    <s v="SDC"/>
    <s v="N/A"/>
  </r>
  <r>
    <n v="12559"/>
    <x v="55"/>
    <x v="18"/>
    <s v="LIFT 24-44 ITA"/>
    <s v="AMI"/>
    <n v="70"/>
    <s v="ACS"/>
    <n v="1"/>
    <s v="X"/>
    <m/>
    <x v="1"/>
    <s v="NET"/>
    <s v="DCA"/>
    <m/>
    <n v="12558"/>
    <s v="SD QRA02"/>
    <d v="1899-12-30T14:00:00"/>
    <d v="1899-12-30T15:00:00"/>
    <d v="1899-12-30T01:00:00"/>
    <d v="1899-12-30T14:00:00"/>
    <d v="1899-12-30T15:00:00"/>
    <d v="1899-12-30T01:00:00"/>
    <s v="DCO"/>
    <s v="N/A"/>
  </r>
  <r>
    <n v="12560"/>
    <x v="56"/>
    <x v="18"/>
    <s v="LIFT 24-44 ITA"/>
    <s v="AMI"/>
    <n v="72"/>
    <s v="ACS"/>
    <n v="14"/>
    <s v="X"/>
    <m/>
    <x v="0"/>
    <s v="NET"/>
    <s v="DCA"/>
    <m/>
    <n v="12561"/>
    <s v="SD QRA02"/>
    <s v="08:00"/>
    <s v="09:00"/>
    <d v="1899-12-30T01:00:00"/>
    <d v="1899-12-30T08:00:00"/>
    <d v="1899-12-30T09:00:00"/>
    <d v="1899-12-30T01:00:00"/>
    <s v="DCO"/>
    <s v="N/A"/>
  </r>
  <r>
    <n v="12561"/>
    <x v="56"/>
    <x v="18"/>
    <s v="LIFT 24-44 ITA"/>
    <s v="AMI"/>
    <n v="70"/>
    <s v="ACS"/>
    <n v="1"/>
    <s v="X"/>
    <m/>
    <x v="1"/>
    <s v="NET"/>
    <s v="DCA"/>
    <m/>
    <n v="12560"/>
    <s v="SD QRA02"/>
    <d v="1899-12-30T08:00:00"/>
    <d v="1899-12-30T09:00:00"/>
    <d v="1899-12-30T01:00:00"/>
    <d v="1899-12-30T08:00:00"/>
    <d v="1899-12-30T09:00:00"/>
    <d v="1899-12-30T01:00:00"/>
    <s v="DCO"/>
    <s v="N/A"/>
  </r>
  <r>
    <n v="12562"/>
    <x v="6"/>
    <x v="2"/>
    <s v="IP"/>
    <s v="Support QATAR"/>
    <m/>
    <s v="ACS"/>
    <n v="12"/>
    <m/>
    <s v="X"/>
    <x v="4"/>
    <s v="NET"/>
    <s v="RNG_STD"/>
    <m/>
    <n v="12561"/>
    <s v="SUPP"/>
    <d v="1899-12-30T08:35:00"/>
    <d v="1899-12-30T09:35:00"/>
    <d v="1899-12-30T01:00:00"/>
    <d v="1899-12-30T08:35:00"/>
    <d v="1899-12-30T09:35:00"/>
    <d v="1899-12-30T01:00:00"/>
    <s v="SDC"/>
    <s v="N/A"/>
  </r>
  <r>
    <n v="12563"/>
    <x v="56"/>
    <x v="18"/>
    <s v="LIFT IFTS 24-04 JPN"/>
    <s v="IFTS"/>
    <n v="55"/>
    <s v="ACS"/>
    <n v="14"/>
    <m/>
    <s v="X"/>
    <x v="2"/>
    <s v="STDA"/>
    <s v="DECI_STD"/>
    <m/>
    <m/>
    <s v="PT ERT03"/>
    <s v="11:00"/>
    <s v="12:00"/>
    <d v="1899-12-30T01:00:00"/>
    <d v="1899-12-30T11:00:00"/>
    <d v="1899-12-30T12:00:00"/>
    <d v="1899-12-30T01:00:00"/>
    <s v="DCO"/>
    <s v="N/A"/>
  </r>
  <r>
    <n v="12564"/>
    <x v="6"/>
    <x v="2"/>
    <s v="IP"/>
    <s v="Support QATAR"/>
    <m/>
    <s v="IFTS"/>
    <n v="22"/>
    <m/>
    <s v="X"/>
    <x v="1"/>
    <s v="NET"/>
    <s v="RNG_STD"/>
    <m/>
    <n v="12563"/>
    <s v="SUPP"/>
    <d v="1899-12-30T08:35:00"/>
    <d v="1899-12-30T09:35:00"/>
    <d v="1899-12-30T01:00:00"/>
    <d v="1899-12-30T08:35:00"/>
    <d v="1899-12-30T09:35:00"/>
    <d v="1899-12-30T01:00:00"/>
    <s v="SDC"/>
    <s v="N/A"/>
  </r>
  <r>
    <n v="12565"/>
    <x v="57"/>
    <x v="18"/>
    <s v="LIFT IFTS 24-03 SAUDI"/>
    <s v="IFTS"/>
    <n v="45"/>
    <s v="IFTS"/>
    <n v="9"/>
    <m/>
    <s v="X"/>
    <x v="5"/>
    <s v="NET"/>
    <s v="DCA"/>
    <m/>
    <n v="12566"/>
    <s v="NET QRA01"/>
    <s v="14:00"/>
    <s v="15:00"/>
    <d v="1899-12-30T01:00:00"/>
    <m/>
    <m/>
    <s v=""/>
    <s v="CANC"/>
    <s v="CD5"/>
  </r>
  <r>
    <n v="12566"/>
    <x v="57"/>
    <x v="18"/>
    <s v="LIFT IFTS 24-03 SAUDI"/>
    <s v="IFTS"/>
    <n v="47"/>
    <s v="IFTS"/>
    <n v="5"/>
    <m/>
    <s v="X"/>
    <x v="4"/>
    <s v="NET"/>
    <s v="DCA"/>
    <m/>
    <n v="12565"/>
    <s v="NET QRA01"/>
    <d v="1899-12-30T14:00:00"/>
    <d v="1899-12-30T15:00:00"/>
    <d v="1899-12-30T01:00:00"/>
    <m/>
    <m/>
    <s v=""/>
    <s v="CANC"/>
    <s v="CD4"/>
  </r>
  <r>
    <n v="12567"/>
    <x v="6"/>
    <x v="2"/>
    <s v="IP"/>
    <s v="Support QATAR"/>
    <m/>
    <s v="ACS"/>
    <n v="9"/>
    <m/>
    <s v="X"/>
    <x v="4"/>
    <s v="NET"/>
    <s v="RNG_STD"/>
    <m/>
    <n v="12566"/>
    <s v="SUPP"/>
    <d v="1899-12-30T10:05:00"/>
    <d v="1899-12-30T11:05:00"/>
    <d v="1899-12-30T01:00:00"/>
    <d v="1899-12-30T10:30:00"/>
    <d v="1899-12-30T11:20:00"/>
    <d v="1899-12-30T00:50:00"/>
    <s v="SDC"/>
    <s v="N/A"/>
  </r>
  <r>
    <n v="12568"/>
    <x v="58"/>
    <x v="18"/>
    <s v="LIP 24-03 SWE"/>
    <s v="IFTS"/>
    <n v="48"/>
    <s v="IFTS"/>
    <n v="22"/>
    <m/>
    <s v="X"/>
    <x v="4"/>
    <s v="NET"/>
    <s v="RNG_STD"/>
    <m/>
    <n v="12567"/>
    <s v="SD RNG03"/>
    <d v="1899-12-30T11:30:00"/>
    <d v="1899-12-30T12:30:00"/>
    <d v="1899-12-30T01:00:00"/>
    <d v="1899-12-30T11:30:00"/>
    <d v="1899-12-30T12:30:00"/>
    <d v="1899-12-30T01:00:00"/>
    <s v="DCO"/>
    <s v="N/A"/>
  </r>
  <r>
    <n v="12569"/>
    <x v="6"/>
    <x v="2"/>
    <s v="IP"/>
    <s v="Support IFTS"/>
    <m/>
    <s v="ACS"/>
    <n v="1"/>
    <m/>
    <s v="X"/>
    <x v="1"/>
    <s v="NET"/>
    <s v="DECI_STD"/>
    <m/>
    <n v="12568"/>
    <s v="SUPP"/>
    <d v="1899-12-30T10:05:00"/>
    <d v="1899-12-30T11:05:00"/>
    <d v="1899-12-30T01:00:00"/>
    <s v="10:05"/>
    <d v="1899-12-30T11:20:00"/>
    <d v="1899-12-30T01:15:00"/>
    <s v="SDC"/>
    <s v="N/A"/>
  </r>
  <r>
    <n v="12570"/>
    <x v="58"/>
    <x v="18"/>
    <s v=" IFTS LIFT 24-03 QATAR"/>
    <s v="QATAR"/>
    <n v="56"/>
    <s v="ACS"/>
    <n v="13"/>
    <s v="X"/>
    <m/>
    <x v="2"/>
    <s v="STDA"/>
    <s v="DECI_STD"/>
    <m/>
    <m/>
    <s v="PT ERT03"/>
    <d v="1899-12-30T08:30:00"/>
    <d v="1899-12-30T09:30:00"/>
    <d v="1899-12-30T01:00:00"/>
    <d v="1899-12-30T08:30:00"/>
    <d v="1899-12-30T09:30:00"/>
    <d v="1899-12-30T01:00:00"/>
    <s v="DCO"/>
    <s v="N/A"/>
  </r>
  <r>
    <n v="12571"/>
    <x v="59"/>
    <x v="19"/>
    <s v="LIP 24-04 CAN"/>
    <s v="IFTS"/>
    <n v="50"/>
    <s v="ACS"/>
    <n v="4"/>
    <m/>
    <s v="X"/>
    <x v="1"/>
    <s v="NET"/>
    <s v="RANGE"/>
    <m/>
    <n v="12570"/>
    <s v="SD RNG03"/>
    <d v="1899-12-30T06:00:00"/>
    <d v="1899-12-30T07:00:00"/>
    <d v="1899-12-30T01:00:00"/>
    <s v="06:00"/>
    <s v="07:00"/>
    <d v="1899-12-30T01:00:00"/>
    <s v="DCO"/>
    <s v="N/A"/>
  </r>
  <r>
    <n v="12572"/>
    <x v="6"/>
    <x v="2"/>
    <s v="IP"/>
    <s v="Support IFTS"/>
    <m/>
    <s v="ACS"/>
    <n v="17"/>
    <m/>
    <s v="X"/>
    <x v="4"/>
    <s v="NET"/>
    <s v="RNG_STD"/>
    <m/>
    <n v="12571"/>
    <s v="SUPP"/>
    <d v="1899-12-30T11:35:00"/>
    <d v="1899-12-30T12:35:00"/>
    <d v="1899-12-30T01:00:00"/>
    <d v="1899-12-30T11:35:00"/>
    <d v="1899-12-30T12:35:00"/>
    <d v="1899-12-30T01:00:00"/>
    <s v="SDC"/>
    <s v="N/A"/>
  </r>
  <r>
    <n v="12573"/>
    <x v="59"/>
    <x v="19"/>
    <s v="LIFT IFTS 24-03 SAUDI"/>
    <s v="IFTS"/>
    <n v="45"/>
    <s v="IFTS"/>
    <n v="23"/>
    <m/>
    <s v="X"/>
    <x v="5"/>
    <s v="NET"/>
    <s v="DCA"/>
    <m/>
    <n v="12574"/>
    <s v="NET QRA01"/>
    <s v="12:00"/>
    <s v="13:00"/>
    <d v="1899-12-30T01:00:00"/>
    <s v="12:00"/>
    <s v="13:00"/>
    <d v="1899-12-30T01:00:00"/>
    <s v="DCO"/>
    <s v="N/A"/>
  </r>
  <r>
    <n v="12574"/>
    <x v="6"/>
    <x v="2"/>
    <s v="IP"/>
    <s v="Support IFTS"/>
    <m/>
    <s v="ACS"/>
    <n v="32"/>
    <m/>
    <s v="X"/>
    <x v="1"/>
    <s v="NET"/>
    <s v="RNG_STD"/>
    <m/>
    <n v="12573"/>
    <s v="SUPP"/>
    <d v="1899-12-30T11:35:00"/>
    <d v="1899-12-30T12:35:00"/>
    <d v="1899-12-30T01:00:00"/>
    <d v="1899-12-30T11:35:00"/>
    <d v="1899-12-30T12:35:00"/>
    <d v="1899-12-30T01:00:00"/>
    <s v="SDC"/>
    <s v="N/A"/>
  </r>
  <r>
    <n v="12575"/>
    <x v="59"/>
    <x v="19"/>
    <s v="LIFT IFTS 24-03 SAUDI"/>
    <s v="IFTS"/>
    <n v="47"/>
    <s v="ACS"/>
    <n v="2"/>
    <m/>
    <s v="X"/>
    <x v="4"/>
    <s v="NET"/>
    <s v="DCA"/>
    <m/>
    <n v="12574"/>
    <s v="NET QRA01"/>
    <d v="1899-12-30T12:00:00"/>
    <d v="1899-12-30T13:00:00"/>
    <d v="1899-12-30T01:00:00"/>
    <d v="1899-12-30T12:00:00"/>
    <d v="1899-12-30T13:00:00"/>
    <d v="1899-12-30T01:00:00"/>
    <s v="DCO"/>
    <s v="N/A"/>
  </r>
  <r>
    <n v="12576"/>
    <x v="6"/>
    <x v="2"/>
    <s v="IFTS LIFT 24-02 QATAR"/>
    <s v="QATAR"/>
    <n v="52"/>
    <s v="ACS"/>
    <n v="9"/>
    <s v="X"/>
    <m/>
    <x v="1"/>
    <s v="NET"/>
    <s v="DCA"/>
    <m/>
    <n v="12577"/>
    <s v="NET DCA02"/>
    <s v="13:05"/>
    <s v="14:05"/>
    <d v="1899-12-30T01:00:00"/>
    <d v="1899-12-30T13:25:00"/>
    <d v="1899-12-30T13:40:00"/>
    <d v="1899-12-30T00:15:00"/>
    <s v="DNCO"/>
    <s v="CD3"/>
  </r>
  <r>
    <n v="12577"/>
    <x v="59"/>
    <x v="19"/>
    <s v="LIFT IFTS 24-04 SPA"/>
    <s v="IFTS"/>
    <n v="59"/>
    <s v="ACS"/>
    <n v="13"/>
    <m/>
    <s v="X"/>
    <x v="2"/>
    <s v="NET"/>
    <s v="LOW LEVEL"/>
    <m/>
    <n v="12578"/>
    <s v="NET TLL02 CPL01"/>
    <s v="12:00"/>
    <s v="13:00"/>
    <d v="1899-12-30T01:00:00"/>
    <m/>
    <m/>
    <s v=""/>
    <s v="CANC"/>
    <s v="CD4"/>
  </r>
  <r>
    <n v="12578"/>
    <x v="6"/>
    <x v="2"/>
    <s v="IP"/>
    <s v="Support IFTS"/>
    <m/>
    <s v="IFTS"/>
    <n v="23"/>
    <m/>
    <s v="X"/>
    <x v="4"/>
    <s v="NET"/>
    <s v="RNG_STD"/>
    <m/>
    <n v="12577"/>
    <s v="SUPP"/>
    <d v="1899-12-30T13:05:00"/>
    <d v="1899-12-30T14:05:00"/>
    <d v="1899-12-30T01:00:00"/>
    <d v="1899-12-30T13:05:00"/>
    <d v="1899-12-30T14:05:00"/>
    <d v="1899-12-30T01:00:00"/>
    <s v="SDC"/>
    <s v="N/A"/>
  </r>
  <r>
    <n v="12579"/>
    <x v="59"/>
    <x v="19"/>
    <s v="LIFT IFTS 24-04 SPA"/>
    <s v="IFTS"/>
    <n v="61"/>
    <s v="ACS"/>
    <n v="31"/>
    <m/>
    <s v="X"/>
    <x v="3"/>
    <s v="NET"/>
    <s v="LOW LEVEL"/>
    <m/>
    <n v="12578"/>
    <s v="NET TLL02 CPL01"/>
    <d v="1899-12-30T12:00:00"/>
    <d v="1899-12-30T13:00:00"/>
    <d v="1899-12-30T01:00:00"/>
    <m/>
    <m/>
    <s v=""/>
    <s v="CANC"/>
    <s v="CD4"/>
  </r>
  <r>
    <n v="12580"/>
    <x v="60"/>
    <x v="19"/>
    <s v="LIFT IFTS 24-04 SPA"/>
    <s v="IFTS"/>
    <n v="59"/>
    <s v="ACS"/>
    <n v="6"/>
    <m/>
    <s v="X"/>
    <x v="2"/>
    <s v="NET"/>
    <s v="LOW LEVEL"/>
    <m/>
    <n v="12581"/>
    <s v="NET TLL02 CPL01"/>
    <s v="07:30"/>
    <s v="08:30"/>
    <d v="1899-12-30T01:00:00"/>
    <d v="1899-12-30T07:30:00"/>
    <d v="1899-12-30T08:30:00"/>
    <d v="1899-12-30T01:00:00"/>
    <s v="DCO"/>
    <s v="N/A"/>
  </r>
  <r>
    <n v="12581"/>
    <x v="60"/>
    <x v="19"/>
    <s v="LIFT IFTS 24-04 SPA"/>
    <s v="IFTS"/>
    <n v="61"/>
    <s v="ACS"/>
    <n v="9"/>
    <m/>
    <s v="X"/>
    <x v="3"/>
    <s v="NET"/>
    <s v="LOW LEVEL"/>
    <m/>
    <n v="12580"/>
    <s v="NET TLL02 CPL01"/>
    <d v="1899-12-30T07:30:00"/>
    <d v="1899-12-30T08:30:00"/>
    <d v="1899-12-30T01:00:00"/>
    <d v="1899-12-30T07:30:00"/>
    <d v="1899-12-30T08:30:00"/>
    <d v="1899-12-30T01:00:00"/>
    <s v="DCO"/>
    <s v="N/A"/>
  </r>
  <r>
    <n v="12582"/>
    <x v="6"/>
    <x v="2"/>
    <s v="IP"/>
    <s v="Support QATAR"/>
    <m/>
    <s v="ACS"/>
    <n v="2"/>
    <m/>
    <s v="X"/>
    <x v="4"/>
    <s v="NET"/>
    <s v="RNG_STD"/>
    <m/>
    <n v="12581"/>
    <s v="SUPP"/>
    <d v="1899-12-30T14:35:00"/>
    <d v="1899-12-30T15:35:00"/>
    <d v="1899-12-30T01:00:00"/>
    <d v="1899-12-30T14:35:00"/>
    <d v="1899-12-30T15:25:00"/>
    <d v="1899-12-30T00:50:00"/>
    <s v="SDC"/>
    <s v="N/A"/>
  </r>
  <r>
    <n v="12583"/>
    <x v="60"/>
    <x v="19"/>
    <s v="LIFT 25-41"/>
    <s v="AMI"/>
    <n v="82"/>
    <s v="ACS"/>
    <n v="9"/>
    <s v="X"/>
    <m/>
    <x v="2"/>
    <s v="STDA"/>
    <s v="DECI_STD"/>
    <m/>
    <m/>
    <s v="SD CF01"/>
    <s v="13:30"/>
    <s v="14:30"/>
    <d v="1899-12-30T01:00:00"/>
    <d v="1899-12-30T14:10:00"/>
    <d v="1899-12-30T14:40:00"/>
    <d v="1899-12-30T00:30:00"/>
    <s v="DCO"/>
    <s v="N/A"/>
  </r>
  <r>
    <n v="12584"/>
    <x v="6"/>
    <x v="2"/>
    <s v="IP"/>
    <s v="Support IFTS"/>
    <m/>
    <s v="ACS"/>
    <n v="12"/>
    <m/>
    <s v="X"/>
    <x v="1"/>
    <s v="NET"/>
    <s v="RNG_STD"/>
    <m/>
    <n v="12583"/>
    <s v="SUPP"/>
    <d v="1899-12-30T14:35:00"/>
    <d v="1899-12-30T15:35:00"/>
    <d v="1899-12-30T01:00:00"/>
    <m/>
    <m/>
    <s v=""/>
    <s v="SMC"/>
    <s v="CD1"/>
  </r>
  <r>
    <n v="12585"/>
    <x v="61"/>
    <x v="19"/>
    <s v="LIFT 25-41"/>
    <s v="AMI"/>
    <n v="76"/>
    <s v="ACS"/>
    <n v="6"/>
    <s v="X"/>
    <m/>
    <x v="3"/>
    <s v="STDA"/>
    <s v="DECI_STD"/>
    <m/>
    <m/>
    <s v="SD FAM01"/>
    <s v="12:00"/>
    <s v="13:00"/>
    <d v="1899-12-30T01:00:00"/>
    <d v="1899-12-30T12:20:00"/>
    <d v="1899-12-30T13:10:00"/>
    <d v="1899-12-30T00:50:00"/>
    <s v="DCO"/>
    <s v="N/A"/>
  </r>
  <r>
    <n v="12586"/>
    <x v="62"/>
    <x v="19"/>
    <s v=" IFTS LIFT 24-03 QATAR"/>
    <s v="QATAR"/>
    <n v="56"/>
    <s v="ACS"/>
    <n v="5"/>
    <s v="X"/>
    <m/>
    <x v="5"/>
    <s v="NET"/>
    <s v="DECI_STD"/>
    <m/>
    <n v="12587"/>
    <s v="FMSC DACM01"/>
    <s v="06:00"/>
    <s v="07:00"/>
    <d v="1899-12-30T01:00:00"/>
    <m/>
    <m/>
    <s v=""/>
    <s v="CANC"/>
    <s v="CD4"/>
  </r>
  <r>
    <n v="12587"/>
    <x v="63"/>
    <x v="20"/>
    <s v=" IFTS LIFT 24-03 QATAR"/>
    <s v="QATAR"/>
    <n v="56"/>
    <s v="ACS"/>
    <n v="17"/>
    <s v="X"/>
    <m/>
    <x v="5"/>
    <s v="NET"/>
    <s v="DECI_STD"/>
    <m/>
    <n v="12588"/>
    <s v="FMSC DACM01"/>
    <s v="12:00"/>
    <s v="13:00"/>
    <d v="1899-12-30T01:00:00"/>
    <s v="12:00"/>
    <s v="13:00"/>
    <d v="1899-12-30T01:00:00"/>
    <s v="DCO"/>
    <s v="N/A"/>
  </r>
  <r>
    <n v="12588"/>
    <x v="63"/>
    <x v="20"/>
    <s v="LIFT 25-41"/>
    <s v="AMI"/>
    <n v="79"/>
    <s v="ACS"/>
    <n v="1"/>
    <s v="X"/>
    <m/>
    <x v="3"/>
    <s v="STDA"/>
    <s v="DECI_STD"/>
    <m/>
    <m/>
    <s v="SD EMR01"/>
    <s v="09:00"/>
    <s v="10:00"/>
    <d v="1899-12-30T01:00:00"/>
    <d v="1899-12-30T09:00:00"/>
    <d v="1899-12-30T10:00:00"/>
    <d v="1899-12-30T01:00:00"/>
    <s v="DCO"/>
    <s v="N/A"/>
  </r>
  <r>
    <n v="12589"/>
    <x v="63"/>
    <x v="20"/>
    <s v="LIFT 25-41"/>
    <s v="AMI"/>
    <n v="78"/>
    <s v="ACS"/>
    <n v="5"/>
    <s v="X"/>
    <m/>
    <x v="2"/>
    <s v="STDA"/>
    <s v="DECI_STD"/>
    <m/>
    <m/>
    <s v="SD EMR02"/>
    <s v="06:00"/>
    <s v="07:00"/>
    <d v="1899-12-30T01:00:00"/>
    <d v="1899-12-30T06:20:00"/>
    <d v="1899-12-30T07:20:00"/>
    <d v="1899-12-30T01:00:00"/>
    <s v="DCO"/>
    <s v="N/A"/>
  </r>
  <r>
    <n v="12590"/>
    <x v="64"/>
    <x v="21"/>
    <s v="LIFT 25-41"/>
    <s v="AMI"/>
    <n v="82"/>
    <s v="ACS"/>
    <n v="2"/>
    <s v="X"/>
    <m/>
    <x v="2"/>
    <s v="STDA"/>
    <s v="DECI_STD"/>
    <m/>
    <m/>
    <s v="SD EMR03"/>
    <s v="08:30"/>
    <d v="1899-12-30T09:30:00"/>
    <d v="1899-12-30T01:00:00"/>
    <d v="1899-12-30T08:40:00"/>
    <d v="1899-12-30T09:40:00"/>
    <d v="1899-12-30T01:00:00"/>
    <s v="DCO"/>
    <s v="N/A"/>
  </r>
  <r>
    <n v="12591"/>
    <x v="65"/>
    <x v="22"/>
    <s v="LIFT IFTS 24-04 JPN"/>
    <s v="IFTS"/>
    <n v="55"/>
    <s v="ACS"/>
    <n v="5"/>
    <m/>
    <s v="X"/>
    <x v="2"/>
    <s v="STDA"/>
    <s v="DECI_STD"/>
    <m/>
    <m/>
    <s v="PT ERT03"/>
    <s v="09:00"/>
    <s v="10:00"/>
    <d v="1899-12-30T01:00:00"/>
    <d v="1899-12-30T09:00:00"/>
    <d v="1899-12-30T10:00:00"/>
    <d v="1899-12-30T01:00:00"/>
    <s v="DCO"/>
    <s v="N/A"/>
  </r>
  <r>
    <n v="12592"/>
    <x v="65"/>
    <x v="22"/>
    <s v="IFTS 25-01 QAT"/>
    <s v="QATAR"/>
    <n v="76"/>
    <s v="ACS"/>
    <n v="31"/>
    <s v="X"/>
    <m/>
    <x v="3"/>
    <s v="STDA"/>
    <s v="DECI_STD"/>
    <m/>
    <m/>
    <s v="FMS CF01"/>
    <d v="1899-12-30T12:10:00"/>
    <d v="1899-12-30T13:10:00"/>
    <d v="1899-12-30T01:00:00"/>
    <d v="1899-12-30T12:10:00"/>
    <d v="1899-12-30T13:10:00"/>
    <d v="1899-12-30T01:00:00"/>
    <s v="DCO"/>
    <s v="N/A"/>
  </r>
  <r>
    <n v="12593"/>
    <x v="66"/>
    <x v="22"/>
    <s v="IFTS LIFT 24-03 QATAR"/>
    <s v="QATAR"/>
    <n v="58"/>
    <s v="ACS"/>
    <n v="3"/>
    <s v="X"/>
    <m/>
    <x v="0"/>
    <s v="NET"/>
    <s v="ATAG_DECI"/>
    <m/>
    <n v="12594"/>
    <s v="NET ATAG02"/>
    <s v="07:30"/>
    <s v="08:30"/>
    <d v="1899-12-30T01:00:00"/>
    <d v="1899-12-30T07:30:00"/>
    <d v="1899-12-30T08:15:00"/>
    <d v="1899-12-30T00:45:00"/>
    <s v="DCO"/>
    <s v="N/A"/>
  </r>
  <r>
    <n v="12594"/>
    <x v="66"/>
    <x v="22"/>
    <s v=" IFTS LIFT 24-03 QATAR"/>
    <s v="QATAR"/>
    <n v="57"/>
    <s v="ACS"/>
    <n v="32"/>
    <s v="X"/>
    <m/>
    <x v="1"/>
    <s v="NET"/>
    <s v="ATAG_DECI"/>
    <m/>
    <n v="12593"/>
    <s v="NET ATAG02"/>
    <d v="1899-12-30T07:30:00"/>
    <d v="1899-12-30T08:30:00"/>
    <d v="1899-12-30T01:00:00"/>
    <d v="1899-12-30T07:30:00"/>
    <d v="1899-12-30T08:15:00"/>
    <d v="1899-12-30T00:45:00"/>
    <s v="DCO"/>
    <s v="N/A"/>
  </r>
  <r>
    <n v="12595"/>
    <x v="7"/>
    <x v="2"/>
    <s v="IP"/>
    <s v="Support QATAR"/>
    <m/>
    <s v="ACS"/>
    <n v="1"/>
    <m/>
    <s v="X"/>
    <x v="1"/>
    <s v="NET"/>
    <s v="RNG_STD"/>
    <m/>
    <n v="12594"/>
    <s v="SUPP"/>
    <d v="1899-12-30T08:35:00"/>
    <d v="1899-12-30T09:35:00"/>
    <d v="1899-12-30T01:00:00"/>
    <d v="1899-12-30T08:35:00"/>
    <d v="1899-12-30T09:35:00"/>
    <d v="1899-12-30T01:00:00"/>
    <s v="SDC"/>
    <s v="N/A"/>
  </r>
  <r>
    <n v="12596"/>
    <x v="66"/>
    <x v="22"/>
    <s v="LIFT IFTS QATAR 25-01"/>
    <s v="QATAR"/>
    <n v="66"/>
    <s v="ACS"/>
    <n v="14"/>
    <m/>
    <s v="X"/>
    <x v="2"/>
    <s v="STDA"/>
    <s v="DECI_SONIC"/>
    <m/>
    <m/>
    <s v="FMS CF02"/>
    <s v="09:00"/>
    <s v="10:00"/>
    <d v="1899-12-30T01:00:00"/>
    <m/>
    <m/>
    <s v=""/>
    <s v="CANC"/>
    <s v="CD4"/>
  </r>
  <r>
    <n v="12597"/>
    <x v="66"/>
    <x v="22"/>
    <s v="IFTS LIFT 24-01 QATAR"/>
    <s v="QATAR"/>
    <n v="40"/>
    <s v="IFTS"/>
    <n v="9"/>
    <s v="X"/>
    <m/>
    <x v="3"/>
    <s v="STDA"/>
    <s v="DECI_SONIC"/>
    <m/>
    <m/>
    <s v="FMS CF02"/>
    <s v="09:00"/>
    <s v="10:00"/>
    <d v="1899-12-30T01:00:00"/>
    <m/>
    <m/>
    <s v=""/>
    <s v="CANC"/>
    <s v="CD4"/>
  </r>
  <r>
    <n v="12598"/>
    <x v="66"/>
    <x v="22"/>
    <s v="LIFT IFTS 24-04 SPA"/>
    <s v="IFTS"/>
    <n v="60"/>
    <s v="ACS"/>
    <n v="17"/>
    <m/>
    <s v="X"/>
    <x v="2"/>
    <s v="STDA"/>
    <s v="DECI_STD"/>
    <m/>
    <m/>
    <s v="PT ERT03"/>
    <s v="10:30"/>
    <s v="11:30"/>
    <d v="1899-12-30T01:00:00"/>
    <m/>
    <m/>
    <s v=""/>
    <s v="CANC"/>
    <s v="CD4"/>
  </r>
  <r>
    <n v="12599"/>
    <x v="7"/>
    <x v="2"/>
    <s v="IP"/>
    <s v="Support QATAR"/>
    <m/>
    <s v="ACS"/>
    <n v="9"/>
    <m/>
    <s v="X"/>
    <x v="4"/>
    <s v="NET"/>
    <s v="RNG_STD"/>
    <m/>
    <n v="12598"/>
    <s v="SUPP"/>
    <d v="1899-12-30T10:05:00"/>
    <d v="1899-12-30T11:05:00"/>
    <d v="1899-12-30T01:00:00"/>
    <d v="1899-12-30T10:05:00"/>
    <d v="1899-12-30T11:05:00"/>
    <d v="1899-12-30T01:00:00"/>
    <s v="SDC"/>
    <s v="N/A"/>
  </r>
  <r>
    <n v="12600"/>
    <x v="66"/>
    <x v="22"/>
    <s v="LIFT IFTS QATAR 25-01"/>
    <s v="QATAR"/>
    <n v="65"/>
    <s v="ACS"/>
    <n v="13"/>
    <m/>
    <s v="X"/>
    <x v="3"/>
    <s v="STDA"/>
    <s v="DECI_SONIC"/>
    <m/>
    <m/>
    <s v="FMS CF02"/>
    <s v="10:30"/>
    <s v="11:30"/>
    <d v="1899-12-30T01:00:00"/>
    <m/>
    <m/>
    <s v=""/>
    <s v="CANC"/>
    <s v="CD4"/>
  </r>
  <r>
    <n v="12601"/>
    <x v="66"/>
    <x v="22"/>
    <s v="LIFT 25-41"/>
    <s v="AMI"/>
    <n v="82"/>
    <s v="ACS"/>
    <n v="10"/>
    <s v="X"/>
    <m/>
    <x v="2"/>
    <s v="STDA"/>
    <s v="DECI_STD"/>
    <m/>
    <m/>
    <s v="SD EMR04"/>
    <s v="12:00"/>
    <s v="13:00"/>
    <d v="1899-12-30T01:00:00"/>
    <m/>
    <m/>
    <s v=""/>
    <s v="CANC"/>
    <s v="CD4"/>
  </r>
  <r>
    <n v="12602"/>
    <x v="66"/>
    <x v="22"/>
    <s v="LIFT IFTS QATAR 25-01"/>
    <s v="QATAR"/>
    <n v="68"/>
    <s v="ACS"/>
    <n v="5"/>
    <m/>
    <s v="X"/>
    <x v="3"/>
    <s v="STDA"/>
    <s v="DECI_STD"/>
    <m/>
    <m/>
    <s v="FMS CF03"/>
    <s v="12:00"/>
    <s v="13:00"/>
    <d v="1899-12-30T01:00:00"/>
    <m/>
    <m/>
    <s v=""/>
    <s v="CANC"/>
    <s v="CD4"/>
  </r>
  <r>
    <n v="12603"/>
    <x v="66"/>
    <x v="22"/>
    <s v="IFTS 25-01 QAT"/>
    <s v="QATAR"/>
    <n v="78"/>
    <s v="ACS"/>
    <n v="2"/>
    <s v="X"/>
    <m/>
    <x v="2"/>
    <s v="STDA"/>
    <s v="DECI_STD"/>
    <m/>
    <m/>
    <s v="FMS CF03"/>
    <s v="13:30"/>
    <s v="14:30"/>
    <d v="1899-12-30T01:00:00"/>
    <m/>
    <m/>
    <s v=""/>
    <s v="CANC"/>
    <s v="CD4"/>
  </r>
  <r>
    <n v="12604"/>
    <x v="66"/>
    <x v="22"/>
    <s v="LIFT IFTS QATAR 25-01"/>
    <s v="QATAR"/>
    <n v="63"/>
    <s v="ACS"/>
    <n v="3"/>
    <m/>
    <s v="X"/>
    <x v="3"/>
    <s v="STDA"/>
    <s v="DECI_STD"/>
    <m/>
    <m/>
    <s v="FMS CF03"/>
    <s v="13:30"/>
    <s v="14:30"/>
    <d v="1899-12-30T01:00:00"/>
    <m/>
    <m/>
    <s v=""/>
    <s v="CANC"/>
    <s v="CD4"/>
  </r>
  <r>
    <n v="12605"/>
    <x v="7"/>
    <x v="2"/>
    <s v="IP"/>
    <s v="Support QATAR"/>
    <m/>
    <s v="ACS"/>
    <n v="17"/>
    <m/>
    <s v="X"/>
    <x v="4"/>
    <s v="NET"/>
    <s v="RNG_STD"/>
    <m/>
    <n v="12604"/>
    <s v="SUPP"/>
    <d v="1899-12-30T11:35:00"/>
    <d v="1899-12-30T12:35:00"/>
    <d v="1899-12-30T01:00:00"/>
    <d v="1899-12-30T11:35:00"/>
    <d v="1899-12-30T12:35:00"/>
    <d v="1899-12-30T01:00:00"/>
    <s v="SDC"/>
    <s v="N/A"/>
  </r>
  <r>
    <n v="12606"/>
    <x v="66"/>
    <x v="22"/>
    <s v="LIP 24-03 SGP"/>
    <s v="IFTS"/>
    <n v="41"/>
    <s v="ACS"/>
    <n v="9"/>
    <m/>
    <s v="X"/>
    <x v="3"/>
    <s v="STDA"/>
    <s v="DCA"/>
    <m/>
    <m/>
    <s v="SD TI01"/>
    <s v="07:30"/>
    <s v="08:30"/>
    <d v="1899-12-30T01:00:00"/>
    <d v="1899-12-30T07:30:00"/>
    <d v="1899-12-30T08:30:00"/>
    <d v="1899-12-30T01:00:00"/>
    <s v="DCO"/>
    <s v="N/A"/>
  </r>
  <r>
    <n v="12607"/>
    <x v="7"/>
    <x v="2"/>
    <s v="IP"/>
    <s v="Support QATAR"/>
    <m/>
    <s v="IFTS"/>
    <n v="22"/>
    <m/>
    <s v="X"/>
    <x v="1"/>
    <s v="NET"/>
    <s v="RNG_STD"/>
    <m/>
    <n v="12606"/>
    <s v="SUPP"/>
    <d v="1899-12-30T11:35:00"/>
    <d v="1899-12-30T12:35:00"/>
    <d v="1899-12-30T01:00:00"/>
    <d v="1899-12-30T11:35:00"/>
    <d v="1899-12-30T12:35:00"/>
    <d v="1899-12-30T01:00:00"/>
    <s v="SDC"/>
    <s v="N/A"/>
  </r>
  <r>
    <n v="12608"/>
    <x v="67"/>
    <x v="22"/>
    <s v="LIFT IFTS 24-04 SPA"/>
    <s v="IFTS"/>
    <n v="60"/>
    <s v="IFTS"/>
    <n v="3"/>
    <m/>
    <s v="X"/>
    <x v="6"/>
    <s v="STDA"/>
    <s v="DECI_STD"/>
    <m/>
    <m/>
    <s v="PT ERT03"/>
    <s v="10:30"/>
    <s v="11:30"/>
    <d v="1899-12-30T01:00:00"/>
    <d v="1899-12-30T10:30:00"/>
    <d v="1899-12-30T11:30:00"/>
    <d v="1899-12-30T01:00:00"/>
    <s v="DCO"/>
    <s v="N/A"/>
  </r>
  <r>
    <n v="12609"/>
    <x v="67"/>
    <x v="22"/>
    <s v="LIFT 25-41"/>
    <s v="AMI"/>
    <n v="82"/>
    <s v="ACS"/>
    <n v="14"/>
    <s v="X"/>
    <m/>
    <x v="6"/>
    <s v="STDA"/>
    <s v="DECI_STD"/>
    <m/>
    <m/>
    <s v="SD EMR04"/>
    <s v="12:00"/>
    <s v="13:00"/>
    <d v="1899-12-30T01:00:00"/>
    <d v="1899-12-30T12:00:00"/>
    <d v="1899-12-30T13:05:00"/>
    <d v="1899-12-30T01:05:00"/>
    <s v="DCO"/>
    <s v="N/A"/>
  </r>
  <r>
    <n v="12610"/>
    <x v="67"/>
    <x v="22"/>
    <s v="LIFT IFTS QATAR 25-01"/>
    <s v="QATAR"/>
    <n v="65"/>
    <s v="ACS"/>
    <n v="13"/>
    <m/>
    <s v="X"/>
    <x v="6"/>
    <s v="STDA"/>
    <s v="DECI_SONIC"/>
    <m/>
    <m/>
    <s v="FMS CF02"/>
    <s v="13:30"/>
    <s v="14:30"/>
    <d v="1899-12-30T01:00:00"/>
    <d v="1899-12-30T13:30:00"/>
    <d v="1899-12-30T14:30:00"/>
    <d v="1899-12-30T01:00:00"/>
    <s v="DCO"/>
    <s v="N/A"/>
  </r>
  <r>
    <n v="12611"/>
    <x v="67"/>
    <x v="22"/>
    <s v="IFTS 25-01 QAT"/>
    <s v="QATAR"/>
    <n v="77"/>
    <s v="ACS"/>
    <n v="2"/>
    <s v="X"/>
    <m/>
    <x v="2"/>
    <s v="STDA"/>
    <s v="DECI_SONIC"/>
    <m/>
    <m/>
    <s v="FMS CF02"/>
    <s v="13:30"/>
    <s v="14:30"/>
    <d v="1899-12-30T01:00:00"/>
    <d v="1899-12-30T13:30:00"/>
    <d v="1899-12-30T14:50:00"/>
    <d v="1899-12-30T01:20:00"/>
    <s v="DCO"/>
    <s v="N/A"/>
  </r>
  <r>
    <n v="12612"/>
    <x v="68"/>
    <x v="22"/>
    <s v="LIFT IFTS QATAR 25-01"/>
    <s v="QATAR"/>
    <n v="68"/>
    <s v="ACS"/>
    <n v="12"/>
    <m/>
    <s v="X"/>
    <x v="0"/>
    <s v="STDA"/>
    <s v="DECI_STD"/>
    <m/>
    <m/>
    <s v="FMS CF03"/>
    <s v="06:00"/>
    <s v="07:00"/>
    <d v="1899-12-30T01:00:00"/>
    <d v="1899-12-30T06:00:00"/>
    <d v="1899-12-30T07:00:00"/>
    <d v="1899-12-30T01:00:00"/>
    <s v="DCO"/>
    <s v="N/A"/>
  </r>
  <r>
    <n v="12613"/>
    <x v="68"/>
    <x v="22"/>
    <s v="LIFT 25-41"/>
    <s v="AMI"/>
    <n v="82"/>
    <s v="ACS"/>
    <n v="17"/>
    <s v="X"/>
    <m/>
    <x v="3"/>
    <s v="STDA"/>
    <s v="IF"/>
    <m/>
    <m/>
    <s v="SD IF02"/>
    <s v="07:30"/>
    <s v="08:30"/>
    <d v="1899-12-30T01:00:00"/>
    <m/>
    <m/>
    <s v=""/>
    <s v="CANC"/>
    <s v="CD4"/>
  </r>
  <r>
    <n v="12614"/>
    <x v="68"/>
    <x v="22"/>
    <s v="IFTS 25-01 QAT"/>
    <s v="QATAR"/>
    <n v="78"/>
    <s v="ACS"/>
    <n v="9"/>
    <s v="X"/>
    <m/>
    <x v="6"/>
    <s v="STDA"/>
    <s v="DECI_STD"/>
    <m/>
    <m/>
    <s v="FMS CF03"/>
    <s v="07:30"/>
    <s v="08:30"/>
    <d v="1899-12-30T01:00:00"/>
    <d v="1899-12-30T07:30:00"/>
    <d v="1899-12-30T08:30:00"/>
    <d v="1899-12-30T01:00:00"/>
    <s v="DCO"/>
    <s v="N/A"/>
  </r>
  <r>
    <n v="12615"/>
    <x v="7"/>
    <x v="2"/>
    <s v="IP"/>
    <s v="Support QATAR"/>
    <m/>
    <s v="ACS"/>
    <n v="14"/>
    <m/>
    <s v="X"/>
    <x v="4"/>
    <s v="NET"/>
    <s v="DECI_STD_NVG"/>
    <m/>
    <n v="12614"/>
    <s v="SUPP"/>
    <d v="1899-12-30T14:35:00"/>
    <d v="1899-12-30T15:35:00"/>
    <d v="1899-12-30T01:00:00"/>
    <d v="1899-12-30T14:35:00"/>
    <d v="1899-12-30T15:35:00"/>
    <d v="1899-12-30T01:00:00"/>
    <s v="SDC"/>
    <s v="N/A"/>
  </r>
  <r>
    <n v="12616"/>
    <x v="69"/>
    <x v="23"/>
    <s v="LIFT 25-41"/>
    <s v="AMI"/>
    <n v="82"/>
    <s v="ACS"/>
    <n v="17"/>
    <s v="X"/>
    <m/>
    <x v="5"/>
    <s v="STDA"/>
    <s v="IF"/>
    <m/>
    <m/>
    <s v="SD IF02"/>
    <s v="12:00"/>
    <s v="13:00"/>
    <d v="1899-12-30T01:00:00"/>
    <s v="12:00"/>
    <s v="13:00"/>
    <d v="1899-12-30T01:00:00"/>
    <s v="DCO"/>
    <s v="N/A"/>
  </r>
  <r>
    <n v="12617"/>
    <x v="69"/>
    <x v="23"/>
    <s v="LIFT IFTS QATAR 25-01"/>
    <s v="QATAR"/>
    <n v="65"/>
    <s v="IFTS"/>
    <n v="9"/>
    <m/>
    <s v="X"/>
    <x v="3"/>
    <s v="STDA"/>
    <s v="DECI_STD"/>
    <m/>
    <m/>
    <s v="FMS CF03"/>
    <s v="07:30"/>
    <s v="08:30"/>
    <d v="1899-12-30T01:00:00"/>
    <s v="07:30"/>
    <s v="08:30"/>
    <d v="1899-12-30T01:00:00"/>
    <s v="DCO"/>
    <s v="N/A"/>
  </r>
  <r>
    <n v="12618"/>
    <x v="70"/>
    <x v="23"/>
    <s v="LIFT 25-41"/>
    <s v="AMI"/>
    <n v="77"/>
    <s v="ACS"/>
    <n v="2"/>
    <s v="X"/>
    <m/>
    <x v="3"/>
    <s v="STDA"/>
    <s v="DECI_STD"/>
    <m/>
    <m/>
    <s v="SD EMRSP01"/>
    <s v="06:00"/>
    <s v="07:00"/>
    <d v="1899-12-30T01:00:00"/>
    <s v="06:00"/>
    <s v="07:00"/>
    <d v="1899-12-30T01:00:00"/>
    <s v="DCO"/>
    <s v="N/A"/>
  </r>
  <r>
    <n v="12619"/>
    <x v="70"/>
    <x v="23"/>
    <s v="LIP 24-03 SGP"/>
    <s v="IFTS"/>
    <n v="41"/>
    <s v="ACS"/>
    <n v="2"/>
    <m/>
    <s v="X"/>
    <x v="3"/>
    <s v="STDA"/>
    <s v="DCA"/>
    <m/>
    <m/>
    <s v="SD TI02"/>
    <s v="09:00"/>
    <s v="10:00"/>
    <d v="1899-12-30T01:00:00"/>
    <s v="09:00"/>
    <s v="10:00"/>
    <d v="1899-12-30T01:00:00"/>
    <s v="DCO"/>
    <s v="N/A"/>
  </r>
  <r>
    <n v="12620"/>
    <x v="70"/>
    <x v="23"/>
    <s v="LIFT IFTS 25-02 CAN"/>
    <s v="IFTS"/>
    <n v="74"/>
    <s v="ACS"/>
    <n v="2"/>
    <m/>
    <s v="X"/>
    <x v="3"/>
    <s v="STDA"/>
    <s v="DECI_STD"/>
    <m/>
    <m/>
    <s v="FMS CF01"/>
    <s v="12:00"/>
    <s v="13:00"/>
    <d v="1899-12-30T01:00:00"/>
    <s v="12:00"/>
    <s v="13:00"/>
    <d v="1899-12-30T01:00:00"/>
    <s v="DCO"/>
    <s v="N/A"/>
  </r>
  <r>
    <n v="12621"/>
    <x v="71"/>
    <x v="23"/>
    <s v="LIFT IFTS QATAR 25-01"/>
    <s v="QATAR"/>
    <n v="63"/>
    <s v="IFTS"/>
    <n v="9"/>
    <m/>
    <s v="X"/>
    <x v="6"/>
    <s v="STDA"/>
    <s v="DECI_STD"/>
    <m/>
    <m/>
    <s v="FMS CF03"/>
    <s v="12:00"/>
    <s v="13:00"/>
    <d v="1899-12-30T01:00:00"/>
    <s v="12:00"/>
    <s v="13:00"/>
    <d v="1899-12-30T01:00:00"/>
    <s v="DCO"/>
    <s v="N/A"/>
  </r>
  <r>
    <n v="12622"/>
    <x v="8"/>
    <x v="2"/>
    <s v="IP"/>
    <s v="Support IFTS"/>
    <m/>
    <s v="ACS"/>
    <n v="1"/>
    <m/>
    <s v="X"/>
    <x v="1"/>
    <s v="NET"/>
    <s v="RNG_STD"/>
    <m/>
    <n v="12621"/>
    <s v="SUPP"/>
    <d v="1899-12-30T07:05:00"/>
    <d v="1899-12-30T08:05:00"/>
    <d v="1899-12-30T01:00:00"/>
    <d v="1899-12-30T07:05:00"/>
    <d v="1899-12-30T08:05:00"/>
    <d v="1899-12-30T01:00:00"/>
    <s v="SDC"/>
    <s v="N/A"/>
  </r>
  <r>
    <n v="12623"/>
    <x v="72"/>
    <x v="23"/>
    <s v="LIFT IFTS QATAR 25-01"/>
    <s v="QATAR"/>
    <n v="66"/>
    <s v="ACS"/>
    <n v="14"/>
    <m/>
    <s v="X"/>
    <x v="6"/>
    <s v="STDA"/>
    <s v="DECI_SONIC"/>
    <m/>
    <m/>
    <s v="FMS CF02"/>
    <s v="10:30"/>
    <s v="11:30"/>
    <d v="1899-12-30T01:00:00"/>
    <s v="10:30"/>
    <s v="11:30"/>
    <d v="1899-12-30T01:00:00"/>
    <s v="DCO"/>
    <s v="N/A"/>
  </r>
  <r>
    <n v="12624"/>
    <x v="72"/>
    <x v="23"/>
    <s v="IFTS LIFT 24-01 QATAR"/>
    <s v="QATAR"/>
    <n v="40"/>
    <s v="IFTS"/>
    <n v="9"/>
    <s v="X"/>
    <m/>
    <x v="3"/>
    <s v="STDA"/>
    <s v="DECI_SONIC"/>
    <m/>
    <m/>
    <s v="FMS CF02"/>
    <s v="10:30"/>
    <s v="11:30"/>
    <d v="1899-12-30T01:00:00"/>
    <s v="10:30"/>
    <s v="11:30"/>
    <d v="1899-12-30T01:00:00"/>
    <s v="DCO"/>
    <s v="N/A"/>
  </r>
  <r>
    <n v="12625"/>
    <x v="73"/>
    <x v="24"/>
    <s v="IP"/>
    <s v="AMI"/>
    <n v="18"/>
    <s v="ACS"/>
    <n v="31"/>
    <m/>
    <s v="X"/>
    <x v="3"/>
    <s v="STDA"/>
    <s v="DECI_STD"/>
    <m/>
    <m/>
    <s v="RI SEM"/>
    <s v="11:00"/>
    <s v="12:00"/>
    <d v="1899-12-30T01:00:00"/>
    <d v="1899-12-30T11:00:00"/>
    <d v="1899-12-30T12:00:00"/>
    <d v="1899-12-30T01:00:00"/>
    <s v="DCO"/>
    <s v="N/A"/>
  </r>
  <r>
    <n v="12626"/>
    <x v="8"/>
    <x v="2"/>
    <s v="IP"/>
    <s v="Support QATAR"/>
    <m/>
    <s v="ACS"/>
    <n v="12"/>
    <m/>
    <s v="X"/>
    <x v="4"/>
    <s v="NET"/>
    <s v="RNG_STD"/>
    <m/>
    <n v="12625"/>
    <s v="SUPP"/>
    <d v="1899-12-30T08:35:00"/>
    <d v="1899-12-30T09:35:00"/>
    <d v="1899-12-30T01:00:00"/>
    <m/>
    <m/>
    <s v=""/>
    <s v="SMC"/>
    <s v="CD1"/>
  </r>
  <r>
    <n v="12627"/>
    <x v="74"/>
    <x v="25"/>
    <s v="LIFT IFTS 24-05 AUT"/>
    <s v="IFTS"/>
    <n v="64"/>
    <s v="ACS"/>
    <n v="9"/>
    <m/>
    <s v="X"/>
    <x v="5"/>
    <s v="STDA"/>
    <s v="DECI_STD"/>
    <m/>
    <n v="12628"/>
    <s v="FMSC HACM01"/>
    <s v="06:00"/>
    <s v="07:00"/>
    <d v="1899-12-30T01:00:00"/>
    <d v="1899-12-30T06:00:00"/>
    <d v="1899-12-30T07:00:00"/>
    <d v="1899-12-30T01:00:00"/>
    <s v="DCO"/>
    <s v="N/A"/>
  </r>
  <r>
    <n v="12628"/>
    <x v="8"/>
    <x v="2"/>
    <s v="IP"/>
    <s v="Support QATAR"/>
    <m/>
    <s v="ACS"/>
    <n v="17"/>
    <m/>
    <s v="X"/>
    <x v="1"/>
    <s v="NET"/>
    <s v="RNG_STD"/>
    <m/>
    <n v="12627"/>
    <s v="SUPP"/>
    <d v="1899-12-30T08:35:00"/>
    <d v="1899-12-30T09:35:00"/>
    <d v="1899-12-30T01:00:00"/>
    <d v="1899-12-30T08:35:00"/>
    <d v="1899-12-30T09:35:00"/>
    <d v="1899-12-30T01:00:00"/>
    <s v="SDC"/>
    <s v="N/A"/>
  </r>
  <r>
    <n v="12629"/>
    <x v="74"/>
    <x v="25"/>
    <s v="LIP 24-03 SWE"/>
    <s v="IFTS"/>
    <n v="48"/>
    <s v="IFTS"/>
    <n v="22"/>
    <m/>
    <s v="X"/>
    <x v="0"/>
    <s v="NET"/>
    <s v="DECI_STD"/>
    <m/>
    <n v="12630"/>
    <s v="SD HBFM01"/>
    <s v="07:30"/>
    <s v="08:30"/>
    <d v="1899-12-30T01:00:00"/>
    <m/>
    <m/>
    <s v=""/>
    <s v="CANC"/>
    <s v="CD10"/>
  </r>
  <r>
    <n v="12630"/>
    <x v="74"/>
    <x v="25"/>
    <s v="IP"/>
    <s v="AMI"/>
    <n v="18"/>
    <s v="ACS"/>
    <n v="31"/>
    <m/>
    <s v="X"/>
    <x v="3"/>
    <s v="STDA"/>
    <s v="DECI_STD"/>
    <m/>
    <m/>
    <s v="RI SEM"/>
    <d v="1899-12-30T06:05:00"/>
    <d v="1899-12-30T07:05:00"/>
    <d v="1899-12-30T01:00:00"/>
    <d v="1899-12-30T06:00:00"/>
    <d v="1899-12-30T07:00:00"/>
    <d v="1899-12-30T01:00:00"/>
    <s v="DCO"/>
    <s v="N/A"/>
  </r>
  <r>
    <n v="12631"/>
    <x v="8"/>
    <x v="2"/>
    <s v="IP"/>
    <s v="Support QATAR"/>
    <m/>
    <s v="IFTS"/>
    <n v="9"/>
    <m/>
    <s v="X"/>
    <x v="4"/>
    <s v="NET"/>
    <s v="RNG_STD"/>
    <m/>
    <n v="12630"/>
    <s v="SUPP"/>
    <d v="1899-12-30T10:05:00"/>
    <d v="1899-12-30T11:05:00"/>
    <d v="1899-12-30T01:00:00"/>
    <d v="1899-12-30T10:25:00"/>
    <d v="1899-12-30T11:15:00"/>
    <d v="1899-12-30T00:50:00"/>
    <s v="SDC"/>
    <s v="N/A"/>
  </r>
  <r>
    <n v="12632"/>
    <x v="75"/>
    <x v="25"/>
    <s v="LIP 24-03 SWE"/>
    <s v="IFTS"/>
    <n v="48"/>
    <s v="ACS"/>
    <n v="14"/>
    <m/>
    <s v="X"/>
    <x v="0"/>
    <s v="NET"/>
    <s v="DECI_STD"/>
    <m/>
    <n v="12633"/>
    <s v="SD HBFM01"/>
    <s v="06:00"/>
    <s v="07:00"/>
    <d v="1899-12-30T01:00:00"/>
    <s v="06:00"/>
    <s v="07:00"/>
    <d v="1899-12-30T01:00:00"/>
    <s v="DCO"/>
    <s v="N/A"/>
  </r>
  <r>
    <n v="12633"/>
    <x v="75"/>
    <x v="25"/>
    <s v="LIFT IFTS 24-05 AUT"/>
    <s v="IFTS"/>
    <n v="64"/>
    <s v="ACS"/>
    <n v="5"/>
    <m/>
    <s v="X"/>
    <x v="0"/>
    <s v="NET"/>
    <s v="DECI_STD"/>
    <m/>
    <n v="12634"/>
    <s v="FMSC HACM01"/>
    <s v="07:30"/>
    <s v="08:30"/>
    <d v="1899-12-30T01:00:00"/>
    <s v="07:30"/>
    <s v="08:30"/>
    <d v="1899-12-30T01:00:00"/>
    <s v="DCO"/>
    <s v="N/A"/>
  </r>
  <r>
    <n v="12634"/>
    <x v="75"/>
    <x v="25"/>
    <s v="LIFT IFTS 24-05 AUT"/>
    <s v="IFTS"/>
    <n v="64"/>
    <s v="ACS"/>
    <n v="5"/>
    <m/>
    <s v="X"/>
    <x v="5"/>
    <s v="NET"/>
    <s v="DECI_STD"/>
    <m/>
    <n v="12635"/>
    <s v="FMSC HACM02"/>
    <s v="10:30"/>
    <s v="11:30"/>
    <d v="1899-12-30T01:00:00"/>
    <m/>
    <m/>
    <s v=""/>
    <s v="CANC"/>
    <s v="CD1"/>
  </r>
  <r>
    <n v="12635"/>
    <x v="75"/>
    <x v="25"/>
    <s v="IP"/>
    <s v="ACS"/>
    <n v="7"/>
    <s v="ACS"/>
    <n v="4"/>
    <m/>
    <s v="X"/>
    <x v="2"/>
    <s v="STDA"/>
    <s v="DECI_STD"/>
    <m/>
    <m/>
    <s v="RI SEM"/>
    <s v="12:00"/>
    <s v="13:00"/>
    <d v="1899-12-30T01:00:00"/>
    <s v="12:00"/>
    <s v="13:00"/>
    <d v="1899-12-30T01:00:00"/>
    <s v="DCO"/>
    <s v="N/A"/>
  </r>
  <r>
    <n v="12636"/>
    <x v="8"/>
    <x v="2"/>
    <s v="IP"/>
    <s v="Support IFTS"/>
    <m/>
    <s v="ACS"/>
    <n v="10"/>
    <m/>
    <s v="X"/>
    <x v="4"/>
    <s v="NET"/>
    <s v="DECI_STD"/>
    <m/>
    <n v="12635"/>
    <s v="SUPP"/>
    <d v="1899-12-30T11:35:00"/>
    <d v="1899-12-30T12:35:00"/>
    <d v="1899-12-30T01:00:00"/>
    <d v="1899-12-30T11:35:00"/>
    <d v="1899-12-30T12:35:00"/>
    <d v="1899-12-30T01:00:00"/>
    <s v="SDC"/>
    <s v="N/A"/>
  </r>
  <r>
    <n v="12637"/>
    <x v="75"/>
    <x v="25"/>
    <s v="LIFT IFTS QATAR 25-01"/>
    <s v="QATAR"/>
    <n v="68"/>
    <s v="ACS"/>
    <n v="10"/>
    <m/>
    <s v="X"/>
    <x v="2"/>
    <s v="STDA"/>
    <s v="DECI_STD"/>
    <m/>
    <m/>
    <s v="PT IFB02"/>
    <s v="07:30"/>
    <s v="08:30"/>
    <d v="1899-12-30T01:00:00"/>
    <d v="1899-12-30T07:55:00"/>
    <d v="1899-12-30T08:45:00"/>
    <d v="1899-12-30T00:50:00"/>
    <s v="DCO"/>
    <s v="N/A"/>
  </r>
  <r>
    <n v="12638"/>
    <x v="8"/>
    <x v="2"/>
    <s v="IP"/>
    <s v="Support QATAR"/>
    <m/>
    <s v="ACS"/>
    <n v="5"/>
    <m/>
    <s v="X"/>
    <x v="1"/>
    <s v="NET"/>
    <s v="RNG_STD"/>
    <m/>
    <n v="12637"/>
    <s v="SUPP"/>
    <d v="1899-12-30T11:35:00"/>
    <d v="1899-12-30T12:35:00"/>
    <d v="1899-12-30T01:00:00"/>
    <d v="1899-12-30T11:35:00"/>
    <d v="1899-12-30T12:35:00"/>
    <d v="1899-12-30T01:00:00"/>
    <s v="SDC"/>
    <s v="N/A"/>
  </r>
  <r>
    <n v="12639"/>
    <x v="76"/>
    <x v="25"/>
    <s v="LIFT IFTS QATAR 25-01"/>
    <s v="QATAR"/>
    <n v="65"/>
    <s v="ACS"/>
    <n v="12"/>
    <m/>
    <s v="X"/>
    <x v="6"/>
    <s v="STDA"/>
    <s v="DECI_STD"/>
    <m/>
    <m/>
    <s v="PT IFB03"/>
    <s v="14:30"/>
    <s v="15:30"/>
    <d v="1899-12-30T01:00:00"/>
    <m/>
    <m/>
    <s v=""/>
    <s v="CANC"/>
    <s v="CD4"/>
  </r>
  <r>
    <n v="12640"/>
    <x v="77"/>
    <x v="25"/>
    <s v="LIFT IFTS 25-02 UK"/>
    <s v="IFTS"/>
    <n v="81"/>
    <s v="ACS"/>
    <n v="14"/>
    <m/>
    <s v="X"/>
    <x v="6"/>
    <s v="STDA"/>
    <s v="DECI_STD"/>
    <m/>
    <m/>
    <s v="PT EMR02"/>
    <s v="09:00"/>
    <s v="10:00"/>
    <d v="1899-12-30T01:00:00"/>
    <s v="09:00"/>
    <s v="10:00"/>
    <d v="1899-12-30T01:00:00"/>
    <s v="DCO"/>
    <s v="N/A"/>
  </r>
  <r>
    <n v="12641"/>
    <x v="8"/>
    <x v="2"/>
    <s v="IP"/>
    <s v="Support IFTS"/>
    <m/>
    <s v="ACS"/>
    <n v="1"/>
    <m/>
    <s v="X"/>
    <x v="4"/>
    <s v="NET"/>
    <s v="RNG_STD"/>
    <m/>
    <n v="12640"/>
    <s v="SUPP"/>
    <d v="1899-12-30T13:05:00"/>
    <d v="1899-12-30T14:05:00"/>
    <d v="1899-12-30T01:00:00"/>
    <d v="1899-12-30T13:05:00"/>
    <d v="1899-12-30T14:05:00"/>
    <d v="1899-12-30T01:00:00"/>
    <s v="SDC"/>
    <s v="N/A"/>
  </r>
  <r>
    <n v="12642"/>
    <x v="77"/>
    <x v="25"/>
    <s v="LIFT IFTS QATAR 25-01"/>
    <s v="QATAR"/>
    <n v="65"/>
    <s v="ACS"/>
    <n v="2"/>
    <m/>
    <s v="X"/>
    <x v="4"/>
    <s v="STDA"/>
    <s v="DECI_STD"/>
    <m/>
    <m/>
    <s v="PT IFB03"/>
    <s v="12:00"/>
    <s v="13:00"/>
    <d v="1899-12-30T01:00:00"/>
    <d v="1899-12-30T12:00:00"/>
    <d v="1899-12-30T13:00:00"/>
    <d v="1899-12-30T01:00:00"/>
    <s v="DCO"/>
    <s v="N/A"/>
  </r>
  <r>
    <n v="12643"/>
    <x v="75"/>
    <x v="25"/>
    <s v="LIP IFTS 24-02"/>
    <s v="IFTS"/>
    <n v="3"/>
    <s v="ACS"/>
    <n v="25"/>
    <m/>
    <s v="X"/>
    <x v="2"/>
    <s v="STDA"/>
    <s v="DECI_STD"/>
    <m/>
    <m/>
    <s v="RI SEM"/>
    <s v="06:05"/>
    <s v="07:05"/>
    <d v="1899-12-30T01:00:00"/>
    <d v="1899-12-30T06:05:00"/>
    <d v="1899-12-30T07:05:00"/>
    <d v="1899-12-30T01:00:00"/>
    <s v="DCO"/>
    <s v="N/A"/>
  </r>
  <r>
    <n v="12644"/>
    <x v="78"/>
    <x v="25"/>
    <s v="LIFT IFTS 24-05 AUT"/>
    <s v="IFTS"/>
    <n v="64"/>
    <s v="ACS"/>
    <n v="12"/>
    <m/>
    <s v="X"/>
    <x v="5"/>
    <s v="NET"/>
    <s v="DECI_STD"/>
    <m/>
    <n v="12645"/>
    <s v="FMSC HACM02"/>
    <s v="07:30"/>
    <s v="08:30"/>
    <d v="1899-12-30T01:00:00"/>
    <d v="1899-12-30T07:30:00"/>
    <d v="1899-12-30T08:30:00"/>
    <d v="1899-12-30T01:00:00"/>
    <s v="DCO"/>
    <s v="N/A"/>
  </r>
  <r>
    <n v="12645"/>
    <x v="75"/>
    <x v="25"/>
    <s v="LIFT IFTS 25-02 CAN"/>
    <s v="IFTS"/>
    <n v="73"/>
    <s v="IFTS"/>
    <n v="23"/>
    <m/>
    <s v="X"/>
    <x v="3"/>
    <s v="STDA"/>
    <s v="DECI_STD"/>
    <m/>
    <m/>
    <s v="PT EMR04"/>
    <s v="06:00"/>
    <s v="07:00"/>
    <d v="1899-12-30T01:00:00"/>
    <d v="1899-12-30T06:00:00"/>
    <d v="1899-12-30T07:00:00"/>
    <d v="1899-12-30T01:00:00"/>
    <s v="DCO"/>
    <s v="N/A"/>
  </r>
  <r>
    <n v="12646"/>
    <x v="76"/>
    <x v="25"/>
    <s v="LIFT IFTS 24-04 CAN"/>
    <s v="IFTS"/>
    <n v="53"/>
    <s v="IFTS"/>
    <n v="9"/>
    <m/>
    <s v="X"/>
    <x v="2"/>
    <s v="STDA"/>
    <s v="BRV_R2R_STD"/>
    <m/>
    <m/>
    <s v="PT R2R02"/>
    <s v="11:30"/>
    <s v="12:30"/>
    <d v="1899-12-30T01:00:00"/>
    <d v="1899-12-30T11:30:00"/>
    <d v="1899-12-30T12:30:00"/>
    <d v="1899-12-30T01:00:00"/>
    <s v="DCO"/>
    <s v="N/A"/>
  </r>
  <r>
    <n v="12647"/>
    <x v="9"/>
    <x v="2"/>
    <s v="IP"/>
    <s v="Support QATAR"/>
    <m/>
    <s v="ACS"/>
    <n v="13"/>
    <m/>
    <s v="X"/>
    <x v="1"/>
    <s v="NET"/>
    <s v="RNG_STD"/>
    <m/>
    <n v="12646"/>
    <s v="SUPP"/>
    <d v="1899-12-30T07:05:00"/>
    <d v="1899-12-30T08:05:00"/>
    <d v="1899-12-30T01:00:00"/>
    <d v="1899-12-30T07:05:00"/>
    <d v="1899-12-30T08:05:00"/>
    <d v="1899-12-30T01:00:00"/>
    <s v="SDC"/>
    <s v="N/A"/>
  </r>
  <r>
    <n v="12648"/>
    <x v="9"/>
    <x v="2"/>
    <s v="IP"/>
    <s v="Support QATAR"/>
    <m/>
    <s v="ACS"/>
    <n v="17"/>
    <m/>
    <s v="X"/>
    <x v="6"/>
    <s v="NET"/>
    <s v="RNG_STD"/>
    <m/>
    <n v="12647"/>
    <s v="SUPP"/>
    <d v="1899-12-30T08:35:00"/>
    <d v="1899-12-30T09:35:00"/>
    <d v="1899-12-30T01:00:00"/>
    <d v="1899-12-30T08:35:00"/>
    <d v="1899-12-30T09:35:00"/>
    <d v="1899-12-30T01:00:00"/>
    <s v="SDC"/>
    <s v="N/A"/>
  </r>
  <r>
    <n v="12649"/>
    <x v="9"/>
    <x v="2"/>
    <s v="IP"/>
    <s v="Support IFTS"/>
    <m/>
    <s v="ACS"/>
    <n v="30"/>
    <m/>
    <s v="X"/>
    <x v="4"/>
    <s v="NET"/>
    <s v="RNG_STD"/>
    <m/>
    <n v="12648"/>
    <s v="SUPP"/>
    <d v="1899-12-30T11:35:00"/>
    <d v="1899-12-30T12:35:00"/>
    <d v="1899-12-30T01:00:00"/>
    <d v="1899-12-30T11:35:00"/>
    <d v="1899-12-30T12:35:00"/>
    <d v="1899-12-30T01:00:00"/>
    <s v="DCO"/>
    <s v="N/A"/>
  </r>
  <r>
    <n v="12650"/>
    <x v="9"/>
    <x v="2"/>
    <s v="IP"/>
    <s v="Support AMI"/>
    <m/>
    <s v="IFTS"/>
    <n v="5"/>
    <m/>
    <s v="X"/>
    <x v="6"/>
    <s v="NET"/>
    <s v="PGM"/>
    <m/>
    <n v="12649"/>
    <s v="SUPP"/>
    <d v="1899-12-30T11:35:00"/>
    <d v="1899-12-30T12:35:00"/>
    <d v="1899-12-30T01:00:00"/>
    <d v="1899-12-30T11:45:00"/>
    <d v="1899-12-30T12:30:00"/>
    <d v="1899-12-30T00:45:00"/>
    <s v="SDC"/>
    <s v="N/A"/>
  </r>
  <r>
    <n v="12651"/>
    <x v="9"/>
    <x v="2"/>
    <s v="IP"/>
    <s v="Support AMI"/>
    <m/>
    <s v="IFTS"/>
    <n v="23"/>
    <m/>
    <s v="X"/>
    <x v="1"/>
    <s v="NET"/>
    <s v="RANGE"/>
    <m/>
    <n v="12650"/>
    <s v="SUPP"/>
    <s v="13:05"/>
    <s v="14:05"/>
    <d v="1899-12-30T01:00:00"/>
    <s v="13:05"/>
    <s v="14:05"/>
    <d v="1899-12-30T01:00:00"/>
    <s v="SDC"/>
    <s v="N/A"/>
  </r>
  <r>
    <n v="12652"/>
    <x v="10"/>
    <x v="2"/>
    <s v="IP"/>
    <s v="Support QATAR"/>
    <m/>
    <s v="ACS"/>
    <n v="1"/>
    <m/>
    <s v="X"/>
    <x v="1"/>
    <s v="NET"/>
    <s v="RANGE"/>
    <m/>
    <n v="12651"/>
    <s v="SUPP"/>
    <d v="1899-12-30T07:05:00"/>
    <d v="1899-12-30T08:05:00"/>
    <d v="1899-12-30T01:00:00"/>
    <d v="1899-12-30T07:05:00"/>
    <d v="1899-12-30T08:00:00"/>
    <d v="1899-12-30T00:55:00"/>
    <s v="SDC"/>
    <s v="N/A"/>
  </r>
  <r>
    <n v="12653"/>
    <x v="10"/>
    <x v="2"/>
    <s v="IP"/>
    <s v="Support AMI"/>
    <m/>
    <s v="IFTS"/>
    <n v="9"/>
    <m/>
    <s v="X"/>
    <x v="6"/>
    <s v="NET"/>
    <s v="PGM"/>
    <m/>
    <n v="12652"/>
    <s v="SUPP"/>
    <d v="1899-12-30T10:05:00"/>
    <d v="1899-12-30T11:05:00"/>
    <d v="1899-12-30T01:00:00"/>
    <d v="1899-12-30T10:05:00"/>
    <d v="1899-12-30T11:05:00"/>
    <d v="1899-12-30T01:00:00"/>
    <s v="SDC"/>
    <s v="N/A"/>
  </r>
  <r>
    <n v="12654"/>
    <x v="79"/>
    <x v="3"/>
    <s v="IFTS LIFT 24-01 QATAR"/>
    <s v="Support QATAR"/>
    <m/>
    <s v="ACS"/>
    <n v="2"/>
    <s v="X"/>
    <m/>
    <x v="0"/>
    <s v="NET"/>
    <s v="DCA"/>
    <m/>
    <n v="12655"/>
    <s v="SUPP"/>
    <s v="08:05"/>
    <s v="09:05"/>
    <d v="1899-12-30T01:00:00"/>
    <s v="08:05"/>
    <s v="09:05"/>
    <d v="1899-12-30T01:00:00"/>
    <s v="SDC"/>
    <s v="N/A"/>
  </r>
  <r>
    <n v="12655"/>
    <x v="79"/>
    <x v="3"/>
    <s v="IP"/>
    <s v="Support IFTS"/>
    <m/>
    <s v="ACS"/>
    <n v="30"/>
    <m/>
    <s v="X"/>
    <x v="6"/>
    <s v="NET"/>
    <s v="RNG_STD"/>
    <m/>
    <n v="12654"/>
    <s v="SUPP"/>
    <d v="1899-12-30T09:35:00"/>
    <d v="1899-12-30T10:35:00"/>
    <d v="1899-12-30T01:00:00"/>
    <d v="1899-12-30T09:50:00"/>
    <d v="1899-12-30T10:35:00"/>
    <d v="1899-12-30T00:45:00"/>
    <s v="SDC"/>
    <s v="N/A"/>
  </r>
  <r>
    <n v="12656"/>
    <x v="79"/>
    <x v="3"/>
    <s v="IP"/>
    <s v="Support QATAR"/>
    <m/>
    <s v="ACS"/>
    <n v="17"/>
    <m/>
    <s v="X"/>
    <x v="4"/>
    <s v="NET"/>
    <s v="DECI_STD"/>
    <m/>
    <n v="12655"/>
    <s v="SUPP"/>
    <d v="1899-12-30T11:05:00"/>
    <d v="1899-12-30T12:05:00"/>
    <d v="1899-12-30T01:00:00"/>
    <d v="1899-12-30T11:05:00"/>
    <d v="1899-12-30T12:05:00"/>
    <d v="1899-12-30T01:00:00"/>
    <s v="SDC"/>
    <s v="N/A"/>
  </r>
  <r>
    <n v="12657"/>
    <x v="79"/>
    <x v="3"/>
    <s v="IP"/>
    <s v="Support QATAR"/>
    <m/>
    <s v="ACS"/>
    <n v="5"/>
    <m/>
    <s v="X"/>
    <x v="1"/>
    <s v="NET"/>
    <s v="DECI_STD"/>
    <m/>
    <n v="12656"/>
    <s v="SUPP"/>
    <d v="1899-12-30T11:05:00"/>
    <d v="1899-12-30T12:05:00"/>
    <d v="1899-12-30T01:00:00"/>
    <d v="1899-12-30T11:05:00"/>
    <d v="1899-12-30T12:05:00"/>
    <d v="1899-12-30T01:00:00"/>
    <s v="SDC"/>
    <s v="N/A"/>
  </r>
  <r>
    <n v="12658"/>
    <x v="79"/>
    <x v="3"/>
    <s v="IFTS LIFT 24-01 QATAR"/>
    <s v="Support QATAR"/>
    <m/>
    <s v="ACS"/>
    <n v="30"/>
    <s v="X"/>
    <m/>
    <x v="5"/>
    <s v="NET"/>
    <s v="DCA"/>
    <m/>
    <n v="12659"/>
    <s v="SUPP"/>
    <s v="12:35"/>
    <s v="13:35"/>
    <d v="1899-12-30T01:00:00"/>
    <d v="1899-12-30T12:35:00"/>
    <d v="1899-12-30T13:35:00"/>
    <d v="1899-12-30T01:00:00"/>
    <s v="SDC"/>
    <s v="N/A"/>
  </r>
  <r>
    <n v="12659"/>
    <x v="79"/>
    <x v="3"/>
    <s v="IP"/>
    <s v="Support QATAR"/>
    <m/>
    <s v="ACS"/>
    <n v="32"/>
    <m/>
    <s v="X"/>
    <x v="1"/>
    <s v="NET"/>
    <s v="RNG_STD"/>
    <m/>
    <n v="12658"/>
    <s v="SUPP"/>
    <d v="1899-12-30T12:35:00"/>
    <d v="1899-12-30T13:35:00"/>
    <d v="1899-12-30T01:00:00"/>
    <d v="1899-12-30T12:35:00"/>
    <d v="1899-12-30T13:35:00"/>
    <d v="1899-12-30T01:00:00"/>
    <s v="SDC"/>
    <s v="N/A"/>
  </r>
  <r>
    <n v="12660"/>
    <x v="79"/>
    <x v="3"/>
    <s v="IP"/>
    <s v="Support QATAR"/>
    <m/>
    <s v="IFTS"/>
    <n v="10"/>
    <m/>
    <s v="X"/>
    <x v="1"/>
    <s v="NET"/>
    <s v="RNG_STD"/>
    <m/>
    <n v="12659"/>
    <s v="SUPP"/>
    <d v="1899-12-30T14:05:00"/>
    <d v="1899-12-30T15:05:00"/>
    <d v="1899-12-30T01:00:00"/>
    <d v="1899-12-30T14:05:00"/>
    <d v="1899-12-30T15:05:00"/>
    <d v="1899-12-30T01:00:00"/>
    <s v="SDC"/>
    <s v="N/A"/>
  </r>
  <r>
    <n v="12661"/>
    <x v="79"/>
    <x v="3"/>
    <s v="IP"/>
    <s v="Support AMI"/>
    <m/>
    <s v="ACS"/>
    <n v="10"/>
    <m/>
    <s v="X"/>
    <x v="4"/>
    <s v="NET"/>
    <s v="RANGE"/>
    <m/>
    <n v="12660"/>
    <s v="SUPP"/>
    <d v="1899-12-30T15:35:00"/>
    <d v="1899-12-30T16:35:00"/>
    <d v="1899-12-30T01:00:00"/>
    <d v="1899-12-30T15:35:00"/>
    <d v="1899-12-30T16:35:00"/>
    <d v="1899-12-30T01:00:00"/>
    <s v="SDC"/>
    <s v="N/A"/>
  </r>
  <r>
    <n v="12662"/>
    <x v="79"/>
    <x v="3"/>
    <s v="IP"/>
    <s v="Support AMI"/>
    <m/>
    <s v="IFTS"/>
    <n v="3"/>
    <m/>
    <s v="X"/>
    <x v="6"/>
    <s v="NET"/>
    <s v="RANGE"/>
    <m/>
    <n v="12661"/>
    <s v="SUPP"/>
    <d v="1899-12-30T15:35:00"/>
    <d v="1899-12-30T16:35:00"/>
    <d v="1899-12-30T01:00:00"/>
    <s v="15:35"/>
    <s v="16:35"/>
    <d v="1899-12-30T01:00:00"/>
    <s v="SDC"/>
    <s v="N/A"/>
  </r>
  <r>
    <n v="12663"/>
    <x v="11"/>
    <x v="3"/>
    <s v="IP"/>
    <s v="Support IFTS"/>
    <m/>
    <s v="ACS"/>
    <n v="5"/>
    <m/>
    <s v="X"/>
    <x v="4"/>
    <s v="NET"/>
    <s v="RNG_STD"/>
    <m/>
    <n v="12662"/>
    <s v="SUPP"/>
    <d v="1899-12-30T09:35:00"/>
    <d v="1899-12-30T10:35:00"/>
    <d v="1899-12-30T01:00:00"/>
    <d v="1899-12-30T09:35:00"/>
    <d v="1899-12-30T10:35:00"/>
    <d v="1899-12-30T01:00:00"/>
    <s v="SDC"/>
    <s v="N/A"/>
  </r>
  <r>
    <n v="12664"/>
    <x v="11"/>
    <x v="3"/>
    <s v="IP"/>
    <s v="Support IFTS"/>
    <m/>
    <s v="ACS"/>
    <n v="32"/>
    <m/>
    <s v="X"/>
    <x v="1"/>
    <s v="NET"/>
    <s v="RNG_STD"/>
    <m/>
    <n v="12663"/>
    <s v="SUPP"/>
    <d v="1899-12-30T11:05:00"/>
    <d v="1899-12-30T12:05:00"/>
    <d v="1899-12-30T01:00:00"/>
    <d v="1899-12-30T11:05:00"/>
    <d v="1899-12-30T12:05:00"/>
    <d v="1899-12-30T01:00:00"/>
    <s v="SDC"/>
    <s v="N/A"/>
  </r>
  <r>
    <n v="12665"/>
    <x v="11"/>
    <x v="3"/>
    <s v="IP"/>
    <s v="Support QATAR"/>
    <m/>
    <s v="ACS"/>
    <n v="10"/>
    <m/>
    <s v="X"/>
    <x v="4"/>
    <s v="NET"/>
    <s v="RNG_STD"/>
    <m/>
    <n v="12664"/>
    <s v="SUPP"/>
    <d v="1899-12-30T12:35:00"/>
    <d v="1899-12-30T13:35:00"/>
    <d v="1899-12-30T01:00:00"/>
    <d v="1899-12-30T12:35:00"/>
    <d v="1899-12-30T13:35:00"/>
    <d v="1899-12-30T01:00:00"/>
    <s v="SDC"/>
    <s v="N/A"/>
  </r>
  <r>
    <n v="12666"/>
    <x v="11"/>
    <x v="3"/>
    <s v="IP"/>
    <s v="Support IFTS"/>
    <m/>
    <s v="ACS"/>
    <n v="30"/>
    <m/>
    <s v="X"/>
    <x v="4"/>
    <s v="NET"/>
    <s v="RNG_STD"/>
    <m/>
    <n v="12665"/>
    <s v="SUPP"/>
    <d v="1899-12-30T15:35:00"/>
    <d v="1899-12-30T16:35:00"/>
    <d v="1899-12-30T01:00:00"/>
    <d v="1899-12-30T15:35:00"/>
    <d v="1899-12-30T16:35:00"/>
    <d v="1899-12-30T01:00:00"/>
    <s v="SDC"/>
    <s v="N/A"/>
  </r>
  <r>
    <n v="12667"/>
    <x v="12"/>
    <x v="3"/>
    <s v="IP"/>
    <s v="Support QATAR"/>
    <m/>
    <s v="ACS"/>
    <n v="32"/>
    <s v="X"/>
    <m/>
    <x v="5"/>
    <s v="NET"/>
    <s v="BTAG_DECI"/>
    <m/>
    <n v="12668"/>
    <s v="SUPP"/>
    <s v="08:05"/>
    <s v="09:05"/>
    <d v="1899-12-30T01:00:00"/>
    <d v="1899-12-30T08:05:00"/>
    <d v="1899-12-30T09:05:00"/>
    <d v="1899-12-30T01:00:00"/>
    <s v="SDC"/>
    <s v="N/A"/>
  </r>
  <r>
    <n v="12668"/>
    <x v="12"/>
    <x v="3"/>
    <s v="IP"/>
    <s v="Support QATAR"/>
    <m/>
    <s v="ACS"/>
    <n v="30"/>
    <m/>
    <s v="X"/>
    <x v="1"/>
    <s v="NET"/>
    <s v="DECI_STD"/>
    <m/>
    <n v="12667"/>
    <s v="SUPP"/>
    <d v="1899-12-30T08:05:00"/>
    <d v="1899-12-30T09:05:00"/>
    <d v="1899-12-30T01:00:00"/>
    <d v="1899-12-30T08:05:00"/>
    <d v="1899-12-30T09:05:00"/>
    <d v="1899-12-30T01:00:00"/>
    <s v="SDC"/>
    <s v="N/A"/>
  </r>
  <r>
    <n v="12669"/>
    <x v="12"/>
    <x v="3"/>
    <s v="IP"/>
    <s v="Support QATAR"/>
    <m/>
    <s v="IFTS"/>
    <n v="22"/>
    <m/>
    <s v="X"/>
    <x v="1"/>
    <s v="NET"/>
    <s v="DECI_STD"/>
    <m/>
    <n v="12668"/>
    <s v="SUPP"/>
    <d v="1899-12-30T11:05:00"/>
    <d v="1899-12-30T12:05:00"/>
    <d v="1899-12-30T01:00:00"/>
    <d v="1899-12-30T11:05:00"/>
    <d v="1899-12-30T12:05:00"/>
    <d v="1899-12-30T01:00:00"/>
    <s v="SDC"/>
    <s v="N/A"/>
  </r>
  <r>
    <n v="12670"/>
    <x v="12"/>
    <x v="3"/>
    <s v="IP"/>
    <s v="Support QATAR"/>
    <m/>
    <s v="ACS"/>
    <n v="4"/>
    <m/>
    <s v="X"/>
    <x v="4"/>
    <s v="NET"/>
    <s v="RNG_STD"/>
    <m/>
    <n v="12669"/>
    <s v="SUPP"/>
    <d v="1899-12-30T12:35:00"/>
    <d v="1899-12-30T13:35:00"/>
    <d v="1899-12-30T01:00:00"/>
    <d v="1899-12-30T12:35:00"/>
    <d v="1899-12-30T13:35:00"/>
    <d v="1899-12-30T01:00:00"/>
    <s v="SDC"/>
    <s v="N/A"/>
  </r>
  <r>
    <n v="12671"/>
    <x v="13"/>
    <x v="3"/>
    <s v="IP"/>
    <s v="Support QATAR"/>
    <m/>
    <s v="IFTS"/>
    <n v="9"/>
    <m/>
    <s v="X"/>
    <x v="4"/>
    <s v="NET"/>
    <s v="DCA"/>
    <m/>
    <n v="12670"/>
    <s v="SUPP"/>
    <d v="1899-12-30T09:35:00"/>
    <d v="1899-12-30T10:35:00"/>
    <d v="1899-12-30T01:00:00"/>
    <d v="1899-12-30T09:35:00"/>
    <d v="1899-12-30T10:35:00"/>
    <d v="1899-12-30T01:00:00"/>
    <s v="SDC"/>
    <s v="N/A"/>
  </r>
  <r>
    <n v="12672"/>
    <x v="13"/>
    <x v="3"/>
    <s v="IP"/>
    <s v="Support QATAR"/>
    <m/>
    <s v="ACS"/>
    <n v="12"/>
    <m/>
    <s v="X"/>
    <x v="1"/>
    <s v="NET"/>
    <s v="DCA"/>
    <m/>
    <n v="12671"/>
    <s v="SUPP"/>
    <d v="1899-12-30T11:05:00"/>
    <d v="1899-12-30T12:05:00"/>
    <d v="1899-12-30T01:00:00"/>
    <d v="1899-12-30T11:05:00"/>
    <d v="1899-12-30T12:05:00"/>
    <d v="1899-12-30T01:00:00"/>
    <s v="SDC"/>
    <s v="N/A"/>
  </r>
  <r>
    <n v="12673"/>
    <x v="13"/>
    <x v="3"/>
    <s v="IP"/>
    <s v="Support IFTS"/>
    <m/>
    <s v="ACS"/>
    <n v="10"/>
    <m/>
    <s v="X"/>
    <x v="4"/>
    <s v="NET"/>
    <s v="OCA AG"/>
    <m/>
    <n v="12672"/>
    <s v="SUPP"/>
    <d v="1899-12-30T12:35:00"/>
    <d v="1899-12-30T13:35:00"/>
    <d v="1899-12-30T01:00:00"/>
    <s v="12:35"/>
    <s v="13:35"/>
    <d v="1899-12-30T01:00:00"/>
    <s v="SDC"/>
    <s v="N/A"/>
  </r>
  <r>
    <n v="12674"/>
    <x v="13"/>
    <x v="3"/>
    <s v="IP"/>
    <s v="Support IFTS"/>
    <m/>
    <s v="ACS"/>
    <n v="14"/>
    <m/>
    <s v="X"/>
    <x v="1"/>
    <s v="NET"/>
    <s v="OCA AA"/>
    <m/>
    <n v="12673"/>
    <s v="SUPP"/>
    <d v="1899-12-30T14:05:00"/>
    <d v="1899-12-30T15:05:00"/>
    <d v="1899-12-30T01:00:00"/>
    <d v="1899-12-30T14:05:00"/>
    <d v="1899-12-30T15:05:00"/>
    <d v="1899-12-30T01:00:00"/>
    <s v="SDC"/>
    <s v="N/A"/>
  </r>
  <r>
    <n v="12675"/>
    <x v="13"/>
    <x v="3"/>
    <s v="IP"/>
    <s v="Support QATAR"/>
    <m/>
    <s v="ACS"/>
    <n v="10"/>
    <m/>
    <s v="X"/>
    <x v="4"/>
    <s v="NET"/>
    <s v="DECI_STD"/>
    <m/>
    <n v="12674"/>
    <s v="SUPP"/>
    <d v="1899-12-30T15:35:00"/>
    <d v="1899-12-30T16:35:00"/>
    <d v="1899-12-30T01:00:00"/>
    <d v="1899-12-30T15:35:00"/>
    <d v="1899-12-30T16:35:00"/>
    <d v="1899-12-30T01:00:00"/>
    <s v="SDC"/>
    <s v="N/A"/>
  </r>
  <r>
    <n v="12676"/>
    <x v="13"/>
    <x v="3"/>
    <s v="IP"/>
    <s v="Support QATAR"/>
    <m/>
    <s v="ACS"/>
    <n v="5"/>
    <m/>
    <s v="X"/>
    <x v="1"/>
    <s v="NET"/>
    <s v="DECI_STD"/>
    <m/>
    <n v="12675"/>
    <s v="SUPP"/>
    <d v="1899-12-30T15:35:00"/>
    <d v="1899-12-30T16:35:00"/>
    <d v="1899-12-30T01:00:00"/>
    <d v="1899-12-30T15:35:00"/>
    <d v="1899-12-30T16:35:00"/>
    <d v="1899-12-30T01:00:00"/>
    <s v="SDC"/>
    <s v="N/A"/>
  </r>
  <r>
    <n v="12677"/>
    <x v="80"/>
    <x v="3"/>
    <s v="IP"/>
    <s v="Support QATAR"/>
    <m/>
    <s v="ACS"/>
    <n v="14"/>
    <m/>
    <s v="X"/>
    <x v="4"/>
    <s v="NET"/>
    <s v="DECI_STD"/>
    <m/>
    <n v="12676"/>
    <s v="SUPP"/>
    <d v="1899-12-30T07:05:00"/>
    <d v="1899-12-30T08:05:00"/>
    <d v="1899-12-30T01:00:00"/>
    <d v="1899-12-30T07:05:00"/>
    <d v="1899-12-30T08:05:00"/>
    <d v="1899-12-30T01:00:00"/>
    <s v="SDC"/>
    <s v="N/A"/>
  </r>
  <r>
    <n v="12678"/>
    <x v="80"/>
    <x v="3"/>
    <s v="IP"/>
    <s v="Support QATAR"/>
    <m/>
    <s v="ACS"/>
    <n v="1"/>
    <m/>
    <s v="X"/>
    <x v="1"/>
    <s v="NET"/>
    <s v="DECI_STD"/>
    <m/>
    <n v="12677"/>
    <s v="SUPP"/>
    <d v="1899-12-30T08:35:00"/>
    <d v="1899-12-30T09:35:00"/>
    <d v="1899-12-30T01:00:00"/>
    <d v="1899-12-30T08:35:00"/>
    <d v="1899-12-30T09:35:00"/>
    <d v="1899-12-30T01:00:00"/>
    <s v="SDC"/>
    <s v="N/A"/>
  </r>
  <r>
    <n v="12679"/>
    <x v="80"/>
    <x v="3"/>
    <s v="IP"/>
    <s v="Support QATAR"/>
    <m/>
    <s v="ACS"/>
    <n v="9"/>
    <m/>
    <s v="X"/>
    <x v="1"/>
    <s v="NET"/>
    <s v="DECI_STD"/>
    <m/>
    <n v="12678"/>
    <s v="SUPP"/>
    <d v="1899-12-30T10:05:00"/>
    <d v="1899-12-30T11:05:00"/>
    <d v="1899-12-30T01:00:00"/>
    <d v="1899-12-30T10:05:00"/>
    <d v="1899-12-30T11:05:00"/>
    <d v="1899-12-30T01:00:00"/>
    <s v="DCO"/>
    <s v="N/A"/>
  </r>
  <r>
    <n v="12680"/>
    <x v="14"/>
    <x v="4"/>
    <s v="IP"/>
    <s v="Support QATAR"/>
    <m/>
    <s v="ACS"/>
    <n v="6"/>
    <m/>
    <s v="X"/>
    <x v="4"/>
    <s v="NET"/>
    <s v="DECI_STD"/>
    <m/>
    <n v="12679"/>
    <s v="SUPP"/>
    <d v="1899-12-30T07:05:00"/>
    <d v="1899-12-30T08:05:00"/>
    <d v="1899-12-30T01:00:00"/>
    <d v="1899-12-30T07:05:00"/>
    <d v="1899-12-30T08:10:00"/>
    <d v="1899-12-30T01:05:00"/>
    <s v="SDC"/>
    <s v="N/A"/>
  </r>
  <r>
    <n v="12681"/>
    <x v="14"/>
    <x v="4"/>
    <s v="IP"/>
    <s v="Support IFTS"/>
    <m/>
    <s v="ACS"/>
    <n v="10"/>
    <m/>
    <s v="X"/>
    <x v="4"/>
    <s v="NET"/>
    <s v="DCA"/>
    <m/>
    <n v="12680"/>
    <s v="SUPP"/>
    <d v="1899-12-30T08:35:00"/>
    <d v="1899-12-30T09:35:00"/>
    <d v="1899-12-30T01:00:00"/>
    <d v="1899-12-30T08:35:00"/>
    <d v="1899-12-30T09:35:00"/>
    <d v="1899-12-30T01:00:00"/>
    <s v="SDC"/>
    <s v="N/A"/>
  </r>
  <r>
    <n v="12682"/>
    <x v="14"/>
    <x v="4"/>
    <s v="IP"/>
    <s v="Support QATAR"/>
    <m/>
    <s v="ACS"/>
    <n v="9"/>
    <m/>
    <s v="X"/>
    <x v="4"/>
    <s v="NET"/>
    <s v="DECI_STD"/>
    <m/>
    <n v="12681"/>
    <s v="SUPP"/>
    <d v="1899-12-30T10:05:00"/>
    <d v="1899-12-30T11:05:00"/>
    <d v="1899-12-30T01:00:00"/>
    <d v="1899-12-30T10:30:00"/>
    <d v="1899-12-30T11:05:00"/>
    <d v="1899-12-30T00:35:00"/>
    <s v="RSLD"/>
    <s v="CD3"/>
  </r>
  <r>
    <n v="12683"/>
    <x v="14"/>
    <x v="4"/>
    <s v="IP"/>
    <s v="Support QATAR"/>
    <m/>
    <s v="ACS"/>
    <n v="13"/>
    <m/>
    <s v="X"/>
    <x v="1"/>
    <s v="NET"/>
    <s v="DECI_STD"/>
    <m/>
    <n v="12682"/>
    <s v="SUPP"/>
    <d v="1899-12-30T11:35:00"/>
    <d v="1899-12-30T12:35:00"/>
    <d v="1899-12-30T01:00:00"/>
    <d v="1899-12-30T11:35:00"/>
    <d v="1899-12-30T12:35:00"/>
    <d v="1899-12-30T01:00:00"/>
    <s v="SDC"/>
    <s v="N/A"/>
  </r>
  <r>
    <n v="12684"/>
    <x v="14"/>
    <x v="4"/>
    <s v="IP"/>
    <s v="Support IFTS"/>
    <m/>
    <s v="ACS"/>
    <n v="12"/>
    <m/>
    <s v="X"/>
    <x v="1"/>
    <s v="NET"/>
    <s v="DECI_STD"/>
    <m/>
    <n v="12683"/>
    <s v="SUPP"/>
    <d v="1899-12-30T14:35:00"/>
    <d v="1899-12-30T15:35:00"/>
    <d v="1899-12-30T01:00:00"/>
    <d v="1899-12-30T14:35:00"/>
    <d v="1899-12-30T15:25:00"/>
    <d v="1899-12-30T00:50:00"/>
    <s v="SDC"/>
    <s v="N/A"/>
  </r>
  <r>
    <n v="12685"/>
    <x v="14"/>
    <x v="4"/>
    <s v="IP"/>
    <s v="Support QATAR"/>
    <m/>
    <s v="IFTS"/>
    <n v="23"/>
    <m/>
    <s v="X"/>
    <x v="4"/>
    <s v="NET"/>
    <s v="DECI_STD"/>
    <m/>
    <n v="12684"/>
    <s v="SUPP"/>
    <d v="1899-12-30T16:05:00"/>
    <d v="1899-12-30T17:05:00"/>
    <d v="1899-12-30T01:00:00"/>
    <d v="1899-12-30T16:05:00"/>
    <d v="1899-12-30T17:05:00"/>
    <d v="1899-12-30T01:00:00"/>
    <s v="SDC"/>
    <s v="N/A"/>
  </r>
  <r>
    <n v="12686"/>
    <x v="14"/>
    <x v="4"/>
    <s v="IP"/>
    <s v="Support QATAR"/>
    <m/>
    <s v="ACS"/>
    <n v="5"/>
    <m/>
    <s v="X"/>
    <x v="1"/>
    <s v="NET"/>
    <s v="DECI_STD"/>
    <m/>
    <n v="12685"/>
    <s v="SUPP"/>
    <d v="1899-12-30T16:05:00"/>
    <d v="1899-12-30T17:05:00"/>
    <d v="1899-12-30T01:00:00"/>
    <d v="1899-12-30T16:05:00"/>
    <d v="1899-12-30T17:05:00"/>
    <d v="1899-12-30T01:00:00"/>
    <s v="SDC"/>
    <s v="N/A"/>
  </r>
  <r>
    <n v="12687"/>
    <x v="15"/>
    <x v="4"/>
    <s v="IFTS LIFT 24-01 QATAR"/>
    <s v="QATAR"/>
    <n v="49"/>
    <s v="ACS"/>
    <n v="5"/>
    <s v="X"/>
    <m/>
    <x v="0"/>
    <s v="NET"/>
    <s v="ATAG_DECI"/>
    <m/>
    <n v="12688"/>
    <s v="NET ATAG02"/>
    <s v="07:05"/>
    <s v="08:05"/>
    <d v="1899-12-30T01:00:00"/>
    <d v="1899-12-30T07:05:00"/>
    <d v="1899-12-30T07:30:00"/>
    <d v="1899-12-30T00:25:00"/>
    <s v="DNCO"/>
    <s v="CD5"/>
  </r>
  <r>
    <n v="12688"/>
    <x v="15"/>
    <x v="4"/>
    <s v="IFTS LIFT 24-01 QATAR"/>
    <s v="QATAR"/>
    <n v="41"/>
    <s v="ACS"/>
    <n v="2"/>
    <s v="X"/>
    <m/>
    <x v="1"/>
    <s v="NET"/>
    <s v="ATAG_DECI"/>
    <m/>
    <n v="12687"/>
    <s v="NET ATAG02"/>
    <d v="1899-12-30T07:05:00"/>
    <d v="1899-12-30T08:05:00"/>
    <d v="1899-12-30T01:00:00"/>
    <d v="1899-12-30T07:05:00"/>
    <d v="1899-12-30T07:30:00"/>
    <d v="1899-12-30T00:25:00"/>
    <s v="DNCO"/>
    <s v="CD3"/>
  </r>
  <r>
    <n v="12689"/>
    <x v="15"/>
    <x v="4"/>
    <s v="IP"/>
    <s v="Support QATAR"/>
    <m/>
    <s v="ACS"/>
    <n v="13"/>
    <m/>
    <s v="X"/>
    <x v="4"/>
    <s v="NET"/>
    <s v="RNG_STD"/>
    <m/>
    <n v="12688"/>
    <s v="SUPP"/>
    <d v="1899-12-30T08:35:00"/>
    <d v="1899-12-30T09:35:00"/>
    <d v="1899-12-30T01:00:00"/>
    <d v="1899-12-30T08:35:00"/>
    <d v="1899-12-30T09:35:00"/>
    <d v="1899-12-30T01:00:00"/>
    <s v="SDC"/>
    <s v="N/A"/>
  </r>
  <r>
    <n v="12690"/>
    <x v="15"/>
    <x v="4"/>
    <s v="IP"/>
    <s v="Support QATAR"/>
    <m/>
    <s v="IFTS"/>
    <n v="22"/>
    <m/>
    <s v="X"/>
    <x v="1"/>
    <s v="NET"/>
    <s v="RNG_STD"/>
    <m/>
    <n v="12689"/>
    <s v="SUPP"/>
    <d v="1899-12-30T08:35:00"/>
    <d v="1899-12-30T09:35:00"/>
    <d v="1899-12-30T01:00:00"/>
    <d v="1899-12-30T08:35:00"/>
    <d v="1899-12-30T09:35:00"/>
    <d v="1899-12-30T01:00:00"/>
    <s v="SDC"/>
    <s v="N/A"/>
  </r>
  <r>
    <n v="12691"/>
    <x v="15"/>
    <x v="4"/>
    <s v="IP"/>
    <s v="Support IFTS"/>
    <m/>
    <s v="ACS"/>
    <n v="5"/>
    <m/>
    <s v="X"/>
    <x v="4"/>
    <s v="NET"/>
    <s v="RNG_STD"/>
    <m/>
    <n v="12690"/>
    <s v="SUPP"/>
    <d v="1899-12-30T10:05:00"/>
    <d v="1899-12-30T11:05:00"/>
    <d v="1899-12-30T01:00:00"/>
    <d v="1899-12-30T10:05:00"/>
    <d v="1899-12-30T11:05:00"/>
    <d v="1899-12-30T01:00:00"/>
    <s v="SDC"/>
    <s v="N/A"/>
  </r>
  <r>
    <n v="12692"/>
    <x v="15"/>
    <x v="4"/>
    <s v="IP"/>
    <s v="Support IFTS"/>
    <m/>
    <s v="IFTS"/>
    <n v="5"/>
    <m/>
    <s v="X"/>
    <x v="4"/>
    <s v="NET"/>
    <s v="RNG_STD"/>
    <m/>
    <n v="12691"/>
    <s v="SUPP"/>
    <d v="1899-12-30T11:35:00"/>
    <d v="1899-12-30T12:35:00"/>
    <d v="1899-12-30T01:00:00"/>
    <d v="1899-12-30T11:35:00"/>
    <d v="1899-12-30T12:35:00"/>
    <d v="1899-12-30T01:00:00"/>
    <s v="SDC"/>
    <s v="N/A"/>
  </r>
  <r>
    <n v="12693"/>
    <x v="15"/>
    <x v="4"/>
    <s v="IP"/>
    <s v="Support AMI"/>
    <m/>
    <s v="IFTS"/>
    <n v="9"/>
    <m/>
    <s v="X"/>
    <x v="4"/>
    <s v="NET"/>
    <s v="RANGE"/>
    <m/>
    <n v="12692"/>
    <s v="SUPP"/>
    <d v="1899-12-30T13:05:00"/>
    <d v="1899-12-30T14:05:00"/>
    <d v="1899-12-30T01:00:00"/>
    <d v="1899-12-30T13:05:00"/>
    <d v="1899-12-30T14:05:00"/>
    <d v="1899-12-30T01:00:00"/>
    <s v="SDC"/>
    <s v="N/A"/>
  </r>
  <r>
    <n v="12694"/>
    <x v="15"/>
    <x v="4"/>
    <s v="IP"/>
    <s v="Support IFTS"/>
    <m/>
    <s v="ACS"/>
    <n v="9"/>
    <m/>
    <s v="X"/>
    <x v="4"/>
    <s v="NET"/>
    <s v="DECI_STD"/>
    <m/>
    <n v="12693"/>
    <s v="SUPP"/>
    <d v="1899-12-30T14:35:00"/>
    <d v="1899-12-30T15:35:00"/>
    <d v="1899-12-30T01:00:00"/>
    <d v="1899-12-30T14:35:00"/>
    <d v="1899-12-30T15:35:00"/>
    <d v="1899-12-30T01:00:00"/>
    <s v="SDC"/>
    <s v="N/A"/>
  </r>
  <r>
    <n v="12695"/>
    <x v="15"/>
    <x v="4"/>
    <s v="IP"/>
    <s v="Support IFTS"/>
    <m/>
    <s v="IFTS"/>
    <n v="22"/>
    <m/>
    <s v="X"/>
    <x v="1"/>
    <s v="NET"/>
    <s v="DECI_STD"/>
    <m/>
    <n v="12694"/>
    <s v="SUPP"/>
    <d v="1899-12-30T14:35:00"/>
    <d v="1899-12-30T15:35:00"/>
    <d v="1899-12-30T01:00:00"/>
    <d v="1899-12-30T14:35:00"/>
    <d v="1899-12-30T15:35:00"/>
    <d v="1899-12-30T01:00:00"/>
    <s v="SDC"/>
    <s v="N/A"/>
  </r>
  <r>
    <n v="12696"/>
    <x v="15"/>
    <x v="4"/>
    <s v="IP"/>
    <s v="Support QATAR"/>
    <m/>
    <s v="ACS"/>
    <n v="14"/>
    <m/>
    <s v="X"/>
    <x v="1"/>
    <s v="NET"/>
    <s v="DECI_STD"/>
    <m/>
    <n v="12695"/>
    <s v="SUPP"/>
    <d v="1899-12-30T16:05:00"/>
    <d v="1899-12-30T17:05:00"/>
    <d v="1899-12-30T01:00:00"/>
    <d v="1899-12-30T16:05:00"/>
    <d v="1899-12-30T17:05:00"/>
    <d v="1899-12-30T01:00:00"/>
    <s v="SDC"/>
    <s v="N/A"/>
  </r>
  <r>
    <n v="12697"/>
    <x v="16"/>
    <x v="4"/>
    <s v="IP"/>
    <s v="Support QATAR"/>
    <m/>
    <s v="ACS"/>
    <n v="5"/>
    <m/>
    <s v="X"/>
    <x v="1"/>
    <s v="NET"/>
    <s v="BTAG_DECI"/>
    <m/>
    <n v="12696"/>
    <s v="SUPP"/>
    <d v="1899-12-30T07:05:00"/>
    <d v="1899-12-30T08:05:00"/>
    <d v="1899-12-30T01:00:00"/>
    <d v="1899-12-30T07:05:00"/>
    <d v="1899-12-30T08:05:00"/>
    <d v="1899-12-30T01:00:00"/>
    <s v="SDC"/>
    <s v="N/A"/>
  </r>
  <r>
    <n v="12698"/>
    <x v="16"/>
    <x v="4"/>
    <s v="IP"/>
    <s v="Support QATAR"/>
    <m/>
    <s v="ACS"/>
    <n v="16"/>
    <m/>
    <s v="X"/>
    <x v="4"/>
    <s v="NET"/>
    <s v="RNG_STD"/>
    <m/>
    <n v="12697"/>
    <s v="SUPP"/>
    <d v="1899-12-30T08:35:00"/>
    <d v="1899-12-30T09:35:00"/>
    <d v="1899-12-30T01:00:00"/>
    <d v="1899-12-30T08:35:00"/>
    <d v="1899-12-30T09:35:00"/>
    <d v="1899-12-30T01:00:00"/>
    <s v="SDC"/>
    <s v="N/A"/>
  </r>
  <r>
    <n v="12699"/>
    <x v="16"/>
    <x v="4"/>
    <s v="IP"/>
    <s v="Support QATAR"/>
    <m/>
    <s v="ACS"/>
    <n v="10"/>
    <m/>
    <s v="X"/>
    <x v="4"/>
    <s v="NET"/>
    <s v="RNG_STD"/>
    <m/>
    <n v="12698"/>
    <s v="SUPP"/>
    <d v="1899-12-30T10:05:00"/>
    <d v="1899-12-30T11:05:00"/>
    <d v="1899-12-30T01:00:00"/>
    <d v="1899-12-30T10:05:00"/>
    <d v="1899-12-30T11:05:00"/>
    <d v="1899-12-30T01:00:00"/>
    <s v="SDC"/>
    <s v="N/A"/>
  </r>
  <r>
    <n v="12700"/>
    <x v="16"/>
    <x v="4"/>
    <s v="IP"/>
    <s v="Support AMI"/>
    <m/>
    <s v="ACS"/>
    <n v="9"/>
    <m/>
    <s v="X"/>
    <x v="4"/>
    <s v="NET"/>
    <s v="RANGE"/>
    <m/>
    <n v="12699"/>
    <s v="SUPP"/>
    <d v="1899-12-30T11:35:00"/>
    <d v="1899-12-30T12:35:00"/>
    <d v="1899-12-30T01:00:00"/>
    <d v="1899-12-30T11:35:00"/>
    <d v="1899-12-30T12:35:00"/>
    <d v="1899-12-30T01:00:00"/>
    <s v="SDC"/>
    <s v="N/A"/>
  </r>
  <r>
    <n v="12701"/>
    <x v="16"/>
    <x v="4"/>
    <s v="IP"/>
    <s v="Support AMI"/>
    <m/>
    <s v="ACS"/>
    <n v="14"/>
    <m/>
    <s v="X"/>
    <x v="1"/>
    <s v="NET"/>
    <s v="RANGE"/>
    <m/>
    <n v="12700"/>
    <s v="SUPP"/>
    <d v="1899-12-30T11:35:00"/>
    <d v="1899-12-30T12:35:00"/>
    <d v="1899-12-30T01:00:00"/>
    <d v="1899-12-30T11:35:00"/>
    <d v="1899-12-30T12:35:00"/>
    <d v="1899-12-30T01:00:00"/>
    <s v="SDC"/>
    <s v="N/A"/>
  </r>
  <r>
    <n v="12702"/>
    <x v="16"/>
    <x v="4"/>
    <s v="IP"/>
    <s v="Support IFTS"/>
    <m/>
    <s v="IFTS"/>
    <n v="23"/>
    <m/>
    <s v="X"/>
    <x v="4"/>
    <s v="NET"/>
    <s v="RNG_STD"/>
    <m/>
    <n v="12701"/>
    <s v="SUPP"/>
    <d v="1899-12-30T13:05:00"/>
    <d v="1899-12-30T14:05:00"/>
    <d v="1899-12-30T01:00:00"/>
    <d v="1899-12-30T13:05:00"/>
    <d v="1899-12-30T14:05:00"/>
    <d v="1899-12-30T01:00:00"/>
    <s v="SDC"/>
    <s v="N/A"/>
  </r>
  <r>
    <n v="12703"/>
    <x v="16"/>
    <x v="4"/>
    <s v="IP"/>
    <s v="Support IFTS"/>
    <m/>
    <s v="ACS"/>
    <n v="2"/>
    <m/>
    <s v="X"/>
    <x v="1"/>
    <s v="NET"/>
    <s v="RNG_STD"/>
    <m/>
    <n v="12702"/>
    <s v="SUPP"/>
    <d v="1899-12-30T13:05:00"/>
    <d v="1899-12-30T14:05:00"/>
    <d v="1899-12-30T01:00:00"/>
    <d v="1899-12-30T13:05:00"/>
    <d v="1899-12-30T14:05:00"/>
    <d v="1899-12-30T01:00:00"/>
    <s v="SDC"/>
    <s v="N/A"/>
  </r>
  <r>
    <n v="12704"/>
    <x v="16"/>
    <x v="4"/>
    <s v="IP"/>
    <s v="Support IFTS"/>
    <m/>
    <s v="ACS"/>
    <n v="33"/>
    <m/>
    <s v="X"/>
    <x v="1"/>
    <s v="NET"/>
    <s v="RNG_STD"/>
    <m/>
    <n v="12703"/>
    <s v="SUPP"/>
    <d v="1899-12-30T16:05:00"/>
    <d v="1899-12-30T17:05:00"/>
    <d v="1899-12-30T01:00:00"/>
    <d v="1899-12-30T16:05:00"/>
    <d v="1899-12-30T17:05:00"/>
    <d v="1899-12-30T01:00:00"/>
    <s v="SDC"/>
    <s v="N/A"/>
  </r>
  <r>
    <n v="12705"/>
    <x v="17"/>
    <x v="4"/>
    <s v="IP"/>
    <s v="Support IFTS"/>
    <m/>
    <s v="ACS"/>
    <n v="5"/>
    <s v="X"/>
    <m/>
    <x v="4"/>
    <s v="NET"/>
    <s v="DCA"/>
    <m/>
    <n v="12704"/>
    <s v="SUPP"/>
    <d v="1899-12-30T07:05:00"/>
    <d v="1899-12-30T08:05:00"/>
    <d v="1899-12-30T01:00:00"/>
    <d v="1899-12-30T07:05:00"/>
    <d v="1899-12-30T08:05:00"/>
    <d v="1899-12-30T01:00:00"/>
    <s v="SDC"/>
    <s v="N/A"/>
  </r>
  <r>
    <n v="12706"/>
    <x v="17"/>
    <x v="4"/>
    <s v="IP"/>
    <s v="Support QATAR"/>
    <m/>
    <s v="ACS"/>
    <n v="13"/>
    <m/>
    <s v="X"/>
    <x v="1"/>
    <s v="NET"/>
    <s v="RNG_STD"/>
    <m/>
    <n v="12705"/>
    <s v="SUPP"/>
    <d v="1899-12-30T08:35:00"/>
    <d v="1899-12-30T09:35:00"/>
    <d v="1899-12-30T01:00:00"/>
    <d v="1899-12-30T08:35:00"/>
    <d v="1899-12-30T09:35:00"/>
    <d v="1899-12-30T01:00:00"/>
    <s v="SDC"/>
    <s v="N/A"/>
  </r>
  <r>
    <n v="12707"/>
    <x v="17"/>
    <x v="4"/>
    <s v="IP"/>
    <s v="Support QATAR"/>
    <m/>
    <s v="ACS"/>
    <n v="14"/>
    <m/>
    <s v="X"/>
    <x v="4"/>
    <s v="NET"/>
    <s v="DECI_STD"/>
    <m/>
    <n v="12706"/>
    <s v="SUPP"/>
    <d v="1899-12-30T11:35:00"/>
    <d v="1899-12-30T12:35:00"/>
    <d v="1899-12-30T01:00:00"/>
    <d v="1899-12-30T11:35:00"/>
    <d v="1899-12-30T12:35:00"/>
    <d v="1899-12-30T01:00:00"/>
    <s v="SDC"/>
    <s v="N/A"/>
  </r>
  <r>
    <n v="12708"/>
    <x v="17"/>
    <x v="4"/>
    <s v="IP"/>
    <s v="Support QATAR"/>
    <m/>
    <s v="ACS"/>
    <n v="2"/>
    <m/>
    <s v="X"/>
    <x v="1"/>
    <s v="NET"/>
    <s v="DECI_STD"/>
    <m/>
    <n v="12707"/>
    <s v="SUPP"/>
    <d v="1899-12-30T11:35:00"/>
    <d v="1899-12-30T12:35:00"/>
    <d v="1899-12-30T01:00:00"/>
    <d v="1899-12-30T11:35:00"/>
    <d v="1899-12-30T12:35:00"/>
    <d v="1899-12-30T01:00:00"/>
    <s v="SDC"/>
    <s v="N/A"/>
  </r>
  <r>
    <n v="12709"/>
    <x v="17"/>
    <x v="4"/>
    <s v="IP"/>
    <s v="Support QATAR"/>
    <m/>
    <s v="IFTS"/>
    <n v="22"/>
    <m/>
    <s v="X"/>
    <x v="4"/>
    <s v="NET"/>
    <s v="DECI_STD"/>
    <m/>
    <n v="12708"/>
    <s v="SUPP"/>
    <d v="1899-12-30T13:05:00"/>
    <d v="1899-12-30T14:05:00"/>
    <d v="1899-12-30T01:00:00"/>
    <d v="1899-12-30T13:05:00"/>
    <d v="1899-12-30T14:05:00"/>
    <d v="1899-12-30T01:00:00"/>
    <s v="SDC"/>
    <s v="N/A"/>
  </r>
  <r>
    <n v="12710"/>
    <x v="17"/>
    <x v="4"/>
    <s v="IP"/>
    <s v="Support QATAR"/>
    <m/>
    <s v="ACS"/>
    <n v="31"/>
    <m/>
    <s v="X"/>
    <x v="1"/>
    <s v="NET"/>
    <s v="DECI_STD"/>
    <m/>
    <n v="12709"/>
    <s v="SUPP"/>
    <d v="1899-12-30T13:05:00"/>
    <d v="1899-12-30T14:05:00"/>
    <d v="1899-12-30T01:00:00"/>
    <d v="1899-12-30T13:05:00"/>
    <d v="1899-12-30T14:05:00"/>
    <d v="1899-12-30T01:00:00"/>
    <s v="SDC"/>
    <s v="N/A"/>
  </r>
  <r>
    <n v="12711"/>
    <x v="17"/>
    <x v="4"/>
    <s v="IP"/>
    <s v="Support QATAR"/>
    <m/>
    <s v="ACS"/>
    <n v="5"/>
    <m/>
    <s v="X"/>
    <x v="4"/>
    <s v="NET"/>
    <s v="RANGE"/>
    <m/>
    <n v="12710"/>
    <s v="SUPP"/>
    <d v="1899-12-30T14:35:00"/>
    <d v="1899-12-30T15:35:00"/>
    <d v="1899-12-30T01:00:00"/>
    <d v="1899-12-30T14:35:00"/>
    <d v="1899-12-30T15:35:00"/>
    <d v="1899-12-30T01:00:00"/>
    <s v="SDC"/>
    <s v="N/A"/>
  </r>
  <r>
    <n v="12712"/>
    <x v="81"/>
    <x v="4"/>
    <s v="IP"/>
    <s v="Support QATAR"/>
    <m/>
    <s v="ACS"/>
    <n v="32"/>
    <m/>
    <s v="X"/>
    <x v="4"/>
    <s v="NET"/>
    <s v="DECI_STD_NVG"/>
    <m/>
    <n v="12711"/>
    <s v="SUPP"/>
    <d v="1899-12-30T07:05:00"/>
    <d v="1899-12-30T08:05:00"/>
    <d v="1899-12-30T01:00:00"/>
    <d v="1899-12-30T07:05:00"/>
    <d v="1899-12-30T08:05:00"/>
    <d v="1899-12-30T01:00:00"/>
    <s v="SDC"/>
    <s v="N/A"/>
  </r>
  <r>
    <n v="12713"/>
    <x v="81"/>
    <x v="4"/>
    <s v="IP"/>
    <s v="Support IFTS"/>
    <m/>
    <s v="ACS"/>
    <n v="13"/>
    <m/>
    <s v="X"/>
    <x v="1"/>
    <s v="NET"/>
    <s v="RNG_STD"/>
    <m/>
    <n v="12712"/>
    <s v="SUPP"/>
    <d v="1899-12-30T08:35:00"/>
    <d v="1899-12-30T09:35:00"/>
    <d v="1899-12-30T01:00:00"/>
    <d v="1899-12-30T08:35:00"/>
    <d v="1899-12-30T09:35:00"/>
    <d v="1899-12-30T01:00:00"/>
    <s v="SDC"/>
    <s v="N/A"/>
  </r>
  <r>
    <n v="12714"/>
    <x v="81"/>
    <x v="4"/>
    <s v="IP"/>
    <s v="Support IFTS"/>
    <m/>
    <s v="ACS"/>
    <n v="1"/>
    <m/>
    <s v="X"/>
    <x v="4"/>
    <s v="NET"/>
    <s v="RNG_STD"/>
    <m/>
    <n v="12713"/>
    <s v="SUPP"/>
    <d v="1899-12-30T10:05:00"/>
    <d v="1899-12-30T11:05:00"/>
    <d v="1899-12-30T01:00:00"/>
    <d v="1899-12-30T10:05:00"/>
    <d v="1899-12-30T11:05:00"/>
    <d v="1899-12-30T01:00:00"/>
    <s v="SDC"/>
    <s v="N/A"/>
  </r>
  <r>
    <n v="12715"/>
    <x v="81"/>
    <x v="4"/>
    <s v="IP"/>
    <s v="Support IFTS"/>
    <m/>
    <s v="ACS"/>
    <n v="5"/>
    <m/>
    <s v="X"/>
    <x v="1"/>
    <s v="NET"/>
    <s v="DECI_STD"/>
    <m/>
    <n v="12714"/>
    <s v="SUPP"/>
    <d v="1899-12-30T10:05:00"/>
    <d v="1899-12-30T11:05:00"/>
    <d v="1899-12-30T01:00:00"/>
    <d v="1899-12-30T10:05:00"/>
    <d v="1899-12-30T11:05:00"/>
    <d v="1899-12-30T01:00:00"/>
    <s v="SDC"/>
    <s v="N/A"/>
  </r>
  <r>
    <n v="12716"/>
    <x v="81"/>
    <x v="4"/>
    <s v="IP"/>
    <s v="Support QATAR"/>
    <m/>
    <s v="ACS"/>
    <n v="32"/>
    <m/>
    <s v="X"/>
    <x v="1"/>
    <s v="NET"/>
    <s v="DECI_STD_NVG"/>
    <m/>
    <n v="12715"/>
    <s v="SUPP"/>
    <d v="1899-12-30T11:35:00"/>
    <d v="1899-12-30T12:35:00"/>
    <d v="1899-12-30T01:00:00"/>
    <d v="1899-12-30T11:35:00"/>
    <d v="1899-12-30T12:35:00"/>
    <d v="1899-12-30T01:00:00"/>
    <s v="SDC"/>
    <s v="N/A"/>
  </r>
  <r>
    <n v="12717"/>
    <x v="81"/>
    <x v="4"/>
    <s v="IP"/>
    <s v="Support IFTS"/>
    <m/>
    <s v="IFTS"/>
    <n v="22"/>
    <m/>
    <s v="X"/>
    <x v="1"/>
    <s v="NET"/>
    <s v="RNG_STD"/>
    <m/>
    <n v="12716"/>
    <s v="SUPP"/>
    <d v="1899-12-30T13:05:00"/>
    <d v="1899-12-30T14:05:00"/>
    <d v="1899-12-30T01:00:00"/>
    <d v="1899-12-30T13:05:00"/>
    <d v="1899-12-30T14:05:00"/>
    <d v="1899-12-30T01:00:00"/>
    <s v="SDC"/>
    <s v="N/A"/>
  </r>
  <r>
    <n v="12718"/>
    <x v="18"/>
    <x v="5"/>
    <s v="IP"/>
    <s v="Support QATAR"/>
    <m/>
    <s v="ACS"/>
    <n v="14"/>
    <m/>
    <s v="X"/>
    <x v="4"/>
    <s v="NET"/>
    <s v="LOW LEVEL"/>
    <m/>
    <n v="12717"/>
    <s v="SUPP"/>
    <d v="1899-12-30T07:05:00"/>
    <d v="1899-12-30T08:05:00"/>
    <d v="1899-12-30T01:00:00"/>
    <m/>
    <m/>
    <s v=""/>
    <s v="SMC"/>
    <s v="CD1"/>
  </r>
  <r>
    <n v="12719"/>
    <x v="18"/>
    <x v="5"/>
    <s v="IP"/>
    <s v="Support IFTS"/>
    <m/>
    <s v="ACS"/>
    <n v="31"/>
    <m/>
    <s v="X"/>
    <x v="1"/>
    <s v="NET"/>
    <s v="RNG_STD"/>
    <m/>
    <n v="12718"/>
    <s v="SUPP"/>
    <s v="08:35"/>
    <s v="09:35"/>
    <d v="1899-12-30T01:00:00"/>
    <s v="08:35"/>
    <s v="09:35"/>
    <d v="1899-12-30T01:00:00"/>
    <s v="SDC"/>
    <s v="N/A"/>
  </r>
  <r>
    <n v="12720"/>
    <x v="18"/>
    <x v="5"/>
    <s v="IP"/>
    <s v="Support QATAR"/>
    <m/>
    <s v="ACS"/>
    <n v="13"/>
    <m/>
    <s v="X"/>
    <x v="4"/>
    <s v="NET"/>
    <s v="LOW LEVEL"/>
    <m/>
    <n v="12719"/>
    <s v="SUPP"/>
    <d v="1899-12-30T10:05:00"/>
    <d v="1899-12-30T11:05:00"/>
    <d v="1899-12-30T01:00:00"/>
    <d v="1899-12-30T10:05:00"/>
    <d v="1899-12-30T11:05:00"/>
    <d v="1899-12-30T01:00:00"/>
    <s v="SDC"/>
    <s v="N/A"/>
  </r>
  <r>
    <n v="12721"/>
    <x v="18"/>
    <x v="5"/>
    <s v="IP"/>
    <s v="Support IFTS"/>
    <m/>
    <s v="ACS"/>
    <n v="2"/>
    <m/>
    <s v="X"/>
    <x v="1"/>
    <s v="NET"/>
    <s v="DECI_STD_NVG"/>
    <m/>
    <n v="12720"/>
    <s v="SUPP"/>
    <d v="1899-12-30T14:35:00"/>
    <d v="1899-12-30T15:35:00"/>
    <d v="1899-12-30T01:00:00"/>
    <s v="14:35"/>
    <d v="1899-12-30T15:30:00"/>
    <d v="1899-12-30T00:55:00"/>
    <s v="SDC"/>
    <s v="N/A"/>
  </r>
  <r>
    <n v="12722"/>
    <x v="82"/>
    <x v="5"/>
    <s v="IP"/>
    <s v="Support QATAR"/>
    <m/>
    <s v="ACS"/>
    <n v="5"/>
    <m/>
    <s v="X"/>
    <x v="4"/>
    <s v="NET"/>
    <s v="DECI_STD_NVG"/>
    <m/>
    <n v="12721"/>
    <s v="SUPP"/>
    <d v="1899-12-30T07:05:00"/>
    <d v="1899-12-30T08:05:00"/>
    <d v="1899-12-30T01:00:00"/>
    <d v="1899-12-30T07:05:00"/>
    <d v="1899-12-30T08:05:00"/>
    <d v="1899-12-30T01:00:00"/>
    <s v="SDC"/>
    <s v="N/A"/>
  </r>
  <r>
    <n v="12723"/>
    <x v="82"/>
    <x v="5"/>
    <s v="IP"/>
    <s v="Support QATAR"/>
    <m/>
    <s v="ACS"/>
    <n v="14"/>
    <m/>
    <s v="X"/>
    <x v="1"/>
    <s v="NET"/>
    <s v="DCA"/>
    <m/>
    <n v="12722"/>
    <s v="SUPP"/>
    <d v="1899-12-30T07:05:00"/>
    <d v="1899-12-30T08:05:00"/>
    <d v="1899-12-30T01:00:00"/>
    <d v="1899-12-30T07:05:00"/>
    <d v="1899-12-30T08:05:00"/>
    <d v="1899-12-30T01:00:00"/>
    <s v="SDC"/>
    <s v="N/A"/>
  </r>
  <r>
    <n v="12724"/>
    <x v="82"/>
    <x v="5"/>
    <s v="IP"/>
    <s v="Support IFTS"/>
    <m/>
    <s v="IFTS"/>
    <n v="9"/>
    <m/>
    <s v="X"/>
    <x v="4"/>
    <s v="NET"/>
    <s v="DCA"/>
    <m/>
    <n v="12723"/>
    <s v="SUPP"/>
    <d v="1899-12-30T08:35:00"/>
    <d v="1899-12-30T09:35:00"/>
    <d v="1899-12-30T01:00:00"/>
    <d v="1899-12-30T08:35:00"/>
    <d v="1899-12-30T09:35:00"/>
    <d v="1899-12-30T01:00:00"/>
    <s v="SDC"/>
    <s v="N/A"/>
  </r>
  <r>
    <n v="12725"/>
    <x v="82"/>
    <x v="5"/>
    <s v="IP"/>
    <s v="Support IFTS"/>
    <m/>
    <s v="ACS"/>
    <n v="1"/>
    <m/>
    <s v="X"/>
    <x v="1"/>
    <s v="NET"/>
    <s v="RNG_STD"/>
    <m/>
    <n v="12724"/>
    <s v="SUPP"/>
    <d v="1899-12-30T08:35:00"/>
    <d v="1899-12-30T09:35:00"/>
    <d v="1899-12-30T01:00:00"/>
    <d v="1899-12-30T08:35:00"/>
    <d v="1899-12-30T09:05:00"/>
    <d v="1899-12-30T00:30:00"/>
    <s v="SDNC"/>
    <s v="CD3"/>
  </r>
  <r>
    <n v="12726"/>
    <x v="82"/>
    <x v="5"/>
    <s v="IP"/>
    <s v="Support QATAR"/>
    <m/>
    <s v="ACS"/>
    <n v="12"/>
    <m/>
    <s v="X"/>
    <x v="4"/>
    <s v="NET"/>
    <s v="LOW LEVEL"/>
    <m/>
    <n v="12725"/>
    <s v="SUPP"/>
    <d v="1899-12-30T10:05:00"/>
    <d v="1899-12-30T11:05:00"/>
    <d v="1899-12-30T01:00:00"/>
    <d v="1899-12-30T10:05:00"/>
    <d v="1899-12-30T11:20:00"/>
    <d v="1899-12-30T01:15:00"/>
    <s v="SDC"/>
    <s v="N/A"/>
  </r>
  <r>
    <n v="12727"/>
    <x v="82"/>
    <x v="5"/>
    <s v="IP"/>
    <s v="Support IFTS"/>
    <m/>
    <s v="ACS"/>
    <n v="10"/>
    <m/>
    <s v="X"/>
    <x v="1"/>
    <s v="NET"/>
    <s v="DECI_STD"/>
    <m/>
    <n v="12726"/>
    <s v="SUPP"/>
    <d v="1899-12-30T10:05:00"/>
    <d v="1899-12-30T11:05:00"/>
    <d v="1899-12-30T01:00:00"/>
    <d v="1899-12-30T10:05:00"/>
    <d v="1899-12-30T11:05:00"/>
    <d v="1899-12-30T01:00:00"/>
    <s v="SDC"/>
    <s v="N/A"/>
  </r>
  <r>
    <n v="12728"/>
    <x v="82"/>
    <x v="5"/>
    <s v="IP"/>
    <s v="Support QATAR"/>
    <m/>
    <s v="IFTS"/>
    <n v="22"/>
    <m/>
    <s v="X"/>
    <x v="1"/>
    <s v="NET"/>
    <s v="DECI_STD"/>
    <m/>
    <n v="12727"/>
    <s v="SUPP"/>
    <d v="1899-12-30T11:35:00"/>
    <d v="1899-12-30T12:35:00"/>
    <d v="1899-12-30T01:00:00"/>
    <d v="1899-12-30T11:35:00"/>
    <d v="1899-12-30T12:35:00"/>
    <d v="1899-12-30T01:00:00"/>
    <s v="SDC"/>
    <s v="N/A"/>
  </r>
  <r>
    <n v="12729"/>
    <x v="82"/>
    <x v="5"/>
    <s v="IP"/>
    <s v="Support AMI"/>
    <m/>
    <s v="ACS"/>
    <n v="5"/>
    <m/>
    <s v="X"/>
    <x v="6"/>
    <s v="NET"/>
    <s v="CAS"/>
    <m/>
    <n v="12728"/>
    <s v="SUPP"/>
    <s v="13:05"/>
    <s v="14:05"/>
    <d v="1899-12-30T01:00:00"/>
    <d v="1899-12-30T13:05:00"/>
    <d v="1899-12-30T14:05:00"/>
    <d v="1899-12-30T01:00:00"/>
    <s v="DCO"/>
    <s v="N/A"/>
  </r>
  <r>
    <n v="12730"/>
    <x v="19"/>
    <x v="5"/>
    <s v="IP"/>
    <s v="Support AMI"/>
    <m/>
    <s v="ACS"/>
    <n v="12"/>
    <m/>
    <s v="X"/>
    <x v="4"/>
    <s v="NET"/>
    <s v="CAS"/>
    <m/>
    <n v="12729"/>
    <s v="SUPP"/>
    <d v="1899-12-30T07:05:00"/>
    <d v="1899-12-30T08:05:00"/>
    <d v="1899-12-30T01:00:00"/>
    <d v="1899-12-30T07:05:00"/>
    <d v="1899-12-30T08:05:00"/>
    <d v="1899-12-30T01:00:00"/>
    <s v="SDC"/>
    <s v="N/A"/>
  </r>
  <r>
    <n v="12731"/>
    <x v="19"/>
    <x v="5"/>
    <s v="IP"/>
    <s v="Support QATAR"/>
    <m/>
    <s v="ACS"/>
    <n v="9"/>
    <m/>
    <s v="X"/>
    <x v="4"/>
    <s v="NET"/>
    <s v="LOW LEVEL"/>
    <m/>
    <n v="12730"/>
    <s v="SUPP"/>
    <d v="1899-12-30T08:35:00"/>
    <d v="1899-12-30T09:35:00"/>
    <d v="1899-12-30T01:00:00"/>
    <d v="1899-12-30T08:35:00"/>
    <d v="1899-12-30T09:35:00"/>
    <d v="1899-12-30T01:00:00"/>
    <s v="SDC"/>
    <s v="N/A"/>
  </r>
  <r>
    <n v="12732"/>
    <x v="19"/>
    <x v="5"/>
    <s v="IP"/>
    <s v="Support AMI"/>
    <m/>
    <s v="ACS"/>
    <n v="30"/>
    <m/>
    <s v="X"/>
    <x v="1"/>
    <s v="NET"/>
    <s v="CAS"/>
    <m/>
    <n v="12731"/>
    <s v="SUPP"/>
    <d v="1899-12-30T08:35:00"/>
    <d v="1899-12-30T09:35:00"/>
    <d v="1899-12-30T01:00:00"/>
    <d v="1899-12-30T08:35:00"/>
    <d v="1899-12-30T09:35:00"/>
    <d v="1899-12-30T01:00:00"/>
    <s v="SDC"/>
    <s v="N/A"/>
  </r>
  <r>
    <n v="12733"/>
    <x v="19"/>
    <x v="5"/>
    <s v="IP"/>
    <s v="Support QATAR"/>
    <m/>
    <s v="ACS"/>
    <n v="14"/>
    <m/>
    <s v="X"/>
    <x v="4"/>
    <s v="NET"/>
    <s v="LOW LEVEL"/>
    <m/>
    <n v="12732"/>
    <s v="SUPP"/>
    <d v="1899-12-30T10:05:00"/>
    <d v="1899-12-30T11:05:00"/>
    <d v="1899-12-30T01:00:00"/>
    <s v="10:05"/>
    <s v="11:05"/>
    <d v="1899-12-30T01:00:00"/>
    <s v="SDC"/>
    <s v="N/A"/>
  </r>
  <r>
    <n v="12734"/>
    <x v="19"/>
    <x v="5"/>
    <s v="IP"/>
    <s v="Support IFTS"/>
    <m/>
    <s v="ACS"/>
    <n v="10"/>
    <m/>
    <s v="X"/>
    <x v="1"/>
    <s v="NET"/>
    <s v="DECI_STD"/>
    <m/>
    <n v="12733"/>
    <s v="SUPP"/>
    <d v="1899-12-30T10:05:00"/>
    <d v="1899-12-30T11:05:00"/>
    <d v="1899-12-30T01:00:00"/>
    <d v="1899-12-30T10:05:00"/>
    <d v="1899-12-30T11:05:00"/>
    <d v="1899-12-30T01:00:00"/>
    <s v="SDC"/>
    <s v="N/A"/>
  </r>
  <r>
    <n v="12735"/>
    <x v="19"/>
    <x v="5"/>
    <s v="IP"/>
    <s v="Support QATAR"/>
    <m/>
    <s v="ACS"/>
    <n v="1"/>
    <m/>
    <s v="X"/>
    <x v="4"/>
    <s v="NET"/>
    <s v="DECI_STD"/>
    <m/>
    <n v="12734"/>
    <s v="SUPP"/>
    <d v="1899-12-30T11:35:00"/>
    <d v="1899-12-30T12:35:00"/>
    <d v="1899-12-30T01:00:00"/>
    <d v="1899-12-30T11:35:00"/>
    <d v="1899-12-30T12:10:00"/>
    <d v="1899-12-30T00:35:00"/>
    <s v="SDNC"/>
    <s v="CD3"/>
  </r>
  <r>
    <n v="12736"/>
    <x v="19"/>
    <x v="5"/>
    <s v="IP"/>
    <s v="Support QATAR"/>
    <m/>
    <s v="IFTS"/>
    <n v="22"/>
    <m/>
    <s v="X"/>
    <x v="1"/>
    <s v="NET"/>
    <s v="DECI_STD"/>
    <m/>
    <n v="12735"/>
    <s v="SUPP"/>
    <d v="1899-12-30T11:35:00"/>
    <d v="1899-12-30T12:35:00"/>
    <d v="1899-12-30T01:00:00"/>
    <d v="1899-12-30T11:35:00"/>
    <d v="1899-12-30T12:35:00"/>
    <d v="1899-12-30T01:00:00"/>
    <s v="SDC"/>
    <s v="N/A"/>
  </r>
  <r>
    <n v="12737"/>
    <x v="19"/>
    <x v="5"/>
    <s v="IP"/>
    <s v="Support QATAR"/>
    <m/>
    <s v="ACS"/>
    <n v="5"/>
    <m/>
    <s v="X"/>
    <x v="4"/>
    <s v="NET"/>
    <s v="DECI_STD"/>
    <m/>
    <n v="12736"/>
    <s v="SUPP"/>
    <d v="1899-12-30T13:05:00"/>
    <d v="1899-12-30T14:05:00"/>
    <d v="1899-12-30T01:00:00"/>
    <s v="13:05"/>
    <s v="14:05"/>
    <d v="1899-12-30T01:00:00"/>
    <s v="SDC"/>
    <s v="N/A"/>
  </r>
  <r>
    <n v="12738"/>
    <x v="83"/>
    <x v="5"/>
    <s v="IP"/>
    <s v="Support QATAR"/>
    <m/>
    <s v="ACS"/>
    <n v="1"/>
    <m/>
    <s v="X"/>
    <x v="4"/>
    <s v="NET"/>
    <s v="ATAG_DECI"/>
    <m/>
    <n v="12737"/>
    <s v="SUPP"/>
    <d v="1899-12-30T08:35:00"/>
    <d v="1899-12-30T09:35:00"/>
    <d v="1899-12-30T01:00:00"/>
    <d v="1899-12-30T08:35:00"/>
    <d v="1899-12-30T09:35:00"/>
    <d v="1899-12-30T01:00:00"/>
    <s v="SDC"/>
    <s v="N/A"/>
  </r>
  <r>
    <n v="12739"/>
    <x v="83"/>
    <x v="5"/>
    <s v="IP"/>
    <s v="Support AMI"/>
    <m/>
    <s v="ACS"/>
    <n v="33"/>
    <m/>
    <s v="X"/>
    <x v="4"/>
    <s v="NET"/>
    <s v="RANGE"/>
    <m/>
    <n v="12738"/>
    <s v="SUPP"/>
    <d v="1899-12-30T10:05:00"/>
    <d v="1899-12-30T11:05:00"/>
    <d v="1899-12-30T01:00:00"/>
    <d v="1899-12-30T10:05:00"/>
    <d v="1899-12-30T11:05:00"/>
    <d v="1899-12-30T01:00:00"/>
    <s v="SDC"/>
    <s v="N/A"/>
  </r>
  <r>
    <n v="12740"/>
    <x v="83"/>
    <x v="5"/>
    <s v="IP"/>
    <s v="Support IFTS"/>
    <m/>
    <s v="ACS"/>
    <n v="17"/>
    <m/>
    <s v="X"/>
    <x v="1"/>
    <s v="NET"/>
    <s v="DECI_STD"/>
    <m/>
    <n v="12739"/>
    <s v="SUPP"/>
    <d v="1899-12-30T10:05:00"/>
    <d v="1899-12-30T11:05:00"/>
    <d v="1899-12-30T01:00:00"/>
    <s v="10:05"/>
    <s v="11:05"/>
    <d v="1899-12-30T01:00:00"/>
    <s v="SDC"/>
    <s v="N/A"/>
  </r>
  <r>
    <n v="12741"/>
    <x v="83"/>
    <x v="5"/>
    <s v="IP"/>
    <s v="Support AMI"/>
    <m/>
    <s v="ACS"/>
    <n v="32"/>
    <m/>
    <s v="X"/>
    <x v="4"/>
    <s v="NET"/>
    <s v="RANGE"/>
    <m/>
    <n v="12740"/>
    <s v="SUPP"/>
    <d v="1899-12-30T11:35:00"/>
    <d v="1899-12-30T12:35:00"/>
    <d v="1899-12-30T01:00:00"/>
    <d v="1899-12-30T11:35:00"/>
    <d v="1899-12-30T12:35:00"/>
    <d v="1899-12-30T01:00:00"/>
    <s v="SDC"/>
    <s v="N/A"/>
  </r>
  <r>
    <n v="12742"/>
    <x v="83"/>
    <x v="5"/>
    <s v="IP"/>
    <s v="Support AMI"/>
    <m/>
    <s v="IFTS"/>
    <n v="23"/>
    <m/>
    <s v="X"/>
    <x v="1"/>
    <s v="NET"/>
    <s v="RANGE"/>
    <m/>
    <n v="12741"/>
    <s v="SUPP"/>
    <d v="1899-12-30T11:35:00"/>
    <d v="1899-12-30T12:35:00"/>
    <d v="1899-12-30T01:00:00"/>
    <s v="11:35"/>
    <s v="12:35"/>
    <d v="1899-12-30T01:00:00"/>
    <s v="SDC"/>
    <s v="N/A"/>
  </r>
  <r>
    <n v="12743"/>
    <x v="20"/>
    <x v="6"/>
    <s v="IP"/>
    <s v="Support IFTS"/>
    <m/>
    <s v="ACS"/>
    <n v="14"/>
    <m/>
    <s v="X"/>
    <x v="4"/>
    <s v="NET"/>
    <s v="DECI_STD"/>
    <m/>
    <n v="12742"/>
    <s v="SUPP"/>
    <d v="1899-12-30T07:05:00"/>
    <d v="1899-12-30T08:05:00"/>
    <d v="1899-12-30T01:00:00"/>
    <m/>
    <m/>
    <m/>
    <s v="SMC"/>
    <s v="CD5"/>
  </r>
  <r>
    <n v="12744"/>
    <x v="20"/>
    <x v="6"/>
    <s v="IP"/>
    <s v="Support AMI"/>
    <m/>
    <s v="ACS"/>
    <n v="9"/>
    <m/>
    <s v="X"/>
    <x v="1"/>
    <s v="NET"/>
    <s v="CAS"/>
    <m/>
    <n v="12743"/>
    <s v="SUPP"/>
    <d v="1899-12-30T07:05:00"/>
    <d v="1899-12-30T08:05:00"/>
    <d v="1899-12-30T01:00:00"/>
    <d v="1899-12-30T07:05:00"/>
    <d v="1899-12-30T08:05:00"/>
    <d v="1899-12-30T01:00:00"/>
    <s v="SDC"/>
    <s v="N/A"/>
  </r>
  <r>
    <n v="12745"/>
    <x v="20"/>
    <x v="6"/>
    <s v="IP"/>
    <s v="Support AMI"/>
    <m/>
    <s v="IFTS"/>
    <n v="23"/>
    <m/>
    <s v="X"/>
    <x v="4"/>
    <s v="NET"/>
    <s v="RANGE"/>
    <m/>
    <n v="12744"/>
    <s v="SUPP"/>
    <d v="1899-12-30T08:35:00"/>
    <d v="1899-12-30T09:35:00"/>
    <d v="1899-12-30T01:00:00"/>
    <d v="1899-12-30T08:35:00"/>
    <d v="1899-12-30T09:35:00"/>
    <d v="1899-12-30T01:00:00"/>
    <s v="SDC"/>
    <s v="N/A"/>
  </r>
  <r>
    <n v="12746"/>
    <x v="20"/>
    <x v="6"/>
    <s v="IP"/>
    <s v="Support IFTS"/>
    <m/>
    <s v="ACS"/>
    <n v="1"/>
    <m/>
    <s v="X"/>
    <x v="1"/>
    <s v="NET"/>
    <s v="DECI_STD"/>
    <m/>
    <n v="12745"/>
    <s v="SUPP"/>
    <d v="1899-12-30T10:05:00"/>
    <d v="1899-12-30T11:05:00"/>
    <d v="1899-12-30T01:00:00"/>
    <d v="1899-12-30T10:05:00"/>
    <d v="1899-12-30T10:55:00"/>
    <d v="1899-12-30T00:50:00"/>
    <s v="SDC"/>
    <s v="N/A"/>
  </r>
  <r>
    <n v="12747"/>
    <x v="20"/>
    <x v="6"/>
    <s v="IP"/>
    <s v="Support IFTS"/>
    <m/>
    <s v="ACS"/>
    <n v="10"/>
    <m/>
    <s v="X"/>
    <x v="4"/>
    <s v="NET"/>
    <s v="DECI_STD"/>
    <m/>
    <n v="12746"/>
    <s v="SUPP"/>
    <d v="1899-12-30T11:35:00"/>
    <d v="1899-12-30T12:35:00"/>
    <d v="1899-12-30T01:00:00"/>
    <d v="1899-12-30T11:35:00"/>
    <d v="1899-12-30T12:35:00"/>
    <d v="1899-12-30T01:00:00"/>
    <s v="SDC"/>
    <s v="N/A"/>
  </r>
  <r>
    <n v="12748"/>
    <x v="20"/>
    <x v="6"/>
    <s v="IP"/>
    <s v="Support QATAR"/>
    <m/>
    <s v="ACS"/>
    <n v="5"/>
    <m/>
    <s v="X"/>
    <x v="1"/>
    <s v="NET"/>
    <s v="DECI_STD"/>
    <m/>
    <n v="12747"/>
    <s v="SUPP"/>
    <d v="1899-12-30T14:35:00"/>
    <d v="1899-12-30T15:35:00"/>
    <d v="1899-12-30T01:00:00"/>
    <d v="1899-12-30T14:35:00"/>
    <d v="1899-12-30T15:35:00"/>
    <d v="1899-12-30T01:00:00"/>
    <s v="DCO"/>
    <s v="N/A"/>
  </r>
  <r>
    <n v="12749"/>
    <x v="20"/>
    <x v="6"/>
    <s v="LIFT IFTS 24-04 CAN"/>
    <s v="IFTS"/>
    <n v="54"/>
    <s v="IFTS"/>
    <n v="23"/>
    <m/>
    <s v="X"/>
    <x v="2"/>
    <s v="STDA"/>
    <s v="CAS_DECI"/>
    <m/>
    <m/>
    <s v="FMS EMR01"/>
    <s v="14:35"/>
    <s v="15:35"/>
    <d v="1899-12-30T01:00:00"/>
    <m/>
    <m/>
    <s v=""/>
    <s v="RSLD"/>
    <s v="CD3"/>
  </r>
  <r>
    <n v="12750"/>
    <x v="21"/>
    <x v="6"/>
    <s v="IP"/>
    <s v="Support IFTS"/>
    <m/>
    <s v="IFTS"/>
    <n v="9"/>
    <m/>
    <s v="X"/>
    <x v="4"/>
    <s v="NET"/>
    <s v="DECI_STD"/>
    <m/>
    <n v="12749"/>
    <s v="SUPP"/>
    <d v="1899-12-30T07:05:00"/>
    <d v="1899-12-30T08:05:00"/>
    <d v="1899-12-30T01:00:00"/>
    <s v="07:05"/>
    <d v="1899-12-30T08:00:00"/>
    <d v="1899-12-30T00:55:00"/>
    <s v="SDC"/>
    <s v="N/A"/>
  </r>
  <r>
    <n v="12751"/>
    <x v="21"/>
    <x v="6"/>
    <s v="LIFT IFTS 24-04 CAN"/>
    <s v="IFTS"/>
    <n v="54"/>
    <s v="ACS"/>
    <n v="32"/>
    <m/>
    <s v="X"/>
    <x v="2"/>
    <s v="STDA"/>
    <s v="DECI_STD"/>
    <m/>
    <m/>
    <s v="PT NAV01"/>
    <s v="07:05"/>
    <s v="08:05"/>
    <d v="1899-12-30T01:00:00"/>
    <m/>
    <m/>
    <s v=""/>
    <s v="RSLD"/>
    <s v="CD3"/>
  </r>
  <r>
    <n v="12752"/>
    <x v="21"/>
    <x v="6"/>
    <s v="IP"/>
    <s v="Support QATAR"/>
    <m/>
    <s v="IFTS"/>
    <n v="23"/>
    <m/>
    <s v="X"/>
    <x v="6"/>
    <s v="NET"/>
    <s v="DECI_STD"/>
    <m/>
    <n v="12751"/>
    <s v="SUPP"/>
    <d v="1899-12-30T08:35:00"/>
    <d v="1899-12-30T09:35:00"/>
    <d v="1899-12-30T01:00:00"/>
    <d v="1899-12-30T08:35:00"/>
    <d v="1899-12-30T09:35:00"/>
    <d v="1899-12-30T01:00:00"/>
    <s v="DCO"/>
    <s v="N/A"/>
  </r>
  <r>
    <n v="12753"/>
    <x v="21"/>
    <x v="6"/>
    <s v="IP"/>
    <s v="Support QATAR"/>
    <m/>
    <s v="ACS"/>
    <n v="31"/>
    <m/>
    <s v="X"/>
    <x v="4"/>
    <s v="NET"/>
    <s v="DECI_STD"/>
    <m/>
    <n v="12752"/>
    <s v="SUPP"/>
    <d v="1899-12-30T10:05:00"/>
    <d v="1899-12-30T11:05:00"/>
    <d v="1899-12-30T01:00:00"/>
    <d v="1899-12-30T10:05:00"/>
    <d v="1899-12-30T11:05:00"/>
    <d v="1899-12-30T01:00:00"/>
    <s v="SDC"/>
    <s v="N/A"/>
  </r>
  <r>
    <n v="12754"/>
    <x v="21"/>
    <x v="6"/>
    <s v="IP"/>
    <s v="Support QATAR"/>
    <m/>
    <s v="ACS"/>
    <n v="14"/>
    <m/>
    <s v="X"/>
    <x v="6"/>
    <s v="NET"/>
    <s v="DECI_STD"/>
    <m/>
    <n v="12753"/>
    <s v="SUPP"/>
    <d v="1899-12-30T10:05:00"/>
    <d v="1899-12-30T11:05:00"/>
    <d v="1899-12-30T01:00:00"/>
    <d v="1899-12-30T10:05:00"/>
    <d v="1899-12-30T11:05:00"/>
    <d v="1899-12-30T01:00:00"/>
    <s v="SDC"/>
    <s v="N/A"/>
  </r>
  <r>
    <n v="12755"/>
    <x v="21"/>
    <x v="6"/>
    <s v="LIFT 24-45 ITA"/>
    <s v="AMI"/>
    <n v="34"/>
    <s v="ACS"/>
    <n v="1"/>
    <s v="X"/>
    <m/>
    <x v="2"/>
    <s v="STDA"/>
    <s v="DECI_STD"/>
    <m/>
    <m/>
    <s v="SD CF03"/>
    <s v="10:05"/>
    <s v="11:05"/>
    <d v="1899-12-30T01:00:00"/>
    <m/>
    <m/>
    <m/>
    <s v="RSLD"/>
    <s v="CD3"/>
  </r>
  <r>
    <n v="12756"/>
    <x v="21"/>
    <x v="6"/>
    <s v="IP"/>
    <s v="Support IFTS"/>
    <m/>
    <s v="ACS"/>
    <n v="12"/>
    <m/>
    <s v="X"/>
    <x v="4"/>
    <s v="NET"/>
    <s v="DECI_STD"/>
    <m/>
    <n v="12755"/>
    <s v="SUPP"/>
    <d v="1899-12-30T11:35:00"/>
    <d v="1899-12-30T12:35:00"/>
    <d v="1899-12-30T01:00:00"/>
    <s v="11:35"/>
    <d v="1899-12-30T12:25:00"/>
    <d v="1899-12-30T00:50:00"/>
    <s v="SDC"/>
    <s v="N/A"/>
  </r>
  <r>
    <n v="12757"/>
    <x v="21"/>
    <x v="6"/>
    <s v="IP"/>
    <s v="Support IFTS"/>
    <m/>
    <s v="ACS"/>
    <n v="5"/>
    <m/>
    <s v="X"/>
    <x v="6"/>
    <s v="NET"/>
    <s v="DECI_STD"/>
    <m/>
    <n v="12756"/>
    <s v="SUPP"/>
    <d v="1899-12-30T11:35:00"/>
    <d v="1899-12-30T12:35:00"/>
    <d v="1899-12-30T01:00:00"/>
    <d v="1899-12-30T11:30:00"/>
    <d v="1899-12-30T12:30:00"/>
    <d v="1899-12-30T01:00:00"/>
    <s v="SDC"/>
    <s v="N/A"/>
  </r>
  <r>
    <n v="12758"/>
    <x v="21"/>
    <x v="6"/>
    <s v="IP"/>
    <s v="Support AMI"/>
    <m/>
    <s v="ACS"/>
    <n v="10"/>
    <m/>
    <s v="X"/>
    <x v="4"/>
    <s v="NET"/>
    <s v="CAS"/>
    <m/>
    <n v="12757"/>
    <s v="SUPP"/>
    <d v="1899-12-30T14:35:00"/>
    <d v="1899-12-30T15:35:00"/>
    <d v="1899-12-30T01:00:00"/>
    <d v="1899-12-30T14:35:00"/>
    <d v="1899-12-30T15:35:00"/>
    <d v="1899-12-30T01:00:00"/>
    <s v="SDC"/>
    <s v="N/A"/>
  </r>
  <r>
    <n v="12759"/>
    <x v="21"/>
    <x v="6"/>
    <s v="IP"/>
    <s v="Support QATAR"/>
    <m/>
    <s v="IFTS"/>
    <n v="23"/>
    <m/>
    <s v="X"/>
    <x v="6"/>
    <s v="NET"/>
    <s v="DECI_STD"/>
    <m/>
    <n v="12758"/>
    <s v="SUPP"/>
    <d v="1899-12-30T14:35:00"/>
    <d v="1899-12-30T15:35:00"/>
    <d v="1899-12-30T01:00:00"/>
    <d v="1899-12-30T14:35:00"/>
    <d v="1899-12-30T15:35:00"/>
    <d v="1899-12-30T01:00:00"/>
    <s v="SDC"/>
    <s v="N/A"/>
  </r>
  <r>
    <n v="12760"/>
    <x v="22"/>
    <x v="6"/>
    <s v="IP"/>
    <s v="Support QATAR"/>
    <m/>
    <s v="ACS"/>
    <n v="1"/>
    <m/>
    <s v="X"/>
    <x v="4"/>
    <s v="NET"/>
    <s v="DECI_STD"/>
    <m/>
    <n v="12759"/>
    <s v="SUPP"/>
    <d v="1899-12-30T08:05:00"/>
    <d v="1899-12-30T09:05:00"/>
    <d v="1899-12-30T01:00:00"/>
    <s v="08:05"/>
    <s v="09:05"/>
    <d v="1899-12-30T01:00:00"/>
    <s v="SDC"/>
    <s v="N/A"/>
  </r>
  <r>
    <n v="12761"/>
    <x v="22"/>
    <x v="6"/>
    <s v="IP"/>
    <s v="Support QATAR"/>
    <m/>
    <s v="ACS"/>
    <n v="12"/>
    <m/>
    <s v="X"/>
    <x v="4"/>
    <s v="NET"/>
    <s v="DECI_STD"/>
    <m/>
    <n v="12760"/>
    <s v="SUPP"/>
    <d v="1899-12-30T09:35:00"/>
    <d v="1899-12-30T10:35:00"/>
    <d v="1899-12-30T01:00:00"/>
    <d v="1899-12-30T09:35:00"/>
    <d v="1899-12-30T10:35:00"/>
    <d v="1899-12-30T01:00:00"/>
    <s v="SDC"/>
    <s v="N/A"/>
  </r>
  <r>
    <n v="12762"/>
    <x v="22"/>
    <x v="6"/>
    <s v="IP"/>
    <s v="Support QATAR"/>
    <m/>
    <s v="ACS"/>
    <n v="14"/>
    <m/>
    <s v="X"/>
    <x v="4"/>
    <s v="NET"/>
    <s v="DECI_STD"/>
    <m/>
    <n v="12761"/>
    <s v="SUPP"/>
    <d v="1899-12-30T12:35:00"/>
    <d v="1899-12-30T13:35:00"/>
    <d v="1899-12-30T01:00:00"/>
    <s v="12:35"/>
    <s v="13:35"/>
    <d v="1899-12-30T01:00:00"/>
    <s v="SDC"/>
    <s v="N/A"/>
  </r>
  <r>
    <n v="12763"/>
    <x v="22"/>
    <x v="6"/>
    <s v="LIFT IFTS 24-05 AUT"/>
    <s v="IFTS"/>
    <n v="64"/>
    <s v="ACS"/>
    <n v="9"/>
    <m/>
    <s v="X"/>
    <x v="3"/>
    <s v="STDA"/>
    <s v="DECI_STD"/>
    <m/>
    <m/>
    <s v="PT EMR02"/>
    <s v="14:05"/>
    <s v="15:05"/>
    <d v="1899-12-30T01:00:00"/>
    <d v="1899-12-30T14:05:00"/>
    <d v="1899-12-30T14:40:00"/>
    <d v="1899-12-30T00:35:00"/>
    <s v="RSLD"/>
    <s v="CD3"/>
  </r>
  <r>
    <n v="12764"/>
    <x v="23"/>
    <x v="6"/>
    <s v="IP"/>
    <s v="Support QATAR"/>
    <m/>
    <s v="ACS"/>
    <n v="10"/>
    <m/>
    <s v="X"/>
    <x v="1"/>
    <s v="NET"/>
    <s v="DECI_STD"/>
    <m/>
    <n v="12763"/>
    <s v="SUPP"/>
    <d v="1899-12-30T07:05:00"/>
    <d v="1899-12-30T08:05:00"/>
    <d v="1899-12-30T01:00:00"/>
    <d v="1899-12-30T07:05:00"/>
    <d v="1899-12-30T08:05:00"/>
    <d v="1899-12-30T01:00:00"/>
    <s v="SDC"/>
    <s v="N/A"/>
  </r>
  <r>
    <n v="12765"/>
    <x v="23"/>
    <x v="6"/>
    <s v="IP"/>
    <s v="Support IFTS"/>
    <m/>
    <s v="ACS"/>
    <n v="5"/>
    <m/>
    <s v="X"/>
    <x v="4"/>
    <s v="NET"/>
    <s v="DECI_STD"/>
    <m/>
    <n v="12764"/>
    <s v="SUPP"/>
    <d v="1899-12-30T10:05:00"/>
    <d v="1899-12-30T11:05:00"/>
    <d v="1899-12-30T01:00:00"/>
    <s v="10:05"/>
    <s v="11:05"/>
    <d v="1899-12-30T01:00:00"/>
    <s v="SDC"/>
    <s v="N/A"/>
  </r>
  <r>
    <n v="12766"/>
    <x v="23"/>
    <x v="6"/>
    <s v="IP"/>
    <s v="Support IFTS"/>
    <m/>
    <s v="IFTS"/>
    <n v="9"/>
    <m/>
    <s v="X"/>
    <x v="4"/>
    <s v="NET"/>
    <s v="DECI_STD"/>
    <m/>
    <n v="12765"/>
    <s v="SUPP"/>
    <d v="1899-12-30T11:35:00"/>
    <d v="1899-12-30T12:35:00"/>
    <d v="1899-12-30T01:00:00"/>
    <s v="11:35"/>
    <s v="12:35"/>
    <d v="1899-12-30T01:00:00"/>
    <s v="SDC"/>
    <s v="N/A"/>
  </r>
  <r>
    <n v="12767"/>
    <x v="23"/>
    <x v="6"/>
    <s v="IP"/>
    <s v="Support QATAR"/>
    <m/>
    <s v="ACS"/>
    <n v="15"/>
    <m/>
    <s v="X"/>
    <x v="4"/>
    <s v="NET"/>
    <s v="DECI_STD"/>
    <m/>
    <n v="12766"/>
    <s v="SUPP"/>
    <d v="1899-12-30T13:05:00"/>
    <d v="1899-12-30T14:05:00"/>
    <d v="1899-12-30T01:00:00"/>
    <s v="13:05"/>
    <s v="14:05"/>
    <d v="1899-12-30T01:00:00"/>
    <s v="SDC"/>
    <s v="N/A"/>
  </r>
  <r>
    <n v="12768"/>
    <x v="84"/>
    <x v="6"/>
    <s v="IP"/>
    <s v="Support IFTS"/>
    <m/>
    <s v="ACS"/>
    <n v="14"/>
    <m/>
    <s v="X"/>
    <x v="4"/>
    <s v="NET"/>
    <s v="DECI_STD"/>
    <m/>
    <n v="12767"/>
    <s v="SUPP"/>
    <d v="1899-12-30T08:35:00"/>
    <d v="1899-12-30T09:35:00"/>
    <d v="1899-12-30T01:00:00"/>
    <d v="1899-12-30T08:35:00"/>
    <d v="1899-12-30T09:35:00"/>
    <d v="1899-12-30T01:00:00"/>
    <s v="SDC"/>
    <s v="N/A"/>
  </r>
  <r>
    <n v="12769"/>
    <x v="84"/>
    <x v="6"/>
    <s v="IP"/>
    <s v="Support QATAR"/>
    <m/>
    <s v="IFTS"/>
    <n v="23"/>
    <m/>
    <s v="X"/>
    <x v="4"/>
    <s v="NET"/>
    <s v="DECI_STD"/>
    <m/>
    <n v="12768"/>
    <s v="SUPP"/>
    <d v="1899-12-30T10:05:00"/>
    <d v="1899-12-30T11:05:00"/>
    <d v="1899-12-30T01:00:00"/>
    <d v="1899-12-30T10:05:00"/>
    <d v="1899-12-30T11:05:00"/>
    <d v="1899-12-30T01:00:00"/>
    <s v="SDC"/>
    <s v="N/A"/>
  </r>
  <r>
    <n v="12770"/>
    <x v="84"/>
    <x v="6"/>
    <s v="IP"/>
    <s v="Support QATAR"/>
    <m/>
    <s v="ACS"/>
    <n v="13"/>
    <m/>
    <s v="X"/>
    <x v="4"/>
    <s v="NET"/>
    <s v="DECI_STD"/>
    <m/>
    <n v="12769"/>
    <s v="SUPP"/>
    <d v="1899-12-30T11:35:00"/>
    <d v="1899-12-30T12:35:00"/>
    <d v="1899-12-30T01:00:00"/>
    <d v="1899-12-30T11:35:00"/>
    <d v="1899-12-30T12:35:00"/>
    <d v="1899-12-30T01:00:00"/>
    <s v="SDC"/>
    <s v="N/A"/>
  </r>
  <r>
    <n v="12771"/>
    <x v="24"/>
    <x v="7"/>
    <s v="IP"/>
    <s v="Support QATAR"/>
    <m/>
    <s v="ACS"/>
    <n v="14"/>
    <m/>
    <s v="X"/>
    <x v="4"/>
    <s v="NET"/>
    <s v="DECI_STD"/>
    <m/>
    <n v="12770"/>
    <s v="SUPP"/>
    <d v="1899-12-30T10:05:00"/>
    <d v="1899-12-30T11:05:00"/>
    <d v="1899-12-30T01:00:00"/>
    <m/>
    <m/>
    <s v=""/>
    <s v="SMC"/>
    <s v="CD1"/>
  </r>
  <r>
    <n v="12772"/>
    <x v="24"/>
    <x v="7"/>
    <s v="IP"/>
    <s v="Support QATAR"/>
    <m/>
    <s v="IFTS"/>
    <n v="22"/>
    <m/>
    <s v="X"/>
    <x v="4"/>
    <s v="NET"/>
    <s v="DECI_STD"/>
    <m/>
    <n v="12771"/>
    <s v="SUPP"/>
    <d v="1899-12-30T13:05:00"/>
    <d v="1899-12-30T14:05:00"/>
    <d v="1899-12-30T01:00:00"/>
    <d v="1899-12-30T13:05:00"/>
    <d v="1899-12-30T14:05:00"/>
    <d v="1899-12-30T01:00:00"/>
    <s v="SDC"/>
    <s v="N/A"/>
  </r>
  <r>
    <n v="12773"/>
    <x v="85"/>
    <x v="7"/>
    <s v="IP"/>
    <s v="Support QATAR"/>
    <m/>
    <s v="ACS"/>
    <n v="12"/>
    <m/>
    <s v="X"/>
    <x v="4"/>
    <s v="NET"/>
    <s v="DECI_STD"/>
    <m/>
    <n v="12772"/>
    <s v="SUPP"/>
    <d v="1899-12-30T07:05:00"/>
    <d v="1899-12-30T08:05:00"/>
    <d v="1899-12-30T01:00:00"/>
    <d v="1899-12-30T07:05:00"/>
    <d v="1899-12-30T08:05:00"/>
    <d v="1899-12-30T01:00:00"/>
    <s v="SDC"/>
    <s v="N/A"/>
  </r>
  <r>
    <n v="12774"/>
    <x v="85"/>
    <x v="7"/>
    <s v="IP"/>
    <s v="Support QATAR"/>
    <m/>
    <s v="ACS"/>
    <n v="9"/>
    <m/>
    <s v="X"/>
    <x v="4"/>
    <s v="NET"/>
    <s v="DECI_STD"/>
    <m/>
    <n v="12773"/>
    <s v="SUPP"/>
    <d v="1899-12-30T08:35:00"/>
    <d v="1899-12-30T09:35:00"/>
    <d v="1899-12-30T01:00:00"/>
    <d v="1899-12-30T08:35:00"/>
    <d v="1899-12-30T09:35:00"/>
    <d v="1899-12-30T01:00:00"/>
    <s v="SDC"/>
    <s v="N/A"/>
  </r>
  <r>
    <n v="12775"/>
    <x v="85"/>
    <x v="7"/>
    <s v="IP"/>
    <s v="Support IFTS"/>
    <m/>
    <s v="IFTS"/>
    <n v="3"/>
    <m/>
    <s v="X"/>
    <x v="1"/>
    <s v="NET"/>
    <s v="DECI_STD"/>
    <m/>
    <n v="12774"/>
    <s v="SUPP"/>
    <s v="08:35"/>
    <s v="09:35"/>
    <d v="1899-12-30T01:00:00"/>
    <s v="08:35"/>
    <s v="09:35"/>
    <d v="1899-12-30T01:00:00"/>
    <s v="SDC"/>
    <s v="N/A"/>
  </r>
  <r>
    <n v="12776"/>
    <x v="85"/>
    <x v="7"/>
    <s v="IP"/>
    <s v="Support QATAR"/>
    <m/>
    <s v="ACS"/>
    <n v="14"/>
    <m/>
    <s v="X"/>
    <x v="4"/>
    <s v="NET"/>
    <s v="DECI_STD"/>
    <m/>
    <n v="12775"/>
    <s v="SUPP"/>
    <d v="1899-12-30T10:05:00"/>
    <d v="1899-12-30T11:05:00"/>
    <d v="1899-12-30T01:00:00"/>
    <d v="1899-12-30T10:05:00"/>
    <d v="1899-12-30T11:05:00"/>
    <d v="1899-12-30T01:00:00"/>
    <s v="SDC"/>
    <s v="N/A"/>
  </r>
  <r>
    <n v="12777"/>
    <x v="85"/>
    <x v="7"/>
    <s v="IP"/>
    <s v="Support QATAR"/>
    <m/>
    <s v="ACS"/>
    <n v="10"/>
    <m/>
    <s v="X"/>
    <x v="1"/>
    <s v="NET"/>
    <s v="DECI_STD"/>
    <m/>
    <n v="12776"/>
    <s v="SUPP"/>
    <s v="10:05"/>
    <s v="11:05"/>
    <d v="1899-12-30T01:00:00"/>
    <s v="10:05"/>
    <s v="11:05"/>
    <d v="1899-12-30T01:00:00"/>
    <s v="SDC"/>
    <s v="N/A"/>
  </r>
  <r>
    <n v="12778"/>
    <x v="85"/>
    <x v="7"/>
    <s v="IP"/>
    <s v="Support IFTS"/>
    <m/>
    <s v="ACS"/>
    <n v="33"/>
    <m/>
    <s v="X"/>
    <x v="4"/>
    <s v="NET"/>
    <s v="DECI_STD"/>
    <m/>
    <n v="12777"/>
    <s v="SUPP"/>
    <d v="1899-12-30T11:35:00"/>
    <d v="1899-12-30T12:35:00"/>
    <d v="1899-12-30T01:00:00"/>
    <d v="1899-12-30T11:35:00"/>
    <d v="1899-12-30T12:35:00"/>
    <d v="1899-12-30T01:00:00"/>
    <s v="SDC"/>
    <s v="N/A"/>
  </r>
  <r>
    <n v="12779"/>
    <x v="85"/>
    <x v="7"/>
    <s v="IP"/>
    <s v="Support QATAR"/>
    <m/>
    <s v="IFTS"/>
    <n v="3"/>
    <m/>
    <s v="X"/>
    <x v="4"/>
    <s v="NET"/>
    <s v="DECI_STD"/>
    <m/>
    <n v="12778"/>
    <s v="SUPP"/>
    <d v="1899-12-30T13:05:00"/>
    <d v="1899-12-30T14:05:00"/>
    <d v="1899-12-30T01:00:00"/>
    <d v="1899-12-30T13:05:00"/>
    <d v="1899-12-30T14:05:00"/>
    <d v="1899-12-30T01:00:00"/>
    <s v="SDC"/>
    <s v="N/A"/>
  </r>
  <r>
    <n v="12780"/>
    <x v="85"/>
    <x v="7"/>
    <s v="IP"/>
    <s v="Support IFTS"/>
    <m/>
    <s v="ACS"/>
    <n v="17"/>
    <m/>
    <s v="X"/>
    <x v="4"/>
    <s v="NET"/>
    <s v="DECI_STD"/>
    <m/>
    <n v="12779"/>
    <s v="SUPP"/>
    <d v="1899-12-30T14:35:00"/>
    <d v="1899-12-30T15:35:00"/>
    <d v="1899-12-30T01:00:00"/>
    <d v="1899-12-30T14:35:00"/>
    <d v="1899-12-30T15:35:00"/>
    <d v="1899-12-30T01:00:00"/>
    <s v="SDC"/>
    <s v="N/A"/>
  </r>
  <r>
    <n v="12781"/>
    <x v="25"/>
    <x v="7"/>
    <s v="IP"/>
    <s v="Support IFTS"/>
    <m/>
    <s v="ACS"/>
    <n v="10"/>
    <m/>
    <s v="X"/>
    <x v="4"/>
    <s v="NET"/>
    <s v="DECI_PGM"/>
    <m/>
    <n v="12780"/>
    <s v="SUPP"/>
    <d v="1899-12-30T07:05:00"/>
    <d v="1899-12-30T08:05:00"/>
    <d v="1899-12-30T01:00:00"/>
    <d v="1899-12-30T07:05:00"/>
    <d v="1899-12-30T07:55:00"/>
    <d v="1899-12-30T00:50:00"/>
    <s v="SDC"/>
    <s v="N/A"/>
  </r>
  <r>
    <n v="12782"/>
    <x v="25"/>
    <x v="7"/>
    <s v="LIFT IFTS 24-04 CAN"/>
    <s v="IFTS"/>
    <n v="54"/>
    <s v="ACS"/>
    <n v="2"/>
    <m/>
    <s v="X"/>
    <x v="6"/>
    <s v="STDA"/>
    <s v="DECI_STD"/>
    <m/>
    <m/>
    <s v="PT NIT01"/>
    <s v="07:05"/>
    <s v="08:05"/>
    <d v="1899-12-30T01:00:00"/>
    <d v="1899-12-30T08:05:00"/>
    <d v="1899-12-30T08:35:00"/>
    <d v="1899-12-30T00:30:00"/>
    <s v="RSLD"/>
    <s v="CD3"/>
  </r>
  <r>
    <n v="12783"/>
    <x v="25"/>
    <x v="7"/>
    <s v="IP"/>
    <s v="Support IFTS"/>
    <m/>
    <s v="ACS"/>
    <n v="12"/>
    <m/>
    <s v="X"/>
    <x v="4"/>
    <s v="NET"/>
    <s v="DECI_STD"/>
    <m/>
    <n v="12782"/>
    <s v="SUPP"/>
    <d v="1899-12-30T08:35:00"/>
    <d v="1899-12-30T09:35:00"/>
    <d v="1899-12-30T01:00:00"/>
    <d v="1899-12-30T08:35:00"/>
    <d v="1899-12-30T09:35:00"/>
    <d v="1899-12-30T01:00:00"/>
    <s v="SDC"/>
    <s v="N/A"/>
  </r>
  <r>
    <n v="12784"/>
    <x v="25"/>
    <x v="7"/>
    <s v="IP"/>
    <s v="Support IFTS"/>
    <m/>
    <s v="ACS"/>
    <n v="13"/>
    <m/>
    <s v="X"/>
    <x v="1"/>
    <s v="NET"/>
    <s v="DECI_STD"/>
    <m/>
    <n v="12783"/>
    <s v="SUPP"/>
    <d v="1899-12-30T10:05:00"/>
    <d v="1899-12-30T11:05:00"/>
    <d v="1899-12-30T01:00:00"/>
    <d v="1899-12-30T10:05:00"/>
    <d v="1899-12-30T11:05:00"/>
    <d v="1899-12-30T01:00:00"/>
    <s v="SDC"/>
    <s v="N/A"/>
  </r>
  <r>
    <n v="12785"/>
    <x v="25"/>
    <x v="7"/>
    <s v="IP"/>
    <s v="Support IFTS"/>
    <m/>
    <s v="ACS"/>
    <n v="5"/>
    <m/>
    <s v="X"/>
    <x v="1"/>
    <s v="NET"/>
    <s v="DECI_STD"/>
    <m/>
    <n v="12784"/>
    <s v="SUPP"/>
    <d v="1899-12-30T13:05:00"/>
    <d v="1899-12-30T14:05:00"/>
    <d v="1899-12-30T01:00:00"/>
    <d v="1899-12-30T13:05:00"/>
    <d v="1899-12-30T14:05:00"/>
    <d v="1899-12-30T01:00:00"/>
    <s v="SDC"/>
    <s v="N/A"/>
  </r>
  <r>
    <n v="12786"/>
    <x v="25"/>
    <x v="7"/>
    <s v="IP"/>
    <s v="Support QATAR"/>
    <m/>
    <s v="ACS"/>
    <n v="9"/>
    <m/>
    <s v="X"/>
    <x v="4"/>
    <s v="NET"/>
    <s v="DECI_STD"/>
    <m/>
    <n v="12785"/>
    <s v="SUPP"/>
    <d v="1899-12-30T14:35:00"/>
    <d v="1899-12-30T15:35:00"/>
    <d v="1899-12-30T01:00:00"/>
    <d v="1899-12-30T14:35:00"/>
    <d v="1899-12-30T15:35:00"/>
    <d v="1899-12-30T01:00:00"/>
    <s v="SDC"/>
    <s v="N/A"/>
  </r>
  <r>
    <n v="12787"/>
    <x v="25"/>
    <x v="7"/>
    <s v="IP"/>
    <s v="Support IFTS"/>
    <m/>
    <s v="IFTS"/>
    <n v="23"/>
    <m/>
    <s v="X"/>
    <x v="1"/>
    <s v="NET"/>
    <s v="DECI_STD"/>
    <m/>
    <n v="12786"/>
    <s v="SUPP"/>
    <d v="1899-12-30T14:35:00"/>
    <d v="1899-12-30T15:35:00"/>
    <d v="1899-12-30T01:00:00"/>
    <d v="1899-12-30T14:35:00"/>
    <d v="1899-12-30T15:35:00"/>
    <d v="1899-12-30T01:00:00"/>
    <s v="SDC"/>
    <s v="N/A"/>
  </r>
  <r>
    <n v="12788"/>
    <x v="86"/>
    <x v="7"/>
    <s v="IP"/>
    <s v="Support QATAR"/>
    <m/>
    <s v="IFTS"/>
    <n v="9"/>
    <m/>
    <s v="X"/>
    <x v="4"/>
    <s v="NET"/>
    <s v="LOW LEVEL"/>
    <m/>
    <n v="12787"/>
    <s v="SUPP"/>
    <d v="1899-12-30T07:05:00"/>
    <d v="1899-12-30T08:05:00"/>
    <d v="1899-12-30T01:00:00"/>
    <d v="1899-12-30T07:05:00"/>
    <d v="1899-12-30T08:05:00"/>
    <d v="1899-12-30T01:00:00"/>
    <s v="SDC"/>
    <s v="N/A"/>
  </r>
  <r>
    <n v="12789"/>
    <x v="86"/>
    <x v="7"/>
    <s v="IP"/>
    <s v="Support IFTS"/>
    <m/>
    <s v="ACS"/>
    <n v="5"/>
    <m/>
    <s v="X"/>
    <x v="4"/>
    <s v="NET"/>
    <s v="DECI_STD"/>
    <m/>
    <n v="12788"/>
    <s v="SUPP"/>
    <d v="1899-12-30T08:35:00"/>
    <d v="1899-12-30T09:35:00"/>
    <d v="1899-12-30T01:00:00"/>
    <d v="1899-12-30T08:35:00"/>
    <d v="1899-12-30T09:35:00"/>
    <d v="1899-12-30T01:00:00"/>
    <s v="SDC"/>
    <s v="N/A"/>
  </r>
  <r>
    <n v="12790"/>
    <x v="86"/>
    <x v="7"/>
    <s v="IP"/>
    <s v="Support QATAR"/>
    <m/>
    <s v="ACS"/>
    <n v="17"/>
    <m/>
    <s v="X"/>
    <x v="4"/>
    <s v="NET"/>
    <s v="LOW LEVEL"/>
    <m/>
    <n v="12789"/>
    <s v="SUPP"/>
    <d v="1899-12-30T10:05:00"/>
    <d v="1899-12-30T11:05:00"/>
    <d v="1899-12-30T01:00:00"/>
    <s v="10:05"/>
    <s v="11:05"/>
    <d v="1899-12-30T01:00:00"/>
    <s v="SDC"/>
    <s v="N/A"/>
  </r>
  <r>
    <n v="12791"/>
    <x v="86"/>
    <x v="7"/>
    <s v="IP"/>
    <s v="Support QATAR"/>
    <m/>
    <s v="ACS"/>
    <n v="14"/>
    <m/>
    <s v="X"/>
    <x v="4"/>
    <s v="NET"/>
    <s v="DECI_STD"/>
    <m/>
    <n v="12790"/>
    <s v="SUPP"/>
    <d v="1899-12-30T11:35:00"/>
    <d v="1899-12-30T12:35:00"/>
    <d v="1899-12-30T01:00:00"/>
    <d v="1899-12-30T11:35:00"/>
    <d v="1899-12-30T12:35:00"/>
    <d v="1899-12-30T01:00:00"/>
    <s v="SDC"/>
    <s v="N/A"/>
  </r>
  <r>
    <n v="12792"/>
    <x v="86"/>
    <x v="7"/>
    <s v="IP"/>
    <s v="Support IFTS"/>
    <m/>
    <s v="ACS"/>
    <n v="2"/>
    <m/>
    <s v="X"/>
    <x v="4"/>
    <s v="STDA"/>
    <s v="DECI_STD"/>
    <m/>
    <n v="12791"/>
    <s v="SUPP"/>
    <d v="1899-12-30T13:05:00"/>
    <d v="1899-12-30T14:05:00"/>
    <d v="1899-12-30T01:00:00"/>
    <d v="1899-12-30T13:05:00"/>
    <d v="1899-12-30T14:05:00"/>
    <d v="1899-12-30T01:00:00"/>
    <s v="SDC"/>
    <s v="N/A"/>
  </r>
  <r>
    <n v="12793"/>
    <x v="87"/>
    <x v="7"/>
    <s v="IP"/>
    <s v="Support QATAR"/>
    <m/>
    <s v="ACS"/>
    <n v="5"/>
    <m/>
    <s v="X"/>
    <x v="4"/>
    <s v="NET"/>
    <s v="LOW LEVEL"/>
    <m/>
    <n v="12792"/>
    <s v="SUPP"/>
    <d v="1899-12-30T07:05:00"/>
    <d v="1899-12-30T08:05:00"/>
    <d v="1899-12-30T01:00:00"/>
    <d v="1899-12-30T07:05:00"/>
    <d v="1899-12-30T08:00:00"/>
    <d v="1899-12-30T00:55:00"/>
    <s v="SDC"/>
    <s v="N/A"/>
  </r>
  <r>
    <n v="12794"/>
    <x v="87"/>
    <x v="7"/>
    <s v="IP"/>
    <s v="Support QATAR"/>
    <m/>
    <s v="ACS"/>
    <n v="17"/>
    <m/>
    <s v="X"/>
    <x v="1"/>
    <s v="NET"/>
    <s v="LOW LEVEL"/>
    <m/>
    <n v="12793"/>
    <s v="SUPP"/>
    <d v="1899-12-30T07:05:00"/>
    <d v="1899-12-30T08:05:00"/>
    <d v="1899-12-30T01:00:00"/>
    <d v="1899-12-30T07:05:00"/>
    <d v="1899-12-30T08:05:00"/>
    <d v="1899-12-30T01:00:00"/>
    <s v="SDC"/>
    <s v="N/A"/>
  </r>
  <r>
    <n v="12795"/>
    <x v="87"/>
    <x v="7"/>
    <s v="IP"/>
    <s v="Support AMI"/>
    <m/>
    <s v="IFTS"/>
    <n v="23"/>
    <m/>
    <s v="X"/>
    <x v="4"/>
    <s v="NET"/>
    <s v="DECI_STD"/>
    <m/>
    <n v="12794"/>
    <s v="SUPP"/>
    <d v="1899-12-30T08:35:00"/>
    <d v="1899-12-30T09:05:00"/>
    <d v="1899-12-30T00:30:00"/>
    <d v="1899-12-30T08:35:00"/>
    <d v="1899-12-30T09:05:00"/>
    <d v="1899-12-30T00:30:00"/>
    <s v="SDC"/>
    <s v="N/A"/>
  </r>
  <r>
    <n v="12796"/>
    <x v="87"/>
    <x v="7"/>
    <s v="IP"/>
    <s v="Support AMI"/>
    <m/>
    <s v="ACS"/>
    <n v="10"/>
    <m/>
    <s v="X"/>
    <x v="4"/>
    <s v="NET"/>
    <s v="DECI_STD"/>
    <m/>
    <n v="12795"/>
    <s v="SUPP"/>
    <d v="1899-12-30T09:10:00"/>
    <d v="1899-12-30T09:40:00"/>
    <d v="1899-12-30T00:30:00"/>
    <d v="1899-12-30T09:10:00"/>
    <d v="1899-12-30T09:40:00"/>
    <d v="1899-12-30T00:30:00"/>
    <s v="SDC"/>
    <s v="N/A"/>
  </r>
  <r>
    <n v="12797"/>
    <x v="87"/>
    <x v="7"/>
    <s v="IP"/>
    <s v="Support QATAR"/>
    <m/>
    <s v="ACS"/>
    <n v="30"/>
    <m/>
    <s v="X"/>
    <x v="1"/>
    <s v="NET"/>
    <s v="DECI_STD"/>
    <m/>
    <n v="12796"/>
    <s v="SUPP"/>
    <d v="1899-12-30T10:05:00"/>
    <d v="1899-12-30T11:05:00"/>
    <d v="1899-12-30T01:00:00"/>
    <d v="1899-12-30T10:05:00"/>
    <d v="1899-12-30T11:05:00"/>
    <d v="1899-12-30T01:00:00"/>
    <s v="SDC"/>
    <s v="N/A"/>
  </r>
  <r>
    <n v="12798"/>
    <x v="26"/>
    <x v="8"/>
    <s v="IP"/>
    <s v="Support IFTS"/>
    <m/>
    <s v="ACS"/>
    <n v="6"/>
    <m/>
    <s v="X"/>
    <x v="4"/>
    <s v="NET"/>
    <s v="DECI_STD"/>
    <m/>
    <n v="12797"/>
    <s v="SUPP"/>
    <s v="10:00"/>
    <s v="11:00"/>
    <d v="1899-12-30T01:00:00"/>
    <s v="10:00"/>
    <s v="11:00"/>
    <d v="1899-12-30T01:00:00"/>
    <s v="SDC"/>
    <s v="N/A"/>
  </r>
  <r>
    <n v="12799"/>
    <x v="26"/>
    <x v="8"/>
    <s v="IP"/>
    <s v="Support QATAR"/>
    <m/>
    <s v="ACS"/>
    <n v="1"/>
    <s v="X"/>
    <m/>
    <x v="4"/>
    <s v="NET"/>
    <s v="LOW LEVEL"/>
    <m/>
    <n v="12798"/>
    <s v="SUPP"/>
    <s v="11:30"/>
    <s v="12:30"/>
    <d v="1899-12-30T01:00:00"/>
    <s v="11:30"/>
    <s v="12:30"/>
    <d v="1899-12-30T01:00:00"/>
    <s v="SDC"/>
    <s v="N/A"/>
  </r>
  <r>
    <n v="12800"/>
    <x v="26"/>
    <x v="8"/>
    <s v="IP"/>
    <s v="Support AMI"/>
    <m/>
    <s v="IFTS"/>
    <n v="9"/>
    <m/>
    <s v="X"/>
    <x v="4"/>
    <s v="NET"/>
    <s v="DECI_STD"/>
    <m/>
    <n v="12799"/>
    <s v="SUPP"/>
    <s v="13:00"/>
    <d v="1899-12-30T13:30:00"/>
    <d v="1899-12-30T00:30:00"/>
    <s v="13:00"/>
    <d v="1899-12-30T13:30:00"/>
    <d v="1899-12-30T00:30:00"/>
    <s v="SDC"/>
    <s v="N/A"/>
  </r>
  <r>
    <n v="12801"/>
    <x v="26"/>
    <x v="8"/>
    <s v="IP"/>
    <s v="Support AMI"/>
    <m/>
    <s v="ACS"/>
    <n v="13"/>
    <m/>
    <s v="X"/>
    <x v="4"/>
    <s v="NET"/>
    <s v="DECI_STD"/>
    <m/>
    <n v="12800"/>
    <s v="SUPP"/>
    <s v="13:35"/>
    <d v="1899-12-30T14:05:00"/>
    <d v="1899-12-30T00:30:00"/>
    <m/>
    <m/>
    <s v=""/>
    <s v="SMC"/>
    <s v="CD1"/>
  </r>
  <r>
    <n v="12802"/>
    <x v="26"/>
    <x v="8"/>
    <s v="IP"/>
    <s v="Support AMI"/>
    <m/>
    <s v="ACS"/>
    <n v="6"/>
    <m/>
    <s v="X"/>
    <x v="1"/>
    <s v="NET"/>
    <s v="DECI_STD"/>
    <m/>
    <n v="12801"/>
    <s v="SUPP"/>
    <s v="13:00"/>
    <d v="1899-12-30T13:30:00"/>
    <d v="1899-12-30T00:30:00"/>
    <s v="13:00"/>
    <d v="1899-12-30T13:30:00"/>
    <d v="1899-12-30T00:30:00"/>
    <s v="DCO"/>
    <s v="N/A"/>
  </r>
  <r>
    <n v="12803"/>
    <x v="26"/>
    <x v="8"/>
    <s v="IP"/>
    <s v="Support AMI"/>
    <m/>
    <s v="IFTS"/>
    <n v="23"/>
    <m/>
    <s v="X"/>
    <x v="1"/>
    <s v="NET"/>
    <s v="DECI_STD"/>
    <m/>
    <n v="12802"/>
    <s v="SUPP"/>
    <s v="13:35"/>
    <d v="1899-12-30T14:05:00"/>
    <d v="1899-12-30T00:30:00"/>
    <s v="13:35"/>
    <d v="1899-12-30T14:05:00"/>
    <d v="1899-12-30T00:30:00"/>
    <s v="DCO"/>
    <s v="N/A"/>
  </r>
  <r>
    <n v="12804"/>
    <x v="27"/>
    <x v="8"/>
    <s v="IP"/>
    <s v="Support IFTS"/>
    <m/>
    <s v="ACS"/>
    <n v="2"/>
    <m/>
    <s v="X"/>
    <x v="4"/>
    <s v="NET"/>
    <s v="DECI_STD"/>
    <m/>
    <n v="12803"/>
    <s v="SUPP"/>
    <d v="1899-12-30T08:30:00"/>
    <d v="1899-12-30T09:30:00"/>
    <d v="1899-12-30T01:00:00"/>
    <d v="1899-12-30T08:30:00"/>
    <d v="1899-12-30T08:45:00"/>
    <d v="1899-12-30T00:15:00"/>
    <s v="RSLD"/>
    <s v="CD10"/>
  </r>
  <r>
    <n v="12805"/>
    <x v="27"/>
    <x v="8"/>
    <s v="IP"/>
    <s v="Support QATAR"/>
    <m/>
    <s v="ACS"/>
    <n v="13"/>
    <m/>
    <s v="X"/>
    <x v="0"/>
    <s v="NET"/>
    <s v="CAS_DECI"/>
    <m/>
    <n v="12806"/>
    <s v="SUPP"/>
    <s v="10:00"/>
    <s v="11:00"/>
    <d v="1899-12-30T01:00:00"/>
    <s v="10:00"/>
    <s v="11:00"/>
    <d v="1899-12-30T01:00:00"/>
    <s v="DCO"/>
    <s v="N/A"/>
  </r>
  <r>
    <n v="12806"/>
    <x v="27"/>
    <x v="8"/>
    <s v="IP"/>
    <s v="Support AMI"/>
    <m/>
    <s v="IFTS"/>
    <n v="23"/>
    <m/>
    <s v="X"/>
    <x v="1"/>
    <s v="NET"/>
    <s v="DECI_STD"/>
    <m/>
    <n v="12805"/>
    <s v="SUPP"/>
    <d v="1899-12-30T14:30:00"/>
    <d v="1899-12-30T15:30:00"/>
    <d v="1899-12-30T01:00:00"/>
    <d v="1899-12-30T14:30:00"/>
    <d v="1899-12-30T15:30:00"/>
    <d v="1899-12-30T01:00:00"/>
    <s v="DCO"/>
    <s v="N/A"/>
  </r>
  <r>
    <n v="12807"/>
    <x v="27"/>
    <x v="8"/>
    <s v="IP"/>
    <s v="Support QATAR"/>
    <m/>
    <s v="ACS"/>
    <n v="10"/>
    <m/>
    <s v="X"/>
    <x v="4"/>
    <s v="NET"/>
    <s v="DECI_PGM"/>
    <m/>
    <n v="12806"/>
    <s v="SUPP"/>
    <d v="1899-12-30T16:00:00"/>
    <d v="1899-12-30T17:00:00"/>
    <d v="1899-12-30T01:00:00"/>
    <d v="1899-12-30T16:00:00"/>
    <d v="1899-12-30T17:00:00"/>
    <d v="1899-12-30T01:00:00"/>
    <s v="SDC"/>
    <s v="N/A"/>
  </r>
  <r>
    <n v="12808"/>
    <x v="27"/>
    <x v="8"/>
    <s v="IP"/>
    <s v="Support AMI"/>
    <m/>
    <s v="ACS"/>
    <n v="17"/>
    <m/>
    <s v="X"/>
    <x v="1"/>
    <s v="NET"/>
    <s v="DECI_STD"/>
    <m/>
    <n v="12807"/>
    <s v="SUPP"/>
    <d v="1899-12-30T16:00:00"/>
    <d v="1899-12-30T17:00:00"/>
    <d v="1899-12-30T01:00:00"/>
    <d v="1899-12-30T16:00:00"/>
    <d v="1899-12-30T17:00:00"/>
    <d v="1899-12-30T01:00:00"/>
    <s v="SDC"/>
    <s v="N/A"/>
  </r>
  <r>
    <n v="12809"/>
    <x v="88"/>
    <x v="8"/>
    <s v="IP"/>
    <s v="Support QATAR"/>
    <m/>
    <s v="ACS"/>
    <n v="12"/>
    <m/>
    <s v="X"/>
    <x v="4"/>
    <s v="NET"/>
    <s v="DECI_PGM"/>
    <m/>
    <n v="12808"/>
    <s v="SUPP"/>
    <d v="1899-12-30T10:30:00"/>
    <d v="1899-12-30T11:30:00"/>
    <d v="1899-12-30T01:00:00"/>
    <d v="1899-12-30T10:30:00"/>
    <d v="1899-12-30T11:30:00"/>
    <d v="1899-12-30T01:00:00"/>
    <s v="SDC"/>
    <s v="N/A"/>
  </r>
  <r>
    <n v="12810"/>
    <x v="88"/>
    <x v="8"/>
    <s v="IP"/>
    <s v="Support QATAR"/>
    <m/>
    <s v="ACS"/>
    <n v="17"/>
    <m/>
    <s v="X"/>
    <x v="4"/>
    <s v="NET"/>
    <s v="BTAG_DECI"/>
    <m/>
    <n v="12809"/>
    <s v="SUPP"/>
    <d v="1899-12-30T12:00:00"/>
    <d v="1899-12-30T13:00:00"/>
    <d v="1899-12-30T01:00:00"/>
    <d v="1899-12-30T12:00:00"/>
    <d v="1899-12-30T13:00:00"/>
    <d v="1899-12-30T01:00:00"/>
    <s v="SDC"/>
    <s v="N/A"/>
  </r>
  <r>
    <n v="12811"/>
    <x v="88"/>
    <x v="8"/>
    <s v="IP"/>
    <s v="Support AMI"/>
    <m/>
    <s v="IFTS"/>
    <n v="9"/>
    <m/>
    <s v="X"/>
    <x v="4"/>
    <s v="NET"/>
    <s v="DECI_STD"/>
    <m/>
    <n v="12810"/>
    <s v="SUPP"/>
    <d v="1899-12-30T13:30:00"/>
    <d v="1899-12-30T14:30:00"/>
    <d v="1899-12-30T01:00:00"/>
    <d v="1899-12-30T13:30:00"/>
    <d v="1899-12-30T14:30:00"/>
    <d v="1899-12-30T01:00:00"/>
    <s v="SDC"/>
    <s v="N/A"/>
  </r>
  <r>
    <n v="12812"/>
    <x v="88"/>
    <x v="8"/>
    <s v="IP"/>
    <s v="Support AMI"/>
    <m/>
    <s v="ACS"/>
    <n v="1"/>
    <m/>
    <s v="X"/>
    <x v="2"/>
    <s v="NET"/>
    <s v="LOW LEVEL"/>
    <m/>
    <n v="12813"/>
    <s v="SUPP"/>
    <s v="13:30"/>
    <s v="14:30"/>
    <d v="1899-12-30T01:00:00"/>
    <s v="13:30"/>
    <d v="1899-12-30T14:20:00"/>
    <d v="1899-12-30T00:50:00"/>
    <s v="DCO"/>
    <s v="N/A"/>
  </r>
  <r>
    <n v="12813"/>
    <x v="88"/>
    <x v="8"/>
    <s v="IP"/>
    <s v="Support IFTS"/>
    <m/>
    <s v="ACS"/>
    <n v="13"/>
    <m/>
    <s v="X"/>
    <x v="4"/>
    <s v="NET"/>
    <s v="DECI_STD"/>
    <m/>
    <n v="12812"/>
    <s v="SUPP"/>
    <d v="1899-12-30T15:00:00"/>
    <d v="1899-12-30T16:00:00"/>
    <d v="1899-12-30T01:00:00"/>
    <d v="1899-12-30T15:00:00"/>
    <d v="1899-12-30T16:00:00"/>
    <d v="1899-12-30T01:00:00"/>
    <s v="SDC"/>
    <s v="N/A"/>
  </r>
  <r>
    <n v="12814"/>
    <x v="88"/>
    <x v="8"/>
    <s v="IP"/>
    <s v="Support IFTS"/>
    <m/>
    <s v="IFTS"/>
    <n v="23"/>
    <m/>
    <s v="X"/>
    <x v="2"/>
    <s v="NET"/>
    <s v="DECI_PGM"/>
    <m/>
    <n v="12815"/>
    <s v="SUPP"/>
    <d v="1899-12-30T16:30:00"/>
    <d v="1899-12-30T17:30:00"/>
    <d v="1899-12-30T01:00:00"/>
    <d v="1899-12-30T16:30:00"/>
    <d v="1899-12-30T17:30:00"/>
    <d v="1899-12-30T01:00:00"/>
    <s v="SDC"/>
    <s v="N/A"/>
  </r>
  <r>
    <n v="12815"/>
    <x v="88"/>
    <x v="8"/>
    <s v="IP"/>
    <s v="Support QATAR"/>
    <m/>
    <s v="ACS"/>
    <n v="12"/>
    <m/>
    <s v="X"/>
    <x v="0"/>
    <s v="NET"/>
    <s v="BTAG_DECI"/>
    <m/>
    <n v="12816"/>
    <s v="SUPP"/>
    <s v="16:30"/>
    <s v="17:30"/>
    <d v="1899-12-30T01:00:00"/>
    <d v="1899-12-30T16:30:00"/>
    <d v="1899-12-30T17:30:00"/>
    <d v="1899-12-30T01:00:00"/>
    <s v="DCO"/>
    <s v="N/A"/>
  </r>
  <r>
    <n v="12816"/>
    <x v="89"/>
    <x v="8"/>
    <s v="IP"/>
    <s v="Support IFTS"/>
    <m/>
    <s v="ACS"/>
    <n v="17"/>
    <m/>
    <s v="X"/>
    <x v="4"/>
    <s v="NET"/>
    <s v="DECI_STD"/>
    <m/>
    <n v="12817"/>
    <s v="SUPP"/>
    <s v="10:00"/>
    <s v="11:00"/>
    <d v="1899-12-30T01:00:00"/>
    <s v="10:00"/>
    <s v="11:00"/>
    <d v="1899-12-30T01:00:00"/>
    <s v="SDC"/>
    <s v="N/A"/>
  </r>
  <r>
    <n v="12817"/>
    <x v="89"/>
    <x v="8"/>
    <s v="IP"/>
    <s v="Support QATAR"/>
    <m/>
    <s v="ACS"/>
    <n v="9"/>
    <m/>
    <s v="X"/>
    <x v="4"/>
    <s v="NET"/>
    <s v="LOW LEVEL"/>
    <m/>
    <n v="12816"/>
    <s v="SUPP"/>
    <d v="1899-12-30T11:30:00"/>
    <d v="1899-12-30T12:30:00"/>
    <d v="1899-12-30T01:00:00"/>
    <d v="1899-12-30T11:30:00"/>
    <d v="1899-12-30T12:45:00"/>
    <d v="1899-12-30T01:15:00"/>
    <s v="SDC"/>
    <s v="N/A"/>
  </r>
  <r>
    <n v="12818"/>
    <x v="89"/>
    <x v="8"/>
    <s v="IP"/>
    <s v="Support QATAR"/>
    <m/>
    <s v="ACS"/>
    <n v="2"/>
    <m/>
    <s v="X"/>
    <x v="4"/>
    <s v="NET"/>
    <s v="DECI_PGM"/>
    <m/>
    <n v="12817"/>
    <s v="SUPP"/>
    <d v="1899-12-30T14:30:00"/>
    <d v="1899-12-30T15:30:00"/>
    <d v="1899-12-30T01:00:00"/>
    <d v="1899-12-30T14:30:00"/>
    <d v="1899-12-30T15:30:00"/>
    <d v="1899-12-30T01:00:00"/>
    <s v="SDC"/>
    <s v="N/A"/>
  </r>
  <r>
    <n v="12819"/>
    <x v="89"/>
    <x v="8"/>
    <s v="IP"/>
    <s v="Support QATAR"/>
    <m/>
    <s v="ACS"/>
    <n v="1"/>
    <m/>
    <s v="X"/>
    <x v="4"/>
    <s v="NET"/>
    <s v="BTAG_DECI"/>
    <m/>
    <n v="12818"/>
    <s v="SUPP"/>
    <d v="1899-12-30T16:00:00"/>
    <d v="1899-12-30T17:00:00"/>
    <d v="1899-12-30T01:00:00"/>
    <d v="1899-12-30T16:00:00"/>
    <d v="1899-12-30T17:00:00"/>
    <d v="1899-12-30T01:00:00"/>
    <s v="SDC"/>
    <s v="N/A"/>
  </r>
  <r>
    <n v="12820"/>
    <x v="28"/>
    <x v="8"/>
    <s v="IP"/>
    <s v="Support QATAR"/>
    <m/>
    <s v="ACS"/>
    <n v="17"/>
    <m/>
    <s v="X"/>
    <x v="4"/>
    <s v="NET"/>
    <s v="DECI_PGM"/>
    <m/>
    <n v="12819"/>
    <s v="SUPP"/>
    <d v="1899-12-30T07:30:00"/>
    <d v="1899-12-30T08:30:00"/>
    <d v="1899-12-30T01:00:00"/>
    <s v="07:30"/>
    <s v="08:30"/>
    <d v="1899-12-30T01:00:00"/>
    <s v="SDC"/>
    <s v="N/A"/>
  </r>
  <r>
    <n v="12821"/>
    <x v="28"/>
    <x v="8"/>
    <s v="IP"/>
    <s v="Support AMI"/>
    <m/>
    <s v="ACS"/>
    <n v="12"/>
    <m/>
    <s v="X"/>
    <x v="4"/>
    <s v="NET"/>
    <s v="DECI_STD"/>
    <m/>
    <n v="12820"/>
    <s v="SUPP"/>
    <d v="1899-12-30T10:30:00"/>
    <d v="1899-12-30T11:05:00"/>
    <d v="1899-12-30T00:35:00"/>
    <d v="1899-12-30T10:30:00"/>
    <d v="1899-12-30T11:05:00"/>
    <d v="1899-12-30T00:35:00"/>
    <s v="SDC"/>
    <s v="N/A"/>
  </r>
  <r>
    <n v="12822"/>
    <x v="28"/>
    <x v="8"/>
    <s v="IP"/>
    <s v="Support AMI"/>
    <m/>
    <s v="ACS"/>
    <n v="1"/>
    <m/>
    <s v="X"/>
    <x v="4"/>
    <s v="NET"/>
    <s v="DECI_STD"/>
    <m/>
    <n v="12821"/>
    <s v="SUPP"/>
    <d v="1899-12-30T12:00:00"/>
    <d v="1899-12-30T12:30:00"/>
    <d v="1899-12-30T00:30:00"/>
    <d v="1899-12-30T12:00:00"/>
    <d v="1899-12-30T12:30:00"/>
    <d v="1899-12-30T00:30:00"/>
    <s v="SDC"/>
    <s v="N/A"/>
  </r>
  <r>
    <n v="12823"/>
    <x v="28"/>
    <x v="8"/>
    <s v="IP"/>
    <s v="Support AMI"/>
    <m/>
    <s v="IFTS"/>
    <n v="9"/>
    <m/>
    <s v="X"/>
    <x v="4"/>
    <s v="NET"/>
    <s v="DECI_STD"/>
    <m/>
    <n v="12822"/>
    <s v="SUPP"/>
    <s v="12:35"/>
    <d v="1899-12-30T13:05:00"/>
    <d v="1899-12-30T00:30:00"/>
    <d v="1899-12-30T12:35:00"/>
    <d v="1899-12-30T13:05:00"/>
    <d v="1899-12-30T00:30:00"/>
    <s v="SDC"/>
    <s v="N/A"/>
  </r>
  <r>
    <n v="12824"/>
    <x v="29"/>
    <x v="9"/>
    <s v="IP"/>
    <s v="Support QATAR"/>
    <m/>
    <s v="ACS"/>
    <n v="5"/>
    <m/>
    <s v="X"/>
    <x v="4"/>
    <s v="NET"/>
    <s v="DECI_STD"/>
    <m/>
    <n v="12823"/>
    <s v="SUPP"/>
    <d v="1899-12-30T08:00:00"/>
    <d v="1899-12-30T09:00:00"/>
    <d v="1899-12-30T01:00:00"/>
    <d v="1899-12-30T08:00:00"/>
    <d v="1899-12-30T09:00:00"/>
    <d v="1899-12-30T01:00:00"/>
    <s v="SDC"/>
    <s v="N/A"/>
  </r>
  <r>
    <n v="12825"/>
    <x v="29"/>
    <x v="9"/>
    <s v="IP"/>
    <s v="Support QATAR"/>
    <m/>
    <s v="ACS"/>
    <n v="10"/>
    <m/>
    <s v="X"/>
    <x v="1"/>
    <s v="NET"/>
    <s v="DECI_STD"/>
    <m/>
    <n v="12824"/>
    <s v="SUPP"/>
    <d v="1899-12-30T08:00:00"/>
    <d v="1899-12-30T09:00:00"/>
    <d v="1899-12-30T01:00:00"/>
    <d v="1899-12-30T08:00:00"/>
    <d v="1899-12-30T09:00:00"/>
    <d v="1899-12-30T01:00:00"/>
    <s v="SDC"/>
    <s v="N/A"/>
  </r>
  <r>
    <n v="12826"/>
    <x v="29"/>
    <x v="9"/>
    <s v="IP"/>
    <s v="Support IFTS"/>
    <m/>
    <s v="ACS"/>
    <n v="13"/>
    <m/>
    <s v="X"/>
    <x v="4"/>
    <s v="NET"/>
    <s v="DECI_STD"/>
    <m/>
    <n v="12825"/>
    <s v="SUPP"/>
    <d v="1899-12-30T09:30:00"/>
    <d v="1899-12-30T10:30:00"/>
    <d v="1899-12-30T01:00:00"/>
    <d v="1899-12-30T09:30:00"/>
    <d v="1899-12-30T10:30:00"/>
    <d v="1899-12-30T01:00:00"/>
    <s v="SDC"/>
    <s v="N/A"/>
  </r>
  <r>
    <n v="12827"/>
    <x v="29"/>
    <x v="9"/>
    <s v="IP"/>
    <s v="Support QATAR"/>
    <m/>
    <s v="ACS"/>
    <n v="9"/>
    <m/>
    <s v="X"/>
    <x v="4"/>
    <s v="NET"/>
    <s v="BTAG_DECI"/>
    <m/>
    <n v="12826"/>
    <s v="SUPP"/>
    <d v="1899-12-30T11:00:00"/>
    <d v="1899-12-30T12:00:00"/>
    <d v="1899-12-30T01:00:00"/>
    <s v="12:30"/>
    <s v="13:30"/>
    <d v="1899-12-30T01:00:00"/>
    <s v="SDC"/>
    <s v="N/A"/>
  </r>
  <r>
    <n v="12828"/>
    <x v="29"/>
    <x v="9"/>
    <s v="IP"/>
    <s v="Support IFTS"/>
    <m/>
    <s v="ACS"/>
    <n v="12"/>
    <m/>
    <s v="X"/>
    <x v="1"/>
    <s v="NET"/>
    <s v="DECI_STD"/>
    <m/>
    <n v="12827"/>
    <s v="SUPP"/>
    <s v="12:30"/>
    <s v="13:30"/>
    <d v="1899-12-30T01:00:00"/>
    <d v="1899-12-30T12:40:00"/>
    <d v="1899-12-30T13:30:00"/>
    <d v="1899-12-30T00:50:00"/>
    <s v="SDC"/>
    <s v="N/A"/>
  </r>
  <r>
    <n v="12829"/>
    <x v="29"/>
    <x v="9"/>
    <s v="LIFT 24-44 ITA"/>
    <s v="AMI"/>
    <n v="71"/>
    <s v="ACS"/>
    <n v="9"/>
    <s v="X"/>
    <m/>
    <x v="0"/>
    <s v="NET"/>
    <s v="DECI_STD"/>
    <m/>
    <n v="12830"/>
    <s v="SD BFFNVG01"/>
    <s v="14:00"/>
    <s v="15:00"/>
    <d v="1899-12-30T01:00:00"/>
    <s v="14:00"/>
    <d v="1899-12-30T14:37:00"/>
    <d v="1899-12-30T00:37:00"/>
    <s v="DNCO"/>
    <s v="CD3"/>
  </r>
  <r>
    <n v="12830"/>
    <x v="29"/>
    <x v="9"/>
    <s v="IP"/>
    <s v="Support AMI"/>
    <m/>
    <s v="ACS"/>
    <n v="33"/>
    <m/>
    <s v="X"/>
    <x v="1"/>
    <s v="NET"/>
    <s v="DECI_STD"/>
    <m/>
    <n v="12829"/>
    <s v="SUPP"/>
    <s v="14:00"/>
    <s v="15:00"/>
    <d v="1899-12-30T01:00:00"/>
    <d v="1899-12-30T14:00:00"/>
    <d v="1899-12-30T14:37:00"/>
    <d v="1899-12-30T00:37:00"/>
    <s v="SDNC"/>
    <s v="CD3"/>
  </r>
  <r>
    <n v="12831"/>
    <x v="29"/>
    <x v="9"/>
    <s v="IP"/>
    <s v="Support QATAR"/>
    <m/>
    <s v="ACS"/>
    <n v="1"/>
    <m/>
    <s v="X"/>
    <x v="4"/>
    <s v="NET"/>
    <s v="DECI_STD"/>
    <m/>
    <n v="12830"/>
    <s v="SUPP"/>
    <s v="15:30"/>
    <s v="16:30"/>
    <d v="1899-12-30T01:00:00"/>
    <s v="15:30"/>
    <s v="16:30"/>
    <d v="1899-12-30T01:00:00"/>
    <s v="SDC"/>
    <s v="N/A"/>
  </r>
  <r>
    <n v="12832"/>
    <x v="29"/>
    <x v="9"/>
    <s v="IP"/>
    <s v="Support QATAR"/>
    <m/>
    <s v="IFTS"/>
    <n v="22"/>
    <m/>
    <s v="X"/>
    <x v="1"/>
    <s v="NET"/>
    <s v="DECI_STD"/>
    <m/>
    <n v="12831"/>
    <s v="SUPP"/>
    <s v="15:30"/>
    <s v="16:30"/>
    <d v="1899-12-30T01:00:00"/>
    <s v="15:30"/>
    <s v="16:30"/>
    <d v="1899-12-30T01:00:00"/>
    <s v="SDC"/>
    <s v="N/A"/>
  </r>
  <r>
    <n v="12833"/>
    <x v="30"/>
    <x v="9"/>
    <s v="IP"/>
    <s v="Support IFTS"/>
    <m/>
    <s v="IFTS"/>
    <n v="9"/>
    <m/>
    <s v="X"/>
    <x v="4"/>
    <s v="NET"/>
    <s v="DECI_STD"/>
    <m/>
    <n v="12832"/>
    <s v="SUPP"/>
    <d v="1899-12-30T08:00:00"/>
    <d v="1899-12-30T09:00:00"/>
    <d v="1899-12-30T01:00:00"/>
    <d v="1899-12-30T08:00:00"/>
    <d v="1899-12-30T09:00:00"/>
    <d v="1899-12-30T01:00:00"/>
    <s v="SDC"/>
    <s v="N/A"/>
  </r>
  <r>
    <n v="12834"/>
    <x v="30"/>
    <x v="9"/>
    <s v="IP"/>
    <s v="Support QATAR"/>
    <m/>
    <s v="IFTS"/>
    <n v="23"/>
    <s v="X"/>
    <m/>
    <x v="4"/>
    <s v="NET"/>
    <s v="DECI_STD"/>
    <m/>
    <n v="12833"/>
    <s v="SUPP"/>
    <d v="1899-12-30T09:30:00"/>
    <d v="1899-12-30T10:30:00"/>
    <d v="1899-12-30T01:00:00"/>
    <d v="1899-12-30T09:30:00"/>
    <d v="1899-12-30T10:30:00"/>
    <d v="1899-12-30T01:00:00"/>
    <s v="SDC"/>
    <s v="N/A"/>
  </r>
  <r>
    <n v="12835"/>
    <x v="30"/>
    <x v="9"/>
    <s v="IP"/>
    <s v="Support QATAR"/>
    <m/>
    <s v="IFTS"/>
    <n v="22"/>
    <m/>
    <s v="X"/>
    <x v="1"/>
    <s v="NET"/>
    <s v="DECI_STD"/>
    <m/>
    <n v="12834"/>
    <s v="SUPP"/>
    <d v="1899-12-30T09:30:00"/>
    <d v="1899-12-30T10:30:00"/>
    <d v="1899-12-30T01:00:00"/>
    <d v="1899-12-30T09:30:00"/>
    <d v="1899-12-30T10:30:00"/>
    <d v="1899-12-30T01:00:00"/>
    <s v="SDC"/>
    <s v="N/A"/>
  </r>
  <r>
    <n v="12836"/>
    <x v="30"/>
    <x v="9"/>
    <s v="IP"/>
    <s v="Support IFTS"/>
    <m/>
    <s v="ACS"/>
    <n v="31"/>
    <m/>
    <s v="X"/>
    <x v="1"/>
    <s v="NET"/>
    <s v="DECI_STD"/>
    <m/>
    <n v="12835"/>
    <s v="SUPP"/>
    <d v="1899-12-30T11:00:00"/>
    <d v="1899-12-30T12:00:00"/>
    <d v="1899-12-30T01:00:00"/>
    <d v="1899-12-30T11:00:00"/>
    <d v="1899-12-30T12:00:00"/>
    <d v="1899-12-30T01:00:00"/>
    <s v="SDC"/>
    <s v="N/A"/>
  </r>
  <r>
    <n v="12837"/>
    <x v="30"/>
    <x v="9"/>
    <s v="IP"/>
    <s v="Support QATAR"/>
    <m/>
    <s v="ACS"/>
    <n v="12"/>
    <m/>
    <s v="X"/>
    <x v="4"/>
    <s v="NET"/>
    <s v="LOW LEVEL"/>
    <m/>
    <n v="12836"/>
    <s v="SUPP"/>
    <d v="1899-12-30T12:30:00"/>
    <d v="1899-12-30T13:30:00"/>
    <d v="1899-12-30T01:00:00"/>
    <d v="1899-12-30T12:30:00"/>
    <d v="1899-12-30T13:30:00"/>
    <d v="1899-12-30T01:00:00"/>
    <s v="SDC"/>
    <s v="N/A"/>
  </r>
  <r>
    <n v="12838"/>
    <x v="30"/>
    <x v="9"/>
    <s v="IP"/>
    <s v="Support QATAR"/>
    <m/>
    <s v="ACS"/>
    <n v="9"/>
    <m/>
    <s v="X"/>
    <x v="4"/>
    <s v="NET"/>
    <s v="DECI_STD"/>
    <m/>
    <n v="12837"/>
    <s v="SUPP"/>
    <d v="1899-12-30T14:00:00"/>
    <d v="1899-12-30T15:00:00"/>
    <d v="1899-12-30T01:00:00"/>
    <d v="1899-12-30T14:00:00"/>
    <d v="1899-12-30T15:00:00"/>
    <d v="1899-12-30T01:00:00"/>
    <s v="SDC"/>
    <s v="N/A"/>
  </r>
  <r>
    <n v="12839"/>
    <x v="30"/>
    <x v="9"/>
    <s v="IP"/>
    <s v="Support QATAR"/>
    <m/>
    <s v="ACS"/>
    <n v="1"/>
    <m/>
    <s v="X"/>
    <x v="4"/>
    <s v="NET"/>
    <s v="DECI_STD"/>
    <m/>
    <n v="12838"/>
    <s v="SUPP"/>
    <d v="1899-12-30T15:30:00"/>
    <d v="1899-12-30T16:30:00"/>
    <d v="1899-12-30T01:00:00"/>
    <d v="1899-12-30T15:30:00"/>
    <d v="1899-12-30T16:30:00"/>
    <d v="1899-12-30T01:00:00"/>
    <s v="SDC"/>
    <s v="N/A"/>
  </r>
  <r>
    <n v="12840"/>
    <x v="30"/>
    <x v="9"/>
    <s v="IP"/>
    <s v="Support AMI"/>
    <m/>
    <s v="ACS"/>
    <n v="13"/>
    <m/>
    <s v="X"/>
    <x v="1"/>
    <s v="NET"/>
    <s v="DECI_STD"/>
    <m/>
    <n v="12839"/>
    <s v="SUPP"/>
    <d v="1899-12-30T15:30:00"/>
    <d v="1899-12-30T16:30:00"/>
    <d v="1899-12-30T01:00:00"/>
    <d v="1899-12-30T15:30:00"/>
    <d v="1899-12-30T16:25:00"/>
    <d v="1899-12-30T00:55:00"/>
    <s v="SDC"/>
    <s v="N/A"/>
  </r>
  <r>
    <n v="12841"/>
    <x v="90"/>
    <x v="9"/>
    <s v="IP"/>
    <s v="Support QATAR"/>
    <m/>
    <s v="ACS"/>
    <n v="9"/>
    <m/>
    <s v="X"/>
    <x v="4"/>
    <s v="NET"/>
    <s v="DECI_STD"/>
    <m/>
    <n v="12840"/>
    <s v="SUPP"/>
    <d v="1899-12-30T08:00:00"/>
    <d v="1899-12-30T09:00:00"/>
    <d v="1899-12-30T01:00:00"/>
    <d v="1899-12-30T08:10:00"/>
    <d v="1899-12-30T09:00:00"/>
    <d v="1899-12-30T00:50:00"/>
    <s v="SDC"/>
    <s v="N/A"/>
  </r>
  <r>
    <n v="12842"/>
    <x v="90"/>
    <x v="9"/>
    <s v="IP"/>
    <s v="Support QATAR"/>
    <m/>
    <s v="ACS"/>
    <n v="10"/>
    <m/>
    <s v="X"/>
    <x v="4"/>
    <s v="NET"/>
    <s v="DECI_STD"/>
    <m/>
    <n v="12841"/>
    <s v="SUPP"/>
    <d v="1899-12-30T09:30:00"/>
    <d v="1899-12-30T10:30:00"/>
    <d v="1899-12-30T01:00:00"/>
    <d v="1899-12-30T09:30:00"/>
    <d v="1899-12-30T10:30:00"/>
    <d v="1899-12-30T01:00:00"/>
    <s v="SDC"/>
    <s v="N/A"/>
  </r>
  <r>
    <n v="12843"/>
    <x v="90"/>
    <x v="9"/>
    <s v="IP"/>
    <s v="Support QATAR"/>
    <m/>
    <s v="ACS"/>
    <n v="31"/>
    <m/>
    <s v="X"/>
    <x v="4"/>
    <s v="NET"/>
    <s v="DECI_STD"/>
    <m/>
    <n v="12842"/>
    <s v="SUPP"/>
    <d v="1899-12-30T15:30:00"/>
    <d v="1899-12-30T16:30:00"/>
    <d v="1899-12-30T01:00:00"/>
    <d v="1899-12-30T15:30:00"/>
    <d v="1899-12-30T16:30:00"/>
    <d v="1899-12-30T01:00:00"/>
    <s v="SDC"/>
    <s v="N/A"/>
  </r>
  <r>
    <n v="12844"/>
    <x v="91"/>
    <x v="9"/>
    <s v="IP"/>
    <s v="Support QATAR"/>
    <m/>
    <s v="ACS"/>
    <n v="2"/>
    <m/>
    <s v="X"/>
    <x v="4"/>
    <s v="NET"/>
    <s v="DECI_STD"/>
    <m/>
    <n v="12843"/>
    <s v="SUPP"/>
    <d v="1899-12-30T08:00:00"/>
    <d v="1899-12-30T09:00:00"/>
    <d v="1899-12-30T01:00:00"/>
    <d v="1899-12-30T08:00:00"/>
    <d v="1899-12-30T09:00:00"/>
    <d v="1899-12-30T01:00:00"/>
    <s v="SDC"/>
    <s v="N/A"/>
  </r>
  <r>
    <n v="12845"/>
    <x v="91"/>
    <x v="9"/>
    <s v="IP"/>
    <s v="Support QATAR"/>
    <m/>
    <s v="IFTS"/>
    <n v="23"/>
    <m/>
    <s v="X"/>
    <x v="1"/>
    <s v="NET"/>
    <s v="DECI_STD"/>
    <m/>
    <n v="12844"/>
    <s v="SUPP"/>
    <d v="1899-12-30T08:00:00"/>
    <d v="1899-12-30T09:00:00"/>
    <d v="1899-12-30T01:00:00"/>
    <d v="1899-12-30T08:00:00"/>
    <d v="1899-12-30T09:00:00"/>
    <d v="1899-12-30T01:00:00"/>
    <s v="SDC"/>
    <s v="N/A"/>
  </r>
  <r>
    <n v="12846"/>
    <x v="91"/>
    <x v="9"/>
    <s v="IP"/>
    <s v="Support QATAR"/>
    <m/>
    <s v="ACS"/>
    <n v="9"/>
    <m/>
    <s v="X"/>
    <x v="4"/>
    <s v="NET"/>
    <s v="DECI_STD"/>
    <m/>
    <n v="12845"/>
    <s v="SUPP"/>
    <d v="1899-12-30T09:30:00"/>
    <d v="1899-12-30T10:30:00"/>
    <d v="1899-12-30T01:00:00"/>
    <d v="1899-12-30T09:30:00"/>
    <d v="1899-12-30T10:30:00"/>
    <d v="1899-12-30T01:00:00"/>
    <s v="SDC"/>
    <s v="N/A"/>
  </r>
  <r>
    <n v="12847"/>
    <x v="91"/>
    <x v="9"/>
    <s v="IP"/>
    <s v="Support QATAR"/>
    <m/>
    <s v="ACS"/>
    <n v="5"/>
    <m/>
    <s v="X"/>
    <x v="4"/>
    <s v="NET"/>
    <s v="DECI_STD"/>
    <m/>
    <n v="12846"/>
    <s v="SUPP"/>
    <d v="1899-12-30T11:00:00"/>
    <d v="1899-12-30T12:00:00"/>
    <d v="1899-12-30T01:00:00"/>
    <d v="1899-12-30T11:00:00"/>
    <d v="1899-12-30T12:00:00"/>
    <d v="1899-12-30T01:00:00"/>
    <s v="SDC"/>
    <s v="N/A"/>
  </r>
  <r>
    <n v="12848"/>
    <x v="91"/>
    <x v="9"/>
    <s v="IP"/>
    <s v="Support QATAR"/>
    <m/>
    <s v="ACS"/>
    <n v="31"/>
    <m/>
    <s v="X"/>
    <x v="4"/>
    <s v="NET"/>
    <s v="BTAG_DECI"/>
    <m/>
    <n v="12847"/>
    <s v="SUPP"/>
    <s v="14:00"/>
    <s v="15:00"/>
    <d v="1899-12-30T01:00:00"/>
    <s v="14:00"/>
    <s v="15:00"/>
    <d v="1899-12-30T01:00:00"/>
    <s v="SDC"/>
    <s v="N/A"/>
  </r>
  <r>
    <n v="12849"/>
    <x v="91"/>
    <x v="9"/>
    <s v="IP"/>
    <s v="Support QATAR"/>
    <m/>
    <s v="ACS"/>
    <n v="32"/>
    <m/>
    <s v="X"/>
    <x v="1"/>
    <s v="NET"/>
    <s v="BTAG_DECI"/>
    <m/>
    <n v="12848"/>
    <s v="SUPP"/>
    <s v="15:30"/>
    <s v="16:30"/>
    <d v="1899-12-30T01:00:00"/>
    <d v="1899-12-30T15:20:00"/>
    <d v="1899-12-30T16:20:00"/>
    <d v="1899-12-30T01:00:00"/>
    <s v="SDC"/>
    <s v="N/A"/>
  </r>
  <r>
    <n v="12850"/>
    <x v="31"/>
    <x v="9"/>
    <s v="IP"/>
    <s v="Support QATAR"/>
    <m/>
    <s v="ACS"/>
    <n v="31"/>
    <m/>
    <s v="X"/>
    <x v="4"/>
    <s v="NET"/>
    <s v="DECI_STD"/>
    <m/>
    <n v="12849"/>
    <s v="SUPP"/>
    <d v="1899-12-30T07:00:00"/>
    <d v="1899-12-30T08:00:00"/>
    <d v="1899-12-30T01:00:00"/>
    <d v="1899-12-30T07:00:00"/>
    <d v="1899-12-30T08:00:00"/>
    <d v="1899-12-30T01:00:00"/>
    <s v="SDC"/>
    <s v="N/A"/>
  </r>
  <r>
    <n v="12851"/>
    <x v="31"/>
    <x v="9"/>
    <s v="IP"/>
    <s v="Support AMI"/>
    <m/>
    <s v="ACS"/>
    <n v="15"/>
    <m/>
    <s v="X"/>
    <x v="4"/>
    <s v="NET"/>
    <s v="DCA"/>
    <m/>
    <n v="12850"/>
    <s v="SUPP"/>
    <d v="1899-12-30T08:30:00"/>
    <d v="1899-12-30T09:30:00"/>
    <d v="1899-12-30T01:00:00"/>
    <s v="08:30"/>
    <s v="09:30"/>
    <d v="1899-12-30T01:00:00"/>
    <s v="SDC"/>
    <s v="N/A"/>
  </r>
  <r>
    <n v="12852"/>
    <x v="31"/>
    <x v="9"/>
    <s v="IP"/>
    <s v="Support QATAR"/>
    <m/>
    <s v="IFTS"/>
    <n v="23"/>
    <m/>
    <s v="X"/>
    <x v="1"/>
    <s v="NET"/>
    <s v="DECI_STD_NVG"/>
    <m/>
    <n v="12851"/>
    <s v="SUPP"/>
    <d v="1899-12-30T11:30:00"/>
    <d v="1899-12-30T12:30:00"/>
    <d v="1899-12-30T01:00:00"/>
    <d v="1899-12-30T11:30:00"/>
    <d v="1899-12-30T12:30:00"/>
    <d v="1899-12-30T01:00:00"/>
    <s v="SDC"/>
    <s v="N/A"/>
  </r>
  <r>
    <n v="12853"/>
    <x v="92"/>
    <x v="10"/>
    <s v="IP"/>
    <s v="Support IFTS"/>
    <m/>
    <s v="ACS"/>
    <n v="17"/>
    <m/>
    <s v="X"/>
    <x v="4"/>
    <s v="NET"/>
    <s v="DECI_STD"/>
    <m/>
    <n v="12852"/>
    <s v="SUPP"/>
    <d v="1899-12-30T07:00:00"/>
    <d v="1899-12-30T08:00:00"/>
    <d v="1899-12-30T01:00:00"/>
    <d v="1899-12-30T07:00:00"/>
    <d v="1899-12-30T08:00:00"/>
    <d v="1899-12-30T01:00:00"/>
    <s v="SDC"/>
    <s v="N/A"/>
  </r>
  <r>
    <n v="12854"/>
    <x v="92"/>
    <x v="10"/>
    <s v="IP"/>
    <s v="Support QATAR"/>
    <m/>
    <s v="ACS"/>
    <n v="2"/>
    <m/>
    <s v="X"/>
    <x v="1"/>
    <s v="NET"/>
    <s v="DECI_STD_NVG"/>
    <m/>
    <n v="12853"/>
    <s v="SUPP"/>
    <d v="1899-12-30T07:00:00"/>
    <d v="1899-12-30T08:00:00"/>
    <d v="1899-12-30T01:00:00"/>
    <d v="1899-12-30T07:00:00"/>
    <d v="1899-12-30T07:55:00"/>
    <d v="1899-12-30T00:55:00"/>
    <s v="SDC"/>
    <s v="N/A"/>
  </r>
  <r>
    <n v="12855"/>
    <x v="92"/>
    <x v="10"/>
    <s v="IP"/>
    <s v="Support QATAR"/>
    <m/>
    <s v="IFTS"/>
    <n v="3"/>
    <m/>
    <s v="X"/>
    <x v="4"/>
    <s v="NET"/>
    <s v="DECI_STD"/>
    <m/>
    <n v="12854"/>
    <s v="SUPP"/>
    <d v="1899-12-30T10:00:00"/>
    <d v="1899-12-30T11:00:00"/>
    <d v="1899-12-30T01:00:00"/>
    <d v="1899-12-30T10:00:00"/>
    <d v="1899-12-30T11:00:00"/>
    <d v="1899-12-30T01:00:00"/>
    <s v="SDC"/>
    <s v="N/A"/>
  </r>
  <r>
    <n v="12856"/>
    <x v="92"/>
    <x v="10"/>
    <s v="IP"/>
    <s v="Support IFTS"/>
    <m/>
    <s v="IFTS"/>
    <n v="23"/>
    <m/>
    <s v="X"/>
    <x v="4"/>
    <s v="NET"/>
    <s v="DECI_STD"/>
    <m/>
    <n v="12855"/>
    <s v="SUPP"/>
    <d v="1899-12-30T13:00:00"/>
    <d v="1899-12-30T14:00:00"/>
    <d v="1899-12-30T01:00:00"/>
    <d v="1899-12-30T13:00:00"/>
    <d v="1899-12-30T14:00:00"/>
    <d v="1899-12-30T01:00:00"/>
    <s v="SDC"/>
    <s v="N/A"/>
  </r>
  <r>
    <n v="12857"/>
    <x v="92"/>
    <x v="10"/>
    <s v="IP"/>
    <s v="Support IFTS"/>
    <m/>
    <s v="IFTS"/>
    <n v="22"/>
    <m/>
    <s v="X"/>
    <x v="1"/>
    <s v="NET"/>
    <s v="DECI_STD"/>
    <m/>
    <n v="12856"/>
    <s v="SUPP"/>
    <d v="1899-12-30T13:00:00"/>
    <d v="1899-12-30T14:00:00"/>
    <d v="1899-12-30T01:00:00"/>
    <d v="1899-12-30T13:00:00"/>
    <d v="1899-12-30T14:00:00"/>
    <d v="1899-12-30T01:00:00"/>
    <s v="SDC"/>
    <s v="N/A"/>
  </r>
  <r>
    <n v="12858"/>
    <x v="93"/>
    <x v="10"/>
    <s v="IP"/>
    <s v="Support AMI"/>
    <m/>
    <s v="ACS"/>
    <n v="17"/>
    <m/>
    <s v="X"/>
    <x v="1"/>
    <s v="NET"/>
    <s v="DECI_STD"/>
    <m/>
    <n v="12857"/>
    <s v="SUPP"/>
    <d v="1899-12-30T07:00:00"/>
    <d v="1899-12-30T07:30:00"/>
    <d v="1899-12-30T00:30:00"/>
    <d v="1899-12-30T07:00:00"/>
    <d v="1899-12-30T07:30:00"/>
    <d v="1899-12-30T00:30:00"/>
    <s v="SDC"/>
    <s v="N/A"/>
  </r>
  <r>
    <n v="12859"/>
    <x v="93"/>
    <x v="10"/>
    <s v="IP"/>
    <s v="Support AMI"/>
    <m/>
    <s v="ACS"/>
    <n v="31"/>
    <m/>
    <s v="X"/>
    <x v="1"/>
    <s v="NET"/>
    <s v="DECI_STD"/>
    <m/>
    <n v="12858"/>
    <s v="SUPP"/>
    <d v="1899-12-30T07:35:00"/>
    <d v="1899-12-30T08:05:00"/>
    <d v="1899-12-30T00:30:00"/>
    <d v="1899-12-30T07:35:00"/>
    <d v="1899-12-30T08:05:00"/>
    <d v="1899-12-30T00:30:00"/>
    <s v="SDC"/>
    <s v="N/A"/>
  </r>
  <r>
    <n v="12860"/>
    <x v="93"/>
    <x v="10"/>
    <s v="IP"/>
    <s v="Support IFTS"/>
    <m/>
    <s v="ACS"/>
    <n v="1"/>
    <m/>
    <s v="X"/>
    <x v="4"/>
    <s v="NET"/>
    <s v="DECI_STD"/>
    <m/>
    <n v="12859"/>
    <s v="SUPP"/>
    <d v="1899-12-30T08:30:00"/>
    <d v="1899-12-30T09:30:00"/>
    <d v="1899-12-30T01:00:00"/>
    <d v="1899-12-30T08:30:00"/>
    <d v="1899-12-30T09:30:00"/>
    <d v="1899-12-30T01:00:00"/>
    <s v="SDC"/>
    <s v="N/A"/>
  </r>
  <r>
    <n v="12861"/>
    <x v="93"/>
    <x v="10"/>
    <s v="IP"/>
    <s v="Support IFTS"/>
    <m/>
    <s v="IFTS"/>
    <n v="3"/>
    <m/>
    <s v="X"/>
    <x v="4"/>
    <s v="NET"/>
    <s v="DECI_STD"/>
    <m/>
    <n v="12860"/>
    <s v="SUPP"/>
    <d v="1899-12-30T13:00:00"/>
    <d v="1899-12-30T14:00:00"/>
    <d v="1899-12-30T01:00:00"/>
    <d v="1899-12-30T13:00:00"/>
    <d v="1899-12-30T14:00:00"/>
    <d v="1899-12-30T01:00:00"/>
    <s v="SDC"/>
    <s v="N/A"/>
  </r>
  <r>
    <n v="12862"/>
    <x v="93"/>
    <x v="10"/>
    <s v="IP"/>
    <s v="Support IFTS"/>
    <m/>
    <s v="ACS"/>
    <n v="12"/>
    <m/>
    <s v="X"/>
    <x v="4"/>
    <s v="NET"/>
    <s v="DECI_STD"/>
    <m/>
    <n v="12861"/>
    <s v="SUPP"/>
    <d v="1899-12-30T14:30:00"/>
    <d v="1899-12-30T15:30:00"/>
    <d v="1899-12-30T01:00:00"/>
    <d v="1899-12-30T14:30:00"/>
    <d v="1899-12-30T15:30:00"/>
    <d v="1899-12-30T01:00:00"/>
    <s v="SDC"/>
    <s v="N/A"/>
  </r>
  <r>
    <n v="12863"/>
    <x v="32"/>
    <x v="10"/>
    <s v="IP"/>
    <s v="Support IFTS"/>
    <m/>
    <s v="ACS"/>
    <n v="17"/>
    <m/>
    <s v="X"/>
    <x v="4"/>
    <s v="NET"/>
    <s v="DECI_STD"/>
    <m/>
    <n v="12862"/>
    <s v="SUPP"/>
    <d v="1899-12-30T07:00:00"/>
    <d v="1899-12-30T08:00:00"/>
    <d v="1899-12-30T01:00:00"/>
    <d v="1899-12-30T07:00:00"/>
    <d v="1899-12-30T08:00:00"/>
    <d v="1899-12-30T01:00:00"/>
    <s v="SDC"/>
    <s v="N/A"/>
  </r>
  <r>
    <n v="12864"/>
    <x v="32"/>
    <x v="10"/>
    <s v="IP"/>
    <s v="Support IFTS"/>
    <m/>
    <s v="ACS"/>
    <n v="5"/>
    <m/>
    <s v="X"/>
    <x v="4"/>
    <s v="NET"/>
    <s v="DECI_STD"/>
    <m/>
    <n v="12863"/>
    <s v="SUPP"/>
    <d v="1899-12-30T08:30:00"/>
    <d v="1899-12-30T09:30:00"/>
    <d v="1899-12-30T01:00:00"/>
    <d v="1899-12-30T08:30:00"/>
    <d v="1899-12-30T09:30:00"/>
    <d v="1899-12-30T01:00:00"/>
    <s v="SDC"/>
    <s v="N/A"/>
  </r>
  <r>
    <n v="12865"/>
    <x v="32"/>
    <x v="10"/>
    <s v="IP"/>
    <s v="Support IFTS"/>
    <m/>
    <s v="IFTS"/>
    <n v="23"/>
    <m/>
    <s v="X"/>
    <x v="1"/>
    <s v="NET"/>
    <s v="RNG_STD"/>
    <m/>
    <n v="12864"/>
    <s v="SUPP"/>
    <d v="1899-12-30T10:00:00"/>
    <d v="1899-12-30T11:00:00"/>
    <d v="1899-12-30T01:00:00"/>
    <d v="1899-12-30T10:00:00"/>
    <d v="1899-12-30T11:00:00"/>
    <d v="1899-12-30T01:00:00"/>
    <s v="SDC"/>
    <s v="N/A"/>
  </r>
  <r>
    <n v="12866"/>
    <x v="32"/>
    <x v="10"/>
    <s v="IP"/>
    <s v="Support IFTS"/>
    <m/>
    <s v="IFTS"/>
    <n v="3"/>
    <m/>
    <s v="X"/>
    <x v="4"/>
    <s v="NET"/>
    <s v="RNG_STD"/>
    <m/>
    <n v="12865"/>
    <s v="SUPP"/>
    <d v="1899-12-30T11:30:00"/>
    <d v="1899-12-30T12:30:00"/>
    <d v="1899-12-30T01:00:00"/>
    <d v="1899-12-30T11:30:00"/>
    <d v="1899-12-30T12:30:00"/>
    <d v="1899-12-30T01:00:00"/>
    <s v="SDC"/>
    <s v="N/A"/>
  </r>
  <r>
    <n v="12867"/>
    <x v="32"/>
    <x v="10"/>
    <s v="IP"/>
    <s v="Support AMI"/>
    <m/>
    <s v="ACS"/>
    <n v="9"/>
    <m/>
    <s v="X"/>
    <x v="4"/>
    <s v="NET"/>
    <s v="DCA"/>
    <m/>
    <n v="12866"/>
    <s v="SUPP"/>
    <d v="1899-12-30T13:00:00"/>
    <d v="1899-12-30T14:00:00"/>
    <d v="1899-12-30T01:00:00"/>
    <d v="1899-12-30T13:00:00"/>
    <d v="1899-12-30T14:00:00"/>
    <d v="1899-12-30T01:00:00"/>
    <s v="SDC"/>
    <s v="N/A"/>
  </r>
  <r>
    <n v="12868"/>
    <x v="32"/>
    <x v="10"/>
    <s v="IP"/>
    <s v="Support AMI"/>
    <m/>
    <s v="ACS"/>
    <n v="13"/>
    <m/>
    <s v="X"/>
    <x v="1"/>
    <s v="NET"/>
    <s v="DCA"/>
    <m/>
    <n v="12867"/>
    <s v="SUPP"/>
    <d v="1899-12-30T13:00:00"/>
    <d v="1899-12-30T14:00:00"/>
    <d v="1899-12-30T01:00:00"/>
    <d v="1899-12-30T13:00:00"/>
    <d v="1899-12-30T14:00:00"/>
    <d v="1899-12-30T01:00:00"/>
    <s v="SDC"/>
    <s v="N/A"/>
  </r>
  <r>
    <n v="12869"/>
    <x v="32"/>
    <x v="10"/>
    <s v="IP"/>
    <s v="Support IFTS"/>
    <m/>
    <s v="ACS"/>
    <n v="14"/>
    <m/>
    <s v="X"/>
    <x v="4"/>
    <s v="NET"/>
    <s v="DECI_STD"/>
    <m/>
    <n v="12868"/>
    <s v="SUPP"/>
    <d v="1899-12-30T14:30:00"/>
    <d v="1899-12-30T15:30:00"/>
    <d v="1899-12-30T01:00:00"/>
    <d v="1899-12-30T14:30:00"/>
    <d v="1899-12-30T15:30:00"/>
    <d v="1899-12-30T01:00:00"/>
    <s v="SDC"/>
    <s v="N/A"/>
  </r>
  <r>
    <n v="12870"/>
    <x v="32"/>
    <x v="10"/>
    <s v="IP"/>
    <s v="Support IFTS"/>
    <m/>
    <s v="ACS"/>
    <n v="32"/>
    <m/>
    <s v="X"/>
    <x v="1"/>
    <s v="NET"/>
    <s v="DECI_STD"/>
    <m/>
    <n v="12869"/>
    <s v="SUPP"/>
    <d v="1899-12-30T14:30:00"/>
    <d v="1899-12-30T15:30:00"/>
    <d v="1899-12-30T01:00:00"/>
    <d v="1899-12-30T14:30:00"/>
    <d v="1899-12-30T15:40:00"/>
    <d v="1899-12-30T01:10:00"/>
    <s v="SDC"/>
    <s v="N/A"/>
  </r>
  <r>
    <n v="12871"/>
    <x v="94"/>
    <x v="10"/>
    <s v="IP"/>
    <s v="Support QATAR"/>
    <m/>
    <s v="ACS"/>
    <n v="17"/>
    <m/>
    <s v="X"/>
    <x v="4"/>
    <s v="NET"/>
    <s v="DECI_STD"/>
    <m/>
    <n v="12870"/>
    <s v="SUPP"/>
    <d v="1899-12-30T07:00:00"/>
    <d v="1899-12-30T08:00:00"/>
    <d v="1899-12-30T01:00:00"/>
    <d v="1899-12-30T07:00:00"/>
    <d v="1899-12-30T08:00:00"/>
    <d v="1899-12-30T01:00:00"/>
    <s v="SDC"/>
    <s v="N/A"/>
  </r>
  <r>
    <n v="12872"/>
    <x v="94"/>
    <x v="10"/>
    <s v="IP"/>
    <s v="Support IFTS"/>
    <m/>
    <s v="IFTS"/>
    <n v="22"/>
    <m/>
    <s v="X"/>
    <x v="1"/>
    <s v="NET"/>
    <s v="RNG_STD"/>
    <m/>
    <n v="12871"/>
    <s v="SUPP"/>
    <d v="1899-12-30T07:00:00"/>
    <d v="1899-12-30T08:00:00"/>
    <d v="1899-12-30T01:00:00"/>
    <d v="1899-12-30T07:00:00"/>
    <d v="1899-12-30T08:00:00"/>
    <d v="1899-12-30T01:00:00"/>
    <s v="SDC"/>
    <s v="N/A"/>
  </r>
  <r>
    <n v="12873"/>
    <x v="94"/>
    <x v="10"/>
    <s v="IP"/>
    <s v="Support QATAR"/>
    <m/>
    <s v="ACS"/>
    <n v="1"/>
    <m/>
    <s v="X"/>
    <x v="4"/>
    <s v="NET"/>
    <s v="DECI_STD"/>
    <m/>
    <n v="12872"/>
    <s v="SUPP"/>
    <d v="1899-12-30T08:30:00"/>
    <d v="1899-12-30T09:30:00"/>
    <d v="1899-12-30T01:00:00"/>
    <d v="1899-12-30T08:30:00"/>
    <d v="1899-12-30T09:30:00"/>
    <d v="1899-12-30T01:00:00"/>
    <s v="SDC"/>
    <s v="N/A"/>
  </r>
  <r>
    <n v="12874"/>
    <x v="94"/>
    <x v="10"/>
    <s v="IP"/>
    <s v="Support IFTS"/>
    <m/>
    <s v="ACS"/>
    <n v="32"/>
    <m/>
    <s v="X"/>
    <x v="1"/>
    <s v="NET"/>
    <s v="RNG_STD"/>
    <m/>
    <n v="12873"/>
    <s v="SUPP"/>
    <d v="1899-12-30T08:30:00"/>
    <d v="1899-12-30T09:30:00"/>
    <d v="1899-12-30T01:00:00"/>
    <d v="1899-12-30T08:30:00"/>
    <d v="1899-12-30T09:30:00"/>
    <d v="1899-12-30T01:00:00"/>
    <s v="SDC"/>
    <s v="N/A"/>
  </r>
  <r>
    <n v="12875"/>
    <x v="94"/>
    <x v="10"/>
    <s v="IP"/>
    <s v="Support QATAR"/>
    <m/>
    <s v="ACS"/>
    <n v="9"/>
    <m/>
    <s v="X"/>
    <x v="4"/>
    <s v="NET"/>
    <s v="DECI_STD"/>
    <m/>
    <n v="12874"/>
    <s v="SUPP"/>
    <d v="1899-12-30T10:00:00"/>
    <d v="1899-12-30T11:00:00"/>
    <d v="1899-12-30T01:00:00"/>
    <d v="1899-12-30T10:00:00"/>
    <d v="1899-12-30T11:00:00"/>
    <d v="1899-12-30T01:00:00"/>
    <s v="SDC"/>
    <s v="N/A"/>
  </r>
  <r>
    <n v="12876"/>
    <x v="94"/>
    <x v="10"/>
    <s v="IP"/>
    <s v="Support IFTS"/>
    <m/>
    <s v="IFTS"/>
    <n v="9"/>
    <m/>
    <s v="X"/>
    <x v="1"/>
    <s v="NET"/>
    <s v="DECI_STD"/>
    <m/>
    <n v="12875"/>
    <s v="SUPP"/>
    <d v="1899-12-30T10:00:00"/>
    <d v="1899-12-30T11:00:00"/>
    <d v="1899-12-30T01:00:00"/>
    <d v="1899-12-30T10:00:00"/>
    <d v="1899-12-30T11:00:00"/>
    <d v="1899-12-30T01:00:00"/>
    <s v="SDC"/>
    <s v="N/A"/>
  </r>
  <r>
    <n v="12877"/>
    <x v="94"/>
    <x v="10"/>
    <s v="IP"/>
    <s v="Support IFTS"/>
    <m/>
    <s v="ACS"/>
    <n v="12"/>
    <m/>
    <s v="X"/>
    <x v="1"/>
    <s v="NET"/>
    <s v="DECI_STD"/>
    <m/>
    <n v="12876"/>
    <s v="SUPP"/>
    <s v="11:30"/>
    <s v="12:30"/>
    <d v="1899-12-30T01:00:00"/>
    <s v="11:30"/>
    <s v="12:30"/>
    <d v="1899-12-30T01:00:00"/>
    <s v="SDC"/>
    <s v="N/A"/>
  </r>
  <r>
    <n v="12878"/>
    <x v="94"/>
    <x v="10"/>
    <s v="IP"/>
    <s v="Support QATAR"/>
    <m/>
    <s v="ACS"/>
    <n v="17"/>
    <m/>
    <s v="X"/>
    <x v="4"/>
    <s v="NET"/>
    <s v="DECI_STD"/>
    <m/>
    <n v="12877"/>
    <s v="SUPP"/>
    <s v="13:00"/>
    <s v="14:00"/>
    <d v="1899-12-30T01:00:00"/>
    <s v="13:00"/>
    <s v="14:00"/>
    <d v="1899-12-30T01:00:00"/>
    <s v="SDC"/>
    <s v="N/A"/>
  </r>
  <r>
    <n v="12879"/>
    <x v="94"/>
    <x v="10"/>
    <s v="IP"/>
    <s v="Support IFTS"/>
    <m/>
    <s v="ACS"/>
    <n v="10"/>
    <m/>
    <s v="X"/>
    <x v="1"/>
    <s v="NET"/>
    <s v="DECI_STD"/>
    <m/>
    <n v="12878"/>
    <s v="SUPP"/>
    <s v="14:30"/>
    <s v="15:30"/>
    <d v="1899-12-30T01:00:00"/>
    <d v="1899-12-30T14:30:00"/>
    <d v="1899-12-30T15:30:00"/>
    <d v="1899-12-30T01:00:00"/>
    <s v="DCO"/>
    <s v="N/A"/>
  </r>
  <r>
    <n v="12880"/>
    <x v="33"/>
    <x v="10"/>
    <s v="IP"/>
    <s v="Support QATAR"/>
    <m/>
    <s v="ACS"/>
    <n v="13"/>
    <m/>
    <s v="X"/>
    <x v="4"/>
    <s v="NET"/>
    <s v="DECI_STD"/>
    <m/>
    <n v="12879"/>
    <s v="SUPP"/>
    <d v="1899-12-30T08:30:00"/>
    <d v="1899-12-30T09:30:00"/>
    <d v="1899-12-30T01:00:00"/>
    <d v="1899-12-30T08:30:00"/>
    <d v="1899-12-30T09:30:00"/>
    <d v="1899-12-30T01:00:00"/>
    <s v="SDC"/>
    <s v="N/A"/>
  </r>
  <r>
    <n v="12881"/>
    <x v="33"/>
    <x v="10"/>
    <s v="IP"/>
    <s v="Support QATAR"/>
    <m/>
    <s v="IFTS"/>
    <n v="3"/>
    <m/>
    <s v="X"/>
    <x v="4"/>
    <s v="NET"/>
    <s v="DECI_STD"/>
    <m/>
    <n v="12880"/>
    <s v="SUPP"/>
    <d v="1899-12-30T10:00:00"/>
    <d v="1899-12-30T11:00:00"/>
    <d v="1899-12-30T01:00:00"/>
    <d v="1899-12-30T10:00:00"/>
    <d v="1899-12-30T11:00:00"/>
    <d v="1899-12-30T01:00:00"/>
    <s v="SDC"/>
    <s v="N/A"/>
  </r>
  <r>
    <n v="12882"/>
    <x v="33"/>
    <x v="10"/>
    <s v="IP"/>
    <s v="Support IFTS"/>
    <m/>
    <s v="ACS"/>
    <n v="9"/>
    <m/>
    <s v="X"/>
    <x v="1"/>
    <s v="NET"/>
    <s v="RNG_STD"/>
    <m/>
    <n v="12881"/>
    <s v="SUPP"/>
    <d v="1899-12-30T10:00:00"/>
    <d v="1899-12-30T11:00:00"/>
    <d v="1899-12-30T01:00:00"/>
    <d v="1899-12-30T10:00:00"/>
    <d v="1899-12-30T11:00:00"/>
    <d v="1899-12-30T01:00:00"/>
    <s v="SDC"/>
    <s v="N/A"/>
  </r>
  <r>
    <n v="12883"/>
    <x v="33"/>
    <x v="10"/>
    <s v="IP"/>
    <s v="Support QATAR"/>
    <m/>
    <s v="ACS"/>
    <n v="17"/>
    <m/>
    <s v="X"/>
    <x v="4"/>
    <s v="NET"/>
    <s v="DECI_STD"/>
    <m/>
    <n v="12882"/>
    <s v="SUPP"/>
    <s v="11:30"/>
    <s v="12:30"/>
    <d v="1899-12-30T01:00:00"/>
    <s v="11:30"/>
    <s v="12:30"/>
    <d v="1899-12-30T01:00:00"/>
    <s v="SDC"/>
    <s v="N/A"/>
  </r>
  <r>
    <n v="12884"/>
    <x v="33"/>
    <x v="10"/>
    <s v="IP"/>
    <s v="Support IFTS"/>
    <m/>
    <s v="ACS"/>
    <n v="12"/>
    <m/>
    <s v="X"/>
    <x v="1"/>
    <s v="NET"/>
    <s v="RNG_STD"/>
    <m/>
    <n v="12883"/>
    <s v="SUPP"/>
    <s v="11:30"/>
    <s v="12:30"/>
    <d v="1899-12-30T01:00:00"/>
    <d v="1899-12-30T11:30:00"/>
    <d v="1899-12-30T12:30:00"/>
    <d v="1899-12-30T01:00:00"/>
    <s v="SDC"/>
    <s v="N/A"/>
  </r>
  <r>
    <n v="12885"/>
    <x v="95"/>
    <x v="11"/>
    <s v="IP"/>
    <s v="Support IFTS"/>
    <m/>
    <s v="ACS"/>
    <n v="5"/>
    <m/>
    <s v="X"/>
    <x v="4"/>
    <s v="NET"/>
    <s v="DECI_STD"/>
    <m/>
    <n v="12884"/>
    <s v="SUPP"/>
    <d v="1899-12-30T08:30:00"/>
    <d v="1899-12-30T09:30:00"/>
    <d v="1899-12-30T01:00:00"/>
    <d v="1899-12-30T08:30:00"/>
    <d v="1899-12-30T09:30:00"/>
    <d v="1899-12-30T01:00:00"/>
    <s v="SDC"/>
    <s v="N/A"/>
  </r>
  <r>
    <n v="12886"/>
    <x v="95"/>
    <x v="11"/>
    <s v="IP"/>
    <s v="Support IFTS"/>
    <m/>
    <s v="ACS"/>
    <n v="32"/>
    <m/>
    <s v="X"/>
    <x v="4"/>
    <s v="NET"/>
    <s v="DECI_STD"/>
    <m/>
    <n v="12885"/>
    <s v="SUPP"/>
    <d v="1899-12-30T10:00:00"/>
    <d v="1899-12-30T11:00:00"/>
    <d v="1899-12-30T01:00:00"/>
    <d v="1899-12-30T09:55:00"/>
    <d v="1899-12-30T10:55:00"/>
    <d v="1899-12-30T01:00:00"/>
    <s v="SDC"/>
    <s v="N/A"/>
  </r>
  <r>
    <n v="12887"/>
    <x v="95"/>
    <x v="11"/>
    <s v="IP"/>
    <s v="Support QATAR"/>
    <m/>
    <s v="ACS"/>
    <n v="9"/>
    <m/>
    <s v="X"/>
    <x v="4"/>
    <s v="NET"/>
    <s v="DECI_STD"/>
    <m/>
    <n v="12886"/>
    <s v="SUPP"/>
    <d v="1899-12-30T11:30:00"/>
    <d v="1899-12-30T12:30:00"/>
    <d v="1899-12-30T01:00:00"/>
    <d v="1899-12-30T11:30:00"/>
    <d v="1899-12-30T12:30:00"/>
    <d v="1899-12-30T01:00:00"/>
    <s v="SDC"/>
    <s v="N/A"/>
  </r>
  <r>
    <n v="12888"/>
    <x v="95"/>
    <x v="11"/>
    <s v="IP"/>
    <s v="Support IFTS"/>
    <m/>
    <s v="ACS"/>
    <n v="10"/>
    <m/>
    <s v="X"/>
    <x v="1"/>
    <s v="NET"/>
    <s v="DECI_STD"/>
    <m/>
    <n v="12887"/>
    <s v="SUPP"/>
    <d v="1899-12-30T11:30:00"/>
    <d v="1899-12-30T12:30:00"/>
    <d v="1899-12-30T01:00:00"/>
    <d v="1899-12-30T11:30:00"/>
    <d v="1899-12-30T12:30:00"/>
    <d v="1899-12-30T01:00:00"/>
    <s v="SDC"/>
    <s v="N/A"/>
  </r>
  <r>
    <n v="12889"/>
    <x v="95"/>
    <x v="11"/>
    <s v="IP"/>
    <s v="Support AMI"/>
    <m/>
    <s v="ACS"/>
    <n v="14"/>
    <m/>
    <s v="X"/>
    <x v="4"/>
    <s v="NET"/>
    <s v="DCA"/>
    <m/>
    <n v="12888"/>
    <s v="SUPP"/>
    <d v="1899-12-30T13:00:00"/>
    <d v="1899-12-30T14:00:00"/>
    <d v="1899-12-30T01:00:00"/>
    <s v="13:00"/>
    <s v="14:00"/>
    <d v="1899-12-30T01:00:00"/>
    <s v="SDC"/>
    <s v="N/A"/>
  </r>
  <r>
    <n v="12890"/>
    <x v="95"/>
    <x v="11"/>
    <s v="IP"/>
    <s v="Support ACS"/>
    <m/>
    <s v="IFTS"/>
    <n v="9"/>
    <m/>
    <s v="X"/>
    <x v="1"/>
    <s v="NET"/>
    <s v="DECI_STD"/>
    <m/>
    <n v="12889"/>
    <s v="SUPP"/>
    <d v="1899-12-30T13:00:00"/>
    <d v="1899-12-30T14:00:00"/>
    <d v="1899-12-30T01:00:00"/>
    <d v="1899-12-30T13:00:00"/>
    <d v="1899-12-30T14:00:00"/>
    <d v="1899-12-30T01:00:00"/>
    <s v="SDC"/>
    <s v="N/A"/>
  </r>
  <r>
    <n v="12891"/>
    <x v="95"/>
    <x v="11"/>
    <s v="IP"/>
    <s v="Support AMI"/>
    <m/>
    <s v="ACS"/>
    <n v="12"/>
    <m/>
    <s v="X"/>
    <x v="4"/>
    <s v="NET"/>
    <s v="DCA"/>
    <m/>
    <n v="12890"/>
    <s v="SUPP"/>
    <d v="1899-12-30T14:30:00"/>
    <d v="1899-12-30T15:30:00"/>
    <d v="1899-12-30T01:00:00"/>
    <s v="14:30"/>
    <s v="15:30"/>
    <d v="1899-12-30T01:00:00"/>
    <s v="SDC"/>
    <s v="N/A"/>
  </r>
  <r>
    <n v="12892"/>
    <x v="95"/>
    <x v="11"/>
    <s v="IP"/>
    <s v="Support QATAR"/>
    <m/>
    <s v="ACS"/>
    <n v="13"/>
    <m/>
    <s v="X"/>
    <x v="4"/>
    <s v="NET"/>
    <s v="DECI_STD"/>
    <m/>
    <n v="12891"/>
    <s v="SUPP"/>
    <d v="1899-12-30T16:00:00"/>
    <d v="1899-12-30T17:00:00"/>
    <d v="1899-12-30T01:00:00"/>
    <s v="16:00"/>
    <s v="17:00"/>
    <d v="1899-12-30T01:00:00"/>
    <s v="SDC"/>
    <s v="N/A"/>
  </r>
  <r>
    <n v="12893"/>
    <x v="95"/>
    <x v="11"/>
    <s v="IP"/>
    <s v="Support IFTS"/>
    <m/>
    <s v="ACS"/>
    <n v="2"/>
    <m/>
    <s v="X"/>
    <x v="1"/>
    <s v="NET"/>
    <s v="DECI_STD"/>
    <m/>
    <n v="12892"/>
    <s v="SUPP"/>
    <d v="1899-12-30T16:00:00"/>
    <d v="1899-12-30T17:00:00"/>
    <d v="1899-12-30T01:00:00"/>
    <d v="1899-12-30T16:00:00"/>
    <d v="1899-12-30T17:00:00"/>
    <d v="1899-12-30T01:00:00"/>
    <s v="SDC"/>
    <s v="N/A"/>
  </r>
  <r>
    <n v="12894"/>
    <x v="96"/>
    <x v="11"/>
    <s v="IP"/>
    <s v="Support IFTS"/>
    <m/>
    <s v="ACS"/>
    <n v="1"/>
    <m/>
    <s v="X"/>
    <x v="4"/>
    <s v="NET"/>
    <s v="DECI_STD"/>
    <m/>
    <n v="12893"/>
    <s v="SUPP"/>
    <d v="1899-12-30T08:30:00"/>
    <d v="1899-12-30T09:30:00"/>
    <d v="1899-12-30T01:00:00"/>
    <d v="1899-12-30T08:30:00"/>
    <d v="1899-12-30T09:30:00"/>
    <d v="1899-12-30T01:00:00"/>
    <s v="SDC"/>
    <s v="N/A"/>
  </r>
  <r>
    <n v="12895"/>
    <x v="96"/>
    <x v="11"/>
    <s v="IP"/>
    <s v="Support IFTS"/>
    <m/>
    <s v="ACS"/>
    <n v="10"/>
    <m/>
    <s v="X"/>
    <x v="1"/>
    <s v="NET"/>
    <s v="DECI_STD"/>
    <m/>
    <n v="12894"/>
    <s v="SUPP"/>
    <d v="1899-12-30T08:30:00"/>
    <d v="1899-12-30T09:30:00"/>
    <d v="1899-12-30T01:00:00"/>
    <d v="1899-12-30T08:30:00"/>
    <d v="1899-12-30T09:30:00"/>
    <d v="1899-12-30T01:00:00"/>
    <s v="SDC"/>
    <s v="N/A"/>
  </r>
  <r>
    <n v="12896"/>
    <x v="96"/>
    <x v="11"/>
    <s v="IP"/>
    <s v="Support IFTS"/>
    <m/>
    <s v="IFTS"/>
    <n v="9"/>
    <m/>
    <s v="X"/>
    <x v="4"/>
    <s v="NET"/>
    <s v="DECI_STD"/>
    <m/>
    <n v="12895"/>
    <s v="SUPP"/>
    <d v="1899-12-30T10:00:00"/>
    <d v="1899-12-30T11:00:00"/>
    <d v="1899-12-30T01:00:00"/>
    <d v="1899-12-30T10:00:00"/>
    <d v="1899-12-30T10:50:00"/>
    <d v="1899-12-30T00:50:00"/>
    <s v="SDC"/>
    <s v="N/A"/>
  </r>
  <r>
    <n v="12897"/>
    <x v="96"/>
    <x v="11"/>
    <s v="IP"/>
    <s v="Support AMI"/>
    <m/>
    <s v="ACS"/>
    <n v="17"/>
    <m/>
    <s v="X"/>
    <x v="4"/>
    <s v="NET"/>
    <s v="DCA"/>
    <m/>
    <n v="12896"/>
    <s v="SUPP"/>
    <d v="1899-12-30T11:30:00"/>
    <d v="1899-12-30T12:30:00"/>
    <d v="1899-12-30T01:00:00"/>
    <d v="1899-12-30T11:30:00"/>
    <d v="1899-12-30T12:30:00"/>
    <d v="1899-12-30T01:00:00"/>
    <s v="SDC"/>
    <s v="N/A"/>
  </r>
  <r>
    <n v="12898"/>
    <x v="96"/>
    <x v="11"/>
    <s v="IP"/>
    <s v="Support AMI"/>
    <m/>
    <s v="ACS"/>
    <n v="9"/>
    <m/>
    <s v="X"/>
    <x v="4"/>
    <s v="NET"/>
    <s v="DCA"/>
    <m/>
    <n v="12897"/>
    <s v="SUPP"/>
    <d v="1899-12-30T13:00:00"/>
    <d v="1899-12-30T14:00:00"/>
    <d v="1899-12-30T01:00:00"/>
    <d v="1899-12-30T13:00:00"/>
    <d v="1899-12-30T14:00:00"/>
    <d v="1899-12-30T01:00:00"/>
    <s v="SDC"/>
    <s v="N/A"/>
  </r>
  <r>
    <n v="12899"/>
    <x v="96"/>
    <x v="11"/>
    <s v="IP"/>
    <s v="Support IFTS"/>
    <m/>
    <s v="ACS"/>
    <n v="14"/>
    <m/>
    <s v="X"/>
    <x v="1"/>
    <s v="NET"/>
    <s v="DECI_STD"/>
    <m/>
    <n v="12898"/>
    <s v="SUPP"/>
    <d v="1899-12-30T13:00:00"/>
    <d v="1899-12-30T14:00:00"/>
    <d v="1899-12-30T01:00:00"/>
    <d v="1899-12-30T13:00:00"/>
    <d v="1899-12-30T14:00:00"/>
    <d v="1899-12-30T01:00:00"/>
    <s v="SDC"/>
    <s v="N/A"/>
  </r>
  <r>
    <n v="12900"/>
    <x v="96"/>
    <x v="11"/>
    <s v="IP"/>
    <s v="Support QATAR"/>
    <m/>
    <s v="ACS"/>
    <n v="32"/>
    <m/>
    <s v="X"/>
    <x v="4"/>
    <s v="NET"/>
    <s v="DECI_STD"/>
    <m/>
    <n v="12899"/>
    <s v="SUPP"/>
    <d v="1899-12-30T14:30:00"/>
    <d v="1899-12-30T15:30:00"/>
    <d v="1899-12-30T01:00:00"/>
    <d v="1899-12-30T14:30:00"/>
    <d v="1899-12-30T15:30:00"/>
    <d v="1899-12-30T01:00:00"/>
    <s v="SDC"/>
    <s v="N/A"/>
  </r>
  <r>
    <n v="12901"/>
    <x v="96"/>
    <x v="11"/>
    <s v="IP"/>
    <s v="Support IFTS"/>
    <m/>
    <s v="ACS"/>
    <n v="5"/>
    <m/>
    <s v="X"/>
    <x v="1"/>
    <s v="NET"/>
    <s v="DECI_STD_NVG"/>
    <m/>
    <n v="12900"/>
    <s v="SUPP"/>
    <d v="1899-12-30T14:30:00"/>
    <d v="1899-12-30T15:30:00"/>
    <d v="1899-12-30T01:00:00"/>
    <d v="1899-12-30T14:30:00"/>
    <d v="1899-12-30T15:30:00"/>
    <d v="1899-12-30T01:00:00"/>
    <s v="SDC"/>
    <s v="N/A"/>
  </r>
  <r>
    <n v="12902"/>
    <x v="96"/>
    <x v="11"/>
    <s v="IP"/>
    <s v="Support AMI"/>
    <m/>
    <s v="IFTS"/>
    <n v="9"/>
    <m/>
    <s v="X"/>
    <x v="4"/>
    <s v="NET"/>
    <s v="DECI_STD"/>
    <m/>
    <n v="12901"/>
    <s v="SUPP"/>
    <d v="1899-12-30T16:00:00"/>
    <d v="1899-12-30T16:30:00"/>
    <d v="1899-12-30T00:30:00"/>
    <d v="1899-12-30T16:10:00"/>
    <d v="1899-12-30T16:40:00"/>
    <d v="1899-12-30T00:30:00"/>
    <s v="SDC"/>
    <s v="N/A"/>
  </r>
  <r>
    <n v="12903"/>
    <x v="96"/>
    <x v="11"/>
    <s v="IP"/>
    <s v="Support AMI"/>
    <m/>
    <s v="ACS"/>
    <n v="9"/>
    <m/>
    <s v="X"/>
    <x v="4"/>
    <s v="NET"/>
    <s v="DECI_STD"/>
    <m/>
    <n v="12902"/>
    <s v="SUPP"/>
    <d v="1899-12-30T16:35:00"/>
    <d v="1899-12-30T17:05:00"/>
    <d v="1899-12-30T00:30:00"/>
    <d v="1899-12-30T16:45:00"/>
    <d v="1899-12-30T17:15:00"/>
    <d v="1899-12-30T00:30:00"/>
    <s v="SDC"/>
    <s v="N/A"/>
  </r>
  <r>
    <n v="12904"/>
    <x v="96"/>
    <x v="11"/>
    <s v="IP"/>
    <s v="Support IFTS"/>
    <m/>
    <s v="ACS"/>
    <n v="13"/>
    <m/>
    <s v="X"/>
    <x v="1"/>
    <s v="NET"/>
    <s v="DECI_STD"/>
    <m/>
    <n v="12903"/>
    <s v="SUPP"/>
    <d v="1899-12-30T16:00:00"/>
    <d v="1899-12-30T17:00:00"/>
    <d v="1899-12-30T01:00:00"/>
    <d v="1899-12-30T16:00:00"/>
    <d v="1899-12-30T17:00:00"/>
    <d v="1899-12-30T01:00:00"/>
    <s v="SDC"/>
    <s v="N/A"/>
  </r>
  <r>
    <n v="12905"/>
    <x v="97"/>
    <x v="11"/>
    <s v="IP"/>
    <s v="Support QATAR"/>
    <m/>
    <s v="ACS"/>
    <n v="32"/>
    <m/>
    <s v="X"/>
    <x v="4"/>
    <s v="NET"/>
    <s v="DECI_STD"/>
    <m/>
    <n v="12904"/>
    <s v="SUPP"/>
    <d v="1899-12-30T08:30:00"/>
    <d v="1899-12-30T09:30:00"/>
    <d v="1899-12-30T01:00:00"/>
    <d v="1899-12-30T08:30:00"/>
    <d v="1899-12-30T09:30:00"/>
    <d v="1899-12-30T01:00:00"/>
    <s v="SDC"/>
    <s v="N/A"/>
  </r>
  <r>
    <n v="12906"/>
    <x v="97"/>
    <x v="11"/>
    <s v="IP"/>
    <s v="Support IFTS"/>
    <m/>
    <s v="IFTS"/>
    <n v="23"/>
    <m/>
    <s v="X"/>
    <x v="1"/>
    <s v="NET"/>
    <s v="RNG_STD"/>
    <m/>
    <n v="12905"/>
    <s v="SUPP"/>
    <d v="1899-12-30T08:30:00"/>
    <d v="1899-12-30T09:30:00"/>
    <d v="1899-12-30T01:00:00"/>
    <d v="1899-12-30T08:30:00"/>
    <d v="1899-12-30T09:30:00"/>
    <d v="1899-12-30T01:00:00"/>
    <s v="SDC"/>
    <s v="N/A"/>
  </r>
  <r>
    <n v="12907"/>
    <x v="97"/>
    <x v="11"/>
    <s v="IP"/>
    <s v="Support QATAR"/>
    <m/>
    <s v="ACS"/>
    <n v="9"/>
    <m/>
    <s v="X"/>
    <x v="4"/>
    <s v="NET"/>
    <s v="DECI_STD"/>
    <m/>
    <n v="12906"/>
    <s v="SUPP"/>
    <d v="1899-12-30T10:00:00"/>
    <d v="1899-12-30T11:00:00"/>
    <d v="1899-12-30T01:00:00"/>
    <d v="1899-12-30T10:00:00"/>
    <d v="1899-12-30T11:00:00"/>
    <d v="1899-12-30T01:00:00"/>
    <s v="SDC"/>
    <s v="N/A"/>
  </r>
  <r>
    <n v="12908"/>
    <x v="97"/>
    <x v="11"/>
    <s v="IP"/>
    <s v="Support IFTS"/>
    <m/>
    <s v="IFTS"/>
    <n v="9"/>
    <m/>
    <s v="X"/>
    <x v="1"/>
    <s v="NET"/>
    <s v="RNG_STD"/>
    <m/>
    <n v="12907"/>
    <s v="SUPP"/>
    <d v="1899-12-30T10:00:00"/>
    <d v="1899-12-30T11:00:00"/>
    <d v="1899-12-30T01:00:00"/>
    <d v="1899-12-30T10:00:00"/>
    <d v="1899-12-30T10:50:00"/>
    <d v="1899-12-30T00:50:00"/>
    <s v="SDC"/>
    <s v="N/A"/>
  </r>
  <r>
    <n v="12909"/>
    <x v="97"/>
    <x v="11"/>
    <s v="IP"/>
    <s v="Support IFTS"/>
    <m/>
    <s v="ACS"/>
    <n v="10"/>
    <m/>
    <s v="X"/>
    <x v="4"/>
    <s v="NET"/>
    <s v="DECI_STD"/>
    <m/>
    <n v="12908"/>
    <s v="SUPP"/>
    <d v="1899-12-30T11:30:00"/>
    <d v="1899-12-30T12:30:00"/>
    <d v="1899-12-30T01:00:00"/>
    <d v="1899-12-30T11:30:00"/>
    <d v="1899-12-30T12:30:00"/>
    <d v="1899-12-30T01:00:00"/>
    <s v="SDC"/>
    <s v="N/A"/>
  </r>
  <r>
    <n v="12910"/>
    <x v="97"/>
    <x v="11"/>
    <s v="IP"/>
    <s v="Support IFTS"/>
    <m/>
    <s v="ACS"/>
    <n v="5"/>
    <m/>
    <s v="X"/>
    <x v="1"/>
    <s v="NET"/>
    <s v="DECI_STD"/>
    <m/>
    <n v="12909"/>
    <s v="SUPP"/>
    <d v="1899-12-30T11:30:00"/>
    <d v="1899-12-30T12:30:00"/>
    <d v="1899-12-30T01:00:00"/>
    <d v="1899-12-30T11:30:00"/>
    <d v="1899-12-30T12:30:00"/>
    <d v="1899-12-30T01:00:00"/>
    <s v="SDC"/>
    <s v="N/A"/>
  </r>
  <r>
    <n v="12911"/>
    <x v="97"/>
    <x v="11"/>
    <s v="IP"/>
    <s v="Support IFTS"/>
    <m/>
    <s v="ACS"/>
    <n v="14"/>
    <m/>
    <s v="X"/>
    <x v="1"/>
    <s v="NET"/>
    <s v="RNG_STD"/>
    <m/>
    <n v="12910"/>
    <s v="SUPP"/>
    <d v="1899-12-30T13:00:00"/>
    <d v="1899-12-30T14:00:00"/>
    <d v="1899-12-30T01:00:00"/>
    <d v="1899-12-30T13:00:00"/>
    <d v="1899-12-30T14:00:00"/>
    <d v="1899-12-30T01:00:00"/>
    <s v="SDC"/>
    <s v="N/A"/>
  </r>
  <r>
    <n v="12912"/>
    <x v="97"/>
    <x v="11"/>
    <s v="IP"/>
    <s v="Support IFTS"/>
    <m/>
    <s v="ACS"/>
    <n v="17"/>
    <m/>
    <s v="X"/>
    <x v="4"/>
    <s v="NET"/>
    <s v="RNG_STD"/>
    <m/>
    <n v="12911"/>
    <s v="SUPP"/>
    <d v="1899-12-30T14:30:00"/>
    <d v="1899-12-30T15:30:00"/>
    <d v="1899-12-30T01:00:00"/>
    <d v="1899-12-30T15:30:00"/>
    <d v="1899-12-30T15:30:00"/>
    <d v="1899-12-30T00:00:00"/>
    <s v="SDC"/>
    <s v="N/A"/>
  </r>
  <r>
    <n v="12913"/>
    <x v="97"/>
    <x v="11"/>
    <s v="IP"/>
    <s v="Support AMI"/>
    <m/>
    <s v="IFTS"/>
    <n v="9"/>
    <m/>
    <s v="X"/>
    <x v="4"/>
    <s v="NET"/>
    <s v="DECI_STD"/>
    <m/>
    <n v="12912"/>
    <s v="SUPP"/>
    <d v="1899-12-30T16:00:00"/>
    <d v="1899-12-30T16:30:00"/>
    <d v="1899-12-30T00:30:00"/>
    <d v="1899-12-30T16:10:00"/>
    <d v="1899-12-30T16:40:00"/>
    <d v="1899-12-30T00:30:00"/>
    <s v="SDC"/>
    <s v="N/A"/>
  </r>
  <r>
    <n v="12914"/>
    <x v="97"/>
    <x v="11"/>
    <s v="IP"/>
    <s v="Support AMI"/>
    <m/>
    <s v="ACS"/>
    <n v="9"/>
    <m/>
    <s v="X"/>
    <x v="4"/>
    <s v="NET"/>
    <s v="DECI_STD"/>
    <m/>
    <n v="12913"/>
    <s v="SUPP"/>
    <d v="1899-12-30T16:35:00"/>
    <d v="1899-12-30T17:05:00"/>
    <d v="1899-12-30T00:30:00"/>
    <d v="1899-12-30T16:45:00"/>
    <d v="1899-12-30T17:15:00"/>
    <d v="1899-12-30T00:30:00"/>
    <s v="SDC"/>
    <s v="N/A"/>
  </r>
  <r>
    <n v="12915"/>
    <x v="97"/>
    <x v="11"/>
    <s v="IP"/>
    <s v="Support QATAR"/>
    <m/>
    <s v="ACS"/>
    <n v="2"/>
    <m/>
    <s v="X"/>
    <x v="1"/>
    <s v="NET"/>
    <s v="DECI_STD"/>
    <m/>
    <n v="12914"/>
    <s v="SUPP"/>
    <d v="1899-12-30T16:00:00"/>
    <d v="1899-12-30T17:00:00"/>
    <d v="1899-12-30T01:00:00"/>
    <d v="1899-12-30T16:00:00"/>
    <d v="1899-12-30T17:00:00"/>
    <d v="1899-12-30T01:00:00"/>
    <s v="SDC"/>
    <s v="N/A"/>
  </r>
  <r>
    <n v="12916"/>
    <x v="34"/>
    <x v="11"/>
    <s v="IP"/>
    <s v="Support QATAR"/>
    <m/>
    <s v="IFTS"/>
    <n v="9"/>
    <m/>
    <s v="X"/>
    <x v="5"/>
    <s v="NET"/>
    <s v="BTAG_DECI"/>
    <m/>
    <n v="12917"/>
    <s v="SUPP"/>
    <s v="08:30"/>
    <s v="09:30"/>
    <d v="1899-12-30T01:00:00"/>
    <s v="08:30"/>
    <s v="09:30"/>
    <d v="1899-12-30T01:00:00"/>
    <s v="SDC"/>
    <s v="N/A"/>
  </r>
  <r>
    <n v="12917"/>
    <x v="34"/>
    <x v="11"/>
    <s v="IP"/>
    <s v="Support QATAR"/>
    <m/>
    <s v="ACS"/>
    <n v="32"/>
    <m/>
    <s v="X"/>
    <x v="0"/>
    <s v="NET"/>
    <s v="BTAG_DECI"/>
    <m/>
    <n v="12918"/>
    <s v="SUPP"/>
    <s v="08:30"/>
    <s v="09:30"/>
    <d v="1899-12-30T01:00:00"/>
    <s v="08:30"/>
    <s v="09:30"/>
    <d v="1899-12-30T01:00:00"/>
    <s v="SDC"/>
    <s v="N/A"/>
  </r>
  <r>
    <n v="12918"/>
    <x v="34"/>
    <x v="11"/>
    <s v="IP"/>
    <s v="Support QATAR"/>
    <m/>
    <s v="ACS"/>
    <n v="17"/>
    <m/>
    <s v="X"/>
    <x v="4"/>
    <s v="NET"/>
    <s v="DECI_STD"/>
    <m/>
    <n v="12917"/>
    <s v="SUPP"/>
    <d v="1899-12-30T10:00:00"/>
    <d v="1899-12-30T11:00:00"/>
    <d v="1899-12-30T01:00:00"/>
    <d v="1899-12-30T10:00:00"/>
    <d v="1899-12-30T11:00:00"/>
    <d v="1899-12-30T01:00:00"/>
    <s v="SDC"/>
    <s v="N/A"/>
  </r>
  <r>
    <n v="12919"/>
    <x v="34"/>
    <x v="11"/>
    <s v="IP"/>
    <s v="Support QATAR"/>
    <m/>
    <s v="ACS"/>
    <n v="9"/>
    <m/>
    <s v="X"/>
    <x v="1"/>
    <s v="NET"/>
    <s v="DECI_STD"/>
    <m/>
    <n v="12918"/>
    <s v="SUPP"/>
    <d v="1899-12-30T10:00:00"/>
    <d v="1899-12-30T11:00:00"/>
    <d v="1899-12-30T01:00:00"/>
    <d v="1899-12-30T10:00:00"/>
    <d v="1899-12-30T11:00:00"/>
    <d v="1899-12-30T01:00:00"/>
    <s v="SDC"/>
    <s v="N/A"/>
  </r>
  <r>
    <n v="12920"/>
    <x v="34"/>
    <x v="11"/>
    <s v="IP"/>
    <s v="Support IFTS"/>
    <m/>
    <s v="ACS"/>
    <n v="1"/>
    <m/>
    <s v="X"/>
    <x v="4"/>
    <s v="NET"/>
    <s v="DECI_STD"/>
    <m/>
    <n v="12919"/>
    <s v="SUPP"/>
    <d v="1899-12-30T11:30:00"/>
    <d v="1899-12-30T12:30:00"/>
    <d v="1899-12-30T01:00:00"/>
    <d v="1899-12-30T11:30:00"/>
    <d v="1899-12-30T12:30:00"/>
    <d v="1899-12-30T01:00:00"/>
    <s v="SDC"/>
    <s v="N/A"/>
  </r>
  <r>
    <n v="12921"/>
    <x v="34"/>
    <x v="11"/>
    <s v="IP"/>
    <s v="Support IFTS"/>
    <m/>
    <s v="ACS"/>
    <n v="5"/>
    <m/>
    <s v="X"/>
    <x v="1"/>
    <s v="NET"/>
    <s v="DECI_STD"/>
    <m/>
    <n v="12920"/>
    <s v="SUPP"/>
    <d v="1899-12-30T11:30:00"/>
    <d v="1899-12-30T12:30:00"/>
    <d v="1899-12-30T01:00:00"/>
    <d v="1899-12-30T11:30:00"/>
    <d v="1899-12-30T12:30:00"/>
    <d v="1899-12-30T01:00:00"/>
    <s v="SDC"/>
    <s v="N/A"/>
  </r>
  <r>
    <n v="12922"/>
    <x v="34"/>
    <x v="11"/>
    <s v="IP"/>
    <s v="Support QATAR"/>
    <m/>
    <s v="ACS"/>
    <n v="14"/>
    <m/>
    <s v="X"/>
    <x v="1"/>
    <s v="NET"/>
    <s v="DECI_STD"/>
    <m/>
    <n v="12921"/>
    <s v="SUPP"/>
    <s v="13:00"/>
    <s v="14:00"/>
    <d v="1899-12-30T01:00:00"/>
    <s v="13:00"/>
    <s v="14:00"/>
    <d v="1899-12-30T01:00:00"/>
    <s v="SDC"/>
    <s v="N/A"/>
  </r>
  <r>
    <n v="12923"/>
    <x v="34"/>
    <x v="11"/>
    <s v="IP"/>
    <s v="Support QATAR"/>
    <m/>
    <s v="IFTS"/>
    <n v="3"/>
    <m/>
    <s v="X"/>
    <x v="1"/>
    <s v="NET"/>
    <s v="DECI_STD"/>
    <m/>
    <n v="12922"/>
    <s v="SUPP"/>
    <s v="14:30"/>
    <s v="15:30"/>
    <d v="1899-12-30T01:00:00"/>
    <d v="1899-12-30T14:30:00"/>
    <d v="1899-12-30T15:30:00"/>
    <d v="1899-12-30T01:00:00"/>
    <s v="SDC"/>
    <s v="N/A"/>
  </r>
  <r>
    <n v="12924"/>
    <x v="34"/>
    <x v="11"/>
    <s v="IP"/>
    <s v="Support AMI"/>
    <m/>
    <s v="ACS"/>
    <n v="17"/>
    <m/>
    <s v="X"/>
    <x v="4"/>
    <s v="NET"/>
    <s v="DECI_STD"/>
    <m/>
    <n v="12923"/>
    <s v="SUPP"/>
    <d v="1899-12-30T16:00:00"/>
    <d v="1899-12-30T16:30:00"/>
    <d v="1899-12-30T00:30:00"/>
    <d v="1899-12-30T16:00:00"/>
    <d v="1899-12-30T16:30:00"/>
    <d v="1899-12-30T00:30:00"/>
    <s v="SDC"/>
    <s v="N/A"/>
  </r>
  <r>
    <n v="12925"/>
    <x v="34"/>
    <x v="11"/>
    <s v="IP"/>
    <s v="Support AMI"/>
    <m/>
    <s v="ACS"/>
    <n v="9"/>
    <m/>
    <s v="X"/>
    <x v="4"/>
    <s v="NET"/>
    <s v="DECI_STD"/>
    <m/>
    <n v="12924"/>
    <s v="SUPP"/>
    <s v="16:35"/>
    <d v="1899-12-30T17:05:00"/>
    <d v="1899-12-30T00:30:00"/>
    <d v="1899-12-30T16:35:00"/>
    <d v="1899-12-30T17:05:00"/>
    <d v="1899-12-30T00:30:00"/>
    <s v="SDC"/>
    <s v="N/A"/>
  </r>
  <r>
    <n v="12926"/>
    <x v="34"/>
    <x v="11"/>
    <s v="IP"/>
    <s v="Support AMI"/>
    <m/>
    <s v="ACS"/>
    <n v="13"/>
    <m/>
    <s v="X"/>
    <x v="1"/>
    <s v="NET"/>
    <s v="DECI_STD"/>
    <m/>
    <n v="12925"/>
    <s v="SD DBFM02"/>
    <d v="1899-12-30T16:00:00"/>
    <d v="1899-12-30T16:30:00"/>
    <d v="1899-12-30T00:30:00"/>
    <d v="1899-12-30T16:00:00"/>
    <d v="1899-12-30T16:30:00"/>
    <d v="1899-12-30T00:30:00"/>
    <s v="RSLD"/>
    <s v="CD3"/>
  </r>
  <r>
    <n v="12927"/>
    <x v="34"/>
    <x v="11"/>
    <s v="IP"/>
    <s v="Support AMI"/>
    <m/>
    <s v="ACS"/>
    <n v="14"/>
    <m/>
    <s v="X"/>
    <x v="1"/>
    <s v="NET"/>
    <s v="DECI_STD"/>
    <m/>
    <n v="12926"/>
    <s v="SD DBFM02"/>
    <s v="16:35"/>
    <d v="1899-12-30T17:05:00"/>
    <d v="1899-12-30T00:30:00"/>
    <s v="16:35"/>
    <d v="1899-12-30T16:40:00"/>
    <d v="1899-12-30T00:05:00"/>
    <s v="RSLD"/>
    <s v="CD3"/>
  </r>
  <r>
    <n v="12928"/>
    <x v="35"/>
    <x v="11"/>
    <s v="IP"/>
    <s v="Support AMI"/>
    <m/>
    <s v="ACS"/>
    <n v="17"/>
    <m/>
    <s v="X"/>
    <x v="4"/>
    <s v="NET"/>
    <s v="DECI_STD"/>
    <m/>
    <n v="12927"/>
    <s v="SUPP"/>
    <d v="1899-12-30T07:00:00"/>
    <d v="1899-12-30T07:30:00"/>
    <d v="1899-12-30T00:30:00"/>
    <d v="1899-12-30T07:00:00"/>
    <d v="1899-12-30T07:25:00"/>
    <d v="1899-12-30T00:25:00"/>
    <s v="SDNC"/>
    <s v="CD3"/>
  </r>
  <r>
    <n v="12929"/>
    <x v="35"/>
    <x v="11"/>
    <s v="IP"/>
    <s v="Support AMI"/>
    <m/>
    <s v="ACS"/>
    <n v="10"/>
    <m/>
    <s v="X"/>
    <x v="4"/>
    <s v="NET"/>
    <s v="DECI_STD"/>
    <m/>
    <n v="12928"/>
    <s v="SUPP"/>
    <d v="1899-12-30T07:35:00"/>
    <d v="1899-12-30T08:05:00"/>
    <d v="1899-12-30T00:30:00"/>
    <d v="1899-12-30T07:00:00"/>
    <d v="1899-12-30T07:25:00"/>
    <d v="1899-12-30T00:25:00"/>
    <s v="SDNC"/>
    <s v="CD3"/>
  </r>
  <r>
    <n v="12930"/>
    <x v="35"/>
    <x v="11"/>
    <s v="IP"/>
    <s v="Support QATAR"/>
    <m/>
    <s v="ACS"/>
    <n v="5"/>
    <m/>
    <s v="X"/>
    <x v="1"/>
    <s v="NET"/>
    <s v="DECI_STD"/>
    <m/>
    <n v="12929"/>
    <s v="SUPP"/>
    <d v="1899-12-30T07:00:00"/>
    <d v="1899-12-30T08:00:00"/>
    <d v="1899-12-30T01:00:00"/>
    <d v="1899-12-30T07:00:00"/>
    <d v="1899-12-30T08:00:00"/>
    <d v="1899-12-30T01:00:00"/>
    <s v="SDC"/>
    <s v="N/A"/>
  </r>
  <r>
    <n v="12931"/>
    <x v="35"/>
    <x v="11"/>
    <s v="IP"/>
    <s v="Support IFTS"/>
    <m/>
    <s v="ACS"/>
    <n v="20"/>
    <m/>
    <s v="X"/>
    <x v="1"/>
    <s v="NET"/>
    <s v="RNG_STD"/>
    <m/>
    <n v="12930"/>
    <s v="SUPP"/>
    <d v="1899-12-30T08:30:00"/>
    <d v="1899-12-30T09:30:00"/>
    <d v="1899-12-30T01:00:00"/>
    <d v="1899-12-30T08:30:00"/>
    <d v="1899-12-30T09:30:00"/>
    <d v="1899-12-30T01:00:00"/>
    <s v="SDC"/>
    <s v="N/A"/>
  </r>
  <r>
    <n v="12932"/>
    <x v="35"/>
    <x v="11"/>
    <s v="IP"/>
    <s v="Support IFTS"/>
    <m/>
    <s v="ACS"/>
    <n v="1"/>
    <m/>
    <s v="X"/>
    <x v="1"/>
    <s v="NET"/>
    <s v="RNG_STD"/>
    <m/>
    <n v="12931"/>
    <s v="SUPP"/>
    <d v="1899-12-30T10:00:00"/>
    <d v="1899-12-30T11:00:00"/>
    <d v="1899-12-30T01:00:00"/>
    <d v="1899-12-30T10:00:00"/>
    <d v="1899-12-30T11:00:00"/>
    <d v="1899-12-30T01:00:00"/>
    <s v="SDC"/>
    <s v="N/A"/>
  </r>
  <r>
    <n v="12933"/>
    <x v="35"/>
    <x v="11"/>
    <s v="IP"/>
    <s v="Support IFTS"/>
    <m/>
    <s v="IFTS"/>
    <n v="9"/>
    <m/>
    <s v="X"/>
    <x v="4"/>
    <s v="NET"/>
    <s v="RNG_STD"/>
    <m/>
    <n v="12932"/>
    <s v="SUPP"/>
    <d v="1899-12-30T10:15:00"/>
    <d v="1899-12-30T11:15:00"/>
    <d v="1899-12-30T01:00:00"/>
    <d v="1899-12-30T10:15:00"/>
    <d v="1899-12-30T11:05:00"/>
    <d v="1899-12-30T00:50:00"/>
    <s v="SDC"/>
    <s v="N/A"/>
  </r>
  <r>
    <n v="12934"/>
    <x v="35"/>
    <x v="11"/>
    <s v="IP"/>
    <s v="Support QATAR"/>
    <m/>
    <s v="IFTS"/>
    <n v="3"/>
    <m/>
    <s v="X"/>
    <x v="4"/>
    <s v="NET"/>
    <s v="DECI_STD"/>
    <m/>
    <n v="12933"/>
    <s v="SUPP"/>
    <d v="1899-12-30T11:30:00"/>
    <d v="1899-12-30T12:30:00"/>
    <d v="1899-12-30T01:00:00"/>
    <d v="1899-12-30T11:30:00"/>
    <d v="1899-12-30T12:30:00"/>
    <d v="1899-12-30T01:00:00"/>
    <s v="SDC"/>
    <s v="N/A"/>
  </r>
  <r>
    <n v="12935"/>
    <x v="35"/>
    <x v="11"/>
    <s v="IP"/>
    <s v="Support QATAR"/>
    <m/>
    <s v="ACS"/>
    <n v="9"/>
    <m/>
    <s v="X"/>
    <x v="1"/>
    <s v="NET"/>
    <s v="DECI_STD"/>
    <m/>
    <n v="12934"/>
    <s v="SUPP"/>
    <d v="1899-12-30T11:45:00"/>
    <d v="1899-12-30T12:45:00"/>
    <d v="1899-12-30T01:00:00"/>
    <d v="1899-12-30T11:45:00"/>
    <d v="1899-12-30T12:45:00"/>
    <d v="1899-12-30T01:00:00"/>
    <s v="SDC"/>
    <s v="N/A"/>
  </r>
  <r>
    <n v="12936"/>
    <x v="36"/>
    <x v="12"/>
    <s v="IP"/>
    <s v="Support QATAR"/>
    <m/>
    <s v="ACS"/>
    <n v="23"/>
    <m/>
    <s v="X"/>
    <x v="4"/>
    <s v="NET"/>
    <s v="DECI_STD"/>
    <m/>
    <n v="12935"/>
    <s v="SUPP"/>
    <d v="1899-12-30T08:30:00"/>
    <d v="1899-12-30T09:30:00"/>
    <d v="1899-12-30T01:00:00"/>
    <d v="1899-12-30T08:30:00"/>
    <d v="1899-12-30T09:30:00"/>
    <d v="1899-12-30T01:00:00"/>
    <s v="SDC"/>
    <s v="N/A"/>
  </r>
  <r>
    <n v="12937"/>
    <x v="36"/>
    <x v="12"/>
    <s v="IP"/>
    <s v="Support QATAR"/>
    <m/>
    <s v="AMI"/>
    <n v="58"/>
    <m/>
    <s v="X"/>
    <x v="1"/>
    <s v="NET"/>
    <s v="DECI_STD"/>
    <m/>
    <n v="12936"/>
    <s v="SUPP"/>
    <d v="1899-12-30T08:30:00"/>
    <d v="1899-12-30T09:30:00"/>
    <d v="1899-12-30T01:00:00"/>
    <d v="1899-12-30T08:30:00"/>
    <d v="1899-12-30T09:25:00"/>
    <d v="1899-12-30T00:55:00"/>
    <s v="SDC"/>
    <s v="N/A"/>
  </r>
  <r>
    <n v="12938"/>
    <x v="36"/>
    <x v="12"/>
    <s v="IP"/>
    <s v="Support QATAR"/>
    <m/>
    <s v="IFTS"/>
    <n v="5"/>
    <m/>
    <s v="X"/>
    <x v="4"/>
    <s v="NET"/>
    <s v="DECI_STD"/>
    <m/>
    <n v="12937"/>
    <s v="SUPP"/>
    <d v="1899-12-30T11:30:00"/>
    <d v="1899-12-30T12:30:00"/>
    <d v="1899-12-30T01:00:00"/>
    <d v="1899-12-30T11:30:00"/>
    <d v="1899-12-30T12:30:00"/>
    <d v="1899-12-30T01:00:00"/>
    <s v="SDC"/>
    <s v="N/A"/>
  </r>
  <r>
    <n v="12939"/>
    <x v="36"/>
    <x v="12"/>
    <s v="IP"/>
    <s v="Support QATAR"/>
    <m/>
    <s v="ACS"/>
    <n v="16"/>
    <m/>
    <s v="X"/>
    <x v="4"/>
    <s v="NET"/>
    <s v="DECI_STD"/>
    <m/>
    <n v="12938"/>
    <s v="SUPP"/>
    <s v="14:30"/>
    <s v="15:30"/>
    <d v="1899-12-30T01:00:00"/>
    <s v="14:30"/>
    <s v="15:30"/>
    <d v="1899-12-30T01:00:00"/>
    <s v="SDC"/>
    <s v="N/A"/>
  </r>
  <r>
    <n v="12940"/>
    <x v="36"/>
    <x v="12"/>
    <s v="IP"/>
    <s v="Support QATAR"/>
    <m/>
    <s v="ACS"/>
    <n v="2"/>
    <m/>
    <s v="X"/>
    <x v="1"/>
    <s v="NET"/>
    <s v="DECI_STD"/>
    <m/>
    <n v="12939"/>
    <s v="SUPP"/>
    <s v="14:30"/>
    <s v="15:30"/>
    <d v="1899-12-30T01:00:00"/>
    <s v="14:30"/>
    <d v="1899-12-30T15:20:00"/>
    <d v="1899-12-30T00:50:00"/>
    <s v="SDC"/>
    <s v="N/A"/>
  </r>
  <r>
    <n v="12941"/>
    <x v="36"/>
    <x v="12"/>
    <s v="IP"/>
    <s v="Support AMI"/>
    <m/>
    <s v="IFTS"/>
    <n v="9"/>
    <m/>
    <s v="X"/>
    <x v="4"/>
    <s v="NET"/>
    <s v="DECI_STD"/>
    <m/>
    <n v="12940"/>
    <s v="SUPP"/>
    <s v="16:00"/>
    <d v="1899-12-30T16:30:00"/>
    <d v="1899-12-30T00:30:00"/>
    <d v="1899-12-30T16:00:00"/>
    <d v="1899-12-30T16:45:00"/>
    <d v="1899-12-30T00:45:00"/>
    <s v="SDC"/>
    <s v="N/A"/>
  </r>
  <r>
    <n v="12942"/>
    <x v="36"/>
    <x v="12"/>
    <s v="IP"/>
    <s v="Support AMI"/>
    <m/>
    <s v="ACS"/>
    <n v="9"/>
    <m/>
    <s v="X"/>
    <x v="4"/>
    <s v="NET"/>
    <s v="DECI_STD"/>
    <m/>
    <n v="12941"/>
    <s v="SUPP"/>
    <s v="16:35"/>
    <d v="1899-12-30T17:05:00"/>
    <d v="1899-12-30T00:30:00"/>
    <d v="1899-12-30T16:45:00"/>
    <d v="1899-12-30T17:10:00"/>
    <d v="1899-12-30T00:25:00"/>
    <s v="SDC"/>
    <s v="N/A"/>
  </r>
  <r>
    <n v="12943"/>
    <x v="37"/>
    <x v="12"/>
    <s v="IP"/>
    <s v="Support IFTS"/>
    <m/>
    <s v="ACS"/>
    <n v="9"/>
    <m/>
    <s v="X"/>
    <x v="4"/>
    <s v="NET"/>
    <s v="DECI_STD"/>
    <m/>
    <n v="12942"/>
    <s v="SUPP"/>
    <d v="1899-12-30T08:30:00"/>
    <d v="1899-12-30T09:30:00"/>
    <d v="1899-12-30T01:00:00"/>
    <d v="1899-12-30T08:30:00"/>
    <d v="1899-12-30T09:30:00"/>
    <d v="1899-12-30T01:00:00"/>
    <s v="SDC"/>
    <s v="N/A"/>
  </r>
  <r>
    <n v="12944"/>
    <x v="37"/>
    <x v="12"/>
    <s v="IP"/>
    <s v="Support IFTS"/>
    <m/>
    <s v="ACS"/>
    <n v="2"/>
    <m/>
    <s v="X"/>
    <x v="1"/>
    <s v="NET"/>
    <s v="DECI_STD"/>
    <m/>
    <n v="12943"/>
    <s v="SUPP"/>
    <d v="1899-12-30T08:30:00"/>
    <d v="1899-12-30T09:30:00"/>
    <d v="1899-12-30T01:00:00"/>
    <d v="1899-12-30T08:30:00"/>
    <d v="1899-12-30T09:30:00"/>
    <d v="1899-12-30T01:00:00"/>
    <s v="SDC"/>
    <s v="N/A"/>
  </r>
  <r>
    <n v="12945"/>
    <x v="37"/>
    <x v="12"/>
    <s v="IP"/>
    <s v="Support IFTS"/>
    <m/>
    <s v="ACS"/>
    <n v="8"/>
    <m/>
    <s v="X"/>
    <x v="1"/>
    <s v="NET"/>
    <s v="DECI_STD"/>
    <m/>
    <n v="12944"/>
    <s v="SUPP"/>
    <d v="1899-12-30T10:00:00"/>
    <d v="1899-12-30T11:00:00"/>
    <d v="1899-12-30T01:00:00"/>
    <d v="1899-12-30T10:00:00"/>
    <d v="1899-12-30T11:00:00"/>
    <d v="1899-12-30T01:00:00"/>
    <s v="SDC"/>
    <s v="N/A"/>
  </r>
  <r>
    <n v="12946"/>
    <x v="37"/>
    <x v="12"/>
    <s v="IP"/>
    <s v="Support IFTS"/>
    <m/>
    <s v="ACS"/>
    <n v="32"/>
    <m/>
    <s v="X"/>
    <x v="1"/>
    <s v="NET"/>
    <s v="DECI_STD_NVG"/>
    <m/>
    <n v="12945"/>
    <s v="SUPP"/>
    <d v="1899-12-30T11:30:00"/>
    <d v="1899-12-30T12:30:00"/>
    <d v="1899-12-30T01:00:00"/>
    <d v="1899-12-30T11:30:00"/>
    <d v="1899-12-30T12:30:00"/>
    <d v="1899-12-30T01:00:00"/>
    <s v="SDC"/>
    <s v="N/A"/>
  </r>
  <r>
    <n v="12947"/>
    <x v="37"/>
    <x v="12"/>
    <s v="IP"/>
    <s v="Support QATAR"/>
    <m/>
    <s v="ACS"/>
    <n v="16"/>
    <m/>
    <s v="X"/>
    <x v="4"/>
    <s v="NET"/>
    <s v="DECI_STD"/>
    <m/>
    <n v="12946"/>
    <s v="SUPP"/>
    <d v="1899-12-30T13:00:00"/>
    <d v="1899-12-30T14:00:00"/>
    <d v="1899-12-30T01:00:00"/>
    <s v="13:00"/>
    <s v="14:00"/>
    <d v="1899-12-30T01:00:00"/>
    <s v="SDC"/>
    <s v="N/A"/>
  </r>
  <r>
    <n v="12948"/>
    <x v="37"/>
    <x v="12"/>
    <s v="IP"/>
    <s v="Support IFTS"/>
    <m/>
    <s v="IFTS"/>
    <n v="22"/>
    <m/>
    <s v="X"/>
    <x v="1"/>
    <s v="NET"/>
    <s v="DECI_STD_NVG"/>
    <m/>
    <n v="12947"/>
    <s v="SUPP"/>
    <d v="1899-12-30T13:00:00"/>
    <d v="1899-12-30T14:00:00"/>
    <d v="1899-12-30T01:00:00"/>
    <d v="1899-12-30T13:00:00"/>
    <d v="1899-12-30T14:00:00"/>
    <d v="1899-12-30T01:00:00"/>
    <s v="SDC"/>
    <s v="N/A"/>
  </r>
  <r>
    <n v="12949"/>
    <x v="37"/>
    <x v="12"/>
    <s v="IP"/>
    <s v="Support QATAR"/>
    <m/>
    <s v="ACS"/>
    <n v="7"/>
    <m/>
    <s v="X"/>
    <x v="4"/>
    <s v="NET"/>
    <s v="DECI_STD"/>
    <m/>
    <n v="12948"/>
    <s v="SUPP"/>
    <d v="1899-12-30T14:30:00"/>
    <d v="1899-12-30T15:30:00"/>
    <d v="1899-12-30T01:00:00"/>
    <s v="14:30"/>
    <s v="15:30"/>
    <d v="1899-12-30T01:00:00"/>
    <s v="SDC"/>
    <s v="N/A"/>
  </r>
  <r>
    <n v="12950"/>
    <x v="37"/>
    <x v="12"/>
    <s v="IP"/>
    <s v="Support IFTS"/>
    <m/>
    <s v="IFTS"/>
    <n v="9"/>
    <m/>
    <s v="X"/>
    <x v="1"/>
    <s v="NET"/>
    <s v="DECI_STD_NVG"/>
    <m/>
    <n v="12949"/>
    <s v="SUPP"/>
    <d v="1899-12-30T14:30:00"/>
    <d v="1899-12-30T15:30:00"/>
    <d v="1899-12-30T01:00:00"/>
    <d v="1899-12-30T14:30:00"/>
    <d v="1899-12-30T15:30:00"/>
    <d v="1899-12-30T01:00:00"/>
    <s v="SDC"/>
    <s v="N/A"/>
  </r>
  <r>
    <n v="12951"/>
    <x v="37"/>
    <x v="12"/>
    <s v="IP"/>
    <s v="Support IFTS"/>
    <m/>
    <s v="ACS"/>
    <n v="14"/>
    <m/>
    <s v="X"/>
    <x v="1"/>
    <s v="NET"/>
    <s v="DECI_STD_NVG"/>
    <m/>
    <n v="12950"/>
    <s v="SUPP"/>
    <d v="1899-12-30T16:00:00"/>
    <d v="1899-12-30T17:00:00"/>
    <d v="1899-12-30T01:00:00"/>
    <d v="1899-12-30T16:00:00"/>
    <d v="1899-12-30T17:00:00"/>
    <d v="1899-12-30T01:00:00"/>
    <s v="SDC"/>
    <s v="N/A"/>
  </r>
  <r>
    <n v="12952"/>
    <x v="38"/>
    <x v="12"/>
    <s v="IP"/>
    <s v="Support QATAR"/>
    <m/>
    <s v="ACS"/>
    <n v="9"/>
    <m/>
    <s v="X"/>
    <x v="4"/>
    <s v="NET"/>
    <s v="DECI_STD"/>
    <m/>
    <n v="12951"/>
    <s v="SUPP"/>
    <d v="1899-12-30T08:30:00"/>
    <d v="1899-12-30T09:30:00"/>
    <d v="1899-12-30T01:00:00"/>
    <m/>
    <m/>
    <s v=""/>
    <s v="SMC"/>
    <s v="CD10"/>
  </r>
  <r>
    <n v="12953"/>
    <x v="38"/>
    <x v="12"/>
    <s v="IP"/>
    <s v="Support QATAR"/>
    <m/>
    <s v="ACS"/>
    <n v="32"/>
    <s v="X"/>
    <m/>
    <x v="4"/>
    <s v="NET"/>
    <s v="DECI_STD"/>
    <m/>
    <n v="12952"/>
    <s v="SUPP"/>
    <d v="1899-12-30T10:00:00"/>
    <d v="1899-12-30T11:00:00"/>
    <d v="1899-12-30T01:00:00"/>
    <m/>
    <m/>
    <s v=""/>
    <s v="SMC"/>
    <s v="CD10"/>
  </r>
  <r>
    <n v="12954"/>
    <x v="38"/>
    <x v="12"/>
    <s v="IP"/>
    <s v="Support QATAR"/>
    <m/>
    <s v="ACS"/>
    <n v="2"/>
    <m/>
    <s v="X"/>
    <x v="1"/>
    <s v="NET"/>
    <s v="DECI_STD"/>
    <m/>
    <n v="12953"/>
    <s v="SUPP"/>
    <s v="14:30"/>
    <s v="15:30"/>
    <d v="1899-12-30T01:00:00"/>
    <s v="14:30"/>
    <s v="15:30"/>
    <d v="1899-12-30T01:00:00"/>
    <s v="SDC"/>
    <s v="N/A"/>
  </r>
  <r>
    <n v="12955"/>
    <x v="38"/>
    <x v="12"/>
    <s v="IP"/>
    <s v="Support IFTS"/>
    <m/>
    <s v="ACS"/>
    <n v="14"/>
    <m/>
    <s v="X"/>
    <x v="4"/>
    <s v="NET"/>
    <s v="DECI_STD_NVG"/>
    <m/>
    <n v="12954"/>
    <s v="SUPP"/>
    <s v="14:30"/>
    <s v="15:30"/>
    <d v="1899-12-30T01:00:00"/>
    <m/>
    <m/>
    <s v=""/>
    <s v="SMC"/>
    <s v="CD10"/>
  </r>
  <r>
    <n v="12956"/>
    <x v="38"/>
    <x v="12"/>
    <s v="IP"/>
    <s v="Support IFTS"/>
    <m/>
    <s v="IFTS"/>
    <n v="22"/>
    <m/>
    <s v="X"/>
    <x v="4"/>
    <s v="NET"/>
    <s v="DECI_STD_NVG"/>
    <m/>
    <n v="12955"/>
    <s v="SUPP"/>
    <s v="16:00"/>
    <s v="17:00"/>
    <d v="1899-12-30T01:00:00"/>
    <m/>
    <m/>
    <s v=""/>
    <s v="SMC"/>
    <s v="CD10"/>
  </r>
  <r>
    <n v="12957"/>
    <x v="39"/>
    <x v="12"/>
    <s v="LIFT 24-03 SNG"/>
    <s v="IFTS"/>
    <n v="44"/>
    <s v="IFTS"/>
    <n v="22"/>
    <m/>
    <s v="X"/>
    <x v="0"/>
    <s v="NET"/>
    <s v="DCA"/>
    <m/>
    <n v="12958"/>
    <s v="NET QRA01"/>
    <s v="10:00"/>
    <s v="11:00"/>
    <d v="1899-12-30T01:00:00"/>
    <d v="1899-12-30T10:00:00"/>
    <d v="1899-12-30T10:30:00"/>
    <d v="1899-12-30T00:30:00"/>
    <s v="RSLD"/>
    <s v="CD5"/>
  </r>
  <r>
    <n v="12958"/>
    <x v="39"/>
    <x v="12"/>
    <s v="LIFT 24-03 SNG"/>
    <s v="IFTS"/>
    <n v="43"/>
    <s v="ACS"/>
    <n v="32"/>
    <m/>
    <s v="X"/>
    <x v="1"/>
    <s v="NET"/>
    <s v="DCA"/>
    <m/>
    <n v="12957"/>
    <s v="NET QRA01"/>
    <d v="1899-12-30T10:00:00"/>
    <d v="1899-12-30T11:00:00"/>
    <d v="1899-12-30T01:00:00"/>
    <d v="1899-12-30T10:00:00"/>
    <d v="1899-12-30T10:30:00"/>
    <d v="1899-12-30T00:30:00"/>
    <s v="RSLD"/>
    <s v="CD3"/>
  </r>
  <r>
    <n v="12959"/>
    <x v="39"/>
    <x v="12"/>
    <s v="IP"/>
    <s v="Support QATAR"/>
    <m/>
    <s v="ACS"/>
    <n v="20"/>
    <m/>
    <s v="X"/>
    <x v="4"/>
    <s v="NET"/>
    <s v="DECI_STD"/>
    <m/>
    <n v="12958"/>
    <s v="SUPP"/>
    <d v="1899-12-30T11:30:00"/>
    <d v="1899-12-30T12:30:00"/>
    <d v="1899-12-30T01:00:00"/>
    <d v="1899-12-30T11:30:00"/>
    <d v="1899-12-30T12:30:00"/>
    <d v="1899-12-30T01:00:00"/>
    <s v="SDC"/>
    <s v="N/A"/>
  </r>
  <r>
    <n v="12960"/>
    <x v="39"/>
    <x v="12"/>
    <s v="IP"/>
    <s v="Support IFTS"/>
    <m/>
    <s v="ACS"/>
    <n v="9"/>
    <m/>
    <s v="X"/>
    <x v="4"/>
    <s v="NET"/>
    <s v="RANGE"/>
    <m/>
    <n v="12959"/>
    <s v="SUPP"/>
    <d v="1899-12-30T13:00:00"/>
    <d v="1899-12-30T14:00:00"/>
    <d v="1899-12-30T01:00:00"/>
    <d v="1899-12-30T13:00:00"/>
    <d v="1899-12-30T14:00:00"/>
    <d v="1899-12-30T01:00:00"/>
    <s v="SDC"/>
    <s v="N/A"/>
  </r>
  <r>
    <n v="12961"/>
    <x v="39"/>
    <x v="12"/>
    <s v="IP"/>
    <s v="Support IFTS"/>
    <m/>
    <s v="ACS"/>
    <n v="22"/>
    <m/>
    <s v="X"/>
    <x v="1"/>
    <s v="NET"/>
    <s v="DECI_STD"/>
    <m/>
    <n v="12960"/>
    <s v="SUPP"/>
    <d v="1899-12-30T14:30:00"/>
    <d v="1899-12-30T15:30:00"/>
    <d v="1899-12-30T01:00:00"/>
    <d v="1899-12-30T14:30:00"/>
    <d v="1899-12-30T15:30:00"/>
    <d v="1899-12-30T01:00:00"/>
    <s v="SDC"/>
    <s v="N/A"/>
  </r>
  <r>
    <n v="12962"/>
    <x v="39"/>
    <x v="12"/>
    <s v="IP"/>
    <s v="Support AMI"/>
    <m/>
    <s v="ACS"/>
    <n v="17"/>
    <m/>
    <s v="X"/>
    <x v="4"/>
    <s v="NET"/>
    <s v="DECI_STD"/>
    <m/>
    <n v="12961"/>
    <s v="SUPP"/>
    <d v="1899-12-30T16:00:00"/>
    <d v="1899-12-30T17:00:00"/>
    <d v="1899-12-30T01:00:00"/>
    <d v="1899-12-30T16:00:00"/>
    <d v="1899-12-30T17:00:00"/>
    <d v="1899-12-30T01:00:00"/>
    <s v="SDC"/>
    <s v="N/A"/>
  </r>
  <r>
    <n v="12963"/>
    <x v="39"/>
    <x v="12"/>
    <s v="IP"/>
    <s v="Support IFTS"/>
    <m/>
    <s v="ACS"/>
    <n v="32"/>
    <m/>
    <s v="X"/>
    <x v="1"/>
    <s v="NET"/>
    <s v="DECI_STD"/>
    <m/>
    <n v="12962"/>
    <s v="SUPP"/>
    <d v="1899-12-30T16:00:00"/>
    <d v="1899-12-30T17:00:00"/>
    <d v="1899-12-30T01:00:00"/>
    <d v="1899-12-30T16:00:00"/>
    <d v="1899-12-30T17:00:00"/>
    <d v="1899-12-30T01:00:00"/>
    <s v="SDC"/>
    <s v="N/A"/>
  </r>
  <r>
    <n v="12964"/>
    <x v="40"/>
    <x v="12"/>
    <s v="IP"/>
    <s v="Support QATAR"/>
    <m/>
    <s v="ACS"/>
    <n v="32"/>
    <m/>
    <s v="X"/>
    <x v="4"/>
    <s v="NET"/>
    <s v="DECI_STD"/>
    <m/>
    <n v="12963"/>
    <s v="SUPP"/>
    <d v="1899-12-30T07:00:00"/>
    <d v="1899-12-30T08:00:00"/>
    <d v="1899-12-30T01:00:00"/>
    <d v="1899-12-30T07:00:00"/>
    <d v="1899-12-30T08:00:00"/>
    <d v="1899-12-30T01:00:00"/>
    <s v="SDC"/>
    <s v="N/A"/>
  </r>
  <r>
    <n v="12965"/>
    <x v="40"/>
    <x v="12"/>
    <s v="IP"/>
    <s v="Support IFTS"/>
    <m/>
    <s v="ACS"/>
    <n v="1"/>
    <m/>
    <s v="X"/>
    <x v="1"/>
    <s v="NET"/>
    <s v="DECI_STD_NVG"/>
    <m/>
    <n v="12964"/>
    <s v="SUPP"/>
    <d v="1899-12-30T08:30:00"/>
    <d v="1899-12-30T09:30:00"/>
    <d v="1899-12-30T01:00:00"/>
    <d v="1899-12-30T08:30:00"/>
    <d v="1899-12-30T09:30:00"/>
    <d v="1899-12-30T01:00:00"/>
    <s v="SDC"/>
    <s v="N/A"/>
  </r>
  <r>
    <n v="12966"/>
    <x v="40"/>
    <x v="12"/>
    <s v="IP"/>
    <s v="Support IFTS"/>
    <m/>
    <s v="ACS"/>
    <n v="5"/>
    <m/>
    <s v="X"/>
    <x v="1"/>
    <s v="NET"/>
    <s v="DECI_STD"/>
    <m/>
    <n v="12965"/>
    <s v="SUPP"/>
    <d v="1899-12-30T10:00:00"/>
    <d v="1899-12-30T11:00:00"/>
    <d v="1899-12-30T01:00:00"/>
    <d v="1899-12-30T10:00:00"/>
    <d v="1899-12-30T11:00:00"/>
    <d v="1899-12-30T01:00:00"/>
    <s v="SDC"/>
    <s v="N/A"/>
  </r>
  <r>
    <n v="12967"/>
    <x v="40"/>
    <x v="12"/>
    <s v="IP"/>
    <s v="Support IFTS"/>
    <m/>
    <s v="ACS"/>
    <n v="14"/>
    <m/>
    <s v="X"/>
    <x v="4"/>
    <s v="NET"/>
    <s v="RANGE"/>
    <m/>
    <n v="12966"/>
    <s v="SUPP"/>
    <d v="1899-12-30T11:30:00"/>
    <d v="1899-12-30T12:30:00"/>
    <d v="1899-12-30T01:00:00"/>
    <d v="1899-12-30T11:30:00"/>
    <d v="1899-12-30T12:30:00"/>
    <d v="1899-12-30T01:00:00"/>
    <s v="SDC"/>
    <s v="N/A"/>
  </r>
  <r>
    <n v="12968"/>
    <x v="40"/>
    <x v="12"/>
    <s v="IP"/>
    <s v="Support IFTS"/>
    <m/>
    <s v="ACS"/>
    <n v="12"/>
    <m/>
    <s v="X"/>
    <x v="1"/>
    <s v="NET"/>
    <s v="DECI_STD_NVG"/>
    <m/>
    <n v="12967"/>
    <s v="SUPP"/>
    <d v="1899-12-30T11:30:00"/>
    <d v="1899-12-30T12:30:00"/>
    <d v="1899-12-30T01:00:00"/>
    <d v="1899-12-30T11:30:00"/>
    <d v="1899-12-30T12:30:00"/>
    <d v="1899-12-30T01:00:00"/>
    <s v="SDC"/>
    <s v="N/A"/>
  </r>
  <r>
    <n v="12969"/>
    <x v="41"/>
    <x v="13"/>
    <s v="IP"/>
    <s v="Support IFTS"/>
    <m/>
    <s v="ACS"/>
    <n v="2"/>
    <m/>
    <s v="X"/>
    <x v="1"/>
    <s v="NET"/>
    <s v="RANGE"/>
    <m/>
    <n v="12968"/>
    <s v="SUPP"/>
    <d v="1899-12-30T06:00:00"/>
    <d v="1899-12-30T07:00:00"/>
    <d v="1899-12-30T01:00:00"/>
    <d v="1899-12-30T06:00:00"/>
    <d v="1899-12-30T07:00:00"/>
    <d v="1899-12-30T01:00:00"/>
    <s v="SDC"/>
    <s v="N/A"/>
  </r>
  <r>
    <n v="12970"/>
    <x v="41"/>
    <x v="13"/>
    <s v="IP"/>
    <s v="Support QATAR"/>
    <m/>
    <s v="ACS"/>
    <n v="1"/>
    <m/>
    <s v="X"/>
    <x v="1"/>
    <s v="NET"/>
    <s v="DECI_STD"/>
    <m/>
    <n v="12969"/>
    <s v="SUPP"/>
    <d v="1899-12-30T07:30:00"/>
    <d v="1899-12-30T08:30:00"/>
    <d v="1899-12-30T01:00:00"/>
    <d v="1899-12-30T07:30:00"/>
    <d v="1899-12-30T08:30:00"/>
    <d v="1899-12-30T01:00:00"/>
    <s v="SDC"/>
    <s v="N/A"/>
  </r>
  <r>
    <n v="12971"/>
    <x v="41"/>
    <x v="13"/>
    <s v="IP"/>
    <s v="Support AMI"/>
    <m/>
    <s v="ACS"/>
    <n v="9"/>
    <m/>
    <s v="X"/>
    <x v="1"/>
    <s v="NET"/>
    <s v="DECI_STD"/>
    <m/>
    <n v="12970"/>
    <s v="SUPP"/>
    <d v="1899-12-30T09:00:00"/>
    <d v="1899-12-30T10:00:00"/>
    <d v="1899-12-30T01:00:00"/>
    <d v="1899-12-30T09:00:00"/>
    <d v="1899-12-30T10:00:00"/>
    <d v="1899-12-30T01:00:00"/>
    <s v="SDC"/>
    <s v="N/A"/>
  </r>
  <r>
    <n v="12972"/>
    <x v="41"/>
    <x v="13"/>
    <s v="IP"/>
    <s v="Support IFTS"/>
    <m/>
    <s v="IFTS"/>
    <n v="22"/>
    <m/>
    <s v="X"/>
    <x v="1"/>
    <s v="NET"/>
    <s v="DECI_STD"/>
    <m/>
    <n v="12971"/>
    <s v="SUPP"/>
    <d v="1899-12-30T12:00:00"/>
    <d v="1899-12-30T13:00:00"/>
    <d v="1899-12-30T01:00:00"/>
    <d v="1899-12-30T12:00:00"/>
    <d v="1899-12-30T13:00:00"/>
    <d v="1899-12-30T01:00:00"/>
    <s v="SDC"/>
    <s v="N/A"/>
  </r>
  <r>
    <n v="12973"/>
    <x v="41"/>
    <x v="13"/>
    <s v="IP"/>
    <s v="Support IFTS"/>
    <m/>
    <s v="ACS"/>
    <n v="5"/>
    <m/>
    <s v="X"/>
    <x v="1"/>
    <s v="NET"/>
    <s v="DECI_STD"/>
    <m/>
    <n v="12972"/>
    <s v="SUPP"/>
    <d v="1899-12-30T15:00:00"/>
    <d v="1899-12-30T16:00:00"/>
    <d v="1899-12-30T01:00:00"/>
    <d v="1899-12-30T15:00:00"/>
    <d v="1899-12-30T16:00:00"/>
    <d v="1899-12-30T01:00:00"/>
    <s v="SDC"/>
    <s v="N/A"/>
  </r>
  <r>
    <n v="12974"/>
    <x v="42"/>
    <x v="13"/>
    <s v="IP"/>
    <s v="Support IFTS"/>
    <m/>
    <s v="ACS"/>
    <n v="20"/>
    <m/>
    <s v="X"/>
    <x v="1"/>
    <s v="NET"/>
    <s v="RNG_STD"/>
    <m/>
    <n v="12973"/>
    <s v="SUPP"/>
    <d v="1899-12-30T06:00:00"/>
    <d v="1899-12-30T07:00:00"/>
    <d v="1899-12-30T01:00:00"/>
    <s v="06:00"/>
    <s v="07:00"/>
    <d v="1899-12-30T01:00:00"/>
    <s v="SDC"/>
    <s v="N/A"/>
  </r>
  <r>
    <n v="12975"/>
    <x v="42"/>
    <x v="13"/>
    <s v="IP"/>
    <s v="Support IFTS"/>
    <m/>
    <s v="ACS"/>
    <n v="1"/>
    <m/>
    <s v="X"/>
    <x v="1"/>
    <s v="NET"/>
    <s v="RNG_STD"/>
    <m/>
    <n v="12974"/>
    <s v="SUPP"/>
    <d v="1899-12-30T07:30:00"/>
    <d v="1899-12-30T08:30:00"/>
    <d v="1899-12-30T01:00:00"/>
    <d v="1899-12-30T07:30:00"/>
    <d v="1899-12-30T08:30:00"/>
    <d v="1899-12-30T01:00:00"/>
    <s v="DCO"/>
    <s v="N/A"/>
  </r>
  <r>
    <n v="12976"/>
    <x v="42"/>
    <x v="13"/>
    <s v="IP"/>
    <s v="Support IFTS"/>
    <m/>
    <s v="ACS"/>
    <n v="20"/>
    <m/>
    <s v="X"/>
    <x v="1"/>
    <s v="NET"/>
    <s v="DECI_STD"/>
    <m/>
    <n v="12975"/>
    <s v="SUPP"/>
    <d v="1899-12-30T09:00:00"/>
    <d v="1899-12-30T10:00:00"/>
    <d v="1899-12-30T01:00:00"/>
    <d v="1899-12-30T09:00:00"/>
    <d v="1899-12-30T10:00:00"/>
    <d v="1899-12-30T01:00:00"/>
    <s v="SDC"/>
    <s v="N/A"/>
  </r>
  <r>
    <n v="12977"/>
    <x v="42"/>
    <x v="13"/>
    <s v="IP"/>
    <s v="Support IFTS"/>
    <m/>
    <s v="ACS"/>
    <n v="14"/>
    <m/>
    <s v="X"/>
    <x v="1"/>
    <s v="NET"/>
    <s v="DECI_STD"/>
    <m/>
    <n v="12976"/>
    <s v="SUPP"/>
    <d v="1899-12-30T10:30:00"/>
    <d v="1899-12-30T11:30:00"/>
    <d v="1899-12-30T01:00:00"/>
    <d v="1899-12-30T10:30:00"/>
    <d v="1899-12-30T11:30:00"/>
    <d v="1899-12-30T01:00:00"/>
    <s v="SDC"/>
    <s v="N/A"/>
  </r>
  <r>
    <n v="12978"/>
    <x v="42"/>
    <x v="13"/>
    <s v="IP"/>
    <s v="Support AMI"/>
    <m/>
    <s v="ACS"/>
    <n v="9"/>
    <m/>
    <s v="X"/>
    <x v="1"/>
    <s v="NET"/>
    <s v="DECI_STD"/>
    <m/>
    <n v="12977"/>
    <s v="SUPP"/>
    <d v="1899-12-30T13:30:00"/>
    <d v="1899-12-30T14:30:00"/>
    <d v="1899-12-30T01:00:00"/>
    <d v="1899-12-30T13:30:00"/>
    <d v="1899-12-30T14:30:00"/>
    <d v="1899-12-30T01:00:00"/>
    <s v="SDC"/>
    <s v="N/A"/>
  </r>
  <r>
    <n v="12979"/>
    <x v="43"/>
    <x v="13"/>
    <s v="IP"/>
    <s v="Support IFTS"/>
    <m/>
    <s v="ACS"/>
    <n v="8"/>
    <m/>
    <s v="X"/>
    <x v="1"/>
    <s v="NET"/>
    <s v="RNG_STD"/>
    <m/>
    <n v="12978"/>
    <s v="SUPP"/>
    <d v="1899-12-30T06:00:00"/>
    <d v="1899-12-30T07:00:00"/>
    <d v="1899-12-30T01:00:00"/>
    <d v="1899-12-30T06:00:00"/>
    <d v="1899-12-30T07:00:00"/>
    <d v="1899-12-30T01:00:00"/>
    <s v="SDC"/>
    <s v="N/A"/>
  </r>
  <r>
    <n v="12980"/>
    <x v="43"/>
    <x v="13"/>
    <s v="IP"/>
    <s v="Support IFTS"/>
    <m/>
    <s v="ACS"/>
    <n v="1"/>
    <m/>
    <s v="X"/>
    <x v="1"/>
    <s v="NET"/>
    <s v="RNG_STD"/>
    <m/>
    <n v="12979"/>
    <s v="SUPP"/>
    <d v="1899-12-30T07:30:00"/>
    <d v="1899-12-30T08:30:00"/>
    <d v="1899-12-30T01:00:00"/>
    <d v="1899-12-30T07:30:00"/>
    <d v="1899-12-30T08:30:00"/>
    <d v="1899-12-30T01:00:00"/>
    <s v="SDC"/>
    <s v="N/A"/>
  </r>
  <r>
    <n v="12981"/>
    <x v="43"/>
    <x v="13"/>
    <s v="IP"/>
    <s v="Support IFTS"/>
    <m/>
    <s v="IFTS"/>
    <n v="22"/>
    <m/>
    <s v="X"/>
    <x v="1"/>
    <s v="NET"/>
    <s v="RNG_STD"/>
    <m/>
    <n v="12980"/>
    <s v="SUPP"/>
    <d v="1899-12-30T09:00:00"/>
    <d v="1899-12-30T10:00:00"/>
    <d v="1899-12-30T01:00:00"/>
    <d v="1899-12-30T09:00:00"/>
    <d v="1899-12-30T10:00:00"/>
    <d v="1899-12-30T01:00:00"/>
    <s v="SDC"/>
    <s v="N/A"/>
  </r>
  <r>
    <n v="12982"/>
    <x v="43"/>
    <x v="13"/>
    <s v="IP"/>
    <s v="Support AMI"/>
    <m/>
    <s v="IFTS"/>
    <n v="9"/>
    <m/>
    <s v="X"/>
    <x v="1"/>
    <s v="NET"/>
    <s v="DECI_STD"/>
    <m/>
    <n v="12981"/>
    <s v="SUPP"/>
    <d v="1899-12-30T15:00:00"/>
    <d v="1899-12-30T16:00:00"/>
    <d v="1899-12-30T01:00:00"/>
    <d v="1899-12-30T15:00:00"/>
    <d v="1899-12-30T16:00:00"/>
    <d v="1899-12-30T01:00:00"/>
    <s v="SDC"/>
    <s v="N/A"/>
  </r>
  <r>
    <n v="12983"/>
    <x v="44"/>
    <x v="13"/>
    <s v="IP"/>
    <s v="Support AMI"/>
    <m/>
    <s v="ACS"/>
    <n v="5"/>
    <m/>
    <s v="X"/>
    <x v="1"/>
    <s v="NET"/>
    <s v="DECI_STD"/>
    <m/>
    <n v="12982"/>
    <s v="SUPP"/>
    <d v="1899-12-30T06:00:00"/>
    <d v="1899-12-30T07:00:00"/>
    <d v="1899-12-30T01:00:00"/>
    <d v="1899-12-30T06:00:00"/>
    <d v="1899-12-30T07:00:00"/>
    <d v="1899-12-30T01:00:00"/>
    <s v="SDC"/>
    <s v="N/A"/>
  </r>
  <r>
    <n v="12984"/>
    <x v="44"/>
    <x v="13"/>
    <s v="IP"/>
    <s v="Support IFTS"/>
    <m/>
    <s v="ACS"/>
    <n v="23"/>
    <m/>
    <s v="X"/>
    <x v="1"/>
    <s v="NET"/>
    <s v="RNG_STD"/>
    <m/>
    <n v="12983"/>
    <s v="SUPP"/>
    <d v="1899-12-30T07:30:00"/>
    <d v="1899-12-30T08:30:00"/>
    <d v="1899-12-30T01:00:00"/>
    <d v="1899-12-30T07:30:00"/>
    <d v="1899-12-30T08:30:00"/>
    <d v="1899-12-30T01:00:00"/>
    <s v="SDC"/>
    <s v="N/A"/>
  </r>
  <r>
    <n v="12985"/>
    <x v="44"/>
    <x v="13"/>
    <s v="IP"/>
    <s v="Support IFTS"/>
    <m/>
    <s v="ACS"/>
    <n v="32"/>
    <m/>
    <s v="X"/>
    <x v="1"/>
    <s v="NET"/>
    <s v="RNG_STD"/>
    <m/>
    <n v="12984"/>
    <s v="SUPP"/>
    <d v="1899-12-30T09:00:00"/>
    <d v="1899-12-30T10:00:00"/>
    <d v="1899-12-30T01:00:00"/>
    <s v="09:00"/>
    <s v="10:00"/>
    <d v="1899-12-30T01:00:00"/>
    <s v="SDC"/>
    <s v="N/A"/>
  </r>
  <r>
    <n v="12986"/>
    <x v="44"/>
    <x v="13"/>
    <s v="IP"/>
    <s v="Support IFTS"/>
    <m/>
    <s v="ACS"/>
    <n v="17"/>
    <m/>
    <s v="X"/>
    <x v="1"/>
    <s v="NET"/>
    <s v="RNG_STD"/>
    <m/>
    <n v="12985"/>
    <s v="SUPP"/>
    <d v="1899-12-30T12:00:00"/>
    <d v="1899-12-30T13:00:00"/>
    <d v="1899-12-30T01:00:00"/>
    <s v="12:00"/>
    <d v="1899-12-30T12:50:00"/>
    <d v="1899-12-30T00:50:00"/>
    <s v="SDC"/>
    <s v="N/A"/>
  </r>
  <r>
    <n v="12987"/>
    <x v="44"/>
    <x v="13"/>
    <s v="IP"/>
    <s v="Support IFTS"/>
    <m/>
    <s v="ACS"/>
    <n v="20"/>
    <m/>
    <s v="X"/>
    <x v="1"/>
    <s v="NET"/>
    <s v="RNG_STD"/>
    <m/>
    <n v="12986"/>
    <s v="SUPP"/>
    <d v="1899-12-30T13:30:00"/>
    <d v="1899-12-30T14:30:00"/>
    <d v="1899-12-30T01:00:00"/>
    <d v="1899-12-30T13:30:00"/>
    <d v="1899-12-30T14:30:00"/>
    <d v="1899-12-30T01:00:00"/>
    <s v="SDC"/>
    <s v="N/A"/>
  </r>
  <r>
    <n v="12988"/>
    <x v="44"/>
    <x v="13"/>
    <s v=" IFTS LIFT 24-03 QATAR"/>
    <s v="QATAR"/>
    <n v="57"/>
    <s v="IFTS"/>
    <n v="5"/>
    <s v="X"/>
    <m/>
    <x v="2"/>
    <s v="STDA"/>
    <s v="CAS_DECI"/>
    <m/>
    <m/>
    <s v="FMS CAS02"/>
    <s v="13:30"/>
    <s v="14:30"/>
    <d v="1899-12-30T01:00:00"/>
    <d v="1899-12-30T13:30:00"/>
    <d v="1899-12-30T13:40:00"/>
    <d v="1899-12-30T00:10:00"/>
    <s v="RSLD"/>
    <s v="CD3"/>
  </r>
  <r>
    <n v="12989"/>
    <x v="45"/>
    <x v="13"/>
    <s v="IP"/>
    <s v="Support IFTS"/>
    <m/>
    <s v="ACS"/>
    <n v="5"/>
    <m/>
    <s v="X"/>
    <x v="1"/>
    <s v="NET"/>
    <s v="RNG_STD"/>
    <m/>
    <n v="12988"/>
    <s v="SUPP"/>
    <d v="1899-12-30T06:00:00"/>
    <d v="1899-12-30T07:00:00"/>
    <d v="1899-12-30T01:00:00"/>
    <d v="1899-12-30T06:00:00"/>
    <d v="1899-12-30T06:50:00"/>
    <d v="1899-12-30T00:50:00"/>
    <s v="SDC"/>
    <s v="N/A"/>
  </r>
  <r>
    <n v="12990"/>
    <x v="45"/>
    <x v="13"/>
    <s v="IP"/>
    <s v="Support IFTS"/>
    <m/>
    <s v="ACS"/>
    <n v="14"/>
    <m/>
    <s v="X"/>
    <x v="1"/>
    <s v="NET"/>
    <s v="RNG_STD"/>
    <m/>
    <n v="12989"/>
    <s v="SUPP"/>
    <d v="1899-12-30T07:30:00"/>
    <d v="1899-12-30T08:30:00"/>
    <d v="1899-12-30T01:00:00"/>
    <d v="1899-12-30T07:30:00"/>
    <d v="1899-12-30T08:30:00"/>
    <d v="1899-12-30T01:00:00"/>
    <s v="SDC"/>
    <s v="N/A"/>
  </r>
  <r>
    <n v="12991"/>
    <x v="45"/>
    <x v="13"/>
    <s v="LIFT IFTS 25-01 HUN"/>
    <s v="IFTS"/>
    <n v="71"/>
    <s v="ACS"/>
    <n v="10"/>
    <m/>
    <s v="X"/>
    <x v="2"/>
    <s v="STDA"/>
    <s v="DECI_STD"/>
    <m/>
    <m/>
    <s v="PT NAV01"/>
    <s v="07:30"/>
    <s v="08:30"/>
    <d v="1899-12-30T01:00:00"/>
    <m/>
    <m/>
    <s v=""/>
    <s v="RSLD"/>
    <s v="CD4"/>
  </r>
  <r>
    <n v="12992"/>
    <x v="46"/>
    <x v="14"/>
    <s v="IP"/>
    <s v="Support IFTS"/>
    <m/>
    <s v="IFTS"/>
    <n v="9"/>
    <m/>
    <s v="X"/>
    <x v="1"/>
    <s v="NET"/>
    <s v="DECI_STD"/>
    <m/>
    <n v="12991"/>
    <s v="SUPP"/>
    <d v="1899-12-30T06:00:00"/>
    <d v="1899-12-30T07:00:00"/>
    <d v="1899-12-30T01:00:00"/>
    <m/>
    <m/>
    <s v=""/>
    <s v="SMC"/>
    <s v="CD5"/>
  </r>
  <r>
    <n v="12993"/>
    <x v="46"/>
    <x v="14"/>
    <s v="IP"/>
    <s v="Support IFTS"/>
    <m/>
    <s v="ACS"/>
    <n v="8"/>
    <m/>
    <s v="X"/>
    <x v="1"/>
    <s v="NET"/>
    <s v="DECI_STD"/>
    <m/>
    <n v="12992"/>
    <s v="SUPP"/>
    <d v="1899-12-30T07:30:00"/>
    <d v="1899-12-30T08:30:00"/>
    <d v="1899-12-30T01:00:00"/>
    <d v="1899-12-30T07:30:00"/>
    <d v="1899-12-30T08:30:00"/>
    <d v="1899-12-30T01:00:00"/>
    <s v="SDC"/>
    <s v="N/A"/>
  </r>
  <r>
    <n v="12994"/>
    <x v="46"/>
    <x v="14"/>
    <s v="IP"/>
    <s v="Support AMI"/>
    <m/>
    <s v="ACS"/>
    <n v="14"/>
    <m/>
    <s v="X"/>
    <x v="1"/>
    <s v="NET"/>
    <s v="DECI_STD"/>
    <m/>
    <n v="12993"/>
    <s v="SUPP"/>
    <d v="1899-12-30T09:00:00"/>
    <d v="1899-12-30T10:00:00"/>
    <d v="1899-12-30T01:00:00"/>
    <d v="1899-12-30T09:00:00"/>
    <d v="1899-12-30T10:00:00"/>
    <d v="1899-12-30T01:00:00"/>
    <s v="SDC"/>
    <s v="N/A"/>
  </r>
  <r>
    <n v="12995"/>
    <x v="46"/>
    <x v="14"/>
    <s v="IP"/>
    <s v="Support IFTS"/>
    <m/>
    <s v="ACS"/>
    <n v="5"/>
    <m/>
    <s v="X"/>
    <x v="1"/>
    <s v="NET"/>
    <s v="DECI_STD"/>
    <m/>
    <n v="12994"/>
    <s v="SUPP"/>
    <d v="1899-12-30T12:00:00"/>
    <d v="1899-12-30T13:00:00"/>
    <d v="1899-12-30T01:00:00"/>
    <d v="1899-12-30T12:00:00"/>
    <d v="1899-12-30T13:00:00"/>
    <d v="1899-12-30T01:00:00"/>
    <s v="SDC"/>
    <s v="N/A"/>
  </r>
  <r>
    <n v="12996"/>
    <x v="46"/>
    <x v="14"/>
    <s v="IP"/>
    <s v="Support IFTS"/>
    <m/>
    <s v="IFTS"/>
    <n v="22"/>
    <m/>
    <s v="X"/>
    <x v="4"/>
    <s v="NET"/>
    <s v="DECI_STD"/>
    <m/>
    <n v="13007"/>
    <s v="SUPP"/>
    <s v="12:00"/>
    <s v="13:00"/>
    <d v="1899-12-30T01:00:00"/>
    <s v="12:00"/>
    <s v="13:00"/>
    <d v="1899-12-30T01:00:00"/>
    <s v="DCO"/>
    <s v="N/A"/>
  </r>
  <r>
    <n v="12997"/>
    <x v="46"/>
    <x v="14"/>
    <s v="IP"/>
    <s v="Support IFTS"/>
    <m/>
    <s v="ACS"/>
    <n v="32"/>
    <m/>
    <s v="X"/>
    <x v="1"/>
    <s v="NET"/>
    <s v="DECI_STD"/>
    <m/>
    <n v="12996"/>
    <s v="SUPP"/>
    <d v="1899-12-30T13:30:00"/>
    <d v="1899-12-30T14:30:00"/>
    <d v="1899-12-30T01:00:00"/>
    <d v="1899-12-30T13:30:00"/>
    <d v="1899-12-30T14:30:00"/>
    <d v="1899-12-30T01:00:00"/>
    <s v="RSLD"/>
    <s v="CD3"/>
  </r>
  <r>
    <n v="12998"/>
    <x v="46"/>
    <x v="14"/>
    <s v="IP"/>
    <s v="Support AMI"/>
    <m/>
    <s v="ACS"/>
    <n v="5"/>
    <m/>
    <s v="X"/>
    <x v="1"/>
    <s v="NET"/>
    <s v="DECI_STD"/>
    <m/>
    <n v="12997"/>
    <s v="SD DACM02"/>
    <s v="15:00"/>
    <d v="1899-12-30T15:30:00"/>
    <d v="1899-12-30T00:30:00"/>
    <s v="15:00"/>
    <d v="1899-12-30T15:30:00"/>
    <d v="1899-12-30T00:30:00"/>
    <s v="SDC"/>
    <s v="N/A"/>
  </r>
  <r>
    <n v="12999"/>
    <x v="46"/>
    <x v="14"/>
    <s v="IP"/>
    <s v="Support AMI"/>
    <m/>
    <s v="ACS"/>
    <n v="9"/>
    <m/>
    <s v="X"/>
    <x v="1"/>
    <s v="NET"/>
    <s v="DECI_STD"/>
    <m/>
    <n v="12998"/>
    <s v="SD DACM02"/>
    <s v="15:35"/>
    <d v="1899-12-30T16:05:00"/>
    <d v="1899-12-30T00:30:00"/>
    <s v="15:35"/>
    <d v="1899-12-30T16:05:00"/>
    <d v="1899-12-30T00:30:00"/>
    <s v="SDC"/>
    <s v="N/A"/>
  </r>
  <r>
    <n v="13000"/>
    <x v="98"/>
    <x v="14"/>
    <s v="IP"/>
    <s v="Support IFTS"/>
    <m/>
    <s v="IFTS"/>
    <n v="23"/>
    <m/>
    <s v="X"/>
    <x v="6"/>
    <s v="NET"/>
    <s v="DECI_STD"/>
    <m/>
    <n v="12999"/>
    <s v="SUPP"/>
    <d v="1899-12-30T09:00:00"/>
    <d v="1899-12-30T10:00:00"/>
    <d v="1899-12-30T01:00:00"/>
    <d v="1899-12-30T09:00:00"/>
    <d v="1899-12-30T10:00:00"/>
    <d v="1899-12-30T01:00:00"/>
    <s v="SDC"/>
    <s v="N/A"/>
  </r>
  <r>
    <n v="13001"/>
    <x v="98"/>
    <x v="14"/>
    <s v="IP"/>
    <s v="Support IFTS"/>
    <m/>
    <s v="ACS"/>
    <n v="1"/>
    <m/>
    <s v="X"/>
    <x v="4"/>
    <s v="NET"/>
    <s v="DECI_STD"/>
    <m/>
    <n v="13000"/>
    <s v="SUPP"/>
    <d v="1899-12-30T09:00:00"/>
    <d v="1899-12-30T10:00:00"/>
    <d v="1899-12-30T01:00:00"/>
    <s v="09:00"/>
    <s v="10:00"/>
    <d v="1899-12-30T01:00:00"/>
    <s v="SDC"/>
    <s v="N/A"/>
  </r>
  <r>
    <n v="13002"/>
    <x v="98"/>
    <x v="14"/>
    <s v="IP"/>
    <s v="Support IFTS"/>
    <m/>
    <s v="ACS"/>
    <n v="5"/>
    <m/>
    <s v="X"/>
    <x v="6"/>
    <s v="NET"/>
    <s v="DECI_STD"/>
    <m/>
    <n v="13001"/>
    <s v="SUPP"/>
    <d v="1899-12-30T10:30:00"/>
    <d v="1899-12-30T11:30:00"/>
    <d v="1899-12-30T01:00:00"/>
    <d v="1899-12-30T10:30:00"/>
    <d v="1899-12-30T11:30:00"/>
    <d v="1899-12-30T01:00:00"/>
    <s v="SDC"/>
    <s v="N/A"/>
  </r>
  <r>
    <n v="13003"/>
    <x v="98"/>
    <x v="14"/>
    <s v="IP"/>
    <s v="Support IFTS"/>
    <m/>
    <s v="ACS"/>
    <n v="10"/>
    <m/>
    <s v="X"/>
    <x v="4"/>
    <s v="NET"/>
    <s v="DECI_STD"/>
    <m/>
    <n v="13002"/>
    <s v="SUPP"/>
    <d v="1899-12-30T10:30:00"/>
    <d v="1899-12-30T11:30:00"/>
    <d v="1899-12-30T01:00:00"/>
    <d v="1899-12-30T10:30:00"/>
    <d v="1899-12-30T11:30:00"/>
    <d v="1899-12-30T01:00:00"/>
    <s v="SDC"/>
    <s v="N/A"/>
  </r>
  <r>
    <n v="13004"/>
    <x v="98"/>
    <x v="14"/>
    <s v="IP"/>
    <s v="Support QATAR"/>
    <m/>
    <s v="ACS"/>
    <n v="20"/>
    <m/>
    <s v="X"/>
    <x v="4"/>
    <s v="NET"/>
    <s v="DECI_STD"/>
    <m/>
    <n v="13003"/>
    <s v="SUPP"/>
    <d v="1899-12-30T13:30:00"/>
    <d v="1899-12-30T14:30:00"/>
    <d v="1899-12-30T01:00:00"/>
    <s v="13:30"/>
    <s v="14:30"/>
    <d v="1899-12-30T01:00:00"/>
    <s v="SDC"/>
    <s v="N/A"/>
  </r>
  <r>
    <n v="13005"/>
    <x v="99"/>
    <x v="14"/>
    <s v="IP"/>
    <s v="Support IFTS"/>
    <m/>
    <s v="ACS"/>
    <n v="17"/>
    <m/>
    <s v="X"/>
    <x v="6"/>
    <s v="NET"/>
    <s v="DECI_STD"/>
    <m/>
    <n v="13004"/>
    <s v="SUPP"/>
    <d v="1899-12-30T06:00:00"/>
    <d v="1899-12-30T07:00:00"/>
    <d v="1899-12-30T01:00:00"/>
    <d v="1899-12-30T06:00:00"/>
    <d v="1899-12-30T07:00:00"/>
    <d v="1899-12-30T01:00:00"/>
    <s v="SDC"/>
    <s v="N/A"/>
  </r>
  <r>
    <n v="13006"/>
    <x v="99"/>
    <x v="14"/>
    <s v="IP"/>
    <s v="Support IFTS"/>
    <m/>
    <s v="ACS"/>
    <n v="22"/>
    <m/>
    <s v="X"/>
    <x v="4"/>
    <s v="NET"/>
    <s v="DECI_STD"/>
    <m/>
    <n v="13005"/>
    <s v="SUPP"/>
    <d v="1899-12-30T07:30:00"/>
    <d v="1899-12-30T08:30:00"/>
    <d v="1899-12-30T01:00:00"/>
    <d v="1899-12-30T07:30:00"/>
    <d v="1899-12-30T08:30:00"/>
    <d v="1899-12-30T01:00:00"/>
    <s v="SDC"/>
    <s v="N/A"/>
  </r>
  <r>
    <n v="13007"/>
    <x v="99"/>
    <x v="14"/>
    <s v="IP"/>
    <s v="Support IFTS"/>
    <m/>
    <s v="IFTS"/>
    <n v="10"/>
    <m/>
    <s v="X"/>
    <x v="6"/>
    <s v="NET"/>
    <s v="DECI_STD"/>
    <m/>
    <n v="13006"/>
    <s v="SUPP"/>
    <d v="1899-12-30T07:30:00"/>
    <d v="1899-12-30T08:30:00"/>
    <d v="1899-12-30T01:00:00"/>
    <d v="1899-12-30T07:30:00"/>
    <d v="1899-12-30T08:30:00"/>
    <d v="1899-12-30T01:00:00"/>
    <s v="SDC"/>
    <s v="N/A"/>
  </r>
  <r>
    <n v="13008"/>
    <x v="99"/>
    <x v="14"/>
    <s v="IP"/>
    <s v="Support IFTS"/>
    <m/>
    <s v="ACS"/>
    <n v="1"/>
    <m/>
    <s v="X"/>
    <x v="4"/>
    <s v="NET"/>
    <s v="DECI_STD"/>
    <m/>
    <n v="13007"/>
    <s v="SUPP"/>
    <d v="1899-12-30T09:00:00"/>
    <d v="1899-12-30T10:00:00"/>
    <d v="1899-12-30T01:00:00"/>
    <d v="1899-12-30T09:00:00"/>
    <d v="1899-12-30T10:00:00"/>
    <d v="1899-12-30T01:00:00"/>
    <s v="SDC"/>
    <s v="N/A"/>
  </r>
  <r>
    <n v="13009"/>
    <x v="99"/>
    <x v="14"/>
    <s v="IP"/>
    <s v="Support IFTS"/>
    <m/>
    <s v="ACS"/>
    <n v="16"/>
    <m/>
    <s v="X"/>
    <x v="6"/>
    <s v="NET"/>
    <s v="DECI_STD"/>
    <m/>
    <n v="13008"/>
    <s v="SUPP"/>
    <d v="1899-12-30T10:30:00"/>
    <d v="1899-12-30T11:30:00"/>
    <d v="1899-12-30T01:00:00"/>
    <d v="1899-12-30T10:30:00"/>
    <d v="1899-12-30T11:30:00"/>
    <d v="1899-12-30T01:00:00"/>
    <s v="SDC"/>
    <s v="N/A"/>
  </r>
  <r>
    <n v="13010"/>
    <x v="99"/>
    <x v="14"/>
    <s v="IP"/>
    <s v="Support IFTS"/>
    <m/>
    <s v="ACS"/>
    <n v="32"/>
    <m/>
    <s v="X"/>
    <x v="4"/>
    <s v="NET"/>
    <s v="DECI_STD"/>
    <m/>
    <n v="13009"/>
    <s v="SUPP"/>
    <d v="1899-12-30T12:00:00"/>
    <d v="1899-12-30T13:00:00"/>
    <d v="1899-12-30T01:00:00"/>
    <d v="1899-12-30T12:00:00"/>
    <d v="1899-12-30T13:00:00"/>
    <d v="1899-12-30T01:00:00"/>
    <s v="SDC"/>
    <s v="N/A"/>
  </r>
  <r>
    <n v="13011"/>
    <x v="99"/>
    <x v="14"/>
    <s v="IP"/>
    <s v="Support IFTS"/>
    <m/>
    <s v="ACS"/>
    <n v="7"/>
    <m/>
    <s v="X"/>
    <x v="6"/>
    <s v="NET"/>
    <s v="DECI_STD"/>
    <m/>
    <n v="13010"/>
    <s v="SUPP"/>
    <d v="1899-12-30T13:30:00"/>
    <d v="1899-12-30T14:30:00"/>
    <d v="1899-12-30T01:00:00"/>
    <d v="1899-12-30T13:40:00"/>
    <d v="1899-12-30T14:30:00"/>
    <d v="1899-12-30T00:50:00"/>
    <s v="SDC"/>
    <s v="N/A"/>
  </r>
  <r>
    <n v="13012"/>
    <x v="99"/>
    <x v="14"/>
    <s v="IP"/>
    <s v="Support AMI"/>
    <m/>
    <s v="ACS"/>
    <n v="32"/>
    <m/>
    <s v="X"/>
    <x v="4"/>
    <s v="NET"/>
    <s v="DECI_STD"/>
    <m/>
    <n v="13011"/>
    <s v="SUPP"/>
    <d v="1899-12-30T15:00:00"/>
    <d v="1899-12-30T15:30:00"/>
    <d v="1899-12-30T00:30:00"/>
    <d v="1899-12-30T15:00:00"/>
    <d v="1899-12-30T15:30:00"/>
    <d v="1899-12-30T00:30:00"/>
    <s v="SDC"/>
    <s v="N/A"/>
  </r>
  <r>
    <n v="13013"/>
    <x v="99"/>
    <x v="14"/>
    <s v="IP"/>
    <s v="Support AMI"/>
    <m/>
    <s v="ACS"/>
    <n v="1"/>
    <m/>
    <s v="X"/>
    <x v="4"/>
    <s v="NET"/>
    <s v="DECI_STD"/>
    <m/>
    <n v="13012"/>
    <s v="SUPP"/>
    <d v="1899-12-30T15:35:00"/>
    <d v="1899-12-30T16:05:00"/>
    <d v="1899-12-30T00:30:00"/>
    <d v="1899-12-30T15:30:00"/>
    <d v="1899-12-30T16:00:00"/>
    <d v="1899-12-30T00:30:00"/>
    <s v="SDC"/>
    <s v="N/A"/>
  </r>
  <r>
    <n v="13014"/>
    <x v="47"/>
    <x v="14"/>
    <s v="IP"/>
    <s v="Support IFTS"/>
    <m/>
    <s v="ACS"/>
    <n v="4"/>
    <m/>
    <s v="X"/>
    <x v="6"/>
    <s v="NET"/>
    <s v="DECI_STD"/>
    <m/>
    <n v="13013"/>
    <s v="SUPP"/>
    <d v="1899-12-30T07:30:00"/>
    <d v="1899-12-30T08:30:00"/>
    <d v="1899-12-30T01:00:00"/>
    <d v="1899-12-30T07:30:00"/>
    <d v="1899-12-30T08:35:00"/>
    <d v="1899-12-30T01:05:00"/>
    <s v="SDC"/>
    <s v="N/A"/>
  </r>
  <r>
    <n v="13015"/>
    <x v="47"/>
    <x v="14"/>
    <s v="IP"/>
    <s v="Support QATAR"/>
    <m/>
    <s v="IFTS"/>
    <n v="23"/>
    <m/>
    <s v="X"/>
    <x v="6"/>
    <s v="NET"/>
    <s v="DECI_STD"/>
    <m/>
    <n v="13014"/>
    <s v="SUPP"/>
    <d v="1899-12-30T09:00:00"/>
    <d v="1899-12-30T10:00:00"/>
    <d v="1899-12-30T01:00:00"/>
    <d v="1899-12-30T09:00:00"/>
    <d v="1899-12-30T10:00:00"/>
    <d v="1899-12-30T01:00:00"/>
    <s v="DCO"/>
    <s v="N/A"/>
  </r>
  <r>
    <n v="13016"/>
    <x v="47"/>
    <x v="14"/>
    <s v="IP"/>
    <s v="Support IFTS"/>
    <m/>
    <s v="IFTS"/>
    <n v="22"/>
    <m/>
    <s v="X"/>
    <x v="4"/>
    <s v="NET"/>
    <s v="DECI_STD"/>
    <m/>
    <n v="13015"/>
    <s v="SUPP"/>
    <d v="1899-12-30T10:30:00"/>
    <d v="1899-12-30T11:30:00"/>
    <d v="1899-12-30T01:00:00"/>
    <d v="1899-12-30T10:30:00"/>
    <d v="1899-12-30T11:30:00"/>
    <d v="1899-12-30T01:00:00"/>
    <s v="SDC"/>
    <s v="N/A"/>
  </r>
  <r>
    <n v="13017"/>
    <x v="47"/>
    <x v="14"/>
    <s v="IP"/>
    <s v="Support IFTS"/>
    <m/>
    <s v="ACS"/>
    <n v="5"/>
    <m/>
    <s v="X"/>
    <x v="6"/>
    <s v="NET"/>
    <s v="DECI_STD"/>
    <m/>
    <n v="13016"/>
    <s v="SUPP"/>
    <d v="1899-12-30T10:30:00"/>
    <d v="1899-12-30T11:30:00"/>
    <d v="1899-12-30T01:00:00"/>
    <d v="1899-12-30T10:30:00"/>
    <d v="1899-12-30T11:30:00"/>
    <d v="1899-12-30T01:00:00"/>
    <s v="SDC"/>
    <s v="N/A"/>
  </r>
  <r>
    <n v="13018"/>
    <x v="47"/>
    <x v="14"/>
    <s v="IP"/>
    <s v="Support IFTS"/>
    <m/>
    <s v="ACS"/>
    <n v="17"/>
    <m/>
    <s v="X"/>
    <x v="6"/>
    <s v="NET"/>
    <s v="DECI_STD"/>
    <m/>
    <n v="13017"/>
    <s v="SUPP"/>
    <d v="1899-12-30T12:00:00"/>
    <d v="1899-12-30T13:00:00"/>
    <d v="1899-12-30T01:00:00"/>
    <d v="1899-12-30T12:00:00"/>
    <d v="1899-12-30T13:00:00"/>
    <d v="1899-12-30T01:00:00"/>
    <s v="SDC"/>
    <s v="N/A"/>
  </r>
  <r>
    <n v="13019"/>
    <x v="47"/>
    <x v="14"/>
    <s v="IP"/>
    <s v="Support IFTS"/>
    <m/>
    <s v="ACS"/>
    <n v="3"/>
    <m/>
    <s v="X"/>
    <x v="4"/>
    <s v="NET"/>
    <s v="DECI_STD"/>
    <m/>
    <n v="13018"/>
    <s v="SUPP"/>
    <d v="1899-12-30T13:30:00"/>
    <d v="1899-12-30T14:30:00"/>
    <d v="1899-12-30T01:00:00"/>
    <d v="1899-12-30T13:30:00"/>
    <d v="1899-12-30T14:30:00"/>
    <d v="1899-12-30T01:00:00"/>
    <s v="SDC"/>
    <s v="N/A"/>
  </r>
  <r>
    <n v="13020"/>
    <x v="47"/>
    <x v="14"/>
    <s v="IP"/>
    <s v="Support AMI"/>
    <m/>
    <s v="ACS"/>
    <n v="9"/>
    <m/>
    <s v="X"/>
    <x v="4"/>
    <s v="NET"/>
    <s v="DECI_STD"/>
    <m/>
    <n v="13019"/>
    <s v="SUPP"/>
    <d v="1899-12-30T15:00:00"/>
    <d v="1899-12-30T15:30:00"/>
    <d v="1899-12-30T00:30:00"/>
    <d v="1899-12-30T15:00:00"/>
    <d v="1899-12-30T15:30:00"/>
    <d v="1899-12-30T00:30:00"/>
    <s v="SDC"/>
    <s v="N/A"/>
  </r>
  <r>
    <n v="13021"/>
    <x v="47"/>
    <x v="14"/>
    <s v="IP"/>
    <s v="Support AMI"/>
    <m/>
    <s v="IFTS"/>
    <n v="23"/>
    <m/>
    <s v="X"/>
    <x v="4"/>
    <s v="NET"/>
    <s v="DECI_STD"/>
    <m/>
    <n v="13020"/>
    <s v="SUPP"/>
    <d v="1899-12-30T15:35:00"/>
    <d v="1899-12-30T16:05:00"/>
    <d v="1899-12-30T00:30:00"/>
    <d v="1899-12-30T15:35:00"/>
    <d v="1899-12-30T16:05:00"/>
    <d v="1899-12-30T00:30:00"/>
    <s v="SDC"/>
    <s v="N/A"/>
  </r>
  <r>
    <n v="13022"/>
    <x v="47"/>
    <x v="14"/>
    <s v="IP"/>
    <s v="Support IFTS"/>
    <m/>
    <s v="ACS"/>
    <n v="1"/>
    <m/>
    <s v="X"/>
    <x v="1"/>
    <s v="NET"/>
    <s v="DECI_STD"/>
    <m/>
    <n v="13021"/>
    <s v="SUPP"/>
    <d v="1899-12-30T15:00:00"/>
    <d v="1899-12-30T16:00:00"/>
    <d v="1899-12-30T01:00:00"/>
    <d v="1899-12-30T15:00:00"/>
    <d v="1899-12-30T16:00:00"/>
    <d v="1899-12-30T01:00:00"/>
    <s v="SDC"/>
    <s v="N/A"/>
  </r>
  <r>
    <n v="13023"/>
    <x v="48"/>
    <x v="14"/>
    <s v="IP"/>
    <s v="Support IFTS"/>
    <m/>
    <s v="IFTS"/>
    <n v="22"/>
    <m/>
    <s v="X"/>
    <x v="1"/>
    <s v="NET"/>
    <s v="DECI_STD"/>
    <m/>
    <n v="13022"/>
    <s v="SUPP"/>
    <d v="1899-12-30T06:00:00"/>
    <d v="1899-12-30T07:00:00"/>
    <d v="1899-12-30T01:00:00"/>
    <m/>
    <m/>
    <s v=""/>
    <s v="SMC"/>
    <s v="CD10"/>
  </r>
  <r>
    <n v="13024"/>
    <x v="48"/>
    <x v="14"/>
    <s v="LIFT IFTS 24-05 AUT"/>
    <s v="IFTS"/>
    <n v="65"/>
    <s v="IFTS"/>
    <n v="23"/>
    <m/>
    <s v="X"/>
    <x v="6"/>
    <s v="STDA"/>
    <s v="LOW LEVEL"/>
    <m/>
    <m/>
    <s v="FMS LLF01"/>
    <s v="06:00"/>
    <s v="07:00"/>
    <d v="1899-12-30T01:00:00"/>
    <m/>
    <m/>
    <s v=""/>
    <s v="RSLD"/>
    <s v="CD3"/>
  </r>
  <r>
    <n v="13025"/>
    <x v="48"/>
    <x v="14"/>
    <s v="IP"/>
    <s v="Support IFTS"/>
    <m/>
    <s v="IFTS"/>
    <n v="10"/>
    <m/>
    <s v="X"/>
    <x v="4"/>
    <s v="NET"/>
    <s v="DECI_STD"/>
    <m/>
    <n v="13024"/>
    <s v="SUPP"/>
    <d v="1899-12-30T07:30:00"/>
    <d v="1899-12-30T08:30:00"/>
    <d v="1899-12-30T01:00:00"/>
    <d v="1899-12-30T07:30:00"/>
    <d v="1899-12-30T08:30:00"/>
    <d v="1899-12-30T01:00:00"/>
    <s v="SDC"/>
    <s v="N/A"/>
  </r>
  <r>
    <n v="13026"/>
    <x v="48"/>
    <x v="14"/>
    <s v="IP"/>
    <s v="Support IFTS"/>
    <m/>
    <s v="ACS"/>
    <n v="23"/>
    <m/>
    <s v="X"/>
    <x v="1"/>
    <s v="NET"/>
    <s v="DECI_STD"/>
    <m/>
    <n v="13025"/>
    <s v="SUPP"/>
    <d v="1899-12-30T07:30:00"/>
    <d v="1899-12-30T08:30:00"/>
    <d v="1899-12-30T01:00:00"/>
    <m/>
    <m/>
    <s v=""/>
    <s v="SMC"/>
    <s v="CD10"/>
  </r>
  <r>
    <n v="13027"/>
    <x v="48"/>
    <x v="14"/>
    <s v="IP"/>
    <s v="Support QATAR"/>
    <m/>
    <s v="ACS"/>
    <n v="14"/>
    <m/>
    <s v="X"/>
    <x v="4"/>
    <s v="NET"/>
    <s v="DECI_STD"/>
    <m/>
    <n v="13026"/>
    <s v="SUPP"/>
    <d v="1899-12-30T09:00:00"/>
    <d v="1899-12-30T10:00:00"/>
    <d v="1899-12-30T01:00:00"/>
    <d v="1899-12-30T09:00:00"/>
    <d v="1899-12-30T10:00:00"/>
    <d v="1899-12-30T01:00:00"/>
    <s v="SDC"/>
    <s v="N/A"/>
  </r>
  <r>
    <n v="13028"/>
    <x v="48"/>
    <x v="14"/>
    <s v=" IFTS LIFT 24-03 QATAR"/>
    <s v="QATAR"/>
    <n v="56"/>
    <s v="ACS"/>
    <n v="5"/>
    <s v="X"/>
    <m/>
    <x v="0"/>
    <s v="STDA"/>
    <s v="DECI_STD"/>
    <m/>
    <m/>
    <s v="FMSC DBFM02"/>
    <s v="10:30"/>
    <s v="11:30"/>
    <d v="1899-12-30T01:00:00"/>
    <m/>
    <m/>
    <s v=""/>
    <s v="ERR"/>
    <s v="CD10"/>
  </r>
  <r>
    <n v="13029"/>
    <x v="48"/>
    <x v="14"/>
    <s v="LIFT IFTS 24-05 AUT"/>
    <s v="IFTS"/>
    <n v="65"/>
    <s v="IFTS"/>
    <n v="23"/>
    <m/>
    <s v="X"/>
    <x v="1"/>
    <s v="STDA"/>
    <s v="LOW LEVEL"/>
    <m/>
    <m/>
    <s v="FMS LLF01"/>
    <s v="06:00"/>
    <s v="07:00"/>
    <d v="1899-12-30T01:00:00"/>
    <d v="1899-12-30T06:30:00"/>
    <d v="1899-12-30T07:10:00"/>
    <d v="1899-12-30T00:40:00"/>
    <s v="RSLD"/>
    <s v="CD3"/>
  </r>
  <r>
    <n v="13030"/>
    <x v="49"/>
    <x v="15"/>
    <s v="IP"/>
    <s v="Support QATAR"/>
    <m/>
    <s v="ACS"/>
    <n v="23"/>
    <m/>
    <s v="X"/>
    <x v="4"/>
    <s v="NET"/>
    <s v="DECI_STD"/>
    <m/>
    <n v="13029"/>
    <s v="SUPP"/>
    <d v="1899-12-30T07:30:00"/>
    <d v="1899-12-30T08:30:00"/>
    <d v="1899-12-30T01:00:00"/>
    <d v="1899-12-30T07:30:00"/>
    <d v="1899-12-30T08:30:00"/>
    <d v="1899-12-30T01:00:00"/>
    <s v="SDC"/>
    <s v="N/A"/>
  </r>
  <r>
    <n v="13031"/>
    <x v="49"/>
    <x v="15"/>
    <s v="IP"/>
    <s v="Support QATAR"/>
    <m/>
    <s v="ACS"/>
    <n v="10"/>
    <m/>
    <s v="X"/>
    <x v="4"/>
    <s v="NET"/>
    <s v="DECI_STD"/>
    <m/>
    <n v="13030"/>
    <s v="SUPP"/>
    <d v="1899-12-30T09:00:00"/>
    <d v="1899-12-30T10:00:00"/>
    <d v="1899-12-30T01:00:00"/>
    <d v="1899-12-30T09:00:00"/>
    <d v="1899-12-30T10:00:00"/>
    <d v="1899-12-30T01:00:00"/>
    <s v="SDC"/>
    <s v="N/A"/>
  </r>
  <r>
    <n v="13032"/>
    <x v="49"/>
    <x v="15"/>
    <s v="IP"/>
    <s v="Support QATAR"/>
    <m/>
    <s v="IFTS"/>
    <n v="5"/>
    <m/>
    <s v="X"/>
    <x v="4"/>
    <s v="NET"/>
    <s v="ATAG_DECI"/>
    <m/>
    <n v="13031"/>
    <s v="SUPP"/>
    <d v="1899-12-30T10:30:00"/>
    <d v="1899-12-30T11:30:00"/>
    <d v="1899-12-30T01:00:00"/>
    <d v="1899-12-30T10:30:00"/>
    <d v="1899-12-30T11:30:00"/>
    <d v="1899-12-30T01:00:00"/>
    <s v="SDC"/>
    <s v="N/A"/>
  </r>
  <r>
    <n v="13033"/>
    <x v="49"/>
    <x v="15"/>
    <s v="IP"/>
    <s v="Support IFTS"/>
    <m/>
    <s v="IFTS"/>
    <n v="3"/>
    <m/>
    <s v="X"/>
    <x v="4"/>
    <s v="NET"/>
    <s v="DECI_STD"/>
    <m/>
    <n v="13032"/>
    <s v="SUPP"/>
    <d v="1899-12-30T13:30:00"/>
    <d v="1899-12-30T14:30:00"/>
    <d v="1899-12-30T01:00:00"/>
    <d v="1899-12-30T13:30:00"/>
    <d v="1899-12-30T14:30:00"/>
    <d v="1899-12-30T01:00:00"/>
    <s v="DCO"/>
    <s v="N/A"/>
  </r>
  <r>
    <n v="13034"/>
    <x v="49"/>
    <x v="15"/>
    <s v="IP"/>
    <s v="Support IFTS"/>
    <m/>
    <s v="IFTS"/>
    <n v="22"/>
    <m/>
    <s v="X"/>
    <x v="4"/>
    <s v="NET"/>
    <s v="DECI_STD"/>
    <m/>
    <n v="13033"/>
    <s v="SUPP"/>
    <d v="1899-12-30T15:00:00"/>
    <d v="1899-12-30T16:00:00"/>
    <d v="1899-12-30T01:00:00"/>
    <d v="1899-12-30T15:00:00"/>
    <d v="1899-12-30T16:00:00"/>
    <d v="1899-12-30T01:00:00"/>
    <s v="DCO"/>
    <s v="N/A"/>
  </r>
  <r>
    <n v="13035"/>
    <x v="50"/>
    <x v="15"/>
    <s v="IP"/>
    <s v="Support IFTS"/>
    <m/>
    <s v="IFTS"/>
    <n v="3"/>
    <m/>
    <s v="X"/>
    <x v="4"/>
    <s v="NET"/>
    <s v="DECI_STD"/>
    <m/>
    <n v="13034"/>
    <s v="SUPP"/>
    <d v="1899-12-30T06:00:00"/>
    <d v="1899-12-30T07:00:00"/>
    <d v="1899-12-30T01:00:00"/>
    <d v="1899-12-30T06:00:00"/>
    <d v="1899-12-30T07:00:00"/>
    <d v="1899-12-30T01:00:00"/>
    <s v="SDC"/>
    <s v="N/A"/>
  </r>
  <r>
    <n v="13036"/>
    <x v="50"/>
    <x v="15"/>
    <s v="IP"/>
    <s v="Support QATAR"/>
    <m/>
    <s v="IFTS"/>
    <n v="9"/>
    <m/>
    <s v="X"/>
    <x v="4"/>
    <s v="NET"/>
    <s v="DECI_STD_NVG"/>
    <m/>
    <n v="13035"/>
    <s v="SUPP"/>
    <d v="1899-12-30T07:30:00"/>
    <d v="1899-12-30T08:30:00"/>
    <d v="1899-12-30T01:00:00"/>
    <d v="1899-12-30T07:30:00"/>
    <d v="1899-12-30T08:30:00"/>
    <d v="1899-12-30T01:00:00"/>
    <s v="SDC"/>
    <s v="N/A"/>
  </r>
  <r>
    <n v="13037"/>
    <x v="50"/>
    <x v="15"/>
    <s v="IP"/>
    <s v="Support IFTS"/>
    <m/>
    <s v="ACS"/>
    <n v="5"/>
    <m/>
    <s v="X"/>
    <x v="4"/>
    <s v="NET"/>
    <s v="DECI_STD"/>
    <m/>
    <n v="13036"/>
    <s v="SUPP"/>
    <d v="1899-12-30T09:00:00"/>
    <d v="1899-12-30T10:00:00"/>
    <d v="1899-12-30T01:00:00"/>
    <d v="1899-12-30T09:00:00"/>
    <d v="1899-12-30T10:00:00"/>
    <d v="1899-12-30T01:00:00"/>
    <s v="SDC"/>
    <s v="N/A"/>
  </r>
  <r>
    <n v="13038"/>
    <x v="50"/>
    <x v="15"/>
    <s v="IP"/>
    <s v="Support IFTS"/>
    <m/>
    <s v="ACS"/>
    <n v="1"/>
    <m/>
    <s v="X"/>
    <x v="4"/>
    <s v="NET"/>
    <s v="DECI_STD"/>
    <m/>
    <n v="13037"/>
    <s v="SUPP"/>
    <d v="1899-12-30T12:00:00"/>
    <d v="1899-12-30T13:00:00"/>
    <d v="1899-12-30T01:00:00"/>
    <d v="1899-12-30T12:00:00"/>
    <d v="1899-12-30T13:00:00"/>
    <d v="1899-12-30T01:00:00"/>
    <s v="SDC"/>
    <s v="N/A"/>
  </r>
  <r>
    <n v="13039"/>
    <x v="50"/>
    <x v="15"/>
    <s v="IP"/>
    <s v="Support IFTS"/>
    <m/>
    <s v="ACS"/>
    <n v="2"/>
    <m/>
    <s v="X"/>
    <x v="4"/>
    <s v="NET"/>
    <s v="DECI_STD"/>
    <m/>
    <n v="13038"/>
    <s v="SUPP"/>
    <d v="1899-12-30T15:00:00"/>
    <d v="1899-12-30T16:00:00"/>
    <d v="1899-12-30T01:00:00"/>
    <s v="15:00"/>
    <s v="16:00"/>
    <d v="1899-12-30T01:00:00"/>
    <s v="SDC"/>
    <s v="N/A"/>
  </r>
  <r>
    <n v="13040"/>
    <x v="100"/>
    <x v="15"/>
    <s v="IP"/>
    <s v="Support IFTS"/>
    <m/>
    <s v="ACS"/>
    <n v="10"/>
    <m/>
    <s v="X"/>
    <x v="4"/>
    <s v="NET"/>
    <s v="DECI_STD"/>
    <m/>
    <n v="13039"/>
    <s v="SUPP"/>
    <d v="1899-12-30T07:30:00"/>
    <d v="1899-12-30T08:30:00"/>
    <d v="1899-12-30T01:00:00"/>
    <d v="1899-12-30T07:30:00"/>
    <d v="1899-12-30T08:30:00"/>
    <d v="1899-12-30T01:00:00"/>
    <s v="SDC"/>
    <s v="N/A"/>
  </r>
  <r>
    <n v="13041"/>
    <x v="100"/>
    <x v="15"/>
    <s v="IP"/>
    <s v="Support IFTS"/>
    <m/>
    <s v="ACS"/>
    <n v="12"/>
    <m/>
    <s v="X"/>
    <x v="4"/>
    <s v="NET"/>
    <s v="DECI_STD"/>
    <m/>
    <n v="13040"/>
    <s v="SUPP"/>
    <d v="1899-12-30T12:00:00"/>
    <d v="1899-12-30T13:00:00"/>
    <d v="1899-12-30T01:00:00"/>
    <d v="1899-12-30T12:00:00"/>
    <d v="1899-12-30T13:00:00"/>
    <d v="1899-12-30T01:00:00"/>
    <s v="SDC"/>
    <s v="N/A"/>
  </r>
  <r>
    <n v="13042"/>
    <x v="100"/>
    <x v="15"/>
    <s v="IP"/>
    <s v="Support AMI"/>
    <m/>
    <s v="ACS"/>
    <n v="32"/>
    <m/>
    <s v="X"/>
    <x v="4"/>
    <s v="NET"/>
    <s v="DECI_STD"/>
    <m/>
    <n v="13041"/>
    <s v="SUPP"/>
    <d v="1899-12-30T15:00:00"/>
    <d v="1899-12-30T15:30:00"/>
    <d v="1899-12-30T00:30:00"/>
    <d v="1899-12-30T15:00:00"/>
    <d v="1899-12-30T15:30:00"/>
    <d v="1899-12-30T00:30:00"/>
    <s v="SDC"/>
    <s v="N/A"/>
  </r>
  <r>
    <n v="13043"/>
    <x v="100"/>
    <x v="15"/>
    <s v="IP"/>
    <s v="Support AMI"/>
    <m/>
    <s v="ACS"/>
    <n v="9"/>
    <m/>
    <s v="X"/>
    <x v="4"/>
    <s v="NET"/>
    <s v="DECI_STD"/>
    <m/>
    <n v="13042"/>
    <s v="SUPP"/>
    <d v="1899-12-30T15:35:00"/>
    <d v="1899-12-30T16:05:00"/>
    <d v="1899-12-30T00:30:00"/>
    <d v="1899-12-30T15:35:00"/>
    <d v="1899-12-30T16:05:00"/>
    <d v="1899-12-30T00:30:00"/>
    <s v="SDC"/>
    <s v="N/A"/>
  </r>
  <r>
    <n v="13044"/>
    <x v="101"/>
    <x v="15"/>
    <s v="IP"/>
    <s v="Support IFTS"/>
    <m/>
    <s v="ACS"/>
    <n v="12"/>
    <s v="X"/>
    <m/>
    <x v="1"/>
    <s v="NET"/>
    <s v="DECI_STD"/>
    <m/>
    <n v="13043"/>
    <s v="SUPP"/>
    <s v="06:00"/>
    <s v="07:00"/>
    <d v="1899-12-30T01:00:00"/>
    <s v="06:00"/>
    <s v="07:00"/>
    <d v="1899-12-30T01:00:00"/>
    <s v="SDC"/>
    <s v="N/A"/>
  </r>
  <r>
    <n v="13045"/>
    <x v="101"/>
    <x v="15"/>
    <s v="IP"/>
    <s v="Support IFTS"/>
    <m/>
    <s v="ACS"/>
    <n v="14"/>
    <m/>
    <s v="X"/>
    <x v="1"/>
    <s v="NET"/>
    <s v="DECI_STD"/>
    <m/>
    <n v="13044"/>
    <s v="SUPP"/>
    <s v="07:30"/>
    <s v="08:30"/>
    <d v="1899-12-30T01:00:00"/>
    <s v="07:30"/>
    <s v="08:30"/>
    <d v="1899-12-30T01:00:00"/>
    <s v="SDC"/>
    <s v="N/A"/>
  </r>
  <r>
    <n v="13046"/>
    <x v="101"/>
    <x v="15"/>
    <s v="IP"/>
    <s v="Support IFTS"/>
    <m/>
    <s v="ACS"/>
    <n v="32"/>
    <m/>
    <s v="X"/>
    <x v="1"/>
    <s v="NET"/>
    <s v="DECI_STD"/>
    <m/>
    <n v="13045"/>
    <s v="SUPP"/>
    <s v="09:00"/>
    <s v="10:00"/>
    <d v="1899-12-30T01:00:00"/>
    <s v="09:00"/>
    <s v="10:00"/>
    <d v="1899-12-30T01:00:00"/>
    <s v="SDC"/>
    <s v="N/A"/>
  </r>
  <r>
    <n v="13047"/>
    <x v="101"/>
    <x v="15"/>
    <s v="IP"/>
    <s v="Support IFTS"/>
    <m/>
    <s v="IFTS"/>
    <n v="9"/>
    <m/>
    <s v="X"/>
    <x v="1"/>
    <s v="NET"/>
    <s v="DECI_STD"/>
    <m/>
    <n v="13046"/>
    <s v="SUPP"/>
    <s v="12:00"/>
    <s v="13:00"/>
    <d v="1899-12-30T01:00:00"/>
    <s v="12:00"/>
    <s v="13:00"/>
    <d v="1899-12-30T01:00:00"/>
    <s v="SDC"/>
    <s v="N/A"/>
  </r>
  <r>
    <n v="13048"/>
    <x v="101"/>
    <x v="15"/>
    <s v="IP"/>
    <m/>
    <m/>
    <s v="AMI"/>
    <n v="20"/>
    <s v="X"/>
    <m/>
    <x v="2"/>
    <s v="STDA"/>
    <s v="DECI_STD"/>
    <m/>
    <m/>
    <s v="TEST"/>
    <s v="12:30"/>
    <s v="13:00"/>
    <d v="1899-12-30T00:30:00"/>
    <s v="12:30"/>
    <s v="13:00"/>
    <d v="1899-12-30T00:30:00"/>
    <s v="DCO"/>
    <s v="N/A"/>
  </r>
  <r>
    <n v="13049"/>
    <x v="101"/>
    <x v="15"/>
    <s v="IP"/>
    <m/>
    <m/>
    <s v="AMI"/>
    <n v="20"/>
    <s v="X"/>
    <m/>
    <x v="3"/>
    <s v="STDA"/>
    <s v="DECI_STD"/>
    <m/>
    <m/>
    <s v="TEST"/>
    <s v="13:01"/>
    <s v="13:31"/>
    <d v="1899-12-30T00:30:00"/>
    <s v="13:01"/>
    <s v="13:31"/>
    <d v="1899-12-30T00:30:00"/>
    <s v="CANC"/>
    <s v="CD1"/>
  </r>
  <r>
    <n v="13050"/>
    <x v="101"/>
    <x v="15"/>
    <s v="IP"/>
    <s v="Support QATAR"/>
    <m/>
    <s v="ACS"/>
    <n v="9"/>
    <m/>
    <s v="X"/>
    <x v="1"/>
    <s v="NET"/>
    <s v="DECI_STD"/>
    <m/>
    <n v="13049"/>
    <s v="SUPP"/>
    <s v="13:30"/>
    <s v="14:30"/>
    <d v="1899-12-30T01:00:00"/>
    <s v="13:30"/>
    <s v="14:30"/>
    <d v="1899-12-30T01:00:00"/>
    <s v="SDC"/>
    <s v="N/A"/>
  </r>
  <r>
    <n v="13051"/>
    <x v="102"/>
    <x v="15"/>
    <s v="IP"/>
    <s v="Support QATAR"/>
    <m/>
    <s v="ACS"/>
    <n v="2"/>
    <m/>
    <s v="X"/>
    <x v="1"/>
    <s v="NET"/>
    <s v="DECI_STD"/>
    <m/>
    <n v="13050"/>
    <s v="SUPP"/>
    <d v="1899-12-30T07:30:00"/>
    <d v="1899-12-30T08:30:00"/>
    <d v="1899-12-30T01:00:00"/>
    <d v="1899-12-30T07:30:00"/>
    <d v="1899-12-30T08:30:00"/>
    <d v="1899-12-30T01:00:00"/>
    <s v="SDC"/>
    <s v="N/A"/>
  </r>
  <r>
    <n v="13052"/>
    <x v="102"/>
    <x v="15"/>
    <s v="IP"/>
    <s v="Support QATAR"/>
    <m/>
    <s v="ACS"/>
    <n v="14"/>
    <m/>
    <s v="X"/>
    <x v="1"/>
    <s v="NET"/>
    <s v="DECI_STD"/>
    <m/>
    <n v="13051"/>
    <s v="SUPP"/>
    <d v="1899-12-30T10:30:00"/>
    <d v="1899-12-30T11:30:00"/>
    <d v="1899-12-30T01:00:00"/>
    <s v="10:30"/>
    <s v="11:30"/>
    <d v="1899-12-30T01:00:00"/>
    <s v="SDC"/>
    <s v="N/A"/>
  </r>
  <r>
    <n v="13053"/>
    <x v="51"/>
    <x v="16"/>
    <s v="IP"/>
    <s v="Support ACS"/>
    <m/>
    <s v="ACS"/>
    <n v="5"/>
    <s v="X"/>
    <m/>
    <x v="0"/>
    <s v="NET"/>
    <s v="LOW LEVEL"/>
    <m/>
    <n v="13054"/>
    <s v="SUPP"/>
    <s v="07:30"/>
    <s v="08:30"/>
    <d v="1899-12-30T01:00:00"/>
    <d v="1899-12-30T07:30:00"/>
    <d v="1899-12-30T08:30:00"/>
    <d v="1899-12-30T01:00:00"/>
    <s v="SDC"/>
    <s v="N/A"/>
  </r>
  <r>
    <n v="13054"/>
    <x v="51"/>
    <x v="16"/>
    <s v="IP"/>
    <s v="Support IFTS"/>
    <m/>
    <s v="ACS"/>
    <n v="32"/>
    <m/>
    <s v="X"/>
    <x v="1"/>
    <s v="NET"/>
    <s v="DECI_STD"/>
    <m/>
    <n v="13053"/>
    <s v="SUPP"/>
    <d v="1899-12-30T09:00:00"/>
    <d v="1899-12-30T10:00:00"/>
    <d v="1899-12-30T01:00:00"/>
    <d v="1899-12-30T09:00:00"/>
    <d v="1899-12-30T10:00:00"/>
    <d v="1899-12-30T01:00:00"/>
    <s v="SDC"/>
    <s v="N/A"/>
  </r>
  <r>
    <n v="13055"/>
    <x v="51"/>
    <x v="16"/>
    <s v="IP"/>
    <s v="Support IFTS"/>
    <m/>
    <s v="ACS"/>
    <n v="14"/>
    <m/>
    <s v="X"/>
    <x v="1"/>
    <s v="NET"/>
    <s v="DECI_STD"/>
    <m/>
    <n v="13054"/>
    <s v="SUPP"/>
    <d v="1899-12-30T12:00:00"/>
    <d v="1899-12-30T13:00:00"/>
    <d v="1899-12-30T01:00:00"/>
    <d v="1899-12-30T12:00:00"/>
    <d v="1899-12-30T13:00:00"/>
    <d v="1899-12-30T01:00:00"/>
    <s v="SDC"/>
    <s v="N/A"/>
  </r>
  <r>
    <n v="13056"/>
    <x v="51"/>
    <x v="16"/>
    <s v="IP"/>
    <s v="Support AMI"/>
    <m/>
    <s v="ACS"/>
    <n v="12"/>
    <m/>
    <s v="X"/>
    <x v="4"/>
    <s v="NET"/>
    <s v="DECI_STD"/>
    <m/>
    <n v="13055"/>
    <s v="SUPP"/>
    <d v="1899-12-30T13:30:00"/>
    <d v="1899-12-30T14:00:00"/>
    <d v="1899-12-30T00:30:00"/>
    <d v="1899-12-30T13:30:00"/>
    <d v="1899-12-30T14:00:00"/>
    <d v="1899-12-30T00:30:00"/>
    <s v="SDC"/>
    <s v="N/A"/>
  </r>
  <r>
    <n v="13057"/>
    <x v="51"/>
    <x v="16"/>
    <s v="IP"/>
    <s v="Support AMI"/>
    <m/>
    <s v="ACS"/>
    <n v="1"/>
    <m/>
    <s v="X"/>
    <x v="4"/>
    <s v="NET"/>
    <s v="DECI_STD"/>
    <m/>
    <n v="13056"/>
    <s v="SUPP"/>
    <d v="1899-12-30T14:05:00"/>
    <d v="1899-12-30T14:35:00"/>
    <d v="1899-12-30T00:30:00"/>
    <d v="1899-12-30T14:00:00"/>
    <d v="1899-12-30T14:30:00"/>
    <d v="1899-12-30T00:30:00"/>
    <s v="SDC"/>
    <s v="N/A"/>
  </r>
  <r>
    <n v="13058"/>
    <x v="51"/>
    <x v="16"/>
    <s v="IP"/>
    <s v="Support IFTS"/>
    <m/>
    <s v="IFTS"/>
    <n v="22"/>
    <m/>
    <s v="X"/>
    <x v="1"/>
    <s v="NET"/>
    <s v="DECI_STD"/>
    <m/>
    <n v="13057"/>
    <s v="SUPP"/>
    <d v="1899-12-30T13:30:00"/>
    <d v="1899-12-30T14:30:00"/>
    <d v="1899-12-30T01:00:00"/>
    <d v="1899-12-30T13:30:00"/>
    <d v="1899-12-30T14:30:00"/>
    <d v="1899-12-30T01:00:00"/>
    <s v="SDC"/>
    <s v="N/A"/>
  </r>
  <r>
    <n v="13059"/>
    <x v="52"/>
    <x v="16"/>
    <s v="IP"/>
    <s v="Support QATAR"/>
    <m/>
    <s v="ACS"/>
    <n v="2"/>
    <m/>
    <s v="X"/>
    <x v="4"/>
    <s v="NET"/>
    <s v="DECI_STD"/>
    <m/>
    <n v="13058"/>
    <s v="SUPP"/>
    <d v="1899-12-30T06:00:00"/>
    <d v="1899-12-30T07:00:00"/>
    <d v="1899-12-30T01:00:00"/>
    <d v="1899-12-30T06:00:00"/>
    <d v="1899-12-30T07:00:00"/>
    <d v="1899-12-30T01:00:00"/>
    <s v="SDC"/>
    <s v="N/A"/>
  </r>
  <r>
    <n v="13060"/>
    <x v="52"/>
    <x v="16"/>
    <s v="IP"/>
    <s v="Support QATAR"/>
    <m/>
    <s v="ACS"/>
    <n v="5"/>
    <m/>
    <s v="X"/>
    <x v="4"/>
    <s v="NET"/>
    <s v="DECI_STD"/>
    <m/>
    <n v="13059"/>
    <s v="SUPP"/>
    <d v="1899-12-30T07:30:00"/>
    <d v="1899-12-30T08:30:00"/>
    <d v="1899-12-30T01:00:00"/>
    <d v="1899-12-30T07:30:00"/>
    <d v="1899-12-30T08:30:00"/>
    <d v="1899-12-30T01:00:00"/>
    <s v="SDC"/>
    <s v="N/A"/>
  </r>
  <r>
    <n v="13061"/>
    <x v="52"/>
    <x v="16"/>
    <s v="IP"/>
    <s v="Support IFTS"/>
    <m/>
    <s v="IFTS"/>
    <n v="9"/>
    <m/>
    <s v="X"/>
    <x v="4"/>
    <s v="NET"/>
    <s v="DECI_STD"/>
    <m/>
    <n v="13060"/>
    <s v="SUPP"/>
    <d v="1899-12-30T09:00:00"/>
    <d v="1899-12-30T10:00:00"/>
    <d v="1899-12-30T01:00:00"/>
    <d v="1899-12-30T09:00:00"/>
    <d v="1899-12-30T10:00:00"/>
    <d v="1899-12-30T01:00:00"/>
    <s v="SDC"/>
    <s v="N/A"/>
  </r>
  <r>
    <n v="13062"/>
    <x v="52"/>
    <x v="16"/>
    <s v="IP"/>
    <s v="Support IFTS"/>
    <m/>
    <s v="ACS"/>
    <n v="14"/>
    <m/>
    <s v="X"/>
    <x v="1"/>
    <s v="NET"/>
    <s v="DECI_STD"/>
    <m/>
    <n v="13061"/>
    <s v="SUPP"/>
    <d v="1899-12-30T09:00:00"/>
    <d v="1899-12-30T10:00:00"/>
    <d v="1899-12-30T01:00:00"/>
    <d v="1899-12-30T09:00:00"/>
    <d v="1899-12-30T10:00:00"/>
    <d v="1899-12-30T01:00:00"/>
    <s v="SDC"/>
    <s v="N/A"/>
  </r>
  <r>
    <n v="13063"/>
    <x v="52"/>
    <x v="16"/>
    <s v="IP"/>
    <s v="Support IFTS"/>
    <m/>
    <s v="ACS"/>
    <n v="22"/>
    <m/>
    <s v="X"/>
    <x v="4"/>
    <s v="NET"/>
    <s v="DECI_STD"/>
    <m/>
    <n v="13062"/>
    <s v="SUPP"/>
    <d v="1899-12-30T10:30:00"/>
    <d v="1899-12-30T11:30:00"/>
    <d v="1899-12-30T01:00:00"/>
    <d v="1899-12-30T10:30:00"/>
    <d v="1899-12-30T11:30:00"/>
    <d v="1899-12-30T01:00:00"/>
    <s v="SDC"/>
    <s v="N/A"/>
  </r>
  <r>
    <n v="13064"/>
    <x v="52"/>
    <x v="16"/>
    <s v="IP"/>
    <s v="Support IFTS"/>
    <m/>
    <s v="ACS"/>
    <n v="17"/>
    <m/>
    <s v="X"/>
    <x v="1"/>
    <s v="NET"/>
    <s v="DECI_STD"/>
    <m/>
    <n v="13063"/>
    <s v="SUPP"/>
    <s v="10:30"/>
    <d v="1899-12-30T11:00:00"/>
    <d v="1899-12-30T00:30:00"/>
    <d v="1899-12-30T10:30:00"/>
    <d v="1899-12-30T11:00:00"/>
    <d v="1899-12-30T00:30:00"/>
    <s v="SDC"/>
    <s v="N/A"/>
  </r>
  <r>
    <n v="13065"/>
    <x v="52"/>
    <x v="16"/>
    <s v="IP"/>
    <s v="Support IFTS"/>
    <m/>
    <s v="ACS"/>
    <n v="1"/>
    <m/>
    <s v="X"/>
    <x v="1"/>
    <s v="NET"/>
    <s v="DECI_STD"/>
    <m/>
    <n v="13064"/>
    <s v="SUPP"/>
    <s v="11:05"/>
    <d v="1899-12-30T11:35:00"/>
    <d v="1899-12-30T00:30:00"/>
    <d v="1899-12-30T10:30:00"/>
    <d v="1899-12-30T11:30:00"/>
    <d v="1899-12-30T01:00:00"/>
    <s v="SDC"/>
    <s v="N/A"/>
  </r>
  <r>
    <n v="13066"/>
    <x v="52"/>
    <x v="16"/>
    <s v="IP"/>
    <s v="Support QATAR"/>
    <m/>
    <s v="ACS"/>
    <n v="14"/>
    <m/>
    <s v="X"/>
    <x v="4"/>
    <s v="NET"/>
    <s v="DECI_STD"/>
    <m/>
    <n v="13065"/>
    <s v="SUPP"/>
    <d v="1899-12-30T12:00:00"/>
    <d v="1899-12-30T13:00:00"/>
    <d v="1899-12-30T01:00:00"/>
    <s v="12:00"/>
    <s v="13:00"/>
    <d v="1899-12-30T01:00:00"/>
    <s v="SDC"/>
    <s v="N/A"/>
  </r>
  <r>
    <n v="13067"/>
    <x v="52"/>
    <x v="16"/>
    <s v="IP"/>
    <s v="Support QATAR"/>
    <m/>
    <s v="ACS"/>
    <n v="32"/>
    <m/>
    <s v="X"/>
    <x v="1"/>
    <s v="NET"/>
    <s v="DECI_STD"/>
    <m/>
    <n v="13066"/>
    <s v="SUPP"/>
    <d v="1899-12-30T12:00:00"/>
    <d v="1899-12-30T13:00:00"/>
    <d v="1899-12-30T01:00:00"/>
    <d v="1899-12-30T12:00:00"/>
    <d v="1899-12-30T13:00:00"/>
    <d v="1899-12-30T01:00:00"/>
    <s v="SDC"/>
    <s v="N/A"/>
  </r>
  <r>
    <n v="13068"/>
    <x v="53"/>
    <x v="16"/>
    <s v="IP"/>
    <s v="Support IFTS"/>
    <m/>
    <s v="ACS"/>
    <n v="32"/>
    <m/>
    <s v="X"/>
    <x v="1"/>
    <s v="NET"/>
    <s v="DECI_STD"/>
    <m/>
    <n v="13067"/>
    <s v="SUPP"/>
    <d v="1899-12-30T06:00:00"/>
    <d v="1899-12-30T07:00:00"/>
    <d v="1899-12-30T01:00:00"/>
    <d v="1899-12-30T06:00:00"/>
    <d v="1899-12-30T07:00:00"/>
    <d v="1899-12-30T01:00:00"/>
    <s v="SDC"/>
    <s v="N/A"/>
  </r>
  <r>
    <n v="13069"/>
    <x v="53"/>
    <x v="16"/>
    <s v="IP"/>
    <s v="Support IFTS"/>
    <m/>
    <s v="ACS"/>
    <n v="10"/>
    <m/>
    <s v="X"/>
    <x v="4"/>
    <s v="NET"/>
    <s v="DECI_STD"/>
    <m/>
    <n v="13068"/>
    <s v="SUPP"/>
    <d v="1899-12-30T07:30:00"/>
    <d v="1899-12-30T08:30:00"/>
    <d v="1899-12-30T01:00:00"/>
    <d v="1899-12-30T07:30:00"/>
    <d v="1899-12-30T08:30:00"/>
    <d v="1899-12-30T01:00:00"/>
    <s v="SDC"/>
    <s v="N/A"/>
  </r>
  <r>
    <n v="13070"/>
    <x v="53"/>
    <x v="16"/>
    <s v="IP"/>
    <s v="Support QATAR"/>
    <m/>
    <s v="ACS"/>
    <n v="17"/>
    <m/>
    <s v="X"/>
    <x v="4"/>
    <s v="NET"/>
    <s v="DECI_STD"/>
    <m/>
    <n v="13069"/>
    <s v="SUPP"/>
    <d v="1899-12-30T09:00:00"/>
    <d v="1899-12-30T10:00:00"/>
    <d v="1899-12-30T01:00:00"/>
    <d v="1899-12-30T09:00:00"/>
    <d v="1899-12-30T10:00:00"/>
    <d v="1899-12-30T01:00:00"/>
    <s v="SDC"/>
    <s v="N/A"/>
  </r>
  <r>
    <n v="13071"/>
    <x v="53"/>
    <x v="16"/>
    <s v="IP"/>
    <s v="Support IFTS"/>
    <m/>
    <s v="ACS"/>
    <n v="2"/>
    <m/>
    <s v="X"/>
    <x v="1"/>
    <s v="NET"/>
    <s v="DECI_STD"/>
    <m/>
    <n v="13070"/>
    <s v="SUPP"/>
    <d v="1899-12-30T09:00:00"/>
    <d v="1899-12-30T10:00:00"/>
    <d v="1899-12-30T01:00:00"/>
    <d v="1899-12-30T09:00:00"/>
    <d v="1899-12-30T10:00:00"/>
    <d v="1899-12-30T01:00:00"/>
    <s v="SDC"/>
    <s v="N/A"/>
  </r>
  <r>
    <n v="13072"/>
    <x v="53"/>
    <x v="16"/>
    <s v="IP"/>
    <s v="Support IFTS"/>
    <m/>
    <s v="IFTS"/>
    <n v="22"/>
    <m/>
    <s v="X"/>
    <x v="4"/>
    <s v="NET"/>
    <s v="DECI_STD"/>
    <m/>
    <n v="13071"/>
    <s v="SUPP"/>
    <d v="1899-12-30T10:30:00"/>
    <d v="1899-12-30T11:30:00"/>
    <d v="1899-12-30T01:00:00"/>
    <d v="1899-12-30T10:30:00"/>
    <d v="1899-12-30T11:30:00"/>
    <d v="1899-12-30T01:00:00"/>
    <s v="SDC"/>
    <s v="N/A"/>
  </r>
  <r>
    <n v="13073"/>
    <x v="53"/>
    <x v="16"/>
    <s v="IP"/>
    <s v="Support IFTS"/>
    <m/>
    <s v="ACS"/>
    <n v="8"/>
    <m/>
    <s v="X"/>
    <x v="1"/>
    <s v="NET"/>
    <s v="DECI_STD"/>
    <m/>
    <n v="13072"/>
    <s v="SUPP"/>
    <d v="1899-12-30T13:30:00"/>
    <d v="1899-12-30T14:30:00"/>
    <d v="1899-12-30T01:00:00"/>
    <d v="1899-12-30T13:30:00"/>
    <d v="1899-12-30T14:30:00"/>
    <d v="1899-12-30T01:00:00"/>
    <s v="SDC"/>
    <s v="N/A"/>
  </r>
  <r>
    <n v="13074"/>
    <x v="103"/>
    <x v="17"/>
    <s v="IP"/>
    <s v="Support IFTS"/>
    <m/>
    <s v="ACS"/>
    <n v="2"/>
    <m/>
    <s v="X"/>
    <x v="1"/>
    <s v="NET"/>
    <s v="DECI_STD"/>
    <m/>
    <n v="13073"/>
    <s v="SUPP"/>
    <d v="1899-12-30T08:00:00"/>
    <d v="1899-12-30T09:00:00"/>
    <d v="1899-12-30T01:00:00"/>
    <d v="1899-12-30T08:00:00"/>
    <d v="1899-12-30T09:00:00"/>
    <d v="1899-12-30T01:00:00"/>
    <s v="SDC"/>
    <s v="N/A"/>
  </r>
  <r>
    <n v="13075"/>
    <x v="103"/>
    <x v="17"/>
    <s v="IP"/>
    <s v="Support IFTS"/>
    <m/>
    <s v="ACS"/>
    <n v="31"/>
    <m/>
    <s v="X"/>
    <x v="4"/>
    <s v="NET"/>
    <s v="DECI_STD"/>
    <m/>
    <n v="13074"/>
    <s v="SUPP"/>
    <d v="1899-12-30T09:30:00"/>
    <d v="1899-12-30T10:30:00"/>
    <d v="1899-12-30T01:00:00"/>
    <d v="1899-12-30T09:30:00"/>
    <d v="1899-12-30T10:30:00"/>
    <d v="1899-12-30T01:00:00"/>
    <s v="SDC"/>
    <s v="N/A"/>
  </r>
  <r>
    <n v="13076"/>
    <x v="103"/>
    <x v="17"/>
    <s v="IP"/>
    <s v="Support IFTS"/>
    <m/>
    <s v="ACS"/>
    <n v="12"/>
    <m/>
    <s v="X"/>
    <x v="1"/>
    <s v="NET"/>
    <s v="DECI_STD"/>
    <m/>
    <n v="13075"/>
    <s v="SUPP"/>
    <d v="1899-12-30T09:30:00"/>
    <d v="1899-12-30T10:30:00"/>
    <d v="1899-12-30T01:00:00"/>
    <d v="1899-12-30T09:30:00"/>
    <d v="1899-12-30T10:30:00"/>
    <d v="1899-12-30T01:00:00"/>
    <s v="SDC"/>
    <s v="N/A"/>
  </r>
  <r>
    <n v="13077"/>
    <x v="103"/>
    <x v="17"/>
    <s v="IP"/>
    <s v="Support QATAR"/>
    <m/>
    <s v="IFTS"/>
    <n v="9"/>
    <m/>
    <s v="X"/>
    <x v="4"/>
    <s v="NET"/>
    <s v="DECI_STD"/>
    <m/>
    <n v="13076"/>
    <s v="SUPP"/>
    <d v="1899-12-30T11:00:00"/>
    <d v="1899-12-30T12:00:00"/>
    <d v="1899-12-30T01:00:00"/>
    <d v="1899-12-30T11:00:00"/>
    <d v="1899-12-30T12:00:00"/>
    <d v="1899-12-30T01:00:00"/>
    <s v="SDC"/>
    <s v="N/A"/>
  </r>
  <r>
    <n v="13078"/>
    <x v="103"/>
    <x v="17"/>
    <s v="IP"/>
    <s v="Support QATAR"/>
    <m/>
    <s v="ACS"/>
    <n v="14"/>
    <m/>
    <s v="X"/>
    <x v="1"/>
    <s v="NET"/>
    <s v="DECI_STD"/>
    <m/>
    <n v="13077"/>
    <s v="SUPP"/>
    <d v="1899-12-30T12:30:00"/>
    <d v="1899-12-30T13:30:00"/>
    <d v="1899-12-30T01:00:00"/>
    <d v="1899-12-30T12:45:00"/>
    <d v="1899-12-30T13:45:00"/>
    <d v="1899-12-30T01:00:00"/>
    <s v="SDC"/>
    <s v="N/A"/>
  </r>
  <r>
    <n v="13079"/>
    <x v="103"/>
    <x v="17"/>
    <s v="IP"/>
    <s v="Support IFTS"/>
    <m/>
    <s v="ACS"/>
    <n v="32"/>
    <m/>
    <s v="X"/>
    <x v="1"/>
    <s v="NET"/>
    <s v="DECI_STD"/>
    <m/>
    <n v="13078"/>
    <s v="SUPP"/>
    <d v="1899-12-30T14:00:00"/>
    <d v="1899-12-30T15:00:00"/>
    <d v="1899-12-30T01:00:00"/>
    <d v="1899-12-30T14:00:00"/>
    <d v="1899-12-30T15:00:00"/>
    <d v="1899-12-30T01:00:00"/>
    <s v="SDC"/>
    <s v="N/A"/>
  </r>
  <r>
    <n v="13080"/>
    <x v="103"/>
    <x v="17"/>
    <s v="IP"/>
    <s v="Support IFTS"/>
    <m/>
    <s v="IFTS"/>
    <n v="22"/>
    <m/>
    <s v="X"/>
    <x v="4"/>
    <s v="NET"/>
    <s v="DECI_STD"/>
    <m/>
    <n v="13079"/>
    <s v="SUPP"/>
    <d v="1899-12-30T15:30:00"/>
    <d v="1899-12-30T16:30:00"/>
    <d v="1899-12-30T01:00:00"/>
    <d v="1899-12-30T15:30:00"/>
    <d v="1899-12-30T16:30:00"/>
    <d v="1899-12-30T01:00:00"/>
    <s v="SDC"/>
    <s v="N/A"/>
  </r>
  <r>
    <n v="13081"/>
    <x v="103"/>
    <x v="17"/>
    <s v="IP"/>
    <s v="Support IFTS"/>
    <m/>
    <s v="ACS"/>
    <n v="10"/>
    <m/>
    <s v="X"/>
    <x v="1"/>
    <s v="NET"/>
    <s v="DECI_STD"/>
    <m/>
    <n v="13080"/>
    <s v="SUPP"/>
    <d v="1899-12-30T15:30:00"/>
    <d v="1899-12-30T16:30:00"/>
    <d v="1899-12-30T01:00:00"/>
    <d v="1899-12-30T15:30:00"/>
    <d v="1899-12-30T16:30:00"/>
    <d v="1899-12-30T01:00:00"/>
    <s v="SDC"/>
    <s v="N/A"/>
  </r>
  <r>
    <n v="13082"/>
    <x v="104"/>
    <x v="17"/>
    <s v="IP"/>
    <s v="Support QATAR"/>
    <m/>
    <s v="ACS"/>
    <n v="14"/>
    <m/>
    <s v="X"/>
    <x v="1"/>
    <s v="NET"/>
    <s v="DECI_STD"/>
    <m/>
    <n v="13081"/>
    <s v="SUPP"/>
    <d v="1899-12-30T08:00:00"/>
    <d v="1899-12-30T09:00:00"/>
    <d v="1899-12-30T01:00:00"/>
    <d v="1899-12-30T08:00:00"/>
    <d v="1899-12-30T08:50:00"/>
    <d v="1899-12-30T00:50:00"/>
    <s v="SDC"/>
    <s v="N/A"/>
  </r>
  <r>
    <n v="13083"/>
    <x v="104"/>
    <x v="17"/>
    <s v="IP"/>
    <s v="Support IFTS"/>
    <m/>
    <s v="ACS"/>
    <n v="32"/>
    <m/>
    <s v="X"/>
    <x v="4"/>
    <s v="NET"/>
    <s v="DECI_STD"/>
    <m/>
    <n v="13082"/>
    <s v="SUPP"/>
    <d v="1899-12-30T09:30:00"/>
    <d v="1899-12-30T10:30:00"/>
    <d v="1899-12-30T01:00:00"/>
    <d v="1899-12-30T09:30:00"/>
    <d v="1899-12-30T10:30:00"/>
    <d v="1899-12-30T01:00:00"/>
    <s v="SDC"/>
    <s v="N/A"/>
  </r>
  <r>
    <n v="13084"/>
    <x v="104"/>
    <x v="17"/>
    <s v="LIFT IFTS 24-05 AUT"/>
    <s v="IFTS"/>
    <n v="64"/>
    <s v="ACS"/>
    <n v="10"/>
    <m/>
    <s v="X"/>
    <x v="0"/>
    <s v="NET"/>
    <s v="DECI_STD"/>
    <m/>
    <n v="13085"/>
    <s v="FMSC OBFM02"/>
    <s v="09:30"/>
    <s v="10:30"/>
    <d v="1899-12-30T01:00:00"/>
    <d v="1899-12-30T09:30:00"/>
    <d v="1899-12-30T10:00:00"/>
    <d v="1899-12-30T00:30:00"/>
    <s v="DNCO"/>
    <s v="CD3"/>
  </r>
  <r>
    <n v="13085"/>
    <x v="104"/>
    <x v="17"/>
    <s v="IP"/>
    <s v="Support IFTS"/>
    <m/>
    <s v="ACS"/>
    <n v="17"/>
    <m/>
    <s v="X"/>
    <x v="1"/>
    <s v="NET"/>
    <s v="DECI_STD"/>
    <m/>
    <n v="13084"/>
    <s v="SUPP"/>
    <d v="1899-12-30T09:30:00"/>
    <d v="1899-12-30T10:30:00"/>
    <d v="1899-12-30T01:00:00"/>
    <d v="1899-12-30T09:30:00"/>
    <d v="1899-12-30T10:00:00"/>
    <d v="1899-12-30T00:30:00"/>
    <s v="SDNC"/>
    <s v="CD3"/>
  </r>
  <r>
    <n v="13086"/>
    <x v="104"/>
    <x v="17"/>
    <s v="IP"/>
    <s v="Support IFTS"/>
    <m/>
    <s v="ACS"/>
    <n v="1"/>
    <m/>
    <s v="X"/>
    <x v="4"/>
    <s v="NET"/>
    <s v="DECI_STD"/>
    <m/>
    <n v="13085"/>
    <s v="SUPP"/>
    <d v="1899-12-30T11:00:00"/>
    <d v="1899-12-30T12:00:00"/>
    <d v="1899-12-30T01:00:00"/>
    <d v="1899-12-30T11:00:00"/>
    <d v="1899-12-30T12:00:00"/>
    <d v="1899-12-30T01:00:00"/>
    <s v="SDC"/>
    <s v="N/A"/>
  </r>
  <r>
    <n v="13087"/>
    <x v="104"/>
    <x v="17"/>
    <s v="IP"/>
    <s v="Support IFTS"/>
    <m/>
    <s v="IFTS"/>
    <n v="3"/>
    <m/>
    <s v="X"/>
    <x v="1"/>
    <s v="NET"/>
    <s v="DECI_STD"/>
    <m/>
    <n v="13086"/>
    <s v="SUPP"/>
    <d v="1899-12-30T11:00:00"/>
    <d v="1899-12-30T12:00:00"/>
    <d v="1899-12-30T01:00:00"/>
    <d v="1899-12-30T11:00:00"/>
    <d v="1899-12-30T11:50:00"/>
    <d v="1899-12-30T00:50:00"/>
    <s v="SDC"/>
    <s v="N/A"/>
  </r>
  <r>
    <n v="13088"/>
    <x v="104"/>
    <x v="17"/>
    <s v="IP"/>
    <s v="Support QATAR"/>
    <m/>
    <s v="ACS"/>
    <n v="5"/>
    <m/>
    <s v="X"/>
    <x v="4"/>
    <s v="NET"/>
    <s v="DECI_STD"/>
    <m/>
    <n v="13087"/>
    <s v="SUPP"/>
    <d v="1899-12-30T12:30:00"/>
    <d v="1899-12-30T13:30:00"/>
    <d v="1899-12-30T01:00:00"/>
    <d v="1899-12-30T12:30:00"/>
    <d v="1899-12-30T13:30:00"/>
    <d v="1899-12-30T01:00:00"/>
    <s v="SDC"/>
    <s v="N/A"/>
  </r>
  <r>
    <n v="13089"/>
    <x v="104"/>
    <x v="17"/>
    <s v="IP"/>
    <s v="Support IFTS"/>
    <m/>
    <s v="IFTS"/>
    <n v="22"/>
    <m/>
    <s v="X"/>
    <x v="1"/>
    <s v="NET"/>
    <s v="DECI_STD"/>
    <m/>
    <n v="13088"/>
    <s v="SUPP"/>
    <d v="1899-12-30T12:30:00"/>
    <d v="1899-12-30T13:30:00"/>
    <d v="1899-12-30T01:00:00"/>
    <d v="1899-12-30T12:30:00"/>
    <d v="1899-12-30T13:30:00"/>
    <d v="1899-12-30T01:00:00"/>
    <s v="SDC"/>
    <s v="N/A"/>
  </r>
  <r>
    <n v="13090"/>
    <x v="104"/>
    <x v="17"/>
    <s v="IP"/>
    <s v="Support IFTS"/>
    <m/>
    <s v="ACS"/>
    <n v="15"/>
    <m/>
    <s v="X"/>
    <x v="4"/>
    <s v="NET"/>
    <s v="DECI_STD"/>
    <m/>
    <n v="13089"/>
    <s v="SUPP"/>
    <d v="1899-12-30T14:00:00"/>
    <d v="1899-12-30T15:00:00"/>
    <d v="1899-12-30T01:00:00"/>
    <d v="1899-12-30T13:50:00"/>
    <d v="1899-12-30T14:40:00"/>
    <d v="1899-12-30T00:50:00"/>
    <s v="SDC"/>
    <s v="N/A"/>
  </r>
  <r>
    <n v="13091"/>
    <x v="104"/>
    <x v="17"/>
    <s v="IP"/>
    <s v="Support IFTS"/>
    <m/>
    <s v="IFTS"/>
    <n v="23"/>
    <m/>
    <s v="X"/>
    <x v="1"/>
    <s v="NET"/>
    <s v="DECI_STD"/>
    <m/>
    <n v="13090"/>
    <s v="SUPP"/>
    <d v="1899-12-30T14:00:00"/>
    <d v="1899-12-30T15:00:00"/>
    <d v="1899-12-30T01:00:00"/>
    <d v="1899-12-30T14:00:00"/>
    <d v="1899-12-30T15:00:00"/>
    <d v="1899-12-30T01:00:00"/>
    <s v="SDC"/>
    <s v="N/A"/>
  </r>
  <r>
    <n v="13092"/>
    <x v="104"/>
    <x v="17"/>
    <s v="IP"/>
    <s v="Support IFTS"/>
    <m/>
    <s v="ACS"/>
    <n v="10"/>
    <m/>
    <s v="X"/>
    <x v="4"/>
    <s v="NET"/>
    <s v="DECI_STD"/>
    <m/>
    <n v="13091"/>
    <s v="SUPP"/>
    <d v="1899-12-30T15:30:00"/>
    <d v="1899-12-30T16:30:00"/>
    <d v="1899-12-30T01:00:00"/>
    <d v="1899-12-30T15:10:00"/>
    <d v="1899-12-30T16:00:00"/>
    <d v="1899-12-30T00:50:00"/>
    <s v="SDC"/>
    <s v="N/A"/>
  </r>
  <r>
    <n v="13093"/>
    <x v="104"/>
    <x v="17"/>
    <s v="IP"/>
    <s v="Support QATAR"/>
    <m/>
    <s v="ACS"/>
    <n v="2"/>
    <m/>
    <s v="X"/>
    <x v="1"/>
    <s v="NET"/>
    <s v="DECI_STD"/>
    <m/>
    <n v="13092"/>
    <s v="SUPP"/>
    <d v="1899-12-30T15:30:00"/>
    <d v="1899-12-30T16:30:00"/>
    <d v="1899-12-30T01:00:00"/>
    <d v="1899-12-30T15:30:00"/>
    <d v="1899-12-30T16:20:00"/>
    <d v="1899-12-30T00:50:00"/>
    <s v="SDC"/>
    <s v="N/A"/>
  </r>
  <r>
    <n v="13094"/>
    <x v="54"/>
    <x v="17"/>
    <s v="IP"/>
    <s v="Support IFTS"/>
    <m/>
    <s v="ACS"/>
    <n v="2"/>
    <m/>
    <s v="X"/>
    <x v="1"/>
    <s v="NET"/>
    <s v="DECI_STD"/>
    <m/>
    <n v="13093"/>
    <s v="SUPP"/>
    <d v="1899-12-30T06:00:00"/>
    <d v="1899-12-30T07:00:00"/>
    <d v="1899-12-30T01:00:00"/>
    <d v="1899-12-30T06:00:00"/>
    <d v="1899-12-30T07:00:00"/>
    <d v="1899-12-30T01:00:00"/>
    <s v="SDC"/>
    <s v="N/A"/>
  </r>
  <r>
    <n v="13095"/>
    <x v="54"/>
    <x v="17"/>
    <s v="IP"/>
    <s v="Support IFTS"/>
    <m/>
    <s v="ACS"/>
    <n v="17"/>
    <m/>
    <s v="X"/>
    <x v="1"/>
    <s v="NET"/>
    <s v="DECI_STD_NVG"/>
    <m/>
    <n v="13094"/>
    <s v="SUPP"/>
    <d v="1899-12-30T07:30:00"/>
    <d v="1899-12-30T08:30:00"/>
    <d v="1899-12-30T01:00:00"/>
    <d v="1899-12-30T07:30:00"/>
    <d v="1899-12-30T08:30:00"/>
    <d v="1899-12-30T01:00:00"/>
    <s v="SDC"/>
    <s v="N/A"/>
  </r>
  <r>
    <n v="13096"/>
    <x v="54"/>
    <x v="17"/>
    <s v="IP"/>
    <s v="Support IFTS"/>
    <m/>
    <s v="ACS"/>
    <n v="1"/>
    <m/>
    <s v="X"/>
    <x v="4"/>
    <s v="NET"/>
    <s v="DECI_STD"/>
    <m/>
    <n v="13095"/>
    <s v="SUPP"/>
    <d v="1899-12-30T09:00:00"/>
    <d v="1899-12-30T10:00:00"/>
    <d v="1899-12-30T01:00:00"/>
    <d v="1899-12-30T09:00:00"/>
    <d v="1899-12-30T10:00:00"/>
    <d v="1899-12-30T01:00:00"/>
    <s v="SDC"/>
    <s v="N/A"/>
  </r>
  <r>
    <n v="13097"/>
    <x v="54"/>
    <x v="17"/>
    <s v="IP"/>
    <s v="Support IFTS"/>
    <m/>
    <s v="ACS"/>
    <n v="10"/>
    <m/>
    <s v="X"/>
    <x v="1"/>
    <s v="NET"/>
    <s v="DECI_STD"/>
    <m/>
    <n v="13096"/>
    <s v="SUPP"/>
    <d v="1899-12-30T09:00:00"/>
    <d v="1899-12-30T10:00:00"/>
    <d v="1899-12-30T01:00:00"/>
    <d v="1899-12-30T09:00:00"/>
    <d v="1899-12-30T10:00:00"/>
    <d v="1899-12-30T01:00:00"/>
    <s v="SDC"/>
    <s v="N/A"/>
  </r>
  <r>
    <n v="13098"/>
    <x v="54"/>
    <x v="17"/>
    <s v="IP"/>
    <s v="Support IFTS"/>
    <m/>
    <s v="ACS"/>
    <n v="20"/>
    <m/>
    <s v="X"/>
    <x v="4"/>
    <s v="NET"/>
    <s v="DECI_STD"/>
    <m/>
    <n v="13097"/>
    <s v="SUPP"/>
    <d v="1899-12-30T10:30:00"/>
    <d v="1899-12-30T11:30:00"/>
    <d v="1899-12-30T01:00:00"/>
    <d v="1899-12-30T10:30:00"/>
    <d v="1899-12-30T11:30:00"/>
    <d v="1899-12-30T01:00:00"/>
    <s v="SDC"/>
    <s v="N/A"/>
  </r>
  <r>
    <n v="13099"/>
    <x v="54"/>
    <x v="17"/>
    <s v="IP"/>
    <s v="Support IFTS"/>
    <m/>
    <s v="ACS"/>
    <n v="3"/>
    <m/>
    <s v="X"/>
    <x v="6"/>
    <s v="NET"/>
    <s v="LOW LEVEL"/>
    <m/>
    <n v="13098"/>
    <s v="SUPP"/>
    <d v="1899-12-30T10:30:00"/>
    <d v="1899-12-30T11:30:00"/>
    <d v="1899-12-30T01:00:00"/>
    <d v="1899-12-30T10:30:00"/>
    <d v="1899-12-30T11:30:00"/>
    <d v="1899-12-30T01:00:00"/>
    <s v="SDC"/>
    <s v="N/A"/>
  </r>
  <r>
    <n v="13100"/>
    <x v="54"/>
    <x v="17"/>
    <s v="IP"/>
    <s v="Support IFTS"/>
    <m/>
    <s v="ACS"/>
    <n v="5"/>
    <m/>
    <s v="X"/>
    <x v="4"/>
    <s v="NET"/>
    <s v="DECI_STD"/>
    <m/>
    <n v="13099"/>
    <s v="SUPP"/>
    <d v="1899-12-30T12:00:00"/>
    <d v="1899-12-30T13:00:00"/>
    <d v="1899-12-30T01:00:00"/>
    <d v="1899-12-30T12:00:00"/>
    <d v="1899-12-30T13:00:00"/>
    <d v="1899-12-30T01:00:00"/>
    <s v="SDC"/>
    <s v="N/A"/>
  </r>
  <r>
    <n v="13101"/>
    <x v="54"/>
    <x v="17"/>
    <s v="IP"/>
    <s v="Support IFTS"/>
    <m/>
    <s v="ACS"/>
    <n v="17"/>
    <m/>
    <s v="X"/>
    <x v="4"/>
    <s v="NET"/>
    <s v="DECI_STD"/>
    <m/>
    <n v="13100"/>
    <s v="SUPP"/>
    <d v="1899-12-30T13:30:00"/>
    <d v="1899-12-30T14:30:00"/>
    <d v="1899-12-30T01:00:00"/>
    <d v="1899-12-30T13:30:00"/>
    <d v="1899-12-30T14:30:00"/>
    <d v="1899-12-30T01:00:00"/>
    <s v="SDC"/>
    <s v="N/A"/>
  </r>
  <r>
    <n v="13102"/>
    <x v="54"/>
    <x v="17"/>
    <s v="IP"/>
    <s v="Support IFTS"/>
    <m/>
    <s v="ACS"/>
    <n v="32"/>
    <m/>
    <s v="X"/>
    <x v="1"/>
    <s v="NET"/>
    <s v="DECI_STD"/>
    <m/>
    <n v="13101"/>
    <s v="SUPP"/>
    <d v="1899-12-30T13:30:00"/>
    <d v="1899-12-30T14:30:00"/>
    <d v="1899-12-30T01:00:00"/>
    <d v="1899-12-30T13:30:00"/>
    <d v="1899-12-30T14:30:00"/>
    <d v="1899-12-30T01:00:00"/>
    <s v="SDC"/>
    <s v="N/A"/>
  </r>
  <r>
    <n v="13103"/>
    <x v="55"/>
    <x v="18"/>
    <s v="IP"/>
    <s v="Support IFTS"/>
    <m/>
    <s v="ACS"/>
    <n v="14"/>
    <m/>
    <s v="X"/>
    <x v="4"/>
    <s v="NET"/>
    <s v="DECI_STD"/>
    <m/>
    <n v="13102"/>
    <s v="SUPP"/>
    <d v="1899-12-30T08:00:00"/>
    <d v="1899-12-30T09:00:00"/>
    <d v="1899-12-30T01:00:00"/>
    <d v="1899-12-30T08:00:00"/>
    <d v="1899-12-30T09:00:00"/>
    <d v="1899-12-30T01:00:00"/>
    <s v="SDC"/>
    <s v="N/A"/>
  </r>
  <r>
    <n v="13104"/>
    <x v="55"/>
    <x v="18"/>
    <s v="IP"/>
    <s v="Support IFTS"/>
    <m/>
    <s v="IFTS"/>
    <n v="23"/>
    <m/>
    <s v="X"/>
    <x v="1"/>
    <s v="NET"/>
    <s v="DECI_STD"/>
    <m/>
    <n v="13103"/>
    <s v="SUPP"/>
    <d v="1899-12-30T11:00:00"/>
    <d v="1899-12-30T12:00:00"/>
    <d v="1899-12-30T01:00:00"/>
    <d v="1899-12-30T11:00:00"/>
    <d v="1899-12-30T11:50:00"/>
    <d v="1899-12-30T00:50:00"/>
    <s v="SDC"/>
    <s v="N/A"/>
  </r>
  <r>
    <n v="13105"/>
    <x v="55"/>
    <x v="18"/>
    <s v="IP"/>
    <s v="Support IFTS"/>
    <m/>
    <s v="ACS"/>
    <n v="32"/>
    <m/>
    <s v="X"/>
    <x v="1"/>
    <s v="NET"/>
    <s v="DECI_STD"/>
    <m/>
    <n v="13104"/>
    <s v="SUPP"/>
    <d v="1899-12-30T12:30:00"/>
    <d v="1899-12-30T13:30:00"/>
    <d v="1899-12-30T01:00:00"/>
    <d v="1899-12-30T12:30:00"/>
    <d v="1899-12-30T13:30:00"/>
    <d v="1899-12-30T01:00:00"/>
    <s v="SDC"/>
    <s v="N/A"/>
  </r>
  <r>
    <n v="13106"/>
    <x v="55"/>
    <x v="18"/>
    <s v="IP"/>
    <s v="Support IFTS"/>
    <m/>
    <s v="IFTS"/>
    <n v="3"/>
    <m/>
    <s v="X"/>
    <x v="4"/>
    <s v="NET"/>
    <s v="DECI_STD"/>
    <m/>
    <n v="13105"/>
    <s v="SUPP"/>
    <d v="1899-12-30T14:00:00"/>
    <d v="1899-12-30T15:00:00"/>
    <d v="1899-12-30T01:00:00"/>
    <d v="1899-12-30T14:00:00"/>
    <d v="1899-12-30T14:50:00"/>
    <d v="1899-12-30T00:50:00"/>
    <s v="SDC"/>
    <s v="N/A"/>
  </r>
  <r>
    <n v="13107"/>
    <x v="55"/>
    <x v="18"/>
    <s v="IP"/>
    <s v="Support AMI"/>
    <m/>
    <s v="ACS"/>
    <n v="32"/>
    <m/>
    <s v="X"/>
    <x v="4"/>
    <s v="NET"/>
    <s v="DECI_STD"/>
    <m/>
    <n v="13106"/>
    <s v="SUPP"/>
    <d v="1899-12-30T15:30:00"/>
    <d v="1899-12-30T16:00:00"/>
    <d v="1899-12-30T00:30:00"/>
    <d v="1899-12-30T15:30:00"/>
    <d v="1899-12-30T16:00:00"/>
    <d v="1899-12-30T00:30:00"/>
    <s v="SDC"/>
    <s v="N/A"/>
  </r>
  <r>
    <n v="13108"/>
    <x v="55"/>
    <x v="18"/>
    <s v="IP"/>
    <s v="Support AMI"/>
    <m/>
    <s v="ACS"/>
    <n v="12"/>
    <m/>
    <s v="X"/>
    <x v="4"/>
    <s v="NET"/>
    <s v="DECI_STD"/>
    <m/>
    <n v="13107"/>
    <s v="SUPP"/>
    <d v="1899-12-30T16:05:00"/>
    <d v="1899-12-30T16:35:00"/>
    <d v="1899-12-30T00:30:00"/>
    <d v="1899-12-30T16:05:00"/>
    <d v="1899-12-30T16:35:00"/>
    <d v="1899-12-30T00:30:00"/>
    <s v="SDC"/>
    <s v="N/A"/>
  </r>
  <r>
    <n v="13109"/>
    <x v="55"/>
    <x v="18"/>
    <s v="IP"/>
    <s v="Support AMI"/>
    <m/>
    <s v="ACS"/>
    <n v="10"/>
    <m/>
    <s v="X"/>
    <x v="1"/>
    <s v="NET"/>
    <s v="BTAG"/>
    <m/>
    <n v="13108"/>
    <s v="SUPP"/>
    <d v="1899-12-30T15:30:00"/>
    <d v="1899-12-30T16:30:00"/>
    <d v="1899-12-30T01:00:00"/>
    <d v="1899-12-30T15:20:00"/>
    <d v="1899-12-30T16:20:00"/>
    <d v="1899-12-30T01:00:00"/>
    <s v="DCO"/>
    <s v="N/A"/>
  </r>
  <r>
    <n v="13110"/>
    <x v="56"/>
    <x v="18"/>
    <s v="IP"/>
    <s v="Support AMI"/>
    <m/>
    <s v="IFTS"/>
    <n v="22"/>
    <m/>
    <s v="X"/>
    <x v="4"/>
    <s v="NET"/>
    <s v="RANGE"/>
    <m/>
    <n v="13109"/>
    <s v="SUPP"/>
    <d v="1899-12-30T09:30:00"/>
    <d v="1899-12-30T10:30:00"/>
    <d v="1899-12-30T01:00:00"/>
    <s v="09:30"/>
    <s v="10:30"/>
    <d v="1899-12-30T01:00:00"/>
    <s v="SDC"/>
    <s v="N/A"/>
  </r>
  <r>
    <n v="13111"/>
    <x v="56"/>
    <x v="18"/>
    <s v="IP"/>
    <s v="Support IFTS"/>
    <m/>
    <s v="ACS"/>
    <n v="9"/>
    <m/>
    <s v="X"/>
    <x v="4"/>
    <s v="NET"/>
    <s v="RNG_STD"/>
    <m/>
    <n v="13110"/>
    <s v="SUPP"/>
    <d v="1899-12-30T11:00:00"/>
    <d v="1899-12-30T12:00:00"/>
    <d v="1899-12-30T01:00:00"/>
    <s v="11:00"/>
    <s v="12:00"/>
    <d v="1899-12-30T01:00:00"/>
    <s v="SDC"/>
    <s v="N/A"/>
  </r>
  <r>
    <n v="13112"/>
    <x v="56"/>
    <x v="18"/>
    <s v="IP"/>
    <s v="Support IFTS"/>
    <m/>
    <s v="ACS"/>
    <n v="32"/>
    <m/>
    <s v="X"/>
    <x v="1"/>
    <s v="NET"/>
    <s v="RNG_STD"/>
    <m/>
    <n v="13111"/>
    <s v="SUPP"/>
    <d v="1899-12-30T11:00:00"/>
    <d v="1899-12-30T12:00:00"/>
    <d v="1899-12-30T01:00:00"/>
    <d v="1899-12-30T11:00:00"/>
    <d v="1899-12-30T12:00:00"/>
    <d v="1899-12-30T01:00:00"/>
    <s v="SDC"/>
    <s v="N/A"/>
  </r>
  <r>
    <n v="13113"/>
    <x v="56"/>
    <x v="18"/>
    <s v="IP"/>
    <s v="Support IFTS"/>
    <m/>
    <s v="ACS"/>
    <n v="12"/>
    <m/>
    <s v="X"/>
    <x v="4"/>
    <s v="NET"/>
    <s v="RNG_STD"/>
    <m/>
    <n v="13112"/>
    <s v="SUPP"/>
    <d v="1899-12-30T12:30:00"/>
    <d v="1899-12-30T13:30:00"/>
    <d v="1899-12-30T01:00:00"/>
    <d v="1899-12-30T12:40:00"/>
    <d v="1899-12-30T13:30:00"/>
    <d v="1899-12-30T00:50:00"/>
    <s v="SDC"/>
    <s v="N/A"/>
  </r>
  <r>
    <n v="13114"/>
    <x v="56"/>
    <x v="18"/>
    <s v="IP"/>
    <s v="Support IFTS"/>
    <m/>
    <s v="ACS"/>
    <n v="13"/>
    <m/>
    <s v="X"/>
    <x v="1"/>
    <s v="NET"/>
    <s v="DECI_STD_NVG"/>
    <m/>
    <n v="13113"/>
    <s v="SUPP"/>
    <d v="1899-12-30T12:30:00"/>
    <d v="1899-12-30T13:30:00"/>
    <d v="1899-12-30T01:00:00"/>
    <d v="1899-12-30T12:30:00"/>
    <d v="1899-12-30T13:30:00"/>
    <d v="1899-12-30T01:00:00"/>
    <s v="SDC"/>
    <s v="N/A"/>
  </r>
  <r>
    <n v="13115"/>
    <x v="56"/>
    <x v="18"/>
    <s v="IP"/>
    <s v="Support IFTS"/>
    <m/>
    <s v="ACS"/>
    <n v="14"/>
    <m/>
    <s v="X"/>
    <x v="4"/>
    <s v="NET"/>
    <s v="DECI_STD"/>
    <m/>
    <n v="13114"/>
    <s v="SUPP"/>
    <d v="1899-12-30T14:00:00"/>
    <d v="1899-12-30T15:00:00"/>
    <d v="1899-12-30T01:00:00"/>
    <d v="1899-12-30T14:00:00"/>
    <d v="1899-12-30T15:00:00"/>
    <d v="1899-12-30T01:00:00"/>
    <s v="SDC"/>
    <s v="N/A"/>
  </r>
  <r>
    <n v="13116"/>
    <x v="56"/>
    <x v="18"/>
    <s v="IP"/>
    <s v="Support AMI"/>
    <m/>
    <s v="ACS"/>
    <n v="13"/>
    <m/>
    <s v="X"/>
    <x v="4"/>
    <s v="NET"/>
    <s v="DECI_STD"/>
    <m/>
    <n v="13115"/>
    <s v="SUPP"/>
    <d v="1899-12-30T15:30:00"/>
    <d v="1899-12-30T16:00:00"/>
    <d v="1899-12-30T00:30:00"/>
    <d v="1899-12-30T15:30:00"/>
    <d v="1899-12-30T16:00:00"/>
    <d v="1899-12-30T00:30:00"/>
    <s v="SDC"/>
    <s v="N/A"/>
  </r>
  <r>
    <n v="13117"/>
    <x v="56"/>
    <x v="18"/>
    <s v="IP"/>
    <s v="Support AMI"/>
    <m/>
    <s v="ACS"/>
    <n v="12"/>
    <m/>
    <s v="X"/>
    <x v="4"/>
    <s v="NET"/>
    <s v="DECI_STD"/>
    <m/>
    <n v="13116"/>
    <s v="SUPP"/>
    <d v="1899-12-30T16:05:00"/>
    <d v="1899-12-30T16:35:00"/>
    <d v="1899-12-30T00:30:00"/>
    <d v="1899-12-30T16:05:00"/>
    <d v="1899-12-30T16:35:00"/>
    <d v="1899-12-30T00:30:00"/>
    <s v="SDC"/>
    <s v="N/A"/>
  </r>
  <r>
    <n v="13118"/>
    <x v="56"/>
    <x v="18"/>
    <s v="IP"/>
    <s v="Support IFTS"/>
    <m/>
    <s v="IFTS"/>
    <n v="22"/>
    <m/>
    <s v="X"/>
    <x v="1"/>
    <s v="NET"/>
    <s v="RNG_STD"/>
    <m/>
    <n v="13117"/>
    <s v="SUPP"/>
    <d v="1899-12-30T15:30:00"/>
    <d v="1899-12-30T16:30:00"/>
    <d v="1899-12-30T01:00:00"/>
    <d v="1899-12-30T15:30:00"/>
    <d v="1899-12-30T16:30:00"/>
    <d v="1899-12-30T01:00:00"/>
    <s v="SDC"/>
    <s v="N/A"/>
  </r>
  <r>
    <n v="13119"/>
    <x v="105"/>
    <x v="18"/>
    <s v="IP"/>
    <s v="Support IFTS"/>
    <m/>
    <s v="IFTS"/>
    <n v="3"/>
    <m/>
    <s v="X"/>
    <x v="1"/>
    <s v="NET"/>
    <s v="RNG_STD"/>
    <m/>
    <n v="13118"/>
    <s v="SUPP"/>
    <d v="1899-12-30T08:00:00"/>
    <d v="1899-12-30T09:00:00"/>
    <d v="1899-12-30T01:00:00"/>
    <d v="1899-12-30T08:00:00"/>
    <d v="1899-12-30T09:00:00"/>
    <d v="1899-12-30T01:00:00"/>
    <s v="SDC"/>
    <s v="N/A"/>
  </r>
  <r>
    <n v="13120"/>
    <x v="105"/>
    <x v="18"/>
    <s v="IP"/>
    <s v="Support QATAR"/>
    <m/>
    <s v="IFTS"/>
    <n v="23"/>
    <m/>
    <s v="X"/>
    <x v="4"/>
    <s v="NET"/>
    <s v="RNG_STD"/>
    <m/>
    <n v="13119"/>
    <s v="SUPP"/>
    <d v="1899-12-30T09:30:00"/>
    <d v="1899-12-30T10:30:00"/>
    <d v="1899-12-30T01:00:00"/>
    <s v="09:30"/>
    <s v="10:30"/>
    <d v="1899-12-30T01:00:00"/>
    <s v="SDC"/>
    <s v="N/A"/>
  </r>
  <r>
    <n v="13121"/>
    <x v="105"/>
    <x v="18"/>
    <s v="IP"/>
    <s v="Support IFTS"/>
    <m/>
    <s v="ACS"/>
    <n v="13"/>
    <m/>
    <s v="X"/>
    <x v="1"/>
    <s v="NET"/>
    <s v="RNG_STD"/>
    <m/>
    <n v="13120"/>
    <s v="SUPP"/>
    <d v="1899-12-30T09:30:00"/>
    <d v="1899-12-30T10:30:00"/>
    <d v="1899-12-30T01:00:00"/>
    <d v="1899-12-30T09:30:00"/>
    <d v="1899-12-30T10:35:00"/>
    <d v="1899-12-30T01:05:00"/>
    <s v="SDC"/>
    <s v="N/A"/>
  </r>
  <r>
    <n v="13122"/>
    <x v="105"/>
    <x v="18"/>
    <s v="IP"/>
    <s v="Support IFTS"/>
    <m/>
    <s v="ACS"/>
    <n v="25"/>
    <m/>
    <s v="X"/>
    <x v="4"/>
    <s v="NET"/>
    <s v="RNG_STD"/>
    <m/>
    <n v="13121"/>
    <s v="SUPP"/>
    <d v="1899-12-30T11:00:00"/>
    <d v="1899-12-30T12:00:00"/>
    <d v="1899-12-30T01:00:00"/>
    <d v="1899-12-30T11:00:00"/>
    <d v="1899-12-30T12:00:00"/>
    <d v="1899-12-30T01:00:00"/>
    <s v="SDC"/>
    <s v="N/A"/>
  </r>
  <r>
    <n v="13123"/>
    <x v="105"/>
    <x v="18"/>
    <s v="IP"/>
    <s v="Support IFTS"/>
    <m/>
    <s v="ACS"/>
    <n v="23"/>
    <m/>
    <s v="X"/>
    <x v="1"/>
    <s v="NET"/>
    <s v="RNG_STD"/>
    <m/>
    <n v="13122"/>
    <s v="SUPP"/>
    <d v="1899-12-30T11:00:00"/>
    <d v="1899-12-30T12:00:00"/>
    <d v="1899-12-30T01:00:00"/>
    <d v="1899-12-30T11:00:00"/>
    <d v="1899-12-30T12:00:00"/>
    <d v="1899-12-30T01:00:00"/>
    <s v="DCO"/>
    <s v="N/A"/>
  </r>
  <r>
    <n v="13124"/>
    <x v="105"/>
    <x v="18"/>
    <s v="IP"/>
    <s v="Support IFTS"/>
    <m/>
    <s v="ACS"/>
    <n v="13"/>
    <m/>
    <s v="X"/>
    <x v="4"/>
    <s v="NET"/>
    <s v="RNG_STD"/>
    <m/>
    <n v="13123"/>
    <s v="SUPP"/>
    <d v="1899-12-30T12:30:00"/>
    <d v="1899-12-30T13:30:00"/>
    <d v="1899-12-30T01:00:00"/>
    <d v="1899-12-30T12:30:00"/>
    <d v="1899-12-30T13:30:00"/>
    <d v="1899-12-30T01:00:00"/>
    <s v="SDC"/>
    <s v="N/A"/>
  </r>
  <r>
    <n v="13125"/>
    <x v="105"/>
    <x v="18"/>
    <s v="IP"/>
    <s v="Support IFTS"/>
    <m/>
    <s v="ACS"/>
    <n v="12"/>
    <m/>
    <s v="X"/>
    <x v="1"/>
    <s v="NET"/>
    <s v="RNG_STD"/>
    <m/>
    <n v="13124"/>
    <s v="SUPP"/>
    <d v="1899-12-30T12:30:00"/>
    <d v="1899-12-30T13:30:00"/>
    <d v="1899-12-30T01:00:00"/>
    <d v="1899-12-30T12:30:00"/>
    <d v="1899-12-30T13:30:00"/>
    <d v="1899-12-30T01:00:00"/>
    <s v="DCO"/>
    <s v="N/A"/>
  </r>
  <r>
    <n v="13126"/>
    <x v="105"/>
    <x v="18"/>
    <s v="IP"/>
    <s v="Support QATAR"/>
    <m/>
    <s v="ACS"/>
    <n v="16"/>
    <m/>
    <s v="X"/>
    <x v="1"/>
    <s v="NET"/>
    <s v="RNG_STD"/>
    <m/>
    <n v="13125"/>
    <s v="SUPP"/>
    <d v="1899-12-30T14:00:00"/>
    <d v="1899-12-30T15:00:00"/>
    <d v="1899-12-30T01:00:00"/>
    <d v="1899-12-30T14:00:00"/>
    <d v="1899-12-30T14:40:00"/>
    <d v="1899-12-30T00:40:00"/>
    <s v="SDC"/>
    <s v="N/A"/>
  </r>
  <r>
    <n v="13127"/>
    <x v="105"/>
    <x v="18"/>
    <s v="IP"/>
    <s v="Support IFTS"/>
    <m/>
    <s v="ACS"/>
    <n v="3"/>
    <m/>
    <s v="X"/>
    <x v="4"/>
    <s v="NET"/>
    <s v="RNG_STD"/>
    <m/>
    <n v="13126"/>
    <s v="SUPP"/>
    <d v="1899-12-30T15:30:00"/>
    <d v="1899-12-30T16:30:00"/>
    <d v="1899-12-30T01:00:00"/>
    <d v="1899-12-30T15:30:00"/>
    <d v="1899-12-30T16:30:00"/>
    <d v="1899-12-30T01:00:00"/>
    <s v="SDC"/>
    <s v="N/A"/>
  </r>
  <r>
    <n v="13128"/>
    <x v="105"/>
    <x v="18"/>
    <s v="IP"/>
    <s v="Support IFTS"/>
    <m/>
    <s v="ACS"/>
    <n v="5"/>
    <m/>
    <s v="X"/>
    <x v="1"/>
    <s v="NET"/>
    <s v="RNG_STD"/>
    <m/>
    <n v="13127"/>
    <s v="SUPP"/>
    <d v="1899-12-30T15:30:00"/>
    <d v="1899-12-30T16:30:00"/>
    <d v="1899-12-30T01:00:00"/>
    <d v="1899-12-30T15:30:00"/>
    <d v="1899-12-30T16:30:00"/>
    <d v="1899-12-30T01:00:00"/>
    <s v="SDC"/>
    <s v="N/A"/>
  </r>
  <r>
    <n v="13129"/>
    <x v="57"/>
    <x v="18"/>
    <s v="IP"/>
    <s v="Support IFTS"/>
    <m/>
    <s v="IFTS"/>
    <n v="9"/>
    <m/>
    <s v="X"/>
    <x v="4"/>
    <s v="NET"/>
    <s v="RNG_STD"/>
    <m/>
    <n v="13128"/>
    <s v="SUPP"/>
    <d v="1899-12-30T08:00:00"/>
    <d v="1899-12-30T09:00:00"/>
    <d v="1899-12-30T01:00:00"/>
    <d v="1899-12-30T08:00:00"/>
    <d v="1899-12-30T09:00:00"/>
    <d v="1899-12-30T01:00:00"/>
    <s v="SDC"/>
    <s v="N/A"/>
  </r>
  <r>
    <n v="13130"/>
    <x v="57"/>
    <x v="18"/>
    <s v="IP"/>
    <s v="Support QATAR"/>
    <m/>
    <s v="ACS"/>
    <n v="1"/>
    <m/>
    <s v="X"/>
    <x v="4"/>
    <s v="NET"/>
    <s v="RNG_STD"/>
    <m/>
    <n v="13129"/>
    <s v="SUPP"/>
    <d v="1899-12-30T09:30:00"/>
    <d v="1899-12-30T10:30:00"/>
    <d v="1899-12-30T01:00:00"/>
    <s v="09:30"/>
    <s v="10:30"/>
    <d v="1899-12-30T01:00:00"/>
    <s v="SDC"/>
    <s v="N/A"/>
  </r>
  <r>
    <n v="13131"/>
    <x v="57"/>
    <x v="18"/>
    <s v="IP"/>
    <s v="Support IFTS"/>
    <m/>
    <s v="ACS"/>
    <n v="2"/>
    <m/>
    <s v="X"/>
    <x v="1"/>
    <s v="NET"/>
    <s v="RNG_STD"/>
    <m/>
    <n v="13130"/>
    <s v="SUPP"/>
    <d v="1899-12-30T09:30:00"/>
    <d v="1899-12-30T10:30:00"/>
    <d v="1899-12-30T01:00:00"/>
    <d v="1899-12-30T09:30:00"/>
    <d v="1899-12-30T10:20:00"/>
    <d v="1899-12-30T00:50:00"/>
    <s v="SDC"/>
    <s v="N/A"/>
  </r>
  <r>
    <n v="13132"/>
    <x v="57"/>
    <x v="18"/>
    <s v="IP"/>
    <s v="Support IFTS"/>
    <m/>
    <s v="ACS"/>
    <n v="17"/>
    <m/>
    <s v="X"/>
    <x v="4"/>
    <s v="NET"/>
    <s v="RNG_STD"/>
    <m/>
    <n v="13131"/>
    <s v="SUPP"/>
    <d v="1899-12-30T11:00:00"/>
    <d v="1899-12-30T12:00:00"/>
    <d v="1899-12-30T01:00:00"/>
    <d v="1899-12-30T11:00:00"/>
    <d v="1899-12-30T12:00:00"/>
    <d v="1899-12-30T01:00:00"/>
    <s v="SDC"/>
    <s v="N/A"/>
  </r>
  <r>
    <n v="13133"/>
    <x v="57"/>
    <x v="18"/>
    <s v="IP"/>
    <s v="Support IFTS"/>
    <m/>
    <s v="ACS"/>
    <n v="32"/>
    <m/>
    <s v="X"/>
    <x v="1"/>
    <s v="NET"/>
    <s v="RNG_STD"/>
    <m/>
    <n v="13132"/>
    <s v="SUPP"/>
    <d v="1899-12-30T11:00:00"/>
    <d v="1899-12-30T12:00:00"/>
    <d v="1899-12-30T01:00:00"/>
    <d v="1899-12-30T11:00:00"/>
    <d v="1899-12-30T12:00:00"/>
    <d v="1899-12-30T01:00:00"/>
    <s v="SDC"/>
    <s v="N/A"/>
  </r>
  <r>
    <n v="13134"/>
    <x v="57"/>
    <x v="18"/>
    <s v="IP"/>
    <s v="Support IFTS"/>
    <m/>
    <s v="ACS"/>
    <n v="25"/>
    <m/>
    <s v="X"/>
    <x v="2"/>
    <s v="NET"/>
    <s v="LOW LEVEL"/>
    <m/>
    <n v="13135"/>
    <s v="SUPP"/>
    <d v="1899-12-30T11:00:00"/>
    <d v="1899-12-30T12:00:00"/>
    <d v="1899-12-30T01:00:00"/>
    <d v="1899-12-30T11:00:00"/>
    <d v="1899-12-30T12:00:00"/>
    <d v="1899-12-30T01:00:00"/>
    <s v="SDC"/>
    <s v="N/A"/>
  </r>
  <r>
    <n v="13135"/>
    <x v="57"/>
    <x v="18"/>
    <s v="IP"/>
    <s v="Support IFTS"/>
    <m/>
    <s v="IFTS"/>
    <n v="22"/>
    <m/>
    <s v="X"/>
    <x v="1"/>
    <s v="NET"/>
    <s v="DECI_STD"/>
    <m/>
    <n v="13134"/>
    <s v="SUPP"/>
    <d v="1899-12-30T12:30:00"/>
    <d v="1899-12-30T13:30:00"/>
    <d v="1899-12-30T01:00:00"/>
    <d v="1899-12-30T12:30:00"/>
    <d v="1899-12-30T13:30:00"/>
    <d v="1899-12-30T01:00:00"/>
    <s v="SDC"/>
    <s v="N/A"/>
  </r>
  <r>
    <n v="13136"/>
    <x v="57"/>
    <x v="18"/>
    <s v="IP"/>
    <s v="Support IFTS"/>
    <m/>
    <s v="ACS"/>
    <n v="9"/>
    <m/>
    <s v="X"/>
    <x v="1"/>
    <s v="NET"/>
    <s v="RNG_STD"/>
    <m/>
    <n v="13135"/>
    <s v="SUPP"/>
    <d v="1899-12-30T14:00:00"/>
    <d v="1899-12-30T15:00:00"/>
    <d v="1899-12-30T01:00:00"/>
    <d v="1899-12-30T14:00:00"/>
    <d v="1899-12-30T14:45:00"/>
    <d v="1899-12-30T00:45:00"/>
    <s v="SDC"/>
    <s v="N/A"/>
  </r>
  <r>
    <n v="13137"/>
    <x v="57"/>
    <x v="18"/>
    <s v="IP"/>
    <s v="Support IFTS"/>
    <m/>
    <s v="ACS"/>
    <n v="13"/>
    <m/>
    <s v="X"/>
    <x v="1"/>
    <s v="NET"/>
    <s v="RNG_STD"/>
    <m/>
    <n v="13136"/>
    <s v="SUPP"/>
    <d v="1899-12-30T15:30:00"/>
    <d v="1899-12-30T16:30:00"/>
    <d v="1899-12-30T01:00:00"/>
    <d v="1899-12-30T15:25:00"/>
    <d v="1899-12-30T16:25:00"/>
    <d v="1899-12-30T01:00:00"/>
    <s v="SDC"/>
    <s v="N/A"/>
  </r>
  <r>
    <n v="13138"/>
    <x v="58"/>
    <x v="18"/>
    <s v="IP"/>
    <s v="Support IFTS"/>
    <m/>
    <s v="IFTS"/>
    <n v="10"/>
    <m/>
    <s v="X"/>
    <x v="4"/>
    <s v="NET"/>
    <s v="DECI_STD"/>
    <m/>
    <n v="13137"/>
    <s v="SUPP"/>
    <d v="1899-12-30T07:00:00"/>
    <d v="1899-12-30T08:00:00"/>
    <d v="1899-12-30T01:00:00"/>
    <d v="1899-12-30T07:00:00"/>
    <d v="1899-12-30T08:00:00"/>
    <d v="1899-12-30T01:00:00"/>
    <s v="SDC"/>
    <s v="N/A"/>
  </r>
  <r>
    <n v="13139"/>
    <x v="58"/>
    <x v="18"/>
    <s v="LIP 24-03 SWE"/>
    <s v="IFTS"/>
    <n v="48"/>
    <s v="ACS"/>
    <n v="14"/>
    <m/>
    <s v="X"/>
    <x v="1"/>
    <s v="NET"/>
    <s v="RANGE"/>
    <m/>
    <n v="13140"/>
    <s v="SD RNG03"/>
    <s v="07:00"/>
    <s v="08:00"/>
    <d v="1899-12-30T01:00:00"/>
    <d v="1899-12-30T07:00:00"/>
    <d v="1899-12-30T07:40:00"/>
    <d v="1899-12-30T00:40:00"/>
    <s v="DNCO"/>
    <s v="CD3"/>
  </r>
  <r>
    <n v="13140"/>
    <x v="58"/>
    <x v="18"/>
    <s v="LIP 24-04 CAN"/>
    <s v="IFTS"/>
    <n v="50"/>
    <s v="ACS"/>
    <n v="1"/>
    <m/>
    <s v="X"/>
    <x v="6"/>
    <s v="NET"/>
    <s v="RANGE"/>
    <m/>
    <n v="13139"/>
    <s v="SD RNG03"/>
    <d v="1899-12-30T07:00:00"/>
    <d v="1899-12-30T08:00:00"/>
    <d v="1899-12-30T01:00:00"/>
    <d v="1899-12-30T07:00:00"/>
    <d v="1899-12-30T07:40:00"/>
    <d v="1899-12-30T00:40:00"/>
    <s v="DNCO"/>
    <s v="CD3"/>
  </r>
  <r>
    <n v="13141"/>
    <x v="58"/>
    <x v="18"/>
    <s v="IP"/>
    <s v="Support IFTS"/>
    <m/>
    <s v="IFTS"/>
    <n v="23"/>
    <m/>
    <s v="X"/>
    <x v="1"/>
    <s v="NET"/>
    <s v="RNG_STD"/>
    <m/>
    <n v="13140"/>
    <s v="SUPP"/>
    <d v="1899-12-30T08:30:00"/>
    <d v="1899-12-30T09:30:00"/>
    <d v="1899-12-30T01:00:00"/>
    <d v="1899-12-30T08:30:00"/>
    <d v="1899-12-30T09:30:00"/>
    <d v="1899-12-30T01:00:00"/>
    <s v="SDC"/>
    <s v="N/A"/>
  </r>
  <r>
    <n v="13142"/>
    <x v="58"/>
    <x v="18"/>
    <s v=" IFTS LIFT 24-03 QATAR"/>
    <s v="QATAR"/>
    <n v="56"/>
    <s v="ACS"/>
    <n v="13"/>
    <s v="X"/>
    <m/>
    <x v="3"/>
    <s v="STDA"/>
    <s v="DECI_STD"/>
    <m/>
    <m/>
    <s v="PT ERT03"/>
    <s v="08:30"/>
    <s v="09:30"/>
    <d v="1899-12-30T01:00:00"/>
    <m/>
    <m/>
    <s v=""/>
    <s v="RSLD"/>
    <s v="CD4"/>
  </r>
  <r>
    <n v="13143"/>
    <x v="58"/>
    <x v="18"/>
    <s v="IP"/>
    <s v="Support QATAR"/>
    <m/>
    <s v="IFTS"/>
    <n v="23"/>
    <m/>
    <s v="X"/>
    <x v="1"/>
    <s v="NET"/>
    <s v="RNG_STD"/>
    <m/>
    <n v="13142"/>
    <s v="SUPP"/>
    <d v="1899-12-30T10:00:00"/>
    <d v="1899-12-30T11:00:00"/>
    <d v="1899-12-30T01:00:00"/>
    <d v="1899-12-30T10:00:00"/>
    <d v="1899-12-30T10:50:00"/>
    <d v="1899-12-30T00:50:00"/>
    <s v="SDC"/>
    <s v="N/A"/>
  </r>
  <r>
    <n v="13144"/>
    <x v="58"/>
    <x v="18"/>
    <s v="IP"/>
    <s v="Support IFTS"/>
    <m/>
    <s v="IFTS"/>
    <n v="9"/>
    <m/>
    <s v="X"/>
    <x v="4"/>
    <s v="NET"/>
    <s v="RNG_STD"/>
    <m/>
    <n v="13143"/>
    <s v="SUPP"/>
    <d v="1899-12-30T10:00:00"/>
    <d v="1899-12-30T11:00:00"/>
    <d v="1899-12-30T01:00:00"/>
    <d v="1899-12-30T10:00:00"/>
    <d v="1899-12-30T11:00:00"/>
    <d v="1899-12-30T01:00:00"/>
    <s v="SDC"/>
    <s v="N/A"/>
  </r>
  <r>
    <n v="13145"/>
    <x v="58"/>
    <x v="18"/>
    <s v="IP"/>
    <s v="Support IFTS"/>
    <m/>
    <s v="IFTS"/>
    <n v="23"/>
    <m/>
    <s v="X"/>
    <x v="1"/>
    <s v="NET"/>
    <s v="RNG_STD"/>
    <m/>
    <n v="13144"/>
    <s v="SUPP"/>
    <d v="1899-12-30T11:30:00"/>
    <d v="1899-12-30T12:30:00"/>
    <d v="1899-12-30T01:00:00"/>
    <d v="1899-12-30T11:30:00"/>
    <d v="1899-12-30T12:30:00"/>
    <d v="1899-12-30T01:00:00"/>
    <s v="SDC"/>
    <s v="N/A"/>
  </r>
  <r>
    <n v="13146"/>
    <x v="59"/>
    <x v="19"/>
    <s v="IP"/>
    <s v="Support IFTS"/>
    <m/>
    <s v="ACS"/>
    <n v="12"/>
    <m/>
    <s v="X"/>
    <x v="4"/>
    <s v="NET"/>
    <s v="RNG_STD"/>
    <m/>
    <n v="13145"/>
    <s v="SUPP"/>
    <d v="1899-12-30T07:30:00"/>
    <d v="1899-12-30T08:30:00"/>
    <d v="1899-12-30T01:00:00"/>
    <d v="1899-12-30T07:30:00"/>
    <d v="1899-12-30T08:30:00"/>
    <d v="1899-12-30T01:00:00"/>
    <s v="SDC"/>
    <s v="N/A"/>
  </r>
  <r>
    <n v="13147"/>
    <x v="59"/>
    <x v="19"/>
    <s v="IP"/>
    <s v="Support QATAR"/>
    <m/>
    <s v="ACS"/>
    <n v="8"/>
    <m/>
    <s v="X"/>
    <x v="1"/>
    <s v="NET"/>
    <s v="RNG_STD"/>
    <m/>
    <n v="13146"/>
    <s v="SUPP"/>
    <d v="1899-12-30T07:30:00"/>
    <d v="1899-12-30T08:30:00"/>
    <d v="1899-12-30T01:00:00"/>
    <s v="07:30"/>
    <s v="08:30"/>
    <d v="1899-12-30T01:00:00"/>
    <s v="SDC"/>
    <s v="N/A"/>
  </r>
  <r>
    <n v="13148"/>
    <x v="59"/>
    <x v="19"/>
    <s v="IP"/>
    <s v="Support IFTS"/>
    <m/>
    <s v="ACS"/>
    <n v="32"/>
    <m/>
    <s v="X"/>
    <x v="4"/>
    <s v="NET"/>
    <s v="RNG_STD"/>
    <m/>
    <n v="13147"/>
    <s v="SUPP"/>
    <d v="1899-12-30T09:00:00"/>
    <d v="1899-12-30T10:00:00"/>
    <d v="1899-12-30T01:00:00"/>
    <d v="1899-12-30T09:00:00"/>
    <d v="1899-12-30T10:00:00"/>
    <d v="1899-12-30T01:00:00"/>
    <s v="SDC"/>
    <s v="N/A"/>
  </r>
  <r>
    <n v="13149"/>
    <x v="59"/>
    <x v="19"/>
    <s v="IP"/>
    <s v="Support QATAR"/>
    <m/>
    <s v="ACS"/>
    <n v="15"/>
    <m/>
    <s v="X"/>
    <x v="1"/>
    <s v="NET"/>
    <s v="RNG_STD"/>
    <m/>
    <n v="13148"/>
    <s v="SUPP"/>
    <d v="1899-12-30T09:00:00"/>
    <d v="1899-12-30T10:00:00"/>
    <d v="1899-12-30T01:00:00"/>
    <d v="1899-12-30T09:00:00"/>
    <d v="1899-12-30T09:50:00"/>
    <d v="1899-12-30T00:50:00"/>
    <s v="SDC"/>
    <s v="N/A"/>
  </r>
  <r>
    <n v="13150"/>
    <x v="59"/>
    <x v="19"/>
    <s v="IP"/>
    <s v="Support IFTS"/>
    <m/>
    <s v="ACS"/>
    <n v="9"/>
    <m/>
    <s v="X"/>
    <x v="4"/>
    <s v="NET"/>
    <s v="RNG_STD"/>
    <m/>
    <n v="13149"/>
    <s v="SUPP"/>
    <d v="1899-12-30T10:30:00"/>
    <d v="1899-12-30T11:30:00"/>
    <d v="1899-12-30T01:00:00"/>
    <d v="1899-12-30T10:30:00"/>
    <d v="1899-12-30T11:30:00"/>
    <d v="1899-12-30T01:00:00"/>
    <s v="SDC"/>
    <s v="N/A"/>
  </r>
  <r>
    <n v="13151"/>
    <x v="59"/>
    <x v="19"/>
    <s v="IP"/>
    <s v="Support QATAR"/>
    <m/>
    <s v="ACS"/>
    <n v="25"/>
    <m/>
    <s v="X"/>
    <x v="1"/>
    <s v="NET"/>
    <s v="RNG_STD"/>
    <m/>
    <n v="13150"/>
    <s v="SUPP"/>
    <d v="1899-12-30T10:30:00"/>
    <d v="1899-12-30T11:30:00"/>
    <d v="1899-12-30T01:00:00"/>
    <d v="1899-12-30T10:20:00"/>
    <d v="1899-12-30T11:05:00"/>
    <d v="1899-12-30T00:45:00"/>
    <s v="SDC"/>
    <s v="N/A"/>
  </r>
  <r>
    <n v="13152"/>
    <x v="59"/>
    <x v="19"/>
    <s v="IP"/>
    <s v="Support QATAR"/>
    <m/>
    <s v="ACS"/>
    <n v="7"/>
    <m/>
    <s v="X"/>
    <x v="1"/>
    <s v="NET"/>
    <s v="RNG_STD"/>
    <m/>
    <n v="13151"/>
    <s v="SUPP"/>
    <d v="1899-12-30T12:00:00"/>
    <d v="1899-12-30T13:00:00"/>
    <d v="1899-12-30T01:00:00"/>
    <d v="1899-12-30T12:00:00"/>
    <d v="1899-12-30T13:00:00"/>
    <d v="1899-12-30T01:00:00"/>
    <s v="SDC"/>
    <s v="N/A"/>
  </r>
  <r>
    <n v="13153"/>
    <x v="59"/>
    <x v="19"/>
    <s v="IP"/>
    <s v="Support QATAR"/>
    <m/>
    <s v="ACS"/>
    <n v="17"/>
    <m/>
    <s v="X"/>
    <x v="4"/>
    <s v="NET"/>
    <s v="RNG_STD"/>
    <m/>
    <n v="13152"/>
    <s v="SUPP"/>
    <d v="1899-12-30T13:30:00"/>
    <d v="1899-12-30T14:30:00"/>
    <d v="1899-12-30T01:00:00"/>
    <d v="1899-12-30T13:30:00"/>
    <d v="1899-12-30T14:30:00"/>
    <d v="1899-12-30T01:00:00"/>
    <s v="SDC"/>
    <s v="N/A"/>
  </r>
  <r>
    <n v="13154"/>
    <x v="59"/>
    <x v="19"/>
    <s v="IP"/>
    <s v="Support QATAR"/>
    <m/>
    <s v="IFTS"/>
    <n v="22"/>
    <m/>
    <s v="X"/>
    <x v="1"/>
    <s v="NET"/>
    <s v="RNG_STD"/>
    <m/>
    <n v="13153"/>
    <s v="SUPP"/>
    <d v="1899-12-30T13:30:00"/>
    <d v="1899-12-30T14:30:00"/>
    <d v="1899-12-30T01:00:00"/>
    <d v="1899-12-30T13:30:00"/>
    <d v="1899-12-30T14:30:00"/>
    <d v="1899-12-30T01:00:00"/>
    <s v="SDC"/>
    <s v="N/A"/>
  </r>
  <r>
    <n v="13155"/>
    <x v="60"/>
    <x v="19"/>
    <s v="IP"/>
    <s v="Support IFTS"/>
    <m/>
    <s v="ACS"/>
    <n v="20"/>
    <m/>
    <s v="X"/>
    <x v="1"/>
    <s v="NET"/>
    <s v="RNG_STD"/>
    <m/>
    <n v="13154"/>
    <s v="SUPP"/>
    <d v="1899-12-30T06:00:00"/>
    <d v="1899-12-30T07:00:00"/>
    <d v="1899-12-30T01:00:00"/>
    <d v="1899-12-30T06:00:00"/>
    <d v="1899-12-30T07:00:00"/>
    <d v="1899-12-30T01:00:00"/>
    <s v="SDC"/>
    <s v="N/A"/>
  </r>
  <r>
    <n v="13156"/>
    <x v="60"/>
    <x v="19"/>
    <s v="IP"/>
    <s v="Support IFTS"/>
    <m/>
    <s v="ACS"/>
    <n v="30"/>
    <m/>
    <s v="X"/>
    <x v="4"/>
    <s v="NET"/>
    <s v="RNG_STD"/>
    <m/>
    <n v="13155"/>
    <s v="SUPP"/>
    <d v="1899-12-30T07:30:00"/>
    <d v="1899-12-30T08:30:00"/>
    <d v="1899-12-30T01:00:00"/>
    <d v="1899-12-30T07:30:00"/>
    <d v="1899-12-30T08:20:00"/>
    <d v="1899-12-30T00:50:00"/>
    <s v="SDC"/>
    <s v="N/A"/>
  </r>
  <r>
    <n v="13157"/>
    <x v="60"/>
    <x v="19"/>
    <s v="IP"/>
    <s v="Support QATAR"/>
    <m/>
    <s v="ACS"/>
    <n v="13"/>
    <m/>
    <s v="X"/>
    <x v="4"/>
    <s v="NET"/>
    <s v="DECI_STD"/>
    <m/>
    <n v="13156"/>
    <s v="SUPP"/>
    <d v="1899-12-30T09:00:00"/>
    <d v="1899-12-30T10:00:00"/>
    <d v="1899-12-30T01:00:00"/>
    <d v="1899-12-30T09:00:00"/>
    <d v="1899-12-30T10:00:00"/>
    <d v="1899-12-30T01:00:00"/>
    <s v="SDC"/>
    <s v="N/A"/>
  </r>
  <r>
    <n v="13158"/>
    <x v="60"/>
    <x v="19"/>
    <s v="IP"/>
    <s v="Support QATAR"/>
    <m/>
    <s v="ACS"/>
    <n v="12"/>
    <m/>
    <s v="X"/>
    <x v="1"/>
    <s v="NET"/>
    <s v="RNG_STD"/>
    <m/>
    <n v="13157"/>
    <s v="SUPP"/>
    <d v="1899-12-30T09:00:00"/>
    <d v="1899-12-30T10:00:00"/>
    <d v="1899-12-30T01:00:00"/>
    <d v="1899-12-30T09:00:00"/>
    <d v="1899-12-30T10:00:00"/>
    <d v="1899-12-30T01:00:00"/>
    <s v="SDC"/>
    <s v="N/A"/>
  </r>
  <r>
    <n v="13159"/>
    <x v="60"/>
    <x v="19"/>
    <s v="IP"/>
    <s v="Support QATAR"/>
    <m/>
    <s v="ACS"/>
    <n v="9"/>
    <m/>
    <s v="X"/>
    <x v="4"/>
    <s v="NET"/>
    <s v="RNG_STD"/>
    <m/>
    <n v="13158"/>
    <s v="SUPP"/>
    <d v="1899-12-30T10:30:00"/>
    <d v="1899-12-30T11:30:00"/>
    <d v="1899-12-30T01:00:00"/>
    <d v="1899-12-30T10:30:00"/>
    <d v="1899-12-30T11:30:00"/>
    <d v="1899-12-30T01:00:00"/>
    <s v="SDC"/>
    <s v="N/A"/>
  </r>
  <r>
    <n v="13160"/>
    <x v="60"/>
    <x v="19"/>
    <s v="IP"/>
    <s v="Support QATAR"/>
    <m/>
    <s v="IFTS"/>
    <n v="22"/>
    <m/>
    <s v="X"/>
    <x v="1"/>
    <s v="NET"/>
    <s v="RNG_STD"/>
    <m/>
    <n v="13159"/>
    <s v="SUPP"/>
    <d v="1899-12-30T10:30:00"/>
    <d v="1899-12-30T11:30:00"/>
    <d v="1899-12-30T01:00:00"/>
    <d v="1899-12-30T10:30:00"/>
    <d v="1899-12-30T11:30:00"/>
    <d v="1899-12-30T01:00:00"/>
    <s v="SDC"/>
    <s v="N/A"/>
  </r>
  <r>
    <n v="13161"/>
    <x v="60"/>
    <x v="19"/>
    <s v="IP"/>
    <s v="Support QATAR"/>
    <m/>
    <s v="IFTS"/>
    <n v="23"/>
    <m/>
    <s v="X"/>
    <x v="4"/>
    <s v="NET"/>
    <s v="RNG_STD"/>
    <m/>
    <n v="13160"/>
    <s v="SUPP"/>
    <d v="1899-12-30T12:00:00"/>
    <d v="1899-12-30T13:00:00"/>
    <d v="1899-12-30T01:00:00"/>
    <d v="1899-12-30T12:00:00"/>
    <d v="1899-12-30T13:00:00"/>
    <d v="1899-12-30T01:00:00"/>
    <s v="SDC"/>
    <s v="N/A"/>
  </r>
  <r>
    <n v="13162"/>
    <x v="60"/>
    <x v="19"/>
    <s v="IP"/>
    <s v="Support QATAR"/>
    <m/>
    <s v="ACS"/>
    <n v="20"/>
    <m/>
    <s v="X"/>
    <x v="1"/>
    <s v="NET"/>
    <s v="DECI_STD"/>
    <m/>
    <n v="13161"/>
    <s v="SUPP"/>
    <d v="1899-12-30T12:00:00"/>
    <d v="1899-12-30T13:00:00"/>
    <d v="1899-12-30T01:00:00"/>
    <d v="1899-12-30T12:00:00"/>
    <d v="1899-12-30T13:00:00"/>
    <d v="1899-12-30T01:00:00"/>
    <s v="SDC"/>
    <s v="N/A"/>
  </r>
  <r>
    <n v="13163"/>
    <x v="60"/>
    <x v="19"/>
    <s v="IP"/>
    <s v="Support QATAR"/>
    <m/>
    <s v="ACS"/>
    <n v="17"/>
    <m/>
    <s v="X"/>
    <x v="4"/>
    <s v="NET"/>
    <s v="RNG_STD"/>
    <m/>
    <n v="13162"/>
    <s v="SUPP"/>
    <d v="1899-12-30T13:30:00"/>
    <d v="1899-12-30T14:30:00"/>
    <d v="1899-12-30T01:00:00"/>
    <d v="1899-12-30T13:20:00"/>
    <d v="1899-12-30T14:10:00"/>
    <d v="1899-12-30T00:50:00"/>
    <s v="SDC"/>
    <s v="N/A"/>
  </r>
  <r>
    <n v="13164"/>
    <x v="60"/>
    <x v="19"/>
    <s v="LIFT 25-41"/>
    <s v="AMI"/>
    <n v="82"/>
    <s v="ACS"/>
    <n v="9"/>
    <s v="X"/>
    <m/>
    <x v="3"/>
    <s v="STDA"/>
    <s v="DECI_STD"/>
    <m/>
    <m/>
    <s v="SD CF01"/>
    <s v="13:30"/>
    <s v="14:30"/>
    <d v="1899-12-30T01:00:00"/>
    <m/>
    <m/>
    <s v=""/>
    <s v="RSLD"/>
    <s v="CD3"/>
  </r>
  <r>
    <n v="13165"/>
    <x v="61"/>
    <x v="19"/>
    <s v="IP"/>
    <s v="Support IFTS"/>
    <m/>
    <s v="ACS"/>
    <n v="2"/>
    <m/>
    <s v="X"/>
    <x v="4"/>
    <s v="NET"/>
    <s v="DCA"/>
    <m/>
    <n v="13164"/>
    <s v="SUPP"/>
    <d v="1899-12-30T06:00:00"/>
    <d v="1899-12-30T07:00:00"/>
    <d v="1899-12-30T01:00:00"/>
    <d v="1899-12-30T06:00:00"/>
    <d v="1899-12-30T07:00:00"/>
    <d v="1899-12-30T01:00:00"/>
    <s v="DCO"/>
    <s v="N/A"/>
  </r>
  <r>
    <n v="13166"/>
    <x v="61"/>
    <x v="19"/>
    <s v="IP"/>
    <s v="Support IFTS"/>
    <m/>
    <s v="ACS"/>
    <n v="6"/>
    <m/>
    <s v="X"/>
    <x v="1"/>
    <s v="NET"/>
    <s v="DECI_STD"/>
    <m/>
    <n v="13165"/>
    <s v="SUPP"/>
    <d v="1899-12-30T06:00:00"/>
    <d v="1899-12-30T07:00:00"/>
    <d v="1899-12-30T01:00:00"/>
    <d v="1899-12-30T06:00:00"/>
    <d v="1899-12-30T07:15:00"/>
    <d v="1899-12-30T01:15:00"/>
    <s v="SDC"/>
    <s v="N/A"/>
  </r>
  <r>
    <n v="13167"/>
    <x v="61"/>
    <x v="19"/>
    <s v="IP"/>
    <s v="Support IFTS"/>
    <m/>
    <s v="ACS"/>
    <n v="15"/>
    <m/>
    <s v="X"/>
    <x v="4"/>
    <s v="NET"/>
    <s v="RNG_STD"/>
    <m/>
    <n v="13166"/>
    <s v="SUPP"/>
    <d v="1899-12-30T07:30:00"/>
    <d v="1899-12-30T08:30:00"/>
    <d v="1899-12-30T01:00:00"/>
    <d v="1899-12-30T07:30:00"/>
    <d v="1899-12-30T08:30:00"/>
    <d v="1899-12-30T01:00:00"/>
    <s v="SDC"/>
    <s v="N/A"/>
  </r>
  <r>
    <n v="13168"/>
    <x v="61"/>
    <x v="19"/>
    <s v="IP"/>
    <s v="Support IFTS"/>
    <m/>
    <s v="ACS"/>
    <n v="13"/>
    <m/>
    <s v="X"/>
    <x v="1"/>
    <s v="NET"/>
    <s v="DECI_STD"/>
    <m/>
    <n v="13167"/>
    <s v="SUPP"/>
    <d v="1899-12-30T07:30:00"/>
    <d v="1899-12-30T08:30:00"/>
    <d v="1899-12-30T01:00:00"/>
    <s v="07:30"/>
    <s v="08:30"/>
    <d v="1899-12-30T01:00:00"/>
    <s v="SDC"/>
    <s v="N/A"/>
  </r>
  <r>
    <n v="13169"/>
    <x v="61"/>
    <x v="19"/>
    <s v="IP"/>
    <s v="Support IFTS"/>
    <m/>
    <s v="IFTS"/>
    <n v="22"/>
    <m/>
    <s v="X"/>
    <x v="1"/>
    <s v="NET"/>
    <s v="RNG_STD"/>
    <m/>
    <n v="13168"/>
    <s v="SUPP"/>
    <d v="1899-12-30T09:00:00"/>
    <d v="1899-12-30T10:00:00"/>
    <d v="1899-12-30T01:00:00"/>
    <s v="09:00"/>
    <s v="10:00"/>
    <d v="1899-12-30T01:00:00"/>
    <s v="SDC"/>
    <s v="N/A"/>
  </r>
  <r>
    <n v="13170"/>
    <x v="61"/>
    <x v="19"/>
    <s v="LIFT 25-41"/>
    <s v="AMI"/>
    <n v="77"/>
    <s v="ACS"/>
    <n v="32"/>
    <s v="X"/>
    <m/>
    <x v="2"/>
    <s v="STDA"/>
    <s v="SONIC"/>
    <m/>
    <m/>
    <s v="SD CF02"/>
    <s v="09:00"/>
    <s v="10:00"/>
    <d v="1899-12-30T01:00:00"/>
    <d v="1899-12-30T09:00:00"/>
    <d v="1899-12-30T09:20:00"/>
    <d v="1899-12-30T00:20:00"/>
    <s v="RSLD"/>
    <s v="CD3"/>
  </r>
  <r>
    <n v="13171"/>
    <x v="61"/>
    <x v="19"/>
    <s v="IP"/>
    <s v="Support IFTS"/>
    <m/>
    <s v="ACS"/>
    <n v="7"/>
    <m/>
    <s v="X"/>
    <x v="4"/>
    <s v="NET"/>
    <s v="DECI_STD"/>
    <m/>
    <n v="13170"/>
    <s v="SUPP"/>
    <d v="1899-12-30T10:30:00"/>
    <d v="1899-12-30T11:30:00"/>
    <d v="1899-12-30T01:00:00"/>
    <d v="1899-12-30T10:30:00"/>
    <d v="1899-12-30T11:30:00"/>
    <d v="1899-12-30T01:00:00"/>
    <s v="SDC"/>
    <s v="N/A"/>
  </r>
  <r>
    <n v="13172"/>
    <x v="61"/>
    <x v="19"/>
    <s v="IP"/>
    <s v="Support QATAR"/>
    <m/>
    <s v="ACS"/>
    <n v="1"/>
    <m/>
    <s v="X"/>
    <x v="1"/>
    <s v="NET"/>
    <s v="RNG_STD"/>
    <m/>
    <n v="13171"/>
    <s v="SUPP"/>
    <d v="1899-12-30T10:30:00"/>
    <d v="1899-12-30T11:30:00"/>
    <d v="1899-12-30T01:00:00"/>
    <s v="10:30"/>
    <s v="11:30"/>
    <d v="1899-12-30T01:00:00"/>
    <s v="SDC"/>
    <s v="N/A"/>
  </r>
  <r>
    <n v="13173"/>
    <x v="61"/>
    <x v="19"/>
    <s v="IP"/>
    <s v="Support IFTS"/>
    <m/>
    <s v="ACS"/>
    <n v="7"/>
    <m/>
    <s v="X"/>
    <x v="1"/>
    <s v="NET"/>
    <s v="RNG_STD"/>
    <m/>
    <n v="13172"/>
    <s v="SUPP"/>
    <d v="1899-12-30T12:00:00"/>
    <d v="1899-12-30T13:00:00"/>
    <d v="1899-12-30T01:00:00"/>
    <s v="12:00"/>
    <d v="1899-12-30T12:55:00"/>
    <d v="1899-12-30T00:55:00"/>
    <s v="SDC"/>
    <s v="N/A"/>
  </r>
  <r>
    <n v="13174"/>
    <x v="61"/>
    <x v="19"/>
    <s v="LIFT 25-41"/>
    <s v="AMI"/>
    <n v="76"/>
    <s v="ACS"/>
    <n v="6"/>
    <s v="X"/>
    <m/>
    <x v="2"/>
    <s v="STDA"/>
    <s v="DECI_STD"/>
    <m/>
    <m/>
    <s v="SD FAM01"/>
    <s v="12:00"/>
    <s v="13:00"/>
    <d v="1899-12-30T01:00:00"/>
    <d v="1899-12-30T12:00:00"/>
    <d v="1899-12-30T12:15:00"/>
    <d v="1899-12-30T00:15:00"/>
    <s v="RSLD"/>
    <s v="CD3"/>
  </r>
  <r>
    <n v="13175"/>
    <x v="61"/>
    <x v="19"/>
    <s v="IP"/>
    <s v="Support QATAR"/>
    <m/>
    <s v="ACS"/>
    <n v="5"/>
    <m/>
    <s v="X"/>
    <x v="4"/>
    <s v="NET"/>
    <s v="DECI_STD"/>
    <m/>
    <n v="13174"/>
    <s v="SUPP"/>
    <d v="1899-12-30T13:30:00"/>
    <d v="1899-12-30T14:30:00"/>
    <d v="1899-12-30T01:00:00"/>
    <s v="13:30"/>
    <s v="14:30"/>
    <d v="1899-12-30T01:00:00"/>
    <s v="SDC"/>
    <s v="N/A"/>
  </r>
  <r>
    <n v="13176"/>
    <x v="61"/>
    <x v="19"/>
    <s v="IP"/>
    <s v="Support IFTS"/>
    <m/>
    <s v="ACS"/>
    <n v="22"/>
    <m/>
    <s v="X"/>
    <x v="1"/>
    <s v="NET"/>
    <s v="DECI_STD"/>
    <m/>
    <n v="13175"/>
    <s v="SUPP"/>
    <d v="1899-12-30T13:30:00"/>
    <d v="1899-12-30T14:30:00"/>
    <d v="1899-12-30T01:00:00"/>
    <d v="1899-12-30T13:30:00"/>
    <d v="1899-12-30T14:30:00"/>
    <d v="1899-12-30T01:00:00"/>
    <s v="DCO"/>
    <s v="N/A"/>
  </r>
  <r>
    <n v="13177"/>
    <x v="61"/>
    <x v="19"/>
    <s v="LIFT 25-41"/>
    <s v="AMI"/>
    <n v="77"/>
    <s v="ACS"/>
    <n v="32"/>
    <s v="X"/>
    <m/>
    <x v="3"/>
    <s v="STDA"/>
    <s v="SONIC"/>
    <m/>
    <m/>
    <s v="SD CF02"/>
    <s v="09:00"/>
    <s v="10:00"/>
    <d v="1899-12-30T01:00:00"/>
    <d v="1899-12-30T09:20:00"/>
    <d v="1899-12-30T09:30:00"/>
    <d v="1899-12-30T00:10:00"/>
    <s v="DNCO"/>
    <s v="CD3"/>
  </r>
  <r>
    <n v="13178"/>
    <x v="62"/>
    <x v="19"/>
    <s v="IP"/>
    <s v="Support QATAR"/>
    <m/>
    <s v="ACS"/>
    <n v="2"/>
    <m/>
    <s v="X"/>
    <x v="4"/>
    <s v="NET"/>
    <s v="DECI_STD"/>
    <m/>
    <n v="13177"/>
    <s v="SUPP"/>
    <d v="1899-12-30T06:00:00"/>
    <d v="1899-12-30T07:00:00"/>
    <d v="1899-12-30T01:00:00"/>
    <m/>
    <m/>
    <s v=""/>
    <s v="SMC"/>
    <s v="CD4"/>
  </r>
  <r>
    <n v="13179"/>
    <x v="62"/>
    <x v="19"/>
    <s v="IP"/>
    <s v="Support QATAR"/>
    <m/>
    <s v="IFTS"/>
    <n v="22"/>
    <m/>
    <s v="X"/>
    <x v="4"/>
    <s v="NET"/>
    <s v="DECI_STD"/>
    <m/>
    <n v="13178"/>
    <s v="SUPP"/>
    <d v="1899-12-30T09:00:00"/>
    <d v="1899-12-30T10:00:00"/>
    <d v="1899-12-30T01:00:00"/>
    <d v="1899-12-30T09:00:00"/>
    <d v="1899-12-30T09:35:00"/>
    <d v="1899-12-30T00:35:00"/>
    <s v="RSLD"/>
    <s v="CD3"/>
  </r>
  <r>
    <n v="13180"/>
    <x v="62"/>
    <x v="19"/>
    <s v="IP"/>
    <s v="Support IFTS"/>
    <m/>
    <s v="ACS"/>
    <n v="25"/>
    <m/>
    <s v="X"/>
    <x v="1"/>
    <s v="NET"/>
    <s v="DECI_STD"/>
    <m/>
    <n v="13179"/>
    <s v="SUPP"/>
    <d v="1899-12-30T10:30:00"/>
    <d v="1899-12-30T11:30:00"/>
    <d v="1899-12-30T01:00:00"/>
    <d v="1899-12-30T10:30:00"/>
    <d v="1899-12-30T11:30:00"/>
    <d v="1899-12-30T01:00:00"/>
    <s v="SDC"/>
    <s v="N/A"/>
  </r>
  <r>
    <n v="13181"/>
    <x v="62"/>
    <x v="19"/>
    <s v="IP"/>
    <s v="Support IFTS"/>
    <m/>
    <s v="ACS"/>
    <n v="32"/>
    <m/>
    <s v="X"/>
    <x v="1"/>
    <s v="NET"/>
    <s v="DECI_STD"/>
    <m/>
    <n v="13180"/>
    <s v="SUPP"/>
    <d v="1899-12-30T12:00:00"/>
    <d v="1899-12-30T13:00:00"/>
    <d v="1899-12-30T01:00:00"/>
    <s v="12:00"/>
    <s v="13:00"/>
    <d v="1899-12-30T01:00:00"/>
    <s v="SDC"/>
    <s v="N/A"/>
  </r>
  <r>
    <n v="13182"/>
    <x v="62"/>
    <x v="19"/>
    <s v="IP"/>
    <s v="Support QATAR"/>
    <m/>
    <s v="ACS"/>
    <n v="12"/>
    <m/>
    <s v="X"/>
    <x v="4"/>
    <s v="NET"/>
    <s v="DECI_STD"/>
    <m/>
    <n v="13181"/>
    <s v="SUPP"/>
    <d v="1899-12-30T13:30:00"/>
    <d v="1899-12-30T14:30:00"/>
    <d v="1899-12-30T01:00:00"/>
    <d v="1899-12-30T13:30:00"/>
    <d v="1899-12-30T14:30:00"/>
    <d v="1899-12-30T01:00:00"/>
    <s v="SDC"/>
    <s v="N/A"/>
  </r>
  <r>
    <n v="13183"/>
    <x v="106"/>
    <x v="19"/>
    <s v="IP"/>
    <s v="Support IFTS"/>
    <m/>
    <s v="IFTS"/>
    <n v="22"/>
    <m/>
    <s v="X"/>
    <x v="4"/>
    <s v="NET"/>
    <s v="DECI_STD"/>
    <m/>
    <n v="13182"/>
    <s v="SUPP"/>
    <d v="1899-12-30T06:00:00"/>
    <d v="1899-12-30T07:00:00"/>
    <d v="1899-12-30T01:00:00"/>
    <d v="1899-12-30T06:00:00"/>
    <d v="1899-12-30T07:00:00"/>
    <d v="1899-12-30T01:00:00"/>
    <s v="SDC"/>
    <s v="N/A"/>
  </r>
  <r>
    <n v="13184"/>
    <x v="106"/>
    <x v="19"/>
    <s v="IP"/>
    <s v="Support IFTS"/>
    <m/>
    <s v="ACS"/>
    <n v="13"/>
    <m/>
    <s v="X"/>
    <x v="1"/>
    <s v="NET"/>
    <s v="DECI_STD"/>
    <m/>
    <n v="13183"/>
    <s v="SUPP"/>
    <d v="1899-12-30T06:00:00"/>
    <d v="1899-12-30T07:00:00"/>
    <d v="1899-12-30T01:00:00"/>
    <s v="06:00"/>
    <s v="07:00"/>
    <d v="1899-12-30T01:00:00"/>
    <s v="SDC"/>
    <s v="N/A"/>
  </r>
  <r>
    <n v="13185"/>
    <x v="106"/>
    <x v="19"/>
    <s v="IP"/>
    <s v="Support QATAR"/>
    <m/>
    <s v="IFTS"/>
    <n v="9"/>
    <m/>
    <s v="X"/>
    <x v="4"/>
    <s v="NET"/>
    <s v="DECI_STD"/>
    <m/>
    <n v="13184"/>
    <s v="SUPP"/>
    <d v="1899-12-30T07:30:00"/>
    <d v="1899-12-30T08:30:00"/>
    <d v="1899-12-30T01:00:00"/>
    <d v="1899-12-30T07:30:00"/>
    <d v="1899-12-30T08:30:00"/>
    <d v="1899-12-30T01:00:00"/>
    <s v="SDC"/>
    <s v="N/A"/>
  </r>
  <r>
    <n v="13186"/>
    <x v="106"/>
    <x v="19"/>
    <s v="IP"/>
    <s v="Support IFTS"/>
    <m/>
    <s v="ACS"/>
    <n v="10"/>
    <m/>
    <s v="X"/>
    <x v="4"/>
    <s v="NET"/>
    <s v="DECI_STD"/>
    <m/>
    <n v="13185"/>
    <s v="SUPP"/>
    <d v="1899-12-30T09:00:00"/>
    <d v="1899-12-30T10:00:00"/>
    <d v="1899-12-30T01:00:00"/>
    <d v="1899-12-30T09:00:00"/>
    <d v="1899-12-30T10:00:00"/>
    <d v="1899-12-30T01:00:00"/>
    <s v="SDC"/>
    <s v="N/A"/>
  </r>
  <r>
    <n v="13187"/>
    <x v="106"/>
    <x v="19"/>
    <s v="IP"/>
    <s v="Support IFTS"/>
    <m/>
    <s v="ACS"/>
    <n v="5"/>
    <m/>
    <s v="X"/>
    <x v="1"/>
    <s v="NET"/>
    <s v="DECI_STD"/>
    <m/>
    <n v="13186"/>
    <s v="SUPP"/>
    <d v="1899-12-30T09:00:00"/>
    <d v="1899-12-30T10:00:00"/>
    <d v="1899-12-30T01:00:00"/>
    <s v="09:00"/>
    <s v="10:00"/>
    <d v="1899-12-30T01:00:00"/>
    <s v="SDC"/>
    <s v="N/A"/>
  </r>
  <r>
    <n v="13188"/>
    <x v="106"/>
    <x v="19"/>
    <s v="IP"/>
    <s v="Support IFTS"/>
    <m/>
    <s v="ACS"/>
    <n v="4"/>
    <m/>
    <s v="X"/>
    <x v="5"/>
    <s v="NET"/>
    <s v="LOW LEVEL"/>
    <m/>
    <n v="13189"/>
    <s v="SUPP"/>
    <s v="10:30"/>
    <s v="11:30"/>
    <d v="1899-12-30T01:00:00"/>
    <s v="10:30"/>
    <s v="11:30"/>
    <d v="1899-12-30T01:00:00"/>
    <s v="SDC"/>
    <s v="N/A"/>
  </r>
  <r>
    <n v="13189"/>
    <x v="106"/>
    <x v="19"/>
    <s v="IP"/>
    <s v="Support IFTS"/>
    <m/>
    <s v="IFTS"/>
    <n v="9"/>
    <m/>
    <s v="X"/>
    <x v="1"/>
    <s v="NET"/>
    <s v="DECI_STD"/>
    <m/>
    <n v="13188"/>
    <s v="SUPP"/>
    <d v="1899-12-30T10:30:00"/>
    <d v="1899-12-30T11:30:00"/>
    <d v="1899-12-30T01:00:00"/>
    <s v="10:30"/>
    <d v="1899-12-30T11:20:00"/>
    <d v="1899-12-30T00:50:00"/>
    <s v="SDC"/>
    <s v="N/A"/>
  </r>
  <r>
    <n v="13190"/>
    <x v="63"/>
    <x v="20"/>
    <s v="IP"/>
    <s v="Support IFTS"/>
    <m/>
    <s v="ACS"/>
    <n v="14"/>
    <m/>
    <s v="X"/>
    <x v="4"/>
    <s v="NET"/>
    <s v="DECI_STD"/>
    <m/>
    <n v="13189"/>
    <s v="SUPP"/>
    <d v="1899-12-30T06:00:00"/>
    <d v="1899-12-30T07:00:00"/>
    <d v="1899-12-30T01:00:00"/>
    <d v="1899-12-30T06:00:00"/>
    <d v="1899-12-30T07:00:00"/>
    <d v="1899-12-30T01:00:00"/>
    <s v="SDC"/>
    <s v="N/A"/>
  </r>
  <r>
    <n v="13191"/>
    <x v="63"/>
    <x v="20"/>
    <s v="IP"/>
    <s v="Support IFTS"/>
    <m/>
    <s v="ACS"/>
    <n v="17"/>
    <m/>
    <s v="X"/>
    <x v="1"/>
    <s v="NET"/>
    <s v="DECI_STD"/>
    <m/>
    <n v="13190"/>
    <s v="SUPP"/>
    <d v="1899-12-30T06:00:00"/>
    <d v="1899-12-30T07:00:00"/>
    <d v="1899-12-30T01:00:00"/>
    <s v="06:00"/>
    <s v="07:00"/>
    <d v="1899-12-30T01:00:00"/>
    <s v="SDC"/>
    <s v="N/A"/>
  </r>
  <r>
    <n v="13192"/>
    <x v="63"/>
    <x v="20"/>
    <s v="LIFT 25-41"/>
    <s v="AMI"/>
    <n v="78"/>
    <s v="ACS"/>
    <n v="5"/>
    <s v="X"/>
    <m/>
    <x v="2"/>
    <s v="STDA"/>
    <s v="DECI_STD"/>
    <m/>
    <m/>
    <s v="SD EMR02"/>
    <s v="06:00"/>
    <s v="07:00"/>
    <d v="1899-12-30T01:00:00"/>
    <d v="1899-12-30T06:00:00"/>
    <d v="1899-12-30T06:20:00"/>
    <d v="1899-12-30T00:20:00"/>
    <s v="RSLD"/>
    <s v="CD10"/>
  </r>
  <r>
    <n v="13193"/>
    <x v="63"/>
    <x v="20"/>
    <s v="IP"/>
    <s v="Support IFTS"/>
    <m/>
    <s v="AMI"/>
    <n v="7"/>
    <m/>
    <s v="X"/>
    <x v="4"/>
    <s v="NET"/>
    <s v="DECI_STD"/>
    <m/>
    <n v="13192"/>
    <s v="SUPP"/>
    <d v="1899-12-30T07:30:00"/>
    <d v="1899-12-30T08:30:00"/>
    <d v="1899-12-30T01:00:00"/>
    <d v="1899-12-30T07:30:00"/>
    <d v="1899-12-30T08:30:00"/>
    <d v="1899-12-30T01:00:00"/>
    <s v="SDC"/>
    <s v="N/A"/>
  </r>
  <r>
    <n v="13194"/>
    <x v="63"/>
    <x v="20"/>
    <s v="IP"/>
    <s v="Support IFTS"/>
    <m/>
    <s v="ACS"/>
    <n v="13"/>
    <m/>
    <s v="X"/>
    <x v="1"/>
    <s v="NET"/>
    <s v="DECI_STD"/>
    <m/>
    <n v="13193"/>
    <s v="SUPP"/>
    <d v="1899-12-30T07:30:00"/>
    <d v="1899-12-30T08:30:00"/>
    <d v="1899-12-30T01:00:00"/>
    <d v="1899-12-30T07:30:00"/>
    <d v="1899-12-30T08:30:00"/>
    <d v="1899-12-30T01:00:00"/>
    <s v="SDC"/>
    <s v="N/A"/>
  </r>
  <r>
    <n v="13195"/>
    <x v="63"/>
    <x v="20"/>
    <s v="IP"/>
    <s v="Support IFTS"/>
    <m/>
    <s v="IFTS"/>
    <n v="3"/>
    <m/>
    <s v="X"/>
    <x v="4"/>
    <s v="NET"/>
    <s v="DECI_STD"/>
    <m/>
    <n v="13194"/>
    <s v="SUPP"/>
    <d v="1899-12-30T09:00:00"/>
    <d v="1899-12-30T10:00:00"/>
    <d v="1899-12-30T01:00:00"/>
    <d v="1899-12-30T09:00:00"/>
    <d v="1899-12-30T10:00:00"/>
    <d v="1899-12-30T01:00:00"/>
    <s v="SDC"/>
    <s v="N/A"/>
  </r>
  <r>
    <n v="13196"/>
    <x v="63"/>
    <x v="20"/>
    <s v="IP"/>
    <s v="Support IFTS"/>
    <m/>
    <s v="ACS"/>
    <n v="5"/>
    <m/>
    <s v="X"/>
    <x v="1"/>
    <s v="NET"/>
    <s v="DECI_STD"/>
    <m/>
    <n v="13195"/>
    <s v="SUPP"/>
    <d v="1899-12-30T09:00:00"/>
    <d v="1899-12-30T10:00:00"/>
    <d v="1899-12-30T01:00:00"/>
    <d v="1899-12-30T09:00:00"/>
    <d v="1899-12-30T10:00:00"/>
    <d v="1899-12-30T01:00:00"/>
    <s v="SDC"/>
    <s v="N/A"/>
  </r>
  <r>
    <n v="13197"/>
    <x v="63"/>
    <x v="20"/>
    <s v="LIFT 25-41"/>
    <s v="AMI"/>
    <n v="79"/>
    <s v="ACS"/>
    <n v="1"/>
    <s v="X"/>
    <m/>
    <x v="2"/>
    <s v="STDA"/>
    <s v="DECI_STD"/>
    <m/>
    <m/>
    <s v="SD EMR01"/>
    <s v="09:00"/>
    <s v="10:00"/>
    <d v="1899-12-30T01:00:00"/>
    <d v="1899-12-30T09:00:00"/>
    <d v="1899-12-30T09:02:00"/>
    <d v="1899-12-30T00:02:00"/>
    <s v="RSLD"/>
    <s v="CD3"/>
  </r>
  <r>
    <n v="13198"/>
    <x v="63"/>
    <x v="20"/>
    <s v="IP"/>
    <s v="Support IFTS"/>
    <m/>
    <s v="ACS"/>
    <n v="20"/>
    <m/>
    <s v="X"/>
    <x v="4"/>
    <s v="NET"/>
    <s v="DECI_STD"/>
    <m/>
    <n v="13197"/>
    <s v="SUPP"/>
    <d v="1899-12-30T10:30:00"/>
    <d v="1899-12-30T11:30:00"/>
    <d v="1899-12-30T01:00:00"/>
    <d v="1899-12-30T10:30:00"/>
    <d v="1899-12-30T11:30:00"/>
    <d v="1899-12-30T01:00:00"/>
    <s v="SDC"/>
    <s v="N/A"/>
  </r>
  <r>
    <n v="13199"/>
    <x v="63"/>
    <x v="20"/>
    <s v="IP"/>
    <s v="Support IFTS"/>
    <m/>
    <s v="ACS"/>
    <n v="5"/>
    <m/>
    <s v="X"/>
    <x v="1"/>
    <s v="NET"/>
    <s v="DECI_STD"/>
    <m/>
    <n v="13198"/>
    <s v="SUPP"/>
    <d v="1899-12-30T10:30:00"/>
    <d v="1899-12-30T11:30:00"/>
    <d v="1899-12-30T01:00:00"/>
    <d v="1899-12-30T10:30:00"/>
    <d v="1899-12-30T11:30:00"/>
    <d v="1899-12-30T01:00:00"/>
    <s v="SDC"/>
    <s v="N/A"/>
  </r>
  <r>
    <n v="13200"/>
    <x v="63"/>
    <x v="20"/>
    <s v="IP"/>
    <s v="Support QATAR"/>
    <m/>
    <s v="ACS"/>
    <n v="25"/>
    <m/>
    <s v="X"/>
    <x v="4"/>
    <s v="NET"/>
    <s v="DECI_STD"/>
    <m/>
    <n v="13199"/>
    <s v="SUPP"/>
    <d v="1899-12-30T12:00:00"/>
    <d v="1899-12-30T13:00:00"/>
    <d v="1899-12-30T01:00:00"/>
    <d v="1899-12-30T12:00:00"/>
    <d v="1899-12-30T13:00:00"/>
    <d v="1899-12-30T01:00:00"/>
    <s v="SDC"/>
    <s v="N/A"/>
  </r>
  <r>
    <n v="13201"/>
    <x v="63"/>
    <x v="20"/>
    <s v="IP"/>
    <s v="Support IFTS"/>
    <m/>
    <s v="ACS"/>
    <n v="12"/>
    <m/>
    <s v="X"/>
    <x v="1"/>
    <s v="NET"/>
    <s v="DECI_STD"/>
    <m/>
    <n v="13200"/>
    <s v="SUPP"/>
    <d v="1899-12-30T12:00:00"/>
    <d v="1899-12-30T13:00:00"/>
    <d v="1899-12-30T01:00:00"/>
    <d v="1899-12-30T12:00:00"/>
    <d v="1899-12-30T13:00:00"/>
    <d v="1899-12-30T01:00:00"/>
    <s v="SDC"/>
    <s v="N/A"/>
  </r>
  <r>
    <n v="13202"/>
    <x v="63"/>
    <x v="20"/>
    <s v="IP"/>
    <s v="Support AMI"/>
    <m/>
    <s v="IFTS"/>
    <n v="23"/>
    <m/>
    <s v="X"/>
    <x v="4"/>
    <s v="NET"/>
    <s v="DECI_STD"/>
    <m/>
    <n v="13201"/>
    <s v="SUPP"/>
    <d v="1899-12-30T13:30:00"/>
    <d v="1899-12-30T14:00:00"/>
    <d v="1899-12-30T00:30:00"/>
    <d v="1899-12-30T13:30:00"/>
    <d v="1899-12-30T14:00:00"/>
    <d v="1899-12-30T00:30:00"/>
    <s v="SDC"/>
    <s v="N/A"/>
  </r>
  <r>
    <n v="13203"/>
    <x v="63"/>
    <x v="20"/>
    <s v="IP"/>
    <s v="Support AMI"/>
    <m/>
    <s v="ACS"/>
    <n v="32"/>
    <m/>
    <s v="X"/>
    <x v="4"/>
    <s v="NET"/>
    <s v="DECI_STD"/>
    <m/>
    <n v="13202"/>
    <s v="SUPP"/>
    <d v="1899-12-30T14:05:00"/>
    <d v="1899-12-30T14:35:00"/>
    <d v="1899-12-30T00:30:00"/>
    <d v="1899-12-30T14:05:00"/>
    <d v="1899-12-30T14:35:00"/>
    <d v="1899-12-30T00:30:00"/>
    <s v="SDC"/>
    <s v="N/A"/>
  </r>
  <r>
    <n v="13204"/>
    <x v="63"/>
    <x v="20"/>
    <s v="IP"/>
    <s v="Support QATAR"/>
    <m/>
    <s v="ACS"/>
    <n v="9"/>
    <m/>
    <s v="X"/>
    <x v="1"/>
    <s v="NET"/>
    <s v="DECI_STD"/>
    <m/>
    <n v="13203"/>
    <s v="SUPP"/>
    <d v="1899-12-30T13:30:00"/>
    <d v="1899-12-30T14:30:00"/>
    <d v="1899-12-30T01:00:00"/>
    <d v="1899-12-30T13:30:00"/>
    <d v="1899-12-30T14:30:00"/>
    <d v="1899-12-30T01:00:00"/>
    <s v="SDC"/>
    <s v="N/A"/>
  </r>
  <r>
    <n v="13205"/>
    <x v="107"/>
    <x v="20"/>
    <s v="IP"/>
    <s v="Support QATAR"/>
    <m/>
    <s v="ACS"/>
    <n v="30"/>
    <m/>
    <s v="X"/>
    <x v="4"/>
    <s v="NET"/>
    <s v="DECI_STD"/>
    <m/>
    <n v="13204"/>
    <s v="SUPP"/>
    <d v="1899-12-30T06:00:00"/>
    <d v="1899-12-30T07:00:00"/>
    <d v="1899-12-30T01:00:00"/>
    <d v="1899-12-30T06:00:00"/>
    <d v="1899-12-30T07:00:00"/>
    <d v="1899-12-30T01:00:00"/>
    <s v="SDC"/>
    <s v="N/A"/>
  </r>
  <r>
    <n v="13206"/>
    <x v="107"/>
    <x v="20"/>
    <s v="IP"/>
    <s v="Support QATAR"/>
    <m/>
    <s v="IFTS"/>
    <n v="9"/>
    <m/>
    <s v="X"/>
    <x v="1"/>
    <s v="NET"/>
    <s v="DECI_STD"/>
    <m/>
    <n v="13205"/>
    <s v="SUPP"/>
    <d v="1899-12-30T06:00:00"/>
    <d v="1899-12-30T07:00:00"/>
    <d v="1899-12-30T01:00:00"/>
    <d v="1899-12-30T06:00:00"/>
    <d v="1899-12-30T06:50:00"/>
    <d v="1899-12-30T00:50:00"/>
    <s v="SDC"/>
    <s v="N/A"/>
  </r>
  <r>
    <n v="13207"/>
    <x v="107"/>
    <x v="20"/>
    <s v="IP"/>
    <s v="Support IFTS"/>
    <m/>
    <s v="ACS"/>
    <n v="31"/>
    <m/>
    <s v="X"/>
    <x v="4"/>
    <s v="NET"/>
    <s v="DECI_STD"/>
    <m/>
    <n v="13206"/>
    <s v="SUPP"/>
    <d v="1899-12-30T07:30:00"/>
    <d v="1899-12-30T08:30:00"/>
    <d v="1899-12-30T01:00:00"/>
    <d v="1899-12-30T07:30:00"/>
    <d v="1899-12-30T08:30:00"/>
    <d v="1899-12-30T01:00:00"/>
    <s v="SDC"/>
    <s v="N/A"/>
  </r>
  <r>
    <n v="13208"/>
    <x v="107"/>
    <x v="20"/>
    <s v="IP"/>
    <s v="Support IFTS"/>
    <m/>
    <s v="ACS"/>
    <n v="7"/>
    <m/>
    <s v="X"/>
    <x v="4"/>
    <s v="NET"/>
    <s v="DCA"/>
    <m/>
    <n v="13207"/>
    <s v="SUPP"/>
    <d v="1899-12-30T09:00:00"/>
    <d v="1899-12-30T10:00:00"/>
    <d v="1899-12-30T01:00:00"/>
    <d v="1899-12-30T09:00:00"/>
    <d v="1899-12-30T10:00:00"/>
    <d v="1899-12-30T01:00:00"/>
    <s v="SDC"/>
    <s v="N/A"/>
  </r>
  <r>
    <n v="13209"/>
    <x v="107"/>
    <x v="20"/>
    <s v="IP"/>
    <s v="Support QATAR"/>
    <m/>
    <s v="ACS"/>
    <n v="20"/>
    <m/>
    <s v="X"/>
    <x v="1"/>
    <s v="NET"/>
    <s v="DECI_STD"/>
    <m/>
    <n v="13208"/>
    <s v="SUPP"/>
    <d v="1899-12-30T09:00:00"/>
    <d v="1899-12-30T10:00:00"/>
    <d v="1899-12-30T01:00:00"/>
    <d v="1899-12-30T09:00:00"/>
    <d v="1899-12-30T10:00:00"/>
    <d v="1899-12-30T01:00:00"/>
    <s v="SDC"/>
    <s v="N/A"/>
  </r>
  <r>
    <n v="13210"/>
    <x v="107"/>
    <x v="20"/>
    <s v="IP"/>
    <s v="Support IFTS"/>
    <m/>
    <s v="ACS"/>
    <n v="4"/>
    <m/>
    <s v="X"/>
    <x v="3"/>
    <s v="NET"/>
    <s v="LOW LEVEL"/>
    <m/>
    <n v="13209"/>
    <s v="SUPP"/>
    <d v="1899-12-30T09:00:00"/>
    <d v="1899-12-30T10:00:00"/>
    <d v="1899-12-30T01:00:00"/>
    <d v="1899-12-30T09:00:00"/>
    <d v="1899-12-30T09:50:00"/>
    <d v="1899-12-30T00:50:00"/>
    <s v="SDC"/>
    <s v="N/A"/>
  </r>
  <r>
    <n v="13211"/>
    <x v="107"/>
    <x v="20"/>
    <s v="IP"/>
    <s v="Support IFTS"/>
    <m/>
    <s v="ACS"/>
    <n v="32"/>
    <m/>
    <s v="X"/>
    <x v="4"/>
    <s v="NET"/>
    <s v="DECI_STD"/>
    <m/>
    <n v="13210"/>
    <s v="SUPP"/>
    <d v="1899-12-30T10:30:00"/>
    <d v="1899-12-30T11:30:00"/>
    <d v="1899-12-30T01:00:00"/>
    <d v="1899-12-30T10:30:00"/>
    <d v="1899-12-30T11:30:00"/>
    <d v="1899-12-30T01:00:00"/>
    <s v="SDC"/>
    <s v="N/A"/>
  </r>
  <r>
    <n v="13212"/>
    <x v="107"/>
    <x v="20"/>
    <s v="IP"/>
    <s v="Support IFTS"/>
    <m/>
    <s v="IFTS"/>
    <n v="22"/>
    <m/>
    <s v="X"/>
    <x v="1"/>
    <s v="NET"/>
    <s v="DECI_STD"/>
    <m/>
    <n v="13211"/>
    <s v="SUPP"/>
    <d v="1899-12-30T10:30:00"/>
    <d v="1899-12-30T11:30:00"/>
    <d v="1899-12-30T01:00:00"/>
    <d v="1899-12-30T10:30:00"/>
    <d v="1899-12-30T11:30:00"/>
    <d v="1899-12-30T01:00:00"/>
    <s v="SDC"/>
    <s v="N/A"/>
  </r>
  <r>
    <n v="13213"/>
    <x v="107"/>
    <x v="20"/>
    <s v="IP"/>
    <s v="Support QATAR"/>
    <m/>
    <s v="ACS"/>
    <n v="25"/>
    <m/>
    <s v="X"/>
    <x v="4"/>
    <s v="NET"/>
    <s v="DECI_STD"/>
    <m/>
    <n v="13212"/>
    <s v="SUPP"/>
    <d v="1899-12-30T12:00:00"/>
    <d v="1899-12-30T13:00:00"/>
    <d v="1899-12-30T01:00:00"/>
    <d v="1899-12-30T12:00:00"/>
    <d v="1899-12-30T13:00:00"/>
    <d v="1899-12-30T01:00:00"/>
    <s v="SDC"/>
    <s v="N/A"/>
  </r>
  <r>
    <n v="13214"/>
    <x v="107"/>
    <x v="20"/>
    <s v="IP"/>
    <s v="Support IFTS"/>
    <m/>
    <s v="IFTS"/>
    <n v="10"/>
    <m/>
    <s v="X"/>
    <x v="1"/>
    <s v="NET"/>
    <s v="DECI_STD"/>
    <m/>
    <n v="13213"/>
    <s v="SUPP"/>
    <d v="1899-12-30T12:00:00"/>
    <d v="1899-12-30T13:00:00"/>
    <d v="1899-12-30T01:00:00"/>
    <d v="1899-12-30T12:00:00"/>
    <d v="1899-12-30T13:00:00"/>
    <d v="1899-12-30T01:00:00"/>
    <s v="SDC"/>
    <s v="N/A"/>
  </r>
  <r>
    <n v="13215"/>
    <x v="107"/>
    <x v="20"/>
    <s v="IP"/>
    <s v="Support IFTS"/>
    <m/>
    <s v="ACS"/>
    <n v="12"/>
    <m/>
    <s v="X"/>
    <x v="4"/>
    <s v="NET"/>
    <s v="DCA"/>
    <m/>
    <n v="13214"/>
    <s v="SUPP"/>
    <d v="1899-12-30T13:30:00"/>
    <d v="1899-12-30T14:30:00"/>
    <d v="1899-12-30T01:00:00"/>
    <d v="1899-12-30T13:30:00"/>
    <d v="1899-12-30T14:30:00"/>
    <d v="1899-12-30T01:00:00"/>
    <s v="SDC"/>
    <s v="N/A"/>
  </r>
  <r>
    <n v="13216"/>
    <x v="107"/>
    <x v="20"/>
    <s v="IP"/>
    <s v="Support QATAR"/>
    <m/>
    <s v="ACS"/>
    <n v="2"/>
    <m/>
    <s v="X"/>
    <x v="1"/>
    <s v="NET"/>
    <s v="DECI_STD"/>
    <m/>
    <n v="13215"/>
    <s v="SUPP"/>
    <d v="1899-12-30T13:30:00"/>
    <d v="1899-12-30T14:30:00"/>
    <d v="1899-12-30T01:00:00"/>
    <d v="1899-12-30T13:30:00"/>
    <d v="1899-12-30T14:30:00"/>
    <d v="1899-12-30T01:00:00"/>
    <s v="SDC"/>
    <s v="N/A"/>
  </r>
  <r>
    <n v="13217"/>
    <x v="108"/>
    <x v="20"/>
    <s v="IP"/>
    <s v="Support QATAR"/>
    <m/>
    <s v="IFTS"/>
    <n v="9"/>
    <m/>
    <s v="X"/>
    <x v="4"/>
    <s v="NET"/>
    <s v="DECI_STD"/>
    <m/>
    <n v="13216"/>
    <s v="SUPP"/>
    <d v="1899-12-30T06:00:00"/>
    <d v="1899-12-30T07:00:00"/>
    <d v="1899-12-30T01:00:00"/>
    <d v="1899-12-30T06:00:00"/>
    <d v="1899-12-30T07:00:00"/>
    <d v="1899-12-30T01:00:00"/>
    <s v="SDC"/>
    <s v="N/A"/>
  </r>
  <r>
    <n v="13218"/>
    <x v="108"/>
    <x v="20"/>
    <s v="IP"/>
    <s v="Support IFTS"/>
    <m/>
    <s v="ACS"/>
    <n v="1"/>
    <m/>
    <s v="X"/>
    <x v="1"/>
    <s v="NET"/>
    <s v="DECI_STD"/>
    <m/>
    <n v="13217"/>
    <s v="SUPP"/>
    <d v="1899-12-30T06:00:00"/>
    <d v="1899-12-30T07:00:00"/>
    <d v="1899-12-30T01:00:00"/>
    <d v="1899-12-30T06:00:00"/>
    <d v="1899-12-30T06:50:00"/>
    <d v="1899-12-30T00:50:00"/>
    <s v="SDC"/>
    <s v="N/A"/>
  </r>
  <r>
    <n v="13219"/>
    <x v="108"/>
    <x v="20"/>
    <s v="IP"/>
    <s v="Support QATAR"/>
    <m/>
    <s v="ACS"/>
    <n v="12"/>
    <m/>
    <s v="X"/>
    <x v="4"/>
    <s v="NET"/>
    <s v="DECI_STD"/>
    <m/>
    <n v="13218"/>
    <s v="SUPP"/>
    <d v="1899-12-30T07:30:00"/>
    <d v="1899-12-30T08:30:00"/>
    <d v="1899-12-30T01:00:00"/>
    <d v="1899-12-30T07:30:00"/>
    <d v="1899-12-30T08:30:00"/>
    <d v="1899-12-30T01:00:00"/>
    <s v="SDC"/>
    <s v="N/A"/>
  </r>
  <r>
    <n v="13220"/>
    <x v="108"/>
    <x v="20"/>
    <s v="IP"/>
    <s v="Support QATAR"/>
    <m/>
    <s v="IFTS"/>
    <n v="22"/>
    <m/>
    <s v="X"/>
    <x v="1"/>
    <s v="NET"/>
    <s v="DECI_STD"/>
    <m/>
    <n v="13219"/>
    <s v="SUPP"/>
    <d v="1899-12-30T07:30:00"/>
    <d v="1899-12-30T08:30:00"/>
    <d v="1899-12-30T01:00:00"/>
    <d v="1899-12-30T07:30:00"/>
    <d v="1899-12-30T08:30:00"/>
    <d v="1899-12-30T01:00:00"/>
    <s v="SDC"/>
    <s v="N/A"/>
  </r>
  <r>
    <n v="13221"/>
    <x v="108"/>
    <x v="20"/>
    <s v="IP"/>
    <s v="Support IFTS"/>
    <m/>
    <s v="ACS"/>
    <n v="17"/>
    <m/>
    <s v="X"/>
    <x v="4"/>
    <s v="NET"/>
    <s v="DECI_STD"/>
    <m/>
    <n v="13220"/>
    <s v="SUPP"/>
    <d v="1899-12-30T09:00:00"/>
    <d v="1899-12-30T10:00:00"/>
    <d v="1899-12-30T01:00:00"/>
    <d v="1899-12-30T09:00:00"/>
    <d v="1899-12-30T10:00:00"/>
    <d v="1899-12-30T01:00:00"/>
    <s v="SDC"/>
    <s v="N/A"/>
  </r>
  <r>
    <n v="13222"/>
    <x v="108"/>
    <x v="20"/>
    <s v="IP"/>
    <s v="Support IFTS"/>
    <m/>
    <s v="ACS"/>
    <n v="14"/>
    <m/>
    <s v="X"/>
    <x v="1"/>
    <s v="NET"/>
    <s v="DECI_STD"/>
    <m/>
    <n v="13221"/>
    <s v="SUPP"/>
    <d v="1899-12-30T09:00:00"/>
    <d v="1899-12-30T10:00:00"/>
    <d v="1899-12-30T01:00:00"/>
    <d v="1899-12-30T09:00:00"/>
    <d v="1899-12-30T10:00:00"/>
    <d v="1899-12-30T01:00:00"/>
    <s v="SDC"/>
    <s v="N/A"/>
  </r>
  <r>
    <n v="13223"/>
    <x v="108"/>
    <x v="20"/>
    <s v="IP"/>
    <s v="Support QATAR"/>
    <m/>
    <s v="ACS"/>
    <n v="9"/>
    <m/>
    <s v="X"/>
    <x v="4"/>
    <s v="NET"/>
    <s v="DECI_STD"/>
    <m/>
    <n v="13222"/>
    <s v="SUPP"/>
    <d v="1899-12-30T10:30:00"/>
    <d v="1899-12-30T11:30:00"/>
    <d v="1899-12-30T01:00:00"/>
    <d v="1899-12-30T10:30:00"/>
    <d v="1899-12-30T11:30:00"/>
    <d v="1899-12-30T01:00:00"/>
    <s v="SDC"/>
    <s v="N/A"/>
  </r>
  <r>
    <n v="13224"/>
    <x v="108"/>
    <x v="20"/>
    <s v="IP"/>
    <s v="Support IFTS"/>
    <m/>
    <s v="ACS"/>
    <n v="32"/>
    <m/>
    <s v="X"/>
    <x v="1"/>
    <s v="NET"/>
    <s v="DECI_STD"/>
    <m/>
    <n v="13223"/>
    <s v="SUPP"/>
    <d v="1899-12-30T10:30:00"/>
    <d v="1899-12-30T11:30:00"/>
    <d v="1899-12-30T01:00:00"/>
    <d v="1899-12-30T10:30:00"/>
    <d v="1899-12-30T11:30:00"/>
    <d v="1899-12-30T01:00:00"/>
    <s v="DCO"/>
    <s v="N/A"/>
  </r>
  <r>
    <n v="13225"/>
    <x v="108"/>
    <x v="20"/>
    <s v="IP"/>
    <s v="Support IFTS"/>
    <m/>
    <s v="ACS"/>
    <n v="13"/>
    <m/>
    <s v="X"/>
    <x v="2"/>
    <s v="NET"/>
    <s v="LOW LEVEL"/>
    <m/>
    <n v="13226"/>
    <s v="SUPP"/>
    <s v="10:30"/>
    <s v="11:30"/>
    <d v="1899-12-30T01:00:00"/>
    <d v="1899-12-30T10:30:00"/>
    <d v="1899-12-30T11:15:00"/>
    <d v="1899-12-30T00:45:00"/>
    <s v="RSLD"/>
    <s v="CD3"/>
  </r>
  <r>
    <n v="13226"/>
    <x v="108"/>
    <x v="20"/>
    <s v="IP"/>
    <s v="Support QATAR"/>
    <m/>
    <s v="ACS"/>
    <n v="5"/>
    <m/>
    <s v="X"/>
    <x v="4"/>
    <s v="NET"/>
    <s v="DECI_STD"/>
    <m/>
    <n v="13225"/>
    <s v="SUPP"/>
    <d v="1899-12-30T12:00:00"/>
    <d v="1899-12-30T13:00:00"/>
    <d v="1899-12-30T01:00:00"/>
    <d v="1899-12-30T12:00:00"/>
    <d v="1899-12-30T13:00:00"/>
    <d v="1899-12-30T01:00:00"/>
    <s v="SDC"/>
    <s v="N/A"/>
  </r>
  <r>
    <n v="13227"/>
    <x v="108"/>
    <x v="20"/>
    <s v="IP"/>
    <s v="Support IFTS"/>
    <m/>
    <s v="ACS"/>
    <n v="12"/>
    <m/>
    <s v="X"/>
    <x v="4"/>
    <s v="NET"/>
    <s v="DECI_STD"/>
    <m/>
    <n v="13226"/>
    <s v="SUPP"/>
    <d v="1899-12-30T13:30:00"/>
    <d v="1899-12-30T14:30:00"/>
    <d v="1899-12-30T01:00:00"/>
    <d v="1899-12-30T13:30:00"/>
    <d v="1899-12-30T14:25:00"/>
    <d v="1899-12-30T00:55:00"/>
    <s v="SDC"/>
    <s v="N/A"/>
  </r>
  <r>
    <n v="13228"/>
    <x v="108"/>
    <x v="20"/>
    <s v="IP"/>
    <s v="Support IFTS"/>
    <m/>
    <s v="ACS"/>
    <n v="32"/>
    <m/>
    <s v="X"/>
    <x v="1"/>
    <s v="NET"/>
    <s v="DECI_STD"/>
    <m/>
    <n v="13227"/>
    <s v="SUPP"/>
    <d v="1899-12-30T13:30:00"/>
    <d v="1899-12-30T14:30:00"/>
    <d v="1899-12-30T01:00:00"/>
    <d v="1899-12-30T13:30:00"/>
    <d v="1899-12-30T14:30:00"/>
    <d v="1899-12-30T01:00:00"/>
    <s v="SDC"/>
    <s v="N/A"/>
  </r>
  <r>
    <n v="13229"/>
    <x v="109"/>
    <x v="20"/>
    <s v="IP"/>
    <s v="Support IFTS"/>
    <m/>
    <s v="ACS"/>
    <n v="17"/>
    <m/>
    <s v="X"/>
    <x v="4"/>
    <s v="NET"/>
    <s v="DECI_STD"/>
    <m/>
    <n v="13228"/>
    <s v="SUPP"/>
    <d v="1899-12-30T06:00:00"/>
    <d v="1899-12-30T07:00:00"/>
    <d v="1899-12-30T01:00:00"/>
    <d v="1899-12-30T06:00:00"/>
    <d v="1899-12-30T07:00:00"/>
    <d v="1899-12-30T01:00:00"/>
    <s v="SDC"/>
    <s v="N/A"/>
  </r>
  <r>
    <n v="13230"/>
    <x v="109"/>
    <x v="20"/>
    <s v="IP"/>
    <s v="Support QATAR"/>
    <m/>
    <s v="IFTS"/>
    <n v="22"/>
    <m/>
    <s v="X"/>
    <x v="4"/>
    <s v="NET"/>
    <s v="DECI_STD"/>
    <m/>
    <n v="13229"/>
    <s v="SUPP"/>
    <d v="1899-12-30T07:30:00"/>
    <d v="1899-12-30T08:30:00"/>
    <d v="1899-12-30T01:00:00"/>
    <d v="1899-12-30T07:30:00"/>
    <d v="1899-12-30T08:30:00"/>
    <d v="1899-12-30T01:00:00"/>
    <s v="SDC"/>
    <s v="N/A"/>
  </r>
  <r>
    <n v="13231"/>
    <x v="109"/>
    <x v="20"/>
    <s v="IP"/>
    <s v="Support IFTS"/>
    <m/>
    <s v="IFTS"/>
    <n v="9"/>
    <m/>
    <s v="X"/>
    <x v="4"/>
    <s v="NET"/>
    <s v="DECI_STD"/>
    <m/>
    <n v="13230"/>
    <s v="SUPP"/>
    <d v="1899-12-30T09:00:00"/>
    <d v="1899-12-30T10:00:00"/>
    <d v="1899-12-30T01:00:00"/>
    <d v="1899-12-30T09:00:00"/>
    <d v="1899-12-30T10:00:00"/>
    <d v="1899-12-30T01:00:00"/>
    <s v="SDC"/>
    <s v="N/A"/>
  </r>
  <r>
    <n v="13232"/>
    <x v="109"/>
    <x v="20"/>
    <s v="IP"/>
    <s v="Support IFTS"/>
    <m/>
    <s v="ACS"/>
    <n v="14"/>
    <m/>
    <s v="X"/>
    <x v="2"/>
    <s v="NET"/>
    <s v="LOW LEVEL"/>
    <m/>
    <n v="13233"/>
    <s v="SUPP"/>
    <s v="09:00"/>
    <s v="10:00"/>
    <d v="1899-12-30T01:00:00"/>
    <d v="1899-12-30T09:00:00"/>
    <d v="1899-12-30T10:00:00"/>
    <d v="1899-12-30T01:00:00"/>
    <s v="SDC"/>
    <s v="N/A"/>
  </r>
  <r>
    <n v="13233"/>
    <x v="109"/>
    <x v="20"/>
    <s v="IP"/>
    <s v="Support IFTS"/>
    <m/>
    <s v="ACS"/>
    <n v="32"/>
    <m/>
    <s v="X"/>
    <x v="1"/>
    <s v="NET"/>
    <s v="DECI_STD"/>
    <m/>
    <n v="13232"/>
    <s v="SUPP"/>
    <d v="1899-12-30T10:30:00"/>
    <d v="1899-12-30T11:30:00"/>
    <d v="1899-12-30T01:00:00"/>
    <d v="1899-12-30T10:30:00"/>
    <d v="1899-12-30T11:30:00"/>
    <d v="1899-12-30T01:00:00"/>
    <s v="SDC"/>
    <s v="N/A"/>
  </r>
  <r>
    <n v="13234"/>
    <x v="109"/>
    <x v="20"/>
    <s v="IP"/>
    <s v="Support IFTS"/>
    <m/>
    <s v="ACS"/>
    <n v="5"/>
    <m/>
    <s v="X"/>
    <x v="4"/>
    <s v="NET"/>
    <s v="DECI_STD"/>
    <m/>
    <n v="13233"/>
    <s v="SUPP"/>
    <d v="1899-12-30T12:00:00"/>
    <d v="1899-12-30T13:00:00"/>
    <d v="1899-12-30T01:00:00"/>
    <d v="1899-12-30T12:00:00"/>
    <d v="1899-12-30T12:50:00"/>
    <d v="1899-12-30T00:50:00"/>
    <s v="SDC"/>
    <s v="N/A"/>
  </r>
  <r>
    <n v="13235"/>
    <x v="109"/>
    <x v="20"/>
    <s v="IP"/>
    <s v="Support QATAR"/>
    <m/>
    <s v="ACS"/>
    <n v="10"/>
    <m/>
    <s v="X"/>
    <x v="1"/>
    <s v="NET"/>
    <s v="DECI_STD"/>
    <m/>
    <n v="13234"/>
    <s v="SUPP"/>
    <d v="1899-12-30T12:00:00"/>
    <d v="1899-12-30T13:00:00"/>
    <d v="1899-12-30T01:00:00"/>
    <d v="1899-12-30T12:00:00"/>
    <d v="1899-12-30T13:00:00"/>
    <d v="1899-12-30T01:00:00"/>
    <s v="SDC"/>
    <s v="N/A"/>
  </r>
  <r>
    <n v="13236"/>
    <x v="109"/>
    <x v="20"/>
    <s v="IP"/>
    <s v="Support AMI"/>
    <m/>
    <s v="ACS"/>
    <n v="12"/>
    <m/>
    <s v="X"/>
    <x v="4"/>
    <s v="NET"/>
    <s v="DECI_STD"/>
    <m/>
    <n v="13235"/>
    <s v="SD DACM02"/>
    <d v="1899-12-30T13:30:00"/>
    <d v="1899-12-30T14:00:00"/>
    <d v="1899-12-30T00:30:00"/>
    <s v="13:30"/>
    <d v="1899-12-30T14:05:00"/>
    <d v="1899-12-30T00:35:00"/>
    <s v="SDC"/>
    <s v="N/A"/>
  </r>
  <r>
    <n v="13237"/>
    <x v="109"/>
    <x v="20"/>
    <s v="IP"/>
    <s v="Support AMI"/>
    <m/>
    <s v="ACS"/>
    <n v="9"/>
    <m/>
    <s v="X"/>
    <x v="4"/>
    <s v="NET"/>
    <s v="DECI_STD"/>
    <m/>
    <n v="13236"/>
    <s v="SD DACM02"/>
    <d v="1899-12-30T14:05:00"/>
    <d v="1899-12-30T14:35:00"/>
    <d v="1899-12-30T00:30:00"/>
    <d v="1899-12-30T14:10:00"/>
    <d v="1899-12-30T14:40:00"/>
    <d v="1899-12-30T00:30:00"/>
    <s v="SDC"/>
    <s v="N/A"/>
  </r>
  <r>
    <n v="13238"/>
    <x v="110"/>
    <x v="20"/>
    <s v="IP"/>
    <s v="Support IFTS"/>
    <m/>
    <s v="ACS"/>
    <n v="5"/>
    <m/>
    <s v="X"/>
    <x v="1"/>
    <s v="NET"/>
    <s v="DECI_STD"/>
    <m/>
    <n v="13237"/>
    <s v="SUPP"/>
    <d v="1899-12-30T06:00:00"/>
    <d v="1899-12-30T07:00:00"/>
    <d v="1899-12-30T01:00:00"/>
    <d v="1899-12-30T06:00:00"/>
    <d v="1899-12-30T07:00:00"/>
    <d v="1899-12-30T01:00:00"/>
    <s v="SDC"/>
    <s v="N/A"/>
  </r>
  <r>
    <n v="13239"/>
    <x v="110"/>
    <x v="20"/>
    <s v="IP"/>
    <s v="Support IFTS"/>
    <m/>
    <s v="ACS"/>
    <n v="17"/>
    <m/>
    <s v="X"/>
    <x v="4"/>
    <s v="NET"/>
    <s v="DECI_STD"/>
    <m/>
    <n v="13238"/>
    <s v="SUPP"/>
    <d v="1899-12-30T09:00:00"/>
    <d v="1899-12-30T10:00:00"/>
    <d v="1899-12-30T01:00:00"/>
    <d v="1899-12-30T08:50:00"/>
    <d v="1899-12-30T09:50:00"/>
    <d v="1899-12-30T01:00:00"/>
    <s v="SDC"/>
    <s v="N/A"/>
  </r>
  <r>
    <n v="13240"/>
    <x v="110"/>
    <x v="20"/>
    <s v="IP"/>
    <s v="Support IFTS"/>
    <m/>
    <s v="ACS"/>
    <n v="13"/>
    <m/>
    <s v="X"/>
    <x v="4"/>
    <s v="NET"/>
    <s v="DECI_STD"/>
    <m/>
    <n v="13239"/>
    <s v="SUPP"/>
    <d v="1899-12-30T10:30:00"/>
    <d v="1899-12-30T11:30:00"/>
    <d v="1899-12-30T01:00:00"/>
    <d v="1899-12-30T10:30:00"/>
    <d v="1899-12-30T11:15:00"/>
    <d v="1899-12-30T00:45:00"/>
    <s v="SDC"/>
    <s v="N/A"/>
  </r>
  <r>
    <n v="13241"/>
    <x v="110"/>
    <x v="20"/>
    <s v="IP"/>
    <s v="Support IFTS"/>
    <m/>
    <s v="IFTS"/>
    <n v="23"/>
    <m/>
    <s v="X"/>
    <x v="1"/>
    <s v="NET"/>
    <s v="LOW LEVEL"/>
    <m/>
    <n v="13240"/>
    <s v="SUPP"/>
    <d v="1899-12-30T10:30:00"/>
    <d v="1899-12-30T11:30:00"/>
    <d v="1899-12-30T01:00:00"/>
    <d v="1899-12-30T10:30:00"/>
    <d v="1899-12-30T11:30:00"/>
    <d v="1899-12-30T01:00:00"/>
    <s v="SDC"/>
    <s v="N/A"/>
  </r>
  <r>
    <n v="13242"/>
    <x v="111"/>
    <x v="26"/>
    <s v="IP"/>
    <s v="Support IFTS"/>
    <m/>
    <s v="IFTS"/>
    <n v="23"/>
    <m/>
    <s v="X"/>
    <x v="4"/>
    <s v="NET"/>
    <s v="DECI_STD"/>
    <m/>
    <n v="13241"/>
    <s v="SUPP"/>
    <d v="1899-12-30T08:00:00"/>
    <d v="1899-12-30T09:00:00"/>
    <d v="1899-12-30T01:00:00"/>
    <d v="1899-12-30T08:00:00"/>
    <d v="1899-12-30T09:00:00"/>
    <d v="1899-12-30T01:00:00"/>
    <s v="SDC"/>
    <s v="N/A"/>
  </r>
  <r>
    <n v="13243"/>
    <x v="111"/>
    <x v="26"/>
    <s v="IP"/>
    <s v="Support QATAR"/>
    <m/>
    <s v="ACS"/>
    <n v="12"/>
    <m/>
    <s v="X"/>
    <x v="1"/>
    <s v="NET"/>
    <s v="DECI_STD"/>
    <m/>
    <n v="13242"/>
    <s v="SUPP"/>
    <d v="1899-12-30T08:00:00"/>
    <d v="1899-12-30T09:00:00"/>
    <d v="1899-12-30T01:00:00"/>
    <s v="08:00"/>
    <s v="09:00"/>
    <d v="1899-12-30T01:00:00"/>
    <s v="SDC"/>
    <s v="N/A"/>
  </r>
  <r>
    <n v="13244"/>
    <x v="111"/>
    <x v="26"/>
    <s v="IP"/>
    <s v="Support QATAR"/>
    <m/>
    <s v="ACS"/>
    <n v="8"/>
    <m/>
    <s v="X"/>
    <x v="1"/>
    <s v="NET"/>
    <s v="DECI_STD"/>
    <m/>
    <n v="13243"/>
    <s v="SUPP"/>
    <d v="1899-12-30T09:30:00"/>
    <d v="1899-12-30T10:30:00"/>
    <d v="1899-12-30T01:00:00"/>
    <s v="09:30"/>
    <s v="10:30"/>
    <d v="1899-12-30T01:00:00"/>
    <s v="SDC"/>
    <s v="N/A"/>
  </r>
  <r>
    <n v="13245"/>
    <x v="111"/>
    <x v="26"/>
    <s v="IP"/>
    <s v="Support IFTS"/>
    <m/>
    <s v="ACS"/>
    <n v="17"/>
    <m/>
    <s v="X"/>
    <x v="4"/>
    <s v="NET"/>
    <s v="DECI_STD"/>
    <m/>
    <n v="13244"/>
    <s v="SUPP"/>
    <d v="1899-12-30T11:00:00"/>
    <d v="1899-12-30T12:00:00"/>
    <d v="1899-12-30T01:00:00"/>
    <d v="1899-12-30T11:00:00"/>
    <d v="1899-12-30T12:00:00"/>
    <d v="1899-12-30T01:00:00"/>
    <s v="SDC"/>
    <s v="N/A"/>
  </r>
  <r>
    <n v="13246"/>
    <x v="111"/>
    <x v="26"/>
    <s v="IP"/>
    <s v="Support QATAR"/>
    <m/>
    <s v="ACS"/>
    <n v="12"/>
    <m/>
    <s v="X"/>
    <x v="1"/>
    <s v="NET"/>
    <s v="DECI_STD"/>
    <m/>
    <n v="13245"/>
    <s v="SUPP"/>
    <d v="1899-12-30T11:00:00"/>
    <d v="1899-12-30T12:00:00"/>
    <d v="1899-12-30T01:00:00"/>
    <d v="1899-12-30T11:00:00"/>
    <d v="1899-12-30T12:00:00"/>
    <d v="1899-12-30T01:00:00"/>
    <s v="SDC"/>
    <s v="N/A"/>
  </r>
  <r>
    <n v="13247"/>
    <x v="111"/>
    <x v="26"/>
    <s v="IP"/>
    <s v="Support IFTS"/>
    <m/>
    <s v="ACS"/>
    <n v="22"/>
    <m/>
    <s v="X"/>
    <x v="4"/>
    <s v="NET"/>
    <s v="DECI_STD_NVG"/>
    <m/>
    <n v="13246"/>
    <s v="SUPP"/>
    <d v="1899-12-30T12:30:00"/>
    <d v="1899-12-30T13:30:00"/>
    <d v="1899-12-30T01:00:00"/>
    <d v="1899-12-30T12:30:00"/>
    <d v="1899-12-30T13:30:00"/>
    <d v="1899-12-30T01:00:00"/>
    <s v="SDC"/>
    <s v="N/A"/>
  </r>
  <r>
    <n v="13248"/>
    <x v="111"/>
    <x v="26"/>
    <s v="IP"/>
    <s v="Support IFTS"/>
    <m/>
    <s v="ACS"/>
    <n v="13"/>
    <m/>
    <s v="X"/>
    <x v="1"/>
    <s v="NET"/>
    <s v="DECI_STD_NVG"/>
    <m/>
    <n v="13247"/>
    <s v="SUPP"/>
    <d v="1899-12-30T14:00:00"/>
    <d v="1899-12-30T15:00:00"/>
    <d v="1899-12-30T01:00:00"/>
    <s v="14:00"/>
    <s v="15:00"/>
    <d v="1899-12-30T01:00:00"/>
    <s v="SDC"/>
    <s v="N/A"/>
  </r>
  <r>
    <n v="13249"/>
    <x v="111"/>
    <x v="26"/>
    <s v="IP"/>
    <s v="Support QATAR"/>
    <m/>
    <s v="ACS"/>
    <n v="1"/>
    <m/>
    <s v="X"/>
    <x v="4"/>
    <s v="NET"/>
    <s v="DECI_STD"/>
    <m/>
    <n v="13248"/>
    <s v="SUPP"/>
    <d v="1899-12-30T15:30:00"/>
    <d v="1899-12-30T16:30:00"/>
    <d v="1899-12-30T01:00:00"/>
    <d v="1899-12-30T15:30:00"/>
    <d v="1899-12-30T16:30:00"/>
    <d v="1899-12-30T01:00:00"/>
    <s v="SDC"/>
    <s v="N/A"/>
  </r>
  <r>
    <n v="13250"/>
    <x v="112"/>
    <x v="26"/>
    <s v="IP"/>
    <s v="Support IFTS"/>
    <m/>
    <s v="ACS"/>
    <n v="9"/>
    <m/>
    <s v="X"/>
    <x v="4"/>
    <s v="NET"/>
    <s v="DECI_STD"/>
    <m/>
    <n v="13249"/>
    <s v="SUPP"/>
    <d v="1899-12-30T08:00:00"/>
    <d v="1899-12-30T09:00:00"/>
    <d v="1899-12-30T01:00:00"/>
    <d v="1899-12-30T08:00:00"/>
    <d v="1899-12-30T08:55:00"/>
    <d v="1899-12-30T00:55:00"/>
    <s v="SDC"/>
    <s v="N/A"/>
  </r>
  <r>
    <n v="13251"/>
    <x v="112"/>
    <x v="26"/>
    <s v="IP"/>
    <s v="Support QATAR"/>
    <m/>
    <s v="ACS"/>
    <n v="14"/>
    <m/>
    <s v="X"/>
    <x v="4"/>
    <s v="NET"/>
    <s v="DECI_STD"/>
    <m/>
    <n v="13250"/>
    <s v="SUPP"/>
    <d v="1899-12-30T09:30:00"/>
    <d v="1899-12-30T10:30:00"/>
    <d v="1899-12-30T01:00:00"/>
    <d v="1899-12-30T09:30:00"/>
    <d v="1899-12-30T10:30:00"/>
    <d v="1899-12-30T01:00:00"/>
    <s v="SDC"/>
    <s v="N/A"/>
  </r>
  <r>
    <n v="13252"/>
    <x v="112"/>
    <x v="26"/>
    <s v="IP"/>
    <s v="Support IFTS"/>
    <m/>
    <s v="IFTS"/>
    <n v="22"/>
    <m/>
    <s v="X"/>
    <x v="1"/>
    <s v="NET"/>
    <s v="DECI_STD"/>
    <m/>
    <n v="13251"/>
    <s v="SUPP"/>
    <d v="1899-12-30T11:00:00"/>
    <d v="1899-12-30T12:00:00"/>
    <d v="1899-12-30T01:00:00"/>
    <d v="1899-12-30T11:00:00"/>
    <d v="1899-12-30T12:00:00"/>
    <d v="1899-12-30T01:00:00"/>
    <s v="SDC"/>
    <s v="N/A"/>
  </r>
  <r>
    <n v="13253"/>
    <x v="112"/>
    <x v="26"/>
    <s v="IP"/>
    <s v="Support IFTS"/>
    <m/>
    <s v="ACS"/>
    <n v="10"/>
    <m/>
    <s v="X"/>
    <x v="4"/>
    <s v="NET"/>
    <s v="DECI_STD"/>
    <m/>
    <n v="13252"/>
    <s v="SUPP"/>
    <d v="1899-12-30T12:30:00"/>
    <d v="1899-12-30T13:30:00"/>
    <d v="1899-12-30T01:00:00"/>
    <d v="1899-12-30T12:30:00"/>
    <d v="1899-12-30T13:30:00"/>
    <d v="1899-12-30T01:00:00"/>
    <s v="SDC"/>
    <s v="N/A"/>
  </r>
  <r>
    <n v="13254"/>
    <x v="112"/>
    <x v="26"/>
    <s v="IP"/>
    <s v="Support IFTS"/>
    <m/>
    <s v="ACS"/>
    <n v="12"/>
    <m/>
    <s v="X"/>
    <x v="4"/>
    <s v="NET"/>
    <s v="DECI_STD"/>
    <m/>
    <n v="13253"/>
    <s v="SUPP"/>
    <d v="1899-12-30T14:00:00"/>
    <d v="1899-12-30T15:00:00"/>
    <d v="1899-12-30T01:00:00"/>
    <d v="1899-12-30T14:00:00"/>
    <d v="1899-12-30T14:50:00"/>
    <d v="1899-12-30T00:50:00"/>
    <s v="SDC"/>
    <s v="N/A"/>
  </r>
  <r>
    <n v="13255"/>
    <x v="113"/>
    <x v="26"/>
    <s v="IP"/>
    <s v="Support IFTS"/>
    <m/>
    <s v="IFTS"/>
    <n v="23"/>
    <m/>
    <s v="X"/>
    <x v="4"/>
    <s v="NET"/>
    <s v="DECI_STD"/>
    <m/>
    <n v="13254"/>
    <s v="SUPP"/>
    <d v="1899-12-30T11:00:00"/>
    <d v="1899-12-30T12:00:00"/>
    <d v="1899-12-30T01:00:00"/>
    <d v="1899-12-30T11:00:00"/>
    <d v="1899-12-30T12:00:00"/>
    <d v="1899-12-30T01:00:00"/>
    <s v="SDC"/>
    <s v="N/A"/>
  </r>
  <r>
    <n v="13256"/>
    <x v="113"/>
    <x v="26"/>
    <s v="IP"/>
    <s v="Support IFTS"/>
    <m/>
    <s v="ACS"/>
    <n v="9"/>
    <m/>
    <s v="X"/>
    <x v="1"/>
    <s v="NET"/>
    <s v="DECI_STD"/>
    <m/>
    <n v="13255"/>
    <s v="SUPP"/>
    <d v="1899-12-30T11:00:00"/>
    <d v="1899-12-30T12:00:00"/>
    <d v="1899-12-30T01:00:00"/>
    <d v="1899-12-30T11:00:00"/>
    <d v="1899-12-30T12:00:00"/>
    <d v="1899-12-30T01:00:00"/>
    <s v="SDC"/>
    <s v="N/A"/>
  </r>
  <r>
    <n v="13257"/>
    <x v="113"/>
    <x v="26"/>
    <s v="IP"/>
    <s v="Support IFTS"/>
    <m/>
    <s v="ACS"/>
    <n v="5"/>
    <m/>
    <s v="X"/>
    <x v="4"/>
    <s v="NET"/>
    <s v="DECI_STD"/>
    <m/>
    <n v="13256"/>
    <s v="SUPP"/>
    <d v="1899-12-30T12:30:00"/>
    <d v="1899-12-30T13:30:00"/>
    <d v="1899-12-30T01:00:00"/>
    <d v="1899-12-30T12:30:00"/>
    <d v="1899-12-30T13:30:00"/>
    <d v="1899-12-30T01:00:00"/>
    <s v="SDC"/>
    <s v="N/A"/>
  </r>
  <r>
    <n v="13258"/>
    <x v="113"/>
    <x v="26"/>
    <s v="IP"/>
    <s v="Support IFTS"/>
    <m/>
    <s v="ACS"/>
    <n v="10"/>
    <m/>
    <s v="X"/>
    <x v="1"/>
    <s v="NET"/>
    <s v="DECI_STD"/>
    <m/>
    <n v="13257"/>
    <s v="SUPP"/>
    <d v="1899-12-30T12:30:00"/>
    <d v="1899-12-30T13:30:00"/>
    <d v="1899-12-30T01:00:00"/>
    <d v="1899-12-30T12:30:00"/>
    <d v="1899-12-30T13:30:00"/>
    <d v="1899-12-30T01:00:00"/>
    <s v="SDC"/>
    <s v="N/A"/>
  </r>
  <r>
    <n v="13259"/>
    <x v="113"/>
    <x v="26"/>
    <s v="IP"/>
    <s v="Support IFTS"/>
    <m/>
    <s v="IFTS"/>
    <n v="5"/>
    <m/>
    <s v="X"/>
    <x v="4"/>
    <s v="NET"/>
    <s v="DECI_STD"/>
    <m/>
    <n v="13258"/>
    <s v="SUPP"/>
    <d v="1899-12-30T14:00:00"/>
    <d v="1899-12-30T15:00:00"/>
    <d v="1899-12-30T01:00:00"/>
    <d v="1899-12-30T14:00:00"/>
    <d v="1899-12-30T15:00:00"/>
    <d v="1899-12-30T01:00:00"/>
    <s v="SDC"/>
    <s v="N/A"/>
  </r>
  <r>
    <n v="13260"/>
    <x v="113"/>
    <x v="26"/>
    <s v="IP"/>
    <s v="Support IFTS"/>
    <m/>
    <s v="ACS"/>
    <n v="14"/>
    <m/>
    <s v="X"/>
    <x v="1"/>
    <s v="NET"/>
    <s v="DECI_STD"/>
    <m/>
    <n v="13259"/>
    <s v="SUPP"/>
    <d v="1899-12-30T14:00:00"/>
    <d v="1899-12-30T15:00:00"/>
    <d v="1899-12-30T01:00:00"/>
    <s v="14:00"/>
    <s v="15:00"/>
    <d v="1899-12-30T01:00:00"/>
    <s v="SDC"/>
    <s v="N/A"/>
  </r>
  <r>
    <n v="13261"/>
    <x v="113"/>
    <x v="26"/>
    <s v="IP"/>
    <s v="Support IFTS"/>
    <m/>
    <s v="ACS"/>
    <n v="2"/>
    <m/>
    <s v="X"/>
    <x v="4"/>
    <s v="NET"/>
    <s v="DECI_STD"/>
    <m/>
    <n v="13260"/>
    <s v="SUPP"/>
    <d v="1899-12-30T15:30:00"/>
    <d v="1899-12-30T16:30:00"/>
    <d v="1899-12-30T01:00:00"/>
    <d v="1899-12-30T15:30:00"/>
    <d v="1899-12-30T16:30:00"/>
    <d v="1899-12-30T01:00:00"/>
    <s v="SDC"/>
    <s v="N/A"/>
  </r>
  <r>
    <n v="13262"/>
    <x v="113"/>
    <x v="26"/>
    <s v="IP"/>
    <s v="Support IFTS"/>
    <m/>
    <s v="ACS"/>
    <n v="1"/>
    <m/>
    <s v="X"/>
    <x v="1"/>
    <s v="NET"/>
    <s v="DECI_STD"/>
    <m/>
    <n v="13261"/>
    <s v="SUPP"/>
    <d v="1899-12-30T15:30:00"/>
    <d v="1899-12-30T16:30:00"/>
    <d v="1899-12-30T01:00:00"/>
    <d v="1899-12-30T15:30:00"/>
    <d v="1899-12-30T16:30:00"/>
    <d v="1899-12-30T01:00:00"/>
    <s v="SDC"/>
    <s v="N/A"/>
  </r>
  <r>
    <n v="13263"/>
    <x v="114"/>
    <x v="26"/>
    <s v="IP"/>
    <s v="Support IFTS"/>
    <m/>
    <s v="ACS"/>
    <n v="8"/>
    <m/>
    <s v="X"/>
    <x v="1"/>
    <s v="NET"/>
    <s v="DECI_STD"/>
    <m/>
    <n v="13262"/>
    <s v="SUPP"/>
    <d v="1899-12-30T08:00:00"/>
    <d v="1899-12-30T09:00:00"/>
    <d v="1899-12-30T01:00:00"/>
    <d v="1899-12-30T08:00:00"/>
    <d v="1899-12-30T09:00:00"/>
    <d v="1899-12-30T01:00:00"/>
    <s v="SDC"/>
    <s v="N/A"/>
  </r>
  <r>
    <n v="13264"/>
    <x v="114"/>
    <x v="26"/>
    <s v="IP"/>
    <s v="Support IFTS"/>
    <m/>
    <s v="IFTS"/>
    <n v="9"/>
    <m/>
    <s v="X"/>
    <x v="4"/>
    <s v="NET"/>
    <s v="DECI_STD"/>
    <m/>
    <n v="13263"/>
    <s v="SUPP"/>
    <d v="1899-12-30T09:30:00"/>
    <d v="1899-12-30T10:30:00"/>
    <d v="1899-12-30T01:00:00"/>
    <d v="1899-12-30T09:30:00"/>
    <d v="1899-12-30T10:25:00"/>
    <d v="1899-12-30T00:55:00"/>
    <s v="SDC"/>
    <s v="N/A"/>
  </r>
  <r>
    <n v="13265"/>
    <x v="114"/>
    <x v="26"/>
    <s v="IP"/>
    <s v="Support IFTS"/>
    <m/>
    <s v="ACS"/>
    <n v="12"/>
    <m/>
    <s v="X"/>
    <x v="4"/>
    <s v="NET"/>
    <s v="DECI_STD"/>
    <m/>
    <n v="13264"/>
    <s v="SUPP"/>
    <d v="1899-12-30T11:00:00"/>
    <d v="1899-12-30T12:00:00"/>
    <d v="1899-12-30T01:00:00"/>
    <d v="1899-12-30T11:00:00"/>
    <d v="1899-12-30T11:50:00"/>
    <d v="1899-12-30T00:50:00"/>
    <s v="SDC"/>
    <s v="N/A"/>
  </r>
  <r>
    <n v="13266"/>
    <x v="114"/>
    <x v="26"/>
    <s v="IP"/>
    <s v="Support IFTS"/>
    <m/>
    <s v="ACS"/>
    <n v="30"/>
    <m/>
    <s v="X"/>
    <x v="1"/>
    <s v="NET"/>
    <s v="DECI_STD"/>
    <m/>
    <n v="13265"/>
    <s v="SUPP"/>
    <d v="1899-12-30T11:00:00"/>
    <d v="1899-12-30T12:00:00"/>
    <d v="1899-12-30T01:00:00"/>
    <d v="1899-12-30T11:00:00"/>
    <d v="1899-12-30T12:00:00"/>
    <d v="1899-12-30T01:00:00"/>
    <s v="SDC"/>
    <s v="N/A"/>
  </r>
  <r>
    <n v="13267"/>
    <x v="114"/>
    <x v="26"/>
    <s v="IP"/>
    <s v="Support IFTS"/>
    <m/>
    <s v="AMI"/>
    <n v="19"/>
    <m/>
    <s v="X"/>
    <x v="1"/>
    <s v="NET"/>
    <s v="DECI_STD"/>
    <m/>
    <n v="13266"/>
    <s v="SUPP"/>
    <d v="1899-12-30T12:30:00"/>
    <d v="1899-12-30T13:30:00"/>
    <d v="1899-12-30T01:00:00"/>
    <d v="1899-12-30T12:30:00"/>
    <d v="1899-12-30T13:30:00"/>
    <d v="1899-12-30T01:00:00"/>
    <s v="SDC"/>
    <s v="N/A"/>
  </r>
  <r>
    <n v="13268"/>
    <x v="114"/>
    <x v="26"/>
    <s v="IP"/>
    <s v="Support IFTS"/>
    <m/>
    <s v="ACS"/>
    <n v="13"/>
    <m/>
    <s v="X"/>
    <x v="4"/>
    <s v="NET"/>
    <s v="DECI_STD"/>
    <m/>
    <n v="13267"/>
    <s v="SUPP"/>
    <d v="1899-12-30T14:00:00"/>
    <d v="1899-12-30T15:00:00"/>
    <d v="1899-12-30T01:00:00"/>
    <d v="1899-12-30T14:00:00"/>
    <d v="1899-12-30T15:00:00"/>
    <d v="1899-12-30T01:00:00"/>
    <s v="SDC"/>
    <s v="N/A"/>
  </r>
  <r>
    <n v="13269"/>
    <x v="114"/>
    <x v="26"/>
    <s v="IP"/>
    <s v="Support IFTS"/>
    <m/>
    <s v="ACS"/>
    <n v="17"/>
    <m/>
    <s v="X"/>
    <x v="1"/>
    <s v="NET"/>
    <s v="DECI_STD"/>
    <m/>
    <n v="13268"/>
    <s v="SUPP"/>
    <d v="1899-12-30T14:00:00"/>
    <d v="1899-12-30T15:00:00"/>
    <d v="1899-12-30T01:00:00"/>
    <d v="1899-12-30T14:00:00"/>
    <d v="1899-12-30T14:55:00"/>
    <d v="1899-12-30T00:55:00"/>
    <s v="RSLD"/>
    <s v="CD3"/>
  </r>
  <r>
    <n v="13270"/>
    <x v="114"/>
    <x v="26"/>
    <s v="IP"/>
    <s v="Support IFTS"/>
    <m/>
    <s v="IFTS"/>
    <n v="5"/>
    <m/>
    <s v="X"/>
    <x v="4"/>
    <s v="NET"/>
    <s v="DECI_STD"/>
    <m/>
    <n v="13269"/>
    <s v="SUPP"/>
    <d v="1899-12-30T15:30:00"/>
    <d v="1899-12-30T16:30:00"/>
    <d v="1899-12-30T01:00:00"/>
    <d v="1899-12-30T15:45:00"/>
    <d v="1899-12-30T16:30:00"/>
    <d v="1899-12-30T00:45:00"/>
    <s v="SDC"/>
    <s v="N/A"/>
  </r>
  <r>
    <n v="13271"/>
    <x v="115"/>
    <x v="26"/>
    <s v="IP"/>
    <s v="Support IFTS"/>
    <m/>
    <s v="ACS"/>
    <n v="13"/>
    <m/>
    <s v="X"/>
    <x v="1"/>
    <s v="NET"/>
    <s v="DECI_STD"/>
    <m/>
    <n v="13270"/>
    <s v="SUPP"/>
    <d v="1899-12-30T07:00:00"/>
    <d v="1899-12-30T08:00:00"/>
    <d v="1899-12-30T01:00:00"/>
    <d v="1899-12-30T07:00:00"/>
    <d v="1899-12-30T08:15:00"/>
    <d v="1899-12-30T01:15:00"/>
    <s v="SDC"/>
    <s v="N/A"/>
  </r>
  <r>
    <n v="13272"/>
    <x v="115"/>
    <x v="26"/>
    <s v="IP"/>
    <s v="Support IFTS"/>
    <m/>
    <s v="IFTS"/>
    <n v="23"/>
    <m/>
    <s v="X"/>
    <x v="4"/>
    <s v="NET"/>
    <s v="DECI_STD"/>
    <m/>
    <n v="13271"/>
    <s v="SUPP"/>
    <d v="1899-12-30T08:30:00"/>
    <d v="1899-12-30T09:30:00"/>
    <d v="1899-12-30T01:00:00"/>
    <d v="1899-12-30T08:30:00"/>
    <d v="1899-12-30T09:20:00"/>
    <d v="1899-12-30T00:50:00"/>
    <s v="SDC"/>
    <s v="N/A"/>
  </r>
  <r>
    <n v="13273"/>
    <x v="115"/>
    <x v="26"/>
    <s v="IP"/>
    <s v="Support IFTS"/>
    <m/>
    <s v="ACS"/>
    <n v="14"/>
    <s v="X"/>
    <m/>
    <x v="1"/>
    <s v="NET"/>
    <s v="DCA"/>
    <m/>
    <n v="13272"/>
    <s v="SUPP"/>
    <d v="1899-12-30T08:30:00"/>
    <d v="1899-12-30T09:30:00"/>
    <d v="1899-12-30T01:00:00"/>
    <d v="1899-12-30T08:30:00"/>
    <d v="1899-12-30T09:10:00"/>
    <d v="1899-12-30T00:40:00"/>
    <s v="DCO"/>
    <s v="N/A"/>
  </r>
  <r>
    <n v="13274"/>
    <x v="115"/>
    <x v="26"/>
    <s v="IP"/>
    <s v="Support IFTS"/>
    <m/>
    <s v="ACS"/>
    <n v="17"/>
    <m/>
    <s v="X"/>
    <x v="4"/>
    <s v="NET"/>
    <s v="DECI_STD"/>
    <m/>
    <n v="13273"/>
    <s v="SUPP"/>
    <d v="1899-12-30T10:00:00"/>
    <d v="1899-12-30T11:00:00"/>
    <d v="1899-12-30T01:00:00"/>
    <d v="1899-12-30T10:00:00"/>
    <d v="1899-12-30T11:00:00"/>
    <d v="1899-12-30T01:00:00"/>
    <s v="SDC"/>
    <s v="N/A"/>
  </r>
  <r>
    <n v="13275"/>
    <x v="115"/>
    <x v="26"/>
    <s v="IP"/>
    <s v="Support IFTS"/>
    <m/>
    <s v="IFTS"/>
    <n v="23"/>
    <m/>
    <s v="X"/>
    <x v="1"/>
    <s v="NET"/>
    <s v="DECI_STD"/>
    <m/>
    <n v="13274"/>
    <s v="SUPP"/>
    <d v="1899-12-30T10:00:00"/>
    <d v="1899-12-30T11:00:00"/>
    <d v="1899-12-30T01:00:00"/>
    <d v="1899-12-30T10:00:00"/>
    <d v="1899-12-30T10:55:00"/>
    <d v="1899-12-30T00:55:00"/>
    <s v="SDC"/>
    <s v="N/A"/>
  </r>
  <r>
    <n v="13276"/>
    <x v="115"/>
    <x v="26"/>
    <s v="IP"/>
    <s v="Support IFTS"/>
    <m/>
    <s v="ACS"/>
    <n v="14"/>
    <m/>
    <s v="X"/>
    <x v="4"/>
    <s v="NET"/>
    <s v="CAS"/>
    <m/>
    <n v="13275"/>
    <s v="SUPP"/>
    <d v="1899-12-30T11:30:00"/>
    <d v="1899-12-30T12:30:00"/>
    <d v="1899-12-30T01:00:00"/>
    <d v="1899-12-30T11:25:00"/>
    <d v="1899-12-30T12:25:00"/>
    <d v="1899-12-30T01:00:00"/>
    <s v="SDC"/>
    <s v="N/A"/>
  </r>
  <r>
    <n v="13277"/>
    <x v="116"/>
    <x v="21"/>
    <s v="IP"/>
    <s v="Support IFTS"/>
    <m/>
    <s v="ACS"/>
    <n v="9"/>
    <m/>
    <s v="X"/>
    <x v="4"/>
    <s v="NET"/>
    <s v="DECI_STD"/>
    <m/>
    <n v="13276"/>
    <s v="SUPP"/>
    <d v="1899-12-30T09:30:00"/>
    <d v="1899-12-30T10:30:00"/>
    <d v="1899-12-30T01:00:00"/>
    <s v="09:30"/>
    <s v="10:30"/>
    <d v="1899-12-30T01:00:00"/>
    <s v="SDC"/>
    <s v="N/A"/>
  </r>
  <r>
    <n v="13278"/>
    <x v="116"/>
    <x v="21"/>
    <s v="IP"/>
    <s v="Support IFTS"/>
    <m/>
    <s v="ACS"/>
    <n v="1"/>
    <m/>
    <s v="X"/>
    <x v="1"/>
    <s v="NET"/>
    <s v="DECI_STD"/>
    <m/>
    <n v="13277"/>
    <s v="SUPP"/>
    <d v="1899-12-30T09:30:00"/>
    <d v="1899-12-30T10:30:00"/>
    <d v="1899-12-30T01:00:00"/>
    <d v="1899-12-30T09:30:00"/>
    <d v="1899-12-30T10:30:00"/>
    <d v="1899-12-30T01:00:00"/>
    <s v="SDC"/>
    <s v="N/A"/>
  </r>
  <r>
    <n v="13279"/>
    <x v="116"/>
    <x v="21"/>
    <s v="IP"/>
    <s v="Support IFTS"/>
    <m/>
    <s v="ACS"/>
    <n v="13"/>
    <m/>
    <s v="X"/>
    <x v="4"/>
    <s v="NET"/>
    <s v="DECI_STD"/>
    <m/>
    <n v="13278"/>
    <s v="SUPP"/>
    <d v="1899-12-30T11:00:00"/>
    <d v="1899-12-30T12:00:00"/>
    <d v="1899-12-30T01:00:00"/>
    <d v="1899-12-30T11:00:00"/>
    <d v="1899-12-30T12:00:00"/>
    <d v="1899-12-30T01:00:00"/>
    <s v="SDC"/>
    <s v="N/A"/>
  </r>
  <r>
    <n v="13280"/>
    <x v="116"/>
    <x v="21"/>
    <s v="IP"/>
    <s v="Support IFTS"/>
    <m/>
    <s v="ACS"/>
    <n v="5"/>
    <m/>
    <s v="X"/>
    <x v="1"/>
    <s v="NET"/>
    <s v="DECI_STD"/>
    <m/>
    <n v="13279"/>
    <s v="SUPP"/>
    <d v="1899-12-30T11:00:00"/>
    <d v="1899-12-30T12:00:00"/>
    <d v="1899-12-30T01:00:00"/>
    <d v="1899-12-30T11:00:00"/>
    <d v="1899-12-30T12:00:00"/>
    <d v="1899-12-30T01:00:00"/>
    <s v="SDC"/>
    <s v="N/A"/>
  </r>
  <r>
    <n v="13281"/>
    <x v="116"/>
    <x v="21"/>
    <s v="IP"/>
    <s v="Support IFTS"/>
    <m/>
    <s v="ACS"/>
    <n v="17"/>
    <m/>
    <s v="X"/>
    <x v="4"/>
    <s v="NET"/>
    <s v="DECI_STD"/>
    <m/>
    <n v="13280"/>
    <s v="SUPP"/>
    <d v="1899-12-30T12:30:00"/>
    <d v="1899-12-30T13:30:00"/>
    <d v="1899-12-30T01:00:00"/>
    <d v="1899-12-30T12:30:00"/>
    <d v="1899-12-30T13:30:00"/>
    <d v="1899-12-30T01:00:00"/>
    <s v="SDC"/>
    <s v="N/A"/>
  </r>
  <r>
    <n v="13282"/>
    <x v="116"/>
    <x v="21"/>
    <s v="IP"/>
    <s v="Support AMI"/>
    <m/>
    <s v="ACS"/>
    <n v="1"/>
    <m/>
    <s v="X"/>
    <x v="1"/>
    <s v="NET"/>
    <s v="DECI_STD"/>
    <m/>
    <n v="13281"/>
    <s v="SUPP"/>
    <d v="1899-12-30T12:30:00"/>
    <d v="1899-12-30T13:30:00"/>
    <d v="1899-12-30T01:00:00"/>
    <d v="1899-12-30T12:30:00"/>
    <d v="1899-12-30T13:30:00"/>
    <d v="1899-12-30T01:00:00"/>
    <s v="SDC"/>
    <s v="N/A"/>
  </r>
  <r>
    <n v="13283"/>
    <x v="116"/>
    <x v="21"/>
    <s v="IP"/>
    <s v="Support IFTS"/>
    <m/>
    <s v="ACS"/>
    <n v="13"/>
    <m/>
    <s v="X"/>
    <x v="4"/>
    <s v="NET"/>
    <s v="DECI_STD"/>
    <m/>
    <n v="13282"/>
    <s v="SUPP"/>
    <d v="1899-12-30T14:00:00"/>
    <d v="1899-12-30T15:00:00"/>
    <d v="1899-12-30T01:00:00"/>
    <d v="1899-12-30T14:00:00"/>
    <d v="1899-12-30T14:50:00"/>
    <d v="1899-12-30T00:50:00"/>
    <s v="SDC"/>
    <s v="N/A"/>
  </r>
  <r>
    <n v="13284"/>
    <x v="116"/>
    <x v="21"/>
    <s v="IP"/>
    <s v="Support AMI"/>
    <m/>
    <s v="ACS"/>
    <n v="1"/>
    <m/>
    <s v="X"/>
    <x v="4"/>
    <s v="NET"/>
    <s v="DECI_STD"/>
    <m/>
    <n v="13283"/>
    <s v="SUPP"/>
    <d v="1899-12-30T15:30:00"/>
    <d v="1899-12-30T16:00:00"/>
    <d v="1899-12-30T00:30:00"/>
    <d v="1899-12-30T15:30:00"/>
    <d v="1899-12-30T16:00:00"/>
    <d v="1899-12-30T00:30:00"/>
    <s v="SDC"/>
    <s v="N/A"/>
  </r>
  <r>
    <n v="13285"/>
    <x v="116"/>
    <x v="21"/>
    <s v="IP"/>
    <s v="Support AMI"/>
    <m/>
    <s v="ACS"/>
    <n v="9"/>
    <m/>
    <s v="X"/>
    <x v="4"/>
    <s v="NET"/>
    <s v="DECI_STD"/>
    <m/>
    <n v="13284"/>
    <s v="SUPP"/>
    <d v="1899-12-30T16:05:00"/>
    <d v="1899-12-30T16:35:00"/>
    <d v="1899-12-30T00:30:00"/>
    <d v="1899-12-30T16:05:00"/>
    <d v="1899-12-30T16:35:00"/>
    <d v="1899-12-30T00:30:00"/>
    <s v="SDC"/>
    <s v="N/A"/>
  </r>
  <r>
    <n v="13286"/>
    <x v="116"/>
    <x v="21"/>
    <s v="IP"/>
    <s v="Support IFTS"/>
    <m/>
    <s v="ACS"/>
    <n v="17"/>
    <m/>
    <s v="X"/>
    <x v="1"/>
    <s v="NET"/>
    <s v="DECI_STD"/>
    <m/>
    <n v="13285"/>
    <s v="SUPP"/>
    <d v="1899-12-30T15:30:00"/>
    <d v="1899-12-30T16:30:00"/>
    <d v="1899-12-30T01:00:00"/>
    <d v="1899-12-30T15:30:00"/>
    <d v="1899-12-30T16:30:00"/>
    <d v="1899-12-30T01:00:00"/>
    <s v="SDC"/>
    <s v="N/A"/>
  </r>
  <r>
    <n v="13287"/>
    <x v="117"/>
    <x v="21"/>
    <s v="IP"/>
    <s v="Support IFTS"/>
    <m/>
    <s v="IFTS"/>
    <n v="9"/>
    <m/>
    <s v="X"/>
    <x v="1"/>
    <s v="NET"/>
    <s v="DECI_STD"/>
    <m/>
    <n v="13286"/>
    <s v="SUPP"/>
    <d v="1899-12-30T08:00:00"/>
    <d v="1899-12-30T09:00:00"/>
    <d v="1899-12-30T01:00:00"/>
    <d v="1899-12-30T08:00:00"/>
    <d v="1899-12-30T09:00:00"/>
    <d v="1899-12-30T01:00:00"/>
    <s v="SDC"/>
    <s v="N/A"/>
  </r>
  <r>
    <n v="13288"/>
    <x v="117"/>
    <x v="21"/>
    <s v="IP"/>
    <s v="Support IFTS"/>
    <m/>
    <s v="ACS"/>
    <n v="12"/>
    <m/>
    <s v="X"/>
    <x v="1"/>
    <s v="NET"/>
    <s v="DECI_STD"/>
    <m/>
    <n v="13287"/>
    <s v="SUPP"/>
    <d v="1899-12-30T09:30:00"/>
    <d v="1899-12-30T10:30:00"/>
    <d v="1899-12-30T01:00:00"/>
    <d v="1899-12-30T09:30:00"/>
    <d v="1899-12-30T10:30:00"/>
    <d v="1899-12-30T01:00:00"/>
    <s v="SDC"/>
    <s v="N/A"/>
  </r>
  <r>
    <n v="13289"/>
    <x v="117"/>
    <x v="21"/>
    <s v="IP"/>
    <s v="Support IFTS"/>
    <m/>
    <s v="ACS"/>
    <n v="2"/>
    <m/>
    <s v="X"/>
    <x v="4"/>
    <s v="NET"/>
    <s v="DECI_STD"/>
    <m/>
    <n v="13288"/>
    <s v="SUPP"/>
    <d v="1899-12-30T11:00:00"/>
    <d v="1899-12-30T12:00:00"/>
    <d v="1899-12-30T01:00:00"/>
    <d v="1899-12-30T11:00:00"/>
    <d v="1899-12-30T12:00:00"/>
    <d v="1899-12-30T01:00:00"/>
    <s v="SDC"/>
    <s v="N/A"/>
  </r>
  <r>
    <n v="13290"/>
    <x v="117"/>
    <x v="21"/>
    <s v="IP"/>
    <s v="Support IFTS"/>
    <m/>
    <s v="ACS"/>
    <n v="10"/>
    <m/>
    <s v="X"/>
    <x v="1"/>
    <s v="NET"/>
    <s v="DECI_STD"/>
    <m/>
    <n v="13289"/>
    <s v="SUPP"/>
    <d v="1899-12-30T11:00:00"/>
    <d v="1899-12-30T12:00:00"/>
    <d v="1899-12-30T01:00:00"/>
    <d v="1899-12-30T11:00:00"/>
    <d v="1899-12-30T12:00:00"/>
    <d v="1899-12-30T01:00:00"/>
    <s v="SDC"/>
    <s v="N/A"/>
  </r>
  <r>
    <n v="13291"/>
    <x v="117"/>
    <x v="21"/>
    <s v="IP"/>
    <s v="Support IFTS"/>
    <m/>
    <s v="ACS"/>
    <n v="1"/>
    <m/>
    <s v="X"/>
    <x v="1"/>
    <s v="NET"/>
    <s v="DECI_STD"/>
    <m/>
    <n v="13290"/>
    <s v="SUPP"/>
    <d v="1899-12-30T12:30:00"/>
    <d v="1899-12-30T13:30:00"/>
    <d v="1899-12-30T01:00:00"/>
    <d v="1899-12-30T12:30:00"/>
    <d v="1899-12-30T13:30:00"/>
    <d v="1899-12-30T01:00:00"/>
    <s v="SDC"/>
    <s v="N/A"/>
  </r>
  <r>
    <n v="13292"/>
    <x v="117"/>
    <x v="21"/>
    <s v="IP"/>
    <s v="Support IFTS"/>
    <m/>
    <s v="ACS"/>
    <n v="13"/>
    <m/>
    <s v="X"/>
    <x v="1"/>
    <s v="NET"/>
    <s v="DECI_STD"/>
    <m/>
    <n v="13291"/>
    <s v="SUPP"/>
    <d v="1899-12-30T14:00:00"/>
    <d v="1899-12-30T15:00:00"/>
    <d v="1899-12-30T01:00:00"/>
    <d v="1899-12-30T14:00:00"/>
    <d v="1899-12-30T15:00:00"/>
    <d v="1899-12-30T01:00:00"/>
    <s v="SDC"/>
    <s v="N/A"/>
  </r>
  <r>
    <n v="13293"/>
    <x v="118"/>
    <x v="21"/>
    <s v="IP"/>
    <s v="Support IFTS"/>
    <m/>
    <s v="ACS"/>
    <n v="12"/>
    <m/>
    <s v="X"/>
    <x v="4"/>
    <s v="NET"/>
    <s v="DECI_STD"/>
    <m/>
    <n v="13292"/>
    <s v="SUPP"/>
    <d v="1899-12-30T08:00:00"/>
    <d v="1899-12-30T09:00:00"/>
    <d v="1899-12-30T01:00:00"/>
    <s v="08:00"/>
    <s v="09:00"/>
    <d v="1899-12-30T01:00:00"/>
    <s v="SDC"/>
    <s v="N/A"/>
  </r>
  <r>
    <n v="13294"/>
    <x v="118"/>
    <x v="21"/>
    <s v="IP"/>
    <s v="Support IFTS"/>
    <m/>
    <s v="ACS"/>
    <n v="10"/>
    <m/>
    <s v="X"/>
    <x v="4"/>
    <s v="NET"/>
    <s v="DECI_STD"/>
    <m/>
    <n v="13293"/>
    <s v="SUPP"/>
    <d v="1899-12-30T11:00:00"/>
    <d v="1899-12-30T12:00:00"/>
    <d v="1899-12-30T01:00:00"/>
    <s v="11:00"/>
    <d v="1899-12-30T11:50:00"/>
    <d v="1899-12-30T00:50:00"/>
    <s v="SDC"/>
    <s v="N/A"/>
  </r>
  <r>
    <n v="13295"/>
    <x v="118"/>
    <x v="21"/>
    <s v="IP"/>
    <s v="Support IFTS"/>
    <m/>
    <s v="ACS"/>
    <n v="32"/>
    <m/>
    <s v="X"/>
    <x v="4"/>
    <s v="NET"/>
    <s v="DECI_STD"/>
    <m/>
    <n v="13294"/>
    <s v="SUPP"/>
    <d v="1899-12-30T12:30:00"/>
    <d v="1899-12-30T13:30:00"/>
    <d v="1899-12-30T01:00:00"/>
    <d v="1899-12-30T12:30:00"/>
    <d v="1899-12-30T13:20:00"/>
    <d v="1899-12-30T00:50:00"/>
    <s v="SDC"/>
    <s v="N/A"/>
  </r>
  <r>
    <n v="13296"/>
    <x v="118"/>
    <x v="21"/>
    <s v="IP"/>
    <s v="Support IFTS"/>
    <m/>
    <s v="ACS"/>
    <n v="9"/>
    <m/>
    <s v="X"/>
    <x v="1"/>
    <s v="NET"/>
    <s v="DECI_STD"/>
    <m/>
    <n v="13295"/>
    <s v="SUPP"/>
    <d v="1899-12-30T12:30:00"/>
    <d v="1899-12-30T13:30:00"/>
    <d v="1899-12-30T01:00:00"/>
    <d v="1899-12-30T12:30:00"/>
    <d v="1899-12-30T13:30:00"/>
    <d v="1899-12-30T01:00:00"/>
    <s v="SDC"/>
    <s v="N/A"/>
  </r>
  <r>
    <n v="13297"/>
    <x v="118"/>
    <x v="21"/>
    <s v="IP"/>
    <s v="Support IFTS"/>
    <m/>
    <s v="ACS"/>
    <n v="13"/>
    <m/>
    <s v="X"/>
    <x v="4"/>
    <s v="NET"/>
    <s v="DECI_STD"/>
    <m/>
    <n v="13296"/>
    <s v="SUPP"/>
    <d v="1899-12-30T14:00:00"/>
    <d v="1899-12-30T15:00:00"/>
    <d v="1899-12-30T01:00:00"/>
    <d v="1899-12-30T14:00:00"/>
    <d v="1899-12-30T15:00:00"/>
    <d v="1899-12-30T01:00:00"/>
    <s v="SDC"/>
    <s v="N/A"/>
  </r>
  <r>
    <n v="13298"/>
    <x v="118"/>
    <x v="21"/>
    <s v="IP"/>
    <s v="Support AMI"/>
    <m/>
    <s v="ACS"/>
    <n v="32"/>
    <m/>
    <s v="X"/>
    <x v="4"/>
    <s v="NET"/>
    <s v="DECI_STD"/>
    <m/>
    <n v="13297"/>
    <s v="SUPP"/>
    <d v="1899-12-30T15:30:00"/>
    <d v="1899-12-30T16:00:00"/>
    <d v="1899-12-30T00:30:00"/>
    <d v="1899-12-30T15:30:00"/>
    <d v="1899-12-30T16:00:00"/>
    <d v="1899-12-30T00:30:00"/>
    <s v="SDC"/>
    <s v="N/A"/>
  </r>
  <r>
    <n v="13299"/>
    <x v="64"/>
    <x v="21"/>
    <s v="LIFT 25-41"/>
    <s v="AMI"/>
    <n v="82"/>
    <s v="ACS"/>
    <n v="2"/>
    <s v="X"/>
    <m/>
    <x v="1"/>
    <s v="STDA"/>
    <s v="DECI_STD"/>
    <m/>
    <m/>
    <s v="SD EMR03"/>
    <s v="08:30"/>
    <d v="1899-12-30T09:30:00"/>
    <d v="1899-12-30T01:00:00"/>
    <d v="1899-12-30T08:30:00"/>
    <d v="1899-12-30T08:40:00"/>
    <d v="1899-12-30T00:10:00"/>
    <s v="RSLD"/>
    <s v="CD3"/>
  </r>
  <r>
    <n v="13300"/>
    <x v="118"/>
    <x v="21"/>
    <s v="IP"/>
    <s v="Support AMI"/>
    <m/>
    <s v="ACS"/>
    <n v="9"/>
    <m/>
    <s v="X"/>
    <x v="4"/>
    <s v="NET"/>
    <s v="DECI_STD"/>
    <m/>
    <n v="13299"/>
    <s v="SUPP"/>
    <d v="1899-12-30T16:05:00"/>
    <d v="1899-12-30T16:35:00"/>
    <d v="1899-12-30T00:30:00"/>
    <d v="1899-12-30T16:05:00"/>
    <d v="1899-12-30T16:35:00"/>
    <d v="1899-12-30T00:30:00"/>
    <s v="SDC"/>
    <s v="N/A"/>
  </r>
  <r>
    <n v="13301"/>
    <x v="118"/>
    <x v="21"/>
    <s v="IP"/>
    <s v="Support IFTS"/>
    <m/>
    <s v="ACS"/>
    <n v="5"/>
    <m/>
    <s v="X"/>
    <x v="1"/>
    <s v="NET"/>
    <s v="LOW LEVEL"/>
    <m/>
    <n v="13275"/>
    <s v="SUPP"/>
    <d v="1899-12-30T15:30:00"/>
    <d v="1899-12-30T16:30:00"/>
    <d v="1899-12-30T01:00:00"/>
    <d v="1899-12-30T15:30:00"/>
    <d v="1899-12-30T16:15:00"/>
    <d v="1899-12-30T00:45:00"/>
    <s v="RSLD"/>
    <s v="CD5"/>
  </r>
  <r>
    <n v="13302"/>
    <x v="119"/>
    <x v="22"/>
    <s v="IP"/>
    <s v="Support IFTS"/>
    <m/>
    <s v="IFTS"/>
    <n v="9"/>
    <m/>
    <s v="X"/>
    <x v="4"/>
    <s v="NET"/>
    <s v="DECI_STD"/>
    <m/>
    <n v="13301"/>
    <s v="SUPP"/>
    <d v="1899-12-30T09:00:00"/>
    <d v="1899-12-30T10:00:00"/>
    <d v="1899-12-30T01:00:00"/>
    <d v="1899-12-30T09:00:00"/>
    <d v="1899-12-30T10:00:00"/>
    <d v="1899-12-30T01:00:00"/>
    <s v="SDC"/>
    <s v="N/A"/>
  </r>
  <r>
    <n v="13303"/>
    <x v="119"/>
    <x v="22"/>
    <s v="IP"/>
    <s v="Support IFTS"/>
    <m/>
    <s v="AMI"/>
    <n v="19"/>
    <m/>
    <s v="X"/>
    <x v="1"/>
    <s v="NET"/>
    <s v="DECI_STD"/>
    <m/>
    <n v="13302"/>
    <s v="SUPP"/>
    <d v="1899-12-30T09:00:00"/>
    <d v="1899-12-30T10:00:00"/>
    <d v="1899-12-30T01:00:00"/>
    <s v="09:00"/>
    <s v="10:00"/>
    <d v="1899-12-30T01:00:00"/>
    <s v="SDC"/>
    <s v="N/A"/>
  </r>
  <r>
    <n v="13304"/>
    <x v="119"/>
    <x v="22"/>
    <s v="IP"/>
    <s v="Support IFTS"/>
    <m/>
    <s v="ACS"/>
    <n v="2"/>
    <m/>
    <s v="X"/>
    <x v="4"/>
    <s v="NET"/>
    <s v="DECI_STD"/>
    <m/>
    <n v="13303"/>
    <s v="SUPP"/>
    <d v="1899-12-30T10:30:00"/>
    <d v="1899-12-30T11:30:00"/>
    <d v="1899-12-30T01:00:00"/>
    <d v="1899-12-30T10:30:00"/>
    <d v="1899-12-30T11:30:00"/>
    <d v="1899-12-30T01:00:00"/>
    <s v="SDC"/>
    <s v="N/A"/>
  </r>
  <r>
    <n v="13305"/>
    <x v="119"/>
    <x v="22"/>
    <s v="IP"/>
    <s v="Support IFTS"/>
    <m/>
    <s v="ACS"/>
    <n v="15"/>
    <m/>
    <s v="X"/>
    <x v="1"/>
    <s v="NET"/>
    <s v="DECI_STD"/>
    <m/>
    <n v="13304"/>
    <s v="SUPP"/>
    <d v="1899-12-30T10:30:00"/>
    <d v="1899-12-30T11:30:00"/>
    <d v="1899-12-30T01:00:00"/>
    <d v="1899-12-30T10:30:00"/>
    <d v="1899-12-30T11:30:00"/>
    <d v="1899-12-30T01:00:00"/>
    <s v="SDC"/>
    <s v="N/A"/>
  </r>
  <r>
    <n v="13306"/>
    <x v="119"/>
    <x v="22"/>
    <s v="IP"/>
    <s v="Support AMI"/>
    <m/>
    <s v="ACS"/>
    <n v="9"/>
    <m/>
    <s v="X"/>
    <x v="4"/>
    <s v="NET"/>
    <s v="CAS"/>
    <m/>
    <n v="13305"/>
    <s v="SUPP"/>
    <d v="1899-12-30T12:00:00"/>
    <d v="1899-12-30T13:00:00"/>
    <d v="1899-12-30T01:00:00"/>
    <d v="1899-12-30T12:00:00"/>
    <d v="1899-12-30T13:00:00"/>
    <d v="1899-12-30T01:00:00"/>
    <s v="SDC"/>
    <s v="N/A"/>
  </r>
  <r>
    <n v="13307"/>
    <x v="65"/>
    <x v="22"/>
    <s v="IP"/>
    <s v="Support IFTS"/>
    <m/>
    <s v="ACS"/>
    <n v="32"/>
    <m/>
    <s v="X"/>
    <x v="4"/>
    <s v="NET"/>
    <s v="DECI_STD"/>
    <m/>
    <n v="13306"/>
    <s v="SUPP"/>
    <d v="1899-12-30T06:00:00"/>
    <d v="1899-12-30T07:00:00"/>
    <d v="1899-12-30T01:00:00"/>
    <s v="06:00"/>
    <s v="07:00"/>
    <d v="1899-12-30T01:00:00"/>
    <s v="SDC"/>
    <s v="N/A"/>
  </r>
  <r>
    <n v="13308"/>
    <x v="65"/>
    <x v="22"/>
    <s v="IP"/>
    <s v="Support IFTS"/>
    <m/>
    <s v="IFTS"/>
    <n v="9"/>
    <m/>
    <s v="X"/>
    <x v="4"/>
    <s v="NET"/>
    <s v="DECI_STD"/>
    <m/>
    <n v="13307"/>
    <s v="SUPP"/>
    <d v="1899-12-30T10:30:00"/>
    <d v="1899-12-30T11:30:00"/>
    <d v="1899-12-30T01:00:00"/>
    <s v="10:30"/>
    <s v="11:30"/>
    <d v="1899-12-30T01:00:00"/>
    <s v="SDC"/>
    <s v="N/A"/>
  </r>
  <r>
    <n v="13309"/>
    <x v="65"/>
    <x v="22"/>
    <s v="IP"/>
    <s v="Support IFTS"/>
    <m/>
    <s v="ACS"/>
    <n v="22"/>
    <m/>
    <s v="X"/>
    <x v="1"/>
    <s v="NET"/>
    <s v="DECI_STD"/>
    <m/>
    <n v="13308"/>
    <s v="SUPP"/>
    <d v="1899-12-30T10:30:00"/>
    <d v="1899-12-30T11:30:00"/>
    <d v="1899-12-30T01:00:00"/>
    <s v="10:30"/>
    <s v="11:30"/>
    <d v="1899-12-30T01:00:00"/>
    <s v="SDC"/>
    <s v="N/A"/>
  </r>
  <r>
    <n v="13310"/>
    <x v="65"/>
    <x v="22"/>
    <s v="IFTS LIFT 24-03 QATAR"/>
    <s v="QATAR"/>
    <n v="58"/>
    <s v="ACS"/>
    <n v="32"/>
    <s v="X"/>
    <m/>
    <x v="5"/>
    <s v="NET"/>
    <s v="ATAG_DECI"/>
    <m/>
    <n v="13311"/>
    <s v="NET ATAG02"/>
    <s v="12:00"/>
    <s v="13:00"/>
    <d v="1899-12-30T01:00:00"/>
    <d v="1899-12-30T12:00:00"/>
    <d v="1899-12-30T12:25:00"/>
    <d v="1899-12-30T00:25:00"/>
    <s v="DNCO"/>
    <s v="CD3"/>
  </r>
  <r>
    <n v="13311"/>
    <x v="65"/>
    <x v="22"/>
    <s v=" IFTS LIFT 24-03 QATAR"/>
    <s v="QATAR"/>
    <n v="57"/>
    <s v="ACS"/>
    <n v="14"/>
    <s v="X"/>
    <m/>
    <x v="4"/>
    <s v="NET"/>
    <s v="ATAG_DECI"/>
    <m/>
    <n v="13310"/>
    <s v="NET ATAG02"/>
    <d v="1899-12-30T12:00:00"/>
    <d v="1899-12-30T13:00:00"/>
    <d v="1899-12-30T01:00:00"/>
    <d v="1899-12-30T12:00:00"/>
    <d v="1899-12-30T12:25:00"/>
    <d v="1899-12-30T00:25:00"/>
    <s v="DNCO"/>
    <s v="CD3"/>
  </r>
  <r>
    <n v="13312"/>
    <x v="65"/>
    <x v="22"/>
    <s v="IFTS 25-01 QAT"/>
    <s v="QATAR"/>
    <n v="76"/>
    <s v="ACS"/>
    <n v="31"/>
    <s v="X"/>
    <m/>
    <x v="2"/>
    <s v="STDA"/>
    <s v="DECI_STD"/>
    <m/>
    <m/>
    <s v="FMS CF01"/>
    <s v="12:10"/>
    <s v="13:10"/>
    <d v="1899-12-30T01:00:00"/>
    <m/>
    <m/>
    <s v=""/>
    <s v="RSLD"/>
    <s v="CD4"/>
  </r>
  <r>
    <n v="13313"/>
    <x v="66"/>
    <x v="22"/>
    <s v="IP"/>
    <s v="Support IFTS"/>
    <m/>
    <s v="ACS"/>
    <n v="13"/>
    <m/>
    <s v="X"/>
    <x v="4"/>
    <s v="NET"/>
    <s v="DECI_STD"/>
    <m/>
    <n v="13312"/>
    <s v="SUPP"/>
    <d v="1899-12-30T07:30:00"/>
    <d v="1899-12-30T08:30:00"/>
    <d v="1899-12-30T01:00:00"/>
    <s v="07:30"/>
    <s v="08:30"/>
    <d v="1899-12-30T01:00:00"/>
    <s v="SDC"/>
    <s v="N/A"/>
  </r>
  <r>
    <n v="13314"/>
    <x v="66"/>
    <x v="22"/>
    <s v="LIP 24-03 SGP"/>
    <s v="IFTS"/>
    <n v="41"/>
    <s v="ACS"/>
    <n v="9"/>
    <m/>
    <s v="X"/>
    <x v="3"/>
    <s v="STDA"/>
    <s v="DCA"/>
    <m/>
    <m/>
    <s v="SD TI01"/>
    <s v="07:30"/>
    <s v="08:30"/>
    <d v="1899-12-30T01:00:00"/>
    <m/>
    <m/>
    <s v=""/>
    <s v="RSLD"/>
    <s v="CD4"/>
  </r>
  <r>
    <n v="13315"/>
    <x v="66"/>
    <x v="22"/>
    <s v="IP"/>
    <s v="Support IFTS"/>
    <m/>
    <s v="ACS"/>
    <n v="20"/>
    <m/>
    <s v="X"/>
    <x v="4"/>
    <s v="NET"/>
    <s v="DECI_STD"/>
    <m/>
    <n v="13314"/>
    <s v="SUPP"/>
    <d v="1899-12-30T09:00:00"/>
    <d v="1899-12-30T10:00:00"/>
    <d v="1899-12-30T01:00:00"/>
    <s v="09:00"/>
    <s v="10:00"/>
    <d v="1899-12-30T01:00:00"/>
    <s v="SDC"/>
    <s v="N/A"/>
  </r>
  <r>
    <n v="13316"/>
    <x v="66"/>
    <x v="22"/>
    <s v="IP"/>
    <s v="Support IFTS"/>
    <m/>
    <s v="ACS"/>
    <n v="31"/>
    <m/>
    <s v="X"/>
    <x v="1"/>
    <s v="NET"/>
    <s v="DECI_STD"/>
    <m/>
    <n v="13315"/>
    <s v="SUPP"/>
    <d v="1899-12-30T09:00:00"/>
    <d v="1899-12-30T10:00:00"/>
    <d v="1899-12-30T01:00:00"/>
    <d v="1899-12-30T09:00:00"/>
    <d v="1899-12-30T10:00:00"/>
    <d v="1899-12-30T01:00:00"/>
    <s v="SDC"/>
    <s v="N/A"/>
  </r>
  <r>
    <n v="13317"/>
    <x v="66"/>
    <x v="22"/>
    <s v="IP"/>
    <s v="Support IFTS"/>
    <m/>
    <s v="ACS"/>
    <n v="3"/>
    <m/>
    <s v="X"/>
    <x v="4"/>
    <s v="NET"/>
    <s v="DECI_STD"/>
    <m/>
    <n v="13316"/>
    <s v="SUPP"/>
    <d v="1899-12-30T10:30:00"/>
    <d v="1899-12-30T11:30:00"/>
    <d v="1899-12-30T01:00:00"/>
    <s v="10:30"/>
    <s v="11:30"/>
    <d v="1899-12-30T01:00:00"/>
    <s v="SDC"/>
    <s v="N/A"/>
  </r>
  <r>
    <n v="13318"/>
    <x v="66"/>
    <x v="22"/>
    <s v="IP"/>
    <s v="Support AMI"/>
    <m/>
    <s v="ACS"/>
    <n v="16"/>
    <m/>
    <s v="X"/>
    <x v="4"/>
    <s v="NET"/>
    <s v="DECI_STD"/>
    <m/>
    <n v="13317"/>
    <s v="SUPP"/>
    <d v="1899-12-30T12:00:00"/>
    <d v="1899-12-30T13:00:00"/>
    <d v="1899-12-30T01:00:00"/>
    <d v="1899-12-30T12:00:00"/>
    <d v="1899-12-30T13:00:00"/>
    <d v="1899-12-30T01:00:00"/>
    <s v="SDC"/>
    <s v="N/A"/>
  </r>
  <r>
    <n v="13319"/>
    <x v="66"/>
    <x v="22"/>
    <s v="IP"/>
    <s v="Support IFTS"/>
    <m/>
    <s v="ACS"/>
    <n v="32"/>
    <m/>
    <s v="X"/>
    <x v="4"/>
    <s v="NET"/>
    <s v="DECI_STD"/>
    <m/>
    <n v="13318"/>
    <s v="SUPP"/>
    <d v="1899-12-30T13:30:00"/>
    <d v="1899-12-30T14:30:00"/>
    <d v="1899-12-30T01:00:00"/>
    <d v="1899-12-30T13:45:00"/>
    <d v="1899-12-30T14:25:00"/>
    <d v="1899-12-30T00:40:00"/>
    <s v="SDC"/>
    <s v="N/A"/>
  </r>
  <r>
    <n v="13320"/>
    <x v="67"/>
    <x v="22"/>
    <s v="IP"/>
    <s v="Support QATAR"/>
    <m/>
    <s v="ACS"/>
    <n v="14"/>
    <m/>
    <s v="X"/>
    <x v="4"/>
    <s v="NET"/>
    <s v="DECI_STD"/>
    <m/>
    <n v="13319"/>
    <s v="SUPP"/>
    <s v="06:00"/>
    <s v="07:00"/>
    <d v="1899-12-30T01:00:00"/>
    <s v="06:00"/>
    <d v="1899-12-30T06:40:00"/>
    <d v="1899-12-30T00:40:00"/>
    <s v="SDC"/>
    <s v="N/A"/>
  </r>
  <r>
    <n v="13321"/>
    <x v="67"/>
    <x v="22"/>
    <s v="IP"/>
    <s v="Support IFTS"/>
    <m/>
    <s v="ACS"/>
    <n v="17"/>
    <m/>
    <s v="X"/>
    <x v="1"/>
    <s v="NET"/>
    <s v="DECI_STD"/>
    <m/>
    <n v="13320"/>
    <s v="SUPP"/>
    <s v="07:30"/>
    <s v="08:30"/>
    <d v="1899-12-30T01:00:00"/>
    <d v="1899-12-30T07:30:00"/>
    <d v="1899-12-30T08:30:00"/>
    <d v="1899-12-30T01:00:00"/>
    <s v="SDC"/>
    <s v="N/A"/>
  </r>
  <r>
    <n v="13322"/>
    <x v="67"/>
    <x v="22"/>
    <s v="IP"/>
    <s v="Support IFTS"/>
    <m/>
    <s v="IFTS"/>
    <n v="9"/>
    <m/>
    <s v="X"/>
    <x v="4"/>
    <s v="NET"/>
    <s v="DECI_STD"/>
    <m/>
    <n v="13321"/>
    <s v="SUPP"/>
    <d v="1899-12-30T09:00:00"/>
    <d v="1899-12-30T10:00:00"/>
    <d v="1899-12-30T01:00:00"/>
    <d v="1899-12-30T09:00:00"/>
    <d v="1899-12-30T09:50:00"/>
    <d v="1899-12-30T00:50:00"/>
    <s v="SDC"/>
    <s v="N/A"/>
  </r>
  <r>
    <n v="13323"/>
    <x v="67"/>
    <x v="22"/>
    <s v="IP"/>
    <s v="Support IFTS"/>
    <m/>
    <s v="ACS"/>
    <n v="12"/>
    <m/>
    <s v="X"/>
    <x v="1"/>
    <s v="NET"/>
    <s v="DECI_STD"/>
    <m/>
    <n v="13322"/>
    <s v="SUPP"/>
    <d v="1899-12-30T09:00:00"/>
    <d v="1899-12-30T10:00:00"/>
    <d v="1899-12-30T01:00:00"/>
    <d v="1899-12-30T09:00:00"/>
    <d v="1899-12-30T10:00:00"/>
    <d v="1899-12-30T01:00:00"/>
    <s v="SDC"/>
    <s v="N/A"/>
  </r>
  <r>
    <n v="13324"/>
    <x v="67"/>
    <x v="22"/>
    <s v="IP"/>
    <s v="Support IFTS"/>
    <m/>
    <s v="ACS"/>
    <n v="1"/>
    <m/>
    <s v="X"/>
    <x v="4"/>
    <s v="NET"/>
    <s v="DECI_STD"/>
    <m/>
    <n v="13323"/>
    <s v="SUPP"/>
    <s v="10:30"/>
    <s v="11:30"/>
    <d v="1899-12-30T01:00:00"/>
    <s v="10:30"/>
    <s v="11:30"/>
    <d v="1899-12-30T01:00:00"/>
    <s v="SDC"/>
    <s v="N/A"/>
  </r>
  <r>
    <n v="13325"/>
    <x v="67"/>
    <x v="22"/>
    <s v="IP"/>
    <s v="Support IFTS"/>
    <m/>
    <s v="IFTS"/>
    <n v="3"/>
    <m/>
    <s v="X"/>
    <x v="1"/>
    <s v="NET"/>
    <s v="DECI_STD"/>
    <m/>
    <n v="13324"/>
    <s v="SUPP"/>
    <s v="13:30"/>
    <s v="14:30"/>
    <d v="1899-12-30T01:00:00"/>
    <d v="1899-12-30T13:30:00"/>
    <d v="1899-12-30T14:30:00"/>
    <d v="1899-12-30T01:00:00"/>
    <s v="SDC"/>
    <s v="N/A"/>
  </r>
  <r>
    <n v="13326"/>
    <x v="67"/>
    <x v="22"/>
    <s v="IFTS 25-01 QAT"/>
    <s v="QATAR"/>
    <n v="77"/>
    <s v="ACS"/>
    <n v="2"/>
    <s v="X"/>
    <m/>
    <x v="3"/>
    <s v="STDA"/>
    <s v="DECI_SONIC"/>
    <m/>
    <m/>
    <s v="FMS CF02"/>
    <s v="13:30"/>
    <s v="14:30"/>
    <d v="1899-12-30T01:00:00"/>
    <m/>
    <m/>
    <s v=""/>
    <s v="RSLD"/>
    <s v="CD3"/>
  </r>
  <r>
    <n v="13327"/>
    <x v="68"/>
    <x v="22"/>
    <s v="IP"/>
    <s v="Support IFTS"/>
    <m/>
    <s v="ACS"/>
    <n v="31"/>
    <m/>
    <s v="X"/>
    <x v="1"/>
    <s v="NET"/>
    <s v="OCA AG"/>
    <m/>
    <n v="13326"/>
    <s v="SUPP"/>
    <d v="1899-12-30T07:30:00"/>
    <d v="1899-12-30T08:30:00"/>
    <d v="1899-12-30T01:00:00"/>
    <d v="1899-12-30T07:30:00"/>
    <d v="1899-12-30T08:30:00"/>
    <d v="1899-12-30T01:00:00"/>
    <s v="SDC"/>
    <s v="N/A"/>
  </r>
  <r>
    <n v="13328"/>
    <x v="68"/>
    <x v="22"/>
    <s v="IP"/>
    <s v="Support IFTS"/>
    <m/>
    <s v="IFTS"/>
    <n v="10"/>
    <m/>
    <s v="X"/>
    <x v="1"/>
    <s v="NET"/>
    <s v="DECI_STD"/>
    <m/>
    <n v="13327"/>
    <s v="SUPP"/>
    <d v="1899-12-30T09:00:00"/>
    <d v="1899-12-30T10:00:00"/>
    <d v="1899-12-30T01:00:00"/>
    <d v="1899-12-30T09:00:00"/>
    <d v="1899-12-30T10:00:00"/>
    <d v="1899-12-30T01:00:00"/>
    <s v="SDC"/>
    <s v="N/A"/>
  </r>
  <r>
    <n v="13329"/>
    <x v="69"/>
    <x v="23"/>
    <s v="IP"/>
    <s v="Support IFTS"/>
    <m/>
    <s v="ACS"/>
    <n v="32"/>
    <s v="X"/>
    <m/>
    <x v="4"/>
    <s v="NET"/>
    <s v="DECI_STD"/>
    <m/>
    <n v="13328"/>
    <s v="SUPP"/>
    <d v="1899-12-30T06:00:00"/>
    <d v="1899-12-30T07:00:00"/>
    <d v="1899-12-30T01:00:00"/>
    <d v="1899-12-30T06:00:00"/>
    <d v="1899-12-30T07:00:00"/>
    <d v="1899-12-30T01:00:00"/>
    <s v="SDC"/>
    <s v="N/A"/>
  </r>
  <r>
    <n v="13330"/>
    <x v="69"/>
    <x v="23"/>
    <s v="LIFT IFTS QATAR 25-01"/>
    <s v="QATAR"/>
    <n v="65"/>
    <s v="IFTS"/>
    <n v="9"/>
    <m/>
    <s v="X"/>
    <x v="2"/>
    <s v="STDA"/>
    <s v="DECI_STD"/>
    <m/>
    <m/>
    <s v="FMS CF03"/>
    <s v="07:30"/>
    <s v="08:30"/>
    <d v="1899-12-30T01:00:00"/>
    <m/>
    <m/>
    <s v=""/>
    <s v="RSLD"/>
    <s v="CD6"/>
  </r>
  <r>
    <n v="13331"/>
    <x v="69"/>
    <x v="23"/>
    <s v="IP"/>
    <s v="Support IFTS"/>
    <m/>
    <s v="ACS"/>
    <n v="9"/>
    <m/>
    <s v="X"/>
    <x v="4"/>
    <s v="NET"/>
    <s v="OCA AA"/>
    <m/>
    <n v="13330"/>
    <s v="SUPP"/>
    <d v="1899-12-30T09:00:00"/>
    <d v="1899-12-30T10:00:00"/>
    <d v="1899-12-30T01:00:00"/>
    <s v="09:00"/>
    <s v="10:00"/>
    <d v="1899-12-30T01:00:00"/>
    <s v="SDC"/>
    <s v="N/A"/>
  </r>
  <r>
    <n v="13332"/>
    <x v="69"/>
    <x v="23"/>
    <s v="IP"/>
    <s v="Support IFTS"/>
    <m/>
    <s v="ACS"/>
    <n v="30"/>
    <m/>
    <s v="X"/>
    <x v="4"/>
    <s v="NET"/>
    <s v="DECI_STD"/>
    <m/>
    <n v="13331"/>
    <s v="SUPP"/>
    <d v="1899-12-30T10:30:00"/>
    <d v="1899-12-30T11:30:00"/>
    <d v="1899-12-30T01:00:00"/>
    <s v="10:30"/>
    <s v="11:30"/>
    <d v="1899-12-30T01:00:00"/>
    <s v="SDC"/>
    <s v="N/A"/>
  </r>
  <r>
    <n v="13333"/>
    <x v="70"/>
    <x v="23"/>
    <s v="IP"/>
    <s v="Support IFTS"/>
    <m/>
    <s v="ACS"/>
    <n v="17"/>
    <m/>
    <s v="X"/>
    <x v="4"/>
    <s v="NET"/>
    <s v="DECI_STD"/>
    <m/>
    <n v="13332"/>
    <s v="SUPP"/>
    <d v="1899-12-30T06:00:00"/>
    <d v="1899-12-30T07:00:00"/>
    <d v="1899-12-30T01:00:00"/>
    <d v="1899-12-30T06:00:00"/>
    <d v="1899-12-30T07:00:00"/>
    <d v="1899-12-30T01:00:00"/>
    <s v="SDC"/>
    <s v="N/A"/>
  </r>
  <r>
    <n v="13334"/>
    <x v="70"/>
    <x v="23"/>
    <s v="IP"/>
    <s v="Support IFTS"/>
    <m/>
    <s v="ACS"/>
    <n v="1"/>
    <m/>
    <s v="X"/>
    <x v="1"/>
    <s v="NET"/>
    <s v="DECI_STD"/>
    <m/>
    <n v="13333"/>
    <s v="SUPP"/>
    <d v="1899-12-30T06:00:00"/>
    <d v="1899-12-30T07:00:00"/>
    <d v="1899-12-30T01:00:00"/>
    <s v="06:00"/>
    <s v="07:00"/>
    <d v="1899-12-30T01:00:00"/>
    <s v="SDC"/>
    <s v="N/A"/>
  </r>
  <r>
    <n v="13335"/>
    <x v="70"/>
    <x v="23"/>
    <s v="LIFT 25-41"/>
    <s v="AMI"/>
    <n v="77"/>
    <s v="ACS"/>
    <n v="2"/>
    <s v="X"/>
    <m/>
    <x v="2"/>
    <s v="STDA"/>
    <s v="DECI_STD"/>
    <m/>
    <m/>
    <s v="SD EMRSP01"/>
    <s v="06:00"/>
    <s v="07:00"/>
    <d v="1899-12-30T01:00:00"/>
    <m/>
    <m/>
    <s v=""/>
    <s v="RSLD"/>
    <s v="CD6"/>
  </r>
  <r>
    <n v="13336"/>
    <x v="70"/>
    <x v="23"/>
    <s v="IP"/>
    <s v="Support IFTS"/>
    <m/>
    <s v="ACS"/>
    <n v="13"/>
    <m/>
    <s v="X"/>
    <x v="4"/>
    <s v="NET"/>
    <s v="DECI_STD"/>
    <m/>
    <n v="13335"/>
    <s v="SUPP"/>
    <d v="1899-12-30T07:30:00"/>
    <d v="1899-12-30T08:30:00"/>
    <d v="1899-12-30T01:00:00"/>
    <d v="1899-12-30T07:30:00"/>
    <d v="1899-12-30T08:30:00"/>
    <d v="1899-12-30T01:00:00"/>
    <s v="SDC"/>
    <s v="N/A"/>
  </r>
  <r>
    <n v="13337"/>
    <x v="70"/>
    <x v="23"/>
    <s v="LIP 24-03 SGP"/>
    <s v="IFTS"/>
    <n v="41"/>
    <s v="ACS"/>
    <n v="2"/>
    <m/>
    <s v="X"/>
    <x v="2"/>
    <s v="STDA"/>
    <s v="DCA"/>
    <m/>
    <m/>
    <s v="SD TI02"/>
    <s v="09:00"/>
    <s v="10:00"/>
    <d v="1899-12-30T01:00:00"/>
    <m/>
    <m/>
    <s v=""/>
    <s v="RSLD"/>
    <s v="CD6"/>
  </r>
  <r>
    <n v="13338"/>
    <x v="70"/>
    <x v="23"/>
    <s v="IP"/>
    <s v="Support IFTS"/>
    <m/>
    <s v="ACS"/>
    <n v="12"/>
    <m/>
    <s v="X"/>
    <x v="4"/>
    <s v="NET"/>
    <s v="DECI_STD"/>
    <m/>
    <n v="13337"/>
    <s v="SUPP"/>
    <d v="1899-12-30T10:30:00"/>
    <d v="1899-12-30T11:30:00"/>
    <d v="1899-12-30T01:00:00"/>
    <d v="1899-12-30T10:30:00"/>
    <d v="1899-12-30T11:20:00"/>
    <d v="1899-12-30T00:50:00"/>
    <s v="SDC"/>
    <s v="N/A"/>
  </r>
  <r>
    <n v="13339"/>
    <x v="70"/>
    <x v="23"/>
    <s v="IP"/>
    <s v="Support IFTS"/>
    <m/>
    <s v="ACS"/>
    <n v="9"/>
    <m/>
    <s v="X"/>
    <x v="1"/>
    <s v="NET"/>
    <s v="DECI_STD"/>
    <m/>
    <n v="13338"/>
    <s v="SUPP"/>
    <d v="1899-12-30T12:00:00"/>
    <d v="1899-12-30T13:00:00"/>
    <d v="1899-12-30T01:00:00"/>
    <s v="12:00"/>
    <s v="13:00"/>
    <d v="1899-12-30T01:00:00"/>
    <s v="SDC"/>
    <s v="N/A"/>
  </r>
  <r>
    <n v="13340"/>
    <x v="70"/>
    <x v="23"/>
    <s v="LIFT IFTS 25-02 CAN"/>
    <s v="IFTS"/>
    <n v="74"/>
    <s v="ACS"/>
    <n v="2"/>
    <m/>
    <s v="X"/>
    <x v="2"/>
    <s v="STDA"/>
    <s v="DECI_STD"/>
    <m/>
    <m/>
    <s v="FMS CF01"/>
    <s v="12:00"/>
    <s v="13:00"/>
    <d v="1899-12-30T01:00:00"/>
    <m/>
    <m/>
    <s v=""/>
    <s v="RSLD"/>
    <s v="CD6"/>
  </r>
  <r>
    <n v="13341"/>
    <x v="70"/>
    <x v="23"/>
    <s v="IP"/>
    <s v="Support IFTS"/>
    <m/>
    <s v="ACS"/>
    <n v="13"/>
    <m/>
    <s v="X"/>
    <x v="1"/>
    <s v="NET"/>
    <s v="DECI_STD"/>
    <m/>
    <n v="13340"/>
    <s v="SUPP"/>
    <d v="1899-12-30T13:30:00"/>
    <d v="1899-12-30T14:30:00"/>
    <d v="1899-12-30T01:00:00"/>
    <d v="1899-12-30T13:30:00"/>
    <d v="1899-12-30T14:20:00"/>
    <d v="1899-12-30T00:50:00"/>
    <s v="SDC"/>
    <s v="N/A"/>
  </r>
  <r>
    <n v="13342"/>
    <x v="71"/>
    <x v="23"/>
    <s v="IP"/>
    <s v="Support IFTS"/>
    <m/>
    <s v="ACS"/>
    <n v="1"/>
    <m/>
    <s v="X"/>
    <x v="4"/>
    <s v="NET"/>
    <s v="DECI_STD"/>
    <m/>
    <n v="13341"/>
    <s v="SUPP"/>
    <d v="1899-12-30T06:00:00"/>
    <d v="1899-12-30T07:00:00"/>
    <d v="1899-12-30T01:00:00"/>
    <d v="1899-12-30T06:00:00"/>
    <d v="1899-12-30T07:00:00"/>
    <d v="1899-12-30T01:00:00"/>
    <s v="SDC"/>
    <s v="N/A"/>
  </r>
  <r>
    <n v="13343"/>
    <x v="71"/>
    <x v="23"/>
    <s v="IP"/>
    <s v="Support IFTS"/>
    <m/>
    <s v="ACS"/>
    <n v="32"/>
    <m/>
    <s v="X"/>
    <x v="1"/>
    <s v="NET"/>
    <s v="DECI_STD"/>
    <m/>
    <n v="13342"/>
    <s v="SUPP"/>
    <d v="1899-12-30T06:00:00"/>
    <d v="1899-12-30T07:00:00"/>
    <d v="1899-12-30T01:00:00"/>
    <s v="06:00"/>
    <s v="07:00"/>
    <d v="1899-12-30T01:00:00"/>
    <s v="SDC"/>
    <s v="N/A"/>
  </r>
  <r>
    <n v="13344"/>
    <x v="71"/>
    <x v="23"/>
    <s v="IP"/>
    <s v="Support IFTS"/>
    <m/>
    <s v="ACS"/>
    <n v="17"/>
    <m/>
    <s v="X"/>
    <x v="4"/>
    <s v="NET"/>
    <s v="DECI_STD"/>
    <m/>
    <n v="13343"/>
    <s v="SUPP"/>
    <d v="1899-12-30T10:30:00"/>
    <d v="1899-12-30T11:30:00"/>
    <d v="1899-12-30T01:00:00"/>
    <d v="1899-12-30T10:30:00"/>
    <d v="1899-12-30T11:30:00"/>
    <d v="1899-12-30T01:00:00"/>
    <s v="SDC"/>
    <s v="N/A"/>
  </r>
  <r>
    <n v="13345"/>
    <x v="71"/>
    <x v="23"/>
    <s v="IP"/>
    <s v="Support IFTS"/>
    <m/>
    <s v="ACS"/>
    <n v="12"/>
    <m/>
    <s v="X"/>
    <x v="4"/>
    <s v="NET"/>
    <s v="DECI_STD"/>
    <m/>
    <n v="13344"/>
    <s v="SUPP"/>
    <d v="1899-12-30T12:00:00"/>
    <d v="1899-12-30T13:00:00"/>
    <d v="1899-12-30T01:00:00"/>
    <s v="12:00"/>
    <s v="13:00"/>
    <d v="1899-12-30T01:00:00"/>
    <s v="SDC"/>
    <s v="N/A"/>
  </r>
  <r>
    <n v="13346"/>
    <x v="71"/>
    <x v="23"/>
    <s v="IP"/>
    <s v="Support IFTS"/>
    <m/>
    <s v="AMI"/>
    <n v="19"/>
    <m/>
    <s v="X"/>
    <x v="1"/>
    <s v="NET"/>
    <s v="DECI_STD"/>
    <m/>
    <n v="13345"/>
    <s v="SUPP"/>
    <d v="1899-12-30T12:00:00"/>
    <d v="1899-12-30T13:00:00"/>
    <d v="1899-12-30T01:00:00"/>
    <s v="12:00"/>
    <s v="13:00"/>
    <d v="1899-12-30T01:00:00"/>
    <s v="SDC"/>
    <s v="N/A"/>
  </r>
  <r>
    <n v="13347"/>
    <x v="71"/>
    <x v="23"/>
    <s v="IP"/>
    <s v="Support IFTS"/>
    <m/>
    <s v="ACS"/>
    <n v="10"/>
    <m/>
    <s v="X"/>
    <x v="1"/>
    <s v="NET"/>
    <s v="DECI_STD"/>
    <m/>
    <n v="13346"/>
    <s v="SUPP"/>
    <d v="1899-12-30T13:30:00"/>
    <d v="1899-12-30T14:30:00"/>
    <d v="1899-12-30T01:00:00"/>
    <s v="13:30"/>
    <s v="14:30"/>
    <d v="1899-12-30T01:00:00"/>
    <s v="SDC"/>
    <s v="N/A"/>
  </r>
  <r>
    <n v="13348"/>
    <x v="72"/>
    <x v="23"/>
    <s v="IP"/>
    <s v="Support IFTS"/>
    <m/>
    <s v="ACS"/>
    <n v="1"/>
    <m/>
    <s v="X"/>
    <x v="4"/>
    <s v="NET"/>
    <s v="DECI_STD"/>
    <m/>
    <n v="13347"/>
    <s v="SUPP"/>
    <d v="1899-12-30T06:00:00"/>
    <d v="1899-12-30T07:00:00"/>
    <d v="1899-12-30T01:00:00"/>
    <d v="1899-12-30T06:00:00"/>
    <d v="1899-12-30T07:00:00"/>
    <d v="1899-12-30T01:00:00"/>
    <s v="SDC"/>
    <s v="N/A"/>
  </r>
  <r>
    <n v="13349"/>
    <x v="72"/>
    <x v="23"/>
    <s v="IP"/>
    <s v="Support IFTS"/>
    <m/>
    <s v="IFTS"/>
    <n v="9"/>
    <m/>
    <s v="X"/>
    <x v="4"/>
    <s v="NET"/>
    <s v="DECI_STD"/>
    <m/>
    <n v="13348"/>
    <s v="SUPP"/>
    <d v="1899-12-30T07:30:00"/>
    <d v="1899-12-30T08:30:00"/>
    <d v="1899-12-30T01:00:00"/>
    <s v="07:30"/>
    <s v="08:30"/>
    <d v="1899-12-30T01:00:00"/>
    <s v="SDC"/>
    <s v="N/A"/>
  </r>
  <r>
    <n v="13350"/>
    <x v="72"/>
    <x v="23"/>
    <s v="IP"/>
    <s v="Support IFTS"/>
    <m/>
    <s v="ACS"/>
    <n v="14"/>
    <m/>
    <s v="X"/>
    <x v="1"/>
    <s v="NET"/>
    <s v="DECI_STD"/>
    <m/>
    <n v="13349"/>
    <s v="SUPP"/>
    <d v="1899-12-30T07:30:00"/>
    <d v="1899-12-30T08:30:00"/>
    <d v="1899-12-30T01:00:00"/>
    <s v="07:30"/>
    <d v="1899-12-30T08:20:00"/>
    <d v="1899-12-30T00:50:00"/>
    <s v="SDC"/>
    <s v="N/A"/>
  </r>
  <r>
    <n v="13351"/>
    <x v="72"/>
    <x v="23"/>
    <s v="IP"/>
    <s v="Support IFTS"/>
    <m/>
    <s v="ACS"/>
    <n v="9"/>
    <m/>
    <s v="X"/>
    <x v="4"/>
    <s v="NET"/>
    <s v="DECI_STD"/>
    <m/>
    <n v="13350"/>
    <s v="SUPP"/>
    <d v="1899-12-30T09:00:00"/>
    <d v="1899-12-30T10:00:00"/>
    <d v="1899-12-30T01:00:00"/>
    <s v="09:00"/>
    <s v="10:00"/>
    <d v="1899-12-30T01:00:00"/>
    <s v="SDC"/>
    <s v="N/A"/>
  </r>
  <r>
    <n v="13352"/>
    <x v="72"/>
    <x v="23"/>
    <s v="IP"/>
    <s v="Support IFTS"/>
    <m/>
    <s v="ACS"/>
    <n v="12"/>
    <m/>
    <s v="X"/>
    <x v="1"/>
    <s v="NET"/>
    <s v="DECI_STD"/>
    <m/>
    <n v="13351"/>
    <s v="SUPP"/>
    <d v="1899-12-30T09:00:00"/>
    <d v="1899-12-30T10:00:00"/>
    <d v="1899-12-30T01:00:00"/>
    <s v="09:00"/>
    <s v="10:00"/>
    <d v="1899-12-30T01:00:00"/>
    <s v="SDC"/>
    <s v="N/A"/>
  </r>
  <r>
    <n v="13353"/>
    <x v="72"/>
    <x v="23"/>
    <s v="IP"/>
    <s v="Support IFTS"/>
    <m/>
    <s v="IFTS"/>
    <n v="3"/>
    <m/>
    <s v="X"/>
    <x v="4"/>
    <s v="NET"/>
    <s v="DECI_STD"/>
    <m/>
    <n v="13352"/>
    <s v="SUPP"/>
    <d v="1899-12-30T10:30:00"/>
    <d v="1899-12-30T11:30:00"/>
    <d v="1899-12-30T01:00:00"/>
    <d v="1899-12-30T10:30:00"/>
    <d v="1899-12-30T11:30:00"/>
    <d v="1899-12-30T01:00:00"/>
    <s v="SDC"/>
    <s v="N/A"/>
  </r>
  <r>
    <n v="13354"/>
    <x v="72"/>
    <x v="23"/>
    <s v="IP"/>
    <s v="Support IFTS"/>
    <m/>
    <s v="IFTS"/>
    <n v="22"/>
    <m/>
    <s v="X"/>
    <x v="1"/>
    <s v="NET"/>
    <s v="DECI_STD"/>
    <m/>
    <n v="13353"/>
    <s v="SUPP"/>
    <d v="1899-12-30T10:30:00"/>
    <d v="1899-12-30T11:30:00"/>
    <d v="1899-12-30T01:00:00"/>
    <s v="10:30"/>
    <s v="11:30"/>
    <d v="1899-12-30T01:00:00"/>
    <s v="SDC"/>
    <s v="N/A"/>
  </r>
  <r>
    <n v="13355"/>
    <x v="72"/>
    <x v="23"/>
    <s v="IP"/>
    <s v="Support IFTS"/>
    <m/>
    <s v="ACS"/>
    <n v="10"/>
    <m/>
    <s v="X"/>
    <x v="4"/>
    <s v="NET"/>
    <s v="DECI_STD"/>
    <m/>
    <n v="13354"/>
    <s v="SUPP"/>
    <d v="1899-12-30T13:30:00"/>
    <d v="1899-12-30T14:30:00"/>
    <d v="1899-12-30T01:00:00"/>
    <d v="1899-12-30T13:30:00"/>
    <d v="1899-12-30T14:30:00"/>
    <d v="1899-12-30T01:00:00"/>
    <s v="SDC"/>
    <s v="N/A"/>
  </r>
  <r>
    <n v="13356"/>
    <x v="72"/>
    <x v="23"/>
    <s v="IP"/>
    <s v="Support AMI"/>
    <m/>
    <s v="IFTS"/>
    <n v="22"/>
    <m/>
    <s v="X"/>
    <x v="1"/>
    <s v="NET"/>
    <s v="DECI_STD"/>
    <m/>
    <n v="13355"/>
    <s v="SUPP"/>
    <d v="1899-12-30T13:30:00"/>
    <d v="1899-12-30T14:30:00"/>
    <d v="1899-12-30T01:00:00"/>
    <d v="1899-12-30T14:00:00"/>
    <d v="1899-12-30T14:30:00"/>
    <d v="1899-12-30T00:30:00"/>
    <s v="SDC"/>
    <s v="N/A"/>
  </r>
  <r>
    <n v="13357"/>
    <x v="120"/>
    <x v="23"/>
    <s v="IP"/>
    <s v="Support IFTS"/>
    <m/>
    <s v="AMI"/>
    <n v="58"/>
    <m/>
    <s v="X"/>
    <x v="1"/>
    <s v="NET"/>
    <s v="DECI_STD"/>
    <m/>
    <n v="13356"/>
    <s v="SUPP"/>
    <d v="1899-12-30T06:00:00"/>
    <d v="1899-12-30T07:00:00"/>
    <d v="1899-12-30T01:00:00"/>
    <d v="1899-12-30T06:00:00"/>
    <d v="1899-12-30T07:00:00"/>
    <d v="1899-12-30T01:00:00"/>
    <s v="SDC"/>
    <s v="N/A"/>
  </r>
  <r>
    <n v="13358"/>
    <x v="120"/>
    <x v="23"/>
    <s v="IP"/>
    <s v="Support IFTS"/>
    <m/>
    <s v="IFTS"/>
    <n v="9"/>
    <m/>
    <s v="X"/>
    <x v="1"/>
    <s v="NET"/>
    <s v="DECI_STD"/>
    <m/>
    <n v="13357"/>
    <s v="SUPP"/>
    <d v="1899-12-30T07:30:00"/>
    <d v="1899-12-30T08:30:00"/>
    <d v="1899-12-30T01:00:00"/>
    <d v="1899-12-30T07:30:00"/>
    <d v="1899-12-30T08:30:00"/>
    <d v="1899-12-30T01:00:00"/>
    <s v="SDC"/>
    <s v="N/A"/>
  </r>
  <r>
    <n v="13359"/>
    <x v="120"/>
    <x v="23"/>
    <s v="IP"/>
    <s v="Support IFTS"/>
    <m/>
    <s v="ACS"/>
    <n v="9"/>
    <m/>
    <s v="X"/>
    <x v="1"/>
    <s v="NET"/>
    <s v="DECI_STD"/>
    <m/>
    <n v="13358"/>
    <s v="SUPP"/>
    <d v="1899-12-30T09:00:00"/>
    <d v="1899-12-30T10:00:00"/>
    <d v="1899-12-30T01:00:00"/>
    <d v="1899-12-30T09:00:00"/>
    <d v="1899-12-30T10:00:00"/>
    <d v="1899-12-30T01:00:00"/>
    <s v="SDC"/>
    <s v="N/A"/>
  </r>
  <r>
    <n v="13360"/>
    <x v="120"/>
    <x v="23"/>
    <s v="IP"/>
    <s v="Support IFTS"/>
    <m/>
    <s v="AMI"/>
    <n v="18"/>
    <m/>
    <s v="X"/>
    <x v="4"/>
    <s v="NET"/>
    <s v="DECI_STD"/>
    <m/>
    <n v="13359"/>
    <s v="SUPP"/>
    <d v="1899-12-30T10:30:00"/>
    <d v="1899-12-30T11:30:00"/>
    <d v="1899-12-30T01:00:00"/>
    <d v="1899-12-30T10:30:00"/>
    <d v="1899-12-30T11:30:00"/>
    <d v="1899-12-30T01:00:00"/>
    <s v="SDC"/>
    <s v="N/A"/>
  </r>
  <r>
    <n v="13361"/>
    <x v="121"/>
    <x v="24"/>
    <s v="IP"/>
    <s v="Support IFTS"/>
    <m/>
    <s v="IFTS"/>
    <n v="42"/>
    <m/>
    <s v="X"/>
    <x v="4"/>
    <s v="NET"/>
    <s v="DECI_STD"/>
    <m/>
    <n v="13360"/>
    <s v="SUPP"/>
    <d v="1899-12-30T07:30:00"/>
    <d v="1899-12-30T08:30:00"/>
    <d v="1899-12-30T01:00:00"/>
    <d v="1899-12-30T07:30:00"/>
    <d v="1899-12-30T08:30:00"/>
    <d v="1899-12-30T01:00:00"/>
    <s v="SDC"/>
    <s v="N/A"/>
  </r>
  <r>
    <n v="13362"/>
    <x v="121"/>
    <x v="24"/>
    <s v="IP"/>
    <s v="Support AMI"/>
    <m/>
    <s v="IFTS"/>
    <n v="41"/>
    <m/>
    <s v="X"/>
    <x v="1"/>
    <s v="NET"/>
    <s v="DECI_STD"/>
    <m/>
    <n v="13361"/>
    <s v="SUPP"/>
    <d v="1899-12-30T07:30:00"/>
    <d v="1899-12-30T08:00:00"/>
    <d v="1899-12-30T00:30:00"/>
    <d v="1899-12-30T07:55:00"/>
    <d v="1899-12-30T08:30:00"/>
    <d v="1899-12-30T00:35:00"/>
    <s v="SDC"/>
    <s v="N/A"/>
  </r>
  <r>
    <n v="13363"/>
    <x v="121"/>
    <x v="24"/>
    <s v="IP"/>
    <s v="Support IFTS"/>
    <m/>
    <s v="ACS"/>
    <n v="17"/>
    <m/>
    <s v="X"/>
    <x v="4"/>
    <s v="NET"/>
    <s v="DECI_STD"/>
    <m/>
    <n v="13362"/>
    <s v="SUPP"/>
    <d v="1899-12-30T09:00:00"/>
    <d v="1899-12-30T10:00:00"/>
    <d v="1899-12-30T01:00:00"/>
    <s v="09:00"/>
    <s v="10:00"/>
    <d v="1899-12-30T01:00:00"/>
    <s v="SDC"/>
    <s v="N/A"/>
  </r>
  <r>
    <n v="13364"/>
    <x v="121"/>
    <x v="24"/>
    <s v="IP"/>
    <s v="Support IFTS"/>
    <m/>
    <s v="ACS"/>
    <n v="12"/>
    <m/>
    <s v="X"/>
    <x v="1"/>
    <s v="NET"/>
    <s v="DECI_STD"/>
    <m/>
    <n v="13363"/>
    <s v="SUPP"/>
    <d v="1899-12-30T09:00:00"/>
    <d v="1899-12-30T10:00:00"/>
    <d v="1899-12-30T01:00:00"/>
    <d v="1899-12-30T09:00:00"/>
    <d v="1899-12-30T09:50:00"/>
    <d v="1899-12-30T00:50:00"/>
    <s v="SDC"/>
    <s v="N/A"/>
  </r>
  <r>
    <n v="13365"/>
    <x v="121"/>
    <x v="24"/>
    <s v="IP"/>
    <s v="Support IFTS"/>
    <m/>
    <s v="ACS"/>
    <n v="15"/>
    <m/>
    <s v="X"/>
    <x v="4"/>
    <s v="NET"/>
    <s v="DECI_STD"/>
    <m/>
    <n v="13364"/>
    <s v="SUPP"/>
    <d v="1899-12-30T10:30:00"/>
    <d v="1899-12-30T11:30:00"/>
    <d v="1899-12-30T01:00:00"/>
    <s v="10:30"/>
    <s v="11:30"/>
    <d v="1899-12-30T01:00:00"/>
    <s v="SDC"/>
    <s v="N/A"/>
  </r>
  <r>
    <n v="13366"/>
    <x v="121"/>
    <x v="24"/>
    <s v="IP"/>
    <s v="Support IFTS"/>
    <m/>
    <s v="IFTS"/>
    <n v="41"/>
    <m/>
    <s v="X"/>
    <x v="4"/>
    <s v="NET"/>
    <s v="DECI_STD"/>
    <m/>
    <n v="13365"/>
    <s v="SUPP"/>
    <d v="1899-12-30T12:00:00"/>
    <d v="1899-12-30T13:00:00"/>
    <d v="1899-12-30T01:00:00"/>
    <d v="1899-12-30T12:00:00"/>
    <d v="1899-12-30T12:50:00"/>
    <d v="1899-12-30T00:50:00"/>
    <s v="SDC"/>
    <s v="N/A"/>
  </r>
  <r>
    <n v="13367"/>
    <x v="121"/>
    <x v="24"/>
    <s v="IP"/>
    <s v="Support IFTS"/>
    <m/>
    <s v="IFTS"/>
    <n v="42"/>
    <m/>
    <s v="X"/>
    <x v="1"/>
    <s v="NET"/>
    <s v="DECI_STD"/>
    <m/>
    <n v="13366"/>
    <s v="SUPP"/>
    <d v="1899-12-30T12:00:00"/>
    <d v="1899-12-30T13:00:00"/>
    <d v="1899-12-30T01:00:00"/>
    <d v="1899-12-30T12:00:00"/>
    <d v="1899-12-30T13:00:00"/>
    <d v="1899-12-30T01:00:00"/>
    <s v="SDC"/>
    <s v="N/A"/>
  </r>
  <r>
    <n v="13368"/>
    <x v="121"/>
    <x v="24"/>
    <s v="IP"/>
    <s v="Support IFTS"/>
    <m/>
    <s v="IFTS"/>
    <n v="48"/>
    <m/>
    <s v="X"/>
    <x v="1"/>
    <s v="NET"/>
    <s v="DECI_STD"/>
    <m/>
    <n v="13367"/>
    <s v="SUPP"/>
    <d v="1899-12-30T13:30:00"/>
    <d v="1899-12-30T14:30:00"/>
    <d v="1899-12-30T01:00:00"/>
    <d v="1899-12-30T13:45:00"/>
    <d v="1899-12-30T14:50:00"/>
    <d v="1899-12-30T01:05:00"/>
    <s v="SDC"/>
    <s v="N/A"/>
  </r>
  <r>
    <n v="13369"/>
    <x v="122"/>
    <x v="24"/>
    <s v="IP"/>
    <s v="Support IFTS"/>
    <m/>
    <s v="IFTS"/>
    <n v="41"/>
    <m/>
    <s v="X"/>
    <x v="1"/>
    <s v="NET"/>
    <s v="DECI_STD"/>
    <m/>
    <n v="13368"/>
    <s v="SUPP"/>
    <d v="1899-12-30T06:00:00"/>
    <d v="1899-12-30T07:00:00"/>
    <d v="1899-12-30T01:00:00"/>
    <s v="06:00"/>
    <s v="07:00"/>
    <d v="1899-12-30T01:00:00"/>
    <s v="SDC"/>
    <s v="N/A"/>
  </r>
  <r>
    <n v="13370"/>
    <x v="122"/>
    <x v="24"/>
    <s v="IP"/>
    <s v="Support IFTS"/>
    <m/>
    <s v="AMI"/>
    <n v="19"/>
    <m/>
    <s v="X"/>
    <x v="4"/>
    <s v="NET"/>
    <s v="DECI_STD"/>
    <m/>
    <n v="13369"/>
    <s v="SUPP"/>
    <d v="1899-12-30T07:30:00"/>
    <d v="1899-12-30T08:30:00"/>
    <d v="1899-12-30T01:00:00"/>
    <d v="1899-12-30T07:30:00"/>
    <d v="1899-12-30T08:30:00"/>
    <d v="1899-12-30T01:00:00"/>
    <s v="SDC"/>
    <s v="N/A"/>
  </r>
  <r>
    <n v="13371"/>
    <x v="122"/>
    <x v="24"/>
    <s v="IP"/>
    <s v="Support IFTS"/>
    <m/>
    <s v="ACS"/>
    <n v="5"/>
    <m/>
    <s v="X"/>
    <x v="1"/>
    <s v="NET"/>
    <s v="DECI_STD"/>
    <m/>
    <n v="13370"/>
    <s v="SUPP"/>
    <d v="1899-12-30T07:30:00"/>
    <d v="1899-12-30T08:30:00"/>
    <d v="1899-12-30T01:00:00"/>
    <s v="07:30"/>
    <s v="08:30"/>
    <d v="1899-12-30T01:00:00"/>
    <s v="SDC"/>
    <s v="N/A"/>
  </r>
  <r>
    <n v="13372"/>
    <x v="122"/>
    <x v="24"/>
    <s v="IP"/>
    <s v="Support IFTS"/>
    <m/>
    <s v="IFTS"/>
    <n v="50"/>
    <m/>
    <s v="X"/>
    <x v="4"/>
    <s v="NET"/>
    <s v="DECI_STD"/>
    <m/>
    <n v="13371"/>
    <s v="SUPP"/>
    <d v="1899-12-30T10:30:00"/>
    <d v="1899-12-30T11:30:00"/>
    <d v="1899-12-30T01:00:00"/>
    <d v="1899-12-30T10:30:00"/>
    <d v="1899-12-30T11:30:00"/>
    <d v="1899-12-30T01:00:00"/>
    <s v="SDC"/>
    <s v="N/A"/>
  </r>
  <r>
    <n v="13373"/>
    <x v="122"/>
    <x v="24"/>
    <s v="IP"/>
    <s v="Support IFTS"/>
    <m/>
    <s v="ACS"/>
    <n v="12"/>
    <m/>
    <s v="X"/>
    <x v="4"/>
    <s v="NET"/>
    <s v="DECI_STD"/>
    <m/>
    <n v="13372"/>
    <s v="SUPP"/>
    <d v="1899-12-30T12:00:00"/>
    <d v="1899-12-30T13:00:00"/>
    <d v="1899-12-30T01:00:00"/>
    <d v="1899-12-30T12:00:00"/>
    <d v="1899-12-30T13:00:00"/>
    <d v="1899-12-30T01:00:00"/>
    <s v="SDC"/>
    <s v="N/A"/>
  </r>
  <r>
    <n v="13374"/>
    <x v="122"/>
    <x v="24"/>
    <s v="IP"/>
    <s v="Support IFTS"/>
    <m/>
    <s v="IFTS"/>
    <n v="50"/>
    <m/>
    <s v="X"/>
    <x v="4"/>
    <s v="NET"/>
    <s v="DECI_STD"/>
    <m/>
    <n v="13373"/>
    <s v="SUPP"/>
    <d v="1899-12-30T13:30:00"/>
    <d v="1899-12-30T14:30:00"/>
    <d v="1899-12-30T01:00:00"/>
    <d v="1899-12-30T13:30:00"/>
    <d v="1899-12-30T14:30:00"/>
    <d v="1899-12-30T01:00:00"/>
    <s v="SDC"/>
    <s v="N/A"/>
  </r>
  <r>
    <n v="13375"/>
    <x v="122"/>
    <x v="24"/>
    <s v="IP"/>
    <s v="Support IFTS"/>
    <m/>
    <s v="IFTS"/>
    <n v="22"/>
    <m/>
    <s v="X"/>
    <x v="1"/>
    <s v="NET"/>
    <s v="DECI_STD"/>
    <m/>
    <n v="13374"/>
    <s v="SUPP"/>
    <d v="1899-12-30T13:30:00"/>
    <d v="1899-12-30T14:30:00"/>
    <d v="1899-12-30T01:00:00"/>
    <d v="1899-12-30T13:30:00"/>
    <d v="1899-12-30T14:30:00"/>
    <d v="1899-12-30T01:00:00"/>
    <s v="SDC"/>
    <s v="N/A"/>
  </r>
  <r>
    <n v="13376"/>
    <x v="123"/>
    <x v="24"/>
    <s v="IP"/>
    <s v="Support IFTS"/>
    <m/>
    <s v="ACS"/>
    <n v="5"/>
    <m/>
    <s v="X"/>
    <x v="4"/>
    <s v="NET"/>
    <s v="DECI_STD"/>
    <m/>
    <n v="13375"/>
    <s v="SUPP"/>
    <d v="1899-12-30T07:30:00"/>
    <d v="1899-12-30T08:30:00"/>
    <d v="1899-12-30T01:00:00"/>
    <d v="1899-12-30T07:30:00"/>
    <d v="1899-12-30T08:30:00"/>
    <d v="1899-12-30T01:00:00"/>
    <s v="SDC"/>
    <s v="N/A"/>
  </r>
  <r>
    <n v="13377"/>
    <x v="123"/>
    <x v="24"/>
    <s v="IP"/>
    <s v="Support QATAR"/>
    <m/>
    <s v="ACS"/>
    <n v="10"/>
    <m/>
    <s v="X"/>
    <x v="1"/>
    <s v="NET"/>
    <s v="DECI_STD_NVG"/>
    <m/>
    <n v="13376"/>
    <s v="SUPP"/>
    <d v="1899-12-30T07:30:00"/>
    <d v="1899-12-30T08:30:00"/>
    <d v="1899-12-30T01:00:00"/>
    <s v="07:30"/>
    <d v="1899-12-30T08:25:00"/>
    <d v="1899-12-30T00:55:00"/>
    <s v="SDC"/>
    <s v="N/A"/>
  </r>
  <r>
    <n v="13378"/>
    <x v="123"/>
    <x v="24"/>
    <s v="IP"/>
    <s v="Support IFTS"/>
    <m/>
    <s v="IFTS"/>
    <n v="42"/>
    <m/>
    <s v="X"/>
    <x v="4"/>
    <s v="NET"/>
    <s v="DECI_STD"/>
    <m/>
    <n v="13377"/>
    <s v="SUPP"/>
    <d v="1899-12-30T09:00:00"/>
    <d v="1899-12-30T10:00:00"/>
    <d v="1899-12-30T01:00:00"/>
    <d v="1899-12-30T09:00:00"/>
    <d v="1899-12-30T10:00:00"/>
    <d v="1899-12-30T01:00:00"/>
    <s v="SDC"/>
    <s v="N/A"/>
  </r>
  <r>
    <n v="13379"/>
    <x v="123"/>
    <x v="24"/>
    <s v="IP"/>
    <s v="Support IFTS"/>
    <m/>
    <s v="ACS"/>
    <n v="14"/>
    <m/>
    <s v="X"/>
    <x v="1"/>
    <s v="NET"/>
    <s v="DECI_STD"/>
    <m/>
    <n v="13378"/>
    <s v="SUPP"/>
    <d v="1899-12-30T09:00:00"/>
    <d v="1899-12-30T10:00:00"/>
    <d v="1899-12-30T01:00:00"/>
    <d v="1899-12-30T09:00:00"/>
    <d v="1899-12-30T10:00:00"/>
    <d v="1899-12-30T01:00:00"/>
    <s v="SDC"/>
    <s v="N/A"/>
  </r>
  <r>
    <n v="13380"/>
    <x v="123"/>
    <x v="24"/>
    <s v="IP"/>
    <s v="Support IFTS"/>
    <m/>
    <s v="ACS"/>
    <n v="2"/>
    <m/>
    <s v="X"/>
    <x v="4"/>
    <s v="NET"/>
    <s v="DECI_STD"/>
    <m/>
    <s v="15841"/>
    <s v="SUPP"/>
    <d v="1899-12-30T10:30:00"/>
    <d v="1899-12-30T11:30:00"/>
    <d v="1899-12-30T01:00:00"/>
    <d v="1899-12-30T10:30:00"/>
    <d v="1899-12-30T11:25:00"/>
    <d v="1899-12-30T00:55:00"/>
    <s v="SDC"/>
    <s v="N/A"/>
  </r>
  <r>
    <n v="13381"/>
    <x v="123"/>
    <x v="24"/>
    <s v="IP"/>
    <s v="Support IFTS"/>
    <m/>
    <s v="IFTS"/>
    <n v="22"/>
    <m/>
    <s v="X"/>
    <x v="1"/>
    <s v="NET"/>
    <s v="DECI_STD"/>
    <m/>
    <s v="15843"/>
    <s v="SUPP"/>
    <d v="1899-12-30T10:30:00"/>
    <d v="1899-12-30T11:30:00"/>
    <d v="1899-12-30T01:00:00"/>
    <d v="1899-12-30T10:30:00"/>
    <d v="1899-12-30T11:30:00"/>
    <d v="1899-12-30T01:00:00"/>
    <s v="SDC"/>
    <s v="N/A"/>
  </r>
  <r>
    <n v="13382"/>
    <x v="123"/>
    <x v="24"/>
    <s v="IP"/>
    <s v="Support IFTS"/>
    <m/>
    <s v="ACS"/>
    <n v="9"/>
    <m/>
    <s v="X"/>
    <x v="4"/>
    <s v="NET"/>
    <s v="DECI_STD"/>
    <m/>
    <n v="15848"/>
    <s v="SUPP"/>
    <d v="1899-12-30T12:00:00"/>
    <d v="1899-12-30T13:00:00"/>
    <d v="1899-12-30T01:00:00"/>
    <d v="1899-12-30T12:00:00"/>
    <d v="1899-12-30T12:50:00"/>
    <d v="1899-12-30T00:50:00"/>
    <s v="SDC"/>
    <s v="N/A"/>
  </r>
  <r>
    <n v="13383"/>
    <x v="123"/>
    <x v="24"/>
    <s v="IP"/>
    <s v="Support IFTS"/>
    <m/>
    <s v="ACS"/>
    <n v="32"/>
    <m/>
    <s v="X"/>
    <x v="4"/>
    <s v="NET"/>
    <s v="DECI_STD"/>
    <m/>
    <n v="13382"/>
    <s v="SUPP"/>
    <d v="1899-12-30T13:30:00"/>
    <d v="1899-12-30T14:30:00"/>
    <d v="1899-12-30T01:00:00"/>
    <d v="1899-12-30T13:30:00"/>
    <d v="1899-12-30T14:30:00"/>
    <d v="1899-12-30T01:00:00"/>
    <s v="SDC"/>
    <s v="N/A"/>
  </r>
  <r>
    <n v="13384"/>
    <x v="123"/>
    <x v="24"/>
    <s v="IP"/>
    <s v="Support IFTS"/>
    <m/>
    <s v="IFTS"/>
    <n v="48"/>
    <m/>
    <s v="X"/>
    <x v="1"/>
    <s v="NET"/>
    <s v="DECI_STD"/>
    <m/>
    <n v="13383"/>
    <s v="SUPP"/>
    <d v="1899-12-30T13:30:00"/>
    <d v="1899-12-30T14:30:00"/>
    <d v="1899-12-30T01:00:00"/>
    <d v="1899-12-30T13:30:00"/>
    <d v="1899-12-30T14:30:00"/>
    <d v="1899-12-30T01:00:00"/>
    <s v="SDC"/>
    <s v="N/A"/>
  </r>
  <r>
    <n v="13385"/>
    <x v="124"/>
    <x v="24"/>
    <s v="IP"/>
    <s v="Support IFTS"/>
    <m/>
    <s v="IFTS"/>
    <n v="22"/>
    <m/>
    <s v="X"/>
    <x v="4"/>
    <s v="NET"/>
    <s v="DECI_STD"/>
    <m/>
    <n v="13384"/>
    <s v="SUPP"/>
    <s v="07:30"/>
    <s v="08:30"/>
    <d v="1899-12-30T01:00:00"/>
    <d v="1899-12-30T07:30:00"/>
    <d v="1899-12-30T08:25:00"/>
    <d v="1899-12-30T00:55:00"/>
    <s v="SDC"/>
    <s v="N/A"/>
  </r>
  <r>
    <n v="13386"/>
    <x v="124"/>
    <x v="24"/>
    <s v="IP"/>
    <s v="Support IFTS"/>
    <m/>
    <s v="ACS"/>
    <n v="10"/>
    <m/>
    <s v="X"/>
    <x v="1"/>
    <s v="NET"/>
    <s v="DECI_STD"/>
    <m/>
    <n v="13385"/>
    <s v="SUPP"/>
    <s v="07:30"/>
    <s v="08:30"/>
    <d v="1899-12-30T01:00:00"/>
    <s v="07:30"/>
    <s v="08:30"/>
    <d v="1899-12-30T01:00:00"/>
    <s v="SDC"/>
    <s v="N/A"/>
  </r>
  <r>
    <n v="13387"/>
    <x v="124"/>
    <x v="24"/>
    <s v="IP"/>
    <s v="Support IFTS"/>
    <m/>
    <s v="ACS"/>
    <n v="1"/>
    <m/>
    <s v="X"/>
    <x v="1"/>
    <s v="NET"/>
    <s v="DECI_STD"/>
    <m/>
    <n v="13386"/>
    <s v="SUPP"/>
    <s v="09:00"/>
    <s v="10:00"/>
    <d v="1899-12-30T01:00:00"/>
    <s v="09:00"/>
    <s v="10:00"/>
    <d v="1899-12-30T01:00:00"/>
    <s v="SDC"/>
    <s v="N/A"/>
  </r>
  <r>
    <n v="13388"/>
    <x v="124"/>
    <x v="24"/>
    <s v="IP"/>
    <s v="Support IFTS"/>
    <m/>
    <s v="ACS"/>
    <n v="22"/>
    <m/>
    <s v="X"/>
    <x v="1"/>
    <s v="NET"/>
    <s v="DECI_STD"/>
    <m/>
    <n v="13387"/>
    <s v="SUPP"/>
    <s v="10:30"/>
    <s v="11:30"/>
    <d v="1899-12-30T01:00:00"/>
    <s v="10:30"/>
    <s v="11:30"/>
    <d v="1899-12-30T01:00:00"/>
    <s v="SDC"/>
    <s v="N/A"/>
  </r>
  <r>
    <n v="13389"/>
    <x v="124"/>
    <x v="24"/>
    <s v="IP"/>
    <s v="Support IFTS"/>
    <m/>
    <s v="ACS"/>
    <n v="17"/>
    <m/>
    <s v="X"/>
    <x v="1"/>
    <s v="NET"/>
    <s v="DECI_STD"/>
    <m/>
    <n v="13388"/>
    <s v="SUPP"/>
    <s v="12:00"/>
    <s v="13:00"/>
    <d v="1899-12-30T01:00:00"/>
    <s v="12:00"/>
    <s v="13:00"/>
    <d v="1899-12-30T01:00:00"/>
    <s v="SDC"/>
    <s v="N/A"/>
  </r>
  <r>
    <n v="13390"/>
    <x v="124"/>
    <x v="24"/>
    <s v="IP"/>
    <s v="Support IFTS"/>
    <m/>
    <s v="IFTS"/>
    <n v="50"/>
    <m/>
    <s v="X"/>
    <x v="1"/>
    <s v="NET"/>
    <s v="DECI_STD"/>
    <m/>
    <n v="13389"/>
    <s v="SUPP"/>
    <s v="13:30"/>
    <s v="14:30"/>
    <d v="1899-12-30T01:00:00"/>
    <s v="13:30"/>
    <s v="14:30"/>
    <d v="1899-12-30T01:00:00"/>
    <s v="SDC"/>
    <s v="N/A"/>
  </r>
  <r>
    <n v="13391"/>
    <x v="73"/>
    <x v="24"/>
    <s v="IP"/>
    <s v="Support AMI"/>
    <m/>
    <s v="IFTS"/>
    <n v="42"/>
    <m/>
    <s v="X"/>
    <x v="1"/>
    <s v="NET"/>
    <s v="DECI_STD"/>
    <m/>
    <n v="13390"/>
    <s v="SUPP"/>
    <d v="1899-12-30T06:15:00"/>
    <d v="1899-12-30T06:45:00"/>
    <d v="1899-12-30T00:30:00"/>
    <d v="1899-12-30T06:25:00"/>
    <d v="1899-12-30T07:00:00"/>
    <d v="1899-12-30T00:35:00"/>
    <s v="SDC"/>
    <s v="N/A"/>
  </r>
  <r>
    <n v="13392"/>
    <x v="73"/>
    <x v="24"/>
    <s v="IP"/>
    <s v="Support IFTS"/>
    <m/>
    <s v="IFTS"/>
    <n v="23"/>
    <m/>
    <s v="X"/>
    <x v="4"/>
    <s v="NET"/>
    <s v="DECI_STD"/>
    <m/>
    <n v="13391"/>
    <s v="SUPP"/>
    <d v="1899-12-30T10:30:00"/>
    <d v="1899-12-30T11:30:00"/>
    <d v="1899-12-30T01:00:00"/>
    <d v="1899-12-30T10:30:00"/>
    <d v="1899-12-30T11:30:00"/>
    <d v="1899-12-30T01:00:00"/>
    <s v="SDC"/>
    <s v="N/A"/>
  </r>
  <r>
    <n v="13393"/>
    <x v="73"/>
    <x v="24"/>
    <s v="IP"/>
    <s v="Support IFTS"/>
    <m/>
    <s v="ACS"/>
    <n v="2"/>
    <m/>
    <s v="X"/>
    <x v="1"/>
    <s v="NET"/>
    <s v="DECI_STD"/>
    <m/>
    <n v="13392"/>
    <s v="SUPP"/>
    <d v="1899-12-30T10:30:00"/>
    <d v="1899-12-30T11:30:00"/>
    <d v="1899-12-30T01:00:00"/>
    <d v="1899-12-30T10:30:00"/>
    <d v="1899-12-30T11:30:00"/>
    <d v="1899-12-30T01:00:00"/>
    <s v="SDC"/>
    <s v="N/A"/>
  </r>
  <r>
    <n v="13394"/>
    <x v="73"/>
    <x v="24"/>
    <s v="IP"/>
    <s v="Support IFTS"/>
    <m/>
    <s v="ACS"/>
    <n v="2"/>
    <m/>
    <s v="X"/>
    <x v="1"/>
    <s v="NET"/>
    <s v="DECI_STD"/>
    <m/>
    <n v="13393"/>
    <s v="SUPP"/>
    <d v="1899-12-30T12:00:00"/>
    <d v="1899-12-30T13:00:00"/>
    <d v="1899-12-30T01:00:00"/>
    <d v="1899-12-30T11:50:00"/>
    <d v="1899-12-30T12:40:00"/>
    <d v="1899-12-30T00:50:00"/>
    <s v="SDC"/>
    <s v="N/A"/>
  </r>
  <r>
    <n v="13395"/>
    <x v="74"/>
    <x v="25"/>
    <s v="IP"/>
    <s v="Support IFTS"/>
    <m/>
    <s v="ACS"/>
    <n v="12"/>
    <m/>
    <s v="X"/>
    <x v="4"/>
    <s v="NET"/>
    <s v="DECI_STD"/>
    <m/>
    <n v="13394"/>
    <s v="SUPP"/>
    <d v="1899-12-30T07:30:00"/>
    <d v="1899-12-30T08:30:00"/>
    <d v="1899-12-30T01:00:00"/>
    <d v="1899-12-30T07:30:00"/>
    <d v="1899-12-30T08:30:00"/>
    <d v="1899-12-30T01:00:00"/>
    <s v="SDC"/>
    <s v="N/A"/>
  </r>
  <r>
    <n v="13396"/>
    <x v="74"/>
    <x v="25"/>
    <s v="IP"/>
    <s v="Support IFTS"/>
    <m/>
    <s v="ACS"/>
    <n v="32"/>
    <m/>
    <s v="X"/>
    <x v="1"/>
    <s v="NET"/>
    <s v="DECI_STD"/>
    <m/>
    <n v="13395"/>
    <s v="SUPP"/>
    <d v="1899-12-30T07:30:00"/>
    <d v="1899-12-30T08:30:00"/>
    <d v="1899-12-30T01:00:00"/>
    <m/>
    <m/>
    <s v=""/>
    <s v="SMC"/>
    <s v="CD10"/>
  </r>
  <r>
    <n v="13397"/>
    <x v="74"/>
    <x v="25"/>
    <s v="IP"/>
    <s v="Support IFTS"/>
    <m/>
    <s v="IFTS"/>
    <n v="41"/>
    <m/>
    <s v="X"/>
    <x v="1"/>
    <s v="NET"/>
    <s v="DECI_STD"/>
    <m/>
    <n v="13396"/>
    <s v="SUPP"/>
    <d v="1899-12-30T09:00:00"/>
    <d v="1899-12-30T10:00:00"/>
    <d v="1899-12-30T01:00:00"/>
    <d v="1899-12-30T09:00:00"/>
    <d v="1899-12-30T10:00:00"/>
    <d v="1899-12-30T01:00:00"/>
    <s v="SDC"/>
    <s v="N/A"/>
  </r>
  <r>
    <n v="13398"/>
    <x v="74"/>
    <x v="25"/>
    <s v="IP"/>
    <s v="Support IFTS"/>
    <m/>
    <s v="IFTS"/>
    <n v="48"/>
    <m/>
    <s v="X"/>
    <x v="1"/>
    <s v="NET"/>
    <s v="DECI_STD"/>
    <m/>
    <n v="13397"/>
    <s v="SUPP"/>
    <d v="1899-12-30T12:00:00"/>
    <d v="1899-12-30T13:00:00"/>
    <d v="1899-12-30T01:00:00"/>
    <d v="1899-12-30T12:00:00"/>
    <d v="1899-12-30T13:00:00"/>
    <d v="1899-12-30T01:00:00"/>
    <s v="SDC"/>
    <s v="N/A"/>
  </r>
  <r>
    <n v="13399"/>
    <x v="74"/>
    <x v="25"/>
    <s v="IP"/>
    <s v="Support AMI"/>
    <m/>
    <s v="IFTS"/>
    <n v="41"/>
    <m/>
    <s v="X"/>
    <x v="1"/>
    <s v="NET"/>
    <s v="DECI_STD"/>
    <m/>
    <n v="13398"/>
    <s v="SUPP"/>
    <d v="1899-12-30T13:30:00"/>
    <d v="1899-12-30T14:00:00"/>
    <d v="1899-12-30T00:30:00"/>
    <s v="13:30"/>
    <s v="14:00"/>
    <d v="1899-12-30T00:30:00"/>
    <s v="SDC"/>
    <s v="N/A"/>
  </r>
  <r>
    <n v="13400"/>
    <x v="75"/>
    <x v="25"/>
    <s v="IP"/>
    <s v="Support IFTS"/>
    <m/>
    <s v="IFTS"/>
    <n v="42"/>
    <m/>
    <s v="X"/>
    <x v="1"/>
    <s v="NET"/>
    <s v="DECI_STD"/>
    <m/>
    <n v="13399"/>
    <s v="SUPP"/>
    <d v="1899-12-30T06:00:00"/>
    <d v="1899-12-30T07:00:00"/>
    <d v="1899-12-30T01:00:00"/>
    <d v="1899-12-30T06:00:00"/>
    <d v="1899-12-30T07:00:00"/>
    <d v="1899-12-30T01:00:00"/>
    <s v="SDC"/>
    <s v="N/A"/>
  </r>
  <r>
    <n v="13401"/>
    <x v="75"/>
    <x v="25"/>
    <s v="IP"/>
    <s v="Support IFTS"/>
    <m/>
    <s v="ACS"/>
    <n v="32"/>
    <m/>
    <s v="X"/>
    <x v="4"/>
    <s v="NET"/>
    <s v="DECI_STD"/>
    <m/>
    <n v="13400"/>
    <s v="SUPP"/>
    <d v="1899-12-30T07:30:00"/>
    <d v="1899-12-30T08:30:00"/>
    <d v="1899-12-30T01:00:00"/>
    <d v="1899-12-30T07:30:00"/>
    <d v="1899-12-30T08:30:00"/>
    <d v="1899-12-30T01:00:00"/>
    <s v="SDC"/>
    <s v="N/A"/>
  </r>
  <r>
    <n v="13402"/>
    <x v="75"/>
    <x v="25"/>
    <s v="IP"/>
    <s v="Support IFTS"/>
    <m/>
    <s v="ACS"/>
    <n v="6"/>
    <m/>
    <s v="X"/>
    <x v="1"/>
    <s v="NET"/>
    <s v="DECI_STD"/>
    <m/>
    <n v="13401"/>
    <s v="SUPP"/>
    <d v="1899-12-30T07:30:00"/>
    <d v="1899-12-30T08:30:00"/>
    <d v="1899-12-30T01:00:00"/>
    <d v="1899-12-30T07:30:00"/>
    <d v="1899-12-30T08:30:00"/>
    <d v="1899-12-30T01:00:00"/>
    <s v="SDC"/>
    <s v="N/A"/>
  </r>
  <r>
    <n v="13403"/>
    <x v="75"/>
    <x v="25"/>
    <s v="LIFT IFTS QATAR 25-01"/>
    <s v="QATAR"/>
    <n v="68"/>
    <s v="ACS"/>
    <n v="10"/>
    <m/>
    <s v="X"/>
    <x v="3"/>
    <s v="STDA"/>
    <s v="DECI_STD"/>
    <m/>
    <m/>
    <s v="PT IFB02"/>
    <s v="07:30"/>
    <s v="08:30"/>
    <d v="1899-12-30T01:00:00"/>
    <d v="1899-12-30T07:40:00"/>
    <d v="1899-12-30T07:55:00"/>
    <d v="1899-12-30T00:15:00"/>
    <s v="RSLD"/>
    <s v="CD10"/>
  </r>
  <r>
    <n v="13404"/>
    <x v="75"/>
    <x v="25"/>
    <s v="IP"/>
    <s v="Support IFTS"/>
    <m/>
    <s v="IFTS"/>
    <n v="23"/>
    <m/>
    <s v="X"/>
    <x v="1"/>
    <s v="NET"/>
    <s v="DECI_STD"/>
    <m/>
    <n v="13403"/>
    <s v="SUPP"/>
    <d v="1899-12-30T09:00:00"/>
    <d v="1899-12-30T10:00:00"/>
    <d v="1899-12-30T01:00:00"/>
    <d v="1899-12-30T09:00:00"/>
    <d v="1899-12-30T10:00:00"/>
    <d v="1899-12-30T01:00:00"/>
    <s v="SDC"/>
    <s v="N/A"/>
  </r>
  <r>
    <n v="13405"/>
    <x v="75"/>
    <x v="25"/>
    <s v="IP"/>
    <s v="Support IFTS"/>
    <m/>
    <s v="ACS"/>
    <n v="10"/>
    <m/>
    <s v="X"/>
    <x v="4"/>
    <s v="NET"/>
    <s v="DECI_STD"/>
    <m/>
    <n v="13404"/>
    <s v="SUPP"/>
    <d v="1899-12-30T10:30:00"/>
    <d v="1899-12-30T11:30:00"/>
    <d v="1899-12-30T01:00:00"/>
    <m/>
    <m/>
    <s v=""/>
    <s v="SMC"/>
    <s v="CD1"/>
  </r>
  <r>
    <n v="13406"/>
    <x v="75"/>
    <x v="25"/>
    <s v="IP"/>
    <s v="Support IFTS"/>
    <m/>
    <s v="ACS"/>
    <n v="17"/>
    <m/>
    <s v="X"/>
    <x v="1"/>
    <s v="NET"/>
    <s v="DECI_STD"/>
    <m/>
    <n v="13405"/>
    <s v="SUPP"/>
    <d v="1899-12-30T10:30:00"/>
    <d v="1899-12-30T11:30:00"/>
    <d v="1899-12-30T01:00:00"/>
    <d v="1899-12-30T10:30:00"/>
    <d v="1899-12-30T11:30:00"/>
    <d v="1899-12-30T01:00:00"/>
    <s v="SDC"/>
    <s v="N/A"/>
  </r>
  <r>
    <n v="13407"/>
    <x v="75"/>
    <x v="25"/>
    <s v="IP"/>
    <s v="Support IFTS"/>
    <m/>
    <s v="ACS"/>
    <n v="2"/>
    <m/>
    <s v="X"/>
    <x v="1"/>
    <s v="NET"/>
    <s v="DECI_STD"/>
    <m/>
    <n v="13406"/>
    <s v="SUPP"/>
    <d v="1899-12-30T12:00:00"/>
    <d v="1899-12-30T13:00:00"/>
    <d v="1899-12-30T01:00:00"/>
    <d v="1899-12-30T11:50:00"/>
    <d v="1899-12-30T12:50:00"/>
    <d v="1899-12-30T01:00:00"/>
    <s v="SDC"/>
    <s v="N/A"/>
  </r>
  <r>
    <n v="13408"/>
    <x v="76"/>
    <x v="25"/>
    <s v="IP"/>
    <s v="Support IFTS"/>
    <m/>
    <s v="ACS"/>
    <n v="12"/>
    <m/>
    <s v="X"/>
    <x v="1"/>
    <s v="NET"/>
    <s v="DECI_STD"/>
    <m/>
    <n v="13407"/>
    <s v="SUPP"/>
    <d v="1899-12-30T11:30:00"/>
    <d v="1899-12-30T12:30:00"/>
    <d v="1899-12-30T01:00:00"/>
    <d v="1899-12-30T11:30:00"/>
    <d v="1899-12-30T12:30:00"/>
    <d v="1899-12-30T01:00:00"/>
    <s v="DCO"/>
    <s v="N/A"/>
  </r>
  <r>
    <n v="13409"/>
    <x v="76"/>
    <x v="25"/>
    <s v="IP"/>
    <s v="Support IFTS"/>
    <m/>
    <s v="ACS"/>
    <n v="5"/>
    <m/>
    <s v="X"/>
    <x v="4"/>
    <s v="NET"/>
    <s v="DECI_STD"/>
    <m/>
    <n v="13408"/>
    <s v="SUPP"/>
    <d v="1899-12-30T13:00:00"/>
    <d v="1899-12-30T14:00:00"/>
    <d v="1899-12-30T01:00:00"/>
    <d v="1899-12-30T13:00:00"/>
    <d v="1899-12-30T13:50:00"/>
    <d v="1899-12-30T00:50:00"/>
    <s v="SDC"/>
    <s v="N/A"/>
  </r>
  <r>
    <n v="13410"/>
    <x v="76"/>
    <x v="25"/>
    <s v="IP"/>
    <s v="Support IFTS"/>
    <m/>
    <s v="ACS"/>
    <n v="13"/>
    <m/>
    <s v="X"/>
    <x v="1"/>
    <s v="NET"/>
    <s v="DECI_STD"/>
    <m/>
    <n v="13409"/>
    <s v="SUPP"/>
    <d v="1899-12-30T13:00:00"/>
    <d v="1899-12-30T14:00:00"/>
    <d v="1899-12-30T01:00:00"/>
    <d v="1899-12-30T13:00:00"/>
    <d v="1899-12-30T14:45:00"/>
    <d v="1899-12-30T01:45:00"/>
    <s v="SDC"/>
    <s v="N/A"/>
  </r>
  <r>
    <n v="13411"/>
    <x v="76"/>
    <x v="25"/>
    <s v="IP"/>
    <s v="Support IFTS"/>
    <m/>
    <s v="IFTS"/>
    <n v="10"/>
    <m/>
    <s v="X"/>
    <x v="4"/>
    <s v="NET"/>
    <s v="DECI_STD"/>
    <m/>
    <n v="13410"/>
    <s v="SUPP"/>
    <d v="1899-12-30T14:30:00"/>
    <d v="1899-12-30T15:30:00"/>
    <d v="1899-12-30T01:00:00"/>
    <d v="1899-12-30T14:30:00"/>
    <d v="1899-12-30T15:30:00"/>
    <d v="1899-12-30T01:00:00"/>
    <s v="SDC"/>
    <s v="N/A"/>
  </r>
  <r>
    <n v="13412"/>
    <x v="75"/>
    <x v="25"/>
    <s v="LIFT IFTS 25-02 CAN"/>
    <s v="IFTS"/>
    <n v="72"/>
    <s v="ACS"/>
    <n v="14"/>
    <m/>
    <s v="X"/>
    <x v="3"/>
    <s v="STDA"/>
    <s v="DECI_STD"/>
    <m/>
    <m/>
    <s v="PT EMR04"/>
    <s v="09:00"/>
    <s v="10:00"/>
    <d v="1899-12-30T01:00:00"/>
    <d v="1899-12-30T09:00:00"/>
    <d v="1899-12-30T10:00:00"/>
    <d v="1899-12-30T01:00:00"/>
    <s v="DCO"/>
    <s v="N/A"/>
  </r>
  <r>
    <n v="13413"/>
    <x v="77"/>
    <x v="25"/>
    <s v="IP"/>
    <s v="Support IFTS"/>
    <m/>
    <s v="ACS"/>
    <n v="9"/>
    <m/>
    <s v="X"/>
    <x v="4"/>
    <s v="NET"/>
    <s v="DECI_STD"/>
    <m/>
    <n v="13412"/>
    <s v="SUPP"/>
    <s v="06:00"/>
    <s v="07:00"/>
    <d v="1899-12-30T01:00:00"/>
    <d v="1899-12-30T06:00:00"/>
    <d v="1899-12-30T06:50:00"/>
    <d v="1899-12-30T00:50:00"/>
    <s v="DCO"/>
    <s v="N/A"/>
  </r>
  <r>
    <n v="13414"/>
    <x v="77"/>
    <x v="25"/>
    <s v="IP"/>
    <s v="Support IFTS"/>
    <m/>
    <s v="ACS"/>
    <n v="14"/>
    <m/>
    <s v="X"/>
    <x v="1"/>
    <s v="NET"/>
    <s v="DECI_STD"/>
    <m/>
    <n v="13413"/>
    <s v="SUPP"/>
    <s v="06:00"/>
    <s v="07:00"/>
    <d v="1899-12-30T01:00:00"/>
    <s v="06:00"/>
    <s v="07:00"/>
    <d v="1899-12-30T01:00:00"/>
    <s v="SDC"/>
    <s v="N/A"/>
  </r>
  <r>
    <n v="13415"/>
    <x v="77"/>
    <x v="25"/>
    <s v="IP"/>
    <s v="Support IFTS"/>
    <m/>
    <s v="ACS"/>
    <n v="10"/>
    <m/>
    <s v="X"/>
    <x v="4"/>
    <s v="NET"/>
    <s v="DECI_STD"/>
    <m/>
    <n v="13414"/>
    <s v="SUPP"/>
    <s v="07:30"/>
    <s v="08:30"/>
    <d v="1899-12-30T01:00:00"/>
    <d v="1899-12-30T07:30:00"/>
    <d v="1899-12-30T08:30:00"/>
    <d v="1899-12-30T01:00:00"/>
    <s v="SDC"/>
    <s v="N/A"/>
  </r>
  <r>
    <n v="13416"/>
    <x v="77"/>
    <x v="25"/>
    <s v="IP"/>
    <s v="Support IFTS"/>
    <m/>
    <s v="IFTS"/>
    <n v="23"/>
    <m/>
    <s v="X"/>
    <x v="4"/>
    <s v="NET"/>
    <s v="DECI_STD"/>
    <m/>
    <n v="13415"/>
    <s v="SUPP"/>
    <s v="09:00"/>
    <s v="10:00"/>
    <d v="1899-12-30T01:00:00"/>
    <d v="1899-12-30T09:00:00"/>
    <d v="1899-12-30T10:00:00"/>
    <d v="1899-12-30T01:00:00"/>
    <s v="SDC"/>
    <s v="N/A"/>
  </r>
  <r>
    <n v="13417"/>
    <x v="75"/>
    <x v="25"/>
    <s v="LIFT IFTS 24-04 CAN"/>
    <s v="IFTS"/>
    <n v="51"/>
    <s v="IFTS"/>
    <n v="22"/>
    <m/>
    <s v="X"/>
    <x v="3"/>
    <s v="STDA"/>
    <s v="BRV_R2R_STD"/>
    <m/>
    <m/>
    <s v="PT R2R01"/>
    <s v="10:30"/>
    <s v="11:30"/>
    <d v="1899-12-30T01:00:00"/>
    <d v="1899-12-30T10:30:00"/>
    <d v="1899-12-30T11:20:00"/>
    <d v="1899-12-30T00:50:00"/>
    <s v="DCO"/>
    <s v="N/A"/>
  </r>
  <r>
    <n v="13418"/>
    <x v="78"/>
    <x v="25"/>
    <s v="IP"/>
    <s v="Support IFTS"/>
    <m/>
    <s v="IFTS"/>
    <n v="41"/>
    <m/>
    <s v="X"/>
    <x v="4"/>
    <s v="NET"/>
    <s v="DECI_STD"/>
    <m/>
    <n v="13417"/>
    <s v="SUPP"/>
    <d v="1899-12-30T07:30:00"/>
    <d v="1899-12-30T08:30:00"/>
    <d v="1899-12-30T01:00:00"/>
    <d v="1899-12-30T07:30:00"/>
    <d v="1899-12-30T08:30:00"/>
    <d v="1899-12-30T01:00:00"/>
    <s v="SDC"/>
    <s v="N/A"/>
  </r>
  <r>
    <n v="13419"/>
    <x v="125"/>
    <x v="27"/>
    <s v="IP"/>
    <s v="Support IFTS"/>
    <m/>
    <s v="ACS"/>
    <n v="14"/>
    <s v="X"/>
    <m/>
    <x v="4"/>
    <s v="NET"/>
    <s v="DECI_STD"/>
    <m/>
    <n v="13418"/>
    <s v="SUPP"/>
    <d v="1899-12-30T05:30:00"/>
    <d v="1899-12-30T06:30:00"/>
    <d v="1899-12-30T01:00:00"/>
    <d v="1899-12-30T05:30:00"/>
    <d v="1899-12-30T06:30:00"/>
    <d v="1899-12-30T01:00:00"/>
    <s v="SDC"/>
    <s v="N/A"/>
  </r>
  <r>
    <n v="13420"/>
    <x v="125"/>
    <x v="27"/>
    <s v="IP"/>
    <s v="Support IFTS"/>
    <m/>
    <s v="IFTS"/>
    <n v="22"/>
    <m/>
    <s v="X"/>
    <x v="4"/>
    <s v="NET"/>
    <s v="DECI_STD"/>
    <m/>
    <n v="13419"/>
    <s v="SUPP"/>
    <d v="1899-12-30T07:00:00"/>
    <d v="1899-12-30T08:00:00"/>
    <d v="1899-12-30T01:00:00"/>
    <d v="1899-12-30T07:00:00"/>
    <d v="1899-12-30T08:00:00"/>
    <d v="1899-12-30T01:00:00"/>
    <s v="SDC"/>
    <s v="N/A"/>
  </r>
  <r>
    <n v="13421"/>
    <x v="125"/>
    <x v="27"/>
    <s v="IP"/>
    <s v="Support IFTS"/>
    <m/>
    <s v="IFTS"/>
    <n v="42"/>
    <m/>
    <s v="X"/>
    <x v="4"/>
    <s v="NET"/>
    <s v="DECI_STD"/>
    <m/>
    <n v="13420"/>
    <s v="SUPP"/>
    <d v="1899-12-30T08:30:00"/>
    <d v="1899-12-30T09:30:00"/>
    <d v="1899-12-30T01:00:00"/>
    <d v="1899-12-30T08:30:00"/>
    <d v="1899-12-30T09:30:00"/>
    <d v="1899-12-30T01:00:00"/>
    <s v="SDC"/>
    <s v="N/A"/>
  </r>
  <r>
    <n v="13422"/>
    <x v="125"/>
    <x v="27"/>
    <s v="IP"/>
    <s v="Support IFTS"/>
    <m/>
    <s v="ACS"/>
    <n v="12"/>
    <m/>
    <s v="X"/>
    <x v="1"/>
    <s v="NET"/>
    <s v="DECI_STD"/>
    <m/>
    <n v="13421"/>
    <s v="SUPP"/>
    <d v="1899-12-30T08:30:00"/>
    <d v="1899-12-30T09:30:00"/>
    <d v="1899-12-30T01:00:00"/>
    <d v="1899-12-30T08:30:00"/>
    <d v="1899-12-30T09:30:00"/>
    <d v="1899-12-30T01:00:00"/>
    <s v="SDC"/>
    <s v="N/A"/>
  </r>
  <r>
    <n v="13423"/>
    <x v="125"/>
    <x v="27"/>
    <s v="IP"/>
    <s v="Support IFTS"/>
    <m/>
    <s v="ACS"/>
    <n v="17"/>
    <m/>
    <s v="X"/>
    <x v="4"/>
    <s v="NET"/>
    <s v="DECI_STD"/>
    <m/>
    <n v="13422"/>
    <s v="SUPP"/>
    <d v="1899-12-30T10:00:00"/>
    <d v="1899-12-30T11:00:00"/>
    <d v="1899-12-30T01:00:00"/>
    <d v="1899-12-30T09:55:00"/>
    <d v="1899-12-30T10:45:00"/>
    <d v="1899-12-30T00:50:00"/>
    <s v="SDC"/>
    <s v="N/A"/>
  </r>
  <r>
    <n v="13424"/>
    <x v="125"/>
    <x v="27"/>
    <s v="IP"/>
    <s v="Support IFTS"/>
    <m/>
    <s v="ACS"/>
    <n v="10"/>
    <m/>
    <s v="X"/>
    <x v="4"/>
    <s v="NET"/>
    <s v="DECI_STD"/>
    <m/>
    <n v="13423"/>
    <s v="SUPP"/>
    <d v="1899-12-30T11:30:00"/>
    <d v="1899-12-30T12:30:00"/>
    <d v="1899-12-30T01:00:00"/>
    <d v="1899-12-30T11:30:00"/>
    <d v="1899-12-30T12:20:00"/>
    <d v="1899-12-30T00:50:00"/>
    <s v="SDC"/>
    <s v="N/A"/>
  </r>
  <r>
    <n v="13425"/>
    <x v="126"/>
    <x v="27"/>
    <s v="IP"/>
    <s v="Support IFTS"/>
    <m/>
    <s v="IFTS"/>
    <n v="42"/>
    <m/>
    <s v="X"/>
    <x v="1"/>
    <s v="NET"/>
    <s v="DECI_STD"/>
    <m/>
    <n v="13424"/>
    <s v="SUPP"/>
    <d v="1899-12-30T11:30:00"/>
    <d v="1899-12-30T12:30:00"/>
    <d v="1899-12-30T01:00:00"/>
    <d v="1899-12-30T11:30:00"/>
    <d v="1899-12-30T12:20:00"/>
    <d v="1899-12-30T00:50:00"/>
    <s v="SDC"/>
    <s v="N/A"/>
  </r>
  <r>
    <n v="13426"/>
    <x v="76"/>
    <x v="25"/>
    <s v="LIFT IFTS 24-04 CAN"/>
    <s v="IFTS"/>
    <n v="54"/>
    <s v="IFTS"/>
    <n v="23"/>
    <m/>
    <s v="X"/>
    <x v="2"/>
    <s v="STDA"/>
    <s v="BRV_R2R_STD"/>
    <m/>
    <m/>
    <s v="PT R2R01"/>
    <s v="13:00"/>
    <s v="14:00"/>
    <d v="1899-12-30T01:00:00"/>
    <d v="1899-12-30T13:00:00"/>
    <d v="1899-12-30T14:00:00"/>
    <d v="1899-12-30T01:00:00"/>
    <s v="DCO"/>
    <s v="N/A"/>
  </r>
  <r>
    <n v="13427"/>
    <x v="75"/>
    <x v="25"/>
    <s v="LIFT IFTS 25-02 UK"/>
    <s v="IFTS"/>
    <n v="80"/>
    <s v="ACS"/>
    <n v="13"/>
    <m/>
    <s v="X"/>
    <x v="3"/>
    <s v="STDA"/>
    <s v="DECI_STD"/>
    <m/>
    <m/>
    <s v="PT EMR01"/>
    <s v="12:00"/>
    <s v="13:00"/>
    <d v="1899-12-30T01:00:00"/>
    <s v="12:00"/>
    <s v="13:00"/>
    <d v="1899-12-30T01:00:00"/>
    <s v="DCO"/>
    <s v="N/A"/>
  </r>
  <r>
    <n v="13428"/>
    <x v="127"/>
    <x v="27"/>
    <s v="IP"/>
    <s v="Support IFTS"/>
    <m/>
    <s v="IFTS"/>
    <n v="42"/>
    <s v="X"/>
    <m/>
    <x v="4"/>
    <s v="NET"/>
    <s v="DECI_STD"/>
    <m/>
    <n v="13427"/>
    <s v="SUPP"/>
    <d v="1899-12-30T05:30:00"/>
    <d v="1899-12-30T06:30:00"/>
    <d v="1899-12-30T01:00:00"/>
    <d v="1899-12-30T05:30:00"/>
    <d v="1899-12-30T06:30:00"/>
    <d v="1899-12-30T01:00:00"/>
    <s v="SDC"/>
    <s v="N/A"/>
  </r>
  <r>
    <n v="13429"/>
    <x v="127"/>
    <x v="27"/>
    <s v="IP"/>
    <s v="Support IFTS"/>
    <m/>
    <s v="IFTS"/>
    <n v="50"/>
    <m/>
    <s v="X"/>
    <x v="4"/>
    <s v="NET"/>
    <s v="DECI_STD"/>
    <m/>
    <n v="13428"/>
    <s v="SUPP"/>
    <d v="1899-12-30T07:00:00"/>
    <d v="1899-12-30T08:00:00"/>
    <d v="1899-12-30T01:00:00"/>
    <d v="1899-12-30T07:00:00"/>
    <d v="1899-12-30T08:00:00"/>
    <d v="1899-12-30T01:00:00"/>
    <s v="SDC"/>
    <s v="N/A"/>
  </r>
  <r>
    <n v="13430"/>
    <x v="128"/>
    <x v="27"/>
    <s v="IP"/>
    <s v="Support IFTS"/>
    <m/>
    <s v="IFTS"/>
    <n v="42"/>
    <m/>
    <s v="X"/>
    <x v="1"/>
    <s v="NET"/>
    <s v="DECI_STD"/>
    <m/>
    <n v="13429"/>
    <s v="SUPP"/>
    <d v="1899-12-30T10:00:00"/>
    <d v="1899-12-30T11:00:00"/>
    <d v="1899-12-30T01:00:00"/>
    <d v="1899-12-30T10:00:00"/>
    <d v="1899-12-30T11:00:00"/>
    <d v="1899-12-30T01:00:00"/>
    <s v="SDC"/>
    <s v="N/A"/>
  </r>
  <r>
    <n v="13431"/>
    <x v="2"/>
    <x v="1"/>
    <s v="LIFT IFTS 24-02 JPN"/>
    <s v="IFTS"/>
    <n v="30"/>
    <s v="ACS"/>
    <n v="32"/>
    <m/>
    <s v="X"/>
    <x v="5"/>
    <s v="NET"/>
    <s v="ATAG_DECI"/>
    <m/>
    <n v="13432"/>
    <s v="NET ATAG01"/>
    <s v="11:35"/>
    <s v="12:35"/>
    <d v="1899-12-30T01:00:00"/>
    <d v="1899-12-30T11:35:00"/>
    <d v="1899-12-30T12:05:00"/>
    <d v="1899-12-30T00:30:00"/>
    <s v="RSLD"/>
    <s v="CD3"/>
  </r>
  <r>
    <n v="13432"/>
    <x v="6"/>
    <x v="2"/>
    <s v="IFTS LIFT 24-01 QATAR"/>
    <s v="QATAR"/>
    <n v="44"/>
    <s v="ACS"/>
    <n v="9"/>
    <s v="X"/>
    <m/>
    <x v="5"/>
    <s v="NET"/>
    <s v="DCA"/>
    <m/>
    <n v="13433"/>
    <s v="NET DCA02"/>
    <s v="07:05"/>
    <s v="08:05"/>
    <d v="1899-12-30T01:00:00"/>
    <m/>
    <m/>
    <s v=""/>
    <s v="RSLD"/>
    <s v="CD4"/>
  </r>
  <r>
    <n v="13433"/>
    <x v="6"/>
    <x v="2"/>
    <s v="IFTS LIFT 24-01 QATAR"/>
    <s v="QATAR"/>
    <n v="42"/>
    <s v="ACS"/>
    <n v="13"/>
    <s v="X"/>
    <m/>
    <x v="4"/>
    <s v="NET"/>
    <s v="DCA"/>
    <m/>
    <n v="13432"/>
    <s v="NET DCA02"/>
    <d v="1899-12-30T07:05:00"/>
    <d v="1899-12-30T08:05:00"/>
    <d v="1899-12-30T01:00:00"/>
    <m/>
    <m/>
    <s v=""/>
    <s v="RSLD"/>
    <s v="CD5"/>
  </r>
  <r>
    <n v="13434"/>
    <x v="6"/>
    <x v="2"/>
    <s v="IP"/>
    <s v="Support QATAR"/>
    <m/>
    <s v="ACS"/>
    <n v="13"/>
    <m/>
    <s v="X"/>
    <x v="6"/>
    <s v="NET"/>
    <s v="DCA"/>
    <m/>
    <n v="13433"/>
    <s v="NET DCA02"/>
    <d v="1899-12-30T13:05:00"/>
    <d v="1899-12-30T14:05:00"/>
    <d v="1899-12-30T01:00:00"/>
    <d v="1899-12-30T13:25:00"/>
    <d v="1899-12-30T13:40:00"/>
    <d v="1899-12-30T00:15:00"/>
    <s v="DNCO"/>
    <s v="CD5"/>
  </r>
  <r>
    <n v="13435"/>
    <x v="0"/>
    <x v="0"/>
    <s v="IFTS LIFT 24-01 QATAR"/>
    <s v="QATAR"/>
    <n v="45"/>
    <s v="ACS"/>
    <n v="9"/>
    <s v="X"/>
    <m/>
    <x v="4"/>
    <s v="STDA"/>
    <s v="AAR"/>
    <m/>
    <m/>
    <s v="PT AAR01"/>
    <s v="07:00"/>
    <s v="08:00"/>
    <d v="1899-12-30T01:00:00"/>
    <s v="07:00"/>
    <s v="08:00"/>
    <d v="1899-12-30T01:00:00"/>
    <s v="DCO"/>
    <s v="N/A"/>
  </r>
  <r>
    <n v="13436"/>
    <x v="0"/>
    <x v="0"/>
    <s v="IFTS LIFT 24-02 QATAR"/>
    <s v="QATAR"/>
    <n v="50"/>
    <s v="ACS"/>
    <n v="2"/>
    <s v="X"/>
    <m/>
    <x v="5"/>
    <s v="STDA"/>
    <s v="DECI_STD_NVG"/>
    <m/>
    <m/>
    <s v="FMS NVG01"/>
    <s v="07:00"/>
    <s v="08:00"/>
    <d v="1899-12-30T01:00:00"/>
    <s v="07:00"/>
    <s v="08:00"/>
    <d v="1899-12-30T01:00:00"/>
    <s v="DCO"/>
    <s v="N/A"/>
  </r>
  <r>
    <n v="13437"/>
    <x v="0"/>
    <x v="0"/>
    <s v="IFTS LIFT 24-02 QATAR"/>
    <s v="QATAR"/>
    <n v="51"/>
    <s v="ACS"/>
    <n v="12"/>
    <s v="X"/>
    <m/>
    <x v="0"/>
    <s v="STDA"/>
    <s v="DECI_STD_NVG"/>
    <m/>
    <m/>
    <s v="FMS NVG01"/>
    <s v="07:00"/>
    <s v="08:00"/>
    <d v="1899-12-30T01:00:00"/>
    <d v="1899-12-30T07:00:00"/>
    <d v="1899-12-30T08:00:00"/>
    <d v="1899-12-30T01:00:00"/>
    <s v="DCO"/>
    <s v="N/A"/>
  </r>
  <r>
    <n v="13438"/>
    <x v="0"/>
    <x v="0"/>
    <s v="IFTS LIFT 24-02 QATAR"/>
    <s v="QATAR"/>
    <n v="55"/>
    <s v="IFTS"/>
    <n v="3"/>
    <s v="X"/>
    <m/>
    <x v="1"/>
    <s v="STDA"/>
    <s v="AAR"/>
    <m/>
    <m/>
    <s v="FMS AAR01"/>
    <s v="07:00"/>
    <s v="08:00"/>
    <d v="1899-12-30T01:00:00"/>
    <d v="1899-12-30T07:00:00"/>
    <d v="1899-12-30T08:00:00"/>
    <d v="1899-12-30T01:00:00"/>
    <s v="DCO"/>
    <s v="N/A"/>
  </r>
  <r>
    <n v="13439"/>
    <x v="0"/>
    <x v="0"/>
    <s v="IFTS LIFT 24-02 QATAR"/>
    <s v="QATAR"/>
    <n v="53"/>
    <s v="ACS"/>
    <n v="30"/>
    <s v="X"/>
    <m/>
    <x v="6"/>
    <s v="STDA"/>
    <s v="AAR"/>
    <m/>
    <m/>
    <s v="FMS AAR01"/>
    <s v="07:00"/>
    <s v="08:00"/>
    <d v="1899-12-30T01:00:00"/>
    <m/>
    <m/>
    <s v=""/>
    <s v="CANC"/>
    <s v="CD1"/>
  </r>
  <r>
    <n v="13440"/>
    <x v="0"/>
    <x v="0"/>
    <s v="IFTS LIFT 24-01 QATAR"/>
    <s v="QATAR"/>
    <n v="43"/>
    <s v="ACS"/>
    <n v="9"/>
    <s v="X"/>
    <m/>
    <x v="5"/>
    <s v="NET"/>
    <s v="DECI_STD"/>
    <m/>
    <n v="13441"/>
    <s v="FMSC HACM02"/>
    <s v="09:30"/>
    <s v="10:30"/>
    <d v="1899-12-30T01:00:00"/>
    <s v="09:30"/>
    <s v="10:30"/>
    <d v="1899-12-30T01:00:00"/>
    <s v="DCO"/>
    <s v="N/A"/>
  </r>
  <r>
    <n v="13441"/>
    <x v="0"/>
    <x v="0"/>
    <s v=" IFTS LIFT 24-03 QATAR"/>
    <s v="QATAR"/>
    <n v="58"/>
    <s v="ACS"/>
    <n v="2"/>
    <s v="X"/>
    <m/>
    <x v="1"/>
    <s v="STDA"/>
    <s v="DECI_STD"/>
    <m/>
    <m/>
    <s v="PT NIT01"/>
    <s v="09:30"/>
    <s v="10:30"/>
    <d v="1899-12-30T01:00:00"/>
    <d v="1899-12-30T09:30:00"/>
    <d v="1899-12-30T10:30:00"/>
    <d v="1899-12-30T01:00:00"/>
    <s v="DCO"/>
    <s v="N/A"/>
  </r>
  <r>
    <n v="13442"/>
    <x v="0"/>
    <x v="0"/>
    <s v=" IFTS LIFT 24-03 QATAR"/>
    <s v="QATAR"/>
    <n v="56"/>
    <s v="ACS"/>
    <n v="12"/>
    <s v="X"/>
    <m/>
    <x v="6"/>
    <s v="STDA"/>
    <s v="DECI_STD"/>
    <m/>
    <m/>
    <s v="PT NIT01"/>
    <s v="09:30"/>
    <s v="10:30"/>
    <d v="1899-12-30T01:00:00"/>
    <d v="1899-12-30T09:30:00"/>
    <d v="1899-12-30T10:30:00"/>
    <d v="1899-12-30T01:00:00"/>
    <s v="DCO"/>
    <s v="N/A"/>
  </r>
  <r>
    <n v="13443"/>
    <x v="0"/>
    <x v="0"/>
    <s v="IFTS 23-02 QATAR"/>
    <s v="QATAR"/>
    <n v="11"/>
    <s v="ACS"/>
    <n v="22"/>
    <s v="X"/>
    <m/>
    <x v="5"/>
    <s v="NET"/>
    <s v="DECI_STD"/>
    <m/>
    <n v="13444"/>
    <s v="FMSC HACM01"/>
    <s v="12:30"/>
    <s v="13:30"/>
    <d v="1899-12-30T01:00:00"/>
    <s v="12:30"/>
    <s v="13:30"/>
    <d v="1899-12-30T01:00:00"/>
    <s v="DCO"/>
    <s v="N/A"/>
  </r>
  <r>
    <n v="13444"/>
    <x v="0"/>
    <x v="0"/>
    <s v=" IFTS LIFT 24-03 QATAR"/>
    <s v="QATAR"/>
    <n v="57"/>
    <s v="ACS"/>
    <n v="2"/>
    <s v="X"/>
    <m/>
    <x v="6"/>
    <s v="STDA"/>
    <s v="DECI_STD"/>
    <m/>
    <m/>
    <s v="PT NIT01"/>
    <s v="12:30"/>
    <s v="13:30"/>
    <d v="1899-12-30T01:00:00"/>
    <d v="1899-12-30T12:30:00"/>
    <d v="1899-12-30T13:30:00"/>
    <d v="1899-12-30T01:00:00"/>
    <s v="DCO"/>
    <s v="N/A"/>
  </r>
  <r>
    <n v="13445"/>
    <x v="1"/>
    <x v="0"/>
    <s v="IFTS LIFT 24-02 QATAR"/>
    <s v="QATAR"/>
    <n v="54"/>
    <s v="ACS"/>
    <n v="9"/>
    <s v="X"/>
    <m/>
    <x v="5"/>
    <s v="NET"/>
    <s v="DECI_PGM"/>
    <m/>
    <n v="13446"/>
    <s v="NET PGM01"/>
    <s v="07:05"/>
    <s v="08:05"/>
    <d v="1899-12-30T01:00:00"/>
    <s v="07:05"/>
    <s v="08:05"/>
    <d v="1899-12-30T01:00:00"/>
    <s v="DCO"/>
    <s v="N/A"/>
  </r>
  <r>
    <n v="13446"/>
    <x v="1"/>
    <x v="0"/>
    <s v="IFTS LIFT 24-02 QATAR"/>
    <s v="QATAR"/>
    <n v="51"/>
    <s v="ACS"/>
    <n v="12"/>
    <s v="X"/>
    <m/>
    <x v="4"/>
    <s v="NET"/>
    <s v="DECI_PGM"/>
    <m/>
    <n v="13445"/>
    <s v="NET PGM01"/>
    <d v="1899-12-30T07:05:00"/>
    <d v="1899-12-30T08:05:00"/>
    <d v="1899-12-30T01:00:00"/>
    <s v="07:05"/>
    <s v="08:05"/>
    <d v="1899-12-30T01:00:00"/>
    <s v="DCO"/>
    <s v="N/A"/>
  </r>
  <r>
    <n v="13447"/>
    <x v="1"/>
    <x v="0"/>
    <s v="IFTS LIFT 24-01 QATAR"/>
    <s v="QATAR"/>
    <n v="41"/>
    <s v="IFTS"/>
    <n v="22"/>
    <s v="X"/>
    <m/>
    <x v="0"/>
    <s v="STDA"/>
    <s v="DECI_STD_NVG"/>
    <m/>
    <m/>
    <s v="FMS R2RNVG01"/>
    <s v="07:05"/>
    <s v="08:05"/>
    <d v="1899-12-30T01:00:00"/>
    <d v="1899-12-30T07:25:00"/>
    <d v="1899-12-30T08:15:00"/>
    <d v="1899-12-30T00:50:00"/>
    <s v="DCO"/>
    <s v="N/A"/>
  </r>
  <r>
    <n v="13448"/>
    <x v="1"/>
    <x v="0"/>
    <s v="IFTS LIFT 24-01 QATAR"/>
    <s v="QATAR"/>
    <n v="49"/>
    <s v="ACS"/>
    <n v="2"/>
    <s v="X"/>
    <m/>
    <x v="1"/>
    <s v="STDA"/>
    <s v="BRV_R2R_STD"/>
    <m/>
    <m/>
    <s v="PT R2R01"/>
    <s v="07:05"/>
    <s v="08:05"/>
    <d v="1899-12-30T01:00:00"/>
    <d v="1899-12-30T07:00:00"/>
    <d v="1899-12-30T08:00:00"/>
    <d v="1899-12-30T01:00:00"/>
    <s v="DCO"/>
    <s v="N/A"/>
  </r>
  <r>
    <n v="13449"/>
    <x v="1"/>
    <x v="0"/>
    <s v=" IFTS LIFT 24-03 QATAR"/>
    <s v="QATAR"/>
    <n v="58"/>
    <s v="ACS"/>
    <n v="30"/>
    <s v="X"/>
    <m/>
    <x v="6"/>
    <s v="STDA"/>
    <s v="DECI_STD"/>
    <m/>
    <m/>
    <s v="FMS NIT01"/>
    <s v="07:05"/>
    <s v="08:05"/>
    <d v="1899-12-30T01:00:00"/>
    <d v="1899-12-30T07:05:00"/>
    <d v="1899-12-30T08:05:00"/>
    <d v="1899-12-30T01:00:00"/>
    <s v="DCO"/>
    <s v="N/A"/>
  </r>
  <r>
    <n v="13450"/>
    <x v="1"/>
    <x v="0"/>
    <s v=" IFTS LIFT 24-03 QATAR"/>
    <s v="QATAR"/>
    <n v="57"/>
    <s v="IFTS"/>
    <n v="10"/>
    <s v="X"/>
    <m/>
    <x v="2"/>
    <s v="STDA"/>
    <s v="DECI_STD"/>
    <m/>
    <m/>
    <s v="FMS NIT01"/>
    <s v="07:05"/>
    <s v="08:05"/>
    <d v="1899-12-30T01:00:00"/>
    <d v="1899-12-30T07:00:00"/>
    <d v="1899-12-30T08:00:00"/>
    <d v="1899-12-30T01:00:00"/>
    <s v="DCO"/>
    <s v="N/A"/>
  </r>
  <r>
    <n v="13451"/>
    <x v="1"/>
    <x v="0"/>
    <s v=" IFTS LIFT 24-03 QATAR"/>
    <s v="QATAR"/>
    <n v="61"/>
    <s v="ACS"/>
    <n v="1"/>
    <s v="X"/>
    <m/>
    <x v="3"/>
    <s v="STDA"/>
    <s v="DECI_STD"/>
    <m/>
    <m/>
    <s v="FMS NIT01"/>
    <s v="07:05"/>
    <s v="08:05"/>
    <d v="1899-12-30T01:00:00"/>
    <d v="1899-12-30T07:05:00"/>
    <d v="1899-12-30T08:05:00"/>
    <d v="1899-12-30T01:00:00"/>
    <s v="DCO"/>
    <s v="N/A"/>
  </r>
  <r>
    <n v="13452"/>
    <x v="1"/>
    <x v="0"/>
    <s v="IFTS LIFT 24-01 QATAR"/>
    <s v="QATAR"/>
    <n v="44"/>
    <s v="ACS"/>
    <n v="9"/>
    <s v="X"/>
    <m/>
    <x v="5"/>
    <s v="STDA"/>
    <s v="DECI_STD_NVG"/>
    <m/>
    <m/>
    <s v="FMS R2RNVG01"/>
    <s v="09:30"/>
    <s v="10:30"/>
    <d v="1899-12-30T01:00:00"/>
    <s v="09:30"/>
    <s v="10:30"/>
    <d v="1899-12-30T01:00:00"/>
    <s v="DCO"/>
    <s v="N/A"/>
  </r>
  <r>
    <n v="13453"/>
    <x v="1"/>
    <x v="0"/>
    <s v=" IFTS LIFT 24-03 QATAR"/>
    <s v="QATAR"/>
    <n v="60"/>
    <s v="ACS"/>
    <n v="12"/>
    <s v="X"/>
    <m/>
    <x v="4"/>
    <s v="STDA"/>
    <s v="LOW LEVEL"/>
    <m/>
    <m/>
    <s v="PT LLF02"/>
    <d v="1899-12-30T09:30:00"/>
    <s v="10:30"/>
    <d v="1899-12-30T01:00:00"/>
    <s v="09:30"/>
    <s v="10:30"/>
    <d v="1899-12-30T01:00:00"/>
    <s v="DCO"/>
    <s v="N/A"/>
  </r>
  <r>
    <n v="13454"/>
    <x v="1"/>
    <x v="0"/>
    <s v="IFTS LIFT 24-02 QATAR"/>
    <s v="QATAR"/>
    <n v="50"/>
    <s v="ACS"/>
    <n v="2"/>
    <s v="X"/>
    <m/>
    <x v="1"/>
    <s v="STDA"/>
    <s v="DECI_STD"/>
    <m/>
    <m/>
    <s v="PT ERT01"/>
    <s v="09:30"/>
    <s v="10:30"/>
    <d v="1899-12-30T01:00:00"/>
    <s v="09:30"/>
    <s v="10:30"/>
    <d v="1899-12-30T01:00:00"/>
    <s v="DCO"/>
    <s v="N/A"/>
  </r>
  <r>
    <n v="13455"/>
    <x v="1"/>
    <x v="0"/>
    <s v="IFTS LIFT 24-01 QATAR"/>
    <s v="QATAR"/>
    <n v="45"/>
    <s v="ACS"/>
    <n v="30"/>
    <s v="X"/>
    <m/>
    <x v="6"/>
    <s v="STDA"/>
    <s v="DECI_STD"/>
    <m/>
    <m/>
    <s v="PT ERT01"/>
    <s v="09:30"/>
    <s v="10:30"/>
    <d v="1899-12-30T01:00:00"/>
    <d v="1899-12-30T09:30:00"/>
    <d v="1899-12-30T10:30:00"/>
    <d v="1899-12-30T01:00:00"/>
    <s v="DCO"/>
    <s v="N/A"/>
  </r>
  <r>
    <n v="13456"/>
    <x v="1"/>
    <x v="0"/>
    <s v="IFTS LIFT 24-02 QATAR"/>
    <s v="QATAR"/>
    <n v="55"/>
    <s v="IFTS"/>
    <n v="10"/>
    <s v="X"/>
    <m/>
    <x v="2"/>
    <s v="STDA"/>
    <s v="DECI_STD"/>
    <m/>
    <m/>
    <s v="PT ERT01"/>
    <s v="09:30"/>
    <s v="10:30"/>
    <d v="1899-12-30T01:00:00"/>
    <d v="1899-12-30T09:30:00"/>
    <d v="1899-12-30T10:30:00"/>
    <d v="1899-12-30T01:00:00"/>
    <s v="DCO"/>
    <s v="N/A"/>
  </r>
  <r>
    <n v="13457"/>
    <x v="1"/>
    <x v="0"/>
    <s v="IFTS LIFT 24-02 QATAR"/>
    <s v="QATAR"/>
    <n v="53"/>
    <s v="ACS"/>
    <n v="1"/>
    <s v="X"/>
    <m/>
    <x v="3"/>
    <s v="STDA"/>
    <s v="DECI_STD"/>
    <m/>
    <m/>
    <s v="PT ERT01"/>
    <s v="09:30"/>
    <s v="10:30"/>
    <d v="1899-12-30T01:00:00"/>
    <d v="1899-12-30T09:35:00"/>
    <d v="1899-12-30T10:35:00"/>
    <d v="1899-12-30T01:00:00"/>
    <s v="DCO"/>
    <s v="N/A"/>
  </r>
  <r>
    <n v="13458"/>
    <x v="2"/>
    <x v="1"/>
    <s v="IFTS LIFT 24-01 QATAR"/>
    <s v="QATAR"/>
    <n v="42"/>
    <s v="IFTS"/>
    <n v="9"/>
    <s v="X"/>
    <m/>
    <x v="0"/>
    <s v="NET"/>
    <s v="DCA"/>
    <m/>
    <n v="13459"/>
    <s v="NET QRA01"/>
    <s v="07:05"/>
    <s v="08:05"/>
    <d v="1899-12-30T01:00:00"/>
    <s v="07:05"/>
    <s v="08:05"/>
    <d v="1899-12-30T01:00:00"/>
    <s v="DCO"/>
    <s v="N/A"/>
  </r>
  <r>
    <n v="13459"/>
    <x v="2"/>
    <x v="1"/>
    <s v="IFTS LIFT 24-01 QATAR"/>
    <s v="QATAR"/>
    <n v="44"/>
    <s v="ACS"/>
    <n v="12"/>
    <s v="X"/>
    <m/>
    <x v="1"/>
    <s v="NET"/>
    <s v="DCA"/>
    <m/>
    <n v="13458"/>
    <s v="NET QRA01"/>
    <d v="1899-12-30T07:05:00"/>
    <d v="1899-12-30T08:05:00"/>
    <d v="1899-12-30T01:00:00"/>
    <s v="07:05"/>
    <s v="08:05"/>
    <d v="1899-12-30T01:00:00"/>
    <s v="DCO"/>
    <s v="N/A"/>
  </r>
  <r>
    <n v="13460"/>
    <x v="2"/>
    <x v="1"/>
    <s v="LIFT 24-43 ITA"/>
    <s v="AMI"/>
    <n v="66"/>
    <s v="ACS"/>
    <n v="33"/>
    <s v="X"/>
    <m/>
    <x v="6"/>
    <s v="STDA"/>
    <s v="LOW LEVEL"/>
    <m/>
    <m/>
    <s v="SD SLL01"/>
    <s v="07:05"/>
    <s v="08:05"/>
    <d v="1899-12-30T01:00:00"/>
    <s v="07:05"/>
    <s v="08:05"/>
    <d v="1899-12-30T01:00:00"/>
    <s v="DCO"/>
    <s v="N/A"/>
  </r>
  <r>
    <n v="13461"/>
    <x v="2"/>
    <x v="1"/>
    <s v="LIFT IFTS 24-03 UK"/>
    <s v="IFTS"/>
    <n v="40"/>
    <s v="ACS"/>
    <n v="15"/>
    <m/>
    <s v="X"/>
    <x v="3"/>
    <s v="STDA"/>
    <s v="DECI_STD"/>
    <m/>
    <m/>
    <s v="PT ERT03"/>
    <s v="07:05"/>
    <s v="08:05"/>
    <d v="1899-12-30T01:00:00"/>
    <d v="1899-12-30T07:00:00"/>
    <d v="1899-12-30T08:00:00"/>
    <d v="1899-12-30T01:00:00"/>
    <s v="DCO"/>
    <s v="N/A"/>
  </r>
  <r>
    <n v="13462"/>
    <x v="2"/>
    <x v="1"/>
    <s v="IFTS 23-02 QATAR"/>
    <s v="QATAR"/>
    <n v="11"/>
    <s v="ACS"/>
    <n v="32"/>
    <s v="X"/>
    <m/>
    <x v="5"/>
    <s v="NET"/>
    <s v="DECI_STD"/>
    <m/>
    <n v="13463"/>
    <s v="FMSC HACM02"/>
    <s v="08:35"/>
    <s v="09:35"/>
    <d v="1899-12-30T01:00:00"/>
    <d v="1899-12-30T08:35:00"/>
    <d v="1899-12-30T09:35:00"/>
    <d v="1899-12-30T01:00:00"/>
    <s v="DCO"/>
    <s v="N/A"/>
  </r>
  <r>
    <n v="13463"/>
    <x v="2"/>
    <x v="1"/>
    <s v="LIFT IFTS 24-03 SAUDI"/>
    <s v="IFTS"/>
    <n v="47"/>
    <s v="IFTS"/>
    <n v="22"/>
    <m/>
    <s v="X"/>
    <x v="0"/>
    <s v="NET"/>
    <s v="DECI_STD"/>
    <m/>
    <n v="13464"/>
    <s v="FMSC HBFM02"/>
    <s v="08:35"/>
    <s v="09:35"/>
    <d v="1899-12-30T01:00:00"/>
    <s v="08:35"/>
    <s v="09:35"/>
    <d v="1899-12-30T01:00:00"/>
    <s v="DCO"/>
    <s v="N/A"/>
  </r>
  <r>
    <n v="13464"/>
    <x v="2"/>
    <x v="1"/>
    <s v="LIFT 24-43 ITA"/>
    <s v="AMI"/>
    <n v="64"/>
    <s v="ACS"/>
    <n v="10"/>
    <s v="X"/>
    <m/>
    <x v="6"/>
    <s v="STDA"/>
    <s v="LOW LEVEL"/>
    <m/>
    <m/>
    <s v="SD SLL01"/>
    <s v="08:35"/>
    <s v="09:35"/>
    <d v="1899-12-30T01:00:00"/>
    <s v="08:35"/>
    <s v="09:35"/>
    <d v="1899-12-30T01:00:00"/>
    <s v="DCO"/>
    <s v="N/A"/>
  </r>
  <r>
    <n v="13465"/>
    <x v="2"/>
    <x v="1"/>
    <s v="LIFT 24-43 ITA"/>
    <s v="AMI"/>
    <n v="67"/>
    <s v="ACS"/>
    <n v="9"/>
    <s v="X"/>
    <m/>
    <x v="5"/>
    <s v="STDA"/>
    <s v="LOW LEVEL"/>
    <m/>
    <m/>
    <s v="SD LL02"/>
    <s v="10:05"/>
    <s v="11:05"/>
    <d v="1899-12-30T01:00:00"/>
    <d v="1899-12-30T10:05:00"/>
    <d v="1899-12-30T11:05:00"/>
    <d v="1899-12-30T01:00:00"/>
    <s v="DCO"/>
    <s v="N/A"/>
  </r>
  <r>
    <n v="13466"/>
    <x v="2"/>
    <x v="1"/>
    <s v="IFTS LIFT 24-01 QATAR"/>
    <s v="QATAR"/>
    <n v="49"/>
    <s v="ACS"/>
    <n v="17"/>
    <s v="X"/>
    <m/>
    <x v="4"/>
    <s v="STDA"/>
    <s v="BRV_R2R_STD"/>
    <m/>
    <m/>
    <s v="PT R2R02"/>
    <s v="10:05"/>
    <s v="11:05"/>
    <d v="1899-12-30T01:00:00"/>
    <d v="1899-12-30T10:05:00"/>
    <d v="1899-12-30T11:05:00"/>
    <d v="1899-12-30T01:00:00"/>
    <s v="DCO"/>
    <s v="N/A"/>
  </r>
  <r>
    <n v="13467"/>
    <x v="2"/>
    <x v="1"/>
    <s v="IP"/>
    <s v="AMI"/>
    <n v="47"/>
    <s v="AMI"/>
    <n v="28"/>
    <m/>
    <s v="X"/>
    <x v="0"/>
    <s v="STDA"/>
    <s v="DECI_STD"/>
    <m/>
    <m/>
    <s v="RI SEM"/>
    <s v="10:05"/>
    <s v="11:05"/>
    <d v="1899-12-30T01:00:00"/>
    <d v="1899-12-30T10:00:00"/>
    <d v="1899-12-30T11:00:00"/>
    <d v="1899-12-30T01:00:00"/>
    <s v="DCO"/>
    <s v="N/A"/>
  </r>
  <r>
    <n v="13468"/>
    <x v="2"/>
    <x v="1"/>
    <s v="LIFT IFTS 24-04 CAN"/>
    <s v="IFTS"/>
    <n v="51"/>
    <s v="ACS"/>
    <n v="1"/>
    <m/>
    <s v="X"/>
    <x v="1"/>
    <s v="STDA"/>
    <s v="DECI_STD"/>
    <m/>
    <m/>
    <s v="FMS CF03"/>
    <s v="10:05"/>
    <s v="11:05"/>
    <d v="1899-12-30T01:00:00"/>
    <d v="1899-12-30T10:05:00"/>
    <d v="1899-12-30T11:05:00"/>
    <d v="1899-12-30T01:00:00"/>
    <s v="DCO"/>
    <s v="N/A"/>
  </r>
  <r>
    <n v="13469"/>
    <x v="2"/>
    <x v="1"/>
    <s v="LIFT IFTS 24-04 CAN"/>
    <s v="IFTS"/>
    <n v="53"/>
    <s v="ACS"/>
    <n v="6"/>
    <m/>
    <s v="X"/>
    <x v="6"/>
    <s v="STDA"/>
    <s v="DECI_STD"/>
    <m/>
    <m/>
    <s v="PT EMR04"/>
    <s v="10:05"/>
    <s v="11:05"/>
    <d v="1899-12-30T01:00:00"/>
    <d v="1899-12-30T10:00:00"/>
    <d v="1899-12-30T11:00:00"/>
    <d v="1899-12-30T01:00:00"/>
    <s v="DCO"/>
    <s v="N/A"/>
  </r>
  <r>
    <n v="13470"/>
    <x v="2"/>
    <x v="1"/>
    <s v="IFTS LIFT 24-01 QATAR"/>
    <s v="QATAR"/>
    <n v="41"/>
    <s v="IFTS"/>
    <n v="9"/>
    <s v="X"/>
    <m/>
    <x v="0"/>
    <s v="STDA"/>
    <s v="DECI_STD_NVG"/>
    <m/>
    <m/>
    <s v="FMS R2RNVG02"/>
    <s v="11:35"/>
    <s v="12:35"/>
    <d v="1899-12-30T01:00:00"/>
    <d v="1899-12-30T11:35:00"/>
    <d v="1899-12-30T12:35:00"/>
    <d v="1899-12-30T01:00:00"/>
    <s v="DCO"/>
    <s v="N/A"/>
  </r>
  <r>
    <n v="13471"/>
    <x v="2"/>
    <x v="1"/>
    <s v="LIP 24-04 CAN"/>
    <s v="IFTS"/>
    <n v="50"/>
    <s v="ACS"/>
    <n v="2"/>
    <m/>
    <s v="X"/>
    <x v="1"/>
    <s v="STDA"/>
    <s v="DECI_STD"/>
    <m/>
    <m/>
    <s v="SD EMR04"/>
    <s v="11:35"/>
    <s v="12:35"/>
    <d v="1899-12-30T01:00:00"/>
    <s v="11:35"/>
    <s v="12:35"/>
    <d v="1899-12-30T01:00:00"/>
    <s v="DCO"/>
    <s v="N/A"/>
  </r>
  <r>
    <n v="13472"/>
    <x v="2"/>
    <x v="1"/>
    <s v="LIFT IFTS 24-04 CAN"/>
    <s v="IFTS"/>
    <n v="54"/>
    <s v="ACS"/>
    <n v="10"/>
    <m/>
    <s v="X"/>
    <x v="6"/>
    <s v="STDA"/>
    <s v="DECI_STD"/>
    <m/>
    <m/>
    <s v="FMS CF03"/>
    <s v="11:35"/>
    <s v="12:35"/>
    <d v="1899-12-30T01:00:00"/>
    <s v="11:35"/>
    <s v="12:35"/>
    <d v="1899-12-30T01:00:00"/>
    <s v="DCO"/>
    <s v="N/A"/>
  </r>
  <r>
    <n v="13473"/>
    <x v="2"/>
    <x v="1"/>
    <s v="LIFT IFTS 24-02 JPN"/>
    <s v="IFTS"/>
    <n v="31"/>
    <s v="ACS"/>
    <n v="17"/>
    <m/>
    <s v="X"/>
    <x v="4"/>
    <s v="NET"/>
    <s v="ATAG_DECI"/>
    <m/>
    <n v="13472"/>
    <s v="NET ATAG01"/>
    <d v="1899-12-30T13:05:00"/>
    <d v="1899-12-30T14:05:00"/>
    <d v="1899-12-30T01:00:00"/>
    <d v="1899-12-30T13:05:00"/>
    <d v="1899-12-30T14:05:00"/>
    <d v="1899-12-30T01:00:00"/>
    <s v="DCO"/>
    <s v="N/A"/>
  </r>
  <r>
    <n v="13474"/>
    <x v="2"/>
    <x v="1"/>
    <s v="IFTS LIFT 24-01 QATAR"/>
    <s v="QATAR"/>
    <n v="44"/>
    <s v="ACS"/>
    <n v="12"/>
    <s v="X"/>
    <m/>
    <x v="0"/>
    <s v="NET"/>
    <s v="DCA"/>
    <m/>
    <n v="13475"/>
    <s v="NET QRA02"/>
    <s v="13:05"/>
    <s v="14:05"/>
    <d v="1899-12-30T01:00:00"/>
    <s v="13:05"/>
    <s v="14:05"/>
    <d v="1899-12-30T01:00:00"/>
    <s v="DCO"/>
    <s v="N/A"/>
  </r>
  <r>
    <n v="13475"/>
    <x v="2"/>
    <x v="1"/>
    <s v="IFTS LIFT 24-01 QATAR"/>
    <s v="QATAR"/>
    <n v="42"/>
    <s v="ACS"/>
    <n v="1"/>
    <s v="X"/>
    <m/>
    <x v="1"/>
    <s v="NET"/>
    <s v="DCA"/>
    <m/>
    <n v="13474"/>
    <s v="NET QRA02"/>
    <d v="1899-12-30T13:05:00"/>
    <d v="1899-12-30T14:05:00"/>
    <d v="1899-12-30T01:00:00"/>
    <s v="13:05"/>
    <s v="14:05"/>
    <d v="1899-12-30T01:00:00"/>
    <s v="DCO"/>
    <s v="N/A"/>
  </r>
  <r>
    <n v="13476"/>
    <x v="2"/>
    <x v="1"/>
    <s v="LIFT 24-43 ITA"/>
    <s v="AMI"/>
    <n v="69"/>
    <s v="ACS"/>
    <n v="8"/>
    <s v="X"/>
    <m/>
    <x v="6"/>
    <s v="STDA"/>
    <s v="LOW LEVEL"/>
    <m/>
    <m/>
    <s v="SD SLL02"/>
    <s v="13:05"/>
    <s v="14:05"/>
    <d v="1899-12-30T01:00:00"/>
    <d v="1899-12-30T13:15:00"/>
    <d v="1899-12-30T14:15:00"/>
    <d v="1899-12-30T01:00:00"/>
    <s v="DCO"/>
    <s v="N/A"/>
  </r>
  <r>
    <n v="13477"/>
    <x v="2"/>
    <x v="1"/>
    <s v="LIFT IFTS 24-02 UK"/>
    <s v="IFTS"/>
    <n v="35"/>
    <s v="ACS"/>
    <n v="10"/>
    <m/>
    <s v="X"/>
    <x v="5"/>
    <s v="NET"/>
    <s v="ATAG_DECI"/>
    <m/>
    <n v="13478"/>
    <s v="NET ATAG01"/>
    <s v="14:35"/>
    <s v="15:35"/>
    <d v="1899-12-30T01:00:00"/>
    <s v="14:35"/>
    <s v="15:35"/>
    <d v="1899-12-30T01:00:00"/>
    <s v="DCO"/>
    <s v="N/A"/>
  </r>
  <r>
    <n v="13478"/>
    <x v="2"/>
    <x v="1"/>
    <s v="LIFT IFTS 24-02 UK"/>
    <s v="IFTS"/>
    <n v="36"/>
    <s v="ACS"/>
    <n v="5"/>
    <m/>
    <s v="X"/>
    <x v="4"/>
    <s v="NET"/>
    <s v="ATAG_DECI"/>
    <m/>
    <n v="13477"/>
    <s v="NET ATAG01"/>
    <d v="1899-12-30T14:35:00"/>
    <d v="1899-12-30T15:35:00"/>
    <d v="1899-12-30T01:00:00"/>
    <d v="1899-12-30T14:35:00"/>
    <d v="1899-12-30T15:35:00"/>
    <d v="1899-12-30T01:00:00"/>
    <s v="DCO"/>
    <s v="N/A"/>
  </r>
  <r>
    <n v="13479"/>
    <x v="2"/>
    <x v="1"/>
    <s v="LIFT IFTS 24-04 CAN"/>
    <s v="IFTS"/>
    <n v="52"/>
    <s v="IFTS"/>
    <n v="22"/>
    <m/>
    <s v="X"/>
    <x v="0"/>
    <s v="STDA"/>
    <s v="DECI_STD"/>
    <m/>
    <m/>
    <s v="FMS CF03"/>
    <s v="14:35"/>
    <s v="15:35"/>
    <d v="1899-12-30T01:00:00"/>
    <s v="14:35"/>
    <d v="1899-12-30T15:40:00"/>
    <d v="1899-12-30T01:05:00"/>
    <s v="DCO"/>
    <s v="N/A"/>
  </r>
  <r>
    <n v="13480"/>
    <x v="2"/>
    <x v="1"/>
    <s v="LIFT IFTS 24-04 JPN"/>
    <s v="IFTS"/>
    <n v="57"/>
    <s v="ACS"/>
    <n v="2"/>
    <m/>
    <s v="X"/>
    <x v="1"/>
    <s v="STDA"/>
    <s v="DECI_STD"/>
    <m/>
    <m/>
    <s v="PT EMR04"/>
    <s v="14:35"/>
    <s v="15:35"/>
    <d v="1899-12-30T01:00:00"/>
    <s v="14:35"/>
    <s v="15:35"/>
    <d v="1899-12-30T01:00:00"/>
    <s v="DCO"/>
    <s v="N/A"/>
  </r>
  <r>
    <n v="13481"/>
    <x v="2"/>
    <x v="1"/>
    <s v="IFTS LIFT 24-01 QATAR"/>
    <s v="QATAR"/>
    <n v="49"/>
    <s v="ACS"/>
    <n v="30"/>
    <s v="X"/>
    <m/>
    <x v="6"/>
    <s v="STDA"/>
    <s v="BRV_R2R_STD"/>
    <m/>
    <m/>
    <s v="PT BVR01"/>
    <s v="14:35"/>
    <s v="15:35"/>
    <d v="1899-12-30T01:00:00"/>
    <s v="14:35"/>
    <s v="15:35"/>
    <d v="1899-12-30T01:00:00"/>
    <s v="DCO"/>
    <s v="N/A"/>
  </r>
  <r>
    <n v="13482"/>
    <x v="3"/>
    <x v="1"/>
    <s v="LIFT IFTS 24-02 JPN"/>
    <s v="IFTS"/>
    <n v="30"/>
    <s v="ACS"/>
    <n v="32"/>
    <m/>
    <s v="X"/>
    <x v="5"/>
    <s v="NET"/>
    <s v="ATAG_DECI"/>
    <m/>
    <n v="13483"/>
    <s v="NET ATAG01 CPL01"/>
    <s v="07:05"/>
    <s v="08:05"/>
    <d v="1899-12-30T01:00:00"/>
    <d v="1899-12-30T07:05:00"/>
    <d v="1899-12-30T07:55:00"/>
    <d v="1899-12-30T00:50:00"/>
    <s v="DCO"/>
    <s v="N/A"/>
  </r>
  <r>
    <n v="13483"/>
    <x v="3"/>
    <x v="1"/>
    <s v="LIFT IFTS 24-02 JPN"/>
    <s v="IFTS"/>
    <n v="34"/>
    <s v="ACS"/>
    <n v="5"/>
    <m/>
    <s v="X"/>
    <x v="4"/>
    <s v="NET"/>
    <s v="ATAG_DECI"/>
    <m/>
    <n v="13482"/>
    <s v="NET ATAG01 CPL01"/>
    <d v="1899-12-30T07:05:00"/>
    <d v="1899-12-30T08:05:00"/>
    <d v="1899-12-30T01:00:00"/>
    <d v="1899-12-30T07:05:00"/>
    <d v="1899-12-30T07:55:00"/>
    <d v="1899-12-30T00:50:00"/>
    <s v="DCO"/>
    <s v="N/A"/>
  </r>
  <r>
    <n v="13484"/>
    <x v="3"/>
    <x v="1"/>
    <s v="LIFT 24-43 ITA"/>
    <s v="AMI"/>
    <n v="65"/>
    <s v="ACS"/>
    <n v="10"/>
    <s v="X"/>
    <m/>
    <x v="1"/>
    <s v="STDA"/>
    <s v="LOW LEVEL"/>
    <m/>
    <m/>
    <s v="SD SLL02"/>
    <s v="07:05"/>
    <s v="08:05"/>
    <d v="1899-12-30T01:00:00"/>
    <s v="07:05"/>
    <s v="08:05"/>
    <d v="1899-12-30T01:00:00"/>
    <s v="DCO"/>
    <s v="N/A"/>
  </r>
  <r>
    <n v="13485"/>
    <x v="3"/>
    <x v="1"/>
    <s v="LIFT 24-43 ITA"/>
    <s v="AMI"/>
    <n v="68"/>
    <s v="IFTS"/>
    <n v="22"/>
    <s v="X"/>
    <m/>
    <x v="6"/>
    <s v="STDA"/>
    <s v="LOW LEVEL"/>
    <m/>
    <m/>
    <s v="SD SLL02"/>
    <s v="07:05"/>
    <s v="08:05"/>
    <d v="1899-12-30T01:00:00"/>
    <s v="07:05"/>
    <d v="1899-12-30T08:20:00"/>
    <d v="1899-12-30T01:15:00"/>
    <s v="DCO"/>
    <s v="N/A"/>
  </r>
  <r>
    <n v="13486"/>
    <x v="3"/>
    <x v="1"/>
    <s v="IFTS LIFT 24-01 QATAR"/>
    <s v="QATAR"/>
    <n v="42"/>
    <s v="ACS"/>
    <n v="12"/>
    <s v="X"/>
    <m/>
    <x v="5"/>
    <s v="STDA"/>
    <s v="DECI_STD_NVG"/>
    <m/>
    <m/>
    <s v="FMS R2RNVG02"/>
    <s v="08:35"/>
    <s v="09:35"/>
    <d v="1899-12-30T01:00:00"/>
    <d v="1899-12-30T08:35:00"/>
    <d v="1899-12-30T09:35:00"/>
    <d v="1899-12-30T01:00:00"/>
    <s v="DCO"/>
    <s v="N/A"/>
  </r>
  <r>
    <n v="13487"/>
    <x v="3"/>
    <x v="1"/>
    <s v="IFTS LIFT 24-01 QATAR"/>
    <s v="QATAR"/>
    <n v="49"/>
    <s v="ACS"/>
    <n v="17"/>
    <s v="X"/>
    <m/>
    <x v="4"/>
    <s v="STDA"/>
    <s v="BRV_R2R_STD"/>
    <m/>
    <m/>
    <s v="PT BVR02"/>
    <s v="08:35"/>
    <s v="09:35"/>
    <d v="1899-12-30T01:00:00"/>
    <d v="1899-12-30T08:35:00"/>
    <d v="1899-12-30T09:35:00"/>
    <d v="1899-12-30T01:00:00"/>
    <s v="DCO"/>
    <s v="N/A"/>
  </r>
  <r>
    <n v="13488"/>
    <x v="3"/>
    <x v="1"/>
    <s v="IFTS LIFT 24-01 QATAR"/>
    <s v="QATAR"/>
    <n v="44"/>
    <s v="IFTS"/>
    <n v="9"/>
    <s v="X"/>
    <m/>
    <x v="0"/>
    <s v="STDA"/>
    <s v="DECI_STD_NVG"/>
    <m/>
    <m/>
    <s v="FMS R2RNVG02"/>
    <s v="08:35"/>
    <s v="09:35"/>
    <d v="1899-12-30T01:00:00"/>
    <d v="1899-12-30T08:30:00"/>
    <d v="1899-12-30T09:30:00"/>
    <d v="1899-12-30T01:00:00"/>
    <s v="DCO"/>
    <s v="N/A"/>
  </r>
  <r>
    <n v="13489"/>
    <x v="3"/>
    <x v="1"/>
    <s v="LIFT IFTS 24-04 JPN"/>
    <s v="IFTS"/>
    <n v="55"/>
    <s v="ACS"/>
    <n v="31"/>
    <m/>
    <s v="X"/>
    <x v="6"/>
    <s v="STDA"/>
    <s v="DECI_STD"/>
    <m/>
    <m/>
    <s v="FMS CF03"/>
    <s v="08:35"/>
    <s v="09:35"/>
    <d v="1899-12-30T01:00:00"/>
    <d v="1899-12-30T08:30:00"/>
    <d v="1899-12-30T09:30:00"/>
    <d v="1899-12-30T01:00:00"/>
    <s v="DCO"/>
    <s v="N/A"/>
  </r>
  <r>
    <n v="13490"/>
    <x v="3"/>
    <x v="1"/>
    <s v="IFTS LIFT 24-02 QATAR"/>
    <s v="QATAR"/>
    <n v="50"/>
    <s v="ACS"/>
    <n v="30"/>
    <s v="X"/>
    <m/>
    <x v="5"/>
    <s v="NET"/>
    <s v="DECI_PGM"/>
    <m/>
    <n v="13491"/>
    <s v="NET PGM03"/>
    <s v="10:05"/>
    <s v="11:05"/>
    <d v="1899-12-30T01:00:00"/>
    <d v="1899-12-30T10:20:00"/>
    <d v="1899-12-30T11:05:00"/>
    <d v="1899-12-30T00:45:00"/>
    <s v="DCO"/>
    <s v="N/A"/>
  </r>
  <r>
    <n v="13491"/>
    <x v="3"/>
    <x v="1"/>
    <s v="LIFT IFTS 24-02 UK"/>
    <s v="IFTS"/>
    <n v="36"/>
    <s v="ACS"/>
    <n v="13"/>
    <m/>
    <s v="X"/>
    <x v="0"/>
    <s v="NET"/>
    <s v="ATAG_DECI"/>
    <m/>
    <n v="13492"/>
    <s v="NET ATAG02"/>
    <s v="10:05"/>
    <s v="11:05"/>
    <d v="1899-12-30T01:00:00"/>
    <s v="10:05"/>
    <s v="11:05"/>
    <d v="1899-12-30T01:00:00"/>
    <s v="DCO"/>
    <s v="N/A"/>
  </r>
  <r>
    <n v="13492"/>
    <x v="3"/>
    <x v="1"/>
    <s v="LIFT IFTS 24-02 UK"/>
    <s v="IFTS"/>
    <n v="35"/>
    <s v="ACS"/>
    <n v="2"/>
    <m/>
    <s v="X"/>
    <x v="1"/>
    <s v="NET"/>
    <s v="ATAG_DECI"/>
    <m/>
    <n v="13491"/>
    <s v="NET ATAG02"/>
    <d v="1899-12-30T10:05:00"/>
    <d v="1899-12-30T11:05:00"/>
    <d v="1899-12-30T01:00:00"/>
    <d v="1899-12-30T10:05:00"/>
    <d v="1899-12-30T11:05:00"/>
    <d v="1899-12-30T01:00:00"/>
    <s v="DCO"/>
    <s v="N/A"/>
  </r>
  <r>
    <n v="13493"/>
    <x v="3"/>
    <x v="1"/>
    <s v="IFTS LIFT 24-02 QATAR"/>
    <s v="QATAR"/>
    <n v="51"/>
    <s v="ACS"/>
    <n v="17"/>
    <s v="X"/>
    <m/>
    <x v="5"/>
    <s v="NET"/>
    <s v="DECI_PGM"/>
    <m/>
    <n v="13494"/>
    <s v="NET PGM02"/>
    <s v="11:35"/>
    <s v="12:35"/>
    <d v="1899-12-30T01:00:00"/>
    <d v="1899-12-30T11:35:00"/>
    <d v="1899-12-30T12:35:00"/>
    <d v="1899-12-30T01:00:00"/>
    <s v="DCO"/>
    <s v="N/A"/>
  </r>
  <r>
    <n v="13494"/>
    <x v="3"/>
    <x v="1"/>
    <s v="IFTS LIFT 24-02 QATAR"/>
    <s v="QATAR"/>
    <n v="54"/>
    <s v="ACS"/>
    <n v="12"/>
    <s v="X"/>
    <m/>
    <x v="4"/>
    <s v="NET"/>
    <s v="DECI_PGM"/>
    <m/>
    <n v="13493"/>
    <s v="NET PGM02"/>
    <d v="1899-12-30T11:35:00"/>
    <d v="1899-12-30T12:35:00"/>
    <d v="1899-12-30T01:00:00"/>
    <d v="1899-12-30T11:35:00"/>
    <d v="1899-12-30T12:35:00"/>
    <d v="1899-12-30T01:00:00"/>
    <s v="DCO"/>
    <s v="N/A"/>
  </r>
  <r>
    <n v="13495"/>
    <x v="3"/>
    <x v="1"/>
    <s v="LIFT IFTS 24-04 JPN"/>
    <s v="IFTS"/>
    <n v="56"/>
    <s v="ACS"/>
    <n v="10"/>
    <m/>
    <s v="X"/>
    <x v="6"/>
    <s v="STDA"/>
    <s v="DECI_STD"/>
    <m/>
    <m/>
    <s v="PT EMR04 RR01"/>
    <s v="11:35"/>
    <s v="12:35"/>
    <d v="1899-12-30T01:00:00"/>
    <d v="1899-12-30T11:35:00"/>
    <d v="1899-12-30T12:45:00"/>
    <d v="1899-12-30T01:10:00"/>
    <s v="DCO"/>
    <s v="N/A"/>
  </r>
  <r>
    <n v="13496"/>
    <x v="3"/>
    <x v="1"/>
    <s v="IP"/>
    <s v="ACS"/>
    <n v="15"/>
    <s v="IFTS"/>
    <n v="10"/>
    <m/>
    <s v="X"/>
    <x v="2"/>
    <s v="STDA"/>
    <s v="DECI_STD"/>
    <m/>
    <m/>
    <s v="RI SEM"/>
    <s v="11:35"/>
    <s v="12:35"/>
    <d v="1899-12-30T01:00:00"/>
    <d v="1899-12-30T11:30:00"/>
    <d v="1899-12-30T12:30:00"/>
    <d v="1899-12-30T01:00:00"/>
    <s v="DCO"/>
    <s v="N/A"/>
  </r>
  <r>
    <n v="13497"/>
    <x v="3"/>
    <x v="1"/>
    <s v="LIFT IFTS 24-02 JPN"/>
    <s v="IFTS"/>
    <n v="31"/>
    <s v="ACS"/>
    <n v="32"/>
    <m/>
    <s v="X"/>
    <x v="0"/>
    <s v="NET"/>
    <s v="ATAG_DECI"/>
    <m/>
    <n v="13498"/>
    <s v="NET ATAG02"/>
    <s v="13:05"/>
    <s v="14:05"/>
    <d v="1899-12-30T01:00:00"/>
    <d v="1899-12-30T13:00:00"/>
    <d v="1899-12-30T14:00:00"/>
    <d v="1899-12-30T01:00:00"/>
    <s v="DCO"/>
    <s v="N/A"/>
  </r>
  <r>
    <n v="13498"/>
    <x v="3"/>
    <x v="1"/>
    <s v="LIFT IFTS 24-02 JPN"/>
    <s v="IFTS"/>
    <n v="33"/>
    <s v="ACS"/>
    <n v="5"/>
    <m/>
    <s v="X"/>
    <x v="1"/>
    <s v="NET"/>
    <s v="ATAG_DECI"/>
    <m/>
    <n v="13497"/>
    <s v="NET ATAG01"/>
    <d v="1899-12-30T13:05:00"/>
    <d v="1899-12-30T14:05:00"/>
    <d v="1899-12-30T01:00:00"/>
    <d v="1899-12-30T13:05:00"/>
    <d v="1899-12-30T14:05:00"/>
    <d v="1899-12-30T01:00:00"/>
    <s v="DCO"/>
    <s v="N/A"/>
  </r>
  <r>
    <n v="13499"/>
    <x v="3"/>
    <x v="1"/>
    <s v="LIFT 24-03 SNG"/>
    <s v="IFTS"/>
    <n v="43"/>
    <s v="ACS"/>
    <n v="2"/>
    <m/>
    <s v="X"/>
    <x v="3"/>
    <s v="STDA"/>
    <s v="DECI_STD"/>
    <m/>
    <m/>
    <s v="PT ERT04"/>
    <s v="13:05"/>
    <s v="14:05"/>
    <d v="1899-12-30T01:00:00"/>
    <s v="13:05"/>
    <s v="14:05"/>
    <d v="1899-12-30T01:00:00"/>
    <s v="DCO"/>
    <s v="N/A"/>
  </r>
  <r>
    <n v="13500"/>
    <x v="3"/>
    <x v="1"/>
    <s v="IFTS LIFT 24-01 QATAR"/>
    <s v="QATAR"/>
    <n v="41"/>
    <s v="ACS"/>
    <n v="9"/>
    <s v="X"/>
    <m/>
    <x v="5"/>
    <s v="NET"/>
    <s v="DCA"/>
    <m/>
    <n v="13501"/>
    <s v="NET QRA01"/>
    <s v="14:35"/>
    <s v="15:35"/>
    <d v="1899-12-30T01:00:00"/>
    <s v="14:35"/>
    <s v="15:35"/>
    <d v="1899-12-30T01:00:00"/>
    <s v="DCO"/>
    <s v="N/A"/>
  </r>
  <r>
    <n v="13501"/>
    <x v="3"/>
    <x v="1"/>
    <s v="IFTS LIFT 24-01 QATAR"/>
    <s v="QATAR"/>
    <n v="49"/>
    <s v="ACS"/>
    <n v="13"/>
    <s v="X"/>
    <m/>
    <x v="4"/>
    <s v="NET"/>
    <s v="DCA"/>
    <m/>
    <n v="13500"/>
    <s v="NET QRA01"/>
    <d v="1899-12-30T14:35:00"/>
    <d v="1899-12-30T15:35:00"/>
    <d v="1899-12-30T01:00:00"/>
    <d v="1899-12-30T14:35:00"/>
    <d v="1899-12-30T15:35:00"/>
    <d v="1899-12-30T01:00:00"/>
    <s v="DCO"/>
    <s v="N/A"/>
  </r>
  <r>
    <n v="13502"/>
    <x v="3"/>
    <x v="1"/>
    <s v="IFTS LIFT 24-02 QATAR"/>
    <s v="QATAR"/>
    <n v="53"/>
    <s v="ACS"/>
    <n v="1"/>
    <s v="X"/>
    <m/>
    <x v="0"/>
    <s v="STDA"/>
    <s v="DECI_STD_NVG"/>
    <m/>
    <m/>
    <s v="FMS NVG01"/>
    <s v="14:35"/>
    <s v="15:35"/>
    <d v="1899-12-30T01:00:00"/>
    <s v="14:35"/>
    <s v="15:35"/>
    <d v="1899-12-30T01:00:00"/>
    <s v="DCO"/>
    <s v="N/A"/>
  </r>
  <r>
    <n v="13503"/>
    <x v="3"/>
    <x v="1"/>
    <s v="LIFT IFTS 24-03 UK"/>
    <s v="IFTS"/>
    <n v="39"/>
    <s v="IFTS"/>
    <n v="10"/>
    <m/>
    <s v="X"/>
    <x v="6"/>
    <s v="STDA"/>
    <s v="DECI_STD"/>
    <m/>
    <m/>
    <s v="PT ERT03"/>
    <s v="14:35"/>
    <s v="15:35"/>
    <d v="1899-12-30T01:00:00"/>
    <s v="14:35"/>
    <s v="15:35"/>
    <d v="1899-12-30T01:00:00"/>
    <s v="DCO"/>
    <s v="N/A"/>
  </r>
  <r>
    <n v="13504"/>
    <x v="4"/>
    <x v="1"/>
    <s v=" IFTS LIFT 24-03 QATAR"/>
    <s v="QATAR"/>
    <n v="57"/>
    <s v="ACS"/>
    <n v="5"/>
    <s v="X"/>
    <m/>
    <x v="5"/>
    <s v="NET"/>
    <s v="DECI_STD"/>
    <m/>
    <n v="13505"/>
    <s v="NET BTFFB01"/>
    <s v="07:05"/>
    <s v="08:05"/>
    <d v="1899-12-30T01:00:00"/>
    <d v="1899-12-30T07:05:00"/>
    <d v="1899-12-30T08:05:00"/>
    <d v="1899-12-30T01:00:00"/>
    <s v="DCO"/>
    <s v="N/A"/>
  </r>
  <r>
    <n v="13505"/>
    <x v="4"/>
    <x v="1"/>
    <s v=" IFTS LIFT 24-03 QATAR"/>
    <s v="QATAR"/>
    <n v="61"/>
    <s v="IFTS"/>
    <n v="22"/>
    <s v="X"/>
    <m/>
    <x v="0"/>
    <s v="NET"/>
    <s v="DECI_STD"/>
    <m/>
    <n v="13506"/>
    <s v="NET BTFFB01"/>
    <s v="07:05"/>
    <s v="08:05"/>
    <d v="1899-12-30T01:00:00"/>
    <s v="07:05"/>
    <s v="08:05"/>
    <d v="1899-12-30T01:00:00"/>
    <s v="DCO"/>
    <s v="N/A"/>
  </r>
  <r>
    <n v="13506"/>
    <x v="4"/>
    <x v="1"/>
    <s v="IFTS LIFT 24-01 QATAR"/>
    <s v="QATAR"/>
    <n v="45"/>
    <s v="IFTS"/>
    <n v="9"/>
    <s v="X"/>
    <m/>
    <x v="6"/>
    <s v="STDA"/>
    <s v="BRV_R2R_STD"/>
    <m/>
    <m/>
    <s v="PT R2R01"/>
    <s v="07:05"/>
    <s v="08:05"/>
    <d v="1899-12-30T01:00:00"/>
    <s v="07:05"/>
    <s v="08:05"/>
    <d v="1899-12-30T01:00:00"/>
    <s v="DCO"/>
    <s v="N/A"/>
  </r>
  <r>
    <n v="13507"/>
    <x v="4"/>
    <x v="1"/>
    <s v="IFTS LIFT 24-01 QATAR"/>
    <s v="QATAR"/>
    <n v="49"/>
    <s v="ACS"/>
    <n v="17"/>
    <s v="X"/>
    <m/>
    <x v="5"/>
    <s v="NET"/>
    <s v="DCA"/>
    <m/>
    <n v="13508"/>
    <s v="NET QRA02"/>
    <s v="08:35"/>
    <s v="09:35"/>
    <d v="1899-12-30T01:00:00"/>
    <d v="1899-12-30T08:35:00"/>
    <d v="1899-12-30T09:35:00"/>
    <d v="1899-12-30T01:00:00"/>
    <s v="DCO"/>
    <s v="N/A"/>
  </r>
  <r>
    <n v="13508"/>
    <x v="4"/>
    <x v="1"/>
    <s v="IFTS LIFT 24-01 QATAR"/>
    <s v="QATAR"/>
    <n v="41"/>
    <s v="ACS"/>
    <n v="9"/>
    <s v="X"/>
    <m/>
    <x v="4"/>
    <s v="NET"/>
    <s v="DCA"/>
    <m/>
    <n v="13507"/>
    <s v="NET QRA02"/>
    <d v="1899-12-30T08:35:00"/>
    <d v="1899-12-30T09:35:00"/>
    <d v="1899-12-30T01:00:00"/>
    <d v="1899-12-30T08:35:00"/>
    <d v="1899-12-30T09:35:00"/>
    <d v="1899-12-30T01:00:00"/>
    <s v="DCO"/>
    <s v="N/A"/>
  </r>
  <r>
    <n v="13509"/>
    <x v="4"/>
    <x v="1"/>
    <s v="IFTS LIFT 24-02 QATAR"/>
    <s v="QATAR"/>
    <n v="50"/>
    <s v="ACS"/>
    <n v="12"/>
    <s v="X"/>
    <m/>
    <x v="0"/>
    <s v="NET"/>
    <s v="DECI_STD_NVG"/>
    <m/>
    <n v="13510"/>
    <s v="NET BFFNVG01"/>
    <s v="08:35"/>
    <s v="09:35"/>
    <d v="1899-12-30T01:00:00"/>
    <s v="08:35"/>
    <s v="09:35"/>
    <d v="1899-12-30T01:00:00"/>
    <s v="DCO"/>
    <s v="N/A"/>
  </r>
  <r>
    <n v="13510"/>
    <x v="4"/>
    <x v="1"/>
    <s v="LIFT 24-43 ITA"/>
    <s v="AMI"/>
    <n v="66"/>
    <s v="IFTS"/>
    <n v="23"/>
    <s v="X"/>
    <m/>
    <x v="6"/>
    <s v="STDA"/>
    <s v="LOW LEVEL"/>
    <m/>
    <m/>
    <s v="SD SLL02"/>
    <s v="08:35"/>
    <s v="09:35"/>
    <d v="1899-12-30T01:00:00"/>
    <s v="08:35"/>
    <s v="09:35"/>
    <d v="1899-12-30T01:00:00"/>
    <s v="DCO"/>
    <s v="N/A"/>
  </r>
  <r>
    <n v="13511"/>
    <x v="4"/>
    <x v="1"/>
    <s v="IFTS LIFT 24-02 QATAR"/>
    <s v="QATAR"/>
    <n v="53"/>
    <s v="ACS"/>
    <n v="1"/>
    <s v="X"/>
    <m/>
    <x v="5"/>
    <s v="NET"/>
    <s v="DECI_STD_NVG"/>
    <m/>
    <n v="13512"/>
    <s v="NET BFFNVG01"/>
    <s v="10:05"/>
    <s v="11:05"/>
    <d v="1899-12-30T01:00:00"/>
    <d v="1899-12-30T10:05:00"/>
    <d v="1899-12-30T11:05:00"/>
    <d v="1899-12-30T01:00:00"/>
    <s v="DCO"/>
    <s v="N/A"/>
  </r>
  <r>
    <n v="13512"/>
    <x v="4"/>
    <x v="1"/>
    <s v="LIFT IFTS 24-02 JPN"/>
    <s v="IFTS"/>
    <n v="33"/>
    <s v="ACS"/>
    <n v="31"/>
    <m/>
    <s v="X"/>
    <x v="0"/>
    <s v="NET"/>
    <s v="ATAG_DECI"/>
    <m/>
    <n v="13513"/>
    <s v="NET ATAG02"/>
    <s v="10:05"/>
    <s v="11:05"/>
    <d v="1899-12-30T01:00:00"/>
    <s v="10:05"/>
    <s v="11:05"/>
    <d v="1899-12-30T01:00:00"/>
    <s v="DCO"/>
    <s v="N/A"/>
  </r>
  <r>
    <n v="13513"/>
    <x v="4"/>
    <x v="1"/>
    <s v="LIFT IFTS 24-02 JPN"/>
    <s v="IFTS"/>
    <n v="34"/>
    <s v="ACS"/>
    <n v="10"/>
    <m/>
    <s v="X"/>
    <x v="1"/>
    <s v="NET"/>
    <s v="ATAG_DECI"/>
    <m/>
    <n v="13512"/>
    <s v="NET ATAG02"/>
    <d v="1899-12-30T10:05:00"/>
    <d v="1899-12-30T11:05:00"/>
    <d v="1899-12-30T01:00:00"/>
    <d v="1899-12-30T10:05:00"/>
    <d v="1899-12-30T11:05:00"/>
    <d v="1899-12-30T01:00:00"/>
    <s v="DCO"/>
    <s v="N/A"/>
  </r>
  <r>
    <n v="13514"/>
    <x v="4"/>
    <x v="1"/>
    <s v="LIFT IFTS 24-03 SAUDI"/>
    <s v="IFTS"/>
    <n v="46"/>
    <s v="ACS"/>
    <n v="13"/>
    <m/>
    <s v="X"/>
    <x v="6"/>
    <s v="STDA"/>
    <s v="DECI_STD"/>
    <m/>
    <m/>
    <s v="PT ERT01"/>
    <s v="10:05"/>
    <s v="11:05"/>
    <d v="1899-12-30T01:00:00"/>
    <s v="10:05"/>
    <s v="11:05"/>
    <d v="1899-12-30T01:00:00"/>
    <s v="DCO"/>
    <s v="N/A"/>
  </r>
  <r>
    <n v="13515"/>
    <x v="4"/>
    <x v="1"/>
    <s v="LIFT IFTS 24-03 CAN"/>
    <s v="IFTS"/>
    <n v="38"/>
    <s v="ACS"/>
    <n v="2"/>
    <m/>
    <s v="X"/>
    <x v="5"/>
    <s v="NET"/>
    <s v="RNG_STD"/>
    <m/>
    <n v="13516"/>
    <s v="FMSC RNG01"/>
    <s v="11:35"/>
    <s v="12:35"/>
    <d v="1899-12-30T01:00:00"/>
    <d v="1899-12-30T11:35:00"/>
    <d v="1899-12-30T12:35:00"/>
    <d v="1899-12-30T01:00:00"/>
    <s v="DCO"/>
    <s v="N/A"/>
  </r>
  <r>
    <n v="13516"/>
    <x v="4"/>
    <x v="1"/>
    <s v="LIFT IFTS 24-03 CAN"/>
    <s v="IFTS"/>
    <n v="37"/>
    <s v="IFTS"/>
    <n v="23"/>
    <m/>
    <s v="X"/>
    <x v="0"/>
    <s v="NET"/>
    <s v="RNG_STD"/>
    <m/>
    <n v="13517"/>
    <s v="FMSC RNG01"/>
    <s v="11:35"/>
    <s v="12:35"/>
    <d v="1899-12-30T01:00:00"/>
    <s v="11:35"/>
    <s v="12:35"/>
    <d v="1899-12-30T01:00:00"/>
    <s v="DCO"/>
    <s v="N/A"/>
  </r>
  <r>
    <n v="13517"/>
    <x v="4"/>
    <x v="1"/>
    <s v="LIFT IFTS 24-04 JPN"/>
    <s v="IFTS"/>
    <n v="56"/>
    <s v="ACS"/>
    <n v="32"/>
    <m/>
    <s v="X"/>
    <x v="6"/>
    <s v="STDA"/>
    <s v="DECI_STD"/>
    <m/>
    <m/>
    <s v="FMS CF03"/>
    <s v="11:35"/>
    <d v="1899-12-30T12:40:00"/>
    <d v="1899-12-30T01:05:00"/>
    <s v="11:35"/>
    <s v="12:35"/>
    <d v="1899-12-30T01:00:00"/>
    <s v="DCO"/>
    <s v="N/A"/>
  </r>
  <r>
    <n v="13518"/>
    <x v="4"/>
    <x v="1"/>
    <s v="LIFT IFTS 24-02 JPN"/>
    <s v="IFTS"/>
    <n v="32"/>
    <s v="IFTS"/>
    <n v="9"/>
    <m/>
    <s v="X"/>
    <x v="5"/>
    <s v="NET"/>
    <s v="ATAG_DECI"/>
    <m/>
    <n v="13519"/>
    <s v="NET ATAG02"/>
    <s v="13:05"/>
    <s v="14:05"/>
    <d v="1899-12-30T01:00:00"/>
    <s v="13:05"/>
    <s v="14:05"/>
    <d v="1899-12-30T01:00:00"/>
    <s v="DCO"/>
    <s v="N/A"/>
  </r>
  <r>
    <n v="13519"/>
    <x v="4"/>
    <x v="1"/>
    <s v="LIFT IFTS 24-02 JPN"/>
    <s v="IFTS"/>
    <n v="30"/>
    <s v="ACS"/>
    <n v="1"/>
    <m/>
    <s v="X"/>
    <x v="4"/>
    <s v="NET"/>
    <s v="ATAG_DECI"/>
    <m/>
    <n v="13518"/>
    <s v="NET ATAG02"/>
    <d v="1899-12-30T13:05:00"/>
    <d v="1899-12-30T14:05:00"/>
    <d v="1899-12-30T01:00:00"/>
    <d v="1899-12-30T13:05:00"/>
    <d v="1899-12-30T14:05:00"/>
    <d v="1899-12-30T01:00:00"/>
    <s v="DCO"/>
    <s v="N/A"/>
  </r>
  <r>
    <n v="13520"/>
    <x v="4"/>
    <x v="1"/>
    <s v="LIFT IFTS 24-03 UK"/>
    <s v="IFTS"/>
    <n v="40"/>
    <s v="ACS"/>
    <n v="5"/>
    <m/>
    <s v="X"/>
    <x v="0"/>
    <s v="NET"/>
    <s v="RNG_STD"/>
    <m/>
    <n v="13521"/>
    <s v="FMSC RNG01"/>
    <s v="13:05"/>
    <s v="14:05"/>
    <d v="1899-12-30T01:00:00"/>
    <s v="13:05"/>
    <s v="14:05"/>
    <d v="1899-12-30T01:00:00"/>
    <s v="DCO"/>
    <s v="N/A"/>
  </r>
  <r>
    <n v="13521"/>
    <x v="4"/>
    <x v="1"/>
    <s v="IFTS LIFT 24-01 QATAR"/>
    <s v="QATAR"/>
    <n v="45"/>
    <s v="ACS"/>
    <n v="31"/>
    <s v="X"/>
    <m/>
    <x v="6"/>
    <s v="STDA"/>
    <s v="BRV_R2R_STD"/>
    <m/>
    <m/>
    <s v="PT R2R02"/>
    <s v="13:05"/>
    <s v="14:05"/>
    <d v="1899-12-30T01:00:00"/>
    <s v="13:05"/>
    <s v="14:05"/>
    <d v="1899-12-30T01:00:00"/>
    <s v="DCO"/>
    <s v="N/A"/>
  </r>
  <r>
    <n v="13522"/>
    <x v="4"/>
    <x v="1"/>
    <s v="IFTS LIFT 24-02 QATAR"/>
    <s v="QATAR"/>
    <n v="54"/>
    <s v="ACS"/>
    <n v="9"/>
    <s v="X"/>
    <m/>
    <x v="5"/>
    <s v="NET"/>
    <s v="DECI_PGM"/>
    <m/>
    <n v="13523"/>
    <s v="NET PGM03"/>
    <s v="14:35"/>
    <s v="15:35"/>
    <d v="1899-12-30T01:00:00"/>
    <s v="14:35"/>
    <s v="15:35"/>
    <d v="1899-12-30T01:00:00"/>
    <s v="DCO"/>
    <s v="N/A"/>
  </r>
  <r>
    <n v="13523"/>
    <x v="4"/>
    <x v="1"/>
    <s v="IFTS LIFT 24-02 QATAR"/>
    <s v="QATAR"/>
    <n v="51"/>
    <s v="ACS"/>
    <n v="17"/>
    <s v="X"/>
    <m/>
    <x v="4"/>
    <s v="NET"/>
    <s v="DECI_PGM"/>
    <m/>
    <n v="13522"/>
    <s v="NET PGM03"/>
    <d v="1899-12-30T14:35:00"/>
    <d v="1899-12-30T15:35:00"/>
    <d v="1899-12-30T01:00:00"/>
    <d v="1899-12-30T14:35:00"/>
    <d v="1899-12-30T15:35:00"/>
    <d v="1899-12-30T01:00:00"/>
    <s v="DCO"/>
    <s v="N/A"/>
  </r>
  <r>
    <n v="13524"/>
    <x v="4"/>
    <x v="1"/>
    <s v="LIFT IFTS 24-03 UK"/>
    <s v="IFTS"/>
    <n v="39"/>
    <s v="ACS"/>
    <n v="12"/>
    <m/>
    <s v="X"/>
    <x v="0"/>
    <s v="NET"/>
    <s v="RNG_STD"/>
    <m/>
    <n v="13525"/>
    <s v="FMSC RNG01"/>
    <s v="14:35"/>
    <s v="15:35"/>
    <d v="1899-12-30T01:00:00"/>
    <s v="14:35"/>
    <s v="15:35"/>
    <d v="1899-12-30T01:00:00"/>
    <s v="DCO"/>
    <s v="N/A"/>
  </r>
  <r>
    <n v="13525"/>
    <x v="5"/>
    <x v="1"/>
    <s v="LIFT IFTS 24-03 UK"/>
    <s v="IFTS"/>
    <n v="39"/>
    <s v="IFTS"/>
    <n v="9"/>
    <m/>
    <s v="X"/>
    <x v="5"/>
    <s v="NET"/>
    <s v="RNG_STD"/>
    <m/>
    <n v="13526"/>
    <s v="FMSC RNG02"/>
    <s v="07:05"/>
    <s v="08:05"/>
    <d v="1899-12-30T01:00:00"/>
    <s v="07:05"/>
    <d v="1899-12-30T07:55:00"/>
    <d v="1899-12-30T00:50:00"/>
    <s v="DCO"/>
    <s v="N/A"/>
  </r>
  <r>
    <n v="13526"/>
    <x v="5"/>
    <x v="1"/>
    <s v="LIFT IFTS 24-03 UK"/>
    <s v="IFTS"/>
    <n v="40"/>
    <s v="ACS"/>
    <n v="30"/>
    <m/>
    <s v="X"/>
    <x v="0"/>
    <s v="NET"/>
    <s v="RNG_STD"/>
    <m/>
    <n v="13527"/>
    <s v="FMSC RNG02"/>
    <s v="07:05"/>
    <s v="08:05"/>
    <d v="1899-12-30T01:00:00"/>
    <d v="1899-12-30T07:10:00"/>
    <d v="1899-12-30T08:00:00"/>
    <d v="1899-12-30T00:50:00"/>
    <s v="DCO"/>
    <s v="N/A"/>
  </r>
  <r>
    <n v="13527"/>
    <x v="5"/>
    <x v="1"/>
    <s v="IFTS LIFT 24-01 QATAR"/>
    <s v="QATAR"/>
    <n v="45"/>
    <s v="ACS"/>
    <n v="1"/>
    <s v="X"/>
    <m/>
    <x v="6"/>
    <s v="STDA"/>
    <s v="BRV_R2R_STD"/>
    <m/>
    <m/>
    <s v="PT BVR01"/>
    <s v="07:05"/>
    <s v="08:05"/>
    <d v="1899-12-30T01:00:00"/>
    <s v="07:05"/>
    <s v="08:05"/>
    <d v="1899-12-30T01:00:00"/>
    <s v="DCO"/>
    <s v="N/A"/>
  </r>
  <r>
    <n v="13528"/>
    <x v="5"/>
    <x v="1"/>
    <s v="IFTS LIFT 24-01 QATAR"/>
    <s v="QATAR"/>
    <n v="42"/>
    <s v="ACS"/>
    <n v="17"/>
    <s v="X"/>
    <m/>
    <x v="5"/>
    <s v="NET"/>
    <s v="DCA"/>
    <m/>
    <n v="13529"/>
    <s v="NET DCA01"/>
    <s v="08:35"/>
    <s v="09:35"/>
    <d v="1899-12-30T01:00:00"/>
    <s v="08:35"/>
    <s v="09:35"/>
    <d v="1899-12-30T01:00:00"/>
    <s v="DCO"/>
    <s v="N/A"/>
  </r>
  <r>
    <n v="13529"/>
    <x v="5"/>
    <x v="1"/>
    <s v="IFTS LIFT 24-01 QATAR"/>
    <s v="QATAR"/>
    <n v="44"/>
    <s v="ACS"/>
    <n v="9"/>
    <s v="X"/>
    <m/>
    <x v="4"/>
    <s v="NET"/>
    <s v="DCA"/>
    <m/>
    <n v="13528"/>
    <s v="NET DCA01"/>
    <d v="1899-12-30T08:35:00"/>
    <d v="1899-12-30T09:35:00"/>
    <d v="1899-12-30T01:00:00"/>
    <s v="08:35"/>
    <s v="09:35"/>
    <d v="1899-12-30T01:00:00"/>
    <s v="DCO"/>
    <s v="N/A"/>
  </r>
  <r>
    <n v="13530"/>
    <x v="5"/>
    <x v="1"/>
    <s v=" IFTS LIFT 24-03 QATAR"/>
    <s v="QATAR"/>
    <n v="57"/>
    <s v="ACS"/>
    <n v="12"/>
    <s v="X"/>
    <m/>
    <x v="0"/>
    <s v="NET"/>
    <s v="DECI_STD"/>
    <m/>
    <n v="13531"/>
    <s v="NET BTFFB02"/>
    <s v="08:35"/>
    <s v="09:35"/>
    <d v="1899-12-30T01:00:00"/>
    <s v="08:35"/>
    <s v="09:35"/>
    <d v="1899-12-30T01:00:00"/>
    <s v="DCO"/>
    <s v="N/A"/>
  </r>
  <r>
    <n v="13531"/>
    <x v="5"/>
    <x v="1"/>
    <s v=" IFTS LIFT 24-03 QATAR"/>
    <s v="QATAR"/>
    <n v="60"/>
    <s v="ACS"/>
    <n v="2"/>
    <s v="X"/>
    <m/>
    <x v="6"/>
    <s v="STDA"/>
    <s v="DECI_STD"/>
    <m/>
    <m/>
    <s v="FMS NIT01"/>
    <s v="08:35"/>
    <s v="09:35"/>
    <d v="1899-12-30T01:00:00"/>
    <s v="08:35"/>
    <s v="09:35"/>
    <d v="1899-12-30T01:00:00"/>
    <s v="DCO"/>
    <s v="N/A"/>
  </r>
  <r>
    <n v="13532"/>
    <x v="5"/>
    <x v="1"/>
    <s v="LIFT IFTS 24-03 CAN"/>
    <s v="IFTS"/>
    <n v="37"/>
    <s v="ACS"/>
    <n v="10"/>
    <m/>
    <s v="X"/>
    <x v="5"/>
    <s v="NET"/>
    <s v="RNG_STD"/>
    <m/>
    <n v="13533"/>
    <s v="FMSC RNG02"/>
    <s v="10:05"/>
    <s v="11:05"/>
    <d v="1899-12-30T01:00:00"/>
    <s v="10:05"/>
    <s v="11:05"/>
    <d v="1899-12-30T01:00:00"/>
    <s v="DCO"/>
    <s v="N/A"/>
  </r>
  <r>
    <n v="13533"/>
    <x v="5"/>
    <x v="1"/>
    <s v=" IFTS LIFT 24-03 QATAR"/>
    <s v="QATAR"/>
    <n v="61"/>
    <s v="ACS"/>
    <n v="30"/>
    <s v="X"/>
    <m/>
    <x v="0"/>
    <s v="NET"/>
    <s v="DECI_STD"/>
    <m/>
    <n v="13534"/>
    <s v="NET BTFFB02"/>
    <s v="10:05"/>
    <s v="11:05"/>
    <d v="1899-12-30T01:00:00"/>
    <s v="10:05"/>
    <d v="1899-12-30T11:00:00"/>
    <d v="1899-12-30T00:55:00"/>
    <s v="DCO"/>
    <s v="N/A"/>
  </r>
  <r>
    <n v="13534"/>
    <x v="5"/>
    <x v="1"/>
    <s v="IFTS LIFT 24-01 QATAR"/>
    <s v="QATAR"/>
    <n v="45"/>
    <s v="ACS"/>
    <n v="5"/>
    <s v="X"/>
    <m/>
    <x v="6"/>
    <s v="STDA"/>
    <s v="BRV_R2R_STD"/>
    <m/>
    <m/>
    <s v="PT BVR02"/>
    <s v="10:05"/>
    <s v="11:05"/>
    <d v="1899-12-30T01:00:00"/>
    <s v="10:05"/>
    <s v="11:05"/>
    <d v="1899-12-30T01:00:00"/>
    <s v="DCO"/>
    <s v="N/A"/>
  </r>
  <r>
    <n v="13535"/>
    <x v="5"/>
    <x v="1"/>
    <s v="IFTS LIFT 24-01 QATAR"/>
    <s v="QATAR"/>
    <n v="41"/>
    <s v="ACS"/>
    <n v="31"/>
    <s v="X"/>
    <m/>
    <x v="5"/>
    <s v="NET"/>
    <s v="DCA"/>
    <m/>
    <n v="13536"/>
    <s v="NET DCA01"/>
    <s v="11:35"/>
    <s v="12:35"/>
    <d v="1899-12-30T01:00:00"/>
    <d v="1899-12-30T11:35:00"/>
    <d v="1899-12-30T12:35:00"/>
    <d v="1899-12-30T01:00:00"/>
    <s v="DCO"/>
    <s v="N/A"/>
  </r>
  <r>
    <n v="13536"/>
    <x v="5"/>
    <x v="1"/>
    <s v="IFTS LIFT 24-01 QATAR"/>
    <s v="QATAR"/>
    <n v="49"/>
    <s v="IFTS"/>
    <n v="22"/>
    <s v="X"/>
    <m/>
    <x v="4"/>
    <s v="NET"/>
    <s v="DCA"/>
    <m/>
    <n v="13535"/>
    <s v="NET DCA01"/>
    <d v="1899-12-30T11:35:00"/>
    <d v="1899-12-30T12:35:00"/>
    <d v="1899-12-30T01:00:00"/>
    <d v="1899-12-30T11:35:00"/>
    <d v="1899-12-30T12:35:00"/>
    <d v="1899-12-30T01:00:00"/>
    <s v="DCO"/>
    <s v="N/A"/>
  </r>
  <r>
    <n v="13537"/>
    <x v="5"/>
    <x v="1"/>
    <s v="LIFT IFTS 24-03 CAN"/>
    <s v="IFTS"/>
    <n v="38"/>
    <s v="ACS"/>
    <n v="32"/>
    <m/>
    <s v="X"/>
    <x v="0"/>
    <s v="NET"/>
    <s v="RNG_STD"/>
    <m/>
    <n v="13538"/>
    <s v="FMSC RNG02"/>
    <s v="11:35"/>
    <s v="12:35"/>
    <d v="1899-12-30T01:00:00"/>
    <d v="1899-12-30T11:35:00"/>
    <d v="1899-12-30T12:35:00"/>
    <d v="1899-12-30T01:00:00"/>
    <s v="DCO"/>
    <s v="N/A"/>
  </r>
  <r>
    <n v="13538"/>
    <x v="6"/>
    <x v="2"/>
    <s v="LIFT IFTS 24-03 UK"/>
    <s v="IFTS"/>
    <n v="40"/>
    <s v="ACS"/>
    <n v="1"/>
    <m/>
    <s v="X"/>
    <x v="0"/>
    <s v="NET"/>
    <s v="RNG_STD"/>
    <m/>
    <n v="13539"/>
    <s v="FMSC ARNG01"/>
    <s v="07:05"/>
    <s v="08:05"/>
    <d v="1899-12-30T01:00:00"/>
    <s v="07:05"/>
    <s v="08:05"/>
    <d v="1899-12-30T01:00:00"/>
    <s v="DCO"/>
    <s v="N/A"/>
  </r>
  <r>
    <n v="13539"/>
    <x v="6"/>
    <x v="2"/>
    <s v="LIFT 24-43 ITA"/>
    <s v="AMI"/>
    <n v="65"/>
    <s v="ACS"/>
    <n v="14"/>
    <s v="X"/>
    <m/>
    <x v="6"/>
    <s v="STDA"/>
    <s v="PGM"/>
    <m/>
    <m/>
    <s v="SD PGM01"/>
    <s v="07:05"/>
    <s v="08:05"/>
    <d v="1899-12-30T01:00:00"/>
    <s v="07:05"/>
    <s v="08:05"/>
    <d v="1899-12-30T01:00:00"/>
    <s v="DCO"/>
    <s v="N/A"/>
  </r>
  <r>
    <n v="13540"/>
    <x v="6"/>
    <x v="2"/>
    <s v="IFTS LIFT 24-02 QATAR"/>
    <s v="QATAR"/>
    <n v="51"/>
    <s v="ACS"/>
    <n v="5"/>
    <s v="X"/>
    <m/>
    <x v="3"/>
    <s v="STDA"/>
    <s v="DECI_STD"/>
    <m/>
    <m/>
    <s v="PT ERT01"/>
    <s v="07:05"/>
    <s v="08:05"/>
    <d v="1899-12-30T01:00:00"/>
    <d v="1899-12-30T08:00:00"/>
    <d v="1899-12-30T08:00:00"/>
    <d v="1899-12-30T00:00:00"/>
    <s v="DCO"/>
    <s v="N/A"/>
  </r>
  <r>
    <n v="13541"/>
    <x v="6"/>
    <x v="2"/>
    <s v="IFTS LIFT 24-02 QATAR"/>
    <s v="QATAR"/>
    <n v="53"/>
    <s v="ACS"/>
    <n v="17"/>
    <s v="X"/>
    <m/>
    <x v="5"/>
    <s v="NET"/>
    <s v="RNG_STD"/>
    <m/>
    <n v="13542"/>
    <s v="NET RNG01"/>
    <s v="08:35"/>
    <s v="09:35"/>
    <d v="1899-12-30T01:00:00"/>
    <d v="1899-12-30T08:35:00"/>
    <d v="1899-12-30T09:35:00"/>
    <d v="1899-12-30T01:00:00"/>
    <s v="DCO"/>
    <s v="N/A"/>
  </r>
  <r>
    <n v="13542"/>
    <x v="6"/>
    <x v="2"/>
    <s v="IFTS LIFT 24-02 QATAR"/>
    <s v="QATAR"/>
    <n v="54"/>
    <s v="ACS"/>
    <n v="32"/>
    <s v="X"/>
    <m/>
    <x v="0"/>
    <s v="NET"/>
    <s v="RNG_STD"/>
    <m/>
    <n v="13543"/>
    <s v="NET RNG01"/>
    <s v="08:35"/>
    <s v="09:35"/>
    <d v="1899-12-30T01:00:00"/>
    <s v="08:35"/>
    <s v="09:35"/>
    <d v="1899-12-30T01:00:00"/>
    <s v="DCO"/>
    <s v="N/A"/>
  </r>
  <r>
    <n v="13543"/>
    <x v="6"/>
    <x v="2"/>
    <s v="LIFT 24-43 ITA"/>
    <s v="AMI"/>
    <n v="68"/>
    <s v="ACS"/>
    <n v="2"/>
    <s v="X"/>
    <m/>
    <x v="6"/>
    <s v="STDA"/>
    <s v="PGM"/>
    <m/>
    <m/>
    <s v="SD PGM01"/>
    <s v="08:35"/>
    <s v="09:35"/>
    <d v="1899-12-30T01:00:00"/>
    <s v="08:35"/>
    <s v="09:35"/>
    <d v="1899-12-30T01:00:00"/>
    <s v="DCO"/>
    <s v="N/A"/>
  </r>
  <r>
    <n v="13544"/>
    <x v="6"/>
    <x v="2"/>
    <s v="IFTS LIFT 24-02 QATAR"/>
    <s v="QATAR"/>
    <n v="51"/>
    <s v="ACS"/>
    <n v="13"/>
    <s v="X"/>
    <m/>
    <x v="5"/>
    <s v="NET"/>
    <s v="RNG_STD"/>
    <m/>
    <n v="13545"/>
    <s v="NET RNG01"/>
    <s v="10:05"/>
    <s v="11:05"/>
    <d v="1899-12-30T01:00:00"/>
    <d v="1899-12-30T10:30:00"/>
    <d v="1899-12-30T11:20:00"/>
    <d v="1899-12-30T00:50:00"/>
    <s v="DCO"/>
    <s v="N/A"/>
  </r>
  <r>
    <n v="13545"/>
    <x v="6"/>
    <x v="2"/>
    <s v="LIFT 24-43 ITA"/>
    <s v="AMI"/>
    <n v="66"/>
    <s v="ACS"/>
    <n v="10"/>
    <s v="X"/>
    <m/>
    <x v="6"/>
    <s v="STDA"/>
    <s v="PGM"/>
    <m/>
    <m/>
    <s v="SD PGM01"/>
    <s v="10:05"/>
    <s v="11:05"/>
    <d v="1899-12-30T01:00:00"/>
    <s v="10:05"/>
    <s v="11:05"/>
    <d v="1899-12-30T01:00:00"/>
    <s v="DCO"/>
    <s v="N/A"/>
  </r>
  <r>
    <n v="13546"/>
    <x v="6"/>
    <x v="2"/>
    <s v="LIFT IFTS 24-03 UK"/>
    <s v="IFTS"/>
    <n v="39"/>
    <s v="ACS"/>
    <n v="12"/>
    <m/>
    <s v="X"/>
    <x v="5"/>
    <s v="NET"/>
    <s v="RNG_STD"/>
    <m/>
    <n v="13547"/>
    <s v="FMSC ARNG01"/>
    <s v="11:35"/>
    <s v="12:35"/>
    <d v="1899-12-30T01:00:00"/>
    <d v="1899-12-30T11:35:00"/>
    <d v="1899-12-30T12:35:00"/>
    <d v="1899-12-30T01:00:00"/>
    <s v="DCO"/>
    <s v="N/A"/>
  </r>
  <r>
    <n v="13547"/>
    <x v="6"/>
    <x v="2"/>
    <s v="LIFT IFTS 24-03 CAN"/>
    <s v="IFTS"/>
    <n v="37"/>
    <s v="IFTS"/>
    <n v="22"/>
    <m/>
    <s v="X"/>
    <x v="0"/>
    <s v="NET"/>
    <s v="RNG_STD"/>
    <m/>
    <n v="13548"/>
    <s v="FMSC ARNG01"/>
    <s v="11:35"/>
    <s v="12:35"/>
    <d v="1899-12-30T01:00:00"/>
    <s v="11:35"/>
    <s v="12:35"/>
    <d v="1899-12-30T01:00:00"/>
    <s v="DCO"/>
    <s v="N/A"/>
  </r>
  <r>
    <n v="13548"/>
    <x v="6"/>
    <x v="2"/>
    <s v="LIFT 24-43 ITA"/>
    <s v="AMI"/>
    <n v="69"/>
    <s v="ACS"/>
    <n v="2"/>
    <s v="X"/>
    <m/>
    <x v="6"/>
    <s v="STDA"/>
    <s v="PGM"/>
    <m/>
    <m/>
    <s v="SD PGM01"/>
    <s v="11:35"/>
    <s v="12:35"/>
    <d v="1899-12-30T01:00:00"/>
    <s v="11:35"/>
    <s v="12:35"/>
    <d v="1899-12-30T01:00:00"/>
    <s v="DCO"/>
    <s v="N/A"/>
  </r>
  <r>
    <n v="13549"/>
    <x v="6"/>
    <x v="2"/>
    <s v="LIFT IFTS 24-03 CAN"/>
    <s v="IFTS"/>
    <n v="38"/>
    <s v="ACS"/>
    <n v="1"/>
    <m/>
    <s v="X"/>
    <x v="5"/>
    <s v="NET"/>
    <s v="RNG_STD"/>
    <m/>
    <n v="13550"/>
    <s v="FMSC ARNG01"/>
    <s v="13:05"/>
    <s v="14:05"/>
    <d v="1899-12-30T01:00:00"/>
    <d v="1899-12-30T13:05:00"/>
    <d v="1899-12-30T14:05:00"/>
    <d v="1899-12-30T01:00:00"/>
    <s v="DCO"/>
    <s v="N/A"/>
  </r>
  <r>
    <n v="13550"/>
    <x v="6"/>
    <x v="2"/>
    <s v="IFTS LIFT 24-02 QATAR"/>
    <s v="QATAR"/>
    <n v="55"/>
    <s v="ACS"/>
    <n v="10"/>
    <s v="X"/>
    <m/>
    <x v="0"/>
    <s v="STDA"/>
    <s v="DECI_STD_NVG"/>
    <m/>
    <m/>
    <s v="FMS NVG01"/>
    <s v="13:05"/>
    <s v="14:05"/>
    <d v="1899-12-30T01:00:00"/>
    <d v="1899-12-30T13:05:00"/>
    <d v="1899-12-30T14:05:00"/>
    <d v="1899-12-30T01:00:00"/>
    <s v="DCO"/>
    <s v="N/A"/>
  </r>
  <r>
    <n v="13551"/>
    <x v="6"/>
    <x v="2"/>
    <s v="IFTS LIFT 24-02 QATAR"/>
    <s v="QATAR"/>
    <n v="54"/>
    <s v="ACS"/>
    <n v="5"/>
    <s v="X"/>
    <m/>
    <x v="3"/>
    <s v="STDA"/>
    <s v="DECI_STD"/>
    <m/>
    <m/>
    <s v="PT ERT01"/>
    <s v="13:05"/>
    <s v="14:05"/>
    <d v="1899-12-30T01:00:00"/>
    <s v="13:05"/>
    <s v="14:05"/>
    <d v="1899-12-30T01:00:00"/>
    <s v="DCO"/>
    <s v="N/A"/>
  </r>
  <r>
    <n v="13552"/>
    <x v="6"/>
    <x v="2"/>
    <s v="IFTS LIFT 24-02 QATAR"/>
    <s v="QATAR"/>
    <n v="50"/>
    <s v="ACS"/>
    <n v="30"/>
    <s v="X"/>
    <m/>
    <x v="5"/>
    <s v="NET"/>
    <s v="RNG_STD"/>
    <m/>
    <n v="13553"/>
    <s v="NET RNG01"/>
    <s v="14:35"/>
    <s v="15:35"/>
    <d v="1899-12-30T01:00:00"/>
    <d v="1899-12-30T14:35:00"/>
    <d v="1899-12-30T15:25:00"/>
    <d v="1899-12-30T00:50:00"/>
    <s v="DCO"/>
    <s v="N/A"/>
  </r>
  <r>
    <n v="13553"/>
    <x v="6"/>
    <x v="2"/>
    <s v="IFTS LIFT 24-01 QATAR"/>
    <s v="QATAR"/>
    <n v="48"/>
    <s v="ACS"/>
    <n v="31"/>
    <s v="X"/>
    <m/>
    <x v="6"/>
    <s v="STDA"/>
    <s v="BRV_R2R_STD"/>
    <m/>
    <m/>
    <s v="PT R2R01"/>
    <s v="14:35"/>
    <s v="15:35"/>
    <d v="1899-12-30T01:00:00"/>
    <d v="1899-12-30T14:30:00"/>
    <d v="1899-12-30T15:30:00"/>
    <d v="1899-12-30T01:00:00"/>
    <s v="DCO"/>
    <s v="N/A"/>
  </r>
  <r>
    <n v="13554"/>
    <x v="6"/>
    <x v="2"/>
    <s v="IFTS 23-02 QATAR"/>
    <s v="QATAR"/>
    <n v="11"/>
    <s v="ACS"/>
    <n v="17"/>
    <s v="X"/>
    <m/>
    <x v="0"/>
    <s v="STDA"/>
    <s v="BRV_R2R_STD"/>
    <m/>
    <m/>
    <s v="PT R2R01"/>
    <s v="14:35"/>
    <s v="15:35"/>
    <d v="1899-12-30T01:00:00"/>
    <s v="14:35"/>
    <s v="15:35"/>
    <d v="1899-12-30T01:00:00"/>
    <s v="DCO"/>
    <s v="N/A"/>
  </r>
  <r>
    <n v="13555"/>
    <x v="7"/>
    <x v="2"/>
    <s v="IFTS LIFT 24-01 QATAR"/>
    <s v="QATAR"/>
    <n v="44"/>
    <s v="ACS"/>
    <n v="10"/>
    <s v="X"/>
    <m/>
    <x v="5"/>
    <s v="NET"/>
    <s v="DCA"/>
    <m/>
    <n v="13556"/>
    <s v="NET DCA02 CPL01"/>
    <s v="07:05"/>
    <s v="08:05"/>
    <d v="1899-12-30T01:00:00"/>
    <d v="1899-12-30T07:05:00"/>
    <d v="1899-12-30T08:15:00"/>
    <d v="1899-12-30T01:10:00"/>
    <s v="DCO"/>
    <s v="N/A"/>
  </r>
  <r>
    <n v="13556"/>
    <x v="7"/>
    <x v="2"/>
    <s v="IFTS LIFT 24-01 QATAR"/>
    <s v="QATAR"/>
    <n v="42"/>
    <s v="ACS"/>
    <n v="32"/>
    <s v="X"/>
    <m/>
    <x v="4"/>
    <s v="NET"/>
    <s v="DCA"/>
    <m/>
    <n v="13555"/>
    <s v="NET DCA02 CPL01"/>
    <d v="1899-12-30T07:05:00"/>
    <d v="1899-12-30T08:05:00"/>
    <d v="1899-12-30T01:00:00"/>
    <d v="1899-12-30T07:05:00"/>
    <d v="1899-12-30T08:15:00"/>
    <d v="1899-12-30T01:10:00"/>
    <s v="DCO"/>
    <s v="N/A"/>
  </r>
  <r>
    <n v="13557"/>
    <x v="7"/>
    <x v="2"/>
    <s v="LIFT 24-43 ITA"/>
    <s v="AMI"/>
    <n v="65"/>
    <s v="IFTS"/>
    <n v="23"/>
    <s v="X"/>
    <m/>
    <x v="0"/>
    <s v="NET"/>
    <s v="PGM"/>
    <m/>
    <n v="13558"/>
    <s v="SD PGM02"/>
    <s v="07:05"/>
    <s v="08:05"/>
    <d v="1899-12-30T01:00:00"/>
    <s v="07:05"/>
    <s v="08:05"/>
    <d v="1899-12-30T01:00:00"/>
    <s v="DCO"/>
    <s v="N/A"/>
  </r>
  <r>
    <n v="13558"/>
    <x v="7"/>
    <x v="2"/>
    <s v="LIFT 24-43 ITA"/>
    <s v="AMI"/>
    <n v="68"/>
    <s v="ACS"/>
    <n v="5"/>
    <s v="X"/>
    <m/>
    <x v="1"/>
    <s v="NET"/>
    <s v="PGM"/>
    <m/>
    <n v="13557"/>
    <s v="SD PGM02"/>
    <d v="1899-12-30T07:05:00"/>
    <d v="1899-12-30T08:05:00"/>
    <d v="1899-12-30T01:00:00"/>
    <d v="1899-12-30T07:05:00"/>
    <d v="1899-12-30T08:05:00"/>
    <d v="1899-12-30T01:00:00"/>
    <s v="DCO"/>
    <s v="N/A"/>
  </r>
  <r>
    <n v="13559"/>
    <x v="7"/>
    <x v="2"/>
    <s v="IFTS 23-02 QATAR"/>
    <s v="QATAR"/>
    <n v="11"/>
    <s v="ACS"/>
    <n v="9"/>
    <s v="X"/>
    <m/>
    <x v="6"/>
    <s v="STDA"/>
    <s v="BRV_R2R_STD"/>
    <m/>
    <m/>
    <s v="PT R2R02"/>
    <s v="07:05"/>
    <s v="08:05"/>
    <d v="1899-12-30T01:00:00"/>
    <s v="07:05"/>
    <s v="08:05"/>
    <d v="1899-12-30T01:00:00"/>
    <s v="DCO"/>
    <s v="N/A"/>
  </r>
  <r>
    <n v="13560"/>
    <x v="7"/>
    <x v="2"/>
    <s v="IFTS LIFT 24-01 QATAR"/>
    <s v="QATAR"/>
    <n v="49"/>
    <s v="ACS"/>
    <n v="31"/>
    <s v="X"/>
    <m/>
    <x v="5"/>
    <s v="NET"/>
    <s v="DCA"/>
    <m/>
    <n v="13561"/>
    <s v="NET DCA02"/>
    <s v="08:35"/>
    <s v="09:35"/>
    <d v="1899-12-30T01:00:00"/>
    <d v="1899-12-30T08:35:00"/>
    <d v="1899-12-30T09:50:00"/>
    <d v="1899-12-30T01:15:00"/>
    <s v="DCO"/>
    <s v="N/A"/>
  </r>
  <r>
    <n v="13561"/>
    <x v="7"/>
    <x v="2"/>
    <s v="IFTS LIFT 24-01 QATAR"/>
    <s v="QATAR"/>
    <n v="41"/>
    <s v="IFTS"/>
    <n v="22"/>
    <s v="X"/>
    <m/>
    <x v="4"/>
    <s v="NET"/>
    <s v="DCA"/>
    <m/>
    <n v="13560"/>
    <s v="NET DCA02"/>
    <d v="1899-12-30T08:35:00"/>
    <d v="1899-12-30T09:35:00"/>
    <d v="1899-12-30T01:00:00"/>
    <d v="1899-12-30T08:35:00"/>
    <d v="1899-12-30T09:50:00"/>
    <d v="1899-12-30T01:15:00"/>
    <s v="DCO"/>
    <s v="N/A"/>
  </r>
  <r>
    <n v="13562"/>
    <x v="7"/>
    <x v="2"/>
    <s v="IFTS LIFT 24-02 QATAR"/>
    <s v="QATAR"/>
    <n v="51"/>
    <s v="ACS"/>
    <n v="30"/>
    <s v="X"/>
    <m/>
    <x v="0"/>
    <s v="NET"/>
    <s v="RNG_STD"/>
    <m/>
    <n v="13563"/>
    <s v="NET RNG02"/>
    <s v="08:35"/>
    <s v="09:35"/>
    <d v="1899-12-30T01:00:00"/>
    <s v="08:35"/>
    <s v="09:35"/>
    <d v="1899-12-30T01:00:00"/>
    <s v="DCO"/>
    <s v="N/A"/>
  </r>
  <r>
    <n v="13563"/>
    <x v="7"/>
    <x v="2"/>
    <s v="IFTS LIFT 24-01 QATAR"/>
    <s v="QATAR"/>
    <n v="43"/>
    <s v="ACS"/>
    <n v="14"/>
    <s v="X"/>
    <m/>
    <x v="6"/>
    <s v="STDA"/>
    <s v="BRV_R2R_STD"/>
    <m/>
    <m/>
    <s v="PT R2R01"/>
    <s v="08:35"/>
    <s v="09:35"/>
    <d v="1899-12-30T01:00:00"/>
    <s v="08:35"/>
    <s v="09:35"/>
    <d v="1899-12-30T01:00:00"/>
    <s v="DCO"/>
    <s v="N/A"/>
  </r>
  <r>
    <n v="13564"/>
    <x v="7"/>
    <x v="2"/>
    <s v="IFTS LIFT 24-01 QATAR"/>
    <s v="QATAR"/>
    <n v="48"/>
    <s v="ACS"/>
    <n v="17"/>
    <s v="X"/>
    <m/>
    <x v="2"/>
    <s v="STDA"/>
    <s v="BRV_R2R_STD"/>
    <m/>
    <m/>
    <s v="PT R2R02"/>
    <s v="08:35"/>
    <s v="09:35"/>
    <d v="1899-12-30T01:00:00"/>
    <s v="08:35"/>
    <s v="09:35"/>
    <d v="1899-12-30T01:00:00"/>
    <s v="DCO"/>
    <s v="N/A"/>
  </r>
  <r>
    <n v="13565"/>
    <x v="7"/>
    <x v="2"/>
    <s v="IFTS LIFT 24-02 QATAR"/>
    <s v="QATAR"/>
    <n v="53"/>
    <s v="IFTS"/>
    <n v="9"/>
    <s v="X"/>
    <m/>
    <x v="5"/>
    <s v="NET"/>
    <s v="RNG_STD"/>
    <m/>
    <n v="13566"/>
    <s v="NET RNG02"/>
    <s v="10:05"/>
    <s v="11:05"/>
    <d v="1899-12-30T01:00:00"/>
    <d v="1899-12-30T10:05:00"/>
    <d v="1899-12-30T11:05:00"/>
    <d v="1899-12-30T01:00:00"/>
    <s v="DCO"/>
    <s v="N/A"/>
  </r>
  <r>
    <n v="13566"/>
    <x v="7"/>
    <x v="2"/>
    <s v="LIFT 24-43 ITA"/>
    <s v="AMI"/>
    <n v="66"/>
    <s v="IFTS"/>
    <n v="23"/>
    <s v="X"/>
    <m/>
    <x v="0"/>
    <s v="NET"/>
    <s v="PGM"/>
    <m/>
    <n v="13567"/>
    <s v="SD PGM02"/>
    <s v="10:05"/>
    <s v="11:05"/>
    <d v="1899-12-30T01:00:00"/>
    <s v="10:05"/>
    <s v="11:05"/>
    <d v="1899-12-30T01:00:00"/>
    <s v="DCO"/>
    <s v="N/A"/>
  </r>
  <r>
    <n v="13567"/>
    <x v="7"/>
    <x v="2"/>
    <s v="LIFT 24-43 ITA"/>
    <s v="AMI"/>
    <n v="69"/>
    <s v="ACS"/>
    <n v="10"/>
    <s v="X"/>
    <m/>
    <x v="1"/>
    <s v="NET"/>
    <s v="PGM"/>
    <m/>
    <n v="13566"/>
    <s v="SD PGM02"/>
    <d v="1899-12-30T10:05:00"/>
    <d v="1899-12-30T11:05:00"/>
    <d v="1899-12-30T01:00:00"/>
    <d v="1899-12-30T10:05:00"/>
    <d v="1899-12-30T11:05:00"/>
    <d v="1899-12-30T01:00:00"/>
    <s v="DCO"/>
    <s v="N/A"/>
  </r>
  <r>
    <n v="13568"/>
    <x v="7"/>
    <x v="2"/>
    <s v="LIFT 24-43 ITA"/>
    <s v="AMI"/>
    <n v="67"/>
    <s v="ACS"/>
    <n v="32"/>
    <s v="X"/>
    <m/>
    <x v="6"/>
    <s v="STDA"/>
    <s v="PGM"/>
    <m/>
    <m/>
    <s v="SD PGM01"/>
    <s v="10:05"/>
    <s v="11:05"/>
    <d v="1899-12-30T01:00:00"/>
    <s v="10:05"/>
    <s v="11:05"/>
    <d v="1899-12-30T01:00:00"/>
    <s v="DCO"/>
    <s v="N/A"/>
  </r>
  <r>
    <n v="13569"/>
    <x v="7"/>
    <x v="2"/>
    <s v="LIFT IFTS 24-03 CAN"/>
    <s v="IFTS"/>
    <n v="38"/>
    <s v="ACS"/>
    <n v="13"/>
    <m/>
    <s v="X"/>
    <x v="3"/>
    <s v="STDA"/>
    <s v="DECI_STD"/>
    <m/>
    <m/>
    <s v="PT ERT03"/>
    <s v="10:05"/>
    <s v="11:05"/>
    <d v="1899-12-30T01:00:00"/>
    <s v="10:05"/>
    <s v="11:05"/>
    <d v="1899-12-30T01:00:00"/>
    <s v="DCO"/>
    <s v="N/A"/>
  </r>
  <r>
    <n v="13570"/>
    <x v="7"/>
    <x v="2"/>
    <s v="IFTS LIFT 24-02 QATAR"/>
    <s v="QATAR"/>
    <n v="54"/>
    <s v="ACS"/>
    <n v="14"/>
    <s v="X"/>
    <m/>
    <x v="5"/>
    <s v="NET"/>
    <s v="RNG_STD"/>
    <m/>
    <n v="13571"/>
    <s v="NET RNG02"/>
    <s v="11:35"/>
    <s v="12:35"/>
    <d v="1899-12-30T01:00:00"/>
    <d v="1899-12-30T11:35:00"/>
    <d v="1899-12-30T12:35:00"/>
    <d v="1899-12-30T01:00:00"/>
    <s v="DCO"/>
    <s v="N/A"/>
  </r>
  <r>
    <n v="13571"/>
    <x v="7"/>
    <x v="2"/>
    <s v="IFTS LIFT 24-02 QATAR"/>
    <s v="QATAR"/>
    <n v="50"/>
    <s v="ACS"/>
    <n v="12"/>
    <s v="X"/>
    <m/>
    <x v="0"/>
    <s v="NET"/>
    <s v="RNG_STD"/>
    <m/>
    <n v="13572"/>
    <s v="NET RNG02"/>
    <s v="11:35"/>
    <s v="12:35"/>
    <d v="1899-12-30T01:00:00"/>
    <s v="11:35"/>
    <s v="12:35"/>
    <d v="1899-12-30T01:00:00"/>
    <s v="DCO"/>
    <s v="N/A"/>
  </r>
  <r>
    <n v="13572"/>
    <x v="7"/>
    <x v="2"/>
    <s v="IFTS 23-02 QATAR"/>
    <s v="QATAR"/>
    <n v="11"/>
    <s v="ACS"/>
    <n v="2"/>
    <s v="X"/>
    <m/>
    <x v="6"/>
    <s v="STDA"/>
    <s v="BRV_R2R_STD"/>
    <m/>
    <m/>
    <s v="PT BVR01"/>
    <s v="11:35"/>
    <s v="12:35"/>
    <d v="1899-12-30T01:00:00"/>
    <d v="1899-12-30T11:30:00"/>
    <d v="1899-12-30T12:30:00"/>
    <d v="1899-12-30T01:00:00"/>
    <s v="DCO"/>
    <s v="N/A"/>
  </r>
  <r>
    <n v="13573"/>
    <x v="7"/>
    <x v="2"/>
    <s v="IFTS LIFT 24-01 QATAR"/>
    <s v="QATAR"/>
    <n v="45"/>
    <s v="ACS"/>
    <n v="9"/>
    <s v="X"/>
    <m/>
    <x v="5"/>
    <s v="STDA"/>
    <s v="DECI_STD_NVG"/>
    <m/>
    <m/>
    <s v="FMS R2RNVG01"/>
    <s v="13:05"/>
    <s v="14:05"/>
    <d v="1899-12-30T01:00:00"/>
    <d v="1899-12-30T13:05:00"/>
    <d v="1899-12-30T14:05:00"/>
    <d v="1899-12-30T01:00:00"/>
    <s v="DCO"/>
    <s v="N/A"/>
  </r>
  <r>
    <n v="13574"/>
    <x v="7"/>
    <x v="2"/>
    <s v=" IFTS LIFT 24-03 QATAR"/>
    <s v="QATAR"/>
    <n v="56"/>
    <s v="IFTS"/>
    <n v="9"/>
    <s v="X"/>
    <m/>
    <x v="0"/>
    <s v="STDA"/>
    <s v="DECI_STD"/>
    <m/>
    <m/>
    <s v="FMS NIT01"/>
    <s v="13:05"/>
    <s v="14:05"/>
    <d v="1899-12-30T01:00:00"/>
    <s v="13:05"/>
    <s v="14:05"/>
    <d v="1899-12-30T01:00:00"/>
    <s v="DCO"/>
    <s v="N/A"/>
  </r>
  <r>
    <n v="13575"/>
    <x v="14"/>
    <x v="4"/>
    <s v="IFTS LIFT 24-01 QATAR"/>
    <s v="QATAR"/>
    <n v="47"/>
    <s v="ACS"/>
    <n v="33"/>
    <s v="X"/>
    <m/>
    <x v="0"/>
    <s v="NET"/>
    <s v="DCA"/>
    <m/>
    <n v="13576"/>
    <s v="NET ADCA02"/>
    <d v="1899-12-30T07:05:00"/>
    <d v="1899-12-30T08:05:00"/>
    <d v="1899-12-30T01:00:00"/>
    <d v="1899-12-30T07:05:00"/>
    <d v="1899-12-30T07:30:00"/>
    <d v="1899-12-30T00:25:00"/>
    <s v="RSLD"/>
    <s v="CD5"/>
  </r>
  <r>
    <n v="13576"/>
    <x v="14"/>
    <x v="4"/>
    <s v="IFTS LIFT 24-01 QATAR"/>
    <s v="QATAR"/>
    <n v="48"/>
    <s v="ACS"/>
    <n v="14"/>
    <s v="X"/>
    <m/>
    <x v="1"/>
    <s v="NET"/>
    <s v="DCA"/>
    <m/>
    <n v="13575"/>
    <s v="NET ADCA02"/>
    <d v="1899-12-30T07:05:00"/>
    <d v="1899-12-30T08:05:00"/>
    <d v="1899-12-30T01:00:00"/>
    <d v="1899-12-30T07:05:00"/>
    <d v="1899-12-30T07:30:00"/>
    <d v="1899-12-30T00:25:00"/>
    <s v="RSLD"/>
    <s v="CD3"/>
  </r>
  <r>
    <n v="13577"/>
    <x v="7"/>
    <x v="2"/>
    <s v="IFTS LIFT 24-01 QATAR"/>
    <s v="QATAR"/>
    <n v="43"/>
    <s v="ACS"/>
    <n v="1"/>
    <s v="X"/>
    <m/>
    <x v="1"/>
    <s v="STDA"/>
    <s v="BRV_R2R_STD"/>
    <m/>
    <m/>
    <s v="PT R2R02"/>
    <s v="13:05"/>
    <s v="14:05"/>
    <d v="1899-12-30T01:00:00"/>
    <d v="1899-12-30T13:00:00"/>
    <d v="1899-12-30T14:00:00"/>
    <d v="1899-12-30T01:00:00"/>
    <s v="DCO"/>
    <s v="N/A"/>
  </r>
  <r>
    <n v="13578"/>
    <x v="7"/>
    <x v="2"/>
    <s v="IFTS LIFT 24-01 QATAR"/>
    <s v="QATAR"/>
    <n v="47"/>
    <s v="ACS"/>
    <n v="5"/>
    <s v="X"/>
    <m/>
    <x v="6"/>
    <s v="STDA"/>
    <s v="BRV_R2R_STD"/>
    <m/>
    <m/>
    <s v="PT R2R01"/>
    <s v="13:05"/>
    <s v="14:05"/>
    <d v="1899-12-30T01:00:00"/>
    <s v="13:05"/>
    <s v="14:05"/>
    <d v="1899-12-30T01:00:00"/>
    <s v="DCO"/>
    <s v="N/A"/>
  </r>
  <r>
    <n v="13579"/>
    <x v="7"/>
    <x v="2"/>
    <s v="LIFT IFTS 24-03 CAN"/>
    <s v="IFTS"/>
    <n v="37"/>
    <s v="ACS"/>
    <n v="13"/>
    <m/>
    <s v="X"/>
    <x v="2"/>
    <s v="STDA"/>
    <s v="DECI_STD"/>
    <m/>
    <m/>
    <s v="PT ERT03"/>
    <s v="13:05"/>
    <s v="14:05"/>
    <d v="1899-12-30T01:00:00"/>
    <s v="13:05"/>
    <s v="14:05"/>
    <d v="1899-12-30T01:00:00"/>
    <s v="DCO"/>
    <s v="N/A"/>
  </r>
  <r>
    <n v="13580"/>
    <x v="7"/>
    <x v="2"/>
    <s v="IFTS LIFT 24-02 QATAR"/>
    <s v="QATAR"/>
    <n v="51"/>
    <s v="ACS"/>
    <n v="17"/>
    <s v="X"/>
    <m/>
    <x v="5"/>
    <s v="NET"/>
    <s v="DECI_STD_NVG"/>
    <m/>
    <n v="13581"/>
    <s v="NET BFFNVG01"/>
    <s v="14:35"/>
    <s v="15:35"/>
    <d v="1899-12-30T01:00:00"/>
    <d v="1899-12-30T14:35:00"/>
    <d v="1899-12-30T15:35:00"/>
    <d v="1899-12-30T01:00:00"/>
    <s v="DCO"/>
    <s v="N/A"/>
  </r>
  <r>
    <n v="13581"/>
    <x v="7"/>
    <x v="2"/>
    <s v="IFTS LIFT 24-01 QATAR"/>
    <s v="QATAR"/>
    <n v="48"/>
    <s v="IFTS"/>
    <n v="22"/>
    <s v="X"/>
    <m/>
    <x v="1"/>
    <s v="STDA"/>
    <s v="BRV_R2R_STD"/>
    <m/>
    <m/>
    <s v="PT BVR01"/>
    <s v="14:35"/>
    <s v="15:35"/>
    <d v="1899-12-30T01:00:00"/>
    <s v="14:35"/>
    <s v="15:35"/>
    <d v="1899-12-30T01:00:00"/>
    <s v="DCO"/>
    <s v="N/A"/>
  </r>
  <r>
    <n v="13582"/>
    <x v="14"/>
    <x v="4"/>
    <s v="IFTS LIFT 24-02 QATAR"/>
    <s v="QATAR"/>
    <n v="52"/>
    <s v="IFTS"/>
    <n v="23"/>
    <s v="X"/>
    <m/>
    <x v="5"/>
    <s v="NET"/>
    <s v="DECI_STD"/>
    <m/>
    <n v="13583"/>
    <s v="FMSC OBFM01"/>
    <d v="1899-12-30T10:05:00"/>
    <d v="1899-12-30T11:05:00"/>
    <d v="1899-12-30T01:00:00"/>
    <d v="1899-12-30T10:30:00"/>
    <d v="1899-12-30T11:05:00"/>
    <d v="1899-12-30T00:35:00"/>
    <s v="RSLD"/>
    <s v="CD5"/>
  </r>
  <r>
    <n v="13583"/>
    <x v="8"/>
    <x v="2"/>
    <s v="IFTS LIFT 24-01 QATAR"/>
    <s v="QATAR"/>
    <n v="41"/>
    <s v="IFTS"/>
    <n v="9"/>
    <s v="X"/>
    <m/>
    <x v="5"/>
    <s v="NET"/>
    <s v="DCA"/>
    <m/>
    <n v="13584"/>
    <s v="NET SMI01"/>
    <s v="07:05"/>
    <s v="08:05"/>
    <d v="1899-12-30T01:00:00"/>
    <d v="1899-12-30T07:05:00"/>
    <d v="1899-12-30T08:05:00"/>
    <d v="1899-12-30T01:00:00"/>
    <s v="DCO"/>
    <s v="N/A"/>
  </r>
  <r>
    <n v="13584"/>
    <x v="8"/>
    <x v="2"/>
    <s v="IFTS LIFT 24-01 QATAR"/>
    <s v="QATAR"/>
    <n v="49"/>
    <s v="ACS"/>
    <n v="10"/>
    <s v="X"/>
    <m/>
    <x v="4"/>
    <s v="NET"/>
    <s v="DCA"/>
    <m/>
    <n v="13583"/>
    <s v="NET SMI01"/>
    <d v="1899-12-30T07:05:00"/>
    <d v="1899-12-30T08:05:00"/>
    <d v="1899-12-30T01:00:00"/>
    <d v="1899-12-30T07:05:00"/>
    <d v="1899-12-30T08:05:00"/>
    <d v="1899-12-30T01:00:00"/>
    <s v="DCO"/>
    <s v="N/A"/>
  </r>
  <r>
    <n v="13585"/>
    <x v="8"/>
    <x v="2"/>
    <s v="LIP IFTS 24-02"/>
    <s v="IFTS"/>
    <n v="3"/>
    <s v="ACS"/>
    <n v="9"/>
    <m/>
    <s v="X"/>
    <x v="0"/>
    <s v="NET"/>
    <s v="RNG_STD"/>
    <m/>
    <n v="13586"/>
    <s v="NET ARNG01"/>
    <s v="07:05"/>
    <s v="08:05"/>
    <d v="1899-12-30T01:00:00"/>
    <s v="07:05"/>
    <s v="08:05"/>
    <d v="1899-12-30T01:00:00"/>
    <s v="DCO"/>
    <s v="N/A"/>
  </r>
  <r>
    <n v="13586"/>
    <x v="8"/>
    <x v="2"/>
    <s v="IFTS LIFT 24-01 QATAR"/>
    <s v="QATAR"/>
    <n v="48"/>
    <s v="ACS"/>
    <n v="5"/>
    <s v="X"/>
    <m/>
    <x v="6"/>
    <s v="STDA"/>
    <s v="BRV_R2R_STD"/>
    <m/>
    <m/>
    <s v="PT BVR02"/>
    <s v="07:05"/>
    <s v="08:05"/>
    <d v="1899-12-30T01:00:00"/>
    <s v="07:05"/>
    <s v="08:05"/>
    <d v="1899-12-30T01:00:00"/>
    <s v="DCO"/>
    <s v="N/A"/>
  </r>
  <r>
    <n v="13587"/>
    <x v="8"/>
    <x v="2"/>
    <s v="IFTS LIFT 24-01 QATAR"/>
    <s v="QATAR"/>
    <n v="47"/>
    <s v="ACS"/>
    <n v="13"/>
    <s v="X"/>
    <m/>
    <x v="3"/>
    <s v="STDA"/>
    <s v="BRV_R2R_STD"/>
    <m/>
    <m/>
    <s v="PT R2R02"/>
    <s v="07:05"/>
    <s v="08:05"/>
    <d v="1899-12-30T01:00:00"/>
    <s v="07:05"/>
    <s v="08:05"/>
    <d v="1899-12-30T01:00:00"/>
    <s v="DCO"/>
    <s v="N/A"/>
  </r>
  <r>
    <n v="13588"/>
    <x v="8"/>
    <x v="2"/>
    <s v="IFTS LIFT 24-02 QATAR"/>
    <s v="QATAR"/>
    <n v="55"/>
    <s v="IFTS"/>
    <n v="22"/>
    <s v="X"/>
    <m/>
    <x v="0"/>
    <s v="NET"/>
    <s v="RNG_STD"/>
    <m/>
    <n v="13589"/>
    <s v="NET RNG01"/>
    <s v="08:35"/>
    <s v="09:35"/>
    <d v="1899-12-30T01:00:00"/>
    <s v="08:35"/>
    <s v="09:35"/>
    <d v="1899-12-30T01:00:00"/>
    <s v="DCO"/>
    <s v="N/A"/>
  </r>
  <r>
    <n v="13589"/>
    <x v="8"/>
    <x v="2"/>
    <s v="IFTS 23-02 QATAR"/>
    <s v="QATAR"/>
    <n v="11"/>
    <s v="IFTS"/>
    <n v="23"/>
    <s v="X"/>
    <m/>
    <x v="6"/>
    <s v="STDA"/>
    <s v="BRV_R2R_STD"/>
    <m/>
    <m/>
    <s v="PT BVR02"/>
    <s v="08:35"/>
    <s v="09:35"/>
    <d v="1899-12-30T01:00:00"/>
    <s v="08:35"/>
    <d v="1899-12-30T09:25:00"/>
    <d v="1899-12-30T00:50:00"/>
    <s v="DCO"/>
    <s v="N/A"/>
  </r>
  <r>
    <n v="13590"/>
    <x v="8"/>
    <x v="2"/>
    <s v="IFTS LIFT 24-01 QATAR"/>
    <s v="QATAR"/>
    <n v="45"/>
    <s v="ACS"/>
    <n v="31"/>
    <s v="X"/>
    <m/>
    <x v="0"/>
    <s v="STDA"/>
    <s v="DECI_STD_NVG"/>
    <m/>
    <m/>
    <s v="FMS R2RNVG02"/>
    <s v="10:05"/>
    <s v="11:05"/>
    <d v="1899-12-30T01:00:00"/>
    <d v="1899-12-30T10:00:00"/>
    <d v="1899-12-30T11:00:00"/>
    <d v="1899-12-30T01:00:00"/>
    <s v="DCO"/>
    <s v="N/A"/>
  </r>
  <r>
    <n v="13591"/>
    <x v="8"/>
    <x v="2"/>
    <s v="IFTS LIFT 24-01 QATAR"/>
    <s v="QATAR"/>
    <n v="43"/>
    <s v="ACS"/>
    <n v="1"/>
    <s v="X"/>
    <m/>
    <x v="1"/>
    <s v="STDA"/>
    <s v="BRV_R2R_STD"/>
    <m/>
    <m/>
    <s v="PT BVR01"/>
    <s v="10:05"/>
    <s v="11:05"/>
    <d v="1899-12-30T01:00:00"/>
    <d v="1899-12-30T10:00:00"/>
    <d v="1899-12-30T11:00:00"/>
    <d v="1899-12-30T01:00:00"/>
    <s v="DCO"/>
    <s v="N/A"/>
  </r>
  <r>
    <n v="13592"/>
    <x v="8"/>
    <x v="2"/>
    <s v="IFTS LIFT 24-02 QATAR"/>
    <s v="QATAR"/>
    <n v="51"/>
    <s v="ACS"/>
    <n v="32"/>
    <s v="X"/>
    <m/>
    <x v="0"/>
    <s v="NET"/>
    <s v="RNG_STD"/>
    <m/>
    <n v="13593"/>
    <s v="NET ARNG01"/>
    <s v="11:35"/>
    <s v="12:35"/>
    <d v="1899-12-30T01:00:00"/>
    <s v="11:35"/>
    <s v="12:35"/>
    <d v="1899-12-30T01:00:00"/>
    <s v="DCO"/>
    <s v="N/A"/>
  </r>
  <r>
    <n v="13593"/>
    <x v="8"/>
    <x v="2"/>
    <s v="IFTS LIFT 24-01 QATAR"/>
    <s v="QATAR"/>
    <n v="47"/>
    <s v="IFTS"/>
    <n v="23"/>
    <s v="X"/>
    <m/>
    <x v="6"/>
    <s v="STDA"/>
    <s v="BRV_R2R_STD"/>
    <m/>
    <m/>
    <s v="PT BVR01"/>
    <s v="13:05"/>
    <s v="14:05"/>
    <d v="1899-12-30T01:00:00"/>
    <d v="1899-12-30T13:05:00"/>
    <d v="1899-12-30T13:55:00"/>
    <d v="1899-12-30T00:50:00"/>
    <s v="DCO"/>
    <s v="N/A"/>
  </r>
  <r>
    <n v="13594"/>
    <x v="8"/>
    <x v="2"/>
    <s v="IFTS LIFT 24-01 QATAR"/>
    <s v="QATAR"/>
    <n v="42"/>
    <s v="ACS"/>
    <n v="31"/>
    <s v="X"/>
    <m/>
    <x v="0"/>
    <s v="NET"/>
    <s v="DCA"/>
    <m/>
    <n v="13595"/>
    <s v="NET SMI01"/>
    <s v="13:05"/>
    <s v="14:05"/>
    <d v="1899-12-30T01:00:00"/>
    <d v="1899-12-30T13:00:00"/>
    <d v="1899-12-30T14:00:00"/>
    <d v="1899-12-30T01:00:00"/>
    <s v="DCO"/>
    <s v="N/A"/>
  </r>
  <r>
    <n v="13595"/>
    <x v="8"/>
    <x v="2"/>
    <s v="IFTS LIFT 24-01 QATAR"/>
    <s v="QATAR"/>
    <n v="44"/>
    <s v="ACS"/>
    <n v="30"/>
    <s v="X"/>
    <m/>
    <x v="1"/>
    <s v="NET"/>
    <s v="DCA"/>
    <m/>
    <n v="13594"/>
    <s v="NET SMI01"/>
    <d v="1899-12-30T13:05:00"/>
    <d v="1899-12-30T14:05:00"/>
    <d v="1899-12-30T01:00:00"/>
    <d v="1899-12-30T13:00:00"/>
    <d v="1899-12-30T14:00:00"/>
    <d v="1899-12-30T01:00:00"/>
    <s v="DCO"/>
    <s v="N/A"/>
  </r>
  <r>
    <n v="13596"/>
    <x v="8"/>
    <x v="2"/>
    <s v="LIFT 24-43 ITA"/>
    <s v="AMI"/>
    <n v="68"/>
    <s v="ACS"/>
    <n v="9"/>
    <s v="X"/>
    <m/>
    <x v="1"/>
    <s v="STDA"/>
    <s v="RANGE"/>
    <m/>
    <m/>
    <s v="SD RNG01"/>
    <d v="1899-12-30T14:35:00"/>
    <d v="1899-12-30T15:35:00"/>
    <d v="1899-12-30T01:00:00"/>
    <d v="1899-12-30T14:35:00"/>
    <d v="1899-12-30T15:35:00"/>
    <d v="1899-12-30T01:00:00"/>
    <s v="DCO"/>
    <s v="N/A"/>
  </r>
  <r>
    <n v="13597"/>
    <x v="8"/>
    <x v="2"/>
    <s v="IFTS 23-02 QATAR"/>
    <s v="QATAR"/>
    <n v="11"/>
    <s v="ACS"/>
    <n v="17"/>
    <s v="X"/>
    <m/>
    <x v="5"/>
    <s v="NET"/>
    <s v="DCA"/>
    <m/>
    <n v="13598"/>
    <s v="NET QRA01"/>
    <s v="14:35"/>
    <s v="15:35"/>
    <d v="1899-12-30T01:00:00"/>
    <d v="1899-12-30T14:35:00"/>
    <d v="1899-12-30T15:35:00"/>
    <d v="1899-12-30T01:00:00"/>
    <s v="DCO"/>
    <s v="N/A"/>
  </r>
  <r>
    <n v="13598"/>
    <x v="8"/>
    <x v="2"/>
    <s v="IFTS LIFT 24-01 QATAR"/>
    <s v="QATAR"/>
    <n v="48"/>
    <s v="ACS"/>
    <n v="14"/>
    <s v="X"/>
    <m/>
    <x v="4"/>
    <s v="NET"/>
    <s v="DCA"/>
    <m/>
    <n v="13597"/>
    <s v="NET QRA01"/>
    <d v="1899-12-30T14:35:00"/>
    <d v="1899-12-30T15:35:00"/>
    <d v="1899-12-30T01:00:00"/>
    <d v="1899-12-30T14:35:00"/>
    <d v="1899-12-30T15:35:00"/>
    <d v="1899-12-30T01:00:00"/>
    <s v="SDC"/>
    <s v="N/A"/>
  </r>
  <r>
    <n v="13599"/>
    <x v="8"/>
    <x v="2"/>
    <s v="LIFT 24-43 ITA"/>
    <s v="AMI"/>
    <n v="65"/>
    <s v="ACS"/>
    <n v="12"/>
    <s v="X"/>
    <m/>
    <x v="0"/>
    <s v="STDA"/>
    <s v="RANGE"/>
    <m/>
    <m/>
    <s v="SD RNG01"/>
    <s v="14:35"/>
    <s v="15:35"/>
    <d v="1899-12-30T01:00:00"/>
    <d v="1899-12-30T14:35:00"/>
    <d v="1899-12-30T15:35:00"/>
    <d v="1899-12-30T01:00:00"/>
    <s v="DCO"/>
    <s v="N/A"/>
  </r>
  <r>
    <n v="13600"/>
    <x v="8"/>
    <x v="2"/>
    <s v="IFTS LIFT 24-01 QATAR"/>
    <s v="QATAR"/>
    <n v="43"/>
    <s v="IFTS"/>
    <n v="22"/>
    <s v="X"/>
    <m/>
    <x v="6"/>
    <s v="STDA"/>
    <s v="BRV_R2R_STD"/>
    <m/>
    <m/>
    <s v="PT BVR02"/>
    <s v="14:35"/>
    <s v="15:35"/>
    <d v="1899-12-30T01:00:00"/>
    <d v="1899-12-30T14:35:00"/>
    <d v="1899-12-30T15:35:00"/>
    <d v="1899-12-30T01:00:00"/>
    <s v="DCO"/>
    <s v="N/A"/>
  </r>
  <r>
    <n v="13601"/>
    <x v="9"/>
    <x v="2"/>
    <s v="IFTS LIFT 24-01 QATAR"/>
    <s v="QATAR"/>
    <n v="44"/>
    <s v="ACS"/>
    <n v="1"/>
    <s v="X"/>
    <m/>
    <x v="5"/>
    <s v="NET"/>
    <s v="DCA"/>
    <m/>
    <n v="13602"/>
    <s v="NET SMI02"/>
    <s v="07:05"/>
    <s v="08:05"/>
    <d v="1899-12-30T01:00:00"/>
    <d v="1899-12-30T07:05:00"/>
    <d v="1899-12-30T08:05:00"/>
    <d v="1899-12-30T01:00:00"/>
    <s v="DCO"/>
    <s v="N/A"/>
  </r>
  <r>
    <n v="13602"/>
    <x v="9"/>
    <x v="2"/>
    <s v="IFTS LIFT 24-01 QATAR"/>
    <s v="QATAR"/>
    <n v="42"/>
    <s v="ACS"/>
    <n v="5"/>
    <s v="X"/>
    <m/>
    <x v="4"/>
    <s v="NET"/>
    <s v="DCA"/>
    <m/>
    <n v="13601"/>
    <s v="NET SMI02"/>
    <d v="1899-12-30T07:05:00"/>
    <d v="1899-12-30T08:05:00"/>
    <d v="1899-12-30T01:00:00"/>
    <d v="1899-12-30T07:05:00"/>
    <d v="1899-12-30T08:05:00"/>
    <d v="1899-12-30T01:00:00"/>
    <s v="DCO"/>
    <s v="N/A"/>
  </r>
  <r>
    <n v="13603"/>
    <x v="9"/>
    <x v="2"/>
    <s v="IFTS LIFT 24-02 QATAR"/>
    <s v="QATAR"/>
    <n v="52"/>
    <s v="IFTS"/>
    <n v="9"/>
    <s v="X"/>
    <m/>
    <x v="0"/>
    <s v="NET"/>
    <s v="RNG_STD"/>
    <m/>
    <n v="13604"/>
    <s v="NET RNG02"/>
    <s v="07:05"/>
    <s v="08:05"/>
    <d v="1899-12-30T01:00:00"/>
    <s v="07:05"/>
    <s v="08:05"/>
    <d v="1899-12-30T01:00:00"/>
    <s v="DCO"/>
    <s v="N/A"/>
  </r>
  <r>
    <n v="13604"/>
    <x v="9"/>
    <x v="2"/>
    <s v="IFTS LIFT 24-01 QATAR"/>
    <s v="QATAR"/>
    <n v="43"/>
    <s v="IFTS"/>
    <n v="23"/>
    <s v="X"/>
    <m/>
    <x v="5"/>
    <s v="NET"/>
    <s v="DCA"/>
    <m/>
    <n v="13605"/>
    <s v="NET QRA01"/>
    <s v="08:35"/>
    <s v="09:35"/>
    <d v="1899-12-30T01:00:00"/>
    <d v="1899-12-30T08:35:00"/>
    <d v="1899-12-30T09:35:00"/>
    <d v="1899-12-30T01:00:00"/>
    <s v="DCO"/>
    <s v="N/A"/>
  </r>
  <r>
    <n v="13605"/>
    <x v="9"/>
    <x v="2"/>
    <s v="IFTS LIFT 24-01 QATAR"/>
    <s v="QATAR"/>
    <n v="45"/>
    <s v="ACS"/>
    <n v="10"/>
    <s v="X"/>
    <m/>
    <x v="4"/>
    <s v="NET"/>
    <s v="DCA"/>
    <m/>
    <n v="13604"/>
    <s v="NET QRA01"/>
    <d v="1899-12-30T08:35:00"/>
    <d v="1899-12-30T09:35:00"/>
    <d v="1899-12-30T01:00:00"/>
    <d v="1899-12-30T08:35:00"/>
    <d v="1899-12-30T09:35:00"/>
    <d v="1899-12-30T01:00:00"/>
    <s v="DCO"/>
    <s v="N/A"/>
  </r>
  <r>
    <n v="13606"/>
    <x v="9"/>
    <x v="2"/>
    <s v="IFTS LIFT 24-02 QATAR"/>
    <s v="QATAR"/>
    <n v="55"/>
    <s v="ACS"/>
    <n v="32"/>
    <s v="X"/>
    <m/>
    <x v="0"/>
    <s v="NET"/>
    <s v="RNG_STD"/>
    <m/>
    <n v="13607"/>
    <s v="NET RNG02"/>
    <s v="08:35"/>
    <s v="09:35"/>
    <d v="1899-12-30T01:00:00"/>
    <s v="08:35"/>
    <s v="09:35"/>
    <d v="1899-12-30T01:00:00"/>
    <s v="DCO"/>
    <s v="N/A"/>
  </r>
  <r>
    <n v="13607"/>
    <x v="9"/>
    <x v="2"/>
    <s v="IFTS LIFT 24-01 QATAR"/>
    <s v="QATAR"/>
    <n v="48"/>
    <s v="ACS"/>
    <n v="13"/>
    <s v="X"/>
    <m/>
    <x v="5"/>
    <s v="NET"/>
    <s v="DCA"/>
    <m/>
    <n v="13608"/>
    <s v="NET QRA02"/>
    <s v="10:05"/>
    <s v="11:05"/>
    <d v="1899-12-30T01:00:00"/>
    <d v="1899-12-30T10:05:00"/>
    <d v="1899-12-30T11:05:00"/>
    <d v="1899-12-30T01:00:00"/>
    <s v="DCO"/>
    <s v="N/A"/>
  </r>
  <r>
    <n v="13608"/>
    <x v="9"/>
    <x v="2"/>
    <s v="IFTS 23-02 QATAR"/>
    <s v="QATAR"/>
    <n v="11"/>
    <s v="IFTS"/>
    <n v="9"/>
    <s v="X"/>
    <m/>
    <x v="4"/>
    <s v="NET"/>
    <s v="DCA"/>
    <m/>
    <n v="13607"/>
    <s v="NET QRA02"/>
    <d v="1899-12-30T10:05:00"/>
    <d v="1899-12-30T11:05:00"/>
    <d v="1899-12-30T01:00:00"/>
    <d v="1899-12-30T10:05:00"/>
    <d v="1899-12-30T11:05:00"/>
    <d v="1899-12-30T01:00:00"/>
    <s v="DCO"/>
    <s v="N/A"/>
  </r>
  <r>
    <n v="13609"/>
    <x v="9"/>
    <x v="2"/>
    <s v="LIFT 24-43 ITA"/>
    <s v="AMI"/>
    <n v="69"/>
    <s v="ACS"/>
    <n v="5"/>
    <s v="X"/>
    <m/>
    <x v="0"/>
    <s v="STDA"/>
    <s v="RANGE"/>
    <m/>
    <m/>
    <s v="SD RNG01"/>
    <s v="10:05"/>
    <s v="11:05"/>
    <d v="1899-12-30T01:00:00"/>
    <s v="10:05"/>
    <s v="11:05"/>
    <d v="1899-12-30T01:00:00"/>
    <s v="DCO"/>
    <s v="N/A"/>
  </r>
  <r>
    <n v="13610"/>
    <x v="9"/>
    <x v="2"/>
    <s v="IFTS LIFT 24-01 QATAR"/>
    <s v="QATAR"/>
    <n v="47"/>
    <s v="ACS"/>
    <n v="1"/>
    <s v="X"/>
    <m/>
    <x v="1"/>
    <s v="STDA"/>
    <s v="BRV_R2R_STD"/>
    <m/>
    <m/>
    <s v="PT BVR02"/>
    <s v="10:05"/>
    <s v="11:05"/>
    <d v="1899-12-30T01:00:00"/>
    <s v="10:05"/>
    <s v="11:05"/>
    <d v="1899-12-30T01:00:00"/>
    <s v="DCO"/>
    <s v="N/A"/>
  </r>
  <r>
    <n v="13611"/>
    <x v="9"/>
    <x v="2"/>
    <s v="LIFT IFTS 24-03 SAUDI"/>
    <s v="IFTS"/>
    <n v="46"/>
    <s v="ACS"/>
    <n v="2"/>
    <m/>
    <s v="X"/>
    <x v="5"/>
    <s v="NET"/>
    <s v="RNG_STD"/>
    <m/>
    <n v="13612"/>
    <s v="FMSC RNG01"/>
    <s v="11:35"/>
    <s v="12:35"/>
    <d v="1899-12-30T01:00:00"/>
    <d v="1899-12-30T11:35:00"/>
    <d v="1899-12-30T12:35:00"/>
    <d v="1899-12-30T01:00:00"/>
    <s v="DCO"/>
    <s v="N/A"/>
  </r>
  <r>
    <n v="13612"/>
    <x v="9"/>
    <x v="2"/>
    <s v="LIFT 24-43 ITA"/>
    <s v="AMI"/>
    <n v="67"/>
    <s v="IFTS"/>
    <n v="22"/>
    <s v="X"/>
    <m/>
    <x v="1"/>
    <s v="NET"/>
    <s v="PGM"/>
    <m/>
    <n v="13613"/>
    <s v="SD PGM02"/>
    <s v="11:35"/>
    <s v="12:35"/>
    <d v="1899-12-30T01:00:00"/>
    <d v="1899-12-30T11:45:00"/>
    <d v="1899-12-30T12:40:00"/>
    <d v="1899-12-30T00:55:00"/>
    <s v="DCO"/>
    <s v="N/A"/>
  </r>
  <r>
    <n v="13613"/>
    <x v="9"/>
    <x v="2"/>
    <s v="IFTS LIFT 24-01 QATAR"/>
    <s v="QATAR"/>
    <n v="49"/>
    <s v="ACS"/>
    <n v="31"/>
    <s v="X"/>
    <m/>
    <x v="5"/>
    <s v="NET"/>
    <s v="DCA"/>
    <m/>
    <n v="13614"/>
    <s v="NET SMI02"/>
    <s v="13:05"/>
    <s v="14:05"/>
    <d v="1899-12-30T01:00:00"/>
    <d v="1899-12-30T13:05:00"/>
    <d v="1899-12-30T14:05:00"/>
    <d v="1899-12-30T01:00:00"/>
    <s v="DCO"/>
    <s v="N/A"/>
  </r>
  <r>
    <n v="13614"/>
    <x v="9"/>
    <x v="2"/>
    <s v="IFTS LIFT 24-01 QATAR"/>
    <s v="QATAR"/>
    <n v="41"/>
    <s v="ACS"/>
    <n v="10"/>
    <s v="X"/>
    <m/>
    <x v="4"/>
    <s v="NET"/>
    <s v="DCA"/>
    <m/>
    <n v="13613"/>
    <s v="NET SMI02"/>
    <d v="1899-12-30T13:05:00"/>
    <d v="1899-12-30T14:05:00"/>
    <d v="1899-12-30T01:00:00"/>
    <d v="1899-12-30T13:05:00"/>
    <d v="1899-12-30T14:05:00"/>
    <d v="1899-12-30T01:00:00"/>
    <s v="DCO"/>
    <s v="N/A"/>
  </r>
  <r>
    <n v="13615"/>
    <x v="9"/>
    <x v="2"/>
    <s v="LIFT 24-43 ITA"/>
    <s v="AMI"/>
    <n v="68"/>
    <s v="ACS"/>
    <n v="32"/>
    <s v="X"/>
    <m/>
    <x v="0"/>
    <s v="NET"/>
    <s v="RANGE"/>
    <m/>
    <n v="13616"/>
    <s v="SD RNG02"/>
    <s v="13:05"/>
    <s v="14:05"/>
    <d v="1899-12-30T01:00:00"/>
    <s v="13:05"/>
    <s v="14:05"/>
    <d v="1899-12-30T01:00:00"/>
    <s v="DCO"/>
    <s v="N/A"/>
  </r>
  <r>
    <n v="13616"/>
    <x v="9"/>
    <x v="2"/>
    <s v="IFTS LIFT 24-01 QATAR"/>
    <s v="QATAR"/>
    <n v="43"/>
    <s v="ACS"/>
    <n v="14"/>
    <s v="X"/>
    <m/>
    <x v="0"/>
    <s v="STDA"/>
    <s v="DECI_STD_NVG"/>
    <m/>
    <m/>
    <s v="FMS R2RNVG01"/>
    <s v="14:35"/>
    <s v="15:35"/>
    <d v="1899-12-30T01:00:00"/>
    <s v="14:35"/>
    <s v="15:35"/>
    <d v="1899-12-30T01:00:00"/>
    <s v="DCO"/>
    <s v="N/A"/>
  </r>
  <r>
    <n v="13617"/>
    <x v="15"/>
    <x v="4"/>
    <s v="LIFT 24-44 ITA"/>
    <s v="AMI"/>
    <n v="72"/>
    <s v="ACS"/>
    <n v="2"/>
    <s v="X"/>
    <m/>
    <x v="2"/>
    <s v="NET"/>
    <s v="PGM"/>
    <m/>
    <n v="13618"/>
    <s v="SD PGM02"/>
    <s v="13:05"/>
    <s v="14:05"/>
    <d v="1899-12-30T01:00:00"/>
    <d v="1899-12-30T13:05:00"/>
    <d v="1899-12-30T13:25:00"/>
    <d v="1899-12-30T00:20:00"/>
    <s v="RSLD"/>
    <s v="CD3"/>
  </r>
  <r>
    <n v="13618"/>
    <x v="15"/>
    <x v="4"/>
    <s v="LIFT 24-44 ITA"/>
    <s v="AMI"/>
    <n v="73"/>
    <s v="ACS"/>
    <n v="5"/>
    <s v="X"/>
    <m/>
    <x v="3"/>
    <s v="NET"/>
    <s v="PGM"/>
    <m/>
    <n v="13617"/>
    <s v="SD PGM02"/>
    <d v="1899-12-30T13:05:00"/>
    <d v="1899-12-30T14:05:00"/>
    <d v="1899-12-30T01:00:00"/>
    <d v="1899-12-30T13:05:00"/>
    <d v="1899-12-30T13:25:00"/>
    <d v="1899-12-30T00:20:00"/>
    <s v="RSLD"/>
    <s v="CD5"/>
  </r>
  <r>
    <n v="13619"/>
    <x v="9"/>
    <x v="2"/>
    <s v="IP"/>
    <s v="AMI"/>
    <n v="17"/>
    <s v="AMI"/>
    <n v="4"/>
    <m/>
    <s v="X"/>
    <x v="1"/>
    <s v="STDA"/>
    <s v="DECI_STD"/>
    <m/>
    <m/>
    <s v="RI SEM"/>
    <s v="14:35"/>
    <s v="15:35"/>
    <d v="1899-12-30T01:00:00"/>
    <s v="14:35"/>
    <s v="15:35"/>
    <d v="1899-12-30T01:00:00"/>
    <s v="DCO"/>
    <s v="N/A"/>
  </r>
  <r>
    <n v="13620"/>
    <x v="10"/>
    <x v="2"/>
    <s v="IFTS LIFT 24-01 QATAR"/>
    <s v="QATAR"/>
    <n v="42"/>
    <s v="IFTS"/>
    <n v="9"/>
    <s v="X"/>
    <m/>
    <x v="5"/>
    <s v="NET"/>
    <s v="DCA"/>
    <m/>
    <n v="13621"/>
    <s v="NET ADCA01"/>
    <s v="07:05"/>
    <s v="08:05"/>
    <d v="1899-12-30T01:00:00"/>
    <d v="1899-12-30T07:05:00"/>
    <d v="1899-12-30T08:05:00"/>
    <d v="1899-12-30T01:00:00"/>
    <s v="DCO"/>
    <s v="N/A"/>
  </r>
  <r>
    <n v="13621"/>
    <x v="10"/>
    <x v="2"/>
    <s v="IFTS LIFT 24-01 QATAR"/>
    <s v="QATAR"/>
    <n v="44"/>
    <s v="ACS"/>
    <n v="13"/>
    <s v="X"/>
    <m/>
    <x v="4"/>
    <s v="NET"/>
    <s v="DCA"/>
    <m/>
    <n v="13620"/>
    <s v="NET ADCA01"/>
    <d v="1899-12-30T07:05:00"/>
    <d v="1899-12-30T08:05:00"/>
    <d v="1899-12-30T01:00:00"/>
    <d v="1899-12-30T07:05:00"/>
    <d v="1899-12-30T08:05:00"/>
    <d v="1899-12-30T01:00:00"/>
    <s v="DCO"/>
    <s v="N/A"/>
  </r>
  <r>
    <n v="13622"/>
    <x v="10"/>
    <x v="2"/>
    <s v="IFTS LIFT 24-02 QATAR"/>
    <s v="QATAR"/>
    <n v="55"/>
    <s v="ACS"/>
    <n v="5"/>
    <s v="X"/>
    <m/>
    <x v="0"/>
    <s v="NET"/>
    <s v="RANGE"/>
    <m/>
    <n v="13623"/>
    <s v="NET RNG02 RR02"/>
    <s v="07:05"/>
    <s v="08:05"/>
    <d v="1899-12-30T01:00:00"/>
    <s v="07:05"/>
    <d v="1899-12-30T08:00:00"/>
    <d v="1899-12-30T00:55:00"/>
    <s v="DCO"/>
    <s v="N/A"/>
  </r>
  <r>
    <n v="13623"/>
    <x v="10"/>
    <x v="2"/>
    <s v="LIFT 24-43 ITA"/>
    <s v="AMI"/>
    <n v="64"/>
    <s v="ACS"/>
    <n v="32"/>
    <s v="X"/>
    <m/>
    <x v="6"/>
    <s v="STDA"/>
    <s v="PGM"/>
    <m/>
    <m/>
    <s v="SD PGM01"/>
    <s v="07:05"/>
    <s v="08:05"/>
    <d v="1899-12-30T01:00:00"/>
    <s v="07:05"/>
    <s v="08:05"/>
    <d v="1899-12-30T01:00:00"/>
    <s v="DCO"/>
    <s v="N/A"/>
  </r>
  <r>
    <n v="13624"/>
    <x v="10"/>
    <x v="2"/>
    <s v="IFTS 23-02 QATAR"/>
    <s v="QATAR"/>
    <n v="11"/>
    <s v="ACS"/>
    <n v="9"/>
    <s v="X"/>
    <m/>
    <x v="5"/>
    <s v="NET"/>
    <s v="DCA"/>
    <m/>
    <n v="13625"/>
    <s v="NET DCA01"/>
    <s v="08:35"/>
    <s v="09:35"/>
    <d v="1899-12-30T01:00:00"/>
    <s v="08:35"/>
    <d v="1899-12-30T09:25:00"/>
    <d v="1899-12-30T00:50:00"/>
    <s v="DCO"/>
    <s v="N/A"/>
  </r>
  <r>
    <n v="13625"/>
    <x v="10"/>
    <x v="2"/>
    <s v="IFTS LIFT 24-01 QATAR"/>
    <s v="QATAR"/>
    <n v="48"/>
    <s v="ACS"/>
    <n v="30"/>
    <s v="X"/>
    <m/>
    <x v="4"/>
    <s v="NET"/>
    <s v="DCA"/>
    <m/>
    <n v="13624"/>
    <s v="NET DCA01"/>
    <d v="1899-12-30T08:35:00"/>
    <d v="1899-12-30T09:35:00"/>
    <d v="1899-12-30T01:00:00"/>
    <s v="08:35"/>
    <s v="09:35"/>
    <d v="1899-12-30T01:00:00"/>
    <s v="DCO"/>
    <s v="N/A"/>
  </r>
  <r>
    <n v="13626"/>
    <x v="10"/>
    <x v="2"/>
    <s v="IFTS LIFT 24-01 QATAR"/>
    <s v="QATAR"/>
    <n v="49"/>
    <s v="IFTS"/>
    <n v="22"/>
    <s v="X"/>
    <m/>
    <x v="0"/>
    <s v="NET"/>
    <s v="DCA"/>
    <m/>
    <n v="13627"/>
    <s v="NET ADCA01"/>
    <s v="08:35"/>
    <s v="09:35"/>
    <d v="1899-12-30T01:00:00"/>
    <s v="08:35"/>
    <d v="1899-12-30T09:45:00"/>
    <d v="1899-12-30T01:10:00"/>
    <s v="DCO"/>
    <s v="N/A"/>
  </r>
  <r>
    <n v="13627"/>
    <x v="10"/>
    <x v="2"/>
    <s v="IFTS LIFT 24-01 QATAR"/>
    <s v="QATAR"/>
    <n v="41"/>
    <s v="ACS"/>
    <n v="14"/>
    <s v="X"/>
    <m/>
    <x v="1"/>
    <s v="NET"/>
    <s v="DCA"/>
    <m/>
    <n v="13626"/>
    <s v="NET ADCA01"/>
    <d v="1899-12-30T08:35:00"/>
    <d v="1899-12-30T09:35:00"/>
    <d v="1899-12-30T01:00:00"/>
    <d v="1899-12-30T08:35:00"/>
    <d v="1899-12-30T09:45:00"/>
    <d v="1899-12-30T01:10:00"/>
    <s v="DCO"/>
    <s v="N/A"/>
  </r>
  <r>
    <n v="13628"/>
    <x v="10"/>
    <x v="2"/>
    <s v="IFTS LIFT 24-01 QATAR"/>
    <s v="QATAR"/>
    <n v="44"/>
    <s v="IFTS"/>
    <n v="23"/>
    <s v="X"/>
    <m/>
    <x v="5"/>
    <s v="NET"/>
    <s v="DCA"/>
    <m/>
    <n v="13629"/>
    <s v="NET ADCA02"/>
    <s v="10:05"/>
    <s v="11:05"/>
    <d v="1899-12-30T01:00:00"/>
    <d v="1899-12-30T10:05:00"/>
    <d v="1899-12-30T11:05:00"/>
    <d v="1899-12-30T01:00:00"/>
    <s v="DCO"/>
    <s v="N/A"/>
  </r>
  <r>
    <n v="13629"/>
    <x v="10"/>
    <x v="2"/>
    <s v="IFTS LIFT 24-01 QATAR"/>
    <s v="QATAR"/>
    <n v="42"/>
    <s v="ACS"/>
    <n v="10"/>
    <s v="X"/>
    <m/>
    <x v="4"/>
    <s v="NET"/>
    <s v="DCA"/>
    <m/>
    <n v="13628"/>
    <s v="NET ADCA02"/>
    <d v="1899-12-30T10:05:00"/>
    <d v="1899-12-30T11:05:00"/>
    <d v="1899-12-30T01:00:00"/>
    <d v="1899-12-30T10:05:00"/>
    <d v="1899-12-30T11:05:00"/>
    <d v="1899-12-30T01:00:00"/>
    <s v="DCO"/>
    <s v="N/A"/>
  </r>
  <r>
    <n v="13630"/>
    <x v="10"/>
    <x v="2"/>
    <s v="IFTS LIFT 24-02 QATAR"/>
    <s v="QATAR"/>
    <n v="52"/>
    <s v="ACS"/>
    <n v="1"/>
    <s v="X"/>
    <m/>
    <x v="0"/>
    <s v="STDA"/>
    <s v="DECI_STD_NVG"/>
    <m/>
    <m/>
    <s v="FMS NVG01"/>
    <s v="10:05"/>
    <s v="11:05"/>
    <d v="1899-12-30T01:00:00"/>
    <s v="10:05"/>
    <s v="11:05"/>
    <d v="1899-12-30T01:00:00"/>
    <s v="DCO"/>
    <s v="N/A"/>
  </r>
  <r>
    <n v="13631"/>
    <x v="10"/>
    <x v="2"/>
    <s v="LIFT 24-43 ITA"/>
    <s v="AMI"/>
    <n v="64"/>
    <s v="ACS"/>
    <n v="12"/>
    <s v="X"/>
    <m/>
    <x v="1"/>
    <s v="NET"/>
    <s v="PGM"/>
    <m/>
    <n v="13632"/>
    <s v="SD PGM02"/>
    <s v="10:05"/>
    <s v="11:05"/>
    <d v="1899-12-30T01:00:00"/>
    <s v="10:05"/>
    <s v="11:05"/>
    <d v="1899-12-30T01:00:00"/>
    <s v="DCO"/>
    <s v="N/A"/>
  </r>
  <r>
    <n v="13632"/>
    <x v="10"/>
    <x v="2"/>
    <s v="IFTS LIFT 24-01 QATAR"/>
    <s v="QATAR"/>
    <n v="48"/>
    <s v="ACS"/>
    <n v="17"/>
    <s v="X"/>
    <m/>
    <x v="0"/>
    <s v="STDA"/>
    <s v="DECI_STD_NVG"/>
    <m/>
    <m/>
    <s v="FMS R2RNVG01"/>
    <s v="11:35"/>
    <s v="12:35"/>
    <d v="1899-12-30T01:00:00"/>
    <s v="11:35"/>
    <s v="12:35"/>
    <d v="1899-12-30T01:00:00"/>
    <s v="DCO"/>
    <s v="N/A"/>
  </r>
  <r>
    <n v="13633"/>
    <x v="10"/>
    <x v="2"/>
    <s v="LIFT IFTS 24-03 SAUDI"/>
    <s v="IFTS"/>
    <n v="45"/>
    <s v="ACS"/>
    <n v="14"/>
    <m/>
    <s v="X"/>
    <x v="6"/>
    <s v="STDA"/>
    <s v="DECI_STD"/>
    <m/>
    <m/>
    <s v="PT ERT01"/>
    <s v="11:35"/>
    <s v="12:35"/>
    <d v="1899-12-30T01:00:00"/>
    <s v="11:35"/>
    <s v="12:35"/>
    <d v="1899-12-30T01:00:00"/>
    <s v="DCO"/>
    <s v="N/A"/>
  </r>
  <r>
    <n v="13634"/>
    <x v="79"/>
    <x v="3"/>
    <s v="IFTS LIFT 24-01 QATAR"/>
    <s v="QATAR"/>
    <n v="47"/>
    <s v="ACS"/>
    <n v="17"/>
    <s v="X"/>
    <m/>
    <x v="5"/>
    <s v="NET"/>
    <s v="DCA"/>
    <m/>
    <n v="13635"/>
    <s v="NET QRA02"/>
    <s v="08:05"/>
    <s v="09:05"/>
    <d v="1899-12-30T01:00:00"/>
    <d v="1899-12-30T08:05:00"/>
    <d v="1899-12-30T09:05:00"/>
    <d v="1899-12-30T01:00:00"/>
    <s v="DCO"/>
    <s v="N/A"/>
  </r>
  <r>
    <n v="13635"/>
    <x v="79"/>
    <x v="3"/>
    <s v="IFTS LIFT 24-01 QATAR"/>
    <s v="QATAR"/>
    <n v="43"/>
    <s v="ACS"/>
    <n v="14"/>
    <s v="X"/>
    <m/>
    <x v="4"/>
    <s v="NET"/>
    <s v="DCA"/>
    <m/>
    <n v="13634"/>
    <s v="NET QRA02"/>
    <d v="1899-12-30T08:05:00"/>
    <d v="1899-12-30T09:05:00"/>
    <d v="1899-12-30T01:00:00"/>
    <d v="1899-12-30T08:05:00"/>
    <d v="1899-12-30T09:05:00"/>
    <d v="1899-12-30T01:00:00"/>
    <s v="DCO"/>
    <s v="N/A"/>
  </r>
  <r>
    <n v="13636"/>
    <x v="79"/>
    <x v="3"/>
    <s v="IFTS 23-02 QATAR"/>
    <s v="QATAR"/>
    <n v="11"/>
    <s v="ACS"/>
    <n v="5"/>
    <s v="X"/>
    <m/>
    <x v="1"/>
    <s v="NET"/>
    <s v="DCA"/>
    <m/>
    <n v="13635"/>
    <s v="NET DCA02"/>
    <d v="1899-12-30T08:05:00"/>
    <d v="1899-12-30T09:05:00"/>
    <d v="1899-12-30T01:00:00"/>
    <d v="1899-12-30T08:05:00"/>
    <d v="1899-12-30T09:05:00"/>
    <d v="1899-12-30T01:00:00"/>
    <s v="DCO"/>
    <s v="N/A"/>
  </r>
  <r>
    <n v="13637"/>
    <x v="79"/>
    <x v="3"/>
    <s v="IP"/>
    <s v="AMI"/>
    <n v="5"/>
    <s v="AMI"/>
    <n v="21"/>
    <m/>
    <s v="X"/>
    <x v="2"/>
    <s v="STDA"/>
    <s v="DECI_STD"/>
    <m/>
    <m/>
    <s v="RI SEM"/>
    <s v="08:05"/>
    <s v="09:05"/>
    <d v="1899-12-30T01:00:00"/>
    <d v="1899-12-30T08:00:00"/>
    <d v="1899-12-30T09:00:00"/>
    <d v="1899-12-30T01:00:00"/>
    <s v="DCO"/>
    <s v="N/A"/>
  </r>
  <r>
    <n v="13638"/>
    <x v="79"/>
    <x v="3"/>
    <s v="IFTS LIFT 24-01 QATAR"/>
    <s v="QATAR"/>
    <n v="41"/>
    <s v="IFTS"/>
    <n v="9"/>
    <s v="X"/>
    <m/>
    <x v="5"/>
    <s v="NET"/>
    <s v="DCA"/>
    <m/>
    <n v="13639"/>
    <s v="NET ADCA02"/>
    <s v="09:35"/>
    <s v="10:35"/>
    <d v="1899-12-30T01:00:00"/>
    <d v="1899-12-30T09:35:00"/>
    <d v="1899-12-30T10:35:00"/>
    <d v="1899-12-30T01:00:00"/>
    <s v="DCO"/>
    <s v="N/A"/>
  </r>
  <r>
    <n v="13639"/>
    <x v="79"/>
    <x v="3"/>
    <s v="IFTS LIFT 24-01 QATAR"/>
    <s v="QATAR"/>
    <n v="49"/>
    <s v="IFTS"/>
    <n v="23"/>
    <s v="X"/>
    <m/>
    <x v="4"/>
    <s v="NET"/>
    <s v="DCA"/>
    <m/>
    <n v="13638"/>
    <s v="NET ADCA02"/>
    <d v="1899-12-30T09:35:00"/>
    <d v="1899-12-30T10:35:00"/>
    <d v="1899-12-30T01:00:00"/>
    <d v="1899-12-30T09:35:00"/>
    <d v="1899-12-30T10:35:00"/>
    <d v="1899-12-30T01:00:00"/>
    <s v="DCO"/>
    <s v="N/A"/>
  </r>
  <r>
    <n v="13640"/>
    <x v="79"/>
    <x v="3"/>
    <s v="LIFT IFTS 24-03 SAUDI"/>
    <s v="IFTS"/>
    <n v="45"/>
    <s v="ACS"/>
    <n v="1"/>
    <m/>
    <s v="X"/>
    <x v="1"/>
    <s v="NET"/>
    <s v="RNG_STD"/>
    <m/>
    <n v="13641"/>
    <s v="FMSC RNG01"/>
    <s v="09:35"/>
    <s v="10:35"/>
    <d v="1899-12-30T01:00:00"/>
    <d v="1899-12-30T09:50:00"/>
    <d v="1899-12-30T10:35:00"/>
    <d v="1899-12-30T00:45:00"/>
    <s v="DCO"/>
    <s v="N/A"/>
  </r>
  <r>
    <n v="13641"/>
    <x v="79"/>
    <x v="3"/>
    <s v="LIFT 24-43 ITA"/>
    <s v="AMI"/>
    <n v="66"/>
    <s v="ACS"/>
    <n v="32"/>
    <s v="X"/>
    <m/>
    <x v="0"/>
    <s v="STDA"/>
    <s v="RANGE"/>
    <m/>
    <m/>
    <s v="SD RNG01"/>
    <s v="09:35"/>
    <s v="10:35"/>
    <d v="1899-12-30T01:00:00"/>
    <s v="09:35"/>
    <s v="10:35"/>
    <d v="1899-12-30T01:00:00"/>
    <s v="DCO"/>
    <s v="N/A"/>
  </r>
  <r>
    <n v="13642"/>
    <x v="79"/>
    <x v="3"/>
    <s v="IFTS LIFT 24-02 QATAR"/>
    <s v="QATAR"/>
    <n v="53"/>
    <s v="ACS"/>
    <n v="25"/>
    <s v="X"/>
    <m/>
    <x v="5"/>
    <s v="NET"/>
    <s v="DECI_STD"/>
    <m/>
    <n v="13643"/>
    <s v="FMSC OBFM01"/>
    <s v="11:05"/>
    <s v="12:05"/>
    <d v="1899-12-30T01:00:00"/>
    <d v="1899-12-30T11:05:00"/>
    <d v="1899-12-30T12:05:00"/>
    <d v="1899-12-30T01:00:00"/>
    <s v="DCO"/>
    <s v="N/A"/>
  </r>
  <r>
    <n v="13643"/>
    <x v="79"/>
    <x v="3"/>
    <s v="IFTS LIFT 24-02 QATAR"/>
    <s v="QATAR"/>
    <n v="51"/>
    <s v="ACS"/>
    <n v="12"/>
    <s v="X"/>
    <m/>
    <x v="0"/>
    <s v="NET"/>
    <s v="DECI_STD"/>
    <m/>
    <n v="13644"/>
    <s v="FMSC OBFM01"/>
    <s v="11:05"/>
    <s v="12:05"/>
    <d v="1899-12-30T01:00:00"/>
    <s v="11:05"/>
    <s v="12:05"/>
    <d v="1899-12-30T01:00:00"/>
    <s v="DCO"/>
    <s v="N/A"/>
  </r>
  <r>
    <n v="13644"/>
    <x v="79"/>
    <x v="3"/>
    <s v="IFTS LIFT 24-01 QATAR"/>
    <s v="QATAR"/>
    <n v="47"/>
    <s v="ACS"/>
    <n v="13"/>
    <s v="X"/>
    <m/>
    <x v="4"/>
    <s v="NET"/>
    <s v="DCA"/>
    <m/>
    <n v="13643"/>
    <s v="NET DCA01"/>
    <d v="1899-12-30T12:35:00"/>
    <d v="1899-12-30T13:35:00"/>
    <d v="1899-12-30T01:00:00"/>
    <d v="1899-12-30T12:35:00"/>
    <d v="1899-12-30T13:35:00"/>
    <d v="1899-12-30T01:00:00"/>
    <s v="DCO"/>
    <s v="N/A"/>
  </r>
  <r>
    <n v="13645"/>
    <x v="79"/>
    <x v="3"/>
    <s v="IFTS LIFT 24-02 QATAR"/>
    <s v="QATAR"/>
    <n v="55"/>
    <s v="ACS"/>
    <n v="10"/>
    <s v="X"/>
    <m/>
    <x v="0"/>
    <s v="NET"/>
    <s v="RNG_STD"/>
    <m/>
    <n v="13646"/>
    <s v="NET ARNG01"/>
    <s v="12:35"/>
    <s v="13:35"/>
    <d v="1899-12-30T01:00:00"/>
    <s v="12:35"/>
    <s v="13:35"/>
    <d v="1899-12-30T01:00:00"/>
    <s v="DCO"/>
    <s v="N/A"/>
  </r>
  <r>
    <n v="13646"/>
    <x v="79"/>
    <x v="3"/>
    <s v="IFTS LIFT 24-01 QATAR"/>
    <s v="QATAR"/>
    <n v="44"/>
    <s v="IFTS"/>
    <n v="23"/>
    <s v="X"/>
    <m/>
    <x v="5"/>
    <s v="NET"/>
    <s v="BTAG_DECI"/>
    <m/>
    <n v="13647"/>
    <s v="NET BTAG01"/>
    <s v="14:05"/>
    <s v="15:05"/>
    <d v="1899-12-30T01:00:00"/>
    <d v="1899-12-30T14:30:00"/>
    <d v="1899-12-30T15:20:00"/>
    <d v="1899-12-30T00:50:00"/>
    <s v="DCO"/>
    <s v="N/A"/>
  </r>
  <r>
    <n v="13647"/>
    <x v="79"/>
    <x v="3"/>
    <s v="IFTS LIFT 24-01 QATAR"/>
    <s v="QATAR"/>
    <n v="42"/>
    <s v="ACS"/>
    <n v="12"/>
    <s v="X"/>
    <m/>
    <x v="4"/>
    <s v="NET"/>
    <s v="BTAG_DECI"/>
    <m/>
    <n v="13646"/>
    <s v="NET BTAG01"/>
    <d v="1899-12-30T14:05:00"/>
    <d v="1899-12-30T15:05:00"/>
    <d v="1899-12-30T01:00:00"/>
    <d v="1899-12-30T14:30:00"/>
    <d v="1899-12-30T15:20:00"/>
    <d v="1899-12-30T00:50:00"/>
    <s v="DCO"/>
    <s v="N/A"/>
  </r>
  <r>
    <n v="13648"/>
    <x v="79"/>
    <x v="3"/>
    <s v="IFTS LIFT 24-02 QATAR"/>
    <s v="QATAR"/>
    <n v="50"/>
    <s v="IFTS"/>
    <n v="22"/>
    <s v="X"/>
    <m/>
    <x v="0"/>
    <s v="NET"/>
    <s v="RNG_STD"/>
    <m/>
    <n v="13649"/>
    <s v="NET ARNG01"/>
    <s v="14:05"/>
    <s v="15:05"/>
    <d v="1899-12-30T01:00:00"/>
    <s v="14:05"/>
    <s v="15:05"/>
    <d v="1899-12-30T01:00:00"/>
    <s v="DCO"/>
    <s v="N/A"/>
  </r>
  <r>
    <n v="13649"/>
    <x v="79"/>
    <x v="3"/>
    <s v="LIFT 24-43 ITA"/>
    <s v="AMI"/>
    <n v="69"/>
    <s v="ACS"/>
    <n v="30"/>
    <s v="X"/>
    <m/>
    <x v="5"/>
    <s v="NET"/>
    <s v="RANGE"/>
    <m/>
    <n v="13650"/>
    <s v="SD RNG02"/>
    <s v="15:35"/>
    <s v="16:35"/>
    <d v="1899-12-30T01:00:00"/>
    <d v="1899-12-30T15:35:00"/>
    <d v="1899-12-30T16:35:00"/>
    <d v="1899-12-30T01:00:00"/>
    <s v="DCO"/>
    <s v="N/A"/>
  </r>
  <r>
    <n v="13650"/>
    <x v="79"/>
    <x v="3"/>
    <s v="LIFT 24-43 ITA"/>
    <s v="AMI"/>
    <n v="65"/>
    <s v="ACS"/>
    <n v="1"/>
    <s v="X"/>
    <m/>
    <x v="0"/>
    <s v="NET"/>
    <s v="RANGE"/>
    <m/>
    <n v="13651"/>
    <s v="SD RNG02"/>
    <s v="15:35"/>
    <s v="16:35"/>
    <d v="1899-12-30T01:00:00"/>
    <s v="15:35"/>
    <s v="16:35"/>
    <d v="1899-12-30T01:00:00"/>
    <s v="DCO"/>
    <s v="N/A"/>
  </r>
  <r>
    <n v="13651"/>
    <x v="79"/>
    <x v="3"/>
    <s v="IFTS LIFT 24-02 QATAR"/>
    <s v="QATAR"/>
    <n v="52"/>
    <s v="ACS"/>
    <n v="32"/>
    <s v="X"/>
    <m/>
    <x v="1"/>
    <s v="STDA"/>
    <s v="AAR"/>
    <m/>
    <m/>
    <s v="FMS AAR01"/>
    <s v="15:35"/>
    <s v="16:35"/>
    <d v="1899-12-30T01:00:00"/>
    <s v="15:35"/>
    <s v="16:35"/>
    <d v="1899-12-30T01:00:00"/>
    <s v="DCO"/>
    <s v="N/A"/>
  </r>
  <r>
    <n v="13652"/>
    <x v="11"/>
    <x v="3"/>
    <s v="IFTS LIFT 24-01 QATAR"/>
    <s v="QATAR"/>
    <n v="43"/>
    <s v="ACS"/>
    <n v="9"/>
    <s v="X"/>
    <m/>
    <x v="5"/>
    <s v="NET"/>
    <s v="DCA"/>
    <m/>
    <n v="13653"/>
    <s v="NET DCA01"/>
    <s v="08:05"/>
    <s v="09:05"/>
    <d v="1899-12-30T01:00:00"/>
    <d v="1899-12-30T08:05:00"/>
    <d v="1899-12-30T09:05:00"/>
    <d v="1899-12-30T01:00:00"/>
    <s v="DCO"/>
    <s v="N/A"/>
  </r>
  <r>
    <n v="13653"/>
    <x v="11"/>
    <x v="3"/>
    <s v="IFTS LIFT 24-01 QATAR"/>
    <s v="QATAR"/>
    <n v="45"/>
    <s v="ACS"/>
    <n v="17"/>
    <s v="X"/>
    <m/>
    <x v="4"/>
    <s v="NET"/>
    <s v="DCA"/>
    <m/>
    <n v="13652"/>
    <s v="NET DCA01"/>
    <d v="1899-12-30T08:05:00"/>
    <d v="1899-12-30T09:05:00"/>
    <d v="1899-12-30T01:00:00"/>
    <d v="1899-12-30T08:05:00"/>
    <d v="1899-12-30T09:05:00"/>
    <d v="1899-12-30T01:00:00"/>
    <s v="DCO"/>
    <s v="N/A"/>
  </r>
  <r>
    <n v="13654"/>
    <x v="11"/>
    <x v="3"/>
    <s v="IP"/>
    <s v="ACS"/>
    <n v="20"/>
    <s v="AMI"/>
    <n v="34"/>
    <m/>
    <s v="X"/>
    <x v="6"/>
    <s v="STDA"/>
    <s v="DECI_STD"/>
    <m/>
    <m/>
    <s v="RI SEM"/>
    <s v="08:05"/>
    <s v="09:05"/>
    <d v="1899-12-30T01:00:00"/>
    <d v="1899-12-30T08:00:00"/>
    <d v="1899-12-30T09:00:00"/>
    <d v="1899-12-30T01:00:00"/>
    <s v="DCO"/>
    <s v="N/A"/>
  </r>
  <r>
    <n v="13655"/>
    <x v="11"/>
    <x v="3"/>
    <s v="LIFT IFTS 24-03 SAUDI"/>
    <s v="IFTS"/>
    <n v="45"/>
    <s v="ACS"/>
    <n v="14"/>
    <m/>
    <s v="X"/>
    <x v="5"/>
    <s v="NET"/>
    <s v="RNG_STD"/>
    <m/>
    <n v="13656"/>
    <s v="FMSC RNG02"/>
    <s v="09:35"/>
    <s v="10:35"/>
    <d v="1899-12-30T01:00:00"/>
    <d v="1899-12-30T09:35:00"/>
    <d v="1899-12-30T10:35:00"/>
    <d v="1899-12-30T01:00:00"/>
    <s v="DCO"/>
    <s v="N/A"/>
  </r>
  <r>
    <n v="13656"/>
    <x v="11"/>
    <x v="3"/>
    <s v="IFTS 23-02 QATAR"/>
    <s v="QATAR"/>
    <n v="11"/>
    <s v="IFTS"/>
    <n v="9"/>
    <s v="X"/>
    <m/>
    <x v="0"/>
    <s v="STDA"/>
    <s v="DECI_STD_NVG"/>
    <m/>
    <m/>
    <s v="FMS R2RNVG01"/>
    <s v="09:35"/>
    <s v="10:35"/>
    <d v="1899-12-30T01:00:00"/>
    <s v="09:35"/>
    <s v="10:35"/>
    <d v="1899-12-30T01:00:00"/>
    <s v="DCO"/>
    <s v="N/A"/>
  </r>
  <r>
    <n v="13657"/>
    <x v="11"/>
    <x v="3"/>
    <s v="IP"/>
    <s v="AMI"/>
    <n v="27"/>
    <s v="ACS"/>
    <n v="22"/>
    <m/>
    <s v="X"/>
    <x v="6"/>
    <s v="STDA"/>
    <s v="DECI_STD"/>
    <m/>
    <m/>
    <s v="RI SEM"/>
    <s v="09:35"/>
    <s v="10:35"/>
    <d v="1899-12-30T01:00:00"/>
    <d v="1899-12-30T09:30:00"/>
    <d v="1899-12-30T10:30:00"/>
    <d v="1899-12-30T01:00:00"/>
    <s v="DCO"/>
    <s v="N/A"/>
  </r>
  <r>
    <n v="13658"/>
    <x v="11"/>
    <x v="3"/>
    <s v="IFTS LIFT 24-01 QATAR"/>
    <s v="QATAR"/>
    <n v="49"/>
    <s v="ACS"/>
    <n v="30"/>
    <s v="X"/>
    <m/>
    <x v="5"/>
    <s v="NET"/>
    <s v="BTAG_DECI"/>
    <m/>
    <n v="13659"/>
    <s v="NET BTAG01"/>
    <s v="11:05"/>
    <s v="12:05"/>
    <d v="1899-12-30T01:00:00"/>
    <d v="1899-12-30T11:05:00"/>
    <d v="1899-12-30T12:05:00"/>
    <d v="1899-12-30T01:00:00"/>
    <s v="DCO"/>
    <s v="N/A"/>
  </r>
  <r>
    <n v="13659"/>
    <x v="11"/>
    <x v="3"/>
    <s v="IFTS LIFT 24-01 QATAR"/>
    <s v="QATAR"/>
    <n v="41"/>
    <s v="IFTS"/>
    <n v="23"/>
    <s v="X"/>
    <m/>
    <x v="4"/>
    <s v="NET"/>
    <s v="BTAG_DECI"/>
    <m/>
    <n v="13658"/>
    <s v="NET BTAG01"/>
    <d v="1899-12-30T11:05:00"/>
    <d v="1899-12-30T12:05:00"/>
    <d v="1899-12-30T01:00:00"/>
    <d v="1899-12-30T11:05:00"/>
    <d v="1899-12-30T12:05:00"/>
    <d v="1899-12-30T01:00:00"/>
    <s v="DCO"/>
    <s v="N/A"/>
  </r>
  <r>
    <n v="13660"/>
    <x v="11"/>
    <x v="3"/>
    <s v="LIFT IFTS 24-03 SAUDI"/>
    <s v="IFTS"/>
    <n v="46"/>
    <s v="ACS"/>
    <n v="9"/>
    <m/>
    <s v="X"/>
    <x v="0"/>
    <s v="NET"/>
    <s v="RNG_STD"/>
    <m/>
    <n v="13661"/>
    <s v="FMSC RNG02"/>
    <s v="11:05"/>
    <s v="12:05"/>
    <d v="1899-12-30T01:00:00"/>
    <s v="11:05"/>
    <s v="12:05"/>
    <d v="1899-12-30T01:00:00"/>
    <s v="DCO"/>
    <s v="N/A"/>
  </r>
  <r>
    <n v="13661"/>
    <x v="11"/>
    <x v="3"/>
    <s v="IFTS LIFT 24-02 QATAR"/>
    <s v="QATAR"/>
    <n v="52"/>
    <s v="ACS"/>
    <n v="13"/>
    <s v="X"/>
    <m/>
    <x v="5"/>
    <s v="NET"/>
    <s v="RNG_STD"/>
    <m/>
    <n v="13662"/>
    <s v="NET ARNG01"/>
    <s v="12:35"/>
    <s v="13:35"/>
    <d v="1899-12-30T01:00:00"/>
    <d v="1899-12-30T12:35:00"/>
    <d v="1899-12-30T13:35:00"/>
    <d v="1899-12-30T01:00:00"/>
    <s v="DCO"/>
    <s v="N/A"/>
  </r>
  <r>
    <n v="13662"/>
    <x v="11"/>
    <x v="3"/>
    <s v="LIP 24-03 AUT"/>
    <s v="IFTS"/>
    <n v="42"/>
    <s v="ACS"/>
    <n v="1"/>
    <m/>
    <s v="X"/>
    <x v="0"/>
    <s v="STDA"/>
    <s v="DECI_STD"/>
    <m/>
    <m/>
    <s v="SD NVG01"/>
    <s v="12:35"/>
    <s v="13:35"/>
    <d v="1899-12-30T01:00:00"/>
    <d v="1899-12-30T12:30:00"/>
    <d v="1899-12-30T13:25:00"/>
    <d v="1899-12-30T00:55:00"/>
    <s v="DCO"/>
    <s v="N/A"/>
  </r>
  <r>
    <n v="13663"/>
    <x v="11"/>
    <x v="3"/>
    <s v="IFTS LIFT 24-01 QATAR"/>
    <s v="QATAR"/>
    <n v="42"/>
    <s v="ACS"/>
    <n v="2"/>
    <s v="X"/>
    <m/>
    <x v="5"/>
    <s v="NET"/>
    <s v="BTAG_DECI"/>
    <m/>
    <n v="13664"/>
    <s v="NET BTAG02"/>
    <s v="14:05"/>
    <s v="15:05"/>
    <d v="1899-12-30T01:00:00"/>
    <d v="1899-12-30T14:05:00"/>
    <d v="1899-12-30T15:05:00"/>
    <d v="1899-12-30T01:00:00"/>
    <s v="DCO"/>
    <s v="N/A"/>
  </r>
  <r>
    <n v="13664"/>
    <x v="11"/>
    <x v="3"/>
    <s v="IFTS LIFT 24-01 QATAR"/>
    <s v="QATAR"/>
    <n v="44"/>
    <s v="IFTS"/>
    <n v="9"/>
    <s v="X"/>
    <m/>
    <x v="4"/>
    <s v="NET"/>
    <s v="BTAG_DECI"/>
    <m/>
    <n v="13663"/>
    <s v="NET BTAG02"/>
    <d v="1899-12-30T14:05:00"/>
    <d v="1899-12-30T15:05:00"/>
    <d v="1899-12-30T01:00:00"/>
    <d v="1899-12-30T14:05:00"/>
    <d v="1899-12-30T15:05:00"/>
    <d v="1899-12-30T01:00:00"/>
    <s v="DCO"/>
    <s v="N/A"/>
  </r>
  <r>
    <n v="13665"/>
    <x v="11"/>
    <x v="3"/>
    <s v="LIP 24-03 SGP"/>
    <s v="IFTS"/>
    <n v="41"/>
    <s v="ACS"/>
    <n v="17"/>
    <m/>
    <s v="X"/>
    <x v="0"/>
    <s v="STDA"/>
    <s v="DECI_STD"/>
    <m/>
    <m/>
    <s v="SD NVG01"/>
    <s v="14:05"/>
    <s v="15:05"/>
    <d v="1899-12-30T01:00:00"/>
    <s v="14:05"/>
    <s v="15:05"/>
    <d v="1899-12-30T01:00:00"/>
    <s v="DCO"/>
    <s v="N/A"/>
  </r>
  <r>
    <n v="13666"/>
    <x v="11"/>
    <x v="3"/>
    <s v="IP"/>
    <s v="IFTS"/>
    <n v="10"/>
    <s v="ACS"/>
    <n v="8"/>
    <m/>
    <s v="X"/>
    <x v="6"/>
    <s v="STDA"/>
    <s v="DECI_STD"/>
    <m/>
    <m/>
    <s v="RI SEM"/>
    <s v="14:05"/>
    <s v="15:05"/>
    <d v="1899-12-30T01:00:00"/>
    <s v="14:05"/>
    <s v="15:05"/>
    <d v="1899-12-30T01:00:00"/>
    <s v="DCO"/>
    <s v="N/A"/>
  </r>
  <r>
    <n v="13667"/>
    <x v="11"/>
    <x v="3"/>
    <s v="LIFT IFTS 24-03 SAUDI"/>
    <s v="IFTS"/>
    <n v="47"/>
    <s v="ACS"/>
    <n v="32"/>
    <m/>
    <s v="X"/>
    <x v="5"/>
    <s v="NET"/>
    <s v="RNG_STD"/>
    <m/>
    <n v="13668"/>
    <s v="FMSC RNG02"/>
    <s v="15:35"/>
    <s v="16:35"/>
    <d v="1899-12-30T01:00:00"/>
    <d v="1899-12-30T15:35:00"/>
    <d v="1899-12-30T16:35:00"/>
    <d v="1899-12-30T01:00:00"/>
    <s v="DCO"/>
    <s v="N/A"/>
  </r>
  <r>
    <n v="13668"/>
    <x v="11"/>
    <x v="3"/>
    <s v="IFTS 23-02 QATAR"/>
    <s v="QATAR"/>
    <n v="11"/>
    <s v="ACS"/>
    <n v="5"/>
    <s v="X"/>
    <m/>
    <x v="0"/>
    <s v="STDA"/>
    <s v="DECI_STD_NVG"/>
    <m/>
    <m/>
    <s v="FMS R2RNVG02"/>
    <s v="15:35"/>
    <s v="16:35"/>
    <d v="1899-12-30T01:00:00"/>
    <s v="15:35"/>
    <s v="16:35"/>
    <d v="1899-12-30T01:00:00"/>
    <s v="DCO"/>
    <s v="N/A"/>
  </r>
  <r>
    <n v="13669"/>
    <x v="12"/>
    <x v="3"/>
    <s v="IFTS LIFT 24-01 QATAR"/>
    <s v="QATAR"/>
    <n v="44"/>
    <s v="ACS"/>
    <n v="2"/>
    <s v="X"/>
    <m/>
    <x v="4"/>
    <s v="NET"/>
    <s v="BTAG_DECI"/>
    <m/>
    <n v="13668"/>
    <s v="NET BTAG02 RR02"/>
    <d v="1899-12-30T08:05:00"/>
    <d v="1899-12-30T09:05:00"/>
    <d v="1899-12-30T01:00:00"/>
    <d v="1899-12-30T08:05:00"/>
    <d v="1899-12-30T09:05:00"/>
    <d v="1899-12-30T01:00:00"/>
    <s v="DCO"/>
    <s v="N/A"/>
  </r>
  <r>
    <n v="13670"/>
    <x v="12"/>
    <x v="3"/>
    <s v="IFTS LIFT 24-02 QATAR"/>
    <s v="QATAR"/>
    <n v="50"/>
    <s v="IFTS"/>
    <n v="22"/>
    <s v="X"/>
    <m/>
    <x v="0"/>
    <s v="NET"/>
    <s v="DECI_STD"/>
    <m/>
    <n v="13671"/>
    <s v="FMSC OBFM01"/>
    <s v="08:05"/>
    <s v="09:05"/>
    <d v="1899-12-30T01:00:00"/>
    <s v="08:05"/>
    <s v="09:05"/>
    <d v="1899-12-30T01:00:00"/>
    <s v="DCO"/>
    <s v="N/A"/>
  </r>
  <r>
    <n v="13671"/>
    <x v="12"/>
    <x v="3"/>
    <s v="LIFT 24-44 ITA"/>
    <s v="AMI"/>
    <n v="71"/>
    <s v="ACS"/>
    <n v="9"/>
    <s v="X"/>
    <m/>
    <x v="6"/>
    <s v="STDA"/>
    <s v="LOW LEVEL"/>
    <m/>
    <m/>
    <s v="SD SLL01"/>
    <s v="08:05"/>
    <s v="09:05"/>
    <d v="1899-12-30T01:00:00"/>
    <s v="08:05"/>
    <d v="1899-12-30T09:00:00"/>
    <d v="1899-12-30T00:55:00"/>
    <s v="DCO"/>
    <s v="N/A"/>
  </r>
  <r>
    <n v="13672"/>
    <x v="12"/>
    <x v="3"/>
    <s v="LIFT IFTS 24-02 JPN"/>
    <s v="IFTS"/>
    <n v="32"/>
    <s v="ACS"/>
    <n v="5"/>
    <m/>
    <s v="X"/>
    <x v="5"/>
    <s v="NET"/>
    <s v="OCA AA"/>
    <m/>
    <n v="13673"/>
    <s v="NET OCAAA01"/>
    <s v="09:35"/>
    <s v="10:35"/>
    <d v="1899-12-30T01:00:00"/>
    <d v="1899-12-30T09:35:00"/>
    <d v="1899-12-30T10:35:00"/>
    <d v="1899-12-30T01:00:00"/>
    <s v="DCO"/>
    <s v="N/A"/>
  </r>
  <r>
    <n v="13673"/>
    <x v="12"/>
    <x v="3"/>
    <s v="LIFT IFTS 24-02 JPN"/>
    <s v="IFTS"/>
    <n v="31"/>
    <s v="ACS"/>
    <n v="10"/>
    <m/>
    <s v="X"/>
    <x v="4"/>
    <s v="NET"/>
    <s v="OCA AA"/>
    <m/>
    <n v="13672"/>
    <s v="NET OCAAA01"/>
    <d v="1899-12-30T09:35:00"/>
    <d v="1899-12-30T10:35:00"/>
    <d v="1899-12-30T01:00:00"/>
    <d v="1899-12-30T09:35:00"/>
    <d v="1899-12-30T10:35:00"/>
    <d v="1899-12-30T01:00:00"/>
    <s v="DCO"/>
    <s v="N/A"/>
  </r>
  <r>
    <n v="13674"/>
    <x v="12"/>
    <x v="3"/>
    <s v="LIFT IFTS 24-02 UK"/>
    <s v="IFTS"/>
    <n v="35"/>
    <s v="ACS"/>
    <n v="17"/>
    <m/>
    <s v="X"/>
    <x v="0"/>
    <s v="NET"/>
    <s v="OCA AG"/>
    <m/>
    <n v="13675"/>
    <s v="NET OCAAG01"/>
    <s v="09:35"/>
    <s v="10:35"/>
    <d v="1899-12-30T01:00:00"/>
    <s v="09:35"/>
    <s v="10:35"/>
    <d v="1899-12-30T01:00:00"/>
    <s v="DCO"/>
    <s v="N/A"/>
  </r>
  <r>
    <n v="13675"/>
    <x v="12"/>
    <x v="3"/>
    <s v="LIFT IFTS 24-02 UK"/>
    <s v="IFTS"/>
    <n v="36"/>
    <s v="ACS"/>
    <n v="12"/>
    <m/>
    <s v="X"/>
    <x v="1"/>
    <s v="NET"/>
    <s v="OCA AG"/>
    <m/>
    <n v="13674"/>
    <s v="NET OCAAG01"/>
    <d v="1899-12-30T09:35:00"/>
    <d v="1899-12-30T10:35:00"/>
    <d v="1899-12-30T01:00:00"/>
    <d v="1899-12-30T09:35:00"/>
    <d v="1899-12-30T10:35:00"/>
    <d v="1899-12-30T01:00:00"/>
    <s v="DCO"/>
    <s v="N/A"/>
  </r>
  <r>
    <n v="13676"/>
    <x v="12"/>
    <x v="3"/>
    <s v="IFTS LIFT 24-01 QATAR"/>
    <s v="QATAR"/>
    <n v="45"/>
    <s v="IFTS"/>
    <n v="9"/>
    <s v="X"/>
    <m/>
    <x v="5"/>
    <s v="NET"/>
    <s v="DCA"/>
    <m/>
    <n v="13677"/>
    <s v="NET DCA02"/>
    <s v="11:05"/>
    <s v="12:05"/>
    <d v="1899-12-30T01:00:00"/>
    <d v="1899-12-30T11:05:00"/>
    <d v="1899-12-30T12:05:00"/>
    <d v="1899-12-30T01:00:00"/>
    <s v="DCO"/>
    <s v="N/A"/>
  </r>
  <r>
    <n v="13677"/>
    <x v="12"/>
    <x v="3"/>
    <s v="IFTS LIFT 24-01 QATAR"/>
    <s v="QATAR"/>
    <n v="43"/>
    <s v="ACS"/>
    <n v="30"/>
    <s v="X"/>
    <m/>
    <x v="4"/>
    <s v="NET"/>
    <s v="DCA"/>
    <m/>
    <n v="13676"/>
    <s v="NET DCA02"/>
    <d v="1899-12-30T11:05:00"/>
    <d v="1899-12-30T12:05:00"/>
    <d v="1899-12-30T01:00:00"/>
    <d v="1899-12-30T11:05:00"/>
    <d v="1899-12-30T12:05:00"/>
    <d v="1899-12-30T01:00:00"/>
    <s v="DCO"/>
    <s v="N/A"/>
  </r>
  <r>
    <n v="13678"/>
    <x v="12"/>
    <x v="3"/>
    <s v=" IFTS LIFT 24-03 QATAR"/>
    <s v="QATAR"/>
    <n v="56"/>
    <s v="ACS"/>
    <n v="32"/>
    <s v="X"/>
    <m/>
    <x v="0"/>
    <s v="NET"/>
    <s v="DECI_STD"/>
    <m/>
    <n v="13679"/>
    <s v="NET BTFFB01"/>
    <s v="11:05"/>
    <s v="12:05"/>
    <d v="1899-12-30T01:00:00"/>
    <s v="11:05"/>
    <s v="12:05"/>
    <d v="1899-12-30T01:00:00"/>
    <s v="DCO"/>
    <s v="N/A"/>
  </r>
  <r>
    <n v="13679"/>
    <x v="12"/>
    <x v="3"/>
    <s v="IFTS LIFT 24-02 QATAR"/>
    <s v="QATAR"/>
    <n v="54"/>
    <s v="ACS"/>
    <n v="13"/>
    <s v="X"/>
    <m/>
    <x v="5"/>
    <s v="NET"/>
    <s v="DECI_STD"/>
    <m/>
    <n v="13680"/>
    <s v="NET ARNG01"/>
    <s v="12:35"/>
    <s v="13:35"/>
    <d v="1899-12-30T01:00:00"/>
    <d v="1899-12-30T12:35:00"/>
    <d v="1899-12-30T13:35:00"/>
    <d v="1899-12-30T01:00:00"/>
    <s v="DCO"/>
    <s v="N/A"/>
  </r>
  <r>
    <n v="13680"/>
    <x v="12"/>
    <x v="3"/>
    <s v="LIFT 24-44 ITA"/>
    <s v="AMI"/>
    <n v="70"/>
    <s v="ACS"/>
    <n v="10"/>
    <s v="X"/>
    <m/>
    <x v="6"/>
    <s v="STDA"/>
    <s v="LOW LEVEL"/>
    <m/>
    <m/>
    <s v="SD SLL01"/>
    <s v="12:35"/>
    <s v="13:35"/>
    <d v="1899-12-30T01:00:00"/>
    <s v="12:35"/>
    <s v="13:35"/>
    <d v="1899-12-30T01:00:00"/>
    <s v="DCO"/>
    <s v="N/A"/>
  </r>
  <r>
    <n v="13681"/>
    <x v="12"/>
    <x v="3"/>
    <s v="IFTS LIFT 24-01 QATAR"/>
    <s v="QATAR"/>
    <n v="41"/>
    <s v="ACS"/>
    <n v="30"/>
    <s v="X"/>
    <m/>
    <x v="5"/>
    <s v="NET"/>
    <s v="BTAG_DECI"/>
    <m/>
    <n v="13682"/>
    <s v="NET BTAG02"/>
    <s v="14:05"/>
    <s v="15:05"/>
    <d v="1899-12-30T01:00:00"/>
    <s v="14:05"/>
    <s v="15:05"/>
    <d v="1899-12-30T01:00:00"/>
    <s v="DCO"/>
    <s v="N/A"/>
  </r>
  <r>
    <n v="13682"/>
    <x v="12"/>
    <x v="3"/>
    <s v="IFTS LIFT 24-01 QATAR"/>
    <s v="QATAR"/>
    <n v="49"/>
    <s v="ACS"/>
    <n v="14"/>
    <s v="X"/>
    <m/>
    <x v="4"/>
    <s v="NET"/>
    <s v="BTAG_DECI"/>
    <m/>
    <n v="13681"/>
    <s v="NET BTAG02"/>
    <d v="1899-12-30T14:05:00"/>
    <d v="1899-12-30T15:05:00"/>
    <d v="1899-12-30T01:00:00"/>
    <d v="1899-12-30T14:05:00"/>
    <d v="1899-12-30T15:05:00"/>
    <d v="1899-12-30T01:00:00"/>
    <s v="DCO"/>
    <s v="N/A"/>
  </r>
  <r>
    <n v="13683"/>
    <x v="12"/>
    <x v="3"/>
    <s v="LIFT IFTS 24-02 JPN"/>
    <s v="IFTS"/>
    <n v="33"/>
    <s v="IFTS"/>
    <n v="22"/>
    <m/>
    <s v="X"/>
    <x v="0"/>
    <s v="NET"/>
    <s v="OCA AG"/>
    <m/>
    <n v="13684"/>
    <s v="NET OCAAG01"/>
    <s v="14:05"/>
    <s v="15:05"/>
    <d v="1899-12-30T01:00:00"/>
    <s v="14:05"/>
    <s v="15:05"/>
    <d v="1899-12-30T01:00:00"/>
    <s v="DCO"/>
    <s v="N/A"/>
  </r>
  <r>
    <n v="13684"/>
    <x v="12"/>
    <x v="3"/>
    <s v="LIFT IFTS 24-02 JPN"/>
    <s v="IFTS"/>
    <n v="32"/>
    <s v="ACS"/>
    <n v="32"/>
    <m/>
    <s v="X"/>
    <x v="1"/>
    <s v="NET"/>
    <s v="OCA AG"/>
    <m/>
    <n v="13683"/>
    <s v="NET OCAAG01"/>
    <d v="1899-12-30T14:05:00"/>
    <d v="1899-12-30T15:05:00"/>
    <d v="1899-12-30T01:00:00"/>
    <d v="1899-12-30T14:05:00"/>
    <d v="1899-12-30T15:05:00"/>
    <d v="1899-12-30T01:00:00"/>
    <s v="DCO"/>
    <s v="N/A"/>
  </r>
  <r>
    <n v="13685"/>
    <x v="12"/>
    <x v="3"/>
    <s v="LIFT 24-44 ITA"/>
    <s v="AMI"/>
    <n v="72"/>
    <s v="ACS"/>
    <n v="17"/>
    <s v="X"/>
    <m/>
    <x v="6"/>
    <s v="STDA"/>
    <s v="LOW LEVEL"/>
    <m/>
    <m/>
    <s v="SD SLL01"/>
    <s v="14:05"/>
    <s v="15:05"/>
    <d v="1899-12-30T01:00:00"/>
    <d v="1899-12-30T14:05:00"/>
    <d v="1899-12-30T15:05:00"/>
    <d v="1899-12-30T01:00:00"/>
    <s v="DCO"/>
    <s v="N/A"/>
  </r>
  <r>
    <n v="13686"/>
    <x v="12"/>
    <x v="3"/>
    <s v="IFTS 23-02 QATAR"/>
    <s v="QATAR"/>
    <n v="11"/>
    <s v="IFTS"/>
    <n v="23"/>
    <s v="X"/>
    <m/>
    <x v="5"/>
    <s v="NET"/>
    <s v="DCA"/>
    <m/>
    <n v="13687"/>
    <s v="NET ADCA01"/>
    <s v="15:35"/>
    <s v="16:35"/>
    <d v="1899-12-30T01:00:00"/>
    <s v="15:35"/>
    <s v="16:35"/>
    <d v="1899-12-30T01:00:00"/>
    <s v="DCO"/>
    <s v="N/A"/>
  </r>
  <r>
    <n v="13687"/>
    <x v="12"/>
    <x v="3"/>
    <s v="IFTS LIFT 24-01 QATAR"/>
    <s v="QATAR"/>
    <n v="45"/>
    <s v="ACS"/>
    <n v="13"/>
    <s v="X"/>
    <m/>
    <x v="4"/>
    <s v="NET"/>
    <s v="DCA"/>
    <m/>
    <n v="13686"/>
    <s v="NET ADCA01"/>
    <d v="1899-12-30T15:35:00"/>
    <d v="1899-12-30T16:35:00"/>
    <d v="1899-12-30T01:00:00"/>
    <d v="1899-12-30T15:35:00"/>
    <d v="1899-12-30T16:35:00"/>
    <d v="1899-12-30T01:00:00"/>
    <s v="DCO"/>
    <s v="N/A"/>
  </r>
  <r>
    <n v="13688"/>
    <x v="12"/>
    <x v="3"/>
    <s v="IFTS LIFT 24-01 QATAR"/>
    <s v="QATAR"/>
    <n v="43"/>
    <s v="ACS"/>
    <n v="5"/>
    <s v="X"/>
    <m/>
    <x v="0"/>
    <s v="STDA"/>
    <s v="DECI_STD_NVG"/>
    <m/>
    <m/>
    <s v="FMS R2RNVG02"/>
    <s v="15:35"/>
    <s v="16:35"/>
    <d v="1899-12-30T01:00:00"/>
    <s v="15:35"/>
    <s v="16:35"/>
    <d v="1899-12-30T01:00:00"/>
    <s v="DCO"/>
    <s v="N/A"/>
  </r>
  <r>
    <n v="13689"/>
    <x v="13"/>
    <x v="3"/>
    <s v="LIFT IFTS 24-02 JPN"/>
    <s v="IFTS"/>
    <n v="30"/>
    <s v="ACS"/>
    <n v="17"/>
    <m/>
    <s v="X"/>
    <x v="5"/>
    <s v="NET"/>
    <s v="OCA AA"/>
    <m/>
    <n v="13690"/>
    <s v="NET OCAAA01"/>
    <s v="08:05"/>
    <s v="09:05"/>
    <d v="1899-12-30T01:00:00"/>
    <d v="1899-12-30T08:05:00"/>
    <d v="1899-12-30T09:05:00"/>
    <d v="1899-12-30T01:00:00"/>
    <s v="DCO"/>
    <s v="N/A"/>
  </r>
  <r>
    <n v="13690"/>
    <x v="13"/>
    <x v="3"/>
    <s v="LIFT IFTS 24-02 JPN"/>
    <s v="IFTS"/>
    <n v="33"/>
    <s v="ACS"/>
    <n v="14"/>
    <m/>
    <s v="X"/>
    <x v="4"/>
    <s v="NET"/>
    <s v="OCA AA"/>
    <m/>
    <n v="13689"/>
    <s v="NET OCAAA01"/>
    <d v="1899-12-30T08:05:00"/>
    <d v="1899-12-30T09:05:00"/>
    <d v="1899-12-30T01:00:00"/>
    <d v="1899-12-30T08:05:00"/>
    <d v="1899-12-30T09:05:00"/>
    <d v="1899-12-30T01:00:00"/>
    <s v="DCO"/>
    <s v="N/A"/>
  </r>
  <r>
    <n v="13691"/>
    <x v="13"/>
    <x v="3"/>
    <s v="LIFT IFTS 24-04 HUN"/>
    <s v="IFTS"/>
    <n v="62"/>
    <s v="ACS"/>
    <n v="32"/>
    <m/>
    <s v="X"/>
    <x v="1"/>
    <s v="STDA"/>
    <s v="DECI_STD"/>
    <m/>
    <m/>
    <s v="FMS EMR01"/>
    <s v="08:05"/>
    <s v="09:05"/>
    <d v="1899-12-30T01:00:00"/>
    <s v="08:05"/>
    <s v="09:05"/>
    <d v="1899-12-30T01:00:00"/>
    <s v="DCO"/>
    <s v="N/A"/>
  </r>
  <r>
    <n v="13692"/>
    <x v="13"/>
    <x v="3"/>
    <s v="LIFT IFTS 24-04 HUN"/>
    <s v="IFTS"/>
    <n v="63"/>
    <s v="ACS"/>
    <n v="9"/>
    <m/>
    <s v="X"/>
    <x v="6"/>
    <s v="STDA"/>
    <s v="DECI_STD"/>
    <m/>
    <m/>
    <s v="FMS EMR01"/>
    <s v="08:05"/>
    <s v="09:05"/>
    <d v="1899-12-30T01:00:00"/>
    <s v="08:05"/>
    <s v="09:05"/>
    <d v="1899-12-30T01:00:00"/>
    <s v="DCO"/>
    <s v="N/A"/>
  </r>
  <r>
    <n v="13693"/>
    <x v="13"/>
    <x v="3"/>
    <s v="IFTS LIFT 24-01 QATAR"/>
    <s v="QATAR"/>
    <n v="47"/>
    <s v="ACS"/>
    <n v="10"/>
    <s v="X"/>
    <m/>
    <x v="5"/>
    <s v="NET"/>
    <s v="DCA"/>
    <m/>
    <n v="13694"/>
    <s v="NET DCA02"/>
    <s v="09:35"/>
    <s v="10:35"/>
    <d v="1899-12-30T01:00:00"/>
    <d v="1899-12-30T09:35:00"/>
    <d v="1899-12-30T10:35:00"/>
    <d v="1899-12-30T01:00:00"/>
    <s v="DCO"/>
    <s v="N/A"/>
  </r>
  <r>
    <n v="13694"/>
    <x v="13"/>
    <x v="3"/>
    <s v="LIFT IFTS 24-02 JPN"/>
    <s v="IFTS"/>
    <n v="31"/>
    <s v="ACS"/>
    <n v="30"/>
    <m/>
    <s v="X"/>
    <x v="0"/>
    <s v="NET"/>
    <s v="OCA AG"/>
    <m/>
    <n v="13695"/>
    <s v="NET OCAAG01"/>
    <s v="09:35"/>
    <s v="10:35"/>
    <d v="1899-12-30T01:00:00"/>
    <s v="09:35"/>
    <s v="10:35"/>
    <d v="1899-12-30T01:00:00"/>
    <s v="DCO"/>
    <s v="N/A"/>
  </r>
  <r>
    <n v="13695"/>
    <x v="13"/>
    <x v="3"/>
    <s v="LIFT IFTS 24-02 JPN"/>
    <s v="IFTS"/>
    <n v="34"/>
    <s v="ACS"/>
    <n v="31"/>
    <m/>
    <s v="X"/>
    <x v="1"/>
    <s v="NET"/>
    <s v="OCA AG"/>
    <m/>
    <n v="13694"/>
    <s v="NET OCAAG01"/>
    <d v="1899-12-30T09:35:00"/>
    <d v="1899-12-30T10:35:00"/>
    <d v="1899-12-30T01:00:00"/>
    <d v="1899-12-30T09:35:00"/>
    <d v="1899-12-30T10:35:00"/>
    <d v="1899-12-30T01:00:00"/>
    <s v="DCO"/>
    <s v="N/A"/>
  </r>
  <r>
    <n v="13696"/>
    <x v="13"/>
    <x v="3"/>
    <s v="LIFT 24-44 ITA"/>
    <s v="AMI"/>
    <n v="70"/>
    <s v="ACS"/>
    <n v="5"/>
    <s v="X"/>
    <m/>
    <x v="6"/>
    <s v="STDA"/>
    <s v="LOW LEVEL"/>
    <m/>
    <m/>
    <s v="SD SLL02"/>
    <s v="09:35"/>
    <s v="10:35"/>
    <d v="1899-12-30T01:00:00"/>
    <s v="09:35"/>
    <s v="10:35"/>
    <d v="1899-12-30T01:00:00"/>
    <s v="DCO"/>
    <s v="N/A"/>
  </r>
  <r>
    <n v="13697"/>
    <x v="13"/>
    <x v="3"/>
    <s v="LIFT IFTS 24-02 UK"/>
    <s v="IFTS"/>
    <n v="36"/>
    <s v="IFTS"/>
    <n v="22"/>
    <m/>
    <s v="X"/>
    <x v="5"/>
    <s v="NET"/>
    <s v="OCA AA"/>
    <m/>
    <n v="13698"/>
    <s v="NET OCAAA01"/>
    <s v="11:05"/>
    <s v="12:05"/>
    <d v="1899-12-30T01:00:00"/>
    <s v="11:05"/>
    <s v="12:05"/>
    <d v="1899-12-30T01:00:00"/>
    <s v="DCO"/>
    <s v="N/A"/>
  </r>
  <r>
    <n v="13698"/>
    <x v="13"/>
    <x v="3"/>
    <s v="LIFT IFTS 24-02 UK"/>
    <s v="IFTS"/>
    <n v="35"/>
    <s v="ACS"/>
    <n v="32"/>
    <m/>
    <s v="X"/>
    <x v="4"/>
    <s v="NET"/>
    <s v="OCA AA"/>
    <m/>
    <n v="13697"/>
    <s v="NET OCAAA01"/>
    <d v="1899-12-30T11:05:00"/>
    <d v="1899-12-30T12:05:00"/>
    <d v="1899-12-30T01:00:00"/>
    <s v="11:05"/>
    <s v="12:05"/>
    <d v="1899-12-30T01:00:00"/>
    <s v="DCO"/>
    <s v="N/A"/>
  </r>
  <r>
    <n v="13699"/>
    <x v="13"/>
    <x v="3"/>
    <s v="IFTS LIFT 24-01 QATAR"/>
    <s v="QATAR"/>
    <n v="48"/>
    <s v="ACS"/>
    <n v="33"/>
    <s v="X"/>
    <m/>
    <x v="0"/>
    <s v="NET"/>
    <s v="DCA"/>
    <m/>
    <n v="13700"/>
    <s v="NET DCA02"/>
    <s v="11:05"/>
    <s v="12:05"/>
    <d v="1899-12-30T01:00:00"/>
    <s v="11:05"/>
    <s v="12:05"/>
    <d v="1899-12-30T01:00:00"/>
    <s v="DCO"/>
    <s v="N/A"/>
  </r>
  <r>
    <n v="13700"/>
    <x v="13"/>
    <x v="3"/>
    <s v="LIFT 24-44 ITA"/>
    <s v="AMI"/>
    <n v="71"/>
    <s v="ACS"/>
    <n v="2"/>
    <s v="X"/>
    <m/>
    <x v="6"/>
    <s v="STDA"/>
    <s v="LOW LEVEL"/>
    <m/>
    <m/>
    <s v="SD SLL02"/>
    <s v="11:05"/>
    <s v="12:05"/>
    <d v="1899-12-30T01:00:00"/>
    <s v="11:05"/>
    <s v="12:05"/>
    <d v="1899-12-30T01:00:00"/>
    <s v="DCO"/>
    <s v="N/A"/>
  </r>
  <r>
    <n v="13701"/>
    <x v="13"/>
    <x v="3"/>
    <s v="LIFT IFTS 24-02 JPN"/>
    <s v="IFTS"/>
    <n v="30"/>
    <s v="IFTS"/>
    <n v="23"/>
    <m/>
    <s v="X"/>
    <x v="5"/>
    <s v="NET"/>
    <s v="OCA AG"/>
    <m/>
    <n v="13702"/>
    <s v="NET OCAAG01"/>
    <s v="12:35"/>
    <s v="13:35"/>
    <d v="1899-12-30T01:00:00"/>
    <s v="12:35"/>
    <s v="13:35"/>
    <d v="1899-12-30T01:00:00"/>
    <s v="DCO"/>
    <s v="N/A"/>
  </r>
  <r>
    <n v="13702"/>
    <x v="13"/>
    <x v="3"/>
    <s v="IFTS LIFT 24-01 QATAR"/>
    <s v="QATAR"/>
    <n v="45"/>
    <s v="ACS"/>
    <n v="31"/>
    <s v="X"/>
    <m/>
    <x v="0"/>
    <s v="NET"/>
    <s v="DCA"/>
    <m/>
    <n v="13703"/>
    <s v="NET ADCA02"/>
    <s v="12:35"/>
    <s v="13:35"/>
    <d v="1899-12-30T01:00:00"/>
    <s v="12:35"/>
    <d v="1899-12-30T13:25:00"/>
    <d v="1899-12-30T00:50:00"/>
    <s v="DCO"/>
    <s v="N/A"/>
  </r>
  <r>
    <n v="13703"/>
    <x v="18"/>
    <x v="5"/>
    <s v="LIFT 24-44 ITA"/>
    <s v="AMI"/>
    <n v="71"/>
    <s v="IFTS"/>
    <n v="23"/>
    <s v="X"/>
    <m/>
    <x v="6"/>
    <s v="STDA"/>
    <s v="CAS"/>
    <m/>
    <m/>
    <s v="SD CASV01"/>
    <s v="07:05"/>
    <s v="08:05"/>
    <d v="1899-12-30T01:00:00"/>
    <s v="07:05"/>
    <s v="08:05"/>
    <d v="1899-12-30T01:00:00"/>
    <s v="RSLD"/>
    <s v="CD3"/>
  </r>
  <r>
    <n v="13704"/>
    <x v="13"/>
    <x v="3"/>
    <s v="IFTS LIFT 24-01 QATAR"/>
    <s v="QATAR"/>
    <n v="43"/>
    <s v="ACS"/>
    <n v="30"/>
    <s v="X"/>
    <m/>
    <x v="1"/>
    <s v="NET"/>
    <s v="DCA"/>
    <m/>
    <n v="13703"/>
    <s v="NET ADCA01"/>
    <d v="1899-12-30T12:35:00"/>
    <d v="1899-12-30T13:35:00"/>
    <d v="1899-12-30T01:00:00"/>
    <d v="1899-12-30T12:35:00"/>
    <d v="1899-12-30T13:25:00"/>
    <d v="1899-12-30T00:50:00"/>
    <s v="DCO"/>
    <s v="N/A"/>
  </r>
  <r>
    <n v="13705"/>
    <x v="13"/>
    <x v="3"/>
    <s v="LIFT 24-44 ITA"/>
    <s v="AMI"/>
    <n v="72"/>
    <s v="ACS"/>
    <n v="13"/>
    <s v="X"/>
    <m/>
    <x v="6"/>
    <s v="STDA"/>
    <s v="LOW LEVEL"/>
    <m/>
    <m/>
    <s v="SD SLL02"/>
    <s v="12:35"/>
    <s v="13:35"/>
    <d v="1899-12-30T01:00:00"/>
    <s v="12:35"/>
    <s v="13:35"/>
    <d v="1899-12-30T01:00:00"/>
    <s v="DCO"/>
    <s v="N/A"/>
  </r>
  <r>
    <n v="13706"/>
    <x v="13"/>
    <x v="3"/>
    <s v="IFTS LIFT 24-01 QATAR"/>
    <s v="QATAR"/>
    <n v="42"/>
    <s v="ACS"/>
    <n v="1"/>
    <s v="X"/>
    <m/>
    <x v="5"/>
    <s v="NET"/>
    <s v="ATAG_DECI"/>
    <m/>
    <n v="13707"/>
    <s v="NET ATAG01"/>
    <s v="14:05"/>
    <s v="15:05"/>
    <d v="1899-12-30T01:00:00"/>
    <s v="14:05"/>
    <s v="15:05"/>
    <d v="1899-12-30T01:00:00"/>
    <s v="DCO"/>
    <s v="N/A"/>
  </r>
  <r>
    <n v="13707"/>
    <x v="13"/>
    <x v="3"/>
    <s v="IFTS LIFT 24-01 QATAR"/>
    <s v="QATAR"/>
    <n v="44"/>
    <s v="ACS"/>
    <n v="2"/>
    <s v="X"/>
    <m/>
    <x v="4"/>
    <s v="NET"/>
    <s v="ATAG_DECI"/>
    <m/>
    <n v="13706"/>
    <s v="NET ATAG01"/>
    <d v="1899-12-30T14:05:00"/>
    <d v="1899-12-30T15:05:00"/>
    <d v="1899-12-30T01:00:00"/>
    <d v="1899-12-30T14:05:00"/>
    <d v="1899-12-30T15:05:00"/>
    <d v="1899-12-30T01:00:00"/>
    <s v="DCO"/>
    <s v="N/A"/>
  </r>
  <r>
    <n v="13708"/>
    <x v="13"/>
    <x v="3"/>
    <s v="LIFT IFTS 24-02 JPN"/>
    <s v="IFTS"/>
    <n v="34"/>
    <s v="ACS"/>
    <n v="9"/>
    <m/>
    <s v="X"/>
    <x v="0"/>
    <s v="NET"/>
    <s v="OCA AA"/>
    <m/>
    <n v="13709"/>
    <s v="NET OCAAA01"/>
    <s v="14:05"/>
    <s v="15:05"/>
    <d v="1899-12-30T01:00:00"/>
    <s v="14:05"/>
    <s v="15:05"/>
    <d v="1899-12-30T01:00:00"/>
    <s v="DCO"/>
    <s v="N/A"/>
  </r>
  <r>
    <n v="13709"/>
    <x v="13"/>
    <x v="3"/>
    <s v="LIFT IFTS 24-04 SPA"/>
    <s v="IFTS"/>
    <n v="58"/>
    <s v="ACS"/>
    <n v="17"/>
    <m/>
    <s v="X"/>
    <x v="6"/>
    <s v="STDA"/>
    <s v="DECI_STD"/>
    <m/>
    <m/>
    <s v="FMS EMR01"/>
    <s v="14:05"/>
    <s v="15:05"/>
    <d v="1899-12-30T01:00:00"/>
    <s v="14:05"/>
    <s v="15:05"/>
    <d v="1899-12-30T01:00:00"/>
    <s v="DCO"/>
    <s v="N/A"/>
  </r>
  <r>
    <n v="13710"/>
    <x v="13"/>
    <x v="3"/>
    <s v=" IFTS LIFT 24-03 QATAR"/>
    <s v="QATAR"/>
    <n v="58"/>
    <s v="IFTS"/>
    <n v="9"/>
    <s v="X"/>
    <m/>
    <x v="5"/>
    <s v="NET"/>
    <s v="DECI_STD"/>
    <m/>
    <n v="13711"/>
    <s v="NET BTFFB01"/>
    <s v="15:35"/>
    <s v="16:35"/>
    <d v="1899-12-30T01:00:00"/>
    <s v="15:35"/>
    <s v="16:35"/>
    <d v="1899-12-30T01:00:00"/>
    <s v="DCO"/>
    <s v="N/A"/>
  </r>
  <r>
    <n v="13711"/>
    <x v="13"/>
    <x v="3"/>
    <s v=" IFTS LIFT 24-03 QATAR"/>
    <s v="QATAR"/>
    <n v="56"/>
    <s v="ACS"/>
    <n v="13"/>
    <s v="X"/>
    <m/>
    <x v="0"/>
    <s v="NET"/>
    <s v="DECI_STD"/>
    <m/>
    <n v="13712"/>
    <s v="NET BTFFB02"/>
    <s v="15:35"/>
    <s v="16:35"/>
    <d v="1899-12-30T01:00:00"/>
    <s v="15:35"/>
    <s v="16:35"/>
    <d v="1899-12-30T01:00:00"/>
    <s v="DCO"/>
    <s v="N/A"/>
  </r>
  <r>
    <n v="13712"/>
    <x v="13"/>
    <x v="3"/>
    <s v="IP"/>
    <s v="ACS"/>
    <n v="13"/>
    <s v="IFTS"/>
    <n v="23"/>
    <m/>
    <s v="X"/>
    <x v="6"/>
    <s v="STDA"/>
    <s v="DECI_STD"/>
    <m/>
    <m/>
    <s v="FMS EMR01"/>
    <s v="15:35"/>
    <s v="16:35"/>
    <d v="1899-12-30T01:00:00"/>
    <s v="15:35"/>
    <s v="16:35"/>
    <d v="1899-12-30T01:00:00"/>
    <s v="DCO"/>
    <s v="N/A"/>
  </r>
  <r>
    <n v="13713"/>
    <x v="80"/>
    <x v="3"/>
    <s v=" IFTS LIFT 24-03 QATAR"/>
    <s v="QATAR"/>
    <n v="58"/>
    <s v="ACS"/>
    <n v="17"/>
    <s v="X"/>
    <m/>
    <x v="5"/>
    <s v="NET"/>
    <s v="DECI_STD"/>
    <m/>
    <n v="13714"/>
    <s v="NET BTFFB02"/>
    <s v="07:05"/>
    <s v="08:05"/>
    <d v="1899-12-30T01:00:00"/>
    <d v="1899-12-30T07:05:00"/>
    <d v="1899-12-30T08:05:00"/>
    <d v="1899-12-30T01:00:00"/>
    <s v="DCO"/>
    <s v="N/A"/>
  </r>
  <r>
    <n v="13714"/>
    <x v="80"/>
    <x v="3"/>
    <s v="IFTS LIFT 24-01 QATAR"/>
    <s v="QATAR"/>
    <n v="48"/>
    <s v="ACS"/>
    <n v="32"/>
    <s v="X"/>
    <m/>
    <x v="0"/>
    <s v="NET"/>
    <s v="DCA"/>
    <m/>
    <n v="13715"/>
    <s v="NET ADCA01"/>
    <s v="07:05"/>
    <s v="08:05"/>
    <d v="1899-12-30T01:00:00"/>
    <s v="07:05"/>
    <s v="08:05"/>
    <d v="1899-12-30T01:00:00"/>
    <s v="DCO"/>
    <s v="N/A"/>
  </r>
  <r>
    <n v="13715"/>
    <x v="80"/>
    <x v="3"/>
    <s v="IFTS LIFT 24-01 QATAR"/>
    <s v="QATAR"/>
    <n v="47"/>
    <s v="ACS"/>
    <n v="9"/>
    <s v="X"/>
    <m/>
    <x v="1"/>
    <s v="NET"/>
    <s v="DCA"/>
    <m/>
    <n v="13714"/>
    <s v="NET ADCA01"/>
    <d v="1899-12-30T07:05:00"/>
    <d v="1899-12-30T08:05:00"/>
    <d v="1899-12-30T01:00:00"/>
    <d v="1899-12-30T07:05:00"/>
    <d v="1899-12-30T08:05:00"/>
    <d v="1899-12-30T01:00:00"/>
    <s v="DCO"/>
    <s v="N/A"/>
  </r>
  <r>
    <n v="13716"/>
    <x v="80"/>
    <x v="3"/>
    <s v="LIFT 24-44 ITA"/>
    <s v="AMI"/>
    <n v="73"/>
    <s v="ACS"/>
    <n v="31"/>
    <s v="X"/>
    <m/>
    <x v="6"/>
    <s v="STDA"/>
    <s v="LOW LEVEL"/>
    <m/>
    <m/>
    <s v="SD SLL01"/>
    <s v="07:05"/>
    <s v="08:05"/>
    <d v="1899-12-30T01:00:00"/>
    <s v="07:05"/>
    <s v="08:05"/>
    <d v="1899-12-30T01:00:00"/>
    <s v="DCO"/>
    <s v="N/A"/>
  </r>
  <r>
    <n v="13717"/>
    <x v="80"/>
    <x v="3"/>
    <s v="LIFT 24-43 ITA"/>
    <s v="AMI"/>
    <n v="65"/>
    <s v="ACS"/>
    <n v="33"/>
    <s v="X"/>
    <m/>
    <x v="5"/>
    <s v="NET"/>
    <s v="LOW LEVEL"/>
    <m/>
    <n v="13718"/>
    <s v="SD FLL01"/>
    <s v="08:35"/>
    <s v="09:35"/>
    <d v="1899-12-30T01:00:00"/>
    <d v="1899-12-30T08:35:00"/>
    <d v="1899-12-30T09:35:00"/>
    <d v="1899-12-30T01:00:00"/>
    <s v="DCO"/>
    <s v="N/A"/>
  </r>
  <r>
    <n v="13718"/>
    <x v="80"/>
    <x v="3"/>
    <s v="LIFT 24-43 ITA"/>
    <s v="AMI"/>
    <n v="66"/>
    <s v="ACS"/>
    <n v="30"/>
    <s v="X"/>
    <m/>
    <x v="4"/>
    <s v="NET"/>
    <s v="LOW LEVEL"/>
    <m/>
    <n v="13717"/>
    <s v="SD FLL01"/>
    <d v="1899-12-30T08:35:00"/>
    <d v="1899-12-30T09:35:00"/>
    <d v="1899-12-30T01:00:00"/>
    <d v="1899-12-30T08:35:00"/>
    <d v="1899-12-30T09:35:00"/>
    <d v="1899-12-30T01:00:00"/>
    <s v="DCO"/>
    <s v="N/A"/>
  </r>
  <r>
    <n v="13719"/>
    <x v="80"/>
    <x v="3"/>
    <s v=" IFTS LIFT 24-03 QATAR"/>
    <s v="QATAR"/>
    <n v="60"/>
    <s v="ACS"/>
    <n v="12"/>
    <s v="X"/>
    <m/>
    <x v="0"/>
    <s v="NET"/>
    <s v="DECI_STD"/>
    <m/>
    <n v="13720"/>
    <s v="NET BTFFB01"/>
    <s v="08:35"/>
    <s v="09:35"/>
    <d v="1899-12-30T01:00:00"/>
    <s v="08:35"/>
    <s v="09:35"/>
    <d v="1899-12-30T01:00:00"/>
    <s v="DCO"/>
    <s v="N/A"/>
  </r>
  <r>
    <n v="13720"/>
    <x v="80"/>
    <x v="3"/>
    <s v="LIFT 24-44 ITA"/>
    <s v="AMI"/>
    <n v="71"/>
    <s v="ACS"/>
    <n v="2"/>
    <s v="X"/>
    <m/>
    <x v="6"/>
    <s v="STDA"/>
    <s v="DECI_STD"/>
    <m/>
    <m/>
    <s v="SD NIT01"/>
    <s v="08:35"/>
    <s v="09:35"/>
    <d v="1899-12-30T01:00:00"/>
    <s v="08:35"/>
    <s v="09:35"/>
    <d v="1899-12-30T01:00:00"/>
    <s v="DCO"/>
    <s v="N/A"/>
  </r>
  <r>
    <n v="13721"/>
    <x v="80"/>
    <x v="3"/>
    <s v="IFTS LIFT 24-01 QATAR"/>
    <s v="QATAR"/>
    <n v="43"/>
    <s v="IFTS"/>
    <n v="22"/>
    <s v="X"/>
    <m/>
    <x v="5"/>
    <s v="NET"/>
    <s v="DCA"/>
    <m/>
    <n v="13722"/>
    <s v="NET ADCA02"/>
    <s v="10:05"/>
    <s v="11:05"/>
    <d v="1899-12-30T01:00:00"/>
    <d v="1899-12-30T10:05:00"/>
    <d v="1899-12-30T11:05:00"/>
    <d v="1899-12-30T01:00:00"/>
    <s v="DCO"/>
    <s v="N/A"/>
  </r>
  <r>
    <n v="13722"/>
    <x v="80"/>
    <x v="3"/>
    <s v="IFTS 23-02 QATAR"/>
    <s v="QATAR"/>
    <n v="11"/>
    <s v="ACS"/>
    <n v="31"/>
    <s v="X"/>
    <m/>
    <x v="4"/>
    <s v="NET"/>
    <s v="DCA"/>
    <m/>
    <n v="13721"/>
    <s v="NET ADCA02"/>
    <d v="1899-12-30T10:05:00"/>
    <d v="1899-12-30T11:05:00"/>
    <d v="1899-12-30T01:00:00"/>
    <d v="1899-12-30T10:05:00"/>
    <d v="1899-12-30T11:05:00"/>
    <d v="1899-12-30T01:00:00"/>
    <s v="DCO"/>
    <s v="N/A"/>
  </r>
  <r>
    <n v="13723"/>
    <x v="80"/>
    <x v="3"/>
    <s v="IFTS LIFT 24-02 QATAR"/>
    <s v="QATAR"/>
    <n v="54"/>
    <s v="ACS"/>
    <n v="14"/>
    <s v="X"/>
    <m/>
    <x v="0"/>
    <s v="NET"/>
    <s v="DECI_STD"/>
    <m/>
    <n v="13724"/>
    <s v="FMSC OBFM01"/>
    <s v="10:05"/>
    <s v="11:05"/>
    <d v="1899-12-30T01:00:00"/>
    <s v="10:05"/>
    <s v="11:05"/>
    <d v="1899-12-30T01:00:00"/>
    <s v="DCO"/>
    <s v="N/A"/>
  </r>
  <r>
    <n v="13724"/>
    <x v="80"/>
    <x v="3"/>
    <s v="LIFT 24-44 ITA"/>
    <s v="AMI"/>
    <n v="70"/>
    <s v="IFTS"/>
    <n v="23"/>
    <s v="X"/>
    <m/>
    <x v="6"/>
    <s v="STDA"/>
    <s v="DECI_STD"/>
    <m/>
    <m/>
    <s v="SD NIT01"/>
    <s v="10:05"/>
    <s v="11:05"/>
    <d v="1899-12-30T01:00:00"/>
    <s v="10:05"/>
    <s v="11:05"/>
    <d v="1899-12-30T01:00:00"/>
    <s v="DCO"/>
    <s v="N/A"/>
  </r>
  <r>
    <n v="13725"/>
    <x v="80"/>
    <x v="3"/>
    <s v="LIFT 24-43 ITA"/>
    <s v="AMI"/>
    <n v="69"/>
    <s v="IFTS"/>
    <n v="9"/>
    <s v="X"/>
    <m/>
    <x v="5"/>
    <s v="NET"/>
    <s v="LOW LEVEL"/>
    <m/>
    <n v="13726"/>
    <s v="SD FLL01"/>
    <s v="11:35"/>
    <s v="12:35"/>
    <d v="1899-12-30T01:00:00"/>
    <d v="1899-12-30T11:35:00"/>
    <d v="1899-12-30T12:35:00"/>
    <d v="1899-12-30T01:00:00"/>
    <s v="DCO"/>
    <s v="N/A"/>
  </r>
  <r>
    <n v="13726"/>
    <x v="80"/>
    <x v="3"/>
    <s v="LIFT 24-43 ITA"/>
    <s v="AMI"/>
    <n v="68"/>
    <s v="ACS"/>
    <n v="1"/>
    <s v="X"/>
    <m/>
    <x v="4"/>
    <s v="NET"/>
    <s v="LOW LEVEL"/>
    <m/>
    <n v="13725"/>
    <s v="SD FLL01"/>
    <d v="1899-12-30T11:35:00"/>
    <d v="1899-12-30T12:35:00"/>
    <d v="1899-12-30T01:00:00"/>
    <d v="1899-12-30T11:35:00"/>
    <d v="1899-12-30T12:35:00"/>
    <d v="1899-12-30T01:00:00"/>
    <s v="DCO"/>
    <s v="N/A"/>
  </r>
  <r>
    <n v="13727"/>
    <x v="80"/>
    <x v="3"/>
    <s v="IFTS LIFT 24-01 QATAR"/>
    <s v="QATAR"/>
    <n v="47"/>
    <s v="ACS"/>
    <n v="5"/>
    <s v="X"/>
    <m/>
    <x v="0"/>
    <s v="NET"/>
    <s v="BTAG_DECI"/>
    <m/>
    <n v="13728"/>
    <s v="NET BTAG01"/>
    <s v="11:35"/>
    <s v="12:35"/>
    <d v="1899-12-30T01:00:00"/>
    <s v="11:35"/>
    <s v="12:35"/>
    <d v="1899-12-30T01:00:00"/>
    <s v="DCO"/>
    <s v="N/A"/>
  </r>
  <r>
    <n v="13728"/>
    <x v="80"/>
    <x v="3"/>
    <s v="IFTS LIFT 24-01 QATAR"/>
    <s v="QATAR"/>
    <n v="45"/>
    <s v="ACS"/>
    <n v="13"/>
    <s v="X"/>
    <m/>
    <x v="1"/>
    <s v="NET"/>
    <s v="BTAG_DECI"/>
    <m/>
    <n v="13727"/>
    <s v="NET BTAG01"/>
    <d v="1899-12-30T11:35:00"/>
    <d v="1899-12-30T12:35:00"/>
    <d v="1899-12-30T01:00:00"/>
    <d v="1899-12-30T11:35:00"/>
    <d v="1899-12-30T12:35:00"/>
    <d v="1899-12-30T01:00:00"/>
    <s v="DCO"/>
    <s v="N/A"/>
  </r>
  <r>
    <n v="13729"/>
    <x v="80"/>
    <x v="3"/>
    <s v="LIFT 24-44 ITA"/>
    <s v="AMI"/>
    <n v="72"/>
    <s v="ACS"/>
    <n v="10"/>
    <s v="X"/>
    <m/>
    <x v="6"/>
    <s v="STDA"/>
    <s v="DECI_STD"/>
    <m/>
    <m/>
    <s v="SD NIT01"/>
    <s v="11:35"/>
    <s v="12:35"/>
    <d v="1899-12-30T01:00:00"/>
    <s v="11:35"/>
    <s v="12:35"/>
    <d v="1899-12-30T01:00:00"/>
    <s v="DCO"/>
    <s v="N/A"/>
  </r>
  <r>
    <n v="13730"/>
    <x v="14"/>
    <x v="4"/>
    <s v=" IFTS LIFT 24-03 QATAR"/>
    <s v="QATAR"/>
    <n v="60"/>
    <s v="IFTS"/>
    <n v="22"/>
    <s v="X"/>
    <m/>
    <x v="5"/>
    <s v="NET"/>
    <s v="DECI_STD"/>
    <m/>
    <n v="13731"/>
    <s v="NET BTFFB02"/>
    <d v="1899-12-30T07:05:00"/>
    <d v="1899-12-30T08:05:00"/>
    <d v="1899-12-30T01:00:00"/>
    <d v="1899-12-30T07:05:00"/>
    <d v="1899-12-30T08:10:00"/>
    <d v="1899-12-30T01:05:00"/>
    <s v="DCO"/>
    <s v="N/A"/>
  </r>
  <r>
    <n v="13731"/>
    <x v="14"/>
    <x v="4"/>
    <s v="LIFT IFTS 24-04 SPA"/>
    <s v="IFTS"/>
    <n v="61"/>
    <s v="AMI"/>
    <n v="17"/>
    <m/>
    <s v="X"/>
    <x v="6"/>
    <s v="STDA"/>
    <s v="DECI_STD"/>
    <m/>
    <m/>
    <s v="FMS EMR01"/>
    <d v="1899-12-30T07:05:00"/>
    <d v="1899-12-30T08:05:00"/>
    <d v="1899-12-30T01:00:00"/>
    <d v="1899-12-30T07:05:00"/>
    <d v="1899-12-30T08:05:00"/>
    <d v="1899-12-30T01:00:00"/>
    <s v="DCO"/>
    <s v="N/A"/>
  </r>
  <r>
    <n v="13732"/>
    <x v="14"/>
    <x v="4"/>
    <s v="LIP IFTS 24-02"/>
    <s v="IFTS"/>
    <n v="3"/>
    <s v="ACS"/>
    <n v="32"/>
    <m/>
    <s v="X"/>
    <x v="5"/>
    <s v="NET"/>
    <s v="DCA"/>
    <m/>
    <n v="13733"/>
    <s v="NET QRA01"/>
    <d v="1899-12-30T08:35:00"/>
    <d v="1899-12-30T09:35:00"/>
    <d v="1899-12-30T01:00:00"/>
    <d v="1899-12-30T08:35:00"/>
    <d v="1899-12-30T09:35:00"/>
    <d v="1899-12-30T01:00:00"/>
    <s v="DCO"/>
    <s v="N/A"/>
  </r>
  <r>
    <n v="13733"/>
    <x v="14"/>
    <x v="4"/>
    <s v="IFTS LIFT 24-01 QATAR"/>
    <s v="QATAR"/>
    <n v="45"/>
    <s v="ACS"/>
    <n v="30"/>
    <s v="X"/>
    <m/>
    <x v="0"/>
    <s v="NET"/>
    <s v="BTAG_DECI"/>
    <m/>
    <n v="13734"/>
    <s v="NET BTAG02"/>
    <d v="1899-12-30T08:35:00"/>
    <d v="1899-12-30T09:35:00"/>
    <d v="1899-12-30T01:00:00"/>
    <d v="1899-12-30T08:35:00"/>
    <d v="1899-12-30T09:35:00"/>
    <d v="1899-12-30T01:00:00"/>
    <s v="DCO"/>
    <s v="N/A"/>
  </r>
  <r>
    <n v="13734"/>
    <x v="14"/>
    <x v="4"/>
    <s v="IFTS LIFT 24-01 QATAR"/>
    <s v="QATAR"/>
    <n v="43"/>
    <s v="ACS"/>
    <n v="31"/>
    <s v="X"/>
    <m/>
    <x v="1"/>
    <s v="NET"/>
    <s v="BTAG_DECI"/>
    <m/>
    <n v="13733"/>
    <s v="NET BTAG01"/>
    <d v="1899-12-30T08:35:00"/>
    <d v="1899-12-30T09:35:00"/>
    <d v="1899-12-30T01:00:00"/>
    <d v="1899-12-30T08:35:00"/>
    <d v="1899-12-30T09:35:00"/>
    <d v="1899-12-30T01:00:00"/>
    <s v="SDC"/>
    <s v="N/A"/>
  </r>
  <r>
    <n v="13735"/>
    <x v="14"/>
    <x v="4"/>
    <s v="LIFT 24-44 ITA"/>
    <s v="AMI"/>
    <n v="73"/>
    <s v="ACS"/>
    <n v="13"/>
    <s v="X"/>
    <m/>
    <x v="6"/>
    <s v="STDA"/>
    <s v="LOW LEVEL"/>
    <m/>
    <m/>
    <s v="SD SLL02"/>
    <d v="1899-12-30T08:35:00"/>
    <d v="1899-12-30T09:35:00"/>
    <d v="1899-12-30T01:00:00"/>
    <d v="1899-12-30T08:35:00"/>
    <d v="1899-12-30T09:35:00"/>
    <d v="1899-12-30T01:00:00"/>
    <s v="DCO"/>
    <s v="N/A"/>
  </r>
  <r>
    <n v="13736"/>
    <x v="14"/>
    <x v="4"/>
    <s v="IFTS LIFT 24-01 QATAR"/>
    <s v="QATAR"/>
    <n v="44"/>
    <s v="ACS"/>
    <n v="5"/>
    <s v="X"/>
    <m/>
    <x v="0"/>
    <s v="NET"/>
    <s v="ATAG_DECI"/>
    <m/>
    <n v="13737"/>
    <s v="NET ATAG02"/>
    <d v="1899-12-30T10:05:00"/>
    <d v="1899-12-30T11:05:00"/>
    <d v="1899-12-30T01:00:00"/>
    <d v="1899-12-30T10:05:00"/>
    <d v="1899-12-30T11:05:00"/>
    <d v="1899-12-30T01:00:00"/>
    <s v="DCO"/>
    <s v="N/A"/>
  </r>
  <r>
    <n v="13737"/>
    <x v="14"/>
    <x v="4"/>
    <s v="IFTS LIFT 24-01 QATAR"/>
    <s v="QATAR"/>
    <n v="42"/>
    <s v="IFTS"/>
    <n v="9"/>
    <s v="X"/>
    <m/>
    <x v="1"/>
    <s v="NET"/>
    <s v="ATAG_DECI"/>
    <m/>
    <n v="13736"/>
    <s v="NET ATAG02"/>
    <d v="1899-12-30T10:05:00"/>
    <d v="1899-12-30T11:05:00"/>
    <d v="1899-12-30T01:00:00"/>
    <d v="1899-12-30T10:05:00"/>
    <d v="1899-12-30T11:05:00"/>
    <d v="1899-12-30T01:00:00"/>
    <s v="SDC"/>
    <s v="N/A"/>
  </r>
  <r>
    <n v="13738"/>
    <x v="82"/>
    <x v="5"/>
    <s v="IFTS LIFT 24-01 QATAR"/>
    <s v="QATAR"/>
    <n v="48"/>
    <s v="ACS"/>
    <n v="33"/>
    <s v="X"/>
    <m/>
    <x v="5"/>
    <s v="STDA"/>
    <s v="DECI_STD_NVG"/>
    <m/>
    <m/>
    <s v="FMS R2RNVG02"/>
    <s v="13:05"/>
    <s v="14:05"/>
    <d v="1899-12-30T01:00:00"/>
    <d v="1899-12-30T13:05:00"/>
    <d v="1899-12-30T13:30:00"/>
    <d v="1899-12-30T00:25:00"/>
    <s v="DNCO"/>
    <s v="CD3"/>
  </r>
  <r>
    <n v="13739"/>
    <x v="14"/>
    <x v="4"/>
    <s v="LIFT IFTS 24-04 CAN"/>
    <s v="IFTS"/>
    <n v="52"/>
    <s v="ACS"/>
    <n v="14"/>
    <m/>
    <s v="X"/>
    <x v="6"/>
    <s v="STDA"/>
    <s v="DECI_STD"/>
    <m/>
    <m/>
    <s v="FMS EMR01"/>
    <d v="1899-12-30T10:05:00"/>
    <d v="1899-12-30T11:05:00"/>
    <d v="1899-12-30T01:00:00"/>
    <d v="1899-12-30T10:05:00"/>
    <d v="1899-12-30T11:05:00"/>
    <d v="1899-12-30T01:00:00"/>
    <s v="DCO"/>
    <s v="N/A"/>
  </r>
  <r>
    <n v="13740"/>
    <x v="14"/>
    <x v="4"/>
    <s v="LIFT 24-43 ITA"/>
    <s v="AMI"/>
    <n v="66"/>
    <s v="IFTS"/>
    <n v="22"/>
    <s v="X"/>
    <m/>
    <x v="5"/>
    <s v="NET"/>
    <s v="LOW LEVEL"/>
    <m/>
    <n v="13741"/>
    <s v="SD FLL02"/>
    <d v="1899-12-30T11:35:00"/>
    <d v="1899-12-30T12:35:00"/>
    <d v="1899-12-30T01:00:00"/>
    <d v="1899-12-30T11:35:00"/>
    <d v="1899-12-30T12:35:00"/>
    <d v="1899-12-30T01:00:00"/>
    <s v="DCO"/>
    <s v="N/A"/>
  </r>
  <r>
    <n v="13741"/>
    <x v="14"/>
    <x v="4"/>
    <s v="LIFT 24-43 ITA"/>
    <s v="AMI"/>
    <n v="65"/>
    <s v="ACS"/>
    <n v="10"/>
    <s v="X"/>
    <m/>
    <x v="4"/>
    <s v="NET"/>
    <s v="LOW LEVEL"/>
    <m/>
    <n v="13740"/>
    <s v="SD FLL02"/>
    <d v="1899-12-30T11:35:00"/>
    <d v="1899-12-30T12:35:00"/>
    <d v="1899-12-30T01:00:00"/>
    <d v="1899-12-30T11:35:00"/>
    <d v="1899-12-30T12:35:00"/>
    <d v="1899-12-30T01:00:00"/>
    <s v="DCO"/>
    <s v="N/A"/>
  </r>
  <r>
    <n v="13742"/>
    <x v="14"/>
    <x v="4"/>
    <s v="IFTS LIFT 24-02 QATAR"/>
    <s v="QATAR"/>
    <n v="55"/>
    <s v="ACS"/>
    <n v="12"/>
    <s v="X"/>
    <m/>
    <x v="0"/>
    <s v="NET"/>
    <s v="DECI_STD"/>
    <m/>
    <n v="13743"/>
    <s v="FMSC OBFM01"/>
    <d v="1899-12-30T11:35:00"/>
    <d v="1899-12-30T12:35:00"/>
    <d v="1899-12-30T01:00:00"/>
    <d v="1899-12-30T11:35:00"/>
    <d v="1899-12-30T12:35:00"/>
    <d v="1899-12-30T01:00:00"/>
    <s v="DCO"/>
    <s v="N/A"/>
  </r>
  <r>
    <n v="13743"/>
    <x v="14"/>
    <x v="4"/>
    <s v="LIFT 24-44 ITA"/>
    <s v="AMI"/>
    <n v="71"/>
    <s v="ACS"/>
    <n v="33"/>
    <s v="X"/>
    <m/>
    <x v="6"/>
    <s v="STDA"/>
    <s v="PGM"/>
    <m/>
    <m/>
    <s v="SD PGM01"/>
    <d v="1899-12-30T11:35:00"/>
    <d v="1899-12-30T12:35:00"/>
    <d v="1899-12-30T01:00:00"/>
    <d v="1899-12-30T11:35:00"/>
    <d v="1899-12-30T12:35:00"/>
    <d v="1899-12-30T01:00:00"/>
    <s v="DCO"/>
    <s v="N/A"/>
  </r>
  <r>
    <n v="13744"/>
    <x v="14"/>
    <x v="4"/>
    <s v="LIFT 24-43 ITA"/>
    <s v="AMI"/>
    <n v="68"/>
    <s v="ACS"/>
    <n v="2"/>
    <s v="X"/>
    <m/>
    <x v="5"/>
    <s v="NET"/>
    <s v="LOW LEVEL"/>
    <m/>
    <n v="13745"/>
    <s v="SD FLL02"/>
    <d v="1899-12-30T13:05:00"/>
    <d v="1899-12-30T14:05:00"/>
    <d v="1899-12-30T01:00:00"/>
    <d v="1899-12-30T13:05:00"/>
    <d v="1899-12-30T14:05:00"/>
    <d v="1899-12-30T01:00:00"/>
    <s v="DCO"/>
    <s v="N/A"/>
  </r>
  <r>
    <n v="13745"/>
    <x v="14"/>
    <x v="4"/>
    <s v="LIFT 24-43 ITA"/>
    <s v="AMI"/>
    <n v="69"/>
    <s v="IFTS"/>
    <n v="23"/>
    <s v="X"/>
    <m/>
    <x v="4"/>
    <s v="NET"/>
    <s v="LOW LEVEL"/>
    <m/>
    <n v="13744"/>
    <s v="SD FLL02"/>
    <d v="1899-12-30T13:05:00"/>
    <d v="1899-12-30T14:05:00"/>
    <d v="1899-12-30T01:00:00"/>
    <d v="1899-12-30T13:05:00"/>
    <d v="1899-12-30T14:05:00"/>
    <d v="1899-12-30T01:00:00"/>
    <s v="DCO"/>
    <s v="N/A"/>
  </r>
  <r>
    <n v="13746"/>
    <x v="14"/>
    <x v="4"/>
    <s v="LIFT 24-44 ITA"/>
    <s v="AMI"/>
    <n v="70"/>
    <s v="ACS"/>
    <n v="5"/>
    <s v="X"/>
    <m/>
    <x v="1"/>
    <s v="STDA"/>
    <s v="PGM"/>
    <m/>
    <m/>
    <s v="SD PGM01"/>
    <d v="1899-12-30T13:05:00"/>
    <d v="1899-12-30T14:05:00"/>
    <d v="1899-12-30T01:00:00"/>
    <d v="1899-12-30T13:05:00"/>
    <d v="1899-12-30T14:05:00"/>
    <d v="1899-12-30T01:00:00"/>
    <s v="DCO"/>
    <s v="N/A"/>
  </r>
  <r>
    <n v="13747"/>
    <x v="14"/>
    <x v="4"/>
    <s v="LIFT 24-44 ITA"/>
    <s v="AMI"/>
    <n v="72"/>
    <s v="IFTS"/>
    <n v="9"/>
    <s v="X"/>
    <m/>
    <x v="6"/>
    <s v="STDA"/>
    <s v="PGM"/>
    <m/>
    <m/>
    <s v="SD PGM01"/>
    <d v="1899-12-30T13:05:00"/>
    <d v="1899-12-30T14:05:00"/>
    <d v="1899-12-30T01:00:00"/>
    <d v="1899-12-30T13:05:00"/>
    <d v="1899-12-30T14:05:00"/>
    <d v="1899-12-30T01:00:00"/>
    <s v="DCO"/>
    <s v="N/A"/>
  </r>
  <r>
    <n v="13748"/>
    <x v="14"/>
    <x v="4"/>
    <s v="IFTS LIFT 24-01 QATAR"/>
    <s v="QATAR"/>
    <n v="41"/>
    <s v="ACS"/>
    <n v="32"/>
    <s v="X"/>
    <m/>
    <x v="5"/>
    <s v="NET"/>
    <s v="ATAG_DECI"/>
    <m/>
    <n v="13749"/>
    <s v="NET ATAG01"/>
    <d v="1899-12-30T14:35:00"/>
    <d v="1899-12-30T15:35:00"/>
    <d v="1899-12-30T01:00:00"/>
    <d v="1899-12-30T14:35:00"/>
    <d v="1899-12-30T15:35:00"/>
    <d v="1899-12-30T01:00:00"/>
    <s v="DCO"/>
    <s v="N/A"/>
  </r>
  <r>
    <n v="13749"/>
    <x v="14"/>
    <x v="4"/>
    <s v="IFTS LIFT 24-01 QATAR"/>
    <s v="QATAR"/>
    <n v="49"/>
    <s v="ACS"/>
    <n v="31"/>
    <s v="X"/>
    <m/>
    <x v="4"/>
    <s v="NET"/>
    <s v="ATAG_DECI"/>
    <m/>
    <n v="13748"/>
    <s v="NET ATAG01"/>
    <d v="1899-12-30T14:35:00"/>
    <d v="1899-12-30T15:35:00"/>
    <d v="1899-12-30T01:00:00"/>
    <d v="1899-12-30T14:35:00"/>
    <d v="1899-12-30T15:35:00"/>
    <d v="1899-12-30T01:00:00"/>
    <s v="DCO"/>
    <s v="N/A"/>
  </r>
  <r>
    <n v="13750"/>
    <x v="14"/>
    <x v="4"/>
    <s v="LIFT IFTS 24-03 SAUDI"/>
    <s v="IFTS"/>
    <n v="45"/>
    <s v="ACS"/>
    <n v="30"/>
    <m/>
    <s v="X"/>
    <x v="0"/>
    <s v="NET"/>
    <s v="DECI_STD"/>
    <m/>
    <n v="13751"/>
    <s v="FMSC HBFM01"/>
    <d v="1899-12-30T14:35:00"/>
    <d v="1899-12-30T15:35:00"/>
    <d v="1899-12-30T01:00:00"/>
    <d v="1899-12-30T14:35:00"/>
    <d v="1899-12-30T15:25:00"/>
    <d v="1899-12-30T00:50:00"/>
    <s v="DCO"/>
    <s v="N/A"/>
  </r>
  <r>
    <n v="13751"/>
    <x v="14"/>
    <x v="4"/>
    <s v="LIFT 24-44 ITA"/>
    <s v="AMI"/>
    <n v="73"/>
    <s v="ACS"/>
    <n v="10"/>
    <s v="X"/>
    <m/>
    <x v="6"/>
    <s v="STDA"/>
    <s v="PGM"/>
    <m/>
    <m/>
    <s v="SD PGM01"/>
    <d v="1899-12-30T14:35:00"/>
    <d v="1899-12-30T15:35:00"/>
    <d v="1899-12-30T01:00:00"/>
    <d v="1899-12-30T14:30:00"/>
    <d v="1899-12-30T15:30:00"/>
    <d v="1899-12-30T01:00:00"/>
    <s v="DCO"/>
    <s v="N/A"/>
  </r>
  <r>
    <n v="13752"/>
    <x v="14"/>
    <x v="4"/>
    <s v="IFTS LIFT 24-02 QATAR"/>
    <s v="QATAR"/>
    <n v="50"/>
    <s v="ACS"/>
    <n v="2"/>
    <s v="X"/>
    <m/>
    <x v="5"/>
    <s v="NET"/>
    <s v="DECI_STD"/>
    <m/>
    <n v="13753"/>
    <s v="FMSC OBFM02"/>
    <d v="1899-12-30T16:05:00"/>
    <d v="1899-12-30T17:05:00"/>
    <d v="1899-12-30T01:00:00"/>
    <d v="1899-12-30T16:05:00"/>
    <d v="1899-12-30T17:05:00"/>
    <d v="1899-12-30T01:00:00"/>
    <s v="DCO"/>
    <s v="N/A"/>
  </r>
  <r>
    <n v="13753"/>
    <x v="14"/>
    <x v="4"/>
    <s v="IFTS LIFT 24-02 QATAR"/>
    <s v="QATAR"/>
    <n v="51"/>
    <s v="ACS"/>
    <n v="9"/>
    <s v="X"/>
    <m/>
    <x v="0"/>
    <s v="NET"/>
    <s v="DECI_STD"/>
    <m/>
    <n v="13754"/>
    <s v="FMSC OBFM02"/>
    <d v="1899-12-30T16:05:00"/>
    <d v="1899-12-30T17:05:00"/>
    <d v="1899-12-30T01:00:00"/>
    <d v="1899-12-30T16:05:00"/>
    <d v="1899-12-30T17:05:00"/>
    <d v="1899-12-30T01:00:00"/>
    <s v="DCO"/>
    <s v="N/A"/>
  </r>
  <r>
    <n v="13754"/>
    <x v="14"/>
    <x v="4"/>
    <s v="LIFT 24-45 ITA"/>
    <s v="AMI"/>
    <n v="34"/>
    <s v="IFTS"/>
    <n v="9"/>
    <s v="X"/>
    <m/>
    <x v="6"/>
    <s v="STDA"/>
    <s v="DECI_STD"/>
    <m/>
    <m/>
    <s v="SD FAM01"/>
    <d v="1899-12-30T16:05:00"/>
    <d v="1899-12-30T17:05:00"/>
    <d v="1899-12-30T01:00:00"/>
    <d v="1899-12-30T16:05:00"/>
    <d v="1899-12-30T17:05:00"/>
    <d v="1899-12-30T01:00:00"/>
    <s v="DCO"/>
    <s v="N/A"/>
  </r>
  <r>
    <n v="13755"/>
    <x v="15"/>
    <x v="4"/>
    <s v="IFTS LIFT 24-01 QATAR"/>
    <s v="QATAR"/>
    <n v="47"/>
    <s v="IFTS"/>
    <n v="9"/>
    <s v="X"/>
    <m/>
    <x v="5"/>
    <s v="NET"/>
    <s v="DCA"/>
    <m/>
    <n v="13756"/>
    <s v="NET ADCA02 CPL01"/>
    <s v="07:05"/>
    <s v="08:05"/>
    <d v="1899-12-30T01:00:00"/>
    <d v="1899-12-30T07:05:00"/>
    <d v="1899-12-30T08:05:00"/>
    <d v="1899-12-30T01:00:00"/>
    <s v="DCO"/>
    <s v="N/A"/>
  </r>
  <r>
    <n v="13756"/>
    <x v="15"/>
    <x v="4"/>
    <s v="IFTS LIFT 24-01 QATAR"/>
    <s v="QATAR"/>
    <n v="48"/>
    <s v="ACS"/>
    <n v="12"/>
    <s v="X"/>
    <m/>
    <x v="4"/>
    <s v="NET"/>
    <s v="DCA"/>
    <m/>
    <n v="13755"/>
    <s v="NET ADCA02 CPL01"/>
    <d v="1899-12-30T07:05:00"/>
    <d v="1899-12-30T08:05:00"/>
    <d v="1899-12-30T01:00:00"/>
    <d v="1899-12-30T07:05:00"/>
    <d v="1899-12-30T08:05:00"/>
    <d v="1899-12-30T01:00:00"/>
    <s v="DCO"/>
    <s v="N/A"/>
  </r>
  <r>
    <n v="13757"/>
    <x v="19"/>
    <x v="5"/>
    <s v="IFTS LIFT 24-02 QATAR"/>
    <s v="QATAR"/>
    <n v="55"/>
    <s v="ACS"/>
    <n v="32"/>
    <s v="X"/>
    <m/>
    <x v="5"/>
    <s v="NET"/>
    <s v="DECI_STD"/>
    <m/>
    <n v="13758"/>
    <s v="FMSC DBFM01"/>
    <s v="11:35"/>
    <s v="12:35"/>
    <d v="1899-12-30T01:00:00"/>
    <d v="1899-12-30T11:35:00"/>
    <d v="1899-12-30T12:10:00"/>
    <d v="1899-12-30T00:35:00"/>
    <s v="DNCO"/>
    <s v="CD3"/>
  </r>
  <r>
    <n v="13758"/>
    <x v="15"/>
    <x v="4"/>
    <s v="LIFT IFTS 24-05 GER"/>
    <s v="IFTS"/>
    <n v="66"/>
    <s v="ACS"/>
    <n v="10"/>
    <m/>
    <s v="X"/>
    <x v="6"/>
    <s v="STDA"/>
    <s v="DECI_STD"/>
    <m/>
    <m/>
    <s v="PT FAM01"/>
    <s v="07:05"/>
    <s v="08:05"/>
    <d v="1899-12-30T01:00:00"/>
    <d v="1899-12-30T07:05:00"/>
    <d v="1899-12-30T08:05:00"/>
    <d v="1899-12-30T01:00:00"/>
    <s v="DCO"/>
    <s v="N/A"/>
  </r>
  <r>
    <n v="13759"/>
    <x v="15"/>
    <x v="4"/>
    <s v="IFTS LIFT 24-02 QATAR"/>
    <s v="QATAR"/>
    <n v="53"/>
    <s v="ACS"/>
    <n v="25"/>
    <s v="X"/>
    <m/>
    <x v="5"/>
    <s v="NET"/>
    <s v="RNG_STD"/>
    <m/>
    <n v="13760"/>
    <s v="NET ARNG02"/>
    <s v="08:35"/>
    <s v="09:35"/>
    <d v="1899-12-30T01:00:00"/>
    <d v="1899-12-30T08:35:00"/>
    <d v="1899-12-30T09:35:00"/>
    <d v="1899-12-30T01:00:00"/>
    <s v="DCO"/>
    <s v="N/A"/>
  </r>
  <r>
    <n v="13760"/>
    <x v="15"/>
    <x v="4"/>
    <s v="IFTS LIFT 24-02 QATAR"/>
    <s v="QATAR"/>
    <n v="54"/>
    <s v="ACS"/>
    <n v="1"/>
    <s v="X"/>
    <m/>
    <x v="0"/>
    <s v="NET"/>
    <s v="RNG_STD"/>
    <m/>
    <n v="13761"/>
    <s v="NET ARNG02"/>
    <s v="08:35"/>
    <s v="09:35"/>
    <d v="1899-12-30T01:00:00"/>
    <d v="1899-12-30T08:35:00"/>
    <d v="1899-12-30T09:35:00"/>
    <d v="1899-12-30T01:00:00"/>
    <s v="DCO"/>
    <s v="N/A"/>
  </r>
  <r>
    <n v="13761"/>
    <x v="15"/>
    <x v="4"/>
    <s v="LIFT IFTS 24-05 GER"/>
    <s v="IFTS"/>
    <n v="67"/>
    <s v="ACS"/>
    <n v="9"/>
    <m/>
    <s v="X"/>
    <x v="6"/>
    <s v="STDA"/>
    <s v="DECI_STD"/>
    <m/>
    <m/>
    <s v="PT FAM01"/>
    <s v="08:35"/>
    <s v="09:35"/>
    <d v="1899-12-30T01:00:00"/>
    <d v="1899-12-30T08:35:00"/>
    <d v="1899-12-30T09:35:00"/>
    <d v="1899-12-30T01:00:00"/>
    <s v="DCO"/>
    <s v="N/A"/>
  </r>
  <r>
    <n v="13762"/>
    <x v="15"/>
    <x v="4"/>
    <s v="LIFT IFTS 24-03 SAUDI"/>
    <s v="IFTS"/>
    <n v="46"/>
    <s v="ACS"/>
    <n v="10"/>
    <m/>
    <s v="X"/>
    <x v="5"/>
    <s v="NET"/>
    <s v="RNG_STD"/>
    <m/>
    <n v="13763"/>
    <s v="NET ARNG01"/>
    <s v="10:05"/>
    <s v="11:05"/>
    <d v="1899-12-30T01:00:00"/>
    <d v="1899-12-30T10:05:00"/>
    <d v="1899-12-30T11:05:00"/>
    <d v="1899-12-30T01:00:00"/>
    <s v="DCO"/>
    <s v="N/A"/>
  </r>
  <r>
    <n v="13763"/>
    <x v="15"/>
    <x v="4"/>
    <s v="IFTS LIFT 24-01 QATAR"/>
    <s v="QATAR"/>
    <n v="43"/>
    <s v="ACS"/>
    <n v="32"/>
    <s v="X"/>
    <m/>
    <x v="0"/>
    <s v="NET"/>
    <s v="BTAG_DECI"/>
    <m/>
    <n v="13764"/>
    <s v="NET BTAG02"/>
    <s v="10:05"/>
    <s v="11:05"/>
    <d v="1899-12-30T01:00:00"/>
    <d v="1899-12-30T10:05:00"/>
    <d v="1899-12-30T11:05:00"/>
    <d v="1899-12-30T01:00:00"/>
    <s v="DCO"/>
    <s v="N/A"/>
  </r>
  <r>
    <n v="13764"/>
    <x v="15"/>
    <x v="4"/>
    <s v="IFTS LIFT 24-01 QATAR"/>
    <s v="QATAR"/>
    <n v="47"/>
    <s v="ACS"/>
    <n v="12"/>
    <s v="X"/>
    <m/>
    <x v="1"/>
    <s v="NET"/>
    <s v="BTAG_DECI"/>
    <m/>
    <n v="13763"/>
    <s v="NET BTAG02"/>
    <d v="1899-12-30T10:05:00"/>
    <d v="1899-12-30T11:05:00"/>
    <d v="1899-12-30T01:00:00"/>
    <d v="1899-12-30T10:05:00"/>
    <d v="1899-12-30T11:05:00"/>
    <d v="1899-12-30T01:00:00"/>
    <s v="DCO"/>
    <s v="N/A"/>
  </r>
  <r>
    <n v="13765"/>
    <x v="15"/>
    <x v="4"/>
    <s v="LIFT IFTS 24-04 SPA"/>
    <s v="IFTS"/>
    <n v="60"/>
    <s v="IFTS"/>
    <n v="9"/>
    <m/>
    <s v="X"/>
    <x v="6"/>
    <s v="STDA"/>
    <s v="DECI_STD"/>
    <m/>
    <m/>
    <s v="FMS EMR01"/>
    <s v="10:05"/>
    <s v="11:05"/>
    <d v="1899-12-30T01:00:00"/>
    <d v="1899-12-30T10:05:00"/>
    <d v="1899-12-30T11:05:00"/>
    <d v="1899-12-30T01:00:00"/>
    <s v="DCO"/>
    <s v="N/A"/>
  </r>
  <r>
    <n v="13766"/>
    <x v="15"/>
    <x v="4"/>
    <s v="LIFT IFTS 24-03 SAUDI"/>
    <s v="IFTS"/>
    <n v="45"/>
    <s v="ACS"/>
    <n v="22"/>
    <m/>
    <s v="X"/>
    <x v="5"/>
    <s v="NET"/>
    <s v="RNG_STD"/>
    <m/>
    <n v="13767"/>
    <s v="NET ARNG01"/>
    <s v="11:35"/>
    <s v="12:35"/>
    <d v="1899-12-30T01:00:00"/>
    <d v="1899-12-30T11:35:00"/>
    <d v="1899-12-30T12:35:00"/>
    <d v="1899-12-30T01:00:00"/>
    <s v="DCO"/>
    <s v="N/A"/>
  </r>
  <r>
    <n v="13767"/>
    <x v="15"/>
    <x v="4"/>
    <s v="LIFT 24-43 ITA"/>
    <s v="AMI"/>
    <n v="64"/>
    <s v="ACS"/>
    <n v="9"/>
    <s v="X"/>
    <m/>
    <x v="0"/>
    <s v="STDA"/>
    <s v="RANGE"/>
    <m/>
    <m/>
    <s v="SD RNG01"/>
    <s v="11:35"/>
    <s v="12:35"/>
    <d v="1899-12-30T01:00:00"/>
    <d v="1899-12-30T11:35:00"/>
    <d v="1899-12-30T12:35:00"/>
    <d v="1899-12-30T01:00:00"/>
    <s v="DCO"/>
    <s v="N/A"/>
  </r>
  <r>
    <n v="13768"/>
    <x v="15"/>
    <x v="4"/>
    <s v="LIFT 24-43 ITA"/>
    <s v="AMI"/>
    <n v="67"/>
    <s v="ACS"/>
    <n v="30"/>
    <s v="X"/>
    <m/>
    <x v="0"/>
    <s v="STDA"/>
    <s v="RANGE"/>
    <m/>
    <m/>
    <s v="SD RNG01"/>
    <s v="13:05"/>
    <s v="14:05"/>
    <d v="1899-12-30T01:00:00"/>
    <d v="1899-12-30T13:05:00"/>
    <d v="1899-12-30T14:05:00"/>
    <d v="1899-12-30T01:00:00"/>
    <s v="DCO"/>
    <s v="N/A"/>
  </r>
  <r>
    <n v="13769"/>
    <x v="15"/>
    <x v="4"/>
    <s v="LIFT IFTS 24-03 CAN"/>
    <s v="IFTS"/>
    <n v="37"/>
    <s v="ACS"/>
    <n v="13"/>
    <m/>
    <s v="X"/>
    <x v="5"/>
    <s v="NET"/>
    <s v="DECI_STD"/>
    <m/>
    <n v="13770"/>
    <s v="FMSC DACM01"/>
    <s v="14:35"/>
    <s v="15:35"/>
    <d v="1899-12-30T01:00:00"/>
    <d v="1899-12-30T14:35:00"/>
    <d v="1899-12-30T15:35:00"/>
    <d v="1899-12-30T01:00:00"/>
    <s v="DCO"/>
    <s v="N/A"/>
  </r>
  <r>
    <n v="13770"/>
    <x v="15"/>
    <x v="4"/>
    <s v="LIFT IFTS 24-03 CAN"/>
    <s v="IFTS"/>
    <n v="38"/>
    <s v="ACS"/>
    <n v="1"/>
    <m/>
    <s v="X"/>
    <x v="0"/>
    <s v="NET"/>
    <s v="DECI_STD"/>
    <m/>
    <n v="13771"/>
    <s v="FMSC DACM01"/>
    <s v="14:35"/>
    <s v="15:35"/>
    <d v="1899-12-30T01:00:00"/>
    <d v="1899-12-30T14:35:00"/>
    <d v="1899-12-30T15:35:00"/>
    <d v="1899-12-30T01:00:00"/>
    <s v="DCO"/>
    <s v="N/A"/>
  </r>
  <r>
    <n v="13771"/>
    <x v="15"/>
    <x v="4"/>
    <s v=" IFTS LIFT 24-03 QATAR"/>
    <s v="QATAR"/>
    <n v="57"/>
    <s v="ACS"/>
    <n v="32"/>
    <s v="X"/>
    <m/>
    <x v="5"/>
    <s v="NET"/>
    <s v="LOW LEVEL"/>
    <m/>
    <n v="13772"/>
    <s v="NET BTLLB01"/>
    <s v="16:05"/>
    <s v="17:05"/>
    <d v="1899-12-30T01:00:00"/>
    <d v="1899-12-30T16:05:00"/>
    <d v="1899-12-30T17:05:00"/>
    <d v="1899-12-30T01:00:00"/>
    <s v="DCO"/>
    <s v="N/A"/>
  </r>
  <r>
    <n v="13772"/>
    <x v="15"/>
    <x v="4"/>
    <s v=" IFTS LIFT 24-03 QATAR"/>
    <s v="QATAR"/>
    <n v="61"/>
    <s v="IFTS"/>
    <n v="23"/>
    <s v="X"/>
    <m/>
    <x v="4"/>
    <s v="NET"/>
    <s v="LOW LEVEL"/>
    <m/>
    <n v="13771"/>
    <s v="NET BTLLB01"/>
    <d v="1899-12-30T16:05:00"/>
    <d v="1899-12-30T17:05:00"/>
    <d v="1899-12-30T01:00:00"/>
    <d v="1899-12-30T16:05:00"/>
    <d v="1899-12-30T17:05:00"/>
    <d v="1899-12-30T01:00:00"/>
    <s v="DCO"/>
    <s v="N/A"/>
  </r>
  <r>
    <n v="13773"/>
    <x v="15"/>
    <x v="4"/>
    <s v="IFTS LIFT 24-02 QATAR"/>
    <s v="QATAR"/>
    <n v="52"/>
    <s v="ACS"/>
    <n v="33"/>
    <s v="X"/>
    <m/>
    <x v="0"/>
    <s v="NET"/>
    <s v="DECI_STD"/>
    <m/>
    <n v="13774"/>
    <s v="FMSC OBFM01 CPL01"/>
    <s v="16:05"/>
    <s v="17:05"/>
    <d v="1899-12-30T01:00:00"/>
    <d v="1899-12-30T16:05:00"/>
    <d v="1899-12-30T17:05:00"/>
    <d v="1899-12-30T01:00:00"/>
    <s v="DCO"/>
    <s v="N/A"/>
  </r>
  <r>
    <n v="13774"/>
    <x v="15"/>
    <x v="4"/>
    <s v="LIFT IFTS 24-05 AUT"/>
    <s v="IFTS"/>
    <n v="65"/>
    <s v="ACS"/>
    <n v="30"/>
    <m/>
    <s v="X"/>
    <x v="3"/>
    <s v="STDA"/>
    <s v="DECI_STD"/>
    <m/>
    <m/>
    <s v="PT FAM01"/>
    <s v="16:05"/>
    <s v="17:05"/>
    <d v="1899-12-30T01:00:00"/>
    <d v="1899-12-30T16:05:00"/>
    <d v="1899-12-30T17:05:00"/>
    <d v="1899-12-30T01:00:00"/>
    <s v="DCO"/>
    <s v="N/A"/>
  </r>
  <r>
    <n v="13775"/>
    <x v="15"/>
    <x v="4"/>
    <s v="LIFT IFTS 24-05 AUT"/>
    <s v="IFTS"/>
    <n v="64"/>
    <s v="IFTS"/>
    <n v="22"/>
    <m/>
    <s v="X"/>
    <x v="2"/>
    <s v="STDA"/>
    <s v="DECI_STD"/>
    <m/>
    <m/>
    <s v="PT FAM01"/>
    <d v="1899-12-30T11:35:00"/>
    <d v="1899-12-30T12:35:00"/>
    <d v="1899-12-30T01:00:00"/>
    <d v="1899-12-30T11:35:00"/>
    <d v="1899-12-30T12:35:00"/>
    <d v="1899-12-30T01:00:00"/>
    <s v="DCO"/>
    <s v="N/A"/>
  </r>
  <r>
    <n v="13776"/>
    <x v="16"/>
    <x v="4"/>
    <s v="IFTS 23-02 QATAR"/>
    <s v="QATAR"/>
    <n v="11"/>
    <s v="ACS"/>
    <n v="2"/>
    <s v="X"/>
    <m/>
    <x v="5"/>
    <s v="NET"/>
    <s v="DCA"/>
    <m/>
    <n v="13777"/>
    <s v="NET SMI01"/>
    <d v="1899-12-30T07:05:00"/>
    <d v="1899-12-30T08:05:00"/>
    <d v="1899-12-30T01:00:00"/>
    <d v="1899-12-30T07:05:00"/>
    <d v="1899-12-30T08:05:00"/>
    <d v="1899-12-30T01:00:00"/>
    <s v="DCO"/>
    <s v="N/A"/>
  </r>
  <r>
    <n v="13777"/>
    <x v="16"/>
    <x v="4"/>
    <s v="IFTS LIFT 24-01 QATAR"/>
    <s v="QATAR"/>
    <n v="48"/>
    <s v="ACS"/>
    <n v="10"/>
    <s v="X"/>
    <m/>
    <x v="4"/>
    <s v="NET"/>
    <s v="DCA"/>
    <m/>
    <n v="13776"/>
    <s v="NET SMI01"/>
    <d v="1899-12-30T07:05:00"/>
    <d v="1899-12-30T08:05:00"/>
    <d v="1899-12-30T01:00:00"/>
    <d v="1899-12-30T07:05:00"/>
    <d v="1899-12-30T08:05:00"/>
    <d v="1899-12-30T01:00:00"/>
    <s v="DCO"/>
    <s v="N/A"/>
  </r>
  <r>
    <n v="13778"/>
    <x v="16"/>
    <x v="4"/>
    <s v="IFTS LIFT 24-01 QATAR"/>
    <s v="QATAR"/>
    <n v="43"/>
    <s v="ACS"/>
    <n v="13"/>
    <s v="X"/>
    <m/>
    <x v="0"/>
    <s v="NET"/>
    <s v="BTAG_DECI"/>
    <m/>
    <n v="13779"/>
    <s v="NET BTAG02 RR01"/>
    <d v="1899-12-30T07:05:00"/>
    <d v="1899-12-30T08:05:00"/>
    <d v="1899-12-30T01:00:00"/>
    <d v="1899-12-30T07:05:00"/>
    <d v="1899-12-30T08:05:00"/>
    <d v="1899-12-30T01:00:00"/>
    <s v="DCO"/>
    <s v="N/A"/>
  </r>
  <r>
    <n v="13779"/>
    <x v="16"/>
    <x v="4"/>
    <s v="LIFT IFTS 24-04 CAN"/>
    <s v="IFTS"/>
    <n v="51"/>
    <s v="IFTS"/>
    <n v="23"/>
    <m/>
    <s v="X"/>
    <x v="2"/>
    <s v="STDA"/>
    <s v="DECI_STD"/>
    <m/>
    <m/>
    <s v="FMS EMR01"/>
    <d v="1899-12-30T07:05:00"/>
    <d v="1899-12-30T08:05:00"/>
    <d v="1899-12-30T01:00:00"/>
    <d v="1899-12-30T07:05:00"/>
    <d v="1899-12-30T08:05:00"/>
    <d v="1899-12-30T01:00:00"/>
    <s v="DCO"/>
    <s v="N/A"/>
  </r>
  <r>
    <n v="13780"/>
    <x v="16"/>
    <x v="4"/>
    <s v="IFTS LIFT 24-02 QATAR"/>
    <s v="QATAR"/>
    <n v="51"/>
    <s v="ACS"/>
    <n v="1"/>
    <s v="X"/>
    <m/>
    <x v="5"/>
    <s v="NET"/>
    <s v="RNG_STD"/>
    <m/>
    <n v="13781"/>
    <s v="NET ARNG02"/>
    <d v="1899-12-30T08:35:00"/>
    <d v="1899-12-30T09:35:00"/>
    <d v="1899-12-30T01:00:00"/>
    <d v="1899-12-30T08:35:00"/>
    <d v="1899-12-30T09:35:00"/>
    <d v="1899-12-30T01:00:00"/>
    <s v="DCO"/>
    <s v="N/A"/>
  </r>
  <r>
    <n v="13781"/>
    <x v="16"/>
    <x v="4"/>
    <s v="IFTS LIFT 24-01 QATAR"/>
    <s v="QATAR"/>
    <n v="47"/>
    <s v="ACS"/>
    <n v="32"/>
    <s v="X"/>
    <m/>
    <x v="0"/>
    <s v="STDA"/>
    <s v="DECI_STD_NVG"/>
    <m/>
    <m/>
    <s v="FMS R2RNVG02"/>
    <d v="1899-12-30T08:35:00"/>
    <d v="1899-12-30T09:35:00"/>
    <d v="1899-12-30T01:00:00"/>
    <d v="1899-12-30T08:35:00"/>
    <d v="1899-12-30T09:35:00"/>
    <d v="1899-12-30T01:00:00"/>
    <s v="DCO"/>
    <s v="N/A"/>
  </r>
  <r>
    <n v="13782"/>
    <x v="16"/>
    <x v="4"/>
    <s v="IFTS LIFT 24-02 QATAR"/>
    <s v="QATAR"/>
    <n v="52"/>
    <s v="ACS"/>
    <n v="13"/>
    <s v="X"/>
    <m/>
    <x v="5"/>
    <s v="NET"/>
    <s v="RNG_STD"/>
    <m/>
    <n v="13783"/>
    <s v="NET ARNG02"/>
    <d v="1899-12-30T10:05:00"/>
    <d v="1899-12-30T11:05:00"/>
    <d v="1899-12-30T01:00:00"/>
    <d v="1899-12-30T10:05:00"/>
    <d v="1899-12-30T11:05:00"/>
    <d v="1899-12-30T01:00:00"/>
    <s v="DCO"/>
    <s v="N/A"/>
  </r>
  <r>
    <n v="13783"/>
    <x v="16"/>
    <x v="4"/>
    <s v="LIFT 24-44 ITA"/>
    <s v="AMI"/>
    <n v="72"/>
    <s v="IFTS"/>
    <n v="9"/>
    <s v="X"/>
    <m/>
    <x v="2"/>
    <s v="NET"/>
    <s v="PGM"/>
    <m/>
    <n v="13784"/>
    <s v="SD PGM02 CPL01"/>
    <d v="1899-12-30T10:05:00"/>
    <d v="1899-12-30T11:05:00"/>
    <d v="1899-12-30T01:00:00"/>
    <d v="1899-12-30T10:05:00"/>
    <d v="1899-12-30T11:05:00"/>
    <d v="1899-12-30T01:00:00"/>
    <s v="DCO"/>
    <s v="N/A"/>
  </r>
  <r>
    <n v="13784"/>
    <x v="16"/>
    <x v="4"/>
    <s v="LIFT 24-44 ITA"/>
    <s v="AMI"/>
    <n v="73"/>
    <s v="ACS"/>
    <n v="5"/>
    <s v="X"/>
    <m/>
    <x v="3"/>
    <s v="NET"/>
    <s v="PGM"/>
    <m/>
    <n v="13783"/>
    <s v="SD PGM02 CPL01"/>
    <d v="1899-12-30T10:05:00"/>
    <d v="1899-12-30T11:05:00"/>
    <d v="1899-12-30T01:00:00"/>
    <d v="1899-12-30T10:05:00"/>
    <d v="1899-12-30T11:05:00"/>
    <d v="1899-12-30T01:00:00"/>
    <s v="DCO"/>
    <s v="N/A"/>
  </r>
  <r>
    <n v="13785"/>
    <x v="16"/>
    <x v="4"/>
    <s v="LIFT 24-43 ITA"/>
    <s v="AMI"/>
    <n v="69"/>
    <s v="ACS"/>
    <n v="2"/>
    <s v="X"/>
    <m/>
    <x v="0"/>
    <s v="STDA"/>
    <s v="CAS"/>
    <m/>
    <m/>
    <s v="SD CASV01"/>
    <d v="1899-12-30T10:05:00"/>
    <d v="1899-12-30T11:05:00"/>
    <d v="1899-12-30T01:00:00"/>
    <d v="1899-12-30T10:05:00"/>
    <d v="1899-12-30T11:05:00"/>
    <d v="1899-12-30T01:00:00"/>
    <s v="DCO"/>
    <s v="N/A"/>
  </r>
  <r>
    <n v="13786"/>
    <x v="16"/>
    <x v="4"/>
    <s v="LIFT 24-43 ITA"/>
    <s v="AMI"/>
    <n v="67"/>
    <s v="ACS"/>
    <n v="12"/>
    <s v="X"/>
    <m/>
    <x v="5"/>
    <s v="NET"/>
    <s v="RANGE"/>
    <m/>
    <n v="13787"/>
    <s v="SD RNG02"/>
    <d v="1899-12-30T11:35:00"/>
    <d v="1899-12-30T12:35:00"/>
    <d v="1899-12-30T01:00:00"/>
    <d v="1899-12-30T11:35:00"/>
    <d v="1899-12-30T12:35:00"/>
    <d v="1899-12-30T01:00:00"/>
    <s v="DCO"/>
    <s v="N/A"/>
  </r>
  <r>
    <n v="13787"/>
    <x v="16"/>
    <x v="4"/>
    <s v="LIFT 24-43 ITA"/>
    <s v="AMI"/>
    <n v="64"/>
    <s v="IFTS"/>
    <n v="22"/>
    <s v="X"/>
    <m/>
    <x v="0"/>
    <s v="NET"/>
    <s v="RANGE"/>
    <m/>
    <n v="13788"/>
    <s v="SD RNG02"/>
    <d v="1899-12-30T11:35:00"/>
    <d v="1899-12-30T12:35:00"/>
    <d v="1899-12-30T01:00:00"/>
    <d v="1899-12-30T11:35:00"/>
    <d v="1899-12-30T12:35:00"/>
    <d v="1899-12-30T01:00:00"/>
    <s v="DCO"/>
    <s v="N/A"/>
  </r>
  <r>
    <n v="13788"/>
    <x v="16"/>
    <x v="4"/>
    <s v="IFTS LIFT 24-02 QATAR"/>
    <s v="QATAR"/>
    <n v="53"/>
    <s v="ACS"/>
    <n v="33"/>
    <s v="X"/>
    <m/>
    <x v="2"/>
    <s v="STDA"/>
    <s v="DECI_STD"/>
    <m/>
    <m/>
    <s v="PT ERT02"/>
    <d v="1899-12-30T11:35:00"/>
    <d v="1899-12-30T12:35:00"/>
    <d v="1899-12-30T01:00:00"/>
    <d v="1899-12-30T11:35:00"/>
    <d v="1899-12-30T12:45:00"/>
    <d v="1899-12-30T01:10:00"/>
    <s v="DCO"/>
    <s v="N/A"/>
  </r>
  <r>
    <n v="13789"/>
    <x v="16"/>
    <x v="4"/>
    <s v="LIFT IFTS 24-03 SAUDI"/>
    <s v="IFTS"/>
    <n v="45"/>
    <s v="IFTS"/>
    <n v="9"/>
    <m/>
    <s v="X"/>
    <x v="5"/>
    <s v="NET"/>
    <s v="RNG_STD"/>
    <m/>
    <n v="13790"/>
    <s v="FMSC ARNG02"/>
    <d v="1899-12-30T13:05:00"/>
    <d v="1899-12-30T14:05:00"/>
    <d v="1899-12-30T01:00:00"/>
    <d v="1899-12-30T13:05:00"/>
    <d v="1899-12-30T14:05:00"/>
    <d v="1899-12-30T01:00:00"/>
    <s v="DCO"/>
    <s v="N/A"/>
  </r>
  <r>
    <n v="13790"/>
    <x v="16"/>
    <x v="4"/>
    <s v="LIFT IFTS 24-03 SAUDI"/>
    <s v="IFTS"/>
    <n v="46"/>
    <s v="ACS"/>
    <n v="5"/>
    <m/>
    <s v="X"/>
    <x v="0"/>
    <s v="NET"/>
    <s v="RNG_STD"/>
    <m/>
    <n v="13791"/>
    <s v="FMSC ARNG02"/>
    <d v="1899-12-30T13:05:00"/>
    <d v="1899-12-30T14:05:00"/>
    <d v="1899-12-30T01:00:00"/>
    <d v="1899-12-30T13:05:00"/>
    <d v="1899-12-30T14:05:00"/>
    <d v="1899-12-30T01:00:00"/>
    <s v="DCO"/>
    <s v="N/A"/>
  </r>
  <r>
    <n v="13791"/>
    <x v="16"/>
    <x v="4"/>
    <s v="LIFT 24-45 ITA"/>
    <s v="AMI"/>
    <n v="34"/>
    <s v="ACS"/>
    <n v="10"/>
    <s v="X"/>
    <m/>
    <x v="3"/>
    <s v="STDA"/>
    <s v="DECI_STD"/>
    <m/>
    <m/>
    <s v="SD FAM02"/>
    <d v="1899-12-30T13:05:00"/>
    <d v="1899-12-30T14:05:00"/>
    <d v="1899-12-30T01:00:00"/>
    <d v="1899-12-30T13:05:00"/>
    <d v="1899-12-30T14:05:00"/>
    <d v="1899-12-30T01:00:00"/>
    <s v="DCO"/>
    <s v="N/A"/>
  </r>
  <r>
    <n v="13792"/>
    <x v="16"/>
    <x v="4"/>
    <s v="LIFT 24-44 ITA"/>
    <s v="AMI"/>
    <n v="70"/>
    <s v="ACS"/>
    <n v="1"/>
    <s v="X"/>
    <m/>
    <x v="5"/>
    <s v="NET"/>
    <s v="LOW LEVEL"/>
    <m/>
    <n v="13793"/>
    <s v="SD FLL01"/>
    <d v="1899-12-30T14:35:00"/>
    <d v="1899-12-30T15:35:00"/>
    <d v="1899-12-30T01:00:00"/>
    <d v="1899-12-30T14:35:00"/>
    <d v="1899-12-30T15:35:00"/>
    <d v="1899-12-30T01:00:00"/>
    <s v="DCO"/>
    <s v="N/A"/>
  </r>
  <r>
    <n v="13793"/>
    <x v="16"/>
    <x v="4"/>
    <s v="LIFT 24-44 ITA"/>
    <s v="AMI"/>
    <n v="71"/>
    <s v="ACS"/>
    <n v="31"/>
    <s v="X"/>
    <m/>
    <x v="4"/>
    <s v="NET"/>
    <s v="LOW LEVEL"/>
    <m/>
    <n v="13792"/>
    <s v="SD FLL01"/>
    <d v="1899-12-30T14:35:00"/>
    <d v="1899-12-30T15:35:00"/>
    <d v="1899-12-30T01:00:00"/>
    <d v="1899-12-30T14:35:00"/>
    <d v="1899-12-30T15:35:00"/>
    <d v="1899-12-30T01:00:00"/>
    <s v="DCO"/>
    <s v="N/A"/>
  </r>
  <r>
    <n v="13794"/>
    <x v="16"/>
    <x v="4"/>
    <s v=" IFTS LIFT 24-03 QATAR"/>
    <s v="QATAR"/>
    <n v="61"/>
    <s v="ACS"/>
    <n v="30"/>
    <s v="X"/>
    <m/>
    <x v="0"/>
    <s v="NET"/>
    <s v="LOW LEVEL"/>
    <m/>
    <n v="13795"/>
    <s v="NET BTLLB02"/>
    <d v="1899-12-30T14:35:00"/>
    <d v="1899-12-30T15:35:00"/>
    <d v="1899-12-30T01:00:00"/>
    <d v="1899-12-30T14:35:00"/>
    <d v="1899-12-30T15:35:00"/>
    <d v="1899-12-30T01:00:00"/>
    <s v="DCO"/>
    <s v="N/A"/>
  </r>
  <r>
    <n v="13795"/>
    <x v="16"/>
    <x v="4"/>
    <s v=" IFTS LIFT 24-03 QATAR"/>
    <s v="QATAR"/>
    <n v="57"/>
    <s v="ACS"/>
    <n v="32"/>
    <s v="X"/>
    <m/>
    <x v="1"/>
    <s v="NET"/>
    <s v="LOW LEVEL"/>
    <m/>
    <n v="13794"/>
    <s v="NET BTLLB02"/>
    <d v="1899-12-30T14:35:00"/>
    <d v="1899-12-30T15:35:00"/>
    <d v="1899-12-30T01:00:00"/>
    <d v="1899-12-30T14:35:00"/>
    <d v="1899-12-30T15:35:00"/>
    <d v="1899-12-30T01:00:00"/>
    <s v="DCO"/>
    <s v="N/A"/>
  </r>
  <r>
    <n v="13796"/>
    <x v="16"/>
    <x v="4"/>
    <s v="IFTS LIFT 24-02 QATAR"/>
    <s v="QATAR"/>
    <n v="50"/>
    <s v="ACS"/>
    <n v="25"/>
    <s v="X"/>
    <m/>
    <x v="3"/>
    <s v="STDA"/>
    <s v="DECI_STD"/>
    <m/>
    <m/>
    <s v="PT ERT02"/>
    <d v="1899-12-30T14:35:00"/>
    <d v="1899-12-30T15:35:00"/>
    <d v="1899-12-30T01:00:00"/>
    <d v="1899-12-30T14:35:00"/>
    <d v="1899-12-30T15:35:00"/>
    <d v="1899-12-30T01:00:00"/>
    <s v="DCO"/>
    <s v="N/A"/>
  </r>
  <r>
    <n v="13797"/>
    <x v="16"/>
    <x v="4"/>
    <s v="LIFT 24-44 ITA"/>
    <s v="AMI"/>
    <n v="72"/>
    <s v="ACS"/>
    <n v="12"/>
    <s v="X"/>
    <m/>
    <x v="5"/>
    <s v="NET"/>
    <s v="LOW LEVEL"/>
    <m/>
    <n v="13798"/>
    <s v="SD FLL01"/>
    <d v="1899-12-30T16:05:00"/>
    <d v="1899-12-30T17:05:00"/>
    <d v="1899-12-30T01:00:00"/>
    <d v="1899-12-30T16:05:00"/>
    <d v="1899-12-30T17:05:00"/>
    <d v="1899-12-30T01:00:00"/>
    <s v="DCO"/>
    <s v="N/A"/>
  </r>
  <r>
    <n v="13798"/>
    <x v="16"/>
    <x v="4"/>
    <s v="LIFT 24-44 ITA"/>
    <s v="AMI"/>
    <n v="73"/>
    <s v="ACS"/>
    <n v="14"/>
    <s v="X"/>
    <m/>
    <x v="4"/>
    <s v="NET"/>
    <s v="LOW LEVEL"/>
    <m/>
    <n v="13797"/>
    <s v="SD FLL01"/>
    <d v="1899-12-30T16:05:00"/>
    <d v="1899-12-30T17:05:00"/>
    <d v="1899-12-30T01:00:00"/>
    <d v="1899-12-30T16:05:00"/>
    <d v="1899-12-30T17:05:00"/>
    <d v="1899-12-30T01:00:00"/>
    <s v="DCO"/>
    <s v="N/A"/>
  </r>
  <r>
    <n v="13799"/>
    <x v="16"/>
    <x v="4"/>
    <s v="LIFT IFTS 24-03 CAN"/>
    <s v="IFTS"/>
    <n v="37"/>
    <s v="ACS"/>
    <n v="9"/>
    <m/>
    <s v="X"/>
    <x v="0"/>
    <s v="NET"/>
    <s v="RNG_STD"/>
    <m/>
    <n v="13800"/>
    <s v="FMSC ARNG02"/>
    <d v="1899-12-30T16:05:00"/>
    <d v="1899-12-30T17:05:00"/>
    <d v="1899-12-30T01:00:00"/>
    <d v="1899-12-30T16:05:00"/>
    <d v="1899-12-30T17:05:00"/>
    <d v="1899-12-30T01:00:00"/>
    <s v="DCO"/>
    <s v="N/A"/>
  </r>
  <r>
    <n v="13800"/>
    <x v="16"/>
    <x v="4"/>
    <s v="IFTS LIFT 24-02 QATAR"/>
    <s v="QATAR"/>
    <n v="55"/>
    <s v="IFTS"/>
    <n v="22"/>
    <s v="X"/>
    <m/>
    <x v="3"/>
    <s v="STDA"/>
    <s v="DECI_STD"/>
    <s v="  "/>
    <m/>
    <s v="PT ERT02"/>
    <d v="1899-12-30T16:05:00"/>
    <d v="1899-12-30T17:05:00"/>
    <d v="1899-12-30T01:00:00"/>
    <d v="1899-12-30T16:05:00"/>
    <d v="1899-12-30T17:00:00"/>
    <d v="1899-12-30T00:55:00"/>
    <s v="DCO"/>
    <s v="N/A"/>
  </r>
  <r>
    <n v="13801"/>
    <x v="17"/>
    <x v="4"/>
    <s v="LIP IFTS 24-02"/>
    <s v="IFTS"/>
    <n v="3"/>
    <s v="IFTS"/>
    <n v="5"/>
    <m/>
    <s v="X"/>
    <x v="5"/>
    <s v="NET"/>
    <s v="DCA"/>
    <m/>
    <n v="13802"/>
    <s v="NET DCA01"/>
    <s v="07:05"/>
    <s v="08:05"/>
    <d v="1899-12-30T01:00:00"/>
    <s v="07:05"/>
    <s v="08:05"/>
    <d v="1899-12-30T01:00:00"/>
    <s v="DCO"/>
    <s v="N/A"/>
  </r>
  <r>
    <n v="13802"/>
    <x v="17"/>
    <x v="4"/>
    <s v="LIFT IFTS 24-05 AUT"/>
    <s v="IFTS"/>
    <n v="65"/>
    <s v="IFTS"/>
    <n v="22"/>
    <m/>
    <s v="X"/>
    <x v="3"/>
    <s v="STDA"/>
    <s v="DECI_STD"/>
    <m/>
    <m/>
    <s v="PT FAM02"/>
    <s v="07:05"/>
    <s v="08:05"/>
    <d v="1899-12-30T01:00:00"/>
    <d v="1899-12-30T07:05:00"/>
    <d v="1899-12-30T08:05:00"/>
    <d v="1899-12-30T01:00:00"/>
    <s v="DCO"/>
    <s v="N/A"/>
  </r>
  <r>
    <n v="13803"/>
    <x v="17"/>
    <x v="4"/>
    <s v="LIFT 24-44 ITA"/>
    <s v="AMI"/>
    <n v="70"/>
    <s v="IFTS"/>
    <n v="23"/>
    <s v="X"/>
    <m/>
    <x v="5"/>
    <s v="NET"/>
    <s v="LOW LEVEL"/>
    <m/>
    <n v="13804"/>
    <s v="SD FLL02"/>
    <s v="08:35"/>
    <s v="09:35"/>
    <d v="1899-12-30T01:00:00"/>
    <s v="08:35"/>
    <s v="09:35"/>
    <d v="1899-12-30T01:00:00"/>
    <s v="DCO"/>
    <s v="N/A"/>
  </r>
  <r>
    <n v="13804"/>
    <x v="17"/>
    <x v="4"/>
    <s v="LIFT 24-44 ITA"/>
    <s v="AMI"/>
    <n v="71"/>
    <s v="IFTS"/>
    <n v="10"/>
    <s v="X"/>
    <m/>
    <x v="4"/>
    <s v="NET"/>
    <s v="LOW LEVEL"/>
    <m/>
    <n v="13803"/>
    <s v="SD FLL02"/>
    <d v="1899-12-30T08:35:00"/>
    <d v="1899-12-30T09:35:00"/>
    <d v="1899-12-30T01:00:00"/>
    <d v="1899-12-30T08:35:00"/>
    <d v="1899-12-30T09:35:00"/>
    <d v="1899-12-30T01:00:00"/>
    <s v="DCO"/>
    <s v="N/A"/>
  </r>
  <r>
    <n v="13805"/>
    <x v="17"/>
    <x v="4"/>
    <s v="IFTS LIFT 24-02 QATAR"/>
    <s v="QATAR"/>
    <n v="50"/>
    <s v="ACS"/>
    <n v="1"/>
    <s v="X"/>
    <m/>
    <x v="0"/>
    <s v="NET"/>
    <s v="RNG_STD"/>
    <m/>
    <n v="13806"/>
    <s v="NET ARNG02"/>
    <s v="08:35"/>
    <s v="09:35"/>
    <d v="1899-12-30T01:00:00"/>
    <d v="1899-12-30T08:35:00"/>
    <d v="1899-12-30T09:35:00"/>
    <d v="1899-12-30T01:00:00"/>
    <s v="DCO"/>
    <s v="N/A"/>
  </r>
  <r>
    <n v="13806"/>
    <x v="17"/>
    <x v="4"/>
    <s v="LIFT IFTS 24-05 AUT"/>
    <s v="IFTS"/>
    <n v="64"/>
    <s v="ACS"/>
    <n v="33"/>
    <m/>
    <s v="X"/>
    <x v="3"/>
    <s v="STDA"/>
    <s v="DECI_STD"/>
    <m/>
    <m/>
    <s v="PT FAM02"/>
    <s v="08:35"/>
    <s v="09:35"/>
    <d v="1899-12-30T01:00:00"/>
    <d v="1899-12-30T08:35:00"/>
    <d v="1899-12-30T09:35:00"/>
    <d v="1899-12-30T01:00:00"/>
    <s v="DCO"/>
    <s v="N/A"/>
  </r>
  <r>
    <n v="13807"/>
    <x v="17"/>
    <x v="4"/>
    <s v="LIFT 24-44 ITA"/>
    <s v="AMI"/>
    <n v="73"/>
    <s v="ACS"/>
    <n v="5"/>
    <s v="X"/>
    <m/>
    <x v="5"/>
    <s v="NET"/>
    <s v="LOW LEVEL"/>
    <m/>
    <n v="13808"/>
    <s v="SD FLL02"/>
    <s v="10:05"/>
    <s v="11:05"/>
    <d v="1899-12-30T01:00:00"/>
    <s v="10:05"/>
    <s v="11:05"/>
    <d v="1899-12-30T01:00:00"/>
    <s v="DCO"/>
    <s v="N/A"/>
  </r>
  <r>
    <n v="13808"/>
    <x v="17"/>
    <x v="4"/>
    <s v="LIFT 24-44 ITA"/>
    <s v="AMI"/>
    <n v="72"/>
    <s v="IFTS"/>
    <n v="22"/>
    <s v="X"/>
    <m/>
    <x v="4"/>
    <s v="NET"/>
    <s v="LOW LEVEL"/>
    <m/>
    <n v="13807"/>
    <s v="SD FLL02"/>
    <d v="1899-12-30T10:05:00"/>
    <d v="1899-12-30T11:05:00"/>
    <d v="1899-12-30T01:00:00"/>
    <d v="1899-12-30T10:05:00"/>
    <d v="1899-12-30T11:05:00"/>
    <d v="1899-12-30T01:00:00"/>
    <s v="DCO"/>
    <s v="N/A"/>
  </r>
  <r>
    <n v="13809"/>
    <x v="17"/>
    <x v="4"/>
    <s v="IFTS LIFT 24-01 QATAR"/>
    <s v="QATAR"/>
    <n v="48"/>
    <s v="ACS"/>
    <n v="31"/>
    <s v="X"/>
    <m/>
    <x v="0"/>
    <s v="NET"/>
    <s v="DCA"/>
    <m/>
    <n v="13810"/>
    <s v="NET SMI02"/>
    <s v="10:05"/>
    <s v="11:05"/>
    <d v="1899-12-30T01:00:00"/>
    <d v="1899-12-30T10:05:00"/>
    <d v="1899-12-30T11:05:00"/>
    <d v="1899-12-30T01:00:00"/>
    <s v="DCO"/>
    <s v="N/A"/>
  </r>
  <r>
    <n v="13810"/>
    <x v="17"/>
    <x v="4"/>
    <s v="IFTS 23-02 QATAR"/>
    <s v="QATAR"/>
    <n v="11"/>
    <s v="ACS"/>
    <n v="10"/>
    <s v="X"/>
    <m/>
    <x v="1"/>
    <s v="NET"/>
    <s v="DCA"/>
    <m/>
    <n v="13809"/>
    <s v="NET SMI02"/>
    <d v="1899-12-30T10:05:00"/>
    <d v="1899-12-30T11:05:00"/>
    <d v="1899-12-30T01:00:00"/>
    <d v="1899-12-30T10:05:00"/>
    <d v="1899-12-30T11:05:00"/>
    <d v="1899-12-30T01:00:00"/>
    <s v="DCO"/>
    <s v="N/A"/>
  </r>
  <r>
    <n v="13811"/>
    <x v="17"/>
    <x v="4"/>
    <s v="LIFT IFTS 24-05 GER"/>
    <s v="IFTS"/>
    <n v="67"/>
    <s v="ACS"/>
    <n v="9"/>
    <m/>
    <s v="X"/>
    <x v="6"/>
    <s v="STDA"/>
    <s v="DECI_STD"/>
    <m/>
    <m/>
    <s v="PT FAM02"/>
    <s v="10:05"/>
    <s v="11:05"/>
    <d v="1899-12-30T01:00:00"/>
    <d v="1899-12-30T10:05:00"/>
    <d v="1899-12-30T11:05:00"/>
    <d v="1899-12-30T01:00:00"/>
    <s v="DCO"/>
    <s v="N/A"/>
  </r>
  <r>
    <n v="13812"/>
    <x v="17"/>
    <x v="4"/>
    <s v="IFTS LIFT 24-02 QATAR"/>
    <s v="QATAR"/>
    <n v="55"/>
    <s v="ACS"/>
    <n v="12"/>
    <s v="X"/>
    <m/>
    <x v="5"/>
    <s v="NET"/>
    <s v="DECI_STD"/>
    <m/>
    <n v="13813"/>
    <s v="FMSC OBFM02"/>
    <s v="11:35"/>
    <s v="12:35"/>
    <d v="1899-12-30T01:00:00"/>
    <s v="11:35"/>
    <s v="12:35"/>
    <d v="1899-12-30T01:00:00"/>
    <s v="DCO"/>
    <s v="N/A"/>
  </r>
  <r>
    <n v="13813"/>
    <x v="17"/>
    <x v="4"/>
    <s v="IFTS LIFT 24-02 QATAR"/>
    <s v="QATAR"/>
    <n v="53"/>
    <s v="ACS"/>
    <n v="1"/>
    <s v="X"/>
    <m/>
    <x v="0"/>
    <s v="NET"/>
    <s v="DECI_STD"/>
    <m/>
    <n v="13814"/>
    <s v="FMSC OBFM02"/>
    <s v="11:35"/>
    <s v="12:35"/>
    <d v="1899-12-30T01:00:00"/>
    <d v="1899-12-30T11:35:00"/>
    <d v="1899-12-30T12:35:00"/>
    <d v="1899-12-30T01:00:00"/>
    <s v="DCO"/>
    <s v="N/A"/>
  </r>
  <r>
    <n v="13814"/>
    <x v="17"/>
    <x v="4"/>
    <s v="LIFT IFTS 24-05 GER"/>
    <s v="IFTS"/>
    <n v="66"/>
    <s v="ACS"/>
    <n v="13"/>
    <m/>
    <s v="X"/>
    <x v="3"/>
    <s v="STDA"/>
    <s v="DECI_STD"/>
    <m/>
    <m/>
    <s v="PT FAM02"/>
    <s v="11:35"/>
    <s v="12:35"/>
    <d v="1899-12-30T01:00:00"/>
    <d v="1899-12-30T11:35:00"/>
    <d v="1899-12-30T12:35:00"/>
    <d v="1899-12-30T01:00:00"/>
    <s v="DCO"/>
    <s v="N/A"/>
  </r>
  <r>
    <n v="13815"/>
    <x v="17"/>
    <x v="4"/>
    <s v="IFTS LIFT 24-02 QATAR"/>
    <s v="QATAR"/>
    <n v="54"/>
    <s v="ACS"/>
    <n v="32"/>
    <s v="X"/>
    <m/>
    <x v="5"/>
    <s v="NET"/>
    <s v="DECI_STD"/>
    <m/>
    <n v="13816"/>
    <s v="FMSC OBFM02"/>
    <s v="13:05"/>
    <s v="14:05"/>
    <d v="1899-12-30T01:00:00"/>
    <d v="1899-12-30T13:05:00"/>
    <d v="1899-12-30T14:05:00"/>
    <d v="1899-12-30T01:00:00"/>
    <s v="DCO"/>
    <s v="N/A"/>
  </r>
  <r>
    <n v="13816"/>
    <x v="17"/>
    <x v="4"/>
    <s v="IFTS LIFT 24-02 QATAR"/>
    <s v="QATAR"/>
    <n v="52"/>
    <s v="IFTS"/>
    <n v="9"/>
    <s v="X"/>
    <m/>
    <x v="0"/>
    <s v="NET"/>
    <s v="DECI_STD"/>
    <m/>
    <n v="13817"/>
    <s v="FMSC OBFM02"/>
    <s v="13:05"/>
    <s v="14:05"/>
    <d v="1899-12-30T01:00:00"/>
    <d v="1899-12-30T13:05:00"/>
    <d v="1899-12-30T14:05:00"/>
    <d v="1899-12-30T01:00:00"/>
    <s v="DCO"/>
    <s v="N/A"/>
  </r>
  <r>
    <n v="13817"/>
    <x v="17"/>
    <x v="4"/>
    <s v="LIFT 24-45 ITA"/>
    <s v="AMI"/>
    <n v="34"/>
    <s v="ACS"/>
    <n v="10"/>
    <s v="X"/>
    <m/>
    <x v="3"/>
    <s v="STDA"/>
    <s v="DECI_STD"/>
    <m/>
    <m/>
    <s v="SD CF01"/>
    <s v="13:05"/>
    <s v="14:05"/>
    <d v="1899-12-30T01:00:00"/>
    <d v="1899-12-30T13:05:00"/>
    <d v="1899-12-30T14:05:00"/>
    <d v="1899-12-30T01:00:00"/>
    <s v="DCO"/>
    <s v="N/A"/>
  </r>
  <r>
    <n v="13818"/>
    <x v="17"/>
    <x v="4"/>
    <s v="LIFT 24-43 ITA"/>
    <s v="AMI"/>
    <n v="64"/>
    <s v="IFTS"/>
    <n v="23"/>
    <s v="X"/>
    <m/>
    <x v="0"/>
    <s v="NET"/>
    <s v="LOW LEVEL"/>
    <m/>
    <n v="13819"/>
    <s v="SD FLL01"/>
    <s v="14:35"/>
    <s v="15:35"/>
    <d v="1899-12-30T01:00:00"/>
    <d v="1899-12-30T14:35:00"/>
    <d v="1899-12-30T15:35:00"/>
    <d v="1899-12-30T01:00:00"/>
    <s v="DCO"/>
    <s v="N/A"/>
  </r>
  <r>
    <n v="13819"/>
    <x v="17"/>
    <x v="4"/>
    <s v="LIFT 24-43 ITA"/>
    <s v="AMI"/>
    <n v="67"/>
    <s v="ACS"/>
    <n v="33"/>
    <s v="X"/>
    <m/>
    <x v="1"/>
    <s v="NET"/>
    <s v="LOW LEVEL"/>
    <m/>
    <n v="13818"/>
    <s v="SD FLL01"/>
    <d v="1899-12-30T14:35:00"/>
    <d v="1899-12-30T15:35:00"/>
    <d v="1899-12-30T01:00:00"/>
    <d v="1899-12-30T14:35:00"/>
    <d v="1899-12-30T15:35:00"/>
    <d v="1899-12-30T01:00:00"/>
    <s v="DCO"/>
    <s v="N/A"/>
  </r>
  <r>
    <n v="13820"/>
    <x v="17"/>
    <x v="4"/>
    <s v="LIFT IFTS 24-04 CAN"/>
    <s v="IFTS"/>
    <n v="53"/>
    <s v="AMI"/>
    <n v="50"/>
    <m/>
    <s v="X"/>
    <x v="3"/>
    <s v="STDA"/>
    <s v="DECI_STD"/>
    <m/>
    <m/>
    <s v="FMS EMR01"/>
    <s v="14:35"/>
    <s v="15:35"/>
    <d v="1899-12-30T01:00:00"/>
    <d v="1899-12-30T14:30:00"/>
    <d v="1899-12-30T15:30:00"/>
    <d v="1899-12-30T01:00:00"/>
    <s v="DCO"/>
    <s v="N/A"/>
  </r>
  <r>
    <n v="13821"/>
    <x v="17"/>
    <x v="4"/>
    <s v="IFTS LIFT 24-01 QATAR"/>
    <s v="QATAR"/>
    <n v="43"/>
    <s v="ACS"/>
    <n v="2"/>
    <s v="X"/>
    <m/>
    <x v="5"/>
    <s v="NET"/>
    <s v="DCA"/>
    <m/>
    <n v="13822"/>
    <s v="NET SMI01"/>
    <s v="16:05"/>
    <s v="17:05"/>
    <d v="1899-12-30T01:00:00"/>
    <d v="1899-12-30T16:05:00"/>
    <d v="1899-12-30T17:05:00"/>
    <d v="1899-12-30T01:00:00"/>
    <s v="DCO"/>
    <s v="N/A"/>
  </r>
  <r>
    <n v="13822"/>
    <x v="17"/>
    <x v="4"/>
    <s v="IFTS LIFT 24-01 QATAR"/>
    <s v="QATAR"/>
    <n v="47"/>
    <s v="ACS"/>
    <n v="12"/>
    <s v="X"/>
    <m/>
    <x v="4"/>
    <s v="NET"/>
    <s v="DCA"/>
    <m/>
    <n v="13821"/>
    <s v="NET SMI01"/>
    <d v="1899-12-30T16:05:00"/>
    <d v="1899-12-30T17:05:00"/>
    <d v="1899-12-30T01:00:00"/>
    <d v="1899-12-30T16:05:00"/>
    <d v="1899-12-30T17:05:00"/>
    <d v="1899-12-30T01:00:00"/>
    <s v="DCO"/>
    <s v="N/A"/>
  </r>
  <r>
    <n v="13823"/>
    <x v="17"/>
    <x v="4"/>
    <s v=" IFTS LIFT 24-03 QATAR"/>
    <s v="QATAR"/>
    <n v="58"/>
    <s v="ACS"/>
    <n v="14"/>
    <s v="X"/>
    <m/>
    <x v="0"/>
    <s v="NET"/>
    <s v="LOW LEVEL"/>
    <m/>
    <n v="13824"/>
    <s v="NET BTLLB01"/>
    <s v="16:05"/>
    <s v="17:05"/>
    <d v="1899-12-30T01:00:00"/>
    <d v="1899-12-30T16:05:00"/>
    <d v="1899-12-30T17:05:00"/>
    <d v="1899-12-30T01:00:00"/>
    <s v="DCO"/>
    <s v="N/A"/>
  </r>
  <r>
    <n v="13824"/>
    <x v="17"/>
    <x v="4"/>
    <s v=" IFTS LIFT 24-03 QATAR"/>
    <s v="QATAR"/>
    <n v="56"/>
    <s v="ACS"/>
    <n v="9"/>
    <s v="X"/>
    <m/>
    <x v="1"/>
    <s v="NET"/>
    <s v="LOW LEVEL"/>
    <m/>
    <n v="13823"/>
    <s v="NET BTLLB01"/>
    <d v="1899-12-30T16:05:00"/>
    <d v="1899-12-30T17:05:00"/>
    <d v="1899-12-30T01:00:00"/>
    <d v="1899-12-30T16:05:00"/>
    <d v="1899-12-30T17:05:00"/>
    <d v="1899-12-30T01:00:00"/>
    <s v="SDC"/>
    <s v="N/A"/>
  </r>
  <r>
    <n v="13825"/>
    <x v="17"/>
    <x v="4"/>
    <s v="LIFT 24-44 ITA"/>
    <s v="AMI"/>
    <n v="73"/>
    <s v="ACS"/>
    <n v="32"/>
    <s v="X"/>
    <m/>
    <x v="3"/>
    <s v="STDA"/>
    <s v="DECI_STD"/>
    <m/>
    <m/>
    <s v="SD NIT01"/>
    <s v="16:05"/>
    <s v="17:05"/>
    <d v="1899-12-30T01:00:00"/>
    <d v="1899-12-30T16:05:00"/>
    <d v="1899-12-30T17:05:00"/>
    <d v="1899-12-30T01:00:00"/>
    <s v="DCO"/>
    <s v="N/A"/>
  </r>
  <r>
    <n v="13826"/>
    <x v="81"/>
    <x v="4"/>
    <s v="IFTS LIFT 24-02 QATAR"/>
    <s v="QATAR"/>
    <n v="52"/>
    <s v="IFTS"/>
    <n v="9"/>
    <s v="X"/>
    <m/>
    <x v="5"/>
    <s v="NET"/>
    <s v="DECI_STD_NVG"/>
    <m/>
    <n v="13827"/>
    <s v="NET BFFNVG01"/>
    <s v="07:05"/>
    <s v="08:05"/>
    <d v="1899-12-30T01:00:00"/>
    <s v="07:05"/>
    <s v="08:05"/>
    <d v="1899-12-30T01:00:00"/>
    <s v="DCO"/>
    <s v="N/A"/>
  </r>
  <r>
    <n v="13827"/>
    <x v="81"/>
    <x v="4"/>
    <s v="LIFT 24-43 ITA"/>
    <s v="AMI"/>
    <n v="67"/>
    <s v="ACS"/>
    <n v="1"/>
    <s v="X"/>
    <m/>
    <x v="0"/>
    <s v="NET"/>
    <s v="LOW LEVEL"/>
    <m/>
    <n v="13828"/>
    <s v="SD FLL02"/>
    <s v="07:05"/>
    <s v="08:05"/>
    <d v="1899-12-30T01:00:00"/>
    <s v="07:05"/>
    <s v="08:05"/>
    <d v="1899-12-30T01:00:00"/>
    <s v="DCO"/>
    <s v="N/A"/>
  </r>
  <r>
    <n v="13828"/>
    <x v="81"/>
    <x v="4"/>
    <s v="LIFT 24-43 ITA"/>
    <s v="AMI"/>
    <n v="64"/>
    <s v="ACS"/>
    <n v="5"/>
    <s v="X"/>
    <m/>
    <x v="1"/>
    <s v="NET"/>
    <s v="LOW LEVEL"/>
    <m/>
    <n v="13827"/>
    <s v="SD FLL02"/>
    <d v="1899-12-30T07:05:00"/>
    <d v="1899-12-30T08:05:00"/>
    <d v="1899-12-30T01:00:00"/>
    <d v="1899-12-30T07:05:00"/>
    <d v="1899-12-30T08:05:00"/>
    <d v="1899-12-30T01:00:00"/>
    <s v="DCO"/>
    <s v="N/A"/>
  </r>
  <r>
    <n v="13829"/>
    <x v="81"/>
    <x v="4"/>
    <s v="IP"/>
    <s v="ACS"/>
    <n v="29"/>
    <s v="ACS"/>
    <n v="33"/>
    <m/>
    <s v="X"/>
    <x v="2"/>
    <s v="STDA"/>
    <s v="DECI_STD"/>
    <m/>
    <m/>
    <s v="RI SEM"/>
    <s v="07:05"/>
    <s v="08:05"/>
    <d v="1899-12-30T01:00:00"/>
    <d v="1899-12-30T07:05:00"/>
    <d v="1899-12-30T08:05:00"/>
    <d v="1899-12-30T01:00:00"/>
    <s v="DCO"/>
    <s v="N/A"/>
  </r>
  <r>
    <n v="13830"/>
    <x v="81"/>
    <x v="4"/>
    <s v="IFTS LIFT 24-01 QATAR"/>
    <s v="QATAR"/>
    <n v="47"/>
    <s v="ACS"/>
    <n v="2"/>
    <s v="X"/>
    <m/>
    <x v="5"/>
    <s v="NET"/>
    <s v="DCA"/>
    <m/>
    <n v="13831"/>
    <s v="NET SMI02"/>
    <s v="08:35"/>
    <s v="09:35"/>
    <d v="1899-12-30T01:00:00"/>
    <s v="08:35"/>
    <s v="09:35"/>
    <d v="1899-12-30T01:00:00"/>
    <s v="DCO"/>
    <s v="N/A"/>
  </r>
  <r>
    <n v="13831"/>
    <x v="81"/>
    <x v="4"/>
    <s v="IFTS LIFT 24-01 QATAR"/>
    <s v="QATAR"/>
    <n v="43"/>
    <s v="IFTS"/>
    <n v="23"/>
    <s v="X"/>
    <m/>
    <x v="4"/>
    <s v="NET"/>
    <s v="DCA"/>
    <m/>
    <n v="13830"/>
    <s v="NET SMI02"/>
    <d v="1899-12-30T08:35:00"/>
    <d v="1899-12-30T09:35:00"/>
    <d v="1899-12-30T01:00:00"/>
    <d v="1899-12-30T08:35:00"/>
    <d v="1899-12-30T09:35:00"/>
    <d v="1899-12-30T01:00:00"/>
    <s v="DCO"/>
    <s v="N/A"/>
  </r>
  <r>
    <n v="13832"/>
    <x v="81"/>
    <x v="4"/>
    <s v="LIFT IFTS 24-03 UK"/>
    <s v="IFTS"/>
    <n v="39"/>
    <s v="ACS"/>
    <n v="31"/>
    <m/>
    <s v="X"/>
    <x v="0"/>
    <s v="NET"/>
    <s v="RNG_STD"/>
    <m/>
    <n v="13833"/>
    <s v="FMSC ARNG02"/>
    <s v="08:35"/>
    <s v="09:35"/>
    <d v="1899-12-30T01:00:00"/>
    <s v="08:35"/>
    <s v="09:35"/>
    <d v="1899-12-30T01:00:00"/>
    <s v="DCO"/>
    <s v="N/A"/>
  </r>
  <r>
    <n v="13833"/>
    <x v="22"/>
    <x v="6"/>
    <s v="IFTS LIFT 24-02 QATAR"/>
    <s v="QATAR"/>
    <n v="55"/>
    <s v="ACS"/>
    <n v="32"/>
    <s v="X"/>
    <m/>
    <x v="0"/>
    <s v="STDA"/>
    <s v="CAS_DECI"/>
    <m/>
    <m/>
    <s v="FMS CAS01"/>
    <s v="08:05"/>
    <s v="09:05"/>
    <d v="1899-12-30T01:00:00"/>
    <m/>
    <m/>
    <s v=""/>
    <s v="RSLD"/>
    <s v="CD10"/>
  </r>
  <r>
    <n v="13834"/>
    <x v="81"/>
    <x v="4"/>
    <s v="LIFT 24-43 ITA"/>
    <s v="AMI"/>
    <n v="68"/>
    <s v="ACS"/>
    <n v="10"/>
    <s v="X"/>
    <m/>
    <x v="6"/>
    <s v="STDA"/>
    <s v="CAS"/>
    <m/>
    <m/>
    <s v="SD CASV01"/>
    <s v="08:35"/>
    <s v="09:35"/>
    <d v="1899-12-30T01:00:00"/>
    <s v="08:35"/>
    <s v="09:35"/>
    <d v="1899-12-30T01:00:00"/>
    <s v="DCO"/>
    <s v="N/A"/>
  </r>
  <r>
    <n v="13835"/>
    <x v="81"/>
    <x v="4"/>
    <s v="LIFT IFTS 24-03 CAN"/>
    <s v="IFTS"/>
    <n v="38"/>
    <s v="ACS"/>
    <n v="33"/>
    <m/>
    <s v="X"/>
    <x v="5"/>
    <s v="NET"/>
    <s v="RNG_STD"/>
    <m/>
    <n v="13836"/>
    <s v="FMSC ARNG02"/>
    <s v="10:05"/>
    <s v="11:05"/>
    <d v="1899-12-30T01:00:00"/>
    <s v="10:05"/>
    <s v="11:05"/>
    <d v="1899-12-30T01:00:00"/>
    <s v="DCO"/>
    <s v="N/A"/>
  </r>
  <r>
    <n v="13836"/>
    <x v="81"/>
    <x v="4"/>
    <s v="LIFT IFTS 24-03 CAN"/>
    <s v="IFTS"/>
    <n v="37"/>
    <s v="ACS"/>
    <n v="12"/>
    <m/>
    <s v="X"/>
    <x v="0"/>
    <s v="NET"/>
    <s v="DECI_STD"/>
    <m/>
    <n v="13837"/>
    <s v="FMSC DACM02"/>
    <s v="10:05"/>
    <s v="11:05"/>
    <d v="1899-12-30T01:00:00"/>
    <s v="10:05"/>
    <s v="11:05"/>
    <d v="1899-12-30T01:00:00"/>
    <s v="DCO"/>
    <s v="N/A"/>
  </r>
  <r>
    <n v="13837"/>
    <x v="81"/>
    <x v="4"/>
    <s v="LIFT IFTS 24-03 SAUDI"/>
    <s v="IFTS"/>
    <n v="47"/>
    <s v="ACS"/>
    <n v="14"/>
    <m/>
    <s v="X"/>
    <x v="6"/>
    <s v="STDA"/>
    <s v="RNG_STD"/>
    <m/>
    <m/>
    <s v="PT ERT02"/>
    <s v="10:05"/>
    <s v="11:05"/>
    <d v="1899-12-30T01:00:00"/>
    <s v="10:05"/>
    <s v="11:05"/>
    <d v="1899-12-30T01:00:00"/>
    <s v="DCO"/>
    <s v="N/A"/>
  </r>
  <r>
    <n v="13838"/>
    <x v="81"/>
    <x v="4"/>
    <s v="IFTS LIFT 24-02 QATAR"/>
    <s v="QATAR"/>
    <n v="54"/>
    <s v="IFTS"/>
    <n v="23"/>
    <s v="X"/>
    <m/>
    <x v="5"/>
    <s v="STDA"/>
    <s v="DECI_STD_NVG"/>
    <m/>
    <m/>
    <s v="FMS NVG01"/>
    <s v="11:35"/>
    <s v="12:35"/>
    <d v="1899-12-30T01:00:00"/>
    <s v="11:35"/>
    <s v="12:35"/>
    <d v="1899-12-30T01:00:00"/>
    <s v="DCO"/>
    <s v="N/A"/>
  </r>
  <r>
    <n v="13839"/>
    <x v="81"/>
    <x v="4"/>
    <s v="LIFT 24-45 ITA"/>
    <s v="AMI"/>
    <n v="34"/>
    <s v="ACS"/>
    <n v="2"/>
    <s v="X"/>
    <m/>
    <x v="4"/>
    <s v="STDA"/>
    <s v="SONIC"/>
    <m/>
    <m/>
    <s v="SD CF02"/>
    <s v="11:35"/>
    <s v="12:35"/>
    <d v="1899-12-30T01:00:00"/>
    <s v="11:35"/>
    <s v="12:35"/>
    <d v="1899-12-30T01:00:00"/>
    <s v="DCO"/>
    <s v="N/A"/>
  </r>
  <r>
    <n v="13840"/>
    <x v="81"/>
    <x v="4"/>
    <s v="IFTS LIFT 24-02 QATAR"/>
    <s v="QATAR"/>
    <n v="55"/>
    <s v="ACS"/>
    <n v="10"/>
    <s v="X"/>
    <m/>
    <x v="0"/>
    <s v="NET"/>
    <s v="DECI_STD_NVG"/>
    <m/>
    <n v="13841"/>
    <s v="NET BFFNVG01"/>
    <s v="11:35"/>
    <s v="12:35"/>
    <d v="1899-12-30T01:00:00"/>
    <s v="11:35"/>
    <s v="12:35"/>
    <d v="1899-12-30T01:00:00"/>
    <s v="DCO"/>
    <s v="N/A"/>
  </r>
  <r>
    <n v="13841"/>
    <x v="81"/>
    <x v="4"/>
    <s v="LIFT 24-43 ITA"/>
    <s v="AMI"/>
    <n v="66"/>
    <s v="ACS"/>
    <n v="31"/>
    <s v="X"/>
    <m/>
    <x v="6"/>
    <s v="STDA"/>
    <s v="CAS"/>
    <m/>
    <m/>
    <s v="SD CASV01"/>
    <s v="11:35"/>
    <s v="12:35"/>
    <d v="1899-12-30T01:00:00"/>
    <s v="11:35"/>
    <s v="12:35"/>
    <d v="1899-12-30T01:00:00"/>
    <s v="DCO"/>
    <s v="N/A"/>
  </r>
  <r>
    <n v="13842"/>
    <x v="81"/>
    <x v="4"/>
    <s v="LIP IFTS 24-02"/>
    <s v="IFTS"/>
    <n v="3"/>
    <s v="ACS"/>
    <n v="9"/>
    <m/>
    <s v="X"/>
    <x v="5"/>
    <s v="NET"/>
    <s v="DCA"/>
    <m/>
    <n v="13843"/>
    <s v="NET SMI01"/>
    <s v="13:05"/>
    <s v="14:05"/>
    <d v="1899-12-30T01:00:00"/>
    <d v="1899-12-30T13:05:00"/>
    <d v="1899-12-30T13:55:00"/>
    <d v="1899-12-30T00:50:00"/>
    <s v="DCO"/>
    <s v="N/A"/>
  </r>
  <r>
    <n v="13843"/>
    <x v="22"/>
    <x v="6"/>
    <s v="LIFT IFTS 24-04 CAN"/>
    <s v="IFTS"/>
    <n v="53"/>
    <s v="ACS"/>
    <n v="9"/>
    <m/>
    <s v="X"/>
    <x v="3"/>
    <s v="STDA"/>
    <s v="DECI_STD"/>
    <m/>
    <m/>
    <s v="PT NAV01"/>
    <s v="11:05"/>
    <s v="12:05"/>
    <d v="1899-12-30T01:00:00"/>
    <d v="1899-12-30T11:05:00"/>
    <d v="1899-12-30T11:30:00"/>
    <d v="1899-12-30T00:25:00"/>
    <s v="DNCO"/>
    <s v="CD3"/>
  </r>
  <r>
    <n v="13844"/>
    <x v="81"/>
    <x v="4"/>
    <s v="IFTS LIFT 24-01 QATAR"/>
    <s v="QATAR"/>
    <n v="45"/>
    <s v="ACS"/>
    <n v="14"/>
    <s v="X"/>
    <m/>
    <x v="4"/>
    <s v="NET"/>
    <s v="DCA"/>
    <m/>
    <n v="13843"/>
    <s v="NET SMI01"/>
    <d v="1899-12-30T13:05:00"/>
    <d v="1899-12-30T14:05:00"/>
    <d v="1899-12-30T01:00:00"/>
    <d v="1899-12-30T13:05:00"/>
    <d v="1899-12-30T13:55:00"/>
    <d v="1899-12-30T00:50:00"/>
    <s v="DCO"/>
    <s v="N/A"/>
  </r>
  <r>
    <n v="13845"/>
    <x v="81"/>
    <x v="4"/>
    <s v="LIFT IFTS 24-03 UK"/>
    <s v="IFTS"/>
    <n v="40"/>
    <s v="ACS"/>
    <n v="12"/>
    <m/>
    <s v="X"/>
    <x v="0"/>
    <s v="NET"/>
    <s v="RNG_STD"/>
    <m/>
    <n v="13846"/>
    <s v="FMSC ARNG02"/>
    <s v="13:05"/>
    <s v="14:05"/>
    <d v="1899-12-30T01:00:00"/>
    <s v="13:05"/>
    <s v="14:05"/>
    <d v="1899-12-30T01:00:00"/>
    <s v="DCO"/>
    <s v="N/A"/>
  </r>
  <r>
    <n v="13846"/>
    <x v="18"/>
    <x v="5"/>
    <s v="IFTS 23-02 QATAR"/>
    <s v="QATAR"/>
    <n v="11"/>
    <s v="ACS"/>
    <n v="12"/>
    <s v="X"/>
    <m/>
    <x v="0"/>
    <s v="NET"/>
    <s v="BTAG_DECI"/>
    <m/>
    <n v="13847"/>
    <s v="NET BTAG01"/>
    <s v="07:05"/>
    <s v="08:05"/>
    <d v="1899-12-30T01:00:00"/>
    <s v="07:05"/>
    <s v="08:05"/>
    <d v="1899-12-30T01:00:00"/>
    <s v="DCO"/>
    <s v="N/A"/>
  </r>
  <r>
    <n v="13847"/>
    <x v="18"/>
    <x v="5"/>
    <s v="IFTS LIFT 24-01 QATAR"/>
    <s v="QATAR"/>
    <n v="48"/>
    <s v="ACS"/>
    <n v="13"/>
    <s v="X"/>
    <m/>
    <x v="1"/>
    <s v="NET"/>
    <s v="BTAG_DECI"/>
    <m/>
    <n v="13846"/>
    <s v="NET BTAG01"/>
    <s v="07:05"/>
    <s v="08:05"/>
    <d v="1899-12-30T01:00:00"/>
    <s v="07:05"/>
    <s v="08:05"/>
    <d v="1899-12-30T01:00:00"/>
    <s v="DCO"/>
    <s v="N/A"/>
  </r>
  <r>
    <n v="13848"/>
    <x v="18"/>
    <x v="5"/>
    <s v="LIP IFTS 24-02"/>
    <s v="IFTS"/>
    <n v="3"/>
    <s v="ACS"/>
    <n v="17"/>
    <m/>
    <s v="X"/>
    <x v="5"/>
    <s v="NET"/>
    <s v="ATAG_DECI"/>
    <m/>
    <n v="13849"/>
    <s v="NET ATAG01"/>
    <s v="08:35"/>
    <s v="09:35"/>
    <d v="1899-12-30T01:00:00"/>
    <d v="1899-12-30T08:35:00"/>
    <d v="1899-12-30T09:35:00"/>
    <d v="1899-12-30T01:00:00"/>
    <s v="DCO"/>
    <s v="N/A"/>
  </r>
  <r>
    <n v="13849"/>
    <x v="18"/>
    <x v="5"/>
    <s v="IFTS LIFT 24-01 QATAR"/>
    <s v="QATAR"/>
    <n v="45"/>
    <s v="ACS"/>
    <n v="2"/>
    <s v="X"/>
    <m/>
    <x v="4"/>
    <s v="NET"/>
    <s v="ATAG_DECI"/>
    <m/>
    <n v="13848"/>
    <s v="NET ATAG01"/>
    <d v="1899-12-30T08:35:00"/>
    <d v="1899-12-30T09:35:00"/>
    <d v="1899-12-30T01:00:00"/>
    <d v="1899-12-30T08:35:00"/>
    <d v="1899-12-30T09:35:00"/>
    <d v="1899-12-30T01:00:00"/>
    <s v="DCO"/>
    <s v="N/A"/>
  </r>
  <r>
    <n v="13850"/>
    <x v="18"/>
    <x v="5"/>
    <s v="LIFT IFTS 24-03 SAUDI"/>
    <s v="IFTS"/>
    <n v="47"/>
    <s v="ACS"/>
    <n v="33"/>
    <m/>
    <s v="X"/>
    <x v="0"/>
    <s v="NET"/>
    <s v="RNG_STD"/>
    <m/>
    <n v="13851"/>
    <s v="FMSC ARNG01"/>
    <s v="08:35"/>
    <s v="09:35"/>
    <d v="1899-12-30T01:00:00"/>
    <s v="08:35"/>
    <s v="09:35"/>
    <d v="1899-12-30T01:00:00"/>
    <s v="DCO"/>
    <s v="N/A"/>
  </r>
  <r>
    <n v="13851"/>
    <x v="18"/>
    <x v="5"/>
    <s v="LIFT IFTS 24-05 GER"/>
    <s v="IFTS"/>
    <n v="66"/>
    <s v="ACS"/>
    <n v="32"/>
    <m/>
    <s v="X"/>
    <x v="6"/>
    <s v="STDA"/>
    <s v="DECI_STD"/>
    <m/>
    <m/>
    <s v="FMS CF01"/>
    <s v="08:35"/>
    <s v="09:35"/>
    <d v="1899-12-30T01:00:00"/>
    <s v="08:35"/>
    <s v="09:35"/>
    <d v="1899-12-30T01:00:00"/>
    <s v="DCO"/>
    <s v="N/A"/>
  </r>
  <r>
    <n v="13852"/>
    <x v="18"/>
    <x v="5"/>
    <s v=" IFTS LIFT 24-03 QATAR"/>
    <s v="QATAR"/>
    <n v="58"/>
    <s v="ACS"/>
    <n v="12"/>
    <s v="X"/>
    <m/>
    <x v="5"/>
    <s v="NET"/>
    <s v="LOW LEVEL"/>
    <m/>
    <n v="13853"/>
    <s v="NET BTLLB02"/>
    <s v="10:05"/>
    <s v="11:05"/>
    <d v="1899-12-30T01:00:00"/>
    <s v="10:05"/>
    <s v="11:05"/>
    <d v="1899-12-30T01:00:00"/>
    <s v="DCO"/>
    <s v="N/A"/>
  </r>
  <r>
    <n v="13853"/>
    <x v="18"/>
    <x v="5"/>
    <s v="LIFT 24-45 ITA"/>
    <s v="AMI"/>
    <n v="34"/>
    <s v="IFTS"/>
    <n v="23"/>
    <s v="X"/>
    <m/>
    <x v="0"/>
    <s v="STDA"/>
    <s v="IF"/>
    <m/>
    <m/>
    <s v="SD IF01"/>
    <s v="10:05"/>
    <s v="11:05"/>
    <d v="1899-12-30T01:00:00"/>
    <s v="10:05"/>
    <s v="11:05"/>
    <d v="1899-12-30T01:00:00"/>
    <s v="DCO"/>
    <s v="N/A"/>
  </r>
  <r>
    <n v="13854"/>
    <x v="18"/>
    <x v="5"/>
    <s v="LIFT IFTS 24-05 AUT"/>
    <s v="IFTS"/>
    <n v="64"/>
    <s v="ACS"/>
    <n v="14"/>
    <m/>
    <s v="X"/>
    <x v="1"/>
    <s v="STDA"/>
    <s v="DECI_STD"/>
    <m/>
    <m/>
    <s v="FMS CF01"/>
    <s v="10:05"/>
    <s v="11:05"/>
    <d v="1899-12-30T01:00:00"/>
    <s v="10:05"/>
    <s v="11:05"/>
    <d v="1899-12-30T01:00:00"/>
    <s v="DCO"/>
    <s v="N/A"/>
  </r>
  <r>
    <n v="13855"/>
    <x v="18"/>
    <x v="5"/>
    <s v="LIFT IFTS 24-05 GER"/>
    <s v="IFTS"/>
    <n v="67"/>
    <s v="IFTS"/>
    <n v="9"/>
    <m/>
    <s v="X"/>
    <x v="6"/>
    <s v="STDA"/>
    <s v="DECI_STD"/>
    <m/>
    <m/>
    <s v="FMS CF01"/>
    <s v="10:05"/>
    <s v="11:05"/>
    <d v="1899-12-30T01:00:00"/>
    <s v="10:05"/>
    <d v="1899-12-30T11:15:00"/>
    <d v="1899-12-30T01:10:00"/>
    <s v="DCO"/>
    <s v="N/A"/>
  </r>
  <r>
    <n v="13856"/>
    <x v="18"/>
    <x v="5"/>
    <s v="LIFT 24-44 ITA"/>
    <s v="AMI"/>
    <n v="72"/>
    <s v="ACS"/>
    <n v="33"/>
    <s v="X"/>
    <m/>
    <x v="5"/>
    <s v="STDA"/>
    <s v="CAS"/>
    <m/>
    <m/>
    <s v="SD CASV01"/>
    <s v="11:35"/>
    <s v="12:35"/>
    <d v="1899-12-30T01:00:00"/>
    <s v="11:35"/>
    <s v="12:35"/>
    <d v="1899-12-30T01:00:00"/>
    <s v="DCO"/>
    <s v="N/A"/>
  </r>
  <r>
    <n v="13857"/>
    <x v="18"/>
    <x v="5"/>
    <s v="LIFT IFTS 24-05 GER"/>
    <s v="IFTS"/>
    <n v="67"/>
    <s v="ACS"/>
    <n v="2"/>
    <m/>
    <s v="X"/>
    <x v="0"/>
    <s v="STDA"/>
    <s v="CAS"/>
    <m/>
    <m/>
    <s v="SD CASV01"/>
    <s v="11:35"/>
    <s v="12:35"/>
    <d v="1899-12-30T01:00:00"/>
    <d v="1899-12-30T11:45:00"/>
    <d v="1899-12-30T12:45:00"/>
    <d v="1899-12-30T01:00:00"/>
    <s v="DCO"/>
    <s v="N/A"/>
  </r>
  <r>
    <n v="13858"/>
    <x v="18"/>
    <x v="5"/>
    <s v="LIFT IFTS 24-03 SAUDI"/>
    <s v="IFTS"/>
    <n v="46"/>
    <s v="ACS"/>
    <n v="1"/>
    <m/>
    <s v="X"/>
    <x v="1"/>
    <s v="STDA"/>
    <s v="AAR"/>
    <m/>
    <m/>
    <s v="PT AAR01"/>
    <s v="11:35"/>
    <s v="12:35"/>
    <d v="1899-12-30T01:00:00"/>
    <s v="11:35"/>
    <s v="12:35"/>
    <d v="1899-12-30T01:00:00"/>
    <s v="DCO"/>
    <s v="N/A"/>
  </r>
  <r>
    <n v="13859"/>
    <x v="18"/>
    <x v="5"/>
    <s v="LIFT IFTS 24-05 AUT"/>
    <s v="IFTS"/>
    <n v="65"/>
    <s v="IFTS"/>
    <n v="22"/>
    <m/>
    <s v="X"/>
    <x v="6"/>
    <s v="STDA"/>
    <s v="DECI_STD"/>
    <m/>
    <m/>
    <s v="FMS CF01"/>
    <s v="11:35"/>
    <s v="12:35"/>
    <d v="1899-12-30T01:00:00"/>
    <s v="11:35"/>
    <d v="1899-12-30T12:45:00"/>
    <d v="1899-12-30T01:10:00"/>
    <s v="DCO"/>
    <s v="N/A"/>
  </r>
  <r>
    <n v="13860"/>
    <x v="18"/>
    <x v="5"/>
    <s v="IFTS LIFT 24-01 QATAR"/>
    <s v="QATAR"/>
    <n v="48"/>
    <s v="ACS"/>
    <n v="31"/>
    <s v="X"/>
    <m/>
    <x v="5"/>
    <s v="NET"/>
    <s v="BTAG_DECI"/>
    <m/>
    <n v="13861"/>
    <s v="NET BTAG02"/>
    <s v="13:05"/>
    <s v="14:05"/>
    <d v="1899-12-30T01:00:00"/>
    <s v="13:05"/>
    <s v="14:05"/>
    <d v="1899-12-30T01:00:00"/>
    <s v="DCO"/>
    <s v="N/A"/>
  </r>
  <r>
    <n v="13861"/>
    <x v="18"/>
    <x v="5"/>
    <s v="IFTS 23-02 QATAR"/>
    <s v="QATAR"/>
    <n v="11"/>
    <s v="ACS"/>
    <n v="13"/>
    <s v="X"/>
    <m/>
    <x v="4"/>
    <s v="NET"/>
    <s v="BTAG_DECI"/>
    <m/>
    <n v="13860"/>
    <s v="NET BTAG02"/>
    <d v="1899-12-30T13:05:00"/>
    <d v="1899-12-30T14:05:00"/>
    <d v="1899-12-30T01:00:00"/>
    <d v="1899-12-30T13:05:00"/>
    <d v="1899-12-30T14:05:00"/>
    <d v="1899-12-30T01:00:00"/>
    <s v="DCO"/>
    <s v="N/A"/>
  </r>
  <r>
    <n v="13862"/>
    <x v="18"/>
    <x v="5"/>
    <s v="LIFT 24-44 ITA"/>
    <s v="AMI"/>
    <n v="71"/>
    <s v="IFTS"/>
    <n v="23"/>
    <s v="X"/>
    <m/>
    <x v="0"/>
    <s v="STDA"/>
    <s v="CAS"/>
    <m/>
    <m/>
    <s v="SD CASP01"/>
    <s v="13:05"/>
    <s v="14:05"/>
    <d v="1899-12-30T01:00:00"/>
    <d v="1899-12-30T13:20:00"/>
    <d v="1899-12-30T14:15:00"/>
    <d v="1899-12-30T00:55:00"/>
    <s v="DCO"/>
    <s v="N/A"/>
  </r>
  <r>
    <n v="13863"/>
    <x v="18"/>
    <x v="5"/>
    <s v="LIFT IFTS 24-04 HUN"/>
    <s v="IFTS"/>
    <n v="62"/>
    <s v="ACS"/>
    <n v="30"/>
    <m/>
    <s v="X"/>
    <x v="1"/>
    <s v="STDA"/>
    <s v="DECI_STD"/>
    <m/>
    <m/>
    <s v="PT NAV01"/>
    <s v="13:05"/>
    <s v="14:05"/>
    <d v="1899-12-30T01:00:00"/>
    <s v="13:05"/>
    <s v="14:05"/>
    <d v="1899-12-30T01:00:00"/>
    <s v="DCO"/>
    <s v="N/A"/>
  </r>
  <r>
    <n v="13864"/>
    <x v="18"/>
    <x v="5"/>
    <s v="LIFT IFTS 24-04 HUN"/>
    <s v="IFTS"/>
    <n v="63"/>
    <s v="ACS"/>
    <n v="12"/>
    <m/>
    <s v="X"/>
    <x v="6"/>
    <s v="STDA"/>
    <s v="DECI_STD"/>
    <m/>
    <m/>
    <s v="PT NAV01"/>
    <s v="13:05"/>
    <s v="14:05"/>
    <d v="1899-12-30T01:00:00"/>
    <s v="13:05"/>
    <s v="14:05"/>
    <d v="1899-12-30T01:00:00"/>
    <s v="DCO"/>
    <s v="N/A"/>
  </r>
  <r>
    <n v="13865"/>
    <x v="18"/>
    <x v="5"/>
    <s v="IFTS LIFT 24-01 QATAR"/>
    <s v="QATAR"/>
    <n v="47"/>
    <s v="ACS"/>
    <n v="17"/>
    <s v="X"/>
    <m/>
    <x v="5"/>
    <s v="NET"/>
    <s v="ATAG_DECI"/>
    <m/>
    <n v="13866"/>
    <s v="NET ATAG01"/>
    <s v="14:35"/>
    <s v="15:35"/>
    <d v="1899-12-30T01:00:00"/>
    <s v="14:35"/>
    <s v="15:35"/>
    <d v="1899-12-30T01:00:00"/>
    <s v="DCO"/>
    <s v="N/A"/>
  </r>
  <r>
    <n v="13866"/>
    <x v="18"/>
    <x v="5"/>
    <s v="IFTS LIFT 24-01 QATAR"/>
    <s v="QATAR"/>
    <n v="43"/>
    <s v="ACS"/>
    <n v="1"/>
    <s v="X"/>
    <m/>
    <x v="4"/>
    <s v="NET"/>
    <s v="ATAG_DECI"/>
    <m/>
    <n v="13865"/>
    <s v="NET ATAG01"/>
    <d v="1899-12-30T14:35:00"/>
    <d v="1899-12-30T15:35:00"/>
    <d v="1899-12-30T01:00:00"/>
    <d v="1899-12-30T14:35:00"/>
    <d v="1899-12-30T15:35:00"/>
    <d v="1899-12-30T01:00:00"/>
    <s v="DCO"/>
    <s v="N/A"/>
  </r>
  <r>
    <n v="13867"/>
    <x v="18"/>
    <x v="5"/>
    <s v="IFTS LIFT 24-02 QATAR"/>
    <s v="QATAR"/>
    <n v="55"/>
    <s v="IFTS"/>
    <n v="22"/>
    <m/>
    <s v="X"/>
    <x v="0"/>
    <s v="NET"/>
    <s v="DECI_STD_NVG"/>
    <m/>
    <n v="13868"/>
    <s v="NET BFFNVG01 RR03"/>
    <s v="14:35"/>
    <s v="15:35"/>
    <d v="1899-12-30T01:00:00"/>
    <s v="14:35"/>
    <d v="1899-12-30T15:30:00"/>
    <d v="1899-12-30T00:55:00"/>
    <s v="DCO"/>
    <s v="N/A"/>
  </r>
  <r>
    <n v="13868"/>
    <x v="18"/>
    <x v="5"/>
    <s v="LIFT IFTS 24-03 SAUDI"/>
    <s v="IFTS"/>
    <n v="45"/>
    <s v="ACS"/>
    <n v="32"/>
    <s v="X"/>
    <m/>
    <x v="6"/>
    <s v="STDA"/>
    <s v="RNG_STD"/>
    <m/>
    <m/>
    <s v="PT AAR01"/>
    <s v="14:35"/>
    <s v="15:35"/>
    <d v="1899-12-30T01:00:00"/>
    <s v="14:35"/>
    <s v="15:35"/>
    <d v="1899-12-30T01:00:00"/>
    <s v="DCO"/>
    <s v="N/A"/>
  </r>
  <r>
    <n v="13869"/>
    <x v="82"/>
    <x v="5"/>
    <s v="IFTS LIFT 24-02 QATAR"/>
    <s v="QATAR"/>
    <n v="54"/>
    <s v="ACS"/>
    <n v="13"/>
    <s v="X"/>
    <m/>
    <x v="5"/>
    <s v="NET"/>
    <s v="DECI_STD_NVG"/>
    <m/>
    <n v="13870"/>
    <s v="NET BFFNVG01"/>
    <s v="07:05"/>
    <s v="08:05"/>
    <d v="1899-12-30T01:00:00"/>
    <s v="07:05"/>
    <s v="08:05"/>
    <d v="1899-12-30T01:00:00"/>
    <s v="DCO"/>
    <s v="N/A"/>
  </r>
  <r>
    <n v="13870"/>
    <x v="82"/>
    <x v="5"/>
    <s v="IFTS LIFT 24-01 QATAR"/>
    <s v="QATAR"/>
    <n v="45"/>
    <s v="ACS"/>
    <n v="10"/>
    <s v="X"/>
    <m/>
    <x v="0"/>
    <s v="NET"/>
    <s v="DCA"/>
    <m/>
    <n v="13871"/>
    <s v="NET SMI02"/>
    <s v="07:05"/>
    <s v="08:05"/>
    <d v="1899-12-30T01:00:00"/>
    <d v="1899-12-30T07:05:00"/>
    <d v="1899-12-30T08:05:00"/>
    <d v="1899-12-30T01:00:00"/>
    <s v="DCO"/>
    <s v="N/A"/>
  </r>
  <r>
    <n v="13871"/>
    <x v="82"/>
    <x v="5"/>
    <s v="IFTS LIFT 24-02 QATAR"/>
    <s v="QATAR"/>
    <n v="53"/>
    <s v="ACS"/>
    <n v="12"/>
    <s v="X"/>
    <m/>
    <x v="6"/>
    <s v="STDA"/>
    <s v="CAS_DECI"/>
    <m/>
    <m/>
    <s v="FMS CAS01"/>
    <s v="07:05"/>
    <s v="08:05"/>
    <d v="1899-12-30T01:00:00"/>
    <d v="1899-12-30T07:05:00"/>
    <d v="1899-12-30T08:05:00"/>
    <d v="1899-12-30T01:00:00"/>
    <s v="DCO"/>
    <s v="N/A"/>
  </r>
  <r>
    <n v="13872"/>
    <x v="82"/>
    <x v="5"/>
    <s v="LIP IFTS 24-02"/>
    <s v="IFTS"/>
    <n v="3"/>
    <s v="IFTS"/>
    <n v="23"/>
    <m/>
    <s v="X"/>
    <x v="5"/>
    <s v="NET"/>
    <s v="DCA"/>
    <m/>
    <n v="13873"/>
    <s v="NET ADCA01"/>
    <s v="08:35"/>
    <s v="09:35"/>
    <d v="1899-12-30T01:00:00"/>
    <s v="08:35"/>
    <s v="09:35"/>
    <d v="1899-12-30T01:00:00"/>
    <s v="DCO"/>
    <s v="N/A"/>
  </r>
  <r>
    <n v="13873"/>
    <x v="82"/>
    <x v="5"/>
    <s v="LIFT IFTS 24-03 SAUDI"/>
    <s v="IFTS"/>
    <n v="47"/>
    <s v="ACS"/>
    <n v="32"/>
    <m/>
    <s v="X"/>
    <x v="0"/>
    <s v="NET"/>
    <s v="RNG_STD"/>
    <m/>
    <n v="13874"/>
    <s v="FMSC ARNG02"/>
    <s v="08:35"/>
    <s v="09:35"/>
    <d v="1899-12-30T01:00:00"/>
    <d v="1899-12-30T08:35:00"/>
    <d v="1899-12-30T09:35:00"/>
    <d v="1899-12-30T01:00:00"/>
    <s v="DCO"/>
    <s v="N/A"/>
  </r>
  <r>
    <n v="13874"/>
    <x v="82"/>
    <x v="5"/>
    <s v="LIFT 24-44 ITA"/>
    <s v="AMI"/>
    <n v="70"/>
    <s v="IFTS"/>
    <n v="22"/>
    <s v="X"/>
    <m/>
    <x v="6"/>
    <s v="STDA"/>
    <s v="CAS"/>
    <m/>
    <m/>
    <s v="SD CASV01"/>
    <s v="08:35"/>
    <s v="09:35"/>
    <d v="1899-12-30T01:00:00"/>
    <d v="1899-12-30T08:35:00"/>
    <d v="1899-12-30T09:45:00"/>
    <d v="1899-12-30T01:10:00"/>
    <s v="DCO"/>
    <s v="N/A"/>
  </r>
  <r>
    <n v="13875"/>
    <x v="82"/>
    <x v="5"/>
    <s v=" IFTS LIFT 24-03 QATAR"/>
    <s v="QATAR"/>
    <n v="60"/>
    <s v="ACS"/>
    <n v="5"/>
    <s v="X"/>
    <m/>
    <x v="5"/>
    <s v="NET"/>
    <s v="LOW LEVEL"/>
    <m/>
    <n v="13876"/>
    <s v="NET BTLLB01"/>
    <s v="10:05"/>
    <s v="11:05"/>
    <d v="1899-12-30T01:00:00"/>
    <s v="10:05"/>
    <d v="1899-12-30T11:20:00"/>
    <d v="1899-12-30T01:15:00"/>
    <s v="DCO"/>
    <s v="N/A"/>
  </r>
  <r>
    <n v="13876"/>
    <x v="82"/>
    <x v="5"/>
    <s v="LIFT IFTS 24-03 SAUDI"/>
    <s v="IFTS"/>
    <n v="45"/>
    <s v="ACS"/>
    <n v="33"/>
    <m/>
    <s v="X"/>
    <x v="0"/>
    <s v="NET"/>
    <s v="DECI_STD"/>
    <m/>
    <n v="13877"/>
    <s v=" FMSC HBFM02"/>
    <s v="10:05"/>
    <s v="11:05"/>
    <d v="1899-12-30T01:00:00"/>
    <d v="1899-12-30T10:05:00"/>
    <d v="1899-12-30T11:05:00"/>
    <d v="1899-12-30T01:00:00"/>
    <s v="DCO"/>
    <s v="N/A"/>
  </r>
  <r>
    <n v="13877"/>
    <x v="82"/>
    <x v="5"/>
    <s v="LIFT 24-45 ITA"/>
    <s v="AMI"/>
    <n v="34"/>
    <s v="ACS"/>
    <n v="30"/>
    <s v="X"/>
    <m/>
    <x v="6"/>
    <s v="STDA"/>
    <s v="IF"/>
    <m/>
    <m/>
    <s v="SD IF02"/>
    <s v="10:05"/>
    <s v="11:05"/>
    <d v="1899-12-30T01:00:00"/>
    <d v="1899-12-30T10:05:00"/>
    <d v="1899-12-30T11:05:00"/>
    <d v="1899-12-30T01:00:00"/>
    <s v="DCO"/>
    <s v="N/A"/>
  </r>
  <r>
    <n v="13878"/>
    <x v="23"/>
    <x v="6"/>
    <s v="LIFT IFTS 24-05 AUT"/>
    <s v="IFTS"/>
    <n v="64"/>
    <s v="ACS"/>
    <n v="13"/>
    <m/>
    <s v="X"/>
    <x v="2"/>
    <s v="STDA"/>
    <s v="DECI_STD"/>
    <m/>
    <m/>
    <s v="PT EMR03"/>
    <s v="14:35"/>
    <s v="15:35"/>
    <d v="1899-12-30T01:00:00"/>
    <d v="1899-12-30T14:35:00"/>
    <d v="1899-12-30T15:05:00"/>
    <d v="1899-12-30T00:30:00"/>
    <s v="DNCO"/>
    <s v="CD3"/>
  </r>
  <r>
    <n v="13879"/>
    <x v="82"/>
    <x v="5"/>
    <s v="IFTS LIFT 24-02 QATAR"/>
    <s v="QATAR"/>
    <n v="54"/>
    <s v="ACS"/>
    <n v="17"/>
    <s v="X"/>
    <m/>
    <x v="5"/>
    <s v="STDA"/>
    <s v="DECI_STD"/>
    <m/>
    <m/>
    <s v="PT ERT02"/>
    <s v="11:35"/>
    <s v="12:35"/>
    <d v="1899-12-30T01:00:00"/>
    <s v="11:35"/>
    <s v="12:35"/>
    <d v="1899-12-30T01:00:00"/>
    <s v="DCO"/>
    <s v="N/A"/>
  </r>
  <r>
    <n v="13880"/>
    <x v="82"/>
    <x v="5"/>
    <s v="LIFT IFTS 24-04 SPA"/>
    <s v="IFTS"/>
    <n v="61"/>
    <s v="IFTS"/>
    <n v="9"/>
    <m/>
    <s v="X"/>
    <x v="4"/>
    <s v="STDA"/>
    <s v="DECI_STD"/>
    <m/>
    <m/>
    <s v="PT NAV01"/>
    <s v="11:35"/>
    <s v="12:35"/>
    <d v="1899-12-30T01:00:00"/>
    <s v="11:35"/>
    <s v="12:35"/>
    <d v="1899-12-30T01:00:00"/>
    <s v="DCO"/>
    <s v="N/A"/>
  </r>
  <r>
    <n v="13881"/>
    <x v="82"/>
    <x v="5"/>
    <s v="IFTS LIFT 24-02 QATAR"/>
    <s v="QATAR"/>
    <n v="52"/>
    <s v="ACS"/>
    <n v="1"/>
    <s v="X"/>
    <m/>
    <x v="0"/>
    <s v="NET"/>
    <s v="DECI_STD"/>
    <m/>
    <n v="13882"/>
    <s v="FMSC DBFM01"/>
    <s v="11:35"/>
    <s v="12:35"/>
    <d v="1899-12-30T01:00:00"/>
    <d v="1899-12-30T11:35:00"/>
    <d v="1899-12-30T12:35:00"/>
    <d v="1899-12-30T01:00:00"/>
    <s v="DCO"/>
    <s v="N/A"/>
  </r>
  <r>
    <n v="13882"/>
    <x v="82"/>
    <x v="5"/>
    <s v="LIFT IFTS 24-05 AUT"/>
    <s v="IFTS"/>
    <n v="65"/>
    <s v="ACS"/>
    <n v="9"/>
    <m/>
    <s v="X"/>
    <x v="6"/>
    <s v="STDA"/>
    <s v="DECI_SONIC"/>
    <m/>
    <m/>
    <s v="FMS CF02"/>
    <s v="11:35"/>
    <s v="12:35"/>
    <d v="1899-12-30T01:00:00"/>
    <d v="1899-12-30T11:35:00"/>
    <d v="1899-12-30T12:45:00"/>
    <d v="1899-12-30T01:10:00"/>
    <s v="DCO"/>
    <s v="N/A"/>
  </r>
  <r>
    <n v="13883"/>
    <x v="82"/>
    <x v="5"/>
    <s v="LIFT IFTS 24-04 SPA"/>
    <s v="IFTS"/>
    <n v="60"/>
    <s v="ACS"/>
    <n v="31"/>
    <m/>
    <s v="X"/>
    <x v="4"/>
    <s v="STDA"/>
    <s v="DECI_STD"/>
    <m/>
    <m/>
    <s v="PT NAV01"/>
    <d v="1899-12-30T13:05:00"/>
    <d v="1899-12-30T14:05:00"/>
    <d v="1899-12-30T01:00:00"/>
    <d v="1899-12-30T13:05:00"/>
    <d v="1899-12-30T14:05:00"/>
    <d v="1899-12-30T01:00:00"/>
    <s v="DCO"/>
    <s v="N/A"/>
  </r>
  <r>
    <n v="13884"/>
    <x v="82"/>
    <x v="5"/>
    <s v="LIFT IFTS 24-05 AUT"/>
    <s v="IFTS"/>
    <n v="64"/>
    <s v="ACS"/>
    <n v="10"/>
    <m/>
    <s v="X"/>
    <x v="0"/>
    <s v="STDA"/>
    <s v="DECI_SONIC"/>
    <m/>
    <m/>
    <s v="FMS CF02"/>
    <s v="13:05"/>
    <s v="14:05"/>
    <d v="1899-12-30T01:00:00"/>
    <d v="1899-12-30T13:05:00"/>
    <d v="1899-12-30T14:05:00"/>
    <d v="1899-12-30T01:00:00"/>
    <s v="DCO"/>
    <s v="N/A"/>
  </r>
  <r>
    <n v="13885"/>
    <x v="82"/>
    <x v="5"/>
    <s v="LIFT 24-44 ITA"/>
    <s v="AMI"/>
    <n v="72"/>
    <s v="ACS"/>
    <n v="14"/>
    <s v="X"/>
    <m/>
    <x v="1"/>
    <s v="NET"/>
    <s v="CAS"/>
    <m/>
    <n v="13886"/>
    <s v="SD CASP01"/>
    <s v="13:05"/>
    <s v="14:05"/>
    <d v="1899-12-30T01:00:00"/>
    <d v="1899-12-30T13:05:00"/>
    <d v="1899-12-30T14:05:00"/>
    <d v="1899-12-30T01:00:00"/>
    <s v="DCO"/>
    <s v="N/A"/>
  </r>
  <r>
    <n v="13886"/>
    <x v="82"/>
    <x v="5"/>
    <s v="IFTS LIFT 24-01 QATAR"/>
    <s v="QATAR"/>
    <n v="43"/>
    <s v="ACS"/>
    <n v="9"/>
    <s v="X"/>
    <m/>
    <x v="5"/>
    <s v="NET"/>
    <s v="ATAG_DECI"/>
    <m/>
    <n v="13887"/>
    <s v="NET ATAG02"/>
    <s v="14:35"/>
    <s v="15:35"/>
    <d v="1899-12-30T01:00:00"/>
    <s v="14:35"/>
    <s v="15:35"/>
    <d v="1899-12-30T01:00:00"/>
    <s v="DCO"/>
    <s v="N/A"/>
  </r>
  <r>
    <n v="13887"/>
    <x v="82"/>
    <x v="5"/>
    <s v="IFTS LIFT 24-01 QATAR"/>
    <s v="QATAR"/>
    <n v="47"/>
    <s v="ACS"/>
    <n v="17"/>
    <s v="X"/>
    <m/>
    <x v="4"/>
    <s v="NET"/>
    <s v="ATAG_DECI"/>
    <m/>
    <n v="13886"/>
    <s v="NET ATAG02"/>
    <d v="1899-12-30T14:35:00"/>
    <d v="1899-12-30T15:35:00"/>
    <d v="1899-12-30T01:00:00"/>
    <d v="1899-12-30T14:35:00"/>
    <d v="1899-12-30T15:35:00"/>
    <d v="1899-12-30T01:00:00"/>
    <s v="DCO"/>
    <s v="N/A"/>
  </r>
  <r>
    <n v="13888"/>
    <x v="82"/>
    <x v="5"/>
    <s v="LIFT IFTS 24-05 GER"/>
    <s v="IFTS"/>
    <n v="66"/>
    <s v="IFTS"/>
    <n v="9"/>
    <m/>
    <s v="X"/>
    <x v="0"/>
    <s v="STDA"/>
    <s v="DECI_SONIC"/>
    <m/>
    <m/>
    <s v="FMS CF02"/>
    <s v="14:35"/>
    <s v="15:35"/>
    <d v="1899-12-30T01:00:00"/>
    <d v="1899-12-30T14:35:00"/>
    <d v="1899-12-30T15:35:00"/>
    <d v="1899-12-30T01:00:00"/>
    <s v="DCO"/>
    <s v="N/A"/>
  </r>
  <r>
    <n v="13889"/>
    <x v="82"/>
    <x v="5"/>
    <s v="LIFT IFTS 24-05 GER"/>
    <s v="IFTS"/>
    <n v="67"/>
    <s v="IFTS"/>
    <n v="22"/>
    <m/>
    <s v="X"/>
    <x v="1"/>
    <s v="STDA"/>
    <s v="DECI_SONIC"/>
    <m/>
    <m/>
    <s v="FMS CF02"/>
    <s v="14:35"/>
    <s v="15:35"/>
    <d v="1899-12-30T01:00:00"/>
    <d v="1899-12-30T14:35:00"/>
    <d v="1899-12-30T15:50:00"/>
    <d v="1899-12-30T01:15:00"/>
    <s v="DCO"/>
    <s v="N/A"/>
  </r>
  <r>
    <n v="13890"/>
    <x v="82"/>
    <x v="5"/>
    <s v="LIFT IFTS 24-03 UK"/>
    <s v="IFTS"/>
    <n v="40"/>
    <s v="ACS"/>
    <n v="1"/>
    <m/>
    <s v="X"/>
    <x v="6"/>
    <s v="STDA"/>
    <s v="DECI_STD"/>
    <m/>
    <m/>
    <s v="PT ERT04"/>
    <s v="14:35"/>
    <s v="15:35"/>
    <d v="1899-12-30T01:00:00"/>
    <d v="1899-12-30T14:35:00"/>
    <d v="1899-12-30T15:35:00"/>
    <d v="1899-12-30T01:00:00"/>
    <s v="DCO"/>
    <s v="N/A"/>
  </r>
  <r>
    <n v="13891"/>
    <x v="19"/>
    <x v="5"/>
    <s v="LIFT 24-44 ITA"/>
    <s v="AMI"/>
    <n v="70"/>
    <s v="ACS"/>
    <n v="33"/>
    <s v="X"/>
    <m/>
    <x v="5"/>
    <s v="NET"/>
    <s v="CAS"/>
    <m/>
    <n v="13892"/>
    <s v="SD CASP01"/>
    <s v="07:05"/>
    <s v="08:05"/>
    <d v="1899-12-30T01:00:00"/>
    <d v="1899-12-30T07:05:00"/>
    <d v="1899-12-30T08:05:00"/>
    <d v="1899-12-30T01:00:00"/>
    <s v="DCO"/>
    <s v="N/A"/>
  </r>
  <r>
    <n v="13892"/>
    <x v="19"/>
    <x v="5"/>
    <s v="LIFT IFTS 24-04 SPA"/>
    <s v="IFTS"/>
    <n v="60"/>
    <s v="ACS"/>
    <n v="32"/>
    <m/>
    <s v="X"/>
    <x v="0"/>
    <s v="STDA"/>
    <s v="DECI_STD"/>
    <m/>
    <m/>
    <s v="PT NAV02"/>
    <s v="07:05"/>
    <s v="08:05"/>
    <d v="1899-12-30T01:00:00"/>
    <d v="1899-12-30T07:05:00"/>
    <d v="1899-12-30T08:05:00"/>
    <d v="1899-12-30T01:00:00"/>
    <s v="DCO"/>
    <s v="N/A"/>
  </r>
  <r>
    <n v="13893"/>
    <x v="19"/>
    <x v="5"/>
    <s v="LIFT 24-43 ITA"/>
    <s v="AMI"/>
    <n v="68"/>
    <s v="ACS"/>
    <n v="10"/>
    <s v="X"/>
    <m/>
    <x v="1"/>
    <s v="STDA"/>
    <s v="RNG_STD"/>
    <m/>
    <m/>
    <s v="SD ERT03"/>
    <s v="07:05"/>
    <s v="08:05"/>
    <d v="1899-12-30T01:00:00"/>
    <d v="1899-12-30T07:05:00"/>
    <d v="1899-12-30T08:05:00"/>
    <d v="1899-12-30T01:00:00"/>
    <s v="DCO"/>
    <s v="N/A"/>
  </r>
  <r>
    <n v="13894"/>
    <x v="19"/>
    <x v="5"/>
    <s v="LIFT 24-44 ITA"/>
    <s v="AMI"/>
    <n v="71"/>
    <s v="ACS"/>
    <n v="5"/>
    <s v="X"/>
    <m/>
    <x v="6"/>
    <s v="STDA"/>
    <s v="CAS"/>
    <m/>
    <m/>
    <s v="SD CASV01 CPL01"/>
    <s v="07:05"/>
    <s v="08:05"/>
    <d v="1899-12-30T01:00:00"/>
    <d v="1899-12-30T07:05:00"/>
    <d v="1899-12-30T08:05:00"/>
    <d v="1899-12-30T01:00:00"/>
    <s v="DCO"/>
    <s v="N/A"/>
  </r>
  <r>
    <n v="13895"/>
    <x v="19"/>
    <x v="5"/>
    <s v="LIFT 24-44 ITA"/>
    <s v="AMI"/>
    <n v="73"/>
    <s v="ACS"/>
    <n v="1"/>
    <s v="X"/>
    <m/>
    <x v="0"/>
    <s v="NET"/>
    <s v="CAS"/>
    <m/>
    <n v="13896"/>
    <s v="SD CASP01"/>
    <s v="08:35"/>
    <s v="09:35"/>
    <d v="1899-12-30T01:00:00"/>
    <d v="1899-12-30T08:35:00"/>
    <d v="1899-12-30T09:35:00"/>
    <d v="1899-12-30T01:00:00"/>
    <s v="DCO"/>
    <s v="N/A"/>
  </r>
  <r>
    <n v="13896"/>
    <x v="19"/>
    <x v="5"/>
    <s v="LIFT 24-43 ITA"/>
    <s v="AMI"/>
    <n v="67"/>
    <s v="IFTS"/>
    <n v="22"/>
    <s v="X"/>
    <m/>
    <x v="6"/>
    <s v="STDA"/>
    <s v="RNG_STD"/>
    <m/>
    <m/>
    <s v="SD ERT03"/>
    <s v="08:35"/>
    <s v="09:35"/>
    <d v="1899-12-30T01:00:00"/>
    <d v="1899-12-30T08:35:00"/>
    <d v="1899-12-30T09:35:00"/>
    <d v="1899-12-30T01:00:00"/>
    <s v="DCO"/>
    <s v="N/A"/>
  </r>
  <r>
    <n v="13897"/>
    <x v="19"/>
    <x v="5"/>
    <s v=" IFTS LIFT 24-03 QATAR"/>
    <s v="QATAR"/>
    <n v="60"/>
    <s v="ACS"/>
    <n v="33"/>
    <s v="X"/>
    <m/>
    <x v="5"/>
    <s v="NET"/>
    <s v="LOW LEVEL"/>
    <m/>
    <n v="13898"/>
    <s v="NET BTLLB02"/>
    <s v="10:05"/>
    <s v="11:05"/>
    <d v="1899-12-30T01:00:00"/>
    <s v="10:05"/>
    <s v="11:05"/>
    <d v="1899-12-30T01:00:00"/>
    <s v="DCO"/>
    <s v="N/A"/>
  </r>
  <r>
    <n v="13898"/>
    <x v="19"/>
    <x v="5"/>
    <s v="LIFT IFTS 24-03 CAN"/>
    <s v="IFTS"/>
    <n v="37"/>
    <s v="ACS"/>
    <n v="12"/>
    <m/>
    <s v="X"/>
    <x v="0"/>
    <s v="NET"/>
    <s v="DECI_STD"/>
    <m/>
    <n v="13899"/>
    <s v="FMSC OACM01"/>
    <s v="10:05"/>
    <s v="11:05"/>
    <d v="1899-12-30T01:00:00"/>
    <s v="10:05"/>
    <s v="11:05"/>
    <d v="1899-12-30T01:00:00"/>
    <s v="DCO"/>
    <s v="N/A"/>
  </r>
  <r>
    <n v="13899"/>
    <x v="19"/>
    <x v="5"/>
    <s v="LIFT 24-43 ITA"/>
    <s v="AMI"/>
    <n v="65"/>
    <s v="ACS"/>
    <n v="5"/>
    <s v="X"/>
    <m/>
    <x v="6"/>
    <s v="STDA"/>
    <s v="RNG_STD"/>
    <m/>
    <m/>
    <s v="SD ERT03"/>
    <s v="10:05"/>
    <s v="11:05"/>
    <d v="1899-12-30T01:00:00"/>
    <s v="10:05"/>
    <s v="11:05"/>
    <d v="1899-12-30T01:00:00"/>
    <s v="DCO"/>
    <s v="N/A"/>
  </r>
  <r>
    <n v="13900"/>
    <x v="19"/>
    <x v="5"/>
    <s v="IFTS LIFT 24-02 QATAR"/>
    <s v="QATAR"/>
    <n v="50"/>
    <s v="ACS"/>
    <n v="30"/>
    <s v="X"/>
    <m/>
    <x v="0"/>
    <s v="NET"/>
    <s v="DECI_STD"/>
    <m/>
    <n v="13901"/>
    <s v="FMSC DBFM01"/>
    <s v="11:35"/>
    <s v="12:35"/>
    <d v="1899-12-30T01:00:00"/>
    <s v="11:35"/>
    <s v="12:35"/>
    <d v="1899-12-30T01:00:00"/>
    <s v="DCO"/>
    <s v="N/A"/>
  </r>
  <r>
    <n v="13901"/>
    <x v="19"/>
    <x v="5"/>
    <s v="LIFT 24-45 ITA"/>
    <s v="AMI"/>
    <n v="34"/>
    <s v="ACS"/>
    <n v="9"/>
    <s v="X"/>
    <m/>
    <x v="6"/>
    <s v="STDA"/>
    <s v="DECI_STD"/>
    <m/>
    <m/>
    <s v="SD EMR01"/>
    <s v="11:35"/>
    <s v="12:35"/>
    <d v="1899-12-30T01:00:00"/>
    <s v="11:35"/>
    <s v="12:35"/>
    <d v="1899-12-30T01:00:00"/>
    <s v="DCO"/>
    <s v="N/A"/>
  </r>
  <r>
    <n v="13902"/>
    <x v="19"/>
    <x v="5"/>
    <s v="IFTS LIFT 24-02 QATAR"/>
    <s v="QATAR"/>
    <n v="51"/>
    <s v="ACS"/>
    <n v="14"/>
    <s v="X"/>
    <m/>
    <x v="5"/>
    <s v="NET"/>
    <s v="DECI_STD"/>
    <m/>
    <n v="13903"/>
    <s v="FMSC DBFM01"/>
    <s v="13:05"/>
    <s v="14:05"/>
    <d v="1899-12-30T01:00:00"/>
    <s v="13:05"/>
    <s v="14:05"/>
    <d v="1899-12-30T01:00:00"/>
    <s v="DCO"/>
    <s v="N/A"/>
  </r>
  <r>
    <n v="13903"/>
    <x v="19"/>
    <x v="5"/>
    <s v="LIFT IFTS 24-05 AUT"/>
    <s v="IFTS"/>
    <n v="65"/>
    <s v="ACS"/>
    <n v="12"/>
    <m/>
    <s v="X"/>
    <x v="1"/>
    <s v="STDA"/>
    <s v="DECI_STD"/>
    <m/>
    <m/>
    <s v="PT IF01"/>
    <s v="13:05"/>
    <s v="14:05"/>
    <d v="1899-12-30T01:00:00"/>
    <s v="13:05"/>
    <s v="14:05"/>
    <d v="1899-12-30T01:00:00"/>
    <s v="DCO"/>
    <s v="N/A"/>
  </r>
  <r>
    <n v="13904"/>
    <x v="19"/>
    <x v="5"/>
    <s v="LIFT IFTS 24-05 GER"/>
    <s v="IFTS"/>
    <n v="67"/>
    <s v="ACS"/>
    <n v="10"/>
    <m/>
    <s v="X"/>
    <x v="6"/>
    <s v="STDA"/>
    <s v="DECI_STD"/>
    <m/>
    <m/>
    <s v="PT IF01"/>
    <s v="13:05"/>
    <s v="14:05"/>
    <d v="1899-12-30T01:00:00"/>
    <d v="1899-12-30T13:05:00"/>
    <d v="1899-12-30T14:15:00"/>
    <d v="1899-12-30T01:10:00"/>
    <s v="DCO"/>
    <s v="N/A"/>
  </r>
  <r>
    <n v="13905"/>
    <x v="19"/>
    <x v="5"/>
    <s v="LIFT IFTS 24-03 SAUDI"/>
    <s v="IFTS"/>
    <n v="46"/>
    <s v="ACS"/>
    <n v="32"/>
    <m/>
    <s v="X"/>
    <x v="2"/>
    <s v="STDA"/>
    <s v="RNG_STD"/>
    <m/>
    <m/>
    <s v="PT ERT02"/>
    <s v="13:05"/>
    <s v="14:05"/>
    <d v="1899-12-30T01:00:00"/>
    <d v="1899-12-30T13:05:00"/>
    <d v="1899-12-30T14:05:00"/>
    <d v="1899-12-30T01:00:00"/>
    <s v="DCO"/>
    <s v="N/A"/>
  </r>
  <r>
    <n v="13906"/>
    <x v="19"/>
    <x v="5"/>
    <s v="LIFT IFTS 24-04 SPA"/>
    <s v="IFTS"/>
    <n v="58"/>
    <s v="ACS"/>
    <n v="9"/>
    <m/>
    <s v="X"/>
    <x v="5"/>
    <s v="STDA"/>
    <s v="DECI_STD"/>
    <m/>
    <m/>
    <s v="PT NAV01"/>
    <s v="14:35"/>
    <s v="15:35"/>
    <d v="1899-12-30T01:00:00"/>
    <s v="14:35"/>
    <s v="15:35"/>
    <d v="1899-12-30T01:00:00"/>
    <s v="DCO"/>
    <s v="N/A"/>
  </r>
  <r>
    <n v="13907"/>
    <x v="19"/>
    <x v="5"/>
    <s v="LIFT IFTS 24-04 SPA"/>
    <s v="IFTS"/>
    <n v="61"/>
    <s v="ACS"/>
    <n v="17"/>
    <m/>
    <s v="X"/>
    <x v="4"/>
    <s v="STDA"/>
    <s v="DECI_STD"/>
    <m/>
    <m/>
    <s v="PT NAV02"/>
    <s v="14:35"/>
    <s v="15:35"/>
    <d v="1899-12-30T01:00:00"/>
    <s v="14:35"/>
    <s v="15:35"/>
    <d v="1899-12-30T01:00:00"/>
    <s v="DCO"/>
    <s v="N/A"/>
  </r>
  <r>
    <n v="13908"/>
    <x v="19"/>
    <x v="5"/>
    <s v="LIFT IFTS 24-05 AUT"/>
    <s v="IFTS"/>
    <n v="64"/>
    <s v="ACS"/>
    <n v="1"/>
    <m/>
    <s v="X"/>
    <x v="1"/>
    <s v="STDA"/>
    <s v="DECI_STD"/>
    <m/>
    <m/>
    <s v="PT IF01"/>
    <s v="14:35"/>
    <s v="15:35"/>
    <d v="1899-12-30T01:00:00"/>
    <d v="1899-12-30T14:35:00"/>
    <d v="1899-12-30T15:35:00"/>
    <d v="1899-12-30T01:00:00"/>
    <s v="DCO"/>
    <s v="N/A"/>
  </r>
  <r>
    <n v="13909"/>
    <x v="19"/>
    <x v="5"/>
    <s v="LIFT IFTS 24-05 GER"/>
    <s v="IFTS"/>
    <n v="66"/>
    <s v="IFTS"/>
    <n v="22"/>
    <m/>
    <s v="X"/>
    <x v="6"/>
    <s v="STDA"/>
    <s v="DECI_STD"/>
    <m/>
    <m/>
    <s v="PT IF01"/>
    <s v="14:35"/>
    <s v="15:35"/>
    <d v="1899-12-30T01:00:00"/>
    <d v="1899-12-30T14:35:00"/>
    <d v="1899-12-30T15:45:00"/>
    <d v="1899-12-30T01:10:00"/>
    <s v="DCO"/>
    <s v="N/A"/>
  </r>
  <r>
    <n v="13910"/>
    <x v="83"/>
    <x v="5"/>
    <s v="LIFT 24-44 ITA"/>
    <s v="AMI"/>
    <n v="71"/>
    <s v="ACS"/>
    <n v="33"/>
    <s v="X"/>
    <m/>
    <x v="5"/>
    <s v="STDA"/>
    <s v="RANGE"/>
    <m/>
    <m/>
    <s v="SD RNG01"/>
    <s v="07:05"/>
    <s v="08:05"/>
    <d v="1899-12-30T01:00:00"/>
    <s v="07:05"/>
    <s v="08:05"/>
    <d v="1899-12-30T01:00:00"/>
    <s v="DCO"/>
    <s v="N/A"/>
  </r>
  <r>
    <n v="13911"/>
    <x v="83"/>
    <x v="5"/>
    <s v="IFTS 23-02 QATAR"/>
    <s v="QATAR"/>
    <n v="11"/>
    <s v="ACS"/>
    <n v="9"/>
    <s v="X"/>
    <m/>
    <x v="0"/>
    <s v="NET"/>
    <s v="ATAG_DECI"/>
    <m/>
    <n v="13912"/>
    <s v="NET ATAG01"/>
    <s v="07:05"/>
    <s v="08:05"/>
    <d v="1899-12-30T01:00:00"/>
    <d v="1899-12-30T07:05:00"/>
    <d v="1899-12-30T08:05:00"/>
    <d v="1899-12-30T01:00:00"/>
    <s v="DCO"/>
    <s v="N/A"/>
  </r>
  <r>
    <n v="13912"/>
    <x v="83"/>
    <x v="5"/>
    <s v="IFTS LIFT 24-01 QATAR"/>
    <s v="QATAR"/>
    <n v="48"/>
    <s v="ACS"/>
    <n v="17"/>
    <s v="X"/>
    <m/>
    <x v="1"/>
    <s v="NET"/>
    <s v="ATAG_DECI"/>
    <m/>
    <n v="13911"/>
    <s v="NET ATAG01"/>
    <d v="1899-12-30T07:05:00"/>
    <d v="1899-12-30T08:05:00"/>
    <d v="1899-12-30T01:00:00"/>
    <d v="1899-12-30T07:05:00"/>
    <d v="1899-12-30T08:05:00"/>
    <d v="1899-12-30T01:00:00"/>
    <s v="SDC"/>
    <s v="N/A"/>
  </r>
  <r>
    <n v="13913"/>
    <x v="83"/>
    <x v="5"/>
    <s v="LIFT 24-43 ITA"/>
    <s v="AMI"/>
    <n v="69"/>
    <s v="IFTS"/>
    <n v="9"/>
    <s v="X"/>
    <m/>
    <x v="6"/>
    <s v="STDA"/>
    <s v="RNG_STD"/>
    <m/>
    <m/>
    <s v="SD ERT03"/>
    <s v="07:05"/>
    <s v="08:05"/>
    <d v="1899-12-30T01:00:00"/>
    <d v="1899-12-30T07:05:00"/>
    <d v="1899-12-30T08:05:00"/>
    <d v="1899-12-30T01:00:00"/>
    <s v="DCO"/>
    <s v="N/A"/>
  </r>
  <r>
    <n v="13914"/>
    <x v="83"/>
    <x v="5"/>
    <s v="LIFT 24-44 ITA"/>
    <s v="AMI"/>
    <n v="72"/>
    <s v="ACS"/>
    <n v="14"/>
    <s v="X"/>
    <m/>
    <x v="4"/>
    <s v="STDA"/>
    <s v="RANGE"/>
    <m/>
    <m/>
    <s v="SD RNG01"/>
    <s v="07:05"/>
    <s v="08:05"/>
    <d v="1899-12-30T01:00:00"/>
    <s v="07:05"/>
    <s v="08:05"/>
    <d v="1899-12-30T01:00:00"/>
    <s v="DCO"/>
    <s v="N/A"/>
  </r>
  <r>
    <n v="13915"/>
    <x v="83"/>
    <x v="5"/>
    <s v="LIFT IFTS 24-04 SPA"/>
    <s v="IFTS"/>
    <n v="59"/>
    <s v="ACS"/>
    <n v="12"/>
    <m/>
    <s v="X"/>
    <x v="3"/>
    <s v="STDA"/>
    <s v="DECI_STD"/>
    <m/>
    <m/>
    <s v="PT NAV01"/>
    <s v="07:05"/>
    <s v="08:05"/>
    <d v="1899-12-30T01:00:00"/>
    <d v="1899-12-30T07:05:00"/>
    <d v="1899-12-30T08:05:00"/>
    <d v="1899-12-30T01:00:00"/>
    <s v="DCO"/>
    <s v="N/A"/>
  </r>
  <r>
    <n v="13916"/>
    <x v="83"/>
    <x v="5"/>
    <s v="IFTS LIFT 24-01 QATAR"/>
    <s v="QATAR"/>
    <n v="45"/>
    <s v="ACS"/>
    <n v="32"/>
    <s v="X"/>
    <m/>
    <x v="5"/>
    <s v="NET"/>
    <s v="ATAG_DECI"/>
    <m/>
    <n v="13917"/>
    <s v="NET ATAG02"/>
    <s v="08:35"/>
    <s v="09:35"/>
    <d v="1899-12-30T01:00:00"/>
    <s v="08:35"/>
    <s v="09:35"/>
    <d v="1899-12-30T01:00:00"/>
    <s v="DCO"/>
    <s v="N/A"/>
  </r>
  <r>
    <n v="13917"/>
    <x v="83"/>
    <x v="5"/>
    <s v="LIFT 24-44 ITA"/>
    <s v="AMI"/>
    <n v="70"/>
    <s v="ACS"/>
    <n v="5"/>
    <s v="X"/>
    <m/>
    <x v="1"/>
    <s v="STDA"/>
    <s v="RANGE"/>
    <m/>
    <m/>
    <s v="SD RNG01"/>
    <s v="08:35"/>
    <s v="09:35"/>
    <d v="1899-12-30T01:00:00"/>
    <s v="08:35"/>
    <s v="09:35"/>
    <d v="1899-12-30T01:00:00"/>
    <s v="DCO"/>
    <s v="N/A"/>
  </r>
  <r>
    <n v="13918"/>
    <x v="83"/>
    <x v="5"/>
    <s v="LIFT 24-44 ITA"/>
    <s v="AMI"/>
    <n v="73"/>
    <s v="IFTS"/>
    <n v="23"/>
    <s v="X"/>
    <m/>
    <x v="0"/>
    <s v="STDA"/>
    <s v="RANGE"/>
    <m/>
    <m/>
    <s v="SD RNG01"/>
    <s v="08:35"/>
    <s v="09:35"/>
    <d v="1899-12-30T01:00:00"/>
    <s v="08:35"/>
    <s v="09:35"/>
    <d v="1899-12-30T01:00:00"/>
    <s v="DCO"/>
    <s v="N/A"/>
  </r>
  <r>
    <n v="13919"/>
    <x v="83"/>
    <x v="5"/>
    <s v="LIFT 24-45 ITA"/>
    <s v="AMI"/>
    <n v="34"/>
    <s v="ACS"/>
    <n v="10"/>
    <s v="X"/>
    <m/>
    <x v="6"/>
    <s v="STDA"/>
    <s v="DECI_STD"/>
    <m/>
    <m/>
    <s v="SD EMR02"/>
    <s v="08:35"/>
    <s v="09:35"/>
    <d v="1899-12-30T01:00:00"/>
    <s v="08:35"/>
    <d v="1899-12-30T09:45:00"/>
    <d v="1899-12-30T01:10:00"/>
    <s v="DCO"/>
    <s v="N/A"/>
  </r>
  <r>
    <n v="13920"/>
    <x v="83"/>
    <x v="5"/>
    <s v="LIFT 24-44 ITA"/>
    <s v="AMI"/>
    <n v="71"/>
    <s v="ACS"/>
    <n v="9"/>
    <s v="X"/>
    <m/>
    <x v="5"/>
    <s v="NET"/>
    <s v="RANGE"/>
    <m/>
    <n v="13921"/>
    <s v="SD RNG02"/>
    <s v="10:05"/>
    <s v="11:05"/>
    <d v="1899-12-30T01:00:00"/>
    <s v="10:05"/>
    <s v="11:05"/>
    <d v="1899-12-30T01:00:00"/>
    <s v="DCO"/>
    <s v="N/A"/>
  </r>
  <r>
    <n v="13921"/>
    <x v="83"/>
    <x v="5"/>
    <s v="LIFT IFTS 24-03 CAN"/>
    <s v="IFTS"/>
    <n v="38"/>
    <s v="IFTS"/>
    <n v="9"/>
    <m/>
    <s v="X"/>
    <x v="0"/>
    <s v="NET"/>
    <s v="DECI_STD"/>
    <m/>
    <n v="13922"/>
    <s v="FMSC DACM02"/>
    <s v="10:05"/>
    <s v="11:05"/>
    <d v="1899-12-30T01:00:00"/>
    <s v="10:05"/>
    <s v="11:05"/>
    <d v="1899-12-30T01:00:00"/>
    <s v="DCO"/>
    <s v="N/A"/>
  </r>
  <r>
    <n v="13922"/>
    <x v="83"/>
    <x v="5"/>
    <s v="LIFT IFTS 24-05 AUT"/>
    <s v="IFTS"/>
    <n v="64"/>
    <s v="ACS"/>
    <n v="14"/>
    <m/>
    <s v="X"/>
    <x v="6"/>
    <s v="STDA"/>
    <s v="DECI_STD"/>
    <m/>
    <m/>
    <s v="PT IF02"/>
    <s v="10:05"/>
    <s v="11:05"/>
    <d v="1899-12-30T01:00:00"/>
    <s v="10:05"/>
    <s v="11:05"/>
    <d v="1899-12-30T01:00:00"/>
    <s v="DCO"/>
    <s v="N/A"/>
  </r>
  <r>
    <n v="13923"/>
    <x v="83"/>
    <x v="5"/>
    <s v="LIFT 24-44 ITA"/>
    <s v="AMI"/>
    <n v="70"/>
    <s v="ACS"/>
    <n v="1"/>
    <s v="X"/>
    <m/>
    <x v="5"/>
    <s v="NET"/>
    <s v="RANGE"/>
    <m/>
    <n v="13924"/>
    <s v="SD RNG02"/>
    <s v="11:35"/>
    <s v="12:35"/>
    <d v="1899-12-30T01:00:00"/>
    <s v="11:35"/>
    <s v="12:35"/>
    <d v="1899-12-30T01:00:00"/>
    <s v="DCO"/>
    <s v="N/A"/>
  </r>
  <r>
    <n v="13924"/>
    <x v="83"/>
    <x v="5"/>
    <s v="LIFT 24-44 ITA"/>
    <s v="AMI"/>
    <n v="73"/>
    <s v="IFTS"/>
    <n v="22"/>
    <s v="X"/>
    <m/>
    <x v="0"/>
    <s v="NET"/>
    <s v="RANGE"/>
    <m/>
    <n v="13925"/>
    <s v="SD RNG02"/>
    <s v="11:35"/>
    <s v="12:35"/>
    <d v="1899-12-30T01:00:00"/>
    <s v="11:35"/>
    <s v="12:35"/>
    <d v="1899-12-30T01:00:00"/>
    <s v="DCO"/>
    <s v="N/A"/>
  </r>
  <r>
    <n v="13925"/>
    <x v="83"/>
    <x v="5"/>
    <s v="LIFT 24-43 ITA"/>
    <s v="AMI"/>
    <n v="64"/>
    <s v="ACS"/>
    <n v="10"/>
    <s v="X"/>
    <m/>
    <x v="6"/>
    <s v="STDA"/>
    <s v="RNG_STD"/>
    <m/>
    <m/>
    <s v="SD ERT03"/>
    <s v="11:35"/>
    <s v="12:35"/>
    <d v="1899-12-30T01:00:00"/>
    <s v="11:35"/>
    <s v="12:35"/>
    <d v="1899-12-30T01:00:00"/>
    <s v="DCO"/>
    <s v="N/A"/>
  </r>
  <r>
    <n v="13926"/>
    <x v="83"/>
    <x v="5"/>
    <s v="LIFT IFTS 24-05 GER"/>
    <s v="IFTS"/>
    <n v="66"/>
    <s v="ACS"/>
    <n v="5"/>
    <m/>
    <s v="X"/>
    <x v="2"/>
    <s v="STDA"/>
    <s v="DECI_STD"/>
    <m/>
    <m/>
    <s v="PT IF02"/>
    <s v="11:35"/>
    <s v="12:35"/>
    <d v="1899-12-30T01:00:00"/>
    <s v="11:35"/>
    <s v="12:35"/>
    <d v="1899-12-30T01:00:00"/>
    <s v="DCO"/>
    <s v="N/A"/>
  </r>
  <r>
    <n v="13927"/>
    <x v="20"/>
    <x v="6"/>
    <s v="LIFT 24-43 ITA"/>
    <s v="AMI"/>
    <n v="64"/>
    <s v="ACS"/>
    <n v="1"/>
    <s v="X"/>
    <m/>
    <x v="0"/>
    <s v="NET"/>
    <s v="CAS"/>
    <m/>
    <n v="13928"/>
    <s v="SD CASP01"/>
    <s v="07:05"/>
    <s v="08:05"/>
    <d v="1899-12-30T01:00:00"/>
    <s v="07:05"/>
    <s v="08:05"/>
    <d v="1899-12-30T01:00:00"/>
    <s v="DCO"/>
    <s v="N/A"/>
  </r>
  <r>
    <n v="13928"/>
    <x v="20"/>
    <x v="6"/>
    <s v="LIFT IFTS 24-03 UK"/>
    <s v="IFTS"/>
    <n v="39"/>
    <s v="ACS"/>
    <n v="33"/>
    <m/>
    <s v="X"/>
    <x v="3"/>
    <s v="STDA"/>
    <s v="DECI_STD"/>
    <m/>
    <m/>
    <s v="PT ERT04"/>
    <d v="1899-12-30T08:00:00"/>
    <d v="1899-12-30T09:00:00"/>
    <d v="1899-12-30T01:00:00"/>
    <d v="1899-12-30T08:00:00"/>
    <d v="1899-12-30T09:00:00"/>
    <d v="1899-12-30T01:00:00"/>
    <s v="DCO"/>
    <s v="N/A"/>
  </r>
  <r>
    <n v="13929"/>
    <x v="20"/>
    <x v="6"/>
    <s v="LIFT 24-45 ITA"/>
    <s v="AMI"/>
    <n v="34"/>
    <s v="IFTS"/>
    <n v="22"/>
    <s v="X"/>
    <m/>
    <x v="6"/>
    <s v="STDA"/>
    <s v="DECI_STD"/>
    <m/>
    <m/>
    <s v="SD EMR03"/>
    <s v="07:05"/>
    <s v="08:05"/>
    <d v="1899-12-30T01:00:00"/>
    <s v="07:05"/>
    <s v="08:05"/>
    <d v="1899-12-30T01:00:00"/>
    <s v="DCO"/>
    <s v="N/A"/>
  </r>
  <r>
    <n v="13930"/>
    <x v="20"/>
    <x v="6"/>
    <s v="LIFT 24-44 ITA"/>
    <s v="AMI"/>
    <n v="72"/>
    <s v="ACS"/>
    <n v="10"/>
    <s v="X"/>
    <m/>
    <x v="5"/>
    <s v="NET"/>
    <s v="RANGE"/>
    <m/>
    <n v="13931"/>
    <s v="SD RNG02"/>
    <s v="08:35"/>
    <s v="09:35"/>
    <d v="1899-12-30T01:00:00"/>
    <d v="1899-12-30T08:35:00"/>
    <d v="1899-12-30T09:35:00"/>
    <d v="1899-12-30T01:00:00"/>
    <s v="DCO"/>
    <s v="N/A"/>
  </r>
  <r>
    <n v="13931"/>
    <x v="20"/>
    <x v="6"/>
    <s v="IFTS LIFT 24-01 QATAR"/>
    <s v="QATAR"/>
    <n v="48"/>
    <s v="ACS"/>
    <n v="5"/>
    <s v="X"/>
    <m/>
    <x v="0"/>
    <s v="NET"/>
    <s v="ATAG_DECI"/>
    <m/>
    <n v="13932"/>
    <s v="NET ATAG02"/>
    <s v="08:35"/>
    <s v="09:35"/>
    <d v="1899-12-30T01:00:00"/>
    <s v="08:35"/>
    <s v="09:35"/>
    <d v="1899-12-30T01:00:00"/>
    <s v="DCO"/>
    <s v="N/A"/>
  </r>
  <r>
    <n v="13932"/>
    <x v="20"/>
    <x v="6"/>
    <s v="IFTS 23-02 QATAR"/>
    <s v="QATAR"/>
    <n v="11"/>
    <s v="IFTS"/>
    <n v="9"/>
    <s v="X"/>
    <m/>
    <x v="1"/>
    <s v="NET"/>
    <s v="ATAG_DECI"/>
    <m/>
    <n v="13931"/>
    <s v="NET ATAG02"/>
    <d v="1899-12-30T08:35:00"/>
    <d v="1899-12-30T09:35:00"/>
    <d v="1899-12-30T01:00:00"/>
    <d v="1899-12-30T08:35:00"/>
    <d v="1899-12-30T09:35:00"/>
    <d v="1899-12-30T01:00:00"/>
    <s v="DCO"/>
    <s v="N/A"/>
  </r>
  <r>
    <n v="13933"/>
    <x v="20"/>
    <x v="6"/>
    <s v="IFTS LIFT 24-02 QATAR"/>
    <s v="QATAR"/>
    <n v="53"/>
    <s v="ACS"/>
    <n v="17"/>
    <s v="X"/>
    <m/>
    <x v="6"/>
    <s v="STDA"/>
    <s v="CAS_DECI"/>
    <m/>
    <m/>
    <s v="FMS CAS02"/>
    <s v="08:35"/>
    <s v="09:35"/>
    <d v="1899-12-30T01:00:00"/>
    <d v="1899-12-30T08:30:00"/>
    <d v="1899-12-30T09:30:00"/>
    <d v="1899-12-30T01:00:00"/>
    <s v="DCO"/>
    <s v="N/A"/>
  </r>
  <r>
    <n v="13934"/>
    <x v="20"/>
    <x v="6"/>
    <s v="LIFT 24-03 SNG"/>
    <s v="IFTS"/>
    <n v="43"/>
    <s v="ACS"/>
    <n v="14"/>
    <m/>
    <s v="X"/>
    <x v="4"/>
    <s v="STDA"/>
    <s v="DECI_STD"/>
    <m/>
    <m/>
    <s v="PT ERT05"/>
    <s v="10:05"/>
    <s v="11:05"/>
    <d v="1899-12-30T01:00:00"/>
    <d v="1899-12-30T10:05:00"/>
    <d v="1899-12-30T11:05:00"/>
    <d v="1899-12-30T01:00:00"/>
    <s v="DCO"/>
    <s v="N/A"/>
  </r>
  <r>
    <n v="13935"/>
    <x v="20"/>
    <x v="6"/>
    <s v="LIFT 24-43 ITA"/>
    <s v="AMI"/>
    <n v="66"/>
    <s v="ACS"/>
    <n v="9"/>
    <s v="X"/>
    <m/>
    <x v="6"/>
    <s v="STDA"/>
    <s v="RNG_STD"/>
    <m/>
    <m/>
    <s v="SD ERT03"/>
    <s v="10:05"/>
    <s v="11:05"/>
    <d v="1899-12-30T01:00:00"/>
    <d v="1899-12-30T10:05:00"/>
    <d v="1899-12-30T11:05:00"/>
    <d v="1899-12-30T01:00:00"/>
    <s v="DCO"/>
    <s v="N/A"/>
  </r>
  <r>
    <n v="13936"/>
    <x v="20"/>
    <x v="6"/>
    <s v="LIFT IFTS 24-03 CAN"/>
    <s v="IFTS"/>
    <n v="38"/>
    <s v="ACS"/>
    <n v="30"/>
    <m/>
    <s v="X"/>
    <x v="0"/>
    <s v="NET"/>
    <s v="DECI_STD"/>
    <m/>
    <n v="13937"/>
    <s v="FMSC OACM01"/>
    <s v="10:05"/>
    <s v="11:05"/>
    <d v="1899-12-30T01:00:00"/>
    <d v="1899-12-30T10:05:00"/>
    <d v="1899-12-30T10:55:00"/>
    <d v="1899-12-30T00:50:00"/>
    <s v="DCO"/>
    <s v="N/A"/>
  </r>
  <r>
    <n v="13937"/>
    <x v="20"/>
    <x v="6"/>
    <s v="IFTS LIFT 24-02 QATAR"/>
    <s v="QATAR"/>
    <n v="50"/>
    <s v="ACS"/>
    <n v="32"/>
    <s v="X"/>
    <m/>
    <x v="5"/>
    <s v="STDA"/>
    <s v="CAS_DECI"/>
    <m/>
    <m/>
    <s v="FMS CAS01"/>
    <s v="10:05"/>
    <s v="11:05"/>
    <d v="1899-12-30T01:00:00"/>
    <d v="1899-12-30T10:05:00"/>
    <d v="1899-12-30T11:05:00"/>
    <d v="1899-12-30T01:00:00"/>
    <s v="DCO"/>
    <s v="N/A"/>
  </r>
  <r>
    <n v="13938"/>
    <x v="20"/>
    <x v="6"/>
    <s v="LIFT IFTS 24-03 UK"/>
    <s v="IFTS"/>
    <n v="39"/>
    <s v="IFTS"/>
    <n v="9"/>
    <m/>
    <s v="X"/>
    <x v="5"/>
    <s v="NET"/>
    <s v="DECI_STD"/>
    <m/>
    <n v="13939"/>
    <s v="FMSC DACM01"/>
    <s v="11:35"/>
    <s v="12:35"/>
    <d v="1899-12-30T01:00:00"/>
    <d v="1899-12-30T11:35:00"/>
    <d v="1899-12-30T12:35:00"/>
    <d v="1899-12-30T01:00:00"/>
    <s v="DCO"/>
    <s v="N/A"/>
  </r>
  <r>
    <n v="13939"/>
    <x v="20"/>
    <x v="6"/>
    <s v="LIFT IFTS 24-03 SAUDI"/>
    <s v="IFTS"/>
    <n v="46"/>
    <s v="ACS"/>
    <n v="12"/>
    <m/>
    <s v="X"/>
    <x v="0"/>
    <s v="STDA"/>
    <s v="AAR"/>
    <m/>
    <m/>
    <s v="FMS AAR01"/>
    <s v="11:35"/>
    <s v="12:35"/>
    <d v="1899-12-30T01:00:00"/>
    <s v="11:35"/>
    <s v="12:35"/>
    <d v="1899-12-30T01:00:00"/>
    <s v="DCO"/>
    <s v="N/A"/>
  </r>
  <r>
    <n v="13940"/>
    <x v="20"/>
    <x v="6"/>
    <s v="LIFT 24-45 ITA"/>
    <s v="AMI"/>
    <n v="34"/>
    <s v="ACS"/>
    <n v="31"/>
    <s v="X"/>
    <m/>
    <x v="6"/>
    <s v="STDA"/>
    <s v="DECI_STD"/>
    <m/>
    <m/>
    <s v="SD EMR04"/>
    <s v="11:35"/>
    <s v="12:35"/>
    <d v="1899-12-30T01:00:00"/>
    <s v="11:35"/>
    <s v="12:35"/>
    <d v="1899-12-30T01:00:00"/>
    <s v="DCO"/>
    <s v="N/A"/>
  </r>
  <r>
    <n v="13941"/>
    <x v="20"/>
    <x v="6"/>
    <s v="LIFT 24-43 ITA"/>
    <s v="AMI"/>
    <n v="64"/>
    <s v="IFTS"/>
    <n v="23"/>
    <s v="X"/>
    <m/>
    <x v="1"/>
    <s v="STDA"/>
    <s v="CAS"/>
    <m/>
    <m/>
    <s v="SD CASV01"/>
    <s v="11:35"/>
    <s v="12:35"/>
    <d v="1899-12-30T01:00:00"/>
    <s v="11:35"/>
    <s v="12:35"/>
    <d v="1899-12-30T01:00:00"/>
    <s v="DCO"/>
    <s v="N/A"/>
  </r>
  <r>
    <n v="13942"/>
    <x v="20"/>
    <x v="6"/>
    <s v="LIFT IFTS 24-05 AUT"/>
    <s v="IFTS"/>
    <n v="64"/>
    <s v="ACS"/>
    <n v="9"/>
    <m/>
    <s v="X"/>
    <x v="5"/>
    <s v="STDA"/>
    <s v="DECI_STD"/>
    <m/>
    <m/>
    <s v="FMS CF03"/>
    <s v="13:05"/>
    <s v="14:05"/>
    <d v="1899-12-30T01:00:00"/>
    <s v="13:05"/>
    <s v="14:05"/>
    <d v="1899-12-30T01:00:00"/>
    <s v="DCO"/>
    <s v="N/A"/>
  </r>
  <r>
    <n v="13943"/>
    <x v="20"/>
    <x v="6"/>
    <s v="LIFT IFTS 24-05 AUT"/>
    <s v="IFTS"/>
    <n v="65"/>
    <s v="ACS"/>
    <n v="14"/>
    <m/>
    <s v="X"/>
    <x v="4"/>
    <s v="STDA"/>
    <s v="DECI_STD"/>
    <m/>
    <m/>
    <s v="PT IF02"/>
    <s v="13:05"/>
    <s v="14:05"/>
    <d v="1899-12-30T01:00:00"/>
    <d v="1899-12-30T13:05:00"/>
    <d v="1899-12-30T14:05:00"/>
    <d v="1899-12-30T01:00:00"/>
    <s v="DCO"/>
    <s v="N/A"/>
  </r>
  <r>
    <n v="13944"/>
    <x v="20"/>
    <x v="6"/>
    <s v="LIFT IFTS 24-04 CAN"/>
    <s v="IFTS"/>
    <n v="52"/>
    <s v="ACS"/>
    <n v="1"/>
    <m/>
    <s v="X"/>
    <x v="0"/>
    <s v="STDA"/>
    <s v="DECI_STD"/>
    <m/>
    <m/>
    <s v="PT NAV01"/>
    <s v="13:05"/>
    <s v="14:05"/>
    <d v="1899-12-30T01:00:00"/>
    <s v="13:05"/>
    <s v="14:05"/>
    <d v="1899-12-30T01:00:00"/>
    <s v="DCO"/>
    <s v="N/A"/>
  </r>
  <r>
    <n v="13945"/>
    <x v="20"/>
    <x v="6"/>
    <s v="LIP 24-04 CAN"/>
    <s v="IFTS"/>
    <n v="50"/>
    <s v="IFTS"/>
    <n v="22"/>
    <m/>
    <s v="X"/>
    <x v="6"/>
    <s v="STDA"/>
    <s v="NAV"/>
    <m/>
    <m/>
    <s v="SD EMRSP01"/>
    <s v="13:05"/>
    <s v="14:05"/>
    <d v="1899-12-30T01:00:00"/>
    <d v="1899-12-30T13:00:00"/>
    <d v="1899-12-30T14:00:00"/>
    <d v="1899-12-30T01:00:00"/>
    <s v="DCO"/>
    <s v="N/A"/>
  </r>
  <r>
    <n v="13946"/>
    <x v="20"/>
    <x v="6"/>
    <s v="IFTS LIFT 24-02 QATAR"/>
    <s v="QATAR"/>
    <n v="50"/>
    <s v="ACS"/>
    <n v="32"/>
    <s v="X"/>
    <m/>
    <x v="1"/>
    <s v="STDA"/>
    <s v="CAS_DECI"/>
    <m/>
    <m/>
    <s v="FMS CAS02"/>
    <s v="13:05"/>
    <s v="14:05"/>
    <d v="1899-12-30T01:00:00"/>
    <s v="13:05"/>
    <s v="14:05"/>
    <d v="1899-12-30T01:00:00"/>
    <s v="DCO"/>
    <s v="N/A"/>
  </r>
  <r>
    <n v="13947"/>
    <x v="20"/>
    <x v="6"/>
    <s v="LIFT IFTS 24-05 GER"/>
    <s v="IFTS"/>
    <n v="66"/>
    <s v="ACS"/>
    <n v="17"/>
    <m/>
    <s v="X"/>
    <x v="5"/>
    <s v="STDA"/>
    <s v="DECI_STD"/>
    <m/>
    <m/>
    <s v="FMS CF03"/>
    <s v="14:35"/>
    <s v="15:35"/>
    <d v="1899-12-30T01:00:00"/>
    <d v="1899-12-30T14:35:00"/>
    <d v="1899-12-30T15:35:00"/>
    <d v="1899-12-30T01:00:00"/>
    <s v="DCO"/>
    <s v="N/A"/>
  </r>
  <r>
    <n v="13948"/>
    <x v="20"/>
    <x v="6"/>
    <s v="LIFT IFTS 24-05 GER"/>
    <s v="IFTS"/>
    <n v="67"/>
    <s v="IFTS"/>
    <n v="9"/>
    <m/>
    <s v="X"/>
    <x v="4"/>
    <s v="STDA"/>
    <s v="DECI_STD"/>
    <m/>
    <m/>
    <s v="PT IF02"/>
    <s v="14:35"/>
    <s v="15:35"/>
    <d v="1899-12-30T01:00:00"/>
    <d v="1899-12-30T14:35:00"/>
    <d v="1899-12-30T15:45:00"/>
    <d v="1899-12-30T01:10:00"/>
    <s v="DCO"/>
    <s v="N/A"/>
  </r>
  <r>
    <n v="13949"/>
    <x v="20"/>
    <x v="6"/>
    <s v="IFTS LIFT 24-02 QATAR"/>
    <s v="QATAR"/>
    <n v="54"/>
    <s v="ACS"/>
    <n v="12"/>
    <s v="X"/>
    <m/>
    <x v="0"/>
    <s v="NET"/>
    <s v="DECI_STD"/>
    <m/>
    <n v="13950"/>
    <s v="FMSC DBFM01"/>
    <s v="14:35"/>
    <s v="15:35"/>
    <d v="1899-12-30T01:00:00"/>
    <d v="1899-12-30T14:35:00"/>
    <d v="1899-12-30T15:35:00"/>
    <d v="1899-12-30T01:00:00"/>
    <s v="DCO"/>
    <s v="N/A"/>
  </r>
  <r>
    <n v="13950"/>
    <x v="21"/>
    <x v="6"/>
    <s v="LIFT IFTS 24-03 UK"/>
    <s v="IFTS"/>
    <n v="40"/>
    <s v="ACS"/>
    <n v="9"/>
    <m/>
    <s v="X"/>
    <x v="5"/>
    <s v="NET"/>
    <s v="DECI_STD"/>
    <m/>
    <n v="13951"/>
    <s v="FMSC DACM01"/>
    <s v="07:05"/>
    <s v="08:05"/>
    <d v="1899-12-30T01:00:00"/>
    <s v="07:05"/>
    <s v="08:05"/>
    <d v="1899-12-30T01:00:00"/>
    <s v="DCO"/>
    <s v="N/A"/>
  </r>
  <r>
    <n v="13951"/>
    <x v="21"/>
    <x v="6"/>
    <s v="IFTS LIFT 24-01 QATAR"/>
    <s v="QATAR"/>
    <n v="48"/>
    <s v="ACS"/>
    <n v="14"/>
    <s v="X"/>
    <m/>
    <x v="0"/>
    <s v="STDA"/>
    <s v="DECI_STD_NVG"/>
    <m/>
    <m/>
    <s v="FMS R2RNVG02 CPL01"/>
    <s v="07:05"/>
    <s v="08:05"/>
    <d v="1899-12-30T01:00:00"/>
    <d v="1899-12-30T07:05:00"/>
    <d v="1899-12-30T08:05:00"/>
    <d v="1899-12-30T01:00:00"/>
    <s v="DCO"/>
    <s v="N/A"/>
  </r>
  <r>
    <n v="13952"/>
    <x v="21"/>
    <x v="6"/>
    <s v="LIFT IFTS 24-05 AUT"/>
    <s v="IFTS"/>
    <n v="64"/>
    <s v="ACS"/>
    <n v="1"/>
    <m/>
    <s v="X"/>
    <x v="6"/>
    <s v="STDA"/>
    <s v="DECI_STD"/>
    <m/>
    <m/>
    <s v="PT EMR01"/>
    <s v="07:05"/>
    <s v="08:05"/>
    <d v="1899-12-30T01:00:00"/>
    <d v="1899-12-30T07:05:00"/>
    <d v="1899-12-30T08:05:00"/>
    <d v="1899-12-30T01:00:00"/>
    <s v="DCO"/>
    <s v="N/A"/>
  </r>
  <r>
    <n v="13953"/>
    <x v="21"/>
    <x v="6"/>
    <s v="LIFT 24-43 ITA"/>
    <s v="AMI"/>
    <n v="69"/>
    <s v="ACS"/>
    <n v="12"/>
    <s v="X"/>
    <m/>
    <x v="5"/>
    <s v="NET"/>
    <s v="CAS"/>
    <m/>
    <n v="13954"/>
    <s v="SD CASP01"/>
    <s v="08:35"/>
    <s v="09:35"/>
    <d v="1899-12-30T01:00:00"/>
    <s v="08:35"/>
    <s v="09:35"/>
    <d v="1899-12-30T01:00:00"/>
    <s v="DCO"/>
    <s v="N/A"/>
  </r>
  <r>
    <n v="13954"/>
    <x v="21"/>
    <x v="6"/>
    <s v="LIFT 24-43 ITA"/>
    <s v="AMI"/>
    <n v="65"/>
    <s v="ACS"/>
    <n v="10"/>
    <s v="X"/>
    <m/>
    <x v="4"/>
    <s v="NET"/>
    <s v="CAS"/>
    <m/>
    <n v="13953"/>
    <s v="SD CASP01"/>
    <d v="1899-12-30T08:35:00"/>
    <d v="1899-12-30T09:35:00"/>
    <d v="1899-12-30T01:00:00"/>
    <s v="08:35"/>
    <s v="09:35"/>
    <d v="1899-12-30T01:00:00"/>
    <s v="SDC"/>
    <s v="N/A"/>
  </r>
  <r>
    <n v="13955"/>
    <x v="21"/>
    <x v="6"/>
    <s v="IFTS LIFT 24-02 QATAR"/>
    <s v="QATAR"/>
    <n v="53"/>
    <s v="ACS"/>
    <n v="5"/>
    <s v="X"/>
    <m/>
    <x v="0"/>
    <s v="NET"/>
    <s v="DECI_STD"/>
    <m/>
    <n v="13956"/>
    <s v="FMSC DBFM01"/>
    <s v="08:35"/>
    <s v="09:35"/>
    <d v="1899-12-30T01:00:00"/>
    <s v="08:35"/>
    <s v="09:35"/>
    <d v="1899-12-30T01:00:00"/>
    <s v="DCO"/>
    <s v="N/A"/>
  </r>
  <r>
    <n v="13956"/>
    <x v="21"/>
    <x v="6"/>
    <s v="LIFT 24-43 ITA"/>
    <s v="AMI"/>
    <n v="67"/>
    <s v="ACS"/>
    <n v="13"/>
    <s v="X"/>
    <m/>
    <x v="3"/>
    <s v="STDA"/>
    <s v="CAS"/>
    <m/>
    <m/>
    <s v="SD CASV01"/>
    <s v="08:35"/>
    <s v="09:35"/>
    <d v="1899-12-30T01:00:00"/>
    <s v="08:35"/>
    <s v="09:35"/>
    <d v="1899-12-30T01:00:00"/>
    <s v="DCO"/>
    <s v="N/A"/>
  </r>
  <r>
    <n v="13957"/>
    <x v="21"/>
    <x v="6"/>
    <s v="IFTS LIFT 24-02 QATAR"/>
    <s v="QATAR"/>
    <n v="54"/>
    <s v="ACS"/>
    <n v="2"/>
    <s v="X"/>
    <m/>
    <x v="5"/>
    <s v="NET"/>
    <s v="DECI_STD"/>
    <m/>
    <n v="13958"/>
    <s v="FMSC DBFM02"/>
    <s v="10:05"/>
    <s v="11:05"/>
    <d v="1899-12-30T01:00:00"/>
    <s v="10:05"/>
    <s v="11:05"/>
    <d v="1899-12-30T01:00:00"/>
    <s v="DCO"/>
    <s v="N/A"/>
  </r>
  <r>
    <n v="13958"/>
    <x v="21"/>
    <x v="6"/>
    <s v="LIFT IFTS 24-03 UK"/>
    <s v="IFTS"/>
    <n v="40"/>
    <s v="IFTS"/>
    <n v="22"/>
    <m/>
    <s v="X"/>
    <x v="5"/>
    <s v="NET"/>
    <s v="DECI_STD"/>
    <m/>
    <n v="13959"/>
    <s v="FMSC DACM02"/>
    <s v="11:35"/>
    <s v="12:35"/>
    <d v="1899-12-30T01:00:00"/>
    <s v="11:35"/>
    <d v="1899-12-30T12:25:00"/>
    <d v="1899-12-30T00:50:00"/>
    <s v="DCO"/>
    <s v="N/A"/>
  </r>
  <r>
    <n v="13959"/>
    <x v="21"/>
    <x v="6"/>
    <s v="LIFT IFTS 24-03 CAN"/>
    <s v="IFTS"/>
    <n v="38"/>
    <s v="IFTS"/>
    <n v="23"/>
    <m/>
    <s v="X"/>
    <x v="0"/>
    <s v="NET"/>
    <s v="DECI_STD"/>
    <m/>
    <n v="13960"/>
    <s v="FMSC OACM02"/>
    <s v="11:35"/>
    <s v="12:35"/>
    <d v="1899-12-30T01:00:00"/>
    <d v="1899-12-30T11:30:00"/>
    <d v="1899-12-30T12:30:00"/>
    <d v="1899-12-30T01:00:00"/>
    <s v="DCO"/>
    <s v="N/A"/>
  </r>
  <r>
    <n v="13960"/>
    <x v="21"/>
    <x v="6"/>
    <s v="LIFT IFTS 24-04 CAN"/>
    <s v="IFTS"/>
    <n v="51"/>
    <s v="ACS"/>
    <n v="17"/>
    <m/>
    <s v="X"/>
    <x v="3"/>
    <s v="STDA"/>
    <s v="DECI_STD"/>
    <m/>
    <m/>
    <s v="PT NAV01"/>
    <s v="11:35"/>
    <s v="12:35"/>
    <d v="1899-12-30T01:00:00"/>
    <d v="1899-12-30T11:25:00"/>
    <d v="1899-12-30T12:25:00"/>
    <d v="1899-12-30T01:00:00"/>
    <s v="DCO"/>
    <s v="N/A"/>
  </r>
  <r>
    <n v="13961"/>
    <x v="21"/>
    <x v="6"/>
    <s v="IFTS LIFT 24-02 QATAR"/>
    <s v="QATAR"/>
    <n v="50"/>
    <s v="ACS"/>
    <n v="2"/>
    <s v="X"/>
    <m/>
    <x v="0"/>
    <s v="STDA"/>
    <s v="CAS"/>
    <m/>
    <m/>
    <s v="FMS CAS02 RR01"/>
    <s v="13:05"/>
    <s v="14:05"/>
    <d v="1899-12-30T01:00:00"/>
    <d v="1899-12-30T13:05:00"/>
    <d v="1899-12-30T14:05:00"/>
    <d v="1899-12-30T01:00:00"/>
    <s v="DCO"/>
    <s v="N/A"/>
  </r>
  <r>
    <n v="13962"/>
    <x v="21"/>
    <x v="6"/>
    <s v="LIFT IFTS 24-05 AUT"/>
    <s v="IFTS"/>
    <n v="65"/>
    <s v="IFTS"/>
    <n v="9"/>
    <m/>
    <s v="X"/>
    <x v="4"/>
    <s v="STDA"/>
    <s v="DECI_STD"/>
    <m/>
    <m/>
    <s v="PT EMR01"/>
    <s v="13:05"/>
    <s v="14:05"/>
    <d v="1899-12-30T01:00:00"/>
    <s v="13:05"/>
    <s v="14:05"/>
    <d v="1899-12-30T01:00:00"/>
    <s v="DCO"/>
    <s v="N/A"/>
  </r>
  <r>
    <n v="13963"/>
    <x v="21"/>
    <x v="6"/>
    <s v="LIFT IFTS 24-05 GER"/>
    <s v="IFTS"/>
    <n v="66"/>
    <s v="ACS"/>
    <n v="32"/>
    <m/>
    <s v="X"/>
    <x v="6"/>
    <s v="STDA"/>
    <s v="DECI_STD"/>
    <m/>
    <m/>
    <s v="PT EMR01"/>
    <s v="13:05"/>
    <s v="14:05"/>
    <d v="1899-12-30T01:00:00"/>
    <d v="1899-12-30T13:05:00"/>
    <d v="1899-12-30T14:05:00"/>
    <d v="1899-12-30T01:00:00"/>
    <s v="DCO"/>
    <s v="N/A"/>
  </r>
  <r>
    <n v="13964"/>
    <x v="21"/>
    <x v="6"/>
    <s v="LIFT IFTS 24-05 GER"/>
    <s v="IFTS"/>
    <n v="67"/>
    <s v="ACS"/>
    <n v="14"/>
    <m/>
    <s v="X"/>
    <x v="2"/>
    <s v="STDA"/>
    <s v="DECI_STD"/>
    <m/>
    <m/>
    <s v="PT IF02 RR01"/>
    <s v="13:05"/>
    <s v="14:05"/>
    <d v="1899-12-30T01:00:00"/>
    <s v="13:05"/>
    <s v="14:05"/>
    <d v="1899-12-30T01:00:00"/>
    <s v="DCO"/>
    <s v="N/A"/>
  </r>
  <r>
    <n v="13965"/>
    <x v="21"/>
    <x v="6"/>
    <s v="LIFT IFTS 24-04 JPN"/>
    <s v="IFTS"/>
    <n v="57"/>
    <s v="ACS"/>
    <n v="9"/>
    <m/>
    <s v="X"/>
    <x v="3"/>
    <s v="STDA"/>
    <s v="DECI_STD"/>
    <m/>
    <m/>
    <s v="PT NAV01"/>
    <s v="13:05"/>
    <s v="14:05"/>
    <d v="1899-12-30T01:00:00"/>
    <s v="13:05"/>
    <s v="14:05"/>
    <d v="1899-12-30T01:00:00"/>
    <s v="DCO"/>
    <s v="N/A"/>
  </r>
  <r>
    <n v="13966"/>
    <x v="21"/>
    <x v="6"/>
    <s v="LIFT 24-43 ITA"/>
    <s v="AMI"/>
    <n v="67"/>
    <s v="ACS"/>
    <n v="17"/>
    <s v="X"/>
    <m/>
    <x v="5"/>
    <s v="NET"/>
    <s v="CAS"/>
    <m/>
    <n v="13967"/>
    <s v="SD CASP01"/>
    <s v="14:35"/>
    <s v="15:35"/>
    <d v="1899-12-30T01:00:00"/>
    <d v="1899-12-30T14:35:00"/>
    <d v="1899-12-30T15:35:00"/>
    <d v="1899-12-30T01:00:00"/>
    <s v="DCO"/>
    <s v="N/A"/>
  </r>
  <r>
    <n v="13967"/>
    <x v="21"/>
    <x v="6"/>
    <s v="IFTS LIFT 24-02 QATAR"/>
    <s v="QATAR"/>
    <n v="53"/>
    <s v="ACS"/>
    <n v="12"/>
    <s v="X"/>
    <m/>
    <x v="0"/>
    <s v="NET"/>
    <s v="DECI_STD"/>
    <m/>
    <n v="13968"/>
    <s v="FMSC DBFM02"/>
    <s v="14:35"/>
    <s v="15:35"/>
    <d v="1899-12-30T01:00:00"/>
    <d v="1899-12-30T14:35:00"/>
    <d v="1899-12-30T15:35:00"/>
    <d v="1899-12-30T01:00:00"/>
    <s v="DCO"/>
    <s v="N/A"/>
  </r>
  <r>
    <n v="13968"/>
    <x v="21"/>
    <x v="6"/>
    <s v="LIFT IFTS 24-04 SPA"/>
    <s v="IFTS"/>
    <n v="59"/>
    <s v="ACS"/>
    <n v="5"/>
    <m/>
    <s v="X"/>
    <x v="2"/>
    <s v="STDA"/>
    <s v="DECI_STD"/>
    <m/>
    <m/>
    <s v="PT NAV02"/>
    <s v="14:35"/>
    <s v="15:35"/>
    <d v="1899-12-30T01:00:00"/>
    <d v="1899-12-30T14:35:00"/>
    <d v="1899-12-30T15:35:00"/>
    <d v="1899-12-30T01:00:00"/>
    <s v="DCO"/>
    <s v="N/A"/>
  </r>
  <r>
    <n v="13969"/>
    <x v="22"/>
    <x v="6"/>
    <s v="IFTS LIFT 24-02 QATAR"/>
    <s v="QATAR"/>
    <n v="50"/>
    <s v="ACS"/>
    <n v="31"/>
    <s v="X"/>
    <m/>
    <x v="5"/>
    <s v="NET"/>
    <s v="DECI_STD"/>
    <m/>
    <n v="13970"/>
    <s v="FMSC DBFM02"/>
    <s v="08:05"/>
    <s v="09:05"/>
    <d v="1899-12-30T01:00:00"/>
    <s v="08:05"/>
    <s v="09:05"/>
    <d v="1899-12-30T01:00:00"/>
    <s v="DCO"/>
    <s v="N/A"/>
  </r>
  <r>
    <n v="13970"/>
    <x v="22"/>
    <x v="6"/>
    <s v="LIFT 24-44 ITA"/>
    <s v="AMI"/>
    <n v="72"/>
    <s v="IFTS"/>
    <n v="9"/>
    <s v="X"/>
    <m/>
    <x v="3"/>
    <s v="STDA"/>
    <s v="RNG_STD"/>
    <m/>
    <m/>
    <s v="SD ERT03"/>
    <s v="08:05"/>
    <s v="09:05"/>
    <d v="1899-12-30T01:00:00"/>
    <d v="1899-12-30T08:05:00"/>
    <d v="1899-12-30T09:05:00"/>
    <d v="1899-12-30T01:00:00"/>
    <s v="DCO"/>
    <s v="N/A"/>
  </r>
  <r>
    <n v="13971"/>
    <x v="22"/>
    <x v="6"/>
    <s v="LIFT 24-44 ITA"/>
    <s v="AMI"/>
    <n v="73"/>
    <s v="IFTS"/>
    <n v="22"/>
    <s v="X"/>
    <m/>
    <x v="6"/>
    <s v="STDA"/>
    <s v="RNG_STD"/>
    <m/>
    <m/>
    <s v="SD ERT03"/>
    <s v="08:05"/>
    <s v="09:05"/>
    <d v="1899-12-30T01:00:00"/>
    <s v="08:05"/>
    <s v="09:05"/>
    <d v="1899-12-30T01:00:00"/>
    <s v="DCO"/>
    <s v="N/A"/>
  </r>
  <r>
    <n v="13972"/>
    <x v="22"/>
    <x v="6"/>
    <s v="IFTS LIFT 24-02 QATAR"/>
    <s v="QATAR"/>
    <n v="51"/>
    <s v="ACS"/>
    <n v="5"/>
    <s v="X"/>
    <m/>
    <x v="5"/>
    <s v="NET"/>
    <s v="DECI_STD"/>
    <m/>
    <n v="13973"/>
    <s v="FMSC DBFM02"/>
    <s v="09:35"/>
    <s v="10:35"/>
    <d v="1899-12-30T01:00:00"/>
    <s v="09:35"/>
    <s v="10:35"/>
    <d v="1899-12-30T01:00:00"/>
    <s v="DCO"/>
    <s v="N/A"/>
  </r>
  <r>
    <n v="13973"/>
    <x v="22"/>
    <x v="6"/>
    <s v="LIFT IFTS 24-05 GER"/>
    <s v="IFTS"/>
    <n v="67"/>
    <s v="ACS"/>
    <n v="14"/>
    <m/>
    <s v="X"/>
    <x v="0"/>
    <s v="STDA"/>
    <s v="DECI_STD"/>
    <m/>
    <m/>
    <s v="FMS CF03"/>
    <s v="09:35"/>
    <s v="10:35"/>
    <d v="1899-12-30T01:00:00"/>
    <d v="1899-12-30T09:50:00"/>
    <d v="1899-12-30T10:50:00"/>
    <d v="1899-12-30T01:00:00"/>
    <s v="DCO"/>
    <s v="N/A"/>
  </r>
  <r>
    <n v="13974"/>
    <x v="22"/>
    <x v="6"/>
    <s v="LIFT IFTS 24-05 GER"/>
    <s v="IFTS"/>
    <n v="66"/>
    <s v="ACS"/>
    <n v="2"/>
    <m/>
    <s v="X"/>
    <x v="3"/>
    <s v="STDA"/>
    <s v="DECI_STD"/>
    <m/>
    <m/>
    <s v="PT EMR02"/>
    <s v="09:35"/>
    <s v="10:35"/>
    <d v="1899-12-30T01:00:00"/>
    <d v="1899-12-30T09:35:00"/>
    <d v="1899-12-30T10:35:00"/>
    <d v="1899-12-30T01:00:00"/>
    <s v="DCO"/>
    <s v="N/A"/>
  </r>
  <r>
    <n v="13975"/>
    <x v="22"/>
    <x v="6"/>
    <s v="IFTS LIFT 24-02 QATAR"/>
    <s v="QATAR"/>
    <n v="54"/>
    <s v="ACS"/>
    <n v="13"/>
    <s v="X"/>
    <m/>
    <x v="6"/>
    <s v="STDA"/>
    <s v="CAS_DECI"/>
    <m/>
    <m/>
    <s v="FMS CAS01"/>
    <s v="09:35"/>
    <s v="10:35"/>
    <d v="1899-12-30T01:00:00"/>
    <s v="09:35"/>
    <s v="10:35"/>
    <d v="1899-12-30T01:00:00"/>
    <s v="DCO"/>
    <s v="N/A"/>
  </r>
  <r>
    <n v="13976"/>
    <x v="22"/>
    <x v="6"/>
    <s v="LIFT 24-43 ITA"/>
    <s v="AMI"/>
    <n v="68"/>
    <s v="IFTS"/>
    <n v="9"/>
    <s v="X"/>
    <m/>
    <x v="5"/>
    <s v="NET"/>
    <s v="CAS"/>
    <m/>
    <n v="13977"/>
    <s v="SD CASP01"/>
    <s v="11:05"/>
    <s v="12:05"/>
    <d v="1899-12-30T01:00:00"/>
    <s v="11:05"/>
    <s v="12:05"/>
    <d v="1899-12-30T01:00:00"/>
    <s v="DCO"/>
    <s v="N/A"/>
  </r>
  <r>
    <n v="13977"/>
    <x v="22"/>
    <x v="6"/>
    <s v="LIFT 24-43 ITA"/>
    <s v="AMI"/>
    <n v="66"/>
    <s v="ACS"/>
    <n v="1"/>
    <s v="X"/>
    <m/>
    <x v="4"/>
    <s v="NET"/>
    <s v="CAS"/>
    <m/>
    <n v="13976"/>
    <s v="SD CASP01"/>
    <d v="1899-12-30T11:05:00"/>
    <d v="1899-12-30T12:05:00"/>
    <d v="1899-12-30T01:00:00"/>
    <d v="1899-12-30T11:05:00"/>
    <d v="1899-12-30T12:05:00"/>
    <d v="1899-12-30T01:00:00"/>
    <s v="DCO"/>
    <s v="N/A"/>
  </r>
  <r>
    <n v="13978"/>
    <x v="22"/>
    <x v="6"/>
    <s v="LIFT 24-43 ITA"/>
    <s v="AMI"/>
    <n v="65"/>
    <s v="ACS"/>
    <n v="32"/>
    <s v="X"/>
    <m/>
    <x v="0"/>
    <s v="STDA"/>
    <s v="CAS"/>
    <m/>
    <m/>
    <s v="SD CASV01"/>
    <s v="11:05"/>
    <s v="12:05"/>
    <d v="1899-12-30T01:00:00"/>
    <s v="11:05"/>
    <s v="12:05"/>
    <d v="1899-12-30T01:00:00"/>
    <s v="DCO"/>
    <s v="N/A"/>
  </r>
  <r>
    <n v="13979"/>
    <x v="87"/>
    <x v="7"/>
    <s v="LIFT IFTS 24-03 SAUDI"/>
    <s v="IFTS"/>
    <n v="47"/>
    <s v="ACS"/>
    <n v="32"/>
    <m/>
    <s v="X"/>
    <x v="2"/>
    <s v="STDA"/>
    <s v="CAS_DECI"/>
    <m/>
    <m/>
    <s v="FMS CAS02"/>
    <s v="10:05"/>
    <s v="11:05"/>
    <d v="1899-12-30T01:00:00"/>
    <d v="1899-12-30T10:05:00"/>
    <d v="1899-12-30T11:25:00"/>
    <d v="1899-12-30T01:20:00"/>
    <s v="RSLD"/>
    <s v="CD3"/>
  </r>
  <r>
    <n v="13980"/>
    <x v="22"/>
    <x v="6"/>
    <s v="LIFT IFTS 24-04 SPA"/>
    <s v="IFTS"/>
    <n v="58"/>
    <s v="ACS"/>
    <n v="10"/>
    <m/>
    <s v="X"/>
    <x v="6"/>
    <s v="STDA"/>
    <s v="DECI_STD"/>
    <m/>
    <m/>
    <s v="PT NAV02"/>
    <s v="11:05"/>
    <s v="12:05"/>
    <d v="1899-12-30T01:00:00"/>
    <s v="11:05"/>
    <s v="12:05"/>
    <d v="1899-12-30T01:00:00"/>
    <s v="DCO"/>
    <s v="N/A"/>
  </r>
  <r>
    <n v="13981"/>
    <x v="22"/>
    <x v="6"/>
    <s v="LIFT IFTS 24-04 JPN"/>
    <s v="IFTS"/>
    <n v="57"/>
    <s v="ACS"/>
    <n v="5"/>
    <m/>
    <s v="X"/>
    <x v="0"/>
    <s v="STDA"/>
    <s v="DECI_STD"/>
    <m/>
    <m/>
    <s v="FMS EMR01"/>
    <s v="12:35"/>
    <s v="13:35"/>
    <d v="1899-12-30T01:00:00"/>
    <s v="12:35"/>
    <s v="13:35"/>
    <d v="1899-12-30T01:00:00"/>
    <s v="DCO"/>
    <s v="N/A"/>
  </r>
  <r>
    <n v="13982"/>
    <x v="22"/>
    <x v="6"/>
    <s v="LIFT 24-44 ITA"/>
    <s v="AMI"/>
    <n v="71"/>
    <s v="ACS"/>
    <n v="2"/>
    <s v="X"/>
    <m/>
    <x v="2"/>
    <s v="STDA"/>
    <s v="RNG_STD"/>
    <m/>
    <m/>
    <s v="SD ERT03"/>
    <s v="12:35"/>
    <s v="13:35"/>
    <d v="1899-12-30T01:00:00"/>
    <s v="12:35"/>
    <s v="13:35"/>
    <d v="1899-12-30T01:00:00"/>
    <s v="DCO"/>
    <s v="N/A"/>
  </r>
  <r>
    <n v="13983"/>
    <x v="22"/>
    <x v="6"/>
    <s v="LIP 24-03 SGP"/>
    <s v="IFTS"/>
    <n v="41"/>
    <s v="ACS"/>
    <n v="13"/>
    <m/>
    <s v="X"/>
    <x v="6"/>
    <s v="STDA"/>
    <s v="LOW LEVEL"/>
    <m/>
    <m/>
    <s v="SD SLL01"/>
    <s v="12:35"/>
    <s v="13:35"/>
    <d v="1899-12-30T01:00:00"/>
    <s v="12:35"/>
    <s v="13:35"/>
    <d v="1899-12-30T01:00:00"/>
    <s v="DCO"/>
    <s v="N/A"/>
  </r>
  <r>
    <n v="13984"/>
    <x v="22"/>
    <x v="6"/>
    <s v="IFTS LIFT 24-02 QATAR"/>
    <s v="QATAR"/>
    <n v="54"/>
    <s v="ACS"/>
    <n v="16"/>
    <s v="X"/>
    <m/>
    <x v="5"/>
    <s v="STDA"/>
    <s v="CAS_DECI"/>
    <m/>
    <m/>
    <s v="FMS CAS02"/>
    <s v="14:05"/>
    <s v="15:05"/>
    <d v="1899-12-30T01:00:00"/>
    <d v="1899-12-30T13:50:00"/>
    <d v="1899-12-30T14:50:00"/>
    <d v="1899-12-30T01:00:00"/>
    <s v="DCO"/>
    <s v="N/A"/>
  </r>
  <r>
    <n v="13985"/>
    <x v="22"/>
    <x v="6"/>
    <s v="LIFT 24-44 ITA"/>
    <s v="AMI"/>
    <n v="70"/>
    <s v="ACS"/>
    <n v="1"/>
    <s v="X"/>
    <m/>
    <x v="4"/>
    <s v="STDA"/>
    <s v="RNG_STD"/>
    <m/>
    <m/>
    <s v="SD ERT03"/>
    <s v="14:05"/>
    <s v="15:05"/>
    <d v="1899-12-30T01:00:00"/>
    <d v="1899-12-30T14:05:00"/>
    <d v="1899-12-30T15:05:00"/>
    <d v="1899-12-30T01:00:00"/>
    <s v="DCO"/>
    <s v="N/A"/>
  </r>
  <r>
    <n v="13986"/>
    <x v="22"/>
    <x v="6"/>
    <s v="LIFT IFTS 24-05 AUT"/>
    <s v="IFTS"/>
    <n v="65"/>
    <s v="ACS"/>
    <n v="10"/>
    <m/>
    <s v="X"/>
    <x v="0"/>
    <s v="STDA"/>
    <s v="DECI_STD"/>
    <m/>
    <m/>
    <s v="FMS CF03"/>
    <s v="14:05"/>
    <s v="15:05"/>
    <d v="1899-12-30T01:00:00"/>
    <d v="1899-12-30T14:05:00"/>
    <d v="1899-12-30T15:05:00"/>
    <d v="1899-12-30T01:00:00"/>
    <s v="DCO"/>
    <s v="N/A"/>
  </r>
  <r>
    <n v="13987"/>
    <x v="22"/>
    <x v="6"/>
    <s v="IFTS LIFT 24-02 QATAR"/>
    <s v="QATAR"/>
    <n v="51"/>
    <s v="IFTS"/>
    <n v="22"/>
    <s v="X"/>
    <m/>
    <x v="6"/>
    <s v="STDA"/>
    <s v="DECI_STD"/>
    <m/>
    <m/>
    <s v="PT ERT02"/>
    <s v="14:05"/>
    <s v="15:05"/>
    <d v="1899-12-30T01:00:00"/>
    <d v="1899-12-30T14:00:00"/>
    <d v="1899-12-30T15:00:00"/>
    <d v="1899-12-30T01:00:00"/>
    <s v="DCO"/>
    <s v="N/A"/>
  </r>
  <r>
    <n v="13988"/>
    <x v="23"/>
    <x v="6"/>
    <s v="IFTS LIFT 24-02 QATAR"/>
    <s v="QATAR"/>
    <n v="50"/>
    <s v="ACS"/>
    <n v="17"/>
    <s v="X"/>
    <m/>
    <x v="0"/>
    <s v="NET"/>
    <s v="DECI_STD"/>
    <m/>
    <n v="13989"/>
    <s v="FMSC HBFM01"/>
    <s v="07:05"/>
    <s v="08:05"/>
    <d v="1899-12-30T01:00:00"/>
    <s v="07:05"/>
    <s v="08:05"/>
    <d v="1899-12-30T01:00:00"/>
    <s v="DCO"/>
    <s v="N/A"/>
  </r>
  <r>
    <n v="13989"/>
    <x v="23"/>
    <x v="6"/>
    <s v="LIFT 24-43 ITA"/>
    <s v="AMI"/>
    <n v="68"/>
    <s v="ACS"/>
    <n v="5"/>
    <s v="X"/>
    <m/>
    <x v="6"/>
    <s v="STDA"/>
    <s v="LOW LEVEL"/>
    <m/>
    <m/>
    <s v="SD ERT02"/>
    <s v="07:05"/>
    <s v="08:05"/>
    <d v="1899-12-30T01:00:00"/>
    <s v="07:05"/>
    <s v="08:05"/>
    <d v="1899-12-30T01:00:00"/>
    <s v="DCO"/>
    <s v="N/A"/>
  </r>
  <r>
    <n v="13990"/>
    <x v="23"/>
    <x v="6"/>
    <s v="LIFT IFTS 24-05 GER"/>
    <s v="IFTS"/>
    <n v="66"/>
    <s v="ACS"/>
    <n v="32"/>
    <m/>
    <s v="X"/>
    <x v="2"/>
    <s v="STDA"/>
    <s v="DECI_STD"/>
    <m/>
    <m/>
    <s v="PT EMR03"/>
    <s v="07:05"/>
    <s v="08:05"/>
    <d v="1899-12-30T01:00:00"/>
    <s v="07:05"/>
    <s v="08:05"/>
    <d v="1899-12-30T01:00:00"/>
    <s v="DCO"/>
    <s v="N/A"/>
  </r>
  <r>
    <n v="13991"/>
    <x v="23"/>
    <x v="6"/>
    <s v="LIFT IFTS 24-05 GER"/>
    <s v="IFTS"/>
    <n v="67"/>
    <s v="ACS"/>
    <n v="9"/>
    <m/>
    <s v="X"/>
    <x v="3"/>
    <s v="STDA"/>
    <s v="DECI_STD"/>
    <m/>
    <m/>
    <s v="PT EMR01"/>
    <s v="07:05"/>
    <s v="08:05"/>
    <d v="1899-12-30T01:00:00"/>
    <s v="07:05"/>
    <s v="08:05"/>
    <d v="1899-12-30T01:00:00"/>
    <s v="DCO"/>
    <s v="N/A"/>
  </r>
  <r>
    <n v="13992"/>
    <x v="23"/>
    <x v="6"/>
    <s v="IFTS LIFT 24-02 QATAR"/>
    <s v="QATAR"/>
    <n v="55"/>
    <s v="ACS"/>
    <n v="31"/>
    <s v="X"/>
    <m/>
    <x v="5"/>
    <s v="STDA"/>
    <s v="CAS_DECI"/>
    <m/>
    <m/>
    <s v="FMS CAS01 CPL01"/>
    <s v="08:35"/>
    <s v="09:35"/>
    <d v="1899-12-30T01:00:00"/>
    <s v="08:35"/>
    <s v="09:35"/>
    <d v="1899-12-30T01:00:00"/>
    <s v="DCO"/>
    <s v="N/A"/>
  </r>
  <r>
    <n v="13993"/>
    <x v="23"/>
    <x v="6"/>
    <s v="LIFT 24-43 ITA"/>
    <s v="AMI"/>
    <n v="65"/>
    <s v="ACS"/>
    <n v="33"/>
    <s v="X"/>
    <m/>
    <x v="4"/>
    <s v="STDA"/>
    <s v="LOW LEVEL"/>
    <m/>
    <m/>
    <s v="SD ERT02"/>
    <s v="08:35"/>
    <s v="09:35"/>
    <d v="1899-12-30T01:00:00"/>
    <s v="08:35"/>
    <s v="09:35"/>
    <d v="1899-12-30T01:00:00"/>
    <s v="DCO"/>
    <s v="N/A"/>
  </r>
  <r>
    <n v="13994"/>
    <x v="23"/>
    <x v="6"/>
    <s v="IFTS LIFT 24-02 QATAR"/>
    <s v="QATAR"/>
    <n v="51"/>
    <s v="ACS"/>
    <n v="30"/>
    <s v="X"/>
    <m/>
    <x v="0"/>
    <s v="STDA"/>
    <s v="CAS_DECI"/>
    <m/>
    <m/>
    <s v="FMS CAS01"/>
    <s v="08:35"/>
    <s v="09:35"/>
    <d v="1899-12-30T01:00:00"/>
    <s v="08:35"/>
    <s v="09:35"/>
    <d v="1899-12-30T01:00:00"/>
    <s v="DCO"/>
    <s v="N/A"/>
  </r>
  <r>
    <n v="13995"/>
    <x v="23"/>
    <x v="6"/>
    <s v="LIFT IFTS 24-04 JPN"/>
    <s v="IFTS"/>
    <n v="57"/>
    <s v="IFTS"/>
    <n v="9"/>
    <m/>
    <s v="X"/>
    <x v="1"/>
    <s v="STDA"/>
    <s v="DECI_STD"/>
    <m/>
    <m/>
    <s v="PT NAV02"/>
    <s v="08:35"/>
    <s v="09:35"/>
    <d v="1899-12-30T01:00:00"/>
    <s v="08:35"/>
    <s v="09:35"/>
    <d v="1899-12-30T01:00:00"/>
    <s v="DCO"/>
    <s v="N/A"/>
  </r>
  <r>
    <n v="13996"/>
    <x v="23"/>
    <x v="6"/>
    <s v="LIFT 24-43 ITA"/>
    <s v="AMI"/>
    <n v="66"/>
    <s v="ACS"/>
    <n v="12"/>
    <s v="X"/>
    <m/>
    <x v="6"/>
    <s v="STDA"/>
    <s v="LOW LEVEL"/>
    <m/>
    <m/>
    <s v="SD ERT02"/>
    <s v="08:35"/>
    <s v="09:35"/>
    <d v="1899-12-30T01:00:00"/>
    <s v="08:35"/>
    <s v="09:35"/>
    <d v="1899-12-30T01:00:00"/>
    <s v="DCO"/>
    <s v="N/A"/>
  </r>
  <r>
    <n v="13997"/>
    <x v="23"/>
    <x v="6"/>
    <s v="LIFT IFTS 24-04 CAN"/>
    <s v="IFTS"/>
    <n v="52"/>
    <s v="ACS"/>
    <n v="9"/>
    <m/>
    <s v="X"/>
    <x v="6"/>
    <s v="STDA"/>
    <s v="DECI_STD"/>
    <m/>
    <m/>
    <s v="PT NAV02"/>
    <s v="10:05"/>
    <s v="11:05"/>
    <d v="1899-12-30T01:00:00"/>
    <s v="10:05"/>
    <s v="11:05"/>
    <d v="1899-12-30T01:00:00"/>
    <s v="DCO"/>
    <s v="N/A"/>
  </r>
  <r>
    <n v="13998"/>
    <x v="23"/>
    <x v="6"/>
    <s v="LIFT IFTS 24-04 CAN"/>
    <s v="IFTS"/>
    <n v="51"/>
    <s v="ACS"/>
    <n v="32"/>
    <m/>
    <s v="X"/>
    <x v="2"/>
    <s v="STDA"/>
    <s v="DECI_STD"/>
    <m/>
    <m/>
    <s v="PT NAV02"/>
    <s v="10:05"/>
    <s v="11:05"/>
    <d v="1899-12-30T01:00:00"/>
    <s v="10:05"/>
    <s v="11:05"/>
    <d v="1899-12-30T01:00:00"/>
    <s v="DCO"/>
    <s v="N/A"/>
  </r>
  <r>
    <n v="13999"/>
    <x v="23"/>
    <x v="6"/>
    <s v="LIFT IFTS 24-03 UK"/>
    <s v="IFTS"/>
    <n v="39"/>
    <s v="ACS"/>
    <n v="14"/>
    <m/>
    <s v="X"/>
    <x v="5"/>
    <s v="NET"/>
    <s v="DECI_STD"/>
    <m/>
    <n v="14000"/>
    <s v="FMSC DACM02"/>
    <s v="11:35"/>
    <s v="12:35"/>
    <d v="1899-12-30T01:00:00"/>
    <s v="11:35"/>
    <s v="12:35"/>
    <d v="1899-12-30T01:00:00"/>
    <s v="DCO"/>
    <s v="N/A"/>
  </r>
  <r>
    <n v="14000"/>
    <x v="23"/>
    <x v="6"/>
    <s v="LIP 24-03 SGP"/>
    <s v="IFTS"/>
    <n v="41"/>
    <s v="ACS"/>
    <n v="13"/>
    <m/>
    <s v="X"/>
    <x v="0"/>
    <s v="STDA"/>
    <s v="LOW LEVEL"/>
    <m/>
    <m/>
    <s v="SD SLL02"/>
    <s v="11:35"/>
    <s v="12:35"/>
    <d v="1899-12-30T01:00:00"/>
    <s v="11:35"/>
    <s v="12:35"/>
    <d v="1899-12-30T01:00:00"/>
    <s v="DCO"/>
    <s v="N/A"/>
  </r>
  <r>
    <n v="14001"/>
    <x v="27"/>
    <x v="8"/>
    <s v="LIFT IFTS 24-03 UK"/>
    <s v="IFTS"/>
    <n v="40"/>
    <s v="ACS"/>
    <n v="33"/>
    <m/>
    <s v="X"/>
    <x v="5"/>
    <s v="NET"/>
    <s v="DECI_STD"/>
    <m/>
    <n v="14002"/>
    <s v="FMSC HACM02"/>
    <s v="08:30"/>
    <s v="09:30"/>
    <d v="1899-12-30T01:00:00"/>
    <s v="08:30"/>
    <d v="1899-12-30T08:45:00"/>
    <d v="1899-12-30T00:15:00"/>
    <s v="RSLD"/>
    <s v="CD10"/>
  </r>
  <r>
    <n v="14002"/>
    <x v="23"/>
    <x v="6"/>
    <s v="LIP 24-03 AUT"/>
    <s v="IFTS"/>
    <n v="42"/>
    <s v="ACS"/>
    <n v="2"/>
    <m/>
    <s v="X"/>
    <x v="1"/>
    <s v="STDA"/>
    <s v="LOW LEVEL"/>
    <m/>
    <m/>
    <s v="SD SLL01"/>
    <s v="11:35"/>
    <s v="12:35"/>
    <d v="1899-12-30T01:00:00"/>
    <s v="11:35"/>
    <s v="12:35"/>
    <d v="1899-12-30T01:00:00"/>
    <s v="DCO"/>
    <s v="N/A"/>
  </r>
  <r>
    <n v="14003"/>
    <x v="23"/>
    <x v="6"/>
    <s v="IP"/>
    <s v="ACS"/>
    <n v="16"/>
    <s v="ACS"/>
    <n v="30"/>
    <m/>
    <s v="X"/>
    <x v="3"/>
    <s v="STDA"/>
    <s v="DECI_STD"/>
    <m/>
    <m/>
    <s v="RI SEM"/>
    <s v="11:35"/>
    <s v="12:35"/>
    <d v="1899-12-30T01:00:00"/>
    <s v="11:35"/>
    <s v="12:35"/>
    <d v="1899-12-30T01:00:00"/>
    <s v="DCO"/>
    <s v="N/A"/>
  </r>
  <r>
    <n v="14004"/>
    <x v="23"/>
    <x v="6"/>
    <s v="IFTS LIFT 24-02 QATAR"/>
    <s v="QATAR"/>
    <n v="50"/>
    <s v="IFTS"/>
    <n v="23"/>
    <s v="X"/>
    <m/>
    <x v="5"/>
    <s v="NET"/>
    <s v="DECI_STD"/>
    <m/>
    <n v="14005"/>
    <s v="FMSC HBFM02"/>
    <s v="13:05"/>
    <s v="14:05"/>
    <d v="1899-12-30T01:00:00"/>
    <s v="13:05"/>
    <s v="14:05"/>
    <d v="1899-12-30T01:00:00"/>
    <s v="DCO"/>
    <s v="N/A"/>
  </r>
  <r>
    <n v="14005"/>
    <x v="23"/>
    <x v="6"/>
    <s v="IFTS LIFT 24-02 QATAR"/>
    <s v="QATAR"/>
    <n v="55"/>
    <s v="IFTS"/>
    <n v="22"/>
    <s v="X"/>
    <m/>
    <x v="0"/>
    <s v="STDA"/>
    <s v="CAS_DECI"/>
    <m/>
    <m/>
    <s v="FMS CAS02"/>
    <s v="13:05"/>
    <s v="14:05"/>
    <d v="1899-12-30T01:00:00"/>
    <s v="13:05"/>
    <d v="1899-12-30T13:50:00"/>
    <d v="1899-12-30T00:45:00"/>
    <s v="DCO"/>
    <s v="N/A"/>
  </r>
  <r>
    <n v="14006"/>
    <x v="23"/>
    <x v="6"/>
    <s v="LIFT IFTS 24-04 HUN"/>
    <s v="IFTS"/>
    <n v="62"/>
    <s v="ACS"/>
    <n v="32"/>
    <m/>
    <s v="X"/>
    <x v="1"/>
    <s v="STDA"/>
    <s v="DECI_STD"/>
    <m/>
    <m/>
    <s v="PT NAV02"/>
    <s v="13:05"/>
    <s v="14:05"/>
    <d v="1899-12-30T01:00:00"/>
    <s v="13:05"/>
    <s v="14:05"/>
    <d v="1899-12-30T01:00:00"/>
    <s v="DCO"/>
    <s v="N/A"/>
  </r>
  <r>
    <n v="14007"/>
    <x v="23"/>
    <x v="6"/>
    <s v="LIFT IFTS 24-04 HUN"/>
    <s v="IFTS"/>
    <n v="63"/>
    <s v="ACS"/>
    <n v="9"/>
    <m/>
    <s v="X"/>
    <x v="6"/>
    <s v="STDA"/>
    <s v="DECI_STD"/>
    <m/>
    <m/>
    <s v="PT NAV02"/>
    <s v="13:05"/>
    <s v="14:05"/>
    <d v="1899-12-30T01:00:00"/>
    <s v="13:05"/>
    <d v="1899-12-30T14:00:00"/>
    <d v="1899-12-30T00:55:00"/>
    <s v="DCO"/>
    <s v="N/A"/>
  </r>
  <r>
    <n v="14008"/>
    <x v="23"/>
    <x v="6"/>
    <s v="LIFT 24-43 ITA"/>
    <s v="AMI"/>
    <n v="69"/>
    <s v="IFTS"/>
    <n v="9"/>
    <s v="X"/>
    <m/>
    <x v="0"/>
    <s v="STDA"/>
    <s v="LOW LEVEL"/>
    <m/>
    <m/>
    <s v="SD ERT02"/>
    <s v="14:35"/>
    <s v="15:35"/>
    <d v="1899-12-30T01:00:00"/>
    <d v="1899-12-30T14:35:00"/>
    <d v="1899-12-30T15:35:00"/>
    <d v="1899-12-30T01:00:00"/>
    <s v="DCO"/>
    <s v="N/A"/>
  </r>
  <r>
    <n v="14009"/>
    <x v="23"/>
    <x v="6"/>
    <s v="LIFT 24-43 ITA"/>
    <s v="AMI"/>
    <n v="67"/>
    <s v="ACS"/>
    <n v="14"/>
    <s v="X"/>
    <m/>
    <x v="1"/>
    <s v="STDA"/>
    <s v="LOW LEVEL"/>
    <m/>
    <m/>
    <s v="SD ERT02"/>
    <s v="14:35"/>
    <s v="15:35"/>
    <d v="1899-12-30T01:00:00"/>
    <d v="1899-12-30T14:35:00"/>
    <d v="1899-12-30T15:35:00"/>
    <d v="1899-12-30T01:00:00"/>
    <s v="DCO"/>
    <s v="N/A"/>
  </r>
  <r>
    <n v="14010"/>
    <x v="23"/>
    <x v="6"/>
    <s v="LIFT 24-43 ITA"/>
    <s v="AMI"/>
    <n v="64"/>
    <s v="ACS"/>
    <n v="12"/>
    <s v="X"/>
    <m/>
    <x v="6"/>
    <s v="STDA"/>
    <s v="LOW LEVEL"/>
    <m/>
    <m/>
    <s v="SD ERT02"/>
    <s v="14:35"/>
    <s v="15:35"/>
    <d v="1899-12-30T01:00:00"/>
    <d v="1899-12-30T14:35:00"/>
    <d v="1899-12-30T15:35:00"/>
    <d v="1899-12-30T01:00:00"/>
    <s v="DCO"/>
    <s v="N/A"/>
  </r>
  <r>
    <n v="14011"/>
    <x v="23"/>
    <x v="6"/>
    <s v="LIFT IFTS 24-05 AUT"/>
    <s v="IFTS"/>
    <n v="65"/>
    <s v="ACS"/>
    <n v="2"/>
    <m/>
    <s v="X"/>
    <x v="3"/>
    <s v="STDA"/>
    <s v="DECI_STD"/>
    <m/>
    <m/>
    <s v="PT EMR02"/>
    <s v="14:35"/>
    <s v="15:35"/>
    <d v="1899-12-30T01:00:00"/>
    <d v="1899-12-30T14:35:00"/>
    <d v="1899-12-30T16:00:00"/>
    <d v="1899-12-30T01:25:00"/>
    <s v="DCO"/>
    <s v="N/A"/>
  </r>
  <r>
    <n v="14012"/>
    <x v="84"/>
    <x v="6"/>
    <s v="LIFT IFTS 24-04 CAN"/>
    <s v="IFTS"/>
    <n v="52"/>
    <s v="ACS"/>
    <n v="31"/>
    <m/>
    <s v="X"/>
    <x v="5"/>
    <s v="STDA"/>
    <s v="DECI_STD"/>
    <m/>
    <m/>
    <s v="PT NIT01"/>
    <s v="07:05"/>
    <s v="08:05"/>
    <d v="1899-12-30T01:00:00"/>
    <s v="07:05"/>
    <s v="08:05"/>
    <d v="1899-12-30T01:00:00"/>
    <s v="DCO"/>
    <s v="N/A"/>
  </r>
  <r>
    <n v="14013"/>
    <x v="84"/>
    <x v="6"/>
    <s v="LIFT IFTS 24-04 CAN"/>
    <s v="IFTS"/>
    <n v="51"/>
    <s v="ACS"/>
    <n v="32"/>
    <m/>
    <s v="X"/>
    <x v="0"/>
    <s v="STDA"/>
    <s v="DECI_STD"/>
    <m/>
    <m/>
    <s v="PT NIT01"/>
    <s v="07:05"/>
    <s v="08:05"/>
    <d v="1899-12-30T01:00:00"/>
    <s v="07:05"/>
    <s v="08:05"/>
    <d v="1899-12-30T01:00:00"/>
    <s v="DCO"/>
    <s v="N/A"/>
  </r>
  <r>
    <n v="14014"/>
    <x v="84"/>
    <x v="6"/>
    <s v="LIFT 24-44 ITA"/>
    <s v="AMI"/>
    <n v="70"/>
    <s v="IFTS"/>
    <n v="22"/>
    <s v="X"/>
    <m/>
    <x v="1"/>
    <s v="STDA"/>
    <s v="LOW LEVEL"/>
    <m/>
    <m/>
    <s v="SD ERT02"/>
    <s v="07:05"/>
    <s v="08:05"/>
    <d v="1899-12-30T01:00:00"/>
    <d v="1899-12-30T07:05:00"/>
    <d v="1899-12-30T08:10:00"/>
    <d v="1899-12-30T01:05:00"/>
    <s v="DCO"/>
    <s v="N/A"/>
  </r>
  <r>
    <n v="14015"/>
    <x v="84"/>
    <x v="6"/>
    <s v="LIFT 24-44 ITA"/>
    <s v="AMI"/>
    <n v="72"/>
    <s v="ACS"/>
    <n v="2"/>
    <s v="X"/>
    <m/>
    <x v="6"/>
    <s v="STDA"/>
    <s v="LOW LEVEL"/>
    <m/>
    <m/>
    <s v="SD ERT02"/>
    <s v="07:05"/>
    <s v="08:05"/>
    <d v="1899-12-30T01:00:00"/>
    <s v="07:05"/>
    <d v="1899-12-30T08:10:00"/>
    <d v="1899-12-30T01:05:00"/>
    <s v="DCO"/>
    <s v="N/A"/>
  </r>
  <r>
    <n v="14016"/>
    <x v="84"/>
    <x v="6"/>
    <s v="LIFT 24-44 ITA"/>
    <s v="AMI"/>
    <n v="71"/>
    <s v="IFTS"/>
    <n v="23"/>
    <s v="X"/>
    <m/>
    <x v="4"/>
    <s v="STDA"/>
    <s v="LOW LEVEL"/>
    <m/>
    <m/>
    <s v="SD ERT02"/>
    <s v="07:05"/>
    <s v="08:05"/>
    <d v="1899-12-30T01:00:00"/>
    <s v="07:05"/>
    <s v="08:05"/>
    <d v="1899-12-30T01:00:00"/>
    <s v="DCO"/>
    <s v="N/A"/>
  </r>
  <r>
    <n v="14017"/>
    <x v="84"/>
    <x v="6"/>
    <s v="LIFT IFTS 24-03 UK"/>
    <s v="IFTS"/>
    <n v="39"/>
    <s v="ACS"/>
    <n v="30"/>
    <m/>
    <s v="X"/>
    <x v="5"/>
    <s v="NET"/>
    <s v="DECI_STD"/>
    <m/>
    <n v="14018"/>
    <s v="FMSC OACM01"/>
    <s v="08:35"/>
    <s v="09:35"/>
    <d v="1899-12-30T01:00:00"/>
    <s v="08:35"/>
    <s v="09:35"/>
    <d v="1899-12-30T01:00:00"/>
    <s v="DCO"/>
    <s v="N/A"/>
  </r>
  <r>
    <n v="14018"/>
    <x v="84"/>
    <x v="6"/>
    <s v="LIP 24-03 SGP"/>
    <s v="IFTS"/>
    <n v="41"/>
    <s v="ACS"/>
    <n v="12"/>
    <m/>
    <s v="X"/>
    <x v="0"/>
    <s v="STDA"/>
    <s v="PGM"/>
    <m/>
    <m/>
    <s v="SD PGM01"/>
    <s v="08:35"/>
    <s v="09:35"/>
    <d v="1899-12-30T01:00:00"/>
    <s v="08:35"/>
    <s v="09:35"/>
    <d v="1899-12-30T01:00:00"/>
    <s v="DCO"/>
    <s v="N/A"/>
  </r>
  <r>
    <n v="14019"/>
    <x v="84"/>
    <x v="6"/>
    <s v="LIP 24-03 AUT"/>
    <s v="IFTS"/>
    <n v="42"/>
    <s v="ACS"/>
    <n v="9"/>
    <m/>
    <s v="X"/>
    <x v="1"/>
    <s v="STDA"/>
    <s v="LOW LEVEL"/>
    <m/>
    <m/>
    <s v="SD SLL02"/>
    <s v="08:35"/>
    <s v="09:35"/>
    <d v="1899-12-30T01:00:00"/>
    <s v="08:35"/>
    <s v="09:35"/>
    <d v="1899-12-30T01:00:00"/>
    <s v="DCO"/>
    <s v="N/A"/>
  </r>
  <r>
    <n v="14020"/>
    <x v="84"/>
    <x v="6"/>
    <s v="LIFT IFTS 24-04 CAN"/>
    <s v="IFTS"/>
    <n v="54"/>
    <s v="ACS"/>
    <n v="13"/>
    <m/>
    <s v="X"/>
    <x v="6"/>
    <s v="STDA"/>
    <s v="DECI_STD"/>
    <m/>
    <m/>
    <s v="PT NAV02"/>
    <s v="08:35"/>
    <s v="09:35"/>
    <d v="1899-12-30T01:00:00"/>
    <s v="08:35"/>
    <s v="09:35"/>
    <d v="1899-12-30T01:00:00"/>
    <s v="DCO"/>
    <s v="N/A"/>
  </r>
  <r>
    <n v="14021"/>
    <x v="84"/>
    <x v="6"/>
    <s v="IFTS LIFT 24-02 QATAR"/>
    <s v="QATAR"/>
    <n v="55"/>
    <s v="ACS"/>
    <n v="31"/>
    <s v="X"/>
    <m/>
    <x v="5"/>
    <s v="NET"/>
    <s v="DECI_STD"/>
    <m/>
    <n v="14022"/>
    <s v="FMSC HBFM01"/>
    <s v="10:05"/>
    <s v="11:05"/>
    <d v="1899-12-30T01:00:00"/>
    <s v="10:05"/>
    <s v="11:05"/>
    <d v="1899-12-30T01:00:00"/>
    <s v="DCO"/>
    <s v="N/A"/>
  </r>
  <r>
    <n v="14022"/>
    <x v="84"/>
    <x v="6"/>
    <s v="LIFT IFTS 24-03 SAUDI"/>
    <s v="IFTS"/>
    <n v="47"/>
    <s v="ACS"/>
    <n v="32"/>
    <m/>
    <s v="X"/>
    <x v="0"/>
    <s v="STDA"/>
    <s v="AAR"/>
    <m/>
    <m/>
    <s v="PT AAR01"/>
    <s v="10:05"/>
    <s v="11:05"/>
    <d v="1899-12-30T01:00:00"/>
    <s v="10:05"/>
    <s v="11:05"/>
    <d v="1899-12-30T01:00:00"/>
    <s v="DCO"/>
    <s v="N/A"/>
  </r>
  <r>
    <n v="14023"/>
    <x v="84"/>
    <x v="6"/>
    <s v="LIFT IFTS 24-05 AUT"/>
    <s v="IFTS"/>
    <n v="64"/>
    <s v="IFTS"/>
    <n v="22"/>
    <m/>
    <s v="X"/>
    <x v="1"/>
    <s v="STDA"/>
    <s v="DECI_STD"/>
    <m/>
    <m/>
    <s v="PT EMR03 CPL01"/>
    <s v="10:05"/>
    <s v="11:05"/>
    <d v="1899-12-30T01:00:00"/>
    <s v="10:05"/>
    <s v="11:05"/>
    <d v="1899-12-30T01:00:00"/>
    <s v="DCO"/>
    <s v="N/A"/>
  </r>
  <r>
    <n v="14024"/>
    <x v="84"/>
    <x v="6"/>
    <s v="LIFT IFTS 24-05 AUT"/>
    <s v="IFTS"/>
    <n v="65"/>
    <s v="ACS"/>
    <n v="33"/>
    <m/>
    <s v="X"/>
    <x v="6"/>
    <s v="STDA"/>
    <s v="DECI_STD"/>
    <m/>
    <m/>
    <s v="PT EMR03"/>
    <s v="10:05"/>
    <s v="11:05"/>
    <d v="1899-12-30T01:00:00"/>
    <s v="10:05"/>
    <s v="11:05"/>
    <d v="1899-12-30T01:00:00"/>
    <s v="DCO"/>
    <s v="N/A"/>
  </r>
  <r>
    <n v="14025"/>
    <x v="84"/>
    <x v="6"/>
    <s v="IFTS LIFT 24-02 QATAR"/>
    <s v="QATAR"/>
    <n v="54"/>
    <s v="ACS"/>
    <n v="9"/>
    <s v="X"/>
    <m/>
    <x v="5"/>
    <s v="NET"/>
    <s v="DECI_STD"/>
    <m/>
    <n v="14026"/>
    <s v="FMSC HBFM01"/>
    <s v="11:35"/>
    <s v="12:35"/>
    <d v="1899-12-30T01:00:00"/>
    <d v="1899-12-30T11:35:00"/>
    <d v="1899-12-30T12:35:00"/>
    <d v="1899-12-30T01:00:00"/>
    <s v="DCO"/>
    <s v="N/A"/>
  </r>
  <r>
    <n v="14026"/>
    <x v="84"/>
    <x v="6"/>
    <s v="LIFT IFTS 24-05 GER"/>
    <s v="IFTS"/>
    <n v="66"/>
    <s v="IFTS"/>
    <n v="9"/>
    <m/>
    <s v="X"/>
    <x v="0"/>
    <s v="STDA"/>
    <s v="DECI_STD"/>
    <m/>
    <m/>
    <s v="PT EMR04"/>
    <s v="11:35"/>
    <s v="12:35"/>
    <d v="1899-12-30T01:00:00"/>
    <d v="1899-12-30T11:35:00"/>
    <d v="1899-12-30T12:35:00"/>
    <d v="1899-12-30T01:00:00"/>
    <s v="DCO"/>
    <s v="N/A"/>
  </r>
  <r>
    <n v="14027"/>
    <x v="84"/>
    <x v="6"/>
    <s v="LIFT IFTS 24-05 GER"/>
    <s v="IFTS"/>
    <n v="67"/>
    <s v="ACS"/>
    <n v="14"/>
    <m/>
    <s v="X"/>
    <x v="1"/>
    <s v="STDA"/>
    <s v="DECI_STD"/>
    <m/>
    <m/>
    <s v="PT EMR02"/>
    <s v="11:35"/>
    <s v="12:35"/>
    <d v="1899-12-30T01:00:00"/>
    <d v="1899-12-30T11:35:00"/>
    <d v="1899-12-30T12:35:00"/>
    <d v="1899-12-30T01:00:00"/>
    <s v="DCO"/>
    <s v="N/A"/>
  </r>
  <r>
    <n v="14028"/>
    <x v="84"/>
    <x v="6"/>
    <s v="LIFT IFTS 24-04 CAN"/>
    <s v="IFTS"/>
    <n v="53"/>
    <s v="ACS"/>
    <n v="12"/>
    <m/>
    <s v="X"/>
    <x v="6"/>
    <s v="STDA"/>
    <s v="DECI_STD"/>
    <m/>
    <m/>
    <s v="PT NAV01 CPL01"/>
    <s v="11:35"/>
    <s v="12:35"/>
    <d v="1899-12-30T01:00:00"/>
    <d v="1899-12-30T11:45:00"/>
    <d v="1899-12-30T12:45:00"/>
    <d v="1899-12-30T01:00:00"/>
    <s v="DCO"/>
    <s v="N/A"/>
  </r>
  <r>
    <n v="14029"/>
    <x v="24"/>
    <x v="7"/>
    <s v="LIFT IFTS 24-03 SAUDI"/>
    <s v="IFTS"/>
    <n v="46"/>
    <s v="ACS"/>
    <n v="14"/>
    <m/>
    <s v="X"/>
    <x v="5"/>
    <s v="NET"/>
    <s v="DECI_PGM"/>
    <m/>
    <n v="14030"/>
    <s v="NET PGM01"/>
    <s v="07:05"/>
    <s v="08:05"/>
    <d v="1899-12-30T01:00:00"/>
    <d v="1899-12-30T07:05:00"/>
    <d v="1899-12-30T08:05:00"/>
    <d v="1899-12-30T01:00:00"/>
    <s v="DCO"/>
    <s v="N/A"/>
  </r>
  <r>
    <n v="14030"/>
    <x v="24"/>
    <x v="7"/>
    <s v="LIFT IFTS 24-03 SAUDI"/>
    <s v="IFTS"/>
    <n v="45"/>
    <s v="ACS"/>
    <n v="12"/>
    <m/>
    <s v="X"/>
    <x v="4"/>
    <s v="NET"/>
    <s v="DECI_PGM"/>
    <m/>
    <n v="14029"/>
    <s v="NET PGM01"/>
    <d v="1899-12-30T07:05:00"/>
    <d v="1899-12-30T08:05:00"/>
    <d v="1899-12-30T01:00:00"/>
    <d v="1899-12-30T07:05:00"/>
    <d v="1899-12-30T08:05:00"/>
    <d v="1899-12-30T01:00:00"/>
    <s v="DCO"/>
    <s v="N/A"/>
  </r>
  <r>
    <n v="14031"/>
    <x v="24"/>
    <x v="7"/>
    <s v="LIFT IFTS 24-03 SAUDI"/>
    <s v="IFTS"/>
    <n v="47"/>
    <s v="IFTS"/>
    <n v="22"/>
    <m/>
    <s v="X"/>
    <x v="0"/>
    <s v="STDA"/>
    <s v="AAR"/>
    <m/>
    <m/>
    <s v="FMS AAR01"/>
    <s v="07:05"/>
    <s v="08:05"/>
    <d v="1899-12-30T01:00:00"/>
    <s v="07:05"/>
    <d v="1899-12-30T07:55:00"/>
    <d v="1899-12-30T00:50:00"/>
    <s v="DCO"/>
    <s v="N/A"/>
  </r>
  <r>
    <n v="14032"/>
    <x v="24"/>
    <x v="7"/>
    <s v="LIFT 24-44 ITA"/>
    <s v="AMI"/>
    <n v="73"/>
    <s v="ACS"/>
    <n v="2"/>
    <s v="X"/>
    <m/>
    <x v="6"/>
    <s v="STDA"/>
    <s v="LOW LEVEL"/>
    <m/>
    <m/>
    <s v="SD ERT02"/>
    <s v="07:05"/>
    <s v="08:05"/>
    <d v="1899-12-30T01:00:00"/>
    <s v="07:05"/>
    <s v="08:05"/>
    <d v="1899-12-30T01:00:00"/>
    <s v="DCO"/>
    <s v="N/A"/>
  </r>
  <r>
    <n v="14033"/>
    <x v="24"/>
    <x v="7"/>
    <s v="LIFT 24-44 ITA"/>
    <s v="AMI"/>
    <n v="70"/>
    <s v="IFTS"/>
    <n v="9"/>
    <s v="X"/>
    <m/>
    <x v="5"/>
    <s v="STDA"/>
    <s v="AAR"/>
    <m/>
    <m/>
    <s v="FMS AAR01"/>
    <s v="08:35"/>
    <s v="09:35"/>
    <d v="1899-12-30T01:00:00"/>
    <d v="1899-12-30T08:35:00"/>
    <d v="1899-12-30T09:35:00"/>
    <d v="1899-12-30T01:00:00"/>
    <s v="DCO"/>
    <s v="N/A"/>
  </r>
  <r>
    <n v="14034"/>
    <x v="24"/>
    <x v="7"/>
    <s v="LIFT IFTS 24-05 AUT"/>
    <s v="IFTS"/>
    <n v="64"/>
    <s v="ACS"/>
    <n v="33"/>
    <m/>
    <s v="X"/>
    <x v="4"/>
    <s v="STDA"/>
    <s v="DECI_STD"/>
    <m/>
    <m/>
    <s v="PT EMR04"/>
    <s v="08:35"/>
    <s v="09:35"/>
    <d v="1899-12-30T01:00:00"/>
    <d v="1899-12-30T08:35:00"/>
    <d v="1899-12-30T09:55:00"/>
    <d v="1899-12-30T01:20:00"/>
    <s v="DCO"/>
    <s v="N/A"/>
  </r>
  <r>
    <n v="14035"/>
    <x v="24"/>
    <x v="7"/>
    <s v="IFTS LIFT 24-02 QATAR"/>
    <s v="QATAR"/>
    <n v="51"/>
    <s v="IFTS"/>
    <n v="23"/>
    <s v="X"/>
    <m/>
    <x v="0"/>
    <s v="STDA"/>
    <s v="CAS_DECI"/>
    <m/>
    <m/>
    <s v="FMS CAS02"/>
    <s v="08:35"/>
    <s v="09:35"/>
    <d v="1899-12-30T01:00:00"/>
    <s v="08:35"/>
    <s v="09:35"/>
    <d v="1899-12-30T01:00:00"/>
    <s v="DCO"/>
    <s v="N/A"/>
  </r>
  <r>
    <n v="14036"/>
    <x v="24"/>
    <x v="7"/>
    <s v="LIFT IFTS 24-04 HUN"/>
    <s v="IFTS"/>
    <n v="62"/>
    <s v="ACS"/>
    <n v="17"/>
    <m/>
    <s v="X"/>
    <x v="1"/>
    <s v="STDA"/>
    <s v="DECI_STD"/>
    <m/>
    <m/>
    <s v="PT NIT01"/>
    <s v="08:35"/>
    <s v="09:35"/>
    <d v="1899-12-30T01:00:00"/>
    <s v="08:35"/>
    <s v="09:35"/>
    <d v="1899-12-30T01:00:00"/>
    <s v="DCO"/>
    <s v="N/A"/>
  </r>
  <r>
    <n v="14037"/>
    <x v="24"/>
    <x v="7"/>
    <s v="LIFT IFTS 24-04 HUN"/>
    <s v="IFTS"/>
    <n v="63"/>
    <s v="ACS"/>
    <n v="9"/>
    <m/>
    <s v="X"/>
    <x v="6"/>
    <s v="STDA"/>
    <s v="DECI_STD"/>
    <m/>
    <m/>
    <s v="PT NIT01"/>
    <s v="08:35"/>
    <s v="09:35"/>
    <d v="1899-12-30T01:00:00"/>
    <s v="08:35"/>
    <s v="09:35"/>
    <d v="1899-12-30T01:00:00"/>
    <s v="DCO"/>
    <s v="N/A"/>
  </r>
  <r>
    <n v="14038"/>
    <x v="24"/>
    <x v="7"/>
    <s v="LIP IFTS 24-02"/>
    <s v="IFTS"/>
    <n v="3"/>
    <s v="IFTS"/>
    <n v="22"/>
    <m/>
    <s v="X"/>
    <x v="0"/>
    <s v="STDA"/>
    <s v="DECI_STD_NVG"/>
    <m/>
    <m/>
    <s v="FMS R2RNVG01"/>
    <s v="10:05"/>
    <s v="11:05"/>
    <d v="1899-12-30T01:00:00"/>
    <s v="10:05"/>
    <d v="1899-12-30T11:15:00"/>
    <d v="1899-12-30T01:10:00"/>
    <s v="DCO"/>
    <s v="N/A"/>
  </r>
  <r>
    <n v="14039"/>
    <x v="24"/>
    <x v="7"/>
    <s v="LIP 24-03 AUT"/>
    <s v="IFTS"/>
    <n v="42"/>
    <s v="ACS"/>
    <n v="2"/>
    <m/>
    <s v="X"/>
    <x v="1"/>
    <s v="STDA"/>
    <s v="PGM"/>
    <m/>
    <m/>
    <s v="SD PGM01"/>
    <s v="10:05"/>
    <s v="11:05"/>
    <d v="1899-12-30T01:00:00"/>
    <s v="10:05"/>
    <s v="11:05"/>
    <d v="1899-12-30T01:00:00"/>
    <s v="DCO"/>
    <s v="N/A"/>
  </r>
  <r>
    <n v="14040"/>
    <x v="24"/>
    <x v="7"/>
    <s v="IP"/>
    <s v="ACS"/>
    <n v="23"/>
    <s v="ACS"/>
    <n v="17"/>
    <m/>
    <s v="X"/>
    <x v="5"/>
    <s v="STDA"/>
    <s v="AAR"/>
    <m/>
    <m/>
    <s v="FMS AAR01"/>
    <s v="11:35"/>
    <s v="12:35"/>
    <d v="1899-12-30T01:00:00"/>
    <d v="1899-12-30T11:35:00"/>
    <d v="1899-12-30T12:35:00"/>
    <d v="1899-12-30T01:00:00"/>
    <s v="DCO"/>
    <s v="N/A"/>
  </r>
  <r>
    <n v="14041"/>
    <x v="24"/>
    <x v="7"/>
    <s v="LIFT IFTS 24-05 GER"/>
    <s v="IFTS"/>
    <n v="67"/>
    <s v="ACS"/>
    <n v="33"/>
    <m/>
    <s v="X"/>
    <x v="4"/>
    <s v="STDA"/>
    <s v="DECI_STD"/>
    <m/>
    <m/>
    <s v="PT EMR03"/>
    <s v="11:35"/>
    <s v="12:35"/>
    <d v="1899-12-30T01:00:00"/>
    <d v="1899-12-30T11:35:00"/>
    <d v="1899-12-30T12:35:00"/>
    <d v="1899-12-30T01:00:00"/>
    <s v="DCO"/>
    <s v="N/A"/>
  </r>
  <r>
    <n v="14042"/>
    <x v="24"/>
    <x v="7"/>
    <s v="IP"/>
    <s v="ACS"/>
    <n v="6"/>
    <s v="ACS"/>
    <n v="9"/>
    <m/>
    <s v="X"/>
    <x v="0"/>
    <s v="STDA"/>
    <s v="AAR"/>
    <m/>
    <m/>
    <s v="FMS AAR01"/>
    <s v="11:35"/>
    <s v="12:35"/>
    <d v="1899-12-30T01:00:00"/>
    <s v="11:35"/>
    <s v="12:35"/>
    <d v="1899-12-30T01:00:00"/>
    <s v="DCO"/>
    <s v="N/A"/>
  </r>
  <r>
    <n v="14043"/>
    <x v="24"/>
    <x v="7"/>
    <s v="LIFT IFTS 24-04 CAN"/>
    <s v="IFTS"/>
    <n v="52"/>
    <s v="IFTS"/>
    <n v="9"/>
    <m/>
    <s v="X"/>
    <x v="1"/>
    <s v="STDA"/>
    <s v="DECI_STD"/>
    <m/>
    <m/>
    <s v="FMS NIT01"/>
    <s v="11:35"/>
    <s v="12:35"/>
    <d v="1899-12-30T01:00:00"/>
    <d v="1899-12-30T11:30:00"/>
    <d v="1899-12-30T12:30:00"/>
    <d v="1899-12-30T01:00:00"/>
    <s v="DCO"/>
    <s v="N/A"/>
  </r>
  <r>
    <n v="14044"/>
    <x v="24"/>
    <x v="7"/>
    <s v="LIFT IFTS 24-04 CAN"/>
    <s v="IFTS"/>
    <n v="51"/>
    <s v="IFTS"/>
    <n v="23"/>
    <m/>
    <s v="X"/>
    <x v="6"/>
    <s v="STDA"/>
    <s v="DECI_STD"/>
    <m/>
    <m/>
    <s v="FMS NIT01"/>
    <s v="11:35"/>
    <s v="12:35"/>
    <d v="1899-12-30T01:00:00"/>
    <s v="11:35"/>
    <s v="12:35"/>
    <d v="1899-12-30T01:00:00"/>
    <s v="DCO"/>
    <s v="N/A"/>
  </r>
  <r>
    <n v="14045"/>
    <x v="24"/>
    <x v="7"/>
    <s v="IFTS LIFT 24-02 QATAR"/>
    <s v="QATAR"/>
    <n v="51"/>
    <s v="ACS"/>
    <n v="12"/>
    <s v="X"/>
    <m/>
    <x v="5"/>
    <s v="NET"/>
    <s v="DECI_STD"/>
    <m/>
    <n v="14046"/>
    <s v="FMSC HBFM01"/>
    <s v="13:05"/>
    <s v="14:05"/>
    <d v="1899-12-30T01:00:00"/>
    <d v="1899-12-30T13:05:00"/>
    <d v="1899-12-30T14:05:00"/>
    <d v="1899-12-30T01:00:00"/>
    <s v="DCO"/>
    <s v="N/A"/>
  </r>
  <r>
    <n v="14046"/>
    <x v="24"/>
    <x v="7"/>
    <s v="LIFT IFTS 24-03 SAUDI"/>
    <s v="IFTS"/>
    <n v="45"/>
    <s v="ACS"/>
    <n v="2"/>
    <m/>
    <s v="X"/>
    <x v="0"/>
    <s v="STDA"/>
    <s v="AAR"/>
    <m/>
    <m/>
    <s v="FMS AAR01"/>
    <s v="13:05"/>
    <s v="14:05"/>
    <d v="1899-12-30T01:00:00"/>
    <s v="13:05"/>
    <s v="14:05"/>
    <d v="1899-12-30T01:00:00"/>
    <s v="DCO"/>
    <s v="N/A"/>
  </r>
  <r>
    <n v="14047"/>
    <x v="24"/>
    <x v="7"/>
    <s v="LIFT IFTS 24-04 SPA"/>
    <s v="IFTS"/>
    <n v="61"/>
    <s v="ACS"/>
    <n v="14"/>
    <m/>
    <s v="X"/>
    <x v="1"/>
    <s v="STDA"/>
    <s v="DECI_STD"/>
    <m/>
    <m/>
    <s v="PT NIT01"/>
    <s v="13:05"/>
    <s v="14:05"/>
    <d v="1899-12-30T01:00:00"/>
    <s v="13:05"/>
    <s v="14:05"/>
    <d v="1899-12-30T01:00:00"/>
    <s v="DCO"/>
    <s v="N/A"/>
  </r>
  <r>
    <n v="14048"/>
    <x v="24"/>
    <x v="7"/>
    <s v="LIFT IFTS 24-04 SPA"/>
    <s v="IFTS"/>
    <n v="58"/>
    <s v="ACS"/>
    <n v="30"/>
    <m/>
    <s v="X"/>
    <x v="6"/>
    <s v="STDA"/>
    <s v="DECI_STD"/>
    <m/>
    <m/>
    <s v="PT NIT01"/>
    <s v="13:05"/>
    <s v="14:05"/>
    <d v="1899-12-30T01:00:00"/>
    <s v="13:05"/>
    <s v="14:05"/>
    <d v="1899-12-30T01:00:00"/>
    <s v="DCO"/>
    <s v="N/A"/>
  </r>
  <r>
    <n v="14049"/>
    <x v="24"/>
    <x v="7"/>
    <s v="LIFT IFTS 24-04 CAN"/>
    <s v="IFTS"/>
    <n v="53"/>
    <s v="ACS"/>
    <n v="9"/>
    <m/>
    <s v="X"/>
    <x v="6"/>
    <s v="STDA"/>
    <s v="DECI_STD"/>
    <m/>
    <m/>
    <s v="PT NAV02"/>
    <s v="14:35"/>
    <s v="15:35"/>
    <d v="1899-12-30T01:00:00"/>
    <s v="14:35"/>
    <s v="15:35"/>
    <d v="1899-12-30T01:00:00"/>
    <s v="DCO"/>
    <s v="N/A"/>
  </r>
  <r>
    <n v="14050"/>
    <x v="24"/>
    <x v="7"/>
    <s v="LIFT IFTS 24-05 AUT"/>
    <s v="IFTS"/>
    <n v="65"/>
    <s v="IFTS"/>
    <n v="23"/>
    <m/>
    <s v="X"/>
    <x v="1"/>
    <s v="STDA"/>
    <s v="DECI_STD"/>
    <m/>
    <m/>
    <s v="PT EMR04"/>
    <s v="14:35"/>
    <s v="15:35"/>
    <d v="1899-12-30T01:00:00"/>
    <s v="14:35"/>
    <s v="15:35"/>
    <d v="1899-12-30T01:00:00"/>
    <s v="DCO"/>
    <s v="N/A"/>
  </r>
  <r>
    <n v="14051"/>
    <x v="85"/>
    <x v="7"/>
    <s v="IFTS LIFT 24-02 QATAR"/>
    <s v="QATAR"/>
    <n v="53"/>
    <s v="ACS"/>
    <n v="14"/>
    <s v="X"/>
    <m/>
    <x v="5"/>
    <s v="NET"/>
    <s v="DECI_STD"/>
    <m/>
    <n v="14052"/>
    <s v="FMSC HBFM01"/>
    <s v="07:05"/>
    <s v="08:05"/>
    <d v="1899-12-30T01:00:00"/>
    <d v="1899-12-30T07:05:00"/>
    <d v="1899-12-30T08:05:00"/>
    <d v="1899-12-30T01:00:00"/>
    <s v="DCO"/>
    <s v="N/A"/>
  </r>
  <r>
    <n v="14052"/>
    <x v="85"/>
    <x v="7"/>
    <s v="LIFT IFTS 24-03 SAUDI"/>
    <s v="IFTS"/>
    <n v="45"/>
    <s v="ACS"/>
    <n v="5"/>
    <m/>
    <s v="X"/>
    <x v="1"/>
    <s v="NET"/>
    <s v="DECI_PGM"/>
    <m/>
    <n v="14053"/>
    <s v="NET PGM02"/>
    <s v="07:05"/>
    <s v="08:05"/>
    <d v="1899-12-30T01:00:00"/>
    <s v="07:05"/>
    <s v="08:05"/>
    <d v="1899-12-30T01:00:00"/>
    <s v="DCO"/>
    <s v="N/A"/>
  </r>
  <r>
    <n v="14053"/>
    <x v="85"/>
    <x v="7"/>
    <s v="LIFT IFTS 24-03 SAUDI"/>
    <s v="IFTS"/>
    <n v="47"/>
    <s v="IFTS"/>
    <n v="22"/>
    <m/>
    <s v="X"/>
    <x v="6"/>
    <s v="NET"/>
    <s v="DECI_PGM"/>
    <m/>
    <n v="14052"/>
    <s v="NET PGM01"/>
    <s v="07:05"/>
    <s v="08:05"/>
    <d v="1899-12-30T01:00:00"/>
    <s v="07:05"/>
    <s v="08:05"/>
    <d v="1899-12-30T01:00:00"/>
    <s v="DCO"/>
    <s v="N/A"/>
  </r>
  <r>
    <n v="14054"/>
    <x v="85"/>
    <x v="7"/>
    <s v="LIFT 24-44 ITA"/>
    <s v="AMI"/>
    <n v="73"/>
    <s v="ACS"/>
    <n v="10"/>
    <s v="X"/>
    <m/>
    <x v="0"/>
    <s v="STDA"/>
    <s v="AAR"/>
    <m/>
    <m/>
    <s v="SD AAR01"/>
    <s v="07:05"/>
    <s v="08:05"/>
    <d v="1899-12-30T01:00:00"/>
    <s v="07:05"/>
    <s v="08:05"/>
    <d v="1899-12-30T01:00:00"/>
    <s v="DCO"/>
    <s v="N/A"/>
  </r>
  <r>
    <n v="14055"/>
    <x v="85"/>
    <x v="7"/>
    <s v="IFTS LIFT 24-02 QATAR"/>
    <s v="QATAR"/>
    <n v="54"/>
    <s v="ACS"/>
    <n v="17"/>
    <s v="X"/>
    <m/>
    <x v="5"/>
    <s v="NET"/>
    <s v="DECI_STD"/>
    <m/>
    <n v="14056"/>
    <s v="FMSC HBFM02"/>
    <s v="08:35"/>
    <s v="09:35"/>
    <d v="1899-12-30T01:00:00"/>
    <d v="1899-12-30T08:35:00"/>
    <d v="1899-12-30T09:35:00"/>
    <d v="1899-12-30T01:00:00"/>
    <s v="DCO"/>
    <s v="N/A"/>
  </r>
  <r>
    <n v="14056"/>
    <x v="85"/>
    <x v="7"/>
    <s v="LIFT IFTS 24-03 CAN"/>
    <s v="IFTS"/>
    <n v="38"/>
    <s v="IFTS"/>
    <n v="23"/>
    <m/>
    <s v="X"/>
    <x v="0"/>
    <s v="NET"/>
    <s v="DECI_STD"/>
    <m/>
    <n v="14057"/>
    <s v="FMSC HACM01"/>
    <s v="08:35"/>
    <s v="09:35"/>
    <d v="1899-12-30T01:00:00"/>
    <s v="08:35"/>
    <s v="09:35"/>
    <d v="1899-12-30T01:00:00"/>
    <s v="DCO"/>
    <s v="N/A"/>
  </r>
  <r>
    <n v="14057"/>
    <x v="85"/>
    <x v="7"/>
    <s v="LIFT IFTS 24-04 SPA"/>
    <s v="IFTS"/>
    <n v="59"/>
    <s v="ACS"/>
    <n v="2"/>
    <m/>
    <s v="X"/>
    <x v="6"/>
    <s v="STDA"/>
    <s v="DECI_STD"/>
    <m/>
    <m/>
    <s v="PT NIT01"/>
    <s v="08:35"/>
    <s v="09:35"/>
    <d v="1899-12-30T01:00:00"/>
    <s v="08:35"/>
    <s v="09:35"/>
    <d v="1899-12-30T01:00:00"/>
    <s v="DCO"/>
    <s v="N/A"/>
  </r>
  <r>
    <n v="14058"/>
    <x v="85"/>
    <x v="7"/>
    <s v="IFTS LIFT 24-02 QATAR"/>
    <s v="QATAR"/>
    <n v="51"/>
    <s v="ACS"/>
    <n v="12"/>
    <s v="X"/>
    <m/>
    <x v="5"/>
    <s v="NET"/>
    <s v="DECI_STD"/>
    <m/>
    <n v="14059"/>
    <s v="FMSC HBFM02"/>
    <s v="10:05"/>
    <s v="11:05"/>
    <d v="1899-12-30T01:00:00"/>
    <d v="1899-12-30T10:05:00"/>
    <d v="1899-12-30T11:05:00"/>
    <d v="1899-12-30T01:00:00"/>
    <s v="DCO"/>
    <s v="N/A"/>
  </r>
  <r>
    <n v="14059"/>
    <x v="85"/>
    <x v="7"/>
    <s v="IFTS LIFT 24-02 QATAR"/>
    <s v="QATAR"/>
    <n v="55"/>
    <s v="IFTS"/>
    <n v="22"/>
    <s v="X"/>
    <m/>
    <x v="0"/>
    <s v="NET"/>
    <s v="DECI_STD"/>
    <m/>
    <n v="14060"/>
    <s v="FMSC HBFM02"/>
    <s v="10:05"/>
    <s v="11:05"/>
    <d v="1899-12-30T01:00:00"/>
    <s v="10:05"/>
    <s v="11:05"/>
    <d v="1899-12-30T01:00:00"/>
    <s v="DCO"/>
    <s v="N/A"/>
  </r>
  <r>
    <n v="14060"/>
    <x v="85"/>
    <x v="7"/>
    <s v="LIFT IFTS 24-05 GER"/>
    <s v="IFTS"/>
    <n v="67"/>
    <s v="ACS"/>
    <n v="5"/>
    <m/>
    <s v="X"/>
    <x v="6"/>
    <s v="STDA"/>
    <s v="DECI_STD"/>
    <m/>
    <m/>
    <s v="PT EMR04"/>
    <s v="10:05"/>
    <s v="11:05"/>
    <d v="1899-12-30T01:00:00"/>
    <s v="10:05"/>
    <s v="11:05"/>
    <d v="1899-12-30T01:00:00"/>
    <s v="DCO"/>
    <s v="N/A"/>
  </r>
  <r>
    <n v="14061"/>
    <x v="85"/>
    <x v="7"/>
    <s v="LIFT IFTS 24-03 CAN"/>
    <s v="IFTS"/>
    <n v="37"/>
    <s v="ACS"/>
    <n v="9"/>
    <m/>
    <s v="X"/>
    <x v="5"/>
    <s v="NET"/>
    <s v="DECI_STD"/>
    <m/>
    <n v="14062"/>
    <s v="FMSC HACM01"/>
    <s v="11:35"/>
    <s v="12:35"/>
    <d v="1899-12-30T01:00:00"/>
    <d v="1899-12-30T11:35:00"/>
    <d v="1899-12-30T12:35:00"/>
    <d v="1899-12-30T01:00:00"/>
    <s v="DCO"/>
    <s v="N/A"/>
  </r>
  <r>
    <n v="14062"/>
    <x v="85"/>
    <x v="7"/>
    <s v="LIFT IFTS 24-03 SAUDI"/>
    <s v="IFTS"/>
    <n v="47"/>
    <s v="ACS"/>
    <n v="17"/>
    <m/>
    <s v="X"/>
    <x v="0"/>
    <s v="NET"/>
    <s v="DECI_PGM"/>
    <m/>
    <n v="14063"/>
    <s v="NET PGM02"/>
    <s v="11:35"/>
    <s v="12:35"/>
    <d v="1899-12-30T01:00:00"/>
    <s v="11:35"/>
    <s v="12:35"/>
    <d v="1899-12-30T01:00:00"/>
    <s v="DCO"/>
    <s v="N/A"/>
  </r>
  <r>
    <n v="14063"/>
    <x v="85"/>
    <x v="7"/>
    <s v="LIFT IFTS 24-03 SAUDI"/>
    <s v="IFTS"/>
    <n v="46"/>
    <s v="IFTS"/>
    <n v="9"/>
    <m/>
    <s v="X"/>
    <x v="1"/>
    <s v="NET"/>
    <s v="DECI_PGM"/>
    <m/>
    <n v="14062"/>
    <s v="NET PGM02"/>
    <s v="11:35"/>
    <s v="12:35"/>
    <d v="1899-12-30T01:00:00"/>
    <s v="11:35"/>
    <s v="12:35"/>
    <d v="1899-12-30T01:00:00"/>
    <s v="DCO"/>
    <s v="N/A"/>
  </r>
  <r>
    <n v="14064"/>
    <x v="85"/>
    <x v="7"/>
    <s v="LIFT IFTS 24-03 SAUDI"/>
    <s v="IFTS"/>
    <n v="45"/>
    <s v="ACS"/>
    <n v="2"/>
    <m/>
    <s v="X"/>
    <x v="6"/>
    <s v="STDA"/>
    <s v="DECI_STD"/>
    <m/>
    <m/>
    <s v="PT ERT02"/>
    <s v="11:35"/>
    <s v="12:35"/>
    <d v="1899-12-30T01:00:00"/>
    <s v="11:35"/>
    <s v="12:35"/>
    <d v="1899-12-30T01:00:00"/>
    <s v="DCO"/>
    <s v="N/A"/>
  </r>
  <r>
    <n v="14065"/>
    <x v="85"/>
    <x v="7"/>
    <s v="IFTS LIFT 24-02 QATAR"/>
    <s v="QATAR"/>
    <n v="53"/>
    <s v="ACS"/>
    <n v="14"/>
    <s v="X"/>
    <m/>
    <x v="5"/>
    <s v="NET"/>
    <s v="DECI_STD"/>
    <m/>
    <n v="14066"/>
    <s v="FMSC HBFM02"/>
    <s v="13:05"/>
    <s v="14:05"/>
    <d v="1899-12-30T01:00:00"/>
    <d v="1899-12-30T13:05:00"/>
    <d v="1899-12-30T14:05:00"/>
    <d v="1899-12-30T01:00:00"/>
    <s v="DCO"/>
    <s v="N/A"/>
  </r>
  <r>
    <n v="14066"/>
    <x v="85"/>
    <x v="7"/>
    <s v="LIP 24-03 SGP"/>
    <s v="IFTS"/>
    <n v="41"/>
    <s v="ACS"/>
    <n v="12"/>
    <m/>
    <s v="X"/>
    <x v="1"/>
    <s v="NET"/>
    <s v="PGM"/>
    <m/>
    <n v="14067"/>
    <s v="SD PGM02"/>
    <s v="13:05"/>
    <s v="14:05"/>
    <d v="1899-12-30T01:00:00"/>
    <d v="1899-12-30T13:10:00"/>
    <d v="1899-12-30T14:10:00"/>
    <d v="1899-12-30T01:00:00"/>
    <s v="DCO"/>
    <s v="N/A"/>
  </r>
  <r>
    <n v="14067"/>
    <x v="85"/>
    <x v="7"/>
    <s v="LIP 24-03 AUT"/>
    <s v="IFTS"/>
    <n v="42"/>
    <s v="IFTS"/>
    <n v="22"/>
    <m/>
    <s v="X"/>
    <x v="6"/>
    <s v="NET"/>
    <s v="PGM"/>
    <m/>
    <n v="14066"/>
    <s v="SD PGM02"/>
    <s v="13:05"/>
    <s v="14:05"/>
    <d v="1899-12-30T01:00:00"/>
    <d v="1899-12-30T13:10:00"/>
    <d v="1899-12-30T14:10:00"/>
    <d v="1899-12-30T01:00:00"/>
    <s v="DCO"/>
    <s v="N/A"/>
  </r>
  <r>
    <n v="14068"/>
    <x v="85"/>
    <x v="7"/>
    <s v="LIFT IFTS 24-04 SPA"/>
    <s v="IFTS"/>
    <n v="58"/>
    <s v="ACS"/>
    <n v="10"/>
    <m/>
    <s v="X"/>
    <x v="0"/>
    <s v="STDA"/>
    <s v="DECI_STD"/>
    <m/>
    <m/>
    <s v="FMS NIT01"/>
    <s v="13:05"/>
    <s v="14:05"/>
    <d v="1899-12-30T01:00:00"/>
    <d v="1899-12-30T13:05:00"/>
    <d v="1899-12-30T14:15:00"/>
    <d v="1899-12-30T01:10:00"/>
    <s v="DCO"/>
    <s v="N/A"/>
  </r>
  <r>
    <n v="14069"/>
    <x v="85"/>
    <x v="7"/>
    <s v="LIFT IFTS 24-03 CAN"/>
    <s v="IFTS"/>
    <n v="38"/>
    <s v="ACS"/>
    <n v="9"/>
    <m/>
    <s v="X"/>
    <x v="5"/>
    <s v="NET"/>
    <s v="DECI_STD"/>
    <m/>
    <n v="14070"/>
    <s v="FMSC HACM02"/>
    <s v="14:35"/>
    <s v="15:35"/>
    <d v="1899-12-30T01:00:00"/>
    <d v="1899-12-30T14:35:00"/>
    <d v="1899-12-30T15:35:00"/>
    <d v="1899-12-30T01:00:00"/>
    <s v="DCO"/>
    <s v="N/A"/>
  </r>
  <r>
    <n v="14070"/>
    <x v="85"/>
    <x v="7"/>
    <s v="LIFT IFTS 24-04 JPN"/>
    <s v="IFTS"/>
    <n v="55"/>
    <s v="IFTS"/>
    <n v="23"/>
    <m/>
    <s v="X"/>
    <x v="0"/>
    <s v="NET"/>
    <s v="DECI_STD"/>
    <m/>
    <n v="14071"/>
    <s v="FMS EMR01"/>
    <s v="14:35"/>
    <s v="15:35"/>
    <d v="1899-12-30T01:00:00"/>
    <d v="1899-12-30T14:35:00"/>
    <d v="1899-12-30T15:35:00"/>
    <d v="1899-12-30T01:00:00"/>
    <s v="DCO"/>
    <s v="N/A"/>
  </r>
  <r>
    <n v="14071"/>
    <x v="85"/>
    <x v="7"/>
    <s v="LIFT IFTS 24-04 SPA"/>
    <s v="IFTS"/>
    <n v="61"/>
    <s v="IFTS"/>
    <n v="9"/>
    <m/>
    <s v="X"/>
    <x v="1"/>
    <s v="NET"/>
    <s v="DECI_STD"/>
    <m/>
    <n v="14070"/>
    <s v="FMS NIT01"/>
    <s v="14:35"/>
    <s v="15:35"/>
    <d v="1899-12-30T01:00:00"/>
    <d v="1899-12-30T14:35:00"/>
    <d v="1899-12-30T15:35:00"/>
    <d v="1899-12-30T01:00:00"/>
    <s v="DCO"/>
    <s v="N/A"/>
  </r>
  <r>
    <n v="14072"/>
    <x v="25"/>
    <x v="7"/>
    <s v="LIFT IFTS 24-03 SAUDI"/>
    <s v="IFTS"/>
    <n v="47"/>
    <s v="ACS"/>
    <n v="30"/>
    <m/>
    <s v="X"/>
    <x v="5"/>
    <s v="NET"/>
    <s v="DECI_PGM"/>
    <m/>
    <n v="14073"/>
    <s v="NET PGM03"/>
    <s v="07:05"/>
    <s v="08:05"/>
    <d v="1899-12-30T01:00:00"/>
    <d v="1899-12-30T07:05:00"/>
    <d v="1899-12-30T07:55:00"/>
    <d v="1899-12-30T00:50:00"/>
    <s v="DCO"/>
    <s v="N/A"/>
  </r>
  <r>
    <n v="14073"/>
    <x v="25"/>
    <x v="7"/>
    <s v="LIFT 24-44 ITA"/>
    <s v="AMI"/>
    <n v="71"/>
    <s v="IFTS"/>
    <n v="22"/>
    <s v="X"/>
    <m/>
    <x v="0"/>
    <s v="STDA"/>
    <s v="AAR"/>
    <m/>
    <m/>
    <s v="SD AAR01"/>
    <s v="07:05"/>
    <s v="08:05"/>
    <d v="1899-12-30T01:00:00"/>
    <s v="07:05"/>
    <d v="1899-12-30T07:55:00"/>
    <d v="1899-12-30T00:50:00"/>
    <s v="DCO"/>
    <s v="N/A"/>
  </r>
  <r>
    <n v="14074"/>
    <x v="25"/>
    <x v="7"/>
    <s v="LIFT IFTS 24-03 UK"/>
    <s v="IFTS"/>
    <n v="40"/>
    <s v="ACS"/>
    <n v="17"/>
    <m/>
    <s v="X"/>
    <x v="5"/>
    <s v="NET"/>
    <s v="DECI_STD"/>
    <m/>
    <n v="14075"/>
    <s v="FMSC OACM01"/>
    <s v="08:35"/>
    <s v="09:35"/>
    <d v="1899-12-30T01:00:00"/>
    <d v="1899-12-30T08:35:00"/>
    <d v="1899-12-30T09:35:00"/>
    <d v="1899-12-30T01:00:00"/>
    <s v="DCO"/>
    <s v="N/A"/>
  </r>
  <r>
    <n v="14075"/>
    <x v="25"/>
    <x v="7"/>
    <s v="LIFT IFTS 24-04 SPA"/>
    <s v="IFTS"/>
    <n v="59"/>
    <s v="ACS"/>
    <n v="5"/>
    <m/>
    <s v="X"/>
    <x v="0"/>
    <s v="STDA"/>
    <s v="DECI_STD"/>
    <m/>
    <m/>
    <s v="FMS NIT01"/>
    <s v="08:35"/>
    <s v="09:35"/>
    <d v="1899-12-30T01:00:00"/>
    <d v="1899-12-30T08:35:00"/>
    <d v="1899-12-30T09:35:00"/>
    <d v="1899-12-30T01:00:00"/>
    <s v="DCO"/>
    <s v="N/A"/>
  </r>
  <r>
    <n v="14076"/>
    <x v="25"/>
    <x v="7"/>
    <s v="LIFT IFTS 24-04 CAN"/>
    <s v="IFTS"/>
    <n v="53"/>
    <s v="IFTS"/>
    <n v="23"/>
    <m/>
    <s v="X"/>
    <x v="1"/>
    <s v="STDA"/>
    <s v="DECI_STD"/>
    <m/>
    <m/>
    <s v="PT NIT01"/>
    <s v="08:35"/>
    <s v="09:35"/>
    <d v="1899-12-30T01:00:00"/>
    <d v="1899-12-30T08:35:00"/>
    <d v="1899-12-30T09:35:00"/>
    <d v="1899-12-30T01:00:00"/>
    <s v="DCO"/>
    <s v="N/A"/>
  </r>
  <r>
    <n v="14077"/>
    <x v="25"/>
    <x v="7"/>
    <s v="LIFT IFTS 24-03 UK"/>
    <s v="IFTS"/>
    <n v="39"/>
    <s v="ACS"/>
    <n v="9"/>
    <m/>
    <s v="X"/>
    <x v="0"/>
    <s v="NET"/>
    <s v="DECI_STD"/>
    <m/>
    <n v="14078"/>
    <s v="FMSC OACM02"/>
    <s v="10:05"/>
    <s v="11:05"/>
    <d v="1899-12-30T01:00:00"/>
    <d v="1899-12-30T10:05:00"/>
    <d v="1899-12-30T11:05:00"/>
    <d v="1899-12-30T01:00:00"/>
    <s v="DCO"/>
    <s v="N/A"/>
  </r>
  <r>
    <n v="14078"/>
    <x v="25"/>
    <x v="7"/>
    <s v="LIFT IFTS 24-03 SAUDI"/>
    <s v="IFTS"/>
    <n v="46"/>
    <s v="ACS"/>
    <n v="10"/>
    <m/>
    <s v="X"/>
    <x v="5"/>
    <s v="NET"/>
    <s v="DECI_PGM"/>
    <m/>
    <n v="14079"/>
    <s v="NET PGM03"/>
    <s v="11:35"/>
    <s v="12:35"/>
    <d v="1899-12-30T01:00:00"/>
    <d v="1899-12-30T11:35:00"/>
    <d v="1899-12-30T12:35:00"/>
    <d v="1899-12-30T01:00:00"/>
    <s v="DCO"/>
    <s v="N/A"/>
  </r>
  <r>
    <n v="14079"/>
    <x v="25"/>
    <x v="7"/>
    <s v="LIFT IFTS 24-03 SAUDI"/>
    <s v="IFTS"/>
    <n v="45"/>
    <s v="ACS"/>
    <n v="12"/>
    <m/>
    <s v="X"/>
    <x v="4"/>
    <s v="NET"/>
    <s v="DECI_PGM"/>
    <m/>
    <n v="14078"/>
    <s v="NET PGM03"/>
    <d v="1899-12-30T11:35:00"/>
    <d v="1899-12-30T12:35:00"/>
    <d v="1899-12-30T01:00:00"/>
    <d v="1899-12-30T11:35:00"/>
    <d v="1899-12-30T12:35:00"/>
    <d v="1899-12-30T01:00:00"/>
    <s v="DCO"/>
    <s v="N/A"/>
  </r>
  <r>
    <n v="14080"/>
    <x v="25"/>
    <x v="7"/>
    <s v="LIFT IFTS 24-04 CAN"/>
    <s v="IFTS"/>
    <n v="54"/>
    <s v="ACS"/>
    <n v="17"/>
    <m/>
    <s v="X"/>
    <x v="0"/>
    <s v="STDA"/>
    <s v="DECI_STD"/>
    <m/>
    <m/>
    <s v="FMS NIT01"/>
    <s v="11:35"/>
    <s v="12:35"/>
    <d v="1899-12-30T01:00:00"/>
    <d v="1899-12-30T11:35:00"/>
    <d v="1899-12-30T12:35:00"/>
    <d v="1899-12-30T01:00:00"/>
    <s v="DCO"/>
    <s v="N/A"/>
  </r>
  <r>
    <n v="14081"/>
    <x v="25"/>
    <x v="7"/>
    <s v="LIFT IFTS 24-03 UK"/>
    <s v="IFTS"/>
    <n v="40"/>
    <s v="ACS"/>
    <n v="2"/>
    <m/>
    <s v="X"/>
    <x v="0"/>
    <s v="NET"/>
    <s v="DECI_STD"/>
    <m/>
    <n v="14082"/>
    <s v="FMSC OACM02"/>
    <s v="13:05"/>
    <s v="14:05"/>
    <d v="1899-12-30T01:00:00"/>
    <d v="1899-12-30T13:05:00"/>
    <d v="1899-12-30T14:05:00"/>
    <d v="1899-12-30T01:00:00"/>
    <s v="DCO"/>
    <s v="N/A"/>
  </r>
  <r>
    <n v="14082"/>
    <x v="25"/>
    <x v="7"/>
    <s v="LIFT IFTS 24-04 CAN"/>
    <s v="IFTS"/>
    <n v="53"/>
    <s v="IFTS"/>
    <n v="22"/>
    <m/>
    <s v="X"/>
    <x v="5"/>
    <s v="STDA"/>
    <s v="DECI_STD"/>
    <m/>
    <m/>
    <s v="FMS NIT01"/>
    <s v="13:05"/>
    <s v="14:05"/>
    <d v="1899-12-30T01:00:00"/>
    <d v="1899-12-30T13:05:00"/>
    <d v="1899-12-30T14:05:00"/>
    <d v="1899-12-30T01:00:00"/>
    <s v="DCO"/>
    <s v="N/A"/>
  </r>
  <r>
    <n v="14083"/>
    <x v="25"/>
    <x v="7"/>
    <s v="LIFT IFTS 24-03 CAN"/>
    <s v="IFTS"/>
    <n v="37"/>
    <s v="ACS"/>
    <n v="13"/>
    <m/>
    <s v="X"/>
    <x v="0"/>
    <s v="NET"/>
    <s v="DECI_STD"/>
    <m/>
    <n v="14084"/>
    <s v="FMSC HACM02"/>
    <s v="14:35"/>
    <s v="15:35"/>
    <d v="1899-12-30T01:00:00"/>
    <d v="1899-12-30T14:35:00"/>
    <d v="1899-12-30T15:35:00"/>
    <d v="1899-12-30T01:00:00"/>
    <s v="DCO"/>
    <s v="N/A"/>
  </r>
  <r>
    <n v="14084"/>
    <x v="86"/>
    <x v="7"/>
    <s v=" IFTS LIFT 24-03 QATAR"/>
    <s v="QATAR"/>
    <n v="57"/>
    <s v="ACS"/>
    <n v="17"/>
    <s v="X"/>
    <m/>
    <x v="5"/>
    <s v="NET"/>
    <s v="LOW LEVEL"/>
    <m/>
    <n v="14085"/>
    <s v="NET TLL01"/>
    <s v="07:05"/>
    <s v="08:05"/>
    <d v="1899-12-30T01:00:00"/>
    <d v="1899-12-30T07:05:00"/>
    <d v="1899-12-30T08:05:00"/>
    <d v="1899-12-30T01:00:00"/>
    <s v="DCO"/>
    <s v="N/A"/>
  </r>
  <r>
    <n v="14085"/>
    <x v="86"/>
    <x v="7"/>
    <s v="LIFT 24-45 ITA"/>
    <s v="AMI"/>
    <n v="34"/>
    <s v="ACS"/>
    <n v="32"/>
    <s v="X"/>
    <m/>
    <x v="0"/>
    <s v="STDA"/>
    <s v="DECI_STD"/>
    <m/>
    <m/>
    <s v="SD EMRSP01"/>
    <s v="07:05"/>
    <s v="08:05"/>
    <d v="1899-12-30T01:00:00"/>
    <d v="1899-12-30T07:05:00"/>
    <d v="1899-12-30T08:05:00"/>
    <d v="1899-12-30T01:00:00"/>
    <s v="DCO"/>
    <s v="N/A"/>
  </r>
  <r>
    <n v="14086"/>
    <x v="86"/>
    <x v="7"/>
    <s v="LIFT IFTS 24-03 UK"/>
    <s v="IFTS"/>
    <n v="39"/>
    <s v="ACS"/>
    <n v="2"/>
    <m/>
    <s v="X"/>
    <x v="5"/>
    <s v="NET"/>
    <s v="DECI_STD"/>
    <m/>
    <n v="14087"/>
    <s v="FMSC HACM01"/>
    <s v="08:35"/>
    <s v="09:35"/>
    <d v="1899-12-30T01:00:00"/>
    <d v="1899-12-30T08:35:00"/>
    <d v="1899-12-30T09:35:00"/>
    <d v="1899-12-30T01:00:00"/>
    <s v="DCO"/>
    <s v="N/A"/>
  </r>
  <r>
    <n v="14087"/>
    <x v="86"/>
    <x v="7"/>
    <s v="LIFT IFTS 24-04 SPA"/>
    <s v="IFTS"/>
    <n v="60"/>
    <s v="ACS"/>
    <n v="10"/>
    <m/>
    <s v="X"/>
    <x v="0"/>
    <s v="STDA"/>
    <s v="DECI_STD"/>
    <m/>
    <m/>
    <s v="PT NIT01"/>
    <s v="08:35"/>
    <s v="09:35"/>
    <d v="1899-12-30T01:00:00"/>
    <d v="1899-12-30T08:35:00"/>
    <d v="1899-12-30T09:35:00"/>
    <d v="1899-12-30T01:00:00"/>
    <s v="DCO"/>
    <s v="N/A"/>
  </r>
  <r>
    <n v="14088"/>
    <x v="86"/>
    <x v="7"/>
    <s v=" IFTS LIFT 24-03 QATAR"/>
    <s v="QATAR"/>
    <n v="61"/>
    <s v="ACS"/>
    <n v="30"/>
    <s v="X"/>
    <m/>
    <x v="5"/>
    <s v="NET"/>
    <s v="LOW LEVEL"/>
    <m/>
    <n v="14089"/>
    <s v="NET TLL01"/>
    <s v="10:05"/>
    <s v="11:05"/>
    <d v="1899-12-30T01:00:00"/>
    <s v="10:05"/>
    <s v="11:05"/>
    <d v="1899-12-30T01:00:00"/>
    <s v="DCO"/>
    <s v="N/A"/>
  </r>
  <r>
    <n v="14089"/>
    <x v="86"/>
    <x v="7"/>
    <s v="LIFT IFTS 24-04 HUN"/>
    <s v="IFTS"/>
    <n v="62"/>
    <s v="ACS"/>
    <n v="32"/>
    <m/>
    <s v="X"/>
    <x v="0"/>
    <s v="STDA"/>
    <s v="DECI_STD"/>
    <m/>
    <m/>
    <s v="FMS NIT01"/>
    <s v="10:05"/>
    <s v="11:05"/>
    <d v="1899-12-30T01:00:00"/>
    <s v="10:05"/>
    <s v="11:05"/>
    <d v="1899-12-30T01:00:00"/>
    <s v="DCO"/>
    <s v="N/A"/>
  </r>
  <r>
    <n v="14090"/>
    <x v="86"/>
    <x v="7"/>
    <s v="LIFT IFTS 24-04 HUN"/>
    <s v="IFTS"/>
    <n v="63"/>
    <s v="IFTS"/>
    <n v="9"/>
    <m/>
    <s v="X"/>
    <x v="1"/>
    <s v="STDA"/>
    <s v="DECI_STD"/>
    <m/>
    <m/>
    <s v="FMS NIT01"/>
    <s v="10:05"/>
    <s v="11:05"/>
    <d v="1899-12-30T01:00:00"/>
    <s v="10:05"/>
    <s v="11:05"/>
    <d v="1899-12-30T01:00:00"/>
    <s v="DCO"/>
    <s v="N/A"/>
  </r>
  <r>
    <n v="14091"/>
    <x v="86"/>
    <x v="7"/>
    <s v="IFTS LIFT 24-02 QATAR"/>
    <s v="QATAR"/>
    <n v="52"/>
    <s v="ACS"/>
    <n v="9"/>
    <s v="X"/>
    <m/>
    <x v="5"/>
    <s v="NET"/>
    <s v="DECI_STD"/>
    <m/>
    <n v="14092"/>
    <s v="FMSC HBFM01"/>
    <s v="11:35"/>
    <s v="12:35"/>
    <d v="1899-12-30T01:00:00"/>
    <d v="1899-12-30T11:35:00"/>
    <d v="1899-12-30T12:35:00"/>
    <d v="1899-12-30T01:00:00"/>
    <s v="DCO"/>
    <s v="N/A"/>
  </r>
  <r>
    <n v="14092"/>
    <x v="86"/>
    <x v="7"/>
    <s v=" IFTS LIFT 24-03 QATAR"/>
    <s v="QATAR"/>
    <n v="56"/>
    <s v="ACS"/>
    <n v="13"/>
    <s v="X"/>
    <m/>
    <x v="0"/>
    <s v="STDA"/>
    <s v="LOW LEVEL"/>
    <m/>
    <n v="14093"/>
    <s v="NET TLL01"/>
    <s v="11:35"/>
    <s v="12:35"/>
    <d v="1899-12-30T01:00:00"/>
    <s v="11:35"/>
    <s v="12:35"/>
    <d v="1899-12-30T01:00:00"/>
    <s v="DCO"/>
    <s v="N/A"/>
  </r>
  <r>
    <n v="14093"/>
    <x v="86"/>
    <x v="7"/>
    <s v=" IFTS LIFT 24-03 QATAR"/>
    <s v="QATAR"/>
    <n v="57"/>
    <s v="IFTS"/>
    <n v="23"/>
    <s v="X"/>
    <m/>
    <x v="1"/>
    <s v="NET"/>
    <s v="LOW LEVEL"/>
    <m/>
    <n v="14092"/>
    <s v="NET TLL02"/>
    <s v="11:35"/>
    <s v="12:35"/>
    <d v="1899-12-30T01:00:00"/>
    <s v="11:35"/>
    <s v="12:35"/>
    <d v="1899-12-30T01:00:00"/>
    <s v="DCO"/>
    <s v="N/A"/>
  </r>
  <r>
    <n v="14094"/>
    <x v="86"/>
    <x v="7"/>
    <s v="LIFT IFTS 24-03 UK"/>
    <s v="IFTS"/>
    <n v="39"/>
    <s v="ACS"/>
    <n v="5"/>
    <m/>
    <s v="X"/>
    <x v="5"/>
    <s v="NET"/>
    <s v="DECI_STD"/>
    <m/>
    <n v="14095"/>
    <s v="FMSC HACM02"/>
    <s v="13:05"/>
    <s v="14:05"/>
    <d v="1899-12-30T01:00:00"/>
    <d v="1899-12-30T13:05:00"/>
    <d v="1899-12-30T14:05:00"/>
    <d v="1899-12-30T01:00:00"/>
    <s v="DCO"/>
    <s v="N/A"/>
  </r>
  <r>
    <n v="14095"/>
    <x v="86"/>
    <x v="7"/>
    <s v="LIFT 24-44 ITA"/>
    <s v="AMI"/>
    <n v="70"/>
    <s v="ACS"/>
    <n v="30"/>
    <s v="X"/>
    <m/>
    <x v="0"/>
    <s v="NET"/>
    <s v="DECI_STD"/>
    <m/>
    <n v="14096"/>
    <s v="SD OBFM01"/>
    <s v="13:05"/>
    <s v="14:05"/>
    <d v="1899-12-30T01:00:00"/>
    <s v="13:05"/>
    <s v="14:05"/>
    <d v="1899-12-30T01:00:00"/>
    <s v="DCO"/>
    <s v="N/A"/>
  </r>
  <r>
    <n v="14096"/>
    <x v="86"/>
    <x v="7"/>
    <s v="LIFT 24-44 ITA"/>
    <s v="AMI"/>
    <n v="72"/>
    <s v="IFTS"/>
    <n v="9"/>
    <s v="X"/>
    <m/>
    <x v="1"/>
    <s v="NET"/>
    <s v="DECI_STD"/>
    <m/>
    <n v="14095"/>
    <s v="SD OBFM01"/>
    <d v="1899-12-30T13:05:00"/>
    <d v="1899-12-30T14:05:00"/>
    <d v="1899-12-30T01:00:00"/>
    <d v="1899-12-30T13:05:00"/>
    <d v="1899-12-30T14:05:00"/>
    <d v="1899-12-30T01:00:00"/>
    <s v="DCO"/>
    <s v="N/A"/>
  </r>
  <r>
    <n v="14097"/>
    <x v="86"/>
    <x v="7"/>
    <s v="LIFT IFTS 24-03 SAUDI"/>
    <s v="IFTS"/>
    <n v="46"/>
    <s v="ACS"/>
    <n v="9"/>
    <m/>
    <s v="X"/>
    <x v="5"/>
    <s v="STDA"/>
    <s v="CAS_DECI"/>
    <m/>
    <m/>
    <s v="FMS CAS01"/>
    <s v="14:35"/>
    <s v="15:35"/>
    <d v="1899-12-30T01:00:00"/>
    <s v="14:35"/>
    <s v="15:35"/>
    <d v="1899-12-30T01:00:00"/>
    <s v="DCO"/>
    <s v="N/A"/>
  </r>
  <r>
    <n v="14098"/>
    <x v="86"/>
    <x v="7"/>
    <s v="LIFT IFTS 24-04 JPN"/>
    <s v="IFTS"/>
    <n v="55"/>
    <s v="ACS"/>
    <n v="14"/>
    <m/>
    <s v="X"/>
    <x v="4"/>
    <s v="STDA"/>
    <s v="DECI_STD"/>
    <m/>
    <m/>
    <s v="PT NAV01"/>
    <s v="14:35"/>
    <s v="15:35"/>
    <d v="1899-12-30T01:00:00"/>
    <s v="14:35"/>
    <s v="15:35"/>
    <d v="1899-12-30T01:00:00"/>
    <s v="DCO"/>
    <s v="N/A"/>
  </r>
  <r>
    <n v="14099"/>
    <x v="86"/>
    <x v="7"/>
    <s v="LIFT IFTS 24-03 SAUDI"/>
    <s v="IFTS"/>
    <n v="45"/>
    <s v="ACS"/>
    <n v="13"/>
    <m/>
    <s v="X"/>
    <x v="0"/>
    <s v="STDA"/>
    <s v="CAS_DECI"/>
    <m/>
    <m/>
    <s v="FMS CAS01"/>
    <s v="14:35"/>
    <s v="15:35"/>
    <d v="1899-12-30T01:00:00"/>
    <s v="14:35"/>
    <s v="15:35"/>
    <d v="1899-12-30T01:00:00"/>
    <s v="DCO"/>
    <s v="N/A"/>
  </r>
  <r>
    <n v="14100"/>
    <x v="86"/>
    <x v="7"/>
    <s v="LIFT IFTS 24-03 SAUDI"/>
    <s v="IFTS"/>
    <n v="47"/>
    <s v="IFTS"/>
    <n v="23"/>
    <m/>
    <s v="X"/>
    <x v="1"/>
    <s v="STDA"/>
    <s v="CAS_DECI"/>
    <m/>
    <m/>
    <s v="FMS CAS01"/>
    <s v="14:35"/>
    <s v="15:35"/>
    <d v="1899-12-30T01:00:00"/>
    <s v="14:35"/>
    <s v="15:35"/>
    <d v="1899-12-30T01:00:00"/>
    <s v="DCO"/>
    <s v="N/A"/>
  </r>
  <r>
    <n v="14101"/>
    <x v="87"/>
    <x v="7"/>
    <s v=" IFTS LIFT 24-03 QATAR"/>
    <s v="QATAR"/>
    <n v="56"/>
    <s v="ACS"/>
    <n v="9"/>
    <s v="X"/>
    <m/>
    <x v="5"/>
    <s v="NET"/>
    <s v="LOW LEVEL"/>
    <m/>
    <n v="14102"/>
    <s v="NET TLL02"/>
    <s v="07:05"/>
    <s v="08:05"/>
    <d v="1899-12-30T01:00:00"/>
    <d v="1899-12-30T07:05:00"/>
    <d v="1899-12-30T08:00:00"/>
    <d v="1899-12-30T00:55:00"/>
    <s v="DCO"/>
    <s v="N/A"/>
  </r>
  <r>
    <n v="14102"/>
    <x v="87"/>
    <x v="7"/>
    <s v=" IFTS LIFT 24-03 QATAR"/>
    <s v="QATAR"/>
    <n v="61"/>
    <s v="ACS"/>
    <n v="2"/>
    <s v="X"/>
    <m/>
    <x v="0"/>
    <s v="NET"/>
    <s v="LOW LEVEL"/>
    <m/>
    <n v="14103"/>
    <s v="NET TLL02"/>
    <s v="07:05"/>
    <s v="08:05"/>
    <d v="1899-12-30T01:00:00"/>
    <s v="07:05"/>
    <s v="08:05"/>
    <d v="1899-12-30T01:00:00"/>
    <s v="DCO"/>
    <s v="N/A"/>
  </r>
  <r>
    <n v="14103"/>
    <x v="87"/>
    <x v="7"/>
    <s v="LIFT 24-44 ITA"/>
    <s v="AMI"/>
    <n v="71"/>
    <s v="ACS"/>
    <n v="10"/>
    <s v="X"/>
    <m/>
    <x v="5"/>
    <s v="NET"/>
    <s v="DECI_STD"/>
    <m/>
    <n v="14104"/>
    <s v="SD OBFM01"/>
    <s v="08:35"/>
    <d v="1899-12-30T09:05:00"/>
    <d v="1899-12-30T00:30:00"/>
    <d v="1899-12-30T08:35:00"/>
    <d v="1899-12-30T09:05:00"/>
    <d v="1899-12-30T00:30:00"/>
    <s v="DCO"/>
    <s v="N/A"/>
  </r>
  <r>
    <n v="14104"/>
    <x v="87"/>
    <x v="7"/>
    <s v="LIFT 24-44 ITA"/>
    <s v="AMI"/>
    <n v="73"/>
    <s v="IFTS"/>
    <n v="23"/>
    <s v="X"/>
    <m/>
    <x v="5"/>
    <s v="NET"/>
    <s v="DECI_STD"/>
    <m/>
    <n v="14105"/>
    <s v="SD OBFM01"/>
    <s v="09:10"/>
    <d v="1899-12-30T09:40:00"/>
    <d v="1899-12-30T00:30:00"/>
    <d v="1899-12-30T09:10:00"/>
    <d v="1899-12-30T09:40:00"/>
    <d v="1899-12-30T00:30:00"/>
    <s v="DCO"/>
    <s v="N/A"/>
  </r>
  <r>
    <n v="14105"/>
    <x v="87"/>
    <x v="7"/>
    <s v="LIFT 24-44 ITA"/>
    <s v="AMI"/>
    <n v="72"/>
    <s v="ACS"/>
    <n v="15"/>
    <s v="X"/>
    <m/>
    <x v="0"/>
    <s v="STDA"/>
    <s v="AAR"/>
    <m/>
    <m/>
    <s v="SD AAR01"/>
    <s v="08:35"/>
    <s v="09:35"/>
    <d v="1899-12-30T01:00:00"/>
    <d v="1899-12-30T08:30:00"/>
    <d v="1899-12-30T09:30:00"/>
    <d v="1899-12-30T01:00:00"/>
    <s v="DCO"/>
    <s v="N/A"/>
  </r>
  <r>
    <n v="14106"/>
    <x v="87"/>
    <x v="7"/>
    <s v="IFTS LIFT 24-02 QATAR"/>
    <s v="QATAR"/>
    <n v="52"/>
    <s v="ACS"/>
    <n v="5"/>
    <s v="X"/>
    <m/>
    <x v="0"/>
    <s v="NET"/>
    <s v="DECI_STD"/>
    <m/>
    <n v="14107"/>
    <s v="FMSC HBFM02"/>
    <s v="10:05"/>
    <s v="11:05"/>
    <d v="1899-12-30T01:00:00"/>
    <d v="1899-12-30T10:05:00"/>
    <d v="1899-12-30T11:05:00"/>
    <d v="1899-12-30T01:00:00"/>
    <s v="DCO"/>
    <s v="N/A"/>
  </r>
  <r>
    <n v="14107"/>
    <x v="87"/>
    <x v="7"/>
    <s v="LIFT IFTS 24-04 JPN"/>
    <s v="IFTS"/>
    <n v="55"/>
    <s v="ACS"/>
    <n v="13"/>
    <m/>
    <s v="X"/>
    <x v="3"/>
    <s v="STDA"/>
    <s v="DECI_STD"/>
    <m/>
    <m/>
    <s v="PT NAV02"/>
    <s v="10:05"/>
    <s v="11:05"/>
    <d v="1899-12-30T01:00:00"/>
    <d v="1899-12-30T10:05:00"/>
    <d v="1899-12-30T11:05:00"/>
    <d v="1899-12-30T01:00:00"/>
    <s v="DCO"/>
    <s v="N/A"/>
  </r>
  <r>
    <n v="14108"/>
    <x v="87"/>
    <x v="7"/>
    <s v="LIFT IFTS 24-03 SAUDI"/>
    <s v="IFTS"/>
    <n v="45"/>
    <s v="IFTS"/>
    <n v="9"/>
    <m/>
    <s v="X"/>
    <x v="5"/>
    <s v="STDA"/>
    <s v="CAS_DECI"/>
    <m/>
    <m/>
    <s v="FMS CAS02"/>
    <s v="11:35"/>
    <s v="12:35"/>
    <d v="1899-12-30T01:00:00"/>
    <s v="11:35"/>
    <s v="12:35"/>
    <d v="1899-12-30T01:00:00"/>
    <s v="DCO"/>
    <s v="N/A"/>
  </r>
  <r>
    <n v="14109"/>
    <x v="87"/>
    <x v="7"/>
    <s v="LIFT IFTS 24-03 SAUDI"/>
    <s v="IFTS"/>
    <n v="46"/>
    <s v="ACS"/>
    <n v="14"/>
    <m/>
    <s v="X"/>
    <x v="0"/>
    <s v="STDA"/>
    <s v="CAS_DECI"/>
    <m/>
    <m/>
    <s v="FMS CAS02"/>
    <s v="11:35"/>
    <s v="12:35"/>
    <d v="1899-12-30T01:00:00"/>
    <s v="11:35"/>
    <d v="1899-12-30T12:25:00"/>
    <d v="1899-12-30T00:50:00"/>
    <s v="DCO"/>
    <s v="N/A"/>
  </r>
  <r>
    <n v="14110"/>
    <x v="87"/>
    <x v="7"/>
    <s v="LIFT IFTS 24-04 SPA"/>
    <s v="IFTS"/>
    <n v="60"/>
    <s v="IFTS"/>
    <n v="23"/>
    <m/>
    <s v="X"/>
    <x v="1"/>
    <s v="STDA"/>
    <s v="DECI_STD"/>
    <m/>
    <m/>
    <s v="FMS NIT01"/>
    <s v="11:35"/>
    <s v="12:35"/>
    <d v="1899-12-30T01:00:00"/>
    <s v="11:35"/>
    <s v="12:35"/>
    <d v="1899-12-30T01:00:00"/>
    <s v="DCO"/>
    <s v="N/A"/>
  </r>
  <r>
    <n v="14111"/>
    <x v="26"/>
    <x v="8"/>
    <s v="LIFT 24-43 ITA"/>
    <s v="AMI"/>
    <n v="69"/>
    <s v="ACS"/>
    <n v="13"/>
    <s v="X"/>
    <m/>
    <x v="5"/>
    <s v="STDA"/>
    <s v="DCA"/>
    <m/>
    <m/>
    <s v="SD TI01"/>
    <s v="08:30"/>
    <s v="09:30"/>
    <d v="1899-12-30T01:00:00"/>
    <s v="08:30"/>
    <s v="09:30"/>
    <d v="1899-12-30T01:00:00"/>
    <s v="DCO"/>
    <s v="N/A"/>
  </r>
  <r>
    <n v="14112"/>
    <x v="26"/>
    <x v="8"/>
    <s v="LIFT 24-43 ITA"/>
    <s v="AMI"/>
    <n v="67"/>
    <s v="ACS"/>
    <n v="2"/>
    <s v="X"/>
    <m/>
    <x v="4"/>
    <s v="STDA"/>
    <s v="DCA"/>
    <m/>
    <m/>
    <s v="SD TI01"/>
    <s v="08:30"/>
    <s v="09:30"/>
    <d v="1899-12-30T01:00:00"/>
    <s v="08:30"/>
    <s v="09:30"/>
    <d v="1899-12-30T01:00:00"/>
    <s v="DCO"/>
    <s v="N/A"/>
  </r>
  <r>
    <n v="14113"/>
    <x v="26"/>
    <x v="8"/>
    <s v="LIFT 24-43 ITA"/>
    <s v="AMI"/>
    <n v="64"/>
    <s v="IFTS"/>
    <n v="23"/>
    <s v="X"/>
    <m/>
    <x v="0"/>
    <s v="STDA"/>
    <s v="DCA"/>
    <m/>
    <m/>
    <s v="SD TI01"/>
    <s v="08:30"/>
    <s v="09:30"/>
    <d v="1899-12-30T01:00:00"/>
    <s v="08:30"/>
    <s v="09:30"/>
    <d v="1899-12-30T01:00:00"/>
    <s v="DCO"/>
    <s v="N/A"/>
  </r>
  <r>
    <n v="14114"/>
    <x v="26"/>
    <x v="8"/>
    <s v="LIFT 24-43 ITA"/>
    <s v="AMI"/>
    <n v="66"/>
    <s v="IFTS"/>
    <n v="9"/>
    <s v="X"/>
    <m/>
    <x v="1"/>
    <s v="STDA"/>
    <s v="DCA"/>
    <m/>
    <m/>
    <s v="SD TI01"/>
    <s v="08:30"/>
    <s v="09:30"/>
    <d v="1899-12-30T01:00:00"/>
    <s v="08:30"/>
    <s v="09:30"/>
    <d v="1899-12-30T01:00:00"/>
    <s v="DCO"/>
    <s v="N/A"/>
  </r>
  <r>
    <n v="14115"/>
    <x v="26"/>
    <x v="8"/>
    <s v="LIFT IFTS 24-03 UK"/>
    <s v="IFTS"/>
    <n v="40"/>
    <s v="ACS"/>
    <n v="17"/>
    <m/>
    <s v="X"/>
    <x v="5"/>
    <s v="NET"/>
    <s v="DECI_STD"/>
    <m/>
    <n v="14116"/>
    <s v="FMSC HACM01"/>
    <s v="10:00"/>
    <s v="11:00"/>
    <d v="1899-12-30T01:00:00"/>
    <s v="10:00"/>
    <s v="11:00"/>
    <d v="1899-12-30T01:00:00"/>
    <s v="DCO"/>
    <s v="N/A"/>
  </r>
  <r>
    <n v="14116"/>
    <x v="26"/>
    <x v="8"/>
    <s v=" IFTS LIFT 24-03 QATAR"/>
    <s v="QATAR"/>
    <n v="61"/>
    <s v="ACS"/>
    <n v="5"/>
    <s v="X"/>
    <m/>
    <x v="5"/>
    <s v="NET"/>
    <s v="LOW LEVEL"/>
    <m/>
    <n v="14117"/>
    <s v="NET TLL02 RR01"/>
    <s v="11:30"/>
    <s v="12:30"/>
    <d v="1899-12-30T01:00:00"/>
    <s v="11:30"/>
    <s v="12:30"/>
    <d v="1899-12-30T01:00:00"/>
    <s v="DCO"/>
    <s v="N/A"/>
  </r>
  <r>
    <n v="14117"/>
    <x v="26"/>
    <x v="8"/>
    <s v=" IFTS LIFT 24-03 QATAR"/>
    <s v="QATAR"/>
    <n v="56"/>
    <s v="ACS"/>
    <n v="10"/>
    <s v="X"/>
    <m/>
    <x v="0"/>
    <s v="NET"/>
    <s v="DECI_PGM"/>
    <m/>
    <n v="14118"/>
    <s v="NET PGM01"/>
    <s v="11:30"/>
    <s v="12:30"/>
    <d v="1899-12-30T01:00:00"/>
    <s v="11:30"/>
    <s v="12:30"/>
    <d v="1899-12-30T01:00:00"/>
    <s v="DCO"/>
    <s v="N/A"/>
  </r>
  <r>
    <n v="14118"/>
    <x v="26"/>
    <x v="8"/>
    <s v=" IFTS LIFT 24-03 QATAR"/>
    <s v="QATAR"/>
    <n v="57"/>
    <s v="ACS"/>
    <n v="2"/>
    <s v="X"/>
    <m/>
    <x v="1"/>
    <s v="NET"/>
    <s v="DECI_PGM"/>
    <m/>
    <n v="14117"/>
    <s v="NET PGM01"/>
    <s v="11:30"/>
    <s v="12:30"/>
    <d v="1899-12-30T01:00:00"/>
    <s v="11:30"/>
    <s v="12:30"/>
    <d v="1899-12-30T01:00:00"/>
    <s v="DCO"/>
    <s v="N/A"/>
  </r>
  <r>
    <n v="14119"/>
    <x v="26"/>
    <x v="8"/>
    <s v="LIFT 24-44 ITA"/>
    <s v="AMI"/>
    <n v="73"/>
    <s v="ACS"/>
    <n v="13"/>
    <s v="X"/>
    <m/>
    <x v="5"/>
    <s v="NET"/>
    <s v="DECI_STD"/>
    <m/>
    <n v="14120"/>
    <s v="SD OBFM02"/>
    <s v="13:00"/>
    <d v="1899-12-30T13:30:00"/>
    <d v="1899-12-30T00:30:00"/>
    <s v="13:00"/>
    <d v="1899-12-30T13:30:00"/>
    <d v="1899-12-30T00:30:00"/>
    <s v="DCO"/>
    <s v="N/A"/>
  </r>
  <r>
    <n v="14120"/>
    <x v="26"/>
    <x v="8"/>
    <s v="LIFT 24-44 ITA"/>
    <s v="AMI"/>
    <n v="72"/>
    <s v="IFTS"/>
    <n v="23"/>
    <s v="X"/>
    <m/>
    <x v="0"/>
    <s v="NET"/>
    <s v="DECI_STD"/>
    <m/>
    <n v="14121"/>
    <s v="SD OBFM02"/>
    <s v="13:00"/>
    <d v="1899-12-30T13:30:00"/>
    <d v="1899-12-30T00:30:00"/>
    <s v="13:00"/>
    <d v="1899-12-30T13:30:00"/>
    <d v="1899-12-30T00:30:00"/>
    <s v="DCO"/>
    <s v="N/A"/>
  </r>
  <r>
    <n v="14121"/>
    <x v="26"/>
    <x v="8"/>
    <s v="LIFT 24-44 ITA"/>
    <s v="AMI"/>
    <n v="70"/>
    <s v="ACS"/>
    <n v="6"/>
    <s v="X"/>
    <m/>
    <x v="0"/>
    <s v="NET"/>
    <s v="DECI_STD"/>
    <m/>
    <n v="14122"/>
    <s v="SD OBFM02"/>
    <s v="13:35"/>
    <d v="1899-12-30T14:05:00"/>
    <d v="1899-12-30T00:30:00"/>
    <s v="13:35"/>
    <d v="1899-12-30T14:05:00"/>
    <d v="1899-12-30T00:30:00"/>
    <s v="DCO"/>
    <s v="N/A"/>
  </r>
  <r>
    <n v="14122"/>
    <x v="26"/>
    <x v="8"/>
    <s v="LIFT 24-43 ITA"/>
    <s v="AMI"/>
    <n v="65"/>
    <s v="ACS"/>
    <n v="17"/>
    <s v="X"/>
    <m/>
    <x v="5"/>
    <s v="STDA"/>
    <s v="DCA"/>
    <m/>
    <m/>
    <s v="SD TI01"/>
    <s v="15:00"/>
    <s v="16:00"/>
    <d v="1899-12-30T01:00:00"/>
    <d v="1899-12-30T15:00:00"/>
    <d v="1899-12-30T16:00:00"/>
    <d v="1899-12-30T01:00:00"/>
    <s v="DCO"/>
    <s v="N/A"/>
  </r>
  <r>
    <n v="14123"/>
    <x v="26"/>
    <x v="8"/>
    <s v="LIFT 24-43 ITA"/>
    <s v="AMI"/>
    <n v="68"/>
    <s v="ACS"/>
    <n v="1"/>
    <s v="X"/>
    <m/>
    <x v="4"/>
    <s v="STDA"/>
    <s v="DCA"/>
    <m/>
    <m/>
    <s v="SD TI01"/>
    <s v="15:00"/>
    <s v="16:00"/>
    <d v="1899-12-30T01:00:00"/>
    <d v="1899-12-30T15:00:00"/>
    <d v="1899-12-30T16:00:00"/>
    <d v="1899-12-30T01:00:00"/>
    <s v="DCO"/>
    <s v="N/A"/>
  </r>
  <r>
    <n v="14124"/>
    <x v="26"/>
    <x v="8"/>
    <s v="LIP 24-03 SGP"/>
    <s v="IFTS"/>
    <n v="41"/>
    <s v="ACS"/>
    <n v="5"/>
    <m/>
    <s v="X"/>
    <x v="0"/>
    <s v="STDA"/>
    <s v="CAS"/>
    <m/>
    <m/>
    <s v="SD CASV01"/>
    <s v="15:00"/>
    <s v="16:00"/>
    <d v="1899-12-30T01:00:00"/>
    <d v="1899-12-30T15:00:00"/>
    <d v="1899-12-30T16:00:00"/>
    <d v="1899-12-30T01:00:00"/>
    <s v="DCO"/>
    <s v="N/A"/>
  </r>
  <r>
    <n v="14125"/>
    <x v="26"/>
    <x v="8"/>
    <s v="IFTS LIFT 24-02 QATAR"/>
    <s v="QATAR"/>
    <n v="52"/>
    <s v="ACS"/>
    <n v="10"/>
    <s v="X"/>
    <m/>
    <x v="2"/>
    <s v="STDA"/>
    <s v="DECI_STD"/>
    <m/>
    <m/>
    <s v="PT ERT02"/>
    <s v="15:00"/>
    <s v="16:00"/>
    <d v="1899-12-30T01:00:00"/>
    <d v="1899-12-30T14:50:00"/>
    <d v="1899-12-30T15:50:00"/>
    <d v="1899-12-30T01:00:00"/>
    <s v="DCO"/>
    <s v="N/A"/>
  </r>
  <r>
    <n v="14126"/>
    <x v="27"/>
    <x v="8"/>
    <s v="LIP 24-03 SGP"/>
    <s v="IFTS"/>
    <n v="41"/>
    <s v="IFTS"/>
    <n v="9"/>
    <m/>
    <s v="X"/>
    <x v="0"/>
    <s v="NET"/>
    <s v="CAS"/>
    <m/>
    <n v="14127"/>
    <s v="SD CASP01"/>
    <s v="08:30"/>
    <s v="09:30"/>
    <d v="1899-12-30T01:00:00"/>
    <d v="1899-12-30T08:35:00"/>
    <d v="1899-12-30T09:35:00"/>
    <d v="1899-12-30T01:00:00"/>
    <s v="DCO"/>
    <s v="N/A"/>
  </r>
  <r>
    <n v="14127"/>
    <x v="27"/>
    <x v="8"/>
    <s v="LIP 24-03 AUT"/>
    <s v="IFTS"/>
    <n v="42"/>
    <s v="IFTS"/>
    <n v="23"/>
    <m/>
    <s v="X"/>
    <x v="1"/>
    <s v="NET"/>
    <s v="CAS"/>
    <m/>
    <n v="14126"/>
    <s v="SD CASP01"/>
    <d v="1899-12-30T08:30:00"/>
    <d v="1899-12-30T09:30:00"/>
    <d v="1899-12-30T01:00:00"/>
    <d v="1899-12-30T08:30:00"/>
    <d v="1899-12-30T09:30:00"/>
    <d v="1899-12-30T01:00:00"/>
    <s v="DCO"/>
    <s v="N/A"/>
  </r>
  <r>
    <n v="14128"/>
    <x v="27"/>
    <x v="8"/>
    <s v="LIFT 24-44 ITA"/>
    <s v="AMI"/>
    <n v="70"/>
    <s v="ACS"/>
    <n v="17"/>
    <s v="X"/>
    <m/>
    <x v="5"/>
    <s v="STDA"/>
    <s v="DECI_STD"/>
    <m/>
    <m/>
    <s v="SD NVG01"/>
    <s v="10:00"/>
    <s v="11:00"/>
    <d v="1899-12-30T01:00:00"/>
    <s v="10:00"/>
    <s v="11:00"/>
    <d v="1899-12-30T01:00:00"/>
    <s v="DCO"/>
    <s v="N/A"/>
  </r>
  <r>
    <n v="14129"/>
    <x v="27"/>
    <x v="8"/>
    <s v="LIFT IFTS 24-03 SAUDI"/>
    <s v="IFTS"/>
    <n v="47"/>
    <s v="ACS"/>
    <n v="10"/>
    <m/>
    <s v="X"/>
    <x v="4"/>
    <s v="STDA"/>
    <s v="CAS_DECI"/>
    <m/>
    <m/>
    <s v="FMS CAS02 CPL01"/>
    <s v="10:00"/>
    <s v="11:00"/>
    <d v="1899-12-30T01:00:00"/>
    <s v="10:00"/>
    <s v="11:00"/>
    <d v="1899-12-30T01:00:00"/>
    <s v="DCO"/>
    <s v="N/A"/>
  </r>
  <r>
    <n v="14130"/>
    <x v="27"/>
    <x v="8"/>
    <s v=" IFTS LIFT 24-03 QATAR"/>
    <s v="QATAR"/>
    <n v="56"/>
    <s v="ACS"/>
    <n v="31"/>
    <s v="X"/>
    <m/>
    <x v="1"/>
    <s v="NET"/>
    <s v="DECI_PGM"/>
    <m/>
    <n v="14129"/>
    <s v="NET PGM02"/>
    <d v="1899-12-30T10:00:00"/>
    <d v="1899-12-30T11:00:00"/>
    <d v="1899-12-30T01:00:00"/>
    <d v="1899-12-30T10:00:00"/>
    <d v="1899-12-30T11:00:00"/>
    <d v="1899-12-30T01:00:00"/>
    <s v="SDC"/>
    <s v="N/A"/>
  </r>
  <r>
    <n v="14131"/>
    <x v="27"/>
    <x v="8"/>
    <s v="IFTS LIFT 24-02 QATAR"/>
    <s v="QATAR"/>
    <n v="52"/>
    <s v="IFTS"/>
    <n v="9"/>
    <s v="X"/>
    <m/>
    <x v="5"/>
    <s v="STDA"/>
    <s v="CAS_DECI"/>
    <m/>
    <m/>
    <s v="FMS CAS02"/>
    <s v="11:30"/>
    <s v="12:30"/>
    <d v="1899-12-30T01:00:00"/>
    <s v="11:30"/>
    <s v="12:30"/>
    <d v="1899-12-30T01:00:00"/>
    <s v="DCO"/>
    <s v="N/A"/>
  </r>
  <r>
    <n v="14132"/>
    <x v="27"/>
    <x v="8"/>
    <s v="LIFT IFTS 24-04 JPN"/>
    <s v="IFTS"/>
    <n v="55"/>
    <s v="ACS"/>
    <n v="30"/>
    <m/>
    <s v="X"/>
    <x v="4"/>
    <s v="STDA"/>
    <s v="DECI_STD"/>
    <m/>
    <m/>
    <s v="PT NIT01"/>
    <s v="11:30"/>
    <s v="12:30"/>
    <d v="1899-12-30T01:00:00"/>
    <s v="11:30"/>
    <s v="12:30"/>
    <d v="1899-12-30T01:00:00"/>
    <s v="DCO"/>
    <s v="N/A"/>
  </r>
  <r>
    <n v="14133"/>
    <x v="27"/>
    <x v="8"/>
    <s v="LIFT 24-44 ITA"/>
    <s v="AMI"/>
    <n v="72"/>
    <s v="ACS"/>
    <n v="2"/>
    <s v="X"/>
    <m/>
    <x v="0"/>
    <s v="STDA"/>
    <s v="DECI_STD"/>
    <m/>
    <m/>
    <s v="SD NVG01"/>
    <s v="11:30"/>
    <s v="12:30"/>
    <d v="1899-12-30T01:00:00"/>
    <s v="11:30"/>
    <s v="12:30"/>
    <d v="1899-12-30T01:00:00"/>
    <s v="DCO"/>
    <s v="N/A"/>
  </r>
  <r>
    <n v="14134"/>
    <x v="27"/>
    <x v="8"/>
    <s v="LIP 24-03 AUT"/>
    <s v="IFTS"/>
    <n v="42"/>
    <s v="ACS"/>
    <n v="33"/>
    <m/>
    <s v="X"/>
    <x v="5"/>
    <s v="STDA"/>
    <s v="CAS"/>
    <m/>
    <m/>
    <s v="SD CASV01"/>
    <s v="13:00"/>
    <s v="14:00"/>
    <d v="1899-12-30T01:00:00"/>
    <d v="1899-12-30T13:00:00"/>
    <d v="1899-12-30T14:00:00"/>
    <d v="1899-12-30T01:00:00"/>
    <s v="DCO"/>
    <s v="N/A"/>
  </r>
  <r>
    <n v="14135"/>
    <x v="27"/>
    <x v="8"/>
    <s v="LIFT 24-43 ITA"/>
    <s v="AMI"/>
    <n v="65"/>
    <s v="ACS"/>
    <n v="1"/>
    <s v="X"/>
    <m/>
    <x v="4"/>
    <s v="STDA"/>
    <s v="DCA"/>
    <m/>
    <m/>
    <s v="SD TI02"/>
    <s v="13:00"/>
    <s v="14:00"/>
    <d v="1899-12-30T01:00:00"/>
    <s v="13:00"/>
    <s v="14:00"/>
    <d v="1899-12-30T01:00:00"/>
    <s v="DCO"/>
    <s v="N/A"/>
  </r>
  <r>
    <n v="14136"/>
    <x v="27"/>
    <x v="8"/>
    <s v="LIFT 24-45 ITA"/>
    <s v="AMI"/>
    <n v="34"/>
    <s v="ACS"/>
    <n v="10"/>
    <s v="X"/>
    <m/>
    <x v="0"/>
    <s v="STDA"/>
    <s v="NAV"/>
    <m/>
    <m/>
    <s v="SD NAV01"/>
    <s v="13:00"/>
    <s v="14:00"/>
    <d v="1899-12-30T01:00:00"/>
    <s v="13:00"/>
    <s v="14:00"/>
    <d v="1899-12-30T01:00:00"/>
    <s v="DCO"/>
    <s v="N/A"/>
  </r>
  <r>
    <n v="14137"/>
    <x v="27"/>
    <x v="8"/>
    <s v="LIFT 24-43 ITA"/>
    <s v="AMI"/>
    <n v="68"/>
    <s v="ACS"/>
    <n v="31"/>
    <s v="X"/>
    <m/>
    <x v="1"/>
    <s v="STDA"/>
    <s v="DCA"/>
    <m/>
    <m/>
    <s v="SD TI02"/>
    <s v="13:00"/>
    <s v="14:00"/>
    <d v="1899-12-30T01:00:00"/>
    <s v="13:00"/>
    <s v="14:00"/>
    <d v="1899-12-30T01:00:00"/>
    <s v="DCO"/>
    <s v="N/A"/>
  </r>
  <r>
    <n v="14138"/>
    <x v="27"/>
    <x v="8"/>
    <s v="LIFT 24-44 ITA"/>
    <s v="AMI"/>
    <n v="73"/>
    <s v="ACS"/>
    <n v="2"/>
    <s v="X"/>
    <m/>
    <x v="5"/>
    <s v="STDA"/>
    <s v="DECI_STD"/>
    <m/>
    <m/>
    <s v="SD NVG01"/>
    <s v="14:30"/>
    <s v="15:30"/>
    <d v="1899-12-30T01:00:00"/>
    <d v="1899-12-30T14:30:00"/>
    <d v="1899-12-30T15:30:00"/>
    <d v="1899-12-30T01:00:00"/>
    <s v="DCO"/>
    <s v="N/A"/>
  </r>
  <r>
    <n v="14139"/>
    <x v="27"/>
    <x v="8"/>
    <s v="LIFT 24-43 ITA"/>
    <s v="AMI"/>
    <n v="66"/>
    <s v="ACS"/>
    <n v="30"/>
    <s v="X"/>
    <m/>
    <x v="4"/>
    <s v="STDA"/>
    <s v="DCA"/>
    <m/>
    <m/>
    <s v="SD TI02"/>
    <s v="14:30"/>
    <s v="15:30"/>
    <d v="1899-12-30T01:00:00"/>
    <d v="1899-12-30T14:30:00"/>
    <d v="1899-12-30T15:30:00"/>
    <d v="1899-12-30T01:00:00"/>
    <s v="DCO"/>
    <s v="N/A"/>
  </r>
  <r>
    <n v="14140"/>
    <x v="27"/>
    <x v="8"/>
    <s v="LIFT 24-44 ITA"/>
    <s v="AMI"/>
    <n v="70"/>
    <s v="ACS"/>
    <n v="13"/>
    <s v="X"/>
    <m/>
    <x v="0"/>
    <s v="NET"/>
    <s v="DECI_STD"/>
    <m/>
    <n v="14141"/>
    <s v="SD BFFNVG01"/>
    <s v="14:30"/>
    <s v="15:30"/>
    <d v="1899-12-30T01:00:00"/>
    <d v="1899-12-30T14:30:00"/>
    <d v="1899-12-30T15:30:00"/>
    <d v="1899-12-30T01:00:00"/>
    <s v="DCO"/>
    <s v="N/A"/>
  </r>
  <r>
    <n v="14141"/>
    <x v="27"/>
    <x v="8"/>
    <s v=" IFTS LIFT 24-03 QATAR"/>
    <s v="QATAR"/>
    <n v="56"/>
    <s v="ACS"/>
    <n v="1"/>
    <s v="X"/>
    <m/>
    <x v="5"/>
    <s v="NET"/>
    <s v="DECI_PGM"/>
    <m/>
    <n v="14142"/>
    <s v="NET PGM03"/>
    <s v="16:00"/>
    <s v="17:00"/>
    <d v="1899-12-30T01:00:00"/>
    <d v="1899-12-30T16:00:00"/>
    <d v="1899-12-30T17:00:00"/>
    <d v="1899-12-30T01:00:00"/>
    <s v="DCO"/>
    <s v="N/A"/>
  </r>
  <r>
    <n v="14142"/>
    <x v="27"/>
    <x v="8"/>
    <s v="LIFT 24-44 ITA"/>
    <s v="AMI"/>
    <n v="72"/>
    <s v="ACS"/>
    <n v="5"/>
    <s v="X"/>
    <m/>
    <x v="0"/>
    <s v="NET"/>
    <s v="DECI_STD"/>
    <m/>
    <n v="14143"/>
    <s v="SD BFFNVG01"/>
    <s v="16:00"/>
    <s v="17:00"/>
    <d v="1899-12-30T01:00:00"/>
    <d v="1899-12-30T16:00:00"/>
    <d v="1899-12-30T17:00:00"/>
    <d v="1899-12-30T01:00:00"/>
    <s v="DCO"/>
    <s v="N/A"/>
  </r>
  <r>
    <n v="14143"/>
    <x v="88"/>
    <x v="8"/>
    <s v="LIFT 24-43 ITA"/>
    <s v="AMI"/>
    <n v="65"/>
    <s v="ACS"/>
    <n v="13"/>
    <s v="X"/>
    <m/>
    <x v="5"/>
    <s v="STDA"/>
    <s v="DCA"/>
    <m/>
    <m/>
    <s v="SD TINVG01"/>
    <s v="08:30"/>
    <s v="09:30"/>
    <d v="1899-12-30T01:00:00"/>
    <d v="1899-12-30T08:30:00"/>
    <d v="1899-12-30T09:30:00"/>
    <d v="1899-12-30T01:00:00"/>
    <s v="DCO"/>
    <s v="N/A"/>
  </r>
  <r>
    <n v="14144"/>
    <x v="88"/>
    <x v="8"/>
    <s v="LIFT IFTS 24-04 JPN"/>
    <s v="IFTS"/>
    <n v="55"/>
    <s v="ACS"/>
    <n v="2"/>
    <m/>
    <s v="X"/>
    <x v="6"/>
    <s v="STDA"/>
    <s v="DECI_STD"/>
    <m/>
    <m/>
    <s v="FMS NIT01"/>
    <s v="08:30"/>
    <s v="09:30"/>
    <d v="1899-12-30T01:00:00"/>
    <s v="08:30"/>
    <s v="09:30"/>
    <d v="1899-12-30T01:00:00"/>
    <s v="DCO"/>
    <s v="N/A"/>
  </r>
  <r>
    <n v="14145"/>
    <x v="88"/>
    <x v="8"/>
    <s v="LIFT 24-43 ITA"/>
    <s v="AMI"/>
    <n v="68"/>
    <s v="ACS"/>
    <n v="32"/>
    <s v="X"/>
    <m/>
    <x v="0"/>
    <s v="STDA"/>
    <s v="DCA"/>
    <m/>
    <m/>
    <s v="SD TINVG01"/>
    <s v="08:30"/>
    <s v="09:30"/>
    <d v="1899-12-30T01:00:00"/>
    <s v="08:30"/>
    <d v="1899-12-30T09:35:00"/>
    <d v="1899-12-30T01:05:00"/>
    <s v="DCO"/>
    <s v="N/A"/>
  </r>
  <r>
    <n v="14146"/>
    <x v="88"/>
    <x v="8"/>
    <s v=" IFTS LIFT 24-03 QATAR"/>
    <s v="QATAR"/>
    <n v="57"/>
    <s v="IFTS"/>
    <n v="9"/>
    <s v="X"/>
    <m/>
    <x v="5"/>
    <s v="NET"/>
    <s v="DECI_PGM"/>
    <m/>
    <n v="14147"/>
    <s v="NET PGM02"/>
    <s v="10:30"/>
    <s v="11:30"/>
    <d v="1899-12-30T01:00:00"/>
    <d v="1899-12-30T10:30:00"/>
    <d v="1899-12-30T11:30:00"/>
    <d v="1899-12-30T01:00:00"/>
    <s v="DCO"/>
    <s v="N/A"/>
  </r>
  <r>
    <n v="14147"/>
    <x v="88"/>
    <x v="8"/>
    <s v="LIFT 24-43 ITA"/>
    <s v="AMI"/>
    <n v="69"/>
    <s v="ACS"/>
    <n v="9"/>
    <s v="X"/>
    <m/>
    <x v="0"/>
    <s v="STDA"/>
    <s v="DCA"/>
    <m/>
    <m/>
    <s v="SD TI02"/>
    <s v="10:30"/>
    <s v="11:30"/>
    <d v="1899-12-30T01:00:00"/>
    <s v="10:30"/>
    <s v="11:30"/>
    <d v="1899-12-30T01:00:00"/>
    <s v="DCO"/>
    <s v="N/A"/>
  </r>
  <r>
    <n v="14148"/>
    <x v="88"/>
    <x v="8"/>
    <s v="LIFT IFTS 25-01 HUN"/>
    <s v="IFTS"/>
    <n v="71"/>
    <s v="IFTS"/>
    <n v="23"/>
    <m/>
    <s v="X"/>
    <x v="2"/>
    <s v="STDA"/>
    <s v="DECI_STD"/>
    <m/>
    <m/>
    <s v="PT FAM01"/>
    <s v="10:30"/>
    <s v="11:30"/>
    <d v="1899-12-30T01:00:00"/>
    <s v="10:30"/>
    <s v="11:30"/>
    <d v="1899-12-30T01:00:00"/>
    <s v="DCO"/>
    <s v="N/A"/>
  </r>
  <r>
    <n v="14149"/>
    <x v="88"/>
    <x v="8"/>
    <s v="IFTS LIFT 24-02 QATAR"/>
    <s v="QATAR"/>
    <n v="52"/>
    <s v="ACS"/>
    <n v="5"/>
    <s v="X"/>
    <m/>
    <x v="5"/>
    <s v="NET"/>
    <s v="BTAG_DECI"/>
    <m/>
    <n v="14150"/>
    <s v="NET BTAG01"/>
    <s v="12:00"/>
    <s v="13:00"/>
    <d v="1899-12-30T01:00:00"/>
    <d v="1899-12-30T12:00:00"/>
    <d v="1899-12-30T13:00:00"/>
    <d v="1899-12-30T01:00:00"/>
    <s v="DCO"/>
    <s v="N/A"/>
  </r>
  <r>
    <n v="14150"/>
    <x v="88"/>
    <x v="8"/>
    <s v="LIFT 24-43 ITA"/>
    <s v="AMI"/>
    <n v="64"/>
    <s v="ACS"/>
    <n v="31"/>
    <s v="X"/>
    <m/>
    <x v="0"/>
    <s v="STDA"/>
    <s v="DCA"/>
    <m/>
    <m/>
    <s v="SD TI02"/>
    <s v="12:00"/>
    <s v="13:00"/>
    <d v="1899-12-30T01:00:00"/>
    <s v="12:00"/>
    <s v="13:00"/>
    <d v="1899-12-30T01:00:00"/>
    <s v="DCO"/>
    <s v="N/A"/>
  </r>
  <r>
    <n v="14151"/>
    <x v="88"/>
    <x v="8"/>
    <s v="LIFT IFTS 25-01 SGP"/>
    <s v="IFTS"/>
    <n v="68"/>
    <s v="ACS"/>
    <n v="32"/>
    <m/>
    <s v="X"/>
    <x v="1"/>
    <s v="STDA"/>
    <s v="DECI_STD"/>
    <m/>
    <m/>
    <s v="PT FAM01"/>
    <s v="12:00"/>
    <s v="13:00"/>
    <d v="1899-12-30T01:00:00"/>
    <s v="12:00"/>
    <s v="13:00"/>
    <d v="1899-12-30T01:00:00"/>
    <s v="DCO"/>
    <s v="N/A"/>
  </r>
  <r>
    <n v="14152"/>
    <x v="88"/>
    <x v="8"/>
    <s v="LIFT IFTS 25-01 HUN"/>
    <s v="IFTS"/>
    <n v="70"/>
    <s v="ACS"/>
    <n v="13"/>
    <m/>
    <s v="X"/>
    <x v="6"/>
    <s v="STDA"/>
    <s v="DECI_STD"/>
    <m/>
    <m/>
    <s v="PT FAM01"/>
    <s v="12:00"/>
    <s v="13:00"/>
    <d v="1899-12-30T01:00:00"/>
    <s v="12:00"/>
    <s v="13:00"/>
    <d v="1899-12-30T01:00:00"/>
    <s v="DCO"/>
    <s v="N/A"/>
  </r>
  <r>
    <n v="14153"/>
    <x v="88"/>
    <x v="8"/>
    <s v="LIFT 24-44 ITA"/>
    <s v="AMI"/>
    <n v="73"/>
    <s v="ACS"/>
    <n v="2"/>
    <s v="X"/>
    <m/>
    <x v="5"/>
    <s v="NET"/>
    <s v="DECI_STD"/>
    <m/>
    <n v="14154"/>
    <s v="SD BFFNVG01"/>
    <s v="13:30"/>
    <s v="14:30"/>
    <d v="1899-12-30T01:00:00"/>
    <d v="1899-12-30T13:30:00"/>
    <d v="1899-12-30T14:30:00"/>
    <d v="1899-12-30T01:00:00"/>
    <s v="DCO"/>
    <s v="N/A"/>
  </r>
  <r>
    <n v="14154"/>
    <x v="88"/>
    <x v="8"/>
    <s v="LIFT 24-43 ITA"/>
    <s v="AMI"/>
    <n v="66"/>
    <s v="ACS"/>
    <n v="12"/>
    <s v="X"/>
    <m/>
    <x v="0"/>
    <s v="STDA"/>
    <s v="DCA"/>
    <m/>
    <m/>
    <s v="SD TINVG01"/>
    <s v="13:30"/>
    <s v="14:30"/>
    <d v="1899-12-30T01:00:00"/>
    <s v="13:30"/>
    <s v="14:30"/>
    <d v="1899-12-30T01:00:00"/>
    <s v="DCO"/>
    <s v="N/A"/>
  </r>
  <r>
    <n v="14155"/>
    <x v="88"/>
    <x v="8"/>
    <s v=" IFTS LIFT 24-03 QATAR"/>
    <s v="QATAR"/>
    <n v="60"/>
    <s v="IFTS"/>
    <n v="23"/>
    <s v="X"/>
    <m/>
    <x v="3"/>
    <s v="NET"/>
    <s v="LOW LEVEL"/>
    <m/>
    <n v="14154"/>
    <s v="NET TLL01"/>
    <d v="1899-12-30T13:30:00"/>
    <d v="1899-12-30T14:30:00"/>
    <d v="1899-12-30T01:00:00"/>
    <d v="1899-12-30T13:30:00"/>
    <d v="1899-12-30T14:20:00"/>
    <d v="1899-12-30T00:50:00"/>
    <s v="DCO"/>
    <s v="N/A"/>
  </r>
  <r>
    <n v="14156"/>
    <x v="88"/>
    <x v="8"/>
    <s v="LIFT IFTS 24-03 UK"/>
    <s v="IFTS"/>
    <n v="40"/>
    <s v="ACS"/>
    <n v="9"/>
    <m/>
    <s v="X"/>
    <x v="5"/>
    <s v="NET"/>
    <s v="DECI_STD"/>
    <m/>
    <n v="14157"/>
    <s v="FMSC HACM02 CPL01"/>
    <s v="15:00"/>
    <s v="16:00"/>
    <d v="1899-12-30T01:00:00"/>
    <d v="1899-12-30T15:00:00"/>
    <d v="1899-12-30T16:00:00"/>
    <d v="1899-12-30T01:00:00"/>
    <s v="DCO"/>
    <s v="N/A"/>
  </r>
  <r>
    <n v="14157"/>
    <x v="88"/>
    <x v="8"/>
    <s v="LIFT 24-43 ITA"/>
    <s v="AMI"/>
    <n v="69"/>
    <s v="ACS"/>
    <n v="33"/>
    <s v="X"/>
    <m/>
    <x v="0"/>
    <s v="STDA"/>
    <s v="DCA"/>
    <m/>
    <m/>
    <s v="SD TINVG01"/>
    <s v="15:00"/>
    <s v="16:00"/>
    <d v="1899-12-30T01:00:00"/>
    <d v="1899-12-30T15:00:00"/>
    <d v="1899-12-30T16:00:00"/>
    <d v="1899-12-30T01:00:00"/>
    <s v="DCO"/>
    <s v="N/A"/>
  </r>
  <r>
    <n v="14158"/>
    <x v="88"/>
    <x v="8"/>
    <s v="LIFT IFTS 25-01 SGP"/>
    <s v="IFTS"/>
    <n v="69"/>
    <s v="ACS"/>
    <n v="5"/>
    <m/>
    <s v="X"/>
    <x v="1"/>
    <s v="STDA"/>
    <s v="DECI_STD"/>
    <m/>
    <m/>
    <s v="PT FAM01"/>
    <s v="15:00"/>
    <s v="16:00"/>
    <d v="1899-12-30T01:00:00"/>
    <d v="1899-12-30T15:00:00"/>
    <d v="1899-12-30T16:00:00"/>
    <d v="1899-12-30T01:00:00"/>
    <s v="DCO"/>
    <s v="N/A"/>
  </r>
  <r>
    <n v="14159"/>
    <x v="88"/>
    <x v="8"/>
    <s v=" IFTS LIFT 24-03 QATAR"/>
    <s v="QATAR"/>
    <n v="57"/>
    <s v="ACS"/>
    <n v="1"/>
    <s v="X"/>
    <m/>
    <x v="3"/>
    <s v="NET"/>
    <s v="DECI_PGM"/>
    <m/>
    <n v="14158"/>
    <s v="NET PGM03"/>
    <s v="16:30"/>
    <s v="17:30"/>
    <d v="1899-12-30T01:00:00"/>
    <d v="1899-12-30T16:30:00"/>
    <d v="1899-12-30T17:30:00"/>
    <d v="1899-12-30T01:00:00"/>
    <s v="DCO"/>
    <s v="N/A"/>
  </r>
  <r>
    <n v="14160"/>
    <x v="88"/>
    <x v="8"/>
    <s v="IFTS LIFT 24-02 QATAR"/>
    <s v="QATAR"/>
    <n v="52"/>
    <s v="ACS"/>
    <n v="17"/>
    <s v="X"/>
    <m/>
    <x v="1"/>
    <s v="NET"/>
    <s v="BTAG_DECI"/>
    <m/>
    <n v="14159"/>
    <s v="NET BTAG02"/>
    <d v="1899-12-30T16:30:00"/>
    <d v="1899-12-30T17:30:00"/>
    <d v="1899-12-30T01:00:00"/>
    <d v="1899-12-30T16:30:00"/>
    <d v="1899-12-30T17:30:00"/>
    <d v="1899-12-30T01:00:00"/>
    <s v="DCO"/>
    <s v="N/A"/>
  </r>
  <r>
    <n v="14161"/>
    <x v="89"/>
    <x v="8"/>
    <s v="IFTS LIFT 24-02 QATAR"/>
    <s v="QATAR"/>
    <n v="55"/>
    <s v="ACS"/>
    <n v="9"/>
    <s v="X"/>
    <m/>
    <x v="5"/>
    <s v="NET"/>
    <s v="BTAG_DECI"/>
    <m/>
    <n v="14162"/>
    <s v="NET BTAG01"/>
    <s v="08:30"/>
    <s v="09:30"/>
    <d v="1899-12-30T01:00:00"/>
    <d v="1899-12-30T08:30:00"/>
    <d v="1899-12-30T09:30:00"/>
    <d v="1899-12-30T01:00:00"/>
    <s v="DCO"/>
    <s v="N/A"/>
  </r>
  <r>
    <n v="14162"/>
    <x v="89"/>
    <x v="8"/>
    <s v="IFTS LIFT 24-02 QATAR"/>
    <s v="QATAR"/>
    <n v="54"/>
    <s v="IFTS"/>
    <n v="9"/>
    <s v="X"/>
    <m/>
    <x v="4"/>
    <s v="NET"/>
    <s v="BTAG_DECI"/>
    <m/>
    <n v="14161"/>
    <s v="NET BTAG01"/>
    <d v="1899-12-30T08:30:00"/>
    <d v="1899-12-30T09:30:00"/>
    <d v="1899-12-30T01:00:00"/>
    <d v="1899-12-30T08:30:00"/>
    <d v="1899-12-30T09:30:00"/>
    <d v="1899-12-30T01:00:00"/>
    <s v="DCO"/>
    <s v="N/A"/>
  </r>
  <r>
    <n v="14163"/>
    <x v="89"/>
    <x v="8"/>
    <s v="LIFT IFTS 25-01 SGP"/>
    <s v="IFTS"/>
    <n v="69"/>
    <s v="ACS"/>
    <n v="12"/>
    <m/>
    <s v="X"/>
    <x v="1"/>
    <s v="STDA"/>
    <s v="DECI_STD"/>
    <m/>
    <m/>
    <s v="PT FAM02"/>
    <s v="08:30"/>
    <s v="09:30"/>
    <d v="1899-12-30T01:00:00"/>
    <d v="1899-12-30T08:30:00"/>
    <d v="1899-12-30T09:30:00"/>
    <d v="1899-12-30T01:00:00"/>
    <s v="DCO"/>
    <s v="N/A"/>
  </r>
  <r>
    <n v="14164"/>
    <x v="89"/>
    <x v="8"/>
    <s v="LIFT IFTS 25-01 HUN"/>
    <s v="IFTS"/>
    <n v="70"/>
    <s v="ACS"/>
    <n v="32"/>
    <m/>
    <s v="X"/>
    <x v="6"/>
    <s v="STDA"/>
    <s v="DECI_STD"/>
    <m/>
    <m/>
    <s v="PT FAM02"/>
    <s v="08:30"/>
    <s v="09:30"/>
    <d v="1899-12-30T01:00:00"/>
    <s v="08:30"/>
    <d v="1899-12-30T09:45:00"/>
    <d v="1899-12-30T01:15:00"/>
    <s v="DCO"/>
    <s v="N/A"/>
  </r>
  <r>
    <n v="14165"/>
    <x v="89"/>
    <x v="8"/>
    <s v=" IFTS LIFT 24-03 QATAR"/>
    <s v="QATAR"/>
    <n v="61"/>
    <s v="ACS"/>
    <n v="1"/>
    <s v="X"/>
    <m/>
    <x v="5"/>
    <s v="NET"/>
    <s v="DECI_PGM"/>
    <m/>
    <n v="14164"/>
    <s v="NET PGM01"/>
    <d v="1899-12-30T10:00:00"/>
    <d v="1899-12-30T11:00:00"/>
    <d v="1899-12-30T01:00:00"/>
    <d v="1899-12-30T10:00:00"/>
    <d v="1899-12-30T11:00:00"/>
    <d v="1899-12-30T01:00:00"/>
    <s v="DCO"/>
    <s v="N/A"/>
  </r>
  <r>
    <n v="14166"/>
    <x v="89"/>
    <x v="8"/>
    <s v="LIFT IFTS 25-01 SGP"/>
    <s v="IFTS"/>
    <n v="68"/>
    <s v="ACS"/>
    <n v="13"/>
    <m/>
    <s v="X"/>
    <x v="1"/>
    <s v="STDA"/>
    <s v="DECI_STD"/>
    <m/>
    <m/>
    <s v="PT FAM02"/>
    <s v="10:00"/>
    <s v="11:00"/>
    <d v="1899-12-30T01:00:00"/>
    <d v="1899-12-30T10:00:00"/>
    <d v="1899-12-30T11:00:00"/>
    <d v="1899-12-30T01:00:00"/>
    <s v="DCO"/>
    <s v="N/A"/>
  </r>
  <r>
    <n v="14167"/>
    <x v="89"/>
    <x v="8"/>
    <s v="LIFT IFTS 25-01 HUN"/>
    <s v="IFTS"/>
    <n v="71"/>
    <s v="ACS"/>
    <n v="5"/>
    <m/>
    <s v="X"/>
    <x v="6"/>
    <s v="STDA"/>
    <s v="DECI_STD"/>
    <m/>
    <m/>
    <s v="PT FAM02"/>
    <s v="10:00"/>
    <s v="11:00"/>
    <d v="1899-12-30T01:00:00"/>
    <s v="10:00"/>
    <s v="11:00"/>
    <d v="1899-12-30T01:00:00"/>
    <s v="DCO"/>
    <s v="N/A"/>
  </r>
  <r>
    <n v="14168"/>
    <x v="89"/>
    <x v="8"/>
    <s v=" IFTS LIFT 24-03 QATAR"/>
    <s v="QATAR"/>
    <n v="60"/>
    <s v="ACS"/>
    <n v="2"/>
    <s v="X"/>
    <m/>
    <x v="5"/>
    <s v="NET"/>
    <s v="LOW LEVEL"/>
    <m/>
    <n v="14169"/>
    <s v="NET TLL02"/>
    <s v="11:30"/>
    <s v="12:30"/>
    <d v="1899-12-30T01:00:00"/>
    <s v="11:30"/>
    <d v="1899-12-30T12:45:00"/>
    <d v="1899-12-30T01:15:00"/>
    <s v="DCO"/>
    <s v="N/A"/>
  </r>
  <r>
    <n v="14169"/>
    <x v="89"/>
    <x v="8"/>
    <s v=" IFTS LIFT 24-03 QATAR"/>
    <s v="QATAR"/>
    <n v="56"/>
    <s v="IFTS"/>
    <n v="9"/>
    <s v="X"/>
    <m/>
    <x v="0"/>
    <s v="STDA"/>
    <s v="DECI_STD_NVG"/>
    <m/>
    <m/>
    <s v="FMS NVG01"/>
    <s v="11:30"/>
    <s v="12:30"/>
    <d v="1899-12-30T01:00:00"/>
    <s v="11:30"/>
    <s v="12:30"/>
    <d v="1899-12-30T01:00:00"/>
    <s v="DCO"/>
    <s v="N/A"/>
  </r>
  <r>
    <n v="14170"/>
    <x v="89"/>
    <x v="8"/>
    <s v="LIFT 24-43 ITA"/>
    <s v="AMI"/>
    <n v="67"/>
    <s v="ACS"/>
    <n v="12"/>
    <s v="X"/>
    <m/>
    <x v="1"/>
    <s v="STDA"/>
    <s v="DCA"/>
    <m/>
    <m/>
    <s v="SD TI02"/>
    <s v="11:30"/>
    <s v="12:30"/>
    <d v="1899-12-30T01:00:00"/>
    <s v="11:30"/>
    <s v="12:30"/>
    <d v="1899-12-30T01:00:00"/>
    <s v="DCO"/>
    <s v="N/A"/>
  </r>
  <r>
    <n v="14171"/>
    <x v="89"/>
    <x v="8"/>
    <s v="LIFT 24-43 ITA"/>
    <s v="AMI"/>
    <n v="65"/>
    <s v="IFTS"/>
    <n v="23"/>
    <s v="X"/>
    <m/>
    <x v="5"/>
    <s v="NET"/>
    <s v="DCA"/>
    <m/>
    <n v="14172"/>
    <s v="SD QRA01"/>
    <s v="13:00"/>
    <s v="14:00"/>
    <d v="1899-12-30T01:00:00"/>
    <s v="13:00"/>
    <s v="14:00"/>
    <d v="1899-12-30T01:00:00"/>
    <s v="DCO"/>
    <s v="N/A"/>
  </r>
  <r>
    <n v="14172"/>
    <x v="89"/>
    <x v="8"/>
    <s v="LIFT 24-43 ITA"/>
    <s v="AMI"/>
    <n v="68"/>
    <s v="ACS"/>
    <n v="1"/>
    <s v="X"/>
    <m/>
    <x v="4"/>
    <s v="NET"/>
    <s v="DCA"/>
    <m/>
    <n v="14171"/>
    <s v="SD QRA01"/>
    <d v="1899-12-30T13:00:00"/>
    <d v="1899-12-30T14:00:00"/>
    <d v="1899-12-30T01:00:00"/>
    <d v="1899-12-30T13:00:00"/>
    <d v="1899-12-30T14:00:00"/>
    <d v="1899-12-30T01:00:00"/>
    <s v="DCO"/>
    <s v="N/A"/>
  </r>
  <r>
    <n v="14173"/>
    <x v="89"/>
    <x v="8"/>
    <s v=" IFTS LIFT 24-03 QATAR"/>
    <s v="QATAR"/>
    <n v="61"/>
    <s v="ACS"/>
    <n v="17"/>
    <s v="X"/>
    <m/>
    <x v="5"/>
    <s v="NET"/>
    <s v="DECI_PGM"/>
    <m/>
    <n v="14174"/>
    <s v="NET PGM02"/>
    <s v="14:30"/>
    <s v="15:30"/>
    <d v="1899-12-30T01:00:00"/>
    <d v="1899-12-30T14:30:00"/>
    <d v="1899-12-30T15:30:00"/>
    <d v="1899-12-30T01:00:00"/>
    <s v="DCO"/>
    <s v="N/A"/>
  </r>
  <r>
    <n v="14174"/>
    <x v="89"/>
    <x v="8"/>
    <s v="LIFT IFTS 25-01 SGP"/>
    <s v="IFTS"/>
    <n v="69"/>
    <s v="ACS"/>
    <n v="9"/>
    <m/>
    <s v="X"/>
    <x v="0"/>
    <s v="STDA"/>
    <s v="DECI_STD"/>
    <m/>
    <m/>
    <s v="FMS CF01"/>
    <s v="14:30"/>
    <s v="15:30"/>
    <d v="1899-12-30T01:00:00"/>
    <d v="1899-12-30T14:30:00"/>
    <d v="1899-12-30T15:30:00"/>
    <d v="1899-12-30T01:00:00"/>
    <s v="DCO"/>
    <s v="N/A"/>
  </r>
  <r>
    <n v="14175"/>
    <x v="89"/>
    <x v="8"/>
    <s v="LIFT IFTS 25-01 HUN"/>
    <s v="IFTS"/>
    <n v="70"/>
    <s v="ACS"/>
    <n v="32"/>
    <m/>
    <s v="X"/>
    <x v="1"/>
    <s v="STDA"/>
    <s v="DECI_STD"/>
    <m/>
    <m/>
    <s v="FMS CF01"/>
    <s v="14:30"/>
    <s v="15:30"/>
    <d v="1899-12-30T01:00:00"/>
    <d v="1899-12-30T14:30:00"/>
    <d v="1899-12-30T15:40:00"/>
    <d v="1899-12-30T01:10:00"/>
    <s v="DCO"/>
    <s v="N/A"/>
  </r>
  <r>
    <n v="14176"/>
    <x v="89"/>
    <x v="8"/>
    <s v="IFTS LIFT 24-02 QATAR"/>
    <s v="QATAR"/>
    <n v="53"/>
    <s v="IFTS"/>
    <n v="23"/>
    <s v="X"/>
    <m/>
    <x v="5"/>
    <s v="NET"/>
    <s v="BTAG_DECI"/>
    <m/>
    <n v="14177"/>
    <s v="NET BTAG01"/>
    <s v="16:00"/>
    <s v="17:00"/>
    <d v="1899-12-30T01:00:00"/>
    <d v="1899-12-30T16:00:00"/>
    <d v="1899-12-30T17:00:00"/>
    <d v="1899-12-30T01:00:00"/>
    <s v="DCO"/>
    <s v="N/A"/>
  </r>
  <r>
    <n v="14177"/>
    <x v="89"/>
    <x v="8"/>
    <s v="LIFT IFTS 25-01 SGP"/>
    <s v="IFTS"/>
    <n v="68"/>
    <s v="ACS"/>
    <n v="13"/>
    <m/>
    <s v="X"/>
    <x v="0"/>
    <s v="STDA"/>
    <s v="DECI_STD"/>
    <m/>
    <m/>
    <s v="FMS CF01"/>
    <s v="16:00"/>
    <s v="17:00"/>
    <d v="1899-12-30T01:00:00"/>
    <d v="1899-12-30T16:00:00"/>
    <d v="1899-12-30T17:00:00"/>
    <d v="1899-12-30T01:00:00"/>
    <s v="DCO"/>
    <s v="N/A"/>
  </r>
  <r>
    <n v="14178"/>
    <x v="89"/>
    <x v="8"/>
    <s v="LIFT IFTS 25-01 HUN"/>
    <s v="IFTS"/>
    <n v="71"/>
    <s v="ACS"/>
    <n v="5"/>
    <m/>
    <s v="X"/>
    <x v="1"/>
    <s v="STDA"/>
    <s v="DECI_STD"/>
    <m/>
    <m/>
    <s v="FMS CF01"/>
    <s v="16:00"/>
    <s v="17:00"/>
    <d v="1899-12-30T01:00:00"/>
    <d v="1899-12-30T16:00:00"/>
    <d v="1899-12-30T17:00:00"/>
    <d v="1899-12-30T01:00:00"/>
    <s v="DCO"/>
    <s v="N/A"/>
  </r>
  <r>
    <n v="14179"/>
    <x v="28"/>
    <x v="8"/>
    <s v=" IFTS LIFT 24-03 QATAR"/>
    <s v="QATAR"/>
    <n v="61"/>
    <s v="ACS"/>
    <n v="9"/>
    <s v="X"/>
    <m/>
    <x v="5"/>
    <s v="NET"/>
    <s v="DECI_PGM"/>
    <m/>
    <n v="14180"/>
    <s v="NET PGM03"/>
    <s v="07:30"/>
    <s v="08:30"/>
    <d v="1899-12-30T01:00:00"/>
    <s v="07:30"/>
    <s v="08:30"/>
    <d v="1899-12-30T01:00:00"/>
    <s v="DCO"/>
    <s v="N/A"/>
  </r>
  <r>
    <n v="14180"/>
    <x v="28"/>
    <x v="8"/>
    <s v=" IFTS LIFT 24-03 QATAR"/>
    <s v="QATAR"/>
    <n v="60"/>
    <s v="ACS"/>
    <n v="12"/>
    <s v="X"/>
    <m/>
    <x v="1"/>
    <s v="NET"/>
    <s v="LOW LEVEL"/>
    <m/>
    <n v="14181"/>
    <s v="NET TLL02 RR01"/>
    <s v="07:30"/>
    <s v="08:30"/>
    <d v="1899-12-30T01:00:00"/>
    <s v="07:30"/>
    <s v="08:30"/>
    <d v="1899-12-30T01:00:00"/>
    <s v="DCO"/>
    <s v="N/A"/>
  </r>
  <r>
    <n v="14181"/>
    <x v="28"/>
    <x v="8"/>
    <s v=" IFTS LIFT 24-03 QATAR"/>
    <s v="QATAR"/>
    <n v="58"/>
    <s v="ACS"/>
    <n v="32"/>
    <s v="X"/>
    <m/>
    <x v="6"/>
    <s v="NET"/>
    <s v="LOW LEVEL"/>
    <m/>
    <n v="14180"/>
    <s v="NET TLL01"/>
    <d v="1899-12-30T07:30:00"/>
    <d v="1899-12-30T08:30:00"/>
    <d v="1899-12-30T01:00:00"/>
    <d v="1899-12-30T07:30:00"/>
    <d v="1899-12-30T08:30:00"/>
    <d v="1899-12-30T01:00:00"/>
    <s v="DCO"/>
    <s v="N/A"/>
  </r>
  <r>
    <n v="14182"/>
    <x v="28"/>
    <x v="8"/>
    <s v="LIFT IFTS 25-01 HUN"/>
    <s v="IFTS"/>
    <n v="71"/>
    <s v="ACS"/>
    <n v="2"/>
    <m/>
    <s v="X"/>
    <x v="0"/>
    <s v="STDA"/>
    <s v="DECI_SONIC"/>
    <m/>
    <m/>
    <s v="FMS CF02"/>
    <s v="07:30"/>
    <s v="08:30"/>
    <d v="1899-12-30T01:00:00"/>
    <s v="07:30"/>
    <s v="08:30"/>
    <d v="1899-12-30T01:00:00"/>
    <s v="DCO"/>
    <s v="N/A"/>
  </r>
  <r>
    <n v="14183"/>
    <x v="28"/>
    <x v="8"/>
    <s v="LIFT 24-43 ITA"/>
    <s v="AMI"/>
    <n v="67"/>
    <s v="ACS"/>
    <n v="10"/>
    <s v="X"/>
    <m/>
    <x v="5"/>
    <s v="NET"/>
    <s v="DCA"/>
    <m/>
    <n v="14184"/>
    <s v="SD QRA01"/>
    <s v="09:00"/>
    <s v="10:00"/>
    <d v="1899-12-30T01:00:00"/>
    <s v="09:00"/>
    <s v="10:00"/>
    <d v="1899-12-30T01:00:00"/>
    <s v="DCO"/>
    <s v="N/A"/>
  </r>
  <r>
    <n v="14184"/>
    <x v="28"/>
    <x v="8"/>
    <s v="LIFT 24-43 ITA"/>
    <s v="AMI"/>
    <n v="64"/>
    <s v="ACS"/>
    <n v="13"/>
    <s v="X"/>
    <m/>
    <x v="4"/>
    <s v="NET"/>
    <s v="DCA"/>
    <m/>
    <n v="14183"/>
    <s v="SD QRA01"/>
    <d v="1899-12-30T09:00:00"/>
    <d v="1899-12-30T10:00:00"/>
    <d v="1899-12-30T01:00:00"/>
    <s v="09:00"/>
    <s v="10:00"/>
    <d v="1899-12-30T01:00:00"/>
    <s v="DCO"/>
    <s v="N/A"/>
  </r>
  <r>
    <n v="14185"/>
    <x v="28"/>
    <x v="8"/>
    <s v="LIFT IFTS 25-01 HUN"/>
    <s v="IFTS"/>
    <n v="70"/>
    <s v="ACS"/>
    <n v="1"/>
    <m/>
    <s v="X"/>
    <x v="0"/>
    <s v="STDA"/>
    <s v="DECI_SONIC"/>
    <m/>
    <m/>
    <s v="FMS CF02"/>
    <s v="09:00"/>
    <s v="10:00"/>
    <d v="1899-12-30T01:00:00"/>
    <s v="09:00"/>
    <s v="10:00"/>
    <d v="1899-12-30T01:00:00"/>
    <s v="DCO"/>
    <s v="N/A"/>
  </r>
  <r>
    <n v="14186"/>
    <x v="28"/>
    <x v="8"/>
    <s v="LIFT IFTS 25-01 SGP"/>
    <s v="IFTS"/>
    <n v="68"/>
    <s v="IFTS"/>
    <n v="9"/>
    <m/>
    <s v="X"/>
    <x v="1"/>
    <s v="STDA"/>
    <s v="DECI_SONIC"/>
    <m/>
    <m/>
    <s v="FMS CF02"/>
    <s v="09:00"/>
    <s v="10:00"/>
    <d v="1899-12-30T01:00:00"/>
    <s v="09:00"/>
    <s v="10:00"/>
    <d v="1899-12-30T01:00:00"/>
    <s v="DCO"/>
    <s v="N/A"/>
  </r>
  <r>
    <n v="14187"/>
    <x v="28"/>
    <x v="8"/>
    <s v="LIFT IFTS 25-01 SGP"/>
    <s v="IFTS"/>
    <n v="69"/>
    <s v="ACS"/>
    <n v="5"/>
    <m/>
    <s v="X"/>
    <x v="6"/>
    <s v="STDA"/>
    <s v="DECI_SONIC"/>
    <m/>
    <m/>
    <s v="FMS CF02"/>
    <s v="09:00"/>
    <s v="10:00"/>
    <d v="1899-12-30T01:00:00"/>
    <s v="09:00"/>
    <s v="10:00"/>
    <d v="1899-12-30T01:00:00"/>
    <s v="DCO"/>
    <s v="N/A"/>
  </r>
  <r>
    <n v="14188"/>
    <x v="28"/>
    <x v="8"/>
    <s v="LIFT 24-43 ITA"/>
    <s v="AMI"/>
    <n v="66"/>
    <s v="ACS"/>
    <n v="32"/>
    <s v="X"/>
    <m/>
    <x v="0"/>
    <s v="NET"/>
    <s v="DCA"/>
    <m/>
    <n v="14189"/>
    <s v="SD QRA01"/>
    <s v="10:30"/>
    <s v="11:30"/>
    <d v="1899-12-30T01:00:00"/>
    <s v="10:30"/>
    <d v="1899-12-30T11:40:00"/>
    <d v="1899-12-30T01:10:00"/>
    <s v="DCO"/>
    <s v="N/A"/>
  </r>
  <r>
    <n v="14189"/>
    <x v="28"/>
    <x v="8"/>
    <s v="LIFT 24-43 ITA"/>
    <s v="AMI"/>
    <n v="69"/>
    <s v="ACS"/>
    <n v="2"/>
    <s v="X"/>
    <m/>
    <x v="1"/>
    <s v="NET"/>
    <s v="DCA"/>
    <m/>
    <n v="14188"/>
    <s v="SD QRA01"/>
    <d v="1899-12-30T10:30:00"/>
    <d v="1899-12-30T11:30:00"/>
    <d v="1899-12-30T01:00:00"/>
    <d v="1899-12-30T10:30:00"/>
    <d v="1899-12-30T11:40:00"/>
    <d v="1899-12-30T01:10:00"/>
    <s v="SDC"/>
    <s v="N/A"/>
  </r>
  <r>
    <n v="14190"/>
    <x v="28"/>
    <x v="8"/>
    <s v="LIFT IFTS 24-05 AUT"/>
    <s v="IFTS"/>
    <n v="65"/>
    <s v="ACS"/>
    <n v="31"/>
    <m/>
    <s v="X"/>
    <x v="6"/>
    <s v="STDA"/>
    <s v="DECI_STD"/>
    <m/>
    <m/>
    <s v="FMS EMR01"/>
    <s v="10:30"/>
    <s v="11:30"/>
    <d v="1899-12-30T01:00:00"/>
    <s v="10:30"/>
    <s v="11:30"/>
    <d v="1899-12-30T01:00:00"/>
    <s v="DCO"/>
    <s v="N/A"/>
  </r>
  <r>
    <n v="14191"/>
    <x v="28"/>
    <x v="8"/>
    <s v="LIFT 24-44 ITA"/>
    <s v="AMI"/>
    <n v="70"/>
    <s v="IFTS"/>
    <n v="9"/>
    <s v="X"/>
    <m/>
    <x v="5"/>
    <s v="NET"/>
    <s v="DECI_STD"/>
    <m/>
    <n v="14192"/>
    <s v="SD DBFM01"/>
    <s v="12:00"/>
    <d v="1899-12-30T12:30:00"/>
    <d v="1899-12-30T00:30:00"/>
    <d v="1899-12-30T12:00:00"/>
    <d v="1899-12-30T12:30:00"/>
    <d v="1899-12-30T00:30:00"/>
    <s v="DCO"/>
    <s v="N/A"/>
  </r>
  <r>
    <n v="14192"/>
    <x v="28"/>
    <x v="8"/>
    <s v="LIFT 24-44 ITA"/>
    <s v="AMI"/>
    <n v="72"/>
    <s v="ACS"/>
    <n v="1"/>
    <s v="X"/>
    <m/>
    <x v="5"/>
    <s v="NET"/>
    <s v="DECI_STD"/>
    <m/>
    <n v="14193"/>
    <s v="SD DBFM01"/>
    <s v="12:35"/>
    <d v="1899-12-30T13:05:00"/>
    <d v="1899-12-30T00:30:00"/>
    <d v="1899-12-30T12:35:00"/>
    <d v="1899-12-30T13:05:00"/>
    <d v="1899-12-30T00:30:00"/>
    <s v="DCO"/>
    <s v="N/A"/>
  </r>
  <r>
    <n v="14193"/>
    <x v="28"/>
    <x v="8"/>
    <s v="IFTS LIFT 24-02 QATAR"/>
    <s v="QATAR"/>
    <n v="54"/>
    <s v="ACS"/>
    <n v="5"/>
    <s v="X"/>
    <m/>
    <x v="0"/>
    <s v="NET"/>
    <s v="BTAG_DECI"/>
    <m/>
    <n v="14194"/>
    <s v="NET BTAG02"/>
    <s v="12:00"/>
    <s v="13:00"/>
    <d v="1899-12-30T01:00:00"/>
    <s v="12:00"/>
    <s v="13:00"/>
    <d v="1899-12-30T01:00:00"/>
    <s v="DCO"/>
    <s v="N/A"/>
  </r>
  <r>
    <n v="14194"/>
    <x v="28"/>
    <x v="8"/>
    <s v="IFTS LIFT 24-02 QATAR"/>
    <s v="QATAR"/>
    <n v="53"/>
    <s v="ACS"/>
    <n v="13"/>
    <s v="X"/>
    <m/>
    <x v="1"/>
    <s v="NET"/>
    <s v="BTAG_DECI"/>
    <m/>
    <n v="14193"/>
    <s v="NET BTAG02"/>
    <d v="1899-12-30T12:00:00"/>
    <d v="1899-12-30T13:00:00"/>
    <d v="1899-12-30T01:00:00"/>
    <d v="1899-12-30T12:00:00"/>
    <d v="1899-12-30T13:00:00"/>
    <d v="1899-12-30T01:00:00"/>
    <s v="SDC"/>
    <s v="N/A"/>
  </r>
  <r>
    <n v="14195"/>
    <x v="28"/>
    <x v="8"/>
    <s v=" IFTS LIFT 24-03 QATAR"/>
    <s v="QATAR"/>
    <n v="57"/>
    <s v="ACS"/>
    <n v="10"/>
    <s v="X"/>
    <m/>
    <x v="6"/>
    <s v="STDA"/>
    <s v="DECI_STD"/>
    <m/>
    <m/>
    <s v="PT ERT01"/>
    <d v="1899-12-30T12:00:00"/>
    <s v="13:00"/>
    <d v="1899-12-30T01:00:00"/>
    <d v="1899-12-30T12:00:00"/>
    <s v="13:00"/>
    <d v="1899-12-30T01:00:00"/>
    <s v="DCO"/>
    <s v="N/A"/>
  </r>
  <r>
    <n v="14196"/>
    <x v="29"/>
    <x v="9"/>
    <s v="IFTS LIFT 24-02 QATAR"/>
    <s v="QATAR"/>
    <n v="50"/>
    <s v="ACS"/>
    <n v="9"/>
    <s v="X"/>
    <m/>
    <x v="5"/>
    <s v="NET"/>
    <s v="DECI_STD"/>
    <m/>
    <n v="14197"/>
    <s v="FMSC DACM01"/>
    <s v="08:00"/>
    <s v="09:00"/>
    <d v="1899-12-30T01:00:00"/>
    <s v="08:00"/>
    <s v="09:00"/>
    <d v="1899-12-30T01:00:00"/>
    <s v="DCO"/>
    <s v="N/A"/>
  </r>
  <r>
    <n v="14197"/>
    <x v="29"/>
    <x v="9"/>
    <s v="IFTS LIFT 24-02 QATAR"/>
    <s v="QATAR"/>
    <n v="51"/>
    <s v="ACS"/>
    <n v="33"/>
    <s v="X"/>
    <m/>
    <x v="0"/>
    <s v="NET"/>
    <s v="DECI_STD"/>
    <m/>
    <n v="14198"/>
    <s v="FMSC DACM01"/>
    <s v="08:00"/>
    <s v="09:00"/>
    <d v="1899-12-30T01:00:00"/>
    <d v="1899-12-30T08:00:00"/>
    <d v="1899-12-30T09:00:00"/>
    <d v="1899-12-30T01:00:00"/>
    <s v="DCO"/>
    <s v="N/A"/>
  </r>
  <r>
    <n v="14198"/>
    <x v="29"/>
    <x v="9"/>
    <s v="LIFT IFTS 25-01 SGP"/>
    <s v="IFTS"/>
    <n v="68"/>
    <s v="ACS"/>
    <n v="1"/>
    <m/>
    <s v="X"/>
    <x v="6"/>
    <s v="STDA"/>
    <s v="DECI_STD"/>
    <m/>
    <m/>
    <s v="PT IF01"/>
    <s v="08:00"/>
    <s v="09:00"/>
    <d v="1899-12-30T01:00:00"/>
    <d v="1899-12-30T07:45:00"/>
    <d v="1899-12-30T08:45:00"/>
    <d v="1899-12-30T01:00:00"/>
    <s v="DCO"/>
    <s v="N/A"/>
  </r>
  <r>
    <n v="14199"/>
    <x v="29"/>
    <x v="9"/>
    <s v="LIFT 24-03 SNG"/>
    <s v="IFTS"/>
    <n v="43"/>
    <s v="IFTS"/>
    <n v="23"/>
    <m/>
    <s v="X"/>
    <x v="5"/>
    <s v="NET"/>
    <s v="DECI_STD"/>
    <m/>
    <n v="14200"/>
    <s v="FMSC DACM01"/>
    <s v="09:30"/>
    <s v="10:30"/>
    <d v="1899-12-30T01:00:00"/>
    <s v="09:30"/>
    <s v="10:30"/>
    <d v="1899-12-30T01:00:00"/>
    <s v="DCO"/>
    <s v="N/A"/>
  </r>
  <r>
    <n v="14200"/>
    <x v="29"/>
    <x v="9"/>
    <s v="LIFT 24-43 ITA"/>
    <s v="AMI"/>
    <n v="64"/>
    <s v="ACS"/>
    <n v="1"/>
    <s v="X"/>
    <m/>
    <x v="0"/>
    <s v="NET"/>
    <s v="DCA"/>
    <m/>
    <n v="14201"/>
    <s v="SD QRA02"/>
    <s v="09:30"/>
    <s v="10:30"/>
    <d v="1899-12-30T01:00:00"/>
    <d v="1899-12-30T09:30:00"/>
    <d v="1899-12-30T10:30:00"/>
    <d v="1899-12-30T01:00:00"/>
    <s v="DCO"/>
    <s v="N/A"/>
  </r>
  <r>
    <n v="14201"/>
    <x v="29"/>
    <x v="9"/>
    <s v="LIFT 24-43 ITA"/>
    <s v="AMI"/>
    <n v="67"/>
    <s v="ACS"/>
    <n v="12"/>
    <s v="X"/>
    <m/>
    <x v="1"/>
    <s v="NET"/>
    <s v="DCA"/>
    <m/>
    <n v="14200"/>
    <s v="SD QRA02"/>
    <d v="1899-12-30T09:30:00"/>
    <d v="1899-12-30T10:30:00"/>
    <d v="1899-12-30T01:00:00"/>
    <d v="1899-12-30T09:30:00"/>
    <d v="1899-12-30T10:30:00"/>
    <d v="1899-12-30T01:00:00"/>
    <s v="DCO"/>
    <s v="N/A"/>
  </r>
  <r>
    <n v="14202"/>
    <x v="29"/>
    <x v="9"/>
    <s v="LIFT IFTS 25-01 SGP"/>
    <s v="IFTS"/>
    <n v="69"/>
    <s v="IFTS"/>
    <n v="22"/>
    <m/>
    <s v="X"/>
    <x v="6"/>
    <s v="STDA"/>
    <s v="DECI_STD"/>
    <m/>
    <m/>
    <s v="PT IF01"/>
    <s v="09:30"/>
    <s v="10:30"/>
    <d v="1899-12-30T01:00:00"/>
    <d v="1899-12-30T09:30:00"/>
    <d v="1899-12-30T10:40:00"/>
    <d v="1899-12-30T01:10:00"/>
    <s v="DCO"/>
    <s v="N/A"/>
  </r>
  <r>
    <n v="14203"/>
    <x v="29"/>
    <x v="9"/>
    <s v="IFTS LIFT 24-02 QATAR"/>
    <s v="QATAR"/>
    <n v="55"/>
    <s v="ACS"/>
    <n v="5"/>
    <s v="X"/>
    <m/>
    <x v="5"/>
    <s v="NET"/>
    <s v="BTAG_DECI"/>
    <m/>
    <n v="14204"/>
    <s v="NET BTAG02"/>
    <s v="11:00"/>
    <s v="12:00"/>
    <d v="1899-12-30T01:00:00"/>
    <s v="11:00"/>
    <s v="12:00"/>
    <d v="1899-12-30T01:00:00"/>
    <s v="DCO"/>
    <s v="N/A"/>
  </r>
  <r>
    <n v="14204"/>
    <x v="29"/>
    <x v="9"/>
    <s v="LIFT 24-44 ITA"/>
    <s v="AMI"/>
    <n v="71"/>
    <s v="ACS"/>
    <n v="10"/>
    <s v="X"/>
    <m/>
    <x v="0"/>
    <s v="STDA"/>
    <s v="DECI_STD"/>
    <m/>
    <m/>
    <s v="SD NVG01"/>
    <s v="11:00"/>
    <s v="12:00"/>
    <d v="1899-12-30T01:00:00"/>
    <d v="1899-12-30T11:00:00"/>
    <d v="1899-12-30T12:00:00"/>
    <d v="1899-12-30T01:00:00"/>
    <s v="DCO"/>
    <s v="N/A"/>
  </r>
  <r>
    <n v="14205"/>
    <x v="29"/>
    <x v="9"/>
    <s v="LIFT IFTS 25-01 HUN"/>
    <s v="IFTS"/>
    <n v="70"/>
    <s v="ACS"/>
    <n v="33"/>
    <m/>
    <s v="X"/>
    <x v="1"/>
    <s v="STDA"/>
    <s v="DECI_STD"/>
    <m/>
    <m/>
    <s v="PT IF01"/>
    <s v="11:00"/>
    <s v="12:00"/>
    <d v="1899-12-30T01:00:00"/>
    <d v="1899-12-30T11:00:00"/>
    <d v="1899-12-30T12:15:00"/>
    <d v="1899-12-30T01:15:00"/>
    <s v="DCO"/>
    <s v="N/A"/>
  </r>
  <r>
    <n v="14206"/>
    <x v="29"/>
    <x v="9"/>
    <s v="LIFT 24-43 ITA"/>
    <s v="AMI"/>
    <n v="69"/>
    <s v="ACS"/>
    <n v="8"/>
    <s v="X"/>
    <m/>
    <x v="5"/>
    <s v="NET"/>
    <s v="DCA"/>
    <m/>
    <n v="14207"/>
    <s v="SD QRA02"/>
    <s v="12:30"/>
    <s v="13:30"/>
    <d v="1899-12-30T01:00:00"/>
    <s v="12:30"/>
    <s v="13:30"/>
    <d v="1899-12-30T01:00:00"/>
    <s v="DCO"/>
    <s v="N/A"/>
  </r>
  <r>
    <n v="14207"/>
    <x v="29"/>
    <x v="9"/>
    <s v="LIFT 24-43 ITA"/>
    <s v="AMI"/>
    <n v="66"/>
    <s v="ACS"/>
    <n v="31"/>
    <s v="X"/>
    <m/>
    <x v="4"/>
    <s v="NET"/>
    <s v="DCA"/>
    <m/>
    <n v="14206"/>
    <s v="SD QRA02"/>
    <s v="12:30"/>
    <s v="13:30"/>
    <d v="1899-12-30T01:00:00"/>
    <s v="12:30"/>
    <s v="13:30"/>
    <d v="1899-12-30T01:00:00"/>
    <s v="DCO"/>
    <s v="N/A"/>
  </r>
  <r>
    <n v="14208"/>
    <x v="29"/>
    <x v="9"/>
    <s v="LIFT 24-03 SNG"/>
    <s v="IFTS"/>
    <n v="44"/>
    <s v="ACS"/>
    <n v="1"/>
    <m/>
    <s v="X"/>
    <x v="0"/>
    <s v="NET"/>
    <s v="DECI_STD"/>
    <m/>
    <n v="14209"/>
    <s v="FMSC DACM01"/>
    <s v="12:30"/>
    <s v="13:30"/>
    <d v="1899-12-30T01:00:00"/>
    <d v="1899-12-30T12:40:00"/>
    <d v="1899-12-30T13:30:00"/>
    <d v="1899-12-30T00:50:00"/>
    <s v="DCO"/>
    <s v="N/A"/>
  </r>
  <r>
    <n v="14209"/>
    <x v="29"/>
    <x v="9"/>
    <s v="LIFT IFTS 24-05 GER"/>
    <s v="IFTS"/>
    <n v="66"/>
    <s v="IFTS"/>
    <n v="22"/>
    <m/>
    <s v="X"/>
    <x v="6"/>
    <s v="STDA"/>
    <s v="DECI_STD"/>
    <m/>
    <m/>
    <s v="FMS EMR01"/>
    <s v="12:30"/>
    <s v="13:30"/>
    <d v="1899-12-30T01:00:00"/>
    <s v="12:30"/>
    <s v="13:30"/>
    <d v="1899-12-30T01:00:00"/>
    <s v="DCO"/>
    <s v="N/A"/>
  </r>
  <r>
    <n v="14210"/>
    <x v="29"/>
    <x v="9"/>
    <s v="LIP 24-03 SWE"/>
    <s v="IFTS"/>
    <n v="67"/>
    <s v="ACS"/>
    <n v="10"/>
    <m/>
    <s v="X"/>
    <x v="5"/>
    <s v="STDA"/>
    <s v="DECI_STD"/>
    <m/>
    <m/>
    <s v=" FMS EMR01"/>
    <s v="14:00"/>
    <s v="15:00"/>
    <d v="1899-12-30T01:00:00"/>
    <s v="14:00"/>
    <s v="15:00"/>
    <d v="1899-12-30T01:00:00"/>
    <s v="DCO"/>
    <s v="N/A"/>
  </r>
  <r>
    <n v="14211"/>
    <x v="29"/>
    <x v="9"/>
    <s v=" IFTS LIFT 24-03 QATAR"/>
    <s v="QATAR"/>
    <n v="61"/>
    <s v="ACS"/>
    <n v="5"/>
    <s v="X"/>
    <m/>
    <x v="4"/>
    <s v="STDA"/>
    <s v="AAR"/>
    <m/>
    <m/>
    <s v="PT AAR01"/>
    <s v="14:00"/>
    <s v="15:00"/>
    <d v="1899-12-30T01:00:00"/>
    <s v="15:30"/>
    <s v="16:30"/>
    <d v="1899-12-30T01:00:00"/>
    <s v="DCO"/>
    <s v="N/A"/>
  </r>
  <r>
    <n v="14212"/>
    <x v="29"/>
    <x v="9"/>
    <s v="LIFT IFTS 24-05 GER"/>
    <s v="IFTS"/>
    <n v="67"/>
    <s v="ACS"/>
    <n v="32"/>
    <m/>
    <s v="X"/>
    <x v="6"/>
    <s v="STDA"/>
    <s v="DECI_STD"/>
    <m/>
    <m/>
    <s v="FMS EMR01"/>
    <s v="14:00"/>
    <s v="15:00"/>
    <d v="1899-12-30T01:00:00"/>
    <m/>
    <m/>
    <s v=""/>
    <s v="CANC"/>
    <s v="CD2"/>
  </r>
  <r>
    <n v="14213"/>
    <x v="93"/>
    <x v="10"/>
    <s v=" IFTS LIFT 24-03 QATAR"/>
    <s v="QATAR"/>
    <n v="60"/>
    <s v="ACS"/>
    <n v="30"/>
    <s v="X"/>
    <m/>
    <x v="2"/>
    <s v="NET"/>
    <s v="DECI_PGM"/>
    <m/>
    <n v="14214"/>
    <s v="NET PGM02"/>
    <s v="08:30"/>
    <s v="09:30"/>
    <d v="1899-12-30T01:00:00"/>
    <s v="08:30"/>
    <d v="1899-12-30T09:10:00"/>
    <d v="1899-12-30T00:40:00"/>
    <s v="RSLD"/>
    <s v="CD5"/>
  </r>
  <r>
    <n v="14214"/>
    <x v="93"/>
    <x v="10"/>
    <s v=" IFTS LIFT 24-03 QATAR"/>
    <s v="QATAR"/>
    <n v="58"/>
    <s v="ACS"/>
    <n v="32"/>
    <s v="X"/>
    <m/>
    <x v="3"/>
    <s v="NET"/>
    <s v="DECI_PGM"/>
    <m/>
    <n v="14213"/>
    <s v="NET PGM02"/>
    <d v="1899-12-30T08:30:00"/>
    <d v="1899-12-30T09:30:00"/>
    <d v="1899-12-30T01:00:00"/>
    <s v="08:30"/>
    <d v="1899-12-30T09:10:00"/>
    <d v="1899-12-30T00:40:00"/>
    <s v="RSLD"/>
    <s v="CD3"/>
  </r>
  <r>
    <n v="14215"/>
    <x v="29"/>
    <x v="9"/>
    <s v="IFTS LIFT 24-02 QATAR"/>
    <s v="QATAR"/>
    <n v="54"/>
    <s v="ACS"/>
    <n v="12"/>
    <s v="X"/>
    <m/>
    <x v="5"/>
    <s v="NET"/>
    <s v="DECI_STD"/>
    <m/>
    <n v="14216"/>
    <s v="FMSC DACM01"/>
    <s v="15:30"/>
    <s v="16:30"/>
    <d v="1899-12-30T01:00:00"/>
    <s v="15:30"/>
    <s v="16:30"/>
    <d v="1899-12-30T01:00:00"/>
    <s v="DCO"/>
    <s v="N/A"/>
  </r>
  <r>
    <n v="14216"/>
    <x v="29"/>
    <x v="9"/>
    <s v="IFTS LIFT 24-02 QATAR"/>
    <s v="QATAR"/>
    <n v="53"/>
    <s v="ACS"/>
    <n v="13"/>
    <s v="X"/>
    <m/>
    <x v="0"/>
    <s v="NET"/>
    <s v="DECI_STD"/>
    <m/>
    <n v="14217"/>
    <s v="FMSC DACM01"/>
    <s v="15:30"/>
    <s v="16:30"/>
    <d v="1899-12-30T01:00:00"/>
    <s v="15:30"/>
    <s v="16:30"/>
    <d v="1899-12-30T01:00:00"/>
    <s v="DCO"/>
    <s v="N/A"/>
  </r>
  <r>
    <n v="14217"/>
    <x v="29"/>
    <x v="9"/>
    <s v="IFTS LIFT 24-02 QATAR"/>
    <s v="QATAR"/>
    <n v="55"/>
    <s v="IFTS"/>
    <n v="23"/>
    <s v="X"/>
    <m/>
    <x v="6"/>
    <s v="STDA"/>
    <s v="DECI_STD"/>
    <m/>
    <m/>
    <s v="PT ERT03"/>
    <s v="15:30"/>
    <s v="16:30"/>
    <d v="1899-12-30T01:00:00"/>
    <s v="15:30"/>
    <s v="16:30"/>
    <d v="1899-12-30T01:00:00"/>
    <s v="DCO"/>
    <s v="N/A"/>
  </r>
  <r>
    <n v="14218"/>
    <x v="30"/>
    <x v="9"/>
    <s v="LIFT 24-03 SNG"/>
    <s v="IFTS"/>
    <n v="43"/>
    <s v="ACS"/>
    <n v="9"/>
    <m/>
    <s v="X"/>
    <x v="5"/>
    <s v="NET"/>
    <s v="DECI_STD"/>
    <m/>
    <n v="14219"/>
    <s v="FMSC DACM02"/>
    <s v="08:00"/>
    <s v="09:00"/>
    <d v="1899-12-30T01:00:00"/>
    <s v="08:00"/>
    <d v="1899-12-30T09:00:00"/>
    <d v="1899-12-30T01:00:00"/>
    <s v="DCO"/>
    <s v="N/A"/>
  </r>
  <r>
    <n v="14219"/>
    <x v="30"/>
    <x v="9"/>
    <s v=" IFTS LIFT 24-03 QATAR"/>
    <s v="QATAR"/>
    <n v="61"/>
    <s v="ACS"/>
    <n v="31"/>
    <s v="X"/>
    <m/>
    <x v="0"/>
    <s v="STDA"/>
    <s v="AAR"/>
    <m/>
    <m/>
    <s v="FMS AAR01"/>
    <s v="08:00"/>
    <s v="09:00"/>
    <d v="1899-12-30T01:00:00"/>
    <s v="08:00"/>
    <s v="09:00"/>
    <d v="1899-12-30T01:00:00"/>
    <s v="DCO"/>
    <s v="N/A"/>
  </r>
  <r>
    <n v="14220"/>
    <x v="30"/>
    <x v="9"/>
    <s v="LIFT IFTS 25-01 HUN"/>
    <s v="IFTS"/>
    <n v="70"/>
    <s v="ACS"/>
    <n v="5"/>
    <m/>
    <s v="X"/>
    <x v="1"/>
    <s v="STDA"/>
    <s v="DECI_STD"/>
    <m/>
    <m/>
    <s v="PT IF02"/>
    <s v="08:00"/>
    <s v="09:00"/>
    <d v="1899-12-30T01:00:00"/>
    <d v="1899-12-30T08:00:00"/>
    <d v="1899-12-30T09:00:00"/>
    <d v="1899-12-30T01:00:00"/>
    <s v="DCO"/>
    <s v="N/A"/>
  </r>
  <r>
    <n v="14221"/>
    <x v="30"/>
    <x v="9"/>
    <s v="LIFT IFTS 24-04 CAN"/>
    <s v="IFTS"/>
    <n v="52"/>
    <s v="ACS"/>
    <n v="2"/>
    <m/>
    <s v="X"/>
    <x v="6"/>
    <s v="STDA"/>
    <s v="LOW LEVEL"/>
    <m/>
    <m/>
    <s v="PT LLF01"/>
    <s v="08:00"/>
    <s v="09:00"/>
    <d v="1899-12-30T01:00:00"/>
    <d v="1899-12-30T08:00:00"/>
    <d v="1899-12-30T09:00:00"/>
    <d v="1899-12-30T01:00:00"/>
    <s v="DCO"/>
    <s v="N/A"/>
  </r>
  <r>
    <n v="14222"/>
    <x v="30"/>
    <x v="9"/>
    <s v="IFTS LIFT 24-02 QATAR"/>
    <s v="QATAR"/>
    <n v="53"/>
    <s v="ACS"/>
    <n v="12"/>
    <s v="X"/>
    <m/>
    <x v="5"/>
    <s v="NET"/>
    <s v="DECI_STD"/>
    <m/>
    <n v="14223"/>
    <s v="FMSC DACM02"/>
    <s v="09:30"/>
    <s v="10:30"/>
    <d v="1899-12-30T01:00:00"/>
    <d v="1899-12-30T09:30:00"/>
    <d v="1899-12-30T10:30:00"/>
    <d v="1899-12-30T01:00:00"/>
    <s v="DCO"/>
    <s v="N/A"/>
  </r>
  <r>
    <n v="14223"/>
    <x v="30"/>
    <x v="9"/>
    <s v="IFTS LIFT 24-02 QATAR"/>
    <s v="QATAR"/>
    <n v="54"/>
    <s v="ACS"/>
    <n v="13"/>
    <s v="X"/>
    <m/>
    <x v="0"/>
    <s v="NET"/>
    <s v="DECI_STD"/>
    <m/>
    <n v="14224"/>
    <s v="FMSC DACM02"/>
    <s v="09:30"/>
    <s v="10:30"/>
    <d v="1899-12-30T01:00:00"/>
    <s v="09:30"/>
    <s v="10:30"/>
    <d v="1899-12-30T01:00:00"/>
    <s v="DCO"/>
    <s v="N/A"/>
  </r>
  <r>
    <n v="14224"/>
    <x v="30"/>
    <x v="9"/>
    <s v="LIFT IFTS 24-04 CAN"/>
    <s v="IFTS"/>
    <n v="51"/>
    <s v="ACS"/>
    <n v="1"/>
    <m/>
    <s v="X"/>
    <x v="6"/>
    <s v="STDA"/>
    <s v="LOW LEVEL"/>
    <m/>
    <m/>
    <s v="PT LLF01"/>
    <s v="09:30"/>
    <s v="10:30"/>
    <d v="1899-12-30T01:00:00"/>
    <d v="1899-12-30T09:30:00"/>
    <d v="1899-12-30T10:30:00"/>
    <d v="1899-12-30T01:00:00"/>
    <s v="DCO"/>
    <s v="N/A"/>
  </r>
  <r>
    <n v="14225"/>
    <x v="30"/>
    <x v="9"/>
    <s v="LIFT 24-43 ITA"/>
    <s v="AMI"/>
    <n v="67"/>
    <s v="ACS"/>
    <n v="2"/>
    <s v="X"/>
    <m/>
    <x v="5"/>
    <s v="STDA"/>
    <s v="DCA"/>
    <m/>
    <m/>
    <s v="SD TINVG01"/>
    <s v="11:00"/>
    <s v="12:00"/>
    <d v="1899-12-30T01:00:00"/>
    <d v="1899-12-30T11:00:00"/>
    <d v="1899-12-30T12:00:00"/>
    <d v="1899-12-30T01:00:00"/>
    <s v="DCO"/>
    <s v="N/A"/>
  </r>
  <r>
    <n v="14226"/>
    <x v="30"/>
    <x v="9"/>
    <s v="LIFT 24-03 SNG"/>
    <s v="IFTS"/>
    <n v="44"/>
    <s v="ACS"/>
    <n v="5"/>
    <m/>
    <s v="X"/>
    <x v="0"/>
    <s v="NET"/>
    <s v="DECI_STD"/>
    <m/>
    <n v="14227"/>
    <s v="FMSC DACM02"/>
    <s v="11:00"/>
    <s v="12:00"/>
    <d v="1899-12-30T01:00:00"/>
    <s v="11:00"/>
    <s v="12:00"/>
    <d v="1899-12-30T01:00:00"/>
    <s v="DCO"/>
    <s v="N/A"/>
  </r>
  <r>
    <n v="14227"/>
    <x v="30"/>
    <x v="9"/>
    <s v="IP"/>
    <s v="AMI"/>
    <n v="75"/>
    <s v="IFTS"/>
    <n v="9"/>
    <m/>
    <s v="X"/>
    <x v="6"/>
    <s v="STDA"/>
    <s v="DECI_STD"/>
    <m/>
    <m/>
    <s v="PT FAM01"/>
    <s v="11:00"/>
    <s v="12:00"/>
    <d v="1899-12-30T01:00:00"/>
    <d v="1899-12-30T11:00:00"/>
    <d v="1899-12-30T12:00:00"/>
    <d v="1899-12-30T01:00:00"/>
    <s v="DCO"/>
    <s v="N/A"/>
  </r>
  <r>
    <n v="14228"/>
    <x v="30"/>
    <x v="9"/>
    <s v=" IFTS LIFT 24-03 QATAR"/>
    <s v="QATAR"/>
    <n v="58"/>
    <s v="ACS"/>
    <n v="1"/>
    <s v="X"/>
    <m/>
    <x v="5"/>
    <s v="NET"/>
    <s v="LOW LEVEL"/>
    <m/>
    <n v="14229"/>
    <s v="NET TLL02"/>
    <s v="12:30"/>
    <s v="13:30"/>
    <d v="1899-12-30T01:00:00"/>
    <s v="12:30"/>
    <s v="13:30"/>
    <d v="1899-12-30T01:00:00"/>
    <s v="DCO"/>
    <s v="N/A"/>
  </r>
  <r>
    <n v="14229"/>
    <x v="30"/>
    <x v="9"/>
    <s v="LIFT IFTS 24-04 CAN"/>
    <s v="IFTS"/>
    <n v="52"/>
    <s v="ACS"/>
    <n v="13"/>
    <m/>
    <s v="X"/>
    <x v="0"/>
    <s v="STDA"/>
    <s v="LOW LEVEL"/>
    <m/>
    <m/>
    <s v="FMS LLF01"/>
    <s v="12:30"/>
    <s v="13:30"/>
    <d v="1899-12-30T01:00:00"/>
    <s v="12:30"/>
    <s v="13:30"/>
    <d v="1899-12-30T01:00:00"/>
    <s v="DCO"/>
    <s v="N/A"/>
  </r>
  <r>
    <n v="14230"/>
    <x v="30"/>
    <x v="9"/>
    <s v="LIFT IFTS 25-01 SGP"/>
    <s v="IFTS"/>
    <n v="68"/>
    <s v="IFTS"/>
    <n v="22"/>
    <m/>
    <s v="X"/>
    <x v="1"/>
    <s v="STDA"/>
    <s v="DECI_STD"/>
    <m/>
    <m/>
    <s v="PT IF02"/>
    <s v="12:30"/>
    <s v="13:30"/>
    <d v="1899-12-30T01:00:00"/>
    <s v="12:30"/>
    <d v="1899-12-30T13:35:00"/>
    <d v="1899-12-30T01:05:00"/>
    <s v="DCO"/>
    <s v="N/A"/>
  </r>
  <r>
    <n v="14231"/>
    <x v="30"/>
    <x v="9"/>
    <s v="LIFT IFTS 25-01 SGP"/>
    <s v="IFTS"/>
    <n v="69"/>
    <s v="ACS"/>
    <n v="33"/>
    <m/>
    <s v="X"/>
    <x v="6"/>
    <s v="STDA"/>
    <s v="DECI_STD"/>
    <m/>
    <m/>
    <s v="PT IF02"/>
    <s v="12:30"/>
    <s v="13:30"/>
    <d v="1899-12-30T01:00:00"/>
    <d v="1899-12-30T12:30:00"/>
    <d v="1899-12-30T13:30:00"/>
    <d v="1899-12-30T01:00:00"/>
    <s v="DCO"/>
    <s v="N/A"/>
  </r>
  <r>
    <n v="14232"/>
    <x v="30"/>
    <x v="9"/>
    <s v="IFTS LIFT 24-02 QATAR"/>
    <s v="QATAR"/>
    <n v="50"/>
    <s v="ACS"/>
    <n v="10"/>
    <s v="X"/>
    <m/>
    <x v="5"/>
    <s v="NET"/>
    <s v="DECI_STD"/>
    <m/>
    <n v="14233"/>
    <s v="FMSC DACM02"/>
    <s v="14:00"/>
    <s v="15:00"/>
    <d v="1899-12-30T01:00:00"/>
    <s v="14:00"/>
    <s v="15:00"/>
    <d v="1899-12-30T01:00:00"/>
    <s v="DCO"/>
    <s v="N/A"/>
  </r>
  <r>
    <n v="14233"/>
    <x v="30"/>
    <x v="9"/>
    <s v="LIFT 24-43 ITA"/>
    <s v="AMI"/>
    <n v="64"/>
    <s v="ACS"/>
    <n v="31"/>
    <s v="X"/>
    <m/>
    <x v="0"/>
    <s v="STDA"/>
    <s v="DCA"/>
    <m/>
    <m/>
    <s v="SD TINVG01"/>
    <s v="14:00"/>
    <s v="15:00"/>
    <d v="1899-12-30T01:00:00"/>
    <d v="1899-12-30T14:00:00"/>
    <d v="1899-12-30T15:00:00"/>
    <d v="1899-12-30T01:00:00"/>
    <s v="DCO"/>
    <s v="N/A"/>
  </r>
  <r>
    <n v="14234"/>
    <x v="30"/>
    <x v="9"/>
    <s v="LIP 24-03 SWE"/>
    <s v="IFTS"/>
    <n v="49"/>
    <s v="IFTS"/>
    <n v="9"/>
    <m/>
    <s v="X"/>
    <x v="1"/>
    <s v="STDA"/>
    <s v="DECI_STD"/>
    <m/>
    <m/>
    <s v="SD NIT01"/>
    <s v="14:00"/>
    <s v="15:00"/>
    <d v="1899-12-30T01:00:00"/>
    <s v="14:00"/>
    <s v="15:00"/>
    <d v="1899-12-30T01:00:00"/>
    <s v="DCO"/>
    <s v="N/A"/>
  </r>
  <r>
    <n v="14235"/>
    <x v="30"/>
    <x v="9"/>
    <s v="LIFT IFTS 24-04 CAN"/>
    <s v="IFTS"/>
    <n v="51"/>
    <s v="ACS"/>
    <n v="2"/>
    <m/>
    <s v="X"/>
    <x v="6"/>
    <s v="STDA"/>
    <s v="LOW LEVEL"/>
    <m/>
    <m/>
    <s v="FMS LLF01"/>
    <s v="14:00"/>
    <s v="15:00"/>
    <d v="1899-12-30T01:00:00"/>
    <d v="1899-12-30T14:20:00"/>
    <d v="1899-12-30T15:20:00"/>
    <d v="1899-12-30T01:00:00"/>
    <s v="DCO"/>
    <s v="N/A"/>
  </r>
  <r>
    <n v="14236"/>
    <x v="30"/>
    <x v="9"/>
    <s v="IFTS LIFT 24-02 QATAR"/>
    <s v="QATAR"/>
    <n v="51"/>
    <s v="ACS"/>
    <n v="12"/>
    <s v="X"/>
    <m/>
    <x v="5"/>
    <s v="NET"/>
    <s v="DECI_STD"/>
    <m/>
    <n v="14237"/>
    <s v="FMSC DACM02"/>
    <s v="15:30"/>
    <s v="16:30"/>
    <d v="1899-12-30T01:00:00"/>
    <s v="15:30"/>
    <s v="16:30"/>
    <d v="1899-12-30T01:00:00"/>
    <s v="DCO"/>
    <s v="N/A"/>
  </r>
  <r>
    <n v="14237"/>
    <x v="30"/>
    <x v="9"/>
    <s v="LIFT IFTS 25-01 HUN"/>
    <s v="IFTS"/>
    <n v="71"/>
    <s v="IFTS"/>
    <n v="23"/>
    <m/>
    <s v="X"/>
    <x v="6"/>
    <s v="STDA"/>
    <s v="DECI_STD"/>
    <m/>
    <m/>
    <s v="PT IF02"/>
    <s v="15:30"/>
    <s v="16:30"/>
    <d v="1899-12-30T01:00:00"/>
    <d v="1899-12-30T15:30:00"/>
    <d v="1899-12-30T16:30:00"/>
    <d v="1899-12-30T01:00:00"/>
    <s v="DCO"/>
    <s v="N/A"/>
  </r>
  <r>
    <n v="14238"/>
    <x v="90"/>
    <x v="9"/>
    <s v="IFTS LIFT 24-02 QATAR"/>
    <s v="QATAR"/>
    <n v="54"/>
    <s v="IFTS"/>
    <n v="9"/>
    <s v="X"/>
    <m/>
    <x v="5"/>
    <s v="NET"/>
    <s v="DECI_STD"/>
    <m/>
    <n v="14239"/>
    <s v="FMSC OACM01"/>
    <s v="08:00"/>
    <s v="09:00"/>
    <d v="1899-12-30T01:00:00"/>
    <d v="1899-12-30T08:10:00"/>
    <d v="1899-12-30T09:00:00"/>
    <d v="1899-12-30T00:50:00"/>
    <s v="DCO"/>
    <s v="N/A"/>
  </r>
  <r>
    <n v="14239"/>
    <x v="90"/>
    <x v="9"/>
    <s v="LIFT IFTS 24-03 UK"/>
    <s v="IFTS"/>
    <n v="39"/>
    <s v="ACS"/>
    <n v="2"/>
    <m/>
    <s v="X"/>
    <x v="1"/>
    <s v="STDA"/>
    <s v="BRV_R2R_STD"/>
    <m/>
    <m/>
    <s v="PT R2R01"/>
    <s v="08:00"/>
    <s v="09:00"/>
    <d v="1899-12-30T01:00:00"/>
    <d v="1899-12-30T08:00:00"/>
    <d v="1899-12-30T09:00:00"/>
    <d v="1899-12-30T01:00:00"/>
    <s v="DCO"/>
    <s v="N/A"/>
  </r>
  <r>
    <n v="14240"/>
    <x v="90"/>
    <x v="9"/>
    <s v="LIFT IFTS 24-03 UK"/>
    <s v="IFTS"/>
    <n v="40"/>
    <s v="IFTS"/>
    <n v="23"/>
    <m/>
    <s v="X"/>
    <x v="6"/>
    <s v="STDA"/>
    <s v="BRV_R2R_STD"/>
    <m/>
    <m/>
    <s v="PT R2R01"/>
    <s v="08:00"/>
    <s v="09:00"/>
    <d v="1899-12-30T01:00:00"/>
    <d v="1899-12-30T08:00:00"/>
    <d v="1899-12-30T09:00:00"/>
    <d v="1899-12-30T01:00:00"/>
    <s v="DCO"/>
    <s v="N/A"/>
  </r>
  <r>
    <n v="14241"/>
    <x v="90"/>
    <x v="9"/>
    <s v="IFTS LIFT 24-02 QATAR"/>
    <s v="QATAR"/>
    <n v="50"/>
    <s v="ACS"/>
    <n v="17"/>
    <s v="X"/>
    <m/>
    <x v="5"/>
    <s v="NET"/>
    <s v="DECI_STD"/>
    <m/>
    <n v="14242"/>
    <s v="FMSC OACM01"/>
    <s v="09:30"/>
    <s v="10:30"/>
    <d v="1899-12-30T01:00:00"/>
    <s v="09:30"/>
    <s v="10:30"/>
    <d v="1899-12-30T01:00:00"/>
    <s v="DCO"/>
    <s v="N/A"/>
  </r>
  <r>
    <n v="14242"/>
    <x v="90"/>
    <x v="9"/>
    <s v="LIFT IFTS 24-05 AUT"/>
    <s v="IFTS"/>
    <n v="64"/>
    <s v="ACS"/>
    <n v="5"/>
    <m/>
    <s v="X"/>
    <x v="0"/>
    <s v="STDA"/>
    <s v="DECI_STD"/>
    <m/>
    <m/>
    <s v="FMS EMR01"/>
    <s v="09:30"/>
    <s v="10:30"/>
    <d v="1899-12-30T01:00:00"/>
    <d v="1899-12-30T09:30:00"/>
    <d v="1899-12-30T10:30:00"/>
    <d v="1899-12-30T01:00:00"/>
    <s v="DCO"/>
    <s v="N/A"/>
  </r>
  <r>
    <n v="14243"/>
    <x v="90"/>
    <x v="9"/>
    <s v="LIFT IFTS 24-05 GER"/>
    <s v="IFTS"/>
    <n v="66"/>
    <s v="ACS"/>
    <n v="12"/>
    <m/>
    <s v="X"/>
    <x v="1"/>
    <s v="STDA"/>
    <s v="DECI_STD"/>
    <m/>
    <m/>
    <s v="PT NAV01"/>
    <s v="09:30"/>
    <s v="10:30"/>
    <d v="1899-12-30T01:00:00"/>
    <d v="1899-12-30T09:30:00"/>
    <d v="1899-12-30T10:30:00"/>
    <d v="1899-12-30T01:00:00"/>
    <s v="DCO"/>
    <s v="N/A"/>
  </r>
  <r>
    <n v="14244"/>
    <x v="90"/>
    <x v="9"/>
    <s v="LIFT IFTS 24-05 GER"/>
    <s v="IFTS"/>
    <n v="67"/>
    <s v="IFTS"/>
    <n v="22"/>
    <m/>
    <s v="X"/>
    <x v="6"/>
    <s v="STDA"/>
    <s v="DECI_STD"/>
    <m/>
    <m/>
    <s v="PT NAV01"/>
    <s v="09:30"/>
    <s v="10:30"/>
    <d v="1899-12-30T01:00:00"/>
    <d v="1899-12-30T09:30:00"/>
    <d v="1899-12-30T10:40:00"/>
    <d v="1899-12-30T01:10:00"/>
    <s v="DCO"/>
    <s v="N/A"/>
  </r>
  <r>
    <n v="14245"/>
    <x v="90"/>
    <x v="9"/>
    <s v="LIFT 24-43 ITA"/>
    <s v="AMI"/>
    <n v="67"/>
    <s v="ACS"/>
    <n v="2"/>
    <s v="X"/>
    <m/>
    <x v="5"/>
    <s v="NET"/>
    <s v="DCA"/>
    <m/>
    <n v="14246"/>
    <s v="SD SMI01"/>
    <s v="11:00"/>
    <s v="12:00"/>
    <d v="1899-12-30T01:00:00"/>
    <s v="11:00"/>
    <s v="12:00"/>
    <d v="1899-12-30T01:00:00"/>
    <s v="DCO"/>
    <s v="N/A"/>
  </r>
  <r>
    <n v="14246"/>
    <x v="90"/>
    <x v="9"/>
    <s v="LIFT 24-43 ITA"/>
    <s v="AMI"/>
    <n v="64"/>
    <s v="IFTS"/>
    <n v="23"/>
    <s v="X"/>
    <m/>
    <x v="4"/>
    <s v="NET"/>
    <s v="DCA"/>
    <m/>
    <n v="14245"/>
    <s v="SD SMI01"/>
    <d v="1899-12-30T11:00:00"/>
    <d v="1899-12-30T12:00:00"/>
    <d v="1899-12-30T01:00:00"/>
    <d v="1899-12-30T11:00:00"/>
    <d v="1899-12-30T12:00:00"/>
    <d v="1899-12-30T01:00:00"/>
    <s v="DCO"/>
    <s v="N/A"/>
  </r>
  <r>
    <n v="14247"/>
    <x v="90"/>
    <x v="9"/>
    <s v="LIFT IFTS 24-03 UK"/>
    <s v="IFTS"/>
    <n v="40"/>
    <s v="ACS"/>
    <n v="9"/>
    <m/>
    <s v="X"/>
    <x v="1"/>
    <s v="STDA"/>
    <s v="BRV_R2R_STD"/>
    <m/>
    <m/>
    <s v="PT R2R02"/>
    <s v="11:00"/>
    <s v="12:00"/>
    <d v="1899-12-30T01:00:00"/>
    <s v="11:00"/>
    <s v="12:00"/>
    <d v="1899-12-30T01:00:00"/>
    <s v="DCO"/>
    <s v="N/A"/>
  </r>
  <r>
    <n v="14248"/>
    <x v="90"/>
    <x v="9"/>
    <s v="LIFT IFTS 24-03 UK"/>
    <s v="IFTS"/>
    <n v="39"/>
    <s v="IFTS"/>
    <n v="9"/>
    <m/>
    <s v="X"/>
    <x v="6"/>
    <s v="STDA"/>
    <s v="BRV_R2R_STD"/>
    <m/>
    <m/>
    <s v="PT R2R02"/>
    <s v="11:00"/>
    <s v="12:00"/>
    <d v="1899-12-30T01:00:00"/>
    <s v="11:00"/>
    <s v="12:00"/>
    <d v="1899-12-30T01:00:00"/>
    <s v="DCO"/>
    <s v="N/A"/>
  </r>
  <r>
    <n v="14249"/>
    <x v="90"/>
    <x v="9"/>
    <s v="LIFT 24-43 ITA"/>
    <s v="AMI"/>
    <n v="68"/>
    <s v="ACS"/>
    <n v="17"/>
    <s v="X"/>
    <m/>
    <x v="5"/>
    <s v="NET"/>
    <s v="DCA"/>
    <m/>
    <n v="14250"/>
    <s v="SD QRA02"/>
    <s v="12:30"/>
    <s v="13:30"/>
    <d v="1899-12-30T01:00:00"/>
    <s v="12:30"/>
    <s v="13:30"/>
    <d v="1899-12-30T01:00:00"/>
    <s v="DCO"/>
    <s v="N/A"/>
  </r>
  <r>
    <n v="14250"/>
    <x v="90"/>
    <x v="9"/>
    <s v="LIFT 24-43 ITA"/>
    <s v="AMI"/>
    <n v="65"/>
    <s v="ACS"/>
    <n v="12"/>
    <s v="X"/>
    <m/>
    <x v="4"/>
    <s v="NET"/>
    <s v="DCA"/>
    <m/>
    <n v="14249"/>
    <s v="SD QRA02"/>
    <d v="1899-12-30T12:30:00"/>
    <d v="1899-12-30T13:30:00"/>
    <d v="1899-12-30T01:00:00"/>
    <d v="1899-12-30T12:30:00"/>
    <d v="1899-12-30T13:30:00"/>
    <d v="1899-12-30T01:00:00"/>
    <s v="DCO"/>
    <s v="N/A"/>
  </r>
  <r>
    <n v="14251"/>
    <x v="90"/>
    <x v="9"/>
    <s v="LIFT IFTS 24-04 CAN"/>
    <s v="IFTS"/>
    <n v="52"/>
    <s v="ACS"/>
    <n v="5"/>
    <m/>
    <s v="X"/>
    <x v="0"/>
    <s v="STDA"/>
    <s v="LOW LEVEL"/>
    <m/>
    <m/>
    <s v="FMS LLF02"/>
    <s v="12:30"/>
    <s v="13:30"/>
    <d v="1899-12-30T01:00:00"/>
    <s v="12:30"/>
    <s v="13:30"/>
    <d v="1899-12-30T01:00:00"/>
    <s v="DCO"/>
    <s v="N/A"/>
  </r>
  <r>
    <n v="14252"/>
    <x v="90"/>
    <x v="9"/>
    <s v="LIFT IFTS 25-01 SGP"/>
    <s v="IFTS"/>
    <n v="68"/>
    <s v="IFTS"/>
    <n v="22"/>
    <m/>
    <s v="X"/>
    <x v="1"/>
    <s v="STDA"/>
    <s v="DECI_STD"/>
    <m/>
    <m/>
    <s v="PT EMR01"/>
    <s v="12:30"/>
    <s v="13:30"/>
    <d v="1899-12-30T01:00:00"/>
    <s v="12:30"/>
    <d v="1899-12-30T13:25:00"/>
    <d v="1899-12-30T00:55:00"/>
    <s v="DCO"/>
    <s v="N/A"/>
  </r>
  <r>
    <n v="14253"/>
    <x v="90"/>
    <x v="9"/>
    <s v="LIFT IFTS 25-01 SGP"/>
    <s v="IFTS"/>
    <n v="69"/>
    <s v="ACS"/>
    <n v="10"/>
    <m/>
    <s v="X"/>
    <x v="6"/>
    <s v="STDA"/>
    <s v="DECI_STD"/>
    <m/>
    <m/>
    <s v="PT EMR01"/>
    <s v="12:30"/>
    <s v="13:30"/>
    <d v="1899-12-30T01:00:00"/>
    <s v="12:30"/>
    <s v="13:30"/>
    <d v="1899-12-30T01:00:00"/>
    <s v="DCO"/>
    <s v="N/A"/>
  </r>
  <r>
    <n v="14254"/>
    <x v="90"/>
    <x v="9"/>
    <s v="LIFT 24-43 ITA"/>
    <s v="AMI"/>
    <n v="69"/>
    <s v="IFTS"/>
    <n v="9"/>
    <s v="X"/>
    <m/>
    <x v="5"/>
    <s v="NET"/>
    <s v="DCA"/>
    <m/>
    <n v="14255"/>
    <s v="SD SMI01"/>
    <s v="14:00"/>
    <s v="15:00"/>
    <d v="1899-12-30T01:00:00"/>
    <s v="14:00"/>
    <s v="15:00"/>
    <d v="1899-12-30T01:00:00"/>
    <s v="DCO"/>
    <s v="N/A"/>
  </r>
  <r>
    <n v="14255"/>
    <x v="90"/>
    <x v="9"/>
    <s v="LIFT 24-43 ITA"/>
    <s v="AMI"/>
    <n v="66"/>
    <s v="ACS"/>
    <n v="9"/>
    <s v="X"/>
    <m/>
    <x v="4"/>
    <s v="NET"/>
    <s v="DCA"/>
    <m/>
    <n v="14254"/>
    <s v="SD SMI01"/>
    <d v="1899-12-30T14:00:00"/>
    <d v="1899-12-30T15:00:00"/>
    <d v="1899-12-30T01:00:00"/>
    <d v="1899-12-30T14:00:00"/>
    <d v="1899-12-30T15:00:00"/>
    <d v="1899-12-30T01:00:00"/>
    <s v="DCO"/>
    <s v="N/A"/>
  </r>
  <r>
    <n v="14256"/>
    <x v="90"/>
    <x v="9"/>
    <s v="LIFT IFTS 24-04 CAN"/>
    <s v="IFTS"/>
    <n v="51"/>
    <s v="ACS"/>
    <n v="2"/>
    <m/>
    <s v="X"/>
    <x v="0"/>
    <s v="STDA"/>
    <s v="LOW LEVEL"/>
    <m/>
    <m/>
    <s v="FMS LLF02"/>
    <s v="14:00"/>
    <s v="15:00"/>
    <d v="1899-12-30T01:00:00"/>
    <s v="14:00"/>
    <s v="15:00"/>
    <d v="1899-12-30T01:00:00"/>
    <s v="DCO"/>
    <s v="N/A"/>
  </r>
  <r>
    <n v="14257"/>
    <x v="90"/>
    <x v="9"/>
    <s v="LIFT IFTS 25-01 HUN"/>
    <s v="IFTS"/>
    <n v="70"/>
    <s v="IFTS"/>
    <n v="23"/>
    <m/>
    <s v="X"/>
    <x v="1"/>
    <s v="STDA"/>
    <s v="DECI_STD"/>
    <m/>
    <m/>
    <s v="PT EMR01"/>
    <s v="14:00"/>
    <s v="15:00"/>
    <d v="1899-12-30T01:00:00"/>
    <s v="14:00"/>
    <s v="15:00"/>
    <d v="1899-12-30T01:00:00"/>
    <s v="DCO"/>
    <s v="N/A"/>
  </r>
  <r>
    <n v="14258"/>
    <x v="90"/>
    <x v="9"/>
    <s v="LIFT IFTS 25-01 HUN"/>
    <s v="IFTS"/>
    <n v="71"/>
    <s v="IFTS"/>
    <n v="5"/>
    <m/>
    <s v="X"/>
    <x v="6"/>
    <s v="STDA"/>
    <s v="DECI_STD"/>
    <m/>
    <m/>
    <s v="PT EMR01"/>
    <s v="14:00"/>
    <s v="15:00"/>
    <d v="1899-12-30T01:00:00"/>
    <s v="14:00"/>
    <s v="15:00"/>
    <d v="1899-12-30T01:00:00"/>
    <s v="DCO"/>
    <s v="N/A"/>
  </r>
  <r>
    <n v="14259"/>
    <x v="90"/>
    <x v="9"/>
    <s v="IFTS LIFT 24-02 QATAR"/>
    <s v="QATAR"/>
    <n v="53"/>
    <s v="ACS"/>
    <n v="17"/>
    <s v="X"/>
    <m/>
    <x v="5"/>
    <s v="NET"/>
    <s v="DECI_STD"/>
    <m/>
    <n v="14260"/>
    <s v="FMSC OACM01"/>
    <s v="15:30"/>
    <s v="16:30"/>
    <d v="1899-12-30T01:00:00"/>
    <s v="15:30"/>
    <s v="16:30"/>
    <d v="1899-12-30T01:00:00"/>
    <s v="DCO"/>
    <s v="N/A"/>
  </r>
  <r>
    <n v="14260"/>
    <x v="90"/>
    <x v="9"/>
    <s v=" IFTS LIFT 24-03 QATAR"/>
    <s v="QATAR"/>
    <n v="61"/>
    <s v="ACS"/>
    <n v="5"/>
    <s v="X"/>
    <m/>
    <x v="0"/>
    <s v="STDA"/>
    <s v="DECI_STD_NVG"/>
    <m/>
    <m/>
    <s v="FMS NVG01"/>
    <s v="15:30"/>
    <s v="16:30"/>
    <d v="1899-12-30T01:00:00"/>
    <s v="15:30"/>
    <s v="16:30"/>
    <d v="1899-12-30T01:00:00"/>
    <s v="DCO"/>
    <s v="N/A"/>
  </r>
  <r>
    <n v="14261"/>
    <x v="90"/>
    <x v="9"/>
    <s v=" IFTS LIFT 24-03 QATAR"/>
    <s v="QATAR"/>
    <n v="60"/>
    <s v="IFTS"/>
    <n v="22"/>
    <s v="X"/>
    <m/>
    <x v="1"/>
    <s v="STDA"/>
    <s v="AAR"/>
    <m/>
    <m/>
    <s v="PT AAR01"/>
    <s v="15:30"/>
    <s v="16:30"/>
    <d v="1899-12-30T01:00:00"/>
    <s v="15:30"/>
    <d v="1899-12-30T16:25:00"/>
    <d v="1899-12-30T00:55:00"/>
    <s v="DCO"/>
    <s v="N/A"/>
  </r>
  <r>
    <n v="14262"/>
    <x v="90"/>
    <x v="9"/>
    <s v="LIFT 24-44 ITA"/>
    <s v="AMI"/>
    <n v="70"/>
    <s v="ACS"/>
    <n v="10"/>
    <s v="X"/>
    <m/>
    <x v="6"/>
    <s v="STDA"/>
    <s v="DECI_STD"/>
    <m/>
    <m/>
    <s v="SD ERT01"/>
    <s v="15:30"/>
    <s v="16:30"/>
    <d v="1899-12-30T01:00:00"/>
    <s v="15:30"/>
    <s v="16:30"/>
    <d v="1899-12-30T01:00:00"/>
    <s v="DCO"/>
    <s v="N/A"/>
  </r>
  <r>
    <n v="14263"/>
    <x v="91"/>
    <x v="9"/>
    <s v="IFTS LIFT 24-02 QATAR"/>
    <s v="QATAR"/>
    <n v="53"/>
    <s v="ACS"/>
    <n v="5"/>
    <s v="X"/>
    <m/>
    <x v="5"/>
    <s v="NET"/>
    <s v="DECI_STD"/>
    <m/>
    <n v="14264"/>
    <s v="FMSC OACM02"/>
    <s v="08:00"/>
    <s v="09:00"/>
    <d v="1899-12-30T01:00:00"/>
    <s v="08:00"/>
    <s v="09:00"/>
    <d v="1899-12-30T01:00:00"/>
    <s v="DCO"/>
    <s v="N/A"/>
  </r>
  <r>
    <n v="14264"/>
    <x v="91"/>
    <x v="9"/>
    <s v="IFTS LIFT 24-02 QATAR"/>
    <s v="QATAR"/>
    <n v="54"/>
    <s v="ACS"/>
    <n v="10"/>
    <s v="X"/>
    <m/>
    <x v="0"/>
    <s v="NET"/>
    <s v="DECI_STD"/>
    <m/>
    <n v="14265"/>
    <s v="FMSC OACM02"/>
    <s v="08:00"/>
    <s v="09:00"/>
    <d v="1899-12-30T01:00:00"/>
    <d v="1899-12-30T08:00:00"/>
    <d v="1899-12-30T09:00:00"/>
    <d v="1899-12-30T01:00:00"/>
    <s v="DCO"/>
    <s v="N/A"/>
  </r>
  <r>
    <n v="14265"/>
    <x v="91"/>
    <x v="9"/>
    <s v="LIP 24-03 SWE"/>
    <s v="IFTS"/>
    <n v="48"/>
    <s v="ACS"/>
    <n v="31"/>
    <m/>
    <s v="X"/>
    <x v="6"/>
    <s v="STDA"/>
    <s v="DECI_STD"/>
    <m/>
    <m/>
    <s v="SD NIT01"/>
    <s v="08:00"/>
    <s v="09:00"/>
    <d v="1899-12-30T01:00:00"/>
    <d v="1899-12-30T08:00:00"/>
    <d v="1899-12-30T09:00:00"/>
    <d v="1899-12-30T01:00:00"/>
    <s v="DCO"/>
    <s v="N/A"/>
  </r>
  <r>
    <n v="14266"/>
    <x v="91"/>
    <x v="9"/>
    <s v="IFTS LIFT 24-02 QATAR"/>
    <s v="QATAR"/>
    <n v="51"/>
    <s v="ACS"/>
    <n v="17"/>
    <s v="X"/>
    <m/>
    <x v="5"/>
    <s v="NET"/>
    <s v="DECI_STD"/>
    <m/>
    <n v="14267"/>
    <s v="FMSC OACM01"/>
    <s v="09:30"/>
    <s v="10:30"/>
    <d v="1899-12-30T01:00:00"/>
    <s v="09:30"/>
    <s v="10:30"/>
    <d v="1899-12-30T01:00:00"/>
    <s v="DCO"/>
    <s v="N/A"/>
  </r>
  <r>
    <n v="14267"/>
    <x v="91"/>
    <x v="9"/>
    <s v="LIFT IFTS 24-04 CAN"/>
    <s v="IFTS"/>
    <n v="51"/>
    <s v="IFTS"/>
    <n v="22"/>
    <m/>
    <s v="X"/>
    <x v="0"/>
    <s v="STDA"/>
    <s v="LOW LEVEL"/>
    <m/>
    <m/>
    <s v="FMS LLF03"/>
    <s v="09:30"/>
    <s v="10:30"/>
    <d v="1899-12-30T01:00:00"/>
    <d v="1899-12-30T09:30:00"/>
    <d v="1899-12-30T10:30:00"/>
    <d v="1899-12-30T01:00:00"/>
    <s v="DCO"/>
    <s v="N/A"/>
  </r>
  <r>
    <n v="14268"/>
    <x v="91"/>
    <x v="9"/>
    <s v="LIFT IFTS 24-04 CAN"/>
    <s v="IFTS"/>
    <n v="54"/>
    <s v="ACS"/>
    <n v="1"/>
    <m/>
    <s v="X"/>
    <x v="1"/>
    <s v="STDA"/>
    <s v="LOW LEVEL"/>
    <m/>
    <m/>
    <s v="PT LLF01"/>
    <s v="09:30"/>
    <s v="10:30"/>
    <d v="1899-12-30T01:00:00"/>
    <d v="1899-12-30T09:30:00"/>
    <d v="1899-12-30T10:20:00"/>
    <d v="1899-12-30T00:50:00"/>
    <s v="DCO"/>
    <s v="N/A"/>
  </r>
  <r>
    <n v="14269"/>
    <x v="91"/>
    <x v="9"/>
    <s v="IFTS LIFT 24-02 QATAR"/>
    <s v="QATAR"/>
    <n v="50"/>
    <s v="ACS"/>
    <n v="2"/>
    <s v="X"/>
    <m/>
    <x v="5"/>
    <s v="NET"/>
    <s v="DECI_STD"/>
    <m/>
    <n v="14270"/>
    <s v="FMSC OACM02"/>
    <s v="11:00"/>
    <s v="12:00"/>
    <d v="1899-12-30T01:00:00"/>
    <s v="11:00"/>
    <s v="12:00"/>
    <d v="1899-12-30T01:00:00"/>
    <s v="DCO"/>
    <s v="N/A"/>
  </r>
  <r>
    <n v="14270"/>
    <x v="91"/>
    <x v="9"/>
    <s v="LIFT IFTS 24-04 CAN"/>
    <s v="IFTS"/>
    <n v="52"/>
    <s v="ACS"/>
    <n v="12"/>
    <m/>
    <s v="X"/>
    <x v="0"/>
    <s v="STDA"/>
    <s v="LOW LEVEL"/>
    <m/>
    <m/>
    <s v="FMS LLF03"/>
    <s v="11:00"/>
    <s v="12:00"/>
    <d v="1899-12-30T01:00:00"/>
    <d v="1899-12-30T11:00:00"/>
    <d v="1899-12-30T12:00:00"/>
    <d v="1899-12-30T01:00:00"/>
    <s v="DCO"/>
    <s v="N/A"/>
  </r>
  <r>
    <n v="14271"/>
    <x v="91"/>
    <x v="9"/>
    <s v=" IFTS LIFT 24-03 QATAR"/>
    <s v="QATAR"/>
    <n v="56"/>
    <s v="IFTS"/>
    <n v="9"/>
    <s v="X"/>
    <m/>
    <x v="1"/>
    <s v="STDA"/>
    <s v="DECI_STD"/>
    <m/>
    <m/>
    <s v="PT ERT01"/>
    <s v="11:00"/>
    <s v="12:00"/>
    <d v="1899-12-30T01:00:00"/>
    <d v="1899-12-30T11:00:00"/>
    <d v="1899-12-30T12:00:00"/>
    <d v="1899-12-30T01:00:00"/>
    <s v="DCO"/>
    <s v="N/A"/>
  </r>
  <r>
    <n v="14272"/>
    <x v="91"/>
    <x v="9"/>
    <s v="LIFT IFTS 24-05 GER"/>
    <s v="IFTS"/>
    <n v="67"/>
    <s v="IFTS"/>
    <n v="23"/>
    <m/>
    <s v="X"/>
    <x v="6"/>
    <s v="STDA"/>
    <s v="DECI_STD"/>
    <m/>
    <m/>
    <s v="PT NAV02"/>
    <s v="11:00"/>
    <s v="12:00"/>
    <d v="1899-12-30T01:00:00"/>
    <d v="1899-12-30T11:00:00"/>
    <d v="1899-12-30T12:00:00"/>
    <d v="1899-12-30T01:00:00"/>
    <s v="DCO"/>
    <s v="N/A"/>
  </r>
  <r>
    <n v="14273"/>
    <x v="91"/>
    <x v="9"/>
    <s v="LIFT 24-43 ITA"/>
    <s v="AMI"/>
    <n v="68"/>
    <s v="ACS"/>
    <n v="9"/>
    <s v="X"/>
    <m/>
    <x v="5"/>
    <s v="NET"/>
    <s v="DCA"/>
    <m/>
    <n v="14274"/>
    <s v="SD SMI01"/>
    <s v="12:30"/>
    <s v="13:30"/>
    <d v="1899-12-30T01:00:00"/>
    <s v="12:30"/>
    <s v="13:30"/>
    <d v="1899-12-30T01:00:00"/>
    <s v="DCO"/>
    <s v="N/A"/>
  </r>
  <r>
    <n v="14274"/>
    <x v="91"/>
    <x v="9"/>
    <s v="LIFT 24-43 ITA"/>
    <s v="AMI"/>
    <n v="66"/>
    <s v="ACS"/>
    <n v="17"/>
    <s v="X"/>
    <m/>
    <x v="4"/>
    <s v="NET"/>
    <s v="DCA"/>
    <m/>
    <n v="14273"/>
    <s v="SD SMI01 RR03"/>
    <s v="12:30"/>
    <s v="13:30"/>
    <d v="1899-12-30T01:00:00"/>
    <s v="12:30"/>
    <s v="13:30"/>
    <d v="1899-12-30T01:00:00"/>
    <s v="DCO"/>
    <s v="N/A"/>
  </r>
  <r>
    <n v="14275"/>
    <x v="91"/>
    <x v="9"/>
    <s v="LIFT IFTS 24-03 UK"/>
    <s v="IFTS"/>
    <n v="39"/>
    <s v="IFTS"/>
    <n v="22"/>
    <m/>
    <s v="X"/>
    <x v="0"/>
    <s v="STDA"/>
    <s v="BRV_R2R_STD"/>
    <m/>
    <m/>
    <s v="PT BVR01"/>
    <s v="12:30"/>
    <s v="13:30"/>
    <d v="1899-12-30T01:00:00"/>
    <d v="1899-12-30T12:30:00"/>
    <d v="1899-12-30T13:25:00"/>
    <d v="1899-12-30T00:55:00"/>
    <s v="DCO"/>
    <s v="N/A"/>
  </r>
  <r>
    <n v="14276"/>
    <x v="91"/>
    <x v="9"/>
    <s v="LIFT IFTS 24-03 UK"/>
    <s v="IFTS"/>
    <n v="40"/>
    <s v="ACS"/>
    <n v="1"/>
    <m/>
    <s v="X"/>
    <x v="1"/>
    <s v="STDA"/>
    <s v="BRV_R2R_STD"/>
    <m/>
    <m/>
    <s v="PT BVR01"/>
    <s v="12:30"/>
    <s v="13:30"/>
    <d v="1899-12-30T01:00:00"/>
    <d v="1899-12-30T12:30:00"/>
    <d v="1899-12-30T13:30:00"/>
    <d v="1899-12-30T01:00:00"/>
    <s v="DCO"/>
    <s v="N/A"/>
  </r>
  <r>
    <n v="14277"/>
    <x v="91"/>
    <x v="9"/>
    <s v="LIFT IFTS 25-01 HUN"/>
    <s v="IFTS"/>
    <n v="71"/>
    <s v="ACS"/>
    <n v="32"/>
    <m/>
    <s v="X"/>
    <x v="6"/>
    <s v="STDA"/>
    <s v="DECI_STD"/>
    <m/>
    <m/>
    <s v="PT EMR02"/>
    <s v="12:30"/>
    <s v="13:30"/>
    <d v="1899-12-30T01:00:00"/>
    <d v="1899-12-30T12:30:00"/>
    <d v="1899-12-30T13:45:00"/>
    <d v="1899-12-30T01:15:00"/>
    <s v="DCO"/>
    <s v="N/A"/>
  </r>
  <r>
    <n v="14278"/>
    <x v="91"/>
    <x v="9"/>
    <s v="IFTS LIFT 24-02 QATAR"/>
    <s v="QATAR"/>
    <n v="51"/>
    <s v="IFTS"/>
    <n v="9"/>
    <s v="X"/>
    <m/>
    <x v="5"/>
    <s v="NET"/>
    <s v="BTAG_DECI"/>
    <m/>
    <n v="14279"/>
    <s v="NET BTAG01"/>
    <s v="14:00"/>
    <s v="15:00"/>
    <d v="1899-12-30T01:00:00"/>
    <s v="14:00"/>
    <s v="15:00"/>
    <d v="1899-12-30T01:00:00"/>
    <s v="DCO"/>
    <s v="N/A"/>
  </r>
  <r>
    <n v="14279"/>
    <x v="91"/>
    <x v="9"/>
    <s v=" IFTS LIFT 24-03 QATAR"/>
    <s v="QATAR"/>
    <n v="57"/>
    <s v="ACS"/>
    <n v="12"/>
    <s v="X"/>
    <m/>
    <x v="0"/>
    <s v="STDA"/>
    <s v="AAR"/>
    <m/>
    <m/>
    <s v="PT AAR01"/>
    <s v="14:00"/>
    <s v="15:00"/>
    <d v="1899-12-30T01:00:00"/>
    <s v="14:00"/>
    <s v="15:00"/>
    <d v="1899-12-30T01:00:00"/>
    <s v="DCO"/>
    <s v="N/A"/>
  </r>
  <r>
    <n v="14280"/>
    <x v="91"/>
    <x v="9"/>
    <s v="LIFT IFTS 24-05 AUT"/>
    <s v="IFTS"/>
    <n v="65"/>
    <s v="ACS"/>
    <n v="2"/>
    <m/>
    <s v="X"/>
    <x v="1"/>
    <s v="STDA"/>
    <s v="DECI_STD"/>
    <m/>
    <m/>
    <s v="PT NAV01"/>
    <s v="14:00"/>
    <s v="15:00"/>
    <d v="1899-12-30T01:00:00"/>
    <s v="14:00"/>
    <s v="15:00"/>
    <d v="1899-12-30T01:00:00"/>
    <s v="DCO"/>
    <s v="N/A"/>
  </r>
  <r>
    <n v="14281"/>
    <x v="91"/>
    <x v="9"/>
    <s v="LIFT IFTS 24-04 HUN"/>
    <s v="IFTS"/>
    <n v="62"/>
    <s v="IFTS"/>
    <n v="23"/>
    <m/>
    <s v="X"/>
    <x v="6"/>
    <s v="STDA"/>
    <s v="LOW LEVEL"/>
    <m/>
    <m/>
    <s v="PT LLF01"/>
    <s v="14:00"/>
    <s v="15:00"/>
    <d v="1899-12-30T01:00:00"/>
    <d v="1899-12-30T14:00:00"/>
    <d v="1899-12-30T15:00:00"/>
    <d v="1899-12-30T01:00:00"/>
    <s v="DCO"/>
    <s v="N/A"/>
  </r>
  <r>
    <n v="14282"/>
    <x v="91"/>
    <x v="9"/>
    <s v="LIFT IFTS 25-01 SGP"/>
    <s v="IFTS"/>
    <n v="68"/>
    <s v="ACS"/>
    <n v="9"/>
    <m/>
    <s v="X"/>
    <x v="5"/>
    <s v="STDA"/>
    <s v="DECI_STD"/>
    <m/>
    <m/>
    <s v="PT EMR02"/>
    <s v="15:30"/>
    <s v="16:30"/>
    <d v="1899-12-30T01:00:00"/>
    <s v="15:30"/>
    <s v="16:30"/>
    <d v="1899-12-30T01:00:00"/>
    <s v="DCO"/>
    <s v="N/A"/>
  </r>
  <r>
    <n v="14283"/>
    <x v="91"/>
    <x v="9"/>
    <s v="LIFT IFTS 25-01 SGP"/>
    <s v="IFTS"/>
    <n v="69"/>
    <s v="ACS"/>
    <n v="17"/>
    <m/>
    <s v="X"/>
    <x v="4"/>
    <s v="STDA"/>
    <s v="DECI_STD"/>
    <m/>
    <m/>
    <s v="PT EMR02"/>
    <s v="15:30"/>
    <s v="16:30"/>
    <d v="1899-12-30T01:00:00"/>
    <s v="15:30"/>
    <s v="16:30"/>
    <d v="1899-12-30T01:00:00"/>
    <s v="DCO"/>
    <s v="N/A"/>
  </r>
  <r>
    <n v="14284"/>
    <x v="91"/>
    <x v="9"/>
    <s v="LIFT IFTS 25-01 HUN"/>
    <s v="IFTS"/>
    <n v="70"/>
    <s v="IFTS"/>
    <n v="22"/>
    <m/>
    <s v="X"/>
    <x v="6"/>
    <s v="STDA"/>
    <s v="DECI_STD"/>
    <m/>
    <m/>
    <s v="PT EMR02"/>
    <s v="15:30"/>
    <s v="16:30"/>
    <d v="1899-12-30T01:00:00"/>
    <d v="1899-12-30T15:30:00"/>
    <d v="1899-12-30T16:45:00"/>
    <d v="1899-12-30T01:15:00"/>
    <s v="DCO"/>
    <s v="N/A"/>
  </r>
  <r>
    <n v="14285"/>
    <x v="91"/>
    <x v="9"/>
    <s v="IFTS LIFT 24-02 QATAR"/>
    <s v="QATAR"/>
    <n v="50"/>
    <s v="ACS"/>
    <n v="1"/>
    <s v="X"/>
    <m/>
    <x v="0"/>
    <s v="NET"/>
    <s v="BTAG_DECI"/>
    <m/>
    <n v="14286"/>
    <s v="NET BTAG01"/>
    <s v="15:30"/>
    <s v="16:30"/>
    <d v="1899-12-30T01:00:00"/>
    <d v="1899-12-30T15:20:00"/>
    <d v="1899-12-30T16:20:00"/>
    <d v="1899-12-30T01:00:00"/>
    <s v="DCO"/>
    <s v="N/A"/>
  </r>
  <r>
    <n v="14286"/>
    <x v="31"/>
    <x v="9"/>
    <s v="IFTS LIFT 24-02 QATAR"/>
    <s v="QATAR"/>
    <n v="51"/>
    <s v="ACS"/>
    <n v="17"/>
    <s v="X"/>
    <m/>
    <x v="5"/>
    <s v="NET"/>
    <s v="DECI_STD"/>
    <m/>
    <n v="14287"/>
    <s v="FMSC OACM02"/>
    <s v="07:00"/>
    <s v="08:00"/>
    <d v="1899-12-30T01:00:00"/>
    <s v="07:00"/>
    <s v="08:00"/>
    <d v="1899-12-30T01:00:00"/>
    <s v="DCO"/>
    <s v="N/A"/>
  </r>
  <r>
    <n v="14287"/>
    <x v="31"/>
    <x v="9"/>
    <s v="LIFT IFTS 24-03 CAN"/>
    <s v="IFTS"/>
    <n v="37"/>
    <s v="ACS"/>
    <n v="32"/>
    <m/>
    <s v="X"/>
    <x v="0"/>
    <s v="STDA"/>
    <s v="BRV_R2R_STD"/>
    <m/>
    <m/>
    <s v="PT R2R01"/>
    <s v="07:00"/>
    <s v="08:00"/>
    <d v="1899-12-30T01:00:00"/>
    <d v="1899-12-30T07:00:00"/>
    <d v="1899-12-30T08:00:00"/>
    <d v="1899-12-30T01:00:00"/>
    <s v="DCO"/>
    <s v="N/A"/>
  </r>
  <r>
    <n v="14288"/>
    <x v="31"/>
    <x v="9"/>
    <s v="LIFT IFTS 24-03 CAN"/>
    <s v="IFTS"/>
    <n v="38"/>
    <s v="IFTS"/>
    <n v="22"/>
    <m/>
    <s v="X"/>
    <x v="1"/>
    <s v="STDA"/>
    <s v="BRV_R2R_STD"/>
    <m/>
    <m/>
    <s v="PT R2R01"/>
    <s v="07:00"/>
    <s v="08:00"/>
    <d v="1899-12-30T01:00:00"/>
    <d v="1899-12-30T07:00:00"/>
    <d v="1899-12-30T08:00:00"/>
    <d v="1899-12-30T01:00:00"/>
    <s v="DCO"/>
    <s v="N/A"/>
  </r>
  <r>
    <n v="14289"/>
    <x v="31"/>
    <x v="9"/>
    <s v=" IFTS LIFT 24-03 QATAR"/>
    <s v="QATAR"/>
    <n v="57"/>
    <s v="ACS"/>
    <n v="2"/>
    <s v="X"/>
    <m/>
    <x v="6"/>
    <s v="STDA"/>
    <s v="AAR"/>
    <m/>
    <m/>
    <s v="FMS AAR01"/>
    <s v="07:00"/>
    <s v="08:00"/>
    <d v="1899-12-30T01:00:00"/>
    <d v="1899-12-30T07:00:00"/>
    <d v="1899-12-30T08:00:00"/>
    <d v="1899-12-30T01:00:00"/>
    <s v="DCO"/>
    <s v="N/A"/>
  </r>
  <r>
    <n v="14290"/>
    <x v="31"/>
    <x v="9"/>
    <s v="LIFT 24-43 ITA"/>
    <s v="AMI"/>
    <n v="65"/>
    <s v="ACS"/>
    <n v="9"/>
    <s v="X"/>
    <m/>
    <x v="5"/>
    <s v="NET"/>
    <s v="DCA"/>
    <m/>
    <n v="14291"/>
    <s v="SD SMI01"/>
    <s v="08:30"/>
    <s v="09:30"/>
    <d v="1899-12-30T01:00:00"/>
    <s v="08:30"/>
    <s v="09:30"/>
    <d v="1899-12-30T01:00:00"/>
    <s v="DCO"/>
    <s v="N/A"/>
  </r>
  <r>
    <n v="14291"/>
    <x v="31"/>
    <x v="9"/>
    <s v="LIFT IFTS 24-03 UK"/>
    <s v="IFTS"/>
    <n v="39"/>
    <s v="ACS"/>
    <n v="12"/>
    <m/>
    <s v="X"/>
    <x v="1"/>
    <s v="STDA"/>
    <s v="BRV_R2R_STD"/>
    <m/>
    <m/>
    <s v="PT BVR02"/>
    <s v="08:30"/>
    <s v="09:30"/>
    <d v="1899-12-30T01:00:00"/>
    <d v="1899-12-30T08:30:00"/>
    <d v="1899-12-30T09:30:00"/>
    <d v="1899-12-30T01:00:00"/>
    <s v="DCO"/>
    <s v="N/A"/>
  </r>
  <r>
    <n v="14292"/>
    <x v="31"/>
    <x v="9"/>
    <s v="LIFT IFTS 24-03 UK"/>
    <s v="IFTS"/>
    <n v="40"/>
    <s v="IFTS"/>
    <n v="9"/>
    <m/>
    <s v="X"/>
    <x v="6"/>
    <s v="STDA"/>
    <s v="BRV_R2R_STD"/>
    <m/>
    <m/>
    <s v="PT BVR02"/>
    <s v="08:30"/>
    <s v="09:30"/>
    <d v="1899-12-30T01:00:00"/>
    <d v="1899-12-30T08:30:00"/>
    <d v="1899-12-30T09:30:00"/>
    <d v="1899-12-30T01:00:00"/>
    <s v="DCO"/>
    <s v="N/A"/>
  </r>
  <r>
    <n v="14293"/>
    <x v="31"/>
    <x v="9"/>
    <s v="LIFT IFTS 24-05 GER"/>
    <s v="IFTS"/>
    <n v="66"/>
    <s v="IFTS"/>
    <n v="22"/>
    <m/>
    <s v="X"/>
    <x v="5"/>
    <s v="STDA"/>
    <s v="DECI_STD"/>
    <m/>
    <m/>
    <s v="PT NAV02"/>
    <s v="10:00"/>
    <s v="11:00"/>
    <d v="1899-12-30T01:00:00"/>
    <s v="10:00"/>
    <s v="11:00"/>
    <d v="1899-12-30T01:00:00"/>
    <s v="DCO"/>
    <s v="N/A"/>
  </r>
  <r>
    <n v="14294"/>
    <x v="31"/>
    <x v="9"/>
    <s v="LIFT IFTS 24-05 AUT"/>
    <s v="IFTS"/>
    <n v="64"/>
    <s v="ACS"/>
    <n v="31"/>
    <m/>
    <s v="X"/>
    <x v="4"/>
    <s v="STDA"/>
    <s v="DECI_STD"/>
    <m/>
    <m/>
    <s v="PT NAV01"/>
    <d v="1899-12-30T10:00:00"/>
    <d v="1899-12-30T11:00:00"/>
    <d v="1899-12-30T01:00:00"/>
    <d v="1899-12-30T10:00:00"/>
    <d v="1899-12-30T11:00:00"/>
    <d v="1899-12-30T01:00:00"/>
    <s v="DCO"/>
    <s v="N/A"/>
  </r>
  <r>
    <n v="14295"/>
    <x v="31"/>
    <x v="9"/>
    <s v="LIP 24-03 SWE"/>
    <s v="IFTS"/>
    <n v="48"/>
    <s v="ACS"/>
    <n v="17"/>
    <m/>
    <s v="X"/>
    <x v="0"/>
    <s v="STDA"/>
    <s v="LOW LEVEL"/>
    <m/>
    <m/>
    <s v="SD SLL01"/>
    <s v="10:00"/>
    <s v="11:00"/>
    <d v="1899-12-30T01:00:00"/>
    <d v="1899-12-30T10:00:00"/>
    <d v="1899-12-30T11:00:00"/>
    <d v="1899-12-30T01:00:00"/>
    <s v="DCO"/>
    <s v="N/A"/>
  </r>
  <r>
    <n v="14296"/>
    <x v="31"/>
    <x v="9"/>
    <s v="LIP 24-03 SWE"/>
    <s v="IFTS"/>
    <n v="49"/>
    <s v="ACS"/>
    <n v="2"/>
    <m/>
    <s v="X"/>
    <x v="1"/>
    <s v="STDA"/>
    <s v="LOW LEVEL"/>
    <m/>
    <m/>
    <s v="SD SLL01"/>
    <s v="10:00"/>
    <s v="11:00"/>
    <d v="1899-12-30T01:00:00"/>
    <d v="1899-12-30T10:00:00"/>
    <d v="1899-12-30T11:00:00"/>
    <d v="1899-12-30T01:00:00"/>
    <s v="DCO"/>
    <s v="N/A"/>
  </r>
  <r>
    <n v="14297"/>
    <x v="31"/>
    <x v="9"/>
    <s v=" IFTS LIFT 24-03 QATAR"/>
    <s v="QATAR"/>
    <n v="56"/>
    <s v="ACS"/>
    <n v="32"/>
    <s v="X"/>
    <m/>
    <x v="6"/>
    <s v="STDA"/>
    <s v="AAR"/>
    <m/>
    <m/>
    <s v="PT AAR01"/>
    <s v="10:00"/>
    <s v="11:00"/>
    <d v="1899-12-30T01:00:00"/>
    <d v="1899-12-30T10:00:00"/>
    <d v="1899-12-30T11:00:00"/>
    <d v="1899-12-30T01:00:00"/>
    <s v="DCO"/>
    <s v="N/A"/>
  </r>
  <r>
    <n v="14298"/>
    <x v="31"/>
    <x v="9"/>
    <s v=" IFTS LIFT 24-03 QATAR"/>
    <s v="QATAR"/>
    <n v="58"/>
    <s v="ACS"/>
    <n v="9"/>
    <s v="X"/>
    <m/>
    <x v="5"/>
    <s v="NET"/>
    <s v="DECI_PGM"/>
    <m/>
    <n v="14299"/>
    <s v="NET PGM01"/>
    <s v="11:30"/>
    <s v="12:30"/>
    <d v="1899-12-30T01:00:00"/>
    <s v="11:30"/>
    <s v="12:30"/>
    <d v="1899-12-30T01:00:00"/>
    <s v="DCO"/>
    <s v="N/A"/>
  </r>
  <r>
    <n v="14299"/>
    <x v="31"/>
    <x v="9"/>
    <s v=" IFTS LIFT 24-03 QATAR"/>
    <s v="QATAR"/>
    <n v="60"/>
    <s v="ACS"/>
    <n v="1"/>
    <s v="X"/>
    <m/>
    <x v="4"/>
    <s v="NET"/>
    <s v="DECI_PGM"/>
    <m/>
    <n v="14298"/>
    <s v="NET PGM01"/>
    <d v="1899-12-30T11:30:00"/>
    <d v="1899-12-30T12:30:00"/>
    <d v="1899-12-30T01:00:00"/>
    <d v="1899-12-30T11:30:00"/>
    <d v="1899-12-30T12:30:00"/>
    <d v="1899-12-30T01:00:00"/>
    <s v="DCO"/>
    <s v="N/A"/>
  </r>
  <r>
    <n v="14300"/>
    <x v="31"/>
    <x v="9"/>
    <s v=" IFTS LIFT 24-03 QATAR"/>
    <s v="QATAR"/>
    <n v="61"/>
    <s v="ACS"/>
    <n v="12"/>
    <s v="X"/>
    <m/>
    <x v="0"/>
    <s v="NET"/>
    <s v="DECI_STD_NVG"/>
    <m/>
    <n v="14301"/>
    <s v="NET BFFNVG01"/>
    <s v="11:30"/>
    <s v="12:30"/>
    <d v="1899-12-30T01:00:00"/>
    <s v="11:30"/>
    <s v="12:30"/>
    <d v="1899-12-30T01:00:00"/>
    <s v="DCO"/>
    <s v="N/A"/>
  </r>
  <r>
    <n v="14301"/>
    <x v="31"/>
    <x v="9"/>
    <s v="LIFT IFTS 24-04 CAN"/>
    <s v="IFTS"/>
    <n v="54"/>
    <s v="IFTS"/>
    <n v="9"/>
    <m/>
    <s v="X"/>
    <x v="6"/>
    <s v="STDA"/>
    <s v="LOW LEVEL"/>
    <m/>
    <m/>
    <s v="FMS LLF01"/>
    <s v="11:30"/>
    <s v="12:30"/>
    <d v="1899-12-30T01:00:00"/>
    <s v="11:30"/>
    <s v="12:30"/>
    <d v="1899-12-30T01:00:00"/>
    <s v="DCO"/>
    <s v="N/A"/>
  </r>
  <r>
    <n v="14302"/>
    <x v="92"/>
    <x v="10"/>
    <s v="LIFT 24-03 SNG"/>
    <s v="IFTS"/>
    <n v="43"/>
    <s v="ACS"/>
    <n v="9"/>
    <m/>
    <s v="X"/>
    <x v="5"/>
    <s v="NET"/>
    <s v="DECI_STD"/>
    <m/>
    <n v="14303"/>
    <s v="FMSC OACM01"/>
    <s v="07:00"/>
    <s v="08:00"/>
    <d v="1899-12-30T01:00:00"/>
    <s v="07:00"/>
    <s v="08:00"/>
    <d v="1899-12-30T01:00:00"/>
    <s v="DCO"/>
    <s v="N/A"/>
  </r>
  <r>
    <n v="14303"/>
    <x v="92"/>
    <x v="10"/>
    <s v=" IFTS LIFT 24-03 QATAR"/>
    <s v="QATAR"/>
    <n v="56"/>
    <s v="IFTS"/>
    <n v="22"/>
    <s v="X"/>
    <m/>
    <x v="0"/>
    <s v="NET"/>
    <s v="DECI_STD_NVG"/>
    <m/>
    <n v="14304"/>
    <s v="NET BFFNVG01"/>
    <s v="07:00"/>
    <s v="08:00"/>
    <d v="1899-12-30T01:00:00"/>
    <d v="1899-12-30T07:00:00"/>
    <d v="1899-12-30T07:55:00"/>
    <d v="1899-12-30T00:55:00"/>
    <s v="DCO"/>
    <s v="N/A"/>
  </r>
  <r>
    <n v="14304"/>
    <x v="92"/>
    <x v="10"/>
    <s v="LIFT 24-44 ITA"/>
    <s v="AMI"/>
    <n v="72"/>
    <s v="IFTS"/>
    <n v="23"/>
    <s v="X"/>
    <m/>
    <x v="6"/>
    <s v="STDA"/>
    <s v="DECI_STD"/>
    <m/>
    <m/>
    <s v="SD ERT01"/>
    <s v="07:00"/>
    <s v="08:00"/>
    <d v="1899-12-30T01:00:00"/>
    <s v="07:00"/>
    <s v="08:00"/>
    <d v="1899-12-30T01:00:00"/>
    <s v="DCO"/>
    <s v="N/A"/>
  </r>
  <r>
    <n v="14305"/>
    <x v="92"/>
    <x v="10"/>
    <s v="LIFT IFTS 25-01 HUN"/>
    <s v="IFTS"/>
    <n v="70"/>
    <s v="IFTS"/>
    <n v="9"/>
    <m/>
    <s v="X"/>
    <x v="5"/>
    <s v="STDA"/>
    <s v="DECI_STD"/>
    <m/>
    <m/>
    <s v="PT EMR03"/>
    <s v="08:30"/>
    <s v="09:30"/>
    <d v="1899-12-30T01:00:00"/>
    <s v="08:30"/>
    <s v="09:30"/>
    <d v="1899-12-30T01:00:00"/>
    <s v="DCO"/>
    <s v="N/A"/>
  </r>
  <r>
    <n v="14306"/>
    <x v="95"/>
    <x v="11"/>
    <s v="LIFT IFTS 24-05 GER"/>
    <s v="IFTS"/>
    <n v="66"/>
    <s v="ACS"/>
    <n v="10"/>
    <m/>
    <s v="X"/>
    <x v="6"/>
    <s v="STDA"/>
    <s v="DECI_STD"/>
    <m/>
    <m/>
    <s v="PT NIT01"/>
    <s v="08:30"/>
    <s v="09:30"/>
    <d v="1899-12-30T01:00:00"/>
    <d v="1899-12-30T08:30:00"/>
    <d v="1899-12-30T09:10:00"/>
    <d v="1899-12-30T00:40:00"/>
    <s v="RSLD"/>
    <s v="CD3"/>
  </r>
  <r>
    <n v="14307"/>
    <x v="92"/>
    <x v="10"/>
    <s v="LIFT IFTS 25-01 HUN"/>
    <s v="IFTS"/>
    <n v="71"/>
    <s v="ACS"/>
    <n v="14"/>
    <m/>
    <s v="X"/>
    <x v="4"/>
    <s v="STDA"/>
    <s v="DECI_STD"/>
    <m/>
    <m/>
    <s v="PT EMR03"/>
    <s v="08:30"/>
    <s v="09:30"/>
    <d v="1899-12-30T01:00:00"/>
    <s v="08:30"/>
    <s v="09:30"/>
    <d v="1899-12-30T01:00:00"/>
    <s v="DCO"/>
    <s v="N/A"/>
  </r>
  <r>
    <n v="14308"/>
    <x v="92"/>
    <x v="10"/>
    <s v="LIFT IFTS 25-01 SGP"/>
    <s v="IFTS"/>
    <n v="68"/>
    <s v="ACS"/>
    <n v="1"/>
    <m/>
    <s v="X"/>
    <x v="0"/>
    <s v="STDA"/>
    <s v="DECI_STD"/>
    <m/>
    <m/>
    <s v="PT EMR03"/>
    <s v="08:30"/>
    <s v="09:30"/>
    <d v="1899-12-30T01:00:00"/>
    <d v="1899-12-30T08:20:00"/>
    <d v="1899-12-30T09:20:00"/>
    <d v="1899-12-30T01:00:00"/>
    <s v="DCO"/>
    <s v="N/A"/>
  </r>
  <r>
    <n v="14309"/>
    <x v="92"/>
    <x v="10"/>
    <s v="LIFT IFTS 25-01 SGP"/>
    <s v="IFTS"/>
    <n v="69"/>
    <s v="ACS"/>
    <n v="12"/>
    <m/>
    <s v="X"/>
    <x v="1"/>
    <s v="STDA"/>
    <s v="DECI_STD"/>
    <m/>
    <m/>
    <s v="PT EMR03"/>
    <s v="08:30"/>
    <s v="09:30"/>
    <d v="1899-12-30T01:00:00"/>
    <s v="08:30"/>
    <s v="09:30"/>
    <d v="1899-12-30T01:00:00"/>
    <s v="DCO"/>
    <s v="N/A"/>
  </r>
  <r>
    <n v="14310"/>
    <x v="92"/>
    <x v="10"/>
    <s v="LIFT IFTS 24-05 AUT"/>
    <s v="IFTS"/>
    <n v="64"/>
    <s v="ACS"/>
    <n v="30"/>
    <m/>
    <s v="X"/>
    <x v="6"/>
    <s v="STDA"/>
    <s v="DECI_STD"/>
    <m/>
    <m/>
    <s v="PT NAV02"/>
    <s v="08:30"/>
    <s v="09:30"/>
    <d v="1899-12-30T01:00:00"/>
    <s v="08:30"/>
    <s v="09:30"/>
    <d v="1899-12-30T01:00:00"/>
    <s v="DCO"/>
    <s v="N/A"/>
  </r>
  <r>
    <n v="14311"/>
    <x v="92"/>
    <x v="10"/>
    <s v="IFTS LIFT 24-02 QATAR"/>
    <s v="QATAR"/>
    <n v="50"/>
    <s v="ACS"/>
    <n v="17"/>
    <s v="X"/>
    <m/>
    <x v="5"/>
    <s v="NET"/>
    <s v="DECI_STD"/>
    <m/>
    <n v="14312"/>
    <s v="FMSC HACM01"/>
    <s v="10:00"/>
    <s v="11:00"/>
    <d v="1899-12-30T01:00:00"/>
    <s v="10:00"/>
    <s v="11:00"/>
    <d v="1899-12-30T01:00:00"/>
    <s v="DCO"/>
    <s v="N/A"/>
  </r>
  <r>
    <n v="14312"/>
    <x v="92"/>
    <x v="10"/>
    <s v="LIFT IFTS 24-04 HUN"/>
    <s v="IFTS"/>
    <n v="62"/>
    <s v="IFTS"/>
    <n v="22"/>
    <m/>
    <s v="X"/>
    <x v="0"/>
    <s v="STDA"/>
    <s v="LOW LEVEL"/>
    <m/>
    <m/>
    <s v="FMS LLF02"/>
    <s v="10:00"/>
    <s v="11:00"/>
    <d v="1899-12-30T01:00:00"/>
    <d v="1899-12-30T10:00:00"/>
    <d v="1899-12-30T11:00:00"/>
    <d v="1899-12-30T01:00:00"/>
    <s v="DCO"/>
    <s v="N/A"/>
  </r>
  <r>
    <n v="14313"/>
    <x v="92"/>
    <x v="10"/>
    <s v="LIFT IFTS 24-04 HUN"/>
    <s v="IFTS"/>
    <n v="63"/>
    <s v="ACS"/>
    <n v="2"/>
    <m/>
    <s v="X"/>
    <x v="1"/>
    <s v="STDA"/>
    <s v="LOW LEVEL"/>
    <m/>
    <m/>
    <s v="PT LLF01"/>
    <s v="10:00"/>
    <s v="11:00"/>
    <d v="1899-12-30T01:00:00"/>
    <d v="1899-12-30T10:00:00"/>
    <d v="1899-12-30T11:00:00"/>
    <d v="1899-12-30T01:00:00"/>
    <s v="DCO"/>
    <s v="N/A"/>
  </r>
  <r>
    <n v="14314"/>
    <x v="92"/>
    <x v="10"/>
    <s v="LIFT 24-44 ITA"/>
    <s v="AMI"/>
    <n v="73"/>
    <s v="IFTS"/>
    <n v="23"/>
    <s v="X"/>
    <m/>
    <x v="6"/>
    <s v="STDA"/>
    <s v="DECI_STD"/>
    <m/>
    <m/>
    <s v="SD ERT01"/>
    <s v="10:00"/>
    <s v="11:00"/>
    <d v="1899-12-30T01:00:00"/>
    <d v="1899-12-30T10:00:00"/>
    <d v="1899-12-30T11:00:00"/>
    <d v="1899-12-30T01:00:00"/>
    <s v="DCO"/>
    <s v="N/A"/>
  </r>
  <r>
    <n v="14315"/>
    <x v="92"/>
    <x v="10"/>
    <s v="LIFT IFTS 24-04 CAN"/>
    <s v="IFTS"/>
    <n v="52"/>
    <s v="IFTS"/>
    <n v="9"/>
    <m/>
    <s v="X"/>
    <x v="5"/>
    <s v="NET"/>
    <s v="LOW LEVEL"/>
    <m/>
    <n v="14316"/>
    <s v="NET TLL01"/>
    <s v="11:30"/>
    <s v="12:30"/>
    <d v="1899-12-30T01:00:00"/>
    <s v="11:30"/>
    <s v="12:30"/>
    <d v="1899-12-30T01:00:00"/>
    <s v="DCO"/>
    <s v="N/A"/>
  </r>
  <r>
    <n v="14316"/>
    <x v="92"/>
    <x v="10"/>
    <s v="LIFT IFTS 24-04 CAN"/>
    <s v="IFTS"/>
    <n v="51"/>
    <s v="ACS"/>
    <n v="9"/>
    <m/>
    <s v="X"/>
    <x v="4"/>
    <s v="NET"/>
    <s v="LOW LEVEL"/>
    <m/>
    <n v="14315"/>
    <s v="NET TLL01"/>
    <d v="1899-12-30T11:30:00"/>
    <d v="1899-12-30T12:30:00"/>
    <d v="1899-12-30T01:00:00"/>
    <d v="1899-12-30T11:30:00"/>
    <d v="1899-12-30T12:30:00"/>
    <d v="1899-12-30T01:00:00"/>
    <s v="DCO"/>
    <s v="N/A"/>
  </r>
  <r>
    <n v="14317"/>
    <x v="92"/>
    <x v="10"/>
    <s v="LIFT IFTS 24-04 CAN"/>
    <s v="IFTS"/>
    <n v="54"/>
    <s v="ACS"/>
    <n v="32"/>
    <m/>
    <s v="X"/>
    <x v="0"/>
    <s v="STDA"/>
    <s v="LOW LEVEL"/>
    <m/>
    <m/>
    <s v="FMS LLF02"/>
    <s v="11:30"/>
    <s v="12:30"/>
    <d v="1899-12-30T01:00:00"/>
    <s v="11:30"/>
    <s v="12:30"/>
    <d v="1899-12-30T01:00:00"/>
    <s v="DCO"/>
    <s v="N/A"/>
  </r>
  <r>
    <n v="14318"/>
    <x v="92"/>
    <x v="10"/>
    <s v="LIFT IFTS 24-04 CAN"/>
    <s v="IFTS"/>
    <n v="53"/>
    <s v="ACS"/>
    <n v="12"/>
    <m/>
    <s v="X"/>
    <x v="1"/>
    <s v="STDA"/>
    <s v="LOW LEVEL"/>
    <m/>
    <m/>
    <s v="PT LLF01"/>
    <s v="11:30"/>
    <s v="12:30"/>
    <d v="1899-12-30T01:00:00"/>
    <s v="11:30"/>
    <s v="12:30"/>
    <d v="1899-12-30T01:00:00"/>
    <s v="DCO"/>
    <s v="N/A"/>
  </r>
  <r>
    <n v="14319"/>
    <x v="92"/>
    <x v="10"/>
    <s v=" IFTS LIFT 24-03 QATAR"/>
    <s v="QATAR"/>
    <n v="56"/>
    <s v="ACS"/>
    <n v="13"/>
    <s v="X"/>
    <m/>
    <x v="6"/>
    <s v="STDA"/>
    <s v="DECI_STD"/>
    <m/>
    <m/>
    <s v="FMS AAR01"/>
    <s v="11:30"/>
    <s v="12:30"/>
    <d v="1899-12-30T01:00:00"/>
    <s v="11:30"/>
    <s v="12:30"/>
    <d v="1899-12-30T01:00:00"/>
    <s v="DCO"/>
    <s v="N/A"/>
  </r>
  <r>
    <n v="14320"/>
    <x v="92"/>
    <x v="10"/>
    <s v="LIFT 24-03 SNG"/>
    <s v="IFTS"/>
    <n v="43"/>
    <s v="ACS"/>
    <n v="17"/>
    <m/>
    <s v="X"/>
    <x v="5"/>
    <s v="NET"/>
    <s v="DECI_STD"/>
    <m/>
    <n v="14321"/>
    <s v="FMSC OACM02"/>
    <s v="13:00"/>
    <s v="14:00"/>
    <d v="1899-12-30T01:00:00"/>
    <s v="13:00"/>
    <s v="14:00"/>
    <d v="1899-12-30T01:00:00"/>
    <s v="DCO"/>
    <s v="N/A"/>
  </r>
  <r>
    <n v="14321"/>
    <x v="92"/>
    <x v="10"/>
    <s v="LIFT 24-03 SNG"/>
    <s v="IFTS"/>
    <n v="44"/>
    <s v="ACS"/>
    <n v="31"/>
    <m/>
    <s v="X"/>
    <x v="0"/>
    <s v="NET"/>
    <s v="DECI_STD"/>
    <m/>
    <n v="14322"/>
    <s v="FMSC OACM01"/>
    <s v="13:00"/>
    <s v="14:00"/>
    <d v="1899-12-30T01:00:00"/>
    <s v="13:00"/>
    <s v="14:00"/>
    <d v="1899-12-30T01:00:00"/>
    <s v="DCO"/>
    <s v="N/A"/>
  </r>
  <r>
    <n v="14322"/>
    <x v="92"/>
    <x v="10"/>
    <s v="LIP 24-03 SWE"/>
    <s v="IFTS"/>
    <n v="48"/>
    <s v="ACS"/>
    <n v="2"/>
    <m/>
    <s v="X"/>
    <x v="6"/>
    <s v="STDA"/>
    <s v="LOW LEVEL"/>
    <m/>
    <m/>
    <s v="SD SLL02"/>
    <s v="13:00"/>
    <s v="14:00"/>
    <d v="1899-12-30T01:00:00"/>
    <s v="13:00"/>
    <s v="14:00"/>
    <d v="1899-12-30T01:00:00"/>
    <s v="DCO"/>
    <s v="N/A"/>
  </r>
  <r>
    <n v="14323"/>
    <x v="92"/>
    <x v="10"/>
    <s v="LIFT IFTS 24-03 UK"/>
    <s v="IFTS"/>
    <n v="39"/>
    <s v="ACS"/>
    <n v="30"/>
    <m/>
    <s v="X"/>
    <x v="5"/>
    <s v="NET"/>
    <s v="DCA"/>
    <m/>
    <n v="14324"/>
    <s v="NET QRA01"/>
    <s v="14:30"/>
    <s v="15:30"/>
    <d v="1899-12-30T01:00:00"/>
    <s v="14:30"/>
    <s v="15:30"/>
    <d v="1899-12-30T01:00:00"/>
    <s v="DCO"/>
    <s v="N/A"/>
  </r>
  <r>
    <n v="14324"/>
    <x v="92"/>
    <x v="10"/>
    <s v="LIFT IFTS 24-03 UK"/>
    <s v="IFTS"/>
    <n v="40"/>
    <s v="ACS"/>
    <n v="14"/>
    <m/>
    <s v="X"/>
    <x v="4"/>
    <s v="NET"/>
    <s v="DCA"/>
    <m/>
    <n v="14323"/>
    <s v="NET QRA01"/>
    <d v="1899-12-30T14:30:00"/>
    <d v="1899-12-30T15:30:00"/>
    <d v="1899-12-30T01:00:00"/>
    <d v="1899-12-30T14:30:00"/>
    <d v="1899-12-30T15:30:00"/>
    <d v="1899-12-30T01:00:00"/>
    <s v="DCO"/>
    <s v="N/A"/>
  </r>
  <r>
    <n v="14325"/>
    <x v="92"/>
    <x v="10"/>
    <s v="LIFT IFTS 24-03 CAN"/>
    <s v="IFTS"/>
    <n v="37"/>
    <s v="ACS"/>
    <n v="1"/>
    <m/>
    <s v="X"/>
    <x v="0"/>
    <s v="STDA"/>
    <s v="BRV_R2R_STD"/>
    <m/>
    <m/>
    <s v="PT R2R02"/>
    <s v="14:30"/>
    <s v="15:30"/>
    <d v="1899-12-30T01:00:00"/>
    <d v="1899-12-30T14:30:00"/>
    <d v="1899-12-30T15:30:00"/>
    <d v="1899-12-30T01:00:00"/>
    <s v="DCO"/>
    <s v="N/A"/>
  </r>
  <r>
    <n v="14326"/>
    <x v="92"/>
    <x v="10"/>
    <s v="LIFT IFTS 24-03 CAN"/>
    <s v="IFTS"/>
    <n v="38"/>
    <s v="ACS"/>
    <n v="32"/>
    <m/>
    <s v="X"/>
    <x v="1"/>
    <s v="STDA"/>
    <s v="BRV_R2R_STD"/>
    <m/>
    <m/>
    <s v="PT R2R02"/>
    <s v="14:30"/>
    <s v="15:30"/>
    <d v="1899-12-30T01:00:00"/>
    <d v="1899-12-30T14:30:00"/>
    <d v="1899-12-30T15:30:00"/>
    <d v="1899-12-30T01:00:00"/>
    <s v="DCO"/>
    <s v="N/A"/>
  </r>
  <r>
    <n v="14327"/>
    <x v="92"/>
    <x v="10"/>
    <s v="LIP 24-03 SWE"/>
    <s v="IFTS"/>
    <n v="49"/>
    <s v="ACS"/>
    <n v="13"/>
    <m/>
    <s v="X"/>
    <x v="6"/>
    <s v="STDA"/>
    <s v="LOW LEVEL"/>
    <m/>
    <m/>
    <s v="SD SLL02"/>
    <s v="14:30"/>
    <s v="15:30"/>
    <d v="1899-12-30T01:00:00"/>
    <d v="1899-12-30T14:30:00"/>
    <d v="1899-12-30T15:30:00"/>
    <d v="1899-12-30T01:00:00"/>
    <s v="DCO"/>
    <s v="N/A"/>
  </r>
  <r>
    <n v="14328"/>
    <x v="93"/>
    <x v="10"/>
    <s v="IFTS LIFT 24-02 QATAR"/>
    <s v="QATAR"/>
    <n v="53"/>
    <s v="ACS"/>
    <n v="9"/>
    <s v="X"/>
    <m/>
    <x v="5"/>
    <s v="NET"/>
    <s v="DECI_STD"/>
    <m/>
    <n v="14329"/>
    <s v="FMSC HACM01"/>
    <s v="07:00"/>
    <s v="08:00"/>
    <d v="1899-12-30T01:00:00"/>
    <d v="1899-12-30T07:00:00"/>
    <d v="1899-12-30T08:00:00"/>
    <d v="1899-12-30T01:00:00"/>
    <s v="DCO"/>
    <s v="N/A"/>
  </r>
  <r>
    <n v="14329"/>
    <x v="93"/>
    <x v="10"/>
    <s v="LSIP IFTS 23-04"/>
    <s v="IFTS"/>
    <n v="22"/>
    <s v="ACS"/>
    <n v="17"/>
    <m/>
    <s v="X"/>
    <x v="4"/>
    <s v="NET"/>
    <s v="DECI_STD"/>
    <m/>
    <n v="14328"/>
    <s v="SUPP"/>
    <d v="1899-12-30T07:00:00"/>
    <d v="1899-12-30T07:30:00"/>
    <d v="1899-12-30T00:30:00"/>
    <d v="1899-12-30T07:00:00"/>
    <d v="1899-12-30T08:00:00"/>
    <d v="1899-12-30T01:00:00"/>
    <s v="SDC"/>
    <s v="N/A"/>
  </r>
  <r>
    <n v="14330"/>
    <x v="93"/>
    <x v="10"/>
    <s v="LIFT 24-44 ITA"/>
    <s v="AMI"/>
    <n v="70"/>
    <s v="ACS"/>
    <n v="31"/>
    <s v="X"/>
    <m/>
    <x v="0"/>
    <s v="NET"/>
    <s v="DECI_STD"/>
    <m/>
    <n v="14331"/>
    <s v="SD DBFM02"/>
    <d v="1899-12-30T07:00:00"/>
    <d v="1899-12-30T07:30:00"/>
    <d v="1899-12-30T00:30:00"/>
    <d v="1899-12-30T07:00:00"/>
    <d v="1899-12-30T07:30:00"/>
    <d v="1899-12-30T00:30:00"/>
    <s v="DCO"/>
    <s v="N/A"/>
  </r>
  <r>
    <n v="14331"/>
    <x v="93"/>
    <x v="10"/>
    <s v="LIFT 24-44 ITA"/>
    <s v="AMI"/>
    <n v="72"/>
    <s v="ACS"/>
    <n v="17"/>
    <s v="X"/>
    <m/>
    <x v="0"/>
    <s v="NET"/>
    <s v="DECI_STD"/>
    <m/>
    <n v="14332"/>
    <s v="SD DBFM02"/>
    <d v="1899-12-30T07:35:00"/>
    <d v="1899-12-30T08:05:00"/>
    <d v="1899-12-30T00:30:00"/>
    <d v="1899-12-30T07:35:00"/>
    <d v="1899-12-30T08:05:00"/>
    <d v="1899-12-30T00:30:00"/>
    <s v="DCO"/>
    <s v="N/A"/>
  </r>
  <r>
    <n v="14332"/>
    <x v="93"/>
    <x v="10"/>
    <s v="LIFT IFTS 24-03 CAN"/>
    <s v="IFTS"/>
    <n v="37"/>
    <s v="IFTS"/>
    <n v="23"/>
    <m/>
    <s v="X"/>
    <x v="6"/>
    <s v="STDA"/>
    <s v="BRV_R2R_STD"/>
    <m/>
    <m/>
    <s v="PT BVR01"/>
    <s v="07:00"/>
    <s v="08:00"/>
    <d v="1899-12-30T01:00:00"/>
    <s v="07:00"/>
    <s v="08:00"/>
    <d v="1899-12-30T01:00:00"/>
    <s v="DCO"/>
    <s v="N/A"/>
  </r>
  <r>
    <n v="14333"/>
    <x v="93"/>
    <x v="10"/>
    <s v="LIFT 24-03 SNG"/>
    <s v="IFTS"/>
    <n v="44"/>
    <s v="ACS"/>
    <n v="13"/>
    <m/>
    <s v="X"/>
    <x v="5"/>
    <s v="NET"/>
    <s v="DECI_STD"/>
    <m/>
    <n v="14334"/>
    <s v="FMS OACM02"/>
    <s v="08:30"/>
    <s v="09:30"/>
    <d v="1899-12-30T01:00:00"/>
    <s v="08:30"/>
    <s v="09:30"/>
    <d v="1899-12-30T01:00:00"/>
    <s v="DCO"/>
    <s v="N/A"/>
  </r>
  <r>
    <n v="14334"/>
    <x v="93"/>
    <x v="10"/>
    <s v="LIFT IFTS 24-03 CAN"/>
    <s v="IFTS"/>
    <n v="38"/>
    <s v="ACS"/>
    <n v="12"/>
    <m/>
    <s v="X"/>
    <x v="6"/>
    <s v="STDA"/>
    <s v="BRV_R2R_STD"/>
    <m/>
    <m/>
    <s v="PT BVR01"/>
    <s v="08:30"/>
    <s v="09:30"/>
    <d v="1899-12-30T01:00:00"/>
    <s v="08:30"/>
    <s v="09:30"/>
    <d v="1899-12-30T01:00:00"/>
    <s v="DCO"/>
    <s v="N/A"/>
  </r>
  <r>
    <n v="14335"/>
    <x v="93"/>
    <x v="10"/>
    <s v="LIFT IFTS 24-03 UK"/>
    <s v="IFTS"/>
    <n v="40"/>
    <s v="ACS"/>
    <n v="9"/>
    <m/>
    <s v="X"/>
    <x v="5"/>
    <s v="NET"/>
    <s v="DECI_PGM"/>
    <m/>
    <n v="14336"/>
    <s v="NET QRA02"/>
    <s v="10:00"/>
    <s v="11:00"/>
    <d v="1899-12-30T01:00:00"/>
    <s v="10:00"/>
    <s v="11:00"/>
    <d v="1899-12-30T01:00:00"/>
    <s v="DCO"/>
    <s v="N/A"/>
  </r>
  <r>
    <n v="14336"/>
    <x v="93"/>
    <x v="10"/>
    <s v="LIFT IFTS 24-03 UK"/>
    <s v="IFTS"/>
    <n v="39"/>
    <s v="ACS"/>
    <n v="17"/>
    <m/>
    <s v="X"/>
    <x v="4"/>
    <s v="NET"/>
    <s v="DECI_PGM"/>
    <m/>
    <n v="14335"/>
    <s v="NET QRA02"/>
    <d v="1899-12-30T10:00:00"/>
    <d v="1899-12-30T11:00:00"/>
    <d v="1899-12-30T01:00:00"/>
    <d v="1899-12-30T10:00:00"/>
    <d v="1899-12-30T11:00:00"/>
    <d v="1899-12-30T01:00:00"/>
    <s v="DCO"/>
    <s v="N/A"/>
  </r>
  <r>
    <n v="14337"/>
    <x v="93"/>
    <x v="10"/>
    <s v="LIFT IFTS 24-04 CAN"/>
    <s v="IFTS"/>
    <n v="51"/>
    <s v="ACS"/>
    <n v="2"/>
    <m/>
    <s v="X"/>
    <x v="0"/>
    <s v="NET"/>
    <s v="LOW LEVEL"/>
    <m/>
    <n v="14338"/>
    <s v="NET TLL02"/>
    <s v="10:00"/>
    <s v="11:00"/>
    <d v="1899-12-30T01:00:00"/>
    <s v="10:00"/>
    <s v="11:00"/>
    <d v="1899-12-30T01:00:00"/>
    <s v="DCO"/>
    <s v="N/A"/>
  </r>
  <r>
    <n v="14338"/>
    <x v="93"/>
    <x v="10"/>
    <s v="LIFT IFTS 24-04 CAN"/>
    <s v="IFTS"/>
    <n v="52"/>
    <s v="IFTS"/>
    <n v="22"/>
    <m/>
    <s v="X"/>
    <x v="1"/>
    <s v="NET"/>
    <s v="LOW LEVEL"/>
    <m/>
    <n v="14337"/>
    <s v="NET TLL02"/>
    <d v="1899-12-30T10:00:00"/>
    <d v="1899-12-30T11:00:00"/>
    <d v="1899-12-30T01:00:00"/>
    <d v="1899-12-30T10:00:00"/>
    <d v="1899-12-30T11:00:00"/>
    <d v="1899-12-30T01:00:00"/>
    <s v="DCO"/>
    <s v="N/A"/>
  </r>
  <r>
    <n v="14339"/>
    <x v="93"/>
    <x v="10"/>
    <s v="LIFT IFTS 24-04 CAN"/>
    <s v="IFTS"/>
    <n v="54"/>
    <s v="IFTS"/>
    <n v="3"/>
    <m/>
    <s v="X"/>
    <x v="6"/>
    <s v="STDA"/>
    <s v="LOW LEVEL"/>
    <m/>
    <m/>
    <s v="FMS LLF03"/>
    <s v="10:00"/>
    <s v="11:00"/>
    <d v="1899-12-30T01:00:00"/>
    <s v="10:00"/>
    <s v="11:00"/>
    <d v="1899-12-30T01:00:00"/>
    <s v="DCO"/>
    <s v="N/A"/>
  </r>
  <r>
    <n v="14340"/>
    <x v="93"/>
    <x v="10"/>
    <s v="LIFT IFTS 25-01 HUN"/>
    <s v="IFTS"/>
    <n v="70"/>
    <s v="IFTS"/>
    <n v="9"/>
    <m/>
    <s v="X"/>
    <x v="5"/>
    <s v="STDA"/>
    <s v="DECI_STD"/>
    <m/>
    <m/>
    <s v="PT EMR04"/>
    <s v="11:30"/>
    <s v="12:30"/>
    <d v="1899-12-30T01:00:00"/>
    <s v="11:30"/>
    <s v="12:30"/>
    <d v="1899-12-30T01:00:00"/>
    <s v="DCO"/>
    <s v="N/A"/>
  </r>
  <r>
    <n v="14341"/>
    <x v="93"/>
    <x v="10"/>
    <s v="LIFT IFTS 25-01 HUN"/>
    <s v="IFTS"/>
    <n v="71"/>
    <s v="ACS"/>
    <n v="12"/>
    <m/>
    <s v="X"/>
    <x v="4"/>
    <s v="STDA"/>
    <s v="DECI_STD"/>
    <m/>
    <m/>
    <s v="PT EMR04"/>
    <s v="11:30"/>
    <s v="12:30"/>
    <d v="1899-12-30T01:00:00"/>
    <s v="11:30"/>
    <s v="12:30"/>
    <d v="1899-12-30T01:00:00"/>
    <s v="DCO"/>
    <s v="N/A"/>
  </r>
  <r>
    <n v="14342"/>
    <x v="93"/>
    <x v="10"/>
    <s v="LIFT IFTS 25-01 SGP"/>
    <s v="IFTS"/>
    <n v="68"/>
    <s v="ACS"/>
    <n v="14"/>
    <m/>
    <s v="X"/>
    <x v="0"/>
    <s v="STDA"/>
    <s v="DECI_STD"/>
    <m/>
    <m/>
    <s v="PT EMR04"/>
    <s v="11:30"/>
    <s v="12:30"/>
    <d v="1899-12-30T01:00:00"/>
    <s v="11:30"/>
    <s v="12:30"/>
    <d v="1899-12-30T01:00:00"/>
    <s v="DCO"/>
    <s v="N/A"/>
  </r>
  <r>
    <n v="14343"/>
    <x v="93"/>
    <x v="10"/>
    <s v="LIFT IFTS 25-01 SGP"/>
    <s v="IFTS"/>
    <n v="69"/>
    <s v="ACS"/>
    <n v="32"/>
    <m/>
    <s v="X"/>
    <x v="1"/>
    <s v="STDA"/>
    <s v="DECI_STD"/>
    <m/>
    <m/>
    <s v="PT EMR04"/>
    <s v="11:30"/>
    <s v="12:30"/>
    <d v="1899-12-30T01:00:00"/>
    <s v="11:30"/>
    <s v="12:30"/>
    <d v="1899-12-30T01:00:00"/>
    <s v="DCO"/>
    <s v="N/A"/>
  </r>
  <r>
    <n v="14344"/>
    <x v="93"/>
    <x v="10"/>
    <s v="LIFT IFTS 24-04 CAN"/>
    <s v="IFTS"/>
    <n v="53"/>
    <s v="ACS"/>
    <n v="1"/>
    <m/>
    <s v="X"/>
    <x v="6"/>
    <s v="STDA"/>
    <s v="LOW LEVEL"/>
    <m/>
    <m/>
    <s v="FMS LLF01"/>
    <s v="11:30"/>
    <s v="12:30"/>
    <d v="1899-12-30T01:00:00"/>
    <s v="11:30"/>
    <s v="12:30"/>
    <d v="1899-12-30T01:00:00"/>
    <s v="DCO"/>
    <s v="N/A"/>
  </r>
  <r>
    <n v="14345"/>
    <x v="93"/>
    <x v="10"/>
    <s v="LIFT IFTS 24-04 SPA"/>
    <s v="IFTS"/>
    <n v="58"/>
    <s v="ACS"/>
    <n v="2"/>
    <m/>
    <s v="X"/>
    <x v="5"/>
    <s v="NET"/>
    <s v="DECI_STD"/>
    <m/>
    <n v="14346"/>
    <s v="FMSC BFM01"/>
    <s v="13:00"/>
    <s v="14:00"/>
    <d v="1899-12-30T01:00:00"/>
    <d v="1899-12-30T13:00:00"/>
    <d v="1899-12-30T14:00:00"/>
    <d v="1899-12-30T01:00:00"/>
    <s v="DCO"/>
    <s v="N/A"/>
  </r>
  <r>
    <n v="14346"/>
    <x v="93"/>
    <x v="10"/>
    <s v="LIFT 24-43 ITA"/>
    <s v="AMI"/>
    <n v="66"/>
    <s v="IFTS"/>
    <n v="22"/>
    <s v="X"/>
    <m/>
    <x v="0"/>
    <s v="NET"/>
    <s v="DCA"/>
    <m/>
    <n v="14347"/>
    <s v="SD R2V01"/>
    <s v="13:00"/>
    <s v="14:00"/>
    <d v="1899-12-30T01:00:00"/>
    <s v="13:00"/>
    <s v="14:00"/>
    <d v="1899-12-30T01:00:00"/>
    <s v="DCO"/>
    <s v="N/A"/>
  </r>
  <r>
    <n v="14347"/>
    <x v="93"/>
    <x v="10"/>
    <s v="LIFT 24-43 ITA"/>
    <s v="AMI"/>
    <n v="64"/>
    <s v="ACS"/>
    <n v="9"/>
    <s v="X"/>
    <m/>
    <x v="1"/>
    <s v="NET"/>
    <s v="DECI_STD"/>
    <m/>
    <n v="14346"/>
    <s v="SD R2V01"/>
    <d v="1899-12-30T13:00:00"/>
    <d v="1899-12-30T14:00:00"/>
    <d v="1899-12-30T01:00:00"/>
    <d v="1899-12-30T13:00:00"/>
    <d v="1899-12-30T14:00:00"/>
    <d v="1899-12-30T01:00:00"/>
    <s v="DCO"/>
    <s v="N/A"/>
  </r>
  <r>
    <n v="14348"/>
    <x v="93"/>
    <x v="10"/>
    <s v="LIFT IFTS 24-04 HUN"/>
    <s v="IFTS"/>
    <n v="62"/>
    <s v="IFTS"/>
    <n v="23"/>
    <m/>
    <s v="X"/>
    <x v="6"/>
    <s v="STDA"/>
    <s v="LOW LEVEL"/>
    <m/>
    <m/>
    <s v="FMS LLF03"/>
    <s v="13:00"/>
    <s v="14:00"/>
    <d v="1899-12-30T01:00:00"/>
    <s v="13:00"/>
    <s v="14:00"/>
    <d v="1899-12-30T01:00:00"/>
    <s v="DCO"/>
    <s v="N/A"/>
  </r>
  <r>
    <n v="14349"/>
    <x v="93"/>
    <x v="10"/>
    <s v="LIFT IFTS 24-04 SPA"/>
    <s v="IFTS"/>
    <n v="59"/>
    <s v="IFTS"/>
    <n v="9"/>
    <m/>
    <s v="X"/>
    <x v="5"/>
    <s v="NET"/>
    <s v="DECI_STD"/>
    <m/>
    <n v="14350"/>
    <s v="FMSC BFM01"/>
    <s v="14:30"/>
    <s v="15:30"/>
    <d v="1899-12-30T01:00:00"/>
    <s v="14:30"/>
    <s v="15:30"/>
    <d v="1899-12-30T01:00:00"/>
    <s v="DCO"/>
    <s v="N/A"/>
  </r>
  <r>
    <n v="14350"/>
    <x v="93"/>
    <x v="10"/>
    <s v="LIFT 24-43 ITA"/>
    <s v="AMI"/>
    <n v="65"/>
    <s v="ACS"/>
    <n v="14"/>
    <s v="X"/>
    <m/>
    <x v="0"/>
    <s v="NET"/>
    <s v="DCA"/>
    <m/>
    <n v="14351"/>
    <s v="SD R2V01"/>
    <s v="14:30"/>
    <s v="15:30"/>
    <d v="1899-12-30T01:00:00"/>
    <d v="1899-12-30T14:30:00"/>
    <d v="1899-12-30T15:30:00"/>
    <d v="1899-12-30T01:00:00"/>
    <s v="DCO"/>
    <s v="N/A"/>
  </r>
  <r>
    <n v="14351"/>
    <x v="93"/>
    <x v="10"/>
    <s v="LIFT 24-43 ITA"/>
    <s v="AMI"/>
    <n v="68"/>
    <s v="ACS"/>
    <n v="13"/>
    <s v="X"/>
    <m/>
    <x v="1"/>
    <s v="NET"/>
    <s v="DCA"/>
    <m/>
    <n v="14350"/>
    <s v="SD R2V01"/>
    <d v="1899-12-30T14:30:00"/>
    <d v="1899-12-30T15:30:00"/>
    <d v="1899-12-30T01:00:00"/>
    <d v="1899-12-30T14:30:00"/>
    <d v="1899-12-30T15:30:00"/>
    <d v="1899-12-30T01:00:00"/>
    <s v="DCO"/>
    <s v="N/A"/>
  </r>
  <r>
    <n v="14352"/>
    <x v="93"/>
    <x v="10"/>
    <s v="LIFT IFTS 24-04 HUN"/>
    <s v="IFTS"/>
    <n v="63"/>
    <s v="ACS"/>
    <n v="1"/>
    <m/>
    <s v="X"/>
    <x v="6"/>
    <s v="STDA"/>
    <s v="LOW LEVEL"/>
    <m/>
    <m/>
    <s v="FMS LLF01"/>
    <s v="14:30"/>
    <s v="15:30"/>
    <d v="1899-12-30T01:00:00"/>
    <d v="1899-12-30T14:20:00"/>
    <d v="1899-12-30T15:20:00"/>
    <d v="1899-12-30T01:00:00"/>
    <s v="DCO"/>
    <s v="N/A"/>
  </r>
  <r>
    <n v="14353"/>
    <x v="32"/>
    <x v="10"/>
    <s v="LIFT IFTS 24-04 SPA"/>
    <s v="IFTS"/>
    <n v="58"/>
    <s v="ACS"/>
    <n v="9"/>
    <m/>
    <s v="X"/>
    <x v="5"/>
    <s v="NET"/>
    <s v="DECI_STD"/>
    <m/>
    <n v="14354"/>
    <s v="FMSC BFM02"/>
    <s v="07:00"/>
    <s v="08:00"/>
    <d v="1899-12-30T01:00:00"/>
    <d v="1899-12-30T07:00:00"/>
    <d v="1899-12-30T08:00:00"/>
    <d v="1899-12-30T01:00:00"/>
    <s v="DCO"/>
    <s v="N/A"/>
  </r>
  <r>
    <n v="14354"/>
    <x v="32"/>
    <x v="10"/>
    <s v=" IFTS LIFT 24-03 QATAR"/>
    <s v="QATAR"/>
    <n v="60"/>
    <s v="ACS"/>
    <n v="13"/>
    <s v="X"/>
    <m/>
    <x v="0"/>
    <s v="NET"/>
    <s v="DECI_PGM"/>
    <m/>
    <n v="14355"/>
    <s v="NET PGM02 CPL01"/>
    <s v="07:00"/>
    <s v="08:00"/>
    <d v="1899-12-30T01:00:00"/>
    <s v="07:00"/>
    <s v="08:00"/>
    <d v="1899-12-30T01:00:00"/>
    <s v="DCO"/>
    <s v="N/A"/>
  </r>
  <r>
    <n v="14355"/>
    <x v="32"/>
    <x v="10"/>
    <s v=" IFTS LIFT 24-03 QATAR"/>
    <s v="QATAR"/>
    <n v="58"/>
    <s v="IFTS"/>
    <n v="23"/>
    <s v="X"/>
    <m/>
    <x v="1"/>
    <s v="NET"/>
    <s v="DECI_PGM"/>
    <m/>
    <n v="14354"/>
    <s v="NET PGM02 CPL01"/>
    <d v="1899-12-30T07:00:00"/>
    <d v="1899-12-30T08:00:00"/>
    <d v="1899-12-30T01:00:00"/>
    <d v="1899-12-30T07:00:00"/>
    <d v="1899-12-30T08:00:00"/>
    <d v="1899-12-30T01:00:00"/>
    <s v="DCO"/>
    <s v="N/A"/>
  </r>
  <r>
    <n v="14356"/>
    <x v="32"/>
    <x v="10"/>
    <s v="LIFT IFTS 25-01 SGP"/>
    <s v="IFTS"/>
    <n v="68"/>
    <s v="ACS"/>
    <n v="30"/>
    <m/>
    <s v="X"/>
    <x v="6"/>
    <s v="STDA"/>
    <s v="DECI_STD"/>
    <m/>
    <m/>
    <s v="FMS CF03"/>
    <s v="07:00"/>
    <s v="08:00"/>
    <d v="1899-12-30T01:00:00"/>
    <s v="07:00"/>
    <s v="08:00"/>
    <d v="1899-12-30T01:00:00"/>
    <s v="DCO"/>
    <s v="N/A"/>
  </r>
  <r>
    <n v="14357"/>
    <x v="32"/>
    <x v="10"/>
    <s v="LIFT IFTS 25-01 SGP"/>
    <s v="IFTS"/>
    <n v="69"/>
    <s v="ACS"/>
    <n v="31"/>
    <m/>
    <s v="X"/>
    <x v="3"/>
    <s v="STDA"/>
    <s v="DECI_STD"/>
    <m/>
    <m/>
    <s v="FMS CF03"/>
    <s v="07:00"/>
    <s v="08:00"/>
    <d v="1899-12-30T01:00:00"/>
    <s v="07:00"/>
    <s v="08:00"/>
    <d v="1899-12-30T01:00:00"/>
    <s v="DCO"/>
    <s v="N/A"/>
  </r>
  <r>
    <n v="14358"/>
    <x v="32"/>
    <x v="10"/>
    <s v="LIFT IFTS 24-04 SPA"/>
    <s v="IFTS"/>
    <n v="59"/>
    <s v="ACS"/>
    <n v="32"/>
    <m/>
    <s v="X"/>
    <x v="5"/>
    <s v="NET"/>
    <s v="DECI_STD"/>
    <m/>
    <n v="14359"/>
    <s v="FMSC BFM02"/>
    <s v="08:30"/>
    <s v="09:30"/>
    <d v="1899-12-30T01:00:00"/>
    <d v="1899-12-30T08:30:00"/>
    <d v="1899-12-30T09:30:00"/>
    <d v="1899-12-30T01:00:00"/>
    <s v="DCO"/>
    <s v="N/A"/>
  </r>
  <r>
    <n v="14359"/>
    <x v="32"/>
    <x v="10"/>
    <s v="LIFT 24-43 ITA"/>
    <s v="AMI"/>
    <n v="64"/>
    <s v="ACS"/>
    <n v="2"/>
    <s v="X"/>
    <m/>
    <x v="0"/>
    <s v="NET"/>
    <s v="DCA"/>
    <m/>
    <n v="14360"/>
    <s v="SD R2V02"/>
    <s v="08:30"/>
    <s v="09:30"/>
    <d v="1899-12-30T01:00:00"/>
    <s v="08:30"/>
    <s v="09:30"/>
    <d v="1899-12-30T01:00:00"/>
    <s v="DCO"/>
    <s v="N/A"/>
  </r>
  <r>
    <n v="14360"/>
    <x v="32"/>
    <x v="10"/>
    <s v="LIFT 24-43 ITA"/>
    <s v="AMI"/>
    <n v="66"/>
    <s v="IFTS"/>
    <n v="3"/>
    <s v="X"/>
    <m/>
    <x v="1"/>
    <s v="NET"/>
    <s v="DCA"/>
    <m/>
    <n v="14359"/>
    <s v="SD R2V02"/>
    <d v="1899-12-30T08:30:00"/>
    <d v="1899-12-30T09:30:00"/>
    <d v="1899-12-30T01:00:00"/>
    <d v="1899-12-30T08:30:00"/>
    <d v="1899-12-30T09:30:00"/>
    <d v="1899-12-30T01:00:00"/>
    <s v="DCO"/>
    <s v="N/A"/>
  </r>
  <r>
    <n v="14361"/>
    <x v="32"/>
    <x v="10"/>
    <s v="LIFT IFTS 25-01 HUN"/>
    <s v="IFTS"/>
    <n v="70"/>
    <s v="ACS"/>
    <n v="14"/>
    <m/>
    <s v="X"/>
    <x v="6"/>
    <s v="STDA"/>
    <s v="DECI_STD"/>
    <m/>
    <m/>
    <s v="FMS CF03"/>
    <s v="08:30"/>
    <s v="09:30"/>
    <d v="1899-12-30T01:00:00"/>
    <s v="08:30"/>
    <s v="09:30"/>
    <d v="1899-12-30T01:00:00"/>
    <s v="DCO"/>
    <s v="N/A"/>
  </r>
  <r>
    <n v="14362"/>
    <x v="32"/>
    <x v="10"/>
    <s v="LIFT IFTS 24-05 AUT"/>
    <s v="IFTS"/>
    <n v="65"/>
    <s v="ACS"/>
    <n v="1"/>
    <m/>
    <s v="X"/>
    <x v="2"/>
    <s v="STDA"/>
    <s v="DECI_STD"/>
    <m/>
    <m/>
    <s v="PT NAV02"/>
    <s v="08:30"/>
    <s v="09:30"/>
    <d v="1899-12-30T01:00:00"/>
    <s v="08:30"/>
    <s v="09:30"/>
    <d v="1899-12-30T01:00:00"/>
    <s v="DCO"/>
    <s v="N/A"/>
  </r>
  <r>
    <n v="14363"/>
    <x v="32"/>
    <x v="10"/>
    <s v="LIP 24-03 SGP"/>
    <s v="IFTS"/>
    <n v="41"/>
    <s v="IFTS"/>
    <n v="9"/>
    <m/>
    <s v="X"/>
    <x v="5"/>
    <s v="NET"/>
    <s v="LOW LEVEL"/>
    <m/>
    <n v="14364"/>
    <s v="SD FLL01"/>
    <s v="10:00"/>
    <s v="11:00"/>
    <d v="1899-12-30T01:00:00"/>
    <d v="1899-12-30T10:00:00"/>
    <d v="1899-12-30T10:50:00"/>
    <d v="1899-12-30T00:50:00"/>
    <s v="DCO"/>
    <s v="N/A"/>
  </r>
  <r>
    <n v="14364"/>
    <x v="32"/>
    <x v="10"/>
    <s v="LIP 24-03 AUT"/>
    <s v="IFTS"/>
    <n v="42"/>
    <s v="IFTS"/>
    <n v="22"/>
    <m/>
    <s v="X"/>
    <x v="4"/>
    <s v="NET"/>
    <s v="LOW LEVEL"/>
    <m/>
    <n v="14363"/>
    <s v="SD FLL01"/>
    <d v="1899-12-30T10:00:00"/>
    <d v="1899-12-30T11:00:00"/>
    <d v="1899-12-30T01:00:00"/>
    <d v="1899-12-30T10:00:00"/>
    <d v="1899-12-30T10:50:00"/>
    <d v="1899-12-30T00:50:00"/>
    <s v="DCO"/>
    <s v="N/A"/>
  </r>
  <r>
    <n v="14365"/>
    <x v="32"/>
    <x v="10"/>
    <s v="LIFT IFTS 24-04 HUN"/>
    <s v="IFTS"/>
    <n v="62"/>
    <s v="ACS"/>
    <n v="13"/>
    <m/>
    <s v="X"/>
    <x v="0"/>
    <s v="NET"/>
    <s v="RNG_STD"/>
    <m/>
    <n v="14366"/>
    <s v="FMSC RNG01"/>
    <s v="10:00"/>
    <s v="11:00"/>
    <d v="1899-12-30T01:00:00"/>
    <s v="10:00"/>
    <s v="11:00"/>
    <d v="1899-12-30T01:00:00"/>
    <s v="DCO"/>
    <s v="N/A"/>
  </r>
  <r>
    <n v="14366"/>
    <x v="32"/>
    <x v="10"/>
    <s v="LIFT IFTS 25-01 HUN"/>
    <s v="IFTS"/>
    <n v="71"/>
    <s v="ACS"/>
    <n v="30"/>
    <m/>
    <s v="X"/>
    <x v="6"/>
    <s v="STDA"/>
    <s v="DECI_STD"/>
    <m/>
    <m/>
    <s v="FMS CF03"/>
    <s v="10:00"/>
    <s v="11:00"/>
    <d v="1899-12-30T01:00:00"/>
    <s v="10:00"/>
    <s v="11:00"/>
    <d v="1899-12-30T01:00:00"/>
    <s v="DCO"/>
    <s v="N/A"/>
  </r>
  <r>
    <n v="14367"/>
    <x v="32"/>
    <x v="10"/>
    <s v=" IFTS LIFT 24-03 QATAR"/>
    <s v="QATAR"/>
    <n v="61"/>
    <s v="ACS"/>
    <n v="31"/>
    <s v="X"/>
    <m/>
    <x v="3"/>
    <s v="STDA"/>
    <s v="DECI_STD"/>
    <m/>
    <m/>
    <s v="PT ERT01"/>
    <s v="10:00"/>
    <s v="11:00"/>
    <d v="1899-12-30T01:00:00"/>
    <s v="10:00"/>
    <s v="11:00"/>
    <d v="1899-12-30T01:00:00"/>
    <s v="DCO"/>
    <s v="N/A"/>
  </r>
  <r>
    <n v="14368"/>
    <x v="32"/>
    <x v="10"/>
    <s v="LIFT IFTS 24-04 CAN"/>
    <s v="IFTS"/>
    <n v="52"/>
    <s v="ACS"/>
    <n v="12"/>
    <m/>
    <s v="X"/>
    <x v="0"/>
    <s v="NET"/>
    <s v="LOW LEVEL"/>
    <m/>
    <n v="14369"/>
    <s v="NET TLL03"/>
    <s v="11:30"/>
    <s v="12:30"/>
    <d v="1899-12-30T01:00:00"/>
    <s v="11:30"/>
    <s v="12:30"/>
    <d v="1899-12-30T01:00:00"/>
    <s v="DCO"/>
    <s v="N/A"/>
  </r>
  <r>
    <n v="14369"/>
    <x v="32"/>
    <x v="10"/>
    <s v="LIFT IFTS 24-04 CAN"/>
    <s v="IFTS"/>
    <n v="51"/>
    <s v="ACS"/>
    <n v="10"/>
    <m/>
    <s v="X"/>
    <x v="1"/>
    <s v="NET"/>
    <s v="LOW LEVEL"/>
    <m/>
    <n v="14368"/>
    <s v="NET TLL03"/>
    <d v="1899-12-30T11:30:00"/>
    <d v="1899-12-30T12:30:00"/>
    <d v="1899-12-30T01:00:00"/>
    <d v="1899-12-30T11:30:00"/>
    <d v="1899-12-30T12:30:00"/>
    <d v="1899-12-30T01:00:00"/>
    <s v="DCO"/>
    <s v="N/A"/>
  </r>
  <r>
    <n v="14370"/>
    <x v="32"/>
    <x v="10"/>
    <s v="LIFT IFTS 24-03 CAN"/>
    <s v="IFTS"/>
    <n v="38"/>
    <s v="ACS"/>
    <n v="14"/>
    <m/>
    <s v="X"/>
    <x v="6"/>
    <s v="STDA"/>
    <s v="BRV_R2R_STD"/>
    <m/>
    <m/>
    <s v="PT BVR02"/>
    <s v="11:30"/>
    <s v="12:30"/>
    <d v="1899-12-30T01:00:00"/>
    <s v="11:30"/>
    <s v="12:30"/>
    <d v="1899-12-30T01:00:00"/>
    <s v="DCO"/>
    <s v="N/A"/>
  </r>
  <r>
    <n v="14371"/>
    <x v="32"/>
    <x v="10"/>
    <s v="LIFT IFTS 24-04 HUN"/>
    <s v="IFTS"/>
    <n v="63"/>
    <s v="ACS"/>
    <n v="32"/>
    <m/>
    <s v="X"/>
    <x v="2"/>
    <s v="STDA"/>
    <s v="LOW LEVEL"/>
    <m/>
    <m/>
    <s v="FMS LLF02"/>
    <s v="11:30"/>
    <s v="12:30"/>
    <d v="1899-12-30T01:00:00"/>
    <s v="11:30"/>
    <s v="12:30"/>
    <d v="1899-12-30T01:00:00"/>
    <s v="DCO"/>
    <s v="N/A"/>
  </r>
  <r>
    <n v="14372"/>
    <x v="32"/>
    <x v="10"/>
    <s v="LIFT 24-43 ITA"/>
    <s v="AMI"/>
    <n v="69"/>
    <s v="IFTS"/>
    <n v="9"/>
    <s v="X"/>
    <m/>
    <x v="5"/>
    <s v="NET"/>
    <s v="DCA"/>
    <m/>
    <n v="14373"/>
    <s v="SD R2V01"/>
    <s v="13:00"/>
    <s v="14:00"/>
    <d v="1899-12-30T01:00:00"/>
    <d v="1899-12-30T13:00:00"/>
    <d v="1899-12-30T14:00:00"/>
    <d v="1899-12-30T01:00:00"/>
    <s v="DCO"/>
    <s v="N/A"/>
  </r>
  <r>
    <n v="14373"/>
    <x v="32"/>
    <x v="10"/>
    <s v="LIFT 24-43 ITA"/>
    <s v="AMI"/>
    <n v="67"/>
    <s v="IFTS"/>
    <n v="22"/>
    <s v="X"/>
    <m/>
    <x v="0"/>
    <s v="NET"/>
    <s v="DCA"/>
    <m/>
    <n v="14374"/>
    <s v="SD R2V01"/>
    <s v="13:00"/>
    <s v="14:00"/>
    <d v="1899-12-30T01:00:00"/>
    <s v="13:00"/>
    <s v="14:00"/>
    <d v="1899-12-30T01:00:00"/>
    <s v="DCO"/>
    <s v="N/A"/>
  </r>
  <r>
    <n v="14374"/>
    <x v="32"/>
    <x v="10"/>
    <s v="LIFT IFTS 24-03 CAN"/>
    <s v="IFTS"/>
    <n v="37"/>
    <s v="ACS"/>
    <n v="17"/>
    <m/>
    <s v="X"/>
    <x v="6"/>
    <s v="STDA"/>
    <s v="BRV_R2R_STD"/>
    <m/>
    <m/>
    <s v="PT BVR02"/>
    <s v="13:00"/>
    <s v="14:00"/>
    <d v="1899-12-30T01:00:00"/>
    <s v="13:00"/>
    <s v="14:00"/>
    <d v="1899-12-30T01:00:00"/>
    <s v="DCO"/>
    <s v="N/A"/>
  </r>
  <r>
    <n v="14375"/>
    <x v="32"/>
    <x v="10"/>
    <s v="LIFT IFTS 24-04 CAN"/>
    <s v="IFTS"/>
    <n v="53"/>
    <s v="IFTS"/>
    <n v="23"/>
    <m/>
    <s v="X"/>
    <x v="3"/>
    <s v="STDA"/>
    <s v="LOW LEVEL"/>
    <m/>
    <m/>
    <s v="FMS LLF02"/>
    <s v="13:00"/>
    <s v="14:00"/>
    <d v="1899-12-30T01:00:00"/>
    <d v="1899-12-30T13:00:00"/>
    <d v="1899-12-30T14:00:00"/>
    <d v="1899-12-30T01:00:00"/>
    <s v="DCO"/>
    <s v="N/A"/>
  </r>
  <r>
    <n v="14376"/>
    <x v="32"/>
    <x v="10"/>
    <s v="LIFT IFTS 24-04 SPA"/>
    <s v="IFTS"/>
    <n v="61"/>
    <s v="ACS"/>
    <n v="5"/>
    <m/>
    <s v="X"/>
    <x v="5"/>
    <s v="NET"/>
    <s v="DECI_STD"/>
    <m/>
    <n v="14377"/>
    <s v="FMSC BFM01"/>
    <s v="14:30"/>
    <s v="15:30"/>
    <d v="1899-12-30T01:00:00"/>
    <d v="1899-12-30T14:30:00"/>
    <s v="15:30"/>
    <d v="1899-12-30T01:00:00"/>
    <s v="DCO"/>
    <s v="N/A"/>
  </r>
  <r>
    <n v="14377"/>
    <x v="32"/>
    <x v="10"/>
    <s v="LIFT IFTS 24-04 SPA"/>
    <s v="IFTS"/>
    <n v="60"/>
    <s v="ACS"/>
    <n v="10"/>
    <m/>
    <s v="X"/>
    <x v="0"/>
    <s v="NET"/>
    <s v="DECI_STD"/>
    <m/>
    <n v="14378"/>
    <s v="FMSC BFM01"/>
    <s v="14:30"/>
    <s v="15:30"/>
    <d v="1899-12-30T01:00:00"/>
    <d v="1899-12-30T14:30:00"/>
    <d v="1899-12-30T15:40:00"/>
    <d v="1899-12-30T01:10:00"/>
    <s v="DCO"/>
    <s v="N/A"/>
  </r>
  <r>
    <n v="14378"/>
    <x v="32"/>
    <x v="10"/>
    <s v="LIP 24-03 SWE"/>
    <s v="IFTS"/>
    <n v="48"/>
    <s v="ACS"/>
    <n v="1"/>
    <m/>
    <s v="X"/>
    <x v="6"/>
    <s v="STDA"/>
    <s v="PGM"/>
    <m/>
    <m/>
    <s v="SD PGM01"/>
    <s v="14:30"/>
    <s v="15:30"/>
    <d v="1899-12-30T01:00:00"/>
    <d v="1899-12-30T14:30:00"/>
    <d v="1899-12-30T15:30:00"/>
    <d v="1899-12-30T01:00:00"/>
    <s v="DCO"/>
    <s v="N/A"/>
  </r>
  <r>
    <n v="14379"/>
    <x v="32"/>
    <x v="10"/>
    <s v="LIP 24-03 SWE"/>
    <s v="IFTS"/>
    <n v="49"/>
    <s v="ACS"/>
    <n v="12"/>
    <m/>
    <s v="X"/>
    <x v="2"/>
    <s v="STDA"/>
    <s v="PGM"/>
    <m/>
    <m/>
    <s v="SD PGM01"/>
    <s v="14:30"/>
    <s v="15:30"/>
    <d v="1899-12-30T01:00:00"/>
    <d v="1899-12-30T14:30:00"/>
    <d v="1899-12-30T15:30:00"/>
    <d v="1899-12-30T01:00:00"/>
    <s v="DCO"/>
    <s v="N/A"/>
  </r>
  <r>
    <n v="14380"/>
    <x v="94"/>
    <x v="10"/>
    <s v="IFTS LIFT 24-02 QATAR"/>
    <s v="QATAR"/>
    <n v="55"/>
    <s v="ACS"/>
    <n v="9"/>
    <s v="X"/>
    <m/>
    <x v="5"/>
    <s v="NET"/>
    <s v="DECI_STD"/>
    <m/>
    <n v="14381"/>
    <s v="FMSC DACM01"/>
    <s v="07:00"/>
    <s v="08:00"/>
    <d v="1899-12-30T01:00:00"/>
    <d v="1899-12-30T07:00:00"/>
    <d v="1899-12-30T08:00:00"/>
    <d v="1899-12-30T01:00:00"/>
    <s v="DCO"/>
    <s v="N/A"/>
  </r>
  <r>
    <n v="14381"/>
    <x v="94"/>
    <x v="10"/>
    <s v="LIFT IFTS 24-04 HUN"/>
    <s v="IFTS"/>
    <n v="63"/>
    <s v="IFTS"/>
    <n v="9"/>
    <m/>
    <s v="X"/>
    <x v="0"/>
    <s v="NET"/>
    <s v="RNG_STD"/>
    <m/>
    <n v="14382"/>
    <s v="FMSC RNG01"/>
    <s v="07:00"/>
    <s v="08:00"/>
    <d v="1899-12-30T01:00:00"/>
    <s v="07:00"/>
    <s v="08:00"/>
    <d v="1899-12-30T01:00:00"/>
    <s v="DCO"/>
    <s v="N/A"/>
  </r>
  <r>
    <n v="14382"/>
    <x v="94"/>
    <x v="10"/>
    <s v="LIFT IFTS 24-04 CAN"/>
    <s v="IFTS"/>
    <n v="53"/>
    <s v="ACS"/>
    <n v="2"/>
    <m/>
    <s v="X"/>
    <x v="6"/>
    <s v="STDA"/>
    <s v="LOW LEVEL"/>
    <m/>
    <m/>
    <s v="FMS LLF03"/>
    <s v="07:00"/>
    <s v="08:00"/>
    <d v="1899-12-30T01:00:00"/>
    <s v="07:00"/>
    <s v="08:00"/>
    <d v="1899-12-30T01:00:00"/>
    <s v="DCO"/>
    <s v="N/A"/>
  </r>
  <r>
    <n v="14383"/>
    <x v="94"/>
    <x v="10"/>
    <s v="IFTS LIFT 24-02 QATAR"/>
    <s v="QATAR"/>
    <n v="53"/>
    <s v="ACS"/>
    <n v="14"/>
    <s v="X"/>
    <m/>
    <x v="5"/>
    <s v="NET"/>
    <s v="DECI_STD"/>
    <m/>
    <n v="14384"/>
    <s v="FMSC HACM02"/>
    <s v="08:30"/>
    <s v="09:30"/>
    <d v="1899-12-30T01:00:00"/>
    <d v="1899-12-30T08:30:00"/>
    <d v="1899-12-30T09:30:00"/>
    <d v="1899-12-30T01:00:00"/>
    <s v="DCO"/>
    <s v="N/A"/>
  </r>
  <r>
    <n v="14384"/>
    <x v="94"/>
    <x v="10"/>
    <s v="LIFT IFTS 24-04 HUN"/>
    <s v="IFTS"/>
    <n v="62"/>
    <s v="ACS"/>
    <n v="12"/>
    <m/>
    <s v="X"/>
    <x v="0"/>
    <s v="NET"/>
    <s v="RNG_STD"/>
    <m/>
    <n v="14385"/>
    <s v="FMSC RNG02"/>
    <s v="08:30"/>
    <s v="09:30"/>
    <d v="1899-12-30T01:00:00"/>
    <s v="08:30"/>
    <s v="09:30"/>
    <d v="1899-12-30T01:00:00"/>
    <s v="DCO"/>
    <s v="N/A"/>
  </r>
  <r>
    <n v="14385"/>
    <x v="94"/>
    <x v="10"/>
    <s v="LIFT IFTS 24-04 CAN"/>
    <s v="IFTS"/>
    <n v="52"/>
    <s v="ACS"/>
    <n v="5"/>
    <m/>
    <s v="X"/>
    <x v="6"/>
    <s v="STDA"/>
    <s v="DECI_STD"/>
    <m/>
    <m/>
    <s v="PT ERT01"/>
    <s v="08:30"/>
    <s v="09:30"/>
    <d v="1899-12-30T01:00:00"/>
    <s v="08:30"/>
    <s v="09:30"/>
    <d v="1899-12-30T01:00:00"/>
    <s v="DCO"/>
    <s v="N/A"/>
  </r>
  <r>
    <n v="14386"/>
    <x v="94"/>
    <x v="10"/>
    <s v="IFTS LIFT 24-02 QATAR"/>
    <s v="QATAR"/>
    <n v="54"/>
    <s v="ACS"/>
    <n v="17"/>
    <s v="X"/>
    <m/>
    <x v="5"/>
    <s v="NET"/>
    <s v="DECI_STD"/>
    <m/>
    <n v="14387"/>
    <s v="FMSC HACM01"/>
    <s v="10:00"/>
    <s v="11:00"/>
    <d v="1899-12-30T01:00:00"/>
    <d v="1899-12-30T10:00:00"/>
    <d v="1899-12-30T11:00:00"/>
    <d v="1899-12-30T01:00:00"/>
    <s v="DCO"/>
    <s v="N/A"/>
  </r>
  <r>
    <n v="14387"/>
    <x v="94"/>
    <x v="10"/>
    <s v="LIFT IFTS 24-04 SPA"/>
    <s v="IFTS"/>
    <n v="60"/>
    <s v="IFTS"/>
    <n v="22"/>
    <m/>
    <s v="X"/>
    <x v="0"/>
    <s v="NET"/>
    <s v="DECI_STD"/>
    <m/>
    <n v="14388"/>
    <s v="FMSC BFM02"/>
    <s v="10:00"/>
    <s v="11:00"/>
    <d v="1899-12-30T01:00:00"/>
    <s v="10:00"/>
    <s v="11:00"/>
    <d v="1899-12-30T01:00:00"/>
    <s v="DCO"/>
    <s v="N/A"/>
  </r>
  <r>
    <n v="14388"/>
    <x v="94"/>
    <x v="10"/>
    <s v="LIFT IFTS 24-03 SAUDI"/>
    <s v="IFTS"/>
    <n v="47"/>
    <s v="IFTS"/>
    <n v="23"/>
    <m/>
    <s v="X"/>
    <x v="6"/>
    <s v="STDA"/>
    <s v="DECI_STD"/>
    <m/>
    <m/>
    <s v="PT ERT03"/>
    <s v="10:00"/>
    <s v="11:00"/>
    <d v="1899-12-30T01:00:00"/>
    <s v="10:00"/>
    <s v="11:00"/>
    <d v="1899-12-30T01:00:00"/>
    <s v="DCO"/>
    <s v="N/A"/>
  </r>
  <r>
    <n v="14389"/>
    <x v="94"/>
    <x v="10"/>
    <s v="LIFT IFTS 24-03 CAN"/>
    <s v="IFTS"/>
    <n v="37"/>
    <s v="ACS"/>
    <n v="1"/>
    <m/>
    <s v="X"/>
    <x v="5"/>
    <s v="NET"/>
    <s v="DCA"/>
    <m/>
    <n v="14390"/>
    <s v="NET QRA01"/>
    <s v="11:30"/>
    <s v="12:30"/>
    <d v="1899-12-30T01:00:00"/>
    <d v="1899-12-30T11:30:00"/>
    <d v="1899-12-30T12:30:00"/>
    <d v="1899-12-30T01:00:00"/>
    <s v="DCO"/>
    <s v="N/A"/>
  </r>
  <r>
    <n v="14390"/>
    <x v="94"/>
    <x v="10"/>
    <s v="LIFT IFTS 24-03 CAN"/>
    <s v="IFTS"/>
    <n v="38"/>
    <s v="ACS"/>
    <n v="10"/>
    <m/>
    <s v="X"/>
    <x v="4"/>
    <s v="NET"/>
    <s v="DCA"/>
    <m/>
    <n v="14389"/>
    <s v="NET QRA01"/>
    <s v="11:30"/>
    <s v="12:30"/>
    <d v="1899-12-30T01:00:00"/>
    <d v="1899-12-30T11:30:00"/>
    <d v="1899-12-30T12:30:00"/>
    <d v="1899-12-30T01:00:00"/>
    <s v="DCO"/>
    <s v="N/A"/>
  </r>
  <r>
    <n v="14391"/>
    <x v="94"/>
    <x v="10"/>
    <s v="LIFT IFTS 24-04 SPA"/>
    <s v="IFTS"/>
    <n v="61"/>
    <s v="ACS"/>
    <n v="32"/>
    <m/>
    <s v="X"/>
    <x v="0"/>
    <s v="NET"/>
    <s v="DECI_STD"/>
    <m/>
    <n v="14392"/>
    <s v="FMSC BFM02"/>
    <s v="11:30"/>
    <s v="12:30"/>
    <d v="1899-12-30T01:00:00"/>
    <s v="11:30"/>
    <s v="12:30"/>
    <d v="1899-12-30T01:00:00"/>
    <s v="DCO"/>
    <s v="N/A"/>
  </r>
  <r>
    <n v="14392"/>
    <x v="34"/>
    <x v="11"/>
    <s v="LIFT IFTS 24-04 CAN"/>
    <s v="IFTS"/>
    <n v="52"/>
    <s v="ACS"/>
    <n v="32"/>
    <m/>
    <s v="X"/>
    <x v="2"/>
    <s v="NET"/>
    <s v="DECI_PGM"/>
    <m/>
    <n v="14393"/>
    <s v="NET PGM01"/>
    <s v="14:30"/>
    <s v="15:30"/>
    <d v="1899-12-30T01:00:00"/>
    <d v="1899-12-30T14:30:00"/>
    <d v="1899-12-30T15:05:00"/>
    <d v="1899-12-30T00:35:00"/>
    <s v="DNCO"/>
    <s v="CD3"/>
  </r>
  <r>
    <n v="14393"/>
    <x v="34"/>
    <x v="11"/>
    <s v="LIFT IFTS 24-04 CAN"/>
    <s v="IFTS"/>
    <n v="51"/>
    <s v="IFTS"/>
    <n v="23"/>
    <m/>
    <s v="X"/>
    <x v="3"/>
    <s v="NET"/>
    <s v="DECI_PGM"/>
    <m/>
    <n v="14392"/>
    <s v="NET PGM01"/>
    <s v="14:30"/>
    <s v="15:30"/>
    <d v="1899-12-30T01:00:00"/>
    <d v="1899-12-30T14:30:00"/>
    <d v="1899-12-30T15:20:00"/>
    <d v="1899-12-30T00:50:00"/>
    <s v="DNCO"/>
    <s v="CD5"/>
  </r>
  <r>
    <n v="14394"/>
    <x v="94"/>
    <x v="10"/>
    <s v="LIFT IFTS 24-04 CAN"/>
    <s v="IFTS"/>
    <n v="54"/>
    <s v="ACS"/>
    <n v="14"/>
    <m/>
    <s v="X"/>
    <x v="2"/>
    <s v="NET"/>
    <s v="LOW LEVEL"/>
    <m/>
    <n v="14395"/>
    <s v="NET TLL01"/>
    <s v="11:30"/>
    <s v="12:30"/>
    <d v="1899-12-30T01:00:00"/>
    <d v="1899-12-30T11:30:00"/>
    <d v="1899-12-30T12:30:00"/>
    <d v="1899-12-30T01:00:00"/>
    <s v="DCO"/>
    <s v="N/A"/>
  </r>
  <r>
    <n v="14395"/>
    <x v="94"/>
    <x v="10"/>
    <s v="LIFT IFTS 24-04 CAN"/>
    <s v="IFTS"/>
    <n v="53"/>
    <s v="IFTS"/>
    <n v="3"/>
    <m/>
    <s v="X"/>
    <x v="3"/>
    <s v="NET"/>
    <s v="LOW LEVEL"/>
    <m/>
    <n v="14394"/>
    <s v="NET TLL01"/>
    <s v="11:30"/>
    <s v="12:30"/>
    <d v="1899-12-30T01:00:00"/>
    <d v="1899-12-30T11:30:00"/>
    <d v="1899-12-30T12:30:00"/>
    <d v="1899-12-30T01:00:00"/>
    <s v="DCO"/>
    <s v="N/A"/>
  </r>
  <r>
    <n v="14396"/>
    <x v="34"/>
    <x v="11"/>
    <s v="LIFT 24-44 ITA"/>
    <s v="AMI"/>
    <n v="71"/>
    <s v="ACS"/>
    <n v="14"/>
    <s v="X"/>
    <m/>
    <x v="0"/>
    <s v="NET"/>
    <s v="DECI_STD"/>
    <m/>
    <n v="14397"/>
    <s v="SD DBFM02"/>
    <s v="16:00"/>
    <d v="1899-12-30T16:30:00"/>
    <d v="1899-12-30T00:30:00"/>
    <s v="16:00"/>
    <d v="1899-12-30T16:30:00"/>
    <d v="1899-12-30T00:30:00"/>
    <s v="RSLD"/>
    <s v="CD3"/>
  </r>
  <r>
    <n v="14397"/>
    <x v="34"/>
    <x v="11"/>
    <s v="LIFT 24-44 ITA"/>
    <s v="AMI"/>
    <n v="73"/>
    <s v="ACS"/>
    <n v="13"/>
    <s v="X"/>
    <m/>
    <x v="0"/>
    <s v="NET"/>
    <s v="DECI_STD"/>
    <m/>
    <n v="14398"/>
    <s v="SD DBFM02"/>
    <s v="16:35"/>
    <d v="1899-12-30T17:05:00"/>
    <d v="1899-12-30T00:30:00"/>
    <s v="16:35"/>
    <d v="1899-12-30T17:05:00"/>
    <d v="1899-12-30T00:30:00"/>
    <s v="RSLD"/>
    <s v="CD3"/>
  </r>
  <r>
    <n v="14398"/>
    <x v="34"/>
    <x v="11"/>
    <s v="LIFT IFTS 24-04 CAN"/>
    <s v="IFTS"/>
    <n v="54"/>
    <s v="ACS"/>
    <n v="2"/>
    <m/>
    <s v="X"/>
    <x v="2"/>
    <s v="NET"/>
    <s v="DECI_PGM"/>
    <m/>
    <n v="14399"/>
    <s v="NET PGM01"/>
    <s v="16:00"/>
    <s v="17:00"/>
    <d v="1899-12-30T01:00:00"/>
    <d v="1899-12-30T16:00:00"/>
    <d v="1899-12-30T16:30:00"/>
    <d v="1899-12-30T00:30:00"/>
    <s v="DNCO"/>
    <s v="CD3"/>
  </r>
  <r>
    <n v="14399"/>
    <x v="34"/>
    <x v="11"/>
    <s v="LIFT IFTS 24-04 CAN"/>
    <s v="IFTS"/>
    <n v="53"/>
    <s v="ACS"/>
    <n v="10"/>
    <m/>
    <s v="X"/>
    <x v="3"/>
    <s v="NET"/>
    <s v="DECI_PGM"/>
    <m/>
    <n v="14398"/>
    <s v="NET PGM01"/>
    <d v="1899-12-30T16:00:00"/>
    <d v="1899-12-30T17:00:00"/>
    <d v="1899-12-30T01:00:00"/>
    <d v="1899-12-30T16:00:00"/>
    <d v="1899-12-30T16:30:00"/>
    <d v="1899-12-30T00:30:00"/>
    <s v="DNCO"/>
    <s v="CD3"/>
  </r>
  <r>
    <n v="14400"/>
    <x v="94"/>
    <x v="10"/>
    <s v="IFTS LIFT 24-02 QATAR"/>
    <s v="QATAR"/>
    <n v="54"/>
    <s v="ACS"/>
    <n v="9"/>
    <s v="X"/>
    <m/>
    <x v="5"/>
    <s v="NET"/>
    <s v="DECI_STD"/>
    <m/>
    <n v="14401"/>
    <s v="FMSC HACM02"/>
    <s v="13:00"/>
    <s v="14:00"/>
    <d v="1899-12-30T01:00:00"/>
    <s v="13:00"/>
    <s v="14:00"/>
    <d v="1899-12-30T01:00:00"/>
    <s v="DCO"/>
    <s v="N/A"/>
  </r>
  <r>
    <n v="14401"/>
    <x v="35"/>
    <x v="11"/>
    <s v="LIFT 24-44 ITA"/>
    <s v="AMI"/>
    <n v="71"/>
    <s v="ACS"/>
    <n v="10"/>
    <s v="X"/>
    <m/>
    <x v="5"/>
    <s v="NET"/>
    <s v="DECI_STD"/>
    <m/>
    <n v="14402"/>
    <s v="SD DBFM02 CPL01"/>
    <s v="07:00"/>
    <d v="1899-12-30T07:30:00"/>
    <d v="1899-12-30T00:30:00"/>
    <d v="1899-12-30T07:25:00"/>
    <d v="1899-12-30T07:45:00"/>
    <d v="1899-12-30T00:20:00"/>
    <s v="DNCO"/>
    <s v="CD5"/>
  </r>
  <r>
    <n v="14402"/>
    <x v="35"/>
    <x v="11"/>
    <s v="LIFT 24-44 ITA"/>
    <s v="AMI"/>
    <n v="73"/>
    <s v="ACS"/>
    <n v="17"/>
    <s v="X"/>
    <m/>
    <x v="5"/>
    <s v="NET"/>
    <s v="DECI_STD"/>
    <m/>
    <n v="14403"/>
    <s v=" SD DBFM02 CPL01"/>
    <s v="07:35"/>
    <d v="1899-12-30T08:05:00"/>
    <d v="1899-12-30T00:30:00"/>
    <d v="1899-12-30T07:25:00"/>
    <d v="1899-12-30T07:45:00"/>
    <d v="1899-12-30T00:20:00"/>
    <s v="DNCO"/>
    <s v="CD5"/>
  </r>
  <r>
    <n v="14403"/>
    <x v="94"/>
    <x v="10"/>
    <s v="LIFT IFTS 24-04 HUN"/>
    <s v="IFTS"/>
    <n v="63"/>
    <s v="IFTS"/>
    <n v="9"/>
    <m/>
    <s v="X"/>
    <x v="0"/>
    <s v="STDA"/>
    <s v="LOW LEVEL"/>
    <m/>
    <m/>
    <s v="FMS LLF03"/>
    <s v="13:00"/>
    <s v="14:00"/>
    <d v="1899-12-30T01:00:00"/>
    <s v="13:00"/>
    <s v="14:00"/>
    <d v="1899-12-30T01:00:00"/>
    <s v="DCO"/>
    <s v="N/A"/>
  </r>
  <r>
    <n v="14404"/>
    <x v="94"/>
    <x v="10"/>
    <s v="LIFT IFTS 24-04 CAN"/>
    <s v="IFTS"/>
    <n v="51"/>
    <s v="IFTS"/>
    <n v="22"/>
    <m/>
    <s v="X"/>
    <x v="1"/>
    <s v="STDA"/>
    <s v="DECI_STD"/>
    <m/>
    <m/>
    <s v="PT ERT01"/>
    <s v="13:00"/>
    <s v="14:00"/>
    <d v="1899-12-30T01:00:00"/>
    <s v="13:00"/>
    <d v="1899-12-30T13:55:00"/>
    <d v="1899-12-30T00:55:00"/>
    <s v="DCO"/>
    <s v="N/A"/>
  </r>
  <r>
    <n v="14405"/>
    <x v="94"/>
    <x v="10"/>
    <s v=" IFTS LIFT 24-03 QATAR"/>
    <s v="QATAR"/>
    <n v="60"/>
    <s v="IFTS"/>
    <n v="23"/>
    <s v="X"/>
    <m/>
    <x v="6"/>
    <s v="STDA"/>
    <s v="DECI_STD"/>
    <m/>
    <m/>
    <s v="PT ERT01"/>
    <s v="13:00"/>
    <s v="14:00"/>
    <d v="1899-12-30T01:00:00"/>
    <s v="13:00"/>
    <s v="14:00"/>
    <d v="1899-12-30T01:00:00"/>
    <s v="DCO"/>
    <s v="N/A"/>
  </r>
  <r>
    <n v="14406"/>
    <x v="94"/>
    <x v="10"/>
    <s v="LIP 24-03 SWE"/>
    <s v="IFTS"/>
    <n v="48"/>
    <s v="IFTS"/>
    <n v="3"/>
    <m/>
    <s v="X"/>
    <x v="5"/>
    <s v="NET"/>
    <s v="PGM"/>
    <m/>
    <n v="14407"/>
    <s v="SD PGM02"/>
    <s v="14:30"/>
    <s v="15:30"/>
    <d v="1899-12-30T01:00:00"/>
    <s v="14:30"/>
    <s v="15:30"/>
    <d v="1899-12-30T01:00:00"/>
    <s v="DCO"/>
    <s v="N/A"/>
  </r>
  <r>
    <n v="14407"/>
    <x v="94"/>
    <x v="10"/>
    <s v="LIP 24-03 SWE"/>
    <s v="IFTS"/>
    <n v="49"/>
    <s v="ACS"/>
    <n v="1"/>
    <m/>
    <s v="X"/>
    <x v="4"/>
    <s v="NET"/>
    <s v="PGM"/>
    <m/>
    <n v="14406"/>
    <s v="SD PGM02"/>
    <s v="14:30"/>
    <s v="15:30"/>
    <d v="1899-12-30T01:00:00"/>
    <s v="14:30"/>
    <s v="15:30"/>
    <d v="1899-12-30T01:00:00"/>
    <s v="DCO"/>
    <s v="N/A"/>
  </r>
  <r>
    <n v="14408"/>
    <x v="94"/>
    <x v="10"/>
    <s v="LIFT IFTS 24-04 SPA"/>
    <s v="IFTS"/>
    <n v="58"/>
    <s v="ACS"/>
    <n v="12"/>
    <m/>
    <s v="X"/>
    <x v="0"/>
    <s v="NET"/>
    <s v="DECI_STD"/>
    <m/>
    <n v="14409"/>
    <s v="FMSC OBFM01"/>
    <s v="14:30"/>
    <s v="15:30"/>
    <d v="1899-12-30T01:00:00"/>
    <d v="1899-12-30T14:30:00"/>
    <d v="1899-12-30T15:30:00"/>
    <d v="1899-12-30T01:00:00"/>
    <s v="DCO"/>
    <s v="N/A"/>
  </r>
  <r>
    <n v="14409"/>
    <x v="94"/>
    <x v="10"/>
    <s v="LIFT 24-44 ITA"/>
    <s v="AMI"/>
    <n v="71"/>
    <s v="ACS"/>
    <n v="30"/>
    <s v="X"/>
    <m/>
    <x v="6"/>
    <s v="STDA"/>
    <s v="DECI_STD"/>
    <m/>
    <m/>
    <s v="SD ERT01"/>
    <s v="14:30"/>
    <s v="15:30"/>
    <d v="1899-12-30T01:00:00"/>
    <d v="1899-12-30T14:30:00"/>
    <d v="1899-12-30T15:30:00"/>
    <d v="1899-12-30T01:00:00"/>
    <s v="DCO"/>
    <s v="N/A"/>
  </r>
  <r>
    <n v="14410"/>
    <x v="33"/>
    <x v="10"/>
    <s v="LIFT IFTS 24-03 CAN"/>
    <s v="IFTS"/>
    <n v="38"/>
    <s v="ACS"/>
    <n v="9"/>
    <m/>
    <s v="X"/>
    <x v="5"/>
    <s v="NET"/>
    <s v="DCA"/>
    <m/>
    <n v="14411"/>
    <s v="NET QRA02"/>
    <s v="07:00"/>
    <s v="08:00"/>
    <d v="1899-12-30T01:00:00"/>
    <s v="07:00"/>
    <s v="08:00"/>
    <d v="1899-12-30T01:00:00"/>
    <s v="DCO"/>
    <s v="N/A"/>
  </r>
  <r>
    <n v="14411"/>
    <x v="33"/>
    <x v="10"/>
    <s v="LIFT IFTS 24-03 CAN"/>
    <s v="IFTS"/>
    <n v="37"/>
    <s v="IFTS"/>
    <n v="23"/>
    <m/>
    <s v="X"/>
    <x v="4"/>
    <s v="NET"/>
    <s v="DCA"/>
    <m/>
    <n v="14410"/>
    <s v="NET QRA02"/>
    <d v="1899-12-30T07:00:00"/>
    <d v="1899-12-30T08:00:00"/>
    <d v="1899-12-30T01:00:00"/>
    <d v="1899-12-30T07:00:00"/>
    <d v="1899-12-30T08:00:00"/>
    <d v="1899-12-30T01:00:00"/>
    <s v="DCO"/>
    <s v="N/A"/>
  </r>
  <r>
    <n v="14412"/>
    <x v="33"/>
    <x v="10"/>
    <s v="LIP 24-03 AUT"/>
    <s v="IFTS"/>
    <n v="42"/>
    <s v="ACS"/>
    <n v="32"/>
    <m/>
    <s v="X"/>
    <x v="0"/>
    <s v="NET"/>
    <s v="LOW LEVEL"/>
    <m/>
    <n v="14413"/>
    <s v="SD FLL02"/>
    <s v="07:00"/>
    <s v="08:00"/>
    <d v="1899-12-30T01:00:00"/>
    <s v="07:00"/>
    <s v="08:00"/>
    <d v="1899-12-30T01:00:00"/>
    <s v="DCO"/>
    <s v="N/A"/>
  </r>
  <r>
    <n v="14413"/>
    <x v="33"/>
    <x v="10"/>
    <s v="LIP 24-03 SGP"/>
    <s v="IFTS"/>
    <n v="41"/>
    <s v="ACS"/>
    <n v="1"/>
    <m/>
    <s v="X"/>
    <x v="1"/>
    <s v="NET"/>
    <s v="LOW LEVEL"/>
    <m/>
    <n v="14412"/>
    <s v="SD FLL02"/>
    <d v="1899-12-30T07:00:00"/>
    <d v="1899-12-30T08:00:00"/>
    <d v="1899-12-30T01:00:00"/>
    <d v="1899-12-30T07:00:00"/>
    <d v="1899-12-30T08:00:00"/>
    <d v="1899-12-30T01:00:00"/>
    <s v="DCO"/>
    <s v="N/A"/>
  </r>
  <r>
    <n v="14414"/>
    <x v="33"/>
    <x v="10"/>
    <s v="LIFT IFTS 24-04 HUN"/>
    <s v="IFTS"/>
    <n v="62"/>
    <s v="ACS"/>
    <n v="14"/>
    <m/>
    <s v="X"/>
    <x v="2"/>
    <s v="NET"/>
    <s v="LOW LEVEL"/>
    <m/>
    <n v="14415"/>
    <s v="NET TLL01"/>
    <s v="07:00"/>
    <s v="08:00"/>
    <d v="1899-12-30T01:00:00"/>
    <s v="07:00"/>
    <s v="08:00"/>
    <d v="1899-12-30T01:00:00"/>
    <s v="DCO"/>
    <s v="N/A"/>
  </r>
  <r>
    <n v="14415"/>
    <x v="33"/>
    <x v="10"/>
    <s v="LIFT IFTS 24-04 HUN"/>
    <s v="IFTS"/>
    <n v="63"/>
    <s v="IFTS"/>
    <n v="22"/>
    <m/>
    <s v="X"/>
    <x v="3"/>
    <s v="NET"/>
    <s v="LOW LEVEL"/>
    <m/>
    <n v="14414"/>
    <s v="NET TLL01"/>
    <d v="1899-12-30T07:00:00"/>
    <d v="1899-12-30T08:00:00"/>
    <d v="1899-12-30T01:00:00"/>
    <s v="07:00"/>
    <s v="08:00"/>
    <d v="1899-12-30T01:00:00"/>
    <s v="SDC"/>
    <s v="N/A"/>
  </r>
  <r>
    <n v="14416"/>
    <x v="33"/>
    <x v="10"/>
    <s v="IFTS LIFT 24-02 QATAR"/>
    <s v="QATAR"/>
    <n v="55"/>
    <s v="ACS"/>
    <n v="12"/>
    <s v="X"/>
    <m/>
    <x v="5"/>
    <s v="NET"/>
    <s v="DECI_STD"/>
    <m/>
    <n v="14417"/>
    <s v="FMSC DACM02"/>
    <s v="08:30"/>
    <s v="09:30"/>
    <d v="1899-12-30T01:00:00"/>
    <s v="08:30"/>
    <s v="09:30"/>
    <d v="1899-12-30T01:00:00"/>
    <s v="DCO"/>
    <s v="N/A"/>
  </r>
  <r>
    <n v="14417"/>
    <x v="33"/>
    <x v="10"/>
    <s v="LIFT IFTS 24-03 UK"/>
    <s v="IFTS"/>
    <n v="40"/>
    <s v="ACS"/>
    <n v="17"/>
    <m/>
    <s v="X"/>
    <x v="0"/>
    <s v="STDA"/>
    <s v="DECI_STD_NVG"/>
    <m/>
    <m/>
    <s v="FMS R2RNVG01"/>
    <s v="08:30"/>
    <s v="09:30"/>
    <d v="1899-12-30T01:00:00"/>
    <s v="08:30"/>
    <s v="09:30"/>
    <d v="1899-12-30T01:00:00"/>
    <s v="DCO"/>
    <s v="N/A"/>
  </r>
  <r>
    <n v="14418"/>
    <x v="33"/>
    <x v="10"/>
    <s v="LIFT IFTS 24-04 CAN"/>
    <s v="IFTS"/>
    <n v="53"/>
    <s v="ACS"/>
    <n v="5"/>
    <m/>
    <s v="X"/>
    <x v="2"/>
    <s v="NET"/>
    <s v="LOW LEVEL"/>
    <m/>
    <n v="14419"/>
    <s v="NET TLL02"/>
    <s v="08:30"/>
    <s v="09:30"/>
    <d v="1899-12-30T01:00:00"/>
    <s v="08:30"/>
    <s v="09:30"/>
    <d v="1899-12-30T01:00:00"/>
    <s v="DCO"/>
    <s v="N/A"/>
  </r>
  <r>
    <n v="14419"/>
    <x v="33"/>
    <x v="10"/>
    <s v="LIFT IFTS 24-04 CAN"/>
    <s v="IFTS"/>
    <n v="54"/>
    <s v="IFTS"/>
    <n v="9"/>
    <m/>
    <s v="X"/>
    <x v="3"/>
    <s v="NET"/>
    <s v="LOW LEVEL"/>
    <m/>
    <n v="14418"/>
    <s v="NET TLL02"/>
    <d v="1899-12-30T08:30:00"/>
    <d v="1899-12-30T09:30:00"/>
    <d v="1899-12-30T01:00:00"/>
    <s v="08:30"/>
    <s v="09:30"/>
    <d v="1899-12-30T01:00:00"/>
    <s v="SDC"/>
    <s v="N/A"/>
  </r>
  <r>
    <n v="14420"/>
    <x v="33"/>
    <x v="10"/>
    <s v="IFTS LIFT 24-02 QATAR"/>
    <s v="QATAR"/>
    <n v="50"/>
    <s v="ACS"/>
    <n v="1"/>
    <s v="X"/>
    <m/>
    <x v="5"/>
    <s v="NET"/>
    <s v="DECI_STD"/>
    <m/>
    <n v="14421"/>
    <s v="FMSC HACM02"/>
    <s v="10:00"/>
    <s v="11:00"/>
    <d v="1899-12-30T01:00:00"/>
    <s v="10:00"/>
    <s v="11:00"/>
    <d v="1899-12-30T01:00:00"/>
    <s v="DCO"/>
    <s v="N/A"/>
  </r>
  <r>
    <n v="14421"/>
    <x v="33"/>
    <x v="10"/>
    <s v="LIFT IFTS 24-04 CAN"/>
    <s v="IFTS"/>
    <n v="51"/>
    <s v="IFTS"/>
    <n v="23"/>
    <m/>
    <s v="X"/>
    <x v="0"/>
    <s v="NET"/>
    <s v="RNG_STD"/>
    <m/>
    <n v="14422"/>
    <s v="FMSC RNG01"/>
    <s v="10:00"/>
    <s v="11:00"/>
    <d v="1899-12-30T01:00:00"/>
    <d v="1899-12-30T10:00:00"/>
    <d v="1899-12-30T11:00:00"/>
    <d v="1899-12-30T01:00:00"/>
    <s v="DCO"/>
    <s v="N/A"/>
  </r>
  <r>
    <n v="14422"/>
    <x v="36"/>
    <x v="12"/>
    <s v="IFTS LIFT 24-02 QATAR"/>
    <s v="QATAR"/>
    <n v="50"/>
    <s v="ACS"/>
    <n v="2"/>
    <s v="X"/>
    <m/>
    <x v="2"/>
    <s v="STDA"/>
    <s v="BRV_R2R_STD"/>
    <m/>
    <m/>
    <s v="PT R2R01"/>
    <s v="08:30"/>
    <s v="09:30"/>
    <d v="1899-12-30T01:00:00"/>
    <d v="1899-12-30T08:30:00"/>
    <d v="1899-12-30T09:30:00"/>
    <d v="1899-12-30T01:00:00"/>
    <s v="RSLD"/>
    <s v="CD3"/>
  </r>
  <r>
    <n v="14423"/>
    <x v="33"/>
    <x v="10"/>
    <s v="LIFT IFTS 24-04 SPA"/>
    <s v="IFTS"/>
    <n v="58"/>
    <s v="ACS"/>
    <n v="14"/>
    <m/>
    <s v="X"/>
    <x v="6"/>
    <s v="STDA"/>
    <s v="DECI_STD"/>
    <m/>
    <m/>
    <s v="PT ERT01"/>
    <s v="10:00"/>
    <s v="11:00"/>
    <d v="1899-12-30T01:00:00"/>
    <s v="10:00"/>
    <s v="11:00"/>
    <d v="1899-12-30T01:00:00"/>
    <s v="DCO"/>
    <s v="N/A"/>
  </r>
  <r>
    <n v="14424"/>
    <x v="33"/>
    <x v="10"/>
    <s v="LIFT IFTS 24-04 SPA"/>
    <s v="IFTS"/>
    <n v="59"/>
    <s v="IFTS"/>
    <n v="22"/>
    <m/>
    <s v="X"/>
    <x v="3"/>
    <s v="STDA"/>
    <s v="DECI_STD"/>
    <m/>
    <m/>
    <s v="PT ERT01"/>
    <s v="10:00"/>
    <s v="11:00"/>
    <d v="1899-12-30T01:00:00"/>
    <s v="10:00"/>
    <s v="11:00"/>
    <d v="1899-12-30T01:00:00"/>
    <s v="DCO"/>
    <s v="N/A"/>
  </r>
  <r>
    <n v="14425"/>
    <x v="33"/>
    <x v="10"/>
    <s v="IFTS LIFT 24-02 QATAR"/>
    <s v="QATAR"/>
    <n v="51"/>
    <s v="ACS"/>
    <n v="13"/>
    <s v="X"/>
    <m/>
    <x v="5"/>
    <s v="NET"/>
    <s v="DECI_STD"/>
    <m/>
    <n v="14426"/>
    <s v="FMSC HACM01"/>
    <s v="11:30"/>
    <s v="12:30"/>
    <d v="1899-12-30T01:00:00"/>
    <s v="11:30"/>
    <s v="12:30"/>
    <d v="1899-12-30T01:00:00"/>
    <s v="DCO"/>
    <s v="N/A"/>
  </r>
  <r>
    <n v="14426"/>
    <x v="33"/>
    <x v="10"/>
    <s v="LIFT IFTS 24-04 CAN"/>
    <s v="IFTS"/>
    <n v="52"/>
    <s v="ACS"/>
    <n v="5"/>
    <m/>
    <s v="X"/>
    <x v="0"/>
    <s v="NET"/>
    <s v="RNG_STD"/>
    <m/>
    <n v="14427"/>
    <s v="FMSC RNG01"/>
    <s v="11:30"/>
    <s v="12:30"/>
    <d v="1899-12-30T01:00:00"/>
    <d v="1899-12-30T11:30:00"/>
    <d v="1899-12-30T12:30:00"/>
    <d v="1899-12-30T01:00:00"/>
    <s v="DCO"/>
    <s v="N/A"/>
  </r>
  <r>
    <n v="14427"/>
    <x v="33"/>
    <x v="10"/>
    <s v="LIFT IFTS 24-04 HUN"/>
    <s v="IFTS"/>
    <n v="63"/>
    <s v="IFTS"/>
    <n v="9"/>
    <m/>
    <s v="X"/>
    <x v="2"/>
    <s v="NET"/>
    <s v="LOW LEVEL"/>
    <m/>
    <n v="14428"/>
    <s v="NET TLL02"/>
    <s v="11:30"/>
    <s v="12:30"/>
    <d v="1899-12-30T01:00:00"/>
    <s v="11:30"/>
    <s v="12:30"/>
    <d v="1899-12-30T01:00:00"/>
    <s v="DCO"/>
    <s v="N/A"/>
  </r>
  <r>
    <n v="14428"/>
    <x v="33"/>
    <x v="10"/>
    <s v="LIFT IFTS 24-04 HUN"/>
    <s v="IFTS"/>
    <n v="62"/>
    <s v="ACS"/>
    <n v="10"/>
    <m/>
    <s v="X"/>
    <x v="3"/>
    <s v="NET"/>
    <s v="LOW LEVEL"/>
    <m/>
    <n v="14427"/>
    <s v="NET TLL02"/>
    <s v="11:30"/>
    <s v="12:30"/>
    <d v="1899-12-30T01:00:00"/>
    <s v="11:30"/>
    <s v="12:30"/>
    <d v="1899-12-30T01:00:00"/>
    <s v="DCO"/>
    <s v="N/A"/>
  </r>
  <r>
    <n v="14429"/>
    <x v="95"/>
    <x v="11"/>
    <s v="LIFT 24-03 SNG"/>
    <s v="IFTS"/>
    <n v="43"/>
    <s v="ACS"/>
    <n v="1"/>
    <m/>
    <s v="X"/>
    <x v="5"/>
    <s v="NET"/>
    <s v="DECI_STD"/>
    <m/>
    <n v="14430"/>
    <s v="FMSC HACM01"/>
    <s v="08:30"/>
    <s v="09:30"/>
    <d v="1899-12-30T01:00:00"/>
    <d v="1899-12-30T08:30:00"/>
    <d v="1899-12-30T09:30:00"/>
    <d v="1899-12-30T01:00:00"/>
    <s v="DCO"/>
    <s v="N/A"/>
  </r>
  <r>
    <n v="14430"/>
    <x v="95"/>
    <x v="11"/>
    <s v="LIFT IFTS 24-03 CAN"/>
    <s v="IFTS"/>
    <n v="37"/>
    <s v="ACS"/>
    <n v="9"/>
    <m/>
    <s v="X"/>
    <x v="0"/>
    <s v="STDA"/>
    <s v="DECI_STD_NVG"/>
    <m/>
    <m/>
    <s v="FMS R2RNVG01"/>
    <s v="08:30"/>
    <s v="09:30"/>
    <d v="1899-12-30T01:00:00"/>
    <d v="1899-12-30T08:30:00"/>
    <d v="1899-12-30T09:30:00"/>
    <d v="1899-12-30T01:00:00"/>
    <s v="DCO"/>
    <s v="N/A"/>
  </r>
  <r>
    <n v="14431"/>
    <x v="95"/>
    <x v="11"/>
    <s v="LIFT IFTS 24-05 GER"/>
    <s v="IFTS"/>
    <n v="67"/>
    <s v="IFTS"/>
    <n v="23"/>
    <m/>
    <s v="X"/>
    <x v="1"/>
    <s v="STDA"/>
    <s v="DECI_STD"/>
    <m/>
    <m/>
    <s v="PT NIT01"/>
    <s v="08:30"/>
    <s v="09:30"/>
    <d v="1899-12-30T01:00:00"/>
    <d v="1899-12-30T08:30:00"/>
    <d v="1899-12-30T09:40:00"/>
    <d v="1899-12-30T01:10:00"/>
    <s v="DCO"/>
    <s v="N/A"/>
  </r>
  <r>
    <n v="14432"/>
    <x v="95"/>
    <x v="11"/>
    <s v="LIFT IFTS 24-04 HUN"/>
    <s v="IFTS"/>
    <n v="62"/>
    <s v="ACS"/>
    <n v="33"/>
    <m/>
    <s v="X"/>
    <x v="3"/>
    <s v="STDA"/>
    <s v="DECI_STD"/>
    <m/>
    <m/>
    <s v="PT ERT01"/>
    <s v="08:30"/>
    <s v="09:30"/>
    <d v="1899-12-30T01:00:00"/>
    <d v="1899-12-30T08:30:00"/>
    <d v="1899-12-30T09:30:00"/>
    <d v="1899-12-30T01:00:00"/>
    <s v="DCO"/>
    <s v="N/A"/>
  </r>
  <r>
    <n v="14433"/>
    <x v="95"/>
    <x v="11"/>
    <s v="LIFT 24-03 SNG"/>
    <s v="IFTS"/>
    <n v="44"/>
    <s v="ACS"/>
    <n v="16"/>
    <m/>
    <s v="X"/>
    <x v="5"/>
    <s v="NET"/>
    <s v="DECI_STD"/>
    <m/>
    <n v="14434"/>
    <s v="FMSC HACM01"/>
    <s v="10:00"/>
    <s v="11:00"/>
    <d v="1899-12-30T01:00:00"/>
    <d v="1899-12-30T09:55:00"/>
    <d v="1899-12-30T10:55:00"/>
    <d v="1899-12-30T01:00:00"/>
    <s v="DCO"/>
    <s v="N/A"/>
  </r>
  <r>
    <n v="14434"/>
    <x v="95"/>
    <x v="11"/>
    <s v="LIFT IFTS 24-03 CAN"/>
    <s v="IFTS"/>
    <n v="38"/>
    <s v="ACS"/>
    <n v="13"/>
    <m/>
    <s v="X"/>
    <x v="0"/>
    <s v="STDA"/>
    <s v="DECI_STD_NVG"/>
    <m/>
    <m/>
    <s v="FMS R2RNVG01"/>
    <s v="10:00"/>
    <s v="11:00"/>
    <d v="1899-12-30T01:00:00"/>
    <d v="1899-12-30T10:00:00"/>
    <d v="1899-12-30T11:00:00"/>
    <d v="1899-12-30T01:00:00"/>
    <s v="DCO"/>
    <s v="N/A"/>
  </r>
  <r>
    <n v="14435"/>
    <x v="95"/>
    <x v="11"/>
    <s v="LIFT IFTS 24-04 CAN"/>
    <s v="IFTS"/>
    <n v="54"/>
    <s v="IFTS"/>
    <n v="9"/>
    <m/>
    <s v="X"/>
    <x v="1"/>
    <s v="NET"/>
    <s v="LOW LEVEL"/>
    <m/>
    <n v="14436"/>
    <s v="NET TLL03"/>
    <s v="10:00"/>
    <s v="11:00"/>
    <d v="1899-12-30T01:00:00"/>
    <d v="1899-12-30T10:00:00"/>
    <d v="1899-12-30T11:00:00"/>
    <d v="1899-12-30T01:00:00"/>
    <s v="DCO"/>
    <s v="N/A"/>
  </r>
  <r>
    <n v="14436"/>
    <x v="95"/>
    <x v="11"/>
    <s v="LIFT IFTS 24-04 CAN"/>
    <s v="IFTS"/>
    <n v="53"/>
    <s v="ACS"/>
    <n v="14"/>
    <m/>
    <s v="X"/>
    <x v="6"/>
    <s v="NET"/>
    <s v="LOW LEVEL"/>
    <m/>
    <n v="14435"/>
    <s v="NET TLL03"/>
    <d v="1899-12-30T10:00:00"/>
    <d v="1899-12-30T11:00:00"/>
    <d v="1899-12-30T01:00:00"/>
    <d v="1899-12-30T10:00:00"/>
    <d v="1899-12-30T11:00:00"/>
    <d v="1899-12-30T01:00:00"/>
    <s v="DCO"/>
    <s v="N/A"/>
  </r>
  <r>
    <n v="14437"/>
    <x v="95"/>
    <x v="11"/>
    <s v="LIFT IFTS 24-04 HUN"/>
    <s v="IFTS"/>
    <n v="63"/>
    <s v="ACS"/>
    <n v="2"/>
    <m/>
    <s v="X"/>
    <x v="2"/>
    <s v="STDA"/>
    <s v="DECI_STD"/>
    <m/>
    <m/>
    <s v="PT ERT01"/>
    <s v="10:00"/>
    <s v="11:00"/>
    <d v="1899-12-30T01:00:00"/>
    <d v="1899-12-30T10:00:00"/>
    <d v="1899-12-30T11:00:00"/>
    <d v="1899-12-30T01:00:00"/>
    <s v="DCO"/>
    <s v="N/A"/>
  </r>
  <r>
    <n v="14438"/>
    <x v="95"/>
    <x v="11"/>
    <s v="IFTS LIFT 24-02 QATAR"/>
    <s v="QATAR"/>
    <n v="51"/>
    <s v="ACS"/>
    <n v="5"/>
    <s v="X"/>
    <m/>
    <x v="5"/>
    <s v="NET"/>
    <s v="DECI_STD"/>
    <m/>
    <n v="14439"/>
    <s v="FMSC HACM02"/>
    <s v="11:30"/>
    <s v="12:30"/>
    <d v="1899-12-30T01:00:00"/>
    <s v="11:30"/>
    <s v="12:30"/>
    <d v="1899-12-30T01:00:00"/>
    <s v="DCO"/>
    <s v="N/A"/>
  </r>
  <r>
    <n v="14439"/>
    <x v="95"/>
    <x v="11"/>
    <s v="LIFT IFTS 24-04 SPA"/>
    <s v="IFTS"/>
    <n v="61"/>
    <s v="IFTS"/>
    <n v="23"/>
    <m/>
    <s v="X"/>
    <x v="0"/>
    <s v="NET"/>
    <s v="DECI_STD"/>
    <m/>
    <n v="14440"/>
    <s v="FMSC OBFM01"/>
    <s v="11:30"/>
    <s v="12:30"/>
    <d v="1899-12-30T01:00:00"/>
    <d v="1899-12-30T11:30:00"/>
    <d v="1899-12-30T12:30:00"/>
    <d v="1899-12-30T01:00:00"/>
    <s v="DCO"/>
    <s v="N/A"/>
  </r>
  <r>
    <n v="14440"/>
    <x v="95"/>
    <x v="11"/>
    <s v="LIFT IFTS 25-01 SGP"/>
    <s v="IFTS"/>
    <n v="68"/>
    <s v="ACS"/>
    <n v="1"/>
    <m/>
    <s v="X"/>
    <x v="6"/>
    <s v="STDA"/>
    <s v="DECI_STD"/>
    <m/>
    <m/>
    <s v="FMS EMR01"/>
    <s v="11:30"/>
    <s v="12:30"/>
    <d v="1899-12-30T01:00:00"/>
    <d v="1899-12-30T11:30:00"/>
    <d v="1899-12-30T12:30:00"/>
    <d v="1899-12-30T01:00:00"/>
    <s v="DCO"/>
    <s v="N/A"/>
  </r>
  <r>
    <n v="14441"/>
    <x v="95"/>
    <x v="11"/>
    <s v="LIFT IFTS 24-03 SAUDI"/>
    <s v="IFTS"/>
    <n v="46"/>
    <s v="ACS"/>
    <n v="12"/>
    <m/>
    <s v="X"/>
    <x v="3"/>
    <s v="STDA"/>
    <s v="DECI_STD"/>
    <m/>
    <m/>
    <s v="PT ERT03"/>
    <s v="11:30"/>
    <s v="12:30"/>
    <d v="1899-12-30T01:00:00"/>
    <d v="1899-12-30T11:30:00"/>
    <d v="1899-12-30T12:30:00"/>
    <d v="1899-12-30T01:00:00"/>
    <s v="DCO"/>
    <s v="N/A"/>
  </r>
  <r>
    <n v="14442"/>
    <x v="95"/>
    <x v="11"/>
    <s v="LIFT 24-43 ITA"/>
    <s v="AMI"/>
    <n v="65"/>
    <s v="ACS"/>
    <n v="32"/>
    <s v="X"/>
    <m/>
    <x v="5"/>
    <s v="NET"/>
    <s v="DCA"/>
    <m/>
    <n v="14443"/>
    <s v="SD R2V02"/>
    <s v="13:00"/>
    <s v="14:00"/>
    <d v="1899-12-30T01:00:00"/>
    <s v="13:00"/>
    <s v="14:00"/>
    <d v="1899-12-30T01:00:00"/>
    <s v="DCO"/>
    <s v="N/A"/>
  </r>
  <r>
    <n v="14443"/>
    <x v="95"/>
    <x v="11"/>
    <s v="LIFT IFTS 24-04 SPA"/>
    <s v="IFTS"/>
    <n v="59"/>
    <s v="ACS"/>
    <n v="17"/>
    <m/>
    <s v="X"/>
    <x v="0"/>
    <s v="NET"/>
    <s v="DECI_STD"/>
    <m/>
    <n v="14444"/>
    <s v="FMSC OBFM01"/>
    <s v="13:00"/>
    <s v="14:00"/>
    <d v="1899-12-30T01:00:00"/>
    <s v="13:00"/>
    <s v="14:00"/>
    <d v="1899-12-30T01:00:00"/>
    <s v="DCO"/>
    <s v="N/A"/>
  </r>
  <r>
    <n v="14444"/>
    <x v="95"/>
    <x v="11"/>
    <s v=" IFTS LIFT 24-03 QATAR"/>
    <s v="QATAR"/>
    <n v="60"/>
    <s v="ACS"/>
    <n v="13"/>
    <s v="X"/>
    <m/>
    <x v="6"/>
    <s v="STDA"/>
    <s v="AAR"/>
    <m/>
    <m/>
    <s v="FMS AAR01"/>
    <s v="13:00"/>
    <s v="14:00"/>
    <d v="1899-12-30T01:00:00"/>
    <d v="1899-12-30T13:00:00"/>
    <d v="1899-12-30T14:00:00"/>
    <d v="1899-12-30T01:00:00"/>
    <s v="DCO"/>
    <s v="N/A"/>
  </r>
  <r>
    <n v="14445"/>
    <x v="95"/>
    <x v="11"/>
    <s v="LIFT IFTS 24-04 JPN"/>
    <s v="IFTS"/>
    <n v="57"/>
    <s v="ACS"/>
    <n v="2"/>
    <m/>
    <s v="X"/>
    <x v="2"/>
    <s v="STDA"/>
    <s v="DECI_STD"/>
    <m/>
    <m/>
    <s v="FMS NIT01"/>
    <s v="13:00"/>
    <s v="14:00"/>
    <d v="1899-12-30T01:00:00"/>
    <s v="13:00"/>
    <s v="14:00"/>
    <d v="1899-12-30T01:00:00"/>
    <s v="DCO"/>
    <s v="N/A"/>
  </r>
  <r>
    <n v="14446"/>
    <x v="95"/>
    <x v="11"/>
    <s v="LIFT 24-43 ITA"/>
    <s v="AMI"/>
    <n v="68"/>
    <s v="ACS"/>
    <n v="5"/>
    <s v="X"/>
    <m/>
    <x v="5"/>
    <s v="NET"/>
    <s v="DCA"/>
    <m/>
    <n v="14447"/>
    <s v="SD R2V02"/>
    <s v="14:30"/>
    <s v="15:30"/>
    <d v="1899-12-30T01:00:00"/>
    <s v="14:30"/>
    <s v="15:30"/>
    <d v="1899-12-30T01:00:00"/>
    <s v="DCO"/>
    <s v="N/A"/>
  </r>
  <r>
    <n v="14447"/>
    <x v="95"/>
    <x v="11"/>
    <s v="LIFT IFTS 24-03 UK"/>
    <s v="IFTS"/>
    <n v="39"/>
    <s v="ACS"/>
    <n v="1"/>
    <m/>
    <s v="X"/>
    <x v="0"/>
    <s v="STDA"/>
    <s v="DECI_STD_NVG"/>
    <m/>
    <m/>
    <s v="FMS R2RNVG01"/>
    <s v="14:30"/>
    <s v="15:30"/>
    <d v="1899-12-30T01:00:00"/>
    <s v="14:30"/>
    <s v="15:30"/>
    <d v="1899-12-30T01:00:00"/>
    <s v="DCO"/>
    <s v="N/A"/>
  </r>
  <r>
    <n v="14448"/>
    <x v="95"/>
    <x v="11"/>
    <s v="LIFT IFTS 24-04 HUN"/>
    <s v="IFTS"/>
    <n v="63"/>
    <s v="ACS"/>
    <n v="9"/>
    <m/>
    <s v="X"/>
    <x v="1"/>
    <s v="NET"/>
    <s v="LOW LEVEL"/>
    <m/>
    <n v="14449"/>
    <s v="NET TLL03"/>
    <s v="14:30"/>
    <s v="15:30"/>
    <d v="1899-12-30T01:00:00"/>
    <s v="14:30"/>
    <s v="15:30"/>
    <d v="1899-12-30T01:00:00"/>
    <s v="DCO"/>
    <s v="N/A"/>
  </r>
  <r>
    <n v="14449"/>
    <x v="95"/>
    <x v="11"/>
    <s v="LIFT IFTS 24-04 HUN"/>
    <s v="IFTS"/>
    <n v="62"/>
    <s v="ACS"/>
    <n v="10"/>
    <m/>
    <s v="X"/>
    <x v="6"/>
    <s v="NET"/>
    <s v="LOW LEVEL"/>
    <m/>
    <n v="14448"/>
    <s v="NET TLL03"/>
    <d v="1899-12-30T14:30:00"/>
    <d v="1899-12-30T15:30:00"/>
    <d v="1899-12-30T01:00:00"/>
    <d v="1899-12-30T14:30:00"/>
    <d v="1899-12-30T15:30:00"/>
    <d v="1899-12-30T01:00:00"/>
    <s v="DCO"/>
    <s v="N/A"/>
  </r>
  <r>
    <n v="14450"/>
    <x v="95"/>
    <x v="11"/>
    <s v="LIFT IFTS 24-03 SAUDI"/>
    <s v="IFTS"/>
    <n v="45"/>
    <s v="IFTS"/>
    <n v="23"/>
    <m/>
    <s v="X"/>
    <x v="3"/>
    <s v="STDA"/>
    <s v="DECI_STD"/>
    <m/>
    <m/>
    <s v="PT ERT03"/>
    <s v="14:30"/>
    <s v="15:30"/>
    <d v="1899-12-30T01:00:00"/>
    <s v="14:30"/>
    <s v="15:30"/>
    <d v="1899-12-30T01:00:00"/>
    <s v="DCO"/>
    <s v="N/A"/>
  </r>
  <r>
    <n v="14451"/>
    <x v="95"/>
    <x v="11"/>
    <s v="IFTS LIFT 24-02 QATAR"/>
    <s v="QATAR"/>
    <n v="55"/>
    <s v="ACS"/>
    <n v="14"/>
    <s v="X"/>
    <m/>
    <x v="5"/>
    <s v="NET"/>
    <s v="DECI_STD"/>
    <m/>
    <n v="14452"/>
    <s v="FMSC OACM01"/>
    <s v="16:00"/>
    <s v="17:00"/>
    <d v="1899-12-30T01:00:00"/>
    <s v="16:00"/>
    <s v="17:00"/>
    <d v="1899-12-30T01:00:00"/>
    <s v="DCO"/>
    <s v="N/A"/>
  </r>
  <r>
    <n v="14452"/>
    <x v="95"/>
    <x v="11"/>
    <s v="LIFT IFTS 24-04 SPA"/>
    <s v="IFTS"/>
    <n v="60"/>
    <s v="IFTS"/>
    <n v="9"/>
    <m/>
    <s v="X"/>
    <x v="0"/>
    <s v="NET"/>
    <s v="DECI_STD"/>
    <m/>
    <n v="14453"/>
    <s v="FMSC OBFM01"/>
    <s v="16:00"/>
    <s v="17:00"/>
    <d v="1899-12-30T01:00:00"/>
    <s v="16:00"/>
    <s v="17:00"/>
    <d v="1899-12-30T01:00:00"/>
    <s v="DCO"/>
    <s v="N/A"/>
  </r>
  <r>
    <n v="14453"/>
    <x v="95"/>
    <x v="11"/>
    <s v="LIFT IFTS 24-04 CAN"/>
    <s v="IFTS"/>
    <n v="54"/>
    <s v="ACS"/>
    <n v="32"/>
    <m/>
    <s v="X"/>
    <x v="6"/>
    <s v="STDA"/>
    <s v="DECI_STD"/>
    <m/>
    <m/>
    <s v="PT ERT01"/>
    <s v="16:00"/>
    <s v="17:00"/>
    <d v="1899-12-30T01:00:00"/>
    <s v="16:00"/>
    <s v="17:00"/>
    <d v="1899-12-30T01:00:00"/>
    <s v="DCO"/>
    <s v="N/A"/>
  </r>
  <r>
    <n v="14454"/>
    <x v="95"/>
    <x v="11"/>
    <s v="LIFT IFTS 24-04 CAN"/>
    <s v="IFTS"/>
    <n v="53"/>
    <s v="ACS"/>
    <n v="17"/>
    <m/>
    <s v="X"/>
    <x v="2"/>
    <s v="STDA"/>
    <s v="DECI_STD"/>
    <m/>
    <m/>
    <s v="PT ERT01"/>
    <s v="16:00"/>
    <s v="17:00"/>
    <d v="1899-12-30T01:00:00"/>
    <d v="1899-12-30T15:30:00"/>
    <d v="1899-12-30T16:30:00"/>
    <d v="1899-12-30T01:00:00"/>
    <s v="DCO"/>
    <s v="N/A"/>
  </r>
  <r>
    <n v="14455"/>
    <x v="96"/>
    <x v="11"/>
    <s v="LIFT 24-03 SNG"/>
    <s v="IFTS"/>
    <n v="43"/>
    <s v="ACS"/>
    <n v="17"/>
    <m/>
    <s v="X"/>
    <x v="5"/>
    <s v="NET"/>
    <s v="DECI_STD"/>
    <m/>
    <n v="14456"/>
    <s v="FMSC HACM02"/>
    <s v="08:30"/>
    <s v="09:30"/>
    <d v="1899-12-30T01:00:00"/>
    <d v="1899-12-30T08:30:00"/>
    <d v="1899-12-30T09:30:00"/>
    <d v="1899-12-30T01:00:00"/>
    <s v="DCO"/>
    <s v="N/A"/>
  </r>
  <r>
    <n v="14456"/>
    <x v="96"/>
    <x v="11"/>
    <s v="LIFT IFTS 24-04 SPA"/>
    <s v="IFTS"/>
    <n v="60"/>
    <s v="ACS"/>
    <n v="32"/>
    <m/>
    <s v="X"/>
    <x v="0"/>
    <s v="NET"/>
    <s v="DECI_STD"/>
    <m/>
    <n v="14457"/>
    <s v="FMSC OBFM02"/>
    <s v="08:30"/>
    <s v="09:30"/>
    <d v="1899-12-30T01:00:00"/>
    <s v="08:30"/>
    <s v="09:30"/>
    <d v="1899-12-30T01:00:00"/>
    <s v="DCO"/>
    <s v="N/A"/>
  </r>
  <r>
    <n v="14457"/>
    <x v="96"/>
    <x v="11"/>
    <s v="LIFT IFTS 24-05 GER"/>
    <s v="IFTS"/>
    <n v="66"/>
    <s v="IFTS"/>
    <n v="23"/>
    <m/>
    <s v="X"/>
    <x v="6"/>
    <s v="STDA"/>
    <s v="DECI_STD"/>
    <m/>
    <m/>
    <s v="PT NIT01 CPL01"/>
    <s v="08:30"/>
    <s v="09:30"/>
    <d v="1899-12-30T01:00:00"/>
    <d v="1899-12-30T08:30:00"/>
    <d v="1899-12-30T09:30:00"/>
    <d v="1899-12-30T01:00:00"/>
    <s v="DCO"/>
    <s v="N/A"/>
  </r>
  <r>
    <n v="14458"/>
    <x v="96"/>
    <x v="11"/>
    <s v="LIFT 24-03 SNG"/>
    <s v="IFTS"/>
    <n v="44"/>
    <s v="ACS"/>
    <n v="9"/>
    <m/>
    <s v="X"/>
    <x v="5"/>
    <s v="NET"/>
    <s v="DECI_STD"/>
    <m/>
    <n v="14459"/>
    <s v="FMSC HACM02"/>
    <s v="10:00"/>
    <s v="11:00"/>
    <d v="1899-12-30T01:00:00"/>
    <s v="10:00"/>
    <d v="1899-12-30T10:50:00"/>
    <d v="1899-12-30T00:50:00"/>
    <s v="DCO"/>
    <s v="N/A"/>
  </r>
  <r>
    <n v="14459"/>
    <x v="96"/>
    <x v="11"/>
    <s v="LIFT IFTS 24-04 HUN"/>
    <s v="IFTS"/>
    <n v="63"/>
    <s v="ACS"/>
    <n v="14"/>
    <m/>
    <s v="X"/>
    <x v="0"/>
    <s v="STDA"/>
    <s v="DECI_STD_NVG"/>
    <m/>
    <m/>
    <s v="FMS NVG01"/>
    <s v="10:00"/>
    <s v="11:00"/>
    <d v="1899-12-30T01:00:00"/>
    <s v="10:00"/>
    <s v="11:00"/>
    <d v="1899-12-30T01:00:00"/>
    <s v="DCO"/>
    <s v="N/A"/>
  </r>
  <r>
    <n v="14460"/>
    <x v="96"/>
    <x v="11"/>
    <s v="LIFT IFTS 24-05 AUT"/>
    <s v="IFTS"/>
    <n v="64"/>
    <s v="ACS"/>
    <n v="13"/>
    <m/>
    <s v="X"/>
    <x v="1"/>
    <s v="STDA"/>
    <s v="DECI_STD"/>
    <m/>
    <m/>
    <s v="PT NIT01"/>
    <s v="10:00"/>
    <s v="11:00"/>
    <d v="1899-12-30T01:00:00"/>
    <s v="10:00"/>
    <s v="11:00"/>
    <d v="1899-12-30T01:00:00"/>
    <s v="DCO"/>
    <s v="N/A"/>
  </r>
  <r>
    <n v="14461"/>
    <x v="96"/>
    <x v="11"/>
    <s v="LIFT IFTS 25-01 SGP"/>
    <s v="IFTS"/>
    <n v="69"/>
    <s v="ACS"/>
    <n v="2"/>
    <m/>
    <s v="X"/>
    <x v="6"/>
    <s v="STDA"/>
    <s v="DECI_STD"/>
    <m/>
    <m/>
    <s v="FMS EMR01"/>
    <s v="10:00"/>
    <s v="11:00"/>
    <d v="1899-12-30T01:00:00"/>
    <d v="1899-12-30T10:00:00"/>
    <d v="1899-12-30T11:00:00"/>
    <d v="1899-12-30T01:00:00"/>
    <s v="DCO"/>
    <s v="N/A"/>
  </r>
  <r>
    <n v="14462"/>
    <x v="96"/>
    <x v="11"/>
    <s v="LIFT 24-43 ITA"/>
    <s v="AMI"/>
    <n v="69"/>
    <s v="ACS"/>
    <n v="1"/>
    <s v="X"/>
    <m/>
    <x v="5"/>
    <s v="NET"/>
    <s v="DCA"/>
    <m/>
    <n v="14463"/>
    <s v="SD R2V02"/>
    <s v="11:30"/>
    <s v="12:30"/>
    <d v="1899-12-30T01:00:00"/>
    <d v="1899-12-30T11:30:00"/>
    <d v="1899-12-30T12:30:00"/>
    <d v="1899-12-30T01:00:00"/>
    <s v="DCO"/>
    <s v="N/A"/>
  </r>
  <r>
    <n v="14463"/>
    <x v="96"/>
    <x v="11"/>
    <s v="LIFT IFTS 24-04 HUN"/>
    <s v="IFTS"/>
    <n v="62"/>
    <s v="ACS"/>
    <n v="5"/>
    <m/>
    <s v="X"/>
    <x v="0"/>
    <s v="STDA"/>
    <s v="DECI_STD_NVG"/>
    <m/>
    <m/>
    <s v="FMS NVG01"/>
    <s v="11:30"/>
    <s v="12:30"/>
    <d v="1899-12-30T01:00:00"/>
    <s v="11:30"/>
    <s v="12:30"/>
    <d v="1899-12-30T01:00:00"/>
    <s v="DCO"/>
    <s v="N/A"/>
  </r>
  <r>
    <n v="14464"/>
    <x v="96"/>
    <x v="11"/>
    <s v=" IFTS LIFT 24-03 QATAR"/>
    <s v="QATAR"/>
    <n v="60"/>
    <s v="ACS"/>
    <n v="32"/>
    <s v="X"/>
    <m/>
    <x v="1"/>
    <s v="NET"/>
    <s v="DECI_PGM"/>
    <m/>
    <n v="14465"/>
    <s v="NET PGM03"/>
    <s v="11:30"/>
    <s v="12:30"/>
    <d v="1899-12-30T01:00:00"/>
    <s v="11:30"/>
    <s v="12:30"/>
    <d v="1899-12-30T01:00:00"/>
    <s v="DCO"/>
    <s v="N/A"/>
  </r>
  <r>
    <n v="14465"/>
    <x v="96"/>
    <x v="11"/>
    <s v=" IFTS LIFT 24-03 QATAR"/>
    <s v="QATAR"/>
    <n v="58"/>
    <s v="ACS"/>
    <n v="10"/>
    <s v="X"/>
    <m/>
    <x v="6"/>
    <s v="NET"/>
    <s v="DECI_PGM"/>
    <m/>
    <n v="14464"/>
    <s v="NET PGM03"/>
    <d v="1899-12-30T11:30:00"/>
    <d v="1899-12-30T12:30:00"/>
    <d v="1899-12-30T01:00:00"/>
    <d v="1899-12-30T11:30:00"/>
    <d v="1899-12-30T12:30:00"/>
    <d v="1899-12-30T01:00:00"/>
    <s v="DCO"/>
    <s v="N/A"/>
  </r>
  <r>
    <n v="14466"/>
    <x v="96"/>
    <x v="11"/>
    <s v="LIFT 24-43 ITA"/>
    <s v="AMI"/>
    <n v="67"/>
    <s v="IFTS"/>
    <n v="9"/>
    <s v="X"/>
    <m/>
    <x v="5"/>
    <s v="NET"/>
    <s v="DCA"/>
    <m/>
    <n v="14467"/>
    <s v="SD R2V02"/>
    <s v="13:00"/>
    <s v="14:00"/>
    <d v="1899-12-30T01:00:00"/>
    <s v="13:00"/>
    <s v="14:00"/>
    <d v="1899-12-30T01:00:00"/>
    <s v="DCO"/>
    <s v="N/A"/>
  </r>
  <r>
    <n v="14467"/>
    <x v="96"/>
    <x v="11"/>
    <s v="LIFT IFTS 24-04 SPA"/>
    <s v="IFTS"/>
    <n v="61"/>
    <s v="ACS"/>
    <n v="13"/>
    <m/>
    <s v="X"/>
    <x v="0"/>
    <s v="NET"/>
    <s v="DECI_STD"/>
    <m/>
    <n v="14468"/>
    <s v="FMSC OBFM02"/>
    <s v="13:00"/>
    <s v="14:00"/>
    <d v="1899-12-30T01:00:00"/>
    <s v="13:00"/>
    <s v="14:00"/>
    <d v="1899-12-30T01:00:00"/>
    <s v="DCO"/>
    <s v="N/A"/>
  </r>
  <r>
    <n v="14468"/>
    <x v="96"/>
    <x v="11"/>
    <s v="LIFT IFTS 24-05 GER"/>
    <s v="IFTS"/>
    <n v="67"/>
    <s v="IFTS"/>
    <n v="3"/>
    <m/>
    <s v="X"/>
    <x v="6"/>
    <s v="STDA"/>
    <s v="DECI_STD"/>
    <m/>
    <m/>
    <s v="FMS NIT01"/>
    <s v="13:00"/>
    <s v="14:00"/>
    <d v="1899-12-30T01:00:00"/>
    <d v="1899-12-30T13:00:00"/>
    <d v="1899-12-30T14:00:00"/>
    <d v="1899-12-30T01:00:00"/>
    <s v="DCO"/>
    <s v="N/A"/>
  </r>
  <r>
    <n v="14469"/>
    <x v="96"/>
    <x v="11"/>
    <s v="IFTS LIFT 24-02 QATAR"/>
    <s v="QATAR"/>
    <n v="55"/>
    <s v="ACS"/>
    <n v="17"/>
    <s v="X"/>
    <m/>
    <x v="5"/>
    <s v="NET"/>
    <s v="DECI_STD"/>
    <m/>
    <n v="14470"/>
    <s v="FMSC OACM02"/>
    <s v="14:30"/>
    <s v="15:30"/>
    <d v="1899-12-30T01:00:00"/>
    <s v="14:30"/>
    <s v="15:30"/>
    <d v="1899-12-30T01:00:00"/>
    <s v="DCO"/>
    <s v="N/A"/>
  </r>
  <r>
    <n v="14470"/>
    <x v="96"/>
    <x v="11"/>
    <s v="LIFT IFTS 24-04 HUN"/>
    <s v="IFTS"/>
    <n v="63"/>
    <s v="IFTS"/>
    <n v="23"/>
    <m/>
    <s v="X"/>
    <x v="0"/>
    <s v="NET"/>
    <s v="DECI_STD_NVG"/>
    <m/>
    <n v="14471"/>
    <s v="NET BFFNVG01"/>
    <s v="14:30"/>
    <s v="15:30"/>
    <d v="1899-12-30T01:00:00"/>
    <s v="14:30"/>
    <s v="15:30"/>
    <d v="1899-12-30T01:00:00"/>
    <s v="DCO"/>
    <s v="N/A"/>
  </r>
  <r>
    <n v="14471"/>
    <x v="96"/>
    <x v="11"/>
    <s v="LIFT IFTS 24-05 GER"/>
    <s v="IFTS"/>
    <n v="66"/>
    <s v="ACS"/>
    <n v="10"/>
    <m/>
    <s v="X"/>
    <x v="6"/>
    <s v="STDA"/>
    <s v="DECI_STD"/>
    <m/>
    <m/>
    <s v="FMS NIT01"/>
    <s v="14:30"/>
    <s v="15:30"/>
    <d v="1899-12-30T01:00:00"/>
    <s v="14:30"/>
    <s v="15:30"/>
    <d v="1899-12-30T01:00:00"/>
    <s v="DCO"/>
    <s v="N/A"/>
  </r>
  <r>
    <n v="14472"/>
    <x v="96"/>
    <x v="11"/>
    <s v="LIFT 24-44 ITA"/>
    <s v="AMI"/>
    <n v="70"/>
    <s v="ACS"/>
    <n v="9"/>
    <s v="X"/>
    <m/>
    <x v="5"/>
    <s v="NET"/>
    <s v="DECI_STD"/>
    <m/>
    <n v="14473"/>
    <s v="SD HBFM01"/>
    <s v="16:00"/>
    <d v="1899-12-30T16:30:00"/>
    <d v="1899-12-30T00:30:00"/>
    <d v="1899-12-30T16:10:00"/>
    <d v="1899-12-30T16:40:00"/>
    <d v="1899-12-30T00:30:00"/>
    <s v="DCO"/>
    <s v="N/A"/>
  </r>
  <r>
    <n v="14473"/>
    <x v="96"/>
    <x v="11"/>
    <s v="LIFT 24-44 ITA"/>
    <s v="AMI"/>
    <n v="72"/>
    <s v="IFTS"/>
    <n v="9"/>
    <s v="X"/>
    <m/>
    <x v="5"/>
    <s v="NET"/>
    <s v="DECI_STD"/>
    <m/>
    <n v="14474"/>
    <s v="SD HBFM01"/>
    <s v="16:35"/>
    <d v="1899-12-30T17:05:00"/>
    <d v="1899-12-30T00:30:00"/>
    <d v="1899-12-30T16:45:00"/>
    <d v="1899-12-30T17:15:00"/>
    <d v="1899-12-30T00:30:00"/>
    <s v="DCO"/>
    <s v="N/A"/>
  </r>
  <r>
    <n v="14474"/>
    <x v="96"/>
    <x v="11"/>
    <s v="LIFT IFTS 24-04 HUN"/>
    <s v="IFTS"/>
    <n v="62"/>
    <s v="ACS"/>
    <n v="14"/>
    <m/>
    <s v="X"/>
    <x v="0"/>
    <s v="NET"/>
    <s v="DECI_STD_NVG"/>
    <m/>
    <n v="14475"/>
    <s v="NET BFFNVG01"/>
    <s v="16:00"/>
    <s v="17:00"/>
    <d v="1899-12-30T01:00:00"/>
    <s v="16:00"/>
    <s v="17:00"/>
    <d v="1899-12-30T01:00:00"/>
    <s v="DCO"/>
    <s v="N/A"/>
  </r>
  <r>
    <n v="14475"/>
    <x v="96"/>
    <x v="11"/>
    <s v="LIFT IFTS 24-04 SPA"/>
    <s v="IFTS"/>
    <n v="61"/>
    <s v="ACS"/>
    <n v="2"/>
    <m/>
    <s v="X"/>
    <x v="6"/>
    <s v="STDA"/>
    <s v="DECI_STD"/>
    <m/>
    <m/>
    <s v="PT ERT01"/>
    <s v="16:00"/>
    <s v="17:00"/>
    <d v="1899-12-30T01:00:00"/>
    <s v="16:00"/>
    <s v="17:00"/>
    <d v="1899-12-30T01:00:00"/>
    <s v="DCO"/>
    <s v="N/A"/>
  </r>
  <r>
    <n v="14476"/>
    <x v="97"/>
    <x v="11"/>
    <s v=" IFTS LIFT 24-03 QATAR"/>
    <s v="QATAR"/>
    <n v="56"/>
    <s v="ACS"/>
    <n v="17"/>
    <s v="X"/>
    <m/>
    <x v="5"/>
    <s v="NET"/>
    <s v="DECI_STD"/>
    <m/>
    <n v="14477"/>
    <s v="FMSC OBFM01"/>
    <s v="08:30"/>
    <s v="09:30"/>
    <d v="1899-12-30T01:00:00"/>
    <s v="08:30"/>
    <s v="09:30"/>
    <d v="1899-12-30T01:00:00"/>
    <s v="DCO"/>
    <s v="N/A"/>
  </r>
  <r>
    <n v="14477"/>
    <x v="97"/>
    <x v="11"/>
    <s v="LIFT IFTS 24-04 CAN"/>
    <s v="IFTS"/>
    <n v="52"/>
    <s v="ACS"/>
    <n v="5"/>
    <m/>
    <s v="X"/>
    <x v="0"/>
    <s v="NET"/>
    <s v="RNG_STD"/>
    <m/>
    <n v="14478"/>
    <s v="FMSC RNG02"/>
    <s v="08:30"/>
    <s v="09:30"/>
    <d v="1899-12-30T01:00:00"/>
    <d v="1899-12-30T08:30:00"/>
    <d v="1899-12-30T09:30:00"/>
    <d v="1899-12-30T01:00:00"/>
    <s v="DCO"/>
    <s v="N/A"/>
  </r>
  <r>
    <n v="14478"/>
    <x v="97"/>
    <x v="11"/>
    <s v="LIFT IFTS 25-01 HUN"/>
    <s v="IFTS"/>
    <n v="70"/>
    <s v="ACS"/>
    <n v="10"/>
    <m/>
    <s v="X"/>
    <x v="6"/>
    <s v="STDA"/>
    <s v="DECI_STD"/>
    <m/>
    <m/>
    <s v="FMS EMR01"/>
    <s v="08:30"/>
    <s v="09:30"/>
    <d v="1899-12-30T01:00:00"/>
    <d v="1899-12-30T08:30:00"/>
    <d v="1899-12-30T09:30:00"/>
    <d v="1899-12-30T01:00:00"/>
    <s v="DCO"/>
    <s v="N/A"/>
  </r>
  <r>
    <n v="14479"/>
    <x v="97"/>
    <x v="11"/>
    <s v="IFTS LIFT 24-02 QATAR"/>
    <s v="QATAR"/>
    <n v="55"/>
    <s v="ACS"/>
    <n v="14"/>
    <s v="X"/>
    <m/>
    <x v="5"/>
    <s v="NET"/>
    <s v="DECI_STD"/>
    <m/>
    <n v="14480"/>
    <s v="FMSC HACM01"/>
    <s v="10:00"/>
    <s v="11:00"/>
    <d v="1899-12-30T01:00:00"/>
    <s v="10:00"/>
    <s v="11:00"/>
    <d v="1899-12-30T01:00:00"/>
    <s v="DCO"/>
    <s v="N/A"/>
  </r>
  <r>
    <n v="14480"/>
    <x v="97"/>
    <x v="11"/>
    <s v="LIFT IFTS 24-04 CAN"/>
    <s v="IFTS"/>
    <n v="51"/>
    <s v="ACS"/>
    <n v="13"/>
    <m/>
    <s v="X"/>
    <x v="0"/>
    <s v="NET"/>
    <s v="RNG_STD"/>
    <m/>
    <n v="14481"/>
    <s v="FMSC RNG02"/>
    <s v="10:00"/>
    <s v="11:00"/>
    <d v="1899-12-30T01:00:00"/>
    <d v="1899-12-30T10:00:00"/>
    <d v="1899-12-30T10:50:00"/>
    <d v="1899-12-30T00:50:00"/>
    <s v="DCO"/>
    <s v="N/A"/>
  </r>
  <r>
    <n v="14481"/>
    <x v="97"/>
    <x v="11"/>
    <s v=" IFTS LIFT 24-03 QATAR"/>
    <s v="QATAR"/>
    <n v="58"/>
    <s v="ACS"/>
    <n v="2"/>
    <s v="X"/>
    <m/>
    <x v="6"/>
    <s v="STDA"/>
    <s v="DECI_STD"/>
    <m/>
    <m/>
    <s v="PT ERT01"/>
    <s v="10:00"/>
    <s v="11:00"/>
    <d v="1899-12-30T01:00:00"/>
    <d v="1899-12-30T10:00:00"/>
    <d v="1899-12-30T11:00:00"/>
    <d v="1899-12-30T01:00:00"/>
    <s v="DCO"/>
    <s v="N/A"/>
  </r>
  <r>
    <n v="14482"/>
    <x v="97"/>
    <x v="11"/>
    <s v="LIFT IFTS 24-04 SPA"/>
    <s v="IFTS"/>
    <n v="58"/>
    <s v="ACS"/>
    <n v="17"/>
    <m/>
    <s v="X"/>
    <x v="5"/>
    <s v="NET"/>
    <s v="DECI_STD"/>
    <m/>
    <n v="14483"/>
    <s v="FMSC OBFM02"/>
    <s v="11:30"/>
    <s v="12:30"/>
    <d v="1899-12-30T01:00:00"/>
    <s v="11:30"/>
    <s v="12:30"/>
    <d v="1899-12-30T01:00:00"/>
    <s v="DCO"/>
    <s v="N/A"/>
  </r>
  <r>
    <n v="14483"/>
    <x v="97"/>
    <x v="11"/>
    <s v="LIFT IFTS 24-04 SPA"/>
    <s v="IFTS"/>
    <n v="59"/>
    <s v="ACS"/>
    <n v="32"/>
    <m/>
    <s v="X"/>
    <x v="0"/>
    <s v="NET"/>
    <s v="DECI_STD"/>
    <m/>
    <n v="14484"/>
    <s v="FMSC OBFM02"/>
    <s v="11:30"/>
    <s v="12:30"/>
    <d v="1899-12-30T01:00:00"/>
    <d v="1899-12-30T11:30:00"/>
    <d v="1899-12-30T12:30:00"/>
    <d v="1899-12-30T01:00:00"/>
    <s v="DCO"/>
    <s v="N/A"/>
  </r>
  <r>
    <n v="14484"/>
    <x v="97"/>
    <x v="11"/>
    <s v="IFTS LIFT 24-02 QATAR"/>
    <s v="QATAR"/>
    <n v="53"/>
    <s v="IFTS"/>
    <n v="23"/>
    <s v="X"/>
    <m/>
    <x v="6"/>
    <s v="STDA"/>
    <s v="BRV_R2R_STD"/>
    <m/>
    <m/>
    <s v="PT R2R01"/>
    <s v="11:30"/>
    <s v="12:30"/>
    <d v="1899-12-30T01:00:00"/>
    <d v="1899-12-30T11:30:00"/>
    <d v="1899-12-30T12:30:00"/>
    <d v="1899-12-30T01:00:00"/>
    <s v="DCO"/>
    <s v="N/A"/>
  </r>
  <r>
    <n v="14485"/>
    <x v="97"/>
    <x v="11"/>
    <s v="IFTS LIFT 24-02 QATAR"/>
    <s v="QATAR"/>
    <n v="54"/>
    <s v="IFTS"/>
    <n v="3"/>
    <s v="X"/>
    <m/>
    <x v="2"/>
    <s v="STDA"/>
    <s v="BRV_R2R_STD"/>
    <m/>
    <m/>
    <s v="PT R2R01"/>
    <s v="11:30"/>
    <s v="12:30"/>
    <d v="1899-12-30T01:00:00"/>
    <s v="11:30"/>
    <s v="12:30"/>
    <d v="1899-12-30T01:00:00"/>
    <s v="DCO"/>
    <s v="N/A"/>
  </r>
  <r>
    <n v="14486"/>
    <x v="97"/>
    <x v="11"/>
    <s v="LIFT IFTS 24-03 UK"/>
    <s v="IFTS"/>
    <n v="40"/>
    <s v="IFTS"/>
    <n v="9"/>
    <m/>
    <s v="X"/>
    <x v="5"/>
    <s v="NET"/>
    <s v="DCA"/>
    <m/>
    <n v="14487"/>
    <s v="NET DCA01"/>
    <s v="13:00"/>
    <s v="14:00"/>
    <d v="1899-12-30T01:00:00"/>
    <s v="13:00"/>
    <s v="14:00"/>
    <d v="1899-12-30T01:00:00"/>
    <s v="DCO"/>
    <s v="N/A"/>
  </r>
  <r>
    <n v="14487"/>
    <x v="97"/>
    <x v="11"/>
    <s v="LIFT IFTS 24-03 UK"/>
    <s v="IFTS"/>
    <n v="39"/>
    <s v="ACS"/>
    <n v="9"/>
    <m/>
    <s v="X"/>
    <x v="4"/>
    <s v="NET"/>
    <s v="DCA"/>
    <m/>
    <n v="14486"/>
    <s v="NET DCA01"/>
    <d v="1899-12-30T13:00:00"/>
    <d v="1899-12-30T14:00:00"/>
    <d v="1899-12-30T01:00:00"/>
    <d v="1899-12-30T13:00:00"/>
    <d v="1899-12-30T14:00:00"/>
    <d v="1899-12-30T01:00:00"/>
    <s v="DCO"/>
    <s v="N/A"/>
  </r>
  <r>
    <n v="14488"/>
    <x v="97"/>
    <x v="11"/>
    <s v="LIFT IFTS 24-04 HUN"/>
    <s v="IFTS"/>
    <n v="63"/>
    <s v="ACS"/>
    <n v="2"/>
    <m/>
    <s v="X"/>
    <x v="0"/>
    <s v="NET"/>
    <s v="RNG_STD"/>
    <m/>
    <n v="14489"/>
    <s v="FMSC RNG02"/>
    <s v="13:00"/>
    <s v="14:00"/>
    <d v="1899-12-30T01:00:00"/>
    <d v="1899-12-30T13:00:00"/>
    <d v="1899-12-30T14:00:00"/>
    <d v="1899-12-30T01:00:00"/>
    <s v="DCO"/>
    <s v="N/A"/>
  </r>
  <r>
    <n v="14489"/>
    <x v="97"/>
    <x v="11"/>
    <s v="LIFT IFTS 24-04 SPA"/>
    <s v="IFTS"/>
    <n v="60"/>
    <s v="ACS"/>
    <n v="1"/>
    <m/>
    <s v="X"/>
    <x v="6"/>
    <s v="STDA"/>
    <s v="DECI_STD"/>
    <m/>
    <m/>
    <s v="PT ERT01"/>
    <s v="13:00"/>
    <s v="14:00"/>
    <d v="1899-12-30T01:00:00"/>
    <d v="1899-12-30T13:00:00"/>
    <d v="1899-12-30T14:00:00"/>
    <d v="1899-12-30T01:00:00"/>
    <s v="DCO"/>
    <s v="N/A"/>
  </r>
  <r>
    <n v="14490"/>
    <x v="97"/>
    <x v="11"/>
    <s v="LIFT IFTS 24-04 CAN"/>
    <s v="IFTS"/>
    <n v="53"/>
    <s v="IFTS"/>
    <n v="23"/>
    <m/>
    <s v="X"/>
    <x v="5"/>
    <s v="NET"/>
    <s v="RNG_STD"/>
    <m/>
    <n v="14491"/>
    <s v="FMSC RNG01"/>
    <s v="14:30"/>
    <s v="15:30"/>
    <d v="1899-12-30T01:00:00"/>
    <d v="1899-12-30T14:30:00"/>
    <d v="1899-12-30T15:30:00"/>
    <d v="1899-12-30T01:00:00"/>
    <s v="DCO"/>
    <s v="N/A"/>
  </r>
  <r>
    <n v="14491"/>
    <x v="97"/>
    <x v="11"/>
    <s v="LIP 24-03 SWE"/>
    <s v="IFTS"/>
    <n v="48"/>
    <s v="ACS"/>
    <n v="10"/>
    <m/>
    <s v="X"/>
    <x v="0"/>
    <s v="NET"/>
    <s v="LOW LEVEL"/>
    <m/>
    <n v="14492"/>
    <s v="SD FLL01"/>
    <s v="14:30"/>
    <s v="15:30"/>
    <d v="1899-12-30T01:00:00"/>
    <d v="1899-12-30T14:30:00"/>
    <d v="1899-12-30T15:30:00"/>
    <d v="1899-12-30T01:00:00"/>
    <s v="DCO"/>
    <s v="N/A"/>
  </r>
  <r>
    <n v="14492"/>
    <x v="97"/>
    <x v="11"/>
    <s v="LIP 24-03 SWE"/>
    <s v="IFTS"/>
    <n v="49"/>
    <s v="ACS"/>
    <n v="32"/>
    <m/>
    <s v="X"/>
    <x v="1"/>
    <s v="NET"/>
    <s v="LOW LEVEL"/>
    <m/>
    <n v="14491"/>
    <s v="SD FLL01"/>
    <d v="1899-12-30T14:30:00"/>
    <d v="1899-12-30T15:30:00"/>
    <d v="1899-12-30T01:00:00"/>
    <d v="1899-12-30T14:30:00"/>
    <d v="1899-12-30T15:30:00"/>
    <d v="1899-12-30T01:00:00"/>
    <s v="DCO"/>
    <s v="N/A"/>
  </r>
  <r>
    <n v="14493"/>
    <x v="97"/>
    <x v="11"/>
    <s v="LIFT IFTS 24-05 AUT"/>
    <s v="IFTS"/>
    <n v="65"/>
    <s v="ACS"/>
    <n v="5"/>
    <m/>
    <s v="X"/>
    <x v="6"/>
    <s v="STDA"/>
    <s v="DECI_STD"/>
    <m/>
    <m/>
    <s v="PT NIT01"/>
    <s v="14:30"/>
    <s v="15:30"/>
    <d v="1899-12-30T01:00:00"/>
    <d v="1899-12-30T14:30:00"/>
    <d v="1899-12-30T15:30:00"/>
    <d v="1899-12-30T01:00:00"/>
    <s v="DCO"/>
    <s v="N/A"/>
  </r>
  <r>
    <n v="14494"/>
    <x v="97"/>
    <x v="11"/>
    <s v="LIFT 24-44 ITA"/>
    <s v="AMI"/>
    <n v="71"/>
    <s v="ACS"/>
    <n v="9"/>
    <s v="X"/>
    <m/>
    <x v="5"/>
    <s v="NET"/>
    <s v="DECI_STD"/>
    <m/>
    <n v="14495"/>
    <s v="SD DBFM01"/>
    <s v="16:00"/>
    <d v="1899-12-30T16:30:00"/>
    <d v="1899-12-30T00:30:00"/>
    <d v="1899-12-30T16:10:00"/>
    <d v="1899-12-30T16:40:00"/>
    <d v="1899-12-30T00:30:00"/>
    <s v="DCO"/>
    <s v="N/A"/>
  </r>
  <r>
    <n v="14495"/>
    <x v="97"/>
    <x v="11"/>
    <s v="LIFT 24-44 ITA"/>
    <s v="AMI"/>
    <n v="73"/>
    <s v="IFTS"/>
    <n v="9"/>
    <s v="X"/>
    <m/>
    <x v="5"/>
    <s v="NET"/>
    <s v="DECI_STD"/>
    <m/>
    <n v="14496"/>
    <s v="SD DBFM01"/>
    <s v="16:35"/>
    <d v="1899-12-30T17:05:00"/>
    <d v="1899-12-30T00:30:00"/>
    <d v="1899-12-30T16:45:00"/>
    <d v="1899-12-30T17:15:00"/>
    <d v="1899-12-30T00:30:00"/>
    <s v="DCO"/>
    <s v="N/A"/>
  </r>
  <r>
    <n v="14496"/>
    <x v="97"/>
    <x v="11"/>
    <s v=" IFTS LIFT 24-03 QATAR"/>
    <s v="QATAR"/>
    <n v="60"/>
    <s v="ACS"/>
    <n v="14"/>
    <s v="X"/>
    <m/>
    <x v="0"/>
    <s v="NET"/>
    <s v="DECI_STD"/>
    <m/>
    <n v="14497"/>
    <s v="FMSC OBFM01"/>
    <s v="16:00"/>
    <s v="17:00"/>
    <d v="1899-12-30T01:00:00"/>
    <d v="1899-12-30T16:00:00"/>
    <d v="1899-12-30T17:00:00"/>
    <d v="1899-12-30T01:00:00"/>
    <s v="DCO"/>
    <s v="N/A"/>
  </r>
  <r>
    <n v="14497"/>
    <x v="97"/>
    <x v="11"/>
    <s v="IFTS LIFT 24-02 QATAR"/>
    <s v="QATAR"/>
    <n v="53"/>
    <s v="ACS"/>
    <n v="1"/>
    <s v="X"/>
    <m/>
    <x v="6"/>
    <s v="STDA"/>
    <s v="BRV_R2R_STD"/>
    <m/>
    <m/>
    <s v="PT R2R02"/>
    <s v="16:00"/>
    <s v="17:00"/>
    <d v="1899-12-30T01:00:00"/>
    <d v="1899-12-30T16:00:00"/>
    <d v="1899-12-30T17:00:00"/>
    <d v="1899-12-30T01:00:00"/>
    <s v="DCO"/>
    <s v="N/A"/>
  </r>
  <r>
    <n v="14498"/>
    <x v="97"/>
    <x v="11"/>
    <s v="IFTS LIFT 24-02 QATAR"/>
    <s v="QATAR"/>
    <n v="54"/>
    <s v="ACS"/>
    <n v="13"/>
    <s v="X"/>
    <m/>
    <x v="3"/>
    <s v="STDA"/>
    <s v="BRV_R2R_STD"/>
    <m/>
    <m/>
    <s v="PT R2R02"/>
    <s v="16:00"/>
    <s v="17:00"/>
    <d v="1899-12-30T01:00:00"/>
    <d v="1899-12-30T16:00:00"/>
    <d v="1899-12-30T17:00:00"/>
    <d v="1899-12-30T01:00:00"/>
    <s v="DCO"/>
    <s v="N/A"/>
  </r>
  <r>
    <n v="14499"/>
    <x v="39"/>
    <x v="12"/>
    <s v="LIFT IFTS 24-03 CAN"/>
    <s v="IFTS"/>
    <n v="38"/>
    <s v="ACS"/>
    <n v="14"/>
    <m/>
    <s v="X"/>
    <x v="5"/>
    <s v="NET"/>
    <s v="DCA"/>
    <m/>
    <n v="14500"/>
    <s v="NET ADCA02"/>
    <s v="08:30"/>
    <s v="09:30"/>
    <d v="1899-12-30T01:00:00"/>
    <d v="1899-12-30T08:30:00"/>
    <d v="1899-12-30T09:20:00"/>
    <d v="1899-12-30T00:50:00"/>
    <s v="RSLD"/>
    <s v="CD3"/>
  </r>
  <r>
    <n v="14500"/>
    <x v="39"/>
    <x v="12"/>
    <s v="LIFT IFTS 24-03 CAN"/>
    <s v="IFTS"/>
    <n v="37"/>
    <s v="ACS"/>
    <n v="2"/>
    <m/>
    <s v="X"/>
    <x v="4"/>
    <s v="NET"/>
    <s v="DCA"/>
    <m/>
    <n v="14499"/>
    <s v="NET ADCA02"/>
    <d v="1899-12-30T08:30:00"/>
    <d v="1899-12-30T09:30:00"/>
    <d v="1899-12-30T01:00:00"/>
    <d v="1899-12-30T08:30:00"/>
    <d v="1899-12-30T09:20:00"/>
    <d v="1899-12-30T00:50:00"/>
    <s v="RSLD"/>
    <s v="CD3"/>
  </r>
  <r>
    <n v="14501"/>
    <x v="34"/>
    <x v="11"/>
    <s v="IFTS LIFT 24-02 QATAR"/>
    <s v="QATAR"/>
    <n v="51"/>
    <s v="ACS"/>
    <n v="1"/>
    <s v="X"/>
    <m/>
    <x v="4"/>
    <s v="NET"/>
    <s v="BTAG_DECI"/>
    <m/>
    <n v="14500"/>
    <s v="NET BTAG02"/>
    <d v="1899-12-30T08:30:00"/>
    <d v="1899-12-30T09:30:00"/>
    <d v="1899-12-30T01:00:00"/>
    <d v="1899-12-30T08:30:00"/>
    <d v="1899-12-30T09:30:00"/>
    <d v="1899-12-30T01:00:00"/>
    <s v="DCO"/>
    <s v="N/A"/>
  </r>
  <r>
    <n v="14502"/>
    <x v="34"/>
    <x v="11"/>
    <s v="IFTS LIFT 24-02 QATAR"/>
    <s v="QATAR"/>
    <n v="50"/>
    <s v="ACS"/>
    <n v="5"/>
    <s v="X"/>
    <m/>
    <x v="1"/>
    <s v="NET"/>
    <s v="BTAG_DECI"/>
    <m/>
    <n v="14501"/>
    <s v="NET BTAG02"/>
    <d v="1899-12-30T08:30:00"/>
    <d v="1899-12-30T09:30:00"/>
    <d v="1899-12-30T01:00:00"/>
    <d v="1899-12-30T08:30:00"/>
    <d v="1899-12-30T09:30:00"/>
    <d v="1899-12-30T01:00:00"/>
    <s v="DCO"/>
    <s v="N/A"/>
  </r>
  <r>
    <n v="14503"/>
    <x v="34"/>
    <x v="11"/>
    <s v="LIFT IFTS 24-05 AUT"/>
    <s v="IFTS"/>
    <n v="65"/>
    <s v="ACS"/>
    <n v="30"/>
    <m/>
    <s v="X"/>
    <x v="6"/>
    <s v="STDA"/>
    <s v="DECI_STD"/>
    <m/>
    <m/>
    <s v="FMS NIT01"/>
    <s v="08:30"/>
    <s v="09:30"/>
    <d v="1899-12-30T01:00:00"/>
    <s v="08:30"/>
    <s v="09:30"/>
    <d v="1899-12-30T01:00:00"/>
    <s v="DCO"/>
    <s v="N/A"/>
  </r>
  <r>
    <n v="14504"/>
    <x v="34"/>
    <x v="11"/>
    <s v=" IFTS LIFT 24-03 QATAR"/>
    <s v="QATAR"/>
    <n v="57"/>
    <s v="ACS"/>
    <n v="10"/>
    <s v="X"/>
    <m/>
    <x v="5"/>
    <s v="NET"/>
    <s v="DECI_STD"/>
    <m/>
    <n v="14505"/>
    <s v="FMSC OBFM01"/>
    <s v="10:00"/>
    <s v="11:00"/>
    <d v="1899-12-30T01:00:00"/>
    <s v="10:00"/>
    <s v="11:00"/>
    <d v="1899-12-30T01:00:00"/>
    <s v="DCO"/>
    <s v="N/A"/>
  </r>
  <r>
    <n v="14505"/>
    <x v="34"/>
    <x v="11"/>
    <s v="IFTS LIFT 24-02 QATAR"/>
    <s v="QATAR"/>
    <n v="55"/>
    <s v="ACS"/>
    <n v="14"/>
    <s v="X"/>
    <m/>
    <x v="0"/>
    <s v="NET"/>
    <s v="DECI_STD"/>
    <m/>
    <n v="14506"/>
    <s v="FMSC HACM02"/>
    <s v="10:00"/>
    <s v="11:00"/>
    <d v="1899-12-30T01:00:00"/>
    <s v="10:00"/>
    <s v="11:00"/>
    <d v="1899-12-30T01:00:00"/>
    <s v="DCO"/>
    <s v="N/A"/>
  </r>
  <r>
    <n v="14506"/>
    <x v="34"/>
    <x v="11"/>
    <s v="LIFT IFTS 25-01 HUN"/>
    <s v="IFTS"/>
    <n v="70"/>
    <s v="ACS"/>
    <n v="13"/>
    <m/>
    <s v="X"/>
    <x v="6"/>
    <s v="STDA"/>
    <s v="DECI_STD"/>
    <m/>
    <m/>
    <s v="FMS EMR01 RR01"/>
    <s v="10:00"/>
    <s v="11:00"/>
    <d v="1899-12-30T01:00:00"/>
    <s v="10:00"/>
    <s v="11:00"/>
    <d v="1899-12-30T01:00:00"/>
    <s v="DCO"/>
    <s v="N/A"/>
  </r>
  <r>
    <n v="14507"/>
    <x v="34"/>
    <x v="11"/>
    <s v="LIFT IFTS 24-04 SPA"/>
    <s v="IFTS"/>
    <n v="58"/>
    <s v="IFTS"/>
    <n v="9"/>
    <m/>
    <s v="X"/>
    <x v="5"/>
    <s v="NET"/>
    <s v="DECI_STD"/>
    <m/>
    <n v="14508"/>
    <s v="FMSC DBFM01"/>
    <s v="11:30"/>
    <s v="12:30"/>
    <d v="1899-12-30T01:00:00"/>
    <s v="11:30"/>
    <s v="12:30"/>
    <d v="1899-12-30T01:00:00"/>
    <s v="DCO"/>
    <s v="N/A"/>
  </r>
  <r>
    <n v="14508"/>
    <x v="34"/>
    <x v="11"/>
    <s v="LIFT IFTS 24-04 SPA"/>
    <s v="IFTS"/>
    <n v="59"/>
    <s v="ACS"/>
    <n v="32"/>
    <m/>
    <s v="X"/>
    <x v="0"/>
    <s v="NET"/>
    <s v="DECI_STD"/>
    <m/>
    <n v="14509"/>
    <s v="FMSC DBFM01"/>
    <s v="11:30"/>
    <s v="12:30"/>
    <d v="1899-12-30T01:00:00"/>
    <s v="11:30"/>
    <s v="12:30"/>
    <d v="1899-12-30T01:00:00"/>
    <s v="DCO"/>
    <s v="N/A"/>
  </r>
  <r>
    <n v="14509"/>
    <x v="34"/>
    <x v="11"/>
    <s v="IFTS LIFT 24-02 QATAR"/>
    <s v="QATAR"/>
    <n v="54"/>
    <s v="IFTS"/>
    <n v="23"/>
    <s v="X"/>
    <m/>
    <x v="6"/>
    <s v="STDA"/>
    <s v="BRV_R2R_STD"/>
    <m/>
    <m/>
    <s v="PT BVR01"/>
    <s v="11:30"/>
    <s v="12:30"/>
    <d v="1899-12-30T01:00:00"/>
    <s v="11:30"/>
    <s v="12:30"/>
    <d v="1899-12-30T01:00:00"/>
    <s v="DCO"/>
    <s v="N/A"/>
  </r>
  <r>
    <n v="14510"/>
    <x v="34"/>
    <x v="11"/>
    <s v=" IFTS LIFT 24-03 QATAR"/>
    <s v="QATAR"/>
    <n v="58"/>
    <s v="ACS"/>
    <n v="23"/>
    <s v="X"/>
    <m/>
    <x v="2"/>
    <s v="STDA"/>
    <s v="DECI_STD"/>
    <m/>
    <m/>
    <s v="PT ERT02"/>
    <s v="11:30"/>
    <s v="12:30"/>
    <d v="1899-12-30T01:00:00"/>
    <s v="11:30"/>
    <s v="12:30"/>
    <d v="1899-12-30T01:00:00"/>
    <s v="DCO"/>
    <s v="N/A"/>
  </r>
  <r>
    <n v="14511"/>
    <x v="34"/>
    <x v="11"/>
    <s v="LIFT IFTS 24-03 UK"/>
    <s v="IFTS"/>
    <n v="39"/>
    <s v="ACS"/>
    <n v="17"/>
    <m/>
    <s v="X"/>
    <x v="5"/>
    <s v="NET"/>
    <s v="DCA"/>
    <m/>
    <n v="14512"/>
    <s v="NET DCA02"/>
    <s v="13:00"/>
    <s v="14:00"/>
    <d v="1899-12-30T01:00:00"/>
    <s v="13:00"/>
    <s v="14:00"/>
    <d v="1899-12-30T01:00:00"/>
    <s v="DCO"/>
    <s v="N/A"/>
  </r>
  <r>
    <n v="14512"/>
    <x v="34"/>
    <x v="11"/>
    <s v="LIFT IFTS 24-03 UK"/>
    <s v="IFTS"/>
    <n v="40"/>
    <s v="ACS"/>
    <n v="9"/>
    <m/>
    <s v="X"/>
    <x v="4"/>
    <s v="NET"/>
    <s v="DCA"/>
    <m/>
    <n v="14511"/>
    <s v="NET DCA02"/>
    <s v="13:00"/>
    <s v="14:00"/>
    <d v="1899-12-30T01:00:00"/>
    <s v="13:00"/>
    <s v="14:00"/>
    <d v="1899-12-30T01:00:00"/>
    <s v="DCO"/>
    <s v="N/A"/>
  </r>
  <r>
    <n v="14513"/>
    <x v="34"/>
    <x v="11"/>
    <s v=" IFTS LIFT 24-03 QATAR"/>
    <s v="QATAR"/>
    <n v="56"/>
    <s v="ACS"/>
    <n v="13"/>
    <s v="X"/>
    <m/>
    <x v="0"/>
    <s v="NET"/>
    <s v="DECI_STD"/>
    <m/>
    <n v="14514"/>
    <s v="FMSC OBFM02"/>
    <s v="13:00"/>
    <s v="14:00"/>
    <d v="1899-12-30T01:00:00"/>
    <s v="13:00"/>
    <s v="14:00"/>
    <d v="1899-12-30T01:00:00"/>
    <s v="DCO"/>
    <s v="N/A"/>
  </r>
  <r>
    <n v="14514"/>
    <x v="34"/>
    <x v="11"/>
    <s v="IFTS LIFT 24-02 QATAR"/>
    <s v="QATAR"/>
    <n v="53"/>
    <s v="ACS"/>
    <n v="2"/>
    <s v="X"/>
    <m/>
    <x v="6"/>
    <s v="STDA"/>
    <s v="BRV_R2R_STD"/>
    <m/>
    <m/>
    <s v="PT BVR01"/>
    <s v="13:00"/>
    <s v="14:00"/>
    <d v="1899-12-30T01:00:00"/>
    <s v="13:00"/>
    <s v="14:00"/>
    <d v="1899-12-30T01:00:00"/>
    <s v="DCO"/>
    <s v="N/A"/>
  </r>
  <r>
    <n v="14515"/>
    <x v="34"/>
    <x v="11"/>
    <s v="LIFT IFTS 24-03 CAN"/>
    <s v="IFTS"/>
    <n v="37"/>
    <s v="ACS"/>
    <n v="1"/>
    <m/>
    <s v="X"/>
    <x v="5"/>
    <s v="NET"/>
    <s v="DCA"/>
    <m/>
    <n v="14516"/>
    <s v="NET DCA01"/>
    <s v="14:30"/>
    <s v="15:30"/>
    <d v="1899-12-30T01:00:00"/>
    <d v="1899-12-30T14:30:00"/>
    <d v="1899-12-30T15:30:00"/>
    <d v="1899-12-30T01:00:00"/>
    <s v="DCO"/>
    <s v="N/A"/>
  </r>
  <r>
    <n v="14516"/>
    <x v="34"/>
    <x v="11"/>
    <s v="LIFT IFTS 24-03 CAN"/>
    <s v="IFTS"/>
    <n v="38"/>
    <s v="ACS"/>
    <n v="5"/>
    <m/>
    <s v="X"/>
    <x v="4"/>
    <s v="NET"/>
    <s v="DCA"/>
    <m/>
    <n v="14515"/>
    <s v="NET DCA01"/>
    <s v="14:30"/>
    <s v="15:30"/>
    <d v="1899-12-30T01:00:00"/>
    <d v="1899-12-30T14:30:00"/>
    <d v="1899-12-30T15:30:00"/>
    <d v="1899-12-30T01:00:00"/>
    <s v="DCO"/>
    <s v="N/A"/>
  </r>
  <r>
    <n v="14517"/>
    <x v="34"/>
    <x v="11"/>
    <s v=" IFTS LIFT 24-03 QATAR"/>
    <s v="QATAR"/>
    <n v="60"/>
    <s v="IFTS"/>
    <n v="9"/>
    <s v="X"/>
    <m/>
    <x v="0"/>
    <s v="NET"/>
    <s v="DECI_STD"/>
    <m/>
    <n v="14518"/>
    <s v="FMSC OBFM02"/>
    <s v="14:30"/>
    <s v="15:30"/>
    <d v="1899-12-30T01:00:00"/>
    <d v="1899-12-30T14:30:00"/>
    <d v="1899-12-30T15:30:00"/>
    <d v="1899-12-30T01:00:00"/>
    <s v="DCO"/>
    <s v="N/A"/>
  </r>
  <r>
    <n v="14518"/>
    <x v="34"/>
    <x v="11"/>
    <s v="LIFT 24-44 ITA"/>
    <s v="AMI"/>
    <n v="72"/>
    <s v="ACS"/>
    <n v="9"/>
    <s v="X"/>
    <m/>
    <x v="5"/>
    <s v="NET"/>
    <s v="DECI_STD"/>
    <m/>
    <n v="14519"/>
    <s v="SD HBFM02"/>
    <s v="16:00"/>
    <d v="1899-12-30T16:30:00"/>
    <d v="1899-12-30T00:30:00"/>
    <d v="1899-12-30T16:00:00"/>
    <d v="1899-12-30T16:30:00"/>
    <d v="1899-12-30T00:30:00"/>
    <s v="DCO"/>
    <s v="N/A"/>
  </r>
  <r>
    <n v="14519"/>
    <x v="34"/>
    <x v="11"/>
    <s v="LIFT 24-44 ITA"/>
    <s v="AMI"/>
    <n v="70"/>
    <s v="ACS"/>
    <n v="17"/>
    <s v="X"/>
    <m/>
    <x v="5"/>
    <s v="NET"/>
    <s v="DECI_STD"/>
    <m/>
    <n v="14520"/>
    <s v="SD HBFM02"/>
    <s v="16:35"/>
    <d v="1899-12-30T17:05:00"/>
    <d v="1899-12-30T00:30:00"/>
    <d v="1899-12-30T16:35:00"/>
    <d v="1899-12-30T17:05:00"/>
    <d v="1899-12-30T00:30:00"/>
    <s v="DCO"/>
    <s v="N/A"/>
  </r>
  <r>
    <n v="14520"/>
    <x v="34"/>
    <x v="11"/>
    <s v="IP"/>
    <s v="AMI"/>
    <n v="75"/>
    <s v="ACS"/>
    <n v="15"/>
    <m/>
    <s v="X"/>
    <x v="6"/>
    <s v="STDA"/>
    <s v="DECI_STD"/>
    <m/>
    <m/>
    <s v="PT FAM02"/>
    <d v="1899-12-30T14:30:00"/>
    <d v="1899-12-30T15:30:00"/>
    <d v="1899-12-30T01:00:00"/>
    <d v="1899-12-30T14:40:00"/>
    <d v="1899-12-30T15:40:00"/>
    <d v="1899-12-30T01:00:00"/>
    <s v="DCO"/>
    <s v="N/A"/>
  </r>
  <r>
    <n v="14521"/>
    <x v="35"/>
    <x v="11"/>
    <s v="IFTS LIFT 24-02 QATAR"/>
    <s v="QATAR"/>
    <n v="52"/>
    <s v="IFTS"/>
    <n v="9"/>
    <s v="X"/>
    <m/>
    <x v="0"/>
    <s v="NET"/>
    <s v="DECI_STD"/>
    <m/>
    <n v="14522"/>
    <s v="FMSC DACM01"/>
    <s v="07:00"/>
    <s v="08:00"/>
    <d v="1899-12-30T01:00:00"/>
    <d v="1899-12-30T07:00:00"/>
    <d v="1899-12-30T08:00:00"/>
    <d v="1899-12-30T01:00:00"/>
    <s v="DCO"/>
    <s v="N/A"/>
  </r>
  <r>
    <n v="14522"/>
    <x v="35"/>
    <x v="11"/>
    <s v="LIFT 24-03 SNG"/>
    <s v="IFTS"/>
    <n v="43"/>
    <s v="IFTS"/>
    <n v="23"/>
    <m/>
    <s v="X"/>
    <x v="6"/>
    <s v="STDA"/>
    <s v="BRV_R2R_STD"/>
    <m/>
    <m/>
    <s v="PT R2R01"/>
    <s v="07:00"/>
    <s v="08:00"/>
    <d v="1899-12-30T01:00:00"/>
    <d v="1899-12-30T07:00:00"/>
    <d v="1899-12-30T08:00:00"/>
    <d v="1899-12-30T01:00:00"/>
    <s v="DCO"/>
    <s v="N/A"/>
  </r>
  <r>
    <n v="14523"/>
    <x v="35"/>
    <x v="11"/>
    <s v="LIFT IFTS 24-04 JPN"/>
    <s v="IFTS"/>
    <n v="57"/>
    <s v="ACS"/>
    <n v="1"/>
    <m/>
    <s v="X"/>
    <x v="3"/>
    <s v="STDA"/>
    <s v="LOW LEVEL"/>
    <m/>
    <m/>
    <s v="PT LLF01"/>
    <s v="07:00"/>
    <s v="08:00"/>
    <d v="1899-12-30T01:00:00"/>
    <d v="1899-12-30T07:00:00"/>
    <d v="1899-12-30T08:00:00"/>
    <d v="1899-12-30T01:00:00"/>
    <s v="DCO"/>
    <s v="N/A"/>
  </r>
  <r>
    <n v="14524"/>
    <x v="35"/>
    <x v="11"/>
    <s v="LIFT IFTS 25-01 HUN"/>
    <s v="IFTS"/>
    <n v="71"/>
    <s v="ACS"/>
    <n v="32"/>
    <m/>
    <s v="X"/>
    <x v="6"/>
    <s v="STDA"/>
    <s v="DECI_STD"/>
    <m/>
    <m/>
    <s v="FMS EMR01"/>
    <s v="08:30"/>
    <s v="09:30"/>
    <d v="1899-12-30T01:00:00"/>
    <d v="1899-12-30T08:30:00"/>
    <d v="1899-12-30T09:30:00"/>
    <d v="1899-12-30T01:00:00"/>
    <s v="DCO"/>
    <s v="N/A"/>
  </r>
  <r>
    <n v="14525"/>
    <x v="35"/>
    <x v="11"/>
    <s v="LIFT 24-03 SNG"/>
    <s v="IFTS"/>
    <n v="44"/>
    <s v="ACS"/>
    <n v="2"/>
    <m/>
    <s v="X"/>
    <x v="2"/>
    <s v="STDA"/>
    <s v="BRV_R2R_STD"/>
    <m/>
    <m/>
    <s v="PT R2R01"/>
    <s v="08:30"/>
    <s v="09:30"/>
    <d v="1899-12-30T01:00:00"/>
    <d v="1899-12-30T08:30:00"/>
    <d v="1899-12-30T09:30:00"/>
    <d v="1899-12-30T01:00:00"/>
    <s v="DCO"/>
    <s v="N/A"/>
  </r>
  <r>
    <n v="14526"/>
    <x v="35"/>
    <x v="11"/>
    <s v="LIFT IFTS 24-03 CAN"/>
    <s v="IFTS"/>
    <n v="38"/>
    <s v="ACS"/>
    <n v="9"/>
    <m/>
    <s v="X"/>
    <x v="5"/>
    <s v="NET"/>
    <s v="DCA"/>
    <m/>
    <n v="14527"/>
    <s v="NET DCA02"/>
    <s v="08:45"/>
    <s v="09:45"/>
    <d v="1899-12-30T01:00:00"/>
    <s v="08:45"/>
    <s v="09:45"/>
    <d v="1899-12-30T01:00:00"/>
    <s v="DCO"/>
    <s v="N/A"/>
  </r>
  <r>
    <n v="14527"/>
    <x v="35"/>
    <x v="11"/>
    <s v="LIFT IFTS 24-03 CAN"/>
    <s v="IFTS"/>
    <n v="37"/>
    <s v="ACS"/>
    <n v="13"/>
    <m/>
    <s v="X"/>
    <x v="4"/>
    <s v="NET"/>
    <s v="DCA"/>
    <m/>
    <n v="14526"/>
    <s v="NET DCA02"/>
    <d v="1899-12-30T08:45:00"/>
    <d v="1899-12-30T09:45:00"/>
    <d v="1899-12-30T01:00:00"/>
    <d v="1899-12-30T08:45:00"/>
    <d v="1899-12-30T09:45:00"/>
    <d v="1899-12-30T01:00:00"/>
    <s v="DCO"/>
    <s v="N/A"/>
  </r>
  <r>
    <n v="14528"/>
    <x v="35"/>
    <x v="11"/>
    <s v="LIFT IFTS 24-04 HUN"/>
    <s v="IFTS"/>
    <n v="63"/>
    <s v="ACS"/>
    <n v="5"/>
    <m/>
    <s v="X"/>
    <x v="0"/>
    <s v="NET"/>
    <s v="RNG_STD"/>
    <m/>
    <n v="14529"/>
    <s v="FMSC ARNG01"/>
    <s v="10:00"/>
    <s v="11:00"/>
    <d v="1899-12-30T01:00:00"/>
    <d v="1899-12-30T10:00:00"/>
    <d v="1899-12-30T11:00:00"/>
    <d v="1899-12-30T01:00:00"/>
    <s v="DCO"/>
    <s v="N/A"/>
  </r>
  <r>
    <n v="14529"/>
    <x v="35"/>
    <x v="11"/>
    <s v="IFTS LIFT 24-02 QATAR"/>
    <s v="QATAR"/>
    <n v="53"/>
    <s v="ACS"/>
    <n v="17"/>
    <s v="X"/>
    <m/>
    <x v="6"/>
    <s v="STDA"/>
    <s v="BRV_R2R_STD"/>
    <m/>
    <m/>
    <s v="PT BVR02"/>
    <s v="10:00"/>
    <s v="11:00"/>
    <d v="1899-12-30T01:00:00"/>
    <d v="1899-12-30T10:00:00"/>
    <d v="1899-12-30T11:00:00"/>
    <d v="1899-12-30T01:00:00"/>
    <s v="DCO"/>
    <s v="N/A"/>
  </r>
  <r>
    <n v="14530"/>
    <x v="35"/>
    <x v="11"/>
    <s v="LIFT IFTS 24-04 JPN"/>
    <s v="IFTS"/>
    <n v="55"/>
    <s v="ACS"/>
    <n v="10"/>
    <m/>
    <s v="X"/>
    <x v="3"/>
    <s v="STDA"/>
    <s v="LOW LEVEL"/>
    <m/>
    <m/>
    <s v="PT LLF01"/>
    <s v="10:00"/>
    <s v="11:00"/>
    <d v="1899-12-30T01:00:00"/>
    <d v="1899-12-30T10:00:00"/>
    <d v="1899-12-30T11:00:00"/>
    <d v="1899-12-30T01:00:00"/>
    <s v="DCO"/>
    <s v="N/A"/>
  </r>
  <r>
    <n v="14531"/>
    <x v="35"/>
    <x v="11"/>
    <s v="IFTS LIFT 24-02 QATAR"/>
    <s v="QATAR"/>
    <n v="52"/>
    <s v="ACS"/>
    <n v="14"/>
    <s v="X"/>
    <m/>
    <x v="5"/>
    <s v="NET"/>
    <s v="DECI_STD"/>
    <m/>
    <n v="14532"/>
    <s v="FMSC DACM02"/>
    <s v="11:30"/>
    <s v="12:30"/>
    <d v="1899-12-30T01:00:00"/>
    <d v="1899-12-30T11:30:00"/>
    <d v="1899-12-30T12:30:00"/>
    <d v="1899-12-30T01:00:00"/>
    <s v="DCO"/>
    <s v="N/A"/>
  </r>
  <r>
    <n v="14532"/>
    <x v="35"/>
    <x v="11"/>
    <s v="IFTS LIFT 24-02 QATAR"/>
    <s v="QATAR"/>
    <n v="54"/>
    <s v="ACS"/>
    <n v="32"/>
    <s v="X"/>
    <m/>
    <x v="6"/>
    <s v="STDA"/>
    <s v="BRV_R2R_STD"/>
    <m/>
    <m/>
    <s v="PT BVR02"/>
    <s v="11:30"/>
    <s v="12:30"/>
    <d v="1899-12-30T01:00:00"/>
    <d v="1899-12-30T11:30:00"/>
    <d v="1899-12-30T12:30:00"/>
    <d v="1899-12-30T01:00:00"/>
    <s v="DCO"/>
    <s v="N/A"/>
  </r>
  <r>
    <n v="14533"/>
    <x v="35"/>
    <x v="11"/>
    <s v=" IFTS LIFT 24-03 QATAR"/>
    <s v="QATAR"/>
    <n v="61"/>
    <s v="ACS"/>
    <n v="13"/>
    <s v="X"/>
    <m/>
    <x v="0"/>
    <s v="NET"/>
    <s v="DECI_STD"/>
    <m/>
    <n v="14534"/>
    <s v="FMSC OBFM01"/>
    <s v="11:45"/>
    <s v="12:45"/>
    <d v="1899-12-30T01:00:00"/>
    <s v="11:45"/>
    <s v="12:45"/>
    <d v="1899-12-30T01:00:00"/>
    <s v="DCO"/>
    <s v="N/A"/>
  </r>
  <r>
    <n v="14534"/>
    <x v="36"/>
    <x v="12"/>
    <s v=" IFTS LIFT 24-03 QATAR"/>
    <s v="QATAR"/>
    <n v="58"/>
    <s v="ACS"/>
    <n v="13"/>
    <s v="X"/>
    <m/>
    <x v="5"/>
    <s v="NET"/>
    <s v="DECI_STD"/>
    <m/>
    <n v="14535"/>
    <s v="FMSC OBFM01"/>
    <s v="08:30"/>
    <s v="09:30"/>
    <d v="1899-12-30T01:00:00"/>
    <d v="1899-12-30T08:30:00"/>
    <d v="1899-12-30T09:30:00"/>
    <d v="1899-12-30T01:00:00"/>
    <s v="DCO"/>
    <s v="N/A"/>
  </r>
  <r>
    <n v="14535"/>
    <x v="36"/>
    <x v="12"/>
    <s v=" IFTS LIFT 24-03 QATAR"/>
    <s v="QATAR"/>
    <n v="61"/>
    <s v="IFTS"/>
    <n v="22"/>
    <s v="X"/>
    <m/>
    <x v="0"/>
    <s v="NET"/>
    <s v="DECI_STD"/>
    <m/>
    <n v="14536"/>
    <s v="FMSC OBFM02"/>
    <s v="08:30"/>
    <s v="09:30"/>
    <d v="1899-12-30T01:00:00"/>
    <d v="1899-12-30T08:30:00"/>
    <d v="1899-12-30T09:25:00"/>
    <d v="1899-12-30T00:55:00"/>
    <s v="DCO"/>
    <s v="N/A"/>
  </r>
  <r>
    <n v="14536"/>
    <x v="36"/>
    <x v="12"/>
    <s v="LIFT 24-43 ITA"/>
    <s v="AMI"/>
    <n v="68"/>
    <s v="ACS"/>
    <n v="32"/>
    <s v="X"/>
    <m/>
    <x v="6"/>
    <s v="STDA"/>
    <s v="DCA"/>
    <m/>
    <m/>
    <s v="SD BVR01"/>
    <s v="08:30"/>
    <s v="09:30"/>
    <d v="1899-12-30T01:00:00"/>
    <d v="1899-12-30T08:30:00"/>
    <d v="1899-12-30T09:30:00"/>
    <d v="1899-12-30T01:00:00"/>
    <s v="DCO"/>
    <s v="N/A"/>
  </r>
  <r>
    <n v="14537"/>
    <x v="36"/>
    <x v="12"/>
    <s v="LIFT IFTS 24-04 CAN"/>
    <s v="IFTS"/>
    <n v="53"/>
    <s v="ACS"/>
    <n v="5"/>
    <m/>
    <s v="X"/>
    <x v="5"/>
    <s v="STDA"/>
    <s v="DECI_STD_NVG"/>
    <m/>
    <m/>
    <s v="FMS NVG01"/>
    <s v="10:00"/>
    <s v="11:00"/>
    <d v="1899-12-30T01:00:00"/>
    <d v="1899-12-30T10:00:00"/>
    <d v="1899-12-30T11:00:00"/>
    <d v="1899-12-30T01:00:00"/>
    <s v="DCO"/>
    <s v="N/A"/>
  </r>
  <r>
    <n v="14538"/>
    <x v="36"/>
    <x v="12"/>
    <s v="LIFT 24-43 ITA"/>
    <s v="AMI"/>
    <n v="65"/>
    <s v="ACS"/>
    <n v="10"/>
    <s v="X"/>
    <m/>
    <x v="4"/>
    <s v="STDA"/>
    <s v="DCA"/>
    <m/>
    <m/>
    <s v="SD BVR01"/>
    <s v="10:00"/>
    <s v="11:00"/>
    <d v="1899-12-30T01:00:00"/>
    <d v="1899-12-30T10:00:00"/>
    <d v="1899-12-30T11:00:00"/>
    <d v="1899-12-30T01:00:00"/>
    <s v="DCO"/>
    <s v="N/A"/>
  </r>
  <r>
    <n v="14539"/>
    <x v="36"/>
    <x v="12"/>
    <s v="LIFT IFTS 24-04 CAN"/>
    <s v="IFTS"/>
    <n v="54"/>
    <s v="ACS"/>
    <n v="14"/>
    <m/>
    <s v="X"/>
    <x v="0"/>
    <s v="STDA"/>
    <s v="DECI_STD_NVG"/>
    <m/>
    <m/>
    <s v="FMS NVG01"/>
    <s v="10:00"/>
    <s v="11:00"/>
    <d v="1899-12-30T01:00:00"/>
    <d v="1899-12-30T10:00:00"/>
    <d v="1899-12-30T10:50:00"/>
    <d v="1899-12-30T00:50:00"/>
    <s v="DCO"/>
    <s v="N/A"/>
  </r>
  <r>
    <n v="14540"/>
    <x v="36"/>
    <x v="12"/>
    <s v="LIFT 24-03 SNG"/>
    <s v="IFTS"/>
    <n v="43"/>
    <s v="IFTS"/>
    <n v="9"/>
    <m/>
    <s v="X"/>
    <x v="1"/>
    <s v="STDA"/>
    <s v="BRV_R2R_STD"/>
    <m/>
    <m/>
    <s v="PT R2R02"/>
    <s v="10:00"/>
    <s v="11:00"/>
    <d v="1899-12-30T01:00:00"/>
    <d v="1899-12-30T10:00:00"/>
    <d v="1899-12-30T11:00:00"/>
    <d v="1899-12-30T01:00:00"/>
    <s v="DCO"/>
    <s v="N/A"/>
  </r>
  <r>
    <n v="14541"/>
    <x v="36"/>
    <x v="12"/>
    <s v="LIFT IFTS 24-04 JPN"/>
    <s v="IFTS"/>
    <n v="57"/>
    <s v="ACS"/>
    <n v="12"/>
    <m/>
    <s v="X"/>
    <x v="6"/>
    <s v="STDA"/>
    <s v="LOW LEVEL"/>
    <m/>
    <m/>
    <s v="FMS LLF01"/>
    <s v="10:00"/>
    <s v="11:00"/>
    <d v="1899-12-30T01:00:00"/>
    <d v="1899-12-30T10:00:00"/>
    <d v="1899-12-30T11:00:00"/>
    <d v="1899-12-30T01:00:00"/>
    <s v="DCO"/>
    <s v="N/A"/>
  </r>
  <r>
    <n v="14542"/>
    <x v="36"/>
    <x v="12"/>
    <s v=" IFTS LIFT 24-03 QATAR"/>
    <s v="QATAR"/>
    <n v="57"/>
    <s v="ACS"/>
    <n v="2"/>
    <s v="X"/>
    <m/>
    <x v="5"/>
    <s v="NET"/>
    <s v="DECI_STD"/>
    <m/>
    <n v="14543"/>
    <s v="FMSC OBFM02"/>
    <s v="11:30"/>
    <s v="12:30"/>
    <d v="1899-12-30T01:00:00"/>
    <d v="1899-12-30T11:30:00"/>
    <d v="1899-12-30T12:30:00"/>
    <d v="1899-12-30T01:00:00"/>
    <s v="DCO"/>
    <s v="N/A"/>
  </r>
  <r>
    <n v="14543"/>
    <x v="36"/>
    <x v="12"/>
    <s v="LIFT IFTS 24-04 CAN"/>
    <s v="IFTS"/>
    <n v="52"/>
    <s v="IFTS"/>
    <n v="22"/>
    <m/>
    <s v="X"/>
    <x v="0"/>
    <s v="STDA"/>
    <s v="DECI_STD_NVG"/>
    <m/>
    <m/>
    <s v="FMS NVG01"/>
    <s v="11:30"/>
    <s v="12:30"/>
    <d v="1899-12-30T01:00:00"/>
    <d v="1899-12-30T11:25:00"/>
    <d v="1899-12-30T12:25:00"/>
    <d v="1899-12-30T01:00:00"/>
    <s v="DCO"/>
    <s v="N/A"/>
  </r>
  <r>
    <n v="14544"/>
    <x v="36"/>
    <x v="12"/>
    <s v="LIFT 24-43 ITA"/>
    <s v="AMI"/>
    <n v="67"/>
    <s v="ACS"/>
    <n v="32"/>
    <s v="X"/>
    <m/>
    <x v="6"/>
    <s v="STDA"/>
    <s v="DCA"/>
    <m/>
    <m/>
    <s v="SD BVR01"/>
    <s v="11:30"/>
    <s v="12:30"/>
    <d v="1899-12-30T01:00:00"/>
    <d v="1899-12-30T11:30:00"/>
    <d v="1899-12-30T12:30:00"/>
    <d v="1899-12-30T01:00:00"/>
    <s v="DCO"/>
    <s v="N/A"/>
  </r>
  <r>
    <n v="14545"/>
    <x v="36"/>
    <x v="12"/>
    <s v="LIFT 24-03 SNG"/>
    <s v="IFTS"/>
    <n v="44"/>
    <s v="ACS"/>
    <n v="13"/>
    <m/>
    <s v="X"/>
    <x v="1"/>
    <s v="STDA"/>
    <s v="BRV_R2R_STD"/>
    <m/>
    <m/>
    <s v="PT R2R02"/>
    <s v="11:30"/>
    <s v="12:30"/>
    <d v="1899-12-30T01:00:00"/>
    <d v="1899-12-30T11:30:00"/>
    <d v="1899-12-30T12:30:00"/>
    <d v="1899-12-30T01:00:00"/>
    <s v="DCO"/>
    <s v="N/A"/>
  </r>
  <r>
    <n v="14546"/>
    <x v="36"/>
    <x v="12"/>
    <s v="IFTS LIFT 24-02 QATAR"/>
    <s v="QATAR"/>
    <n v="53"/>
    <s v="ACS"/>
    <n v="10"/>
    <s v="X"/>
    <m/>
    <x v="5"/>
    <s v="NET"/>
    <s v="DCA"/>
    <m/>
    <n v="14547"/>
    <s v="NET QRA01"/>
    <s v="13:00"/>
    <s v="14:00"/>
    <d v="1899-12-30T01:00:00"/>
    <d v="1899-12-30T13:00:00"/>
    <d v="1899-12-30T14:00:00"/>
    <d v="1899-12-30T01:00:00"/>
    <s v="DCO"/>
    <s v="N/A"/>
  </r>
  <r>
    <n v="14547"/>
    <x v="36"/>
    <x v="12"/>
    <s v="IFTS LIFT 24-02 QATAR"/>
    <s v="QATAR"/>
    <n v="54"/>
    <s v="ACS"/>
    <n v="9"/>
    <s v="X"/>
    <m/>
    <x v="4"/>
    <s v="NET"/>
    <s v="DCA"/>
    <m/>
    <n v="14546"/>
    <s v="NET QRA01"/>
    <s v="13:00"/>
    <s v="14:00"/>
    <d v="1899-12-30T01:00:00"/>
    <d v="1899-12-30T13:00:00"/>
    <d v="1899-12-30T14:00:00"/>
    <d v="1899-12-30T01:00:00"/>
    <s v="DCO"/>
    <s v="N/A"/>
  </r>
  <r>
    <n v="14548"/>
    <x v="36"/>
    <x v="12"/>
    <s v="LIFT IFTS 24-04 CAN"/>
    <s v="IFTS"/>
    <n v="51"/>
    <s v="IFTS"/>
    <n v="9"/>
    <m/>
    <s v="X"/>
    <x v="0"/>
    <s v="STDA"/>
    <s v="DECI_STD_NVG"/>
    <m/>
    <m/>
    <s v="FMS NVG01"/>
    <s v="13:00"/>
    <s v="14:00"/>
    <d v="1899-12-30T01:00:00"/>
    <d v="1899-12-30T13:00:00"/>
    <d v="1899-12-30T13:50:00"/>
    <d v="1899-12-30T00:50:00"/>
    <s v="DCO"/>
    <s v="N/A"/>
  </r>
  <r>
    <n v="14549"/>
    <x v="36"/>
    <x v="12"/>
    <s v="LIP 24-03 SGP"/>
    <s v="IFTS"/>
    <n v="41"/>
    <s v="ACS"/>
    <n v="12"/>
    <m/>
    <s v="X"/>
    <x v="1"/>
    <s v="NET"/>
    <s v="RANGE"/>
    <m/>
    <n v="14550"/>
    <s v="SD RNG01"/>
    <s v="13:00"/>
    <s v="14:00"/>
    <d v="1899-12-30T01:00:00"/>
    <d v="1899-12-30T13:00:00"/>
    <d v="1899-12-30T14:00:00"/>
    <d v="1899-12-30T01:00:00"/>
    <s v="DCO"/>
    <s v="N/A"/>
  </r>
  <r>
    <n v="14550"/>
    <x v="36"/>
    <x v="12"/>
    <s v="LIP 24-03 AUT"/>
    <s v="IFTS"/>
    <n v="42"/>
    <s v="ACS"/>
    <n v="5"/>
    <m/>
    <s v="X"/>
    <x v="6"/>
    <s v="NET"/>
    <s v="RANGE"/>
    <m/>
    <n v="14549"/>
    <s v="SD RNG01"/>
    <s v="13:00"/>
    <s v="14:00"/>
    <d v="1899-12-30T01:00:00"/>
    <d v="1899-12-30T13:00:00"/>
    <d v="1899-12-30T14:00:00"/>
    <d v="1899-12-30T01:00:00"/>
    <s v="DCO"/>
    <s v="N/A"/>
  </r>
  <r>
    <n v="14551"/>
    <x v="36"/>
    <x v="12"/>
    <s v="IFTS LIFT 24-02 QATAR"/>
    <s v="QATAR"/>
    <n v="52"/>
    <s v="ACS"/>
    <n v="13"/>
    <s v="X"/>
    <m/>
    <x v="5"/>
    <s v="NET"/>
    <s v="DECI_STD"/>
    <m/>
    <n v="14552"/>
    <s v="FMSC OACM01"/>
    <s v="14:30"/>
    <s v="15:30"/>
    <d v="1899-12-30T01:00:00"/>
    <s v="14:30"/>
    <s v="15:30"/>
    <d v="1899-12-30T01:00:00"/>
    <s v="DCO"/>
    <s v="N/A"/>
  </r>
  <r>
    <n v="14552"/>
    <x v="36"/>
    <x v="12"/>
    <s v=" IFTS LIFT 24-03 QATAR"/>
    <s v="QATAR"/>
    <n v="58"/>
    <s v="IFTS"/>
    <n v="22"/>
    <s v="X"/>
    <m/>
    <x v="0"/>
    <s v="NET"/>
    <s v="DECI_STD"/>
    <m/>
    <n v="14553"/>
    <s v="FMSC OBFM02"/>
    <s v="14:30"/>
    <s v="15:30"/>
    <d v="1899-12-30T01:00:00"/>
    <s v="14:30"/>
    <d v="1899-12-30T15:20:00"/>
    <d v="1899-12-30T00:50:00"/>
    <s v="DCO"/>
    <s v="N/A"/>
  </r>
  <r>
    <n v="14553"/>
    <x v="36"/>
    <x v="12"/>
    <s v="LIFT 24-43 ITA"/>
    <s v="AMI"/>
    <n v="69"/>
    <s v="ACS"/>
    <n v="32"/>
    <s v="X"/>
    <m/>
    <x v="6"/>
    <s v="STDA"/>
    <s v="DCA"/>
    <m/>
    <m/>
    <s v="SD BVR01"/>
    <s v="14:30"/>
    <s v="15:30"/>
    <d v="1899-12-30T01:00:00"/>
    <s v="14:30"/>
    <s v="15:30"/>
    <d v="1899-12-30T01:00:00"/>
    <s v="DCO"/>
    <s v="N/A"/>
  </r>
  <r>
    <n v="14554"/>
    <x v="36"/>
    <x v="12"/>
    <s v="LIFT 24-44 ITA"/>
    <s v="AMI"/>
    <n v="71"/>
    <s v="ACS"/>
    <n v="9"/>
    <s v="X"/>
    <m/>
    <x v="5"/>
    <s v="NET"/>
    <s v="DECI_STD"/>
    <m/>
    <n v="14555"/>
    <s v="SD DBFM02 CPL02"/>
    <s v="16:00"/>
    <d v="1899-12-30T16:30:00"/>
    <d v="1899-12-30T00:30:00"/>
    <d v="1899-12-30T16:00:00"/>
    <d v="1899-12-30T16:45:00"/>
    <d v="1899-12-30T00:45:00"/>
    <s v="DCO"/>
    <s v="N/A"/>
  </r>
  <r>
    <n v="14555"/>
    <x v="41"/>
    <x v="13"/>
    <s v="IP"/>
    <m/>
    <m/>
    <m/>
    <m/>
    <s v="X"/>
    <m/>
    <x v="5"/>
    <s v="STDA"/>
    <s v="DECI_STD"/>
    <m/>
    <m/>
    <s v="VISIT"/>
    <s v="13:30"/>
    <s v="14:30"/>
    <d v="1899-12-30T01:00:00"/>
    <s v="13:30"/>
    <s v="14:30"/>
    <d v="1899-12-30T01:00:00"/>
    <s v="DCO"/>
    <s v="N/A"/>
  </r>
  <r>
    <n v="14556"/>
    <x v="36"/>
    <x v="12"/>
    <s v="LIFT 24-44 ITA"/>
    <s v="AMI"/>
    <n v="73"/>
    <s v="IFTS"/>
    <n v="9"/>
    <s v="X"/>
    <m/>
    <x v="5"/>
    <s v="NET"/>
    <s v="DECI_STD"/>
    <m/>
    <n v="14557"/>
    <s v="SD DBFM02 CPL02"/>
    <s v="16:35"/>
    <d v="1899-12-30T17:05:00"/>
    <d v="1899-12-30T00:30:00"/>
    <d v="1899-12-30T16:45:00"/>
    <d v="1899-12-30T17:10:00"/>
    <d v="1899-12-30T00:25:00"/>
    <s v="DCO"/>
    <s v="N/A"/>
  </r>
  <r>
    <n v="14557"/>
    <x v="36"/>
    <x v="12"/>
    <s v="IFTS LIFT 24-02 QATAR"/>
    <s v="QATAR"/>
    <n v="54"/>
    <s v="ACS"/>
    <n v="14"/>
    <s v="X"/>
    <m/>
    <x v="0"/>
    <s v="NET"/>
    <s v="DCA"/>
    <m/>
    <n v="14558"/>
    <s v="NET QRA02"/>
    <s v="16:00"/>
    <s v="17:00"/>
    <d v="1899-12-30T01:00:00"/>
    <s v="16:00"/>
    <s v="17:00"/>
    <d v="1899-12-30T01:00:00"/>
    <s v="DCO"/>
    <s v="N/A"/>
  </r>
  <r>
    <n v="14558"/>
    <x v="36"/>
    <x v="12"/>
    <s v="IFTS LIFT 24-02 QATAR"/>
    <s v="QATAR"/>
    <n v="53"/>
    <s v="ACS"/>
    <n v="12"/>
    <s v="X"/>
    <m/>
    <x v="1"/>
    <s v="NET"/>
    <s v="DCA"/>
    <m/>
    <n v="14557"/>
    <s v="NET QRA02"/>
    <s v="16:00"/>
    <s v="17:00"/>
    <d v="1899-12-30T01:00:00"/>
    <s v="16:00"/>
    <s v="17:00"/>
    <d v="1899-12-30T01:00:00"/>
    <s v="DCO"/>
    <s v="N/A"/>
  </r>
  <r>
    <n v="14559"/>
    <x v="36"/>
    <x v="12"/>
    <s v="IFTS LIFT 24-02 QATAR"/>
    <s v="QATAR"/>
    <n v="51"/>
    <s v="ACS"/>
    <n v="5"/>
    <s v="X"/>
    <m/>
    <x v="6"/>
    <s v="STDA"/>
    <s v="BRV_R2R_STD"/>
    <m/>
    <m/>
    <s v="PT R2R01"/>
    <s v="16:00"/>
    <s v="17:00"/>
    <d v="1899-12-30T01:00:00"/>
    <s v="16:00"/>
    <s v="17:00"/>
    <d v="1899-12-30T01:00:00"/>
    <s v="DCO"/>
    <s v="N/A"/>
  </r>
  <r>
    <n v="14560"/>
    <x v="37"/>
    <x v="12"/>
    <s v="LIFT IFTS 24-03 SAUDI"/>
    <s v="IFTS"/>
    <n v="47"/>
    <s v="ACS"/>
    <n v="12"/>
    <m/>
    <s v="X"/>
    <x v="5"/>
    <s v="NET"/>
    <s v="DECI_STD"/>
    <m/>
    <n v="14561"/>
    <s v="FMSC DACM01"/>
    <s v="08:30"/>
    <s v="09:30"/>
    <d v="1899-12-30T01:00:00"/>
    <d v="1899-12-30T08:30:00"/>
    <d v="1899-12-30T09:30:00"/>
    <d v="1899-12-30T01:00:00"/>
    <s v="DCO"/>
    <s v="N/A"/>
  </r>
  <r>
    <n v="14561"/>
    <x v="37"/>
    <x v="12"/>
    <s v="LIFT IFTS 24-04 SPA"/>
    <s v="IFTS"/>
    <n v="60"/>
    <s v="IFTS"/>
    <n v="9"/>
    <m/>
    <s v="X"/>
    <x v="0"/>
    <s v="NET"/>
    <s v="DECI_STD"/>
    <m/>
    <n v="14562"/>
    <s v="FMSC DBFM01"/>
    <s v="08:30"/>
    <s v="09:30"/>
    <d v="1899-12-30T01:00:00"/>
    <d v="1899-12-30T08:30:00"/>
    <d v="1899-12-30T09:30:00"/>
    <d v="1899-12-30T01:00:00"/>
    <s v="DCO"/>
    <s v="N/A"/>
  </r>
  <r>
    <n v="14562"/>
    <x v="37"/>
    <x v="12"/>
    <s v="LIFT 24-03 SNG"/>
    <s v="IFTS"/>
    <n v="43"/>
    <s v="ACS"/>
    <n v="32"/>
    <m/>
    <s v="X"/>
    <x v="6"/>
    <s v="STDA"/>
    <s v="BRV_R2R_STD"/>
    <m/>
    <m/>
    <s v="PT BVR01"/>
    <s v="08:30"/>
    <s v="09:30"/>
    <d v="1899-12-30T01:00:00"/>
    <d v="1899-12-30T08:30:00"/>
    <d v="1899-12-30T09:30:00"/>
    <d v="1899-12-30T01:00:00"/>
    <s v="DCO"/>
    <s v="N/A"/>
  </r>
  <r>
    <n v="14563"/>
    <x v="37"/>
    <x v="12"/>
    <s v="LIFT IFTS 24-03 UK"/>
    <s v="IFTS"/>
    <n v="39"/>
    <s v="IFTS"/>
    <n v="22"/>
    <m/>
    <s v="X"/>
    <x v="5"/>
    <s v="NET"/>
    <s v="DCA"/>
    <m/>
    <n v="14564"/>
    <s v="NET ADCA01"/>
    <s v="10:00"/>
    <s v="11:00"/>
    <d v="1899-12-30T01:00:00"/>
    <s v="10:00"/>
    <s v="11:00"/>
    <d v="1899-12-30T01:00:00"/>
    <s v="DCO"/>
    <s v="N/A"/>
  </r>
  <r>
    <n v="14564"/>
    <x v="37"/>
    <x v="12"/>
    <s v="LIFT IFTS 24-03 UK"/>
    <s v="IFTS"/>
    <n v="40"/>
    <s v="ACS"/>
    <n v="10"/>
    <m/>
    <s v="X"/>
    <x v="4"/>
    <s v="NET"/>
    <s v="DCA"/>
    <m/>
    <n v="14563"/>
    <s v="NET ADCA01"/>
    <d v="1899-12-30T10:00:00"/>
    <d v="1899-12-30T11:00:00"/>
    <d v="1899-12-30T01:00:00"/>
    <s v="10:00"/>
    <s v="11:00"/>
    <d v="1899-12-30T01:00:00"/>
    <s v="DCO"/>
    <s v="N/A"/>
  </r>
  <r>
    <n v="14565"/>
    <x v="37"/>
    <x v="12"/>
    <s v="LIFT IFTS 24-04 SPA"/>
    <s v="IFTS"/>
    <n v="61"/>
    <s v="ACS"/>
    <n v="17"/>
    <m/>
    <s v="X"/>
    <x v="0"/>
    <s v="NET"/>
    <s v="DECI_STD"/>
    <m/>
    <n v="14566"/>
    <s v="FMSC DBFM01"/>
    <s v="10:00"/>
    <s v="11:00"/>
    <d v="1899-12-30T01:00:00"/>
    <d v="1899-12-30T10:00:00"/>
    <d v="1899-12-30T11:00:00"/>
    <d v="1899-12-30T01:00:00"/>
    <s v="DCO"/>
    <s v="N/A"/>
  </r>
  <r>
    <n v="14566"/>
    <x v="37"/>
    <x v="12"/>
    <s v="LIFT 24-03 SNG"/>
    <s v="IFTS"/>
    <n v="44"/>
    <s v="ACS"/>
    <n v="5"/>
    <m/>
    <s v="X"/>
    <x v="6"/>
    <s v="STDA"/>
    <s v="BRV_R2R_STD"/>
    <m/>
    <m/>
    <s v="PT BVR01"/>
    <s v="10:00"/>
    <s v="11:00"/>
    <d v="1899-12-30T01:00:00"/>
    <d v="1899-12-30T10:00:00"/>
    <d v="1899-12-30T11:00:00"/>
    <d v="1899-12-30T01:00:00"/>
    <s v="DCO"/>
    <s v="N/A"/>
  </r>
  <r>
    <n v="14567"/>
    <x v="37"/>
    <x v="12"/>
    <s v="IFTS LIFT 24-02 QATAR"/>
    <s v="QATAR"/>
    <n v="50"/>
    <s v="ACS"/>
    <n v="14"/>
    <s v="X"/>
    <m/>
    <x v="2"/>
    <s v="STDA"/>
    <s v="BRV_R2R_STD"/>
    <m/>
    <m/>
    <s v="PT R2R01 CPL01"/>
    <s v="10:00"/>
    <s v="11:00"/>
    <d v="1899-12-30T01:00:00"/>
    <d v="1899-12-30T10:00:00"/>
    <d v="1899-12-30T10:50:00"/>
    <d v="1899-12-30T00:50:00"/>
    <s v="DCO"/>
    <s v="N/A"/>
  </r>
  <r>
    <n v="14568"/>
    <x v="37"/>
    <x v="12"/>
    <s v="IFTS LIFT 24-02 QATAR"/>
    <s v="QATAR"/>
    <n v="54"/>
    <s v="IFTS"/>
    <n v="10"/>
    <s v="X"/>
    <m/>
    <x v="5"/>
    <s v="NET"/>
    <s v="DCA"/>
    <m/>
    <n v="14569"/>
    <s v="NET DCA01"/>
    <s v="11:30"/>
    <s v="12:30"/>
    <d v="1899-12-30T01:00:00"/>
    <s v="11:30"/>
    <s v="12:30"/>
    <d v="1899-12-30T01:00:00"/>
    <s v="DCO"/>
    <s v="N/A"/>
  </r>
  <r>
    <n v="14569"/>
    <x v="37"/>
    <x v="12"/>
    <s v="IFTS LIFT 24-02 QATAR"/>
    <s v="QATAR"/>
    <n v="53"/>
    <s v="ACS"/>
    <n v="2"/>
    <s v="X"/>
    <m/>
    <x v="4"/>
    <s v="NET"/>
    <s v="DCA"/>
    <m/>
    <n v="14568"/>
    <s v="NET DCA01"/>
    <d v="1899-12-30T11:30:00"/>
    <d v="1899-12-30T12:30:00"/>
    <d v="1899-12-30T01:00:00"/>
    <s v="11:30"/>
    <s v="12:30"/>
    <d v="1899-12-30T01:00:00"/>
    <s v="DCO"/>
    <s v="N/A"/>
  </r>
  <r>
    <n v="14570"/>
    <x v="37"/>
    <x v="12"/>
    <s v="LIFT IFTS 24-04 CAN"/>
    <s v="IFTS"/>
    <n v="52"/>
    <s v="ACS"/>
    <n v="9"/>
    <m/>
    <s v="X"/>
    <x v="0"/>
    <s v="NET"/>
    <s v="DECI_STD_NVG"/>
    <m/>
    <n v="14571"/>
    <s v="NET BFFNVG01"/>
    <s v="11:30"/>
    <s v="12:30"/>
    <d v="1899-12-30T01:00:00"/>
    <d v="1899-12-30T11:30:00"/>
    <d v="1899-12-30T12:30:00"/>
    <d v="1899-12-30T01:00:00"/>
    <s v="DCO"/>
    <s v="N/A"/>
  </r>
  <r>
    <n v="14571"/>
    <x v="37"/>
    <x v="12"/>
    <s v="LIFT 24-43 ITA"/>
    <s v="AMI"/>
    <n v="64"/>
    <s v="IFTS"/>
    <n v="9"/>
    <s v="X"/>
    <m/>
    <x v="6"/>
    <s v="STDA"/>
    <s v="DCA"/>
    <m/>
    <m/>
    <s v="SD BVR01"/>
    <s v="11:30"/>
    <s v="12:30"/>
    <d v="1899-12-30T01:00:00"/>
    <d v="1899-12-30T11:30:00"/>
    <d v="1899-12-30T12:30:00"/>
    <d v="1899-12-30T01:00:00"/>
    <s v="DCO"/>
    <s v="N/A"/>
  </r>
  <r>
    <n v="14572"/>
    <x v="37"/>
    <x v="12"/>
    <s v="IFTS LIFT 24-02 QATAR"/>
    <s v="QATAR"/>
    <n v="51"/>
    <s v="ACS"/>
    <n v="12"/>
    <s v="X"/>
    <m/>
    <x v="3"/>
    <s v="STDA"/>
    <s v="BRV_R2R_STD"/>
    <m/>
    <m/>
    <s v="PT R2R02"/>
    <d v="1899-12-30T12:05:00"/>
    <d v="1899-12-30T13:05:00"/>
    <d v="1899-12-30T01:00:00"/>
    <d v="1899-12-30T12:00:00"/>
    <d v="1899-12-30T13:00:00"/>
    <d v="1899-12-30T01:00:00"/>
    <s v="DCO"/>
    <s v="N/A"/>
  </r>
  <r>
    <n v="14573"/>
    <x v="37"/>
    <x v="12"/>
    <s v=" IFTS LIFT 24-03 QATAR"/>
    <s v="QATAR"/>
    <n v="60"/>
    <s v="ACS"/>
    <n v="17"/>
    <s v="X"/>
    <m/>
    <x v="5"/>
    <s v="NET"/>
    <s v="DECI_STD"/>
    <m/>
    <n v="14574"/>
    <s v="FMSC DBFM01"/>
    <s v="13:00"/>
    <s v="14:00"/>
    <d v="1899-12-30T01:00:00"/>
    <s v="13:00"/>
    <s v="14:00"/>
    <d v="1899-12-30T01:00:00"/>
    <s v="DCO"/>
    <s v="N/A"/>
  </r>
  <r>
    <n v="14574"/>
    <x v="37"/>
    <x v="12"/>
    <s v="LIFT IFTS 24-04 CAN"/>
    <s v="IFTS"/>
    <n v="51"/>
    <s v="ACS"/>
    <n v="5"/>
    <m/>
    <s v="X"/>
    <x v="0"/>
    <s v="NET"/>
    <s v="DECI_STD_NVG"/>
    <m/>
    <n v="14575"/>
    <s v="NET BFFNVG01"/>
    <s v="13:00"/>
    <s v="14:00"/>
    <d v="1899-12-30T01:00:00"/>
    <s v="13:00"/>
    <s v="14:00"/>
    <d v="1899-12-30T01:00:00"/>
    <s v="DCO"/>
    <s v="N/A"/>
  </r>
  <r>
    <n v="14575"/>
    <x v="37"/>
    <x v="12"/>
    <s v="LIFT 24-03 SNG"/>
    <s v="IFTS"/>
    <n v="43"/>
    <s v="ACS"/>
    <n v="14"/>
    <m/>
    <s v="X"/>
    <x v="6"/>
    <s v="STDA"/>
    <s v="BRV_R2R_STD"/>
    <m/>
    <m/>
    <s v="PT BVR02"/>
    <s v="13:00"/>
    <s v="14:00"/>
    <d v="1899-12-30T01:00:00"/>
    <d v="1899-12-30T13:00:00"/>
    <d v="1899-12-30T14:00:00"/>
    <d v="1899-12-30T01:00:00"/>
    <s v="DCO"/>
    <s v="N/A"/>
  </r>
  <r>
    <n v="14576"/>
    <x v="37"/>
    <x v="12"/>
    <s v="IFTS LIFT 24-02 QATAR"/>
    <s v="QATAR"/>
    <n v="52"/>
    <s v="ACS"/>
    <n v="9"/>
    <s v="X"/>
    <m/>
    <x v="5"/>
    <s v="NET"/>
    <s v="DECI_STD"/>
    <m/>
    <n v="14577"/>
    <s v="FMSC OACM02"/>
    <s v="14:30"/>
    <s v="15:30"/>
    <d v="1899-12-30T01:00:00"/>
    <s v="14:30"/>
    <s v="15:30"/>
    <d v="1899-12-30T01:00:00"/>
    <s v="DCO"/>
    <s v="N/A"/>
  </r>
  <r>
    <n v="14577"/>
    <x v="37"/>
    <x v="12"/>
    <s v="LIFT IFTS 24-04 CAN"/>
    <s v="IFTS"/>
    <n v="53"/>
    <s v="ACS"/>
    <n v="32"/>
    <m/>
    <s v="X"/>
    <x v="0"/>
    <s v="NET"/>
    <s v="DECI_STD_NVG"/>
    <m/>
    <n v="14578"/>
    <s v="NET BFFNVG01"/>
    <s v="14:30"/>
    <s v="15:30"/>
    <d v="1899-12-30T01:00:00"/>
    <s v="14:30"/>
    <s v="15:30"/>
    <d v="1899-12-30T01:00:00"/>
    <s v="DCO"/>
    <s v="N/A"/>
  </r>
  <r>
    <n v="14578"/>
    <x v="37"/>
    <x v="12"/>
    <s v="LIFT 24-03 SNG"/>
    <s v="IFTS"/>
    <n v="44"/>
    <s v="ACS"/>
    <n v="2"/>
    <m/>
    <s v="X"/>
    <x v="6"/>
    <s v="STDA"/>
    <s v="BRV_R2R_STD"/>
    <m/>
    <m/>
    <s v="PT BVR02"/>
    <s v="14:30"/>
    <s v="15:30"/>
    <d v="1899-12-30T01:00:00"/>
    <d v="1899-12-30T14:30:00"/>
    <d v="1899-12-30T15:30:00"/>
    <d v="1899-12-30T01:00:00"/>
    <s v="DCO"/>
    <s v="N/A"/>
  </r>
  <r>
    <n v="14579"/>
    <x v="37"/>
    <x v="12"/>
    <s v="IFTS LIFT 24-02 QATAR"/>
    <s v="QATAR"/>
    <n v="50"/>
    <s v="ACS"/>
    <n v="12"/>
    <s v="X"/>
    <m/>
    <x v="3"/>
    <s v="STDA"/>
    <s v="BRV_R2R_STD"/>
    <m/>
    <m/>
    <s v="PT R2R02"/>
    <s v="14:30"/>
    <s v="15:30"/>
    <d v="1899-12-30T01:00:00"/>
    <d v="1899-12-30T14:30:00"/>
    <d v="1899-12-30T15:30:00"/>
    <d v="1899-12-30T01:00:00"/>
    <s v="DCO"/>
    <s v="N/A"/>
  </r>
  <r>
    <n v="14580"/>
    <x v="37"/>
    <x v="12"/>
    <s v="LIP 24-03 AUT"/>
    <s v="IFTS"/>
    <n v="42"/>
    <s v="ACS"/>
    <n v="17"/>
    <m/>
    <s v="X"/>
    <x v="5"/>
    <s v="NET"/>
    <s v="RANGE"/>
    <m/>
    <n v="14581"/>
    <s v="SD RNG02"/>
    <s v="16:00"/>
    <d v="1899-12-30T17:00:00"/>
    <d v="1899-12-30T01:00:00"/>
    <s v="16:00"/>
    <d v="1899-12-30T17:00:00"/>
    <d v="1899-12-30T01:00:00"/>
    <s v="DCO"/>
    <s v="N/A"/>
  </r>
  <r>
    <n v="14581"/>
    <x v="37"/>
    <x v="12"/>
    <s v="LIP 24-03 SGP"/>
    <s v="IFTS"/>
    <n v="41"/>
    <s v="IFTS"/>
    <n v="22"/>
    <m/>
    <s v="X"/>
    <x v="4"/>
    <s v="NET"/>
    <s v="RANGE"/>
    <m/>
    <n v="14580"/>
    <s v="SD RNG02"/>
    <d v="1899-12-30T16:00:00"/>
    <d v="1899-12-30T17:00:00"/>
    <d v="1899-12-30T01:00:00"/>
    <d v="1899-12-30T16:00:00"/>
    <d v="1899-12-30T17:00:00"/>
    <d v="1899-12-30T01:00:00"/>
    <s v="DCO"/>
    <s v="N/A"/>
  </r>
  <r>
    <n v="14582"/>
    <x v="37"/>
    <x v="12"/>
    <s v="LIFT IFTS 24-04 CAN"/>
    <s v="IFTS"/>
    <n v="54"/>
    <s v="ACS"/>
    <n v="10"/>
    <m/>
    <s v="X"/>
    <x v="0"/>
    <s v="NET"/>
    <s v="DECI_STD_NVG"/>
    <m/>
    <n v="14583"/>
    <s v="NET BFFNVG01"/>
    <s v="16:00"/>
    <s v="17:00"/>
    <d v="1899-12-30T01:00:00"/>
    <s v="16:00"/>
    <s v="17:00"/>
    <d v="1899-12-30T01:00:00"/>
    <s v="DCO"/>
    <s v="N/A"/>
  </r>
  <r>
    <n v="14583"/>
    <x v="37"/>
    <x v="12"/>
    <s v="IFTS LIFT 24-02 QATAR"/>
    <s v="QATAR"/>
    <n v="51"/>
    <s v="ACS"/>
    <n v="5"/>
    <s v="X"/>
    <m/>
    <x v="6"/>
    <s v="STDA"/>
    <s v="BRV_R2R_STD"/>
    <m/>
    <m/>
    <s v="PT BVR01"/>
    <s v="16:00"/>
    <s v="17:00"/>
    <d v="1899-12-30T01:00:00"/>
    <d v="1899-12-30T16:00:00"/>
    <d v="1899-12-30T17:00:00"/>
    <d v="1899-12-30T01:00:00"/>
    <s v="DCO"/>
    <s v="N/A"/>
  </r>
  <r>
    <n v="14584"/>
    <x v="38"/>
    <x v="12"/>
    <s v="LIFT IFTS 24-03 UK"/>
    <s v="IFTS"/>
    <n v="40"/>
    <s v="ACS"/>
    <n v="6"/>
    <m/>
    <s v="X"/>
    <x v="0"/>
    <s v="NET"/>
    <s v="DCA"/>
    <m/>
    <n v="14585"/>
    <s v="NET ADCA02"/>
    <s v="08:30"/>
    <s v="09:30"/>
    <d v="1899-12-30T01:00:00"/>
    <d v="1899-12-30T08:30:00"/>
    <d v="1899-12-30T09:30:00"/>
    <d v="1899-12-30T01:00:00"/>
    <s v="DCO"/>
    <s v="N/A"/>
  </r>
  <r>
    <n v="14585"/>
    <x v="38"/>
    <x v="12"/>
    <s v="LIFT IFTS 24-03 UK"/>
    <s v="IFTS"/>
    <n v="39"/>
    <s v="IFTS"/>
    <n v="9"/>
    <m/>
    <s v="X"/>
    <x v="1"/>
    <s v="NET"/>
    <s v="DCA"/>
    <m/>
    <n v="14584"/>
    <s v="NET ADCA02"/>
    <d v="1899-12-30T08:30:00"/>
    <d v="1899-12-30T09:30:00"/>
    <d v="1899-12-30T01:00:00"/>
    <d v="1899-12-30T08:30:00"/>
    <d v="1899-12-30T09:30:00"/>
    <d v="1899-12-30T01:00:00"/>
    <s v="SDC"/>
    <s v="N/A"/>
  </r>
  <r>
    <n v="14586"/>
    <x v="38"/>
    <x v="12"/>
    <s v="LIFT 24-43 ITA"/>
    <s v="AMI"/>
    <n v="65"/>
    <s v="ACS"/>
    <n v="12"/>
    <s v="X"/>
    <m/>
    <x v="6"/>
    <s v="STDA"/>
    <s v="DCA"/>
    <m/>
    <m/>
    <s v="SD BVR02"/>
    <s v="08:30"/>
    <s v="09:30"/>
    <d v="1899-12-30T01:00:00"/>
    <d v="1899-12-30T08:30:00"/>
    <d v="1899-12-30T09:30:00"/>
    <d v="1899-12-30T01:00:00"/>
    <s v="DCO"/>
    <s v="N/A"/>
  </r>
  <r>
    <n v="14587"/>
    <x v="38"/>
    <x v="12"/>
    <s v="LIFT IFTS 25-01 SGP"/>
    <s v="IFTS"/>
    <n v="69"/>
    <s v="ACS"/>
    <n v="2"/>
    <m/>
    <s v="X"/>
    <x v="3"/>
    <s v="STDA"/>
    <s v="DECI_STD"/>
    <m/>
    <m/>
    <s v="PT NAV01"/>
    <s v="08:30"/>
    <s v="09:30"/>
    <d v="1899-12-30T01:00:00"/>
    <d v="1899-12-30T08:30:00"/>
    <d v="1899-12-30T09:30:00"/>
    <d v="1899-12-30T01:00:00"/>
    <s v="DCO"/>
    <s v="N/A"/>
  </r>
  <r>
    <n v="14588"/>
    <x v="38"/>
    <x v="12"/>
    <s v="LIFT IFTS 24-03 CAN"/>
    <s v="IFTS"/>
    <n v="37"/>
    <s v="IFTS"/>
    <n v="22"/>
    <m/>
    <s v="X"/>
    <x v="0"/>
    <s v="NET"/>
    <s v="DCA"/>
    <m/>
    <n v="14589"/>
    <s v="NET ADCA01"/>
    <s v="10:00"/>
    <s v="11:00"/>
    <d v="1899-12-30T01:00:00"/>
    <d v="1899-12-30T10:00:00"/>
    <d v="1899-12-30T11:00:00"/>
    <d v="1899-12-30T01:00:00"/>
    <s v="DCO"/>
    <s v="N/A"/>
  </r>
  <r>
    <n v="14589"/>
    <x v="38"/>
    <x v="12"/>
    <s v="LIFT IFTS 24-03 CAN"/>
    <s v="IFTS"/>
    <n v="38"/>
    <s v="ACS"/>
    <n v="1"/>
    <m/>
    <s v="X"/>
    <x v="1"/>
    <s v="NET"/>
    <s v="DCA"/>
    <m/>
    <n v="14588"/>
    <s v="NET ADCA01"/>
    <d v="1899-12-30T10:00:00"/>
    <d v="1899-12-30T11:00:00"/>
    <d v="1899-12-30T01:00:00"/>
    <d v="1899-12-30T10:00:00"/>
    <d v="1899-12-30T11:00:00"/>
    <d v="1899-12-30T01:00:00"/>
    <s v="SDC"/>
    <s v="N/A"/>
  </r>
  <r>
    <n v="14590"/>
    <x v="38"/>
    <x v="12"/>
    <s v="LIFT IFTS 24-05 GER"/>
    <s v="IFTS"/>
    <n v="66"/>
    <s v="IFTS"/>
    <n v="9"/>
    <m/>
    <s v="X"/>
    <x v="0"/>
    <s v="STDA"/>
    <s v="DECI_STD_NVG"/>
    <m/>
    <m/>
    <s v="FMS NVG01"/>
    <s v="11:30"/>
    <s v="12:30"/>
    <d v="1899-12-30T01:00:00"/>
    <d v="1899-12-30T11:30:00"/>
    <d v="1899-12-30T12:30:00"/>
    <d v="1899-12-30T01:00:00"/>
    <s v="DCO"/>
    <s v="N/A"/>
  </r>
  <r>
    <n v="14591"/>
    <x v="38"/>
    <x v="12"/>
    <s v="IFTS LIFT 24-02 QATAR"/>
    <s v="QATAR"/>
    <n v="50"/>
    <s v="ACS"/>
    <n v="2"/>
    <s v="X"/>
    <m/>
    <x v="1"/>
    <s v="STDA"/>
    <s v="BRV_R2R_STD"/>
    <m/>
    <m/>
    <s v="PT BVR01"/>
    <s v="11:30"/>
    <s v="12:30"/>
    <d v="1899-12-30T01:00:00"/>
    <d v="1899-12-30T11:30:00"/>
    <d v="1899-12-30T12:30:00"/>
    <d v="1899-12-30T01:00:00"/>
    <s v="DCO"/>
    <s v="N/A"/>
  </r>
  <r>
    <n v="14592"/>
    <x v="38"/>
    <x v="12"/>
    <s v="IFTS LIFT 24-02 QATAR"/>
    <s v="QATAR"/>
    <n v="51"/>
    <s v="ACS"/>
    <n v="17"/>
    <s v="X"/>
    <m/>
    <x v="6"/>
    <s v="STDA"/>
    <s v="BRV_R2R_STD"/>
    <m/>
    <m/>
    <s v="PT BVR02"/>
    <s v="11:30"/>
    <s v="12:30"/>
    <d v="1899-12-30T01:00:00"/>
    <d v="1899-12-30T11:30:00"/>
    <d v="1899-12-30T12:30:00"/>
    <d v="1899-12-30T01:00:00"/>
    <s v="DCO"/>
    <s v="N/A"/>
  </r>
  <r>
    <n v="14593"/>
    <x v="38"/>
    <x v="12"/>
    <s v="LIFT IFTS 24-04 JPN"/>
    <s v="IFTS"/>
    <n v="57"/>
    <s v="ACS"/>
    <n v="9"/>
    <m/>
    <s v="X"/>
    <x v="2"/>
    <s v="STDA"/>
    <s v="LOW LEVEL"/>
    <m/>
    <m/>
    <s v="FMS LLF02"/>
    <s v="12:10"/>
    <s v="13:10"/>
    <d v="1899-12-30T01:00:00"/>
    <d v="1899-12-30T12:10:00"/>
    <d v="1899-12-30T13:10:00"/>
    <d v="1899-12-30T01:00:00"/>
    <s v="DCO"/>
    <s v="N/A"/>
  </r>
  <r>
    <n v="14594"/>
    <x v="38"/>
    <x v="12"/>
    <s v="LIFT IFTS 24-05 GER"/>
    <s v="IFTS"/>
    <n v="67"/>
    <s v="ACS"/>
    <n v="5"/>
    <m/>
    <s v="X"/>
    <x v="0"/>
    <s v="STDA"/>
    <s v="DECI_STD_NVG"/>
    <m/>
    <m/>
    <s v="FMS NVG01"/>
    <s v="13:00"/>
    <s v="14:00"/>
    <d v="1899-12-30T01:00:00"/>
    <d v="1899-12-30T13:00:00"/>
    <d v="1899-12-30T14:00:00"/>
    <d v="1899-12-30T01:00:00"/>
    <s v="DCO"/>
    <s v="N/A"/>
  </r>
  <r>
    <n v="14595"/>
    <x v="38"/>
    <x v="12"/>
    <s v="LIP 24-03 SGP"/>
    <s v="IFTS"/>
    <n v="41"/>
    <s v="ACS"/>
    <n v="1"/>
    <m/>
    <s v="X"/>
    <x v="1"/>
    <s v="NET"/>
    <s v="RANGE"/>
    <m/>
    <n v="14596"/>
    <s v="SD RNG03"/>
    <s v="13:00"/>
    <s v="14:00"/>
    <d v="1899-12-30T01:00:00"/>
    <d v="1899-12-30T13:00:00"/>
    <d v="1899-12-30T14:00:00"/>
    <d v="1899-12-30T01:00:00"/>
    <s v="DCO"/>
    <s v="N/A"/>
  </r>
  <r>
    <n v="14596"/>
    <x v="38"/>
    <x v="12"/>
    <s v="LIP 24-03 AUT"/>
    <s v="IFTS"/>
    <n v="42"/>
    <s v="ACS"/>
    <n v="32"/>
    <m/>
    <s v="X"/>
    <x v="6"/>
    <s v="NET"/>
    <s v="RANGE"/>
    <m/>
    <n v="14595"/>
    <s v="SD RNG03"/>
    <s v="13:00"/>
    <s v="14:00"/>
    <d v="1899-12-30T01:00:00"/>
    <d v="1899-12-30T13:00:00"/>
    <d v="1899-12-30T14:00:00"/>
    <d v="1899-12-30T01:00:00"/>
    <s v="DCO"/>
    <s v="N/A"/>
  </r>
  <r>
    <n v="14597"/>
    <x v="38"/>
    <x v="12"/>
    <s v="IFTS LIFT 24-02 QATAR"/>
    <s v="QATAR"/>
    <n v="52"/>
    <s v="ACS"/>
    <n v="17"/>
    <s v="X"/>
    <m/>
    <x v="0"/>
    <s v="NET"/>
    <s v="DECI_STD"/>
    <m/>
    <n v="14598"/>
    <s v="FMSC HACM01"/>
    <s v="14:30"/>
    <s v="15:30"/>
    <d v="1899-12-30T01:00:00"/>
    <s v="14:30"/>
    <s v="15:30"/>
    <d v="1899-12-30T01:00:00"/>
    <s v="DCO"/>
    <s v="N/A"/>
  </r>
  <r>
    <n v="14598"/>
    <x v="38"/>
    <x v="12"/>
    <s v="LIFT 24-43 ITA"/>
    <s v="AMI"/>
    <n v="67"/>
    <s v="IFTS"/>
    <n v="9"/>
    <s v="X"/>
    <m/>
    <x v="6"/>
    <s v="STDA"/>
    <s v="DCA"/>
    <m/>
    <m/>
    <s v="SD BVR02"/>
    <s v="14:30"/>
    <s v="15:30"/>
    <d v="1899-12-30T01:00:00"/>
    <s v="14:30"/>
    <s v="15:30"/>
    <d v="1899-12-30T01:00:00"/>
    <s v="DCO"/>
    <s v="N/A"/>
  </r>
  <r>
    <n v="14599"/>
    <x v="38"/>
    <x v="12"/>
    <s v="LIFT IFTS 24-04 JPN"/>
    <s v="IFTS"/>
    <n v="55"/>
    <s v="ACS"/>
    <n v="12"/>
    <m/>
    <s v="X"/>
    <x v="3"/>
    <s v="STDA"/>
    <s v="LOW LEVEL"/>
    <m/>
    <m/>
    <s v="FMS LLF01"/>
    <s v="14:30"/>
    <s v="15:30"/>
    <d v="1899-12-30T01:00:00"/>
    <s v="14:30"/>
    <s v="15:30"/>
    <d v="1899-12-30T01:00:00"/>
    <s v="DCO"/>
    <s v="N/A"/>
  </r>
  <r>
    <n v="14600"/>
    <x v="39"/>
    <x v="12"/>
    <s v="IFTS LIFT 24-02 QATAR"/>
    <s v="QATAR"/>
    <n v="52"/>
    <s v="ACS"/>
    <n v="25"/>
    <s v="X"/>
    <m/>
    <x v="6"/>
    <s v="STDA"/>
    <s v="RANGE"/>
    <m/>
    <m/>
    <s v="PT ERT03"/>
    <s v="08:30"/>
    <s v="09:30"/>
    <d v="1899-12-30T01:00:00"/>
    <s v="08:30"/>
    <s v="09:30"/>
    <d v="1899-12-30T01:00:00"/>
    <s v="DCO"/>
    <s v="N/A"/>
  </r>
  <r>
    <n v="14601"/>
    <x v="39"/>
    <x v="12"/>
    <s v="IFTS LIFT 24-02 QATAR"/>
    <s v="QATAR"/>
    <n v="50"/>
    <s v="ACS"/>
    <n v="9"/>
    <s v="X"/>
    <m/>
    <x v="5"/>
    <s v="NET"/>
    <s v="DCA"/>
    <m/>
    <n v="14602"/>
    <s v="NET QRA01"/>
    <s v="10:00"/>
    <s v="11:00"/>
    <d v="1899-12-30T01:00:00"/>
    <d v="1899-12-30T10:00:00"/>
    <d v="1899-12-30T11:00:00"/>
    <d v="1899-12-30T01:00:00"/>
    <s v="DCO"/>
    <s v="N/A"/>
  </r>
  <r>
    <n v="14602"/>
    <x v="39"/>
    <x v="12"/>
    <s v="IFTS LIFT 24-02 QATAR"/>
    <s v="QATAR"/>
    <n v="51"/>
    <s v="ACS"/>
    <n v="17"/>
    <s v="X"/>
    <m/>
    <x v="4"/>
    <s v="NET"/>
    <s v="DCA"/>
    <m/>
    <n v="14601"/>
    <s v="NET QRA01"/>
    <d v="1899-12-30T10:00:00"/>
    <d v="1899-12-30T11:00:00"/>
    <d v="1899-12-30T01:00:00"/>
    <d v="1899-12-30T10:00:00"/>
    <d v="1899-12-30T11:00:00"/>
    <d v="1899-12-30T01:00:00"/>
    <s v="DCO"/>
    <s v="N/A"/>
  </r>
  <r>
    <n v="14603"/>
    <x v="39"/>
    <x v="12"/>
    <s v="LIFT 24-43 ITA"/>
    <s v="AMI"/>
    <n v="66"/>
    <s v="ACS"/>
    <n v="12"/>
    <s v="X"/>
    <m/>
    <x v="6"/>
    <s v="STDA"/>
    <s v="DCA"/>
    <m/>
    <m/>
    <s v="SD BVR01"/>
    <s v="10:00"/>
    <s v="11:00"/>
    <d v="1899-12-30T01:00:00"/>
    <d v="1899-12-30T10:00:00"/>
    <d v="1899-12-30T11:00:00"/>
    <d v="1899-12-30T01:00:00"/>
    <s v="DCO"/>
    <s v="N/A"/>
  </r>
  <r>
    <n v="14604"/>
    <x v="39"/>
    <x v="12"/>
    <s v=" IFTS LIFT 24-03 QATAR"/>
    <s v="QATAR"/>
    <n v="56"/>
    <s v="IFTS"/>
    <n v="23"/>
    <s v="X"/>
    <m/>
    <x v="5"/>
    <s v="NET"/>
    <s v="DECI_STD"/>
    <m/>
    <n v="14605"/>
    <s v="FMSC DBFM01"/>
    <s v="11:30"/>
    <s v="12:30"/>
    <d v="1899-12-30T01:00:00"/>
    <d v="1899-12-30T11:30:00"/>
    <d v="1899-12-30T12:30:00"/>
    <d v="1899-12-30T01:00:00"/>
    <s v="DCO"/>
    <s v="N/A"/>
  </r>
  <r>
    <n v="14605"/>
    <x v="39"/>
    <x v="12"/>
    <s v="LIFT IFTS 24-03 CAN"/>
    <s v="IFTS"/>
    <n v="38"/>
    <s v="ACS"/>
    <n v="14"/>
    <m/>
    <s v="X"/>
    <x v="0"/>
    <s v="NET"/>
    <s v="DCA"/>
    <m/>
    <n v="14606"/>
    <s v="NET ADCA02 CPL01"/>
    <s v="11:30"/>
    <s v="12:30"/>
    <d v="1899-12-30T01:00:00"/>
    <s v="11:30"/>
    <s v="12:30"/>
    <d v="1899-12-30T01:00:00"/>
    <s v="DCO"/>
    <s v="N/A"/>
  </r>
  <r>
    <n v="14606"/>
    <x v="39"/>
    <x v="12"/>
    <s v="LIFT IFTS 24-03 CAN"/>
    <s v="IFTS"/>
    <n v="37"/>
    <s v="ACS"/>
    <n v="2"/>
    <m/>
    <s v="X"/>
    <x v="1"/>
    <s v="NET"/>
    <s v="DCA"/>
    <m/>
    <n v="14605"/>
    <s v="NET ADCA02 CPL01"/>
    <d v="1899-12-30T11:30:00"/>
    <d v="1899-12-30T12:30:00"/>
    <d v="1899-12-30T01:00:00"/>
    <d v="1899-12-30T11:30:00"/>
    <d v="1899-12-30T12:30:00"/>
    <d v="1899-12-30T01:00:00"/>
    <s v="DCO"/>
    <s v="N/A"/>
  </r>
  <r>
    <n v="14607"/>
    <x v="39"/>
    <x v="12"/>
    <s v="LIP 24-03 SWE"/>
    <s v="IFTS"/>
    <n v="49"/>
    <s v="ACS"/>
    <n v="17"/>
    <m/>
    <s v="X"/>
    <x v="5"/>
    <s v="NET"/>
    <s v="RANGE"/>
    <m/>
    <n v="14608"/>
    <s v="SD RNG01"/>
    <s v="13:00"/>
    <s v="14:00"/>
    <d v="1899-12-30T01:00:00"/>
    <d v="1899-12-30T13:00:00"/>
    <d v="1899-12-30T14:00:00"/>
    <d v="1899-12-30T01:00:00"/>
    <s v="DCO"/>
    <s v="N/A"/>
  </r>
  <r>
    <n v="14608"/>
    <x v="39"/>
    <x v="12"/>
    <s v="LIFT IFTS 24-03 UK"/>
    <s v="IFTS"/>
    <n v="39"/>
    <s v="IFTS"/>
    <n v="22"/>
    <m/>
    <s v="X"/>
    <x v="0"/>
    <s v="NET"/>
    <s v="DCA"/>
    <m/>
    <n v="14609"/>
    <s v="NET SMI01"/>
    <s v="13:00"/>
    <s v="14:00"/>
    <d v="1899-12-30T01:00:00"/>
    <d v="1899-12-30T13:00:00"/>
    <d v="1899-12-30T14:00:00"/>
    <d v="1899-12-30T01:00:00"/>
    <s v="DCO"/>
    <s v="N/A"/>
  </r>
  <r>
    <n v="14609"/>
    <x v="39"/>
    <x v="12"/>
    <s v="LIFT IFTS 24-03 UK"/>
    <s v="IFTS"/>
    <n v="40"/>
    <s v="ACS"/>
    <n v="32"/>
    <m/>
    <s v="X"/>
    <x v="1"/>
    <s v="NET"/>
    <s v="DCA"/>
    <m/>
    <n v="14608"/>
    <s v="NET SMI01"/>
    <d v="1899-12-30T13:00:00"/>
    <d v="1899-12-30T14:00:00"/>
    <d v="1899-12-30T01:00:00"/>
    <d v="1899-12-30T13:00:00"/>
    <d v="1899-12-30T14:00:00"/>
    <d v="1899-12-30T01:00:00"/>
    <s v="DCO"/>
    <s v="N/A"/>
  </r>
  <r>
    <n v="14610"/>
    <x v="44"/>
    <x v="13"/>
    <s v="IFTS LIFT 24-02 QATAR"/>
    <s v="QATAR"/>
    <n v="52"/>
    <s v="ACS"/>
    <n v="17"/>
    <s v="X"/>
    <m/>
    <x v="4"/>
    <s v="STDA"/>
    <s v="BRV_R2R_STD"/>
    <m/>
    <m/>
    <s v="PT R2R01"/>
    <s v="06:00"/>
    <s v="07:00"/>
    <d v="1899-12-30T01:00:00"/>
    <s v="06:00"/>
    <d v="1899-12-30T06:35:00"/>
    <d v="1899-12-30T00:35:00"/>
    <s v="DNCO"/>
    <s v="CD3"/>
  </r>
  <r>
    <n v="14611"/>
    <x v="39"/>
    <x v="12"/>
    <s v="IFTS LIFT 24-02 QATAR"/>
    <s v="QATAR"/>
    <n v="51"/>
    <s v="IFTS"/>
    <n v="23"/>
    <s v="X"/>
    <m/>
    <x v="5"/>
    <s v="NET"/>
    <s v="DCA"/>
    <m/>
    <n v="14612"/>
    <s v="NET QRA02"/>
    <s v="14:30"/>
    <s v="15:30"/>
    <d v="1899-12-30T01:00:00"/>
    <s v="14:30"/>
    <s v="15:30"/>
    <d v="1899-12-30T01:00:00"/>
    <s v="DCO"/>
    <s v="N/A"/>
  </r>
  <r>
    <n v="14612"/>
    <x v="39"/>
    <x v="12"/>
    <s v="IFTS LIFT 24-02 QATAR"/>
    <s v="QATAR"/>
    <n v="50"/>
    <s v="ACS"/>
    <n v="14"/>
    <s v="X"/>
    <m/>
    <x v="4"/>
    <s v="NET"/>
    <s v="DCA"/>
    <m/>
    <n v="14611"/>
    <s v="NET QRA02"/>
    <d v="1899-12-30T14:30:00"/>
    <d v="1899-12-30T15:30:00"/>
    <d v="1899-12-30T01:00:00"/>
    <d v="1899-12-30T14:30:00"/>
    <d v="1899-12-30T15:30:00"/>
    <d v="1899-12-30T01:00:00"/>
    <s v="DCO"/>
    <s v="N/A"/>
  </r>
  <r>
    <n v="14613"/>
    <x v="39"/>
    <x v="12"/>
    <s v="LIFT IFTS 24-04 SPA"/>
    <s v="IFTS"/>
    <n v="61"/>
    <s v="ACS"/>
    <n v="33"/>
    <m/>
    <s v="X"/>
    <x v="0"/>
    <s v="NET"/>
    <s v="DECI_STD"/>
    <m/>
    <n v="14614"/>
    <s v="FMSC DBFM02"/>
    <s v="14:30"/>
    <s v="15:30"/>
    <d v="1899-12-30T01:00:00"/>
    <s v="14:30"/>
    <s v="15:30"/>
    <d v="1899-12-30T01:00:00"/>
    <s v="DCO"/>
    <s v="N/A"/>
  </r>
  <r>
    <n v="14614"/>
    <x v="39"/>
    <x v="12"/>
    <s v="LIFT 24-44 ITA"/>
    <s v="AMI"/>
    <n v="70"/>
    <s v="ACS"/>
    <n v="9"/>
    <s v="X"/>
    <m/>
    <x v="5"/>
    <s v="NET"/>
    <s v="DECI_STD"/>
    <m/>
    <n v="14615"/>
    <s v="SD OACM01"/>
    <s v="16:00"/>
    <s v="17:00"/>
    <d v="1899-12-30T01:00:00"/>
    <s v="16:00"/>
    <s v="17:00"/>
    <d v="1899-12-30T01:00:00"/>
    <s v="DCO"/>
    <s v="N/A"/>
  </r>
  <r>
    <n v="14615"/>
    <x v="39"/>
    <x v="12"/>
    <s v="LIFT IFTS 24-05 GER"/>
    <s v="IFTS"/>
    <n v="66"/>
    <s v="ACS"/>
    <n v="1"/>
    <m/>
    <s v="X"/>
    <x v="0"/>
    <s v="NET"/>
    <s v="DECI_STD"/>
    <m/>
    <n v="14616"/>
    <s v="FMSC BFM01"/>
    <s v="16:00"/>
    <s v="17:00"/>
    <d v="1899-12-30T01:00:00"/>
    <s v="16:00"/>
    <s v="17:00"/>
    <d v="1899-12-30T01:00:00"/>
    <s v="DCO"/>
    <s v="N/A"/>
  </r>
  <r>
    <n v="14616"/>
    <x v="39"/>
    <x v="12"/>
    <s v="LIFT 24-43 ITA"/>
    <s v="AMI"/>
    <n v="64"/>
    <s v="IFTS"/>
    <n v="22"/>
    <s v="X"/>
    <m/>
    <x v="6"/>
    <s v="STDA"/>
    <s v="DCA"/>
    <m/>
    <m/>
    <s v="SD BVR02"/>
    <s v="16:00"/>
    <s v="17:00"/>
    <d v="1899-12-30T01:00:00"/>
    <s v="16:00"/>
    <d v="1899-12-30T16:50:00"/>
    <d v="1899-12-30T00:50:00"/>
    <s v="DCO"/>
    <s v="N/A"/>
  </r>
  <r>
    <n v="14617"/>
    <x v="40"/>
    <x v="12"/>
    <s v="IFTS LIFT 24-02 QATAR"/>
    <s v="QATAR"/>
    <n v="52"/>
    <s v="ACS"/>
    <n v="9"/>
    <s v="X"/>
    <m/>
    <x v="5"/>
    <s v="NET"/>
    <s v="DECI_STD"/>
    <m/>
    <n v="14618"/>
    <s v="FMSC HACM02"/>
    <s v="07:00"/>
    <s v="08:00"/>
    <d v="1899-12-30T01:00:00"/>
    <s v="07:00"/>
    <s v="08:00"/>
    <d v="1899-12-30T01:00:00"/>
    <s v="DCO"/>
    <s v="N/A"/>
  </r>
  <r>
    <n v="14618"/>
    <x v="40"/>
    <x v="12"/>
    <s v="LIFT IFTS 24-03 UK"/>
    <s v="IFTS"/>
    <n v="40"/>
    <s v="IFTS"/>
    <n v="5"/>
    <m/>
    <s v="X"/>
    <x v="0"/>
    <s v="NET"/>
    <s v="DCA"/>
    <m/>
    <n v="14619"/>
    <s v="NET SMI02"/>
    <s v="07:00"/>
    <s v="08:00"/>
    <d v="1899-12-30T01:00:00"/>
    <d v="1899-12-30T07:00:00"/>
    <d v="1899-12-30T08:00:00"/>
    <d v="1899-12-30T01:00:00"/>
    <s v="DCO"/>
    <s v="N/A"/>
  </r>
  <r>
    <n v="14619"/>
    <x v="40"/>
    <x v="12"/>
    <s v="LIFT IFTS 24-03 UK"/>
    <s v="IFTS"/>
    <n v="39"/>
    <s v="ACS"/>
    <n v="5"/>
    <m/>
    <s v="X"/>
    <x v="1"/>
    <s v="NET"/>
    <s v="DCA"/>
    <m/>
    <n v="14618"/>
    <s v="NET SMI02"/>
    <d v="1899-12-30T07:00:00"/>
    <d v="1899-12-30T08:00:00"/>
    <d v="1899-12-30T01:00:00"/>
    <d v="1899-12-30T07:00:00"/>
    <d v="1899-12-30T08:00:00"/>
    <d v="1899-12-30T01:00:00"/>
    <s v="DCO"/>
    <s v="N/A"/>
  </r>
  <r>
    <n v="14620"/>
    <x v="40"/>
    <x v="12"/>
    <s v="IFTS LIFT 24-02 QATAR"/>
    <s v="QATAR"/>
    <n v="53"/>
    <s v="ACS"/>
    <n v="2"/>
    <s v="X"/>
    <m/>
    <x v="6"/>
    <s v="STDA"/>
    <s v="RANGE"/>
    <m/>
    <m/>
    <s v="PT ERT03"/>
    <s v="07:00"/>
    <s v="08:00"/>
    <d v="1899-12-30T01:00:00"/>
    <d v="1899-12-30T07:00:00"/>
    <d v="1899-12-30T08:00:00"/>
    <d v="1899-12-30T01:00:00"/>
    <s v="DCO"/>
    <s v="N/A"/>
  </r>
  <r>
    <n v="14621"/>
    <x v="40"/>
    <x v="12"/>
    <s v=" IFTS LIFT 24-03 QATAR"/>
    <s v="QATAR"/>
    <n v="57"/>
    <s v="IFTS"/>
    <n v="23"/>
    <s v="X"/>
    <m/>
    <x v="2"/>
    <s v="STDA"/>
    <s v="DECI_STD"/>
    <m/>
    <m/>
    <s v="PT ERT02"/>
    <s v="07:00"/>
    <s v="08:00"/>
    <d v="1899-12-30T01:00:00"/>
    <d v="1899-12-30T07:00:00"/>
    <d v="1899-12-30T08:00:00"/>
    <d v="1899-12-30T01:00:00"/>
    <s v="DCO"/>
    <s v="N/A"/>
  </r>
  <r>
    <n v="14622"/>
    <x v="40"/>
    <x v="12"/>
    <s v="LIFT IFTS 24-03 CAN"/>
    <s v="IFTS"/>
    <n v="37"/>
    <s v="ACS"/>
    <n v="14"/>
    <m/>
    <s v="X"/>
    <x v="5"/>
    <s v="NET"/>
    <s v="DCA"/>
    <m/>
    <n v="14623"/>
    <s v="NET SMI01"/>
    <s v="08:30"/>
    <s v="09:30"/>
    <d v="1899-12-30T01:00:00"/>
    <s v="08:30"/>
    <s v="09:30"/>
    <d v="1899-12-30T01:00:00"/>
    <s v="DCO"/>
    <s v="N/A"/>
  </r>
  <r>
    <n v="14623"/>
    <x v="40"/>
    <x v="12"/>
    <s v="LIFT IFTS 24-03 CAN"/>
    <s v="IFTS"/>
    <n v="38"/>
    <s v="ACS"/>
    <n v="17"/>
    <m/>
    <s v="X"/>
    <x v="4"/>
    <s v="NET"/>
    <s v="DCA"/>
    <m/>
    <n v="14622"/>
    <s v="NET SMI01"/>
    <d v="1899-12-30T08:30:00"/>
    <d v="1899-12-30T09:30:00"/>
    <d v="1899-12-30T01:00:00"/>
    <d v="1899-12-30T08:30:00"/>
    <d v="1899-12-30T09:30:00"/>
    <d v="1899-12-30T01:00:00"/>
    <s v="DCO"/>
    <s v="N/A"/>
  </r>
  <r>
    <n v="14624"/>
    <x v="40"/>
    <x v="12"/>
    <s v="LIFT IFTS 24-04 JPN"/>
    <s v="IFTS"/>
    <n v="57"/>
    <s v="IFTS"/>
    <n v="22"/>
    <m/>
    <s v="X"/>
    <x v="6"/>
    <s v="STDA"/>
    <s v="LOW LEVEL"/>
    <m/>
    <m/>
    <s v="FMS LLF03"/>
    <s v="08:30"/>
    <s v="09:30"/>
    <d v="1899-12-30T01:00:00"/>
    <d v="1899-12-30T08:30:00"/>
    <d v="1899-12-30T09:25:00"/>
    <d v="1899-12-30T00:55:00"/>
    <s v="DCO"/>
    <s v="N/A"/>
  </r>
  <r>
    <n v="14625"/>
    <x v="40"/>
    <x v="12"/>
    <s v="LIFT IFTS 24-04 JPN"/>
    <s v="IFTS"/>
    <n v="55"/>
    <s v="IFTS"/>
    <n v="9"/>
    <m/>
    <s v="X"/>
    <x v="2"/>
    <s v="STDA"/>
    <s v="LOW LEVEL"/>
    <m/>
    <m/>
    <s v="FMS LLF02"/>
    <s v="08:30"/>
    <s v="09:30"/>
    <d v="1899-12-30T01:00:00"/>
    <d v="1899-12-30T08:30:00"/>
    <d v="1899-12-30T09:30:00"/>
    <d v="1899-12-30T01:00:00"/>
    <s v="DCO"/>
    <s v="N/A"/>
  </r>
  <r>
    <n v="14626"/>
    <x v="40"/>
    <x v="12"/>
    <s v="LIFT 24-03 SNG"/>
    <s v="IFTS"/>
    <n v="44"/>
    <s v="ACS"/>
    <n v="10"/>
    <m/>
    <s v="X"/>
    <x v="5"/>
    <s v="NET"/>
    <s v="DCA"/>
    <m/>
    <n v="14627"/>
    <s v="NET QRA01 CPL01"/>
    <s v="10:00"/>
    <s v="11:00"/>
    <d v="1899-12-30T01:00:00"/>
    <s v="10:00"/>
    <s v="11:00"/>
    <d v="1899-12-30T01:00:00"/>
    <s v="DCO"/>
    <s v="N/A"/>
  </r>
  <r>
    <n v="14627"/>
    <x v="40"/>
    <x v="12"/>
    <s v="LIFT 24-03 SNG"/>
    <s v="IFTS"/>
    <n v="43"/>
    <s v="IFTS"/>
    <n v="5"/>
    <m/>
    <s v="X"/>
    <x v="4"/>
    <s v="NET"/>
    <s v="DCA"/>
    <m/>
    <n v="14626"/>
    <s v="NET QRA01 CPL01"/>
    <d v="1899-12-30T10:00:00"/>
    <d v="1899-12-30T11:00:00"/>
    <d v="1899-12-30T01:00:00"/>
    <d v="1899-12-30T10:00:00"/>
    <d v="1899-12-30T11:00:00"/>
    <d v="1899-12-30T01:00:00"/>
    <s v="DCO"/>
    <s v="N/A"/>
  </r>
  <r>
    <n v="14628"/>
    <x v="40"/>
    <x v="12"/>
    <s v="LIFT IFTS 24-04 SPA"/>
    <s v="IFTS"/>
    <n v="60"/>
    <s v="ACS"/>
    <n v="32"/>
    <m/>
    <s v="X"/>
    <x v="0"/>
    <s v="NET"/>
    <s v="DECI_STD"/>
    <m/>
    <n v="14629"/>
    <s v="FMSC DBFM02"/>
    <s v="10:00"/>
    <s v="11:00"/>
    <d v="1899-12-30T01:00:00"/>
    <d v="1899-12-30T10:00:00"/>
    <d v="1899-12-30T11:00:00"/>
    <d v="1899-12-30T01:00:00"/>
    <s v="DCO"/>
    <s v="N/A"/>
  </r>
  <r>
    <n v="14629"/>
    <x v="40"/>
    <x v="12"/>
    <s v="LIFT IFTS 24-04 CAN"/>
    <s v="IFTS"/>
    <n v="54"/>
    <s v="IFTS"/>
    <n v="23"/>
    <m/>
    <s v="X"/>
    <x v="2"/>
    <s v="NET"/>
    <s v="DECI_PGM"/>
    <m/>
    <n v="14630"/>
    <s v="NET PGM01 CPL01"/>
    <s v="10:00"/>
    <s v="11:00"/>
    <d v="1899-12-30T01:00:00"/>
    <d v="1899-12-30T10:00:00"/>
    <d v="1899-12-30T11:00:00"/>
    <d v="1899-12-30T01:00:00"/>
    <s v="DCO"/>
    <s v="N/A"/>
  </r>
  <r>
    <n v="14630"/>
    <x v="44"/>
    <x v="13"/>
    <s v="LIFT IFTS 24-04 CAN"/>
    <s v="IFTS"/>
    <n v="51"/>
    <s v="IFTS"/>
    <n v="9"/>
    <m/>
    <s v="X"/>
    <x v="2"/>
    <s v="NET"/>
    <s v="DECI_PGM"/>
    <m/>
    <n v="14631"/>
    <s v="NET PGM01 CPL01"/>
    <s v="15:00"/>
    <s v="16:00"/>
    <d v="1899-12-30T01:00:00"/>
    <d v="1899-12-30T15:00:00"/>
    <d v="1899-12-30T15:20:00"/>
    <d v="1899-12-30T00:20:00"/>
    <s v="DNCO"/>
    <s v="CD3"/>
  </r>
  <r>
    <n v="14631"/>
    <x v="44"/>
    <x v="13"/>
    <s v="LIFT IFTS 24-04 CAN"/>
    <s v="IFTS"/>
    <n v="53"/>
    <s v="ACS"/>
    <n v="1"/>
    <m/>
    <s v="X"/>
    <x v="3"/>
    <s v="NET"/>
    <s v="DECI_PGM"/>
    <m/>
    <n v="14630"/>
    <s v="NET PGM01 CPL01"/>
    <d v="1899-12-30T15:00:00"/>
    <d v="1899-12-30T16:00:00"/>
    <d v="1899-12-30T01:00:00"/>
    <d v="1899-12-30T15:00:00"/>
    <d v="1899-12-30T15:20:00"/>
    <d v="1899-12-30T00:20:00"/>
    <s v="DNCO"/>
    <s v="CD5"/>
  </r>
  <r>
    <n v="14632"/>
    <x v="40"/>
    <x v="12"/>
    <s v="LIFT IFTS 24-04 CAN"/>
    <s v="IFTS"/>
    <n v="52"/>
    <s v="ACS"/>
    <n v="2"/>
    <m/>
    <s v="X"/>
    <x v="3"/>
    <s v="NET"/>
    <s v="DECI_PGM"/>
    <m/>
    <n v="14631"/>
    <s v="NET PGM01 CPL01"/>
    <d v="1899-12-30T10:00:00"/>
    <d v="1899-12-30T11:00:00"/>
    <d v="1899-12-30T01:00:00"/>
    <d v="1899-12-30T10:00:00"/>
    <d v="1899-12-30T11:00:00"/>
    <d v="1899-12-30T01:00:00"/>
    <s v="DCO"/>
    <s v="N/A"/>
  </r>
  <r>
    <n v="14633"/>
    <x v="40"/>
    <x v="12"/>
    <s v="LIP 24-03 SWE"/>
    <s v="IFTS"/>
    <n v="49"/>
    <s v="ACS"/>
    <n v="17"/>
    <m/>
    <s v="X"/>
    <x v="5"/>
    <s v="NET"/>
    <s v="RANGE"/>
    <m/>
    <n v="14634"/>
    <s v="SD RNG02"/>
    <s v="11:30"/>
    <s v="12:30"/>
    <d v="1899-12-30T01:00:00"/>
    <s v="11:30"/>
    <s v="12:30"/>
    <d v="1899-12-30T01:00:00"/>
    <s v="DCO"/>
    <s v="N/A"/>
  </r>
  <r>
    <n v="14634"/>
    <x v="40"/>
    <x v="12"/>
    <s v="IFTS LIFT 24-02 QATAR"/>
    <s v="QATAR"/>
    <n v="50"/>
    <s v="IFTS"/>
    <n v="9"/>
    <s v="X"/>
    <m/>
    <x v="6"/>
    <s v="STDA"/>
    <s v="RANGE"/>
    <m/>
    <m/>
    <s v="PT ERT03"/>
    <s v="11:30"/>
    <s v="12:30"/>
    <d v="1899-12-30T01:00:00"/>
    <d v="1899-12-30T11:30:00"/>
    <d v="1899-12-30T12:20:00"/>
    <d v="1899-12-30T00:50:00"/>
    <s v="DCO"/>
    <s v="N/A"/>
  </r>
  <r>
    <n v="14635"/>
    <x v="40"/>
    <x v="12"/>
    <s v="IFTS LIFT 24-02 QATAR"/>
    <s v="QATAR"/>
    <n v="51"/>
    <s v="IFTS"/>
    <n v="22"/>
    <s v="X"/>
    <m/>
    <x v="3"/>
    <s v="STDA"/>
    <s v="RANGE"/>
    <m/>
    <m/>
    <s v="PT ERT03"/>
    <s v="11:30"/>
    <s v="12:30"/>
    <d v="1899-12-30T01:00:00"/>
    <d v="1899-12-30T11:30:00"/>
    <d v="1899-12-30T12:30:00"/>
    <d v="1899-12-30T01:00:00"/>
    <s v="DCO"/>
    <s v="N/A"/>
  </r>
  <r>
    <n v="14636"/>
    <x v="41"/>
    <x v="13"/>
    <s v="LIFT 24-45 ITA"/>
    <s v="AMI"/>
    <n v="34"/>
    <s v="ACS"/>
    <n v="17"/>
    <s v="X"/>
    <m/>
    <x v="5"/>
    <s v="STDA"/>
    <s v="LOW LEVEL"/>
    <m/>
    <m/>
    <s v="SD SLL01"/>
    <s v="06:00"/>
    <s v="07:00"/>
    <d v="1899-12-30T01:00:00"/>
    <s v="06:00"/>
    <s v="07:00"/>
    <d v="1899-12-30T01:00:00"/>
    <s v="DCO"/>
    <s v="N/A"/>
  </r>
  <r>
    <n v="14637"/>
    <x v="41"/>
    <x v="13"/>
    <s v="LIP 24-03 SWE"/>
    <s v="IFTS"/>
    <n v="49"/>
    <s v="ACS"/>
    <n v="9"/>
    <m/>
    <s v="X"/>
    <x v="0"/>
    <s v="NET"/>
    <s v="RANGE"/>
    <m/>
    <n v="14638"/>
    <s v="SD RNG03"/>
    <s v="06:00"/>
    <s v="07:00"/>
    <d v="1899-12-30T01:00:00"/>
    <s v="06:00"/>
    <s v="07:00"/>
    <d v="1899-12-30T01:00:00"/>
    <s v="DCO"/>
    <s v="N/A"/>
  </r>
  <r>
    <n v="14638"/>
    <x v="41"/>
    <x v="13"/>
    <s v=" IFTS LIFT 24-03 QATAR"/>
    <s v="QATAR"/>
    <n v="56"/>
    <s v="IFTS"/>
    <n v="22"/>
    <s v="X"/>
    <m/>
    <x v="6"/>
    <s v="STDA"/>
    <s v="CAS_DECI"/>
    <m/>
    <m/>
    <s v="FMS CAS01"/>
    <s v="06:00"/>
    <s v="07:00"/>
    <d v="1899-12-30T01:00:00"/>
    <s v="06:00"/>
    <d v="1899-12-30T07:15:00"/>
    <d v="1899-12-30T01:15:00"/>
    <s v="DCO"/>
    <s v="N/A"/>
  </r>
  <r>
    <n v="14639"/>
    <x v="41"/>
    <x v="13"/>
    <s v="LIFT IFTS 25-01 SGP"/>
    <s v="IFTS"/>
    <n v="69"/>
    <s v="ACS"/>
    <n v="32"/>
    <m/>
    <s v="X"/>
    <x v="5"/>
    <s v="STDA"/>
    <s v="DECI_STD"/>
    <m/>
    <m/>
    <s v="PT NIT01"/>
    <s v="07:30"/>
    <s v="08:30"/>
    <d v="1899-12-30T01:00:00"/>
    <s v="07:30"/>
    <s v="08:30"/>
    <d v="1899-12-30T01:00:00"/>
    <s v="DCO"/>
    <s v="N/A"/>
  </r>
  <r>
    <n v="14640"/>
    <x v="41"/>
    <x v="13"/>
    <s v="IFTS LIFT 24-02 QATAR"/>
    <s v="QATAR"/>
    <n v="52"/>
    <s v="ACS"/>
    <n v="14"/>
    <s v="X"/>
    <m/>
    <x v="0"/>
    <s v="NET"/>
    <s v="DECI_STD"/>
    <m/>
    <n v="14641"/>
    <s v="FMSC HACM02 RR03"/>
    <s v="07:30"/>
    <s v="08:30"/>
    <d v="1899-12-30T01:00:00"/>
    <s v="07:30"/>
    <s v="08:30"/>
    <d v="1899-12-30T01:00:00"/>
    <s v="DCO"/>
    <s v="N/A"/>
  </r>
  <r>
    <n v="14641"/>
    <x v="41"/>
    <x v="13"/>
    <s v="IP"/>
    <s v="IFTS"/>
    <n v="68"/>
    <s v="ACS"/>
    <n v="30"/>
    <m/>
    <s v="X"/>
    <x v="6"/>
    <s v="STDA"/>
    <s v="DECI_STD"/>
    <m/>
    <m/>
    <s v="PT NIT01"/>
    <s v="07:30"/>
    <s v="08:30"/>
    <d v="1899-12-30T01:00:00"/>
    <d v="1899-12-30T07:25:00"/>
    <d v="1899-12-30T08:25:00"/>
    <d v="1899-12-30T01:00:00"/>
    <s v="DCO"/>
    <s v="N/A"/>
  </r>
  <r>
    <n v="14642"/>
    <x v="41"/>
    <x v="13"/>
    <s v="LIFT IFTS 25-01 HUN"/>
    <s v="IFTS"/>
    <n v="71"/>
    <s v="ACS"/>
    <n v="17"/>
    <m/>
    <s v="X"/>
    <x v="5"/>
    <s v="STDA"/>
    <s v="DECI_STD"/>
    <m/>
    <m/>
    <s v="FMS EMR01 RR02"/>
    <s v="09:00"/>
    <s v="10:00"/>
    <d v="1899-12-30T01:00:00"/>
    <s v="09:00"/>
    <s v="10:00"/>
    <d v="1899-12-30T01:00:00"/>
    <s v="DCO"/>
    <s v="N/A"/>
  </r>
  <r>
    <n v="14643"/>
    <x v="41"/>
    <x v="13"/>
    <s v="LIFT 24-44 ITA"/>
    <s v="AMI"/>
    <n v="70"/>
    <s v="IFTS"/>
    <n v="22"/>
    <s v="X"/>
    <m/>
    <x v="0"/>
    <s v="NET"/>
    <s v="DECI_STD"/>
    <m/>
    <n v="14644"/>
    <s v="SD OACM02"/>
    <s v="09:00"/>
    <s v="10:00"/>
    <d v="1899-12-30T01:00:00"/>
    <d v="1899-12-30T09:00:00"/>
    <d v="1899-12-30T10:00:00"/>
    <d v="1899-12-30T01:00:00"/>
    <s v="DCO"/>
    <s v="N/A"/>
  </r>
  <r>
    <n v="14644"/>
    <x v="41"/>
    <x v="13"/>
    <s v="LIFT IFTS 24-04 JPN"/>
    <s v="IFTS"/>
    <n v="55"/>
    <s v="ACS"/>
    <n v="2"/>
    <m/>
    <s v="X"/>
    <x v="6"/>
    <s v="STDA"/>
    <s v="LOW LEVEL"/>
    <m/>
    <m/>
    <s v="FMS LLF03"/>
    <s v="09:00"/>
    <s v="10:00"/>
    <d v="1899-12-30T01:00:00"/>
    <d v="1899-12-30T09:00:00"/>
    <d v="1899-12-30T10:00:00"/>
    <d v="1899-12-30T01:00:00"/>
    <s v="DCO"/>
    <s v="N/A"/>
  </r>
  <r>
    <n v="14645"/>
    <x v="41"/>
    <x v="13"/>
    <s v="IFTS LIFT 24-02 QATAR"/>
    <s v="QATAR"/>
    <n v="53"/>
    <s v="IFTS"/>
    <n v="9"/>
    <s v="X"/>
    <m/>
    <x v="5"/>
    <s v="STDA"/>
    <s v="DECI_STD_NVG"/>
    <m/>
    <m/>
    <s v="FMS R2RNVG01"/>
    <s v="10:30"/>
    <s v="11:30"/>
    <d v="1899-12-30T01:00:00"/>
    <d v="1899-12-30T10:30:00"/>
    <d v="1899-12-30T11:30:00"/>
    <d v="1899-12-30T01:00:00"/>
    <s v="DCO"/>
    <s v="N/A"/>
  </r>
  <r>
    <n v="14646"/>
    <x v="41"/>
    <x v="13"/>
    <s v=" IFTS LIFT 24-03 QATAR"/>
    <s v="QATAR"/>
    <n v="61"/>
    <s v="ACS"/>
    <n v="10"/>
    <s v="X"/>
    <m/>
    <x v="6"/>
    <s v="STDA"/>
    <s v="CAS_DECI"/>
    <m/>
    <m/>
    <s v="FMS CAS01"/>
    <s v="10:30"/>
    <s v="11:30"/>
    <d v="1899-12-30T01:00:00"/>
    <s v="10:30"/>
    <s v="11:30"/>
    <d v="1899-12-30T01:00:00"/>
    <s v="DCO"/>
    <s v="N/A"/>
  </r>
  <r>
    <n v="14647"/>
    <x v="41"/>
    <x v="13"/>
    <s v=" IFTS LIFT 24-03 QATAR"/>
    <s v="QATAR"/>
    <n v="57"/>
    <s v="ACS"/>
    <n v="17"/>
    <s v="X"/>
    <m/>
    <x v="5"/>
    <s v="STDA"/>
    <s v="DECI_STD_NVG"/>
    <m/>
    <m/>
    <s v="FMS NVG01"/>
    <s v="12:00"/>
    <s v="13:00"/>
    <d v="1899-12-30T01:00:00"/>
    <d v="1899-12-30T12:00:00"/>
    <d v="1899-12-30T13:00:00"/>
    <d v="1899-12-30T01:00:00"/>
    <s v="DCO"/>
    <s v="N/A"/>
  </r>
  <r>
    <n v="14648"/>
    <x v="41"/>
    <x v="13"/>
    <s v="LIFT IFTS 24-05 GER"/>
    <s v="IFTS"/>
    <n v="66"/>
    <s v="ACS"/>
    <n v="9"/>
    <m/>
    <s v="X"/>
    <x v="0"/>
    <s v="NET"/>
    <s v="DECI_STD"/>
    <m/>
    <n v="14649"/>
    <s v="FMSC BFM02"/>
    <s v="12:00"/>
    <s v="13:00"/>
    <d v="1899-12-30T01:00:00"/>
    <d v="1899-12-30T12:00:00"/>
    <d v="1899-12-30T13:00:00"/>
    <d v="1899-12-30T01:00:00"/>
    <s v="DCO"/>
    <s v="N/A"/>
  </r>
  <r>
    <n v="14649"/>
    <x v="41"/>
    <x v="13"/>
    <s v="LIFT 24-45 ITA"/>
    <s v="AMI"/>
    <n v="34"/>
    <s v="ACS"/>
    <n v="2"/>
    <s v="X"/>
    <m/>
    <x v="6"/>
    <s v="STDA"/>
    <s v="LOW LEVEL"/>
    <m/>
    <m/>
    <s v="SD SLL02"/>
    <s v="12:00"/>
    <s v="13:00"/>
    <d v="1899-12-30T01:00:00"/>
    <d v="1899-12-30T12:00:00"/>
    <d v="1899-12-30T13:00:00"/>
    <d v="1899-12-30T01:00:00"/>
    <s v="DCO"/>
    <s v="N/A"/>
  </r>
  <r>
    <n v="14650"/>
    <x v="41"/>
    <x v="13"/>
    <s v="LIFT IFTS 24-03 CAN"/>
    <s v="IFTS"/>
    <n v="38"/>
    <s v="IFTS"/>
    <n v="23"/>
    <m/>
    <s v="X"/>
    <x v="0"/>
    <s v="NET"/>
    <s v="DCA"/>
    <m/>
    <n v="14651"/>
    <s v="NET SMI02"/>
    <s v="13:30"/>
    <s v="14:30"/>
    <d v="1899-12-30T01:00:00"/>
    <s v="13:30"/>
    <s v="14:30"/>
    <d v="1899-12-30T01:00:00"/>
    <s v="DCO"/>
    <s v="N/A"/>
  </r>
  <r>
    <n v="14651"/>
    <x v="41"/>
    <x v="13"/>
    <s v="LIFT IFTS 24-03 CAN"/>
    <s v="IFTS"/>
    <n v="37"/>
    <s v="ACS"/>
    <n v="14"/>
    <m/>
    <s v="X"/>
    <x v="1"/>
    <s v="NET"/>
    <s v="DCA"/>
    <m/>
    <n v="14650"/>
    <s v="NET SMI02"/>
    <d v="1899-12-30T13:30:00"/>
    <d v="1899-12-30T14:30:00"/>
    <d v="1899-12-30T01:00:00"/>
    <d v="1899-12-30T13:30:00"/>
    <d v="1899-12-30T14:30:00"/>
    <d v="1899-12-30T01:00:00"/>
    <s v="DCO"/>
    <s v="N/A"/>
  </r>
  <r>
    <n v="14652"/>
    <x v="41"/>
    <x v="13"/>
    <s v="LIFT 24-43 ITA"/>
    <s v="AMI"/>
    <n v="68"/>
    <s v="ACS"/>
    <n v="1"/>
    <s v="X"/>
    <m/>
    <x v="6"/>
    <s v="STDA"/>
    <s v="DCA"/>
    <m/>
    <m/>
    <s v="SD BVR02"/>
    <s v="13:30"/>
    <s v="14:30"/>
    <d v="1899-12-30T01:00:00"/>
    <s v="13:30"/>
    <s v="14:30"/>
    <d v="1899-12-30T01:00:00"/>
    <s v="DCO"/>
    <s v="N/A"/>
  </r>
  <r>
    <n v="14653"/>
    <x v="41"/>
    <x v="13"/>
    <s v="LIFT 24-43 ITA"/>
    <s v="AMI"/>
    <n v="66"/>
    <s v="IFTS"/>
    <n v="9"/>
    <s v="X"/>
    <m/>
    <x v="5"/>
    <s v="STDA"/>
    <s v="DCA"/>
    <m/>
    <m/>
    <s v="SD BVR02"/>
    <s v="15:00"/>
    <s v="16:00"/>
    <d v="1899-12-30T01:00:00"/>
    <s v="15:00"/>
    <s v="16:00"/>
    <d v="1899-12-30T01:00:00"/>
    <s v="DCO"/>
    <s v="N/A"/>
  </r>
  <r>
    <n v="14654"/>
    <x v="41"/>
    <x v="13"/>
    <s v="LIFT IFTS 24-05 GER"/>
    <s v="IFTS"/>
    <n v="67"/>
    <s v="ACS"/>
    <n v="12"/>
    <m/>
    <s v="X"/>
    <x v="0"/>
    <s v="NET"/>
    <s v="DECI_STD"/>
    <m/>
    <n v="14655"/>
    <s v="FMSC BFM01"/>
    <s v="15:00"/>
    <s v="16:00"/>
    <d v="1899-12-30T01:00:00"/>
    <d v="1899-12-30T15:00:00"/>
    <d v="1899-12-30T16:00:00"/>
    <d v="1899-12-30T01:00:00"/>
    <s v="DCO"/>
    <s v="N/A"/>
  </r>
  <r>
    <n v="14655"/>
    <x v="41"/>
    <x v="13"/>
    <s v="IFTS LIFT 24-02 QATAR"/>
    <s v="QATAR"/>
    <n v="54"/>
    <s v="ACS"/>
    <n v="10"/>
    <s v="X"/>
    <m/>
    <x v="6"/>
    <s v="STDA"/>
    <s v="DECI_STD"/>
    <m/>
    <m/>
    <s v="PT ERT03"/>
    <s v="15:00"/>
    <s v="16:00"/>
    <d v="1899-12-30T01:00:00"/>
    <d v="1899-12-30T15:00:00"/>
    <d v="1899-12-30T16:00:00"/>
    <d v="1899-12-30T01:00:00"/>
    <s v="DCO"/>
    <s v="N/A"/>
  </r>
  <r>
    <n v="14656"/>
    <x v="42"/>
    <x v="13"/>
    <s v="LIFT IFTS 24-04 CAN"/>
    <s v="IFTS"/>
    <n v="54"/>
    <s v="ACS"/>
    <n v="12"/>
    <m/>
    <s v="X"/>
    <x v="0"/>
    <s v="NET"/>
    <s v="RNG_STD"/>
    <m/>
    <n v="14657"/>
    <s v="FMSC ARNG01"/>
    <s v="06:00"/>
    <s v="07:00"/>
    <d v="1899-12-30T01:00:00"/>
    <s v="06:00"/>
    <s v="07:00"/>
    <d v="1899-12-30T01:00:00"/>
    <s v="DCO"/>
    <s v="N/A"/>
  </r>
  <r>
    <n v="14657"/>
    <x v="42"/>
    <x v="13"/>
    <s v="IFTS LIFT 24-02 QATAR"/>
    <s v="QATAR"/>
    <n v="51"/>
    <s v="ACS"/>
    <n v="32"/>
    <s v="X"/>
    <m/>
    <x v="5"/>
    <s v="STDA"/>
    <s v="DECI_STD_NVG"/>
    <m/>
    <m/>
    <s v="FMS R2RNVG01"/>
    <s v="06:00"/>
    <s v="07:00"/>
    <d v="1899-12-30T01:00:00"/>
    <s v="06:00"/>
    <d v="1899-12-30T07:15:00"/>
    <d v="1899-12-30T01:15:00"/>
    <s v="DCO"/>
    <s v="N/A"/>
  </r>
  <r>
    <n v="14658"/>
    <x v="42"/>
    <x v="13"/>
    <s v="LIFT IFTS 24-04 JPN"/>
    <s v="IFTS"/>
    <n v="57"/>
    <s v="ACS"/>
    <n v="5"/>
    <m/>
    <s v="X"/>
    <x v="2"/>
    <s v="NET"/>
    <s v="LOW LEVEL"/>
    <m/>
    <n v="14659"/>
    <s v="NET TLL01"/>
    <s v="06:00"/>
    <s v="07:00"/>
    <d v="1899-12-30T01:00:00"/>
    <d v="1899-12-30T06:00:00"/>
    <d v="1899-12-30T07:00:00"/>
    <d v="1899-12-30T01:00:00"/>
    <s v="DCO"/>
    <s v="N/A"/>
  </r>
  <r>
    <n v="14659"/>
    <x v="42"/>
    <x v="13"/>
    <s v="LIFT IFTS 24-04 JPN"/>
    <s v="IFTS"/>
    <n v="55"/>
    <s v="ACS"/>
    <n v="10"/>
    <m/>
    <s v="X"/>
    <x v="3"/>
    <s v="NET"/>
    <s v="LOW LEVEL"/>
    <m/>
    <n v="14658"/>
    <s v="NET TLL01"/>
    <d v="1899-12-30T06:00:00"/>
    <d v="1899-12-30T07:00:00"/>
    <d v="1899-12-30T01:00:00"/>
    <d v="1899-12-30T06:00:00"/>
    <d v="1899-12-30T07:00:00"/>
    <d v="1899-12-30T01:00:00"/>
    <s v="DCO"/>
    <s v="N/A"/>
  </r>
  <r>
    <n v="14660"/>
    <x v="42"/>
    <x v="13"/>
    <s v="LIFT IFTS 24-04 CAN"/>
    <s v="IFTS"/>
    <n v="52"/>
    <s v="ACS"/>
    <n v="9"/>
    <m/>
    <s v="X"/>
    <x v="0"/>
    <s v="NET"/>
    <s v="RNG_STD"/>
    <m/>
    <n v="14661"/>
    <s v="FMSC ARNG01"/>
    <s v="07:30"/>
    <s v="08:30"/>
    <d v="1899-12-30T01:00:00"/>
    <s v="07:30"/>
    <s v="08:30"/>
    <d v="1899-12-30T01:00:00"/>
    <s v="DCO"/>
    <s v="N/A"/>
  </r>
  <r>
    <n v="14661"/>
    <x v="42"/>
    <x v="13"/>
    <s v="IFTS LIFT 24-02 QATAR"/>
    <s v="QATAR"/>
    <n v="50"/>
    <s v="ACS"/>
    <n v="2"/>
    <s v="X"/>
    <m/>
    <x v="5"/>
    <s v="STDA"/>
    <s v="DECI_STD_NVG"/>
    <m/>
    <m/>
    <s v="FMS R2RNVG01"/>
    <s v="07:30"/>
    <s v="08:30"/>
    <d v="1899-12-30T01:00:00"/>
    <s v="07:30"/>
    <s v="08:30"/>
    <d v="1899-12-30T01:00:00"/>
    <s v="DCO"/>
    <s v="N/A"/>
  </r>
  <r>
    <n v="14662"/>
    <x v="42"/>
    <x v="13"/>
    <s v=" IFTS LIFT 24-03 QATAR"/>
    <s v="QATAR"/>
    <n v="56"/>
    <s v="ACS"/>
    <n v="14"/>
    <s v="X"/>
    <m/>
    <x v="6"/>
    <s v="STDA"/>
    <s v="CAS_DECI"/>
    <m/>
    <m/>
    <s v="FMS CAS02"/>
    <s v="07:30"/>
    <s v="08:30"/>
    <d v="1899-12-30T01:00:00"/>
    <s v="07:30"/>
    <s v="08:30"/>
    <d v="1899-12-30T01:00:00"/>
    <s v="DCO"/>
    <s v="N/A"/>
  </r>
  <r>
    <n v="14663"/>
    <x v="46"/>
    <x v="14"/>
    <s v="LIFT IFTS 24-03 SAUDI"/>
    <s v="IFTS"/>
    <n v="46"/>
    <s v="ACS"/>
    <n v="17"/>
    <m/>
    <s v="X"/>
    <x v="0"/>
    <s v="NET"/>
    <s v="DECI_STD"/>
    <m/>
    <n v="14664"/>
    <s v="FMSC DACM01"/>
    <s v="13:30"/>
    <s v="14:30"/>
    <d v="1899-12-30T01:00:00"/>
    <s v="13:30"/>
    <s v="14:30"/>
    <d v="1899-12-30T01:00:00"/>
    <s v="RSLD"/>
    <s v="CD3"/>
  </r>
  <r>
    <n v="14664"/>
    <x v="46"/>
    <x v="14"/>
    <s v="IP"/>
    <s v="Support IFTS"/>
    <n v="60"/>
    <s v="IFTS"/>
    <n v="23"/>
    <m/>
    <s v="X"/>
    <x v="4"/>
    <s v="NET"/>
    <s v="DECI_STD"/>
    <m/>
    <n v="14672"/>
    <s v="SUPP"/>
    <s v="13:30"/>
    <s v="14:30"/>
    <d v="1899-12-30T01:00:00"/>
    <d v="1899-12-30T13:30:00"/>
    <d v="1899-12-30T14:20:00"/>
    <d v="1899-12-30T00:50:00"/>
    <s v="DCO"/>
    <s v="N/A"/>
  </r>
  <r>
    <n v="14665"/>
    <x v="42"/>
    <x v="13"/>
    <s v="LIFT IFTS 24-05 GER"/>
    <s v="IFTS"/>
    <n v="66"/>
    <s v="ACS"/>
    <n v="12"/>
    <m/>
    <s v="X"/>
    <x v="0"/>
    <s v="NET"/>
    <s v="DECI_STD"/>
    <m/>
    <n v="14666"/>
    <s v="FMSC OBFM01"/>
    <s v="09:00"/>
    <s v="10:00"/>
    <d v="1899-12-30T01:00:00"/>
    <s v="09:00"/>
    <s v="10:00"/>
    <d v="1899-12-30T01:00:00"/>
    <s v="DCO"/>
    <s v="N/A"/>
  </r>
  <r>
    <n v="14666"/>
    <x v="42"/>
    <x v="13"/>
    <s v="IFTS LIFT 24-02 QATAR"/>
    <s v="QATAR"/>
    <n v="54"/>
    <s v="ACS"/>
    <n v="32"/>
    <s v="X"/>
    <m/>
    <x v="5"/>
    <s v="STDA"/>
    <s v="DECI_STD_NVG"/>
    <m/>
    <m/>
    <s v="FMS R2RNVG01"/>
    <s v="09:00"/>
    <s v="10:00"/>
    <d v="1899-12-30T01:00:00"/>
    <s v="09:00"/>
    <s v="10:00"/>
    <d v="1899-12-30T01:00:00"/>
    <s v="DCO"/>
    <s v="N/A"/>
  </r>
  <r>
    <n v="14667"/>
    <x v="42"/>
    <x v="13"/>
    <s v="IP"/>
    <s v="ACS"/>
    <n v="8"/>
    <s v="ACS"/>
    <n v="5"/>
    <m/>
    <s v="X"/>
    <x v="6"/>
    <s v="STDA"/>
    <s v="AAR"/>
    <m/>
    <m/>
    <s v="FMS AAR01"/>
    <s v="09:00"/>
    <s v="10:00"/>
    <d v="1899-12-30T01:00:00"/>
    <s v="09:00"/>
    <d v="1899-12-30T09:40:00"/>
    <d v="1899-12-30T00:40:00"/>
    <s v="DCO"/>
    <s v="N/A"/>
  </r>
  <r>
    <n v="14668"/>
    <x v="42"/>
    <x v="13"/>
    <s v="LIFT IFTS 24-05 GER"/>
    <s v="IFTS"/>
    <n v="67"/>
    <s v="ACS"/>
    <n v="9"/>
    <m/>
    <s v="X"/>
    <x v="0"/>
    <s v="NET"/>
    <s v="DECI_STD"/>
    <m/>
    <n v="14669"/>
    <s v="FMSC BFM02"/>
    <s v="10:30"/>
    <s v="11:30"/>
    <d v="1899-12-30T01:00:00"/>
    <s v="10:30"/>
    <s v="11:30"/>
    <d v="1899-12-30T01:00:00"/>
    <s v="DCO"/>
    <s v="N/A"/>
  </r>
  <r>
    <n v="14669"/>
    <x v="42"/>
    <x v="13"/>
    <s v="IFTS LIFT 24-02 QATAR"/>
    <s v="QATAR"/>
    <n v="53"/>
    <s v="ACS"/>
    <n v="10"/>
    <s v="X"/>
    <m/>
    <x v="5"/>
    <s v="STDA"/>
    <s v="DECI_STD_NVG"/>
    <m/>
    <m/>
    <s v="FMS R2RNVG02"/>
    <s v="10:30"/>
    <s v="11:30"/>
    <d v="1899-12-30T01:00:00"/>
    <d v="1899-12-30T10:30:00"/>
    <d v="1899-12-30T11:30:00"/>
    <d v="1899-12-30T01:00:00"/>
    <s v="DCO"/>
    <s v="N/A"/>
  </r>
  <r>
    <n v="14670"/>
    <x v="42"/>
    <x v="13"/>
    <s v=" IFTS LIFT 24-03 QATAR"/>
    <s v="QATAR"/>
    <n v="61"/>
    <s v="ACS"/>
    <n v="1"/>
    <s v="X"/>
    <m/>
    <x v="6"/>
    <s v="STDA"/>
    <s v="CAS_DECI"/>
    <m/>
    <m/>
    <s v="FMS CAS02"/>
    <s v="10:30"/>
    <s v="11:30"/>
    <d v="1899-12-30T01:00:00"/>
    <d v="1899-12-30T10:30:00"/>
    <d v="1899-12-30T11:30:00"/>
    <d v="1899-12-30T01:00:00"/>
    <s v="DCO"/>
    <s v="N/A"/>
  </r>
  <r>
    <n v="14671"/>
    <x v="42"/>
    <x v="13"/>
    <s v="LIFT 24-03 SNG"/>
    <s v="IFTS"/>
    <n v="43"/>
    <s v="ACS"/>
    <n v="20"/>
    <m/>
    <s v="X"/>
    <x v="0"/>
    <s v="NET"/>
    <s v="DCA"/>
    <m/>
    <n v="14672"/>
    <s v="NET DCA01"/>
    <s v="12:00"/>
    <s v="13:00"/>
    <d v="1899-12-30T01:00:00"/>
    <s v="12:00"/>
    <s v="13:00"/>
    <d v="1899-12-30T01:00:00"/>
    <s v="DCO"/>
    <s v="N/A"/>
  </r>
  <r>
    <n v="14672"/>
    <x v="42"/>
    <x v="13"/>
    <s v="LIFT 24-03 SNG"/>
    <s v="IFTS"/>
    <n v="44"/>
    <s v="ACS"/>
    <n v="17"/>
    <m/>
    <s v="X"/>
    <x v="1"/>
    <s v="NET"/>
    <s v="DCA"/>
    <m/>
    <n v="14671"/>
    <s v="NET DCA01"/>
    <d v="1899-12-30T12:00:00"/>
    <d v="1899-12-30T13:00:00"/>
    <d v="1899-12-30T01:00:00"/>
    <d v="1899-12-30T12:00:00"/>
    <d v="1899-12-30T13:00:00"/>
    <d v="1899-12-30T01:00:00"/>
    <s v="DCO"/>
    <s v="N/A"/>
  </r>
  <r>
    <n v="14673"/>
    <x v="42"/>
    <x v="13"/>
    <s v="IFTS LIFT 24-02 QATAR"/>
    <s v="QATAR"/>
    <n v="51"/>
    <s v="IFTS"/>
    <n v="22"/>
    <s v="X"/>
    <m/>
    <x v="5"/>
    <s v="STDA"/>
    <s v="DECI_STD_NVG"/>
    <m/>
    <m/>
    <s v="FMS R2RNVG02"/>
    <s v="12:00"/>
    <s v="13:00"/>
    <d v="1899-12-30T01:00:00"/>
    <d v="1899-12-30T12:00:00"/>
    <d v="1899-12-30T13:00:00"/>
    <d v="1899-12-30T01:00:00"/>
    <s v="DCO"/>
    <s v="N/A"/>
  </r>
  <r>
    <n v="14674"/>
    <x v="42"/>
    <x v="13"/>
    <s v="LIFT IFTS 25-01 HUN"/>
    <s v="IFTS"/>
    <n v="70"/>
    <s v="IFTS"/>
    <n v="23"/>
    <m/>
    <s v="X"/>
    <x v="6"/>
    <s v="STDA"/>
    <s v="DECI_STD"/>
    <m/>
    <m/>
    <s v="PT NAV01"/>
    <s v="12:00"/>
    <s v="13:00"/>
    <d v="1899-12-30T01:00:00"/>
    <d v="1899-12-30T12:00:00"/>
    <d v="1899-12-30T13:00:00"/>
    <d v="1899-12-30T01:00:00"/>
    <s v="DCO"/>
    <s v="N/A"/>
  </r>
  <r>
    <n v="14675"/>
    <x v="42"/>
    <x v="13"/>
    <s v="LIFT 24-44 ITA"/>
    <s v="AMI"/>
    <n v="70"/>
    <s v="ACS"/>
    <n v="14"/>
    <s v="X"/>
    <m/>
    <x v="0"/>
    <s v="NET"/>
    <s v="DECI_STD"/>
    <m/>
    <n v="14676"/>
    <s v="SD DACM01"/>
    <s v="13:30"/>
    <s v="14:30"/>
    <d v="1899-12-30T01:00:00"/>
    <d v="1899-12-30T13:30:00"/>
    <d v="1899-12-30T14:30:00"/>
    <d v="1899-12-30T01:00:00"/>
    <s v="DCO"/>
    <s v="N/A"/>
  </r>
  <r>
    <n v="14676"/>
    <x v="42"/>
    <x v="13"/>
    <s v="LIFT IFTS 25-01 SGP"/>
    <s v="IFTS"/>
    <n v="69"/>
    <s v="ACS"/>
    <n v="1"/>
    <m/>
    <s v="X"/>
    <x v="5"/>
    <s v="STDA"/>
    <s v="DECI_STD"/>
    <m/>
    <m/>
    <s v="FMS NIT01"/>
    <s v="13:30"/>
    <s v="14:30"/>
    <d v="1899-12-30T01:00:00"/>
    <d v="1899-12-30T13:30:00"/>
    <d v="1899-12-30T14:30:00"/>
    <d v="1899-12-30T01:00:00"/>
    <s v="DCO"/>
    <s v="N/A"/>
  </r>
  <r>
    <n v="14677"/>
    <x v="42"/>
    <x v="13"/>
    <s v="IFTS LIFT 24-02 QATAR"/>
    <s v="QATAR"/>
    <n v="53"/>
    <s v="ACS"/>
    <n v="17"/>
    <s v="X"/>
    <m/>
    <x v="0"/>
    <s v="NET"/>
    <s v="DCA"/>
    <m/>
    <n v="14678"/>
    <s v="NET ADCA01"/>
    <s v="15:00"/>
    <s v="16:00"/>
    <d v="1899-12-30T01:00:00"/>
    <d v="1899-12-30T15:00:00"/>
    <d v="1899-12-30T16:00:00"/>
    <d v="1899-12-30T01:00:00"/>
    <s v="DCO"/>
    <s v="N/A"/>
  </r>
  <r>
    <n v="14678"/>
    <x v="42"/>
    <x v="13"/>
    <s v="IFTS LIFT 24-02 QATAR"/>
    <s v="QATAR"/>
    <n v="54"/>
    <s v="IFTS"/>
    <n v="9"/>
    <s v="X"/>
    <m/>
    <x v="1"/>
    <s v="NET"/>
    <s v="DCA"/>
    <m/>
    <n v="14677"/>
    <s v="NET ADCA01"/>
    <d v="1899-12-30T15:00:00"/>
    <d v="1899-12-30T16:00:00"/>
    <d v="1899-12-30T01:00:00"/>
    <d v="1899-12-30T15:00:00"/>
    <d v="1899-12-30T16:00:00"/>
    <d v="1899-12-30T01:00:00"/>
    <s v="DCO"/>
    <s v="N/A"/>
  </r>
  <r>
    <n v="14679"/>
    <x v="42"/>
    <x v="13"/>
    <s v="LIFT IFTS 25-01 SGP"/>
    <s v="IFTS"/>
    <n v="68"/>
    <s v="IFTS"/>
    <n v="22"/>
    <m/>
    <s v="X"/>
    <x v="5"/>
    <s v="STDA"/>
    <s v="DECI_STD"/>
    <m/>
    <m/>
    <s v="FMS NIT01"/>
    <s v="15:00"/>
    <s v="16:00"/>
    <d v="1899-12-30T01:00:00"/>
    <d v="1899-12-30T15:00:00"/>
    <d v="1899-12-30T16:00:00"/>
    <d v="1899-12-30T01:00:00"/>
    <s v="DCO"/>
    <s v="N/A"/>
  </r>
  <r>
    <n v="14680"/>
    <x v="43"/>
    <x v="13"/>
    <s v=" IFTS LIFT 24-03 QATAR"/>
    <s v="QATAR"/>
    <n v="58"/>
    <s v="IFTS"/>
    <n v="22"/>
    <s v="X"/>
    <m/>
    <x v="5"/>
    <s v="STDA"/>
    <s v="CAS_DECI"/>
    <m/>
    <m/>
    <s v="FMS CAS01"/>
    <s v="06:00"/>
    <s v="07:00"/>
    <d v="1899-12-30T01:00:00"/>
    <d v="1899-12-30T06:00:00"/>
    <d v="1899-12-30T07:15:00"/>
    <d v="1899-12-30T01:15:00"/>
    <s v="DCO"/>
    <s v="N/A"/>
  </r>
  <r>
    <n v="14681"/>
    <x v="43"/>
    <x v="13"/>
    <s v="LIFT IFTS 24-04 JPN"/>
    <s v="IFTS"/>
    <n v="55"/>
    <s v="ACS"/>
    <n v="10"/>
    <m/>
    <s v="X"/>
    <x v="2"/>
    <s v="NET"/>
    <s v="LOW LEVEL"/>
    <m/>
    <n v="14682"/>
    <s v="NET TLL02"/>
    <s v="06:00"/>
    <s v="07:00"/>
    <d v="1899-12-30T01:00:00"/>
    <s v="06:00"/>
    <d v="1899-12-30T07:10:00"/>
    <d v="1899-12-30T01:10:00"/>
    <s v="DCO"/>
    <s v="N/A"/>
  </r>
  <r>
    <n v="14682"/>
    <x v="43"/>
    <x v="13"/>
    <s v="LIFT IFTS 24-04 JPN"/>
    <s v="IFTS"/>
    <n v="57"/>
    <s v="IFTS"/>
    <n v="23"/>
    <m/>
    <s v="X"/>
    <x v="3"/>
    <s v="NET"/>
    <s v="LOW LEVEL"/>
    <m/>
    <n v="14681"/>
    <s v="NET TLL02"/>
    <d v="1899-12-30T06:00:00"/>
    <d v="1899-12-30T07:00:00"/>
    <d v="1899-12-30T01:00:00"/>
    <d v="1899-12-30T06:00:00"/>
    <d v="1899-12-30T07:10:00"/>
    <d v="1899-12-30T01:10:00"/>
    <s v="DCO"/>
    <s v="N/A"/>
  </r>
  <r>
    <n v="14683"/>
    <x v="43"/>
    <x v="13"/>
    <s v="LIFT IFTS 24-04 CAN"/>
    <s v="IFTS"/>
    <n v="53"/>
    <s v="ACS"/>
    <n v="9"/>
    <m/>
    <s v="X"/>
    <x v="0"/>
    <s v="NET"/>
    <s v="RNG_STD"/>
    <m/>
    <n v="14684"/>
    <s v="FMSC ARNG01"/>
    <s v="07:30"/>
    <s v="08:30"/>
    <d v="1899-12-30T01:00:00"/>
    <d v="1899-12-30T07:30:00"/>
    <d v="1899-12-30T08:30:00"/>
    <d v="1899-12-30T01:00:00"/>
    <s v="DCO"/>
    <s v="N/A"/>
  </r>
  <r>
    <n v="14684"/>
    <x v="43"/>
    <x v="13"/>
    <s v=" IFTS LIFT 24-03 QATAR"/>
    <s v="QATAR"/>
    <n v="57"/>
    <s v="IFTS"/>
    <n v="5"/>
    <s v="X"/>
    <m/>
    <x v="5"/>
    <s v="STDA"/>
    <s v="CAS_DECI"/>
    <m/>
    <m/>
    <s v="FMS CAS01"/>
    <s v="07:30"/>
    <s v="08:30"/>
    <d v="1899-12-30T01:00:00"/>
    <d v="1899-12-30T07:30:00"/>
    <d v="1899-12-30T08:30:00"/>
    <d v="1899-12-30T01:00:00"/>
    <s v="DCO"/>
    <s v="N/A"/>
  </r>
  <r>
    <n v="14685"/>
    <x v="43"/>
    <x v="13"/>
    <s v="LIFT IFTS 25-01 HUN"/>
    <s v="IFTS"/>
    <n v="70"/>
    <s v="ACS"/>
    <n v="14"/>
    <m/>
    <s v="X"/>
    <x v="6"/>
    <s v="STDA"/>
    <s v="DECI_STD"/>
    <m/>
    <m/>
    <s v="PT NAV02"/>
    <s v="07:30"/>
    <s v="08:30"/>
    <d v="1899-12-30T01:00:00"/>
    <s v="07:30"/>
    <s v="08:30"/>
    <d v="1899-12-30T01:00:00"/>
    <s v="DCO"/>
    <s v="N/A"/>
  </r>
  <r>
    <n v="14686"/>
    <x v="43"/>
    <x v="13"/>
    <s v="LIFT IFTS 24-04 CAN"/>
    <s v="IFTS"/>
    <n v="51"/>
    <s v="IFTS"/>
    <n v="23"/>
    <m/>
    <s v="X"/>
    <x v="0"/>
    <s v="NET"/>
    <s v="RNG_STD"/>
    <m/>
    <n v="14687"/>
    <s v="FMSC ARNG01"/>
    <s v="09:00"/>
    <s v="10:00"/>
    <d v="1899-12-30T01:00:00"/>
    <s v="09:00"/>
    <s v="10:00"/>
    <d v="1899-12-30T01:00:00"/>
    <s v="DCO"/>
    <s v="N/A"/>
  </r>
  <r>
    <n v="14687"/>
    <x v="43"/>
    <x v="13"/>
    <s v="LIFT IFTS 24-05 AUT"/>
    <s v="IFTS"/>
    <n v="64"/>
    <s v="ACS"/>
    <n v="32"/>
    <m/>
    <s v="X"/>
    <x v="5"/>
    <s v="STDA"/>
    <s v="DECI_STD_NVG"/>
    <m/>
    <m/>
    <s v="FMS NVG01"/>
    <s v="09:00"/>
    <s v="10:00"/>
    <d v="1899-12-30T01:00:00"/>
    <d v="1899-12-30T09:00:00"/>
    <d v="1899-12-30T10:00:00"/>
    <d v="1899-12-30T01:00:00"/>
    <s v="DCO"/>
    <s v="N/A"/>
  </r>
  <r>
    <n v="14688"/>
    <x v="43"/>
    <x v="13"/>
    <s v="LIP 24-04 CAN"/>
    <s v="IFTS"/>
    <n v="50"/>
    <s v="ACS"/>
    <n v="10"/>
    <m/>
    <s v="X"/>
    <x v="6"/>
    <s v="STDA"/>
    <s v="LOW LEVEL"/>
    <m/>
    <m/>
    <s v="SD SLL01"/>
    <s v="09:00"/>
    <s v="10:00"/>
    <d v="1899-12-30T01:00:00"/>
    <d v="1899-12-30T09:00:00"/>
    <d v="1899-12-30T10:00:00"/>
    <d v="1899-12-30T01:00:00"/>
    <s v="DCO"/>
    <s v="N/A"/>
  </r>
  <r>
    <n v="14689"/>
    <x v="43"/>
    <x v="13"/>
    <s v="IFTS LIFT 24-02 QATAR"/>
    <s v="QATAR"/>
    <n v="54"/>
    <s v="ACS"/>
    <n v="1"/>
    <s v="X"/>
    <m/>
    <x v="0"/>
    <s v="NET"/>
    <s v="DCA"/>
    <m/>
    <n v="14690"/>
    <s v="NET ADCA02"/>
    <s v="10:30"/>
    <s v="11:30"/>
    <d v="1899-12-30T01:00:00"/>
    <s v="10:30"/>
    <s v="11:30"/>
    <d v="1899-12-30T01:00:00"/>
    <s v="DCO"/>
    <s v="N/A"/>
  </r>
  <r>
    <n v="14690"/>
    <x v="43"/>
    <x v="13"/>
    <s v="IFTS LIFT 24-02 QATAR"/>
    <s v="QATAR"/>
    <n v="53"/>
    <s v="ACS"/>
    <n v="5"/>
    <s v="X"/>
    <m/>
    <x v="1"/>
    <s v="NET"/>
    <s v="DCA"/>
    <m/>
    <n v="14689"/>
    <s v="NET ADCA02"/>
    <d v="1899-12-30T10:30:00"/>
    <d v="1899-12-30T11:30:00"/>
    <d v="1899-12-30T01:00:00"/>
    <d v="1899-12-30T10:30:00"/>
    <d v="1899-12-30T11:30:00"/>
    <d v="1899-12-30T01:00:00"/>
    <s v="DCO"/>
    <s v="N/A"/>
  </r>
  <r>
    <n v="14691"/>
    <x v="43"/>
    <x v="13"/>
    <s v="LIFT IFTS 24-05 AUT"/>
    <s v="IFTS"/>
    <n v="65"/>
    <s v="ACS"/>
    <n v="9"/>
    <m/>
    <s v="X"/>
    <x v="5"/>
    <s v="STDA"/>
    <s v="DECI_STD_NVG"/>
    <m/>
    <m/>
    <s v="FMS NVG01"/>
    <s v="10:30"/>
    <s v="11:30"/>
    <d v="1899-12-30T01:00:00"/>
    <s v="10:30"/>
    <s v="11:30"/>
    <d v="1899-12-30T01:00:00"/>
    <s v="DCO"/>
    <s v="N/A"/>
  </r>
  <r>
    <n v="14692"/>
    <x v="43"/>
    <x v="13"/>
    <s v="LIFT 24-45 ITA"/>
    <s v="AMI"/>
    <n v="34"/>
    <s v="ACS"/>
    <n v="14"/>
    <s v="X"/>
    <m/>
    <x v="6"/>
    <s v="STDA"/>
    <s v="AAR"/>
    <m/>
    <m/>
    <s v="SD AAR01"/>
    <s v="10:30"/>
    <s v="11:30"/>
    <d v="1899-12-30T01:00:00"/>
    <d v="1899-12-30T10:30:00"/>
    <d v="1899-12-30T11:30:00"/>
    <d v="1899-12-30T01:00:00"/>
    <s v="DCO"/>
    <s v="N/A"/>
  </r>
  <r>
    <n v="14693"/>
    <x v="43"/>
    <x v="13"/>
    <s v="LIFT IFTS 24-03 CAN"/>
    <s v="IFTS"/>
    <n v="37"/>
    <s v="IFTS"/>
    <n v="9"/>
    <m/>
    <s v="X"/>
    <x v="0"/>
    <s v="NET"/>
    <s v="BTAG_DECI"/>
    <m/>
    <n v="14694"/>
    <s v="NET BTAG01"/>
    <s v="12:00"/>
    <s v="13:00"/>
    <d v="1899-12-30T01:00:00"/>
    <d v="1899-12-30T12:00:00"/>
    <d v="1899-12-30T13:00:00"/>
    <d v="1899-12-30T01:00:00"/>
    <s v="DCO"/>
    <s v="N/A"/>
  </r>
  <r>
    <n v="14694"/>
    <x v="43"/>
    <x v="13"/>
    <s v="LIFT IFTS 24-03 CAN"/>
    <s v="IFTS"/>
    <n v="38"/>
    <s v="ACS"/>
    <n v="2"/>
    <m/>
    <s v="X"/>
    <x v="1"/>
    <s v="NET"/>
    <s v="BTAG_DECI"/>
    <m/>
    <n v="14693"/>
    <s v="NET BTAG01"/>
    <d v="1899-12-30T12:00:00"/>
    <d v="1899-12-30T13:00:00"/>
    <d v="1899-12-30T01:00:00"/>
    <d v="1899-12-30T12:00:00"/>
    <d v="1899-12-30T13:00:00"/>
    <d v="1899-12-30T01:00:00"/>
    <s v="DCO"/>
    <s v="N/A"/>
  </r>
  <r>
    <n v="14695"/>
    <x v="43"/>
    <x v="13"/>
    <s v="LIFT IFTS 24-05 GER"/>
    <s v="IFTS"/>
    <n v="67"/>
    <s v="ACS"/>
    <n v="17"/>
    <m/>
    <s v="X"/>
    <x v="5"/>
    <s v="STDA"/>
    <s v="AAR"/>
    <m/>
    <m/>
    <s v="PT AAR01"/>
    <s v="12:00"/>
    <s v="13:00"/>
    <d v="1899-12-30T01:00:00"/>
    <s v="12:00"/>
    <s v="13:00"/>
    <d v="1899-12-30T01:00:00"/>
    <s v="DCO"/>
    <s v="N/A"/>
  </r>
  <r>
    <n v="14696"/>
    <x v="43"/>
    <x v="13"/>
    <s v="LIFT IFTS 24-05 GER"/>
    <s v="IFTS"/>
    <n v="66"/>
    <s v="ACS"/>
    <n v="12"/>
    <m/>
    <s v="X"/>
    <x v="6"/>
    <s v="STDA"/>
    <s v="AAR"/>
    <m/>
    <m/>
    <s v="PT AAR01"/>
    <s v="12:00"/>
    <s v="13:00"/>
    <d v="1899-12-30T01:00:00"/>
    <d v="1899-12-30T12:00:00"/>
    <d v="1899-12-30T13:00:00"/>
    <d v="1899-12-30T01:00:00"/>
    <s v="DCO"/>
    <s v="N/A"/>
  </r>
  <r>
    <n v="14697"/>
    <x v="43"/>
    <x v="13"/>
    <s v="LIFT IFTS 24-03 UK"/>
    <s v="IFTS"/>
    <n v="39"/>
    <s v="ACS"/>
    <n v="9"/>
    <m/>
    <s v="X"/>
    <x v="0"/>
    <s v="NET"/>
    <s v="BTAG_DECI"/>
    <m/>
    <n v="14698"/>
    <s v="NET BTAG01"/>
    <s v="13:30"/>
    <s v="14:30"/>
    <d v="1899-12-30T01:00:00"/>
    <d v="1899-12-30T13:30:00"/>
    <d v="1899-12-30T14:30:00"/>
    <d v="1899-12-30T01:00:00"/>
    <s v="DCO"/>
    <s v="N/A"/>
  </r>
  <r>
    <n v="14698"/>
    <x v="43"/>
    <x v="13"/>
    <s v="LIFT IFTS 24-03 UK"/>
    <s v="IFTS"/>
    <n v="40"/>
    <s v="ACS"/>
    <n v="14"/>
    <m/>
    <s v="X"/>
    <x v="1"/>
    <s v="NET"/>
    <s v="BTAG_DECI"/>
    <m/>
    <n v="14697"/>
    <s v="NET BTAG01"/>
    <d v="1899-12-30T13:30:00"/>
    <d v="1899-12-30T14:30:00"/>
    <d v="1899-12-30T01:00:00"/>
    <d v="1899-12-30T13:30:00"/>
    <d v="1899-12-30T14:30:00"/>
    <d v="1899-12-30T01:00:00"/>
    <s v="DCO"/>
    <s v="N/A"/>
  </r>
  <r>
    <n v="14699"/>
    <x v="43"/>
    <x v="13"/>
    <s v="LIP 24-04 CAN"/>
    <s v="IFTS"/>
    <n v="50"/>
    <s v="ACS"/>
    <n v="1"/>
    <m/>
    <s v="X"/>
    <x v="5"/>
    <s v="STDA"/>
    <s v="LOW LEVEL"/>
    <m/>
    <m/>
    <s v="SD SLL02"/>
    <s v="13:30"/>
    <s v="14:30"/>
    <d v="1899-12-30T01:00:00"/>
    <d v="1899-12-30T13:30:00"/>
    <d v="1899-12-30T14:30:00"/>
    <d v="1899-12-30T01:00:00"/>
    <s v="DCO"/>
    <s v="N/A"/>
  </r>
  <r>
    <n v="14700"/>
    <x v="43"/>
    <x v="13"/>
    <s v="LIFT IFTS 25-01 SGP"/>
    <s v="IFTS"/>
    <n v="69"/>
    <s v="ACS"/>
    <n v="5"/>
    <m/>
    <s v="X"/>
    <x v="6"/>
    <s v="STDA"/>
    <s v="DECI_STD"/>
    <m/>
    <m/>
    <s v="PT NAV02"/>
    <s v="13:30"/>
    <s v="14:30"/>
    <d v="1899-12-30T01:00:00"/>
    <d v="1899-12-30T13:30:00"/>
    <d v="1899-12-30T14:30:00"/>
    <d v="1899-12-30T01:00:00"/>
    <s v="DCO"/>
    <s v="N/A"/>
  </r>
  <r>
    <n v="14701"/>
    <x v="43"/>
    <x v="13"/>
    <s v="LIFT 24-44 ITA"/>
    <s v="AMI"/>
    <n v="72"/>
    <s v="ACS"/>
    <n v="12"/>
    <s v="X"/>
    <m/>
    <x v="0"/>
    <s v="NET"/>
    <s v="DECI_STD"/>
    <m/>
    <n v="14702"/>
    <s v="SD OACM01"/>
    <s v="15:00"/>
    <s v="16:00"/>
    <d v="1899-12-30T01:00:00"/>
    <d v="1899-12-30T15:00:00"/>
    <d v="1899-12-30T16:00:00"/>
    <d v="1899-12-30T01:00:00"/>
    <s v="DCO"/>
    <s v="N/A"/>
  </r>
  <r>
    <n v="14702"/>
    <x v="43"/>
    <x v="13"/>
    <s v="LIFT IFTS 25-01 SGP"/>
    <s v="IFTS"/>
    <n v="68"/>
    <s v="ACS"/>
    <n v="2"/>
    <m/>
    <s v="X"/>
    <x v="5"/>
    <s v="STDA"/>
    <s v="DECI_STD"/>
    <m/>
    <m/>
    <s v="PT NAV01"/>
    <s v="15:00"/>
    <s v="16:00"/>
    <d v="1899-12-30T01:00:00"/>
    <d v="1899-12-30T15:00:00"/>
    <d v="1899-12-30T16:00:00"/>
    <d v="1899-12-30T01:00:00"/>
    <s v="DCO"/>
    <s v="N/A"/>
  </r>
  <r>
    <n v="14703"/>
    <x v="44"/>
    <x v="13"/>
    <s v="LIFT 24-44 ITA"/>
    <s v="AMI"/>
    <n v="72"/>
    <s v="ACS"/>
    <n v="32"/>
    <s v="X"/>
    <m/>
    <x v="0"/>
    <s v="NET"/>
    <s v="DECI_STD"/>
    <m/>
    <n v="14704"/>
    <s v="SD OACM02"/>
    <s v="06:00"/>
    <s v="07:00"/>
    <d v="1899-12-30T01:00:00"/>
    <s v="06:00"/>
    <s v="07:00"/>
    <d v="1899-12-30T01:00:00"/>
    <s v="DCO"/>
    <s v="N/A"/>
  </r>
  <r>
    <n v="14704"/>
    <x v="44"/>
    <x v="13"/>
    <s v="IFTS LIFT 24-02 QATAR"/>
    <s v="QATAR"/>
    <n v="55"/>
    <s v="IFTS"/>
    <n v="22"/>
    <s v="X"/>
    <m/>
    <x v="6"/>
    <s v="STDA"/>
    <s v="BRV_R2R_STD"/>
    <m/>
    <m/>
    <s v="PT R2R01"/>
    <s v="06:00"/>
    <s v="07:00"/>
    <d v="1899-12-30T01:00:00"/>
    <d v="1899-12-30T06:10:00"/>
    <d v="1899-12-30T07:10:00"/>
    <d v="1899-12-30T01:00:00"/>
    <s v="DCO"/>
    <s v="N/A"/>
  </r>
  <r>
    <n v="14705"/>
    <x v="44"/>
    <x v="13"/>
    <s v="LIFT IFTS 24-04 HUN"/>
    <s v="IFTS"/>
    <n v="62"/>
    <s v="ACS"/>
    <n v="9"/>
    <m/>
    <s v="X"/>
    <x v="0"/>
    <s v="NET"/>
    <s v="RNG_STD"/>
    <m/>
    <n v="14706"/>
    <s v="FMSC ARNG02"/>
    <s v="07:30"/>
    <s v="08:30"/>
    <d v="1899-12-30T01:00:00"/>
    <s v="07:30"/>
    <s v="08:30"/>
    <d v="1899-12-30T01:00:00"/>
    <s v="DCO"/>
    <s v="N/A"/>
  </r>
  <r>
    <n v="14706"/>
    <x v="44"/>
    <x v="13"/>
    <s v="LIFT IFTS 24-04 JPN"/>
    <s v="IFTS"/>
    <n v="57"/>
    <s v="ACS"/>
    <n v="14"/>
    <m/>
    <s v="X"/>
    <x v="2"/>
    <s v="NET"/>
    <s v="LOW LEVEL"/>
    <m/>
    <n v="14707"/>
    <s v="NET TLL03"/>
    <s v="07:30"/>
    <s v="08:30"/>
    <d v="1899-12-30T01:00:00"/>
    <s v="07:30"/>
    <s v="08:30"/>
    <d v="1899-12-30T01:00:00"/>
    <s v="DCO"/>
    <s v="N/A"/>
  </r>
  <r>
    <n v="14707"/>
    <x v="44"/>
    <x v="13"/>
    <s v="LIFT IFTS 24-04 JPN"/>
    <s v="IFTS"/>
    <n v="55"/>
    <s v="ACS"/>
    <n v="10"/>
    <m/>
    <s v="X"/>
    <x v="3"/>
    <s v="NET"/>
    <s v="LOW LEVEL"/>
    <m/>
    <n v="14706"/>
    <s v="NET TLL03"/>
    <d v="1899-12-30T07:30:00"/>
    <d v="1899-12-30T08:30:00"/>
    <d v="1899-12-30T01:00:00"/>
    <d v="1899-12-30T07:30:00"/>
    <d v="1899-12-30T08:30:00"/>
    <d v="1899-12-30T01:00:00"/>
    <s v="DCO"/>
    <s v="N/A"/>
  </r>
  <r>
    <n v="14708"/>
    <x v="44"/>
    <x v="13"/>
    <s v="LIFT IFTS 24-04 CAN"/>
    <s v="IFTS"/>
    <n v="52"/>
    <s v="ACS"/>
    <n v="17"/>
    <m/>
    <s v="X"/>
    <x v="0"/>
    <s v="NET"/>
    <s v="RNG_STD"/>
    <m/>
    <n v="14709"/>
    <s v="FMSC ARNG02"/>
    <s v="09:00"/>
    <s v="10:00"/>
    <d v="1899-12-30T01:00:00"/>
    <s v="09:00"/>
    <s v="10:00"/>
    <d v="1899-12-30T01:00:00"/>
    <s v="DCO"/>
    <s v="N/A"/>
  </r>
  <r>
    <n v="14709"/>
    <x v="44"/>
    <x v="13"/>
    <s v="LIFT IFTS 25-01 SGP"/>
    <s v="IFTS"/>
    <n v="68"/>
    <s v="IFTS"/>
    <n v="9"/>
    <m/>
    <s v="X"/>
    <x v="4"/>
    <s v="STDA"/>
    <s v="DECI_STD"/>
    <m/>
    <m/>
    <s v="PT NAV02"/>
    <s v="09:00"/>
    <s v="10:00"/>
    <d v="1899-12-30T01:00:00"/>
    <s v="09:00"/>
    <s v="10:00"/>
    <d v="1899-12-30T01:00:00"/>
    <s v="DCO"/>
    <s v="N/A"/>
  </r>
  <r>
    <n v="14710"/>
    <x v="44"/>
    <x v="13"/>
    <s v=" IFTS LIFT 24-03 QATAR"/>
    <s v="QATAR"/>
    <n v="58"/>
    <s v="ACS"/>
    <n v="5"/>
    <s v="X"/>
    <m/>
    <x v="6"/>
    <s v="STDA"/>
    <s v="AAR"/>
    <m/>
    <m/>
    <s v="PT AAR01"/>
    <s v="09:00"/>
    <s v="10:00"/>
    <d v="1899-12-30T01:00:00"/>
    <s v="09:00"/>
    <s v="10:00"/>
    <d v="1899-12-30T01:00:00"/>
    <s v="DCO"/>
    <s v="N/A"/>
  </r>
  <r>
    <n v="14711"/>
    <x v="44"/>
    <x v="13"/>
    <s v="LIFT IFTS 24-03 CAN"/>
    <s v="IFTS"/>
    <n v="38"/>
    <s v="ACS"/>
    <n v="9"/>
    <m/>
    <s v="X"/>
    <x v="0"/>
    <s v="NET"/>
    <s v="BTAG_DECI"/>
    <m/>
    <n v="14712"/>
    <s v="NET BTAG02"/>
    <s v="10:30"/>
    <s v="11:30"/>
    <d v="1899-12-30T01:00:00"/>
    <s v="10:30"/>
    <s v="11:30"/>
    <d v="1899-12-30T01:00:00"/>
    <s v="DCO"/>
    <s v="N/A"/>
  </r>
  <r>
    <n v="14712"/>
    <x v="44"/>
    <x v="13"/>
    <s v="LIFT IFTS 24-03 CAN"/>
    <s v="IFTS"/>
    <n v="37"/>
    <s v="ACS"/>
    <n v="14"/>
    <m/>
    <s v="X"/>
    <x v="1"/>
    <s v="NET"/>
    <s v="BTAG_DECI"/>
    <m/>
    <n v="14711"/>
    <s v="NET BTAG02"/>
    <d v="1899-12-30T10:30:00"/>
    <d v="1899-12-30T11:30:00"/>
    <d v="1899-12-30T01:00:00"/>
    <d v="1899-12-30T10:30:00"/>
    <d v="1899-12-30T11:30:00"/>
    <d v="1899-12-30T01:00:00"/>
    <s v="DCO"/>
    <s v="N/A"/>
  </r>
  <r>
    <n v="14713"/>
    <x v="44"/>
    <x v="13"/>
    <s v="LIP 24-04 CAN"/>
    <s v="IFTS"/>
    <n v="50"/>
    <s v="ACS"/>
    <n v="12"/>
    <m/>
    <s v="X"/>
    <x v="4"/>
    <s v="STDA"/>
    <s v="NAV"/>
    <m/>
    <m/>
    <s v="SD NAV01"/>
    <s v="10:30"/>
    <s v="11:30"/>
    <d v="1899-12-30T01:00:00"/>
    <s v="10:30"/>
    <s v="11:30"/>
    <d v="1899-12-30T01:00:00"/>
    <s v="DCO"/>
    <s v="N/A"/>
  </r>
  <r>
    <n v="14714"/>
    <x v="44"/>
    <x v="13"/>
    <s v="LIFT IFTS 24-05 GER"/>
    <s v="IFTS"/>
    <n v="67"/>
    <s v="ACS"/>
    <n v="1"/>
    <m/>
    <s v="X"/>
    <x v="6"/>
    <s v="STDA"/>
    <s v="AAR"/>
    <m/>
    <m/>
    <s v="FMS AAR01"/>
    <s v="10:30"/>
    <s v="11:30"/>
    <d v="1899-12-30T01:00:00"/>
    <s v="10:30"/>
    <s v="11:30"/>
    <d v="1899-12-30T01:00:00"/>
    <s v="DCO"/>
    <s v="N/A"/>
  </r>
  <r>
    <n v="14715"/>
    <x v="44"/>
    <x v="13"/>
    <s v="LIFT IFTS 24-04 HUN"/>
    <s v="IFTS"/>
    <n v="63"/>
    <s v="IFTS"/>
    <n v="22"/>
    <m/>
    <s v="X"/>
    <x v="0"/>
    <s v="NET"/>
    <s v="RNG_STD"/>
    <m/>
    <n v="14716"/>
    <s v="FMSC ARNG02"/>
    <s v="12:00"/>
    <s v="13:00"/>
    <d v="1899-12-30T01:00:00"/>
    <s v="12:00"/>
    <d v="1899-12-30T12:50:00"/>
    <d v="1899-12-30T00:50:00"/>
    <s v="DCO"/>
    <s v="N/A"/>
  </r>
  <r>
    <n v="14716"/>
    <x v="44"/>
    <x v="13"/>
    <s v="LIFT IFTS 24-05 GER"/>
    <s v="IFTS"/>
    <n v="66"/>
    <s v="IFTS"/>
    <n v="9"/>
    <m/>
    <s v="X"/>
    <x v="4"/>
    <s v="STDA"/>
    <s v="AAR"/>
    <m/>
    <m/>
    <s v="FMS AAR01"/>
    <s v="12:00"/>
    <s v="13:00"/>
    <d v="1899-12-30T01:00:00"/>
    <s v="12:00"/>
    <s v="13:00"/>
    <d v="1899-12-30T01:00:00"/>
    <s v="DCO"/>
    <s v="N/A"/>
  </r>
  <r>
    <n v="14717"/>
    <x v="44"/>
    <x v="13"/>
    <s v="LIFT IFTS 24-04 JPN"/>
    <s v="IFTS"/>
    <n v="57"/>
    <s v="ACS"/>
    <n v="32"/>
    <m/>
    <s v="X"/>
    <x v="2"/>
    <s v="STDA"/>
    <s v="DECI_STD"/>
    <m/>
    <m/>
    <s v="PT ERT01"/>
    <s v="12:00"/>
    <s v="13:00"/>
    <d v="1899-12-30T01:00:00"/>
    <s v="12:00"/>
    <s v="13:00"/>
    <d v="1899-12-30T01:00:00"/>
    <s v="DCO"/>
    <s v="N/A"/>
  </r>
  <r>
    <n v="14718"/>
    <x v="44"/>
    <x v="13"/>
    <s v="IFTS LIFT 24-02 QATAR"/>
    <s v="QATAR"/>
    <n v="55"/>
    <s v="IFTS"/>
    <n v="23"/>
    <s v="X"/>
    <m/>
    <x v="6"/>
    <s v="STDA"/>
    <s v="BRV_R2R_STD"/>
    <m/>
    <m/>
    <s v="PT R2R02"/>
    <s v="12:00"/>
    <s v="13:00"/>
    <d v="1899-12-30T01:00:00"/>
    <s v="12:00"/>
    <d v="1899-12-30T12:50:00"/>
    <d v="1899-12-30T00:50:00"/>
    <s v="DCO"/>
    <s v="N/A"/>
  </r>
  <r>
    <n v="14719"/>
    <x v="44"/>
    <x v="13"/>
    <s v="LIFT IFTS 24-04 CAN"/>
    <s v="IFTS"/>
    <n v="54"/>
    <s v="ACS"/>
    <n v="9"/>
    <m/>
    <s v="X"/>
    <x v="0"/>
    <s v="NET"/>
    <s v="RNG_STD"/>
    <m/>
    <n v="14720"/>
    <s v="FMSC ARNG02"/>
    <s v="13:30"/>
    <s v="14:30"/>
    <d v="1899-12-30T01:00:00"/>
    <s v="13:30"/>
    <s v="14:30"/>
    <d v="1899-12-30T01:00:00"/>
    <s v="DCO"/>
    <s v="N/A"/>
  </r>
  <r>
    <n v="14720"/>
    <x v="44"/>
    <x v="13"/>
    <s v="LIFT IFTS 24-03 UK"/>
    <s v="IFTS"/>
    <n v="40"/>
    <s v="ACS"/>
    <n v="12"/>
    <m/>
    <s v="X"/>
    <x v="0"/>
    <s v="NET"/>
    <s v="BTAG_DECI"/>
    <m/>
    <n v="14721"/>
    <s v="NET BTAG02"/>
    <s v="15:00"/>
    <s v="16:00"/>
    <d v="1899-12-30T01:00:00"/>
    <d v="1899-12-30T15:00:00"/>
    <d v="1899-12-30T16:00:00"/>
    <d v="1899-12-30T01:00:00"/>
    <s v="DCO"/>
    <s v="N/A"/>
  </r>
  <r>
    <n v="14721"/>
    <x v="44"/>
    <x v="13"/>
    <s v="LIFT IFTS 24-03 UK"/>
    <s v="IFTS"/>
    <n v="39"/>
    <s v="IFTS"/>
    <n v="23"/>
    <m/>
    <s v="X"/>
    <x v="1"/>
    <s v="NET"/>
    <s v="BTAG_DECI"/>
    <m/>
    <n v="14720"/>
    <s v="NET BTAG02"/>
    <d v="1899-12-30T15:00:00"/>
    <d v="1899-12-30T16:00:00"/>
    <d v="1899-12-30T01:00:00"/>
    <d v="1899-12-30T15:00:00"/>
    <d v="1899-12-30T16:00:00"/>
    <d v="1899-12-30T01:00:00"/>
    <s v="DCO"/>
    <s v="N/A"/>
  </r>
  <r>
    <n v="14722"/>
    <x v="45"/>
    <x v="13"/>
    <s v="LIFT IFTS 24-04 CAN"/>
    <s v="IFTS"/>
    <n v="51"/>
    <s v="IFTS"/>
    <n v="9"/>
    <m/>
    <s v="X"/>
    <x v="0"/>
    <s v="NET"/>
    <s v="RNG_STD"/>
    <m/>
    <n v="14723"/>
    <s v="FMSC ARNG02"/>
    <s v="06:00"/>
    <s v="07:00"/>
    <d v="1899-12-30T01:00:00"/>
    <d v="1899-12-30T06:00:00"/>
    <d v="1899-12-30T06:50:00"/>
    <d v="1899-12-30T00:50:00"/>
    <s v="DCO"/>
    <s v="N/A"/>
  </r>
  <r>
    <n v="14723"/>
    <x v="45"/>
    <x v="13"/>
    <s v=" IFTS LIFT 24-03 QATAR"/>
    <s v="QATAR"/>
    <n v="58"/>
    <s v="IFTS"/>
    <n v="22"/>
    <s v="X"/>
    <m/>
    <x v="4"/>
    <s v="STDA"/>
    <s v="AAR"/>
    <m/>
    <m/>
    <s v="FMS AAR01"/>
    <s v="06:00"/>
    <s v="07:00"/>
    <d v="1899-12-30T01:00:00"/>
    <d v="1899-12-30T06:00:00"/>
    <d v="1899-12-30T06:50:00"/>
    <d v="1899-12-30T00:50:00"/>
    <s v="DCO"/>
    <s v="N/A"/>
  </r>
  <r>
    <n v="14724"/>
    <x v="45"/>
    <x v="13"/>
    <s v="LIFT IFTS 24-04 CAN"/>
    <s v="IFTS"/>
    <n v="53"/>
    <s v="ACS"/>
    <n v="9"/>
    <m/>
    <s v="X"/>
    <x v="0"/>
    <s v="NET"/>
    <s v="RNG_STD"/>
    <m/>
    <n v="14725"/>
    <s v="FMSC ARNG02"/>
    <s v="07:30"/>
    <s v="08:30"/>
    <d v="1899-12-30T01:00:00"/>
    <s v="07:30"/>
    <s v="08:30"/>
    <d v="1899-12-30T01:00:00"/>
    <s v="DCO"/>
    <s v="N/A"/>
  </r>
  <r>
    <n v="14725"/>
    <x v="45"/>
    <x v="13"/>
    <s v="IFTS LIFT 24-02 QATAR"/>
    <s v="QATAR"/>
    <n v="55"/>
    <s v="ACS"/>
    <n v="1"/>
    <s v="X"/>
    <m/>
    <x v="4"/>
    <s v="STDA"/>
    <s v="RANGE"/>
    <m/>
    <m/>
    <s v="PT ERT04"/>
    <s v="07:30"/>
    <s v="08:30"/>
    <d v="1899-12-30T01:00:00"/>
    <d v="1899-12-30T07:25:00"/>
    <d v="1899-12-30T08:25:00"/>
    <d v="1899-12-30T01:00:00"/>
    <s v="DCO"/>
    <s v="N/A"/>
  </r>
  <r>
    <n v="14726"/>
    <x v="45"/>
    <x v="13"/>
    <s v="LIFT IFTS 24-04 JPN"/>
    <s v="IFTS"/>
    <n v="55"/>
    <s v="ACS"/>
    <n v="12"/>
    <m/>
    <s v="X"/>
    <x v="6"/>
    <s v="STDA"/>
    <s v="DECI_STD"/>
    <m/>
    <m/>
    <s v="PT ERT01"/>
    <s v="07:30"/>
    <s v="08:30"/>
    <d v="1899-12-30T01:00:00"/>
    <s v="07:30"/>
    <s v="08:30"/>
    <d v="1899-12-30T01:00:00"/>
    <s v="DCO"/>
    <s v="N/A"/>
  </r>
  <r>
    <n v="14727"/>
    <x v="45"/>
    <x v="13"/>
    <s v="LIFT IFTS 24-03 UK"/>
    <s v="IFTS"/>
    <n v="39"/>
    <s v="IFTS"/>
    <n v="9"/>
    <m/>
    <s v="X"/>
    <x v="0"/>
    <s v="NET"/>
    <s v="ATAG_DECI"/>
    <m/>
    <n v="14728"/>
    <s v="NET ATAG01"/>
    <s v="09:00"/>
    <s v="10:00"/>
    <d v="1899-12-30T01:00:00"/>
    <s v="09:00"/>
    <s v="10:00"/>
    <d v="1899-12-30T01:00:00"/>
    <s v="DCO"/>
    <s v="N/A"/>
  </r>
  <r>
    <n v="14728"/>
    <x v="45"/>
    <x v="13"/>
    <s v="LIFT IFTS 24-03 UK"/>
    <s v="IFTS"/>
    <n v="40"/>
    <s v="ACS"/>
    <n v="5"/>
    <m/>
    <s v="X"/>
    <x v="1"/>
    <s v="NET"/>
    <s v="ATAG_DECI"/>
    <m/>
    <n v="14727"/>
    <s v="NET ATAG01"/>
    <d v="1899-12-30T09:00:00"/>
    <d v="1899-12-30T10:00:00"/>
    <d v="1899-12-30T01:00:00"/>
    <d v="1899-12-30T09:00:00"/>
    <d v="1899-12-30T10:00:00"/>
    <d v="1899-12-30T01:00:00"/>
    <s v="DCO"/>
    <s v="N/A"/>
  </r>
  <r>
    <n v="14729"/>
    <x v="45"/>
    <x v="13"/>
    <s v="LIFT IFTS 24-05 GER"/>
    <s v="IFTS"/>
    <n v="67"/>
    <s v="IFTS"/>
    <n v="22"/>
    <m/>
    <s v="X"/>
    <x v="4"/>
    <s v="STDA"/>
    <s v="LOW LEVEL"/>
    <m/>
    <m/>
    <s v="PT LLF01"/>
    <s v="09:00"/>
    <s v="10:00"/>
    <d v="1899-12-30T01:00:00"/>
    <d v="1899-12-30T09:00:00"/>
    <d v="1899-12-30T10:00:00"/>
    <d v="1899-12-30T01:00:00"/>
    <s v="DCO"/>
    <s v="N/A"/>
  </r>
  <r>
    <n v="14730"/>
    <x v="45"/>
    <x v="13"/>
    <s v="LIFT IFTS 24-05 AUT"/>
    <s v="IFTS"/>
    <n v="64"/>
    <s v="IFTS"/>
    <n v="23"/>
    <m/>
    <s v="X"/>
    <x v="6"/>
    <s v="STDA"/>
    <s v="LOW LEVEL"/>
    <m/>
    <m/>
    <s v="PT LLF01"/>
    <s v="09:00"/>
    <s v="10:00"/>
    <d v="1899-12-30T01:00:00"/>
    <s v="09:00"/>
    <s v="10:00"/>
    <d v="1899-12-30T01:00:00"/>
    <s v="DCO"/>
    <s v="N/A"/>
  </r>
  <r>
    <n v="14731"/>
    <x v="45"/>
    <x v="13"/>
    <s v="LIFT 24-03 SNG"/>
    <s v="IFTS"/>
    <n v="44"/>
    <s v="ACS"/>
    <n v="9"/>
    <m/>
    <s v="X"/>
    <x v="0"/>
    <s v="NET"/>
    <s v="DCA"/>
    <m/>
    <n v="14732"/>
    <s v="NET DCA02"/>
    <s v="10:30"/>
    <s v="11:30"/>
    <d v="1899-12-30T01:00:00"/>
    <d v="1899-12-30T11:30:00"/>
    <d v="1899-12-30T12:30:00"/>
    <d v="1899-12-30T01:00:00"/>
    <s v="DCO"/>
    <s v="N/A"/>
  </r>
  <r>
    <n v="14732"/>
    <x v="45"/>
    <x v="13"/>
    <s v="LIFT 24-03 SNG"/>
    <s v="IFTS"/>
    <n v="43"/>
    <s v="ACS"/>
    <n v="14"/>
    <m/>
    <s v="X"/>
    <x v="1"/>
    <s v="NET"/>
    <s v="DCA"/>
    <m/>
    <n v="14731"/>
    <s v="NET DCA02"/>
    <d v="1899-12-30T10:30:00"/>
    <d v="1899-12-30T11:30:00"/>
    <d v="1899-12-30T01:00:00"/>
    <d v="1899-12-30T10:30:00"/>
    <d v="1899-12-30T11:30:00"/>
    <d v="1899-12-30T01:00:00"/>
    <s v="DCO"/>
    <s v="N/A"/>
  </r>
  <r>
    <n v="14733"/>
    <x v="45"/>
    <x v="13"/>
    <s v="LIFT IFTS 24-05 GER"/>
    <s v="IFTS"/>
    <n v="66"/>
    <s v="ACS"/>
    <n v="1"/>
    <m/>
    <s v="X"/>
    <x v="4"/>
    <s v="STDA"/>
    <s v="LOW LEVEL"/>
    <m/>
    <m/>
    <s v="PT LLF01"/>
    <s v="10:30"/>
    <s v="11:30"/>
    <d v="1899-12-30T01:00:00"/>
    <d v="1899-12-30T10:30:00"/>
    <d v="1899-12-30T11:30:00"/>
    <d v="1899-12-30T01:00:00"/>
    <s v="DCO"/>
    <s v="N/A"/>
  </r>
  <r>
    <n v="14734"/>
    <x v="45"/>
    <x v="13"/>
    <s v="LIFT IFTS 24-05 AUT"/>
    <s v="IFTS"/>
    <n v="65"/>
    <s v="ACS"/>
    <n v="12"/>
    <m/>
    <s v="X"/>
    <x v="6"/>
    <s v="STDA"/>
    <s v="LOW LEVEL"/>
    <m/>
    <m/>
    <s v="PT LLF01"/>
    <s v="10:30"/>
    <s v="11:30"/>
    <d v="1899-12-30T01:00:00"/>
    <d v="1899-12-30T10:30:00"/>
    <d v="1899-12-30T11:30:00"/>
    <d v="1899-12-30T01:00:00"/>
    <s v="DCO"/>
    <s v="N/A"/>
  </r>
  <r>
    <n v="14735"/>
    <x v="46"/>
    <x v="14"/>
    <s v="LIFT IFTS 24-04 SPA"/>
    <s v="IFTS"/>
    <n v="59"/>
    <s v="ACS"/>
    <n v="32"/>
    <m/>
    <s v="X"/>
    <x v="0"/>
    <s v="NET"/>
    <s v="DECI_STD"/>
    <m/>
    <n v="14736"/>
    <s v="FMSC DBFM02"/>
    <s v="07:30"/>
    <s v="08:30"/>
    <d v="1899-12-30T01:00:00"/>
    <s v="07:30"/>
    <s v="08:30"/>
    <d v="1899-12-30T01:00:00"/>
    <s v="DCO"/>
    <s v="N/A"/>
  </r>
  <r>
    <n v="14736"/>
    <x v="46"/>
    <x v="14"/>
    <s v="LIFT IFTS 24-05 GER"/>
    <s v="IFTS"/>
    <n v="66"/>
    <s v="ACS"/>
    <n v="15"/>
    <m/>
    <s v="X"/>
    <x v="4"/>
    <s v="STDA"/>
    <s v="LOW LEVEL"/>
    <m/>
    <m/>
    <s v="FMS LLF01"/>
    <s v="07:30"/>
    <s v="08:30"/>
    <d v="1899-12-30T01:00:00"/>
    <d v="1899-12-30T07:30:00"/>
    <d v="1899-12-30T08:30:00"/>
    <d v="1899-12-30T01:00:00"/>
    <s v="DCO"/>
    <s v="N/A"/>
  </r>
  <r>
    <n v="14737"/>
    <x v="48"/>
    <x v="14"/>
    <s v="IP"/>
    <s v="Support QATAR"/>
    <n v="54"/>
    <s v="ACS"/>
    <n v="17"/>
    <m/>
    <s v="X"/>
    <x v="5"/>
    <s v="NET"/>
    <s v="ATAG_DECI"/>
    <m/>
    <n v="14738"/>
    <s v="NET ATAG02"/>
    <s v="06:00"/>
    <s v="07:00"/>
    <d v="1899-12-30T01:00:00"/>
    <d v="1899-12-30T06:00:00"/>
    <d v="1899-12-30T07:00:00"/>
    <d v="1899-12-30T01:00:00"/>
    <s v="SDC"/>
    <s v="N/A"/>
  </r>
  <r>
    <n v="14738"/>
    <x v="46"/>
    <x v="14"/>
    <s v="LIFT IFTS 24-05 GER"/>
    <s v="IFTS"/>
    <n v="67"/>
    <s v="IFTS"/>
    <n v="23"/>
    <m/>
    <s v="X"/>
    <x v="6"/>
    <s v="STDA"/>
    <s v="LOW LEVEL"/>
    <m/>
    <m/>
    <s v="FMS LLF01"/>
    <s v="07:30"/>
    <s v="08:30"/>
    <d v="1899-12-30T01:00:00"/>
    <d v="1899-12-30T07:45:00"/>
    <d v="1899-12-30T08:40:00"/>
    <d v="1899-12-30T00:55:00"/>
    <s v="DCO"/>
    <s v="N/A"/>
  </r>
  <r>
    <n v="14739"/>
    <x v="46"/>
    <x v="14"/>
    <s v="LIFT 24-44 ITA"/>
    <s v="AMI"/>
    <n v="72"/>
    <s v="ACS"/>
    <n v="1"/>
    <s v="X"/>
    <m/>
    <x v="0"/>
    <s v="NET"/>
    <s v="DECI_STD"/>
    <m/>
    <n v="14740"/>
    <s v="SD DACM01"/>
    <s v="09:00"/>
    <s v="10:00"/>
    <d v="1899-12-30T01:00:00"/>
    <d v="1899-12-30T09:00:00"/>
    <d v="1899-12-30T10:00:00"/>
    <d v="1899-12-30T01:00:00"/>
    <s v="DCO"/>
    <s v="N/A"/>
  </r>
  <r>
    <n v="14740"/>
    <x v="46"/>
    <x v="14"/>
    <s v="LIFT IFTS 25-01 HUN"/>
    <s v="IFTS"/>
    <n v="71"/>
    <s v="IFTS"/>
    <n v="9"/>
    <m/>
    <s v="X"/>
    <x v="4"/>
    <s v="STDA"/>
    <s v="DECI_STD"/>
    <m/>
    <m/>
    <s v="PT NAV02"/>
    <s v="09:00"/>
    <s v="10:00"/>
    <d v="1899-12-30T01:00:00"/>
    <d v="1899-12-30T09:00:00"/>
    <d v="1899-12-30T10:05:00"/>
    <d v="1899-12-30T01:05:00"/>
    <s v="DCO"/>
    <s v="N/A"/>
  </r>
  <r>
    <n v="14741"/>
    <x v="46"/>
    <x v="14"/>
    <s v=" IFTS LIFT 24-03 QATAR"/>
    <s v="QATAR"/>
    <n v="56"/>
    <s v="ACS"/>
    <n v="5"/>
    <s v="X"/>
    <m/>
    <x v="6"/>
    <s v="STDA"/>
    <s v="DECI_STD"/>
    <m/>
    <m/>
    <s v="PT ERT02"/>
    <s v="09:00"/>
    <s v="10:00"/>
    <d v="1899-12-30T01:00:00"/>
    <d v="1899-12-30T09:00:00"/>
    <d v="1899-12-30T10:00:00"/>
    <d v="1899-12-30T01:00:00"/>
    <s v="DCO"/>
    <s v="N/A"/>
  </r>
  <r>
    <n v="14742"/>
    <x v="46"/>
    <x v="14"/>
    <s v="LIFT 24-43 ITA"/>
    <s v="AMI"/>
    <n v="67"/>
    <s v="ACS"/>
    <n v="17"/>
    <s v="X"/>
    <m/>
    <x v="0"/>
    <s v="NET"/>
    <s v="DCA"/>
    <m/>
    <n v="14743"/>
    <s v="SD DCA01"/>
    <s v="10:30"/>
    <s v="11:30"/>
    <d v="1899-12-30T01:00:00"/>
    <s v="10:30"/>
    <s v="11:30"/>
    <d v="1899-12-30T01:00:00"/>
    <s v="DCO"/>
    <s v="N/A"/>
  </r>
  <r>
    <n v="14743"/>
    <x v="46"/>
    <x v="14"/>
    <s v="LIFT 24-43 ITA"/>
    <s v="AMI"/>
    <n v="64"/>
    <s v="ACS"/>
    <n v="32"/>
    <s v="X"/>
    <m/>
    <x v="1"/>
    <s v="NET"/>
    <s v="DCA"/>
    <m/>
    <n v="14742"/>
    <s v="SD DCA01"/>
    <d v="1899-12-30T10:30:00"/>
    <d v="1899-12-30T11:30:00"/>
    <d v="1899-12-30T01:00:00"/>
    <d v="1899-12-30T10:30:00"/>
    <d v="1899-12-30T11:30:00"/>
    <d v="1899-12-30T01:00:00"/>
    <s v="DCO"/>
    <s v="N/A"/>
  </r>
  <r>
    <n v="14744"/>
    <x v="46"/>
    <x v="14"/>
    <s v=" IFTS LIFT 24-03 QATAR"/>
    <s v="QATAR"/>
    <n v="58"/>
    <s v="ACS"/>
    <n v="23"/>
    <s v="X"/>
    <m/>
    <x v="4"/>
    <s v="STDA"/>
    <s v="CAS_DECI"/>
    <m/>
    <m/>
    <s v="FMS CAS02"/>
    <s v="10:30"/>
    <s v="11:30"/>
    <d v="1899-12-30T01:00:00"/>
    <s v="10:30"/>
    <s v="11:30"/>
    <d v="1899-12-30T01:00:00"/>
    <s v="DCO"/>
    <s v="N/A"/>
  </r>
  <r>
    <n v="14745"/>
    <x v="46"/>
    <x v="14"/>
    <s v="LIFT IFTS 24-04 CAN"/>
    <s v="IFTS"/>
    <n v="51"/>
    <s v="IFTS"/>
    <n v="23"/>
    <m/>
    <s v="X"/>
    <x v="6"/>
    <s v="STDA"/>
    <s v="AAR"/>
    <m/>
    <m/>
    <s v="PT AAR01"/>
    <s v="10:30"/>
    <s v="11:30"/>
    <d v="1899-12-30T01:00:00"/>
    <s v="10:30"/>
    <s v="11:30"/>
    <d v="1899-12-30T01:00:00"/>
    <s v="DCO"/>
    <s v="N/A"/>
  </r>
  <r>
    <n v="14746"/>
    <x v="46"/>
    <x v="14"/>
    <s v="LIFT IFTS 24-03 SAUDI"/>
    <s v="IFTS"/>
    <n v="45"/>
    <s v="ACS"/>
    <n v="9"/>
    <m/>
    <s v="X"/>
    <x v="0"/>
    <s v="NET"/>
    <s v="DECI_STD"/>
    <m/>
    <n v="14747"/>
    <s v="FMSC DACM01"/>
    <s v="12:00"/>
    <s v="13:00"/>
    <d v="1899-12-30T01:00:00"/>
    <s v="12:00"/>
    <s v="13:00"/>
    <d v="1899-12-30T01:00:00"/>
    <s v="DCO"/>
    <s v="N/A"/>
  </r>
  <r>
    <n v="14747"/>
    <x v="46"/>
    <x v="14"/>
    <s v="LIFT IFTS 24-04 CAN"/>
    <s v="IFTS"/>
    <n v="52"/>
    <s v="ACS"/>
    <n v="1"/>
    <m/>
    <s v="X"/>
    <x v="6"/>
    <s v="STDA"/>
    <s v="AAR"/>
    <m/>
    <m/>
    <s v="PT AAR01"/>
    <s v="12:00"/>
    <s v="13:00"/>
    <d v="1899-12-30T01:00:00"/>
    <s v="12:00"/>
    <s v="13:00"/>
    <d v="1899-12-30T01:00:00"/>
    <s v="DCO"/>
    <s v="N/A"/>
  </r>
  <r>
    <n v="14748"/>
    <x v="46"/>
    <x v="14"/>
    <s v="IFTS LIFT 24-02 QATAR"/>
    <s v="QATAR"/>
    <n v="55"/>
    <s v="AMI"/>
    <n v="19"/>
    <s v="X"/>
    <m/>
    <x v="6"/>
    <s v="STDA"/>
    <s v="BRV_R2R_STD"/>
    <m/>
    <m/>
    <s v="PT BVR01"/>
    <s v="13:30"/>
    <s v="14:30"/>
    <d v="1899-12-30T01:00:00"/>
    <s v="13:30"/>
    <s v="14:30"/>
    <d v="1899-12-30T01:00:00"/>
    <s v="DCO"/>
    <s v="N/A"/>
  </r>
  <r>
    <n v="14749"/>
    <x v="46"/>
    <x v="14"/>
    <s v="LIFT 24-44 ITA"/>
    <s v="AMI"/>
    <n v="70"/>
    <s v="ACS"/>
    <n v="9"/>
    <s v="X"/>
    <m/>
    <x v="0"/>
    <s v="NET"/>
    <s v="DECI_STD"/>
    <m/>
    <n v="14750"/>
    <s v="SD DACM02"/>
    <s v="15:00"/>
    <d v="1899-12-30T15:30:00"/>
    <d v="1899-12-30T00:30:00"/>
    <s v="15:00"/>
    <d v="1899-12-30T15:30:00"/>
    <d v="1899-12-30T00:30:00"/>
    <s v="DCO"/>
    <s v="N/A"/>
  </r>
  <r>
    <n v="14750"/>
    <x v="46"/>
    <x v="14"/>
    <s v="LIFT 24-44 ITA"/>
    <s v="AMI"/>
    <n v="72"/>
    <s v="ACS"/>
    <n v="5"/>
    <s v="X"/>
    <m/>
    <x v="0"/>
    <s v="NET"/>
    <s v="DECI_STD"/>
    <m/>
    <n v="14751"/>
    <s v="SD DACM02"/>
    <s v="15:35"/>
    <d v="1899-12-30T16:05:00"/>
    <d v="1899-12-30T00:30:00"/>
    <s v="15:35"/>
    <d v="1899-12-30T16:05:00"/>
    <d v="1899-12-30T00:30:00"/>
    <s v="DCO"/>
    <s v="N/A"/>
  </r>
  <r>
    <n v="14751"/>
    <x v="46"/>
    <x v="14"/>
    <s v="LIFT IFTS 24-04 SPA"/>
    <s v="IFTS"/>
    <n v="61"/>
    <s v="IFTS"/>
    <n v="22"/>
    <m/>
    <s v="X"/>
    <x v="6"/>
    <s v="STDA"/>
    <s v="LOW LEVEL"/>
    <m/>
    <m/>
    <s v="PT LLF01"/>
    <s v="15:00"/>
    <s v="16:00"/>
    <d v="1899-12-30T01:00:00"/>
    <s v="15:00"/>
    <s v="16:00"/>
    <d v="1899-12-30T01:00:00"/>
    <s v="DCO"/>
    <s v="N/A"/>
  </r>
  <r>
    <n v="14752"/>
    <x v="46"/>
    <x v="14"/>
    <s v="LIFT IFTS 24-03 SAUDI"/>
    <s v="IFTS"/>
    <n v="47"/>
    <s v="ACS"/>
    <n v="3"/>
    <m/>
    <s v="X"/>
    <x v="5"/>
    <s v="NET"/>
    <s v="DECI_STD"/>
    <m/>
    <n v="14744"/>
    <s v="FMSC DACM02"/>
    <d v="1899-12-30T13:30:00"/>
    <d v="1899-12-30T14:30:00"/>
    <d v="1899-12-30T01:00:00"/>
    <d v="1899-12-30T13:30:00"/>
    <d v="1899-12-30T14:20:00"/>
    <d v="1899-12-30T00:50:00"/>
    <s v="DCO"/>
    <s v="N/A"/>
  </r>
  <r>
    <n v="14753"/>
    <x v="98"/>
    <x v="14"/>
    <s v="LIFT IFTS 24-03 CAN"/>
    <s v="IFTS"/>
    <n v="37"/>
    <s v="ACS"/>
    <n v="17"/>
    <m/>
    <s v="X"/>
    <x v="0"/>
    <s v="NET"/>
    <s v="ATAG_DECI"/>
    <m/>
    <n v="14754"/>
    <s v="NET ATAG01"/>
    <s v="06:00"/>
    <d v="1899-12-30T07:00:00"/>
    <d v="1899-12-30T01:00:00"/>
    <d v="1899-12-30T06:00:00"/>
    <d v="1899-12-30T07:00:00"/>
    <d v="1899-12-30T01:00:00"/>
    <s v="DCO"/>
    <s v="N/A"/>
  </r>
  <r>
    <n v="14754"/>
    <x v="98"/>
    <x v="14"/>
    <s v="LIFT IFTS 24-03 CAN"/>
    <s v="IFTS"/>
    <n v="38"/>
    <s v="IFTS"/>
    <n v="23"/>
    <m/>
    <s v="X"/>
    <x v="6"/>
    <s v="NET"/>
    <s v="ATAG_DECI"/>
    <m/>
    <n v="14753"/>
    <s v="NET ATAG01"/>
    <d v="1899-12-30T06:00:00"/>
    <d v="1899-12-30T07:00:00"/>
    <d v="1899-12-30T01:00:00"/>
    <d v="1899-12-30T06:00:00"/>
    <d v="1899-12-30T07:00:00"/>
    <d v="1899-12-30T01:00:00"/>
    <s v="DCO"/>
    <s v="N/A"/>
  </r>
  <r>
    <n v="14755"/>
    <x v="98"/>
    <x v="14"/>
    <s v="LIP 24-03 SWE"/>
    <s v="IFTS"/>
    <n v="48"/>
    <s v="ACS"/>
    <n v="25"/>
    <m/>
    <s v="X"/>
    <x v="5"/>
    <s v="NET"/>
    <s v="LOW LEVEL"/>
    <m/>
    <n v="14756"/>
    <s v="SD FLL02"/>
    <s v="06:00"/>
    <s v="07:00"/>
    <d v="1899-12-30T01:00:00"/>
    <s v="06:00"/>
    <d v="1899-12-30T06:50:00"/>
    <d v="1899-12-30T00:50:00"/>
    <s v="DCO"/>
    <s v="N/A"/>
  </r>
  <r>
    <n v="14756"/>
    <x v="98"/>
    <x v="14"/>
    <s v="LIP 24-03 SWE"/>
    <s v="IFTS"/>
    <n v="49"/>
    <s v="ACS"/>
    <n v="8"/>
    <m/>
    <s v="X"/>
    <x v="4"/>
    <s v="NET"/>
    <s v="LOW LEVEL"/>
    <m/>
    <n v="14755"/>
    <s v="SD FLL02"/>
    <d v="1899-12-30T06:00:00"/>
    <d v="1899-12-30T07:00:00"/>
    <d v="1899-12-30T01:00:00"/>
    <d v="1899-12-30T06:00:00"/>
    <d v="1899-12-30T06:50:00"/>
    <d v="1899-12-30T00:50:00"/>
    <s v="DCO"/>
    <s v="N/A"/>
  </r>
  <r>
    <n v="14757"/>
    <x v="98"/>
    <x v="14"/>
    <s v="LIFT 24-03 SNG"/>
    <s v="IFTS"/>
    <n v="43"/>
    <s v="ACS"/>
    <n v="20"/>
    <m/>
    <s v="X"/>
    <x v="0"/>
    <s v="NET"/>
    <s v="DCA"/>
    <m/>
    <n v="14758"/>
    <s v="NET ADCA01"/>
    <s v="07:30"/>
    <s v="08:30"/>
    <d v="1899-12-30T01:00:00"/>
    <d v="1899-12-30T07:30:00"/>
    <d v="1899-12-30T08:30:00"/>
    <d v="1899-12-30T01:00:00"/>
    <s v="DCO"/>
    <s v="N/A"/>
  </r>
  <r>
    <n v="14758"/>
    <x v="98"/>
    <x v="14"/>
    <s v="LIFT 24-03 SNG"/>
    <s v="IFTS"/>
    <n v="44"/>
    <s v="ACS"/>
    <n v="5"/>
    <m/>
    <s v="X"/>
    <x v="6"/>
    <s v="NET"/>
    <s v="DCA"/>
    <m/>
    <n v="14757"/>
    <s v="NET ADCA01"/>
    <d v="1899-12-30T07:30:00"/>
    <d v="1899-12-30T08:30:00"/>
    <d v="1899-12-30T01:00:00"/>
    <d v="1899-12-30T07:30:00"/>
    <d v="1899-12-30T08:30:00"/>
    <d v="1899-12-30T01:00:00"/>
    <s v="DCO"/>
    <s v="N/A"/>
  </r>
  <r>
    <n v="14759"/>
    <x v="98"/>
    <x v="14"/>
    <s v="IFTS LIFT 24-02 QATAR"/>
    <s v="QATAR"/>
    <n v="54"/>
    <s v="IFTS"/>
    <n v="22"/>
    <s v="X"/>
    <m/>
    <x v="5"/>
    <s v="STDA"/>
    <s v="DECI_STD_NVG"/>
    <m/>
    <m/>
    <s v="FMS R2RNVG02"/>
    <s v="07:30"/>
    <s v="08:30"/>
    <d v="1899-12-30T01:00:00"/>
    <s v="07:30"/>
    <s v="08:30"/>
    <d v="1899-12-30T01:00:00"/>
    <s v="DCO"/>
    <s v="N/A"/>
  </r>
  <r>
    <n v="14760"/>
    <x v="98"/>
    <x v="14"/>
    <s v="LIP 24-04 CAN"/>
    <s v="IFTS"/>
    <n v="50"/>
    <s v="ACS"/>
    <n v="10"/>
    <m/>
    <s v="X"/>
    <x v="4"/>
    <s v="STDA"/>
    <s v="DECI_STD"/>
    <m/>
    <m/>
    <s v="SD NIT01"/>
    <s v="07:30"/>
    <s v="08:30"/>
    <d v="1899-12-30T01:00:00"/>
    <s v="07:30"/>
    <s v="08:30"/>
    <d v="1899-12-30T01:00:00"/>
    <s v="DCO"/>
    <s v="N/A"/>
  </r>
  <r>
    <n v="14761"/>
    <x v="98"/>
    <x v="14"/>
    <s v="LIFT IFTS 24-05 GER"/>
    <s v="IFTS"/>
    <n v="67"/>
    <s v="ACS"/>
    <n v="17"/>
    <m/>
    <s v="X"/>
    <x v="0"/>
    <s v="NET"/>
    <s v="DECI_STD"/>
    <m/>
    <n v="14762"/>
    <s v="FMSC OBFM01"/>
    <s v="09:00"/>
    <s v="10:00"/>
    <d v="1899-12-30T01:00:00"/>
    <d v="1899-12-30T09:00:00"/>
    <d v="1899-12-30T10:00:00"/>
    <d v="1899-12-30T01:00:00"/>
    <s v="DCO"/>
    <s v="N/A"/>
  </r>
  <r>
    <n v="14762"/>
    <x v="98"/>
    <x v="14"/>
    <s v="LIFT IFTS 24-03 SAUDI"/>
    <s v="IFTS"/>
    <n v="45"/>
    <s v="ACS"/>
    <n v="9"/>
    <m/>
    <s v="X"/>
    <x v="5"/>
    <s v="NET"/>
    <s v="DECI_STD"/>
    <m/>
    <n v="14763"/>
    <s v="FMSC DACM02"/>
    <s v="09:00"/>
    <s v="10:00"/>
    <d v="1899-12-30T01:00:00"/>
    <s v="09:00"/>
    <s v="10:00"/>
    <d v="1899-12-30T01:00:00"/>
    <s v="DCO"/>
    <s v="N/A"/>
  </r>
  <r>
    <n v="14763"/>
    <x v="98"/>
    <x v="14"/>
    <s v="LIFT IFTS 24-05 GER"/>
    <s v="IFTS"/>
    <n v="66"/>
    <s v="ACS"/>
    <n v="32"/>
    <m/>
    <s v="X"/>
    <x v="0"/>
    <s v="NET"/>
    <s v="DECI_STD"/>
    <m/>
    <n v="14764"/>
    <s v="FMSC OBFM02"/>
    <s v="10:30"/>
    <s v="11:30"/>
    <d v="1899-12-30T01:00:00"/>
    <d v="1899-12-30T10:30:00"/>
    <d v="1899-12-30T11:30:00"/>
    <d v="1899-12-30T01:00:00"/>
    <s v="DCO"/>
    <s v="N/A"/>
  </r>
  <r>
    <n v="14764"/>
    <x v="98"/>
    <x v="14"/>
    <s v="LIFT IFTS 24-03 SAUDI"/>
    <s v="IFTS"/>
    <n v="46"/>
    <s v="IFTS"/>
    <n v="10"/>
    <m/>
    <s v="X"/>
    <x v="5"/>
    <s v="NET"/>
    <s v="DECI_STD"/>
    <m/>
    <n v="14765"/>
    <s v="FMSC DACM01 CPL01"/>
    <s v="10:30"/>
    <s v="11:30"/>
    <d v="1899-12-30T01:00:00"/>
    <s v="10:30"/>
    <s v="11:30"/>
    <d v="1899-12-30T01:00:00"/>
    <s v="DCO"/>
    <s v="N/A"/>
  </r>
  <r>
    <n v="14765"/>
    <x v="98"/>
    <x v="14"/>
    <s v="LIFT IFTS 24-03 UK"/>
    <s v="IFTS"/>
    <n v="40"/>
    <s v="IFTS"/>
    <n v="5"/>
    <m/>
    <s v="X"/>
    <x v="0"/>
    <s v="NET"/>
    <s v="ATAG_DECI"/>
    <m/>
    <n v="14766"/>
    <s v="NET ATAG02"/>
    <s v="12:00"/>
    <s v="13:00"/>
    <d v="1899-12-30T01:00:00"/>
    <s v="12:00"/>
    <s v="13:00"/>
    <d v="1899-12-30T01:00:00"/>
    <s v="DCO"/>
    <s v="N/A"/>
  </r>
  <r>
    <n v="14766"/>
    <x v="98"/>
    <x v="14"/>
    <s v="LIFT IFTS 24-03 UK"/>
    <s v="IFTS"/>
    <n v="39"/>
    <s v="ACS"/>
    <n v="14"/>
    <m/>
    <s v="X"/>
    <x v="6"/>
    <s v="NET"/>
    <s v="ATAG_DECI"/>
    <m/>
    <n v="14765"/>
    <s v="NET ATAG02"/>
    <d v="1899-12-30T12:00:00"/>
    <d v="1899-12-30T13:00:00"/>
    <d v="1899-12-30T01:00:00"/>
    <d v="1899-12-30T12:00:00"/>
    <d v="1899-12-30T13:00:00"/>
    <d v="1899-12-30T01:00:00"/>
    <s v="DCO"/>
    <s v="N/A"/>
  </r>
  <r>
    <n v="14767"/>
    <x v="98"/>
    <x v="14"/>
    <s v="LIFT IFTS 24-04 CAN"/>
    <s v="IFTS"/>
    <n v="52"/>
    <s v="ACS"/>
    <n v="1"/>
    <m/>
    <s v="X"/>
    <x v="5"/>
    <s v="NET"/>
    <s v="DECI_PGM"/>
    <m/>
    <n v="14768"/>
    <s v="NET PGM02"/>
    <s v="12:00"/>
    <s v="13:00"/>
    <d v="1899-12-30T01:00:00"/>
    <s v="12:00"/>
    <s v="13:00"/>
    <d v="1899-12-30T01:00:00"/>
    <s v="DCO"/>
    <s v="N/A"/>
  </r>
  <r>
    <n v="14768"/>
    <x v="98"/>
    <x v="14"/>
    <s v="LIFT IFTS 24-04 CAN"/>
    <s v="IFTS"/>
    <n v="54"/>
    <s v="IFTS"/>
    <n v="23"/>
    <m/>
    <s v="X"/>
    <x v="4"/>
    <s v="NET"/>
    <s v="DECI_PGM"/>
    <m/>
    <n v="14767"/>
    <s v="NET PGM02"/>
    <d v="1899-12-30T12:00:00"/>
    <d v="1899-12-30T13:00:00"/>
    <d v="1899-12-30T01:00:00"/>
    <s v="12:00"/>
    <s v="13:00"/>
    <d v="1899-12-30T01:00:00"/>
    <s v="DCO"/>
    <s v="N/A"/>
  </r>
  <r>
    <n v="14769"/>
    <x v="98"/>
    <x v="14"/>
    <s v="LIFT 24-43 ITA"/>
    <s v="AMI"/>
    <n v="65"/>
    <s v="ACS"/>
    <n v="10"/>
    <s v="X"/>
    <m/>
    <x v="0"/>
    <s v="NET"/>
    <s v="DCA"/>
    <m/>
    <n v="14770"/>
    <s v="SD DCA01"/>
    <s v="13:30"/>
    <s v="14:30"/>
    <d v="1899-12-30T01:00:00"/>
    <s v="13:30"/>
    <s v="14:30"/>
    <d v="1899-12-30T01:00:00"/>
    <s v="DCO"/>
    <s v="N/A"/>
  </r>
  <r>
    <n v="14770"/>
    <x v="98"/>
    <x v="14"/>
    <s v="LIFT 24-43 ITA"/>
    <s v="AMI"/>
    <n v="68"/>
    <s v="ACS"/>
    <n v="5"/>
    <s v="X"/>
    <m/>
    <x v="6"/>
    <s v="NET"/>
    <s v="DCA"/>
    <m/>
    <n v="14769"/>
    <s v="SD DCA01"/>
    <d v="1899-12-30T13:30:00"/>
    <d v="1899-12-30T14:30:00"/>
    <d v="1899-12-30T01:00:00"/>
    <d v="1899-12-30T13:30:00"/>
    <d v="1899-12-30T14:30:00"/>
    <d v="1899-12-30T01:00:00"/>
    <s v="DCO"/>
    <s v="N/A"/>
  </r>
  <r>
    <n v="14771"/>
    <x v="98"/>
    <x v="14"/>
    <s v=" IFTS LIFT 24-03 QATAR"/>
    <s v="QATAR"/>
    <n v="58"/>
    <s v="ACS"/>
    <n v="31"/>
    <s v="X"/>
    <m/>
    <x v="5"/>
    <s v="NET"/>
    <s v="DECI_STD"/>
    <m/>
    <n v="14772"/>
    <s v="FMSC DBFM01"/>
    <s v="13:30"/>
    <s v="14:30"/>
    <d v="1899-12-30T01:00:00"/>
    <s v="13:30"/>
    <s v="14:30"/>
    <d v="1899-12-30T01:00:00"/>
    <s v="DCO"/>
    <s v="N/A"/>
  </r>
  <r>
    <n v="14772"/>
    <x v="98"/>
    <x v="14"/>
    <s v="LIFT 24-03 SNG"/>
    <s v="IFTS"/>
    <n v="44"/>
    <s v="ACS"/>
    <n v="9"/>
    <m/>
    <s v="X"/>
    <x v="0"/>
    <s v="NET"/>
    <s v="DCA"/>
    <m/>
    <n v="14773"/>
    <s v="NET ADCA02"/>
    <s v="15:00"/>
    <s v="16:00"/>
    <d v="1899-12-30T01:00:00"/>
    <s v="15:00"/>
    <s v="16:00"/>
    <d v="1899-12-30T01:00:00"/>
    <s v="DCO"/>
    <s v="N/A"/>
  </r>
  <r>
    <n v="14773"/>
    <x v="98"/>
    <x v="14"/>
    <s v="LIFT 24-03 SNG"/>
    <s v="IFTS"/>
    <n v="43"/>
    <s v="ACS"/>
    <n v="14"/>
    <m/>
    <s v="X"/>
    <x v="6"/>
    <s v="NET"/>
    <s v="DCA"/>
    <m/>
    <n v="14772"/>
    <s v="NET ADCA02"/>
    <d v="1899-12-30T15:00:00"/>
    <d v="1899-12-30T16:00:00"/>
    <d v="1899-12-30T01:00:00"/>
    <d v="1899-12-30T15:00:00"/>
    <d v="1899-12-30T16:00:00"/>
    <d v="1899-12-30T01:00:00"/>
    <s v="DCO"/>
    <s v="N/A"/>
  </r>
  <r>
    <n v="14774"/>
    <x v="98"/>
    <x v="14"/>
    <s v="LIFT IFTS 24-04 JPN"/>
    <s v="IFTS"/>
    <n v="57"/>
    <s v="ACS"/>
    <n v="1"/>
    <m/>
    <s v="X"/>
    <x v="5"/>
    <s v="NET"/>
    <s v="DECI_PGM"/>
    <m/>
    <n v="14775"/>
    <s v="NET PGM01"/>
    <s v="15:00"/>
    <s v="16:00"/>
    <d v="1899-12-30T01:00:00"/>
    <s v="15:00"/>
    <s v="16:00"/>
    <d v="1899-12-30T01:00:00"/>
    <s v="DCO"/>
    <s v="N/A"/>
  </r>
  <r>
    <n v="14775"/>
    <x v="98"/>
    <x v="14"/>
    <s v="LIFT IFTS 24-04 HUN"/>
    <s v="IFTS"/>
    <n v="62"/>
    <s v="ACS"/>
    <n v="32"/>
    <m/>
    <s v="X"/>
    <x v="4"/>
    <s v="NET"/>
    <s v="DECI_PGM"/>
    <m/>
    <n v="14774"/>
    <s v="NET PGM01"/>
    <d v="1899-12-30T15:00:00"/>
    <d v="1899-12-30T16:00:00"/>
    <d v="1899-12-30T01:00:00"/>
    <s v="15:00"/>
    <s v="16:00"/>
    <d v="1899-12-30T01:00:00"/>
    <s v="DCO"/>
    <s v="N/A"/>
  </r>
  <r>
    <n v="14776"/>
    <x v="99"/>
    <x v="14"/>
    <s v="LIFT IFTS 24-04 SPA"/>
    <s v="IFTS"/>
    <n v="60"/>
    <s v="ACS"/>
    <n v="9"/>
    <m/>
    <s v="X"/>
    <x v="0"/>
    <s v="NET"/>
    <s v="DECI_STD"/>
    <m/>
    <n v="14777"/>
    <s v="FMSC HBFM01"/>
    <s v="06:00"/>
    <s v="07:00"/>
    <d v="1899-12-30T01:00:00"/>
    <d v="1899-12-30T06:00:00"/>
    <d v="1899-12-30T07:00:00"/>
    <d v="1899-12-30T01:00:00"/>
    <s v="DCO"/>
    <s v="N/A"/>
  </r>
  <r>
    <n v="14777"/>
    <x v="99"/>
    <x v="14"/>
    <s v="LIFT 24-03 SNG"/>
    <s v="IFTS"/>
    <n v="43"/>
    <s v="IFTS"/>
    <n v="9"/>
    <m/>
    <s v="X"/>
    <x v="5"/>
    <s v="NET"/>
    <s v="DCA"/>
    <m/>
    <n v="14778"/>
    <s v="NET SMI01"/>
    <s v="06:00"/>
    <s v="07:00"/>
    <d v="1899-12-30T01:00:00"/>
    <d v="1899-12-30T06:00:00"/>
    <d v="1899-12-30T07:00:00"/>
    <d v="1899-12-30T01:00:00"/>
    <s v="DCO"/>
    <s v="N/A"/>
  </r>
  <r>
    <n v="14778"/>
    <x v="99"/>
    <x v="14"/>
    <s v="LIFT 24-03 SNG"/>
    <s v="IFTS"/>
    <n v="44"/>
    <s v="ACS"/>
    <n v="20"/>
    <m/>
    <s v="X"/>
    <x v="4"/>
    <s v="NET"/>
    <s v="DCA"/>
    <m/>
    <n v="14777"/>
    <s v="NET SMI01"/>
    <d v="1899-12-30T06:00:00"/>
    <d v="1899-12-30T07:00:00"/>
    <d v="1899-12-30T01:00:00"/>
    <d v="1899-12-30T06:00:00"/>
    <d v="1899-12-30T07:00:00"/>
    <d v="1899-12-30T01:00:00"/>
    <s v="DCO"/>
    <s v="N/A"/>
  </r>
  <r>
    <n v="14779"/>
    <x v="99"/>
    <x v="14"/>
    <s v="LIFT IFTS 24-04 SPA"/>
    <s v="IFTS"/>
    <n v="61"/>
    <s v="ACS"/>
    <n v="5"/>
    <m/>
    <s v="X"/>
    <x v="5"/>
    <s v="NET"/>
    <s v="DECI_STD"/>
    <m/>
    <n v="14780"/>
    <s v="FMSC HBFM01"/>
    <s v="07:30"/>
    <s v="08:30"/>
    <d v="1899-12-30T01:00:00"/>
    <d v="1899-12-30T07:30:00"/>
    <d v="1899-12-30T08:30:00"/>
    <d v="1899-12-30T01:00:00"/>
    <s v="DCO"/>
    <s v="N/A"/>
  </r>
  <r>
    <n v="14780"/>
    <x v="99"/>
    <x v="14"/>
    <s v="LIFT IFTS 24-03 SAUDI"/>
    <s v="IFTS"/>
    <n v="46"/>
    <s v="ACS"/>
    <n v="10"/>
    <m/>
    <s v="X"/>
    <x v="0"/>
    <s v="NET"/>
    <s v="DECI_STD"/>
    <m/>
    <n v="14781"/>
    <s v="FMSC DACM02"/>
    <s v="07:30"/>
    <s v="08:30"/>
    <d v="1899-12-30T01:00:00"/>
    <d v="1899-12-30T07:30:00"/>
    <d v="1899-12-30T08:30:00"/>
    <d v="1899-12-30T01:00:00"/>
    <s v="DCO"/>
    <s v="N/A"/>
  </r>
  <r>
    <n v="14781"/>
    <x v="99"/>
    <x v="14"/>
    <s v="LIFT IFTS 24-05 GER"/>
    <s v="IFTS"/>
    <n v="67"/>
    <s v="IFTS"/>
    <n v="3"/>
    <m/>
    <s v="X"/>
    <x v="5"/>
    <s v="NET"/>
    <s v="DECI_STD"/>
    <m/>
    <n v="14782"/>
    <s v="FMSC OBFM02"/>
    <s v="09:00"/>
    <s v="10:00"/>
    <d v="1899-12-30T01:00:00"/>
    <s v="09:00"/>
    <s v="10:00"/>
    <d v="1899-12-30T01:00:00"/>
    <s v="DCO"/>
    <s v="N/A"/>
  </r>
  <r>
    <n v="14782"/>
    <x v="99"/>
    <x v="14"/>
    <s v="LIFT 24-43 ITA"/>
    <s v="AMI"/>
    <n v="64"/>
    <s v="IFTS"/>
    <n v="23"/>
    <s v="X"/>
    <m/>
    <x v="0"/>
    <s v="NET"/>
    <s v="DCA"/>
    <m/>
    <n v="14783"/>
    <s v="SD DCA02"/>
    <s v="09:00"/>
    <s v="10:00"/>
    <d v="1899-12-30T01:00:00"/>
    <d v="1899-12-30T09:00:00"/>
    <d v="1899-12-30T10:00:00"/>
    <d v="1899-12-30T01:00:00"/>
    <s v="DCO"/>
    <s v="N/A"/>
  </r>
  <r>
    <n v="14783"/>
    <x v="99"/>
    <x v="14"/>
    <s v="LIFT 24-43 ITA"/>
    <s v="AMI"/>
    <n v="67"/>
    <s v="ACS"/>
    <n v="32"/>
    <s v="X"/>
    <m/>
    <x v="6"/>
    <s v="NET"/>
    <s v="DCA"/>
    <m/>
    <n v="14782"/>
    <s v="SD DCA02"/>
    <d v="1899-12-30T09:00:00"/>
    <d v="1899-12-30T10:00:00"/>
    <d v="1899-12-30T01:00:00"/>
    <d v="1899-12-30T09:00:00"/>
    <d v="1899-12-30T10:00:00"/>
    <d v="1899-12-30T01:00:00"/>
    <s v="DCO"/>
    <s v="N/A"/>
  </r>
  <r>
    <n v="14784"/>
    <x v="99"/>
    <x v="14"/>
    <s v="LIFT 24-43 ITA"/>
    <s v="AMI"/>
    <n v="66"/>
    <s v="ACS"/>
    <n v="9"/>
    <s v="X"/>
    <m/>
    <x v="5"/>
    <s v="NET"/>
    <s v="DCA"/>
    <m/>
    <n v="14785"/>
    <s v="SD DCA01"/>
    <s v="10:30"/>
    <s v="11:30"/>
    <d v="1899-12-30T01:00:00"/>
    <d v="1899-12-30T10:30:00"/>
    <d v="1899-12-30T11:30:00"/>
    <d v="1899-12-30T01:00:00"/>
    <s v="DCO"/>
    <s v="N/A"/>
  </r>
  <r>
    <n v="14785"/>
    <x v="99"/>
    <x v="14"/>
    <s v="LIFT 24-43 ITA"/>
    <s v="AMI"/>
    <n v="69"/>
    <s v="ACS"/>
    <n v="17"/>
    <s v="X"/>
    <m/>
    <x v="4"/>
    <s v="NET"/>
    <s v="DCA"/>
    <m/>
    <n v="14784"/>
    <s v="SD DCA01"/>
    <d v="1899-12-30T10:30:00"/>
    <d v="1899-12-30T11:30:00"/>
    <d v="1899-12-30T01:00:00"/>
    <d v="1899-12-30T10:30:00"/>
    <d v="1899-12-30T11:30:00"/>
    <d v="1899-12-30T01:00:00"/>
    <s v="DCO"/>
    <s v="N/A"/>
  </r>
  <r>
    <n v="14786"/>
    <x v="99"/>
    <x v="14"/>
    <s v="LIFT IFTS 24-05 AUT"/>
    <s v="IFTS"/>
    <n v="64"/>
    <s v="ACS"/>
    <n v="14"/>
    <m/>
    <s v="X"/>
    <x v="0"/>
    <s v="NET"/>
    <s v="DECI_STD"/>
    <m/>
    <n v="14787"/>
    <s v="FMSC BFM01"/>
    <s v="10:30"/>
    <s v="11:30"/>
    <d v="1899-12-30T01:00:00"/>
    <d v="1899-12-30T10:30:00"/>
    <d v="1899-12-30T11:30:00"/>
    <d v="1899-12-30T01:00:00"/>
    <s v="DCO"/>
    <s v="N/A"/>
  </r>
  <r>
    <n v="14787"/>
    <x v="99"/>
    <x v="14"/>
    <s v="LIFT IFTS 24-03 SAUDI"/>
    <s v="IFTS"/>
    <n v="47"/>
    <s v="IFTS"/>
    <n v="23"/>
    <m/>
    <s v="X"/>
    <x v="5"/>
    <s v="NET"/>
    <s v="DECI_STD"/>
    <m/>
    <n v="14788"/>
    <s v="FMSC OACM01"/>
    <s v="12:00"/>
    <s v="13:00"/>
    <d v="1899-12-30T01:00:00"/>
    <s v="12:00"/>
    <s v="13:00"/>
    <d v="1899-12-30T01:00:00"/>
    <s v="DCO"/>
    <s v="N/A"/>
  </r>
  <r>
    <n v="14788"/>
    <x v="99"/>
    <x v="14"/>
    <s v="IFTS LIFT 24-02 QATAR"/>
    <s v="QATAR"/>
    <n v="50"/>
    <s v="ACS"/>
    <n v="1"/>
    <s v="X"/>
    <m/>
    <x v="0"/>
    <s v="STDA"/>
    <s v="DECI_STD_NVG"/>
    <m/>
    <m/>
    <s v="FMS R2RNVG02"/>
    <s v="12:00"/>
    <s v="13:00"/>
    <d v="1899-12-30T01:00:00"/>
    <s v="12:00"/>
    <s v="13:00"/>
    <d v="1899-12-30T01:00:00"/>
    <s v="DCO"/>
    <s v="N/A"/>
  </r>
  <r>
    <n v="14789"/>
    <x v="99"/>
    <x v="14"/>
    <s v="IFTS LIFT 24-02 QATAR"/>
    <s v="QATAR"/>
    <n v="52"/>
    <s v="IFTS"/>
    <n v="22"/>
    <s v="X"/>
    <m/>
    <x v="6"/>
    <s v="STDA"/>
    <s v="BRV_R2R_STD"/>
    <m/>
    <m/>
    <s v="PT BVR01"/>
    <s v="12:00"/>
    <s v="13:00"/>
    <d v="1899-12-30T01:00:00"/>
    <s v="12:00"/>
    <d v="1899-12-30T12:55:00"/>
    <d v="1899-12-30T00:55:00"/>
    <s v="DCO"/>
    <s v="N/A"/>
  </r>
  <r>
    <n v="14790"/>
    <x v="99"/>
    <x v="14"/>
    <s v="LIFT IFTS 24-03 CAN"/>
    <s v="IFTS"/>
    <n v="38"/>
    <s v="ACS"/>
    <n v="5"/>
    <m/>
    <s v="X"/>
    <x v="5"/>
    <s v="NET"/>
    <s v="ATAG_DECI"/>
    <m/>
    <n v="14791"/>
    <s v="NET ATAG02"/>
    <s v="13:30"/>
    <s v="14:30"/>
    <d v="1899-12-30T01:00:00"/>
    <s v="13:30"/>
    <s v="14:30"/>
    <d v="1899-12-30T01:00:00"/>
    <s v="DCO"/>
    <s v="N/A"/>
  </r>
  <r>
    <n v="14791"/>
    <x v="99"/>
    <x v="14"/>
    <s v="LIFT IFTS 24-03 CAN"/>
    <s v="IFTS"/>
    <n v="37"/>
    <s v="ACS"/>
    <n v="10"/>
    <m/>
    <s v="X"/>
    <x v="4"/>
    <s v="NET"/>
    <s v="ATAG_DECI"/>
    <m/>
    <n v="14790"/>
    <s v="NET ATAG02"/>
    <d v="1899-12-30T13:30:00"/>
    <d v="1899-12-30T14:30:00"/>
    <d v="1899-12-30T01:00:00"/>
    <d v="1899-12-30T13:30:00"/>
    <d v="1899-12-30T14:30:00"/>
    <d v="1899-12-30T01:00:00"/>
    <s v="DCO"/>
    <s v="N/A"/>
  </r>
  <r>
    <n v="14792"/>
    <x v="99"/>
    <x v="14"/>
    <s v="LIFT IFTS 24-05 AUT"/>
    <s v="IFTS"/>
    <n v="65"/>
    <s v="ACS"/>
    <n v="8"/>
    <m/>
    <s v="X"/>
    <x v="0"/>
    <s v="NET"/>
    <s v="DECI_STD"/>
    <m/>
    <n v="14793"/>
    <s v="FMSC BFM01"/>
    <s v="13:30"/>
    <s v="14:30"/>
    <d v="1899-12-30T01:00:00"/>
    <d v="1899-12-30T13:40:00"/>
    <d v="1899-12-30T14:30:00"/>
    <d v="1899-12-30T00:50:00"/>
    <s v="DCO"/>
    <s v="N/A"/>
  </r>
  <r>
    <n v="14793"/>
    <x v="99"/>
    <x v="14"/>
    <s v="LIFT 24-44 ITA"/>
    <s v="AMI"/>
    <n v="71"/>
    <s v="ACS"/>
    <n v="1"/>
    <s v="X"/>
    <m/>
    <x v="5"/>
    <s v="NET"/>
    <s v="DECI_STD"/>
    <m/>
    <n v="14794"/>
    <s v="SD HBFM01"/>
    <s v="15:00"/>
    <d v="1899-12-30T15:30:00"/>
    <d v="1899-12-30T00:30:00"/>
    <s v="15:00"/>
    <d v="1899-12-30T15:30:00"/>
    <d v="1899-12-30T00:30:00"/>
    <s v="DCO"/>
    <s v="N/A"/>
  </r>
  <r>
    <n v="14794"/>
    <x v="99"/>
    <x v="14"/>
    <s v="LIFT 24-44 ITA"/>
    <s v="AMI"/>
    <n v="73"/>
    <s v="ACS"/>
    <n v="32"/>
    <s v="X"/>
    <m/>
    <x v="5"/>
    <s v="NET"/>
    <s v="DECI_STD"/>
    <m/>
    <n v="14795"/>
    <s v="SD HBFM01"/>
    <s v="15:35"/>
    <d v="1899-12-30T16:05:00"/>
    <d v="1899-12-30T00:30:00"/>
    <d v="1899-12-30T15:30:00"/>
    <d v="1899-12-30T16:00:00"/>
    <d v="1899-12-30T00:30:00"/>
    <s v="DCO"/>
    <s v="N/A"/>
  </r>
  <r>
    <n v="14795"/>
    <x v="99"/>
    <x v="14"/>
    <s v="LIFT IFTS 24-04 CAN"/>
    <s v="IFTS"/>
    <n v="51"/>
    <s v="IFTS"/>
    <n v="23"/>
    <m/>
    <s v="X"/>
    <x v="0"/>
    <s v="NET"/>
    <s v="DECI_PGM"/>
    <m/>
    <n v="14796"/>
    <s v="NET PGM01 CPL02"/>
    <s v="15:00"/>
    <s v="16:00"/>
    <d v="1899-12-30T01:00:00"/>
    <d v="1899-12-30T15:00:00"/>
    <d v="1899-12-30T16:00:00"/>
    <d v="1899-12-30T01:00:00"/>
    <s v="DCO"/>
    <s v="N/A"/>
  </r>
  <r>
    <n v="14796"/>
    <x v="99"/>
    <x v="14"/>
    <s v="LIFT IFTS 24-04 CAN"/>
    <s v="IFTS"/>
    <n v="53"/>
    <s v="IFTS"/>
    <n v="22"/>
    <m/>
    <s v="X"/>
    <x v="6"/>
    <s v="NET"/>
    <s v="DECI_PGM"/>
    <m/>
    <n v="14795"/>
    <s v="NET PGM01 CPL02"/>
    <d v="1899-12-30T15:00:00"/>
    <d v="1899-12-30T16:00:00"/>
    <d v="1899-12-30T01:00:00"/>
    <d v="1899-12-30T15:00:00"/>
    <d v="1899-12-30T16:00:00"/>
    <d v="1899-12-30T01:00:00"/>
    <s v="DCO"/>
    <s v="N/A"/>
  </r>
  <r>
    <n v="14797"/>
    <x v="47"/>
    <x v="14"/>
    <s v="IFTS LIFT 24-02 QATAR"/>
    <s v="QATAR"/>
    <n v="50"/>
    <s v="IFTS"/>
    <n v="9"/>
    <s v="X"/>
    <m/>
    <x v="5"/>
    <s v="NET"/>
    <s v="DCA"/>
    <m/>
    <n v="14798"/>
    <s v="NET DCA01"/>
    <s v="06:00"/>
    <s v="07:00"/>
    <d v="1899-12-30T01:00:00"/>
    <d v="1899-12-30T06:00:00"/>
    <d v="1899-12-30T07:00:00"/>
    <d v="1899-12-30T01:00:00"/>
    <s v="DCO"/>
    <s v="N/A"/>
  </r>
  <r>
    <n v="14798"/>
    <x v="47"/>
    <x v="14"/>
    <s v="IFTS LIFT 24-02 QATAR"/>
    <s v="QATAR"/>
    <n v="51"/>
    <s v="ACS"/>
    <n v="14"/>
    <s v="X"/>
    <m/>
    <x v="4"/>
    <s v="NET"/>
    <s v="DCA"/>
    <m/>
    <n v="14797"/>
    <s v="NET DCA01"/>
    <d v="1899-12-30T06:00:00"/>
    <d v="1899-12-30T07:00:00"/>
    <d v="1899-12-30T01:00:00"/>
    <d v="1899-12-30T06:00:00"/>
    <d v="1899-12-30T07:00:00"/>
    <d v="1899-12-30T01:00:00"/>
    <s v="DCO"/>
    <s v="N/A"/>
  </r>
  <r>
    <n v="14799"/>
    <x v="47"/>
    <x v="14"/>
    <s v="LIFT IFTS 24-04 CAN"/>
    <s v="IFTS"/>
    <n v="51"/>
    <s v="ACS"/>
    <n v="32"/>
    <m/>
    <s v="X"/>
    <x v="0"/>
    <s v="STDA"/>
    <s v="AAR"/>
    <m/>
    <m/>
    <s v="FMS AAR01"/>
    <s v="06:00"/>
    <s v="07:00"/>
    <d v="1899-12-30T01:00:00"/>
    <d v="1899-12-30T06:00:00"/>
    <d v="1899-12-30T07:00:00"/>
    <d v="1899-12-30T01:00:00"/>
    <s v="DCO"/>
    <s v="N/A"/>
  </r>
  <r>
    <n v="14800"/>
    <x v="47"/>
    <x v="14"/>
    <s v="IFTS LIFT 24-02 QATAR"/>
    <s v="QATAR"/>
    <n v="52"/>
    <s v="IFTS"/>
    <n v="3"/>
    <s v="X"/>
    <m/>
    <x v="6"/>
    <s v="STDA"/>
    <s v="BRV_R2R_STD"/>
    <m/>
    <m/>
    <s v="PT BVR02"/>
    <s v="06:00"/>
    <s v="07:00"/>
    <d v="1899-12-30T01:00:00"/>
    <d v="1899-12-30T06:00:00"/>
    <d v="1899-12-30T07:00:00"/>
    <d v="1899-12-30T01:00:00"/>
    <s v="DCO"/>
    <s v="N/A"/>
  </r>
  <r>
    <n v="14801"/>
    <x v="47"/>
    <x v="14"/>
    <s v="LIFT 24-43 ITA"/>
    <s v="AMI"/>
    <n v="68"/>
    <s v="ACS"/>
    <n v="10"/>
    <s v="X"/>
    <m/>
    <x v="5"/>
    <s v="NET"/>
    <s v="DCA"/>
    <m/>
    <n v="14802"/>
    <s v="SD DCA02"/>
    <s v="07:30"/>
    <s v="08:30"/>
    <d v="1899-12-30T01:00:00"/>
    <d v="1899-12-30T07:30:00"/>
    <d v="1899-12-30T08:30:00"/>
    <d v="1899-12-30T01:00:00"/>
    <s v="DCO"/>
    <s v="N/A"/>
  </r>
  <r>
    <n v="14802"/>
    <x v="47"/>
    <x v="14"/>
    <s v="LIFT 24-43 ITA"/>
    <s v="AMI"/>
    <n v="65"/>
    <s v="ACS"/>
    <n v="5"/>
    <s v="X"/>
    <m/>
    <x v="4"/>
    <s v="NET"/>
    <s v="DCA"/>
    <m/>
    <n v="14801"/>
    <s v="SD DCA02"/>
    <d v="1899-12-30T07:30:00"/>
    <d v="1899-12-30T08:30:00"/>
    <d v="1899-12-30T01:00:00"/>
    <d v="1899-12-30T07:30:00"/>
    <d v="1899-12-30T08:30:00"/>
    <d v="1899-12-30T01:00:00"/>
    <s v="DCO"/>
    <s v="N/A"/>
  </r>
  <r>
    <n v="14803"/>
    <x v="47"/>
    <x v="14"/>
    <s v="LIFT IFTS 24-05 AUT"/>
    <s v="IFTS"/>
    <n v="65"/>
    <s v="IFTS"/>
    <n v="22"/>
    <m/>
    <s v="X"/>
    <x v="0"/>
    <s v="NET"/>
    <s v="DECI_STD"/>
    <m/>
    <n v="14804"/>
    <s v="FMSC BFM02"/>
    <s v="07:30"/>
    <s v="08:30"/>
    <d v="1899-12-30T01:00:00"/>
    <d v="1899-12-30T07:30:00"/>
    <d v="1899-12-30T08:35:00"/>
    <d v="1899-12-30T01:05:00"/>
    <s v="DCO"/>
    <s v="N/A"/>
  </r>
  <r>
    <n v="14804"/>
    <x v="47"/>
    <x v="14"/>
    <s v="LIFT 24-03 SNG"/>
    <s v="IFTS"/>
    <n v="44"/>
    <s v="ACS"/>
    <n v="32"/>
    <m/>
    <s v="X"/>
    <x v="5"/>
    <s v="NET"/>
    <s v="DCA"/>
    <m/>
    <n v="14805"/>
    <s v="NET SMI02"/>
    <s v="09:00"/>
    <s v="10:00"/>
    <d v="1899-12-30T01:00:00"/>
    <s v="09:00"/>
    <s v="10:00"/>
    <d v="1899-12-30T01:00:00"/>
    <s v="DCO"/>
    <s v="N/A"/>
  </r>
  <r>
    <n v="14805"/>
    <x v="47"/>
    <x v="14"/>
    <s v="LIFT 24-03 SNG"/>
    <s v="IFTS"/>
    <n v="43"/>
    <s v="IFTS"/>
    <n v="9"/>
    <m/>
    <s v="X"/>
    <x v="4"/>
    <s v="NET"/>
    <s v="DCA"/>
    <m/>
    <n v="14804"/>
    <s v="NET SMI02"/>
    <d v="1899-12-30T09:00:00"/>
    <d v="1899-12-30T10:00:00"/>
    <d v="1899-12-30T01:00:00"/>
    <d v="1899-12-30T09:00:00"/>
    <d v="1899-12-30T10:00:00"/>
    <d v="1899-12-30T01:00:00"/>
    <s v="DCO"/>
    <s v="N/A"/>
  </r>
  <r>
    <n v="14806"/>
    <x v="47"/>
    <x v="14"/>
    <s v=" IFTS LIFT 24-03 QATAR"/>
    <s v="QATAR"/>
    <n v="58"/>
    <s v="ACS"/>
    <n v="14"/>
    <s v="X"/>
    <m/>
    <x v="0"/>
    <s v="NET"/>
    <s v="DECI_STD"/>
    <m/>
    <n v="14807"/>
    <s v="FMSC DBFM02"/>
    <s v="09:00"/>
    <s v="10:00"/>
    <d v="1899-12-30T01:00:00"/>
    <d v="1899-12-30T09:00:00"/>
    <d v="1899-12-30T10:00:00"/>
    <d v="1899-12-30T01:00:00"/>
    <s v="DCO"/>
    <s v="N/A"/>
  </r>
  <r>
    <n v="14807"/>
    <x v="47"/>
    <x v="14"/>
    <s v="LIFT IFTS 24-04 SPA"/>
    <s v="IFTS"/>
    <n v="58"/>
    <s v="IFTS"/>
    <n v="5"/>
    <m/>
    <s v="X"/>
    <x v="5"/>
    <s v="NET"/>
    <s v="DECI_STD"/>
    <m/>
    <n v="14808"/>
    <s v="FMSC HBFM01"/>
    <s v="10:30"/>
    <s v="11:30"/>
    <d v="1899-12-30T01:00:00"/>
    <s v="10:30"/>
    <s v="11:30"/>
    <d v="1899-12-30T01:00:00"/>
    <s v="DCO"/>
    <s v="N/A"/>
  </r>
  <r>
    <n v="14808"/>
    <x v="47"/>
    <x v="14"/>
    <s v="LIFT IFTS 24-04 SPA"/>
    <s v="IFTS"/>
    <n v="61"/>
    <s v="IFTS"/>
    <n v="3"/>
    <m/>
    <s v="X"/>
    <x v="0"/>
    <s v="NET"/>
    <s v="DECI_STD"/>
    <m/>
    <n v="14809"/>
    <s v="FMSC HBFM02"/>
    <s v="10:30"/>
    <s v="11:30"/>
    <d v="1899-12-30T01:00:00"/>
    <d v="1899-12-30T10:30:00"/>
    <d v="1899-12-30T11:30:00"/>
    <d v="1899-12-30T01:00:00"/>
    <s v="DCO"/>
    <s v="N/A"/>
  </r>
  <r>
    <n v="14809"/>
    <x v="47"/>
    <x v="14"/>
    <s v="IFTS LIFT 24-02 QATAR"/>
    <s v="QATAR"/>
    <n v="53"/>
    <s v="ACS"/>
    <n v="9"/>
    <s v="X"/>
    <m/>
    <x v="5"/>
    <s v="NET"/>
    <s v="ATAG_DECI"/>
    <m/>
    <n v="14810"/>
    <s v="NET ATAG01"/>
    <s v="12:00"/>
    <s v="13:00"/>
    <d v="1899-12-30T01:00:00"/>
    <d v="1899-12-30T12:00:00"/>
    <d v="1899-12-30T13:00:00"/>
    <d v="1899-12-30T01:00:00"/>
    <s v="DCO"/>
    <s v="N/A"/>
  </r>
  <r>
    <n v="14810"/>
    <x v="47"/>
    <x v="14"/>
    <s v="IFTS LIFT 24-02 QATAR"/>
    <s v="QATAR"/>
    <n v="54"/>
    <s v="IFTS"/>
    <n v="23"/>
    <s v="X"/>
    <m/>
    <x v="4"/>
    <s v="NET"/>
    <s v="ATAG_DECI"/>
    <m/>
    <n v="14809"/>
    <s v="NET ATAG01"/>
    <d v="1899-12-30T12:00:00"/>
    <d v="1899-12-30T13:00:00"/>
    <d v="1899-12-30T01:00:00"/>
    <d v="1899-12-30T12:00:00"/>
    <d v="1899-12-30T13:00:00"/>
    <d v="1899-12-30T01:00:00"/>
    <s v="DCO"/>
    <s v="N/A"/>
  </r>
  <r>
    <n v="14811"/>
    <x v="47"/>
    <x v="14"/>
    <s v="LIFT IFTS 24-04 SPA"/>
    <s v="IFTS"/>
    <n v="60"/>
    <s v="ACS"/>
    <n v="1"/>
    <m/>
    <s v="X"/>
    <x v="0"/>
    <s v="NET"/>
    <s v="DECI_STD"/>
    <m/>
    <n v="14812"/>
    <s v="FMSC HBFM02"/>
    <s v="12:00"/>
    <s v="13:00"/>
    <d v="1899-12-30T01:00:00"/>
    <d v="1899-12-30T12:00:00"/>
    <d v="1899-12-30T13:00:00"/>
    <d v="1899-12-30T01:00:00"/>
    <s v="DCO"/>
    <s v="N/A"/>
  </r>
  <r>
    <n v="14812"/>
    <x v="47"/>
    <x v="14"/>
    <s v="LIFT IFTS 24-03 SAUDI"/>
    <s v="IFTS"/>
    <n v="45"/>
    <s v="ACS"/>
    <n v="10"/>
    <m/>
    <s v="X"/>
    <x v="5"/>
    <s v="NET"/>
    <s v="DECI_STD"/>
    <m/>
    <n v="14813"/>
    <s v="FMSC OACM01"/>
    <s v="13:30"/>
    <s v="14:30"/>
    <d v="1899-12-30T01:00:00"/>
    <s v="13:30"/>
    <s v="14:30"/>
    <d v="1899-12-30T01:00:00"/>
    <s v="DCO"/>
    <s v="N/A"/>
  </r>
  <r>
    <n v="14813"/>
    <x v="47"/>
    <x v="14"/>
    <s v="LIFT 24-03 SNG"/>
    <s v="IFTS"/>
    <n v="43"/>
    <s v="IFTS"/>
    <n v="22"/>
    <m/>
    <s v="X"/>
    <x v="0"/>
    <s v="NET"/>
    <s v="BTAG_DECI"/>
    <m/>
    <n v="14814"/>
    <s v="NET BTAG01"/>
    <s v="13:30"/>
    <s v="14:30"/>
    <d v="1899-12-30T01:00:00"/>
    <d v="1899-12-30T13:30:00"/>
    <d v="1899-12-30T14:30:00"/>
    <d v="1899-12-30T01:00:00"/>
    <s v="DCO"/>
    <s v="N/A"/>
  </r>
  <r>
    <n v="14814"/>
    <x v="47"/>
    <x v="14"/>
    <s v="LIFT 24-03 SNG"/>
    <s v="IFTS"/>
    <n v="44"/>
    <s v="ACS"/>
    <n v="5"/>
    <m/>
    <s v="X"/>
    <x v="6"/>
    <s v="NET"/>
    <s v="BTAG_DECI"/>
    <m/>
    <n v="14813"/>
    <s v="NET BTAG01"/>
    <d v="1899-12-30T13:30:00"/>
    <d v="1899-12-30T14:30:00"/>
    <d v="1899-12-30T01:00:00"/>
    <d v="1899-12-30T13:30:00"/>
    <d v="1899-12-30T14:30:00"/>
    <d v="1899-12-30T01:00:00"/>
    <s v="DCO"/>
    <s v="N/A"/>
  </r>
  <r>
    <n v="14815"/>
    <x v="47"/>
    <x v="14"/>
    <s v="LIFT 24-44 ITA"/>
    <s v="AMI"/>
    <n v="73"/>
    <s v="IFTS"/>
    <n v="23"/>
    <s v="X"/>
    <m/>
    <x v="5"/>
    <s v="NET"/>
    <s v="DECI_STD"/>
    <m/>
    <n v="14816"/>
    <s v="SD HBFM02"/>
    <s v="15:00"/>
    <d v="1899-12-30T15:30:00"/>
    <d v="1899-12-30T00:30:00"/>
    <s v="15:00"/>
    <d v="1899-12-30T15:30:00"/>
    <d v="1899-12-30T00:30:00"/>
    <s v="DCO"/>
    <s v="N/A"/>
  </r>
  <r>
    <n v="14816"/>
    <x v="47"/>
    <x v="14"/>
    <s v="LIFT 24-44 ITA"/>
    <s v="AMI"/>
    <n v="71"/>
    <s v="ACS"/>
    <n v="9"/>
    <s v="X"/>
    <m/>
    <x v="5"/>
    <s v="NET"/>
    <s v="DECI_STD"/>
    <m/>
    <n v="14817"/>
    <s v="SD HBFM02"/>
    <s v="15:35"/>
    <d v="1899-12-30T16:05:00"/>
    <d v="1899-12-30T00:30:00"/>
    <s v="15:35"/>
    <d v="1899-12-30T16:05:00"/>
    <d v="1899-12-30T00:30:00"/>
    <s v="DCO"/>
    <s v="N/A"/>
  </r>
  <r>
    <n v="14817"/>
    <x v="47"/>
    <x v="14"/>
    <s v="LIFT IFTS 24-04 SPA"/>
    <s v="IFTS"/>
    <n v="59"/>
    <s v="ACS"/>
    <n v="17"/>
    <m/>
    <s v="X"/>
    <x v="0"/>
    <s v="NET"/>
    <s v="DECI_STD"/>
    <m/>
    <n v="14818"/>
    <s v="FMSC HBFM01"/>
    <s v="15:00"/>
    <s v="16:00"/>
    <d v="1899-12-30T01:00:00"/>
    <d v="1899-12-30T15:00:00"/>
    <d v="1899-12-30T16:00:00"/>
    <d v="1899-12-30T01:00:00"/>
    <s v="DCO"/>
    <s v="N/A"/>
  </r>
  <r>
    <n v="14818"/>
    <x v="48"/>
    <x v="14"/>
    <s v="IFTS LIFT 24-02 QATAR"/>
    <s v="QATAR"/>
    <n v="53"/>
    <s v="ACS"/>
    <n v="14"/>
    <s v="X"/>
    <m/>
    <x v="4"/>
    <s v="NET"/>
    <s v="ATAG_DECI"/>
    <m/>
    <n v="14817"/>
    <s v="NET ATAG02"/>
    <d v="1899-12-30T06:00:00"/>
    <d v="1899-12-30T07:00:00"/>
    <d v="1899-12-30T01:00:00"/>
    <d v="1899-12-30T06:00:00"/>
    <d v="1899-12-30T07:00:00"/>
    <d v="1899-12-30T01:00:00"/>
    <s v="DCO"/>
    <s v="N/A"/>
  </r>
  <r>
    <n v="14819"/>
    <x v="48"/>
    <x v="14"/>
    <s v="LIFT IFTS 24-05 GER"/>
    <s v="IFTS"/>
    <n v="66"/>
    <s v="ACS"/>
    <n v="9"/>
    <m/>
    <s v="X"/>
    <x v="5"/>
    <s v="NET"/>
    <s v="DECI_STD"/>
    <m/>
    <n v="14820"/>
    <s v="FMSC DBFM01"/>
    <s v="07:30"/>
    <s v="08:30"/>
    <d v="1899-12-30T01:00:00"/>
    <d v="1899-12-30T07:30:00"/>
    <d v="1899-12-30T08:30:00"/>
    <d v="1899-12-30T01:00:00"/>
    <s v="DCO"/>
    <s v="N/A"/>
  </r>
  <r>
    <n v="14820"/>
    <x v="48"/>
    <x v="14"/>
    <s v="LIFT IFTS 24-04 SPA"/>
    <s v="IFTS"/>
    <n v="61"/>
    <s v="ACS"/>
    <n v="10"/>
    <m/>
    <s v="X"/>
    <x v="1"/>
    <s v="STDA"/>
    <s v="LOW LEVEL"/>
    <m/>
    <m/>
    <s v="FMS LLF01"/>
    <s v="07:30"/>
    <s v="08:30"/>
    <d v="1899-12-30T01:00:00"/>
    <d v="1899-12-30T07:30:00"/>
    <d v="1899-12-30T08:30:00"/>
    <d v="1899-12-30T01:00:00"/>
    <s v="DCO"/>
    <s v="N/A"/>
  </r>
  <r>
    <n v="14821"/>
    <x v="48"/>
    <x v="14"/>
    <s v="LIFT IFTS 24-04 CAN"/>
    <s v="IFTS"/>
    <n v="54"/>
    <s v="IFTS"/>
    <n v="22"/>
    <m/>
    <s v="X"/>
    <x v="1"/>
    <s v="NET"/>
    <s v="DECI_STD"/>
    <m/>
    <n v="14822"/>
    <s v="NET PGM03"/>
    <s v="09:00"/>
    <s v="10:00"/>
    <d v="1899-12-30T01:00:00"/>
    <d v="1899-12-30T09:00:00"/>
    <d v="1899-12-30T09:50:00"/>
    <d v="1899-12-30T00:50:00"/>
    <s v="DCO"/>
    <s v="N/A"/>
  </r>
  <r>
    <n v="14822"/>
    <x v="48"/>
    <x v="14"/>
    <s v="LIFT IFTS 24-04 CAN"/>
    <s v="IFTS"/>
    <n v="52"/>
    <s v="IFTS"/>
    <n v="23"/>
    <m/>
    <s v="X"/>
    <x v="6"/>
    <s v="NET"/>
    <s v="DECI_STD"/>
    <m/>
    <n v="14821"/>
    <s v="NET PGM03"/>
    <d v="1899-12-30T09:00:00"/>
    <d v="1899-12-30T10:00:00"/>
    <d v="1899-12-30T01:00:00"/>
    <d v="1899-12-30T09:00:00"/>
    <d v="1899-12-30T09:50:00"/>
    <d v="1899-12-30T00:50:00"/>
    <s v="DCO"/>
    <s v="N/A"/>
  </r>
  <r>
    <n v="14823"/>
    <x v="48"/>
    <x v="14"/>
    <s v="LIFT IFTS 24-04 SPA"/>
    <s v="IFTS"/>
    <n v="60"/>
    <s v="ACS"/>
    <n v="17"/>
    <m/>
    <s v="X"/>
    <x v="3"/>
    <s v="STDA"/>
    <s v="LOW LEVEL"/>
    <m/>
    <m/>
    <s v="PT LLF01"/>
    <s v="09:00"/>
    <s v="10:00"/>
    <d v="1899-12-30T01:00:00"/>
    <d v="1899-12-30T09:00:00"/>
    <d v="1899-12-30T10:00:00"/>
    <d v="1899-12-30T01:00:00"/>
    <s v="DCO"/>
    <s v="N/A"/>
  </r>
  <r>
    <n v="14824"/>
    <x v="48"/>
    <x v="14"/>
    <s v="LIFT 24-03 SNG"/>
    <s v="IFTS"/>
    <n v="44"/>
    <s v="ACS"/>
    <n v="9"/>
    <m/>
    <s v="X"/>
    <x v="5"/>
    <s v="NET"/>
    <s v="BTAG_DECI"/>
    <m/>
    <n v="14825"/>
    <s v="NET BTAG02"/>
    <s v="10:30"/>
    <s v="11:30"/>
    <d v="1899-12-30T01:00:00"/>
    <d v="1899-12-30T10:30:00"/>
    <d v="1899-12-30T11:30:00"/>
    <d v="1899-12-30T01:00:00"/>
    <s v="DCO"/>
    <s v="N/A"/>
  </r>
  <r>
    <n v="14825"/>
    <x v="48"/>
    <x v="14"/>
    <s v="LIFT 24-03 SNG"/>
    <s v="IFTS"/>
    <n v="43"/>
    <s v="ACS"/>
    <n v="5"/>
    <m/>
    <s v="X"/>
    <x v="4"/>
    <s v="NET"/>
    <s v="BTAG_DECI"/>
    <m/>
    <n v="14824"/>
    <s v="NET BTAG02"/>
    <d v="1899-12-30T10:30:00"/>
    <d v="1899-12-30T11:30:00"/>
    <d v="1899-12-30T01:00:00"/>
    <d v="1899-12-30T10:30:00"/>
    <d v="1899-12-30T11:30:00"/>
    <d v="1899-12-30T01:00:00"/>
    <s v="DCO"/>
    <s v="N/A"/>
  </r>
  <r>
    <n v="14826"/>
    <x v="48"/>
    <x v="14"/>
    <s v="LIFT IFTS 24-05 GER"/>
    <s v="IFTS"/>
    <n v="67"/>
    <s v="IFTS"/>
    <n v="10"/>
    <m/>
    <s v="X"/>
    <x v="1"/>
    <s v="STDA"/>
    <s v="DECI_STD"/>
    <m/>
    <m/>
    <s v="PT ERT01"/>
    <d v="1899-12-30T10:30:00"/>
    <d v="1899-12-30T11:30:00"/>
    <d v="1899-12-30T01:00:00"/>
    <d v="1899-12-30T10:30:00"/>
    <d v="1899-12-30T11:30:00"/>
    <d v="1899-12-30T01:00:00"/>
    <s v="DCO"/>
    <s v="N/A"/>
  </r>
  <r>
    <n v="14827"/>
    <x v="48"/>
    <x v="14"/>
    <s v="LIFT IFTS 24-04 HUN"/>
    <s v="IFTS"/>
    <n v="63"/>
    <s v="ACS"/>
    <n v="10"/>
    <m/>
    <s v="X"/>
    <x v="6"/>
    <s v="STDA"/>
    <s v="AAR"/>
    <m/>
    <m/>
    <s v="PT AAR01"/>
    <s v="10:30"/>
    <s v="11:30"/>
    <d v="1899-12-30T01:00:00"/>
    <s v="10:30"/>
    <s v="11:30"/>
    <d v="1899-12-30T01:00:00"/>
    <s v="DCO"/>
    <s v="N/A"/>
  </r>
  <r>
    <n v="14828"/>
    <x v="49"/>
    <x v="15"/>
    <s v="IFTS LIFT 24-02 QATAR"/>
    <s v="QATAR"/>
    <n v="51"/>
    <s v="ACS"/>
    <n v="9"/>
    <s v="X"/>
    <m/>
    <x v="5"/>
    <s v="NET"/>
    <s v="DCA"/>
    <m/>
    <n v="14829"/>
    <s v="NET DCA02"/>
    <s v="06:00"/>
    <s v="07:00"/>
    <d v="1899-12-30T01:00:00"/>
    <s v="06:00"/>
    <s v="07:00"/>
    <d v="1899-12-30T01:00:00"/>
    <s v="DCO"/>
    <s v="N/A"/>
  </r>
  <r>
    <n v="14829"/>
    <x v="49"/>
    <x v="15"/>
    <s v="IFTS LIFT 24-02 QATAR"/>
    <s v="QATAR"/>
    <n v="50"/>
    <s v="ACS"/>
    <n v="1"/>
    <s v="X"/>
    <m/>
    <x v="4"/>
    <s v="NET"/>
    <s v="DCA"/>
    <m/>
    <n v="14828"/>
    <s v="NET DCA02"/>
    <d v="1899-12-30T06:00:00"/>
    <d v="1899-12-30T07:00:00"/>
    <d v="1899-12-30T01:00:00"/>
    <d v="1899-12-30T06:00:00"/>
    <d v="1899-12-30T07:00:00"/>
    <d v="1899-12-30T01:00:00"/>
    <s v="DCO"/>
    <s v="N/A"/>
  </r>
  <r>
    <n v="14830"/>
    <x v="49"/>
    <x v="15"/>
    <s v="LIFT IFTS 24-04 CAN"/>
    <s v="IFTS"/>
    <n v="53"/>
    <s v="ACS"/>
    <n v="5"/>
    <m/>
    <s v="X"/>
    <x v="1"/>
    <s v="NET"/>
    <s v="DECI_PGM"/>
    <m/>
    <n v="14831"/>
    <s v="NET PGM02"/>
    <s v="06:00"/>
    <s v="07:00"/>
    <d v="1899-12-30T01:00:00"/>
    <s v="06:00"/>
    <s v="07:00"/>
    <d v="1899-12-30T01:00:00"/>
    <s v="DCO"/>
    <s v="N/A"/>
  </r>
  <r>
    <n v="14831"/>
    <x v="49"/>
    <x v="15"/>
    <s v="LIFT IFTS 24-04 CAN"/>
    <s v="IFTS"/>
    <n v="51"/>
    <s v="ACS"/>
    <n v="20"/>
    <m/>
    <s v="X"/>
    <x v="6"/>
    <s v="NET"/>
    <s v="DECI_PGM"/>
    <m/>
    <n v="14830"/>
    <s v="NET PGM02"/>
    <d v="1899-12-30T06:00:00"/>
    <d v="1899-12-30T07:00:00"/>
    <d v="1899-12-30T01:00:00"/>
    <s v="06:00"/>
    <s v="07:00"/>
    <d v="1899-12-30T01:00:00"/>
    <s v="DCO"/>
    <s v="N/A"/>
  </r>
  <r>
    <n v="14832"/>
    <x v="49"/>
    <x v="15"/>
    <s v="LIFT IFTS 24-05 AUT"/>
    <s v="IFTS"/>
    <n v="64"/>
    <s v="ACS"/>
    <n v="17"/>
    <m/>
    <s v="X"/>
    <x v="1"/>
    <s v="STDA"/>
    <s v="LOW LEVEL"/>
    <m/>
    <m/>
    <s v="FMS LLF02"/>
    <s v="07:30"/>
    <s v="08:30"/>
    <d v="1899-12-30T01:00:00"/>
    <s v="07:30"/>
    <s v="08:30"/>
    <d v="1899-12-30T01:00:00"/>
    <s v="DCO"/>
    <s v="N/A"/>
  </r>
  <r>
    <n v="14833"/>
    <x v="49"/>
    <x v="15"/>
    <s v="LIFT IFTS 24-05 AUT"/>
    <s v="IFTS"/>
    <n v="65"/>
    <s v="ACS"/>
    <n v="14"/>
    <m/>
    <s v="X"/>
    <x v="6"/>
    <s v="STDA"/>
    <s v="LOW LEVEL"/>
    <m/>
    <m/>
    <s v="FMS LLF01 CPL01"/>
    <s v="07:30"/>
    <s v="08:30"/>
    <d v="1899-12-30T01:00:00"/>
    <s v="07:30"/>
    <s v="08:30"/>
    <d v="1899-12-30T01:00:00"/>
    <s v="DCO"/>
    <s v="N/A"/>
  </r>
  <r>
    <n v="14834"/>
    <x v="49"/>
    <x v="15"/>
    <s v=" IFTS LIFT 24-03 QATAR"/>
    <s v="QATAR"/>
    <n v="61"/>
    <s v="ACS"/>
    <n v="9"/>
    <s v="X"/>
    <m/>
    <x v="5"/>
    <s v="NET"/>
    <s v="DECI_STD"/>
    <m/>
    <n v="14835"/>
    <s v="FMSC DBFM01"/>
    <s v="09:00"/>
    <s v="10:00"/>
    <d v="1899-12-30T01:00:00"/>
    <s v="09:00"/>
    <s v="10:00"/>
    <d v="1899-12-30T01:00:00"/>
    <s v="DCO"/>
    <s v="N/A"/>
  </r>
  <r>
    <n v="14835"/>
    <x v="49"/>
    <x v="15"/>
    <s v=" IFTS LIFT 24-03 QATAR"/>
    <s v="QATAR"/>
    <n v="60"/>
    <s v="ACS"/>
    <n v="5"/>
    <s v="X"/>
    <m/>
    <x v="1"/>
    <s v="STDA"/>
    <s v="CAS_DECI"/>
    <m/>
    <m/>
    <s v="FMS CAS01"/>
    <s v="09:00"/>
    <s v="10:00"/>
    <d v="1899-12-30T01:00:00"/>
    <s v="09:00"/>
    <s v="10:00"/>
    <d v="1899-12-30T01:00:00"/>
    <s v="DCO"/>
    <s v="N/A"/>
  </r>
  <r>
    <n v="14836"/>
    <x v="49"/>
    <x v="15"/>
    <s v="LIFT IFTS 24-05 GER"/>
    <s v="IFTS"/>
    <n v="67"/>
    <s v="IFTS"/>
    <n v="22"/>
    <m/>
    <s v="X"/>
    <x v="6"/>
    <s v="STDA"/>
    <s v="LOW LEVEL"/>
    <m/>
    <m/>
    <s v="FMS LLF02"/>
    <s v="09:00"/>
    <s v="10:00"/>
    <d v="1899-12-30T01:00:00"/>
    <d v="1899-12-30T09:00:00"/>
    <d v="1899-12-30T09:50:00"/>
    <d v="1899-12-30T00:50:00"/>
    <s v="DCO"/>
    <s v="N/A"/>
  </r>
  <r>
    <n v="14837"/>
    <x v="49"/>
    <x v="15"/>
    <s v="LIFT IFTS 24-05 GER"/>
    <s v="IFTS"/>
    <n v="66"/>
    <s v="ACS"/>
    <n v="32"/>
    <m/>
    <s v="X"/>
    <x v="3"/>
    <s v="STDA"/>
    <s v="DECI_STD"/>
    <m/>
    <m/>
    <s v="PT ERT01"/>
    <d v="1899-12-30T09:00:00"/>
    <s v="10:00"/>
    <d v="1899-12-30T01:00:00"/>
    <d v="1899-12-30T09:00:00"/>
    <d v="1899-12-30T10:00:00"/>
    <d v="1899-12-30T01:00:00"/>
    <s v="DCO"/>
    <s v="N/A"/>
  </r>
  <r>
    <n v="14838"/>
    <x v="49"/>
    <x v="15"/>
    <s v="IFTS LIFT 24-02 QATAR"/>
    <s v="QATAR"/>
    <n v="54"/>
    <s v="ACS"/>
    <n v="12"/>
    <s v="X"/>
    <m/>
    <x v="5"/>
    <s v="NET"/>
    <s v="ATAG_DECI"/>
    <m/>
    <n v="14839"/>
    <s v="NET ATAG02"/>
    <s v="10:30"/>
    <s v="11:30"/>
    <d v="1899-12-30T01:00:00"/>
    <s v="10:30"/>
    <s v="11:30"/>
    <d v="1899-12-30T01:00:00"/>
    <s v="DCO"/>
    <s v="N/A"/>
  </r>
  <r>
    <n v="14839"/>
    <x v="49"/>
    <x v="15"/>
    <s v="LIFT IFTS 24-04 HUN"/>
    <s v="IFTS"/>
    <n v="63"/>
    <s v="IFTS"/>
    <n v="9"/>
    <m/>
    <s v="X"/>
    <x v="1"/>
    <s v="NET"/>
    <s v="DECI_PGM"/>
    <m/>
    <n v="14840"/>
    <s v="NET PGM01"/>
    <s v="10:30"/>
    <s v="11:30"/>
    <d v="1899-12-30T01:00:00"/>
    <s v="10:30"/>
    <s v="11:30"/>
    <d v="1899-12-30T01:00:00"/>
    <s v="DCO"/>
    <s v="N/A"/>
  </r>
  <r>
    <n v="14840"/>
    <x v="49"/>
    <x v="15"/>
    <s v="LIFT IFTS 24-04 JPN"/>
    <s v="IFTS"/>
    <n v="55"/>
    <s v="IFTS"/>
    <n v="23"/>
    <m/>
    <s v="X"/>
    <x v="6"/>
    <s v="NET"/>
    <s v="DECI_PGM"/>
    <m/>
    <n v="14839"/>
    <s v="NET PGM01"/>
    <d v="1899-12-30T10:30:00"/>
    <d v="1899-12-30T11:30:00"/>
    <d v="1899-12-30T01:00:00"/>
    <s v="10:30"/>
    <s v="11:30"/>
    <d v="1899-12-30T01:00:00"/>
    <s v="DCO"/>
    <s v="N/A"/>
  </r>
  <r>
    <n v="14841"/>
    <x v="49"/>
    <x v="15"/>
    <s v="LIFT IFTS 24-04 SPA"/>
    <s v="IFTS"/>
    <n v="60"/>
    <s v="ACS"/>
    <n v="22"/>
    <m/>
    <s v="X"/>
    <x v="3"/>
    <s v="STDA"/>
    <s v="LOW LEVEL"/>
    <m/>
    <m/>
    <s v="FMS LLF01"/>
    <s v="10:30"/>
    <s v="11:30"/>
    <d v="1899-12-30T01:00:00"/>
    <s v="10:30"/>
    <s v="11:30"/>
    <d v="1899-12-30T01:00:00"/>
    <s v="DCO"/>
    <s v="N/A"/>
  </r>
  <r>
    <n v="14842"/>
    <x v="49"/>
    <x v="15"/>
    <s v="LIFT 24-43 ITA"/>
    <s v="AMI"/>
    <n v="69"/>
    <s v="ACS"/>
    <n v="10"/>
    <s v="X"/>
    <m/>
    <x v="5"/>
    <s v="NET"/>
    <s v="DCA"/>
    <m/>
    <n v="14843"/>
    <s v="SD DCA02"/>
    <s v="12:00"/>
    <s v="13:00"/>
    <d v="1899-12-30T01:00:00"/>
    <s v="12:00"/>
    <s v="13:00"/>
    <d v="1899-12-30T01:00:00"/>
    <s v="DCO"/>
    <s v="N/A"/>
  </r>
  <r>
    <n v="14843"/>
    <x v="49"/>
    <x v="15"/>
    <s v="LIFT 24-43 ITA"/>
    <s v="AMI"/>
    <n v="66"/>
    <s v="IFTS"/>
    <n v="22"/>
    <s v="X"/>
    <m/>
    <x v="4"/>
    <s v="NET"/>
    <s v="DCA"/>
    <m/>
    <n v="14842"/>
    <s v="SD DCA02"/>
    <d v="1899-12-30T12:00:00"/>
    <d v="1899-12-30T13:00:00"/>
    <d v="1899-12-30T01:00:00"/>
    <d v="1899-12-30T12:00:00"/>
    <d v="1899-12-30T13:00:00"/>
    <d v="1899-12-30T01:00:00"/>
    <s v="DCO"/>
    <s v="N/A"/>
  </r>
  <r>
    <n v="14844"/>
    <x v="49"/>
    <x v="15"/>
    <s v="LIP 24-04 CAN"/>
    <s v="IFTS"/>
    <n v="50"/>
    <s v="ACS"/>
    <n v="9"/>
    <m/>
    <s v="X"/>
    <x v="1"/>
    <s v="STDA"/>
    <s v="PGM"/>
    <m/>
    <m/>
    <s v="SD PGM01"/>
    <s v="12:00"/>
    <s v="13:00"/>
    <d v="1899-12-30T01:00:00"/>
    <s v="12:00"/>
    <s v="13:00"/>
    <d v="1899-12-30T01:00:00"/>
    <s v="DCO"/>
    <s v="N/A"/>
  </r>
  <r>
    <n v="14845"/>
    <x v="49"/>
    <x v="15"/>
    <s v="LIFT 24-45 ITA"/>
    <s v="AMI"/>
    <n v="34"/>
    <s v="ACS"/>
    <n v="1"/>
    <s v="X"/>
    <m/>
    <x v="6"/>
    <s v="STDA"/>
    <s v="PGM"/>
    <m/>
    <m/>
    <s v="SD PGM01"/>
    <s v="12:00"/>
    <s v="13:00"/>
    <d v="1899-12-30T01:00:00"/>
    <s v="12:00"/>
    <s v="13:00"/>
    <d v="1899-12-30T01:00:00"/>
    <s v="DCO"/>
    <s v="N/A"/>
  </r>
  <r>
    <n v="14846"/>
    <x v="49"/>
    <x v="15"/>
    <s v="LIFT IFTS 24-04 SPA"/>
    <s v="IFTS"/>
    <n v="61"/>
    <s v="ACS"/>
    <n v="14"/>
    <m/>
    <s v="X"/>
    <x v="3"/>
    <s v="STDA"/>
    <s v="LOW LEVEL"/>
    <m/>
    <m/>
    <s v="FMS LLF02"/>
    <s v="12:00"/>
    <s v="13:00"/>
    <d v="1899-12-30T01:00:00"/>
    <s v="12:00"/>
    <s v="13:00"/>
    <d v="1899-12-30T01:00:00"/>
    <s v="DCO"/>
    <s v="N/A"/>
  </r>
  <r>
    <n v="14847"/>
    <x v="49"/>
    <x v="15"/>
    <s v="LIFT IFTS 24-04 SPA"/>
    <s v="IFTS"/>
    <n v="59"/>
    <s v="ACS"/>
    <n v="17"/>
    <m/>
    <s v="X"/>
    <x v="5"/>
    <s v="NET"/>
    <s v="DECI_STD"/>
    <m/>
    <n v="14848"/>
    <s v="FMSC HBFM02"/>
    <s v="13:30"/>
    <s v="14:30"/>
    <d v="1899-12-30T01:00:00"/>
    <d v="1899-12-30T13:30:00"/>
    <d v="1899-12-30T14:30:00"/>
    <d v="1899-12-30T01:00:00"/>
    <s v="DCO"/>
    <s v="N/A"/>
  </r>
  <r>
    <n v="14848"/>
    <x v="49"/>
    <x v="15"/>
    <s v="LIP 24-03 SWE"/>
    <s v="IFTS"/>
    <n v="48"/>
    <s v="IFTS"/>
    <n v="9"/>
    <m/>
    <s v="X"/>
    <x v="1"/>
    <s v="NET"/>
    <s v="CAS"/>
    <m/>
    <n v="14849"/>
    <s v="SD CASP01"/>
    <s v="13:30"/>
    <s v="14:30"/>
    <d v="1899-12-30T01:00:00"/>
    <d v="1899-12-30T13:30:00"/>
    <d v="1899-12-30T14:30:00"/>
    <d v="1899-12-30T01:00:00"/>
    <s v="DCO"/>
    <s v="N/A"/>
  </r>
  <r>
    <n v="14849"/>
    <x v="49"/>
    <x v="15"/>
    <s v="LIP 24-03 SWE"/>
    <s v="IFTS"/>
    <n v="49"/>
    <s v="IFTS"/>
    <n v="23"/>
    <m/>
    <s v="X"/>
    <x v="6"/>
    <s v="NET"/>
    <s v="CAS"/>
    <m/>
    <n v="14848"/>
    <s v="SD CASP01"/>
    <d v="1899-12-30T13:30:00"/>
    <d v="1899-12-30T14:30:00"/>
    <d v="1899-12-30T01:00:00"/>
    <d v="1899-12-30T13:30:00"/>
    <d v="1899-12-30T14:30:00"/>
    <d v="1899-12-30T01:00:00"/>
    <s v="DCO"/>
    <s v="N/A"/>
  </r>
  <r>
    <n v="14850"/>
    <x v="49"/>
    <x v="15"/>
    <s v="LIFT IFTS 24-04 SPA"/>
    <s v="IFTS"/>
    <n v="58"/>
    <s v="ACS"/>
    <n v="32"/>
    <m/>
    <s v="X"/>
    <x v="5"/>
    <s v="NET"/>
    <s v="DECI_STD"/>
    <m/>
    <n v="14851"/>
    <s v="FMSC HBFM02"/>
    <s v="15:00"/>
    <s v="16:00"/>
    <d v="1899-12-30T01:00:00"/>
    <d v="1899-12-30T15:00:00"/>
    <d v="1899-12-30T16:00:00"/>
    <d v="1899-12-30T01:00:00"/>
    <s v="DCO"/>
    <s v="N/A"/>
  </r>
  <r>
    <n v="14851"/>
    <x v="49"/>
    <x v="15"/>
    <s v="IFTS LIFT 24-02 QATAR"/>
    <s v="QATAR"/>
    <n v="55"/>
    <s v="ACS"/>
    <n v="12"/>
    <s v="X"/>
    <m/>
    <x v="1"/>
    <s v="NET"/>
    <s v="DCA"/>
    <m/>
    <n v="14852"/>
    <s v="NET QRA01"/>
    <s v="15:00"/>
    <s v="16:00"/>
    <d v="1899-12-30T01:00:00"/>
    <d v="1899-12-30T15:00:00"/>
    <d v="1899-12-30T16:00:00"/>
    <d v="1899-12-30T01:00:00"/>
    <s v="DCO"/>
    <s v="N/A"/>
  </r>
  <r>
    <n v="14852"/>
    <x v="49"/>
    <x v="15"/>
    <s v="IFTS LIFT 24-02 QATAR"/>
    <s v="QATAR"/>
    <n v="52"/>
    <s v="ACS"/>
    <n v="10"/>
    <s v="X"/>
    <m/>
    <x v="6"/>
    <s v="NET"/>
    <s v="DCA"/>
    <m/>
    <n v="14851"/>
    <s v="NET QRA01"/>
    <d v="1899-12-30T15:00:00"/>
    <d v="1899-12-30T16:00:00"/>
    <d v="1899-12-30T01:00:00"/>
    <d v="1899-12-30T15:00:00"/>
    <d v="1899-12-30T16:00:00"/>
    <d v="1899-12-30T01:00:00"/>
    <s v="DCO"/>
    <s v="N/A"/>
  </r>
  <r>
    <n v="14853"/>
    <x v="50"/>
    <x v="15"/>
    <s v="LIFT IFTS 24-05 AUT"/>
    <s v="IFTS"/>
    <n v="65"/>
    <s v="ACS"/>
    <n v="12"/>
    <m/>
    <s v="X"/>
    <x v="1"/>
    <s v="STDA"/>
    <s v="LOW LEVEL"/>
    <m/>
    <m/>
    <s v="FMS LLF02"/>
    <s v="06:00"/>
    <s v="07:00"/>
    <d v="1899-12-30T01:00:00"/>
    <s v="06:00"/>
    <s v="07:00"/>
    <d v="1899-12-30T01:00:00"/>
    <s v="DCO"/>
    <s v="N/A"/>
  </r>
  <r>
    <n v="14854"/>
    <x v="50"/>
    <x v="15"/>
    <s v="IFTS LIFT 24-02 QATAR"/>
    <s v="QATAR"/>
    <n v="55"/>
    <s v="ACS"/>
    <n v="10"/>
    <s v="X"/>
    <m/>
    <x v="6"/>
    <s v="STDA"/>
    <s v="BRV_R2R_STD"/>
    <m/>
    <m/>
    <s v="PT BVR02"/>
    <s v="06:00"/>
    <s v="07:00"/>
    <d v="1899-12-30T01:00:00"/>
    <s v="06:00"/>
    <s v="07:00"/>
    <d v="1899-12-30T01:00:00"/>
    <s v="DCO"/>
    <s v="N/A"/>
  </r>
  <r>
    <n v="14855"/>
    <x v="50"/>
    <x v="15"/>
    <s v=" IFTS LIFT 24-03 QATAR"/>
    <s v="QATAR"/>
    <n v="57"/>
    <s v="ACS"/>
    <n v="17"/>
    <s v="X"/>
    <m/>
    <x v="5"/>
    <s v="NET"/>
    <s v="DECI_STD_NVG"/>
    <m/>
    <n v="14856"/>
    <s v="NET BFFNVG01"/>
    <s v="07:30"/>
    <s v="08:30"/>
    <d v="1899-12-30T01:00:00"/>
    <d v="1899-12-30T07:30:00"/>
    <d v="1899-12-30T08:30:00"/>
    <d v="1899-12-30T01:00:00"/>
    <s v="DCO"/>
    <s v="N/A"/>
  </r>
  <r>
    <n v="14856"/>
    <x v="50"/>
    <x v="15"/>
    <s v="LIFT IFTS 24-04 CAN"/>
    <s v="IFTS"/>
    <n v="51"/>
    <s v="ACS"/>
    <n v="14"/>
    <m/>
    <s v="X"/>
    <x v="1"/>
    <s v="NET"/>
    <s v="DECI_PGM"/>
    <m/>
    <n v="14857"/>
    <s v="NET PGM03"/>
    <s v="07:30"/>
    <s v="08:30"/>
    <d v="1899-12-30T01:00:00"/>
    <s v="07:30"/>
    <s v="08:30"/>
    <d v="1899-12-30T01:00:00"/>
    <s v="DCO"/>
    <s v="N/A"/>
  </r>
  <r>
    <n v="14857"/>
    <x v="50"/>
    <x v="15"/>
    <s v="LIFT IFTS 24-04 CAN"/>
    <s v="IFTS"/>
    <n v="53"/>
    <s v="IFTS"/>
    <n v="22"/>
    <m/>
    <s v="X"/>
    <x v="6"/>
    <s v="NET"/>
    <s v="DECI_PGM"/>
    <m/>
    <n v="14856"/>
    <s v="NET PGM03"/>
    <d v="1899-12-30T07:30:00"/>
    <d v="1899-12-30T08:30:00"/>
    <d v="1899-12-30T01:00:00"/>
    <s v="07:30"/>
    <s v="08:30"/>
    <d v="1899-12-30T01:00:00"/>
    <s v="DCO"/>
    <s v="N/A"/>
  </r>
  <r>
    <n v="14858"/>
    <x v="50"/>
    <x v="15"/>
    <s v="LIFT IFTS 24-05 GER"/>
    <s v="IFTS"/>
    <n v="66"/>
    <s v="ACS"/>
    <n v="13"/>
    <m/>
    <s v="X"/>
    <x v="1"/>
    <s v="STDA"/>
    <s v="LOW LEVEL"/>
    <m/>
    <m/>
    <s v="FMS LLF02"/>
    <s v="09:00"/>
    <s v="10:00"/>
    <d v="1899-12-30T01:00:00"/>
    <s v="09:00"/>
    <s v="10:00"/>
    <d v="1899-12-30T01:00:00"/>
    <s v="DCO"/>
    <s v="N/A"/>
  </r>
  <r>
    <n v="14859"/>
    <x v="50"/>
    <x v="15"/>
    <s v="LIFT IFTS 24-04 SPA"/>
    <s v="IFTS"/>
    <n v="59"/>
    <s v="ACS"/>
    <n v="2"/>
    <m/>
    <s v="X"/>
    <x v="6"/>
    <s v="STDA"/>
    <s v="DECI_STD"/>
    <m/>
    <m/>
    <s v="PT ERT02"/>
    <s v="09:00"/>
    <s v="10:00"/>
    <d v="1899-12-30T01:00:00"/>
    <s v="09:00"/>
    <s v="10:00"/>
    <d v="1899-12-30T01:00:00"/>
    <s v="DCO"/>
    <s v="N/A"/>
  </r>
  <r>
    <n v="14860"/>
    <x v="50"/>
    <x v="15"/>
    <s v="LIFT IFTS 24-04 SPA"/>
    <s v="IFTS"/>
    <n v="58"/>
    <s v="ACS"/>
    <n v="32"/>
    <m/>
    <s v="X"/>
    <x v="3"/>
    <s v="STDA"/>
    <s v="DECI_STD"/>
    <m/>
    <m/>
    <s v="PT ERT02"/>
    <s v="09:00"/>
    <s v="10:00"/>
    <d v="1899-12-30T01:00:00"/>
    <d v="1899-12-30T09:00:00"/>
    <d v="1899-12-30T10:00:00"/>
    <d v="1899-12-30T01:00:00"/>
    <s v="DCO"/>
    <s v="N/A"/>
  </r>
  <r>
    <n v="14861"/>
    <x v="50"/>
    <x v="15"/>
    <s v="IFTS LIFT 24-02 QATAR"/>
    <s v="QATAR"/>
    <n v="53"/>
    <s v="IFTS"/>
    <n v="3"/>
    <s v="X"/>
    <m/>
    <x v="5"/>
    <s v="NET"/>
    <s v="DCA"/>
    <m/>
    <n v="14862"/>
    <s v="NET SMI01"/>
    <s v="10:30"/>
    <s v="11:30"/>
    <d v="1899-12-30T01:00:00"/>
    <d v="1899-12-30T10:30:00"/>
    <d v="1899-12-30T11:30:00"/>
    <d v="1899-12-30T01:00:00"/>
    <s v="DCO"/>
    <s v="N/A"/>
  </r>
  <r>
    <n v="14862"/>
    <x v="50"/>
    <x v="15"/>
    <s v="IFTS LIFT 24-02 QATAR"/>
    <s v="QATAR"/>
    <n v="54"/>
    <s v="IFTS"/>
    <n v="9"/>
    <s v="X"/>
    <m/>
    <x v="4"/>
    <s v="NET"/>
    <s v="DCA"/>
    <m/>
    <n v="14861"/>
    <s v="NET SMI01"/>
    <d v="1899-12-30T10:30:00"/>
    <d v="1899-12-30T11:30:00"/>
    <d v="1899-12-30T01:00:00"/>
    <d v="1899-12-30T10:30:00"/>
    <d v="1899-12-30T11:30:00"/>
    <d v="1899-12-30T01:00:00"/>
    <s v="DCO"/>
    <s v="N/A"/>
  </r>
  <r>
    <n v="14863"/>
    <x v="50"/>
    <x v="15"/>
    <s v="LIFT 24-45 ITA"/>
    <s v="AMI"/>
    <n v="34"/>
    <s v="ACS"/>
    <n v="9"/>
    <s v="X"/>
    <m/>
    <x v="1"/>
    <s v="NET"/>
    <s v="PGM"/>
    <m/>
    <n v="14864"/>
    <s v="SD PGM02"/>
    <s v="10:30"/>
    <s v="11:30"/>
    <d v="1899-12-30T01:00:00"/>
    <s v="10:30"/>
    <s v="11:30"/>
    <d v="1899-12-30T01:00:00"/>
    <s v="DCO"/>
    <s v="N/A"/>
  </r>
  <r>
    <n v="14864"/>
    <x v="50"/>
    <x v="15"/>
    <s v="LIP 24-04 CAN"/>
    <s v="IFTS"/>
    <n v="50"/>
    <s v="ACS"/>
    <n v="12"/>
    <m/>
    <s v="X"/>
    <x v="6"/>
    <s v="NET"/>
    <s v="PGM"/>
    <m/>
    <n v="14863"/>
    <s v="SD PGM02"/>
    <d v="1899-12-30T10:30:00"/>
    <d v="1899-12-30T11:30:00"/>
    <d v="1899-12-30T01:00:00"/>
    <d v="1899-12-30T10:30:00"/>
    <d v="1899-12-30T11:30:00"/>
    <d v="1899-12-30T01:00:00"/>
    <s v="DCO"/>
    <s v="N/A"/>
  </r>
  <r>
    <n v="14865"/>
    <x v="50"/>
    <x v="15"/>
    <s v="LIFT IFTS 24-04 SPA"/>
    <s v="IFTS"/>
    <n v="61"/>
    <s v="IFTS"/>
    <n v="23"/>
    <m/>
    <s v="X"/>
    <x v="3"/>
    <s v="STDA"/>
    <s v="DECI_STD"/>
    <m/>
    <m/>
    <s v="PT ERT02"/>
    <s v="10:30"/>
    <s v="11:30"/>
    <d v="1899-12-30T01:00:00"/>
    <s v="10:30"/>
    <s v="11:30"/>
    <d v="1899-12-30T01:00:00"/>
    <s v="DCO"/>
    <s v="N/A"/>
  </r>
  <r>
    <n v="14866"/>
    <x v="50"/>
    <x v="15"/>
    <s v="LIFT IFTS 24-03 SAUDI"/>
    <s v="IFTS"/>
    <n v="47"/>
    <s v="ACS"/>
    <n v="13"/>
    <m/>
    <s v="X"/>
    <x v="5"/>
    <s v="NET"/>
    <s v="DECI_STD"/>
    <m/>
    <n v="14867"/>
    <s v="FMSC OACM02"/>
    <s v="12:00"/>
    <s v="13:00"/>
    <d v="1899-12-30T01:00:00"/>
    <d v="1899-12-30T12:00:00"/>
    <d v="1899-12-30T13:00:00"/>
    <d v="1899-12-30T01:00:00"/>
    <s v="DCO"/>
    <s v="N/A"/>
  </r>
  <r>
    <n v="14867"/>
    <x v="50"/>
    <x v="15"/>
    <s v="LIFT IFTS 24-04 SPA"/>
    <s v="IFTS"/>
    <n v="60"/>
    <s v="ACS"/>
    <n v="2"/>
    <m/>
    <s v="X"/>
    <x v="1"/>
    <s v="STDA"/>
    <s v="LOW LEVEL"/>
    <m/>
    <m/>
    <s v="FMS LLF02"/>
    <s v="12:00"/>
    <s v="13:00"/>
    <d v="1899-12-30T01:00:00"/>
    <s v="12:00"/>
    <s v="13:00"/>
    <d v="1899-12-30T01:00:00"/>
    <s v="DCO"/>
    <s v="N/A"/>
  </r>
  <r>
    <n v="14868"/>
    <x v="50"/>
    <x v="15"/>
    <s v=" IFTS LIFT 24-03 QATAR"/>
    <s v="QATAR"/>
    <n v="60"/>
    <s v="ACS"/>
    <n v="10"/>
    <s v="X"/>
    <m/>
    <x v="6"/>
    <s v="STDA"/>
    <s v="CAS_DECI"/>
    <m/>
    <m/>
    <s v="FMS CAS02"/>
    <s v="12:00"/>
    <s v="13:00"/>
    <d v="1899-12-30T01:00:00"/>
    <s v="12:00"/>
    <s v="13:00"/>
    <d v="1899-12-30T01:00:00"/>
    <s v="DCO"/>
    <s v="N/A"/>
  </r>
  <r>
    <n v="14869"/>
    <x v="50"/>
    <x v="15"/>
    <s v=" IFTS LIFT 24-03 QATAR"/>
    <s v="QATAR"/>
    <n v="61"/>
    <s v="ACS"/>
    <n v="5"/>
    <s v="X"/>
    <m/>
    <x v="3"/>
    <s v="STDA"/>
    <s v="DECI_STD"/>
    <m/>
    <m/>
    <s v="PT ERT02"/>
    <s v="12:00"/>
    <s v="13:00"/>
    <d v="1899-12-30T01:00:00"/>
    <s v="12:00"/>
    <s v="13:00"/>
    <d v="1899-12-30T01:00:00"/>
    <s v="DCO"/>
    <s v="N/A"/>
  </r>
  <r>
    <n v="14870"/>
    <x v="50"/>
    <x v="15"/>
    <s v="IFTS LIFT 24-02 QATAR"/>
    <s v="QATAR"/>
    <n v="51"/>
    <s v="ACS"/>
    <n v="17"/>
    <s v="X"/>
    <m/>
    <x v="5"/>
    <s v="NET"/>
    <s v="DCA"/>
    <m/>
    <n v="14871"/>
    <s v="NET SMI01"/>
    <s v="13:30"/>
    <s v="14:30"/>
    <d v="1899-12-30T01:00:00"/>
    <d v="1899-12-30T13:30:00"/>
    <d v="1899-12-30T14:30:00"/>
    <d v="1899-12-30T01:00:00"/>
    <s v="DCO"/>
    <s v="N/A"/>
  </r>
  <r>
    <n v="14871"/>
    <x v="50"/>
    <x v="15"/>
    <s v="IFTS LIFT 24-02 QATAR"/>
    <s v="QATAR"/>
    <n v="50"/>
    <s v="IFTS"/>
    <n v="9"/>
    <s v="X"/>
    <m/>
    <x v="4"/>
    <s v="NET"/>
    <s v="DCA"/>
    <m/>
    <n v="14870"/>
    <s v="NET SMI01"/>
    <d v="1899-12-30T13:30:00"/>
    <d v="1899-12-30T14:30:00"/>
    <d v="1899-12-30T01:00:00"/>
    <d v="1899-12-30T13:30:00"/>
    <d v="1899-12-30T14:30:00"/>
    <d v="1899-12-30T01:00:00"/>
    <s v="DCO"/>
    <s v="N/A"/>
  </r>
  <r>
    <n v="14872"/>
    <x v="50"/>
    <x v="15"/>
    <s v="LIFT IFTS 24-04 HUN"/>
    <s v="IFTS"/>
    <n v="62"/>
    <s v="ACS"/>
    <n v="14"/>
    <m/>
    <s v="X"/>
    <x v="1"/>
    <s v="NET"/>
    <s v="DECI_PGM"/>
    <m/>
    <n v="14873"/>
    <s v="NET PGM02"/>
    <s v="13:30"/>
    <s v="14:30"/>
    <d v="1899-12-30T01:00:00"/>
    <d v="1899-12-30T13:30:00"/>
    <d v="1899-12-30T14:30:00"/>
    <d v="1899-12-30T01:00:00"/>
    <s v="DCO"/>
    <s v="N/A"/>
  </r>
  <r>
    <n v="14873"/>
    <x v="50"/>
    <x v="15"/>
    <s v="LIFT IFTS 24-04 HUN"/>
    <s v="IFTS"/>
    <n v="63"/>
    <s v="IFTS"/>
    <n v="22"/>
    <m/>
    <s v="X"/>
    <x v="6"/>
    <s v="NET"/>
    <s v="DECI_PGM"/>
    <m/>
    <n v="14872"/>
    <s v="NET PGM02"/>
    <d v="1899-12-30T13:30:00"/>
    <d v="1899-12-30T14:30:00"/>
    <d v="1899-12-30T01:00:00"/>
    <d v="1899-12-30T13:30:00"/>
    <d v="1899-12-30T14:30:00"/>
    <d v="1899-12-30T01:00:00"/>
    <s v="DCO"/>
    <s v="N/A"/>
  </r>
  <r>
    <n v="14874"/>
    <x v="50"/>
    <x v="15"/>
    <s v="LIFT IFTS 24-03 SAUDI"/>
    <s v="IFTS"/>
    <n v="46"/>
    <s v="ACS"/>
    <n v="1"/>
    <m/>
    <s v="X"/>
    <x v="5"/>
    <s v="NET"/>
    <s v="DECI_STD"/>
    <m/>
    <n v="14875"/>
    <s v="FMSC OACM01"/>
    <s v="15:00"/>
    <s v="16:00"/>
    <d v="1899-12-30T01:00:00"/>
    <s v="15:00"/>
    <s v="16:00"/>
    <d v="1899-12-30T01:00:00"/>
    <s v="DCO"/>
    <s v="N/A"/>
  </r>
  <r>
    <n v="14875"/>
    <x v="50"/>
    <x v="15"/>
    <s v="LIFT IFTS 24-04 SPA"/>
    <s v="IFTS"/>
    <n v="59"/>
    <s v="ACS"/>
    <n v="32"/>
    <m/>
    <s v="X"/>
    <x v="1"/>
    <s v="STDA"/>
    <s v="LOW LEVEL"/>
    <m/>
    <m/>
    <s v="PT LLF01"/>
    <s v="15:00"/>
    <s v="16:00"/>
    <d v="1899-12-30T01:00:00"/>
    <d v="1899-12-30T15:00:00"/>
    <d v="1899-12-30T16:00:00"/>
    <d v="1899-12-30T01:00:00"/>
    <s v="DCO"/>
    <s v="N/A"/>
  </r>
  <r>
    <n v="14876"/>
    <x v="50"/>
    <x v="15"/>
    <s v="LIFT IFTS 24-04 SPA"/>
    <s v="IFTS"/>
    <n v="58"/>
    <s v="ACS"/>
    <n v="5"/>
    <m/>
    <s v="X"/>
    <x v="6"/>
    <s v="STDA"/>
    <s v="LOW LEVEL"/>
    <m/>
    <m/>
    <s v="PT LLF01"/>
    <s v="15:00"/>
    <s v="16:00"/>
    <d v="1899-12-30T01:00:00"/>
    <d v="1899-12-30T15:00:00"/>
    <d v="1899-12-30T16:00:00"/>
    <d v="1899-12-30T01:00:00"/>
    <s v="DCO"/>
    <s v="N/A"/>
  </r>
  <r>
    <n v="14877"/>
    <x v="100"/>
    <x v="15"/>
    <s v="IFTS LIFT 24-02 QATAR"/>
    <s v="QATAR"/>
    <n v="54"/>
    <s v="IFTS"/>
    <n v="9"/>
    <s v="X"/>
    <m/>
    <x v="5"/>
    <s v="NET"/>
    <s v="DCA"/>
    <m/>
    <n v="14878"/>
    <s v="NET SMI02"/>
    <s v="06:00"/>
    <s v="07:00"/>
    <d v="1899-12-30T01:00:00"/>
    <d v="1899-12-30T06:00:00"/>
    <d v="1899-12-30T07:00:00"/>
    <d v="1899-12-30T01:00:00"/>
    <s v="DCO"/>
    <s v="N/A"/>
  </r>
  <r>
    <n v="14878"/>
    <x v="100"/>
    <x v="15"/>
    <s v="IFTS LIFT 24-02 QATAR"/>
    <s v="QATAR"/>
    <n v="53"/>
    <s v="ACS"/>
    <n v="12"/>
    <s v="X"/>
    <m/>
    <x v="4"/>
    <s v="NET"/>
    <s v="DCA"/>
    <m/>
    <n v="14877"/>
    <s v="NET SMI02"/>
    <d v="1899-12-30T06:00:00"/>
    <d v="1899-12-30T07:00:00"/>
    <d v="1899-12-30T01:00:00"/>
    <d v="1899-12-30T06:00:00"/>
    <d v="1899-12-30T07:00:00"/>
    <d v="1899-12-30T01:00:00"/>
    <s v="DCO"/>
    <s v="N/A"/>
  </r>
  <r>
    <n v="14879"/>
    <x v="100"/>
    <x v="15"/>
    <s v="LIFT IFTS 24-05 AUT"/>
    <s v="IFTS"/>
    <n v="64"/>
    <s v="ACS"/>
    <n v="5"/>
    <m/>
    <s v="X"/>
    <x v="1"/>
    <s v="STDA"/>
    <s v="LOW LEVEL"/>
    <m/>
    <m/>
    <s v="FMS LLF03"/>
    <s v="06:00"/>
    <s v="07:00"/>
    <d v="1899-12-30T01:00:00"/>
    <s v="06:00"/>
    <s v="07:00"/>
    <d v="1899-12-30T01:00:00"/>
    <s v="DCO"/>
    <s v="N/A"/>
  </r>
  <r>
    <n v="14880"/>
    <x v="100"/>
    <x v="15"/>
    <s v="LIFT IFTS 24-05 AUT"/>
    <s v="IFTS"/>
    <n v="65"/>
    <s v="IFTS"/>
    <n v="5"/>
    <m/>
    <s v="X"/>
    <x v="6"/>
    <s v="STDA"/>
    <s v="LOW LEVEL"/>
    <m/>
    <m/>
    <s v="FMS LLF03"/>
    <s v="06:00"/>
    <s v="07:00"/>
    <d v="1899-12-30T01:00:00"/>
    <s v="06:00"/>
    <s v="07:00"/>
    <d v="1899-12-30T01:00:00"/>
    <s v="DCO"/>
    <s v="N/A"/>
  </r>
  <r>
    <n v="14881"/>
    <x v="100"/>
    <x v="15"/>
    <s v="LIFT IFTS 24-03 SAUDI"/>
    <s v="IFTS"/>
    <n v="45"/>
    <s v="IFTS"/>
    <n v="23"/>
    <m/>
    <s v="X"/>
    <x v="5"/>
    <s v="NET"/>
    <s v="DECI_STD"/>
    <m/>
    <n v="14882"/>
    <s v="FMSC OACM02"/>
    <s v="07:30"/>
    <s v="08:30"/>
    <d v="1899-12-30T01:00:00"/>
    <d v="1899-12-30T07:30:00"/>
    <d v="1899-12-30T08:30:00"/>
    <d v="1899-12-30T01:00:00"/>
    <s v="DCO"/>
    <s v="N/A"/>
  </r>
  <r>
    <n v="14882"/>
    <x v="100"/>
    <x v="15"/>
    <s v="LIFT IFTS 24-04 SPA"/>
    <s v="IFTS"/>
    <n v="58"/>
    <s v="IFTS"/>
    <n v="22"/>
    <m/>
    <s v="X"/>
    <x v="1"/>
    <s v="STDA"/>
    <s v="LOW LEVEL"/>
    <m/>
    <m/>
    <s v="FMS LLF01"/>
    <s v="07:30"/>
    <s v="08:30"/>
    <d v="1899-12-30T01:00:00"/>
    <d v="1899-12-30T07:30:00"/>
    <d v="1899-12-30T08:45:00"/>
    <d v="1899-12-30T01:15:00"/>
    <s v="DCO"/>
    <s v="N/A"/>
  </r>
  <r>
    <n v="14883"/>
    <x v="100"/>
    <x v="15"/>
    <s v="LIFT IFTS 24-04 SPA"/>
    <s v="IFTS"/>
    <n v="59"/>
    <s v="ACS"/>
    <n v="14"/>
    <m/>
    <s v="X"/>
    <x v="6"/>
    <s v="STDA"/>
    <s v="LOW LEVEL"/>
    <m/>
    <m/>
    <s v="FMS LLF01"/>
    <s v="07:30"/>
    <s v="08:30"/>
    <d v="1899-12-30T01:00:00"/>
    <d v="1899-12-30T07:30:00"/>
    <d v="1899-12-30T08:30:00"/>
    <d v="1899-12-30T01:00:00"/>
    <s v="DCO"/>
    <s v="N/A"/>
  </r>
  <r>
    <n v="14884"/>
    <x v="100"/>
    <x v="15"/>
    <s v="IFTS LIFT 24-02 QATAR"/>
    <s v="QATAR"/>
    <n v="50"/>
    <s v="IFTS"/>
    <n v="9"/>
    <s v="X"/>
    <m/>
    <x v="5"/>
    <s v="NET"/>
    <s v="DCA"/>
    <m/>
    <n v="14885"/>
    <s v="NET SMI02"/>
    <s v="09:00"/>
    <s v="10:00"/>
    <d v="1899-12-30T01:00:00"/>
    <d v="1899-12-30T09:00:00"/>
    <d v="1899-12-30T10:00:00"/>
    <d v="1899-12-30T01:00:00"/>
    <s v="DCO"/>
    <s v="N/A"/>
  </r>
  <r>
    <n v="14885"/>
    <x v="100"/>
    <x v="15"/>
    <s v="IFTS LIFT 24-02 QATAR"/>
    <s v="QATAR"/>
    <n v="51"/>
    <s v="ACS"/>
    <n v="12"/>
    <s v="X"/>
    <m/>
    <x v="4"/>
    <s v="NET"/>
    <s v="DCA"/>
    <m/>
    <n v="14884"/>
    <s v="NET SMI02"/>
    <d v="1899-12-30T09:00:00"/>
    <d v="1899-12-30T10:00:00"/>
    <d v="1899-12-30T01:00:00"/>
    <d v="1899-12-30T09:00:00"/>
    <d v="1899-12-30T10:00:00"/>
    <d v="1899-12-30T01:00:00"/>
    <s v="DCO"/>
    <s v="N/A"/>
  </r>
  <r>
    <n v="14886"/>
    <x v="100"/>
    <x v="15"/>
    <s v="LIFT IFTS 24-04 HUN"/>
    <s v="IFTS"/>
    <n v="63"/>
    <s v="ACS"/>
    <n v="9"/>
    <m/>
    <s v="X"/>
    <x v="1"/>
    <s v="NET"/>
    <s v="DECI_PGM"/>
    <m/>
    <n v="14887"/>
    <s v="NET PGM03"/>
    <s v="09:00"/>
    <s v="10:00"/>
    <d v="1899-12-30T01:00:00"/>
    <s v="09:00"/>
    <s v="10:00"/>
    <d v="1899-12-30T01:00:00"/>
    <s v="DCO"/>
    <s v="N/A"/>
  </r>
  <r>
    <n v="14887"/>
    <x v="100"/>
    <x v="15"/>
    <s v="LIFT IFTS 24-04 HUN"/>
    <s v="IFTS"/>
    <n v="62"/>
    <s v="IFTS"/>
    <n v="3"/>
    <m/>
    <s v="X"/>
    <x v="6"/>
    <s v="NET"/>
    <s v="DECI_PGM"/>
    <m/>
    <n v="14886"/>
    <s v="NET PGM03"/>
    <d v="1899-12-30T09:00:00"/>
    <d v="1899-12-30T10:00:00"/>
    <d v="1899-12-30T01:00:00"/>
    <s v="09:00"/>
    <s v="10:00"/>
    <d v="1899-12-30T01:00:00"/>
    <s v="DCO"/>
    <s v="N/A"/>
  </r>
  <r>
    <n v="14888"/>
    <x v="100"/>
    <x v="15"/>
    <s v="LIFT IFTS 24-03 CAN"/>
    <s v="IFTS"/>
    <n v="37"/>
    <s v="ACS"/>
    <n v="1"/>
    <m/>
    <s v="X"/>
    <x v="5"/>
    <s v="NET"/>
    <s v="OCA AA"/>
    <m/>
    <n v="14889"/>
    <s v="NET OCAAA01"/>
    <s v="10:30"/>
    <s v="11:30"/>
    <d v="1899-12-30T01:00:00"/>
    <d v="1899-12-30T10:30:00"/>
    <d v="1899-12-30T11:30:00"/>
    <d v="1899-12-30T01:00:00"/>
    <s v="DCO"/>
    <s v="N/A"/>
  </r>
  <r>
    <n v="14889"/>
    <x v="100"/>
    <x v="15"/>
    <s v="LIFT IFTS 24-03 CAN"/>
    <s v="IFTS"/>
    <n v="38"/>
    <s v="ACS"/>
    <n v="14"/>
    <m/>
    <s v="X"/>
    <x v="4"/>
    <s v="NET"/>
    <s v="OCA AA"/>
    <m/>
    <n v="14888"/>
    <s v="NET OCAAA01"/>
    <d v="1899-12-30T10:30:00"/>
    <d v="1899-12-30T11:30:00"/>
    <d v="1899-12-30T01:00:00"/>
    <d v="1899-12-30T10:30:00"/>
    <d v="1899-12-30T11:30:00"/>
    <d v="1899-12-30T01:00:00"/>
    <s v="DCO"/>
    <s v="N/A"/>
  </r>
  <r>
    <n v="14890"/>
    <x v="100"/>
    <x v="15"/>
    <s v="LIFT IFTS 24-05 GER"/>
    <s v="IFTS"/>
    <n v="66"/>
    <s v="ACS"/>
    <n v="10"/>
    <m/>
    <s v="X"/>
    <x v="1"/>
    <s v="STDA"/>
    <s v="LOW LEVEL"/>
    <m/>
    <m/>
    <s v="FMS LLF03"/>
    <s v="10:30"/>
    <s v="11:30"/>
    <d v="1899-12-30T01:00:00"/>
    <s v="10:30"/>
    <s v="11:30"/>
    <d v="1899-12-30T01:00:00"/>
    <s v="DCO"/>
    <s v="N/A"/>
  </r>
  <r>
    <n v="14891"/>
    <x v="100"/>
    <x v="15"/>
    <s v="LIFT IFTS 24-05 GER"/>
    <s v="IFTS"/>
    <n v="67"/>
    <s v="ACS"/>
    <n v="32"/>
    <m/>
    <s v="X"/>
    <x v="6"/>
    <s v="STDA"/>
    <s v="LOW LEVEL"/>
    <m/>
    <m/>
    <s v="FMS LLF03"/>
    <s v="10:30"/>
    <s v="11:30"/>
    <d v="1899-12-30T01:00:00"/>
    <s v="10:30"/>
    <s v="11:30"/>
    <d v="1899-12-30T01:00:00"/>
    <s v="DCO"/>
    <s v="N/A"/>
  </r>
  <r>
    <n v="14892"/>
    <x v="100"/>
    <x v="15"/>
    <s v="LIFT IFTS 24-03 SAUDI"/>
    <s v="IFTS"/>
    <n v="46"/>
    <s v="ACS"/>
    <n v="13"/>
    <m/>
    <s v="X"/>
    <x v="5"/>
    <s v="NET"/>
    <s v="DECI_STD"/>
    <m/>
    <n v="14893"/>
    <s v="FMSC OACM02"/>
    <s v="12:00"/>
    <s v="13:00"/>
    <d v="1899-12-30T01:00:00"/>
    <d v="1899-12-30T12:00:00"/>
    <d v="1899-12-30T13:00:00"/>
    <d v="1899-12-30T01:00:00"/>
    <s v="DCO"/>
    <s v="N/A"/>
  </r>
  <r>
    <n v="14893"/>
    <x v="100"/>
    <x v="15"/>
    <s v="LIFT IFTS 24-04 CAN"/>
    <s v="IFTS"/>
    <n v="51"/>
    <s v="ACS"/>
    <n v="5"/>
    <m/>
    <s v="X"/>
    <x v="1"/>
    <s v="STDA"/>
    <s v="DECI_STD"/>
    <m/>
    <m/>
    <s v="PT ERT02"/>
    <s v="12:00"/>
    <s v="13:00"/>
    <d v="1899-12-30T01:00:00"/>
    <s v="12:00"/>
    <s v="13:00"/>
    <d v="1899-12-30T01:00:00"/>
    <s v="DCO"/>
    <s v="N/A"/>
  </r>
  <r>
    <n v="14894"/>
    <x v="100"/>
    <x v="15"/>
    <s v="LIFT IFTS 24-04 CAN"/>
    <s v="IFTS"/>
    <n v="53"/>
    <s v="IFTS"/>
    <n v="3"/>
    <m/>
    <s v="X"/>
    <x v="6"/>
    <s v="STDA"/>
    <s v="DECI_STD"/>
    <m/>
    <m/>
    <s v="PT ERT02"/>
    <s v="12:00"/>
    <s v="13:00"/>
    <d v="1899-12-30T01:00:00"/>
    <s v="12:00"/>
    <s v="13:00"/>
    <d v="1899-12-30T01:00:00"/>
    <s v="DCO"/>
    <s v="N/A"/>
  </r>
  <r>
    <n v="14895"/>
    <x v="100"/>
    <x v="15"/>
    <s v="IFTS LIFT 24-02 QATAR"/>
    <s v="QATAR"/>
    <n v="55"/>
    <s v="ACS"/>
    <n v="1"/>
    <s v="X"/>
    <m/>
    <x v="5"/>
    <s v="STDA"/>
    <s v="DECI_STD_NVG"/>
    <m/>
    <m/>
    <s v="FMS R2RNVG01"/>
    <s v="13:30"/>
    <s v="14:30"/>
    <d v="1899-12-30T01:00:00"/>
    <d v="1899-12-30T13:30:00"/>
    <d v="1899-12-30T14:30:00"/>
    <d v="1899-12-30T01:00:00"/>
    <s v="DCO"/>
    <s v="N/A"/>
  </r>
  <r>
    <n v="14896"/>
    <x v="100"/>
    <x v="15"/>
    <s v="LIFT IFTS 24-04 HUN"/>
    <s v="IFTS"/>
    <n v="62"/>
    <s v="ACS"/>
    <n v="14"/>
    <m/>
    <s v="X"/>
    <x v="4"/>
    <s v="STDA"/>
    <s v="AAR"/>
    <m/>
    <m/>
    <s v="PT AAR01"/>
    <s v="13:30"/>
    <s v="14:30"/>
    <d v="1899-12-30T01:00:00"/>
    <d v="1899-12-30T13:30:00"/>
    <d v="1899-12-30T14:30:00"/>
    <d v="1899-12-30T01:00:00"/>
    <s v="DCO"/>
    <s v="N/A"/>
  </r>
  <r>
    <n v="14897"/>
    <x v="100"/>
    <x v="15"/>
    <s v="LIFT IFTS 24-04 CAN"/>
    <s v="IFTS"/>
    <n v="54"/>
    <s v="IFTS"/>
    <n v="22"/>
    <m/>
    <s v="X"/>
    <x v="1"/>
    <s v="STDA"/>
    <s v="AAR"/>
    <m/>
    <m/>
    <s v="PT AAR01"/>
    <s v="13:30"/>
    <s v="14:30"/>
    <d v="1899-12-30T01:00:00"/>
    <d v="1899-12-30T13:30:00"/>
    <d v="1899-12-30T14:20:00"/>
    <d v="1899-12-30T00:50:00"/>
    <s v="DCO"/>
    <s v="N/A"/>
  </r>
  <r>
    <n v="14898"/>
    <x v="100"/>
    <x v="15"/>
    <s v="LIFT IFTS 24-04 SPA"/>
    <s v="IFTS"/>
    <n v="60"/>
    <s v="IFTS"/>
    <n v="23"/>
    <m/>
    <s v="X"/>
    <x v="6"/>
    <s v="STDA"/>
    <s v="DECI_STD"/>
    <m/>
    <m/>
    <s v="PT ERT02"/>
    <s v="13:30"/>
    <s v="14:30"/>
    <d v="1899-12-30T01:00:00"/>
    <d v="1899-12-30T13:30:00"/>
    <d v="1899-12-30T14:30:00"/>
    <d v="1899-12-30T01:00:00"/>
    <s v="DCO"/>
    <s v="N/A"/>
  </r>
  <r>
    <n v="14899"/>
    <x v="100"/>
    <x v="15"/>
    <s v="LIFT 24-44 ITA"/>
    <s v="AMI"/>
    <n v="70"/>
    <s v="ACS"/>
    <n v="9"/>
    <s v="X"/>
    <m/>
    <x v="5"/>
    <s v="NET"/>
    <s v="DECI_STD"/>
    <m/>
    <n v="14900"/>
    <s v="SD HACM01"/>
    <s v="15:00"/>
    <d v="1899-12-30T15:30:00"/>
    <d v="1899-12-30T00:30:00"/>
    <d v="1899-12-30T15:00:00"/>
    <d v="1899-12-30T15:30:00"/>
    <d v="1899-12-30T00:30:00"/>
    <s v="DCO"/>
    <s v="N/A"/>
  </r>
  <r>
    <n v="14900"/>
    <x v="100"/>
    <x v="15"/>
    <s v="LIFT 24-44 ITA"/>
    <s v="AMI"/>
    <n v="72"/>
    <s v="ACS"/>
    <n v="32"/>
    <s v="X"/>
    <m/>
    <x v="5"/>
    <s v="NET"/>
    <s v="DECI_STD"/>
    <m/>
    <n v="14901"/>
    <s v="SD HACM01"/>
    <s v="15:35"/>
    <d v="1899-12-30T16:05:00"/>
    <d v="1899-12-30T00:30:00"/>
    <d v="1899-12-30T15:35:00"/>
    <d v="1899-12-30T16:05:00"/>
    <d v="1899-12-30T00:30:00"/>
    <s v="DCO"/>
    <s v="N/A"/>
  </r>
  <r>
    <n v="14901"/>
    <x v="100"/>
    <x v="15"/>
    <s v="LIFT IFTS 24-04 JPN"/>
    <s v="IFTS"/>
    <n v="55"/>
    <s v="ACS"/>
    <n v="13"/>
    <m/>
    <s v="X"/>
    <x v="1"/>
    <s v="NET"/>
    <s v="DECI_PGM"/>
    <m/>
    <n v="14902"/>
    <s v="NET PGM02"/>
    <s v="15:00"/>
    <s v="16:00"/>
    <d v="1899-12-30T01:00:00"/>
    <d v="1899-12-30T15:00:00"/>
    <d v="1899-12-30T16:00:00"/>
    <d v="1899-12-30T01:00:00"/>
    <s v="DCO"/>
    <s v="N/A"/>
  </r>
  <r>
    <n v="14902"/>
    <x v="100"/>
    <x v="15"/>
    <s v="LIFT IFTS 24-04 JPN"/>
    <s v="IFTS"/>
    <n v="57"/>
    <s v="ACS"/>
    <n v="2"/>
    <m/>
    <s v="X"/>
    <x v="6"/>
    <s v="NET"/>
    <s v="DECI_PGM"/>
    <m/>
    <n v="14901"/>
    <s v="NET PGM02"/>
    <d v="1899-12-30T15:00:00"/>
    <d v="1899-12-30T16:00:00"/>
    <d v="1899-12-30T01:00:00"/>
    <d v="1899-12-30T15:00:00"/>
    <d v="1899-12-30T16:00:00"/>
    <d v="1899-12-30T01:00:00"/>
    <s v="DCO"/>
    <s v="N/A"/>
  </r>
  <r>
    <n v="14903"/>
    <x v="101"/>
    <x v="15"/>
    <s v="IFTS LIFT 24-02 QATAR"/>
    <s v="QATAR"/>
    <n v="52"/>
    <s v="IFTS"/>
    <n v="9"/>
    <m/>
    <s v="X"/>
    <x v="5"/>
    <s v="NET"/>
    <s v="DCA"/>
    <m/>
    <n v="14904"/>
    <s v="NET QRA02"/>
    <s v="06:00"/>
    <s v="07:00"/>
    <d v="1899-12-30T01:00:00"/>
    <s v="06:00"/>
    <s v="07:00"/>
    <d v="1899-12-30T01:00:00"/>
    <s v="DCO"/>
    <s v="N/A"/>
  </r>
  <r>
    <n v="14904"/>
    <x v="101"/>
    <x v="15"/>
    <s v="IFTS LIFT 24-02 QATAR"/>
    <s v="QATAR"/>
    <n v="55"/>
    <s v="ACS"/>
    <n v="1"/>
    <m/>
    <s v="X"/>
    <x v="4"/>
    <s v="NET"/>
    <s v="DCA"/>
    <m/>
    <n v="14903"/>
    <s v="NET QRA02"/>
    <s v="06:00"/>
    <s v="07:00"/>
    <d v="1899-12-30T01:00:00"/>
    <s v="06:00"/>
    <s v="07:00"/>
    <d v="1899-12-30T01:00:00"/>
    <s v="SDC"/>
    <s v="N/A"/>
  </r>
  <r>
    <n v="14905"/>
    <x v="101"/>
    <x v="15"/>
    <s v="LIFT IFTS 24-05 GER"/>
    <s v="IFTS"/>
    <n v="66"/>
    <s v="ACS"/>
    <n v="32"/>
    <m/>
    <s v="X"/>
    <x v="0"/>
    <s v="NET"/>
    <s v="DECI_STD"/>
    <m/>
    <n v="14906"/>
    <s v="FMSC DBFM02"/>
    <s v="06:00"/>
    <s v="07:00"/>
    <d v="1899-12-30T01:00:00"/>
    <s v="06:00"/>
    <s v="07:00"/>
    <d v="1899-12-30T01:00:00"/>
    <s v="DCO"/>
    <s v="N/A"/>
  </r>
  <r>
    <n v="14906"/>
    <x v="101"/>
    <x v="15"/>
    <s v="LIFT IFTS 24-04 SPA"/>
    <s v="IFTS"/>
    <n v="58"/>
    <s v="IFTS"/>
    <n v="22"/>
    <m/>
    <s v="X"/>
    <x v="6"/>
    <s v="STDA"/>
    <s v="LOW LEVEL"/>
    <m/>
    <m/>
    <s v="FMS LLF02"/>
    <s v="06:00"/>
    <s v="07:00"/>
    <d v="1899-12-30T01:00:00"/>
    <s v="06:00"/>
    <d v="1899-12-30T06:55:00"/>
    <d v="1899-12-30T00:55:00"/>
    <s v="DCO"/>
    <s v="N/A"/>
  </r>
  <r>
    <n v="14907"/>
    <x v="101"/>
    <x v="15"/>
    <s v="LIFT 24-43 ITA"/>
    <s v="AMI"/>
    <n v="65"/>
    <s v="ACS"/>
    <n v="9"/>
    <s v="X"/>
    <m/>
    <x v="5"/>
    <s v="NET"/>
    <s v="DCA"/>
    <m/>
    <n v="14908"/>
    <s v="SD ADCA01"/>
    <s v="07:30"/>
    <s v="08:30"/>
    <d v="1899-12-30T01:00:00"/>
    <s v="07:30"/>
    <s v="08:30"/>
    <d v="1899-12-30T01:00:00"/>
    <s v="DCO"/>
    <s v="N/A"/>
  </r>
  <r>
    <n v="14908"/>
    <x v="101"/>
    <x v="15"/>
    <s v="LIFT 24-43 ITA"/>
    <s v="AMI"/>
    <n v="66"/>
    <s v="ACS"/>
    <n v="10"/>
    <s v="X"/>
    <m/>
    <x v="4"/>
    <s v="NET"/>
    <s v="DCA"/>
    <m/>
    <n v="14907"/>
    <s v="SD ADCA01"/>
    <s v="07:30"/>
    <s v="08:30"/>
    <d v="1899-12-30T01:00:00"/>
    <s v="07:30"/>
    <s v="08:30"/>
    <d v="1899-12-30T01:00:00"/>
    <s v="SDC"/>
    <s v="N/A"/>
  </r>
  <r>
    <n v="14909"/>
    <x v="101"/>
    <x v="15"/>
    <s v="LIFT IFTS 24-05 AUT"/>
    <s v="IFTS"/>
    <n v="64"/>
    <s v="ACS"/>
    <n v="13"/>
    <m/>
    <s v="X"/>
    <x v="0"/>
    <s v="NET"/>
    <s v="DECI_STD"/>
    <m/>
    <n v="14910"/>
    <s v="FMSC OBFM01"/>
    <s v="07:30"/>
    <s v="08:30"/>
    <d v="1899-12-30T01:00:00"/>
    <s v="07:30"/>
    <s v="08:30"/>
    <d v="1899-12-30T01:00:00"/>
    <s v="DCO"/>
    <s v="N/A"/>
  </r>
  <r>
    <n v="14910"/>
    <x v="101"/>
    <x v="15"/>
    <s v="LIFT IFTS 24-04 CAN"/>
    <s v="IFTS"/>
    <n v="52"/>
    <s v="IFTS"/>
    <n v="3"/>
    <m/>
    <s v="X"/>
    <x v="6"/>
    <s v="STDA"/>
    <s v="DECI_STD"/>
    <m/>
    <m/>
    <s v="PT ERT02"/>
    <s v="07:30"/>
    <s v="08:30"/>
    <d v="1899-12-30T01:00:00"/>
    <s v="07:30"/>
    <s v="08:30"/>
    <d v="1899-12-30T01:00:00"/>
    <s v="DCO"/>
    <s v="N/A"/>
  </r>
  <r>
    <n v="14911"/>
    <x v="101"/>
    <x v="15"/>
    <s v="LIFT 24-43 ITA"/>
    <s v="AMI"/>
    <n v="68"/>
    <s v="ACS"/>
    <n v="12"/>
    <s v="X"/>
    <m/>
    <x v="5"/>
    <s v="NET"/>
    <s v="DCA"/>
    <m/>
    <n v="14912"/>
    <s v="SD ADCA01"/>
    <s v="09:00"/>
    <s v="10:00"/>
    <d v="1899-12-30T01:00:00"/>
    <d v="1899-12-30T09:00:00"/>
    <d v="1899-12-30T10:00:00"/>
    <d v="1899-12-30T01:00:00"/>
    <s v="DCO"/>
    <s v="N/A"/>
  </r>
  <r>
    <n v="14912"/>
    <x v="101"/>
    <x v="15"/>
    <s v="LIFT 24-43 ITA"/>
    <s v="AMI"/>
    <n v="69"/>
    <s v="IFTS"/>
    <n v="9"/>
    <s v="X"/>
    <m/>
    <x v="4"/>
    <s v="NET"/>
    <s v="DCA"/>
    <m/>
    <n v="14911"/>
    <s v="SD ADCA01"/>
    <s v="09:00"/>
    <s v="10:00"/>
    <d v="1899-12-30T01:00:00"/>
    <d v="1899-12-30T09:00:00"/>
    <d v="1899-12-30T10:00:00"/>
    <d v="1899-12-30T01:00:00"/>
    <s v="DCO"/>
    <s v="N/A"/>
  </r>
  <r>
    <n v="14913"/>
    <x v="101"/>
    <x v="15"/>
    <s v="LIFT IFTS 24-05 AUT"/>
    <s v="IFTS"/>
    <n v="65"/>
    <s v="ACS"/>
    <n v="1"/>
    <m/>
    <s v="X"/>
    <x v="0"/>
    <s v="NET"/>
    <s v="DECI_STD"/>
    <m/>
    <n v="14914"/>
    <s v="FMSC OBFM01"/>
    <s v="09:00"/>
    <s v="10:00"/>
    <d v="1899-12-30T01:00:00"/>
    <s v="09:00"/>
    <s v="10:00"/>
    <d v="1899-12-30T01:00:00"/>
    <s v="DCO"/>
    <s v="N/A"/>
  </r>
  <r>
    <n v="14914"/>
    <x v="101"/>
    <x v="15"/>
    <s v="LIFT IFTS 24-04 SPA"/>
    <s v="IFTS"/>
    <n v="59"/>
    <s v="ACS"/>
    <n v="5"/>
    <m/>
    <s v="X"/>
    <x v="6"/>
    <s v="STDA"/>
    <s v="LOW LEVEL"/>
    <m/>
    <m/>
    <s v="FMS LLF02"/>
    <s v="09:10"/>
    <s v="10:10"/>
    <d v="1899-12-30T01:00:00"/>
    <s v="09:10"/>
    <s v="10:10"/>
    <d v="1899-12-30T01:00:00"/>
    <s v="DCO"/>
    <s v="N/A"/>
  </r>
  <r>
    <n v="14915"/>
    <x v="101"/>
    <x v="15"/>
    <s v="LIFT IFTS 24-03 CAN"/>
    <s v="IFTS"/>
    <n v="38"/>
    <s v="ACS"/>
    <n v="9"/>
    <m/>
    <s v="X"/>
    <x v="5"/>
    <s v="NET"/>
    <s v="OCA AG"/>
    <m/>
    <n v="14916"/>
    <s v="NET OCAAG01"/>
    <s v="10:30"/>
    <s v="11:30"/>
    <d v="1899-12-30T01:00:00"/>
    <s v="10:30"/>
    <s v="11:30"/>
    <d v="1899-12-30T01:00:00"/>
    <s v="DCO"/>
    <s v="N/A"/>
  </r>
  <r>
    <n v="14916"/>
    <x v="101"/>
    <x v="15"/>
    <s v="LIFT IFTS 24-03 CAN"/>
    <s v="IFTS"/>
    <n v="37"/>
    <s v="ACS"/>
    <n v="14"/>
    <m/>
    <s v="X"/>
    <x v="4"/>
    <s v="NET"/>
    <s v="OCA AG"/>
    <m/>
    <n v="14915"/>
    <s v="NET OCAAG01"/>
    <s v="10:30"/>
    <s v="11:30"/>
    <d v="1899-12-30T01:00:00"/>
    <s v="10:30"/>
    <s v="11:30"/>
    <d v="1899-12-30T01:00:00"/>
    <s v="DCO"/>
    <s v="N/A"/>
  </r>
  <r>
    <n v="14917"/>
    <x v="101"/>
    <x v="15"/>
    <s v="LIFT IFTS 24-04 JPN"/>
    <s v="IFTS"/>
    <n v="57"/>
    <s v="ACS"/>
    <n v="13"/>
    <m/>
    <s v="X"/>
    <x v="6"/>
    <s v="NET"/>
    <s v="DECI_PGM"/>
    <m/>
    <n v="14918"/>
    <s v="NET PGM03"/>
    <s v="10:30"/>
    <s v="11:30"/>
    <d v="1899-12-30T01:00:00"/>
    <s v="10:30"/>
    <s v="11:30"/>
    <d v="1899-12-30T01:00:00"/>
    <s v="DCO"/>
    <s v="N/A"/>
  </r>
  <r>
    <n v="14918"/>
    <x v="101"/>
    <x v="15"/>
    <s v="LIFT IFTS 24-04 JPN"/>
    <s v="IFTS"/>
    <n v="55"/>
    <s v="ACS"/>
    <n v="2"/>
    <m/>
    <s v="X"/>
    <x v="1"/>
    <s v="NET"/>
    <s v="DECI_PGM"/>
    <m/>
    <n v="14917"/>
    <s v="NET PGM03"/>
    <s v="10:30"/>
    <s v="11:30"/>
    <d v="1899-12-30T01:00:00"/>
    <s v="10:30"/>
    <s v="11:30"/>
    <d v="1899-12-30T01:00:00"/>
    <s v="DCO"/>
    <s v="N/A"/>
  </r>
  <r>
    <n v="14919"/>
    <x v="101"/>
    <x v="15"/>
    <s v="LIFT IFTS 24-04 HUN"/>
    <s v="IFTS"/>
    <n v="63"/>
    <s v="IFTS"/>
    <n v="3"/>
    <m/>
    <s v="X"/>
    <x v="0"/>
    <s v="STDA"/>
    <s v="AAR"/>
    <m/>
    <m/>
    <s v="FMS AAR01"/>
    <s v="10:30"/>
    <s v="11:30"/>
    <d v="1899-12-30T01:00:00"/>
    <s v="10:30"/>
    <s v="11:30"/>
    <d v="1899-12-30T01:00:00"/>
    <s v="DCO"/>
    <s v="N/A"/>
  </r>
  <r>
    <n v="14920"/>
    <x v="101"/>
    <x v="15"/>
    <s v="LIFT 24-43 ITA"/>
    <s v="AMI"/>
    <n v="67"/>
    <s v="ACS"/>
    <n v="10"/>
    <s v="X"/>
    <m/>
    <x v="5"/>
    <s v="NET"/>
    <s v="DCA"/>
    <m/>
    <n v="14921"/>
    <s v="SD ADCA01"/>
    <s v="12:00"/>
    <s v="13:00"/>
    <d v="1899-12-30T01:00:00"/>
    <s v="12:00"/>
    <s v="13:00"/>
    <d v="1899-12-30T01:00:00"/>
    <s v="DCO"/>
    <s v="N/A"/>
  </r>
  <r>
    <n v="14921"/>
    <x v="101"/>
    <x v="15"/>
    <s v="LIFT 24-43 ITA"/>
    <s v="AMI"/>
    <n v="64"/>
    <s v="ACS"/>
    <n v="12"/>
    <s v="X"/>
    <m/>
    <x v="4"/>
    <s v="NET"/>
    <s v="DCA"/>
    <m/>
    <n v="14920"/>
    <s v="SD ADCA01"/>
    <s v="12:00"/>
    <s v="13:00"/>
    <d v="1899-12-30T01:00:00"/>
    <s v="12:00"/>
    <s v="13:00"/>
    <d v="1899-12-30T01:00:00"/>
    <s v="DCO"/>
    <s v="N/A"/>
  </r>
  <r>
    <n v="14922"/>
    <x v="101"/>
    <x v="15"/>
    <s v="LIFT IFTS 24-05 GER"/>
    <s v="IFTS"/>
    <n v="67"/>
    <s v="IFTS"/>
    <n v="22"/>
    <m/>
    <s v="X"/>
    <x v="0"/>
    <s v="NET"/>
    <s v="DECI_STD"/>
    <m/>
    <n v="14923"/>
    <s v="FMSC DBFM02"/>
    <s v="12:00"/>
    <s v="13:00"/>
    <d v="1899-12-30T01:00:00"/>
    <s v="12:00"/>
    <s v="13:00"/>
    <d v="1899-12-30T01:00:00"/>
    <s v="DCO"/>
    <s v="N/A"/>
  </r>
  <r>
    <n v="14923"/>
    <x v="101"/>
    <x v="15"/>
    <s v="LIFT IFTS 24-04 CAN"/>
    <s v="IFTS"/>
    <n v="53"/>
    <s v="ACS"/>
    <n v="5"/>
    <m/>
    <s v="X"/>
    <x v="6"/>
    <s v="STDA"/>
    <s v="AAR"/>
    <m/>
    <m/>
    <s v="PT AAR01"/>
    <s v="12:00"/>
    <s v="13:00"/>
    <d v="1899-12-30T01:00:00"/>
    <s v="12:00"/>
    <s v="13:00"/>
    <d v="1899-12-30T01:00:00"/>
    <s v="DCO"/>
    <s v="N/A"/>
  </r>
  <r>
    <n v="14924"/>
    <x v="101"/>
    <x v="15"/>
    <s v="LIFT 24-45 ITA"/>
    <s v="AMI"/>
    <n v="34"/>
    <s v="ACS"/>
    <n v="2"/>
    <s v="X"/>
    <m/>
    <x v="5"/>
    <s v="NET"/>
    <s v="LOW LEVEL"/>
    <m/>
    <n v="14925"/>
    <s v="SD FLL01"/>
    <s v="13:30"/>
    <s v="14:30"/>
    <d v="1899-12-30T01:00:00"/>
    <d v="1899-12-30T13:30:00"/>
    <d v="1899-12-30T14:30:00"/>
    <d v="1899-12-30T01:00:00"/>
    <s v="DCO"/>
    <s v="N/A"/>
  </r>
  <r>
    <n v="14925"/>
    <x v="101"/>
    <x v="15"/>
    <s v="LIP 24-04 CAN"/>
    <s v="IFTS"/>
    <n v="50"/>
    <s v="ACS"/>
    <n v="14"/>
    <m/>
    <s v="X"/>
    <x v="4"/>
    <s v="NET"/>
    <s v="LOW LEVEL"/>
    <m/>
    <n v="14924"/>
    <s v="SD FLL01"/>
    <s v="13:30"/>
    <s v="14:30"/>
    <d v="1899-12-30T01:00:00"/>
    <d v="1899-12-30T13:30:00"/>
    <d v="1899-12-30T14:30:00"/>
    <d v="1899-12-30T01:00:00"/>
    <s v="DCO"/>
    <s v="N/A"/>
  </r>
  <r>
    <n v="14926"/>
    <x v="101"/>
    <x v="15"/>
    <s v=" IFTS LIFT 24-03 QATAR"/>
    <s v="QATAR"/>
    <n v="60"/>
    <s v="ACS"/>
    <n v="13"/>
    <s v="X"/>
    <m/>
    <x v="0"/>
    <s v="NET"/>
    <s v="DECI_STD"/>
    <m/>
    <n v="14927"/>
    <s v="FMSC DBFM02"/>
    <s v="13:30"/>
    <s v="14:30"/>
    <d v="1899-12-30T01:00:00"/>
    <s v="13:30"/>
    <s v="14:30"/>
    <d v="1899-12-30T01:00:00"/>
    <s v="DCO"/>
    <s v="N/A"/>
  </r>
  <r>
    <n v="14927"/>
    <x v="101"/>
    <x v="15"/>
    <s v="LIFT IFTS 24-04 CAN"/>
    <s v="IFTS"/>
    <n v="54"/>
    <s v="IFTS"/>
    <n v="3"/>
    <m/>
    <s v="X"/>
    <x v="6"/>
    <s v="STDA"/>
    <s v="DECI_STD"/>
    <m/>
    <m/>
    <s v="PT ERT02"/>
    <s v="13:30"/>
    <s v="14:30"/>
    <d v="1899-12-30T01:00:00"/>
    <s v="13:30"/>
    <s v="14:30"/>
    <d v="1899-12-30T01:00:00"/>
    <s v="DCO"/>
    <s v="N/A"/>
  </r>
  <r>
    <n v="14928"/>
    <x v="102"/>
    <x v="15"/>
    <s v="LIFT 24-03 SNG"/>
    <s v="IFTS"/>
    <n v="44"/>
    <s v="ACS"/>
    <n v="9"/>
    <m/>
    <s v="X"/>
    <x v="0"/>
    <s v="NET"/>
    <s v="ATAG_DECI"/>
    <m/>
    <n v="14929"/>
    <s v="NET ATAG01"/>
    <s v="06:00"/>
    <s v="07:00"/>
    <d v="1899-12-30T01:00:00"/>
    <s v="06:00"/>
    <s v="07:00"/>
    <d v="1899-12-30T01:00:00"/>
    <s v="DCO"/>
    <s v="N/A"/>
  </r>
  <r>
    <n v="14929"/>
    <x v="102"/>
    <x v="15"/>
    <s v="LIFT 24-03 SNG"/>
    <s v="IFTS"/>
    <n v="43"/>
    <s v="ACS"/>
    <n v="32"/>
    <m/>
    <s v="X"/>
    <x v="1"/>
    <s v="NET"/>
    <s v="ATAG_DECI"/>
    <m/>
    <n v="14928"/>
    <s v="NET ATAG01"/>
    <d v="1899-12-30T06:00:00"/>
    <d v="1899-12-30T07:00:00"/>
    <d v="1899-12-30T01:00:00"/>
    <d v="1899-12-30T06:00:00"/>
    <d v="1899-12-30T07:00:00"/>
    <d v="1899-12-30T01:00:00"/>
    <s v="DCO"/>
    <s v="N/A"/>
  </r>
  <r>
    <n v="14930"/>
    <x v="102"/>
    <x v="15"/>
    <s v="LIFT IFTS 24-04 HUN"/>
    <s v="IFTS"/>
    <n v="62"/>
    <s v="ACS"/>
    <n v="12"/>
    <m/>
    <s v="X"/>
    <x v="6"/>
    <s v="STDA"/>
    <s v="DECI_STD"/>
    <m/>
    <m/>
    <s v="PT ERT02"/>
    <s v="06:00"/>
    <s v="07:00"/>
    <d v="1899-12-30T01:00:00"/>
    <s v="06:00"/>
    <s v="07:00"/>
    <d v="1899-12-30T01:00:00"/>
    <s v="DCO"/>
    <s v="N/A"/>
  </r>
  <r>
    <n v="14931"/>
    <x v="102"/>
    <x v="15"/>
    <s v="LIFT IFTS 24-04 HUN"/>
    <s v="IFTS"/>
    <n v="63"/>
    <s v="ACS"/>
    <n v="5"/>
    <m/>
    <s v="X"/>
    <x v="4"/>
    <s v="STDA"/>
    <s v="DECI_STD"/>
    <m/>
    <m/>
    <s v="PT ERT02"/>
    <s v="06:00"/>
    <s v="07:00"/>
    <d v="1899-12-30T01:00:00"/>
    <d v="1899-12-30T06:00:00"/>
    <d v="1899-12-30T07:00:00"/>
    <d v="1899-12-30T01:00:00"/>
    <s v="DCO"/>
    <s v="N/A"/>
  </r>
  <r>
    <n v="14932"/>
    <x v="102"/>
    <x v="15"/>
    <s v="LIFT IFTS 24-05 AUT"/>
    <s v="IFTS"/>
    <n v="64"/>
    <s v="ACS"/>
    <n v="13"/>
    <m/>
    <s v="X"/>
    <x v="2"/>
    <s v="STDA"/>
    <s v="DECI_STD"/>
    <m/>
    <m/>
    <s v="PT ERT01"/>
    <s v="06:00"/>
    <s v="07:00"/>
    <d v="1899-12-30T01:00:00"/>
    <s v="06:00"/>
    <s v="07:00"/>
    <d v="1899-12-30T01:00:00"/>
    <s v="DCO"/>
    <s v="N/A"/>
  </r>
  <r>
    <n v="14933"/>
    <x v="102"/>
    <x v="15"/>
    <s v=" IFTS LIFT 24-03 QATAR"/>
    <s v="QATAR"/>
    <n v="57"/>
    <s v="IFTS"/>
    <n v="9"/>
    <s v="X"/>
    <m/>
    <x v="0"/>
    <s v="NET"/>
    <s v="DECI_STD"/>
    <m/>
    <n v="14934"/>
    <s v="FMSC DBFM02"/>
    <s v="07:30"/>
    <s v="08:30"/>
    <d v="1899-12-30T01:00:00"/>
    <s v="07:30"/>
    <s v="08:30"/>
    <d v="1899-12-30T01:00:00"/>
    <s v="DCO"/>
    <s v="N/A"/>
  </r>
  <r>
    <n v="14934"/>
    <x v="102"/>
    <x v="15"/>
    <s v="LIFT IFTS 24-04 SPA"/>
    <s v="IFTS"/>
    <n v="61"/>
    <s v="IFTS"/>
    <n v="22"/>
    <m/>
    <s v="X"/>
    <x v="6"/>
    <s v="STDA"/>
    <s v="LOW LEVEL"/>
    <m/>
    <m/>
    <s v="FMS LLF03"/>
    <s v="07:30"/>
    <s v="08:30"/>
    <d v="1899-12-30T01:00:00"/>
    <s v="07:30"/>
    <s v="08:30"/>
    <d v="1899-12-30T01:00:00"/>
    <s v="DCO"/>
    <s v="N/A"/>
  </r>
  <r>
    <n v="14935"/>
    <x v="102"/>
    <x v="15"/>
    <s v="LIFT IFTS 24-04 SPA"/>
    <s v="IFTS"/>
    <n v="60"/>
    <s v="ACS"/>
    <n v="14"/>
    <m/>
    <s v="X"/>
    <x v="4"/>
    <s v="STDA"/>
    <s v="LOW LEVEL"/>
    <m/>
    <m/>
    <s v="FMS LLF03"/>
    <s v="07:30"/>
    <s v="08:30"/>
    <d v="1899-12-30T01:00:00"/>
    <s v="07:30"/>
    <s v="08:30"/>
    <d v="1899-12-30T01:00:00"/>
    <s v="DCO"/>
    <s v="N/A"/>
  </r>
  <r>
    <n v="14936"/>
    <x v="102"/>
    <x v="15"/>
    <s v="IFTS LIFT 24-02 QATAR"/>
    <s v="QATAR"/>
    <n v="52"/>
    <s v="ACS"/>
    <n v="9"/>
    <s v="X"/>
    <m/>
    <x v="0"/>
    <s v="NET"/>
    <s v="DCA"/>
    <m/>
    <n v="14937"/>
    <s v="NET DCA01"/>
    <s v="09:00"/>
    <s v="10:00"/>
    <d v="1899-12-30T01:00:00"/>
    <d v="1899-12-30T09:00:00"/>
    <d v="1899-12-30T10:10:00"/>
    <d v="1899-12-30T01:10:00"/>
    <s v="DCO"/>
    <s v="N/A"/>
  </r>
  <r>
    <n v="14937"/>
    <x v="102"/>
    <x v="15"/>
    <s v="IFTS LIFT 24-02 QATAR"/>
    <s v="QATAR"/>
    <n v="55"/>
    <s v="ACS"/>
    <n v="32"/>
    <s v="X"/>
    <m/>
    <x v="1"/>
    <s v="NET"/>
    <s v="DCA"/>
    <m/>
    <n v="14936"/>
    <s v="NET DCA01"/>
    <d v="1899-12-30T09:00:00"/>
    <d v="1899-12-30T10:00:00"/>
    <d v="1899-12-30T01:00:00"/>
    <d v="1899-12-30T09:00:00"/>
    <d v="1899-12-30T10:10:00"/>
    <d v="1899-12-30T01:10:00"/>
    <s v="DCO"/>
    <s v="N/A"/>
  </r>
  <r>
    <n v="14938"/>
    <x v="102"/>
    <x v="15"/>
    <s v="LIFT IFTS 24-04 SPA"/>
    <s v="IFTS"/>
    <n v="58"/>
    <s v="ACS"/>
    <n v="12"/>
    <m/>
    <s v="X"/>
    <x v="6"/>
    <s v="STDA"/>
    <s v="LOW LEVEL"/>
    <m/>
    <m/>
    <s v="FMS LLF03"/>
    <s v="09:00"/>
    <s v="10:00"/>
    <d v="1899-12-30T01:00:00"/>
    <s v="09:00"/>
    <s v="10:00"/>
    <d v="1899-12-30T01:00:00"/>
    <s v="DCO"/>
    <s v="N/A"/>
  </r>
  <r>
    <n v="14939"/>
    <x v="102"/>
    <x v="15"/>
    <s v="LIFT IFTS 24-04 SPA"/>
    <s v="IFTS"/>
    <n v="59"/>
    <s v="ACS"/>
    <n v="10"/>
    <m/>
    <s v="X"/>
    <x v="4"/>
    <s v="STDA"/>
    <s v="LOW LEVEL"/>
    <m/>
    <m/>
    <s v="FMS LLF03"/>
    <s v="09:00"/>
    <s v="10:00"/>
    <d v="1899-12-30T01:00:00"/>
    <d v="1899-12-30T09:00:00"/>
    <d v="1899-12-30T10:00:00"/>
    <d v="1899-12-30T01:00:00"/>
    <s v="DCO"/>
    <s v="N/A"/>
  </r>
  <r>
    <n v="14940"/>
    <x v="102"/>
    <x v="15"/>
    <s v="LIFT IFTS 24-05 AUT"/>
    <s v="IFTS"/>
    <n v="65"/>
    <s v="ACS"/>
    <n v="13"/>
    <m/>
    <s v="X"/>
    <x v="2"/>
    <s v="STDA"/>
    <s v="DECI_STD"/>
    <m/>
    <m/>
    <s v="PT ERT01"/>
    <s v="09:00"/>
    <s v="10:00"/>
    <d v="1899-12-30T01:00:00"/>
    <s v="09:00"/>
    <s v="10:00"/>
    <d v="1899-12-30T01:00:00"/>
    <s v="DCO"/>
    <s v="N/A"/>
  </r>
  <r>
    <n v="14941"/>
    <x v="102"/>
    <x v="15"/>
    <s v=" IFTS LIFT 24-03 QATAR"/>
    <s v="QATAR"/>
    <n v="61"/>
    <s v="IFTS"/>
    <n v="9"/>
    <s v="X"/>
    <m/>
    <x v="0"/>
    <s v="NET"/>
    <s v="DECI_STD"/>
    <m/>
    <n v="14942"/>
    <s v="FMSC DBFM02"/>
    <s v="10:30"/>
    <s v="11:30"/>
    <d v="1899-12-30T01:00:00"/>
    <s v="10:30"/>
    <s v="11:30"/>
    <d v="1899-12-30T01:00:00"/>
    <s v="DCO"/>
    <s v="N/A"/>
  </r>
  <r>
    <n v="14942"/>
    <x v="102"/>
    <x v="15"/>
    <s v="LIFT IFTS 25-01 SGP"/>
    <s v="IFTS"/>
    <n v="68"/>
    <s v="IFTS"/>
    <n v="22"/>
    <m/>
    <s v="X"/>
    <x v="6"/>
    <s v="STDA"/>
    <s v="LOW LEVEL"/>
    <m/>
    <m/>
    <s v="PT LLF01"/>
    <s v="10:30"/>
    <s v="11:30"/>
    <d v="1899-12-30T01:00:00"/>
    <d v="1899-12-30T10:30:00"/>
    <d v="1899-12-30T11:25:00"/>
    <d v="1899-12-30T00:55:00"/>
    <s v="DCO"/>
    <s v="N/A"/>
  </r>
  <r>
    <n v="14943"/>
    <x v="102"/>
    <x v="15"/>
    <s v="LIFT IFTS 25-01 SGP"/>
    <s v="IFTS"/>
    <n v="69"/>
    <s v="ACS"/>
    <n v="2"/>
    <m/>
    <s v="X"/>
    <x v="4"/>
    <s v="STDA"/>
    <s v="LOW LEVEL"/>
    <m/>
    <m/>
    <s v="PT LLF01"/>
    <s v="10:30"/>
    <s v="11:30"/>
    <d v="1899-12-30T01:00:00"/>
    <d v="1899-12-30T10:30:00"/>
    <d v="1899-12-30T11:30:00"/>
    <d v="1899-12-30T01:00:00"/>
    <s v="DCO"/>
    <s v="N/A"/>
  </r>
  <r>
    <n v="14944"/>
    <x v="51"/>
    <x v="16"/>
    <s v="LIFT 24-03 SNG"/>
    <s v="IFTS"/>
    <n v="43"/>
    <s v="ACS"/>
    <n v="9"/>
    <m/>
    <s v="X"/>
    <x v="5"/>
    <s v="NET"/>
    <s v="ATAG_DECI"/>
    <m/>
    <n v="14945"/>
    <s v="NET ATAG02"/>
    <s v="06:00"/>
    <s v="07:00"/>
    <d v="1899-12-30T01:00:00"/>
    <d v="1899-12-30T06:15:00"/>
    <d v="1899-12-30T07:00:00"/>
    <d v="1899-12-30T00:45:00"/>
    <s v="DCO"/>
    <s v="N/A"/>
  </r>
  <r>
    <n v="14945"/>
    <x v="51"/>
    <x v="16"/>
    <s v="LIFT 24-03 SNG"/>
    <s v="IFTS"/>
    <n v="44"/>
    <s v="IFTS"/>
    <n v="9"/>
    <m/>
    <s v="X"/>
    <x v="4"/>
    <s v="NET"/>
    <s v="ATAG_DECI"/>
    <m/>
    <n v="14944"/>
    <s v="NET ATAG02"/>
    <d v="1899-12-30T06:00:00"/>
    <d v="1899-12-30T07:00:00"/>
    <d v="1899-12-30T01:00:00"/>
    <d v="1899-12-30T06:15:00"/>
    <d v="1899-12-30T07:00:00"/>
    <d v="1899-12-30T00:45:00"/>
    <s v="DCO"/>
    <s v="N/A"/>
  </r>
  <r>
    <n v="14946"/>
    <x v="51"/>
    <x v="16"/>
    <s v="IFTS LIFT 24-02 QATAR"/>
    <s v="QATAR"/>
    <n v="50"/>
    <s v="ACS"/>
    <n v="14"/>
    <s v="X"/>
    <m/>
    <x v="0"/>
    <s v="NET"/>
    <s v="DCA"/>
    <m/>
    <n v="14947"/>
    <s v="NET ADCA01"/>
    <s v="06:00"/>
    <s v="07:00"/>
    <d v="1899-12-30T01:00:00"/>
    <d v="1899-12-30T06:00:00"/>
    <d v="1899-12-30T07:00:00"/>
    <d v="1899-12-30T01:00:00"/>
    <s v="DCO"/>
    <s v="N/A"/>
  </r>
  <r>
    <n v="14947"/>
    <x v="51"/>
    <x v="16"/>
    <s v="IFTS LIFT 24-02 QATAR"/>
    <s v="QATAR"/>
    <n v="51"/>
    <s v="ACS"/>
    <n v="32"/>
    <s v="X"/>
    <m/>
    <x v="1"/>
    <s v="NET"/>
    <s v="DCA"/>
    <m/>
    <n v="14946"/>
    <s v="NET ADCA01"/>
    <d v="1899-12-30T06:00:00"/>
    <d v="1899-12-30T07:00:00"/>
    <d v="1899-12-30T01:00:00"/>
    <d v="1899-12-30T06:00:00"/>
    <d v="1899-12-30T07:00:00"/>
    <d v="1899-12-30T01:00:00"/>
    <s v="DCO"/>
    <s v="N/A"/>
  </r>
  <r>
    <n v="14948"/>
    <x v="51"/>
    <x v="16"/>
    <s v=" IFTS LIFT 24-03 QATAR"/>
    <s v="QATAR"/>
    <n v="58"/>
    <s v="ACS"/>
    <n v="2"/>
    <s v="X"/>
    <m/>
    <x v="6"/>
    <s v="STDA"/>
    <s v="DECI_STD"/>
    <m/>
    <m/>
    <s v="PT ERT03"/>
    <s v="06:00"/>
    <s v="07:00"/>
    <d v="1899-12-30T01:00:00"/>
    <d v="1899-12-30T06:10:00"/>
    <d v="1899-12-30T07:00:00"/>
    <d v="1899-12-30T00:50:00"/>
    <s v="DCO"/>
    <s v="N/A"/>
  </r>
  <r>
    <n v="14949"/>
    <x v="51"/>
    <x v="16"/>
    <s v="LIFT IFTS 24-03 UK"/>
    <s v="IFTS"/>
    <n v="39"/>
    <s v="ACS"/>
    <n v="1"/>
    <m/>
    <s v="X"/>
    <x v="5"/>
    <s v="NET"/>
    <s v="OCA AA"/>
    <m/>
    <n v="14950"/>
    <s v="NET OCAAA01"/>
    <s v="07:30"/>
    <s v="08:30"/>
    <d v="1899-12-30T01:00:00"/>
    <d v="1899-12-30T07:30:00"/>
    <d v="1899-12-30T08:30:00"/>
    <d v="1899-12-30T01:00:00"/>
    <s v="DCO"/>
    <s v="N/A"/>
  </r>
  <r>
    <n v="14950"/>
    <x v="51"/>
    <x v="16"/>
    <s v="LIFT IFTS 24-03 UK"/>
    <s v="IFTS"/>
    <n v="40"/>
    <s v="ACS"/>
    <n v="12"/>
    <m/>
    <s v="X"/>
    <x v="4"/>
    <s v="NET"/>
    <s v="OCA AA"/>
    <m/>
    <n v="14949"/>
    <s v="NET OCAAA01"/>
    <d v="1899-12-30T07:30:00"/>
    <d v="1899-12-30T08:30:00"/>
    <d v="1899-12-30T01:00:00"/>
    <d v="1899-12-30T07:30:00"/>
    <d v="1899-12-30T08:30:00"/>
    <d v="1899-12-30T01:00:00"/>
    <s v="DCO"/>
    <s v="N/A"/>
  </r>
  <r>
    <n v="14951"/>
    <x v="51"/>
    <x v="16"/>
    <s v="LIFT 24-45 ITA"/>
    <s v="AMI"/>
    <n v="34"/>
    <s v="IFTS"/>
    <n v="22"/>
    <s v="X"/>
    <m/>
    <x v="1"/>
    <s v="NET"/>
    <s v="LOW LEVEL"/>
    <m/>
    <n v="14950"/>
    <s v="SD FLL02"/>
    <d v="1899-12-30T07:30:00"/>
    <d v="1899-12-30T08:30:00"/>
    <d v="1899-12-30T01:00:00"/>
    <d v="1899-12-30T07:30:00"/>
    <d v="1899-12-30T08:30:00"/>
    <d v="1899-12-30T01:00:00"/>
    <s v="DCO"/>
    <s v="N/A"/>
  </r>
  <r>
    <n v="14952"/>
    <x v="51"/>
    <x v="16"/>
    <s v="LIFT IFTS 24-04 HUN"/>
    <s v="IFTS"/>
    <n v="63"/>
    <s v="ACS"/>
    <n v="10"/>
    <m/>
    <s v="X"/>
    <x v="6"/>
    <s v="STDA"/>
    <s v="CAS_DECI"/>
    <m/>
    <m/>
    <s v="FMS CAS01"/>
    <s v="07:30"/>
    <s v="08:30"/>
    <d v="1899-12-30T01:00:00"/>
    <d v="1899-12-30T07:30:00"/>
    <d v="1899-12-30T08:30:00"/>
    <d v="1899-12-30T01:00:00"/>
    <s v="DCO"/>
    <s v="N/A"/>
  </r>
  <r>
    <n v="14953"/>
    <x v="51"/>
    <x v="16"/>
    <s v="LIFT 24-43 ITA"/>
    <s v="AMI"/>
    <n v="66"/>
    <s v="ACS"/>
    <n v="9"/>
    <s v="X"/>
    <m/>
    <x v="5"/>
    <s v="NET"/>
    <s v="DCA"/>
    <m/>
    <n v="14954"/>
    <s v="SD ADCA02"/>
    <s v="09:00"/>
    <s v="10:00"/>
    <d v="1899-12-30T01:00:00"/>
    <d v="1899-12-30T09:00:00"/>
    <d v="1899-12-30T10:00:00"/>
    <d v="1899-12-30T01:00:00"/>
    <s v="DCO"/>
    <s v="N/A"/>
  </r>
  <r>
    <n v="14954"/>
    <x v="51"/>
    <x v="16"/>
    <s v="LIFT 24-43 ITA"/>
    <s v="AMI"/>
    <n v="65"/>
    <s v="IFTS"/>
    <n v="9"/>
    <s v="X"/>
    <m/>
    <x v="4"/>
    <s v="NET"/>
    <s v="DCA"/>
    <m/>
    <n v="14953"/>
    <s v="SD ADCA02"/>
    <d v="1899-12-30T09:00:00"/>
    <d v="1899-12-30T10:00:00"/>
    <d v="1899-12-30T01:00:00"/>
    <d v="1899-12-30T09:00:00"/>
    <d v="1899-12-30T10:00:00"/>
    <d v="1899-12-30T01:00:00"/>
    <s v="DCO"/>
    <s v="N/A"/>
  </r>
  <r>
    <n v="14955"/>
    <x v="51"/>
    <x v="16"/>
    <s v="LIFT IFTS 24-03 SAUDI"/>
    <s v="IFTS"/>
    <n v="45"/>
    <s v="ACS"/>
    <n v="14"/>
    <m/>
    <s v="X"/>
    <x v="0"/>
    <s v="NET"/>
    <s v="DECI_STD"/>
    <m/>
    <n v="14956"/>
    <s v="FMSC HACM01"/>
    <s v="09:00"/>
    <s v="10:00"/>
    <d v="1899-12-30T01:00:00"/>
    <s v="09:00"/>
    <s v="10:00"/>
    <d v="1899-12-30T01:00:00"/>
    <s v="DCO"/>
    <s v="N/A"/>
  </r>
  <r>
    <n v="14956"/>
    <x v="51"/>
    <x v="16"/>
    <s v="LIFT 24-43 ITA"/>
    <s v="AMI"/>
    <n v="69"/>
    <s v="ACS"/>
    <n v="1"/>
    <s v="X"/>
    <m/>
    <x v="5"/>
    <s v="NET"/>
    <s v="DCA"/>
    <m/>
    <n v="14957"/>
    <s v="SD ADCA02"/>
    <s v="10:30"/>
    <s v="11:30"/>
    <d v="1899-12-30T01:00:00"/>
    <d v="1899-12-30T10:30:00"/>
    <d v="1899-12-30T11:30:00"/>
    <d v="1899-12-30T01:00:00"/>
    <s v="DCO"/>
    <s v="N/A"/>
  </r>
  <r>
    <n v="14957"/>
    <x v="51"/>
    <x v="16"/>
    <s v="LIFT 24-43 ITA"/>
    <s v="AMI"/>
    <n v="68"/>
    <s v="ACS"/>
    <n v="12"/>
    <s v="X"/>
    <m/>
    <x v="4"/>
    <s v="NET"/>
    <s v="DCA"/>
    <m/>
    <n v="14956"/>
    <s v="SD ADCA02"/>
    <d v="1899-12-30T10:30:00"/>
    <d v="1899-12-30T11:30:00"/>
    <d v="1899-12-30T01:00:00"/>
    <d v="1899-12-30T10:30:00"/>
    <d v="1899-12-30T11:30:00"/>
    <d v="1899-12-30T01:00:00"/>
    <s v="DCO"/>
    <s v="N/A"/>
  </r>
  <r>
    <n v="14958"/>
    <x v="51"/>
    <x v="16"/>
    <s v="IFTS LIFT 24-02 QATAR"/>
    <s v="QATAR"/>
    <n v="51"/>
    <s v="ACS"/>
    <n v="5"/>
    <s v="X"/>
    <m/>
    <x v="0"/>
    <s v="NET"/>
    <s v="DCA"/>
    <m/>
    <n v="14959"/>
    <s v="NET ADCA02"/>
    <s v="10:30"/>
    <s v="11:30"/>
    <d v="1899-12-30T01:00:00"/>
    <d v="1899-12-30T10:30:00"/>
    <d v="1899-12-30T11:30:00"/>
    <d v="1899-12-30T01:00:00"/>
    <s v="DCO"/>
    <s v="N/A"/>
  </r>
  <r>
    <n v="14959"/>
    <x v="104"/>
    <x v="17"/>
    <s v="LIFT IFTS 25-01 SGP"/>
    <s v="IFTS"/>
    <n v="68"/>
    <s v="IFTS"/>
    <n v="9"/>
    <m/>
    <s v="X"/>
    <x v="2"/>
    <s v="NET"/>
    <s v="LOW LEVEL"/>
    <m/>
    <n v="14960"/>
    <s v="NET TLL01"/>
    <s v="08:00"/>
    <s v="09:00"/>
    <d v="1899-12-30T01:00:00"/>
    <d v="1899-12-30T08:00:00"/>
    <d v="1899-12-30T08:40:00"/>
    <d v="1899-12-30T00:40:00"/>
    <s v="RSLD"/>
    <s v="CD3"/>
  </r>
  <r>
    <n v="14960"/>
    <x v="104"/>
    <x v="17"/>
    <s v="LIFT IFTS 25-01 SGP"/>
    <s v="IFTS"/>
    <n v="69"/>
    <s v="ACS"/>
    <n v="12"/>
    <m/>
    <s v="X"/>
    <x v="3"/>
    <s v="NET"/>
    <s v="LOW LEVEL"/>
    <m/>
    <n v="14959"/>
    <s v="NET TLL01"/>
    <d v="1899-12-30T08:00:00"/>
    <d v="1899-12-30T09:00:00"/>
    <d v="1899-12-30T01:00:00"/>
    <d v="1899-12-30T08:00:00"/>
    <d v="1899-12-30T08:40:00"/>
    <d v="1899-12-30T00:40:00"/>
    <s v="RSLD"/>
    <s v="CD3"/>
  </r>
  <r>
    <n v="14961"/>
    <x v="51"/>
    <x v="16"/>
    <s v="IFTS LIFT 24-02 QATAR"/>
    <s v="QATAR"/>
    <n v="50"/>
    <s v="IFTS"/>
    <n v="22"/>
    <s v="X"/>
    <m/>
    <x v="1"/>
    <s v="NET"/>
    <s v="DCA"/>
    <m/>
    <n v="14960"/>
    <s v="NET ADCA02"/>
    <d v="1899-12-30T10:30:00"/>
    <d v="1899-12-30T11:30:00"/>
    <d v="1899-12-30T01:00:00"/>
    <d v="1899-12-30T10:30:00"/>
    <d v="1899-12-30T11:30:00"/>
    <d v="1899-12-30T01:00:00"/>
    <s v="DCO"/>
    <s v="N/A"/>
  </r>
  <r>
    <n v="14962"/>
    <x v="51"/>
    <x v="16"/>
    <s v="LIFT IFTS 25-01 SGP"/>
    <s v="IFTS"/>
    <n v="68"/>
    <s v="ACS"/>
    <n v="10"/>
    <m/>
    <s v="X"/>
    <x v="6"/>
    <s v="STDA"/>
    <s v="LOW LEVEL"/>
    <m/>
    <m/>
    <s v="FMS LLF01"/>
    <s v="10:30"/>
    <s v="11:30"/>
    <d v="1899-12-30T01:00:00"/>
    <d v="1899-12-30T10:30:00"/>
    <d v="1899-12-30T11:30:00"/>
    <d v="1899-12-30T01:00:00"/>
    <s v="DCO"/>
    <s v="N/A"/>
  </r>
  <r>
    <n v="14963"/>
    <x v="51"/>
    <x v="16"/>
    <s v="LIFT 24-43 ITA"/>
    <s v="AMI"/>
    <n v="64"/>
    <s v="ACS"/>
    <n v="9"/>
    <s v="X"/>
    <m/>
    <x v="5"/>
    <s v="NET"/>
    <s v="DCA"/>
    <m/>
    <n v="14964"/>
    <s v="SD ADCA02"/>
    <s v="12:00"/>
    <s v="13:00"/>
    <d v="1899-12-30T01:00:00"/>
    <d v="1899-12-30T12:00:00"/>
    <d v="1899-12-30T13:00:00"/>
    <d v="1899-12-30T01:00:00"/>
    <s v="DCO"/>
    <s v="N/A"/>
  </r>
  <r>
    <n v="14964"/>
    <x v="51"/>
    <x v="16"/>
    <s v="LIFT 24-43 ITA"/>
    <s v="AMI"/>
    <n v="67"/>
    <s v="IFTS"/>
    <n v="9"/>
    <s v="X"/>
    <m/>
    <x v="4"/>
    <s v="NET"/>
    <s v="DCA"/>
    <m/>
    <n v="14963"/>
    <s v="SD ADCA02"/>
    <d v="1899-12-30T12:00:00"/>
    <d v="1899-12-30T13:00:00"/>
    <d v="1899-12-30T01:00:00"/>
    <d v="1899-12-30T12:00:00"/>
    <d v="1899-12-30T13:00:00"/>
    <d v="1899-12-30T01:00:00"/>
    <s v="DCO"/>
    <s v="N/A"/>
  </r>
  <r>
    <n v="14965"/>
    <x v="51"/>
    <x v="16"/>
    <s v="LIFT IFTS 24-04 JPN"/>
    <s v="IFTS"/>
    <n v="55"/>
    <s v="ACS"/>
    <n v="32"/>
    <m/>
    <s v="X"/>
    <x v="0"/>
    <s v="NET"/>
    <s v="DECI_STD"/>
    <m/>
    <n v="14966"/>
    <s v="FMSC BFM01"/>
    <s v="12:00"/>
    <s v="13:00"/>
    <d v="1899-12-30T01:00:00"/>
    <d v="1899-12-30T12:00:00"/>
    <d v="1899-12-30T13:00:00"/>
    <d v="1899-12-30T01:00:00"/>
    <s v="DCO"/>
    <s v="N/A"/>
  </r>
  <r>
    <n v="14966"/>
    <x v="51"/>
    <x v="16"/>
    <s v="LIFT IFTS 24-04 HUN"/>
    <s v="IFTS"/>
    <n v="62"/>
    <s v="ACS"/>
    <n v="2"/>
    <m/>
    <s v="X"/>
    <x v="6"/>
    <s v="STDA"/>
    <s v="CAS_DECI"/>
    <m/>
    <m/>
    <s v="FMS CAS01"/>
    <s v="12:00"/>
    <s v="13:00"/>
    <d v="1899-12-30T01:00:00"/>
    <s v="12:00"/>
    <s v="13:00"/>
    <d v="1899-12-30T01:00:00"/>
    <s v="DCO"/>
    <s v="N/A"/>
  </r>
  <r>
    <n v="14967"/>
    <x v="51"/>
    <x v="16"/>
    <s v="LIFT 24-44 ITA"/>
    <s v="AMI"/>
    <n v="72"/>
    <s v="ACS"/>
    <n v="1"/>
    <s v="X"/>
    <m/>
    <x v="5"/>
    <s v="NET"/>
    <s v="DECI_STD"/>
    <m/>
    <n v="14968"/>
    <s v="SD HACM02"/>
    <s v="13:30"/>
    <d v="1899-12-30T14:00:00"/>
    <d v="1899-12-30T00:30:00"/>
    <s v="13:30"/>
    <d v="1899-12-30T14:00:00"/>
    <d v="1899-12-30T00:30:00"/>
    <s v="DCO"/>
    <s v="N/A"/>
  </r>
  <r>
    <n v="14968"/>
    <x v="51"/>
    <x v="16"/>
    <s v="LIFT 24-44 ITA"/>
    <s v="AMI"/>
    <n v="70"/>
    <s v="ACS"/>
    <n v="12"/>
    <s v="X"/>
    <m/>
    <x v="5"/>
    <s v="NET"/>
    <s v="DECI_STD"/>
    <m/>
    <n v="14969"/>
    <s v="SD HACM02"/>
    <s v="14:05"/>
    <d v="1899-12-30T14:35:00"/>
    <d v="1899-12-30T00:30:00"/>
    <s v="14:05"/>
    <d v="1899-12-30T14:35:00"/>
    <d v="1899-12-30T00:30:00"/>
    <s v="DCO"/>
    <s v="N/A"/>
  </r>
  <r>
    <n v="14969"/>
    <x v="51"/>
    <x v="16"/>
    <s v="LIFT IFTS 24-04 JPN"/>
    <s v="IFTS"/>
    <n v="57"/>
    <s v="ACS"/>
    <n v="5"/>
    <m/>
    <s v="X"/>
    <x v="0"/>
    <s v="NET"/>
    <s v="DECI_STD"/>
    <m/>
    <n v="14970"/>
    <s v="FMSC BFM01"/>
    <s v="13:30"/>
    <s v="14:30"/>
    <d v="1899-12-30T01:00:00"/>
    <s v="13:30"/>
    <s v="14:30"/>
    <d v="1899-12-30T01:00:00"/>
    <s v="DCO"/>
    <s v="N/A"/>
  </r>
  <r>
    <n v="14970"/>
    <x v="51"/>
    <x v="16"/>
    <s v="LIFT IFTS 24-04 HUN"/>
    <s v="IFTS"/>
    <n v="63"/>
    <s v="ACS"/>
    <n v="10"/>
    <m/>
    <s v="X"/>
    <x v="6"/>
    <s v="STDA"/>
    <s v="CAS_DECI"/>
    <m/>
    <m/>
    <s v="FMS CAS02"/>
    <s v="13:30"/>
    <s v="14:30"/>
    <d v="1899-12-30T01:00:00"/>
    <d v="1899-12-30T13:25:00"/>
    <d v="1899-12-30T14:25:00"/>
    <d v="1899-12-30T01:00:00"/>
    <s v="DCO"/>
    <s v="N/A"/>
  </r>
  <r>
    <n v="14971"/>
    <x v="52"/>
    <x v="16"/>
    <s v=" IFTS LIFT 24-03 QATAR"/>
    <s v="QATAR"/>
    <n v="61"/>
    <s v="IFTS"/>
    <n v="9"/>
    <s v="X"/>
    <m/>
    <x v="5"/>
    <s v="NET"/>
    <s v="DECI_STD"/>
    <m/>
    <n v="14972"/>
    <s v="FMSC HBFM01"/>
    <s v="06:00"/>
    <s v="07:00"/>
    <d v="1899-12-30T01:00:00"/>
    <d v="1899-12-30T06:00:00"/>
    <d v="1899-12-30T07:00:00"/>
    <d v="1899-12-30T01:00:00"/>
    <s v="DCO"/>
    <s v="N/A"/>
  </r>
  <r>
    <n v="14972"/>
    <x v="52"/>
    <x v="16"/>
    <s v="LIFT IFTS 24-03 UK"/>
    <s v="IFTS"/>
    <n v="40"/>
    <s v="ACS"/>
    <n v="14"/>
    <m/>
    <s v="X"/>
    <x v="0"/>
    <s v="NET"/>
    <s v="OCA AG"/>
    <m/>
    <n v="14973"/>
    <s v="NET OCAAG01"/>
    <s v="06:00"/>
    <s v="07:00"/>
    <d v="1899-12-30T01:00:00"/>
    <s v="06:00"/>
    <s v="07:00"/>
    <d v="1899-12-30T01:00:00"/>
    <s v="DCO"/>
    <s v="N/A"/>
  </r>
  <r>
    <n v="14973"/>
    <x v="52"/>
    <x v="16"/>
    <s v="LIFT IFTS 24-03 UK"/>
    <s v="IFTS"/>
    <n v="39"/>
    <s v="ACS"/>
    <n v="32"/>
    <m/>
    <s v="X"/>
    <x v="1"/>
    <s v="NET"/>
    <s v="OCA AG"/>
    <m/>
    <n v="14972"/>
    <s v="NET OCAAG01"/>
    <d v="1899-12-30T06:00:00"/>
    <d v="1899-12-30T07:00:00"/>
    <d v="1899-12-30T01:00:00"/>
    <d v="1899-12-30T06:00:00"/>
    <d v="1899-12-30T07:00:00"/>
    <d v="1899-12-30T01:00:00"/>
    <s v="DCO"/>
    <s v="N/A"/>
  </r>
  <r>
    <n v="14974"/>
    <x v="52"/>
    <x v="16"/>
    <s v="LIFT IFTS 24-04 CAN"/>
    <s v="IFTS"/>
    <n v="54"/>
    <s v="ACS"/>
    <n v="10"/>
    <m/>
    <s v="X"/>
    <x v="6"/>
    <s v="STDA"/>
    <s v="CAS_DECI"/>
    <m/>
    <m/>
    <s v="FMS CAS01"/>
    <s v="06:00"/>
    <s v="07:00"/>
    <d v="1899-12-30T01:00:00"/>
    <d v="1899-12-30T06:00:00"/>
    <d v="1899-12-30T07:00:00"/>
    <d v="1899-12-30T01:00:00"/>
    <s v="DCO"/>
    <s v="N/A"/>
  </r>
  <r>
    <n v="14975"/>
    <x v="52"/>
    <x v="16"/>
    <s v=" IFTS LIFT 24-03 QATAR"/>
    <s v="QATAR"/>
    <n v="56"/>
    <s v="IFTS"/>
    <n v="22"/>
    <s v="X"/>
    <m/>
    <x v="5"/>
    <s v="NET"/>
    <s v="DECI_STD"/>
    <m/>
    <n v="14976"/>
    <s v="FMSC HBFM01"/>
    <s v="07:30"/>
    <s v="08:30"/>
    <d v="1899-12-30T01:00:00"/>
    <d v="1899-12-30T07:30:00"/>
    <d v="1899-12-30T08:30:00"/>
    <d v="1899-12-30T01:00:00"/>
    <s v="DCO"/>
    <s v="N/A"/>
  </r>
  <r>
    <n v="14976"/>
    <x v="52"/>
    <x v="16"/>
    <s v="IFTS LIFT 24-02 QATAR"/>
    <s v="QATAR"/>
    <n v="52"/>
    <s v="ACS"/>
    <n v="17"/>
    <s v="X"/>
    <m/>
    <x v="0"/>
    <s v="STDA"/>
    <s v="DECI_STD_NVG"/>
    <m/>
    <m/>
    <s v="FMS R2RNVG01"/>
    <s v="07:30"/>
    <s v="08:30"/>
    <d v="1899-12-30T01:00:00"/>
    <d v="1899-12-30T07:30:00"/>
    <d v="1899-12-30T08:30:00"/>
    <d v="1899-12-30T01:00:00"/>
    <s v="DCO"/>
    <s v="N/A"/>
  </r>
  <r>
    <n v="14977"/>
    <x v="52"/>
    <x v="16"/>
    <s v="LIP 24-03 SWE"/>
    <s v="IFTS"/>
    <n v="48"/>
    <s v="ACS"/>
    <n v="12"/>
    <m/>
    <s v="X"/>
    <x v="6"/>
    <s v="STDA"/>
    <s v="CAS"/>
    <m/>
    <m/>
    <s v="SD CASV01"/>
    <s v="07:30"/>
    <s v="08:30"/>
    <d v="1899-12-30T01:00:00"/>
    <d v="1899-12-30T07:30:00"/>
    <d v="1899-12-30T08:30:00"/>
    <d v="1899-12-30T01:00:00"/>
    <s v="DCO"/>
    <s v="N/A"/>
  </r>
  <r>
    <n v="14978"/>
    <x v="52"/>
    <x v="16"/>
    <s v="LIFT IFTS 24-03 SAUDI"/>
    <s v="IFTS"/>
    <n v="47"/>
    <s v="ACS"/>
    <n v="10"/>
    <m/>
    <s v="X"/>
    <x v="5"/>
    <s v="NET"/>
    <s v="DECI_STD"/>
    <m/>
    <n v="14979"/>
    <s v="FMSC HACM01"/>
    <s v="09:00"/>
    <s v="10:00"/>
    <d v="1899-12-30T01:00:00"/>
    <d v="1899-12-30T09:00:00"/>
    <d v="1899-12-30T10:00:00"/>
    <d v="1899-12-30T01:00:00"/>
    <s v="DCO"/>
    <s v="N/A"/>
  </r>
  <r>
    <n v="14979"/>
    <x v="52"/>
    <x v="16"/>
    <s v="LIFT IFTS 24-04 JPN"/>
    <s v="IFTS"/>
    <n v="57"/>
    <s v="ACS"/>
    <n v="2"/>
    <m/>
    <s v="X"/>
    <x v="0"/>
    <s v="NET"/>
    <s v="DECI_STD"/>
    <m/>
    <n v="14980"/>
    <s v="FMSC BFM02"/>
    <s v="09:00"/>
    <s v="10:00"/>
    <d v="1899-12-30T01:00:00"/>
    <d v="1899-12-30T09:00:00"/>
    <d v="1899-12-30T10:00:00"/>
    <d v="1899-12-30T01:00:00"/>
    <s v="DCO"/>
    <s v="N/A"/>
  </r>
  <r>
    <n v="14980"/>
    <x v="52"/>
    <x v="16"/>
    <s v="LIFT IFTS 24-04 HUN"/>
    <s v="IFTS"/>
    <n v="62"/>
    <s v="ACS"/>
    <n v="32"/>
    <m/>
    <s v="X"/>
    <x v="6"/>
    <s v="STDA"/>
    <s v="CAS_DECI"/>
    <m/>
    <m/>
    <s v="FMS CAS02"/>
    <s v="09:00"/>
    <s v="10:00"/>
    <d v="1899-12-30T01:00:00"/>
    <d v="1899-12-30T09:00:00"/>
    <d v="1899-12-30T10:00:00"/>
    <d v="1899-12-30T01:00:00"/>
    <s v="DCO"/>
    <s v="N/A"/>
  </r>
  <r>
    <n v="14981"/>
    <x v="52"/>
    <x v="16"/>
    <s v="LIFT IFTS 24-04 JPN"/>
    <s v="IFTS"/>
    <n v="55"/>
    <s v="ACS"/>
    <n v="12"/>
    <m/>
    <s v="X"/>
    <x v="5"/>
    <s v="NET"/>
    <s v="DECI_STD"/>
    <m/>
    <n v="14982"/>
    <s v="FMSC BFM02"/>
    <s v="10:30"/>
    <s v="11:30"/>
    <d v="1899-12-30T01:00:00"/>
    <d v="1899-12-30T10:30:00"/>
    <d v="1899-12-30T11:30:00"/>
    <d v="1899-12-30T01:00:00"/>
    <s v="DCO"/>
    <s v="N/A"/>
  </r>
  <r>
    <n v="14982"/>
    <x v="52"/>
    <x v="16"/>
    <s v="LIP 24-03 SGP"/>
    <s v="IFTS"/>
    <n v="41"/>
    <s v="ACS"/>
    <n v="1"/>
    <m/>
    <s v="X"/>
    <x v="0"/>
    <s v="NET"/>
    <s v="DECI_STD"/>
    <m/>
    <n v="14983"/>
    <s v="SD OACM01"/>
    <s v="10:30"/>
    <d v="1899-12-30T11:00:00"/>
    <d v="1899-12-30T00:30:00"/>
    <d v="1899-12-30T10:30:00"/>
    <d v="1899-12-30T11:00:00"/>
    <d v="1899-12-30T00:30:00"/>
    <s v="DCO"/>
    <s v="N/A"/>
  </r>
  <r>
    <n v="14983"/>
    <x v="52"/>
    <x v="16"/>
    <s v="LIFT IFTS 24-04 CAN"/>
    <s v="IFTS"/>
    <n v="54"/>
    <s v="IFTS"/>
    <n v="22"/>
    <m/>
    <s v="X"/>
    <x v="6"/>
    <s v="STDA"/>
    <s v="CAS_DECI"/>
    <m/>
    <m/>
    <s v="FMS CAS02"/>
    <d v="1899-12-30T10:30:00"/>
    <d v="1899-12-30T11:30:00"/>
    <d v="1899-12-30T01:00:00"/>
    <d v="1899-12-30T10:30:00"/>
    <d v="1899-12-30T11:30:00"/>
    <d v="1899-12-30T01:00:00"/>
    <s v="DCO"/>
    <s v="N/A"/>
  </r>
  <r>
    <n v="14984"/>
    <x v="52"/>
    <x v="16"/>
    <s v=" IFTS LIFT 24-03 QATAR"/>
    <s v="QATAR"/>
    <n v="56"/>
    <s v="ACS"/>
    <n v="10"/>
    <s v="X"/>
    <m/>
    <x v="5"/>
    <s v="NET"/>
    <s v="DECI_STD"/>
    <m/>
    <n v="14985"/>
    <s v="FMSC HBFM02"/>
    <s v="12:00"/>
    <s v="13:00"/>
    <d v="1899-12-30T01:00:00"/>
    <s v="12:00"/>
    <s v="13:00"/>
    <d v="1899-12-30T01:00:00"/>
    <s v="DCO"/>
    <s v="N/A"/>
  </r>
  <r>
    <n v="14985"/>
    <x v="52"/>
    <x v="16"/>
    <s v=" IFTS LIFT 24-03 QATAR"/>
    <s v="QATAR"/>
    <n v="58"/>
    <s v="IFTS"/>
    <n v="9"/>
    <s v="X"/>
    <m/>
    <x v="0"/>
    <s v="NET"/>
    <s v="DECI_STD"/>
    <m/>
    <n v="14986"/>
    <s v="FMSC HBFM01"/>
    <s v="12:00"/>
    <s v="13:00"/>
    <d v="1899-12-30T01:00:00"/>
    <s v="12:00"/>
    <s v="13:00"/>
    <d v="1899-12-30T01:00:00"/>
    <s v="DCO"/>
    <s v="N/A"/>
  </r>
  <r>
    <n v="14986"/>
    <x v="52"/>
    <x v="16"/>
    <s v="LIFT IFTS 25-01 SGP"/>
    <s v="IFTS"/>
    <n v="68"/>
    <s v="ACS"/>
    <n v="2"/>
    <m/>
    <s v="X"/>
    <x v="6"/>
    <s v="STDA"/>
    <s v="LOW LEVEL"/>
    <m/>
    <m/>
    <s v="FMS LLF02"/>
    <s v="12:00"/>
    <s v="13:00"/>
    <d v="1899-12-30T01:00:00"/>
    <s v="12:00"/>
    <s v="13:00"/>
    <d v="1899-12-30T01:00:00"/>
    <s v="DCO"/>
    <s v="N/A"/>
  </r>
  <r>
    <n v="14987"/>
    <x v="52"/>
    <x v="16"/>
    <s v="IFTS LIFT 24-02 QATAR"/>
    <s v="QATAR"/>
    <n v="51"/>
    <s v="ACS"/>
    <n v="1"/>
    <s v="X"/>
    <m/>
    <x v="5"/>
    <s v="NET"/>
    <s v="ATAG_DECI"/>
    <m/>
    <n v="14988"/>
    <s v="NET ATAG01"/>
    <d v="1899-12-30T13:30:00"/>
    <d v="1899-12-30T14:30:00"/>
    <d v="1899-12-30T01:00:00"/>
    <d v="1899-12-30T13:30:00"/>
    <d v="1899-12-30T14:30:00"/>
    <d v="1899-12-30T01:00:00"/>
    <s v="DCO"/>
    <s v="N/A"/>
  </r>
  <r>
    <n v="14988"/>
    <x v="52"/>
    <x v="16"/>
    <s v="IFTS LIFT 24-02 QATAR"/>
    <s v="QATAR"/>
    <n v="50"/>
    <s v="ACS"/>
    <n v="5"/>
    <s v="X"/>
    <m/>
    <x v="4"/>
    <s v="NET"/>
    <s v="ATAG_DECI"/>
    <m/>
    <n v="14987"/>
    <s v="NET ATAG01"/>
    <d v="1899-12-30T13:30:00"/>
    <d v="1899-12-30T14:30:00"/>
    <d v="1899-12-30T01:00:00"/>
    <d v="1899-12-30T13:30:00"/>
    <d v="1899-12-30T14:30:00"/>
    <d v="1899-12-30T01:00:00"/>
    <s v="DCO"/>
    <s v="N/A"/>
  </r>
  <r>
    <n v="14989"/>
    <x v="52"/>
    <x v="16"/>
    <s v="IFTS LIFT 24-02 QATAR"/>
    <s v="QATAR"/>
    <n v="52"/>
    <s v="IFTS"/>
    <n v="22"/>
    <s v="X"/>
    <m/>
    <x v="0"/>
    <s v="STDA"/>
    <s v="DECI_STD_NVG"/>
    <m/>
    <m/>
    <s v="FMS R2RNVG02"/>
    <s v="13:30"/>
    <s v="14:30"/>
    <d v="1899-12-30T01:00:00"/>
    <s v="13:30"/>
    <s v="14:30"/>
    <d v="1899-12-30T01:00:00"/>
    <s v="DCO"/>
    <s v="N/A"/>
  </r>
  <r>
    <n v="14990"/>
    <x v="52"/>
    <x v="16"/>
    <s v="LIP 24-03 SWE"/>
    <s v="IFTS"/>
    <n v="49"/>
    <s v="ACS"/>
    <n v="17"/>
    <m/>
    <s v="X"/>
    <x v="6"/>
    <s v="STDA"/>
    <s v="CAS"/>
    <m/>
    <m/>
    <s v="SD CASV01"/>
    <d v="1899-12-30T13:30:00"/>
    <d v="1899-12-30T14:30:00"/>
    <d v="1899-12-30T01:00:00"/>
    <d v="1899-12-30T13:30:00"/>
    <d v="1899-12-30T14:30:00"/>
    <d v="1899-12-30T01:00:00"/>
    <s v="DCO"/>
    <s v="N/A"/>
  </r>
  <r>
    <n v="14991"/>
    <x v="53"/>
    <x v="16"/>
    <s v="IFTS LIFT 24-02 QATAR"/>
    <s v="QATAR"/>
    <n v="55"/>
    <s v="ACS"/>
    <n v="14"/>
    <s v="X"/>
    <m/>
    <x v="5"/>
    <s v="NET"/>
    <s v="DCA"/>
    <m/>
    <n v="14992"/>
    <s v="NET DCA02"/>
    <s v="06:00"/>
    <s v="07:00"/>
    <d v="1899-12-30T01:00:00"/>
    <d v="1899-12-30T06:00:00"/>
    <d v="1899-12-30T07:00:00"/>
    <d v="1899-12-30T01:00:00"/>
    <s v="DCO"/>
    <s v="N/A"/>
  </r>
  <r>
    <n v="14992"/>
    <x v="53"/>
    <x v="16"/>
    <s v="LIFT IFTS 24-03 SAUDI"/>
    <s v="IFTS"/>
    <n v="47"/>
    <s v="ACS"/>
    <n v="2"/>
    <m/>
    <s v="X"/>
    <x v="0"/>
    <s v="NET"/>
    <s v="DECI_STD"/>
    <m/>
    <n v="14993"/>
    <s v="FMSC HACM02"/>
    <s v="06:00"/>
    <s v="07:00"/>
    <d v="1899-12-30T01:00:00"/>
    <d v="1899-12-30T06:00:00"/>
    <d v="1899-12-30T07:00:00"/>
    <d v="1899-12-30T01:00:00"/>
    <s v="DCO"/>
    <s v="N/A"/>
  </r>
  <r>
    <n v="14993"/>
    <x v="53"/>
    <x v="16"/>
    <s v="LIFT IFTS 24-03 SAUDI"/>
    <s v="IFTS"/>
    <n v="45"/>
    <s v="ACS"/>
    <n v="5"/>
    <m/>
    <s v="X"/>
    <x v="5"/>
    <s v="NET"/>
    <s v="DECI_STD"/>
    <m/>
    <n v="14994"/>
    <s v="FMSC HACM02"/>
    <s v="07:30"/>
    <s v="08:30"/>
    <d v="1899-12-30T01:00:00"/>
    <d v="1899-12-30T07:30:00"/>
    <d v="1899-12-30T08:30:00"/>
    <d v="1899-12-30T01:00:00"/>
    <s v="DCO"/>
    <s v="N/A"/>
  </r>
  <r>
    <n v="14994"/>
    <x v="53"/>
    <x v="16"/>
    <s v="LIFT IFTS 25-01 SGP"/>
    <s v="IFTS"/>
    <n v="69"/>
    <s v="IFTS"/>
    <n v="22"/>
    <m/>
    <s v="X"/>
    <x v="6"/>
    <s v="STDA"/>
    <s v="LOW LEVEL"/>
    <m/>
    <m/>
    <s v="FMS LLF02"/>
    <s v="07:30"/>
    <s v="08:30"/>
    <d v="1899-12-30T01:00:00"/>
    <d v="1899-12-30T07:30:00"/>
    <d v="1899-12-30T08:30:00"/>
    <d v="1899-12-30T01:00:00"/>
    <s v="DCO"/>
    <s v="N/A"/>
  </r>
  <r>
    <n v="14995"/>
    <x v="53"/>
    <x v="16"/>
    <s v="LIFT IFTS 24-04 CAN"/>
    <s v="IFTS"/>
    <n v="53"/>
    <s v="IFTS"/>
    <n v="9"/>
    <m/>
    <s v="X"/>
    <x v="0"/>
    <s v="STDA"/>
    <s v="CAS_DECI"/>
    <m/>
    <m/>
    <s v="FMS CAS01"/>
    <s v="07:30"/>
    <s v="08:30"/>
    <d v="1899-12-30T01:00:00"/>
    <d v="1899-12-30T07:30:00"/>
    <d v="1899-12-30T08:30:00"/>
    <d v="1899-12-30T01:00:00"/>
    <s v="DCO"/>
    <s v="N/A"/>
  </r>
  <r>
    <n v="14996"/>
    <x v="53"/>
    <x v="16"/>
    <s v="LIFT IFTS 24-04 JPN"/>
    <s v="IFTS"/>
    <n v="57"/>
    <s v="ACS"/>
    <n v="12"/>
    <s v="X"/>
    <m/>
    <x v="5"/>
    <s v="NET"/>
    <s v="DECI_STD"/>
    <m/>
    <n v="14997"/>
    <s v="FMSC OBFM01"/>
    <s v="09:00"/>
    <s v="10:00"/>
    <d v="1899-12-30T01:00:00"/>
    <d v="1899-12-30T09:00:00"/>
    <d v="1899-12-30T10:00:00"/>
    <d v="1899-12-30T01:00:00"/>
    <s v="DCO"/>
    <s v="N/A"/>
  </r>
  <r>
    <n v="14997"/>
    <x v="53"/>
    <x v="16"/>
    <s v="LIFT IFTS 24-04 JPN"/>
    <s v="IFTS"/>
    <n v="55"/>
    <s v="ACS"/>
    <n v="14"/>
    <m/>
    <s v="X"/>
    <x v="0"/>
    <s v="NET"/>
    <s v="DECI_STD"/>
    <m/>
    <n v="14998"/>
    <s v="FMSC OBFM01"/>
    <s v="09:00"/>
    <s v="10:00"/>
    <d v="1899-12-30T01:00:00"/>
    <d v="1899-12-30T09:00:00"/>
    <d v="1899-12-30T10:00:00"/>
    <d v="1899-12-30T01:00:00"/>
    <s v="DCO"/>
    <s v="N/A"/>
  </r>
  <r>
    <n v="14998"/>
    <x v="53"/>
    <x v="16"/>
    <s v="LIFT IFTS 24-04 SPA"/>
    <s v="IFTS"/>
    <n v="61"/>
    <s v="ACS"/>
    <n v="5"/>
    <m/>
    <s v="X"/>
    <x v="5"/>
    <s v="NET"/>
    <s v="DECI_STD"/>
    <m/>
    <n v="14999"/>
    <s v="FMSC DACM01"/>
    <s v="10:30"/>
    <s v="11:30"/>
    <d v="1899-12-30T01:00:00"/>
    <d v="1899-12-30T10:30:00"/>
    <d v="1899-12-30T11:30:00"/>
    <d v="1899-12-30T01:00:00"/>
    <s v="DCO"/>
    <s v="N/A"/>
  </r>
  <r>
    <n v="14999"/>
    <x v="53"/>
    <x v="16"/>
    <s v="LIP 24-03 AUT"/>
    <s v="IFTS"/>
    <n v="42"/>
    <s v="ACS"/>
    <n v="10"/>
    <m/>
    <s v="X"/>
    <x v="0"/>
    <s v="STDA"/>
    <s v="AAR"/>
    <m/>
    <m/>
    <s v="SD AAR01"/>
    <s v="10:30"/>
    <s v="11:30"/>
    <d v="1899-12-30T01:00:00"/>
    <d v="1899-12-30T10:30:00"/>
    <d v="1899-12-30T11:30:00"/>
    <d v="1899-12-30T01:00:00"/>
    <s v="DCO"/>
    <s v="N/A"/>
  </r>
  <r>
    <n v="15000"/>
    <x v="53"/>
    <x v="16"/>
    <s v="LIFT IFTS 25-01 SGP"/>
    <s v="IFTS"/>
    <n v="68"/>
    <s v="ACS"/>
    <n v="1"/>
    <m/>
    <s v="X"/>
    <x v="1"/>
    <s v="STDA"/>
    <s v="LOW LEVEL"/>
    <m/>
    <m/>
    <s v="FMS LLF03"/>
    <s v="10:30"/>
    <s v="11:30"/>
    <d v="1899-12-30T01:00:00"/>
    <d v="1899-12-30T10:30:00"/>
    <d v="1899-12-30T11:30:00"/>
    <d v="1899-12-30T01:00:00"/>
    <s v="DCO"/>
    <s v="N/A"/>
  </r>
  <r>
    <n v="15001"/>
    <x v="53"/>
    <x v="16"/>
    <s v="LIFT 24-03 SNG"/>
    <s v="IFTS"/>
    <n v="44"/>
    <s v="ACS"/>
    <n v="17"/>
    <m/>
    <s v="X"/>
    <x v="5"/>
    <s v="NET"/>
    <s v="OCA AA"/>
    <m/>
    <n v="15002"/>
    <s v="NET OCAAA01"/>
    <s v="12:00"/>
    <s v="13:00"/>
    <d v="1899-12-30T01:00:00"/>
    <d v="1899-12-30T12:00:00"/>
    <d v="1899-12-30T13:00:00"/>
    <d v="1899-12-30T01:00:00"/>
    <s v="DCO"/>
    <s v="N/A"/>
  </r>
  <r>
    <n v="15002"/>
    <x v="53"/>
    <x v="16"/>
    <s v="LIFT 24-03 SNG"/>
    <s v="IFTS"/>
    <n v="43"/>
    <s v="ACS"/>
    <n v="32"/>
    <m/>
    <s v="X"/>
    <x v="4"/>
    <s v="NET"/>
    <s v="OCA AA"/>
    <m/>
    <n v="15001"/>
    <s v="NET OCAAA01"/>
    <d v="1899-12-30T12:00:00"/>
    <d v="1899-12-30T13:00:00"/>
    <d v="1899-12-30T01:00:00"/>
    <d v="1899-12-30T12:00:00"/>
    <d v="1899-12-30T13:00:00"/>
    <d v="1899-12-30T01:00:00"/>
    <s v="DCO"/>
    <s v="N/A"/>
  </r>
  <r>
    <n v="15003"/>
    <x v="53"/>
    <x v="16"/>
    <s v="LIFT IFTS 24-04 CAN"/>
    <s v="IFTS"/>
    <n v="53"/>
    <s v="ACS"/>
    <n v="12"/>
    <m/>
    <s v="X"/>
    <x v="0"/>
    <s v="STDA"/>
    <s v="CAS_DECI"/>
    <m/>
    <m/>
    <s v="FMS CAS02"/>
    <s v="12:00"/>
    <s v="13:00"/>
    <d v="1899-12-30T01:00:00"/>
    <d v="1899-12-30T12:00:00"/>
    <d v="1899-12-30T13:00:00"/>
    <d v="1899-12-30T01:00:00"/>
    <s v="DCO"/>
    <s v="N/A"/>
  </r>
  <r>
    <n v="15004"/>
    <x v="53"/>
    <x v="16"/>
    <s v="IFTS LIFT 24-02 QATAR"/>
    <s v="QATAR"/>
    <n v="51"/>
    <s v="IFTS"/>
    <n v="9"/>
    <s v="X"/>
    <m/>
    <x v="5"/>
    <s v="NET"/>
    <s v="ATAG_DECI"/>
    <m/>
    <n v="15005"/>
    <s v="NET ATAG02"/>
    <s v="13:30"/>
    <s v="14:30"/>
    <d v="1899-12-30T01:00:00"/>
    <s v="13:30"/>
    <s v="14:30"/>
    <d v="1899-12-30T01:00:00"/>
    <s v="DCO"/>
    <s v="N/A"/>
  </r>
  <r>
    <n v="15005"/>
    <x v="55"/>
    <x v="18"/>
    <s v="LIFT 24-44 ITA"/>
    <s v="AMI"/>
    <n v="70"/>
    <s v="ACS"/>
    <n v="14"/>
    <s v="X"/>
    <m/>
    <x v="5"/>
    <s v="NET"/>
    <s v="DCA"/>
    <m/>
    <n v="15006"/>
    <s v="SD QRA01"/>
    <s v="11:00"/>
    <s v="12:00"/>
    <d v="1899-12-30T01:00:00"/>
    <d v="1899-12-30T11:00:00"/>
    <d v="1899-12-30T11:40:00"/>
    <d v="1899-12-30T00:40:00"/>
    <s v="DNCO"/>
    <s v="CD3"/>
  </r>
  <r>
    <n v="15006"/>
    <x v="55"/>
    <x v="18"/>
    <s v="LIFT 24-44 ITA"/>
    <s v="AMI"/>
    <n v="72"/>
    <s v="ACS"/>
    <n v="9"/>
    <s v="X"/>
    <m/>
    <x v="4"/>
    <s v="NET"/>
    <s v="DCA"/>
    <m/>
    <n v="15005"/>
    <s v="SD QRA01"/>
    <d v="1899-12-30T11:00:00"/>
    <d v="1899-12-30T12:00:00"/>
    <d v="1899-12-30T01:00:00"/>
    <d v="1899-12-30T11:00:00"/>
    <d v="1899-12-30T11:40:00"/>
    <d v="1899-12-30T00:40:00"/>
    <s v="DNCO"/>
    <s v="CD3"/>
  </r>
  <r>
    <n v="15007"/>
    <x v="53"/>
    <x v="16"/>
    <s v="IFTS LIFT 24-02 QATAR"/>
    <s v="QATAR"/>
    <n v="50"/>
    <s v="IFTS"/>
    <n v="22"/>
    <s v="X"/>
    <m/>
    <x v="4"/>
    <s v="NET"/>
    <s v="ATAG_DECI"/>
    <m/>
    <n v="15006"/>
    <s v="NET ATAG02"/>
    <d v="1899-12-30T13:30:00"/>
    <d v="1899-12-30T14:30:00"/>
    <d v="1899-12-30T01:00:00"/>
    <d v="1899-12-30T13:30:00"/>
    <d v="1899-12-30T14:30:00"/>
    <d v="1899-12-30T01:00:00"/>
    <s v="DCO"/>
    <s v="N/A"/>
  </r>
  <r>
    <n v="15008"/>
    <x v="53"/>
    <x v="16"/>
    <s v="LIFT IFTS 24-04 JPN"/>
    <s v="IFTS"/>
    <n v="57"/>
    <s v="ACS"/>
    <n v="1"/>
    <m/>
    <s v="X"/>
    <x v="0"/>
    <s v="NET"/>
    <s v="DECI_STD"/>
    <m/>
    <n v="15009"/>
    <s v="FMSC OBFM02"/>
    <s v="13:30"/>
    <s v="14:30"/>
    <d v="1899-12-30T01:00:00"/>
    <s v="13:30"/>
    <s v="14:30"/>
    <d v="1899-12-30T01:00:00"/>
    <s v="DCO"/>
    <s v="N/A"/>
  </r>
  <r>
    <n v="15009"/>
    <x v="53"/>
    <x v="16"/>
    <s v="LIFT IFTS 25-01 SGP"/>
    <s v="IFTS"/>
    <n v="69"/>
    <s v="ACS"/>
    <n v="10"/>
    <m/>
    <s v="X"/>
    <x v="6"/>
    <s v="STDA"/>
    <s v="LOW LEVEL"/>
    <m/>
    <m/>
    <s v="FMS LLF03"/>
    <s v="13:30"/>
    <s v="14:30"/>
    <d v="1899-12-30T01:00:00"/>
    <s v="13:30"/>
    <s v="14:30"/>
    <d v="1899-12-30T01:00:00"/>
    <s v="DCO"/>
    <s v="N/A"/>
  </r>
  <r>
    <n v="15010"/>
    <x v="103"/>
    <x v="17"/>
    <s v="IFTS LIFT 24-02 QATAR"/>
    <s v="QATAR"/>
    <n v="52"/>
    <s v="ACS"/>
    <n v="1"/>
    <s v="X"/>
    <m/>
    <x v="5"/>
    <s v="NET"/>
    <s v="DCA"/>
    <m/>
    <n v="15011"/>
    <s v="NET ADCA01"/>
    <s v="08:00"/>
    <s v="09:00"/>
    <d v="1899-12-30T01:00:00"/>
    <s v="08:00"/>
    <s v="09:00"/>
    <d v="1899-12-30T01:00:00"/>
    <s v="DCO"/>
    <s v="N/A"/>
  </r>
  <r>
    <n v="15011"/>
    <x v="103"/>
    <x v="17"/>
    <s v="IFTS LIFT 24-02 QATAR"/>
    <s v="QATAR"/>
    <n v="55"/>
    <s v="ACS"/>
    <n v="5"/>
    <s v="X"/>
    <m/>
    <x v="4"/>
    <s v="NET"/>
    <s v="DCA"/>
    <m/>
    <n v="15010"/>
    <s v="NET ADCA01"/>
    <d v="1899-12-30T08:00:00"/>
    <d v="1899-12-30T09:00:00"/>
    <d v="1899-12-30T01:00:00"/>
    <d v="1899-12-30T08:00:00"/>
    <d v="1899-12-30T09:00:00"/>
    <d v="1899-12-30T01:00:00"/>
    <s v="SDC"/>
    <s v="N/A"/>
  </r>
  <r>
    <n v="15012"/>
    <x v="103"/>
    <x v="17"/>
    <s v="LIFT IFTS 24-04 HUN"/>
    <s v="IFTS"/>
    <n v="62"/>
    <s v="IFTS"/>
    <n v="9"/>
    <m/>
    <s v="X"/>
    <x v="0"/>
    <s v="NET"/>
    <s v="DECI_STD"/>
    <m/>
    <n v="15013"/>
    <s v="FMSC BFM01"/>
    <s v="08:00"/>
    <s v="09:00"/>
    <d v="1899-12-30T01:00:00"/>
    <s v="08:00"/>
    <s v="09:00"/>
    <d v="1899-12-30T01:00:00"/>
    <s v="DCO"/>
    <s v="N/A"/>
  </r>
  <r>
    <n v="15013"/>
    <x v="103"/>
    <x v="17"/>
    <s v="LIFT IFTS 25-01 SGP"/>
    <s v="IFTS"/>
    <n v="68"/>
    <s v="ACS"/>
    <n v="32"/>
    <m/>
    <s v="X"/>
    <x v="6"/>
    <s v="STDA"/>
    <s v="DECI_STD"/>
    <m/>
    <m/>
    <s v="PT ERT01"/>
    <s v="08:00"/>
    <s v="09:00"/>
    <d v="1899-12-30T01:00:00"/>
    <d v="1899-12-30T08:00:00"/>
    <d v="1899-12-30T09:00:00"/>
    <d v="1899-12-30T01:00:00"/>
    <s v="DCO"/>
    <s v="N/A"/>
  </r>
  <r>
    <n v="15014"/>
    <x v="103"/>
    <x v="17"/>
    <s v="LIFT IFTS 24-03 SAUDI"/>
    <s v="IFTS"/>
    <n v="46"/>
    <s v="ACS"/>
    <n v="10"/>
    <m/>
    <s v="X"/>
    <x v="5"/>
    <s v="NET"/>
    <s v="DECI_STD"/>
    <m/>
    <n v="15015"/>
    <s v="FMSC HACM01"/>
    <s v="09:30"/>
    <s v="10:30"/>
    <d v="1899-12-30T01:00:00"/>
    <s v="09:30"/>
    <s v="10:30"/>
    <d v="1899-12-30T01:00:00"/>
    <s v="DCO"/>
    <s v="N/A"/>
  </r>
  <r>
    <n v="15015"/>
    <x v="103"/>
    <x v="17"/>
    <s v="LIFT IFTS 24-04 HUN"/>
    <s v="IFTS"/>
    <n v="63"/>
    <s v="ACS"/>
    <n v="14"/>
    <m/>
    <s v="X"/>
    <x v="0"/>
    <s v="NET"/>
    <s v="DECI_STD"/>
    <m/>
    <n v="15016"/>
    <s v="FMSC BFM01"/>
    <s v="09:30"/>
    <s v="10:30"/>
    <d v="1899-12-30T01:00:00"/>
    <s v="09:30"/>
    <s v="10:30"/>
    <d v="1899-12-30T01:00:00"/>
    <s v="DCO"/>
    <s v="N/A"/>
  </r>
  <r>
    <n v="15016"/>
    <x v="103"/>
    <x v="17"/>
    <s v="LIFT IFTS 25-01 SGP"/>
    <s v="IFTS"/>
    <n v="69"/>
    <s v="IFTS"/>
    <n v="22"/>
    <m/>
    <s v="X"/>
    <x v="6"/>
    <s v="STDA"/>
    <s v="DECI_STD"/>
    <m/>
    <m/>
    <s v="PT ERT01"/>
    <s v="09:30"/>
    <s v="10:30"/>
    <d v="1899-12-30T01:00:00"/>
    <s v="09:30"/>
    <s v="10:30"/>
    <d v="1899-12-30T01:00:00"/>
    <s v="DCO"/>
    <s v="N/A"/>
  </r>
  <r>
    <n v="15017"/>
    <x v="103"/>
    <x v="17"/>
    <s v="LIFT 24-43 ITA"/>
    <s v="AMI"/>
    <n v="64"/>
    <s v="ACS"/>
    <n v="2"/>
    <s v="X"/>
    <m/>
    <x v="5"/>
    <s v="NET"/>
    <s v="DECI_STD"/>
    <m/>
    <n v="15018"/>
    <s v="SD AI01"/>
    <s v="11:00"/>
    <s v="12:00"/>
    <d v="1899-12-30T01:00:00"/>
    <d v="1899-12-30T11:00:00"/>
    <d v="1899-12-30T12:00:00"/>
    <d v="1899-12-30T01:00:00"/>
    <s v="DCO"/>
    <s v="N/A"/>
  </r>
  <r>
    <n v="15018"/>
    <x v="103"/>
    <x v="17"/>
    <s v="LIFT 24-03 SNG"/>
    <s v="IFTS"/>
    <n v="43"/>
    <s v="IFTS"/>
    <n v="23"/>
    <m/>
    <s v="X"/>
    <x v="0"/>
    <s v="NET"/>
    <s v="OCA AG"/>
    <m/>
    <n v="15019"/>
    <s v="NET OCAAG01"/>
    <s v="11:00"/>
    <s v="12:00"/>
    <d v="1899-12-30T01:00:00"/>
    <d v="1899-12-30T11:00:00"/>
    <d v="1899-12-30T12:00:00"/>
    <d v="1899-12-30T01:00:00"/>
    <s v="DCO"/>
    <s v="N/A"/>
  </r>
  <r>
    <n v="15019"/>
    <x v="103"/>
    <x v="17"/>
    <s v="LIFT 24-03 SNG"/>
    <s v="IFTS"/>
    <n v="44"/>
    <s v="ACS"/>
    <n v="32"/>
    <m/>
    <s v="X"/>
    <x v="1"/>
    <s v="NET"/>
    <s v="OCA AG"/>
    <m/>
    <n v="15018"/>
    <s v="NET OCAAG01"/>
    <d v="1899-12-30T11:00:00"/>
    <d v="1899-12-30T12:00:00"/>
    <d v="1899-12-30T01:00:00"/>
    <d v="1899-12-30T11:00:00"/>
    <d v="1899-12-30T12:00:00"/>
    <d v="1899-12-30T01:00:00"/>
    <s v="DCO"/>
    <s v="N/A"/>
  </r>
  <r>
    <n v="15020"/>
    <x v="103"/>
    <x v="17"/>
    <s v="LIFT 24-45 ITA"/>
    <s v="AMI"/>
    <n v="34"/>
    <s v="IFTS"/>
    <n v="3"/>
    <s v="X"/>
    <m/>
    <x v="6"/>
    <s v="STDA"/>
    <s v="LOW LEVEL"/>
    <m/>
    <m/>
    <s v="SD ERT02"/>
    <s v="11:00"/>
    <s v="12:00"/>
    <d v="1899-12-30T01:00:00"/>
    <s v="11:00"/>
    <s v="12:00"/>
    <d v="1899-12-30T01:00:00"/>
    <s v="DCO"/>
    <s v="N/A"/>
  </r>
  <r>
    <n v="15021"/>
    <x v="103"/>
    <x v="17"/>
    <s v="LIFT 24-43 ITA"/>
    <s v="AMI"/>
    <n v="69"/>
    <s v="ACS"/>
    <n v="12"/>
    <s v="X"/>
    <m/>
    <x v="5"/>
    <s v="NET"/>
    <s v="BTAG"/>
    <m/>
    <n v="15022"/>
    <s v="SD AI01"/>
    <s v="12:30"/>
    <s v="13:30"/>
    <d v="1899-12-30T01:00:00"/>
    <s v="12:30"/>
    <s v="13:30"/>
    <d v="1899-12-30T01:00:00"/>
    <s v="DCO"/>
    <s v="N/A"/>
  </r>
  <r>
    <n v="15022"/>
    <x v="103"/>
    <x v="17"/>
    <s v="LIFT 24-43 ITA"/>
    <s v="AMI"/>
    <n v="66"/>
    <s v="IFTS"/>
    <n v="22"/>
    <s v="X"/>
    <m/>
    <x v="4"/>
    <s v="NET"/>
    <s v="BTAG"/>
    <m/>
    <n v="15021"/>
    <s v="SD AI01"/>
    <d v="1899-12-30T12:30:00"/>
    <d v="1899-12-30T13:30:00"/>
    <d v="1899-12-30T01:00:00"/>
    <d v="1899-12-30T12:30:00"/>
    <d v="1899-12-30T13:30:00"/>
    <d v="1899-12-30T01:00:00"/>
    <s v="SDC"/>
    <s v="N/A"/>
  </r>
  <r>
    <n v="15023"/>
    <x v="103"/>
    <x v="17"/>
    <s v="IFTS LIFT 24-03 QATAR"/>
    <s v="QATAR"/>
    <n v="58"/>
    <s v="ACS"/>
    <n v="10"/>
    <s v="X"/>
    <m/>
    <x v="0"/>
    <s v="NET"/>
    <s v="DECI_STD"/>
    <m/>
    <n v="15024"/>
    <s v="FMSC HBFM02"/>
    <s v="12:30"/>
    <s v="13:30"/>
    <d v="1899-12-30T01:00:00"/>
    <d v="1899-12-30T12:45:00"/>
    <d v="1899-12-30T13:45:00"/>
    <d v="1899-12-30T01:00:00"/>
    <s v="DCO"/>
    <s v="N/A"/>
  </r>
  <r>
    <n v="15024"/>
    <x v="103"/>
    <x v="17"/>
    <s v="LIFT 24-44 ITA"/>
    <s v="AMI"/>
    <n v="70"/>
    <s v="ACS"/>
    <n v="17"/>
    <s v="X"/>
    <m/>
    <x v="6"/>
    <s v="STDA"/>
    <s v="DCA"/>
    <m/>
    <m/>
    <s v="SD TI01"/>
    <s v="12:30"/>
    <s v="13:30"/>
    <d v="1899-12-30T01:00:00"/>
    <s v="12:30"/>
    <s v="13:30"/>
    <d v="1899-12-30T01:00:00"/>
    <s v="DCO"/>
    <s v="N/A"/>
  </r>
  <r>
    <n v="15025"/>
    <x v="103"/>
    <x v="17"/>
    <s v="LIFT 24-43 ITA"/>
    <s v="AMI"/>
    <n v="68"/>
    <s v="ACS"/>
    <n v="2"/>
    <s v="X"/>
    <m/>
    <x v="5"/>
    <s v="NET"/>
    <s v="BTAG"/>
    <m/>
    <n v="15026"/>
    <s v="SD AI01"/>
    <s v="14:00"/>
    <s v="15:00"/>
    <d v="1899-12-30T01:00:00"/>
    <d v="1899-12-30T14:00:00"/>
    <d v="1899-12-30T15:00:00"/>
    <d v="1899-12-30T01:00:00"/>
    <s v="DCO"/>
    <s v="N/A"/>
  </r>
  <r>
    <n v="15026"/>
    <x v="103"/>
    <x v="17"/>
    <s v="LIFT 24-43 ITA"/>
    <s v="AMI"/>
    <n v="65"/>
    <s v="IFTS"/>
    <n v="9"/>
    <s v="X"/>
    <m/>
    <x v="4"/>
    <s v="NET"/>
    <s v="BTAG"/>
    <m/>
    <n v="15025"/>
    <s v="SD AI01"/>
    <d v="1899-12-30T14:00:00"/>
    <d v="1899-12-30T15:00:00"/>
    <d v="1899-12-30T01:00:00"/>
    <d v="1899-12-30T14:00:00"/>
    <d v="1899-12-30T15:00:00"/>
    <d v="1899-12-30T01:00:00"/>
    <s v="DCO"/>
    <s v="N/A"/>
  </r>
  <r>
    <n v="15027"/>
    <x v="103"/>
    <x v="17"/>
    <s v="LIFT IFTS 24-04 HUN"/>
    <s v="IFTS"/>
    <n v="62"/>
    <s v="ACS"/>
    <n v="1"/>
    <m/>
    <s v="X"/>
    <x v="0"/>
    <s v="NET"/>
    <s v="DECI_STD"/>
    <m/>
    <n v="15028"/>
    <s v="FMSC BFM02"/>
    <s v="14:00"/>
    <s v="15:00"/>
    <d v="1899-12-30T01:00:00"/>
    <s v="14:00"/>
    <s v="15:00"/>
    <d v="1899-12-30T01:00:00"/>
    <s v="DCO"/>
    <s v="N/A"/>
  </r>
  <r>
    <n v="15028"/>
    <x v="103"/>
    <x v="17"/>
    <s v="LIFT 24-44 ITA"/>
    <s v="AMI"/>
    <n v="72"/>
    <s v="IFTS"/>
    <n v="23"/>
    <s v="X"/>
    <m/>
    <x v="6"/>
    <s v="STDA"/>
    <s v="DCA"/>
    <m/>
    <m/>
    <s v="SD TI01"/>
    <s v="14:00"/>
    <s v="15:00"/>
    <d v="1899-12-30T01:00:00"/>
    <s v="14:00"/>
    <s v="15:00"/>
    <d v="1899-12-30T01:00:00"/>
    <s v="DCO"/>
    <s v="N/A"/>
  </r>
  <r>
    <n v="15029"/>
    <x v="103"/>
    <x v="17"/>
    <s v="LIFT IFTS 24-03 SAUDI"/>
    <s v="IFTS"/>
    <n v="46"/>
    <s v="ACS"/>
    <n v="14"/>
    <m/>
    <s v="X"/>
    <x v="5"/>
    <s v="NET"/>
    <s v="DECI_STD"/>
    <m/>
    <n v="15030"/>
    <s v="FMSC HACM02"/>
    <s v="15:30"/>
    <s v="16:30"/>
    <d v="1899-12-30T01:00:00"/>
    <d v="1899-12-30T15:30:00"/>
    <d v="1899-12-30T16:30:00"/>
    <d v="1899-12-30T01:00:00"/>
    <s v="DCO"/>
    <s v="N/A"/>
  </r>
  <r>
    <n v="15030"/>
    <x v="103"/>
    <x v="17"/>
    <s v="LIFT IFTS 24-04 HUN"/>
    <s v="IFTS"/>
    <n v="63"/>
    <s v="ACS"/>
    <n v="17"/>
    <m/>
    <s v="X"/>
    <x v="0"/>
    <s v="NET"/>
    <s v="DECI_STD"/>
    <m/>
    <n v="15031"/>
    <s v="FMSC BFM02"/>
    <s v="15:30"/>
    <s v="16:30"/>
    <d v="1899-12-30T01:00:00"/>
    <d v="1899-12-30T15:30:00"/>
    <d v="1899-12-30T16:30:00"/>
    <d v="1899-12-30T01:00:00"/>
    <s v="DCO"/>
    <s v="N/A"/>
  </r>
  <r>
    <n v="15031"/>
    <x v="104"/>
    <x v="17"/>
    <s v="IFTS LIFT 24-02 QATAR"/>
    <s v="QATAR"/>
    <n v="55"/>
    <s v="ACS"/>
    <n v="1"/>
    <s v="X"/>
    <m/>
    <x v="5"/>
    <s v="NET"/>
    <s v="DCA"/>
    <m/>
    <n v="15032"/>
    <s v="NET ADCA02"/>
    <s v="08:00"/>
    <s v="09:00"/>
    <d v="1899-12-30T01:00:00"/>
    <d v="1899-12-30T08:00:00"/>
    <d v="1899-12-30T09:25:00"/>
    <d v="1899-12-30T01:25:00"/>
    <s v="DCO"/>
    <s v="N/A"/>
  </r>
  <r>
    <n v="15032"/>
    <x v="104"/>
    <x v="17"/>
    <s v="IFTS LIFT 24-02 QATAR"/>
    <s v="QATAR"/>
    <n v="52"/>
    <s v="ACS"/>
    <n v="5"/>
    <s v="X"/>
    <m/>
    <x v="4"/>
    <s v="NET"/>
    <s v="DCA"/>
    <m/>
    <n v="15031"/>
    <s v="NET ADCA02"/>
    <d v="1899-12-30T08:00:00"/>
    <d v="1899-12-30T09:00:00"/>
    <d v="1899-12-30T01:00:00"/>
    <d v="1899-12-30T08:00:00"/>
    <d v="1899-12-30T09:25:00"/>
    <d v="1899-12-30T01:25:00"/>
    <s v="DCO"/>
    <s v="N/A"/>
  </r>
  <r>
    <n v="15033"/>
    <x v="104"/>
    <x v="17"/>
    <s v=" IFTS LIFT 24-03 QATAR"/>
    <s v="QATAR"/>
    <n v="61"/>
    <s v="IFTS"/>
    <n v="23"/>
    <s v="X"/>
    <m/>
    <x v="0"/>
    <s v="NET"/>
    <s v="DECI_STD"/>
    <m/>
    <n v="15034"/>
    <s v="FMSC HBFM02"/>
    <s v="08:00"/>
    <s v="09:00"/>
    <d v="1899-12-30T01:00:00"/>
    <d v="1899-12-30T08:00:00"/>
    <d v="1899-12-30T08:50:00"/>
    <d v="1899-12-30T00:50:00"/>
    <s v="DCO"/>
    <s v="N/A"/>
  </r>
  <r>
    <n v="15034"/>
    <x v="104"/>
    <x v="17"/>
    <s v="LIFT IFTS 24-04 HUN"/>
    <s v="IFTS"/>
    <n v="62"/>
    <s v="ACS"/>
    <n v="2"/>
    <m/>
    <s v="X"/>
    <x v="5"/>
    <s v="NET"/>
    <s v="DECI_STD"/>
    <m/>
    <n v="15035"/>
    <s v="FMSC OBFM01"/>
    <s v="09:30"/>
    <s v="10:30"/>
    <d v="1899-12-30T01:00:00"/>
    <d v="1899-12-30T09:30:00"/>
    <d v="1899-12-30T10:30:00"/>
    <d v="1899-12-30T01:00:00"/>
    <s v="DCO"/>
    <s v="N/A"/>
  </r>
  <r>
    <n v="15035"/>
    <x v="104"/>
    <x v="17"/>
    <s v="LIFT 24-44 ITA"/>
    <s v="AMI"/>
    <n v="70"/>
    <s v="IFTS"/>
    <n v="22"/>
    <s v="X"/>
    <m/>
    <x v="6"/>
    <s v="STDA"/>
    <s v="DCA"/>
    <m/>
    <m/>
    <s v="SD TI02"/>
    <s v="09:30"/>
    <s v="10:30"/>
    <d v="1899-12-30T01:00:00"/>
    <d v="1899-12-30T09:30:00"/>
    <d v="1899-12-30T10:30:00"/>
    <d v="1899-12-30T01:00:00"/>
    <s v="DCO"/>
    <s v="N/A"/>
  </r>
  <r>
    <n v="15036"/>
    <x v="104"/>
    <x v="17"/>
    <s v="LIFT IFTS 24-05 AUT"/>
    <s v="IFTS"/>
    <n v="65"/>
    <s v="IFTS"/>
    <n v="9"/>
    <m/>
    <s v="X"/>
    <x v="5"/>
    <s v="NET"/>
    <s v="DECI_STD"/>
    <m/>
    <n v="15037"/>
    <s v="FMSC OBFM02"/>
    <s v="11:00"/>
    <s v="12:00"/>
    <d v="1899-12-30T01:00:00"/>
    <d v="1899-12-30T11:00:00"/>
    <d v="1899-12-30T12:00:00"/>
    <d v="1899-12-30T01:00:00"/>
    <s v="DCO"/>
    <s v="N/A"/>
  </r>
  <r>
    <n v="15037"/>
    <x v="104"/>
    <x v="17"/>
    <s v="LIFT IFTS 24-04 HUN"/>
    <s v="IFTS"/>
    <n v="63"/>
    <s v="ACS"/>
    <n v="14"/>
    <m/>
    <s v="X"/>
    <x v="0"/>
    <s v="NET"/>
    <s v="DECI_STD"/>
    <m/>
    <n v="15038"/>
    <s v="FMSC OBFM01"/>
    <s v="11:00"/>
    <s v="12:00"/>
    <d v="1899-12-30T01:00:00"/>
    <s v="11:00"/>
    <d v="1899-12-30T11:50:00"/>
    <d v="1899-12-30T00:50:00"/>
    <s v="DCO"/>
    <s v="N/A"/>
  </r>
  <r>
    <n v="15038"/>
    <x v="104"/>
    <x v="17"/>
    <s v="LIFT 24-44 ITA"/>
    <s v="AMI"/>
    <n v="72"/>
    <s v="IFTS"/>
    <n v="23"/>
    <s v="X"/>
    <m/>
    <x v="6"/>
    <s v="STDA"/>
    <s v="DCA"/>
    <m/>
    <m/>
    <s v="SD TI02"/>
    <s v="11:00"/>
    <s v="12:00"/>
    <d v="1899-12-30T01:00:00"/>
    <s v="11:00"/>
    <s v="12:00"/>
    <d v="1899-12-30T01:00:00"/>
    <s v="DCO"/>
    <s v="N/A"/>
  </r>
  <r>
    <n v="15039"/>
    <x v="104"/>
    <x v="17"/>
    <s v=" IFTS LIFT 24-03 QATAR"/>
    <s v="QATAR"/>
    <n v="57"/>
    <s v="ACS"/>
    <n v="10"/>
    <s v="X"/>
    <m/>
    <x v="5"/>
    <s v="NET"/>
    <s v="DECI_STD"/>
    <m/>
    <n v="15040"/>
    <s v="FMSC HBFM01"/>
    <s v="12:30"/>
    <s v="13:30"/>
    <d v="1899-12-30T01:00:00"/>
    <d v="1899-12-30T12:30:00"/>
    <d v="1899-12-30T13:30:00"/>
    <d v="1899-12-30T01:00:00"/>
    <s v="DCO"/>
    <s v="N/A"/>
  </r>
  <r>
    <n v="15040"/>
    <x v="104"/>
    <x v="17"/>
    <s v="LIFT IFTS 24-04 JPN"/>
    <s v="IFTS"/>
    <n v="55"/>
    <s v="ACS"/>
    <n v="2"/>
    <m/>
    <s v="X"/>
    <x v="0"/>
    <s v="NET"/>
    <s v="DECI_STD"/>
    <m/>
    <n v="15041"/>
    <s v="FMSC OBFM02"/>
    <s v="12:30"/>
    <s v="13:30"/>
    <d v="1899-12-30T01:00:00"/>
    <s v="12:30"/>
    <s v="13:30"/>
    <d v="1899-12-30T01:00:00"/>
    <s v="DCO"/>
    <s v="N/A"/>
  </r>
  <r>
    <n v="15041"/>
    <x v="104"/>
    <x v="17"/>
    <s v="LIFT 24-45 ITA"/>
    <s v="AMI"/>
    <n v="34"/>
    <s v="ACS"/>
    <n v="17"/>
    <s v="X"/>
    <m/>
    <x v="6"/>
    <s v="STDA"/>
    <s v="LOW LEVEL"/>
    <m/>
    <m/>
    <s v="SD ERT02 RR01"/>
    <s v="12:30"/>
    <s v="13:30"/>
    <d v="1899-12-30T01:00:00"/>
    <s v="12:30"/>
    <s v="13:30"/>
    <d v="1899-12-30T01:00:00"/>
    <s v="DCO"/>
    <s v="N/A"/>
  </r>
  <r>
    <n v="15042"/>
    <x v="104"/>
    <x v="17"/>
    <s v="LIFT IFTS 24-04 HUN"/>
    <s v="IFTS"/>
    <n v="62"/>
    <s v="ACS"/>
    <n v="1"/>
    <m/>
    <s v="X"/>
    <x v="5"/>
    <s v="NET"/>
    <s v="DECI_STD"/>
    <m/>
    <n v="15043"/>
    <s v="FMSC OBFM02"/>
    <s v="14:00"/>
    <s v="15:00"/>
    <d v="1899-12-30T01:00:00"/>
    <d v="1899-12-30T13:50:00"/>
    <d v="1899-12-30T14:40:00"/>
    <d v="1899-12-30T00:50:00"/>
    <s v="DCO"/>
    <s v="N/A"/>
  </r>
  <r>
    <n v="15043"/>
    <x v="104"/>
    <x v="17"/>
    <s v="LIFT IFTS 24-04 SPA"/>
    <s v="IFTS"/>
    <n v="59"/>
    <s v="ACS"/>
    <n v="12"/>
    <m/>
    <s v="X"/>
    <x v="0"/>
    <s v="NET"/>
    <s v="DECI_STD"/>
    <m/>
    <n v="15044"/>
    <s v="FMSC DACM01"/>
    <s v="14:00"/>
    <s v="15:00"/>
    <d v="1899-12-30T01:00:00"/>
    <s v="14:00"/>
    <s v="15:00"/>
    <d v="1899-12-30T01:00:00"/>
    <s v="DCO"/>
    <s v="N/A"/>
  </r>
  <r>
    <n v="15044"/>
    <x v="104"/>
    <x v="17"/>
    <s v="LIFT IFTS 25-01 SGP"/>
    <s v="IFTS"/>
    <n v="68"/>
    <s v="IFTS"/>
    <n v="3"/>
    <m/>
    <s v="X"/>
    <x v="2"/>
    <s v="NET"/>
    <s v="LOW LEVEL"/>
    <m/>
    <n v="15045"/>
    <s v="NET TLL01 CPL01"/>
    <s v="14:00"/>
    <s v="15:00"/>
    <d v="1899-12-30T01:00:00"/>
    <s v="14:00"/>
    <s v="15:00"/>
    <d v="1899-12-30T01:00:00"/>
    <s v="DCO"/>
    <s v="N/A"/>
  </r>
  <r>
    <n v="15045"/>
    <x v="104"/>
    <x v="17"/>
    <s v="LIFT IFTS 25-01 SGP"/>
    <s v="IFTS"/>
    <n v="69"/>
    <s v="ACS"/>
    <n v="14"/>
    <m/>
    <s v="X"/>
    <x v="3"/>
    <s v="NET"/>
    <s v="LOW LEVEL"/>
    <m/>
    <n v="15044"/>
    <s v="NET TLL01 CPL01"/>
    <d v="1899-12-30T14:00:00"/>
    <d v="1899-12-30T15:00:00"/>
    <d v="1899-12-30T01:00:00"/>
    <d v="1899-12-30T14:00:00"/>
    <d v="1899-12-30T15:00:00"/>
    <d v="1899-12-30T01:00:00"/>
    <s v="DCO"/>
    <s v="N/A"/>
  </r>
  <r>
    <n v="15046"/>
    <x v="104"/>
    <x v="17"/>
    <s v="LIFT IFTS 24-04 HUN"/>
    <s v="IFTS"/>
    <n v="63"/>
    <s v="ACS"/>
    <n v="17"/>
    <m/>
    <s v="X"/>
    <x v="5"/>
    <s v="NET"/>
    <s v="DECI_STD"/>
    <m/>
    <n v="15047"/>
    <s v="FMSC OBFM02"/>
    <s v="15:30"/>
    <s v="16:30"/>
    <d v="1899-12-30T01:00:00"/>
    <d v="1899-12-30T15:10:00"/>
    <d v="1899-12-30T16:00:00"/>
    <d v="1899-12-30T00:50:00"/>
    <s v="DCO"/>
    <s v="N/A"/>
  </r>
  <r>
    <n v="15047"/>
    <x v="104"/>
    <x v="17"/>
    <s v=" IFTS LIFT 24-03 QATAR"/>
    <s v="QATAR"/>
    <n v="57"/>
    <s v="IFTS"/>
    <n v="22"/>
    <s v="X"/>
    <m/>
    <x v="0"/>
    <s v="NET"/>
    <s v="DECI_STD"/>
    <m/>
    <n v="15048"/>
    <s v="FMSC HBFM02"/>
    <s v="15:30"/>
    <s v="16:30"/>
    <d v="1899-12-30T01:00:00"/>
    <d v="1899-12-30T15:30:00"/>
    <d v="1899-12-30T16:20:00"/>
    <d v="1899-12-30T00:50:00"/>
    <s v="DCO"/>
    <s v="N/A"/>
  </r>
  <r>
    <n v="15048"/>
    <x v="104"/>
    <x v="17"/>
    <s v="LIFT IFTS 24-04 CAN"/>
    <s v="IFTS"/>
    <n v="52"/>
    <s v="ACS"/>
    <n v="32"/>
    <m/>
    <s v="X"/>
    <x v="6"/>
    <s v="STDA"/>
    <s v="CAS_DECI"/>
    <m/>
    <m/>
    <s v="FMS CAS01"/>
    <s v="15:40"/>
    <s v="16:40"/>
    <d v="1899-12-30T01:00:00"/>
    <d v="1899-12-30T15:40:00"/>
    <d v="1899-12-30T16:40:00"/>
    <d v="1899-12-30T01:00:00"/>
    <s v="DCO"/>
    <s v="N/A"/>
  </r>
  <r>
    <n v="15049"/>
    <x v="54"/>
    <x v="17"/>
    <s v="LIFT 24-43 ITA"/>
    <s v="AMI"/>
    <n v="65"/>
    <s v="ACS"/>
    <n v="5"/>
    <s v="X"/>
    <m/>
    <x v="5"/>
    <s v="NET"/>
    <s v="BTAG"/>
    <m/>
    <n v="15050"/>
    <s v="SD AI02"/>
    <s v="06:00"/>
    <s v="07:00"/>
    <d v="1899-12-30T01:00:00"/>
    <d v="1899-12-30T06:00:00"/>
    <d v="1899-12-30T07:00:00"/>
    <d v="1899-12-30T01:00:00"/>
    <s v="DCO"/>
    <s v="N/A"/>
  </r>
  <r>
    <n v="15050"/>
    <x v="54"/>
    <x v="17"/>
    <s v="LIFT 24-43 ITA"/>
    <s v="AMI"/>
    <n v="68"/>
    <s v="IFTS"/>
    <n v="22"/>
    <s v="X"/>
    <m/>
    <x v="4"/>
    <s v="NET"/>
    <s v="BTAG"/>
    <m/>
    <n v="15049"/>
    <s v="SD AI02"/>
    <d v="1899-12-30T06:00:00"/>
    <d v="1899-12-30T07:00:00"/>
    <d v="1899-12-30T01:00:00"/>
    <d v="1899-12-30T06:00:00"/>
    <d v="1899-12-30T07:00:00"/>
    <d v="1899-12-30T01:00:00"/>
    <s v="DCO"/>
    <s v="N/A"/>
  </r>
  <r>
    <n v="15051"/>
    <x v="54"/>
    <x v="17"/>
    <s v="LIFT IFTS 24-04 SPA"/>
    <s v="IFTS"/>
    <n v="61"/>
    <s v="ACS"/>
    <n v="10"/>
    <m/>
    <s v="X"/>
    <x v="0"/>
    <s v="NET"/>
    <s v="DECI_STD"/>
    <m/>
    <n v="15052"/>
    <s v="FMSC DACM02"/>
    <s v="06:00"/>
    <s v="07:00"/>
    <d v="1899-12-30T01:00:00"/>
    <s v="06:00"/>
    <s v="07:00"/>
    <d v="1899-12-30T01:00:00"/>
    <s v="DCO"/>
    <s v="N/A"/>
  </r>
  <r>
    <n v="15052"/>
    <x v="54"/>
    <x v="17"/>
    <s v="LIFT IFTS 24-04 CAN"/>
    <s v="IFTS"/>
    <n v="51"/>
    <s v="ACS"/>
    <n v="1"/>
    <m/>
    <s v="X"/>
    <x v="6"/>
    <s v="STDA"/>
    <s v="CAS_DECI"/>
    <m/>
    <m/>
    <s v="FMS CAS01"/>
    <s v="06:00"/>
    <s v="07:00"/>
    <d v="1899-12-30T01:00:00"/>
    <s v="06:00"/>
    <s v="07:00"/>
    <d v="1899-12-30T01:00:00"/>
    <s v="DCO"/>
    <s v="N/A"/>
  </r>
  <r>
    <n v="15053"/>
    <x v="54"/>
    <x v="17"/>
    <s v="IFTS LIFT 24-02 QATAR"/>
    <s v="QATAR"/>
    <n v="52"/>
    <s v="ACS"/>
    <n v="14"/>
    <s v="X"/>
    <m/>
    <x v="5"/>
    <s v="NET"/>
    <s v="DCA"/>
    <m/>
    <n v="15054"/>
    <s v="NET SMI01"/>
    <s v="07:30"/>
    <s v="08:30"/>
    <d v="1899-12-30T01:00:00"/>
    <d v="1899-12-30T07:30:00"/>
    <d v="1899-12-30T08:30:00"/>
    <d v="1899-12-30T01:00:00"/>
    <s v="DCO"/>
    <s v="N/A"/>
  </r>
  <r>
    <n v="15054"/>
    <x v="54"/>
    <x v="17"/>
    <s v="IFTS LIFT 24-02 QATAR"/>
    <s v="QATAR"/>
    <n v="55"/>
    <s v="ACS"/>
    <n v="32"/>
    <s v="X"/>
    <m/>
    <x v="4"/>
    <s v="NET"/>
    <s v="DCA"/>
    <m/>
    <n v="15053"/>
    <s v="NET SMI01"/>
    <d v="1899-12-30T07:30:00"/>
    <d v="1899-12-30T08:30:00"/>
    <d v="1899-12-30T01:00:00"/>
    <d v="1899-12-30T07:30:00"/>
    <d v="1899-12-30T08:30:00"/>
    <d v="1899-12-30T01:00:00"/>
    <s v="DCO"/>
    <s v="N/A"/>
  </r>
  <r>
    <n v="15055"/>
    <x v="54"/>
    <x v="17"/>
    <s v="LIFT IFTS 24-05 AUT"/>
    <s v="IFTS"/>
    <n v="65"/>
    <s v="ACS"/>
    <n v="12"/>
    <m/>
    <s v="X"/>
    <x v="0"/>
    <s v="NET"/>
    <s v="DECI_STD_NVG"/>
    <m/>
    <n v="15056"/>
    <s v="NET BFFNVG01"/>
    <s v="07:30"/>
    <s v="08:30"/>
    <d v="1899-12-30T01:00:00"/>
    <s v="07:30"/>
    <s v="08:30"/>
    <d v="1899-12-30T01:00:00"/>
    <s v="DCO"/>
    <s v="N/A"/>
  </r>
  <r>
    <n v="15056"/>
    <x v="54"/>
    <x v="17"/>
    <s v="LIFT IFTS 24-04 HUN"/>
    <s v="IFTS"/>
    <n v="62"/>
    <s v="ACS"/>
    <n v="2"/>
    <m/>
    <s v="X"/>
    <x v="5"/>
    <s v="NET"/>
    <s v="DECI_STD"/>
    <m/>
    <n v="15057"/>
    <s v="FMSC DBFM01"/>
    <s v="09:00"/>
    <s v="10:00"/>
    <d v="1899-12-30T01:00:00"/>
    <d v="1899-12-30T09:00:00"/>
    <d v="1899-12-30T10:00:00"/>
    <d v="1899-12-30T01:00:00"/>
    <s v="DCO"/>
    <s v="N/A"/>
  </r>
  <r>
    <n v="15057"/>
    <x v="54"/>
    <x v="17"/>
    <s v="LIFT IFTS 24-04 HUN"/>
    <s v="IFTS"/>
    <n v="63"/>
    <s v="IFTS"/>
    <n v="22"/>
    <m/>
    <s v="X"/>
    <x v="0"/>
    <s v="NET"/>
    <s v="DECI_STD"/>
    <m/>
    <n v="15058"/>
    <s v="FMSC DBFM01"/>
    <s v="09:00"/>
    <s v="10:00"/>
    <d v="1899-12-30T01:00:00"/>
    <s v="09:00"/>
    <s v="10:00"/>
    <d v="1899-12-30T01:00:00"/>
    <s v="DCO"/>
    <s v="N/A"/>
  </r>
  <r>
    <n v="15058"/>
    <x v="54"/>
    <x v="17"/>
    <s v="LIFT IFTS 24-04 CAN"/>
    <s v="IFTS"/>
    <n v="52"/>
    <s v="ACS"/>
    <n v="5"/>
    <m/>
    <s v="X"/>
    <x v="6"/>
    <s v="STDA"/>
    <s v="CAS_DECI"/>
    <m/>
    <m/>
    <s v="FMS CAS02"/>
    <s v="09:00"/>
    <s v="10:00"/>
    <d v="1899-12-30T01:00:00"/>
    <s v="09:00"/>
    <s v="10:00"/>
    <d v="1899-12-30T01:00:00"/>
    <s v="DCO"/>
    <s v="N/A"/>
  </r>
  <r>
    <n v="15059"/>
    <x v="54"/>
    <x v="17"/>
    <s v="LIFT IFTS 24-04 SPA"/>
    <s v="IFTS"/>
    <n v="58"/>
    <s v="ACS"/>
    <n v="17"/>
    <m/>
    <s v="X"/>
    <x v="5"/>
    <s v="NET"/>
    <s v="DECI_STD"/>
    <m/>
    <n v="15060"/>
    <s v="FMSC DACM01"/>
    <s v="10:30"/>
    <s v="11:30"/>
    <d v="1899-12-30T01:00:00"/>
    <d v="1899-12-30T10:30:00"/>
    <d v="1899-12-30T11:30:00"/>
    <d v="1899-12-30T01:00:00"/>
    <s v="DCO"/>
    <s v="N/A"/>
  </r>
  <r>
    <n v="15060"/>
    <x v="54"/>
    <x v="17"/>
    <s v="LIP 24-04 CAN"/>
    <s v="IFTS"/>
    <n v="50"/>
    <s v="ACS"/>
    <n v="12"/>
    <m/>
    <s v="X"/>
    <x v="1"/>
    <s v="NET"/>
    <s v="LOW LEVEL"/>
    <m/>
    <n v="15061"/>
    <s v="SD FLL02"/>
    <s v="10:30"/>
    <s v="11:30"/>
    <d v="1899-12-30T01:00:00"/>
    <s v="10:30"/>
    <s v="11:30"/>
    <d v="1899-12-30T01:00:00"/>
    <s v="DCO"/>
    <s v="N/A"/>
  </r>
  <r>
    <n v="15061"/>
    <x v="54"/>
    <x v="17"/>
    <s v="LIFT 24-44 ITA"/>
    <s v="AMI"/>
    <n v="70"/>
    <s v="ACS"/>
    <n v="32"/>
    <s v="X"/>
    <m/>
    <x v="0"/>
    <s v="STDA"/>
    <s v="DCA"/>
    <m/>
    <m/>
    <s v="SD TINVG01"/>
    <s v="10:30"/>
    <s v="11:30"/>
    <d v="1899-12-30T01:00:00"/>
    <s v="10:30"/>
    <s v="11:30"/>
    <d v="1899-12-30T01:00:00"/>
    <s v="DCO"/>
    <s v="N/A"/>
  </r>
  <r>
    <n v="15062"/>
    <x v="54"/>
    <x v="17"/>
    <s v="LIFT 24-43 ITA"/>
    <s v="AMI"/>
    <n v="66"/>
    <s v="IFTS"/>
    <n v="3"/>
    <s v="X"/>
    <m/>
    <x v="0"/>
    <s v="NET"/>
    <s v="BTAG"/>
    <m/>
    <n v="15063"/>
    <s v="SD AI02"/>
    <s v="12:00"/>
    <s v="13:00"/>
    <d v="1899-12-30T01:00:00"/>
    <s v="12:00"/>
    <s v="13:00"/>
    <d v="1899-12-30T01:00:00"/>
    <s v="DCO"/>
    <s v="N/A"/>
  </r>
  <r>
    <n v="15063"/>
    <x v="54"/>
    <x v="17"/>
    <s v="LIFT 24-43 ITA"/>
    <s v="AMI"/>
    <n v="69"/>
    <s v="IFTS"/>
    <n v="22"/>
    <s v="X"/>
    <m/>
    <x v="1"/>
    <s v="NET"/>
    <s v="BTAG"/>
    <m/>
    <n v="15062"/>
    <s v="SD AI02"/>
    <d v="1899-12-30T12:00:00"/>
    <d v="1899-12-30T13:00:00"/>
    <d v="1899-12-30T01:00:00"/>
    <d v="1899-12-30T12:00:00"/>
    <d v="1899-12-30T13:00:00"/>
    <d v="1899-12-30T01:00:00"/>
    <s v="DCO"/>
    <s v="N/A"/>
  </r>
  <r>
    <n v="15064"/>
    <x v="54"/>
    <x v="17"/>
    <s v="LIFT IFTS 24-04 CAN"/>
    <s v="IFTS"/>
    <n v="51"/>
    <s v="ACS"/>
    <n v="2"/>
    <m/>
    <s v="X"/>
    <x v="6"/>
    <s v="STDA"/>
    <s v="CAS_DECI"/>
    <m/>
    <m/>
    <s v="FMS CAS02"/>
    <s v="12:00"/>
    <s v="13:00"/>
    <d v="1899-12-30T01:00:00"/>
    <s v="12:00"/>
    <s v="13:00"/>
    <d v="1899-12-30T01:00:00"/>
    <s v="DCO"/>
    <s v="N/A"/>
  </r>
  <r>
    <n v="15065"/>
    <x v="54"/>
    <x v="17"/>
    <s v="LIFT IFTS 24-05 AUT"/>
    <s v="IFTS"/>
    <n v="65"/>
    <s v="ACS"/>
    <n v="14"/>
    <m/>
    <s v="X"/>
    <x v="5"/>
    <s v="NET"/>
    <s v="DECI_STD"/>
    <m/>
    <n v="15066"/>
    <s v="FMSC DBFM01"/>
    <s v="13:30"/>
    <s v="14:30"/>
    <d v="1899-12-30T01:00:00"/>
    <d v="1899-12-30T13:30:00"/>
    <d v="1899-12-30T14:30:00"/>
    <d v="1899-12-30T01:00:00"/>
    <s v="DCO"/>
    <s v="N/A"/>
  </r>
  <r>
    <n v="15066"/>
    <x v="54"/>
    <x v="17"/>
    <s v="LIFT IFTS 24-04 SPA"/>
    <s v="IFTS"/>
    <n v="59"/>
    <s v="ACS"/>
    <n v="12"/>
    <m/>
    <s v="X"/>
    <x v="0"/>
    <s v="NET"/>
    <s v="DECI_STD"/>
    <m/>
    <n v="15067"/>
    <s v="FMSC DACM02"/>
    <s v="13:30"/>
    <s v="14:30"/>
    <d v="1899-12-30T01:00:00"/>
    <s v="13:30"/>
    <s v="14:30"/>
    <d v="1899-12-30T01:00:00"/>
    <s v="DCO"/>
    <s v="N/A"/>
  </r>
  <r>
    <n v="15067"/>
    <x v="55"/>
    <x v="18"/>
    <s v="LIFT IFTS 24-05 AUT"/>
    <s v="IFTS"/>
    <n v="65"/>
    <s v="ACS"/>
    <n v="9"/>
    <m/>
    <s v="X"/>
    <x v="5"/>
    <s v="NET"/>
    <s v="DECI_STD"/>
    <m/>
    <n v="15068"/>
    <s v="FMSC DBFM02"/>
    <s v="08:00"/>
    <s v="09:00"/>
    <d v="1899-12-30T01:00:00"/>
    <d v="1899-12-30T08:00:00"/>
    <d v="1899-12-30T09:00:00"/>
    <d v="1899-12-30T01:00:00"/>
    <s v="DCO"/>
    <s v="N/A"/>
  </r>
  <r>
    <n v="15068"/>
    <x v="55"/>
    <x v="18"/>
    <s v="LIFT IFTS 24-03 SAUDI"/>
    <s v="IFTS"/>
    <n v="47"/>
    <s v="ACS"/>
    <n v="1"/>
    <m/>
    <s v="X"/>
    <x v="1"/>
    <s v="STDA"/>
    <s v="BRV_R2R_STD"/>
    <m/>
    <m/>
    <s v="PT R2R01"/>
    <s v="08:00"/>
    <s v="09:00"/>
    <d v="1899-12-30T01:00:00"/>
    <s v="08:00"/>
    <s v="09:00"/>
    <d v="1899-12-30T01:00:00"/>
    <s v="DCO"/>
    <s v="N/A"/>
  </r>
  <r>
    <n v="15069"/>
    <x v="55"/>
    <x v="18"/>
    <s v="LIFT IFTS 24-04 CAN"/>
    <s v="IFTS"/>
    <n v="52"/>
    <s v="IFTS"/>
    <n v="23"/>
    <m/>
    <s v="X"/>
    <x v="0"/>
    <s v="STDA"/>
    <s v="AAR"/>
    <m/>
    <m/>
    <s v="FMS AAR01"/>
    <s v="08:00"/>
    <s v="09:00"/>
    <d v="1899-12-30T01:00:00"/>
    <s v="08:00"/>
    <s v="09:00"/>
    <d v="1899-12-30T01:00:00"/>
    <s v="DCO"/>
    <s v="N/A"/>
  </r>
  <r>
    <n v="15070"/>
    <x v="55"/>
    <x v="18"/>
    <s v="LIFT IFTS 25-01 HUN"/>
    <s v="IFTS"/>
    <n v="70"/>
    <s v="IFTS"/>
    <n v="3"/>
    <m/>
    <s v="X"/>
    <x v="6"/>
    <s v="STDA"/>
    <s v="LOW LEVEL"/>
    <m/>
    <m/>
    <s v="PT LLF01"/>
    <s v="08:00"/>
    <s v="09:00"/>
    <d v="1899-12-30T01:00:00"/>
    <s v="08:00"/>
    <s v="09:00"/>
    <d v="1899-12-30T01:00:00"/>
    <s v="DCO"/>
    <s v="N/A"/>
  </r>
  <r>
    <n v="15071"/>
    <x v="55"/>
    <x v="18"/>
    <s v="IFTS LIFT 24-02 QATAR"/>
    <s v="QATAR"/>
    <n v="55"/>
    <s v="ACS"/>
    <n v="17"/>
    <s v="X"/>
    <m/>
    <x v="5"/>
    <s v="NET"/>
    <s v="DCA"/>
    <m/>
    <n v="15072"/>
    <s v="NET SMI02"/>
    <s v="09:30"/>
    <s v="10:30"/>
    <d v="1899-12-30T01:00:00"/>
    <s v="09:30"/>
    <s v="10:30"/>
    <d v="1899-12-30T01:00:00"/>
    <s v="DCO"/>
    <s v="N/A"/>
  </r>
  <r>
    <n v="15072"/>
    <x v="55"/>
    <x v="18"/>
    <s v="IFTS LIFT 24-02 QATAR"/>
    <s v="QATAR"/>
    <n v="52"/>
    <s v="ACS"/>
    <n v="12"/>
    <s v="X"/>
    <m/>
    <x v="4"/>
    <s v="NET"/>
    <s v="DCA"/>
    <m/>
    <n v="15071"/>
    <s v="NET SMI02"/>
    <d v="1899-12-30T09:30:00"/>
    <d v="1899-12-30T10:30:00"/>
    <d v="1899-12-30T01:00:00"/>
    <s v="09:30"/>
    <s v="10:30"/>
    <d v="1899-12-30T01:00:00"/>
    <s v="DCO"/>
    <s v="N/A"/>
  </r>
  <r>
    <n v="15073"/>
    <x v="55"/>
    <x v="18"/>
    <s v="LIFT IFTS 25-01 SGP"/>
    <s v="IFTS"/>
    <n v="69"/>
    <s v="ACS"/>
    <n v="32"/>
    <m/>
    <s v="X"/>
    <x v="0"/>
    <s v="NET"/>
    <s v="LOW LEVEL"/>
    <m/>
    <n v="15074"/>
    <s v="NET TLL02"/>
    <s v="09:30"/>
    <s v="10:30"/>
    <d v="1899-12-30T01:00:00"/>
    <s v="09:30"/>
    <s v="10:30"/>
    <d v="1899-12-30T01:00:00"/>
    <s v="DCO"/>
    <s v="N/A"/>
  </r>
  <r>
    <n v="15074"/>
    <x v="57"/>
    <x v="18"/>
    <s v="LIFT IFTS 24-04 SPA"/>
    <s v="IFTS"/>
    <n v="61"/>
    <s v="ACS"/>
    <n v="13"/>
    <m/>
    <s v="X"/>
    <x v="2"/>
    <s v="NET"/>
    <s v="LOW LEVEL"/>
    <m/>
    <n v="15075"/>
    <s v="NET TLL02"/>
    <s v="09:30"/>
    <s v="10:30"/>
    <d v="1899-12-30T01:00:00"/>
    <d v="1899-12-30T09:30:00"/>
    <d v="1899-12-30T10:00:00"/>
    <d v="1899-12-30T00:30:00"/>
    <s v="RSLD"/>
    <s v="CD3"/>
  </r>
  <r>
    <n v="15075"/>
    <x v="57"/>
    <x v="18"/>
    <s v="LIFT IFTS 24-04 SPA"/>
    <s v="IFTS"/>
    <n v="59"/>
    <s v="ACS"/>
    <n v="12"/>
    <m/>
    <s v="X"/>
    <x v="3"/>
    <s v="NET"/>
    <s v="LOW LEVEL"/>
    <m/>
    <n v="15074"/>
    <s v="NET TLL02"/>
    <d v="1899-12-30T09:30:00"/>
    <d v="1899-12-30T10:30:00"/>
    <d v="1899-12-30T01:00:00"/>
    <d v="1899-12-30T09:30:00"/>
    <d v="1899-12-30T10:00:00"/>
    <d v="1899-12-30T00:30:00"/>
    <s v="RSLD"/>
    <s v="CD5"/>
  </r>
  <r>
    <n v="15076"/>
    <x v="55"/>
    <x v="18"/>
    <s v="LIFT IFTS 25-01 SGP"/>
    <s v="IFTS"/>
    <n v="68"/>
    <s v="ACS"/>
    <n v="10"/>
    <m/>
    <s v="X"/>
    <x v="1"/>
    <s v="NET"/>
    <s v="LOW LEVEL"/>
    <m/>
    <n v="15075"/>
    <s v="NET TLL02"/>
    <d v="1899-12-30T09:30:00"/>
    <d v="1899-12-30T10:30:00"/>
    <d v="1899-12-30T01:00:00"/>
    <d v="1899-12-30T09:30:00"/>
    <d v="1899-12-30T10:30:00"/>
    <d v="1899-12-30T01:00:00"/>
    <s v="DCO"/>
    <s v="N/A"/>
  </r>
  <r>
    <n v="15077"/>
    <x v="55"/>
    <x v="18"/>
    <s v="LIP 24-03 AUT"/>
    <s v="IFTS"/>
    <n v="42"/>
    <s v="ACS"/>
    <n v="1"/>
    <m/>
    <s v="X"/>
    <x v="0"/>
    <s v="NET"/>
    <s v="DECI_STD"/>
    <m/>
    <n v="15078"/>
    <s v="SD DACM01"/>
    <s v="11:00"/>
    <s v="12:00"/>
    <d v="1899-12-30T01:00:00"/>
    <d v="1899-12-30T11:00:00"/>
    <d v="1899-12-30T11:50:00"/>
    <d v="1899-12-30T00:50:00"/>
    <s v="DCO"/>
    <s v="N/A"/>
  </r>
  <r>
    <n v="15078"/>
    <x v="55"/>
    <x v="18"/>
    <s v="LIFT IFTS 24-03 SAUDI"/>
    <s v="IFTS"/>
    <n v="45"/>
    <s v="IFTS"/>
    <n v="3"/>
    <m/>
    <s v="X"/>
    <x v="6"/>
    <s v="STDA"/>
    <s v="BRV_R2R_STD"/>
    <m/>
    <m/>
    <s v="PT R2R01"/>
    <s v="11:00"/>
    <s v="12:00"/>
    <d v="1899-12-30T01:00:00"/>
    <s v="11:00"/>
    <s v="12:00"/>
    <d v="1899-12-30T01:00:00"/>
    <s v="DCO"/>
    <s v="N/A"/>
  </r>
  <r>
    <n v="15079"/>
    <x v="55"/>
    <x v="18"/>
    <s v="LIFT 24-43 ITA"/>
    <s v="AMI"/>
    <n v="67"/>
    <s v="ACS"/>
    <n v="10"/>
    <s v="X"/>
    <m/>
    <x v="5"/>
    <s v="NET"/>
    <s v="BTAG"/>
    <m/>
    <n v="15080"/>
    <s v="SD AI01"/>
    <s v="12:30"/>
    <s v="13:30"/>
    <d v="1899-12-30T01:00:00"/>
    <d v="1899-12-30T12:55:00"/>
    <d v="1899-12-30T13:35:00"/>
    <d v="1899-12-30T00:40:00"/>
    <s v="DCO"/>
    <s v="N/A"/>
  </r>
  <r>
    <n v="15080"/>
    <x v="55"/>
    <x v="18"/>
    <s v="LIFT 24-43 ITA"/>
    <s v="AMI"/>
    <n v="64"/>
    <s v="IFTS"/>
    <n v="22"/>
    <s v="X"/>
    <m/>
    <x v="4"/>
    <s v="NET"/>
    <s v="BTAG"/>
    <m/>
    <n v="15079"/>
    <s v="SD AI02"/>
    <d v="1899-12-30T12:30:00"/>
    <d v="1899-12-30T13:30:00"/>
    <d v="1899-12-30T01:00:00"/>
    <d v="1899-12-30T12:55:00"/>
    <d v="1899-12-30T13:35:00"/>
    <d v="1899-12-30T00:40:00"/>
    <s v="DCO"/>
    <s v="N/A"/>
  </r>
  <r>
    <n v="15081"/>
    <x v="55"/>
    <x v="18"/>
    <s v="LIFT IFTS 24-04 SPA"/>
    <s v="IFTS"/>
    <n v="58"/>
    <s v="ACS"/>
    <n v="5"/>
    <m/>
    <s v="X"/>
    <x v="0"/>
    <s v="NET"/>
    <s v="DECI_STD"/>
    <m/>
    <n v="15082"/>
    <s v="FMSC DACM02"/>
    <s v="12:30"/>
    <s v="13:30"/>
    <d v="1899-12-30T01:00:00"/>
    <s v="12:30"/>
    <s v="13:30"/>
    <d v="1899-12-30T01:00:00"/>
    <s v="DCO"/>
    <s v="N/A"/>
  </r>
  <r>
    <n v="15082"/>
    <x v="55"/>
    <x v="18"/>
    <s v="LIFT IFTS 24-03 SAUDI"/>
    <s v="IFTS"/>
    <n v="47"/>
    <s v="ACS"/>
    <n v="17"/>
    <m/>
    <s v="X"/>
    <x v="6"/>
    <s v="STDA"/>
    <s v="BRV_R2R_STD"/>
    <m/>
    <m/>
    <s v="PT R2R02"/>
    <s v="12:30"/>
    <s v="13:30"/>
    <d v="1899-12-30T01:00:00"/>
    <s v="12:30"/>
    <s v="13:30"/>
    <d v="1899-12-30T01:00:00"/>
    <s v="DCO"/>
    <s v="N/A"/>
  </r>
  <r>
    <n v="15083"/>
    <x v="55"/>
    <x v="18"/>
    <s v="LIFT IFTS 24-04 JPN"/>
    <s v="IFTS"/>
    <n v="57"/>
    <s v="ACS"/>
    <n v="9"/>
    <m/>
    <s v="X"/>
    <x v="6"/>
    <s v="STDA"/>
    <s v="DECI_STD"/>
    <m/>
    <m/>
    <s v="PT ERT02"/>
    <s v="14:00"/>
    <s v="15:00"/>
    <d v="1899-12-30T01:00:00"/>
    <s v="14:00"/>
    <s v="15:00"/>
    <d v="1899-12-30T01:00:00"/>
    <s v="DCO"/>
    <s v="N/A"/>
  </r>
  <r>
    <n v="15084"/>
    <x v="55"/>
    <x v="18"/>
    <s v="LIFT 24-44 ITA"/>
    <s v="AMI"/>
    <n v="71"/>
    <s v="ACS"/>
    <n v="12"/>
    <s v="X"/>
    <m/>
    <x v="5"/>
    <s v="NET"/>
    <s v="DECI_STD"/>
    <m/>
    <n v="15085"/>
    <s v="SD OACM01"/>
    <s v="15:30"/>
    <d v="1899-12-30T16:00:00"/>
    <d v="1899-12-30T00:30:00"/>
    <d v="1899-12-30T15:30:00"/>
    <d v="1899-12-30T16:00:00"/>
    <d v="1899-12-30T00:30:00"/>
    <s v="DCO"/>
    <s v="N/A"/>
  </r>
  <r>
    <n v="15085"/>
    <x v="55"/>
    <x v="18"/>
    <s v="LIFT 24-44 ITA"/>
    <s v="AMI"/>
    <n v="73"/>
    <s v="ACS"/>
    <n v="32"/>
    <s v="X"/>
    <m/>
    <x v="5"/>
    <s v="NET"/>
    <s v="DECI_STD"/>
    <m/>
    <n v="15086"/>
    <s v="SD OACM01"/>
    <s v="16:05"/>
    <d v="1899-12-30T16:35:00"/>
    <d v="1899-12-30T00:30:00"/>
    <d v="1899-12-30T16:05:00"/>
    <d v="1899-12-30T16:35:00"/>
    <d v="1899-12-30T00:30:00"/>
    <s v="DCO"/>
    <s v="N/A"/>
  </r>
  <r>
    <n v="15086"/>
    <x v="55"/>
    <x v="18"/>
    <s v="LIFT 24-43 ITA"/>
    <s v="AMI"/>
    <n v="67"/>
    <s v="IFTS"/>
    <n v="22"/>
    <s v="X"/>
    <m/>
    <x v="0"/>
    <s v="NET"/>
    <s v="BTAG"/>
    <m/>
    <n v="15087"/>
    <s v="SD AI02"/>
    <s v="15:30"/>
    <s v="16:30"/>
    <d v="1899-12-30T01:00:00"/>
    <d v="1899-12-30T15:20:00"/>
    <d v="1899-12-30T16:20:00"/>
    <d v="1899-12-30T01:00:00"/>
    <s v="DCO"/>
    <s v="N/A"/>
  </r>
  <r>
    <n v="15087"/>
    <x v="55"/>
    <x v="18"/>
    <s v="LIFT IFTS 24-03 SAUDI"/>
    <s v="IFTS"/>
    <n v="45"/>
    <s v="ACS"/>
    <n v="5"/>
    <m/>
    <s v="X"/>
    <x v="6"/>
    <s v="STDA"/>
    <s v="BRV_R2R_STD"/>
    <m/>
    <m/>
    <s v="PT R2R02"/>
    <s v="15:30"/>
    <s v="16:30"/>
    <d v="1899-12-30T01:00:00"/>
    <s v="15:30"/>
    <s v="16:30"/>
    <d v="1899-12-30T01:00:00"/>
    <s v="DCO"/>
    <s v="N/A"/>
  </r>
  <r>
    <n v="15088"/>
    <x v="56"/>
    <x v="18"/>
    <s v="IFTS LIFT 24-02 QATAR"/>
    <s v="QATAR"/>
    <n v="52"/>
    <s v="ACS"/>
    <n v="9"/>
    <s v="X"/>
    <m/>
    <x v="5"/>
    <s v="NET"/>
    <s v="ATAG_DECI"/>
    <m/>
    <n v="15089"/>
    <s v="NET ATAG01"/>
    <s v="08:00"/>
    <s v="09:00"/>
    <d v="1899-12-30T01:00:00"/>
    <s v="08:00"/>
    <s v="09:00"/>
    <d v="1899-12-30T01:00:00"/>
    <s v="DCO"/>
    <s v="N/A"/>
  </r>
  <r>
    <n v="15089"/>
    <x v="56"/>
    <x v="18"/>
    <s v="IFTS LIFT 24-02 QATAR"/>
    <s v="QATAR"/>
    <n v="55"/>
    <s v="ACS"/>
    <n v="10"/>
    <s v="X"/>
    <m/>
    <x v="4"/>
    <s v="NET"/>
    <s v="ATAG_DECI"/>
    <m/>
    <n v="15088"/>
    <s v="NET ATAG01"/>
    <d v="1899-12-30T08:00:00"/>
    <d v="1899-12-30T09:00:00"/>
    <d v="1899-12-30T01:00:00"/>
    <s v="08:00"/>
    <s v="09:00"/>
    <d v="1899-12-30T01:00:00"/>
    <s v="DCO"/>
    <s v="N/A"/>
  </r>
  <r>
    <n v="15090"/>
    <x v="56"/>
    <x v="18"/>
    <s v="LIFT IFTS 24-03 SAUDI"/>
    <s v="IFTS"/>
    <n v="47"/>
    <s v="ACS"/>
    <n v="32"/>
    <m/>
    <s v="X"/>
    <x v="6"/>
    <s v="STDA"/>
    <s v="BRV_R2R_STD"/>
    <m/>
    <m/>
    <s v="PT BVR01"/>
    <s v="08:00"/>
    <s v="09:00"/>
    <d v="1899-12-30T01:00:00"/>
    <d v="1899-12-30T08:00:00"/>
    <d v="1899-12-30T09:00:00"/>
    <d v="1899-12-30T01:00:00"/>
    <s v="DCO"/>
    <s v="N/A"/>
  </r>
  <r>
    <n v="15091"/>
    <x v="56"/>
    <x v="18"/>
    <s v="LIFT 24-45 ITA"/>
    <s v="AMI"/>
    <n v="34"/>
    <s v="ACS"/>
    <n v="12"/>
    <s v="X"/>
    <m/>
    <x v="5"/>
    <s v="NET"/>
    <s v="RANGE"/>
    <m/>
    <n v="15092"/>
    <s v="SD RNG01"/>
    <s v="09:30"/>
    <s v="10:30"/>
    <d v="1899-12-30T01:00:00"/>
    <s v="09:30"/>
    <s v="10:30"/>
    <d v="1899-12-30T01:00:00"/>
    <s v="DCO"/>
    <s v="N/A"/>
  </r>
  <r>
    <n v="15092"/>
    <x v="56"/>
    <x v="18"/>
    <s v="LIFT IFTS 25-01 SGP"/>
    <s v="IFTS"/>
    <n v="68"/>
    <s v="ACS"/>
    <n v="13"/>
    <m/>
    <s v="X"/>
    <x v="0"/>
    <s v="NET"/>
    <s v="LOW LEVEL"/>
    <m/>
    <n v="15093"/>
    <s v="NET TLL03"/>
    <s v="09:30"/>
    <s v="10:30"/>
    <d v="1899-12-30T01:00:00"/>
    <d v="1899-12-30T09:30:00"/>
    <d v="1899-12-30T10:30:00"/>
    <d v="1899-12-30T01:00:00"/>
    <s v="DCO"/>
    <s v="N/A"/>
  </r>
  <r>
    <n v="15093"/>
    <x v="56"/>
    <x v="18"/>
    <s v="LIFT IFTS 25-01 SGP"/>
    <s v="IFTS"/>
    <n v="69"/>
    <s v="ACS"/>
    <n v="17"/>
    <m/>
    <s v="X"/>
    <x v="1"/>
    <s v="NET"/>
    <s v="LOW LEVEL"/>
    <m/>
    <n v="15092"/>
    <s v="NET TLL03"/>
    <d v="1899-12-30T09:30:00"/>
    <d v="1899-12-30T10:30:00"/>
    <d v="1899-12-30T01:00:00"/>
    <d v="1899-12-30T09:30:00"/>
    <d v="1899-12-30T10:30:00"/>
    <d v="1899-12-30T01:00:00"/>
    <s v="DCO"/>
    <s v="N/A"/>
  </r>
  <r>
    <n v="15094"/>
    <x v="56"/>
    <x v="18"/>
    <s v=" IFTS LIFT 24-03 QATAR"/>
    <s v="QATAR"/>
    <n v="57"/>
    <s v="ACS"/>
    <n v="5"/>
    <s v="X"/>
    <m/>
    <x v="6"/>
    <s v="STDA"/>
    <s v="DECI_STD"/>
    <m/>
    <m/>
    <s v="PT ERT04"/>
    <s v="09:30"/>
    <s v="10:30"/>
    <d v="1899-12-30T01:00:00"/>
    <d v="1899-12-30T09:30:00"/>
    <d v="1899-12-30T10:30:00"/>
    <d v="1899-12-30T01:00:00"/>
    <s v="DCO"/>
    <s v="N/A"/>
  </r>
  <r>
    <n v="15095"/>
    <x v="56"/>
    <x v="18"/>
    <s v="LIFT IFTS 24-05 GER"/>
    <s v="IFTS"/>
    <n v="66"/>
    <s v="IFTS"/>
    <n v="3"/>
    <m/>
    <s v="X"/>
    <x v="5"/>
    <s v="NET"/>
    <s v="RNG_STD"/>
    <m/>
    <n v="15096"/>
    <s v="FMSC RNG01"/>
    <s v="11:00"/>
    <s v="12:00"/>
    <d v="1899-12-30T01:00:00"/>
    <s v="11:00"/>
    <s v="12:00"/>
    <d v="1899-12-30T01:00:00"/>
    <s v="DCO"/>
    <s v="N/A"/>
  </r>
  <r>
    <n v="15096"/>
    <x v="56"/>
    <x v="18"/>
    <s v="LIFT IFTS 24-04 JPN"/>
    <s v="IFTS"/>
    <n v="57"/>
    <s v="IFTS"/>
    <n v="23"/>
    <m/>
    <s v="X"/>
    <x v="0"/>
    <s v="NET"/>
    <s v="RNG_STD"/>
    <m/>
    <n v="15097"/>
    <s v="FMSC RNG01"/>
    <s v="11:00"/>
    <s v="12:00"/>
    <d v="1899-12-30T01:00:00"/>
    <d v="1899-12-30T11:00:00"/>
    <d v="1899-12-30T12:00:00"/>
    <d v="1899-12-30T01:00:00"/>
    <s v="DCO"/>
    <s v="N/A"/>
  </r>
  <r>
    <n v="15097"/>
    <x v="56"/>
    <x v="18"/>
    <s v="LIFT IFTS 24-04 CAN"/>
    <s v="IFTS"/>
    <n v="53"/>
    <s v="ACS"/>
    <n v="1"/>
    <m/>
    <s v="X"/>
    <x v="6"/>
    <s v="STDA"/>
    <s v="AAR"/>
    <m/>
    <m/>
    <s v="FMS AAR01"/>
    <s v="11:00"/>
    <s v="12:00"/>
    <d v="1899-12-30T01:00:00"/>
    <d v="1899-12-30T11:00:00"/>
    <d v="1899-12-30T12:00:00"/>
    <d v="1899-12-30T01:00:00"/>
    <s v="DCO"/>
    <s v="N/A"/>
  </r>
  <r>
    <n v="15098"/>
    <x v="56"/>
    <x v="18"/>
    <s v="LIFT IFTS 24-05 GER"/>
    <s v="IFTS"/>
    <n v="67"/>
    <s v="IFTS"/>
    <n v="22"/>
    <m/>
    <s v="X"/>
    <x v="5"/>
    <s v="NET"/>
    <s v="RNG_STD"/>
    <m/>
    <n v="15099"/>
    <s v="FMSC RNG01"/>
    <s v="12:30"/>
    <s v="13:30"/>
    <d v="1899-12-30T01:00:00"/>
    <d v="1899-12-30T12:40:00"/>
    <d v="1899-12-30T13:30:00"/>
    <d v="1899-12-30T00:50:00"/>
    <s v="DCO"/>
    <s v="N/A"/>
  </r>
  <r>
    <n v="15099"/>
    <x v="56"/>
    <x v="18"/>
    <s v="LIFT IFTS 24-05 AUT"/>
    <s v="IFTS"/>
    <n v="64"/>
    <s v="ACS"/>
    <n v="17"/>
    <m/>
    <s v="X"/>
    <x v="0"/>
    <s v="NET"/>
    <s v="DECI_STD_NVG"/>
    <m/>
    <n v="15100"/>
    <s v="NET BFFNVG01"/>
    <s v="12:30"/>
    <s v="13:30"/>
    <d v="1899-12-30T01:00:00"/>
    <d v="1899-12-30T12:30:00"/>
    <d v="1899-12-30T13:30:00"/>
    <d v="1899-12-30T01:00:00"/>
    <s v="DCO"/>
    <s v="N/A"/>
  </r>
  <r>
    <n v="15100"/>
    <x v="56"/>
    <x v="18"/>
    <s v="LIFT IFTS 24-03 SAUDI"/>
    <s v="IFTS"/>
    <n v="45"/>
    <s v="ACS"/>
    <n v="5"/>
    <m/>
    <s v="X"/>
    <x v="6"/>
    <s v="STDA"/>
    <s v="BRV_R2R_STD"/>
    <m/>
    <m/>
    <s v="PT BVR01"/>
    <s v="12:30"/>
    <s v="13:30"/>
    <d v="1899-12-30T01:00:00"/>
    <d v="1899-12-30T12:30:00"/>
    <d v="1899-12-30T13:30:00"/>
    <d v="1899-12-30T01:00:00"/>
    <s v="DCO"/>
    <s v="N/A"/>
  </r>
  <r>
    <n v="15101"/>
    <x v="56"/>
    <x v="18"/>
    <s v="LIFT IFTS 24-04 SPA"/>
    <s v="IFTS"/>
    <n v="58"/>
    <s v="ACS"/>
    <n v="9"/>
    <m/>
    <s v="X"/>
    <x v="5"/>
    <s v="NET"/>
    <s v="DECI_STD"/>
    <m/>
    <n v="15102"/>
    <s v="FMSC OACM01"/>
    <s v="14:00"/>
    <s v="15:00"/>
    <d v="1899-12-30T01:00:00"/>
    <s v="14:00"/>
    <s v="15:00"/>
    <d v="1899-12-30T01:00:00"/>
    <s v="DCO"/>
    <s v="N/A"/>
  </r>
  <r>
    <n v="15102"/>
    <x v="56"/>
    <x v="18"/>
    <s v="IFTS LIFT 24-02 QATAR"/>
    <s v="QATAR"/>
    <n v="55"/>
    <s v="ACS"/>
    <n v="10"/>
    <s v="X"/>
    <m/>
    <x v="0"/>
    <s v="NET"/>
    <s v="ATAG_DECI"/>
    <m/>
    <n v="15103"/>
    <s v="NET ATAG02"/>
    <s v="14:00"/>
    <s v="15:00"/>
    <d v="1899-12-30T01:00:00"/>
    <d v="1899-12-30T14:00:00"/>
    <d v="1899-12-30T15:00:00"/>
    <d v="1899-12-30T01:00:00"/>
    <s v="DCO"/>
    <s v="N/A"/>
  </r>
  <r>
    <n v="15103"/>
    <x v="56"/>
    <x v="18"/>
    <s v="IFTS LIFT 24-02 QATAR"/>
    <s v="QATAR"/>
    <n v="52"/>
    <s v="IFTS"/>
    <n v="23"/>
    <s v="X"/>
    <m/>
    <x v="1"/>
    <s v="NET"/>
    <s v="ATAG_DECI"/>
    <m/>
    <n v="15102"/>
    <s v="NET ATAG02"/>
    <d v="1899-12-30T14:00:00"/>
    <d v="1899-12-30T15:00:00"/>
    <d v="1899-12-30T01:00:00"/>
    <d v="1899-12-30T14:00:00"/>
    <d v="1899-12-30T15:00:00"/>
    <d v="1899-12-30T01:00:00"/>
    <s v="DCO"/>
    <s v="N/A"/>
  </r>
  <r>
    <n v="15104"/>
    <x v="56"/>
    <x v="18"/>
    <s v="LIFT IFTS 24-03 SAUDI"/>
    <s v="IFTS"/>
    <n v="47"/>
    <s v="ACS"/>
    <n v="32"/>
    <m/>
    <s v="X"/>
    <x v="6"/>
    <s v="STDA"/>
    <s v="BRV_R2R_STD"/>
    <m/>
    <m/>
    <s v="PT BVR02"/>
    <s v="14:00"/>
    <s v="15:00"/>
    <d v="1899-12-30T01:00:00"/>
    <d v="1899-12-30T13:40:00"/>
    <d v="1899-12-30T14:40:00"/>
    <d v="1899-12-30T01:00:00"/>
    <s v="DCO"/>
    <s v="N/A"/>
  </r>
  <r>
    <n v="15105"/>
    <x v="56"/>
    <x v="18"/>
    <s v="LIFT 24-44 ITA"/>
    <s v="AMI"/>
    <n v="73"/>
    <s v="ACS"/>
    <n v="12"/>
    <s v="X"/>
    <m/>
    <x v="5"/>
    <s v="NET"/>
    <s v="DECI_STD"/>
    <m/>
    <n v="15106"/>
    <s v="SD OACM02"/>
    <s v="15:30"/>
    <d v="1899-12-30T16:00:00"/>
    <d v="1899-12-30T00:30:00"/>
    <s v="15:30"/>
    <d v="1899-12-30T16:00:00"/>
    <d v="1899-12-30T00:30:00"/>
    <s v="DCO"/>
    <s v="N/A"/>
  </r>
  <r>
    <n v="15106"/>
    <x v="56"/>
    <x v="18"/>
    <s v="LIFT 24-44 ITA"/>
    <s v="AMI"/>
    <n v="71"/>
    <s v="ACS"/>
    <n v="13"/>
    <s v="X"/>
    <m/>
    <x v="5"/>
    <s v="NET"/>
    <s v="DECI_STD"/>
    <m/>
    <n v="15107"/>
    <s v="SD OACM02"/>
    <s v="16:05"/>
    <d v="1899-12-30T16:35:00"/>
    <d v="1899-12-30T00:30:00"/>
    <s v="16:05"/>
    <d v="1899-12-30T16:35:00"/>
    <d v="1899-12-30T00:30:00"/>
    <s v="DCO"/>
    <s v="N/A"/>
  </r>
  <r>
    <n v="15107"/>
    <x v="56"/>
    <x v="18"/>
    <s v="LIFT IFTS 24-05 GER"/>
    <s v="IFTS"/>
    <n v="67"/>
    <s v="ACS"/>
    <n v="17"/>
    <m/>
    <s v="X"/>
    <x v="0"/>
    <s v="NET"/>
    <s v="RNG_STD"/>
    <m/>
    <n v="15108"/>
    <s v="FMSC RNG02"/>
    <s v="15:30"/>
    <s v="16:30"/>
    <d v="1899-12-30T01:00:00"/>
    <d v="1899-12-30T15:30:00"/>
    <d v="1899-12-30T16:30:00"/>
    <d v="1899-12-30T01:00:00"/>
    <s v="DCO"/>
    <s v="N/A"/>
  </r>
  <r>
    <n v="15108"/>
    <x v="56"/>
    <x v="18"/>
    <s v="LIFT IFTS 24-03 SAUDI"/>
    <s v="IFTS"/>
    <n v="45"/>
    <s v="ACS"/>
    <n v="5"/>
    <m/>
    <s v="X"/>
    <x v="6"/>
    <s v="STDA"/>
    <s v="BRV_R2R_STD"/>
    <m/>
    <m/>
    <s v="PT BVR02"/>
    <s v="15:30"/>
    <s v="16:30"/>
    <d v="1899-12-30T01:00:00"/>
    <d v="1899-12-30T15:30:00"/>
    <d v="1899-12-30T16:30:00"/>
    <d v="1899-12-30T01:00:00"/>
    <s v="DCO"/>
    <s v="N/A"/>
  </r>
  <r>
    <n v="15109"/>
    <x v="105"/>
    <x v="18"/>
    <s v="LIFT 24-44 ITA"/>
    <s v="AMI"/>
    <n v="70"/>
    <s v="IFTS"/>
    <n v="9"/>
    <s v="X"/>
    <m/>
    <x v="5"/>
    <s v="NET"/>
    <s v="DCA"/>
    <m/>
    <n v="15110"/>
    <s v="SD SMI01"/>
    <s v="08:00"/>
    <s v="09:00"/>
    <d v="1899-12-30T01:00:00"/>
    <s v="08:00"/>
    <s v="09:00"/>
    <d v="1899-12-30T01:00:00"/>
    <s v="DCO"/>
    <s v="N/A"/>
  </r>
  <r>
    <n v="15110"/>
    <x v="105"/>
    <x v="18"/>
    <s v="LIFT 24-44 ITA"/>
    <s v="AMI"/>
    <n v="72"/>
    <s v="ACS"/>
    <n v="17"/>
    <s v="X"/>
    <m/>
    <x v="4"/>
    <s v="NET"/>
    <s v="DCA"/>
    <m/>
    <n v="15109"/>
    <s v="SD SMI01"/>
    <d v="1899-12-30T08:00:00"/>
    <d v="1899-12-30T09:00:00"/>
    <d v="1899-12-30T01:00:00"/>
    <s v="08:00"/>
    <s v="09:00"/>
    <d v="1899-12-30T01:00:00"/>
    <s v="DCO"/>
    <s v="N/A"/>
  </r>
  <r>
    <n v="15111"/>
    <x v="105"/>
    <x v="18"/>
    <s v="LIFT IFTS 25-01 HUN"/>
    <s v="IFTS"/>
    <n v="70"/>
    <s v="ACS"/>
    <n v="14"/>
    <m/>
    <s v="X"/>
    <x v="0"/>
    <s v="NET"/>
    <s v="RNG_STD"/>
    <m/>
    <n v="15112"/>
    <s v="FMSC RNG01"/>
    <s v="08:00"/>
    <s v="09:00"/>
    <d v="1899-12-30T01:00:00"/>
    <d v="1899-12-30T08:00:00"/>
    <d v="1899-12-30T09:00:00"/>
    <d v="1899-12-30T01:00:00"/>
    <s v="DCO"/>
    <s v="N/A"/>
  </r>
  <r>
    <n v="15112"/>
    <x v="105"/>
    <x v="18"/>
    <s v="LIFT IFTS 24-04 SPA"/>
    <s v="IFTS"/>
    <n v="59"/>
    <s v="IFTS"/>
    <n v="22"/>
    <m/>
    <s v="X"/>
    <x v="2"/>
    <s v="NET"/>
    <s v="LOW LEVEL"/>
    <m/>
    <n v="15113"/>
    <s v="NET TLL01"/>
    <s v="08:00"/>
    <s v="09:00"/>
    <d v="1899-12-30T01:00:00"/>
    <d v="1899-12-30T08:00:00"/>
    <d v="1899-12-30T09:10:00"/>
    <d v="1899-12-30T01:10:00"/>
    <s v="DCO"/>
    <s v="N/A"/>
  </r>
  <r>
    <n v="15113"/>
    <x v="105"/>
    <x v="18"/>
    <s v="LIFT IFTS 24-04 SPA"/>
    <s v="IFTS"/>
    <n v="58"/>
    <s v="ACS"/>
    <n v="32"/>
    <m/>
    <s v="X"/>
    <x v="3"/>
    <s v="NET"/>
    <s v="LOW LEVEL"/>
    <m/>
    <n v="15112"/>
    <s v="NET TLL01"/>
    <d v="1899-12-30T08:00:00"/>
    <d v="1899-12-30T09:00:00"/>
    <d v="1899-12-30T01:00:00"/>
    <d v="1899-12-30T08:00:00"/>
    <d v="1899-12-30T09:10:00"/>
    <d v="1899-12-30T01:10:00"/>
    <s v="DCO"/>
    <s v="N/A"/>
  </r>
  <r>
    <n v="15114"/>
    <x v="105"/>
    <x v="18"/>
    <s v=" IFTS LIFT 24-03 QATAR"/>
    <s v="QATAR"/>
    <n v="57"/>
    <s v="ACS"/>
    <n v="10"/>
    <s v="X"/>
    <m/>
    <x v="5"/>
    <s v="NET"/>
    <s v="RNG_STD"/>
    <m/>
    <n v="15115"/>
    <s v="NET RNG01"/>
    <s v="09:30"/>
    <s v="10:30"/>
    <d v="1899-12-30T01:00:00"/>
    <s v="09:30"/>
    <s v="10:30"/>
    <d v="1899-12-30T01:00:00"/>
    <s v="DCO"/>
    <s v="N/A"/>
  </r>
  <r>
    <n v="15115"/>
    <x v="105"/>
    <x v="18"/>
    <s v="LIFT IFTS 24-05 GER"/>
    <s v="IFTS"/>
    <n v="67"/>
    <s v="ACS"/>
    <n v="12"/>
    <m/>
    <s v="X"/>
    <x v="0"/>
    <s v="NET"/>
    <s v="RNG_STD"/>
    <m/>
    <n v="15116"/>
    <s v="FMSC ARNG01"/>
    <s v="09:30"/>
    <s v="10:30"/>
    <d v="1899-12-30T01:00:00"/>
    <d v="1899-12-30T09:30:00"/>
    <d v="1899-12-30T10:35:00"/>
    <d v="1899-12-30T01:05:00"/>
    <s v="DCO"/>
    <s v="N/A"/>
  </r>
  <r>
    <n v="15116"/>
    <x v="105"/>
    <x v="18"/>
    <s v="LIFT IFTS 24-03 SAUDI"/>
    <s v="IFTS"/>
    <n v="46"/>
    <s v="ACS"/>
    <n v="5"/>
    <m/>
    <s v="X"/>
    <x v="6"/>
    <s v="STDA"/>
    <s v="BRV_R2R_STD"/>
    <m/>
    <m/>
    <s v="PT R2R01"/>
    <s v="09:30"/>
    <s v="10:30"/>
    <d v="1899-12-30T01:00:00"/>
    <d v="1899-12-30T09:30:00"/>
    <d v="1899-12-30T10:30:00"/>
    <d v="1899-12-30T01:00:00"/>
    <s v="DCO"/>
    <s v="N/A"/>
  </r>
  <r>
    <n v="15117"/>
    <x v="105"/>
    <x v="18"/>
    <s v="LIFT IFTS 24-04 JPN"/>
    <s v="IFTS"/>
    <n v="57"/>
    <s v="ACS"/>
    <n v="17"/>
    <m/>
    <s v="X"/>
    <x v="5"/>
    <s v="NET"/>
    <s v="RNG_STD"/>
    <m/>
    <n v="15118"/>
    <s v="FMSC RNG02"/>
    <s v="11:00"/>
    <s v="12:00"/>
    <d v="1899-12-30T01:00:00"/>
    <d v="1899-12-30T11:00:00"/>
    <d v="1899-12-30T12:00:00"/>
    <d v="1899-12-30T01:00:00"/>
    <s v="DCO"/>
    <s v="N/A"/>
  </r>
  <r>
    <n v="15118"/>
    <x v="105"/>
    <x v="18"/>
    <s v="LIFT IFTS 24-04 JPN"/>
    <s v="IFTS"/>
    <n v="55"/>
    <s v="ACS"/>
    <n v="32"/>
    <m/>
    <s v="X"/>
    <x v="0"/>
    <s v="NET"/>
    <s v="RNG_STD"/>
    <m/>
    <n v="15119"/>
    <s v="FMSC RNG01"/>
    <s v="11:00"/>
    <s v="12:00"/>
    <d v="1899-12-30T01:00:00"/>
    <d v="1899-12-30T11:00:00"/>
    <d v="1899-12-30T12:00:00"/>
    <d v="1899-12-30T01:00:00"/>
    <s v="DCO"/>
    <s v="N/A"/>
  </r>
  <r>
    <n v="15119"/>
    <x v="105"/>
    <x v="18"/>
    <s v="LIFT IFTS 24-04 SPA"/>
    <s v="IFTS"/>
    <n v="58"/>
    <s v="IFTS"/>
    <n v="22"/>
    <m/>
    <s v="X"/>
    <x v="2"/>
    <s v="NET"/>
    <s v="LOW LEVEL"/>
    <m/>
    <n v="15120"/>
    <s v="NET TLL02"/>
    <s v="11:00"/>
    <s v="12:00"/>
    <d v="1899-12-30T01:00:00"/>
    <d v="1899-12-30T11:00:00"/>
    <d v="1899-12-30T12:00:00"/>
    <d v="1899-12-30T01:00:00"/>
    <s v="DCO"/>
    <s v="N/A"/>
  </r>
  <r>
    <n v="15120"/>
    <x v="105"/>
    <x v="18"/>
    <s v="LIFT IFTS 24-04 SPA"/>
    <s v="IFTS"/>
    <n v="61"/>
    <s v="ACS"/>
    <n v="14"/>
    <m/>
    <s v="X"/>
    <x v="3"/>
    <s v="NET"/>
    <s v="LOW LEVEL"/>
    <m/>
    <n v="15119"/>
    <s v="NET TLL01"/>
    <d v="1899-12-30T11:00:00"/>
    <d v="1899-12-30T12:00:00"/>
    <d v="1899-12-30T01:00:00"/>
    <d v="1899-12-30T11:00:00"/>
    <d v="1899-12-30T12:00:00"/>
    <d v="1899-12-30T01:00:00"/>
    <s v="DCO"/>
    <s v="N/A"/>
  </r>
  <r>
    <n v="15121"/>
    <x v="105"/>
    <x v="18"/>
    <s v="LIFT IFTS 24-05 AUT"/>
    <s v="IFTS"/>
    <n v="64"/>
    <s v="ACS"/>
    <n v="10"/>
    <m/>
    <s v="X"/>
    <x v="5"/>
    <s v="NET"/>
    <s v="RNG_STD"/>
    <m/>
    <n v="15122"/>
    <s v="FMSC RNG01"/>
    <s v="12:30"/>
    <s v="13:30"/>
    <d v="1899-12-30T01:00:00"/>
    <s v="12:30"/>
    <s v="13:30"/>
    <d v="1899-12-30T01:00:00"/>
    <s v="DCO"/>
    <s v="N/A"/>
  </r>
  <r>
    <n v="15122"/>
    <x v="105"/>
    <x v="18"/>
    <s v="LIFT IFTS 24-05 GER"/>
    <s v="IFTS"/>
    <n v="67"/>
    <s v="ACS"/>
    <n v="5"/>
    <m/>
    <s v="X"/>
    <x v="0"/>
    <s v="NET"/>
    <s v="RNG_STD"/>
    <m/>
    <n v="15123"/>
    <s v="FMSC ARNG02"/>
    <s v="12:30"/>
    <s v="13:30"/>
    <d v="1899-12-30T01:00:00"/>
    <d v="1899-12-30T12:30:00"/>
    <d v="1899-12-30T13:30:00"/>
    <d v="1899-12-30T01:00:00"/>
    <s v="DCO"/>
    <s v="N/A"/>
  </r>
  <r>
    <n v="15123"/>
    <x v="105"/>
    <x v="18"/>
    <s v="LIFT IFTS 25-01 HUN"/>
    <s v="IFTS"/>
    <n v="70"/>
    <s v="IFTS"/>
    <n v="23"/>
    <m/>
    <s v="X"/>
    <x v="6"/>
    <s v="STDA"/>
    <s v="DECI_STD"/>
    <m/>
    <m/>
    <s v="PT NIT01"/>
    <s v="12:30"/>
    <s v="13:30"/>
    <d v="1899-12-30T01:00:00"/>
    <d v="1899-12-30T12:30:00"/>
    <d v="1899-12-30T13:30:00"/>
    <d v="1899-12-30T01:00:00"/>
    <s v="DCO"/>
    <s v="N/A"/>
  </r>
  <r>
    <n v="15124"/>
    <x v="105"/>
    <x v="18"/>
    <s v="LIP 24-03 SWE"/>
    <s v="IFTS"/>
    <n v="48"/>
    <s v="IFTS"/>
    <n v="9"/>
    <m/>
    <s v="X"/>
    <x v="5"/>
    <s v="NET"/>
    <s v="RANGE"/>
    <m/>
    <n v="15125"/>
    <s v="SD RNG01"/>
    <s v="14:00"/>
    <s v="15:00"/>
    <d v="1899-12-30T01:00:00"/>
    <d v="1899-12-30T14:00:00"/>
    <d v="1899-12-30T15:00:00"/>
    <d v="1899-12-30T01:00:00"/>
    <s v="DCO"/>
    <s v="N/A"/>
  </r>
  <r>
    <n v="15125"/>
    <x v="105"/>
    <x v="18"/>
    <s v="LIP 24-04 CAN"/>
    <s v="IFTS"/>
    <n v="50"/>
    <s v="ACS"/>
    <n v="17"/>
    <m/>
    <s v="X"/>
    <x v="4"/>
    <s v="NET"/>
    <s v="RANGE"/>
    <m/>
    <n v="15124"/>
    <s v="SD RNG01"/>
    <d v="1899-12-30T14:00:00"/>
    <d v="1899-12-30T15:00:00"/>
    <d v="1899-12-30T01:00:00"/>
    <d v="1899-12-30T14:00:00"/>
    <d v="1899-12-30T15:00:00"/>
    <d v="1899-12-30T01:00:00"/>
    <s v="DCO"/>
    <s v="N/A"/>
  </r>
  <r>
    <n v="15126"/>
    <x v="105"/>
    <x v="18"/>
    <s v=" IFTS LIFT 24-03 QATAR"/>
    <s v="QATAR"/>
    <n v="57"/>
    <s v="ACS"/>
    <n v="32"/>
    <s v="X"/>
    <m/>
    <x v="0"/>
    <s v="NET"/>
    <s v="RNG_STD"/>
    <m/>
    <n v="15127"/>
    <s v="NET RNG02"/>
    <s v="14:00"/>
    <s v="15:00"/>
    <d v="1899-12-30T01:00:00"/>
    <d v="1899-12-30T14:00:00"/>
    <d v="1899-12-30T14:40:00"/>
    <d v="1899-12-30T00:40:00"/>
    <s v="DCO"/>
    <s v="N/A"/>
  </r>
  <r>
    <n v="15127"/>
    <x v="105"/>
    <x v="18"/>
    <s v="LIP 25-01"/>
    <s v="AMI"/>
    <n v="83"/>
    <s v="IFTS"/>
    <n v="22"/>
    <m/>
    <s v="X"/>
    <x v="6"/>
    <s v="STDA"/>
    <s v="DECI_STD"/>
    <m/>
    <m/>
    <s v="SD FAM01"/>
    <s v="14:00"/>
    <s v="15:00"/>
    <d v="1899-12-30T01:00:00"/>
    <d v="1899-12-30T14:00:00"/>
    <d v="1899-12-30T15:00:00"/>
    <d v="1899-12-30T01:00:00"/>
    <s v="DCO"/>
    <s v="N/A"/>
  </r>
  <r>
    <n v="15128"/>
    <x v="105"/>
    <x v="18"/>
    <s v="LIFT IFTS 24-04 JPN"/>
    <s v="IFTS"/>
    <n v="57"/>
    <s v="IFTS"/>
    <n v="23"/>
    <m/>
    <s v="X"/>
    <x v="5"/>
    <s v="NET"/>
    <s v="RNG_STD"/>
    <m/>
    <n v="15129"/>
    <s v="FMSC ARNG01"/>
    <s v="15:30"/>
    <s v="16:30"/>
    <d v="1899-12-30T01:00:00"/>
    <s v="15:30"/>
    <s v="16:30"/>
    <d v="1899-12-30T01:00:00"/>
    <s v="DCO"/>
    <s v="N/A"/>
  </r>
  <r>
    <n v="15129"/>
    <x v="105"/>
    <x v="18"/>
    <s v="LIFT IFTS 24-04 JPN"/>
    <s v="IFTS"/>
    <n v="55"/>
    <s v="ACS"/>
    <n v="12"/>
    <m/>
    <s v="X"/>
    <x v="0"/>
    <s v="NET"/>
    <s v="RNG_STD"/>
    <m/>
    <n v="15130"/>
    <s v="FMSC RNG02"/>
    <s v="15:30"/>
    <s v="16:30"/>
    <d v="1899-12-30T01:00:00"/>
    <d v="1899-12-30T15:30:00"/>
    <d v="1899-12-30T16:30:00"/>
    <d v="1899-12-30T01:00:00"/>
    <s v="DCO"/>
    <s v="N/A"/>
  </r>
  <r>
    <n v="15130"/>
    <x v="105"/>
    <x v="18"/>
    <s v="LIFT IFTS 24-03 SAUDI"/>
    <s v="IFTS"/>
    <n v="46"/>
    <s v="ACS"/>
    <n v="13"/>
    <m/>
    <s v="X"/>
    <x v="6"/>
    <s v="STDA"/>
    <s v="BRV_R2R_STD"/>
    <m/>
    <m/>
    <s v="PT R2R02"/>
    <s v="15:30"/>
    <s v="16:30"/>
    <d v="1899-12-30T01:00:00"/>
    <d v="1899-12-30T15:30:00"/>
    <d v="1899-12-30T16:30:00"/>
    <d v="1899-12-30T01:00:00"/>
    <s v="DCO"/>
    <s v="N/A"/>
  </r>
  <r>
    <n v="15131"/>
    <x v="57"/>
    <x v="18"/>
    <s v="LIFT IFTS 24-04 JPN"/>
    <s v="IFTS"/>
    <n v="57"/>
    <s v="ACS"/>
    <n v="17"/>
    <m/>
    <s v="X"/>
    <x v="5"/>
    <s v="NET"/>
    <s v="RNG_STD"/>
    <m/>
    <n v="15132"/>
    <s v="FMSC ARNG02"/>
    <s v="08:00"/>
    <s v="09:00"/>
    <d v="1899-12-30T01:00:00"/>
    <d v="1899-12-30T08:00:00"/>
    <d v="1899-12-30T09:00:00"/>
    <d v="1899-12-30T01:00:00"/>
    <s v="DCO"/>
    <s v="N/A"/>
  </r>
  <r>
    <n v="15132"/>
    <x v="57"/>
    <x v="18"/>
    <s v="LIFT 24-43 ITA"/>
    <s v="AMI"/>
    <n v="66"/>
    <s v="ACS"/>
    <n v="9"/>
    <s v="X"/>
    <m/>
    <x v="0"/>
    <s v="NET"/>
    <s v="ATAG"/>
    <m/>
    <n v="15133"/>
    <s v="SD AAI01"/>
    <s v="08:00"/>
    <s v="09:00"/>
    <d v="1899-12-30T01:00:00"/>
    <d v="1899-12-30T08:00:00"/>
    <d v="1899-12-30T09:00:00"/>
    <d v="1899-12-30T01:00:00"/>
    <s v="DCO"/>
    <s v="N/A"/>
  </r>
  <r>
    <n v="15133"/>
    <x v="57"/>
    <x v="18"/>
    <s v="LIFT 24-43 ITA"/>
    <s v="AMI"/>
    <n v="69"/>
    <s v="ACS"/>
    <n v="14"/>
    <s v="X"/>
    <m/>
    <x v="1"/>
    <s v="NET"/>
    <s v="ATAG"/>
    <m/>
    <n v="15132"/>
    <s v="SD AAI01"/>
    <d v="1899-12-30T08:00:00"/>
    <d v="1899-12-30T09:00:00"/>
    <d v="1899-12-30T01:00:00"/>
    <d v="1899-12-30T08:00:00"/>
    <d v="1899-12-30T09:00:00"/>
    <d v="1899-12-30T01:00:00"/>
    <s v="DCO"/>
    <s v="N/A"/>
  </r>
  <r>
    <n v="15134"/>
    <x v="57"/>
    <x v="18"/>
    <s v="LIFT IFTS 24-03 SAUDI"/>
    <s v="IFTS"/>
    <n v="46"/>
    <s v="ACS"/>
    <n v="32"/>
    <m/>
    <s v="X"/>
    <x v="6"/>
    <s v="STDA"/>
    <s v="BRV_R2R_STD"/>
    <m/>
    <m/>
    <s v="PT BVR01"/>
    <s v="08:00"/>
    <s v="09:00"/>
    <d v="1899-12-30T01:00:00"/>
    <d v="1899-12-30T08:00:00"/>
    <d v="1899-12-30T09:00:00"/>
    <d v="1899-12-30T01:00:00"/>
    <s v="DCO"/>
    <s v="N/A"/>
  </r>
  <r>
    <n v="15135"/>
    <x v="57"/>
    <x v="18"/>
    <s v="LIFT 25-41"/>
    <s v="AMI"/>
    <n v="78"/>
    <s v="ACS"/>
    <n v="4"/>
    <s v="X"/>
    <m/>
    <x v="3"/>
    <s v="STDA"/>
    <s v="DECI_STD"/>
    <m/>
    <m/>
    <s v="SD FAM01"/>
    <s v="08:00"/>
    <s v="09:00"/>
    <d v="1899-12-30T01:00:00"/>
    <s v="08:00"/>
    <s v="09:00"/>
    <d v="1899-12-30T01:00:00"/>
    <s v="DCO"/>
    <s v="N/A"/>
  </r>
  <r>
    <n v="15136"/>
    <x v="57"/>
    <x v="18"/>
    <s v=" IFTS LIFT 24-03 QATAR"/>
    <s v="QATAR"/>
    <n v="57"/>
    <s v="IFTS"/>
    <n v="23"/>
    <s v="X"/>
    <m/>
    <x v="5"/>
    <s v="NET"/>
    <s v="RNG_STD"/>
    <m/>
    <n v="15137"/>
    <s v="NET ARNG01"/>
    <s v="09:30"/>
    <s v="10:30"/>
    <d v="1899-12-30T01:00:00"/>
    <s v="09:30"/>
    <s v="10:30"/>
    <d v="1899-12-30T01:00:00"/>
    <s v="DCO"/>
    <s v="N/A"/>
  </r>
  <r>
    <n v="15137"/>
    <x v="57"/>
    <x v="18"/>
    <s v="LIFT IFTS 25-01 HUN"/>
    <s v="IFTS"/>
    <n v="70"/>
    <s v="IFTS"/>
    <n v="22"/>
    <m/>
    <s v="X"/>
    <x v="0"/>
    <s v="NET"/>
    <s v="RNG_STD"/>
    <m/>
    <n v="15138"/>
    <s v="FMSC RNG02"/>
    <s v="09:30"/>
    <s v="10:30"/>
    <d v="1899-12-30T01:00:00"/>
    <d v="1899-12-30T09:30:00"/>
    <d v="1899-12-30T10:20:00"/>
    <d v="1899-12-30T00:50:00"/>
    <s v="DCO"/>
    <s v="N/A"/>
  </r>
  <r>
    <n v="15138"/>
    <x v="57"/>
    <x v="18"/>
    <s v="LIFT IFTS 24-05 AUT"/>
    <s v="IFTS"/>
    <n v="64"/>
    <s v="IFTS"/>
    <n v="9"/>
    <m/>
    <s v="X"/>
    <x v="5"/>
    <s v="NET"/>
    <s v="RNG_STD"/>
    <m/>
    <n v="15139"/>
    <s v="FMSC RNG02"/>
    <s v="11:00"/>
    <s v="12:00"/>
    <d v="1899-12-30T01:00:00"/>
    <s v="11:00"/>
    <s v="12:00"/>
    <d v="1899-12-30T01:00:00"/>
    <s v="DCO"/>
    <s v="N/A"/>
  </r>
  <r>
    <n v="15139"/>
    <x v="57"/>
    <x v="18"/>
    <s v="LIFT IFTS 24-04 JPN"/>
    <s v="IFTS"/>
    <n v="55"/>
    <s v="ACS"/>
    <n v="14"/>
    <m/>
    <s v="X"/>
    <x v="0"/>
    <s v="NET"/>
    <s v="RNG_STD"/>
    <m/>
    <n v="15140"/>
    <s v="FMSC ARNG01"/>
    <s v="11:00"/>
    <s v="12:00"/>
    <d v="1899-12-30T01:00:00"/>
    <d v="1899-12-30T11:00:00"/>
    <d v="1899-12-30T12:00:00"/>
    <d v="1899-12-30T01:00:00"/>
    <s v="DCO"/>
    <s v="N/A"/>
  </r>
  <r>
    <n v="15140"/>
    <x v="57"/>
    <x v="18"/>
    <s v="LIFT IFTS 24-04 SPA"/>
    <s v="IFTS"/>
    <n v="58"/>
    <s v="ACS"/>
    <n v="9"/>
    <m/>
    <s v="X"/>
    <x v="3"/>
    <s v="NET"/>
    <s v="LOW LEVEL"/>
    <m/>
    <n v="15139"/>
    <s v="NET TLL03"/>
    <s v="11:00"/>
    <d v="1899-12-30T12:00:00"/>
    <d v="1899-12-30T01:00:00"/>
    <d v="1899-12-30T11:00:00"/>
    <d v="1899-12-30T12:00:00"/>
    <d v="1899-12-30T01:00:00"/>
    <s v="DCO"/>
    <s v="N/A"/>
  </r>
  <r>
    <n v="15141"/>
    <x v="57"/>
    <x v="18"/>
    <s v="LIFT 24-43 ITA"/>
    <s v="AMI"/>
    <n v="65"/>
    <s v="ACS"/>
    <n v="1"/>
    <s v="X"/>
    <m/>
    <x v="5"/>
    <s v="NET"/>
    <s v="ATAG"/>
    <m/>
    <n v="15142"/>
    <s v="SD AAI01"/>
    <s v="12:30"/>
    <s v="13:30"/>
    <d v="1899-12-30T01:00:00"/>
    <s v="12:30"/>
    <s v="13:30"/>
    <d v="1899-12-30T01:00:00"/>
    <s v="DCO"/>
    <s v="N/A"/>
  </r>
  <r>
    <n v="15142"/>
    <x v="57"/>
    <x v="18"/>
    <s v="LIFT 24-43 ITA"/>
    <s v="AMI"/>
    <n v="68"/>
    <s v="ACS"/>
    <n v="12"/>
    <s v="X"/>
    <m/>
    <x v="4"/>
    <s v="NET"/>
    <s v="ATAG"/>
    <m/>
    <n v="15141"/>
    <s v="SD AAI01"/>
    <d v="1899-12-30T12:30:00"/>
    <d v="1899-12-30T13:30:00"/>
    <d v="1899-12-30T01:00:00"/>
    <d v="1899-12-30T12:30:00"/>
    <d v="1899-12-30T13:30:00"/>
    <d v="1899-12-30T01:00:00"/>
    <s v="DCO"/>
    <s v="N/A"/>
  </r>
  <r>
    <n v="15143"/>
    <x v="57"/>
    <x v="18"/>
    <s v="LIFT IFTS 24-04 HUN"/>
    <s v="IFTS"/>
    <n v="62"/>
    <s v="ACS"/>
    <n v="13"/>
    <m/>
    <s v="X"/>
    <x v="0"/>
    <s v="NET"/>
    <s v="DECI_STD"/>
    <m/>
    <n v="15144"/>
    <s v="FMSC DBFM02"/>
    <s v="12:30"/>
    <s v="13:30"/>
    <d v="1899-12-30T01:00:00"/>
    <d v="1899-12-30T12:30:00"/>
    <d v="1899-12-30T13:30:00"/>
    <d v="1899-12-30T01:00:00"/>
    <s v="DCO"/>
    <s v="N/A"/>
  </r>
  <r>
    <n v="15144"/>
    <x v="57"/>
    <x v="18"/>
    <s v="LIFT IFTS 24-03 SAUDI"/>
    <s v="IFTS"/>
    <n v="46"/>
    <s v="ACS"/>
    <n v="2"/>
    <m/>
    <s v="X"/>
    <x v="6"/>
    <s v="STDA"/>
    <s v="BRV_R2R_STD"/>
    <m/>
    <m/>
    <s v="PT BVR02"/>
    <s v="12:30"/>
    <s v="13:30"/>
    <d v="1899-12-30T01:00:00"/>
    <d v="1899-12-30T12:30:00"/>
    <d v="1899-12-30T13:30:00"/>
    <d v="1899-12-30T01:00:00"/>
    <s v="DCO"/>
    <s v="N/A"/>
  </r>
  <r>
    <n v="15145"/>
    <x v="57"/>
    <x v="18"/>
    <s v="LIFT 25-41"/>
    <s v="AMI"/>
    <n v="77"/>
    <s v="ACS"/>
    <n v="22"/>
    <s v="X"/>
    <m/>
    <x v="2"/>
    <s v="STDA"/>
    <s v="DECI_STD"/>
    <m/>
    <m/>
    <s v="SD FAM01"/>
    <s v="12:30"/>
    <s v="13:30"/>
    <d v="1899-12-30T01:00:00"/>
    <d v="1899-12-30T12:30:00"/>
    <d v="1899-12-30T13:30:00"/>
    <d v="1899-12-30T01:00:00"/>
    <s v="DCO"/>
    <s v="N/A"/>
  </r>
  <r>
    <n v="15146"/>
    <x v="57"/>
    <x v="18"/>
    <s v="LIFT IFTS 24-05 GER"/>
    <s v="IFTS"/>
    <n v="66"/>
    <s v="ACS"/>
    <n v="14"/>
    <m/>
    <s v="X"/>
    <x v="0"/>
    <s v="NET"/>
    <s v="RNG_STD"/>
    <m/>
    <n v="15147"/>
    <s v="FMSC RNG02"/>
    <s v="14:00"/>
    <s v="15:00"/>
    <d v="1899-12-30T01:00:00"/>
    <d v="1899-12-30T14:00:00"/>
    <d v="1899-12-30T14:45:00"/>
    <d v="1899-12-30T00:45:00"/>
    <s v="DCO"/>
    <s v="N/A"/>
  </r>
  <r>
    <n v="15147"/>
    <x v="57"/>
    <x v="18"/>
    <s v="LIFT 25-41"/>
    <s v="AMI"/>
    <n v="79"/>
    <s v="ACS"/>
    <n v="32"/>
    <s v="X"/>
    <m/>
    <x v="6"/>
    <s v="STDA"/>
    <s v="DECI_STD"/>
    <m/>
    <m/>
    <s v="SD FAM01"/>
    <s v="14:00"/>
    <s v="15:00"/>
    <d v="1899-12-30T01:00:00"/>
    <d v="1899-12-30T14:00:00"/>
    <d v="1899-12-30T15:00:00"/>
    <d v="1899-12-30T01:00:00"/>
    <s v="DCO"/>
    <s v="N/A"/>
  </r>
  <r>
    <n v="15148"/>
    <x v="57"/>
    <x v="18"/>
    <s v="LIFT 25-41"/>
    <s v="AMI"/>
    <n v="80"/>
    <s v="ACS"/>
    <n v="8"/>
    <s v="X"/>
    <m/>
    <x v="3"/>
    <s v="STDA"/>
    <s v="DECI_STD"/>
    <m/>
    <m/>
    <s v="SD FAM01"/>
    <s v="14:00"/>
    <s v="15:00"/>
    <d v="1899-12-30T01:00:00"/>
    <d v="1899-12-30T14:05:00"/>
    <d v="1899-12-30T15:05:00"/>
    <d v="1899-12-30T01:00:00"/>
    <s v="DCO"/>
    <s v="N/A"/>
  </r>
  <r>
    <n v="15149"/>
    <x v="57"/>
    <x v="18"/>
    <s v="LIP 24-04 CAN"/>
    <s v="IFTS"/>
    <n v="50"/>
    <s v="ACS"/>
    <n v="1"/>
    <m/>
    <s v="X"/>
    <x v="5"/>
    <s v="NET"/>
    <s v="RANGE"/>
    <m/>
    <n v="15150"/>
    <s v="SD RNG02"/>
    <s v="15:30"/>
    <s v="16:30"/>
    <d v="1899-12-30T01:00:00"/>
    <s v="15:30"/>
    <d v="1899-12-30T16:35:00"/>
    <d v="1899-12-30T01:05:00"/>
    <s v="DCO"/>
    <s v="N/A"/>
  </r>
  <r>
    <n v="15150"/>
    <x v="57"/>
    <x v="18"/>
    <s v="LIP 24-03 SWE"/>
    <s v="IFTS"/>
    <n v="48"/>
    <s v="ACS"/>
    <n v="12"/>
    <m/>
    <s v="X"/>
    <x v="4"/>
    <s v="NET"/>
    <s v="RANGE"/>
    <m/>
    <n v="15149"/>
    <s v="SD RNG02"/>
    <d v="1899-12-30T15:30:00"/>
    <d v="1899-12-30T16:30:00"/>
    <d v="1899-12-30T01:00:00"/>
    <d v="1899-12-30T15:30:00"/>
    <d v="1899-12-30T16:35:00"/>
    <d v="1899-12-30T01:05:00"/>
    <s v="DCO"/>
    <s v="N/A"/>
  </r>
  <r>
    <n v="15151"/>
    <x v="57"/>
    <x v="18"/>
    <s v="LIFT IFTS 25-01 HUN"/>
    <s v="IFTS"/>
    <n v="70"/>
    <s v="IFTS"/>
    <n v="22"/>
    <m/>
    <s v="X"/>
    <x v="0"/>
    <s v="NET"/>
    <s v="RNG_STD"/>
    <m/>
    <n v="15152"/>
    <s v="FMSC ARNG01"/>
    <s v="15:30"/>
    <s v="16:30"/>
    <d v="1899-12-30T01:00:00"/>
    <d v="1899-12-30T15:25:00"/>
    <d v="1899-12-30T16:25:00"/>
    <d v="1899-12-30T01:00:00"/>
    <s v="DCO"/>
    <s v="N/A"/>
  </r>
  <r>
    <n v="15152"/>
    <x v="57"/>
    <x v="18"/>
    <s v="LIFT IFTS 24-04 CAN"/>
    <s v="IFTS"/>
    <n v="54"/>
    <s v="ACS"/>
    <n v="2"/>
    <m/>
    <s v="X"/>
    <x v="6"/>
    <s v="STDA"/>
    <s v="AAR"/>
    <m/>
    <m/>
    <s v="FMS AAR01"/>
    <s v="15:30"/>
    <s v="16:30"/>
    <d v="1899-12-30T01:00:00"/>
    <s v="15:30"/>
    <s v="16:30"/>
    <d v="1899-12-30T01:00:00"/>
    <s v="DCO"/>
    <s v="N/A"/>
  </r>
  <r>
    <n v="15153"/>
    <x v="60"/>
    <x v="19"/>
    <s v="LIFT IFTS 25-01 SGP"/>
    <s v="IFTS"/>
    <n v="68"/>
    <s v="ACS"/>
    <n v="17"/>
    <m/>
    <s v="X"/>
    <x v="2"/>
    <s v="NET"/>
    <s v="DECI_PGM"/>
    <m/>
    <n v="15154"/>
    <s v="NET PGM01"/>
    <s v="10:30"/>
    <s v="11:30"/>
    <d v="1899-12-30T01:00:00"/>
    <d v="1899-12-30T10:30:00"/>
    <d v="1899-12-30T10:50:00"/>
    <d v="1899-12-30T00:20:00"/>
    <s v="RSLD"/>
    <s v="CD3"/>
  </r>
  <r>
    <n v="15154"/>
    <x v="60"/>
    <x v="19"/>
    <s v="LIFT IFTS 25-01 SGP"/>
    <s v="IFTS"/>
    <n v="69"/>
    <s v="ACS"/>
    <n v="2"/>
    <m/>
    <s v="X"/>
    <x v="3"/>
    <s v="NET"/>
    <s v="DECI_PGM"/>
    <m/>
    <n v="15153"/>
    <s v="NET PGM01"/>
    <d v="1899-12-30T10:30:00"/>
    <d v="1899-12-30T11:30:00"/>
    <d v="1899-12-30T01:00:00"/>
    <d v="1899-12-30T10:30:00"/>
    <d v="1899-12-30T10:50:00"/>
    <d v="1899-12-30T00:20:00"/>
    <s v="RSLD"/>
    <s v="CD3"/>
  </r>
  <r>
    <n v="15155"/>
    <x v="57"/>
    <x v="18"/>
    <s v="LIFT 25-41"/>
    <s v="AMI"/>
    <n v="81"/>
    <s v="ACS"/>
    <n v="7"/>
    <s v="X"/>
    <m/>
    <x v="2"/>
    <s v="STDA"/>
    <s v="DECI_STD"/>
    <m/>
    <m/>
    <s v="SD FAM01"/>
    <s v="15:30"/>
    <s v="16:30"/>
    <d v="1899-12-30T01:00:00"/>
    <s v="15:30"/>
    <s v="16:30"/>
    <d v="1899-12-30T01:00:00"/>
    <s v="DCO"/>
    <s v="N/A"/>
  </r>
  <r>
    <n v="15156"/>
    <x v="58"/>
    <x v="18"/>
    <s v="LIFT IFTS 24-04 HUN"/>
    <s v="IFTS"/>
    <n v="63"/>
    <s v="ACS"/>
    <n v="9"/>
    <m/>
    <s v="X"/>
    <x v="5"/>
    <s v="NET"/>
    <s v="DECI_STD"/>
    <m/>
    <n v="15157"/>
    <s v="FMSC DBFM02"/>
    <s v="07:00"/>
    <s v="08:00"/>
    <d v="1899-12-30T01:00:00"/>
    <d v="1899-12-30T07:00:00"/>
    <d v="1899-12-30T08:00:00"/>
    <d v="1899-12-30T01:00:00"/>
    <s v="DCO"/>
    <s v="N/A"/>
  </r>
  <r>
    <n v="15157"/>
    <x v="58"/>
    <x v="18"/>
    <s v="IFTS LIFT 24-02 QATAR"/>
    <s v="QATAR"/>
    <n v="55"/>
    <s v="ACS"/>
    <n v="12"/>
    <s v="X"/>
    <m/>
    <x v="0"/>
    <s v="STDA"/>
    <s v="DECI_STD_NVG"/>
    <m/>
    <m/>
    <s v="FMS R2RNVG02"/>
    <s v="07:00"/>
    <s v="08:00"/>
    <d v="1899-12-30T01:00:00"/>
    <d v="1899-12-30T07:00:00"/>
    <d v="1899-12-30T08:00:00"/>
    <d v="1899-12-30T01:00:00"/>
    <s v="DCO"/>
    <s v="N/A"/>
  </r>
  <r>
    <n v="15158"/>
    <x v="58"/>
    <x v="18"/>
    <s v="LIFT 25-41"/>
    <s v="AMI"/>
    <n v="82"/>
    <s v="IFTS"/>
    <n v="9"/>
    <s v="X"/>
    <m/>
    <x v="2"/>
    <s v="STDA"/>
    <s v="DECI_STD"/>
    <m/>
    <m/>
    <s v="SD FAM01"/>
    <s v="07:00"/>
    <s v="08:00"/>
    <d v="1899-12-30T01:00:00"/>
    <d v="1899-12-30T07:00:00"/>
    <d v="1899-12-30T08:00:00"/>
    <d v="1899-12-30T01:00:00"/>
    <s v="DCO"/>
    <s v="N/A"/>
  </r>
  <r>
    <n v="15159"/>
    <x v="58"/>
    <x v="18"/>
    <s v="LIFT IFTS 24-04 JPN"/>
    <s v="IFTS"/>
    <n v="55"/>
    <s v="ACS"/>
    <n v="17"/>
    <m/>
    <s v="X"/>
    <x v="0"/>
    <s v="NET"/>
    <s v="RNG_STD"/>
    <m/>
    <n v="15160"/>
    <s v="FMSC ARNG02"/>
    <s v="08:30"/>
    <s v="09:30"/>
    <d v="1899-12-30T01:00:00"/>
    <d v="1899-12-30T08:30:00"/>
    <d v="1899-12-30T09:30:00"/>
    <d v="1899-12-30T01:00:00"/>
    <s v="DCO"/>
    <s v="N/A"/>
  </r>
  <r>
    <n v="15160"/>
    <x v="58"/>
    <x v="18"/>
    <s v="LIFT 24-43 ITA"/>
    <s v="AMI"/>
    <n v="69"/>
    <s v="IFTS"/>
    <n v="22"/>
    <s v="X"/>
    <m/>
    <x v="5"/>
    <s v="NET"/>
    <s v="ATAG"/>
    <m/>
    <n v="15161"/>
    <s v="SD AAI02"/>
    <s v="08:30"/>
    <s v="09:30"/>
    <d v="1899-12-30T01:00:00"/>
    <d v="1899-12-30T08:30:00"/>
    <d v="1899-12-30T09:30:00"/>
    <d v="1899-12-30T01:00:00"/>
    <s v="DCO"/>
    <s v="N/A"/>
  </r>
  <r>
    <n v="15161"/>
    <x v="58"/>
    <x v="18"/>
    <s v="LIFT 24-43 ITA"/>
    <s v="AMI"/>
    <n v="66"/>
    <s v="ACS"/>
    <n v="32"/>
    <s v="X"/>
    <m/>
    <x v="4"/>
    <s v="NET"/>
    <s v="ATAG"/>
    <m/>
    <n v="15160"/>
    <s v="SD AAI02"/>
    <d v="1899-12-30T08:30:00"/>
    <d v="1899-12-30T09:30:00"/>
    <d v="1899-12-30T01:00:00"/>
    <d v="1899-12-30T08:30:00"/>
    <d v="1899-12-30T09:30:00"/>
    <d v="1899-12-30T01:00:00"/>
    <s v="DCO"/>
    <s v="N/A"/>
  </r>
  <r>
    <n v="15162"/>
    <x v="58"/>
    <x v="18"/>
    <s v="LIP 25-01"/>
    <s v="AMI"/>
    <n v="83"/>
    <s v="ACS"/>
    <n v="2"/>
    <m/>
    <s v="X"/>
    <x v="6"/>
    <s v="STDA"/>
    <s v="DECI_STD"/>
    <m/>
    <m/>
    <s v="SD FAM02"/>
    <s v="08:30"/>
    <s v="09:30"/>
    <d v="1899-12-30T01:00:00"/>
    <d v="1899-12-30T08:30:00"/>
    <d v="1899-12-30T09:45:00"/>
    <d v="1899-12-30T01:15:00"/>
    <s v="DCO"/>
    <s v="N/A"/>
  </r>
  <r>
    <n v="15163"/>
    <x v="58"/>
    <x v="18"/>
    <s v=" IFTS LIFT 24-03 QATAR"/>
    <s v="QATAR"/>
    <n v="61"/>
    <s v="ACS"/>
    <n v="14"/>
    <s v="X"/>
    <m/>
    <x v="0"/>
    <s v="NET"/>
    <s v="RNG_STD"/>
    <m/>
    <n v="15164"/>
    <s v="NET RNG01"/>
    <s v="10:00"/>
    <s v="11:00"/>
    <d v="1899-12-30T01:00:00"/>
    <d v="1899-12-30T10:00:00"/>
    <d v="1899-12-30T10:50:00"/>
    <d v="1899-12-30T00:50:00"/>
    <s v="DCO"/>
    <s v="N/A"/>
  </r>
  <r>
    <n v="15164"/>
    <x v="58"/>
    <x v="18"/>
    <s v="LIFT IFTS 24-05 AUT"/>
    <s v="IFTS"/>
    <n v="64"/>
    <s v="ACS"/>
    <n v="1"/>
    <m/>
    <s v="X"/>
    <x v="5"/>
    <s v="NET"/>
    <s v="RNG_STD"/>
    <m/>
    <n v="15165"/>
    <s v="FMSC ARNG01"/>
    <s v="10:00"/>
    <s v="11:00"/>
    <d v="1899-12-30T01:00:00"/>
    <s v="10:00"/>
    <s v="11:00"/>
    <d v="1899-12-30T01:00:00"/>
    <s v="DCO"/>
    <s v="N/A"/>
  </r>
  <r>
    <n v="15165"/>
    <x v="58"/>
    <x v="18"/>
    <s v="LIFT 25-41"/>
    <s v="AMI"/>
    <n v="77"/>
    <s v="ACS"/>
    <n v="12"/>
    <s v="X"/>
    <m/>
    <x v="6"/>
    <s v="STDA"/>
    <s v="DECI_STD"/>
    <m/>
    <m/>
    <s v="SD FAM02"/>
    <s v="10:00"/>
    <s v="11:00"/>
    <d v="1899-12-30T01:00:00"/>
    <d v="1899-12-30T10:00:00"/>
    <d v="1899-12-30T11:00:00"/>
    <d v="1899-12-30T01:00:00"/>
    <s v="DCO"/>
    <s v="N/A"/>
  </r>
  <r>
    <n v="15166"/>
    <x v="58"/>
    <x v="18"/>
    <s v="LIFT 25-41"/>
    <s v="AMI"/>
    <n v="78"/>
    <s v="ACS"/>
    <n v="9"/>
    <s v="X"/>
    <m/>
    <x v="2"/>
    <s v="STDA"/>
    <s v="DECI_STD"/>
    <m/>
    <m/>
    <s v="SD FAM02"/>
    <s v="10:00"/>
    <s v="11:00"/>
    <d v="1899-12-30T01:00:00"/>
    <d v="1899-12-30T10:00:00"/>
    <d v="1899-12-30T11:00:00"/>
    <d v="1899-12-30T01:00:00"/>
    <s v="DCO"/>
    <s v="N/A"/>
  </r>
  <r>
    <n v="15167"/>
    <x v="58"/>
    <x v="18"/>
    <s v="LIFT IFTS 25-01 HUN"/>
    <s v="IFTS"/>
    <n v="71"/>
    <s v="ACS"/>
    <n v="17"/>
    <m/>
    <s v="X"/>
    <x v="0"/>
    <s v="NET"/>
    <s v="RNG_STD"/>
    <m/>
    <n v="15168"/>
    <s v="FMSC RNG01"/>
    <s v="11:30"/>
    <s v="12:30"/>
    <d v="1899-12-30T01:00:00"/>
    <d v="1899-12-30T11:30:00"/>
    <d v="1899-12-30T12:30:00"/>
    <d v="1899-12-30T01:00:00"/>
    <s v="DCO"/>
    <s v="N/A"/>
  </r>
  <r>
    <n v="15168"/>
    <x v="58"/>
    <x v="18"/>
    <s v="LIFT IFTS 24-05 GER"/>
    <s v="IFTS"/>
    <n v="66"/>
    <s v="ACS"/>
    <n v="32"/>
    <m/>
    <s v="X"/>
    <x v="5"/>
    <s v="NET"/>
    <s v="RNG_STD"/>
    <m/>
    <n v="15169"/>
    <s v="FMSC ARNG01"/>
    <s v="11:30"/>
    <s v="12:30"/>
    <d v="1899-12-30T01:00:00"/>
    <s v="11:30"/>
    <s v="12:30"/>
    <d v="1899-12-30T01:00:00"/>
    <s v="DCO"/>
    <s v="N/A"/>
  </r>
  <r>
    <n v="15169"/>
    <x v="58"/>
    <x v="18"/>
    <s v="LIFT 25-41"/>
    <s v="AMI"/>
    <n v="79"/>
    <s v="ACS"/>
    <n v="13"/>
    <s v="X"/>
    <m/>
    <x v="6"/>
    <s v="STDA"/>
    <s v="DECI_STD"/>
    <m/>
    <m/>
    <s v="SD FAM02"/>
    <s v="11:30"/>
    <s v="12:30"/>
    <d v="1899-12-30T01:00:00"/>
    <d v="1899-12-30T11:30:00"/>
    <d v="1899-12-30T12:30:00"/>
    <d v="1899-12-30T01:00:00"/>
    <s v="DCO"/>
    <s v="N/A"/>
  </r>
  <r>
    <n v="15170"/>
    <x v="58"/>
    <x v="18"/>
    <s v="LIFT 25-41"/>
    <s v="AMI"/>
    <n v="80"/>
    <s v="ACS"/>
    <n v="2"/>
    <s v="X"/>
    <m/>
    <x v="3"/>
    <s v="STDA"/>
    <s v="DECI_STD"/>
    <m/>
    <m/>
    <s v="SD FAM02"/>
    <s v="11:30"/>
    <s v="12:30"/>
    <d v="1899-12-30T01:00:00"/>
    <d v="1899-12-30T11:30:00"/>
    <d v="1899-12-30T12:30:00"/>
    <d v="1899-12-30T01:00:00"/>
    <s v="DCO"/>
    <s v="N/A"/>
  </r>
  <r>
    <n v="15171"/>
    <x v="59"/>
    <x v="19"/>
    <s v="LIFT 24-43 ITA"/>
    <s v="AMI"/>
    <n v="68"/>
    <s v="ACS"/>
    <n v="32"/>
    <s v="X"/>
    <m/>
    <x v="5"/>
    <s v="NET"/>
    <s v="ATAG"/>
    <m/>
    <n v="15172"/>
    <s v="SD AAI02"/>
    <s v="06:00"/>
    <s v="07:00"/>
    <d v="1899-12-30T01:00:00"/>
    <s v="06:00"/>
    <s v="07:00"/>
    <d v="1899-12-30T01:00:00"/>
    <s v="DCO"/>
    <s v="N/A"/>
  </r>
  <r>
    <n v="15172"/>
    <x v="59"/>
    <x v="19"/>
    <s v="LIFT 24-43 ITA"/>
    <s v="AMI"/>
    <n v="65"/>
    <s v="ACS"/>
    <n v="13"/>
    <s v="X"/>
    <m/>
    <x v="4"/>
    <s v="NET"/>
    <s v="ATAG"/>
    <m/>
    <n v="15171"/>
    <s v="SD AAI02"/>
    <d v="1899-12-30T06:00:00"/>
    <d v="1899-12-30T07:00:00"/>
    <d v="1899-12-30T01:00:00"/>
    <d v="1899-12-30T06:00:00"/>
    <d v="1899-12-30T07:00:00"/>
    <d v="1899-12-30T01:00:00"/>
    <s v="DCO"/>
    <s v="N/A"/>
  </r>
  <r>
    <n v="15173"/>
    <x v="59"/>
    <x v="19"/>
    <s v="LIFT IFTS 24-05 GER"/>
    <s v="IFTS"/>
    <n v="66"/>
    <s v="ACS"/>
    <n v="2"/>
    <m/>
    <s v="X"/>
    <x v="0"/>
    <s v="NET"/>
    <s v="RNG_STD"/>
    <m/>
    <n v="15174"/>
    <s v="FMSC ARNG02"/>
    <s v="06:00"/>
    <s v="07:00"/>
    <d v="1899-12-30T01:00:00"/>
    <s v="06:00"/>
    <s v="07:00"/>
    <d v="1899-12-30T01:00:00"/>
    <s v="DCO"/>
    <s v="N/A"/>
  </r>
  <r>
    <n v="15174"/>
    <x v="59"/>
    <x v="19"/>
    <s v="LIFT 25-41"/>
    <s v="AMI"/>
    <n v="82"/>
    <s v="IFTS"/>
    <n v="23"/>
    <s v="X"/>
    <m/>
    <x v="6"/>
    <s v="STDA"/>
    <s v="DECI_STD"/>
    <m/>
    <m/>
    <s v="SD FAM02"/>
    <s v="06:00"/>
    <s v="07:00"/>
    <d v="1899-12-30T01:00:00"/>
    <d v="1899-12-30T06:00:00"/>
    <d v="1899-12-30T07:10:00"/>
    <d v="1899-12-30T01:10:00"/>
    <s v="DCO"/>
    <s v="N/A"/>
  </r>
  <r>
    <n v="15175"/>
    <x v="59"/>
    <x v="19"/>
    <s v="LIFT 25-41"/>
    <s v="AMI"/>
    <n v="81"/>
    <s v="ACS"/>
    <n v="20"/>
    <s v="X"/>
    <m/>
    <x v="3"/>
    <s v="STDA"/>
    <s v="DECI_STD"/>
    <m/>
    <m/>
    <s v="SD FAM02"/>
    <s v="06:00"/>
    <s v="07:00"/>
    <d v="1899-12-30T01:00:00"/>
    <d v="1899-12-30T06:00:00"/>
    <d v="1899-12-30T07:00:00"/>
    <d v="1899-12-30T01:00:00"/>
    <s v="DCO"/>
    <s v="N/A"/>
  </r>
  <r>
    <n v="15176"/>
    <x v="59"/>
    <x v="19"/>
    <s v="LIFT IFTS 25-01 HUN"/>
    <s v="IFTS"/>
    <n v="71"/>
    <s v="IFTS"/>
    <n v="9"/>
    <m/>
    <s v="X"/>
    <x v="5"/>
    <s v="NET"/>
    <s v="RNG_STD"/>
    <m/>
    <n v="15177"/>
    <s v="FMSC RNG02"/>
    <s v="07:30"/>
    <s v="08:30"/>
    <d v="1899-12-30T01:00:00"/>
    <s v="07:30"/>
    <s v="08:30"/>
    <d v="1899-12-30T01:00:00"/>
    <s v="DCO"/>
    <s v="N/A"/>
  </r>
  <r>
    <n v="15177"/>
    <x v="59"/>
    <x v="19"/>
    <s v=" IFTS LIFT 24-03 QATAR"/>
    <s v="QATAR"/>
    <n v="56"/>
    <s v="ACS"/>
    <n v="17"/>
    <s v="X"/>
    <m/>
    <x v="0"/>
    <s v="NET"/>
    <s v="RNG_STD"/>
    <m/>
    <n v="15178"/>
    <s v="NET RNG01"/>
    <s v="07:30"/>
    <s v="08:30"/>
    <d v="1899-12-30T01:00:00"/>
    <s v="07:30"/>
    <s v="08:30"/>
    <d v="1899-12-30T01:00:00"/>
    <s v="DCO"/>
    <s v="N/A"/>
  </r>
  <r>
    <n v="15178"/>
    <x v="59"/>
    <x v="19"/>
    <s v="LIFT 25-41"/>
    <s v="AMI"/>
    <n v="77"/>
    <s v="IFTS"/>
    <n v="22"/>
    <s v="X"/>
    <m/>
    <x v="6"/>
    <s v="STDA"/>
    <s v="DECI_STD"/>
    <m/>
    <m/>
    <s v="SD CF01"/>
    <s v="07:30"/>
    <s v="08:30"/>
    <d v="1899-12-30T01:00:00"/>
    <s v="07:30"/>
    <d v="1899-12-30T08:45:00"/>
    <d v="1899-12-30T01:15:00"/>
    <s v="DCO"/>
    <s v="N/A"/>
  </r>
  <r>
    <n v="15179"/>
    <x v="59"/>
    <x v="19"/>
    <s v="LIFT 25-41"/>
    <s v="AMI"/>
    <n v="80"/>
    <s v="ACS"/>
    <n v="9"/>
    <s v="X"/>
    <m/>
    <x v="3"/>
    <s v="STDA"/>
    <s v="DECI_STD"/>
    <m/>
    <m/>
    <s v="SD CF01"/>
    <s v="07:30"/>
    <s v="08:30"/>
    <d v="1899-12-30T01:00:00"/>
    <s v="07:30"/>
    <s v="08:30"/>
    <d v="1899-12-30T01:00:00"/>
    <s v="DCO"/>
    <s v="N/A"/>
  </r>
  <r>
    <n v="15180"/>
    <x v="59"/>
    <x v="19"/>
    <s v="LIFT IFTS 25-01 HUN"/>
    <s v="IFTS"/>
    <n v="70"/>
    <s v="ACS"/>
    <n v="13"/>
    <m/>
    <s v="X"/>
    <x v="5"/>
    <s v="NET"/>
    <s v="RNG_STD"/>
    <m/>
    <n v="15181"/>
    <s v="FMSC ARNG02"/>
    <s v="09:00"/>
    <s v="10:00"/>
    <d v="1899-12-30T01:00:00"/>
    <s v="09:00"/>
    <s v="10:00"/>
    <d v="1899-12-30T01:00:00"/>
    <s v="DCO"/>
    <s v="N/A"/>
  </r>
  <r>
    <n v="15181"/>
    <x v="59"/>
    <x v="19"/>
    <s v="IFTS LIFT 24-03 QATAR"/>
    <s v="QATAR"/>
    <n v="58"/>
    <s v="IFTS"/>
    <n v="23"/>
    <s v="X"/>
    <m/>
    <x v="0"/>
    <s v="NET"/>
    <s v="RNG_STD"/>
    <m/>
    <n v="15182"/>
    <s v="NET RNG01"/>
    <s v="09:00"/>
    <s v="10:00"/>
    <d v="1899-12-30T01:00:00"/>
    <d v="1899-12-30T09:00:00"/>
    <d v="1899-12-30T09:50:00"/>
    <d v="1899-12-30T00:50:00"/>
    <s v="DCO"/>
    <s v="N/A"/>
  </r>
  <r>
    <n v="15182"/>
    <x v="59"/>
    <x v="19"/>
    <s v="LIFT 25-41"/>
    <s v="AMI"/>
    <n v="78"/>
    <s v="ACS"/>
    <n v="2"/>
    <s v="X"/>
    <m/>
    <x v="6"/>
    <s v="STDA"/>
    <s v="DECI_STD"/>
    <m/>
    <m/>
    <s v="SD CF01"/>
    <s v="09:00"/>
    <s v="10:00"/>
    <d v="1899-12-30T01:00:00"/>
    <s v="09:00"/>
    <s v="10:00"/>
    <d v="1899-12-30T01:00:00"/>
    <s v="DCO"/>
    <s v="N/A"/>
  </r>
  <r>
    <n v="15183"/>
    <x v="59"/>
    <x v="19"/>
    <s v="LIFT IFTS 24-05 AUT"/>
    <s v="IFTS"/>
    <n v="65"/>
    <s v="ACS"/>
    <n v="17"/>
    <m/>
    <s v="X"/>
    <x v="5"/>
    <s v="NET"/>
    <s v="RNG_STD"/>
    <m/>
    <n v="15184"/>
    <s v="FMSC RNG01"/>
    <s v="10:30"/>
    <s v="11:30"/>
    <d v="1899-12-30T01:00:00"/>
    <s v="10:30"/>
    <s v="11:30"/>
    <d v="1899-12-30T01:00:00"/>
    <s v="DCO"/>
    <s v="N/A"/>
  </r>
  <r>
    <n v="15184"/>
    <x v="59"/>
    <x v="19"/>
    <s v=" IFTS LIFT 24-03 QATAR"/>
    <s v="QATAR"/>
    <n v="56"/>
    <s v="IFTS"/>
    <n v="22"/>
    <s v="X"/>
    <m/>
    <x v="0"/>
    <s v="NET"/>
    <s v="RNG_STD"/>
    <m/>
    <n v="15185"/>
    <s v="NET RNG02"/>
    <s v="10:30"/>
    <s v="11:30"/>
    <d v="1899-12-30T01:00:00"/>
    <d v="1899-12-30T10:20:00"/>
    <d v="1899-12-30T11:05:00"/>
    <d v="1899-12-30T00:45:00"/>
    <s v="DCO"/>
    <s v="N/A"/>
  </r>
  <r>
    <n v="15185"/>
    <x v="59"/>
    <x v="19"/>
    <s v="LIFT 25-41"/>
    <s v="AMI"/>
    <n v="79"/>
    <s v="IFTS"/>
    <n v="9"/>
    <s v="X"/>
    <m/>
    <x v="6"/>
    <s v="STDA"/>
    <s v="DECI_STD"/>
    <m/>
    <m/>
    <s v="SD CF01"/>
    <s v="10:30"/>
    <s v="11:30"/>
    <d v="1899-12-30T01:00:00"/>
    <s v="10:30"/>
    <d v="1899-12-30T11:40:00"/>
    <d v="1899-12-30T01:10:00"/>
    <s v="DCO"/>
    <s v="N/A"/>
  </r>
  <r>
    <n v="15186"/>
    <x v="59"/>
    <x v="19"/>
    <s v="LIP 25-01"/>
    <s v="AMI"/>
    <n v="83"/>
    <s v="ACS"/>
    <n v="30"/>
    <m/>
    <s v="X"/>
    <x v="3"/>
    <s v="STDA"/>
    <s v="DECI_STD"/>
    <m/>
    <m/>
    <s v="SD CF01"/>
    <s v="10:30"/>
    <s v="11:30"/>
    <d v="1899-12-30T01:00:00"/>
    <d v="1899-12-30T10:50:00"/>
    <d v="1899-12-30T11:50:00"/>
    <d v="1899-12-30T01:00:00"/>
    <s v="DCO"/>
    <s v="N/A"/>
  </r>
  <r>
    <n v="15187"/>
    <x v="59"/>
    <x v="19"/>
    <s v="IFTS LIFT 24-03 QATAR"/>
    <s v="QATAR"/>
    <n v="58"/>
    <s v="ACS"/>
    <n v="32"/>
    <s v="X"/>
    <m/>
    <x v="0"/>
    <s v="NET"/>
    <s v="RNG_STD"/>
    <m/>
    <n v="15188"/>
    <s v="NET RNG02"/>
    <s v="12:00"/>
    <s v="13:00"/>
    <d v="1899-12-30T01:00:00"/>
    <s v="12:00"/>
    <s v="13:00"/>
    <d v="1899-12-30T01:00:00"/>
    <s v="DCO"/>
    <s v="N/A"/>
  </r>
  <r>
    <n v="15188"/>
    <x v="59"/>
    <x v="19"/>
    <s v=" IFTS LIFT 24-03 QATAR"/>
    <s v="QATAR"/>
    <n v="57"/>
    <s v="ACS"/>
    <n v="9"/>
    <s v="X"/>
    <m/>
    <x v="5"/>
    <s v="NET"/>
    <s v="RNG_STD"/>
    <m/>
    <n v="15189"/>
    <s v="NET ARNG02"/>
    <s v="13:30"/>
    <s v="14:30"/>
    <d v="1899-12-30T01:00:00"/>
    <s v="13:30"/>
    <s v="14:30"/>
    <d v="1899-12-30T01:00:00"/>
    <s v="DCO"/>
    <s v="N/A"/>
  </r>
  <r>
    <n v="15189"/>
    <x v="59"/>
    <x v="19"/>
    <s v=" IFTS LIFT 24-03 QATAR"/>
    <s v="QATAR"/>
    <n v="61"/>
    <s v="ACS"/>
    <n v="12"/>
    <s v="X"/>
    <m/>
    <x v="0"/>
    <s v="NET"/>
    <s v="RNG_STD"/>
    <m/>
    <n v="15190"/>
    <s v="NET RNG02"/>
    <s v="13:30"/>
    <s v="14:30"/>
    <d v="1899-12-30T01:00:00"/>
    <s v="13:30"/>
    <s v="14:30"/>
    <d v="1899-12-30T01:00:00"/>
    <s v="DCO"/>
    <s v="N/A"/>
  </r>
  <r>
    <n v="15190"/>
    <x v="59"/>
    <x v="19"/>
    <s v="IP"/>
    <s v="AMI"/>
    <n v="75"/>
    <s v="IFTS"/>
    <n v="9"/>
    <m/>
    <s v="X"/>
    <x v="6"/>
    <s v="STDA"/>
    <s v="DECI_STD"/>
    <m/>
    <m/>
    <s v="FMS CF01"/>
    <s v="13:30"/>
    <s v="14:30"/>
    <d v="1899-12-30T01:00:00"/>
    <d v="1899-12-30T13:05:00"/>
    <s v="14:30"/>
    <d v="1899-12-30T01:25:00"/>
    <s v="DCO"/>
    <s v="N/A"/>
  </r>
  <r>
    <n v="15191"/>
    <x v="59"/>
    <x v="19"/>
    <s v="LIFT IFTS 25-01 HUN"/>
    <s v="IFTS"/>
    <n v="70"/>
    <s v="ACS"/>
    <n v="33"/>
    <m/>
    <s v="X"/>
    <x v="3"/>
    <s v="STDA"/>
    <s v="DECI_STD"/>
    <m/>
    <m/>
    <s v="PT ERT01"/>
    <s v="13:30"/>
    <s v="14:30"/>
    <d v="1899-12-30T01:00:00"/>
    <s v="13:30"/>
    <s v="14:30"/>
    <d v="1899-12-30T01:00:00"/>
    <s v="DCO"/>
    <s v="N/A"/>
  </r>
  <r>
    <n v="15192"/>
    <x v="60"/>
    <x v="19"/>
    <s v="LIFT IFTS 24-03 SAUDI"/>
    <s v="IFTS"/>
    <n v="47"/>
    <s v="IFTS"/>
    <n v="9"/>
    <m/>
    <s v="X"/>
    <x v="5"/>
    <s v="NET"/>
    <s v="DCA"/>
    <m/>
    <n v="15193"/>
    <s v="NET QRA02"/>
    <s v="06:00"/>
    <s v="07:00"/>
    <d v="1899-12-30T01:00:00"/>
    <s v="06:00"/>
    <s v="07:00"/>
    <d v="1899-12-30T01:00:00"/>
    <s v="DCO"/>
    <s v="N/A"/>
  </r>
  <r>
    <n v="15193"/>
    <x v="60"/>
    <x v="19"/>
    <s v="LIFT IFTS 24-03 SAUDI"/>
    <s v="IFTS"/>
    <n v="46"/>
    <s v="ACS"/>
    <n v="32"/>
    <m/>
    <s v="X"/>
    <x v="4"/>
    <s v="NET"/>
    <s v="DCA"/>
    <m/>
    <n v="15192"/>
    <s v="NET QRA01"/>
    <d v="1899-12-30T06:00:00"/>
    <d v="1899-12-30T07:00:00"/>
    <d v="1899-12-30T01:00:00"/>
    <d v="1899-12-30T06:00:00"/>
    <d v="1899-12-30T07:00:00"/>
    <d v="1899-12-30T01:00:00"/>
    <s v="DCO"/>
    <s v="N/A"/>
  </r>
  <r>
    <n v="15194"/>
    <x v="60"/>
    <x v="19"/>
    <s v="LIFT IFTS 24-05 AUT"/>
    <s v="IFTS"/>
    <n v="65"/>
    <s v="ACS"/>
    <n v="13"/>
    <m/>
    <s v="X"/>
    <x v="0"/>
    <s v="NET"/>
    <s v="RNG_STD"/>
    <m/>
    <n v="15195"/>
    <s v="FMSC RNG02"/>
    <s v="06:00"/>
    <s v="07:00"/>
    <d v="1899-12-30T01:00:00"/>
    <d v="1899-12-30T06:00:00"/>
    <d v="1899-12-30T07:00:00"/>
    <d v="1899-12-30T01:00:00"/>
    <s v="DCO"/>
    <s v="N/A"/>
  </r>
  <r>
    <n v="15195"/>
    <x v="60"/>
    <x v="19"/>
    <s v="IP"/>
    <s v="AMI"/>
    <n v="75"/>
    <s v="ACS"/>
    <n v="12"/>
    <m/>
    <s v="X"/>
    <x v="6"/>
    <s v="STDA"/>
    <s v="DECI_SONIC"/>
    <m/>
    <m/>
    <s v="FMS CF02"/>
    <s v="06:00"/>
    <s v="07:00"/>
    <d v="1899-12-30T01:00:00"/>
    <d v="1899-12-30T06:00:00"/>
    <d v="1899-12-30T07:00:00"/>
    <d v="1899-12-30T01:00:00"/>
    <s v="DCO"/>
    <s v="N/A"/>
  </r>
  <r>
    <n v="15196"/>
    <x v="60"/>
    <x v="19"/>
    <s v="LIFT IFTS 24-05 GER"/>
    <s v="IFTS"/>
    <n v="67"/>
    <s v="IFTS"/>
    <n v="23"/>
    <m/>
    <s v="X"/>
    <x v="3"/>
    <s v="STDA"/>
    <s v="DECI_STD"/>
    <m/>
    <m/>
    <s v="PT ERT02"/>
    <s v="06:00"/>
    <s v="07:00"/>
    <d v="1899-12-30T01:00:00"/>
    <d v="1899-12-30T06:00:00"/>
    <d v="1899-12-30T07:00:00"/>
    <d v="1899-12-30T01:00:00"/>
    <s v="DCO"/>
    <s v="N/A"/>
  </r>
  <r>
    <n v="15197"/>
    <x v="60"/>
    <x v="19"/>
    <s v="LIFT IFTS 25-01 HUN"/>
    <s v="IFTS"/>
    <n v="71"/>
    <s v="IFTS"/>
    <n v="22"/>
    <m/>
    <s v="X"/>
    <x v="5"/>
    <s v="NET"/>
    <s v="RNG_STD"/>
    <m/>
    <n v="15198"/>
    <s v="FMSC RNG02 RR08"/>
    <s v="07:30"/>
    <s v="08:30"/>
    <d v="1899-12-30T01:00:00"/>
    <s v="07:30"/>
    <d v="1899-12-30T08:20:00"/>
    <d v="1899-12-30T00:50:00"/>
    <s v="DCO"/>
    <s v="N/A"/>
  </r>
  <r>
    <n v="15198"/>
    <x v="62"/>
    <x v="19"/>
    <s v=" IFTS LIFT 24-03 QATAR"/>
    <s v="QATAR"/>
    <n v="57"/>
    <s v="ACS"/>
    <n v="32"/>
    <s v="X"/>
    <m/>
    <x v="5"/>
    <s v="NET"/>
    <s v="DECI_STD"/>
    <m/>
    <n v="15199"/>
    <s v="FMSC OACM01"/>
    <s v="09:00"/>
    <s v="10:00"/>
    <d v="1899-12-30T01:00:00"/>
    <d v="1899-12-30T09:00:00"/>
    <d v="1899-12-30T09:35:00"/>
    <d v="1899-12-30T00:35:00"/>
    <s v="RSLD"/>
    <s v="CD3"/>
  </r>
  <r>
    <n v="15199"/>
    <x v="60"/>
    <x v="19"/>
    <s v="LIFT 24-43 ITA"/>
    <s v="AMI"/>
    <n v="64"/>
    <s v="ACS"/>
    <n v="17"/>
    <s v="X"/>
    <m/>
    <x v="0"/>
    <s v="NET"/>
    <s v="ATAG"/>
    <m/>
    <n v="15200"/>
    <s v="SD AAI01"/>
    <s v="07:30"/>
    <s v="08:30"/>
    <d v="1899-12-30T01:00:00"/>
    <d v="1899-12-30T07:30:00"/>
    <d v="1899-12-30T08:20:00"/>
    <d v="1899-12-30T00:50:00"/>
    <s v="DCO"/>
    <s v="N/A"/>
  </r>
  <r>
    <n v="15200"/>
    <x v="60"/>
    <x v="19"/>
    <s v="LIFT 24-43 ITA"/>
    <s v="AMI"/>
    <n v="67"/>
    <s v="ACS"/>
    <n v="2"/>
    <s v="X"/>
    <m/>
    <x v="1"/>
    <s v="NET"/>
    <s v="ATAG"/>
    <m/>
    <n v="15199"/>
    <s v="SD AAI01"/>
    <d v="1899-12-30T07:30:00"/>
    <d v="1899-12-30T08:30:00"/>
    <d v="1899-12-30T01:00:00"/>
    <d v="1899-12-30T07:30:00"/>
    <d v="1899-12-30T08:20:00"/>
    <d v="1899-12-30T00:50:00"/>
    <s v="DCO"/>
    <s v="N/A"/>
  </r>
  <r>
    <n v="15201"/>
    <x v="60"/>
    <x v="19"/>
    <s v=" IFTS LIFT 24-03 QATAR"/>
    <s v="QATAR"/>
    <n v="57"/>
    <s v="IFTS"/>
    <n v="9"/>
    <s v="X"/>
    <m/>
    <x v="5"/>
    <s v="NET"/>
    <s v="DECI_STD"/>
    <m/>
    <n v="15202"/>
    <s v="FMSC DACM01"/>
    <s v="09:00"/>
    <s v="10:00"/>
    <d v="1899-12-30T01:00:00"/>
    <s v="09:00"/>
    <s v="10:00"/>
    <d v="1899-12-30T01:00:00"/>
    <s v="DCO"/>
    <s v="N/A"/>
  </r>
  <r>
    <n v="15202"/>
    <x v="60"/>
    <x v="19"/>
    <s v="IFTS LIFT 24-03 QATAR"/>
    <s v="QATAR"/>
    <n v="58"/>
    <s v="ACS"/>
    <n v="32"/>
    <s v="X"/>
    <m/>
    <x v="0"/>
    <s v="NET"/>
    <s v="RNG_STD"/>
    <m/>
    <n v="15203"/>
    <s v="NET ARNG01"/>
    <s v="09:00"/>
    <s v="10:00"/>
    <d v="1899-12-30T01:00:00"/>
    <d v="1899-12-30T09:00:00"/>
    <d v="1899-12-30T10:00:00"/>
    <d v="1899-12-30T01:00:00"/>
    <s v="DCO"/>
    <s v="N/A"/>
  </r>
  <r>
    <n v="15203"/>
    <x v="60"/>
    <x v="19"/>
    <s v="LIP 24-03 SGP"/>
    <s v="IFTS"/>
    <n v="41"/>
    <s v="IFTS"/>
    <n v="23"/>
    <m/>
    <s v="X"/>
    <x v="6"/>
    <s v="STDA"/>
    <s v="AAR"/>
    <m/>
    <m/>
    <s v="SD AAR01"/>
    <s v="09:00"/>
    <s v="10:00"/>
    <d v="1899-12-30T01:00:00"/>
    <s v="09:00"/>
    <s v="10:00"/>
    <d v="1899-12-30T01:00:00"/>
    <s v="DCO"/>
    <s v="N/A"/>
  </r>
  <r>
    <n v="15204"/>
    <x v="60"/>
    <x v="19"/>
    <s v="IP"/>
    <s v="AMI"/>
    <n v="75"/>
    <s v="ACS"/>
    <n v="1"/>
    <m/>
    <s v="X"/>
    <x v="2"/>
    <s v="STDA"/>
    <s v="DECI_STD"/>
    <m/>
    <m/>
    <s v="PT EMR01"/>
    <s v="09:00"/>
    <s v="10:00"/>
    <d v="1899-12-30T01:00:00"/>
    <d v="1899-12-30T09:00:00"/>
    <d v="1899-12-30T10:00:00"/>
    <d v="1899-12-30T01:00:00"/>
    <s v="DCO"/>
    <s v="N/A"/>
  </r>
  <r>
    <n v="15205"/>
    <x v="60"/>
    <x v="19"/>
    <s v=" IFTS LIFT 24-03 QATAR"/>
    <s v="QATAR"/>
    <n v="56"/>
    <s v="ACS"/>
    <n v="10"/>
    <s v="X"/>
    <m/>
    <x v="5"/>
    <s v="NET"/>
    <s v="RNG_STD"/>
    <m/>
    <n v="15206"/>
    <s v="NET ARNG01"/>
    <s v="10:30"/>
    <s v="11:30"/>
    <d v="1899-12-30T01:00:00"/>
    <s v="10:30"/>
    <s v="11:30"/>
    <d v="1899-12-30T01:00:00"/>
    <s v="DCO"/>
    <s v="N/A"/>
  </r>
  <r>
    <n v="15206"/>
    <x v="60"/>
    <x v="19"/>
    <s v=" IFTS LIFT 24-03 QATAR"/>
    <s v="QATAR"/>
    <n v="61"/>
    <s v="ACS"/>
    <n v="5"/>
    <s v="X"/>
    <m/>
    <x v="0"/>
    <s v="NET"/>
    <s v="RNG_STD"/>
    <m/>
    <n v="15207"/>
    <s v="NET ARNG01"/>
    <s v="10:30"/>
    <s v="11:30"/>
    <d v="1899-12-30T01:00:00"/>
    <s v="10:30"/>
    <s v="11:30"/>
    <d v="1899-12-30T01:00:00"/>
    <s v="DCO"/>
    <s v="N/A"/>
  </r>
  <r>
    <n v="15207"/>
    <x v="60"/>
    <x v="19"/>
    <s v="IFTS LIFT 24-03 QATAR"/>
    <s v="QATAR"/>
    <n v="58"/>
    <s v="ACS"/>
    <n v="32"/>
    <s v="X"/>
    <m/>
    <x v="5"/>
    <s v="NET"/>
    <s v="RNG_STD"/>
    <m/>
    <n v="15208"/>
    <s v="NET ARNG02"/>
    <s v="12:00"/>
    <s v="13:00"/>
    <d v="1899-12-30T01:00:00"/>
    <s v="12:00"/>
    <s v="13:00"/>
    <d v="1899-12-30T01:00:00"/>
    <s v="DCO"/>
    <s v="N/A"/>
  </r>
  <r>
    <n v="15208"/>
    <x v="60"/>
    <x v="19"/>
    <s v=" IFTS LIFT 24-03 QATAR"/>
    <s v="QATAR"/>
    <n v="57"/>
    <s v="IFTS"/>
    <n v="9"/>
    <s v="X"/>
    <m/>
    <x v="0"/>
    <s v="NET"/>
    <s v="DECI_STD"/>
    <m/>
    <n v="15209"/>
    <s v="FMSC DACM02"/>
    <s v="12:00"/>
    <s v="13:00"/>
    <d v="1899-12-30T01:00:00"/>
    <s v="12:00"/>
    <s v="13:00"/>
    <d v="1899-12-30T01:00:00"/>
    <s v="DCO"/>
    <s v="N/A"/>
  </r>
  <r>
    <n v="15209"/>
    <x v="60"/>
    <x v="19"/>
    <s v="LIFT 24-45 ITA"/>
    <s v="AMI"/>
    <n v="34"/>
    <s v="ACS"/>
    <n v="13"/>
    <s v="X"/>
    <m/>
    <x v="6"/>
    <s v="STDA"/>
    <s v="RANGE"/>
    <m/>
    <m/>
    <s v="SD RNG02"/>
    <s v="12:00"/>
    <s v="13:00"/>
    <d v="1899-12-30T01:00:00"/>
    <d v="1899-12-30T12:00:00"/>
    <d v="1899-12-30T13:00:00"/>
    <d v="1899-12-30T01:00:00"/>
    <s v="DCO"/>
    <s v="N/A"/>
  </r>
  <r>
    <n v="15210"/>
    <x v="60"/>
    <x v="19"/>
    <s v="LIFT 25-41"/>
    <s v="AMI"/>
    <n v="81"/>
    <s v="ACS"/>
    <n v="12"/>
    <s v="X"/>
    <m/>
    <x v="2"/>
    <s v="STDA"/>
    <s v="DECI_STD"/>
    <m/>
    <m/>
    <s v="SD CF01"/>
    <s v="12:00"/>
    <s v="13:00"/>
    <d v="1899-12-30T01:00:00"/>
    <d v="1899-12-30T12:00:00"/>
    <d v="1899-12-30T13:00:00"/>
    <d v="1899-12-30T01:00:00"/>
    <s v="DCO"/>
    <s v="N/A"/>
  </r>
  <r>
    <n v="15211"/>
    <x v="60"/>
    <x v="19"/>
    <s v=" IFTS LIFT 24-03 QATAR"/>
    <s v="QATAR"/>
    <n v="56"/>
    <s v="ACS"/>
    <n v="10"/>
    <s v="X"/>
    <m/>
    <x v="5"/>
    <s v="NET"/>
    <s v="RNG_STD"/>
    <m/>
    <n v="15212"/>
    <s v="NET ARNG02"/>
    <s v="13:30"/>
    <s v="14:30"/>
    <d v="1899-12-30T01:00:00"/>
    <d v="1899-12-30T13:20:00"/>
    <d v="1899-12-30T14:10:00"/>
    <d v="1899-12-30T00:50:00"/>
    <s v="DCO"/>
    <s v="N/A"/>
  </r>
  <r>
    <n v="15212"/>
    <x v="60"/>
    <x v="19"/>
    <s v="LIFT 24-43 ITA"/>
    <s v="AMI"/>
    <n v="67"/>
    <s v="ACS"/>
    <n v="1"/>
    <s v="X"/>
    <m/>
    <x v="0"/>
    <s v="NET"/>
    <s v="ATAG"/>
    <m/>
    <n v="15213"/>
    <s v="SD AAI02"/>
    <s v="13:30"/>
    <s v="14:30"/>
    <d v="1899-12-30T01:00:00"/>
    <d v="1899-12-30T13:30:00"/>
    <d v="1899-12-30T14:30:00"/>
    <d v="1899-12-30T01:00:00"/>
    <s v="DCO"/>
    <s v="N/A"/>
  </r>
  <r>
    <n v="15213"/>
    <x v="60"/>
    <x v="19"/>
    <s v="LIFT 24-43 ITA"/>
    <s v="AMI"/>
    <n v="64"/>
    <s v="ACS"/>
    <n v="5"/>
    <s v="X"/>
    <m/>
    <x v="1"/>
    <s v="NET"/>
    <s v="ATAG"/>
    <m/>
    <n v="15212"/>
    <s v="SD AAI02"/>
    <d v="1899-12-30T13:30:00"/>
    <d v="1899-12-30T14:30:00"/>
    <d v="1899-12-30T01:00:00"/>
    <d v="1899-12-30T13:30:00"/>
    <d v="1899-12-30T14:30:00"/>
    <d v="1899-12-30T01:00:00"/>
    <s v="DCO"/>
    <s v="N/A"/>
  </r>
  <r>
    <n v="15214"/>
    <x v="60"/>
    <x v="19"/>
    <s v=" IFTS LIFT 24-03 QATAR"/>
    <s v="QATAR"/>
    <n v="61"/>
    <s v="IFTS"/>
    <n v="22"/>
    <s v="X"/>
    <m/>
    <x v="6"/>
    <s v="STDA"/>
    <s v="DECI_STD"/>
    <m/>
    <m/>
    <s v="PT ERT03"/>
    <s v="13:30"/>
    <s v="14:30"/>
    <d v="1899-12-30T01:00:00"/>
    <d v="1899-12-30T13:25:00"/>
    <d v="1899-12-30T14:25:00"/>
    <d v="1899-12-30T01:00:00"/>
    <s v="DCO"/>
    <s v="N/A"/>
  </r>
  <r>
    <n v="15215"/>
    <x v="61"/>
    <x v="19"/>
    <s v="LIFT IFTS 24-03 SAUDI"/>
    <s v="IFTS"/>
    <n v="46"/>
    <s v="IFTS"/>
    <n v="22"/>
    <m/>
    <s v="X"/>
    <x v="5"/>
    <s v="NET"/>
    <s v="DCA"/>
    <m/>
    <n v="15216"/>
    <s v="NET QRA02"/>
    <s v="06:00"/>
    <s v="07:00"/>
    <d v="1899-12-30T01:00:00"/>
    <s v="06:00"/>
    <s v="07:00"/>
    <d v="1899-12-30T01:00:00"/>
    <s v="DCO"/>
    <s v="N/A"/>
  </r>
  <r>
    <n v="15216"/>
    <x v="61"/>
    <x v="19"/>
    <s v="LIFT IFTS 24-04 CAN"/>
    <s v="IFTS"/>
    <n v="51"/>
    <s v="ACS"/>
    <n v="32"/>
    <m/>
    <s v="X"/>
    <x v="0"/>
    <s v="NET"/>
    <s v="DECI_STD"/>
    <m/>
    <n v="15217"/>
    <s v="FMSC BFM01"/>
    <s v="06:00"/>
    <s v="07:00"/>
    <d v="1899-12-30T01:00:00"/>
    <s v="06:00"/>
    <d v="1899-12-30T07:15:00"/>
    <d v="1899-12-30T01:15:00"/>
    <s v="DCO"/>
    <s v="N/A"/>
  </r>
  <r>
    <n v="15217"/>
    <x v="61"/>
    <x v="19"/>
    <s v=" IFTS LIFT 24-03 QATAR"/>
    <s v="QATAR"/>
    <n v="61"/>
    <s v="ACS"/>
    <n v="1"/>
    <s v="X"/>
    <m/>
    <x v="6"/>
    <s v="STDA"/>
    <s v="DECI_STD"/>
    <m/>
    <m/>
    <s v="PT ERT04"/>
    <s v="06:00"/>
    <d v="1899-12-30T07:00:00"/>
    <d v="1899-12-30T01:00:00"/>
    <d v="1899-12-30T06:00:00"/>
    <d v="1899-12-30T07:00:00"/>
    <d v="1899-12-30T01:00:00"/>
    <s v="DCO"/>
    <s v="N/A"/>
  </r>
  <r>
    <n v="15218"/>
    <x v="61"/>
    <x v="19"/>
    <s v="LIFT IFTS 24-05 GER"/>
    <s v="IFTS"/>
    <n v="66"/>
    <s v="ACS"/>
    <n v="7"/>
    <m/>
    <s v="X"/>
    <x v="2"/>
    <s v="STDA"/>
    <s v="DECI_STD"/>
    <m/>
    <m/>
    <s v="PT ERT02"/>
    <s v="06:00"/>
    <d v="1899-12-30T07:00:00"/>
    <d v="1899-12-30T01:00:00"/>
    <d v="1899-12-30T06:00:00"/>
    <d v="1899-12-30T07:00:00"/>
    <d v="1899-12-30T01:00:00"/>
    <s v="DCO"/>
    <s v="N/A"/>
  </r>
  <r>
    <n v="15219"/>
    <x v="61"/>
    <x v="19"/>
    <s v="LIFT IFTS 24-05 AUT"/>
    <s v="IFTS"/>
    <n v="65"/>
    <s v="IFTS"/>
    <n v="9"/>
    <m/>
    <s v="X"/>
    <x v="5"/>
    <s v="NET"/>
    <s v="RNG_STD"/>
    <m/>
    <n v="15220"/>
    <s v="FMSC ARNG01"/>
    <s v="07:30"/>
    <s v="08:30"/>
    <d v="1899-12-30T01:00:00"/>
    <s v="07:30"/>
    <s v="08:30"/>
    <d v="1899-12-30T01:00:00"/>
    <s v="DCO"/>
    <s v="N/A"/>
  </r>
  <r>
    <n v="15220"/>
    <x v="61"/>
    <x v="19"/>
    <s v="LIFT IFTS 24-04 CAN"/>
    <s v="IFTS"/>
    <n v="54"/>
    <s v="ACS"/>
    <n v="17"/>
    <m/>
    <s v="X"/>
    <x v="0"/>
    <s v="NET"/>
    <s v="DECI_STD"/>
    <m/>
    <n v="15221"/>
    <s v="FMSC BFM01"/>
    <s v="07:30"/>
    <s v="08:30"/>
    <d v="1899-12-30T01:00:00"/>
    <s v="07:30"/>
    <s v="08:30"/>
    <d v="1899-12-30T01:00:00"/>
    <s v="DCO"/>
    <s v="N/A"/>
  </r>
  <r>
    <n v="15221"/>
    <x v="61"/>
    <x v="19"/>
    <s v="LIFT IFTS 24-04 SPA"/>
    <s v="IFTS"/>
    <n v="61"/>
    <s v="ACS"/>
    <n v="12"/>
    <m/>
    <s v="X"/>
    <x v="2"/>
    <s v="NET"/>
    <s v="LOW LEVEL"/>
    <m/>
    <n v="15222"/>
    <s v="NET TLL03"/>
    <d v="1899-12-30T07:30:00"/>
    <d v="1899-12-30T08:30:00"/>
    <d v="1899-12-30T01:00:00"/>
    <d v="1899-12-30T07:30:00"/>
    <d v="1899-12-30T08:30:00"/>
    <d v="1899-12-30T01:00:00"/>
    <s v="DCO"/>
    <s v="N/A"/>
  </r>
  <r>
    <n v="15222"/>
    <x v="61"/>
    <x v="19"/>
    <s v="LIFT IFTS 24-04 SPA"/>
    <s v="IFTS"/>
    <n v="59"/>
    <s v="ACS"/>
    <n v="10"/>
    <m/>
    <s v="X"/>
    <x v="3"/>
    <s v="NET"/>
    <s v="LOW LEVEL"/>
    <m/>
    <n v="15221"/>
    <s v="NET TLL03"/>
    <d v="1899-12-30T07:30:00"/>
    <d v="1899-12-30T08:30:00"/>
    <d v="1899-12-30T01:00:00"/>
    <d v="1899-12-30T07:30:00"/>
    <d v="1899-12-30T08:30:00"/>
    <d v="1899-12-30T01:00:00"/>
    <s v="DCO"/>
    <s v="N/A"/>
  </r>
  <r>
    <n v="15223"/>
    <x v="61"/>
    <x v="19"/>
    <s v="LIFT 24-44 ITA"/>
    <s v="AMI"/>
    <n v="72"/>
    <s v="ACS"/>
    <n v="5"/>
    <s v="X"/>
    <m/>
    <x v="5"/>
    <s v="NET"/>
    <s v="DCA"/>
    <m/>
    <n v="15224"/>
    <s v="SD R2V01"/>
    <s v="09:00"/>
    <s v="10:00"/>
    <d v="1899-12-30T01:00:00"/>
    <s v="09:00"/>
    <s v="10:00"/>
    <d v="1899-12-30T01:00:00"/>
    <s v="DCO"/>
    <s v="N/A"/>
  </r>
  <r>
    <n v="15224"/>
    <x v="61"/>
    <x v="19"/>
    <s v="LIFT 24-44 ITA"/>
    <s v="AMI"/>
    <n v="70"/>
    <s v="ACS"/>
    <n v="1"/>
    <s v="X"/>
    <m/>
    <x v="4"/>
    <s v="NET"/>
    <s v="DCA"/>
    <m/>
    <n v="15223"/>
    <s v="SD R2V01"/>
    <d v="1899-12-30T09:00:00"/>
    <d v="1899-12-30T10:00:00"/>
    <d v="1899-12-30T01:00:00"/>
    <d v="1899-12-30T09:00:00"/>
    <d v="1899-12-30T10:00:00"/>
    <d v="1899-12-30T01:00:00"/>
    <s v="DCO"/>
    <s v="N/A"/>
  </r>
  <r>
    <n v="15225"/>
    <x v="61"/>
    <x v="19"/>
    <s v="LIFT IFTS 24-05 AUT"/>
    <s v="IFTS"/>
    <n v="64"/>
    <s v="ACS"/>
    <n v="2"/>
    <m/>
    <s v="X"/>
    <x v="0"/>
    <s v="NET"/>
    <s v="RNG_STD"/>
    <m/>
    <n v="15226"/>
    <s v="FMSC ARNG02"/>
    <s v="09:00"/>
    <s v="10:00"/>
    <d v="1899-12-30T01:00:00"/>
    <s v="09:00"/>
    <s v="10:00"/>
    <d v="1899-12-30T01:00:00"/>
    <s v="DCO"/>
    <s v="N/A"/>
  </r>
  <r>
    <n v="15226"/>
    <x v="61"/>
    <x v="19"/>
    <s v="LIFT IFTS 25-01 HUN"/>
    <s v="IFTS"/>
    <n v="71"/>
    <s v="ACS"/>
    <n v="9"/>
    <m/>
    <s v="X"/>
    <x v="6"/>
    <s v="STDA"/>
    <s v="LOW LEVEL"/>
    <m/>
    <m/>
    <s v="PT LLF01"/>
    <s v="09:00"/>
    <s v="10:00"/>
    <d v="1899-12-30T01:00:00"/>
    <s v="09:00"/>
    <s v="10:00"/>
    <d v="1899-12-30T01:00:00"/>
    <s v="DCO"/>
    <s v="N/A"/>
  </r>
  <r>
    <n v="15227"/>
    <x v="61"/>
    <x v="19"/>
    <s v="LIFT IFTS 24-04 CAN"/>
    <s v="IFTS"/>
    <n v="53"/>
    <s v="ACS"/>
    <n v="12"/>
    <m/>
    <s v="X"/>
    <x v="5"/>
    <s v="NET"/>
    <s v="DECI_STD"/>
    <m/>
    <n v="15228"/>
    <s v="FMSC BFM01"/>
    <s v="10:30"/>
    <s v="11:30"/>
    <d v="1899-12-30T01:00:00"/>
    <s v="10:30"/>
    <s v="11:30"/>
    <d v="1899-12-30T01:00:00"/>
    <s v="DCO"/>
    <s v="N/A"/>
  </r>
  <r>
    <n v="15228"/>
    <x v="61"/>
    <x v="19"/>
    <s v=" IFTS LIFT 24-03 QATAR"/>
    <s v="QATAR"/>
    <n v="61"/>
    <s v="ACS"/>
    <n v="17"/>
    <s v="X"/>
    <m/>
    <x v="0"/>
    <s v="NET"/>
    <s v="RNG_STD"/>
    <m/>
    <n v="15229"/>
    <s v="NET ARNG02"/>
    <s v="10:30"/>
    <s v="11:30"/>
    <d v="1899-12-30T01:00:00"/>
    <s v="10:30"/>
    <s v="11:30"/>
    <d v="1899-12-30T01:00:00"/>
    <s v="DCO"/>
    <s v="N/A"/>
  </r>
  <r>
    <n v="15229"/>
    <x v="61"/>
    <x v="19"/>
    <s v="LIFT 25-41"/>
    <s v="AMI"/>
    <n v="81"/>
    <s v="IFTS"/>
    <n v="9"/>
    <s v="X"/>
    <m/>
    <x v="6"/>
    <s v="STDA"/>
    <s v="SONIC"/>
    <m/>
    <m/>
    <s v="SD CF02"/>
    <s v="10:30"/>
    <s v="11:30"/>
    <d v="1899-12-30T01:00:00"/>
    <s v="10:30"/>
    <s v="11:30"/>
    <d v="1899-12-30T01:00:00"/>
    <s v="DCO"/>
    <s v="N/A"/>
  </r>
  <r>
    <n v="15230"/>
    <x v="61"/>
    <x v="19"/>
    <s v="LIFT 25-41"/>
    <s v="AMI"/>
    <n v="78"/>
    <s v="IFTS"/>
    <n v="3"/>
    <s v="X"/>
    <m/>
    <x v="3"/>
    <s v="STDA"/>
    <s v="SONIC"/>
    <m/>
    <m/>
    <s v="SD CF02"/>
    <s v="10:30"/>
    <s v="11:30"/>
    <d v="1899-12-30T01:00:00"/>
    <d v="1899-12-30T10:30:00"/>
    <d v="1899-12-30T11:30:00"/>
    <d v="1899-12-30T01:00:00"/>
    <s v="DCO"/>
    <s v="N/A"/>
  </r>
  <r>
    <n v="15231"/>
    <x v="61"/>
    <x v="19"/>
    <s v="LIFT 24-43 ITA"/>
    <s v="AMI"/>
    <n v="66"/>
    <s v="ACS"/>
    <n v="1"/>
    <s v="X"/>
    <m/>
    <x v="5"/>
    <s v="NET"/>
    <s v="OCA AG"/>
    <m/>
    <n v="15232"/>
    <s v="SD COMAOAG01"/>
    <s v="12:00"/>
    <s v="13:00"/>
    <d v="1899-12-30T01:00:00"/>
    <s v="12:00"/>
    <s v="13:00"/>
    <d v="1899-12-30T01:00:00"/>
    <s v="DCO"/>
    <s v="N/A"/>
  </r>
  <r>
    <n v="15232"/>
    <x v="61"/>
    <x v="19"/>
    <s v="LIFT 24-43 ITA"/>
    <s v="AMI"/>
    <n v="69"/>
    <s v="ACS"/>
    <n v="2"/>
    <s v="X"/>
    <m/>
    <x v="4"/>
    <s v="NET"/>
    <s v="OCA AG"/>
    <m/>
    <n v="15231"/>
    <s v="SD COMAOAG01"/>
    <d v="1899-12-30T12:00:00"/>
    <d v="1899-12-30T13:00:00"/>
    <d v="1899-12-30T01:00:00"/>
    <d v="1899-12-30T12:00:00"/>
    <d v="1899-12-30T13:00:00"/>
    <d v="1899-12-30T01:00:00"/>
    <s v="DCO"/>
    <s v="N/A"/>
  </r>
  <r>
    <n v="15233"/>
    <x v="61"/>
    <x v="19"/>
    <s v="LIFT IFTS 24-05 AUT"/>
    <s v="IFTS"/>
    <n v="65"/>
    <s v="IFTS"/>
    <n v="22"/>
    <m/>
    <s v="X"/>
    <x v="0"/>
    <s v="NET"/>
    <s v="RNG_STD"/>
    <m/>
    <n v="15234"/>
    <s v="FMSC ARNG02"/>
    <s v="12:00"/>
    <s v="13:00"/>
    <d v="1899-12-30T01:00:00"/>
    <s v="12:00"/>
    <d v="1899-12-30T12:55:00"/>
    <d v="1899-12-30T00:55:00"/>
    <s v="DCO"/>
    <s v="N/A"/>
  </r>
  <r>
    <n v="15234"/>
    <x v="61"/>
    <x v="19"/>
    <s v="LIFT 25-41"/>
    <s v="AMI"/>
    <n v="80"/>
    <s v="ACS"/>
    <n v="32"/>
    <s v="X"/>
    <m/>
    <x v="6"/>
    <s v="STDA"/>
    <s v="SONIC"/>
    <m/>
    <m/>
    <s v="SD CF02"/>
    <s v="12:00"/>
    <s v="13:00"/>
    <d v="1899-12-30T01:00:00"/>
    <s v="12:00"/>
    <d v="1899-12-30T13:10:00"/>
    <d v="1899-12-30T01:10:00"/>
    <s v="DCO"/>
    <s v="N/A"/>
  </r>
  <r>
    <n v="15235"/>
    <x v="61"/>
    <x v="19"/>
    <s v="IFTS LIFT 24-03 QATAR"/>
    <s v="QATAR"/>
    <n v="58"/>
    <s v="ACS"/>
    <n v="13"/>
    <s v="X"/>
    <m/>
    <x v="5"/>
    <s v="NET"/>
    <s v="DECI_STD"/>
    <m/>
    <n v="15236"/>
    <s v="FMSC DACM01"/>
    <s v="13:30"/>
    <s v="14:30"/>
    <d v="1899-12-30T01:00:00"/>
    <s v="13:30"/>
    <s v="14:30"/>
    <d v="1899-12-30T01:00:00"/>
    <s v="DCO"/>
    <s v="N/A"/>
  </r>
  <r>
    <n v="15236"/>
    <x v="61"/>
    <x v="19"/>
    <s v="LIFT IFTS 24-04 HUN"/>
    <s v="IFTS"/>
    <n v="63"/>
    <s v="ACS"/>
    <n v="9"/>
    <m/>
    <s v="X"/>
    <x v="0"/>
    <s v="NET"/>
    <s v="DECI_STD"/>
    <m/>
    <n v="15237"/>
    <s v="FMSC HBFM01"/>
    <s v="13:30"/>
    <s v="14:30"/>
    <d v="1899-12-30T01:00:00"/>
    <d v="1899-12-30T13:30:00"/>
    <d v="1899-12-30T14:30:00"/>
    <d v="1899-12-30T01:00:00"/>
    <s v="DCO"/>
    <s v="N/A"/>
  </r>
  <r>
    <n v="15237"/>
    <x v="61"/>
    <x v="19"/>
    <s v="LIP 25-01"/>
    <s v="AMI"/>
    <n v="83"/>
    <s v="ACS"/>
    <n v="17"/>
    <m/>
    <s v="X"/>
    <x v="6"/>
    <s v="STDA"/>
    <s v="SONIC"/>
    <m/>
    <m/>
    <s v="SD CF02"/>
    <s v="13:30"/>
    <s v="14:30"/>
    <d v="1899-12-30T01:00:00"/>
    <d v="1899-12-30T13:30:00"/>
    <d v="1899-12-30T14:30:00"/>
    <d v="1899-12-30T01:00:00"/>
    <s v="DCO"/>
    <s v="N/A"/>
  </r>
  <r>
    <n v="15238"/>
    <x v="61"/>
    <x v="19"/>
    <s v="LIFT 25-41"/>
    <s v="AMI"/>
    <n v="79"/>
    <s v="IFTS"/>
    <n v="9"/>
    <s v="X"/>
    <m/>
    <x v="3"/>
    <s v="STDA"/>
    <s v="SONIC"/>
    <m/>
    <m/>
    <s v="SD CF02"/>
    <s v="13:30"/>
    <s v="14:30"/>
    <d v="1899-12-30T01:00:00"/>
    <d v="1899-12-30T13:30:00"/>
    <d v="1899-12-30T14:30:00"/>
    <d v="1899-12-30T01:00:00"/>
    <s v="DCO"/>
    <s v="N/A"/>
  </r>
  <r>
    <n v="15239"/>
    <x v="62"/>
    <x v="19"/>
    <s v="LIFT 24-43 ITA"/>
    <s v="AMI"/>
    <n v="68"/>
    <s v="IFTS"/>
    <n v="22"/>
    <s v="X"/>
    <m/>
    <x v="0"/>
    <s v="NET"/>
    <s v="OCA AG"/>
    <m/>
    <n v="15240"/>
    <s v="SD COMAOAG01"/>
    <s v="06:00"/>
    <s v="07:00"/>
    <d v="1899-12-30T01:00:00"/>
    <d v="1899-12-30T06:00:00"/>
    <d v="1899-12-30T07:00:00"/>
    <d v="1899-12-30T01:00:00"/>
    <s v="DCO"/>
    <s v="N/A"/>
  </r>
  <r>
    <n v="15240"/>
    <x v="62"/>
    <x v="19"/>
    <s v="LIFT 24-43 ITA"/>
    <s v="AMI"/>
    <n v="65"/>
    <s v="ACS"/>
    <n v="13"/>
    <s v="X"/>
    <m/>
    <x v="1"/>
    <s v="NET"/>
    <s v="OCA AG"/>
    <m/>
    <n v="15239"/>
    <s v="SD COMAOAG01"/>
    <d v="1899-12-30T06:00:00"/>
    <d v="1899-12-30T07:00:00"/>
    <d v="1899-12-30T01:00:00"/>
    <d v="1899-12-30T06:00:00"/>
    <d v="1899-12-30T07:00:00"/>
    <d v="1899-12-30T01:00:00"/>
    <s v="DCO"/>
    <s v="N/A"/>
  </r>
  <r>
    <n v="15241"/>
    <x v="62"/>
    <x v="19"/>
    <s v="LIFT 25-41"/>
    <s v="AMI"/>
    <n v="77"/>
    <s v="ACS"/>
    <n v="3"/>
    <s v="X"/>
    <m/>
    <x v="6"/>
    <s v="STDA"/>
    <s v="SONIC"/>
    <m/>
    <m/>
    <s v="SD CF02 CPL01"/>
    <s v="06:00"/>
    <s v="07:00"/>
    <d v="1899-12-30T01:00:00"/>
    <d v="1899-12-30T06:00:00"/>
    <d v="1899-12-30T07:00:00"/>
    <d v="1899-12-30T01:00:00"/>
    <s v="DCO"/>
    <s v="N/A"/>
  </r>
  <r>
    <n v="15242"/>
    <x v="62"/>
    <x v="19"/>
    <s v="LIFT 24-43 ITA"/>
    <s v="AMI"/>
    <n v="67"/>
    <s v="ACS"/>
    <n v="12"/>
    <s v="X"/>
    <m/>
    <x v="5"/>
    <s v="NET"/>
    <s v="OCA AG"/>
    <m/>
    <n v="15243"/>
    <s v="SD COMAOAG01"/>
    <s v="07:30"/>
    <s v="08:30"/>
    <d v="1899-12-30T01:00:00"/>
    <s v="07:30"/>
    <s v="08:30"/>
    <d v="1899-12-30T01:00:00"/>
    <s v="DCO"/>
    <s v="N/A"/>
  </r>
  <r>
    <n v="15243"/>
    <x v="62"/>
    <x v="19"/>
    <s v="LIFT 24-43 ITA"/>
    <s v="AMI"/>
    <n v="64"/>
    <s v="IFTS"/>
    <n v="23"/>
    <s v="X"/>
    <m/>
    <x v="4"/>
    <s v="NET"/>
    <s v="OCA AG"/>
    <m/>
    <n v="15242"/>
    <s v="SD COMAOAG01"/>
    <d v="1899-12-30T07:30:00"/>
    <d v="1899-12-30T08:30:00"/>
    <d v="1899-12-30T01:00:00"/>
    <d v="1899-12-30T07:30:00"/>
    <d v="1899-12-30T08:30:00"/>
    <d v="1899-12-30T01:00:00"/>
    <s v="DCO"/>
    <s v="N/A"/>
  </r>
  <r>
    <n v="15244"/>
    <x v="62"/>
    <x v="19"/>
    <s v="LIFT 24-44 ITA"/>
    <s v="AMI"/>
    <n v="70"/>
    <s v="ACS"/>
    <n v="17"/>
    <s v="X"/>
    <m/>
    <x v="0"/>
    <s v="NET"/>
    <s v="DCA"/>
    <m/>
    <n v="15245"/>
    <s v="SD R2V02"/>
    <s v="07:30"/>
    <s v="08:30"/>
    <d v="1899-12-30T01:00:00"/>
    <s v="07:30"/>
    <s v="08:30"/>
    <d v="1899-12-30T01:00:00"/>
    <s v="DCO"/>
    <s v="N/A"/>
  </r>
  <r>
    <n v="15245"/>
    <x v="62"/>
    <x v="19"/>
    <s v="LIFT 24-44 ITA"/>
    <s v="AMI"/>
    <n v="72"/>
    <s v="IFTS"/>
    <n v="9"/>
    <s v="X"/>
    <m/>
    <x v="1"/>
    <s v="NET"/>
    <s v="DCA"/>
    <m/>
    <n v="15244"/>
    <s v="SD R2V02"/>
    <d v="1899-12-30T07:30:00"/>
    <d v="1899-12-30T08:30:00"/>
    <d v="1899-12-30T01:00:00"/>
    <s v="07:30"/>
    <s v="08:30"/>
    <d v="1899-12-30T01:00:00"/>
    <s v="DCO"/>
    <s v="N/A"/>
  </r>
  <r>
    <n v="15246"/>
    <x v="62"/>
    <x v="19"/>
    <s v="LIFT 25-41"/>
    <s v="AMI"/>
    <n v="78"/>
    <s v="ACS"/>
    <n v="31"/>
    <s v="X"/>
    <m/>
    <x v="6"/>
    <s v="STDA"/>
    <s v="DECI_STD"/>
    <m/>
    <m/>
    <s v="SD EMR01"/>
    <s v="07:30"/>
    <s v="08:30"/>
    <d v="1899-12-30T01:00:00"/>
    <s v="07:30"/>
    <s v="08:30"/>
    <d v="1899-12-30T01:00:00"/>
    <s v="DCO"/>
    <s v="N/A"/>
  </r>
  <r>
    <n v="15247"/>
    <x v="62"/>
    <x v="19"/>
    <s v="LIFT 24-43 ITA"/>
    <s v="AMI"/>
    <n v="69"/>
    <s v="ACS"/>
    <n v="10"/>
    <s v="X"/>
    <m/>
    <x v="0"/>
    <s v="NET"/>
    <s v="OCA AA"/>
    <m/>
    <n v="15248"/>
    <s v="SD COMAOAA01"/>
    <d v="1899-12-30T09:00:00"/>
    <s v="10:00"/>
    <d v="1899-12-30T01:00:00"/>
    <d v="1899-12-30T09:00:00"/>
    <s v="10:00"/>
    <d v="1899-12-30T01:00:00"/>
    <s v="DCO"/>
    <s v="N/A"/>
  </r>
  <r>
    <n v="15248"/>
    <x v="62"/>
    <x v="19"/>
    <s v="LIFT 24-43 ITA"/>
    <s v="AMI"/>
    <n v="66"/>
    <s v="ACS"/>
    <n v="1"/>
    <s v="X"/>
    <m/>
    <x v="1"/>
    <s v="NET"/>
    <s v="OCA AA"/>
    <m/>
    <n v="15247"/>
    <s v="SD COMAOAA01"/>
    <d v="1899-12-30T09:00:00"/>
    <d v="1899-12-30T10:00:00"/>
    <d v="1899-12-30T01:00:00"/>
    <d v="1899-12-30T09:00:00"/>
    <s v="10:00"/>
    <d v="1899-12-30T01:00:00"/>
    <s v="DCO"/>
    <s v="N/A"/>
  </r>
  <r>
    <n v="15249"/>
    <x v="62"/>
    <x v="19"/>
    <s v="LIFT 25-41"/>
    <s v="AMI"/>
    <n v="82"/>
    <s v="ACS"/>
    <n v="30"/>
    <s v="X"/>
    <m/>
    <x v="6"/>
    <s v="STDA"/>
    <s v="SONIC"/>
    <m/>
    <m/>
    <s v="SD CF02"/>
    <s v="09:00"/>
    <s v="10:00"/>
    <d v="1899-12-30T01:00:00"/>
    <d v="1899-12-30T09:00:00"/>
    <s v="10:00"/>
    <d v="1899-12-30T01:00:00"/>
    <s v="DCO"/>
    <s v="N/A"/>
  </r>
  <r>
    <n v="15250"/>
    <x v="62"/>
    <x v="19"/>
    <s v="LIP 25-01"/>
    <s v="AMI"/>
    <n v="83"/>
    <s v="IFTS"/>
    <n v="5"/>
    <m/>
    <s v="X"/>
    <x v="2"/>
    <s v="STDA"/>
    <s v="DECI_STD"/>
    <m/>
    <m/>
    <s v="SD EMR01"/>
    <s v="09:00"/>
    <s v="10:00"/>
    <d v="1899-12-30T01:00:00"/>
    <s v="09:00"/>
    <d v="1899-12-30T10:10:00"/>
    <d v="1899-12-30T01:10:00"/>
    <s v="DCO"/>
    <s v="N/A"/>
  </r>
  <r>
    <n v="15251"/>
    <x v="62"/>
    <x v="19"/>
    <s v="LIFT 24-43 ITA"/>
    <s v="AMI"/>
    <n v="65"/>
    <s v="ACS"/>
    <n v="9"/>
    <s v="X"/>
    <m/>
    <x v="5"/>
    <s v="NET"/>
    <s v="OCA AA"/>
    <m/>
    <n v="15252"/>
    <s v="SD COMAOAA01"/>
    <s v="10:30"/>
    <s v="11:30"/>
    <d v="1899-12-30T01:00:00"/>
    <s v="10:30"/>
    <s v="11:30"/>
    <d v="1899-12-30T01:00:00"/>
    <s v="DCO"/>
    <s v="N/A"/>
  </r>
  <r>
    <n v="15252"/>
    <x v="62"/>
    <x v="19"/>
    <s v="LIFT 24-43 ITA"/>
    <s v="AMI"/>
    <n v="68"/>
    <s v="ACS"/>
    <n v="17"/>
    <s v="X"/>
    <m/>
    <x v="4"/>
    <s v="NET"/>
    <s v="OCA AA"/>
    <m/>
    <n v="15251"/>
    <s v="SD COMAOAA01"/>
    <d v="1899-12-30T10:30:00"/>
    <d v="1899-12-30T11:30:00"/>
    <d v="1899-12-30T01:00:00"/>
    <d v="1899-12-30T10:30:00"/>
    <d v="1899-12-30T11:30:00"/>
    <d v="1899-12-30T01:00:00"/>
    <s v="DCO"/>
    <s v="N/A"/>
  </r>
  <r>
    <n v="15253"/>
    <x v="62"/>
    <x v="19"/>
    <s v="LIFT IFTS 24-04 HUN"/>
    <s v="IFTS"/>
    <n v="62"/>
    <s v="ACS"/>
    <n v="12"/>
    <m/>
    <s v="X"/>
    <x v="0"/>
    <s v="NET"/>
    <s v="DECI_STD"/>
    <m/>
    <n v="15254"/>
    <s v="FMSC HBFM01"/>
    <s v="10:30"/>
    <s v="11:30"/>
    <d v="1899-12-30T01:00:00"/>
    <s v="10:30"/>
    <s v="11:30"/>
    <d v="1899-12-30T01:00:00"/>
    <s v="DCO"/>
    <s v="N/A"/>
  </r>
  <r>
    <n v="15254"/>
    <x v="62"/>
    <x v="19"/>
    <s v="LIFT IFTS 24-05 AUT"/>
    <s v="IFTS"/>
    <n v="64"/>
    <s v="IFTS"/>
    <n v="9"/>
    <m/>
    <s v="X"/>
    <x v="6"/>
    <s v="STDA"/>
    <s v="DECI_STD"/>
    <m/>
    <m/>
    <s v="PT ERT02"/>
    <s v="10:30"/>
    <s v="11:30"/>
    <d v="1899-12-30T01:00:00"/>
    <s v="10:30"/>
    <s v="11:30"/>
    <d v="1899-12-30T01:00:00"/>
    <s v="DCO"/>
    <s v="N/A"/>
  </r>
  <r>
    <n v="15255"/>
    <x v="62"/>
    <x v="19"/>
    <s v="LIFT 25-41"/>
    <s v="AMI"/>
    <n v="80"/>
    <s v="ACS"/>
    <n v="15"/>
    <s v="X"/>
    <m/>
    <x v="3"/>
    <s v="STDA"/>
    <s v="DECI_STD"/>
    <m/>
    <m/>
    <s v="SD EMR01"/>
    <s v="10:30"/>
    <s v="11:30"/>
    <d v="1899-12-30T01:00:00"/>
    <s v="10:30"/>
    <s v="11:30"/>
    <d v="1899-12-30T01:00:00"/>
    <s v="DCO"/>
    <s v="N/A"/>
  </r>
  <r>
    <n v="15256"/>
    <x v="62"/>
    <x v="19"/>
    <s v="LIFT 24-43 ITA"/>
    <s v="AMI"/>
    <n v="64"/>
    <s v="ACS"/>
    <n v="10"/>
    <s v="X"/>
    <m/>
    <x v="5"/>
    <s v="NET"/>
    <s v="OCA AA"/>
    <m/>
    <n v="15257"/>
    <s v="SD COMAOAA01"/>
    <s v="12:00"/>
    <s v="13:00"/>
    <d v="1899-12-30T01:00:00"/>
    <s v="12:00"/>
    <s v="13:00"/>
    <d v="1899-12-30T01:00:00"/>
    <s v="DCO"/>
    <s v="N/A"/>
  </r>
  <r>
    <n v="15257"/>
    <x v="62"/>
    <x v="19"/>
    <s v="LIFT 24-43 ITA"/>
    <s v="AMI"/>
    <n v="67"/>
    <s v="ACS"/>
    <n v="2"/>
    <s v="X"/>
    <m/>
    <x v="4"/>
    <s v="NET"/>
    <s v="OCA AA"/>
    <m/>
    <n v="15256"/>
    <s v="SD COMAOAA01"/>
    <d v="1899-12-30T12:00:00"/>
    <d v="1899-12-30T13:00:00"/>
    <d v="1899-12-30T01:00:00"/>
    <d v="1899-12-30T12:00:00"/>
    <d v="1899-12-30T13:00:00"/>
    <d v="1899-12-30T01:00:00"/>
    <s v="DCO"/>
    <s v="N/A"/>
  </r>
  <r>
    <n v="15258"/>
    <x v="62"/>
    <x v="19"/>
    <s v="LIFT IFTS 24-04 HUN"/>
    <s v="IFTS"/>
    <n v="63"/>
    <s v="ACS"/>
    <n v="5"/>
    <m/>
    <s v="X"/>
    <x v="0"/>
    <s v="NET"/>
    <s v="DECI_STD"/>
    <m/>
    <n v="15259"/>
    <s v="FMSC HBFM02"/>
    <s v="12:00"/>
    <s v="13:00"/>
    <d v="1899-12-30T01:00:00"/>
    <s v="12:00"/>
    <s v="13:00"/>
    <d v="1899-12-30T01:00:00"/>
    <s v="DCO"/>
    <s v="N/A"/>
  </r>
  <r>
    <n v="15259"/>
    <x v="62"/>
    <x v="19"/>
    <s v="LIFT IFTS 25-01 HUN"/>
    <s v="IFTS"/>
    <n v="71"/>
    <s v="ACS"/>
    <n v="13"/>
    <m/>
    <s v="X"/>
    <x v="6"/>
    <s v="STDA"/>
    <s v="LOW LEVEL"/>
    <m/>
    <m/>
    <s v="FMS LLF01"/>
    <s v="12:00"/>
    <s v="13:00"/>
    <d v="1899-12-30T01:00:00"/>
    <s v="12:00"/>
    <s v="13:00"/>
    <d v="1899-12-30T01:00:00"/>
    <s v="DCO"/>
    <s v="N/A"/>
  </r>
  <r>
    <n v="15260"/>
    <x v="62"/>
    <x v="19"/>
    <s v="LIFT IFTS 24-04 SPA"/>
    <s v="IFTS"/>
    <n v="58"/>
    <s v="IFTS"/>
    <n v="23"/>
    <m/>
    <s v="X"/>
    <x v="2"/>
    <s v="STDA"/>
    <s v="DECI_STD"/>
    <m/>
    <m/>
    <s v="PT ERT03"/>
    <d v="1899-12-30T12:00:00"/>
    <s v="13:00"/>
    <d v="1899-12-30T01:00:00"/>
    <s v="12:00"/>
    <d v="1899-12-30T13:00:00"/>
    <d v="1899-12-30T01:00:00"/>
    <s v="DCO"/>
    <s v="N/A"/>
  </r>
  <r>
    <n v="15261"/>
    <x v="62"/>
    <x v="19"/>
    <s v="IFTS LIFT 24-03 QATAR"/>
    <s v="QATAR"/>
    <n v="58"/>
    <s v="ACS"/>
    <n v="1"/>
    <s v="X"/>
    <m/>
    <x v="5"/>
    <s v="NET"/>
    <s v="DECI_STD"/>
    <m/>
    <n v="15262"/>
    <s v="FMSC DACM02"/>
    <s v="13:30"/>
    <s v="14:30"/>
    <d v="1899-12-30T01:00:00"/>
    <s v="13:30"/>
    <s v="14:30"/>
    <d v="1899-12-30T01:00:00"/>
    <s v="DCO"/>
    <s v="N/A"/>
  </r>
  <r>
    <n v="15262"/>
    <x v="62"/>
    <x v="19"/>
    <s v="LIFT IFTS 24-03 SAUDI"/>
    <s v="IFTS"/>
    <n v="46"/>
    <s v="IFTS"/>
    <n v="9"/>
    <m/>
    <s v="X"/>
    <x v="0"/>
    <s v="NET"/>
    <s v="DCA"/>
    <m/>
    <n v="15263"/>
    <s v="NET DCA01"/>
    <s v="13:30"/>
    <s v="14:30"/>
    <d v="1899-12-30T01:00:00"/>
    <s v="13:30"/>
    <s v="14:30"/>
    <d v="1899-12-30T01:00:00"/>
    <s v="DCO"/>
    <s v="N/A"/>
  </r>
  <r>
    <n v="15263"/>
    <x v="62"/>
    <x v="19"/>
    <s v="LIFT IFTS 24-03 SAUDI"/>
    <s v="IFTS"/>
    <n v="47"/>
    <s v="ACS"/>
    <n v="14"/>
    <m/>
    <s v="X"/>
    <x v="1"/>
    <s v="NET"/>
    <s v="DCA"/>
    <m/>
    <n v="15262"/>
    <s v="NET DCA01"/>
    <d v="1899-12-30T13:30:00"/>
    <d v="1899-12-30T14:30:00"/>
    <d v="1899-12-30T01:00:00"/>
    <d v="1899-12-30T13:30:00"/>
    <d v="1899-12-30T14:30:00"/>
    <d v="1899-12-30T01:00:00"/>
    <s v="DCO"/>
    <s v="N/A"/>
  </r>
  <r>
    <n v="15264"/>
    <x v="62"/>
    <x v="19"/>
    <s v="LIFT 25-41"/>
    <s v="AMI"/>
    <n v="76"/>
    <s v="ACS"/>
    <n v="9"/>
    <s v="X"/>
    <m/>
    <x v="6"/>
    <s v="STDA"/>
    <s v="DECI_STD"/>
    <m/>
    <m/>
    <s v="SD FAM02"/>
    <s v="13:30"/>
    <s v="14:30"/>
    <d v="1899-12-30T01:00:00"/>
    <s v="13:30"/>
    <s v="14:30"/>
    <d v="1899-12-30T01:00:00"/>
    <s v="DCO"/>
    <s v="N/A"/>
  </r>
  <r>
    <n v="15265"/>
    <x v="106"/>
    <x v="19"/>
    <s v="LIFT IFTS 24-04 CAN"/>
    <s v="IFTS"/>
    <n v="52"/>
    <s v="ACS"/>
    <n v="5"/>
    <m/>
    <s v="X"/>
    <x v="5"/>
    <s v="NET"/>
    <s v="DECI_STD"/>
    <m/>
    <n v="15266"/>
    <s v="FMSC BFM01"/>
    <s v="06:00"/>
    <s v="07:00"/>
    <d v="1899-12-30T01:00:00"/>
    <s v="06:00"/>
    <s v="07:00"/>
    <d v="1899-12-30T01:00:00"/>
    <s v="DCO"/>
    <s v="N/A"/>
  </r>
  <r>
    <n v="15266"/>
    <x v="106"/>
    <x v="19"/>
    <s v="LIFT IFTS 24-04 HUN"/>
    <s v="IFTS"/>
    <n v="62"/>
    <s v="ACS"/>
    <n v="10"/>
    <m/>
    <s v="X"/>
    <x v="0"/>
    <s v="NET"/>
    <s v="DECI_STD"/>
    <m/>
    <n v="15267"/>
    <s v="FMSC HBFM02"/>
    <s v="06:00"/>
    <s v="07:00"/>
    <d v="1899-12-30T01:00:00"/>
    <s v="06:00"/>
    <s v="07:00"/>
    <d v="1899-12-30T01:00:00"/>
    <s v="DCO"/>
    <s v="N/A"/>
  </r>
  <r>
    <n v="15267"/>
    <x v="106"/>
    <x v="19"/>
    <s v="LIFT IFTS 25-01 HUN"/>
    <s v="IFTS"/>
    <n v="71"/>
    <s v="ACS"/>
    <n v="17"/>
    <m/>
    <s v="X"/>
    <x v="6"/>
    <s v="STDA"/>
    <s v="LOW LEVEL"/>
    <m/>
    <m/>
    <s v="FMS LLF02"/>
    <s v="06:00"/>
    <s v="07:00"/>
    <d v="1899-12-30T01:00:00"/>
    <s v="06:00"/>
    <s v="07:00"/>
    <d v="1899-12-30T01:00:00"/>
    <s v="DCO"/>
    <s v="N/A"/>
  </r>
  <r>
    <n v="15268"/>
    <x v="106"/>
    <x v="19"/>
    <s v="LIFT IFTS 24-05 AUT"/>
    <s v="IFTS"/>
    <n v="65"/>
    <s v="IFTS"/>
    <n v="23"/>
    <m/>
    <s v="X"/>
    <x v="2"/>
    <s v="STDA"/>
    <s v="RANGE"/>
    <m/>
    <m/>
    <s v="PT ERT02"/>
    <s v="06:00"/>
    <s v="07:00"/>
    <d v="1899-12-30T01:00:00"/>
    <d v="1899-12-30T06:00:00"/>
    <d v="1899-12-30T07:00:00"/>
    <d v="1899-12-30T01:00:00"/>
    <s v="DCO"/>
    <s v="N/A"/>
  </r>
  <r>
    <n v="15269"/>
    <x v="106"/>
    <x v="19"/>
    <s v=" IFTS LIFT 24-03 QATAR"/>
    <s v="QATAR"/>
    <n v="61"/>
    <s v="ACS"/>
    <n v="12"/>
    <s v="X"/>
    <m/>
    <x v="5"/>
    <s v="NET"/>
    <s v="DECI_STD"/>
    <m/>
    <n v="15270"/>
    <s v="FMSC DACM01"/>
    <s v="07:30"/>
    <s v="08:30"/>
    <d v="1899-12-30T01:00:00"/>
    <s v="07:30"/>
    <s v="08:30"/>
    <d v="1899-12-30T01:00:00"/>
    <s v="DCO"/>
    <s v="N/A"/>
  </r>
  <r>
    <n v="15270"/>
    <x v="106"/>
    <x v="19"/>
    <s v="IFTS LIFT 24-03 QATAR"/>
    <s v="QATAR"/>
    <n v="58"/>
    <s v="ACS"/>
    <n v="2"/>
    <s v="X"/>
    <m/>
    <x v="0"/>
    <s v="STDA"/>
    <s v="DECI_STD_NVG"/>
    <m/>
    <m/>
    <s v="FMS NVG01"/>
    <s v="07:30"/>
    <s v="08:30"/>
    <d v="1899-12-30T01:00:00"/>
    <s v="07:30"/>
    <s v="08:30"/>
    <d v="1899-12-30T01:00:00"/>
    <s v="DCO"/>
    <s v="N/A"/>
  </r>
  <r>
    <n v="15271"/>
    <x v="106"/>
    <x v="19"/>
    <s v="LIFT IFTS 25-01 SGP"/>
    <s v="IFTS"/>
    <n v="68"/>
    <s v="ACS"/>
    <n v="1"/>
    <m/>
    <s v="X"/>
    <x v="1"/>
    <s v="NET"/>
    <s v="DECI_PGM"/>
    <m/>
    <n v="15272"/>
    <s v="NET PGM01 CPL01"/>
    <s v="07:30"/>
    <s v="08:30"/>
    <d v="1899-12-30T01:00:00"/>
    <s v="07:30"/>
    <s v="08:30"/>
    <d v="1899-12-30T01:00:00"/>
    <s v="DCO"/>
    <s v="N/A"/>
  </r>
  <r>
    <n v="15272"/>
    <x v="106"/>
    <x v="19"/>
    <s v="LIFT IFTS 25-01 SGP"/>
    <s v="IFTS"/>
    <n v="69"/>
    <s v="ACS"/>
    <n v="25"/>
    <m/>
    <s v="X"/>
    <x v="6"/>
    <s v="NET"/>
    <s v="DECI_PGM"/>
    <m/>
    <n v="15271"/>
    <s v="NET PGM01 CPL01"/>
    <d v="1899-12-30T07:30:00"/>
    <d v="1899-12-30T08:30:00"/>
    <d v="1899-12-30T01:00:00"/>
    <s v="07:30"/>
    <s v="08:30"/>
    <d v="1899-12-30T01:00:00"/>
    <s v="DCO"/>
    <s v="N/A"/>
  </r>
  <r>
    <n v="15273"/>
    <x v="106"/>
    <x v="19"/>
    <s v="LIFT 24-45 ITA"/>
    <s v="AMI"/>
    <n v="34"/>
    <s v="ACS"/>
    <n v="14"/>
    <s v="X"/>
    <m/>
    <x v="3"/>
    <s v="STDA"/>
    <s v="RNG_STD"/>
    <m/>
    <m/>
    <s v="SD ERT03"/>
    <s v="07:30"/>
    <s v="08:30"/>
    <d v="1899-12-30T01:00:00"/>
    <d v="1899-12-30T07:30:00"/>
    <d v="1899-12-30T08:30:00"/>
    <d v="1899-12-30T01:00:00"/>
    <s v="DCO"/>
    <s v="N/A"/>
  </r>
  <r>
    <n v="15274"/>
    <x v="106"/>
    <x v="19"/>
    <s v="LIFT IFTS 24-04 CAN"/>
    <s v="IFTS"/>
    <n v="54"/>
    <s v="IFTS"/>
    <n v="22"/>
    <m/>
    <s v="X"/>
    <x v="5"/>
    <s v="NET"/>
    <s v="DECI_STD"/>
    <m/>
    <n v="15275"/>
    <s v="FMSC BFM02"/>
    <s v="09:00"/>
    <s v="10:00"/>
    <d v="1899-12-30T01:00:00"/>
    <s v="09:00"/>
    <s v="10:00"/>
    <d v="1899-12-30T01:00:00"/>
    <s v="DCO"/>
    <s v="N/A"/>
  </r>
  <r>
    <n v="15275"/>
    <x v="106"/>
    <x v="19"/>
    <s v="LIFT IFTS 24-04 CAN"/>
    <s v="IFTS"/>
    <n v="51"/>
    <s v="ACS"/>
    <n v="13"/>
    <m/>
    <s v="X"/>
    <x v="0"/>
    <s v="NET"/>
    <s v="DECI_STD"/>
    <m/>
    <n v="15276"/>
    <s v="FMSC BFM02"/>
    <s v="09:00"/>
    <s v="10:00"/>
    <d v="1899-12-30T01:00:00"/>
    <s v="09:00"/>
    <s v="10:00"/>
    <d v="1899-12-30T01:00:00"/>
    <s v="DCO"/>
    <s v="N/A"/>
  </r>
  <r>
    <n v="15276"/>
    <x v="106"/>
    <x v="19"/>
    <s v="LIFT IFTS 24-04 JPN"/>
    <s v="IFTS"/>
    <n v="56"/>
    <s v="ACS"/>
    <n v="32"/>
    <m/>
    <s v="X"/>
    <x v="6"/>
    <s v="STDA"/>
    <s v="DECI_STD"/>
    <m/>
    <m/>
    <s v="FMS EMR01"/>
    <s v="09:00"/>
    <s v="10:00"/>
    <d v="1899-12-30T01:00:00"/>
    <s v="09:00"/>
    <s v="10:00"/>
    <d v="1899-12-30T01:00:00"/>
    <s v="DCO"/>
    <s v="N/A"/>
  </r>
  <r>
    <n v="15277"/>
    <x v="106"/>
    <x v="19"/>
    <s v="LIFT IFTS 24-04 SPA"/>
    <s v="IFTS"/>
    <n v="59"/>
    <s v="ACS"/>
    <n v="22"/>
    <m/>
    <s v="X"/>
    <x v="2"/>
    <s v="STDA"/>
    <s v="LOW LEVEL"/>
    <m/>
    <m/>
    <s v="PT ERT03"/>
    <s v="09:00"/>
    <s v="10:00"/>
    <d v="1899-12-30T01:00:00"/>
    <d v="1899-12-30T09:00:00"/>
    <d v="1899-12-30T10:00:00"/>
    <d v="1899-12-30T01:00:00"/>
    <s v="DCO"/>
    <s v="N/A"/>
  </r>
  <r>
    <n v="15278"/>
    <x v="106"/>
    <x v="19"/>
    <s v="LIFT IFTS 24-03 SAUDI"/>
    <s v="IFTS"/>
    <n v="45"/>
    <s v="ACS"/>
    <n v="12"/>
    <m/>
    <s v="X"/>
    <x v="4"/>
    <s v="NET"/>
    <s v="DCA"/>
    <m/>
    <n v="15277"/>
    <s v="NET QRA02"/>
    <d v="1899-12-30T10:30:00"/>
    <d v="1899-12-30T11:30:00"/>
    <d v="1899-12-30T01:00:00"/>
    <d v="1899-12-30T10:30:00"/>
    <d v="1899-12-30T11:30:00"/>
    <d v="1899-12-30T01:00:00"/>
    <s v="DCO"/>
    <s v="N/A"/>
  </r>
  <r>
    <n v="15279"/>
    <x v="106"/>
    <x v="19"/>
    <s v="LIFT IFTS 24-04 CAN"/>
    <s v="IFTS"/>
    <n v="53"/>
    <s v="ACS"/>
    <n v="1"/>
    <m/>
    <s v="X"/>
    <x v="0"/>
    <s v="NET"/>
    <s v="DECI_STD"/>
    <m/>
    <n v="15280"/>
    <s v="FMSC BFM02"/>
    <s v="10:30"/>
    <s v="11:30"/>
    <d v="1899-12-30T01:00:00"/>
    <s v="10:30"/>
    <d v="1899-12-30T11:20:00"/>
    <d v="1899-12-30T00:50:00"/>
    <s v="DCO"/>
    <s v="N/A"/>
  </r>
  <r>
    <n v="15280"/>
    <x v="106"/>
    <x v="19"/>
    <s v="LIFT 25-41"/>
    <s v="AMI"/>
    <n v="76"/>
    <s v="ACS"/>
    <n v="14"/>
    <s v="X"/>
    <m/>
    <x v="6"/>
    <s v="STDA"/>
    <s v="DECI_STD"/>
    <m/>
    <m/>
    <s v="SD CF01"/>
    <s v="10:30"/>
    <s v="11:30"/>
    <d v="1899-12-30T01:00:00"/>
    <s v="10:30"/>
    <d v="1899-12-30T11:30:00"/>
    <d v="1899-12-30T01:00:00"/>
    <s v="DCO"/>
    <s v="N/A"/>
  </r>
  <r>
    <n v="15281"/>
    <x v="106"/>
    <x v="19"/>
    <s v="LIFT IFTS 24-04 SPA"/>
    <s v="IFTS"/>
    <n v="61"/>
    <s v="ACS"/>
    <n v="2"/>
    <m/>
    <s v="X"/>
    <x v="3"/>
    <s v="STDA"/>
    <s v="LOW LEVEL"/>
    <m/>
    <m/>
    <s v="PT ERT03"/>
    <s v="10:30"/>
    <s v="11:30"/>
    <d v="1899-12-30T01:00:00"/>
    <d v="1899-12-30T11:30:00"/>
    <d v="1899-12-30T12:30:00"/>
    <d v="1899-12-30T01:00:00"/>
    <s v="DCO"/>
    <s v="N/A"/>
  </r>
  <r>
    <n v="15282"/>
    <x v="63"/>
    <x v="20"/>
    <s v="LIFT IFTS 24-05 GER"/>
    <s v="IFTS"/>
    <n v="66"/>
    <s v="ACS"/>
    <n v="1"/>
    <m/>
    <s v="X"/>
    <x v="5"/>
    <s v="NET"/>
    <s v="DECI_STD"/>
    <m/>
    <n v="15283"/>
    <s v="FMSC HBFM01"/>
    <s v="06:00"/>
    <s v="07:00"/>
    <d v="1899-12-30T01:00:00"/>
    <d v="1899-12-30T06:00:00"/>
    <d v="1899-12-30T07:00:00"/>
    <d v="1899-12-30T01:00:00"/>
    <s v="DCO"/>
    <s v="N/A"/>
  </r>
  <r>
    <n v="15283"/>
    <x v="63"/>
    <x v="20"/>
    <s v="LIFT IFTS 24-05 GER"/>
    <s v="IFTS"/>
    <n v="67"/>
    <s v="IFTS"/>
    <n v="9"/>
    <m/>
    <s v="X"/>
    <x v="0"/>
    <s v="NET"/>
    <s v="DECI_STD"/>
    <m/>
    <n v="15284"/>
    <s v="FMSC HBFM01"/>
    <s v="06:00"/>
    <s v="07:00"/>
    <d v="1899-12-30T01:00:00"/>
    <s v="06:00"/>
    <s v="07:00"/>
    <d v="1899-12-30T01:00:00"/>
    <s v="DCO"/>
    <s v="N/A"/>
  </r>
  <r>
    <n v="15284"/>
    <x v="63"/>
    <x v="20"/>
    <s v="LIFT 25-41"/>
    <s v="AMI"/>
    <n v="77"/>
    <s v="ACS"/>
    <n v="10"/>
    <s v="X"/>
    <m/>
    <x v="6"/>
    <s v="STDA"/>
    <s v="DECI_STD"/>
    <m/>
    <m/>
    <s v="SD EMR01"/>
    <s v="06:00"/>
    <s v="07:00"/>
    <d v="1899-12-30T01:00:00"/>
    <s v="06:00"/>
    <d v="1899-12-30T07:10:00"/>
    <d v="1899-12-30T01:10:00"/>
    <s v="DCO"/>
    <s v="N/A"/>
  </r>
  <r>
    <n v="15285"/>
    <x v="63"/>
    <x v="20"/>
    <s v="LIFT IFTS 24-04 SPA"/>
    <s v="IFTS"/>
    <n v="59"/>
    <s v="IFTS"/>
    <n v="23"/>
    <m/>
    <s v="X"/>
    <x v="5"/>
    <s v="NET"/>
    <s v="DECI_STD"/>
    <m/>
    <n v="15286"/>
    <s v="FMSC OACM01"/>
    <s v="07:30"/>
    <s v="08:30"/>
    <d v="1899-12-30T01:00:00"/>
    <d v="1899-12-30T07:30:00"/>
    <d v="1899-12-30T08:30:00"/>
    <d v="1899-12-30T01:00:00"/>
    <s v="DCO"/>
    <s v="N/A"/>
  </r>
  <r>
    <n v="15286"/>
    <x v="63"/>
    <x v="20"/>
    <s v="LIFT IFTS 24-04 SPA"/>
    <s v="IFTS"/>
    <n v="61"/>
    <s v="ACS"/>
    <n v="12"/>
    <m/>
    <s v="X"/>
    <x v="0"/>
    <s v="NET"/>
    <s v="DECI_STD"/>
    <m/>
    <n v="15287"/>
    <s v="FMSC OACM01"/>
    <s v="07:30"/>
    <s v="08:30"/>
    <d v="1899-12-30T01:00:00"/>
    <s v="07:30"/>
    <s v="08:30"/>
    <d v="1899-12-30T01:00:00"/>
    <s v="DCO"/>
    <s v="N/A"/>
  </r>
  <r>
    <n v="15287"/>
    <x v="63"/>
    <x v="20"/>
    <s v="LIFT 24-44 ITA"/>
    <s v="AMI"/>
    <n v="70"/>
    <s v="ACS"/>
    <n v="2"/>
    <s v="X"/>
    <m/>
    <x v="6"/>
    <s v="STDA"/>
    <s v="DCA"/>
    <m/>
    <m/>
    <s v="SD BVR01"/>
    <s v="07:30"/>
    <s v="08:30"/>
    <d v="1899-12-30T01:00:00"/>
    <s v="07:30"/>
    <s v="08:30"/>
    <d v="1899-12-30T01:00:00"/>
    <s v="DCO"/>
    <s v="N/A"/>
  </r>
  <r>
    <n v="15288"/>
    <x v="63"/>
    <x v="20"/>
    <s v="LIFT IFTS 24-04 HUN"/>
    <s v="IFTS"/>
    <n v="62"/>
    <s v="ACS"/>
    <n v="9"/>
    <m/>
    <s v="X"/>
    <x v="3"/>
    <s v="STDA"/>
    <s v="DECI_STD"/>
    <m/>
    <m/>
    <s v="PT ERT03"/>
    <s v="07:30"/>
    <s v="08:30"/>
    <d v="1899-12-30T01:00:00"/>
    <s v="07:30"/>
    <s v="08:30"/>
    <d v="1899-12-30T01:00:00"/>
    <s v="DCO"/>
    <s v="N/A"/>
  </r>
  <r>
    <n v="15289"/>
    <x v="63"/>
    <x v="20"/>
    <s v="LIFT IFTS 24-04 CAN"/>
    <s v="IFTS"/>
    <n v="52"/>
    <s v="ACS"/>
    <n v="17"/>
    <m/>
    <s v="X"/>
    <x v="5"/>
    <s v="NET"/>
    <s v="DECI_STD"/>
    <m/>
    <n v="15290"/>
    <s v="FMSC BFM02"/>
    <s v="09:00"/>
    <s v="10:00"/>
    <d v="1899-12-30T01:00:00"/>
    <s v="09:00"/>
    <s v="10:00"/>
    <d v="1899-12-30T01:00:00"/>
    <s v="DCO"/>
    <s v="N/A"/>
  </r>
  <r>
    <n v="15290"/>
    <x v="63"/>
    <x v="20"/>
    <s v="LIFT IFTS 24-04 CAN"/>
    <s v="IFTS"/>
    <n v="54"/>
    <s v="ACS"/>
    <n v="10"/>
    <m/>
    <s v="X"/>
    <x v="0"/>
    <s v="NET"/>
    <s v="DECI_STD"/>
    <m/>
    <n v="15291"/>
    <s v="FMSC OBFM01"/>
    <s v="09:00"/>
    <s v="10:00"/>
    <d v="1899-12-30T01:00:00"/>
    <d v="1899-12-30T09:00:00"/>
    <d v="1899-12-30T10:00:00"/>
    <d v="1899-12-30T01:00:00"/>
    <s v="DCO"/>
    <s v="N/A"/>
  </r>
  <r>
    <n v="15291"/>
    <x v="63"/>
    <x v="20"/>
    <s v="LIFT 24-44 ITA"/>
    <s v="AMI"/>
    <n v="72"/>
    <s v="IFTS"/>
    <n v="9"/>
    <s v="X"/>
    <m/>
    <x v="6"/>
    <s v="STDA"/>
    <s v="DCA"/>
    <m/>
    <m/>
    <s v="SD BVR01"/>
    <s v="09:00"/>
    <s v="10:00"/>
    <d v="1899-12-30T01:00:00"/>
    <d v="1899-12-30T09:00:00"/>
    <d v="1899-12-30T10:00:00"/>
    <d v="1899-12-30T01:00:00"/>
    <s v="DCO"/>
    <s v="N/A"/>
  </r>
  <r>
    <n v="15292"/>
    <x v="63"/>
    <x v="20"/>
    <s v="LIFT IFTS 24-04 CAN"/>
    <s v="IFTS"/>
    <n v="53"/>
    <s v="ACS"/>
    <n v="32"/>
    <m/>
    <s v="X"/>
    <x v="5"/>
    <s v="NET"/>
    <s v="DECI_STD"/>
    <m/>
    <n v="15293"/>
    <s v="FMSC OBFM01"/>
    <s v="10:30"/>
    <s v="11:30"/>
    <d v="1899-12-30T01:00:00"/>
    <d v="1899-12-30T10:30:00"/>
    <d v="1899-12-30T11:30:00"/>
    <d v="1899-12-30T01:00:00"/>
    <s v="DCO"/>
    <s v="N/A"/>
  </r>
  <r>
    <n v="15293"/>
    <x v="108"/>
    <x v="20"/>
    <s v="LIFT IFTS 25-01 HUN"/>
    <s v="IFTS"/>
    <n v="71"/>
    <s v="ACS"/>
    <n v="12"/>
    <m/>
    <s v="X"/>
    <x v="3"/>
    <s v="NET"/>
    <s v="LOW LEVEL"/>
    <m/>
    <n v="15292"/>
    <s v="NET TLL02"/>
    <d v="1899-12-30T10:30:00"/>
    <d v="1899-12-30T11:30:00"/>
    <d v="1899-12-30T01:00:00"/>
    <d v="1899-12-30T10:30:00"/>
    <d v="1899-12-30T11:15:00"/>
    <d v="1899-12-30T00:45:00"/>
    <s v="RSLD"/>
    <s v="CD5"/>
  </r>
  <r>
    <n v="15294"/>
    <x v="63"/>
    <x v="20"/>
    <s v="LIFT IFTS 24-04 CAN"/>
    <s v="IFTS"/>
    <n v="51"/>
    <s v="IFTS"/>
    <n v="22"/>
    <m/>
    <s v="X"/>
    <x v="0"/>
    <s v="NET"/>
    <s v="DECI_STD"/>
    <m/>
    <n v="15295"/>
    <s v="FMSC OBFM01"/>
    <s v="10:30"/>
    <d v="1899-12-30T11:30:00"/>
    <d v="1899-12-30T01:00:00"/>
    <d v="1899-12-30T10:30:00"/>
    <d v="1899-12-30T11:30:00"/>
    <d v="1899-12-30T01:00:00"/>
    <s v="DCO"/>
    <s v="N/A"/>
  </r>
  <r>
    <n v="15295"/>
    <x v="63"/>
    <x v="20"/>
    <s v="LIFT 25-41"/>
    <s v="AMI"/>
    <n v="81"/>
    <s v="ACS"/>
    <n v="9"/>
    <s v="X"/>
    <m/>
    <x v="6"/>
    <s v="STDA"/>
    <s v="DECI_STD"/>
    <m/>
    <m/>
    <s v="SD EMR01"/>
    <s v="10:30"/>
    <s v="11:30"/>
    <d v="1899-12-30T01:00:00"/>
    <d v="1899-12-30T10:30:00"/>
    <d v="1899-12-30T11:30:00"/>
    <d v="1899-12-30T01:00:00"/>
    <s v="DCO"/>
    <s v="N/A"/>
  </r>
  <r>
    <n v="15296"/>
    <x v="63"/>
    <x v="20"/>
    <s v="LIFT 25-41"/>
    <s v="AMI"/>
    <n v="82"/>
    <s v="ACS"/>
    <n v="13"/>
    <s v="X"/>
    <m/>
    <x v="3"/>
    <s v="STDA"/>
    <s v="DECI_STD"/>
    <m/>
    <m/>
    <s v="SD EMR01"/>
    <s v="10:30"/>
    <s v="11:30"/>
    <d v="1899-12-30T01:00:00"/>
    <d v="1899-12-30T10:30:00"/>
    <d v="1899-12-30T11:50:00"/>
    <d v="1899-12-30T01:20:00"/>
    <s v="DCO"/>
    <s v="N/A"/>
  </r>
  <r>
    <n v="15297"/>
    <x v="63"/>
    <x v="20"/>
    <s v="LIFT IFTS 24-05 GER"/>
    <s v="IFTS"/>
    <n v="66"/>
    <s v="ACS"/>
    <n v="14"/>
    <m/>
    <s v="X"/>
    <x v="0"/>
    <s v="NET"/>
    <s v="DECI_STD"/>
    <m/>
    <n v="15298"/>
    <s v="FMSC HBFM02"/>
    <d v="1899-12-30T12:00:00"/>
    <d v="1899-12-30T13:00:00"/>
    <d v="1899-12-30T01:00:00"/>
    <d v="1899-12-30T12:00:00"/>
    <d v="1899-12-30T13:00:00"/>
    <d v="1899-12-30T01:00:00"/>
    <s v="DCO"/>
    <s v="N/A"/>
  </r>
  <r>
    <n v="15298"/>
    <x v="63"/>
    <x v="20"/>
    <s v="LIP 25-01"/>
    <s v="AMI"/>
    <n v="83"/>
    <s v="IFTS"/>
    <n v="9"/>
    <m/>
    <s v="X"/>
    <x v="6"/>
    <s v="STDA"/>
    <s v="DECI_STD"/>
    <m/>
    <m/>
    <s v="SD EMR02"/>
    <s v="12:00"/>
    <s v="13:00"/>
    <d v="1899-12-30T01:00:00"/>
    <d v="1899-12-30T12:00:00"/>
    <d v="1899-12-30T13:05:00"/>
    <d v="1899-12-30T01:05:00"/>
    <s v="DCO"/>
    <s v="N/A"/>
  </r>
  <r>
    <n v="15299"/>
    <x v="63"/>
    <x v="20"/>
    <s v="LIFT 25-41"/>
    <s v="AMI"/>
    <n v="80"/>
    <s v="ACS"/>
    <n v="1"/>
    <s v="X"/>
    <m/>
    <x v="2"/>
    <s v="STDA"/>
    <s v="DECI_STD"/>
    <m/>
    <m/>
    <s v="SD EMR02"/>
    <s v="12:00"/>
    <s v="13:00"/>
    <d v="1899-12-30T01:00:00"/>
    <d v="1899-12-30T12:00:00"/>
    <d v="1899-12-30T13:00:00"/>
    <d v="1899-12-30T01:00:00"/>
    <s v="DCO"/>
    <s v="N/A"/>
  </r>
  <r>
    <n v="15300"/>
    <x v="63"/>
    <x v="20"/>
    <s v="LIFT 24-44 ITA"/>
    <s v="AMI"/>
    <n v="71"/>
    <s v="ACS"/>
    <n v="32"/>
    <s v="X"/>
    <m/>
    <x v="5"/>
    <s v="NET"/>
    <s v="DECI_STD"/>
    <m/>
    <n v="15301"/>
    <s v="SD DACM01"/>
    <s v="13:30"/>
    <d v="1899-12-30T14:00:00"/>
    <d v="1899-12-30T00:30:00"/>
    <s v="13:30"/>
    <d v="1899-12-30T14:00:00"/>
    <d v="1899-12-30T00:30:00"/>
    <s v="DCO"/>
    <s v="N/A"/>
  </r>
  <r>
    <n v="15301"/>
    <x v="63"/>
    <x v="20"/>
    <s v="LIFT 24-44 ITA"/>
    <s v="AMI"/>
    <n v="73"/>
    <s v="IFTS"/>
    <n v="23"/>
    <s v="X"/>
    <m/>
    <x v="5"/>
    <s v="NET"/>
    <s v="DECI_STD"/>
    <m/>
    <n v="15302"/>
    <s v="SD DACM01"/>
    <d v="1899-12-30T14:05:00"/>
    <d v="1899-12-30T14:35:00"/>
    <d v="1899-12-30T00:30:00"/>
    <d v="1899-12-30T14:05:00"/>
    <d v="1899-12-30T14:35:00"/>
    <d v="1899-12-30T00:30:00"/>
    <s v="DCO"/>
    <s v="N/A"/>
  </r>
  <r>
    <n v="15302"/>
    <x v="63"/>
    <x v="20"/>
    <s v=" IFTS LIFT 24-03 QATAR"/>
    <s v="QATAR"/>
    <n v="57"/>
    <s v="ACS"/>
    <n v="13"/>
    <s v="X"/>
    <m/>
    <x v="0"/>
    <s v="NET"/>
    <s v="DECI_STD"/>
    <m/>
    <n v="15303"/>
    <s v="FMSC OACM01 CPL01"/>
    <s v="13:30"/>
    <s v="14:30"/>
    <d v="1899-12-30T01:00:00"/>
    <d v="1899-12-30T13:30:00"/>
    <d v="1899-12-30T14:30:00"/>
    <d v="1899-12-30T01:00:00"/>
    <s v="DCO"/>
    <s v="N/A"/>
  </r>
  <r>
    <n v="15303"/>
    <x v="63"/>
    <x v="20"/>
    <s v="LIFT IFTS 25-01 HUN"/>
    <s v="IFTS"/>
    <n v="71"/>
    <s v="IFTS"/>
    <n v="22"/>
    <m/>
    <s v="X"/>
    <x v="6"/>
    <s v="STDA"/>
    <s v="LOW LEVEL"/>
    <m/>
    <m/>
    <s v="FMS LLF03"/>
    <s v="13:30"/>
    <s v="14:30"/>
    <d v="1899-12-30T01:00:00"/>
    <d v="1899-12-30T13:30:00"/>
    <d v="1899-12-30T14:35:00"/>
    <d v="1899-12-30T01:05:00"/>
    <s v="DCO"/>
    <s v="N/A"/>
  </r>
  <r>
    <n v="15304"/>
    <x v="63"/>
    <x v="20"/>
    <s v="LIFT 25-41"/>
    <s v="AMI"/>
    <n v="76"/>
    <s v="ACS"/>
    <n v="2"/>
    <s v="X"/>
    <m/>
    <x v="3"/>
    <s v="STDA"/>
    <s v="DECI_STD"/>
    <m/>
    <m/>
    <s v="SD CF02"/>
    <s v="13:30"/>
    <s v="14:30"/>
    <d v="1899-12-30T01:00:00"/>
    <d v="1899-12-30T13:30:00"/>
    <d v="1899-12-30T14:30:00"/>
    <d v="1899-12-30T01:00:00"/>
    <s v="DCO"/>
    <s v="N/A"/>
  </r>
  <r>
    <n v="15305"/>
    <x v="107"/>
    <x v="20"/>
    <s v=" IFTS LIFT 24-03 QATAR"/>
    <s v="QATAR"/>
    <n v="56"/>
    <s v="ACS"/>
    <n v="17"/>
    <s v="X"/>
    <m/>
    <x v="5"/>
    <s v="NET"/>
    <s v="DECI_STD"/>
    <m/>
    <n v="15306"/>
    <s v="FMSC DACM02"/>
    <s v="06:00"/>
    <s v="07:00"/>
    <d v="1899-12-30T01:00:00"/>
    <d v="1899-12-30T06:00:00"/>
    <d v="1899-12-30T07:00:00"/>
    <d v="1899-12-30T01:00:00"/>
    <s v="DCO"/>
    <s v="N/A"/>
  </r>
  <r>
    <n v="15306"/>
    <x v="107"/>
    <x v="20"/>
    <s v=" IFTS LIFT 24-03 QATAR"/>
    <s v="QATAR"/>
    <n v="61"/>
    <s v="ACS"/>
    <n v="14"/>
    <s v="X"/>
    <m/>
    <x v="0"/>
    <s v="NET"/>
    <s v="DECI_STD"/>
    <m/>
    <n v="15307"/>
    <s v="FMSC DACM02"/>
    <s v="06:00"/>
    <s v="07:00"/>
    <d v="1899-12-30T01:00:00"/>
    <d v="1899-12-30T06:00:00"/>
    <d v="1899-12-30T06:50:00"/>
    <d v="1899-12-30T00:50:00"/>
    <s v="DCO"/>
    <s v="N/A"/>
  </r>
  <r>
    <n v="15307"/>
    <x v="107"/>
    <x v="20"/>
    <s v="LIFT IFTS 24-04 HUN"/>
    <s v="IFTS"/>
    <n v="63"/>
    <s v="ACS"/>
    <n v="1"/>
    <m/>
    <s v="X"/>
    <x v="2"/>
    <s v="STDA"/>
    <s v="DECI_STD"/>
    <m/>
    <m/>
    <s v="PT ERT03"/>
    <s v="06:00"/>
    <s v="07:00"/>
    <d v="1899-12-30T01:00:00"/>
    <d v="1899-12-30T06:00:00"/>
    <d v="1899-12-30T07:00:00"/>
    <d v="1899-12-30T01:00:00"/>
    <s v="DCO"/>
    <s v="N/A"/>
  </r>
  <r>
    <n v="15308"/>
    <x v="107"/>
    <x v="20"/>
    <s v="LIFT IFTS 24-05 GER"/>
    <s v="IFTS"/>
    <n v="67"/>
    <s v="ACS"/>
    <n v="32"/>
    <m/>
    <s v="X"/>
    <x v="5"/>
    <s v="NET"/>
    <s v="DECI_STD"/>
    <m/>
    <n v="15309"/>
    <s v="FMSC HBFM02"/>
    <s v="07:30"/>
    <s v="08:30"/>
    <d v="1899-12-30T01:00:00"/>
    <d v="1899-12-30T07:30:00"/>
    <d v="1899-12-30T08:30:00"/>
    <d v="1899-12-30T01:00:00"/>
    <s v="DCO"/>
    <s v="N/A"/>
  </r>
  <r>
    <n v="15309"/>
    <x v="107"/>
    <x v="20"/>
    <s v="LIFT IFTS 24-03 SAUDI"/>
    <s v="IFTS"/>
    <n v="47"/>
    <s v="IFTS"/>
    <n v="22"/>
    <m/>
    <s v="X"/>
    <x v="0"/>
    <s v="NET"/>
    <s v="DCA"/>
    <m/>
    <n v="15310"/>
    <s v="NET DCA02"/>
    <s v="07:30"/>
    <s v="08:30"/>
    <d v="1899-12-30T01:00:00"/>
    <d v="1899-12-30T07:30:00"/>
    <d v="1899-12-30T08:30:00"/>
    <d v="1899-12-30T01:00:00"/>
    <s v="DCO"/>
    <s v="N/A"/>
  </r>
  <r>
    <n v="15310"/>
    <x v="107"/>
    <x v="20"/>
    <s v="LIFT IFTS 24-03 SAUDI"/>
    <s v="IFTS"/>
    <n v="46"/>
    <s v="ACS"/>
    <n v="13"/>
    <m/>
    <s v="X"/>
    <x v="1"/>
    <s v="NET"/>
    <s v="DCA"/>
    <m/>
    <n v="15309"/>
    <s v="NET DCA02"/>
    <d v="1899-12-30T07:30:00"/>
    <d v="1899-12-30T08:30:00"/>
    <d v="1899-12-30T01:00:00"/>
    <d v="1899-12-30T07:30:00"/>
    <d v="1899-12-30T08:30:00"/>
    <d v="1899-12-30T01:00:00"/>
    <s v="DCO"/>
    <s v="N/A"/>
  </r>
  <r>
    <n v="15311"/>
    <x v="107"/>
    <x v="20"/>
    <s v="LIFT 24-44 ITA"/>
    <s v="AMI"/>
    <n v="72"/>
    <s v="IFTS"/>
    <n v="23"/>
    <s v="X"/>
    <m/>
    <x v="6"/>
    <s v="STDA"/>
    <s v="DCA"/>
    <m/>
    <m/>
    <s v="SD BVR02"/>
    <s v="07:30"/>
    <s v="08:30"/>
    <d v="1899-12-30T01:00:00"/>
    <d v="1899-12-30T07:30:00"/>
    <d v="1899-12-30T08:30:00"/>
    <d v="1899-12-30T01:00:00"/>
    <s v="DCO"/>
    <s v="N/A"/>
  </r>
  <r>
    <n v="15312"/>
    <x v="107"/>
    <x v="20"/>
    <s v="LIP 25-01"/>
    <s v="AMI"/>
    <n v="83"/>
    <s v="ACS"/>
    <n v="2"/>
    <m/>
    <s v="X"/>
    <x v="3"/>
    <s v="STDA"/>
    <s v="DECI_STD"/>
    <m/>
    <m/>
    <s v="SD EMR03"/>
    <s v="07:30"/>
    <s v="08:30"/>
    <d v="1899-12-30T01:00:00"/>
    <d v="1899-12-30T07:30:00"/>
    <d v="1899-12-30T08:30:00"/>
    <d v="1899-12-30T01:00:00"/>
    <s v="DCO"/>
    <s v="N/A"/>
  </r>
  <r>
    <n v="15313"/>
    <x v="107"/>
    <x v="20"/>
    <s v="LIFT IFTS 24-03 SAUDI"/>
    <s v="IFTS"/>
    <n v="45"/>
    <s v="IFTS"/>
    <n v="9"/>
    <m/>
    <s v="X"/>
    <x v="5"/>
    <s v="NET"/>
    <s v="DCA"/>
    <m/>
    <n v="15314"/>
    <s v="NET DCA01"/>
    <s v="09:00"/>
    <s v="10:00"/>
    <d v="1899-12-30T01:00:00"/>
    <d v="1899-12-30T09:00:00"/>
    <d v="1899-12-30T10:00:00"/>
    <d v="1899-12-30T01:00:00"/>
    <s v="DCO"/>
    <s v="N/A"/>
  </r>
  <r>
    <n v="15314"/>
    <x v="107"/>
    <x v="20"/>
    <s v=" IFTS LIFT 24-03 QATAR"/>
    <s v="QATAR"/>
    <n v="57"/>
    <s v="ACS"/>
    <n v="17"/>
    <s v="X"/>
    <m/>
    <x v="0"/>
    <s v="NET"/>
    <s v="DECI_STD"/>
    <m/>
    <n v="15315"/>
    <s v="FMSC OACM02"/>
    <s v="09:00"/>
    <s v="10:00"/>
    <d v="1899-12-30T01:00:00"/>
    <d v="1899-12-30T09:00:00"/>
    <d v="1899-12-30T10:00:00"/>
    <d v="1899-12-30T01:00:00"/>
    <s v="DCO"/>
    <s v="N/A"/>
  </r>
  <r>
    <n v="15315"/>
    <x v="107"/>
    <x v="20"/>
    <s v="LIFT IFTS 25-01 HUN"/>
    <s v="IFTS"/>
    <n v="71"/>
    <s v="ACS"/>
    <n v="14"/>
    <m/>
    <s v="X"/>
    <x v="2"/>
    <s v="NET"/>
    <s v="LOW LEVEL"/>
    <m/>
    <n v="15316"/>
    <s v="NET TLL01"/>
    <s v="09:00"/>
    <s v="10:00"/>
    <d v="1899-12-30T01:00:00"/>
    <d v="1899-12-30T09:00:00"/>
    <d v="1899-12-30T09:50:00"/>
    <d v="1899-12-30T00:50:00"/>
    <s v="DCO"/>
    <s v="N/A"/>
  </r>
  <r>
    <n v="15316"/>
    <x v="107"/>
    <x v="20"/>
    <s v="LIFT IFTS 24-04 SPA"/>
    <s v="IFTS"/>
    <n v="58"/>
    <s v="ACS"/>
    <n v="12"/>
    <m/>
    <s v="X"/>
    <x v="5"/>
    <s v="NET"/>
    <s v="DECI_STD"/>
    <m/>
    <n v="15317"/>
    <s v="FMSC OACM02"/>
    <s v="10:30"/>
    <s v="11:30"/>
    <d v="1899-12-30T01:00:00"/>
    <d v="1899-12-30T10:30:00"/>
    <d v="1899-12-30T11:30:00"/>
    <d v="1899-12-30T01:00:00"/>
    <s v="DCO"/>
    <s v="N/A"/>
  </r>
  <r>
    <n v="15317"/>
    <x v="107"/>
    <x v="20"/>
    <s v="LIFT IFTS 24-04 CAN"/>
    <s v="IFTS"/>
    <n v="52"/>
    <s v="ACS"/>
    <n v="9"/>
    <m/>
    <s v="X"/>
    <x v="0"/>
    <s v="NET"/>
    <s v="DECI_STD"/>
    <m/>
    <n v="15318"/>
    <s v="FMSC OBFM01"/>
    <s v="10:30"/>
    <s v="11:30"/>
    <d v="1899-12-30T01:00:00"/>
    <d v="1899-12-30T10:30:00"/>
    <d v="1899-12-30T11:30:00"/>
    <d v="1899-12-30T01:00:00"/>
    <s v="DCO"/>
    <s v="N/A"/>
  </r>
  <r>
    <n v="15318"/>
    <x v="107"/>
    <x v="20"/>
    <s v="LIFT 24-44 ITA"/>
    <s v="AMI"/>
    <n v="70"/>
    <s v="IFTS"/>
    <n v="23"/>
    <s v="X"/>
    <m/>
    <x v="6"/>
    <s v="STDA"/>
    <s v="DCA"/>
    <m/>
    <m/>
    <s v="SD BVR02"/>
    <s v="10:30"/>
    <s v="11:30"/>
    <d v="1899-12-30T01:00:00"/>
    <d v="1899-12-30T10:30:00"/>
    <d v="1899-12-30T11:30:00"/>
    <d v="1899-12-30T01:00:00"/>
    <s v="DCO"/>
    <s v="N/A"/>
  </r>
  <r>
    <n v="15319"/>
    <x v="107"/>
    <x v="20"/>
    <s v="LIFT 25-41"/>
    <s v="AMI"/>
    <n v="81"/>
    <s v="ACS"/>
    <n v="2"/>
    <s v="X"/>
    <m/>
    <x v="3"/>
    <s v="STDA"/>
    <s v="DECI_STD"/>
    <m/>
    <m/>
    <s v="SD EMR02"/>
    <s v="10:30"/>
    <s v="11:30"/>
    <d v="1899-12-30T01:00:00"/>
    <d v="1899-12-30T10:30:00"/>
    <d v="1899-12-30T11:45:00"/>
    <d v="1899-12-30T01:15:00"/>
    <s v="DCO"/>
    <s v="N/A"/>
  </r>
  <r>
    <n v="15320"/>
    <x v="107"/>
    <x v="20"/>
    <s v="IFTS LIFT 24-03 QATAR"/>
    <s v="QATAR"/>
    <n v="58"/>
    <s v="ACS"/>
    <n v="17"/>
    <s v="X"/>
    <m/>
    <x v="5"/>
    <s v="NET"/>
    <s v="DECI_STD"/>
    <m/>
    <n v="15321"/>
    <s v="FMSC OACM01"/>
    <s v="12:00"/>
    <s v="13:00"/>
    <d v="1899-12-30T01:00:00"/>
    <d v="1899-12-30T12:00:00"/>
    <d v="1899-12-30T13:00:00"/>
    <d v="1899-12-30T01:00:00"/>
    <s v="DCO"/>
    <s v="N/A"/>
  </r>
  <r>
    <n v="15321"/>
    <x v="107"/>
    <x v="20"/>
    <s v="LIFT IFTS 24-04 CAN"/>
    <s v="IFTS"/>
    <n v="54"/>
    <s v="ACS"/>
    <n v="1"/>
    <m/>
    <s v="X"/>
    <x v="0"/>
    <s v="NET"/>
    <s v="DECI_STD"/>
    <m/>
    <n v="15322"/>
    <s v="FMSC OBFM02"/>
    <s v="12:00"/>
    <s v="13:00"/>
    <d v="1899-12-30T01:00:00"/>
    <d v="1899-12-30T12:00:00"/>
    <d v="1899-12-30T13:00:00"/>
    <d v="1899-12-30T01:00:00"/>
    <s v="DCO"/>
    <s v="N/A"/>
  </r>
  <r>
    <n v="15322"/>
    <x v="107"/>
    <x v="20"/>
    <s v="LIFT 25-41"/>
    <s v="AMI"/>
    <n v="76"/>
    <s v="ACS"/>
    <n v="14"/>
    <s v="X"/>
    <m/>
    <x v="6"/>
    <s v="STDA"/>
    <s v="DECI_STD"/>
    <m/>
    <m/>
    <s v="SD EMR01"/>
    <s v="12:00"/>
    <s v="13:00"/>
    <d v="1899-12-30T01:00:00"/>
    <d v="1899-12-30T12:00:00"/>
    <d v="1899-12-30T13:00:00"/>
    <d v="1899-12-30T01:00:00"/>
    <s v="DCO"/>
    <s v="N/A"/>
  </r>
  <r>
    <n v="15323"/>
    <x v="107"/>
    <x v="20"/>
    <s v="LIFT 25-41"/>
    <s v="AMI"/>
    <n v="82"/>
    <s v="IFTS"/>
    <n v="9"/>
    <s v="X"/>
    <m/>
    <x v="2"/>
    <s v="STDA"/>
    <s v="DECI_STD"/>
    <m/>
    <m/>
    <s v="SD EMR02"/>
    <s v="12:00"/>
    <s v="13:00"/>
    <d v="1899-12-30T01:00:00"/>
    <d v="1899-12-30T12:00:00"/>
    <d v="1899-12-30T13:20:00"/>
    <d v="1899-12-30T01:20:00"/>
    <s v="DCO"/>
    <s v="N/A"/>
  </r>
  <r>
    <n v="15324"/>
    <x v="107"/>
    <x v="20"/>
    <s v="LIFT IFTS 24-03 SAUDI"/>
    <s v="IFTS"/>
    <n v="45"/>
    <s v="ACS"/>
    <n v="9"/>
    <m/>
    <s v="X"/>
    <x v="5"/>
    <s v="NET"/>
    <s v="DCA"/>
    <m/>
    <n v="15325"/>
    <s v="NET DCA02"/>
    <s v="13:30"/>
    <s v="14:30"/>
    <d v="1899-12-30T01:00:00"/>
    <d v="1899-12-30T13:30:00"/>
    <d v="1899-12-30T14:30:00"/>
    <d v="1899-12-30T01:00:00"/>
    <s v="DCO"/>
    <s v="N/A"/>
  </r>
  <r>
    <n v="15325"/>
    <x v="107"/>
    <x v="20"/>
    <s v=" IFTS LIFT 24-03 QATAR"/>
    <s v="QATAR"/>
    <n v="57"/>
    <s v="ACS"/>
    <n v="13"/>
    <s v="X"/>
    <m/>
    <x v="0"/>
    <s v="NET"/>
    <s v="DECI_STD"/>
    <m/>
    <n v="15326"/>
    <s v="FMSC HACM01"/>
    <s v="13:30"/>
    <s v="14:30"/>
    <d v="1899-12-30T01:00:00"/>
    <d v="1899-12-30T13:30:00"/>
    <d v="1899-12-30T14:30:00"/>
    <d v="1899-12-30T01:00:00"/>
    <s v="DCO"/>
    <s v="N/A"/>
  </r>
  <r>
    <n v="15326"/>
    <x v="107"/>
    <x v="20"/>
    <s v="LIFT 25-41"/>
    <s v="AMI"/>
    <n v="77"/>
    <s v="IFTS"/>
    <n v="22"/>
    <s v="X"/>
    <m/>
    <x v="6"/>
    <s v="STDA"/>
    <s v="DECI_STD"/>
    <m/>
    <m/>
    <s v="SD EMR02"/>
    <s v="13:30"/>
    <s v="14:30"/>
    <d v="1899-12-30T01:00:00"/>
    <d v="1899-12-30T13:30:00"/>
    <d v="1899-12-30T14:35:00"/>
    <d v="1899-12-30T01:05:00"/>
    <s v="DCO"/>
    <s v="N/A"/>
  </r>
  <r>
    <n v="15327"/>
    <x v="108"/>
    <x v="20"/>
    <s v=" IFTS LIFT 24-03 QATAR"/>
    <s v="QATAR"/>
    <n v="56"/>
    <s v="ACS"/>
    <n v="17"/>
    <s v="X"/>
    <m/>
    <x v="5"/>
    <s v="NET"/>
    <s v="DECI_STD"/>
    <m/>
    <n v="15328"/>
    <s v="FMSC OACM01"/>
    <s v="06:00"/>
    <s v="07:00"/>
    <d v="1899-12-30T01:00:00"/>
    <d v="1899-12-30T06:00:00"/>
    <d v="1899-12-30T07:00:00"/>
    <d v="1899-12-30T01:00:00"/>
    <s v="DCO"/>
    <s v="N/A"/>
  </r>
  <r>
    <n v="15328"/>
    <x v="108"/>
    <x v="20"/>
    <s v="LIFT IFTS 24-04 SPA"/>
    <s v="IFTS"/>
    <n v="59"/>
    <s v="ACS"/>
    <n v="14"/>
    <m/>
    <s v="X"/>
    <x v="0"/>
    <s v="NET"/>
    <s v="DECI_STD"/>
    <m/>
    <n v="15329"/>
    <s v="FMSC OACM02"/>
    <s v="06:00"/>
    <s v="07:00"/>
    <d v="1899-12-30T01:00:00"/>
    <d v="1899-12-30T06:00:00"/>
    <d v="1899-12-30T06:50:00"/>
    <d v="1899-12-30T00:50:00"/>
    <s v="DCO"/>
    <s v="N/A"/>
  </r>
  <r>
    <n v="15329"/>
    <x v="108"/>
    <x v="20"/>
    <s v="LIP 24-04 CAN"/>
    <s v="IFTS"/>
    <n v="50"/>
    <s v="ACS"/>
    <n v="5"/>
    <m/>
    <s v="X"/>
    <x v="6"/>
    <s v="STDA"/>
    <s v="CAS"/>
    <m/>
    <m/>
    <s v="SD CASV01"/>
    <s v="06:00"/>
    <s v="07:00"/>
    <d v="1899-12-30T01:00:00"/>
    <d v="1899-12-30T06:00:00"/>
    <d v="1899-12-30T07:00:00"/>
    <d v="1899-12-30T01:00:00"/>
    <s v="DCO"/>
    <s v="N/A"/>
  </r>
  <r>
    <n v="15330"/>
    <x v="108"/>
    <x v="20"/>
    <s v=" IFTS LIFT 24-03 QATAR"/>
    <s v="QATAR"/>
    <n v="57"/>
    <s v="ACS"/>
    <n v="9"/>
    <s v="X"/>
    <m/>
    <x v="5"/>
    <s v="NET"/>
    <s v="DECI_STD"/>
    <m/>
    <n v="15331"/>
    <s v="FMSC HACM02"/>
    <s v="07:30"/>
    <s v="08:30"/>
    <d v="1899-12-30T01:00:00"/>
    <d v="1899-12-30T07:30:00"/>
    <d v="1899-12-30T08:30:00"/>
    <d v="1899-12-30T01:00:00"/>
    <s v="DCO"/>
    <s v="N/A"/>
  </r>
  <r>
    <n v="15331"/>
    <x v="108"/>
    <x v="20"/>
    <s v=" IFTS LIFT 24-03 QATAR"/>
    <s v="QATAR"/>
    <n v="61"/>
    <s v="ACS"/>
    <n v="32"/>
    <s v="X"/>
    <m/>
    <x v="0"/>
    <s v="NET"/>
    <s v="DECI_STD"/>
    <m/>
    <n v="15332"/>
    <s v="FMSC OACM01"/>
    <s v="07:30"/>
    <s v="08:30"/>
    <d v="1899-12-30T01:00:00"/>
    <d v="1899-12-30T07:30:00"/>
    <d v="1899-12-30T08:30:00"/>
    <d v="1899-12-30T01:00:00"/>
    <s v="DCO"/>
    <s v="N/A"/>
  </r>
  <r>
    <n v="15332"/>
    <x v="108"/>
    <x v="20"/>
    <s v="LIFT 25-41"/>
    <s v="AMI"/>
    <n v="76"/>
    <s v="ACS"/>
    <n v="13"/>
    <s v="X"/>
    <m/>
    <x v="6"/>
    <s v="STDA"/>
    <s v="DECI_STD"/>
    <m/>
    <m/>
    <s v="SD EMR02"/>
    <s v="07:30"/>
    <s v="08:30"/>
    <d v="1899-12-30T01:00:00"/>
    <d v="1899-12-30T07:30:00"/>
    <d v="1899-12-30T08:30:00"/>
    <d v="1899-12-30T01:00:00"/>
    <s v="DCO"/>
    <s v="N/A"/>
  </r>
  <r>
    <n v="15333"/>
    <x v="108"/>
    <x v="20"/>
    <s v="LIFT IFTS 24-04 SPA"/>
    <s v="IFTS"/>
    <n v="61"/>
    <s v="ACS"/>
    <n v="10"/>
    <m/>
    <s v="X"/>
    <x v="5"/>
    <s v="NET"/>
    <s v="DECI_STD"/>
    <m/>
    <n v="15334"/>
    <s v="FMSC OACM02"/>
    <s v="09:00"/>
    <s v="10:00"/>
    <d v="1899-12-30T01:00:00"/>
    <d v="1899-12-30T09:00:00"/>
    <d v="1899-12-30T10:00:00"/>
    <d v="1899-12-30T01:00:00"/>
    <s v="DCO"/>
    <s v="N/A"/>
  </r>
  <r>
    <n v="15334"/>
    <x v="108"/>
    <x v="20"/>
    <s v="LIFT IFTS 24-04 CAN"/>
    <s v="IFTS"/>
    <n v="52"/>
    <s v="ACS"/>
    <n v="1"/>
    <m/>
    <s v="X"/>
    <x v="0"/>
    <s v="NET"/>
    <s v="DECI_STD"/>
    <m/>
    <n v="15335"/>
    <s v="FMSC OBFM02"/>
    <s v="09:00"/>
    <s v="10:00"/>
    <d v="1899-12-30T01:00:00"/>
    <d v="1899-12-30T09:00:00"/>
    <d v="1899-12-30T10:00:00"/>
    <d v="1899-12-30T01:00:00"/>
    <s v="DCO"/>
    <s v="N/A"/>
  </r>
  <r>
    <n v="15335"/>
    <x v="108"/>
    <x v="20"/>
    <s v="LIFT 25-41"/>
    <s v="AMI"/>
    <n v="77"/>
    <s v="IFTS"/>
    <n v="9"/>
    <s v="X"/>
    <m/>
    <x v="6"/>
    <s v="STDA"/>
    <s v="DECI_STD"/>
    <m/>
    <m/>
    <s v="SD EMR03"/>
    <s v="09:00"/>
    <s v="10:00"/>
    <d v="1899-12-30T01:00:00"/>
    <d v="1899-12-30T09:00:00"/>
    <d v="1899-12-30T10:00:00"/>
    <d v="1899-12-30T01:00:00"/>
    <s v="DCO"/>
    <s v="N/A"/>
  </r>
  <r>
    <n v="15336"/>
    <x v="108"/>
    <x v="20"/>
    <s v="LIFT IFTS 25-01 HUN"/>
    <s v="IFTS"/>
    <n v="70"/>
    <s v="ACS"/>
    <n v="5"/>
    <m/>
    <s v="X"/>
    <x v="2"/>
    <s v="STDA"/>
    <s v="LOW LEVEL"/>
    <m/>
    <m/>
    <s v="FMS LLF01"/>
    <s v="09:00"/>
    <s v="10:00"/>
    <d v="1899-12-30T01:00:00"/>
    <d v="1899-12-30T09:00:00"/>
    <d v="1899-12-30T10:00:00"/>
    <d v="1899-12-30T01:00:00"/>
    <s v="DCO"/>
    <s v="N/A"/>
  </r>
  <r>
    <n v="15337"/>
    <x v="108"/>
    <x v="20"/>
    <s v=" IFTS LIFT 24-03 QATAR"/>
    <s v="QATAR"/>
    <n v="56"/>
    <s v="ACS"/>
    <n v="2"/>
    <s v="X"/>
    <m/>
    <x v="5"/>
    <s v="NET"/>
    <s v="DECI_STD"/>
    <m/>
    <n v="15338"/>
    <s v="FMSC OACM02"/>
    <s v="10:30"/>
    <s v="11:30"/>
    <d v="1899-12-30T01:00:00"/>
    <d v="1899-12-30T10:30:00"/>
    <d v="1899-12-30T11:30:00"/>
    <d v="1899-12-30T01:00:00"/>
    <s v="DCO"/>
    <s v="N/A"/>
  </r>
  <r>
    <n v="15338"/>
    <x v="108"/>
    <x v="20"/>
    <s v="LIFT IFTS 24-04 CAN"/>
    <s v="IFTS"/>
    <n v="51"/>
    <s v="IFTS"/>
    <n v="23"/>
    <m/>
    <s v="X"/>
    <x v="0"/>
    <s v="NET"/>
    <s v="DECI_STD"/>
    <m/>
    <n v="15339"/>
    <s v="FMSC OBFM02"/>
    <s v="10:30"/>
    <s v="11:30"/>
    <d v="1899-12-30T01:00:00"/>
    <d v="1899-12-30T10:30:00"/>
    <d v="1899-12-30T11:30:00"/>
    <d v="1899-12-30T01:00:00"/>
    <s v="DCO"/>
    <s v="N/A"/>
  </r>
  <r>
    <n v="15339"/>
    <x v="108"/>
    <x v="20"/>
    <s v="IFTS LIFT 24-03 QATAR"/>
    <s v="QATAR"/>
    <n v="58"/>
    <s v="ACS"/>
    <n v="17"/>
    <s v="X"/>
    <m/>
    <x v="5"/>
    <s v="NET"/>
    <s v="DECI_STD"/>
    <m/>
    <n v="15340"/>
    <s v="FMSC OACM02"/>
    <s v="12:00"/>
    <s v="13:00"/>
    <d v="1899-12-30T01:00:00"/>
    <d v="1899-12-30T12:00:00"/>
    <d v="1899-12-30T13:00:00"/>
    <d v="1899-12-30T01:00:00"/>
    <s v="DCO"/>
    <s v="N/A"/>
  </r>
  <r>
    <n v="15340"/>
    <x v="108"/>
    <x v="20"/>
    <s v="LIFT 24-44 ITA"/>
    <s v="AMI"/>
    <n v="70"/>
    <s v="ACS"/>
    <n v="14"/>
    <s v="X"/>
    <m/>
    <x v="0"/>
    <s v="NET"/>
    <s v="DCA"/>
    <m/>
    <n v="15341"/>
    <s v="SD DCA01"/>
    <s v="12:00"/>
    <s v="13:00"/>
    <d v="1899-12-30T01:00:00"/>
    <d v="1899-12-30T12:00:00"/>
    <d v="1899-12-30T13:00:00"/>
    <d v="1899-12-30T01:00:00"/>
    <s v="DCO"/>
    <s v="N/A"/>
  </r>
  <r>
    <n v="15341"/>
    <x v="108"/>
    <x v="20"/>
    <s v="LIFT 24-44 ITA"/>
    <s v="AMI"/>
    <n v="72"/>
    <s v="ACS"/>
    <n v="1"/>
    <s v="X"/>
    <m/>
    <x v="1"/>
    <s v="NET"/>
    <s v="DCA"/>
    <m/>
    <n v="15340"/>
    <s v="SD DCA01"/>
    <d v="1899-12-30T12:00:00"/>
    <d v="1899-12-30T13:00:00"/>
    <d v="1899-12-30T01:00:00"/>
    <d v="1899-12-30T12:00:00"/>
    <d v="1899-12-30T13:00:00"/>
    <d v="1899-12-30T01:00:00"/>
    <s v="DCO"/>
    <s v="N/A"/>
  </r>
  <r>
    <n v="15342"/>
    <x v="108"/>
    <x v="20"/>
    <s v="LIFT IFTS 24-04 JPN"/>
    <s v="IFTS"/>
    <n v="57"/>
    <s v="IFTS"/>
    <n v="9"/>
    <m/>
    <s v="X"/>
    <x v="6"/>
    <s v="STDA"/>
    <s v="CAS_DECI"/>
    <m/>
    <m/>
    <s v="FMS CAS01"/>
    <s v="12:00"/>
    <s v="13:00"/>
    <d v="1899-12-30T01:00:00"/>
    <d v="1899-12-30T12:00:00"/>
    <d v="1899-12-30T13:00:00"/>
    <d v="1899-12-30T01:00:00"/>
    <s v="DCO"/>
    <s v="N/A"/>
  </r>
  <r>
    <n v="15343"/>
    <x v="108"/>
    <x v="20"/>
    <s v="LIFT IFTS 24-04 SPA"/>
    <s v="IFTS"/>
    <n v="58"/>
    <s v="IFTS"/>
    <n v="22"/>
    <m/>
    <s v="X"/>
    <x v="5"/>
    <s v="NET"/>
    <s v="DECI_STD"/>
    <m/>
    <n v="15344"/>
    <s v="FMSC HACM01"/>
    <s v="13:30"/>
    <s v="14:30"/>
    <d v="1899-12-30T01:00:00"/>
    <d v="1899-12-30T13:30:00"/>
    <d v="1899-12-30T14:25:00"/>
    <d v="1899-12-30T00:55:00"/>
    <s v="DCO"/>
    <s v="N/A"/>
  </r>
  <r>
    <n v="15344"/>
    <x v="108"/>
    <x v="20"/>
    <s v="LIFT IFTS 24-04 CAN"/>
    <s v="IFTS"/>
    <n v="53"/>
    <s v="IFTS"/>
    <n v="23"/>
    <m/>
    <s v="X"/>
    <x v="0"/>
    <s v="NET"/>
    <s v="DECI_STD"/>
    <m/>
    <n v="15345"/>
    <s v="FMSC OBFM02"/>
    <s v="13:30"/>
    <s v="14:30"/>
    <d v="1899-12-30T01:00:00"/>
    <d v="1899-12-30T13:30:00"/>
    <d v="1899-12-30T14:30:00"/>
    <d v="1899-12-30T01:00:00"/>
    <s v="DCO"/>
    <s v="N/A"/>
  </r>
  <r>
    <n v="15345"/>
    <x v="108"/>
    <x v="20"/>
    <s v="LIFT 25-41"/>
    <s v="AMI"/>
    <n v="79"/>
    <s v="ACS"/>
    <n v="13"/>
    <s v="X"/>
    <m/>
    <x v="6"/>
    <s v="STDA"/>
    <s v="DECI_STD"/>
    <m/>
    <m/>
    <s v="SD EMR02"/>
    <s v="13:30"/>
    <s v="14:30"/>
    <d v="1899-12-30T01:00:00"/>
    <d v="1899-12-30T13:30:00"/>
    <d v="1899-12-30T14:30:00"/>
    <d v="1899-12-30T01:00:00"/>
    <s v="DCO"/>
    <s v="N/A"/>
  </r>
  <r>
    <n v="15346"/>
    <x v="108"/>
    <x v="20"/>
    <s v="LIFT 25-41"/>
    <s v="AMI"/>
    <n v="78"/>
    <s v="ACS"/>
    <n v="9"/>
    <s v="X"/>
    <m/>
    <x v="3"/>
    <s v="STDA"/>
    <s v="DECI_STD"/>
    <m/>
    <m/>
    <s v="SD EMR03"/>
    <s v="13:30"/>
    <s v="14:30"/>
    <d v="1899-12-30T01:00:00"/>
    <d v="1899-12-30T13:30:00"/>
    <d v="1899-12-30T14:30:00"/>
    <d v="1899-12-30T01:00:00"/>
    <s v="DCO"/>
    <s v="N/A"/>
  </r>
  <r>
    <n v="15347"/>
    <x v="109"/>
    <x v="20"/>
    <s v="LIFT IFTS 24-04 SPA"/>
    <s v="IFTS"/>
    <n v="58"/>
    <s v="IFTS"/>
    <n v="9"/>
    <m/>
    <s v="X"/>
    <x v="5"/>
    <s v="NET"/>
    <s v="DECI_STD"/>
    <m/>
    <n v="15348"/>
    <s v="FMSC HACM02"/>
    <s v="06:00"/>
    <s v="07:00"/>
    <d v="1899-12-30T01:00:00"/>
    <d v="1899-12-30T06:00:00"/>
    <d v="1899-12-30T07:00:00"/>
    <d v="1899-12-30T01:00:00"/>
    <s v="DCO"/>
    <s v="N/A"/>
  </r>
  <r>
    <n v="15348"/>
    <x v="109"/>
    <x v="20"/>
    <s v="LIFT IFTS 25-01 HUN"/>
    <s v="IFTS"/>
    <n v="70"/>
    <s v="ACS"/>
    <n v="14"/>
    <m/>
    <s v="X"/>
    <x v="6"/>
    <s v="STDA"/>
    <s v="LOW LEVEL"/>
    <m/>
    <m/>
    <s v="FMS LLF02"/>
    <s v="06:00"/>
    <s v="07:00"/>
    <d v="1899-12-30T01:00:00"/>
    <d v="1899-12-30T06:00:00"/>
    <d v="1899-12-30T07:00:00"/>
    <d v="1899-12-30T01:00:00"/>
    <s v="DCO"/>
    <s v="N/A"/>
  </r>
  <r>
    <n v="15349"/>
    <x v="109"/>
    <x v="20"/>
    <s v="LIFT IFTS 24-04 JPN"/>
    <s v="IFTS"/>
    <n v="57"/>
    <s v="ACS"/>
    <n v="1"/>
    <m/>
    <s v="X"/>
    <x v="0"/>
    <s v="STDA"/>
    <s v="CAS_DECI"/>
    <m/>
    <m/>
    <s v="FMS CAS02"/>
    <s v="06:00"/>
    <s v="07:00"/>
    <d v="1899-12-30T01:00:00"/>
    <d v="1899-12-30T06:00:00"/>
    <d v="1899-12-30T07:00:00"/>
    <d v="1899-12-30T01:00:00"/>
    <s v="DCO"/>
    <s v="N/A"/>
  </r>
  <r>
    <n v="15350"/>
    <x v="109"/>
    <x v="20"/>
    <s v="LIP 25-01"/>
    <s v="AMI"/>
    <n v="83"/>
    <s v="ACS"/>
    <n v="5"/>
    <m/>
    <s v="X"/>
    <x v="1"/>
    <s v="STDA"/>
    <s v="IF"/>
    <m/>
    <m/>
    <s v="SD IF01"/>
    <s v="06:00"/>
    <s v="07:00"/>
    <d v="1899-12-30T01:00:00"/>
    <d v="1899-12-30T06:00:00"/>
    <d v="1899-12-30T07:00:00"/>
    <d v="1899-12-30T01:00:00"/>
    <s v="DCO"/>
    <s v="N/A"/>
  </r>
  <r>
    <n v="15351"/>
    <x v="109"/>
    <x v="20"/>
    <s v=" IFTS LIFT 24-03 QATAR"/>
    <s v="QATAR"/>
    <n v="61"/>
    <s v="ACS"/>
    <n v="32"/>
    <s v="X"/>
    <m/>
    <x v="5"/>
    <s v="NET"/>
    <s v="DECI_STD"/>
    <m/>
    <n v="15352"/>
    <s v="FMSC OACM02"/>
    <s v="07:30"/>
    <s v="08:30"/>
    <d v="1899-12-30T01:00:00"/>
    <d v="1899-12-30T07:30:00"/>
    <d v="1899-12-30T08:30:00"/>
    <d v="1899-12-30T01:00:00"/>
    <s v="DCO"/>
    <s v="N/A"/>
  </r>
  <r>
    <n v="15352"/>
    <x v="109"/>
    <x v="20"/>
    <s v="LIFT IFTS 24-03 SAUDI"/>
    <s v="IFTS"/>
    <n v="46"/>
    <s v="IFTS"/>
    <n v="23"/>
    <m/>
    <s v="X"/>
    <x v="0"/>
    <s v="NET"/>
    <s v="DCA"/>
    <m/>
    <n v="15353"/>
    <s v="NET ADCA01"/>
    <s v="07:30"/>
    <s v="08:30"/>
    <d v="1899-12-30T01:00:00"/>
    <d v="1899-12-30T07:30:00"/>
    <d v="1899-12-30T08:30:00"/>
    <d v="1899-12-30T01:00:00"/>
    <s v="DCO"/>
    <s v="N/A"/>
  </r>
  <r>
    <n v="15353"/>
    <x v="109"/>
    <x v="20"/>
    <s v="LIFT IFTS 24-03 SAUDI"/>
    <s v="IFTS"/>
    <n v="45"/>
    <s v="ACS"/>
    <n v="12"/>
    <m/>
    <s v="X"/>
    <x v="1"/>
    <s v="NET"/>
    <s v="DCA"/>
    <m/>
    <n v="15352"/>
    <s v="NET ADCA01"/>
    <d v="1899-12-30T07:30:00"/>
    <d v="1899-12-30T08:30:00"/>
    <d v="1899-12-30T01:00:00"/>
    <d v="1899-12-30T07:30:00"/>
    <d v="1899-12-30T08:30:00"/>
    <d v="1899-12-30T01:00:00"/>
    <s v="DCO"/>
    <s v="N/A"/>
  </r>
  <r>
    <n v="15354"/>
    <x v="109"/>
    <x v="20"/>
    <s v="LIFT IFTS 24-04 JPN"/>
    <s v="IFTS"/>
    <n v="55"/>
    <s v="ACS"/>
    <n v="9"/>
    <m/>
    <s v="X"/>
    <x v="3"/>
    <s v="STDA"/>
    <s v="CAS_DECI"/>
    <m/>
    <m/>
    <s v="FMS CAS01"/>
    <s v="07:30"/>
    <s v="08:30"/>
    <d v="1899-12-30T01:00:00"/>
    <d v="1899-12-30T07:30:00"/>
    <d v="1899-12-30T08:30:00"/>
    <d v="1899-12-30T01:00:00"/>
    <s v="DCO"/>
    <s v="N/A"/>
  </r>
  <r>
    <n v="15355"/>
    <x v="109"/>
    <x v="20"/>
    <s v="LIFT IFTS 24-05 AUT"/>
    <s v="IFTS"/>
    <n v="64"/>
    <s v="ACS"/>
    <n v="17"/>
    <m/>
    <s v="X"/>
    <x v="5"/>
    <s v="NET"/>
    <s v="DECI_STD"/>
    <m/>
    <n v="15356"/>
    <s v="FMSC DBFM01"/>
    <s v="09:00"/>
    <s v="10:00"/>
    <d v="1899-12-30T01:00:00"/>
    <s v="09:00"/>
    <s v="10:00"/>
    <d v="1899-12-30T01:00:00"/>
    <s v="DCO"/>
    <s v="N/A"/>
  </r>
  <r>
    <n v="15356"/>
    <x v="109"/>
    <x v="20"/>
    <s v="LIFT IFTS 25-01 HUN"/>
    <s v="IFTS"/>
    <n v="71"/>
    <s v="ACS"/>
    <n v="5"/>
    <m/>
    <s v="X"/>
    <x v="3"/>
    <s v="NET"/>
    <s v="LOW LEVEL"/>
    <m/>
    <n v="15355"/>
    <s v="NET TLL02 CPL01"/>
    <d v="1899-12-30T09:00:00"/>
    <d v="1899-12-30T10:00:00"/>
    <d v="1899-12-30T01:00:00"/>
    <d v="1899-12-30T09:00:00"/>
    <d v="1899-12-30T10:00:00"/>
    <d v="1899-12-30T01:00:00"/>
    <s v="DCO"/>
    <s v="N/A"/>
  </r>
  <r>
    <n v="15357"/>
    <x v="109"/>
    <x v="20"/>
    <s v="LIFT 24-44 ITA"/>
    <s v="AMI"/>
    <n v="72"/>
    <s v="ACS"/>
    <n v="10"/>
    <s v="X"/>
    <m/>
    <x v="0"/>
    <s v="STDA"/>
    <s v="DCA"/>
    <m/>
    <m/>
    <s v="SD TINVG01"/>
    <s v="09:00"/>
    <s v="10:00"/>
    <d v="1899-12-30T01:00:00"/>
    <d v="1899-12-30T09:00:00"/>
    <d v="1899-12-30T10:00:00"/>
    <d v="1899-12-30T01:00:00"/>
    <s v="DCO"/>
    <s v="N/A"/>
  </r>
  <r>
    <n v="15358"/>
    <x v="109"/>
    <x v="20"/>
    <s v="LIFT IFTS 24-03 SAUDI"/>
    <s v="IFTS"/>
    <n v="47"/>
    <s v="ACS"/>
    <n v="12"/>
    <m/>
    <s v="X"/>
    <x v="5"/>
    <s v="NET"/>
    <s v="DCA"/>
    <m/>
    <n v="15359"/>
    <s v="NET ADCA01"/>
    <s v="10:30"/>
    <s v="11:30"/>
    <d v="1899-12-30T01:00:00"/>
    <d v="1899-12-30T10:30:00"/>
    <d v="1899-12-30T11:30:00"/>
    <d v="1899-12-30T01:00:00"/>
    <s v="DCO"/>
    <s v="N/A"/>
  </r>
  <r>
    <n v="15359"/>
    <x v="109"/>
    <x v="20"/>
    <s v="LIFT IFTS 24-03 SAUDI"/>
    <s v="IFTS"/>
    <n v="46"/>
    <s v="ACS"/>
    <n v="9"/>
    <m/>
    <s v="X"/>
    <x v="4"/>
    <s v="NET"/>
    <s v="DCA"/>
    <m/>
    <n v="15358"/>
    <s v="NET ADCA02"/>
    <d v="1899-12-30T10:30:00"/>
    <d v="1899-12-30T11:30:00"/>
    <d v="1899-12-30T01:00:00"/>
    <d v="1899-12-30T10:30:00"/>
    <d v="1899-12-30T11:30:00"/>
    <d v="1899-12-30T01:00:00"/>
    <s v="DCO"/>
    <s v="N/A"/>
  </r>
  <r>
    <n v="15360"/>
    <x v="109"/>
    <x v="20"/>
    <s v="LIP 24-03 SGP"/>
    <s v="IFTS"/>
    <n v="41"/>
    <s v="IFTS"/>
    <n v="23"/>
    <m/>
    <s v="X"/>
    <x v="0"/>
    <s v="NET"/>
    <s v="DECI_STD"/>
    <m/>
    <n v="15361"/>
    <s v="SD DACM01"/>
    <s v="10:30"/>
    <s v="11:30"/>
    <d v="1899-12-30T01:00:00"/>
    <d v="1899-12-30T10:30:00"/>
    <d v="1899-12-30T11:30:00"/>
    <d v="1899-12-30T01:00:00"/>
    <s v="DCO"/>
    <s v="N/A"/>
  </r>
  <r>
    <n v="15361"/>
    <x v="109"/>
    <x v="20"/>
    <s v="LIFT 24-45 ITA"/>
    <s v="AMI"/>
    <n v="34"/>
    <s v="ACS"/>
    <n v="13"/>
    <s v="X"/>
    <m/>
    <x v="6"/>
    <s v="STDA"/>
    <s v="CAS"/>
    <m/>
    <m/>
    <s v="SD CASV01"/>
    <s v="10:30"/>
    <s v="11:30"/>
    <d v="1899-12-30T01:00:00"/>
    <d v="1899-12-30T10:30:00"/>
    <d v="1899-12-30T11:30:00"/>
    <d v="1899-12-30T01:00:00"/>
    <s v="DCO"/>
    <s v="N/A"/>
  </r>
  <r>
    <n v="15362"/>
    <x v="109"/>
    <x v="20"/>
    <s v="LIFT IFTS 24-04 HUN"/>
    <s v="IFTS"/>
    <n v="63"/>
    <s v="ACS"/>
    <n v="1"/>
    <m/>
    <s v="X"/>
    <x v="5"/>
    <s v="NET"/>
    <s v="DECI_STD"/>
    <m/>
    <n v="15363"/>
    <s v="FMSC DACM01"/>
    <s v="12:00"/>
    <s v="13:00"/>
    <d v="1899-12-30T01:00:00"/>
    <d v="1899-12-30T12:00:00"/>
    <d v="1899-12-30T12:50:00"/>
    <d v="1899-12-30T00:50:00"/>
    <s v="DCO"/>
    <s v="N/A"/>
  </r>
  <r>
    <n v="15363"/>
    <x v="109"/>
    <x v="20"/>
    <s v=" IFTS LIFT 24-03 QATAR"/>
    <s v="QATAR"/>
    <n v="56"/>
    <s v="ACS"/>
    <n v="14"/>
    <s v="X"/>
    <m/>
    <x v="0"/>
    <s v="NET"/>
    <s v="DECI_STD"/>
    <m/>
    <n v="15364"/>
    <s v="FMSC HACM01"/>
    <s v="12:00"/>
    <s v="13:00"/>
    <d v="1899-12-30T01:00:00"/>
    <d v="1899-12-30T12:00:00"/>
    <d v="1899-12-30T13:00:00"/>
    <d v="1899-12-30T01:00:00"/>
    <s v="DCO"/>
    <s v="N/A"/>
  </r>
  <r>
    <n v="15364"/>
    <x v="109"/>
    <x v="20"/>
    <s v="LIFT IFTS 25-01 HUN"/>
    <s v="IFTS"/>
    <n v="70"/>
    <s v="ACS"/>
    <n v="17"/>
    <m/>
    <s v="X"/>
    <x v="6"/>
    <s v="STDA"/>
    <s v="LOW LEVEL"/>
    <m/>
    <m/>
    <s v="FMS LLF03"/>
    <s v="12:00"/>
    <s v="13:00"/>
    <d v="1899-12-30T01:00:00"/>
    <d v="1899-12-30T12:00:00"/>
    <d v="1899-12-30T13:00:00"/>
    <d v="1899-12-30T01:00:00"/>
    <s v="DCO"/>
    <s v="N/A"/>
  </r>
  <r>
    <n v="15365"/>
    <x v="109"/>
    <x v="20"/>
    <s v="LIFT 24-44 ITA"/>
    <s v="AMI"/>
    <n v="73"/>
    <s v="ACS"/>
    <n v="9"/>
    <s v="X"/>
    <m/>
    <x v="5"/>
    <s v="NET"/>
    <s v="DECI_STD"/>
    <m/>
    <n v="15366"/>
    <s v="SD DACM02"/>
    <s v="13:30"/>
    <d v="1899-12-30T14:00:00"/>
    <d v="1899-12-30T00:30:00"/>
    <s v="13:30"/>
    <d v="1899-12-30T14:05:00"/>
    <d v="1899-12-30T00:35:00"/>
    <s v="DCO"/>
    <s v="N/A"/>
  </r>
  <r>
    <n v="15366"/>
    <x v="109"/>
    <x v="20"/>
    <s v="LIFT 24-44 ITA"/>
    <s v="AMI"/>
    <n v="71"/>
    <s v="ACS"/>
    <n v="12"/>
    <s v="X"/>
    <m/>
    <x v="5"/>
    <s v="NET"/>
    <s v="DECI_STD"/>
    <m/>
    <n v="15367"/>
    <s v="SD DACM02"/>
    <s v="14:05"/>
    <d v="1899-12-30T14:35:00"/>
    <d v="1899-12-30T00:30:00"/>
    <d v="1899-12-30T14:10:00"/>
    <d v="1899-12-30T14:40:00"/>
    <d v="1899-12-30T00:30:00"/>
    <s v="DCO"/>
    <s v="N/A"/>
  </r>
  <r>
    <n v="15367"/>
    <x v="109"/>
    <x v="20"/>
    <s v="LIFT IFTS 24-04 CAN"/>
    <s v="IFTS"/>
    <n v="54"/>
    <s v="ACS"/>
    <n v="32"/>
    <m/>
    <s v="X"/>
    <x v="0"/>
    <s v="STDA"/>
    <s v="DECI_STD"/>
    <m/>
    <m/>
    <s v="PT ERT03"/>
    <s v="13:30"/>
    <s v="14:30"/>
    <d v="1899-12-30T01:00:00"/>
    <d v="1899-12-30T13:20:00"/>
    <d v="1899-12-30T14:20:00"/>
    <d v="1899-12-30T01:00:00"/>
    <s v="DCO"/>
    <s v="N/A"/>
  </r>
  <r>
    <n v="15368"/>
    <x v="109"/>
    <x v="20"/>
    <s v="LIFT IFTS 24-04 CAN"/>
    <s v="IFTS"/>
    <n v="52"/>
    <s v="IFTS"/>
    <n v="22"/>
    <m/>
    <s v="X"/>
    <x v="1"/>
    <s v="STDA"/>
    <s v="DECI_STD"/>
    <m/>
    <m/>
    <s v="PT ERT03"/>
    <s v="13:30"/>
    <s v="14:30"/>
    <d v="1899-12-30T01:00:00"/>
    <s v="13:30"/>
    <s v="14:30"/>
    <d v="1899-12-30T01:00:00"/>
    <s v="DCO"/>
    <s v="N/A"/>
  </r>
  <r>
    <n v="15369"/>
    <x v="109"/>
    <x v="20"/>
    <s v="LIFT IFTS 24-04 JPN"/>
    <s v="IFTS"/>
    <n v="55"/>
    <s v="ACS"/>
    <n v="13"/>
    <m/>
    <s v="X"/>
    <x v="6"/>
    <s v="STDA"/>
    <s v="CAS_DECI"/>
    <m/>
    <m/>
    <s v="FMS CAS02"/>
    <s v="13:30"/>
    <s v="14:30"/>
    <d v="1899-12-30T01:00:00"/>
    <d v="1899-12-30T13:30:00"/>
    <d v="1899-12-30T14:30:00"/>
    <d v="1899-12-30T01:00:00"/>
    <s v="DCO"/>
    <s v="N/A"/>
  </r>
  <r>
    <n v="15370"/>
    <x v="110"/>
    <x v="20"/>
    <s v="LIFT IFTS 24-03 SAUDI"/>
    <s v="IFTS"/>
    <n v="45"/>
    <s v="ACS"/>
    <n v="17"/>
    <m/>
    <s v="X"/>
    <x v="5"/>
    <s v="NET"/>
    <s v="DCA"/>
    <m/>
    <n v="15371"/>
    <s v="NET ADCA02"/>
    <s v="06:00"/>
    <s v="07:00"/>
    <d v="1899-12-30T01:00:00"/>
    <s v="06:00"/>
    <s v="07:00"/>
    <d v="1899-12-30T01:00:00"/>
    <s v="DCO"/>
    <s v="N/A"/>
  </r>
  <r>
    <n v="15371"/>
    <x v="110"/>
    <x v="20"/>
    <s v="LIFT IFTS 24-03 SAUDI"/>
    <s v="IFTS"/>
    <n v="47"/>
    <s v="ACS"/>
    <n v="10"/>
    <m/>
    <s v="X"/>
    <x v="4"/>
    <s v="NET"/>
    <s v="DCA"/>
    <m/>
    <n v="15370"/>
    <s v="NET ADCA02"/>
    <d v="1899-12-30T06:00:00"/>
    <d v="1899-12-30T07:00:00"/>
    <d v="1899-12-30T01:00:00"/>
    <d v="1899-12-30T06:00:00"/>
    <d v="1899-12-30T07:00:00"/>
    <d v="1899-12-30T01:00:00"/>
    <s v="DCO"/>
    <s v="N/A"/>
  </r>
  <r>
    <n v="15372"/>
    <x v="110"/>
    <x v="20"/>
    <s v="LIFT IFTS 24-04 HUN"/>
    <s v="IFTS"/>
    <n v="62"/>
    <s v="ACS"/>
    <n v="14"/>
    <m/>
    <s v="X"/>
    <x v="0"/>
    <s v="NET"/>
    <s v="DECI_STD"/>
    <m/>
    <n v="15373"/>
    <s v="FMSC DACM01"/>
    <s v="06:00"/>
    <s v="07:00"/>
    <d v="1899-12-30T01:00:00"/>
    <d v="1899-12-30T06:00:00"/>
    <d v="1899-12-30T07:00:00"/>
    <d v="1899-12-30T01:00:00"/>
    <s v="DCO"/>
    <s v="N/A"/>
  </r>
  <r>
    <n v="15373"/>
    <x v="110"/>
    <x v="20"/>
    <s v="LIFT IFTS 24-04 CAN"/>
    <s v="IFTS"/>
    <n v="53"/>
    <s v="ACS"/>
    <n v="33"/>
    <m/>
    <s v="X"/>
    <x v="6"/>
    <s v="STDA"/>
    <s v="DECI_STD"/>
    <m/>
    <m/>
    <s v="PT ERT03"/>
    <s v="06:00"/>
    <s v="07:00"/>
    <d v="1899-12-30T01:00:00"/>
    <d v="1899-12-30T06:00:00"/>
    <d v="1899-12-30T07:00:00"/>
    <d v="1899-12-30T01:00:00"/>
    <s v="DCO"/>
    <s v="N/A"/>
  </r>
  <r>
    <n v="15374"/>
    <x v="110"/>
    <x v="20"/>
    <s v="LIFT IFTS 24-04 JPN"/>
    <s v="IFTS"/>
    <n v="57"/>
    <s v="ACS"/>
    <n v="12"/>
    <m/>
    <s v="X"/>
    <x v="5"/>
    <s v="STDA"/>
    <s v="DECI_STD_NVG"/>
    <m/>
    <m/>
    <s v="FMS NVG01"/>
    <s v="07:30"/>
    <s v="08:30"/>
    <d v="1899-12-30T01:00:00"/>
    <s v="07:30"/>
    <s v="08:30"/>
    <d v="1899-12-30T01:00:00"/>
    <s v="DCO"/>
    <s v="N/A"/>
  </r>
  <r>
    <n v="15375"/>
    <x v="110"/>
    <x v="20"/>
    <s v="LIFT IFTS 24-04 JPN"/>
    <s v="IFTS"/>
    <n v="55"/>
    <s v="ACS"/>
    <n v="32"/>
    <m/>
    <s v="X"/>
    <x v="0"/>
    <s v="STDA"/>
    <s v="DECI_STD_NVG"/>
    <m/>
    <m/>
    <s v="FMS NVG01"/>
    <s v="07:30"/>
    <s v="08:30"/>
    <d v="1899-12-30T01:00:00"/>
    <d v="1899-12-30T07:30:00"/>
    <d v="1899-12-30T08:30:00"/>
    <d v="1899-12-30T01:00:00"/>
    <s v="DCO"/>
    <s v="N/A"/>
  </r>
  <r>
    <n v="15376"/>
    <x v="110"/>
    <x v="20"/>
    <s v="LIFT IFTS 25-01 HUN"/>
    <s v="IFTS"/>
    <n v="70"/>
    <s v="ACS"/>
    <n v="13"/>
    <m/>
    <s v="X"/>
    <x v="4"/>
    <s v="STDA"/>
    <s v="DECI_STD"/>
    <m/>
    <m/>
    <s v="FMS NIT01"/>
    <s v="07:30"/>
    <s v="08:30"/>
    <d v="1899-12-30T01:00:00"/>
    <s v="07:30"/>
    <s v="08:30"/>
    <d v="1899-12-30T01:00:00"/>
    <s v="DCO"/>
    <s v="N/A"/>
  </r>
  <r>
    <n v="15377"/>
    <x v="110"/>
    <x v="20"/>
    <s v="LIFT IFTS 25-01 HUN"/>
    <s v="IFTS"/>
    <n v="71"/>
    <s v="IFTS"/>
    <n v="23"/>
    <m/>
    <s v="X"/>
    <x v="6"/>
    <s v="STDA"/>
    <s v="DECI_STD"/>
    <m/>
    <m/>
    <s v="PT NIT01"/>
    <s v="07:30"/>
    <s v="08:30"/>
    <d v="1899-12-30T01:00:00"/>
    <d v="1899-12-30T07:30:00"/>
    <d v="1899-12-30T08:30:00"/>
    <d v="1899-12-30T01:00:00"/>
    <s v="DCO"/>
    <s v="N/A"/>
  </r>
  <r>
    <n v="15378"/>
    <x v="110"/>
    <x v="20"/>
    <s v="LIFT IFTS 24-04 CAN"/>
    <s v="IFTS"/>
    <n v="51"/>
    <s v="IFTS"/>
    <n v="22"/>
    <m/>
    <s v="X"/>
    <x v="1"/>
    <s v="STDA"/>
    <s v="DECI_STD"/>
    <m/>
    <m/>
    <s v="PT ERT03"/>
    <s v="07:30"/>
    <s v="08:30"/>
    <d v="1899-12-30T01:00:00"/>
    <d v="1899-12-30T07:20:00"/>
    <d v="1899-12-30T08:20:00"/>
    <d v="1899-12-30T01:00:00"/>
    <s v="DCO"/>
    <s v="N/A"/>
  </r>
  <r>
    <n v="15379"/>
    <x v="110"/>
    <x v="20"/>
    <s v="LIFT IFTS 24-04 HUN"/>
    <s v="IFTS"/>
    <n v="63"/>
    <s v="ACS"/>
    <n v="1"/>
    <m/>
    <s v="X"/>
    <x v="5"/>
    <s v="NET"/>
    <s v="DECI_STD"/>
    <m/>
    <n v="15380"/>
    <s v="FMSC DACM02"/>
    <s v="09:00"/>
    <s v="10:00"/>
    <d v="1899-12-30T01:00:00"/>
    <d v="1899-12-30T08:50:00"/>
    <d v="1899-12-30T09:50:00"/>
    <d v="1899-12-30T01:00:00"/>
    <s v="DCO"/>
    <s v="N/A"/>
  </r>
  <r>
    <n v="15380"/>
    <x v="110"/>
    <x v="20"/>
    <s v="LIFT 24-44 ITA"/>
    <s v="AMI"/>
    <n v="72"/>
    <s v="IFTS"/>
    <n v="9"/>
    <s v="X"/>
    <m/>
    <x v="0"/>
    <s v="NET"/>
    <s v="DCA"/>
    <m/>
    <n v="15381"/>
    <s v="SD DCA02"/>
    <s v="09:00"/>
    <s v="10:00"/>
    <d v="1899-12-30T01:00:00"/>
    <d v="1899-12-30T09:00:00"/>
    <d v="1899-12-30T09:50:00"/>
    <d v="1899-12-30T00:50:00"/>
    <s v="DCO"/>
    <s v="N/A"/>
  </r>
  <r>
    <n v="15381"/>
    <x v="110"/>
    <x v="20"/>
    <s v="LIFT 24-44 ITA"/>
    <s v="AMI"/>
    <n v="70"/>
    <s v="ACS"/>
    <n v="5"/>
    <s v="X"/>
    <m/>
    <x v="1"/>
    <s v="NET"/>
    <s v="DCA"/>
    <m/>
    <n v="15380"/>
    <s v="SD DCA02"/>
    <d v="1899-12-30T09:00:00"/>
    <d v="1899-12-30T10:00:00"/>
    <d v="1899-12-30T01:00:00"/>
    <d v="1899-12-30T09:00:00"/>
    <d v="1899-12-30T09:50:00"/>
    <d v="1899-12-30T00:50:00"/>
    <s v="DCO"/>
    <s v="N/A"/>
  </r>
  <r>
    <n v="15382"/>
    <x v="110"/>
    <x v="20"/>
    <s v="LIP 24-03 SGP"/>
    <s v="IFTS"/>
    <n v="41"/>
    <s v="ACS"/>
    <n v="12"/>
    <m/>
    <s v="X"/>
    <x v="5"/>
    <s v="NET"/>
    <s v="DECI_STD"/>
    <m/>
    <n v="15383"/>
    <s v="SD HACM01"/>
    <s v="10:30"/>
    <s v="11:30"/>
    <d v="1899-12-30T01:00:00"/>
    <d v="1899-12-30T10:30:00"/>
    <d v="1899-12-30T11:15:00"/>
    <d v="1899-12-30T00:45:00"/>
    <s v="DCO"/>
    <s v="N/A"/>
  </r>
  <r>
    <n v="15383"/>
    <x v="110"/>
    <x v="20"/>
    <s v="LIFT IFTS 24-05 AUT"/>
    <s v="IFTS"/>
    <n v="64"/>
    <s v="ACS"/>
    <n v="32"/>
    <m/>
    <s v="X"/>
    <x v="0"/>
    <s v="NET"/>
    <s v="LOW LEVEL"/>
    <m/>
    <n v="15384"/>
    <s v="NET TLL01"/>
    <s v="10:30"/>
    <s v="11:30"/>
    <d v="1899-12-30T01:00:00"/>
    <d v="1899-12-30T10:30:00"/>
    <d v="1899-12-30T11:30:00"/>
    <d v="1899-12-30T01:00:00"/>
    <s v="DCO"/>
    <s v="N/A"/>
  </r>
  <r>
    <n v="15384"/>
    <x v="111"/>
    <x v="26"/>
    <s v="LIFT IFTS 24-04 HUN"/>
    <s v="IFTS"/>
    <n v="62"/>
    <s v="ACS"/>
    <n v="17"/>
    <m/>
    <s v="X"/>
    <x v="5"/>
    <s v="NET"/>
    <s v="DECI_STD"/>
    <m/>
    <n v="15385"/>
    <s v="FMSC DACM02"/>
    <s v="08:00"/>
    <s v="09:00"/>
    <d v="1899-12-30T01:00:00"/>
    <s v="08:00"/>
    <s v="09:00"/>
    <d v="1899-12-30T01:00:00"/>
    <s v="DCO"/>
    <s v="N/A"/>
  </r>
  <r>
    <n v="15385"/>
    <x v="111"/>
    <x v="26"/>
    <s v=" IFTS LIFT 24-03 QATAR"/>
    <s v="QATAR"/>
    <n v="56"/>
    <s v="ACS"/>
    <n v="13"/>
    <s v="X"/>
    <m/>
    <x v="0"/>
    <s v="NET"/>
    <s v="DECI_STD"/>
    <m/>
    <n v="15386"/>
    <s v="FMSC HACM02"/>
    <s v="08:00"/>
    <s v="09:00"/>
    <d v="1899-12-30T01:00:00"/>
    <s v="08:00"/>
    <s v="09:00"/>
    <d v="1899-12-30T01:00:00"/>
    <s v="DCO"/>
    <s v="N/A"/>
  </r>
  <r>
    <n v="15386"/>
    <x v="111"/>
    <x v="26"/>
    <s v="LIFT IFTS 24-03 SAUDI"/>
    <s v="IFTS"/>
    <n v="45"/>
    <s v="ACS"/>
    <n v="5"/>
    <m/>
    <s v="X"/>
    <x v="5"/>
    <s v="NET"/>
    <s v="DCA"/>
    <m/>
    <n v="15387"/>
    <s v="NET SMI01"/>
    <s v="09:30"/>
    <s v="10:30"/>
    <d v="1899-12-30T01:00:00"/>
    <s v="09:30"/>
    <s v="10:30"/>
    <d v="1899-12-30T01:00:00"/>
    <s v="DCO"/>
    <s v="N/A"/>
  </r>
  <r>
    <n v="15387"/>
    <x v="111"/>
    <x v="26"/>
    <s v="LIFT IFTS 24-03 SAUDI"/>
    <s v="IFTS"/>
    <n v="47"/>
    <s v="IFTS"/>
    <n v="9"/>
    <m/>
    <s v="X"/>
    <x v="4"/>
    <s v="NET"/>
    <s v="DCA"/>
    <m/>
    <n v="15386"/>
    <s v="NET SMI01"/>
    <d v="1899-12-30T09:30:00"/>
    <d v="1899-12-30T10:30:00"/>
    <d v="1899-12-30T01:00:00"/>
    <d v="1899-12-30T09:30:00"/>
    <d v="1899-12-30T10:30:00"/>
    <d v="1899-12-30T01:00:00"/>
    <s v="DCO"/>
    <s v="N/A"/>
  </r>
  <r>
    <n v="15388"/>
    <x v="111"/>
    <x v="26"/>
    <s v="IFTS LIFT 24-03 QATAR"/>
    <s v="QATAR"/>
    <n v="58"/>
    <s v="ACS"/>
    <n v="10"/>
    <s v="X"/>
    <m/>
    <x v="0"/>
    <s v="NET"/>
    <s v="DECI_STD"/>
    <m/>
    <n v="15389"/>
    <s v="FMSC HACM01"/>
    <s v="09:30"/>
    <s v="10:30"/>
    <d v="1899-12-30T01:00:00"/>
    <s v="09:30"/>
    <s v="10:30"/>
    <d v="1899-12-30T01:00:00"/>
    <s v="DCO"/>
    <s v="N/A"/>
  </r>
  <r>
    <n v="15389"/>
    <x v="111"/>
    <x v="26"/>
    <s v="LIFT IFTS 24-04 SPA"/>
    <s v="IFTS"/>
    <n v="60"/>
    <s v="ACS"/>
    <n v="13"/>
    <m/>
    <s v="X"/>
    <x v="5"/>
    <s v="NET"/>
    <s v="DECI_STD"/>
    <m/>
    <n v="15390"/>
    <s v="FMSC DACM01"/>
    <s v="11:00"/>
    <s v="12:00"/>
    <d v="1899-12-30T01:00:00"/>
    <s v="11:00"/>
    <s v="12:00"/>
    <d v="1899-12-30T01:00:00"/>
    <s v="DCO"/>
    <s v="N/A"/>
  </r>
  <r>
    <n v="15390"/>
    <x v="111"/>
    <x v="26"/>
    <s v=" IFTS LIFT 24-03 QATAR"/>
    <s v="QATAR"/>
    <n v="61"/>
    <s v="ACS"/>
    <n v="9"/>
    <s v="X"/>
    <m/>
    <x v="0"/>
    <s v="NET"/>
    <s v="DECI_STD"/>
    <m/>
    <n v="15391"/>
    <s v="FMSC HACM01"/>
    <s v="11:00"/>
    <s v="12:00"/>
    <d v="1899-12-30T01:00:00"/>
    <d v="1899-12-30T11:00:00"/>
    <d v="1899-12-30T12:00:00"/>
    <d v="1899-12-30T01:00:00"/>
    <s v="DCO"/>
    <s v="N/A"/>
  </r>
  <r>
    <n v="15391"/>
    <x v="111"/>
    <x v="26"/>
    <s v="LIFT IFTS 24-04 JPN"/>
    <s v="IFTS"/>
    <n v="55"/>
    <s v="ACS"/>
    <n v="5"/>
    <m/>
    <s v="X"/>
    <x v="5"/>
    <s v="NET"/>
    <s v="DECI_STD_NVG"/>
    <m/>
    <n v="15392"/>
    <s v="NET BFFNVG01"/>
    <s v="12:30"/>
    <s v="13:30"/>
    <d v="1899-12-30T01:00:00"/>
    <s v="12:30"/>
    <s v="13:30"/>
    <d v="1899-12-30T01:00:00"/>
    <s v="DCO"/>
    <s v="N/A"/>
  </r>
  <r>
    <n v="15392"/>
    <x v="111"/>
    <x v="26"/>
    <s v="LIP 25-01"/>
    <s v="AMI"/>
    <n v="83"/>
    <s v="ACS"/>
    <n v="1"/>
    <m/>
    <s v="X"/>
    <x v="0"/>
    <s v="STDA"/>
    <s v="DECI_STD"/>
    <m/>
    <m/>
    <s v="SD EMR04"/>
    <s v="12:30"/>
    <s v="13:30"/>
    <d v="1899-12-30T01:00:00"/>
    <d v="1899-12-30T12:35:00"/>
    <d v="1899-12-30T13:45:00"/>
    <d v="1899-12-30T01:10:00"/>
    <s v="DCO"/>
    <s v="N/A"/>
  </r>
  <r>
    <n v="15393"/>
    <x v="111"/>
    <x v="26"/>
    <s v="LIFT IFTS QATAR 25-01"/>
    <s v="QATAR"/>
    <n v="66"/>
    <s v="ACS"/>
    <n v="14"/>
    <m/>
    <s v="X"/>
    <x v="1"/>
    <s v="STDA"/>
    <s v="DECI_STD"/>
    <m/>
    <m/>
    <s v="PT FAMB01"/>
    <s v="12:30"/>
    <s v="13:30"/>
    <d v="1899-12-30T01:00:00"/>
    <d v="1899-12-30T12:30:00"/>
    <d v="1899-12-30T13:40:00"/>
    <d v="1899-12-30T01:10:00"/>
    <s v="DCO"/>
    <s v="N/A"/>
  </r>
  <r>
    <n v="15394"/>
    <x v="111"/>
    <x v="26"/>
    <s v="LIFT IFTS QATAR 25-01"/>
    <s v="QATAR"/>
    <n v="63"/>
    <s v="IFTS"/>
    <n v="9"/>
    <m/>
    <s v="X"/>
    <x v="6"/>
    <s v="STDA"/>
    <s v="DECI_STD"/>
    <m/>
    <m/>
    <s v="PT FAMB01"/>
    <s v="12:30"/>
    <s v="13:30"/>
    <d v="1899-12-30T01:00:00"/>
    <d v="1899-12-30T12:30:00"/>
    <d v="1899-12-30T13:30:00"/>
    <d v="1899-12-30T01:00:00"/>
    <s v="DCO"/>
    <s v="N/A"/>
  </r>
  <r>
    <n v="15395"/>
    <x v="111"/>
    <x v="26"/>
    <s v="LIFT 25-41"/>
    <s v="AMI"/>
    <n v="80"/>
    <s v="ACS"/>
    <n v="10"/>
    <s v="X"/>
    <m/>
    <x v="3"/>
    <s v="STDA"/>
    <s v="DECI_STD"/>
    <m/>
    <m/>
    <s v="SD EMR03"/>
    <s v="12:30"/>
    <s v="13:30"/>
    <d v="1899-12-30T01:00:00"/>
    <s v="12:30"/>
    <s v="13:30"/>
    <d v="1899-12-30T01:00:00"/>
    <s v="DCO"/>
    <s v="N/A"/>
  </r>
  <r>
    <n v="15396"/>
    <x v="111"/>
    <x v="26"/>
    <s v="LIFT IFTS 24-03 SAUDI"/>
    <s v="IFTS"/>
    <n v="47"/>
    <s v="ACS"/>
    <n v="8"/>
    <m/>
    <s v="X"/>
    <x v="5"/>
    <s v="NET"/>
    <s v="DCA"/>
    <m/>
    <n v="15397"/>
    <s v="NET SMI02"/>
    <s v="14:00"/>
    <s v="15:00"/>
    <d v="1899-12-30T01:00:00"/>
    <d v="1899-12-30T14:00:00"/>
    <d v="1899-12-30T15:00:00"/>
    <d v="1899-12-30T01:00:00"/>
    <s v="DCO"/>
    <s v="N/A"/>
  </r>
  <r>
    <n v="15397"/>
    <x v="111"/>
    <x v="26"/>
    <s v="LIFT IFTS 24-03 SAUDI"/>
    <s v="IFTS"/>
    <n v="46"/>
    <s v="ACS"/>
    <n v="12"/>
    <m/>
    <s v="X"/>
    <x v="4"/>
    <s v="NET"/>
    <s v="DCA"/>
    <m/>
    <n v="15396"/>
    <s v="NET SMI01"/>
    <d v="1899-12-30T14:00:00"/>
    <d v="1899-12-30T15:00:00"/>
    <d v="1899-12-30T01:00:00"/>
    <d v="1899-12-30T14:00:00"/>
    <d v="1899-12-30T15:00:00"/>
    <d v="1899-12-30T01:00:00"/>
    <s v="DCO"/>
    <s v="N/A"/>
  </r>
  <r>
    <n v="15398"/>
    <x v="111"/>
    <x v="26"/>
    <s v="LIFT IFTS 24-04 JPN"/>
    <s v="IFTS"/>
    <n v="57"/>
    <s v="IFTS"/>
    <n v="23"/>
    <m/>
    <s v="X"/>
    <x v="0"/>
    <s v="NET"/>
    <s v="DECI_STD_NVG"/>
    <m/>
    <n v="15399"/>
    <s v="NET BFFNVG01"/>
    <s v="14:00"/>
    <s v="15:00"/>
    <d v="1899-12-30T01:00:00"/>
    <s v="14:00"/>
    <s v="15:00"/>
    <d v="1899-12-30T01:00:00"/>
    <s v="DCO"/>
    <s v="N/A"/>
  </r>
  <r>
    <n v="15399"/>
    <x v="111"/>
    <x v="26"/>
    <s v="LIFT IFTS QATAR 25-01"/>
    <s v="QATAR"/>
    <n v="65"/>
    <s v="ACS"/>
    <n v="9"/>
    <m/>
    <s v="X"/>
    <x v="3"/>
    <s v="STDA"/>
    <s v="DECI_STD"/>
    <m/>
    <m/>
    <s v="PT FAMB01"/>
    <s v="14:00"/>
    <s v="15:00"/>
    <d v="1899-12-30T01:00:00"/>
    <s v="14:00"/>
    <s v="15:00"/>
    <d v="1899-12-30T01:00:00"/>
    <s v="DCO"/>
    <s v="N/A"/>
  </r>
  <r>
    <n v="15400"/>
    <x v="111"/>
    <x v="26"/>
    <s v="IP"/>
    <s v="AMI"/>
    <n v="75"/>
    <s v="ACS"/>
    <n v="17"/>
    <m/>
    <s v="X"/>
    <x v="6"/>
    <s v="STDA"/>
    <s v="DECI_STD"/>
    <m/>
    <m/>
    <s v="PT EMR02"/>
    <s v="14:00"/>
    <s v="15:00"/>
    <d v="1899-12-30T01:00:00"/>
    <s v="14:00"/>
    <s v="15:00"/>
    <d v="1899-12-30T01:00:00"/>
    <s v="DCO"/>
    <s v="N/A"/>
  </r>
  <r>
    <n v="15401"/>
    <x v="111"/>
    <x v="26"/>
    <s v=" IFTS LIFT 24-03 QATAR"/>
    <s v="QATAR"/>
    <n v="61"/>
    <s v="IFTS"/>
    <n v="9"/>
    <s v="X"/>
    <m/>
    <x v="5"/>
    <s v="NET"/>
    <s v="DECI_STD"/>
    <m/>
    <n v="15402"/>
    <s v="FMSC HACM02"/>
    <s v="15:30"/>
    <s v="16:30"/>
    <d v="1899-12-30T01:00:00"/>
    <d v="1899-12-30T15:30:00"/>
    <d v="1899-12-30T16:30:00"/>
    <d v="1899-12-30T01:00:00"/>
    <s v="DCO"/>
    <s v="N/A"/>
  </r>
  <r>
    <n v="15402"/>
    <x v="111"/>
    <x v="26"/>
    <s v="LIFT IFTS 24-05 GER"/>
    <s v="IFTS"/>
    <n v="66"/>
    <s v="ACS"/>
    <n v="14"/>
    <m/>
    <s v="X"/>
    <x v="0"/>
    <s v="NET"/>
    <s v="LOW LEVEL"/>
    <m/>
    <n v="15403"/>
    <s v="NET TLL01"/>
    <s v="15:30"/>
    <s v="16:30"/>
    <d v="1899-12-30T01:00:00"/>
    <s v="15:30"/>
    <s v="16:30"/>
    <d v="1899-12-30T01:00:00"/>
    <s v="DCO"/>
    <s v="N/A"/>
  </r>
  <r>
    <n v="15403"/>
    <x v="111"/>
    <x v="26"/>
    <s v="LIFT IFTS 24-05 GER"/>
    <s v="IFTS"/>
    <n v="67"/>
    <s v="ACS"/>
    <n v="10"/>
    <m/>
    <s v="X"/>
    <x v="1"/>
    <s v="NET"/>
    <s v="LOW LEVEL"/>
    <m/>
    <n v="15402"/>
    <s v="NET TLL01"/>
    <d v="1899-12-30T15:30:00"/>
    <d v="1899-12-30T16:30:00"/>
    <d v="1899-12-30T01:00:00"/>
    <s v="15:30"/>
    <s v="16:30"/>
    <d v="1899-12-30T01:00:00"/>
    <s v="DCO"/>
    <s v="N/A"/>
  </r>
  <r>
    <n v="15404"/>
    <x v="112"/>
    <x v="26"/>
    <s v="LIFT IFTS 24-04 SPA"/>
    <s v="IFTS"/>
    <n v="60"/>
    <s v="IFTS"/>
    <n v="22"/>
    <m/>
    <s v="X"/>
    <x v="5"/>
    <s v="NET"/>
    <s v="DECI_STD"/>
    <m/>
    <n v="15405"/>
    <s v="FMSC DACM02"/>
    <s v="08:00"/>
    <s v="09:00"/>
    <d v="1899-12-30T01:00:00"/>
    <s v="08:00"/>
    <d v="1899-12-30T08:55:00"/>
    <d v="1899-12-30T00:55:00"/>
    <s v="DCO"/>
    <s v="N/A"/>
  </r>
  <r>
    <n v="15405"/>
    <x v="112"/>
    <x v="26"/>
    <s v="LIFT IFTS 25-01 HUN"/>
    <s v="IFTS"/>
    <n v="70"/>
    <s v="IFTS"/>
    <n v="23"/>
    <m/>
    <s v="X"/>
    <x v="0"/>
    <s v="NET"/>
    <s v="LOW LEVEL"/>
    <m/>
    <n v="15406"/>
    <s v="NET TLL01"/>
    <s v="08:00"/>
    <s v="09:00"/>
    <d v="1899-12-30T01:00:00"/>
    <d v="1899-12-30T08:00:00"/>
    <d v="1899-12-30T09:10:00"/>
    <d v="1899-12-30T01:10:00"/>
    <s v="DCO"/>
    <s v="N/A"/>
  </r>
  <r>
    <n v="15406"/>
    <x v="112"/>
    <x v="26"/>
    <s v="LIFT IFTS 24-05 GER"/>
    <s v="IFTS"/>
    <n v="66"/>
    <s v="ACS"/>
    <n v="13"/>
    <m/>
    <s v="X"/>
    <x v="1"/>
    <s v="NET"/>
    <s v="LOW LEVEL"/>
    <m/>
    <n v="15405"/>
    <s v="NET TLL02"/>
    <d v="1899-12-30T08:00:00"/>
    <d v="1899-12-30T09:00:00"/>
    <d v="1899-12-30T01:00:00"/>
    <d v="1899-12-30T08:00:00"/>
    <d v="1899-12-30T09:10:00"/>
    <d v="1899-12-30T01:10:00"/>
    <s v="DCO"/>
    <s v="N/A"/>
  </r>
  <r>
    <n v="15407"/>
    <x v="112"/>
    <x v="26"/>
    <s v="IP"/>
    <s v="AMI"/>
    <n v="75"/>
    <s v="ACS"/>
    <n v="12"/>
    <m/>
    <s v="X"/>
    <x v="6"/>
    <s v="STDA"/>
    <s v="DECI_STD"/>
    <m/>
    <m/>
    <s v="PT EMR03"/>
    <s v="08:00"/>
    <s v="09:00"/>
    <d v="1899-12-30T01:00:00"/>
    <d v="1899-12-30T08:00:00"/>
    <d v="1899-12-30T09:00:00"/>
    <d v="1899-12-30T01:00:00"/>
    <s v="DCO"/>
    <s v="N/A"/>
  </r>
  <r>
    <n v="15408"/>
    <x v="112"/>
    <x v="26"/>
    <s v="IFTS LIFT 24-03 QATAR"/>
    <s v="QATAR"/>
    <n v="58"/>
    <s v="ACS"/>
    <n v="10"/>
    <s v="X"/>
    <m/>
    <x v="5"/>
    <s v="NET"/>
    <s v="DECI_STD"/>
    <m/>
    <n v="15409"/>
    <s v="FMSC HACM02"/>
    <s v="09:30"/>
    <s v="10:30"/>
    <d v="1899-12-30T01:00:00"/>
    <s v="09:30"/>
    <s v="10:30"/>
    <d v="1899-12-30T01:00:00"/>
    <s v="DCO"/>
    <s v="N/A"/>
  </r>
  <r>
    <n v="15409"/>
    <x v="112"/>
    <x v="26"/>
    <s v="LIP 24-03 SWE"/>
    <s v="IFTS"/>
    <n v="48"/>
    <s v="IFTS"/>
    <n v="9"/>
    <m/>
    <s v="X"/>
    <x v="0"/>
    <s v="STDA"/>
    <s v="DECI_STD"/>
    <m/>
    <m/>
    <s v="SD NVG01"/>
    <s v="09:30"/>
    <s v="10:30"/>
    <d v="1899-12-30T01:00:00"/>
    <d v="1899-12-30T09:30:00"/>
    <d v="1899-12-30T10:20:00"/>
    <d v="1899-12-30T00:50:00"/>
    <s v="DCO"/>
    <s v="N/A"/>
  </r>
  <r>
    <n v="15410"/>
    <x v="112"/>
    <x v="26"/>
    <s v="LIFT 25-41"/>
    <s v="AMI"/>
    <n v="77"/>
    <s v="ACS"/>
    <n v="5"/>
    <s v="X"/>
    <m/>
    <x v="1"/>
    <s v="STDA"/>
    <s v="DECI_STD"/>
    <m/>
    <m/>
    <s v="SD EMR04"/>
    <s v="09:30"/>
    <s v="10:30"/>
    <d v="1899-12-30T01:00:00"/>
    <d v="1899-12-30T09:30:00"/>
    <d v="1899-12-30T10:30:00"/>
    <d v="1899-12-30T01:00:00"/>
    <s v="DCO"/>
    <s v="N/A"/>
  </r>
  <r>
    <n v="15411"/>
    <x v="112"/>
    <x v="26"/>
    <s v="LIFT IFTS 25-01 HUN"/>
    <s v="IFTS"/>
    <n v="71"/>
    <s v="ACS"/>
    <n v="1"/>
    <m/>
    <s v="X"/>
    <x v="6"/>
    <s v="STDA"/>
    <s v="DECI_STD"/>
    <m/>
    <m/>
    <s v="FMS NIT01"/>
    <s v="09:30"/>
    <s v="10:30"/>
    <d v="1899-12-30T01:00:00"/>
    <d v="1899-12-30T09:30:00"/>
    <d v="1899-12-30T10:30:00"/>
    <d v="1899-12-30T01:00:00"/>
    <s v="DCO"/>
    <s v="N/A"/>
  </r>
  <r>
    <n v="15412"/>
    <x v="112"/>
    <x v="26"/>
    <s v="LIFT IFTS 24-03 SAUDI"/>
    <s v="IFTS"/>
    <n v="46"/>
    <s v="ACS"/>
    <n v="13"/>
    <m/>
    <s v="X"/>
    <x v="5"/>
    <s v="NET"/>
    <s v="DCA"/>
    <m/>
    <n v="15413"/>
    <s v="NET SMI02"/>
    <s v="11:00"/>
    <s v="12:00"/>
    <d v="1899-12-30T01:00:00"/>
    <s v="11:00"/>
    <s v="12:00"/>
    <d v="1899-12-30T01:00:00"/>
    <s v="DCO"/>
    <s v="N/A"/>
  </r>
  <r>
    <n v="15413"/>
    <x v="112"/>
    <x v="26"/>
    <s v="LIFT IFTS 24-03 SAUDI"/>
    <s v="IFTS"/>
    <n v="45"/>
    <s v="ACS"/>
    <n v="9"/>
    <m/>
    <s v="X"/>
    <x v="4"/>
    <s v="NET"/>
    <s v="DCA"/>
    <m/>
    <n v="15412"/>
    <s v="NET SMI02"/>
    <d v="1899-12-30T11:00:00"/>
    <d v="1899-12-30T12:00:00"/>
    <d v="1899-12-30T01:00:00"/>
    <d v="1899-12-30T11:00:00"/>
    <d v="1899-12-30T12:00:00"/>
    <d v="1899-12-30T01:00:00"/>
    <s v="DCO"/>
    <s v="N/A"/>
  </r>
  <r>
    <n v="15414"/>
    <x v="112"/>
    <x v="26"/>
    <s v="LIFT IFTS 24-04 CAN"/>
    <s v="IFTS"/>
    <n v="52"/>
    <s v="ACS"/>
    <n v="12"/>
    <m/>
    <s v="X"/>
    <x v="0"/>
    <s v="NET"/>
    <s v="DECI_STD"/>
    <m/>
    <n v="15415"/>
    <s v="FMSC DBFM01"/>
    <s v="11:00"/>
    <s v="12:00"/>
    <d v="1899-12-30T01:00:00"/>
    <d v="1899-12-30T11:00:00"/>
    <d v="1899-12-30T12:00:00"/>
    <d v="1899-12-30T01:00:00"/>
    <s v="DCO"/>
    <s v="N/A"/>
  </r>
  <r>
    <n v="15415"/>
    <x v="112"/>
    <x v="26"/>
    <s v="LIP 25-01"/>
    <s v="AMI"/>
    <n v="83"/>
    <s v="ACS"/>
    <n v="17"/>
    <m/>
    <s v="X"/>
    <x v="6"/>
    <s v="STDA"/>
    <s v="IF"/>
    <m/>
    <m/>
    <s v="SD IF02"/>
    <s v="11:00"/>
    <s v="12:00"/>
    <d v="1899-12-30T01:00:00"/>
    <d v="1899-12-30T11:00:00"/>
    <d v="1899-12-30T12:00:00"/>
    <d v="1899-12-30T01:00:00"/>
    <s v="DCO"/>
    <s v="N/A"/>
  </r>
  <r>
    <n v="15416"/>
    <x v="112"/>
    <x v="26"/>
    <s v="LIFT IFTS 24-04 SPA"/>
    <s v="IFTS"/>
    <n v="61"/>
    <s v="IFTS"/>
    <n v="9"/>
    <m/>
    <s v="X"/>
    <x v="5"/>
    <s v="NET"/>
    <s v="DECI_STD"/>
    <m/>
    <n v="15417"/>
    <s v="FMSC HACM01"/>
    <s v="12:30"/>
    <s v="13:30"/>
    <d v="1899-12-30T01:00:00"/>
    <d v="1899-12-30T12:30:00"/>
    <d v="1899-12-30T13:30:00"/>
    <d v="1899-12-30T01:00:00"/>
    <s v="DCO"/>
    <s v="N/A"/>
  </r>
  <r>
    <n v="15417"/>
    <x v="112"/>
    <x v="26"/>
    <s v="LIP 24-04 CAN"/>
    <s v="IFTS"/>
    <n v="50"/>
    <s v="ACS"/>
    <n v="2"/>
    <m/>
    <s v="X"/>
    <x v="0"/>
    <s v="STDA"/>
    <s v="DECI_STD"/>
    <m/>
    <m/>
    <s v="SD NVG01"/>
    <s v="12:30"/>
    <s v="13:30"/>
    <d v="1899-12-30T01:00:00"/>
    <d v="1899-12-30T12:30:00"/>
    <d v="1899-12-30T13:30:00"/>
    <d v="1899-12-30T01:00:00"/>
    <s v="DCO"/>
    <s v="N/A"/>
  </r>
  <r>
    <n v="15418"/>
    <x v="112"/>
    <x v="26"/>
    <s v="LIFT 25-41"/>
    <s v="AMI"/>
    <n v="78"/>
    <s v="ACS"/>
    <n v="14"/>
    <s v="X"/>
    <m/>
    <x v="1"/>
    <s v="STDA"/>
    <s v="DECI_STD"/>
    <m/>
    <m/>
    <s v="SD EMR04"/>
    <s v="12:30"/>
    <s v="13:30"/>
    <d v="1899-12-30T01:00:00"/>
    <d v="1899-12-30T12:30:00"/>
    <d v="1899-12-30T13:35:00"/>
    <d v="1899-12-30T01:05:00"/>
    <s v="DCO"/>
    <s v="N/A"/>
  </r>
  <r>
    <n v="15419"/>
    <x v="112"/>
    <x v="26"/>
    <s v="LIFT 25-41"/>
    <s v="AMI"/>
    <n v="79"/>
    <s v="ACS"/>
    <n v="1"/>
    <s v="X"/>
    <m/>
    <x v="6"/>
    <s v="STDA"/>
    <s v="DECI_STD"/>
    <m/>
    <m/>
    <s v="SD EMR03"/>
    <s v="12:30"/>
    <s v="13:30"/>
    <d v="1899-12-30T01:00:00"/>
    <d v="1899-12-30T12:30:00"/>
    <d v="1899-12-30T13:30:00"/>
    <d v="1899-12-30T01:00:00"/>
    <s v="DCO"/>
    <s v="N/A"/>
  </r>
  <r>
    <n v="15420"/>
    <x v="112"/>
    <x v="26"/>
    <s v="LIFT IFTS 24-04 SPA"/>
    <s v="IFTS"/>
    <n v="59"/>
    <s v="IFTS"/>
    <n v="22"/>
    <m/>
    <s v="X"/>
    <x v="5"/>
    <s v="NET"/>
    <s v="DECI_STD"/>
    <m/>
    <n v="15421"/>
    <s v="FMSC HACM01"/>
    <s v="14:00"/>
    <s v="15:00"/>
    <d v="1899-12-30T01:00:00"/>
    <d v="1899-12-30T14:00:00"/>
    <d v="1899-12-30T14:50:00"/>
    <d v="1899-12-30T00:50:00"/>
    <s v="DCO"/>
    <s v="N/A"/>
  </r>
  <r>
    <n v="15421"/>
    <x v="112"/>
    <x v="26"/>
    <s v="LIFT IFTS 24-05 GER"/>
    <s v="IFTS"/>
    <n v="67"/>
    <s v="ACS"/>
    <n v="17"/>
    <m/>
    <s v="X"/>
    <x v="0"/>
    <s v="NET"/>
    <s v="LOW LEVEL"/>
    <m/>
    <n v="15422"/>
    <s v="NET TLL02"/>
    <s v="14:00"/>
    <s v="15:00"/>
    <d v="1899-12-30T01:00:00"/>
    <s v="14:00"/>
    <s v="15:00"/>
    <d v="1899-12-30T01:00:00"/>
    <s v="DCO"/>
    <s v="N/A"/>
  </r>
  <r>
    <n v="15422"/>
    <x v="112"/>
    <x v="26"/>
    <s v="LIFT IFTS 25-01 HUN"/>
    <s v="IFTS"/>
    <n v="70"/>
    <s v="ACS"/>
    <n v="9"/>
    <m/>
    <s v="X"/>
    <x v="1"/>
    <s v="NET"/>
    <s v="LOW LEVEL"/>
    <m/>
    <n v="15421"/>
    <s v="NET TLL02"/>
    <d v="1899-12-30T14:00:00"/>
    <d v="1899-12-30T15:00:00"/>
    <d v="1899-12-30T01:00:00"/>
    <s v="14:00"/>
    <s v="15:00"/>
    <d v="1899-12-30T01:00:00"/>
    <s v="DCO"/>
    <s v="N/A"/>
  </r>
  <r>
    <n v="15423"/>
    <x v="114"/>
    <x v="26"/>
    <s v="LIFT IFTS 24-04 HUN"/>
    <s v="IFTS"/>
    <n v="63"/>
    <s v="IFTS"/>
    <n v="22"/>
    <m/>
    <s v="X"/>
    <x v="0"/>
    <s v="NET"/>
    <s v="DECI_STD"/>
    <m/>
    <n v="15424"/>
    <s v="FMSC OACM02"/>
    <s v="14:00"/>
    <s v="15:00"/>
    <d v="1899-12-30T01:00:00"/>
    <d v="1899-12-30T14:00:00"/>
    <d v="1899-12-30T14:55:00"/>
    <d v="1899-12-30T00:55:00"/>
    <s v="RSLD"/>
    <s v="CD3"/>
  </r>
  <r>
    <n v="15424"/>
    <x v="112"/>
    <x v="26"/>
    <s v="IFTS LIFT 24-01 QATAR"/>
    <s v="QATAR"/>
    <n v="40"/>
    <s v="IFTS"/>
    <n v="23"/>
    <s v="X"/>
    <m/>
    <x v="6"/>
    <s v="STDA"/>
    <s v="DECI_STD"/>
    <m/>
    <m/>
    <s v="PT FAMB01"/>
    <s v="14:00"/>
    <s v="15:00"/>
    <d v="1899-12-30T01:00:00"/>
    <s v="14:00"/>
    <s v="15:00"/>
    <d v="1899-12-30T01:00:00"/>
    <s v="DCO"/>
    <s v="N/A"/>
  </r>
  <r>
    <n v="15425"/>
    <x v="112"/>
    <x v="26"/>
    <s v="LIFT IFTS 24-04 HUN"/>
    <s v="IFTS"/>
    <n v="62"/>
    <s v="ACS"/>
    <n v="10"/>
    <m/>
    <s v="X"/>
    <x v="5"/>
    <s v="STDA"/>
    <s v="AAR"/>
    <m/>
    <m/>
    <s v="FMS AAR01"/>
    <s v="15:30"/>
    <s v="16:30"/>
    <d v="1899-12-30T01:00:00"/>
    <d v="1899-12-30T15:20:00"/>
    <d v="1899-12-30T16:20:00"/>
    <d v="1899-12-30T01:00:00"/>
    <s v="DCO"/>
    <s v="N/A"/>
  </r>
  <r>
    <n v="15426"/>
    <x v="112"/>
    <x v="26"/>
    <s v="LIFT 25-41"/>
    <s v="AMI"/>
    <n v="81"/>
    <s v="ACS"/>
    <n v="5"/>
    <s v="X"/>
    <m/>
    <x v="4"/>
    <s v="STDA"/>
    <s v="DECI_STD"/>
    <m/>
    <m/>
    <s v="SD EMR03"/>
    <s v="15:30"/>
    <s v="16:30"/>
    <d v="1899-12-30T01:00:00"/>
    <d v="1899-12-30T15:30:00"/>
    <d v="1899-12-30T15:30:00"/>
    <d v="1899-12-30T00:00:00"/>
    <s v="DCO"/>
    <s v="N/A"/>
  </r>
  <r>
    <n v="15427"/>
    <x v="112"/>
    <x v="26"/>
    <s v="IFTS LIFT 24-01 QATAR"/>
    <s v="QATAR"/>
    <n v="47"/>
    <s v="ACS"/>
    <n v="2"/>
    <s v="X"/>
    <m/>
    <x v="0"/>
    <s v="STDA"/>
    <s v="DECI_STD"/>
    <m/>
    <m/>
    <s v="PT FAMB01"/>
    <s v="15:30"/>
    <s v="16:30"/>
    <d v="1899-12-30T01:00:00"/>
    <s v="15:30"/>
    <s v="16:30"/>
    <d v="1899-12-30T01:00:00"/>
    <s v="DCO"/>
    <s v="N/A"/>
  </r>
  <r>
    <n v="15428"/>
    <x v="112"/>
    <x v="26"/>
    <s v="LIFT IFTS QATAR 25-01"/>
    <s v="QATAR"/>
    <n v="68"/>
    <s v="ACS"/>
    <n v="14"/>
    <m/>
    <s v="X"/>
    <x v="1"/>
    <s v="STDA"/>
    <s v="DECI_STD"/>
    <m/>
    <m/>
    <s v="PT FAMB01"/>
    <s v="15:30"/>
    <s v="16:30"/>
    <d v="1899-12-30T01:00:00"/>
    <s v="15:30"/>
    <s v="16:30"/>
    <d v="1899-12-30T01:00:00"/>
    <s v="DCO"/>
    <s v="N/A"/>
  </r>
  <r>
    <n v="15429"/>
    <x v="112"/>
    <x v="26"/>
    <s v="LIFT IFTS 25-02 CAN"/>
    <s v="IFTS"/>
    <n v="73"/>
    <s v="ACS"/>
    <n v="1"/>
    <m/>
    <s v="X"/>
    <x v="6"/>
    <s v="STDA"/>
    <s v="DECI_STD"/>
    <m/>
    <m/>
    <s v="PT FAM01"/>
    <s v="15:30"/>
    <s v="16:30"/>
    <d v="1899-12-30T01:00:00"/>
    <s v="15:30"/>
    <s v="16:30"/>
    <d v="1899-12-30T01:00:00"/>
    <s v="DCO"/>
    <s v="N/A"/>
  </r>
  <r>
    <n v="15430"/>
    <x v="113"/>
    <x v="26"/>
    <s v="LIFT IFTS 24-03 SAUDI"/>
    <s v="IFTS"/>
    <n v="46"/>
    <s v="ACS"/>
    <n v="9"/>
    <m/>
    <s v="X"/>
    <x v="5"/>
    <s v="NET"/>
    <s v="BTAG_DECI"/>
    <m/>
    <n v="15431"/>
    <s v="NET BTAG01"/>
    <s v="08:00"/>
    <s v="09:00"/>
    <d v="1899-12-30T01:00:00"/>
    <s v="08:00"/>
    <s v="09:00"/>
    <d v="1899-12-30T01:00:00"/>
    <s v="DCO"/>
    <s v="N/A"/>
  </r>
  <r>
    <n v="15431"/>
    <x v="113"/>
    <x v="26"/>
    <s v="LIFT IFTS 24-03 SAUDI"/>
    <s v="IFTS"/>
    <n v="47"/>
    <s v="IFTS"/>
    <n v="23"/>
    <m/>
    <s v="X"/>
    <x v="4"/>
    <s v="NET"/>
    <s v="BTAG_DECI"/>
    <m/>
    <n v="15430"/>
    <s v="NET BTAG01"/>
    <d v="1899-12-30T08:00:00"/>
    <d v="1899-12-30T09:00:00"/>
    <d v="1899-12-30T01:00:00"/>
    <d v="1899-12-30T08:00:00"/>
    <d v="1899-12-30T09:00:00"/>
    <d v="1899-12-30T01:00:00"/>
    <s v="DCO"/>
    <s v="N/A"/>
  </r>
  <r>
    <n v="15432"/>
    <x v="113"/>
    <x v="26"/>
    <s v="LIFT 24-44 ITA"/>
    <s v="AMI"/>
    <n v="70"/>
    <s v="ACS"/>
    <n v="14"/>
    <s v="X"/>
    <m/>
    <x v="0"/>
    <s v="NET"/>
    <s v="DCA"/>
    <m/>
    <n v="15433"/>
    <s v="SD ADCA01"/>
    <s v="08:00"/>
    <s v="09:00"/>
    <d v="1899-12-30T01:00:00"/>
    <d v="1899-12-30T08:00:00"/>
    <d v="1899-12-30T09:00:00"/>
    <d v="1899-12-30T01:00:00"/>
    <s v="DCO"/>
    <s v="N/A"/>
  </r>
  <r>
    <n v="15433"/>
    <x v="113"/>
    <x v="26"/>
    <s v="LIFT 24-44 ITA"/>
    <s v="AMI"/>
    <n v="72"/>
    <s v="IFTS"/>
    <n v="22"/>
    <s v="X"/>
    <m/>
    <x v="1"/>
    <s v="NET"/>
    <s v="DCA"/>
    <m/>
    <n v="15432"/>
    <s v="SD ADCA01"/>
    <d v="1899-12-30T08:00:00"/>
    <d v="1899-12-30T09:00:00"/>
    <d v="1899-12-30T01:00:00"/>
    <d v="1899-12-30T08:00:00"/>
    <d v="1899-12-30T09:00:00"/>
    <d v="1899-12-30T01:00:00"/>
    <s v="DCO"/>
    <s v="N/A"/>
  </r>
  <r>
    <n v="15434"/>
    <x v="113"/>
    <x v="26"/>
    <s v="IFTS 22-03 QATAR"/>
    <s v="QATAR"/>
    <n v="21"/>
    <s v="ACS"/>
    <n v="13"/>
    <s v="X"/>
    <m/>
    <x v="6"/>
    <s v="STDA"/>
    <s v="DECI_STD"/>
    <m/>
    <m/>
    <s v="PT FAMB01"/>
    <s v="08:00"/>
    <s v="09:00"/>
    <d v="1899-12-30T01:00:00"/>
    <d v="1899-12-30T08:00:00"/>
    <d v="1899-12-30T09:00:00"/>
    <d v="1899-12-30T01:00:00"/>
    <s v="DCO"/>
    <s v="N/A"/>
  </r>
  <r>
    <n v="15435"/>
    <x v="113"/>
    <x v="26"/>
    <s v=" IFTS LIFT 24-03 QATAR"/>
    <s v="QATAR"/>
    <n v="56"/>
    <s v="ACS"/>
    <n v="2"/>
    <s v="X"/>
    <m/>
    <x v="5"/>
    <s v="NET"/>
    <s v="BTAG_DECI"/>
    <m/>
    <n v="15436"/>
    <s v="NET BTAG01"/>
    <s v="09:30"/>
    <s v="10:30"/>
    <d v="1899-12-30T01:00:00"/>
    <s v="09:30"/>
    <s v="10:30"/>
    <d v="1899-12-30T01:00:00"/>
    <s v="DCO"/>
    <s v="N/A"/>
  </r>
  <r>
    <n v="15436"/>
    <x v="113"/>
    <x v="26"/>
    <s v=" IFTS LIFT 24-03 QATAR"/>
    <s v="QATAR"/>
    <n v="61"/>
    <s v="ACS"/>
    <n v="12"/>
    <s v="X"/>
    <m/>
    <x v="4"/>
    <s v="NET"/>
    <s v="BTAG_DECI"/>
    <m/>
    <n v="15435"/>
    <s v="NET BTAG01"/>
    <d v="1899-12-30T09:30:00"/>
    <d v="1899-12-30T10:30:00"/>
    <d v="1899-12-30T01:00:00"/>
    <d v="1899-12-30T09:30:00"/>
    <d v="1899-12-30T10:30:00"/>
    <d v="1899-12-30T01:00:00"/>
    <s v="DCO"/>
    <s v="N/A"/>
  </r>
  <r>
    <n v="15437"/>
    <x v="113"/>
    <x v="26"/>
    <s v="LIFT IFTS 24-05 GER"/>
    <s v="IFTS"/>
    <n v="66"/>
    <s v="ACS"/>
    <n v="5"/>
    <m/>
    <s v="X"/>
    <x v="0"/>
    <s v="NET"/>
    <s v="LOW LEVEL"/>
    <m/>
    <n v="15438"/>
    <s v="NET TLL03"/>
    <s v="09:30"/>
    <s v="10:30"/>
    <d v="1899-12-30T01:00:00"/>
    <d v="1899-12-30T09:30:00"/>
    <d v="1899-12-30T10:30:00"/>
    <d v="1899-12-30T01:00:00"/>
    <s v="DCO"/>
    <s v="N/A"/>
  </r>
  <r>
    <n v="15438"/>
    <x v="113"/>
    <x v="26"/>
    <s v="LIFT IFTS 24-05 GER"/>
    <s v="IFTS"/>
    <n v="67"/>
    <s v="ACS"/>
    <n v="1"/>
    <m/>
    <s v="X"/>
    <x v="1"/>
    <s v="NET"/>
    <s v="LOW LEVEL"/>
    <m/>
    <n v="15437"/>
    <s v="NET TLL03"/>
    <d v="1899-12-30T09:30:00"/>
    <d v="1899-12-30T10:30:00"/>
    <d v="1899-12-30T01:00:00"/>
    <d v="1899-12-30T09:30:00"/>
    <d v="1899-12-30T10:30:00"/>
    <d v="1899-12-30T01:00:00"/>
    <s v="DCO"/>
    <s v="N/A"/>
  </r>
  <r>
    <n v="15439"/>
    <x v="113"/>
    <x v="26"/>
    <s v="LIFT IFTS QATAR 25-02"/>
    <s v="QATAR"/>
    <n v="74"/>
    <s v="ACS"/>
    <n v="10"/>
    <m/>
    <s v="X"/>
    <x v="6"/>
    <s v="STDA"/>
    <s v="DECI_STD"/>
    <m/>
    <m/>
    <s v="PT FAMB01"/>
    <s v="09:30"/>
    <s v="10:30"/>
    <d v="1899-12-30T01:00:00"/>
    <d v="1899-12-30T09:30:00"/>
    <d v="1899-12-30T10:30:00"/>
    <d v="1899-12-30T01:00:00"/>
    <s v="DCO"/>
    <s v="N/A"/>
  </r>
  <r>
    <n v="15440"/>
    <x v="113"/>
    <x v="26"/>
    <s v="LIFT IFTS 24-04 HUN"/>
    <s v="IFTS"/>
    <n v="62"/>
    <s v="ACS"/>
    <n v="13"/>
    <m/>
    <s v="X"/>
    <x v="5"/>
    <s v="NET"/>
    <s v="DECI_STD"/>
    <m/>
    <n v="15441"/>
    <s v="FMSC OACM01"/>
    <s v="11:00"/>
    <s v="12:00"/>
    <d v="1899-12-30T01:00:00"/>
    <s v="11:00"/>
    <s v="12:00"/>
    <d v="1899-12-30T01:00:00"/>
    <s v="DCO"/>
    <s v="N/A"/>
  </r>
  <r>
    <n v="15441"/>
    <x v="113"/>
    <x v="26"/>
    <s v="LIFT IFTS 24-05 AUT"/>
    <s v="IFTS"/>
    <n v="64"/>
    <s v="ACS"/>
    <n v="17"/>
    <m/>
    <s v="X"/>
    <x v="0"/>
    <s v="NET"/>
    <s v="DECI_STD"/>
    <m/>
    <n v="15442"/>
    <s v="FMSC DBFM02"/>
    <s v="11:00"/>
    <s v="12:00"/>
    <d v="1899-12-30T01:00:00"/>
    <d v="1899-12-30T11:00:00"/>
    <d v="1899-12-30T12:00:00"/>
    <d v="1899-12-30T01:00:00"/>
    <s v="DCO"/>
    <s v="N/A"/>
  </r>
  <r>
    <n v="15442"/>
    <x v="113"/>
    <x v="26"/>
    <s v="LIFT 25-41"/>
    <s v="AMI"/>
    <n v="77"/>
    <s v="ACS"/>
    <n v="14"/>
    <s v="X"/>
    <m/>
    <x v="6"/>
    <s v="STDA"/>
    <s v="IF"/>
    <m/>
    <m/>
    <s v="SD IF01"/>
    <s v="11:00"/>
    <s v="12:00"/>
    <d v="1899-12-30T01:00:00"/>
    <d v="1899-12-30T11:00:00"/>
    <d v="1899-12-30T12:15:00"/>
    <d v="1899-12-30T01:15:00"/>
    <s v="DCO"/>
    <s v="N/A"/>
  </r>
  <r>
    <n v="15443"/>
    <x v="113"/>
    <x v="26"/>
    <s v="LIFT IFTS 24-04 HUN"/>
    <s v="IFTS"/>
    <n v="63"/>
    <s v="ACS"/>
    <n v="1"/>
    <m/>
    <s v="X"/>
    <x v="5"/>
    <s v="NET"/>
    <s v="DECI_STD"/>
    <m/>
    <n v="15444"/>
    <s v="FMSC OACM01"/>
    <s v="12:30"/>
    <s v="13:30"/>
    <d v="1899-12-30T01:00:00"/>
    <d v="1899-12-30T12:30:00"/>
    <d v="1899-12-30T13:30:00"/>
    <d v="1899-12-30T01:00:00"/>
    <s v="DCO"/>
    <s v="N/A"/>
  </r>
  <r>
    <n v="15444"/>
    <x v="113"/>
    <x v="26"/>
    <s v="LIP 24-04 CAN"/>
    <s v="IFTS"/>
    <n v="50"/>
    <s v="ACS"/>
    <n v="12"/>
    <m/>
    <s v="X"/>
    <x v="0"/>
    <s v="NET"/>
    <s v="DECI_STD"/>
    <m/>
    <n v="15445"/>
    <s v="SD BFFNVG01"/>
    <s v="12:30"/>
    <s v="13:30"/>
    <d v="1899-12-30T01:00:00"/>
    <d v="1899-12-30T12:30:00"/>
    <d v="1899-12-30T13:30:00"/>
    <d v="1899-12-30T01:00:00"/>
    <s v="DCO"/>
    <s v="N/A"/>
  </r>
  <r>
    <n v="15445"/>
    <x v="113"/>
    <x v="26"/>
    <s v="LIFT 25-41"/>
    <s v="AMI"/>
    <n v="78"/>
    <s v="ACS"/>
    <n v="2"/>
    <s v="X"/>
    <m/>
    <x v="6"/>
    <s v="STDA"/>
    <s v="IF"/>
    <m/>
    <m/>
    <s v="SD IF01"/>
    <s v="12:30"/>
    <s v="13:30"/>
    <d v="1899-12-30T01:00:00"/>
    <d v="1899-12-30T12:30:00"/>
    <d v="1899-12-30T13:30:00"/>
    <d v="1899-12-30T01:00:00"/>
    <s v="DCO"/>
    <s v="N/A"/>
  </r>
  <r>
    <n v="15446"/>
    <x v="113"/>
    <x v="26"/>
    <s v="LIFT IFTS 24-04 SPA"/>
    <s v="IFTS"/>
    <n v="61"/>
    <s v="IFTS"/>
    <n v="23"/>
    <m/>
    <s v="X"/>
    <x v="5"/>
    <s v="NET"/>
    <s v="DECI_STD"/>
    <m/>
    <n v="15447"/>
    <s v="FMSC HACM02"/>
    <s v="14:00"/>
    <s v="15:00"/>
    <d v="1899-12-30T01:00:00"/>
    <d v="1899-12-30T14:00:00"/>
    <d v="1899-12-30T15:00:00"/>
    <d v="1899-12-30T01:00:00"/>
    <s v="DCO"/>
    <s v="N/A"/>
  </r>
  <r>
    <n v="15447"/>
    <x v="113"/>
    <x v="26"/>
    <s v="LIP 24-03 SWE"/>
    <s v="IFTS"/>
    <n v="48"/>
    <s v="ACS"/>
    <n v="9"/>
    <m/>
    <s v="X"/>
    <x v="0"/>
    <s v="NET"/>
    <s v="DECI_STD"/>
    <m/>
    <n v="15448"/>
    <s v="SD BFFNVG01"/>
    <s v="14:00"/>
    <s v="15:00"/>
    <d v="1899-12-30T01:00:00"/>
    <s v="14:00"/>
    <s v="15:00"/>
    <d v="1899-12-30T01:00:00"/>
    <s v="DCO"/>
    <s v="N/A"/>
  </r>
  <r>
    <n v="15448"/>
    <x v="113"/>
    <x v="26"/>
    <s v="LIFT 25-41"/>
    <s v="AMI"/>
    <n v="76"/>
    <s v="IFTS"/>
    <n v="22"/>
    <s v="X"/>
    <m/>
    <x v="6"/>
    <s v="STDA"/>
    <s v="DECI_STD"/>
    <m/>
    <m/>
    <s v="SD EMR03"/>
    <s v="14:00"/>
    <s v="15:00"/>
    <d v="1899-12-30T01:00:00"/>
    <s v="14:00"/>
    <d v="1899-12-30T14:50:00"/>
    <d v="1899-12-30T00:50:00"/>
    <s v="DCO"/>
    <s v="N/A"/>
  </r>
  <r>
    <n v="15449"/>
    <x v="113"/>
    <x v="26"/>
    <s v="LIFT IFTS 24-04 CAN"/>
    <s v="IFTS"/>
    <n v="54"/>
    <s v="ACS"/>
    <n v="12"/>
    <m/>
    <s v="X"/>
    <x v="5"/>
    <s v="NET"/>
    <s v="DECI_STD"/>
    <m/>
    <n v="15450"/>
    <s v="FMSC DBFM01"/>
    <s v="15:30"/>
    <s v="16:30"/>
    <d v="1899-12-30T01:00:00"/>
    <d v="1899-12-30T15:30:00"/>
    <d v="1899-12-30T16:30:00"/>
    <d v="1899-12-30T01:00:00"/>
    <s v="DCO"/>
    <s v="N/A"/>
  </r>
  <r>
    <n v="15450"/>
    <x v="113"/>
    <x v="26"/>
    <s v="LIFT IFTS 24-04 CAN"/>
    <s v="IFTS"/>
    <n v="52"/>
    <s v="ACS"/>
    <n v="10"/>
    <m/>
    <s v="X"/>
    <x v="0"/>
    <s v="NET"/>
    <s v="DECI_STD"/>
    <m/>
    <n v="15451"/>
    <s v="FMSC DBFM02"/>
    <s v="15:30"/>
    <s v="16:30"/>
    <d v="1899-12-30T01:00:00"/>
    <s v="15:30"/>
    <s v="16:30"/>
    <d v="1899-12-30T01:00:00"/>
    <s v="DCO"/>
    <s v="N/A"/>
  </r>
  <r>
    <n v="15451"/>
    <x v="113"/>
    <x v="26"/>
    <s v="LIFT IFTS 25-02 CAN"/>
    <s v="IFTS"/>
    <n v="75"/>
    <s v="ACS"/>
    <n v="5"/>
    <m/>
    <s v="X"/>
    <x v="6"/>
    <s v="STDA"/>
    <s v="DECI_STD"/>
    <m/>
    <m/>
    <s v="PT FAM01"/>
    <s v="15:30"/>
    <s v="16:30"/>
    <d v="1899-12-30T01:00:00"/>
    <s v="15:30"/>
    <s v="16:30"/>
    <d v="1899-12-30T01:00:00"/>
    <s v="DCO"/>
    <s v="N/A"/>
  </r>
  <r>
    <n v="15452"/>
    <x v="114"/>
    <x v="26"/>
    <s v="LIFT IFTS 24-03 SAUDI"/>
    <s v="IFTS"/>
    <n v="45"/>
    <s v="ACS"/>
    <n v="17"/>
    <m/>
    <s v="X"/>
    <x v="5"/>
    <s v="NET"/>
    <s v="BTAG_DECI"/>
    <m/>
    <n v="15453"/>
    <s v="NET BTAG01"/>
    <s v="08:00"/>
    <s v="09:00"/>
    <d v="1899-12-30T01:00:00"/>
    <s v="08:00"/>
    <s v="09:00"/>
    <d v="1899-12-30T01:00:00"/>
    <s v="DCO"/>
    <s v="N/A"/>
  </r>
  <r>
    <n v="15453"/>
    <x v="114"/>
    <x v="26"/>
    <s v="LIFT IFTS 24-03 SAUDI"/>
    <s v="IFTS"/>
    <n v="46"/>
    <s v="ACS"/>
    <n v="12"/>
    <m/>
    <s v="X"/>
    <x v="4"/>
    <s v="NET"/>
    <s v="BTAG_DECI"/>
    <m/>
    <n v="15452"/>
    <s v="NET BTAG02"/>
    <d v="1899-12-30T08:00:00"/>
    <d v="1899-12-30T09:00:00"/>
    <d v="1899-12-30T01:00:00"/>
    <d v="1899-12-30T08:00:00"/>
    <d v="1899-12-30T09:00:00"/>
    <d v="1899-12-30T01:00:00"/>
    <s v="DCO"/>
    <s v="N/A"/>
  </r>
  <r>
    <n v="15454"/>
    <x v="114"/>
    <x v="26"/>
    <s v="LIFT IFTS 24-04 CAN"/>
    <s v="IFTS"/>
    <n v="54"/>
    <s v="IFTS"/>
    <n v="22"/>
    <m/>
    <s v="X"/>
    <x v="0"/>
    <s v="NET"/>
    <s v="DECI_STD"/>
    <m/>
    <n v="15455"/>
    <s v="FMSC DBFM02"/>
    <s v="08:00"/>
    <s v="09:00"/>
    <d v="1899-12-30T01:00:00"/>
    <d v="1899-12-30T08:00:00"/>
    <d v="1899-12-30T09:00:00"/>
    <d v="1899-12-30T01:00:00"/>
    <s v="DCO"/>
    <s v="N/A"/>
  </r>
  <r>
    <n v="15455"/>
    <x v="114"/>
    <x v="26"/>
    <s v=" IFTS LIFT 24-03 QATAR"/>
    <s v="QATAR"/>
    <n v="57"/>
    <s v="ACS"/>
    <n v="13"/>
    <s v="X"/>
    <m/>
    <x v="6"/>
    <s v="STDA"/>
    <s v="BRV_R2R_STD"/>
    <m/>
    <m/>
    <s v="PT R2R01"/>
    <s v="08:00"/>
    <s v="09:00"/>
    <d v="1899-12-30T01:00:00"/>
    <d v="1899-12-30T08:00:00"/>
    <d v="1899-12-30T09:00:00"/>
    <d v="1899-12-30T01:00:00"/>
    <s v="DCO"/>
    <s v="N/A"/>
  </r>
  <r>
    <n v="15456"/>
    <x v="114"/>
    <x v="26"/>
    <s v="IFTS LIFT 24-01 QATAR"/>
    <s v="QATAR"/>
    <n v="40"/>
    <s v="IFTS"/>
    <n v="23"/>
    <s v="X"/>
    <m/>
    <x v="2"/>
    <s v="STDA"/>
    <s v="DECI_STD"/>
    <m/>
    <m/>
    <s v="PT FAM01"/>
    <s v="08:00"/>
    <s v="09:00"/>
    <d v="1899-12-30T01:00:00"/>
    <d v="1899-12-30T08:00:00"/>
    <d v="1899-12-30T09:00:00"/>
    <d v="1899-12-30T01:00:00"/>
    <s v="DCO"/>
    <s v="N/A"/>
  </r>
  <r>
    <n v="15457"/>
    <x v="114"/>
    <x v="26"/>
    <s v="LIFT IFTS 24-04 SPA"/>
    <s v="IFTS"/>
    <n v="60"/>
    <s v="ACS"/>
    <n v="1"/>
    <m/>
    <s v="X"/>
    <x v="5"/>
    <s v="NET"/>
    <s v="DECI_STD"/>
    <m/>
    <n v="15458"/>
    <s v="FMSC OACM01"/>
    <s v="09:30"/>
    <s v="10:30"/>
    <d v="1899-12-30T01:00:00"/>
    <s v="09:30"/>
    <d v="1899-12-30T10:25:00"/>
    <d v="1899-12-30T00:55:00"/>
    <s v="DCO"/>
    <s v="N/A"/>
  </r>
  <r>
    <n v="15458"/>
    <x v="114"/>
    <x v="26"/>
    <s v=" IFTS LIFT 24-03 QATAR"/>
    <s v="QATAR"/>
    <n v="61"/>
    <s v="ACS"/>
    <n v="14"/>
    <s v="X"/>
    <m/>
    <x v="0"/>
    <s v="NET"/>
    <s v="BTAG_DECI"/>
    <m/>
    <n v="15459"/>
    <s v="NET BTAG02"/>
    <s v="09:30"/>
    <s v="10:30"/>
    <d v="1899-12-30T01:00:00"/>
    <d v="1899-12-30T09:30:00"/>
    <d v="1899-12-30T10:30:00"/>
    <d v="1899-12-30T01:00:00"/>
    <s v="DCO"/>
    <s v="N/A"/>
  </r>
  <r>
    <n v="15459"/>
    <x v="114"/>
    <x v="26"/>
    <s v=" IFTS LIFT 24-03 QATAR"/>
    <s v="QATAR"/>
    <n v="56"/>
    <s v="ACS"/>
    <n v="2"/>
    <s v="X"/>
    <m/>
    <x v="1"/>
    <s v="NET"/>
    <s v="BTAG_DECI"/>
    <m/>
    <n v="15458"/>
    <s v="NET BTAG02"/>
    <d v="1899-12-30T09:30:00"/>
    <d v="1899-12-30T10:30:00"/>
    <d v="1899-12-30T01:00:00"/>
    <d v="1899-12-30T09:30:00"/>
    <d v="1899-12-30T10:30:00"/>
    <d v="1899-12-30T01:00:00"/>
    <s v="DCO"/>
    <s v="N/A"/>
  </r>
  <r>
    <n v="15460"/>
    <x v="114"/>
    <x v="26"/>
    <s v="LIFT IFTS 24-04 CAN"/>
    <s v="IFTS"/>
    <n v="51"/>
    <s v="IFTS"/>
    <n v="22"/>
    <m/>
    <s v="X"/>
    <x v="5"/>
    <s v="NET"/>
    <s v="DECI_STD"/>
    <m/>
    <n v="15461"/>
    <s v="FMSC DBFM01"/>
    <s v="11:00"/>
    <s v="12:00"/>
    <d v="1899-12-30T01:00:00"/>
    <s v="11:00"/>
    <d v="1899-12-30T11:50:00"/>
    <d v="1899-12-30T00:50:00"/>
    <s v="DCO"/>
    <s v="N/A"/>
  </r>
  <r>
    <n v="15461"/>
    <x v="114"/>
    <x v="26"/>
    <s v="LIFT IFTS 24-04 SPA"/>
    <s v="IFTS"/>
    <n v="59"/>
    <s v="ACS"/>
    <n v="17"/>
    <m/>
    <s v="X"/>
    <x v="0"/>
    <s v="NET"/>
    <s v="DECI_STD"/>
    <m/>
    <n v="15462"/>
    <s v="FMSC HACM02"/>
    <s v="11:00"/>
    <s v="12:00"/>
    <d v="1899-12-30T01:00:00"/>
    <d v="1899-12-30T11:00:00"/>
    <d v="1899-12-30T12:00:00"/>
    <d v="1899-12-30T01:00:00"/>
    <s v="DCO"/>
    <s v="N/A"/>
  </r>
  <r>
    <n v="15462"/>
    <x v="114"/>
    <x v="26"/>
    <s v="LIFT 25-41"/>
    <s v="AMI"/>
    <n v="78"/>
    <s v="ACS"/>
    <n v="13"/>
    <s v="X"/>
    <m/>
    <x v="6"/>
    <s v="STDA"/>
    <s v="IF"/>
    <m/>
    <m/>
    <s v="SD IF02"/>
    <s v="11:00"/>
    <s v="12:00"/>
    <d v="1899-12-30T01:00:00"/>
    <d v="1899-12-30T11:00:00"/>
    <d v="1899-12-30T12:00:00"/>
    <d v="1899-12-30T01:00:00"/>
    <s v="DCO"/>
    <s v="N/A"/>
  </r>
  <r>
    <n v="15463"/>
    <x v="114"/>
    <x v="26"/>
    <s v="IFTS LIFT 24-01 QATAR"/>
    <s v="QATAR"/>
    <n v="47"/>
    <s v="IFTS"/>
    <n v="23"/>
    <s v="X"/>
    <m/>
    <x v="2"/>
    <s v="STDA"/>
    <s v="DECI_STD"/>
    <m/>
    <m/>
    <s v="PT FAM01"/>
    <s v="11:00"/>
    <s v="12:00"/>
    <d v="1899-12-30T01:00:00"/>
    <d v="1899-12-30T11:00:00"/>
    <d v="1899-12-30T12:00:00"/>
    <d v="1899-12-30T01:00:00"/>
    <s v="DCO"/>
    <s v="N/A"/>
  </r>
  <r>
    <n v="15464"/>
    <x v="114"/>
    <x v="26"/>
    <s v="LIFT IFTS 25-01 SGP"/>
    <s v="IFTS"/>
    <n v="69"/>
    <s v="ACS"/>
    <n v="1"/>
    <m/>
    <s v="X"/>
    <x v="5"/>
    <s v="NET"/>
    <s v="DECI_PGM"/>
    <m/>
    <n v="15465"/>
    <s v="NET PGM02"/>
    <s v="12:30"/>
    <s v="13:30"/>
    <d v="1899-12-30T01:00:00"/>
    <d v="1899-12-30T12:20:00"/>
    <d v="1899-12-30T13:20:00"/>
    <d v="1899-12-30T01:00:00"/>
    <s v="DCO"/>
    <s v="N/A"/>
  </r>
  <r>
    <n v="15465"/>
    <x v="114"/>
    <x v="26"/>
    <s v="LIFT IFTS 25-01 SGP"/>
    <s v="IFTS"/>
    <n v="68"/>
    <s v="ACS"/>
    <n v="14"/>
    <m/>
    <s v="X"/>
    <x v="4"/>
    <s v="NET"/>
    <s v="DECI_PGM"/>
    <m/>
    <n v="15464"/>
    <s v="NET PGM02"/>
    <d v="1899-12-30T12:30:00"/>
    <d v="1899-12-30T13:30:00"/>
    <d v="1899-12-30T01:00:00"/>
    <d v="1899-12-30T12:20:00"/>
    <d v="1899-12-30T13:20:00"/>
    <d v="1899-12-30T01:00:00"/>
    <s v="DCO"/>
    <s v="N/A"/>
  </r>
  <r>
    <n v="15466"/>
    <x v="114"/>
    <x v="26"/>
    <s v="LIFT IFTS 24-04 HUN"/>
    <s v="IFTS"/>
    <n v="62"/>
    <s v="ACS"/>
    <n v="2"/>
    <m/>
    <s v="X"/>
    <x v="0"/>
    <s v="NET"/>
    <s v="DECI_STD"/>
    <m/>
    <n v="15467"/>
    <s v="FMSC OACM02"/>
    <s v="12:30"/>
    <s v="13:30"/>
    <d v="1899-12-30T01:00:00"/>
    <d v="1899-12-30T12:30:00"/>
    <d v="1899-12-30T13:30:00"/>
    <d v="1899-12-30T01:00:00"/>
    <s v="DCO"/>
    <s v="N/A"/>
  </r>
  <r>
    <n v="15467"/>
    <x v="114"/>
    <x v="26"/>
    <s v=" IFTS LIFT 24-03 QATAR"/>
    <s v="QATAR"/>
    <n v="57"/>
    <s v="IFTS"/>
    <n v="9"/>
    <s v="X"/>
    <m/>
    <x v="6"/>
    <s v="STDA"/>
    <s v="BRV_R2R_STD"/>
    <m/>
    <m/>
    <s v="PT R2R02"/>
    <s v="12:30"/>
    <s v="13:30"/>
    <d v="1899-12-30T01:00:00"/>
    <d v="1899-12-30T12:30:00"/>
    <d v="1899-12-30T13:30:00"/>
    <d v="1899-12-30T01:00:00"/>
    <s v="DCO"/>
    <s v="N/A"/>
  </r>
  <r>
    <n v="15468"/>
    <x v="114"/>
    <x v="26"/>
    <s v="LIFT IFTS 24-04 JPN"/>
    <s v="IFTS"/>
    <n v="57"/>
    <s v="IFTS"/>
    <n v="23"/>
    <m/>
    <s v="X"/>
    <x v="5"/>
    <s v="NET"/>
    <s v="DECI_STD"/>
    <m/>
    <n v="15469"/>
    <s v="FMSC DBFM01"/>
    <s v="14:00"/>
    <s v="15:00"/>
    <d v="1899-12-30T01:00:00"/>
    <d v="1899-12-30T14:00:00"/>
    <d v="1899-12-30T15:00:00"/>
    <d v="1899-12-30T01:00:00"/>
    <s v="DCO"/>
    <s v="N/A"/>
  </r>
  <r>
    <n v="15469"/>
    <x v="114"/>
    <x v="26"/>
    <s v="LIFT IFTS 24-04 CAN"/>
    <s v="IFTS"/>
    <n v="53"/>
    <s v="IFTS"/>
    <n v="9"/>
    <m/>
    <s v="X"/>
    <x v="5"/>
    <s v="NET"/>
    <s v="DECI_STD"/>
    <m/>
    <n v="15470"/>
    <s v="FMSC DBFM01"/>
    <s v="15:30"/>
    <s v="16:30"/>
    <d v="1899-12-30T01:00:00"/>
    <d v="1899-12-30T15:45:00"/>
    <d v="1899-12-30T16:30:00"/>
    <d v="1899-12-30T00:45:00"/>
    <s v="DCO"/>
    <s v="N/A"/>
  </r>
  <r>
    <n v="15470"/>
    <x v="114"/>
    <x v="26"/>
    <s v="LIFT IFTS 24-03 SAUDI"/>
    <s v="IFTS"/>
    <n v="47"/>
    <s v="ACS"/>
    <n v="14"/>
    <m/>
    <s v="X"/>
    <x v="0"/>
    <s v="NET"/>
    <s v="BTAG_DECI"/>
    <m/>
    <n v="15471"/>
    <s v="NET BTAG02"/>
    <s v="15:30"/>
    <s v="16:30"/>
    <d v="1899-12-30T01:00:00"/>
    <d v="1899-12-30T15:30:00"/>
    <d v="1899-12-30T16:20:00"/>
    <d v="1899-12-30T00:50:00"/>
    <s v="DCO"/>
    <s v="N/A"/>
  </r>
  <r>
    <n v="15471"/>
    <x v="114"/>
    <x v="26"/>
    <s v="LIFT IFTS 24-03 SAUDI"/>
    <s v="IFTS"/>
    <n v="45"/>
    <s v="ACS"/>
    <n v="1"/>
    <m/>
    <s v="X"/>
    <x v="1"/>
    <s v="NET"/>
    <s v="BTAG_DECI"/>
    <m/>
    <n v="15470"/>
    <s v="NET BTAG02"/>
    <d v="1899-12-30T15:30:00"/>
    <d v="1899-12-30T16:30:00"/>
    <d v="1899-12-30T01:00:00"/>
    <d v="1899-12-30T15:30:00"/>
    <d v="1899-12-30T16:20:00"/>
    <d v="1899-12-30T00:50:00"/>
    <s v="DCO"/>
    <s v="N/A"/>
  </r>
  <r>
    <n v="15472"/>
    <x v="114"/>
    <x v="26"/>
    <s v="LIFT IFTS QATAR 25-01"/>
    <s v="QATAR"/>
    <n v="66"/>
    <s v="ACS"/>
    <n v="2"/>
    <m/>
    <s v="X"/>
    <x v="6"/>
    <s v="STDA"/>
    <s v="DECI_STD"/>
    <m/>
    <m/>
    <s v="PT FAM01"/>
    <s v="15:30"/>
    <s v="16:30"/>
    <d v="1899-12-30T01:00:00"/>
    <d v="1899-12-30T15:30:00"/>
    <d v="1899-12-30T16:30:00"/>
    <d v="1899-12-30T01:00:00"/>
    <s v="DCO"/>
    <s v="N/A"/>
  </r>
  <r>
    <n v="15473"/>
    <x v="114"/>
    <x v="26"/>
    <s v="LIFT IFTS QATAR 25-01"/>
    <s v="QATAR"/>
    <n v="68"/>
    <s v="IFTS"/>
    <n v="5"/>
    <m/>
    <s v="X"/>
    <x v="6"/>
    <s v="STDA"/>
    <s v="DECI_STD"/>
    <m/>
    <m/>
    <s v="PT FAM01"/>
    <d v="1899-12-30T09:30:00"/>
    <d v="1899-12-30T10:30:00"/>
    <d v="1899-12-30T01:00:00"/>
    <d v="1899-12-30T09:30:00"/>
    <d v="1899-12-30T10:30:00"/>
    <d v="1899-12-30T01:00:00"/>
    <s v="DCO"/>
    <s v="N/A"/>
  </r>
  <r>
    <n v="15474"/>
    <x v="114"/>
    <x v="26"/>
    <s v="LIFT IFTS 25-02 UK"/>
    <s v="IFTS"/>
    <n v="81"/>
    <s v="IFTS"/>
    <n v="5"/>
    <m/>
    <s v="X"/>
    <x v="2"/>
    <s v="STDA"/>
    <s v="DECI_STD"/>
    <m/>
    <m/>
    <s v="PT FAM01"/>
    <d v="1899-12-30T12:30:00"/>
    <d v="1899-12-30T13:30:00"/>
    <d v="1899-12-30T01:00:00"/>
    <d v="1899-12-30T12:30:00"/>
    <d v="1899-12-30T13:30:00"/>
    <d v="1899-12-30T01:00:00"/>
    <s v="DCO"/>
    <s v="N/A"/>
  </r>
  <r>
    <n v="15475"/>
    <x v="115"/>
    <x v="26"/>
    <s v="LIFT IFTS 24-05 AUT"/>
    <s v="IFTS"/>
    <n v="65"/>
    <s v="ACS"/>
    <n v="17"/>
    <m/>
    <s v="X"/>
    <x v="5"/>
    <s v="NET"/>
    <s v="LOW LEVEL"/>
    <m/>
    <n v="15476"/>
    <s v="NET TLL01"/>
    <s v="07:00"/>
    <s v="08:00"/>
    <d v="1899-12-30T01:00:00"/>
    <s v="07:00"/>
    <s v="08:00"/>
    <d v="1899-12-30T01:00:00"/>
    <s v="DCO"/>
    <s v="N/A"/>
  </r>
  <r>
    <n v="15476"/>
    <x v="115"/>
    <x v="26"/>
    <s v="LIFT IFTS 24-05 AUT"/>
    <s v="IFTS"/>
    <n v="64"/>
    <s v="ACS"/>
    <n v="12"/>
    <m/>
    <s v="X"/>
    <x v="4"/>
    <s v="NET"/>
    <s v="LOW LEVEL"/>
    <m/>
    <n v="15475"/>
    <s v="NET TLL02"/>
    <d v="1899-12-30T07:00:00"/>
    <d v="1899-12-30T08:00:00"/>
    <d v="1899-12-30T01:00:00"/>
    <d v="1899-12-30T07:00:00"/>
    <d v="1899-12-30T08:00:00"/>
    <d v="1899-12-30T01:00:00"/>
    <s v="DCO"/>
    <s v="N/A"/>
  </r>
  <r>
    <n v="15477"/>
    <x v="115"/>
    <x v="26"/>
    <s v="LIFT IFTS 24-04 SPA"/>
    <s v="IFTS"/>
    <n v="60"/>
    <s v="IFTS"/>
    <n v="22"/>
    <m/>
    <s v="X"/>
    <x v="0"/>
    <s v="NET"/>
    <s v="DECI_STD"/>
    <m/>
    <n v="15478"/>
    <s v="FMSC OACM02"/>
    <s v="07:00"/>
    <s v="08:00"/>
    <d v="1899-12-30T01:00:00"/>
    <d v="1899-12-30T07:00:00"/>
    <d v="1899-12-30T08:15:00"/>
    <d v="1899-12-30T01:15:00"/>
    <s v="DCO"/>
    <s v="N/A"/>
  </r>
  <r>
    <n v="15478"/>
    <x v="115"/>
    <x v="26"/>
    <s v="LIFT IFTS 24-04 CAN"/>
    <s v="IFTS"/>
    <n v="53"/>
    <s v="ACS"/>
    <n v="1"/>
    <m/>
    <s v="X"/>
    <x v="5"/>
    <s v="NET"/>
    <s v="DECI_STD"/>
    <m/>
    <n v="15479"/>
    <s v="FMSC DBFM02"/>
    <s v="08:30"/>
    <s v="09:30"/>
    <d v="1899-12-30T01:00:00"/>
    <s v="08:30"/>
    <d v="1899-12-30T09:20:00"/>
    <d v="1899-12-30T00:50:00"/>
    <s v="DCO"/>
    <s v="N/A"/>
  </r>
  <r>
    <n v="15479"/>
    <x v="115"/>
    <x v="26"/>
    <s v="LIFT IFTS 24-04 HUN"/>
    <s v="IFTS"/>
    <n v="63"/>
    <s v="IFTS"/>
    <n v="9"/>
    <s v="X"/>
    <m/>
    <x v="0"/>
    <s v="NET"/>
    <s v="DCA"/>
    <m/>
    <n v="15480"/>
    <s v="FMSC OACM02 CPL01"/>
    <s v="08:30"/>
    <s v="09:30"/>
    <d v="1899-12-30T01:00:00"/>
    <d v="1899-12-30T08:30:00"/>
    <d v="1899-12-30T09:10:00"/>
    <d v="1899-12-30T00:40:00"/>
    <s v="DCO"/>
    <s v="N/A"/>
  </r>
  <r>
    <n v="15480"/>
    <x v="115"/>
    <x v="26"/>
    <s v="LIFT 25-41"/>
    <s v="AMI"/>
    <n v="78"/>
    <s v="ACS"/>
    <n v="10"/>
    <s v="X"/>
    <m/>
    <x v="6"/>
    <s v="STDA"/>
    <s v="DECI_STD"/>
    <m/>
    <m/>
    <s v="SD CF03"/>
    <s v="08:30"/>
    <s v="09:30"/>
    <d v="1899-12-30T01:00:00"/>
    <d v="1899-12-30T08:30:00"/>
    <d v="1899-12-30T09:30:00"/>
    <d v="1899-12-30T01:00:00"/>
    <s v="DCO"/>
    <s v="N/A"/>
  </r>
  <r>
    <n v="15481"/>
    <x v="115"/>
    <x v="26"/>
    <s v="LIFT IFTS QATAR 25-01"/>
    <s v="QATAR"/>
    <n v="63"/>
    <s v="ACS"/>
    <n v="2"/>
    <m/>
    <s v="X"/>
    <x v="2"/>
    <s v="STDA"/>
    <s v="DECI_STD"/>
    <m/>
    <m/>
    <s v="PT FAM01"/>
    <s v="08:30"/>
    <s v="09:30"/>
    <d v="1899-12-30T01:00:00"/>
    <d v="1899-12-30T08:30:00"/>
    <d v="1899-12-30T09:30:00"/>
    <d v="1899-12-30T01:00:00"/>
    <s v="DCO"/>
    <s v="N/A"/>
  </r>
  <r>
    <n v="15482"/>
    <x v="115"/>
    <x v="26"/>
    <s v="LIFT IFTS 24-04 CAN"/>
    <s v="IFTS"/>
    <n v="51"/>
    <s v="ACS"/>
    <n v="12"/>
    <m/>
    <s v="X"/>
    <x v="5"/>
    <s v="NET"/>
    <s v="DECI_STD"/>
    <m/>
    <n v="15483"/>
    <s v="FMSC DBFM02"/>
    <s v="10:00"/>
    <s v="11:00"/>
    <d v="1899-12-30T01:00:00"/>
    <d v="1899-12-30T10:00:00"/>
    <d v="1899-12-30T11:00:00"/>
    <d v="1899-12-30T01:00:00"/>
    <s v="DCO"/>
    <s v="N/A"/>
  </r>
  <r>
    <n v="15483"/>
    <x v="115"/>
    <x v="26"/>
    <s v="LIFT IFTS 24-04 JPN"/>
    <s v="IFTS"/>
    <n v="55"/>
    <s v="IFTS"/>
    <n v="22"/>
    <m/>
    <s v="X"/>
    <x v="0"/>
    <s v="NET"/>
    <s v="DECI_STD"/>
    <m/>
    <n v="15484"/>
    <s v="FMSC DBFM01"/>
    <s v="10:00"/>
    <s v="11:00"/>
    <d v="1899-12-30T01:00:00"/>
    <d v="1899-12-30T10:00:00"/>
    <d v="1899-12-30T10:55:00"/>
    <d v="1899-12-30T00:55:00"/>
    <s v="DCO"/>
    <s v="N/A"/>
  </r>
  <r>
    <n v="15484"/>
    <x v="115"/>
    <x v="26"/>
    <s v="LIFT IFTS 25-02 CAN"/>
    <s v="IFTS"/>
    <n v="72"/>
    <s v="ACS"/>
    <n v="13"/>
    <m/>
    <s v="X"/>
    <x v="6"/>
    <s v="STDA"/>
    <s v="DECI_STD"/>
    <m/>
    <m/>
    <s v="PT FAM01"/>
    <s v="10:00"/>
    <s v="11:00"/>
    <d v="1899-12-30T01:00:00"/>
    <d v="1899-12-30T10:00:00"/>
    <d v="1899-12-30T11:00:00"/>
    <d v="1899-12-30T01:00:00"/>
    <s v="DCO"/>
    <s v="N/A"/>
  </r>
  <r>
    <n v="15485"/>
    <x v="115"/>
    <x v="26"/>
    <s v="LIP 24-04 CAN"/>
    <s v="IFTS"/>
    <n v="50"/>
    <s v="IFTS"/>
    <n v="9"/>
    <m/>
    <s v="X"/>
    <x v="5"/>
    <s v="NET"/>
    <s v="CAS"/>
    <m/>
    <n v="15486"/>
    <s v="SD CASP01"/>
    <s v="11:30"/>
    <s v="12:30"/>
    <d v="1899-12-30T01:00:00"/>
    <d v="1899-12-30T11:25:00"/>
    <d v="1899-12-30T12:25:00"/>
    <d v="1899-12-30T01:00:00"/>
    <s v="DCO"/>
    <s v="N/A"/>
  </r>
  <r>
    <n v="15486"/>
    <x v="115"/>
    <x v="26"/>
    <s v="IFTS LIFT 24-03 QATAR"/>
    <s v="QATAR"/>
    <n v="58"/>
    <s v="ACS"/>
    <n v="1"/>
    <s v="X"/>
    <m/>
    <x v="0"/>
    <s v="NET"/>
    <s v="BTAG_DECI"/>
    <m/>
    <n v="15487"/>
    <s v="NET BTAG01"/>
    <d v="1899-12-30T11:30:00"/>
    <d v="1899-12-30T12:30:00"/>
    <d v="1899-12-30T01:00:00"/>
    <d v="1899-12-30T11:20:00"/>
    <d v="1899-12-30T12:20:00"/>
    <d v="1899-12-30T01:00:00"/>
    <s v="DCO"/>
    <s v="N/A"/>
  </r>
  <r>
    <n v="15487"/>
    <x v="115"/>
    <x v="26"/>
    <s v=" IFTS LIFT 24-03 QATAR"/>
    <s v="QATAR"/>
    <n v="57"/>
    <s v="ACS"/>
    <n v="2"/>
    <s v="X"/>
    <m/>
    <x v="1"/>
    <s v="NET"/>
    <s v="BTAG_DECI"/>
    <m/>
    <n v="15486"/>
    <s v="NET BTAG01"/>
    <s v="11:30"/>
    <s v="12:30"/>
    <d v="1899-12-30T01:00:00"/>
    <d v="1899-12-30T11:20:00"/>
    <d v="1899-12-30T12:20:00"/>
    <d v="1899-12-30T01:00:00"/>
    <s v="DCO"/>
    <s v="N/A"/>
  </r>
  <r>
    <n v="15488"/>
    <x v="115"/>
    <x v="26"/>
    <s v="LIFT IFTS 25-01 HUN"/>
    <s v="IFTS"/>
    <n v="70"/>
    <s v="ACS"/>
    <n v="10"/>
    <m/>
    <s v="X"/>
    <x v="2"/>
    <s v="NET"/>
    <s v="LOW LEVEL"/>
    <m/>
    <n v="15489"/>
    <s v="NET TLL03"/>
    <s v="11:30"/>
    <s v="12:30"/>
    <d v="1899-12-30T01:00:00"/>
    <d v="1899-12-30T11:30:00"/>
    <d v="1899-12-30T12:30:00"/>
    <d v="1899-12-30T01:00:00"/>
    <s v="DCO"/>
    <s v="N/A"/>
  </r>
  <r>
    <n v="15489"/>
    <x v="115"/>
    <x v="26"/>
    <s v="LIFT IFTS 25-01 HUN"/>
    <s v="IFTS"/>
    <n v="71"/>
    <s v="ACS"/>
    <n v="5"/>
    <m/>
    <s v="X"/>
    <x v="3"/>
    <s v="NET"/>
    <s v="LOW LEVEL"/>
    <m/>
    <n v="15488"/>
    <s v="NET TLL03"/>
    <d v="1899-12-30T11:30:00"/>
    <d v="1899-12-30T12:30:00"/>
    <d v="1899-12-30T01:00:00"/>
    <d v="1899-12-30T11:30:00"/>
    <d v="1899-12-30T12:30:00"/>
    <d v="1899-12-30T01:00:00"/>
    <s v="DCO"/>
    <s v="N/A"/>
  </r>
  <r>
    <n v="15490"/>
    <x v="116"/>
    <x v="21"/>
    <s v=" IFTS LIFT 24-03 QATAR"/>
    <s v="QATAR"/>
    <n v="57"/>
    <s v="ACS"/>
    <n v="5"/>
    <s v="X"/>
    <m/>
    <x v="5"/>
    <s v="NET"/>
    <s v="BTAG_DECI"/>
    <m/>
    <n v="15491"/>
    <s v="NET BTAG02"/>
    <s v="08:00"/>
    <s v="09:00"/>
    <d v="1899-12-30T01:00:00"/>
    <s v="08:00"/>
    <s v="09:00"/>
    <d v="1899-12-30T01:00:00"/>
    <s v="DCO"/>
    <s v="N/A"/>
  </r>
  <r>
    <n v="15491"/>
    <x v="116"/>
    <x v="21"/>
    <s v="IFTS LIFT 24-03 QATAR"/>
    <s v="QATAR"/>
    <n v="58"/>
    <s v="ACS"/>
    <n v="13"/>
    <s v="X"/>
    <m/>
    <x v="4"/>
    <s v="NET"/>
    <s v="BTAG_DECI"/>
    <m/>
    <n v="15490"/>
    <s v="NET BTAG02"/>
    <d v="1899-12-30T08:00:00"/>
    <d v="1899-12-30T09:00:00"/>
    <d v="1899-12-30T01:00:00"/>
    <s v="08:00"/>
    <s v="09:00"/>
    <d v="1899-12-30T01:00:00"/>
    <s v="SDC"/>
    <s v="N/A"/>
  </r>
  <r>
    <n v="15492"/>
    <x v="116"/>
    <x v="21"/>
    <s v="LIFT 24-45 ITA"/>
    <s v="AMI"/>
    <n v="34"/>
    <s v="ACS"/>
    <n v="12"/>
    <s v="X"/>
    <m/>
    <x v="0"/>
    <s v="STDA"/>
    <s v="DECI_STD"/>
    <m/>
    <m/>
    <s v="SD NVG01"/>
    <s v="08:00"/>
    <s v="09:00"/>
    <d v="1899-12-30T01:00:00"/>
    <d v="1899-12-30T08:00:00"/>
    <d v="1899-12-30T09:00:00"/>
    <d v="1899-12-30T01:00:00"/>
    <s v="DCO"/>
    <s v="N/A"/>
  </r>
  <r>
    <n v="15493"/>
    <x v="116"/>
    <x v="21"/>
    <s v="LIFT 25-41"/>
    <s v="AMI"/>
    <n v="77"/>
    <s v="IFTS"/>
    <n v="9"/>
    <s v="X"/>
    <m/>
    <x v="1"/>
    <s v="STDA"/>
    <s v="IF"/>
    <m/>
    <m/>
    <s v="SD IF02"/>
    <s v="08:00"/>
    <s v="09:00"/>
    <d v="1899-12-30T01:00:00"/>
    <d v="1899-12-30T08:00:00"/>
    <d v="1899-12-30T09:00:00"/>
    <d v="1899-12-30T01:00:00"/>
    <s v="DCO"/>
    <s v="N/A"/>
  </r>
  <r>
    <n v="15494"/>
    <x v="116"/>
    <x v="21"/>
    <s v=" IFTS LIFT 24-03 QATAR"/>
    <s v="QATAR"/>
    <n v="56"/>
    <s v="ACS"/>
    <n v="14"/>
    <s v="X"/>
    <m/>
    <x v="6"/>
    <s v="STDA"/>
    <s v="BRV_R2R_STD"/>
    <m/>
    <m/>
    <s v="PT R2R01"/>
    <s v="08:00"/>
    <s v="09:00"/>
    <d v="1899-12-30T01:00:00"/>
    <d v="1899-12-30T08:00:00"/>
    <d v="1899-12-30T09:00:00"/>
    <d v="1899-12-30T01:00:00"/>
    <s v="DCO"/>
    <s v="N/A"/>
  </r>
  <r>
    <n v="15495"/>
    <x v="116"/>
    <x v="21"/>
    <s v=" IFTS LIFT 24-03 QATAR"/>
    <s v="QATAR"/>
    <n v="61"/>
    <s v="ACS"/>
    <n v="10"/>
    <s v="X"/>
    <m/>
    <x v="2"/>
    <s v="STDA"/>
    <s v="BRV_R2R_STD"/>
    <m/>
    <m/>
    <s v="PT R2R01"/>
    <s v="08:00"/>
    <s v="09:00"/>
    <d v="1899-12-30T01:00:00"/>
    <d v="1899-12-30T08:00:00"/>
    <d v="1899-12-30T09:00:00"/>
    <d v="1899-12-30T01:00:00"/>
    <s v="DCO"/>
    <s v="N/A"/>
  </r>
  <r>
    <n v="15496"/>
    <x v="116"/>
    <x v="21"/>
    <s v="LIFT IFTS 24-05 AUT"/>
    <s v="IFTS"/>
    <n v="64"/>
    <s v="IFTS"/>
    <n v="22"/>
    <m/>
    <s v="X"/>
    <x v="5"/>
    <s v="NET"/>
    <s v="DECI_STD"/>
    <m/>
    <n v="15497"/>
    <s v="FMSC HBFM01"/>
    <s v="09:30"/>
    <s v="10:30"/>
    <d v="1899-12-30T01:00:00"/>
    <s v="09:30"/>
    <s v="10:30"/>
    <d v="1899-12-30T01:00:00"/>
    <s v="DCO"/>
    <s v="N/A"/>
  </r>
  <r>
    <n v="15497"/>
    <x v="116"/>
    <x v="21"/>
    <s v="LIFT IFTS 24-04 CAN"/>
    <s v="IFTS"/>
    <n v="51"/>
    <s v="ACS"/>
    <n v="32"/>
    <m/>
    <s v="X"/>
    <x v="0"/>
    <s v="NET"/>
    <s v="DECI_STD"/>
    <m/>
    <n v="15498"/>
    <s v="FMSC HBFM01"/>
    <s v="09:30"/>
    <s v="10:30"/>
    <d v="1899-12-30T01:00:00"/>
    <d v="1899-12-30T09:30:00"/>
    <d v="1899-12-30T10:30:00"/>
    <d v="1899-12-30T01:00:00"/>
    <s v="DCO"/>
    <s v="N/A"/>
  </r>
  <r>
    <n v="15498"/>
    <x v="116"/>
    <x v="21"/>
    <s v="LIFT IFTS 24-05 GER"/>
    <s v="IFTS"/>
    <n v="66"/>
    <s v="ACS"/>
    <n v="17"/>
    <m/>
    <s v="X"/>
    <x v="2"/>
    <s v="NET"/>
    <s v="DECI_PGM"/>
    <m/>
    <n v="15499"/>
    <s v="NET PGM01"/>
    <s v="09:30"/>
    <s v="10:30"/>
    <d v="1899-12-30T01:00:00"/>
    <d v="1899-12-30T09:30:00"/>
    <d v="1899-12-30T10:30:00"/>
    <d v="1899-12-30T01:00:00"/>
    <s v="DCO"/>
    <s v="N/A"/>
  </r>
  <r>
    <n v="15499"/>
    <x v="116"/>
    <x v="21"/>
    <s v="LIFT IFTS 24-05 GER"/>
    <s v="IFTS"/>
    <n v="67"/>
    <s v="IFTS"/>
    <n v="23"/>
    <m/>
    <s v="X"/>
    <x v="3"/>
    <s v="NET"/>
    <s v="DECI_PGM"/>
    <m/>
    <n v="15498"/>
    <s v="NET PGM01"/>
    <d v="1899-12-30T09:30:00"/>
    <d v="1899-12-30T10:30:00"/>
    <d v="1899-12-30T01:00:00"/>
    <d v="1899-12-30T09:30:00"/>
    <d v="1899-12-30T10:30:00"/>
    <d v="1899-12-30T01:00:00"/>
    <s v="DCO"/>
    <s v="N/A"/>
  </r>
  <r>
    <n v="15500"/>
    <x v="116"/>
    <x v="21"/>
    <s v="LIFT IFTS 24-05 AUT"/>
    <s v="IFTS"/>
    <n v="65"/>
    <s v="ACS"/>
    <n v="2"/>
    <m/>
    <s v="X"/>
    <x v="5"/>
    <s v="NET"/>
    <s v="DECI_STD"/>
    <m/>
    <n v="15501"/>
    <s v="FMSC HBFM01"/>
    <s v="11:00"/>
    <s v="12:00"/>
    <d v="1899-12-30T01:00:00"/>
    <s v="11:00"/>
    <s v="12:00"/>
    <d v="1899-12-30T01:00:00"/>
    <s v="DCO"/>
    <s v="N/A"/>
  </r>
  <r>
    <n v="15501"/>
    <x v="116"/>
    <x v="21"/>
    <s v="LIFT IFTS 24-04 CAN"/>
    <s v="IFTS"/>
    <n v="53"/>
    <s v="ACS"/>
    <n v="12"/>
    <m/>
    <s v="X"/>
    <x v="0"/>
    <s v="NET"/>
    <s v="DECI_STD"/>
    <m/>
    <n v="15502"/>
    <s v="FMSC HBFM01"/>
    <s v="11:00"/>
    <s v="12:00"/>
    <d v="1899-12-30T01:00:00"/>
    <d v="1899-12-30T11:00:00"/>
    <d v="1899-12-30T12:00:00"/>
    <d v="1899-12-30T01:00:00"/>
    <s v="DCO"/>
    <s v="N/A"/>
  </r>
  <r>
    <n v="15502"/>
    <x v="116"/>
    <x v="21"/>
    <s v="LIFT IFTS QATAR 25-01"/>
    <s v="QATAR"/>
    <n v="65"/>
    <s v="IFTS"/>
    <n v="9"/>
    <m/>
    <s v="X"/>
    <x v="6"/>
    <s v="STDA"/>
    <s v="DECI_STD"/>
    <m/>
    <m/>
    <s v="PT FAM01"/>
    <s v="11:00"/>
    <s v="12:00"/>
    <d v="1899-12-30T01:00:00"/>
    <d v="1899-12-30T11:00:00"/>
    <d v="1899-12-30T12:00:00"/>
    <d v="1899-12-30T01:00:00"/>
    <s v="DCO"/>
    <s v="N/A"/>
  </r>
  <r>
    <n v="15503"/>
    <x v="116"/>
    <x v="21"/>
    <s v="LIFT IFTS QATAR 25-01"/>
    <s v="QATAR"/>
    <n v="68"/>
    <s v="ACS"/>
    <n v="10"/>
    <m/>
    <s v="X"/>
    <x v="2"/>
    <s v="STDA"/>
    <s v="DECI_STD"/>
    <m/>
    <m/>
    <s v="PT FAM02"/>
    <s v="11:00"/>
    <s v="12:00"/>
    <d v="1899-12-30T01:00:00"/>
    <d v="1899-12-30T11:00:00"/>
    <d v="1899-12-30T12:00:00"/>
    <d v="1899-12-30T01:00:00"/>
    <s v="DCO"/>
    <s v="N/A"/>
  </r>
  <r>
    <n v="15504"/>
    <x v="116"/>
    <x v="21"/>
    <s v="LIFT IFTS 24-04 SPA"/>
    <s v="IFTS"/>
    <n v="60"/>
    <s v="ACS"/>
    <n v="9"/>
    <m/>
    <s v="X"/>
    <x v="5"/>
    <s v="NET"/>
    <s v="DECI_STD"/>
    <m/>
    <n v="15505"/>
    <s v="FMSC HACM01"/>
    <s v="12:30"/>
    <s v="13:30"/>
    <d v="1899-12-30T01:00:00"/>
    <s v="12:30"/>
    <s v="13:30"/>
    <d v="1899-12-30T01:00:00"/>
    <s v="DCO"/>
    <s v="N/A"/>
  </r>
  <r>
    <n v="15505"/>
    <x v="116"/>
    <x v="21"/>
    <s v="LIFT 24-45 ITA"/>
    <s v="AMI"/>
    <n v="34"/>
    <s v="IFTS"/>
    <n v="23"/>
    <s v="X"/>
    <m/>
    <x v="0"/>
    <s v="NET"/>
    <s v="DECI_STD"/>
    <m/>
    <n v="15506"/>
    <s v="SD BFFNVG01"/>
    <s v="12:30"/>
    <s v="13:30"/>
    <d v="1899-12-30T01:00:00"/>
    <d v="1899-12-30T12:30:00"/>
    <d v="1899-12-30T13:30:00"/>
    <d v="1899-12-30T01:00:00"/>
    <s v="DCO"/>
    <s v="N/A"/>
  </r>
  <r>
    <n v="15506"/>
    <x v="116"/>
    <x v="21"/>
    <s v="IFTS 25-01 QAT"/>
    <s v="QATAR"/>
    <n v="76"/>
    <s v="IFTS"/>
    <n v="22"/>
    <s v="X"/>
    <m/>
    <x v="6"/>
    <s v="STDA"/>
    <s v="DECI_STD"/>
    <m/>
    <m/>
    <s v="PT FAM01"/>
    <s v="12:30"/>
    <s v="13:30"/>
    <d v="1899-12-30T01:00:00"/>
    <d v="1899-12-30T12:30:00"/>
    <d v="1899-12-30T13:25:00"/>
    <d v="1899-12-30T00:55:00"/>
    <s v="DCO"/>
    <s v="N/A"/>
  </r>
  <r>
    <n v="15507"/>
    <x v="116"/>
    <x v="21"/>
    <s v="IFTS 25-01 QAT"/>
    <s v="QATAR"/>
    <n v="77"/>
    <s v="ACS"/>
    <n v="32"/>
    <s v="X"/>
    <m/>
    <x v="3"/>
    <s v="STDA"/>
    <s v="DECI_STD"/>
    <m/>
    <m/>
    <s v="PT FAM01"/>
    <s v="12:30"/>
    <s v="13:30"/>
    <d v="1899-12-30T01:00:00"/>
    <d v="1899-12-30T12:30:00"/>
    <d v="1899-12-30T13:30:00"/>
    <d v="1899-12-30T01:00:00"/>
    <s v="DCO"/>
    <s v="N/A"/>
  </r>
  <r>
    <n v="15508"/>
    <x v="116"/>
    <x v="21"/>
    <s v="LIFT IFTS 24-05 AUT"/>
    <s v="IFTS"/>
    <n v="64"/>
    <s v="IFTS"/>
    <n v="9"/>
    <m/>
    <s v="X"/>
    <x v="5"/>
    <s v="NET"/>
    <s v="DECI_STD"/>
    <m/>
    <n v="15509"/>
    <s v="FMSC HBFM02"/>
    <s v="14:00"/>
    <d v="1899-12-30T14:50:00"/>
    <d v="1899-12-30T00:50:00"/>
    <s v="14:00"/>
    <d v="1899-12-30T14:50:00"/>
    <d v="1899-12-30T00:50:00"/>
    <s v="DCO"/>
    <s v="N/A"/>
  </r>
  <r>
    <n v="15509"/>
    <x v="116"/>
    <x v="21"/>
    <s v=" IFTS LIFT 24-03 QATAR"/>
    <s v="QATAR"/>
    <n v="61"/>
    <s v="ACS"/>
    <n v="12"/>
    <s v="X"/>
    <m/>
    <x v="0"/>
    <s v="STDA"/>
    <s v="BRV_R2R_STD"/>
    <m/>
    <m/>
    <s v="PT R2R02"/>
    <s v="14:00"/>
    <s v="15:00"/>
    <d v="1899-12-30T01:00:00"/>
    <d v="1899-12-30T14:00:00"/>
    <d v="1899-12-30T15:00:00"/>
    <d v="1899-12-30T01:00:00"/>
    <s v="DCO"/>
    <s v="N/A"/>
  </r>
  <r>
    <n v="15510"/>
    <x v="116"/>
    <x v="21"/>
    <s v=" IFTS LIFT 24-03 QATAR"/>
    <s v="QATAR"/>
    <n v="56"/>
    <s v="ACS"/>
    <n v="5"/>
    <s v="X"/>
    <m/>
    <x v="1"/>
    <s v="STDA"/>
    <s v="BRV_R2R_STD"/>
    <m/>
    <m/>
    <s v="PT R2R02"/>
    <s v="14:00"/>
    <s v="15:00"/>
    <d v="1899-12-30T01:00:00"/>
    <d v="1899-12-30T14:00:00"/>
    <d v="1899-12-30T15:00:00"/>
    <d v="1899-12-30T01:00:00"/>
    <s v="DCO"/>
    <s v="N/A"/>
  </r>
  <r>
    <n v="15511"/>
    <x v="116"/>
    <x v="21"/>
    <s v="LIFT IFTS 25-02 CAN"/>
    <s v="IFTS"/>
    <n v="74"/>
    <s v="ACS"/>
    <n v="2"/>
    <m/>
    <s v="X"/>
    <x v="6"/>
    <s v="STDA"/>
    <s v="DECI_STD"/>
    <m/>
    <m/>
    <s v="PT FAM01"/>
    <s v="14:00"/>
    <s v="15:00"/>
    <d v="1899-12-30T01:00:00"/>
    <d v="1899-12-30T14:00:00"/>
    <d v="1899-12-30T15:00:00"/>
    <d v="1899-12-30T01:00:00"/>
    <s v="DCO"/>
    <s v="N/A"/>
  </r>
  <r>
    <n v="15512"/>
    <x v="116"/>
    <x v="21"/>
    <s v="LIFT IFTS 25-02 UK"/>
    <s v="IFTS"/>
    <n v="80"/>
    <s v="ACS"/>
    <n v="10"/>
    <m/>
    <s v="X"/>
    <x v="3"/>
    <s v="STDA"/>
    <s v="DECI_STD"/>
    <m/>
    <m/>
    <s v="PT FAM01"/>
    <s v="14:00"/>
    <s v="15:00"/>
    <d v="1899-12-30T01:00:00"/>
    <d v="1899-12-30T14:00:00"/>
    <d v="1899-12-30T15:00:00"/>
    <d v="1899-12-30T01:00:00"/>
    <s v="DCO"/>
    <s v="N/A"/>
  </r>
  <r>
    <n v="15513"/>
    <x v="116"/>
    <x v="21"/>
    <s v="LIFT 24-44 ITA"/>
    <s v="AMI"/>
    <n v="71"/>
    <s v="ACS"/>
    <n v="9"/>
    <s v="X"/>
    <m/>
    <x v="5"/>
    <s v="NET"/>
    <s v="DECI_STD"/>
    <m/>
    <n v="15514"/>
    <s v="SD HACM01"/>
    <s v="15:30"/>
    <d v="1899-12-30T16:00:00"/>
    <d v="1899-12-30T00:30:00"/>
    <d v="1899-12-30T15:30:00"/>
    <d v="1899-12-30T16:00:00"/>
    <d v="1899-12-30T00:30:00"/>
    <s v="DCO"/>
    <s v="N/A"/>
  </r>
  <r>
    <n v="15514"/>
    <x v="116"/>
    <x v="21"/>
    <s v="LIFT 24-44 ITA"/>
    <s v="AMI"/>
    <n v="73"/>
    <s v="ACS"/>
    <n v="1"/>
    <s v="X"/>
    <m/>
    <x v="5"/>
    <s v="NET"/>
    <s v="DECI_STD"/>
    <m/>
    <n v="15515"/>
    <s v="SD HACM01"/>
    <s v="16:05"/>
    <d v="1899-12-30T16:35:00"/>
    <d v="1899-12-30T00:30:00"/>
    <d v="1899-12-30T16:05:00"/>
    <d v="1899-12-30T16:35:00"/>
    <d v="1899-12-30T00:30:00"/>
    <s v="DCO"/>
    <s v="N/A"/>
  </r>
  <r>
    <n v="15515"/>
    <x v="116"/>
    <x v="21"/>
    <s v="LIFT IFTS 24-05 AUT"/>
    <s v="IFTS"/>
    <n v="65"/>
    <s v="ACS"/>
    <n v="32"/>
    <m/>
    <s v="X"/>
    <x v="0"/>
    <s v="NET"/>
    <s v="DECI_STD"/>
    <m/>
    <n v="15516"/>
    <s v="FMSC HBFM02"/>
    <s v="15:30"/>
    <s v="16:30"/>
    <d v="1899-12-30T01:00:00"/>
    <d v="1899-12-30T15:30:00"/>
    <d v="1899-12-30T16:30:00"/>
    <d v="1899-12-30T01:00:00"/>
    <s v="DCO"/>
    <s v="N/A"/>
  </r>
  <r>
    <n v="15516"/>
    <x v="116"/>
    <x v="21"/>
    <s v="IFTS 25-01 QAT"/>
    <s v="QATAR"/>
    <n v="78"/>
    <s v="IFTS"/>
    <n v="22"/>
    <s v="X"/>
    <m/>
    <x v="6"/>
    <s v="STDA"/>
    <s v="DECI_STD"/>
    <m/>
    <m/>
    <s v="PT FAM02"/>
    <s v="15:30"/>
    <s v="16:30"/>
    <d v="1899-12-30T01:00:00"/>
    <d v="1899-12-30T15:25:00"/>
    <d v="1899-12-30T16:20:00"/>
    <d v="1899-12-30T00:55:00"/>
    <s v="DCO"/>
    <s v="N/A"/>
  </r>
  <r>
    <n v="15517"/>
    <x v="116"/>
    <x v="21"/>
    <s v="LIFT IFTS QATAR 25-01"/>
    <s v="QATAR"/>
    <n v="63"/>
    <s v="IFTS"/>
    <n v="23"/>
    <m/>
    <s v="X"/>
    <x v="3"/>
    <s v="STDA"/>
    <s v="DECI_STD"/>
    <m/>
    <m/>
    <s v="PT FAM02"/>
    <s v="15:30"/>
    <s v="16:30"/>
    <d v="1899-12-30T01:00:00"/>
    <d v="1899-12-30T15:30:00"/>
    <d v="1899-12-30T16:30:00"/>
    <d v="1899-12-30T01:00:00"/>
    <s v="DCO"/>
    <s v="N/A"/>
  </r>
  <r>
    <n v="15518"/>
    <x v="117"/>
    <x v="21"/>
    <s v="LIP 25-01"/>
    <s v="AMI"/>
    <n v="83"/>
    <s v="ACS"/>
    <n v="13"/>
    <m/>
    <s v="X"/>
    <x v="2"/>
    <s v="STDA"/>
    <s v="DECI_STD"/>
    <m/>
    <m/>
    <s v="SD EMRSP01"/>
    <s v="08:00"/>
    <s v="09:00"/>
    <d v="1899-12-30T01:00:00"/>
    <d v="1899-12-30T08:00:00"/>
    <d v="1899-12-30T09:00:00"/>
    <d v="1899-12-30T01:00:00"/>
    <s v="DCO"/>
    <s v="N/A"/>
  </r>
  <r>
    <n v="15519"/>
    <x v="117"/>
    <x v="21"/>
    <s v="LIFT 25-41"/>
    <s v="AMI"/>
    <n v="79"/>
    <s v="ACS"/>
    <n v="2"/>
    <s v="X"/>
    <m/>
    <x v="3"/>
    <s v="STDA"/>
    <s v="DECI_STD"/>
    <m/>
    <m/>
    <s v="SD EMR04"/>
    <s v="08:00"/>
    <s v="09:00"/>
    <d v="1899-12-30T01:00:00"/>
    <d v="1899-12-30T08:00:00"/>
    <d v="1899-12-30T09:00:00"/>
    <d v="1899-12-30T01:00:00"/>
    <s v="DCO"/>
    <s v="N/A"/>
  </r>
  <r>
    <n v="15520"/>
    <x v="117"/>
    <x v="21"/>
    <s v="LIFT IFTS 24-04 CAN"/>
    <s v="IFTS"/>
    <n v="54"/>
    <s v="ACS"/>
    <n v="10"/>
    <m/>
    <s v="X"/>
    <x v="0"/>
    <s v="NET"/>
    <s v="DECI_STD"/>
    <m/>
    <n v="15521"/>
    <s v="FMSC HBFM01"/>
    <s v="08:00"/>
    <s v="09:00"/>
    <d v="1899-12-30T01:00:00"/>
    <d v="1899-12-30T08:00:00"/>
    <d v="1899-12-30T09:00:00"/>
    <d v="1899-12-30T01:00:00"/>
    <s v="DCO"/>
    <s v="N/A"/>
  </r>
  <r>
    <n v="15521"/>
    <x v="117"/>
    <x v="21"/>
    <s v="LIFT IFTS 24-05 GER"/>
    <s v="IFTS"/>
    <n v="66"/>
    <s v="ACS"/>
    <n v="14"/>
    <m/>
    <s v="X"/>
    <x v="5"/>
    <s v="NET"/>
    <s v="DECI_PGM"/>
    <m/>
    <n v="15522"/>
    <s v="NET PGM02"/>
    <s v="08:00"/>
    <s v="09:00"/>
    <d v="1899-12-30T01:00:00"/>
    <d v="1899-12-30T08:00:00"/>
    <d v="1899-12-30T09:00:00"/>
    <d v="1899-12-30T01:00:00"/>
    <s v="DCO"/>
    <s v="N/A"/>
  </r>
  <r>
    <n v="15522"/>
    <x v="117"/>
    <x v="21"/>
    <s v="LIFT IFTS 24-05 GER"/>
    <s v="IFTS"/>
    <n v="67"/>
    <s v="ACS"/>
    <n v="5"/>
    <m/>
    <s v="X"/>
    <x v="4"/>
    <s v="NET"/>
    <s v="DECI_PGM"/>
    <m/>
    <n v="15521"/>
    <s v="NET PGM02"/>
    <d v="1899-12-30T08:00:00"/>
    <d v="1899-12-30T09:00:00"/>
    <d v="1899-12-30T01:00:00"/>
    <d v="1899-12-30T08:00:00"/>
    <d v="1899-12-30T09:00:00"/>
    <d v="1899-12-30T01:00:00"/>
    <s v="DCO"/>
    <s v="N/A"/>
  </r>
  <r>
    <n v="15523"/>
    <x v="117"/>
    <x v="21"/>
    <s v=" IFTS LIFT 24-03 QATAR"/>
    <s v="QATAR"/>
    <n v="56"/>
    <s v="IFTS"/>
    <n v="23"/>
    <s v="X"/>
    <m/>
    <x v="5"/>
    <s v="NET"/>
    <s v="DCA"/>
    <m/>
    <n v="15524"/>
    <s v="NET QRA01"/>
    <s v="09:30"/>
    <s v="10:30"/>
    <d v="1899-12-30T01:00:00"/>
    <d v="1899-12-30T09:30:00"/>
    <d v="1899-12-30T10:30:00"/>
    <d v="1899-12-30T01:00:00"/>
    <s v="DCO"/>
    <s v="N/A"/>
  </r>
  <r>
    <n v="15524"/>
    <x v="117"/>
    <x v="21"/>
    <s v=" IFTS LIFT 24-03 QATAR"/>
    <s v="QATAR"/>
    <n v="61"/>
    <s v="ACS"/>
    <n v="17"/>
    <s v="X"/>
    <m/>
    <x v="4"/>
    <s v="NET"/>
    <s v="DCA"/>
    <m/>
    <n v="15523"/>
    <s v="NET QRA01"/>
    <d v="1899-12-30T09:30:00"/>
    <d v="1899-12-30T10:30:00"/>
    <d v="1899-12-30T01:00:00"/>
    <d v="1899-12-30T09:30:00"/>
    <d v="1899-12-30T10:30:00"/>
    <d v="1899-12-30T01:00:00"/>
    <s v="DCO"/>
    <s v="N/A"/>
  </r>
  <r>
    <n v="15525"/>
    <x v="117"/>
    <x v="21"/>
    <s v="LIFT IFTS 24-04 SPA"/>
    <s v="IFTS"/>
    <n v="60"/>
    <s v="ACS"/>
    <n v="1"/>
    <m/>
    <s v="X"/>
    <x v="0"/>
    <s v="NET"/>
    <s v="DECI_STD"/>
    <m/>
    <n v="15526"/>
    <s v="FMSC HACM02"/>
    <s v="09:30"/>
    <s v="10:30"/>
    <d v="1899-12-30T01:00:00"/>
    <d v="1899-12-30T09:30:00"/>
    <d v="1899-12-30T10:30:00"/>
    <d v="1899-12-30T01:00:00"/>
    <s v="DCO"/>
    <s v="N/A"/>
  </r>
  <r>
    <n v="15526"/>
    <x v="117"/>
    <x v="21"/>
    <s v="LIFT 25-41"/>
    <s v="AMI"/>
    <n v="81"/>
    <s v="IFTS"/>
    <n v="22"/>
    <s v="X"/>
    <m/>
    <x v="6"/>
    <s v="STDA"/>
    <s v="IF"/>
    <m/>
    <m/>
    <s v="SD IF01"/>
    <s v="09:30"/>
    <s v="10:30"/>
    <d v="1899-12-30T01:00:00"/>
    <d v="1899-12-30T09:30:00"/>
    <d v="1899-12-30T10:30:00"/>
    <d v="1899-12-30T01:00:00"/>
    <s v="DCO"/>
    <s v="N/A"/>
  </r>
  <r>
    <n v="15527"/>
    <x v="117"/>
    <x v="21"/>
    <s v="IFTS LIFT 24-01 QATAR"/>
    <s v="QATAR"/>
    <n v="40"/>
    <s v="ACS"/>
    <n v="32"/>
    <s v="X"/>
    <m/>
    <x v="3"/>
    <s v="STDA"/>
    <s v="DECI_STD"/>
    <m/>
    <m/>
    <s v="PT FAM02"/>
    <s v="09:30"/>
    <s v="10:30"/>
    <d v="1899-12-30T01:00:00"/>
    <d v="1899-12-30T09:30:00"/>
    <d v="1899-12-30T10:30:00"/>
    <d v="1899-12-30T01:00:00"/>
    <s v="DCO"/>
    <s v="N/A"/>
  </r>
  <r>
    <n v="15528"/>
    <x v="117"/>
    <x v="21"/>
    <s v="LIFT IFTS 24-04 JPN"/>
    <s v="IFTS"/>
    <n v="55"/>
    <s v="ACS"/>
    <n v="13"/>
    <m/>
    <s v="X"/>
    <x v="5"/>
    <s v="NET"/>
    <s v="DECI_STD"/>
    <m/>
    <n v="15529"/>
    <s v="FMSC DBFM02"/>
    <s v="11:00"/>
    <s v="12:00"/>
    <d v="1899-12-30T01:00:00"/>
    <d v="1899-12-30T11:00:00"/>
    <d v="1899-12-30T12:00:00"/>
    <d v="1899-12-30T01:00:00"/>
    <s v="DCO"/>
    <s v="N/A"/>
  </r>
  <r>
    <n v="15529"/>
    <x v="118"/>
    <x v="21"/>
    <s v="LIFT IFTS 24-05 AUT"/>
    <s v="IFTS"/>
    <n v="65"/>
    <s v="IFTS"/>
    <n v="22"/>
    <m/>
    <s v="X"/>
    <x v="6"/>
    <s v="NET"/>
    <s v="LOW LEVEL"/>
    <m/>
    <n v="15555"/>
    <s v="NET TLL02"/>
    <s v="15:30"/>
    <s v="16:30"/>
    <d v="1899-12-30T01:00:00"/>
    <d v="1899-12-30T15:30:00"/>
    <d v="1899-12-30T16:15:00"/>
    <d v="1899-12-30T00:45:00"/>
    <s v="RSLD"/>
    <s v="CD3"/>
  </r>
  <r>
    <n v="15530"/>
    <x v="117"/>
    <x v="21"/>
    <s v="LIFT IFTS 24-04 JPN"/>
    <s v="IFTS"/>
    <n v="57"/>
    <s v="IFTS"/>
    <n v="9"/>
    <m/>
    <s v="X"/>
    <x v="0"/>
    <s v="NET"/>
    <s v="DECI_STD"/>
    <m/>
    <n v="15531"/>
    <s v="FMSC DBFM02"/>
    <s v="11:00"/>
    <s v="12:00"/>
    <d v="1899-12-30T01:00:00"/>
    <d v="1899-12-30T11:00:00"/>
    <d v="1899-12-30T12:00:00"/>
    <d v="1899-12-30T01:00:00"/>
    <s v="DCO"/>
    <s v="N/A"/>
  </r>
  <r>
    <n v="15531"/>
    <x v="117"/>
    <x v="21"/>
    <s v="IFTS 25-01 QAT"/>
    <s v="QATAR"/>
    <n v="76"/>
    <s v="ACS"/>
    <n v="14"/>
    <s v="X"/>
    <m/>
    <x v="6"/>
    <s v="STDA"/>
    <s v="DECI_STD"/>
    <m/>
    <m/>
    <s v="PT FAM02"/>
    <s v="11:00"/>
    <s v="12:00"/>
    <d v="1899-12-30T01:00:00"/>
    <d v="1899-12-30T11:00:00"/>
    <d v="1899-12-30T12:00:00"/>
    <d v="1899-12-30T01:00:00"/>
    <s v="DCO"/>
    <s v="N/A"/>
  </r>
  <r>
    <n v="15532"/>
    <x v="117"/>
    <x v="21"/>
    <s v="LIFT IFTS QATAR 25-01"/>
    <s v="QATAR"/>
    <n v="65"/>
    <s v="ACS"/>
    <n v="5"/>
    <m/>
    <s v="X"/>
    <x v="2"/>
    <s v="STDA"/>
    <s v="DECI_STD"/>
    <m/>
    <m/>
    <s v="PT FAM02"/>
    <s v="11:00"/>
    <s v="12:00"/>
    <d v="1899-12-30T01:00:00"/>
    <d v="1899-12-30T11:00:00"/>
    <d v="1899-12-30T12:00:00"/>
    <d v="1899-12-30T01:00:00"/>
    <s v="DCO"/>
    <s v="N/A"/>
  </r>
  <r>
    <n v="15533"/>
    <x v="117"/>
    <x v="21"/>
    <s v="LIFT 24-44 ITA"/>
    <s v="AMI"/>
    <n v="72"/>
    <s v="ACS"/>
    <n v="9"/>
    <s v="X"/>
    <m/>
    <x v="5"/>
    <s v="NET"/>
    <s v="DCA"/>
    <m/>
    <n v="15534"/>
    <s v="SD ADCA02"/>
    <s v="12:30"/>
    <d v="1899-12-30T13:30:00"/>
    <d v="1899-12-30T01:00:00"/>
    <s v="12:30"/>
    <d v="1899-12-30T13:30:00"/>
    <d v="1899-12-30T01:00:00"/>
    <s v="DCO"/>
    <s v="N/A"/>
  </r>
  <r>
    <n v="15534"/>
    <x v="117"/>
    <x v="21"/>
    <s v="LIFT 24-44 ITA"/>
    <s v="AMI"/>
    <n v="70"/>
    <s v="IFTS"/>
    <n v="23"/>
    <s v="X"/>
    <m/>
    <x v="4"/>
    <s v="NET"/>
    <s v="DCA"/>
    <m/>
    <n v="15533"/>
    <s v="SD ADCA02"/>
    <d v="1899-12-30T12:30:00"/>
    <d v="1899-12-30T13:30:00"/>
    <d v="1899-12-30T01:00:00"/>
    <s v="12:30"/>
    <d v="1899-12-30T13:30:00"/>
    <d v="1899-12-30T01:00:00"/>
    <s v="DCO"/>
    <s v="N/A"/>
  </r>
  <r>
    <n v="15535"/>
    <x v="117"/>
    <x v="21"/>
    <s v="LIFT IFTS 24-04 HUN"/>
    <s v="IFTS"/>
    <n v="62"/>
    <s v="ACS"/>
    <n v="12"/>
    <m/>
    <s v="X"/>
    <x v="0"/>
    <s v="NET"/>
    <s v="DECI_STD"/>
    <m/>
    <n v="15536"/>
    <s v="FMSC HACM01"/>
    <s v="12:30"/>
    <s v="13:30"/>
    <d v="1899-12-30T01:00:00"/>
    <d v="1899-12-30T12:30:00"/>
    <d v="1899-12-30T13:30:00"/>
    <d v="1899-12-30T01:00:00"/>
    <s v="DCO"/>
    <s v="N/A"/>
  </r>
  <r>
    <n v="15536"/>
    <x v="117"/>
    <x v="21"/>
    <s v="LIFT IFTS QATAR 25-01"/>
    <s v="QATAR"/>
    <n v="68"/>
    <s v="IFTS"/>
    <n v="22"/>
    <m/>
    <s v="X"/>
    <x v="6"/>
    <s v="STDA"/>
    <s v="DECI_STD"/>
    <m/>
    <m/>
    <s v="FMS CFB01"/>
    <s v="12:30"/>
    <s v="13:30"/>
    <d v="1899-12-30T01:00:00"/>
    <s v="12:30"/>
    <s v="13:30"/>
    <d v="1899-12-30T01:00:00"/>
    <s v="DCO"/>
    <s v="N/A"/>
  </r>
  <r>
    <n v="15537"/>
    <x v="117"/>
    <x v="21"/>
    <s v="IFTS 25-01 QAT"/>
    <s v="QATAR"/>
    <n v="78"/>
    <s v="ACS"/>
    <n v="32"/>
    <s v="X"/>
    <m/>
    <x v="3"/>
    <s v="STDA"/>
    <s v="DECI_STD"/>
    <m/>
    <m/>
    <s v="FMS CFB01"/>
    <s v="12:30"/>
    <s v="13:30"/>
    <d v="1899-12-30T01:00:00"/>
    <d v="1899-12-30T12:30:00"/>
    <d v="1899-12-30T13:30:00"/>
    <d v="1899-12-30T01:00:00"/>
    <s v="DCO"/>
    <s v="N/A"/>
  </r>
  <r>
    <n v="15538"/>
    <x v="117"/>
    <x v="21"/>
    <s v=" IFTS LIFT 24-03 QATAR"/>
    <s v="QATAR"/>
    <n v="56"/>
    <s v="ACS"/>
    <n v="2"/>
    <s v="X"/>
    <m/>
    <x v="5"/>
    <s v="NET"/>
    <s v="DCA"/>
    <m/>
    <n v="15539"/>
    <s v="NET QRA02"/>
    <s v="14:00"/>
    <s v="15:00"/>
    <d v="1899-12-30T01:00:00"/>
    <s v="14:00"/>
    <s v="15:00"/>
    <d v="1899-12-30T01:00:00"/>
    <s v="DCO"/>
    <s v="N/A"/>
  </r>
  <r>
    <n v="15539"/>
    <x v="117"/>
    <x v="21"/>
    <s v=" IFTS LIFT 24-03 QATAR"/>
    <s v="QATAR"/>
    <n v="61"/>
    <s v="IFTS"/>
    <n v="9"/>
    <s v="X"/>
    <m/>
    <x v="4"/>
    <s v="NET"/>
    <s v="DCA"/>
    <m/>
    <n v="15538"/>
    <s v="NET QRA02"/>
    <d v="1899-12-30T14:00:00"/>
    <d v="1899-12-30T15:00:00"/>
    <d v="1899-12-30T01:00:00"/>
    <d v="1899-12-30T14:00:00"/>
    <d v="1899-12-30T15:00:00"/>
    <d v="1899-12-30T01:00:00"/>
    <s v="DCO"/>
    <s v="N/A"/>
  </r>
  <r>
    <n v="15540"/>
    <x v="117"/>
    <x v="21"/>
    <s v="LIFT IFTS 24-04 CAN"/>
    <s v="IFTS"/>
    <n v="52"/>
    <s v="ACS"/>
    <n v="10"/>
    <m/>
    <s v="X"/>
    <x v="0"/>
    <s v="NET"/>
    <s v="DECI_STD"/>
    <m/>
    <n v="15541"/>
    <s v="FMSC HBFM01"/>
    <s v="14:00"/>
    <s v="15:00"/>
    <d v="1899-12-30T01:00:00"/>
    <s v="14:00"/>
    <s v="15:00"/>
    <d v="1899-12-30T01:00:00"/>
    <s v="DCO"/>
    <s v="N/A"/>
  </r>
  <r>
    <n v="15541"/>
    <x v="117"/>
    <x v="21"/>
    <s v="LIFT IFTS QATAR 25-01"/>
    <s v="QATAR"/>
    <n v="63"/>
    <s v="ACS"/>
    <n v="5"/>
    <m/>
    <s v="X"/>
    <x v="6"/>
    <s v="STDA"/>
    <s v="DECI_STD"/>
    <m/>
    <m/>
    <s v="FMS CFB01"/>
    <s v="14:00"/>
    <s v="15:00"/>
    <d v="1899-12-30T01:00:00"/>
    <s v="14:00"/>
    <s v="15:00"/>
    <d v="1899-12-30T01:00:00"/>
    <s v="DCO"/>
    <s v="N/A"/>
  </r>
  <r>
    <n v="15542"/>
    <x v="117"/>
    <x v="21"/>
    <s v="LIFT IFTS QATAR 25-01"/>
    <s v="QATAR"/>
    <n v="66"/>
    <s v="ACS"/>
    <n v="14"/>
    <m/>
    <s v="X"/>
    <x v="3"/>
    <s v="STDA"/>
    <s v="DECI_STD"/>
    <m/>
    <m/>
    <s v="PT FAM02"/>
    <s v="14:00"/>
    <s v="15:00"/>
    <d v="1899-12-30T01:00:00"/>
    <d v="1899-12-30T14:00:00"/>
    <d v="1899-12-30T15:00:00"/>
    <d v="1899-12-30T01:00:00"/>
    <s v="DCO"/>
    <s v="N/A"/>
  </r>
  <r>
    <n v="15543"/>
    <x v="117"/>
    <x v="21"/>
    <s v="LIFT IFTS 25-02 SGP"/>
    <s v="IFTS"/>
    <n v="82"/>
    <s v="ACS"/>
    <n v="9"/>
    <m/>
    <s v="X"/>
    <x v="2"/>
    <s v="STDA"/>
    <s v="DECI_STD"/>
    <m/>
    <m/>
    <s v="PT FAM01"/>
    <s v="15:30"/>
    <s v="16:30"/>
    <d v="1899-12-30T01:00:00"/>
    <s v="15:30"/>
    <s v="16:30"/>
    <d v="1899-12-30T01:00:00"/>
    <s v="DCO"/>
    <s v="N/A"/>
  </r>
  <r>
    <n v="15544"/>
    <x v="117"/>
    <x v="21"/>
    <s v="LIFT IFTS 25-02 SGP"/>
    <s v="IFTS"/>
    <n v="83"/>
    <s v="ACS"/>
    <n v="17"/>
    <m/>
    <s v="X"/>
    <x v="3"/>
    <s v="STDA"/>
    <s v="DECI_STD"/>
    <m/>
    <m/>
    <s v="PT FAM01"/>
    <s v="15:30"/>
    <s v="16:30"/>
    <d v="1899-12-30T01:00:00"/>
    <s v="15:30"/>
    <s v="16:30"/>
    <d v="1899-12-30T01:00:00"/>
    <s v="DCO"/>
    <s v="N/A"/>
  </r>
  <r>
    <n v="15545"/>
    <x v="117"/>
    <x v="21"/>
    <s v="LIFT 25-41"/>
    <s v="AMI"/>
    <n v="76"/>
    <s v="ACS"/>
    <n v="12"/>
    <s v="X"/>
    <m/>
    <x v="0"/>
    <s v="STDA"/>
    <s v="IF"/>
    <m/>
    <m/>
    <s v="SD IF01"/>
    <s v="15:30"/>
    <s v="16:30"/>
    <d v="1899-12-30T01:00:00"/>
    <s v="15:30"/>
    <s v="16:30"/>
    <d v="1899-12-30T01:00:00"/>
    <s v="DCO"/>
    <s v="N/A"/>
  </r>
  <r>
    <n v="15546"/>
    <x v="117"/>
    <x v="21"/>
    <s v="LIFT 25-41"/>
    <s v="AMI"/>
    <n v="80"/>
    <s v="ACS"/>
    <n v="1"/>
    <s v="X"/>
    <m/>
    <x v="1"/>
    <s v="STDA"/>
    <s v="IF"/>
    <m/>
    <m/>
    <s v="SD IF01"/>
    <s v="15:30"/>
    <s v="16:30"/>
    <d v="1899-12-30T01:00:00"/>
    <s v="15:30"/>
    <s v="16:30"/>
    <d v="1899-12-30T01:00:00"/>
    <s v="DCO"/>
    <s v="N/A"/>
  </r>
  <r>
    <n v="15547"/>
    <x v="117"/>
    <x v="21"/>
    <s v="LIFT IFTS 24-05 GER"/>
    <s v="IFTS"/>
    <n v="67"/>
    <s v="IFTS"/>
    <n v="22"/>
    <m/>
    <s v="X"/>
    <x v="5"/>
    <s v="NET"/>
    <s v="DECI_PGM"/>
    <m/>
    <n v="15548"/>
    <s v="NET PGM03"/>
    <s v="15:30"/>
    <s v="16:30"/>
    <d v="1899-12-30T01:00:00"/>
    <s v="15:30"/>
    <s v="16:30"/>
    <d v="1899-12-30T01:00:00"/>
    <s v="DCO"/>
    <s v="N/A"/>
  </r>
  <r>
    <n v="15548"/>
    <x v="117"/>
    <x v="21"/>
    <s v="LIFT IFTS 24-05 GER"/>
    <s v="IFTS"/>
    <n v="66"/>
    <s v="ACS"/>
    <n v="32"/>
    <m/>
    <s v="X"/>
    <x v="4"/>
    <s v="NET"/>
    <s v="DECI_PGM"/>
    <m/>
    <n v="15547"/>
    <s v="NET PGM03"/>
    <d v="1899-12-30T15:30:00"/>
    <d v="1899-12-30T16:30:00"/>
    <d v="1899-12-30T01:00:00"/>
    <d v="1899-12-30T15:30:00"/>
    <d v="1899-12-30T16:30:00"/>
    <d v="1899-12-30T01:00:00"/>
    <s v="SDC"/>
    <s v="N/A"/>
  </r>
  <r>
    <n v="15549"/>
    <x v="118"/>
    <x v="21"/>
    <s v="LIFT IFTS 24-04 HUN"/>
    <s v="IFTS"/>
    <n v="63"/>
    <s v="ACS"/>
    <n v="17"/>
    <m/>
    <s v="X"/>
    <x v="5"/>
    <s v="NET"/>
    <s v="DECI_STD"/>
    <m/>
    <n v="15550"/>
    <s v="FMSC HACM01"/>
    <s v="08:00"/>
    <s v="09:00"/>
    <d v="1899-12-30T01:00:00"/>
    <s v="08:00"/>
    <s v="09:00"/>
    <d v="1899-12-30T01:00:00"/>
    <s v="DCO"/>
    <s v="N/A"/>
  </r>
  <r>
    <n v="15550"/>
    <x v="118"/>
    <x v="21"/>
    <s v="LIFT IFTS QATAR 25-01"/>
    <s v="QATAR"/>
    <n v="66"/>
    <s v="ACS"/>
    <n v="10"/>
    <m/>
    <s v="X"/>
    <x v="0"/>
    <s v="STDA"/>
    <s v="DECI_STD"/>
    <m/>
    <m/>
    <s v="FMS CFB01"/>
    <s v="08:00"/>
    <s v="09:00"/>
    <d v="1899-12-30T01:00:00"/>
    <d v="1899-12-30T08:10:00"/>
    <d v="1899-12-30T09:10:00"/>
    <d v="1899-12-30T01:00:00"/>
    <s v="DCO"/>
    <s v="N/A"/>
  </r>
  <r>
    <n v="15551"/>
    <x v="118"/>
    <x v="21"/>
    <s v="LIFT IFTS QATAR 25-01"/>
    <s v="QATAR"/>
    <n v="63"/>
    <s v="ACS"/>
    <n v="13"/>
    <m/>
    <s v="X"/>
    <x v="1"/>
    <s v="STDA"/>
    <s v="DECI_STD"/>
    <m/>
    <m/>
    <s v="FMS CF01"/>
    <s v="08:00"/>
    <s v="09:00"/>
    <d v="1899-12-30T01:00:00"/>
    <d v="1899-12-30T08:00:00"/>
    <d v="1899-12-30T09:00:00"/>
    <d v="1899-12-30T01:00:00"/>
    <s v="DCO"/>
    <s v="N/A"/>
  </r>
  <r>
    <n v="15552"/>
    <x v="118"/>
    <x v="21"/>
    <s v="IFTS 25-01 QAT"/>
    <s v="QATAR"/>
    <n v="76"/>
    <s v="ACS"/>
    <n v="1"/>
    <s v="X"/>
    <m/>
    <x v="6"/>
    <s v="STDA"/>
    <s v="DECI_STD"/>
    <m/>
    <m/>
    <s v="FMS CFB01"/>
    <s v="08:00"/>
    <s v="09:00"/>
    <d v="1899-12-30T01:00:00"/>
    <d v="1899-12-30T08:00:00"/>
    <d v="1899-12-30T09:00:00"/>
    <d v="1899-12-30T01:00:00"/>
    <s v="DCO"/>
    <s v="N/A"/>
  </r>
  <r>
    <n v="15553"/>
    <x v="118"/>
    <x v="21"/>
    <s v="IFTS 25-01 QAT"/>
    <s v="QATAR"/>
    <n v="77"/>
    <s v="ACS"/>
    <n v="31"/>
    <s v="X"/>
    <m/>
    <x v="2"/>
    <s v="STDA"/>
    <s v="DECI_STD"/>
    <m/>
    <m/>
    <s v="PT FAM02"/>
    <s v="08:00"/>
    <s v="09:00"/>
    <d v="1899-12-30T01:00:00"/>
    <d v="1899-12-30T08:00:00"/>
    <d v="1899-12-30T09:00:00"/>
    <d v="1899-12-30T01:00:00"/>
    <s v="DCO"/>
    <s v="N/A"/>
  </r>
  <r>
    <n v="15554"/>
    <x v="118"/>
    <x v="21"/>
    <s v="LIFT 24-44 ITA"/>
    <s v="AMI"/>
    <n v="72"/>
    <s v="ACS"/>
    <n v="32"/>
    <s v="X"/>
    <m/>
    <x v="5"/>
    <s v="NET"/>
    <s v="BTAG"/>
    <m/>
    <n v="15555"/>
    <s v="SD AI01"/>
    <s v="09:30"/>
    <s v="10:30"/>
    <d v="1899-12-30T01:00:00"/>
    <s v="09:30"/>
    <s v="10:30"/>
    <d v="1899-12-30T01:00:00"/>
    <s v="DCO"/>
    <s v="N/A"/>
  </r>
  <r>
    <n v="15555"/>
    <x v="118"/>
    <x v="21"/>
    <s v="LIFT 24-44 ITA"/>
    <s v="AMI"/>
    <n v="70"/>
    <s v="ACS"/>
    <n v="5"/>
    <s v="X"/>
    <m/>
    <x v="4"/>
    <s v="NET"/>
    <s v="BTAG"/>
    <m/>
    <n v="15554"/>
    <s v="SD AI01"/>
    <d v="1899-12-30T09:30:00"/>
    <d v="1899-12-30T10:30:00"/>
    <d v="1899-12-30T01:00:00"/>
    <s v="09:30"/>
    <s v="10:30"/>
    <d v="1899-12-30T01:00:00"/>
    <s v="DCO"/>
    <s v="N/A"/>
  </r>
  <r>
    <n v="15556"/>
    <x v="118"/>
    <x v="21"/>
    <s v="IFTS LIFT 24-01 QATAR"/>
    <s v="QATAR"/>
    <n v="40"/>
    <s v="IFTS"/>
    <n v="22"/>
    <s v="X"/>
    <m/>
    <x v="0"/>
    <s v="STDA"/>
    <s v="DECI_STD"/>
    <m/>
    <m/>
    <s v="FMS CFB01"/>
    <s v="09:30"/>
    <s v="10:30"/>
    <d v="1899-12-30T01:00:00"/>
    <d v="1899-12-30T09:30:00"/>
    <d v="1899-12-30T10:35:00"/>
    <d v="1899-12-30T01:05:00"/>
    <s v="DCO"/>
    <s v="N/A"/>
  </r>
  <r>
    <n v="15557"/>
    <x v="118"/>
    <x v="21"/>
    <s v="LIFT IFTS 24-05 GER"/>
    <s v="IFTS"/>
    <n v="66"/>
    <s v="ACS"/>
    <n v="9"/>
    <m/>
    <s v="X"/>
    <x v="1"/>
    <s v="STDA"/>
    <s v="CAS_DECI"/>
    <m/>
    <m/>
    <s v="FMS CAS01"/>
    <s v="09:30"/>
    <s v="10:30"/>
    <d v="1899-12-30T01:00:00"/>
    <d v="1899-12-30T09:30:00"/>
    <d v="1899-12-30T10:30:00"/>
    <d v="1899-12-30T01:00:00"/>
    <s v="DCO"/>
    <s v="N/A"/>
  </r>
  <r>
    <n v="15558"/>
    <x v="118"/>
    <x v="21"/>
    <s v="LIFT IFTS 24-05 GER"/>
    <s v="IFTS"/>
    <n v="67"/>
    <s v="IFTS"/>
    <n v="23"/>
    <m/>
    <s v="X"/>
    <x v="6"/>
    <s v="STDA"/>
    <s v="CAS_DECI"/>
    <m/>
    <m/>
    <s v="FMS CAS01"/>
    <s v="09:30"/>
    <s v="10:30"/>
    <d v="1899-12-30T01:00:00"/>
    <d v="1899-12-30T09:30:00"/>
    <d v="1899-12-30T10:30:00"/>
    <d v="1899-12-30T01:00:00"/>
    <s v="DCO"/>
    <s v="N/A"/>
  </r>
  <r>
    <n v="15559"/>
    <x v="118"/>
    <x v="21"/>
    <s v="LIFT IFTS QATAR 25-01"/>
    <s v="QATAR"/>
    <n v="68"/>
    <s v="IFTS"/>
    <n v="9"/>
    <m/>
    <s v="X"/>
    <x v="3"/>
    <s v="STDA"/>
    <s v="DECI_STD"/>
    <m/>
    <m/>
    <s v="FMS CF01"/>
    <s v="09:30"/>
    <s v="10:30"/>
    <d v="1899-12-30T01:00:00"/>
    <d v="1899-12-30T09:30:00"/>
    <d v="1899-12-30T10:30:00"/>
    <d v="1899-12-30T01:00:00"/>
    <s v="DCO"/>
    <s v="N/A"/>
  </r>
  <r>
    <n v="15560"/>
    <x v="118"/>
    <x v="21"/>
    <s v="LIFT IFTS 24-04 HUN"/>
    <s v="IFTS"/>
    <n v="62"/>
    <s v="ACS"/>
    <n v="14"/>
    <m/>
    <s v="X"/>
    <x v="5"/>
    <s v="NET"/>
    <s v="DECI_STD"/>
    <m/>
    <n v="15561"/>
    <s v="FMSC HACM02"/>
    <s v="11:00"/>
    <d v="1899-12-30T11:50:00"/>
    <d v="1899-12-30T00:50:00"/>
    <s v="11:00"/>
    <d v="1899-12-30T11:50:00"/>
    <d v="1899-12-30T00:50:00"/>
    <s v="DCO"/>
    <s v="N/A"/>
  </r>
  <r>
    <n v="15561"/>
    <x v="118"/>
    <x v="21"/>
    <s v="LIFT 25-41"/>
    <s v="AMI"/>
    <n v="82"/>
    <s v="ACS"/>
    <n v="1"/>
    <s v="X"/>
    <m/>
    <x v="3"/>
    <s v="STDA"/>
    <s v="IF"/>
    <m/>
    <m/>
    <s v="SD IF01"/>
    <s v="11:00"/>
    <s v="12:00"/>
    <d v="1899-12-30T01:00:00"/>
    <d v="1899-12-30T11:00:00"/>
    <d v="1899-12-30T12:00:00"/>
    <d v="1899-12-30T01:00:00"/>
    <s v="DCO"/>
    <s v="N/A"/>
  </r>
  <r>
    <n v="15562"/>
    <x v="118"/>
    <x v="21"/>
    <s v="LIFT IFTS QATAR 25-01"/>
    <s v="QATAR"/>
    <n v="65"/>
    <s v="ACS"/>
    <n v="12"/>
    <m/>
    <s v="X"/>
    <x v="6"/>
    <s v="STDA"/>
    <s v="DECI_STD"/>
    <m/>
    <m/>
    <s v="FMS CFB01"/>
    <s v="11:00"/>
    <s v="12:00"/>
    <d v="1899-12-30T01:00:00"/>
    <d v="1899-12-30T11:00:00"/>
    <d v="1899-12-30T12:10:00"/>
    <d v="1899-12-30T01:10:00"/>
    <s v="DCO"/>
    <s v="N/A"/>
  </r>
  <r>
    <n v="15563"/>
    <x v="118"/>
    <x v="21"/>
    <s v=" IFTS LIFT 24-03 QATAR"/>
    <s v="QATAR"/>
    <n v="57"/>
    <s v="IFTS"/>
    <n v="10"/>
    <s v="X"/>
    <m/>
    <x v="0"/>
    <s v="STDA"/>
    <s v="DECI_STD_NVG"/>
    <m/>
    <m/>
    <s v="FMS R2RNVG01"/>
    <s v="11:00"/>
    <s v="12:00"/>
    <d v="1899-12-30T01:00:00"/>
    <d v="1899-12-30T11:00:00"/>
    <d v="1899-12-30T12:00:00"/>
    <d v="1899-12-30T01:00:00"/>
    <s v="DCO"/>
    <s v="N/A"/>
  </r>
  <r>
    <n v="15564"/>
    <x v="118"/>
    <x v="21"/>
    <s v="IFTS LIFT 24-03 QATAR"/>
    <s v="QATAR"/>
    <n v="58"/>
    <s v="ACS"/>
    <n v="13"/>
    <s v="X"/>
    <m/>
    <x v="1"/>
    <s v="STDA"/>
    <s v="BRV_R2R_STD"/>
    <m/>
    <m/>
    <s v="PT R2R01"/>
    <s v="11:00"/>
    <s v="12:00"/>
    <d v="1899-12-30T01:00:00"/>
    <d v="1899-12-30T11:00:00"/>
    <d v="1899-12-30T12:00:00"/>
    <d v="1899-12-30T01:00:00"/>
    <s v="DCO"/>
    <s v="N/A"/>
  </r>
  <r>
    <n v="15565"/>
    <x v="118"/>
    <x v="21"/>
    <s v="LIFT IFTS 24-04 CAN"/>
    <s v="IFTS"/>
    <n v="54"/>
    <s v="IFTS"/>
    <n v="9"/>
    <m/>
    <s v="X"/>
    <x v="5"/>
    <s v="NET"/>
    <s v="DECI_STD"/>
    <m/>
    <n v="15566"/>
    <s v="FMSC HBFM02"/>
    <s v="12:30"/>
    <d v="1899-12-30T13:20:00"/>
    <d v="1899-12-30T00:50:00"/>
    <d v="1899-12-30T12:30:00"/>
    <d v="1899-12-30T13:20:00"/>
    <d v="1899-12-30T00:50:00"/>
    <s v="DCO"/>
    <s v="N/A"/>
  </r>
  <r>
    <n v="15566"/>
    <x v="118"/>
    <x v="21"/>
    <s v="LIFT IFTS 24-04 CAN"/>
    <s v="IFTS"/>
    <n v="52"/>
    <s v="IFTS"/>
    <n v="23"/>
    <m/>
    <s v="X"/>
    <x v="0"/>
    <s v="NET"/>
    <s v="DECI_STD"/>
    <m/>
    <n v="15567"/>
    <s v="FMSC HBFM02"/>
    <s v="12:30"/>
    <s v="13:30"/>
    <d v="1899-12-30T01:00:00"/>
    <d v="1899-12-30T12:30:00"/>
    <d v="1899-12-30T13:30:00"/>
    <d v="1899-12-30T01:00:00"/>
    <s v="DCO"/>
    <s v="N/A"/>
  </r>
  <r>
    <n v="15567"/>
    <x v="118"/>
    <x v="21"/>
    <s v="LIFT 25-41"/>
    <s v="AMI"/>
    <n v="79"/>
    <s v="IFTS"/>
    <n v="22"/>
    <s v="X"/>
    <m/>
    <x v="6"/>
    <s v="STDA"/>
    <s v="IF"/>
    <m/>
    <m/>
    <s v="SD IF01"/>
    <s v="12:30"/>
    <s v="13:30"/>
    <d v="1899-12-30T01:00:00"/>
    <d v="1899-12-30T12:30:00"/>
    <d v="1899-12-30T13:30:00"/>
    <d v="1899-12-30T01:00:00"/>
    <s v="DCO"/>
    <s v="N/A"/>
  </r>
  <r>
    <n v="15568"/>
    <x v="118"/>
    <x v="21"/>
    <s v="LIFT IFTS 25-02 UK"/>
    <s v="IFTS"/>
    <n v="81"/>
    <s v="ACS"/>
    <n v="5"/>
    <m/>
    <s v="X"/>
    <x v="3"/>
    <s v="STDA"/>
    <s v="DECI_STD"/>
    <m/>
    <m/>
    <s v="PT FAM02"/>
    <s v="12:30"/>
    <s v="13:30"/>
    <d v="1899-12-30T01:00:00"/>
    <d v="1899-12-30T12:30:00"/>
    <d v="1899-12-30T13:30:00"/>
    <d v="1899-12-30T01:00:00"/>
    <s v="DCO"/>
    <s v="N/A"/>
  </r>
  <r>
    <n v="15569"/>
    <x v="118"/>
    <x v="21"/>
    <s v="LIFT IFTS 24-04 HUN"/>
    <s v="IFTS"/>
    <n v="63"/>
    <s v="ACS"/>
    <n v="12"/>
    <m/>
    <s v="X"/>
    <x v="5"/>
    <s v="NET"/>
    <s v="DECI_STD"/>
    <m/>
    <n v="15570"/>
    <s v="FMSC HACM02"/>
    <s v="14:00"/>
    <s v="15:00"/>
    <d v="1899-12-30T01:00:00"/>
    <s v="14:00"/>
    <s v="15:00"/>
    <d v="1899-12-30T01:00:00"/>
    <s v="DCO"/>
    <s v="N/A"/>
  </r>
  <r>
    <n v="15570"/>
    <x v="118"/>
    <x v="21"/>
    <s v=" IFTS LIFT 24-03 QATAR"/>
    <s v="QATAR"/>
    <n v="57"/>
    <s v="ACS"/>
    <n v="14"/>
    <s v="X"/>
    <m/>
    <x v="0"/>
    <s v="STDA"/>
    <s v="DECI_STD_NVG"/>
    <m/>
    <m/>
    <s v="FMS R2RNVG02"/>
    <s v="14:00"/>
    <s v="15:00"/>
    <d v="1899-12-30T01:00:00"/>
    <d v="1899-12-30T14:00:00"/>
    <d v="1899-12-30T15:00:00"/>
    <d v="1899-12-30T01:00:00"/>
    <s v="DCO"/>
    <s v="N/A"/>
  </r>
  <r>
    <n v="15571"/>
    <x v="118"/>
    <x v="21"/>
    <s v="IFTS LIFT 24-03 QATAR"/>
    <s v="QATAR"/>
    <n v="58"/>
    <s v="ACS"/>
    <n v="1"/>
    <s v="X"/>
    <m/>
    <x v="1"/>
    <s v="STDA"/>
    <s v="BRV_R2R_STD"/>
    <m/>
    <m/>
    <s v="PT R2R02"/>
    <s v="14:00"/>
    <s v="15:00"/>
    <d v="1899-12-30T01:00:00"/>
    <d v="1899-12-30T14:00:00"/>
    <d v="1899-12-30T15:00:00"/>
    <d v="1899-12-30T01:00:00"/>
    <s v="DCO"/>
    <s v="N/A"/>
  </r>
  <r>
    <n v="15572"/>
    <x v="118"/>
    <x v="21"/>
    <s v="LIFT 25-41"/>
    <s v="AMI"/>
    <n v="76"/>
    <s v="ACS"/>
    <n v="7"/>
    <s v="X"/>
    <m/>
    <x v="6"/>
    <s v="STDA"/>
    <s v="DECI_STD"/>
    <m/>
    <m/>
    <s v="SD EMR04"/>
    <s v="14:00"/>
    <s v="15:00"/>
    <d v="1899-12-30T01:00:00"/>
    <d v="1899-12-30T13:50:00"/>
    <d v="1899-12-30T14:50:00"/>
    <d v="1899-12-30T01:00:00"/>
    <s v="DCO"/>
    <s v="N/A"/>
  </r>
  <r>
    <n v="15573"/>
    <x v="118"/>
    <x v="21"/>
    <s v="LIFT IFTS 25-02 UK"/>
    <s v="IFTS"/>
    <n v="80"/>
    <s v="ACS"/>
    <n v="8"/>
    <m/>
    <s v="X"/>
    <x v="3"/>
    <s v="STDA"/>
    <s v="DECI_STD"/>
    <m/>
    <m/>
    <s v="PT FAM02"/>
    <s v="14:00"/>
    <s v="15:00"/>
    <d v="1899-12-30T01:00:00"/>
    <d v="1899-12-30T14:00:00"/>
    <d v="1899-12-30T15:00:00"/>
    <d v="1899-12-30T01:00:00"/>
    <s v="DCO"/>
    <s v="N/A"/>
  </r>
  <r>
    <n v="15574"/>
    <x v="118"/>
    <x v="21"/>
    <s v="LIFT 24-44 ITA"/>
    <s v="AMI"/>
    <n v="71"/>
    <s v="ACS"/>
    <n v="9"/>
    <s v="X"/>
    <m/>
    <x v="5"/>
    <s v="NET"/>
    <s v="DECI_STD"/>
    <m/>
    <n v="15575"/>
    <s v="SD HACM02"/>
    <s v="15:30"/>
    <d v="1899-12-30T16:00:00"/>
    <d v="1899-12-30T00:30:00"/>
    <d v="1899-12-30T15:30:00"/>
    <d v="1899-12-30T16:00:00"/>
    <d v="1899-12-30T00:30:00"/>
    <s v="DCO"/>
    <s v="N/A"/>
  </r>
  <r>
    <n v="15575"/>
    <x v="118"/>
    <x v="21"/>
    <s v="IFTS 25-01 QAT"/>
    <s v="QATAR"/>
    <n v="78"/>
    <s v="IFTS"/>
    <n v="23"/>
    <s v="X"/>
    <m/>
    <x v="0"/>
    <s v="STDA"/>
    <s v="DECI_STD"/>
    <m/>
    <m/>
    <s v="FMS CF01"/>
    <s v="15:30"/>
    <s v="16:30"/>
    <d v="1899-12-30T01:00:00"/>
    <d v="1899-12-30T15:30:00"/>
    <d v="1899-12-30T16:30:00"/>
    <d v="1899-12-30T01:00:00"/>
    <s v="DCO"/>
    <s v="N/A"/>
  </r>
  <r>
    <n v="15576"/>
    <x v="64"/>
    <x v="21"/>
    <s v="LIFT IFTS 24-03 SAUDI"/>
    <s v="IFTS"/>
    <n v="45"/>
    <s v="ACS"/>
    <n v="14"/>
    <m/>
    <s v="X"/>
    <x v="5"/>
    <s v="NET"/>
    <s v="ATAG_DECI"/>
    <m/>
    <n v="15577"/>
    <s v="NET ATAG01"/>
    <s v="07:00"/>
    <d v="1899-12-30T08:00:00"/>
    <d v="1899-12-30T01:00:00"/>
    <s v="07:00"/>
    <d v="1899-12-30T08:00:00"/>
    <d v="1899-12-30T01:00:00"/>
    <s v="DCO"/>
    <s v="N/A"/>
  </r>
  <r>
    <n v="15577"/>
    <x v="64"/>
    <x v="21"/>
    <s v="LIFT IFTS 24-03 SAUDI"/>
    <s v="IFTS"/>
    <n v="47"/>
    <s v="ACS"/>
    <n v="5"/>
    <m/>
    <s v="X"/>
    <x v="4"/>
    <s v="NET"/>
    <s v="ATAG_DECI"/>
    <m/>
    <n v="15576"/>
    <s v="NET ATAG01"/>
    <s v="07:00"/>
    <d v="1899-12-30T08:00:00"/>
    <d v="1899-12-30T01:00:00"/>
    <s v="07:00"/>
    <d v="1899-12-30T08:00:00"/>
    <d v="1899-12-30T01:00:00"/>
    <s v="DCO"/>
    <s v="N/A"/>
  </r>
  <r>
    <n v="15578"/>
    <x v="64"/>
    <x v="21"/>
    <s v="LIFT IFTS 25-01 SGP"/>
    <s v="IFTS"/>
    <n v="68"/>
    <s v="ACS"/>
    <n v="10"/>
    <m/>
    <s v="X"/>
    <x v="1"/>
    <s v="NET"/>
    <s v="DECI_PGM"/>
    <m/>
    <n v="15579"/>
    <s v="NET PGM03"/>
    <s v="07:00"/>
    <d v="1899-12-30T08:00:00"/>
    <d v="1899-12-30T01:00:00"/>
    <d v="1899-12-30T07:00:00"/>
    <d v="1899-12-30T08:00:00"/>
    <d v="1899-12-30T01:00:00"/>
    <s v="DCO"/>
    <s v="N/A"/>
  </r>
  <r>
    <n v="15579"/>
    <x v="64"/>
    <x v="21"/>
    <s v="LIFT IFTS 25-01 SGP"/>
    <s v="IFTS"/>
    <n v="69"/>
    <s v="ACS"/>
    <n v="12"/>
    <m/>
    <s v="X"/>
    <x v="6"/>
    <s v="NET"/>
    <s v="DECI_PGM"/>
    <m/>
    <n v="15578"/>
    <s v="NET PGM03"/>
    <s v="07:00"/>
    <d v="1899-12-30T08:00:00"/>
    <d v="1899-12-30T01:00:00"/>
    <d v="1899-12-30T07:00:00"/>
    <d v="1899-12-30T08:00:00"/>
    <d v="1899-12-30T01:00:00"/>
    <s v="DCO"/>
    <s v="N/A"/>
  </r>
  <r>
    <n v="15580"/>
    <x v="64"/>
    <x v="21"/>
    <s v="LIFT IFTS 24-05 GER"/>
    <s v="IFTS"/>
    <n v="66"/>
    <s v="ACS"/>
    <n v="15"/>
    <m/>
    <s v="X"/>
    <x v="0"/>
    <s v="STDA"/>
    <s v="CAS_DECI"/>
    <m/>
    <m/>
    <s v="FMS CAS02"/>
    <s v="07:00"/>
    <d v="1899-12-30T08:00:00"/>
    <d v="1899-12-30T01:00:00"/>
    <d v="1899-12-30T07:00:00"/>
    <d v="1899-12-30T08:00:00"/>
    <d v="1899-12-30T01:00:00"/>
    <s v="DCO"/>
    <s v="N/A"/>
  </r>
  <r>
    <n v="15581"/>
    <x v="64"/>
    <x v="21"/>
    <s v=" IFTS LIFT 24-03 QATAR"/>
    <s v="QATAR"/>
    <n v="57"/>
    <s v="ACS"/>
    <n v="9"/>
    <s v="X"/>
    <m/>
    <x v="5"/>
    <s v="NET"/>
    <s v="DCA"/>
    <m/>
    <n v="15582"/>
    <s v="NET QRA01"/>
    <s v="08:30"/>
    <d v="1899-12-30T09:30:00"/>
    <d v="1899-12-30T01:00:00"/>
    <s v="08:30"/>
    <d v="1899-12-30T09:30:00"/>
    <d v="1899-12-30T01:00:00"/>
    <s v="DCO"/>
    <s v="N/A"/>
  </r>
  <r>
    <n v="15582"/>
    <x v="64"/>
    <x v="21"/>
    <s v="IFTS LIFT 24-03 QATAR"/>
    <s v="QATAR"/>
    <n v="58"/>
    <s v="ACS"/>
    <n v="1"/>
    <s v="X"/>
    <m/>
    <x v="4"/>
    <s v="NET"/>
    <s v="DCA"/>
    <m/>
    <n v="15581"/>
    <s v="NET QRA01"/>
    <s v="08:30"/>
    <d v="1899-12-30T09:30:00"/>
    <d v="1899-12-30T01:00:00"/>
    <s v="08:30"/>
    <d v="1899-12-30T09:30:00"/>
    <d v="1899-12-30T01:00:00"/>
    <s v="DCO"/>
    <s v="N/A"/>
  </r>
  <r>
    <n v="15583"/>
    <x v="64"/>
    <x v="21"/>
    <s v=" IFTS LIFT 24-03 QATAR"/>
    <s v="QATAR"/>
    <n v="56"/>
    <s v="ACS"/>
    <n v="32"/>
    <s v="X"/>
    <m/>
    <x v="0"/>
    <s v="STDA"/>
    <s v="DECI_STD_NVG"/>
    <m/>
    <m/>
    <s v="FMS R2RNVG01"/>
    <s v="08:30"/>
    <d v="1899-12-30T09:30:00"/>
    <d v="1899-12-30T01:00:00"/>
    <d v="1899-12-30T08:30:00"/>
    <d v="1899-12-30T09:30:00"/>
    <d v="1899-12-30T01:00:00"/>
    <s v="DCO"/>
    <s v="N/A"/>
  </r>
  <r>
    <n v="15584"/>
    <x v="64"/>
    <x v="21"/>
    <s v="LIFT IFTS 25-01 HUN"/>
    <s v="IFTS"/>
    <n v="71"/>
    <s v="IFTS"/>
    <n v="23"/>
    <m/>
    <s v="X"/>
    <x v="6"/>
    <s v="STDA"/>
    <s v="DECI_STD"/>
    <m/>
    <m/>
    <s v="PT ERT01"/>
    <s v="08:30"/>
    <d v="1899-12-30T09:30:00"/>
    <d v="1899-12-30T01:00:00"/>
    <d v="1899-12-30T08:30:00"/>
    <d v="1899-12-30T09:30:00"/>
    <d v="1899-12-30T01:00:00"/>
    <s v="DCO"/>
    <s v="N/A"/>
  </r>
  <r>
    <n v="15585"/>
    <x v="64"/>
    <x v="21"/>
    <s v="LIFT IFTS 25-02 CAN"/>
    <s v="IFTS"/>
    <n v="73"/>
    <s v="ACS"/>
    <n v="16"/>
    <m/>
    <s v="X"/>
    <x v="3"/>
    <s v="STDA"/>
    <s v="DECI_STD"/>
    <m/>
    <m/>
    <s v="PT FAM02"/>
    <s v="08:30"/>
    <d v="1899-12-30T09:30:00"/>
    <d v="1899-12-30T01:00:00"/>
    <d v="1899-12-30T08:30:00"/>
    <d v="1899-12-30T09:30:00"/>
    <d v="1899-12-30T01:00:00"/>
    <s v="DCO"/>
    <s v="N/A"/>
  </r>
  <r>
    <n v="15586"/>
    <x v="64"/>
    <x v="21"/>
    <s v="LIFT IFTS 24-03 SAUDI"/>
    <s v="IFTS"/>
    <n v="47"/>
    <s v="ACS"/>
    <n v="12"/>
    <m/>
    <s v="X"/>
    <x v="5"/>
    <s v="NET"/>
    <s v="ATAG_DECI"/>
    <m/>
    <n v="15587"/>
    <s v="NET ATAG02"/>
    <s v="10:00"/>
    <d v="1899-12-30T11:00:00"/>
    <d v="1899-12-30T01:00:00"/>
    <s v="10:00"/>
    <d v="1899-12-30T11:00:00"/>
    <d v="1899-12-30T01:00:00"/>
    <s v="DCO"/>
    <s v="N/A"/>
  </r>
  <r>
    <n v="15587"/>
    <x v="64"/>
    <x v="21"/>
    <s v="LIFT IFTS 24-03 SAUDI"/>
    <s v="IFTS"/>
    <n v="46"/>
    <s v="ACS"/>
    <n v="5"/>
    <m/>
    <s v="X"/>
    <x v="4"/>
    <s v="NET"/>
    <s v="ATAG_DECI"/>
    <m/>
    <n v="15586"/>
    <s v="NET ATAG01"/>
    <s v="10:00"/>
    <d v="1899-12-30T11:00:00"/>
    <d v="1899-12-30T01:00:00"/>
    <s v="10:00"/>
    <d v="1899-12-30T11:00:00"/>
    <d v="1899-12-30T01:00:00"/>
    <s v="DCO"/>
    <s v="N/A"/>
  </r>
  <r>
    <n v="15588"/>
    <x v="64"/>
    <x v="21"/>
    <s v="LIFT IFTS 24-04 SPA"/>
    <s v="IFTS"/>
    <n v="61"/>
    <s v="ACS"/>
    <n v="14"/>
    <m/>
    <s v="X"/>
    <x v="1"/>
    <s v="NET"/>
    <s v="DECI_PGM"/>
    <m/>
    <n v="15589"/>
    <s v="NET PGM01"/>
    <s v="10:00"/>
    <d v="1899-12-30T11:00:00"/>
    <d v="1899-12-30T01:00:00"/>
    <d v="1899-12-30T10:00:00"/>
    <d v="1899-12-30T11:00:00"/>
    <d v="1899-12-30T01:00:00"/>
    <s v="DCO"/>
    <s v="N/A"/>
  </r>
  <r>
    <n v="15589"/>
    <x v="64"/>
    <x v="21"/>
    <s v="LIFT IFTS 24-04 SPA"/>
    <s v="IFTS"/>
    <n v="59"/>
    <s v="ACS"/>
    <n v="10"/>
    <m/>
    <s v="X"/>
    <x v="6"/>
    <s v="NET"/>
    <s v="DECI_PGM"/>
    <m/>
    <n v="15588"/>
    <s v="NET PGM01"/>
    <s v="10:00"/>
    <d v="1899-12-30T11:00:00"/>
    <d v="1899-12-30T01:00:00"/>
    <d v="1899-12-30T10:00:00"/>
    <d v="1899-12-30T11:00:00"/>
    <d v="1899-12-30T01:00:00"/>
    <s v="DCO"/>
    <s v="N/A"/>
  </r>
  <r>
    <n v="15590"/>
    <x v="64"/>
    <x v="21"/>
    <s v="LIFT IFTS 24-05 GER"/>
    <s v="IFTS"/>
    <n v="67"/>
    <s v="ACS"/>
    <n v="15"/>
    <m/>
    <s v="X"/>
    <x v="0"/>
    <s v="STDA"/>
    <s v="CAS_DECI"/>
    <m/>
    <m/>
    <s v="FMS CAS02"/>
    <s v="10:00"/>
    <d v="1899-12-30T11:00:00"/>
    <d v="1899-12-30T01:00:00"/>
    <d v="1899-12-30T10:00:00"/>
    <d v="1899-12-30T11:00:00"/>
    <d v="1899-12-30T01:00:00"/>
    <s v="DCO"/>
    <s v="N/A"/>
  </r>
  <r>
    <n v="15591"/>
    <x v="64"/>
    <x v="21"/>
    <s v="IFTS LIFT 24-03 QATAR"/>
    <s v="QATAR"/>
    <n v="58"/>
    <s v="IFTS"/>
    <n v="23"/>
    <s v="X"/>
    <m/>
    <x v="5"/>
    <s v="NET"/>
    <s v="DCA"/>
    <m/>
    <n v="15592"/>
    <s v="NET QRA02"/>
    <s v="11:30"/>
    <d v="1899-12-30T12:30:00"/>
    <d v="1899-12-30T01:00:00"/>
    <s v="11:30"/>
    <d v="1899-12-30T12:30:00"/>
    <d v="1899-12-30T01:00:00"/>
    <s v="DCO"/>
    <s v="N/A"/>
  </r>
  <r>
    <n v="15592"/>
    <x v="64"/>
    <x v="21"/>
    <s v=" IFTS LIFT 24-03 QATAR"/>
    <s v="QATAR"/>
    <n v="57"/>
    <s v="ACS"/>
    <n v="2"/>
    <s v="X"/>
    <m/>
    <x v="4"/>
    <s v="NET"/>
    <s v="DCA"/>
    <m/>
    <n v="15591"/>
    <s v="NET QRA02"/>
    <s v="11:30"/>
    <d v="1899-12-30T12:30:00"/>
    <d v="1899-12-30T01:00:00"/>
    <s v="11:30"/>
    <d v="1899-12-30T12:30:00"/>
    <d v="1899-12-30T01:00:00"/>
    <s v="DCO"/>
    <s v="N/A"/>
  </r>
  <r>
    <n v="15593"/>
    <x v="64"/>
    <x v="21"/>
    <s v=" IFTS LIFT 24-03 QATAR"/>
    <s v="QATAR"/>
    <n v="56"/>
    <s v="ACS"/>
    <n v="32"/>
    <s v="X"/>
    <m/>
    <x v="0"/>
    <s v="STDA"/>
    <s v="DECI_STD_NVG"/>
    <m/>
    <m/>
    <s v="FMS R2RNVG02"/>
    <s v="11:30"/>
    <d v="1899-12-30T12:30:00"/>
    <d v="1899-12-30T01:00:00"/>
    <d v="1899-12-30T11:30:00"/>
    <d v="1899-12-30T12:30:00"/>
    <d v="1899-12-30T01:00:00"/>
    <s v="DCO"/>
    <s v="N/A"/>
  </r>
  <r>
    <n v="15594"/>
    <x v="64"/>
    <x v="21"/>
    <s v="LIFT IFTS 25-02 CAN"/>
    <s v="IFTS"/>
    <n v="75"/>
    <s v="ACS"/>
    <n v="1"/>
    <m/>
    <s v="X"/>
    <x v="1"/>
    <s v="STDA"/>
    <s v="DECI_SONIC"/>
    <m/>
    <m/>
    <s v="PT FAM02"/>
    <s v="11:30"/>
    <d v="1899-12-30T12:30:00"/>
    <d v="1899-12-30T01:00:00"/>
    <d v="1899-12-30T11:30:00"/>
    <d v="1899-12-30T12:30:00"/>
    <d v="1899-12-30T01:00:00"/>
    <s v="DCO"/>
    <s v="N/A"/>
  </r>
  <r>
    <n v="15595"/>
    <x v="64"/>
    <x v="21"/>
    <s v="LIFT IFTS 25-02 CAN"/>
    <s v="IFTS"/>
    <n v="74"/>
    <s v="ACS"/>
    <n v="9"/>
    <m/>
    <s v="X"/>
    <x v="6"/>
    <s v="STDA"/>
    <s v="DECI_SONIC"/>
    <m/>
    <m/>
    <s v="PT FAM02"/>
    <s v="11:30"/>
    <d v="1899-12-30T12:30:00"/>
    <d v="1899-12-30T01:00:00"/>
    <d v="1899-12-30T11:30:00"/>
    <d v="1899-12-30T12:30:00"/>
    <d v="1899-12-30T01:00:00"/>
    <s v="DCO"/>
    <s v="N/A"/>
  </r>
  <r>
    <n v="15596"/>
    <x v="64"/>
    <x v="21"/>
    <s v="LIFT IFTS 25-02 CAN"/>
    <s v="IFTS"/>
    <n v="72"/>
    <s v="ACS"/>
    <n v="16"/>
    <m/>
    <s v="X"/>
    <x v="3"/>
    <s v="STDA"/>
    <s v="DECI_STD"/>
    <m/>
    <m/>
    <s v="PT FAM02"/>
    <s v="11:30"/>
    <d v="1899-12-30T12:30:00"/>
    <d v="1899-12-30T01:00:00"/>
    <d v="1899-12-30T11:30:00"/>
    <d v="1899-12-30T12:30:00"/>
    <d v="1899-12-30T01:00:00"/>
    <s v="DCO"/>
    <s v="N/A"/>
  </r>
  <r>
    <n v="15597"/>
    <x v="118"/>
    <x v="21"/>
    <s v="LIFT 24-44 ITA"/>
    <s v="AMI"/>
    <n v="73"/>
    <s v="ACS"/>
    <n v="32"/>
    <s v="X"/>
    <m/>
    <x v="5"/>
    <s v="NET"/>
    <s v="DECI_STD"/>
    <m/>
    <n v="15598"/>
    <s v="SD HACM02"/>
    <d v="1899-12-30T16:05:00"/>
    <d v="1899-12-30T16:35:00"/>
    <d v="1899-12-30T00:30:00"/>
    <d v="1899-12-30T16:05:00"/>
    <d v="1899-12-30T16:35:00"/>
    <d v="1899-12-30T00:30:00"/>
    <s v="DCO"/>
    <s v="N/A"/>
  </r>
  <r>
    <n v="15598"/>
    <x v="119"/>
    <x v="22"/>
    <s v="LIFT IFTS 24-03 SAUDI"/>
    <s v="IFTS"/>
    <n v="46"/>
    <s v="ACS"/>
    <n v="9"/>
    <m/>
    <s v="X"/>
    <x v="5"/>
    <s v="NET"/>
    <s v="ATAG_DECI"/>
    <m/>
    <n v="15599"/>
    <s v="NET ATAG02"/>
    <s v="06:00"/>
    <s v="07:00"/>
    <d v="1899-12-30T01:00:00"/>
    <d v="1899-12-30T06:00:00"/>
    <d v="1899-12-30T06:50:00"/>
    <d v="1899-12-30T00:50:00"/>
    <s v="DCO"/>
    <s v="N/A"/>
  </r>
  <r>
    <n v="15599"/>
    <x v="119"/>
    <x v="22"/>
    <s v="LIFT IFTS 24-03 SAUDI"/>
    <s v="IFTS"/>
    <n v="45"/>
    <s v="IFTS"/>
    <n v="9"/>
    <m/>
    <s v="X"/>
    <x v="4"/>
    <s v="NET"/>
    <s v="ATAG_DECI"/>
    <m/>
    <n v="15598"/>
    <s v="NET ATAG02"/>
    <d v="1899-12-30T06:00:00"/>
    <d v="1899-12-30T07:00:00"/>
    <d v="1899-12-30T01:00:00"/>
    <d v="1899-12-30T06:00:00"/>
    <d v="1899-12-30T06:50:00"/>
    <d v="1899-12-30T00:50:00"/>
    <s v="DCO"/>
    <s v="N/A"/>
  </r>
  <r>
    <n v="15600"/>
    <x v="119"/>
    <x v="22"/>
    <s v="LIFT IFTS 25-01 SGP"/>
    <s v="IFTS"/>
    <n v="68"/>
    <s v="ACS"/>
    <n v="14"/>
    <m/>
    <s v="X"/>
    <x v="0"/>
    <s v="STDA"/>
    <s v="CAS_DECI"/>
    <m/>
    <m/>
    <s v="FMS CAS01"/>
    <s v="06:00"/>
    <s v="07:00"/>
    <d v="1899-12-30T01:00:00"/>
    <s v="06:00"/>
    <s v="07:00"/>
    <d v="1899-12-30T01:00:00"/>
    <s v="DCO"/>
    <s v="N/A"/>
  </r>
  <r>
    <n v="15601"/>
    <x v="119"/>
    <x v="22"/>
    <s v="LIFT IFTS 25-01 SGP"/>
    <s v="IFTS"/>
    <n v="69"/>
    <s v="ACS"/>
    <n v="1"/>
    <m/>
    <s v="X"/>
    <x v="1"/>
    <s v="STDA"/>
    <s v="CAS_DECI"/>
    <m/>
    <m/>
    <s v="FMS CAS01"/>
    <s v="06:00"/>
    <s v="07:00"/>
    <d v="1899-12-30T01:00:00"/>
    <s v="06:00"/>
    <s v="07:00"/>
    <d v="1899-12-30T01:00:00"/>
    <s v="DCO"/>
    <s v="N/A"/>
  </r>
  <r>
    <n v="15602"/>
    <x v="119"/>
    <x v="22"/>
    <s v="LIFT 25-41"/>
    <s v="AMI"/>
    <n v="79"/>
    <s v="ACS"/>
    <n v="12"/>
    <s v="X"/>
    <m/>
    <x v="6"/>
    <s v="STDA"/>
    <s v="IF"/>
    <m/>
    <m/>
    <s v="SD IF02"/>
    <s v="06:00"/>
    <s v="07:00"/>
    <d v="1899-12-30T01:00:00"/>
    <s v="06:00"/>
    <s v="07:00"/>
    <d v="1899-12-30T01:00:00"/>
    <s v="DCO"/>
    <s v="N/A"/>
  </r>
  <r>
    <n v="15603"/>
    <x v="119"/>
    <x v="22"/>
    <s v=" IFTS LIFT 24-03 QATAR"/>
    <s v="QATAR"/>
    <n v="61"/>
    <s v="ACS"/>
    <n v="13"/>
    <s v="X"/>
    <m/>
    <x v="5"/>
    <s v="NET"/>
    <s v="ATAG_DECI"/>
    <m/>
    <n v="15604"/>
    <s v="NET ATAG01"/>
    <s v="07:30"/>
    <s v="08:30"/>
    <d v="1899-12-30T01:00:00"/>
    <s v="07:30"/>
    <s v="08:30"/>
    <d v="1899-12-30T01:00:00"/>
    <s v="DCO"/>
    <s v="N/A"/>
  </r>
  <r>
    <n v="15604"/>
    <x v="119"/>
    <x v="22"/>
    <s v=" IFTS LIFT 24-03 QATAR"/>
    <s v="QATAR"/>
    <n v="56"/>
    <s v="ACS"/>
    <n v="2"/>
    <s v="X"/>
    <m/>
    <x v="4"/>
    <s v="NET"/>
    <s v="ATAG_DECI"/>
    <m/>
    <n v="15603"/>
    <s v="NET ATAG01"/>
    <d v="1899-12-30T07:30:00"/>
    <d v="1899-12-30T08:30:00"/>
    <d v="1899-12-30T01:00:00"/>
    <s v="07:30"/>
    <s v="08:30"/>
    <d v="1899-12-30T01:00:00"/>
    <s v="DCO"/>
    <s v="N/A"/>
  </r>
  <r>
    <n v="15605"/>
    <x v="119"/>
    <x v="22"/>
    <s v="LIFT 24-44 ITA"/>
    <s v="AMI"/>
    <n v="70"/>
    <s v="ACS"/>
    <n v="31"/>
    <s v="X"/>
    <m/>
    <x v="0"/>
    <s v="NET"/>
    <s v="BTAG"/>
    <m/>
    <n v="15606"/>
    <s v="SD AI02"/>
    <s v="07:30"/>
    <s v="08:30"/>
    <d v="1899-12-30T01:00:00"/>
    <s v="07:30"/>
    <s v="08:30"/>
    <d v="1899-12-30T01:00:00"/>
    <s v="DCO"/>
    <s v="N/A"/>
  </r>
  <r>
    <n v="15606"/>
    <x v="119"/>
    <x v="22"/>
    <s v="LIFT 24-44 ITA"/>
    <s v="AMI"/>
    <n v="72"/>
    <s v="ACS"/>
    <n v="5"/>
    <s v="X"/>
    <m/>
    <x v="1"/>
    <s v="NET"/>
    <s v="BTAG"/>
    <m/>
    <n v="15605"/>
    <s v="SD AI02"/>
    <d v="1899-12-30T07:30:00"/>
    <d v="1899-12-30T08:30:00"/>
    <d v="1899-12-30T01:00:00"/>
    <d v="1899-12-30T07:30:00"/>
    <d v="1899-12-30T08:30:00"/>
    <d v="1899-12-30T01:00:00"/>
    <s v="DCO"/>
    <s v="N/A"/>
  </r>
  <r>
    <n v="15607"/>
    <x v="119"/>
    <x v="22"/>
    <s v="LIFT 25-41"/>
    <s v="AMI"/>
    <n v="76"/>
    <s v="ACS"/>
    <n v="10"/>
    <s v="X"/>
    <m/>
    <x v="6"/>
    <s v="STDA"/>
    <s v="IF"/>
    <m/>
    <m/>
    <s v="SD IF02"/>
    <s v="07:30"/>
    <s v="08:30"/>
    <d v="1899-12-30T01:00:00"/>
    <d v="1899-12-30T07:30:00"/>
    <d v="1899-12-30T08:30:00"/>
    <d v="1899-12-30T01:00:00"/>
    <s v="DCO"/>
    <s v="N/A"/>
  </r>
  <r>
    <n v="15608"/>
    <x v="119"/>
    <x v="22"/>
    <s v="LIFT 25-41"/>
    <s v="AMI"/>
    <n v="80"/>
    <s v="ACS"/>
    <n v="17"/>
    <s v="X"/>
    <m/>
    <x v="3"/>
    <s v="STDA"/>
    <s v="DECI_STD"/>
    <m/>
    <m/>
    <s v="SD EMR04"/>
    <s v="07:45"/>
    <s v="08:45"/>
    <d v="1899-12-30T01:00:00"/>
    <s v="07:45"/>
    <s v="08:45"/>
    <d v="1899-12-30T01:00:00"/>
    <s v="DCO"/>
    <s v="N/A"/>
  </r>
  <r>
    <n v="15609"/>
    <x v="119"/>
    <x v="22"/>
    <s v="LIFT IFTS 24-04 CAN"/>
    <s v="IFTS"/>
    <n v="51"/>
    <s v="ACS"/>
    <n v="9"/>
    <m/>
    <s v="X"/>
    <x v="5"/>
    <s v="NET"/>
    <s v="DECI_STD"/>
    <m/>
    <n v="15610"/>
    <s v="FMSC HBFM02"/>
    <s v="09:00"/>
    <s v="10:00"/>
    <d v="1899-12-30T01:00:00"/>
    <s v="09:00"/>
    <s v="10:00"/>
    <d v="1899-12-30T01:00:00"/>
    <s v="DCO"/>
    <s v="N/A"/>
  </r>
  <r>
    <n v="15610"/>
    <x v="119"/>
    <x v="22"/>
    <s v="LIFT IFTS 24-04 CAN"/>
    <s v="IFTS"/>
    <n v="53"/>
    <s v="ACS"/>
    <n v="14"/>
    <m/>
    <s v="X"/>
    <x v="0"/>
    <s v="NET"/>
    <s v="DECI_STD"/>
    <m/>
    <n v="15611"/>
    <s v="FMSC HBFM02"/>
    <s v="09:00"/>
    <s v="10:00"/>
    <d v="1899-12-30T01:00:00"/>
    <s v="09:00"/>
    <s v="10:00"/>
    <d v="1899-12-30T01:00:00"/>
    <s v="DCO"/>
    <s v="N/A"/>
  </r>
  <r>
    <n v="15611"/>
    <x v="119"/>
    <x v="22"/>
    <s v="LIFT IFTS 25-02 JPN"/>
    <s v="IFTS"/>
    <n v="77"/>
    <s v="ACS"/>
    <n v="12"/>
    <m/>
    <s v="X"/>
    <x v="6"/>
    <s v="STDA"/>
    <s v="DECI_STD"/>
    <m/>
    <m/>
    <s v="PT FAM01"/>
    <s v="09:00"/>
    <s v="10:00"/>
    <d v="1899-12-30T01:00:00"/>
    <s v="09:00"/>
    <s v="10:00"/>
    <d v="1899-12-30T01:00:00"/>
    <s v="DCO"/>
    <s v="N/A"/>
  </r>
  <r>
    <n v="15612"/>
    <x v="119"/>
    <x v="22"/>
    <s v="LIFT IFTS 25-02 JPN"/>
    <s v="IFTS"/>
    <n v="79"/>
    <s v="ACS"/>
    <n v="1"/>
    <m/>
    <s v="X"/>
    <x v="2"/>
    <s v="STDA"/>
    <s v="DECI_STD"/>
    <m/>
    <m/>
    <s v="PT FAM01"/>
    <s v="09:00"/>
    <s v="10:00"/>
    <d v="1899-12-30T01:00:00"/>
    <s v="09:00"/>
    <s v="10:00"/>
    <d v="1899-12-30T01:00:00"/>
    <s v="DCO"/>
    <s v="N/A"/>
  </r>
  <r>
    <n v="15613"/>
    <x v="119"/>
    <x v="22"/>
    <s v="LIP 24-03 SWE"/>
    <s v="IFTS"/>
    <n v="48"/>
    <s v="ACS"/>
    <n v="17"/>
    <m/>
    <s v="X"/>
    <x v="5"/>
    <s v="NET"/>
    <s v="DECI_STD"/>
    <m/>
    <n v="15614"/>
    <s v="FMSC OBFM01"/>
    <s v="10:30"/>
    <s v="11:30"/>
    <d v="1899-12-30T01:00:00"/>
    <s v="10:30"/>
    <s v="11:30"/>
    <d v="1899-12-30T01:00:00"/>
    <s v="DCO"/>
    <s v="N/A"/>
  </r>
  <r>
    <n v="15614"/>
    <x v="119"/>
    <x v="22"/>
    <s v="LIP 24-04 CAN"/>
    <s v="IFTS"/>
    <n v="50"/>
    <s v="ACS"/>
    <n v="5"/>
    <m/>
    <s v="X"/>
    <x v="0"/>
    <s v="NET"/>
    <s v="DECI_STD"/>
    <m/>
    <n v="15615"/>
    <s v="FMSC OBFM01"/>
    <s v="10:30"/>
    <s v="11:30"/>
    <d v="1899-12-30T01:00:00"/>
    <d v="1899-12-30T10:30:00"/>
    <d v="1899-12-30T11:30:00"/>
    <d v="1899-12-30T01:00:00"/>
    <s v="DCO"/>
    <s v="N/A"/>
  </r>
  <r>
    <n v="15615"/>
    <x v="119"/>
    <x v="22"/>
    <s v="LIFT IFTS 24-04 JPN"/>
    <s v="IFTS"/>
    <n v="57"/>
    <s v="ACS"/>
    <n v="10"/>
    <m/>
    <s v="X"/>
    <x v="6"/>
    <s v="STDA"/>
    <s v="DECI_STD"/>
    <m/>
    <m/>
    <s v="PT ERT03"/>
    <s v="10:30"/>
    <s v="11:30"/>
    <d v="1899-12-30T01:00:00"/>
    <d v="1899-12-30T10:30:00"/>
    <d v="1899-12-30T11:30:00"/>
    <d v="1899-12-30T01:00:00"/>
    <s v="DCO"/>
    <s v="N/A"/>
  </r>
  <r>
    <n v="15616"/>
    <x v="119"/>
    <x v="22"/>
    <s v="LIFT 25-41"/>
    <s v="AMI"/>
    <n v="81"/>
    <s v="ACS"/>
    <n v="13"/>
    <s v="X"/>
    <m/>
    <x v="3"/>
    <s v="STDA"/>
    <s v="DECI_STD"/>
    <m/>
    <m/>
    <s v="SD EMR04"/>
    <s v="10:30"/>
    <s v="11:30"/>
    <d v="1899-12-30T01:00:00"/>
    <s v="10:30"/>
    <s v="11:30"/>
    <d v="1899-12-30T01:00:00"/>
    <s v="DCO"/>
    <s v="N/A"/>
  </r>
  <r>
    <n v="15617"/>
    <x v="119"/>
    <x v="22"/>
    <s v="LIFT 24-45 ITA"/>
    <s v="AMI"/>
    <n v="34"/>
    <s v="ACS"/>
    <n v="12"/>
    <s v="X"/>
    <m/>
    <x v="5"/>
    <s v="NET"/>
    <s v="CAS"/>
    <m/>
    <n v="15618"/>
    <s v="SD CASP01"/>
    <s v="12:00"/>
    <s v="13:00"/>
    <d v="1899-12-30T01:00:00"/>
    <s v="12:00"/>
    <s v="13:00"/>
    <d v="1899-12-30T01:00:00"/>
    <s v="DCO"/>
    <s v="N/A"/>
  </r>
  <r>
    <n v="15618"/>
    <x v="119"/>
    <x v="22"/>
    <s v="LIFT IFTS 24-04 SPA"/>
    <s v="IFTS"/>
    <n v="59"/>
    <s v="IFTS"/>
    <n v="9"/>
    <m/>
    <s v="X"/>
    <x v="0"/>
    <s v="NET"/>
    <s v="DECI_PGM"/>
    <m/>
    <n v="15619"/>
    <s v="NET PGM02"/>
    <s v="12:00"/>
    <s v="13:00"/>
    <d v="1899-12-30T01:00:00"/>
    <d v="1899-12-30T12:00:00"/>
    <d v="1899-12-30T12:45:00"/>
    <d v="1899-12-30T00:45:00"/>
    <s v="DCO"/>
    <s v="N/A"/>
  </r>
  <r>
    <n v="15619"/>
    <x v="119"/>
    <x v="22"/>
    <s v="LIFT IFTS 24-04 SPA"/>
    <s v="IFTS"/>
    <n v="61"/>
    <s v="ACS"/>
    <n v="14"/>
    <m/>
    <s v="X"/>
    <x v="1"/>
    <s v="NET"/>
    <s v="DECI_PGM"/>
    <m/>
    <n v="15618"/>
    <s v="NET PGM02"/>
    <d v="1899-12-30T12:00:00"/>
    <d v="1899-12-30T13:00:00"/>
    <d v="1899-12-30T01:00:00"/>
    <d v="1899-12-30T12:00:00"/>
    <d v="1899-12-30T12:45:00"/>
    <d v="1899-12-30T00:45:00"/>
    <s v="DCO"/>
    <s v="N/A"/>
  </r>
  <r>
    <n v="15620"/>
    <x v="119"/>
    <x v="22"/>
    <s v="LIFT 25-41"/>
    <s v="AMI"/>
    <n v="77"/>
    <s v="ACS"/>
    <n v="1"/>
    <s v="X"/>
    <m/>
    <x v="6"/>
    <s v="STDA"/>
    <s v="DECI_STD"/>
    <m/>
    <m/>
    <s v="SD CF03"/>
    <s v="12:00"/>
    <s v="13:00"/>
    <d v="1899-12-30T01:00:00"/>
    <d v="1899-12-30T12:00:00"/>
    <d v="1899-12-30T13:00:00"/>
    <d v="1899-12-30T01:00:00"/>
    <s v="DCO"/>
    <s v="N/A"/>
  </r>
  <r>
    <n v="15621"/>
    <x v="119"/>
    <x v="22"/>
    <s v=" IFTS LIFT 24-03 QATAR"/>
    <s v="QATAR"/>
    <n v="56"/>
    <s v="ACS"/>
    <n v="13"/>
    <s v="X"/>
    <m/>
    <x v="5"/>
    <s v="NET"/>
    <s v="ATAG_DECI"/>
    <m/>
    <n v="15622"/>
    <s v="NET ATAG02"/>
    <s v="13:30"/>
    <s v="14:30"/>
    <d v="1899-12-30T01:00:00"/>
    <s v="13:30"/>
    <s v="14:30"/>
    <d v="1899-12-30T01:00:00"/>
    <s v="DCO"/>
    <s v="N/A"/>
  </r>
  <r>
    <n v="15622"/>
    <x v="119"/>
    <x v="22"/>
    <s v=" IFTS LIFT 24-03 QATAR"/>
    <s v="QATAR"/>
    <n v="61"/>
    <s v="ACS"/>
    <n v="2"/>
    <s v="X"/>
    <m/>
    <x v="4"/>
    <s v="NET"/>
    <s v="ATAG_DECI"/>
    <m/>
    <n v="15621"/>
    <s v="NET ATAG02"/>
    <d v="1899-12-30T13:30:00"/>
    <d v="1899-12-30T14:30:00"/>
    <d v="1899-12-30T01:00:00"/>
    <d v="1899-12-30T13:30:00"/>
    <d v="1899-12-30T14:30:00"/>
    <d v="1899-12-30T01:00:00"/>
    <s v="DCO"/>
    <s v="N/A"/>
  </r>
  <r>
    <n v="15623"/>
    <x v="119"/>
    <x v="22"/>
    <s v="LIFT IFTS 24-04 SPA"/>
    <s v="IFTS"/>
    <n v="60"/>
    <s v="ACS"/>
    <n v="10"/>
    <m/>
    <s v="X"/>
    <x v="0"/>
    <s v="NET"/>
    <s v="LOW LEVEL"/>
    <m/>
    <n v="15624"/>
    <s v="NET TLL01"/>
    <s v="13:30"/>
    <s v="14:30"/>
    <d v="1899-12-30T01:00:00"/>
    <d v="1899-12-30T13:30:00"/>
    <d v="1899-12-30T14:30:00"/>
    <d v="1899-12-30T01:00:00"/>
    <s v="DCO"/>
    <s v="N/A"/>
  </r>
  <r>
    <n v="15624"/>
    <x v="119"/>
    <x v="22"/>
    <s v="LIFT IFTS 24-05 AUT"/>
    <s v="IFTS"/>
    <n v="65"/>
    <s v="ACS"/>
    <n v="5"/>
    <m/>
    <s v="X"/>
    <x v="1"/>
    <s v="NET"/>
    <s v="LOW LEVEL"/>
    <m/>
    <n v="15623"/>
    <s v="NET TLL02 CPL01"/>
    <d v="1899-12-30T13:30:00"/>
    <d v="1899-12-30T14:30:00"/>
    <d v="1899-12-30T01:00:00"/>
    <d v="1899-12-30T13:30:00"/>
    <d v="1899-12-30T14:30:00"/>
    <d v="1899-12-30T01:00:00"/>
    <s v="DCO"/>
    <s v="N/A"/>
  </r>
  <r>
    <n v="15625"/>
    <x v="65"/>
    <x v="22"/>
    <s v="LIP 24-03 AUT"/>
    <s v="IFTS"/>
    <n v="42"/>
    <s v="ACS"/>
    <n v="9"/>
    <m/>
    <s v="X"/>
    <x v="5"/>
    <s v="NET"/>
    <s v="DECI_STD"/>
    <m/>
    <n v="15626"/>
    <s v="SD HACM01"/>
    <s v="06:00"/>
    <s v="07:00"/>
    <d v="1899-12-30T01:00:00"/>
    <s v="06:00"/>
    <s v="07:00"/>
    <d v="1899-12-30T01:00:00"/>
    <s v="DCO"/>
    <s v="N/A"/>
  </r>
  <r>
    <n v="15626"/>
    <x v="65"/>
    <x v="22"/>
    <s v="LIFT IFTS 25-01 SGP"/>
    <s v="IFTS"/>
    <n v="69"/>
    <s v="ACS"/>
    <n v="12"/>
    <m/>
    <s v="X"/>
    <x v="0"/>
    <s v="STDA"/>
    <s v="CAS_DECI"/>
    <m/>
    <m/>
    <s v="FMS CAS02"/>
    <s v="06:00"/>
    <s v="07:00"/>
    <d v="1899-12-30T01:00:00"/>
    <s v="06:00"/>
    <s v="07:00"/>
    <d v="1899-12-30T01:00:00"/>
    <s v="DCO"/>
    <s v="N/A"/>
  </r>
  <r>
    <n v="15627"/>
    <x v="65"/>
    <x v="22"/>
    <s v="LIFT IFTS 25-01 SGP"/>
    <s v="IFTS"/>
    <n v="68"/>
    <s v="ACS"/>
    <n v="14"/>
    <m/>
    <s v="X"/>
    <x v="1"/>
    <s v="STDA"/>
    <s v="CAS_DECI"/>
    <m/>
    <m/>
    <s v="FMS CAS02"/>
    <s v="06:00"/>
    <s v="07:00"/>
    <d v="1899-12-30T01:00:00"/>
    <s v="06:00"/>
    <s v="07:00"/>
    <d v="1899-12-30T01:00:00"/>
    <s v="DCO"/>
    <s v="N/A"/>
  </r>
  <r>
    <n v="15628"/>
    <x v="65"/>
    <x v="22"/>
    <s v="LIFT IFTS QATAR 25-01"/>
    <s v="QATAR"/>
    <n v="66"/>
    <s v="ACS"/>
    <n v="5"/>
    <m/>
    <s v="X"/>
    <x v="6"/>
    <s v="STDA"/>
    <s v="DECI_STD"/>
    <m/>
    <m/>
    <s v="FMS CF01"/>
    <s v="06:00"/>
    <s v="07:00"/>
    <d v="1899-12-30T01:00:00"/>
    <s v="06:00"/>
    <s v="07:00"/>
    <d v="1899-12-30T01:00:00"/>
    <s v="DCO"/>
    <s v="N/A"/>
  </r>
  <r>
    <n v="15629"/>
    <x v="65"/>
    <x v="22"/>
    <s v="IFTS 25-01 QAT"/>
    <s v="QATAR"/>
    <n v="78"/>
    <s v="ACS"/>
    <n v="10"/>
    <s v="X"/>
    <m/>
    <x v="2"/>
    <s v="STDA"/>
    <s v="DECI_SONIC"/>
    <m/>
    <m/>
    <s v="FMS CF02"/>
    <s v="06:00"/>
    <s v="07:00"/>
    <d v="1899-12-30T01:00:00"/>
    <s v="06:00"/>
    <s v="07:00"/>
    <d v="1899-12-30T01:00:00"/>
    <s v="DCO"/>
    <s v="N/A"/>
  </r>
  <r>
    <n v="15630"/>
    <x v="65"/>
    <x v="22"/>
    <s v="LIFT IFTS 24-04 SPA"/>
    <s v="IFTS"/>
    <n v="61"/>
    <s v="ACS"/>
    <n v="17"/>
    <m/>
    <s v="X"/>
    <x v="5"/>
    <s v="NET"/>
    <s v="DECI_PGM"/>
    <m/>
    <n v="15631"/>
    <s v="NET PGM03"/>
    <s v="07:30"/>
    <s v="08:30"/>
    <d v="1899-12-30T01:00:00"/>
    <s v="07:30"/>
    <s v="08:30"/>
    <d v="1899-12-30T01:00:00"/>
    <s v="DCO"/>
    <s v="N/A"/>
  </r>
  <r>
    <n v="15631"/>
    <x v="65"/>
    <x v="22"/>
    <s v="LIFT IFTS 24-04 SPA"/>
    <s v="IFTS"/>
    <n v="59"/>
    <s v="IFTS"/>
    <n v="9"/>
    <m/>
    <s v="X"/>
    <x v="4"/>
    <s v="NET"/>
    <s v="DECI_PGM"/>
    <m/>
    <n v="15630"/>
    <s v="NET PGM03"/>
    <d v="1899-12-30T07:30:00"/>
    <d v="1899-12-30T08:30:00"/>
    <d v="1899-12-30T01:00:00"/>
    <s v="07:30"/>
    <s v="08:30"/>
    <d v="1899-12-30T01:00:00"/>
    <s v="DCO"/>
    <s v="N/A"/>
  </r>
  <r>
    <n v="15632"/>
    <x v="65"/>
    <x v="22"/>
    <s v="LIFT IFTS 24-05 AUT"/>
    <s v="IFTS"/>
    <n v="65"/>
    <s v="ACS"/>
    <n v="1"/>
    <m/>
    <s v="X"/>
    <x v="0"/>
    <s v="NET"/>
    <s v="LOW LEVEL"/>
    <m/>
    <n v="15633"/>
    <s v="NET TLL03"/>
    <s v="07:30"/>
    <s v="08:30"/>
    <d v="1899-12-30T01:00:00"/>
    <s v="07:30"/>
    <s v="08:30"/>
    <d v="1899-12-30T01:00:00"/>
    <s v="DCO"/>
    <s v="N/A"/>
  </r>
  <r>
    <n v="15633"/>
    <x v="65"/>
    <x v="22"/>
    <s v="LIFT IFTS 24-04 SPA"/>
    <s v="IFTS"/>
    <n v="60"/>
    <s v="ACS"/>
    <n v="13"/>
    <m/>
    <s v="X"/>
    <x v="1"/>
    <s v="NET"/>
    <s v="LOW LEVEL"/>
    <m/>
    <n v="15632"/>
    <s v="NET TLL02"/>
    <d v="1899-12-30T07:30:00"/>
    <d v="1899-12-30T08:30:00"/>
    <d v="1899-12-30T01:00:00"/>
    <d v="1899-12-30T07:30:00"/>
    <d v="1899-12-30T08:30:00"/>
    <d v="1899-12-30T01:00:00"/>
    <s v="DCO"/>
    <s v="N/A"/>
  </r>
  <r>
    <n v="15634"/>
    <x v="65"/>
    <x v="22"/>
    <s v="LIFT IFTS 24-04 SPA"/>
    <s v="IFTS"/>
    <n v="58"/>
    <s v="ACS"/>
    <n v="22"/>
    <m/>
    <s v="X"/>
    <x v="6"/>
    <s v="STDA"/>
    <s v="BRV_R2R_STD"/>
    <m/>
    <m/>
    <s v="PT R2R01"/>
    <s v="07:30"/>
    <s v="08:30"/>
    <d v="1899-12-30T01:00:00"/>
    <s v="07:30"/>
    <s v="08:30"/>
    <d v="1899-12-30T01:00:00"/>
    <s v="DCO"/>
    <s v="N/A"/>
  </r>
  <r>
    <n v="15635"/>
    <x v="65"/>
    <x v="22"/>
    <s v="LIFT IFTS QATAR 25-01"/>
    <s v="QATAR"/>
    <n v="63"/>
    <s v="ACS"/>
    <n v="2"/>
    <m/>
    <s v="X"/>
    <x v="3"/>
    <s v="STDA"/>
    <s v="DECI_SONIC"/>
    <m/>
    <m/>
    <s v="FMS CF02"/>
    <s v="07:30"/>
    <s v="08:30"/>
    <d v="1899-12-30T01:00:00"/>
    <s v="07:30"/>
    <s v="08:30"/>
    <d v="1899-12-30T01:00:00"/>
    <s v="DCO"/>
    <s v="N/A"/>
  </r>
  <r>
    <n v="15636"/>
    <x v="65"/>
    <x v="22"/>
    <s v=" IFTS LIFT 24-03 QATAR"/>
    <s v="QATAR"/>
    <n v="57"/>
    <s v="ACS"/>
    <n v="25"/>
    <s v="X"/>
    <m/>
    <x v="5"/>
    <s v="NET"/>
    <s v="ATAG_DECI"/>
    <m/>
    <n v="15637"/>
    <s v="NET ATAG01"/>
    <s v="09:00"/>
    <s v="10:00"/>
    <d v="1899-12-30T01:00:00"/>
    <s v="09:00"/>
    <s v="10:00"/>
    <d v="1899-12-30T01:00:00"/>
    <s v="DCO"/>
    <s v="N/A"/>
  </r>
  <r>
    <n v="15637"/>
    <x v="65"/>
    <x v="22"/>
    <s v="IFTS LIFT 24-03 QATAR"/>
    <s v="QATAR"/>
    <n v="58"/>
    <s v="ACS"/>
    <n v="10"/>
    <s v="X"/>
    <m/>
    <x v="4"/>
    <s v="NET"/>
    <s v="ATAG_DECI"/>
    <m/>
    <n v="15636"/>
    <s v="NET ATAG01"/>
    <d v="1899-12-30T09:00:00"/>
    <d v="1899-12-30T10:00:00"/>
    <d v="1899-12-30T01:00:00"/>
    <s v="09:00"/>
    <s v="10:00"/>
    <d v="1899-12-30T01:00:00"/>
    <s v="DCO"/>
    <s v="N/A"/>
  </r>
  <r>
    <n v="15638"/>
    <x v="65"/>
    <x v="22"/>
    <s v="LIFT 25-41"/>
    <s v="AMI"/>
    <n v="79"/>
    <s v="ACS"/>
    <n v="9"/>
    <s v="X"/>
    <m/>
    <x v="0"/>
    <s v="STDA"/>
    <s v="DECI_STD"/>
    <m/>
    <m/>
    <s v="SD CF03"/>
    <s v="09:00"/>
    <s v="10:00"/>
    <d v="1899-12-30T01:00:00"/>
    <d v="1899-12-30T09:00:00"/>
    <d v="1899-12-30T10:00:00"/>
    <d v="1899-12-30T01:00:00"/>
    <s v="DCO"/>
    <s v="N/A"/>
  </r>
  <r>
    <n v="15639"/>
    <x v="65"/>
    <x v="22"/>
    <s v="LIFT 25-41"/>
    <s v="AMI"/>
    <n v="80"/>
    <s v="ACS"/>
    <n v="32"/>
    <s v="X"/>
    <m/>
    <x v="1"/>
    <s v="STDA"/>
    <s v="IF"/>
    <m/>
    <m/>
    <s v="SD IF02"/>
    <s v="09:00"/>
    <s v="10:00"/>
    <d v="1899-12-30T01:00:00"/>
    <d v="1899-12-30T09:00:00"/>
    <d v="1899-12-30T10:00:00"/>
    <d v="1899-12-30T01:00:00"/>
    <s v="DCO"/>
    <s v="N/A"/>
  </r>
  <r>
    <n v="15640"/>
    <x v="65"/>
    <x v="22"/>
    <s v="IFTS LIFT 24-01 QATAR"/>
    <s v="QATAR"/>
    <n v="40"/>
    <s v="ACS"/>
    <n v="14"/>
    <s v="X"/>
    <m/>
    <x v="6"/>
    <s v="STDA"/>
    <s v="DECI_STD"/>
    <m/>
    <m/>
    <s v="FMS CF01"/>
    <s v="09:00"/>
    <s v="10:00"/>
    <d v="1899-12-30T01:00:00"/>
    <d v="1899-12-30T09:00:00"/>
    <d v="1899-12-30T10:00:00"/>
    <d v="1899-12-30T01:00:00"/>
    <s v="DCO"/>
    <s v="N/A"/>
  </r>
  <r>
    <n v="15641"/>
    <x v="65"/>
    <x v="22"/>
    <s v="LIFT IFTS 24-04 CAN"/>
    <s v="IFTS"/>
    <n v="52"/>
    <s v="ACS"/>
    <n v="17"/>
    <m/>
    <s v="X"/>
    <x v="5"/>
    <s v="NET"/>
    <s v="DECI_STD"/>
    <m/>
    <n v="15642"/>
    <s v="FMSC DACM01"/>
    <s v="10:30"/>
    <s v="11:30"/>
    <d v="1899-12-30T01:00:00"/>
    <s v="10:30"/>
    <s v="11:30"/>
    <d v="1899-12-30T01:00:00"/>
    <s v="DCO"/>
    <s v="N/A"/>
  </r>
  <r>
    <n v="15642"/>
    <x v="65"/>
    <x v="22"/>
    <s v="LIFT IFTS 24-04 CAN"/>
    <s v="IFTS"/>
    <n v="54"/>
    <s v="ACS"/>
    <n v="1"/>
    <m/>
    <s v="X"/>
    <x v="0"/>
    <s v="NET"/>
    <s v="DECI_STD"/>
    <m/>
    <n v="15643"/>
    <s v="FMSC DACM01"/>
    <s v="10:30"/>
    <s v="11:30"/>
    <d v="1899-12-30T01:00:00"/>
    <s v="10:30"/>
    <d v="1899-12-30T11:20:00"/>
    <d v="1899-12-30T00:50:00"/>
    <s v="DCO"/>
    <s v="N/A"/>
  </r>
  <r>
    <n v="15643"/>
    <x v="65"/>
    <x v="22"/>
    <s v="LIFT IFTS 25-01 HUN"/>
    <s v="IFTS"/>
    <n v="70"/>
    <s v="ACS"/>
    <n v="2"/>
    <m/>
    <s v="X"/>
    <x v="6"/>
    <s v="STDA"/>
    <s v="AAR"/>
    <m/>
    <m/>
    <s v="PT AAR01"/>
    <s v="10:30"/>
    <s v="11:30"/>
    <d v="1899-12-30T01:00:00"/>
    <s v="10:30"/>
    <s v="11:30"/>
    <d v="1899-12-30T01:00:00"/>
    <s v="DCO"/>
    <s v="N/A"/>
  </r>
  <r>
    <n v="15644"/>
    <x v="65"/>
    <x v="22"/>
    <s v="LIFT IFTS QATAR 25-01"/>
    <s v="QATAR"/>
    <n v="65"/>
    <s v="ACS"/>
    <n v="13"/>
    <m/>
    <s v="X"/>
    <x v="3"/>
    <s v="STDA"/>
    <s v="DECI_STD"/>
    <m/>
    <m/>
    <s v="FMS CF01"/>
    <s v="10:30"/>
    <s v="11:30"/>
    <d v="1899-12-30T01:00:00"/>
    <s v="10:30"/>
    <s v="11:30"/>
    <d v="1899-12-30T01:00:00"/>
    <s v="DCO"/>
    <s v="N/A"/>
  </r>
  <r>
    <n v="15645"/>
    <x v="65"/>
    <x v="22"/>
    <s v="LIFT IFTS 24-04 SPA"/>
    <s v="IFTS"/>
    <n v="60"/>
    <s v="ACS"/>
    <n v="25"/>
    <m/>
    <s v="X"/>
    <x v="0"/>
    <s v="NET"/>
    <s v="LOW LEVEL"/>
    <m/>
    <n v="15646"/>
    <s v="NET TLL03"/>
    <s v="12:00"/>
    <s v="13:00"/>
    <d v="1899-12-30T01:00:00"/>
    <d v="1899-12-30T12:00:00"/>
    <d v="1899-12-30T13:00:00"/>
    <d v="1899-12-30T01:00:00"/>
    <s v="DCO"/>
    <s v="N/A"/>
  </r>
  <r>
    <n v="15646"/>
    <x v="65"/>
    <x v="22"/>
    <s v="LIFT IFTS 24-05 AUT"/>
    <s v="IFTS"/>
    <n v="64"/>
    <s v="ACS"/>
    <n v="12"/>
    <m/>
    <s v="X"/>
    <x v="1"/>
    <s v="NET"/>
    <s v="LOW LEVEL"/>
    <m/>
    <n v="15645"/>
    <s v="NET TLL03"/>
    <d v="1899-12-30T12:00:00"/>
    <d v="1899-12-30T13:00:00"/>
    <d v="1899-12-30T01:00:00"/>
    <d v="1899-12-30T12:00:00"/>
    <d v="1899-12-30T13:00:00"/>
    <d v="1899-12-30T01:00:00"/>
    <s v="DCO"/>
    <s v="N/A"/>
  </r>
  <r>
    <n v="15647"/>
    <x v="65"/>
    <x v="22"/>
    <s v="LIFT 25-41"/>
    <s v="AMI"/>
    <n v="76"/>
    <s v="ACS"/>
    <n v="17"/>
    <s v="X"/>
    <m/>
    <x v="5"/>
    <s v="STDA"/>
    <s v="DECI_STD"/>
    <m/>
    <m/>
    <s v="SD CF03"/>
    <s v="13:30"/>
    <s v="14:30"/>
    <d v="1899-12-30T01:00:00"/>
    <s v="13:30"/>
    <s v="14:30"/>
    <d v="1899-12-30T01:00:00"/>
    <s v="DCO"/>
    <s v="N/A"/>
  </r>
  <r>
    <n v="15648"/>
    <x v="65"/>
    <x v="22"/>
    <s v="LIFT 25-41"/>
    <s v="AMI"/>
    <n v="81"/>
    <s v="IFTS"/>
    <n v="9"/>
    <s v="X"/>
    <m/>
    <x v="4"/>
    <s v="STDA"/>
    <s v="IF"/>
    <m/>
    <m/>
    <s v="SD IF02"/>
    <s v="13:30"/>
    <s v="14:30"/>
    <d v="1899-12-30T01:00:00"/>
    <s v="13:30"/>
    <s v="14:30"/>
    <d v="1899-12-30T01:00:00"/>
    <s v="DCO"/>
    <s v="N/A"/>
  </r>
  <r>
    <n v="15649"/>
    <x v="65"/>
    <x v="22"/>
    <s v="LIFT IFTS QATAR 25-01"/>
    <s v="QATAR"/>
    <n v="68"/>
    <s v="ACS"/>
    <n v="1"/>
    <m/>
    <s v="X"/>
    <x v="0"/>
    <s v="STDA"/>
    <s v="DECI_SONIC"/>
    <m/>
    <m/>
    <s v="FMS CF02"/>
    <s v="13:30"/>
    <s v="14:30"/>
    <d v="1899-12-30T01:00:00"/>
    <s v="13:30"/>
    <s v="14:30"/>
    <d v="1899-12-30T01:00:00"/>
    <s v="DCO"/>
    <s v="N/A"/>
  </r>
  <r>
    <n v="15650"/>
    <x v="65"/>
    <x v="22"/>
    <s v=" IFTS LIFT 24-03 QATAR"/>
    <s v="QATAR"/>
    <n v="61"/>
    <s v="ACS"/>
    <n v="13"/>
    <s v="X"/>
    <m/>
    <x v="1"/>
    <s v="STDA"/>
    <s v="BRV_R2R_STD"/>
    <m/>
    <m/>
    <s v="PT BVR01"/>
    <s v="13:30"/>
    <s v="14:30"/>
    <d v="1899-12-30T01:00:00"/>
    <s v="13:30"/>
    <s v="14:30"/>
    <d v="1899-12-30T01:00:00"/>
    <s v="DCO"/>
    <s v="N/A"/>
  </r>
  <r>
    <n v="15651"/>
    <x v="65"/>
    <x v="22"/>
    <s v=" IFTS LIFT 24-03 QATAR"/>
    <s v="QATAR"/>
    <n v="56"/>
    <s v="ACS"/>
    <n v="2"/>
    <s v="X"/>
    <m/>
    <x v="6"/>
    <s v="STDA"/>
    <s v="BRV_R2R_STD"/>
    <m/>
    <m/>
    <s v="PT BVR01"/>
    <s v="13:30"/>
    <s v="14:30"/>
    <d v="1899-12-30T01:00:00"/>
    <s v="13:30"/>
    <s v="14:30"/>
    <d v="1899-12-30T01:00:00"/>
    <s v="DCO"/>
    <s v="N/A"/>
  </r>
  <r>
    <n v="15652"/>
    <x v="65"/>
    <x v="22"/>
    <s v="IFTS 25-01 QAT"/>
    <s v="QATAR"/>
    <n v="77"/>
    <s v="ACS"/>
    <n v="22"/>
    <s v="X"/>
    <m/>
    <x v="3"/>
    <s v="STDA"/>
    <s v="DECI_STD"/>
    <m/>
    <m/>
    <s v="FMS CFB01"/>
    <s v="13:30"/>
    <s v="14:30"/>
    <d v="1899-12-30T01:00:00"/>
    <s v="13:30"/>
    <s v="14:30"/>
    <d v="1899-12-30T01:00:00"/>
    <s v="DCO"/>
    <s v="N/A"/>
  </r>
  <r>
    <n v="15653"/>
    <x v="66"/>
    <x v="22"/>
    <s v="LIFT 25-41"/>
    <s v="AMI"/>
    <n v="80"/>
    <s v="IFTS"/>
    <n v="9"/>
    <s v="X"/>
    <m/>
    <x v="5"/>
    <s v="STDA"/>
    <s v="DECI_STD"/>
    <m/>
    <m/>
    <s v="SD CF03"/>
    <s v="06:00"/>
    <s v="07:00"/>
    <d v="1899-12-30T01:00:00"/>
    <s v="06:00"/>
    <s v="07:00"/>
    <d v="1899-12-30T01:00:00"/>
    <s v="DCO"/>
    <s v="N/A"/>
  </r>
  <r>
    <n v="15654"/>
    <x v="66"/>
    <x v="22"/>
    <s v="LIFT IFTS 24-04 SPA"/>
    <s v="IFTS"/>
    <n v="59"/>
    <s v="ACS"/>
    <n v="20"/>
    <m/>
    <s v="X"/>
    <x v="4"/>
    <s v="STDA"/>
    <s v="BRV_R2R_STD"/>
    <m/>
    <m/>
    <s v="PT R2R01"/>
    <s v="06:00"/>
    <s v="07:00"/>
    <d v="1899-12-30T01:00:00"/>
    <s v="06:00"/>
    <s v="07:00"/>
    <d v="1899-12-30T01:00:00"/>
    <s v="DCO"/>
    <s v="N/A"/>
  </r>
  <r>
    <n v="15655"/>
    <x v="66"/>
    <x v="22"/>
    <s v="LIFT 25-41"/>
    <s v="AMI"/>
    <n v="81"/>
    <s v="ACS"/>
    <n v="12"/>
    <s v="X"/>
    <m/>
    <x v="0"/>
    <s v="STDA"/>
    <s v="DECI_STD"/>
    <m/>
    <m/>
    <s v="SD CF03"/>
    <s v="06:00"/>
    <s v="07:00"/>
    <d v="1899-12-30T01:00:00"/>
    <d v="1899-12-30T06:00:00"/>
    <d v="1899-12-30T07:00:00"/>
    <d v="1899-12-30T01:00:00"/>
    <s v="DCO"/>
    <s v="N/A"/>
  </r>
  <r>
    <n v="15656"/>
    <x v="66"/>
    <x v="22"/>
    <s v="LIFT IFTS 24-04 HUN"/>
    <s v="IFTS"/>
    <n v="62"/>
    <s v="ACS"/>
    <n v="5"/>
    <m/>
    <s v="X"/>
    <x v="1"/>
    <s v="STDA"/>
    <s v="BRV_R2R_STD"/>
    <m/>
    <m/>
    <s v="PT R2R01"/>
    <s v="06:00"/>
    <s v="07:00"/>
    <d v="1899-12-30T01:00:00"/>
    <d v="1899-12-30T06:00:00"/>
    <d v="1899-12-30T07:00:00"/>
    <d v="1899-12-30T01:00:00"/>
    <s v="DCO"/>
    <s v="N/A"/>
  </r>
  <r>
    <n v="15657"/>
    <x v="66"/>
    <x v="22"/>
    <s v="LIFT IFTS 24-04 HUN"/>
    <s v="IFTS"/>
    <n v="63"/>
    <s v="ACS"/>
    <n v="10"/>
    <m/>
    <s v="X"/>
    <x v="6"/>
    <s v="STDA"/>
    <s v="BRV_R2R_STD"/>
    <m/>
    <m/>
    <s v="PT R2R01"/>
    <s v="06:00"/>
    <s v="07:00"/>
    <d v="1899-12-30T01:00:00"/>
    <d v="1899-12-30T06:00:00"/>
    <d v="1899-12-30T07:00:00"/>
    <d v="1899-12-30T01:00:00"/>
    <s v="DCO"/>
    <s v="N/A"/>
  </r>
  <r>
    <n v="15658"/>
    <x v="66"/>
    <x v="22"/>
    <s v="IFTS 25-01 QAT"/>
    <s v="QATAR"/>
    <n v="77"/>
    <s v="ACS"/>
    <n v="14"/>
    <s v="X"/>
    <m/>
    <x v="2"/>
    <s v="STDA"/>
    <s v="DECI_STD"/>
    <m/>
    <m/>
    <s v="FMS CF01"/>
    <s v="06:00"/>
    <s v="07:00"/>
    <d v="1899-12-30T01:00:00"/>
    <d v="1899-12-30T06:00:00"/>
    <d v="1899-12-30T07:15:00"/>
    <d v="1899-12-30T01:15:00"/>
    <s v="DCO"/>
    <s v="N/A"/>
  </r>
  <r>
    <n v="15659"/>
    <x v="66"/>
    <x v="22"/>
    <s v="LIFT IFTS 24-04 CAN"/>
    <s v="IFTS"/>
    <n v="52"/>
    <s v="ACS"/>
    <n v="17"/>
    <m/>
    <s v="X"/>
    <x v="5"/>
    <s v="NET"/>
    <s v="DECI_STD"/>
    <m/>
    <n v="15660"/>
    <s v="FMSC DACM02"/>
    <s v="07:30"/>
    <s v="08:30"/>
    <d v="1899-12-30T01:00:00"/>
    <s v="07:30"/>
    <s v="08:30"/>
    <d v="1899-12-30T01:00:00"/>
    <s v="DCO"/>
    <s v="N/A"/>
  </r>
  <r>
    <n v="15660"/>
    <x v="66"/>
    <x v="22"/>
    <s v="IFTS 25-01 QAT"/>
    <s v="QATAR"/>
    <n v="76"/>
    <s v="ACS"/>
    <n v="2"/>
    <s v="X"/>
    <m/>
    <x v="6"/>
    <s v="STDA"/>
    <s v="DECI_SONIC"/>
    <m/>
    <m/>
    <s v="FMS CF02"/>
    <s v="07:30"/>
    <s v="08:30"/>
    <d v="1899-12-30T01:00:00"/>
    <d v="1899-12-30T07:30:00"/>
    <d v="1899-12-30T08:30:00"/>
    <d v="1899-12-30T01:00:00"/>
    <s v="DCO"/>
    <s v="N/A"/>
  </r>
  <r>
    <n v="15661"/>
    <x v="66"/>
    <x v="22"/>
    <s v="LIFT IFTS 24-04 JPN"/>
    <s v="IFTS"/>
    <n v="57"/>
    <s v="ACS"/>
    <n v="5"/>
    <m/>
    <s v="X"/>
    <x v="5"/>
    <s v="NET"/>
    <s v="DECI_STD"/>
    <m/>
    <n v="15662"/>
    <s v="FMSC HBFM01"/>
    <s v="09:00"/>
    <s v="10:00"/>
    <d v="1899-12-30T01:00:00"/>
    <s v="09:00"/>
    <s v="10:00"/>
    <d v="1899-12-30T01:00:00"/>
    <s v="DCO"/>
    <s v="N/A"/>
  </r>
  <r>
    <n v="15662"/>
    <x v="66"/>
    <x v="22"/>
    <s v="LIFT IFTS 24-04 JPN"/>
    <s v="IFTS"/>
    <n v="55"/>
    <s v="ACS"/>
    <n v="12"/>
    <m/>
    <s v="X"/>
    <x v="0"/>
    <s v="NET"/>
    <s v="DECI_STD"/>
    <m/>
    <n v="15663"/>
    <s v="FMSC HBFM01"/>
    <s v="09:00"/>
    <s v="10:00"/>
    <d v="1899-12-30T01:00:00"/>
    <d v="1899-12-30T09:00:00"/>
    <d v="1899-12-30T10:00:00"/>
    <d v="1899-12-30T01:00:00"/>
    <s v="DCO"/>
    <s v="N/A"/>
  </r>
  <r>
    <n v="15663"/>
    <x v="66"/>
    <x v="22"/>
    <s v="LIFT IFTS 24-04 SPA"/>
    <s v="IFTS"/>
    <n v="58"/>
    <s v="ACS"/>
    <n v="10"/>
    <m/>
    <s v="X"/>
    <x v="6"/>
    <s v="STDA"/>
    <s v="BRV_R2R_STD"/>
    <m/>
    <m/>
    <s v="PT R2R02"/>
    <s v="09:00"/>
    <s v="10:00"/>
    <d v="1899-12-30T01:00:00"/>
    <d v="1899-12-30T09:00:00"/>
    <d v="1899-12-30T10:00:00"/>
    <d v="1899-12-30T01:00:00"/>
    <s v="DCO"/>
    <s v="N/A"/>
  </r>
  <r>
    <n v="15664"/>
    <x v="66"/>
    <x v="22"/>
    <s v="LIFT IFTS 24-05 GER"/>
    <s v="IFTS"/>
    <n v="66"/>
    <s v="ACS"/>
    <n v="32"/>
    <m/>
    <s v="X"/>
    <x v="5"/>
    <s v="NET"/>
    <s v="DECI_STD"/>
    <m/>
    <n v="15665"/>
    <s v="FMSC DACM01"/>
    <s v="10:30"/>
    <s v="11:30"/>
    <d v="1899-12-30T01:00:00"/>
    <s v="10:30"/>
    <s v="11:30"/>
    <d v="1899-12-30T01:00:00"/>
    <s v="DCO"/>
    <s v="N/A"/>
  </r>
  <r>
    <n v="15665"/>
    <x v="66"/>
    <x v="22"/>
    <s v="LIFT IFTS 24-05 AUT"/>
    <s v="IFTS"/>
    <n v="65"/>
    <s v="ACS"/>
    <n v="9"/>
    <m/>
    <s v="X"/>
    <x v="0"/>
    <s v="NET"/>
    <s v="DECI_PGM"/>
    <m/>
    <n v="15666"/>
    <s v="NET PGM01"/>
    <s v="10:30"/>
    <s v="11:30"/>
    <d v="1899-12-30T01:00:00"/>
    <d v="1899-12-30T10:30:00"/>
    <d v="1899-12-30T11:30:00"/>
    <d v="1899-12-30T01:00:00"/>
    <s v="DCO"/>
    <s v="N/A"/>
  </r>
  <r>
    <n v="15666"/>
    <x v="66"/>
    <x v="22"/>
    <s v="LIFT IFTS 24-05 AUT"/>
    <s v="IFTS"/>
    <n v="64"/>
    <s v="ACS"/>
    <n v="2"/>
    <m/>
    <s v="X"/>
    <x v="1"/>
    <s v="NET"/>
    <s v="DECI_PGM"/>
    <m/>
    <n v="15665"/>
    <s v="NET PGM01"/>
    <d v="1899-12-30T10:30:00"/>
    <d v="1899-12-30T11:30:00"/>
    <d v="1899-12-30T01:00:00"/>
    <d v="1899-12-30T10:30:00"/>
    <d v="1899-12-30T11:30:00"/>
    <d v="1899-12-30T01:00:00"/>
    <s v="DCO"/>
    <s v="N/A"/>
  </r>
  <r>
    <n v="15667"/>
    <x v="66"/>
    <x v="22"/>
    <s v="LIFT IFTS 24-04 SPA"/>
    <s v="IFTS"/>
    <n v="61"/>
    <s v="ACS"/>
    <n v="1"/>
    <m/>
    <s v="X"/>
    <x v="6"/>
    <s v="STDA"/>
    <s v="BRV_R2R_STD"/>
    <m/>
    <m/>
    <s v="PT R2R01"/>
    <s v="10:30"/>
    <s v="11:30"/>
    <d v="1899-12-30T01:00:00"/>
    <d v="1899-12-30T10:30:00"/>
    <d v="1899-12-30T11:30:00"/>
    <d v="1899-12-30T01:00:00"/>
    <s v="DCO"/>
    <s v="N/A"/>
  </r>
  <r>
    <n v="15668"/>
    <x v="66"/>
    <x v="22"/>
    <s v="LIFT 24-45 ITA"/>
    <s v="AMI"/>
    <n v="34"/>
    <s v="ACS"/>
    <n v="12"/>
    <s v="X"/>
    <m/>
    <x v="5"/>
    <s v="NET"/>
    <s v="DECI_STD"/>
    <m/>
    <n v="15669"/>
    <s v="SD OBFM01"/>
    <s v="12:00"/>
    <s v="13:00"/>
    <d v="1899-12-30T01:00:00"/>
    <s v="12:00"/>
    <s v="13:00"/>
    <d v="1899-12-30T01:00:00"/>
    <s v="DCO"/>
    <s v="N/A"/>
  </r>
  <r>
    <n v="15669"/>
    <x v="66"/>
    <x v="22"/>
    <s v="LIFT 24-44 ITA"/>
    <s v="AMI"/>
    <n v="71"/>
    <s v="ACS"/>
    <n v="20"/>
    <s v="X"/>
    <m/>
    <x v="0"/>
    <s v="STDA"/>
    <s v="DCA"/>
    <m/>
    <m/>
    <s v="SD TI01"/>
    <s v="12:00"/>
    <s v="13:00"/>
    <d v="1899-12-30T01:00:00"/>
    <d v="1899-12-30T12:00:00"/>
    <d v="1899-12-30T13:00:00"/>
    <d v="1899-12-30T01:00:00"/>
    <s v="DCO"/>
    <s v="N/A"/>
  </r>
  <r>
    <n v="15670"/>
    <x v="66"/>
    <x v="22"/>
    <s v=" IFTS LIFT 24-03 QATAR"/>
    <s v="QATAR"/>
    <n v="56"/>
    <s v="ACS"/>
    <n v="14"/>
    <s v="X"/>
    <m/>
    <x v="1"/>
    <s v="STDA"/>
    <s v="BRV_R2R_STD"/>
    <m/>
    <m/>
    <s v="PT BVR02"/>
    <s v="12:00"/>
    <s v="13:00"/>
    <d v="1899-12-30T01:00:00"/>
    <d v="1899-12-30T12:00:00"/>
    <d v="1899-12-30T13:00:00"/>
    <d v="1899-12-30T01:00:00"/>
    <s v="DCO"/>
    <s v="N/A"/>
  </r>
  <r>
    <n v="15671"/>
    <x v="66"/>
    <x v="22"/>
    <s v=" IFTS LIFT 24-03 QATAR"/>
    <s v="QATAR"/>
    <n v="61"/>
    <s v="IFTS"/>
    <n v="9"/>
    <s v="X"/>
    <m/>
    <x v="6"/>
    <s v="STDA"/>
    <s v="BRV_R2R_STD"/>
    <m/>
    <m/>
    <s v="PT BVR02"/>
    <s v="12:00"/>
    <s v="13:00"/>
    <d v="1899-12-30T01:00:00"/>
    <d v="1899-12-30T12:00:00"/>
    <d v="1899-12-30T13:00:00"/>
    <d v="1899-12-30T01:00:00"/>
    <s v="DCO"/>
    <s v="N/A"/>
  </r>
  <r>
    <n v="15672"/>
    <x v="66"/>
    <x v="22"/>
    <s v="LIFT IFTS 24-05 GER"/>
    <s v="IFTS"/>
    <n v="67"/>
    <s v="ACS"/>
    <n v="9"/>
    <m/>
    <s v="X"/>
    <x v="5"/>
    <s v="NET"/>
    <s v="DECI_STD"/>
    <m/>
    <n v="15673"/>
    <s v="FMSC DACM01"/>
    <s v="13:30"/>
    <s v="14:30"/>
    <d v="1899-12-30T01:00:00"/>
    <d v="1899-12-30T13:45:00"/>
    <d v="1899-12-30T14:25:00"/>
    <d v="1899-12-30T00:40:00"/>
    <s v="DCO"/>
    <s v="N/A"/>
  </r>
  <r>
    <n v="15673"/>
    <x v="66"/>
    <x v="22"/>
    <s v="LIFT IFTS 25-01 HUN"/>
    <s v="IFTS"/>
    <n v="70"/>
    <s v="ACS"/>
    <n v="1"/>
    <m/>
    <s v="X"/>
    <x v="0"/>
    <s v="NET"/>
    <s v="DECI_PGM"/>
    <m/>
    <n v="15674"/>
    <s v="NET PGM01"/>
    <s v="13:30"/>
    <s v="14:30"/>
    <d v="1899-12-30T01:00:00"/>
    <d v="1899-12-30T13:30:00"/>
    <d v="1899-12-30T14:30:00"/>
    <d v="1899-12-30T01:00:00"/>
    <s v="DCO"/>
    <s v="N/A"/>
  </r>
  <r>
    <n v="15674"/>
    <x v="66"/>
    <x v="22"/>
    <s v="LIFT IFTS 25-01 HUN"/>
    <s v="IFTS"/>
    <n v="71"/>
    <s v="ACS"/>
    <n v="17"/>
    <m/>
    <s v="X"/>
    <x v="1"/>
    <s v="NET"/>
    <s v="DECI_PGM"/>
    <m/>
    <n v="15673"/>
    <s v="NET PGM01"/>
    <d v="1899-12-30T13:30:00"/>
    <d v="1899-12-30T14:30:00"/>
    <d v="1899-12-30T01:00:00"/>
    <d v="1899-12-30T13:30:00"/>
    <d v="1899-12-30T14:30:00"/>
    <d v="1899-12-30T01:00:00"/>
    <s v="DCO"/>
    <s v="N/A"/>
  </r>
  <r>
    <n v="15675"/>
    <x v="66"/>
    <x v="22"/>
    <s v="LIFT 24-44 ITA"/>
    <s v="AMI"/>
    <n v="73"/>
    <s v="ACS"/>
    <n v="13"/>
    <s v="X"/>
    <m/>
    <x v="6"/>
    <s v="STDA"/>
    <s v="DCA"/>
    <m/>
    <m/>
    <s v="SD TI01"/>
    <s v="13:30"/>
    <s v="14:30"/>
    <d v="1899-12-30T01:00:00"/>
    <d v="1899-12-30T13:30:00"/>
    <d v="1899-12-30T14:30:00"/>
    <d v="1899-12-30T01:00:00"/>
    <s v="DCO"/>
    <s v="N/A"/>
  </r>
  <r>
    <n v="15676"/>
    <x v="67"/>
    <x v="22"/>
    <s v="LIFT 24-45 ITA"/>
    <s v="AMI"/>
    <n v="34"/>
    <s v="IFTS"/>
    <n v="9"/>
    <s v="X"/>
    <m/>
    <x v="5"/>
    <s v="NET"/>
    <s v="DECI_STD"/>
    <m/>
    <n v="15677"/>
    <s v="SD OBFM02"/>
    <s v="06:00"/>
    <s v="07:00"/>
    <d v="1899-12-30T01:00:00"/>
    <s v="06:00"/>
    <d v="1899-12-30T06:40:00"/>
    <d v="1899-12-30T00:40:00"/>
    <s v="DCO"/>
    <s v="N/A"/>
  </r>
  <r>
    <n v="15677"/>
    <x v="67"/>
    <x v="22"/>
    <s v="LIFT 24-44 ITA"/>
    <s v="AMI"/>
    <n v="70"/>
    <s v="ACS"/>
    <n v="12"/>
    <s v="X"/>
    <m/>
    <x v="0"/>
    <s v="NET"/>
    <s v="ATAG"/>
    <m/>
    <n v="15678"/>
    <s v="SD AAI01"/>
    <s v="06:00"/>
    <s v="07:00"/>
    <d v="1899-12-30T01:00:00"/>
    <d v="1899-12-30T06:00:00"/>
    <d v="1899-12-30T07:00:00"/>
    <d v="1899-12-30T01:00:00"/>
    <s v="DCO"/>
    <s v="N/A"/>
  </r>
  <r>
    <n v="15678"/>
    <x v="67"/>
    <x v="22"/>
    <s v="LIFT 24-44 ITA"/>
    <s v="AMI"/>
    <n v="72"/>
    <s v="ACS"/>
    <n v="30"/>
    <s v="X"/>
    <m/>
    <x v="1"/>
    <s v="NET"/>
    <s v="ATAG"/>
    <m/>
    <n v="15677"/>
    <s v="SD AAI01"/>
    <s v="06:00"/>
    <s v="07:00"/>
    <d v="1899-12-30T01:00:00"/>
    <d v="1899-12-30T06:00:00"/>
    <d v="1899-12-30T07:00:00"/>
    <d v="1899-12-30T01:00:00"/>
    <s v="DCO"/>
    <s v="N/A"/>
  </r>
  <r>
    <n v="15679"/>
    <x v="67"/>
    <x v="22"/>
    <s v="LIFT IFTS 24-04 HUN"/>
    <s v="IFTS"/>
    <n v="62"/>
    <s v="ACS"/>
    <n v="32"/>
    <m/>
    <s v="X"/>
    <x v="6"/>
    <s v="STDA"/>
    <s v="BRV_R2R_STD"/>
    <m/>
    <m/>
    <s v="PT R2R02"/>
    <s v="06:00"/>
    <s v="07:00"/>
    <d v="1899-12-30T01:00:00"/>
    <d v="1899-12-30T06:00:00"/>
    <d v="1899-12-30T07:00:00"/>
    <d v="1899-12-30T01:00:00"/>
    <s v="DCO"/>
    <s v="N/A"/>
  </r>
  <r>
    <n v="15680"/>
    <x v="67"/>
    <x v="22"/>
    <s v=" IFTS LIFT 24-03 QATAR"/>
    <s v="QATAR"/>
    <n v="57"/>
    <s v="ACS"/>
    <n v="9"/>
    <s v="X"/>
    <m/>
    <x v="5"/>
    <s v="STDA"/>
    <s v="BRV_R2R_STD"/>
    <m/>
    <m/>
    <s v="PT BVR01"/>
    <d v="1899-12-30T07:30:00"/>
    <s v="08:30"/>
    <d v="1899-12-30T01:00:00"/>
    <d v="1899-12-30T07:30:00"/>
    <s v="08:30"/>
    <d v="1899-12-30T01:00:00"/>
    <s v="DCO"/>
    <s v="N/A"/>
  </r>
  <r>
    <n v="15681"/>
    <x v="67"/>
    <x v="22"/>
    <s v="IFTS LIFT 24-03 QATAR"/>
    <s v="QATAR"/>
    <n v="58"/>
    <s v="ACS"/>
    <n v="1"/>
    <s v="X"/>
    <m/>
    <x v="4"/>
    <s v="STDA"/>
    <s v="BRV_R2R_STD"/>
    <m/>
    <m/>
    <s v="PT BVR01"/>
    <s v="07:30"/>
    <s v="08:30"/>
    <d v="1899-12-30T01:00:00"/>
    <d v="1899-12-30T07:30:00"/>
    <s v="08:30"/>
    <d v="1899-12-30T01:00:00"/>
    <s v="DCO"/>
    <s v="N/A"/>
  </r>
  <r>
    <n v="15682"/>
    <x v="67"/>
    <x v="22"/>
    <s v="LIFT IFTS 24-04 CAN"/>
    <s v="IFTS"/>
    <n v="54"/>
    <s v="ACS"/>
    <n v="2"/>
    <m/>
    <s v="X"/>
    <x v="0"/>
    <s v="NET"/>
    <s v="DECI_STD"/>
    <m/>
    <n v="15683"/>
    <s v="FMSC DACM02"/>
    <s v="07:30"/>
    <s v="08:30"/>
    <d v="1899-12-30T01:00:00"/>
    <d v="1899-12-30T07:30:00"/>
    <d v="1899-12-30T08:30:00"/>
    <d v="1899-12-30T01:00:00"/>
    <s v="DCO"/>
    <s v="N/A"/>
  </r>
  <r>
    <n v="15683"/>
    <x v="67"/>
    <x v="22"/>
    <s v="LIFT IFTS 24-04 HUN"/>
    <s v="IFTS"/>
    <n v="63"/>
    <s v="ACS"/>
    <n v="13"/>
    <m/>
    <s v="X"/>
    <x v="6"/>
    <s v="STDA"/>
    <s v="BRV_R2R_STD"/>
    <m/>
    <m/>
    <s v="PT R2R02"/>
    <s v="07:30"/>
    <s v="08:30"/>
    <d v="1899-12-30T01:00:00"/>
    <d v="1899-12-30T07:30:00"/>
    <d v="1899-12-30T08:30:00"/>
    <d v="1899-12-30T01:00:00"/>
    <s v="DCO"/>
    <s v="N/A"/>
  </r>
  <r>
    <n v="15684"/>
    <x v="67"/>
    <x v="22"/>
    <s v="LIFT IFTS 24-04 JPN"/>
    <s v="IFTS"/>
    <n v="57"/>
    <s v="ACS"/>
    <n v="32"/>
    <m/>
    <s v="X"/>
    <x v="5"/>
    <s v="NET"/>
    <s v="DECI_STD"/>
    <m/>
    <n v="15685"/>
    <s v="FMSC HBFM02"/>
    <d v="1899-12-30T09:00:00"/>
    <d v="1899-12-30T10:00:00"/>
    <d v="1899-12-30T01:00:00"/>
    <d v="1899-12-30T09:00:00"/>
    <d v="1899-12-30T09:50:00"/>
    <d v="1899-12-30T00:50:00"/>
    <s v="DCO"/>
    <s v="N/A"/>
  </r>
  <r>
    <n v="15685"/>
    <x v="67"/>
    <x v="22"/>
    <s v="LIFT IFTS 24-05 GER"/>
    <s v="IFTS"/>
    <n v="66"/>
    <s v="ACS"/>
    <n v="14"/>
    <m/>
    <s v="X"/>
    <x v="0"/>
    <s v="NET"/>
    <s v="DECI_STD"/>
    <m/>
    <n v="15686"/>
    <s v="FMSC DACM02"/>
    <d v="1899-12-30T09:00:00"/>
    <d v="1899-12-30T10:00:00"/>
    <d v="1899-12-30T01:00:00"/>
    <d v="1899-12-30T09:00:00"/>
    <d v="1899-12-30T10:00:00"/>
    <d v="1899-12-30T01:00:00"/>
    <s v="DCO"/>
    <s v="N/A"/>
  </r>
  <r>
    <n v="15686"/>
    <x v="67"/>
    <x v="22"/>
    <s v="LIFT IFTS 24-04 JPN"/>
    <s v="IFTS"/>
    <n v="55"/>
    <s v="ACS"/>
    <n v="9"/>
    <m/>
    <s v="X"/>
    <x v="5"/>
    <s v="NET"/>
    <s v="DECI_STD"/>
    <m/>
    <n v="15687"/>
    <s v="FMSC HBFM02"/>
    <s v="10:30"/>
    <s v="11:30"/>
    <d v="1899-12-30T01:00:00"/>
    <s v="10:30"/>
    <s v="11:30"/>
    <d v="1899-12-30T01:00:00"/>
    <s v="DCO"/>
    <s v="N/A"/>
  </r>
  <r>
    <n v="15687"/>
    <x v="67"/>
    <x v="22"/>
    <s v=" IFTS LIFT 24-03 QATAR"/>
    <s v="QATAR"/>
    <n v="61"/>
    <s v="ACS"/>
    <n v="13"/>
    <s v="X"/>
    <m/>
    <x v="0"/>
    <s v="NET"/>
    <s v="DCA"/>
    <m/>
    <n v="15688"/>
    <s v="NET DCA01"/>
    <s v="10:30"/>
    <s v="11:30"/>
    <d v="1899-12-30T01:00:00"/>
    <d v="1899-12-30T10:30:00"/>
    <d v="1899-12-30T11:30:00"/>
    <d v="1899-12-30T01:00:00"/>
    <s v="DCO"/>
    <s v="N/A"/>
  </r>
  <r>
    <n v="15688"/>
    <x v="67"/>
    <x v="22"/>
    <s v=" IFTS LIFT 24-03 QATAR"/>
    <s v="QATAR"/>
    <n v="56"/>
    <s v="ACS"/>
    <n v="2"/>
    <s v="X"/>
    <m/>
    <x v="1"/>
    <s v="NET"/>
    <s v="DCA"/>
    <m/>
    <n v="15687"/>
    <s v="NET DCA01"/>
    <s v="10:30"/>
    <s v="11:30"/>
    <d v="1899-12-30T01:00:00"/>
    <d v="1899-12-30T10:30:00"/>
    <d v="1899-12-30T11:30:00"/>
    <d v="1899-12-30T01:00:00"/>
    <s v="DCO"/>
    <s v="N/A"/>
  </r>
  <r>
    <n v="15689"/>
    <x v="67"/>
    <x v="22"/>
    <s v="LIFT IFTS 24-05 AUT"/>
    <s v="IFTS"/>
    <n v="64"/>
    <s v="ACS"/>
    <n v="30"/>
    <m/>
    <s v="X"/>
    <x v="5"/>
    <s v="NET"/>
    <s v="DECI_PGM"/>
    <m/>
    <n v="15690"/>
    <s v="NET PGM02"/>
    <s v="12:00"/>
    <s v="13:00"/>
    <d v="1899-12-30T01:00:00"/>
    <d v="1899-12-30T12:15:00"/>
    <d v="1899-12-30T12:50:00"/>
    <d v="1899-12-30T00:35:00"/>
    <s v="DCO"/>
    <s v="N/A"/>
  </r>
  <r>
    <n v="15690"/>
    <x v="67"/>
    <x v="22"/>
    <s v="LIFT IFTS 24-05 AUT"/>
    <s v="IFTS"/>
    <n v="65"/>
    <s v="ACS"/>
    <n v="32"/>
    <m/>
    <s v="X"/>
    <x v="4"/>
    <s v="NET"/>
    <s v="DECI_PGM"/>
    <m/>
    <n v="15689"/>
    <s v="NET PGM02"/>
    <s v="12:00"/>
    <s v="13:00"/>
    <d v="1899-12-30T01:00:00"/>
    <d v="1899-12-30T12:15:00"/>
    <d v="1899-12-30T12:50:00"/>
    <d v="1899-12-30T00:35:00"/>
    <s v="DCO"/>
    <s v="N/A"/>
  </r>
  <r>
    <n v="15691"/>
    <x v="67"/>
    <x v="22"/>
    <s v="LIFT IFTS 24-03 SAUDI"/>
    <s v="IFTS"/>
    <n v="45"/>
    <s v="ACS"/>
    <n v="12"/>
    <m/>
    <s v="X"/>
    <x v="0"/>
    <s v="NET"/>
    <s v="OCA AG"/>
    <m/>
    <n v="15692"/>
    <s v="NET OCAAG01"/>
    <s v="12:00"/>
    <s v="13:00"/>
    <d v="1899-12-30T01:00:00"/>
    <d v="1899-12-30T12:30:00"/>
    <d v="1899-12-30T13:15:00"/>
    <d v="1899-12-30T00:45:00"/>
    <s v="DCO"/>
    <s v="N/A"/>
  </r>
  <r>
    <n v="15692"/>
    <x v="67"/>
    <x v="22"/>
    <s v="LIFT IFTS 24-03 SAUDI"/>
    <s v="IFTS"/>
    <n v="46"/>
    <s v="IFTS"/>
    <n v="9"/>
    <m/>
    <s v="X"/>
    <x v="1"/>
    <s v="NET"/>
    <s v="OCA AG"/>
    <m/>
    <n v="15691"/>
    <s v="NET OCAAG01"/>
    <s v="12:00"/>
    <s v="13:00"/>
    <d v="1899-12-30T01:00:00"/>
    <d v="1899-12-30T12:30:00"/>
    <d v="1899-12-30T13:15:00"/>
    <d v="1899-12-30T00:45:00"/>
    <s v="DCO"/>
    <s v="N/A"/>
  </r>
  <r>
    <n v="15693"/>
    <x v="67"/>
    <x v="22"/>
    <s v="LIFT IFTS 25-01 HUN"/>
    <s v="IFTS"/>
    <n v="71"/>
    <s v="ACS"/>
    <n v="9"/>
    <m/>
    <s v="X"/>
    <x v="5"/>
    <s v="NET"/>
    <s v="DECI_PGM"/>
    <m/>
    <n v="15694"/>
    <s v="NET PGM02"/>
    <s v="13:30"/>
    <s v="14:30"/>
    <d v="1899-12-30T01:00:00"/>
    <s v="13:30"/>
    <s v="14:30"/>
    <d v="1899-12-30T01:00:00"/>
    <s v="DCO"/>
    <s v="N/A"/>
  </r>
  <r>
    <n v="15694"/>
    <x v="67"/>
    <x v="22"/>
    <s v="LIFT IFTS 25-01 HUN"/>
    <s v="IFTS"/>
    <n v="70"/>
    <s v="ACS"/>
    <n v="1"/>
    <m/>
    <s v="X"/>
    <x v="4"/>
    <s v="NET"/>
    <s v="DECI_PGM"/>
    <m/>
    <n v="15693"/>
    <s v="NET PGM02"/>
    <s v="13:30"/>
    <s v="14:30"/>
    <d v="1899-12-30T01:00:00"/>
    <s v="13:30"/>
    <s v="14:30"/>
    <d v="1899-12-30T01:00:00"/>
    <s v="DCO"/>
    <s v="N/A"/>
  </r>
  <r>
    <n v="15695"/>
    <x v="67"/>
    <x v="22"/>
    <s v="LIFT IFTS 24-05 GER"/>
    <s v="IFTS"/>
    <n v="67"/>
    <s v="ACS"/>
    <n v="17"/>
    <m/>
    <s v="X"/>
    <x v="0"/>
    <s v="NET"/>
    <s v="DECI_STD"/>
    <m/>
    <n v="15696"/>
    <s v="FMSC DACM02"/>
    <s v="13:30"/>
    <s v="14:30"/>
    <d v="1899-12-30T01:00:00"/>
    <d v="1899-12-30T13:30:00"/>
    <d v="1899-12-30T14:30:00"/>
    <d v="1899-12-30T01:00:00"/>
    <s v="DCO"/>
    <s v="N/A"/>
  </r>
  <r>
    <n v="15696"/>
    <x v="68"/>
    <x v="22"/>
    <s v=" IFTS LIFT 24-03 QATAR"/>
    <s v="QATAR"/>
    <n v="56"/>
    <s v="ACS"/>
    <n v="14"/>
    <s v="X"/>
    <m/>
    <x v="5"/>
    <s v="NET"/>
    <s v="DCA"/>
    <m/>
    <n v="15697"/>
    <s v="NET DCA02"/>
    <s v="06:00"/>
    <s v="07:00"/>
    <d v="1899-12-30T01:00:00"/>
    <s v="06:00"/>
    <d v="1899-12-30T06:50:00"/>
    <d v="1899-12-30T00:50:00"/>
    <s v="DCO"/>
    <s v="N/A"/>
  </r>
  <r>
    <n v="15697"/>
    <x v="68"/>
    <x v="22"/>
    <s v=" IFTS LIFT 24-03 QATAR"/>
    <s v="QATAR"/>
    <n v="61"/>
    <s v="ACS"/>
    <n v="1"/>
    <s v="X"/>
    <m/>
    <x v="4"/>
    <s v="NET"/>
    <s v="DCA"/>
    <m/>
    <n v="15696"/>
    <s v="NET DCA02"/>
    <d v="1899-12-30T06:00:00"/>
    <d v="1899-12-30T07:00:00"/>
    <d v="1899-12-30T01:00:00"/>
    <s v="06:00"/>
    <d v="1899-12-30T06:50:00"/>
    <d v="1899-12-30T00:50:00"/>
    <s v="DCO"/>
    <s v="N/A"/>
  </r>
  <r>
    <n v="15698"/>
    <x v="68"/>
    <x v="22"/>
    <s v=" IFTS LIFT 24-03 QATAR"/>
    <s v="QATAR"/>
    <n v="57"/>
    <s v="ACS"/>
    <n v="32"/>
    <s v="X"/>
    <m/>
    <x v="1"/>
    <s v="STDA"/>
    <s v="BRV_R2R_STD"/>
    <m/>
    <m/>
    <s v="PT BVR02"/>
    <s v="06:00"/>
    <s v="07:00"/>
    <d v="1899-12-30T01:00:00"/>
    <d v="1899-12-30T06:00:00"/>
    <d v="1899-12-30T07:00:00"/>
    <d v="1899-12-30T01:00:00"/>
    <s v="DCO"/>
    <s v="N/A"/>
  </r>
  <r>
    <n v="15699"/>
    <x v="68"/>
    <x v="22"/>
    <s v="IFTS LIFT 24-03 QATAR"/>
    <s v="QATAR"/>
    <n v="58"/>
    <s v="IFTS"/>
    <n v="10"/>
    <s v="X"/>
    <m/>
    <x v="6"/>
    <s v="STDA"/>
    <s v="BRV_R2R_STD"/>
    <m/>
    <m/>
    <s v="PT BVR02"/>
    <s v="06:00"/>
    <s v="07:00"/>
    <d v="1899-12-30T01:00:00"/>
    <d v="1899-12-30T06:00:00"/>
    <d v="1899-12-30T07:00:00"/>
    <d v="1899-12-30T01:00:00"/>
    <s v="DCO"/>
    <s v="N/A"/>
  </r>
  <r>
    <n v="15700"/>
    <x v="68"/>
    <x v="22"/>
    <s v="LIFT IFTS 24-03 SAUDI"/>
    <s v="IFTS"/>
    <n v="46"/>
    <s v="ACS"/>
    <n v="13"/>
    <m/>
    <s v="X"/>
    <x v="5"/>
    <s v="NET"/>
    <s v="OCA AA"/>
    <m/>
    <n v="15701"/>
    <s v="NET OCAAA01"/>
    <s v="07:30"/>
    <s v="08:30"/>
    <d v="1899-12-30T01:00:00"/>
    <d v="1899-12-30T07:30:00"/>
    <d v="1899-12-30T08:30:00"/>
    <d v="1899-12-30T01:00:00"/>
    <s v="DCO"/>
    <s v="N/A"/>
  </r>
  <r>
    <n v="15701"/>
    <x v="68"/>
    <x v="22"/>
    <s v="LIFT IFTS 24-03 SAUDI"/>
    <s v="IFTS"/>
    <n v="45"/>
    <s v="ACS"/>
    <n v="2"/>
    <m/>
    <s v="X"/>
    <x v="4"/>
    <s v="NET"/>
    <s v="OCA AA"/>
    <m/>
    <n v="15700"/>
    <s v="NET OCAAA01"/>
    <d v="1899-12-30T07:30:00"/>
    <d v="1899-12-30T08:30:00"/>
    <d v="1899-12-30T01:00:00"/>
    <d v="1899-12-30T07:30:00"/>
    <d v="1899-12-30T08:30:00"/>
    <d v="1899-12-30T01:00:00"/>
    <s v="DCO"/>
    <s v="N/A"/>
  </r>
  <r>
    <n v="15702"/>
    <x v="68"/>
    <x v="22"/>
    <s v="LIFT IFTS 24-03 SAUDI"/>
    <s v="IFTS"/>
    <n v="47"/>
    <s v="IFTS"/>
    <n v="9"/>
    <m/>
    <s v="X"/>
    <x v="0"/>
    <s v="NET"/>
    <s v="OCA AG"/>
    <m/>
    <n v="15703"/>
    <s v="NET OCAAG01"/>
    <s v="07:30"/>
    <s v="08:30"/>
    <d v="1899-12-30T01:00:00"/>
    <d v="1899-12-30T07:30:00"/>
    <d v="1899-12-30T08:30:00"/>
    <d v="1899-12-30T01:00:00"/>
    <s v="DCO"/>
    <s v="N/A"/>
  </r>
  <r>
    <n v="15703"/>
    <x v="68"/>
    <x v="22"/>
    <s v=" IFTS LIFT 24-03 QATAR"/>
    <s v="QATAR"/>
    <n v="57"/>
    <s v="ACS"/>
    <n v="1"/>
    <s v="X"/>
    <m/>
    <x v="5"/>
    <s v="NET"/>
    <s v="DCA"/>
    <m/>
    <n v="15704"/>
    <s v="NET DCA01"/>
    <s v="09:00"/>
    <s v="10:00"/>
    <d v="1899-12-30T01:00:00"/>
    <s v="09:00"/>
    <d v="1899-12-30T09:50:00"/>
    <d v="1899-12-30T00:50:00"/>
    <s v="DCO"/>
    <s v="N/A"/>
  </r>
  <r>
    <n v="15704"/>
    <x v="68"/>
    <x v="22"/>
    <s v="IFTS LIFT 24-03 QATAR"/>
    <s v="QATAR"/>
    <n v="58"/>
    <s v="ACS"/>
    <n v="14"/>
    <s v="X"/>
    <m/>
    <x v="4"/>
    <s v="NET"/>
    <s v="DCA"/>
    <m/>
    <n v="15703"/>
    <s v="NET DCA01"/>
    <d v="1899-12-30T09:00:00"/>
    <d v="1899-12-30T10:00:00"/>
    <d v="1899-12-30T01:00:00"/>
    <s v="09:00"/>
    <d v="1899-12-30T09:50:00"/>
    <d v="1899-12-30T00:50:00"/>
    <s v="DCO"/>
    <s v="N/A"/>
  </r>
  <r>
    <n v="15705"/>
    <x v="68"/>
    <x v="22"/>
    <s v="LIFT IFTS 24-04 CAN"/>
    <s v="IFTS"/>
    <n v="53"/>
    <s v="ACS"/>
    <n v="12"/>
    <m/>
    <s v="X"/>
    <x v="0"/>
    <s v="NET"/>
    <s v="DECI_STD"/>
    <m/>
    <n v="15706"/>
    <s v="FMSC DACM01"/>
    <s v="09:00"/>
    <s v="10:00"/>
    <d v="1899-12-30T01:00:00"/>
    <d v="1899-12-30T09:00:00"/>
    <d v="1899-12-30T10:00:00"/>
    <d v="1899-12-30T01:00:00"/>
    <s v="DCO"/>
    <s v="N/A"/>
  </r>
  <r>
    <n v="15706"/>
    <x v="68"/>
    <x v="22"/>
    <s v="LIFT IFTS 25-01 HUN"/>
    <s v="IFTS"/>
    <n v="70"/>
    <s v="ACS"/>
    <n v="9"/>
    <m/>
    <s v="X"/>
    <x v="5"/>
    <s v="NET"/>
    <s v="DECI_PGM"/>
    <m/>
    <n v="15707"/>
    <s v="NET PGM03"/>
    <s v="10:30"/>
    <s v="11:30"/>
    <d v="1899-12-30T01:00:00"/>
    <s v="10:30"/>
    <s v="11:30"/>
    <d v="1899-12-30T01:00:00"/>
    <s v="DCO"/>
    <s v="N/A"/>
  </r>
  <r>
    <n v="15707"/>
    <x v="68"/>
    <x v="22"/>
    <s v="LIFT IFTS 25-01 HUN"/>
    <s v="IFTS"/>
    <n v="71"/>
    <s v="ACS"/>
    <n v="17"/>
    <m/>
    <s v="X"/>
    <x v="4"/>
    <s v="NET"/>
    <s v="DECI_PGM"/>
    <m/>
    <n v="15706"/>
    <s v="NET PGM03"/>
    <d v="1899-12-30T10:30:00"/>
    <d v="1899-12-30T11:30:00"/>
    <d v="1899-12-30T01:00:00"/>
    <d v="1899-12-30T10:30:00"/>
    <d v="1899-12-30T11:30:00"/>
    <d v="1899-12-30T01:00:00"/>
    <s v="DCO"/>
    <s v="N/A"/>
  </r>
  <r>
    <n v="15708"/>
    <x v="68"/>
    <x v="22"/>
    <s v="LIFT IFTS 24-04 HUN"/>
    <s v="IFTS"/>
    <n v="62"/>
    <s v="IFTS"/>
    <n v="9"/>
    <m/>
    <s v="X"/>
    <x v="0"/>
    <s v="STDA"/>
    <s v="BRV_R2R_STD"/>
    <m/>
    <m/>
    <s v="PT BVR01"/>
    <s v="10:30"/>
    <s v="11:30"/>
    <d v="1899-12-30T01:00:00"/>
    <d v="1899-12-30T10:30:00"/>
    <d v="1899-12-30T11:30:00"/>
    <d v="1899-12-30T01:00:00"/>
    <s v="DCO"/>
    <s v="N/A"/>
  </r>
  <r>
    <n v="15709"/>
    <x v="68"/>
    <x v="22"/>
    <s v="LIFT IFTS 24-04 HUN"/>
    <s v="IFTS"/>
    <n v="63"/>
    <s v="ACS"/>
    <n v="13"/>
    <m/>
    <s v="X"/>
    <x v="1"/>
    <s v="STDA"/>
    <s v="BRV_R2R_STD"/>
    <m/>
    <m/>
    <s v="PT BVR01"/>
    <s v="10:30"/>
    <s v="11:30"/>
    <d v="1899-12-30T01:00:00"/>
    <d v="1899-12-30T10:30:00"/>
    <d v="1899-12-30T11:30:00"/>
    <d v="1899-12-30T01:00:00"/>
    <s v="DCO"/>
    <s v="N/A"/>
  </r>
  <r>
    <n v="15710"/>
    <x v="68"/>
    <x v="22"/>
    <s v="LIFT IFTS 24-04 SPA"/>
    <s v="IFTS"/>
    <n v="58"/>
    <s v="ACS"/>
    <n v="2"/>
    <m/>
    <s v="X"/>
    <x v="6"/>
    <s v="STDA"/>
    <s v="BRV_R2R_STD"/>
    <m/>
    <m/>
    <s v="PT BVR01"/>
    <s v="10:30"/>
    <s v="11:30"/>
    <d v="1899-12-30T01:00:00"/>
    <d v="1899-12-30T10:30:00"/>
    <d v="1899-12-30T11:30:00"/>
    <d v="1899-12-30T01:00:00"/>
    <s v="DCO"/>
    <s v="N/A"/>
  </r>
  <r>
    <n v="15711"/>
    <x v="69"/>
    <x v="23"/>
    <s v="LIFT IFTS 24-04 CAN"/>
    <s v="IFTS"/>
    <n v="53"/>
    <s v="ACS"/>
    <n v="9"/>
    <m/>
    <s v="X"/>
    <x v="5"/>
    <s v="NET"/>
    <s v="DECI_STD"/>
    <m/>
    <n v="15712"/>
    <s v="FMSC DACM02"/>
    <s v="06:00"/>
    <s v="07:00"/>
    <d v="1899-12-30T01:00:00"/>
    <d v="1899-12-30T06:00:00"/>
    <d v="1899-12-30T07:00:00"/>
    <d v="1899-12-30T01:00:00"/>
    <s v="DCO"/>
    <s v="N/A"/>
  </r>
  <r>
    <n v="15712"/>
    <x v="69"/>
    <x v="23"/>
    <s v="IFTS LIFT 24-03 QATAR"/>
    <s v="QATAR"/>
    <n v="58"/>
    <s v="ACS"/>
    <n v="17"/>
    <s v="X"/>
    <m/>
    <x v="0"/>
    <s v="NET"/>
    <s v="DCA"/>
    <m/>
    <n v="15713"/>
    <s v="NET DCA02"/>
    <s v="06:00"/>
    <s v="07:00"/>
    <d v="1899-12-30T01:00:00"/>
    <s v="06:00"/>
    <s v="07:00"/>
    <d v="1899-12-30T01:00:00"/>
    <s v="DCO"/>
    <s v="N/A"/>
  </r>
  <r>
    <n v="15713"/>
    <x v="69"/>
    <x v="23"/>
    <s v=" IFTS LIFT 24-03 QATAR"/>
    <s v="QATAR"/>
    <n v="57"/>
    <s v="ACS"/>
    <n v="14"/>
    <s v="X"/>
    <m/>
    <x v="1"/>
    <s v="NET"/>
    <s v="DCA"/>
    <m/>
    <n v="15712"/>
    <s v="NET DCA02"/>
    <d v="1899-12-30T06:00:00"/>
    <d v="1899-12-30T07:00:00"/>
    <d v="1899-12-30T01:00:00"/>
    <s v="06:00"/>
    <s v="07:00"/>
    <d v="1899-12-30T01:00:00"/>
    <s v="SDC"/>
    <s v="N/A"/>
  </r>
  <r>
    <n v="15714"/>
    <x v="69"/>
    <x v="23"/>
    <s v="LIFT 24-44 ITA"/>
    <s v="AMI"/>
    <n v="72"/>
    <s v="IFTS"/>
    <n v="22"/>
    <s v="X"/>
    <m/>
    <x v="5"/>
    <s v="NET"/>
    <s v="ATAG"/>
    <m/>
    <n v="15715"/>
    <s v="SD AAI02"/>
    <s v="07:30"/>
    <s v="08:30"/>
    <d v="1899-12-30T01:00:00"/>
    <d v="1899-12-30T07:30:00"/>
    <d v="1899-12-30T08:30:00"/>
    <d v="1899-12-30T01:00:00"/>
    <s v="DCO"/>
    <s v="N/A"/>
  </r>
  <r>
    <n v="15715"/>
    <x v="69"/>
    <x v="23"/>
    <s v="LIFT 24-44 ITA"/>
    <s v="AMI"/>
    <n v="70"/>
    <s v="ACS"/>
    <n v="12"/>
    <s v="X"/>
    <m/>
    <x v="4"/>
    <s v="NET"/>
    <s v="ATAG"/>
    <m/>
    <n v="15714"/>
    <s v="SD AAI02"/>
    <d v="1899-12-30T07:30:00"/>
    <d v="1899-12-30T08:30:00"/>
    <d v="1899-12-30T01:00:00"/>
    <d v="1899-12-30T07:30:00"/>
    <d v="1899-12-30T08:30:00"/>
    <d v="1899-12-30T01:00:00"/>
    <s v="DCO"/>
    <s v="N/A"/>
  </r>
  <r>
    <n v="15716"/>
    <x v="69"/>
    <x v="23"/>
    <s v="LIFT IFTS QATAR 25-01"/>
    <s v="QATAR"/>
    <n v="68"/>
    <s v="ACS"/>
    <n v="13"/>
    <m/>
    <s v="X"/>
    <x v="0"/>
    <s v="STDA"/>
    <s v="DECI_STD"/>
    <m/>
    <m/>
    <s v="PT EMR01"/>
    <s v="07:30"/>
    <s v="08:30"/>
    <d v="1899-12-30T01:00:00"/>
    <s v="07:30"/>
    <s v="08:30"/>
    <d v="1899-12-30T01:00:00"/>
    <s v="DCO"/>
    <s v="N/A"/>
  </r>
  <r>
    <n v="15717"/>
    <x v="69"/>
    <x v="23"/>
    <s v="LIFT IFTS 24-04 SPA"/>
    <s v="IFTS"/>
    <n v="61"/>
    <s v="ACS"/>
    <n v="30"/>
    <m/>
    <s v="X"/>
    <x v="1"/>
    <s v="STDA"/>
    <s v="BRV_R2R_STD"/>
    <m/>
    <m/>
    <s v="PT R2R02"/>
    <s v="07:30"/>
    <s v="08:30"/>
    <d v="1899-12-30T01:00:00"/>
    <s v="07:30"/>
    <s v="08:30"/>
    <d v="1899-12-30T01:00:00"/>
    <s v="DCO"/>
    <s v="N/A"/>
  </r>
  <r>
    <n v="15718"/>
    <x v="69"/>
    <x v="23"/>
    <s v="LIFT IFTS 24-05 AUT"/>
    <s v="IFTS"/>
    <n v="65"/>
    <s v="ACS"/>
    <n v="10"/>
    <m/>
    <s v="X"/>
    <x v="6"/>
    <s v="STDA"/>
    <s v="DECI_STD"/>
    <m/>
    <m/>
    <s v="PT ERT03"/>
    <s v="07:30"/>
    <s v="08:30"/>
    <d v="1899-12-30T01:00:00"/>
    <s v="07:30"/>
    <d v="1899-12-30T08:40:00"/>
    <d v="1899-12-30T01:00:00"/>
    <s v="DCO"/>
    <s v="N/A"/>
  </r>
  <r>
    <n v="15719"/>
    <x v="69"/>
    <x v="23"/>
    <s v="LIFT IFTS 24-03 SAUDI"/>
    <s v="IFTS"/>
    <n v="47"/>
    <s v="ACS"/>
    <n v="32"/>
    <m/>
    <s v="X"/>
    <x v="5"/>
    <s v="NET"/>
    <s v="OCA AA"/>
    <m/>
    <n v="15720"/>
    <s v="NET OCAAA01"/>
    <s v="09:00"/>
    <s v="10:00"/>
    <d v="1899-12-30T01:00:00"/>
    <s v="09:00"/>
    <s v="10:00"/>
    <d v="1899-12-30T01:00:00"/>
    <s v="DCO"/>
    <s v="N/A"/>
  </r>
  <r>
    <n v="15720"/>
    <x v="69"/>
    <x v="23"/>
    <s v="LIFT IFTS 24-05 AUT"/>
    <s v="IFTS"/>
    <n v="64"/>
    <s v="ACS"/>
    <n v="1"/>
    <m/>
    <s v="X"/>
    <x v="6"/>
    <s v="STDA"/>
    <s v="DECI_STD"/>
    <m/>
    <m/>
    <s v="PT ERT03"/>
    <s v="09:00"/>
    <s v="10:00"/>
    <d v="1899-12-30T01:00:00"/>
    <s v="09:00"/>
    <s v="10:00"/>
    <d v="1899-12-30T01:00:00"/>
    <s v="DCO"/>
    <s v="N/A"/>
  </r>
  <r>
    <n v="15721"/>
    <x v="69"/>
    <x v="23"/>
    <s v="LIFT IFTS 25-01 SGP"/>
    <s v="IFTS"/>
    <n v="68"/>
    <s v="ACS"/>
    <n v="10"/>
    <m/>
    <s v="X"/>
    <x v="5"/>
    <s v="NET"/>
    <s v="DECI_STD"/>
    <m/>
    <n v="15722"/>
    <s v="FMSC BFM01"/>
    <s v="10:30"/>
    <s v="11:30"/>
    <d v="1899-12-30T01:00:00"/>
    <s v="10:30"/>
    <s v="11:30"/>
    <d v="1899-12-30T01:00:00"/>
    <s v="DCO"/>
    <s v="N/A"/>
  </r>
  <r>
    <n v="15722"/>
    <x v="69"/>
    <x v="23"/>
    <s v="LIFT IFTS 24-04 SPA"/>
    <s v="IFTS"/>
    <n v="58"/>
    <s v="ACS"/>
    <n v="13"/>
    <m/>
    <s v="X"/>
    <x v="0"/>
    <s v="STDA"/>
    <s v="BRV_R2R_STD"/>
    <m/>
    <m/>
    <s v="PT BVR02"/>
    <s v="10:30"/>
    <s v="11:30"/>
    <d v="1899-12-30T01:00:00"/>
    <s v="10:30"/>
    <s v="11:30"/>
    <d v="1899-12-30T01:00:00"/>
    <s v="DCO"/>
    <s v="N/A"/>
  </r>
  <r>
    <n v="15723"/>
    <x v="69"/>
    <x v="23"/>
    <s v="LIFT IFTS 24-04 SPA"/>
    <s v="IFTS"/>
    <n v="59"/>
    <s v="ACS"/>
    <n v="12"/>
    <m/>
    <s v="X"/>
    <x v="1"/>
    <s v="STDA"/>
    <s v="BRV_R2R_STD"/>
    <m/>
    <m/>
    <s v="PT R2R02"/>
    <s v="10:30"/>
    <s v="11:30"/>
    <d v="1899-12-30T01:00:00"/>
    <s v="10:30"/>
    <s v="11:30"/>
    <d v="1899-12-30T01:00:00"/>
    <s v="DCO"/>
    <s v="N/A"/>
  </r>
  <r>
    <n v="15724"/>
    <x v="69"/>
    <x v="23"/>
    <s v="LIFT IFTS 24-04 SPA"/>
    <s v="IFTS"/>
    <n v="60"/>
    <s v="ACS"/>
    <n v="32"/>
    <m/>
    <s v="X"/>
    <x v="4"/>
    <s v="STDA"/>
    <s v="BRV_R2R_STD"/>
    <m/>
    <m/>
    <s v="PT R2R01"/>
    <s v="12:00"/>
    <s v="13:00"/>
    <d v="1899-12-30T01:00:00"/>
    <s v="12:00"/>
    <s v="13:00"/>
    <d v="1899-12-30T01:00:00"/>
    <s v="DCO"/>
    <s v="N/A"/>
  </r>
  <r>
    <n v="15725"/>
    <x v="69"/>
    <x v="23"/>
    <s v="LIFT IFTS 25-01 HUN"/>
    <s v="IFTS"/>
    <n v="71"/>
    <s v="ACS"/>
    <n v="9"/>
    <m/>
    <s v="X"/>
    <x v="0"/>
    <s v="STDA"/>
    <s v="CAS_DECI"/>
    <m/>
    <m/>
    <s v="FMS CAS01"/>
    <s v="12:00"/>
    <s v="13:00"/>
    <d v="1899-12-30T01:00:00"/>
    <s v="12:00"/>
    <s v="13:00"/>
    <d v="1899-12-30T01:00:00"/>
    <s v="DCO"/>
    <s v="N/A"/>
  </r>
  <r>
    <n v="15726"/>
    <x v="69"/>
    <x v="23"/>
    <s v="LIFT IFTS 25-01 HUN"/>
    <s v="IFTS"/>
    <n v="70"/>
    <s v="ACS"/>
    <n v="14"/>
    <m/>
    <s v="X"/>
    <x v="1"/>
    <s v="STDA"/>
    <s v="CAS_DECI"/>
    <m/>
    <m/>
    <s v="FMS CAS01"/>
    <s v="12:00"/>
    <s v="13:00"/>
    <d v="1899-12-30T01:00:00"/>
    <s v="12:00"/>
    <s v="13:00"/>
    <d v="1899-12-30T01:00:00"/>
    <s v="DCO"/>
    <s v="N/A"/>
  </r>
  <r>
    <n v="15727"/>
    <x v="69"/>
    <x v="23"/>
    <s v="IFTS 25-01 QAT"/>
    <s v="QATAR"/>
    <n v="77"/>
    <s v="ACS"/>
    <n v="1"/>
    <s v="X"/>
    <m/>
    <x v="6"/>
    <s v="STDA"/>
    <s v="DECI_STD"/>
    <m/>
    <m/>
    <s v="FMS CF03"/>
    <s v="12:00"/>
    <s v="13:00"/>
    <d v="1899-12-30T01:00:00"/>
    <s v="12:00"/>
    <s v="13:00"/>
    <d v="1899-12-30T01:00:00"/>
    <s v="DCO"/>
    <s v="N/A"/>
  </r>
  <r>
    <n v="15728"/>
    <x v="69"/>
    <x v="23"/>
    <s v=" IFTS LIFT 24-03 QATAR"/>
    <s v="QATAR"/>
    <n v="61"/>
    <s v="ACS"/>
    <n v="30"/>
    <s v="X"/>
    <m/>
    <x v="5"/>
    <s v="NET"/>
    <s v="DCA"/>
    <m/>
    <n v="15729"/>
    <s v="NET SMI01"/>
    <s v="13:30"/>
    <s v="14:30"/>
    <d v="1899-12-30T01:00:00"/>
    <s v="13:30"/>
    <s v="14:30"/>
    <d v="1899-12-30T01:00:00"/>
    <s v="DCO"/>
    <s v="N/A"/>
  </r>
  <r>
    <n v="15729"/>
    <x v="69"/>
    <x v="23"/>
    <s v=" IFTS LIFT 24-03 QATAR"/>
    <s v="QATAR"/>
    <n v="56"/>
    <s v="ACS"/>
    <n v="10"/>
    <s v="X"/>
    <m/>
    <x v="4"/>
    <s v="NET"/>
    <s v="DCA"/>
    <m/>
    <n v="15728"/>
    <s v="NET SMI01"/>
    <d v="1899-12-30T13:30:00"/>
    <d v="1899-12-30T14:30:00"/>
    <d v="1899-12-30T01:00:00"/>
    <d v="1899-12-30T13:30:00"/>
    <d v="1899-12-30T14:30:00"/>
    <d v="1899-12-30T01:00:00"/>
    <s v="DCO"/>
    <s v="N/A"/>
  </r>
  <r>
    <n v="15730"/>
    <x v="69"/>
    <x v="23"/>
    <s v="LIFT 25-41"/>
    <s v="AMI"/>
    <n v="78"/>
    <s v="IFTS"/>
    <n v="9"/>
    <s v="X"/>
    <m/>
    <x v="0"/>
    <s v="STDA"/>
    <s v="DECI_STD"/>
    <m/>
    <m/>
    <s v="SD EMRSP01"/>
    <s v="13:30"/>
    <s v="14:30"/>
    <d v="1899-12-30T01:00:00"/>
    <s v="13:30"/>
    <s v="14:30"/>
    <d v="1899-12-30T01:00:00"/>
    <s v="DCO"/>
    <s v="N/A"/>
  </r>
  <r>
    <n v="15731"/>
    <x v="69"/>
    <x v="23"/>
    <s v="LIFT 24-44 ITA"/>
    <s v="AMI"/>
    <n v="73"/>
    <s v="IFTS"/>
    <n v="22"/>
    <s v="X"/>
    <m/>
    <x v="1"/>
    <s v="STDA"/>
    <s v="DCA"/>
    <m/>
    <m/>
    <s v="SD TI02"/>
    <s v="13:30"/>
    <s v="14:30"/>
    <d v="1899-12-30T01:00:00"/>
    <s v="13:30"/>
    <s v="14:30"/>
    <d v="1899-12-30T01:00:00"/>
    <s v="DCO"/>
    <s v="N/A"/>
  </r>
  <r>
    <n v="15732"/>
    <x v="69"/>
    <x v="23"/>
    <s v="LIFT IFTS 25-02 JPN"/>
    <s v="IFTS"/>
    <n v="77"/>
    <s v="ACS"/>
    <n v="13"/>
    <m/>
    <s v="X"/>
    <x v="6"/>
    <s v="STDA"/>
    <s v="DECI_STD"/>
    <m/>
    <m/>
    <s v="PT FAM02"/>
    <s v="13:30"/>
    <s v="14:30"/>
    <d v="1899-12-30T01:00:00"/>
    <s v="13:30"/>
    <s v="14:30"/>
    <d v="1899-12-30T01:00:00"/>
    <s v="DCO"/>
    <s v="N/A"/>
  </r>
  <r>
    <n v="15733"/>
    <x v="69"/>
    <x v="23"/>
    <s v="LIFT IFTS 25-02 UK"/>
    <s v="IFTS"/>
    <n v="81"/>
    <s v="IFTS"/>
    <n v="9"/>
    <m/>
    <s v="X"/>
    <x v="6"/>
    <s v="STDA"/>
    <s v="DECI_STD"/>
    <m/>
    <m/>
    <s v="FMS CF01"/>
    <d v="1899-12-30T10:30:00"/>
    <d v="1899-12-30T11:30:00"/>
    <d v="1899-12-30T01:00:00"/>
    <s v="10:30"/>
    <d v="1899-12-30T11:45:00"/>
    <d v="1899-12-30T01:00:00"/>
    <s v="DCO"/>
    <s v="N/A"/>
  </r>
  <r>
    <n v="15734"/>
    <x v="70"/>
    <x v="23"/>
    <s v="LIFT IFTS 24-05 GER"/>
    <s v="IFTS"/>
    <n v="66"/>
    <s v="ACS"/>
    <n v="9"/>
    <m/>
    <s v="X"/>
    <x v="5"/>
    <s v="NET"/>
    <s v="DECI_STD"/>
    <m/>
    <n v="15735"/>
    <s v="FMSC OACM01"/>
    <s v="06:00"/>
    <s v="07:00"/>
    <d v="1899-12-30T01:00:00"/>
    <d v="1899-12-30T06:00:00"/>
    <d v="1899-12-30T07:00:00"/>
    <d v="1899-12-30T01:00:00"/>
    <s v="DCO"/>
    <s v="N/A"/>
  </r>
  <r>
    <n v="15735"/>
    <x v="70"/>
    <x v="23"/>
    <s v="LIFT IFTS 25-01 SGP"/>
    <s v="IFTS"/>
    <n v="69"/>
    <s v="ACS"/>
    <n v="14"/>
    <m/>
    <s v="X"/>
    <x v="0"/>
    <s v="NET"/>
    <s v="DECI_STD"/>
    <m/>
    <n v="15736"/>
    <s v="FMSC BFM01"/>
    <s v="06:00"/>
    <s v="07:00"/>
    <d v="1899-12-30T01:00:00"/>
    <s v="06:00"/>
    <s v="07:00"/>
    <d v="1899-12-30T01:00:00"/>
    <s v="DCO"/>
    <s v="N/A"/>
  </r>
  <r>
    <n v="15736"/>
    <x v="70"/>
    <x v="23"/>
    <s v="LIFT IFTS 25-01 HUN"/>
    <s v="IFTS"/>
    <n v="70"/>
    <s v="ACS"/>
    <n v="32"/>
    <m/>
    <s v="X"/>
    <x v="6"/>
    <s v="STDA"/>
    <s v="CAS_DECI"/>
    <m/>
    <m/>
    <s v="FMS CAS02"/>
    <s v="06:00"/>
    <s v="07:00"/>
    <d v="1899-12-30T01:00:00"/>
    <s v="06:00"/>
    <d v="1899-12-30T07:10:00"/>
    <d v="1899-12-30T01:10:00"/>
    <s v="DCO"/>
    <s v="N/A"/>
  </r>
  <r>
    <n v="15737"/>
    <x v="70"/>
    <x v="23"/>
    <s v="LIFT IFTS 24-05 GER"/>
    <s v="IFTS"/>
    <n v="67"/>
    <s v="ACS"/>
    <n v="12"/>
    <m/>
    <s v="X"/>
    <x v="5"/>
    <s v="NET"/>
    <s v="DECI_STD"/>
    <m/>
    <n v="15738"/>
    <s v="FMSC OACM01"/>
    <s v="07:30"/>
    <s v="08:30"/>
    <d v="1899-12-30T01:00:00"/>
    <d v="1899-12-30T07:30:00"/>
    <d v="1899-12-30T08:30:00"/>
    <d v="1899-12-30T01:00:00"/>
    <s v="DCO"/>
    <s v="N/A"/>
  </r>
  <r>
    <n v="15738"/>
    <x v="70"/>
    <x v="23"/>
    <s v="LIFT IFTS QATAR 25-01"/>
    <s v="QATAR"/>
    <n v="68"/>
    <s v="IFTS"/>
    <n v="22"/>
    <m/>
    <s v="X"/>
    <x v="0"/>
    <s v="STDA"/>
    <s v="DECI_STD"/>
    <m/>
    <m/>
    <s v="PT EMR02"/>
    <s v="07:30"/>
    <s v="08:30"/>
    <d v="1899-12-30T01:00:00"/>
    <s v="07:30"/>
    <d v="1899-12-30T08:35:00"/>
    <d v="1899-12-30T01:05:00"/>
    <s v="DCO"/>
    <s v="N/A"/>
  </r>
  <r>
    <n v="15739"/>
    <x v="70"/>
    <x v="23"/>
    <s v="LIFT IFTS QATAR 25-01"/>
    <s v="QATAR"/>
    <n v="65"/>
    <s v="IFTS"/>
    <n v="9"/>
    <m/>
    <s v="X"/>
    <x v="1"/>
    <s v="STDA"/>
    <s v="DECI_STD"/>
    <m/>
    <m/>
    <s v="PT EMR01"/>
    <s v="07:30"/>
    <s v="08:30"/>
    <d v="1899-12-30T01:00:00"/>
    <s v="07:30"/>
    <d v="1899-12-30T08:40:00"/>
    <d v="1899-12-30T01:10:00"/>
    <s v="DCO"/>
    <s v="N/A"/>
  </r>
  <r>
    <n v="15740"/>
    <x v="70"/>
    <x v="23"/>
    <s v="LIFT IFTS 24-04 SPA"/>
    <s v="IFTS"/>
    <n v="61"/>
    <s v="ACS"/>
    <n v="10"/>
    <m/>
    <s v="X"/>
    <x v="6"/>
    <s v="STDA"/>
    <s v="BRV_R2R_STD"/>
    <m/>
    <m/>
    <s v="PT BVR01"/>
    <s v="07:30"/>
    <s v="08:30"/>
    <d v="1899-12-30T01:00:00"/>
    <s v="07:30"/>
    <s v="08:30"/>
    <d v="1899-12-30T01:00:00"/>
    <s v="DCO"/>
    <s v="N/A"/>
  </r>
  <r>
    <n v="15741"/>
    <x v="70"/>
    <x v="23"/>
    <s v=" IFTS LIFT 24-03 QATAR"/>
    <s v="QATAR"/>
    <n v="56"/>
    <s v="ACS"/>
    <n v="14"/>
    <s v="X"/>
    <m/>
    <x v="5"/>
    <s v="NET"/>
    <s v="DCA"/>
    <m/>
    <n v="15742"/>
    <s v="NET SMI02"/>
    <s v="09:00"/>
    <s v="10:00"/>
    <d v="1899-12-30T01:00:00"/>
    <s v="09:00"/>
    <s v="10:00"/>
    <d v="1899-12-30T01:00:00"/>
    <s v="DCO"/>
    <s v="N/A"/>
  </r>
  <r>
    <n v="15742"/>
    <x v="70"/>
    <x v="23"/>
    <s v=" IFTS LIFT 24-03 QATAR"/>
    <s v="QATAR"/>
    <n v="61"/>
    <s v="ACS"/>
    <n v="1"/>
    <s v="X"/>
    <m/>
    <x v="4"/>
    <s v="NET"/>
    <s v="DCA"/>
    <m/>
    <n v="15741"/>
    <s v="NET SMI02"/>
    <d v="1899-12-30T09:00:00"/>
    <d v="1899-12-30T10:00:00"/>
    <d v="1899-12-30T01:00:00"/>
    <s v="09:00"/>
    <s v="10:00"/>
    <d v="1899-12-30T01:00:00"/>
    <s v="DCO"/>
    <s v="N/A"/>
  </r>
  <r>
    <n v="15743"/>
    <x v="70"/>
    <x v="23"/>
    <s v="LIFT IFTS 24-04 HUN"/>
    <s v="IFTS"/>
    <n v="62"/>
    <s v="ACS"/>
    <n v="17"/>
    <m/>
    <s v="X"/>
    <x v="0"/>
    <s v="NET"/>
    <s v="DCA"/>
    <m/>
    <n v="15744"/>
    <s v="NET QRA01"/>
    <s v="09:00"/>
    <s v="10:00"/>
    <d v="1899-12-30T01:00:00"/>
    <s v="09:00"/>
    <s v="10:00"/>
    <d v="1899-12-30T01:00:00"/>
    <s v="DCO"/>
    <s v="N/A"/>
  </r>
  <r>
    <n v="15744"/>
    <x v="70"/>
    <x v="23"/>
    <s v="LIFT IFTS 24-04 HUN"/>
    <s v="IFTS"/>
    <n v="63"/>
    <s v="ACS"/>
    <n v="9"/>
    <m/>
    <s v="X"/>
    <x v="1"/>
    <s v="NET"/>
    <s v="DCA"/>
    <m/>
    <n v="15743"/>
    <s v="NET QRA01"/>
    <d v="1899-12-30T09:00:00"/>
    <d v="1899-12-30T10:00:00"/>
    <d v="1899-12-30T01:00:00"/>
    <s v="09:00"/>
    <s v="10:00"/>
    <d v="1899-12-30T01:00:00"/>
    <s v="SDC"/>
    <s v="N/A"/>
  </r>
  <r>
    <n v="15745"/>
    <x v="70"/>
    <x v="23"/>
    <s v="LIFT IFTS 25-01 HUN"/>
    <s v="IFTS"/>
    <n v="71"/>
    <s v="ACS"/>
    <n v="32"/>
    <m/>
    <s v="X"/>
    <x v="6"/>
    <s v="STDA"/>
    <s v="CAS_DECI"/>
    <m/>
    <m/>
    <s v="FMS CAS02"/>
    <s v="09:00"/>
    <s v="10:00"/>
    <d v="1899-12-30T01:00:00"/>
    <s v="09:00"/>
    <s v="10:00"/>
    <d v="1899-12-30T01:00:00"/>
    <s v="DCO"/>
    <s v="N/A"/>
  </r>
  <r>
    <n v="15746"/>
    <x v="70"/>
    <x v="23"/>
    <s v="LIP 24-04 CAN"/>
    <s v="IFTS"/>
    <n v="50"/>
    <s v="IFTS"/>
    <n v="22"/>
    <m/>
    <s v="X"/>
    <x v="5"/>
    <s v="NET"/>
    <s v="DECI_STD"/>
    <m/>
    <n v="15747"/>
    <s v="SD DBFM01"/>
    <s v="10:30"/>
    <s v="11:30"/>
    <d v="1899-12-30T01:00:00"/>
    <s v="10:30"/>
    <d v="1899-12-30T11:20:00"/>
    <d v="1899-12-30T00:50:00"/>
    <s v="DCO"/>
    <s v="N/A"/>
  </r>
  <r>
    <n v="15747"/>
    <x v="70"/>
    <x v="23"/>
    <s v="LIFT IFTS 25-02 CAN"/>
    <s v="IFTS"/>
    <n v="73"/>
    <s v="IFTS"/>
    <n v="9"/>
    <m/>
    <s v="X"/>
    <x v="0"/>
    <s v="STDA"/>
    <s v="DECI_STD"/>
    <m/>
    <m/>
    <s v="FMS CF01"/>
    <s v="10:30"/>
    <s v="11:30"/>
    <d v="1899-12-30T01:00:00"/>
    <s v="10:30"/>
    <d v="1899-12-30T11:40:00"/>
    <d v="1899-12-30T01:10:00"/>
    <s v="DCO"/>
    <s v="N/A"/>
  </r>
  <r>
    <n v="15748"/>
    <x v="70"/>
    <x v="23"/>
    <s v="LIFT IFTS 25-02 CAN"/>
    <s v="IFTS"/>
    <n v="75"/>
    <s v="ACS"/>
    <n v="13"/>
    <m/>
    <s v="X"/>
    <x v="1"/>
    <s v="STDA"/>
    <s v="DECI_STD"/>
    <m/>
    <m/>
    <s v="FMS CF01"/>
    <s v="10:30"/>
    <s v="11:30"/>
    <d v="1899-12-30T01:00:00"/>
    <s v="10:30"/>
    <s v="11:30"/>
    <d v="1899-12-30T01:00:00"/>
    <s v="DCO"/>
    <s v="N/A"/>
  </r>
  <r>
    <n v="15749"/>
    <x v="70"/>
    <x v="23"/>
    <s v="LIFT IFTS 24-04 SPA"/>
    <s v="IFTS"/>
    <n v="59"/>
    <s v="ACS"/>
    <n v="10"/>
    <m/>
    <s v="X"/>
    <x v="6"/>
    <s v="STDA"/>
    <s v="BRV_R2R_STD"/>
    <m/>
    <m/>
    <s v="PT BVR01"/>
    <s v="10:30"/>
    <s v="11:30"/>
    <d v="1899-12-30T01:00:00"/>
    <s v="10:30"/>
    <s v="11:30"/>
    <d v="1899-12-30T01:00:00"/>
    <s v="DCO"/>
    <s v="N/A"/>
  </r>
  <r>
    <n v="15750"/>
    <x v="70"/>
    <x v="23"/>
    <s v="IFTS 25-01 QAT"/>
    <s v="QATAR"/>
    <n v="78"/>
    <s v="ACS"/>
    <n v="20"/>
    <s v="X"/>
    <m/>
    <x v="3"/>
    <s v="STDA"/>
    <s v="DECI_SONIC"/>
    <m/>
    <m/>
    <s v="FMS CF03 FAT01"/>
    <s v="10:30"/>
    <s v="11:30"/>
    <d v="1899-12-30T01:00:00"/>
    <s v="10:30"/>
    <s v="11:30"/>
    <d v="1899-12-30T01:00:00"/>
    <s v="DCO"/>
    <s v="N/A"/>
  </r>
  <r>
    <n v="15751"/>
    <x v="70"/>
    <x v="23"/>
    <s v="LIFT IFTS 24-05 AUT"/>
    <s v="IFTS"/>
    <n v="64"/>
    <s v="ACS"/>
    <n v="14"/>
    <m/>
    <s v="X"/>
    <x v="5"/>
    <s v="NET"/>
    <s v="DECI_PGM"/>
    <m/>
    <n v="15752"/>
    <s v="NET PGM03"/>
    <d v="1899-12-30T12:00:00"/>
    <d v="1899-12-30T13:00:00"/>
    <d v="1899-12-30T01:00:00"/>
    <d v="1899-12-30T12:00:00"/>
    <d v="1899-12-30T13:00:00"/>
    <d v="1899-12-30T01:00:00"/>
    <s v="DCO"/>
    <s v="N/A"/>
  </r>
  <r>
    <n v="15752"/>
    <x v="70"/>
    <x v="23"/>
    <s v="LIFT IFTS 24-05 AUT"/>
    <s v="IFTS"/>
    <n v="65"/>
    <s v="ACS"/>
    <n v="1"/>
    <m/>
    <s v="X"/>
    <x v="4"/>
    <s v="NET"/>
    <s v="DECI_PGM"/>
    <m/>
    <n v="15751"/>
    <s v="NET PGM03"/>
    <s v="12:00"/>
    <s v="13:00"/>
    <d v="1899-12-30T01:00:00"/>
    <s v="12:00"/>
    <s v="13:00"/>
    <d v="1899-12-30T01:00:00"/>
    <s v="DCO"/>
    <s v="N/A"/>
  </r>
  <r>
    <n v="15753"/>
    <x v="70"/>
    <x v="23"/>
    <s v="LIFT IFTS 24-05 GER"/>
    <s v="IFTS"/>
    <n v="66"/>
    <s v="ACS"/>
    <n v="17"/>
    <m/>
    <s v="X"/>
    <x v="0"/>
    <s v="NET"/>
    <s v="DECI_STD"/>
    <m/>
    <n v="15754"/>
    <s v="FMSC OACM02"/>
    <s v="12:00"/>
    <s v="13:00"/>
    <d v="1899-12-30T01:00:00"/>
    <s v="12:00"/>
    <s v="13:00"/>
    <d v="1899-12-30T01:00:00"/>
    <s v="DCO"/>
    <s v="N/A"/>
  </r>
  <r>
    <n v="15754"/>
    <x v="70"/>
    <x v="23"/>
    <s v="LIFT 25-41"/>
    <s v="AMI"/>
    <n v="82"/>
    <s v="ACS"/>
    <n v="32"/>
    <s v="X"/>
    <m/>
    <x v="6"/>
    <s v="STDA"/>
    <s v="DECI_STD"/>
    <m/>
    <m/>
    <s v="SD CF03"/>
    <s v="12:00"/>
    <s v="13:00"/>
    <d v="1899-12-30T01:00:00"/>
    <s v="12:00"/>
    <s v="13:00"/>
    <d v="1899-12-30T01:00:00"/>
    <s v="DCO"/>
    <s v="N/A"/>
  </r>
  <r>
    <n v="15755"/>
    <x v="70"/>
    <x v="23"/>
    <s v="IFTS LIFT 24-03 QATAR"/>
    <s v="QATAR"/>
    <n v="58"/>
    <s v="ACS"/>
    <n v="10"/>
    <s v="X"/>
    <m/>
    <x v="5"/>
    <s v="NET"/>
    <s v="DCA"/>
    <m/>
    <n v="15756"/>
    <s v="NET SMI01"/>
    <s v="13:30"/>
    <s v="14:30"/>
    <d v="1899-12-30T01:00:00"/>
    <s v="13:30"/>
    <s v="14:30"/>
    <d v="1899-12-30T01:00:00"/>
    <s v="DCO"/>
    <s v="N/A"/>
  </r>
  <r>
    <n v="15756"/>
    <x v="70"/>
    <x v="23"/>
    <s v=" IFTS LIFT 24-03 QATAR"/>
    <s v="QATAR"/>
    <n v="57"/>
    <s v="ACS"/>
    <n v="12"/>
    <s v="X"/>
    <m/>
    <x v="4"/>
    <s v="NET"/>
    <s v="DCA"/>
    <m/>
    <n v="15755"/>
    <s v="NET SMI01"/>
    <d v="1899-12-30T13:30:00"/>
    <d v="1899-12-30T14:30:00"/>
    <d v="1899-12-30T01:00:00"/>
    <d v="1899-12-30T13:30:00"/>
    <d v="1899-12-30T14:30:00"/>
    <d v="1899-12-30T01:00:00"/>
    <s v="DCO"/>
    <s v="N/A"/>
  </r>
  <r>
    <n v="15757"/>
    <x v="70"/>
    <x v="23"/>
    <s v="LIFT IFTS 24-05 GER"/>
    <s v="IFTS"/>
    <n v="67"/>
    <s v="IFTS"/>
    <n v="22"/>
    <m/>
    <s v="X"/>
    <x v="0"/>
    <s v="NET"/>
    <s v="DECI_STD"/>
    <m/>
    <n v="15758"/>
    <s v="FMSC OACM02"/>
    <s v="13:30"/>
    <s v="14:30"/>
    <d v="1899-12-30T01:00:00"/>
    <d v="1899-12-30T13:30:00"/>
    <d v="1899-12-30T14:20:00"/>
    <d v="1899-12-30T00:50:00"/>
    <s v="DCO"/>
    <s v="N/A"/>
  </r>
  <r>
    <n v="15758"/>
    <x v="71"/>
    <x v="23"/>
    <s v="LIFT IFTS 24-04 CAN"/>
    <s v="IFTS"/>
    <n v="51"/>
    <s v="ACS"/>
    <n v="9"/>
    <m/>
    <s v="X"/>
    <x v="5"/>
    <s v="NET"/>
    <s v="DECI_STD"/>
    <m/>
    <n v="15759"/>
    <s v="FMSC DACM01"/>
    <s v="06:00"/>
    <s v="07:00"/>
    <d v="1899-12-30T01:00:00"/>
    <d v="1899-12-30T06:00:00"/>
    <d v="1899-12-30T07:00:00"/>
    <d v="1899-12-30T01:00:00"/>
    <s v="DCO"/>
    <s v="N/A"/>
  </r>
  <r>
    <n v="15759"/>
    <x v="71"/>
    <x v="23"/>
    <s v="LIP 24-03 SWE"/>
    <s v="IFTS"/>
    <n v="48"/>
    <s v="IFTS"/>
    <n v="9"/>
    <m/>
    <s v="X"/>
    <x v="0"/>
    <s v="NET"/>
    <s v="DECI_STD"/>
    <m/>
    <n v="15760"/>
    <s v="SD DBFM01"/>
    <s v="06:00"/>
    <s v="07:00"/>
    <d v="1899-12-30T01:00:00"/>
    <s v="06:00"/>
    <s v="07:00"/>
    <d v="1899-12-30T01:00:00"/>
    <s v="DCO"/>
    <s v="N/A"/>
  </r>
  <r>
    <n v="15760"/>
    <x v="71"/>
    <x v="23"/>
    <s v="LIFT 24-45 ITA"/>
    <s v="AMI"/>
    <n v="34"/>
    <s v="ACS"/>
    <n v="2"/>
    <s v="X"/>
    <m/>
    <x v="6"/>
    <s v="STDA"/>
    <s v="DECI_STD"/>
    <m/>
    <m/>
    <s v="SD ERT01"/>
    <s v="06:00"/>
    <s v="07:00"/>
    <d v="1899-12-30T01:00:00"/>
    <s v="06:00"/>
    <s v="07:00"/>
    <d v="1899-12-30T01:00:00"/>
    <s v="DCO"/>
    <s v="N/A"/>
  </r>
  <r>
    <n v="15761"/>
    <x v="71"/>
    <x v="23"/>
    <s v="LIFT 25-41"/>
    <s v="AMI"/>
    <n v="76"/>
    <s v="ACS"/>
    <n v="20"/>
    <s v="X"/>
    <m/>
    <x v="3"/>
    <s v="STDA"/>
    <s v="DECI_STD"/>
    <m/>
    <m/>
    <s v="SD EMRSP01"/>
    <s v="06:00"/>
    <s v="07:00"/>
    <d v="1899-12-30T01:00:00"/>
    <s v="06:00"/>
    <s v="07:00"/>
    <d v="1899-12-30T01:00:00"/>
    <s v="DCO"/>
    <s v="N/A"/>
  </r>
  <r>
    <n v="15762"/>
    <x v="71"/>
    <x v="23"/>
    <s v="LIFT IFTS 24-04 HUN"/>
    <s v="IFTS"/>
    <n v="63"/>
    <s v="ACS"/>
    <n v="17"/>
    <m/>
    <s v="X"/>
    <x v="5"/>
    <s v="NET"/>
    <s v="DCA"/>
    <m/>
    <n v="15763"/>
    <s v="NET QRA02"/>
    <s v="07:30"/>
    <s v="08:30"/>
    <d v="1899-12-30T01:00:00"/>
    <d v="1899-12-30T07:30:00"/>
    <d v="1899-12-30T08:30:00"/>
    <d v="1899-12-30T01:00:00"/>
    <s v="DCO"/>
    <s v="N/A"/>
  </r>
  <r>
    <n v="15763"/>
    <x v="71"/>
    <x v="23"/>
    <s v="LIFT IFTS 24-04 HUN"/>
    <s v="IFTS"/>
    <n v="62"/>
    <s v="ACS"/>
    <n v="14"/>
    <m/>
    <s v="X"/>
    <x v="4"/>
    <s v="NET"/>
    <s v="DCA"/>
    <m/>
    <n v="15762"/>
    <s v="NET QRA02"/>
    <d v="1899-12-30T07:30:00"/>
    <d v="1899-12-30T08:30:00"/>
    <d v="1899-12-30T01:00:00"/>
    <d v="1899-12-30T07:30:00"/>
    <d v="1899-12-30T08:30:00"/>
    <d v="1899-12-30T01:00:00"/>
    <s v="DCO"/>
    <s v="N/A"/>
  </r>
  <r>
    <n v="15764"/>
    <x v="71"/>
    <x v="23"/>
    <s v="LIP 24-03 SGP"/>
    <s v="IFTS"/>
    <n v="41"/>
    <s v="IFTS"/>
    <n v="22"/>
    <m/>
    <s v="X"/>
    <x v="0"/>
    <s v="STDA"/>
    <s v="DCA"/>
    <m/>
    <m/>
    <s v="SD TINVG01"/>
    <s v="07:30"/>
    <s v="08:30"/>
    <d v="1899-12-30T01:00:00"/>
    <d v="1899-12-30T07:20:00"/>
    <d v="1899-12-30T08:10:00"/>
    <d v="1899-12-30T00:50:00"/>
    <s v="DCO"/>
    <s v="N/A"/>
  </r>
  <r>
    <n v="15765"/>
    <x v="71"/>
    <x v="23"/>
    <s v="IFTS 25-01 QAT"/>
    <s v="QATAR"/>
    <n v="78"/>
    <s v="ACS"/>
    <n v="5"/>
    <s v="X"/>
    <m/>
    <x v="1"/>
    <s v="STDA"/>
    <s v="DECI_STD"/>
    <m/>
    <m/>
    <s v="PT EMR01"/>
    <s v="07:30"/>
    <s v="08:30"/>
    <d v="1899-12-30T01:00:00"/>
    <s v="07:30"/>
    <s v="08:30"/>
    <d v="1899-12-30T01:00:00"/>
    <s v="DCO"/>
    <s v="N/A"/>
  </r>
  <r>
    <n v="15766"/>
    <x v="71"/>
    <x v="23"/>
    <s v="LIFT IFTS 25-02 CAN"/>
    <s v="IFTS"/>
    <n v="72"/>
    <s v="ACS"/>
    <n v="13"/>
    <m/>
    <s v="X"/>
    <x v="6"/>
    <s v="STDA"/>
    <s v="DECI_STD"/>
    <m/>
    <m/>
    <s v="FMS CF01"/>
    <s v="07:30"/>
    <s v="08:30"/>
    <d v="1899-12-30T01:00:00"/>
    <s v="07:30"/>
    <s v="08:30"/>
    <d v="1899-12-30T01:00:00"/>
    <s v="DCO"/>
    <s v="N/A"/>
  </r>
  <r>
    <n v="15767"/>
    <x v="71"/>
    <x v="23"/>
    <s v="LIFT IFTS QATAR 25-01"/>
    <s v="QATAR"/>
    <n v="65"/>
    <s v="ACS"/>
    <n v="10"/>
    <m/>
    <s v="X"/>
    <x v="3"/>
    <s v="STDA"/>
    <s v="DECI_STD"/>
    <m/>
    <m/>
    <s v="PT EMR01 PAT01"/>
    <s v="07:30"/>
    <s v="08:30"/>
    <d v="1899-12-30T01:00:00"/>
    <s v="07:30"/>
    <s v="08:30"/>
    <d v="1899-12-30T01:00:00"/>
    <s v="DCO"/>
    <s v="N/A"/>
  </r>
  <r>
    <n v="15768"/>
    <x v="72"/>
    <x v="23"/>
    <s v=" IFTS LIFT 24-03 QATAR"/>
    <s v="QATAR"/>
    <n v="57"/>
    <s v="ACS"/>
    <n v="12"/>
    <s v="X"/>
    <m/>
    <x v="0"/>
    <s v="NET"/>
    <s v="DCA"/>
    <m/>
    <n v="15769"/>
    <s v="NET ADCA01"/>
    <s v="06:00"/>
    <s v="07:00"/>
    <d v="1899-12-30T01:00:00"/>
    <d v="1899-12-30T06:00:00"/>
    <d v="1899-12-30T06:50:00"/>
    <d v="1899-12-30T00:50:00"/>
    <s v="RSLD"/>
    <s v="CD3"/>
  </r>
  <r>
    <n v="15769"/>
    <x v="72"/>
    <x v="23"/>
    <s v="IFTS LIFT 24-03 QATAR"/>
    <s v="QATAR"/>
    <n v="58"/>
    <s v="ACS"/>
    <n v="32"/>
    <s v="X"/>
    <m/>
    <x v="1"/>
    <s v="NET"/>
    <s v="DCA"/>
    <m/>
    <n v="15768"/>
    <s v="NET ADCA01"/>
    <d v="1899-12-30T06:00:00"/>
    <d v="1899-12-30T07:00:00"/>
    <d v="1899-12-30T01:00:00"/>
    <d v="1899-12-30T06:00:00"/>
    <d v="1899-12-30T06:50:00"/>
    <d v="1899-12-30T00:50:00"/>
    <s v="RSLD"/>
    <s v="CD5"/>
  </r>
  <r>
    <n v="15770"/>
    <x v="71"/>
    <x v="23"/>
    <s v=" IFTS LIFT 24-03 QATAR"/>
    <s v="QATAR"/>
    <n v="57"/>
    <s v="ACS"/>
    <n v="31"/>
    <s v="X"/>
    <m/>
    <x v="5"/>
    <s v="NET"/>
    <s v="DCA"/>
    <m/>
    <n v="15771"/>
    <s v="NET SMI02"/>
    <s v="09:00"/>
    <s v="10:00"/>
    <d v="1899-12-30T01:00:00"/>
    <s v="09:00"/>
    <s v="10:00"/>
    <d v="1899-12-30T01:00:00"/>
    <s v="DCO"/>
    <s v="N/A"/>
  </r>
  <r>
    <n v="15771"/>
    <x v="71"/>
    <x v="23"/>
    <s v="IFTS LIFT 24-03 QATAR"/>
    <s v="QATAR"/>
    <n v="58"/>
    <s v="ACS"/>
    <n v="1"/>
    <s v="X"/>
    <m/>
    <x v="4"/>
    <s v="NET"/>
    <s v="DCA"/>
    <m/>
    <n v="15770"/>
    <s v="NET SMI02"/>
    <d v="1899-12-30T09:00:00"/>
    <d v="1899-12-30T10:00:00"/>
    <d v="1899-12-30T01:00:00"/>
    <s v="09:00"/>
    <s v="10:00"/>
    <d v="1899-12-30T01:00:00"/>
    <s v="DCO"/>
    <s v="N/A"/>
  </r>
  <r>
    <n v="15772"/>
    <x v="71"/>
    <x v="23"/>
    <s v=" IFTS LIFT 24-03 QATAR"/>
    <s v="QATAR"/>
    <n v="61"/>
    <s v="ACS"/>
    <n v="12"/>
    <s v="X"/>
    <m/>
    <x v="0"/>
    <s v="NET"/>
    <s v="DCA"/>
    <m/>
    <n v="15773"/>
    <s v="NET ADCA01"/>
    <s v="09:00"/>
    <s v="10:00"/>
    <d v="1899-12-30T01:00:00"/>
    <s v="09:00"/>
    <s v="10:00"/>
    <d v="1899-12-30T01:00:00"/>
    <s v="DCO"/>
    <s v="N/A"/>
  </r>
  <r>
    <n v="15773"/>
    <x v="71"/>
    <x v="23"/>
    <s v=" IFTS LIFT 24-03 QATAR"/>
    <s v="QATAR"/>
    <n v="56"/>
    <s v="IFTS"/>
    <n v="9"/>
    <s v="X"/>
    <m/>
    <x v="1"/>
    <s v="NET"/>
    <s v="DCA"/>
    <m/>
    <n v="15772"/>
    <s v="NET ADCA01"/>
    <d v="1899-12-30T09:00:00"/>
    <d v="1899-12-30T10:00:00"/>
    <d v="1899-12-30T01:00:00"/>
    <s v="09:00"/>
    <s v="10:00"/>
    <d v="1899-12-30T01:00:00"/>
    <s v="SDC"/>
    <s v="N/A"/>
  </r>
  <r>
    <n v="15774"/>
    <x v="71"/>
    <x v="23"/>
    <s v="LIFT IFTS 24-04 SPA"/>
    <s v="IFTS"/>
    <n v="60"/>
    <s v="ACS"/>
    <n v="6"/>
    <m/>
    <s v="X"/>
    <x v="6"/>
    <s v="STDA"/>
    <s v="BRV_R2R_STD"/>
    <m/>
    <m/>
    <s v="PT R2R02"/>
    <s v="09:00"/>
    <s v="10:00"/>
    <d v="1899-12-30T01:00:00"/>
    <s v="09:00"/>
    <s v="10:00"/>
    <d v="1899-12-30T01:00:00"/>
    <s v="DCO"/>
    <s v="N/A"/>
  </r>
  <r>
    <n v="15775"/>
    <x v="71"/>
    <x v="23"/>
    <s v="LIFT IFTS QATAR 25-01"/>
    <s v="QATAR"/>
    <n v="68"/>
    <s v="ACS"/>
    <n v="32"/>
    <m/>
    <s v="X"/>
    <x v="3"/>
    <s v="STDA"/>
    <s v="DECI_STD"/>
    <m/>
    <m/>
    <s v="PT EMR03"/>
    <s v="09:00"/>
    <s v="10:00"/>
    <d v="1899-12-30T01:00:00"/>
    <s v="09:00"/>
    <s v="10:00"/>
    <d v="1899-12-30T01:00:00"/>
    <s v="DCO"/>
    <s v="N/A"/>
  </r>
  <r>
    <n v="15776"/>
    <x v="71"/>
    <x v="23"/>
    <s v="LIFT IFTS 24-05 AUT"/>
    <s v="IFTS"/>
    <n v="64"/>
    <s v="ACS"/>
    <n v="14"/>
    <m/>
    <s v="X"/>
    <x v="5"/>
    <s v="NET"/>
    <s v="DECI_STD"/>
    <m/>
    <n v="15777"/>
    <s v="FMSC DACM01"/>
    <s v="10:30"/>
    <s v="11:30"/>
    <d v="1899-12-30T01:00:00"/>
    <s v="10:30"/>
    <s v="11:30"/>
    <d v="1899-12-30T01:00:00"/>
    <s v="DCO"/>
    <s v="N/A"/>
  </r>
  <r>
    <n v="15777"/>
    <x v="71"/>
    <x v="23"/>
    <s v="LIFT IFTS 24-04 SPA"/>
    <s v="IFTS"/>
    <n v="61"/>
    <s v="ACS"/>
    <n v="13"/>
    <m/>
    <s v="X"/>
    <x v="0"/>
    <s v="NET"/>
    <s v="DCA"/>
    <m/>
    <n v="15778"/>
    <s v="NET QRA01"/>
    <s v="10:30"/>
    <s v="11:30"/>
    <d v="1899-12-30T01:00:00"/>
    <s v="10:30"/>
    <s v="11:30"/>
    <d v="1899-12-30T01:00:00"/>
    <s v="DCO"/>
    <s v="N/A"/>
  </r>
  <r>
    <n v="15778"/>
    <x v="71"/>
    <x v="23"/>
    <s v="LIFT IFTS 24-04 SPA"/>
    <s v="IFTS"/>
    <n v="58"/>
    <s v="ACS"/>
    <n v="10"/>
    <m/>
    <s v="X"/>
    <x v="1"/>
    <s v="NET"/>
    <s v="DCA"/>
    <m/>
    <n v="15777"/>
    <s v="NET QRA01"/>
    <d v="1899-12-30T10:30:00"/>
    <d v="1899-12-30T11:30:00"/>
    <d v="1899-12-30T01:00:00"/>
    <s v="10:30"/>
    <s v="11:30"/>
    <d v="1899-12-30T01:00:00"/>
    <s v="SDC"/>
    <s v="N/A"/>
  </r>
  <r>
    <n v="15779"/>
    <x v="71"/>
    <x v="23"/>
    <s v="LIFT IFTS 24-04 SPA"/>
    <s v="IFTS"/>
    <n v="59"/>
    <s v="IFTS"/>
    <n v="22"/>
    <m/>
    <s v="X"/>
    <x v="6"/>
    <s v="STDA"/>
    <s v="BRV_R2R_STD"/>
    <m/>
    <m/>
    <s v="PT BVR02"/>
    <s v="10:30"/>
    <s v="11:30"/>
    <d v="1899-12-30T01:00:00"/>
    <s v="10:30"/>
    <d v="1899-12-30T11:25:00"/>
    <d v="1899-12-30T00:55:00"/>
    <s v="DCO"/>
    <s v="N/A"/>
  </r>
  <r>
    <n v="15780"/>
    <x v="71"/>
    <x v="23"/>
    <s v="LIFT IFTS 25-02 JPN"/>
    <s v="IFTS"/>
    <n v="79"/>
    <s v="IFTS"/>
    <n v="5"/>
    <m/>
    <s v="X"/>
    <x v="3"/>
    <s v="STDA"/>
    <s v="DECI_STD"/>
    <m/>
    <m/>
    <s v="PT FAM02"/>
    <s v="10:30"/>
    <s v="11:30"/>
    <d v="1899-12-30T01:00:00"/>
    <s v="10:30"/>
    <s v="11:30"/>
    <d v="1899-12-30T01:00:00"/>
    <s v="DCO"/>
    <s v="N/A"/>
  </r>
  <r>
    <n v="15781"/>
    <x v="71"/>
    <x v="23"/>
    <s v="LIFT IFTS 24-04 CAN"/>
    <s v="IFTS"/>
    <n v="53"/>
    <s v="ACS"/>
    <n v="9"/>
    <m/>
    <s v="X"/>
    <x v="5"/>
    <s v="NET"/>
    <s v="DECI_STD"/>
    <m/>
    <n v="15782"/>
    <s v="FMSC OACM01"/>
    <s v="12:00"/>
    <s v="13:00"/>
    <d v="1899-12-30T01:00:00"/>
    <s v="12:00"/>
    <s v="13:00"/>
    <d v="1899-12-30T01:00:00"/>
    <s v="DCO"/>
    <s v="N/A"/>
  </r>
  <r>
    <n v="15782"/>
    <x v="71"/>
    <x v="23"/>
    <s v="LIFT IFTS 24-05 AUT"/>
    <s v="IFTS"/>
    <n v="65"/>
    <s v="ACS"/>
    <n v="1"/>
    <m/>
    <s v="X"/>
    <x v="0"/>
    <s v="NET"/>
    <s v="DECI_STD"/>
    <m/>
    <n v="15783"/>
    <s v="FMSC DACM01"/>
    <s v="12:00"/>
    <s v="13:00"/>
    <d v="1899-12-30T01:00:00"/>
    <s v="12:00"/>
    <s v="13:00"/>
    <d v="1899-12-30T01:00:00"/>
    <s v="DCO"/>
    <s v="N/A"/>
  </r>
  <r>
    <n v="15783"/>
    <x v="71"/>
    <x v="23"/>
    <s v="IFTS 25-01 QAT"/>
    <s v="QATAR"/>
    <n v="76"/>
    <s v="ACS"/>
    <n v="2"/>
    <s v="X"/>
    <m/>
    <x v="3"/>
    <s v="STDA"/>
    <s v="DECI_STD"/>
    <m/>
    <m/>
    <s v="FMS CF03"/>
    <s v="12:00"/>
    <s v="13:00"/>
    <d v="1899-12-30T01:00:00"/>
    <s v="12:00"/>
    <s v="13:00"/>
    <d v="1899-12-30T01:00:00"/>
    <s v="DCO"/>
    <s v="N/A"/>
  </r>
  <r>
    <n v="15784"/>
    <x v="71"/>
    <x v="23"/>
    <s v=" IFTS LIFT 24-03 QATAR"/>
    <s v="QATAR"/>
    <n v="56"/>
    <s v="IFTS"/>
    <n v="22"/>
    <s v="X"/>
    <m/>
    <x v="5"/>
    <s v="NET"/>
    <s v="DCA"/>
    <m/>
    <n v="15785"/>
    <s v="NET ADCA02"/>
    <s v="13:30"/>
    <s v="14:30"/>
    <d v="1899-12-30T01:00:00"/>
    <s v="13:30"/>
    <s v="14:30"/>
    <d v="1899-12-30T01:00:00"/>
    <s v="DCO"/>
    <s v="N/A"/>
  </r>
  <r>
    <n v="15785"/>
    <x v="71"/>
    <x v="23"/>
    <s v=" IFTS LIFT 24-03 QATAR"/>
    <s v="QATAR"/>
    <n v="61"/>
    <s v="ACS"/>
    <n v="13"/>
    <s v="X"/>
    <m/>
    <x v="4"/>
    <s v="NET"/>
    <s v="DCA"/>
    <m/>
    <n v="15784"/>
    <s v="NET ADCA02"/>
    <d v="1899-12-30T13:30:00"/>
    <d v="1899-12-30T14:30:00"/>
    <d v="1899-12-30T01:00:00"/>
    <d v="1899-12-30T13:30:00"/>
    <d v="1899-12-30T14:30:00"/>
    <d v="1899-12-30T01:00:00"/>
    <s v="DCO"/>
    <s v="N/A"/>
  </r>
  <r>
    <n v="15786"/>
    <x v="71"/>
    <x v="23"/>
    <s v="LIFT IFTS 24-04 CAN"/>
    <s v="IFTS"/>
    <n v="52"/>
    <s v="ACS"/>
    <n v="17"/>
    <m/>
    <s v="X"/>
    <x v="0"/>
    <s v="NET"/>
    <s v="DECI_STD"/>
    <m/>
    <n v="15787"/>
    <s v="FMSC OACM01"/>
    <s v="13:30"/>
    <s v="14:30"/>
    <d v="1899-12-30T01:00:00"/>
    <s v="13:30"/>
    <s v="14:30"/>
    <d v="1899-12-30T01:00:00"/>
    <s v="DCO"/>
    <s v="N/A"/>
  </r>
  <r>
    <n v="15787"/>
    <x v="72"/>
    <x v="23"/>
    <s v="LIFT IFTS 24-04 CAN"/>
    <s v="IFTS"/>
    <n v="52"/>
    <s v="ACS"/>
    <n v="9"/>
    <m/>
    <s v="X"/>
    <x v="5"/>
    <s v="NET"/>
    <s v="DECI_STD"/>
    <m/>
    <n v="15788"/>
    <s v="FMSC OACM02"/>
    <s v="06:00"/>
    <s v="07:00"/>
    <d v="1899-12-30T01:00:00"/>
    <d v="1899-12-30T06:00:00"/>
    <d v="1899-12-30T07:00:00"/>
    <d v="1899-12-30T01:00:00"/>
    <s v="DCO"/>
    <s v="N/A"/>
  </r>
  <r>
    <n v="15788"/>
    <x v="72"/>
    <x v="23"/>
    <s v="LIFT IFTS QATAR 25-01"/>
    <s v="QATAR"/>
    <n v="68"/>
    <s v="ACS"/>
    <n v="2"/>
    <m/>
    <s v="X"/>
    <x v="6"/>
    <s v="STDA"/>
    <s v="DECI_STD"/>
    <m/>
    <m/>
    <s v="PT EMR04"/>
    <s v="06:00"/>
    <s v="07:00"/>
    <d v="1899-12-30T01:00:00"/>
    <s v="06:00"/>
    <s v="07:00"/>
    <d v="1899-12-30T01:00:00"/>
    <s v="DCO"/>
    <s v="N/A"/>
  </r>
  <r>
    <n v="15789"/>
    <x v="72"/>
    <x v="23"/>
    <s v="LIFT IFTS 24-04 CAN"/>
    <s v="IFTS"/>
    <n v="51"/>
    <s v="ACS"/>
    <n v="25"/>
    <m/>
    <s v="X"/>
    <x v="5"/>
    <s v="NET"/>
    <s v="DECI_STD"/>
    <m/>
    <n v="15790"/>
    <s v="FMSC DACM02"/>
    <s v="07:30"/>
    <s v="08:30"/>
    <d v="1899-12-30T01:00:00"/>
    <s v="07:30"/>
    <s v="08:30"/>
    <d v="1899-12-30T01:00:00"/>
    <s v="DCO"/>
    <s v="N/A"/>
  </r>
  <r>
    <n v="15790"/>
    <x v="72"/>
    <x v="23"/>
    <s v="LIFT IFTS 24-04 CAN"/>
    <s v="IFTS"/>
    <n v="53"/>
    <s v="IFTS"/>
    <n v="22"/>
    <m/>
    <s v="X"/>
    <x v="0"/>
    <s v="NET"/>
    <s v="DECI_STD"/>
    <m/>
    <n v="15791"/>
    <s v="FMSC OACM02"/>
    <s v="07:30"/>
    <s v="08:30"/>
    <d v="1899-12-30T01:00:00"/>
    <s v="07:30"/>
    <d v="1899-12-30T08:20:00"/>
    <d v="1899-12-30T00:50:00"/>
    <s v="DCO"/>
    <s v="N/A"/>
  </r>
  <r>
    <n v="15791"/>
    <x v="72"/>
    <x v="23"/>
    <s v="LIFT 25-41"/>
    <s v="AMI"/>
    <n v="80"/>
    <s v="ACS"/>
    <n v="5"/>
    <s v="X"/>
    <m/>
    <x v="6"/>
    <s v="STDA"/>
    <s v="DECI_STD"/>
    <m/>
    <m/>
    <s v="SD EMRSP01"/>
    <s v="07:30"/>
    <s v="08:30"/>
    <d v="1899-12-30T01:00:00"/>
    <s v="07:30"/>
    <s v="08:30"/>
    <d v="1899-12-30T01:00:00"/>
    <s v="DCO"/>
    <s v="N/A"/>
  </r>
  <r>
    <n v="15792"/>
    <x v="72"/>
    <x v="23"/>
    <s v="IFTS 25-01 QAT"/>
    <s v="QATAR"/>
    <n v="78"/>
    <s v="ACS"/>
    <n v="17"/>
    <s v="X"/>
    <m/>
    <x v="3"/>
    <s v="STDA"/>
    <s v="DECI_STD"/>
    <m/>
    <m/>
    <s v="PT EMR02"/>
    <s v="07:30"/>
    <s v="08:30"/>
    <d v="1899-12-30T01:00:00"/>
    <s v="07:30"/>
    <s v="08:30"/>
    <d v="1899-12-30T01:00:00"/>
    <s v="DCO"/>
    <s v="N/A"/>
  </r>
  <r>
    <n v="15793"/>
    <x v="72"/>
    <x v="23"/>
    <s v="LIFT IFTS 24-05 AUT"/>
    <s v="IFTS"/>
    <n v="64"/>
    <s v="ACS"/>
    <n v="22"/>
    <m/>
    <s v="X"/>
    <x v="5"/>
    <s v="NET"/>
    <s v="DECI_STD"/>
    <m/>
    <n v="15794"/>
    <s v="FMSC DACM02"/>
    <s v="09:00"/>
    <s v="10:00"/>
    <d v="1899-12-30T01:00:00"/>
    <s v="09:00"/>
    <s v="10:00"/>
    <d v="1899-12-30T01:00:00"/>
    <s v="DCO"/>
    <s v="N/A"/>
  </r>
  <r>
    <n v="15794"/>
    <x v="72"/>
    <x v="23"/>
    <s v="LIFT IFTS 24-05 AUT"/>
    <s v="IFTS"/>
    <n v="65"/>
    <s v="ACS"/>
    <n v="32"/>
    <m/>
    <s v="X"/>
    <x v="0"/>
    <s v="NET"/>
    <s v="DECI_STD"/>
    <m/>
    <n v="15795"/>
    <s v="FMSC DACM02"/>
    <s v="09:00"/>
    <s v="10:00"/>
    <d v="1899-12-30T01:00:00"/>
    <s v="09:00"/>
    <s v="10:00"/>
    <d v="1899-12-30T01:00:00"/>
    <s v="DCO"/>
    <s v="N/A"/>
  </r>
  <r>
    <n v="15795"/>
    <x v="72"/>
    <x v="23"/>
    <s v="LIFT IFTS 25-01 HUN"/>
    <s v="IFTS"/>
    <n v="70"/>
    <s v="IFTS"/>
    <n v="10"/>
    <m/>
    <s v="X"/>
    <x v="6"/>
    <s v="STDA"/>
    <s v="AAR"/>
    <m/>
    <m/>
    <s v="FMS AAR01"/>
    <s v="09:00"/>
    <s v="10:00"/>
    <d v="1899-12-30T01:00:00"/>
    <s v="09:00"/>
    <s v="10:00"/>
    <d v="1899-12-30T01:00:00"/>
    <s v="DCO"/>
    <s v="N/A"/>
  </r>
  <r>
    <n v="15796"/>
    <x v="72"/>
    <x v="23"/>
    <s v="LIFT IFTS 25-02 UK"/>
    <s v="IFTS"/>
    <n v="80"/>
    <s v="IFTS"/>
    <n v="23"/>
    <m/>
    <s v="X"/>
    <x v="3"/>
    <s v="STDA"/>
    <s v="DECI_STD"/>
    <m/>
    <m/>
    <s v="FMS CF01"/>
    <s v="09:00"/>
    <s v="10:00"/>
    <d v="1899-12-30T01:00:00"/>
    <s v="09:00"/>
    <s v="10:00"/>
    <d v="1899-12-30T01:00:00"/>
    <s v="DCO"/>
    <s v="N/A"/>
  </r>
  <r>
    <n v="15797"/>
    <x v="72"/>
    <x v="23"/>
    <s v="LIFT IFTS 24-04 JPN"/>
    <s v="IFTS"/>
    <n v="55"/>
    <s v="ACS"/>
    <n v="10"/>
    <m/>
    <s v="X"/>
    <x v="5"/>
    <s v="NET"/>
    <s v="DECI_STD"/>
    <m/>
    <n v="15798"/>
    <s v="FMSC DACM01"/>
    <s v="10:30"/>
    <s v="11:30"/>
    <d v="1899-12-30T01:00:00"/>
    <d v="1899-12-30T10:30:00"/>
    <d v="1899-12-30T11:30:00"/>
    <d v="1899-12-30T01:00:00"/>
    <s v="DCO"/>
    <s v="N/A"/>
  </r>
  <r>
    <n v="15798"/>
    <x v="72"/>
    <x v="23"/>
    <s v="LIFT IFTS 24-04 JPN"/>
    <s v="IFTS"/>
    <n v="57"/>
    <s v="ACS"/>
    <n v="5"/>
    <m/>
    <s v="X"/>
    <x v="0"/>
    <s v="NET"/>
    <s v="DECI_STD"/>
    <m/>
    <n v="15799"/>
    <s v="FMSC DACM01"/>
    <s v="10:30"/>
    <s v="11:30"/>
    <d v="1899-12-30T01:00:00"/>
    <s v="10:30"/>
    <s v="11:30"/>
    <d v="1899-12-30T01:00:00"/>
    <s v="DCO"/>
    <s v="N/A"/>
  </r>
  <r>
    <n v="15799"/>
    <x v="72"/>
    <x v="23"/>
    <s v="LIFT IFTS 24-04 SPA"/>
    <s v="IFTS"/>
    <n v="60"/>
    <s v="ACS"/>
    <n v="9"/>
    <m/>
    <s v="X"/>
    <x v="5"/>
    <s v="NET"/>
    <s v="DCA"/>
    <m/>
    <n v="15800"/>
    <s v="NET QRA01"/>
    <s v="12:00"/>
    <s v="13:00"/>
    <d v="1899-12-30T01:00:00"/>
    <s v="12:00"/>
    <s v="13:00"/>
    <d v="1899-12-30T01:00:00"/>
    <s v="DCO"/>
    <s v="N/A"/>
  </r>
  <r>
    <n v="15800"/>
    <x v="72"/>
    <x v="23"/>
    <s v="LIFT IFTS 24-04 SPA"/>
    <s v="IFTS"/>
    <n v="59"/>
    <s v="ACS"/>
    <n v="1"/>
    <m/>
    <s v="X"/>
    <x v="4"/>
    <s v="NET"/>
    <s v="DCA"/>
    <m/>
    <n v="15799"/>
    <s v="NET QRA01"/>
    <d v="1899-12-30T12:00:00"/>
    <d v="1899-12-30T13:00:00"/>
    <d v="1899-12-30T01:00:00"/>
    <d v="1899-12-30T12:00:00"/>
    <d v="1899-12-30T13:00:00"/>
    <d v="1899-12-30T01:00:00"/>
    <s v="DCO"/>
    <s v="N/A"/>
  </r>
  <r>
    <n v="15801"/>
    <x v="72"/>
    <x v="23"/>
    <s v="LIFT IFTS 24-04 SPA"/>
    <s v="IFTS"/>
    <n v="58"/>
    <s v="ACS"/>
    <n v="12"/>
    <m/>
    <s v="X"/>
    <x v="0"/>
    <s v="NET"/>
    <s v="DCA"/>
    <m/>
    <n v="15802"/>
    <s v="NET QRA02"/>
    <s v="12:00"/>
    <s v="13:00"/>
    <d v="1899-12-30T01:00:00"/>
    <d v="1899-12-30T12:30:00"/>
    <d v="1899-12-30T13:30:00"/>
    <d v="1899-12-30T01:00:00"/>
    <s v="DCO"/>
    <s v="N/A"/>
  </r>
  <r>
    <n v="15802"/>
    <x v="72"/>
    <x v="23"/>
    <s v="LIFT IFTS 24-04 SPA"/>
    <s v="IFTS"/>
    <n v="61"/>
    <s v="ACS"/>
    <n v="32"/>
    <m/>
    <s v="X"/>
    <x v="1"/>
    <s v="NET"/>
    <s v="DCA"/>
    <m/>
    <n v="15801"/>
    <s v="NET QRA02"/>
    <d v="1899-12-30T12:00:00"/>
    <d v="1899-12-30T13:00:00"/>
    <d v="1899-12-30T01:00:00"/>
    <d v="1899-12-30T12:50:00"/>
    <d v="1899-12-30T13:30:00"/>
    <d v="1899-12-30T00:40:00"/>
    <s v="SDC"/>
    <s v="N/A"/>
  </r>
  <r>
    <n v="15803"/>
    <x v="72"/>
    <x v="23"/>
    <s v="LIFT IFTS 24-04 HUN"/>
    <s v="IFTS"/>
    <n v="62"/>
    <s v="ACS"/>
    <n v="2"/>
    <m/>
    <s v="X"/>
    <x v="6"/>
    <s v="STDA"/>
    <s v="BRV_R2R_STD"/>
    <m/>
    <m/>
    <s v="PT BVR02"/>
    <s v="12:00"/>
    <s v="13:00"/>
    <d v="1899-12-30T01:00:00"/>
    <s v="12:00"/>
    <s v="13:00"/>
    <d v="1899-12-30T01:00:00"/>
    <s v="DCO"/>
    <s v="N/A"/>
  </r>
  <r>
    <n v="15804"/>
    <x v="72"/>
    <x v="23"/>
    <s v="LIFT 24-44 ITA"/>
    <s v="AMI"/>
    <n v="71"/>
    <s v="IFTS"/>
    <n v="23"/>
    <s v="X"/>
    <m/>
    <x v="3"/>
    <s v="STDA"/>
    <s v="DCA"/>
    <m/>
    <m/>
    <s v="SD TI02"/>
    <s v="12:00"/>
    <s v="13:00"/>
    <d v="1899-12-30T01:00:00"/>
    <s v="12:00"/>
    <s v="13:00"/>
    <d v="1899-12-30T01:00:00"/>
    <s v="DCO"/>
    <s v="N/A"/>
  </r>
  <r>
    <n v="15805"/>
    <x v="72"/>
    <x v="23"/>
    <s v="LIFT IFTS 24-04 CAN"/>
    <s v="IFTS"/>
    <n v="54"/>
    <s v="ACS"/>
    <n v="6"/>
    <m/>
    <s v="X"/>
    <x v="5"/>
    <s v="NET"/>
    <s v="DECI_STD"/>
    <m/>
    <n v="15806"/>
    <s v="FMSC OACM01"/>
    <s v="13:30"/>
    <s v="14:30"/>
    <d v="1899-12-30T01:00:00"/>
    <s v="13:30"/>
    <s v="14:30"/>
    <d v="1899-12-30T01:00:00"/>
    <s v="DCO"/>
    <s v="N/A"/>
  </r>
  <r>
    <n v="15806"/>
    <x v="72"/>
    <x v="23"/>
    <s v="LIFT 24-45 ITA"/>
    <s v="AMI"/>
    <n v="34"/>
    <s v="ACS"/>
    <n v="5"/>
    <s v="X"/>
    <m/>
    <x v="0"/>
    <s v="NET"/>
    <s v="DECI_STD"/>
    <m/>
    <n v="15807"/>
    <s v="SD DBFM01"/>
    <s v="13:30"/>
    <s v="14:30"/>
    <d v="1899-12-30T01:00:00"/>
    <d v="1899-12-30T13:30:00"/>
    <d v="1899-12-30T14:30:00"/>
    <d v="1899-12-30T01:00:00"/>
    <s v="DCO"/>
    <s v="N/A"/>
  </r>
  <r>
    <n v="15807"/>
    <x v="72"/>
    <x v="23"/>
    <s v="LIFT IFTS 24-04 HUN"/>
    <s v="IFTS"/>
    <n v="63"/>
    <s v="ACS"/>
    <n v="14"/>
    <m/>
    <s v="X"/>
    <x v="6"/>
    <s v="STDA"/>
    <s v="BRV_R2R_STD"/>
    <m/>
    <m/>
    <s v="PT BVR02"/>
    <s v="13:30"/>
    <s v="14:30"/>
    <d v="1899-12-30T01:00:00"/>
    <d v="1899-12-30T13:30:00"/>
    <d v="1899-12-30T14:30:00"/>
    <d v="1899-12-30T01:00:00"/>
    <s v="DCO"/>
    <s v="N/A"/>
  </r>
  <r>
    <n v="15808"/>
    <x v="72"/>
    <x v="23"/>
    <s v="LIFT IFTS QATAR 25-01"/>
    <s v="QATAR"/>
    <n v="65"/>
    <s v="IFTS"/>
    <n v="9"/>
    <m/>
    <s v="X"/>
    <x v="3"/>
    <s v="STDA"/>
    <s v="DECI_STD"/>
    <m/>
    <m/>
    <s v="PT EMR02"/>
    <s v="13:30"/>
    <s v="14:30"/>
    <d v="1899-12-30T01:00:00"/>
    <d v="1899-12-30T13:30:00"/>
    <d v="1899-12-30T14:30:00"/>
    <d v="1899-12-30T01:00:00"/>
    <s v="DCO"/>
    <s v="N/A"/>
  </r>
  <r>
    <n v="15809"/>
    <x v="120"/>
    <x v="23"/>
    <s v=" IFTS LIFT 24-03 QATAR"/>
    <s v="QATAR"/>
    <n v="57"/>
    <s v="ACS"/>
    <n v="2"/>
    <s v="X"/>
    <m/>
    <x v="5"/>
    <s v="NET"/>
    <s v="DCA"/>
    <m/>
    <n v="15810"/>
    <s v="NET ADCA01-CPL01"/>
    <s v="06:00"/>
    <s v="07:00"/>
    <d v="1899-12-30T01:00:00"/>
    <s v="06:00"/>
    <s v="07:00"/>
    <d v="1899-12-30T01:00:00"/>
    <s v="DCO"/>
    <s v="N/A"/>
  </r>
  <r>
    <n v="15810"/>
    <x v="120"/>
    <x v="23"/>
    <s v="IFTS LIFT 24-03 QATAR"/>
    <s v="QATAR"/>
    <n v="58"/>
    <s v="ACS"/>
    <n v="5"/>
    <s v="X"/>
    <m/>
    <x v="4"/>
    <s v="NET"/>
    <s v="DCA"/>
    <m/>
    <n v="15809"/>
    <s v="NET ADCA01-CPL01"/>
    <d v="1899-12-30T06:00:00"/>
    <d v="1899-12-30T07:00:00"/>
    <d v="1899-12-30T01:00:00"/>
    <d v="1899-12-30T06:00:00"/>
    <d v="1899-12-30T07:00:00"/>
    <d v="1899-12-30T01:00:00"/>
    <s v="DCO"/>
    <s v="N/A"/>
  </r>
  <r>
    <n v="15811"/>
    <x v="120"/>
    <x v="23"/>
    <s v="LIFT IFTS 24-04 JPN"/>
    <s v="IFTS"/>
    <n v="55"/>
    <s v="ACS"/>
    <n v="12"/>
    <m/>
    <s v="X"/>
    <x v="0"/>
    <s v="NET"/>
    <s v="DECI_STD"/>
    <m/>
    <n v="15812"/>
    <s v="FMSC DACM02"/>
    <s v="06:00"/>
    <s v="07:00"/>
    <d v="1899-12-30T01:00:00"/>
    <s v="06:00"/>
    <s v="07:00"/>
    <d v="1899-12-30T01:00:00"/>
    <s v="DCO"/>
    <s v="N/A"/>
  </r>
  <r>
    <n v="15812"/>
    <x v="120"/>
    <x v="23"/>
    <s v="LIFT IFTS 24-04 SPA"/>
    <s v="IFTS"/>
    <n v="60"/>
    <s v="ACS"/>
    <n v="17"/>
    <m/>
    <s v="X"/>
    <x v="6"/>
    <s v="STDA"/>
    <s v="BRV_R2R_STD"/>
    <m/>
    <m/>
    <s v="PT BVR01"/>
    <s v="06:00"/>
    <s v="07:00"/>
    <d v="1899-12-30T01:00:00"/>
    <s v="06:00"/>
    <s v="07:00"/>
    <d v="1899-12-30T01:00:00"/>
    <s v="DCO"/>
    <s v="N/A"/>
  </r>
  <r>
    <n v="15813"/>
    <x v="120"/>
    <x v="23"/>
    <s v="LIFT 25-41"/>
    <s v="AMI"/>
    <n v="81"/>
    <s v="ACS"/>
    <n v="32"/>
    <s v="X"/>
    <m/>
    <x v="3"/>
    <s v="STDA"/>
    <s v="DECI_STD"/>
    <m/>
    <m/>
    <s v="SD EMRSP01"/>
    <s v="06:00"/>
    <s v="07:00"/>
    <d v="1899-12-30T01:00:00"/>
    <d v="1899-12-30T06:00:00"/>
    <d v="1899-12-30T07:05:00"/>
    <d v="1899-12-30T01:05:00"/>
    <s v="DCO"/>
    <s v="N/A"/>
  </r>
  <r>
    <n v="15814"/>
    <x v="120"/>
    <x v="23"/>
    <s v="LIFT 24-44 ITA"/>
    <s v="AMI"/>
    <n v="70"/>
    <s v="AMI"/>
    <n v="1"/>
    <s v="X"/>
    <m/>
    <x v="5"/>
    <s v="NET"/>
    <s v="OCA AG"/>
    <m/>
    <n v="15815"/>
    <s v="SD COMAOAG01"/>
    <s v="07:30"/>
    <s v="08:30"/>
    <d v="1899-12-30T01:00:00"/>
    <s v="07:30"/>
    <s v="08:30"/>
    <d v="1899-12-30T01:00:00"/>
    <s v="DCO"/>
    <s v="N/A"/>
  </r>
  <r>
    <n v="15815"/>
    <x v="120"/>
    <x v="23"/>
    <s v="LIFT 24-44 ITA"/>
    <s v="AMI"/>
    <n v="72"/>
    <s v="IFTS"/>
    <n v="23"/>
    <s v="X"/>
    <m/>
    <x v="4"/>
    <s v="NET"/>
    <s v="OCA AG"/>
    <m/>
    <n v="15814"/>
    <s v="SD COMAOAG01"/>
    <d v="1899-12-30T07:30:00"/>
    <d v="1899-12-30T08:30:00"/>
    <d v="1899-12-30T01:00:00"/>
    <s v="07:30"/>
    <s v="08:30"/>
    <d v="1899-12-30T01:00:00"/>
    <s v="DCO"/>
    <s v="N/A"/>
  </r>
  <r>
    <n v="15816"/>
    <x v="120"/>
    <x v="23"/>
    <s v="LIFT IFTS 24-05 GER"/>
    <s v="IFTS"/>
    <n v="67"/>
    <s v="ACS"/>
    <n v="14"/>
    <m/>
    <s v="X"/>
    <x v="0"/>
    <s v="NET"/>
    <s v="DECI_STD"/>
    <m/>
    <n v="15817"/>
    <s v="FMSC HACM01"/>
    <s v="07:30"/>
    <s v="08:30"/>
    <d v="1899-12-30T01:00:00"/>
    <s v="07:30"/>
    <s v="08:30"/>
    <d v="1899-12-30T01:00:00"/>
    <s v="DCO"/>
    <s v="N/A"/>
  </r>
  <r>
    <n v="15817"/>
    <x v="120"/>
    <x v="23"/>
    <s v="LIFT IFTS 25-02 CAN"/>
    <s v="IFTS"/>
    <n v="73"/>
    <s v="IFTS"/>
    <n v="22"/>
    <m/>
    <s v="X"/>
    <x v="6"/>
    <s v="STDA"/>
    <s v="DECI_SONIC"/>
    <m/>
    <m/>
    <s v="FMS CF02"/>
    <s v="07:30"/>
    <s v="08:30"/>
    <d v="1899-12-30T01:00:00"/>
    <s v="07:30"/>
    <d v="1899-12-30T08:35:00"/>
    <d v="1899-12-30T01:05:00"/>
    <s v="DCO"/>
    <s v="N/A"/>
  </r>
  <r>
    <n v="15818"/>
    <x v="120"/>
    <x v="23"/>
    <s v="LIFT IFTS 25-02 CAN"/>
    <s v="IFTS"/>
    <n v="75"/>
    <s v="ACS"/>
    <n v="10"/>
    <m/>
    <s v="X"/>
    <x v="3"/>
    <s v="STDA"/>
    <s v="DECI_SONIC"/>
    <m/>
    <m/>
    <s v="FMS CF02"/>
    <s v="07:30"/>
    <s v="08:30"/>
    <d v="1899-12-30T01:00:00"/>
    <d v="1899-12-30T07:30:00"/>
    <d v="1899-12-30T08:30:00"/>
    <d v="1899-12-30T01:00:00"/>
    <s v="DCO"/>
    <s v="N/A"/>
  </r>
  <r>
    <n v="15819"/>
    <x v="120"/>
    <x v="23"/>
    <s v="IFTS LIFT 24-03 QATAR"/>
    <s v="QATAR"/>
    <n v="58"/>
    <s v="ACS"/>
    <n v="5"/>
    <s v="X"/>
    <m/>
    <x v="5"/>
    <s v="NET"/>
    <s v="DCA"/>
    <m/>
    <n v="15820"/>
    <s v="NET ADCA02"/>
    <s v="09:00"/>
    <s v="10:00"/>
    <d v="1899-12-30T01:00:00"/>
    <d v="1899-12-30T09:00:00"/>
    <d v="1899-12-30T10:00:00"/>
    <d v="1899-12-30T01:00:00"/>
    <s v="DCO"/>
    <s v="N/A"/>
  </r>
  <r>
    <n v="15820"/>
    <x v="120"/>
    <x v="23"/>
    <s v=" IFTS LIFT 24-03 QATAR"/>
    <s v="QATAR"/>
    <n v="57"/>
    <s v="ACS"/>
    <n v="2"/>
    <s v="X"/>
    <m/>
    <x v="4"/>
    <s v="NET"/>
    <s v="DCA"/>
    <m/>
    <n v="15819"/>
    <s v="NET ADCA02"/>
    <d v="1899-12-30T09:00:00"/>
    <d v="1899-12-30T10:00:00"/>
    <d v="1899-12-30T01:00:00"/>
    <d v="1899-12-30T09:00:00"/>
    <d v="1899-12-30T10:00:00"/>
    <d v="1899-12-30T01:00:00"/>
    <s v="DCO"/>
    <s v="N/A"/>
  </r>
  <r>
    <n v="15821"/>
    <x v="120"/>
    <x v="23"/>
    <s v="LIFT IFTS 24-04 CAN"/>
    <s v="IFTS"/>
    <n v="54"/>
    <s v="ACS"/>
    <n v="17"/>
    <m/>
    <s v="X"/>
    <x v="0"/>
    <s v="NET"/>
    <s v="DECI_STD"/>
    <m/>
    <n v="15822"/>
    <s v="FMSC OACM02"/>
    <s v="09:00"/>
    <s v="10:00"/>
    <d v="1899-12-30T01:00:00"/>
    <d v="1899-12-30T09:00:00"/>
    <d v="1899-12-30T10:00:00"/>
    <d v="1899-12-30T01:00:00"/>
    <s v="DCO"/>
    <s v="N/A"/>
  </r>
  <r>
    <n v="15822"/>
    <x v="120"/>
    <x v="23"/>
    <s v="LIFT IFTS 25-02 CAN"/>
    <s v="IFTS"/>
    <n v="74"/>
    <s v="ACS"/>
    <n v="32"/>
    <m/>
    <s v="X"/>
    <x v="6"/>
    <s v="STDA"/>
    <s v="DECI_SONIC"/>
    <m/>
    <m/>
    <s v="FMS CF02"/>
    <s v="09:00"/>
    <s v="10:00"/>
    <d v="1899-12-30T01:00:00"/>
    <d v="1899-12-30T09:00:00"/>
    <d v="1899-12-30T10:00:00"/>
    <d v="1899-12-30T01:00:00"/>
    <s v="DCO"/>
    <s v="N/A"/>
  </r>
  <r>
    <n v="15823"/>
    <x v="120"/>
    <x v="23"/>
    <s v="LIFT IFTS 25-02 CAN"/>
    <s v="IFTS"/>
    <n v="72"/>
    <s v="ACS"/>
    <n v="12"/>
    <m/>
    <s v="X"/>
    <x v="3"/>
    <s v="STDA"/>
    <s v="DECI_SONIC"/>
    <m/>
    <m/>
    <s v="FMS CF02"/>
    <s v="09:00"/>
    <s v="10:00"/>
    <d v="1899-12-30T01:00:00"/>
    <d v="1899-12-30T09:00:00"/>
    <d v="1899-12-30T10:00:00"/>
    <d v="1899-12-30T01:00:00"/>
    <s v="DCO"/>
    <s v="N/A"/>
  </r>
  <r>
    <n v="15824"/>
    <x v="120"/>
    <x v="23"/>
    <s v="LIFT IFTS 24-05 GER"/>
    <s v="IFTS"/>
    <n v="66"/>
    <s v="IFTS"/>
    <n v="9"/>
    <m/>
    <s v="X"/>
    <x v="5"/>
    <s v="NET"/>
    <s v="DECI_STD"/>
    <m/>
    <n v="15825"/>
    <s v="FMSC HACM01"/>
    <s v="10:30"/>
    <s v="11:30"/>
    <d v="1899-12-30T01:00:00"/>
    <d v="1899-12-30T10:30:00"/>
    <d v="1899-12-30T11:30:00"/>
    <d v="1899-12-30T01:00:00"/>
    <s v="DCO"/>
    <s v="N/A"/>
  </r>
  <r>
    <n v="15825"/>
    <x v="120"/>
    <x v="23"/>
    <s v="LIFT IFTS 24-04 SPA"/>
    <s v="IFTS"/>
    <n v="59"/>
    <s v="ACS"/>
    <n v="14"/>
    <m/>
    <s v="X"/>
    <x v="0"/>
    <s v="NET"/>
    <s v="DCA"/>
    <m/>
    <n v="15826"/>
    <s v="NET QRA02"/>
    <s v="10:30"/>
    <s v="11:30"/>
    <d v="1899-12-30T01:00:00"/>
    <d v="1899-12-30T10:30:00"/>
    <d v="1899-12-30T11:30:00"/>
    <d v="1899-12-30T01:00:00"/>
    <s v="DCO"/>
    <s v="N/A"/>
  </r>
  <r>
    <n v="15826"/>
    <x v="120"/>
    <x v="23"/>
    <s v="LIFT IFTS 24-04 SPA"/>
    <s v="IFTS"/>
    <n v="60"/>
    <s v="IFTS"/>
    <n v="22"/>
    <m/>
    <s v="X"/>
    <x v="1"/>
    <s v="NET"/>
    <s v="DCA"/>
    <m/>
    <n v="15825"/>
    <s v="NET QRA02"/>
    <d v="1899-12-30T10:30:00"/>
    <d v="1899-12-30T11:30:00"/>
    <d v="1899-12-30T01:00:00"/>
    <d v="1899-12-30T10:30:00"/>
    <d v="1899-12-30T11:30:00"/>
    <d v="1899-12-30T01:00:00"/>
    <s v="DCO"/>
    <s v="N/A"/>
  </r>
  <r>
    <n v="15827"/>
    <x v="120"/>
    <x v="23"/>
    <s v="LIFT IFTS 25-01 HUN"/>
    <s v="IFTS"/>
    <n v="71"/>
    <s v="IFTS"/>
    <n v="23"/>
    <m/>
    <s v="X"/>
    <x v="6"/>
    <s v="STDA"/>
    <s v="AAR"/>
    <m/>
    <m/>
    <s v="PT AAR01"/>
    <s v="10:30"/>
    <s v="11:30"/>
    <d v="1899-12-30T01:00:00"/>
    <d v="1899-12-30T10:30:00"/>
    <d v="1899-12-30T11:30:00"/>
    <d v="1899-12-30T01:00:00"/>
    <s v="DCO"/>
    <s v="N/A"/>
  </r>
  <r>
    <n v="15828"/>
    <x v="120"/>
    <x v="23"/>
    <s v="LIFT IFTS QATAR 25-01"/>
    <s v="QATAR"/>
    <n v="65"/>
    <s v="ACS"/>
    <n v="10"/>
    <m/>
    <s v="X"/>
    <x v="3"/>
    <s v="STDA"/>
    <s v="DECI_STD"/>
    <m/>
    <m/>
    <s v="PT EMR03"/>
    <s v="10:30"/>
    <s v="11:30"/>
    <d v="1899-12-30T01:00:00"/>
    <d v="1899-12-30T10:30:00"/>
    <d v="1899-12-30T11:30:00"/>
    <d v="1899-12-30T01:00:00"/>
    <s v="DCO"/>
    <s v="N/A"/>
  </r>
  <r>
    <n v="15829"/>
    <x v="121"/>
    <x v="24"/>
    <s v="LIFT 24-44 ITA"/>
    <s v="AMI"/>
    <n v="72"/>
    <s v="ACS"/>
    <n v="17"/>
    <s v="X"/>
    <m/>
    <x v="5"/>
    <s v="NET"/>
    <s v="OCA AA"/>
    <m/>
    <n v="15830"/>
    <s v="SD COMAOAA01"/>
    <s v="06:00"/>
    <s v="07:00"/>
    <d v="1899-12-30T01:00:00"/>
    <d v="1899-12-30T06:00:00"/>
    <d v="1899-12-30T07:00:00"/>
    <d v="1899-12-30T01:00:00"/>
    <s v="DCO"/>
    <s v="N/A"/>
  </r>
  <r>
    <n v="15830"/>
    <x v="121"/>
    <x v="24"/>
    <s v="LIFT 24-44 ITA"/>
    <s v="AMI"/>
    <n v="70"/>
    <s v="ACS"/>
    <n v="33"/>
    <s v="X"/>
    <m/>
    <x v="4"/>
    <s v="NET"/>
    <s v="OCA AA"/>
    <m/>
    <n v="15829"/>
    <s v="SD COMAOAA01"/>
    <d v="1899-12-30T06:00:00"/>
    <d v="1899-12-30T07:00:00"/>
    <d v="1899-12-30T01:00:00"/>
    <d v="1899-12-30T06:00:00"/>
    <d v="1899-12-30T07:00:00"/>
    <d v="1899-12-30T01:00:00"/>
    <s v="DCO"/>
    <s v="N/A"/>
  </r>
  <r>
    <n v="15831"/>
    <x v="121"/>
    <x v="24"/>
    <s v=" IFTS LIFT 24-03 QATAR"/>
    <s v="QATAR"/>
    <n v="61"/>
    <s v="ACS"/>
    <n v="14"/>
    <s v="X"/>
    <m/>
    <x v="0"/>
    <s v="STDA"/>
    <s v="DECI_STD_NVG"/>
    <m/>
    <m/>
    <s v="FMS R2RNVG01"/>
    <s v="06:00"/>
    <s v="07:00"/>
    <d v="1899-12-30T01:00:00"/>
    <s v="06:00"/>
    <s v="07:00"/>
    <d v="1899-12-30T01:00:00"/>
    <s v="DCO"/>
    <s v="N/A"/>
  </r>
  <r>
    <n v="15832"/>
    <x v="121"/>
    <x v="24"/>
    <s v="LIFT IFTS 25-02 CAN"/>
    <s v="IFTS"/>
    <n v="72"/>
    <s v="ACS"/>
    <n v="1"/>
    <m/>
    <s v="X"/>
    <x v="1"/>
    <s v="STDA"/>
    <s v="DECI_STD"/>
    <m/>
    <m/>
    <s v="PT IF01"/>
    <s v="06:00"/>
    <s v="07:00"/>
    <d v="1899-12-30T01:00:00"/>
    <s v="06:00"/>
    <s v="07:00"/>
    <d v="1899-12-30T01:00:00"/>
    <s v="DCO"/>
    <s v="N/A"/>
  </r>
  <r>
    <n v="15833"/>
    <x v="121"/>
    <x v="24"/>
    <s v="LIFT IFTS 24-04 SPA"/>
    <s v="IFTS"/>
    <n v="61"/>
    <s v="ACS"/>
    <n v="12"/>
    <m/>
    <s v="X"/>
    <x v="6"/>
    <s v="STDA"/>
    <s v="BRV_R2R_STD"/>
    <m/>
    <m/>
    <s v="PT BVR02"/>
    <s v="06:00"/>
    <s v="07:00"/>
    <d v="1899-12-30T01:00:00"/>
    <s v="06:00"/>
    <s v="07:00"/>
    <d v="1899-12-30T01:00:00"/>
    <s v="DCO"/>
    <s v="N/A"/>
  </r>
  <r>
    <n v="15834"/>
    <x v="121"/>
    <x v="24"/>
    <s v="LIFT IFTS 25-02 CAN"/>
    <s v="IFTS"/>
    <n v="74"/>
    <s v="IFTS"/>
    <n v="23"/>
    <m/>
    <s v="X"/>
    <x v="3"/>
    <s v="STDA"/>
    <s v="DECI_STD"/>
    <m/>
    <m/>
    <s v="PT IF01"/>
    <s v="06:00"/>
    <s v="07:00"/>
    <d v="1899-12-30T01:00:00"/>
    <s v="06:00"/>
    <d v="1899-12-30T07:10:00"/>
    <d v="1899-12-30T01:10:00"/>
    <s v="DCO"/>
    <s v="N/A"/>
  </r>
  <r>
    <n v="15835"/>
    <x v="121"/>
    <x v="24"/>
    <s v="LIFT IFTS 24-04 JPN"/>
    <s v="IFTS"/>
    <n v="57"/>
    <s v="ACS"/>
    <n v="5"/>
    <m/>
    <s v="X"/>
    <x v="5"/>
    <s v="NET"/>
    <s v="DECI_STD"/>
    <m/>
    <n v="15836"/>
    <s v="FMSC DACM02"/>
    <s v="07:30"/>
    <s v="08:30"/>
    <d v="1899-12-30T01:00:00"/>
    <d v="1899-12-30T07:30:00"/>
    <d v="1899-12-30T08:30:00"/>
    <d v="1899-12-30T01:00:00"/>
    <s v="DCO"/>
    <s v="N/A"/>
  </r>
  <r>
    <n v="15836"/>
    <x v="121"/>
    <x v="24"/>
    <s v="LIFT 24-45 ITA"/>
    <s v="AMI"/>
    <n v="34"/>
    <s v="ACS"/>
    <n v="32"/>
    <s v="X"/>
    <m/>
    <x v="0"/>
    <s v="NET"/>
    <s v="DECI_STD"/>
    <m/>
    <n v="15837"/>
    <s v="SD DBFM02"/>
    <s v="07:30"/>
    <s v="08:00"/>
    <d v="1899-12-30T00:30:00"/>
    <d v="1899-12-30T07:55:00"/>
    <d v="1899-12-30T08:30:00"/>
    <d v="1899-12-30T00:35:00"/>
    <s v="DCO"/>
    <s v="N/A"/>
  </r>
  <r>
    <n v="15837"/>
    <x v="121"/>
    <x v="24"/>
    <s v="LIFT IFTS 24-04 SPA"/>
    <s v="IFTS"/>
    <n v="60"/>
    <s v="ACS"/>
    <n v="10"/>
    <m/>
    <s v="X"/>
    <x v="6"/>
    <s v="STDA"/>
    <s v="BRV_R2R_STD"/>
    <m/>
    <m/>
    <s v="PT BVR02"/>
    <s v="07:30"/>
    <s v="08:30"/>
    <d v="1899-12-30T01:00:00"/>
    <s v="07:30"/>
    <s v="08:30"/>
    <d v="1899-12-30T01:00:00"/>
    <s v="DCO"/>
    <s v="N/A"/>
  </r>
  <r>
    <n v="15838"/>
    <x v="121"/>
    <x v="24"/>
    <s v="LIFT 24-44 ITA"/>
    <s v="AMI"/>
    <n v="71"/>
    <s v="IFTS"/>
    <n v="9"/>
    <s v="X"/>
    <m/>
    <x v="5"/>
    <s v="NET"/>
    <s v="DCA"/>
    <m/>
    <n v="15839"/>
    <s v="SD QRA01"/>
    <s v="13:30"/>
    <s v="14:30"/>
    <d v="1899-12-30T01:00:00"/>
    <d v="1899-12-30T13:35:00"/>
    <d v="1899-12-30T14:00:00"/>
    <d v="1899-12-30T00:25:00"/>
    <s v="RSLD"/>
    <s v="CD3"/>
  </r>
  <r>
    <n v="15839"/>
    <x v="121"/>
    <x v="24"/>
    <s v="LIFT 24-44 ITA"/>
    <s v="AMI"/>
    <n v="73"/>
    <s v="ACS"/>
    <n v="32"/>
    <s v="X"/>
    <m/>
    <x v="4"/>
    <s v="NET"/>
    <s v="DCA"/>
    <m/>
    <n v="15838"/>
    <s v="SD QRA01"/>
    <d v="1899-12-30T13:30:00"/>
    <d v="1899-12-30T14:30:00"/>
    <d v="1899-12-30T01:00:00"/>
    <d v="1899-12-30T13:35:00"/>
    <d v="1899-12-30T14:00:00"/>
    <d v="1899-12-30T00:25:00"/>
    <s v="RSLD"/>
    <s v="CD3"/>
  </r>
  <r>
    <n v="15840"/>
    <x v="121"/>
    <x v="24"/>
    <s v="LIFT IFTS QATAR 25-01"/>
    <s v="QATAR"/>
    <n v="65"/>
    <s v="IFTS"/>
    <n v="9"/>
    <m/>
    <s v="X"/>
    <x v="3"/>
    <s v="STDA"/>
    <s v="DECI_STD"/>
    <m/>
    <m/>
    <s v="PT EMR04"/>
    <s v="07:30"/>
    <s v="08:30"/>
    <d v="1899-12-30T01:00:00"/>
    <s v="07:30"/>
    <s v="08:30"/>
    <d v="1899-12-30T01:00:00"/>
    <s v="DCO"/>
    <s v="N/A"/>
  </r>
  <r>
    <n v="15841"/>
    <x v="121"/>
    <x v="24"/>
    <s v="LIFT IFTS 24-05 GER"/>
    <s v="IFTS"/>
    <n v="66"/>
    <s v="ACS"/>
    <n v="2"/>
    <m/>
    <s v="X"/>
    <x v="5"/>
    <s v="NET"/>
    <s v="DECI_STD"/>
    <m/>
    <n v="15842"/>
    <s v="FMSC HACM02"/>
    <s v="09:00"/>
    <s v="10:00"/>
    <d v="1899-12-30T01:00:00"/>
    <s v="09:00"/>
    <s v="10:00"/>
    <d v="1899-12-30T01:00:00"/>
    <s v="DCO"/>
    <s v="N/A"/>
  </r>
  <r>
    <n v="15842"/>
    <x v="121"/>
    <x v="24"/>
    <s v="LIFT IFTS 24-04 CAN"/>
    <s v="IFTS"/>
    <n v="51"/>
    <s v="ACS"/>
    <n v="14"/>
    <m/>
    <s v="X"/>
    <x v="0"/>
    <s v="NET"/>
    <s v="DECI_STD"/>
    <m/>
    <n v="15843"/>
    <s v="FMSC OACM01"/>
    <s v="09:00"/>
    <s v="10:00"/>
    <d v="1899-12-30T01:00:00"/>
    <d v="1899-12-30T09:00:00"/>
    <d v="1899-12-30T09:50:00"/>
    <d v="1899-12-30T00:50:00"/>
    <s v="DCO"/>
    <s v="N/A"/>
  </r>
  <r>
    <n v="15843"/>
    <x v="121"/>
    <x v="24"/>
    <s v="LIFT IFTS 25-02 CAN"/>
    <s v="IFTS"/>
    <n v="73"/>
    <s v="IFTS"/>
    <n v="23"/>
    <m/>
    <s v="X"/>
    <x v="6"/>
    <s v="STDA"/>
    <s v="DECI_STD"/>
    <m/>
    <m/>
    <s v="PT IF01"/>
    <s v="09:00"/>
    <s v="10:00"/>
    <d v="1899-12-30T01:00:00"/>
    <s v="09:00"/>
    <s v="10:00"/>
    <d v="1899-12-30T01:00:00"/>
    <s v="DCO"/>
    <s v="N/A"/>
  </r>
  <r>
    <n v="15844"/>
    <x v="121"/>
    <x v="24"/>
    <s v="LIFT IFTS 25-02 CAN"/>
    <s v="IFTS"/>
    <n v="75"/>
    <s v="ACS"/>
    <n v="9"/>
    <m/>
    <s v="X"/>
    <x v="3"/>
    <s v="STDA"/>
    <s v="DECI_STD"/>
    <m/>
    <m/>
    <s v="PT IF01"/>
    <s v="09:00"/>
    <s v="10:00"/>
    <d v="1899-12-30T01:00:00"/>
    <s v="09:00"/>
    <s v="10:00"/>
    <d v="1899-12-30T01:00:00"/>
    <s v="DCO"/>
    <s v="N/A"/>
  </r>
  <r>
    <n v="15845"/>
    <x v="121"/>
    <x v="24"/>
    <s v="LIFT IFTS 24-05 GER"/>
    <s v="IFTS"/>
    <n v="67"/>
    <s v="ACS"/>
    <n v="33"/>
    <m/>
    <s v="X"/>
    <x v="5"/>
    <s v="NET"/>
    <s v="DECI_STD"/>
    <m/>
    <n v="15846"/>
    <s v="FMSC HACM02"/>
    <s v="10:30"/>
    <s v="11:30"/>
    <d v="1899-12-30T01:00:00"/>
    <s v="10:30"/>
    <s v="11:30"/>
    <d v="1899-12-30T01:00:00"/>
    <s v="DCO"/>
    <s v="N/A"/>
  </r>
  <r>
    <n v="15846"/>
    <x v="121"/>
    <x v="24"/>
    <s v=" IFTS LIFT 24-03 QATAR"/>
    <s v="QATAR"/>
    <n v="61"/>
    <s v="IFTS"/>
    <n v="9"/>
    <s v="X"/>
    <m/>
    <x v="0"/>
    <s v="STDA"/>
    <s v="DECI_STD_NVG"/>
    <m/>
    <m/>
    <s v="FMS R2RNVG02"/>
    <s v="10:30"/>
    <s v="11:30"/>
    <d v="1899-12-30T01:00:00"/>
    <s v="10:30"/>
    <d v="1899-12-30T11:20:00"/>
    <d v="1899-12-30T00:50:00"/>
    <s v="DCO"/>
    <s v="N/A"/>
  </r>
  <r>
    <n v="15847"/>
    <x v="121"/>
    <x v="24"/>
    <s v="LIFT IFTS 25-02 UK"/>
    <s v="IFTS"/>
    <n v="81"/>
    <s v="ACS"/>
    <n v="32"/>
    <m/>
    <s v="X"/>
    <x v="1"/>
    <s v="STDA"/>
    <s v="DECI_SONIC"/>
    <m/>
    <m/>
    <s v="FMS CF02"/>
    <s v="10:30"/>
    <s v="11:30"/>
    <d v="1899-12-30T01:00:00"/>
    <s v="10:30"/>
    <s v="11:30"/>
    <d v="1899-12-30T01:00:00"/>
    <s v="DCO"/>
    <s v="N/A"/>
  </r>
  <r>
    <n v="15848"/>
    <x v="121"/>
    <x v="24"/>
    <s v="LIFT IFTS QATAR 25-01"/>
    <s v="QATAR"/>
    <n v="66"/>
    <s v="ACS"/>
    <n v="10"/>
    <m/>
    <s v="X"/>
    <x v="6"/>
    <s v="STDA"/>
    <s v="DECI_STD"/>
    <m/>
    <m/>
    <s v="PT EMR01"/>
    <s v="10:30"/>
    <s v="11:30"/>
    <d v="1899-12-30T01:00:00"/>
    <s v="10:30"/>
    <s v="11:30"/>
    <d v="1899-12-30T01:00:00"/>
    <s v="DCO"/>
    <s v="N/A"/>
  </r>
  <r>
    <n v="15849"/>
    <x v="121"/>
    <x v="24"/>
    <s v="IFTS LIFT 24-01 QATAR"/>
    <s v="QATAR"/>
    <n v="40"/>
    <s v="ACS"/>
    <n v="5"/>
    <m/>
    <s v="X"/>
    <x v="3"/>
    <s v="STDA"/>
    <s v="DECI_STD"/>
    <m/>
    <m/>
    <s v="PT EMR01"/>
    <s v="10:30"/>
    <s v="11:30"/>
    <d v="1899-12-30T01:00:00"/>
    <s v="10:30"/>
    <s v="11:30"/>
    <d v="1899-12-30T01:00:00"/>
    <s v="DCO"/>
    <s v="N/A"/>
  </r>
  <r>
    <n v="15850"/>
    <x v="121"/>
    <x v="24"/>
    <s v="LIFT IFTS 25-02 JPN"/>
    <s v="IFTS"/>
    <n v="77"/>
    <s v="IFTS"/>
    <n v="22"/>
    <m/>
    <s v="X"/>
    <x v="2"/>
    <s v="STDA"/>
    <s v="DECI_STD"/>
    <m/>
    <m/>
    <s v="FMS CF01"/>
    <s v="11:10"/>
    <s v="12:10"/>
    <d v="1899-12-30T01:00:00"/>
    <s v="11:10"/>
    <d v="1899-12-30T12:25:00"/>
    <d v="1899-12-30T01:15:00"/>
    <s v="DCO"/>
    <s v="N/A"/>
  </r>
  <r>
    <n v="15851"/>
    <x v="121"/>
    <x v="24"/>
    <s v="LIFT IFTS 24-04 CAN"/>
    <s v="IFTS"/>
    <n v="54"/>
    <s v="ACS"/>
    <n v="14"/>
    <m/>
    <s v="X"/>
    <x v="5"/>
    <s v="NET"/>
    <s v="DECI_STD"/>
    <m/>
    <n v="15852"/>
    <s v="FMSC HACM01"/>
    <s v="12:00"/>
    <s v="13:00"/>
    <d v="1899-12-30T01:00:00"/>
    <d v="1899-12-30T12:00:00"/>
    <d v="1899-12-30T12:50:00"/>
    <d v="1899-12-30T00:50:00"/>
    <s v="DCO"/>
    <s v="N/A"/>
  </r>
  <r>
    <n v="15852"/>
    <x v="121"/>
    <x v="24"/>
    <s v="LIFT IFTS 24-04 CAN"/>
    <s v="IFTS"/>
    <n v="51"/>
    <s v="ACS"/>
    <n v="17"/>
    <m/>
    <s v="X"/>
    <x v="0"/>
    <s v="NET"/>
    <s v="DECI_STD"/>
    <m/>
    <n v="15853"/>
    <s v="FMSC OACM02"/>
    <s v="12:00"/>
    <s v="13:00"/>
    <d v="1899-12-30T01:00:00"/>
    <s v="12:00"/>
    <s v="13:00"/>
    <d v="1899-12-30T01:00:00"/>
    <s v="DCO"/>
    <s v="N/A"/>
  </r>
  <r>
    <n v="15853"/>
    <x v="121"/>
    <x v="24"/>
    <s v="IFTS 25-01 QAT"/>
    <s v="QATAR"/>
    <n v="77"/>
    <s v="ACS"/>
    <n v="12"/>
    <s v="X"/>
    <m/>
    <x v="6"/>
    <s v="STDA"/>
    <s v="DECI_STD"/>
    <m/>
    <m/>
    <s v="PT EMR01"/>
    <s v="12:00"/>
    <s v="13:00"/>
    <d v="1899-12-30T01:00:00"/>
    <s v="12:00"/>
    <d v="1899-12-30T13:05:00"/>
    <d v="1899-12-30T01:05:00"/>
    <s v="DCO"/>
    <s v="N/A"/>
  </r>
  <r>
    <n v="15854"/>
    <x v="121"/>
    <x v="24"/>
    <s v="IFTS 25-01 QAT"/>
    <s v="QATAR"/>
    <n v="76"/>
    <s v="ACS"/>
    <n v="1"/>
    <m/>
    <s v="X"/>
    <x v="3"/>
    <s v="STDA"/>
    <s v="DECI_STD"/>
    <m/>
    <m/>
    <s v="PT EMR01"/>
    <s v="12:10"/>
    <s v="13:10"/>
    <d v="1899-12-30T01:00:00"/>
    <s v="12:10"/>
    <s v="13:10"/>
    <d v="1899-12-30T01:00:00"/>
    <s v="DCO"/>
    <s v="N/A"/>
  </r>
  <r>
    <n v="15855"/>
    <x v="121"/>
    <x v="24"/>
    <s v="LIFT IFTS 25-02 JPN"/>
    <s v="IFTS"/>
    <n v="79"/>
    <s v="ACS"/>
    <n v="9"/>
    <m/>
    <s v="X"/>
    <x v="2"/>
    <s v="STDA"/>
    <s v="DECI_STD"/>
    <m/>
    <m/>
    <s v="FMS CF01"/>
    <s v="12:35"/>
    <s v="13:35"/>
    <d v="1899-12-30T01:00:00"/>
    <s v="12:35"/>
    <s v="13:35"/>
    <d v="1899-12-30T01:00:00"/>
    <s v="DCO"/>
    <s v="N/A"/>
  </r>
  <r>
    <n v="15856"/>
    <x v="121"/>
    <x v="24"/>
    <s v="LIFT IFTS 25-01 HUN"/>
    <s v="IFTS"/>
    <n v="71"/>
    <s v="IFTS"/>
    <n v="22"/>
    <m/>
    <s v="X"/>
    <x v="0"/>
    <s v="NET"/>
    <s v="DECI_STD"/>
    <m/>
    <n v="15857"/>
    <s v="FMSC BFM01"/>
    <s v="13:30"/>
    <s v="14:30"/>
    <d v="1899-12-30T01:00:00"/>
    <d v="1899-12-30T13:45:00"/>
    <d v="1899-12-30T14:50:00"/>
    <d v="1899-12-30T01:05:00"/>
    <s v="DCO"/>
    <s v="N/A"/>
  </r>
  <r>
    <n v="15857"/>
    <x v="121"/>
    <x v="24"/>
    <s v="LIFT IFTS QATAR 25-01"/>
    <s v="QATAR"/>
    <n v="63"/>
    <s v="ACS"/>
    <n v="10"/>
    <m/>
    <s v="X"/>
    <x v="6"/>
    <s v="STDA"/>
    <s v="DECI_STD"/>
    <m/>
    <m/>
    <s v="PT EMR01"/>
    <s v="13:30"/>
    <s v="14:30"/>
    <d v="1899-12-30T01:00:00"/>
    <d v="1899-12-30T13:30:00"/>
    <d v="1899-12-30T14:30:00"/>
    <d v="1899-12-30T01:00:00"/>
    <s v="DCO"/>
    <s v="N/A"/>
  </r>
  <r>
    <n v="15858"/>
    <x v="121"/>
    <x v="24"/>
    <s v="IFTS 25-01 QAT"/>
    <s v="QATAR"/>
    <n v="78"/>
    <s v="ACS"/>
    <n v="5"/>
    <s v="X"/>
    <m/>
    <x v="3"/>
    <s v="STDA"/>
    <s v="DECI_STD"/>
    <m/>
    <m/>
    <s v="PT EMR03"/>
    <s v="13:30"/>
    <s v="14:30"/>
    <d v="1899-12-30T01:00:00"/>
    <s v="13:30"/>
    <s v="14:30"/>
    <d v="1899-12-30T01:00:00"/>
    <s v="DCO"/>
    <s v="N/A"/>
  </r>
  <r>
    <n v="15859"/>
    <x v="122"/>
    <x v="24"/>
    <s v="LIFT IFTS 24-04 HUN"/>
    <s v="IFTS"/>
    <n v="62"/>
    <s v="IFTS"/>
    <n v="23"/>
    <m/>
    <s v="X"/>
    <x v="5"/>
    <s v="NET"/>
    <s v="DCA"/>
    <m/>
    <n v="15860"/>
    <s v="NET DCA01"/>
    <s v="06:00"/>
    <s v="07:00"/>
    <d v="1899-12-30T01:00:00"/>
    <d v="1899-12-30T06:00:00"/>
    <d v="1899-12-30T07:00:00"/>
    <d v="1899-12-30T01:00:00"/>
    <s v="DCO"/>
    <s v="N/A"/>
  </r>
  <r>
    <n v="15860"/>
    <x v="122"/>
    <x v="24"/>
    <s v="LIFT IFTS 24-04 HUN"/>
    <s v="IFTS"/>
    <n v="63"/>
    <s v="ACS"/>
    <n v="12"/>
    <m/>
    <s v="X"/>
    <x v="4"/>
    <s v="NET"/>
    <s v="DCA"/>
    <m/>
    <n v="15859"/>
    <s v="NET DCA01"/>
    <d v="1899-12-30T06:00:00"/>
    <d v="1899-12-30T07:00:00"/>
    <d v="1899-12-30T01:00:00"/>
    <d v="1899-12-30T06:00:00"/>
    <d v="1899-12-30T07:00:00"/>
    <d v="1899-12-30T01:00:00"/>
    <s v="DCO"/>
    <s v="N/A"/>
  </r>
  <r>
    <n v="15861"/>
    <x v="122"/>
    <x v="24"/>
    <s v="LIFT IFTS 25-01 SGP"/>
    <s v="IFTS"/>
    <n v="68"/>
    <s v="ACS"/>
    <n v="14"/>
    <m/>
    <s v="X"/>
    <x v="0"/>
    <s v="NET"/>
    <s v="DECI_STD"/>
    <m/>
    <n v="15862"/>
    <s v="FMSC BFM02"/>
    <s v="06:00"/>
    <s v="07:00"/>
    <d v="1899-12-30T01:00:00"/>
    <s v="06:00"/>
    <s v="07:00"/>
    <d v="1899-12-30T01:00:00"/>
    <s v="DCO"/>
    <s v="N/A"/>
  </r>
  <r>
    <n v="15862"/>
    <x v="122"/>
    <x v="24"/>
    <s v="LIFT 25-41"/>
    <s v="AMI"/>
    <n v="79"/>
    <s v="ACS"/>
    <n v="9"/>
    <s v="X"/>
    <m/>
    <x v="6"/>
    <s v="STDA"/>
    <s v="DECI_STD"/>
    <m/>
    <m/>
    <s v="SD EMRSP01"/>
    <s v="06:00"/>
    <s v="07:00"/>
    <d v="1899-12-30T01:00:00"/>
    <s v="06:00"/>
    <s v="07:00"/>
    <d v="1899-12-30T01:00:00"/>
    <s v="DCO"/>
    <s v="N/A"/>
  </r>
  <r>
    <n v="15863"/>
    <x v="122"/>
    <x v="24"/>
    <s v="LIFT IFTS QATAR 25-01"/>
    <s v="QATAR"/>
    <n v="63"/>
    <s v="ACS"/>
    <n v="17"/>
    <m/>
    <s v="X"/>
    <x v="3"/>
    <s v="STDA"/>
    <s v="DECI_STD"/>
    <m/>
    <m/>
    <s v="PT EMR02"/>
    <s v="06:00"/>
    <s v="07:00"/>
    <d v="1899-12-30T01:00:00"/>
    <s v="06:00"/>
    <s v="07:00"/>
    <d v="1899-12-30T01:00:00"/>
    <s v="DCO"/>
    <s v="N/A"/>
  </r>
  <r>
    <n v="15864"/>
    <x v="122"/>
    <x v="24"/>
    <s v="LIFT IFTS 24-05 AUT"/>
    <s v="IFTS"/>
    <n v="64"/>
    <s v="ACS"/>
    <n v="10"/>
    <m/>
    <s v="X"/>
    <x v="5"/>
    <s v="NET"/>
    <s v="DECI_STD"/>
    <m/>
    <n v="15865"/>
    <s v="FMSC OACM01"/>
    <s v="07:30"/>
    <s v="08:30"/>
    <d v="1899-12-30T01:00:00"/>
    <d v="1899-12-30T07:30:00"/>
    <d v="1899-12-30T08:30:00"/>
    <d v="1899-12-30T01:00:00"/>
    <s v="DCO"/>
    <s v="N/A"/>
  </r>
  <r>
    <n v="15865"/>
    <x v="122"/>
    <x v="24"/>
    <s v="LIFT IFTS 24-05 AUT"/>
    <s v="IFTS"/>
    <n v="65"/>
    <s v="ACS"/>
    <n v="32"/>
    <m/>
    <s v="X"/>
    <x v="0"/>
    <s v="NET"/>
    <s v="DECI_STD"/>
    <m/>
    <n v="15866"/>
    <s v="FMSC OACM01"/>
    <s v="07:30"/>
    <s v="08:30"/>
    <d v="1899-12-30T01:00:00"/>
    <s v="07:30"/>
    <s v="08:30"/>
    <d v="1899-12-30T01:00:00"/>
    <s v="DCO"/>
    <s v="N/A"/>
  </r>
  <r>
    <n v="15866"/>
    <x v="122"/>
    <x v="24"/>
    <s v="LIFT IFTS 25-02 SGP"/>
    <s v="IFTS"/>
    <n v="82"/>
    <s v="ACS"/>
    <n v="2"/>
    <m/>
    <s v="X"/>
    <x v="6"/>
    <s v="STDA"/>
    <s v="DECI_STD"/>
    <m/>
    <m/>
    <s v="PT FAM02"/>
    <s v="07:30"/>
    <s v="08:30"/>
    <d v="1899-12-30T01:00:00"/>
    <s v="07:30"/>
    <s v="08:30"/>
    <d v="1899-12-30T01:00:00"/>
    <s v="DCO"/>
    <s v="N/A"/>
  </r>
  <r>
    <n v="15867"/>
    <x v="122"/>
    <x v="24"/>
    <s v="LIFT IFTS 25-02 SGP"/>
    <s v="IFTS"/>
    <n v="83"/>
    <s v="IFTS"/>
    <n v="9"/>
    <m/>
    <s v="X"/>
    <x v="3"/>
    <s v="STDA"/>
    <s v="DECI_STD"/>
    <m/>
    <m/>
    <s v="PT FAM02"/>
    <s v="07:30"/>
    <s v="08:30"/>
    <d v="1899-12-30T01:00:00"/>
    <s v="07:30"/>
    <s v="08:30"/>
    <d v="1899-12-30T01:00:00"/>
    <s v="DCO"/>
    <s v="N/A"/>
  </r>
  <r>
    <n v="15868"/>
    <x v="122"/>
    <x v="24"/>
    <s v="LIFT IFTS 25-02 UK"/>
    <s v="IFTS"/>
    <n v="81"/>
    <s v="ACS"/>
    <n v="22"/>
    <m/>
    <s v="X"/>
    <x v="2"/>
    <s v="STDA"/>
    <s v="DECI_STD"/>
    <m/>
    <m/>
    <s v="PT IF01"/>
    <s v="07:30"/>
    <s v="08:30"/>
    <d v="1899-12-30T01:00:00"/>
    <s v="07:30"/>
    <s v="08:30"/>
    <d v="1899-12-30T01:00:00"/>
    <s v="DCO"/>
    <s v="N/A"/>
  </r>
  <r>
    <n v="15869"/>
    <x v="122"/>
    <x v="24"/>
    <s v="LIFT IFTS 24-04 HUN"/>
    <s v="IFTS"/>
    <n v="63"/>
    <s v="IFTS"/>
    <n v="23"/>
    <m/>
    <s v="X"/>
    <x v="5"/>
    <s v="NET"/>
    <s v="DCA"/>
    <m/>
    <n v="15870"/>
    <s v="NET DCA02"/>
    <s v="09:00"/>
    <s v="10:00"/>
    <d v="1899-12-30T01:00:00"/>
    <s v="09:00"/>
    <s v="10:00"/>
    <d v="1899-12-30T01:00:00"/>
    <s v="DCO"/>
    <s v="N/A"/>
  </r>
  <r>
    <n v="15870"/>
    <x v="122"/>
    <x v="24"/>
    <s v="LIFT IFTS 24-04 HUN"/>
    <s v="IFTS"/>
    <n v="62"/>
    <s v="ACS"/>
    <n v="12"/>
    <m/>
    <s v="X"/>
    <x v="4"/>
    <s v="NET"/>
    <s v="DCA"/>
    <m/>
    <n v="15869"/>
    <s v="NET DCA02"/>
    <d v="1899-12-30T09:00:00"/>
    <d v="1899-12-30T10:00:00"/>
    <d v="1899-12-30T01:00:00"/>
    <d v="1899-12-30T09:00:00"/>
    <d v="1899-12-30T10:00:00"/>
    <d v="1899-12-30T01:00:00"/>
    <s v="DCO"/>
    <s v="N/A"/>
  </r>
  <r>
    <n v="15871"/>
    <x v="122"/>
    <x v="24"/>
    <s v="LIFT 24-44 ITA"/>
    <s v="AMI"/>
    <n v="71"/>
    <s v="ACS"/>
    <n v="14"/>
    <s v="X"/>
    <m/>
    <x v="0"/>
    <s v="NET"/>
    <s v="DCA"/>
    <m/>
    <n v="15872"/>
    <s v="SD QRA01-CPL01"/>
    <s v="09:00"/>
    <s v="10:00"/>
    <d v="1899-12-30T01:00:00"/>
    <s v="09:00"/>
    <s v="10:00"/>
    <d v="1899-12-30T01:00:00"/>
    <s v="DCO"/>
    <s v="N/A"/>
  </r>
  <r>
    <n v="15872"/>
    <x v="122"/>
    <x v="24"/>
    <s v="LIFT 24-44 ITA"/>
    <s v="AMI"/>
    <n v="73"/>
    <s v="ACS"/>
    <n v="17"/>
    <s v="X"/>
    <m/>
    <x v="1"/>
    <s v="NET"/>
    <s v="DCA"/>
    <m/>
    <n v="15871"/>
    <s v="SD QRA01-CPL01"/>
    <d v="1899-12-30T09:00:00"/>
    <d v="1899-12-30T10:00:00"/>
    <d v="1899-12-30T01:00:00"/>
    <d v="1899-12-30T09:00:00"/>
    <d v="1899-12-30T10:00:00"/>
    <d v="1899-12-30T01:00:00"/>
    <s v="DCO"/>
    <s v="N/A"/>
  </r>
  <r>
    <n v="15873"/>
    <x v="122"/>
    <x v="24"/>
    <s v="IFTS 25-01 QAT"/>
    <s v="QATAR"/>
    <n v="76"/>
    <s v="ACS"/>
    <n v="9"/>
    <s v="X"/>
    <m/>
    <x v="6"/>
    <s v="STDA"/>
    <s v="DECI_STD"/>
    <m/>
    <m/>
    <s v="PT EMR02"/>
    <s v="09:00"/>
    <s v="10:00"/>
    <d v="1899-12-30T01:00:00"/>
    <s v="09:00"/>
    <s v="10:00"/>
    <d v="1899-12-30T01:00:00"/>
    <s v="DCO"/>
    <s v="N/A"/>
  </r>
  <r>
    <n v="15874"/>
    <x v="122"/>
    <x v="24"/>
    <s v="IFTS 25-01 QAT"/>
    <s v="QATAR"/>
    <n v="77"/>
    <s v="ACS"/>
    <n v="7"/>
    <s v="X"/>
    <m/>
    <x v="3"/>
    <s v="STDA"/>
    <s v="DECI_STD"/>
    <m/>
    <m/>
    <s v="PT EMR02"/>
    <s v="09:00"/>
    <s v="10:00"/>
    <d v="1899-12-30T01:00:00"/>
    <s v="09:00"/>
    <s v="10:00"/>
    <d v="1899-12-30T01:00:00"/>
    <s v="DCO"/>
    <s v="N/A"/>
  </r>
  <r>
    <n v="15875"/>
    <x v="122"/>
    <x v="24"/>
    <s v="LIFT IFTS 25-01 HUN"/>
    <s v="IFTS"/>
    <n v="71"/>
    <s v="IFTS"/>
    <n v="9"/>
    <m/>
    <s v="X"/>
    <x v="5"/>
    <s v="NET"/>
    <s v="DECI_STD"/>
    <m/>
    <n v="15876"/>
    <s v="FMSC BFM02"/>
    <s v="10:30"/>
    <s v="11:30"/>
    <d v="1899-12-30T01:00:00"/>
    <d v="1899-12-30T10:30:00"/>
    <d v="1899-12-30T11:30:00"/>
    <d v="1899-12-30T01:00:00"/>
    <s v="DCO"/>
    <s v="N/A"/>
  </r>
  <r>
    <n v="15876"/>
    <x v="122"/>
    <x v="24"/>
    <s v="LIFT IFTS 24-04 SPA"/>
    <s v="IFTS"/>
    <n v="61"/>
    <s v="ACS"/>
    <n v="5"/>
    <m/>
    <s v="X"/>
    <x v="0"/>
    <s v="NET"/>
    <s v="DCA"/>
    <m/>
    <n v="15877"/>
    <s v="NET DCA01"/>
    <s v="10:30"/>
    <s v="11:30"/>
    <d v="1899-12-30T01:00:00"/>
    <s v="10:30"/>
    <s v="11:30"/>
    <d v="1899-12-30T01:00:00"/>
    <s v="DCO"/>
    <s v="N/A"/>
  </r>
  <r>
    <n v="15877"/>
    <x v="122"/>
    <x v="24"/>
    <s v="LIFT IFTS 24-04 SPA"/>
    <s v="IFTS"/>
    <n v="59"/>
    <s v="ACS"/>
    <n v="2"/>
    <m/>
    <s v="X"/>
    <x v="1"/>
    <s v="NET"/>
    <s v="DCA"/>
    <m/>
    <n v="15876"/>
    <s v="NET DCA01"/>
    <d v="1899-12-30T10:30:00"/>
    <d v="1899-12-30T11:30:00"/>
    <d v="1899-12-30T01:00:00"/>
    <d v="1899-12-30T10:30:00"/>
    <d v="1899-12-30T11:30:00"/>
    <d v="1899-12-30T01:00:00"/>
    <s v="DCO"/>
    <s v="N/A"/>
  </r>
  <r>
    <n v="15878"/>
    <x v="122"/>
    <x v="24"/>
    <s v="LIFT IFTS 25-02 CAN"/>
    <s v="IFTS"/>
    <n v="73"/>
    <s v="ACS"/>
    <n v="10"/>
    <m/>
    <s v="X"/>
    <x v="6"/>
    <s v="STDA"/>
    <s v="DECI_STD"/>
    <m/>
    <m/>
    <s v="PT IF02"/>
    <s v="10:30"/>
    <s v="11:30"/>
    <d v="1899-12-30T01:00:00"/>
    <s v="10:30"/>
    <s v="11:30"/>
    <d v="1899-12-30T01:00:00"/>
    <s v="DCO"/>
    <s v="N/A"/>
  </r>
  <r>
    <n v="15879"/>
    <x v="122"/>
    <x v="24"/>
    <s v="LIFT IFTS 25-02 CAN"/>
    <s v="IFTS"/>
    <n v="75"/>
    <s v="IFTS"/>
    <n v="22"/>
    <m/>
    <s v="X"/>
    <x v="3"/>
    <s v="STDA"/>
    <s v="DECI_STD"/>
    <m/>
    <m/>
    <s v="PT IF02"/>
    <s v="10:30"/>
    <s v="11:30"/>
    <d v="1899-12-30T01:00:00"/>
    <d v="1899-12-30T10:30:00"/>
    <d v="1899-12-30T11:35:00"/>
    <d v="1899-12-30T01:05:00"/>
    <s v="DCO"/>
    <s v="N/A"/>
  </r>
  <r>
    <n v="15880"/>
    <x v="122"/>
    <x v="24"/>
    <s v="IFTS 25-01 QAT"/>
    <s v="QATAR"/>
    <n v="78"/>
    <s v="ACS"/>
    <n v="32"/>
    <s v="X"/>
    <m/>
    <x v="2"/>
    <s v="STDA"/>
    <s v="DECI_STD"/>
    <m/>
    <m/>
    <s v="PT EMR04"/>
    <s v="10:30"/>
    <s v="11:30"/>
    <d v="1899-12-30T01:00:00"/>
    <d v="1899-12-30T10:30:00"/>
    <d v="1899-12-30T11:30:00"/>
    <d v="1899-12-30T01:00:00"/>
    <s v="DCO"/>
    <s v="N/A"/>
  </r>
  <r>
    <n v="15881"/>
    <x v="122"/>
    <x v="24"/>
    <s v="LIFT IFTS 24-04 CAN"/>
    <s v="IFTS"/>
    <n v="53"/>
    <s v="IFTS"/>
    <n v="23"/>
    <m/>
    <s v="X"/>
    <x v="5"/>
    <s v="NET"/>
    <s v="DECI_STD"/>
    <m/>
    <n v="15882"/>
    <s v="FMSC HACM01"/>
    <s v="12:00"/>
    <s v="13:00"/>
    <d v="1899-12-30T01:00:00"/>
    <s v="12:00"/>
    <s v="13:00"/>
    <d v="1899-12-30T01:00:00"/>
    <s v="DCO"/>
    <s v="N/A"/>
  </r>
  <r>
    <n v="15882"/>
    <x v="122"/>
    <x v="24"/>
    <s v="LIFT IFTS 24-04 SPA"/>
    <s v="IFTS"/>
    <n v="58"/>
    <s v="ACS"/>
    <n v="14"/>
    <m/>
    <s v="X"/>
    <x v="0"/>
    <s v="NET"/>
    <s v="DCA"/>
    <m/>
    <n v="15883"/>
    <s v="NET DCA01"/>
    <s v="12:00"/>
    <s v="13:00"/>
    <d v="1899-12-30T01:00:00"/>
    <s v="12:00"/>
    <s v="13:00"/>
    <d v="1899-12-30T01:00:00"/>
    <s v="DCO"/>
    <s v="N/A"/>
  </r>
  <r>
    <n v="15883"/>
    <x v="122"/>
    <x v="24"/>
    <s v="LIFT IFTS 24-04 SPA"/>
    <s v="IFTS"/>
    <n v="60"/>
    <s v="ACS"/>
    <n v="17"/>
    <m/>
    <s v="X"/>
    <x v="1"/>
    <s v="NET"/>
    <s v="DCA"/>
    <m/>
    <n v="15882"/>
    <s v="NET DCA01"/>
    <d v="1899-12-30T12:00:00"/>
    <d v="1899-12-30T13:00:00"/>
    <d v="1899-12-30T01:00:00"/>
    <d v="1899-12-30T12:00:00"/>
    <d v="1899-12-30T13:00:00"/>
    <d v="1899-12-30T01:00:00"/>
    <s v="DCO"/>
    <s v="N/A"/>
  </r>
  <r>
    <n v="15884"/>
    <x v="122"/>
    <x v="24"/>
    <s v="LIFT IFTS 25-02 CAN"/>
    <s v="IFTS"/>
    <n v="74"/>
    <s v="ACS"/>
    <n v="9"/>
    <m/>
    <s v="X"/>
    <x v="6"/>
    <s v="STDA"/>
    <s v="DECI_STD"/>
    <m/>
    <m/>
    <s v="PT IF02"/>
    <s v="12:00"/>
    <s v="13:00"/>
    <d v="1899-12-30T01:00:00"/>
    <s v="12:00"/>
    <s v="13:00"/>
    <d v="1899-12-30T01:00:00"/>
    <s v="DCO"/>
    <s v="N/A"/>
  </r>
  <r>
    <n v="15885"/>
    <x v="122"/>
    <x v="24"/>
    <s v="LIFT IFTS 25-01 HUN"/>
    <s v="IFTS"/>
    <n v="70"/>
    <s v="ACS"/>
    <n v="10"/>
    <m/>
    <s v="X"/>
    <x v="5"/>
    <s v="NET"/>
    <s v="DECI_STD"/>
    <m/>
    <n v="15886"/>
    <s v="FMSC BFM01"/>
    <s v="13:30"/>
    <s v="14:30"/>
    <d v="1899-12-30T01:00:00"/>
    <s v="13:30"/>
    <s v="14:30"/>
    <d v="1899-12-30T01:00:00"/>
    <s v="DCO"/>
    <s v="N/A"/>
  </r>
  <r>
    <n v="15886"/>
    <x v="122"/>
    <x v="24"/>
    <s v="LIFT IFTS 24-04 CAN"/>
    <s v="IFTS"/>
    <n v="52"/>
    <s v="ACS"/>
    <n v="5"/>
    <m/>
    <s v="X"/>
    <x v="0"/>
    <s v="NET"/>
    <s v="DECI_STD"/>
    <m/>
    <n v="15887"/>
    <s v="FMSC HACM01"/>
    <s v="13:30"/>
    <s v="14:30"/>
    <d v="1899-12-30T01:00:00"/>
    <s v="13:30"/>
    <s v="14:30"/>
    <d v="1899-12-30T01:00:00"/>
    <s v="DCO"/>
    <s v="N/A"/>
  </r>
  <r>
    <n v="15887"/>
    <x v="122"/>
    <x v="24"/>
    <s v="LIFT IFTS QATAR 25-01"/>
    <s v="QATAR"/>
    <n v="66"/>
    <s v="ACS"/>
    <n v="2"/>
    <m/>
    <s v="X"/>
    <x v="6"/>
    <s v="STDA"/>
    <s v="DECI_STD"/>
    <m/>
    <m/>
    <s v="PT EMR02"/>
    <s v="13:30"/>
    <s v="14:30"/>
    <d v="1899-12-30T01:00:00"/>
    <s v="13:30"/>
    <s v="14:30"/>
    <d v="1899-12-30T01:00:00"/>
    <s v="DCO"/>
    <s v="N/A"/>
  </r>
  <r>
    <n v="15888"/>
    <x v="122"/>
    <x v="24"/>
    <s v="IFTS LIFT 24-01 QATAR"/>
    <s v="QATAR"/>
    <n v="40"/>
    <s v="IFTS"/>
    <n v="9"/>
    <s v="X"/>
    <m/>
    <x v="3"/>
    <s v="STDA"/>
    <s v="DECI_STD"/>
    <m/>
    <m/>
    <s v="PT EMR02"/>
    <s v="13:30"/>
    <s v="14:30"/>
    <d v="1899-12-30T01:00:00"/>
    <s v="13:30"/>
    <s v="14:30"/>
    <d v="1899-12-30T01:00:00"/>
    <s v="DCO"/>
    <s v="N/A"/>
  </r>
  <r>
    <n v="15889"/>
    <x v="122"/>
    <x v="24"/>
    <s v="LIFT IFTS 25-02 CAN"/>
    <s v="IFTS"/>
    <n v="72"/>
    <s v="ACS"/>
    <n v="25"/>
    <m/>
    <s v="X"/>
    <x v="2"/>
    <s v="STDA"/>
    <s v="DECI_STD"/>
    <m/>
    <m/>
    <s v="PT IF02"/>
    <s v="13:30"/>
    <s v="14:30"/>
    <d v="1899-12-30T01:00:00"/>
    <s v="13:30"/>
    <s v="14:30"/>
    <d v="1899-12-30T01:00:00"/>
    <s v="DCO"/>
    <s v="N/A"/>
  </r>
  <r>
    <n v="15890"/>
    <x v="123"/>
    <x v="24"/>
    <s v="LIFT IFTS 24-04 SPA"/>
    <s v="IFTS"/>
    <n v="59"/>
    <s v="ACS"/>
    <n v="9"/>
    <m/>
    <s v="X"/>
    <x v="5"/>
    <s v="NET"/>
    <s v="DCA"/>
    <m/>
    <n v="15891"/>
    <s v="NET DCA02"/>
    <s v="06:00"/>
    <s v="07:00"/>
    <d v="1899-12-30T01:00:00"/>
    <d v="1899-12-30T06:00:00"/>
    <d v="1899-12-30T07:00:00"/>
    <d v="1899-12-30T01:00:00"/>
    <s v="DCO"/>
    <s v="N/A"/>
  </r>
  <r>
    <n v="15891"/>
    <x v="123"/>
    <x v="24"/>
    <s v="LIFT IFTS 24-04 SPA"/>
    <s v="IFTS"/>
    <n v="61"/>
    <s v="ACS"/>
    <n v="13"/>
    <m/>
    <s v="X"/>
    <x v="4"/>
    <s v="NET"/>
    <s v="DCA"/>
    <m/>
    <n v="15890"/>
    <s v="NET DCA02"/>
    <d v="1899-12-30T06:00:00"/>
    <d v="1899-12-30T07:00:00"/>
    <d v="1899-12-30T01:00:00"/>
    <d v="1899-12-30T06:00:00"/>
    <d v="1899-12-30T07:00:00"/>
    <d v="1899-12-30T01:00:00"/>
    <s v="DCO"/>
    <s v="N/A"/>
  </r>
  <r>
    <n v="15892"/>
    <x v="123"/>
    <x v="24"/>
    <s v="LIFT IFTS 24-04 SPA"/>
    <s v="IFTS"/>
    <n v="60"/>
    <s v="ACS"/>
    <n v="17"/>
    <m/>
    <s v="X"/>
    <x v="0"/>
    <s v="NET"/>
    <s v="DCA"/>
    <m/>
    <n v="15893"/>
    <s v="NET DCA02"/>
    <s v="06:00"/>
    <s v="07:00"/>
    <d v="1899-12-30T01:00:00"/>
    <s v="06:00"/>
    <s v="07:00"/>
    <d v="1899-12-30T01:00:00"/>
    <s v="DCO"/>
    <s v="N/A"/>
  </r>
  <r>
    <n v="15893"/>
    <x v="123"/>
    <x v="24"/>
    <s v="LIFT IFTS 24-04 SPA"/>
    <s v="IFTS"/>
    <n v="58"/>
    <s v="ACS"/>
    <n v="1"/>
    <m/>
    <s v="X"/>
    <x v="1"/>
    <s v="NET"/>
    <s v="DCA"/>
    <m/>
    <n v="15892"/>
    <s v="NET DCA02"/>
    <d v="1899-12-30T06:00:00"/>
    <d v="1899-12-30T07:00:00"/>
    <d v="1899-12-30T01:00:00"/>
    <s v="06:00"/>
    <s v="07:00"/>
    <d v="1899-12-30T01:00:00"/>
    <s v="DCO"/>
    <s v="N/A"/>
  </r>
  <r>
    <n v="15894"/>
    <x v="123"/>
    <x v="24"/>
    <s v="LIFT IFTS QATAR 25-01"/>
    <s v="QATAR"/>
    <n v="66"/>
    <s v="ACS"/>
    <n v="14"/>
    <m/>
    <s v="X"/>
    <x v="6"/>
    <s v="STDA"/>
    <s v="DECI_STD"/>
    <m/>
    <m/>
    <s v="PT EMR03"/>
    <s v="06:00"/>
    <s v="07:00"/>
    <d v="1899-12-30T01:00:00"/>
    <s v="06:00"/>
    <s v="07:00"/>
    <d v="1899-12-30T01:00:00"/>
    <s v="DCO"/>
    <s v="N/A"/>
  </r>
  <r>
    <n v="15895"/>
    <x v="123"/>
    <x v="24"/>
    <s v="IFTS LIFT 24-01 QATAR"/>
    <s v="QATAR"/>
    <n v="40"/>
    <s v="ACS"/>
    <n v="12"/>
    <s v="X"/>
    <m/>
    <x v="3"/>
    <s v="STDA"/>
    <s v="DECI_STD"/>
    <m/>
    <m/>
    <s v="PT EMR03"/>
    <s v="06:00"/>
    <s v="07:00"/>
    <d v="1899-12-30T01:00:00"/>
    <d v="1899-12-30T06:00:00"/>
    <d v="1899-12-30T07:00:00"/>
    <d v="1899-12-30T01:00:00"/>
    <s v="DCO"/>
    <s v="N/A"/>
  </r>
  <r>
    <n v="15896"/>
    <x v="123"/>
    <x v="24"/>
    <s v="LIFT IFTS 24-04 CAN"/>
    <s v="IFTS"/>
    <n v="52"/>
    <s v="ACS"/>
    <n v="32"/>
    <m/>
    <s v="X"/>
    <x v="5"/>
    <s v="NET"/>
    <s v="DECI_STD"/>
    <m/>
    <n v="15897"/>
    <s v="FMSC HACM02"/>
    <s v="07:30"/>
    <s v="08:30"/>
    <d v="1899-12-30T01:00:00"/>
    <d v="1899-12-30T07:30:00"/>
    <d v="1899-12-30T08:30:00"/>
    <d v="1899-12-30T01:00:00"/>
    <s v="DCO"/>
    <s v="N/A"/>
  </r>
  <r>
    <n v="15897"/>
    <x v="123"/>
    <x v="24"/>
    <s v="IFTS LIFT 24-03 QATAR"/>
    <s v="QATAR"/>
    <n v="58"/>
    <s v="IFTS"/>
    <n v="22"/>
    <s v="X"/>
    <m/>
    <x v="0"/>
    <s v="NET"/>
    <s v="DECI_STD_NVG"/>
    <m/>
    <n v="15898"/>
    <s v="NET BFFNVG01"/>
    <s v="07:30"/>
    <s v="08:30"/>
    <d v="1899-12-30T01:00:00"/>
    <s v="07:30"/>
    <d v="1899-12-30T08:25:00"/>
    <d v="1899-12-30T00:55:00"/>
    <s v="DCO"/>
    <s v="N/A"/>
  </r>
  <r>
    <n v="15898"/>
    <x v="123"/>
    <x v="24"/>
    <s v="LIFT IFTS QATAR 25-01"/>
    <s v="QATAR"/>
    <n v="63"/>
    <s v="ACS"/>
    <n v="2"/>
    <m/>
    <s v="X"/>
    <x v="6"/>
    <s v="STDA"/>
    <s v="DECI_STD"/>
    <m/>
    <m/>
    <s v="PT EMR03"/>
    <s v="07:30"/>
    <s v="08:30"/>
    <d v="1899-12-30T01:00:00"/>
    <s v="07:30"/>
    <s v="08:30"/>
    <d v="1899-12-30T01:00:00"/>
    <s v="DCO"/>
    <s v="N/A"/>
  </r>
  <r>
    <n v="15899"/>
    <x v="123"/>
    <x v="24"/>
    <s v="IFTS 25-01 QAT"/>
    <s v="QATAR"/>
    <n v="76"/>
    <s v="IFTS"/>
    <n v="9"/>
    <s v="X"/>
    <m/>
    <x v="3"/>
    <s v="STDA"/>
    <s v="DECI_STD"/>
    <m/>
    <m/>
    <s v="PT EMR03"/>
    <s v="07:30"/>
    <s v="08:30"/>
    <d v="1899-12-30T01:00:00"/>
    <s v="07:30"/>
    <s v="08:30"/>
    <d v="1899-12-30T01:00:00"/>
    <s v="DCO"/>
    <s v="N/A"/>
  </r>
  <r>
    <n v="15900"/>
    <x v="123"/>
    <x v="24"/>
    <s v="IP"/>
    <s v="ACS"/>
    <n v="23"/>
    <s v="IFTS"/>
    <n v="5"/>
    <m/>
    <s v="X"/>
    <x v="2"/>
    <s v="STDA"/>
    <s v="DECI_STD"/>
    <m/>
    <m/>
    <s v="RI SEM"/>
    <s v="07:30"/>
    <s v="08:30"/>
    <d v="1899-12-30T01:00:00"/>
    <s v="07:30"/>
    <s v="08:30"/>
    <d v="1899-12-30T01:00:00"/>
    <s v="DCO"/>
    <s v="N/A"/>
  </r>
  <r>
    <n v="15901"/>
    <x v="123"/>
    <x v="24"/>
    <s v="LIFT IFTS 24-05 AUT"/>
    <s v="IFTS"/>
    <n v="65"/>
    <s v="ACS"/>
    <n v="9"/>
    <m/>
    <s v="X"/>
    <x v="5"/>
    <s v="NET"/>
    <s v="DECI_STD"/>
    <m/>
    <n v="15902"/>
    <s v="FMSC OACM02"/>
    <s v="09:00"/>
    <s v="10:00"/>
    <d v="1899-12-30T01:00:00"/>
    <d v="1899-12-30T09:00:00"/>
    <d v="1899-12-30T10:00:00"/>
    <d v="1899-12-30T01:00:00"/>
    <s v="DCO"/>
    <s v="N/A"/>
  </r>
  <r>
    <n v="15902"/>
    <x v="123"/>
    <x v="24"/>
    <s v="LIFT IFTS 24-05 AUT"/>
    <s v="IFTS"/>
    <n v="64"/>
    <s v="ACS"/>
    <n v="13"/>
    <m/>
    <s v="X"/>
    <x v="0"/>
    <s v="NET"/>
    <s v="DECI_STD"/>
    <m/>
    <n v="15903"/>
    <s v="FMSC OACM02"/>
    <s v="09:00"/>
    <s v="10:00"/>
    <d v="1899-12-30T01:00:00"/>
    <s v="09:00"/>
    <s v="10:00"/>
    <d v="1899-12-30T01:00:00"/>
    <s v="DCO"/>
    <s v="N/A"/>
  </r>
  <r>
    <n v="15903"/>
    <x v="123"/>
    <x v="24"/>
    <s v="LIFT IFTS 25-02 UK"/>
    <s v="IFTS"/>
    <n v="81"/>
    <s v="ACS"/>
    <n v="1"/>
    <m/>
    <s v="X"/>
    <x v="6"/>
    <s v="STDA"/>
    <s v="DECI_STD"/>
    <m/>
    <m/>
    <s v="PT IF02"/>
    <s v="09:00"/>
    <s v="10:00"/>
    <d v="1899-12-30T01:00:00"/>
    <s v="09:00"/>
    <s v="10:00"/>
    <d v="1899-12-30T01:00:00"/>
    <s v="DCO"/>
    <s v="N/A"/>
  </r>
  <r>
    <n v="15904"/>
    <x v="123"/>
    <x v="24"/>
    <s v="LIFT IFTS 25-02 JPN"/>
    <s v="IFTS"/>
    <n v="77"/>
    <s v="ACS"/>
    <n v="12"/>
    <m/>
    <s v="X"/>
    <x v="3"/>
    <s v="STDA"/>
    <s v="DECI_SONIC"/>
    <m/>
    <m/>
    <s v="FMS CF02"/>
    <s v="09:00"/>
    <s v="10:00"/>
    <d v="1899-12-30T01:00:00"/>
    <d v="1899-12-30T09:00:00"/>
    <d v="1899-12-30T10:00:00"/>
    <d v="1899-12-30T01:00:00"/>
    <s v="DCO"/>
    <s v="N/A"/>
  </r>
  <r>
    <n v="15905"/>
    <x v="123"/>
    <x v="24"/>
    <s v="LIP 22-41"/>
    <s v="AMI"/>
    <n v="20"/>
    <s v="AMI"/>
    <n v="19"/>
    <m/>
    <s v="X"/>
    <x v="2"/>
    <s v="STDA"/>
    <s v="DECI_STD"/>
    <m/>
    <m/>
    <s v="RI SEM"/>
    <s v="09:30"/>
    <s v="10:30"/>
    <d v="1899-12-30T01:00:00"/>
    <m/>
    <m/>
    <s v=""/>
    <s v="CANC"/>
    <s v="CD4"/>
  </r>
  <r>
    <n v="15906"/>
    <x v="123"/>
    <x v="24"/>
    <s v="LIFT IFTS 24-04 JPN"/>
    <s v="IFTS"/>
    <n v="57"/>
    <s v="ACS"/>
    <n v="32"/>
    <m/>
    <s v="X"/>
    <x v="5"/>
    <s v="NET"/>
    <s v="DECI_STD"/>
    <m/>
    <n v="15907"/>
    <s v="FMSC OACM01"/>
    <s v="10:30"/>
    <s v="11:30"/>
    <d v="1899-12-30T01:00:00"/>
    <d v="1899-12-30T10:30:00"/>
    <d v="1899-12-30T11:25:00"/>
    <d v="1899-12-30T00:55:00"/>
    <s v="DCO"/>
    <s v="N/A"/>
  </r>
  <r>
    <n v="15907"/>
    <x v="123"/>
    <x v="24"/>
    <s v="LIFT IFTS 24-04 JPN"/>
    <s v="IFTS"/>
    <n v="55"/>
    <s v="IFTS"/>
    <n v="9"/>
    <m/>
    <s v="X"/>
    <x v="0"/>
    <s v="NET"/>
    <s v="DECI_STD"/>
    <m/>
    <s v="15844"/>
    <s v="FMSC OACM01"/>
    <s v="10:30"/>
    <s v="11:30"/>
    <d v="1899-12-30T01:00:00"/>
    <s v="10:30"/>
    <s v="11:30"/>
    <d v="1899-12-30T01:00:00"/>
    <s v="DCO"/>
    <s v="N/A"/>
  </r>
  <r>
    <n v="15908"/>
    <x v="123"/>
    <x v="24"/>
    <s v="LIFT IFTS 25-01 HUN"/>
    <s v="IFTS"/>
    <n v="71"/>
    <s v="ACS"/>
    <n v="5"/>
    <m/>
    <s v="X"/>
    <x v="6"/>
    <s v="STDA"/>
    <s v="AAR"/>
    <m/>
    <m/>
    <s v="FMS AAR01"/>
    <s v="10:30"/>
    <s v="11:30"/>
    <d v="1899-12-30T01:00:00"/>
    <s v="10:30"/>
    <s v="11:30"/>
    <d v="1899-12-30T01:00:00"/>
    <s v="DCO"/>
    <s v="N/A"/>
  </r>
  <r>
    <n v="15909"/>
    <x v="123"/>
    <x v="24"/>
    <s v="LIFT IFTS 25-02 JPN"/>
    <s v="IFTS"/>
    <n v="79"/>
    <s v="ACS"/>
    <n v="10"/>
    <m/>
    <s v="X"/>
    <x v="3"/>
    <s v="STDA"/>
    <s v="DECI_SONIC"/>
    <m/>
    <m/>
    <s v="FMS CF02"/>
    <s v="10:30"/>
    <s v="11:30"/>
    <d v="1899-12-30T01:00:00"/>
    <d v="1899-12-30T10:30:00"/>
    <d v="1899-12-30T11:30:00"/>
    <d v="1899-12-30T01:00:00"/>
    <s v="DCO"/>
    <s v="N/A"/>
  </r>
  <r>
    <n v="15910"/>
    <x v="123"/>
    <x v="24"/>
    <s v="LIP IFTS 23-03"/>
    <s v="ACS"/>
    <n v="31"/>
    <s v="ACS"/>
    <n v="4"/>
    <m/>
    <s v="X"/>
    <x v="2"/>
    <s v="STDA"/>
    <s v="DECI_STD"/>
    <m/>
    <m/>
    <s v="RI SEM"/>
    <s v="10:30"/>
    <s v="11:30"/>
    <d v="1899-12-30T01:00:00"/>
    <m/>
    <m/>
    <s v=""/>
    <s v="CANC"/>
    <s v="CD4"/>
  </r>
  <r>
    <n v="15911"/>
    <x v="123"/>
    <x v="24"/>
    <s v="LIFT IFTS 24-04 CAN"/>
    <s v="IFTS"/>
    <n v="53"/>
    <s v="ACS"/>
    <n v="12"/>
    <m/>
    <s v="X"/>
    <x v="5"/>
    <s v="NET"/>
    <s v="DECI_STD"/>
    <m/>
    <s v="15849"/>
    <s v="FMSC HACM02"/>
    <s v="12:00"/>
    <s v="13:00"/>
    <d v="1899-12-30T01:00:00"/>
    <d v="1899-12-30T12:00:00"/>
    <d v="1899-12-30T12:50:00"/>
    <d v="1899-12-30T00:50:00"/>
    <s v="DCO"/>
    <s v="N/A"/>
  </r>
  <r>
    <n v="15912"/>
    <x v="123"/>
    <x v="24"/>
    <s v="IFTS LIFT 24-03 QATAR"/>
    <s v="QATAR"/>
    <n v="58"/>
    <s v="ACS"/>
    <n v="17"/>
    <s v="X"/>
    <m/>
    <x v="0"/>
    <s v="STDA"/>
    <s v="DECI_STD_NVG"/>
    <m/>
    <m/>
    <s v="FMS R2RNVG01"/>
    <s v="12:00"/>
    <s v="13:00"/>
    <d v="1899-12-30T01:00:00"/>
    <s v="12:00"/>
    <s v="13:00"/>
    <d v="1899-12-30T01:00:00"/>
    <s v="DCO"/>
    <s v="N/A"/>
  </r>
  <r>
    <n v="15913"/>
    <x v="123"/>
    <x v="24"/>
    <s v="LIFT 24-44 ITA"/>
    <s v="AMI"/>
    <n v="73"/>
    <s v="IFTS"/>
    <n v="23"/>
    <s v="X"/>
    <m/>
    <x v="1"/>
    <s v="NET"/>
    <s v="DCA"/>
    <m/>
    <n v="15914"/>
    <s v="SD QRA02"/>
    <s v="12:00"/>
    <s v="13:00"/>
    <d v="1899-12-30T01:00:00"/>
    <s v="12:00"/>
    <s v="13:00"/>
    <d v="1899-12-30T01:00:00"/>
    <s v="DCO"/>
    <s v="N/A"/>
  </r>
  <r>
    <n v="15914"/>
    <x v="123"/>
    <x v="24"/>
    <s v="LIFT 24-44 ITA"/>
    <s v="AMI"/>
    <n v="71"/>
    <s v="ACS"/>
    <n v="1"/>
    <s v="X"/>
    <m/>
    <x v="6"/>
    <s v="NET"/>
    <s v="DCA"/>
    <m/>
    <n v="15913"/>
    <s v="SD QRA02"/>
    <d v="1899-12-30T12:00:00"/>
    <d v="1899-12-30T13:00:00"/>
    <d v="1899-12-30T01:00:00"/>
    <d v="1899-12-30T12:00:00"/>
    <d v="1899-12-30T13:00:00"/>
    <d v="1899-12-30T01:00:00"/>
    <s v="DCO"/>
    <s v="N/A"/>
  </r>
  <r>
    <n v="15915"/>
    <x v="123"/>
    <x v="24"/>
    <s v="IFTS 25-01 QAT"/>
    <s v="QATAR"/>
    <n v="77"/>
    <s v="ACS"/>
    <n v="13"/>
    <s v="X"/>
    <m/>
    <x v="3"/>
    <s v="STDA"/>
    <s v="DECI_STD"/>
    <m/>
    <m/>
    <s v="PT EMR03"/>
    <s v="12:00"/>
    <s v="13:00"/>
    <d v="1899-12-30T01:00:00"/>
    <d v="1899-12-30T12:00:00"/>
    <d v="1899-12-30T13:00:00"/>
    <d v="1899-12-30T01:00:00"/>
    <s v="DCO"/>
    <s v="N/A"/>
  </r>
  <r>
    <n v="15916"/>
    <x v="123"/>
    <x v="24"/>
    <s v="LIFT IFTS 24-04 CAN"/>
    <s v="IFTS"/>
    <n v="51"/>
    <s v="ACS"/>
    <n v="5"/>
    <m/>
    <s v="X"/>
    <x v="5"/>
    <s v="NET"/>
    <s v="DECI_STD"/>
    <m/>
    <n v="15917"/>
    <s v="FMSC HACM01"/>
    <s v="13:30"/>
    <s v="14:30"/>
    <d v="1899-12-30T01:00:00"/>
    <d v="1899-12-30T13:30:00"/>
    <d v="1899-12-30T14:30:00"/>
    <d v="1899-12-30T01:00:00"/>
    <s v="DCO"/>
    <s v="N/A"/>
  </r>
  <r>
    <n v="15917"/>
    <x v="123"/>
    <x v="24"/>
    <s v="LIFT IFTS 25-01 HUN"/>
    <s v="IFTS"/>
    <n v="70"/>
    <s v="ACS"/>
    <n v="10"/>
    <m/>
    <s v="X"/>
    <x v="0"/>
    <s v="NET"/>
    <s v="DECI_STD"/>
    <m/>
    <n v="15918"/>
    <s v="FMSC BFM02"/>
    <s v="13:30"/>
    <s v="14:30"/>
    <d v="1899-12-30T01:00:00"/>
    <d v="1899-12-30T13:30:00"/>
    <d v="1899-12-30T14:30:00"/>
    <d v="1899-12-30T01:00:00"/>
    <s v="DCO"/>
    <s v="N/A"/>
  </r>
  <r>
    <n v="15918"/>
    <x v="123"/>
    <x v="24"/>
    <s v="LIFT IFTS 25-02 SGP"/>
    <s v="IFTS"/>
    <n v="82"/>
    <s v="ACS"/>
    <n v="2"/>
    <m/>
    <s v="X"/>
    <x v="6"/>
    <s v="STDA"/>
    <s v="DECI_STD"/>
    <m/>
    <m/>
    <s v="FMS CF01"/>
    <s v="13:30"/>
    <s v="14:30"/>
    <d v="1899-12-30T01:00:00"/>
    <d v="1899-12-30T13:30:00"/>
    <d v="1899-12-30T14:30:00"/>
    <d v="1899-12-30T01:00:00"/>
    <s v="DCO"/>
    <s v="N/A"/>
  </r>
  <r>
    <n v="15919"/>
    <x v="123"/>
    <x v="24"/>
    <s v="LIFT IFTS 25-02 SGP"/>
    <s v="IFTS"/>
    <n v="83"/>
    <s v="IFTS"/>
    <n v="22"/>
    <m/>
    <s v="X"/>
    <x v="3"/>
    <s v="STDA"/>
    <s v="DECI_STD"/>
    <m/>
    <m/>
    <s v="FMS CF01"/>
    <s v="13:30"/>
    <s v="14:30"/>
    <d v="1899-12-30T01:00:00"/>
    <d v="1899-12-30T13:30:00"/>
    <d v="1899-12-30T14:40:00"/>
    <d v="1899-12-30T01:10:00"/>
    <s v="DCO"/>
    <s v="N/A"/>
  </r>
  <r>
    <n v="15920"/>
    <x v="123"/>
    <x v="24"/>
    <s v="IP"/>
    <s v="AMI"/>
    <n v="26"/>
    <s v="AMI"/>
    <n v="7"/>
    <m/>
    <s v="X"/>
    <x v="2"/>
    <s v="STDA"/>
    <s v="DECI_STD"/>
    <m/>
    <m/>
    <s v="RI SEM"/>
    <s v="13:40"/>
    <s v="14:40"/>
    <d v="1899-12-30T01:00:00"/>
    <d v="1899-12-30T13:30:00"/>
    <d v="1899-12-30T14:40:00"/>
    <d v="1899-12-30T01:10:00"/>
    <s v="DCO"/>
    <s v="N/A"/>
  </r>
  <r>
    <n v="15921"/>
    <x v="124"/>
    <x v="24"/>
    <s v="LIFT IFTS 24-04 HUN"/>
    <s v="IFTS"/>
    <n v="63"/>
    <s v="IFTS"/>
    <n v="9"/>
    <m/>
    <s v="X"/>
    <x v="5"/>
    <s v="NET"/>
    <s v="DCA"/>
    <m/>
    <n v="15922"/>
    <s v="NET ADCA01"/>
    <s v="06:00"/>
    <s v="07:00"/>
    <d v="1899-12-30T01:00:00"/>
    <d v="1899-12-30T06:00:00"/>
    <d v="1899-12-30T07:00:00"/>
    <d v="1899-12-30T01:00:00"/>
    <s v="DCO"/>
    <s v="N/A"/>
  </r>
  <r>
    <n v="15922"/>
    <x v="124"/>
    <x v="24"/>
    <s v="LIFT IFTS 24-04 HUN"/>
    <s v="IFTS"/>
    <n v="62"/>
    <s v="ACS"/>
    <n v="14"/>
    <m/>
    <s v="X"/>
    <x v="4"/>
    <s v="NET"/>
    <s v="DCA"/>
    <m/>
    <n v="15921"/>
    <s v="NET ADCA01"/>
    <s v="06:00"/>
    <s v="07:00"/>
    <d v="1899-12-30T01:00:00"/>
    <d v="1899-12-30T06:00:00"/>
    <d v="1899-12-30T07:00:00"/>
    <d v="1899-12-30T01:00:00"/>
    <s v="DCO"/>
    <s v="N/A"/>
  </r>
  <r>
    <n v="15923"/>
    <x v="124"/>
    <x v="24"/>
    <s v="IFTS LIFT 24-03 QATAR"/>
    <s v="QATAR"/>
    <n v="58"/>
    <s v="ACS"/>
    <n v="17"/>
    <s v="X"/>
    <m/>
    <x v="0"/>
    <s v="STDA"/>
    <s v="DECI_STD_NVG"/>
    <m/>
    <m/>
    <s v="FMS R2RNVG02"/>
    <s v="06:00"/>
    <s v="07:00"/>
    <d v="1899-12-30T01:00:00"/>
    <s v="06:00"/>
    <s v="07:00"/>
    <d v="1899-12-30T01:00:00"/>
    <s v="DCO"/>
    <s v="N/A"/>
  </r>
  <r>
    <n v="15924"/>
    <x v="124"/>
    <x v="24"/>
    <s v="LIFT IFTS 25-02 UK"/>
    <s v="IFTS"/>
    <n v="80"/>
    <s v="ACS"/>
    <n v="1"/>
    <m/>
    <s v="X"/>
    <x v="1"/>
    <s v="STDA"/>
    <s v="DECI_SONIC"/>
    <m/>
    <m/>
    <s v="FMS CF02"/>
    <s v="06:00"/>
    <s v="07:00"/>
    <d v="1899-12-30T01:00:00"/>
    <s v="06:00"/>
    <s v="07:00"/>
    <d v="1899-12-30T01:00:00"/>
    <s v="DCO"/>
    <s v="N/A"/>
  </r>
  <r>
    <n v="15925"/>
    <x v="124"/>
    <x v="24"/>
    <s v="LIFT 25-41"/>
    <s v="AMI"/>
    <n v="82"/>
    <s v="ACS"/>
    <n v="13"/>
    <s v="X"/>
    <m/>
    <x v="6"/>
    <s v="STDA"/>
    <s v="DECI_STD"/>
    <m/>
    <m/>
    <s v="SD EMRSP01"/>
    <s v="06:00"/>
    <s v="07:00"/>
    <d v="1899-12-30T01:00:00"/>
    <s v="06:00"/>
    <s v="07:00"/>
    <d v="1899-12-30T01:00:00"/>
    <s v="DCO"/>
    <s v="N/A"/>
  </r>
  <r>
    <n v="15926"/>
    <x v="124"/>
    <x v="24"/>
    <s v="LIFT IFTS QATAR 25-01"/>
    <s v="QATAR"/>
    <n v="63"/>
    <s v="IFTS"/>
    <n v="23"/>
    <m/>
    <s v="X"/>
    <x v="3"/>
    <s v="STDA"/>
    <s v="DECI_STD"/>
    <m/>
    <m/>
    <s v="PT EMR04"/>
    <s v="06:00"/>
    <s v="07:00"/>
    <d v="1899-12-30T01:00:00"/>
    <d v="1899-12-30T06:00:00"/>
    <d v="1899-12-30T07:00:00"/>
    <d v="1899-12-30T01:00:00"/>
    <s v="DCO"/>
    <s v="N/A"/>
  </r>
  <r>
    <n v="15927"/>
    <x v="124"/>
    <x v="24"/>
    <s v="LIFT IFTS 24-04 JPN"/>
    <s v="IFTS"/>
    <n v="55"/>
    <s v="ACS"/>
    <n v="32"/>
    <m/>
    <s v="X"/>
    <x v="5"/>
    <s v="NET"/>
    <s v="DECI_STD"/>
    <m/>
    <n v="15928"/>
    <s v="FMSC OACM02"/>
    <s v="07:30"/>
    <s v="08:30"/>
    <d v="1899-12-30T01:00:00"/>
    <d v="1899-12-30T07:30:00"/>
    <d v="1899-12-30T08:25:00"/>
    <d v="1899-12-30T00:55:00"/>
    <s v="DCO"/>
    <s v="N/A"/>
  </r>
  <r>
    <n v="15928"/>
    <x v="124"/>
    <x v="24"/>
    <s v="LIFT IFTS 24-04 JPN"/>
    <s v="IFTS"/>
    <n v="57"/>
    <s v="ACS"/>
    <n v="2"/>
    <m/>
    <s v="X"/>
    <x v="0"/>
    <s v="NET"/>
    <s v="DECI_STD"/>
    <m/>
    <n v="15929"/>
    <s v="FMSC OACM02"/>
    <s v="07:30"/>
    <s v="08:30"/>
    <d v="1899-12-30T01:00:00"/>
    <s v="07:30"/>
    <s v="08:30"/>
    <d v="1899-12-30T01:00:00"/>
    <s v="DCO"/>
    <s v="N/A"/>
  </r>
  <r>
    <n v="15929"/>
    <x v="124"/>
    <x v="24"/>
    <s v="LIFT IFTS 24-05 GER"/>
    <s v="IFTS"/>
    <n v="66"/>
    <s v="ACS"/>
    <n v="25"/>
    <m/>
    <s v="X"/>
    <x v="6"/>
    <s v="STDA"/>
    <s v="BRV_R2R_STD"/>
    <m/>
    <m/>
    <s v="PT R2R01"/>
    <s v="07:30"/>
    <s v="08:30"/>
    <d v="1899-12-30T01:00:00"/>
    <s v="07:30"/>
    <s v="08:30"/>
    <d v="1899-12-30T01:00:00"/>
    <s v="DCO"/>
    <s v="N/A"/>
  </r>
  <r>
    <n v="15930"/>
    <x v="124"/>
    <x v="24"/>
    <s v="IFTS 25-01 QAT"/>
    <s v="QATAR"/>
    <n v="77"/>
    <s v="ACS"/>
    <n v="4"/>
    <s v="X"/>
    <m/>
    <x v="3"/>
    <s v="STDA"/>
    <s v="DECI_STD"/>
    <m/>
    <m/>
    <s v="PT EMR04"/>
    <s v="07:30"/>
    <s v="08:30"/>
    <d v="1899-12-30T01:00:00"/>
    <d v="1899-12-30T07:20:00"/>
    <d v="1899-12-30T08:30:00"/>
    <d v="1899-12-30T01:10:00"/>
    <s v="DCO"/>
    <s v="N/A"/>
  </r>
  <r>
    <n v="15931"/>
    <x v="124"/>
    <x v="24"/>
    <s v="LIFT IFTS 24-04 SPA"/>
    <s v="IFTS"/>
    <n v="60"/>
    <s v="IFTS"/>
    <n v="9"/>
    <m/>
    <s v="X"/>
    <x v="5"/>
    <s v="NET"/>
    <s v="DCA"/>
    <m/>
    <n v="15932"/>
    <s v="NET ADCA01"/>
    <s v="09:00"/>
    <s v="10:00"/>
    <d v="1899-12-30T01:00:00"/>
    <d v="1899-12-30T09:00:00"/>
    <d v="1899-12-30T10:00:00"/>
    <d v="1899-12-30T01:00:00"/>
    <s v="DCO"/>
    <s v="N/A"/>
  </r>
  <r>
    <n v="15932"/>
    <x v="124"/>
    <x v="24"/>
    <s v="LIFT IFTS 24-04 SPA"/>
    <s v="IFTS"/>
    <n v="58"/>
    <s v="ACS"/>
    <n v="13"/>
    <m/>
    <s v="X"/>
    <x v="4"/>
    <s v="NET"/>
    <s v="DCA"/>
    <m/>
    <n v="15931"/>
    <s v="NET ADCA01"/>
    <s v="09:00"/>
    <s v="10:00"/>
    <d v="1899-12-30T01:00:00"/>
    <d v="1899-12-30T09:00:00"/>
    <d v="1899-12-30T10:00:00"/>
    <d v="1899-12-30T01:00:00"/>
    <s v="DCO"/>
    <s v="N/A"/>
  </r>
  <r>
    <n v="15933"/>
    <x v="124"/>
    <x v="24"/>
    <s v="LIFT IFTS 24-04 CAN"/>
    <s v="IFTS"/>
    <n v="54"/>
    <s v="ACS"/>
    <n v="9"/>
    <m/>
    <s v="X"/>
    <x v="0"/>
    <s v="NET"/>
    <s v="DECI_STD"/>
    <m/>
    <n v="15934"/>
    <s v="FMSC HACM02"/>
    <s v="09:00"/>
    <s v="10:00"/>
    <d v="1899-12-30T01:00:00"/>
    <s v="09:00"/>
    <s v="10:00"/>
    <d v="1899-12-30T01:00:00"/>
    <s v="DCO"/>
    <s v="N/A"/>
  </r>
  <r>
    <n v="15934"/>
    <x v="124"/>
    <x v="24"/>
    <s v="LIFT IFTS 24-05 GER"/>
    <s v="IFTS"/>
    <n v="67"/>
    <s v="ACS"/>
    <n v="16"/>
    <m/>
    <s v="X"/>
    <x v="6"/>
    <s v="STDA"/>
    <s v="BRV_R2R_STD"/>
    <m/>
    <m/>
    <s v="PT R2R01"/>
    <s v="09:00"/>
    <s v="10:00"/>
    <d v="1899-12-30T01:00:00"/>
    <s v="09:00"/>
    <s v="10:00"/>
    <d v="1899-12-30T01:00:00"/>
    <s v="DCO"/>
    <s v="N/A"/>
  </r>
  <r>
    <n v="15935"/>
    <x v="124"/>
    <x v="24"/>
    <s v="IFTS 25-01 QAT"/>
    <s v="QATAR"/>
    <n v="76"/>
    <s v="IFTS"/>
    <n v="23"/>
    <s v="X"/>
    <m/>
    <x v="3"/>
    <s v="STDA"/>
    <s v="DECI_STD"/>
    <m/>
    <m/>
    <s v="PT EMR04"/>
    <s v="09:00"/>
    <s v="10:00"/>
    <d v="1899-12-30T01:00:00"/>
    <d v="1899-12-30T09:00:00"/>
    <d v="1899-12-30T10:00:00"/>
    <d v="1899-12-30T01:00:00"/>
    <s v="DCO"/>
    <s v="N/A"/>
  </r>
  <r>
    <n v="15936"/>
    <x v="124"/>
    <x v="24"/>
    <s v="LIFT IFTS 24-04 HUN"/>
    <s v="IFTS"/>
    <n v="62"/>
    <s v="ACS"/>
    <n v="23"/>
    <m/>
    <s v="X"/>
    <x v="5"/>
    <s v="NET"/>
    <s v="DCA"/>
    <m/>
    <n v="15937"/>
    <s v="NET ADCA02"/>
    <s v="10:30"/>
    <s v="11:30"/>
    <d v="1899-12-30T01:00:00"/>
    <s v="10:30"/>
    <s v="11:30"/>
    <d v="1899-12-30T01:00:00"/>
    <s v="DCO"/>
    <s v="N/A"/>
  </r>
  <r>
    <n v="15937"/>
    <x v="124"/>
    <x v="24"/>
    <s v="LIFT IFTS 24-04 HUN"/>
    <s v="IFTS"/>
    <n v="63"/>
    <s v="IFTS"/>
    <n v="22"/>
    <m/>
    <s v="X"/>
    <x v="4"/>
    <s v="NET"/>
    <s v="DCA"/>
    <m/>
    <n v="15936"/>
    <s v="NET ADCA02"/>
    <s v="10:30"/>
    <s v="11:30"/>
    <d v="1899-12-30T01:00:00"/>
    <s v="10:30"/>
    <s v="11:30"/>
    <d v="1899-12-30T01:00:00"/>
    <s v="DCO"/>
    <s v="N/A"/>
  </r>
  <r>
    <n v="15938"/>
    <x v="124"/>
    <x v="24"/>
    <s v="LIFT IFTS 24-04 CAN"/>
    <s v="IFTS"/>
    <n v="51"/>
    <s v="ACS"/>
    <n v="2"/>
    <m/>
    <s v="X"/>
    <x v="0"/>
    <s v="NET"/>
    <s v="DECI_STD"/>
    <m/>
    <n v="15939"/>
    <s v="FMSC HACM02"/>
    <s v="10:30"/>
    <s v="11:30"/>
    <d v="1899-12-30T01:00:00"/>
    <s v="10:30"/>
    <s v="11:30"/>
    <d v="1899-12-30T01:00:00"/>
    <s v="DCO"/>
    <s v="N/A"/>
  </r>
  <r>
    <n v="15939"/>
    <x v="124"/>
    <x v="24"/>
    <s v="IFTS LIFT 24-01 QATAR"/>
    <s v="QATAR"/>
    <n v="40"/>
    <s v="ACS"/>
    <n v="10"/>
    <s v="X"/>
    <m/>
    <x v="6"/>
    <s v="STDA"/>
    <s v="DECI_STD"/>
    <m/>
    <m/>
    <s v="PT EMR04"/>
    <s v="10:30"/>
    <s v="11:30"/>
    <d v="1899-12-30T01:00:00"/>
    <d v="1899-12-30T10:30:00"/>
    <d v="1899-12-30T11:30:00"/>
    <d v="1899-12-30T01:00:00"/>
    <s v="DCO"/>
    <s v="N/A"/>
  </r>
  <r>
    <n v="15940"/>
    <x v="124"/>
    <x v="24"/>
    <s v="LIFT IFTS QATAR 25-01"/>
    <s v="QATAR"/>
    <n v="66"/>
    <s v="ACS"/>
    <n v="5"/>
    <m/>
    <s v="X"/>
    <x v="3"/>
    <s v="STDA"/>
    <s v="DECI_STD"/>
    <m/>
    <m/>
    <s v="PT EMR04"/>
    <s v="10:30"/>
    <s v="11:30"/>
    <d v="1899-12-30T01:00:00"/>
    <d v="1899-12-30T10:30:00"/>
    <d v="1899-12-30T11:30:00"/>
    <d v="1899-12-30T01:00:00"/>
    <s v="DCO"/>
    <s v="N/A"/>
  </r>
  <r>
    <n v="15941"/>
    <x v="124"/>
    <x v="24"/>
    <s v="LIFT 24-44 ITA"/>
    <s v="AMI"/>
    <n v="71"/>
    <s v="ACS"/>
    <n v="1"/>
    <s v="X"/>
    <m/>
    <x v="5"/>
    <s v="NET"/>
    <s v="DCA"/>
    <m/>
    <n v="15942"/>
    <s v="SD SMI01"/>
    <s v="12:00"/>
    <s v="13:00"/>
    <d v="1899-12-30T01:00:00"/>
    <d v="1899-12-30T12:00:00"/>
    <d v="1899-12-30T13:00:00"/>
    <d v="1899-12-30T01:00:00"/>
    <s v="DCO"/>
    <s v="N/A"/>
  </r>
  <r>
    <n v="15942"/>
    <x v="124"/>
    <x v="24"/>
    <s v="LIFT 24-44 ITA"/>
    <s v="AMI"/>
    <n v="73"/>
    <s v="ACS"/>
    <n v="30"/>
    <s v="X"/>
    <m/>
    <x v="4"/>
    <s v="NET"/>
    <s v="DCA"/>
    <m/>
    <n v="15941"/>
    <s v="SD SMI01"/>
    <s v="12:00"/>
    <s v="13:00"/>
    <d v="1899-12-30T01:00:00"/>
    <d v="1899-12-30T12:00:00"/>
    <d v="1899-12-30T13:00:00"/>
    <d v="1899-12-30T01:00:00"/>
    <s v="DCO"/>
    <s v="N/A"/>
  </r>
  <r>
    <n v="15943"/>
    <x v="124"/>
    <x v="24"/>
    <s v="LIFT IFTS 25-01 HUN"/>
    <s v="IFTS"/>
    <n v="70"/>
    <s v="ACS"/>
    <n v="7"/>
    <m/>
    <s v="X"/>
    <x v="0"/>
    <s v="NET"/>
    <s v="DECI_STD"/>
    <m/>
    <n v="15944"/>
    <s v="FMSC OBFM01"/>
    <s v="12:00"/>
    <s v="13:00"/>
    <d v="1899-12-30T01:00:00"/>
    <s v="12:00"/>
    <s v="13:00"/>
    <d v="1899-12-30T01:00:00"/>
    <s v="DCO"/>
    <s v="N/A"/>
  </r>
  <r>
    <n v="15944"/>
    <x v="124"/>
    <x v="24"/>
    <s v="LIFT IFTS 25-02 CAN"/>
    <s v="IFTS"/>
    <n v="73"/>
    <s v="ACS"/>
    <n v="13"/>
    <m/>
    <s v="X"/>
    <x v="6"/>
    <s v="STDA"/>
    <s v="DECI_STD"/>
    <m/>
    <m/>
    <s v="PT EMR01"/>
    <s v="12:00"/>
    <s v="13:00"/>
    <d v="1899-12-30T01:00:00"/>
    <s v="12:00"/>
    <s v="13:00"/>
    <d v="1899-12-30T01:00:00"/>
    <s v="DCO"/>
    <s v="N/A"/>
  </r>
  <r>
    <n v="15945"/>
    <x v="124"/>
    <x v="24"/>
    <s v="LIFT IFTS 25-02 CAN"/>
    <s v="IFTS"/>
    <n v="75"/>
    <s v="ACS"/>
    <n v="14"/>
    <m/>
    <s v="X"/>
    <x v="3"/>
    <s v="STDA"/>
    <s v="DECI_STD"/>
    <m/>
    <m/>
    <s v="PT EMR01"/>
    <s v="12:00"/>
    <s v="13:00"/>
    <d v="1899-12-30T01:00:00"/>
    <d v="1899-12-30T12:00:00"/>
    <d v="1899-12-30T13:00:00"/>
    <d v="1899-12-30T01:00:00"/>
    <s v="DCO"/>
    <s v="N/A"/>
  </r>
  <r>
    <n v="15946"/>
    <x v="124"/>
    <x v="24"/>
    <s v="LIFT IFTS 24-04 SPA"/>
    <s v="IFTS"/>
    <n v="59"/>
    <s v="ACS"/>
    <n v="32"/>
    <m/>
    <s v="X"/>
    <x v="5"/>
    <s v="NET"/>
    <s v="DCA"/>
    <m/>
    <n v="15947"/>
    <s v="NET ADCA01"/>
    <s v="13:30"/>
    <s v="14:30"/>
    <d v="1899-12-30T01:00:00"/>
    <s v="13:30"/>
    <s v="14:30"/>
    <d v="1899-12-30T01:00:00"/>
    <s v="DCO"/>
    <s v="N/A"/>
  </r>
  <r>
    <n v="15947"/>
    <x v="124"/>
    <x v="24"/>
    <s v="LIFT IFTS 24-04 SPA"/>
    <s v="IFTS"/>
    <n v="61"/>
    <s v="IFTS"/>
    <n v="22"/>
    <m/>
    <s v="X"/>
    <x v="4"/>
    <s v="NET"/>
    <s v="DCA"/>
    <m/>
    <n v="15946"/>
    <s v="NET ADCA01"/>
    <s v="13:30"/>
    <s v="14:30"/>
    <d v="1899-12-30T01:00:00"/>
    <s v="13:30"/>
    <s v="14:30"/>
    <d v="1899-12-30T01:00:00"/>
    <s v="DCO"/>
    <s v="N/A"/>
  </r>
  <r>
    <n v="15948"/>
    <x v="124"/>
    <x v="24"/>
    <s v="LIFT IFTS 25-01 HUN"/>
    <s v="IFTS"/>
    <n v="71"/>
    <s v="ACS"/>
    <n v="2"/>
    <m/>
    <s v="X"/>
    <x v="0"/>
    <s v="NET"/>
    <s v="DECI_STD"/>
    <m/>
    <n v="15949"/>
    <s v="FMSC OBFM01"/>
    <s v="13:30"/>
    <s v="14:30"/>
    <d v="1899-12-30T01:00:00"/>
    <s v="13:30"/>
    <s v="14:30"/>
    <d v="1899-12-30T01:00:00"/>
    <s v="DCO"/>
    <s v="N/A"/>
  </r>
  <r>
    <n v="15949"/>
    <x v="124"/>
    <x v="24"/>
    <s v="LIFT IFTS 25-02 CAN"/>
    <s v="IFTS"/>
    <n v="74"/>
    <s v="ACS"/>
    <n v="10"/>
    <m/>
    <s v="X"/>
    <x v="6"/>
    <s v="STDA"/>
    <s v="DECI_STD"/>
    <m/>
    <m/>
    <s v="PT EMR01"/>
    <s v="13:30"/>
    <s v="14:30"/>
    <d v="1899-12-30T01:00:00"/>
    <s v="13:30"/>
    <s v="14:30"/>
    <d v="1899-12-30T01:00:00"/>
    <s v="DCO"/>
    <s v="N/A"/>
  </r>
  <r>
    <n v="15950"/>
    <x v="124"/>
    <x v="24"/>
    <s v="LIFT IFTS 25-02 CAN"/>
    <s v="IFTS"/>
    <n v="72"/>
    <s v="ACS"/>
    <n v="5"/>
    <m/>
    <s v="X"/>
    <x v="3"/>
    <s v="STDA"/>
    <s v="DECI_STD"/>
    <m/>
    <m/>
    <s v="PT EMR01"/>
    <s v="13:30"/>
    <s v="14:30"/>
    <d v="1899-12-30T01:00:00"/>
    <s v="13:30"/>
    <s v="14:30"/>
    <d v="1899-12-30T01:00:00"/>
    <s v="DCO"/>
    <s v="N/A"/>
  </r>
  <r>
    <n v="15951"/>
    <x v="73"/>
    <x v="24"/>
    <s v="LIFT IFTS 24-04 SPA"/>
    <s v="IFTS"/>
    <n v="61"/>
    <s v="IFTS"/>
    <n v="22"/>
    <m/>
    <s v="X"/>
    <x v="5"/>
    <s v="NET"/>
    <s v="DCA"/>
    <m/>
    <n v="15952"/>
    <s v="NET ADCA02"/>
    <s v="06:00"/>
    <s v="07:00"/>
    <d v="1899-12-30T01:00:00"/>
    <d v="1899-12-30T06:00:00"/>
    <d v="1899-12-30T07:00:00"/>
    <d v="1899-12-30T01:00:00"/>
    <s v="DCO"/>
    <s v="N/A"/>
  </r>
  <r>
    <n v="15952"/>
    <x v="73"/>
    <x v="24"/>
    <s v="LIFT IFTS 24-04 SPA"/>
    <s v="IFTS"/>
    <n v="59"/>
    <s v="ACS"/>
    <n v="13"/>
    <m/>
    <s v="X"/>
    <x v="4"/>
    <s v="NET"/>
    <s v="DCA"/>
    <m/>
    <n v="15951"/>
    <s v="NET ADCA02"/>
    <d v="1899-12-30T06:00:00"/>
    <d v="1899-12-30T07:00:00"/>
    <d v="1899-12-30T01:00:00"/>
    <d v="1899-12-30T06:00:00"/>
    <d v="1899-12-30T07:00:00"/>
    <d v="1899-12-30T01:00:00"/>
    <s v="DCO"/>
    <s v="N/A"/>
  </r>
  <r>
    <n v="15953"/>
    <x v="73"/>
    <x v="24"/>
    <s v="LIFT IFTS QATAR 25-01"/>
    <s v="QATAR"/>
    <n v="66"/>
    <s v="ACS"/>
    <n v="17"/>
    <m/>
    <s v="X"/>
    <x v="6"/>
    <s v="STDA"/>
    <s v="DECI_STD"/>
    <m/>
    <m/>
    <s v="FMS CF03"/>
    <s v="06:00"/>
    <s v="07:00"/>
    <d v="1899-12-30T01:00:00"/>
    <s v="06:00"/>
    <s v="07:00"/>
    <d v="1899-12-30T01:00:00"/>
    <s v="DCO"/>
    <s v="N/A"/>
  </r>
  <r>
    <n v="15954"/>
    <x v="73"/>
    <x v="24"/>
    <s v="LIFT 24-45 ITA"/>
    <s v="AMI"/>
    <n v="34"/>
    <s v="ACS"/>
    <n v="9"/>
    <s v="X"/>
    <m/>
    <x v="0"/>
    <s v="NET"/>
    <s v="DECI_STD"/>
    <m/>
    <n v="15955"/>
    <s v="SD HBFM01"/>
    <s v="06:15"/>
    <s v="06:45"/>
    <d v="1899-12-30T00:30:00"/>
    <d v="1899-12-30T06:25:00"/>
    <d v="1899-12-30T07:00:00"/>
    <d v="1899-12-30T00:35:00"/>
    <s v="DCO"/>
    <s v="N/A"/>
  </r>
  <r>
    <n v="15955"/>
    <x v="73"/>
    <x v="24"/>
    <s v="LIFT IFTS 24-04 SPA"/>
    <s v="IFTS"/>
    <n v="58"/>
    <s v="ACS"/>
    <n v="5"/>
    <m/>
    <s v="X"/>
    <x v="5"/>
    <s v="NET"/>
    <s v="DCA"/>
    <m/>
    <n v="15956"/>
    <s v="NET ADCA02"/>
    <s v="07:30"/>
    <s v="08:30"/>
    <d v="1899-12-30T01:00:00"/>
    <d v="1899-12-30T07:30:00"/>
    <d v="1899-12-30T08:30:00"/>
    <d v="1899-12-30T01:00:00"/>
    <s v="DCO"/>
    <s v="N/A"/>
  </r>
  <r>
    <n v="15956"/>
    <x v="73"/>
    <x v="24"/>
    <s v="LIFT IFTS 24-04 SPA"/>
    <s v="IFTS"/>
    <n v="60"/>
    <s v="ACS"/>
    <n v="32"/>
    <m/>
    <s v="X"/>
    <x v="4"/>
    <s v="NET"/>
    <s v="DCA"/>
    <m/>
    <n v="15955"/>
    <s v="NET ADCA02"/>
    <d v="1899-12-30T07:30:00"/>
    <d v="1899-12-30T08:30:00"/>
    <d v="1899-12-30T01:00:00"/>
    <d v="1899-12-30T07:30:00"/>
    <d v="1899-12-30T08:30:00"/>
    <d v="1899-12-30T01:00:00"/>
    <s v="DCO"/>
    <s v="N/A"/>
  </r>
  <r>
    <n v="15957"/>
    <x v="73"/>
    <x v="24"/>
    <s v="LIFT IFTS 25-02 SGP"/>
    <s v="IFTS"/>
    <n v="83"/>
    <s v="ACS"/>
    <n v="12"/>
    <m/>
    <s v="X"/>
    <x v="0"/>
    <s v="STDA"/>
    <s v="DECI_SONIC"/>
    <m/>
    <m/>
    <s v="FMS CF02"/>
    <s v="07:30"/>
    <s v="08:30"/>
    <d v="1899-12-30T01:00:00"/>
    <s v="07:30"/>
    <d v="1899-12-30T08:35:00"/>
    <d v="1899-12-30T01:05:00"/>
    <s v="DCO"/>
    <s v="N/A"/>
  </r>
  <r>
    <n v="15958"/>
    <x v="73"/>
    <x v="24"/>
    <s v="IFTS LIFT 24-01 QATAR"/>
    <s v="QATAR"/>
    <n v="40"/>
    <s v="ACS"/>
    <n v="10"/>
    <s v="X"/>
    <m/>
    <x v="1"/>
    <s v="STDA"/>
    <s v="DECI_STD"/>
    <m/>
    <m/>
    <s v="FMS CF03"/>
    <s v="07:30"/>
    <s v="08:30"/>
    <d v="1899-12-30T01:00:00"/>
    <s v="07:30"/>
    <s v="08:30"/>
    <d v="1899-12-30T01:00:00"/>
    <s v="DCO"/>
    <s v="N/A"/>
  </r>
  <r>
    <n v="15959"/>
    <x v="73"/>
    <x v="24"/>
    <s v="LIP 23-01 T-346"/>
    <s v="AMI"/>
    <n v="19"/>
    <s v="AMI"/>
    <n v="3"/>
    <m/>
    <s v="X"/>
    <x v="2"/>
    <s v="STDA"/>
    <s v="DECI_STD"/>
    <m/>
    <m/>
    <s v="RI SEM"/>
    <s v="07:30"/>
    <s v="08:30"/>
    <d v="1899-12-30T01:00:00"/>
    <d v="1899-12-30T07:35:00"/>
    <d v="1899-12-30T08:35:00"/>
    <d v="1899-12-30T01:00:00"/>
    <s v="DCO"/>
    <s v="N/A"/>
  </r>
  <r>
    <n v="15960"/>
    <x v="73"/>
    <x v="24"/>
    <s v="LIFT IFTS 25-02 CAN"/>
    <s v="IFTS"/>
    <n v="75"/>
    <s v="IFTS"/>
    <n v="23"/>
    <m/>
    <s v="X"/>
    <x v="6"/>
    <s v="STDA"/>
    <s v="DECI_STD"/>
    <m/>
    <m/>
    <s v="PT EMR02"/>
    <s v="07:45"/>
    <s v="08:45"/>
    <d v="1899-12-30T01:00:00"/>
    <s v="07:45"/>
    <s v="08:45"/>
    <d v="1899-12-30T01:00:00"/>
    <s v="DCO"/>
    <s v="N/A"/>
  </r>
  <r>
    <n v="15961"/>
    <x v="73"/>
    <x v="24"/>
    <s v="LIFT IFTS 25-02 UK"/>
    <s v="IFTS"/>
    <n v="80"/>
    <s v="ACS"/>
    <n v="2"/>
    <m/>
    <s v="X"/>
    <x v="3"/>
    <s v="STDA"/>
    <s v="DECI_STD"/>
    <m/>
    <m/>
    <s v="PT IF01"/>
    <s v="07:45"/>
    <s v="08:45"/>
    <d v="1899-12-30T01:00:00"/>
    <d v="1899-12-30T07:45:00"/>
    <d v="1899-12-30T09:00:00"/>
    <d v="1899-12-30T01:15:00"/>
    <s v="DCO"/>
    <s v="N/A"/>
  </r>
  <r>
    <n v="15962"/>
    <x v="73"/>
    <x v="24"/>
    <s v="LIFT 24-44 ITA"/>
    <s v="AMI"/>
    <n v="73"/>
    <s v="IFTS"/>
    <n v="22"/>
    <s v="X"/>
    <m/>
    <x v="5"/>
    <s v="NET"/>
    <s v="DCA"/>
    <m/>
    <n v="15963"/>
    <s v="SD R2V01"/>
    <s v="09:00"/>
    <s v="10:00"/>
    <d v="1899-12-30T01:00:00"/>
    <d v="1899-12-30T09:00:00"/>
    <d v="1899-12-30T10:00:00"/>
    <d v="1899-12-30T01:00:00"/>
    <s v="DCO"/>
    <s v="N/A"/>
  </r>
  <r>
    <n v="15963"/>
    <x v="73"/>
    <x v="24"/>
    <s v="LIFT 24-44 ITA"/>
    <s v="AMI"/>
    <n v="71"/>
    <s v="ACS"/>
    <n v="13"/>
    <s v="X"/>
    <m/>
    <x v="4"/>
    <s v="NET"/>
    <s v="DCA"/>
    <m/>
    <n v="15962"/>
    <s v="SD R2V01"/>
    <d v="1899-12-30T09:00:00"/>
    <d v="1899-12-30T10:00:00"/>
    <d v="1899-12-30T01:00:00"/>
    <d v="1899-12-30T09:00:00"/>
    <d v="1899-12-30T10:00:00"/>
    <d v="1899-12-30T01:00:00"/>
    <s v="DCO"/>
    <s v="N/A"/>
  </r>
  <r>
    <n v="15964"/>
    <x v="73"/>
    <x v="24"/>
    <s v="LIFT IFTS 25-02 SGP"/>
    <s v="IFTS"/>
    <n v="82"/>
    <s v="ACS"/>
    <n v="9"/>
    <m/>
    <s v="X"/>
    <x v="0"/>
    <s v="STDA"/>
    <s v="DECI_SONIC"/>
    <m/>
    <m/>
    <s v="FMS CF02"/>
    <s v="09:00"/>
    <s v="10:00"/>
    <d v="1899-12-30T01:00:00"/>
    <s v="09:00"/>
    <s v="10:00"/>
    <d v="1899-12-30T01:00:00"/>
    <s v="DCO"/>
    <s v="N/A"/>
  </r>
  <r>
    <n v="15965"/>
    <x v="73"/>
    <x v="24"/>
    <s v="LIFT IFTS 24-05 GER"/>
    <s v="IFTS"/>
    <n v="66"/>
    <s v="IFTS"/>
    <n v="9"/>
    <m/>
    <s v="X"/>
    <x v="1"/>
    <s v="STDA"/>
    <s v="BRV_R2R_STD"/>
    <m/>
    <m/>
    <s v="PT R2R02"/>
    <s v="09:00"/>
    <s v="10:00"/>
    <d v="1899-12-30T01:00:00"/>
    <s v="09:00"/>
    <s v="10:00"/>
    <d v="1899-12-30T01:00:00"/>
    <s v="DCO"/>
    <s v="N/A"/>
  </r>
  <r>
    <n v="15966"/>
    <x v="74"/>
    <x v="25"/>
    <s v="LIFT IFTS 25-02 CAN"/>
    <s v="IFTS"/>
    <n v="72"/>
    <s v="IFTS"/>
    <n v="23"/>
    <m/>
    <s v="X"/>
    <x v="3"/>
    <s v="STDA"/>
    <s v="DECI_STD"/>
    <m/>
    <m/>
    <s v="PT EMR03"/>
    <s v="06:00"/>
    <s v="07:00"/>
    <d v="1899-12-30T01:00:00"/>
    <m/>
    <m/>
    <s v=""/>
    <s v="ERR"/>
    <s v="CD10"/>
  </r>
  <r>
    <n v="15967"/>
    <x v="74"/>
    <x v="25"/>
    <s v="LIP 24-01 ITA"/>
    <s v="AMI"/>
    <n v="58"/>
    <s v="ACS"/>
    <n v="3"/>
    <m/>
    <s v="X"/>
    <x v="2"/>
    <s v="STDA"/>
    <s v="DECI_STD"/>
    <m/>
    <m/>
    <s v="RI SEM"/>
    <s v="06:05"/>
    <s v="07:05"/>
    <d v="1899-12-30T01:00:00"/>
    <m/>
    <m/>
    <s v=""/>
    <s v="RSLD"/>
    <s v="CD3"/>
  </r>
  <r>
    <n v="15968"/>
    <x v="73"/>
    <x v="24"/>
    <s v="LIFT IFTS 25-02 CAN"/>
    <s v="IFTS"/>
    <n v="73"/>
    <s v="ACS"/>
    <n v="14"/>
    <m/>
    <s v="X"/>
    <x v="2"/>
    <s v="STDA"/>
    <s v="DECI_STD"/>
    <m/>
    <m/>
    <s v="PT EMR02"/>
    <s v="09:00"/>
    <s v="10:00"/>
    <d v="1899-12-30T01:00:00"/>
    <d v="1899-12-30T09:00:00"/>
    <d v="1899-12-30T10:00:00"/>
    <d v="1899-12-30T01:00:00"/>
    <s v="DCO"/>
    <s v="N/A"/>
  </r>
  <r>
    <n v="15969"/>
    <x v="73"/>
    <x v="24"/>
    <s v="LIFT IFTS 24-05 GER"/>
    <s v="IFTS"/>
    <n v="67"/>
    <s v="ACS"/>
    <n v="1"/>
    <m/>
    <s v="X"/>
    <x v="6"/>
    <s v="STDA"/>
    <s v="BRV_R2R_STD"/>
    <m/>
    <m/>
    <s v="PT R2R02"/>
    <s v="09:15"/>
    <s v="10:15"/>
    <d v="1899-12-30T01:00:00"/>
    <d v="1899-12-30T09:10:00"/>
    <d v="1899-12-30T10:10:00"/>
    <d v="1899-12-30T01:00:00"/>
    <s v="DCO"/>
    <s v="N/A"/>
  </r>
  <r>
    <n v="15970"/>
    <x v="73"/>
    <x v="24"/>
    <s v="IP"/>
    <s v="AMI"/>
    <n v="1"/>
    <s v="AMI"/>
    <n v="20"/>
    <m/>
    <s v="X"/>
    <x v="3"/>
    <s v="STDA"/>
    <s v="DECI_STD"/>
    <m/>
    <m/>
    <s v="RI SEM"/>
    <s v="10:00"/>
    <s v="11:00"/>
    <d v="1899-12-30T01:00:00"/>
    <d v="1899-12-30T10:00:00"/>
    <d v="1899-12-30T11:00:00"/>
    <d v="1899-12-30T01:00:00"/>
    <s v="DCO"/>
    <s v="N/A"/>
  </r>
  <r>
    <n v="15971"/>
    <x v="73"/>
    <x v="24"/>
    <s v="LIFT IFTS 25-01 SGP"/>
    <s v="IFTS"/>
    <n v="69"/>
    <s v="ACS"/>
    <n v="5"/>
    <m/>
    <s v="X"/>
    <x v="5"/>
    <s v="NET"/>
    <s v="DECI_STD"/>
    <m/>
    <n v="15972"/>
    <s v="FMSC BFM02"/>
    <s v="10:30"/>
    <s v="11:30"/>
    <d v="1899-12-30T01:00:00"/>
    <s v="10:30"/>
    <s v="11:30"/>
    <d v="1899-12-30T01:00:00"/>
    <s v="DCO"/>
    <s v="N/A"/>
  </r>
  <r>
    <n v="15972"/>
    <x v="73"/>
    <x v="24"/>
    <s v="LIFT IFTS 25-01 HUN"/>
    <s v="IFTS"/>
    <n v="71"/>
    <s v="ACS"/>
    <n v="12"/>
    <m/>
    <s v="X"/>
    <x v="0"/>
    <s v="NET"/>
    <s v="DECI_STD"/>
    <m/>
    <n v="15973"/>
    <s v="FMSC OBFM02"/>
    <s v="10:30"/>
    <s v="11:30"/>
    <d v="1899-12-30T01:00:00"/>
    <s v="10:30"/>
    <s v="11:30"/>
    <d v="1899-12-30T01:00:00"/>
    <s v="DCO"/>
    <s v="N/A"/>
  </r>
  <r>
    <n v="15973"/>
    <x v="73"/>
    <x v="24"/>
    <s v="LIFT IFTS 25-02 CAN"/>
    <s v="IFTS"/>
    <n v="72"/>
    <s v="ACS"/>
    <n v="32"/>
    <m/>
    <s v="X"/>
    <x v="2"/>
    <s v="STDA"/>
    <s v="DECI_STD"/>
    <m/>
    <m/>
    <s v="PT EMR02"/>
    <s v="10:30"/>
    <s v="11:30"/>
    <d v="1899-12-30T01:00:00"/>
    <d v="1899-12-30T10:30:00"/>
    <d v="1899-12-30T11:30:00"/>
    <d v="1899-12-30T01:00:00"/>
    <s v="DCO"/>
    <s v="N/A"/>
  </r>
  <r>
    <n v="15974"/>
    <x v="73"/>
    <x v="24"/>
    <s v="LIFT IFTS 25-02 CAN"/>
    <s v="IFTS"/>
    <n v="74"/>
    <s v="ACS"/>
    <n v="10"/>
    <m/>
    <s v="X"/>
    <x v="6"/>
    <s v="STDA"/>
    <s v="DECI_STD"/>
    <m/>
    <m/>
    <s v="PT EMR02"/>
    <s v="10:45"/>
    <s v="11:45"/>
    <d v="1899-12-30T01:00:00"/>
    <d v="1899-12-30T10:40:00"/>
    <d v="1899-12-30T11:40:00"/>
    <d v="1899-12-30T01:00:00"/>
    <s v="DCO"/>
    <s v="N/A"/>
  </r>
  <r>
    <n v="15975"/>
    <x v="73"/>
    <x v="24"/>
    <s v="LIFT IFTS 24-04 HUN"/>
    <s v="IFTS"/>
    <n v="63"/>
    <s v="IFTS"/>
    <n v="9"/>
    <m/>
    <s v="X"/>
    <x v="5"/>
    <s v="NET"/>
    <s v="DCA"/>
    <m/>
    <n v="15976"/>
    <s v="NET SMI01"/>
    <s v="12:00"/>
    <s v="13:00"/>
    <d v="1899-12-30T01:00:00"/>
    <s v="12:00"/>
    <d v="1899-12-30T12:50:00"/>
    <d v="1899-12-30T00:50:00"/>
    <s v="DCO"/>
    <s v="N/A"/>
  </r>
  <r>
    <n v="15976"/>
    <x v="73"/>
    <x v="24"/>
    <s v="LIFT IFTS 24-04 HUN"/>
    <s v="IFTS"/>
    <n v="62"/>
    <s v="ACS"/>
    <n v="14"/>
    <m/>
    <s v="X"/>
    <x v="4"/>
    <s v="NET"/>
    <s v="DCA"/>
    <m/>
    <n v="15975"/>
    <s v="NET SMI01"/>
    <d v="1899-12-30T12:00:00"/>
    <d v="1899-12-30T13:00:00"/>
    <d v="1899-12-30T01:00:00"/>
    <s v="12:00"/>
    <d v="1899-12-30T12:50:00"/>
    <d v="1899-12-30T00:50:00"/>
    <s v="DCO"/>
    <s v="N/A"/>
  </r>
  <r>
    <n v="15977"/>
    <x v="73"/>
    <x v="24"/>
    <s v="LIFT IFTS 25-01 HUN"/>
    <s v="IFTS"/>
    <n v="70"/>
    <s v="ACS"/>
    <n v="1"/>
    <m/>
    <s v="X"/>
    <x v="0"/>
    <s v="NET"/>
    <s v="DECI_STD"/>
    <m/>
    <n v="15978"/>
    <s v="FMSC OBFM02"/>
    <s v="12:00"/>
    <s v="13:00"/>
    <d v="1899-12-30T01:00:00"/>
    <d v="1899-12-30T11:50:00"/>
    <d v="1899-12-30T12:40:00"/>
    <d v="1899-12-30T00:50:00"/>
    <s v="DCO"/>
    <s v="N/A"/>
  </r>
  <r>
    <n v="15978"/>
    <x v="74"/>
    <x v="25"/>
    <s v="IP"/>
    <s v="IFTS"/>
    <m/>
    <s v="ACS"/>
    <n v="42"/>
    <m/>
    <s v="X"/>
    <x v="4"/>
    <s v="STDA"/>
    <s v="DECI_STD"/>
    <m/>
    <n v="15977"/>
    <s v="PT EMR03"/>
    <d v="1899-12-30T06:00:00"/>
    <d v="1899-12-30T07:00:00"/>
    <d v="1899-12-30T01:00:00"/>
    <d v="1899-12-30T05:50:00"/>
    <d v="1899-12-30T07:00:00"/>
    <d v="1899-12-30T01:10:00"/>
    <s v="DCO"/>
    <s v="N/A"/>
  </r>
  <r>
    <n v="15979"/>
    <x v="74"/>
    <x v="25"/>
    <s v="LIFT IFTS 25-02 CAN"/>
    <s v="IFTS"/>
    <n v="73"/>
    <s v="ACS"/>
    <n v="14"/>
    <m/>
    <s v="X"/>
    <x v="0"/>
    <s v="STDA"/>
    <s v="DECI_STD"/>
    <m/>
    <m/>
    <s v="FMS CF03"/>
    <s v="06:00"/>
    <s v="07:00"/>
    <d v="1899-12-30T01:00:00"/>
    <s v="06:00"/>
    <s v="07:00"/>
    <d v="1899-12-30T01:00:00"/>
    <s v="DCO"/>
    <s v="N/A"/>
  </r>
  <r>
    <n v="15980"/>
    <x v="74"/>
    <x v="25"/>
    <s v="LIFT IFTS 25-02 CAN"/>
    <s v="IFTS"/>
    <n v="75"/>
    <s v="ACS"/>
    <n v="13"/>
    <m/>
    <s v="X"/>
    <x v="1"/>
    <s v="STDA"/>
    <s v="DECI_STD"/>
    <m/>
    <m/>
    <s v="PT EMR03"/>
    <s v="06:00"/>
    <s v="07:00"/>
    <d v="1899-12-30T01:00:00"/>
    <s v="06:00"/>
    <s v="07:00"/>
    <d v="1899-12-30T01:00:00"/>
    <s v="DCO"/>
    <s v="N/A"/>
  </r>
  <r>
    <n v="15981"/>
    <x v="74"/>
    <x v="25"/>
    <s v="LIFT IFTS 25-02 CAN"/>
    <s v="IFTS"/>
    <n v="74"/>
    <s v="ACS"/>
    <n v="2"/>
    <m/>
    <s v="X"/>
    <x v="6"/>
    <s v="STDA"/>
    <s v="DECI_STD"/>
    <m/>
    <m/>
    <s v="PT EMR03"/>
    <s v="06:00"/>
    <s v="07:00"/>
    <d v="1899-12-30T01:00:00"/>
    <s v="06:00"/>
    <s v="07:00"/>
    <d v="1899-12-30T01:00:00"/>
    <s v="DCO"/>
    <s v="N/A"/>
  </r>
  <r>
    <n v="15982"/>
    <x v="74"/>
    <x v="25"/>
    <s v="LIFT IFTS 24-05 AUT"/>
    <s v="IFTS"/>
    <n v="65"/>
    <s v="ACS"/>
    <n v="10"/>
    <m/>
    <s v="X"/>
    <x v="5"/>
    <s v="NET"/>
    <s v="DECI_STD"/>
    <m/>
    <n v="15983"/>
    <s v="FMSC HACM01"/>
    <s v="07:30"/>
    <s v="08:30"/>
    <d v="1899-12-30T01:00:00"/>
    <d v="1899-12-30T07:30:00"/>
    <d v="1899-12-30T08:30:00"/>
    <d v="1899-12-30T01:00:00"/>
    <s v="DCO"/>
    <s v="N/A"/>
  </r>
  <r>
    <n v="15983"/>
    <x v="74"/>
    <x v="25"/>
    <s v="LIFT IFTS 25-02 JPN"/>
    <s v="IFTS"/>
    <n v="79"/>
    <s v="ACS"/>
    <n v="17"/>
    <m/>
    <s v="X"/>
    <x v="6"/>
    <s v="STDA"/>
    <s v="DECI_STD"/>
    <m/>
    <m/>
    <s v="PT IF01"/>
    <s v="07:30"/>
    <s v="08:30"/>
    <d v="1899-12-30T01:00:00"/>
    <s v="07:30"/>
    <s v="08:30"/>
    <d v="1899-12-30T01:00:00"/>
    <s v="DCO"/>
    <s v="N/A"/>
  </r>
  <r>
    <n v="15984"/>
    <x v="74"/>
    <x v="25"/>
    <s v="LIFT IFTS 25-02 SGP"/>
    <s v="IFTS"/>
    <n v="82"/>
    <s v="ACS"/>
    <n v="5"/>
    <m/>
    <s v="X"/>
    <x v="3"/>
    <s v="STDA"/>
    <s v="DECI_STD"/>
    <m/>
    <m/>
    <s v="PT IF01"/>
    <s v="07:30"/>
    <s v="08:30"/>
    <d v="1899-12-30T01:00:00"/>
    <s v="07:30"/>
    <s v="08:30"/>
    <d v="1899-12-30T01:00:00"/>
    <s v="DCO"/>
    <s v="N/A"/>
  </r>
  <r>
    <n v="15985"/>
    <x v="74"/>
    <x v="25"/>
    <s v="LIFT IFTS 24-04 SPA"/>
    <s v="IFTS"/>
    <n v="59"/>
    <s v="ACS"/>
    <n v="14"/>
    <m/>
    <s v="X"/>
    <x v="5"/>
    <s v="NET"/>
    <s v="DCA"/>
    <m/>
    <n v="15986"/>
    <s v="NET SMI01"/>
    <s v="09:00"/>
    <s v="10:00"/>
    <d v="1899-12-30T01:00:00"/>
    <d v="1899-12-30T09:00:00"/>
    <d v="1899-12-30T10:00:00"/>
    <d v="1899-12-30T01:00:00"/>
    <s v="DCO"/>
    <s v="N/A"/>
  </r>
  <r>
    <n v="15986"/>
    <x v="74"/>
    <x v="25"/>
    <s v="LIFT IFTS 24-04 SPA"/>
    <s v="IFTS"/>
    <n v="61"/>
    <s v="ACS"/>
    <n v="9"/>
    <m/>
    <s v="X"/>
    <x v="4"/>
    <s v="NET"/>
    <s v="DCA"/>
    <m/>
    <n v="15985"/>
    <s v="NET SMI01"/>
    <d v="1899-12-30T09:00:00"/>
    <d v="1899-12-30T10:00:00"/>
    <d v="1899-12-30T01:00:00"/>
    <d v="1899-12-30T09:00:00"/>
    <d v="1899-12-30T10:00:00"/>
    <d v="1899-12-30T01:00:00"/>
    <s v="DCO"/>
    <s v="N/A"/>
  </r>
  <r>
    <n v="15987"/>
    <x v="74"/>
    <x v="25"/>
    <s v="LIFT IFTS 25-01 SGP"/>
    <s v="IFTS"/>
    <n v="69"/>
    <s v="ACS"/>
    <n v="13"/>
    <m/>
    <s v="X"/>
    <x v="0"/>
    <s v="NET"/>
    <s v="DECI_STD"/>
    <m/>
    <n v="15988"/>
    <s v="FMSC OBFM01"/>
    <s v="09:00"/>
    <s v="10:00"/>
    <d v="1899-12-30T01:00:00"/>
    <s v="09:00"/>
    <s v="10:00"/>
    <d v="1899-12-30T01:00:00"/>
    <s v="DCO"/>
    <s v="N/A"/>
  </r>
  <r>
    <n v="15988"/>
    <x v="74"/>
    <x v="25"/>
    <s v="LIFT IFTS 25-02 UK"/>
    <s v="IFTS"/>
    <n v="81"/>
    <s v="ACS"/>
    <n v="2"/>
    <m/>
    <s v="X"/>
    <x v="6"/>
    <s v="STDA"/>
    <s v="DECI_STD"/>
    <m/>
    <m/>
    <s v="PTIF02-RR01"/>
    <s v="09:00"/>
    <s v="10:00"/>
    <d v="1899-12-30T01:00:00"/>
    <s v="09:00"/>
    <s v="10:00"/>
    <d v="1899-12-30T01:00:00"/>
    <s v="DCO"/>
    <s v="N/A"/>
  </r>
  <r>
    <n v="15989"/>
    <x v="74"/>
    <x v="25"/>
    <s v="LIFT IFTS 25-02 UK"/>
    <s v="IFTS"/>
    <n v="80"/>
    <s v="IFTS"/>
    <n v="23"/>
    <m/>
    <s v="X"/>
    <x v="3"/>
    <s v="STDA"/>
    <s v="DECI_STD"/>
    <m/>
    <m/>
    <s v="PT IF02"/>
    <s v="09:00"/>
    <s v="10:00"/>
    <d v="1899-12-30T01:00:00"/>
    <s v="09:00"/>
    <s v="10:00"/>
    <d v="1899-12-30T01:00:00"/>
    <s v="DCO"/>
    <s v="N/A"/>
  </r>
  <r>
    <n v="15990"/>
    <x v="74"/>
    <x v="25"/>
    <s v="LIFT IFTS 24-04 HUN"/>
    <s v="IFTS"/>
    <n v="62"/>
    <s v="ACS"/>
    <n v="17"/>
    <m/>
    <s v="X"/>
    <x v="5"/>
    <s v="NET"/>
    <s v="DCA"/>
    <m/>
    <n v="15991"/>
    <s v="NET SMI02"/>
    <s v="10:30"/>
    <s v="11:30"/>
    <d v="1899-12-30T01:00:00"/>
    <d v="1899-12-30T10:30:00"/>
    <d v="1899-12-30T11:30:00"/>
    <d v="1899-12-30T01:00:00"/>
    <s v="DCO"/>
    <s v="N/A"/>
  </r>
  <r>
    <n v="15991"/>
    <x v="74"/>
    <x v="25"/>
    <s v="LIFT IFTS 24-04 HUN"/>
    <s v="IFTS"/>
    <n v="63"/>
    <s v="ACS"/>
    <n v="10"/>
    <m/>
    <s v="X"/>
    <x v="4"/>
    <s v="NET"/>
    <s v="DCA"/>
    <m/>
    <n v="15990"/>
    <s v="NET SMI02"/>
    <d v="1899-12-30T10:30:00"/>
    <d v="1899-12-30T11:30:00"/>
    <d v="1899-12-30T01:00:00"/>
    <d v="1899-12-30T10:30:00"/>
    <d v="1899-12-30T11:30:00"/>
    <d v="1899-12-30T01:00:00"/>
    <s v="DCO"/>
    <s v="N/A"/>
  </r>
  <r>
    <n v="15992"/>
    <x v="74"/>
    <x v="25"/>
    <s v="LIFT IFTS 24-04 SPA"/>
    <s v="IFTS"/>
    <n v="58"/>
    <s v="ACS"/>
    <n v="32"/>
    <m/>
    <s v="X"/>
    <x v="0"/>
    <s v="NET"/>
    <s v="DCA"/>
    <m/>
    <n v="15993"/>
    <s v="NET SMI01"/>
    <s v="10:30"/>
    <s v="11:30"/>
    <d v="1899-12-30T01:00:00"/>
    <s v="10:30"/>
    <s v="11:30"/>
    <d v="1899-12-30T01:00:00"/>
    <s v="DCO"/>
    <s v="N/A"/>
  </r>
  <r>
    <n v="15993"/>
    <x v="74"/>
    <x v="25"/>
    <s v="LIFT IFTS 24-04 SPA"/>
    <s v="IFTS"/>
    <n v="60"/>
    <s v="ACS"/>
    <n v="5"/>
    <m/>
    <s v="X"/>
    <x v="1"/>
    <s v="NET"/>
    <s v="DCA"/>
    <m/>
    <n v="15992"/>
    <s v="NET SMI01"/>
    <d v="1899-12-30T10:30:00"/>
    <d v="1899-12-30T11:30:00"/>
    <d v="1899-12-30T01:00:00"/>
    <d v="1899-12-30T10:30:00"/>
    <d v="1899-12-30T11:30:00"/>
    <d v="1899-12-30T01:00:00"/>
    <s v="DCO"/>
    <s v="N/A"/>
  </r>
  <r>
    <n v="15994"/>
    <x v="74"/>
    <x v="25"/>
    <s v="LIFT IFTS 25-02 JPN"/>
    <s v="IFTS"/>
    <n v="77"/>
    <s v="ACS"/>
    <n v="1"/>
    <m/>
    <s v="X"/>
    <x v="6"/>
    <s v="STDA"/>
    <s v="DECI_STD"/>
    <m/>
    <m/>
    <s v="PT IF01"/>
    <s v="10:30"/>
    <s v="11:30"/>
    <d v="1899-12-30T01:00:00"/>
    <s v="10:30"/>
    <s v="11:30"/>
    <d v="1899-12-30T01:00:00"/>
    <s v="DCO"/>
    <s v="N/A"/>
  </r>
  <r>
    <n v="15995"/>
    <x v="74"/>
    <x v="25"/>
    <s v="LIFT IFTS 24-04 SPA"/>
    <s v="IFTS"/>
    <n v="61"/>
    <s v="ACS"/>
    <n v="13"/>
    <m/>
    <s v="X"/>
    <x v="5"/>
    <s v="NET"/>
    <s v="DCA"/>
    <m/>
    <n v="15996"/>
    <s v="NET SMI02"/>
    <s v="12:00"/>
    <s v="13:00"/>
    <d v="1899-12-30T01:00:00"/>
    <s v="12:00"/>
    <s v="13:00"/>
    <d v="1899-12-30T01:00:00"/>
    <s v="DCO"/>
    <s v="N/A"/>
  </r>
  <r>
    <n v="15996"/>
    <x v="74"/>
    <x v="25"/>
    <s v="LIFT IFTS 24-04 SPA"/>
    <s v="IFTS"/>
    <n v="59"/>
    <s v="IFTS"/>
    <n v="23"/>
    <m/>
    <s v="X"/>
    <x v="4"/>
    <s v="NET"/>
    <s v="DCA"/>
    <m/>
    <n v="15995"/>
    <s v="NET SMI02"/>
    <d v="1899-12-30T12:00:00"/>
    <d v="1899-12-30T13:00:00"/>
    <d v="1899-12-30T01:00:00"/>
    <s v="12:00"/>
    <s v="13:00"/>
    <d v="1899-12-30T01:00:00"/>
    <s v="DCO"/>
    <s v="N/A"/>
  </r>
  <r>
    <n v="15997"/>
    <x v="74"/>
    <x v="25"/>
    <s v="LIFT IFTS 25-01 SGP"/>
    <s v="IFTS"/>
    <n v="68"/>
    <s v="ACS"/>
    <n v="9"/>
    <m/>
    <s v="X"/>
    <x v="0"/>
    <s v="NET"/>
    <s v="DECI_STD"/>
    <m/>
    <n v="15998"/>
    <s v="FMSC OBFM01"/>
    <s v="12:00"/>
    <s v="13:00"/>
    <d v="1899-12-30T01:00:00"/>
    <s v="12:00"/>
    <s v="13:00"/>
    <d v="1899-12-30T01:00:00"/>
    <s v="DCO"/>
    <s v="N/A"/>
  </r>
  <r>
    <n v="15998"/>
    <x v="74"/>
    <x v="25"/>
    <s v="LIFT IFTS 25-02 CAN"/>
    <s v="IFTS"/>
    <n v="73"/>
    <s v="ACS"/>
    <n v="14"/>
    <m/>
    <s v="X"/>
    <x v="6"/>
    <s v="STDA"/>
    <s v="DECI_STD"/>
    <m/>
    <m/>
    <s v="PT EMR03"/>
    <s v="12:00"/>
    <s v="13:00"/>
    <d v="1899-12-30T01:00:00"/>
    <s v="12:00"/>
    <s v="13:00"/>
    <d v="1899-12-30T01:00:00"/>
    <s v="DCO"/>
    <s v="N/A"/>
  </r>
  <r>
    <n v="15999"/>
    <x v="74"/>
    <x v="25"/>
    <s v="LIFT IFTS 25-02 SGP"/>
    <s v="IFTS"/>
    <n v="83"/>
    <s v="ACS"/>
    <n v="2"/>
    <m/>
    <s v="X"/>
    <x v="3"/>
    <s v="STDA"/>
    <s v="DECI_STD"/>
    <m/>
    <m/>
    <s v="PT IF01"/>
    <s v="12:00"/>
    <s v="13:00"/>
    <d v="1899-12-30T01:00:00"/>
    <s v="12:00"/>
    <s v="13:00"/>
    <d v="1899-12-30T01:00:00"/>
    <s v="DCO"/>
    <s v="N/A"/>
  </r>
  <r>
    <n v="16000"/>
    <x v="74"/>
    <x v="25"/>
    <s v="IP"/>
    <s v="AMI"/>
    <n v="6"/>
    <s v="AMI"/>
    <n v="38"/>
    <m/>
    <s v="X"/>
    <x v="2"/>
    <s v="STDA"/>
    <s v="DECI_STD"/>
    <m/>
    <m/>
    <s v="RI SEM"/>
    <s v="12:30"/>
    <s v="13:30"/>
    <d v="1899-12-30T01:00:00"/>
    <s v="12:30"/>
    <s v="13:30"/>
    <d v="1899-12-30T01:00:00"/>
    <s v="DCO"/>
    <s v="N/A"/>
  </r>
  <r>
    <n v="16001"/>
    <x v="74"/>
    <x v="25"/>
    <s v="LIFT IFTS 24-04 SPA"/>
    <s v="IFTS"/>
    <n v="60"/>
    <s v="ACS"/>
    <n v="17"/>
    <m/>
    <s v="X"/>
    <x v="5"/>
    <s v="NET"/>
    <s v="DCA"/>
    <m/>
    <n v="16002"/>
    <s v="NET SMI02"/>
    <s v="13:30"/>
    <s v="14:30"/>
    <d v="1899-12-30T01:00:00"/>
    <d v="1899-12-30T13:30:00"/>
    <d v="1899-12-30T14:20:00"/>
    <d v="1899-12-30T00:50:00"/>
    <s v="DCO"/>
    <s v="N/A"/>
  </r>
  <r>
    <n v="16002"/>
    <x v="74"/>
    <x v="25"/>
    <s v="LIFT IFTS 24-04 SPA"/>
    <s v="IFTS"/>
    <n v="58"/>
    <s v="ACS"/>
    <n v="12"/>
    <m/>
    <s v="X"/>
    <x v="4"/>
    <s v="NET"/>
    <s v="DCA"/>
    <m/>
    <n v="16001"/>
    <s v="NET SMI02"/>
    <d v="1899-12-30T13:30:00"/>
    <d v="1899-12-30T14:30:00"/>
    <d v="1899-12-30T01:00:00"/>
    <d v="1899-12-30T13:30:00"/>
    <d v="1899-12-30T14:20:00"/>
    <d v="1899-12-30T00:50:00"/>
    <s v="DCO"/>
    <s v="N/A"/>
  </r>
  <r>
    <n v="16003"/>
    <x v="74"/>
    <x v="25"/>
    <s v="LIFT 24-45 ITA"/>
    <s v="AMI"/>
    <n v="34"/>
    <s v="ACS"/>
    <n v="32"/>
    <s v="X"/>
    <m/>
    <x v="0"/>
    <s v="NET"/>
    <s v="DECI_STD"/>
    <m/>
    <n v="16004"/>
    <s v="SD HBFM02"/>
    <s v="13:30"/>
    <s v="14:00"/>
    <d v="1899-12-30T00:30:00"/>
    <s v="13:30"/>
    <s v="14:00"/>
    <d v="1899-12-30T00:30:00"/>
    <s v="DCO"/>
    <s v="N/A"/>
  </r>
  <r>
    <n v="16004"/>
    <x v="74"/>
    <x v="25"/>
    <s v="LIFT IFTS QATAR 25-01"/>
    <s v="QATAR"/>
    <n v="65"/>
    <s v="ACS"/>
    <n v="10"/>
    <m/>
    <s v="X"/>
    <x v="6"/>
    <s v="STDA"/>
    <s v="DECI_STD"/>
    <m/>
    <m/>
    <s v="PT IFB01"/>
    <s v="13:30"/>
    <d v="1899-12-30T14:40:00"/>
    <d v="1899-12-30T01:10:00"/>
    <s v="13:30"/>
    <d v="1899-12-30T14:40:00"/>
    <d v="1899-12-30T01:10:00"/>
    <s v="DCO"/>
    <s v="N/A"/>
  </r>
  <r>
    <n v="16005"/>
    <x v="74"/>
    <x v="25"/>
    <s v="LIFT IFTS QATAR 25-01"/>
    <s v="QATAR"/>
    <n v="68"/>
    <s v="ACS"/>
    <n v="5"/>
    <m/>
    <s v="X"/>
    <x v="3"/>
    <s v="STDA"/>
    <s v="DECI_STD"/>
    <m/>
    <m/>
    <s v="PT IFB01"/>
    <s v="13:30"/>
    <s v="14:30"/>
    <d v="1899-12-30T01:00:00"/>
    <s v="13:30"/>
    <s v="14:30"/>
    <d v="1899-12-30T01:00:00"/>
    <s v="DCO"/>
    <s v="N/A"/>
  </r>
  <r>
    <n v="16006"/>
    <x v="75"/>
    <x v="25"/>
    <s v="LIFT 24-44 ITA"/>
    <s v="AMI"/>
    <n v="71"/>
    <s v="ACS"/>
    <n v="13"/>
    <s v="X"/>
    <m/>
    <x v="5"/>
    <s v="NET"/>
    <s v="DCA"/>
    <m/>
    <n v="16007"/>
    <s v="SD R2V02"/>
    <s v="06:00"/>
    <s v="07:00"/>
    <d v="1899-12-30T01:00:00"/>
    <d v="1899-12-30T06:00:00"/>
    <d v="1899-12-30T07:00:00"/>
    <d v="1899-12-30T01:00:00"/>
    <s v="DCO"/>
    <s v="N/A"/>
  </r>
  <r>
    <n v="16007"/>
    <x v="75"/>
    <x v="25"/>
    <s v="LIFT 24-44 ITA"/>
    <s v="AMI"/>
    <n v="73"/>
    <s v="ACS"/>
    <n v="2"/>
    <s v="X"/>
    <m/>
    <x v="4"/>
    <s v="NET"/>
    <s v="DCA"/>
    <m/>
    <n v="16006"/>
    <s v="SD R2V02"/>
    <d v="1899-12-30T06:00:00"/>
    <d v="1899-12-30T07:00:00"/>
    <d v="1899-12-30T01:00:00"/>
    <d v="1899-12-30T06:00:00"/>
    <d v="1899-12-30T07:00:00"/>
    <d v="1899-12-30T01:00:00"/>
    <s v="DCO"/>
    <s v="N/A"/>
  </r>
  <r>
    <n v="16008"/>
    <x v="75"/>
    <x v="25"/>
    <s v="LIFT IFTS 25-02 CAN"/>
    <s v="IFTS"/>
    <n v="75"/>
    <s v="ACS"/>
    <n v="1"/>
    <m/>
    <s v="X"/>
    <x v="6"/>
    <s v="STDA"/>
    <s v="DECI_STD"/>
    <m/>
    <m/>
    <s v="PT EMR04"/>
    <s v="06:00"/>
    <s v="07:00"/>
    <d v="1899-12-30T01:00:00"/>
    <s v="06:00"/>
    <s v="07:00"/>
    <d v="1899-12-30T01:00:00"/>
    <s v="DCO"/>
    <s v="N/A"/>
  </r>
  <r>
    <n v="16009"/>
    <x v="75"/>
    <x v="25"/>
    <s v="LIFT IFTS 25-01 HUN"/>
    <s v="IFTS"/>
    <n v="70"/>
    <s v="ACS"/>
    <n v="10"/>
    <m/>
    <s v="X"/>
    <x v="3"/>
    <s v="STDA"/>
    <s v="DECI_STD"/>
    <m/>
    <m/>
    <s v="PT-ERT02"/>
    <s v="13:30"/>
    <s v="14:30"/>
    <d v="1899-12-30T01:00:00"/>
    <s v="13:30"/>
    <s v="14:30"/>
    <d v="1899-12-30T01:00:00"/>
    <s v="DCO"/>
    <s v="N/A"/>
  </r>
  <r>
    <n v="16010"/>
    <x v="76"/>
    <x v="25"/>
    <s v="IFTS 25-01 QAT"/>
    <s v="QATAR"/>
    <n v="76"/>
    <s v="IFTS"/>
    <n v="9"/>
    <s v="X"/>
    <m/>
    <x v="2"/>
    <s v="STDA"/>
    <s v="DECI_STD"/>
    <m/>
    <m/>
    <s v="PT IFB01"/>
    <s v="14:30"/>
    <s v="15:30"/>
    <d v="1899-12-30T01:00:00"/>
    <d v="1899-12-30T14:30:00"/>
    <d v="1899-12-30T15:30:00"/>
    <d v="1899-12-30T01:00:00"/>
    <s v="DCO"/>
    <s v="N/A"/>
  </r>
  <r>
    <n v="16011"/>
    <x v="75"/>
    <x v="25"/>
    <s v="LIFT IFTS 24-04 JPN"/>
    <s v="IFTS"/>
    <n v="57"/>
    <s v="ACS"/>
    <n v="17"/>
    <m/>
    <s v="X"/>
    <x v="5"/>
    <s v="NET"/>
    <s v="DECI_STD"/>
    <m/>
    <n v="16012"/>
    <s v="FMSC HACM01"/>
    <s v="07:30"/>
    <s v="08:30"/>
    <d v="1899-12-30T01:00:00"/>
    <d v="1899-12-30T07:30:00"/>
    <d v="1899-12-30T08:30:00"/>
    <d v="1899-12-30T01:00:00"/>
    <s v="DCO"/>
    <s v="N/A"/>
  </r>
  <r>
    <n v="16012"/>
    <x v="75"/>
    <x v="25"/>
    <s v="LIFT IFTS QATAR 25-01"/>
    <s v="QATAR"/>
    <n v="65"/>
    <s v="IFTS"/>
    <n v="22"/>
    <m/>
    <s v="X"/>
    <x v="6"/>
    <s v="STDA"/>
    <s v="DECI_STD"/>
    <m/>
    <m/>
    <s v="PT IFB02"/>
    <s v="07:30"/>
    <s v="08:30"/>
    <d v="1899-12-30T01:00:00"/>
    <s v="07:30"/>
    <d v="1899-12-30T08:35:00"/>
    <d v="1899-12-30T01:05:00"/>
    <s v="DCO"/>
    <s v="N/A"/>
  </r>
  <r>
    <n v="16013"/>
    <x v="75"/>
    <x v="25"/>
    <s v="LIFT IFTS 24-04 HUN"/>
    <s v="IFTS"/>
    <n v="62"/>
    <s v="ACS"/>
    <n v="9"/>
    <m/>
    <s v="X"/>
    <x v="5"/>
    <s v="NET"/>
    <s v="BTAG_DECI"/>
    <m/>
    <n v="16014"/>
    <s v="NET BTAG01"/>
    <s v="09:00"/>
    <s v="10:00"/>
    <d v="1899-12-30T01:00:00"/>
    <d v="1899-12-30T09:00:00"/>
    <d v="1899-12-30T09:50:00"/>
    <d v="1899-12-30T00:50:00"/>
    <s v="DCO"/>
    <s v="N/A"/>
  </r>
  <r>
    <n v="16014"/>
    <x v="75"/>
    <x v="25"/>
    <s v="LIFT IFTS 24-04 HUN"/>
    <s v="IFTS"/>
    <n v="63"/>
    <s v="ACS"/>
    <n v="1"/>
    <m/>
    <s v="X"/>
    <x v="4"/>
    <s v="NET"/>
    <s v="BTAG_DECI"/>
    <m/>
    <n v="16013"/>
    <s v="NET BTAG01"/>
    <d v="1899-12-30T09:00:00"/>
    <d v="1899-12-30T10:00:00"/>
    <d v="1899-12-30T01:00:00"/>
    <d v="1899-12-30T09:00:00"/>
    <d v="1899-12-30T09:50:00"/>
    <d v="1899-12-30T00:50:00"/>
    <s v="DCO"/>
    <s v="N/A"/>
  </r>
  <r>
    <n v="16015"/>
    <x v="75"/>
    <x v="25"/>
    <s v="LIFT IFTS 25-01 SGP"/>
    <s v="IFTS"/>
    <n v="68"/>
    <s v="ACS"/>
    <n v="13"/>
    <m/>
    <s v="X"/>
    <x v="0"/>
    <s v="NET"/>
    <s v="DECI_STD"/>
    <m/>
    <n v="16016"/>
    <s v="FMSC OBFM02"/>
    <s v="09:00"/>
    <s v="10:00"/>
    <d v="1899-12-30T01:00:00"/>
    <s v="09:00"/>
    <s v="10:00"/>
    <d v="1899-12-30T01:00:00"/>
    <s v="DCO"/>
    <s v="N/A"/>
  </r>
  <r>
    <n v="16016"/>
    <x v="75"/>
    <x v="25"/>
    <s v="LIFT IFTS 25-02 CAN"/>
    <s v="IFTS"/>
    <n v="74"/>
    <s v="ACS"/>
    <n v="2"/>
    <m/>
    <s v="X"/>
    <x v="6"/>
    <s v="STDA"/>
    <s v="DECI_STD"/>
    <m/>
    <m/>
    <s v="PT EMR04"/>
    <s v="09:00"/>
    <s v="10:00"/>
    <d v="1899-12-30T01:00:00"/>
    <s v="09:00"/>
    <s v="10:00"/>
    <d v="1899-12-30T01:00:00"/>
    <s v="DCO"/>
    <s v="N/A"/>
  </r>
  <r>
    <n v="16017"/>
    <x v="76"/>
    <x v="25"/>
    <s v="LIFT IFTS 25-02 CAN"/>
    <s v="IFTS"/>
    <n v="74"/>
    <s v="ACS"/>
    <n v="14"/>
    <m/>
    <s v="X"/>
    <x v="3"/>
    <s v="STDA"/>
    <s v="DECI_STD"/>
    <m/>
    <m/>
    <s v="FMS CF03"/>
    <s v="11:30"/>
    <s v="12:30"/>
    <d v="1899-12-30T01:00:00"/>
    <d v="1899-12-30T11:30:00"/>
    <d v="1899-12-30T12:30:00"/>
    <d v="1899-12-30T01:00:00"/>
    <s v="DCO"/>
    <s v="N/A"/>
  </r>
  <r>
    <n v="16018"/>
    <x v="75"/>
    <x v="25"/>
    <s v="LIFT IFTS 24-04 JPN"/>
    <s v="IFTS"/>
    <n v="55"/>
    <s v="ACS"/>
    <n v="12"/>
    <m/>
    <s v="X"/>
    <x v="0"/>
    <s v="NET"/>
    <s v="DECI_STD"/>
    <m/>
    <n v="16019"/>
    <s v="FMSC HACM01"/>
    <s v="10:30"/>
    <s v="11:30"/>
    <d v="1899-12-30T01:00:00"/>
    <s v="10:30"/>
    <s v="11:30"/>
    <d v="1899-12-30T01:00:00"/>
    <s v="DCO"/>
    <s v="N/A"/>
  </r>
  <r>
    <n v="16019"/>
    <x v="75"/>
    <x v="25"/>
    <s v="LIFT IFTS 24-04 CAN"/>
    <s v="IFTS"/>
    <n v="52"/>
    <s v="ACS"/>
    <n v="32"/>
    <m/>
    <s v="X"/>
    <x v="6"/>
    <s v="STDA"/>
    <s v="BRV_R2R_STD"/>
    <m/>
    <m/>
    <s v="PT R2R01"/>
    <s v="10:30"/>
    <s v="11:30"/>
    <d v="1899-12-30T01:00:00"/>
    <s v="10:30"/>
    <s v="11:30"/>
    <d v="1899-12-30T01:00:00"/>
    <s v="DCO"/>
    <s v="N/A"/>
  </r>
  <r>
    <n v="16020"/>
    <x v="76"/>
    <x v="25"/>
    <s v="LIFT IFTS 25-02 JPN"/>
    <s v="IFTS"/>
    <n v="77"/>
    <s v="ACS"/>
    <n v="10"/>
    <m/>
    <s v="X"/>
    <x v="3"/>
    <s v="STDA"/>
    <s v="DECI_STD"/>
    <m/>
    <m/>
    <s v="PT IF02"/>
    <s v="13:00"/>
    <s v="14:00"/>
    <d v="1899-12-30T01:00:00"/>
    <d v="1899-12-30T13:00:00"/>
    <d v="1899-12-30T14:00:00"/>
    <d v="1899-12-30T01:00:00"/>
    <s v="DCO"/>
    <s v="N/A"/>
  </r>
  <r>
    <n v="16021"/>
    <x v="75"/>
    <x v="25"/>
    <s v="LIP 24-03 SGP"/>
    <s v="IFTS"/>
    <n v="41"/>
    <s v="ACS"/>
    <n v="9"/>
    <m/>
    <s v="X"/>
    <x v="5"/>
    <s v="NET"/>
    <s v="DCA"/>
    <m/>
    <n v="16022"/>
    <s v="SD QRA01"/>
    <s v="12:00"/>
    <s v="13:00"/>
    <d v="1899-12-30T01:00:00"/>
    <s v="12:00"/>
    <s v="13:00"/>
    <d v="1899-12-30T01:00:00"/>
    <s v="DCO"/>
    <s v="N/A"/>
  </r>
  <r>
    <n v="16022"/>
    <x v="75"/>
    <x v="25"/>
    <s v="LIP 24-03 AUT"/>
    <s v="IFTS"/>
    <n v="42"/>
    <s v="IFTS"/>
    <n v="23"/>
    <m/>
    <s v="X"/>
    <x v="4"/>
    <s v="NET"/>
    <s v="DCA"/>
    <m/>
    <n v="16021"/>
    <s v="SD QRA01"/>
    <d v="1899-12-30T12:00:00"/>
    <d v="1899-12-30T13:00:00"/>
    <d v="1899-12-30T01:00:00"/>
    <s v="12:00"/>
    <s v="13:00"/>
    <d v="1899-12-30T01:00:00"/>
    <s v="DCO"/>
    <s v="N/A"/>
  </r>
  <r>
    <n v="16023"/>
    <x v="75"/>
    <x v="25"/>
    <s v="LIFT IFTS 24-04 JPN"/>
    <s v="IFTS"/>
    <n v="57"/>
    <s v="ACS"/>
    <n v="1"/>
    <m/>
    <s v="X"/>
    <x v="0"/>
    <s v="NET"/>
    <s v="DECI_STD"/>
    <m/>
    <n v="16024"/>
    <s v="FMSC HACM02"/>
    <s v="12:00"/>
    <s v="13:00"/>
    <d v="1899-12-30T01:00:00"/>
    <d v="1899-12-30T11:50:00"/>
    <d v="1899-12-30T12:50:00"/>
    <d v="1899-12-30T01:00:00"/>
    <s v="DCO"/>
    <s v="N/A"/>
  </r>
  <r>
    <n v="16024"/>
    <x v="75"/>
    <x v="25"/>
    <s v="LIFT IFTS 24-04 CAN"/>
    <s v="IFTS"/>
    <n v="53"/>
    <s v="ACS"/>
    <n v="14"/>
    <m/>
    <s v="X"/>
    <x v="6"/>
    <s v="STDA"/>
    <s v="BRV_R2R_STD"/>
    <m/>
    <m/>
    <s v="PT R2R01"/>
    <s v="12:00"/>
    <s v="13:00"/>
    <d v="1899-12-30T01:00:00"/>
    <s v="12:00"/>
    <s v="13:00"/>
    <d v="1899-12-30T01:00:00"/>
    <s v="DCO"/>
    <s v="N/A"/>
  </r>
  <r>
    <n v="16025"/>
    <x v="76"/>
    <x v="25"/>
    <s v="LIFT IFTS QATAR 25-01"/>
    <s v="QATAR"/>
    <n v="63"/>
    <s v="ACS"/>
    <n v="14"/>
    <m/>
    <s v="X"/>
    <x v="3"/>
    <s v="STDA"/>
    <s v="DECI_STD"/>
    <m/>
    <m/>
    <s v="PT IFB01"/>
    <s v="14:30"/>
    <s v="15:30"/>
    <d v="1899-12-30T01:00:00"/>
    <d v="1899-12-30T14:30:00"/>
    <d v="1899-12-30T15:30:00"/>
    <d v="1899-12-30T01:00:00"/>
    <s v="DCO"/>
    <s v="N/A"/>
  </r>
  <r>
    <n v="16026"/>
    <x v="75"/>
    <x v="25"/>
    <s v="LIFT IFTS 24-04 HUN"/>
    <s v="IFTS"/>
    <n v="63"/>
    <s v="ACS"/>
    <n v="17"/>
    <m/>
    <s v="X"/>
    <x v="5"/>
    <s v="NET"/>
    <s v="BTAG_DECI"/>
    <m/>
    <n v="16027"/>
    <s v="NET BTAG02"/>
    <s v="13:30"/>
    <s v="14:30"/>
    <d v="1899-12-30T01:00:00"/>
    <d v="1899-12-30T13:15:00"/>
    <d v="1899-12-30T14:15:00"/>
    <d v="1899-12-30T01:00:00"/>
    <s v="DCO"/>
    <s v="N/A"/>
  </r>
  <r>
    <n v="16027"/>
    <x v="75"/>
    <x v="25"/>
    <s v="LIFT IFTS 24-04 HUN"/>
    <s v="IFTS"/>
    <n v="62"/>
    <s v="ACS"/>
    <n v="12"/>
    <m/>
    <s v="X"/>
    <x v="4"/>
    <s v="NET"/>
    <s v="BTAG_DECI"/>
    <m/>
    <n v="16026"/>
    <s v="NET BTAG02"/>
    <d v="1899-12-30T13:30:00"/>
    <d v="1899-12-30T14:30:00"/>
    <d v="1899-12-30T01:00:00"/>
    <d v="1899-12-30T13:15:00"/>
    <d v="1899-12-30T14:15:00"/>
    <d v="1899-12-30T01:00:00"/>
    <s v="DCO"/>
    <s v="N/A"/>
  </r>
  <r>
    <n v="16028"/>
    <x v="75"/>
    <x v="25"/>
    <s v="LIFT IFTS 24-04 SPA"/>
    <s v="IFTS"/>
    <n v="58"/>
    <s v="ACS"/>
    <n v="32"/>
    <m/>
    <s v="X"/>
    <x v="0"/>
    <s v="NET"/>
    <s v="DECI_PGM"/>
    <m/>
    <n v="16029"/>
    <s v="NET PGM01"/>
    <s v="13:30"/>
    <s v="14:30"/>
    <d v="1899-12-30T01:00:00"/>
    <s v="13:30"/>
    <s v="14:30"/>
    <d v="1899-12-30T01:00:00"/>
    <s v="DCO"/>
    <s v="N/A"/>
  </r>
  <r>
    <n v="16029"/>
    <x v="75"/>
    <x v="25"/>
    <s v="LIFT IFTS 24-04 SPA"/>
    <s v="IFTS"/>
    <n v="60"/>
    <s v="ACS"/>
    <n v="5"/>
    <m/>
    <s v="X"/>
    <x v="1"/>
    <s v="NET"/>
    <s v="DECI_PGM"/>
    <m/>
    <n v="16028"/>
    <s v="NET PGM01"/>
    <d v="1899-12-30T13:30:00"/>
    <d v="1899-12-30T14:30:00"/>
    <d v="1899-12-30T01:00:00"/>
    <d v="1899-12-30T13:30:00"/>
    <d v="1899-12-30T14:30:00"/>
    <d v="1899-12-30T01:00:00"/>
    <s v="DCO"/>
    <s v="N/A"/>
  </r>
  <r>
    <n v="16030"/>
    <x v="75"/>
    <x v="25"/>
    <s v="LIFT IFTS 25-02 UK"/>
    <s v="IFTS"/>
    <n v="81"/>
    <s v="IFTS"/>
    <n v="22"/>
    <m/>
    <s v="X"/>
    <x v="6"/>
    <s v="STDA"/>
    <s v="DECI_STD"/>
    <m/>
    <m/>
    <s v="PT EMR01"/>
    <s v="13:30"/>
    <s v="14:30"/>
    <d v="1899-12-30T01:00:00"/>
    <s v="13:30"/>
    <s v="14:30"/>
    <d v="1899-12-30T01:00:00"/>
    <s v="DCO"/>
    <s v="N/A"/>
  </r>
  <r>
    <n v="16031"/>
    <x v="76"/>
    <x v="25"/>
    <s v="LIFT IFTS 25-02 UK"/>
    <s v="IFTS"/>
    <n v="81"/>
    <s v="ACS"/>
    <n v="10"/>
    <m/>
    <s v="X"/>
    <x v="3"/>
    <s v="STDA"/>
    <s v="DECI_STD"/>
    <m/>
    <m/>
    <s v="PT EMR02"/>
    <s v="16:00"/>
    <s v="17:00"/>
    <d v="1899-12-30T01:00:00"/>
    <d v="1899-12-30T16:00:00"/>
    <d v="1899-12-30T16:05:00"/>
    <d v="1899-12-30T00:05:00"/>
    <s v="DNCO"/>
    <s v="CD3"/>
  </r>
  <r>
    <n v="16032"/>
    <x v="76"/>
    <x v="25"/>
    <s v="LIP 24-03 AUT"/>
    <s v="IFTS"/>
    <n v="42"/>
    <s v="IFTS"/>
    <n v="10"/>
    <m/>
    <s v="X"/>
    <x v="5"/>
    <s v="NET"/>
    <s v="DCA"/>
    <m/>
    <n v="16033"/>
    <s v="SD QRA02"/>
    <s v="11:30"/>
    <s v="12:30"/>
    <d v="1899-12-30T01:00:00"/>
    <d v="1899-12-30T11:30:00"/>
    <d v="1899-12-30T12:30:00"/>
    <d v="1899-12-30T01:00:00"/>
    <s v="DCO"/>
    <s v="N/A"/>
  </r>
  <r>
    <n v="16033"/>
    <x v="76"/>
    <x v="25"/>
    <s v="LIP 24-03 SGP"/>
    <s v="IFTS"/>
    <n v="41"/>
    <s v="ACS"/>
    <n v="17"/>
    <m/>
    <s v="X"/>
    <x v="4"/>
    <s v="NET"/>
    <s v="DCA"/>
    <m/>
    <n v="16032"/>
    <s v="SD QRA02"/>
    <d v="1899-12-30T11:30:00"/>
    <d v="1899-12-30T12:30:00"/>
    <d v="1899-12-30T01:00:00"/>
    <d v="1899-12-30T11:30:00"/>
    <d v="1899-12-30T12:30:00"/>
    <d v="1899-12-30T01:00:00"/>
    <s v="DCO"/>
    <s v="N/A"/>
  </r>
  <r>
    <n v="16034"/>
    <x v="76"/>
    <x v="25"/>
    <s v="LIP 24-04 CAN"/>
    <s v="IFTS"/>
    <n v="50"/>
    <s v="ACS"/>
    <n v="9"/>
    <m/>
    <s v="X"/>
    <x v="0"/>
    <s v="NET"/>
    <s v="DECI_STD"/>
    <m/>
    <n v="16035"/>
    <s v="SD HBFM01"/>
    <s v="11:30"/>
    <s v="12:30"/>
    <d v="1899-12-30T01:00:00"/>
    <s v="11:30"/>
    <s v="12:30"/>
    <d v="1899-12-30T01:00:00"/>
    <s v="DCO"/>
    <s v="N/A"/>
  </r>
  <r>
    <n v="16035"/>
    <x v="76"/>
    <x v="25"/>
    <s v="LIFT IFTS 24-04 CAN"/>
    <s v="IFTS"/>
    <n v="52"/>
    <s v="AMI"/>
    <n v="19"/>
    <m/>
    <s v="X"/>
    <x v="6"/>
    <s v="STDA"/>
    <s v="BRV_R2R_STD"/>
    <m/>
    <m/>
    <s v="PT R2R02"/>
    <s v="11:30"/>
    <s v="12:30"/>
    <d v="1899-12-30T01:00:00"/>
    <d v="1899-12-30T11:30:00"/>
    <d v="1899-12-30T12:30:00"/>
    <d v="1899-12-30T01:00:00"/>
    <s v="DCO"/>
    <s v="N/A"/>
  </r>
  <r>
    <n v="16036"/>
    <x v="76"/>
    <x v="25"/>
    <s v="LIFT IFTS 25-02 UK"/>
    <s v="IFTS"/>
    <n v="80"/>
    <s v="IFTS"/>
    <n v="23"/>
    <m/>
    <s v="X"/>
    <x v="2"/>
    <s v="STDA"/>
    <s v="DECI_STD"/>
    <m/>
    <m/>
    <s v="PT EMR02"/>
    <s v="16:00"/>
    <s v="17:00"/>
    <d v="1899-12-30T01:00:00"/>
    <d v="1899-12-30T16:00:00"/>
    <d v="1899-12-30T17:00:00"/>
    <d v="1899-12-30T01:00:00"/>
    <s v="DCO"/>
    <s v="N/A"/>
  </r>
  <r>
    <n v="16037"/>
    <x v="77"/>
    <x v="25"/>
    <s v="LIFT IFTS 25-02 SGP"/>
    <s v="IFTS"/>
    <n v="83"/>
    <s v="IFTS"/>
    <n v="23"/>
    <m/>
    <s v="X"/>
    <x v="3"/>
    <s v="STDA"/>
    <s v="DECI_STD"/>
    <m/>
    <m/>
    <s v="PT IF02"/>
    <s v="06:00"/>
    <s v="07:00"/>
    <d v="1899-12-30T01:00:00"/>
    <d v="1899-12-30T06:00:00"/>
    <d v="1899-12-30T07:00:00"/>
    <d v="1899-12-30T01:00:00"/>
    <s v="DCO"/>
    <s v="N/A"/>
  </r>
  <r>
    <n v="16038"/>
    <x v="76"/>
    <x v="25"/>
    <s v="LIFT IFTS 24-04 JPN"/>
    <s v="IFTS"/>
    <n v="55"/>
    <s v="ACS"/>
    <n v="3"/>
    <m/>
    <s v="X"/>
    <x v="5"/>
    <s v="NET"/>
    <s v="DECI_STD"/>
    <m/>
    <n v="16039"/>
    <s v="FMSC HACM02"/>
    <s v="13:00"/>
    <s v="14:00"/>
    <d v="1899-12-30T01:00:00"/>
    <d v="1899-12-30T13:00:00"/>
    <d v="1899-12-30T13:50:00"/>
    <d v="1899-12-30T00:50:00"/>
    <s v="DCO"/>
    <s v="N/A"/>
  </r>
  <r>
    <n v="16039"/>
    <x v="76"/>
    <x v="25"/>
    <s v="LIFT IFTS 25-01 SGP"/>
    <s v="IFTS"/>
    <n v="69"/>
    <s v="IFTS"/>
    <n v="22"/>
    <m/>
    <s v="X"/>
    <x v="0"/>
    <s v="NET"/>
    <s v="DECI_STD"/>
    <m/>
    <n v="16040"/>
    <s v="FMSC OBFM02"/>
    <s v="13:00"/>
    <s v="14:00"/>
    <d v="1899-12-30T01:00:00"/>
    <d v="1899-12-30T13:00:00"/>
    <d v="1899-12-30T14:45:00"/>
    <d v="1899-12-30T01:45:00"/>
    <s v="DCO"/>
    <s v="N/A"/>
  </r>
  <r>
    <n v="16040"/>
    <x v="76"/>
    <x v="25"/>
    <s v="LIFT IFTS 24-04 CAN"/>
    <s v="IFTS"/>
    <n v="51"/>
    <s v="ACS"/>
    <n v="2"/>
    <m/>
    <s v="X"/>
    <x v="6"/>
    <s v="STDA"/>
    <s v="BRV_R2R_STD"/>
    <m/>
    <m/>
    <s v="PT R2R02"/>
    <s v="13:00"/>
    <s v="14:00"/>
    <d v="1899-12-30T01:00:00"/>
    <d v="1899-12-30T13:00:00"/>
    <d v="1899-12-30T14:00:00"/>
    <d v="1899-12-30T01:00:00"/>
    <s v="DCO"/>
    <s v="N/A"/>
  </r>
  <r>
    <n v="16041"/>
    <x v="77"/>
    <x v="25"/>
    <s v="LIFT IFTS 25-01 HUN"/>
    <s v="IFTS"/>
    <n v="71"/>
    <s v="ACS"/>
    <n v="9"/>
    <m/>
    <s v="X"/>
    <x v="2"/>
    <s v="STDA"/>
    <s v="DECI_STD"/>
    <m/>
    <m/>
    <s v="PT-ERT02"/>
    <s v="09:00"/>
    <s v="10:00"/>
    <d v="1899-12-30T01:00:00"/>
    <d v="1899-12-30T09:10:00"/>
    <d v="1899-12-30T10:10:00"/>
    <d v="1899-12-30T01:00:00"/>
    <s v="DCO"/>
    <s v="N/A"/>
  </r>
  <r>
    <n v="16042"/>
    <x v="77"/>
    <x v="25"/>
    <s v="LIFT IFTS 24-04 CAN"/>
    <s v="IFTS"/>
    <n v="54"/>
    <s v="ACS"/>
    <n v="12"/>
    <m/>
    <s v="X"/>
    <x v="3"/>
    <s v="STDA"/>
    <s v="BRV_R2R_STD"/>
    <m/>
    <m/>
    <s v="PT R2R02"/>
    <s v="07:30"/>
    <s v="08:30"/>
    <d v="1899-12-30T01:00:00"/>
    <d v="1899-12-30T07:30:00"/>
    <d v="1899-12-30T08:30:00"/>
    <d v="1899-12-30T01:00:00"/>
    <s v="DCO"/>
    <s v="N/A"/>
  </r>
  <r>
    <n v="16043"/>
    <x v="76"/>
    <x v="25"/>
    <s v="LIFT IFTS 25-01 HUN"/>
    <s v="IFTS"/>
    <n v="71"/>
    <s v="ACS"/>
    <n v="1"/>
    <m/>
    <s v="X"/>
    <x v="5"/>
    <s v="NET"/>
    <s v="DECI_STD"/>
    <m/>
    <n v="16044"/>
    <s v="FMSC DBFM01"/>
    <s v="14:30"/>
    <s v="15:30"/>
    <d v="1899-12-30T01:00:00"/>
    <d v="1899-12-30T14:30:00"/>
    <d v="1899-12-30T15:30:00"/>
    <d v="1899-12-30T01:00:00"/>
    <s v="DCO"/>
    <s v="N/A"/>
  </r>
  <r>
    <n v="16044"/>
    <x v="76"/>
    <x v="25"/>
    <s v="LIFT IFTS 25-02 CAN"/>
    <s v="IFTS"/>
    <n v="75"/>
    <s v="ACS"/>
    <n v="17"/>
    <m/>
    <s v="X"/>
    <x v="0"/>
    <s v="STDA"/>
    <s v="DECI_STD"/>
    <m/>
    <m/>
    <s v="FMS CF03"/>
    <s v="14:30"/>
    <s v="15:30"/>
    <d v="1899-12-30T01:00:00"/>
    <d v="1899-12-30T14:30:00"/>
    <d v="1899-12-30T15:30:00"/>
    <d v="1899-12-30T01:00:00"/>
    <s v="DCO"/>
    <s v="N/A"/>
  </r>
  <r>
    <n v="16045"/>
    <x v="76"/>
    <x v="25"/>
    <s v="LIFT IFTS QATAR 25-01"/>
    <s v="QATAR"/>
    <n v="68"/>
    <s v="ACS"/>
    <n v="9"/>
    <m/>
    <s v="X"/>
    <x v="1"/>
    <s v="STDA"/>
    <s v="DECI_STD"/>
    <m/>
    <m/>
    <s v="PT IFB03"/>
    <s v="14:30"/>
    <s v="15:30"/>
    <d v="1899-12-30T01:00:00"/>
    <d v="1899-12-30T14:30:00"/>
    <d v="1899-12-30T15:30:00"/>
    <d v="1899-12-30T01:00:00"/>
    <s v="DCO"/>
    <s v="N/A"/>
  </r>
  <r>
    <n v="16046"/>
    <x v="126"/>
    <x v="27"/>
    <s v="IFTS 25-01 QAT"/>
    <s v="QATAR"/>
    <n v="77"/>
    <s v="ACS"/>
    <n v="14"/>
    <s v="X"/>
    <m/>
    <x v="2"/>
    <s v="STDA"/>
    <s v="DECI_STD"/>
    <m/>
    <m/>
    <s v="PT IFB03"/>
    <s v="08:30"/>
    <s v="09:30"/>
    <d v="1899-12-30T01:00:00"/>
    <d v="1899-12-30T08:30:00"/>
    <d v="1899-12-30T09:30:00"/>
    <d v="1899-12-30T01:00:00"/>
    <s v="DCO"/>
    <s v="N/A"/>
  </r>
  <r>
    <n v="16047"/>
    <x v="77"/>
    <x v="25"/>
    <s v="LIFT IFTS 25-01 HUN"/>
    <s v="IFTS"/>
    <n v="71"/>
    <s v="ACS"/>
    <n v="9"/>
    <m/>
    <s v="X"/>
    <x v="3"/>
    <s v="STDA"/>
    <s v="DECI_STD"/>
    <m/>
    <m/>
    <s v="PT-ERT02"/>
    <s v="09:00"/>
    <s v="10:00"/>
    <d v="1899-12-30T01:00:00"/>
    <d v="1899-12-30T09:00:00"/>
    <d v="1899-12-30T09:10:00"/>
    <d v="1899-12-30T00:10:00"/>
    <s v="RSLD"/>
    <s v="CD3"/>
  </r>
  <r>
    <n v="16048"/>
    <x v="76"/>
    <x v="25"/>
    <s v="LIFT IFTS 24-04 SPA"/>
    <s v="IFTS"/>
    <n v="61"/>
    <s v="ACS"/>
    <n v="32"/>
    <m/>
    <s v="X"/>
    <x v="5"/>
    <s v="STDA"/>
    <s v="CAS_DECI"/>
    <m/>
    <m/>
    <s v="FMS CAS01"/>
    <s v="16:00"/>
    <s v="17:00"/>
    <d v="1899-12-30T01:00:00"/>
    <d v="1899-12-30T16:00:00"/>
    <d v="1899-12-30T17:00:00"/>
    <d v="1899-12-30T01:00:00"/>
    <s v="DCO"/>
    <s v="N/A"/>
  </r>
  <r>
    <n v="16049"/>
    <x v="76"/>
    <x v="25"/>
    <s v="LIFT IFTS 24-04 SPA"/>
    <s v="IFTS"/>
    <n v="59"/>
    <s v="ACS"/>
    <n v="5"/>
    <m/>
    <s v="X"/>
    <x v="0"/>
    <s v="STDA"/>
    <s v="CAS_DECI"/>
    <m/>
    <m/>
    <s v="FMS CAS01"/>
    <s v="16:00"/>
    <s v="17:00"/>
    <d v="1899-12-30T01:00:00"/>
    <d v="1899-12-30T16:00:00"/>
    <d v="1899-12-30T17:00:00"/>
    <d v="1899-12-30T01:00:00"/>
    <s v="DCO"/>
    <s v="N/A"/>
  </r>
  <r>
    <n v="16050"/>
    <x v="76"/>
    <x v="25"/>
    <s v="LIFT IFTS 24-04 SPA"/>
    <s v="IFTS"/>
    <n v="60"/>
    <s v="IFTS"/>
    <n v="22"/>
    <m/>
    <s v="X"/>
    <x v="1"/>
    <s v="NET"/>
    <s v="DECI_PGM"/>
    <m/>
    <n v="16051"/>
    <s v="NET PGM02"/>
    <s v="16:00"/>
    <s v="17:00"/>
    <d v="1899-12-30T01:00:00"/>
    <d v="1899-12-30T16:00:00"/>
    <d v="1899-12-30T16:50:00"/>
    <d v="1899-12-30T00:50:00"/>
    <s v="DCO"/>
    <s v="N/A"/>
  </r>
  <r>
    <n v="16051"/>
    <x v="76"/>
    <x v="25"/>
    <s v="LIFT IFTS 24-04 SPA"/>
    <s v="IFTS"/>
    <n v="58"/>
    <s v="ACS"/>
    <n v="13"/>
    <m/>
    <s v="X"/>
    <x v="6"/>
    <s v="NET"/>
    <s v="DECI_PGM"/>
    <m/>
    <n v="16050"/>
    <s v="NET PGM02"/>
    <d v="1899-12-30T16:00:00"/>
    <d v="1899-12-30T17:00:00"/>
    <d v="1899-12-30T01:00:00"/>
    <d v="1899-12-30T16:00:00"/>
    <d v="1899-12-30T16:50:00"/>
    <d v="1899-12-30T00:50:00"/>
    <s v="DCO"/>
    <s v="N/A"/>
  </r>
  <r>
    <n v="16052"/>
    <x v="76"/>
    <x v="25"/>
    <s v="LIFT IFTS 25-02 CAN"/>
    <s v="IFTS"/>
    <n v="72"/>
    <s v="ACS"/>
    <n v="2"/>
    <m/>
    <s v="X"/>
    <x v="4"/>
    <s v="STDA"/>
    <s v="DECI_STD"/>
    <m/>
    <m/>
    <s v="FMS CF03"/>
    <s v="16:00"/>
    <s v="17:00"/>
    <d v="1899-12-30T01:00:00"/>
    <d v="1899-12-30T16:00:00"/>
    <d v="1899-12-30T17:00:00"/>
    <d v="1899-12-30T01:00:00"/>
    <s v="DCO"/>
    <s v="N/A"/>
  </r>
  <r>
    <n v="16053"/>
    <x v="126"/>
    <x v="27"/>
    <s v="LIFT IFTS QATAR 25-01"/>
    <s v="QATAR"/>
    <n v="66"/>
    <s v="ACS"/>
    <n v="10"/>
    <m/>
    <s v="X"/>
    <x v="2"/>
    <s v="STDA"/>
    <s v="DECI_STD"/>
    <m/>
    <m/>
    <s v="PT IF02"/>
    <s v="11:30"/>
    <s v="12:30"/>
    <d v="1899-12-30T01:00:00"/>
    <s v="11:30"/>
    <s v="12:30"/>
    <d v="1899-12-30T01:00:00"/>
    <s v="DCO"/>
    <s v="N/A"/>
  </r>
  <r>
    <n v="16054"/>
    <x v="77"/>
    <x v="25"/>
    <s v="LIFT IFTS 25-01 HUN"/>
    <s v="IFTS"/>
    <n v="70"/>
    <s v="ACS"/>
    <n v="1"/>
    <m/>
    <s v="X"/>
    <x v="5"/>
    <s v="NET"/>
    <s v="DECI_STD"/>
    <m/>
    <n v="16055"/>
    <s v="FMSC DBFM01"/>
    <s v="06:00"/>
    <s v="07:00"/>
    <d v="1899-12-30T01:00:00"/>
    <d v="1899-12-30T06:00:00"/>
    <d v="1899-12-30T06:50:00"/>
    <d v="1899-12-30T00:50:00"/>
    <s v="DCO"/>
    <s v="N/A"/>
  </r>
  <r>
    <n v="16055"/>
    <x v="77"/>
    <x v="25"/>
    <s v="LIFT IFTS 25-01 HUN"/>
    <s v="IFTS"/>
    <n v="71"/>
    <s v="ACS"/>
    <n v="2"/>
    <m/>
    <s v="X"/>
    <x v="0"/>
    <s v="NET"/>
    <s v="DECI_STD"/>
    <m/>
    <n v="16056"/>
    <s v="FMSC DBFM02"/>
    <s v="06:00"/>
    <s v="07:00"/>
    <d v="1899-12-30T01:00:00"/>
    <s v="06:00"/>
    <s v="07:00"/>
    <d v="1899-12-30T01:00:00"/>
    <s v="DCO"/>
    <s v="N/A"/>
  </r>
  <r>
    <n v="16056"/>
    <x v="77"/>
    <x v="25"/>
    <s v="LIFT IFTS 25-02 SGP"/>
    <s v="IFTS"/>
    <n v="82"/>
    <s v="ACS"/>
    <n v="17"/>
    <m/>
    <s v="X"/>
    <x v="6"/>
    <s v="STDA"/>
    <s v="DECI_STD"/>
    <m/>
    <m/>
    <s v="PT IF02"/>
    <s v="06:00"/>
    <s v="07:00"/>
    <d v="1899-12-30T01:00:00"/>
    <s v="06:00"/>
    <s v="07:00"/>
    <d v="1899-12-30T01:00:00"/>
    <s v="DCO"/>
    <s v="N/A"/>
  </r>
  <r>
    <n v="16057"/>
    <x v="77"/>
    <x v="25"/>
    <s v="IFTS 25-01 QAT"/>
    <s v="QATAR"/>
    <n v="77"/>
    <s v="IFTS"/>
    <n v="22"/>
    <s v="X"/>
    <m/>
    <x v="3"/>
    <s v="STDA"/>
    <s v="DECI_STD"/>
    <m/>
    <m/>
    <s v="PT IFB01"/>
    <s v="10:30"/>
    <s v="11:30"/>
    <d v="1899-12-30T01:00:00"/>
    <d v="1899-12-30T10:30:00"/>
    <d v="1899-12-30T11:30:00"/>
    <d v="1899-12-30T01:00:00"/>
    <s v="DCO"/>
    <s v="N/A"/>
  </r>
  <r>
    <n v="16058"/>
    <x v="77"/>
    <x v="25"/>
    <s v="LIFT IFTS 24-05 AUT"/>
    <s v="IFTS"/>
    <n v="65"/>
    <s v="IFTS"/>
    <n v="9"/>
    <m/>
    <s v="X"/>
    <x v="5"/>
    <s v="NET"/>
    <s v="DECI_STD"/>
    <m/>
    <n v="16059"/>
    <s v="FMSC HACM02"/>
    <s v="07:30"/>
    <s v="08:30"/>
    <d v="1899-12-30T01:00:00"/>
    <d v="1899-12-30T07:30:00"/>
    <d v="1899-12-30T08:30:00"/>
    <d v="1899-12-30T01:00:00"/>
    <s v="DCO"/>
    <s v="N/A"/>
  </r>
  <r>
    <n v="16059"/>
    <x v="77"/>
    <x v="25"/>
    <s v="LIFT IFTS 24-04 CAN"/>
    <s v="IFTS"/>
    <n v="51"/>
    <s v="ACS"/>
    <n v="5"/>
    <m/>
    <s v="X"/>
    <x v="0"/>
    <s v="STDA"/>
    <s v="BRV_R2R_STD"/>
    <m/>
    <m/>
    <s v="PT BVR01"/>
    <s v="07:30"/>
    <s v="08:30"/>
    <d v="1899-12-30T01:00:00"/>
    <s v="07:30"/>
    <s v="08:30"/>
    <d v="1899-12-30T01:00:00"/>
    <s v="DCO"/>
    <s v="N/A"/>
  </r>
  <r>
    <n v="16060"/>
    <x v="77"/>
    <x v="25"/>
    <s v="LIFT IFTS 24-04 CAN"/>
    <s v="IFTS"/>
    <n v="52"/>
    <s v="ACS"/>
    <n v="32"/>
    <m/>
    <s v="X"/>
    <x v="1"/>
    <s v="STDA"/>
    <s v="BRV_R2R_STD"/>
    <m/>
    <m/>
    <s v="PT BVR01"/>
    <s v="07:30"/>
    <s v="08:30"/>
    <d v="1899-12-30T01:00:00"/>
    <s v="07:30"/>
    <s v="08:30"/>
    <d v="1899-12-30T01:00:00"/>
    <s v="DCO"/>
    <s v="N/A"/>
  </r>
  <r>
    <n v="16061"/>
    <x v="77"/>
    <x v="25"/>
    <s v="LIFT IFTS 24-04 CAN"/>
    <s v="IFTS"/>
    <n v="53"/>
    <s v="IFTS"/>
    <n v="22"/>
    <m/>
    <s v="X"/>
    <x v="6"/>
    <s v="STDA"/>
    <s v="BRV_R2R_STD"/>
    <m/>
    <m/>
    <s v="PT BVR01"/>
    <s v="07:30"/>
    <s v="08:30"/>
    <d v="1899-12-30T01:00:00"/>
    <s v="07:30"/>
    <s v="08:30"/>
    <d v="1899-12-30T01:00:00"/>
    <s v="DCO"/>
    <s v="N/A"/>
  </r>
  <r>
    <n v="16062"/>
    <x v="77"/>
    <x v="25"/>
    <s v="IFTS 25-01 QAT"/>
    <s v="QATAR"/>
    <n v="78"/>
    <s v="ACS"/>
    <n v="14"/>
    <s v="X"/>
    <m/>
    <x v="3"/>
    <s v="STDA"/>
    <s v="DECI_STD"/>
    <m/>
    <m/>
    <s v="PT IFB01"/>
    <s v="12:00"/>
    <s v="13:00"/>
    <d v="1899-12-30T01:00:00"/>
    <d v="1899-12-30T12:00:00"/>
    <d v="1899-12-30T13:00:00"/>
    <d v="1899-12-30T01:00:00"/>
    <s v="DCO"/>
    <s v="N/A"/>
  </r>
  <r>
    <n v="16063"/>
    <x v="77"/>
    <x v="25"/>
    <s v="LIFT IFTS 25-01 HUN"/>
    <s v="IFTS"/>
    <n v="70"/>
    <s v="ACS"/>
    <n v="17"/>
    <m/>
    <s v="X"/>
    <x v="5"/>
    <s v="NET"/>
    <s v="DECI_STD"/>
    <m/>
    <n v="16064"/>
    <s v="FMSC DBFM02"/>
    <s v="09:00"/>
    <s v="10:00"/>
    <d v="1899-12-30T01:00:00"/>
    <d v="1899-12-30T09:00:00"/>
    <d v="1899-12-30T10:00:00"/>
    <d v="1899-12-30T01:00:00"/>
    <s v="DCO"/>
    <s v="N/A"/>
  </r>
  <r>
    <n v="16064"/>
    <x v="77"/>
    <x v="25"/>
    <s v="LIFT IFTS 25-02 CAN"/>
    <s v="IFTS"/>
    <n v="73"/>
    <s v="ACS"/>
    <n v="1"/>
    <m/>
    <s v="X"/>
    <x v="0"/>
    <s v="STDA"/>
    <s v="DECI_STD"/>
    <m/>
    <m/>
    <s v="FMS EMR01"/>
    <s v="09:00"/>
    <s v="10:00"/>
    <d v="1899-12-30T01:00:00"/>
    <s v="09:00"/>
    <s v="10:00"/>
    <d v="1899-12-30T01:00:00"/>
    <s v="DCO"/>
    <s v="N/A"/>
  </r>
  <r>
    <n v="16065"/>
    <x v="77"/>
    <x v="25"/>
    <s v="LIFT 24-44 ITA"/>
    <s v="AMI"/>
    <n v="71"/>
    <s v="ACS"/>
    <n v="2"/>
    <s v="X"/>
    <m/>
    <x v="1"/>
    <s v="STDA"/>
    <s v="DCA"/>
    <m/>
    <m/>
    <s v="SD BVR01"/>
    <s v="09:00"/>
    <s v="10:00"/>
    <d v="1899-12-30T01:00:00"/>
    <s v="09:00"/>
    <s v="10:00"/>
    <d v="1899-12-30T01:00:00"/>
    <s v="DCO"/>
    <s v="N/A"/>
  </r>
  <r>
    <n v="16066"/>
    <x v="77"/>
    <x v="25"/>
    <s v="LIFT IFTS 24-04 SPA"/>
    <s v="IFTS"/>
    <n v="61"/>
    <s v="ACS"/>
    <n v="5"/>
    <m/>
    <s v="X"/>
    <x v="5"/>
    <s v="STDA"/>
    <s v="CAS_DECI"/>
    <m/>
    <m/>
    <s v="FMS CAS02"/>
    <s v="10:30"/>
    <s v="11:30"/>
    <d v="1899-12-30T01:00:00"/>
    <d v="1899-12-30T10:30:00"/>
    <d v="1899-12-30T11:30:00"/>
    <d v="1899-12-30T01:00:00"/>
    <s v="DCO"/>
    <s v="N/A"/>
  </r>
  <r>
    <n v="16067"/>
    <x v="77"/>
    <x v="25"/>
    <s v="LIFT IFTS 24-04 SPA"/>
    <s v="IFTS"/>
    <n v="59"/>
    <s v="ACS"/>
    <n v="10"/>
    <m/>
    <s v="X"/>
    <x v="0"/>
    <s v="STDA"/>
    <s v="CAS_DECI"/>
    <m/>
    <m/>
    <s v="FMS CAS02"/>
    <s v="10:30"/>
    <s v="11:30"/>
    <d v="1899-12-30T01:00:00"/>
    <s v="10:30"/>
    <s v="11:30"/>
    <d v="1899-12-30T01:00:00"/>
    <s v="DCO"/>
    <s v="N/A"/>
  </r>
  <r>
    <n v="16068"/>
    <x v="77"/>
    <x v="25"/>
    <s v="LIFT IFTS 24-04 SPA"/>
    <s v="IFTS"/>
    <n v="58"/>
    <s v="ACS"/>
    <n v="13"/>
    <m/>
    <s v="X"/>
    <x v="1"/>
    <s v="NET"/>
    <s v="DECI_PGM"/>
    <m/>
    <n v="16069"/>
    <s v="NET PGM03"/>
    <s v="10:30"/>
    <s v="11:30"/>
    <d v="1899-12-30T01:00:00"/>
    <d v="1899-12-30T10:15:00"/>
    <d v="1899-12-30T11:15:00"/>
    <d v="1899-12-30T01:00:00"/>
    <s v="DCO"/>
    <s v="N/A"/>
  </r>
  <r>
    <n v="16069"/>
    <x v="77"/>
    <x v="25"/>
    <s v="LIFT IFTS 24-04 SPA"/>
    <s v="IFTS"/>
    <n v="60"/>
    <s v="ACS"/>
    <n v="32"/>
    <m/>
    <s v="X"/>
    <x v="6"/>
    <s v="NET"/>
    <s v="DECI_PGM"/>
    <m/>
    <n v="16068"/>
    <s v="NET PGM03"/>
    <s v="10:30"/>
    <s v="11:30"/>
    <d v="1899-12-30T01:00:00"/>
    <d v="1899-12-30T10:15:00"/>
    <d v="1899-12-30T11:15:00"/>
    <d v="1899-12-30T01:00:00"/>
    <s v="DCO"/>
    <s v="N/A"/>
  </r>
  <r>
    <n v="16070"/>
    <x v="77"/>
    <x v="25"/>
    <s v="LIFT IFTS QATAR 25-01"/>
    <s v="QATAR"/>
    <n v="68"/>
    <s v="IFTS"/>
    <n v="9"/>
    <m/>
    <s v="X"/>
    <x v="4"/>
    <s v="STDA"/>
    <s v="DECI_STD"/>
    <m/>
    <m/>
    <s v="PT IF01"/>
    <s v="10:30"/>
    <s v="11:30"/>
    <d v="1899-12-30T01:00:00"/>
    <d v="1899-12-30T10:30:00"/>
    <d v="1899-12-30T11:30:00"/>
    <d v="1899-12-30T01:00:00"/>
    <s v="DCO"/>
    <s v="N/A"/>
  </r>
  <r>
    <n v="16071"/>
    <x v="77"/>
    <x v="25"/>
    <s v="LIFT IFTS 25-01 SGP"/>
    <s v="IFTS"/>
    <n v="69"/>
    <s v="ACS"/>
    <n v="5"/>
    <m/>
    <s v="X"/>
    <x v="3"/>
    <s v="STDA"/>
    <s v="DECI_STD"/>
    <m/>
    <m/>
    <s v="PT-ERT02"/>
    <s v="13:30"/>
    <s v="14:30"/>
    <d v="1899-12-30T01:00:00"/>
    <d v="1899-12-30T13:30:00"/>
    <d v="1899-12-30T14:30:00"/>
    <d v="1899-12-30T01:00:00"/>
    <s v="DCO"/>
    <s v="N/A"/>
  </r>
  <r>
    <n v="16072"/>
    <x v="77"/>
    <x v="25"/>
    <s v="LIFT IFTS 24-04 CAN"/>
    <s v="IFTS"/>
    <n v="54"/>
    <s v="ACS"/>
    <n v="12"/>
    <m/>
    <s v="X"/>
    <x v="5"/>
    <s v="STDA"/>
    <s v="BRV_R2R_STD"/>
    <m/>
    <m/>
    <s v="PT BVR01"/>
    <s v="12:00"/>
    <s v="13:00"/>
    <d v="1899-12-30T01:00:00"/>
    <d v="1899-12-30T12:00:00"/>
    <d v="1899-12-30T13:00:00"/>
    <d v="1899-12-30T01:00:00"/>
    <s v="DCO"/>
    <s v="N/A"/>
  </r>
  <r>
    <n v="16073"/>
    <x v="77"/>
    <x v="25"/>
    <s v="LIFT IFTS 24-04 CAN"/>
    <s v="IFTS"/>
    <n v="52"/>
    <s v="IFTS"/>
    <n v="23"/>
    <m/>
    <s v="X"/>
    <x v="0"/>
    <s v="STDA"/>
    <s v="BRV_R2R_STD"/>
    <m/>
    <m/>
    <s v="PT BVR02"/>
    <s v="12:00"/>
    <s v="13:00"/>
    <d v="1899-12-30T01:00:00"/>
    <d v="1899-12-30T12:00:00"/>
    <d v="1899-12-30T12:50:00"/>
    <d v="1899-12-30T00:50:00"/>
    <s v="DCO"/>
    <s v="N/A"/>
  </r>
  <r>
    <n v="16074"/>
    <x v="77"/>
    <x v="25"/>
    <s v="LIFT IFTS 24-04 CAN"/>
    <s v="IFTS"/>
    <n v="51"/>
    <s v="ACS"/>
    <n v="9"/>
    <m/>
    <s v="X"/>
    <x v="1"/>
    <s v="STDA"/>
    <s v="BRV_R2R_STD"/>
    <m/>
    <m/>
    <s v="PT BVR02"/>
    <s v="12:00"/>
    <s v="13:00"/>
    <d v="1899-12-30T01:00:00"/>
    <d v="1899-12-30T12:00:00"/>
    <d v="1899-12-30T13:00:00"/>
    <d v="1899-12-30T01:00:00"/>
    <s v="DCO"/>
    <s v="N/A"/>
  </r>
  <r>
    <n v="16075"/>
    <x v="77"/>
    <x v="25"/>
    <s v="LIFT IFTS 24-04 CAN"/>
    <s v="IFTS"/>
    <n v="53"/>
    <s v="ACS"/>
    <n v="1"/>
    <m/>
    <s v="X"/>
    <x v="6"/>
    <s v="STDA"/>
    <s v="BRV_R2R_STD"/>
    <m/>
    <m/>
    <s v="PT BVR02"/>
    <s v="12:00"/>
    <s v="13:00"/>
    <d v="1899-12-30T01:00:00"/>
    <d v="1899-12-30T12:00:00"/>
    <d v="1899-12-30T13:00:00"/>
    <d v="1899-12-30T01:00:00"/>
    <s v="DCO"/>
    <s v="N/A"/>
  </r>
  <r>
    <n v="16076"/>
    <x v="78"/>
    <x v="25"/>
    <s v="LIFT IFTS 25-02 SGP"/>
    <s v="IFTS"/>
    <n v="83"/>
    <s v="IFTS"/>
    <n v="22"/>
    <m/>
    <s v="X"/>
    <x v="3"/>
    <s v="STDA"/>
    <s v="DECI_STD"/>
    <m/>
    <m/>
    <s v="PT EMR01"/>
    <s v="09:00"/>
    <s v="10:00"/>
    <d v="1899-12-30T01:00:00"/>
    <s v="09:00"/>
    <s v="10:00"/>
    <d v="1899-12-30T01:00:00"/>
    <s v="DCO"/>
    <s v="N/A"/>
  </r>
  <r>
    <n v="16077"/>
    <x v="77"/>
    <x v="25"/>
    <s v="LIFT IFTS 24-04 SPA"/>
    <s v="IFTS"/>
    <n v="60"/>
    <s v="IFTS"/>
    <n v="9"/>
    <m/>
    <s v="X"/>
    <x v="5"/>
    <s v="STDA"/>
    <s v="CAS_DECI"/>
    <m/>
    <m/>
    <s v="FMS CAS01"/>
    <s v="13:30"/>
    <s v="14:30"/>
    <d v="1899-12-30T01:00:00"/>
    <d v="1899-12-30T13:30:00"/>
    <d v="1899-12-30T14:30:00"/>
    <d v="1899-12-30T01:00:00"/>
    <s v="DCO"/>
    <s v="N/A"/>
  </r>
  <r>
    <n v="16078"/>
    <x v="77"/>
    <x v="25"/>
    <s v="LIFT IFTS 24-04 SPA"/>
    <s v="IFTS"/>
    <n v="58"/>
    <s v="ACS"/>
    <n v="32"/>
    <m/>
    <s v="X"/>
    <x v="0"/>
    <s v="STDA"/>
    <s v="CAS_DECI"/>
    <m/>
    <m/>
    <s v="FMS CAS01"/>
    <s v="13:30"/>
    <s v="14:30"/>
    <d v="1899-12-30T01:00:00"/>
    <d v="1899-12-30T13:30:00"/>
    <d v="1899-12-30T14:30:00"/>
    <d v="1899-12-30T01:00:00"/>
    <s v="DCO"/>
    <s v="N/A"/>
  </r>
  <r>
    <n v="16079"/>
    <x v="77"/>
    <x v="25"/>
    <s v="LIFT IFTS 25-02 JPN"/>
    <s v="IFTS"/>
    <n v="79"/>
    <s v="IFTS"/>
    <n v="22"/>
    <m/>
    <s v="X"/>
    <x v="1"/>
    <s v="STDA"/>
    <s v="DECI_STD"/>
    <m/>
    <m/>
    <s v="PT IF02"/>
    <s v="13:30"/>
    <s v="14:30"/>
    <d v="1899-12-30T01:00:00"/>
    <d v="1899-12-30T13:25:00"/>
    <d v="1899-12-30T14:25:00"/>
    <d v="1899-12-30T01:00:00"/>
    <s v="DCO"/>
    <s v="N/A"/>
  </r>
  <r>
    <n v="16080"/>
    <x v="77"/>
    <x v="25"/>
    <s v="LIFT IFTS 25-02 JPN"/>
    <s v="IFTS"/>
    <n v="77"/>
    <s v="ACS"/>
    <n v="13"/>
    <m/>
    <s v="X"/>
    <x v="6"/>
    <s v="STDA"/>
    <s v="DECI_STD"/>
    <m/>
    <m/>
    <s v="PT EMR01"/>
    <s v="13:30"/>
    <s v="14:30"/>
    <d v="1899-12-30T01:00:00"/>
    <d v="1899-12-30T13:30:00"/>
    <d v="1899-12-30T14:40:00"/>
    <d v="1899-12-30T01:10:00"/>
    <s v="DCO"/>
    <s v="N/A"/>
  </r>
  <r>
    <n v="16081"/>
    <x v="77"/>
    <x v="25"/>
    <s v="LIFT IFTS 25-01 SGP"/>
    <s v="IFTS"/>
    <n v="68"/>
    <s v="ACS"/>
    <n v="10"/>
    <m/>
    <s v="X"/>
    <x v="4"/>
    <s v="STDA"/>
    <s v="DECI_STD"/>
    <m/>
    <m/>
    <s v="PT-ERT02"/>
    <s v="13:30"/>
    <s v="14:30"/>
    <d v="1899-12-30T01:00:00"/>
    <d v="1899-12-30T13:30:00"/>
    <d v="1899-12-30T14:20:00"/>
    <d v="1899-12-30T00:50:00"/>
    <s v="DCO"/>
    <s v="N/A"/>
  </r>
  <r>
    <n v="16082"/>
    <x v="125"/>
    <x v="27"/>
    <s v="LIFT IFTS QATAR 25-01"/>
    <s v="QATAR"/>
    <n v="65"/>
    <s v="ACS"/>
    <n v="10"/>
    <m/>
    <s v="X"/>
    <x v="3"/>
    <s v="STDA"/>
    <s v="DECI_STD"/>
    <m/>
    <m/>
    <s v="PT IF02"/>
    <s v="05:30"/>
    <s v="06:30"/>
    <d v="1899-12-30T01:00:00"/>
    <s v="05:30"/>
    <s v="06:30"/>
    <d v="1899-12-30T01:00:00"/>
    <s v="DCO"/>
    <s v="N/A"/>
  </r>
  <r>
    <n v="16083"/>
    <x v="78"/>
    <x v="25"/>
    <s v="LIFT IFTS 24-04 SPA"/>
    <s v="IFTS"/>
    <n v="59"/>
    <s v="IFTS"/>
    <n v="9"/>
    <m/>
    <s v="X"/>
    <x v="5"/>
    <s v="NET"/>
    <s v="BTAG_DECI"/>
    <m/>
    <n v="16084"/>
    <s v="NET BTAG01"/>
    <s v="06:00"/>
    <s v="07:00"/>
    <d v="1899-12-30T01:00:00"/>
    <d v="1899-12-30T06:00:00"/>
    <d v="1899-12-30T07:00:00"/>
    <d v="1899-12-30T01:00:00"/>
    <s v="DCO"/>
    <s v="N/A"/>
  </r>
  <r>
    <n v="16084"/>
    <x v="78"/>
    <x v="25"/>
    <s v="LIFT IFTS 24-04 SPA"/>
    <s v="IFTS"/>
    <n v="61"/>
    <s v="ACS"/>
    <n v="14"/>
    <m/>
    <s v="X"/>
    <x v="4"/>
    <s v="NET"/>
    <s v="BTAG_DECI"/>
    <m/>
    <n v="16083"/>
    <s v="NET BTAG01"/>
    <d v="1899-12-30T06:00:00"/>
    <d v="1899-12-30T07:00:00"/>
    <d v="1899-12-30T01:00:00"/>
    <d v="1899-12-30T06:00:00"/>
    <d v="1899-12-30T07:00:00"/>
    <d v="1899-12-30T01:00:00"/>
    <s v="DCO"/>
    <s v="N/A"/>
  </r>
  <r>
    <n v="16085"/>
    <x v="78"/>
    <x v="25"/>
    <s v="LIFT IFTS 24-04 CAN"/>
    <s v="IFTS"/>
    <n v="51"/>
    <s v="ACS"/>
    <n v="10"/>
    <m/>
    <s v="X"/>
    <x v="0"/>
    <s v="NET"/>
    <s v="DCA"/>
    <m/>
    <n v="16086"/>
    <s v="NET QRA01"/>
    <s v="06:00"/>
    <s v="07:00"/>
    <d v="1899-12-30T01:00:00"/>
    <s v="06:00"/>
    <s v="07:00"/>
    <d v="1899-12-30T01:00:00"/>
    <s v="DCO"/>
    <s v="N/A"/>
  </r>
  <r>
    <n v="16086"/>
    <x v="78"/>
    <x v="25"/>
    <s v="LIFT IFTS 24-04 CAN"/>
    <s v="IFTS"/>
    <n v="53"/>
    <s v="AMI"/>
    <n v="18"/>
    <m/>
    <s v="X"/>
    <x v="1"/>
    <s v="NET"/>
    <s v="DCA"/>
    <m/>
    <n v="16085"/>
    <s v="NET QRA01"/>
    <d v="1899-12-30T06:00:00"/>
    <d v="1899-12-30T07:00:00"/>
    <d v="1899-12-30T01:00:00"/>
    <d v="1899-12-30T06:00:00"/>
    <d v="1899-12-30T07:00:00"/>
    <d v="1899-12-30T01:00:00"/>
    <s v="DCO"/>
    <s v="N/A"/>
  </r>
  <r>
    <n v="16087"/>
    <x v="78"/>
    <x v="25"/>
    <s v="LIFT IFTS 24-04 CAN"/>
    <s v="IFTS"/>
    <n v="54"/>
    <s v="ACS"/>
    <n v="5"/>
    <m/>
    <s v="X"/>
    <x v="6"/>
    <s v="STDA"/>
    <s v="BRV_R2R_STD"/>
    <m/>
    <m/>
    <s v="PT BVR02"/>
    <s v="06:00"/>
    <s v="07:00"/>
    <d v="1899-12-30T01:00:00"/>
    <s v="06:00"/>
    <s v="07:00"/>
    <d v="1899-12-30T01:00:00"/>
    <s v="DCO"/>
    <s v="N/A"/>
  </r>
  <r>
    <n v="16088"/>
    <x v="78"/>
    <x v="25"/>
    <s v="LIFT IFTS 25-02 UK"/>
    <s v="IFTS"/>
    <n v="81"/>
    <s v="IFTS"/>
    <n v="23"/>
    <m/>
    <s v="X"/>
    <x v="0"/>
    <s v="STDA"/>
    <s v="DECI_STD"/>
    <m/>
    <m/>
    <s v="PT EMR03"/>
    <s v="07:30"/>
    <s v="08:30"/>
    <d v="1899-12-30T01:00:00"/>
    <s v="07:30"/>
    <s v="08:30"/>
    <d v="1899-12-30T01:00:00"/>
    <s v="DCO"/>
    <s v="N/A"/>
  </r>
  <r>
    <n v="16089"/>
    <x v="78"/>
    <x v="25"/>
    <s v="LIFT IFTS QATAR 25-01"/>
    <s v="QATAR"/>
    <n v="68"/>
    <s v="ACS"/>
    <n v="2"/>
    <m/>
    <s v="X"/>
    <x v="6"/>
    <s v="STDA"/>
    <s v="DECI_STD"/>
    <m/>
    <m/>
    <s v="PT IF02"/>
    <s v="07:30"/>
    <s v="08:30"/>
    <d v="1899-12-30T01:00:00"/>
    <s v="07:30"/>
    <s v="08:30"/>
    <d v="1899-12-30T01:00:00"/>
    <s v="DCO"/>
    <s v="N/A"/>
  </r>
  <r>
    <n v="16090"/>
    <x v="78"/>
    <x v="25"/>
    <s v="LIFT IFTS QATAR 25-01"/>
    <s v="QATAR"/>
    <n v="66"/>
    <s v="ACS"/>
    <n v="1"/>
    <m/>
    <s v="X"/>
    <x v="1"/>
    <s v="STDA"/>
    <s v="DECI_STD"/>
    <m/>
    <m/>
    <s v="PT IFB01"/>
    <s v="07:30"/>
    <s v="08:30"/>
    <d v="1899-12-30T01:00:00"/>
    <s v="07:30"/>
    <d v="1899-12-30T08:45:00"/>
    <d v="1899-12-30T01:15:00"/>
    <s v="DCO"/>
    <s v="N/A"/>
  </r>
  <r>
    <n v="16091"/>
    <x v="78"/>
    <x v="25"/>
    <s v="LIFT IFTS 24-04 SPA"/>
    <s v="IFTS"/>
    <n v="58"/>
    <s v="ACS"/>
    <n v="5"/>
    <m/>
    <s v="X"/>
    <x v="5"/>
    <s v="STDA"/>
    <s v="CAS_DECI"/>
    <m/>
    <m/>
    <s v="FMS CAS02"/>
    <s v="09:00"/>
    <s v="10:00"/>
    <d v="1899-12-30T01:00:00"/>
    <d v="1899-12-30T09:00:00"/>
    <d v="1899-12-30T10:00:00"/>
    <d v="1899-12-30T01:00:00"/>
    <s v="DCO"/>
    <s v="N/A"/>
  </r>
  <r>
    <n v="16092"/>
    <x v="78"/>
    <x v="25"/>
    <s v="LIFT IFTS QATAR 25-01"/>
    <s v="QATAR"/>
    <n v="63"/>
    <s v="IFTS"/>
    <n v="9"/>
    <m/>
    <s v="X"/>
    <x v="4"/>
    <s v="STDA"/>
    <s v="DECI_STD"/>
    <m/>
    <m/>
    <s v="PT IFB02"/>
    <s v="09:00"/>
    <s v="10:00"/>
    <d v="1899-12-30T01:00:00"/>
    <d v="1899-12-30T09:00:00"/>
    <d v="1899-12-30T10:00:00"/>
    <d v="1899-12-30T01:00:00"/>
    <s v="DCO"/>
    <s v="N/A"/>
  </r>
  <r>
    <n v="16093"/>
    <x v="78"/>
    <x v="25"/>
    <s v="IFTS LIFT 24-01 QATAR"/>
    <s v="QATAR"/>
    <n v="40"/>
    <s v="ACS"/>
    <n v="14"/>
    <s v="X"/>
    <m/>
    <x v="0"/>
    <s v="STDA"/>
    <s v="DECI_STD"/>
    <m/>
    <m/>
    <s v="PT IFB01"/>
    <s v="09:00"/>
    <s v="10:00"/>
    <d v="1899-12-30T01:00:00"/>
    <s v="09:00"/>
    <s v="10:00"/>
    <d v="1899-12-30T01:00:00"/>
    <s v="DCO"/>
    <s v="N/A"/>
  </r>
  <r>
    <n v="16094"/>
    <x v="78"/>
    <x v="25"/>
    <s v="LIFT IFTS 25-02 JPN"/>
    <s v="IFTS"/>
    <n v="79"/>
    <s v="ACS"/>
    <n v="10"/>
    <m/>
    <s v="X"/>
    <x v="1"/>
    <s v="STDA"/>
    <s v="DECI_STD"/>
    <m/>
    <m/>
    <s v="PT EMR01"/>
    <s v="09:00"/>
    <s v="10:00"/>
    <d v="1899-12-30T01:00:00"/>
    <s v="09:00"/>
    <s v="10:00"/>
    <d v="1899-12-30T01:00:00"/>
    <s v="DCO"/>
    <s v="N/A"/>
  </r>
  <r>
    <n v="16095"/>
    <x v="78"/>
    <x v="25"/>
    <s v="LIFT IFTS 24-04 SPA"/>
    <s v="IFTS"/>
    <n v="60"/>
    <s v="ACS"/>
    <n v="32"/>
    <m/>
    <s v="X"/>
    <x v="6"/>
    <s v="STDA"/>
    <s v="CAS_DECI"/>
    <m/>
    <m/>
    <s v="FMS CAS02"/>
    <s v="09:00"/>
    <s v="10:00"/>
    <d v="1899-12-30T01:00:00"/>
    <s v="09:00"/>
    <s v="10:00"/>
    <d v="1899-12-30T01:00:00"/>
    <s v="DCO"/>
    <s v="N/A"/>
  </r>
  <r>
    <n v="16096"/>
    <x v="125"/>
    <x v="27"/>
    <s v="IFTS 25-01 QAT"/>
    <s v="QATAR"/>
    <n v="77"/>
    <s v="ACS"/>
    <n v="9"/>
    <s v="X"/>
    <m/>
    <x v="3"/>
    <s v="STDA"/>
    <s v="DECI_STD"/>
    <m/>
    <m/>
    <s v="PT IFB02"/>
    <s v="07:00"/>
    <s v="08:00"/>
    <d v="1899-12-30T01:00:00"/>
    <s v="07:00"/>
    <s v="08:00"/>
    <d v="1899-12-30T01:00:00"/>
    <s v="DCO"/>
    <s v="N/A"/>
  </r>
  <r>
    <n v="16097"/>
    <x v="78"/>
    <x v="25"/>
    <s v="LIFT IFTS 24-04 CAN"/>
    <s v="IFTS"/>
    <n v="53"/>
    <s v="ACS"/>
    <n v="2"/>
    <m/>
    <s v="X"/>
    <x v="5"/>
    <s v="NET"/>
    <s v="DCA"/>
    <m/>
    <n v="16098"/>
    <s v="NET QRA02"/>
    <s v="10:30"/>
    <s v="11:30"/>
    <d v="1899-12-30T01:00:00"/>
    <s v="10:30"/>
    <s v="11:30"/>
    <d v="1899-12-30T01:00:00"/>
    <s v="DCO"/>
    <s v="N/A"/>
  </r>
  <r>
    <n v="16098"/>
    <x v="78"/>
    <x v="25"/>
    <s v="LIFT IFTS 24-04 CAN"/>
    <s v="IFTS"/>
    <n v="51"/>
    <s v="ACS"/>
    <n v="1"/>
    <m/>
    <s v="X"/>
    <x v="4"/>
    <s v="NET"/>
    <s v="DCA"/>
    <m/>
    <n v="16097"/>
    <s v="NET QRA02"/>
    <d v="1899-12-30T10:30:00"/>
    <d v="1899-12-30T11:30:00"/>
    <d v="1899-12-30T01:00:00"/>
    <s v="10:30"/>
    <s v="11:30"/>
    <d v="1899-12-30T01:00:00"/>
    <s v="DCO"/>
    <s v="N/A"/>
  </r>
  <r>
    <n v="16099"/>
    <x v="78"/>
    <x v="25"/>
    <s v="LIFT IFTS QATAR 25-01"/>
    <s v="QATAR"/>
    <n v="65"/>
    <s v="ACS"/>
    <n v="12"/>
    <m/>
    <s v="X"/>
    <x v="0"/>
    <s v="STDA"/>
    <s v="DECI_STD"/>
    <m/>
    <m/>
    <s v="PT IF01"/>
    <s v="10:30"/>
    <s v="11:30"/>
    <d v="1899-12-30T01:00:00"/>
    <s v="10:30"/>
    <s v="11:30"/>
    <d v="1899-12-30T01:00:00"/>
    <s v="DCO"/>
    <s v="N/A"/>
  </r>
  <r>
    <n v="16100"/>
    <x v="78"/>
    <x v="25"/>
    <s v="LIFT IFTS 24-04 JPN"/>
    <s v="IFTS"/>
    <n v="57"/>
    <s v="IFTS"/>
    <n v="23"/>
    <m/>
    <s v="X"/>
    <x v="1"/>
    <s v="STDA"/>
    <s v="BRV_R2R_STD"/>
    <m/>
    <m/>
    <s v="PT R2R01"/>
    <s v="10:30"/>
    <s v="11:30"/>
    <d v="1899-12-30T01:00:00"/>
    <d v="1899-12-30T10:30:00"/>
    <d v="1899-12-30T11:20:00"/>
    <d v="1899-12-30T00:50:00"/>
    <s v="DCO"/>
    <s v="N/A"/>
  </r>
  <r>
    <n v="16101"/>
    <x v="78"/>
    <x v="25"/>
    <s v="LIFT IFTS 24-04 CAN"/>
    <s v="IFTS"/>
    <n v="52"/>
    <s v="ACS"/>
    <n v="9"/>
    <m/>
    <s v="X"/>
    <x v="5"/>
    <s v="NET"/>
    <s v="DCA"/>
    <m/>
    <n v="16102"/>
    <s v="NET QRA01"/>
    <s v="12:00"/>
    <s v="13:00"/>
    <d v="1899-12-30T01:00:00"/>
    <s v="12:00"/>
    <s v="13:00"/>
    <d v="1899-12-30T01:00:00"/>
    <s v="DCO"/>
    <s v="N/A"/>
  </r>
  <r>
    <n v="16102"/>
    <x v="78"/>
    <x v="25"/>
    <s v="LIFT IFTS 24-04 CAN"/>
    <s v="IFTS"/>
    <n v="54"/>
    <s v="ACS"/>
    <n v="13"/>
    <m/>
    <s v="X"/>
    <x v="4"/>
    <s v="NET"/>
    <s v="DCA"/>
    <m/>
    <n v="16101"/>
    <s v="NET QRA01"/>
    <d v="1899-12-30T12:00:00"/>
    <d v="1899-12-30T13:00:00"/>
    <d v="1899-12-30T01:00:00"/>
    <s v="12:00"/>
    <s v="13:00"/>
    <d v="1899-12-30T01:00:00"/>
    <s v="DCO"/>
    <s v="N/A"/>
  </r>
  <r>
    <n v="16103"/>
    <x v="78"/>
    <x v="25"/>
    <s v="LIFT IFTS 24-04 JPN"/>
    <s v="IFTS"/>
    <n v="55"/>
    <s v="ACS"/>
    <n v="32"/>
    <m/>
    <s v="X"/>
    <x v="0"/>
    <s v="STDA"/>
    <s v="BRV_R2R_STD"/>
    <m/>
    <m/>
    <s v="PT R2R01"/>
    <s v="12:00"/>
    <s v="13:00"/>
    <d v="1899-12-30T01:00:00"/>
    <s v="12:00"/>
    <s v="13:00"/>
    <d v="1899-12-30T01:00:00"/>
    <s v="DCO"/>
    <s v="N/A"/>
  </r>
  <r>
    <n v="16104"/>
    <x v="78"/>
    <x v="25"/>
    <s v="LIFT IFTS 25-02 UK"/>
    <s v="IFTS"/>
    <n v="81"/>
    <s v="IFTS"/>
    <n v="22"/>
    <m/>
    <s v="X"/>
    <x v="6"/>
    <s v="STDA"/>
    <s v="DECI_STD"/>
    <m/>
    <m/>
    <s v="PT EMR04"/>
    <s v="12:00"/>
    <s v="13:00"/>
    <d v="1899-12-30T01:00:00"/>
    <s v="12:00"/>
    <d v="1899-12-30T13:05:00"/>
    <d v="1899-12-30T01:05:00"/>
    <s v="DCO"/>
    <s v="N/A"/>
  </r>
  <r>
    <n v="16105"/>
    <x v="125"/>
    <x v="27"/>
    <s v="LIFT IFTS 25-01 SGP"/>
    <s v="IFTS"/>
    <n v="69"/>
    <s v="IFTS"/>
    <n v="9"/>
    <m/>
    <s v="X"/>
    <x v="5"/>
    <s v="NET"/>
    <s v="DECI_STD"/>
    <m/>
    <n v="16106"/>
    <s v="FMSC DBFM01"/>
    <s v="05:30"/>
    <s v="06:30"/>
    <d v="1899-12-30T01:00:00"/>
    <s v="05:30"/>
    <s v="06:30"/>
    <d v="1899-12-30T01:00:00"/>
    <s v="DCO"/>
    <s v="N/A"/>
  </r>
  <r>
    <n v="16106"/>
    <x v="125"/>
    <x v="27"/>
    <s v="LIFT IFTS 24-04 CAN"/>
    <s v="IFTS"/>
    <n v="54"/>
    <s v="ACS"/>
    <n v="1"/>
    <m/>
    <s v="X"/>
    <x v="0"/>
    <s v="NET"/>
    <s v="DCA"/>
    <m/>
    <n v="16107"/>
    <s v="NET QRA02"/>
    <s v="05:30"/>
    <s v="06:30"/>
    <d v="1899-12-30T01:00:00"/>
    <s v="05:30"/>
    <s v="06:30"/>
    <d v="1899-12-30T01:00:00"/>
    <s v="DCO"/>
    <s v="N/A"/>
  </r>
  <r>
    <n v="16107"/>
    <x v="125"/>
    <x v="27"/>
    <s v="LIFT IFTS 24-04 CAN"/>
    <s v="IFTS"/>
    <n v="52"/>
    <s v="ACS"/>
    <n v="12"/>
    <m/>
    <s v="X"/>
    <x v="1"/>
    <s v="NET"/>
    <s v="DCA"/>
    <m/>
    <n v="16106"/>
    <s v="NET QRA02"/>
    <d v="1899-12-30T05:30:00"/>
    <d v="1899-12-30T06:30:00"/>
    <d v="1899-12-30T01:00:00"/>
    <d v="1899-12-30T05:30:00"/>
    <d v="1899-12-30T06:30:00"/>
    <d v="1899-12-30T01:00:00"/>
    <s v="DCO"/>
    <s v="N/A"/>
  </r>
  <r>
    <n v="16108"/>
    <x v="125"/>
    <x v="27"/>
    <s v="LIFT IFTS QATAR 25-01"/>
    <s v="QATAR"/>
    <n v="66"/>
    <s v="ACS"/>
    <n v="13"/>
    <m/>
    <s v="X"/>
    <x v="6"/>
    <s v="STDA"/>
    <s v="DECI_STD"/>
    <m/>
    <m/>
    <s v="PT IFB02"/>
    <s v="05:30"/>
    <s v="06:30"/>
    <d v="1899-12-30T01:00:00"/>
    <s v="05:30"/>
    <s v="06:30"/>
    <d v="1899-12-30T01:00:00"/>
    <s v="DCO"/>
    <s v="N/A"/>
  </r>
  <r>
    <n v="16109"/>
    <x v="125"/>
    <x v="27"/>
    <s v="LIFT IFTS QATAR 25-01"/>
    <s v="QATAR"/>
    <n v="66"/>
    <s v="ACS"/>
    <n v="13"/>
    <m/>
    <s v="X"/>
    <x v="3"/>
    <s v="STDA"/>
    <s v="DECI_STD"/>
    <m/>
    <m/>
    <s v="PT IFB03"/>
    <s v="08:30"/>
    <s v="09:30"/>
    <d v="1899-12-30T01:00:00"/>
    <s v="08:30"/>
    <s v="09:30"/>
    <d v="1899-12-30T01:00:00"/>
    <s v="DCO"/>
    <s v="N/A"/>
  </r>
  <r>
    <n v="16110"/>
    <x v="125"/>
    <x v="27"/>
    <s v="LIFT IFTS 25-01 SGP"/>
    <s v="IFTS"/>
    <n v="68"/>
    <s v="IFTS"/>
    <n v="23"/>
    <m/>
    <s v="X"/>
    <x v="5"/>
    <s v="NET"/>
    <s v="DECI_STD"/>
    <m/>
    <n v="16111"/>
    <s v="FMSC DBFM01"/>
    <s v="07:00"/>
    <s v="08:00"/>
    <d v="1899-12-30T01:00:00"/>
    <s v="07:00"/>
    <s v="08:00"/>
    <d v="1899-12-30T01:00:00"/>
    <s v="DCO"/>
    <s v="N/A"/>
  </r>
  <r>
    <n v="16111"/>
    <x v="125"/>
    <x v="27"/>
    <s v="LIFT IFTS 24-04 SPA"/>
    <s v="IFTS"/>
    <n v="61"/>
    <s v="ACS"/>
    <n v="2"/>
    <m/>
    <s v="X"/>
    <x v="0"/>
    <s v="NET"/>
    <s v="BTAG_DECI"/>
    <m/>
    <n v="16112"/>
    <s v="NET BTAG02"/>
    <s v="07:00"/>
    <s v="08:00"/>
    <d v="1899-12-30T01:00:00"/>
    <s v="07:00"/>
    <s v="08:00"/>
    <d v="1899-12-30T01:00:00"/>
    <s v="DCO"/>
    <s v="N/A"/>
  </r>
  <r>
    <n v="16112"/>
    <x v="125"/>
    <x v="27"/>
    <s v="LIFT IFTS 24-04 SPA"/>
    <s v="IFTS"/>
    <n v="59"/>
    <s v="ACS"/>
    <n v="17"/>
    <m/>
    <s v="X"/>
    <x v="1"/>
    <s v="NET"/>
    <s v="BTAG_DECI"/>
    <m/>
    <n v="16111"/>
    <s v="NET BTAG02"/>
    <d v="1899-12-30T07:00:00"/>
    <d v="1899-12-30T08:00:00"/>
    <d v="1899-12-30T01:00:00"/>
    <s v="07:00"/>
    <s v="08:00"/>
    <d v="1899-12-30T01:00:00"/>
    <s v="DCO"/>
    <s v="N/A"/>
  </r>
  <r>
    <n v="16113"/>
    <x v="125"/>
    <x v="27"/>
    <s v="IFTS LIFT 24-01 QATAR"/>
    <s v="QATAR"/>
    <n v="40"/>
    <s v="ACS"/>
    <n v="5"/>
    <s v="X"/>
    <m/>
    <x v="6"/>
    <s v="STDA"/>
    <s v="DECI_STD"/>
    <m/>
    <m/>
    <s v="PT IFB02"/>
    <s v="07:00"/>
    <s v="08:00"/>
    <d v="1899-12-30T01:00:00"/>
    <s v="07:00"/>
    <s v="08:00"/>
    <d v="1899-12-30T01:00:00"/>
    <s v="DCO"/>
    <s v="N/A"/>
  </r>
  <r>
    <n v="16114"/>
    <x v="125"/>
    <x v="27"/>
    <s v="LIFT IFTS 24-04 JPN"/>
    <s v="IFTS"/>
    <n v="55"/>
    <s v="ACS"/>
    <n v="9"/>
    <m/>
    <s v="X"/>
    <x v="3"/>
    <s v="STDA"/>
    <s v="BRV_R2R_STD"/>
    <m/>
    <m/>
    <s v="PT R2R02"/>
    <s v="10:00"/>
    <s v="11:00"/>
    <d v="1899-12-30T01:00:00"/>
    <d v="1899-12-30T10:00:00"/>
    <d v="1899-12-30T11:00:00"/>
    <d v="1899-12-30T01:00:00"/>
    <s v="DCO"/>
    <s v="N/A"/>
  </r>
  <r>
    <n v="16115"/>
    <x v="125"/>
    <x v="27"/>
    <s v="LIFT IFTS 25-01 HUN"/>
    <s v="IFTS"/>
    <n v="70"/>
    <s v="ACS"/>
    <n v="14"/>
    <m/>
    <s v="X"/>
    <x v="5"/>
    <s v="NET"/>
    <s v="DECI_STD"/>
    <m/>
    <n v="16116"/>
    <s v="FMSC HBFM01"/>
    <s v="08:30"/>
    <s v="09:30"/>
    <d v="1899-12-30T01:00:00"/>
    <s v="08:30"/>
    <s v="09:30"/>
    <d v="1899-12-30T01:00:00"/>
    <s v="DCO"/>
    <s v="N/A"/>
  </r>
  <r>
    <n v="16116"/>
    <x v="125"/>
    <x v="27"/>
    <s v="LIFT IFTS 25-01 HUN"/>
    <s v="IFTS"/>
    <n v="71"/>
    <s v="IFTS"/>
    <n v="9"/>
    <m/>
    <s v="X"/>
    <x v="0"/>
    <s v="NET"/>
    <s v="DECI_STD"/>
    <m/>
    <n v="16117"/>
    <s v="FMSC HBFM01"/>
    <s v="08:30"/>
    <s v="09:30"/>
    <d v="1899-12-30T01:00:00"/>
    <s v="08:30"/>
    <s v="09:30"/>
    <d v="1899-12-30T01:00:00"/>
    <s v="DCO"/>
    <s v="N/A"/>
  </r>
  <r>
    <n v="16117"/>
    <x v="125"/>
    <x v="27"/>
    <s v="LIFT IFTS QATAR 25-01"/>
    <s v="QATAR"/>
    <n v="63"/>
    <s v="ACS"/>
    <n v="10"/>
    <m/>
    <s v="X"/>
    <x v="6"/>
    <s v="STDA"/>
    <s v="DECI_STD"/>
    <m/>
    <m/>
    <s v="PT IFB03"/>
    <s v="08:30"/>
    <s v="09:30"/>
    <d v="1899-12-30T01:00:00"/>
    <s v="08:30"/>
    <s v="09:30"/>
    <d v="1899-12-30T01:00:00"/>
    <s v="DCO"/>
    <s v="N/A"/>
  </r>
  <r>
    <n v="16118"/>
    <x v="125"/>
    <x v="27"/>
    <s v="LIFT IFTS 24-04 JPN"/>
    <s v="IFTS"/>
    <n v="57"/>
    <s v="ACS"/>
    <n v="14"/>
    <m/>
    <s v="X"/>
    <x v="3"/>
    <s v="STDA"/>
    <s v="BRV_R2R_STD"/>
    <m/>
    <m/>
    <s v="PT R2R02"/>
    <s v="11:30"/>
    <s v="12:30"/>
    <d v="1899-12-30T01:00:00"/>
    <s v="11:30"/>
    <s v="12:30"/>
    <d v="1899-12-30T01:00:00"/>
    <s v="DCO"/>
    <s v="N/A"/>
  </r>
  <r>
    <n v="16119"/>
    <x v="125"/>
    <x v="27"/>
    <s v="LIFT IFTS 25-01 SGP"/>
    <s v="IFTS"/>
    <n v="69"/>
    <s v="IFTS"/>
    <n v="22"/>
    <m/>
    <s v="X"/>
    <x v="5"/>
    <s v="NET"/>
    <s v="DECI_STD"/>
    <m/>
    <n v="16120"/>
    <s v="FMSC DBFM02"/>
    <s v="10:00"/>
    <s v="11:00"/>
    <d v="1899-12-30T01:00:00"/>
    <d v="1899-12-30T09:55:00"/>
    <d v="1899-12-30T10:45:00"/>
    <d v="1899-12-30T00:50:00"/>
    <s v="DCO"/>
    <s v="N/A"/>
  </r>
  <r>
    <n v="16120"/>
    <x v="125"/>
    <x v="27"/>
    <s v="LIFT 24-44 ITA"/>
    <s v="AMI"/>
    <n v="73"/>
    <s v="ACS"/>
    <n v="2"/>
    <s v="X"/>
    <m/>
    <x v="0"/>
    <s v="STDA"/>
    <s v="DCA"/>
    <m/>
    <m/>
    <s v="SD BVR01"/>
    <s v="10:00"/>
    <s v="11:00"/>
    <d v="1899-12-30T01:00:00"/>
    <s v="10:00"/>
    <s v="11:00"/>
    <d v="1899-12-30T01:00:00"/>
    <s v="DCO"/>
    <s v="N/A"/>
  </r>
  <r>
    <n v="16121"/>
    <x v="125"/>
    <x v="27"/>
    <s v="LIFT 24-44 ITA"/>
    <s v="AMI"/>
    <n v="71"/>
    <s v="IFTS"/>
    <n v="23"/>
    <s v="X"/>
    <m/>
    <x v="1"/>
    <s v="STDA"/>
    <s v="DCA"/>
    <m/>
    <m/>
    <s v="SD BVR02"/>
    <s v="10:00"/>
    <s v="11:00"/>
    <d v="1899-12-30T01:00:00"/>
    <s v="10:00"/>
    <s v="11:00"/>
    <d v="1899-12-30T01:00:00"/>
    <s v="DCO"/>
    <s v="N/A"/>
  </r>
  <r>
    <n v="16122"/>
    <x v="125"/>
    <x v="27"/>
    <s v="IFTS 25-01 QAT"/>
    <s v="QATAR"/>
    <n v="76"/>
    <s v="ACS"/>
    <n v="5"/>
    <s v="X"/>
    <m/>
    <x v="6"/>
    <s v="STDA"/>
    <s v="DECI_STD"/>
    <m/>
    <m/>
    <s v="PT IFB02"/>
    <s v="10:00"/>
    <s v="11:00"/>
    <d v="1899-12-30T01:00:00"/>
    <s v="10:00"/>
    <s v="11:00"/>
    <d v="1899-12-30T01:00:00"/>
    <s v="DCO"/>
    <s v="N/A"/>
  </r>
  <r>
    <n v="16123"/>
    <x v="125"/>
    <x v="27"/>
    <s v="LIFT IFTS QATAR 25-01"/>
    <s v="QATAR"/>
    <n v="63"/>
    <s v="ACS"/>
    <n v="5"/>
    <m/>
    <s v="X"/>
    <x v="3"/>
    <s v="STDA"/>
    <s v="DECI_STD"/>
    <m/>
    <m/>
    <s v="PT IF01"/>
    <s v="13:00"/>
    <s v="14:00"/>
    <d v="1899-12-30T01:00:00"/>
    <d v="1899-12-30T13:00:00"/>
    <d v="1899-12-30T14:00:00"/>
    <d v="1899-12-30T01:00:00"/>
    <s v="DCO"/>
    <s v="N/A"/>
  </r>
  <r>
    <n v="16124"/>
    <x v="125"/>
    <x v="27"/>
    <s v="LIFT IFTS 25-01 SGP"/>
    <s v="IFTS"/>
    <n v="68"/>
    <s v="ACS"/>
    <n v="1"/>
    <m/>
    <s v="X"/>
    <x v="5"/>
    <s v="NET"/>
    <s v="DECI_STD"/>
    <m/>
    <n v="16125"/>
    <s v="FMSC DBFM02"/>
    <s v="11:30"/>
    <s v="12:30"/>
    <d v="1899-12-30T01:00:00"/>
    <s v="11:30"/>
    <d v="1899-12-30T12:20:00"/>
    <d v="1899-12-30T00:50:00"/>
    <s v="DCO"/>
    <s v="N/A"/>
  </r>
  <r>
    <n v="16125"/>
    <x v="125"/>
    <x v="27"/>
    <s v="LIFT IFTS 24-04 SPA"/>
    <s v="IFTS"/>
    <n v="60"/>
    <s v="IFTS"/>
    <n v="9"/>
    <m/>
    <s v="X"/>
    <x v="0"/>
    <s v="NET"/>
    <s v="BTAG_DECI"/>
    <m/>
    <n v="16126"/>
    <s v="NET BTAG01"/>
    <s v="11:30"/>
    <s v="12:30"/>
    <d v="1899-12-30T01:00:00"/>
    <s v="11:30"/>
    <d v="1899-12-30T12:20:00"/>
    <d v="1899-12-30T00:50:00"/>
    <s v="DCO"/>
    <s v="N/A"/>
  </r>
  <r>
    <n v="16126"/>
    <x v="125"/>
    <x v="27"/>
    <s v="LIFT IFTS 24-04 SPA"/>
    <s v="IFTS"/>
    <n v="58"/>
    <s v="ACS"/>
    <n v="13"/>
    <m/>
    <s v="X"/>
    <x v="1"/>
    <s v="NET"/>
    <s v="BTAG_DECI"/>
    <m/>
    <n v="16125"/>
    <s v="NET BTAG01"/>
    <d v="1899-12-30T11:30:00"/>
    <d v="1899-12-30T12:30:00"/>
    <d v="1899-12-30T01:00:00"/>
    <d v="1899-12-30T11:30:00"/>
    <d v="1899-12-30T12:20:00"/>
    <d v="1899-12-30T00:50:00"/>
    <s v="DCO"/>
    <s v="N/A"/>
  </r>
  <r>
    <n v="16127"/>
    <x v="125"/>
    <x v="27"/>
    <s v="LIFT IFTS 24-05 GER"/>
    <s v="IFTS"/>
    <n v="66"/>
    <s v="ACS"/>
    <n v="12"/>
    <m/>
    <s v="X"/>
    <x v="6"/>
    <s v="STDA"/>
    <s v="BRV_R2R_STD"/>
    <m/>
    <m/>
    <s v="PT BVR01"/>
    <s v="11:30"/>
    <s v="12:30"/>
    <d v="1899-12-30T01:00:00"/>
    <s v="11:30"/>
    <s v="12:30"/>
    <d v="1899-12-30T01:00:00"/>
    <s v="DCO"/>
    <s v="N/A"/>
  </r>
  <r>
    <n v="16128"/>
    <x v="126"/>
    <x v="27"/>
    <s v="LIFT IFTS QATAR 25-01"/>
    <s v="QATAR"/>
    <n v="63"/>
    <s v="ACS"/>
    <n v="7"/>
    <m/>
    <s v="X"/>
    <x v="3"/>
    <s v="STDA"/>
    <s v="DECI_STD"/>
    <m/>
    <m/>
    <s v="PT IF02"/>
    <s v="05:30"/>
    <s v="06:30"/>
    <d v="1899-12-30T01:00:00"/>
    <d v="1899-12-30T05:30:00"/>
    <d v="1899-12-30T06:30:00"/>
    <d v="1899-12-30T01:00:00"/>
    <s v="DCO"/>
    <s v="N/A"/>
  </r>
  <r>
    <n v="16129"/>
    <x v="125"/>
    <x v="27"/>
    <s v="LIFT IFTS QATAR 25-02"/>
    <s v="QATAR"/>
    <n v="70"/>
    <s v="ACS"/>
    <n v="9"/>
    <m/>
    <s v="X"/>
    <x v="5"/>
    <s v="STDA"/>
    <s v="DECI_STD"/>
    <m/>
    <m/>
    <s v="PT FAMB01"/>
    <s v="13:00"/>
    <s v="14:00"/>
    <d v="1899-12-30T01:00:00"/>
    <d v="1899-12-30T13:00:00"/>
    <d v="1899-12-30T14:00:00"/>
    <d v="1899-12-30T01:00:00"/>
    <s v="DCO"/>
    <s v="N/A"/>
  </r>
  <r>
    <n v="16130"/>
    <x v="125"/>
    <x v="27"/>
    <s v="LIFT IFTS QATAR 25-02"/>
    <s v="QATAR"/>
    <n v="71"/>
    <s v="ACS"/>
    <n v="17"/>
    <m/>
    <s v="X"/>
    <x v="4"/>
    <s v="STDA"/>
    <s v="DECI_STD"/>
    <m/>
    <m/>
    <s v="PT FAMB01"/>
    <s v="13:00"/>
    <s v="14:00"/>
    <d v="1899-12-30T01:00:00"/>
    <d v="1899-12-30T13:00:00"/>
    <d v="1899-12-30T14:00:00"/>
    <d v="1899-12-30T01:00:00"/>
    <s v="DCO"/>
    <s v="N/A"/>
  </r>
  <r>
    <n v="16131"/>
    <x v="125"/>
    <x v="27"/>
    <s v="LIFT IFTS QATAR 25-02"/>
    <s v="QATAR"/>
    <n v="72"/>
    <s v="IFTS"/>
    <n v="22"/>
    <m/>
    <s v="X"/>
    <x v="0"/>
    <s v="STDA"/>
    <s v="DECI_STD"/>
    <m/>
    <m/>
    <s v="PT FAMB01"/>
    <s v="13:00"/>
    <s v="14:00"/>
    <d v="1899-12-30T01:00:00"/>
    <d v="1899-12-30T13:15:00"/>
    <d v="1899-12-30T14:15:00"/>
    <d v="1899-12-30T01:00:00"/>
    <s v="DCO"/>
    <s v="N/A"/>
  </r>
  <r>
    <n v="16132"/>
    <x v="125"/>
    <x v="27"/>
    <s v="LIFT IFTS QATAR 25-02"/>
    <s v="QATAR"/>
    <n v="73"/>
    <s v="ACS"/>
    <n v="2"/>
    <m/>
    <s v="X"/>
    <x v="1"/>
    <s v="STDA"/>
    <s v="DECI_STD"/>
    <m/>
    <m/>
    <s v="PT FAMB01"/>
    <s v="13:00"/>
    <s v="14:00"/>
    <d v="1899-12-30T01:00:00"/>
    <d v="1899-12-30T13:00:00"/>
    <d v="1899-12-30T14:10:00"/>
    <d v="1899-12-30T01:10:00"/>
    <s v="DCO"/>
    <s v="N/A"/>
  </r>
  <r>
    <n v="16133"/>
    <x v="125"/>
    <x v="27"/>
    <s v="LIFT IFTS 24-05 GER"/>
    <s v="IFTS"/>
    <n v="67"/>
    <s v="IFTS"/>
    <n v="23"/>
    <m/>
    <s v="X"/>
    <x v="6"/>
    <s v="STDA"/>
    <s v="BRV_R2R_STD"/>
    <m/>
    <m/>
    <s v="PT BVR01"/>
    <s v="13:00"/>
    <s v="14:00"/>
    <d v="1899-12-30T01:00:00"/>
    <d v="1899-12-30T13:00:00"/>
    <d v="1899-12-30T13:50:00"/>
    <d v="1899-12-30T00:50:00"/>
    <s v="DCO"/>
    <s v="N/A"/>
  </r>
  <r>
    <n v="16134"/>
    <x v="126"/>
    <x v="27"/>
    <s v="IFTS LIFT 24-01 QATAR"/>
    <s v="QATAR"/>
    <n v="40"/>
    <s v="ACS"/>
    <n v="1"/>
    <s v="X"/>
    <m/>
    <x v="3"/>
    <s v="STDA"/>
    <s v="DECI_STD"/>
    <m/>
    <m/>
    <s v="PT IFB03"/>
    <s v="07:00"/>
    <s v="08:00"/>
    <d v="1899-12-30T01:00:00"/>
    <s v="07:00"/>
    <s v="08:00"/>
    <d v="1899-12-30T01:00:00"/>
    <s v="DCO"/>
    <s v="N/A"/>
  </r>
  <r>
    <n v="16135"/>
    <x v="126"/>
    <x v="27"/>
    <s v="LIFT 24-44 ITA"/>
    <s v="AMI"/>
    <n v="73"/>
    <s v="ACS"/>
    <n v="17"/>
    <s v="X"/>
    <m/>
    <x v="5"/>
    <s v="STDA"/>
    <s v="DCA"/>
    <m/>
    <m/>
    <s v="SD BVR02"/>
    <s v="05:30"/>
    <s v="06:30"/>
    <d v="1899-12-30T01:00:00"/>
    <s v="05:30"/>
    <s v="06:30"/>
    <d v="1899-12-30T01:00:00"/>
    <s v="DCO"/>
    <s v="N/A"/>
  </r>
  <r>
    <n v="16136"/>
    <x v="126"/>
    <x v="27"/>
    <s v="LIFT IFTS 25-02 JPN"/>
    <s v="IFTS"/>
    <n v="77"/>
    <s v="ACS"/>
    <n v="14"/>
    <m/>
    <s v="X"/>
    <x v="4"/>
    <s v="STDA"/>
    <s v="DECI_STD"/>
    <m/>
    <m/>
    <s v="PT EMR02"/>
    <s v="05:30"/>
    <s v="06:30"/>
    <d v="1899-12-30T01:00:00"/>
    <s v="05:30"/>
    <s v="06:30"/>
    <d v="1899-12-30T01:00:00"/>
    <s v="DCO"/>
    <s v="N/A"/>
  </r>
  <r>
    <n v="16137"/>
    <x v="126"/>
    <x v="27"/>
    <s v="LIFT IFTS QATAR 25-01"/>
    <s v="QATAR"/>
    <n v="66"/>
    <s v="ACS"/>
    <n v="12"/>
    <m/>
    <s v="X"/>
    <x v="0"/>
    <s v="STDA"/>
    <s v="DECI_STD"/>
    <m/>
    <m/>
    <s v="PT IF01"/>
    <s v="05:30"/>
    <s v="06:30"/>
    <d v="1899-12-30T01:00:00"/>
    <d v="1899-12-30T05:35:00"/>
    <d v="1899-12-30T06:35:00"/>
    <d v="1899-12-30T01:00:00"/>
    <s v="DCO"/>
    <s v="N/A"/>
  </r>
  <r>
    <n v="16138"/>
    <x v="126"/>
    <x v="27"/>
    <s v="LIFT IFTS 25-02 UK"/>
    <s v="IFTS"/>
    <n v="80"/>
    <s v="ACS"/>
    <n v="10"/>
    <m/>
    <s v="X"/>
    <x v="1"/>
    <s v="STDA"/>
    <s v="DECI_STD"/>
    <m/>
    <m/>
    <s v="PT EMR03"/>
    <s v="05:30"/>
    <s v="06:30"/>
    <d v="1899-12-30T01:00:00"/>
    <d v="1899-12-30T05:30:00"/>
    <d v="1899-12-30T06:30:00"/>
    <d v="1899-12-30T01:00:00"/>
    <s v="DCO"/>
    <s v="N/A"/>
  </r>
  <r>
    <n v="16139"/>
    <x v="126"/>
    <x v="27"/>
    <s v="LIFT IFTS 25-02 SGP"/>
    <s v="IFTS"/>
    <n v="83"/>
    <s v="ACS"/>
    <n v="13"/>
    <m/>
    <s v="X"/>
    <x v="6"/>
    <s v="STDA"/>
    <s v="DECI_STD"/>
    <m/>
    <m/>
    <s v="PT EMR02"/>
    <s v="05:30"/>
    <s v="06:30"/>
    <d v="1899-12-30T01:00:00"/>
    <d v="1899-12-30T05:30:00"/>
    <d v="1899-12-30T06:30:00"/>
    <d v="1899-12-30T01:00:00"/>
    <s v="DCO"/>
    <s v="N/A"/>
  </r>
  <r>
    <n v="16140"/>
    <x v="126"/>
    <x v="27"/>
    <s v="IFTS 25-01 QAT"/>
    <s v="QATAR"/>
    <n v="78"/>
    <s v="ACS"/>
    <n v="1"/>
    <s v="X"/>
    <m/>
    <x v="3"/>
    <s v="STDA"/>
    <s v="DECI_STD"/>
    <m/>
    <m/>
    <s v="PT IFB02"/>
    <s v="10:00"/>
    <s v="11:00"/>
    <d v="1899-12-30T01:00:00"/>
    <s v="10:00"/>
    <s v="11:00"/>
    <d v="1899-12-30T01:00:00"/>
    <s v="DCO"/>
    <s v="N/A"/>
  </r>
  <r>
    <n v="16141"/>
    <x v="126"/>
    <x v="27"/>
    <s v="LIFT IFTS 24-04 HUN"/>
    <s v="IFTS"/>
    <n v="62"/>
    <s v="IFTS"/>
    <n v="22"/>
    <m/>
    <s v="X"/>
    <x v="5"/>
    <s v="NET"/>
    <s v="ATAG_DECI"/>
    <m/>
    <n v="16142"/>
    <s v="NET ATAG01"/>
    <s v="07:00"/>
    <s v="08:00"/>
    <d v="1899-12-30T01:00:00"/>
    <s v="07:00"/>
    <s v="08:00"/>
    <d v="1899-12-30T01:00:00"/>
    <s v="DCO"/>
    <s v="N/A"/>
  </r>
  <r>
    <n v="16142"/>
    <x v="126"/>
    <x v="27"/>
    <s v="LIFT IFTS 24-04 HUN"/>
    <s v="IFTS"/>
    <n v="63"/>
    <s v="ACS"/>
    <n v="9"/>
    <m/>
    <s v="X"/>
    <x v="4"/>
    <s v="NET"/>
    <s v="ATAG_DECI"/>
    <m/>
    <n v="16141"/>
    <s v="NET ATAG01"/>
    <d v="1899-12-30T07:00:00"/>
    <d v="1899-12-30T08:00:00"/>
    <d v="1899-12-30T01:00:00"/>
    <d v="1899-12-30T07:00:00"/>
    <d v="1899-12-30T08:00:00"/>
    <d v="1899-12-30T01:00:00"/>
    <s v="DCO"/>
    <s v="N/A"/>
  </r>
  <r>
    <n v="16143"/>
    <x v="126"/>
    <x v="27"/>
    <s v="LIFT IFTS 24-04 SPA"/>
    <s v="IFTS"/>
    <n v="58"/>
    <s v="IFTS"/>
    <n v="23"/>
    <m/>
    <s v="X"/>
    <x v="0"/>
    <s v="NET"/>
    <s v="BTAG_DECI"/>
    <m/>
    <n v="16144"/>
    <s v="NET BTAG02"/>
    <s v="07:00"/>
    <s v="08:00"/>
    <d v="1899-12-30T01:00:00"/>
    <s v="07:00"/>
    <d v="1899-12-30T07:50:00"/>
    <d v="1899-12-30T00:50:00"/>
    <s v="DCO"/>
    <s v="N/A"/>
  </r>
  <r>
    <n v="16144"/>
    <x v="126"/>
    <x v="27"/>
    <s v="LIFT IFTS 24-04 SPA"/>
    <s v="IFTS"/>
    <n v="60"/>
    <s v="ACS"/>
    <n v="2"/>
    <m/>
    <s v="X"/>
    <x v="1"/>
    <s v="NET"/>
    <s v="BTAG_DECI"/>
    <m/>
    <n v="16143"/>
    <s v="NET BTAG02"/>
    <d v="1899-12-30T07:00:00"/>
    <d v="1899-12-30T08:00:00"/>
    <d v="1899-12-30T01:00:00"/>
    <d v="1899-12-30T07:00:00"/>
    <d v="1899-12-30T07:50:00"/>
    <d v="1899-12-30T00:50:00"/>
    <s v="DCO"/>
    <s v="N/A"/>
  </r>
  <r>
    <n v="16145"/>
    <x v="126"/>
    <x v="27"/>
    <s v="LIFT IFTS 24-05 GER"/>
    <s v="IFTS"/>
    <n v="67"/>
    <s v="ACS"/>
    <n v="5"/>
    <m/>
    <s v="X"/>
    <x v="6"/>
    <s v="STDA"/>
    <s v="BRV_R2R_STD"/>
    <m/>
    <m/>
    <s v="PT BVR02"/>
    <s v="07:00"/>
    <s v="08:00"/>
    <d v="1899-12-30T01:00:00"/>
    <s v="07:00"/>
    <s v="08:00"/>
    <d v="1899-12-30T01:00:00"/>
    <s v="DCO"/>
    <s v="N/A"/>
  </r>
  <r>
    <n v="16146"/>
    <x v="129"/>
    <x v="27"/>
    <s v="LIFT IFTS 24-05 AUT"/>
    <s v="IFTS"/>
    <n v="64"/>
    <s v="ACS"/>
    <n v="10"/>
    <m/>
    <s v="X"/>
    <x v="3"/>
    <s v="STDA"/>
    <s v="BRV_R2R_STD"/>
    <m/>
    <m/>
    <s v="PT R2R01"/>
    <s v="05:30"/>
    <s v="06:30"/>
    <d v="1899-12-30T01:00:00"/>
    <d v="1899-12-30T06:15:00"/>
    <d v="1899-12-30T06:40:00"/>
    <d v="1899-12-30T00:25:00"/>
    <s v="DCO"/>
    <s v="N/A"/>
  </r>
  <r>
    <n v="16147"/>
    <x v="126"/>
    <x v="27"/>
    <s v="LIFT IFTS 24-05 GER"/>
    <s v="IFTS"/>
    <n v="66"/>
    <s v="ACS"/>
    <n v="3"/>
    <m/>
    <s v="X"/>
    <x v="5"/>
    <s v="STDA"/>
    <s v="BRV_R2R_STD"/>
    <m/>
    <m/>
    <s v="PT BVR02"/>
    <s v="08:30"/>
    <s v="09:30"/>
    <d v="1899-12-30T01:00:00"/>
    <s v="08:30"/>
    <d v="1899-12-30T09:25:00"/>
    <d v="1899-12-30T00:55:00"/>
    <s v="DCO"/>
    <s v="N/A"/>
  </r>
  <r>
    <n v="16148"/>
    <x v="126"/>
    <x v="27"/>
    <s v="LIFT IFTS 25-02 SGP"/>
    <s v="IFTS"/>
    <n v="82"/>
    <s v="ACS"/>
    <n v="17"/>
    <m/>
    <s v="X"/>
    <x v="4"/>
    <s v="STDA"/>
    <s v="DECI_STD"/>
    <m/>
    <m/>
    <s v="PT EMR01"/>
    <s v="08:30"/>
    <s v="09:30"/>
    <d v="1899-12-30T01:00:00"/>
    <s v="08:30"/>
    <s v="09:30"/>
    <d v="1899-12-30T01:00:00"/>
    <s v="DCO"/>
    <s v="N/A"/>
  </r>
  <r>
    <n v="16149"/>
    <x v="126"/>
    <x v="27"/>
    <s v="LIFT IFTS 24-04 CAN"/>
    <s v="IFTS"/>
    <n v="51"/>
    <s v="ACS"/>
    <n v="10"/>
    <m/>
    <s v="X"/>
    <x v="1"/>
    <s v="NET"/>
    <s v="DCA"/>
    <m/>
    <n v="16150"/>
    <s v="NET DCA01"/>
    <s v="08:30"/>
    <s v="09:30"/>
    <d v="1899-12-30T01:00:00"/>
    <d v="1899-12-30T08:30:00"/>
    <d v="1899-12-30T09:30:00"/>
    <d v="1899-12-30T01:00:00"/>
    <s v="DCO"/>
    <s v="N/A"/>
  </r>
  <r>
    <n v="16150"/>
    <x v="126"/>
    <x v="27"/>
    <s v="LIFT IFTS 24-04 CAN"/>
    <s v="IFTS"/>
    <n v="53"/>
    <s v="ACS"/>
    <n v="12"/>
    <m/>
    <s v="X"/>
    <x v="0"/>
    <s v="NET"/>
    <s v="DCA"/>
    <m/>
    <n v="16149"/>
    <s v="NET DCA01"/>
    <d v="1899-12-30T08:30:00"/>
    <d v="1899-12-30T09:30:00"/>
    <d v="1899-12-30T01:00:00"/>
    <d v="1899-12-30T08:30:00"/>
    <d v="1899-12-30T09:30:00"/>
    <d v="1899-12-30T01:00:00"/>
    <s v="DCO"/>
    <s v="N/A"/>
  </r>
  <r>
    <n v="16151"/>
    <x v="126"/>
    <x v="27"/>
    <s v="IFTS 25-01 QAT"/>
    <s v="QATAR"/>
    <n v="76"/>
    <s v="ACS"/>
    <n v="13"/>
    <s v="X"/>
    <m/>
    <x v="6"/>
    <s v="STDA"/>
    <s v="DECI_STD"/>
    <m/>
    <m/>
    <s v="PT IFB03"/>
    <s v="08:30"/>
    <s v="09:30"/>
    <d v="1899-12-30T01:00:00"/>
    <d v="1899-12-30T08:30:00"/>
    <d v="1899-12-30T09:30:00"/>
    <d v="1899-12-30T01:00:00"/>
    <s v="DCO"/>
    <s v="N/A"/>
  </r>
  <r>
    <n v="16152"/>
    <x v="129"/>
    <x v="27"/>
    <s v="LIFT IFTS 25-02 JPN"/>
    <s v="IFTS"/>
    <n v="79"/>
    <s v="ACS"/>
    <n v="3"/>
    <m/>
    <s v="X"/>
    <x v="2"/>
    <s v="STDA"/>
    <s v="DECI_STD"/>
    <m/>
    <m/>
    <s v="PT EMR04"/>
    <s v="13:00"/>
    <s v="14:00"/>
    <d v="1899-12-30T01:00:00"/>
    <d v="1899-12-30T13:00:00"/>
    <d v="1899-12-30T14:00:00"/>
    <d v="1899-12-30T01:00:00"/>
    <s v="DCO"/>
    <s v="N/A"/>
  </r>
  <r>
    <n v="16153"/>
    <x v="126"/>
    <x v="27"/>
    <s v="LIFT IFTS 25-02 UK"/>
    <s v="IFTS"/>
    <n v="81"/>
    <s v="ACS"/>
    <n v="9"/>
    <m/>
    <s v="X"/>
    <x v="5"/>
    <s v="STDA"/>
    <s v="DECI_STD"/>
    <m/>
    <m/>
    <s v="FMS CF03"/>
    <s v="10:00"/>
    <s v="11:00"/>
    <d v="1899-12-30T01:00:00"/>
    <s v="10:00"/>
    <s v="11:00"/>
    <d v="1899-12-30T01:00:00"/>
    <s v="DCO"/>
    <s v="N/A"/>
  </r>
  <r>
    <n v="16154"/>
    <x v="126"/>
    <x v="27"/>
    <s v="LIFT IFTS QATAR 25-02"/>
    <s v="QATAR"/>
    <n v="73"/>
    <s v="IFTS"/>
    <n v="22"/>
    <m/>
    <s v="X"/>
    <x v="4"/>
    <s v="STDA"/>
    <s v="DECI_STD"/>
    <m/>
    <m/>
    <s v="PT FAM01"/>
    <s v="10:00"/>
    <s v="11:00"/>
    <d v="1899-12-30T01:00:00"/>
    <s v="10:00"/>
    <s v="11:00"/>
    <d v="1899-12-30T01:00:00"/>
    <s v="DCO"/>
    <s v="N/A"/>
  </r>
  <r>
    <n v="16155"/>
    <x v="126"/>
    <x v="27"/>
    <s v="LIFT IFTS 25-02 JPN"/>
    <s v="IFTS"/>
    <n v="79"/>
    <s v="ACS"/>
    <n v="2"/>
    <m/>
    <s v="X"/>
    <x v="0"/>
    <s v="STDA"/>
    <s v="DECI_STD"/>
    <m/>
    <m/>
    <s v="PT EMR02"/>
    <s v="10:00"/>
    <s v="11:00"/>
    <d v="1899-12-30T01:00:00"/>
    <s v="10:00"/>
    <s v="11:00"/>
    <d v="1899-12-30T01:00:00"/>
    <s v="DCO"/>
    <s v="N/A"/>
  </r>
  <r>
    <n v="16156"/>
    <x v="126"/>
    <x v="27"/>
    <s v="LIFT IFTS QATAR 25-02"/>
    <s v="QATAR"/>
    <n v="70"/>
    <s v="IFTS"/>
    <n v="23"/>
    <m/>
    <s v="X"/>
    <x v="1"/>
    <s v="STDA"/>
    <s v="DECI_STD"/>
    <m/>
    <m/>
    <s v="PT FAM01"/>
    <s v="10:00"/>
    <s v="11:00"/>
    <d v="1899-12-30T01:00:00"/>
    <s v="10:00"/>
    <s v="11:00"/>
    <d v="1899-12-30T01:00:00"/>
    <s v="DCO"/>
    <s v="N/A"/>
  </r>
  <r>
    <n v="16157"/>
    <x v="126"/>
    <x v="27"/>
    <s v="LIFT IFTS 24-04 JPN"/>
    <s v="IFTS"/>
    <n v="55"/>
    <s v="ACS"/>
    <n v="5"/>
    <m/>
    <s v="X"/>
    <x v="6"/>
    <s v="STDA"/>
    <s v="BRV_R2R_STD"/>
    <m/>
    <m/>
    <s v="PT BVR01"/>
    <s v="10:00"/>
    <s v="11:00"/>
    <d v="1899-12-30T01:00:00"/>
    <s v="10:00"/>
    <s v="11:00"/>
    <d v="1899-12-30T01:00:00"/>
    <s v="DCO"/>
    <s v="N/A"/>
  </r>
  <r>
    <n v="16158"/>
    <x v="129"/>
    <x v="27"/>
    <s v="LIFT IFTS 25-02 UK"/>
    <s v="IFTS"/>
    <n v="80"/>
    <s v="ACS"/>
    <n v="1"/>
    <m/>
    <s v="X"/>
    <x v="3"/>
    <s v="STDA"/>
    <s v="DECI_STD"/>
    <m/>
    <m/>
    <s v="PT EMR04"/>
    <s v="08:30"/>
    <s v="09:30"/>
    <d v="1899-12-30T01:00:00"/>
    <d v="1899-12-30T08:30:00"/>
    <d v="1899-12-30T09:30:00"/>
    <d v="1899-12-30T01:00:00"/>
    <s v="DCO"/>
    <s v="N/A"/>
  </r>
  <r>
    <n v="16159"/>
    <x v="126"/>
    <x v="27"/>
    <s v="LIFT 24-44 ITA"/>
    <s v="AMI"/>
    <n v="71"/>
    <s v="ACS"/>
    <n v="17"/>
    <s v="X"/>
    <m/>
    <x v="5"/>
    <s v="NET"/>
    <s v="DCA"/>
    <m/>
    <n v="16160"/>
    <s v="SD DCA01"/>
    <s v="11:30"/>
    <s v="12:30"/>
    <d v="1899-12-30T01:00:00"/>
    <s v="11:30"/>
    <s v="12:30"/>
    <d v="1899-12-30T01:00:00"/>
    <s v="DCO"/>
    <s v="N/A"/>
  </r>
  <r>
    <n v="16160"/>
    <x v="126"/>
    <x v="27"/>
    <s v="LIFT 24-44 ITA"/>
    <s v="AMI"/>
    <n v="73"/>
    <s v="ACS"/>
    <n v="20"/>
    <s v="X"/>
    <m/>
    <x v="4"/>
    <s v="NET"/>
    <s v="DCA"/>
    <m/>
    <n v="16159"/>
    <s v="SD DCA01"/>
    <d v="1899-12-30T11:30:00"/>
    <d v="1899-12-30T12:30:00"/>
    <d v="1899-12-30T01:00:00"/>
    <d v="1899-12-30T11:30:00"/>
    <d v="1899-12-30T12:30:00"/>
    <d v="1899-12-30T01:00:00"/>
    <s v="DCO"/>
    <s v="N/A"/>
  </r>
  <r>
    <n v="16161"/>
    <x v="126"/>
    <x v="27"/>
    <s v="LIFT IFTS 25-01 SGP"/>
    <s v="IFTS"/>
    <n v="68"/>
    <s v="ACS"/>
    <n v="12"/>
    <m/>
    <s v="X"/>
    <x v="0"/>
    <s v="NET"/>
    <s v="DECI_STD"/>
    <m/>
    <n v="16162"/>
    <s v="FMSC HBFM01"/>
    <s v="11:30"/>
    <s v="12:30"/>
    <d v="1899-12-30T01:00:00"/>
    <d v="1899-12-30T11:30:00"/>
    <d v="1899-12-30T12:20:00"/>
    <d v="1899-12-30T00:50:00"/>
    <s v="DCO"/>
    <s v="N/A"/>
  </r>
  <r>
    <n v="16162"/>
    <x v="126"/>
    <x v="27"/>
    <s v="LIFT IFTS 24-04 JPN"/>
    <s v="IFTS"/>
    <n v="57"/>
    <s v="ACS"/>
    <n v="13"/>
    <m/>
    <s v="X"/>
    <x v="6"/>
    <s v="STDA"/>
    <s v="BRV_R2R_STD"/>
    <m/>
    <m/>
    <s v="PT BVR01"/>
    <s v="11:30"/>
    <s v="12:30"/>
    <d v="1899-12-30T01:00:00"/>
    <s v="11:30"/>
    <s v="12:30"/>
    <d v="1899-12-30T01:00:00"/>
    <s v="DCO"/>
    <s v="N/A"/>
  </r>
  <r>
    <n v="16163"/>
    <x v="129"/>
    <x v="27"/>
    <s v="LIFT IFTS 24-05 AUT"/>
    <s v="IFTS"/>
    <n v="64"/>
    <s v="ACS"/>
    <n v="10"/>
    <m/>
    <s v="X"/>
    <x v="2"/>
    <s v="STDA"/>
    <s v="BRV_R2R_STD"/>
    <m/>
    <m/>
    <s v="PT R2R01"/>
    <s v="05:30"/>
    <s v="06:30"/>
    <d v="1899-12-30T01:00:00"/>
    <d v="1899-12-30T05:30:00"/>
    <d v="1899-12-30T06:10:00"/>
    <d v="1899-12-30T00:40:00"/>
    <s v="RSLD"/>
    <s v="CD3"/>
  </r>
  <r>
    <n v="16164"/>
    <x v="126"/>
    <x v="27"/>
    <s v="LIFT IFTS 24-05 GER"/>
    <s v="IFTS"/>
    <n v="66"/>
    <s v="ACS"/>
    <n v="9"/>
    <m/>
    <s v="X"/>
    <x v="5"/>
    <s v="NET"/>
    <s v="DCA"/>
    <m/>
    <n v="16165"/>
    <s v="NET QRA01"/>
    <s v="13:00"/>
    <s v="14:00"/>
    <d v="1899-12-30T01:00:00"/>
    <s v="13:00"/>
    <s v="14:00"/>
    <d v="1899-12-30T01:00:00"/>
    <s v="DCO"/>
    <s v="N/A"/>
  </r>
  <r>
    <n v="16165"/>
    <x v="126"/>
    <x v="27"/>
    <s v="LIFT IFTS 24-05 GER"/>
    <s v="IFTS"/>
    <n v="67"/>
    <s v="IFTS"/>
    <n v="22"/>
    <m/>
    <s v="X"/>
    <x v="4"/>
    <s v="NET"/>
    <s v="DCA"/>
    <m/>
    <n v="16164"/>
    <s v="NET QRA01"/>
    <d v="1899-12-30T13:00:00"/>
    <d v="1899-12-30T14:00:00"/>
    <d v="1899-12-30T01:00:00"/>
    <d v="1899-12-30T13:00:00"/>
    <d v="1899-12-30T14:00:00"/>
    <d v="1899-12-30T01:00:00"/>
    <s v="DCO"/>
    <s v="N/A"/>
  </r>
  <r>
    <n v="16166"/>
    <x v="126"/>
    <x v="27"/>
    <s v="LIFT IFTS 24-04 CAN"/>
    <s v="IFTS"/>
    <n v="53"/>
    <s v="ACS"/>
    <n v="2"/>
    <m/>
    <s v="X"/>
    <x v="1"/>
    <s v="NET"/>
    <s v="DCA"/>
    <m/>
    <n v="16167"/>
    <s v="NET DCA02"/>
    <s v="13:00"/>
    <s v="14:00"/>
    <d v="1899-12-30T01:00:00"/>
    <d v="1899-12-30T13:00:00"/>
    <d v="1899-12-30T14:00:00"/>
    <d v="1899-12-30T01:00:00"/>
    <s v="DCO"/>
    <s v="N/A"/>
  </r>
  <r>
    <n v="16167"/>
    <x v="126"/>
    <x v="27"/>
    <s v="LIFT IFTS 24-04 CAN"/>
    <s v="IFTS"/>
    <n v="51"/>
    <s v="IFTS"/>
    <n v="23"/>
    <m/>
    <s v="X"/>
    <x v="0"/>
    <s v="NET"/>
    <s v="DCA"/>
    <m/>
    <n v="16166"/>
    <s v="NET DCA02"/>
    <d v="1899-12-30T13:00:00"/>
    <d v="1899-12-30T14:00:00"/>
    <d v="1899-12-30T01:00:00"/>
    <d v="1899-12-30T13:00:00"/>
    <d v="1899-12-30T14:00:00"/>
    <d v="1899-12-30T01:00:00"/>
    <s v="DCO"/>
    <s v="N/A"/>
  </r>
  <r>
    <n v="16168"/>
    <x v="129"/>
    <x v="27"/>
    <s v="LIFT 24-44 ITA"/>
    <s v="AMI"/>
    <n v="73"/>
    <s v="ACS"/>
    <n v="17"/>
    <s v="X"/>
    <m/>
    <x v="5"/>
    <s v="NET"/>
    <s v="DCA"/>
    <m/>
    <n v="16169"/>
    <s v="SD DCA02"/>
    <s v="05:30"/>
    <s v="06:30"/>
    <d v="1899-12-30T01:00:00"/>
    <s v="05:30"/>
    <s v="06:30"/>
    <d v="1899-12-30T01:00:00"/>
    <s v="DCO"/>
    <s v="N/A"/>
  </r>
  <r>
    <n v="16169"/>
    <x v="129"/>
    <x v="27"/>
    <s v="LIFT 24-44 ITA"/>
    <s v="AMI"/>
    <n v="71"/>
    <s v="ACS"/>
    <n v="14"/>
    <s v="X"/>
    <m/>
    <x v="4"/>
    <s v="NET"/>
    <s v="DCA"/>
    <m/>
    <n v="16168"/>
    <s v="SD DCA02"/>
    <d v="1899-12-30T05:30:00"/>
    <d v="1899-12-30T06:30:00"/>
    <d v="1899-12-30T01:00:00"/>
    <d v="1899-12-30T05:30:00"/>
    <d v="1899-12-30T06:30:00"/>
    <d v="1899-12-30T01:00:00"/>
    <s v="DCO"/>
    <s v="N/A"/>
  </r>
  <r>
    <n v="16170"/>
    <x v="129"/>
    <x v="27"/>
    <s v="IFTS LIFT 24-01 QATAR"/>
    <s v="QATAR"/>
    <n v="40"/>
    <s v="ACS"/>
    <n v="12"/>
    <s v="X"/>
    <m/>
    <x v="0"/>
    <s v="STDA"/>
    <s v="DECI_STD"/>
    <m/>
    <m/>
    <s v="PT IF01"/>
    <s v="05:30"/>
    <s v="06:30"/>
    <d v="1899-12-30T01:00:00"/>
    <s v="05:30"/>
    <d v="1899-12-30T06:35:00"/>
    <d v="1899-12-30T01:05:00"/>
    <s v="DCO"/>
    <s v="N/A"/>
  </r>
  <r>
    <n v="16171"/>
    <x v="129"/>
    <x v="27"/>
    <s v="LIFT IFTS 24-04 JPN"/>
    <s v="IFTS"/>
    <n v="55"/>
    <s v="ACS"/>
    <n v="13"/>
    <m/>
    <s v="X"/>
    <x v="1"/>
    <s v="STDA"/>
    <s v="BRV_R2R_STD"/>
    <m/>
    <m/>
    <s v="PT BVR02"/>
    <s v="05:30"/>
    <s v="06:30"/>
    <d v="1899-12-30T01:00:00"/>
    <s v="05:30"/>
    <s v="06:30"/>
    <d v="1899-12-30T01:00:00"/>
    <s v="DCO"/>
    <s v="N/A"/>
  </r>
  <r>
    <n v="16172"/>
    <x v="129"/>
    <x v="27"/>
    <s v="LIFT IFTS 24-04 JPN"/>
    <s v="IFTS"/>
    <n v="57"/>
    <s v="ACS"/>
    <n v="1"/>
    <m/>
    <s v="X"/>
    <x v="6"/>
    <s v="STDA"/>
    <s v="BRV_R2R_STD"/>
    <m/>
    <m/>
    <s v="PT BVR02"/>
    <s v="05:30"/>
    <s v="06:30"/>
    <d v="1899-12-30T01:00:00"/>
    <s v="05:30"/>
    <s v="06:30"/>
    <d v="1899-12-30T01:00:00"/>
    <s v="DCO"/>
    <s v="N/A"/>
  </r>
  <r>
    <n v="16173"/>
    <x v="129"/>
    <x v="27"/>
    <s v="LIFT IFTS 24-05 GER"/>
    <s v="IFTS"/>
    <n v="67"/>
    <s v="ACS"/>
    <n v="9"/>
    <m/>
    <s v="X"/>
    <x v="5"/>
    <s v="NET"/>
    <s v="DCA"/>
    <m/>
    <n v="16174"/>
    <s v="NET QRA02"/>
    <s v="07:00"/>
    <s v="08:00"/>
    <d v="1899-12-30T01:00:00"/>
    <s v="07:00"/>
    <s v="08:00"/>
    <d v="1899-12-30T01:00:00"/>
    <s v="DCO"/>
    <s v="N/A"/>
  </r>
  <r>
    <n v="16174"/>
    <x v="129"/>
    <x v="27"/>
    <s v="LIFT IFTS 24-05 GER"/>
    <s v="IFTS"/>
    <n v="66"/>
    <s v="IFTS"/>
    <n v="22"/>
    <m/>
    <s v="X"/>
    <x v="4"/>
    <s v="NET"/>
    <s v="DCA"/>
    <m/>
    <n v="16173"/>
    <s v="NET QRA02"/>
    <d v="1899-12-30T07:00:00"/>
    <d v="1899-12-30T08:00:00"/>
    <d v="1899-12-30T01:00:00"/>
    <d v="1899-12-30T07:00:00"/>
    <d v="1899-12-30T08:00:00"/>
    <d v="1899-12-30T01:00:00"/>
    <s v="DCO"/>
    <s v="N/A"/>
  </r>
  <r>
    <n v="16175"/>
    <x v="129"/>
    <x v="27"/>
    <s v="LIFT IFTS 24-04 CAN"/>
    <s v="IFTS"/>
    <n v="54"/>
    <s v="ACS"/>
    <n v="2"/>
    <m/>
    <s v="X"/>
    <x v="0"/>
    <s v="NET"/>
    <s v="DCA"/>
    <m/>
    <n v="16176"/>
    <s v="NET DCA01"/>
    <s v="07:00"/>
    <s v="08:00"/>
    <d v="1899-12-30T01:00:00"/>
    <s v="07:00"/>
    <s v="08:00"/>
    <d v="1899-12-30T01:00:00"/>
    <s v="DCO"/>
    <s v="N/A"/>
  </r>
  <r>
    <n v="16176"/>
    <x v="129"/>
    <x v="27"/>
    <s v="LIFT IFTS 24-04 CAN"/>
    <s v="IFTS"/>
    <n v="52"/>
    <s v="IFTS"/>
    <n v="23"/>
    <m/>
    <s v="X"/>
    <x v="1"/>
    <s v="NET"/>
    <s v="DCA"/>
    <m/>
    <n v="16175"/>
    <s v="NET DCA01"/>
    <d v="1899-12-30T07:00:00"/>
    <d v="1899-12-30T08:00:00"/>
    <d v="1899-12-30T01:00:00"/>
    <s v="07:00"/>
    <s v="08:00"/>
    <d v="1899-12-30T01:00:00"/>
    <s v="DCO"/>
    <s v="N/A"/>
  </r>
  <r>
    <n v="16177"/>
    <x v="129"/>
    <x v="27"/>
    <s v="LIFT IFTS 24-05 AUT"/>
    <s v="IFTS"/>
    <n v="65"/>
    <s v="ACS"/>
    <n v="31"/>
    <m/>
    <s v="X"/>
    <x v="6"/>
    <s v="STDA"/>
    <s v="BRV_R2R_STD"/>
    <m/>
    <m/>
    <s v="PT R2R01"/>
    <s v="07:00"/>
    <s v="08:00"/>
    <d v="1899-12-30T01:00:00"/>
    <s v="07:00"/>
    <s v="08:00"/>
    <d v="1899-12-30T01:00:00"/>
    <s v="DCO"/>
    <s v="N/A"/>
  </r>
  <r>
    <n v="16178"/>
    <x v="129"/>
    <x v="27"/>
    <s v="LIFT IFTS 24-04 HUN"/>
    <s v="IFTS"/>
    <n v="63"/>
    <s v="ACS"/>
    <n v="17"/>
    <m/>
    <s v="X"/>
    <x v="5"/>
    <s v="NET"/>
    <s v="ATAG_DECI"/>
    <m/>
    <n v="16179"/>
    <s v="NET ATAG02"/>
    <s v="08:30"/>
    <s v="09:30"/>
    <d v="1899-12-30T01:00:00"/>
    <s v="08:30"/>
    <s v="09:30"/>
    <d v="1899-12-30T01:00:00"/>
    <s v="DCO"/>
    <s v="N/A"/>
  </r>
  <r>
    <n v="16179"/>
    <x v="129"/>
    <x v="27"/>
    <s v="LIFT IFTS 24-04 HUN"/>
    <s v="IFTS"/>
    <n v="62"/>
    <s v="ACS"/>
    <n v="14"/>
    <m/>
    <s v="X"/>
    <x v="4"/>
    <s v="NET"/>
    <s v="ATAG_DECI"/>
    <m/>
    <n v="16178"/>
    <s v="NET ATAG02"/>
    <d v="1899-12-30T08:30:00"/>
    <d v="1899-12-30T09:30:00"/>
    <d v="1899-12-30T01:00:00"/>
    <d v="1899-12-30T08:30:00"/>
    <d v="1899-12-30T09:30:00"/>
    <d v="1899-12-30T01:00:00"/>
    <s v="DCO"/>
    <s v="N/A"/>
  </r>
  <r>
    <n v="16180"/>
    <x v="129"/>
    <x v="27"/>
    <s v="LIFT IFTS 25-02 CAN"/>
    <s v="IFTS"/>
    <n v="75"/>
    <s v="ACS"/>
    <n v="12"/>
    <m/>
    <s v="X"/>
    <x v="0"/>
    <s v="STDA"/>
    <s v="DECI_STD"/>
    <m/>
    <m/>
    <s v="FMS EMR01"/>
    <s v="08:30"/>
    <s v="09:30"/>
    <d v="1899-12-30T01:00:00"/>
    <s v="08:30"/>
    <s v="09:30"/>
    <d v="1899-12-30T01:00:00"/>
    <s v="DCO"/>
    <s v="N/A"/>
  </r>
  <r>
    <n v="16181"/>
    <x v="129"/>
    <x v="27"/>
    <s v="IFTS 25-01 QAT"/>
    <s v="QATAR"/>
    <n v="76"/>
    <s v="ACS"/>
    <n v="13"/>
    <s v="X"/>
    <m/>
    <x v="1"/>
    <s v="STDA"/>
    <s v="DECI_STD"/>
    <m/>
    <m/>
    <s v="PT IF01"/>
    <s v="08:30"/>
    <s v="09:30"/>
    <d v="1899-12-30T01:00:00"/>
    <s v="08:30"/>
    <s v="09:30"/>
    <d v="1899-12-30T01:00:00"/>
    <s v="DCO"/>
    <s v="N/A"/>
  </r>
  <r>
    <n v="16182"/>
    <x v="129"/>
    <x v="27"/>
    <s v="LIFT IFTS 25-02 JPN"/>
    <s v="IFTS"/>
    <n v="79"/>
    <s v="ACS"/>
    <n v="10"/>
    <m/>
    <s v="X"/>
    <x v="6"/>
    <s v="STDA"/>
    <s v="DECI_STD"/>
    <m/>
    <m/>
    <s v="PT EMR03"/>
    <s v="08:30"/>
    <s v="09:30"/>
    <d v="1899-12-30T01:00:00"/>
    <s v="08:30"/>
    <s v="09:30"/>
    <d v="1899-12-30T01:00:00"/>
    <s v="DCO"/>
    <s v="N/A"/>
  </r>
  <r>
    <n v="16183"/>
    <x v="129"/>
    <x v="27"/>
    <s v="IFTS 25-01 QAT"/>
    <s v="QATAR"/>
    <n v="77"/>
    <s v="IFTS"/>
    <n v="22"/>
    <s v="X"/>
    <m/>
    <x v="3"/>
    <s v="STDA"/>
    <s v="DECI_STD"/>
    <m/>
    <m/>
    <s v="PT IF01"/>
    <s v="10:00"/>
    <s v="11:00"/>
    <d v="1899-12-30T01:00:00"/>
    <d v="1899-12-30T09:50:00"/>
    <d v="1899-12-30T10:50:00"/>
    <d v="1899-12-30T01:00:00"/>
    <s v="DCO"/>
    <s v="N/A"/>
  </r>
  <r>
    <n v="16184"/>
    <x v="129"/>
    <x v="27"/>
    <s v="LIFT IFTS 25-02 JPN"/>
    <s v="IFTS"/>
    <n v="77"/>
    <s v="ACS"/>
    <n v="9"/>
    <m/>
    <s v="X"/>
    <x v="5"/>
    <s v="STDA"/>
    <s v="DECI_STD"/>
    <m/>
    <m/>
    <s v="PT EMR03"/>
    <s v="10:00"/>
    <s v="11:00"/>
    <d v="1899-12-30T01:00:00"/>
    <s v="10:00"/>
    <s v="11:00"/>
    <d v="1899-12-30T01:00:00"/>
    <s v="DCO"/>
    <s v="N/A"/>
  </r>
  <r>
    <n v="16185"/>
    <x v="129"/>
    <x v="27"/>
    <s v="LIFT IFTS QATAR 25-02"/>
    <s v="QATAR"/>
    <n v="77"/>
    <s v="IFTS"/>
    <n v="23"/>
    <m/>
    <s v="X"/>
    <x v="4"/>
    <s v="STDA"/>
    <s v="DECI_STD"/>
    <m/>
    <m/>
    <s v="PT FAMB01"/>
    <s v="10:00"/>
    <s v="11:00"/>
    <d v="1899-12-30T01:00:00"/>
    <s v="10:00"/>
    <s v="11:00"/>
    <d v="1899-12-30T01:00:00"/>
    <s v="DCO"/>
    <s v="N/A"/>
  </r>
  <r>
    <n v="16186"/>
    <x v="129"/>
    <x v="27"/>
    <s v="LIFT IFTS 25-02 SGP"/>
    <s v="IFTS"/>
    <n v="82"/>
    <s v="ACS"/>
    <n v="2"/>
    <m/>
    <s v="X"/>
    <x v="0"/>
    <s v="STDA"/>
    <s v="DECI_STD"/>
    <m/>
    <m/>
    <s v="PT EMR02"/>
    <s v="10:00"/>
    <s v="11:00"/>
    <d v="1899-12-30T01:00:00"/>
    <s v="10:00"/>
    <s v="11:00"/>
    <d v="1899-12-30T01:00:00"/>
    <s v="DCO"/>
    <s v="N/A"/>
  </r>
  <r>
    <n v="16187"/>
    <x v="129"/>
    <x v="27"/>
    <s v="LIFT IFTS QATAR 25-02"/>
    <s v="QATAR"/>
    <n v="75"/>
    <s v="ACS"/>
    <n v="5"/>
    <m/>
    <s v="X"/>
    <x v="6"/>
    <s v="STDA"/>
    <s v="DECI_STD"/>
    <m/>
    <m/>
    <s v="PT FAMB01"/>
    <s v="10:00"/>
    <s v="11:00"/>
    <d v="1899-12-30T01:00:00"/>
    <s v="10:00"/>
    <s v="11:00"/>
    <d v="1899-12-30T01:00:00"/>
    <s v="DCO"/>
    <s v="N/A"/>
  </r>
  <r>
    <n v="16188"/>
    <x v="129"/>
    <x v="27"/>
    <s v="LIFT IFTS 25-02 JPN"/>
    <s v="IFTS"/>
    <n v="79"/>
    <s v="ACS"/>
    <n v="3"/>
    <m/>
    <s v="X"/>
    <x v="3"/>
    <s v="STDA"/>
    <s v="DECI_STD"/>
    <m/>
    <m/>
    <s v="PT EMR04"/>
    <s v="13:00"/>
    <s v="14:00"/>
    <d v="1899-12-30T01:00:00"/>
    <d v="1899-12-30T13:00:00"/>
    <d v="1899-12-30T14:00:00"/>
    <d v="1899-12-30T01:00:00"/>
    <s v="RSLD"/>
    <s v="CD4"/>
  </r>
  <r>
    <n v="16189"/>
    <x v="129"/>
    <x v="27"/>
    <s v="LIFT IFTS 24-04 SPA"/>
    <s v="IFTS"/>
    <n v="61"/>
    <s v="ACS"/>
    <n v="17"/>
    <m/>
    <s v="X"/>
    <x v="5"/>
    <s v="NET"/>
    <s v="ATAG_DECI"/>
    <m/>
    <n v="16190"/>
    <s v="NET ATAG01"/>
    <s v="11:30"/>
    <s v="12:30"/>
    <d v="1899-12-30T01:00:00"/>
    <s v="11:30"/>
    <s v="12:30"/>
    <d v="1899-12-30T01:00:00"/>
    <s v="DCO"/>
    <s v="N/A"/>
  </r>
  <r>
    <n v="16190"/>
    <x v="129"/>
    <x v="27"/>
    <s v="LIFT IFTS 24-04 SPA"/>
    <s v="IFTS"/>
    <n v="59"/>
    <s v="ACS"/>
    <n v="14"/>
    <m/>
    <s v="X"/>
    <x v="4"/>
    <s v="NET"/>
    <s v="ATAG_DECI"/>
    <m/>
    <n v="16189"/>
    <s v="NET ATAG01"/>
    <d v="1899-12-30T11:30:00"/>
    <d v="1899-12-30T12:30:00"/>
    <d v="1899-12-30T01:00:00"/>
    <d v="1899-12-30T11:30:00"/>
    <d v="1899-12-30T12:30:00"/>
    <d v="1899-12-30T01:00:00"/>
    <s v="DCO"/>
    <s v="N/A"/>
  </r>
  <r>
    <n v="16191"/>
    <x v="129"/>
    <x v="27"/>
    <s v="LIFT IFTS QATAR 25-02"/>
    <s v="QATAR"/>
    <n v="72"/>
    <s v="ACS"/>
    <n v="13"/>
    <m/>
    <s v="X"/>
    <x v="0"/>
    <s v="STDA"/>
    <s v="DECI_STD"/>
    <m/>
    <m/>
    <s v="PT FAM01"/>
    <s v="11:30"/>
    <s v="12:30"/>
    <d v="1899-12-30T01:00:00"/>
    <d v="1899-12-30T11:30:00"/>
    <d v="1899-12-30T12:30:00"/>
    <d v="1899-12-30T01:00:00"/>
    <s v="DCO"/>
    <s v="N/A"/>
  </r>
  <r>
    <n v="16192"/>
    <x v="129"/>
    <x v="27"/>
    <s v="IFTS LIFT 24-01 QATAR"/>
    <s v="QATAR"/>
    <n v="40"/>
    <s v="ACS"/>
    <n v="12"/>
    <s v="X"/>
    <m/>
    <x v="1"/>
    <s v="STDA"/>
    <s v="DECI_STD"/>
    <m/>
    <m/>
    <s v="PT IF02"/>
    <s v="11:30"/>
    <s v="12:30"/>
    <d v="1899-12-30T01:00:00"/>
    <d v="1899-12-30T11:30:00"/>
    <d v="1899-12-30T12:30:00"/>
    <d v="1899-12-30T01:00:00"/>
    <s v="DCO"/>
    <s v="N/A"/>
  </r>
  <r>
    <n v="16193"/>
    <x v="129"/>
    <x v="27"/>
    <s v="LIFT IFTS QATAR 25-02"/>
    <s v="QATAR"/>
    <n v="71"/>
    <s v="ACS"/>
    <n v="10"/>
    <m/>
    <s v="X"/>
    <x v="6"/>
    <s v="STDA"/>
    <s v="DECI_STD"/>
    <m/>
    <m/>
    <s v="PT FAM01"/>
    <s v="11:30"/>
    <s v="12:30"/>
    <d v="1899-12-30T01:00:00"/>
    <d v="1899-12-30T11:30:00"/>
    <d v="1899-12-30T12:30:00"/>
    <d v="1899-12-30T01:00:00"/>
    <s v="DCO"/>
    <s v="N/A"/>
  </r>
  <r>
    <n v="16194"/>
    <x v="129"/>
    <x v="27"/>
    <s v="LIFT IFTS QATAR 25-02"/>
    <s v="QATAR"/>
    <n v="73"/>
    <s v="ACS"/>
    <n v="1"/>
    <m/>
    <s v="X"/>
    <x v="2"/>
    <s v="STDA"/>
    <s v="DECI_STD"/>
    <m/>
    <m/>
    <s v="PT FAM02"/>
    <s v="11:30"/>
    <s v="12:30"/>
    <d v="1899-12-30T01:00:00"/>
    <d v="1899-12-30T11:30:00"/>
    <d v="1899-12-30T12:30:00"/>
    <d v="1899-12-30T01:00:00"/>
    <s v="DCO"/>
    <s v="N/A"/>
  </r>
  <r>
    <n v="16195"/>
    <x v="129"/>
    <x v="27"/>
    <s v="LIFT IFTS 24-04 CAN"/>
    <s v="IFTS"/>
    <n v="52"/>
    <s v="ACS"/>
    <n v="9"/>
    <m/>
    <s v="X"/>
    <x v="5"/>
    <s v="NET"/>
    <s v="DCA"/>
    <m/>
    <n v="16196"/>
    <s v="NET DCA02"/>
    <s v="13:00"/>
    <s v="14:00"/>
    <d v="1899-12-30T01:00:00"/>
    <d v="1899-12-30T13:00:00"/>
    <d v="1899-12-30T13:55:00"/>
    <d v="1899-12-30T00:55:00"/>
    <s v="DCO"/>
    <s v="N/A"/>
  </r>
  <r>
    <n v="16196"/>
    <x v="129"/>
    <x v="27"/>
    <s v="LIFT IFTS 24-04 CAN"/>
    <s v="IFTS"/>
    <n v="54"/>
    <s v="IFTS"/>
    <n v="22"/>
    <m/>
    <s v="X"/>
    <x v="4"/>
    <s v="NET"/>
    <s v="DCA"/>
    <m/>
    <n v="16195"/>
    <s v="NET DCA02"/>
    <d v="1899-12-30T13:00:00"/>
    <d v="1899-12-30T14:00:00"/>
    <d v="1899-12-30T01:00:00"/>
    <d v="1899-12-30T13:00:00"/>
    <d v="1899-12-30T13:55:00"/>
    <d v="1899-12-30T00:55:00"/>
    <s v="DCO"/>
    <s v="N/A"/>
  </r>
  <r>
    <n v="16197"/>
    <x v="129"/>
    <x v="27"/>
    <s v="LIFT IFTS 25-02 UK"/>
    <s v="IFTS"/>
    <n v="80"/>
    <s v="ACS"/>
    <n v="2"/>
    <m/>
    <s v="X"/>
    <x v="0"/>
    <s v="STDA"/>
    <s v="DECI_STD"/>
    <m/>
    <m/>
    <s v="FMS CF03"/>
    <s v="13:00"/>
    <s v="14:00"/>
    <d v="1899-12-30T01:00:00"/>
    <d v="1899-12-30T13:00:00"/>
    <d v="1899-12-30T14:00:00"/>
    <d v="1899-12-30T01:00:00"/>
    <s v="DCO"/>
    <s v="N/A"/>
  </r>
  <r>
    <n v="16198"/>
    <x v="129"/>
    <x v="27"/>
    <s v="IFTS 25-01 QAT"/>
    <s v="QATAR"/>
    <n v="78"/>
    <s v="IFTS"/>
    <n v="23"/>
    <s v="X"/>
    <m/>
    <x v="1"/>
    <s v="STDA"/>
    <s v="DECI_STD"/>
    <m/>
    <m/>
    <s v="PT IFB03"/>
    <s v="13:00"/>
    <s v="14:00"/>
    <d v="1899-12-30T01:00:00"/>
    <d v="1899-12-30T13:00:00"/>
    <d v="1899-12-30T14:00:00"/>
    <d v="1899-12-30T01:00:00"/>
    <s v="DCO"/>
    <s v="N/A"/>
  </r>
  <r>
    <n v="16199"/>
    <x v="129"/>
    <x v="27"/>
    <s v="LIFT IFTS 25-02 JPN"/>
    <s v="IFTS"/>
    <n v="77"/>
    <s v="ACS"/>
    <n v="5"/>
    <m/>
    <s v="X"/>
    <x v="6"/>
    <s v="STDA"/>
    <s v="DECI_STD"/>
    <m/>
    <m/>
    <s v="PT EMR04"/>
    <s v="13:00"/>
    <s v="14:00"/>
    <d v="1899-12-30T01:00:00"/>
    <d v="1899-12-30T13:00:00"/>
    <d v="1899-12-30T14:00:00"/>
    <d v="1899-12-30T01:00:00"/>
    <s v="DCO"/>
    <s v="N/A"/>
  </r>
  <r>
    <n v="16200"/>
    <x v="127"/>
    <x v="27"/>
    <s v="LIFT IFTS 25-01 HUN"/>
    <s v="IFTS"/>
    <n v="70"/>
    <s v="ACS"/>
    <n v="13"/>
    <m/>
    <s v="X"/>
    <x v="5"/>
    <s v="NET"/>
    <s v="DECI_STD"/>
    <m/>
    <n v="16201"/>
    <s v="FMSC HBFM02"/>
    <s v="05:30"/>
    <s v="06:30"/>
    <d v="1899-12-30T01:00:00"/>
    <d v="1899-12-30T05:30:00"/>
    <d v="1899-12-30T06:30:00"/>
    <d v="1899-12-30T01:00:00"/>
    <s v="DCO"/>
    <s v="N/A"/>
  </r>
  <r>
    <n v="16201"/>
    <x v="127"/>
    <x v="27"/>
    <s v="LIFT IFTS 25-02 JPN"/>
    <s v="IFTS"/>
    <n v="79"/>
    <s v="ACS"/>
    <n v="14"/>
    <m/>
    <s v="X"/>
    <x v="0"/>
    <s v="STDA"/>
    <s v="DECI_STD"/>
    <m/>
    <m/>
    <s v="FMS CF03"/>
    <s v="05:30"/>
    <s v="06:30"/>
    <d v="1899-12-30T01:00:00"/>
    <s v="05:30"/>
    <s v="06:30"/>
    <d v="1899-12-30T01:00:00"/>
    <s v="DCO"/>
    <s v="N/A"/>
  </r>
  <r>
    <n v="16202"/>
    <x v="127"/>
    <x v="27"/>
    <s v="LIFT IFTS 25-02 JPN"/>
    <s v="IFTS"/>
    <n v="77"/>
    <s v="ACS"/>
    <n v="1"/>
    <m/>
    <s v="X"/>
    <x v="1"/>
    <s v="STDA"/>
    <s v="DECI_STD"/>
    <m/>
    <m/>
    <s v="FMS CF03"/>
    <s v="05:30"/>
    <s v="06:30"/>
    <d v="1899-12-30T01:00:00"/>
    <s v="05:30"/>
    <s v="06:30"/>
    <d v="1899-12-30T01:00:00"/>
    <s v="DCO"/>
    <s v="N/A"/>
  </r>
  <r>
    <n v="16203"/>
    <x v="127"/>
    <x v="27"/>
    <s v="LIFT IFTS 24-05 AUT"/>
    <s v="IFTS"/>
    <n v="64"/>
    <s v="ACS"/>
    <n v="12"/>
    <m/>
    <s v="X"/>
    <x v="6"/>
    <s v="STDA"/>
    <s v="BRV_R2R_STD"/>
    <m/>
    <m/>
    <s v="PT R2R02"/>
    <s v="05:30"/>
    <s v="06:30"/>
    <d v="1899-12-30T01:00:00"/>
    <s v="05:30"/>
    <s v="06:30"/>
    <d v="1899-12-30T01:00:00"/>
    <s v="DCO"/>
    <s v="N/A"/>
  </r>
  <r>
    <n v="16204"/>
    <x v="127"/>
    <x v="27"/>
    <s v="IFTS 25-01 QAT"/>
    <s v="QATAR"/>
    <n v="77"/>
    <s v="ACS"/>
    <n v="10"/>
    <s v="X"/>
    <m/>
    <x v="3"/>
    <s v="STDA"/>
    <s v="DECI_STD"/>
    <m/>
    <m/>
    <s v="PT IF02"/>
    <s v="05:30"/>
    <s v="06:30"/>
    <d v="1899-12-30T01:00:00"/>
    <s v="05:30"/>
    <s v="06:30"/>
    <d v="1899-12-30T01:00:00"/>
    <s v="DCO"/>
    <s v="N/A"/>
  </r>
  <r>
    <n v="16205"/>
    <x v="127"/>
    <x v="27"/>
    <s v="LIFT IFTS 25-01 HUN"/>
    <s v="IFTS"/>
    <n v="71"/>
    <s v="ACS"/>
    <n v="9"/>
    <m/>
    <s v="X"/>
    <x v="5"/>
    <s v="NET"/>
    <s v="DECI_STD"/>
    <m/>
    <n v="16206"/>
    <s v="FMSC HBFM02"/>
    <s v="07:00"/>
    <s v="08:00"/>
    <d v="1899-12-30T01:00:00"/>
    <d v="1899-12-30T07:00:00"/>
    <d v="1899-12-30T08:00:00"/>
    <d v="1899-12-30T01:00:00"/>
    <s v="DCO"/>
    <s v="N/A"/>
  </r>
  <r>
    <n v="16206"/>
    <x v="127"/>
    <x v="27"/>
    <s v="LIFT IFTS 24-04 SPA"/>
    <s v="IFTS"/>
    <n v="59"/>
    <s v="ACS"/>
    <n v="17"/>
    <m/>
    <s v="X"/>
    <x v="0"/>
    <s v="NET"/>
    <s v="ATAG_DECI"/>
    <m/>
    <n v="16207"/>
    <s v="NET ATAG02"/>
    <s v="07:00"/>
    <s v="08:00"/>
    <d v="1899-12-30T01:00:00"/>
    <s v="07:00"/>
    <s v="08:00"/>
    <d v="1899-12-30T01:00:00"/>
    <s v="DCO"/>
    <s v="N/A"/>
  </r>
  <r>
    <n v="16207"/>
    <x v="127"/>
    <x v="27"/>
    <s v="LIFT IFTS 24-04 SPA"/>
    <s v="IFTS"/>
    <n v="61"/>
    <s v="IFTS"/>
    <n v="23"/>
    <m/>
    <s v="X"/>
    <x v="1"/>
    <s v="NET"/>
    <s v="ATAG_DECI"/>
    <m/>
    <n v="16206"/>
    <s v="NET ATAG02"/>
    <d v="1899-12-30T07:00:00"/>
    <d v="1899-12-30T08:00:00"/>
    <d v="1899-12-30T01:00:00"/>
    <s v="07:00"/>
    <s v="08:00"/>
    <d v="1899-12-30T01:00:00"/>
    <s v="DCO"/>
    <s v="N/A"/>
  </r>
  <r>
    <n v="16208"/>
    <x v="127"/>
    <x v="27"/>
    <s v="LIFT IFTS 24-05 AUT"/>
    <s v="IFTS"/>
    <n v="65"/>
    <s v="IFTS"/>
    <n v="22"/>
    <m/>
    <s v="X"/>
    <x v="6"/>
    <s v="STDA"/>
    <s v="BRV_R2R_STD"/>
    <m/>
    <m/>
    <s v="PT R2R02"/>
    <s v="07:00"/>
    <s v="08:00"/>
    <d v="1899-12-30T01:00:00"/>
    <s v="07:00"/>
    <s v="08:00"/>
    <d v="1899-12-30T01:00:00"/>
    <s v="DCO"/>
    <s v="N/A"/>
  </r>
  <r>
    <n v="16209"/>
    <x v="127"/>
    <x v="27"/>
    <s v="LIFT IFTS QATAR 25-02"/>
    <s v="QATAR"/>
    <n v="74"/>
    <s v="ACS"/>
    <n v="23"/>
    <m/>
    <s v="X"/>
    <x v="3"/>
    <s v="STDA"/>
    <s v="DECI_STD"/>
    <m/>
    <m/>
    <s v="PT FAM01"/>
    <s v="07:00"/>
    <s v="08:00"/>
    <d v="1899-12-30T01:00:00"/>
    <s v="07:00"/>
    <s v="08:00"/>
    <d v="1899-12-30T01:00:00"/>
    <s v="DCO"/>
    <s v="N/A"/>
  </r>
  <r>
    <n v="16210"/>
    <x v="127"/>
    <x v="27"/>
    <s v="LIFT IFTS 25-02 CAN"/>
    <s v="IFTS"/>
    <n v="74"/>
    <s v="ACS"/>
    <n v="13"/>
    <m/>
    <s v="X"/>
    <x v="5"/>
    <s v="STDA"/>
    <s v="DECI_STD"/>
    <m/>
    <m/>
    <s v="FMS EMR01"/>
    <s v="08:30"/>
    <s v="09:30"/>
    <d v="1899-12-30T01:00:00"/>
    <d v="1899-12-30T08:30:00"/>
    <d v="1899-12-30T09:30:00"/>
    <d v="1899-12-30T01:00:00"/>
    <s v="DCO"/>
    <s v="N/A"/>
  </r>
  <r>
    <n v="16211"/>
    <x v="127"/>
    <x v="27"/>
    <s v="IFTS 25-01 QAT"/>
    <s v="QATAR"/>
    <n v="78"/>
    <s v="ACS"/>
    <n v="8"/>
    <s v="X"/>
    <m/>
    <x v="4"/>
    <s v="STDA"/>
    <s v="DECI_STD"/>
    <m/>
    <m/>
    <s v="PT IF01"/>
    <s v="08:30"/>
    <s v="09:30"/>
    <d v="1899-12-30T01:00:00"/>
    <d v="1899-12-30T08:30:00"/>
    <d v="1899-12-30T09:30:00"/>
    <d v="1899-12-30T01:00:00"/>
    <s v="DCO"/>
    <s v="N/A"/>
  </r>
  <r>
    <n v="16212"/>
    <x v="127"/>
    <x v="27"/>
    <s v="LIFT IFTS 25-02 SGP"/>
    <s v="IFTS"/>
    <n v="83"/>
    <s v="ACS"/>
    <n v="14"/>
    <m/>
    <s v="X"/>
    <x v="0"/>
    <s v="STDA"/>
    <s v="DECI_STD"/>
    <m/>
    <m/>
    <s v="PT EMR03"/>
    <s v="08:30"/>
    <s v="09:30"/>
    <d v="1899-12-30T01:00:00"/>
    <s v="08:30"/>
    <s v="09:30"/>
    <d v="1899-12-30T01:00:00"/>
    <s v="DCO"/>
    <s v="N/A"/>
  </r>
  <r>
    <n v="16213"/>
    <x v="127"/>
    <x v="27"/>
    <s v="LIFT IFTS QATAR 25-02"/>
    <s v="QATAR"/>
    <n v="75"/>
    <s v="ACS"/>
    <n v="1"/>
    <m/>
    <s v="X"/>
    <x v="1"/>
    <s v="STDA"/>
    <s v="DECI_STD"/>
    <m/>
    <m/>
    <s v="PT FAM01"/>
    <s v="08:30"/>
    <s v="09:30"/>
    <d v="1899-12-30T01:00:00"/>
    <s v="08:30"/>
    <s v="09:30"/>
    <d v="1899-12-30T01:00:00"/>
    <s v="DCO"/>
    <s v="N/A"/>
  </r>
  <r>
    <n v="16214"/>
    <x v="127"/>
    <x v="27"/>
    <s v="LIFT IFTS 25-02 SGP"/>
    <s v="IFTS"/>
    <n v="82"/>
    <s v="ACS"/>
    <n v="10"/>
    <m/>
    <s v="X"/>
    <x v="6"/>
    <s v="STDA"/>
    <s v="DECI_STD"/>
    <m/>
    <m/>
    <s v="PT EMR03"/>
    <s v="08:30"/>
    <s v="09:30"/>
    <d v="1899-12-30T01:00:00"/>
    <s v="08:30"/>
    <d v="1899-12-30T09:20:00"/>
    <d v="1899-12-30T00:50:00"/>
    <s v="DCO"/>
    <s v="N/A"/>
  </r>
  <r>
    <n v="16215"/>
    <x v="127"/>
    <x v="27"/>
    <s v="IP"/>
    <s v="AMI"/>
    <n v="53"/>
    <s v="AMI"/>
    <n v="53"/>
    <m/>
    <s v="X"/>
    <x v="3"/>
    <s v="STDA"/>
    <s v="DECI_STD"/>
    <m/>
    <m/>
    <s v="RI SEM"/>
    <s v="08:30"/>
    <s v="09:30"/>
    <d v="1899-12-30T01:00:00"/>
    <d v="1899-12-30T09:30:00"/>
    <d v="1899-12-30T10:15:00"/>
    <d v="1899-12-30T00:45:00"/>
    <s v="DCO"/>
    <s v="N/A"/>
  </r>
  <r>
    <n v="16216"/>
    <x v="127"/>
    <x v="27"/>
    <s v="LIFT IFTS QATAR 25-02"/>
    <s v="QATAR"/>
    <n v="70"/>
    <s v="ACS"/>
    <n v="17"/>
    <m/>
    <s v="X"/>
    <x v="5"/>
    <s v="STDA"/>
    <s v="DECI_STD"/>
    <m/>
    <m/>
    <s v="PT FAM02"/>
    <s v="10:00"/>
    <s v="11:00"/>
    <d v="1899-12-30T01:00:00"/>
    <d v="1899-12-30T10:00:00"/>
    <d v="1899-12-30T11:00:00"/>
    <d v="1899-12-30T01:00:00"/>
    <s v="DCO"/>
    <s v="N/A"/>
  </r>
  <r>
    <n v="16217"/>
    <x v="127"/>
    <x v="27"/>
    <s v="LIFT IFTS QATAR 25-02"/>
    <s v="QATAR"/>
    <n v="71"/>
    <s v="ACS"/>
    <n v="5"/>
    <m/>
    <s v="X"/>
    <x v="4"/>
    <s v="STDA"/>
    <s v="DECI_STD"/>
    <m/>
    <m/>
    <s v="PT FAM02"/>
    <s v="10:00"/>
    <s v="11:00"/>
    <d v="1899-12-30T01:00:00"/>
    <d v="1899-12-30T10:00:00"/>
    <d v="1899-12-30T11:00:00"/>
    <d v="1899-12-30T01:00:00"/>
    <s v="DCO"/>
    <s v="N/A"/>
  </r>
  <r>
    <n v="16218"/>
    <x v="127"/>
    <x v="27"/>
    <s v="LIFT IFTS QATAR 25-01"/>
    <s v="QATAR"/>
    <n v="68"/>
    <s v="IFTS"/>
    <n v="22"/>
    <m/>
    <s v="X"/>
    <x v="0"/>
    <s v="STDA"/>
    <s v="DECI_STD"/>
    <m/>
    <m/>
    <s v="FMS EMRB01"/>
    <s v="10:00"/>
    <s v="11:00"/>
    <d v="1899-12-30T01:00:00"/>
    <d v="1899-12-30T10:00:00"/>
    <d v="1899-12-30T10:50:00"/>
    <d v="1899-12-30T00:50:00"/>
    <s v="DCO"/>
    <s v="N/A"/>
  </r>
  <r>
    <n v="16219"/>
    <x v="127"/>
    <x v="27"/>
    <s v="LIFT IFTS QATAR 25-02"/>
    <s v="QATAR"/>
    <n v="72"/>
    <s v="ACS"/>
    <n v="2"/>
    <m/>
    <s v="X"/>
    <x v="1"/>
    <s v="STDA"/>
    <s v="DECI_STD"/>
    <m/>
    <m/>
    <s v="PT FAM02"/>
    <s v="10:00"/>
    <s v="11:00"/>
    <d v="1899-12-30T01:00:00"/>
    <d v="1899-12-30T10:00:00"/>
    <d v="1899-12-30T11:00:00"/>
    <d v="1899-12-30T01:00:00"/>
    <s v="DCO"/>
    <s v="N/A"/>
  </r>
  <r>
    <n v="16220"/>
    <x v="127"/>
    <x v="27"/>
    <s v="LIFT IFTS 25-02 CAN"/>
    <s v="IFTS"/>
    <n v="72"/>
    <s v="IFTS"/>
    <n v="23"/>
    <m/>
    <s v="X"/>
    <x v="6"/>
    <s v="STDA"/>
    <s v="DECI_STD"/>
    <m/>
    <m/>
    <s v="FMS EMR01"/>
    <s v="10:00"/>
    <s v="11:00"/>
    <d v="1899-12-30T01:00:00"/>
    <d v="1899-12-30T10:00:00"/>
    <d v="1899-12-30T10:50:00"/>
    <d v="1899-12-30T00:50:00"/>
    <s v="DCO"/>
    <s v="N/A"/>
  </r>
  <r>
    <n v="16221"/>
    <x v="127"/>
    <x v="27"/>
    <s v="LIFT IFTS 24-04 CAN"/>
    <s v="IFTS"/>
    <n v="51"/>
    <s v="ACS"/>
    <n v="8"/>
    <m/>
    <s v="X"/>
    <x v="5"/>
    <s v="NET"/>
    <s v="DCA"/>
    <m/>
    <n v="16222"/>
    <s v="NET ADCA01"/>
    <s v="11:30"/>
    <s v="12:30"/>
    <d v="1899-12-30T01:00:00"/>
    <d v="1899-12-30T11:30:00"/>
    <d v="1899-12-30T12:30:00"/>
    <d v="1899-12-30T01:00:00"/>
    <s v="DCO"/>
    <s v="N/A"/>
  </r>
  <r>
    <n v="16222"/>
    <x v="127"/>
    <x v="27"/>
    <s v="LIFT IFTS 24-04 CAN"/>
    <s v="IFTS"/>
    <n v="53"/>
    <s v="ACS"/>
    <n v="12"/>
    <m/>
    <s v="X"/>
    <x v="4"/>
    <s v="NET"/>
    <s v="DCA"/>
    <m/>
    <n v="16221"/>
    <s v="NET ADCA01"/>
    <d v="1899-12-30T11:30:00"/>
    <d v="1899-12-30T12:30:00"/>
    <d v="1899-12-30T01:00:00"/>
    <d v="1899-12-30T11:30:00"/>
    <d v="1899-12-30T12:30:00"/>
    <d v="1899-12-30T01:00:00"/>
    <s v="DCO"/>
    <s v="N/A"/>
  </r>
  <r>
    <n v="16223"/>
    <x v="127"/>
    <x v="27"/>
    <s v="LIFT IFTS 25-02 SGP"/>
    <s v="IFTS"/>
    <n v="82"/>
    <s v="ACS"/>
    <n v="14"/>
    <m/>
    <s v="X"/>
    <x v="0"/>
    <s v="STDA"/>
    <s v="DECI_STD"/>
    <m/>
    <m/>
    <s v="PT EMR04"/>
    <s v="11:30"/>
    <s v="12:30"/>
    <d v="1899-12-30T01:00:00"/>
    <d v="1899-12-30T11:30:00"/>
    <d v="1899-12-30T12:30:00"/>
    <d v="1899-12-30T01:00:00"/>
    <s v="DCO"/>
    <s v="N/A"/>
  </r>
  <r>
    <n v="16224"/>
    <x v="127"/>
    <x v="27"/>
    <s v="LIFT IFTS 24-05 AUT"/>
    <s v="IFTS"/>
    <n v="64"/>
    <s v="ACS"/>
    <n v="1"/>
    <m/>
    <s v="X"/>
    <x v="1"/>
    <s v="STDA"/>
    <s v="BRV_R2R_STD"/>
    <m/>
    <m/>
    <s v="PT BVR01"/>
    <s v="11:30"/>
    <s v="12:30"/>
    <d v="1899-12-30T01:00:00"/>
    <d v="1899-12-30T11:30:00"/>
    <d v="1899-12-30T12:30:00"/>
    <d v="1899-12-30T01:00:00"/>
    <s v="DCO"/>
    <s v="N/A"/>
  </r>
  <r>
    <n v="16225"/>
    <x v="127"/>
    <x v="27"/>
    <s v="LIFT IFTS 24-04 JPN"/>
    <s v="IFTS"/>
    <n v="55"/>
    <s v="ACS"/>
    <n v="9"/>
    <m/>
    <s v="X"/>
    <x v="5"/>
    <s v="NET"/>
    <s v="DCA"/>
    <m/>
    <n v="16226"/>
    <s v="NET QRA01"/>
    <s v="13:00"/>
    <s v="14:00"/>
    <d v="1899-12-30T01:00:00"/>
    <s v="13:00"/>
    <s v="14:00"/>
    <d v="1899-12-30T01:00:00"/>
    <s v="DCO"/>
    <s v="N/A"/>
  </r>
  <r>
    <n v="16226"/>
    <x v="127"/>
    <x v="27"/>
    <s v="LIFT IFTS 24-04 JPN"/>
    <s v="IFTS"/>
    <n v="57"/>
    <s v="IFTS"/>
    <n v="22"/>
    <m/>
    <s v="X"/>
    <x v="4"/>
    <s v="NET"/>
    <s v="DCA"/>
    <m/>
    <n v="16225"/>
    <s v="NET QRA01"/>
    <d v="1899-12-30T13:00:00"/>
    <d v="1899-12-30T14:00:00"/>
    <d v="1899-12-30T01:00:00"/>
    <d v="1899-12-30T13:00:00"/>
    <d v="1899-12-30T14:00:00"/>
    <d v="1899-12-30T01:00:00"/>
    <s v="DCO"/>
    <s v="N/A"/>
  </r>
  <r>
    <n v="16227"/>
    <x v="127"/>
    <x v="27"/>
    <s v="LIFT IFTS QATAR 25-02"/>
    <s v="QATAR"/>
    <n v="73"/>
    <s v="ACS"/>
    <n v="2"/>
    <m/>
    <s v="X"/>
    <x v="0"/>
    <s v="STDA"/>
    <s v="DECI_STD"/>
    <m/>
    <m/>
    <s v="FMS CFB01"/>
    <s v="13:00"/>
    <s v="14:00"/>
    <d v="1899-12-30T01:00:00"/>
    <d v="1899-12-30T13:00:00"/>
    <d v="1899-12-30T14:20:00"/>
    <d v="1899-12-30T01:20:00"/>
    <s v="DCO"/>
    <s v="N/A"/>
  </r>
  <r>
    <n v="16228"/>
    <x v="127"/>
    <x v="27"/>
    <s v="IFTS 25-01 QAT"/>
    <s v="QATAR"/>
    <n v="78"/>
    <s v="ACS"/>
    <n v="4"/>
    <s v="X"/>
    <m/>
    <x v="1"/>
    <s v="STDA"/>
    <s v="DECI_STD"/>
    <m/>
    <m/>
    <s v="PT IF02"/>
    <s v="13:00"/>
    <s v="14:00"/>
    <d v="1899-12-30T01:00:00"/>
    <d v="1899-12-30T13:00:00"/>
    <d v="1899-12-30T14:00:00"/>
    <d v="1899-12-30T01:00:00"/>
    <s v="DCO"/>
    <s v="N/A"/>
  </r>
  <r>
    <n v="16229"/>
    <x v="127"/>
    <x v="27"/>
    <s v="LIFT IFTS 24-05 AUT"/>
    <s v="IFTS"/>
    <n v="65"/>
    <s v="ACS"/>
    <n v="5"/>
    <m/>
    <s v="X"/>
    <x v="6"/>
    <s v="STDA"/>
    <s v="BRV_R2R_STD"/>
    <m/>
    <m/>
    <s v="PT BVR01"/>
    <s v="13:00"/>
    <s v="14:00"/>
    <d v="1899-12-30T01:00:00"/>
    <d v="1899-12-30T13:00:00"/>
    <d v="1899-12-30T14:00:00"/>
    <d v="1899-12-30T01:00:00"/>
    <s v="DCO"/>
    <s v="N/A"/>
  </r>
  <r>
    <n v="16230"/>
    <x v="128"/>
    <x v="27"/>
    <s v="LIFT IFTS 24-05 GER"/>
    <s v="IFTS"/>
    <n v="66"/>
    <s v="ACS"/>
    <n v="14"/>
    <m/>
    <s v="X"/>
    <x v="5"/>
    <s v="NET"/>
    <s v="DCA"/>
    <m/>
    <n v="16231"/>
    <s v="NET DCA01"/>
    <s v="05:30"/>
    <s v="06:30"/>
    <d v="1899-12-30T01:00:00"/>
    <d v="1899-12-30T05:35:00"/>
    <d v="1899-12-30T06:55:00"/>
    <d v="1899-12-30T01:20:00"/>
    <s v="DCO"/>
    <s v="N/A"/>
  </r>
  <r>
    <n v="16231"/>
    <x v="128"/>
    <x v="27"/>
    <s v="LIFT IFTS 24-05 GER"/>
    <s v="IFTS"/>
    <n v="67"/>
    <s v="ACS"/>
    <n v="1"/>
    <m/>
    <s v="X"/>
    <x v="4"/>
    <s v="NET"/>
    <s v="DCA"/>
    <m/>
    <n v="16230"/>
    <s v="NET DCA01"/>
    <d v="1899-12-30T05:30:00"/>
    <d v="1899-12-30T06:30:00"/>
    <d v="1899-12-30T01:00:00"/>
    <d v="1899-12-30T05:35:00"/>
    <d v="1899-12-30T06:55:00"/>
    <d v="1899-12-30T01:20:00"/>
    <s v="DCO"/>
    <s v="N/A"/>
  </r>
  <r>
    <n v="16232"/>
    <x v="128"/>
    <x v="27"/>
    <s v="LIFT IFTS 24-04 CAN"/>
    <s v="IFTS"/>
    <n v="53"/>
    <s v="ACS"/>
    <n v="10"/>
    <m/>
    <s v="X"/>
    <x v="0"/>
    <s v="NET"/>
    <s v="DCA"/>
    <m/>
    <n v="16233"/>
    <s v="NET ADCA02"/>
    <s v="05:30"/>
    <s v="06:30"/>
    <d v="1899-12-30T01:00:00"/>
    <s v="05:30"/>
    <s v="06:30"/>
    <d v="1899-12-30T01:00:00"/>
    <s v="DCO"/>
    <s v="N/A"/>
  </r>
  <r>
    <n v="16233"/>
    <x v="128"/>
    <x v="27"/>
    <s v="LIFT IFTS 24-04 CAN"/>
    <s v="IFTS"/>
    <n v="51"/>
    <s v="ACS"/>
    <n v="5"/>
    <m/>
    <s v="X"/>
    <x v="1"/>
    <s v="NET"/>
    <s v="DCA"/>
    <m/>
    <n v="16232"/>
    <s v="NET ADCA02"/>
    <d v="1899-12-30T05:30:00"/>
    <d v="1899-12-30T06:30:00"/>
    <d v="1899-12-30T01:00:00"/>
    <s v="05:30"/>
    <s v="06:30"/>
    <d v="1899-12-30T01:00:00"/>
    <s v="DCO"/>
    <s v="N/A"/>
  </r>
  <r>
    <n v="16234"/>
    <x v="128"/>
    <x v="27"/>
    <s v="LIFT IFTS 24-04 JPN"/>
    <s v="IFTS"/>
    <n v="57"/>
    <s v="ACS"/>
    <n v="9"/>
    <m/>
    <s v="X"/>
    <x v="5"/>
    <s v="NET"/>
    <s v="DCA"/>
    <m/>
    <n v="16235"/>
    <s v="NET QRA02"/>
    <s v="07:00"/>
    <s v="08:00"/>
    <d v="1899-12-30T01:00:00"/>
    <s v="07:00"/>
    <s v="08:00"/>
    <d v="1899-12-30T01:00:00"/>
    <s v="DCO"/>
    <s v="N/A"/>
  </r>
  <r>
    <n v="16235"/>
    <x v="128"/>
    <x v="27"/>
    <s v="LIFT IFTS 24-04 JPN"/>
    <s v="IFTS"/>
    <n v="55"/>
    <s v="ACS"/>
    <n v="3"/>
    <m/>
    <s v="X"/>
    <x v="4"/>
    <s v="NET"/>
    <s v="DCA"/>
    <m/>
    <n v="16234"/>
    <s v="NET QRA02"/>
    <d v="1899-12-30T07:00:00"/>
    <d v="1899-12-30T08:00:00"/>
    <d v="1899-12-30T01:00:00"/>
    <d v="1899-12-30T07:00:00"/>
    <d v="1899-12-30T08:00:00"/>
    <d v="1899-12-30T01:00:00"/>
    <s v="DCO"/>
    <s v="N/A"/>
  </r>
  <r>
    <n v="16236"/>
    <x v="128"/>
    <x v="27"/>
    <s v="LIFT 24-44 ITA"/>
    <s v="AMI"/>
    <n v="71"/>
    <s v="ACS"/>
    <n v="2"/>
    <s v="X"/>
    <m/>
    <x v="0"/>
    <s v="NET"/>
    <s v="DCA"/>
    <m/>
    <n v="16237"/>
    <s v="SD ADCA01"/>
    <s v="07:00"/>
    <s v="08:00"/>
    <d v="1899-12-30T01:00:00"/>
    <s v="07:00"/>
    <s v="08:00"/>
    <d v="1899-12-30T01:00:00"/>
    <s v="DCO"/>
    <s v="N/A"/>
  </r>
  <r>
    <n v="16237"/>
    <x v="128"/>
    <x v="27"/>
    <s v="LIFT 24-44 ITA"/>
    <s v="AMI"/>
    <n v="73"/>
    <s v="ACS"/>
    <n v="12"/>
    <s v="X"/>
    <m/>
    <x v="1"/>
    <s v="NET"/>
    <s v="DCA"/>
    <m/>
    <n v="16236"/>
    <s v="SD ADCA01"/>
    <d v="1899-12-30T07:00:00"/>
    <d v="1899-12-30T08:00:00"/>
    <d v="1899-12-30T01:00:00"/>
    <s v="07:00"/>
    <s v="08:00"/>
    <d v="1899-12-30T01:00:00"/>
    <s v="DCO"/>
    <s v="N/A"/>
  </r>
  <r>
    <n v="16238"/>
    <x v="128"/>
    <x v="27"/>
    <s v="LIFT IFTS 25-02 SGP"/>
    <s v="IFTS"/>
    <n v="83"/>
    <s v="ACS"/>
    <n v="8"/>
    <m/>
    <s v="X"/>
    <x v="6"/>
    <s v="STDA"/>
    <s v="DECI_STD"/>
    <m/>
    <m/>
    <s v="PT EMR04"/>
    <s v="07:00"/>
    <s v="08:00"/>
    <d v="1899-12-30T01:00:00"/>
    <d v="1899-12-30T07:00:00"/>
    <d v="1899-12-30T07:50:00"/>
    <d v="1899-12-30T00:50:00"/>
    <s v="DCO"/>
    <s v="N/A"/>
  </r>
  <r>
    <n v="16239"/>
    <x v="128"/>
    <x v="27"/>
    <s v="LIFT IFTS 24-04 SPA"/>
    <s v="IFTS"/>
    <n v="60"/>
    <s v="ACS"/>
    <n v="14"/>
    <m/>
    <s v="X"/>
    <x v="5"/>
    <s v="NET"/>
    <s v="ATAG_DECI"/>
    <m/>
    <n v="16240"/>
    <s v="NET ATAG01"/>
    <s v="08:30"/>
    <s v="09:30"/>
    <d v="1899-12-30T01:00:00"/>
    <s v="08:30"/>
    <d v="1899-12-30T09:15:00"/>
    <d v="1899-12-30T00:45:00"/>
    <s v="DCO"/>
    <s v="N/A"/>
  </r>
  <r>
    <n v="16240"/>
    <x v="128"/>
    <x v="27"/>
    <s v="LIFT IFTS 24-04 SPA"/>
    <s v="IFTS"/>
    <n v="58"/>
    <s v="ACS"/>
    <n v="1"/>
    <m/>
    <s v="X"/>
    <x v="4"/>
    <s v="NET"/>
    <s v="ATAG_DECI"/>
    <m/>
    <n v="16239"/>
    <s v="NET ATAG01"/>
    <d v="1899-12-30T08:30:00"/>
    <d v="1899-12-30T09:30:00"/>
    <d v="1899-12-30T01:00:00"/>
    <d v="1899-12-30T08:30:00"/>
    <d v="1899-12-30T09:15:00"/>
    <d v="1899-12-30T00:45:00"/>
    <s v="DCO"/>
    <s v="N/A"/>
  </r>
  <r>
    <n v="16241"/>
    <x v="128"/>
    <x v="27"/>
    <s v="LIFT IFTS 24-05 AUT"/>
    <s v="IFTS"/>
    <n v="64"/>
    <s v="IFTS"/>
    <n v="22"/>
    <m/>
    <s v="X"/>
    <x v="0"/>
    <s v="STDA"/>
    <s v="BRV_R2R_STD"/>
    <m/>
    <m/>
    <s v="PT BVR02"/>
    <s v="08:30"/>
    <s v="09:30"/>
    <d v="1899-12-30T01:00:00"/>
    <d v="1899-12-30T08:30:00"/>
    <d v="1899-12-30T09:30:00"/>
    <d v="1899-12-30T01:00:00"/>
    <s v="DCO"/>
    <s v="N/A"/>
  </r>
  <r>
    <n v="16242"/>
    <x v="128"/>
    <x v="27"/>
    <s v="IFTS 25-01 QAT"/>
    <s v="QATAR"/>
    <n v="76"/>
    <s v="ACS"/>
    <n v="10"/>
    <s v="X"/>
    <m/>
    <x v="1"/>
    <s v="STDA"/>
    <s v="DECI_STD"/>
    <m/>
    <m/>
    <s v="PT IF02"/>
    <s v="08:30"/>
    <s v="09:30"/>
    <d v="1899-12-30T01:00:00"/>
    <d v="1899-12-30T08:30:00"/>
    <d v="1899-12-30T09:30:00"/>
    <d v="1899-12-30T01:00:00"/>
    <s v="DCO"/>
    <s v="N/A"/>
  </r>
  <r>
    <n v="16243"/>
    <x v="128"/>
    <x v="27"/>
    <s v="LIFT IFTS QATAR 25-02"/>
    <s v="QATAR"/>
    <n v="74"/>
    <s v="ACS"/>
    <n v="13"/>
    <m/>
    <s v="X"/>
    <x v="6"/>
    <s v="STDA"/>
    <s v="DECI_STD"/>
    <m/>
    <m/>
    <s v="PT FAM02"/>
    <s v="08:30"/>
    <s v="09:30"/>
    <d v="1899-12-30T01:00:00"/>
    <d v="1899-12-30T08:30:00"/>
    <d v="1899-12-30T09:30:00"/>
    <d v="1899-12-30T01:00:00"/>
    <s v="DCO"/>
    <s v="N/A"/>
  </r>
  <r>
    <n v="16244"/>
    <x v="128"/>
    <x v="27"/>
    <s v="LIFT IFTS QATAR 25-02"/>
    <s v="QATAR"/>
    <n v="75"/>
    <s v="ACS"/>
    <n v="5"/>
    <m/>
    <s v="X"/>
    <x v="2"/>
    <s v="STDA"/>
    <s v="DECI_STD"/>
    <m/>
    <m/>
    <s v="PT FAM02"/>
    <s v="08:30"/>
    <s v="09:30"/>
    <d v="1899-12-30T01:00:00"/>
    <d v="1899-12-30T08:30:00"/>
    <d v="1899-12-30T09:30:00"/>
    <d v="1899-12-30T01:00:00"/>
    <s v="DCO"/>
    <s v="N/A"/>
  </r>
  <r>
    <n v="16245"/>
    <x v="128"/>
    <x v="27"/>
    <s v="LIFT IFTS 24-04 CAN"/>
    <s v="IFTS"/>
    <n v="54"/>
    <s v="ACS"/>
    <n v="8"/>
    <m/>
    <s v="X"/>
    <x v="5"/>
    <s v="NET"/>
    <s v="DCA"/>
    <m/>
    <n v="16246"/>
    <s v="NET ADCA01"/>
    <s v="10:00"/>
    <s v="11:00"/>
    <d v="1899-12-30T01:00:00"/>
    <s v="10:00"/>
    <s v="11:00"/>
    <d v="1899-12-30T01:00:00"/>
    <s v="DCO"/>
    <s v="N/A"/>
  </r>
  <r>
    <n v="16246"/>
    <x v="128"/>
    <x v="27"/>
    <s v="LIFT IFTS 24-04 CAN"/>
    <s v="IFTS"/>
    <n v="52"/>
    <s v="ACS"/>
    <n v="12"/>
    <m/>
    <s v="X"/>
    <x v="4"/>
    <s v="NET"/>
    <s v="DCA"/>
    <m/>
    <n v="16245"/>
    <s v="NET ADCA01"/>
    <d v="1899-12-30T10:00:00"/>
    <d v="1899-12-30T11:00:00"/>
    <d v="1899-12-30T01:00:00"/>
    <s v="10:00"/>
    <s v="11:00"/>
    <d v="1899-12-30T01:00:00"/>
    <s v="DCO"/>
    <s v="N/A"/>
  </r>
  <r>
    <n v="16247"/>
    <x v="128"/>
    <x v="27"/>
    <s v="LIFT IFTS 25-01 HUN"/>
    <s v="IFTS"/>
    <n v="71"/>
    <s v="ACS"/>
    <n v="3"/>
    <m/>
    <s v="X"/>
    <x v="0"/>
    <s v="NET"/>
    <s v="DECI_STD"/>
    <m/>
    <s v="16248"/>
    <s v="FMSCHBFM02-RR09"/>
    <s v="10:00"/>
    <s v="11:00"/>
    <d v="1899-12-30T01:00:00"/>
    <s v="10:00"/>
    <s v="11:00"/>
    <d v="1899-12-30T01:00:00"/>
    <s v="DCO"/>
    <s v="N/A"/>
  </r>
  <r>
    <n v="16248"/>
    <x v="128"/>
    <x v="27"/>
    <s v="IP"/>
    <s v="Support IFTS"/>
    <m/>
    <s v="IFTS"/>
    <n v="42"/>
    <m/>
    <m/>
    <x v="1"/>
    <s v="NET"/>
    <s v="DECI_STD"/>
    <m/>
    <n v="16247"/>
    <s v="SUPP"/>
    <s v="10:00"/>
    <s v="11:00"/>
    <d v="1899-12-30T01:00:00"/>
    <s v="10:00"/>
    <s v="11:00"/>
    <d v="1899-12-30T01:00:00"/>
    <s v="DCO"/>
    <s v="N/A"/>
  </r>
  <r>
    <n v="16249"/>
    <x v="128"/>
    <x v="27"/>
    <s v="LIFT IFTS 24-05 AUT"/>
    <s v="IFTS"/>
    <n v="65"/>
    <s v="IFTS"/>
    <n v="23"/>
    <m/>
    <s v="X"/>
    <x v="6"/>
    <s v="STDA"/>
    <s v="BRV_R2R_STD"/>
    <m/>
    <m/>
    <s v="PT BVR02"/>
    <s v="10:10"/>
    <s v="11:10"/>
    <d v="1899-12-30T01:00:00"/>
    <s v="10:10"/>
    <s v="11:10"/>
    <d v="1899-12-30T01:00:00"/>
    <s v="DCO"/>
    <s v="N/A"/>
  </r>
  <r>
    <n v="16250"/>
    <x v="130"/>
    <x v="28"/>
    <s v="LIFT IFTS 24-04 CAN"/>
    <s v="IFTS"/>
    <n v="52"/>
    <s v="ACS"/>
    <n v="13"/>
    <m/>
    <s v="X"/>
    <x v="5"/>
    <s v="NET"/>
    <s v="DCA"/>
    <m/>
    <n v="16251"/>
    <s v="NET ADCA02"/>
    <s v="05:30"/>
    <s v="06:30"/>
    <d v="1899-12-30T01:00:00"/>
    <s v="05:30"/>
    <s v="06:30"/>
    <d v="1899-12-30T01:00:00"/>
    <s v="DCO"/>
    <s v="N/A"/>
  </r>
  <r>
    <n v="16251"/>
    <x v="130"/>
    <x v="28"/>
    <s v="LIFT IFTS 24-04 CAN"/>
    <s v="IFTS"/>
    <n v="54"/>
    <s v="ACS"/>
    <n v="2"/>
    <m/>
    <s v="X"/>
    <x v="4"/>
    <s v="NET"/>
    <s v="DCA"/>
    <m/>
    <n v="16250"/>
    <s v="NET ADCA02"/>
    <d v="1899-12-30T05:30:00"/>
    <d v="1899-12-30T06:30:00"/>
    <d v="1899-12-30T01:00:00"/>
    <d v="1899-12-30T05:30:00"/>
    <d v="1899-12-30T06:30:00"/>
    <d v="1899-12-30T01:00:00"/>
    <s v="DCO"/>
    <s v="N/A"/>
  </r>
  <r>
    <n v="16252"/>
    <x v="130"/>
    <x v="28"/>
    <s v="LIFT IFTS QATAR 25-01"/>
    <s v="QATAR"/>
    <n v="68"/>
    <s v="ACS"/>
    <n v="1"/>
    <m/>
    <s v="X"/>
    <x v="0"/>
    <s v="STDA"/>
    <s v="DECI_STD"/>
    <m/>
    <m/>
    <s v="FMS EMR01"/>
    <s v="05:30"/>
    <s v="06:30"/>
    <d v="1899-12-30T01:00:00"/>
    <s v="05:30"/>
    <s v="06:30"/>
    <d v="1899-12-30T01:00:00"/>
    <s v="DCO"/>
    <s v="N/A"/>
  </r>
  <r>
    <n v="16253"/>
    <x v="130"/>
    <x v="28"/>
    <s v="LIFT IFTS 24-05 GER"/>
    <s v="IFTS"/>
    <n v="67"/>
    <s v="IFTS"/>
    <n v="23"/>
    <m/>
    <s v="X"/>
    <x v="5"/>
    <s v="NET"/>
    <s v="DCA"/>
    <m/>
    <n v="16254"/>
    <s v="NET DCA02"/>
    <s v="07:00"/>
    <s v="08:00"/>
    <d v="1899-12-30T01:00:00"/>
    <s v="07:00"/>
    <s v="08:00"/>
    <d v="1899-12-30T01:00:00"/>
    <s v="DCO"/>
    <s v="N/A"/>
  </r>
  <r>
    <n v="16254"/>
    <x v="130"/>
    <x v="28"/>
    <s v="LIFT IFTS 24-05 GER"/>
    <s v="IFTS"/>
    <n v="66"/>
    <s v="ACS"/>
    <n v="14"/>
    <m/>
    <s v="X"/>
    <x v="4"/>
    <s v="NET"/>
    <s v="DCA"/>
    <m/>
    <n v="16253"/>
    <s v="NET DCA02"/>
    <d v="1899-12-30T07:00:00"/>
    <d v="1899-12-30T08:00:00"/>
    <d v="1899-12-30T01:00:00"/>
    <d v="1899-12-30T07:00:00"/>
    <d v="1899-12-30T08:00:00"/>
    <d v="1899-12-30T01:00:00"/>
    <s v="DCO"/>
    <s v="N/A"/>
  </r>
  <r>
    <n v="16255"/>
    <x v="130"/>
    <x v="28"/>
    <s v="LIFT IFTS 24-05 AUT"/>
    <s v="IFTS"/>
    <n v="64"/>
    <s v="ACS"/>
    <n v="2"/>
    <m/>
    <s v="X"/>
    <x v="5"/>
    <s v="NET"/>
    <s v="DCA"/>
    <m/>
    <n v="16256"/>
    <s v="NET QRA01"/>
    <s v="08:30"/>
    <s v="09:30"/>
    <d v="1899-12-30T01:00:00"/>
    <s v="08:30"/>
    <s v="09:30"/>
    <d v="1899-12-30T01:00:00"/>
    <s v="DCO"/>
    <s v="N/A"/>
  </r>
  <r>
    <n v="16256"/>
    <x v="130"/>
    <x v="28"/>
    <s v="LIFT IFTS 24-05 AUT"/>
    <s v="IFTS"/>
    <n v="65"/>
    <s v="ACS"/>
    <n v="13"/>
    <m/>
    <s v="X"/>
    <x v="4"/>
    <s v="NET"/>
    <s v="DCA"/>
    <m/>
    <n v="16255"/>
    <s v="NET QRA01"/>
    <d v="1899-12-30T08:30:00"/>
    <d v="1899-12-30T09:30:00"/>
    <d v="1899-12-30T01:00:00"/>
    <d v="1899-12-30T08:30:00"/>
    <d v="1899-12-30T09:30:00"/>
    <d v="1899-12-30T01:00:00"/>
    <s v="DCO"/>
    <s v="N/A"/>
  </r>
  <r>
    <n v="16257"/>
    <x v="130"/>
    <x v="28"/>
    <s v="LIFT IFTS 25-02 SGP"/>
    <s v="IFTS"/>
    <n v="83"/>
    <s v="ACS"/>
    <n v="1"/>
    <m/>
    <s v="X"/>
    <x v="6"/>
    <s v="STDA"/>
    <s v="DECI_STD"/>
    <m/>
    <m/>
    <s v="FMS CF03"/>
    <s v="08:30"/>
    <s v="09:30"/>
    <d v="1899-12-30T01:00:00"/>
    <d v="1899-12-30T08:30:00"/>
    <d v="1899-12-30T09:30:00"/>
    <d v="1899-12-30T01:00:00"/>
    <s v="DCO"/>
    <s v="N/A"/>
  </r>
  <r>
    <n v="16258"/>
    <x v="130"/>
    <x v="28"/>
    <s v="IFTS 25-01 QAT"/>
    <s v="QATAR"/>
    <n v="78"/>
    <s v="IFTS"/>
    <n v="23"/>
    <s v="X"/>
    <m/>
    <x v="4"/>
    <s v="STDA"/>
    <s v="DECI_STD"/>
    <m/>
    <m/>
    <s v="FMS EMRB01"/>
    <s v="10:00"/>
    <s v="11:00"/>
    <d v="1899-12-30T01:00:00"/>
    <s v="10:00"/>
    <s v="11:00"/>
    <d v="1899-12-30T01:00:00"/>
    <s v="DCO"/>
    <s v="N/A"/>
  </r>
  <r>
    <n v="16259"/>
    <x v="130"/>
    <x v="28"/>
    <s v="LIFT IFTS 24-04 CAN"/>
    <s v="IFTS"/>
    <n v="53"/>
    <s v="ACS"/>
    <n v="14"/>
    <m/>
    <s v="X"/>
    <x v="5"/>
    <s v="STDA"/>
    <s v="DECI_STD_NVG"/>
    <m/>
    <m/>
    <s v="FMS R2RNVG01"/>
    <s v="10:00"/>
    <s v="11:00"/>
    <d v="1899-12-30T01:00:00"/>
    <s v="10:00"/>
    <s v="11:00"/>
    <d v="1899-12-30T01:00:00"/>
    <s v="DCO"/>
    <s v="N/A"/>
  </r>
  <r>
    <n v="16260"/>
    <x v="130"/>
    <x v="28"/>
    <s v="LIFT IFTS QATAR 25-02"/>
    <s v="QATAR"/>
    <n v="73"/>
    <s v="IFTS"/>
    <n v="3"/>
    <m/>
    <s v="X"/>
    <x v="1"/>
    <s v="STDA"/>
    <s v="DECI_STD"/>
    <m/>
    <m/>
    <s v="FMS CF01"/>
    <s v="10:00"/>
    <s v="11:00"/>
    <d v="1899-12-30T01:00:00"/>
    <d v="1899-12-30T10:00:00"/>
    <d v="1899-12-30T11:00:00"/>
    <d v="1899-12-30T01:00:00"/>
    <s v="DCO"/>
    <s v="N/A"/>
  </r>
  <r>
    <n v="16261"/>
    <x v="130"/>
    <x v="28"/>
    <s v="LIFT IFTS QATAR 25-01"/>
    <s v="QATAR"/>
    <n v="63"/>
    <s v="ACS"/>
    <n v="31"/>
    <m/>
    <s v="X"/>
    <x v="6"/>
    <s v="STDA"/>
    <s v="DECI_STD"/>
    <m/>
    <m/>
    <s v="FMS EMRB01"/>
    <s v="10:00"/>
    <s v="11:00"/>
    <d v="1899-12-30T01:00:00"/>
    <d v="1899-12-30T10:00:00"/>
    <d v="1899-12-30T11:00:00"/>
    <d v="1899-12-30T01:00:00"/>
    <s v="DCO"/>
    <s v="N/A"/>
  </r>
  <r>
    <n v="16262"/>
    <x v="130"/>
    <x v="28"/>
    <s v="LIFT IFTS 24-04 CAN"/>
    <s v="IFTS"/>
    <n v="51"/>
    <s v="IFTS"/>
    <n v="22"/>
    <m/>
    <s v="X"/>
    <x v="0"/>
    <s v="STDA"/>
    <s v="DECI_STD_NVG"/>
    <m/>
    <m/>
    <s v="FMS R2RNVG01"/>
    <s v="10:00"/>
    <s v="11:00"/>
    <d v="1899-12-30T01:00:00"/>
    <d v="1899-12-30T10:10:00"/>
    <d v="1899-12-30T11:10:00"/>
    <d v="1899-12-30T01:00:00"/>
    <s v="DCO"/>
    <s v="N/A"/>
  </r>
  <r>
    <n v="16263"/>
    <x v="130"/>
    <x v="28"/>
    <s v="LIFT 25-41"/>
    <s v="AMI"/>
    <n v="76"/>
    <s v="ACS"/>
    <n v="9"/>
    <s v="X"/>
    <m/>
    <x v="3"/>
    <s v="STDA"/>
    <s v="NAV"/>
    <m/>
    <m/>
    <s v="SD NAV01"/>
    <s v="10:00"/>
    <s v="11:00"/>
    <d v="1899-12-30T01:00:00"/>
    <d v="1899-12-30T10:00:00"/>
    <d v="1899-12-30T11:00:00"/>
    <d v="1899-12-30T01:00:00"/>
    <s v="DCO"/>
    <s v="N/A"/>
  </r>
  <r>
    <n v="16264"/>
    <x v="130"/>
    <x v="28"/>
    <s v="LIFT IFTS 24-05 AUT"/>
    <s v="IFTS"/>
    <n v="65"/>
    <s v="ACS"/>
    <n v="1"/>
    <m/>
    <s v="X"/>
    <x v="5"/>
    <s v="NET"/>
    <s v="DCA"/>
    <m/>
    <n v="16265"/>
    <s v="NET QRA02"/>
    <s v="11:30"/>
    <s v="12:30"/>
    <d v="1899-12-30T01:00:00"/>
    <s v="11:30"/>
    <s v="12:30"/>
    <d v="1899-12-30T01:00:00"/>
    <s v="DCO"/>
    <s v="N/A"/>
  </r>
  <r>
    <n v="16265"/>
    <x v="130"/>
    <x v="28"/>
    <s v="LIFT IFTS 24-05 AUT"/>
    <s v="IFTS"/>
    <n v="64"/>
    <s v="ACS"/>
    <n v="2"/>
    <m/>
    <s v="X"/>
    <x v="4"/>
    <s v="NET"/>
    <s v="DCA"/>
    <m/>
    <n v="16264"/>
    <s v="NET QRA02"/>
    <d v="1899-12-30T11:30:00"/>
    <d v="1899-12-30T12:30:00"/>
    <d v="1899-12-30T01:00:00"/>
    <d v="1899-12-30T11:30:00"/>
    <d v="1899-12-30T12:30:00"/>
    <d v="1899-12-30T01:00:00"/>
    <s v="DCO"/>
    <s v="N/A"/>
  </r>
  <r>
    <n v="16266"/>
    <x v="130"/>
    <x v="28"/>
    <s v="LIFT IFTS 24-04 HUN"/>
    <s v="IFTS"/>
    <n v="62"/>
    <s v="ACS"/>
    <n v="13"/>
    <m/>
    <s v="X"/>
    <x v="0"/>
    <s v="STDA"/>
    <s v="DECI_STD_NVG"/>
    <m/>
    <m/>
    <s v="FMS R2RNVG01"/>
    <s v="11:30"/>
    <s v="12:30"/>
    <d v="1899-12-30T01:00:00"/>
    <d v="1899-12-30T11:20:00"/>
    <d v="1899-12-30T12:20:00"/>
    <d v="1899-12-30T01:00:00"/>
    <s v="DCO"/>
    <s v="N/A"/>
  </r>
  <r>
    <n v="16267"/>
    <x v="130"/>
    <x v="28"/>
    <s v="LIFT 24-44 ITA"/>
    <s v="AMI"/>
    <n v="73"/>
    <s v="AMI"/>
    <n v="19"/>
    <s v="X"/>
    <m/>
    <x v="5"/>
    <s v="NET"/>
    <s v="DCA"/>
    <m/>
    <n v="16268"/>
    <s v="SD ADCA02"/>
    <s v="13:00"/>
    <s v="14:00"/>
    <d v="1899-12-30T01:00:00"/>
    <s v="13:00"/>
    <d v="1899-12-30T13:50:00"/>
    <d v="1899-12-30T00:50:00"/>
    <s v="DCO"/>
    <s v="N/A"/>
  </r>
  <r>
    <n v="16268"/>
    <x v="130"/>
    <x v="28"/>
    <s v="LIFT 24-44 ITA"/>
    <s v="AMI"/>
    <n v="71"/>
    <s v="IFTS"/>
    <n v="22"/>
    <s v="X"/>
    <m/>
    <x v="4"/>
    <s v="NET"/>
    <s v="DCA"/>
    <m/>
    <n v="16267"/>
    <s v="SD ADCA02"/>
    <d v="1899-12-30T13:00:00"/>
    <d v="1899-12-30T14:00:00"/>
    <d v="1899-12-30T01:00:00"/>
    <d v="1899-12-30T13:00:00"/>
    <d v="1899-12-30T13:50:00"/>
    <d v="1899-12-30T00:50:00"/>
    <s v="DCO"/>
    <s v="N/A"/>
  </r>
  <r>
    <n v="16269"/>
    <x v="130"/>
    <x v="28"/>
    <s v="LIFT IFTS 25-02 SGP"/>
    <s v="IFTS"/>
    <n v="82"/>
    <s v="ACS"/>
    <n v="14"/>
    <m/>
    <s v="X"/>
    <x v="0"/>
    <s v="STDA"/>
    <s v="DECI_STD"/>
    <m/>
    <m/>
    <s v="FMS CF03"/>
    <s v="13:00"/>
    <s v="14:00"/>
    <d v="1899-12-30T01:00:00"/>
    <s v="13:00"/>
    <s v="14:00"/>
    <d v="1899-12-30T01:00:00"/>
    <s v="DCO"/>
    <s v="N/A"/>
  </r>
  <r>
    <n v="16270"/>
    <x v="130"/>
    <x v="28"/>
    <s v="LIFT IFTS QATAR 25-02"/>
    <s v="QATAR"/>
    <n v="71"/>
    <s v="IFTS"/>
    <n v="23"/>
    <m/>
    <s v="X"/>
    <x v="6"/>
    <s v="STDA"/>
    <s v="DECI_STD"/>
    <m/>
    <m/>
    <s v="FMS CFB01"/>
    <s v="13:00"/>
    <s v="14:00"/>
    <d v="1899-12-30T01:00:00"/>
    <s v="13:00"/>
    <s v="14:00"/>
    <d v="1899-12-30T01:00:00"/>
    <s v="DCO"/>
    <s v="N/A"/>
  </r>
  <r>
    <n v="16271"/>
    <x v="131"/>
    <x v="28"/>
    <s v="LIFT IFTS 25-01 SGP"/>
    <s v="IFTS"/>
    <n v="69"/>
    <s v="ACS"/>
    <n v="14"/>
    <m/>
    <s v="X"/>
    <x v="5"/>
    <s v="NET"/>
    <s v="DECI_STD"/>
    <m/>
    <n v="16272"/>
    <s v="FMSC HBFM01"/>
    <s v="05:30"/>
    <s v="06:30"/>
    <d v="1899-12-30T01:00:00"/>
    <s v="05:30"/>
    <s v="06:30"/>
    <d v="1899-12-30T01:00:00"/>
    <s v="DCO"/>
    <s v="N/A"/>
  </r>
  <r>
    <n v="16272"/>
    <x v="131"/>
    <x v="28"/>
    <s v="IP"/>
    <s v="Support IFTS"/>
    <m/>
    <s v="ACS"/>
    <n v="2"/>
    <m/>
    <s v="X"/>
    <x v="4"/>
    <s v="NET"/>
    <s v="DECI_STD"/>
    <m/>
    <n v="16271"/>
    <s v="SUPP"/>
    <d v="1899-12-30T05:30:00"/>
    <d v="1899-12-30T06:30:00"/>
    <d v="1899-12-30T01:00:00"/>
    <d v="1899-12-30T05:30:00"/>
    <d v="1899-12-30T06:30:00"/>
    <d v="1899-12-30T01:00:00"/>
    <s v="SDC"/>
    <s v="N/A"/>
  </r>
  <r>
    <n v="16273"/>
    <x v="131"/>
    <x v="28"/>
    <s v="IFTS 25-01 QAT"/>
    <s v="QATAR"/>
    <n v="77"/>
    <s v="ACS"/>
    <n v="1"/>
    <s v="X"/>
    <m/>
    <x v="0"/>
    <s v="STDA"/>
    <s v="DECI_STD"/>
    <m/>
    <m/>
    <s v="FMS EMRB01"/>
    <s v="05:30"/>
    <s v="06:30"/>
    <d v="1899-12-30T01:00:00"/>
    <d v="1899-12-30T05:30:00"/>
    <d v="1899-12-30T06:30:00"/>
    <d v="1899-12-30T01:00:00"/>
    <s v="DCO"/>
    <s v="N/A"/>
  </r>
  <r>
    <n v="16274"/>
    <x v="131"/>
    <x v="28"/>
    <s v="LIFT IFTS QATAR 25-02"/>
    <s v="QATAR"/>
    <n v="70"/>
    <s v="ACS"/>
    <n v="13"/>
    <m/>
    <s v="X"/>
    <x v="1"/>
    <s v="STDA"/>
    <s v="DECI_STD"/>
    <m/>
    <m/>
    <s v="FMS CFB01"/>
    <s v="05:30"/>
    <s v="06:30"/>
    <d v="1899-12-30T01:00:00"/>
    <d v="1899-12-30T05:45:00"/>
    <d v="1899-12-30T06:45:00"/>
    <d v="1899-12-30T01:00:00"/>
    <s v="DCO"/>
    <s v="N/A"/>
  </r>
  <r>
    <n v="16275"/>
    <x v="131"/>
    <x v="28"/>
    <s v="LIFT IFTS QATAR 25-02"/>
    <s v="QATAR"/>
    <n v="72"/>
    <s v="IFTS"/>
    <n v="23"/>
    <m/>
    <s v="X"/>
    <x v="6"/>
    <s v="STDA"/>
    <s v="DECI_STD"/>
    <m/>
    <m/>
    <s v="FMS CFB01"/>
    <s v="06:45"/>
    <s v="07:45"/>
    <d v="1899-12-30T01:00:00"/>
    <d v="1899-12-30T06:45:00"/>
    <d v="1899-12-30T07:45:00"/>
    <d v="1899-12-30T01:00:00"/>
    <s v="DCO"/>
    <s v="N/A"/>
  </r>
  <r>
    <n v="16276"/>
    <x v="131"/>
    <x v="28"/>
    <s v="LIFT IFTS QATAR 25-01"/>
    <s v="QATAR"/>
    <n v="66"/>
    <s v="ACS"/>
    <n v="9"/>
    <m/>
    <s v="X"/>
    <x v="5"/>
    <s v="STDA"/>
    <s v="DECI_STD"/>
    <m/>
    <m/>
    <s v="FMS EMRB01"/>
    <s v="07:00"/>
    <s v="08:00"/>
    <d v="1899-12-30T01:00:00"/>
    <s v="07:00"/>
    <s v="08:00"/>
    <d v="1899-12-30T01:00:00"/>
    <s v="DCO"/>
    <s v="N/A"/>
  </r>
  <r>
    <n v="16277"/>
    <x v="131"/>
    <x v="28"/>
    <s v="LIFT IFTS 24-04 HUN"/>
    <s v="IFTS"/>
    <n v="63"/>
    <s v="IFTS"/>
    <n v="22"/>
    <m/>
    <s v="X"/>
    <x v="0"/>
    <s v="STDA"/>
    <s v="DECI_STD_NVG"/>
    <m/>
    <m/>
    <s v="FMS R2RNVG01"/>
    <s v="07:00"/>
    <s v="08:00"/>
    <d v="1899-12-30T01:00:00"/>
    <d v="1899-12-30T07:00:00"/>
    <d v="1899-12-30T08:00:00"/>
    <d v="1899-12-30T01:00:00"/>
    <s v="DCO"/>
    <s v="N/A"/>
  </r>
  <r>
    <n v="16278"/>
    <x v="131"/>
    <x v="28"/>
    <s v="IFTS LIFT 24-01 QATAR"/>
    <s v="QATAR"/>
    <n v="40"/>
    <s v="ACS"/>
    <n v="17"/>
    <s v="X"/>
    <m/>
    <x v="1"/>
    <s v="STDA"/>
    <s v="DECI_STD"/>
    <m/>
    <m/>
    <s v="FMS EMRB01"/>
    <s v="07:00"/>
    <s v="08:00"/>
    <d v="1899-12-30T01:00:00"/>
    <d v="1899-12-30T07:00:00"/>
    <d v="1899-12-30T08:00:00"/>
    <d v="1899-12-30T01:00:00"/>
    <s v="DCO"/>
    <s v="N/A"/>
  </r>
  <r>
    <n v="16279"/>
    <x v="131"/>
    <x v="28"/>
    <s v="LIP 24-03 SGP"/>
    <s v="IFTS"/>
    <n v="41"/>
    <s v="ACS"/>
    <n v="2"/>
    <m/>
    <s v="X"/>
    <x v="5"/>
    <s v="NET"/>
    <s v="DCA"/>
    <m/>
    <n v="16280"/>
    <s v="SD R2V01"/>
    <s v="08:30"/>
    <s v="09:30"/>
    <d v="1899-12-30T01:00:00"/>
    <s v="08:30"/>
    <s v="09:30"/>
    <d v="1899-12-30T01:00:00"/>
    <s v="DCO"/>
    <s v="N/A"/>
  </r>
  <r>
    <n v="16280"/>
    <x v="131"/>
    <x v="28"/>
    <s v="LIP 24-03 AUT"/>
    <s v="IFTS"/>
    <n v="42"/>
    <s v="ACS"/>
    <n v="1"/>
    <m/>
    <s v="X"/>
    <x v="4"/>
    <s v="NET"/>
    <s v="DCA"/>
    <m/>
    <n v="16279"/>
    <s v="SD R2V01"/>
    <d v="1899-12-30T08:30:00"/>
    <d v="1899-12-30T09:30:00"/>
    <d v="1899-12-30T01:00:00"/>
    <d v="1899-12-30T08:30:00"/>
    <d v="1899-12-30T09:30:00"/>
    <d v="1899-12-30T01:00:00"/>
    <s v="DCO"/>
    <s v="N/A"/>
  </r>
  <r>
    <n v="16281"/>
    <x v="131"/>
    <x v="28"/>
    <s v="LIFT IFTS 25-01 SGP"/>
    <s v="IFTS"/>
    <n v="68"/>
    <s v="ACS"/>
    <n v="13"/>
    <m/>
    <s v="X"/>
    <x v="0"/>
    <s v="NET"/>
    <s v="DECI_STD"/>
    <m/>
    <n v="16282"/>
    <s v="FMSC HBFM02"/>
    <s v="08:30"/>
    <s v="09:30"/>
    <d v="1899-12-30T01:00:00"/>
    <d v="1899-12-30T08:30:00"/>
    <d v="1899-12-30T09:30:00"/>
    <d v="1899-12-30T01:00:00"/>
    <s v="DCO"/>
    <s v="N/A"/>
  </r>
  <r>
    <n v="16282"/>
    <x v="131"/>
    <x v="28"/>
    <s v="IP"/>
    <s v="Support IFTS"/>
    <m/>
    <s v="ACS"/>
    <n v="14"/>
    <m/>
    <s v="X"/>
    <x v="1"/>
    <s v="NET"/>
    <s v="DECI_STD"/>
    <m/>
    <n v="16281"/>
    <s v="SUPP"/>
    <s v="08:30"/>
    <s v="09:30"/>
    <d v="1899-12-30T01:00:00"/>
    <d v="1899-12-30T08:30:00"/>
    <d v="1899-12-30T09:30:00"/>
    <d v="1899-12-30T01:00:00"/>
    <s v="SDC"/>
    <s v="N/A"/>
  </r>
  <r>
    <n v="16283"/>
    <x v="131"/>
    <x v="28"/>
    <s v="LIFT IFTS 24-04 CAN"/>
    <s v="IFTS"/>
    <n v="51"/>
    <s v="ACS"/>
    <n v="9"/>
    <m/>
    <s v="X"/>
    <x v="5"/>
    <s v="NET"/>
    <s v="DCA"/>
    <m/>
    <n v="16284"/>
    <s v="NET SMI01"/>
    <s v="10:00"/>
    <s v="11:00"/>
    <d v="1899-12-30T01:00:00"/>
    <s v="10:00"/>
    <d v="1899-12-30T10:50:00"/>
    <d v="1899-12-30T00:50:00"/>
    <s v="DCO"/>
    <s v="N/A"/>
  </r>
  <r>
    <n v="16284"/>
    <x v="131"/>
    <x v="28"/>
    <s v="LIFT IFTS 24-04 CAN"/>
    <s v="IFTS"/>
    <n v="53"/>
    <s v="ACS"/>
    <n v="17"/>
    <m/>
    <s v="X"/>
    <x v="4"/>
    <s v="NET"/>
    <s v="DCA"/>
    <m/>
    <n v="16283"/>
    <s v="NET SMI01"/>
    <d v="1899-12-30T10:00:00"/>
    <d v="1899-12-30T11:00:00"/>
    <d v="1899-12-30T01:00:00"/>
    <s v="10:00"/>
    <d v="1899-12-30T10:50:00"/>
    <d v="1899-12-30T00:50:00"/>
    <s v="DCO"/>
    <s v="N/A"/>
  </r>
  <r>
    <n v="16285"/>
    <x v="131"/>
    <x v="28"/>
    <s v="LIFT IFTS 25-01 SGP"/>
    <s v="IFTS"/>
    <n v="69"/>
    <s v="IFTS"/>
    <n v="22"/>
    <m/>
    <s v="X"/>
    <x v="0"/>
    <s v="NET"/>
    <s v="DECI_STD"/>
    <m/>
    <n v="16286"/>
    <s v="FMSC HBFM02"/>
    <s v="10:00"/>
    <s v="11:00"/>
    <d v="1899-12-30T01:00:00"/>
    <d v="1899-12-30T09:55:00"/>
    <d v="1899-12-30T10:45:00"/>
    <d v="1899-12-30T00:50:00"/>
    <s v="DCO"/>
    <s v="N/A"/>
  </r>
  <r>
    <n v="16286"/>
    <x v="131"/>
    <x v="28"/>
    <s v="LIFT IFTS 24-04 CAN"/>
    <s v="IFTS"/>
    <n v="54"/>
    <s v="ACS"/>
    <n v="13"/>
    <m/>
    <s v="X"/>
    <x v="5"/>
    <s v="NET"/>
    <s v="DCA"/>
    <m/>
    <n v="16287"/>
    <s v="NET SMI01"/>
    <s v="11:30"/>
    <s v="12:30"/>
    <d v="1899-12-30T01:00:00"/>
    <s v="11:30"/>
    <s v="12:30"/>
    <d v="1899-12-30T01:00:00"/>
    <s v="DCO"/>
    <s v="N/A"/>
  </r>
  <r>
    <n v="16287"/>
    <x v="131"/>
    <x v="28"/>
    <s v="LIFT IFTS 24-04 CAN"/>
    <s v="IFTS"/>
    <n v="52"/>
    <s v="ACS"/>
    <n v="2"/>
    <m/>
    <s v="X"/>
    <x v="4"/>
    <s v="NET"/>
    <s v="DCA"/>
    <m/>
    <n v="16286"/>
    <s v="NET SMI01"/>
    <d v="1899-12-30T11:30:00"/>
    <d v="1899-12-30T12:30:00"/>
    <d v="1899-12-30T01:00:00"/>
    <d v="1899-12-30T11:30:00"/>
    <d v="1899-12-30T12:30:00"/>
    <d v="1899-12-30T01:00:00"/>
    <s v="DCO"/>
    <s v="N/A"/>
  </r>
  <r>
    <n v="16288"/>
    <x v="131"/>
    <x v="28"/>
    <s v="IFTS LIFT 24-01 QATAR"/>
    <s v="QATAR"/>
    <n v="40"/>
    <s v="ACS"/>
    <n v="14"/>
    <s v="X"/>
    <m/>
    <x v="0"/>
    <s v="STDA"/>
    <s v="DECI_STD"/>
    <m/>
    <m/>
    <s v="FMS EMR01"/>
    <s v="11:30"/>
    <s v="12:30"/>
    <d v="1899-12-30T01:00:00"/>
    <s v="11:30"/>
    <s v="12:30"/>
    <d v="1899-12-30T01:00:00"/>
    <s v="DCO"/>
    <s v="N/A"/>
  </r>
  <r>
    <n v="16289"/>
    <x v="131"/>
    <x v="28"/>
    <s v="LIFT IFTS QATAR 25-01"/>
    <s v="QATAR"/>
    <n v="66"/>
    <s v="ACS"/>
    <n v="1"/>
    <m/>
    <s v="X"/>
    <x v="1"/>
    <s v="STDA"/>
    <s v="DECI_STD"/>
    <m/>
    <m/>
    <s v="FMS EMR01"/>
    <s v="11:30"/>
    <s v="12:30"/>
    <d v="1899-12-30T01:00:00"/>
    <s v="11:30"/>
    <s v="12:30"/>
    <d v="1899-12-30T01:00:00"/>
    <s v="DCO"/>
    <s v="N/A"/>
  </r>
  <r>
    <n v="16290"/>
    <x v="131"/>
    <x v="28"/>
    <s v="LIP 24-03 AUT"/>
    <s v="IFTS"/>
    <n v="42"/>
    <s v="ACS"/>
    <n v="9"/>
    <m/>
    <s v="X"/>
    <x v="5"/>
    <s v="NET"/>
    <s v="DCA"/>
    <m/>
    <n v="16291"/>
    <s v="SD R2V02"/>
    <s v="13:00"/>
    <s v="14:00"/>
    <d v="1899-12-30T01:00:00"/>
    <s v="13:00"/>
    <s v="14:00"/>
    <d v="1899-12-30T01:00:00"/>
    <s v="DCO"/>
    <s v="N/A"/>
  </r>
  <r>
    <n v="16291"/>
    <x v="131"/>
    <x v="28"/>
    <s v="LIP 24-03 SGP"/>
    <s v="IFTS"/>
    <n v="41"/>
    <s v="ACS"/>
    <n v="17"/>
    <m/>
    <s v="X"/>
    <x v="4"/>
    <s v="NET"/>
    <s v="DCA"/>
    <m/>
    <n v="16290"/>
    <s v="SD R2V02"/>
    <d v="1899-12-30T13:00:00"/>
    <d v="1899-12-30T14:00:00"/>
    <d v="1899-12-30T01:00:00"/>
    <s v="13:00"/>
    <s v="14:00"/>
    <d v="1899-12-30T01:00:00"/>
    <s v="DCO"/>
    <s v="N/A"/>
  </r>
  <r>
    <n v="16292"/>
    <x v="131"/>
    <x v="28"/>
    <s v="LIFT IFTS 25-02 UK"/>
    <s v="IFTS"/>
    <n v="80"/>
    <s v="IFTS"/>
    <n v="22"/>
    <m/>
    <s v="X"/>
    <x v="0"/>
    <s v="STDA"/>
    <s v="DECI_STD"/>
    <m/>
    <m/>
    <s v="FMS EMR01"/>
    <s v="13:00"/>
    <s v="14:00"/>
    <d v="1899-12-30T01:00:00"/>
    <d v="1899-12-30T13:00:00"/>
    <d v="1899-12-30T13:50:00"/>
    <d v="1899-12-30T00:50:00"/>
    <s v="DCO"/>
    <s v="N/A"/>
  </r>
  <r>
    <n v="16293"/>
    <x v="131"/>
    <x v="28"/>
    <s v="LIFT IFTS 25-02 CAN"/>
    <s v="IFTS"/>
    <n v="73"/>
    <s v="IFTS"/>
    <n v="23"/>
    <m/>
    <s v="X"/>
    <x v="1"/>
    <s v="STDA"/>
    <s v="DECI_STD"/>
    <m/>
    <m/>
    <s v="PT NAV01"/>
    <s v="13:00"/>
    <s v="14:00"/>
    <d v="1899-12-30T01:00:00"/>
    <d v="1899-12-30T13:00:00"/>
    <d v="1899-12-30T13:50:00"/>
    <d v="1899-12-30T00:50:00"/>
    <s v="DCO"/>
    <s v="N/A"/>
  </r>
  <r>
    <n v="16294"/>
    <x v="131"/>
    <x v="28"/>
    <s v="LIFT IFTS QATAR 25-01"/>
    <s v="QATAR"/>
    <n v="68"/>
    <s v="ACS"/>
    <n v="20"/>
    <m/>
    <s v="X"/>
    <x v="6"/>
    <s v="STDA"/>
    <s v="DECI_STD"/>
    <m/>
    <m/>
    <s v="PT NAVB01"/>
    <s v="13:00"/>
    <s v="14:00"/>
    <d v="1899-12-30T01:00:00"/>
    <m/>
    <m/>
    <s v=""/>
    <s v="RSLD"/>
    <s v="CD4"/>
  </r>
  <r>
    <n v="16295"/>
    <x v="131"/>
    <x v="28"/>
    <s v="LIFT IFTS QATAR 25-01"/>
    <s v="QATAR"/>
    <n v="68"/>
    <s v="ACS"/>
    <n v="20"/>
    <m/>
    <s v="X"/>
    <x v="3"/>
    <s v="STDA"/>
    <s v="DECI_STD"/>
    <m/>
    <m/>
    <s v="PT NAVB01"/>
    <s v="13:00"/>
    <s v="14:00"/>
    <d v="1899-12-30T01:00:00"/>
    <s v="13:00"/>
    <s v="14:00"/>
    <d v="1899-12-30T01:00:00"/>
    <s v="DCO"/>
    <s v="N/A"/>
  </r>
  <r>
    <n v="16296"/>
    <x v="132"/>
    <x v="28"/>
    <s v="LIFT IFTS QATAR 25-01"/>
    <s v="QATAR"/>
    <n v="63"/>
    <s v="ACS"/>
    <n v="17"/>
    <m/>
    <s v="X"/>
    <x v="5"/>
    <s v="STDA"/>
    <s v="DECI_STD"/>
    <m/>
    <m/>
    <s v="FMS EMR01"/>
    <s v="05:30"/>
    <s v="06:30"/>
    <d v="1899-12-30T01:00:00"/>
    <s v="05:30"/>
    <s v="06:30"/>
    <d v="1899-12-30T01:00:00"/>
    <s v="DCO"/>
    <s v="N/A"/>
  </r>
  <r>
    <n v="16297"/>
    <x v="132"/>
    <x v="28"/>
    <s v="IFTS 25-01 QAT"/>
    <s v="QATAR"/>
    <n v="76"/>
    <s v="IFTS"/>
    <n v="9"/>
    <s v="X"/>
    <m/>
    <x v="4"/>
    <s v="STDA"/>
    <s v="DECI_STD"/>
    <m/>
    <m/>
    <s v="FMS EMRB01"/>
    <s v="05:30"/>
    <s v="06:30"/>
    <d v="1899-12-30T01:00:00"/>
    <s v="05:30"/>
    <s v="06:30"/>
    <d v="1899-12-30T01:00:00"/>
    <s v="DCO"/>
    <s v="N/A"/>
  </r>
  <r>
    <n v="16298"/>
    <x v="132"/>
    <x v="28"/>
    <s v="LIFT IFTS QATAR 25-02"/>
    <s v="QATAR"/>
    <n v="72"/>
    <s v="ACS"/>
    <n v="13"/>
    <m/>
    <s v="X"/>
    <x v="0"/>
    <s v="STDA"/>
    <s v="DECI_STD"/>
    <m/>
    <m/>
    <s v="FMS CF01"/>
    <s v="05:30"/>
    <s v="06:30"/>
    <d v="1899-12-30T01:00:00"/>
    <s v="05:30"/>
    <s v="06:30"/>
    <d v="1899-12-30T01:00:00"/>
    <s v="DCO"/>
    <s v="N/A"/>
  </r>
  <r>
    <n v="16299"/>
    <x v="132"/>
    <x v="28"/>
    <s v="LIFT IFTS QATAR 25-02"/>
    <s v="QATAR"/>
    <n v="74"/>
    <s v="ACS"/>
    <n v="2"/>
    <m/>
    <s v="X"/>
    <x v="1"/>
    <s v="STDA"/>
    <s v="DECI_STD"/>
    <m/>
    <m/>
    <s v="FMS CFB01"/>
    <s v="05:30"/>
    <s v="06:30"/>
    <d v="1899-12-30T01:00:00"/>
    <s v="05:30"/>
    <s v="06:30"/>
    <d v="1899-12-30T01:00:00"/>
    <s v="DCO"/>
    <s v="N/A"/>
  </r>
  <r>
    <n v="16300"/>
    <x v="132"/>
    <x v="28"/>
    <s v="LIFT IFTS QATAR 25-02"/>
    <s v="QATAR"/>
    <n v="75"/>
    <s v="ACS"/>
    <n v="1"/>
    <m/>
    <s v="X"/>
    <x v="6"/>
    <s v="STDA"/>
    <s v="DECI_STD"/>
    <m/>
    <m/>
    <s v="FMS CFB01"/>
    <s v="05:30"/>
    <s v="06:30"/>
    <d v="1899-12-30T01:00:00"/>
    <s v="05:30"/>
    <s v="06:30"/>
    <d v="1899-12-30T01:00:00"/>
    <s v="DCO"/>
    <s v="N/A"/>
  </r>
  <r>
    <n v="16301"/>
    <x v="132"/>
    <x v="28"/>
    <s v="LIFT IFTS 24-04 HUN"/>
    <s v="IFTS"/>
    <n v="62"/>
    <s v="ACS"/>
    <n v="3"/>
    <m/>
    <s v="X"/>
    <x v="5"/>
    <s v="NET"/>
    <s v="OCA AG"/>
    <m/>
    <n v="16302"/>
    <s v="NET OCAAG01"/>
    <s v="07:00"/>
    <s v="08:00"/>
    <d v="1899-12-30T01:00:00"/>
    <d v="1899-12-30T07:10:00"/>
    <d v="1899-12-30T08:10:00"/>
    <d v="1899-12-30T01:00:00"/>
    <s v="DCO"/>
    <s v="N/A"/>
  </r>
  <r>
    <n v="16302"/>
    <x v="132"/>
    <x v="28"/>
    <s v="LIFT IFTS 24-04 HUN"/>
    <s v="IFTS"/>
    <n v="63"/>
    <s v="IFTS"/>
    <n v="23"/>
    <m/>
    <s v="X"/>
    <x v="4"/>
    <s v="NET"/>
    <s v="OCA AG"/>
    <m/>
    <n v="16301"/>
    <s v="NET OCAAG01"/>
    <d v="1899-12-30T07:00:00"/>
    <d v="1899-12-30T08:00:00"/>
    <d v="1899-12-30T01:00:00"/>
    <d v="1899-12-30T07:10:00"/>
    <d v="1899-12-30T08:10:00"/>
    <d v="1899-12-30T01:00:00"/>
    <s v="DCO"/>
    <s v="N/A"/>
  </r>
  <r>
    <n v="16303"/>
    <x v="132"/>
    <x v="28"/>
    <s v="LIFT IFTS 25-02 UK"/>
    <s v="IFTS"/>
    <n v="81"/>
    <s v="ACS"/>
    <n v="9"/>
    <m/>
    <s v="X"/>
    <x v="0"/>
    <s v="STDA"/>
    <s v="DECI_STD"/>
    <m/>
    <m/>
    <s v="FMS EMR01"/>
    <s v="07:00"/>
    <s v="08:00"/>
    <d v="1899-12-30T01:00:00"/>
    <s v="07:00"/>
    <s v="08:00"/>
    <d v="1899-12-30T01:00:00"/>
    <s v="DCO"/>
    <s v="N/A"/>
  </r>
  <r>
    <n v="16304"/>
    <x v="132"/>
    <x v="28"/>
    <s v="LIFT IFTS QATAR 25-02"/>
    <s v="QATAR"/>
    <n v="73"/>
    <s v="ACS"/>
    <n v="14"/>
    <m/>
    <s v="X"/>
    <x v="1"/>
    <s v="STDA"/>
    <s v="DECI_STD"/>
    <m/>
    <m/>
    <s v="PT EMR01"/>
    <s v="07:00"/>
    <s v="08:00"/>
    <d v="1899-12-30T01:00:00"/>
    <s v="07:00"/>
    <s v="08:00"/>
    <d v="1899-12-30T01:00:00"/>
    <s v="DCO"/>
    <s v="N/A"/>
  </r>
  <r>
    <n v="16305"/>
    <x v="132"/>
    <x v="28"/>
    <s v="LIFT IFTS 24-05 GER"/>
    <s v="IFTS"/>
    <n v="66"/>
    <s v="ACS"/>
    <n v="17"/>
    <m/>
    <s v="X"/>
    <x v="5"/>
    <s v="NET"/>
    <s v="DCA"/>
    <m/>
    <n v="16306"/>
    <s v="NET ADCA01"/>
    <s v="08:30"/>
    <s v="09:30"/>
    <d v="1899-12-30T01:00:00"/>
    <s v="08:30"/>
    <s v="09:30"/>
    <d v="1899-12-30T01:00:00"/>
    <s v="DCO"/>
    <s v="N/A"/>
  </r>
  <r>
    <n v="16306"/>
    <x v="132"/>
    <x v="28"/>
    <s v="LIFT IFTS 24-05 GER"/>
    <s v="IFTS"/>
    <n v="67"/>
    <s v="IFTS"/>
    <n v="9"/>
    <m/>
    <s v="X"/>
    <x v="4"/>
    <s v="NET"/>
    <s v="DCA"/>
    <m/>
    <n v="16305"/>
    <s v="NET ADCA01"/>
    <d v="1899-12-30T08:30:00"/>
    <d v="1899-12-30T09:30:00"/>
    <d v="1899-12-30T01:00:00"/>
    <d v="1899-12-30T08:30:00"/>
    <d v="1899-12-30T09:30:00"/>
    <d v="1899-12-30T01:00:00"/>
    <s v="DCO"/>
    <s v="N/A"/>
  </r>
  <r>
    <n v="16307"/>
    <x v="132"/>
    <x v="28"/>
    <s v="LIFT 24-44 ITA"/>
    <s v="AMI"/>
    <n v="71"/>
    <s v="ACS"/>
    <n v="13"/>
    <s v="X"/>
    <m/>
    <x v="0"/>
    <s v="STDA"/>
    <s v="DCA"/>
    <m/>
    <m/>
    <s v="SD TINVG01"/>
    <s v="08:30"/>
    <s v="09:30"/>
    <d v="1899-12-30T01:00:00"/>
    <s v="08:30"/>
    <s v="09:30"/>
    <d v="1899-12-30T01:00:00"/>
    <s v="DCO"/>
    <s v="N/A"/>
  </r>
  <r>
    <n v="16308"/>
    <x v="132"/>
    <x v="28"/>
    <s v="LIFT 25-41"/>
    <s v="AMI"/>
    <n v="81"/>
    <s v="ACS"/>
    <n v="2"/>
    <s v="X"/>
    <m/>
    <x v="1"/>
    <s v="STDA"/>
    <s v="NAV"/>
    <m/>
    <m/>
    <s v="SD NAV01"/>
    <s v="08:30"/>
    <s v="09:30"/>
    <d v="1899-12-30T01:00:00"/>
    <s v="08:30"/>
    <s v="09:30"/>
    <d v="1899-12-30T01:00:00"/>
    <s v="DCO"/>
    <s v="N/A"/>
  </r>
  <r>
    <n v="16309"/>
    <x v="132"/>
    <x v="28"/>
    <s v="LIFT IFTS 24-04 CAN"/>
    <s v="IFTS"/>
    <n v="53"/>
    <s v="ACS"/>
    <n v="14"/>
    <m/>
    <s v="X"/>
    <x v="5"/>
    <s v="NET"/>
    <s v="DCA"/>
    <m/>
    <n v="16310"/>
    <s v="NET SMI02"/>
    <s v="10:00"/>
    <s v="11:00"/>
    <d v="1899-12-30T01:00:00"/>
    <s v="10:00"/>
    <s v="11:00"/>
    <d v="1899-12-30T01:00:00"/>
    <s v="DCO"/>
    <s v="N/A"/>
  </r>
  <r>
    <n v="16310"/>
    <x v="132"/>
    <x v="28"/>
    <s v="LIFT IFTS 24-04 CAN"/>
    <s v="IFTS"/>
    <n v="51"/>
    <s v="IFTS"/>
    <n v="22"/>
    <m/>
    <s v="X"/>
    <x v="4"/>
    <s v="NET"/>
    <s v="DCA"/>
    <m/>
    <n v="16309"/>
    <s v="NET SMI02"/>
    <d v="1899-12-30T10:00:00"/>
    <d v="1899-12-30T11:00:00"/>
    <d v="1899-12-30T01:00:00"/>
    <s v="10:00"/>
    <s v="11:00"/>
    <d v="1899-12-30T01:00:00"/>
    <s v="DCO"/>
    <s v="N/A"/>
  </r>
  <r>
    <n v="16311"/>
    <x v="132"/>
    <x v="28"/>
    <s v="LIFT 24-44 ITA"/>
    <s v="AMI"/>
    <n v="73"/>
    <s v="IFTS"/>
    <n v="23"/>
    <s v="X"/>
    <m/>
    <x v="0"/>
    <s v="STDA"/>
    <s v="DCA"/>
    <m/>
    <m/>
    <s v="SD TINVG01"/>
    <s v="10:00"/>
    <s v="11:00"/>
    <d v="1899-12-30T01:00:00"/>
    <s v="10:00"/>
    <d v="1899-12-30T10:50:00"/>
    <d v="1899-12-30T00:50:00"/>
    <s v="DCO"/>
    <s v="N/A"/>
  </r>
  <r>
    <n v="16312"/>
    <x v="132"/>
    <x v="28"/>
    <s v="LIFT 25-41"/>
    <s v="AMI"/>
    <n v="80"/>
    <s v="ACS"/>
    <n v="9"/>
    <s v="X"/>
    <m/>
    <x v="1"/>
    <s v="STDA"/>
    <s v="NAV"/>
    <m/>
    <m/>
    <s v="SD NAV01"/>
    <s v="10:00"/>
    <s v="11:00"/>
    <d v="1899-12-30T01:00:00"/>
    <s v="10:00"/>
    <s v="11:00"/>
    <d v="1899-12-30T01:00:00"/>
    <s v="DCO"/>
    <s v="N/A"/>
  </r>
  <r>
    <n v="16313"/>
    <x v="132"/>
    <x v="28"/>
    <s v="LIFT 25-41"/>
    <s v="AMI"/>
    <n v="82"/>
    <s v="ACS"/>
    <n v="8"/>
    <s v="X"/>
    <m/>
    <x v="6"/>
    <s v="STDA"/>
    <s v="NAV"/>
    <m/>
    <m/>
    <s v="SD NAV01"/>
    <s v="10:00"/>
    <s v="11:00"/>
    <d v="1899-12-30T01:00:00"/>
    <s v="10:00"/>
    <s v="11:00"/>
    <d v="1899-12-30T01:00:00"/>
    <s v="DCO"/>
    <s v="N/A"/>
  </r>
  <r>
    <n v="16314"/>
    <x v="132"/>
    <x v="28"/>
    <s v="LIFT IFTS 24-04 CAN"/>
    <s v="IFTS"/>
    <n v="52"/>
    <s v="IFTS"/>
    <n v="9"/>
    <m/>
    <s v="X"/>
    <x v="5"/>
    <s v="NET"/>
    <s v="DCA"/>
    <m/>
    <n v="16315"/>
    <s v="NET SMI02"/>
    <s v="11:30"/>
    <s v="12:30"/>
    <d v="1899-12-30T01:00:00"/>
    <d v="1899-12-30T11:30:00"/>
    <d v="1899-12-30T12:15:00"/>
    <d v="1899-12-30T00:45:00"/>
    <s v="DCO"/>
    <s v="N/A"/>
  </r>
  <r>
    <n v="16315"/>
    <x v="132"/>
    <x v="28"/>
    <s v="LIFT IFTS 24-04 CAN"/>
    <s v="IFTS"/>
    <n v="54"/>
    <s v="ACS"/>
    <n v="17"/>
    <m/>
    <s v="X"/>
    <x v="4"/>
    <s v="NET"/>
    <s v="DCA"/>
    <m/>
    <n v="16314"/>
    <s v="NET SMI02"/>
    <d v="1899-12-30T11:30:00"/>
    <d v="1899-12-30T12:30:00"/>
    <d v="1899-12-30T01:00:00"/>
    <d v="1899-12-30T11:30:00"/>
    <d v="1899-12-30T12:15:00"/>
    <d v="1899-12-30T00:45:00"/>
    <s v="DCO"/>
    <s v="N/A"/>
  </r>
  <r>
    <n v="16316"/>
    <x v="132"/>
    <x v="28"/>
    <s v="LIFT IFTS QATAR 25-01"/>
    <s v="QATAR"/>
    <n v="65"/>
    <s v="ACS"/>
    <n v="2"/>
    <m/>
    <s v="X"/>
    <x v="0"/>
    <s v="STDA"/>
    <s v="DECI_STD"/>
    <m/>
    <m/>
    <s v="FMS EMRB01"/>
    <s v="11:30"/>
    <s v="12:30"/>
    <d v="1899-12-30T01:00:00"/>
    <s v="11:30"/>
    <s v="12:30"/>
    <d v="1899-12-30T01:00:00"/>
    <s v="DCO"/>
    <s v="N/A"/>
  </r>
  <r>
    <n v="16317"/>
    <x v="132"/>
    <x v="28"/>
    <s v="LIFT IFTS QATAR 25-01"/>
    <s v="QATAR"/>
    <n v="68"/>
    <s v="ACS"/>
    <n v="13"/>
    <m/>
    <s v="X"/>
    <x v="1"/>
    <s v="STDA"/>
    <s v="DECI_STD"/>
    <m/>
    <m/>
    <s v="PT NAVB02"/>
    <s v="11:30"/>
    <s v="12:30"/>
    <d v="1899-12-30T01:00:00"/>
    <s v="11:30"/>
    <s v="12:30"/>
    <d v="1899-12-30T01:00:00"/>
    <s v="DCO"/>
    <s v="N/A"/>
  </r>
  <r>
    <n v="16318"/>
    <x v="132"/>
    <x v="28"/>
    <s v="LIFT IFTS QATAR 25-02"/>
    <s v="QATAR"/>
    <n v="74"/>
    <s v="IFTS"/>
    <n v="3"/>
    <m/>
    <s v="X"/>
    <x v="6"/>
    <s v="STDA"/>
    <s v="DECI_STD"/>
    <m/>
    <m/>
    <s v="PT EMR01"/>
    <s v="11:30"/>
    <s v="12:30"/>
    <d v="1899-12-30T01:00:00"/>
    <s v="11:30"/>
    <s v="12:30"/>
    <d v="1899-12-30T01:00:00"/>
    <s v="DCO"/>
    <s v="N/A"/>
  </r>
  <r>
    <n v="16319"/>
    <x v="132"/>
    <x v="28"/>
    <s v="LIFT IFTS QATAR 25-02"/>
    <s v="QATAR"/>
    <n v="75"/>
    <s v="ACS"/>
    <n v="1"/>
    <m/>
    <s v="X"/>
    <x v="2"/>
    <s v="STDA"/>
    <s v="DECI_STD"/>
    <m/>
    <m/>
    <s v="PT EMR01"/>
    <s v="11:30"/>
    <s v="12:30"/>
    <d v="1899-12-30T01:00:00"/>
    <s v="11:30"/>
    <s v="12:30"/>
    <d v="1899-12-30T01:00:00"/>
    <s v="DCO"/>
    <s v="N/A"/>
  </r>
  <r>
    <n v="16320"/>
    <x v="132"/>
    <x v="28"/>
    <s v="LIFT IFTS 24-04 SPA"/>
    <s v="IFTS"/>
    <n v="58"/>
    <s v="ACS"/>
    <n v="9"/>
    <m/>
    <s v="X"/>
    <x v="5"/>
    <s v="NET"/>
    <s v="ATAG_DECI"/>
    <m/>
    <n v="16321"/>
    <s v="NET ATAG02"/>
    <s v="13:00"/>
    <s v="14:00"/>
    <d v="1899-12-30T01:00:00"/>
    <d v="1899-12-30T13:20:00"/>
    <d v="1899-12-30T13:25:00"/>
    <d v="1899-12-30T00:05:00"/>
    <s v="RSLD"/>
    <s v="CD5"/>
  </r>
  <r>
    <n v="16321"/>
    <x v="132"/>
    <x v="28"/>
    <s v="LIFT IFTS 24-04 SPA"/>
    <s v="IFTS"/>
    <n v="60"/>
    <s v="IFTS"/>
    <n v="23"/>
    <m/>
    <s v="X"/>
    <x v="4"/>
    <s v="NET"/>
    <s v="ATAG_DECI"/>
    <m/>
    <n v="16320"/>
    <s v="NET ATAG02"/>
    <d v="1899-12-30T13:00:00"/>
    <d v="1899-12-30T14:00:00"/>
    <d v="1899-12-30T01:00:00"/>
    <d v="1899-12-30T13:20:00"/>
    <d v="1899-12-30T13:25:00"/>
    <d v="1899-12-30T00:05:00"/>
    <s v="RSLD"/>
    <s v="CD3"/>
  </r>
  <r>
    <n v="16322"/>
    <x v="132"/>
    <x v="28"/>
    <s v="LIFT IFTS QATAR 25-02"/>
    <s v="QATAR"/>
    <n v="70"/>
    <s v="IFTS"/>
    <n v="22"/>
    <m/>
    <s v="X"/>
    <x v="0"/>
    <s v="STDA"/>
    <s v="DECI_STD"/>
    <m/>
    <m/>
    <s v="PT EMR01"/>
    <s v="13:00"/>
    <s v="14:00"/>
    <d v="1899-12-30T01:00:00"/>
    <s v="13:00"/>
    <d v="1899-12-30T14:05:00"/>
    <d v="1899-12-30T01:05:00"/>
    <s v="DCO"/>
    <s v="N/A"/>
  </r>
  <r>
    <n v="16323"/>
    <x v="132"/>
    <x v="28"/>
    <s v="LIFT IFTS QATAR 25-02"/>
    <s v="QATAR"/>
    <n v="71"/>
    <s v="ACS"/>
    <n v="14"/>
    <m/>
    <s v="X"/>
    <x v="1"/>
    <s v="STDA"/>
    <s v="DECI_STD"/>
    <m/>
    <m/>
    <s v="PT EMR01"/>
    <s v="13:00"/>
    <s v="14:00"/>
    <d v="1899-12-30T01:00:00"/>
    <s v="13:00"/>
    <s v="14:00"/>
    <d v="1899-12-30T01:00:00"/>
    <s v="DCO"/>
    <s v="N/A"/>
  </r>
  <r>
    <n v="16324"/>
    <x v="133"/>
    <x v="28"/>
    <s v="LIFT IFTS 24-04 SPA"/>
    <s v="IFTS"/>
    <n v="58"/>
    <s v="ACS"/>
    <n v="17"/>
    <m/>
    <s v="X"/>
    <x v="5"/>
    <s v="NET"/>
    <s v="DECI_STD"/>
    <m/>
    <n v="16325"/>
    <s v="NET ATAG02"/>
    <s v="05:30"/>
    <s v="06:30"/>
    <d v="1899-12-30T01:00:00"/>
    <s v="05:30"/>
    <d v="1899-12-30T06:45:00"/>
    <d v="1899-12-30T01:15:00"/>
    <s v="DCO"/>
    <s v="N/A"/>
  </r>
  <r>
    <n v="16325"/>
    <x v="133"/>
    <x v="28"/>
    <s v="LIFT IFTS 24-04 SPA"/>
    <s v="IFTS"/>
    <n v="60"/>
    <s v="ACS"/>
    <n v="13"/>
    <m/>
    <s v="X"/>
    <x v="4"/>
    <s v="NET"/>
    <s v="DECI_STD"/>
    <m/>
    <n v="16324"/>
    <s v="NET ATAG02"/>
    <d v="1899-12-30T05:30:00"/>
    <d v="1899-12-30T06:30:00"/>
    <d v="1899-12-30T01:00:00"/>
    <s v="05:30"/>
    <d v="1899-12-30T06:45:00"/>
    <d v="1899-12-30T01:15:00"/>
    <s v="DCO"/>
    <s v="N/A"/>
  </r>
  <r>
    <n v="16326"/>
    <x v="133"/>
    <x v="28"/>
    <s v="IFTS 25-01 QAT"/>
    <s v="QATAR"/>
    <n v="76"/>
    <s v="IFTS"/>
    <n v="9"/>
    <s v="X"/>
    <m/>
    <x v="0"/>
    <s v="STDA"/>
    <s v="DECI_STD"/>
    <m/>
    <m/>
    <s v="FMS EMR01"/>
    <s v="05:30"/>
    <s v="06:30"/>
    <d v="1899-12-30T01:00:00"/>
    <s v="05:30"/>
    <s v="06:30"/>
    <d v="1899-12-30T01:00:00"/>
    <s v="DCO"/>
    <s v="N/A"/>
  </r>
  <r>
    <n v="16327"/>
    <x v="133"/>
    <x v="28"/>
    <s v="LIFT IFTS QATAR 25-02"/>
    <s v="QATAR"/>
    <n v="75"/>
    <s v="ACS"/>
    <n v="2"/>
    <m/>
    <s v="X"/>
    <x v="1"/>
    <s v="STDA"/>
    <s v="DECI_STD"/>
    <m/>
    <m/>
    <s v="PT EMR02"/>
    <s v="05:30"/>
    <s v="06:30"/>
    <d v="1899-12-30T01:00:00"/>
    <s v="05:30"/>
    <d v="1899-12-30T06:40:00"/>
    <d v="1899-12-30T01:10:00"/>
    <s v="DCO"/>
    <s v="N/A"/>
  </r>
  <r>
    <n v="16328"/>
    <x v="133"/>
    <x v="28"/>
    <s v="LIFT IFTS 24-04 HUN"/>
    <s v="IFTS"/>
    <n v="63"/>
    <s v="ACS"/>
    <n v="9"/>
    <m/>
    <s v="X"/>
    <x v="5"/>
    <s v="NET"/>
    <s v="OCA AA"/>
    <m/>
    <n v="16329"/>
    <s v="NET OCAAA01"/>
    <s v="07:00"/>
    <s v="08:00"/>
    <d v="1899-12-30T01:00:00"/>
    <s v="07:00"/>
    <s v="08:00"/>
    <d v="1899-12-30T01:00:00"/>
    <s v="DCO"/>
    <s v="N/A"/>
  </r>
  <r>
    <n v="16329"/>
    <x v="133"/>
    <x v="28"/>
    <s v="LIFT IFTS 24-04 HUN"/>
    <s v="IFTS"/>
    <n v="62"/>
    <s v="ACS"/>
    <n v="14"/>
    <m/>
    <s v="X"/>
    <x v="4"/>
    <s v="NET"/>
    <s v="OCA AA"/>
    <m/>
    <n v="16328"/>
    <s v="NET OCAAA01"/>
    <d v="1899-12-30T07:00:00"/>
    <d v="1899-12-30T08:00:00"/>
    <d v="1899-12-30T01:00:00"/>
    <d v="1899-12-30T07:00:00"/>
    <d v="1899-12-30T08:00:00"/>
    <d v="1899-12-30T01:00:00"/>
    <s v="DCO"/>
    <s v="N/A"/>
  </r>
  <r>
    <n v="16330"/>
    <x v="133"/>
    <x v="28"/>
    <s v="IFTS 25-01 QAT"/>
    <s v="QATAR"/>
    <n v="77"/>
    <s v="IFTS"/>
    <n v="22"/>
    <s v="X"/>
    <m/>
    <x v="0"/>
    <s v="STDA"/>
    <s v="DECI_STD"/>
    <m/>
    <m/>
    <s v="FMS EMR01"/>
    <s v="07:00"/>
    <s v="08:00"/>
    <d v="1899-12-30T01:00:00"/>
    <d v="1899-12-30T07:00:00"/>
    <d v="1899-12-30T08:00:00"/>
    <d v="1899-12-30T01:00:00"/>
    <s v="DCO"/>
    <s v="N/A"/>
  </r>
  <r>
    <n v="16331"/>
    <x v="133"/>
    <x v="28"/>
    <s v="LIFT IFTS QATAR 25-02"/>
    <s v="QATAR"/>
    <n v="71"/>
    <s v="IFTS"/>
    <n v="23"/>
    <m/>
    <s v="X"/>
    <x v="1"/>
    <s v="STDA"/>
    <s v="DECI_STD"/>
    <m/>
    <m/>
    <s v="FMS CF01"/>
    <s v="07:00"/>
    <s v="08:00"/>
    <d v="1899-12-30T01:00:00"/>
    <d v="1899-12-30T07:00:00"/>
    <d v="1899-12-30T08:00:00"/>
    <d v="1899-12-30T01:00:00"/>
    <s v="DCO"/>
    <s v="N/A"/>
  </r>
  <r>
    <n v="16332"/>
    <x v="133"/>
    <x v="28"/>
    <s v="LIFT IFTS 24-04 JPN"/>
    <s v="IFTS"/>
    <n v="57"/>
    <s v="ACS"/>
    <n v="17"/>
    <m/>
    <s v="X"/>
    <x v="5"/>
    <s v="NET"/>
    <s v="DCA"/>
    <m/>
    <n v="16333"/>
    <s v="NET DCA01"/>
    <s v="08:30"/>
    <s v="09:30"/>
    <d v="1899-12-30T01:00:00"/>
    <s v="08:30"/>
    <s v="09:30"/>
    <d v="1899-12-30T01:00:00"/>
    <s v="DCO"/>
    <s v="N/A"/>
  </r>
  <r>
    <n v="16333"/>
    <x v="133"/>
    <x v="28"/>
    <s v="LIFT IFTS 24-04 JPN"/>
    <s v="IFTS"/>
    <n v="55"/>
    <s v="IFTS"/>
    <n v="9"/>
    <m/>
    <s v="X"/>
    <x v="4"/>
    <s v="NET"/>
    <s v="DCA"/>
    <m/>
    <n v="16332"/>
    <s v="NET DCA01"/>
    <d v="1899-12-30T08:30:00"/>
    <d v="1899-12-30T09:30:00"/>
    <d v="1899-12-30T01:00:00"/>
    <d v="1899-12-30T08:30:00"/>
    <d v="1899-12-30T09:30:00"/>
    <d v="1899-12-30T01:00:00"/>
    <s v="DCO"/>
    <s v="N/A"/>
  </r>
  <r>
    <n v="16334"/>
    <x v="133"/>
    <x v="28"/>
    <s v="LIFT IFTS QATAR 25-02"/>
    <s v="QATAR"/>
    <n v="70"/>
    <s v="ACS"/>
    <n v="20"/>
    <m/>
    <s v="X"/>
    <x v="0"/>
    <s v="STDA"/>
    <s v="DECI_STD"/>
    <m/>
    <m/>
    <s v="FMS CF01"/>
    <s v="08:30"/>
    <s v="09:30"/>
    <d v="1899-12-30T01:00:00"/>
    <m/>
    <m/>
    <s v=""/>
    <s v="RSLD"/>
    <s v="CD10"/>
  </r>
  <r>
    <n v="16335"/>
    <x v="133"/>
    <x v="28"/>
    <s v="LIFT IFTS QATAR 25-02"/>
    <s v="QATAR"/>
    <n v="72"/>
    <s v="ACS"/>
    <n v="15"/>
    <m/>
    <s v="X"/>
    <x v="3"/>
    <s v="STDA"/>
    <s v="DECI_STD"/>
    <m/>
    <m/>
    <s v="PT EMR01"/>
    <d v="1899-12-30T10:00:00"/>
    <d v="1899-12-30T11:00:00"/>
    <d v="1899-12-30T01:00:00"/>
    <d v="1899-12-30T08:45:00"/>
    <d v="1899-12-30T09:55:00"/>
    <d v="1899-12-30T01:10:00"/>
    <s v="DCO"/>
    <s v="N/A"/>
  </r>
  <r>
    <n v="16336"/>
    <x v="133"/>
    <x v="28"/>
    <s v="LIFT IFTS 24-05 GER"/>
    <s v="IFTS"/>
    <n v="67"/>
    <s v="IFTS"/>
    <n v="22"/>
    <m/>
    <s v="X"/>
    <x v="5"/>
    <s v="NET"/>
    <s v="DCA"/>
    <m/>
    <n v="16337"/>
    <s v="NET ADCA02"/>
    <s v="10:00"/>
    <s v="11:00"/>
    <d v="1899-12-30T01:00:00"/>
    <s v="10:00"/>
    <s v="11:00"/>
    <d v="1899-12-30T01:00:00"/>
    <s v="DCO"/>
    <s v="N/A"/>
  </r>
  <r>
    <n v="16337"/>
    <x v="133"/>
    <x v="28"/>
    <s v="LIFT IFTS 24-05 GER"/>
    <s v="IFTS"/>
    <n v="66"/>
    <s v="ACS"/>
    <n v="9"/>
    <m/>
    <s v="X"/>
    <x v="4"/>
    <s v="NET"/>
    <s v="DCA"/>
    <m/>
    <n v="16336"/>
    <s v="NET ADCA02"/>
    <d v="1899-12-30T10:00:00"/>
    <d v="1899-12-30T11:00:00"/>
    <d v="1899-12-30T01:00:00"/>
    <s v="10:00"/>
    <s v="11:00"/>
    <d v="1899-12-30T01:00:00"/>
    <s v="DCO"/>
    <s v="N/A"/>
  </r>
  <r>
    <n v="16338"/>
    <x v="133"/>
    <x v="28"/>
    <s v="LIFT IFTS 24-04 CAN"/>
    <s v="IFTS"/>
    <n v="51"/>
    <s v="ACS"/>
    <n v="33"/>
    <m/>
    <s v="X"/>
    <x v="0"/>
    <s v="NET"/>
    <s v="BTAG_DECI"/>
    <m/>
    <n v="16339"/>
    <s v="NET BTAG01"/>
    <s v="10:00"/>
    <s v="11:00"/>
    <d v="1899-12-30T01:00:00"/>
    <d v="1899-12-30T10:00:00"/>
    <d v="1899-12-30T11:00:00"/>
    <d v="1899-12-30T01:00:00"/>
    <s v="DCO"/>
    <s v="N/A"/>
  </r>
  <r>
    <n v="16339"/>
    <x v="133"/>
    <x v="28"/>
    <s v="LIFT IFTS 24-04 CAN"/>
    <s v="IFTS"/>
    <n v="53"/>
    <s v="IFTS"/>
    <n v="23"/>
    <m/>
    <s v="X"/>
    <x v="1"/>
    <s v="NET"/>
    <s v="BTAG_DECI"/>
    <m/>
    <n v="16338"/>
    <s v="NET BTAG01"/>
    <d v="1899-12-30T10:00:00"/>
    <d v="1899-12-30T11:00:00"/>
    <d v="1899-12-30T01:00:00"/>
    <d v="1899-12-30T10:00:00"/>
    <d v="1899-12-30T11:00:00"/>
    <d v="1899-12-30T01:00:00"/>
    <s v="DCO"/>
    <s v="N/A"/>
  </r>
  <r>
    <n v="16340"/>
    <x v="133"/>
    <x v="28"/>
    <s v="LIFT IFTS QATAR 25-02"/>
    <s v="QATAR"/>
    <n v="73"/>
    <s v="ACS"/>
    <n v="16"/>
    <m/>
    <s v="X"/>
    <x v="6"/>
    <s v="STDA"/>
    <s v="DECI_STD"/>
    <m/>
    <m/>
    <s v="PT EMR02"/>
    <s v="10:00"/>
    <s v="11:00"/>
    <d v="1899-12-30T01:00:00"/>
    <d v="1899-12-30T10:00:00"/>
    <d v="1899-12-30T11:05:00"/>
    <d v="1899-12-30T01:05:00"/>
    <s v="DCO"/>
    <s v="N/A"/>
  </r>
  <r>
    <n v="16341"/>
    <x v="133"/>
    <x v="28"/>
    <s v="LIFT IFTS 24-05 AUT"/>
    <s v="IFTS"/>
    <n v="64"/>
    <s v="ACS"/>
    <n v="1"/>
    <m/>
    <s v="X"/>
    <x v="5"/>
    <s v="NET"/>
    <s v="DCA"/>
    <m/>
    <n v="16342"/>
    <s v="NET DCA01"/>
    <s v="11:30"/>
    <s v="12:30"/>
    <d v="1899-12-30T01:00:00"/>
    <d v="1899-12-30T11:40:00"/>
    <d v="1899-12-30T12:30:00"/>
    <d v="1899-12-30T00:50:00"/>
    <s v="DCO"/>
    <s v="N/A"/>
  </r>
  <r>
    <n v="16342"/>
    <x v="133"/>
    <x v="28"/>
    <s v="LIFT IFTS 24-05 AUT"/>
    <s v="IFTS"/>
    <n v="65"/>
    <s v="ACS"/>
    <n v="13"/>
    <m/>
    <s v="X"/>
    <x v="4"/>
    <s v="NET"/>
    <s v="DCA"/>
    <m/>
    <n v="16341"/>
    <s v="NET DCA01"/>
    <d v="1899-12-30T11:30:00"/>
    <d v="1899-12-30T12:30:00"/>
    <d v="1899-12-30T01:00:00"/>
    <d v="1899-12-30T11:40:00"/>
    <d v="1899-12-30T12:30:00"/>
    <d v="1899-12-30T00:50:00"/>
    <s v="DCO"/>
    <s v="N/A"/>
  </r>
  <r>
    <n v="16343"/>
    <x v="133"/>
    <x v="28"/>
    <s v="LIFT IFTS 24-04 CAN"/>
    <s v="IFTS"/>
    <n v="54"/>
    <s v="ACS"/>
    <n v="17"/>
    <m/>
    <s v="X"/>
    <x v="0"/>
    <s v="NET"/>
    <s v="BTAG_DECI"/>
    <m/>
    <n v="16344"/>
    <s v="NET BTAG01"/>
    <s v="11:30"/>
    <s v="12:30"/>
    <d v="1899-12-30T01:00:00"/>
    <d v="1899-12-30T11:30:00"/>
    <d v="1899-12-30T12:30:00"/>
    <d v="1899-12-30T01:00:00"/>
    <s v="DCO"/>
    <s v="N/A"/>
  </r>
  <r>
    <n v="16344"/>
    <x v="133"/>
    <x v="28"/>
    <s v="LIFT IFTS 24-04 CAN"/>
    <s v="IFTS"/>
    <n v="52"/>
    <s v="IFTS"/>
    <n v="9"/>
    <m/>
    <s v="X"/>
    <x v="1"/>
    <s v="NET"/>
    <s v="BTAG_DECI"/>
    <m/>
    <n v="16343"/>
    <s v="NET BTAG01"/>
    <d v="1899-12-30T11:30:00"/>
    <d v="1899-12-30T12:30:00"/>
    <d v="1899-12-30T01:00:00"/>
    <d v="1899-12-30T11:30:00"/>
    <d v="1899-12-30T12:30:00"/>
    <d v="1899-12-30T01:00:00"/>
    <s v="DCO"/>
    <s v="N/A"/>
  </r>
  <r>
    <n v="16345"/>
    <x v="133"/>
    <x v="28"/>
    <s v="LIFT IFTS QATAR 25-02"/>
    <s v="QATAR"/>
    <n v="74"/>
    <s v="ACS"/>
    <n v="2"/>
    <m/>
    <s v="X"/>
    <x v="6"/>
    <s v="STDA"/>
    <s v="DECI_STD"/>
    <m/>
    <m/>
    <s v="PT EMR02"/>
    <s v="11:30"/>
    <s v="12:30"/>
    <d v="1899-12-30T01:00:00"/>
    <d v="1899-12-30T11:30:00"/>
    <d v="1899-12-30T12:30:00"/>
    <d v="1899-12-30T01:00:00"/>
    <s v="DCO"/>
    <s v="N/A"/>
  </r>
  <r>
    <n v="16346"/>
    <x v="133"/>
    <x v="28"/>
    <s v="LIFT IFTS 24-04 JPN"/>
    <s v="IFTS"/>
    <n v="55"/>
    <s v="IFTS"/>
    <n v="23"/>
    <m/>
    <s v="X"/>
    <x v="5"/>
    <s v="NET"/>
    <s v="DCA"/>
    <m/>
    <n v="16347"/>
    <s v="NET DCA02"/>
    <s v="13:00"/>
    <s v="14:00"/>
    <d v="1899-12-30T01:00:00"/>
    <s v="13:00"/>
    <d v="1899-12-30T13:50:00"/>
    <d v="1899-12-30T00:50:00"/>
    <s v="DCO"/>
    <s v="N/A"/>
  </r>
  <r>
    <n v="16347"/>
    <x v="133"/>
    <x v="28"/>
    <s v="LIFT IFTS 24-04 JPN"/>
    <s v="IFTS"/>
    <n v="57"/>
    <s v="IFTS"/>
    <n v="22"/>
    <m/>
    <s v="X"/>
    <x v="4"/>
    <s v="NET"/>
    <s v="DCA"/>
    <m/>
    <n v="16346"/>
    <s v="NET DCA02"/>
    <d v="1899-12-30T13:00:00"/>
    <d v="1899-12-30T14:00:00"/>
    <d v="1899-12-30T01:00:00"/>
    <s v="13:00"/>
    <d v="1899-12-30T13:50:00"/>
    <d v="1899-12-30T00:50:00"/>
    <s v="DCO"/>
    <s v="N/A"/>
  </r>
  <r>
    <n v="16348"/>
    <x v="133"/>
    <x v="28"/>
    <s v="LIFT IFTS 24-04 CAN"/>
    <s v="IFTS"/>
    <n v="53"/>
    <s v="ACS"/>
    <n v="14"/>
    <m/>
    <s v="X"/>
    <x v="0"/>
    <s v="NET"/>
    <s v="BTAG_DECI"/>
    <m/>
    <n v="16349"/>
    <s v="NET BTAG02"/>
    <s v="13:00"/>
    <s v="14:00"/>
    <d v="1899-12-30T01:00:00"/>
    <s v="13:00"/>
    <s v="14:00"/>
    <d v="1899-12-30T01:00:00"/>
    <s v="DCO"/>
    <s v="N/A"/>
  </r>
  <r>
    <n v="16349"/>
    <x v="133"/>
    <x v="28"/>
    <s v="LIFT IFTS 24-04 CAN"/>
    <s v="IFTS"/>
    <n v="51"/>
    <s v="ACS"/>
    <n v="9"/>
    <m/>
    <s v="X"/>
    <x v="1"/>
    <s v="NET"/>
    <s v="BTAG_DECI"/>
    <m/>
    <n v="16348"/>
    <s v="NET BTAG02"/>
    <d v="1899-12-30T13:00:00"/>
    <d v="1899-12-30T14:00:00"/>
    <d v="1899-12-30T01:00:00"/>
    <d v="1899-12-30T13:00:00"/>
    <d v="1899-12-30T14:00:00"/>
    <d v="1899-12-30T01:00:00"/>
    <s v="DCO"/>
    <s v="N/A"/>
  </r>
  <r>
    <n v="16350"/>
    <x v="133"/>
    <x v="28"/>
    <s v="LIFT 25-41"/>
    <s v="AMI"/>
    <n v="77"/>
    <s v="ACS"/>
    <n v="23"/>
    <s v="X"/>
    <m/>
    <x v="6"/>
    <s v="STDA"/>
    <s v="NAV"/>
    <m/>
    <m/>
    <s v="SD NAV01"/>
    <s v="13:00"/>
    <s v="14:00"/>
    <d v="1899-12-30T01:00:00"/>
    <s v="13:00"/>
    <s v="14:00"/>
    <d v="1899-12-30T01:00:00"/>
    <s v="DCO"/>
    <s v="N/A"/>
  </r>
  <r>
    <n v="16351"/>
    <x v="133"/>
    <x v="28"/>
    <s v="LIFT IFTS QATAR 25-02"/>
    <s v="QATAR"/>
    <n v="70"/>
    <s v="ACS"/>
    <n v="20"/>
    <m/>
    <s v="X"/>
    <x v="2"/>
    <s v="STDA"/>
    <s v="DECI_STD"/>
    <m/>
    <m/>
    <s v="FMS CF01"/>
    <s v="08:30"/>
    <s v="09:30"/>
    <d v="1899-12-30T01:00:00"/>
    <d v="1899-12-30T08:35:00"/>
    <d v="1899-12-30T09:35:00"/>
    <d v="1899-12-30T01:00:00"/>
    <s v="DCO"/>
    <s v="N/A"/>
  </r>
  <r>
    <n v="16352"/>
    <x v="134"/>
    <x v="28"/>
    <s v="LIFT IFTS 25-01 HUN"/>
    <s v="IFTS"/>
    <n v="70"/>
    <s v="IFTS"/>
    <n v="9"/>
    <m/>
    <s v="X"/>
    <x v="5"/>
    <s v="NET"/>
    <s v="DECI_STD"/>
    <m/>
    <n v="16353"/>
    <s v="FMSC DACM01"/>
    <s v="05:30"/>
    <s v="06:30"/>
    <d v="1899-12-30T01:00:00"/>
    <s v="05:30"/>
    <s v="06:30"/>
    <d v="1899-12-30T01:00:00"/>
    <s v="DCO"/>
    <s v="N/A"/>
  </r>
  <r>
    <n v="16353"/>
    <x v="134"/>
    <x v="28"/>
    <s v="IP"/>
    <s v="Support IFTS"/>
    <m/>
    <s v="ACS"/>
    <n v="2"/>
    <m/>
    <s v="X"/>
    <x v="4"/>
    <s v="NET"/>
    <s v="DECI_STD"/>
    <m/>
    <n v="16352"/>
    <s v="SUPP"/>
    <d v="1899-12-30T05:30:00"/>
    <d v="1899-12-30T06:30:00"/>
    <d v="1899-12-30T01:00:00"/>
    <d v="1899-12-30T05:30:00"/>
    <d v="1899-12-30T06:30:00"/>
    <d v="1899-12-30T01:00:00"/>
    <s v="SDC"/>
    <s v="N/A"/>
  </r>
  <r>
    <n v="16354"/>
    <x v="134"/>
    <x v="28"/>
    <s v="IFTS 25-01 QAT"/>
    <s v="QATAR"/>
    <n v="78"/>
    <s v="ACS"/>
    <n v="17"/>
    <s v="X"/>
    <m/>
    <x v="0"/>
    <s v="STDA"/>
    <s v="DECI_STD"/>
    <m/>
    <m/>
    <s v="FMS EMR01"/>
    <s v="05:30"/>
    <s v="06:30"/>
    <d v="1899-12-30T01:00:00"/>
    <d v="1899-12-30T05:30:00"/>
    <d v="1899-12-30T06:30:00"/>
    <d v="1899-12-30T01:00:00"/>
    <s v="DCO"/>
    <s v="N/A"/>
  </r>
  <r>
    <n v="16355"/>
    <x v="134"/>
    <x v="28"/>
    <s v="LIFT IFTS 25-02 UK"/>
    <s v="IFTS"/>
    <n v="80"/>
    <s v="ACS"/>
    <n v="1"/>
    <m/>
    <s v="X"/>
    <x v="6"/>
    <s v="STDA"/>
    <s v="DECI_STD"/>
    <m/>
    <m/>
    <s v="PT NAV01"/>
    <s v="05:30"/>
    <s v="06:30"/>
    <d v="1899-12-30T01:00:00"/>
    <d v="1899-12-30T05:30:00"/>
    <d v="1899-12-30T06:30:00"/>
    <d v="1899-12-30T01:00:00"/>
    <s v="DCO"/>
    <s v="N/A"/>
  </r>
  <r>
    <n v="16356"/>
    <x v="134"/>
    <x v="28"/>
    <s v="LIFT IFTS 24-04 SPA"/>
    <s v="IFTS"/>
    <n v="61"/>
    <s v="ACS"/>
    <n v="14"/>
    <m/>
    <s v="X"/>
    <x v="5"/>
    <s v="NET"/>
    <s v="OCA AG"/>
    <m/>
    <n v="16357"/>
    <s v="NET OCAAG01"/>
    <s v="07:00"/>
    <s v="08:00"/>
    <d v="1899-12-30T01:00:00"/>
    <s v="07:00"/>
    <s v="08:00"/>
    <d v="1899-12-30T01:00:00"/>
    <s v="DCO"/>
    <s v="N/A"/>
  </r>
  <r>
    <n v="16357"/>
    <x v="134"/>
    <x v="28"/>
    <s v="LIFT IFTS 24-04 SPA"/>
    <s v="IFTS"/>
    <n v="59"/>
    <s v="ACS"/>
    <n v="9"/>
    <m/>
    <s v="X"/>
    <x v="4"/>
    <s v="NET"/>
    <s v="OCA AG"/>
    <m/>
    <n v="16356"/>
    <s v="NET OCAAG01"/>
    <d v="1899-12-30T07:00:00"/>
    <d v="1899-12-30T08:00:00"/>
    <d v="1899-12-30T01:00:00"/>
    <d v="1899-12-30T07:00:00"/>
    <d v="1899-12-30T08:00:00"/>
    <d v="1899-12-30T01:00:00"/>
    <s v="DCO"/>
    <s v="N/A"/>
  </r>
  <r>
    <n v="16358"/>
    <x v="134"/>
    <x v="28"/>
    <s v="LIFT 24-44 ITA"/>
    <s v="AMI"/>
    <n v="73"/>
    <s v="IFTS"/>
    <n v="22"/>
    <s v="X"/>
    <m/>
    <x v="0"/>
    <s v="NET"/>
    <s v="BTAG"/>
    <m/>
    <n v="16359"/>
    <s v="SD AI01"/>
    <s v="07:00"/>
    <s v="08:00"/>
    <d v="1899-12-30T01:00:00"/>
    <d v="1899-12-30T07:00:00"/>
    <d v="1899-12-30T08:00:00"/>
    <d v="1899-12-30T01:00:00"/>
    <s v="DCO"/>
    <s v="N/A"/>
  </r>
  <r>
    <n v="16359"/>
    <x v="134"/>
    <x v="28"/>
    <s v="LIFT 24-44 ITA"/>
    <s v="AMI"/>
    <n v="71"/>
    <s v="IFTS"/>
    <n v="23"/>
    <s v="X"/>
    <m/>
    <x v="1"/>
    <s v="NET"/>
    <s v="BTAG"/>
    <m/>
    <n v="16358"/>
    <s v="SD AI01"/>
    <d v="1899-12-30T07:00:00"/>
    <d v="1899-12-30T08:00:00"/>
    <d v="1899-12-30T01:00:00"/>
    <d v="1899-12-30T07:00:00"/>
    <d v="1899-12-30T08:00:00"/>
    <d v="1899-12-30T01:00:00"/>
    <s v="SDC"/>
    <s v="N/A"/>
  </r>
  <r>
    <n v="16360"/>
    <x v="134"/>
    <x v="28"/>
    <s v="LIFT IFTS 24-05 AUT"/>
    <s v="IFTS"/>
    <n v="65"/>
    <s v="IFTS"/>
    <n v="9"/>
    <m/>
    <s v="X"/>
    <x v="5"/>
    <s v="NET"/>
    <s v="DCA"/>
    <m/>
    <n v="16361"/>
    <s v="NET DCA02"/>
    <s v="08:30"/>
    <s v="09:30"/>
    <d v="1899-12-30T01:00:00"/>
    <s v="08:30"/>
    <s v="09:30"/>
    <d v="1899-12-30T01:00:00"/>
    <s v="DCO"/>
    <s v="N/A"/>
  </r>
  <r>
    <n v="16361"/>
    <x v="134"/>
    <x v="28"/>
    <s v="LIFT IFTS 24-05 AUT"/>
    <s v="IFTS"/>
    <n v="64"/>
    <s v="ACS"/>
    <n v="13"/>
    <m/>
    <s v="X"/>
    <x v="4"/>
    <s v="NET"/>
    <s v="DCA"/>
    <m/>
    <n v="16360"/>
    <s v="NET DCA02"/>
    <d v="1899-12-30T08:30:00"/>
    <d v="1899-12-30T09:30:00"/>
    <d v="1899-12-30T01:00:00"/>
    <d v="1899-12-30T08:30:00"/>
    <d v="1899-12-30T09:30:00"/>
    <d v="1899-12-30T01:00:00"/>
    <s v="DCO"/>
    <s v="N/A"/>
  </r>
  <r>
    <n v="16362"/>
    <x v="134"/>
    <x v="28"/>
    <s v="LIFT IFTS 24-05 GER"/>
    <s v="IFTS"/>
    <n v="66"/>
    <s v="ACS"/>
    <n v="1"/>
    <m/>
    <s v="X"/>
    <x v="0"/>
    <s v="STDA"/>
    <s v="DECI_STD_NVG"/>
    <m/>
    <m/>
    <s v="FMS R2RNVG01"/>
    <s v="08:30"/>
    <s v="09:30"/>
    <d v="1899-12-30T01:00:00"/>
    <d v="1899-12-30T08:30:00"/>
    <d v="1899-12-30T09:30:00"/>
    <d v="1899-12-30T01:00:00"/>
    <s v="DCO"/>
    <s v="N/A"/>
  </r>
  <r>
    <n v="16363"/>
    <x v="134"/>
    <x v="28"/>
    <s v="LIFT IFTS QATAR 25-01"/>
    <s v="QATAR"/>
    <n v="65"/>
    <s v="ACS"/>
    <n v="14"/>
    <m/>
    <s v="X"/>
    <x v="5"/>
    <s v="STDA"/>
    <s v="DECI_STD"/>
    <m/>
    <m/>
    <s v="FMS EMR01"/>
    <s v="10:00"/>
    <s v="11:00"/>
    <d v="1899-12-30T01:00:00"/>
    <s v="10:00"/>
    <s v="11:00"/>
    <d v="1899-12-30T01:00:00"/>
    <s v="DCO"/>
    <s v="N/A"/>
  </r>
  <r>
    <n v="16364"/>
    <x v="134"/>
    <x v="28"/>
    <s v="LIFT IFTS 24-05 GER"/>
    <s v="IFTS"/>
    <n v="67"/>
    <s v="ACS"/>
    <n v="9"/>
    <m/>
    <s v="X"/>
    <x v="0"/>
    <s v="STDA"/>
    <s v="DECI_STD_NVG"/>
    <m/>
    <m/>
    <s v="FMS R2RNVG01"/>
    <s v="10:00"/>
    <s v="11:00"/>
    <d v="1899-12-30T01:00:00"/>
    <d v="1899-12-30T10:00:00"/>
    <d v="1899-12-30T11:00:00"/>
    <d v="1899-12-30T01:00:00"/>
    <s v="DCO"/>
    <s v="N/A"/>
  </r>
  <r>
    <n v="16365"/>
    <x v="134"/>
    <x v="28"/>
    <s v="LIFT IFTS QATAR 25-02"/>
    <s v="QATAR"/>
    <n v="71"/>
    <s v="IFTS"/>
    <n v="22"/>
    <m/>
    <s v="X"/>
    <x v="6"/>
    <s v="STDA"/>
    <s v="DECI_STD"/>
    <m/>
    <m/>
    <s v="PT EMR02"/>
    <s v="10:00"/>
    <s v="11:00"/>
    <d v="1899-12-30T01:00:00"/>
    <d v="1899-12-30T10:00:00"/>
    <d v="1899-12-30T11:15:00"/>
    <d v="1899-12-30T01:15:00"/>
    <s v="DCO"/>
    <s v="N/A"/>
  </r>
  <r>
    <n v="16366"/>
    <x v="134"/>
    <x v="28"/>
    <s v="LIFT IFTS QATAR 25-02"/>
    <s v="QATAR"/>
    <n v="72"/>
    <s v="IFTS"/>
    <n v="23"/>
    <m/>
    <s v="X"/>
    <x v="4"/>
    <s v="STDA"/>
    <s v="DECI_STD"/>
    <m/>
    <m/>
    <s v="PTEMR01-PAT01"/>
    <s v="10:00"/>
    <s v="11:00"/>
    <d v="1899-12-30T01:00:00"/>
    <s v="10:00"/>
    <s v="11:00"/>
    <d v="1899-12-30T01:00:00"/>
    <s v="DCO"/>
    <s v="N/A"/>
  </r>
  <r>
    <n v="16367"/>
    <x v="135"/>
    <x v="29"/>
    <s v="LIFT IFTS QATAR 25-02"/>
    <s v="QATAR"/>
    <n v="74"/>
    <s v="IFTS"/>
    <n v="9"/>
    <m/>
    <s v="X"/>
    <x v="5"/>
    <s v="STDA"/>
    <s v="DECI_STD"/>
    <m/>
    <m/>
    <s v="FMS CF01"/>
    <s v="05:30"/>
    <s v="06:30"/>
    <d v="1899-12-30T01:00:00"/>
    <d v="1899-12-30T05:30:00"/>
    <d v="1899-12-30T06:50:00"/>
    <d v="1899-12-30T01:20:00"/>
    <s v="DCO"/>
    <s v="N/A"/>
  </r>
  <r>
    <n v="16368"/>
    <x v="135"/>
    <x v="29"/>
    <s v="LIFT IFTS QATAR 25-02"/>
    <s v="QATAR"/>
    <n v="75"/>
    <s v="ACS"/>
    <n v="14"/>
    <m/>
    <s v="X"/>
    <x v="0"/>
    <s v="STDA"/>
    <s v="DECI_STD"/>
    <m/>
    <m/>
    <s v="FMS CF01"/>
    <s v="05:30"/>
    <s v="06:30"/>
    <d v="1899-12-30T01:00:00"/>
    <s v="05:30"/>
    <s v="06:30"/>
    <d v="1899-12-30T01:00:00"/>
    <s v="DCO"/>
    <s v="N/A"/>
  </r>
  <r>
    <n v="16369"/>
    <x v="135"/>
    <x v="29"/>
    <s v="LIFT IFTS QATAR 25-02"/>
    <s v="QATAR"/>
    <n v="73"/>
    <s v="ACS"/>
    <n v="13"/>
    <m/>
    <s v="X"/>
    <x v="1"/>
    <s v="STDA"/>
    <s v="DECI_STD"/>
    <m/>
    <m/>
    <s v="PT EMR03"/>
    <s v="05:30"/>
    <s v="06:30"/>
    <d v="1899-12-30T01:00:00"/>
    <d v="1899-12-30T05:40:00"/>
    <d v="1899-12-30T06:40:00"/>
    <d v="1899-12-30T01:00:00"/>
    <s v="DCO"/>
    <s v="N/A"/>
  </r>
  <r>
    <n v="16370"/>
    <x v="135"/>
    <x v="29"/>
    <s v="LIFT IFTS QATAR 25-02"/>
    <s v="QATAR"/>
    <n v="70"/>
    <s v="ACS"/>
    <n v="10"/>
    <m/>
    <s v="X"/>
    <x v="6"/>
    <s v="STDA"/>
    <s v="DECI_STD"/>
    <m/>
    <m/>
    <s v="PT EMR02"/>
    <s v="05:30"/>
    <s v="06:30"/>
    <d v="1899-12-30T01:00:00"/>
    <s v="05:30"/>
    <s v="06:30"/>
    <d v="1899-12-30T01:00:00"/>
    <s v="DCO"/>
    <s v="N/A"/>
  </r>
  <r>
    <n v="16371"/>
    <x v="135"/>
    <x v="29"/>
    <s v="LIFT IFTS QATAR 25-02"/>
    <s v="QATAR"/>
    <n v="71"/>
    <s v="ACS"/>
    <n v="5"/>
    <m/>
    <s v="X"/>
    <x v="4"/>
    <s v="STDA"/>
    <s v="DECI_STD"/>
    <m/>
    <m/>
    <s v="PT EMR02-PAT01"/>
    <s v="05:30"/>
    <s v="06:30"/>
    <d v="1899-12-30T01:00:00"/>
    <d v="1899-12-30T05:30:00"/>
    <d v="1899-12-30T06:30:00"/>
    <d v="1899-12-30T01:00:00"/>
    <s v="DCO"/>
    <s v="N/A"/>
  </r>
  <r>
    <n v="16372"/>
    <x v="135"/>
    <x v="29"/>
    <s v="LIFT IFTS 25-01 HUN"/>
    <s v="IFTS"/>
    <n v="70"/>
    <s v="ACS"/>
    <n v="1"/>
    <m/>
    <s v="X"/>
    <x v="5"/>
    <s v="NET"/>
    <s v="DECI_STD"/>
    <m/>
    <n v="16373"/>
    <s v="FMSC DACM02"/>
    <s v="07:00"/>
    <s v="08:00"/>
    <d v="1899-12-30T01:00:00"/>
    <d v="1899-12-30T07:00:00"/>
    <d v="1899-12-30T07:50:00"/>
    <d v="1899-12-30T00:50:00"/>
    <s v="DCO"/>
    <s v="N/A"/>
  </r>
  <r>
    <n v="16373"/>
    <x v="135"/>
    <x v="29"/>
    <s v="IP"/>
    <s v="Support IFTS"/>
    <m/>
    <s v="ACS"/>
    <n v="2"/>
    <m/>
    <s v="X"/>
    <x v="4"/>
    <s v="NET"/>
    <s v="DECI_STD"/>
    <m/>
    <n v="16372"/>
    <s v="SUPP"/>
    <d v="1899-12-30T07:00:00"/>
    <d v="1899-12-30T08:00:00"/>
    <d v="1899-12-30T01:00:00"/>
    <d v="1899-12-30T07:00:00"/>
    <d v="1899-12-30T07:50:00"/>
    <d v="1899-12-30T00:50:00"/>
    <s v="SDC"/>
    <s v="N/A"/>
  </r>
  <r>
    <n v="16374"/>
    <x v="135"/>
    <x v="29"/>
    <s v="LIFT 25-41"/>
    <s v="AMI"/>
    <n v="81"/>
    <s v="ACS"/>
    <n v="9"/>
    <s v="X"/>
    <m/>
    <x v="0"/>
    <s v="STDA"/>
    <s v="LOW LEVEL"/>
    <m/>
    <m/>
    <s v="SD SLL01"/>
    <s v="07:00"/>
    <s v="08:00"/>
    <d v="1899-12-30T01:00:00"/>
    <s v="07:00"/>
    <s v="08:00"/>
    <d v="1899-12-30T01:00:00"/>
    <s v="DCO"/>
    <s v="N/A"/>
  </r>
  <r>
    <n v="16375"/>
    <x v="135"/>
    <x v="29"/>
    <s v="LIP 25-01"/>
    <s v="AMI"/>
    <n v="83"/>
    <s v="ACS"/>
    <n v="17"/>
    <m/>
    <s v="X"/>
    <x v="1"/>
    <s v="STDA"/>
    <s v="DECI_STD"/>
    <m/>
    <m/>
    <s v="SD NAV01"/>
    <s v="07:00"/>
    <s v="08:00"/>
    <d v="1899-12-30T01:00:00"/>
    <s v="07:00"/>
    <s v="08:00"/>
    <d v="1899-12-30T01:00:00"/>
    <s v="DCO"/>
    <s v="N/A"/>
  </r>
  <r>
    <n v="16376"/>
    <x v="135"/>
    <x v="29"/>
    <s v="LIFT IFTS 25-02 UK"/>
    <s v="IFTS"/>
    <n v="81"/>
    <s v="ACS"/>
    <n v="32"/>
    <m/>
    <s v="X"/>
    <x v="6"/>
    <s v="STDA"/>
    <s v="DECI_STD"/>
    <m/>
    <m/>
    <s v="PT NAV01"/>
    <s v="07:00"/>
    <s v="08:00"/>
    <d v="1899-12-30T01:00:00"/>
    <s v="07:00"/>
    <d v="1899-12-30T08:15:00"/>
    <d v="1899-12-30T01:15:00"/>
    <s v="DCO"/>
    <s v="N/A"/>
  </r>
  <r>
    <n v="16377"/>
    <x v="135"/>
    <x v="29"/>
    <s v="LIFT IFTS 24-04 SPA"/>
    <s v="IFTS"/>
    <n v="59"/>
    <s v="IFTS"/>
    <n v="9"/>
    <m/>
    <s v="X"/>
    <x v="5"/>
    <s v="NET"/>
    <s v="OCA AA"/>
    <m/>
    <n v="16378"/>
    <s v="NET OCAAA01"/>
    <s v="08:30"/>
    <s v="09:30"/>
    <d v="1899-12-30T01:00:00"/>
    <s v="08:30"/>
    <s v="09:30"/>
    <d v="1899-12-30T01:00:00"/>
    <s v="DCO"/>
    <s v="N/A"/>
  </r>
  <r>
    <n v="16378"/>
    <x v="135"/>
    <x v="29"/>
    <s v="LIFT IFTS 24-04 SPA"/>
    <s v="IFTS"/>
    <n v="61"/>
    <s v="ACS"/>
    <n v="14"/>
    <m/>
    <s v="X"/>
    <x v="4"/>
    <s v="NET"/>
    <s v="OCA AA"/>
    <m/>
    <n v="16377"/>
    <s v="NET OCAAA01"/>
    <d v="1899-12-30T08:30:00"/>
    <d v="1899-12-30T09:30:00"/>
    <d v="1899-12-30T01:00:00"/>
    <s v="08:30"/>
    <s v="09:30"/>
    <d v="1899-12-30T01:00:00"/>
    <s v="DCO"/>
    <s v="N/A"/>
  </r>
  <r>
    <n v="16379"/>
    <x v="135"/>
    <x v="29"/>
    <s v="LIFT IFTS 25-02 SGP"/>
    <s v="IFTS"/>
    <n v="83"/>
    <s v="ACS"/>
    <n v="13"/>
    <m/>
    <s v="X"/>
    <x v="0"/>
    <s v="STDA"/>
    <s v="DECI_STD"/>
    <m/>
    <m/>
    <s v="FMS EMR01"/>
    <s v="08:30"/>
    <s v="09:30"/>
    <d v="1899-12-30T01:00:00"/>
    <s v="08:30"/>
    <s v="09:30"/>
    <d v="1899-12-30T01:00:00"/>
    <s v="DCO"/>
    <s v="N/A"/>
  </r>
  <r>
    <n v="16380"/>
    <x v="135"/>
    <x v="29"/>
    <s v="LIP 24-03 SGP"/>
    <s v="IFTS"/>
    <n v="41"/>
    <s v="ACS"/>
    <n v="10"/>
    <m/>
    <s v="X"/>
    <x v="1"/>
    <s v="STDA"/>
    <s v="DCA"/>
    <m/>
    <m/>
    <s v="SD BVR01"/>
    <s v="08:30"/>
    <s v="09:30"/>
    <d v="1899-12-30T01:00:00"/>
    <s v="08:30"/>
    <s v="09:30"/>
    <d v="1899-12-30T01:00:00"/>
    <s v="DCO"/>
    <s v="N/A"/>
  </r>
  <r>
    <n v="16381"/>
    <x v="135"/>
    <x v="29"/>
    <s v="LIP 24-03 AUT"/>
    <s v="IFTS"/>
    <n v="42"/>
    <s v="ACS"/>
    <n v="5"/>
    <m/>
    <s v="X"/>
    <x v="6"/>
    <s v="STDA"/>
    <s v="DCA"/>
    <m/>
    <m/>
    <s v="SD BVR01"/>
    <s v="08:30"/>
    <s v="09:30"/>
    <d v="1899-12-30T01:00:00"/>
    <s v="08:30"/>
    <s v="09:30"/>
    <d v="1899-12-30T01:00:00"/>
    <s v="DCO"/>
    <s v="N/A"/>
  </r>
  <r>
    <n v="16382"/>
    <x v="135"/>
    <x v="29"/>
    <s v="LIFT 24-44 ITA"/>
    <s v="AMI"/>
    <n v="71"/>
    <s v="ACS"/>
    <n v="17"/>
    <s v="X"/>
    <m/>
    <x v="5"/>
    <s v="NET"/>
    <s v="BTAG"/>
    <m/>
    <n v="16383"/>
    <s v="SD AI02"/>
    <s v="10:00"/>
    <s v="11:00"/>
    <d v="1899-12-30T01:00:00"/>
    <s v="10:00"/>
    <s v="11:00"/>
    <d v="1899-12-30T01:00:00"/>
    <s v="DCO"/>
    <s v="N/A"/>
  </r>
  <r>
    <n v="16383"/>
    <x v="135"/>
    <x v="29"/>
    <s v="LIFT 24-44 ITA"/>
    <s v="AMI"/>
    <n v="73"/>
    <s v="ACS"/>
    <n v="1"/>
    <s v="X"/>
    <m/>
    <x v="4"/>
    <s v="NET"/>
    <s v="BTAG"/>
    <m/>
    <n v="16382"/>
    <s v="SD AI02"/>
    <d v="1899-12-30T10:00:00"/>
    <d v="1899-12-30T11:00:00"/>
    <d v="1899-12-30T01:00:00"/>
    <d v="1899-12-30T10:00:00"/>
    <d v="1899-12-30T11:00:00"/>
    <d v="1899-12-30T01:00:00"/>
    <s v="DCO"/>
    <s v="N/A"/>
  </r>
  <r>
    <n v="16384"/>
    <x v="135"/>
    <x v="29"/>
    <s v="LIFT IFTS 25-01 HUN"/>
    <s v="IFTS"/>
    <n v="71"/>
    <s v="ACS"/>
    <n v="9"/>
    <m/>
    <s v="X"/>
    <x v="0"/>
    <s v="NET"/>
    <s v="DECI_STD"/>
    <m/>
    <n v="16385"/>
    <s v="FMSC DACM01"/>
    <s v="10:00"/>
    <s v="11:00"/>
    <d v="1899-12-30T01:00:00"/>
    <s v="10:00"/>
    <s v="11:00"/>
    <d v="1899-12-30T01:00:00"/>
    <s v="DCO"/>
    <s v="N/A"/>
  </r>
  <r>
    <n v="16385"/>
    <x v="135"/>
    <x v="29"/>
    <s v="IP"/>
    <s v="Support IFTS"/>
    <m/>
    <s v="ACS"/>
    <n v="32"/>
    <m/>
    <s v="X"/>
    <x v="1"/>
    <s v="NET"/>
    <s v="DECI_STD"/>
    <m/>
    <n v="16384"/>
    <s v="SUPP"/>
    <d v="1899-12-30T10:00:00"/>
    <d v="1899-12-30T11:00:00"/>
    <d v="1899-12-30T01:00:00"/>
    <d v="1899-12-30T10:00:00"/>
    <d v="1899-12-30T11:00:00"/>
    <d v="1899-12-30T01:00:00"/>
    <s v="SDC"/>
    <s v="N/A"/>
  </r>
  <r>
    <n v="16386"/>
    <x v="135"/>
    <x v="29"/>
    <s v="LIFT IFTS QATAR 25-01"/>
    <s v="QATAR"/>
    <n v="66"/>
    <s v="IFTS"/>
    <n v="23"/>
    <m/>
    <s v="X"/>
    <x v="3"/>
    <s v="STDA"/>
    <s v="DECI_STD"/>
    <m/>
    <m/>
    <s v="PT NAVB01"/>
    <s v="10:35"/>
    <s v="11:35"/>
    <d v="1899-12-30T01:00:00"/>
    <s v="10:35"/>
    <s v="11:35"/>
    <d v="1899-12-30T01:00:00"/>
    <s v="DCO"/>
    <s v="N/A"/>
  </r>
  <r>
    <n v="16387"/>
    <x v="135"/>
    <x v="29"/>
    <s v="LIFT IFTS 24-04 SPA"/>
    <s v="IFTS"/>
    <n v="58"/>
    <s v="ACS"/>
    <n v="14"/>
    <m/>
    <s v="X"/>
    <x v="5"/>
    <s v="NET"/>
    <s v="OCA AG"/>
    <m/>
    <n v="16388"/>
    <s v="NET OCAAG01"/>
    <s v="11:30"/>
    <s v="12:30"/>
    <d v="1899-12-30T01:00:00"/>
    <s v="11:30"/>
    <s v="12:30"/>
    <d v="1899-12-30T01:00:00"/>
    <s v="DCO"/>
    <s v="N/A"/>
  </r>
  <r>
    <n v="16388"/>
    <x v="135"/>
    <x v="29"/>
    <s v="LIFT IFTS 24-04 SPA"/>
    <s v="IFTS"/>
    <n v="60"/>
    <s v="IFTS"/>
    <n v="9"/>
    <m/>
    <s v="X"/>
    <x v="4"/>
    <s v="NET"/>
    <s v="OCA AG"/>
    <m/>
    <n v="16387"/>
    <s v="NET OCAAG01"/>
    <d v="1899-12-30T11:30:00"/>
    <d v="1899-12-30T12:30:00"/>
    <d v="1899-12-30T01:00:00"/>
    <d v="1899-12-30T11:30:00"/>
    <d v="1899-12-30T12:30:00"/>
    <d v="1899-12-30T01:00:00"/>
    <s v="DCO"/>
    <s v="N/A"/>
  </r>
  <r>
    <n v="16389"/>
    <x v="135"/>
    <x v="29"/>
    <s v="LIFT IFTS 24-04 CAN"/>
    <s v="IFTS"/>
    <n v="52"/>
    <s v="ACS"/>
    <n v="13"/>
    <m/>
    <s v="X"/>
    <x v="0"/>
    <s v="NET"/>
    <s v="BTAG_DECI"/>
    <m/>
    <n v="16390"/>
    <s v="NET BTAG02"/>
    <s v="11:30"/>
    <s v="12:30"/>
    <d v="1899-12-30T01:00:00"/>
    <d v="1899-12-30T11:30:00"/>
    <d v="1899-12-30T12:30:00"/>
    <d v="1899-12-30T01:00:00"/>
    <s v="DCO"/>
    <s v="N/A"/>
  </r>
  <r>
    <n v="16390"/>
    <x v="135"/>
    <x v="29"/>
    <s v="LIFT IFTS 24-04 CAN"/>
    <s v="IFTS"/>
    <n v="54"/>
    <s v="ACS"/>
    <n v="10"/>
    <m/>
    <s v="X"/>
    <x v="1"/>
    <s v="NET"/>
    <s v="BTAG_DECI"/>
    <m/>
    <n v="16389"/>
    <s v="NET BTAG02"/>
    <d v="1899-12-30T11:30:00"/>
    <d v="1899-12-30T12:30:00"/>
    <d v="1899-12-30T01:00:00"/>
    <d v="1899-12-30T11:30:00"/>
    <d v="1899-12-30T12:30:00"/>
    <d v="1899-12-30T01:00:00"/>
    <s v="DCO"/>
    <s v="N/A"/>
  </r>
  <r>
    <n v="16391"/>
    <x v="135"/>
    <x v="29"/>
    <s v="IFTS LIFT 24-01 QATAR"/>
    <s v="QATAR"/>
    <n v="40"/>
    <s v="ACS"/>
    <n v="2"/>
    <s v="X"/>
    <m/>
    <x v="2"/>
    <s v="STDA"/>
    <s v="DECI_STD"/>
    <m/>
    <m/>
    <s v="PT NAVB01"/>
    <s v="11:45"/>
    <s v="12:45"/>
    <d v="1899-12-30T01:00:00"/>
    <s v="11:45"/>
    <s v="12:45"/>
    <d v="1899-12-30T01:00:00"/>
    <s v="DCO"/>
    <s v="N/A"/>
  </r>
  <r>
    <n v="16392"/>
    <x v="135"/>
    <x v="29"/>
    <s v="LIP 24-03 AUT"/>
    <s v="IFTS"/>
    <n v="42"/>
    <s v="ACS"/>
    <n v="6"/>
    <m/>
    <s v="X"/>
    <x v="5"/>
    <s v="NET"/>
    <s v="DCA"/>
    <m/>
    <n v="16393"/>
    <s v="SD BVR02"/>
    <s v="13:00"/>
    <s v="14:00"/>
    <d v="1899-12-30T01:00:00"/>
    <s v="13:00"/>
    <s v="14:00"/>
    <d v="1899-12-30T01:00:00"/>
    <s v="DCO"/>
    <s v="N/A"/>
  </r>
  <r>
    <n v="16393"/>
    <x v="135"/>
    <x v="29"/>
    <s v="LIP 24-03 SGP"/>
    <s v="IFTS"/>
    <n v="41"/>
    <s v="ACS"/>
    <n v="33"/>
    <m/>
    <s v="X"/>
    <x v="4"/>
    <s v="NET"/>
    <s v="DCA"/>
    <m/>
    <n v="16392"/>
    <s v="SD BVR02"/>
    <s v="13:00"/>
    <s v="14:00"/>
    <d v="1899-12-30T01:00:00"/>
    <s v="13:00"/>
    <s v="14:00"/>
    <d v="1899-12-30T01:00:00"/>
    <s v="DCO"/>
    <s v="N/A"/>
  </r>
  <r>
    <n v="16394"/>
    <x v="135"/>
    <x v="29"/>
    <s v="LIFT 25-41"/>
    <s v="AMI"/>
    <n v="82"/>
    <s v="ACS"/>
    <n v="1"/>
    <s v="X"/>
    <m/>
    <x v="0"/>
    <s v="STDA"/>
    <s v="LOW LEVEL"/>
    <m/>
    <m/>
    <s v="SD SLL01"/>
    <s v="13:00"/>
    <s v="14:00"/>
    <d v="1899-12-30T01:00:00"/>
    <s v="13:00"/>
    <s v="14:00"/>
    <d v="1899-12-30T01:00:00"/>
    <s v="DCO"/>
    <s v="N/A"/>
  </r>
  <r>
    <n v="16395"/>
    <x v="135"/>
    <x v="29"/>
    <s v="LIFT 25-41"/>
    <s v="AMI"/>
    <n v="77"/>
    <s v="ACS"/>
    <n v="9"/>
    <s v="X"/>
    <m/>
    <x v="6"/>
    <s v="STDA"/>
    <s v="LOW LEVEL"/>
    <m/>
    <m/>
    <s v="SD SLL01"/>
    <s v="13:00"/>
    <s v="14:00"/>
    <d v="1899-12-30T01:00:00"/>
    <d v="1899-12-30T13:00:00"/>
    <d v="1899-12-30T14:00:00"/>
    <d v="1899-12-30T01:00:00"/>
    <s v="DCO"/>
    <s v="N/A"/>
  </r>
  <r>
    <n v="16396"/>
    <x v="135"/>
    <x v="29"/>
    <s v="LIFT 25-41"/>
    <s v="AMI"/>
    <n v="80"/>
    <s v="ACS"/>
    <n v="33"/>
    <m/>
    <s v="X"/>
    <x v="1"/>
    <s v="STDA"/>
    <s v="LOW LEVEL"/>
    <m/>
    <m/>
    <s v="SD SLL01"/>
    <s v="13:00"/>
    <s v="14:00"/>
    <d v="1899-12-30T01:00:00"/>
    <d v="1899-12-30T13:00:00"/>
    <d v="1899-12-30T14:00:00"/>
    <d v="1899-12-30T01:00:00"/>
    <s v="DCO"/>
    <s v="N/A"/>
  </r>
  <r>
    <n v="16397"/>
    <x v="135"/>
    <x v="29"/>
    <s v="LIFT 25-41"/>
    <s v="AMI"/>
    <n v="79"/>
    <s v="ACS"/>
    <n v="32"/>
    <s v="X"/>
    <m/>
    <x v="3"/>
    <s v="STDA"/>
    <s v="NAV"/>
    <m/>
    <m/>
    <s v="SD NAV01"/>
    <s v="13:15"/>
    <s v="14:15"/>
    <d v="1899-12-30T01:00:00"/>
    <d v="1899-12-30T13:15:00"/>
    <d v="1899-12-30T14:15:00"/>
    <d v="1899-12-30T01:00:00"/>
    <s v="RSLD"/>
    <s v="CD3"/>
  </r>
  <r>
    <n v="16398"/>
    <x v="136"/>
    <x v="29"/>
    <s v="LIFT IFTS 25-01 HUN"/>
    <s v="IFTS"/>
    <n v="71"/>
    <s v="IFTS"/>
    <n v="9"/>
    <m/>
    <s v="X"/>
    <x v="5"/>
    <s v="NET"/>
    <s v="DECI_STD"/>
    <m/>
    <n v="16399"/>
    <s v="FMSC DACM02"/>
    <s v="05:30"/>
    <s v="06:30"/>
    <d v="1899-12-30T01:00:00"/>
    <d v="1899-12-30T05:30:00"/>
    <d v="1899-12-30T06:30:00"/>
    <d v="1899-12-30T01:00:00"/>
    <s v="DCO"/>
    <s v="N/A"/>
  </r>
  <r>
    <n v="16399"/>
    <x v="136"/>
    <x v="29"/>
    <s v="IP"/>
    <s v="Support IFTS"/>
    <m/>
    <s v="ACS"/>
    <n v="14"/>
    <m/>
    <s v="X"/>
    <x v="4"/>
    <s v="NET"/>
    <s v="DECI_STD"/>
    <m/>
    <n v="16398"/>
    <s v="SUPP"/>
    <d v="1899-12-30T05:30:00"/>
    <d v="1899-12-30T06:30:00"/>
    <d v="1899-12-30T01:00:00"/>
    <d v="1899-12-30T05:30:00"/>
    <d v="1899-12-30T06:30:00"/>
    <d v="1899-12-30T01:00:00"/>
    <s v="SDC"/>
    <s v="N/A"/>
  </r>
  <r>
    <n v="16400"/>
    <x v="136"/>
    <x v="29"/>
    <s v="LIFT IFTS 25-02 JPN"/>
    <s v="IFTS"/>
    <n v="77"/>
    <s v="ACS"/>
    <n v="13"/>
    <m/>
    <s v="X"/>
    <x v="0"/>
    <s v="STDA"/>
    <s v="DECI_STD"/>
    <m/>
    <m/>
    <s v="FMS EMR01"/>
    <s v="05:30"/>
    <s v="06:30"/>
    <d v="1899-12-30T01:00:00"/>
    <s v="05:30"/>
    <s v="06:30"/>
    <d v="1899-12-30T01:00:00"/>
    <s v="DCO"/>
    <s v="N/A"/>
  </r>
  <r>
    <n v="16401"/>
    <x v="136"/>
    <x v="29"/>
    <s v="LIFT IFTS 25-02 JPN"/>
    <s v="IFTS"/>
    <n v="79"/>
    <s v="ACS"/>
    <n v="10"/>
    <m/>
    <s v="X"/>
    <x v="1"/>
    <s v="STDA"/>
    <s v="DECI_STD"/>
    <m/>
    <m/>
    <s v="FMS EMR01"/>
    <s v="05:30"/>
    <s v="06:30"/>
    <d v="1899-12-30T01:00:00"/>
    <s v="05:30"/>
    <s v="06:30"/>
    <d v="1899-12-30T01:00:00"/>
    <s v="DCO"/>
    <s v="N/A"/>
  </r>
  <r>
    <n v="16402"/>
    <x v="136"/>
    <x v="29"/>
    <s v="IFTS 25-01 QAT"/>
    <s v="QATAR"/>
    <n v="76"/>
    <s v="ACS"/>
    <n v="5"/>
    <s v="X"/>
    <m/>
    <x v="6"/>
    <s v="STDA"/>
    <s v="DECI_STD"/>
    <m/>
    <m/>
    <s v="PT NAVB01"/>
    <s v="05:30"/>
    <s v="06:30"/>
    <d v="1899-12-30T01:00:00"/>
    <s v="05:30"/>
    <s v="06:30"/>
    <d v="1899-12-30T01:00:00"/>
    <s v="DCO"/>
    <s v="N/A"/>
  </r>
  <r>
    <n v="16403"/>
    <x v="136"/>
    <x v="29"/>
    <s v="LIFT IFTS 25-01 HUN"/>
    <s v="IFTS"/>
    <n v="70"/>
    <s v="ACS"/>
    <n v="9"/>
    <m/>
    <s v="X"/>
    <x v="5"/>
    <s v="NET"/>
    <s v="DECI_STD"/>
    <m/>
    <n v="16404"/>
    <s v="FMSC OACM01"/>
    <s v="07:00"/>
    <s v="08:00"/>
    <d v="1899-12-30T01:00:00"/>
    <d v="1899-12-30T07:00:00"/>
    <d v="1899-12-30T08:00:00"/>
    <d v="1899-12-30T01:00:00"/>
    <s v="DCO"/>
    <s v="N/A"/>
  </r>
  <r>
    <n v="16404"/>
    <x v="136"/>
    <x v="29"/>
    <s v="IP"/>
    <s v="Support IFTS"/>
    <m/>
    <s v="ACS"/>
    <n v="17"/>
    <m/>
    <s v="X"/>
    <x v="4"/>
    <s v="NET"/>
    <s v="DECI_STD"/>
    <m/>
    <n v="16403"/>
    <s v="SUPP"/>
    <d v="1899-12-30T07:00:00"/>
    <d v="1899-12-30T08:00:00"/>
    <d v="1899-12-30T01:00:00"/>
    <d v="1899-12-30T07:00:00"/>
    <d v="1899-12-30T08:00:00"/>
    <d v="1899-12-30T01:00:00"/>
    <s v="SDC"/>
    <s v="N/A"/>
  </r>
  <r>
    <n v="16405"/>
    <x v="136"/>
    <x v="29"/>
    <s v="LIFT IFTS 24-04 JPN"/>
    <s v="IFTS"/>
    <n v="57"/>
    <s v="ACS"/>
    <n v="32"/>
    <m/>
    <s v="X"/>
    <x v="0"/>
    <s v="NET"/>
    <s v="DCA"/>
    <m/>
    <n v="16406"/>
    <s v="NET ADCA01"/>
    <s v="07:00"/>
    <s v="08:00"/>
    <d v="1899-12-30T01:00:00"/>
    <d v="1899-12-30T07:15:00"/>
    <d v="1899-12-30T08:15:00"/>
    <d v="1899-12-30T01:00:00"/>
    <s v="DCO"/>
    <s v="N/A"/>
  </r>
  <r>
    <n v="16406"/>
    <x v="136"/>
    <x v="29"/>
    <s v="LIFT IFTS 24-04 JPN"/>
    <s v="IFTS"/>
    <n v="55"/>
    <s v="ACS"/>
    <n v="2"/>
    <m/>
    <s v="X"/>
    <x v="1"/>
    <s v="NET"/>
    <s v="DCA"/>
    <m/>
    <n v="16405"/>
    <s v="NET ADCA01"/>
    <d v="1899-12-30T07:00:00"/>
    <d v="1899-12-30T08:00:00"/>
    <d v="1899-12-30T01:00:00"/>
    <d v="1899-12-30T07:15:00"/>
    <d v="1899-12-30T08:15:00"/>
    <d v="1899-12-30T01:00:00"/>
    <s v="DCO"/>
    <s v="N/A"/>
  </r>
  <r>
    <n v="16407"/>
    <x v="136"/>
    <x v="29"/>
    <s v="LIFT IFTS QATAR 25-02"/>
    <s v="QATAR"/>
    <n v="75"/>
    <s v="IFTS"/>
    <n v="23"/>
    <m/>
    <s v="X"/>
    <x v="6"/>
    <s v="STDA"/>
    <s v="DECI_STD"/>
    <m/>
    <m/>
    <s v="PT EMR03"/>
    <s v="07:00"/>
    <s v="08:00"/>
    <d v="1899-12-30T01:00:00"/>
    <d v="1899-12-30T07:00:00"/>
    <d v="1899-12-30T08:00:00"/>
    <d v="1899-12-30T01:00:00"/>
    <s v="DCO"/>
    <s v="N/A"/>
  </r>
  <r>
    <n v="16408"/>
    <x v="136"/>
    <x v="29"/>
    <s v="LIFT IFTS 24-04 SPA"/>
    <s v="IFTS"/>
    <n v="58"/>
    <s v="ACS"/>
    <n v="5"/>
    <m/>
    <s v="X"/>
    <x v="5"/>
    <s v="NET"/>
    <s v="OCA AA"/>
    <m/>
    <n v="16409"/>
    <s v="NET OCAAA01"/>
    <s v="08:30"/>
    <s v="09:30"/>
    <d v="1899-12-30T01:00:00"/>
    <s v="08:30"/>
    <s v="09:30"/>
    <d v="1899-12-30T01:00:00"/>
    <s v="DCO"/>
    <s v="N/A"/>
  </r>
  <r>
    <n v="16409"/>
    <x v="136"/>
    <x v="29"/>
    <s v="LIFT IFTS 24-04 SPA"/>
    <s v="IFTS"/>
    <n v="60"/>
    <s v="ACS"/>
    <n v="13"/>
    <m/>
    <s v="X"/>
    <x v="4"/>
    <s v="NET"/>
    <s v="OCA AA"/>
    <m/>
    <n v="16408"/>
    <s v="NET OCAAA01"/>
    <d v="1899-12-30T08:30:00"/>
    <d v="1899-12-30T09:30:00"/>
    <d v="1899-12-30T01:00:00"/>
    <s v="08:30"/>
    <s v="09:30"/>
    <d v="1899-12-30T01:00:00"/>
    <s v="DCO"/>
    <s v="N/A"/>
  </r>
  <r>
    <n v="16410"/>
    <x v="136"/>
    <x v="29"/>
    <s v="LIFT IFTS QATAR 25-01"/>
    <s v="QATAR"/>
    <n v="68"/>
    <s v="IFTS"/>
    <n v="9"/>
    <m/>
    <s v="X"/>
    <x v="0"/>
    <s v="NET"/>
    <s v="DECI_STD"/>
    <m/>
    <n v="16411"/>
    <s v="NET BTFFB01"/>
    <s v="08:30"/>
    <s v="09:30"/>
    <d v="1899-12-30T01:00:00"/>
    <d v="1899-12-30T08:30:00"/>
    <d v="1899-12-30T09:30:00"/>
    <d v="1899-12-30T01:00:00"/>
    <s v="DCO"/>
    <s v="N/A"/>
  </r>
  <r>
    <n v="16411"/>
    <x v="136"/>
    <x v="29"/>
    <s v="LIFT IFTS QATAR 25-01"/>
    <s v="QATAR"/>
    <n v="63"/>
    <s v="ACS"/>
    <n v="10"/>
    <m/>
    <s v="X"/>
    <x v="1"/>
    <s v="NET"/>
    <s v="DECI_STD"/>
    <m/>
    <n v="16410"/>
    <s v="NET BTFFB01"/>
    <d v="1899-12-30T08:30:00"/>
    <d v="1899-12-30T09:30:00"/>
    <d v="1899-12-30T01:00:00"/>
    <d v="1899-12-30T08:30:00"/>
    <d v="1899-12-30T09:30:00"/>
    <d v="1899-12-30T01:00:00"/>
    <s v="DCO"/>
    <s v="N/A"/>
  </r>
  <r>
    <n v="16412"/>
    <x v="136"/>
    <x v="29"/>
    <s v="LIFT 25-41"/>
    <s v="AMI"/>
    <n v="79"/>
    <s v="ACS"/>
    <n v="15"/>
    <s v="X"/>
    <m/>
    <x v="6"/>
    <s v="STDA"/>
    <s v="LOW LEVEL"/>
    <m/>
    <m/>
    <s v="SDNAV01-CPL01 "/>
    <d v="1899-12-30T10:00:00"/>
    <d v="1899-12-30T11:00:00"/>
    <d v="1899-12-30T01:00:00"/>
    <d v="1899-12-30T09:50:00"/>
    <d v="1899-12-30T10:50:00"/>
    <d v="1899-12-30T01:00:00"/>
    <s v="DCO"/>
    <s v="N/A"/>
  </r>
  <r>
    <n v="16413"/>
    <x v="136"/>
    <x v="29"/>
    <s v="LIFT IFTS 25-01 SGP"/>
    <s v="IFTS"/>
    <n v="68"/>
    <s v="ACS"/>
    <n v="32"/>
    <m/>
    <s v="X"/>
    <x v="5"/>
    <s v="NET"/>
    <s v="DECI_STD"/>
    <m/>
    <n v="16414"/>
    <s v="FMSC DACM01"/>
    <s v="10:00"/>
    <s v="11:00"/>
    <d v="1899-12-30T01:00:00"/>
    <s v="10:00"/>
    <s v="11:00"/>
    <d v="1899-12-30T01:00:00"/>
    <s v="DCO"/>
    <s v="N/A"/>
  </r>
  <r>
    <n v="16414"/>
    <x v="136"/>
    <x v="29"/>
    <s v="IP"/>
    <s v="Support IFTS"/>
    <m/>
    <s v="ACS"/>
    <n v="9"/>
    <m/>
    <s v="X"/>
    <x v="4"/>
    <s v="NET"/>
    <s v="DECI_STD"/>
    <m/>
    <n v="16413"/>
    <s v="SUPP"/>
    <d v="1899-12-30T10:00:00"/>
    <d v="1899-12-30T11:00:00"/>
    <d v="1899-12-30T01:00:00"/>
    <s v="10:00"/>
    <s v="11:00"/>
    <d v="1899-12-30T01:00:00"/>
    <s v="SDC"/>
    <s v="N/A"/>
  </r>
  <r>
    <n v="16415"/>
    <x v="136"/>
    <x v="29"/>
    <s v="LIFT 25-41"/>
    <s v="AMI"/>
    <n v="76"/>
    <s v="ACS"/>
    <n v="17"/>
    <s v="X"/>
    <m/>
    <x v="0"/>
    <s v="STDA"/>
    <s v="LOW LEVEL"/>
    <m/>
    <m/>
    <s v="SD SLL01"/>
    <s v="10:00"/>
    <s v="11:00"/>
    <d v="1899-12-30T01:00:00"/>
    <d v="1899-12-30T10:00:00"/>
    <d v="1899-12-30T11:00:00"/>
    <d v="1899-12-30T01:00:00"/>
    <s v="DCO"/>
    <s v="N/A"/>
  </r>
  <r>
    <n v="16416"/>
    <x v="136"/>
    <x v="29"/>
    <s v="LIFT IFTS QATAR 25-02"/>
    <s v="QATAR"/>
    <n v="71"/>
    <s v="ACS"/>
    <n v="2"/>
    <m/>
    <s v="X"/>
    <x v="1"/>
    <s v="STDA"/>
    <s v="DECI_STD"/>
    <m/>
    <m/>
    <s v="PT EMR03"/>
    <s v="10:00"/>
    <s v="11:00"/>
    <d v="1899-12-30T01:00:00"/>
    <d v="1899-12-30T10:00:00"/>
    <d v="1899-12-30T11:00:00"/>
    <d v="1899-12-30T01:00:00"/>
    <s v="DCO"/>
    <s v="N/A"/>
  </r>
  <r>
    <n v="16417"/>
    <x v="136"/>
    <x v="29"/>
    <s v="LIFT IFTS QATAR 25-02"/>
    <s v="QATAR"/>
    <n v="70"/>
    <s v="ACS"/>
    <n v="3"/>
    <m/>
    <s v="X"/>
    <x v="2"/>
    <s v="STDA"/>
    <s v="DECI_STD"/>
    <m/>
    <m/>
    <s v="PT EMR03"/>
    <s v="10:00"/>
    <s v="11:00"/>
    <d v="1899-12-30T01:00:00"/>
    <s v="10:00"/>
    <s v="11:00"/>
    <d v="1899-12-30T01:00:00"/>
    <s v="DCO"/>
    <s v="N/A"/>
  </r>
  <r>
    <n v="16418"/>
    <x v="136"/>
    <x v="29"/>
    <s v="LIFT IFTS 25-01 SGP"/>
    <s v="IFTS"/>
    <n v="69"/>
    <s v="ACS"/>
    <n v="14"/>
    <m/>
    <s v="X"/>
    <x v="5"/>
    <s v="NET"/>
    <s v="DECI_STD"/>
    <m/>
    <n v="16419"/>
    <s v="FMSC DACM01"/>
    <s v="11:30"/>
    <s v="12:30"/>
    <d v="1899-12-30T01:00:00"/>
    <d v="1899-12-30T11:30:00"/>
    <d v="1899-12-30T12:30:00"/>
    <d v="1899-12-30T01:00:00"/>
    <s v="DCO"/>
    <s v="N/A"/>
  </r>
  <r>
    <n v="16419"/>
    <x v="136"/>
    <x v="29"/>
    <s v="IP"/>
    <s v="Support IFTS"/>
    <m/>
    <s v="ACS"/>
    <n v="13"/>
    <m/>
    <s v="X"/>
    <x v="4"/>
    <s v="NET"/>
    <s v="DECI_STD"/>
    <m/>
    <n v="16418"/>
    <s v="SUPP"/>
    <d v="1899-12-30T11:30:00"/>
    <d v="1899-12-30T12:30:00"/>
    <d v="1899-12-30T01:00:00"/>
    <d v="1899-12-30T11:30:00"/>
    <d v="1899-12-30T12:30:00"/>
    <d v="1899-12-30T01:00:00"/>
    <s v="SDC"/>
    <s v="N/A"/>
  </r>
  <r>
    <n v="16420"/>
    <x v="136"/>
    <x v="29"/>
    <s v="LIFT IFTS 24-05 GER"/>
    <s v="IFTS"/>
    <n v="67"/>
    <s v="ACS"/>
    <n v="5"/>
    <m/>
    <s v="X"/>
    <x v="0"/>
    <s v="NET"/>
    <s v="DCA"/>
    <m/>
    <n v="16421"/>
    <s v="NET SMI01"/>
    <s v="11:30"/>
    <s v="12:30"/>
    <d v="1899-12-30T01:00:00"/>
    <s v="11:30"/>
    <s v="12:30"/>
    <d v="1899-12-30T01:00:00"/>
    <s v="DCO"/>
    <s v="N/A"/>
  </r>
  <r>
    <n v="16421"/>
    <x v="136"/>
    <x v="29"/>
    <s v="LIFT IFTS 24-05 GER"/>
    <s v="IFTS"/>
    <n v="66"/>
    <s v="IFTS"/>
    <n v="9"/>
    <m/>
    <s v="X"/>
    <x v="1"/>
    <s v="NET"/>
    <s v="DCA"/>
    <m/>
    <n v="16420"/>
    <s v="NET SMI01"/>
    <d v="1899-12-30T11:30:00"/>
    <d v="1899-12-30T12:30:00"/>
    <d v="1899-12-30T01:00:00"/>
    <s v="11:30"/>
    <s v="12:30"/>
    <d v="1899-12-30T01:00:00"/>
    <s v="DCO"/>
    <s v="N/A"/>
  </r>
  <r>
    <n v="16422"/>
    <x v="136"/>
    <x v="29"/>
    <s v="LIFT IFTS QATAR 25-02"/>
    <s v="QATAR"/>
    <n v="73"/>
    <s v="ACS"/>
    <n v="1"/>
    <m/>
    <s v="X"/>
    <x v="6"/>
    <s v="STDA"/>
    <s v="DECI_STD"/>
    <m/>
    <m/>
    <s v="PTEMR03-PAT01"/>
    <s v="11:30"/>
    <s v="12:30"/>
    <d v="1899-12-30T01:00:00"/>
    <s v="11:30"/>
    <s v="12:30"/>
    <d v="1899-12-30T01:00:00"/>
    <s v="DCO"/>
    <s v="N/A"/>
  </r>
  <r>
    <n v="16423"/>
    <x v="136"/>
    <x v="29"/>
    <s v="LIP 24-03 AUT"/>
    <s v="IFTS"/>
    <n v="42"/>
    <s v="ACS"/>
    <n v="32"/>
    <m/>
    <s v="X"/>
    <x v="5"/>
    <s v="NET"/>
    <s v="DCA"/>
    <m/>
    <n v="16424"/>
    <s v="SD DCA02"/>
    <s v="13:00"/>
    <s v="14:00"/>
    <d v="1899-12-30T01:00:00"/>
    <s v="13:00"/>
    <d v="1899-12-30T13:50:00"/>
    <d v="1899-12-30T00:50:00"/>
    <s v="DCO"/>
    <s v="N/A"/>
  </r>
  <r>
    <n v="16424"/>
    <x v="136"/>
    <x v="29"/>
    <s v="LIP 24-03 SGP"/>
    <s v="IFTS"/>
    <n v="41"/>
    <s v="IFTS"/>
    <n v="23"/>
    <m/>
    <s v="X"/>
    <x v="4"/>
    <s v="NET"/>
    <s v="DCA"/>
    <m/>
    <n v="16423"/>
    <s v="SD DCA02"/>
    <d v="1899-12-30T13:00:00"/>
    <d v="1899-12-30T14:00:00"/>
    <d v="1899-12-30T01:00:00"/>
    <d v="1899-12-30T13:00:00"/>
    <d v="1899-12-30T13:50:00"/>
    <d v="1899-12-30T00:50:00"/>
    <s v="DCO"/>
    <s v="N/A"/>
  </r>
  <r>
    <n v="16425"/>
    <x v="136"/>
    <x v="29"/>
    <s v="IP"/>
    <s v="AMI"/>
    <n v="84"/>
    <s v="ACS"/>
    <n v="17"/>
    <s v="X"/>
    <m/>
    <x v="0"/>
    <s v="STDA"/>
    <s v="DECI_STD"/>
    <m/>
    <m/>
    <s v="PT FAM01"/>
    <s v="13:00"/>
    <s v="14:00"/>
    <d v="1899-12-30T01:00:00"/>
    <d v="1899-12-30T13:00:00"/>
    <d v="1899-12-30T14:00:00"/>
    <d v="1899-12-30T01:00:00"/>
    <s v="DCO"/>
    <s v="N/A"/>
  </r>
  <r>
    <n v="16426"/>
    <x v="136"/>
    <x v="29"/>
    <s v="LIFT IFTS QATAR 25-02"/>
    <s v="QATAR"/>
    <n v="74"/>
    <s v="ACS"/>
    <n v="2"/>
    <m/>
    <s v="X"/>
    <x v="1"/>
    <s v="STDA"/>
    <s v="DECI_STD"/>
    <m/>
    <m/>
    <s v="PT EMR03"/>
    <s v="13:00"/>
    <s v="14:00"/>
    <d v="1899-12-30T01:00:00"/>
    <d v="1899-12-30T13:00:00"/>
    <d v="1899-12-30T14:00:00"/>
    <d v="1899-12-30T01:00:00"/>
    <s v="DCO"/>
    <s v="N/A"/>
  </r>
  <r>
    <n v="16427"/>
    <x v="136"/>
    <x v="29"/>
    <s v="LIFT IFTS QATAR 25-02"/>
    <s v="QATAR"/>
    <n v="72"/>
    <s v="ACS"/>
    <n v="9"/>
    <m/>
    <s v="X"/>
    <x v="6"/>
    <s v="STDA"/>
    <s v="DECI_STD"/>
    <m/>
    <m/>
    <s v="PT EMR02"/>
    <s v="13:00"/>
    <s v="14:00"/>
    <d v="1899-12-30T01:00:00"/>
    <d v="1899-12-30T13:00:00"/>
    <d v="1899-12-30T14:00:00"/>
    <d v="1899-12-30T01:00:00"/>
    <s v="DCO"/>
    <s v="N/A"/>
  </r>
  <r>
    <n v="16428"/>
    <x v="137"/>
    <x v="29"/>
    <s v="LIFT IFTS 24-05 GER"/>
    <s v="IFTS"/>
    <n v="66"/>
    <s v="ACS"/>
    <n v="13"/>
    <m/>
    <s v="X"/>
    <x v="5"/>
    <s v="NET"/>
    <s v="DCA"/>
    <m/>
    <n v="16429"/>
    <s v="NET SMI02"/>
    <s v="05:30"/>
    <s v="06:30"/>
    <d v="1899-12-30T01:00:00"/>
    <d v="1899-12-30T05:30:00"/>
    <d v="1899-12-30T06:30:00"/>
    <d v="1899-12-30T01:00:00"/>
    <s v="DCO"/>
    <s v="N/A"/>
  </r>
  <r>
    <n v="16429"/>
    <x v="137"/>
    <x v="29"/>
    <s v="LIFT IFTS 24-05 GER"/>
    <s v="IFTS"/>
    <n v="67"/>
    <s v="ACS"/>
    <n v="14"/>
    <m/>
    <s v="X"/>
    <x v="4"/>
    <s v="NET"/>
    <s v="DCA"/>
    <m/>
    <n v="16428"/>
    <s v="NET SMI02"/>
    <d v="1899-12-30T05:30:00"/>
    <d v="1899-12-30T06:30:00"/>
    <d v="1899-12-30T01:00:00"/>
    <d v="1899-12-30T05:30:00"/>
    <d v="1899-12-30T06:30:00"/>
    <d v="1899-12-30T01:00:00"/>
    <s v="DCO"/>
    <s v="N/A"/>
  </r>
  <r>
    <n v="16430"/>
    <x v="137"/>
    <x v="29"/>
    <s v="LIFT IFTS 25-02 SGP"/>
    <s v="IFTS"/>
    <n v="82"/>
    <s v="ACS"/>
    <n v="1"/>
    <m/>
    <s v="X"/>
    <x v="0"/>
    <s v="STDA"/>
    <s v="DECI_STD"/>
    <m/>
    <m/>
    <s v="FMS EMR01"/>
    <s v="05:30"/>
    <s v="06:30"/>
    <d v="1899-12-30T01:00:00"/>
    <s v="05:30"/>
    <s v="06:30"/>
    <d v="1899-12-30T01:00:00"/>
    <s v="DCO"/>
    <s v="N/A"/>
  </r>
  <r>
    <n v="16431"/>
    <x v="137"/>
    <x v="29"/>
    <s v="LIFT IFTS QATAR 25-02"/>
    <s v="QATAR"/>
    <n v="70"/>
    <s v="ACS"/>
    <n v="10"/>
    <m/>
    <s v="X"/>
    <x v="1"/>
    <s v="STDA"/>
    <s v="DECI_STD"/>
    <m/>
    <m/>
    <s v="PT EMR04"/>
    <s v="05:30"/>
    <s v="06:30"/>
    <d v="1899-12-30T01:00:00"/>
    <d v="1899-12-30T05:30:00"/>
    <d v="1899-12-30T06:30:00"/>
    <d v="1899-12-30T01:00:00"/>
    <s v="DCO"/>
    <s v="N/A"/>
  </r>
  <r>
    <n v="16432"/>
    <x v="137"/>
    <x v="29"/>
    <s v="LIFT IFTS QATAR 25-01"/>
    <s v="QATAR"/>
    <n v="66"/>
    <s v="ACS"/>
    <n v="5"/>
    <m/>
    <s v="X"/>
    <x v="6"/>
    <s v="STDA"/>
    <s v="DECI_STD"/>
    <m/>
    <m/>
    <s v="PT NAVB02"/>
    <s v="05:30"/>
    <s v="06:30"/>
    <d v="1899-12-30T01:00:00"/>
    <d v="1899-12-30T05:30:00"/>
    <d v="1899-12-30T06:30:00"/>
    <d v="1899-12-30T01:00:00"/>
    <s v="DCO"/>
    <s v="N/A"/>
  </r>
  <r>
    <n v="16433"/>
    <x v="137"/>
    <x v="29"/>
    <s v="LIFT IFTS 24-04 JPN"/>
    <s v="IFTS"/>
    <n v="55"/>
    <s v="ACS"/>
    <n v="17"/>
    <m/>
    <s v="X"/>
    <x v="5"/>
    <s v="NET"/>
    <s v="DCA"/>
    <m/>
    <n v="16434"/>
    <s v="NET ADCA02"/>
    <s v="07:00"/>
    <s v="08:00"/>
    <d v="1899-12-30T01:00:00"/>
    <d v="1899-12-30T07:00:00"/>
    <d v="1899-12-30T08:00:00"/>
    <d v="1899-12-30T01:00:00"/>
    <s v="DCO"/>
    <s v="N/A"/>
  </r>
  <r>
    <n v="16434"/>
    <x v="137"/>
    <x v="29"/>
    <s v="LIFT IFTS 24-04 JPN"/>
    <s v="IFTS"/>
    <n v="57"/>
    <s v="IFTS"/>
    <n v="23"/>
    <m/>
    <s v="X"/>
    <x v="4"/>
    <s v="NET"/>
    <s v="DCA"/>
    <m/>
    <n v="16433"/>
    <s v="NET ADCA02"/>
    <d v="1899-12-30T07:00:00"/>
    <d v="1899-12-30T08:00:00"/>
    <d v="1899-12-30T01:00:00"/>
    <d v="1899-12-30T07:00:00"/>
    <d v="1899-12-30T08:00:00"/>
    <d v="1899-12-30T01:00:00"/>
    <s v="DCO"/>
    <s v="N/A"/>
  </r>
  <r>
    <n v="16435"/>
    <x v="137"/>
    <x v="29"/>
    <s v="LIFT 25-41"/>
    <s v="AMI"/>
    <n v="77"/>
    <s v="ACS"/>
    <n v="2"/>
    <s v="X"/>
    <m/>
    <x v="1"/>
    <s v="STDA"/>
    <s v="LOW LEVEL"/>
    <m/>
    <m/>
    <s v="SD SLL02"/>
    <s v="07:00"/>
    <s v="08:00"/>
    <d v="1899-12-30T01:00:00"/>
    <d v="1899-12-30T07:00:00"/>
    <d v="1899-12-30T08:00:00"/>
    <d v="1899-12-30T01:00:00"/>
    <s v="DCO"/>
    <s v="N/A"/>
  </r>
  <r>
    <n v="16436"/>
    <x v="137"/>
    <x v="29"/>
    <s v="LIFT IFTS QATAR 25-02"/>
    <s v="QATAR"/>
    <n v="71"/>
    <s v="ACS"/>
    <n v="7"/>
    <m/>
    <s v="X"/>
    <x v="6"/>
    <s v="STDA"/>
    <s v="DECI_STD"/>
    <m/>
    <m/>
    <s v="PT EMR04"/>
    <s v="07:00"/>
    <s v="08:00"/>
    <d v="1899-12-30T01:00:00"/>
    <d v="1899-12-30T07:00:00"/>
    <d v="1899-12-30T08:00:00"/>
    <d v="1899-12-30T01:00:00"/>
    <s v="DCO"/>
    <s v="N/A"/>
  </r>
  <r>
    <n v="16437"/>
    <x v="137"/>
    <x v="29"/>
    <s v="LIP 24-03 SGP"/>
    <s v="IFTS"/>
    <n v="41"/>
    <s v="IFTS"/>
    <n v="9"/>
    <m/>
    <s v="X"/>
    <x v="5"/>
    <s v="NET"/>
    <s v="DCA"/>
    <m/>
    <n v="16438"/>
    <s v="SD SMI01"/>
    <s v="08:30"/>
    <s v="09:30"/>
    <d v="1899-12-30T01:00:00"/>
    <d v="1899-12-30T08:40:00"/>
    <d v="1899-12-30T09:30:00"/>
    <d v="1899-12-30T00:50:00"/>
    <s v="DCO"/>
    <s v="N/A"/>
  </r>
  <r>
    <n v="16438"/>
    <x v="137"/>
    <x v="29"/>
    <s v="LIP 24-03 AUT"/>
    <s v="IFTS"/>
    <n v="42"/>
    <s v="ACS"/>
    <n v="14"/>
    <m/>
    <s v="X"/>
    <x v="4"/>
    <s v="NET"/>
    <s v="DCA"/>
    <m/>
    <n v="16437"/>
    <s v="SD SMI01"/>
    <d v="1899-12-30T08:30:00"/>
    <d v="1899-12-30T09:30:00"/>
    <d v="1899-12-30T01:00:00"/>
    <d v="1899-12-30T08:40:00"/>
    <d v="1899-12-30T09:30:00"/>
    <d v="1899-12-30T00:50:00"/>
    <s v="DCO"/>
    <s v="N/A"/>
  </r>
  <r>
    <n v="16439"/>
    <x v="137"/>
    <x v="29"/>
    <s v="LIFT 25-41"/>
    <s v="AMI"/>
    <n v="79"/>
    <s v="ACS"/>
    <n v="1"/>
    <s v="X"/>
    <m/>
    <x v="0"/>
    <s v="STDA"/>
    <s v="LOW LEVEL"/>
    <m/>
    <m/>
    <s v="SD SLL01"/>
    <s v="08:30"/>
    <s v="09:30"/>
    <d v="1899-12-30T01:00:00"/>
    <d v="1899-12-30T08:30:00"/>
    <d v="1899-12-30T09:30:00"/>
    <d v="1899-12-30T01:00:00"/>
    <s v="DCO"/>
    <s v="N/A"/>
  </r>
  <r>
    <n v="16440"/>
    <x v="137"/>
    <x v="29"/>
    <s v="LIFT 25-41"/>
    <s v="AMI"/>
    <n v="80"/>
    <s v="ACS"/>
    <n v="33"/>
    <s v="X"/>
    <m/>
    <x v="1"/>
    <s v="STDA"/>
    <s v="LOW LEVEL"/>
    <m/>
    <m/>
    <s v="SD SLL02"/>
    <s v="08:30"/>
    <s v="09:30"/>
    <d v="1899-12-30T01:00:00"/>
    <d v="1899-12-30T08:30:00"/>
    <d v="1899-12-30T09:30:00"/>
    <d v="1899-12-30T01:00:00"/>
    <s v="DCO"/>
    <s v="N/A"/>
  </r>
  <r>
    <n v="16441"/>
    <x v="137"/>
    <x v="29"/>
    <s v="LIFT IFTS 25-01 SGP"/>
    <s v="IFTS"/>
    <n v="69"/>
    <s v="IFTS"/>
    <n v="23"/>
    <m/>
    <s v="X"/>
    <x v="5"/>
    <s v="NET"/>
    <s v="DECI_STD"/>
    <m/>
    <n v="16442"/>
    <s v="FMSC DACM02"/>
    <s v="10:00"/>
    <s v="11:00"/>
    <d v="1899-12-30T01:00:00"/>
    <s v="10:00"/>
    <d v="1899-12-30T10:50:00"/>
    <d v="1899-12-30T00:50:00"/>
    <s v="DCO"/>
    <s v="N/A"/>
  </r>
  <r>
    <n v="16442"/>
    <x v="137"/>
    <x v="29"/>
    <s v="IP"/>
    <s v="Support IFTS"/>
    <m/>
    <s v="ACS"/>
    <n v="2"/>
    <m/>
    <s v="X"/>
    <x v="4"/>
    <s v="NET"/>
    <s v="DECI_STD"/>
    <m/>
    <n v="16441"/>
    <s v="SUPP"/>
    <d v="1899-12-30T10:00:00"/>
    <d v="1899-12-30T11:00:00"/>
    <d v="1899-12-30T01:00:00"/>
    <s v="10:00"/>
    <d v="1899-12-30T10:50:00"/>
    <d v="1899-12-30T00:50:00"/>
    <s v="SDC"/>
    <s v="N/A"/>
  </r>
  <r>
    <n v="16443"/>
    <x v="137"/>
    <x v="29"/>
    <s v="LIFT 25-41"/>
    <s v="AMI"/>
    <n v="81"/>
    <s v="ACS"/>
    <n v="32"/>
    <s v="X"/>
    <m/>
    <x v="6"/>
    <s v="STDA"/>
    <s v="LOW LEVEL"/>
    <m/>
    <m/>
    <s v="SD SLL02"/>
    <s v="10:30"/>
    <s v="11:30"/>
    <d v="1899-12-30T01:00:00"/>
    <d v="1899-12-30T10:30:00"/>
    <d v="1899-12-30T11:30:00"/>
    <d v="1899-12-30T01:00:00"/>
    <s v="DCO"/>
    <s v="N/A"/>
  </r>
  <r>
    <n v="16444"/>
    <x v="137"/>
    <x v="29"/>
    <s v="LIFT IFTS 25-01 SGP"/>
    <s v="IFTS"/>
    <n v="68"/>
    <s v="IFTS"/>
    <n v="9"/>
    <m/>
    <s v="X"/>
    <x v="5"/>
    <s v="NET"/>
    <s v="DECI_STD"/>
    <m/>
    <n v="16445"/>
    <s v="FMSC DACM02"/>
    <s v="11:30"/>
    <s v="12:30"/>
    <d v="1899-12-30T01:00:00"/>
    <d v="1899-12-30T11:30:00"/>
    <d v="1899-12-30T12:20:00"/>
    <d v="1899-12-30T00:50:00"/>
    <s v="DCO"/>
    <s v="N/A"/>
  </r>
  <r>
    <n v="16445"/>
    <x v="137"/>
    <x v="29"/>
    <s v="IP"/>
    <s v="Support IFTS"/>
    <m/>
    <s v="ACS"/>
    <n v="5"/>
    <m/>
    <s v="X"/>
    <x v="4"/>
    <s v="NET"/>
    <s v="DECI_STD"/>
    <m/>
    <n v="16444"/>
    <s v="SUPP"/>
    <d v="1899-12-30T11:30:00"/>
    <d v="1899-12-30T12:30:00"/>
    <d v="1899-12-30T01:00:00"/>
    <d v="1899-12-30T11:30:00"/>
    <d v="1899-12-30T12:20:00"/>
    <d v="1899-12-30T00:50:00"/>
    <s v="SDC"/>
    <s v="N/A"/>
  </r>
  <r>
    <n v="16446"/>
    <x v="137"/>
    <x v="29"/>
    <s v="LIP 24-03 AUT"/>
    <s v="IFTS"/>
    <n v="42"/>
    <s v="ACS"/>
    <n v="14"/>
    <m/>
    <s v="X"/>
    <x v="0"/>
    <s v="NET"/>
    <s v="DCA"/>
    <m/>
    <n v="16447"/>
    <s v="SD SMI02"/>
    <s v="11:30"/>
    <s v="12:30"/>
    <d v="1899-12-30T01:00:00"/>
    <d v="1899-12-30T11:30:00"/>
    <d v="1899-12-30T12:30:00"/>
    <d v="1899-12-30T01:00:00"/>
    <s v="DCO"/>
    <s v="N/A"/>
  </r>
  <r>
    <n v="16447"/>
    <x v="137"/>
    <x v="29"/>
    <s v="LIP 24-03 SGP"/>
    <s v="IFTS"/>
    <n v="41"/>
    <s v="ACS"/>
    <n v="1"/>
    <m/>
    <s v="X"/>
    <x v="1"/>
    <s v="NET"/>
    <s v="DCA"/>
    <m/>
    <n v="16446"/>
    <s v="SD SMI02"/>
    <d v="1899-12-30T11:30:00"/>
    <d v="1899-12-30T12:30:00"/>
    <d v="1899-12-30T01:00:00"/>
    <d v="1899-12-30T11:30:00"/>
    <d v="1899-12-30T12:30:00"/>
    <d v="1899-12-30T01:00:00"/>
    <s v="DCO"/>
    <s v="N/A"/>
  </r>
  <r>
    <n v="16448"/>
    <x v="137"/>
    <x v="29"/>
    <s v="LIFT IFTS 24-04 CAN"/>
    <s v="IFTS"/>
    <n v="51"/>
    <s v="ACS"/>
    <n v="17"/>
    <m/>
    <s v="X"/>
    <x v="5"/>
    <s v="NET"/>
    <s v="ATAG_DECI"/>
    <m/>
    <n v="16449"/>
    <s v="NET ATAG01"/>
    <s v="13:00"/>
    <s v="14:00"/>
    <d v="1899-12-30T01:00:00"/>
    <s v="13:00"/>
    <s v="14:00"/>
    <d v="1899-12-30T01:00:00"/>
    <s v="DCO"/>
    <s v="N/A"/>
  </r>
  <r>
    <n v="16449"/>
    <x v="137"/>
    <x v="29"/>
    <s v="LIFT IFTS 24-04 CAN"/>
    <s v="IFTS"/>
    <n v="53"/>
    <s v="ACS"/>
    <n v="32"/>
    <m/>
    <s v="X"/>
    <x v="4"/>
    <s v="NET"/>
    <s v="ATAG_DECI"/>
    <m/>
    <n v="16448"/>
    <s v="NET ATAG01"/>
    <d v="1899-12-30T13:00:00"/>
    <d v="1899-12-30T14:00:00"/>
    <d v="1899-12-30T01:00:00"/>
    <d v="1899-12-30T13:00:00"/>
    <d v="1899-12-30T14:00:00"/>
    <d v="1899-12-30T01:00:00"/>
    <s v="DCO"/>
    <s v="N/A"/>
  </r>
  <r>
    <n v="16450"/>
    <x v="137"/>
    <x v="29"/>
    <s v="LIFT IFTS 24-05 AUT"/>
    <s v="IFTS"/>
    <n v="64"/>
    <s v="ACS"/>
    <n v="2"/>
    <m/>
    <s v="X"/>
    <x v="3"/>
    <s v="STDA"/>
    <s v="CAS_DECI"/>
    <m/>
    <m/>
    <s v="FMS CAS01"/>
    <s v="13:00"/>
    <s v="14:00"/>
    <d v="1899-12-30T01:00:00"/>
    <d v="1899-12-30T13:00:00"/>
    <d v="1899-12-30T14:00:00"/>
    <d v="1899-12-30T01:00:00"/>
    <s v="DCO"/>
    <s v="N/A"/>
  </r>
  <r>
    <n v="16451"/>
    <x v="137"/>
    <x v="29"/>
    <s v="LIFT IFTS 24-05 AUT"/>
    <s v="IFTS"/>
    <n v="65"/>
    <s v="IFTS"/>
    <n v="23"/>
    <m/>
    <s v="X"/>
    <x v="1"/>
    <s v="STDA"/>
    <s v="CAS_DECI"/>
    <m/>
    <m/>
    <s v="FMS CAS01"/>
    <s v="13:00"/>
    <s v="14:00"/>
    <d v="1899-12-30T01:00:00"/>
    <d v="1899-12-30T13:00:00"/>
    <d v="1899-12-30T14:00:00"/>
    <d v="1899-12-30T01:00:00"/>
    <s v="DCO"/>
    <s v="N/A"/>
  </r>
  <r>
    <n v="16452"/>
    <x v="137"/>
    <x v="29"/>
    <s v="LIFT IFTS QATAR 25-02"/>
    <s v="QATAR"/>
    <n v="72"/>
    <s v="ACS"/>
    <n v="9"/>
    <m/>
    <s v="X"/>
    <x v="6"/>
    <s v="STDA"/>
    <s v="DECI_STD"/>
    <m/>
    <m/>
    <s v="PT EMR03"/>
    <s v="13:00"/>
    <s v="14:00"/>
    <d v="1899-12-30T01:00:00"/>
    <d v="1899-12-30T13:00:00"/>
    <d v="1899-12-30T14:00:00"/>
    <d v="1899-12-30T01:00:00"/>
    <s v="DCO"/>
    <s v="N/A"/>
  </r>
  <r>
    <n v="16453"/>
    <x v="137"/>
    <x v="29"/>
    <s v="IP"/>
    <s v="AMI"/>
    <n v="84"/>
    <s v="ACS"/>
    <n v="29"/>
    <m/>
    <s v="X"/>
    <x v="0"/>
    <s v="STDA"/>
    <s v="DECI_STD"/>
    <m/>
    <m/>
    <s v="PT FAM02"/>
    <d v="1899-12-30T13:00:00"/>
    <d v="1899-12-30T14:00:00"/>
    <d v="1899-12-30T01:00:00"/>
    <d v="1899-12-30T13:00:00"/>
    <d v="1899-12-30T14:00:00"/>
    <d v="1899-12-30T01:00:00"/>
    <s v="DCO"/>
    <s v="N/A"/>
  </r>
  <r>
    <n v="16454"/>
    <x v="137"/>
    <x v="29"/>
    <s v="IP"/>
    <s v="AMI"/>
    <n v="84"/>
    <s v="AMI"/>
    <n v="4"/>
    <m/>
    <s v="X"/>
    <x v="0"/>
    <s v="STDA"/>
    <s v="DECI_STD"/>
    <m/>
    <m/>
    <s v="FMS CF03"/>
    <d v="1899-12-30T14:00:00"/>
    <d v="1899-12-30T15:00:00"/>
    <d v="1899-12-30T01:00:00"/>
    <d v="1899-12-30T14:00:00"/>
    <d v="1899-12-30T15:00:00"/>
    <d v="1899-12-30T01:00:00"/>
    <s v="DCO"/>
    <s v="N/A"/>
  </r>
  <r>
    <n v="16455"/>
    <x v="138"/>
    <x v="29"/>
    <s v="LIFT IFTS 24-04 JPN"/>
    <s v="IFTS"/>
    <n v="55"/>
    <s v="IFTS"/>
    <n v="9"/>
    <m/>
    <s v="X"/>
    <x v="0"/>
    <s v="STDA"/>
    <s v="DECI_STD_NVG"/>
    <m/>
    <m/>
    <s v="FMS R2RNVG01"/>
    <s v="05:30"/>
    <s v="06:30"/>
    <d v="1899-12-30T01:00:00"/>
    <s v="05:30"/>
    <s v="06:30"/>
    <d v="1899-12-30T01:00:00"/>
    <s v="DCO"/>
    <s v="N/A"/>
  </r>
  <r>
    <n v="16456"/>
    <x v="138"/>
    <x v="29"/>
    <s v="LIFT IFTS 24-04 JPN"/>
    <s v="IFTS"/>
    <n v="57"/>
    <s v="ACS"/>
    <n v="14"/>
    <m/>
    <s v="X"/>
    <x v="5"/>
    <s v="STDA"/>
    <s v="DECI_STD_NVG"/>
    <m/>
    <m/>
    <s v="FMS R2RNVG01"/>
    <s v="05:30"/>
    <s v="06:30"/>
    <d v="1899-12-30T01:00:00"/>
    <s v="05:30"/>
    <s v="06:30"/>
    <d v="1899-12-30T01:00:00"/>
    <s v="DCO"/>
    <s v="N/A"/>
  </r>
  <r>
    <n v="16457"/>
    <x v="138"/>
    <x v="29"/>
    <s v="LIFT IFTS 24-05 AUT"/>
    <s v="IFTS"/>
    <n v="64"/>
    <s v="ACS"/>
    <n v="13"/>
    <m/>
    <s v="X"/>
    <x v="6"/>
    <s v="STDA"/>
    <s v="CAS_DECI"/>
    <m/>
    <m/>
    <s v="FMS CAS02"/>
    <s v="05:30"/>
    <s v="06:30"/>
    <d v="1899-12-30T01:00:00"/>
    <s v="05:30"/>
    <s v="06:30"/>
    <d v="1899-12-30T01:00:00"/>
    <s v="DCO"/>
    <s v="N/A"/>
  </r>
  <r>
    <n v="16458"/>
    <x v="138"/>
    <x v="29"/>
    <s v="LIFT IFTS 24-05 AUT"/>
    <s v="IFTS"/>
    <n v="65"/>
    <s v="IFTS"/>
    <n v="23"/>
    <m/>
    <s v="X"/>
    <x v="1"/>
    <s v="STDA"/>
    <s v="CAS_DECI"/>
    <m/>
    <m/>
    <s v="FMS CAS02"/>
    <s v="05:30"/>
    <s v="06:30"/>
    <d v="1899-12-30T01:00:00"/>
    <s v="05:30"/>
    <s v="06:30"/>
    <d v="1899-12-30T01:00:00"/>
    <s v="DCO"/>
    <s v="N/A"/>
  </r>
  <r>
    <n v="16459"/>
    <x v="138"/>
    <x v="29"/>
    <s v="LIFT IFTS QATAR 25-02"/>
    <s v="QATAR"/>
    <n v="70"/>
    <s v="ACS"/>
    <n v="5"/>
    <m/>
    <s v="X"/>
    <x v="4"/>
    <s v="STDA"/>
    <s v="DECI_SONIC"/>
    <m/>
    <m/>
    <s v="FMS CF02"/>
    <s v="05:30"/>
    <s v="06:30"/>
    <d v="1899-12-30T01:00:00"/>
    <d v="1899-12-30T05:30:00"/>
    <d v="1899-12-30T06:30:00"/>
    <d v="1899-12-30T01:00:00"/>
    <s v="DCO"/>
    <s v="N/A"/>
  </r>
  <r>
    <n v="16460"/>
    <x v="138"/>
    <x v="29"/>
    <s v="LIFT IFTS QATAR 25-02"/>
    <s v="QATAR"/>
    <n v="75"/>
    <s v="ACS"/>
    <n v="10"/>
    <m/>
    <s v="X"/>
    <x v="3"/>
    <s v="STDA"/>
    <s v="DECI_STD"/>
    <m/>
    <m/>
    <s v="PT EMR04"/>
    <s v="05:30"/>
    <s v="06:30"/>
    <d v="1899-12-30T01:00:00"/>
    <s v="05:30"/>
    <s v="06:30"/>
    <d v="1899-12-30T01:00:00"/>
    <s v="DCO"/>
    <s v="N/A"/>
  </r>
  <r>
    <n v="16461"/>
    <x v="138"/>
    <x v="29"/>
    <s v="LIFT IFTS 24-05 GER"/>
    <s v="IFTS"/>
    <n v="66"/>
    <s v="ACS"/>
    <n v="9"/>
    <m/>
    <s v="X"/>
    <x v="5"/>
    <s v="NET"/>
    <s v="BTAG_DECI"/>
    <m/>
    <n v="16462"/>
    <s v="NET BTAG01"/>
    <s v="07:00"/>
    <s v="08:00"/>
    <d v="1899-12-30T01:00:00"/>
    <d v="1899-12-30T07:00:00"/>
    <d v="1899-12-30T08:00:00"/>
    <d v="1899-12-30T01:00:00"/>
    <s v="DCO"/>
    <s v="N/A"/>
  </r>
  <r>
    <n v="16462"/>
    <x v="138"/>
    <x v="29"/>
    <s v="LIFT IFTS 24-05 GER"/>
    <s v="IFTS"/>
    <n v="67"/>
    <s v="ACS"/>
    <n v="32"/>
    <m/>
    <s v="X"/>
    <x v="4"/>
    <s v="NET"/>
    <s v="BTAG_DECI"/>
    <m/>
    <n v="16461"/>
    <s v="NET BTAG01"/>
    <d v="1899-12-30T07:00:00"/>
    <d v="1899-12-30T08:00:00"/>
    <d v="1899-12-30T01:00:00"/>
    <d v="1899-12-30T07:00:00"/>
    <d v="1899-12-30T08:00:00"/>
    <d v="1899-12-30T01:00:00"/>
    <s v="DCO"/>
    <s v="N/A"/>
  </r>
  <r>
    <n v="16463"/>
    <x v="138"/>
    <x v="29"/>
    <s v="LIFT IFTS 24-04 CAN"/>
    <s v="IFTS"/>
    <n v="54"/>
    <s v="ACS"/>
    <n v="2"/>
    <m/>
    <s v="X"/>
    <x v="0"/>
    <s v="NET"/>
    <s v="ATAG_DECI"/>
    <m/>
    <n v="16464"/>
    <s v="NET ATAG01"/>
    <s v="07:00"/>
    <s v="08:00"/>
    <d v="1899-12-30T01:00:00"/>
    <d v="1899-12-30T07:00:00"/>
    <d v="1899-12-30T07:45:00"/>
    <d v="1899-12-30T00:45:00"/>
    <s v="DCO"/>
    <s v="N/A"/>
  </r>
  <r>
    <n v="16464"/>
    <x v="138"/>
    <x v="29"/>
    <s v="LIFT IFTS 24-04 CAN"/>
    <s v="IFTS"/>
    <n v="52"/>
    <s v="ACS"/>
    <n v="1"/>
    <m/>
    <s v="X"/>
    <x v="1"/>
    <s v="NET"/>
    <s v="ATAG_DECI"/>
    <m/>
    <n v="16463"/>
    <s v="NET ATAG01"/>
    <d v="1899-12-30T07:00:00"/>
    <d v="1899-12-30T08:00:00"/>
    <d v="1899-12-30T01:00:00"/>
    <d v="1899-12-30T07:00:00"/>
    <d v="1899-12-30T07:45:00"/>
    <d v="1899-12-30T00:45:00"/>
    <s v="DCO"/>
    <s v="N/A"/>
  </r>
  <r>
    <n v="16465"/>
    <x v="138"/>
    <x v="29"/>
    <s v="LIFT IFTS QATAR 25-02"/>
    <s v="QATAR"/>
    <n v="73"/>
    <s v="ACS"/>
    <n v="17"/>
    <m/>
    <s v="X"/>
    <x v="6"/>
    <s v="STDA"/>
    <s v="DECI_STD"/>
    <m/>
    <m/>
    <s v="PT EMR04"/>
    <s v="07:00"/>
    <s v="08:00"/>
    <d v="1899-12-30T01:00:00"/>
    <s v="07:00"/>
    <s v="08:00"/>
    <d v="1899-12-30T01:00:00"/>
    <s v="DCO"/>
    <s v="N/A"/>
  </r>
  <r>
    <n v="16466"/>
    <x v="138"/>
    <x v="29"/>
    <s v="LIFT IFTS 24-04 CAN"/>
    <s v="IFTS"/>
    <n v="53"/>
    <s v="ACS"/>
    <n v="5"/>
    <m/>
    <s v="X"/>
    <x v="0"/>
    <s v="NET"/>
    <s v="ATAG_DECI"/>
    <m/>
    <n v="16467"/>
    <s v="NET ATAG02"/>
    <s v="08:30"/>
    <s v="09:30"/>
    <d v="1899-12-30T01:00:00"/>
    <s v="08:30"/>
    <s v="09:30"/>
    <d v="1899-12-30T01:00:00"/>
    <s v="DCO"/>
    <s v="N/A"/>
  </r>
  <r>
    <n v="16467"/>
    <x v="138"/>
    <x v="29"/>
    <s v="LIFT IFTS 24-04 CAN"/>
    <s v="IFTS"/>
    <n v="51"/>
    <s v="ACS"/>
    <n v="14"/>
    <m/>
    <s v="X"/>
    <x v="1"/>
    <s v="NET"/>
    <s v="ATAG_DECI"/>
    <m/>
    <n v="16466"/>
    <s v="NET ATAG02"/>
    <d v="1899-12-30T08:30:00"/>
    <d v="1899-12-30T09:30:00"/>
    <d v="1899-12-30T01:00:00"/>
    <d v="1899-12-30T08:30:00"/>
    <d v="1899-12-30T09:30:00"/>
    <d v="1899-12-30T01:00:00"/>
    <s v="DCO"/>
    <s v="N/A"/>
  </r>
  <r>
    <n v="16468"/>
    <x v="138"/>
    <x v="29"/>
    <s v="LIFT IFTS QATAR 25-02"/>
    <s v="QATAR"/>
    <n v="72"/>
    <s v="ACS"/>
    <n v="10"/>
    <m/>
    <s v="X"/>
    <x v="6"/>
    <s v="STDA"/>
    <s v="DECI_STD"/>
    <m/>
    <m/>
    <s v="PT EMR04"/>
    <s v="08:30"/>
    <s v="09:30"/>
    <d v="1899-12-30T01:00:00"/>
    <s v="08:30"/>
    <s v="09:30"/>
    <d v="1899-12-30T01:00:00"/>
    <s v="DCO"/>
    <s v="N/A"/>
  </r>
  <r>
    <n v="16469"/>
    <x v="138"/>
    <x v="29"/>
    <s v="LIFT IFTS QATAR 25-02"/>
    <s v="QATAR"/>
    <n v="71"/>
    <s v="IFTS"/>
    <n v="9"/>
    <m/>
    <s v="X"/>
    <x v="2"/>
    <s v="STDA"/>
    <s v="DECI_STD"/>
    <m/>
    <m/>
    <s v="PT EMR04-PAT01"/>
    <s v="08:30"/>
    <s v="09:30"/>
    <d v="1899-12-30T01:00:00"/>
    <s v="08:30"/>
    <s v="09:30"/>
    <d v="1899-12-30T01:00:00"/>
    <s v="DCO"/>
    <s v="N/A"/>
  </r>
  <r>
    <n v="16470"/>
    <x v="138"/>
    <x v="29"/>
    <s v="LIFT 25-41"/>
    <s v="AMI"/>
    <n v="76"/>
    <s v="ACS"/>
    <n v="13"/>
    <s v="X"/>
    <m/>
    <x v="4"/>
    <s v="STDA"/>
    <s v="LOW LEVEL"/>
    <m/>
    <m/>
    <s v="SD SLL02"/>
    <s v="08:30"/>
    <s v="09:30"/>
    <d v="1899-12-30T01:00:00"/>
    <d v="1899-12-30T08:30:00"/>
    <d v="1899-12-30T09:30:00"/>
    <d v="1899-12-30T01:00:00"/>
    <s v="DCO"/>
    <s v="N/A"/>
  </r>
  <r>
    <n v="16471"/>
    <x v="138"/>
    <x v="29"/>
    <s v="LIFT 25-41"/>
    <s v="AMI"/>
    <n v="82"/>
    <s v="IFTS"/>
    <n v="23"/>
    <s v="X"/>
    <m/>
    <x v="5"/>
    <s v="STDA"/>
    <s v="LOW LEVEL"/>
    <m/>
    <m/>
    <s v="SD SLL02"/>
    <s v="08:30"/>
    <s v="09:30"/>
    <d v="1899-12-30T01:00:00"/>
    <d v="1899-12-30T08:30:00"/>
    <d v="1899-12-30T09:30:00"/>
    <d v="1899-12-30T01:00:00"/>
    <s v="DCO"/>
    <s v="N/A"/>
  </r>
  <r>
    <n v="16472"/>
    <x v="138"/>
    <x v="29"/>
    <s v="LIFT IFTS QATAR 25-01"/>
    <s v="QATAR"/>
    <n v="63"/>
    <s v="ACS"/>
    <n v="9"/>
    <m/>
    <s v="X"/>
    <x v="5"/>
    <s v="NET"/>
    <s v="DECI_STD"/>
    <m/>
    <n v="16473"/>
    <s v="NET BTFFB02"/>
    <s v="10:00"/>
    <s v="11:00"/>
    <d v="1899-12-30T01:00:00"/>
    <d v="1899-12-30T10:00:00"/>
    <d v="1899-12-30T11:10:00"/>
    <d v="1899-12-30T01:10:00"/>
    <s v="DCO"/>
    <s v="N/A"/>
  </r>
  <r>
    <n v="16473"/>
    <x v="138"/>
    <x v="29"/>
    <s v="LIFT IFTS QATAR 25-01"/>
    <s v="QATAR"/>
    <n v="68"/>
    <s v="ACS"/>
    <n v="32"/>
    <m/>
    <s v="X"/>
    <x v="4"/>
    <s v="NET"/>
    <s v="DECI_STD"/>
    <m/>
    <n v="16472"/>
    <s v="NET BTFFB02"/>
    <d v="1899-12-30T10:00:00"/>
    <d v="1899-12-30T11:00:00"/>
    <d v="1899-12-30T01:00:00"/>
    <d v="1899-12-30T10:00:00"/>
    <d v="1899-12-30T11:10:00"/>
    <d v="1899-12-30T01:10:00"/>
    <s v="DCO"/>
    <s v="N/A"/>
  </r>
  <r>
    <n v="16474"/>
    <x v="138"/>
    <x v="29"/>
    <s v="LIFT 24-44 ITA"/>
    <s v="AMI"/>
    <n v="71"/>
    <s v="ACS"/>
    <n v="2"/>
    <s v="X"/>
    <m/>
    <x v="0"/>
    <s v="NET"/>
    <s v="ATAG"/>
    <m/>
    <n v="16475"/>
    <s v="SD AAI01"/>
    <s v="10:00"/>
    <s v="11:00"/>
    <d v="1899-12-30T01:00:00"/>
    <d v="1899-12-30T10:00:00"/>
    <d v="1899-12-30T10:45:00"/>
    <d v="1899-12-30T00:45:00"/>
    <s v="DCO"/>
    <s v="N/A"/>
  </r>
  <r>
    <n v="16475"/>
    <x v="138"/>
    <x v="29"/>
    <s v="LIFT 24-44 ITA"/>
    <s v="AMI"/>
    <n v="73"/>
    <s v="ACS"/>
    <n v="1"/>
    <s v="X"/>
    <m/>
    <x v="1"/>
    <s v="NET"/>
    <s v="ATAG"/>
    <m/>
    <n v="16474"/>
    <s v="SD AAI01"/>
    <d v="1899-12-30T10:00:00"/>
    <d v="1899-12-30T11:00:00"/>
    <d v="1899-12-30T01:00:00"/>
    <d v="1899-12-30T10:00:00"/>
    <d v="1899-12-30T10:45:00"/>
    <d v="1899-12-30T00:45:00"/>
    <s v="DCO"/>
    <s v="N/A"/>
  </r>
  <r>
    <n v="16476"/>
    <x v="138"/>
    <x v="29"/>
    <s v="IFTS 25-01 QAT"/>
    <s v="QATAR"/>
    <n v="78"/>
    <s v="ACS"/>
    <n v="17"/>
    <s v="X"/>
    <m/>
    <x v="6"/>
    <s v="STDA"/>
    <s v="DECI_STD"/>
    <m/>
    <m/>
    <s v="PT NAVB01"/>
    <s v="10:00"/>
    <s v="11:00"/>
    <d v="1899-12-30T01:00:00"/>
    <s v="10:00"/>
    <s v="11:00"/>
    <d v="1899-12-30T01:00:00"/>
    <s v="DCO"/>
    <s v="N/A"/>
  </r>
  <r>
    <n v="16477"/>
    <x v="138"/>
    <x v="29"/>
    <s v="LIFT IFTS 24-05 GER"/>
    <s v="IFTS"/>
    <n v="67"/>
    <s v="ACS"/>
    <n v="5"/>
    <m/>
    <s v="X"/>
    <x v="5"/>
    <s v="NET"/>
    <s v="BTAG_DECI"/>
    <m/>
    <n v="16478"/>
    <s v="NET BTAG02"/>
    <s v="11:30"/>
    <s v="12:30"/>
    <d v="1899-12-30T01:00:00"/>
    <d v="1899-12-30T11:30:00"/>
    <d v="1899-12-30T12:30:00"/>
    <d v="1899-12-30T01:00:00"/>
    <s v="DCO"/>
    <s v="N/A"/>
  </r>
  <r>
    <n v="16478"/>
    <x v="138"/>
    <x v="29"/>
    <s v="LIFT IFTS 24-05 GER"/>
    <s v="IFTS"/>
    <n v="66"/>
    <s v="ACS"/>
    <n v="14"/>
    <m/>
    <s v="X"/>
    <x v="4"/>
    <s v="NET"/>
    <s v="BTAG_DECI"/>
    <m/>
    <n v="16477"/>
    <s v="NET BTAG02"/>
    <d v="1899-12-30T11:30:00"/>
    <d v="1899-12-30T12:30:00"/>
    <d v="1899-12-30T01:00:00"/>
    <d v="1899-12-30T11:30:00"/>
    <d v="1899-12-30T12:30:00"/>
    <d v="1899-12-30T01:00:00"/>
    <s v="DCO"/>
    <s v="N/A"/>
  </r>
  <r>
    <n v="16479"/>
    <x v="138"/>
    <x v="29"/>
    <s v="LIFT IFTS 24-04 CAN"/>
    <s v="IFTS"/>
    <n v="54"/>
    <s v="ACS"/>
    <n v="13"/>
    <m/>
    <s v="X"/>
    <x v="0"/>
    <s v="STDA"/>
    <s v="DECI_STD_NVG"/>
    <m/>
    <m/>
    <s v="FMS R2RNVG01"/>
    <s v="11:30"/>
    <s v="12:30"/>
    <d v="1899-12-30T01:00:00"/>
    <s v="11:30"/>
    <s v="12:30"/>
    <d v="1899-12-30T01:00:00"/>
    <s v="DCO"/>
    <s v="N/A"/>
  </r>
  <r>
    <n v="16480"/>
    <x v="138"/>
    <x v="29"/>
    <s v="LIFT 25-41"/>
    <s v="AMI"/>
    <n v="79"/>
    <s v="IFTS"/>
    <n v="23"/>
    <s v="X"/>
    <m/>
    <x v="3"/>
    <s v="STDA"/>
    <s v="LOW LEVEL"/>
    <m/>
    <m/>
    <s v="SD SLL02"/>
    <s v="11:30"/>
    <s v="12:30"/>
    <d v="1899-12-30T01:00:00"/>
    <s v="11:30"/>
    <s v="12:30"/>
    <d v="1899-12-30T01:00:00"/>
    <s v="DCO"/>
    <s v="N/A"/>
  </r>
  <r>
    <n v="16481"/>
    <x v="138"/>
    <x v="29"/>
    <s v="LIFT IFTS QATAR 25-02"/>
    <s v="QATAR"/>
    <n v="70"/>
    <s v="ACS"/>
    <n v="10"/>
    <m/>
    <s v="X"/>
    <x v="6"/>
    <s v="STDA"/>
    <s v="DECI_STD"/>
    <m/>
    <m/>
    <s v="FMS CF03"/>
    <s v="11:30"/>
    <s v="12:30"/>
    <d v="1899-12-30T01:00:00"/>
    <s v="11:30"/>
    <s v="12:30"/>
    <d v="1899-12-30T01:00:00"/>
    <s v="DCO"/>
    <s v="N/A"/>
  </r>
  <r>
    <n v="16482"/>
    <x v="138"/>
    <x v="29"/>
    <s v="LIP 25-01"/>
    <s v="AMI"/>
    <n v="83"/>
    <s v="IFTS"/>
    <n v="9"/>
    <m/>
    <s v="X"/>
    <x v="1"/>
    <s v="STDA"/>
    <s v="LOW LEVEL"/>
    <m/>
    <m/>
    <s v="SD SLL01"/>
    <s v="11:30"/>
    <s v="12:30"/>
    <d v="1899-12-30T01:00:00"/>
    <s v="11:30"/>
    <s v="12:30"/>
    <d v="1899-12-30T01:00:00"/>
    <s v="DCO"/>
    <s v="N/A"/>
  </r>
  <r>
    <n v="16483"/>
    <x v="138"/>
    <x v="29"/>
    <s v="LIFT IFTS 24-04 CAN"/>
    <s v="IFTS"/>
    <n v="52"/>
    <s v="ACS"/>
    <n v="17"/>
    <m/>
    <s v="X"/>
    <x v="5"/>
    <s v="STDA"/>
    <s v="DECI_STD_NVG"/>
    <m/>
    <m/>
    <s v="FMS R2RNVG01"/>
    <s v="13:00"/>
    <s v="14:00"/>
    <d v="1899-12-30T01:00:00"/>
    <d v="1899-12-30T13:00:00"/>
    <d v="1899-12-30T14:00:00"/>
    <d v="1899-12-30T01:00:00"/>
    <s v="DCO"/>
    <s v="N/A"/>
  </r>
  <r>
    <n v="16484"/>
    <x v="138"/>
    <x v="29"/>
    <s v="LIFT IFTS 25-02 CAN"/>
    <s v="IFTS"/>
    <n v="75"/>
    <s v="ACS"/>
    <n v="9"/>
    <m/>
    <s v="X"/>
    <x v="0"/>
    <s v="STDA"/>
    <s v="DECI_STD"/>
    <m/>
    <m/>
    <s v="PT NIT01"/>
    <s v="13:00"/>
    <s v="14:00"/>
    <d v="1899-12-30T01:00:00"/>
    <d v="1899-12-30T13:00:00"/>
    <d v="1899-12-30T14:00:00"/>
    <d v="1899-12-30T01:00:00"/>
    <s v="DCO"/>
    <s v="N/A"/>
  </r>
  <r>
    <n v="16485"/>
    <x v="138"/>
    <x v="29"/>
    <s v="LIFT IFTS 25-02 CAN"/>
    <s v="IFTS"/>
    <n v="73"/>
    <s v="ACS"/>
    <n v="32"/>
    <m/>
    <s v="X"/>
    <x v="6"/>
    <s v="STDA"/>
    <s v="DECI_STD"/>
    <m/>
    <m/>
    <s v="PT NIT01"/>
    <s v="13:00"/>
    <s v="14:00"/>
    <d v="1899-12-30T01:00:00"/>
    <d v="1899-12-30T13:00:00"/>
    <d v="1899-12-30T14:00:00"/>
    <d v="1899-12-30T01:00:00"/>
    <s v="DCO"/>
    <s v="N/A"/>
  </r>
  <r>
    <n v="16486"/>
    <x v="138"/>
    <x v="29"/>
    <s v="LIFT IFTS 25-02 UK"/>
    <s v="IFTS"/>
    <n v="80"/>
    <s v="ACS"/>
    <n v="2"/>
    <m/>
    <s v="X"/>
    <x v="4"/>
    <s v="STDA"/>
    <s v="DECI_STD"/>
    <m/>
    <m/>
    <s v="PT NIT01"/>
    <s v="13:00"/>
    <s v="14:00"/>
    <d v="1899-12-30T01:00:00"/>
    <d v="1899-12-30T13:00:00"/>
    <d v="1899-12-30T14:00:00"/>
    <d v="1899-12-30T01:00:00"/>
    <s v="DCO"/>
    <s v="N/A"/>
  </r>
  <r>
    <n v="16487"/>
    <x v="138"/>
    <x v="29"/>
    <s v="LIFT IFTS QATAR 25-02"/>
    <s v="QATAR"/>
    <n v="74"/>
    <s v="ACS"/>
    <n v="1"/>
    <m/>
    <s v="X"/>
    <x v="1"/>
    <s v="STDA"/>
    <s v="DECI_STD"/>
    <m/>
    <m/>
    <s v="PT EMR04"/>
    <s v="13:00"/>
    <s v="14:00"/>
    <d v="1899-12-30T01:00:00"/>
    <d v="1899-12-30T13:00:00"/>
    <d v="1899-12-30T14:00:00"/>
    <d v="1899-12-30T01:00:00"/>
    <s v="DCO"/>
    <s v="N/A"/>
  </r>
  <r>
    <n v="16488"/>
    <x v="139"/>
    <x v="29"/>
    <s v="LIFT IFTS 24-04 JPN"/>
    <s v="IFTS"/>
    <n v="57"/>
    <s v="IFTS"/>
    <n v="9"/>
    <m/>
    <s v="X"/>
    <x v="5"/>
    <s v="NET"/>
    <s v="DCA"/>
    <m/>
    <n v="16489"/>
    <s v="NET SMI01"/>
    <s v="05:30"/>
    <s v="06:30"/>
    <d v="1899-12-30T01:00:00"/>
    <d v="1899-12-30T05:30:00"/>
    <d v="1899-12-30T06:30:00"/>
    <d v="1899-12-30T01:00:00"/>
    <s v="DCO"/>
    <s v="N/A"/>
  </r>
  <r>
    <n v="16489"/>
    <x v="139"/>
    <x v="29"/>
    <s v="LIFT IFTS 24-04 JPN"/>
    <s v="IFTS"/>
    <n v="55"/>
    <s v="ACS"/>
    <n v="14"/>
    <m/>
    <s v="X"/>
    <x v="4"/>
    <s v="NET"/>
    <s v="DCA"/>
    <m/>
    <n v="16488"/>
    <s v="NET SMI01"/>
    <d v="1899-12-30T05:30:00"/>
    <d v="1899-12-30T06:30:00"/>
    <d v="1899-12-30T01:00:00"/>
    <d v="1899-12-30T05:30:00"/>
    <d v="1899-12-30T06:30:00"/>
    <d v="1899-12-30T01:00:00"/>
    <s v="DCO"/>
    <s v="N/A"/>
  </r>
  <r>
    <n v="16490"/>
    <x v="139"/>
    <x v="29"/>
    <s v="LIFT IFTS 24-04 CAN"/>
    <s v="IFTS"/>
    <n v="52"/>
    <s v="ACS"/>
    <n v="13"/>
    <m/>
    <s v="X"/>
    <x v="0"/>
    <s v="NET"/>
    <s v="ATAG_DECI"/>
    <m/>
    <n v="16491"/>
    <s v="NET ATAG02"/>
    <s v="05:30"/>
    <s v="06:30"/>
    <d v="1899-12-30T01:00:00"/>
    <s v="05:30"/>
    <s v="06:30"/>
    <d v="1899-12-30T01:00:00"/>
    <s v="DCO"/>
    <s v="N/A"/>
  </r>
  <r>
    <n v="16491"/>
    <x v="139"/>
    <x v="29"/>
    <s v="LIFT IFTS 24-04 CAN"/>
    <s v="IFTS"/>
    <n v="54"/>
    <s v="IFTS"/>
    <n v="23"/>
    <m/>
    <s v="X"/>
    <x v="1"/>
    <s v="NET"/>
    <s v="ATAG_DECI"/>
    <m/>
    <n v="16490"/>
    <s v="NET ATAG02"/>
    <d v="1899-12-30T05:30:00"/>
    <d v="1899-12-30T06:30:00"/>
    <d v="1899-12-30T01:00:00"/>
    <d v="1899-12-30T05:30:00"/>
    <d v="1899-12-30T06:30:00"/>
    <d v="1899-12-30T01:00:00"/>
    <s v="DCO"/>
    <s v="N/A"/>
  </r>
  <r>
    <n v="16492"/>
    <x v="139"/>
    <x v="29"/>
    <s v="IFTS LIFT 24-01 QATAR"/>
    <s v="QATAR"/>
    <n v="40"/>
    <s v="ACS"/>
    <n v="10"/>
    <s v="X"/>
    <m/>
    <x v="6"/>
    <s v="STDA"/>
    <s v="DECI_STD"/>
    <m/>
    <m/>
    <s v="PT NAVB02"/>
    <s v="05:30"/>
    <s v="06:30"/>
    <d v="1899-12-30T01:00:00"/>
    <s v="05:30"/>
    <s v="06:30"/>
    <d v="1899-12-30T01:00:00"/>
    <s v="DCO"/>
    <s v="N/A"/>
  </r>
  <r>
    <n v="16493"/>
    <x v="139"/>
    <x v="29"/>
    <s v="LIFT IFTS 24-05 AUT"/>
    <s v="IFTS"/>
    <n v="65"/>
    <s v="ACS"/>
    <n v="1"/>
    <m/>
    <s v="X"/>
    <x v="5"/>
    <s v="STDA"/>
    <s v="DECI_STD_NVG"/>
    <m/>
    <m/>
    <s v="FMS R2RNVG01"/>
    <s v="07:00"/>
    <s v="08:00"/>
    <d v="1899-12-30T01:00:00"/>
    <d v="1899-12-30T07:00:00"/>
    <d v="1899-12-30T08:00:00"/>
    <d v="1899-12-30T01:00:00"/>
    <s v="DCO"/>
    <s v="N/A"/>
  </r>
  <r>
    <n v="16494"/>
    <x v="139"/>
    <x v="29"/>
    <s v="LIFT IFTS QATAR 25-01"/>
    <s v="QATAR"/>
    <n v="63"/>
    <s v="ACS"/>
    <n v="32"/>
    <m/>
    <s v="X"/>
    <x v="4"/>
    <s v="STDA"/>
    <s v="DECI_STD"/>
    <m/>
    <m/>
    <s v="PT NAVB01"/>
    <s v="07:00"/>
    <d v="1899-12-30T08:00:00"/>
    <d v="1899-12-30T01:00:00"/>
    <d v="1899-12-30T07:00:00"/>
    <d v="1899-12-30T08:00:00"/>
    <d v="1899-12-30T01:00:00"/>
    <s v="DCO"/>
    <s v="N/A"/>
  </r>
  <r>
    <n v="16495"/>
    <x v="139"/>
    <x v="29"/>
    <s v="LIFT IFTS 24-05 AUT"/>
    <s v="IFTS"/>
    <n v="64"/>
    <s v="ACS"/>
    <n v="2"/>
    <m/>
    <s v="X"/>
    <x v="0"/>
    <s v="STDA"/>
    <s v="DECI_STD_NVG"/>
    <m/>
    <m/>
    <s v="FMS R2RNVG01"/>
    <s v="07:00"/>
    <s v="08:00"/>
    <d v="1899-12-30T01:00:00"/>
    <s v="07:00"/>
    <s v="08:00"/>
    <d v="1899-12-30T01:00:00"/>
    <s v="DCO"/>
    <s v="N/A"/>
  </r>
  <r>
    <n v="16496"/>
    <x v="139"/>
    <x v="29"/>
    <s v="LIFT IFTS QATAR 25-01"/>
    <s v="QATAR"/>
    <n v="68"/>
    <s v="ACS"/>
    <n v="17"/>
    <m/>
    <s v="X"/>
    <x v="1"/>
    <s v="STDA"/>
    <s v="DECI_STD"/>
    <m/>
    <m/>
    <s v="PT NAV01"/>
    <s v="07:00"/>
    <s v="08:00"/>
    <d v="1899-12-30T01:00:00"/>
    <s v="07:00"/>
    <s v="08:00"/>
    <d v="1899-12-30T01:00:00"/>
    <s v="DCO"/>
    <s v="N/A"/>
  </r>
  <r>
    <n v="16497"/>
    <x v="139"/>
    <x v="29"/>
    <s v="LIFT IFTS QATAR 25-02"/>
    <s v="QATAR"/>
    <n v="71"/>
    <s v="ACS"/>
    <n v="9"/>
    <m/>
    <s v="X"/>
    <x v="6"/>
    <s v="STDA"/>
    <s v="DECI_SONIC"/>
    <m/>
    <m/>
    <s v="FMS CF02"/>
    <s v="07:00"/>
    <s v="08:00"/>
    <d v="1899-12-30T01:00:00"/>
    <s v="07:00"/>
    <s v="08:00"/>
    <d v="1899-12-30T01:00:00"/>
    <s v="DCO"/>
    <s v="N/A"/>
  </r>
  <r>
    <n v="16498"/>
    <x v="139"/>
    <x v="29"/>
    <s v="LIFT 24-44 ITA"/>
    <s v="AMI"/>
    <n v="73"/>
    <s v="ACS"/>
    <n v="5"/>
    <s v="X"/>
    <m/>
    <x v="5"/>
    <s v="NET"/>
    <s v="ATAG"/>
    <m/>
    <n v="16499"/>
    <s v="SD AAI01"/>
    <s v="08:30"/>
    <s v="09:30"/>
    <d v="1899-12-30T01:00:00"/>
    <s v="08:30"/>
    <s v="09:30"/>
    <d v="1899-12-30T01:00:00"/>
    <s v="DCO"/>
    <s v="N/A"/>
  </r>
  <r>
    <n v="16499"/>
    <x v="139"/>
    <x v="29"/>
    <s v="LIFT 24-44 ITA"/>
    <s v="AMI"/>
    <n v="71"/>
    <s v="ACS"/>
    <n v="13"/>
    <s v="X"/>
    <m/>
    <x v="4"/>
    <s v="NET"/>
    <s v="ATAG"/>
    <m/>
    <n v="16498"/>
    <s v="SD AAI01"/>
    <d v="1899-12-30T08:30:00"/>
    <d v="1899-12-30T09:30:00"/>
    <d v="1899-12-30T01:00:00"/>
    <d v="1899-12-30T08:30:00"/>
    <d v="1899-12-30T09:30:00"/>
    <d v="1899-12-30T01:00:00"/>
    <s v="DCO"/>
    <s v="N/A"/>
  </r>
  <r>
    <n v="16500"/>
    <x v="139"/>
    <x v="29"/>
    <s v="LIFT 25-41"/>
    <s v="AMI"/>
    <n v="79"/>
    <s v="ACS"/>
    <n v="10"/>
    <s v="X"/>
    <m/>
    <x v="0"/>
    <s v="STDA"/>
    <s v="PGM"/>
    <m/>
    <m/>
    <s v="SD PGM01"/>
    <s v="08:30"/>
    <s v="09:30"/>
    <d v="1899-12-30T01:00:00"/>
    <d v="1899-12-30T08:35:00"/>
    <d v="1899-12-30T09:35:00"/>
    <d v="1899-12-30T01:00:00"/>
    <s v="DCO"/>
    <s v="N/A"/>
  </r>
  <r>
    <n v="16501"/>
    <x v="139"/>
    <x v="29"/>
    <s v="LIFT 25-41"/>
    <s v="AMI"/>
    <n v="76"/>
    <s v="IFTS"/>
    <n v="23"/>
    <s v="X"/>
    <m/>
    <x v="1"/>
    <s v="STDA"/>
    <s v="PGM"/>
    <m/>
    <m/>
    <s v="SD PGM01"/>
    <d v="1899-12-30T08:30:00"/>
    <d v="1899-12-30T09:30:00"/>
    <d v="1899-12-30T01:00:00"/>
    <d v="1899-12-30T08:30:00"/>
    <d v="1899-12-30T09:30:00"/>
    <d v="1899-12-30T01:00:00"/>
    <s v="DCO"/>
    <s v="N/A"/>
  </r>
  <r>
    <n v="16502"/>
    <x v="139"/>
    <x v="29"/>
    <s v="LIFT IFTS QATAR 25-02"/>
    <s v="QATAR"/>
    <n v="74"/>
    <s v="ACS"/>
    <n v="14"/>
    <m/>
    <s v="X"/>
    <x v="6"/>
    <s v="STDA"/>
    <s v="DECI_SONIC"/>
    <m/>
    <m/>
    <s v="FMS CF02"/>
    <s v="08:30"/>
    <s v="09:30"/>
    <d v="1899-12-30T01:00:00"/>
    <s v="08:30"/>
    <s v="09:30"/>
    <d v="1899-12-30T01:00:00"/>
    <s v="DCO"/>
    <s v="N/A"/>
  </r>
  <r>
    <n v="16503"/>
    <x v="139"/>
    <x v="29"/>
    <s v="LIFT IFTS 25-01 HUN"/>
    <s v="IFTS"/>
    <n v="70"/>
    <s v="ACS"/>
    <n v="32"/>
    <m/>
    <s v="X"/>
    <x v="5"/>
    <s v="NET"/>
    <s v="DECI_STD"/>
    <m/>
    <n v="16504"/>
    <s v="FMSC OACM02"/>
    <s v="10:00"/>
    <s v="11:00"/>
    <d v="1899-12-30T01:00:00"/>
    <d v="1899-12-30T10:00:00"/>
    <d v="1899-12-30T11:00:00"/>
    <d v="1899-12-30T01:00:00"/>
    <s v="DCO"/>
    <s v="N/A"/>
  </r>
  <r>
    <n v="16504"/>
    <x v="139"/>
    <x v="29"/>
    <s v="IP"/>
    <s v="Support IFTS"/>
    <m/>
    <s v="ACS"/>
    <n v="2"/>
    <m/>
    <s v="X"/>
    <x v="4"/>
    <s v="NET"/>
    <s v="DECI_STD"/>
    <m/>
    <n v="16503"/>
    <s v="SUPP"/>
    <d v="1899-12-30T10:00:00"/>
    <d v="1899-12-30T11:00:00"/>
    <d v="1899-12-30T01:00:00"/>
    <d v="1899-12-30T10:00:00"/>
    <d v="1899-12-30T11:00:00"/>
    <d v="1899-12-30T01:00:00"/>
    <s v="DCO"/>
    <s v="N/A"/>
  </r>
  <r>
    <n v="16505"/>
    <x v="139"/>
    <x v="29"/>
    <s v="LIFT 25-41"/>
    <s v="AMI"/>
    <n v="80"/>
    <s v="ACS"/>
    <n v="17"/>
    <s v="X"/>
    <m/>
    <x v="0"/>
    <s v="STDA"/>
    <s v="PGM"/>
    <m/>
    <m/>
    <s v="SD PGM01"/>
    <s v="10:00"/>
    <s v="11:00"/>
    <d v="1899-12-30T01:00:00"/>
    <s v="10:00"/>
    <s v="11:00"/>
    <d v="1899-12-30T01:00:00"/>
    <s v="DCO"/>
    <s v="N/A"/>
  </r>
  <r>
    <n v="16506"/>
    <x v="139"/>
    <x v="29"/>
    <s v="LIFT 25-41"/>
    <s v="AMI"/>
    <n v="81"/>
    <s v="ACS"/>
    <n v="9"/>
    <s v="X"/>
    <m/>
    <x v="1"/>
    <s v="STDA"/>
    <s v="PGM"/>
    <m/>
    <m/>
    <s v="SD PGM01"/>
    <d v="1899-12-30T10:00:00"/>
    <d v="1899-12-30T11:00:00"/>
    <d v="1899-12-30T01:00:00"/>
    <s v="10:00"/>
    <s v="11:00"/>
    <d v="1899-12-30T01:00:00"/>
    <s v="DCO"/>
    <s v="N/A"/>
  </r>
  <r>
    <n v="16507"/>
    <x v="139"/>
    <x v="29"/>
    <s v="LIFT IFTS QATAR 25-02"/>
    <s v="QATAR"/>
    <n v="75"/>
    <s v="ACS"/>
    <n v="1"/>
    <m/>
    <s v="X"/>
    <x v="6"/>
    <s v="STDA"/>
    <s v="DECI_SONIC"/>
    <m/>
    <m/>
    <s v="FMS CF02"/>
    <s v="10:00"/>
    <s v="11:00"/>
    <d v="1899-12-30T01:00:00"/>
    <s v="10:00"/>
    <s v="11:00"/>
    <d v="1899-12-30T01:00:00"/>
    <s v="DCO"/>
    <s v="N/A"/>
  </r>
  <r>
    <n v="16508"/>
    <x v="139"/>
    <x v="29"/>
    <s v="LIP 24-01 ITA"/>
    <s v="AMI"/>
    <n v="58"/>
    <s v="AMI"/>
    <n v="38"/>
    <m/>
    <s v="X"/>
    <x v="3"/>
    <s v="STDA"/>
    <s v="DECI_STD"/>
    <m/>
    <m/>
    <s v="RI SEM"/>
    <d v="1899-12-30T09:15:00"/>
    <d v="1899-12-30T10:15:00"/>
    <d v="1899-12-30T01:00:00"/>
    <d v="1899-12-30T09:15:00"/>
    <d v="1899-12-30T10:15:00"/>
    <d v="1899-12-30T01:00:00"/>
    <s v="DCO"/>
    <s v="N/A"/>
  </r>
  <r>
    <n v="16509"/>
    <x v="140"/>
    <x v="30"/>
    <s v="LIFT IFTS QATAR 25-01"/>
    <s v="QATAR"/>
    <n v="66"/>
    <s v="ACS"/>
    <n v="9"/>
    <m/>
    <s v="X"/>
    <x v="5"/>
    <s v="NET"/>
    <s v="DECI_STD"/>
    <m/>
    <n v="16510"/>
    <s v="NET BTFFB01"/>
    <s v="09:00"/>
    <s v="10:00"/>
    <d v="1899-12-30T01:00:00"/>
    <d v="1899-12-30T09:00:00"/>
    <d v="1899-12-30T10:00:00"/>
    <d v="1899-12-30T01:00:00"/>
    <s v="DCO"/>
    <s v="N/A"/>
  </r>
  <r>
    <n v="16510"/>
    <x v="140"/>
    <x v="30"/>
    <s v="IFTS 25-01 QAT"/>
    <s v="QATAR"/>
    <n v="77"/>
    <s v="ACS"/>
    <n v="17"/>
    <s v="X"/>
    <m/>
    <x v="4"/>
    <s v="NET"/>
    <s v="DECI_STD"/>
    <m/>
    <n v="16509"/>
    <s v="NET BTFFB01"/>
    <d v="1899-12-30T09:00:00"/>
    <d v="1899-12-30T10:00:00"/>
    <d v="1899-12-30T01:00:00"/>
    <d v="1899-12-30T09:00:00"/>
    <d v="1899-12-30T10:00:00"/>
    <d v="1899-12-30T01:00:00"/>
    <s v="DCO"/>
    <s v="N/A"/>
  </r>
  <r>
    <n v="16511"/>
    <x v="140"/>
    <x v="30"/>
    <s v="LIFT IFTS 24-04 JPN"/>
    <s v="IFTS"/>
    <n v="55"/>
    <s v="IFTS"/>
    <n v="9"/>
    <m/>
    <s v="X"/>
    <x v="0"/>
    <s v="NET"/>
    <s v="DCA"/>
    <m/>
    <n v="16512"/>
    <s v="NET SMI02"/>
    <s v="09:00"/>
    <s v="10:00"/>
    <d v="1899-12-30T01:00:00"/>
    <d v="1899-12-30T09:00:00"/>
    <d v="1899-12-30T10:00:00"/>
    <d v="1899-12-30T01:00:00"/>
    <s v="DCO"/>
    <s v="N/A"/>
  </r>
  <r>
    <n v="16512"/>
    <x v="140"/>
    <x v="30"/>
    <s v="LIFT IFTS 24-04 JPN"/>
    <s v="IFTS"/>
    <n v="57"/>
    <s v="ACS"/>
    <n v="32"/>
    <m/>
    <s v="X"/>
    <x v="1"/>
    <s v="NET"/>
    <s v="DCA"/>
    <m/>
    <n v="16511"/>
    <s v="NET SMI02"/>
    <d v="1899-12-30T09:00:00"/>
    <d v="1899-12-30T10:00:00"/>
    <d v="1899-12-30T01:00:00"/>
    <d v="1899-12-30T09:00:00"/>
    <d v="1899-12-30T10:00:00"/>
    <d v="1899-12-30T01:00:00"/>
    <s v="DCO"/>
    <s v="N/A"/>
  </r>
  <r>
    <n v="16513"/>
    <x v="140"/>
    <x v="30"/>
    <s v="LIFT IFTS QATAR 25-02"/>
    <s v="QATAR"/>
    <n v="74"/>
    <s v="ACS"/>
    <n v="2"/>
    <m/>
    <s v="X"/>
    <x v="6"/>
    <s v="STDA"/>
    <s v="DECI_STD"/>
    <m/>
    <m/>
    <s v="FMS CF03"/>
    <s v="09:00"/>
    <s v="10:00"/>
    <d v="1899-12-30T01:00:00"/>
    <s v="09:00"/>
    <s v="10:00"/>
    <d v="1899-12-30T01:00:00"/>
    <s v="DCO"/>
    <s v="N/A"/>
  </r>
  <r>
    <n v="16514"/>
    <x v="140"/>
    <x v="30"/>
    <s v="LIFT IFTS 25-01 HUN"/>
    <s v="IFTS"/>
    <n v="71"/>
    <s v="ACS"/>
    <n v="14"/>
    <m/>
    <s v="X"/>
    <x v="5"/>
    <s v="NET"/>
    <s v="DECI_STD"/>
    <m/>
    <n v="16515"/>
    <s v="FMSC OACM01"/>
    <s v="10:30"/>
    <s v="11:30"/>
    <d v="1899-12-30T01:00:00"/>
    <d v="1899-12-30T10:30:00"/>
    <d v="1899-12-30T11:30:00"/>
    <d v="1899-12-30T01:00:00"/>
    <s v="DCO"/>
    <s v="N/A"/>
  </r>
  <r>
    <n v="16515"/>
    <x v="140"/>
    <x v="30"/>
    <s v="IP"/>
    <s v="Support IFTS"/>
    <m/>
    <s v="ACS"/>
    <n v="12"/>
    <m/>
    <s v="X"/>
    <x v="4"/>
    <s v="NET"/>
    <s v="DECI_STD"/>
    <m/>
    <n v="16514"/>
    <s v="SUPP"/>
    <d v="1899-12-30T10:30:00"/>
    <d v="1899-12-30T11:30:00"/>
    <d v="1899-12-30T01:00:00"/>
    <d v="1899-12-30T10:30:00"/>
    <d v="1899-12-30T11:30:00"/>
    <d v="1899-12-30T01:00:00"/>
    <s v="SDC"/>
    <s v="N/A"/>
  </r>
  <r>
    <n v="16516"/>
    <x v="140"/>
    <x v="30"/>
    <s v="LIFT 25-41"/>
    <s v="AMI"/>
    <n v="80"/>
    <s v="ACS"/>
    <n v="13"/>
    <s v="X"/>
    <m/>
    <x v="0"/>
    <s v="NET"/>
    <s v="PGM"/>
    <m/>
    <n v="16517"/>
    <s v="SD PGM02"/>
    <s v="10:30"/>
    <s v="11:30"/>
    <d v="1899-12-30T01:00:00"/>
    <s v="10:30"/>
    <s v="11:30"/>
    <d v="1899-12-30T01:00:00"/>
    <s v="DCO"/>
    <s v="N/A"/>
  </r>
  <r>
    <n v="16517"/>
    <x v="140"/>
    <x v="30"/>
    <s v="LIFT 25-41"/>
    <s v="AMI"/>
    <n v="81"/>
    <s v="ACS"/>
    <n v="10"/>
    <s v="X"/>
    <m/>
    <x v="1"/>
    <s v="NET"/>
    <s v="PGM"/>
    <m/>
    <n v="16516"/>
    <s v="SD PGM02"/>
    <d v="1899-12-30T10:30:00"/>
    <d v="1899-12-30T11:30:00"/>
    <d v="1899-12-30T01:00:00"/>
    <d v="1899-12-30T10:30:00"/>
    <d v="1899-12-30T11:30:00"/>
    <d v="1899-12-30T01:00:00"/>
    <s v="DCO"/>
    <s v="N/A"/>
  </r>
  <r>
    <n v="16518"/>
    <x v="140"/>
    <x v="30"/>
    <s v="LIP 24-01 ITA"/>
    <s v="AMI"/>
    <n v="58"/>
    <s v="AMI"/>
    <n v="38"/>
    <m/>
    <s v="X"/>
    <x v="6"/>
    <s v="STDA"/>
    <s v="DECI_STD"/>
    <m/>
    <m/>
    <s v="RI SEM"/>
    <s v="10:30"/>
    <s v="11:30"/>
    <d v="1899-12-30T01:00:00"/>
    <s v="10:30"/>
    <s v="11:30"/>
    <d v="1899-12-30T01:00:00"/>
    <s v="DCO"/>
    <s v="N/A"/>
  </r>
  <r>
    <n v="16519"/>
    <x v="140"/>
    <x v="30"/>
    <s v="LIFT 25-41"/>
    <s v="AMI"/>
    <n v="76"/>
    <s v="IFTS"/>
    <n v="23"/>
    <s v="X"/>
    <m/>
    <x v="5"/>
    <s v="NET"/>
    <s v="PGM"/>
    <m/>
    <n v="16520"/>
    <s v="SD PGM02"/>
    <s v="12:00"/>
    <s v="13:00"/>
    <d v="1899-12-30T01:00:00"/>
    <d v="1899-12-30T12:00:00"/>
    <d v="1899-12-30T13:00:00"/>
    <d v="1899-12-30T01:00:00"/>
    <s v="RSLD"/>
    <s v="CD3"/>
  </r>
  <r>
    <n v="16520"/>
    <x v="140"/>
    <x v="30"/>
    <s v="LIFT 25-41"/>
    <s v="AMI"/>
    <n v="79"/>
    <s v="ACS"/>
    <n v="9"/>
    <s v="X"/>
    <m/>
    <x v="4"/>
    <s v="NET"/>
    <s v="PGM"/>
    <m/>
    <n v="16519"/>
    <s v="SD PGM02"/>
    <d v="1899-12-30T12:00:00"/>
    <d v="1899-12-30T13:00:00"/>
    <d v="1899-12-30T01:00:00"/>
    <d v="1899-12-30T12:00:00"/>
    <d v="1899-12-30T13:00:00"/>
    <d v="1899-12-30T01:00:00"/>
    <s v="RSLD"/>
    <s v="CD3"/>
  </r>
  <r>
    <n v="16521"/>
    <x v="140"/>
    <x v="30"/>
    <s v="LIFT IFTS 24-05 AUT"/>
    <s v="IFTS"/>
    <n v="64"/>
    <s v="ACS"/>
    <n v="2"/>
    <m/>
    <s v="X"/>
    <x v="0"/>
    <s v="NET"/>
    <s v="DCA"/>
    <m/>
    <n v="16522"/>
    <s v="NET ADCA01"/>
    <s v="12:00"/>
    <d v="1899-12-30T13:00:00"/>
    <d v="1899-12-30T01:00:00"/>
    <s v="12:00"/>
    <d v="1899-12-30T13:00:00"/>
    <d v="1899-12-30T01:00:00"/>
    <s v="DCO"/>
    <s v="N/A"/>
  </r>
  <r>
    <n v="16522"/>
    <x v="140"/>
    <x v="30"/>
    <s v="LIFT IFTS 24-05 AUT"/>
    <s v="IFTS"/>
    <n v="65"/>
    <s v="ACS"/>
    <n v="17"/>
    <m/>
    <s v="X"/>
    <x v="1"/>
    <s v="NET"/>
    <s v="DCA"/>
    <m/>
    <n v="16521"/>
    <s v="NET ADCA01"/>
    <d v="1899-12-30T12:00:00"/>
    <d v="1899-12-30T13:00:00"/>
    <d v="1899-12-30T01:00:00"/>
    <d v="1899-12-30T12:00:00"/>
    <d v="1899-12-30T13:00:00"/>
    <d v="1899-12-30T01:00:00"/>
    <s v="DCO"/>
    <s v="N/A"/>
  </r>
  <r>
    <n v="16523"/>
    <x v="140"/>
    <x v="30"/>
    <s v="LIFT IFTS QATAR 25-02"/>
    <s v="QATAR"/>
    <n v="75"/>
    <s v="IFTS"/>
    <n v="9"/>
    <m/>
    <s v="X"/>
    <x v="6"/>
    <s v="STDA"/>
    <s v="DECI_STD"/>
    <m/>
    <m/>
    <s v="FMS CF03"/>
    <s v="12:00"/>
    <s v="13:00"/>
    <d v="1899-12-30T01:00:00"/>
    <s v="12:00"/>
    <s v="13:00"/>
    <d v="1899-12-30T01:00:00"/>
    <s v="DCO"/>
    <s v="N/A"/>
  </r>
  <r>
    <n v="16524"/>
    <x v="140"/>
    <x v="30"/>
    <s v="LIFT IFTS 25-01 HUN"/>
    <s v="IFTS"/>
    <n v="70"/>
    <s v="ACS"/>
    <n v="12"/>
    <m/>
    <s v="X"/>
    <x v="5"/>
    <s v="NET"/>
    <s v="DECI_STD"/>
    <m/>
    <n v="16525"/>
    <s v="FMSC HACM01"/>
    <s v="13:30"/>
    <s v="14:30"/>
    <d v="1899-12-30T01:00:00"/>
    <s v="13:30"/>
    <s v="14:30"/>
    <d v="1899-12-30T01:00:00"/>
    <s v="DCO"/>
    <s v="N/A"/>
  </r>
  <r>
    <n v="16525"/>
    <x v="140"/>
    <x v="30"/>
    <s v="IP"/>
    <s v="Support IFTS"/>
    <m/>
    <s v="ACS"/>
    <n v="14"/>
    <m/>
    <s v="X"/>
    <x v="4"/>
    <s v="NET"/>
    <s v="DECI_STD"/>
    <m/>
    <n v="16524"/>
    <s v="SUPP"/>
    <d v="1899-12-30T13:30:00"/>
    <d v="1899-12-30T14:30:00"/>
    <d v="1899-12-30T01:00:00"/>
    <d v="1899-12-30T13:30:00"/>
    <d v="1899-12-30T14:30:00"/>
    <d v="1899-12-30T01:00:00"/>
    <s v="SDC"/>
    <s v="N/A"/>
  </r>
  <r>
    <n v="16526"/>
    <x v="140"/>
    <x v="30"/>
    <s v="LIFT IFTS 25-02 CAN"/>
    <s v="IFTS"/>
    <n v="74"/>
    <s v="ACS"/>
    <n v="5"/>
    <m/>
    <s v="X"/>
    <x v="6"/>
    <s v="STDA"/>
    <s v="DECI_STD"/>
    <m/>
    <m/>
    <s v="FMS NIT01"/>
    <s v="13:30"/>
    <s v="14:30"/>
    <d v="1899-12-30T01:00:00"/>
    <d v="1899-12-30T13:30:00"/>
    <d v="1899-12-30T14:30:00"/>
    <d v="1899-12-30T01:00:00"/>
    <s v="DCO"/>
    <s v="N/A"/>
  </r>
  <r>
    <n v="16527"/>
    <x v="140"/>
    <x v="30"/>
    <s v="LIFT IFTS 25-02 CAN"/>
    <s v="IFTS"/>
    <n v="72"/>
    <s v="ACS"/>
    <n v="13"/>
    <m/>
    <s v="X"/>
    <x v="0"/>
    <s v="STDA"/>
    <s v="DECI_STD"/>
    <m/>
    <m/>
    <s v="FMS NIT01"/>
    <s v="13:00"/>
    <s v="14:00"/>
    <d v="1899-12-30T01:00:00"/>
    <d v="1899-12-30T13:30:00"/>
    <d v="1899-12-30T14:30:00"/>
    <d v="1899-12-30T01:00:00"/>
    <s v="DCO"/>
    <s v="N/A"/>
  </r>
  <r>
    <n v="16528"/>
    <x v="140"/>
    <x v="30"/>
    <s v="IFTS 25-01 QAT"/>
    <s v="QATAR"/>
    <n v="77"/>
    <s v="IFTS"/>
    <n v="9"/>
    <s v="X"/>
    <m/>
    <x v="5"/>
    <s v="NET"/>
    <s v="ATAG"/>
    <m/>
    <n v="16529"/>
    <s v="NET BTFFB02"/>
    <s v="15:00"/>
    <s v="16:00"/>
    <d v="1899-12-30T01:00:00"/>
    <s v="15:00"/>
    <s v="16:00"/>
    <d v="1899-12-30T01:00:00"/>
    <s v="DCO"/>
    <s v="N/A"/>
  </r>
  <r>
    <n v="16529"/>
    <x v="140"/>
    <x v="30"/>
    <s v="LIFT IFTS QATAR 25-01"/>
    <s v="QATAR"/>
    <n v="66"/>
    <s v="ACS"/>
    <n v="2"/>
    <m/>
    <s v="X"/>
    <x v="4"/>
    <s v="NET"/>
    <s v="ATAG"/>
    <m/>
    <n v="16528"/>
    <s v="NET BTTFB02"/>
    <d v="1899-12-30T15:00:00"/>
    <d v="1899-12-30T16:00:00"/>
    <d v="1899-12-30T01:00:00"/>
    <d v="1899-12-30T15:00:00"/>
    <d v="1899-12-30T16:00:00"/>
    <d v="1899-12-30T01:00:00"/>
    <s v="DCO"/>
    <s v="N/A"/>
  </r>
  <r>
    <n v="16530"/>
    <x v="140"/>
    <x v="30"/>
    <s v="LIP 25-01"/>
    <s v="AMI"/>
    <n v="83"/>
    <s v="IFTS"/>
    <n v="23"/>
    <m/>
    <s v="X"/>
    <x v="6"/>
    <s v="STDA"/>
    <s v="LOW LEVEL"/>
    <m/>
    <m/>
    <s v="SD SLL02"/>
    <s v="15:00"/>
    <s v="16:00"/>
    <d v="1899-12-30T01:00:00"/>
    <d v="1899-12-30T15:00:00"/>
    <d v="1899-12-30T16:00:00"/>
    <d v="1899-12-30T01:00:00"/>
    <s v="DCO"/>
    <s v="N/A"/>
  </r>
  <r>
    <n v="16531"/>
    <x v="140"/>
    <x v="30"/>
    <s v="LIFT IFTS QATAR 25-02"/>
    <s v="QATAR"/>
    <n v="71"/>
    <s v="ACS"/>
    <n v="9"/>
    <m/>
    <s v="X"/>
    <x v="1"/>
    <s v="STDA"/>
    <s v="DECI_STD"/>
    <m/>
    <m/>
    <s v="FMS CF03"/>
    <s v="15:00"/>
    <s v="16:00"/>
    <d v="1899-12-30T01:00:00"/>
    <d v="1899-12-30T15:00:00"/>
    <d v="1899-12-30T16:00:00"/>
    <d v="1899-12-30T01:00:00"/>
    <s v="DCO"/>
    <s v="N/A"/>
  </r>
  <r>
    <n v="16532"/>
    <x v="140"/>
    <x v="30"/>
    <s v="LIFT IFTS QATAR 25-02"/>
    <s v="QATAR"/>
    <n v="73"/>
    <s v="ACS"/>
    <n v="32"/>
    <m/>
    <s v="X"/>
    <x v="0"/>
    <s v="STDA"/>
    <s v="DECI_SONIC"/>
    <m/>
    <m/>
    <s v="FMS CF02"/>
    <s v="15:00"/>
    <s v="16:00"/>
    <d v="1899-12-30T01:00:00"/>
    <d v="1899-12-30T15:00:00"/>
    <d v="1899-12-30T16:00:00"/>
    <d v="1899-12-30T01:00:00"/>
    <s v="DCO"/>
    <s v="N/A"/>
  </r>
  <r>
    <n v="16533"/>
    <x v="140"/>
    <x v="30"/>
    <s v="LIFT 24-45 ITA"/>
    <s v="AMI"/>
    <n v="34"/>
    <s v="ACS"/>
    <n v="5"/>
    <s v="X"/>
    <m/>
    <x v="5"/>
    <s v="NET"/>
    <s v="DECI_STD"/>
    <m/>
    <n v="16534"/>
    <s v="SD OACM01"/>
    <s v="16:30"/>
    <d v="1899-12-30T17:00:00"/>
    <d v="1899-12-30T00:30:00"/>
    <s v="16:30"/>
    <d v="1899-12-30T17:15:00"/>
    <d v="1899-12-30T00:45:00"/>
    <s v="DCO"/>
    <s v="N/A"/>
  </r>
  <r>
    <n v="16534"/>
    <x v="140"/>
    <x v="30"/>
    <s v="IP"/>
    <s v="Support AMI"/>
    <m/>
    <s v="ACS"/>
    <n v="13"/>
    <m/>
    <s v="X"/>
    <x v="4"/>
    <s v="NET"/>
    <s v="DECI_STD"/>
    <m/>
    <n v="16533"/>
    <s v="SUPP"/>
    <d v="1899-12-30T16:30:00"/>
    <d v="1899-12-30T17:00:00"/>
    <d v="1899-12-30T00:30:00"/>
    <d v="1899-12-30T16:30:00"/>
    <d v="1899-12-30T17:15:00"/>
    <d v="1899-12-30T00:45:00"/>
    <s v="SDC"/>
    <s v="N/A"/>
  </r>
  <r>
    <n v="16535"/>
    <x v="140"/>
    <x v="30"/>
    <s v="LIFT 25-41"/>
    <s v="AMI"/>
    <n v="82"/>
    <s v="ACS"/>
    <n v="12"/>
    <s v="X"/>
    <m/>
    <x v="6"/>
    <s v="STDA"/>
    <s v="PGM"/>
    <m/>
    <m/>
    <s v="SD PGM01"/>
    <s v="16:30"/>
    <s v="17:30"/>
    <d v="1899-12-30T01:00:00"/>
    <d v="1899-12-30T16:30:00"/>
    <d v="1899-12-30T17:30:00"/>
    <d v="1899-12-30T01:00:00"/>
    <s v="DCO"/>
    <s v="N/A"/>
  </r>
  <r>
    <n v="16536"/>
    <x v="140"/>
    <x v="30"/>
    <s v="LIFT IFTS QATAR 25-02"/>
    <s v="QATAR"/>
    <n v="72"/>
    <s v="ACS"/>
    <n v="10"/>
    <m/>
    <s v="X"/>
    <x v="0"/>
    <s v="STDA"/>
    <s v="DECI_SONIC"/>
    <m/>
    <m/>
    <s v="FMS CF02"/>
    <s v="16:30"/>
    <s v="17:30"/>
    <d v="1899-12-30T01:00:00"/>
    <d v="1899-12-30T16:30:00"/>
    <d v="1899-12-30T17:30:00"/>
    <d v="1899-12-30T01:00:00"/>
    <s v="DCO"/>
    <s v="N/A"/>
  </r>
  <r>
    <n v="16537"/>
    <x v="141"/>
    <x v="30"/>
    <s v="LIFT IFTS 25-01 HUN"/>
    <s v="IFTS"/>
    <n v="71"/>
    <s v="ACS"/>
    <n v="2"/>
    <m/>
    <s v="X"/>
    <x v="5"/>
    <s v="NET"/>
    <s v="DECI_STD"/>
    <m/>
    <n v="16538"/>
    <s v="FMSC OACM02"/>
    <s v="09:00"/>
    <s v="10:00"/>
    <d v="1899-12-30T01:00:00"/>
    <s v="09:00"/>
    <s v="10:00"/>
    <d v="1899-12-30T01:00:00"/>
    <s v="DCO"/>
    <s v="N/A"/>
  </r>
  <r>
    <n v="16538"/>
    <x v="141"/>
    <x v="30"/>
    <s v="IP"/>
    <s v="Support IFTS"/>
    <m/>
    <s v="ACS"/>
    <n v="9"/>
    <m/>
    <s v="X"/>
    <x v="4"/>
    <s v="NET"/>
    <s v="DECI_STD"/>
    <m/>
    <n v="16537"/>
    <s v="SUPP"/>
    <d v="1899-12-30T09:00:00"/>
    <d v="1899-12-30T10:00:00"/>
    <d v="1899-12-30T01:00:00"/>
    <s v="09:00"/>
    <s v="10:00"/>
    <d v="1899-12-30T01:00:00"/>
    <s v="SDC"/>
    <s v="N/A"/>
  </r>
  <r>
    <n v="16539"/>
    <x v="141"/>
    <x v="30"/>
    <s v="LIFT 25-41"/>
    <s v="AMI"/>
    <n v="79"/>
    <s v="ACS"/>
    <n v="17"/>
    <s v="X"/>
    <m/>
    <x v="0"/>
    <s v="NET"/>
    <s v="PGM"/>
    <m/>
    <n v="16540"/>
    <s v="SD PGM02-CPL01"/>
    <s v="09:00"/>
    <s v="10:00"/>
    <d v="1899-12-30T01:00:00"/>
    <s v="09:00"/>
    <s v="10:00"/>
    <d v="1899-12-30T01:00:00"/>
    <s v="DCO"/>
    <s v="N/A"/>
  </r>
  <r>
    <n v="16540"/>
    <x v="141"/>
    <x v="30"/>
    <s v="LIFT 25-41"/>
    <s v="AMI"/>
    <n v="82"/>
    <s v="IFTS"/>
    <n v="9"/>
    <s v="X"/>
    <m/>
    <x v="1"/>
    <s v="NET"/>
    <s v="PGM"/>
    <m/>
    <n v="16539"/>
    <s v="SD PGM02"/>
    <d v="1899-12-30T09:00:00"/>
    <d v="1899-12-30T10:00:00"/>
    <d v="1899-12-30T01:00:00"/>
    <d v="1899-12-30T09:00:00"/>
    <d v="1899-12-30T10:00:00"/>
    <d v="1899-12-30T01:00:00"/>
    <s v="DCO"/>
    <s v="N/A"/>
  </r>
  <r>
    <n v="16541"/>
    <x v="141"/>
    <x v="30"/>
    <s v="LIFT IFTS QATAR 25-02"/>
    <s v="QATAR"/>
    <n v="73"/>
    <s v="ACS"/>
    <n v="32"/>
    <m/>
    <s v="X"/>
    <x v="6"/>
    <s v="STDA"/>
    <s v="DECI_STD"/>
    <m/>
    <m/>
    <s v="FMS CF03"/>
    <s v="09:00"/>
    <s v="10:00"/>
    <d v="1899-12-30T01:00:00"/>
    <s v="09:00"/>
    <s v="10:00"/>
    <d v="1899-12-30T01:00:00"/>
    <s v="DCO"/>
    <s v="N/A"/>
  </r>
  <r>
    <n v="16542"/>
    <x v="141"/>
    <x v="30"/>
    <s v="LIFT IFTS QATAR 25-02"/>
    <s v="QATAR"/>
    <n v="70"/>
    <s v="IFTS"/>
    <n v="23"/>
    <m/>
    <s v="X"/>
    <x v="3"/>
    <s v="STDA"/>
    <s v="DECI_STD"/>
    <m/>
    <m/>
    <s v="PT IFB01"/>
    <s v="09:00"/>
    <s v="10:00"/>
    <d v="1899-12-30T01:00:00"/>
    <s v="09:00"/>
    <s v="10:00"/>
    <d v="1899-12-30T01:00:00"/>
    <s v="DCO"/>
    <s v="N/A"/>
  </r>
  <r>
    <n v="16543"/>
    <x v="141"/>
    <x v="30"/>
    <s v="LIFT IFTS 24-05 AUT"/>
    <s v="IFTS"/>
    <n v="65"/>
    <s v="ACS"/>
    <n v="12"/>
    <m/>
    <s v="X"/>
    <x v="5"/>
    <s v="NET"/>
    <s v="DCA"/>
    <m/>
    <n v="16544"/>
    <s v="NET ADCA02"/>
    <s v="10:30"/>
    <s v="11:30"/>
    <d v="1899-12-30T01:00:00"/>
    <d v="1899-12-30T10:30:00"/>
    <d v="1899-12-30T11:30:00"/>
    <d v="1899-12-30T01:00:00"/>
    <s v="DCO"/>
    <s v="N/A"/>
  </r>
  <r>
    <n v="16544"/>
    <x v="141"/>
    <x v="30"/>
    <s v="LIFT IFTS 24-05 AUT"/>
    <s v="IFTS"/>
    <n v="64"/>
    <s v="ACS"/>
    <n v="13"/>
    <m/>
    <s v="X"/>
    <x v="4"/>
    <s v="NET"/>
    <s v="DCA"/>
    <m/>
    <n v="16543"/>
    <s v="NET ADCA02"/>
    <d v="1899-12-30T10:30:00"/>
    <d v="1899-12-30T11:30:00"/>
    <d v="1899-12-30T01:00:00"/>
    <d v="1899-12-30T10:30:00"/>
    <d v="1899-12-30T11:30:00"/>
    <d v="1899-12-30T01:00:00"/>
    <s v="DCO"/>
    <s v="N/A"/>
  </r>
  <r>
    <n v="16545"/>
    <x v="141"/>
    <x v="30"/>
    <s v="IP"/>
    <s v="Support AMI"/>
    <n v="79"/>
    <s v="ACS"/>
    <n v="10"/>
    <m/>
    <s v="X"/>
    <x v="0"/>
    <s v="NET"/>
    <s v="LOW LEVEL"/>
    <m/>
    <n v="16546"/>
    <s v="SUPP"/>
    <s v="10:30"/>
    <s v="11:30"/>
    <d v="1899-12-30T01:00:00"/>
    <s v="10:30"/>
    <s v="11:30"/>
    <d v="1899-12-30T01:00:00"/>
    <s v="SDC"/>
    <s v="N/A"/>
  </r>
  <r>
    <n v="16546"/>
    <x v="141"/>
    <x v="30"/>
    <s v="LIFT 25-41"/>
    <s v="AMI"/>
    <n v="81"/>
    <s v="ACS"/>
    <n v="14"/>
    <s v="X"/>
    <m/>
    <x v="1"/>
    <s v="NET"/>
    <s v="LOW LEVEL"/>
    <m/>
    <n v="16545"/>
    <s v="SD FLL01"/>
    <d v="1899-12-30T10:30:00"/>
    <d v="1899-12-30T11:30:00"/>
    <d v="1899-12-30T01:00:00"/>
    <d v="1899-12-30T10:30:00"/>
    <d v="1899-12-30T11:30:00"/>
    <d v="1899-12-30T01:00:00"/>
    <s v="DCO"/>
    <s v="N/A"/>
  </r>
  <r>
    <n v="16547"/>
    <x v="141"/>
    <x v="30"/>
    <s v="LIP 24-01 ITA"/>
    <s v="AMI"/>
    <n v="58"/>
    <s v="AMI"/>
    <n v="38"/>
    <m/>
    <s v="X"/>
    <x v="6"/>
    <s v="STDA"/>
    <s v="DECI_STD"/>
    <m/>
    <m/>
    <s v="RI SEM"/>
    <s v="12:00"/>
    <s v="13:00"/>
    <d v="1899-12-30T01:00:00"/>
    <s v="12:00"/>
    <s v="13:00"/>
    <d v="1899-12-30T01:00:00"/>
    <s v="DCO"/>
    <s v="N/A"/>
  </r>
  <r>
    <n v="16548"/>
    <x v="141"/>
    <x v="30"/>
    <s v="LIFT 25-41"/>
    <s v="AMI"/>
    <n v="77"/>
    <s v="ACS"/>
    <n v="9"/>
    <s v="X"/>
    <m/>
    <x v="3"/>
    <s v="STDA"/>
    <s v="PGM"/>
    <m/>
    <m/>
    <s v="SD PGM01"/>
    <s v="12:00"/>
    <s v="13:00"/>
    <d v="1899-12-30T01:00:00"/>
    <s v="12:00"/>
    <s v="13:00"/>
    <d v="1899-12-30T01:00:00"/>
    <s v="DCO"/>
    <s v="N/A"/>
  </r>
  <r>
    <n v="16549"/>
    <x v="141"/>
    <x v="30"/>
    <s v="LIFT IFTS 25-01 HUN"/>
    <s v="IFTS"/>
    <n v="70"/>
    <s v="ACS"/>
    <n v="17"/>
    <m/>
    <s v="X"/>
    <x v="0"/>
    <s v="NET"/>
    <s v="DECI_STD"/>
    <m/>
    <n v="16550"/>
    <s v="FMSC HACM02"/>
    <s v="12:00"/>
    <s v="13:00"/>
    <d v="1899-12-30T01:00:00"/>
    <s v="12:00"/>
    <s v="13:00"/>
    <d v="1899-12-30T01:00:00"/>
    <s v="DCO"/>
    <s v="N/A"/>
  </r>
  <r>
    <n v="16550"/>
    <x v="141"/>
    <x v="30"/>
    <s v="IP"/>
    <s v="Support IFTS"/>
    <m/>
    <s v="ACS"/>
    <n v="32"/>
    <m/>
    <s v="X"/>
    <x v="1"/>
    <s v="NET"/>
    <s v="DECI_STD"/>
    <m/>
    <n v="16549"/>
    <s v="SUPP"/>
    <d v="1899-12-30T12:00:00"/>
    <d v="1899-12-30T13:00:00"/>
    <d v="1899-12-30T01:00:00"/>
    <d v="1899-12-30T12:00:00"/>
    <d v="1899-12-30T13:00:00"/>
    <d v="1899-12-30T01:00:00"/>
    <s v="DCO"/>
    <s v="N/A"/>
  </r>
  <r>
    <n v="16551"/>
    <x v="141"/>
    <x v="30"/>
    <s v="LIFT IFTS 25-02 UK"/>
    <s v="IFTS"/>
    <n v="80"/>
    <s v="ACS"/>
    <n v="2"/>
    <m/>
    <s v="X"/>
    <x v="5"/>
    <s v="STDA"/>
    <s v="DECI_STD"/>
    <m/>
    <m/>
    <s v="FMS NIT01"/>
    <s v="12:00"/>
    <s v="13:00"/>
    <d v="1899-12-30T01:00:00"/>
    <d v="1899-12-30T12:00:00"/>
    <d v="1899-12-30T13:00:00"/>
    <d v="1899-12-30T01:00:00"/>
    <s v="DCO"/>
    <s v="N/A"/>
  </r>
  <r>
    <n v="16552"/>
    <x v="141"/>
    <x v="30"/>
    <s v="LIFT IFTS QATAR 25-02"/>
    <s v="QATAR"/>
    <n v="74"/>
    <s v="IFTS"/>
    <n v="9"/>
    <m/>
    <s v="X"/>
    <x v="4"/>
    <s v="STDA"/>
    <s v="DECI_STD"/>
    <m/>
    <m/>
    <s v="PT IFB01"/>
    <s v="12:00"/>
    <s v="13:00"/>
    <d v="1899-12-30T01:00:00"/>
    <d v="1899-12-30T12:00:00"/>
    <d v="1899-12-30T13:00:00"/>
    <d v="1899-12-30T01:00:00"/>
    <s v="DCO"/>
    <s v="N/A"/>
  </r>
  <r>
    <n v="16553"/>
    <x v="141"/>
    <x v="30"/>
    <s v="LIFT IFTS 25-01 SGP"/>
    <s v="IFTS"/>
    <n v="68"/>
    <s v="ACS"/>
    <n v="5"/>
    <m/>
    <s v="X"/>
    <x v="5"/>
    <s v="NET"/>
    <s v="DECI_STD"/>
    <m/>
    <n v="16554"/>
    <s v="FMSC OACM01"/>
    <s v="13:30"/>
    <s v="14:30"/>
    <d v="1899-12-30T01:00:00"/>
    <s v="13:30"/>
    <s v="14:30"/>
    <d v="1899-12-30T01:00:00"/>
    <s v="DCO"/>
    <s v="N/A"/>
  </r>
  <r>
    <n v="16554"/>
    <x v="141"/>
    <x v="30"/>
    <s v="IP"/>
    <s v="Support IFTS"/>
    <m/>
    <s v="ACS"/>
    <n v="12"/>
    <m/>
    <s v="X"/>
    <x v="4"/>
    <s v="NET"/>
    <s v="DECI_STD"/>
    <m/>
    <n v="16553"/>
    <s v="SUPP"/>
    <d v="1899-12-30T13:30:00"/>
    <d v="1899-12-30T14:30:00"/>
    <d v="1899-12-30T01:00:00"/>
    <d v="1899-12-30T13:30:00"/>
    <d v="1899-12-30T14:30:00"/>
    <d v="1899-12-30T01:00:00"/>
    <s v="SDC"/>
    <s v="N/A"/>
  </r>
  <r>
    <n v="16555"/>
    <x v="141"/>
    <x v="30"/>
    <s v="LIFT IFTS QATAR 25-02"/>
    <s v="QATAR"/>
    <n v="72"/>
    <s v="ACS"/>
    <n v="14"/>
    <m/>
    <s v="X"/>
    <x v="6"/>
    <s v="STDA"/>
    <s v="DECI_STD"/>
    <m/>
    <m/>
    <s v="FMS CF03"/>
    <s v="13:30"/>
    <s v="14:30"/>
    <d v="1899-12-30T01:00:00"/>
    <d v="1899-12-30T13:30:00"/>
    <d v="1899-12-30T14:30:00"/>
    <d v="1899-12-30T01:00:00"/>
    <s v="DCO"/>
    <s v="N/A"/>
  </r>
  <r>
    <n v="16556"/>
    <x v="141"/>
    <x v="30"/>
    <s v="LIFT IFTS QATAR 25-02"/>
    <s v="QATAR"/>
    <n v="70"/>
    <s v="ACS"/>
    <n v="13"/>
    <m/>
    <s v="X"/>
    <x v="0"/>
    <s v="STDA"/>
    <s v="DECI_STD"/>
    <m/>
    <m/>
    <s v="PT IFB02"/>
    <s v="13:30"/>
    <s v="14:30"/>
    <d v="1899-12-30T01:00:00"/>
    <d v="1899-12-30T13:30:00"/>
    <d v="1899-12-30T14:30:00"/>
    <d v="1899-12-30T01:00:00"/>
    <s v="DCO"/>
    <s v="N/A"/>
  </r>
  <r>
    <n v="16557"/>
    <x v="141"/>
    <x v="30"/>
    <s v="LIFT IFTS 25-01 SGP"/>
    <s v="IFTS"/>
    <n v="69"/>
    <s v="ACS"/>
    <n v="32"/>
    <m/>
    <s v="X"/>
    <x v="5"/>
    <s v="NET"/>
    <s v="DECI_STD"/>
    <m/>
    <n v="16558"/>
    <s v="FMSC OACM01"/>
    <s v="15:00"/>
    <s v="16:00"/>
    <d v="1899-12-30T01:00:00"/>
    <s v="15:00"/>
    <d v="1899-12-30T15:45:00"/>
    <d v="1899-12-30T00:45:00"/>
    <s v="DCO"/>
    <s v="N/A"/>
  </r>
  <r>
    <n v="16558"/>
    <x v="141"/>
    <x v="30"/>
    <s v="IP"/>
    <s v="Support IFTS"/>
    <m/>
    <s v="ACS"/>
    <n v="3"/>
    <m/>
    <s v="X"/>
    <x v="4"/>
    <s v="NET"/>
    <s v="DECI_STD"/>
    <m/>
    <n v="16557"/>
    <s v="SUPP"/>
    <d v="1899-12-30T15:00:00"/>
    <d v="1899-12-30T16:00:00"/>
    <d v="1899-12-30T01:00:00"/>
    <d v="1899-12-30T15:00:00"/>
    <d v="1899-12-30T15:45:00"/>
    <d v="1899-12-30T00:45:00"/>
    <s v="SDC"/>
    <s v="N/A"/>
  </r>
  <r>
    <n v="16559"/>
    <x v="141"/>
    <x v="30"/>
    <s v="LIFT IFTS QATAR 25-02"/>
    <s v="QATAR"/>
    <n v="73"/>
    <s v="ACS"/>
    <n v="9"/>
    <m/>
    <s v="X"/>
    <x v="6"/>
    <s v="STDA"/>
    <s v="DECI_STD"/>
    <m/>
    <m/>
    <s v="PT IFB01"/>
    <s v="15:00"/>
    <s v="16:00"/>
    <d v="1899-12-30T01:00:00"/>
    <m/>
    <m/>
    <s v=""/>
    <s v="CANC"/>
    <s v="CD1"/>
  </r>
  <r>
    <n v="16560"/>
    <x v="141"/>
    <x v="30"/>
    <s v="LIFT IFTS 25-02 SGP"/>
    <s v="IFTS"/>
    <n v="82"/>
    <s v="IFTS"/>
    <n v="23"/>
    <m/>
    <s v="X"/>
    <x v="1"/>
    <s v="STDA"/>
    <s v="DECI_STD"/>
    <m/>
    <m/>
    <s v="PT NIT01"/>
    <s v="15:00"/>
    <s v="16:00"/>
    <d v="1899-12-30T01:00:00"/>
    <d v="1899-12-30T15:00:00"/>
    <d v="1899-12-30T16:00:00"/>
    <d v="1899-12-30T01:00:00"/>
    <s v="DCO"/>
    <s v="N/A"/>
  </r>
  <r>
    <n v="16561"/>
    <x v="141"/>
    <x v="30"/>
    <s v="LIFT 24-45 ITA"/>
    <s v="AMI"/>
    <n v="34"/>
    <s v="ACS"/>
    <n v="10"/>
    <s v="X"/>
    <m/>
    <x v="5"/>
    <s v="NET"/>
    <s v="DECI_STD"/>
    <m/>
    <n v="16562"/>
    <s v="SD OACM02"/>
    <s v="16:30"/>
    <s v="17:30"/>
    <d v="1899-12-30T01:00:00"/>
    <s v="16:30"/>
    <d v="1899-12-30T17:00:00"/>
    <d v="1899-12-30T00:30:00"/>
    <s v="DCO"/>
    <s v="N/A"/>
  </r>
  <r>
    <n v="16562"/>
    <x v="141"/>
    <x v="30"/>
    <s v="IP"/>
    <s v="Support AMI"/>
    <m/>
    <s v="ACS"/>
    <n v="13"/>
    <m/>
    <s v="X"/>
    <x v="4"/>
    <s v="NET"/>
    <s v="DECI_STD"/>
    <m/>
    <n v="16561"/>
    <s v="SUPP"/>
    <d v="1899-12-30T16:30:00"/>
    <d v="1899-12-30T17:30:00"/>
    <d v="1899-12-30T01:00:00"/>
    <d v="1899-12-30T16:30:00"/>
    <d v="1899-12-30T17:00:00"/>
    <d v="1899-12-30T00:30:00"/>
    <s v="SDC"/>
    <s v="N/A"/>
  </r>
  <r>
    <n v="16563"/>
    <x v="141"/>
    <x v="30"/>
    <s v="IFTS LIFT 24-01 QATAR"/>
    <s v="QATAR"/>
    <n v="40"/>
    <s v="ACS"/>
    <n v="14"/>
    <s v="X"/>
    <m/>
    <x v="0"/>
    <s v="NET"/>
    <s v="DECI_STD"/>
    <m/>
    <n v="16564"/>
    <s v="NET BTFFB01"/>
    <s v="16:30"/>
    <s v="17:30"/>
    <d v="1899-12-30T01:00:00"/>
    <d v="1899-12-30T16:30:00"/>
    <d v="1899-12-30T17:30:00"/>
    <d v="1899-12-30T01:00:00"/>
    <s v="DCO"/>
    <s v="N/A"/>
  </r>
  <r>
    <n v="16564"/>
    <x v="141"/>
    <x v="30"/>
    <s v="IFTS 25-01 QAT"/>
    <s v="QATAR"/>
    <n v="76"/>
    <s v="ACS"/>
    <n v="5"/>
    <s v="X"/>
    <m/>
    <x v="1"/>
    <s v="NET"/>
    <s v="DECI_STD"/>
    <m/>
    <n v="16563"/>
    <s v="NET BTFFB01"/>
    <d v="1899-12-30T16:30:00"/>
    <d v="1899-12-30T17:30:00"/>
    <d v="1899-12-30T01:00:00"/>
    <d v="1899-12-30T16:30:00"/>
    <d v="1899-12-30T17:30:00"/>
    <d v="1899-12-30T01:00:00"/>
    <s v="DCO"/>
    <s v="N/A"/>
  </r>
  <r>
    <n v="16565"/>
    <x v="141"/>
    <x v="30"/>
    <s v="LIFT IFTS QATAR 25-02"/>
    <s v="QATAR"/>
    <n v="74"/>
    <s v="ACS"/>
    <n v="12"/>
    <m/>
    <s v="X"/>
    <x v="6"/>
    <s v="STDA"/>
    <s v="DECI_STD"/>
    <m/>
    <m/>
    <s v="PT IFB02"/>
    <s v="16:30"/>
    <s v="17:30"/>
    <d v="1899-12-30T01:00:00"/>
    <d v="1899-12-30T16:30:00"/>
    <d v="1899-12-30T17:30:00"/>
    <d v="1899-12-30T01:00:00"/>
    <s v="DCO"/>
    <s v="N/A"/>
  </r>
  <r>
    <n v="16566"/>
    <x v="142"/>
    <x v="30"/>
    <s v="LIFT IFTS 25-01 SGP"/>
    <s v="IFTS"/>
    <n v="68"/>
    <s v="ACS"/>
    <n v="9"/>
    <m/>
    <s v="X"/>
    <x v="5"/>
    <s v="NET"/>
    <s v="DECI_STD"/>
    <m/>
    <n v="16567"/>
    <s v="FMSC OACM02"/>
    <s v="09:00"/>
    <s v="10:00"/>
    <d v="1899-12-30T01:00:00"/>
    <d v="1899-12-30T09:00:00"/>
    <d v="1899-12-30T09:50:00"/>
    <d v="1899-12-30T00:50:00"/>
    <s v="DCO"/>
    <s v="N/A"/>
  </r>
  <r>
    <n v="16567"/>
    <x v="142"/>
    <x v="30"/>
    <s v="IP"/>
    <s v="Support IFTS"/>
    <m/>
    <s v="ACS"/>
    <n v="32"/>
    <m/>
    <s v="X"/>
    <x v="4"/>
    <s v="NET"/>
    <s v="PGM"/>
    <m/>
    <n v="16566"/>
    <s v="SUPP"/>
    <d v="1899-12-30T09:00:00"/>
    <d v="1899-12-30T10:00:00"/>
    <d v="1899-12-30T01:00:00"/>
    <d v="1899-12-30T09:00:00"/>
    <d v="1899-12-30T09:50:00"/>
    <d v="1899-12-30T00:50:00"/>
    <s v="SDC"/>
    <s v="N/A"/>
  </r>
  <r>
    <n v="16568"/>
    <x v="142"/>
    <x v="30"/>
    <s v="IFTS 25-01 QAT"/>
    <s v="QATAR"/>
    <n v="76"/>
    <s v="ACS"/>
    <n v="2"/>
    <s v="X"/>
    <m/>
    <x v="0"/>
    <s v="NET"/>
    <s v="DECI_STD"/>
    <m/>
    <n v="16569"/>
    <s v="NET BTFFB02"/>
    <s v="09:00"/>
    <s v="10:00"/>
    <d v="1899-12-30T01:00:00"/>
    <s v="09:00"/>
    <s v="10:00"/>
    <d v="1899-12-30T01:00:00"/>
    <s v="DCO"/>
    <s v="N/A"/>
  </r>
  <r>
    <n v="16569"/>
    <x v="142"/>
    <x v="30"/>
    <s v="LIFT IFTS QATAR 25-01"/>
    <s v="QATAR"/>
    <n v="65"/>
    <s v="IFTS"/>
    <n v="23"/>
    <m/>
    <s v="X"/>
    <x v="1"/>
    <s v="NET"/>
    <s v="DECI_STD"/>
    <m/>
    <n v="16568"/>
    <s v="NET BTFFB01"/>
    <d v="1899-12-30T09:00:00"/>
    <d v="1899-12-30T10:00:00"/>
    <d v="1899-12-30T01:00:00"/>
    <d v="1899-12-30T09:00:00"/>
    <d v="1899-12-30T10:00:00"/>
    <d v="1899-12-30T01:00:00"/>
    <s v="DCO"/>
    <s v="N/A"/>
  </r>
  <r>
    <n v="16570"/>
    <x v="142"/>
    <x v="30"/>
    <s v="LIFT IFTS 25-02 SGP"/>
    <s v="IFTS"/>
    <n v="82"/>
    <s v="IFTS"/>
    <n v="9"/>
    <m/>
    <s v="X"/>
    <x v="6"/>
    <s v="STDA"/>
    <s v="DECI_STD"/>
    <m/>
    <m/>
    <s v="FMS NIT01"/>
    <s v="09:00"/>
    <s v="10:00"/>
    <d v="1899-12-30T01:00:00"/>
    <s v="09:00"/>
    <s v="10:00"/>
    <d v="1899-12-30T01:00:00"/>
    <s v="DCO"/>
    <s v="N/A"/>
  </r>
  <r>
    <n v="16571"/>
    <x v="142"/>
    <x v="30"/>
    <s v="LIFT 25-41"/>
    <s v="AMI"/>
    <n v="79"/>
    <s v="ACS"/>
    <n v="14"/>
    <s v="X"/>
    <m/>
    <x v="5"/>
    <s v="NET"/>
    <s v="LOW LEVEL"/>
    <m/>
    <n v="16572"/>
    <s v="SD FLL01"/>
    <s v="10:30"/>
    <s v="11:30"/>
    <d v="1899-12-30T01:00:00"/>
    <d v="1899-12-30T10:30:00"/>
    <d v="1899-12-30T11:30:00"/>
    <d v="1899-12-30T01:00:00"/>
    <s v="DCO"/>
    <s v="N/A"/>
  </r>
  <r>
    <n v="16572"/>
    <x v="142"/>
    <x v="30"/>
    <s v="LIFT 25-41"/>
    <s v="AMI"/>
    <n v="82"/>
    <s v="ACS"/>
    <n v="12"/>
    <s v="X"/>
    <m/>
    <x v="4"/>
    <s v="NET"/>
    <s v="LOW LEVEL"/>
    <m/>
    <n v="16571"/>
    <s v="SD FLL01"/>
    <d v="1899-12-30T10:30:00"/>
    <d v="1899-12-30T11:30:00"/>
    <d v="1899-12-30T01:00:00"/>
    <d v="1899-12-30T10:30:00"/>
    <d v="1899-12-30T11:30:00"/>
    <d v="1899-12-30T01:00:00"/>
    <s v="DCO"/>
    <s v="N/A"/>
  </r>
  <r>
    <n v="16573"/>
    <x v="142"/>
    <x v="30"/>
    <s v="IFTS 25-01 QAT"/>
    <s v="QATAR"/>
    <n v="78"/>
    <s v="ACS"/>
    <n v="13"/>
    <s v="X"/>
    <m/>
    <x v="0"/>
    <s v="NET"/>
    <s v="DECI_STD"/>
    <m/>
    <n v="16574"/>
    <s v="NET BTFFB01"/>
    <s v="10:30"/>
    <s v="11:30"/>
    <d v="1899-12-30T01:00:00"/>
    <s v="10:30"/>
    <s v="11:30"/>
    <d v="1899-12-30T01:00:00"/>
    <s v="DCO"/>
    <s v="N/A"/>
  </r>
  <r>
    <n v="16574"/>
    <x v="142"/>
    <x v="30"/>
    <s v="IFTS LIFT 24-01 QATAR"/>
    <s v="QATAR"/>
    <n v="40"/>
    <s v="ACS"/>
    <n v="10"/>
    <s v="X"/>
    <m/>
    <x v="1"/>
    <s v="NET"/>
    <s v="DECI_STD"/>
    <m/>
    <n v="16573"/>
    <s v="NET BTFFB02"/>
    <d v="1899-12-30T10:30:00"/>
    <d v="1899-12-30T11:30:00"/>
    <d v="1899-12-30T01:00:00"/>
    <d v="1899-12-30T10:30:00"/>
    <d v="1899-12-30T11:30:00"/>
    <d v="1899-12-30T01:00:00"/>
    <s v="DCO"/>
    <s v="N/A"/>
  </r>
  <r>
    <n v="16575"/>
    <x v="142"/>
    <x v="30"/>
    <s v="LIFT IFTS 25-02 JPN"/>
    <s v="IFTS"/>
    <n v="79"/>
    <s v="ACS"/>
    <n v="5"/>
    <m/>
    <s v="X"/>
    <x v="6"/>
    <s v="STDA"/>
    <s v="DECI_STD"/>
    <m/>
    <m/>
    <s v="PT NIT01"/>
    <s v="10:30"/>
    <s v="11:30"/>
    <d v="1899-12-30T01:00:00"/>
    <s v="10:30"/>
    <s v="11:30"/>
    <d v="1899-12-30T01:00:00"/>
    <s v="DCO"/>
    <s v="N/A"/>
  </r>
  <r>
    <n v="16576"/>
    <x v="142"/>
    <x v="30"/>
    <s v="LIFT IFTS 24-04 JPN"/>
    <s v="IFTS"/>
    <n v="57"/>
    <s v="ACS"/>
    <n v="32"/>
    <m/>
    <s v="X"/>
    <x v="5"/>
    <s v="NET"/>
    <s v="BTAG_DECI"/>
    <m/>
    <n v="16577"/>
    <s v="NET BTAG01"/>
    <s v="12:00"/>
    <s v="13:00"/>
    <d v="1899-12-30T01:00:00"/>
    <s v="12:00"/>
    <s v="13:00"/>
    <d v="1899-12-30T01:00:00"/>
    <s v="DCO"/>
    <s v="N/A"/>
  </r>
  <r>
    <n v="16577"/>
    <x v="142"/>
    <x v="30"/>
    <s v="LIFT IFTS 24-04 JPN"/>
    <s v="IFTS"/>
    <n v="55"/>
    <s v="ACS"/>
    <n v="9"/>
    <m/>
    <s v="X"/>
    <x v="4"/>
    <s v="NET"/>
    <s v="BTAG_DECI"/>
    <m/>
    <n v="16576"/>
    <s v="NET BTAG01"/>
    <d v="1899-12-30T12:00:00"/>
    <d v="1899-12-30T13:00:00"/>
    <d v="1899-12-30T01:00:00"/>
    <d v="1899-12-30T12:00:00"/>
    <d v="1899-12-30T13:00:00"/>
    <d v="1899-12-30T01:00:00"/>
    <s v="DCO"/>
    <s v="N/A"/>
  </r>
  <r>
    <n v="16578"/>
    <x v="142"/>
    <x v="30"/>
    <s v="LIFT IFTS 25-01 SGP"/>
    <s v="IFTS"/>
    <n v="69"/>
    <s v="ACS"/>
    <n v="2"/>
    <m/>
    <s v="X"/>
    <x v="0"/>
    <s v="NET"/>
    <s v="DECI_STD"/>
    <m/>
    <n v="16579"/>
    <s v="FMSC OACM02"/>
    <s v="12:00"/>
    <s v="13:00"/>
    <d v="1899-12-30T01:00:00"/>
    <d v="1899-12-30T12:00:00"/>
    <d v="1899-12-30T13:00:00"/>
    <d v="1899-12-30T01:00:00"/>
    <s v="DCO"/>
    <s v="N/A"/>
  </r>
  <r>
    <n v="16579"/>
    <x v="142"/>
    <x v="30"/>
    <s v="IP"/>
    <s v="Support IFTS"/>
    <m/>
    <s v="ACS"/>
    <n v="22"/>
    <m/>
    <s v="X"/>
    <x v="1"/>
    <s v="NET"/>
    <s v="DECI_STD"/>
    <m/>
    <n v="16578"/>
    <s v="SUPP"/>
    <d v="1899-12-30T12:00:00"/>
    <d v="1899-12-30T13:00:00"/>
    <d v="1899-12-30T01:00:00"/>
    <d v="1899-12-30T12:00:00"/>
    <d v="1899-12-30T13:00:00"/>
    <d v="1899-12-30T01:00:00"/>
    <s v="SDC"/>
    <s v="N/A"/>
  </r>
  <r>
    <n v="16580"/>
    <x v="142"/>
    <x v="30"/>
    <s v="LIFT 25-41"/>
    <s v="AMI"/>
    <n v="81"/>
    <s v="ACS"/>
    <n v="12"/>
    <s v="X"/>
    <m/>
    <x v="5"/>
    <s v="NET"/>
    <s v="LOW LEVEL"/>
    <m/>
    <n v="16581"/>
    <s v="SD FLL02"/>
    <s v="13:30"/>
    <s v="14:30"/>
    <d v="1899-12-30T01:00:00"/>
    <s v="13:30"/>
    <s v="14:30"/>
    <d v="1899-12-30T01:00:00"/>
    <s v="DCO"/>
    <s v="N/A"/>
  </r>
  <r>
    <n v="16581"/>
    <x v="142"/>
    <x v="30"/>
    <s v="LIFT 25-41"/>
    <s v="AMI"/>
    <n v="80"/>
    <s v="ACS"/>
    <n v="14"/>
    <s v="X"/>
    <m/>
    <x v="4"/>
    <s v="NET"/>
    <s v="LOW LEVEL"/>
    <m/>
    <n v="16580"/>
    <s v="SD FLL01"/>
    <d v="1899-12-30T13:30:00"/>
    <d v="1899-12-30T14:30:00"/>
    <d v="1899-12-30T01:00:00"/>
    <d v="1899-12-30T13:30:00"/>
    <d v="1899-12-30T14:30:00"/>
    <d v="1899-12-30T01:00:00"/>
    <s v="DCO"/>
    <s v="N/A"/>
  </r>
  <r>
    <n v="16582"/>
    <x v="142"/>
    <x v="30"/>
    <s v="LIFT 25-41"/>
    <s v="AMI"/>
    <n v="77"/>
    <s v="ACS"/>
    <n v="10"/>
    <s v="X"/>
    <m/>
    <x v="0"/>
    <s v="NET"/>
    <s v="PGM"/>
    <m/>
    <n v="16583"/>
    <s v="SD PGM02"/>
    <s v="13:30"/>
    <s v="14:30"/>
    <d v="1899-12-30T01:00:00"/>
    <d v="1899-12-30T13:30:00"/>
    <d v="1899-12-30T14:30:00"/>
    <d v="1899-12-30T01:00:00"/>
    <s v="DCO"/>
    <s v="N/A"/>
  </r>
  <r>
    <n v="16583"/>
    <x v="142"/>
    <x v="30"/>
    <s v="LIFT 25-41"/>
    <s v="AMI"/>
    <n v="76"/>
    <s v="ACS"/>
    <n v="13"/>
    <s v="X"/>
    <m/>
    <x v="1"/>
    <s v="NET"/>
    <s v="PGM"/>
    <m/>
    <n v="16582"/>
    <s v="SD PGM02-CPL01"/>
    <d v="1899-12-30T13:30:00"/>
    <d v="1899-12-30T14:30:00"/>
    <d v="1899-12-30T01:00:00"/>
    <d v="1899-12-30T13:30:00"/>
    <d v="1899-12-30T14:30:00"/>
    <d v="1899-12-30T01:00:00"/>
    <s v="DCO"/>
    <s v="N/A"/>
  </r>
  <r>
    <n v="16584"/>
    <x v="142"/>
    <x v="30"/>
    <s v="LIFT IFTS 25-02 UK"/>
    <s v="IFTS"/>
    <n v="80"/>
    <s v="ACS"/>
    <n v="5"/>
    <m/>
    <s v="X"/>
    <x v="6"/>
    <s v="STDA"/>
    <s v="DECI_STD"/>
    <m/>
    <m/>
    <s v="PT NAV02"/>
    <s v="13:30"/>
    <s v="14:30"/>
    <d v="1899-12-30T01:00:00"/>
    <d v="1899-12-30T13:30:00"/>
    <d v="1899-12-30T14:30:00"/>
    <d v="1899-12-30T01:00:00"/>
    <s v="DCO"/>
    <s v="N/A"/>
  </r>
  <r>
    <n v="16585"/>
    <x v="142"/>
    <x v="30"/>
    <s v="LIFT IFTS QATAR 25-02"/>
    <s v="QATAR"/>
    <n v="73"/>
    <s v="IFTS"/>
    <n v="9"/>
    <m/>
    <s v="X"/>
    <x v="3"/>
    <s v="STDA"/>
    <s v="DECI_STD"/>
    <m/>
    <m/>
    <s v="FMS CF03-FAT01"/>
    <s v="13:30"/>
    <s v="14:30"/>
    <d v="1899-12-30T01:00:00"/>
    <d v="1899-12-30T13:30:00"/>
    <d v="1899-12-30T14:30:00"/>
    <d v="1899-12-30T01:00:00"/>
    <s v="DCO"/>
    <s v="N/A"/>
  </r>
  <r>
    <n v="16586"/>
    <x v="142"/>
    <x v="30"/>
    <s v="LIFT IFTS 24-04 CAN"/>
    <s v="IFTS"/>
    <n v="53"/>
    <s v="ACS"/>
    <n v="17"/>
    <m/>
    <s v="X"/>
    <x v="5"/>
    <s v="NET"/>
    <s v="OCA AA"/>
    <m/>
    <n v="16587"/>
    <s v="NET OCAAA01"/>
    <s v="15:00"/>
    <s v="16:00"/>
    <d v="1899-12-30T01:00:00"/>
    <s v="15:00"/>
    <s v="16:00"/>
    <d v="1899-12-30T01:00:00"/>
    <s v="DCO"/>
    <s v="N/A"/>
  </r>
  <r>
    <n v="16587"/>
    <x v="142"/>
    <x v="30"/>
    <s v="LIFT IFTS 24-04 CAN"/>
    <s v="IFTS"/>
    <n v="51"/>
    <s v="ACS"/>
    <n v="33"/>
    <m/>
    <s v="X"/>
    <x v="4"/>
    <s v="NET"/>
    <s v="OCA AA"/>
    <m/>
    <n v="16586"/>
    <s v="NET OCAAA01"/>
    <d v="1899-12-30T15:00:00"/>
    <d v="1899-12-30T16:00:00"/>
    <d v="1899-12-30T01:00:00"/>
    <d v="1899-12-30T15:00:00"/>
    <d v="1899-12-30T16:00:00"/>
    <d v="1899-12-30T01:00:00"/>
    <s v="DCO"/>
    <s v="N/A"/>
  </r>
  <r>
    <n v="16588"/>
    <x v="142"/>
    <x v="30"/>
    <s v="LIFT IFTS QATAR 25-02"/>
    <s v="QATAR"/>
    <n v="71"/>
    <s v="IFTS"/>
    <n v="23"/>
    <m/>
    <s v="X"/>
    <x v="6"/>
    <s v="STDA"/>
    <s v="DECI_STD"/>
    <m/>
    <m/>
    <s v="PT IFB01"/>
    <s v="15:00"/>
    <s v="16:00"/>
    <d v="1899-12-30T01:00:00"/>
    <d v="1899-12-30T15:00:00"/>
    <d v="1899-12-30T16:00:00"/>
    <d v="1899-12-30T01:00:00"/>
    <s v="DCO"/>
    <s v="N/A"/>
  </r>
  <r>
    <n v="16589"/>
    <x v="142"/>
    <x v="30"/>
    <s v="LIFT IFTS 24-04 JPN"/>
    <s v="IFTS"/>
    <n v="55"/>
    <s v="ACS"/>
    <n v="14"/>
    <m/>
    <s v="X"/>
    <x v="5"/>
    <s v="NET"/>
    <s v="BTAG_DECI"/>
    <m/>
    <n v="16590"/>
    <s v="NET BTAG02"/>
    <s v="16:30"/>
    <s v="17:30"/>
    <d v="1899-12-30T01:00:00"/>
    <s v="16:30"/>
    <s v="17:30"/>
    <d v="1899-12-30T01:00:00"/>
    <s v="DCO"/>
    <s v="N/A"/>
  </r>
  <r>
    <n v="16590"/>
    <x v="142"/>
    <x v="30"/>
    <s v="LIFT IFTS 24-04 JPN"/>
    <s v="IFTS"/>
    <n v="57"/>
    <s v="ACS"/>
    <n v="10"/>
    <m/>
    <s v="X"/>
    <x v="4"/>
    <s v="NET"/>
    <s v="BTAG_DECI"/>
    <m/>
    <n v="16589"/>
    <s v="NET BTAG02"/>
    <d v="1899-12-30T16:30:00"/>
    <d v="1899-12-30T17:30:00"/>
    <d v="1899-12-30T01:00:00"/>
    <d v="1899-12-30T16:30:00"/>
    <d v="1899-12-30T17:30:00"/>
    <d v="1899-12-30T01:00:00"/>
    <s v="DCO"/>
    <s v="N/A"/>
  </r>
  <r>
    <n v="16591"/>
    <x v="142"/>
    <x v="30"/>
    <s v="LIFT 25-41"/>
    <s v="AMI"/>
    <n v="82"/>
    <s v="ACS"/>
    <n v="5"/>
    <s v="X"/>
    <m/>
    <x v="0"/>
    <s v="NET"/>
    <s v="LOW LEVEL"/>
    <m/>
    <n v="16592"/>
    <s v="SD FLL02"/>
    <s v="16:30"/>
    <s v="17:30"/>
    <d v="1899-12-30T01:00:00"/>
    <d v="1899-12-30T16:30:00"/>
    <d v="1899-12-30T17:30:00"/>
    <d v="1899-12-30T01:00:00"/>
    <s v="DCO"/>
    <s v="N/A"/>
  </r>
  <r>
    <n v="16592"/>
    <x v="142"/>
    <x v="30"/>
    <s v="LIFT 25-41"/>
    <s v="AMI"/>
    <n v="79"/>
    <s v="ACS"/>
    <n v="12"/>
    <s v="X"/>
    <m/>
    <x v="1"/>
    <s v="NET"/>
    <s v="LOW LEVEL"/>
    <m/>
    <n v="16591"/>
    <s v="SD FLL02"/>
    <d v="1899-12-30T16:30:00"/>
    <d v="1899-12-30T17:30:00"/>
    <d v="1899-12-30T01:00:00"/>
    <d v="1899-12-30T16:30:00"/>
    <d v="1899-12-30T17:30:00"/>
    <d v="1899-12-30T01:00:00"/>
    <s v="DCO"/>
    <s v="N/A"/>
  </r>
  <r>
    <n v="16593"/>
    <x v="142"/>
    <x v="30"/>
    <s v="LIFT IFTS QATAR 25-02"/>
    <s v="QATAR"/>
    <n v="70"/>
    <s v="ACS"/>
    <n v="13"/>
    <m/>
    <s v="X"/>
    <x v="6"/>
    <s v="STDA"/>
    <s v="DECI_STD"/>
    <m/>
    <m/>
    <s v="PT IFB03"/>
    <s v="16:30"/>
    <s v="17:30"/>
    <d v="1899-12-30T01:00:00"/>
    <d v="1899-12-30T16:30:00"/>
    <d v="1899-12-30T17:30:00"/>
    <d v="1899-12-30T01:00:00"/>
    <s v="DCO"/>
    <s v="N/A"/>
  </r>
  <r>
    <n v="16594"/>
    <x v="143"/>
    <x v="30"/>
    <s v="LIFT 25-41"/>
    <s v="AMI"/>
    <n v="77"/>
    <s v="ACS"/>
    <n v="9"/>
    <s v="X"/>
    <m/>
    <x v="5"/>
    <s v="NET"/>
    <s v="LOW LEVEL"/>
    <m/>
    <n v="16595"/>
    <s v="SD FLL01"/>
    <s v="09:00"/>
    <s v="10:00"/>
    <d v="1899-12-30T01:00:00"/>
    <m/>
    <m/>
    <s v=""/>
    <s v="RSLD"/>
    <s v="CD5"/>
  </r>
  <r>
    <n v="16595"/>
    <x v="143"/>
    <x v="30"/>
    <s v="LIFT 25-41"/>
    <s v="AMI"/>
    <n v="76"/>
    <s v="ACS"/>
    <n v="32"/>
    <s v="X"/>
    <m/>
    <x v="4"/>
    <s v="NET"/>
    <s v="LOW LEVEL"/>
    <m/>
    <n v="16594"/>
    <s v="SD FLL01"/>
    <d v="1899-12-30T09:00:00"/>
    <d v="1899-12-30T10:00:00"/>
    <d v="1899-12-30T01:00:00"/>
    <m/>
    <m/>
    <s v=""/>
    <s v="RSLD"/>
    <s v="CD4"/>
  </r>
  <r>
    <n v="16596"/>
    <x v="143"/>
    <x v="30"/>
    <s v="LIFT IFTS 25-01 SGP"/>
    <s v="IFTS"/>
    <n v="68"/>
    <s v="IFTS"/>
    <n v="9"/>
    <m/>
    <s v="X"/>
    <x v="0"/>
    <s v="NET"/>
    <s v="DECI_STD"/>
    <m/>
    <n v="16597"/>
    <s v="FMSC HACM01"/>
    <s v="09:00"/>
    <s v="10:00"/>
    <d v="1899-12-30T01:00:00"/>
    <d v="1899-12-30T09:00:00"/>
    <d v="1899-12-30T10:00:00"/>
    <d v="1899-12-30T01:00:00"/>
    <s v="DCO"/>
    <s v="N/A"/>
  </r>
  <r>
    <n v="16597"/>
    <x v="143"/>
    <x v="30"/>
    <s v="IP"/>
    <s v="Support IFTS"/>
    <m/>
    <s v="ACS"/>
    <n v="2"/>
    <m/>
    <s v="X"/>
    <x v="1"/>
    <s v="NET"/>
    <s v="DECI_STD"/>
    <m/>
    <n v="16596"/>
    <s v="SUPP"/>
    <d v="1899-12-30T09:00:00"/>
    <d v="1899-12-30T10:00:00"/>
    <d v="1899-12-30T01:00:00"/>
    <d v="1899-12-30T09:00:00"/>
    <d v="1899-12-30T10:00:00"/>
    <d v="1899-12-30T01:00:00"/>
    <s v="SDC"/>
    <s v="N/A"/>
  </r>
  <r>
    <n v="16598"/>
    <x v="143"/>
    <x v="30"/>
    <s v="LIFT IFTS 24-04 CAN"/>
    <s v="IFTS"/>
    <n v="51"/>
    <s v="ACS"/>
    <n v="14"/>
    <m/>
    <s v="X"/>
    <x v="5"/>
    <s v="NET"/>
    <s v="OCA AG"/>
    <m/>
    <n v="16599"/>
    <s v="NET OCAAG01"/>
    <s v="10:30"/>
    <s v="11:30"/>
    <d v="1899-12-30T01:00:00"/>
    <d v="1899-12-30T10:30:00"/>
    <d v="1899-12-30T11:30:00"/>
    <d v="1899-12-30T01:00:00"/>
    <s v="DCO"/>
    <s v="N/A"/>
  </r>
  <r>
    <n v="16599"/>
    <x v="143"/>
    <x v="30"/>
    <s v="LIFT IFTS 24-04 CAN"/>
    <s v="IFTS"/>
    <n v="53"/>
    <s v="ACS"/>
    <n v="12"/>
    <m/>
    <s v="X"/>
    <x v="4"/>
    <s v="NET"/>
    <s v="OCA AG"/>
    <m/>
    <n v="16598"/>
    <s v="NET OCAAG01"/>
    <d v="1899-12-30T10:30:00"/>
    <d v="1899-12-30T11:30:00"/>
    <d v="1899-12-30T01:00:00"/>
    <d v="1899-12-30T10:30:00"/>
    <d v="1899-12-30T11:30:00"/>
    <d v="1899-12-30T01:00:00"/>
    <s v="DCO"/>
    <s v="N/A"/>
  </r>
  <r>
    <n v="16600"/>
    <x v="143"/>
    <x v="30"/>
    <s v="LIFT IFTS 25-02 UK"/>
    <s v="IFTS"/>
    <n v="81"/>
    <s v="ACS"/>
    <n v="5"/>
    <m/>
    <s v="X"/>
    <x v="6"/>
    <s v="STDA"/>
    <s v="DECI_STD"/>
    <m/>
    <m/>
    <s v="PT NIT01"/>
    <s v="10:30"/>
    <s v="11:30"/>
    <d v="1899-12-30T01:00:00"/>
    <s v="10:30"/>
    <s v="11:30"/>
    <d v="1899-12-30T01:00:00"/>
    <s v="DCO"/>
    <s v="N/A"/>
  </r>
  <r>
    <n v="16601"/>
    <x v="143"/>
    <x v="30"/>
    <s v="LIFT IFTS 25-01 SGP"/>
    <s v="IFTS"/>
    <n v="69"/>
    <s v="ACS"/>
    <n v="9"/>
    <m/>
    <s v="X"/>
    <x v="5"/>
    <s v="NET"/>
    <s v="DECI_STD"/>
    <m/>
    <n v="16602"/>
    <s v="FMSC HACM01"/>
    <s v="12:00"/>
    <s v="13:00"/>
    <d v="1899-12-30T01:00:00"/>
    <d v="1899-12-30T12:00:00"/>
    <d v="1899-12-30T13:00:00"/>
    <d v="1899-12-30T01:00:00"/>
    <s v="DCO"/>
    <s v="N/A"/>
  </r>
  <r>
    <n v="16602"/>
    <x v="143"/>
    <x v="30"/>
    <s v="IP"/>
    <s v="Support IFTS"/>
    <m/>
    <s v="IFTS"/>
    <n v="42"/>
    <m/>
    <s v="X"/>
    <x v="4"/>
    <s v="NET"/>
    <s v="DECI_STD"/>
    <m/>
    <n v="16601"/>
    <s v="SUPP"/>
    <d v="1899-12-30T12:00:00"/>
    <d v="1899-12-30T13:00:00"/>
    <d v="1899-12-30T01:00:00"/>
    <d v="1899-12-30T12:00:00"/>
    <d v="1899-12-30T13:00:00"/>
    <d v="1899-12-30T01:00:00"/>
    <s v="SDC"/>
    <s v="N/A"/>
  </r>
  <r>
    <n v="16603"/>
    <x v="143"/>
    <x v="30"/>
    <s v="LIFT IFTS QATAR 25-01"/>
    <s v="QATAR"/>
    <n v="65"/>
    <s v="IFTS"/>
    <n v="9"/>
    <m/>
    <s v="X"/>
    <x v="0"/>
    <s v="NET"/>
    <s v="DECI_STD"/>
    <m/>
    <n v="16604"/>
    <s v="NET BTFFB02"/>
    <s v="12:00"/>
    <s v="13:00"/>
    <d v="1899-12-30T01:00:00"/>
    <s v="12:00"/>
    <s v="13:00"/>
    <d v="1899-12-30T01:00:00"/>
    <s v="DCO"/>
    <s v="N/A"/>
  </r>
  <r>
    <n v="16604"/>
    <x v="143"/>
    <x v="30"/>
    <s v="IFTS 25-01 QAT"/>
    <s v="QATAR"/>
    <n v="78"/>
    <s v="ACS"/>
    <n v="2"/>
    <s v="X"/>
    <m/>
    <x v="1"/>
    <s v="NET"/>
    <s v="DECI_STD"/>
    <m/>
    <n v="16603"/>
    <s v="NET BTFFB02"/>
    <d v="1899-12-30T12:00:00"/>
    <d v="1899-12-30T13:00:00"/>
    <d v="1899-12-30T01:00:00"/>
    <d v="1899-12-30T12:00:00"/>
    <d v="1899-12-30T13:00:00"/>
    <d v="1899-12-30T01:00:00"/>
    <s v="DCO"/>
    <s v="N/A"/>
  </r>
  <r>
    <n v="16605"/>
    <x v="143"/>
    <x v="30"/>
    <s v="LIP 25-01"/>
    <s v="AMI"/>
    <n v="83"/>
    <s v="ACS"/>
    <n v="17"/>
    <m/>
    <s v="X"/>
    <x v="6"/>
    <s v="STDA"/>
    <s v="PGM"/>
    <m/>
    <m/>
    <s v="SD PGM01"/>
    <s v="12:00"/>
    <s v="13:00"/>
    <d v="1899-12-30T01:00:00"/>
    <s v="12:00"/>
    <s v="13:00"/>
    <d v="1899-12-30T01:00:00"/>
    <s v="DCO"/>
    <s v="N/A"/>
  </r>
  <r>
    <n v="16606"/>
    <x v="143"/>
    <x v="30"/>
    <s v="LIFT IFTS 25-02 SGP"/>
    <s v="IFTS"/>
    <n v="83"/>
    <s v="ACS"/>
    <n v="32"/>
    <m/>
    <s v="X"/>
    <x v="3"/>
    <s v="STDA"/>
    <s v="DECI_STD"/>
    <m/>
    <m/>
    <s v="PT NIT01"/>
    <s v="12:00"/>
    <s v="13:00"/>
    <d v="1899-12-30T01:00:00"/>
    <s v="12:00"/>
    <s v="13:00"/>
    <d v="1899-12-30T01:00:00"/>
    <s v="DCO"/>
    <s v="N/A"/>
  </r>
  <r>
    <n v="16607"/>
    <x v="143"/>
    <x v="30"/>
    <s v="LIFT IFTS 24-05 AUT"/>
    <s v="IFTS"/>
    <n v="65"/>
    <s v="ACS"/>
    <n v="10"/>
    <m/>
    <s v="X"/>
    <x v="5"/>
    <s v="NET"/>
    <s v="DCA"/>
    <m/>
    <n v="16608"/>
    <s v="NET SMI01"/>
    <s v="13:30"/>
    <s v="14:30"/>
    <d v="1899-12-30T01:00:00"/>
    <s v="13:30"/>
    <s v="14:30"/>
    <d v="1899-12-30T01:00:00"/>
    <s v="DCO"/>
    <s v="N/A"/>
  </r>
  <r>
    <n v="16608"/>
    <x v="143"/>
    <x v="30"/>
    <s v="LIFT IFTS 24-05 AUT"/>
    <s v="IFTS"/>
    <n v="64"/>
    <s v="ACS"/>
    <n v="12"/>
    <m/>
    <s v="X"/>
    <x v="4"/>
    <s v="NET"/>
    <s v="DCA"/>
    <m/>
    <n v="16607"/>
    <s v="NET SMI01"/>
    <d v="1899-12-30T13:30:00"/>
    <d v="1899-12-30T14:30:00"/>
    <d v="1899-12-30T01:00:00"/>
    <d v="1899-12-30T13:30:00"/>
    <d v="1899-12-30T14:30:00"/>
    <d v="1899-12-30T01:00:00"/>
    <s v="DCO"/>
    <s v="N/A"/>
  </r>
  <r>
    <n v="16609"/>
    <x v="143"/>
    <x v="30"/>
    <s v="LIFT 25-41"/>
    <s v="AMI"/>
    <n v="80"/>
    <s v="ACS"/>
    <n v="13"/>
    <s v="X"/>
    <m/>
    <x v="0"/>
    <s v="NET"/>
    <s v="LOW LEVEL"/>
    <m/>
    <n v="16610"/>
    <s v="SD FLL02"/>
    <s v="13:30"/>
    <s v="14:30"/>
    <d v="1899-12-30T01:00:00"/>
    <d v="1899-12-30T13:30:00"/>
    <d v="1899-12-30T14:30:00"/>
    <d v="1899-12-30T01:00:00"/>
    <s v="DCO"/>
    <s v="N/A"/>
  </r>
  <r>
    <n v="16610"/>
    <x v="143"/>
    <x v="30"/>
    <s v="IP"/>
    <s v="Support AMI"/>
    <m/>
    <s v="IFTS"/>
    <n v="50"/>
    <m/>
    <s v="X"/>
    <x v="1"/>
    <s v="NET"/>
    <s v="LOW LEVEL"/>
    <m/>
    <n v="16609"/>
    <s v="SUPP"/>
    <d v="1899-12-30T13:30:00"/>
    <d v="1899-12-30T14:30:00"/>
    <d v="1899-12-30T01:00:00"/>
    <d v="1899-12-30T13:30:00"/>
    <d v="1899-12-30T14:30:00"/>
    <d v="1899-12-30T01:00:00"/>
    <s v="SDC"/>
    <s v="N/A"/>
  </r>
  <r>
    <n v="16611"/>
    <x v="143"/>
    <x v="30"/>
    <s v="LIFT IFTS 25-02 CAN"/>
    <s v="IFTS"/>
    <n v="74"/>
    <s v="ACS"/>
    <n v="5"/>
    <m/>
    <s v="X"/>
    <x v="6"/>
    <s v="STDA"/>
    <s v="DECI_STD"/>
    <m/>
    <m/>
    <s v="PT NAV01"/>
    <s v="13:30"/>
    <s v="14:30"/>
    <d v="1899-12-30T01:00:00"/>
    <d v="1899-12-30T13:30:00"/>
    <d v="1899-12-30T14:30:00"/>
    <d v="1899-12-30T01:00:00"/>
    <s v="DCO"/>
    <s v="N/A"/>
  </r>
  <r>
    <n v="16612"/>
    <x v="143"/>
    <x v="30"/>
    <s v="LIFT 25-41"/>
    <s v="AMI"/>
    <n v="77"/>
    <s v="ACS"/>
    <n v="9"/>
    <s v="X"/>
    <m/>
    <x v="5"/>
    <s v="NET"/>
    <s v="DECI_STD"/>
    <m/>
    <n v="16613"/>
    <s v="SD FLL01"/>
    <s v="15:00"/>
    <s v="16:00"/>
    <d v="1899-12-30T01:00:00"/>
    <s v="15:00"/>
    <s v="16:00"/>
    <d v="1899-12-30T01:00:00"/>
    <s v="DCO"/>
    <s v="N/A"/>
  </r>
  <r>
    <n v="16613"/>
    <x v="143"/>
    <x v="30"/>
    <s v="LIFT 25-41"/>
    <s v="AMI"/>
    <n v="76"/>
    <s v="IFTS"/>
    <n v="9"/>
    <s v="X"/>
    <m/>
    <x v="4"/>
    <s v="NET"/>
    <s v="DECI_STD"/>
    <m/>
    <n v="16612"/>
    <s v="SD FLL01"/>
    <d v="1899-12-30T15:00:00"/>
    <d v="1899-12-30T16:00:00"/>
    <d v="1899-12-30T01:00:00"/>
    <d v="1899-12-30T15:00:00"/>
    <d v="1899-12-30T16:00:00"/>
    <d v="1899-12-30T01:00:00"/>
    <s v="DCO"/>
    <s v="N/A"/>
  </r>
  <r>
    <n v="16614"/>
    <x v="143"/>
    <x v="30"/>
    <s v="LIFT IFTS 25-01 SGP"/>
    <s v="IFTS"/>
    <n v="68"/>
    <s v="ACS"/>
    <n v="17"/>
    <m/>
    <s v="X"/>
    <x v="0"/>
    <s v="NET"/>
    <s v="DECI_STD"/>
    <m/>
    <n v="16615"/>
    <s v="FMSC HACM02"/>
    <s v="15:00"/>
    <s v="16:00"/>
    <d v="1899-12-30T01:00:00"/>
    <d v="1899-12-30T15:00:00"/>
    <d v="1899-12-30T16:00:00"/>
    <d v="1899-12-30T01:00:00"/>
    <s v="DCO"/>
    <s v="N/A"/>
  </r>
  <r>
    <n v="16615"/>
    <x v="143"/>
    <x v="30"/>
    <s v="IP"/>
    <s v="Support IFTS"/>
    <m/>
    <s v="ACS"/>
    <n v="2"/>
    <m/>
    <s v="X"/>
    <x v="1"/>
    <s v="NET"/>
    <s v="DECI_STD"/>
    <m/>
    <n v="16614"/>
    <s v="SUPP"/>
    <d v="1899-12-30T15:00:00"/>
    <d v="1899-12-30T16:00:00"/>
    <d v="1899-12-30T01:00:00"/>
    <d v="1899-12-30T15:00:00"/>
    <d v="1899-12-30T16:00:00"/>
    <d v="1899-12-30T01:00:00"/>
    <s v="SDC"/>
    <s v="N/A"/>
  </r>
  <r>
    <n v="16616"/>
    <x v="143"/>
    <x v="30"/>
    <s v="LIFT IFTS 25-02 CAN"/>
    <s v="IFTS"/>
    <n v="72"/>
    <s v="IFTS"/>
    <n v="23"/>
    <m/>
    <s v="X"/>
    <x v="6"/>
    <s v="STDA"/>
    <s v="DECI_STD"/>
    <m/>
    <m/>
    <s v="PT NAV01"/>
    <s v="15:00"/>
    <s v="16:00"/>
    <d v="1899-12-30T01:00:00"/>
    <d v="1899-12-30T15:00:00"/>
    <d v="1899-12-30T16:00:00"/>
    <d v="1899-12-30T01:00:00"/>
    <s v="DCO"/>
    <s v="N/A"/>
  </r>
  <r>
    <n v="16617"/>
    <x v="143"/>
    <x v="30"/>
    <s v="LIFT 24-45 ITA"/>
    <s v="AMI"/>
    <n v="34"/>
    <s v="ACS"/>
    <n v="14"/>
    <s v="X"/>
    <m/>
    <x v="5"/>
    <s v="NET"/>
    <s v="DECI_STD"/>
    <m/>
    <n v="16618"/>
    <s v="SD DACM01"/>
    <s v="16:30"/>
    <s v="17:00"/>
    <d v="1899-12-30T00:30:00"/>
    <s v="16:30"/>
    <s v="17:00"/>
    <d v="1899-12-30T00:30:00"/>
    <s v="DCO"/>
    <s v="N/A"/>
  </r>
  <r>
    <n v="16618"/>
    <x v="143"/>
    <x v="30"/>
    <s v="IP"/>
    <s v="Support AMI"/>
    <m/>
    <s v="IFTS"/>
    <n v="41"/>
    <m/>
    <s v="X"/>
    <x v="4"/>
    <s v="NET"/>
    <s v="DECI_STD"/>
    <m/>
    <n v="16617"/>
    <s v="SUPP"/>
    <d v="1899-12-30T16:30:00"/>
    <d v="1899-12-30T17:00:00"/>
    <d v="1899-12-30T00:30:00"/>
    <d v="1899-12-30T16:30:00"/>
    <d v="1899-12-30T17:00:00"/>
    <d v="1899-12-30T00:30:00"/>
    <s v="SDC"/>
    <s v="N/A"/>
  </r>
  <r>
    <n v="16619"/>
    <x v="143"/>
    <x v="30"/>
    <s v="LIFT IFTS QATAR 25-01"/>
    <s v="QATAR"/>
    <n v="63"/>
    <s v="ACS"/>
    <n v="13"/>
    <m/>
    <s v="X"/>
    <x v="0"/>
    <s v="STDA"/>
    <s v="LOW LEVEL"/>
    <m/>
    <m/>
    <s v="PT LLFB01"/>
    <s v="16:30"/>
    <s v="17:30"/>
    <d v="1899-12-30T01:00:00"/>
    <d v="1899-12-30T16:30:00"/>
    <d v="1899-12-30T17:30:00"/>
    <d v="1899-12-30T01:00:00"/>
    <s v="DCO"/>
    <s v="N/A"/>
  </r>
  <r>
    <n v="16620"/>
    <x v="143"/>
    <x v="30"/>
    <s v="LIFT IFTS QATAR 25-01"/>
    <s v="QATAR"/>
    <n v="68"/>
    <s v="ACS"/>
    <n v="10"/>
    <m/>
    <s v="X"/>
    <x v="1"/>
    <s v="STDA"/>
    <s v="LOW LEVEL"/>
    <m/>
    <m/>
    <s v="PT LLFB01"/>
    <s v="16:30"/>
    <s v="17:30"/>
    <d v="1899-12-30T01:00:00"/>
    <d v="1899-12-30T16:30:00"/>
    <d v="1899-12-30T17:30:00"/>
    <d v="1899-12-30T01:00:00"/>
    <s v="DCO"/>
    <s v="N/A"/>
  </r>
  <r>
    <n v="16621"/>
    <x v="143"/>
    <x v="30"/>
    <s v="LIFT IFTS QATAR 25-02"/>
    <s v="QATAR"/>
    <n v="71"/>
    <s v="ACS"/>
    <n v="5"/>
    <m/>
    <s v="X"/>
    <x v="6"/>
    <s v="STDA"/>
    <s v="DECI_STD"/>
    <m/>
    <m/>
    <s v="PT IFB02"/>
    <s v="16:30"/>
    <s v="17:30"/>
    <d v="1899-12-30T01:00:00"/>
    <d v="1899-12-30T16:30:00"/>
    <d v="1899-12-30T17:30:00"/>
    <d v="1899-12-30T01:00:00"/>
    <s v="DCO"/>
    <s v="N/A"/>
  </r>
  <r>
    <n v="16622"/>
    <x v="144"/>
    <x v="30"/>
    <s v="LIP 25-01"/>
    <s v="AMI"/>
    <n v="83"/>
    <s v="ACS"/>
    <n v="17"/>
    <m/>
    <s v="X"/>
    <x v="5"/>
    <s v="NET"/>
    <s v="PGM"/>
    <m/>
    <n v="16623"/>
    <s v="SD PGM02"/>
    <s v="08:00"/>
    <s v="09:00"/>
    <d v="1899-12-30T01:00:00"/>
    <s v="08:00"/>
    <s v="09:00"/>
    <d v="1899-12-30T01:00:00"/>
    <s v="DCO"/>
    <s v="N/A"/>
  </r>
  <r>
    <n v="16623"/>
    <x v="144"/>
    <x v="30"/>
    <s v="IP"/>
    <s v="Support AMI"/>
    <m/>
    <s v="IFTS"/>
    <n v="50"/>
    <m/>
    <s v="X"/>
    <x v="4"/>
    <s v="NET"/>
    <s v="PGM"/>
    <m/>
    <n v="16622"/>
    <s v="SUPP"/>
    <d v="1899-12-30T08:00:00"/>
    <d v="1899-12-30T09:00:00"/>
    <d v="1899-12-30T01:00:00"/>
    <s v="08:00"/>
    <s v="09:00"/>
    <d v="1899-12-30T01:00:00"/>
    <s v="SDC"/>
    <s v="N/A"/>
  </r>
  <r>
    <n v="16624"/>
    <x v="144"/>
    <x v="30"/>
    <s v="LIFT 24-45 ITA"/>
    <s v="AMI"/>
    <n v="34"/>
    <s v="IFTS"/>
    <n v="9"/>
    <s v="X"/>
    <m/>
    <x v="0"/>
    <s v="NET"/>
    <s v="DECI_STD"/>
    <m/>
    <n v="16625"/>
    <s v="SD DACM02"/>
    <s v="08:00"/>
    <s v="08:30"/>
    <d v="1899-12-30T00:30:00"/>
    <d v="1899-12-30T08:05:00"/>
    <d v="1899-12-30T08:35:00"/>
    <d v="1899-12-30T00:30:00"/>
    <s v="DCO"/>
    <s v="N/A"/>
  </r>
  <r>
    <n v="16625"/>
    <x v="144"/>
    <x v="30"/>
    <s v="IP"/>
    <s v="Support AMI"/>
    <m/>
    <s v="IFTS"/>
    <n v="41"/>
    <m/>
    <s v="X"/>
    <x v="1"/>
    <s v="NET"/>
    <s v="DECI_STD"/>
    <m/>
    <n v="16624"/>
    <s v="SUPP"/>
    <d v="1899-12-30T08:00:00"/>
    <d v="1899-12-30T08:30:00"/>
    <d v="1899-12-30T00:30:00"/>
    <d v="1899-12-30T08:05:00"/>
    <d v="1899-12-30T08:35:00"/>
    <d v="1899-12-30T00:30:00"/>
    <s v="SDC"/>
    <s v="N/A"/>
  </r>
  <r>
    <n v="16626"/>
    <x v="144"/>
    <x v="30"/>
    <s v="LIFT IFTS QATAR 25-01"/>
    <s v="QATAR"/>
    <n v="63"/>
    <s v="IFTS"/>
    <n v="23"/>
    <m/>
    <s v="X"/>
    <x v="6"/>
    <s v="STDA"/>
    <s v="LOW LEVEL"/>
    <m/>
    <m/>
    <s v="PT LLF01"/>
    <s v="08:00"/>
    <s v="09:00"/>
    <d v="1899-12-30T01:00:00"/>
    <s v="08:00"/>
    <s v="09:00"/>
    <d v="1899-12-30T01:00:00"/>
    <s v="DCO"/>
    <s v="N/A"/>
  </r>
  <r>
    <n v="16627"/>
    <x v="144"/>
    <x v="30"/>
    <s v="LIFT IFTS QATAR 25-01"/>
    <s v="QATAR"/>
    <n v="68"/>
    <s v="ACS"/>
    <n v="2"/>
    <m/>
    <s v="X"/>
    <x v="3"/>
    <s v="STDA"/>
    <s v="LOW LEVEL"/>
    <m/>
    <m/>
    <s v="PT LLF01"/>
    <s v="08:00"/>
    <s v="09:00"/>
    <d v="1899-12-30T01:00:00"/>
    <s v="08:00"/>
    <s v="09:00"/>
    <d v="1899-12-30T01:00:00"/>
    <s v="DCO"/>
    <s v="N/A"/>
  </r>
  <r>
    <n v="16628"/>
    <x v="144"/>
    <x v="30"/>
    <s v="LIFT 25-41"/>
    <s v="AMI"/>
    <n v="76"/>
    <s v="ACS"/>
    <n v="13"/>
    <s v="X"/>
    <m/>
    <x v="5"/>
    <s v="NET"/>
    <s v="LOW LEVEL"/>
    <m/>
    <n v="16629"/>
    <s v="SD FLL02"/>
    <s v="09:30"/>
    <s v="10:30"/>
    <d v="1899-12-30T01:00:00"/>
    <s v="09:30"/>
    <s v="10:30"/>
    <d v="1899-12-30T01:00:00"/>
    <s v="DCO"/>
    <s v="N/A"/>
  </r>
  <r>
    <n v="16629"/>
    <x v="144"/>
    <x v="30"/>
    <s v="LIFT 25-41"/>
    <s v="AMI"/>
    <n v="77"/>
    <s v="ACS"/>
    <n v="3"/>
    <s v="X"/>
    <m/>
    <x v="4"/>
    <s v="NET"/>
    <s v="LOW LEVEL"/>
    <m/>
    <n v="16628"/>
    <s v="SD FLL02"/>
    <d v="1899-12-30T09:30:00"/>
    <d v="1899-12-30T10:30:00"/>
    <d v="1899-12-30T01:00:00"/>
    <d v="1899-12-30T09:30:00"/>
    <d v="1899-12-30T10:30:00"/>
    <d v="1899-12-30T01:00:00"/>
    <s v="DCO"/>
    <s v="N/A"/>
  </r>
  <r>
    <n v="16630"/>
    <x v="144"/>
    <x v="30"/>
    <s v="LIFT IFTS QATAR 25-02"/>
    <s v="QATAR"/>
    <n v="72"/>
    <s v="ACS"/>
    <n v="14"/>
    <m/>
    <s v="X"/>
    <x v="0"/>
    <s v="STDA"/>
    <s v="DECI_STD"/>
    <m/>
    <m/>
    <s v="PT IFB01"/>
    <s v="09:30"/>
    <s v="10:30"/>
    <d v="1899-12-30T01:00:00"/>
    <s v="11:00"/>
    <s v="12:00"/>
    <d v="1899-12-30T01:00:00"/>
    <s v="DCO"/>
    <s v="N/A"/>
  </r>
  <r>
    <n v="16631"/>
    <x v="144"/>
    <x v="30"/>
    <s v="LIFT IFTS QATAR 25-02"/>
    <s v="QATAR"/>
    <n v="74"/>
    <s v="ACS"/>
    <n v="10"/>
    <m/>
    <s v="X"/>
    <x v="1"/>
    <s v="STDA"/>
    <s v="DECI_STD"/>
    <m/>
    <m/>
    <s v="PT IFB03"/>
    <s v="09:30"/>
    <s v="10:30"/>
    <d v="1899-12-30T01:00:00"/>
    <d v="1899-12-30T11:00:00"/>
    <d v="1899-12-30T12:00:00"/>
    <d v="1899-12-30T01:00:00"/>
    <s v="DCO"/>
    <s v="N/A"/>
  </r>
  <r>
    <n v="16632"/>
    <x v="144"/>
    <x v="30"/>
    <s v="LIFT IFTS QATAR 25-02"/>
    <s v="QATAR"/>
    <n v="70"/>
    <s v="ACS"/>
    <n v="5"/>
    <m/>
    <s v="X"/>
    <x v="6"/>
    <s v="STDA"/>
    <s v="DECI_STD"/>
    <m/>
    <m/>
    <s v="PT IF01"/>
    <s v="09:30"/>
    <s v="10:30"/>
    <d v="1899-12-30T01:00:00"/>
    <s v="09:30"/>
    <s v="10:30"/>
    <d v="1899-12-30T01:00:00"/>
    <s v="DCO"/>
    <s v="N/A"/>
  </r>
  <r>
    <n v="16633"/>
    <x v="144"/>
    <x v="30"/>
    <s v="IFTS 25-01 QAT"/>
    <s v="QATAR"/>
    <n v="77"/>
    <s v="ACS"/>
    <n v="22"/>
    <s v="X"/>
    <m/>
    <x v="3"/>
    <s v="STDA"/>
    <s v="LOW LEVEL"/>
    <m/>
    <m/>
    <s v="PT LLFB01"/>
    <s v="09:30"/>
    <s v="10:30"/>
    <d v="1899-12-30T01:00:00"/>
    <s v="09:30"/>
    <s v="10:30"/>
    <d v="1899-12-30T01:00:00"/>
    <s v="DCO"/>
    <s v="N/A"/>
  </r>
  <r>
    <n v="16634"/>
    <x v="144"/>
    <x v="30"/>
    <s v="LIFT IFTS 24-04 JPN"/>
    <s v="IFTS"/>
    <n v="57"/>
    <s v="ACS"/>
    <n v="9"/>
    <m/>
    <s v="X"/>
    <x v="5"/>
    <s v="NET"/>
    <s v="ATAG_DECI"/>
    <m/>
    <n v="16635"/>
    <s v="NET ATAG01"/>
    <s v="11:00"/>
    <s v="12:00"/>
    <d v="1899-12-30T01:00:00"/>
    <s v="11:00"/>
    <s v="12:00"/>
    <d v="1899-12-30T01:00:00"/>
    <s v="DCO"/>
    <s v="N/A"/>
  </r>
  <r>
    <n v="16635"/>
    <x v="144"/>
    <x v="30"/>
    <s v="LIFT IFTS 24-04 JPN"/>
    <s v="IFTS"/>
    <n v="55"/>
    <s v="ACS"/>
    <n v="17"/>
    <m/>
    <s v="X"/>
    <x v="4"/>
    <s v="NET"/>
    <s v="ATAG_DECI"/>
    <m/>
    <n v="16634"/>
    <s v="NET ATAG01"/>
    <d v="1899-12-30T11:00:00"/>
    <d v="1899-12-30T12:00:00"/>
    <d v="1899-12-30T01:00:00"/>
    <d v="1899-12-30T11:00:00"/>
    <d v="1899-12-30T12:00:00"/>
    <d v="1899-12-30T01:00:00"/>
    <s v="DCO"/>
    <s v="N/A"/>
  </r>
  <r>
    <n v="16636"/>
    <x v="144"/>
    <x v="30"/>
    <s v="LIFT IFTS 25-02 CAN"/>
    <s v="IFTS"/>
    <n v="74"/>
    <s v="IFTS"/>
    <n v="9"/>
    <m/>
    <s v="X"/>
    <x v="0"/>
    <s v="STDA"/>
    <s v="DECI_STD"/>
    <m/>
    <m/>
    <s v="PT NAV02"/>
    <s v="11:00"/>
    <s v="12:00"/>
    <d v="1899-12-30T01:00:00"/>
    <s v="11:00"/>
    <s v="12:00"/>
    <d v="1899-12-30T01:00:00"/>
    <s v="DCO"/>
    <s v="N/A"/>
  </r>
  <r>
    <n v="16637"/>
    <x v="144"/>
    <x v="30"/>
    <s v="LIFT IFTS 25-02 CAN"/>
    <s v="IFTS"/>
    <n v="72"/>
    <s v="ACS"/>
    <n v="2"/>
    <m/>
    <s v="X"/>
    <x v="1"/>
    <s v="STDA"/>
    <s v="DECI_STD"/>
    <m/>
    <m/>
    <s v="PT NAV02"/>
    <s v="11:00"/>
    <s v="12:00"/>
    <d v="1899-12-30T01:00:00"/>
    <s v="11:00"/>
    <s v="12:00"/>
    <d v="1899-12-30T01:00:00"/>
    <s v="DCO"/>
    <s v="N/A"/>
  </r>
  <r>
    <n v="16638"/>
    <x v="144"/>
    <x v="30"/>
    <s v="LIFT IFTS 25-02 SGP"/>
    <s v="IFTS"/>
    <n v="83"/>
    <s v="IFTS"/>
    <n v="23"/>
    <m/>
    <s v="X"/>
    <x v="6"/>
    <s v="STDA"/>
    <s v="DECI_STD"/>
    <m/>
    <m/>
    <s v="FMS NIT01"/>
    <s v="11:00"/>
    <s v="12:00"/>
    <d v="1899-12-30T01:00:00"/>
    <s v="11:00"/>
    <s v="12:00"/>
    <d v="1899-12-30T01:00:00"/>
    <s v="DCO"/>
    <s v="N/A"/>
  </r>
  <r>
    <n v="16639"/>
    <x v="144"/>
    <x v="30"/>
    <s v="LIFT IFTS 24-05 AUT"/>
    <s v="IFTS"/>
    <n v="64"/>
    <s v="ACS"/>
    <n v="22"/>
    <m/>
    <s v="X"/>
    <x v="5"/>
    <s v="NET"/>
    <s v="DCA"/>
    <m/>
    <n v="16640"/>
    <s v="NET SMI02"/>
    <s v="12:30"/>
    <s v="13:30"/>
    <d v="1899-12-30T01:00:00"/>
    <s v="12:30"/>
    <s v="13:30"/>
    <d v="1899-12-30T01:00:00"/>
    <s v="DCO"/>
    <s v="N/A"/>
  </r>
  <r>
    <n v="16640"/>
    <x v="144"/>
    <x v="30"/>
    <s v="LIFT IFTS 24-05 AUT"/>
    <s v="IFTS"/>
    <n v="65"/>
    <s v="ACS"/>
    <n v="12"/>
    <m/>
    <s v="X"/>
    <x v="4"/>
    <s v="NET"/>
    <s v="DCA"/>
    <m/>
    <n v="16639"/>
    <s v="NET SMI02"/>
    <d v="1899-12-30T12:30:00"/>
    <d v="1899-12-30T13:30:00"/>
    <d v="1899-12-30T01:00:00"/>
    <d v="1899-12-30T12:30:00"/>
    <d v="1899-12-30T13:30:00"/>
    <d v="1899-12-30T01:00:00"/>
    <s v="DCO"/>
    <s v="N/A"/>
  </r>
  <r>
    <n v="16641"/>
    <x v="144"/>
    <x v="30"/>
    <s v="LIFT IFTS QATAR 25-02"/>
    <s v="QATAR"/>
    <n v="75"/>
    <s v="ACS"/>
    <n v="13"/>
    <m/>
    <s v="X"/>
    <x v="0"/>
    <s v="STDA"/>
    <s v="DECI_STD"/>
    <m/>
    <m/>
    <s v="PT IFB01"/>
    <s v="12:30"/>
    <s v="13:30"/>
    <d v="1899-12-30T01:00:00"/>
    <s v="12:30"/>
    <s v="13:30"/>
    <d v="1899-12-30T01:00:00"/>
    <s v="DCO"/>
    <s v="N/A"/>
  </r>
  <r>
    <n v="16642"/>
    <x v="144"/>
    <x v="30"/>
    <s v="LIFT IFTS 25-02 CAN"/>
    <s v="IFTS"/>
    <n v="75"/>
    <s v="ACS"/>
    <n v="10"/>
    <m/>
    <s v="X"/>
    <x v="1"/>
    <s v="STDA"/>
    <s v="DECI_STD"/>
    <m/>
    <m/>
    <s v="PT NIT01"/>
    <s v="12:30"/>
    <s v="13:30"/>
    <d v="1899-12-30T01:00:00"/>
    <s v="12:30"/>
    <s v="13:30"/>
    <d v="1899-12-30T01:00:00"/>
    <s v="DCO"/>
    <s v="N/A"/>
  </r>
  <r>
    <n v="16643"/>
    <x v="144"/>
    <x v="30"/>
    <s v="LIFT IFTS 25-02 CAN"/>
    <s v="IFTS"/>
    <n v="73"/>
    <s v="ACS"/>
    <n v="14"/>
    <m/>
    <s v="X"/>
    <x v="6"/>
    <s v="STDA"/>
    <s v="DECI_STD"/>
    <m/>
    <m/>
    <s v="PT NIT01"/>
    <s v="12:30"/>
    <s v="13:30"/>
    <d v="1899-12-30T01:00:00"/>
    <d v="1899-12-30T12:20:00"/>
    <d v="1899-12-30T13:20:00"/>
    <d v="1899-12-30T01:00:00"/>
    <s v="DCO"/>
    <s v="N/A"/>
  </r>
  <r>
    <n v="16644"/>
    <x v="144"/>
    <x v="30"/>
    <s v="LIP 24-01 ITA"/>
    <s v="AMI"/>
    <n v="58"/>
    <s v="AMI"/>
    <n v="38"/>
    <m/>
    <s v="X"/>
    <x v="2"/>
    <s v="STDA"/>
    <s v="DECI_STD"/>
    <m/>
    <m/>
    <s v="RI SEM"/>
    <d v="1899-12-30T08:00:00"/>
    <d v="1899-12-30T09:00:00"/>
    <d v="1899-12-30T01:00:00"/>
    <d v="1899-12-30T08:00:00"/>
    <d v="1899-12-30T09:00:00"/>
    <d v="1899-12-30T01:00:00"/>
    <s v="DCO"/>
    <s v="N/A"/>
  </r>
  <r>
    <n v="16645"/>
    <x v="145"/>
    <x v="31"/>
    <s v="LIFT IFTS 24-05 GER"/>
    <s v="IFTS"/>
    <n v="66"/>
    <s v="IFTS"/>
    <n v="9"/>
    <m/>
    <s v="X"/>
    <x v="5"/>
    <s v="NET"/>
    <s v="ATAG_DECI"/>
    <m/>
    <n v="16646"/>
    <s v="NET ATAG01"/>
    <s v="05:30"/>
    <s v="06:30"/>
    <d v="1899-12-30T01:00:00"/>
    <s v="05:30"/>
    <s v="06:30"/>
    <d v="1899-12-30T01:00:00"/>
    <s v="DCO"/>
    <s v="N/A"/>
  </r>
  <r>
    <n v="16646"/>
    <x v="145"/>
    <x v="31"/>
    <s v="LIFT IFTS 24-05 GER"/>
    <s v="IFTS"/>
    <n v="67"/>
    <s v="ACS"/>
    <n v="12"/>
    <m/>
    <s v="X"/>
    <x v="4"/>
    <s v="NET"/>
    <s v="ATAG_DECI"/>
    <m/>
    <n v="16645"/>
    <s v="NET ATAG01"/>
    <d v="1899-12-30T05:30:00"/>
    <d v="1899-12-30T06:30:00"/>
    <d v="1899-12-30T01:00:00"/>
    <d v="1899-12-30T05:30:00"/>
    <d v="1899-12-30T06:30:00"/>
    <d v="1899-12-30T01:00:00"/>
    <s v="DCO"/>
    <s v="N/A"/>
  </r>
  <r>
    <n v="16647"/>
    <x v="145"/>
    <x v="31"/>
    <s v="LIP 25-01"/>
    <s v="AMI"/>
    <n v="83"/>
    <s v="ACS"/>
    <n v="32"/>
    <m/>
    <s v="X"/>
    <x v="0"/>
    <s v="NET"/>
    <s v="LOW LEVEL"/>
    <m/>
    <n v="16648"/>
    <s v="SD FLL01"/>
    <s v="05:30"/>
    <s v="06:30"/>
    <d v="1899-12-30T01:00:00"/>
    <s v="05:30"/>
    <s v="06:30"/>
    <d v="1899-12-30T01:00:00"/>
    <s v="DCO"/>
    <s v="N/A"/>
  </r>
  <r>
    <n v="16648"/>
    <x v="145"/>
    <x v="31"/>
    <s v="IP"/>
    <s v="Support AMI"/>
    <m/>
    <s v="IFTS"/>
    <n v="41"/>
    <m/>
    <s v="X"/>
    <x v="1"/>
    <s v="NET"/>
    <s v="LOW LEVEL"/>
    <m/>
    <n v="16647"/>
    <s v="SUPP"/>
    <d v="1899-12-30T05:30:00"/>
    <d v="1899-12-30T06:30:00"/>
    <d v="1899-12-30T01:00:00"/>
    <d v="1899-12-30T05:30:00"/>
    <d v="1899-12-30T06:30:00"/>
    <d v="1899-12-30T01:00:00"/>
    <s v="SDC"/>
    <s v="N/A"/>
  </r>
  <r>
    <n v="16649"/>
    <x v="145"/>
    <x v="31"/>
    <s v="LIFT IFTS QATAR 25-01"/>
    <s v="QATAR"/>
    <n v="68"/>
    <s v="ACS"/>
    <n v="13"/>
    <m/>
    <s v="X"/>
    <x v="6"/>
    <s v="STDA"/>
    <s v="LOW LEVEL"/>
    <m/>
    <m/>
    <s v="PT LLF02"/>
    <s v="05:30"/>
    <s v="06:30"/>
    <d v="1899-12-30T01:00:00"/>
    <s v="05:30"/>
    <s v="06:30"/>
    <d v="1899-12-30T01:00:00"/>
    <s v="DCO"/>
    <s v="N/A"/>
  </r>
  <r>
    <n v="16650"/>
    <x v="145"/>
    <x v="31"/>
    <s v="LIFT IFTS QATAR 25-02"/>
    <s v="QATAR"/>
    <n v="70"/>
    <s v="IFTS"/>
    <n v="22"/>
    <m/>
    <s v="X"/>
    <x v="3"/>
    <s v="STDA"/>
    <s v="DECI_STD"/>
    <m/>
    <m/>
    <s v="PT IF02"/>
    <s v="05:30"/>
    <s v="06:30"/>
    <d v="1899-12-30T01:00:00"/>
    <m/>
    <m/>
    <s v=""/>
    <s v="RSLD"/>
    <s v="CD4"/>
  </r>
  <r>
    <n v="16651"/>
    <x v="145"/>
    <x v="31"/>
    <s v="LIFT 24-44 ITA"/>
    <s v="AMI"/>
    <n v="71"/>
    <s v="ACS"/>
    <n v="9"/>
    <s v="X"/>
    <m/>
    <x v="5"/>
    <s v="NET"/>
    <s v="OCA AA"/>
    <m/>
    <n v="16652"/>
    <s v="SD COMAOAA01"/>
    <s v="07:00"/>
    <s v="08:00"/>
    <d v="1899-12-30T01:00:00"/>
    <d v="1899-12-30T07:00:00"/>
    <d v="1899-12-30T08:00:00"/>
    <d v="1899-12-30T01:00:00"/>
    <s v="DCO"/>
    <s v="N/A"/>
  </r>
  <r>
    <n v="16652"/>
    <x v="145"/>
    <x v="31"/>
    <s v="LIFT 24-44 ITA"/>
    <s v="AMI"/>
    <n v="73"/>
    <s v="IFTS"/>
    <n v="23"/>
    <s v="X"/>
    <m/>
    <x v="4"/>
    <s v="NET"/>
    <s v="OCA AA"/>
    <m/>
    <n v="16651"/>
    <s v="SD COMAOAA01"/>
    <d v="1899-12-30T07:00:00"/>
    <d v="1899-12-30T08:00:00"/>
    <d v="1899-12-30T01:00:00"/>
    <d v="1899-12-30T07:00:00"/>
    <d v="1899-12-30T08:00:00"/>
    <d v="1899-12-30T01:00:00"/>
    <s v="DCO"/>
    <s v="N/A"/>
  </r>
  <r>
    <n v="16653"/>
    <x v="145"/>
    <x v="31"/>
    <s v="LIFT IFTS QATAR 25-01"/>
    <s v="QATAR"/>
    <n v="63"/>
    <s v="ACS"/>
    <n v="10"/>
    <m/>
    <s v="X"/>
    <x v="0"/>
    <s v="STDA"/>
    <s v="LOW LEVEL"/>
    <m/>
    <m/>
    <s v="PT LLF02"/>
    <s v="07:00"/>
    <s v="08:00"/>
    <d v="1899-12-30T01:00:00"/>
    <s v="07:00"/>
    <s v="08:00"/>
    <d v="1899-12-30T01:00:00"/>
    <s v="DCO"/>
    <s v="N/A"/>
  </r>
  <r>
    <n v="16654"/>
    <x v="145"/>
    <x v="31"/>
    <s v="LIFT IFTS QATAR 25-02"/>
    <s v="QATAR"/>
    <n v="71"/>
    <s v="ACS"/>
    <n v="5"/>
    <m/>
    <s v="X"/>
    <x v="1"/>
    <s v="STDA"/>
    <s v="DECI_STD"/>
    <m/>
    <m/>
    <s v="PT IFB03"/>
    <s v="07:00"/>
    <s v="08:00"/>
    <d v="1899-12-30T01:00:00"/>
    <s v="07:00"/>
    <s v="08:00"/>
    <d v="1899-12-30T01:00:00"/>
    <s v="DCO"/>
    <s v="N/A"/>
  </r>
  <r>
    <n v="16655"/>
    <x v="145"/>
    <x v="31"/>
    <s v="LIFT IFTS 25-01 SGP"/>
    <s v="IFTS"/>
    <n v="69"/>
    <s v="ACS"/>
    <n v="12"/>
    <m/>
    <s v="X"/>
    <x v="5"/>
    <s v="NET"/>
    <s v="DECI_STD"/>
    <m/>
    <n v="16656"/>
    <s v="FMSC HACM02"/>
    <s v="08:30"/>
    <s v="09:30"/>
    <d v="1899-12-30T01:00:00"/>
    <d v="1899-12-30T08:30:00"/>
    <d v="1899-12-30T09:20:00"/>
    <d v="1899-12-30T00:50:00"/>
    <s v="DCO"/>
    <s v="N/A"/>
  </r>
  <r>
    <n v="16656"/>
    <x v="145"/>
    <x v="31"/>
    <s v="IP"/>
    <s v="Support IFTS"/>
    <m/>
    <s v="IFTS"/>
    <n v="9"/>
    <m/>
    <s v="X"/>
    <x v="4"/>
    <s v="NET"/>
    <s v="DECI_STD"/>
    <m/>
    <n v="16655"/>
    <s v="SUPP"/>
    <d v="1899-12-30T08:30:00"/>
    <d v="1899-12-30T09:30:00"/>
    <d v="1899-12-30T01:00:00"/>
    <d v="1899-12-30T08:30:00"/>
    <d v="1899-12-30T09:20:00"/>
    <d v="1899-12-30T00:50:00"/>
    <s v="SDC"/>
    <s v="N/A"/>
  </r>
  <r>
    <n v="16657"/>
    <x v="145"/>
    <x v="31"/>
    <s v="IFTS 25-01 QAT"/>
    <s v="QATAR"/>
    <n v="77"/>
    <s v="ACS"/>
    <n v="32"/>
    <s v="X"/>
    <m/>
    <x v="0"/>
    <s v="STDA"/>
    <s v="LOW LEVEL"/>
    <m/>
    <m/>
    <s v="PT LLF01"/>
    <s v="08:30"/>
    <s v="09:30"/>
    <d v="1899-12-30T01:00:00"/>
    <d v="1899-12-30T08:30:00"/>
    <d v="1899-12-30T10:00:00"/>
    <d v="1899-12-30T01:30:00"/>
    <s v="DCO"/>
    <s v="N/A"/>
  </r>
  <r>
    <n v="16658"/>
    <x v="145"/>
    <x v="31"/>
    <s v="LIFT IFTS QATAR 25-02"/>
    <s v="QATAR"/>
    <n v="75"/>
    <s v="IFTS"/>
    <n v="22"/>
    <m/>
    <s v="X"/>
    <x v="1"/>
    <s v="STDA"/>
    <s v="DECI_STD"/>
    <m/>
    <m/>
    <s v="PT IFB02"/>
    <s v="08:30"/>
    <s v="09:30"/>
    <d v="1899-12-30T01:00:00"/>
    <s v="08:30"/>
    <d v="1899-12-30T09:25:00"/>
    <d v="1899-12-30T00:55:00"/>
    <s v="DCO"/>
    <s v="N/A"/>
  </r>
  <r>
    <n v="16659"/>
    <x v="145"/>
    <x v="31"/>
    <s v="LIP 25-01"/>
    <s v="AMI"/>
    <n v="83"/>
    <s v="ACS"/>
    <n v="9"/>
    <m/>
    <s v="X"/>
    <x v="5"/>
    <s v="NET"/>
    <s v="LOW LEVEL"/>
    <m/>
    <n v="16660"/>
    <s v="SD FLL02"/>
    <s v="10:00"/>
    <s v="11:00"/>
    <d v="1899-12-30T01:00:00"/>
    <s v="10:00"/>
    <s v="11:00"/>
    <d v="1899-12-30T01:00:00"/>
    <s v="DCO"/>
    <s v="N/A"/>
  </r>
  <r>
    <n v="16660"/>
    <x v="145"/>
    <x v="31"/>
    <s v="IP"/>
    <s v="Support AMI"/>
    <m/>
    <s v="ACS"/>
    <n v="12"/>
    <m/>
    <s v="X"/>
    <x v="4"/>
    <s v="NET"/>
    <s v="LOW LEVEL"/>
    <m/>
    <n v="16659"/>
    <s v="SUPP"/>
    <d v="1899-12-30T10:00:00"/>
    <d v="1899-12-30T11:00:00"/>
    <d v="1899-12-30T01:00:00"/>
    <s v="10:00"/>
    <s v="11:00"/>
    <d v="1899-12-30T01:00:00"/>
    <s v="SDC"/>
    <s v="N/A"/>
  </r>
  <r>
    <n v="16661"/>
    <x v="145"/>
    <x v="31"/>
    <s v="LIFT IFTS 25-01 HUN"/>
    <s v="IFTS"/>
    <n v="71"/>
    <s v="IFTS"/>
    <n v="23"/>
    <m/>
    <s v="X"/>
    <x v="0"/>
    <s v="NET"/>
    <s v="DECI_STD"/>
    <m/>
    <n v="16662"/>
    <s v="FMSC HACM01"/>
    <s v="10:00"/>
    <s v="11:00"/>
    <d v="1899-12-30T01:00:00"/>
    <s v="10:00"/>
    <s v="11:00"/>
    <d v="1899-12-30T01:00:00"/>
    <s v="DCO"/>
    <s v="N/A"/>
  </r>
  <r>
    <n v="16662"/>
    <x v="145"/>
    <x v="31"/>
    <s v="IP"/>
    <s v="Support IFTS"/>
    <m/>
    <s v="ACS"/>
    <n v="10"/>
    <m/>
    <s v="X"/>
    <x v="1"/>
    <s v="NET"/>
    <s v="DECI_STD"/>
    <m/>
    <n v="16661"/>
    <s v="SUPP"/>
    <d v="1899-12-30T10:00:00"/>
    <d v="1899-12-30T11:00:00"/>
    <d v="1899-12-30T01:00:00"/>
    <d v="1899-12-30T10:00:00"/>
    <d v="1899-12-30T11:00:00"/>
    <d v="1899-12-30T01:00:00"/>
    <s v="SDC"/>
    <s v="N/A"/>
  </r>
  <r>
    <n v="16663"/>
    <x v="145"/>
    <x v="31"/>
    <s v="LIFT 25-41"/>
    <s v="AMI"/>
    <n v="82"/>
    <s v="ACS"/>
    <n v="5"/>
    <s v="X"/>
    <m/>
    <x v="6"/>
    <s v="STDA"/>
    <s v="LOW LEVEL"/>
    <m/>
    <m/>
    <s v="SD ERT02"/>
    <s v="10:00"/>
    <s v="11:00"/>
    <d v="1899-12-30T01:00:00"/>
    <s v="10:00"/>
    <s v="11:00"/>
    <d v="1899-12-30T01:00:00"/>
    <s v="DCO"/>
    <s v="N/A"/>
  </r>
  <r>
    <n v="16664"/>
    <x v="145"/>
    <x v="31"/>
    <s v="LIFT IFTS 25-02 CAN"/>
    <s v="IFTS"/>
    <n v="73"/>
    <s v="IFTS"/>
    <n v="9"/>
    <m/>
    <s v="X"/>
    <x v="5"/>
    <s v="NET"/>
    <s v="DECI_STD"/>
    <m/>
    <n v="16665"/>
    <s v="FMSC BFM01"/>
    <s v="11:30"/>
    <s v="12:30"/>
    <d v="1899-12-30T01:00:00"/>
    <s v="11:30"/>
    <s v="12:30"/>
    <d v="1899-12-30T01:00:00"/>
    <s v="RSLD"/>
    <s v="CD3"/>
  </r>
  <r>
    <n v="16665"/>
    <x v="145"/>
    <x v="31"/>
    <s v="IP"/>
    <s v="Support IFTS"/>
    <m/>
    <s v="ACS"/>
    <n v="12"/>
    <m/>
    <s v="X"/>
    <x v="4"/>
    <s v="NET"/>
    <s v="DECI_STD"/>
    <m/>
    <n v="16664"/>
    <s v="SUPP"/>
    <d v="1899-12-30T11:30:00"/>
    <d v="1899-12-30T12:30:00"/>
    <d v="1899-12-30T01:00:00"/>
    <s v="11:30"/>
    <s v="12:30"/>
    <d v="1899-12-30T01:00:00"/>
    <s v="RSLD"/>
    <s v="CD5"/>
  </r>
  <r>
    <n v="16666"/>
    <x v="145"/>
    <x v="31"/>
    <s v="LIFT IFTS 25-02 CAN"/>
    <s v="IFTS"/>
    <n v="75"/>
    <s v="ACS"/>
    <n v="32"/>
    <m/>
    <s v="X"/>
    <x v="0"/>
    <s v="NET"/>
    <s v="DECI_STD"/>
    <m/>
    <n v="16667"/>
    <s v="FMSC BFM01"/>
    <s v="11:30"/>
    <s v="12:30"/>
    <d v="1899-12-30T01:00:00"/>
    <s v="11:30"/>
    <d v="1899-12-30T12:40:00"/>
    <d v="1899-12-30T01:10:00"/>
    <s v="DCO"/>
    <s v="N/A"/>
  </r>
  <r>
    <n v="16667"/>
    <x v="145"/>
    <x v="31"/>
    <s v="IP"/>
    <s v="Support IFTS"/>
    <m/>
    <s v="IFTS"/>
    <n v="22"/>
    <m/>
    <s v="X"/>
    <x v="1"/>
    <s v="NET"/>
    <s v="DECI_STD"/>
    <m/>
    <n v="16666"/>
    <s v="SUPP"/>
    <d v="1899-12-30T11:30:00"/>
    <d v="1899-12-30T12:30:00"/>
    <d v="1899-12-30T01:00:00"/>
    <d v="1899-12-30T11:30:00"/>
    <d v="1899-12-30T12:40:00"/>
    <d v="1899-12-30T01:10:00"/>
    <s v="SDC"/>
    <s v="N/A"/>
  </r>
  <r>
    <n v="16668"/>
    <x v="145"/>
    <x v="31"/>
    <s v="LIFT IFTS QATAR 25-02"/>
    <s v="QATAR"/>
    <n v="71"/>
    <s v="ACS"/>
    <n v="13"/>
    <m/>
    <s v="X"/>
    <x v="6"/>
    <s v="STDA"/>
    <s v="DECI_STD"/>
    <m/>
    <m/>
    <s v="PT IF01"/>
    <s v="11:30"/>
    <s v="12:30"/>
    <d v="1899-12-30T01:00:00"/>
    <d v="1899-12-30T11:30:00"/>
    <d v="1899-12-30T12:40:00"/>
    <d v="1899-12-30T01:10:00"/>
    <s v="DCO"/>
    <s v="N/A"/>
  </r>
  <r>
    <n v="16669"/>
    <x v="145"/>
    <x v="31"/>
    <s v="LIFT IFTS 25-02 SGP"/>
    <s v="IFTS"/>
    <n v="82"/>
    <s v="ACS"/>
    <n v="2"/>
    <m/>
    <s v="X"/>
    <x v="2"/>
    <s v="STDA"/>
    <s v="DECI_STD"/>
    <m/>
    <m/>
    <s v="PT NAV01"/>
    <s v="11:30"/>
    <s v="12:30"/>
    <d v="1899-12-30T01:00:00"/>
    <s v="11:30"/>
    <s v="12:30"/>
    <d v="1899-12-30T01:00:00"/>
    <s v="DCO"/>
    <s v="N/A"/>
  </r>
  <r>
    <n v="16670"/>
    <x v="145"/>
    <x v="31"/>
    <s v="LIFT IFTS 25-02 CAN"/>
    <s v="IFTS"/>
    <n v="74"/>
    <s v="ACS"/>
    <n v="9"/>
    <m/>
    <s v="X"/>
    <x v="5"/>
    <s v="NET"/>
    <s v="DECI_STD"/>
    <m/>
    <n v="16671"/>
    <s v="FMSC BFM01"/>
    <s v="13:00"/>
    <s v="14:00"/>
    <d v="1899-12-30T01:00:00"/>
    <d v="1899-12-30T13:00:00"/>
    <d v="1899-12-30T14:00:00"/>
    <d v="1899-12-30T01:00:00"/>
    <s v="DCO"/>
    <s v="N/A"/>
  </r>
  <r>
    <n v="16671"/>
    <x v="145"/>
    <x v="31"/>
    <s v="IP"/>
    <s v="Support IFTS"/>
    <m/>
    <s v="IFTS"/>
    <n v="50"/>
    <m/>
    <s v="X"/>
    <x v="4"/>
    <s v="NET"/>
    <s v="DECI_STD"/>
    <m/>
    <n v="16670"/>
    <s v="SUPP"/>
    <d v="1899-12-30T13:00:00"/>
    <d v="1899-12-30T14:00:00"/>
    <d v="1899-12-30T01:00:00"/>
    <d v="1899-12-30T13:00:00"/>
    <d v="1899-12-30T14:00:00"/>
    <d v="1899-12-30T01:00:00"/>
    <s v="SDC"/>
    <s v="N/A"/>
  </r>
  <r>
    <n v="16672"/>
    <x v="145"/>
    <x v="31"/>
    <s v="LIFT IFTS 25-02 CAN"/>
    <s v="IFTS"/>
    <n v="72"/>
    <s v="ACS"/>
    <n v="10"/>
    <m/>
    <s v="X"/>
    <x v="0"/>
    <s v="NET"/>
    <s v="DECI_STD"/>
    <m/>
    <n v="16673"/>
    <s v="FMSC BFM01"/>
    <s v="13:00"/>
    <s v="14:00"/>
    <d v="1899-12-30T01:00:00"/>
    <s v="13:00"/>
    <s v="14:00"/>
    <d v="1899-12-30T01:00:00"/>
    <s v="DCO"/>
    <s v="N/A"/>
  </r>
  <r>
    <n v="16673"/>
    <x v="145"/>
    <x v="31"/>
    <s v="IP"/>
    <s v="Support IFTS"/>
    <m/>
    <s v="IFTS"/>
    <n v="42"/>
    <m/>
    <s v="X"/>
    <x v="1"/>
    <s v="NET"/>
    <s v="DECI_STD"/>
    <m/>
    <n v="16672"/>
    <s v="SUPP"/>
    <d v="1899-12-30T13:00:00"/>
    <d v="1899-12-30T14:00:00"/>
    <d v="1899-12-30T01:00:00"/>
    <s v="13:00"/>
    <s v="14:00"/>
    <d v="1899-12-30T01:00:00"/>
    <s v="SDC"/>
    <s v="N/A"/>
  </r>
  <r>
    <n v="16674"/>
    <x v="145"/>
    <x v="31"/>
    <s v="IFTS 25-01 QAT"/>
    <s v="QATAR"/>
    <n v="77"/>
    <s v="ACS"/>
    <n v="5"/>
    <s v="X"/>
    <m/>
    <x v="6"/>
    <s v="STDA"/>
    <s v="LOW LEVEL"/>
    <m/>
    <m/>
    <s v="PT LLF02"/>
    <s v="13:00"/>
    <s v="14:00"/>
    <d v="1899-12-30T01:00:00"/>
    <s v="13:00"/>
    <s v="14:00"/>
    <d v="1899-12-30T01:00:00"/>
    <s v="DCO"/>
    <s v="N/A"/>
  </r>
  <r>
    <n v="16675"/>
    <x v="145"/>
    <x v="31"/>
    <s v="LIFT IFTS QATAR 25-02"/>
    <s v="QATAR"/>
    <n v="75"/>
    <s v="ACS"/>
    <n v="17"/>
    <m/>
    <s v="X"/>
    <x v="3"/>
    <s v="STDA"/>
    <s v="DECI_STD"/>
    <m/>
    <m/>
    <s v="PT IFB03"/>
    <s v="13:00"/>
    <s v="14:00"/>
    <d v="1899-12-30T01:00:00"/>
    <s v="13:00"/>
    <s v="14:00"/>
    <d v="1899-12-30T01:00:00"/>
    <s v="DCO"/>
    <s v="N/A"/>
  </r>
  <r>
    <n v="16676"/>
    <x v="145"/>
    <x v="31"/>
    <s v="LIFT IFTS QATAR 25-02"/>
    <s v="QATAR"/>
    <n v="70"/>
    <s v="IFTS"/>
    <n v="22"/>
    <m/>
    <s v="X"/>
    <x v="2"/>
    <s v="STDA"/>
    <s v="DECI_STD"/>
    <m/>
    <m/>
    <s v="PT IF02"/>
    <s v="05:30"/>
    <s v="06:30"/>
    <d v="1899-12-30T01:00:00"/>
    <d v="1899-12-30T05:35:00"/>
    <d v="1899-12-30T06:35:00"/>
    <d v="1899-12-30T01:00:00"/>
    <s v="DCO"/>
    <s v="N/A"/>
  </r>
  <r>
    <n v="16677"/>
    <x v="146"/>
    <x v="31"/>
    <s v="LIFT IFTS 24-05 GER"/>
    <s v="IFTS"/>
    <n v="67"/>
    <s v="IFTS"/>
    <n v="9"/>
    <m/>
    <s v="X"/>
    <x v="5"/>
    <s v="NET"/>
    <s v="ATAG_DECI"/>
    <m/>
    <n v="16678"/>
    <s v="NET ATAG02"/>
    <s v="05:30"/>
    <s v="06:30"/>
    <d v="1899-12-30T01:00:00"/>
    <d v="1899-12-30T05:30:00"/>
    <d v="1899-12-30T06:30:00"/>
    <d v="1899-12-30T01:00:00"/>
    <s v="DCO"/>
    <s v="N/A"/>
  </r>
  <r>
    <n v="16678"/>
    <x v="146"/>
    <x v="31"/>
    <s v="LIFT IFTS 24-05 GER"/>
    <s v="IFTS"/>
    <n v="66"/>
    <s v="ACS"/>
    <n v="12"/>
    <m/>
    <s v="X"/>
    <x v="4"/>
    <s v="NET"/>
    <s v="ATAG_DECI"/>
    <m/>
    <n v="16677"/>
    <s v="NET ATAG02"/>
    <d v="1899-12-30T05:30:00"/>
    <d v="1899-12-30T06:30:00"/>
    <d v="1899-12-30T01:00:00"/>
    <d v="1899-12-30T05:30:00"/>
    <d v="1899-12-30T06:30:00"/>
    <d v="1899-12-30T01:00:00"/>
    <s v="DCO"/>
    <s v="N/A"/>
  </r>
  <r>
    <n v="16679"/>
    <x v="146"/>
    <x v="31"/>
    <s v="LIFT IFTS 25-02 CAN"/>
    <s v="IFTS"/>
    <n v="73"/>
    <s v="ACS"/>
    <n v="2"/>
    <m/>
    <s v="X"/>
    <x v="0"/>
    <s v="NET"/>
    <s v="DECI_STD"/>
    <m/>
    <n v="16680"/>
    <s v="FMSC BFM01-CPL01"/>
    <s v="05:30"/>
    <s v="06:30"/>
    <d v="1899-12-30T01:00:00"/>
    <s v="05:30"/>
    <s v="06:30"/>
    <d v="1899-12-30T01:00:00"/>
    <s v="DCO"/>
    <s v="N/A"/>
  </r>
  <r>
    <n v="16680"/>
    <x v="146"/>
    <x v="31"/>
    <s v="IP"/>
    <s v="Support IFTS"/>
    <m/>
    <s v="IFTS"/>
    <n v="22"/>
    <m/>
    <s v="X"/>
    <x v="1"/>
    <s v="NET"/>
    <s v="DECI_STD"/>
    <m/>
    <n v="16679"/>
    <s v="SUPP"/>
    <d v="1899-12-30T05:30:00"/>
    <d v="1899-12-30T06:30:00"/>
    <d v="1899-12-30T01:00:00"/>
    <s v="05:30"/>
    <s v="06:30"/>
    <d v="1899-12-30T01:00:00"/>
    <s v="SDC"/>
    <s v="N/A"/>
  </r>
  <r>
    <n v="16681"/>
    <x v="146"/>
    <x v="31"/>
    <s v="IFTS 25-01 QAT"/>
    <s v="QATAR"/>
    <n v="78"/>
    <s v="ACS"/>
    <n v="13"/>
    <s v="X"/>
    <m/>
    <x v="6"/>
    <s v="STDA"/>
    <s v="LOW LEVEL"/>
    <m/>
    <m/>
    <s v="PT LLFB01"/>
    <s v="05:30"/>
    <s v="06:30"/>
    <d v="1899-12-30T01:00:00"/>
    <s v="05:30"/>
    <s v="06:30"/>
    <d v="1899-12-30T01:00:00"/>
    <s v="DCO"/>
    <s v="N/A"/>
  </r>
  <r>
    <n v="16682"/>
    <x v="146"/>
    <x v="31"/>
    <s v="LIFT IFTS 24-04 CAN"/>
    <s v="IFTS"/>
    <n v="54"/>
    <s v="ACS"/>
    <n v="9"/>
    <m/>
    <s v="X"/>
    <x v="5"/>
    <s v="NET"/>
    <s v="OCA AA"/>
    <m/>
    <n v="16683"/>
    <s v="NET OCAAA01"/>
    <s v="07:00"/>
    <s v="08:00"/>
    <d v="1899-12-30T01:00:00"/>
    <s v="07:00"/>
    <s v="08:00"/>
    <d v="1899-12-30T01:00:00"/>
    <s v="DCO"/>
    <s v="N/A"/>
  </r>
  <r>
    <n v="16683"/>
    <x v="146"/>
    <x v="31"/>
    <s v="LIFT IFTS 24-04 CAN"/>
    <s v="IFTS"/>
    <n v="52"/>
    <s v="ACS"/>
    <n v="17"/>
    <m/>
    <s v="X"/>
    <x v="4"/>
    <s v="NET"/>
    <s v="OCA AA"/>
    <m/>
    <n v="16682"/>
    <s v="NET OCAAA01"/>
    <d v="1899-12-30T07:00:00"/>
    <d v="1899-12-30T08:00:00"/>
    <d v="1899-12-30T01:00:00"/>
    <s v="07:00"/>
    <s v="08:00"/>
    <d v="1899-12-30T01:00:00"/>
    <s v="DCO"/>
    <s v="N/A"/>
  </r>
  <r>
    <n v="16684"/>
    <x v="146"/>
    <x v="31"/>
    <s v="LIFT IFTS 25-02 CAN"/>
    <s v="IFTS"/>
    <n v="75"/>
    <s v="IFTS"/>
    <n v="23"/>
    <m/>
    <s v="X"/>
    <x v="0"/>
    <s v="NET"/>
    <s v="DECI_STD"/>
    <m/>
    <n v="16685"/>
    <s v="FMSC BFM02"/>
    <s v="07:00"/>
    <s v="08:00"/>
    <d v="1899-12-30T01:00:00"/>
    <s v="07:00"/>
    <s v="08:00"/>
    <d v="1899-12-30T01:00:00"/>
    <s v="DCO"/>
    <s v="N/A"/>
  </r>
  <r>
    <n v="16685"/>
    <x v="146"/>
    <x v="31"/>
    <s v="IP"/>
    <s v="Support IFTS"/>
    <m/>
    <s v="IFTS"/>
    <n v="42"/>
    <m/>
    <s v="X"/>
    <x v="1"/>
    <s v="NET"/>
    <s v="DECI_STD"/>
    <m/>
    <n v="16684"/>
    <s v="SUPP"/>
    <d v="1899-12-30T07:00:00"/>
    <d v="1899-12-30T08:00:00"/>
    <d v="1899-12-30T01:00:00"/>
    <d v="1899-12-30T07:00:00"/>
    <d v="1899-12-30T08:00:00"/>
    <d v="1899-12-30T01:00:00"/>
    <s v="SDC"/>
    <s v="N/A"/>
  </r>
  <r>
    <n v="16686"/>
    <x v="146"/>
    <x v="31"/>
    <s v="IFTS 25-01 QAT"/>
    <s v="QATAR"/>
    <n v="76"/>
    <s v="ACS"/>
    <n v="5"/>
    <s v="X"/>
    <m/>
    <x v="6"/>
    <s v="STDA"/>
    <s v="LOW LEVEL"/>
    <m/>
    <m/>
    <s v="PT LLFB01"/>
    <s v="07:00"/>
    <s v="08:00"/>
    <d v="1899-12-30T01:00:00"/>
    <m/>
    <m/>
    <s v=""/>
    <s v="CANC"/>
    <s v="CD1"/>
  </r>
  <r>
    <n v="16687"/>
    <x v="146"/>
    <x v="31"/>
    <s v="LIFT IFTS QATAR 25-02"/>
    <s v="QATAR"/>
    <n v="74"/>
    <s v="ACS"/>
    <n v="10"/>
    <m/>
    <s v="X"/>
    <x v="3"/>
    <s v="STDA"/>
    <s v="DECI_STD"/>
    <m/>
    <m/>
    <s v="PT IF01"/>
    <s v="07:00"/>
    <s v="08:00"/>
    <d v="1899-12-30T01:00:00"/>
    <s v="07:00"/>
    <s v="08:00"/>
    <d v="1899-12-30T01:00:00"/>
    <s v="DCO"/>
    <s v="N/A"/>
  </r>
  <r>
    <n v="16688"/>
    <x v="146"/>
    <x v="31"/>
    <s v="LIFT IFTS 24-04 JPN"/>
    <s v="IFTS"/>
    <n v="55"/>
    <s v="ACS"/>
    <n v="12"/>
    <m/>
    <s v="X"/>
    <x v="5"/>
    <s v="NET"/>
    <s v="ATAG_DECI"/>
    <m/>
    <n v="16689"/>
    <s v="NET ATAG02"/>
    <s v="08:30"/>
    <s v="09:30"/>
    <d v="1899-12-30T01:00:00"/>
    <s v="08:30"/>
    <s v="09:30"/>
    <d v="1899-12-30T01:00:00"/>
    <s v="DCO"/>
    <s v="N/A"/>
  </r>
  <r>
    <n v="16689"/>
    <x v="146"/>
    <x v="31"/>
    <s v="IP"/>
    <s v="Support IFTS"/>
    <m/>
    <s v="IFTS"/>
    <n v="9"/>
    <m/>
    <s v="X"/>
    <x v="4"/>
    <s v="NET"/>
    <s v="ATAG_DECI"/>
    <m/>
    <n v="16688"/>
    <s v="SUPP"/>
    <d v="1899-12-30T08:30:00"/>
    <d v="1899-12-30T09:30:00"/>
    <d v="1899-12-30T01:00:00"/>
    <s v="08:30"/>
    <s v="09:30"/>
    <d v="1899-12-30T01:00:00"/>
    <s v="SDC"/>
    <s v="N/A"/>
  </r>
  <r>
    <n v="16690"/>
    <x v="146"/>
    <x v="31"/>
    <s v="LIFT IFTS 25-02 CAN"/>
    <s v="IFTS"/>
    <n v="74"/>
    <s v="ACS"/>
    <n v="13"/>
    <m/>
    <s v="X"/>
    <x v="0"/>
    <s v="NET"/>
    <s v="DECI_STD"/>
    <m/>
    <n v="16691"/>
    <s v="FMSC BFM02"/>
    <s v="08:30"/>
    <s v="09:30"/>
    <d v="1899-12-30T01:00:00"/>
    <s v="08:30"/>
    <s v="09:30"/>
    <d v="1899-12-30T01:00:00"/>
    <s v="DCO"/>
    <s v="N/A"/>
  </r>
  <r>
    <n v="16691"/>
    <x v="146"/>
    <x v="31"/>
    <s v="IP"/>
    <s v="Support IFTS"/>
    <m/>
    <s v="IFTS"/>
    <n v="41"/>
    <m/>
    <s v="X"/>
    <x v="1"/>
    <s v="NET"/>
    <s v="DECI_STD"/>
    <m/>
    <n v="16690"/>
    <s v="SUPP"/>
    <d v="1899-12-30T08:30:00"/>
    <d v="1899-12-30T09:30:00"/>
    <d v="1899-12-30T01:00:00"/>
    <s v="08:30"/>
    <s v="09:30"/>
    <d v="1899-12-30T01:00:00"/>
    <s v="SDC"/>
    <s v="N/A"/>
  </r>
  <r>
    <n v="16692"/>
    <x v="146"/>
    <x v="31"/>
    <s v="LIFT IFTS QATAR 25-02"/>
    <s v="QATAR"/>
    <n v="73"/>
    <s v="ACS"/>
    <n v="2"/>
    <m/>
    <s v="X"/>
    <x v="6"/>
    <s v="STDA"/>
    <s v="DECI_STD"/>
    <m/>
    <m/>
    <s v="PT IFB01"/>
    <s v="08:30"/>
    <s v="09:30"/>
    <d v="1899-12-30T01:00:00"/>
    <s v="08:30"/>
    <s v="09:30"/>
    <d v="1899-12-30T01:00:00"/>
    <s v="DCO"/>
    <s v="N/A"/>
  </r>
  <r>
    <n v="16693"/>
    <x v="146"/>
    <x v="31"/>
    <s v="LIFT IFTS 25-02 CAN"/>
    <s v="IFTS"/>
    <n v="72"/>
    <s v="ACS"/>
    <n v="9"/>
    <m/>
    <s v="X"/>
    <x v="5"/>
    <s v="NET"/>
    <s v="DECI_STD"/>
    <m/>
    <n v="16694"/>
    <s v="FMSC BFM02"/>
    <s v="10:00"/>
    <s v="11:00"/>
    <d v="1899-12-30T01:00:00"/>
    <s v="10:00"/>
    <s v="11:00"/>
    <d v="1899-12-30T01:00:00"/>
    <s v="DCO"/>
    <s v="N/A"/>
  </r>
  <r>
    <n v="16694"/>
    <x v="146"/>
    <x v="31"/>
    <s v="IP"/>
    <s v="Support IFTS"/>
    <m/>
    <s v="ACS"/>
    <n v="17"/>
    <m/>
    <s v="X"/>
    <x v="4"/>
    <s v="NET"/>
    <s v="DECI_STD"/>
    <m/>
    <n v="16693"/>
    <s v="SUPP"/>
    <d v="1899-12-30T10:00:00"/>
    <d v="1899-12-30T11:00:00"/>
    <d v="1899-12-30T01:00:00"/>
    <d v="1899-12-30T10:00:00"/>
    <d v="1899-12-30T11:00:00"/>
    <d v="1899-12-30T01:00:00"/>
    <s v="SDC"/>
    <s v="N/A"/>
  </r>
  <r>
    <n v="16695"/>
    <x v="146"/>
    <x v="31"/>
    <s v="LIFT IFTS 25-02 CAN"/>
    <s v="IFTS"/>
    <n v="73"/>
    <s v="IFTS"/>
    <n v="23"/>
    <m/>
    <s v="X"/>
    <x v="0"/>
    <s v="NET"/>
    <s v="DECI_STD"/>
    <m/>
    <n v="16696"/>
    <s v="FMSC BFM02"/>
    <s v="10:00"/>
    <s v="11:00"/>
    <d v="1899-12-30T01:00:00"/>
    <s v="10:00"/>
    <s v="11:00"/>
    <d v="1899-12-30T01:00:00"/>
    <s v="DCO"/>
    <s v="N/A"/>
  </r>
  <r>
    <n v="16696"/>
    <x v="146"/>
    <x v="31"/>
    <s v="IP"/>
    <s v="Support IFTS"/>
    <m/>
    <s v="ACS"/>
    <n v="10"/>
    <m/>
    <s v="X"/>
    <x v="1"/>
    <s v="NET"/>
    <s v="DECI_STD"/>
    <m/>
    <n v="16695"/>
    <s v="SUPP"/>
    <d v="1899-12-30T10:00:00"/>
    <d v="1899-12-30T11:00:00"/>
    <d v="1899-12-30T01:00:00"/>
    <d v="1899-12-30T10:00:00"/>
    <d v="1899-12-30T11:00:00"/>
    <d v="1899-12-30T01:00:00"/>
    <s v="SDC"/>
    <s v="N/A"/>
  </r>
  <r>
    <n v="16697"/>
    <x v="146"/>
    <x v="31"/>
    <s v="LIFT IFTS QATAR 25-01"/>
    <s v="QATAR"/>
    <n v="66"/>
    <s v="ACS"/>
    <n v="5"/>
    <m/>
    <s v="X"/>
    <x v="6"/>
    <s v="STDA"/>
    <s v="LOW LEVEL"/>
    <m/>
    <m/>
    <s v="PT LLFB01"/>
    <s v="10:00"/>
    <s v="11:00"/>
    <d v="1899-12-30T01:00:00"/>
    <s v="10:00"/>
    <s v="11:00"/>
    <d v="1899-12-30T01:00:00"/>
    <s v="DCO"/>
    <s v="N/A"/>
  </r>
  <r>
    <n v="16698"/>
    <x v="146"/>
    <x v="31"/>
    <s v="LIFT IFTS 24-04 CAN"/>
    <s v="IFTS"/>
    <n v="52"/>
    <s v="ACS"/>
    <n v="32"/>
    <m/>
    <s v="X"/>
    <x v="5"/>
    <s v="NET"/>
    <s v="OCA AG"/>
    <m/>
    <n v="16699"/>
    <s v="NET OCAAG01"/>
    <s v="11:30"/>
    <s v="12:30"/>
    <d v="1899-12-30T01:00:00"/>
    <d v="1899-12-30T11:30:00"/>
    <d v="1899-12-30T12:30:00"/>
    <d v="1899-12-30T01:00:00"/>
    <s v="DCO"/>
    <s v="N/A"/>
  </r>
  <r>
    <n v="16699"/>
    <x v="146"/>
    <x v="31"/>
    <s v="LIFT IFTS 24-04 CAN"/>
    <s v="IFTS"/>
    <n v="54"/>
    <s v="ACS"/>
    <n v="30"/>
    <m/>
    <s v="X"/>
    <x v="4"/>
    <s v="NET"/>
    <s v="OCA AG"/>
    <m/>
    <n v="16698"/>
    <s v="NET OCAAG01"/>
    <d v="1899-12-30T11:30:00"/>
    <d v="1899-12-30T12:30:00"/>
    <d v="1899-12-30T01:00:00"/>
    <d v="1899-12-30T11:30:00"/>
    <d v="1899-12-30T12:30:00"/>
    <d v="1899-12-30T01:00:00"/>
    <s v="DCO"/>
    <s v="N/A"/>
  </r>
  <r>
    <n v="16700"/>
    <x v="146"/>
    <x v="31"/>
    <s v="LIFT IFTS 25-01 HUN"/>
    <s v="IFTS"/>
    <n v="71"/>
    <s v="IFTS"/>
    <n v="22"/>
    <m/>
    <s v="X"/>
    <x v="0"/>
    <s v="NET"/>
    <s v="DECI_STD"/>
    <m/>
    <n v="16701"/>
    <s v="FMSC HACM02"/>
    <s v="11:30"/>
    <s v="12:30"/>
    <d v="1899-12-30T01:00:00"/>
    <s v="11:30"/>
    <s v="12:30"/>
    <d v="1899-12-30T01:00:00"/>
    <s v="DCO"/>
    <s v="N/A"/>
  </r>
  <r>
    <n v="16701"/>
    <x v="146"/>
    <x v="31"/>
    <s v="IP"/>
    <s v="Support IFTS"/>
    <m/>
    <s v="IFTS"/>
    <n v="50"/>
    <m/>
    <s v="X"/>
    <x v="1"/>
    <s v="NET"/>
    <s v="DECI_STD"/>
    <m/>
    <n v="16700"/>
    <s v="SUPP"/>
    <d v="1899-12-30T11:30:00"/>
    <d v="1899-12-30T12:30:00"/>
    <d v="1899-12-30T01:00:00"/>
    <d v="1899-12-30T11:30:00"/>
    <d v="1899-12-30T12:30:00"/>
    <d v="1899-12-30T01:00:00"/>
    <s v="SDC"/>
    <s v="N/A"/>
  </r>
  <r>
    <n v="16702"/>
    <x v="146"/>
    <x v="31"/>
    <s v="IFTS 25-01 QAT"/>
    <s v="QATAR"/>
    <n v="76"/>
    <s v="ACS"/>
    <n v="13"/>
    <s v="X"/>
    <m/>
    <x v="6"/>
    <s v="STDA"/>
    <s v="LOW LEVEL"/>
    <m/>
    <m/>
    <s v="PT LLFB01"/>
    <s v="11:30"/>
    <s v="12:30"/>
    <d v="1899-12-30T01:00:00"/>
    <s v="11:30"/>
    <s v="12:30"/>
    <d v="1899-12-30T01:00:00"/>
    <s v="DCO"/>
    <s v="N/A"/>
  </r>
  <r>
    <n v="16703"/>
    <x v="146"/>
    <x v="31"/>
    <s v="LIFT 25-41"/>
    <s v="AMI"/>
    <n v="80"/>
    <s v="ACS"/>
    <n v="2"/>
    <s v="X"/>
    <m/>
    <x v="2"/>
    <s v="STDA"/>
    <s v="LOW LEVEL"/>
    <m/>
    <m/>
    <s v="SD ERT02"/>
    <s v="11:30"/>
    <s v="12:30"/>
    <d v="1899-12-30T01:00:00"/>
    <s v="11:30"/>
    <s v="12:30"/>
    <d v="1899-12-30T01:00:00"/>
    <s v="DCO"/>
    <s v="N/A"/>
  </r>
  <r>
    <n v="16704"/>
    <x v="146"/>
    <x v="31"/>
    <s v="LIFT IFTS 25-02 CAN"/>
    <s v="IFTS"/>
    <n v="74"/>
    <s v="ACS"/>
    <n v="17"/>
    <m/>
    <s v="X"/>
    <x v="5"/>
    <s v="NET"/>
    <s v="DECI_STD"/>
    <m/>
    <n v="16705"/>
    <s v="FMSC OBFM01"/>
    <s v="13:00"/>
    <s v="14:00"/>
    <d v="1899-12-30T01:00:00"/>
    <d v="1899-12-30T13:00:00"/>
    <d v="1899-12-30T14:00:00"/>
    <d v="1899-12-30T01:00:00"/>
    <s v="DCO"/>
    <s v="N/A"/>
  </r>
  <r>
    <n v="16705"/>
    <x v="146"/>
    <x v="31"/>
    <s v="IP"/>
    <s v="Support IFTS"/>
    <m/>
    <s v="IFTS"/>
    <n v="50"/>
    <m/>
    <s v="X"/>
    <x v="4"/>
    <s v="NET"/>
    <s v="DECI_STD"/>
    <m/>
    <n v="16704"/>
    <s v="SUPP"/>
    <d v="1899-12-30T13:00:00"/>
    <d v="1899-12-30T14:00:00"/>
    <d v="1899-12-30T01:00:00"/>
    <d v="1899-12-30T13:00:00"/>
    <d v="1899-12-30T14:00:00"/>
    <d v="1899-12-30T01:00:00"/>
    <s v="SDC"/>
    <s v="N/A"/>
  </r>
  <r>
    <n v="16706"/>
    <x v="146"/>
    <x v="31"/>
    <s v="LIFT IFTS QATAR 25-02"/>
    <s v="QATAR"/>
    <n v="74"/>
    <s v="IFTS"/>
    <n v="23"/>
    <m/>
    <s v="X"/>
    <x v="0"/>
    <s v="STDA"/>
    <s v="DECI_STD"/>
    <m/>
    <m/>
    <s v="PT IF02"/>
    <s v="13:00"/>
    <s v="14:00"/>
    <d v="1899-12-30T01:00:00"/>
    <d v="1899-12-30T13:00:00"/>
    <d v="1899-12-30T14:00:00"/>
    <d v="1899-12-30T01:00:00"/>
    <s v="DCO"/>
    <s v="N/A"/>
  </r>
  <r>
    <n v="16707"/>
    <x v="146"/>
    <x v="31"/>
    <s v="LIFT IFTS QATAR 25-02"/>
    <s v="QATAR"/>
    <n v="73"/>
    <s v="ACS"/>
    <n v="10"/>
    <m/>
    <s v="X"/>
    <x v="1"/>
    <s v="STDA"/>
    <s v="DECI_STD"/>
    <m/>
    <m/>
    <s v="PT IF01"/>
    <s v="13:00"/>
    <s v="14:00"/>
    <d v="1899-12-30T01:00:00"/>
    <d v="1899-12-30T13:00:00"/>
    <d v="1899-12-30T14:00:00"/>
    <d v="1899-12-30T01:00:00"/>
    <s v="DCO"/>
    <s v="N/A"/>
  </r>
  <r>
    <n v="16708"/>
    <x v="146"/>
    <x v="31"/>
    <s v="LIFT IFTS QATAR 25-02"/>
    <s v="QATAR"/>
    <n v="75"/>
    <s v="ACS"/>
    <n v="4"/>
    <m/>
    <s v="X"/>
    <x v="6"/>
    <s v="STDA"/>
    <s v="DECI_STD"/>
    <m/>
    <m/>
    <s v="PT IF01"/>
    <s v="13:00"/>
    <s v="14:00"/>
    <d v="1899-12-30T01:00:00"/>
    <d v="1899-12-30T13:00:00"/>
    <d v="1899-12-30T14:00:00"/>
    <d v="1899-12-30T01:00:00"/>
    <s v="DCO"/>
    <s v="N/A"/>
  </r>
  <r>
    <n v="16709"/>
    <x v="147"/>
    <x v="31"/>
    <s v="LIFT IFTS 25-01 HUN"/>
    <s v="IFTS"/>
    <n v="71"/>
    <s v="IFTS"/>
    <n v="9"/>
    <m/>
    <s v="X"/>
    <x v="5"/>
    <s v="NET"/>
    <s v="DECI_STD"/>
    <m/>
    <n v="16710"/>
    <s v="FMSC HACM02"/>
    <s v="05:30"/>
    <s v="06:30"/>
    <d v="1899-12-30T01:00:00"/>
    <s v="05:30"/>
    <s v="06:30"/>
    <d v="1899-12-30T01:00:00"/>
    <s v="DCO"/>
    <s v="N/A"/>
  </r>
  <r>
    <n v="16710"/>
    <x v="147"/>
    <x v="31"/>
    <s v="IP"/>
    <s v="Support IFTS"/>
    <m/>
    <s v="ACS"/>
    <n v="2"/>
    <m/>
    <s v="X"/>
    <x v="4"/>
    <s v="NET"/>
    <s v="DECI_STD"/>
    <m/>
    <n v="16709"/>
    <s v="SUPP"/>
    <d v="1899-12-30T05:30:00"/>
    <d v="1899-12-30T06:30:00"/>
    <d v="1899-12-30T01:00:00"/>
    <d v="1899-12-30T05:30:00"/>
    <d v="1899-12-30T06:30:00"/>
    <d v="1899-12-30T01:00:00"/>
    <s v="SDC"/>
    <s v="N/A"/>
  </r>
  <r>
    <n v="16711"/>
    <x v="147"/>
    <x v="31"/>
    <s v="LIFT IFTS 24-05 AUT"/>
    <s v="IFTS"/>
    <n v="64"/>
    <s v="ACS"/>
    <n v="32"/>
    <m/>
    <s v="X"/>
    <x v="0"/>
    <s v="NET"/>
    <s v="BTAG_DECI"/>
    <m/>
    <n v="16712"/>
    <s v="NET BTAG01"/>
    <s v="05:30"/>
    <s v="06:30"/>
    <d v="1899-12-30T01:00:00"/>
    <s v="05:30"/>
    <s v="06:30"/>
    <d v="1899-12-30T01:00:00"/>
    <s v="DCO"/>
    <s v="N/A"/>
  </r>
  <r>
    <n v="16712"/>
    <x v="147"/>
    <x v="31"/>
    <s v="LIFT IFTS 24-05 AUT"/>
    <s v="IFTS"/>
    <n v="65"/>
    <s v="IFTS"/>
    <n v="22"/>
    <m/>
    <s v="X"/>
    <x v="1"/>
    <s v="NET"/>
    <s v="BTAG_DECI"/>
    <m/>
    <n v="16711"/>
    <s v="NET BTAG01"/>
    <d v="1899-12-30T05:30:00"/>
    <d v="1899-12-30T06:30:00"/>
    <d v="1899-12-30T01:00:00"/>
    <s v="05:30"/>
    <s v="06:30"/>
    <d v="1899-12-30T01:00:00"/>
    <s v="DCO"/>
    <s v="N/A"/>
  </r>
  <r>
    <n v="16713"/>
    <x v="147"/>
    <x v="31"/>
    <s v="LIFT 25-41"/>
    <s v="AMI"/>
    <n v="77"/>
    <s v="ACS"/>
    <n v="12"/>
    <s v="X"/>
    <m/>
    <x v="6"/>
    <s v="STDA"/>
    <s v="LOW LEVEL"/>
    <m/>
    <m/>
    <s v="SD ERT02"/>
    <s v="05:30"/>
    <s v="06:30"/>
    <d v="1899-12-30T01:00:00"/>
    <s v="05:30"/>
    <s v="06:30"/>
    <d v="1899-12-30T01:00:00"/>
    <s v="DCO"/>
    <s v="N/A"/>
  </r>
  <r>
    <n v="16714"/>
    <x v="147"/>
    <x v="31"/>
    <s v="LIFT IFTS QATAR 25-02"/>
    <s v="QATAR"/>
    <n v="72"/>
    <s v="ACS"/>
    <n v="30"/>
    <m/>
    <s v="X"/>
    <x v="2"/>
    <s v="STDA"/>
    <s v="DECI_STD"/>
    <m/>
    <m/>
    <s v="PT IFB02"/>
    <s v="05:30"/>
    <s v="06:30"/>
    <d v="1899-12-30T01:00:00"/>
    <m/>
    <m/>
    <s v=""/>
    <s v="CANC"/>
    <s v="CD1"/>
  </r>
  <r>
    <n v="16715"/>
    <x v="147"/>
    <x v="31"/>
    <s v="LIFT 24-44 ITA"/>
    <s v="AMI"/>
    <n v="71"/>
    <s v="ACS"/>
    <n v="9"/>
    <s v="X"/>
    <m/>
    <x v="5"/>
    <s v="NET"/>
    <s v="OCA AG"/>
    <m/>
    <n v="16716"/>
    <s v="SD COMAOAG01"/>
    <s v="07:00"/>
    <s v="08:00"/>
    <d v="1899-12-30T01:00:00"/>
    <s v="07:00"/>
    <s v="08:00"/>
    <d v="1899-12-30T01:00:00"/>
    <s v="DCO"/>
    <s v="N/A"/>
  </r>
  <r>
    <n v="16716"/>
    <x v="147"/>
    <x v="31"/>
    <s v="LIFT 24-44 ITA"/>
    <s v="AMI"/>
    <n v="73"/>
    <s v="ACS"/>
    <n v="17"/>
    <s v="X"/>
    <m/>
    <x v="4"/>
    <s v="NET"/>
    <s v="OCA AG"/>
    <m/>
    <n v="16715"/>
    <s v="SD COMAOAG01"/>
    <d v="1899-12-30T07:00:00"/>
    <d v="1899-12-30T08:00:00"/>
    <d v="1899-12-30T01:00:00"/>
    <d v="1899-12-30T07:00:00"/>
    <d v="1899-12-30T08:00:00"/>
    <d v="1899-12-30T01:00:00"/>
    <s v="DCO"/>
    <s v="N/A"/>
  </r>
  <r>
    <n v="16717"/>
    <x v="147"/>
    <x v="31"/>
    <s v="LIFT IFTS 25-02 CAN"/>
    <s v="IFTS"/>
    <n v="72"/>
    <s v="IFTS"/>
    <n v="23"/>
    <m/>
    <s v="X"/>
    <x v="0"/>
    <s v="NET"/>
    <s v="DECI_STD"/>
    <m/>
    <n v="16718"/>
    <s v="FMSC OBFM01"/>
    <s v="07:00"/>
    <s v="08:00"/>
    <d v="1899-12-30T01:00:00"/>
    <s v="07:00"/>
    <s v="08:00"/>
    <d v="1899-12-30T01:00:00"/>
    <s v="DCO"/>
    <s v="N/A"/>
  </r>
  <r>
    <n v="16718"/>
    <x v="147"/>
    <x v="31"/>
    <s v="IP"/>
    <s v="Support IFTS"/>
    <m/>
    <s v="IFTS"/>
    <n v="48"/>
    <m/>
    <s v="X"/>
    <x v="1"/>
    <s v="NET"/>
    <s v="DECI_STD"/>
    <m/>
    <n v="16717"/>
    <s v="SUPP"/>
    <d v="1899-12-30T07:00:00"/>
    <d v="1899-12-30T08:00:00"/>
    <d v="1899-12-30T01:00:00"/>
    <d v="1899-12-30T07:00:00"/>
    <d v="1899-12-30T08:00:00"/>
    <d v="1899-12-30T01:00:00"/>
    <s v="SDC"/>
    <s v="N/A"/>
  </r>
  <r>
    <n v="16719"/>
    <x v="147"/>
    <x v="31"/>
    <s v="LIFT 25-41"/>
    <s v="AMI"/>
    <n v="76"/>
    <s v="ACS"/>
    <n v="10"/>
    <s v="X"/>
    <m/>
    <x v="6"/>
    <s v="STDA"/>
    <s v="LOW LEVEL"/>
    <m/>
    <m/>
    <s v="SD ERT02"/>
    <s v="07:00"/>
    <s v="08:00"/>
    <d v="1899-12-30T01:00:00"/>
    <s v="07:00"/>
    <s v="08:00"/>
    <d v="1899-12-30T01:00:00"/>
    <s v="DCO"/>
    <s v="N/A"/>
  </r>
  <r>
    <n v="16720"/>
    <x v="147"/>
    <x v="31"/>
    <s v="IFTS 25-01 QAT"/>
    <s v="QATAR"/>
    <n v="76"/>
    <s v="IFTS"/>
    <n v="9"/>
    <s v="X"/>
    <m/>
    <x v="5"/>
    <s v="STDA"/>
    <s v="LOW LEVEL"/>
    <m/>
    <m/>
    <s v="PT LLF01"/>
    <s v="08:30"/>
    <s v="09:30"/>
    <d v="1899-12-30T01:00:00"/>
    <s v="08:30"/>
    <s v="09:30"/>
    <d v="1899-12-30T01:00:00"/>
    <s v="DCO"/>
    <s v="N/A"/>
  </r>
  <r>
    <n v="16721"/>
    <x v="147"/>
    <x v="31"/>
    <s v="IFTS 25-01 QAT"/>
    <s v="QATAR"/>
    <n v="78"/>
    <s v="ACS"/>
    <n v="12"/>
    <s v="X"/>
    <m/>
    <x v="4"/>
    <s v="STDA"/>
    <s v="LOW LEVEL"/>
    <m/>
    <m/>
    <s v="PT LLF01"/>
    <s v="08:30"/>
    <s v="09:30"/>
    <d v="1899-12-30T01:00:00"/>
    <s v="08:30"/>
    <s v="09:30"/>
    <d v="1899-12-30T01:00:00"/>
    <s v="DCO"/>
    <s v="N/A"/>
  </r>
  <r>
    <n v="16722"/>
    <x v="147"/>
    <x v="31"/>
    <s v="LIFT 25-41"/>
    <s v="AMI"/>
    <n v="81"/>
    <s v="IFTS"/>
    <n v="22"/>
    <s v="X"/>
    <m/>
    <x v="0"/>
    <s v="STDA"/>
    <s v="LOW LEVEL"/>
    <m/>
    <m/>
    <s v="SD ERT02"/>
    <s v="08:30"/>
    <s v="09:30"/>
    <d v="1899-12-30T01:00:00"/>
    <s v="08:30"/>
    <d v="1899-12-30T09:40:00"/>
    <d v="1899-12-30T01:10:00"/>
    <s v="DCO"/>
    <s v="N/A"/>
  </r>
  <r>
    <n v="16723"/>
    <x v="147"/>
    <x v="31"/>
    <s v="LIFT IFTS QATAR 25-01"/>
    <s v="QATAR"/>
    <n v="66"/>
    <s v="ACS"/>
    <n v="32"/>
    <m/>
    <s v="X"/>
    <x v="1"/>
    <s v="STDA"/>
    <s v="LOW LEVEL"/>
    <m/>
    <m/>
    <s v="PT LLF01"/>
    <s v="08:30"/>
    <s v="09:30"/>
    <d v="1899-12-30T01:00:00"/>
    <s v="08:30"/>
    <s v="09:30"/>
    <d v="1899-12-30T01:00:00"/>
    <s v="DCO"/>
    <s v="N/A"/>
  </r>
  <r>
    <n v="16724"/>
    <x v="147"/>
    <x v="31"/>
    <s v="LIFT IFTS 25-02 CAN"/>
    <s v="IFTS"/>
    <n v="74"/>
    <s v="ACS"/>
    <n v="9"/>
    <m/>
    <s v="X"/>
    <x v="5"/>
    <s v="NET"/>
    <s v="DECI_STD"/>
    <m/>
    <n v="16725"/>
    <s v="FMSC OBFM02"/>
    <s v="10:00"/>
    <s v="11:00"/>
    <d v="1899-12-30T01:00:00"/>
    <s v="10:00"/>
    <s v="11:00"/>
    <d v="1899-12-30T01:00:00"/>
    <s v="DCO"/>
    <s v="N/A"/>
  </r>
  <r>
    <n v="16725"/>
    <x v="147"/>
    <x v="31"/>
    <s v="IP"/>
    <s v="Support IFTS"/>
    <m/>
    <s v="ACS"/>
    <n v="10"/>
    <m/>
    <s v="X"/>
    <x v="4"/>
    <s v="NET"/>
    <s v="DECI_STD"/>
    <m/>
    <n v="16724"/>
    <s v="SUPP"/>
    <d v="1899-12-30T10:00:00"/>
    <d v="1899-12-30T11:00:00"/>
    <d v="1899-12-30T01:00:00"/>
    <d v="1899-12-30T10:00:00"/>
    <d v="1899-12-30T11:00:00"/>
    <d v="1899-12-30T01:00:00"/>
    <s v="SDC"/>
    <s v="N/A"/>
  </r>
  <r>
    <n v="16726"/>
    <x v="147"/>
    <x v="31"/>
    <s v="LIFT IFTS 25-02 CAN"/>
    <s v="IFTS"/>
    <n v="75"/>
    <s v="ACS"/>
    <n v="17"/>
    <m/>
    <s v="X"/>
    <x v="0"/>
    <s v="NET"/>
    <s v="DECI_STD"/>
    <m/>
    <n v="16727"/>
    <s v="FMSC OBFM02"/>
    <s v="10:00"/>
    <s v="11:00"/>
    <d v="1899-12-30T01:00:00"/>
    <s v="10:00"/>
    <s v="11:00"/>
    <d v="1899-12-30T01:00:00"/>
    <s v="DCO"/>
    <s v="N/A"/>
  </r>
  <r>
    <n v="16727"/>
    <x v="147"/>
    <x v="31"/>
    <s v="IP"/>
    <s v="Support IFTS"/>
    <m/>
    <s v="IFTS"/>
    <n v="50"/>
    <m/>
    <s v="X"/>
    <x v="1"/>
    <s v="NET"/>
    <s v="DECI_STD"/>
    <m/>
    <n v="16726"/>
    <s v="SUPP"/>
    <d v="1899-12-30T10:00:00"/>
    <d v="1899-12-30T11:00:00"/>
    <d v="1899-12-30T01:00:00"/>
    <d v="1899-12-30T10:00:00"/>
    <d v="1899-12-30T11:00:00"/>
    <d v="1899-12-30T01:00:00"/>
    <s v="SDC"/>
    <s v="N/A"/>
  </r>
  <r>
    <n v="16728"/>
    <x v="147"/>
    <x v="31"/>
    <s v="IFTS 25-01 QAT"/>
    <s v="QATAR"/>
    <n v="77"/>
    <s v="ACS"/>
    <n v="13"/>
    <s v="X"/>
    <m/>
    <x v="6"/>
    <s v="STDA"/>
    <s v="DECI_STD"/>
    <m/>
    <m/>
    <s v="PT NAVB01"/>
    <s v="10:00"/>
    <s v="11:00"/>
    <d v="1899-12-30T01:00:00"/>
    <s v="10:00"/>
    <s v="11:00"/>
    <d v="1899-12-30T01:00:00"/>
    <s v="DCO"/>
    <s v="N/A"/>
  </r>
  <r>
    <n v="16729"/>
    <x v="147"/>
    <x v="31"/>
    <s v="LIFT 25-41"/>
    <s v="AMI"/>
    <n v="79"/>
    <s v="ACS"/>
    <n v="5"/>
    <s v="X"/>
    <m/>
    <x v="3"/>
    <s v="STDA"/>
    <s v="LOW LEVEL"/>
    <m/>
    <m/>
    <s v="SD ERT02"/>
    <s v="10:00"/>
    <s v="11:00"/>
    <d v="1899-12-30T01:00:00"/>
    <s v="10:00"/>
    <s v="11:00"/>
    <d v="1899-12-30T01:00:00"/>
    <s v="DCO"/>
    <s v="N/A"/>
  </r>
  <r>
    <n v="16730"/>
    <x v="147"/>
    <x v="31"/>
    <s v="LIFT IFTS 25-02 CAN"/>
    <s v="IFTS"/>
    <n v="73"/>
    <s v="IFTS"/>
    <n v="9"/>
    <m/>
    <s v="X"/>
    <x v="5"/>
    <s v="NET"/>
    <s v="DECI_STD"/>
    <m/>
    <n v="16731"/>
    <s v="FMSC OBFM01"/>
    <s v="11:30"/>
    <s v="12:30"/>
    <d v="1899-12-30T01:00:00"/>
    <s v="11:30"/>
    <s v="12:30"/>
    <d v="1899-12-30T01:00:00"/>
    <s v="DCO"/>
    <s v="N/A"/>
  </r>
  <r>
    <n v="16731"/>
    <x v="147"/>
    <x v="31"/>
    <s v="IP"/>
    <s v="Support IFTS"/>
    <m/>
    <s v="IFTS"/>
    <n v="48"/>
    <m/>
    <s v="X"/>
    <x v="4"/>
    <s v="NET"/>
    <s v="DECI_STD"/>
    <m/>
    <n v="16730"/>
    <s v="SUPP"/>
    <d v="1899-12-30T11:30:00"/>
    <d v="1899-12-30T12:30:00"/>
    <d v="1899-12-30T01:00:00"/>
    <d v="1899-12-30T11:30:00"/>
    <d v="1899-12-30T12:30:00"/>
    <d v="1899-12-30T01:00:00"/>
    <s v="SDC"/>
    <s v="N/A"/>
  </r>
  <r>
    <n v="16732"/>
    <x v="147"/>
    <x v="31"/>
    <s v="LIFT IFTS 24-05 AUT"/>
    <s v="IFTS"/>
    <n v="64"/>
    <s v="ACS"/>
    <n v="2"/>
    <m/>
    <s v="X"/>
    <x v="0"/>
    <s v="NET"/>
    <s v="BTAG_DECI"/>
    <m/>
    <n v="16733"/>
    <s v="NET BTAG02"/>
    <s v="11:30"/>
    <s v="12:30"/>
    <d v="1899-12-30T01:00:00"/>
    <d v="1899-12-30T11:30:00"/>
    <d v="1899-12-30T12:30:00"/>
    <d v="1899-12-30T01:00:00"/>
    <s v="DCO"/>
    <s v="N/A"/>
  </r>
  <r>
    <n v="16733"/>
    <x v="147"/>
    <x v="31"/>
    <s v="LIFT IFTS 24-05 AUT"/>
    <s v="IFTS"/>
    <n v="65"/>
    <s v="ACS"/>
    <n v="12"/>
    <m/>
    <s v="X"/>
    <x v="1"/>
    <s v="NET"/>
    <s v="BTAG_DECI"/>
    <m/>
    <n v="16732"/>
    <s v="NET BTAG02"/>
    <d v="1899-12-30T11:30:00"/>
    <d v="1899-12-30T12:30:00"/>
    <d v="1899-12-30T01:00:00"/>
    <d v="1899-12-30T11:30:00"/>
    <d v="1899-12-30T12:30:00"/>
    <d v="1899-12-30T01:00:00"/>
    <s v="DCO"/>
    <s v="N/A"/>
  </r>
  <r>
    <n v="16734"/>
    <x v="147"/>
    <x v="31"/>
    <s v="LIFT IFTS QATAR 25-02"/>
    <s v="QATAR"/>
    <n v="72"/>
    <s v="IFTS"/>
    <n v="22"/>
    <m/>
    <s v="X"/>
    <x v="6"/>
    <s v="STDA"/>
    <s v="DECI_STD"/>
    <m/>
    <m/>
    <s v="PT IFB02"/>
    <s v="11:30"/>
    <s v="12:30"/>
    <d v="1899-12-30T01:00:00"/>
    <d v="1899-12-30T11:30:00"/>
    <d v="1899-12-30T12:30:00"/>
    <d v="1899-12-30T01:00:00"/>
    <s v="DCO"/>
    <s v="N/A"/>
  </r>
  <r>
    <n v="16735"/>
    <x v="147"/>
    <x v="31"/>
    <s v="LIFT 25-41"/>
    <s v="AMI"/>
    <n v="77"/>
    <s v="ACS"/>
    <n v="10"/>
    <s v="X"/>
    <m/>
    <x v="3"/>
    <s v="STDA"/>
    <s v="DECI_STD"/>
    <m/>
    <m/>
    <s v="SD AAR01"/>
    <s v="13:00"/>
    <s v="14:00"/>
    <d v="1899-12-30T01:00:00"/>
    <d v="1899-12-30T13:00:00"/>
    <d v="1899-12-30T14:00:00"/>
    <d v="1899-12-30T01:00:00"/>
    <s v="DCO"/>
    <s v="N/A"/>
  </r>
  <r>
    <n v="16736"/>
    <x v="147"/>
    <x v="31"/>
    <s v="IFTS 25-01 QAT"/>
    <s v="QATAR"/>
    <n v="78"/>
    <s v="ACS"/>
    <n v="17"/>
    <s v="X"/>
    <m/>
    <x v="5"/>
    <s v="STDA"/>
    <s v="LOW LEVEL"/>
    <m/>
    <m/>
    <s v="PT LLF02"/>
    <s v="13:00"/>
    <s v="14:00"/>
    <d v="1899-12-30T01:00:00"/>
    <d v="1899-12-30T13:00:00"/>
    <d v="1899-12-30T14:00:00"/>
    <d v="1899-12-30T01:00:00"/>
    <s v="DCO"/>
    <s v="N/A"/>
  </r>
  <r>
    <n v="16737"/>
    <x v="147"/>
    <x v="31"/>
    <s v="LIFT IFTS 25-02 CAN"/>
    <s v="IFTS"/>
    <n v="72"/>
    <s v="ACS"/>
    <n v="5"/>
    <m/>
    <s v="X"/>
    <x v="0"/>
    <s v="NET"/>
    <s v="DECI_STD"/>
    <m/>
    <n v="16738"/>
    <s v="FMSC OBFM02"/>
    <s v="13:00"/>
    <s v="14:00"/>
    <d v="1899-12-30T01:00:00"/>
    <d v="1899-12-30T13:00:00"/>
    <d v="1899-12-30T14:00:00"/>
    <d v="1899-12-30T01:00:00"/>
    <s v="DCO"/>
    <s v="N/A"/>
  </r>
  <r>
    <n v="16738"/>
    <x v="147"/>
    <x v="31"/>
    <s v="IP"/>
    <s v="Support IFTS"/>
    <m/>
    <s v="IFTS"/>
    <n v="41"/>
    <m/>
    <s v="X"/>
    <x v="1"/>
    <s v="NET"/>
    <s v="DECI_STD"/>
    <m/>
    <n v="16737"/>
    <s v="SUPP"/>
    <d v="1899-12-30T13:00:00"/>
    <d v="1899-12-30T14:00:00"/>
    <d v="1899-12-30T01:00:00"/>
    <d v="1899-12-30T13:00:00"/>
    <d v="1899-12-30T14:00:00"/>
    <d v="1899-12-30T01:00:00"/>
    <s v="DCO"/>
    <s v="N/A"/>
  </r>
  <r>
    <n v="16739"/>
    <x v="147"/>
    <x v="31"/>
    <s v="IFTS 25-01 QAT"/>
    <s v="QATAR"/>
    <n v="76"/>
    <s v="ACS"/>
    <n v="9"/>
    <s v="X"/>
    <m/>
    <x v="6"/>
    <s v="STDA"/>
    <s v="LOW LEVEL"/>
    <m/>
    <m/>
    <s v="PT LLF02"/>
    <s v="13:00"/>
    <s v="14:00"/>
    <d v="1899-12-30T01:00:00"/>
    <d v="1899-12-30T13:00:00"/>
    <d v="1899-12-30T14:00:00"/>
    <d v="1899-12-30T01:00:00"/>
    <s v="DCO"/>
    <s v="N/A"/>
  </r>
  <r>
    <n v="16740"/>
    <x v="147"/>
    <x v="31"/>
    <s v="LIFT IFTS QATAR 25-01"/>
    <s v="QATAR"/>
    <n v="66"/>
    <s v="IFTS"/>
    <n v="23"/>
    <m/>
    <s v="X"/>
    <x v="4"/>
    <s v="STDA"/>
    <s v="LOW LEVEL"/>
    <m/>
    <m/>
    <s v="PT LLF02"/>
    <s v="13:00"/>
    <s v="14:00"/>
    <d v="1899-12-30T01:00:00"/>
    <d v="1899-12-30T13:00:00"/>
    <d v="1899-12-30T14:00:00"/>
    <d v="1899-12-30T01:00:00"/>
    <s v="DCO"/>
    <s v="N/A"/>
  </r>
  <r>
    <n v="16741"/>
    <x v="148"/>
    <x v="31"/>
    <s v="LIFT IFTS 25-02 CAN"/>
    <s v="IFTS"/>
    <n v="75"/>
    <s v="ACS"/>
    <n v="32"/>
    <m/>
    <s v="X"/>
    <x v="5"/>
    <s v="STDA"/>
    <s v="AAR"/>
    <m/>
    <m/>
    <s v="PT AAR01"/>
    <s v="05:30"/>
    <s v="06:30"/>
    <d v="1899-12-30T01:00:00"/>
    <s v="05:30"/>
    <s v="06:30"/>
    <d v="1899-12-30T01:00:00"/>
    <s v="DCO"/>
    <s v="N/A"/>
  </r>
  <r>
    <n v="16742"/>
    <x v="148"/>
    <x v="31"/>
    <s v="LIFT IFTS QATAR 25-02"/>
    <s v="QATAR"/>
    <n v="75"/>
    <s v="IFTS"/>
    <n v="22"/>
    <m/>
    <s v="X"/>
    <x v="4"/>
    <s v="STDA"/>
    <s v="DECI_STD"/>
    <m/>
    <m/>
    <s v="PT IF02"/>
    <s v="05:30"/>
    <s v="06:30"/>
    <d v="1899-12-30T01:00:00"/>
    <s v="05:30"/>
    <s v="06:30"/>
    <d v="1899-12-30T01:00:00"/>
    <s v="DCO"/>
    <s v="N/A"/>
  </r>
  <r>
    <n v="16743"/>
    <x v="148"/>
    <x v="31"/>
    <s v="LIFT IFTS 25-02 CAN"/>
    <s v="IFTS"/>
    <n v="73"/>
    <s v="IFTS"/>
    <n v="23"/>
    <m/>
    <s v="X"/>
    <x v="0"/>
    <s v="NET"/>
    <s v="DECI_STD"/>
    <m/>
    <n v="16744"/>
    <s v="FMSC OBFM02"/>
    <s v="05:30"/>
    <s v="06:30"/>
    <d v="1899-12-30T01:00:00"/>
    <s v="05:30"/>
    <s v="06:30"/>
    <d v="1899-12-30T01:00:00"/>
    <s v="DCO"/>
    <s v="N/A"/>
  </r>
  <r>
    <n v="16744"/>
    <x v="148"/>
    <x v="31"/>
    <s v="IP"/>
    <s v="Support IFTS"/>
    <m/>
    <s v="IFTS"/>
    <n v="50"/>
    <m/>
    <s v="X"/>
    <x v="1"/>
    <s v="NET"/>
    <s v="DECI_STD"/>
    <m/>
    <n v="16743"/>
    <s v="SUPP"/>
    <d v="1899-12-30T05:30:00"/>
    <d v="1899-12-30T06:30:00"/>
    <d v="1899-12-30T01:00:00"/>
    <s v="05:30"/>
    <s v="06:30"/>
    <d v="1899-12-30T01:00:00"/>
    <s v="SDC"/>
    <s v="N/A"/>
  </r>
  <r>
    <n v="16745"/>
    <x v="148"/>
    <x v="31"/>
    <s v="LIFT 25-41"/>
    <s v="AMI"/>
    <n v="78"/>
    <s v="ACS"/>
    <n v="17"/>
    <s v="X"/>
    <m/>
    <x v="6"/>
    <s v="STDA"/>
    <s v="AAR"/>
    <m/>
    <m/>
    <s v="SD AAR01"/>
    <s v="05:30"/>
    <s v="06:30"/>
    <d v="1899-12-30T01:00:00"/>
    <s v="05:30"/>
    <s v="06:30"/>
    <d v="1899-12-30T01:00:00"/>
    <s v="DCO"/>
    <s v="N/A"/>
  </r>
  <r>
    <n v="16746"/>
    <x v="148"/>
    <x v="31"/>
    <s v="LIP 24-03 SGP"/>
    <s v="IFTS"/>
    <n v="41"/>
    <s v="ACS"/>
    <n v="10"/>
    <m/>
    <s v="X"/>
    <x v="5"/>
    <s v="NET"/>
    <s v="DCA"/>
    <m/>
    <n v="16747"/>
    <s v="SD ADCA01"/>
    <s v="07:00"/>
    <s v="08:00"/>
    <d v="1899-12-30T01:00:00"/>
    <s v="07:00"/>
    <s v="08:00"/>
    <d v="1899-12-30T01:00:00"/>
    <s v="DCO"/>
    <s v="N/A"/>
  </r>
  <r>
    <n v="16747"/>
    <x v="148"/>
    <x v="31"/>
    <s v="LIP 24-03 AUT"/>
    <s v="IFTS"/>
    <n v="42"/>
    <s v="ACS"/>
    <n v="9"/>
    <m/>
    <s v="X"/>
    <x v="4"/>
    <s v="NET"/>
    <s v="DCA"/>
    <m/>
    <n v="16746"/>
    <s v="SD ADCA01"/>
    <d v="1899-12-30T07:00:00"/>
    <d v="1899-12-30T08:00:00"/>
    <d v="1899-12-30T01:00:00"/>
    <d v="1899-12-30T07:00:00"/>
    <d v="1899-12-30T08:00:00"/>
    <d v="1899-12-30T01:00:00"/>
    <s v="DCO"/>
    <s v="N/A"/>
  </r>
  <r>
    <n v="16748"/>
    <x v="148"/>
    <x v="31"/>
    <s v="LIFT IFTS 25-02 UK"/>
    <s v="IFTS"/>
    <n v="81"/>
    <s v="ACS"/>
    <n v="5"/>
    <m/>
    <s v="X"/>
    <x v="6"/>
    <s v="STDA"/>
    <s v="AAR"/>
    <m/>
    <m/>
    <s v="PT AAR01"/>
    <s v="07:00"/>
    <s v="08:00"/>
    <d v="1899-12-30T01:00:00"/>
    <s v="07:00"/>
    <s v="08:00"/>
    <d v="1899-12-30T01:00:00"/>
    <s v="DCO"/>
    <s v="N/A"/>
  </r>
  <r>
    <n v="16749"/>
    <x v="148"/>
    <x v="31"/>
    <s v="LIFT IFTS 25-02 UK"/>
    <s v="IFTS"/>
    <n v="80"/>
    <s v="ACS"/>
    <n v="12"/>
    <m/>
    <s v="X"/>
    <x v="0"/>
    <s v="STDA"/>
    <s v="AAR"/>
    <m/>
    <m/>
    <s v="PT AAR01"/>
    <s v="07:00"/>
    <s v="08:00"/>
    <d v="1899-12-30T01:00:00"/>
    <s v="07:00"/>
    <s v="08:00"/>
    <d v="1899-12-30T01:00:00"/>
    <s v="DCO"/>
    <s v="N/A"/>
  </r>
  <r>
    <n v="16750"/>
    <x v="148"/>
    <x v="31"/>
    <s v="LIFT 24-45 ITA"/>
    <s v="AMI"/>
    <n v="34"/>
    <s v="ACS"/>
    <n v="17"/>
    <s v="X"/>
    <m/>
    <x v="5"/>
    <s v="NET"/>
    <s v="DECI_STD"/>
    <m/>
    <n v="16751"/>
    <s v="SD HACM01"/>
    <s v="08:30"/>
    <s v="09:00"/>
    <d v="1899-12-30T00:30:00"/>
    <s v="08:30"/>
    <s v="09:00"/>
    <d v="1899-12-30T00:30:00"/>
    <s v="DCO"/>
    <s v="N/A"/>
  </r>
  <r>
    <n v="16751"/>
    <x v="148"/>
    <x v="31"/>
    <s v="IP"/>
    <s v="Support AMI"/>
    <m/>
    <s v="ACS"/>
    <n v="13"/>
    <m/>
    <s v="X"/>
    <x v="4"/>
    <s v="NET"/>
    <s v="DECI_STD"/>
    <m/>
    <n v="16750"/>
    <s v="SUPP"/>
    <d v="1899-12-30T08:30:00"/>
    <d v="1899-12-30T09:00:00"/>
    <d v="1899-12-30T00:30:00"/>
    <d v="1899-12-30T08:30:00"/>
    <d v="1899-12-30T09:00:00"/>
    <d v="1899-12-30T00:30:00"/>
    <s v="SDC"/>
    <s v="N/A"/>
  </r>
  <r>
    <n v="16752"/>
    <x v="148"/>
    <x v="31"/>
    <s v="LIFT IFTS QATAR 25-01"/>
    <s v="QATAR"/>
    <n v="63"/>
    <s v="ACS"/>
    <n v="32"/>
    <m/>
    <s v="X"/>
    <x v="0"/>
    <s v="NET"/>
    <s v="LOW LEVEL"/>
    <m/>
    <n v="16753"/>
    <s v="NET BTLLB01"/>
    <s v="08:30"/>
    <s v="09:30"/>
    <d v="1899-12-30T01:00:00"/>
    <s v="08:30"/>
    <s v="09:30"/>
    <d v="1899-12-30T01:00:00"/>
    <s v="DCO"/>
    <s v="N/A"/>
  </r>
  <r>
    <n v="16753"/>
    <x v="148"/>
    <x v="31"/>
    <s v="LIFT IFTS QATAR 25-01"/>
    <s v="QATAR"/>
    <n v="68"/>
    <s v="ACS"/>
    <n v="2"/>
    <m/>
    <s v="X"/>
    <x v="1"/>
    <s v="NET"/>
    <s v="LOW LEVEL"/>
    <m/>
    <n v="16752"/>
    <s v="NET BTLLB01"/>
    <d v="1899-12-30T08:30:00"/>
    <d v="1899-12-30T09:30:00"/>
    <d v="1899-12-30T01:00:00"/>
    <d v="1899-12-30T08:30:00"/>
    <d v="1899-12-30T09:30:00"/>
    <d v="1899-12-30T01:00:00"/>
    <s v="DCO"/>
    <s v="N/A"/>
  </r>
  <r>
    <n v="16754"/>
    <x v="148"/>
    <x v="31"/>
    <s v="LIFT IFTS QATAR 25-02"/>
    <s v="QATAR"/>
    <n v="72"/>
    <s v="IFTS"/>
    <n v="22"/>
    <m/>
    <s v="X"/>
    <x v="6"/>
    <s v="STDA"/>
    <s v="DECI_STD"/>
    <m/>
    <m/>
    <s v="PT IFB03"/>
    <s v="08:30"/>
    <s v="09:30"/>
    <d v="1899-12-30T01:00:00"/>
    <s v="08:30"/>
    <s v="09:30"/>
    <d v="1899-12-30T01:00:00"/>
    <s v="DCO"/>
    <s v="N/A"/>
  </r>
  <r>
    <n v="16755"/>
    <x v="148"/>
    <x v="31"/>
    <s v="LIP 24-03 SWE"/>
    <s v="IFTS"/>
    <n v="48"/>
    <s v="ACS"/>
    <n v="10"/>
    <m/>
    <s v="X"/>
    <x v="5"/>
    <s v="NET"/>
    <s v="DECI_STD"/>
    <m/>
    <n v="16756"/>
    <s v="SD OACM01"/>
    <s v="10:00"/>
    <s v="11:00"/>
    <d v="1899-12-30T01:00:00"/>
    <s v="10:00"/>
    <s v="11:00"/>
    <d v="1899-12-30T01:00:00"/>
    <s v="DCO"/>
    <s v="N/A"/>
  </r>
  <r>
    <n v="16756"/>
    <x v="148"/>
    <x v="31"/>
    <s v="IP"/>
    <s v="Support IFTS"/>
    <m/>
    <s v="ACS"/>
    <n v="12"/>
    <m/>
    <s v="X"/>
    <x v="4"/>
    <s v="NET"/>
    <s v="DECI_STD"/>
    <m/>
    <n v="16755"/>
    <s v="SUPP"/>
    <d v="1899-12-30T10:00:00"/>
    <d v="1899-12-30T11:00:00"/>
    <d v="1899-12-30T01:00:00"/>
    <d v="1899-12-30T10:00:00"/>
    <d v="1899-12-30T11:00:00"/>
    <d v="1899-12-30T01:00:00"/>
    <s v="SDC"/>
    <s v="N/A"/>
  </r>
  <r>
    <n v="16757"/>
    <x v="148"/>
    <x v="31"/>
    <s v="LIFT IFTS 25-01 HUN"/>
    <s v="IFTS"/>
    <n v="70"/>
    <s v="ACS"/>
    <n v="5"/>
    <m/>
    <s v="X"/>
    <x v="0"/>
    <s v="STDA"/>
    <s v="DECI_STD_NVG"/>
    <m/>
    <m/>
    <s v="FMS NVG01"/>
    <s v="10:00"/>
    <s v="11:00"/>
    <d v="1899-12-30T01:00:00"/>
    <s v="10:00"/>
    <s v="11:00"/>
    <d v="1899-12-30T01:00:00"/>
    <s v="DCO"/>
    <s v="N/A"/>
  </r>
  <r>
    <n v="16758"/>
    <x v="148"/>
    <x v="31"/>
    <s v="LIFT 25-41"/>
    <s v="AMI"/>
    <n v="82"/>
    <s v="ACS"/>
    <n v="9"/>
    <s v="X"/>
    <m/>
    <x v="6"/>
    <s v="STDA"/>
    <s v="AAR"/>
    <m/>
    <m/>
    <s v="SD AAR01"/>
    <s v="10:00"/>
    <s v="11:00"/>
    <d v="1899-12-30T01:00:00"/>
    <s v="10:00"/>
    <s v="11:00"/>
    <d v="1899-12-30T01:00:00"/>
    <s v="DCO"/>
    <s v="N/A"/>
  </r>
  <r>
    <n v="16759"/>
    <x v="148"/>
    <x v="31"/>
    <s v="IFTS 25-01 QAT"/>
    <s v="QATAR"/>
    <n v="76"/>
    <s v="IFTS"/>
    <n v="23"/>
    <s v="X"/>
    <m/>
    <x v="3"/>
    <s v="STDA"/>
    <s v="DECI_STD"/>
    <m/>
    <m/>
    <s v="PT NAVB02"/>
    <s v="10:15"/>
    <s v="11:15"/>
    <d v="1899-12-30T01:00:00"/>
    <s v="10:15"/>
    <s v="11:15"/>
    <d v="1899-12-30T01:00:00"/>
    <s v="DCO"/>
    <s v="N/A"/>
  </r>
  <r>
    <n v="16760"/>
    <x v="148"/>
    <x v="31"/>
    <s v="LIP 24-03 AUT"/>
    <s v="IFTS"/>
    <n v="42"/>
    <s v="ACS"/>
    <n v="2"/>
    <m/>
    <s v="X"/>
    <x v="5"/>
    <s v="NET"/>
    <s v="DCA"/>
    <m/>
    <n v="16761"/>
    <s v="SD ADCA02"/>
    <s v="11:30"/>
    <s v="12:30"/>
    <d v="1899-12-30T01:00:00"/>
    <s v="11:30"/>
    <s v="12:30"/>
    <d v="1899-12-30T01:00:00"/>
    <s v="DCO"/>
    <s v="N/A"/>
  </r>
  <r>
    <n v="16761"/>
    <x v="148"/>
    <x v="31"/>
    <s v="LIP 24-03 SGP"/>
    <s v="IFTS"/>
    <n v="41"/>
    <s v="ACS"/>
    <n v="32"/>
    <m/>
    <s v="X"/>
    <x v="4"/>
    <s v="NET"/>
    <s v="DCA"/>
    <m/>
    <n v="16760"/>
    <s v="SD ADCA02"/>
    <d v="1899-12-30T11:30:00"/>
    <d v="1899-12-30T12:30:00"/>
    <d v="1899-12-30T01:00:00"/>
    <d v="1899-12-30T11:30:00"/>
    <d v="1899-12-30T12:30:00"/>
    <d v="1899-12-30T01:00:00"/>
    <s v="DCO"/>
    <s v="N/A"/>
  </r>
  <r>
    <n v="16762"/>
    <x v="148"/>
    <x v="31"/>
    <s v="LIFT IFTS 25-01 HUN"/>
    <s v="IFTS"/>
    <n v="71"/>
    <s v="ACS"/>
    <n v="13"/>
    <m/>
    <s v="X"/>
    <x v="0"/>
    <s v="STDA"/>
    <s v="DECI_STD_NVG"/>
    <m/>
    <m/>
    <s v="FMS NVG01"/>
    <s v="11:30"/>
    <s v="12:30"/>
    <d v="1899-12-30T01:00:00"/>
    <s v="11:30"/>
    <s v="12:30"/>
    <d v="1899-12-30T01:00:00"/>
    <s v="DCO"/>
    <s v="N/A"/>
  </r>
  <r>
    <n v="16763"/>
    <x v="148"/>
    <x v="31"/>
    <s v="LIFT IFTS 25-02 UK"/>
    <s v="IFTS"/>
    <n v="81"/>
    <s v="IFTS"/>
    <n v="22"/>
    <m/>
    <s v="X"/>
    <x v="1"/>
    <s v="STDA"/>
    <s v="DECI_STD"/>
    <m/>
    <m/>
    <s v="PT NAV02"/>
    <s v="11:30"/>
    <s v="12:30"/>
    <d v="1899-12-30T01:00:00"/>
    <s v="11:30"/>
    <d v="1899-12-30T12:35:00"/>
    <d v="1899-12-30T01:05:00"/>
    <s v="DCO"/>
    <s v="N/A"/>
  </r>
  <r>
    <n v="16764"/>
    <x v="148"/>
    <x v="31"/>
    <s v="LIFT 24-45 ITA"/>
    <s v="AMI"/>
    <n v="34"/>
    <s v="ACS"/>
    <n v="10"/>
    <s v="X"/>
    <m/>
    <x v="5"/>
    <s v="NET"/>
    <s v="DECI_STD"/>
    <m/>
    <n v="16765"/>
    <s v="SD HACM02"/>
    <s v="13:00"/>
    <s v="13:30"/>
    <d v="1899-12-30T00:30:00"/>
    <d v="1899-12-30T13:00:00"/>
    <d v="1899-12-30T13:30:00"/>
    <d v="1899-12-30T00:30:00"/>
    <s v="DCO"/>
    <s v="N/A"/>
  </r>
  <r>
    <n v="16765"/>
    <x v="148"/>
    <x v="31"/>
    <s v="IP"/>
    <s v="Support AMI"/>
    <m/>
    <s v="ACS"/>
    <n v="22"/>
    <m/>
    <s v="X"/>
    <x v="4"/>
    <s v="NET"/>
    <s v="DECI_STD"/>
    <m/>
    <n v="16764"/>
    <s v="SUPP"/>
    <d v="1899-12-30T13:00:00"/>
    <d v="1899-12-30T13:30:00"/>
    <d v="1899-12-30T00:30:00"/>
    <d v="1899-12-30T13:00:00"/>
    <d v="1899-12-30T13:30:00"/>
    <d v="1899-12-30T00:30:00"/>
    <s v="SDC"/>
    <s v="N/A"/>
  </r>
  <r>
    <n v="16766"/>
    <x v="148"/>
    <x v="31"/>
    <s v="LIFT IFTS QATAR 25-01"/>
    <s v="QATAR"/>
    <n v="68"/>
    <s v="ACS"/>
    <n v="5"/>
    <m/>
    <s v="X"/>
    <x v="0"/>
    <s v="NET"/>
    <s v="LOW LEVEL"/>
    <m/>
    <n v="16767"/>
    <s v="NET BTLLB02"/>
    <s v="13:00"/>
    <s v="14:00"/>
    <d v="1899-12-30T01:00:00"/>
    <d v="1899-12-30T13:00:00"/>
    <d v="1899-12-30T14:00:00"/>
    <d v="1899-12-30T01:00:00"/>
    <s v="DCO"/>
    <s v="N/A"/>
  </r>
  <r>
    <n v="16767"/>
    <x v="148"/>
    <x v="31"/>
    <s v="LIFT IFTS QATAR 25-01"/>
    <s v="QATAR"/>
    <n v="63"/>
    <s v="ACS"/>
    <n v="12"/>
    <m/>
    <s v="X"/>
    <x v="1"/>
    <s v="NET"/>
    <s v="LOW LEVEL"/>
    <m/>
    <n v="16766"/>
    <s v="NET BTLLB02"/>
    <d v="1899-12-30T13:00:00"/>
    <d v="1899-12-30T14:00:00"/>
    <d v="1899-12-30T01:00:00"/>
    <d v="1899-12-30T13:00:00"/>
    <d v="1899-12-30T14:00:00"/>
    <d v="1899-12-30T01:00:00"/>
    <s v="DCO"/>
    <s v="N/A"/>
  </r>
  <r>
    <n v="16768"/>
    <x v="148"/>
    <x v="31"/>
    <s v="LIFT 25-41"/>
    <s v="AMI"/>
    <n v="80"/>
    <s v="ACS"/>
    <n v="9"/>
    <s v="X"/>
    <m/>
    <x v="6"/>
    <s v="STDA"/>
    <s v="AAR"/>
    <m/>
    <m/>
    <s v="SD AAR01"/>
    <s v="13:00"/>
    <s v="14:00"/>
    <d v="1899-12-30T01:00:00"/>
    <d v="1899-12-30T13:00:00"/>
    <d v="1899-12-30T14:00:00"/>
    <d v="1899-12-30T01:00:00"/>
    <s v="DCO"/>
    <s v="N/A"/>
  </r>
  <r>
    <n v="16769"/>
    <x v="149"/>
    <x v="31"/>
    <s v="LIP 24-04 CAN"/>
    <s v="IFTS"/>
    <n v="50"/>
    <s v="IFTS"/>
    <n v="9"/>
    <m/>
    <s v="X"/>
    <x v="5"/>
    <s v="NET"/>
    <s v="DECI_STD"/>
    <m/>
    <n v="16770"/>
    <s v="SD OACM01"/>
    <s v="05:30"/>
    <s v="06:30"/>
    <d v="1899-12-30T01:00:00"/>
    <s v="05:30"/>
    <s v="06:30"/>
    <d v="1899-12-30T01:00:00"/>
    <s v="DCO"/>
    <s v="N/A"/>
  </r>
  <r>
    <n v="16770"/>
    <x v="149"/>
    <x v="31"/>
    <s v="IP"/>
    <s v="Support IFTS"/>
    <m/>
    <s v="ACS"/>
    <n v="32"/>
    <m/>
    <s v="X"/>
    <x v="4"/>
    <s v="NET"/>
    <s v="DECI_STD"/>
    <m/>
    <n v="16769"/>
    <s v="SUPP"/>
    <d v="1899-12-30T05:30:00"/>
    <d v="1899-12-30T06:30:00"/>
    <d v="1899-12-30T01:00:00"/>
    <d v="1899-12-30T05:30:00"/>
    <d v="1899-12-30T06:30:00"/>
    <d v="1899-12-30T01:00:00"/>
    <s v="SDC"/>
    <s v="N/A"/>
  </r>
  <r>
    <n v="16771"/>
    <x v="149"/>
    <x v="31"/>
    <s v="LIFT IFTS QATAR 25-02"/>
    <s v="QATAR"/>
    <n v="70"/>
    <s v="ACS"/>
    <n v="12"/>
    <m/>
    <s v="X"/>
    <x v="0"/>
    <s v="STDA"/>
    <s v="DECI_STD"/>
    <m/>
    <m/>
    <s v="FMS EMRB01"/>
    <s v="05:30"/>
    <s v="06:30"/>
    <d v="1899-12-30T01:00:00"/>
    <s v="05:30"/>
    <s v="06:30"/>
    <d v="1899-12-30T01:00:00"/>
    <s v="DCO"/>
    <s v="N/A"/>
  </r>
  <r>
    <n v="16772"/>
    <x v="149"/>
    <x v="31"/>
    <s v="LIFT IFTS QATAR 25-02"/>
    <s v="QATAR"/>
    <n v="75"/>
    <s v="IFTS"/>
    <n v="22"/>
    <m/>
    <s v="X"/>
    <x v="1"/>
    <s v="STDA"/>
    <s v="DECI_STD"/>
    <m/>
    <m/>
    <s v="FMS EMRB01"/>
    <s v="05:30"/>
    <s v="06:30"/>
    <d v="1899-12-30T01:00:00"/>
    <s v="05:30"/>
    <d v="1899-12-30T06:35:00"/>
    <d v="1899-12-30T01:05:00"/>
    <s v="DCO"/>
    <s v="N/A"/>
  </r>
  <r>
    <n v="16773"/>
    <x v="149"/>
    <x v="31"/>
    <s v="LIFT IFTS QATAR 25-02"/>
    <s v="QATAR"/>
    <n v="72"/>
    <s v="ACS"/>
    <n v="13"/>
    <m/>
    <s v="X"/>
    <x v="6"/>
    <s v="STDA"/>
    <s v="DECI_STD"/>
    <m/>
    <m/>
    <s v="PT IF01"/>
    <s v="05:30"/>
    <s v="06:30"/>
    <d v="1899-12-30T01:00:00"/>
    <s v="05:30"/>
    <s v="06:30"/>
    <d v="1899-12-30T01:00:00"/>
    <s v="DCO"/>
    <s v="N/A"/>
  </r>
  <r>
    <n v="16774"/>
    <x v="149"/>
    <x v="31"/>
    <s v="LIFT IFTS QATAR 25-02"/>
    <s v="QATAR"/>
    <n v="71"/>
    <s v="ACS"/>
    <n v="2"/>
    <m/>
    <s v="X"/>
    <x v="2"/>
    <s v="STDA"/>
    <s v="DECI_STD"/>
    <m/>
    <m/>
    <s v="PT IF02"/>
    <s v="05:30"/>
    <s v="06:30"/>
    <d v="1899-12-30T01:00:00"/>
    <d v="1899-12-30T05:30:00"/>
    <d v="1899-12-30T06:30:00"/>
    <d v="1899-12-30T01:00:00"/>
    <s v="DCO"/>
    <s v="N/A"/>
  </r>
  <r>
    <n v="16775"/>
    <x v="149"/>
    <x v="31"/>
    <s v="LIFT IFTS 25-01 HUN"/>
    <s v="IFTS"/>
    <n v="71"/>
    <s v="ACS"/>
    <n v="9"/>
    <m/>
    <s v="X"/>
    <x v="5"/>
    <s v="NET"/>
    <s v="DECI_STD_NVG"/>
    <m/>
    <n v="16776"/>
    <s v="NET BFFNVG01"/>
    <s v="07:00"/>
    <s v="08:00"/>
    <d v="1899-12-30T01:00:00"/>
    <s v="07:00"/>
    <s v="08:00"/>
    <d v="1899-12-30T01:00:00"/>
    <s v="DCO"/>
    <s v="N/A"/>
  </r>
  <r>
    <n v="16776"/>
    <x v="149"/>
    <x v="31"/>
    <s v="IP"/>
    <s v="Support IFTS"/>
    <m/>
    <s v="IFTS"/>
    <n v="23"/>
    <m/>
    <s v="X"/>
    <x v="4"/>
    <s v="NET"/>
    <s v="DECI_STD_NVG"/>
    <m/>
    <n v="16775"/>
    <s v="SUPP"/>
    <d v="1899-12-30T07:00:00"/>
    <d v="1899-12-30T08:00:00"/>
    <d v="1899-12-30T01:00:00"/>
    <d v="1899-12-30T07:00:00"/>
    <d v="1899-12-30T08:00:00"/>
    <d v="1899-12-30T01:00:00"/>
    <s v="SDC"/>
    <s v="N/A"/>
  </r>
  <r>
    <n v="16777"/>
    <x v="149"/>
    <x v="31"/>
    <s v="IFTS 25-01 QAT"/>
    <s v="QATAR"/>
    <n v="77"/>
    <s v="ACS"/>
    <n v="10"/>
    <s v="X"/>
    <m/>
    <x v="0"/>
    <s v="NET"/>
    <s v="LOW LEVEL"/>
    <m/>
    <n v="16778"/>
    <s v="NET BTLLB01"/>
    <s v="07:00"/>
    <s v="08:00"/>
    <d v="1899-12-30T01:00:00"/>
    <s v="07:00"/>
    <s v="08:00"/>
    <d v="1899-12-30T01:00:00"/>
    <s v="DCO"/>
    <s v="N/A"/>
  </r>
  <r>
    <n v="16778"/>
    <x v="149"/>
    <x v="31"/>
    <s v="IP"/>
    <s v="Support QATAR"/>
    <m/>
    <s v="IFTS"/>
    <n v="48"/>
    <m/>
    <s v="X"/>
    <x v="1"/>
    <s v="NET"/>
    <s v="LOW LEVEL"/>
    <m/>
    <n v="16777"/>
    <s v="SUPP"/>
    <d v="1899-12-30T07:00:00"/>
    <d v="1899-12-30T08:00:00"/>
    <d v="1899-12-30T01:00:00"/>
    <s v="07:00"/>
    <s v="08:00"/>
    <d v="1899-12-30T01:00:00"/>
    <s v="SDC"/>
    <s v="N/A"/>
  </r>
  <r>
    <n v="16779"/>
    <x v="149"/>
    <x v="31"/>
    <s v="LIFT 25-41"/>
    <s v="AMI"/>
    <n v="76"/>
    <s v="ACS"/>
    <n v="5"/>
    <s v="X"/>
    <m/>
    <x v="6"/>
    <s v="STDA"/>
    <s v="AAR"/>
    <m/>
    <m/>
    <s v="SD AAR01"/>
    <s v="07:00"/>
    <s v="08:00"/>
    <d v="1899-12-30T01:00:00"/>
    <s v="07:00"/>
    <s v="08:00"/>
    <d v="1899-12-30T01:00:00"/>
    <s v="DCO"/>
    <s v="N/A"/>
  </r>
  <r>
    <n v="16780"/>
    <x v="149"/>
    <x v="31"/>
    <s v="LIFT IFTS 25-02 UK"/>
    <s v="IFTS"/>
    <n v="81"/>
    <s v="IFTS"/>
    <n v="9"/>
    <m/>
    <s v="X"/>
    <x v="5"/>
    <s v="NET"/>
    <s v="DECI_STD"/>
    <m/>
    <n v="16781"/>
    <s v="FMSC BFM01"/>
    <s v="08:30"/>
    <s v="09:30"/>
    <d v="1899-12-30T01:00:00"/>
    <s v="08:30"/>
    <s v="09:30"/>
    <d v="1899-12-30T01:00:00"/>
    <s v="DCO"/>
    <s v="N/A"/>
  </r>
  <r>
    <n v="16781"/>
    <x v="149"/>
    <x v="31"/>
    <s v="IP"/>
    <s v="Support IFTS"/>
    <m/>
    <s v="ACS"/>
    <n v="12"/>
    <m/>
    <s v="X"/>
    <x v="4"/>
    <s v="NET"/>
    <s v="DECI_STD"/>
    <m/>
    <n v="16780"/>
    <s v="SUPP"/>
    <d v="1899-12-30T08:30:00"/>
    <d v="1899-12-30T09:30:00"/>
    <d v="1899-12-30T01:00:00"/>
    <d v="1899-12-30T08:30:00"/>
    <d v="1899-12-30T09:30:00"/>
    <d v="1899-12-30T01:00:00"/>
    <s v="SDC"/>
    <s v="N/A"/>
  </r>
  <r>
    <n v="16782"/>
    <x v="149"/>
    <x v="31"/>
    <s v="LIFT IFTS 25-02 CAN"/>
    <s v="IFTS"/>
    <n v="72"/>
    <s v="ACS"/>
    <n v="32"/>
    <m/>
    <s v="X"/>
    <x v="0"/>
    <s v="NET"/>
    <s v="DECI_STD"/>
    <m/>
    <n v="16783"/>
    <s v="FMSC DBFM01"/>
    <s v="08:30"/>
    <s v="09:30"/>
    <d v="1899-12-30T01:00:00"/>
    <s v="08:30"/>
    <s v="09:30"/>
    <d v="1899-12-30T01:00:00"/>
    <s v="DCO"/>
    <s v="N/A"/>
  </r>
  <r>
    <n v="16783"/>
    <x v="149"/>
    <x v="31"/>
    <s v="IP"/>
    <s v="Support IFTS"/>
    <m/>
    <s v="IFTS"/>
    <n v="22"/>
    <m/>
    <s v="X"/>
    <x v="1"/>
    <s v="NET"/>
    <s v="DECI_STD"/>
    <m/>
    <n v="16782"/>
    <s v="SUPP"/>
    <d v="1899-12-30T08:30:00"/>
    <d v="1899-12-30T09:30:00"/>
    <d v="1899-12-30T01:00:00"/>
    <s v="08:30"/>
    <s v="09:30"/>
    <d v="1899-12-30T01:00:00"/>
    <s v="SDC"/>
    <s v="N/A"/>
  </r>
  <r>
    <n v="16784"/>
    <x v="149"/>
    <x v="31"/>
    <s v="LIFT IFTS 25-02 CAN"/>
    <s v="IFTS"/>
    <n v="75"/>
    <s v="ACS"/>
    <n v="13"/>
    <m/>
    <s v="X"/>
    <x v="6"/>
    <s v="STDA"/>
    <s v="DECI_STD"/>
    <m/>
    <m/>
    <s v="PT NAV01"/>
    <s v="08:30"/>
    <s v="09:30"/>
    <d v="1899-12-30T01:00:00"/>
    <s v="08:30"/>
    <s v="09:30"/>
    <d v="1899-12-30T01:00:00"/>
    <s v="DCO"/>
    <s v="N/A"/>
  </r>
  <r>
    <n v="16785"/>
    <x v="149"/>
    <x v="31"/>
    <s v="LIFT IFTS 25-02 CAN"/>
    <s v="IFTS"/>
    <n v="73"/>
    <s v="ACS"/>
    <n v="2"/>
    <m/>
    <s v="X"/>
    <x v="2"/>
    <s v="STDA"/>
    <s v="DECI_STD"/>
    <m/>
    <m/>
    <s v="PT NAV02"/>
    <s v="08:30"/>
    <s v="09:30"/>
    <d v="1899-12-30T01:00:00"/>
    <s v="08:30"/>
    <s v="09:30"/>
    <d v="1899-12-30T01:00:00"/>
    <s v="DCO"/>
    <s v="N/A"/>
  </r>
  <r>
    <n v="16786"/>
    <x v="149"/>
    <x v="31"/>
    <s v="LIFT IFTS 25-02 CAN"/>
    <s v="IFTS"/>
    <n v="74"/>
    <s v="IFTS"/>
    <n v="23"/>
    <m/>
    <s v="X"/>
    <x v="5"/>
    <s v="NET"/>
    <s v="DECI_STD"/>
    <m/>
    <n v="16787"/>
    <s v="FMSC DBFM01"/>
    <s v="10:00"/>
    <s v="11:00"/>
    <d v="1899-12-30T01:00:00"/>
    <d v="1899-12-30T10:00:00"/>
    <d v="1899-12-30T11:00:00"/>
    <d v="1899-12-30T01:00:00"/>
    <s v="DCO"/>
    <s v="N/A"/>
  </r>
  <r>
    <n v="16787"/>
    <x v="149"/>
    <x v="31"/>
    <s v="IP"/>
    <s v="Support IFTS"/>
    <m/>
    <s v="IFTS"/>
    <n v="50"/>
    <m/>
    <s v="X"/>
    <x v="4"/>
    <s v="NET"/>
    <s v="DECI_STD"/>
    <m/>
    <n v="16786"/>
    <s v="SUPP"/>
    <d v="1899-12-30T10:00:00"/>
    <d v="1899-12-30T11:00:00"/>
    <d v="1899-12-30T01:00:00"/>
    <d v="1899-12-30T10:00:00"/>
    <d v="1899-12-30T11:00:00"/>
    <d v="1899-12-30T01:00:00"/>
    <s v="SDC"/>
    <s v="N/A"/>
  </r>
  <r>
    <n v="16788"/>
    <x v="149"/>
    <x v="31"/>
    <s v="LIFT IFTS 25-02 UK"/>
    <s v="IFTS"/>
    <n v="80"/>
    <s v="ACS"/>
    <n v="10"/>
    <m/>
    <s v="X"/>
    <x v="0"/>
    <s v="NET"/>
    <s v="DECI_STD"/>
    <m/>
    <n v="16789"/>
    <s v="FMSC BFM01"/>
    <s v="10:00"/>
    <s v="11:00"/>
    <d v="1899-12-30T01:00:00"/>
    <s v="10:00"/>
    <s v="11:00"/>
    <d v="1899-12-30T01:00:00"/>
    <s v="DCO"/>
    <s v="N/A"/>
  </r>
  <r>
    <n v="16789"/>
    <x v="149"/>
    <x v="31"/>
    <s v="IP"/>
    <s v="Support IFTS"/>
    <m/>
    <s v="IFTS"/>
    <n v="48"/>
    <m/>
    <s v="X"/>
    <x v="1"/>
    <s v="NET"/>
    <s v="DECI_STD"/>
    <m/>
    <n v="16788"/>
    <s v="SUPP"/>
    <d v="1899-12-30T10:00:00"/>
    <d v="1899-12-30T11:00:00"/>
    <d v="1899-12-30T01:00:00"/>
    <d v="1899-12-30T10:00:00"/>
    <d v="1899-12-30T11:00:00"/>
    <d v="1899-12-30T01:00:00"/>
    <s v="SDC"/>
    <s v="N/A"/>
  </r>
  <r>
    <n v="16790"/>
    <x v="149"/>
    <x v="31"/>
    <s v="IFTS 25-01 QAT"/>
    <s v="QATAR"/>
    <n v="76"/>
    <s v="ACS"/>
    <n v="5"/>
    <s v="X"/>
    <m/>
    <x v="6"/>
    <s v="STDA"/>
    <s v="DECI_STD"/>
    <m/>
    <m/>
    <s v="PT NAV01"/>
    <s v="10:00"/>
    <s v="11:00"/>
    <d v="1899-12-30T01:00:00"/>
    <d v="1899-12-30T10:00:00"/>
    <d v="1899-12-30T11:00:00"/>
    <d v="1899-12-30T01:00:00"/>
    <s v="DCO"/>
    <s v="N/A"/>
  </r>
  <r>
    <n v="16791"/>
    <x v="150"/>
    <x v="32"/>
    <s v="LIFT IFTS 24-04 JPN"/>
    <s v="IFTS"/>
    <n v="57"/>
    <s v="IFTS"/>
    <n v="23"/>
    <m/>
    <s v="X"/>
    <x v="5"/>
    <s v="NET"/>
    <s v="ATAG_DECI"/>
    <m/>
    <n v="16792"/>
    <s v="NET ATAG02"/>
    <s v="05:30"/>
    <s v="06:30"/>
    <d v="1899-12-30T01:00:00"/>
    <d v="1899-12-30T05:30:00"/>
    <d v="1899-12-30T06:30:00"/>
    <d v="1899-12-30T01:00:00"/>
    <s v="DCO"/>
    <s v="N/A"/>
  </r>
  <r>
    <n v="16792"/>
    <x v="150"/>
    <x v="32"/>
    <s v="IP"/>
    <s v="Support IFTS"/>
    <m/>
    <s v="ACS"/>
    <n v="32"/>
    <m/>
    <s v="X"/>
    <x v="4"/>
    <s v="NET"/>
    <s v="ATAG_DECI"/>
    <m/>
    <n v="16791"/>
    <s v="SUPP"/>
    <d v="1899-12-30T05:30:00"/>
    <d v="1899-12-30T06:30:00"/>
    <d v="1899-12-30T01:00:00"/>
    <d v="1899-12-30T05:30:00"/>
    <d v="1899-12-30T06:30:00"/>
    <d v="1899-12-30T01:00:00"/>
    <s v="SDC"/>
    <s v="N/A"/>
  </r>
  <r>
    <n v="16793"/>
    <x v="150"/>
    <x v="32"/>
    <s v="LIFT IFTS QATAR 25-01"/>
    <s v="QATAR"/>
    <n v="66"/>
    <s v="ACS"/>
    <n v="1"/>
    <m/>
    <s v="X"/>
    <x v="0"/>
    <s v="NET"/>
    <s v="LOW LEVEL"/>
    <m/>
    <n v="16794"/>
    <s v="NET BTLLB01"/>
    <s v="05:30"/>
    <s v="06:30"/>
    <d v="1899-12-30T01:00:00"/>
    <s v="05:30"/>
    <s v="06:30"/>
    <d v="1899-12-30T01:00:00"/>
    <s v="DCO"/>
    <s v="N/A"/>
  </r>
  <r>
    <n v="16794"/>
    <x v="150"/>
    <x v="32"/>
    <s v="IFTS 25-01 QAT"/>
    <s v="QATAR"/>
    <n v="78"/>
    <s v="ACS"/>
    <n v="12"/>
    <s v="X"/>
    <m/>
    <x v="1"/>
    <s v="NET"/>
    <s v="LOW LEVEL"/>
    <m/>
    <n v="16793"/>
    <s v="NET BTLLB01"/>
    <d v="1899-12-30T05:30:00"/>
    <d v="1899-12-30T06:30:00"/>
    <d v="1899-12-30T01:00:00"/>
    <s v="05:30"/>
    <s v="06:30"/>
    <d v="1899-12-30T01:00:00"/>
    <s v="DCO"/>
    <s v="N/A"/>
  </r>
  <r>
    <n v="16795"/>
    <x v="150"/>
    <x v="32"/>
    <s v="LIFT 25-41"/>
    <s v="AMI"/>
    <n v="78"/>
    <s v="ACS"/>
    <n v="13"/>
    <s v="X"/>
    <m/>
    <x v="6"/>
    <s v="STDA"/>
    <s v="LOW LEVEL"/>
    <m/>
    <m/>
    <s v="SD SLL01"/>
    <s v="06:40"/>
    <s v="07:40"/>
    <d v="1899-12-30T01:00:00"/>
    <d v="1899-12-30T06:40:00"/>
    <d v="1899-12-30T07:20:00"/>
    <d v="1899-12-30T00:40:00"/>
    <s v="RSLD"/>
    <s v="CD3"/>
  </r>
  <r>
    <n v="16796"/>
    <x v="150"/>
    <x v="32"/>
    <s v="LIFT IFTS 24-05 AUT"/>
    <s v="IFTS"/>
    <n v="64"/>
    <s v="IFTS"/>
    <n v="9"/>
    <m/>
    <s v="X"/>
    <x v="5"/>
    <s v="NET"/>
    <s v="ATAG_DECI"/>
    <m/>
    <n v="16797"/>
    <s v="NET ATAG01"/>
    <s v="07:00"/>
    <s v="08:00"/>
    <d v="1899-12-30T01:00:00"/>
    <d v="1899-12-30T07:00:00"/>
    <d v="1899-12-30T08:00:00"/>
    <d v="1899-12-30T01:00:00"/>
    <s v="DCO"/>
    <s v="N/A"/>
  </r>
  <r>
    <n v="16797"/>
    <x v="150"/>
    <x v="32"/>
    <s v="LIFT IFTS 24-05 AUT"/>
    <s v="IFTS"/>
    <n v="65"/>
    <s v="IFTS"/>
    <n v="22"/>
    <m/>
    <s v="X"/>
    <x v="4"/>
    <s v="NET"/>
    <s v="ATAG_DECI"/>
    <m/>
    <n v="16796"/>
    <s v="NET ATAG01"/>
    <d v="1899-12-30T07:00:00"/>
    <d v="1899-12-30T08:00:00"/>
    <d v="1899-12-30T01:00:00"/>
    <d v="1899-12-30T07:00:00"/>
    <d v="1899-12-30T08:00:00"/>
    <d v="1899-12-30T01:00:00"/>
    <s v="DCO"/>
    <s v="N/A"/>
  </r>
  <r>
    <n v="16798"/>
    <x v="150"/>
    <x v="32"/>
    <s v="LIFT IFTS 25-02 CAN"/>
    <s v="IFTS"/>
    <n v="75"/>
    <s v="ACS"/>
    <n v="1"/>
    <m/>
    <s v="X"/>
    <x v="5"/>
    <s v="NET"/>
    <s v="DECI_STD"/>
    <m/>
    <n v="16799"/>
    <s v="FMSC DBFM01"/>
    <s v="08:30"/>
    <s v="09:30"/>
    <d v="1899-12-30T01:00:00"/>
    <d v="1899-12-30T08:30:00"/>
    <d v="1899-12-30T09:30:00"/>
    <d v="1899-12-30T01:00:00"/>
    <s v="DCO"/>
    <s v="N/A"/>
  </r>
  <r>
    <n v="16799"/>
    <x v="150"/>
    <x v="32"/>
    <s v="IP"/>
    <s v="Support IFTS"/>
    <m/>
    <s v="IFTS"/>
    <n v="50"/>
    <m/>
    <s v="X"/>
    <x v="4"/>
    <s v="NET"/>
    <s v="DECI_STD"/>
    <m/>
    <n v="16798"/>
    <s v="SUPP"/>
    <d v="1899-12-30T08:30:00"/>
    <d v="1899-12-30T09:30:00"/>
    <d v="1899-12-30T01:00:00"/>
    <d v="1899-12-30T08:30:00"/>
    <d v="1899-12-30T09:30:00"/>
    <d v="1899-12-30T01:00:00"/>
    <s v="SDC"/>
    <s v="N/A"/>
  </r>
  <r>
    <n v="16800"/>
    <x v="150"/>
    <x v="32"/>
    <s v="LIFT 25-41"/>
    <s v="AMI"/>
    <n v="81"/>
    <s v="IFTS"/>
    <n v="23"/>
    <s v="X"/>
    <m/>
    <x v="0"/>
    <s v="STDA"/>
    <s v="AAR"/>
    <m/>
    <m/>
    <s v="SD AAR01"/>
    <s v="08:30"/>
    <s v="09:30"/>
    <d v="1899-12-30T01:00:00"/>
    <s v="08:30"/>
    <s v="09:30"/>
    <d v="1899-12-30T01:00:00"/>
    <s v="DCO"/>
    <s v="N/A"/>
  </r>
  <r>
    <n v="16801"/>
    <x v="150"/>
    <x v="32"/>
    <s v="LIFT IFTS QATAR 25-02"/>
    <s v="QATAR"/>
    <n v="72"/>
    <s v="ACS"/>
    <n v="4"/>
    <m/>
    <s v="X"/>
    <x v="1"/>
    <s v="STDA"/>
    <s v="DECI_STD"/>
    <m/>
    <m/>
    <s v="PT IF02"/>
    <s v="08:30"/>
    <s v="09:30"/>
    <d v="1899-12-30T01:00:00"/>
    <s v="08:30"/>
    <s v="09:30"/>
    <d v="1899-12-30T01:00:00"/>
    <s v="DCO"/>
    <s v="N/A"/>
  </r>
  <r>
    <n v="16802"/>
    <x v="150"/>
    <x v="32"/>
    <s v="IFTS LIFT 24-01 QATAR"/>
    <s v="QATAR"/>
    <n v="40"/>
    <s v="ACS"/>
    <n v="12"/>
    <s v="X"/>
    <m/>
    <x v="6"/>
    <s v="STDA"/>
    <s v="LOW LEVEL"/>
    <m/>
    <m/>
    <s v="PT LLFB01"/>
    <s v="08:30"/>
    <s v="09:30"/>
    <d v="1899-12-30T01:00:00"/>
    <s v="08:30"/>
    <s v="09:30"/>
    <d v="1899-12-30T01:00:00"/>
    <s v="DCO"/>
    <s v="N/A"/>
  </r>
  <r>
    <n v="16803"/>
    <x v="150"/>
    <x v="32"/>
    <s v="LIFT IFTS 25-02 JPN"/>
    <s v="IFTS"/>
    <n v="79"/>
    <s v="ACS"/>
    <n v="32"/>
    <m/>
    <s v="X"/>
    <x v="2"/>
    <s v="STDA"/>
    <s v="DECI_STD"/>
    <m/>
    <m/>
    <s v="FMS NIT01"/>
    <s v="08:45"/>
    <s v="09:45"/>
    <d v="1899-12-30T01:00:00"/>
    <d v="1899-12-30T08:45:00"/>
    <d v="1899-12-30T09:45:00"/>
    <d v="1899-12-30T01:00:00"/>
    <s v="DCO"/>
    <s v="N/A"/>
  </r>
  <r>
    <n v="16804"/>
    <x v="150"/>
    <x v="32"/>
    <s v="LIFT IFTS 25-02 JPN"/>
    <s v="IFTS"/>
    <n v="77"/>
    <s v="ACS"/>
    <n v="13"/>
    <m/>
    <s v="X"/>
    <x v="3"/>
    <s v="STDA"/>
    <s v="DECI_STD"/>
    <m/>
    <m/>
    <s v="PT NIT01"/>
    <s v="09:15"/>
    <s v="10:15"/>
    <d v="1899-12-30T01:00:00"/>
    <d v="1899-12-30T09:15:00"/>
    <d v="1899-12-30T10:15:00"/>
    <d v="1899-12-30T01:00:00"/>
    <s v="DCO"/>
    <s v="N/A"/>
  </r>
  <r>
    <n v="16805"/>
    <x v="150"/>
    <x v="32"/>
    <s v="IFTS 25-01 QAT"/>
    <s v="QATAR"/>
    <n v="77"/>
    <s v="ACS"/>
    <n v="30"/>
    <s v="X"/>
    <m/>
    <x v="5"/>
    <s v="NET"/>
    <s v="LOW LEVEL"/>
    <m/>
    <n v="16806"/>
    <s v="NET BTLLB02"/>
    <s v="10:00"/>
    <s v="11:00"/>
    <d v="1899-12-30T01:00:00"/>
    <d v="1899-12-30T10:00:00"/>
    <d v="1899-12-30T11:00:00"/>
    <d v="1899-12-30T01:00:00"/>
    <s v="DCO"/>
    <s v="N/A"/>
  </r>
  <r>
    <n v="16806"/>
    <x v="150"/>
    <x v="32"/>
    <s v="IFTS 25-01 QAT"/>
    <s v="QATAR"/>
    <n v="76"/>
    <s v="IFTS"/>
    <n v="22"/>
    <s v="X"/>
    <m/>
    <x v="4"/>
    <s v="NET"/>
    <s v="LOW LEVEL"/>
    <m/>
    <n v="16805"/>
    <s v="NET BTLLB01"/>
    <d v="1899-12-30T10:00:00"/>
    <d v="1899-12-30T11:00:00"/>
    <d v="1899-12-30T01:00:00"/>
    <d v="1899-12-30T10:00:00"/>
    <d v="1899-12-30T11:00:00"/>
    <d v="1899-12-30T01:00:00"/>
    <s v="DCO"/>
    <s v="N/A"/>
  </r>
  <r>
    <n v="16807"/>
    <x v="150"/>
    <x v="32"/>
    <s v="LIFT 25-41"/>
    <s v="AMI"/>
    <n v="77"/>
    <s v="IFTS"/>
    <n v="9"/>
    <s v="X"/>
    <m/>
    <x v="0"/>
    <s v="STDA"/>
    <s v="CAS"/>
    <m/>
    <m/>
    <s v="SD CASV01"/>
    <s v="10:00"/>
    <s v="11:00"/>
    <d v="1899-12-30T01:00:00"/>
    <s v="10:00"/>
    <s v="11:00"/>
    <d v="1899-12-30T01:00:00"/>
    <s v="DCO"/>
    <s v="N/A"/>
  </r>
  <r>
    <n v="16808"/>
    <x v="150"/>
    <x v="32"/>
    <s v="IFTS 25-01 QAT"/>
    <s v="QATAR"/>
    <n v="78"/>
    <s v="ACS"/>
    <n v="1"/>
    <s v="X"/>
    <m/>
    <x v="5"/>
    <s v="NET"/>
    <s v="LOW LEVEL"/>
    <m/>
    <n v="16809"/>
    <s v="NET BTLLB02"/>
    <s v="11:30"/>
    <s v="12:30"/>
    <d v="1899-12-30T01:00:00"/>
    <d v="1899-12-30T11:30:00"/>
    <d v="1899-12-30T12:30:00"/>
    <d v="1899-12-30T01:00:00"/>
    <s v="DCO"/>
    <s v="N/A"/>
  </r>
  <r>
    <n v="16809"/>
    <x v="150"/>
    <x v="32"/>
    <s v="LIFT IFTS QATAR 25-01"/>
    <s v="QATAR"/>
    <n v="66"/>
    <s v="ACS"/>
    <n v="12"/>
    <m/>
    <s v="X"/>
    <x v="4"/>
    <s v="NET"/>
    <s v="LOW LEVEL"/>
    <m/>
    <n v="16808"/>
    <s v="NET BTLLB02"/>
    <d v="1899-12-30T11:30:00"/>
    <d v="1899-12-30T12:30:00"/>
    <d v="1899-12-30T01:00:00"/>
    <d v="1899-12-30T11:30:00"/>
    <d v="1899-12-30T12:30:00"/>
    <d v="1899-12-30T01:00:00"/>
    <s v="DCO"/>
    <s v="N/A"/>
  </r>
  <r>
    <n v="16810"/>
    <x v="150"/>
    <x v="32"/>
    <s v="LIFT IFTS 25-02 UK"/>
    <s v="IFTS"/>
    <n v="81"/>
    <s v="IFTS"/>
    <n v="23"/>
    <m/>
    <s v="X"/>
    <x v="0"/>
    <s v="NET"/>
    <s v="DECI_STD"/>
    <m/>
    <n v="16811"/>
    <s v="FMSC BFM02"/>
    <s v="11:30"/>
    <s v="12:30"/>
    <d v="1899-12-30T01:00:00"/>
    <s v="11:30"/>
    <s v="12:30"/>
    <d v="1899-12-30T01:00:00"/>
    <s v="DCO"/>
    <s v="N/A"/>
  </r>
  <r>
    <n v="16811"/>
    <x v="150"/>
    <x v="32"/>
    <s v="IP"/>
    <s v="Support IFTS"/>
    <m/>
    <s v="IFTS"/>
    <n v="50"/>
    <m/>
    <s v="X"/>
    <x v="1"/>
    <s v="NET"/>
    <s v="DECI_STD"/>
    <m/>
    <n v="16810"/>
    <s v="SUPP"/>
    <d v="1899-12-30T11:30:00"/>
    <d v="1899-12-30T12:30:00"/>
    <d v="1899-12-30T01:00:00"/>
    <d v="1899-12-30T11:30:00"/>
    <d v="1899-12-30T12:30:00"/>
    <d v="1899-12-30T01:00:00"/>
    <s v="SDC"/>
    <s v="N/A"/>
  </r>
  <r>
    <n v="16812"/>
    <x v="150"/>
    <x v="32"/>
    <s v="LIFT 25-41"/>
    <s v="AMI"/>
    <n v="80"/>
    <s v="ACS"/>
    <n v="32"/>
    <s v="X"/>
    <m/>
    <x v="6"/>
    <s v="STDA"/>
    <s v="CAS"/>
    <m/>
    <m/>
    <s v="SD CASV01"/>
    <s v="11:30"/>
    <s v="12:30"/>
    <d v="1899-12-30T01:00:00"/>
    <s v="11:30"/>
    <s v="12:30"/>
    <d v="1899-12-30T01:00:00"/>
    <s v="DCO"/>
    <s v="N/A"/>
  </r>
  <r>
    <n v="16813"/>
    <x v="150"/>
    <x v="32"/>
    <s v="LIFT IFTS QATAR 25-02"/>
    <s v="QATAR"/>
    <n v="73"/>
    <s v="ACS"/>
    <n v="13"/>
    <m/>
    <s v="X"/>
    <x v="3"/>
    <s v="STDA"/>
    <s v="DECI_STD"/>
    <m/>
    <m/>
    <s v="PT IFB03"/>
    <s v="12:00"/>
    <s v="13:00"/>
    <d v="1899-12-30T01:00:00"/>
    <d v="1899-12-30T12:00:00"/>
    <d v="1899-12-30T13:10:00"/>
    <d v="1899-12-30T01:10:00"/>
    <s v="DCO"/>
    <s v="N/A"/>
  </r>
  <r>
    <n v="16814"/>
    <x v="150"/>
    <x v="32"/>
    <s v="LIFT IFTS 25-02 UK"/>
    <s v="IFTS"/>
    <n v="80"/>
    <s v="IFTS"/>
    <n v="9"/>
    <m/>
    <s v="X"/>
    <x v="5"/>
    <s v="NET"/>
    <s v="DECI_STD"/>
    <m/>
    <n v="16815"/>
    <s v="FMSC BFM02"/>
    <s v="13:00"/>
    <s v="14:00"/>
    <d v="1899-12-30T01:00:00"/>
    <s v="13:00"/>
    <s v="14:00"/>
    <d v="1899-12-30T01:00:00"/>
    <s v="DCO"/>
    <s v="N/A"/>
  </r>
  <r>
    <n v="16815"/>
    <x v="150"/>
    <x v="32"/>
    <s v="IP"/>
    <s v="Support IFTS"/>
    <m/>
    <s v="ACS"/>
    <n v="33"/>
    <m/>
    <s v="X"/>
    <x v="4"/>
    <s v="NET"/>
    <s v="DECI_STD"/>
    <m/>
    <n v="16814"/>
    <s v="SUPP"/>
    <d v="1899-12-30T13:00:00"/>
    <d v="1899-12-30T14:00:00"/>
    <d v="1899-12-30T01:00:00"/>
    <d v="1899-12-30T13:00:00"/>
    <d v="1899-12-30T14:00:00"/>
    <d v="1899-12-30T01:00:00"/>
    <s v="SDC"/>
    <s v="N/A"/>
  </r>
  <r>
    <n v="16816"/>
    <x v="150"/>
    <x v="32"/>
    <s v="LIFT 25-41"/>
    <s v="AMI"/>
    <n v="76"/>
    <s v="ACS"/>
    <n v="22"/>
    <s v="X"/>
    <m/>
    <x v="0"/>
    <s v="STDA"/>
    <s v="CAS"/>
    <m/>
    <m/>
    <s v="SD CASV01"/>
    <s v="13:00"/>
    <s v="14:00"/>
    <d v="1899-12-30T01:00:00"/>
    <d v="1899-12-30T13:10:00"/>
    <d v="1899-12-30T14:10:00"/>
    <d v="1899-12-30T01:00:00"/>
    <s v="DCO"/>
    <s v="N/A"/>
  </r>
  <r>
    <n v="16817"/>
    <x v="150"/>
    <x v="32"/>
    <s v="LIFT 25-41"/>
    <s v="AMI"/>
    <n v="79"/>
    <s v="IFTS"/>
    <n v="22"/>
    <s v="X"/>
    <m/>
    <x v="1"/>
    <s v="STDA"/>
    <s v="AAR"/>
    <m/>
    <m/>
    <s v="SD AAR01"/>
    <s v="13:00"/>
    <s v="14:00"/>
    <d v="1899-12-30T01:00:00"/>
    <d v="1899-12-30T13:00:00"/>
    <d v="1899-12-30T13:50:00"/>
    <d v="1899-12-30T00:50:00"/>
    <s v="DCO"/>
    <s v="N/A"/>
  </r>
  <r>
    <n v="16818"/>
    <x v="150"/>
    <x v="32"/>
    <s v="LIFT IFTS 25-02 SGP"/>
    <s v="IFTS"/>
    <n v="83"/>
    <s v="ACS"/>
    <n v="23"/>
    <m/>
    <s v="X"/>
    <x v="6"/>
    <s v="STDA"/>
    <s v="DECI_STD"/>
    <m/>
    <m/>
    <s v="PT NAV01"/>
    <s v="13:00"/>
    <s v="14:00"/>
    <d v="1899-12-30T01:00:00"/>
    <d v="1899-12-30T13:00:00"/>
    <d v="1899-12-30T14:05:00"/>
    <d v="1899-12-30T01:05:00"/>
    <s v="DCO"/>
    <s v="N/A"/>
  </r>
  <r>
    <n v="16819"/>
    <x v="150"/>
    <x v="32"/>
    <s v="LIFT IFTS 25-02 SGP"/>
    <s v="IFTS"/>
    <n v="82"/>
    <s v="ACS"/>
    <n v="6"/>
    <m/>
    <s v="X"/>
    <x v="2"/>
    <s v="STDA"/>
    <s v="DECI_STD"/>
    <m/>
    <m/>
    <s v="PT NAV02"/>
    <s v="13:00"/>
    <s v="14:00"/>
    <d v="1899-12-30T01:00:00"/>
    <d v="1899-12-30T13:10:00"/>
    <d v="1899-12-30T14:10:00"/>
    <d v="1899-12-30T01:00:00"/>
    <s v="DCO"/>
    <s v="N/A"/>
  </r>
  <r>
    <n v="16820"/>
    <x v="151"/>
    <x v="32"/>
    <s v="LIFT 25-41"/>
    <s v="AMI"/>
    <n v="79"/>
    <s v="ACS"/>
    <n v="32"/>
    <s v="X"/>
    <m/>
    <x v="5"/>
    <s v="STDA"/>
    <s v="CAS"/>
    <m/>
    <m/>
    <s v="SD CASV01"/>
    <s v="05:30"/>
    <s v="06:30"/>
    <d v="1899-12-30T01:00:00"/>
    <d v="1899-12-30T05:30:00"/>
    <d v="1899-12-30T06:30:00"/>
    <d v="1899-12-30T01:00:00"/>
    <s v="DCO"/>
    <s v="N/A"/>
  </r>
  <r>
    <n v="16821"/>
    <x v="151"/>
    <x v="32"/>
    <s v="LIFT IFTS QATAR 25-02"/>
    <s v="QATAR"/>
    <n v="73"/>
    <s v="IFTS"/>
    <n v="23"/>
    <m/>
    <s v="X"/>
    <x v="4"/>
    <s v="STDA"/>
    <s v="DECI_STD"/>
    <m/>
    <m/>
    <s v="PT IF01"/>
    <s v="05:30"/>
    <s v="06:30"/>
    <d v="1899-12-30T01:00:00"/>
    <d v="1899-12-30T05:30:00"/>
    <d v="1899-12-30T06:30:00"/>
    <d v="1899-12-30T01:00:00"/>
    <s v="DCO"/>
    <s v="N/A"/>
  </r>
  <r>
    <n v="16822"/>
    <x v="151"/>
    <x v="32"/>
    <s v="IFTS 25-01 QAT"/>
    <s v="QATAR"/>
    <n v="76"/>
    <s v="ACS"/>
    <n v="12"/>
    <s v="X"/>
    <m/>
    <x v="0"/>
    <s v="NET"/>
    <s v="LOW LEVEL"/>
    <m/>
    <n v="16823"/>
    <s v="NET BTLLB02"/>
    <s v="05:30"/>
    <s v="06:30"/>
    <d v="1899-12-30T01:00:00"/>
    <d v="1899-12-30T05:30:00"/>
    <d v="1899-12-30T06:35:00"/>
    <d v="1899-12-30T01:05:00"/>
    <s v="DCO"/>
    <s v="N/A"/>
  </r>
  <r>
    <n v="16823"/>
    <x v="151"/>
    <x v="32"/>
    <s v="IP"/>
    <s v="Support QATAR"/>
    <m/>
    <s v="IFTS"/>
    <n v="50"/>
    <m/>
    <s v="X"/>
    <x v="1"/>
    <s v="NET"/>
    <s v="LOW LEVEL"/>
    <m/>
    <n v="16822"/>
    <s v="SUPP"/>
    <d v="1899-12-30T05:30:00"/>
    <d v="1899-12-30T06:30:00"/>
    <d v="1899-12-30T01:00:00"/>
    <d v="1899-12-30T05:30:00"/>
    <d v="1899-12-30T06:35:00"/>
    <d v="1899-12-30T01:05:00"/>
    <s v="SDC"/>
    <s v="N/A"/>
  </r>
  <r>
    <n v="16824"/>
    <x v="151"/>
    <x v="32"/>
    <s v="LIFT IFTS QATAR 25-02"/>
    <s v="QATAR"/>
    <n v="72"/>
    <s v="ACS"/>
    <n v="1"/>
    <m/>
    <s v="X"/>
    <x v="6"/>
    <s v="STDA"/>
    <s v="DECI_STD"/>
    <m/>
    <m/>
    <s v="PT IF02-PAT02"/>
    <s v="05:30"/>
    <s v="06:30"/>
    <d v="1899-12-30T01:00:00"/>
    <m/>
    <m/>
    <s v=""/>
    <s v="CANC"/>
    <s v="CD2"/>
  </r>
  <r>
    <n v="16825"/>
    <x v="151"/>
    <x v="32"/>
    <s v="LIFT IFTS 24-05 AUT"/>
    <s v="IFTS"/>
    <n v="65"/>
    <s v="IFTS"/>
    <n v="9"/>
    <m/>
    <s v="X"/>
    <x v="5"/>
    <s v="NET"/>
    <s v="ATAG_DECI"/>
    <m/>
    <n v="16826"/>
    <s v="NET ATAG02"/>
    <s v="07:00"/>
    <s v="08:00"/>
    <d v="1899-12-30T01:00:00"/>
    <d v="1899-12-30T07:00:00"/>
    <d v="1899-12-30T07:50:00"/>
    <d v="1899-12-30T00:50:00"/>
    <s v="DCO"/>
    <s v="N/A"/>
  </r>
  <r>
    <n v="16826"/>
    <x v="151"/>
    <x v="32"/>
    <s v="LIFT IFTS 24-05 AUT"/>
    <s v="IFTS"/>
    <n v="64"/>
    <s v="IFTS"/>
    <n v="22"/>
    <m/>
    <s v="X"/>
    <x v="4"/>
    <s v="NET"/>
    <s v="ATAG_DECI"/>
    <m/>
    <n v="16825"/>
    <s v="NET ATAG02"/>
    <d v="1899-12-30T07:00:00"/>
    <d v="1899-12-30T08:00:00"/>
    <d v="1899-12-30T01:00:00"/>
    <d v="1899-12-30T07:00:00"/>
    <d v="1899-12-30T07:50:00"/>
    <d v="1899-12-30T00:50:00"/>
    <s v="DCO"/>
    <s v="N/A"/>
  </r>
  <r>
    <n v="16827"/>
    <x v="151"/>
    <x v="32"/>
    <s v="LIFT IFTS 25-02 JPN"/>
    <s v="IFTS"/>
    <n v="79"/>
    <s v="ACS"/>
    <n v="13"/>
    <m/>
    <s v="X"/>
    <x v="0"/>
    <s v="NET"/>
    <s v="DECI_STD"/>
    <m/>
    <n v="16828"/>
    <s v="FMSC BFM01"/>
    <s v="07:00"/>
    <s v="08:00"/>
    <d v="1899-12-30T01:00:00"/>
    <s v="07:00"/>
    <s v="08:00"/>
    <d v="1899-12-30T01:00:00"/>
    <s v="DCO"/>
    <s v="N/A"/>
  </r>
  <r>
    <n v="16828"/>
    <x v="151"/>
    <x v="32"/>
    <s v="IP"/>
    <s v="Support IFTS"/>
    <m/>
    <s v="IFTS"/>
    <n v="41"/>
    <m/>
    <s v="X"/>
    <x v="1"/>
    <s v="NET"/>
    <s v="DECI_STD"/>
    <m/>
    <n v="16827"/>
    <s v="SUPP"/>
    <d v="1899-12-30T07:00:00"/>
    <d v="1899-12-30T08:00:00"/>
    <d v="1899-12-30T01:00:00"/>
    <s v="07:00"/>
    <s v="08:00"/>
    <d v="1899-12-30T01:00:00"/>
    <s v="SDC"/>
    <s v="N/A"/>
  </r>
  <r>
    <n v="16829"/>
    <x v="151"/>
    <x v="32"/>
    <s v="LIFT IFTS 25-02 JPN"/>
    <s v="IFTS"/>
    <n v="77"/>
    <s v="ACS"/>
    <n v="1"/>
    <m/>
    <s v="X"/>
    <x v="5"/>
    <s v="NET"/>
    <s v="DECI_STD"/>
    <m/>
    <n v="16830"/>
    <s v="FMSC BFM01"/>
    <s v="08:30"/>
    <s v="09:30"/>
    <d v="1899-12-30T01:00:00"/>
    <d v="1899-12-30T08:30:00"/>
    <d v="1899-12-30T09:30:00"/>
    <d v="1899-12-30T01:00:00"/>
    <s v="DCO"/>
    <s v="N/A"/>
  </r>
  <r>
    <n v="16830"/>
    <x v="151"/>
    <x v="32"/>
    <s v="IP"/>
    <s v="Support IFTS"/>
    <m/>
    <s v="AMI"/>
    <n v="7"/>
    <m/>
    <s v="X"/>
    <x v="4"/>
    <s v="NET"/>
    <s v="DECI_STD"/>
    <m/>
    <n v="16829"/>
    <s v="SUPP"/>
    <d v="1899-12-30T08:30:00"/>
    <d v="1899-12-30T09:30:00"/>
    <d v="1899-12-30T01:00:00"/>
    <d v="1899-12-30T08:30:00"/>
    <d v="1899-12-30T09:30:00"/>
    <d v="1899-12-30T01:00:00"/>
    <s v="SDC"/>
    <s v="N/A"/>
  </r>
  <r>
    <n v="16831"/>
    <x v="151"/>
    <x v="32"/>
    <s v="IFTS LIFT 24-01 QATAR"/>
    <s v="QATAR"/>
    <n v="40"/>
    <s v="ACS"/>
    <n v="32"/>
    <s v="X"/>
    <m/>
    <x v="0"/>
    <s v="STDA"/>
    <s v="LOW LEVEL"/>
    <m/>
    <m/>
    <s v="PT LLF01"/>
    <s v="08:30"/>
    <s v="09:30"/>
    <d v="1899-12-30T01:00:00"/>
    <s v="08:30"/>
    <s v="09:30"/>
    <d v="1899-12-30T01:00:00"/>
    <s v="DCO"/>
    <s v="N/A"/>
  </r>
  <r>
    <n v="16832"/>
    <x v="151"/>
    <x v="32"/>
    <s v="LIFT IFTS 25-02 CAN"/>
    <s v="IFTS"/>
    <n v="72"/>
    <s v="IFTS"/>
    <n v="23"/>
    <m/>
    <s v="X"/>
    <x v="1"/>
    <s v="STDA"/>
    <s v="DECI_STD"/>
    <m/>
    <m/>
    <s v="PT-ERT01"/>
    <s v="08:30"/>
    <s v="09:30"/>
    <d v="1899-12-30T01:00:00"/>
    <s v="08:30"/>
    <s v="09:30"/>
    <d v="1899-12-30T01:00:00"/>
    <s v="DCO"/>
    <s v="N/A"/>
  </r>
  <r>
    <n v="16833"/>
    <x v="151"/>
    <x v="32"/>
    <s v="LIFT IFTS QATAR 25-02"/>
    <s v="QATAR"/>
    <n v="72"/>
    <s v="ACS"/>
    <n v="12"/>
    <m/>
    <s v="X"/>
    <x v="6"/>
    <s v="STDA"/>
    <s v="DECI_STD"/>
    <m/>
    <m/>
    <s v="PT IF02-PAT02"/>
    <s v="08:30"/>
    <s v="09:30"/>
    <d v="1899-12-30T01:00:00"/>
    <s v="08:30"/>
    <s v="09:30"/>
    <d v="1899-12-30T01:00:00"/>
    <s v="DCO"/>
    <s v="N/A"/>
  </r>
  <r>
    <n v="16834"/>
    <x v="151"/>
    <x v="32"/>
    <s v="LIFT 25-41"/>
    <s v="AMI"/>
    <n v="81"/>
    <s v="IFTS"/>
    <n v="22"/>
    <s v="X"/>
    <m/>
    <x v="0"/>
    <s v="STDA"/>
    <s v="CAS"/>
    <m/>
    <m/>
    <s v="SD CASV01"/>
    <s v="10:00"/>
    <s v="11:00"/>
    <d v="1899-12-30T01:00:00"/>
    <s v="10:00"/>
    <s v="11:00"/>
    <d v="1899-12-30T01:00:00"/>
    <s v="DCO"/>
    <s v="N/A"/>
  </r>
  <r>
    <n v="16835"/>
    <x v="151"/>
    <x v="32"/>
    <s v="LIFT IFTS QATAR 25-01"/>
    <s v="QATAR"/>
    <n v="68"/>
    <s v="ACS"/>
    <n v="13"/>
    <m/>
    <s v="X"/>
    <x v="1"/>
    <s v="STDA"/>
    <s v="DECI_STD"/>
    <m/>
    <m/>
    <s v="PT NAV02"/>
    <s v="10:00"/>
    <s v="11:00"/>
    <d v="1899-12-30T01:00:00"/>
    <s v="10:00"/>
    <s v="11:00"/>
    <d v="1899-12-30T01:00:00"/>
    <s v="DCO"/>
    <s v="N/A"/>
  </r>
  <r>
    <n v="16836"/>
    <x v="151"/>
    <x v="32"/>
    <s v="LIFT IFTS QATAR 25-01"/>
    <s v="QATAR"/>
    <n v="63"/>
    <s v="IFTS"/>
    <n v="9"/>
    <m/>
    <s v="X"/>
    <x v="6"/>
    <s v="STDA"/>
    <s v="DECI_STD"/>
    <m/>
    <m/>
    <s v="PT NAVB02"/>
    <s v="10:00"/>
    <s v="11:00"/>
    <d v="1899-12-30T01:00:00"/>
    <s v="10:00"/>
    <s v="11:00"/>
    <d v="1899-12-30T01:00:00"/>
    <s v="DCO"/>
    <s v="N/A"/>
  </r>
  <r>
    <n v="16837"/>
    <x v="151"/>
    <x v="32"/>
    <s v="LIFT 25-41"/>
    <s v="AMI"/>
    <n v="82"/>
    <s v="ACS"/>
    <n v="32"/>
    <s v="X"/>
    <m/>
    <x v="5"/>
    <s v="NET"/>
    <s v="CAS"/>
    <m/>
    <n v="16838"/>
    <s v="SD CASP01"/>
    <s v="11:30"/>
    <s v="12:30"/>
    <d v="1899-12-30T01:00:00"/>
    <d v="1899-12-30T11:30:00"/>
    <d v="1899-12-30T12:30:00"/>
    <d v="1899-12-30T01:00:00"/>
    <s v="DCO"/>
    <s v="N/A"/>
  </r>
  <r>
    <n v="16838"/>
    <x v="151"/>
    <x v="32"/>
    <s v="LIFT 25-41"/>
    <s v="AMI"/>
    <n v="79"/>
    <s v="ACS"/>
    <n v="12"/>
    <s v="X"/>
    <m/>
    <x v="4"/>
    <s v="NET"/>
    <s v="CAS"/>
    <m/>
    <n v="16837"/>
    <s v="SD CASP01"/>
    <d v="1899-12-30T11:30:00"/>
    <d v="1899-12-30T12:30:00"/>
    <d v="1899-12-30T01:00:00"/>
    <d v="1899-12-30T11:30:00"/>
    <d v="1899-12-30T12:30:00"/>
    <d v="1899-12-30T01:00:00"/>
    <s v="DCO"/>
    <s v="N/A"/>
  </r>
  <r>
    <n v="16839"/>
    <x v="151"/>
    <x v="32"/>
    <s v="LIFT IFTS 25-02 UK"/>
    <s v="IFTS"/>
    <n v="80"/>
    <s v="ACS"/>
    <n v="1"/>
    <m/>
    <s v="X"/>
    <x v="0"/>
    <s v="NET"/>
    <s v="DECI_STD"/>
    <m/>
    <n v="16840"/>
    <s v="FMSC OBFM01"/>
    <s v="11:30"/>
    <s v="12:30"/>
    <d v="1899-12-30T01:00:00"/>
    <s v="11:30"/>
    <s v="12:30"/>
    <d v="1899-12-30T01:00:00"/>
    <s v="DCO"/>
    <s v="N/A"/>
  </r>
  <r>
    <n v="16840"/>
    <x v="151"/>
    <x v="32"/>
    <s v="IP"/>
    <s v="Support IFTS"/>
    <m/>
    <s v="IFTS"/>
    <n v="5"/>
    <m/>
    <s v="X"/>
    <x v="1"/>
    <s v="NET"/>
    <s v="DECI_STD"/>
    <m/>
    <n v="16839"/>
    <s v="SUPP"/>
    <d v="1899-12-30T11:30:00"/>
    <d v="1899-12-30T12:30:00"/>
    <d v="1899-12-30T01:00:00"/>
    <d v="1899-12-30T11:30:00"/>
    <d v="1899-12-30T12:30:00"/>
    <d v="1899-12-30T01:00:00"/>
    <s v="SDC"/>
    <s v="N/A"/>
  </r>
  <r>
    <n v="16841"/>
    <x v="151"/>
    <x v="32"/>
    <s v="LIFT IFTS 25-02 CAN"/>
    <s v="IFTS"/>
    <n v="74"/>
    <s v="IFTS"/>
    <n v="23"/>
    <m/>
    <s v="X"/>
    <x v="6"/>
    <s v="STDA"/>
    <s v="DECI_STD"/>
    <m/>
    <m/>
    <s v="PT-ERT01"/>
    <s v="11:30"/>
    <s v="12:30"/>
    <d v="1899-12-30T01:00:00"/>
    <s v="11:30"/>
    <s v="12:30"/>
    <d v="1899-12-30T01:00:00"/>
    <s v="DCO"/>
    <s v="N/A"/>
  </r>
  <r>
    <n v="16842"/>
    <x v="151"/>
    <x v="32"/>
    <s v="LIFT IFTS 25-02 UK"/>
    <s v="IFTS"/>
    <n v="81"/>
    <s v="IFTS"/>
    <n v="9"/>
    <m/>
    <s v="X"/>
    <x v="5"/>
    <s v="NET"/>
    <s v="DECI_STD"/>
    <m/>
    <n v="16843"/>
    <s v="FMSC OBFM01"/>
    <s v="13:00"/>
    <s v="14:00"/>
    <d v="1899-12-30T01:00:00"/>
    <s v="13:00"/>
    <d v="1899-12-30T13:50:00"/>
    <d v="1899-12-30T00:50:00"/>
    <s v="DCO"/>
    <s v="N/A"/>
  </r>
  <r>
    <n v="16843"/>
    <x v="151"/>
    <x v="32"/>
    <s v="IP"/>
    <s v="Support IFTS"/>
    <m/>
    <s v="ACS"/>
    <n v="6"/>
    <m/>
    <s v="X"/>
    <x v="4"/>
    <s v="NET"/>
    <s v="DECI_STD"/>
    <m/>
    <n v="16842"/>
    <s v="SUPP"/>
    <d v="1899-12-30T13:00:00"/>
    <d v="1899-12-30T14:00:00"/>
    <d v="1899-12-30T01:00:00"/>
    <s v="13:00"/>
    <d v="1899-12-30T13:50:00"/>
    <d v="1899-12-30T00:50:00"/>
    <s v="SDC"/>
    <s v="N/A"/>
  </r>
  <r>
    <n v="16844"/>
    <x v="151"/>
    <x v="32"/>
    <s v="LIFT 25-41"/>
    <s v="AMI"/>
    <n v="78"/>
    <s v="ACS"/>
    <n v="13"/>
    <s v="X"/>
    <m/>
    <x v="0"/>
    <s v="STDA"/>
    <s v="LOW LEVEL"/>
    <m/>
    <m/>
    <s v="SD SLL01-CPL01"/>
    <s v="13:00"/>
    <s v="14:00"/>
    <d v="1899-12-30T01:00:00"/>
    <d v="1899-12-30T13:00:00"/>
    <d v="1899-12-30T14:00:00"/>
    <d v="1899-12-30T01:00:00"/>
    <s v="DCO"/>
    <s v="N/A"/>
  </r>
  <r>
    <n v="16845"/>
    <x v="151"/>
    <x v="32"/>
    <s v="LIFT IFTS 25-02 CAN"/>
    <s v="IFTS"/>
    <n v="73"/>
    <s v="IFTS"/>
    <n v="22"/>
    <m/>
    <s v="X"/>
    <x v="1"/>
    <s v="STDA"/>
    <s v="DECI_STD"/>
    <m/>
    <m/>
    <s v="PT-ERT01"/>
    <s v="13:00"/>
    <s v="14:00"/>
    <d v="1899-12-30T01:00:00"/>
    <d v="1899-12-30T13:00:00"/>
    <d v="1899-12-30T14:00:00"/>
    <d v="1899-12-30T01:00:00"/>
    <s v="DCO"/>
    <s v="N/A"/>
  </r>
  <r>
    <n v="16846"/>
    <x v="152"/>
    <x v="32"/>
    <s v="LIFT IFTS 25-02 UK"/>
    <s v="IFTS"/>
    <n v="80"/>
    <s v="ACS"/>
    <n v="1"/>
    <m/>
    <s v="X"/>
    <x v="5"/>
    <s v="NET"/>
    <s v="DECI_STD"/>
    <m/>
    <n v="16847"/>
    <s v="FMSC OBFM02"/>
    <s v="05:30"/>
    <s v="06:30"/>
    <d v="1899-12-30T01:00:00"/>
    <d v="1899-12-30T05:30:00"/>
    <d v="1899-12-30T06:30:00"/>
    <d v="1899-12-30T01:00:00"/>
    <s v="DCO"/>
    <s v="N/A"/>
  </r>
  <r>
    <n v="16847"/>
    <x v="152"/>
    <x v="32"/>
    <s v="IP"/>
    <s v="Support IFTS"/>
    <m/>
    <s v="IFTS"/>
    <n v="42"/>
    <m/>
    <s v="X"/>
    <x v="4"/>
    <s v="NET"/>
    <s v="DECI_STD"/>
    <m/>
    <n v="16846"/>
    <s v="SUPP"/>
    <d v="1899-12-30T05:30:00"/>
    <d v="1899-12-30T06:30:00"/>
    <d v="1899-12-30T01:00:00"/>
    <d v="1899-12-30T05:30:00"/>
    <d v="1899-12-30T06:30:00"/>
    <d v="1899-12-30T01:00:00"/>
    <s v="SDC"/>
    <s v="N/A"/>
  </r>
  <r>
    <n v="16848"/>
    <x v="152"/>
    <x v="32"/>
    <s v="LIFT IFTS 25-02 CAN"/>
    <s v="IFTS"/>
    <n v="75"/>
    <s v="ACS"/>
    <n v="32"/>
    <m/>
    <s v="X"/>
    <x v="0"/>
    <s v="STDA"/>
    <s v="DECI_STD"/>
    <m/>
    <m/>
    <s v="PT-ERT01"/>
    <s v="05:30"/>
    <s v="06:30"/>
    <d v="1899-12-30T01:00:00"/>
    <s v="05:30"/>
    <s v="06:30"/>
    <d v="1899-12-30T01:00:00"/>
    <s v="DCO"/>
    <s v="N/A"/>
  </r>
  <r>
    <n v="16849"/>
    <x v="152"/>
    <x v="32"/>
    <s v="LIFT IFTS 25-02 UK"/>
    <s v="AL KHULAIFI "/>
    <n v="81"/>
    <s v="IFTS"/>
    <n v="23"/>
    <m/>
    <s v="X"/>
    <x v="1"/>
    <s v="STDA"/>
    <s v="DECI_STD"/>
    <m/>
    <m/>
    <s v="PT IF02"/>
    <s v="05:30"/>
    <s v="06:30"/>
    <d v="1899-12-30T01:00:00"/>
    <s v="05:30"/>
    <s v="06:30"/>
    <d v="1899-12-30T01:00:00"/>
    <s v="DCO"/>
    <s v="N/A"/>
  </r>
  <r>
    <n v="16850"/>
    <x v="152"/>
    <x v="32"/>
    <s v="LIFT IFTS 25-02 JPN"/>
    <s v="IFTS"/>
    <n v="77"/>
    <s v="IFTS"/>
    <n v="9"/>
    <m/>
    <s v="X"/>
    <x v="5"/>
    <s v="NET"/>
    <s v="DECI_STD"/>
    <m/>
    <n v="16851"/>
    <s v="FMSC BFM02"/>
    <s v="07:00"/>
    <s v="08:00"/>
    <d v="1899-12-30T01:00:00"/>
    <d v="1899-12-30T07:00:00"/>
    <d v="1899-12-30T08:00:00"/>
    <d v="1899-12-30T01:00:00"/>
    <s v="DCO"/>
    <s v="N/A"/>
  </r>
  <r>
    <n v="16851"/>
    <x v="152"/>
    <x v="32"/>
    <s v="IP"/>
    <s v="Support IFTS"/>
    <m/>
    <s v="IFTS"/>
    <n v="41"/>
    <m/>
    <s v="X"/>
    <x v="4"/>
    <s v="NET"/>
    <s v="DECI_STD"/>
    <m/>
    <n v="16850"/>
    <s v="SUPP"/>
    <d v="1899-12-30T07:00:00"/>
    <d v="1899-12-30T08:00:00"/>
    <d v="1899-12-30T01:00:00"/>
    <d v="1899-12-30T07:00:00"/>
    <d v="1899-12-30T08:00:00"/>
    <d v="1899-12-30T01:00:00"/>
    <s v="SDC"/>
    <s v="N/A"/>
  </r>
  <r>
    <n v="16852"/>
    <x v="152"/>
    <x v="32"/>
    <s v="LIFT IFTS 25-02 JPN"/>
    <s v="IFTS"/>
    <n v="79"/>
    <s v="IFTS"/>
    <n v="22"/>
    <m/>
    <s v="X"/>
    <x v="0"/>
    <s v="NET"/>
    <s v="DECI_STD"/>
    <m/>
    <n v="16853"/>
    <s v="FMSC BFM02"/>
    <s v="07:00"/>
    <s v="08:00"/>
    <d v="1899-12-30T01:00:00"/>
    <s v="07:00"/>
    <s v="08:00"/>
    <d v="1899-12-30T01:00:00"/>
    <s v="DCO"/>
    <s v="N/A"/>
  </r>
  <r>
    <n v="16853"/>
    <x v="152"/>
    <x v="32"/>
    <s v="IP"/>
    <s v="Support IFTS"/>
    <m/>
    <s v="ACS"/>
    <n v="13"/>
    <m/>
    <s v="X"/>
    <x v="1"/>
    <s v="NET"/>
    <s v="DECI_STD"/>
    <m/>
    <n v="16852"/>
    <s v="SUPP"/>
    <d v="1899-12-30T07:00:00"/>
    <d v="1899-12-30T08:00:00"/>
    <d v="1899-12-30T01:00:00"/>
    <s v="07:00"/>
    <s v="08:00"/>
    <d v="1899-12-30T01:00:00"/>
    <s v="SDC"/>
    <s v="N/A"/>
  </r>
  <r>
    <n v="16854"/>
    <x v="152"/>
    <x v="32"/>
    <s v="LIFT IFTS 25-02 CAN"/>
    <s v="IFTS"/>
    <n v="73"/>
    <s v="ACS"/>
    <n v="12"/>
    <m/>
    <s v="X"/>
    <x v="6"/>
    <s v="STDA"/>
    <s v="DECI_STD"/>
    <m/>
    <m/>
    <s v="PT ERT02"/>
    <s v="07:00"/>
    <s v="08:00"/>
    <d v="1899-12-30T01:00:00"/>
    <s v="07:00"/>
    <s v="08:00"/>
    <d v="1899-12-30T01:00:00"/>
    <s v="DCO"/>
    <s v="N/A"/>
  </r>
  <r>
    <n v="16855"/>
    <x v="152"/>
    <x v="32"/>
    <s v="LIFT IFTS 24-05 GER"/>
    <s v="IFTS"/>
    <n v="66"/>
    <s v="ACS"/>
    <n v="1"/>
    <m/>
    <s v="X"/>
    <x v="5"/>
    <s v="NET"/>
    <s v="OCA AA"/>
    <m/>
    <n v="16856"/>
    <s v="NET OCAAA01"/>
    <s v="08:30"/>
    <s v="09:30"/>
    <d v="1899-12-30T01:00:00"/>
    <d v="1899-12-30T09:20:00"/>
    <d v="1899-12-30T10:20:00"/>
    <d v="1899-12-30T01:00:00"/>
    <s v="DCO"/>
    <s v="N/A"/>
  </r>
  <r>
    <n v="16856"/>
    <x v="152"/>
    <x v="32"/>
    <s v="LIFT IFTS 24-05 GER"/>
    <s v="IFTS"/>
    <n v="67"/>
    <s v="ACS"/>
    <n v="32"/>
    <m/>
    <s v="X"/>
    <x v="4"/>
    <s v="NET"/>
    <s v="OCA AA"/>
    <m/>
    <n v="16855"/>
    <s v="NET OCAAA01"/>
    <d v="1899-12-30T08:30:00"/>
    <d v="1899-12-30T09:30:00"/>
    <d v="1899-12-30T01:00:00"/>
    <d v="1899-12-30T09:20:00"/>
    <d v="1899-12-30T10:20:00"/>
    <d v="1899-12-30T01:00:00"/>
    <s v="DCO"/>
    <s v="N/A"/>
  </r>
  <r>
    <n v="16857"/>
    <x v="152"/>
    <x v="32"/>
    <s v="LIFT 25-41"/>
    <s v="AMI"/>
    <n v="78"/>
    <s v="IFTS"/>
    <n v="23"/>
    <s v="X"/>
    <m/>
    <x v="0"/>
    <s v="STDA"/>
    <s v="LOW LEVEL"/>
    <m/>
    <m/>
    <s v="SD SLL02"/>
    <s v="08:30"/>
    <s v="09:30"/>
    <d v="1899-12-30T01:00:00"/>
    <s v="08:30"/>
    <s v="09:30"/>
    <d v="1899-12-30T01:00:00"/>
    <s v="DCO"/>
    <s v="N/A"/>
  </r>
  <r>
    <n v="16858"/>
    <x v="152"/>
    <x v="32"/>
    <s v="LIFT IFTS 25-02 UK"/>
    <s v="IFTS"/>
    <n v="81"/>
    <s v="IFTS"/>
    <n v="9"/>
    <m/>
    <s v="X"/>
    <x v="0"/>
    <s v="NET"/>
    <s v="DECI_STD"/>
    <m/>
    <n v="16859"/>
    <s v="FMSC OBFM02"/>
    <s v="10:00"/>
    <s v="11:00"/>
    <d v="1899-12-30T01:00:00"/>
    <s v="10:00"/>
    <s v="11:00"/>
    <d v="1899-12-30T01:00:00"/>
    <s v="DCO"/>
    <s v="N/A"/>
  </r>
  <r>
    <n v="16859"/>
    <x v="152"/>
    <x v="32"/>
    <s v="IP"/>
    <s v="Support IFTS"/>
    <m/>
    <s v="ACS"/>
    <n v="15"/>
    <m/>
    <s v="X"/>
    <x v="1"/>
    <s v="NET"/>
    <s v="DECI_STD"/>
    <m/>
    <n v="16858"/>
    <s v="SUPP"/>
    <d v="1899-12-30T10:00:00"/>
    <d v="1899-12-30T11:00:00"/>
    <d v="1899-12-30T01:00:00"/>
    <d v="1899-12-30T10:00:00"/>
    <s v="11:00"/>
    <d v="1899-12-30T01:00:00"/>
    <s v="SDC"/>
    <s v="N/A"/>
  </r>
  <r>
    <n v="16860"/>
    <x v="152"/>
    <x v="32"/>
    <s v="LIFT IFTS 25-01 SGP"/>
    <s v="IFTS"/>
    <n v="69"/>
    <s v="IFTS"/>
    <n v="22"/>
    <m/>
    <s v="X"/>
    <x v="2"/>
    <s v="STDA"/>
    <s v="DECI_STD"/>
    <m/>
    <m/>
    <s v="PT R2R01"/>
    <s v="10:00"/>
    <s v="11:00"/>
    <d v="1899-12-30T01:00:00"/>
    <d v="1899-12-30T10:00:00"/>
    <d v="1899-12-30T10:55:00"/>
    <d v="1899-12-30T00:55:00"/>
    <s v="DCO"/>
    <s v="N/A"/>
  </r>
  <r>
    <n v="16861"/>
    <x v="152"/>
    <x v="32"/>
    <s v="LIFT 25-41"/>
    <s v="AMI"/>
    <n v="82"/>
    <s v="ACS"/>
    <n v="4"/>
    <s v="X"/>
    <m/>
    <x v="6"/>
    <s v="STDA"/>
    <s v="CAS"/>
    <m/>
    <m/>
    <s v="SD CASV01"/>
    <s v="10:00"/>
    <s v="11:00"/>
    <d v="1899-12-30T01:00:00"/>
    <d v="1899-12-30T10:00:00"/>
    <s v="11:00"/>
    <d v="1899-12-30T01:00:00"/>
    <s v="DCO"/>
    <s v="N/A"/>
  </r>
  <r>
    <n v="16862"/>
    <x v="152"/>
    <x v="32"/>
    <s v="IFTS LIFT 24-01 QATAR"/>
    <s v="QATAR"/>
    <n v="40"/>
    <s v="ACS"/>
    <n v="12"/>
    <s v="X"/>
    <m/>
    <x v="3"/>
    <s v="STDA"/>
    <s v="LOW LEVEL"/>
    <m/>
    <m/>
    <s v="PT LLF02"/>
    <s v="10:00"/>
    <s v="11:00"/>
    <d v="1899-12-30T01:00:00"/>
    <d v="1899-12-30T10:00:00"/>
    <s v="11:00"/>
    <d v="1899-12-30T01:00:00"/>
    <s v="DCO"/>
    <s v="N/A"/>
  </r>
  <r>
    <n v="16863"/>
    <x v="152"/>
    <x v="32"/>
    <s v="LIFT 25-41"/>
    <s v="AMI"/>
    <n v="77"/>
    <s v="ACS"/>
    <n v="32"/>
    <s v="X"/>
    <m/>
    <x v="0"/>
    <s v="NET"/>
    <s v="CAS"/>
    <m/>
    <n v="16864"/>
    <s v="SD CASP01"/>
    <d v="1899-12-30T12:10:00"/>
    <d v="1899-12-30T13:10:00"/>
    <d v="1899-12-30T01:00:00"/>
    <d v="1899-12-30T11:50:00"/>
    <d v="1899-12-30T12:50:00"/>
    <d v="1899-12-30T01:00:00"/>
    <s v="DCO"/>
    <s v="N/A"/>
  </r>
  <r>
    <n v="16864"/>
    <x v="152"/>
    <x v="32"/>
    <s v="LIFT 25-41"/>
    <s v="AMI"/>
    <n v="81"/>
    <s v="ACS"/>
    <n v="1"/>
    <s v="X"/>
    <m/>
    <x v="1"/>
    <s v="NET"/>
    <s v="CAS"/>
    <m/>
    <n v="16863"/>
    <s v="SD CASP01"/>
    <d v="1899-12-30T12:10:00"/>
    <d v="1899-12-30T13:10:00"/>
    <d v="1899-12-30T01:00:00"/>
    <d v="1899-12-30T11:50:00"/>
    <d v="1899-12-30T12:50:00"/>
    <d v="1899-12-30T01:00:00"/>
    <s v="DCO"/>
    <s v="N/A"/>
  </r>
  <r>
    <n v="16865"/>
    <x v="152"/>
    <x v="32"/>
    <s v="LIP 24-03 SWE"/>
    <s v="IFTS"/>
    <n v="49"/>
    <s v="IFTS"/>
    <n v="23"/>
    <m/>
    <s v="X"/>
    <x v="5"/>
    <s v="STDA"/>
    <s v="AAR"/>
    <m/>
    <m/>
    <s v="SD AAR01"/>
    <s v="11:30"/>
    <s v="12:30"/>
    <d v="1899-12-30T01:00:00"/>
    <s v="11:30"/>
    <s v="12:30"/>
    <d v="1899-12-30T01:00:00"/>
    <s v="DCO"/>
    <s v="N/A"/>
  </r>
  <r>
    <n v="16866"/>
    <x v="152"/>
    <x v="32"/>
    <s v="LIFT IFTS QATAR 25-01"/>
    <s v="QATAR"/>
    <n v="63"/>
    <s v="ACS"/>
    <n v="13"/>
    <m/>
    <s v="X"/>
    <x v="6"/>
    <s v="STDA"/>
    <s v="BRV_R2R_STD"/>
    <m/>
    <m/>
    <s v="PT NAV01"/>
    <s v="13:00"/>
    <s v="14:00"/>
    <d v="1899-12-30T01:00:00"/>
    <d v="1899-12-30T13:00:00"/>
    <d v="1899-12-30T14:00:00"/>
    <d v="1899-12-30T01:00:00"/>
    <s v="DCO"/>
    <s v="N/A"/>
  </r>
  <r>
    <n v="16867"/>
    <x v="152"/>
    <x v="32"/>
    <s v="LIFT IFTS 25-02 SGP"/>
    <s v="IFTS"/>
    <n v="83"/>
    <s v="ACS"/>
    <n v="12"/>
    <m/>
    <s v="X"/>
    <x v="3"/>
    <s v="STDA"/>
    <s v="DECI_STD"/>
    <m/>
    <m/>
    <s v="PT NAV02"/>
    <s v="13:00"/>
    <s v="14:00"/>
    <d v="1899-12-30T01:00:00"/>
    <s v="13:00"/>
    <s v="14:00"/>
    <d v="1899-12-30T01:00:00"/>
    <s v="DCO"/>
    <s v="N/A"/>
  </r>
  <r>
    <n v="16868"/>
    <x v="152"/>
    <x v="32"/>
    <s v="LIFT IFTS QATAR 25-01"/>
    <s v="QATAR"/>
    <n v="68"/>
    <s v="IFTS"/>
    <n v="22"/>
    <m/>
    <s v="X"/>
    <x v="4"/>
    <s v="STDA"/>
    <s v="DECI_STD"/>
    <m/>
    <m/>
    <s v="PT NIT01"/>
    <s v="13:00"/>
    <s v="14:00"/>
    <d v="1899-12-30T01:00:00"/>
    <d v="1899-12-30T13:00:00"/>
    <d v="1899-12-30T14:00:00"/>
    <d v="1899-12-30T01:00:00"/>
    <s v="DCO"/>
    <s v="N/A"/>
  </r>
  <r>
    <n v="16869"/>
    <x v="152"/>
    <x v="32"/>
    <s v="LIP 25-01"/>
    <s v="AMI"/>
    <n v="83"/>
    <s v="IFTS"/>
    <n v="9"/>
    <m/>
    <s v="X"/>
    <x v="5"/>
    <s v="STDA"/>
    <s v="AAR"/>
    <m/>
    <m/>
    <s v="SD AAR01"/>
    <s v="13:00"/>
    <s v="14:00"/>
    <d v="1899-12-30T01:00:00"/>
    <s v="13:00"/>
    <s v="14:00"/>
    <d v="1899-12-30T01:00:00"/>
    <s v="DCO"/>
    <s v="N/A"/>
  </r>
  <r>
    <n v="16870"/>
    <x v="153"/>
    <x v="32"/>
    <s v="LIFT 25-41"/>
    <s v="AMI"/>
    <n v="76"/>
    <s v="ACS"/>
    <n v="1"/>
    <s v="X"/>
    <m/>
    <x v="5"/>
    <s v="NET"/>
    <s v="CAS"/>
    <m/>
    <n v="16871"/>
    <s v="SD CASP01"/>
    <s v="05:30"/>
    <s v="06:30"/>
    <d v="1899-12-30T01:00:00"/>
    <d v="1899-12-30T05:30:00"/>
    <d v="1899-12-30T06:30:00"/>
    <d v="1899-12-30T01:00:00"/>
    <s v="DCO"/>
    <s v="N/A"/>
  </r>
  <r>
    <n v="16871"/>
    <x v="153"/>
    <x v="32"/>
    <s v="LIFT 25-41"/>
    <s v="AMI"/>
    <n v="80"/>
    <s v="ACS"/>
    <n v="32"/>
    <s v="X"/>
    <m/>
    <x v="4"/>
    <s v="NET"/>
    <s v="CAS"/>
    <m/>
    <n v="16870"/>
    <s v="SD CASP01"/>
    <d v="1899-12-30T05:30:00"/>
    <d v="1899-12-30T06:30:00"/>
    <d v="1899-12-30T01:00:00"/>
    <d v="1899-12-30T05:30:00"/>
    <d v="1899-12-30T06:30:00"/>
    <d v="1899-12-30T01:00:00"/>
    <s v="DCO"/>
    <s v="N/A"/>
  </r>
  <r>
    <n v="16872"/>
    <x v="153"/>
    <x v="32"/>
    <s v="LIFT IFTS 25-02 UK"/>
    <s v="IFTS"/>
    <n v="81"/>
    <s v="IFTS"/>
    <n v="23"/>
    <m/>
    <s v="X"/>
    <x v="0"/>
    <s v="STDA"/>
    <s v="DECI_STD"/>
    <m/>
    <m/>
    <s v="FMS NIT01"/>
    <s v="05:30"/>
    <s v="06:30"/>
    <d v="1899-12-30T01:00:00"/>
    <s v="05:30"/>
    <s v="06:30"/>
    <d v="1899-12-30T01:00:00"/>
    <s v="DCO"/>
    <s v="N/A"/>
  </r>
  <r>
    <n v="16873"/>
    <x v="153"/>
    <x v="32"/>
    <s v="LIFT IFTS QATAR 25-02"/>
    <s v="QATAR"/>
    <n v="71"/>
    <s v="ACS"/>
    <n v="12"/>
    <m/>
    <s v="X"/>
    <x v="1"/>
    <s v="STDA"/>
    <s v="DECI_STD"/>
    <m/>
    <m/>
    <s v="FMS EMRB01"/>
    <s v="05:30"/>
    <s v="06:30"/>
    <d v="1899-12-30T01:00:00"/>
    <s v="05:30"/>
    <s v="06:30"/>
    <d v="1899-12-30T01:00:00"/>
    <s v="DCO"/>
    <s v="N/A"/>
  </r>
  <r>
    <n v="16874"/>
    <x v="153"/>
    <x v="32"/>
    <s v="LIFT IFTS QATAR 25-02"/>
    <s v="QATAR"/>
    <n v="70"/>
    <s v="IFTS"/>
    <n v="3"/>
    <m/>
    <s v="X"/>
    <x v="6"/>
    <s v="STDA"/>
    <s v="DECI_STD"/>
    <m/>
    <m/>
    <s v="PT NAVB01"/>
    <s v="05:30"/>
    <s v="06:30"/>
    <d v="1899-12-30T01:00:00"/>
    <s v="05:30"/>
    <s v="06:30"/>
    <d v="1899-12-30T01:00:00"/>
    <s v="DCO"/>
    <s v="N/A"/>
  </r>
  <r>
    <n v="16875"/>
    <x v="153"/>
    <x v="32"/>
    <s v="LIFT IFTS 25-02 CAN"/>
    <s v="IFTS"/>
    <n v="74"/>
    <s v="IFTS"/>
    <n v="22"/>
    <m/>
    <s v="X"/>
    <x v="5"/>
    <s v="NET"/>
    <s v="DECI_STD"/>
    <m/>
    <n v="16876"/>
    <s v="FMSC DBFM02"/>
    <s v="07:00"/>
    <s v="08:00"/>
    <d v="1899-12-30T01:00:00"/>
    <d v="1899-12-30T07:00:00"/>
    <d v="1899-12-30T08:05:00"/>
    <d v="1899-12-30T01:05:00"/>
    <s v="DCO"/>
    <s v="N/A"/>
  </r>
  <r>
    <n v="16876"/>
    <x v="153"/>
    <x v="32"/>
    <s v="IP"/>
    <s v="Support IFTS"/>
    <m/>
    <s v="IFTS"/>
    <n v="41"/>
    <m/>
    <s v="X"/>
    <x v="4"/>
    <s v="NET"/>
    <s v="DECI_STD"/>
    <m/>
    <n v="16875"/>
    <s v="SUPP"/>
    <d v="1899-12-30T07:00:00"/>
    <d v="1899-12-30T08:00:00"/>
    <d v="1899-12-30T01:00:00"/>
    <d v="1899-12-30T07:00:00"/>
    <d v="1899-12-30T08:05:00"/>
    <d v="1899-12-30T01:05:00"/>
    <s v="SDC"/>
    <s v="N/A"/>
  </r>
  <r>
    <n v="16877"/>
    <x v="153"/>
    <x v="32"/>
    <s v="LIFT IFTS 25-02 SGP"/>
    <s v="IFTS"/>
    <n v="82"/>
    <s v="ACS"/>
    <n v="13"/>
    <m/>
    <s v="X"/>
    <x v="0"/>
    <s v="NET"/>
    <s v="DECI_STD"/>
    <m/>
    <n v="16878"/>
    <s v="FMSC BFM01"/>
    <s v="07:00"/>
    <s v="08:00"/>
    <d v="1899-12-30T01:00:00"/>
    <s v="07:00"/>
    <s v="08:00"/>
    <d v="1899-12-30T01:00:00"/>
    <s v="DCO"/>
    <s v="N/A"/>
  </r>
  <r>
    <n v="16878"/>
    <x v="153"/>
    <x v="32"/>
    <s v="IP"/>
    <s v="Support IFTS"/>
    <m/>
    <s v="IFTS"/>
    <n v="42"/>
    <m/>
    <s v="X"/>
    <x v="1"/>
    <s v="NET"/>
    <s v="DECI_STD"/>
    <m/>
    <n v="16877"/>
    <s v="SUPP"/>
    <d v="1899-12-30T07:00:00"/>
    <d v="1899-12-30T08:00:00"/>
    <d v="1899-12-30T01:00:00"/>
    <s v="07:00"/>
    <s v="08:00"/>
    <d v="1899-12-30T01:00:00"/>
    <s v="SDC"/>
    <s v="N/A"/>
  </r>
  <r>
    <n v="16879"/>
    <x v="153"/>
    <x v="32"/>
    <s v="LIFT IFTS QATAR 25-02"/>
    <s v="QATAR"/>
    <n v="75"/>
    <s v="IFTS"/>
    <n v="9"/>
    <m/>
    <s v="X"/>
    <x v="6"/>
    <s v="STDA"/>
    <s v="DECI_STD"/>
    <m/>
    <m/>
    <s v="PT NAVB01"/>
    <s v="07:00"/>
    <s v="08:00"/>
    <d v="1899-12-30T01:00:00"/>
    <s v="07:00"/>
    <s v="08:00"/>
    <d v="1899-12-30T01:00:00"/>
    <s v="DCO"/>
    <s v="N/A"/>
  </r>
  <r>
    <n v="16880"/>
    <x v="153"/>
    <x v="32"/>
    <s v="LIFT IFTS 24-05 GER"/>
    <s v="IFTS"/>
    <n v="66"/>
    <s v="ACS"/>
    <n v="1"/>
    <m/>
    <s v="X"/>
    <x v="0"/>
    <s v="NET"/>
    <s v="OCA AG"/>
    <m/>
    <n v="16881"/>
    <s v="NET OCAAG01"/>
    <s v="08:30"/>
    <s v="09:30"/>
    <d v="1899-12-30T01:00:00"/>
    <s v="08:30"/>
    <s v="09:30"/>
    <d v="1899-12-30T01:00:00"/>
    <s v="DCO"/>
    <s v="N/A"/>
  </r>
  <r>
    <n v="16881"/>
    <x v="153"/>
    <x v="32"/>
    <s v="LIFT IFTS 24-05 GER"/>
    <s v="IFTS"/>
    <n v="67"/>
    <s v="ACS"/>
    <n v="32"/>
    <m/>
    <s v="X"/>
    <x v="1"/>
    <s v="NET"/>
    <s v="OCA AG"/>
    <m/>
    <n v="16880"/>
    <s v="NET OCAAG01"/>
    <d v="1899-12-30T08:30:00"/>
    <d v="1899-12-30T09:30:00"/>
    <d v="1899-12-30T01:00:00"/>
    <d v="1899-12-30T08:30:00"/>
    <d v="1899-12-30T09:30:00"/>
    <d v="1899-12-30T01:00:00"/>
    <s v="DCO"/>
    <s v="N/A"/>
  </r>
  <r>
    <n v="16882"/>
    <x v="153"/>
    <x v="32"/>
    <s v="LIFT IFTS 25-02 JPN"/>
    <s v="IFTS"/>
    <n v="77"/>
    <s v="IFTS"/>
    <n v="22"/>
    <m/>
    <s v="X"/>
    <x v="5"/>
    <s v="NET"/>
    <s v="DECI_STD"/>
    <m/>
    <n v="16883"/>
    <s v="FMSC OBFM01"/>
    <s v="10:00"/>
    <s v="11:00"/>
    <d v="1899-12-30T01:00:00"/>
    <d v="1899-12-30T10:00:00"/>
    <d v="1899-12-30T10:50:00"/>
    <d v="1899-12-30T00:50:00"/>
    <s v="DCO"/>
    <s v="N/A"/>
  </r>
  <r>
    <n v="16883"/>
    <x v="153"/>
    <x v="32"/>
    <s v="IP"/>
    <s v="Support IFTS"/>
    <m/>
    <s v="IFTS"/>
    <n v="23"/>
    <m/>
    <s v="X"/>
    <x v="4"/>
    <s v="NET"/>
    <s v="DECI_STD"/>
    <m/>
    <n v="16882"/>
    <s v="SUPP"/>
    <d v="1899-12-30T10:00:00"/>
    <d v="1899-12-30T11:00:00"/>
    <d v="1899-12-30T01:00:00"/>
    <d v="1899-12-30T10:00:00"/>
    <d v="1899-12-30T10:50:00"/>
    <d v="1899-12-30T00:50:00"/>
    <s v="SDC"/>
    <s v="N/A"/>
  </r>
  <r>
    <n v="16884"/>
    <x v="153"/>
    <x v="32"/>
    <s v="LIFT IFTS QATAR 25-02"/>
    <s v="QATAR"/>
    <n v="74"/>
    <s v="ACS"/>
    <n v="13"/>
    <m/>
    <s v="X"/>
    <x v="0"/>
    <s v="STDA"/>
    <s v="DECI_STD"/>
    <m/>
    <m/>
    <s v="FMS EMRB01"/>
    <s v="10:00"/>
    <s v="11:00"/>
    <d v="1899-12-30T01:00:00"/>
    <s v="10:00"/>
    <s v="11:00"/>
    <d v="1899-12-30T01:00:00"/>
    <s v="DCO"/>
    <s v="N/A"/>
  </r>
  <r>
    <n v="16885"/>
    <x v="153"/>
    <x v="32"/>
    <s v="LIFT 25-41"/>
    <s v="AMI"/>
    <n v="78"/>
    <s v="IFTS"/>
    <n v="9"/>
    <s v="X"/>
    <m/>
    <x v="1"/>
    <s v="STDA"/>
    <s v="PGM"/>
    <m/>
    <m/>
    <s v="SD PGM01"/>
    <s v="10:00"/>
    <s v="11:00"/>
    <d v="1899-12-30T01:00:00"/>
    <s v="10:00"/>
    <s v="11:00"/>
    <d v="1899-12-30T01:00:00"/>
    <s v="DCO"/>
    <s v="N/A"/>
  </r>
  <r>
    <n v="16886"/>
    <x v="153"/>
    <x v="32"/>
    <s v="LIFT IFTS 25-02 JPN"/>
    <s v="IFTS"/>
    <n v="79"/>
    <s v="ACS"/>
    <n v="12"/>
    <m/>
    <s v="X"/>
    <x v="5"/>
    <s v="NET"/>
    <s v="DECI_STD"/>
    <m/>
    <n v="16887"/>
    <s v="FMSC OBFM01"/>
    <s v="11:30"/>
    <s v="12:30"/>
    <d v="1899-12-30T01:00:00"/>
    <d v="1899-12-30T11:30:00"/>
    <d v="1899-12-30T12:30:00"/>
    <d v="1899-12-30T01:00:00"/>
    <s v="DCO"/>
    <s v="N/A"/>
  </r>
  <r>
    <n v="16887"/>
    <x v="153"/>
    <x v="32"/>
    <s v="IP"/>
    <s v="Support IFTS"/>
    <m/>
    <s v="IFTS"/>
    <n v="50"/>
    <m/>
    <s v="X"/>
    <x v="4"/>
    <s v="NET"/>
    <s v="DECI_STD"/>
    <m/>
    <n v="16886"/>
    <s v="SUPP"/>
    <d v="1899-12-30T11:30:00"/>
    <d v="1899-12-30T12:30:00"/>
    <d v="1899-12-30T01:00:00"/>
    <d v="1899-12-30T11:30:00"/>
    <d v="1899-12-30T12:30:00"/>
    <d v="1899-12-30T01:00:00"/>
    <s v="SDC"/>
    <s v="N/A"/>
  </r>
  <r>
    <n v="16888"/>
    <x v="153"/>
    <x v="32"/>
    <s v="LIP 24-03 AUT"/>
    <s v="IFTS"/>
    <n v="42"/>
    <s v="AMI"/>
    <n v="1"/>
    <m/>
    <s v="X"/>
    <x v="0"/>
    <s v="NET"/>
    <s v="BTAG"/>
    <m/>
    <n v="16889"/>
    <s v="SD AI01"/>
    <s v="11:30"/>
    <s v="12:30"/>
    <d v="1899-12-30T01:00:00"/>
    <s v="11:30"/>
    <s v="12:30"/>
    <d v="1899-12-30T01:00:00"/>
    <s v="DCO"/>
    <s v="N/A"/>
  </r>
  <r>
    <n v="16889"/>
    <x v="153"/>
    <x v="32"/>
    <s v="LIP 24-03 SGP"/>
    <s v="IFTS"/>
    <n v="41"/>
    <s v="ACS"/>
    <n v="32"/>
    <m/>
    <s v="X"/>
    <x v="1"/>
    <s v="NET"/>
    <s v="BTAG"/>
    <m/>
    <n v="16888"/>
    <s v="SD AI01"/>
    <d v="1899-12-30T11:30:00"/>
    <d v="1899-12-30T12:30:00"/>
    <d v="1899-12-30T01:00:00"/>
    <d v="1899-12-30T11:30:00"/>
    <d v="1899-12-30T12:30:00"/>
    <d v="1899-12-30T01:00:00"/>
    <s v="DCO"/>
    <s v="N/A"/>
  </r>
  <r>
    <n v="16890"/>
    <x v="153"/>
    <x v="32"/>
    <s v="LIFT IFTS 25-02 CAN"/>
    <s v="IFTS"/>
    <n v="73"/>
    <s v="IFTS"/>
    <n v="22"/>
    <m/>
    <s v="X"/>
    <x v="5"/>
    <s v="NET"/>
    <s v="DECI_STD"/>
    <m/>
    <n v="16891"/>
    <s v="FMSC DBFM01"/>
    <s v="13:00"/>
    <s v="14:00"/>
    <d v="1899-12-30T01:00:00"/>
    <m/>
    <m/>
    <s v=""/>
    <m/>
    <m/>
  </r>
  <r>
    <n v="16891"/>
    <x v="153"/>
    <x v="32"/>
    <s v="IP"/>
    <s v="Support IFTS"/>
    <m/>
    <s v="IFTS"/>
    <n v="50"/>
    <m/>
    <s v="X"/>
    <x v="4"/>
    <s v="NET"/>
    <s v="DECI_STD"/>
    <m/>
    <n v="16890"/>
    <s v="SUPP"/>
    <d v="1899-12-30T13:00:00"/>
    <d v="1899-12-30T14:00:00"/>
    <d v="1899-12-30T01:00:00"/>
    <m/>
    <m/>
    <s v=""/>
    <m/>
    <m/>
  </r>
  <r>
    <n v="16892"/>
    <x v="153"/>
    <x v="32"/>
    <s v="LIFT IFTS 24-04 JPN"/>
    <s v="IFTS"/>
    <n v="57"/>
    <s v="IFTS"/>
    <n v="9"/>
    <m/>
    <s v="X"/>
    <x v="0"/>
    <s v="NET"/>
    <s v="OCA AA"/>
    <m/>
    <n v="16893"/>
    <s v="NET OCAAA01"/>
    <s v="13:00"/>
    <s v="14:00"/>
    <d v="1899-12-30T01:00:00"/>
    <m/>
    <m/>
    <s v=""/>
    <m/>
    <m/>
  </r>
  <r>
    <n v="16893"/>
    <x v="153"/>
    <x v="32"/>
    <s v="LIFT IFTS 24-04 JPN"/>
    <s v="IFTS"/>
    <n v="55"/>
    <s v="ACS"/>
    <n v="13"/>
    <m/>
    <s v="X"/>
    <x v="1"/>
    <s v="NET"/>
    <s v="OCA AA"/>
    <m/>
    <n v="16892"/>
    <s v="NET OCAAA01"/>
    <d v="1899-12-30T13:00:00"/>
    <d v="1899-12-30T14:00:00"/>
    <d v="1899-12-30T01:00:00"/>
    <m/>
    <m/>
    <s v=""/>
    <m/>
    <m/>
  </r>
  <r>
    <n v="16894"/>
    <x v="153"/>
    <x v="32"/>
    <s v="LIFT IFTS 25-01 SGP"/>
    <s v="IFTS"/>
    <n v="69"/>
    <s v="ACS"/>
    <n v="6"/>
    <m/>
    <s v="X"/>
    <x v="6"/>
    <s v="STDA"/>
    <s v="BRV_R2R_STD"/>
    <m/>
    <m/>
    <s v="PT R2R02"/>
    <s v="13:00"/>
    <s v="14:00"/>
    <d v="1899-12-30T01:00:00"/>
    <m/>
    <m/>
    <s v=""/>
    <m/>
    <m/>
  </r>
  <r>
    <n v="16895"/>
    <x v="154"/>
    <x v="33"/>
    <s v="LIFT IFTS 24-04 JPN"/>
    <s v="IFTS"/>
    <n v="55"/>
    <s v="ACS"/>
    <n v="1"/>
    <m/>
    <s v="X"/>
    <x v="5"/>
    <s v="NET"/>
    <s v="OCA AG"/>
    <m/>
    <n v="16896"/>
    <s v="NET OCAAG01"/>
    <s v="05:30"/>
    <s v="06:30"/>
    <d v="1899-12-30T01:00:00"/>
    <m/>
    <m/>
    <s v=""/>
    <m/>
    <m/>
  </r>
  <r>
    <n v="16896"/>
    <x v="154"/>
    <x v="33"/>
    <s v="LIFT IFTS 24-04 JPN"/>
    <s v="IFTS"/>
    <n v="57"/>
    <s v="ACS"/>
    <n v="12"/>
    <m/>
    <s v="X"/>
    <x v="4"/>
    <s v="NET"/>
    <s v="OCA AG"/>
    <m/>
    <n v="16895"/>
    <s v="NET OCAAG01"/>
    <d v="1899-12-30T05:30:00"/>
    <d v="1899-12-30T06:30:00"/>
    <d v="1899-12-30T01:00:00"/>
    <m/>
    <m/>
    <s v=""/>
    <m/>
    <m/>
  </r>
  <r>
    <n v="16897"/>
    <x v="154"/>
    <x v="33"/>
    <s v="LIFT IFTS 25-02 CAN"/>
    <s v="IFTS"/>
    <n v="72"/>
    <s v="ACS"/>
    <n v="32"/>
    <m/>
    <s v="X"/>
    <x v="0"/>
    <s v="NET"/>
    <s v="DECI_STD"/>
    <m/>
    <n v="16898"/>
    <s v="FMSC DBFM02"/>
    <s v="05:30"/>
    <s v="06:30"/>
    <d v="1899-12-30T01:00:00"/>
    <m/>
    <m/>
    <s v=""/>
    <m/>
    <m/>
  </r>
  <r>
    <n v="16898"/>
    <x v="154"/>
    <x v="33"/>
    <s v="IP"/>
    <s v="Support IFTS"/>
    <m/>
    <s v="IFTS"/>
    <n v="42"/>
    <s v="X"/>
    <m/>
    <x v="1"/>
    <s v="NET"/>
    <s v="DECI_STD"/>
    <m/>
    <n v="16897"/>
    <s v="SUPP"/>
    <d v="1899-12-30T05:30:00"/>
    <d v="1899-12-30T06:30:00"/>
    <d v="1899-12-30T01:00:00"/>
    <m/>
    <m/>
    <s v=""/>
    <m/>
    <m/>
  </r>
  <r>
    <n v="16899"/>
    <x v="154"/>
    <x v="33"/>
    <s v="LIFT IFTS QATAR 25-02"/>
    <s v="QATAR"/>
    <n v="73"/>
    <s v="ACS"/>
    <n v="10"/>
    <m/>
    <s v="X"/>
    <x v="6"/>
    <s v="STDA"/>
    <s v="DECI_STD"/>
    <m/>
    <m/>
    <s v="FMS EMRB01"/>
    <s v="05:30"/>
    <s v="06:30"/>
    <d v="1899-12-30T01:00:00"/>
    <m/>
    <m/>
    <s v=""/>
    <m/>
    <m/>
  </r>
  <r>
    <n v="16900"/>
    <x v="154"/>
    <x v="33"/>
    <s v="LIFT IFTS 25-02 JPN"/>
    <s v="IFTS"/>
    <n v="79"/>
    <s v="ACS"/>
    <n v="5"/>
    <m/>
    <s v="X"/>
    <x v="5"/>
    <s v="NET"/>
    <s v="DECI_STD"/>
    <m/>
    <n v="16901"/>
    <s v="FMSC OBFM02"/>
    <s v="07:00"/>
    <s v="08:00"/>
    <d v="1899-12-30T01:00:00"/>
    <m/>
    <m/>
    <s v=""/>
    <m/>
    <m/>
  </r>
  <r>
    <n v="16901"/>
    <x v="154"/>
    <x v="33"/>
    <s v="IP"/>
    <s v="Support IFTS"/>
    <m/>
    <s v="ACS"/>
    <n v="13"/>
    <s v="X"/>
    <m/>
    <x v="4"/>
    <s v="NET"/>
    <s v="DECI_STD"/>
    <m/>
    <n v="16900"/>
    <s v="SUPP"/>
    <d v="1899-12-30T07:00:00"/>
    <d v="1899-12-30T08:00:00"/>
    <d v="1899-12-30T01:00:00"/>
    <m/>
    <m/>
    <s v=""/>
    <m/>
    <m/>
  </r>
  <r>
    <n v="16902"/>
    <x v="154"/>
    <x v="33"/>
    <s v="LIFT IFTS 25-02 JPN"/>
    <s v="IFTS"/>
    <n v="77"/>
    <s v="ACS"/>
    <n v="17"/>
    <m/>
    <s v="X"/>
    <x v="0"/>
    <s v="NET"/>
    <s v="DECI_STD"/>
    <m/>
    <n v="16903"/>
    <s v="FMSC OBFM02"/>
    <s v="07:00"/>
    <s v="08:00"/>
    <d v="1899-12-30T01:00:00"/>
    <m/>
    <m/>
    <s v=""/>
    <m/>
    <m/>
  </r>
  <r>
    <n v="16903"/>
    <x v="154"/>
    <x v="33"/>
    <s v="IP"/>
    <s v="Support IFTS"/>
    <m/>
    <s v="ACS"/>
    <n v="14"/>
    <s v="X"/>
    <m/>
    <x v="1"/>
    <s v="NET"/>
    <s v="DECI_STD"/>
    <m/>
    <n v="16902"/>
    <s v="SUPP"/>
    <d v="1899-12-30T07:00:00"/>
    <d v="1899-12-30T08:00:00"/>
    <d v="1899-12-30T01:00:00"/>
    <m/>
    <m/>
    <s v=""/>
    <m/>
    <m/>
  </r>
  <r>
    <n v="16904"/>
    <x v="154"/>
    <x v="33"/>
    <s v="LIFT IFTS QATAR 25-02"/>
    <s v="QATAR"/>
    <n v="72"/>
    <s v="IFTS"/>
    <n v="22"/>
    <m/>
    <s v="X"/>
    <x v="6"/>
    <s v="STDA"/>
    <s v="DECI_STD"/>
    <m/>
    <m/>
    <s v="FMS EMRB01"/>
    <s v="07:00"/>
    <s v="08:00"/>
    <d v="1899-12-30T01:00:00"/>
    <m/>
    <m/>
    <s v=""/>
    <m/>
    <m/>
  </r>
  <r>
    <n v="16905"/>
    <x v="154"/>
    <x v="33"/>
    <s v="LIFT IFTS 25-02 SGP"/>
    <s v="IFTS"/>
    <n v="83"/>
    <s v="ACS"/>
    <n v="1"/>
    <m/>
    <s v="X"/>
    <x v="5"/>
    <s v="NET"/>
    <s v="DECI_STD"/>
    <m/>
    <n v="16906"/>
    <s v="FMSC BFM01"/>
    <s v="08:30"/>
    <s v="09:30"/>
    <d v="1899-12-30T01:00:00"/>
    <m/>
    <m/>
    <s v=""/>
    <m/>
    <m/>
  </r>
  <r>
    <n v="16906"/>
    <x v="154"/>
    <x v="33"/>
    <s v="IP"/>
    <s v="Support IFTS"/>
    <m/>
    <s v="ACS"/>
    <n v="12"/>
    <s v="X"/>
    <m/>
    <x v="4"/>
    <s v="NET"/>
    <s v="DECI_STD"/>
    <m/>
    <n v="16905"/>
    <s v="SUPP"/>
    <d v="1899-12-30T08:30:00"/>
    <d v="1899-12-30T09:30:00"/>
    <d v="1899-12-30T01:00:00"/>
    <m/>
    <m/>
    <s v=""/>
    <m/>
    <m/>
  </r>
  <r>
    <n v="16907"/>
    <x v="154"/>
    <x v="33"/>
    <s v="LIP 24-03 SWE"/>
    <s v="IFTS"/>
    <n v="49"/>
    <s v="ACS"/>
    <n v="32"/>
    <m/>
    <s v="X"/>
    <x v="0"/>
    <s v="STDA"/>
    <s v="DECI_STD"/>
    <m/>
    <m/>
    <s v="SD NVG01"/>
    <s v="08:30"/>
    <s v="09:30"/>
    <d v="1899-12-30T01:00:00"/>
    <m/>
    <m/>
    <s v=""/>
    <m/>
    <m/>
  </r>
  <r>
    <n v="16908"/>
    <x v="154"/>
    <x v="33"/>
    <s v="LIFT IFTS QATAR 25-02"/>
    <s v="QATAR"/>
    <n v="74"/>
    <s v="ACS"/>
    <n v="10"/>
    <m/>
    <s v="X"/>
    <x v="1"/>
    <s v="STDA"/>
    <s v="DECI_STD"/>
    <m/>
    <m/>
    <s v="FMS EMR01"/>
    <s v="08:30"/>
    <s v="09:30"/>
    <d v="1899-12-30T01:00:00"/>
    <m/>
    <m/>
    <s v=""/>
    <m/>
    <m/>
  </r>
  <r>
    <n v="16909"/>
    <x v="154"/>
    <x v="33"/>
    <s v="LIP 24-03 AUT"/>
    <s v="IFTS"/>
    <n v="42"/>
    <s v="ACS"/>
    <n v="17"/>
    <m/>
    <s v="X"/>
    <x v="5"/>
    <s v="STDA"/>
    <s v="DCA"/>
    <m/>
    <m/>
    <s v="SD TINVG01"/>
    <s v="10:00"/>
    <s v="11:00"/>
    <d v="1899-12-30T01:00:00"/>
    <m/>
    <m/>
    <s v=""/>
    <m/>
    <m/>
  </r>
  <r>
    <n v="16910"/>
    <x v="154"/>
    <x v="33"/>
    <s v="LIFT 25-41"/>
    <s v="AMI"/>
    <n v="78"/>
    <s v="IFTS"/>
    <n v="22"/>
    <s v="X"/>
    <m/>
    <x v="4"/>
    <s v="STDA"/>
    <s v="NAV"/>
    <m/>
    <m/>
    <s v="SD NAV01"/>
    <s v="10:00"/>
    <s v="11:00"/>
    <d v="1899-12-30T01:00:00"/>
    <m/>
    <m/>
    <s v=""/>
    <m/>
    <m/>
  </r>
  <r>
    <n v="16911"/>
    <x v="154"/>
    <x v="33"/>
    <s v="LIFT IFTS 25-01 SGP"/>
    <s v="IFTS"/>
    <n v="68"/>
    <s v="ACS"/>
    <n v="5"/>
    <m/>
    <s v="X"/>
    <x v="0"/>
    <s v="STDA"/>
    <s v="BRV_R2R_STD"/>
    <m/>
    <m/>
    <s v="PT R2R01"/>
    <s v="10:00"/>
    <s v="11:00"/>
    <d v="1899-12-30T01:00:00"/>
    <m/>
    <m/>
    <s v=""/>
    <m/>
    <m/>
  </r>
  <r>
    <n v="16912"/>
    <x v="154"/>
    <x v="33"/>
    <s v="LIFT IFTS 25-02 UK"/>
    <s v="IFTS"/>
    <n v="81"/>
    <s v="ACS"/>
    <n v="13"/>
    <m/>
    <s v="X"/>
    <x v="1"/>
    <s v="STDA"/>
    <s v="DECI_STD"/>
    <m/>
    <m/>
    <s v="PT-ERT01"/>
    <s v="10:00"/>
    <s v="11:00"/>
    <d v="1899-12-30T01:00:00"/>
    <m/>
    <m/>
    <s v=""/>
    <m/>
    <m/>
  </r>
  <r>
    <n v="16913"/>
    <x v="154"/>
    <x v="33"/>
    <s v="LIFT IFTS 25-02 UK"/>
    <s v="IFTS"/>
    <n v="80"/>
    <s v="ACS"/>
    <n v="14"/>
    <m/>
    <s v="X"/>
    <x v="6"/>
    <s v="STDA"/>
    <s v="DECI_STD"/>
    <m/>
    <m/>
    <s v="PT-ERT01"/>
    <s v="10:00"/>
    <s v="11:00"/>
    <d v="1899-12-30T01:00:00"/>
    <m/>
    <m/>
    <s v=""/>
    <m/>
    <m/>
  </r>
  <r>
    <n v="16914"/>
    <x v="154"/>
    <x v="33"/>
    <s v="LIFT IFTS 25-02 SGP"/>
    <s v="IFTS"/>
    <n v="82"/>
    <s v="ACS"/>
    <n v="32"/>
    <m/>
    <s v="X"/>
    <x v="5"/>
    <s v="NET"/>
    <s v="DECI_STD"/>
    <m/>
    <n v="16915"/>
    <s v="FMSC BFM02"/>
    <s v="11:30"/>
    <s v="12:30"/>
    <d v="1899-12-30T01:00:00"/>
    <m/>
    <m/>
    <s v=""/>
    <m/>
    <m/>
  </r>
  <r>
    <n v="16915"/>
    <x v="154"/>
    <x v="33"/>
    <s v="IP"/>
    <s v="Support IFTS"/>
    <m/>
    <s v="ACS"/>
    <n v="10"/>
    <s v="X"/>
    <m/>
    <x v="4"/>
    <s v="NET"/>
    <s v="DECI_STD"/>
    <m/>
    <n v="16914"/>
    <s v="SUPP"/>
    <d v="1899-12-30T11:30:00"/>
    <d v="1899-12-30T12:30:00"/>
    <d v="1899-12-30T01:00:00"/>
    <m/>
    <m/>
    <s v=""/>
    <m/>
    <m/>
  </r>
  <r>
    <n v="16916"/>
    <x v="154"/>
    <x v="33"/>
    <s v="LIFT IFTS 25-02 SGP"/>
    <s v="IFTS"/>
    <n v="83"/>
    <s v="ACS"/>
    <n v="12"/>
    <m/>
    <s v="X"/>
    <x v="0"/>
    <s v="NET"/>
    <s v="DECI_STD"/>
    <m/>
    <n v="16917"/>
    <s v="FMSC BFM02"/>
    <d v="1899-12-30T11:30:00"/>
    <d v="1899-12-30T12:30:00"/>
    <d v="1899-12-30T01:00:00"/>
    <m/>
    <m/>
    <s v=""/>
    <m/>
    <m/>
  </r>
  <r>
    <n v="16917"/>
    <x v="154"/>
    <x v="33"/>
    <s v="IP"/>
    <s v="Support IFTS"/>
    <m/>
    <s v="ACS"/>
    <n v="1"/>
    <s v="X"/>
    <m/>
    <x v="1"/>
    <s v="NET"/>
    <s v="DECI_STD"/>
    <m/>
    <n v="16916"/>
    <s v="SUPP"/>
    <s v="11:30"/>
    <s v="12:30"/>
    <d v="1899-12-30T01:00:00"/>
    <m/>
    <m/>
    <s v=""/>
    <m/>
    <m/>
  </r>
  <r>
    <n v="16918"/>
    <x v="154"/>
    <x v="33"/>
    <s v="LIFT IFTS 25-02 CAN"/>
    <s v="IFTS"/>
    <n v="73"/>
    <s v="ACS"/>
    <n v="17"/>
    <m/>
    <s v="X"/>
    <x v="5"/>
    <s v="NET"/>
    <s v="DECI_STD"/>
    <m/>
    <n v="16919"/>
    <s v="FMSC DBFM02"/>
    <s v="13:00"/>
    <s v="14:00"/>
    <d v="1899-12-30T01:00:00"/>
    <m/>
    <m/>
    <s v=""/>
    <m/>
    <m/>
  </r>
  <r>
    <n v="16919"/>
    <x v="154"/>
    <x v="33"/>
    <s v="IP"/>
    <s v="Support IFTS"/>
    <m/>
    <s v="ACS"/>
    <n v="13"/>
    <s v="X"/>
    <m/>
    <x v="4"/>
    <s v="NET"/>
    <s v="DECI_STD"/>
    <m/>
    <n v="16918"/>
    <s v="SUPP"/>
    <s v="13:00"/>
    <s v="14:00"/>
    <d v="1899-12-30T01:00:00"/>
    <m/>
    <m/>
    <s v=""/>
    <m/>
    <m/>
  </r>
  <r>
    <n v="16920"/>
    <x v="154"/>
    <x v="33"/>
    <s v="LIFT IFTS 25-02 CAN"/>
    <s v="IFTS"/>
    <n v="75"/>
    <s v="IFTS"/>
    <n v="22"/>
    <m/>
    <s v="X"/>
    <x v="0"/>
    <s v="NET"/>
    <s v="DECI_STD"/>
    <m/>
    <n v="16921"/>
    <s v="FMSC DBFM02"/>
    <s v="13:00"/>
    <s v="14:00"/>
    <d v="1899-12-30T01:00:00"/>
    <m/>
    <m/>
    <s v=""/>
    <m/>
    <m/>
  </r>
  <r>
    <n v="16921"/>
    <x v="154"/>
    <x v="33"/>
    <s v="IP"/>
    <s v="Support IFTS"/>
    <m/>
    <s v="ACS"/>
    <n v="14"/>
    <s v="X"/>
    <m/>
    <x v="1"/>
    <s v="NET"/>
    <s v="DECI_STD"/>
    <m/>
    <n v="16920"/>
    <s v="SUPP"/>
    <d v="1899-12-30T13:00:00"/>
    <d v="1899-12-30T14:00:00"/>
    <d v="1899-12-30T01:00:00"/>
    <m/>
    <m/>
    <s v=""/>
    <m/>
    <m/>
  </r>
  <r>
    <n v="16922"/>
    <x v="154"/>
    <x v="33"/>
    <s v="LIFT IFTS 25-01 SGP"/>
    <s v="IFTS"/>
    <n v="68"/>
    <s v="ACS"/>
    <n v="5"/>
    <m/>
    <s v="X"/>
    <x v="6"/>
    <s v="STDA"/>
    <s v="BRV_R2R_STD"/>
    <m/>
    <m/>
    <s v="PT R2R02"/>
    <s v="13:00"/>
    <s v="14:00"/>
    <d v="1899-12-30T01:00:00"/>
    <m/>
    <m/>
    <s v=""/>
    <m/>
    <m/>
  </r>
</pivotCacheRecords>
</file>

<file path=xl/pivotCache/pivotCacheRecords3.xml><?xml version="1.0" encoding="utf-8"?>
<pivotCacheRecords xmlns="http://schemas.openxmlformats.org/spreadsheetml/2006/main" count="4509">
  <r>
    <s v="12414"/>
    <x v="0"/>
    <x v="0"/>
    <s v="IFTS LIFT 24-01 QATAR"/>
    <s v="QATAR"/>
    <n v="42"/>
    <s v="ACS"/>
    <n v="12"/>
    <s v="X"/>
    <m/>
    <x v="0"/>
    <s v="STDA"/>
    <s v="DECI_STD_NVG"/>
    <m/>
    <m/>
    <s v="FMS R2RNVG01"/>
    <s v="09:30"/>
    <s v="10:30"/>
    <d v="1899-12-30T01:00:00"/>
    <m/>
    <m/>
    <s v=""/>
    <s v="RSLD"/>
    <s v="CD4"/>
  </r>
  <r>
    <n v="12415"/>
    <x v="0"/>
    <x v="0"/>
    <s v="IFTS LIFT 24-01 QATAR"/>
    <s v="QATAR"/>
    <n v="44"/>
    <s v="ACS"/>
    <n v="12"/>
    <s v="X"/>
    <m/>
    <x v="0"/>
    <s v="STDA"/>
    <s v="BRV_R2R_STD"/>
    <m/>
    <m/>
    <s v="PT BVR02"/>
    <s v="12:30"/>
    <s v="13:30"/>
    <d v="1899-12-30T01:00:00"/>
    <m/>
    <m/>
    <s v=""/>
    <s v="CANC"/>
    <s v="CD4"/>
  </r>
  <r>
    <n v="12416"/>
    <x v="0"/>
    <x v="0"/>
    <s v=" IFTS LIFT 24-03 QATAR"/>
    <s v="QATAR"/>
    <n v="60"/>
    <s v="ACS"/>
    <n v="30"/>
    <s v="X"/>
    <m/>
    <x v="1"/>
    <s v="STDA"/>
    <s v="DECI_STD"/>
    <m/>
    <m/>
    <s v="PT NIT01"/>
    <s v="12:30"/>
    <s v="13:30"/>
    <d v="1899-12-30T01:00:00"/>
    <m/>
    <m/>
    <s v=""/>
    <s v="CANC"/>
    <s v="CD2"/>
  </r>
  <r>
    <n v="12417"/>
    <x v="0"/>
    <x v="0"/>
    <s v="IFTS LIFT 24-01 QATAR"/>
    <s v="QATAR"/>
    <n v="44"/>
    <s v="ACS"/>
    <n v="12"/>
    <s v="X"/>
    <m/>
    <x v="1"/>
    <s v="STDA"/>
    <s v="BRV_R2R_STD"/>
    <m/>
    <m/>
    <s v="PT BVR02"/>
    <d v="1899-12-30T12:30:00"/>
    <d v="1899-12-30T13:30:00"/>
    <d v="1899-12-30T01:00:00"/>
    <d v="1899-12-30T12:30:00"/>
    <d v="1899-12-30T13:30:00"/>
    <d v="1899-12-30T01:00:00"/>
    <s v="DCO"/>
    <s v="N/A"/>
  </r>
  <r>
    <n v="12418"/>
    <x v="0"/>
    <x v="0"/>
    <s v=" IFTS LIFT 24-03 QATAR"/>
    <s v="QATAR"/>
    <n v="61"/>
    <s v="IFTS"/>
    <n v="5"/>
    <s v="X"/>
    <m/>
    <x v="2"/>
    <s v="STDA"/>
    <s v="DECI_STD"/>
    <m/>
    <m/>
    <s v="PT NIT01"/>
    <s v="07:00"/>
    <s v="08:00"/>
    <d v="1899-12-30T01:00:00"/>
    <m/>
    <m/>
    <s v=""/>
    <s v="RSLD"/>
    <s v="CD3"/>
  </r>
  <r>
    <n v="12419"/>
    <x v="0"/>
    <x v="0"/>
    <s v=" IFTS LIFT 24-03 QATAR"/>
    <s v="QATAR"/>
    <n v="61"/>
    <s v="IFTS"/>
    <n v="5"/>
    <s v="X"/>
    <m/>
    <x v="3"/>
    <s v="STDA"/>
    <s v="DECI_STD"/>
    <m/>
    <m/>
    <s v="PT NIT01"/>
    <s v="07:00"/>
    <s v="08:00"/>
    <d v="1899-12-30T01:00:00"/>
    <d v="1899-12-30T07:00:00"/>
    <d v="1899-12-30T08:00:00"/>
    <d v="1899-12-30T01:00:00"/>
    <s v="DCO"/>
    <s v="N/A"/>
  </r>
  <r>
    <n v="12420"/>
    <x v="1"/>
    <x v="0"/>
    <s v="IFTS LIFT 24-01 QATAR"/>
    <s v="QATAR"/>
    <n v="42"/>
    <s v="IFTS"/>
    <n v="22"/>
    <s v="X"/>
    <m/>
    <x v="0"/>
    <s v="STDA"/>
    <s v="DECI_STD_NVG"/>
    <m/>
    <m/>
    <s v="FMS R2RNVG01"/>
    <s v="09:30"/>
    <s v="10:30"/>
    <d v="1899-12-30T01:00:00"/>
    <d v="1899-12-30T09:30:00"/>
    <d v="1899-12-30T10:30:00"/>
    <d v="1899-12-30T01:00:00"/>
    <s v="DCO"/>
    <s v="N/A"/>
  </r>
  <r>
    <n v="12421"/>
    <x v="0"/>
    <x v="0"/>
    <s v="IP"/>
    <s v="Support QATAR"/>
    <m/>
    <s v="IFTS"/>
    <n v="3"/>
    <m/>
    <s v="X"/>
    <x v="4"/>
    <s v="NET"/>
    <s v="DECI_STD"/>
    <m/>
    <n v="12420"/>
    <s v="SUPP"/>
    <s v="09:30"/>
    <d v="1899-12-30T10:30:00"/>
    <d v="1899-12-30T01:00:00"/>
    <s v="09:30"/>
    <s v="10:30"/>
    <d v="1899-12-30T01:00:00"/>
    <s v="SDC"/>
    <s v="N/A"/>
  </r>
  <r>
    <n v="12422"/>
    <x v="2"/>
    <x v="1"/>
    <s v="LIFT IFTS 24-03 SAUDI"/>
    <s v="IFTS"/>
    <n v="45"/>
    <s v="ACS"/>
    <n v="12"/>
    <m/>
    <s v="X"/>
    <x v="5"/>
    <s v="NET"/>
    <s v="DECI_STD"/>
    <m/>
    <n v="12423"/>
    <s v="FMSC DBFM02"/>
    <s v="07:05"/>
    <s v="08:05"/>
    <d v="1899-12-30T01:00:00"/>
    <m/>
    <m/>
    <s v=""/>
    <s v="CANC"/>
    <s v="CD1"/>
  </r>
  <r>
    <n v="12423"/>
    <x v="2"/>
    <x v="1"/>
    <s v="LIFT IFTS 24-02 JPN"/>
    <s v="IFTS"/>
    <n v="34"/>
    <s v="ACS"/>
    <n v="9"/>
    <m/>
    <s v="X"/>
    <x v="5"/>
    <s v="NET"/>
    <s v="ATAG_DECI"/>
    <m/>
    <n v="12424"/>
    <s v="NET ATAG01"/>
    <s v="13:05"/>
    <s v="14:05"/>
    <d v="1899-12-30T01:00:00"/>
    <d v="1899-12-30T13:05:00"/>
    <d v="1899-12-30T14:05:00"/>
    <d v="1899-12-30T01:00:00"/>
    <s v="DCO"/>
    <s v="N/A"/>
  </r>
  <r>
    <n v="12424"/>
    <x v="3"/>
    <x v="1"/>
    <s v="LIFT IFTS 24-04 CAN"/>
    <s v="IFTS"/>
    <n v="53"/>
    <s v="ACS"/>
    <n v="30"/>
    <m/>
    <s v="X"/>
    <x v="0"/>
    <s v="STDA"/>
    <s v="DECI_STD"/>
    <m/>
    <m/>
    <s v="FMS CF03"/>
    <s v="07:05"/>
    <s v="08:05"/>
    <d v="1899-12-30T01:00:00"/>
    <m/>
    <m/>
    <s v=""/>
    <s v="CANC"/>
    <s v="CD1"/>
  </r>
  <r>
    <n v="12425"/>
    <x v="3"/>
    <x v="1"/>
    <s v="LIFT 24-43 ITA"/>
    <s v="AMI"/>
    <n v="64"/>
    <s v="ACS"/>
    <n v="1"/>
    <s v="X"/>
    <m/>
    <x v="1"/>
    <s v="STDA"/>
    <s v="LOW LEVEL"/>
    <m/>
    <m/>
    <s v="SD SLL02"/>
    <s v="08:35"/>
    <s v="09:35"/>
    <d v="1899-12-30T01:00:00"/>
    <m/>
    <m/>
    <s v=""/>
    <s v="CANC"/>
    <s v="CD1"/>
  </r>
  <r>
    <n v="12426"/>
    <x v="0"/>
    <x v="0"/>
    <s v="IP"/>
    <s v="Support QATAR"/>
    <m/>
    <s v="ACS"/>
    <n v="9"/>
    <m/>
    <s v="X"/>
    <x v="4"/>
    <s v="NET"/>
    <s v="DECI_STD"/>
    <m/>
    <n v="12425"/>
    <s v="SUPP"/>
    <d v="1899-12-30T12:30:00"/>
    <d v="1899-12-30T13:30:00"/>
    <d v="1899-12-30T01:00:00"/>
    <d v="1899-12-30T12:30:00"/>
    <d v="1899-12-30T13:30:00"/>
    <d v="1899-12-30T01:00:00"/>
    <s v="SDC"/>
    <s v="N/A"/>
  </r>
  <r>
    <n v="12427"/>
    <x v="3"/>
    <x v="1"/>
    <s v=" IFTS LIFT 24-03 QATAR"/>
    <s v="QATAR"/>
    <n v="60"/>
    <s v="ACS"/>
    <n v="9"/>
    <s v="X"/>
    <m/>
    <x v="6"/>
    <s v="STDA"/>
    <s v="DECI_STD"/>
    <m/>
    <m/>
    <s v="PT NIT01"/>
    <s v="10:05"/>
    <s v="11:05"/>
    <d v="1899-12-30T01:00:00"/>
    <s v="10:05"/>
    <s v="11:05"/>
    <d v="1899-12-30T01:00:00"/>
    <s v="DCO"/>
    <s v="N/A"/>
  </r>
  <r>
    <n v="12428"/>
    <x v="3"/>
    <x v="1"/>
    <s v="LIFT IFTS 24-03 SAUDI"/>
    <s v="IFTS"/>
    <n v="45"/>
    <s v="IFTS"/>
    <n v="9"/>
    <m/>
    <s v="X"/>
    <x v="5"/>
    <s v="NET"/>
    <s v="DECI_STD"/>
    <m/>
    <n v="12429"/>
    <s v="FMSC DBFM02"/>
    <s v="13:05"/>
    <s v="14:05"/>
    <d v="1899-12-30T01:00:00"/>
    <m/>
    <m/>
    <s v=""/>
    <s v="CANC"/>
    <s v="CD1"/>
  </r>
  <r>
    <n v="12429"/>
    <x v="3"/>
    <x v="1"/>
    <s v="LIFT 24-03 SNG"/>
    <s v="IFTS"/>
    <n v="44"/>
    <s v="ACS"/>
    <n v="31"/>
    <m/>
    <s v="X"/>
    <x v="2"/>
    <s v="STDA"/>
    <s v="DECI_STD"/>
    <m/>
    <m/>
    <s v="PT ERT03"/>
    <s v="14:35"/>
    <s v="15:35"/>
    <d v="1899-12-30T01:00:00"/>
    <m/>
    <m/>
    <s v=""/>
    <s v="CANC"/>
    <s v="CD1"/>
  </r>
  <r>
    <n v="12430"/>
    <x v="3"/>
    <x v="1"/>
    <s v="LIFT IFTS 24-04 JPN"/>
    <s v="IFTS"/>
    <n v="57"/>
    <s v="IFTS"/>
    <n v="22"/>
    <m/>
    <s v="X"/>
    <x v="1"/>
    <s v="STDA"/>
    <s v="DECI_STD"/>
    <m/>
    <m/>
    <s v="FMS CF03"/>
    <s v="11:35"/>
    <s v="12:35"/>
    <d v="1899-12-30T01:00:00"/>
    <d v="1899-12-30T12:10:00"/>
    <d v="1899-12-30T12:45:00"/>
    <d v="1899-12-30T00:35:00"/>
    <s v="DCO"/>
    <s v="N/A"/>
  </r>
  <r>
    <n v="12431"/>
    <x v="4"/>
    <x v="1"/>
    <s v=" IFTS LIFT 24-03 QATAR"/>
    <s v="QATAR"/>
    <n v="60"/>
    <s v="ACS"/>
    <n v="32"/>
    <s v="X"/>
    <m/>
    <x v="6"/>
    <s v="STDA"/>
    <s v="DECI_STD"/>
    <m/>
    <m/>
    <s v="PT NIT01"/>
    <s v="14:35"/>
    <s v="15:35"/>
    <d v="1899-12-30T01:00:00"/>
    <s v="14:35"/>
    <s v="15:35"/>
    <d v="1899-12-30T01:00:00"/>
    <s v="DCO"/>
    <s v="N/A"/>
  </r>
  <r>
    <n v="12432"/>
    <x v="5"/>
    <x v="1"/>
    <s v="LIFT 24-43 ITA"/>
    <s v="AMI"/>
    <n v="64"/>
    <s v="IFTS"/>
    <n v="23"/>
    <s v="X"/>
    <m/>
    <x v="6"/>
    <s v="STDA"/>
    <s v="LOW LEVEL"/>
    <m/>
    <m/>
    <s v="SD SLL02"/>
    <s v="11:35"/>
    <s v="12:35"/>
    <d v="1899-12-30T01:00:00"/>
    <d v="1899-12-30T11:35:00"/>
    <d v="1899-12-30T12:35:00"/>
    <d v="1899-12-30T01:00:00"/>
    <s v="DCO"/>
    <s v="N/A"/>
  </r>
  <r>
    <n v="12433"/>
    <x v="6"/>
    <x v="2"/>
    <s v="LIFT IFTS 24-03 SAUDI"/>
    <s v="IFTS"/>
    <n v="45"/>
    <s v="IFTS"/>
    <n v="23"/>
    <m/>
    <s v="X"/>
    <x v="0"/>
    <s v="NET"/>
    <s v="DECI_STD"/>
    <m/>
    <n v="12434"/>
    <s v="FMSC DBFM02"/>
    <s v="10:05"/>
    <s v="11:05"/>
    <d v="1899-12-30T01:00:00"/>
    <s v="10:05"/>
    <d v="1899-12-30T11:20:00"/>
    <d v="1899-12-30T01:15:00"/>
    <s v="DCO"/>
    <s v="N/A"/>
  </r>
  <r>
    <n v="12434"/>
    <x v="6"/>
    <x v="2"/>
    <s v="LIFT IFTS 24-03 SAUDI"/>
    <s v="IFTS"/>
    <n v="47"/>
    <s v="ACS"/>
    <n v="31"/>
    <m/>
    <s v="X"/>
    <x v="0"/>
    <s v="NET"/>
    <s v="RNG_STD"/>
    <m/>
    <n v="12435"/>
    <s v="FMSC RNG01"/>
    <s v="14:35"/>
    <s v="15:35"/>
    <d v="1899-12-30T01:00:00"/>
    <m/>
    <m/>
    <s v=""/>
    <s v="CANC"/>
    <s v="CD1"/>
  </r>
  <r>
    <n v="12435"/>
    <x v="7"/>
    <x v="2"/>
    <s v="IFTS LIFT 24-01 QATAR"/>
    <s v="QATAR"/>
    <n v="49"/>
    <s v="ACS"/>
    <n v="12"/>
    <s v="X"/>
    <m/>
    <x v="0"/>
    <s v="STDA"/>
    <s v="DECI_STD_NVG"/>
    <m/>
    <m/>
    <s v="FMS R2RNVG01"/>
    <s v="14:35"/>
    <s v="15:35"/>
    <d v="1899-12-30T01:00:00"/>
    <s v="14:35"/>
    <s v="15:35"/>
    <d v="1899-12-30T01:00:00"/>
    <s v="DCO"/>
    <s v="N/A"/>
  </r>
  <r>
    <n v="12436"/>
    <x v="7"/>
    <x v="2"/>
    <s v="LIFT 24-03 SNG"/>
    <s v="IFTS"/>
    <n v="44"/>
    <s v="ACS"/>
    <n v="2"/>
    <m/>
    <s v="X"/>
    <x v="6"/>
    <s v="STDA"/>
    <s v="DECI_STD"/>
    <m/>
    <m/>
    <s v="PT ERT03"/>
    <s v="14:35"/>
    <s v="15:35"/>
    <d v="1899-12-30T01:00:00"/>
    <d v="1899-12-30T14:30:00"/>
    <d v="1899-12-30T15:30:00"/>
    <d v="1899-12-30T01:00:00"/>
    <s v="DCO"/>
    <s v="N/A"/>
  </r>
  <r>
    <n v="12437"/>
    <x v="8"/>
    <x v="2"/>
    <s v="IFTS LIFT 24-02 QATAR"/>
    <s v="QATAR"/>
    <n v="53"/>
    <s v="ACS"/>
    <n v="14"/>
    <s v="X"/>
    <m/>
    <x v="5"/>
    <s v="NET"/>
    <s v="RNG_STD"/>
    <m/>
    <n v="12438"/>
    <s v="NET ARNG01"/>
    <s v="08:35"/>
    <s v="09:35"/>
    <d v="1899-12-30T01:00:00"/>
    <m/>
    <m/>
    <s v=""/>
    <s v="CANC"/>
    <s v="CD1"/>
  </r>
  <r>
    <n v="12438"/>
    <x v="8"/>
    <x v="2"/>
    <s v="IFTS LIFT 24-02 QATAR"/>
    <s v="QATAR"/>
    <n v="53"/>
    <s v="ACS"/>
    <n v="30"/>
    <s v="X"/>
    <m/>
    <x v="5"/>
    <s v="NET"/>
    <s v="RNG_STD"/>
    <m/>
    <n v="12439"/>
    <s v="NET ARNG01"/>
    <s v="10:05"/>
    <s v="11:05"/>
    <d v="1899-12-30T01:00:00"/>
    <d v="1899-12-30T10:25:00"/>
    <d v="1899-12-30T11:15:00"/>
    <d v="1899-12-30T00:50:00"/>
    <s v="DCO"/>
    <s v="N/A"/>
  </r>
  <r>
    <n v="12439"/>
    <x v="8"/>
    <x v="2"/>
    <s v="IP"/>
    <s v="ACS"/>
    <n v="7"/>
    <s v="ACS"/>
    <n v="6"/>
    <m/>
    <s v="X"/>
    <x v="2"/>
    <s v="STDA"/>
    <s v="DECI_STD"/>
    <m/>
    <m/>
    <s v="RI SEM"/>
    <s v="10:05"/>
    <s v="11:05"/>
    <d v="1899-12-30T01:00:00"/>
    <s v="10:05"/>
    <s v="11:05"/>
    <d v="1899-12-30T01:00:00"/>
    <s v="DCO"/>
    <s v="N/A"/>
  </r>
  <r>
    <n v="12440"/>
    <x v="8"/>
    <x v="2"/>
    <s v="LIFT IFTS 24-03 SAUDI"/>
    <s v="IFTS"/>
    <n v="45"/>
    <s v="ACS"/>
    <n v="2"/>
    <m/>
    <s v="X"/>
    <x v="5"/>
    <s v="NET"/>
    <s v="DECI_STD"/>
    <m/>
    <n v="12441"/>
    <s v="FMSC DBFM02"/>
    <s v="11:35"/>
    <s v="12:35"/>
    <d v="1899-12-30T01:00:00"/>
    <d v="1899-12-30T11:35:00"/>
    <d v="1899-12-30T12:35:00"/>
    <d v="1899-12-30T01:00:00"/>
    <s v="DCO"/>
    <s v="N/A"/>
  </r>
  <r>
    <n v="12441"/>
    <x v="8"/>
    <x v="2"/>
    <s v="LIFT IFTS 24-03 SAUDI"/>
    <s v="IFTS"/>
    <n v="47"/>
    <s v="IFTS"/>
    <n v="9"/>
    <m/>
    <s v="X"/>
    <x v="5"/>
    <s v="NET"/>
    <s v="RNG_STD"/>
    <m/>
    <n v="12442"/>
    <s v="FMSC RNG01"/>
    <s v="13:05"/>
    <s v="14:05"/>
    <d v="1899-12-30T01:00:00"/>
    <d v="1899-12-30T13:05:00"/>
    <d v="1899-12-30T14:05:00"/>
    <d v="1899-12-30T01:00:00"/>
    <s v="DCO"/>
    <s v="N/A"/>
  </r>
  <r>
    <n v="12442"/>
    <x v="9"/>
    <x v="2"/>
    <s v="LIFT IFTS 24-04 CAN"/>
    <s v="IFTS"/>
    <n v="53"/>
    <s v="ACS"/>
    <n v="9"/>
    <m/>
    <s v="X"/>
    <x v="0"/>
    <s v="STDA"/>
    <s v="DECI_STD"/>
    <m/>
    <m/>
    <s v="FMS CF03"/>
    <s v="11:35"/>
    <s v="12:35"/>
    <d v="1899-12-30T01:00:00"/>
    <s v="11:35"/>
    <s v="12:35"/>
    <d v="1899-12-30T01:00:00"/>
    <s v="DCO"/>
    <s v="N/A"/>
  </r>
  <r>
    <n v="12443"/>
    <x v="9"/>
    <x v="2"/>
    <s v="IFTS LIFT 24-01 QATAR"/>
    <s v="QATAR"/>
    <n v="45"/>
    <s v="ACS"/>
    <n v="12"/>
    <s v="X"/>
    <m/>
    <x v="5"/>
    <s v="NET"/>
    <s v="DCA"/>
    <m/>
    <n v="12444"/>
    <s v="NET QRA02"/>
    <s v="14:35"/>
    <s v="15:35"/>
    <d v="1899-12-30T01:00:00"/>
    <m/>
    <m/>
    <s v=""/>
    <s v="CANC"/>
    <s v="CD5"/>
  </r>
  <r>
    <n v="12444"/>
    <x v="9"/>
    <x v="2"/>
    <s v="IFTS LIFT 24-01 QATAR"/>
    <s v="QATAR"/>
    <n v="47"/>
    <s v="ACS"/>
    <n v="17"/>
    <s v="X"/>
    <m/>
    <x v="4"/>
    <s v="NET"/>
    <s v="DCA"/>
    <m/>
    <n v="12443"/>
    <s v="NET QRA01"/>
    <d v="1899-12-30T14:35:00"/>
    <d v="1899-12-30T15:35:00"/>
    <d v="1899-12-30T01:00:00"/>
    <m/>
    <m/>
    <s v=""/>
    <s v="CANC"/>
    <s v="CD4"/>
  </r>
  <r>
    <n v="12445"/>
    <x v="10"/>
    <x v="2"/>
    <s v="IFTS LIFT 24-01 QATAR"/>
    <s v="QATAR"/>
    <n v="45"/>
    <s v="ACS"/>
    <n v="31"/>
    <s v="X"/>
    <m/>
    <x v="5"/>
    <s v="NET"/>
    <s v="DCA"/>
    <m/>
    <n v="12446"/>
    <s v="NET QRA02"/>
    <s v="11:35"/>
    <s v="12:35"/>
    <d v="1899-12-30T01:00:00"/>
    <s v="11:35"/>
    <s v="12:35"/>
    <d v="1899-12-30T01:00:00"/>
    <s v="DCO"/>
    <s v="N/A"/>
  </r>
  <r>
    <n v="12446"/>
    <x v="10"/>
    <x v="2"/>
    <s v="IFTS LIFT 24-01 QATAR"/>
    <s v="QATAR"/>
    <n v="47"/>
    <s v="ACS"/>
    <n v="2"/>
    <s v="X"/>
    <m/>
    <x v="4"/>
    <s v="NET"/>
    <s v="DCA"/>
    <m/>
    <n v="12445"/>
    <s v="NET QRA01"/>
    <d v="1899-12-30T11:35:00"/>
    <d v="1899-12-30T12:35:00"/>
    <d v="1899-12-30T01:00:00"/>
    <s v="11:35"/>
    <s v="12:35"/>
    <d v="1899-12-30T01:00:00"/>
    <s v="DCO"/>
    <s v="N/A"/>
  </r>
  <r>
    <n v="12447"/>
    <x v="2"/>
    <x v="1"/>
    <s v="IP"/>
    <s v="Support IFTS"/>
    <m/>
    <s v="ACS"/>
    <n v="17"/>
    <m/>
    <s v="X"/>
    <x v="4"/>
    <s v="NET"/>
    <s v="DECI_STD"/>
    <m/>
    <n v="12446"/>
    <s v="SUPP"/>
    <d v="1899-12-30T07:05:00"/>
    <d v="1899-12-30T08:05:00"/>
    <d v="1899-12-30T01:00:00"/>
    <m/>
    <m/>
    <s v=""/>
    <s v="SMC"/>
    <s v="CD5"/>
  </r>
  <r>
    <n v="12448"/>
    <x v="11"/>
    <x v="3"/>
    <s v="IFTS LIFT 24-01 QATAR"/>
    <s v="QATAR"/>
    <n v="47"/>
    <s v="IFTS"/>
    <n v="22"/>
    <s v="X"/>
    <m/>
    <x v="0"/>
    <s v="STDA"/>
    <s v="DECI_STD_NVG"/>
    <m/>
    <m/>
    <s v="FMS R2RNVG01"/>
    <s v="08:05"/>
    <s v="09:05"/>
    <d v="1899-12-30T01:00:00"/>
    <m/>
    <m/>
    <s v=""/>
    <s v="CANC"/>
    <s v="CD1"/>
  </r>
  <r>
    <n v="12449"/>
    <x v="12"/>
    <x v="3"/>
    <s v="LIP 24-03 SGP"/>
    <s v="IFTS"/>
    <n v="41"/>
    <s v="ACS"/>
    <n v="1"/>
    <m/>
    <s v="X"/>
    <x v="0"/>
    <s v="NET"/>
    <s v="DECI_STD"/>
    <m/>
    <n v="12450"/>
    <s v="SD BFFNVG01"/>
    <s v="12:35"/>
    <s v="13:35"/>
    <d v="1899-12-30T01:00:00"/>
    <s v="12:35"/>
    <d v="1899-12-30T13:05:00"/>
    <d v="1899-12-30T00:30:00"/>
    <s v="DCO"/>
    <s v="N/A"/>
  </r>
  <r>
    <n v="12450"/>
    <x v="12"/>
    <x v="3"/>
    <s v="LIP 24-03 AUT"/>
    <s v="IFTS"/>
    <n v="42"/>
    <s v="IFTS"/>
    <n v="23"/>
    <m/>
    <s v="X"/>
    <x v="1"/>
    <s v="NET"/>
    <s v="DECI_STD"/>
    <m/>
    <n v="12449"/>
    <s v="SD BFFNVG01"/>
    <d v="1899-12-30T12:35:00"/>
    <d v="1899-12-30T13:35:00"/>
    <d v="1899-12-30T01:00:00"/>
    <d v="1899-12-30T12:35:00"/>
    <d v="1899-12-30T13:05:00"/>
    <d v="1899-12-30T00:30:00"/>
    <s v="DCO"/>
    <s v="N/A"/>
  </r>
  <r>
    <n v="12451"/>
    <x v="12"/>
    <x v="3"/>
    <s v="LIP 24-03 SGP"/>
    <s v="IFTS"/>
    <n v="42"/>
    <s v="ACS"/>
    <n v="23"/>
    <m/>
    <s v="X"/>
    <x v="0"/>
    <s v="NET"/>
    <s v="DECI_STD"/>
    <m/>
    <n v="12452"/>
    <s v="SD BFFNVG01"/>
    <s v="12:35"/>
    <s v="13:35"/>
    <d v="1899-12-30T01:00:00"/>
    <d v="1899-12-30T13:05:00"/>
    <d v="1899-12-30T13:35:00"/>
    <d v="1899-12-30T00:30:00"/>
    <s v="DCO"/>
    <s v="N/A"/>
  </r>
  <r>
    <n v="12452"/>
    <x v="12"/>
    <x v="3"/>
    <s v="LIP 24-03 AUT"/>
    <s v="IFTS"/>
    <n v="41"/>
    <s v="IFTS"/>
    <n v="1"/>
    <m/>
    <s v="X"/>
    <x v="1"/>
    <s v="NET"/>
    <s v="DECI_STD"/>
    <m/>
    <n v="12451"/>
    <s v="SD BFFNVG01"/>
    <d v="1899-12-30T12:35:00"/>
    <d v="1899-12-30T13:35:00"/>
    <d v="1899-12-30T01:00:00"/>
    <d v="1899-12-30T13:05:00"/>
    <d v="1899-12-30T13:35:00"/>
    <d v="1899-12-30T00:30:00"/>
    <s v="DCO"/>
    <s v="N/A"/>
  </r>
  <r>
    <n v="12453"/>
    <x v="2"/>
    <x v="1"/>
    <s v="IP"/>
    <s v="Support QATAR"/>
    <m/>
    <s v="ACS"/>
    <n v="5"/>
    <m/>
    <s v="X"/>
    <x v="4"/>
    <s v="NET"/>
    <s v="DECI_STD"/>
    <m/>
    <n v="12452"/>
    <s v="SUPP"/>
    <d v="1899-12-30T08:35:00"/>
    <d v="1899-12-30T09:35:00"/>
    <d v="1899-12-30T01:00:00"/>
    <d v="1899-12-30T08:35:00"/>
    <d v="1899-12-30T09:35:00"/>
    <d v="1899-12-30T01:00:00"/>
    <s v="SDC"/>
    <s v="N/A"/>
  </r>
  <r>
    <n v="12454"/>
    <x v="13"/>
    <x v="3"/>
    <s v="IFTS LIFT 24-01 QATAR"/>
    <s v="QATAR"/>
    <n v="49"/>
    <s v="ACS"/>
    <n v="12"/>
    <s v="X"/>
    <m/>
    <x v="0"/>
    <s v="STDA"/>
    <s v="DECI_STD_NVG"/>
    <m/>
    <m/>
    <s v="FMS R2RNVG01"/>
    <s v="08:05"/>
    <s v="09:05"/>
    <d v="1899-12-30T01:00:00"/>
    <s v="08:05"/>
    <s v="09:05"/>
    <d v="1899-12-30T01:00:00"/>
    <s v="DCO"/>
    <s v="N/A"/>
  </r>
  <r>
    <n v="12455"/>
    <x v="2"/>
    <x v="1"/>
    <s v="IP"/>
    <s v="Support IFTS"/>
    <m/>
    <s v="ACS"/>
    <n v="2"/>
    <m/>
    <s v="X"/>
    <x v="1"/>
    <s v="NET"/>
    <s v="DECI_STD"/>
    <m/>
    <n v="12454"/>
    <s v="SUPP"/>
    <d v="1899-12-30T08:35:00"/>
    <d v="1899-12-30T09:35:00"/>
    <d v="1899-12-30T01:00:00"/>
    <d v="1899-12-30T08:30:00"/>
    <d v="1899-12-30T09:30:00"/>
    <d v="1899-12-30T01:00:00"/>
    <s v="SDC"/>
    <s v="N/A"/>
  </r>
  <r>
    <n v="12456"/>
    <x v="14"/>
    <x v="4"/>
    <s v="IFTS LIFT 24-01 QATAR"/>
    <s v="QATAR"/>
    <n v="47"/>
    <s v="ACS"/>
    <n v="9"/>
    <s v="X"/>
    <m/>
    <x v="0"/>
    <s v="STDA"/>
    <s v="DECI_STD_NVG"/>
    <m/>
    <m/>
    <s v="FMS R2RNVG01"/>
    <d v="1899-12-30T13:05:00"/>
    <d v="1899-12-30T14:05:00"/>
    <d v="1899-12-30T01:00:00"/>
    <d v="1899-12-30T13:05:00"/>
    <d v="1899-12-30T14:05:00"/>
    <d v="1899-12-30T01:00:00"/>
    <s v="DCO"/>
    <s v="N/A"/>
  </r>
  <r>
    <n v="12457"/>
    <x v="15"/>
    <x v="4"/>
    <s v="LIFT 24-44 ITA"/>
    <s v="AMI"/>
    <n v="71"/>
    <s v="ACS"/>
    <n v="31"/>
    <s v="X"/>
    <m/>
    <x v="1"/>
    <s v="NET"/>
    <s v="PGM"/>
    <m/>
    <n v="12458"/>
    <s v="SD PGM02"/>
    <s v="11:35"/>
    <s v="12:35"/>
    <d v="1899-12-30T01:00:00"/>
    <m/>
    <m/>
    <s v=""/>
    <s v="CANC"/>
    <s v="CD5"/>
  </r>
  <r>
    <n v="12458"/>
    <x v="15"/>
    <x v="4"/>
    <s v="LIFT 24-44 ITA"/>
    <s v="AMI"/>
    <n v="70"/>
    <s v="ACS"/>
    <n v="13"/>
    <s v="X"/>
    <m/>
    <x v="6"/>
    <s v="NET"/>
    <s v="PGM"/>
    <m/>
    <n v="12457"/>
    <s v="SD PGM02"/>
    <d v="1899-12-30T11:35:00"/>
    <d v="1899-12-30T12:35:00"/>
    <d v="1899-12-30T01:00:00"/>
    <m/>
    <m/>
    <s v=""/>
    <s v="CANC"/>
    <s v="CD4"/>
  </r>
  <r>
    <n v="12459"/>
    <x v="15"/>
    <x v="4"/>
    <s v="LIFT 24-43 ITA"/>
    <s v="AMI"/>
    <n v="66"/>
    <s v="IFTS"/>
    <n v="23"/>
    <s v="X"/>
    <m/>
    <x v="5"/>
    <s v="NET"/>
    <s v="RANGE"/>
    <m/>
    <n v="12460"/>
    <s v="SD RNG02"/>
    <s v="13:05"/>
    <s v="14:05"/>
    <d v="1899-12-30T01:00:00"/>
    <d v="1899-12-30T13:05:00"/>
    <d v="1899-12-30T14:05:00"/>
    <d v="1899-12-30T01:00:00"/>
    <s v="DCO"/>
    <s v="N/A"/>
  </r>
  <r>
    <n v="12460"/>
    <x v="16"/>
    <x v="4"/>
    <s v="LIFT 24-44 ITA"/>
    <s v="AMI"/>
    <n v="71"/>
    <s v="ACS"/>
    <n v="31"/>
    <s v="X"/>
    <m/>
    <x v="2"/>
    <s v="NET"/>
    <s v="PGM"/>
    <m/>
    <n v="12461"/>
    <s v="SD PGM02"/>
    <d v="1899-12-30T08:35:00"/>
    <d v="1899-12-30T09:35:00"/>
    <d v="1899-12-30T01:00:00"/>
    <d v="1899-12-30T08:35:00"/>
    <d v="1899-12-30T09:45:00"/>
    <d v="1899-12-30T01:10:00"/>
    <s v="DCO"/>
    <s v="N/A"/>
  </r>
  <r>
    <n v="12461"/>
    <x v="16"/>
    <x v="4"/>
    <s v="LIFT 24-44 ITA"/>
    <s v="AMI"/>
    <n v="70"/>
    <s v="ACS"/>
    <n v="30"/>
    <s v="X"/>
    <m/>
    <x v="3"/>
    <s v="NET"/>
    <s v="PGM"/>
    <m/>
    <n v="12460"/>
    <s v="SD PGM02"/>
    <d v="1899-12-30T08:35:00"/>
    <d v="1899-12-30T09:35:00"/>
    <d v="1899-12-30T01:00:00"/>
    <d v="1899-12-30T08:35:00"/>
    <d v="1899-12-30T09:45:00"/>
    <d v="1899-12-30T01:10:00"/>
    <s v="DCO"/>
    <s v="N/A"/>
  </r>
  <r>
    <n v="12462"/>
    <x v="2"/>
    <x v="1"/>
    <s v="LIFT IFTS 24-02 JPN"/>
    <s v="IFTS"/>
    <n v="34"/>
    <s v="ACS"/>
    <n v="5"/>
    <m/>
    <s v="X"/>
    <x v="4"/>
    <s v="NET"/>
    <s v="ATAG_DECI"/>
    <m/>
    <n v="12461"/>
    <s v="NET ATAG01"/>
    <d v="1899-12-30T11:35:00"/>
    <d v="1899-12-30T12:35:00"/>
    <d v="1899-12-30T01:00:00"/>
    <d v="1899-12-30T11:35:00"/>
    <d v="1899-12-30T12:05:00"/>
    <d v="1899-12-30T00:30:00"/>
    <s v="RSLD"/>
    <s v="CD3"/>
  </r>
  <r>
    <n v="12463"/>
    <x v="17"/>
    <x v="4"/>
    <s v="IFTS LIFT 24-01 QATAR"/>
    <s v="QATAR"/>
    <n v="49"/>
    <s v="ACS"/>
    <n v="31"/>
    <s v="X"/>
    <m/>
    <x v="0"/>
    <s v="NET"/>
    <s v="ATAG_DECI"/>
    <m/>
    <n v="12464"/>
    <s v="NET ATAG02"/>
    <s v="07:05"/>
    <s v="08:05"/>
    <d v="1899-12-30T01:00:00"/>
    <d v="1899-12-30T07:05:00"/>
    <d v="1899-12-30T08:05:00"/>
    <d v="1899-12-30T01:00:00"/>
    <s v="DCO"/>
    <s v="N/A"/>
  </r>
  <r>
    <n v="12464"/>
    <x v="17"/>
    <x v="4"/>
    <s v="IFTS LIFT 24-01 QATAR"/>
    <s v="QATAR"/>
    <n v="41"/>
    <s v="IFTS"/>
    <n v="9"/>
    <s v="X"/>
    <m/>
    <x v="1"/>
    <s v="NET"/>
    <s v="ATAG_DECI"/>
    <m/>
    <n v="12463"/>
    <s v="NET ATAG02"/>
    <d v="1899-12-30T07:05:00"/>
    <d v="1899-12-30T08:05:00"/>
    <d v="1899-12-30T01:00:00"/>
    <d v="1899-12-30T07:05:00"/>
    <d v="1899-12-30T08:05:00"/>
    <d v="1899-12-30T01:00:00"/>
    <s v="DCO"/>
    <s v="N/A"/>
  </r>
  <r>
    <n v="12465"/>
    <x v="17"/>
    <x v="4"/>
    <s v="LIFT 24-43 ITA"/>
    <s v="AMI"/>
    <n v="66"/>
    <s v="ACS"/>
    <n v="16"/>
    <s v="X"/>
    <m/>
    <x v="5"/>
    <s v="NET"/>
    <s v="RANGE"/>
    <m/>
    <n v="12466"/>
    <s v="SD RNG02"/>
    <s v="14:35"/>
    <s v="15:35"/>
    <d v="1899-12-30T01:00:00"/>
    <d v="1899-12-30T14:35:00"/>
    <d v="1899-12-30T15:35:00"/>
    <d v="1899-12-30T01:00:00"/>
    <s v="DCO"/>
    <s v="N/A"/>
  </r>
  <r>
    <n v="12466"/>
    <x v="18"/>
    <x v="5"/>
    <s v=" IFTS LIFT 24-03 QATAR"/>
    <s v="QATAR"/>
    <n v="56"/>
    <s v="IFTS"/>
    <n v="9"/>
    <s v="X"/>
    <m/>
    <x v="5"/>
    <s v="NET"/>
    <s v="LOW LEVEL"/>
    <m/>
    <n v="12467"/>
    <s v="NET BTLLB02"/>
    <s v="07:05"/>
    <s v="08:05"/>
    <d v="1899-12-30T01:00:00"/>
    <m/>
    <m/>
    <s v=""/>
    <s v="CANC"/>
    <s v="CD1"/>
  </r>
  <r>
    <n v="12467"/>
    <x v="19"/>
    <x v="5"/>
    <s v=" IFTS LIFT 24-03 QATAR"/>
    <s v="QATAR"/>
    <n v="56"/>
    <s v="IFTS"/>
    <n v="23"/>
    <s v="X"/>
    <m/>
    <x v="5"/>
    <s v="NET"/>
    <s v="LOW LEVEL"/>
    <m/>
    <n v="12468"/>
    <s v="NET BTLLB02"/>
    <s v="08:35"/>
    <s v="09:35"/>
    <d v="1899-12-30T01:00:00"/>
    <s v="08:35"/>
    <s v="09:35"/>
    <d v="1899-12-30T01:00:00"/>
    <s v="DCO"/>
    <s v="N/A"/>
  </r>
  <r>
    <n v="12468"/>
    <x v="20"/>
    <x v="6"/>
    <s v="LIFT IFTS 24-03 CAN"/>
    <s v="IFTS"/>
    <n v="37"/>
    <s v="ACS"/>
    <n v="33"/>
    <m/>
    <s v="X"/>
    <x v="5"/>
    <s v="NET"/>
    <s v="DECI_STD"/>
    <m/>
    <n v="12469"/>
    <s v="FMSC OACM02"/>
    <s v="07:05"/>
    <s v="08:05"/>
    <d v="1899-12-30T01:00:00"/>
    <m/>
    <m/>
    <m/>
    <s v="CANC"/>
    <s v="CD7"/>
  </r>
  <r>
    <n v="12469"/>
    <x v="20"/>
    <x v="6"/>
    <s v="LIFT IFTS 24-04 CAN"/>
    <s v="IFTS"/>
    <n v="54"/>
    <s v="IFTS"/>
    <n v="23"/>
    <m/>
    <s v="X"/>
    <x v="3"/>
    <s v="STDA"/>
    <s v="CAS_DECI"/>
    <m/>
    <m/>
    <s v="FMS EMR01"/>
    <s v="14:35"/>
    <s v="15:35"/>
    <d v="1899-12-30T01:00:00"/>
    <d v="1899-12-30T14:35:00"/>
    <d v="1899-12-30T15:35:00"/>
    <d v="1899-12-30T01:00:00"/>
    <s v="DCO"/>
    <s v="N/A"/>
  </r>
  <r>
    <n v="12470"/>
    <x v="21"/>
    <x v="6"/>
    <s v="IFTS LIFT 24-02 QATAR"/>
    <s v="QATAR"/>
    <n v="55"/>
    <s v="IFTS"/>
    <n v="9"/>
    <s v="X"/>
    <m/>
    <x v="0"/>
    <s v="NET"/>
    <s v="DECI_STD"/>
    <m/>
    <n v="12471"/>
    <s v="FMSC DBFM02"/>
    <s v="10:05"/>
    <s v="11:05"/>
    <d v="1899-12-30T01:00:00"/>
    <s v="10:05"/>
    <s v="11:05"/>
    <d v="1899-12-30T01:00:00"/>
    <s v="DCO"/>
    <s v="N/A"/>
  </r>
  <r>
    <n v="12471"/>
    <x v="21"/>
    <x v="6"/>
    <s v="LIFT IFTS 24-04 CAN"/>
    <s v="IFTS"/>
    <n v="54"/>
    <s v="ACS"/>
    <n v="32"/>
    <m/>
    <s v="X"/>
    <x v="3"/>
    <s v="STDA"/>
    <s v="DECI_STD"/>
    <m/>
    <m/>
    <s v="PT NAV01"/>
    <s v="07:05"/>
    <s v="08:05"/>
    <d v="1899-12-30T01:00:00"/>
    <s v="07:05"/>
    <s v="08:05"/>
    <d v="1899-12-30T01:00:00"/>
    <s v="DCO"/>
    <s v="N/A"/>
  </r>
  <r>
    <n v="12472"/>
    <x v="21"/>
    <x v="6"/>
    <s v="LIFT 24-45 ITA"/>
    <s v="AMI"/>
    <n v="34"/>
    <s v="ACS"/>
    <n v="1"/>
    <s v="X"/>
    <m/>
    <x v="3"/>
    <s v="STDA"/>
    <s v="DECI_STD"/>
    <m/>
    <m/>
    <s v="SD CF03"/>
    <s v="10:05"/>
    <s v="11:05"/>
    <d v="1899-12-30T01:00:00"/>
    <d v="1899-12-30T10:15:00"/>
    <d v="1899-12-30T11:15:00"/>
    <d v="1899-12-30T01:00:00"/>
    <s v="DCO"/>
    <s v="N/A"/>
  </r>
  <r>
    <n v="12473"/>
    <x v="22"/>
    <x v="6"/>
    <s v="IFTS LIFT 24-02 QATAR"/>
    <s v="QATAR"/>
    <n v="55"/>
    <s v="ACS"/>
    <n v="12"/>
    <s v="X"/>
    <m/>
    <x v="5"/>
    <s v="NET"/>
    <s v="DECI_STD"/>
    <m/>
    <n v="12474"/>
    <s v="FMSC DBFM02"/>
    <s v="12:35"/>
    <s v="13:35"/>
    <d v="1899-12-30T01:00:00"/>
    <s v="12:35"/>
    <s v="13:35"/>
    <d v="1899-12-30T01:00:00"/>
    <s v="DCO"/>
    <s v="N/A"/>
  </r>
  <r>
    <n v="12474"/>
    <x v="22"/>
    <x v="6"/>
    <s v="LIFT IFTS 24-05 AUT"/>
    <s v="IFTS"/>
    <n v="64"/>
    <s v="ACS"/>
    <n v="9"/>
    <m/>
    <s v="X"/>
    <x v="2"/>
    <s v="STDA"/>
    <s v="DECI_STD"/>
    <m/>
    <m/>
    <s v="PT EMR02"/>
    <s v="14:05"/>
    <s v="15:05"/>
    <d v="1899-12-30T01:00:00"/>
    <d v="1899-12-30T14:41:00"/>
    <d v="1899-12-30T15:20:00"/>
    <d v="1899-12-30T00:39:00"/>
    <s v="DCO"/>
    <s v="N/A"/>
  </r>
  <r>
    <n v="12475"/>
    <x v="23"/>
    <x v="6"/>
    <s v="LIFT IFTS 24-03 CAN"/>
    <s v="IFTS"/>
    <n v="37"/>
    <s v="IFTS"/>
    <n v="22"/>
    <m/>
    <s v="X"/>
    <x v="5"/>
    <s v="NET"/>
    <s v="DECI_STD"/>
    <m/>
    <n v="12476"/>
    <s v="FMSC OACM02"/>
    <s v="10:05"/>
    <s v="11:05"/>
    <d v="1899-12-30T01:00:00"/>
    <s v="10:05"/>
    <s v="11:05"/>
    <d v="1899-12-30T01:00:00"/>
    <s v="DCO"/>
    <s v="N/A"/>
  </r>
  <r>
    <n v="12476"/>
    <x v="23"/>
    <x v="6"/>
    <s v="LIFT 24-03 SNG"/>
    <s v="IFTS"/>
    <n v="44"/>
    <s v="IFTS"/>
    <n v="23"/>
    <m/>
    <s v="X"/>
    <x v="3"/>
    <s v="STDA"/>
    <s v="DECI_STD"/>
    <m/>
    <m/>
    <s v="PT ERT03"/>
    <s v="10:05"/>
    <s v="11:05"/>
    <d v="1899-12-30T01:00:00"/>
    <s v="10:05"/>
    <s v="11:05"/>
    <d v="1899-12-30T01:00:00"/>
    <s v="DCO"/>
    <s v="N/A"/>
  </r>
  <r>
    <n v="12477"/>
    <x v="24"/>
    <x v="7"/>
    <s v="IFTS LIFT 24-02 QATAR"/>
    <s v="QATAR"/>
    <n v="52"/>
    <s v="ACS"/>
    <n v="12"/>
    <s v="X"/>
    <m/>
    <x v="5"/>
    <s v="NET"/>
    <s v="DECI_STD"/>
    <m/>
    <n v="12478"/>
    <s v="FMSC DBFM02"/>
    <s v="10:05"/>
    <s v="11:05"/>
    <d v="1899-12-30T01:00:00"/>
    <m/>
    <m/>
    <s v=""/>
    <s v="CANC"/>
    <s v="CD1"/>
  </r>
  <r>
    <n v="12478"/>
    <x v="24"/>
    <x v="7"/>
    <s v="IFTS LIFT 24-02 QATAR"/>
    <s v="QATAR"/>
    <n v="52"/>
    <s v="ACS"/>
    <n v="17"/>
    <s v="X"/>
    <m/>
    <x v="0"/>
    <s v="STDA"/>
    <s v="CAS_DECI"/>
    <m/>
    <m/>
    <s v="FMS CAS01"/>
    <s v="14:35"/>
    <s v="15:35"/>
    <d v="1899-12-30T01:00:00"/>
    <m/>
    <m/>
    <s v=""/>
    <s v="CANC"/>
    <s v="CD1"/>
  </r>
  <r>
    <n v="12479"/>
    <x v="25"/>
    <x v="7"/>
    <s v="IFTS LIFT 24-02 QATAR"/>
    <s v="QATAR"/>
    <n v="52"/>
    <s v="ACS"/>
    <n v="14"/>
    <s v="X"/>
    <m/>
    <x v="5"/>
    <s v="NET"/>
    <s v="DECI_STD"/>
    <m/>
    <n v="12480"/>
    <s v="FMSC DBFM02"/>
    <s v="14:35"/>
    <s v="15:35"/>
    <d v="1899-12-30T01:00:00"/>
    <s v="14:35"/>
    <s v="15:35"/>
    <d v="1899-12-30T01:00:00"/>
    <s v="DCO"/>
    <s v="N/A"/>
  </r>
  <r>
    <n v="12480"/>
    <x v="25"/>
    <x v="7"/>
    <s v="LIFT IFTS 24-04 CAN"/>
    <s v="IFTS"/>
    <n v="54"/>
    <s v="ACS"/>
    <n v="2"/>
    <m/>
    <s v="X"/>
    <x v="2"/>
    <s v="STDA"/>
    <s v="DECI_STD"/>
    <m/>
    <m/>
    <s v="PT NIT01"/>
    <d v="1899-12-30T07:05:00"/>
    <d v="1899-12-30T08:05:00"/>
    <d v="1899-12-30T01:00:00"/>
    <d v="1899-12-30T08:00:00"/>
    <d v="1899-12-30T09:00:00"/>
    <d v="1899-12-30T01:00:00"/>
    <s v="DCO"/>
    <s v="N/A"/>
  </r>
  <r>
    <n v="12481"/>
    <x v="26"/>
    <x v="8"/>
    <s v="IFTS LIFT 24-02 QATAR"/>
    <s v="QATAR"/>
    <n v="52"/>
    <s v="ACS"/>
    <n v="33"/>
    <s v="X"/>
    <m/>
    <x v="0"/>
    <s v="STDA"/>
    <s v="CAS_DECI"/>
    <m/>
    <m/>
    <s v="FMS CAS01"/>
    <s v="10:00"/>
    <s v="11:00"/>
    <d v="1899-12-30T01:00:00"/>
    <s v="10:00"/>
    <s v="11:00"/>
    <d v="1899-12-30T01:00:00"/>
    <s v="DCO"/>
    <s v="N/A"/>
  </r>
  <r>
    <n v="12482"/>
    <x v="26"/>
    <x v="8"/>
    <s v="LIFT 24-44 ITA"/>
    <s v="AMI"/>
    <n v="71"/>
    <s v="IFTS"/>
    <n v="9"/>
    <s v="X"/>
    <m/>
    <x v="5"/>
    <s v="NET"/>
    <s v="DECI_STD"/>
    <m/>
    <n v="12483"/>
    <s v="SD OBFM02"/>
    <s v="13:35"/>
    <d v="1899-12-30T14:05:00"/>
    <d v="1899-12-30T00:30:00"/>
    <m/>
    <m/>
    <s v=""/>
    <s v="CANC"/>
    <s v="CD1"/>
  </r>
  <r>
    <n v="12483"/>
    <x v="27"/>
    <x v="8"/>
    <s v="LIFT IFTS 24-04 JPN"/>
    <s v="IFTS"/>
    <n v="57"/>
    <s v="ACS"/>
    <n v="5"/>
    <m/>
    <s v="X"/>
    <x v="1"/>
    <s v="STDA"/>
    <s v="DECI_STD"/>
    <m/>
    <m/>
    <s v="PT NIT01"/>
    <s v="11:30"/>
    <s v="12:30"/>
    <d v="1899-12-30T01:00:00"/>
    <m/>
    <m/>
    <s v=""/>
    <s v="CANC"/>
    <s v="CD1"/>
  </r>
  <r>
    <n v="12484"/>
    <x v="28"/>
    <x v="8"/>
    <s v="LIFT 24-44 ITA"/>
    <s v="AMI"/>
    <n v="71"/>
    <s v="ACS"/>
    <n v="9"/>
    <s v="X"/>
    <m/>
    <x v="5"/>
    <s v="NET"/>
    <s v="DECI_STD"/>
    <m/>
    <n v="12485"/>
    <s v="SD OBFM02"/>
    <s v="10:30"/>
    <d v="1899-12-30T11:05:00"/>
    <d v="1899-12-30T00:35:00"/>
    <s v="10:30"/>
    <d v="1899-12-30T11:05:00"/>
    <d v="1899-12-30T00:35:00"/>
    <s v="DCO"/>
    <s v="N/A"/>
  </r>
  <r>
    <n v="12485"/>
    <x v="29"/>
    <x v="9"/>
    <s v="LIFT IFTS 25-01 HUN"/>
    <s v="IFTS"/>
    <n v="71"/>
    <s v="ACS"/>
    <n v="32"/>
    <m/>
    <s v="X"/>
    <x v="6"/>
    <s v="STDA"/>
    <s v="DECI_STD"/>
    <m/>
    <m/>
    <s v="PT IF01"/>
    <s v="11:00"/>
    <s v="12:00"/>
    <d v="1899-12-30T01:00:00"/>
    <m/>
    <m/>
    <s v=""/>
    <s v="CANC"/>
    <s v="CD2"/>
  </r>
  <r>
    <n v="12486"/>
    <x v="30"/>
    <x v="9"/>
    <s v="LIFT IFTS 25-01 HUN"/>
    <s v="IFTS"/>
    <n v="71"/>
    <s v="ACS"/>
    <n v="9"/>
    <m/>
    <s v="X"/>
    <x v="4"/>
    <s v="STDA"/>
    <s v="DECI_STD"/>
    <m/>
    <m/>
    <s v="PT IF01"/>
    <s v="11:00"/>
    <s v="12:00"/>
    <d v="1899-12-30T01:00:00"/>
    <s v="11:00"/>
    <s v="12:00"/>
    <d v="1899-12-30T01:00:00"/>
    <s v="DCO"/>
    <s v="N/A"/>
  </r>
  <r>
    <n v="12487"/>
    <x v="3"/>
    <x v="1"/>
    <s v="IP"/>
    <s v="Support QATAR"/>
    <m/>
    <s v="ACS"/>
    <n v="32"/>
    <m/>
    <s v="X"/>
    <x v="4"/>
    <s v="NET"/>
    <s v="DECI_PGM"/>
    <m/>
    <n v="12486"/>
    <s v="SUPP"/>
    <d v="1899-12-30T10:05:00"/>
    <d v="1899-12-30T11:05:00"/>
    <d v="1899-12-30T01:00:00"/>
    <d v="1899-12-30T10:20:00"/>
    <d v="1899-12-30T11:05:00"/>
    <d v="1899-12-30T00:45:00"/>
    <s v="SDC"/>
    <s v="N/A"/>
  </r>
  <r>
    <n v="12488"/>
    <x v="30"/>
    <x v="9"/>
    <s v="LIFT 24-44 ITA"/>
    <s v="AMI"/>
    <n v="71"/>
    <s v="IFTS"/>
    <n v="22"/>
    <s v="X"/>
    <m/>
    <x v="0"/>
    <s v="NET"/>
    <s v="DECI_STD"/>
    <m/>
    <n v="12489"/>
    <s v="SD BFFNVG01"/>
    <s v="15:30"/>
    <s v="16:30"/>
    <d v="1899-12-30T01:00:00"/>
    <d v="1899-12-30T15:30:00"/>
    <d v="1899-12-30T16:25:00"/>
    <d v="1899-12-30T00:55:00"/>
    <s v="DCO"/>
    <s v="N/A"/>
  </r>
  <r>
    <n v="12489"/>
    <x v="31"/>
    <x v="9"/>
    <s v="LIFT IFTS 24-04 HUN"/>
    <s v="IFTS"/>
    <n v="62"/>
    <s v="ACS"/>
    <n v="1"/>
    <m/>
    <s v="X"/>
    <x v="0"/>
    <s v="STDA"/>
    <s v="LOW LEVEL"/>
    <m/>
    <m/>
    <s v="FMS LLF01"/>
    <s v="08:30"/>
    <s v="09:30"/>
    <d v="1899-12-30T01:00:00"/>
    <d v="1899-12-30T08:30:00"/>
    <d v="1899-12-30T09:30:00"/>
    <d v="1899-12-30T01:00:00"/>
    <s v="DCO"/>
    <s v="N/A"/>
  </r>
  <r>
    <n v="12490"/>
    <x v="32"/>
    <x v="10"/>
    <s v="LIFT IFTS 24-04 CAN"/>
    <s v="IFTS"/>
    <n v="54"/>
    <s v="ACS"/>
    <n v="5"/>
    <m/>
    <s v="X"/>
    <x v="5"/>
    <s v="NET"/>
    <s v="RNG_STD"/>
    <m/>
    <n v="12491"/>
    <s v="FMSC RNG01"/>
    <s v="11:30"/>
    <s v="12:30"/>
    <d v="1899-12-30T01:00:00"/>
    <d v="1899-12-30T11:30:00"/>
    <d v="1899-12-30T12:30:00"/>
    <d v="1899-12-30T01:00:00"/>
    <s v="DCO"/>
    <s v="N/A"/>
  </r>
  <r>
    <n v="12491"/>
    <x v="33"/>
    <x v="10"/>
    <s v="LIFT IFTS 24-04 JPN"/>
    <s v="IFTS"/>
    <n v="57"/>
    <s v="ACS"/>
    <n v="2"/>
    <m/>
    <s v="X"/>
    <x v="1"/>
    <s v="STDA"/>
    <s v="DECI_STD"/>
    <m/>
    <m/>
    <s v="PT NIT01"/>
    <s v="08:30"/>
    <s v="09:30"/>
    <d v="1899-12-30T01:00:00"/>
    <s v="08:30"/>
    <s v="09:30"/>
    <d v="1899-12-30T01:00:00"/>
    <s v="DCO"/>
    <s v="N/A"/>
  </r>
  <r>
    <n v="12492"/>
    <x v="34"/>
    <x v="11"/>
    <s v="LIFT IFTS 24-05 AUT"/>
    <s v="IFTS"/>
    <n v="64"/>
    <s v="IFTS"/>
    <n v="23"/>
    <m/>
    <s v="X"/>
    <x v="6"/>
    <s v="STDA"/>
    <s v="DECI_STD"/>
    <m/>
    <m/>
    <s v="FMS NIT01"/>
    <s v="08:30"/>
    <s v="09:30"/>
    <d v="1899-12-30T01:00:00"/>
    <m/>
    <m/>
    <s v=""/>
    <s v="CANC"/>
    <s v="CD1"/>
  </r>
  <r>
    <n v="12493"/>
    <x v="35"/>
    <x v="11"/>
    <s v="LIFT IFTS 24-04 CAN"/>
    <s v="IFTS"/>
    <n v="54"/>
    <s v="ACS"/>
    <n v="14"/>
    <m/>
    <s v="X"/>
    <x v="0"/>
    <s v="NET"/>
    <s v="RNG_STD"/>
    <m/>
    <n v="12494"/>
    <s v="FMSC RNG01"/>
    <s v="08:30"/>
    <s v="09:30"/>
    <d v="1899-12-30T01:00:00"/>
    <d v="1899-12-30T08:30:00"/>
    <d v="1899-12-30T09:30:00"/>
    <d v="1899-12-30T01:00:00"/>
    <s v="DCO"/>
    <s v="N/A"/>
  </r>
  <r>
    <n v="12494"/>
    <x v="3"/>
    <x v="1"/>
    <s v="LIFT IFTS 24-04 JPN"/>
    <s v="IFTS"/>
    <n v="57"/>
    <s v="IFTS"/>
    <n v="22"/>
    <m/>
    <s v="X"/>
    <x v="0"/>
    <s v="STDA"/>
    <s v="DECI_STD"/>
    <m/>
    <m/>
    <s v="FMS CF03"/>
    <s v="11:35"/>
    <s v="12:35"/>
    <d v="1899-12-30T01:00:00"/>
    <d v="1899-12-30T11:35:00"/>
    <d v="1899-12-30T12:10:00"/>
    <d v="1899-12-30T00:35:00"/>
    <s v="RSLD"/>
    <s v="CD3"/>
  </r>
  <r>
    <n v="12495"/>
    <x v="35"/>
    <x v="11"/>
    <s v="LIFT IFTS 24-04 HUN"/>
    <s v="IFTS"/>
    <n v="62"/>
    <s v="IFTS"/>
    <n v="23"/>
    <m/>
    <s v="X"/>
    <x v="5"/>
    <s v="NET"/>
    <s v="RNG_STD"/>
    <m/>
    <n v="12496"/>
    <s v="FMSC ARNG01"/>
    <s v="10:15"/>
    <s v="11:15"/>
    <d v="1899-12-30T01:00:00"/>
    <s v="10:15"/>
    <d v="1899-12-30T11:05:00"/>
    <d v="1899-12-30T00:50:00"/>
    <s v="DCO"/>
    <s v="N/A"/>
  </r>
  <r>
    <n v="12496"/>
    <x v="35"/>
    <x v="11"/>
    <s v="LIFT IFTS 24-05 AUT"/>
    <s v="IFTS"/>
    <n v="64"/>
    <s v="ACS"/>
    <n v="2"/>
    <m/>
    <s v="X"/>
    <x v="2"/>
    <s v="STDA"/>
    <s v="DECI_STD"/>
    <m/>
    <m/>
    <s v="FMS NIT01"/>
    <s v="11:30"/>
    <s v="12:30"/>
    <d v="1899-12-30T01:00:00"/>
    <d v="1899-12-30T11:30:00"/>
    <d v="1899-12-30T12:30:00"/>
    <d v="1899-12-30T01:00:00"/>
    <s v="DCO"/>
    <s v="N/A"/>
  </r>
  <r>
    <n v="12497"/>
    <x v="3"/>
    <x v="1"/>
    <s v="IP"/>
    <s v="Support IFTS"/>
    <m/>
    <s v="ACS"/>
    <n v="30"/>
    <m/>
    <s v="X"/>
    <x v="4"/>
    <s v="NET"/>
    <s v="DECI_STD"/>
    <m/>
    <n v="12496"/>
    <s v="SUPP"/>
    <d v="1899-12-30T13:05:00"/>
    <d v="1899-12-30T14:05:00"/>
    <d v="1899-12-30T01:00:00"/>
    <m/>
    <m/>
    <s v=""/>
    <s v="SMC"/>
    <s v="CD5"/>
  </r>
  <r>
    <n v="12498"/>
    <x v="36"/>
    <x v="12"/>
    <s v="LIFT 24-45 ITA"/>
    <s v="AMI"/>
    <n v="34"/>
    <s v="IFTS"/>
    <n v="22"/>
    <s v="X"/>
    <m/>
    <x v="1"/>
    <s v="STDA"/>
    <s v="DECI_STD"/>
    <m/>
    <m/>
    <s v="SD NIT01"/>
    <s v="11:30"/>
    <s v="12:30"/>
    <d v="1899-12-30T01:00:00"/>
    <m/>
    <m/>
    <s v=""/>
    <s v="CANC"/>
    <s v="CD1"/>
  </r>
  <r>
    <n v="12499"/>
    <x v="37"/>
    <x v="12"/>
    <s v="LIFT 24-45 ITA"/>
    <s v="AMI"/>
    <n v="34"/>
    <s v="ACS"/>
    <n v="10"/>
    <s v="X"/>
    <m/>
    <x v="2"/>
    <s v="STDA"/>
    <s v="DECI_STD"/>
    <m/>
    <m/>
    <s v="SD NIT01"/>
    <s v="13:00"/>
    <s v="14:00"/>
    <d v="1899-12-30T01:00:00"/>
    <d v="1899-12-30T13:00:00"/>
    <d v="1899-12-30T14:00:00"/>
    <d v="1899-12-30T01:00:00"/>
    <s v="DCO"/>
    <s v="N/A"/>
  </r>
  <r>
    <n v="12500"/>
    <x v="38"/>
    <x v="12"/>
    <s v=" IFTS LIFT 24-03 QATAR"/>
    <s v="QATAR"/>
    <n v="57"/>
    <s v="ACS"/>
    <n v="17"/>
    <s v="X"/>
    <m/>
    <x v="5"/>
    <s v="NET"/>
    <s v="DECI_STD"/>
    <m/>
    <n v="12501"/>
    <s v="FMSC DBFM01"/>
    <s v="08:30"/>
    <s v="09:30"/>
    <d v="1899-12-30T01:00:00"/>
    <m/>
    <m/>
    <s v=""/>
    <s v="CANC"/>
    <s v="CD10"/>
  </r>
  <r>
    <n v="12501"/>
    <x v="38"/>
    <x v="12"/>
    <s v="LIFT IFTS 24-04 SPA"/>
    <s v="IFTS"/>
    <n v="58"/>
    <s v="ACS"/>
    <n v="5"/>
    <m/>
    <s v="X"/>
    <x v="5"/>
    <s v="NET"/>
    <s v="DECI_STD"/>
    <m/>
    <n v="12502"/>
    <s v="FMSC DBFM02"/>
    <s v="10:00"/>
    <s v="11:00"/>
    <d v="1899-12-30T01:00:00"/>
    <m/>
    <m/>
    <s v=""/>
    <s v="CANC"/>
    <s v="CD10"/>
  </r>
  <r>
    <n v="12502"/>
    <x v="38"/>
    <x v="12"/>
    <s v="LIFT 24-43 ITA"/>
    <s v="AMI"/>
    <n v="69"/>
    <s v="ACS"/>
    <n v="10"/>
    <s v="X"/>
    <m/>
    <x v="6"/>
    <s v="STDA"/>
    <s v="DCA"/>
    <m/>
    <m/>
    <s v="SD BVR02"/>
    <s v="10:00"/>
    <s v="11:00"/>
    <d v="1899-12-30T01:00:00"/>
    <m/>
    <m/>
    <s v=""/>
    <s v="CANC"/>
    <s v="CD4"/>
  </r>
  <r>
    <n v="12503"/>
    <x v="38"/>
    <x v="12"/>
    <s v="IFTS LIFT 24-02 QATAR"/>
    <s v="QATAR"/>
    <n v="53"/>
    <s v="ACS"/>
    <n v="14"/>
    <s v="X"/>
    <m/>
    <x v="5"/>
    <s v="NET"/>
    <s v="DCA"/>
    <m/>
    <n v="12504"/>
    <s v="NET DCA02"/>
    <s v="11:30"/>
    <s v="12:30"/>
    <d v="1899-12-30T01:00:00"/>
    <m/>
    <m/>
    <s v=""/>
    <s v="CANC"/>
    <s v="CD10"/>
  </r>
  <r>
    <n v="12504"/>
    <x v="38"/>
    <x v="12"/>
    <s v="IFTS LIFT 24-02 QATAR"/>
    <s v="QATAR"/>
    <n v="54"/>
    <s v="ACS"/>
    <n v="12"/>
    <s v="X"/>
    <m/>
    <x v="4"/>
    <s v="NET"/>
    <s v="DCA"/>
    <m/>
    <n v="12503"/>
    <s v="NET DCA02"/>
    <d v="1899-12-30T11:30:00"/>
    <d v="1899-12-30T12:30:00"/>
    <d v="1899-12-30T01:00:00"/>
    <m/>
    <m/>
    <s v=""/>
    <s v="CANC"/>
    <s v="CD10"/>
  </r>
  <r>
    <n v="12505"/>
    <x v="38"/>
    <x v="12"/>
    <s v="LIFT 24-03 SNG"/>
    <s v="IFTS"/>
    <n v="43"/>
    <s v="IFTS"/>
    <n v="22"/>
    <m/>
    <s v="X"/>
    <x v="5"/>
    <s v="NET"/>
    <s v="DCA"/>
    <m/>
    <n v="12506"/>
    <s v="NET QRA01"/>
    <s v="13:00"/>
    <s v="14:00"/>
    <d v="1899-12-30T01:00:00"/>
    <m/>
    <m/>
    <s v=""/>
    <s v="CANC"/>
    <s v="CD10"/>
  </r>
  <r>
    <n v="12506"/>
    <x v="38"/>
    <x v="12"/>
    <s v="LIFT 24-03 SNG"/>
    <s v="IFTS"/>
    <n v="44"/>
    <s v="ACS"/>
    <n v="10"/>
    <m/>
    <s v="X"/>
    <x v="4"/>
    <s v="NET"/>
    <s v="DCA"/>
    <m/>
    <n v="12505"/>
    <s v="NET QRA01"/>
    <s v="13:00"/>
    <s v="14:00"/>
    <d v="1899-12-30T01:00:00"/>
    <m/>
    <m/>
    <s v=""/>
    <s v="CANC"/>
    <s v="CD10"/>
  </r>
  <r>
    <n v="12507"/>
    <x v="38"/>
    <x v="12"/>
    <s v="LIFT IFTS 24-05 GER"/>
    <s v="IFTS"/>
    <n v="66"/>
    <s v="ACS"/>
    <n v="9"/>
    <m/>
    <s v="X"/>
    <x v="5"/>
    <s v="NET"/>
    <s v="DECI_STD_NVG"/>
    <m/>
    <n v="12508"/>
    <s v="NET BFFNVG01"/>
    <s v="14:30"/>
    <s v="15:30"/>
    <d v="1899-12-30T01:00:00"/>
    <m/>
    <m/>
    <s v=""/>
    <s v="CANC"/>
    <s v="CD10"/>
  </r>
  <r>
    <n v="12508"/>
    <x v="4"/>
    <x v="1"/>
    <s v="IP"/>
    <s v="Support QATAR"/>
    <m/>
    <s v="ACS"/>
    <n v="31"/>
    <m/>
    <s v="X"/>
    <x v="4"/>
    <s v="NET"/>
    <s v="DECI_STD"/>
    <m/>
    <n v="12507"/>
    <s v="SUPP"/>
    <d v="1899-12-30T07:05:00"/>
    <d v="1899-12-30T08:05:00"/>
    <d v="1899-12-30T01:00:00"/>
    <d v="1899-12-30T07:05:00"/>
    <d v="1899-12-30T08:05:00"/>
    <d v="1899-12-30T01:00:00"/>
    <s v="SDC"/>
    <s v="N/A"/>
  </r>
  <r>
    <n v="12509"/>
    <x v="38"/>
    <x v="12"/>
    <s v="LIFT 24-03 SNG"/>
    <s v="IFTS"/>
    <n v="44"/>
    <s v="ACS"/>
    <n v="5"/>
    <m/>
    <s v="X"/>
    <x v="0"/>
    <s v="NET"/>
    <s v="DCA"/>
    <m/>
    <n v="12510"/>
    <s v="NET QRA02"/>
    <s v="16:00"/>
    <s v="17:00"/>
    <d v="1899-12-30T01:00:00"/>
    <m/>
    <m/>
    <s v=""/>
    <s v="CANC"/>
    <s v="CD10"/>
  </r>
  <r>
    <n v="12510"/>
    <x v="4"/>
    <x v="1"/>
    <s v="IP"/>
    <s v="Support QATAR"/>
    <m/>
    <s v="ACS"/>
    <n v="10"/>
    <m/>
    <s v="X"/>
    <x v="1"/>
    <s v="NET"/>
    <s v="DECI_STD"/>
    <m/>
    <n v="12509"/>
    <s v="SUPP"/>
    <d v="1899-12-30T07:05:00"/>
    <d v="1899-12-30T08:05:00"/>
    <d v="1899-12-30T01:00:00"/>
    <d v="1899-12-30T07:05:00"/>
    <d v="1899-12-30T08:05:00"/>
    <d v="1899-12-30T01:00:00"/>
    <s v="SDC"/>
    <s v="N/A"/>
  </r>
  <r>
    <n v="12511"/>
    <x v="38"/>
    <x v="12"/>
    <s v="LIFT 24-03 SNG"/>
    <s v="IFTS"/>
    <n v="43"/>
    <s v="ACS"/>
    <n v="1"/>
    <m/>
    <s v="X"/>
    <x v="1"/>
    <s v="NET"/>
    <s v="DCA"/>
    <m/>
    <n v="12510"/>
    <s v="NET QRA02"/>
    <s v="16:00"/>
    <s v="17:00"/>
    <d v="1899-12-30T01:00:00"/>
    <m/>
    <m/>
    <s v=""/>
    <s v="CANC"/>
    <s v="CD10"/>
  </r>
  <r>
    <n v="12512"/>
    <x v="38"/>
    <x v="12"/>
    <s v="LIFT IFTS 24-05 GER"/>
    <s v="IFTS"/>
    <n v="67"/>
    <s v="ACS"/>
    <n v="32"/>
    <m/>
    <s v="X"/>
    <x v="5"/>
    <s v="NET"/>
    <s v="DECI_STD_NVG"/>
    <m/>
    <n v="12513"/>
    <s v="NET BFFNVG01"/>
    <s v="16:00"/>
    <s v="17:00"/>
    <d v="1899-12-30T01:00:00"/>
    <m/>
    <m/>
    <s v=""/>
    <s v="CANC"/>
    <s v="CD10"/>
  </r>
  <r>
    <n v="12513"/>
    <x v="38"/>
    <x v="12"/>
    <s v="IFTS LIFT 24-02 QATAR"/>
    <s v="QATAR"/>
    <n v="50"/>
    <s v="ACS"/>
    <n v="10"/>
    <s v="X"/>
    <m/>
    <x v="6"/>
    <s v="STDA"/>
    <s v="BRV_R2R_STD"/>
    <m/>
    <m/>
    <s v="PT BVR02"/>
    <s v="16:00"/>
    <s v="17:00"/>
    <d v="1899-12-30T01:00:00"/>
    <m/>
    <m/>
    <s v=""/>
    <s v="CANC"/>
    <s v="CD10"/>
  </r>
  <r>
    <n v="12514"/>
    <x v="39"/>
    <x v="12"/>
    <s v="IFTS LIFT 24-02 QATAR"/>
    <s v="QATAR"/>
    <n v="53"/>
    <s v="IFTS"/>
    <n v="23"/>
    <s v="X"/>
    <m/>
    <x v="0"/>
    <s v="NET"/>
    <s v="DCA"/>
    <m/>
    <n v="12515"/>
    <s v="NET DCA02"/>
    <s v="08:30"/>
    <s v="09:30"/>
    <d v="1899-12-30T01:00:00"/>
    <d v="1899-12-30T08:40:00"/>
    <d v="1899-12-30T09:40:00"/>
    <d v="1899-12-30T01:00:00"/>
    <s v="DCO"/>
    <s v="N/A"/>
  </r>
  <r>
    <n v="12515"/>
    <x v="4"/>
    <x v="1"/>
    <s v="IP"/>
    <s v="Support QATAR"/>
    <m/>
    <s v="ACS"/>
    <n v="2"/>
    <m/>
    <s v="X"/>
    <x v="1"/>
    <s v="NET"/>
    <s v="DECI_STD_NVG"/>
    <m/>
    <n v="12514"/>
    <s v="SUPP"/>
    <d v="1899-12-30T08:35:00"/>
    <d v="1899-12-30T09:35:00"/>
    <d v="1899-12-30T01:00:00"/>
    <d v="1899-12-30T08:35:00"/>
    <d v="1899-12-30T09:35:00"/>
    <d v="1899-12-30T01:00:00"/>
    <s v="SDC"/>
    <s v="N/A"/>
  </r>
  <r>
    <n v="12516"/>
    <x v="39"/>
    <x v="12"/>
    <s v="IFTS LIFT 24-02 QATAR"/>
    <s v="QATAR"/>
    <n v="54"/>
    <s v="ACS"/>
    <n v="30"/>
    <s v="X"/>
    <m/>
    <x v="1"/>
    <s v="NET"/>
    <s v="DCA"/>
    <m/>
    <n v="12515"/>
    <s v="NET DCA02"/>
    <d v="1899-12-30T08:30:00"/>
    <d v="1899-12-30T09:30:00"/>
    <d v="1899-12-30T01:00:00"/>
    <d v="1899-12-30T08:40:00"/>
    <d v="1899-12-30T09:40:00"/>
    <d v="1899-12-30T01:00:00"/>
    <s v="DCO"/>
    <s v="N/A"/>
  </r>
  <r>
    <n v="12517"/>
    <x v="39"/>
    <x v="12"/>
    <s v="LIFT 24-43 ITA"/>
    <s v="AMI"/>
    <n v="69"/>
    <s v="ACS"/>
    <n v="12"/>
    <s v="X"/>
    <m/>
    <x v="6"/>
    <s v="STDA"/>
    <s v="DCA"/>
    <m/>
    <m/>
    <s v="SD BVR02"/>
    <s v="13:00"/>
    <s v="14:00"/>
    <d v="1899-12-30T01:00:00"/>
    <d v="1899-12-30T13:00:00"/>
    <d v="1899-12-30T14:00:00"/>
    <d v="1899-12-30T01:00:00"/>
    <s v="DCO"/>
    <s v="N/A"/>
  </r>
  <r>
    <n v="12518"/>
    <x v="4"/>
    <x v="1"/>
    <s v="IP"/>
    <s v="Support QATAR"/>
    <m/>
    <s v="IFTS"/>
    <n v="9"/>
    <m/>
    <s v="X"/>
    <x v="4"/>
    <s v="NET"/>
    <s v="DECI_STD_NVG"/>
    <m/>
    <n v="12517"/>
    <s v="SUPP"/>
    <d v="1899-12-30T10:05:00"/>
    <d v="1899-12-30T11:05:00"/>
    <d v="1899-12-30T01:00:00"/>
    <d v="1899-12-30T10:05:00"/>
    <d v="1899-12-30T11:05:00"/>
    <d v="1899-12-30T01:00:00"/>
    <s v="SDC"/>
    <s v="N/A"/>
  </r>
  <r>
    <n v="12519"/>
    <x v="40"/>
    <x v="12"/>
    <s v="LIFT IFTS 24-05 GER"/>
    <s v="IFTS"/>
    <n v="66"/>
    <s v="ACS"/>
    <n v="12"/>
    <m/>
    <s v="X"/>
    <x v="0"/>
    <s v="NET"/>
    <s v="DECI_STD_NVG"/>
    <m/>
    <n v="12520"/>
    <s v="NET BFFNVG01"/>
    <s v="08:30"/>
    <s v="09:30"/>
    <d v="1899-12-30T01:00:00"/>
    <d v="1899-12-30T08:30:00"/>
    <d v="1899-12-30T09:30:00"/>
    <d v="1899-12-30T01:00:00"/>
    <s v="DCO"/>
    <s v="N/A"/>
  </r>
  <r>
    <n v="12520"/>
    <x v="40"/>
    <x v="12"/>
    <s v="LIFT IFTS 24-05 GER"/>
    <s v="IFTS"/>
    <n v="67"/>
    <s v="ACS"/>
    <n v="1"/>
    <m/>
    <s v="X"/>
    <x v="0"/>
    <s v="NET"/>
    <s v="DECI_STD_NVG"/>
    <m/>
    <n v="12521"/>
    <s v="NET BFFNVG01"/>
    <s v="11:30"/>
    <s v="12:30"/>
    <d v="1899-12-30T01:00:00"/>
    <d v="1899-12-30T11:30:00"/>
    <d v="1899-12-30T12:30:00"/>
    <d v="1899-12-30T01:00:00"/>
    <s v="DCO"/>
    <s v="N/A"/>
  </r>
  <r>
    <n v="12521"/>
    <x v="41"/>
    <x v="13"/>
    <s v="LIFT 24-03 SNG"/>
    <s v="IFTS"/>
    <n v="43"/>
    <s v="ACS"/>
    <n v="12"/>
    <m/>
    <s v="X"/>
    <x v="0"/>
    <s v="NET"/>
    <s v="DCA"/>
    <m/>
    <n v="12522"/>
    <s v="NET QRA02"/>
    <s v="10:30"/>
    <s v="11:30"/>
    <d v="1899-12-30T01:00:00"/>
    <s v="10:30"/>
    <s v="11:30"/>
    <d v="1899-12-30T01:00:00"/>
    <s v="DCO"/>
    <s v="N/A"/>
  </r>
  <r>
    <n v="12522"/>
    <x v="41"/>
    <x v="13"/>
    <s v="LIFT 24-03 SNG"/>
    <s v="IFTS"/>
    <n v="44"/>
    <s v="ACS"/>
    <n v="5"/>
    <m/>
    <s v="X"/>
    <x v="1"/>
    <s v="NET"/>
    <s v="DCA"/>
    <m/>
    <n v="12521"/>
    <s v="NET QRA02"/>
    <d v="1899-12-30T10:30:00"/>
    <d v="1899-12-30T11:30:00"/>
    <d v="1899-12-30T01:00:00"/>
    <d v="1899-12-30T10:30:00"/>
    <d v="1899-12-30T11:30:00"/>
    <d v="1899-12-30T01:00:00"/>
    <s v="DCO"/>
    <s v="N/A"/>
  </r>
  <r>
    <n v="12523"/>
    <x v="4"/>
    <x v="1"/>
    <s v="IP"/>
    <s v="Support IFTS"/>
    <m/>
    <s v="ACS"/>
    <n v="9"/>
    <m/>
    <s v="X"/>
    <x v="4"/>
    <s v="NET"/>
    <s v="RNG_STD"/>
    <m/>
    <n v="12522"/>
    <s v="SUPP"/>
    <d v="1899-12-30T11:35:00"/>
    <d v="1899-12-30T12:35:00"/>
    <d v="1899-12-30T01:00:00"/>
    <d v="1899-12-30T11:35:00"/>
    <d v="1899-12-30T12:35:00"/>
    <d v="1899-12-30T01:00:00"/>
    <s v="SDC"/>
    <s v="N/A"/>
  </r>
  <r>
    <n v="12524"/>
    <x v="42"/>
    <x v="13"/>
    <s v="IFTS LIFT 24-02 QATAR"/>
    <s v="QATAR"/>
    <n v="50"/>
    <s v="ACS"/>
    <n v="2"/>
    <s v="X"/>
    <m/>
    <x v="6"/>
    <s v="STDA"/>
    <s v="BRV_R2R_STD"/>
    <m/>
    <m/>
    <s v="PT BVR02"/>
    <s v="13:30"/>
    <s v="14:30"/>
    <d v="1899-12-30T01:00:00"/>
    <d v="1899-12-30T13:30:00"/>
    <d v="1899-12-30T14:30:00"/>
    <d v="1899-12-30T01:00:00"/>
    <s v="DCO"/>
    <s v="N/A"/>
  </r>
  <r>
    <n v="12525"/>
    <x v="4"/>
    <x v="1"/>
    <s v="IP"/>
    <s v="Support IFTS"/>
    <m/>
    <s v="ACS"/>
    <n v="12"/>
    <m/>
    <s v="X"/>
    <x v="1"/>
    <s v="NET"/>
    <s v="RNG_STD"/>
    <m/>
    <n v="12524"/>
    <s v="SUPP"/>
    <d v="1899-12-30T11:35:00"/>
    <d v="1899-12-30T12:35:00"/>
    <d v="1899-12-30T01:00:00"/>
    <d v="1899-12-30T11:35:00"/>
    <d v="1899-12-30T12:35:00"/>
    <d v="1899-12-30T01:00:00"/>
    <s v="DCO"/>
    <s v="N/A"/>
  </r>
  <r>
    <n v="12526"/>
    <x v="43"/>
    <x v="13"/>
    <s v="LIFT IFTS 24-04 HUN"/>
    <s v="IFTS"/>
    <n v="62"/>
    <s v="ACS"/>
    <n v="32"/>
    <m/>
    <s v="X"/>
    <x v="0"/>
    <s v="NET"/>
    <s v="RNG_STD"/>
    <m/>
    <n v="12527"/>
    <s v="FMSC ARNG01"/>
    <s v="06:00"/>
    <s v="07:00"/>
    <d v="1899-12-30T01:00:00"/>
    <s v="06:00"/>
    <s v="07:00"/>
    <d v="1899-12-30T01:00:00"/>
    <s v="DCO"/>
    <s v="N/A"/>
  </r>
  <r>
    <n v="12527"/>
    <x v="44"/>
    <x v="13"/>
    <s v="IFTS LIFT 24-02 QATAR"/>
    <s v="QATAR"/>
    <n v="52"/>
    <s v="ACS"/>
    <n v="14"/>
    <s v="X"/>
    <m/>
    <x v="4"/>
    <s v="STDA"/>
    <s v="BRV_R2R_STD"/>
    <m/>
    <m/>
    <s v="PT R2R02"/>
    <s v="13:30"/>
    <s v="14:30"/>
    <d v="1899-12-30T01:00:00"/>
    <d v="1899-12-30T13:30:00"/>
    <d v="1899-12-30T14:30:00"/>
    <d v="1899-12-30T01:00:00"/>
    <s v="DCO"/>
    <s v="N/A"/>
  </r>
  <r>
    <n v="12528"/>
    <x v="44"/>
    <x v="13"/>
    <s v=" IFTS LIFT 24-03 QATAR"/>
    <s v="QATAR"/>
    <n v="57"/>
    <s v="IFTS"/>
    <n v="5"/>
    <s v="X"/>
    <m/>
    <x v="3"/>
    <s v="STDA"/>
    <s v="CAS_DECI"/>
    <m/>
    <m/>
    <s v="FMS CAS02"/>
    <s v="13:30"/>
    <s v="14:30"/>
    <d v="1899-12-30T01:00:00"/>
    <d v="1899-12-30T13:45:00"/>
    <d v="1899-12-30T14:30:00"/>
    <d v="1899-12-30T00:45:00"/>
    <s v="DCO"/>
    <s v="N/A"/>
  </r>
  <r>
    <n v="12529"/>
    <x v="45"/>
    <x v="13"/>
    <s v="IFTS LIFT 24-02 QATAR"/>
    <s v="QATAR"/>
    <n v="52"/>
    <s v="IFTS"/>
    <n v="23"/>
    <s v="X"/>
    <m/>
    <x v="6"/>
    <s v="STDA"/>
    <s v="BRV_R2R_STD"/>
    <m/>
    <m/>
    <s v="PT R2R02"/>
    <s v="06:00"/>
    <s v="07:00"/>
    <d v="1899-12-30T01:00:00"/>
    <s v="06:00"/>
    <s v="07:00"/>
    <d v="1899-12-30T01:00:00"/>
    <s v="DCO"/>
    <s v="N/A"/>
  </r>
  <r>
    <n v="12530"/>
    <x v="4"/>
    <x v="1"/>
    <s v="IP"/>
    <s v="Support IFTS"/>
    <m/>
    <s v="ACS"/>
    <n v="10"/>
    <m/>
    <s v="X"/>
    <x v="1"/>
    <s v="NET"/>
    <s v="RNG_STD"/>
    <m/>
    <n v="12529"/>
    <s v="SUPP"/>
    <d v="1899-12-30T13:05:00"/>
    <d v="1899-12-30T14:05:00"/>
    <d v="1899-12-30T01:00:00"/>
    <d v="1899-12-30T13:05:00"/>
    <d v="1899-12-30T14:05:00"/>
    <d v="1899-12-30T01:00:00"/>
    <s v="DCO"/>
    <s v="N/A"/>
  </r>
  <r>
    <n v="12531"/>
    <x v="45"/>
    <x v="13"/>
    <s v="LIFT IFTS 25-01 HUN"/>
    <s v="IFTS"/>
    <n v="71"/>
    <s v="ACS"/>
    <n v="10"/>
    <m/>
    <s v="X"/>
    <x v="3"/>
    <s v="STDA"/>
    <s v="DECI_STD"/>
    <m/>
    <m/>
    <s v="PT NAV01"/>
    <s v="07:30"/>
    <s v="08:30"/>
    <d v="1899-12-30T01:00:00"/>
    <d v="1899-12-30T07:40:00"/>
    <d v="1899-12-30T08:50:00"/>
    <d v="1899-12-30T01:10:00"/>
    <s v="DCO"/>
    <s v="N/A"/>
  </r>
  <r>
    <n v="12532"/>
    <x v="46"/>
    <x v="14"/>
    <s v="LIFT IFTS 24-04 SPA"/>
    <s v="IFTS"/>
    <n v="58"/>
    <s v="ACS"/>
    <n v="14"/>
    <m/>
    <s v="X"/>
    <x v="0"/>
    <s v="NET"/>
    <s v="DECI_STD"/>
    <m/>
    <n v="12533"/>
    <s v="FMSC DBFM02"/>
    <s v="06:00"/>
    <s v="07:00"/>
    <d v="1899-12-30T01:00:00"/>
    <m/>
    <m/>
    <s v=""/>
    <s v="CANC"/>
    <s v="CD4"/>
  </r>
  <r>
    <n v="12533"/>
    <x v="46"/>
    <x v="14"/>
    <s v="LIFT IFTS 24-05 AUT"/>
    <s v="IFTS"/>
    <n v="64"/>
    <s v="ACS"/>
    <n v="1"/>
    <m/>
    <s v="X"/>
    <x v="4"/>
    <s v="STDA"/>
    <s v="LOW LEVEL"/>
    <m/>
    <m/>
    <s v="FMS LLF01"/>
    <s v="06:00"/>
    <s v="07:00"/>
    <d v="1899-12-30T01:00:00"/>
    <m/>
    <m/>
    <s v=""/>
    <s v="CANC"/>
    <s v="CD4"/>
  </r>
  <r>
    <n v="12534"/>
    <x v="46"/>
    <x v="14"/>
    <s v="LIFT IFTS 24-05 AUT"/>
    <s v="IFTS"/>
    <n v="65"/>
    <s v="ACS"/>
    <n v="10"/>
    <m/>
    <s v="X"/>
    <x v="6"/>
    <s v="STDA"/>
    <s v="LOW LEVEL"/>
    <m/>
    <m/>
    <s v="FMS LLF01"/>
    <s v="06:00"/>
    <s v="07:00"/>
    <d v="1899-12-30T01:00:00"/>
    <m/>
    <m/>
    <s v=""/>
    <s v="CANC"/>
    <s v="CD4"/>
  </r>
  <r>
    <n v="12535"/>
    <x v="4"/>
    <x v="1"/>
    <s v="IP"/>
    <s v="Support IFTS"/>
    <m/>
    <s v="IFTS"/>
    <n v="23"/>
    <m/>
    <s v="X"/>
    <x v="1"/>
    <s v="NET"/>
    <s v="RNG_STD"/>
    <m/>
    <n v="12534"/>
    <s v="SUPP"/>
    <d v="1899-12-30T14:35:00"/>
    <d v="1899-12-30T15:35:00"/>
    <d v="1899-12-30T01:00:00"/>
    <d v="1899-12-30T14:35:00"/>
    <d v="1899-12-30T15:35:00"/>
    <d v="1899-12-30T01:00:00"/>
    <s v="DCO"/>
    <s v="N/A"/>
  </r>
  <r>
    <n v="12536"/>
    <x v="46"/>
    <x v="14"/>
    <s v="LIFT IFTS 24-04 SPA"/>
    <s v="IFTS"/>
    <n v="58"/>
    <s v="IFTS"/>
    <n v="9"/>
    <m/>
    <s v="X"/>
    <x v="5"/>
    <s v="NET"/>
    <s v="DECI_STD"/>
    <m/>
    <n v="12525"/>
    <s v="FMSC DBFM02"/>
    <d v="1899-12-30T12:00:00"/>
    <d v="1899-12-30T13:00:00"/>
    <d v="1899-12-30T01:00:00"/>
    <d v="1899-12-30T12:00:00"/>
    <d v="1899-12-30T13:00:00"/>
    <d v="1899-12-30T01:00:00"/>
    <s v="DCO"/>
    <s v="N/A"/>
  </r>
  <r>
    <n v="12537"/>
    <x v="47"/>
    <x v="14"/>
    <s v="LIFT IFTS 24-05 AUT"/>
    <s v="IFTS"/>
    <n v="64"/>
    <s v="ACS"/>
    <n v="1"/>
    <m/>
    <s v="X"/>
    <x v="2"/>
    <s v="STDA"/>
    <s v="LOW LEVEL"/>
    <m/>
    <m/>
    <s v="FMS LLF01"/>
    <s v="09:00"/>
    <s v="10:00"/>
    <d v="1899-12-30T01:00:00"/>
    <d v="1899-12-30T09:00:00"/>
    <d v="1899-12-30T09:50:00"/>
    <d v="1899-12-30T00:50:00"/>
    <s v="DCO"/>
    <s v="N/A"/>
  </r>
  <r>
    <n v="12538"/>
    <x v="5"/>
    <x v="1"/>
    <s v="IP"/>
    <s v="Support IFTS"/>
    <m/>
    <s v="ACS"/>
    <n v="13"/>
    <m/>
    <s v="X"/>
    <x v="4"/>
    <s v="NET"/>
    <s v="RNG_STD"/>
    <m/>
    <n v="12537"/>
    <s v="SUPP"/>
    <d v="1899-12-30T07:05:00"/>
    <d v="1899-12-30T08:05:00"/>
    <d v="1899-12-30T01:00:00"/>
    <s v="07:05"/>
    <d v="1899-12-30T07:55:00"/>
    <d v="1899-12-30T00:50:00"/>
    <s v="SDC"/>
    <s v="N/A"/>
  </r>
  <r>
    <n v="12539"/>
    <x v="48"/>
    <x v="14"/>
    <s v="LIFT IFTS 24-05 AUT"/>
    <s v="IFTS"/>
    <n v="64"/>
    <s v="IFTS"/>
    <n v="9"/>
    <m/>
    <s v="X"/>
    <x v="0"/>
    <s v="NET"/>
    <s v="DECI_STD"/>
    <m/>
    <n v="12540"/>
    <s v="FMSC BFM02"/>
    <s v="06:00"/>
    <s v="07:00"/>
    <d v="1899-12-30T01:00:00"/>
    <m/>
    <m/>
    <s v=""/>
    <s v="CANC"/>
    <s v="CD10"/>
  </r>
  <r>
    <n v="12540"/>
    <x v="5"/>
    <x v="1"/>
    <s v="IP"/>
    <s v="Support IFTS"/>
    <m/>
    <s v="ACS"/>
    <n v="5"/>
    <m/>
    <s v="X"/>
    <x v="1"/>
    <s v="NET"/>
    <s v="RNG_STD"/>
    <m/>
    <n v="12539"/>
    <s v="SUPP"/>
    <d v="1899-12-30T07:05:00"/>
    <d v="1899-12-30T08:05:00"/>
    <d v="1899-12-30T01:00:00"/>
    <d v="1899-12-30T07:10:00"/>
    <d v="1899-12-30T08:00:00"/>
    <d v="1899-12-30T00:50:00"/>
    <s v="SDC"/>
    <s v="N/A"/>
  </r>
  <r>
    <n v="12541"/>
    <x v="48"/>
    <x v="14"/>
    <s v="LIFT IFTS 24-05 GER"/>
    <s v="IFTS"/>
    <n v="67"/>
    <s v="ACS"/>
    <n v="5"/>
    <m/>
    <s v="X"/>
    <x v="0"/>
    <s v="NET"/>
    <s v="DECI_STD"/>
    <m/>
    <n v="12542"/>
    <s v="FMSC DBFM01"/>
    <s v="07:30"/>
    <s v="08:30"/>
    <d v="1899-12-30T01:00:00"/>
    <m/>
    <m/>
    <s v=""/>
    <s v="CANC"/>
    <s v="CD10"/>
  </r>
  <r>
    <n v="12542"/>
    <x v="48"/>
    <x v="14"/>
    <s v=" IFTS LIFT 24-03 QATAR"/>
    <s v="QATAR"/>
    <n v="56"/>
    <s v="IFTS"/>
    <n v="9"/>
    <s v="X"/>
    <m/>
    <x v="5"/>
    <s v="NET"/>
    <s v="DECI_STD"/>
    <m/>
    <n v="12543"/>
    <s v="FMSC DBFM02"/>
    <s v="09:00"/>
    <s v="10:00"/>
    <d v="1899-12-30T01:00:00"/>
    <d v="1899-12-30T09:00:00"/>
    <d v="1899-12-30T10:00:00"/>
    <d v="1899-12-30T01:00:00"/>
    <s v="DCO"/>
    <s v="N/A"/>
  </r>
  <r>
    <n v="12543"/>
    <x v="49"/>
    <x v="15"/>
    <s v=" IFTS LIFT 24-03 QATAR"/>
    <s v="QATAR"/>
    <n v="57"/>
    <s v="IFTS"/>
    <n v="9"/>
    <s v="X"/>
    <m/>
    <x v="5"/>
    <s v="NET"/>
    <s v="DECI_STD"/>
    <m/>
    <n v="12544"/>
    <s v="FMSC DBFM01"/>
    <s v="07:30"/>
    <s v="08:30"/>
    <d v="1899-12-30T01:00:00"/>
    <s v="07:30"/>
    <s v="08:30"/>
    <d v="1899-12-30T01:00:00"/>
    <s v="DCO"/>
    <s v="N/A"/>
  </r>
  <r>
    <n v="12544"/>
    <x v="50"/>
    <x v="15"/>
    <s v="LIFT IFTS 24-05 AUT"/>
    <s v="IFTS"/>
    <n v="64"/>
    <s v="ACS"/>
    <n v="9"/>
    <m/>
    <s v="X"/>
    <x v="5"/>
    <s v="NET"/>
    <s v="DECI_STD"/>
    <m/>
    <n v="12545"/>
    <s v="FMSC BFM02"/>
    <s v="06:00"/>
    <s v="07:00"/>
    <d v="1899-12-30T01:00:00"/>
    <d v="1899-12-30T06:00:00"/>
    <d v="1899-12-30T07:00:00"/>
    <d v="1899-12-30T01:00:00"/>
    <s v="DCO"/>
    <s v="N/A"/>
  </r>
  <r>
    <n v="12545"/>
    <x v="5"/>
    <x v="1"/>
    <s v="IP"/>
    <s v="Support QATAR"/>
    <m/>
    <s v="IFTS"/>
    <n v="22"/>
    <m/>
    <s v="X"/>
    <x v="1"/>
    <s v="NET"/>
    <s v="DECI_STD"/>
    <m/>
    <n v="12544"/>
    <s v="SUPP"/>
    <d v="1899-12-30T08:35:00"/>
    <d v="1899-12-30T09:35:00"/>
    <d v="1899-12-30T01:00:00"/>
    <s v="08:35"/>
    <s v="09:35"/>
    <d v="1899-12-30T01:00:00"/>
    <s v="SDC"/>
    <s v="N/A"/>
  </r>
  <r>
    <n v="12546"/>
    <x v="50"/>
    <x v="15"/>
    <s v="LIFT IFTS 24-05 GER"/>
    <s v="IFTS"/>
    <n v="67"/>
    <s v="ACS"/>
    <n v="1"/>
    <m/>
    <s v="X"/>
    <x v="5"/>
    <s v="NET"/>
    <s v="DECI_STD"/>
    <m/>
    <n v="12547"/>
    <s v="FMSC DBFM01"/>
    <s v="09:00"/>
    <s v="10:00"/>
    <d v="1899-12-30T01:00:00"/>
    <d v="1899-12-30T09:00:00"/>
    <d v="1899-12-30T10:00:00"/>
    <d v="1899-12-30T01:00:00"/>
    <s v="DCO"/>
    <s v="N/A"/>
  </r>
  <r>
    <n v="12547"/>
    <x v="51"/>
    <x v="16"/>
    <s v="LIFT IFTS 24-04 HUN"/>
    <s v="IFTS"/>
    <n v="62"/>
    <s v="ACS"/>
    <n v="2"/>
    <m/>
    <s v="X"/>
    <x v="6"/>
    <s v="STDA"/>
    <s v="LOW LEVEL"/>
    <m/>
    <m/>
    <s v="FMS LLF01"/>
    <s v="09:00"/>
    <s v="10:00"/>
    <d v="1899-12-30T01:00:00"/>
    <s v="09:00"/>
    <s v="10:00"/>
    <d v="1899-12-30T01:00:00"/>
    <s v="DCO"/>
    <s v="N/A"/>
  </r>
  <r>
    <n v="12548"/>
    <x v="5"/>
    <x v="1"/>
    <s v="IP"/>
    <s v="Support IFTS"/>
    <m/>
    <s v="ACS"/>
    <n v="13"/>
    <m/>
    <s v="X"/>
    <x v="4"/>
    <s v="NET"/>
    <s v="RNG_STD"/>
    <m/>
    <n v="12547"/>
    <s v="SUPP"/>
    <d v="1899-12-30T10:05:00"/>
    <d v="1899-12-30T11:05:00"/>
    <d v="1899-12-30T01:00:00"/>
    <s v="10:05"/>
    <s v="11:05"/>
    <d v="1899-12-30T01:00:00"/>
    <s v="SDC"/>
    <s v="N/A"/>
  </r>
  <r>
    <n v="12549"/>
    <x v="52"/>
    <x v="16"/>
    <s v="LIP 24-03 AUT"/>
    <s v="IFTS"/>
    <n v="42"/>
    <s v="ACS"/>
    <n v="17"/>
    <m/>
    <s v="X"/>
    <x v="0"/>
    <s v="NET"/>
    <s v="DECI_STD"/>
    <m/>
    <n v="12550"/>
    <s v="SD OACM01"/>
    <s v="11:05"/>
    <d v="1899-12-30T11:35:00"/>
    <d v="1899-12-30T00:30:00"/>
    <d v="1899-12-30T11:05:00"/>
    <d v="1899-12-30T11:35:00"/>
    <d v="1899-12-30T00:30:00"/>
    <s v="DCO"/>
    <s v="N/A"/>
  </r>
  <r>
    <n v="12550"/>
    <x v="5"/>
    <x v="1"/>
    <s v="IP"/>
    <s v="Support QATAR"/>
    <m/>
    <s v="ACS"/>
    <n v="8"/>
    <m/>
    <s v="X"/>
    <x v="1"/>
    <s v="NET"/>
    <s v="DECI_STD"/>
    <m/>
    <n v="12549"/>
    <s v="SUPP"/>
    <d v="1899-12-30T10:05:00"/>
    <d v="1899-12-30T11:05:00"/>
    <d v="1899-12-30T01:00:00"/>
    <s v="10:05"/>
    <d v="1899-12-30T11:00:00"/>
    <d v="1899-12-30T00:55:00"/>
    <s v="SDC"/>
    <s v="N/A"/>
  </r>
  <r>
    <n v="12551"/>
    <x v="53"/>
    <x v="16"/>
    <s v="IFTS LIFT 24-02 QATAR"/>
    <s v="QATAR"/>
    <n v="52"/>
    <s v="ACS"/>
    <n v="17"/>
    <s v="X"/>
    <m/>
    <x v="4"/>
    <s v="NET"/>
    <s v="DCA"/>
    <m/>
    <n v="12550"/>
    <s v="NET DCA02"/>
    <d v="1899-12-30T06:00:00"/>
    <d v="1899-12-30T07:00:00"/>
    <d v="1899-12-30T01:00:00"/>
    <d v="1899-12-30T06:00:00"/>
    <d v="1899-12-30T07:00:00"/>
    <d v="1899-12-30T01:00:00"/>
    <s v="DCO"/>
    <s v="N/A"/>
  </r>
  <r>
    <n v="12552"/>
    <x v="54"/>
    <x v="17"/>
    <s v=" IFTS LIFT 24-03 QATAR"/>
    <s v="QATAR"/>
    <n v="57"/>
    <s v="IFTS"/>
    <n v="23"/>
    <s v="X"/>
    <m/>
    <x v="6"/>
    <s v="STDA"/>
    <s v="DECI_STD"/>
    <m/>
    <m/>
    <s v="PT ERT03"/>
    <s v="07:30"/>
    <s v="08:30"/>
    <d v="1899-12-30T01:00:00"/>
    <m/>
    <m/>
    <s v=""/>
    <s v="CANC"/>
    <s v="CD2"/>
  </r>
  <r>
    <n v="12553"/>
    <x v="54"/>
    <x v="17"/>
    <s v="LIP 24-03 AUT"/>
    <s v="IFTS"/>
    <n v="42"/>
    <s v="ACS"/>
    <n v="1"/>
    <m/>
    <s v="X"/>
    <x v="5"/>
    <s v="NET"/>
    <s v="DECI_STD"/>
    <m/>
    <n v="12554"/>
    <s v="SD OACM01"/>
    <s v="12:00"/>
    <s v="13:00"/>
    <d v="1899-12-30T01:00:00"/>
    <d v="1899-12-30T12:00:00"/>
    <d v="1899-12-30T13:00:00"/>
    <d v="1899-12-30T01:00:00"/>
    <s v="DCO"/>
    <s v="N/A"/>
  </r>
  <r>
    <n v="12554"/>
    <x v="55"/>
    <x v="18"/>
    <s v=" IFTS LIFT 24-03 QATAR"/>
    <s v="QATAR"/>
    <n v="57"/>
    <s v="IFTS"/>
    <n v="22"/>
    <s v="X"/>
    <m/>
    <x v="6"/>
    <s v="STDA"/>
    <s v="DECI_STD"/>
    <m/>
    <m/>
    <s v="PT ERT03"/>
    <s v="09:30"/>
    <s v="10:30"/>
    <d v="1899-12-30T01:00:00"/>
    <s v="09:30"/>
    <d v="1899-12-30T10:25:00"/>
    <d v="1899-12-30T00:55:00"/>
    <s v="DCO"/>
    <s v="N/A"/>
  </r>
  <r>
    <n v="12555"/>
    <x v="5"/>
    <x v="1"/>
    <s v="IP"/>
    <s v="Support IFTS"/>
    <m/>
    <s v="ACS"/>
    <n v="12"/>
    <m/>
    <s v="X"/>
    <x v="1"/>
    <s v="NET"/>
    <s v="RNG_STD"/>
    <m/>
    <n v="12554"/>
    <s v="SUPP"/>
    <d v="1899-12-30T11:35:00"/>
    <d v="1899-12-30T12:35:00"/>
    <d v="1899-12-30T01:00:00"/>
    <d v="1899-12-30T11:35:00"/>
    <d v="1899-12-30T12:35:00"/>
    <d v="1899-12-30T01:00:00"/>
    <s v="SDC"/>
    <s v="N/A"/>
  </r>
  <r>
    <n v="12556"/>
    <x v="55"/>
    <x v="18"/>
    <s v="LIFT IFTS 24-05 AUT"/>
    <s v="IFTS"/>
    <n v="64"/>
    <s v="IFTS"/>
    <n v="23"/>
    <m/>
    <s v="X"/>
    <x v="5"/>
    <s v="NET"/>
    <s v="DECI_STD"/>
    <m/>
    <n v="12557"/>
    <s v="FMSC OBFM02"/>
    <s v="14:00"/>
    <s v="15:00"/>
    <d v="1899-12-30T01:00:00"/>
    <d v="1899-12-30T14:00:00"/>
    <d v="1899-12-30T14:50:00"/>
    <d v="1899-12-30T00:50:00"/>
    <s v="DCO"/>
    <s v="N/A"/>
  </r>
  <r>
    <n v="12557"/>
    <x v="55"/>
    <x v="18"/>
    <s v="LIFT 24-44 ITA"/>
    <s v="AMI"/>
    <n v="72"/>
    <s v="ACS"/>
    <n v="14"/>
    <s v="X"/>
    <m/>
    <x v="0"/>
    <s v="NET"/>
    <s v="DCA"/>
    <m/>
    <n v="12558"/>
    <s v="SD QRA02"/>
    <s v="14:00"/>
    <s v="15:00"/>
    <d v="1899-12-30T01:00:00"/>
    <s v="14:00"/>
    <s v="15:00"/>
    <d v="1899-12-30T01:00:00"/>
    <s v="DCO"/>
    <s v="N/A"/>
  </r>
  <r>
    <n v="12558"/>
    <x v="6"/>
    <x v="2"/>
    <s v="IP"/>
    <s v="Support IFTS"/>
    <m/>
    <s v="IFTS"/>
    <n v="23"/>
    <m/>
    <s v="X"/>
    <x v="1"/>
    <s v="NET"/>
    <s v="RNG_STD"/>
    <m/>
    <n v="12557"/>
    <s v="SUPP"/>
    <d v="1899-12-30T07:05:00"/>
    <d v="1899-12-30T08:05:00"/>
    <d v="1899-12-30T01:00:00"/>
    <d v="1899-12-30T07:05:00"/>
    <d v="1899-12-30T08:05:00"/>
    <d v="1899-12-30T01:00:00"/>
    <s v="SDC"/>
    <s v="N/A"/>
  </r>
  <r>
    <n v="12559"/>
    <x v="55"/>
    <x v="18"/>
    <s v="LIFT 24-44 ITA"/>
    <s v="AMI"/>
    <n v="70"/>
    <s v="ACS"/>
    <n v="1"/>
    <s v="X"/>
    <m/>
    <x v="1"/>
    <s v="NET"/>
    <s v="DCA"/>
    <m/>
    <n v="12558"/>
    <s v="SD QRA02"/>
    <d v="1899-12-30T14:00:00"/>
    <d v="1899-12-30T15:00:00"/>
    <d v="1899-12-30T01:00:00"/>
    <d v="1899-12-30T14:00:00"/>
    <d v="1899-12-30T15:00:00"/>
    <d v="1899-12-30T01:00:00"/>
    <s v="DCO"/>
    <s v="N/A"/>
  </r>
  <r>
    <n v="12560"/>
    <x v="56"/>
    <x v="18"/>
    <s v="LIFT 24-44 ITA"/>
    <s v="AMI"/>
    <n v="72"/>
    <s v="ACS"/>
    <n v="14"/>
    <s v="X"/>
    <m/>
    <x v="0"/>
    <s v="NET"/>
    <s v="DCA"/>
    <m/>
    <n v="12561"/>
    <s v="SD QRA02"/>
    <s v="08:00"/>
    <s v="09:00"/>
    <d v="1899-12-30T01:00:00"/>
    <d v="1899-12-30T08:00:00"/>
    <d v="1899-12-30T09:00:00"/>
    <d v="1899-12-30T01:00:00"/>
    <s v="DCO"/>
    <s v="N/A"/>
  </r>
  <r>
    <n v="12561"/>
    <x v="56"/>
    <x v="18"/>
    <s v="LIFT 24-44 ITA"/>
    <s v="AMI"/>
    <n v="70"/>
    <s v="ACS"/>
    <n v="1"/>
    <s v="X"/>
    <m/>
    <x v="1"/>
    <s v="NET"/>
    <s v="DCA"/>
    <m/>
    <n v="12560"/>
    <s v="SD QRA02"/>
    <d v="1899-12-30T08:00:00"/>
    <d v="1899-12-30T09:00:00"/>
    <d v="1899-12-30T01:00:00"/>
    <d v="1899-12-30T08:00:00"/>
    <d v="1899-12-30T09:00:00"/>
    <d v="1899-12-30T01:00:00"/>
    <s v="DCO"/>
    <s v="N/A"/>
  </r>
  <r>
    <n v="12562"/>
    <x v="6"/>
    <x v="2"/>
    <s v="IP"/>
    <s v="Support QATAR"/>
    <m/>
    <s v="ACS"/>
    <n v="12"/>
    <m/>
    <s v="X"/>
    <x v="4"/>
    <s v="NET"/>
    <s v="RNG_STD"/>
    <m/>
    <n v="12561"/>
    <s v="SUPP"/>
    <d v="1899-12-30T08:35:00"/>
    <d v="1899-12-30T09:35:00"/>
    <d v="1899-12-30T01:00:00"/>
    <d v="1899-12-30T08:35:00"/>
    <d v="1899-12-30T09:35:00"/>
    <d v="1899-12-30T01:00:00"/>
    <s v="SDC"/>
    <s v="N/A"/>
  </r>
  <r>
    <n v="12563"/>
    <x v="56"/>
    <x v="18"/>
    <s v="LIFT IFTS 24-04 JPN"/>
    <s v="IFTS"/>
    <n v="55"/>
    <s v="ACS"/>
    <n v="14"/>
    <m/>
    <s v="X"/>
    <x v="2"/>
    <s v="STDA"/>
    <s v="DECI_STD"/>
    <m/>
    <m/>
    <s v="PT ERT03"/>
    <s v="11:00"/>
    <s v="12:00"/>
    <d v="1899-12-30T01:00:00"/>
    <d v="1899-12-30T11:00:00"/>
    <d v="1899-12-30T12:00:00"/>
    <d v="1899-12-30T01:00:00"/>
    <s v="DCO"/>
    <s v="N/A"/>
  </r>
  <r>
    <n v="12564"/>
    <x v="6"/>
    <x v="2"/>
    <s v="IP"/>
    <s v="Support QATAR"/>
    <m/>
    <s v="IFTS"/>
    <n v="22"/>
    <m/>
    <s v="X"/>
    <x v="1"/>
    <s v="NET"/>
    <s v="RNG_STD"/>
    <m/>
    <n v="12563"/>
    <s v="SUPP"/>
    <d v="1899-12-30T08:35:00"/>
    <d v="1899-12-30T09:35:00"/>
    <d v="1899-12-30T01:00:00"/>
    <d v="1899-12-30T08:35:00"/>
    <d v="1899-12-30T09:35:00"/>
    <d v="1899-12-30T01:00:00"/>
    <s v="SDC"/>
    <s v="N/A"/>
  </r>
  <r>
    <n v="12565"/>
    <x v="57"/>
    <x v="18"/>
    <s v="LIFT IFTS 24-03 SAUDI"/>
    <s v="IFTS"/>
    <n v="45"/>
    <s v="IFTS"/>
    <n v="9"/>
    <m/>
    <s v="X"/>
    <x v="5"/>
    <s v="NET"/>
    <s v="DCA"/>
    <m/>
    <n v="12566"/>
    <s v="NET QRA01"/>
    <s v="14:00"/>
    <s v="15:00"/>
    <d v="1899-12-30T01:00:00"/>
    <m/>
    <m/>
    <s v=""/>
    <s v="CANC"/>
    <s v="CD5"/>
  </r>
  <r>
    <n v="12566"/>
    <x v="57"/>
    <x v="18"/>
    <s v="LIFT IFTS 24-03 SAUDI"/>
    <s v="IFTS"/>
    <n v="47"/>
    <s v="IFTS"/>
    <n v="5"/>
    <m/>
    <s v="X"/>
    <x v="4"/>
    <s v="NET"/>
    <s v="DCA"/>
    <m/>
    <n v="12565"/>
    <s v="NET QRA01"/>
    <d v="1899-12-30T14:00:00"/>
    <d v="1899-12-30T15:00:00"/>
    <d v="1899-12-30T01:00:00"/>
    <m/>
    <m/>
    <s v=""/>
    <s v="CANC"/>
    <s v="CD4"/>
  </r>
  <r>
    <n v="12567"/>
    <x v="6"/>
    <x v="2"/>
    <s v="IP"/>
    <s v="Support QATAR"/>
    <m/>
    <s v="ACS"/>
    <n v="9"/>
    <m/>
    <s v="X"/>
    <x v="4"/>
    <s v="NET"/>
    <s v="RNG_STD"/>
    <m/>
    <n v="12566"/>
    <s v="SUPP"/>
    <d v="1899-12-30T10:05:00"/>
    <d v="1899-12-30T11:05:00"/>
    <d v="1899-12-30T01:00:00"/>
    <d v="1899-12-30T10:30:00"/>
    <d v="1899-12-30T11:20:00"/>
    <d v="1899-12-30T00:50:00"/>
    <s v="SDC"/>
    <s v="N/A"/>
  </r>
  <r>
    <n v="12568"/>
    <x v="58"/>
    <x v="18"/>
    <s v="LIP 24-03 SWE"/>
    <s v="IFTS"/>
    <n v="48"/>
    <s v="IFTS"/>
    <n v="22"/>
    <m/>
    <s v="X"/>
    <x v="4"/>
    <s v="NET"/>
    <s v="RNG_STD"/>
    <m/>
    <n v="12567"/>
    <s v="SD RNG03"/>
    <d v="1899-12-30T11:30:00"/>
    <d v="1899-12-30T12:30:00"/>
    <d v="1899-12-30T01:00:00"/>
    <d v="1899-12-30T11:30:00"/>
    <d v="1899-12-30T12:30:00"/>
    <d v="1899-12-30T01:00:00"/>
    <s v="DCO"/>
    <s v="N/A"/>
  </r>
  <r>
    <n v="12569"/>
    <x v="6"/>
    <x v="2"/>
    <s v="IP"/>
    <s v="Support IFTS"/>
    <m/>
    <s v="ACS"/>
    <n v="1"/>
    <m/>
    <s v="X"/>
    <x v="1"/>
    <s v="NET"/>
    <s v="DECI_STD"/>
    <m/>
    <n v="12568"/>
    <s v="SUPP"/>
    <d v="1899-12-30T10:05:00"/>
    <d v="1899-12-30T11:05:00"/>
    <d v="1899-12-30T01:00:00"/>
    <s v="10:05"/>
    <d v="1899-12-30T11:20:00"/>
    <d v="1899-12-30T01:15:00"/>
    <s v="SDC"/>
    <s v="N/A"/>
  </r>
  <r>
    <n v="12570"/>
    <x v="58"/>
    <x v="18"/>
    <s v=" IFTS LIFT 24-03 QATAR"/>
    <s v="QATAR"/>
    <n v="56"/>
    <s v="ACS"/>
    <n v="13"/>
    <s v="X"/>
    <m/>
    <x v="2"/>
    <s v="STDA"/>
    <s v="DECI_STD"/>
    <m/>
    <m/>
    <s v="PT ERT03"/>
    <d v="1899-12-30T08:30:00"/>
    <d v="1899-12-30T09:30:00"/>
    <d v="1899-12-30T01:00:00"/>
    <d v="1899-12-30T08:30:00"/>
    <d v="1899-12-30T09:30:00"/>
    <d v="1899-12-30T01:00:00"/>
    <s v="DCO"/>
    <s v="N/A"/>
  </r>
  <r>
    <n v="12571"/>
    <x v="59"/>
    <x v="19"/>
    <s v="LIP 24-04 CAN"/>
    <s v="IFTS"/>
    <n v="50"/>
    <s v="ACS"/>
    <n v="4"/>
    <m/>
    <s v="X"/>
    <x v="1"/>
    <s v="NET"/>
    <s v="RANGE"/>
    <m/>
    <n v="12570"/>
    <s v="SD RNG03"/>
    <d v="1899-12-30T06:00:00"/>
    <d v="1899-12-30T07:00:00"/>
    <d v="1899-12-30T01:00:00"/>
    <s v="06:00"/>
    <s v="07:00"/>
    <d v="1899-12-30T01:00:00"/>
    <s v="DCO"/>
    <s v="N/A"/>
  </r>
  <r>
    <n v="12572"/>
    <x v="6"/>
    <x v="2"/>
    <s v="IP"/>
    <s v="Support IFTS"/>
    <m/>
    <s v="ACS"/>
    <n v="17"/>
    <m/>
    <s v="X"/>
    <x v="4"/>
    <s v="NET"/>
    <s v="RNG_STD"/>
    <m/>
    <n v="12571"/>
    <s v="SUPP"/>
    <d v="1899-12-30T11:35:00"/>
    <d v="1899-12-30T12:35:00"/>
    <d v="1899-12-30T01:00:00"/>
    <d v="1899-12-30T11:35:00"/>
    <d v="1899-12-30T12:35:00"/>
    <d v="1899-12-30T01:00:00"/>
    <s v="SDC"/>
    <s v="N/A"/>
  </r>
  <r>
    <n v="12573"/>
    <x v="59"/>
    <x v="19"/>
    <s v="LIFT IFTS 24-03 SAUDI"/>
    <s v="IFTS"/>
    <n v="45"/>
    <s v="IFTS"/>
    <n v="23"/>
    <m/>
    <s v="X"/>
    <x v="5"/>
    <s v="NET"/>
    <s v="DCA"/>
    <m/>
    <n v="12574"/>
    <s v="NET QRA01"/>
    <s v="12:00"/>
    <s v="13:00"/>
    <d v="1899-12-30T01:00:00"/>
    <s v="12:00"/>
    <s v="13:00"/>
    <d v="1899-12-30T01:00:00"/>
    <s v="DCO"/>
    <s v="N/A"/>
  </r>
  <r>
    <n v="12574"/>
    <x v="6"/>
    <x v="2"/>
    <s v="IP"/>
    <s v="Support IFTS"/>
    <m/>
    <s v="ACS"/>
    <n v="32"/>
    <m/>
    <s v="X"/>
    <x v="1"/>
    <s v="NET"/>
    <s v="RNG_STD"/>
    <m/>
    <n v="12573"/>
    <s v="SUPP"/>
    <d v="1899-12-30T11:35:00"/>
    <d v="1899-12-30T12:35:00"/>
    <d v="1899-12-30T01:00:00"/>
    <d v="1899-12-30T11:35:00"/>
    <d v="1899-12-30T12:35:00"/>
    <d v="1899-12-30T01:00:00"/>
    <s v="SDC"/>
    <s v="N/A"/>
  </r>
  <r>
    <n v="12575"/>
    <x v="59"/>
    <x v="19"/>
    <s v="LIFT IFTS 24-03 SAUDI"/>
    <s v="IFTS"/>
    <n v="47"/>
    <s v="ACS"/>
    <n v="2"/>
    <m/>
    <s v="X"/>
    <x v="4"/>
    <s v="NET"/>
    <s v="DCA"/>
    <m/>
    <n v="12574"/>
    <s v="NET QRA01"/>
    <d v="1899-12-30T12:00:00"/>
    <d v="1899-12-30T13:00:00"/>
    <d v="1899-12-30T01:00:00"/>
    <d v="1899-12-30T12:00:00"/>
    <d v="1899-12-30T13:00:00"/>
    <d v="1899-12-30T01:00:00"/>
    <s v="DCO"/>
    <s v="N/A"/>
  </r>
  <r>
    <n v="12576"/>
    <x v="6"/>
    <x v="2"/>
    <s v="IFTS LIFT 24-02 QATAR"/>
    <s v="QATAR"/>
    <n v="52"/>
    <s v="ACS"/>
    <n v="9"/>
    <s v="X"/>
    <m/>
    <x v="1"/>
    <s v="NET"/>
    <s v="DCA"/>
    <m/>
    <n v="12577"/>
    <s v="NET DCA02"/>
    <s v="13:05"/>
    <s v="14:05"/>
    <d v="1899-12-30T01:00:00"/>
    <d v="1899-12-30T13:25:00"/>
    <d v="1899-12-30T13:40:00"/>
    <d v="1899-12-30T00:15:00"/>
    <s v="DNCO"/>
    <s v="CD3"/>
  </r>
  <r>
    <n v="12577"/>
    <x v="59"/>
    <x v="19"/>
    <s v="LIFT IFTS 24-04 SPA"/>
    <s v="IFTS"/>
    <n v="59"/>
    <s v="ACS"/>
    <n v="13"/>
    <m/>
    <s v="X"/>
    <x v="2"/>
    <s v="NET"/>
    <s v="LOW LEVEL"/>
    <m/>
    <n v="12578"/>
    <s v="NET TLL02 CPL01"/>
    <s v="12:00"/>
    <s v="13:00"/>
    <d v="1899-12-30T01:00:00"/>
    <m/>
    <m/>
    <s v=""/>
    <s v="CANC"/>
    <s v="CD4"/>
  </r>
  <r>
    <n v="12578"/>
    <x v="6"/>
    <x v="2"/>
    <s v="IP"/>
    <s v="Support IFTS"/>
    <m/>
    <s v="IFTS"/>
    <n v="23"/>
    <m/>
    <s v="X"/>
    <x v="4"/>
    <s v="NET"/>
    <s v="RNG_STD"/>
    <m/>
    <n v="12577"/>
    <s v="SUPP"/>
    <d v="1899-12-30T13:05:00"/>
    <d v="1899-12-30T14:05:00"/>
    <d v="1899-12-30T01:00:00"/>
    <d v="1899-12-30T13:05:00"/>
    <d v="1899-12-30T14:05:00"/>
    <d v="1899-12-30T01:00:00"/>
    <s v="SDC"/>
    <s v="N/A"/>
  </r>
  <r>
    <n v="12579"/>
    <x v="59"/>
    <x v="19"/>
    <s v="LIFT IFTS 24-04 SPA"/>
    <s v="IFTS"/>
    <n v="61"/>
    <s v="ACS"/>
    <n v="31"/>
    <m/>
    <s v="X"/>
    <x v="3"/>
    <s v="NET"/>
    <s v="LOW LEVEL"/>
    <m/>
    <n v="12578"/>
    <s v="NET TLL02 CPL01"/>
    <d v="1899-12-30T12:00:00"/>
    <d v="1899-12-30T13:00:00"/>
    <d v="1899-12-30T01:00:00"/>
    <m/>
    <m/>
    <s v=""/>
    <s v="CANC"/>
    <s v="CD4"/>
  </r>
  <r>
    <n v="12580"/>
    <x v="60"/>
    <x v="19"/>
    <s v="LIFT IFTS 24-04 SPA"/>
    <s v="IFTS"/>
    <n v="59"/>
    <s v="ACS"/>
    <n v="6"/>
    <m/>
    <s v="X"/>
    <x v="2"/>
    <s v="NET"/>
    <s v="LOW LEVEL"/>
    <m/>
    <n v="12581"/>
    <s v="NET TLL02 CPL01"/>
    <s v="07:30"/>
    <s v="08:30"/>
    <d v="1899-12-30T01:00:00"/>
    <d v="1899-12-30T07:30:00"/>
    <d v="1899-12-30T08:30:00"/>
    <d v="1899-12-30T01:00:00"/>
    <s v="DCO"/>
    <s v="N/A"/>
  </r>
  <r>
    <n v="12581"/>
    <x v="60"/>
    <x v="19"/>
    <s v="LIFT IFTS 24-04 SPA"/>
    <s v="IFTS"/>
    <n v="61"/>
    <s v="ACS"/>
    <n v="9"/>
    <m/>
    <s v="X"/>
    <x v="3"/>
    <s v="NET"/>
    <s v="LOW LEVEL"/>
    <m/>
    <n v="12580"/>
    <s v="NET TLL02 CPL01"/>
    <d v="1899-12-30T07:30:00"/>
    <d v="1899-12-30T08:30:00"/>
    <d v="1899-12-30T01:00:00"/>
    <d v="1899-12-30T07:30:00"/>
    <d v="1899-12-30T08:30:00"/>
    <d v="1899-12-30T01:00:00"/>
    <s v="DCO"/>
    <s v="N/A"/>
  </r>
  <r>
    <n v="12582"/>
    <x v="6"/>
    <x v="2"/>
    <s v="IP"/>
    <s v="Support QATAR"/>
    <m/>
    <s v="ACS"/>
    <n v="2"/>
    <m/>
    <s v="X"/>
    <x v="4"/>
    <s v="NET"/>
    <s v="RNG_STD"/>
    <m/>
    <n v="12581"/>
    <s v="SUPP"/>
    <d v="1899-12-30T14:35:00"/>
    <d v="1899-12-30T15:35:00"/>
    <d v="1899-12-30T01:00:00"/>
    <d v="1899-12-30T14:35:00"/>
    <d v="1899-12-30T15:25:00"/>
    <d v="1899-12-30T00:50:00"/>
    <s v="SDC"/>
    <s v="N/A"/>
  </r>
  <r>
    <n v="12583"/>
    <x v="60"/>
    <x v="19"/>
    <s v="LIFT 25-41"/>
    <s v="AMI"/>
    <n v="82"/>
    <s v="ACS"/>
    <n v="9"/>
    <s v="X"/>
    <m/>
    <x v="2"/>
    <s v="STDA"/>
    <s v="DECI_STD"/>
    <m/>
    <m/>
    <s v="SD CF01"/>
    <s v="13:30"/>
    <s v="14:30"/>
    <d v="1899-12-30T01:00:00"/>
    <d v="1899-12-30T14:10:00"/>
    <d v="1899-12-30T14:40:00"/>
    <d v="1899-12-30T00:30:00"/>
    <s v="DCO"/>
    <s v="N/A"/>
  </r>
  <r>
    <n v="12584"/>
    <x v="6"/>
    <x v="2"/>
    <s v="IP"/>
    <s v="Support IFTS"/>
    <m/>
    <s v="ACS"/>
    <n v="12"/>
    <m/>
    <s v="X"/>
    <x v="1"/>
    <s v="NET"/>
    <s v="RNG_STD"/>
    <m/>
    <n v="12583"/>
    <s v="SUPP"/>
    <d v="1899-12-30T14:35:00"/>
    <d v="1899-12-30T15:35:00"/>
    <d v="1899-12-30T01:00:00"/>
    <m/>
    <m/>
    <s v=""/>
    <s v="SMC"/>
    <s v="CD1"/>
  </r>
  <r>
    <n v="12585"/>
    <x v="61"/>
    <x v="19"/>
    <s v="LIFT 25-41"/>
    <s v="AMI"/>
    <n v="76"/>
    <s v="ACS"/>
    <n v="6"/>
    <s v="X"/>
    <m/>
    <x v="3"/>
    <s v="STDA"/>
    <s v="DECI_STD"/>
    <m/>
    <m/>
    <s v="SD FAM01"/>
    <s v="12:00"/>
    <s v="13:00"/>
    <d v="1899-12-30T01:00:00"/>
    <d v="1899-12-30T12:20:00"/>
    <d v="1899-12-30T13:10:00"/>
    <d v="1899-12-30T00:50:00"/>
    <s v="DCO"/>
    <s v="N/A"/>
  </r>
  <r>
    <n v="12586"/>
    <x v="62"/>
    <x v="19"/>
    <s v=" IFTS LIFT 24-03 QATAR"/>
    <s v="QATAR"/>
    <n v="56"/>
    <s v="ACS"/>
    <n v="5"/>
    <s v="X"/>
    <m/>
    <x v="5"/>
    <s v="NET"/>
    <s v="DECI_STD"/>
    <m/>
    <n v="12587"/>
    <s v="FMSC DACM01"/>
    <s v="06:00"/>
    <s v="07:00"/>
    <d v="1899-12-30T01:00:00"/>
    <m/>
    <m/>
    <s v=""/>
    <s v="CANC"/>
    <s v="CD4"/>
  </r>
  <r>
    <n v="12587"/>
    <x v="63"/>
    <x v="20"/>
    <s v=" IFTS LIFT 24-03 QATAR"/>
    <s v="QATAR"/>
    <n v="56"/>
    <s v="ACS"/>
    <n v="17"/>
    <s v="X"/>
    <m/>
    <x v="5"/>
    <s v="NET"/>
    <s v="DECI_STD"/>
    <m/>
    <n v="12588"/>
    <s v="FMSC DACM01"/>
    <s v="12:00"/>
    <s v="13:00"/>
    <d v="1899-12-30T01:00:00"/>
    <s v="12:00"/>
    <s v="13:00"/>
    <d v="1899-12-30T01:00:00"/>
    <s v="DCO"/>
    <s v="N/A"/>
  </r>
  <r>
    <n v="12588"/>
    <x v="63"/>
    <x v="20"/>
    <s v="LIFT 25-41"/>
    <s v="AMI"/>
    <n v="79"/>
    <s v="ACS"/>
    <n v="1"/>
    <s v="X"/>
    <m/>
    <x v="3"/>
    <s v="STDA"/>
    <s v="DECI_STD"/>
    <m/>
    <m/>
    <s v="SD EMR01"/>
    <s v="09:00"/>
    <s v="10:00"/>
    <d v="1899-12-30T01:00:00"/>
    <d v="1899-12-30T09:00:00"/>
    <d v="1899-12-30T10:00:00"/>
    <d v="1899-12-30T01:00:00"/>
    <s v="DCO"/>
    <s v="N/A"/>
  </r>
  <r>
    <n v="12589"/>
    <x v="63"/>
    <x v="20"/>
    <s v="LIFT 25-41"/>
    <s v="AMI"/>
    <n v="78"/>
    <s v="ACS"/>
    <n v="5"/>
    <s v="X"/>
    <m/>
    <x v="2"/>
    <s v="STDA"/>
    <s v="DECI_STD"/>
    <m/>
    <m/>
    <s v="SD EMR02"/>
    <s v="06:00"/>
    <s v="07:00"/>
    <d v="1899-12-30T01:00:00"/>
    <d v="1899-12-30T06:20:00"/>
    <d v="1899-12-30T07:20:00"/>
    <d v="1899-12-30T01:00:00"/>
    <s v="DCO"/>
    <s v="N/A"/>
  </r>
  <r>
    <n v="12590"/>
    <x v="64"/>
    <x v="21"/>
    <s v="LIFT 25-41"/>
    <s v="AMI"/>
    <n v="82"/>
    <s v="ACS"/>
    <n v="2"/>
    <s v="X"/>
    <m/>
    <x v="2"/>
    <s v="STDA"/>
    <s v="DECI_STD"/>
    <m/>
    <m/>
    <s v="SD EMR03"/>
    <s v="08:30"/>
    <d v="1899-12-30T09:30:00"/>
    <d v="1899-12-30T01:00:00"/>
    <d v="1899-12-30T08:40:00"/>
    <d v="1899-12-30T09:40:00"/>
    <d v="1899-12-30T01:00:00"/>
    <s v="DCO"/>
    <s v="N/A"/>
  </r>
  <r>
    <n v="12591"/>
    <x v="65"/>
    <x v="22"/>
    <s v="LIFT IFTS 24-04 JPN"/>
    <s v="IFTS"/>
    <n v="55"/>
    <s v="ACS"/>
    <n v="5"/>
    <m/>
    <s v="X"/>
    <x v="2"/>
    <s v="STDA"/>
    <s v="DECI_STD"/>
    <m/>
    <m/>
    <s v="PT ERT03"/>
    <s v="09:00"/>
    <s v="10:00"/>
    <d v="1899-12-30T01:00:00"/>
    <d v="1899-12-30T09:00:00"/>
    <d v="1899-12-30T10:00:00"/>
    <d v="1899-12-30T01:00:00"/>
    <s v="DCO"/>
    <s v="N/A"/>
  </r>
  <r>
    <n v="12592"/>
    <x v="65"/>
    <x v="22"/>
    <s v="IFTS 25-01 QAT"/>
    <s v="QATAR"/>
    <n v="76"/>
    <s v="ACS"/>
    <n v="31"/>
    <s v="X"/>
    <m/>
    <x v="3"/>
    <s v="STDA"/>
    <s v="DECI_STD"/>
    <m/>
    <m/>
    <s v="FMS CF01"/>
    <d v="1899-12-30T12:10:00"/>
    <d v="1899-12-30T13:10:00"/>
    <d v="1899-12-30T01:00:00"/>
    <d v="1899-12-30T12:10:00"/>
    <d v="1899-12-30T13:10:00"/>
    <d v="1899-12-30T01:00:00"/>
    <s v="DCO"/>
    <s v="N/A"/>
  </r>
  <r>
    <n v="12593"/>
    <x v="66"/>
    <x v="22"/>
    <s v="IFTS LIFT 24-03 QATAR"/>
    <s v="QATAR"/>
    <n v="58"/>
    <s v="ACS"/>
    <n v="3"/>
    <s v="X"/>
    <m/>
    <x v="0"/>
    <s v="NET"/>
    <s v="ATAG_DECI"/>
    <m/>
    <n v="12594"/>
    <s v="NET ATAG02"/>
    <s v="07:30"/>
    <s v="08:30"/>
    <d v="1899-12-30T01:00:00"/>
    <d v="1899-12-30T07:30:00"/>
    <d v="1899-12-30T08:15:00"/>
    <d v="1899-12-30T00:45:00"/>
    <s v="DCO"/>
    <s v="N/A"/>
  </r>
  <r>
    <n v="12594"/>
    <x v="66"/>
    <x v="22"/>
    <s v=" IFTS LIFT 24-03 QATAR"/>
    <s v="QATAR"/>
    <n v="57"/>
    <s v="ACS"/>
    <n v="32"/>
    <s v="X"/>
    <m/>
    <x v="1"/>
    <s v="NET"/>
    <s v="ATAG_DECI"/>
    <m/>
    <n v="12593"/>
    <s v="NET ATAG02"/>
    <d v="1899-12-30T07:30:00"/>
    <d v="1899-12-30T08:30:00"/>
    <d v="1899-12-30T01:00:00"/>
    <d v="1899-12-30T07:30:00"/>
    <d v="1899-12-30T08:15:00"/>
    <d v="1899-12-30T00:45:00"/>
    <s v="DCO"/>
    <s v="N/A"/>
  </r>
  <r>
    <n v="12595"/>
    <x v="7"/>
    <x v="2"/>
    <s v="IP"/>
    <s v="Support QATAR"/>
    <m/>
    <s v="ACS"/>
    <n v="1"/>
    <m/>
    <s v="X"/>
    <x v="1"/>
    <s v="NET"/>
    <s v="RNG_STD"/>
    <m/>
    <n v="12594"/>
    <s v="SUPP"/>
    <d v="1899-12-30T08:35:00"/>
    <d v="1899-12-30T09:35:00"/>
    <d v="1899-12-30T01:00:00"/>
    <d v="1899-12-30T08:35:00"/>
    <d v="1899-12-30T09:35:00"/>
    <d v="1899-12-30T01:00:00"/>
    <s v="SDC"/>
    <s v="N/A"/>
  </r>
  <r>
    <n v="12596"/>
    <x v="66"/>
    <x v="22"/>
    <s v="LIFT IFTS QATAR 25-01"/>
    <s v="QATAR"/>
    <n v="66"/>
    <s v="ACS"/>
    <n v="14"/>
    <m/>
    <s v="X"/>
    <x v="2"/>
    <s v="STDA"/>
    <s v="DECI_SONIC"/>
    <m/>
    <m/>
    <s v="FMS CF02"/>
    <s v="09:00"/>
    <s v="10:00"/>
    <d v="1899-12-30T01:00:00"/>
    <m/>
    <m/>
    <s v=""/>
    <s v="CANC"/>
    <s v="CD4"/>
  </r>
  <r>
    <n v="12597"/>
    <x v="66"/>
    <x v="22"/>
    <s v="IFTS LIFT 24-01 QATAR"/>
    <s v="QATAR"/>
    <n v="40"/>
    <s v="IFTS"/>
    <n v="9"/>
    <s v="X"/>
    <m/>
    <x v="3"/>
    <s v="STDA"/>
    <s v="DECI_SONIC"/>
    <m/>
    <m/>
    <s v="FMS CF02"/>
    <s v="09:00"/>
    <s v="10:00"/>
    <d v="1899-12-30T01:00:00"/>
    <m/>
    <m/>
    <s v=""/>
    <s v="CANC"/>
    <s v="CD4"/>
  </r>
  <r>
    <n v="12598"/>
    <x v="66"/>
    <x v="22"/>
    <s v="LIFT IFTS 24-04 SPA"/>
    <s v="IFTS"/>
    <n v="60"/>
    <s v="ACS"/>
    <n v="17"/>
    <m/>
    <s v="X"/>
    <x v="2"/>
    <s v="STDA"/>
    <s v="DECI_STD"/>
    <m/>
    <m/>
    <s v="PT ERT03"/>
    <s v="10:30"/>
    <s v="11:30"/>
    <d v="1899-12-30T01:00:00"/>
    <m/>
    <m/>
    <s v=""/>
    <s v="CANC"/>
    <s v="CD4"/>
  </r>
  <r>
    <n v="12599"/>
    <x v="7"/>
    <x v="2"/>
    <s v="IP"/>
    <s v="Support QATAR"/>
    <m/>
    <s v="ACS"/>
    <n v="9"/>
    <m/>
    <s v="X"/>
    <x v="4"/>
    <s v="NET"/>
    <s v="RNG_STD"/>
    <m/>
    <n v="12598"/>
    <s v="SUPP"/>
    <d v="1899-12-30T10:05:00"/>
    <d v="1899-12-30T11:05:00"/>
    <d v="1899-12-30T01:00:00"/>
    <d v="1899-12-30T10:05:00"/>
    <d v="1899-12-30T11:05:00"/>
    <d v="1899-12-30T01:00:00"/>
    <s v="SDC"/>
    <s v="N/A"/>
  </r>
  <r>
    <n v="12600"/>
    <x v="66"/>
    <x v="22"/>
    <s v="LIFT IFTS QATAR 25-01"/>
    <s v="QATAR"/>
    <n v="65"/>
    <s v="ACS"/>
    <n v="13"/>
    <m/>
    <s v="X"/>
    <x v="3"/>
    <s v="STDA"/>
    <s v="DECI_SONIC"/>
    <m/>
    <m/>
    <s v="FMS CF02"/>
    <s v="10:30"/>
    <s v="11:30"/>
    <d v="1899-12-30T01:00:00"/>
    <m/>
    <m/>
    <s v=""/>
    <s v="CANC"/>
    <s v="CD4"/>
  </r>
  <r>
    <n v="12601"/>
    <x v="66"/>
    <x v="22"/>
    <s v="LIFT 25-41"/>
    <s v="AMI"/>
    <n v="82"/>
    <s v="ACS"/>
    <n v="10"/>
    <s v="X"/>
    <m/>
    <x v="2"/>
    <s v="STDA"/>
    <s v="DECI_STD"/>
    <m/>
    <m/>
    <s v="SD EMR04"/>
    <s v="12:00"/>
    <s v="13:00"/>
    <d v="1899-12-30T01:00:00"/>
    <m/>
    <m/>
    <s v=""/>
    <s v="CANC"/>
    <s v="CD4"/>
  </r>
  <r>
    <n v="12602"/>
    <x v="66"/>
    <x v="22"/>
    <s v="LIFT IFTS QATAR 25-01"/>
    <s v="QATAR"/>
    <n v="68"/>
    <s v="ACS"/>
    <n v="5"/>
    <m/>
    <s v="X"/>
    <x v="3"/>
    <s v="STDA"/>
    <s v="DECI_STD"/>
    <m/>
    <m/>
    <s v="FMS CF03"/>
    <s v="12:00"/>
    <s v="13:00"/>
    <d v="1899-12-30T01:00:00"/>
    <m/>
    <m/>
    <s v=""/>
    <s v="CANC"/>
    <s v="CD4"/>
  </r>
  <r>
    <n v="12603"/>
    <x v="66"/>
    <x v="22"/>
    <s v="IFTS 25-01 QAT"/>
    <s v="QATAR"/>
    <n v="78"/>
    <s v="ACS"/>
    <n v="2"/>
    <s v="X"/>
    <m/>
    <x v="2"/>
    <s v="STDA"/>
    <s v="DECI_STD"/>
    <m/>
    <m/>
    <s v="FMS CF03"/>
    <s v="13:30"/>
    <s v="14:30"/>
    <d v="1899-12-30T01:00:00"/>
    <m/>
    <m/>
    <s v=""/>
    <s v="CANC"/>
    <s v="CD4"/>
  </r>
  <r>
    <n v="12604"/>
    <x v="66"/>
    <x v="22"/>
    <s v="LIFT IFTS QATAR 25-01"/>
    <s v="QATAR"/>
    <n v="63"/>
    <s v="ACS"/>
    <n v="3"/>
    <m/>
    <s v="X"/>
    <x v="3"/>
    <s v="STDA"/>
    <s v="DECI_STD"/>
    <m/>
    <m/>
    <s v="FMS CF03"/>
    <s v="13:30"/>
    <s v="14:30"/>
    <d v="1899-12-30T01:00:00"/>
    <m/>
    <m/>
    <s v=""/>
    <s v="CANC"/>
    <s v="CD4"/>
  </r>
  <r>
    <n v="12605"/>
    <x v="7"/>
    <x v="2"/>
    <s v="IP"/>
    <s v="Support QATAR"/>
    <m/>
    <s v="ACS"/>
    <n v="17"/>
    <m/>
    <s v="X"/>
    <x v="4"/>
    <s v="NET"/>
    <s v="RNG_STD"/>
    <m/>
    <n v="12604"/>
    <s v="SUPP"/>
    <d v="1899-12-30T11:35:00"/>
    <d v="1899-12-30T12:35:00"/>
    <d v="1899-12-30T01:00:00"/>
    <d v="1899-12-30T11:35:00"/>
    <d v="1899-12-30T12:35:00"/>
    <d v="1899-12-30T01:00:00"/>
    <s v="SDC"/>
    <s v="N/A"/>
  </r>
  <r>
    <n v="12606"/>
    <x v="66"/>
    <x v="22"/>
    <s v="LIP 24-03 SGP"/>
    <s v="IFTS"/>
    <n v="41"/>
    <s v="ACS"/>
    <n v="9"/>
    <m/>
    <s v="X"/>
    <x v="3"/>
    <s v="STDA"/>
    <s v="DCA"/>
    <m/>
    <m/>
    <s v="SD TI01"/>
    <s v="07:30"/>
    <s v="08:30"/>
    <d v="1899-12-30T01:00:00"/>
    <d v="1899-12-30T07:30:00"/>
    <d v="1899-12-30T08:30:00"/>
    <d v="1899-12-30T01:00:00"/>
    <s v="DCO"/>
    <s v="N/A"/>
  </r>
  <r>
    <n v="12607"/>
    <x v="7"/>
    <x v="2"/>
    <s v="IP"/>
    <s v="Support QATAR"/>
    <m/>
    <s v="IFTS"/>
    <n v="22"/>
    <m/>
    <s v="X"/>
    <x v="1"/>
    <s v="NET"/>
    <s v="RNG_STD"/>
    <m/>
    <n v="12606"/>
    <s v="SUPP"/>
    <d v="1899-12-30T11:35:00"/>
    <d v="1899-12-30T12:35:00"/>
    <d v="1899-12-30T01:00:00"/>
    <d v="1899-12-30T11:35:00"/>
    <d v="1899-12-30T12:35:00"/>
    <d v="1899-12-30T01:00:00"/>
    <s v="SDC"/>
    <s v="N/A"/>
  </r>
  <r>
    <n v="12608"/>
    <x v="67"/>
    <x v="22"/>
    <s v="LIFT IFTS 24-04 SPA"/>
    <s v="IFTS"/>
    <n v="60"/>
    <s v="IFTS"/>
    <n v="3"/>
    <m/>
    <s v="X"/>
    <x v="6"/>
    <s v="STDA"/>
    <s v="DECI_STD"/>
    <m/>
    <m/>
    <s v="PT ERT03"/>
    <s v="10:30"/>
    <s v="11:30"/>
    <d v="1899-12-30T01:00:00"/>
    <d v="1899-12-30T10:30:00"/>
    <d v="1899-12-30T11:30:00"/>
    <d v="1899-12-30T01:00:00"/>
    <s v="DCO"/>
    <s v="N/A"/>
  </r>
  <r>
    <n v="12609"/>
    <x v="67"/>
    <x v="22"/>
    <s v="LIFT 25-41"/>
    <s v="AMI"/>
    <n v="82"/>
    <s v="ACS"/>
    <n v="14"/>
    <s v="X"/>
    <m/>
    <x v="6"/>
    <s v="STDA"/>
    <s v="DECI_STD"/>
    <m/>
    <m/>
    <s v="SD EMR04"/>
    <s v="12:00"/>
    <s v="13:00"/>
    <d v="1899-12-30T01:00:00"/>
    <d v="1899-12-30T12:00:00"/>
    <d v="1899-12-30T13:05:00"/>
    <d v="1899-12-30T01:05:00"/>
    <s v="DCO"/>
    <s v="N/A"/>
  </r>
  <r>
    <n v="12610"/>
    <x v="67"/>
    <x v="22"/>
    <s v="LIFT IFTS QATAR 25-01"/>
    <s v="QATAR"/>
    <n v="65"/>
    <s v="ACS"/>
    <n v="13"/>
    <m/>
    <s v="X"/>
    <x v="6"/>
    <s v="STDA"/>
    <s v="DECI_SONIC"/>
    <m/>
    <m/>
    <s v="FMS CF02"/>
    <s v="13:30"/>
    <s v="14:30"/>
    <d v="1899-12-30T01:00:00"/>
    <d v="1899-12-30T13:30:00"/>
    <d v="1899-12-30T14:30:00"/>
    <d v="1899-12-30T01:00:00"/>
    <s v="DCO"/>
    <s v="N/A"/>
  </r>
  <r>
    <n v="12611"/>
    <x v="67"/>
    <x v="22"/>
    <s v="IFTS 25-01 QAT"/>
    <s v="QATAR"/>
    <n v="77"/>
    <s v="ACS"/>
    <n v="2"/>
    <s v="X"/>
    <m/>
    <x v="2"/>
    <s v="STDA"/>
    <s v="DECI_SONIC"/>
    <m/>
    <m/>
    <s v="FMS CF02"/>
    <s v="13:30"/>
    <s v="14:30"/>
    <d v="1899-12-30T01:00:00"/>
    <d v="1899-12-30T13:30:00"/>
    <d v="1899-12-30T14:50:00"/>
    <d v="1899-12-30T01:20:00"/>
    <s v="DCO"/>
    <s v="N/A"/>
  </r>
  <r>
    <n v="12612"/>
    <x v="68"/>
    <x v="22"/>
    <s v="LIFT IFTS QATAR 25-01"/>
    <s v="QATAR"/>
    <n v="68"/>
    <s v="ACS"/>
    <n v="12"/>
    <m/>
    <s v="X"/>
    <x v="0"/>
    <s v="STDA"/>
    <s v="DECI_STD"/>
    <m/>
    <m/>
    <s v="FMS CF03"/>
    <s v="06:00"/>
    <s v="07:00"/>
    <d v="1899-12-30T01:00:00"/>
    <d v="1899-12-30T06:00:00"/>
    <d v="1899-12-30T07:00:00"/>
    <d v="1899-12-30T01:00:00"/>
    <s v="DCO"/>
    <s v="N/A"/>
  </r>
  <r>
    <n v="12613"/>
    <x v="68"/>
    <x v="22"/>
    <s v="LIFT 25-41"/>
    <s v="AMI"/>
    <n v="82"/>
    <s v="ACS"/>
    <n v="17"/>
    <s v="X"/>
    <m/>
    <x v="3"/>
    <s v="STDA"/>
    <s v="IF"/>
    <m/>
    <m/>
    <s v="SD IF02"/>
    <s v="07:30"/>
    <s v="08:30"/>
    <d v="1899-12-30T01:00:00"/>
    <m/>
    <m/>
    <s v=""/>
    <s v="CANC"/>
    <s v="CD4"/>
  </r>
  <r>
    <n v="12614"/>
    <x v="68"/>
    <x v="22"/>
    <s v="IFTS 25-01 QAT"/>
    <s v="QATAR"/>
    <n v="78"/>
    <s v="ACS"/>
    <n v="9"/>
    <s v="X"/>
    <m/>
    <x v="6"/>
    <s v="STDA"/>
    <s v="DECI_STD"/>
    <m/>
    <m/>
    <s v="FMS CF03"/>
    <s v="07:30"/>
    <s v="08:30"/>
    <d v="1899-12-30T01:00:00"/>
    <d v="1899-12-30T07:30:00"/>
    <d v="1899-12-30T08:30:00"/>
    <d v="1899-12-30T01:00:00"/>
    <s v="DCO"/>
    <s v="N/A"/>
  </r>
  <r>
    <n v="12615"/>
    <x v="7"/>
    <x v="2"/>
    <s v="IP"/>
    <s v="Support QATAR"/>
    <m/>
    <s v="ACS"/>
    <n v="14"/>
    <m/>
    <s v="X"/>
    <x v="4"/>
    <s v="NET"/>
    <s v="DECI_STD_NVG"/>
    <m/>
    <n v="12614"/>
    <s v="SUPP"/>
    <d v="1899-12-30T14:35:00"/>
    <d v="1899-12-30T15:35:00"/>
    <d v="1899-12-30T01:00:00"/>
    <d v="1899-12-30T14:35:00"/>
    <d v="1899-12-30T15:35:00"/>
    <d v="1899-12-30T01:00:00"/>
    <s v="SDC"/>
    <s v="N/A"/>
  </r>
  <r>
    <n v="12616"/>
    <x v="69"/>
    <x v="23"/>
    <s v="LIFT 25-41"/>
    <s v="AMI"/>
    <n v="82"/>
    <s v="ACS"/>
    <n v="17"/>
    <s v="X"/>
    <m/>
    <x v="5"/>
    <s v="STDA"/>
    <s v="IF"/>
    <m/>
    <m/>
    <s v="SD IF02"/>
    <s v="12:00"/>
    <s v="13:00"/>
    <d v="1899-12-30T01:00:00"/>
    <s v="12:00"/>
    <s v="13:00"/>
    <d v="1899-12-30T01:00:00"/>
    <s v="DCO"/>
    <s v="N/A"/>
  </r>
  <r>
    <n v="12617"/>
    <x v="69"/>
    <x v="23"/>
    <s v="LIFT IFTS QATAR 25-01"/>
    <s v="QATAR"/>
    <n v="65"/>
    <s v="IFTS"/>
    <n v="9"/>
    <m/>
    <s v="X"/>
    <x v="3"/>
    <s v="STDA"/>
    <s v="DECI_STD"/>
    <m/>
    <m/>
    <s v="FMS CF03"/>
    <s v="07:30"/>
    <s v="08:30"/>
    <d v="1899-12-30T01:00:00"/>
    <s v="07:30"/>
    <s v="08:30"/>
    <d v="1899-12-30T01:00:00"/>
    <s v="DCO"/>
    <s v="N/A"/>
  </r>
  <r>
    <n v="12618"/>
    <x v="70"/>
    <x v="23"/>
    <s v="LIFT 25-41"/>
    <s v="AMI"/>
    <n v="77"/>
    <s v="ACS"/>
    <n v="2"/>
    <s v="X"/>
    <m/>
    <x v="3"/>
    <s v="STDA"/>
    <s v="DECI_STD"/>
    <m/>
    <m/>
    <s v="SD EMRSP01"/>
    <s v="06:00"/>
    <s v="07:00"/>
    <d v="1899-12-30T01:00:00"/>
    <s v="06:00"/>
    <s v="07:00"/>
    <d v="1899-12-30T01:00:00"/>
    <s v="DCO"/>
    <s v="N/A"/>
  </r>
  <r>
    <n v="12619"/>
    <x v="70"/>
    <x v="23"/>
    <s v="LIP 24-03 SGP"/>
    <s v="IFTS"/>
    <n v="41"/>
    <s v="ACS"/>
    <n v="2"/>
    <m/>
    <s v="X"/>
    <x v="3"/>
    <s v="STDA"/>
    <s v="DCA"/>
    <m/>
    <m/>
    <s v="SD TI02"/>
    <s v="09:00"/>
    <s v="10:00"/>
    <d v="1899-12-30T01:00:00"/>
    <s v="09:00"/>
    <s v="10:00"/>
    <d v="1899-12-30T01:00:00"/>
    <s v="DCO"/>
    <s v="N/A"/>
  </r>
  <r>
    <n v="12620"/>
    <x v="70"/>
    <x v="23"/>
    <s v="LIFT IFTS 25-02 CAN"/>
    <s v="IFTS"/>
    <n v="74"/>
    <s v="ACS"/>
    <n v="2"/>
    <m/>
    <s v="X"/>
    <x v="3"/>
    <s v="STDA"/>
    <s v="DECI_STD"/>
    <m/>
    <m/>
    <s v="FMS CF01"/>
    <s v="12:00"/>
    <s v="13:00"/>
    <d v="1899-12-30T01:00:00"/>
    <s v="12:00"/>
    <s v="13:00"/>
    <d v="1899-12-30T01:00:00"/>
    <s v="DCO"/>
    <s v="N/A"/>
  </r>
  <r>
    <n v="12621"/>
    <x v="71"/>
    <x v="23"/>
    <s v="LIFT IFTS QATAR 25-01"/>
    <s v="QATAR"/>
    <n v="63"/>
    <s v="IFTS"/>
    <n v="9"/>
    <m/>
    <s v="X"/>
    <x v="6"/>
    <s v="STDA"/>
    <s v="DECI_STD"/>
    <m/>
    <m/>
    <s v="FMS CF03"/>
    <s v="12:00"/>
    <s v="13:00"/>
    <d v="1899-12-30T01:00:00"/>
    <s v="12:00"/>
    <s v="13:00"/>
    <d v="1899-12-30T01:00:00"/>
    <s v="DCO"/>
    <s v="N/A"/>
  </r>
  <r>
    <n v="12622"/>
    <x v="8"/>
    <x v="2"/>
    <s v="IP"/>
    <s v="Support IFTS"/>
    <m/>
    <s v="ACS"/>
    <n v="1"/>
    <m/>
    <s v="X"/>
    <x v="1"/>
    <s v="NET"/>
    <s v="RNG_STD"/>
    <m/>
    <n v="12621"/>
    <s v="SUPP"/>
    <d v="1899-12-30T07:05:00"/>
    <d v="1899-12-30T08:05:00"/>
    <d v="1899-12-30T01:00:00"/>
    <d v="1899-12-30T07:05:00"/>
    <d v="1899-12-30T08:05:00"/>
    <d v="1899-12-30T01:00:00"/>
    <s v="SDC"/>
    <s v="N/A"/>
  </r>
  <r>
    <n v="12623"/>
    <x v="72"/>
    <x v="23"/>
    <s v="LIFT IFTS QATAR 25-01"/>
    <s v="QATAR"/>
    <n v="66"/>
    <s v="ACS"/>
    <n v="14"/>
    <m/>
    <s v="X"/>
    <x v="6"/>
    <s v="STDA"/>
    <s v="DECI_SONIC"/>
    <m/>
    <m/>
    <s v="FMS CF02"/>
    <s v="10:30"/>
    <s v="11:30"/>
    <d v="1899-12-30T01:00:00"/>
    <s v="10:30"/>
    <s v="11:30"/>
    <d v="1899-12-30T01:00:00"/>
    <s v="DCO"/>
    <s v="N/A"/>
  </r>
  <r>
    <n v="12624"/>
    <x v="72"/>
    <x v="23"/>
    <s v="IFTS LIFT 24-01 QATAR"/>
    <s v="QATAR"/>
    <n v="40"/>
    <s v="IFTS"/>
    <n v="9"/>
    <s v="X"/>
    <m/>
    <x v="3"/>
    <s v="STDA"/>
    <s v="DECI_SONIC"/>
    <m/>
    <m/>
    <s v="FMS CF02"/>
    <s v="10:30"/>
    <s v="11:30"/>
    <d v="1899-12-30T01:00:00"/>
    <s v="10:30"/>
    <s v="11:30"/>
    <d v="1899-12-30T01:00:00"/>
    <s v="DCO"/>
    <s v="N/A"/>
  </r>
  <r>
    <n v="12625"/>
    <x v="73"/>
    <x v="24"/>
    <s v="IP"/>
    <s v="AMI"/>
    <n v="18"/>
    <s v="ACS"/>
    <n v="31"/>
    <m/>
    <s v="X"/>
    <x v="3"/>
    <s v="STDA"/>
    <s v="DECI_STD"/>
    <m/>
    <m/>
    <s v="RI SEM"/>
    <s v="11:00"/>
    <s v="12:00"/>
    <d v="1899-12-30T01:00:00"/>
    <d v="1899-12-30T11:00:00"/>
    <d v="1899-12-30T12:00:00"/>
    <d v="1899-12-30T01:00:00"/>
    <s v="DCO"/>
    <s v="N/A"/>
  </r>
  <r>
    <n v="12626"/>
    <x v="8"/>
    <x v="2"/>
    <s v="IP"/>
    <s v="Support QATAR"/>
    <m/>
    <s v="ACS"/>
    <n v="12"/>
    <m/>
    <s v="X"/>
    <x v="4"/>
    <s v="NET"/>
    <s v="RNG_STD"/>
    <m/>
    <n v="12625"/>
    <s v="SUPP"/>
    <d v="1899-12-30T08:35:00"/>
    <d v="1899-12-30T09:35:00"/>
    <d v="1899-12-30T01:00:00"/>
    <m/>
    <m/>
    <s v=""/>
    <s v="SMC"/>
    <s v="CD1"/>
  </r>
  <r>
    <n v="12627"/>
    <x v="74"/>
    <x v="25"/>
    <s v="LIFT IFTS 24-05 AUT"/>
    <s v="IFTS"/>
    <n v="64"/>
    <s v="ACS"/>
    <n v="9"/>
    <m/>
    <s v="X"/>
    <x v="5"/>
    <s v="STDA"/>
    <s v="DECI_STD"/>
    <m/>
    <n v="12628"/>
    <s v="FMSC HACM01"/>
    <s v="06:00"/>
    <s v="07:00"/>
    <d v="1899-12-30T01:00:00"/>
    <d v="1899-12-30T06:00:00"/>
    <d v="1899-12-30T07:00:00"/>
    <d v="1899-12-30T01:00:00"/>
    <s v="DCO"/>
    <s v="N/A"/>
  </r>
  <r>
    <n v="12628"/>
    <x v="8"/>
    <x v="2"/>
    <s v="IP"/>
    <s v="Support QATAR"/>
    <m/>
    <s v="ACS"/>
    <n v="17"/>
    <m/>
    <s v="X"/>
    <x v="1"/>
    <s v="NET"/>
    <s v="RNG_STD"/>
    <m/>
    <n v="12627"/>
    <s v="SUPP"/>
    <d v="1899-12-30T08:35:00"/>
    <d v="1899-12-30T09:35:00"/>
    <d v="1899-12-30T01:00:00"/>
    <d v="1899-12-30T08:35:00"/>
    <d v="1899-12-30T09:35:00"/>
    <d v="1899-12-30T01:00:00"/>
    <s v="SDC"/>
    <s v="N/A"/>
  </r>
  <r>
    <n v="12629"/>
    <x v="74"/>
    <x v="25"/>
    <s v="LIP 24-03 SWE"/>
    <s v="IFTS"/>
    <n v="48"/>
    <s v="IFTS"/>
    <n v="22"/>
    <m/>
    <s v="X"/>
    <x v="0"/>
    <s v="NET"/>
    <s v="DECI_STD"/>
    <m/>
    <n v="12630"/>
    <s v="SD HBFM01"/>
    <s v="07:30"/>
    <s v="08:30"/>
    <d v="1899-12-30T01:00:00"/>
    <m/>
    <m/>
    <s v=""/>
    <s v="CANC"/>
    <s v="CD10"/>
  </r>
  <r>
    <n v="12630"/>
    <x v="74"/>
    <x v="25"/>
    <s v="IP"/>
    <s v="AMI"/>
    <n v="18"/>
    <s v="ACS"/>
    <n v="31"/>
    <m/>
    <s v="X"/>
    <x v="3"/>
    <s v="STDA"/>
    <s v="DECI_STD"/>
    <m/>
    <m/>
    <s v="RI SEM"/>
    <d v="1899-12-30T06:05:00"/>
    <d v="1899-12-30T07:05:00"/>
    <d v="1899-12-30T01:00:00"/>
    <d v="1899-12-30T06:00:00"/>
    <d v="1899-12-30T07:00:00"/>
    <d v="1899-12-30T01:00:00"/>
    <s v="DCO"/>
    <s v="N/A"/>
  </r>
  <r>
    <n v="12631"/>
    <x v="8"/>
    <x v="2"/>
    <s v="IP"/>
    <s v="Support QATAR"/>
    <m/>
    <s v="IFTS"/>
    <n v="9"/>
    <m/>
    <s v="X"/>
    <x v="4"/>
    <s v="NET"/>
    <s v="RNG_STD"/>
    <m/>
    <n v="12630"/>
    <s v="SUPP"/>
    <d v="1899-12-30T10:05:00"/>
    <d v="1899-12-30T11:05:00"/>
    <d v="1899-12-30T01:00:00"/>
    <d v="1899-12-30T10:25:00"/>
    <d v="1899-12-30T11:15:00"/>
    <d v="1899-12-30T00:50:00"/>
    <s v="SDC"/>
    <s v="N/A"/>
  </r>
  <r>
    <n v="12632"/>
    <x v="75"/>
    <x v="25"/>
    <s v="LIP 24-03 SWE"/>
    <s v="IFTS"/>
    <n v="48"/>
    <s v="ACS"/>
    <n v="14"/>
    <m/>
    <s v="X"/>
    <x v="0"/>
    <s v="NET"/>
    <s v="DECI_STD"/>
    <m/>
    <n v="12633"/>
    <s v="SD HBFM01"/>
    <s v="06:00"/>
    <s v="07:00"/>
    <d v="1899-12-30T01:00:00"/>
    <s v="06:00"/>
    <s v="07:00"/>
    <d v="1899-12-30T01:00:00"/>
    <s v="DCO"/>
    <s v="N/A"/>
  </r>
  <r>
    <n v="12633"/>
    <x v="75"/>
    <x v="25"/>
    <s v="LIFT IFTS 24-05 AUT"/>
    <s v="IFTS"/>
    <n v="64"/>
    <s v="ACS"/>
    <n v="5"/>
    <m/>
    <s v="X"/>
    <x v="0"/>
    <s v="NET"/>
    <s v="DECI_STD"/>
    <m/>
    <n v="12634"/>
    <s v="FMSC HACM01"/>
    <s v="07:30"/>
    <s v="08:30"/>
    <d v="1899-12-30T01:00:00"/>
    <s v="07:30"/>
    <s v="08:30"/>
    <d v="1899-12-30T01:00:00"/>
    <s v="DCO"/>
    <s v="N/A"/>
  </r>
  <r>
    <n v="12634"/>
    <x v="75"/>
    <x v="25"/>
    <s v="LIFT IFTS 24-05 AUT"/>
    <s v="IFTS"/>
    <n v="64"/>
    <s v="ACS"/>
    <n v="5"/>
    <m/>
    <s v="X"/>
    <x v="5"/>
    <s v="NET"/>
    <s v="DECI_STD"/>
    <m/>
    <n v="12635"/>
    <s v="FMSC HACM02"/>
    <s v="10:30"/>
    <s v="11:30"/>
    <d v="1899-12-30T01:00:00"/>
    <m/>
    <m/>
    <s v=""/>
    <s v="CANC"/>
    <s v="CD1"/>
  </r>
  <r>
    <n v="12635"/>
    <x v="75"/>
    <x v="25"/>
    <s v="IP"/>
    <s v="ACS"/>
    <n v="7"/>
    <s v="ACS"/>
    <n v="4"/>
    <m/>
    <s v="X"/>
    <x v="2"/>
    <s v="STDA"/>
    <s v="DECI_STD"/>
    <m/>
    <m/>
    <s v="RI SEM"/>
    <s v="12:00"/>
    <s v="13:00"/>
    <d v="1899-12-30T01:00:00"/>
    <s v="12:00"/>
    <s v="13:00"/>
    <d v="1899-12-30T01:00:00"/>
    <s v="DCO"/>
    <s v="N/A"/>
  </r>
  <r>
    <n v="12636"/>
    <x v="8"/>
    <x v="2"/>
    <s v="IP"/>
    <s v="Support IFTS"/>
    <m/>
    <s v="ACS"/>
    <n v="10"/>
    <m/>
    <s v="X"/>
    <x v="4"/>
    <s v="NET"/>
    <s v="DECI_STD"/>
    <m/>
    <n v="12635"/>
    <s v="SUPP"/>
    <d v="1899-12-30T11:35:00"/>
    <d v="1899-12-30T12:35:00"/>
    <d v="1899-12-30T01:00:00"/>
    <d v="1899-12-30T11:35:00"/>
    <d v="1899-12-30T12:35:00"/>
    <d v="1899-12-30T01:00:00"/>
    <s v="SDC"/>
    <s v="N/A"/>
  </r>
  <r>
    <n v="12637"/>
    <x v="75"/>
    <x v="25"/>
    <s v="LIFT IFTS QATAR 25-01"/>
    <s v="QATAR"/>
    <n v="68"/>
    <s v="ACS"/>
    <n v="10"/>
    <m/>
    <s v="X"/>
    <x v="2"/>
    <s v="STDA"/>
    <s v="DECI_STD"/>
    <m/>
    <m/>
    <s v="PT IFB02"/>
    <s v="07:30"/>
    <s v="08:30"/>
    <d v="1899-12-30T01:00:00"/>
    <d v="1899-12-30T07:55:00"/>
    <d v="1899-12-30T08:45:00"/>
    <d v="1899-12-30T00:50:00"/>
    <s v="DCO"/>
    <s v="N/A"/>
  </r>
  <r>
    <n v="12638"/>
    <x v="8"/>
    <x v="2"/>
    <s v="IP"/>
    <s v="Support QATAR"/>
    <m/>
    <s v="ACS"/>
    <n v="5"/>
    <m/>
    <s v="X"/>
    <x v="1"/>
    <s v="NET"/>
    <s v="RNG_STD"/>
    <m/>
    <n v="12637"/>
    <s v="SUPP"/>
    <d v="1899-12-30T11:35:00"/>
    <d v="1899-12-30T12:35:00"/>
    <d v="1899-12-30T01:00:00"/>
    <d v="1899-12-30T11:35:00"/>
    <d v="1899-12-30T12:35:00"/>
    <d v="1899-12-30T01:00:00"/>
    <s v="SDC"/>
    <s v="N/A"/>
  </r>
  <r>
    <n v="12639"/>
    <x v="76"/>
    <x v="25"/>
    <s v="LIFT IFTS QATAR 25-01"/>
    <s v="QATAR"/>
    <n v="65"/>
    <s v="ACS"/>
    <n v="12"/>
    <m/>
    <s v="X"/>
    <x v="6"/>
    <s v="STDA"/>
    <s v="DECI_STD"/>
    <m/>
    <m/>
    <s v="PT IFB03"/>
    <s v="14:30"/>
    <s v="15:30"/>
    <d v="1899-12-30T01:00:00"/>
    <m/>
    <m/>
    <s v=""/>
    <s v="CANC"/>
    <s v="CD4"/>
  </r>
  <r>
    <n v="12640"/>
    <x v="77"/>
    <x v="25"/>
    <s v="LIFT IFTS 25-02 UK"/>
    <s v="IFTS"/>
    <n v="81"/>
    <s v="ACS"/>
    <n v="14"/>
    <m/>
    <s v="X"/>
    <x v="6"/>
    <s v="STDA"/>
    <s v="DECI_STD"/>
    <m/>
    <m/>
    <s v="PT EMR02"/>
    <s v="09:00"/>
    <s v="10:00"/>
    <d v="1899-12-30T01:00:00"/>
    <s v="09:00"/>
    <s v="10:00"/>
    <d v="1899-12-30T01:00:00"/>
    <s v="DCO"/>
    <s v="N/A"/>
  </r>
  <r>
    <n v="12641"/>
    <x v="8"/>
    <x v="2"/>
    <s v="IP"/>
    <s v="Support IFTS"/>
    <m/>
    <s v="ACS"/>
    <n v="1"/>
    <m/>
    <s v="X"/>
    <x v="4"/>
    <s v="NET"/>
    <s v="RNG_STD"/>
    <m/>
    <n v="12640"/>
    <s v="SUPP"/>
    <d v="1899-12-30T13:05:00"/>
    <d v="1899-12-30T14:05:00"/>
    <d v="1899-12-30T01:00:00"/>
    <d v="1899-12-30T13:05:00"/>
    <d v="1899-12-30T14:05:00"/>
    <d v="1899-12-30T01:00:00"/>
    <s v="SDC"/>
    <s v="N/A"/>
  </r>
  <r>
    <n v="12642"/>
    <x v="77"/>
    <x v="25"/>
    <s v="LIFT IFTS QATAR 25-01"/>
    <s v="QATAR"/>
    <n v="65"/>
    <s v="ACS"/>
    <n v="2"/>
    <m/>
    <s v="X"/>
    <x v="4"/>
    <s v="STDA"/>
    <s v="DECI_STD"/>
    <m/>
    <m/>
    <s v="PT IFB03"/>
    <s v="12:00"/>
    <s v="13:00"/>
    <d v="1899-12-30T01:00:00"/>
    <d v="1899-12-30T12:00:00"/>
    <d v="1899-12-30T13:00:00"/>
    <d v="1899-12-30T01:00:00"/>
    <s v="DCO"/>
    <s v="N/A"/>
  </r>
  <r>
    <n v="12643"/>
    <x v="75"/>
    <x v="25"/>
    <s v="LIP IFTS 24-02"/>
    <s v="IFTS"/>
    <n v="3"/>
    <s v="ACS"/>
    <n v="25"/>
    <m/>
    <s v="X"/>
    <x v="2"/>
    <s v="STDA"/>
    <s v="DECI_STD"/>
    <m/>
    <m/>
    <s v="RI SEM"/>
    <s v="06:05"/>
    <s v="07:05"/>
    <d v="1899-12-30T01:00:00"/>
    <d v="1899-12-30T06:05:00"/>
    <d v="1899-12-30T07:05:00"/>
    <d v="1899-12-30T01:00:00"/>
    <s v="DCO"/>
    <s v="N/A"/>
  </r>
  <r>
    <n v="12644"/>
    <x v="78"/>
    <x v="25"/>
    <s v="LIFT IFTS 24-05 AUT"/>
    <s v="IFTS"/>
    <n v="64"/>
    <s v="ACS"/>
    <n v="12"/>
    <m/>
    <s v="X"/>
    <x v="5"/>
    <s v="NET"/>
    <s v="DECI_STD"/>
    <m/>
    <n v="12645"/>
    <s v="FMSC HACM02"/>
    <s v="07:30"/>
    <s v="08:30"/>
    <d v="1899-12-30T01:00:00"/>
    <d v="1899-12-30T07:30:00"/>
    <d v="1899-12-30T08:30:00"/>
    <d v="1899-12-30T01:00:00"/>
    <s v="DCO"/>
    <s v="N/A"/>
  </r>
  <r>
    <n v="12645"/>
    <x v="75"/>
    <x v="25"/>
    <s v="LIFT IFTS 25-02 CAN"/>
    <s v="IFTS"/>
    <n v="73"/>
    <s v="IFTS"/>
    <n v="23"/>
    <m/>
    <s v="X"/>
    <x v="3"/>
    <s v="STDA"/>
    <s v="DECI_STD"/>
    <m/>
    <m/>
    <s v="PT EMR04"/>
    <s v="06:00"/>
    <s v="07:00"/>
    <d v="1899-12-30T01:00:00"/>
    <d v="1899-12-30T06:00:00"/>
    <d v="1899-12-30T07:00:00"/>
    <d v="1899-12-30T01:00:00"/>
    <s v="DCO"/>
    <s v="N/A"/>
  </r>
  <r>
    <n v="12646"/>
    <x v="76"/>
    <x v="25"/>
    <s v="LIFT IFTS 24-04 CAN"/>
    <s v="IFTS"/>
    <n v="53"/>
    <s v="IFTS"/>
    <n v="9"/>
    <m/>
    <s v="X"/>
    <x v="2"/>
    <s v="STDA"/>
    <s v="BRV_R2R_STD"/>
    <m/>
    <m/>
    <s v="PT R2R02"/>
    <s v="11:30"/>
    <s v="12:30"/>
    <d v="1899-12-30T01:00:00"/>
    <d v="1899-12-30T11:30:00"/>
    <d v="1899-12-30T12:30:00"/>
    <d v="1899-12-30T01:00:00"/>
    <s v="DCO"/>
    <s v="N/A"/>
  </r>
  <r>
    <n v="12647"/>
    <x v="9"/>
    <x v="2"/>
    <s v="IP"/>
    <s v="Support QATAR"/>
    <m/>
    <s v="ACS"/>
    <n v="13"/>
    <m/>
    <s v="X"/>
    <x v="1"/>
    <s v="NET"/>
    <s v="RNG_STD"/>
    <m/>
    <n v="12646"/>
    <s v="SUPP"/>
    <d v="1899-12-30T07:05:00"/>
    <d v="1899-12-30T08:05:00"/>
    <d v="1899-12-30T01:00:00"/>
    <d v="1899-12-30T07:05:00"/>
    <d v="1899-12-30T08:05:00"/>
    <d v="1899-12-30T01:00:00"/>
    <s v="SDC"/>
    <s v="N/A"/>
  </r>
  <r>
    <n v="12648"/>
    <x v="9"/>
    <x v="2"/>
    <s v="IP"/>
    <s v="Support QATAR"/>
    <m/>
    <s v="ACS"/>
    <n v="17"/>
    <m/>
    <s v="X"/>
    <x v="6"/>
    <s v="NET"/>
    <s v="RNG_STD"/>
    <m/>
    <n v="12647"/>
    <s v="SUPP"/>
    <d v="1899-12-30T08:35:00"/>
    <d v="1899-12-30T09:35:00"/>
    <d v="1899-12-30T01:00:00"/>
    <d v="1899-12-30T08:35:00"/>
    <d v="1899-12-30T09:35:00"/>
    <d v="1899-12-30T01:00:00"/>
    <s v="SDC"/>
    <s v="N/A"/>
  </r>
  <r>
    <n v="12649"/>
    <x v="9"/>
    <x v="2"/>
    <s v="IP"/>
    <s v="Support IFTS"/>
    <m/>
    <s v="ACS"/>
    <n v="30"/>
    <m/>
    <s v="X"/>
    <x v="4"/>
    <s v="NET"/>
    <s v="RNG_STD"/>
    <m/>
    <n v="12648"/>
    <s v="SUPP"/>
    <d v="1899-12-30T11:35:00"/>
    <d v="1899-12-30T12:35:00"/>
    <d v="1899-12-30T01:00:00"/>
    <d v="1899-12-30T11:35:00"/>
    <d v="1899-12-30T12:35:00"/>
    <d v="1899-12-30T01:00:00"/>
    <s v="DCO"/>
    <s v="N/A"/>
  </r>
  <r>
    <n v="12650"/>
    <x v="9"/>
    <x v="2"/>
    <s v="IP"/>
    <s v="Support AMI"/>
    <m/>
    <s v="IFTS"/>
    <n v="5"/>
    <m/>
    <s v="X"/>
    <x v="6"/>
    <s v="NET"/>
    <s v="PGM"/>
    <m/>
    <n v="12649"/>
    <s v="SUPP"/>
    <d v="1899-12-30T11:35:00"/>
    <d v="1899-12-30T12:35:00"/>
    <d v="1899-12-30T01:00:00"/>
    <d v="1899-12-30T11:45:00"/>
    <d v="1899-12-30T12:30:00"/>
    <d v="1899-12-30T00:45:00"/>
    <s v="SDC"/>
    <s v="N/A"/>
  </r>
  <r>
    <n v="12651"/>
    <x v="9"/>
    <x v="2"/>
    <s v="IP"/>
    <s v="Support AMI"/>
    <m/>
    <s v="IFTS"/>
    <n v="23"/>
    <m/>
    <s v="X"/>
    <x v="1"/>
    <s v="NET"/>
    <s v="RANGE"/>
    <m/>
    <n v="12650"/>
    <s v="SUPP"/>
    <s v="13:05"/>
    <s v="14:05"/>
    <d v="1899-12-30T01:00:00"/>
    <s v="13:05"/>
    <s v="14:05"/>
    <d v="1899-12-30T01:00:00"/>
    <s v="SDC"/>
    <s v="N/A"/>
  </r>
  <r>
    <n v="12652"/>
    <x v="10"/>
    <x v="2"/>
    <s v="IP"/>
    <s v="Support QATAR"/>
    <m/>
    <s v="ACS"/>
    <n v="1"/>
    <m/>
    <s v="X"/>
    <x v="1"/>
    <s v="NET"/>
    <s v="RANGE"/>
    <m/>
    <n v="12651"/>
    <s v="SUPP"/>
    <d v="1899-12-30T07:05:00"/>
    <d v="1899-12-30T08:05:00"/>
    <d v="1899-12-30T01:00:00"/>
    <d v="1899-12-30T07:05:00"/>
    <d v="1899-12-30T08:00:00"/>
    <d v="1899-12-30T00:55:00"/>
    <s v="SDC"/>
    <s v="N/A"/>
  </r>
  <r>
    <n v="12653"/>
    <x v="10"/>
    <x v="2"/>
    <s v="IP"/>
    <s v="Support AMI"/>
    <m/>
    <s v="IFTS"/>
    <n v="9"/>
    <m/>
    <s v="X"/>
    <x v="6"/>
    <s v="NET"/>
    <s v="PGM"/>
    <m/>
    <n v="12652"/>
    <s v="SUPP"/>
    <d v="1899-12-30T10:05:00"/>
    <d v="1899-12-30T11:05:00"/>
    <d v="1899-12-30T01:00:00"/>
    <d v="1899-12-30T10:05:00"/>
    <d v="1899-12-30T11:05:00"/>
    <d v="1899-12-30T01:00:00"/>
    <s v="SDC"/>
    <s v="N/A"/>
  </r>
  <r>
    <n v="12654"/>
    <x v="79"/>
    <x v="3"/>
    <s v="IFTS LIFT 24-01 QATAR"/>
    <s v="Support QATAR"/>
    <m/>
    <s v="ACS"/>
    <n v="2"/>
    <s v="X"/>
    <m/>
    <x v="0"/>
    <s v="NET"/>
    <s v="DCA"/>
    <m/>
    <n v="12655"/>
    <s v="SUPP"/>
    <s v="08:05"/>
    <s v="09:05"/>
    <d v="1899-12-30T01:00:00"/>
    <s v="08:05"/>
    <s v="09:05"/>
    <d v="1899-12-30T01:00:00"/>
    <s v="SDC"/>
    <s v="N/A"/>
  </r>
  <r>
    <n v="12655"/>
    <x v="79"/>
    <x v="3"/>
    <s v="IP"/>
    <s v="Support IFTS"/>
    <m/>
    <s v="ACS"/>
    <n v="30"/>
    <m/>
    <s v="X"/>
    <x v="6"/>
    <s v="NET"/>
    <s v="RNG_STD"/>
    <m/>
    <n v="12654"/>
    <s v="SUPP"/>
    <d v="1899-12-30T09:35:00"/>
    <d v="1899-12-30T10:35:00"/>
    <d v="1899-12-30T01:00:00"/>
    <d v="1899-12-30T09:50:00"/>
    <d v="1899-12-30T10:35:00"/>
    <d v="1899-12-30T00:45:00"/>
    <s v="SDC"/>
    <s v="N/A"/>
  </r>
  <r>
    <n v="12656"/>
    <x v="79"/>
    <x v="3"/>
    <s v="IP"/>
    <s v="Support QATAR"/>
    <m/>
    <s v="ACS"/>
    <n v="17"/>
    <m/>
    <s v="X"/>
    <x v="4"/>
    <s v="NET"/>
    <s v="DECI_STD"/>
    <m/>
    <n v="12655"/>
    <s v="SUPP"/>
    <d v="1899-12-30T11:05:00"/>
    <d v="1899-12-30T12:05:00"/>
    <d v="1899-12-30T01:00:00"/>
    <d v="1899-12-30T11:05:00"/>
    <d v="1899-12-30T12:05:00"/>
    <d v="1899-12-30T01:00:00"/>
    <s v="SDC"/>
    <s v="N/A"/>
  </r>
  <r>
    <n v="12657"/>
    <x v="79"/>
    <x v="3"/>
    <s v="IP"/>
    <s v="Support QATAR"/>
    <m/>
    <s v="ACS"/>
    <n v="5"/>
    <m/>
    <s v="X"/>
    <x v="1"/>
    <s v="NET"/>
    <s v="DECI_STD"/>
    <m/>
    <n v="12656"/>
    <s v="SUPP"/>
    <d v="1899-12-30T11:05:00"/>
    <d v="1899-12-30T12:05:00"/>
    <d v="1899-12-30T01:00:00"/>
    <d v="1899-12-30T11:05:00"/>
    <d v="1899-12-30T12:05:00"/>
    <d v="1899-12-30T01:00:00"/>
    <s v="SDC"/>
    <s v="N/A"/>
  </r>
  <r>
    <n v="12658"/>
    <x v="79"/>
    <x v="3"/>
    <s v="IFTS LIFT 24-01 QATAR"/>
    <s v="Support QATAR"/>
    <m/>
    <s v="ACS"/>
    <n v="30"/>
    <s v="X"/>
    <m/>
    <x v="5"/>
    <s v="NET"/>
    <s v="DCA"/>
    <m/>
    <n v="12659"/>
    <s v="SUPP"/>
    <s v="12:35"/>
    <s v="13:35"/>
    <d v="1899-12-30T01:00:00"/>
    <d v="1899-12-30T12:35:00"/>
    <d v="1899-12-30T13:35:00"/>
    <d v="1899-12-30T01:00:00"/>
    <s v="SDC"/>
    <s v="N/A"/>
  </r>
  <r>
    <n v="12659"/>
    <x v="79"/>
    <x v="3"/>
    <s v="IP"/>
    <s v="Support QATAR"/>
    <m/>
    <s v="ACS"/>
    <n v="32"/>
    <m/>
    <s v="X"/>
    <x v="1"/>
    <s v="NET"/>
    <s v="RNG_STD"/>
    <m/>
    <n v="12658"/>
    <s v="SUPP"/>
    <d v="1899-12-30T12:35:00"/>
    <d v="1899-12-30T13:35:00"/>
    <d v="1899-12-30T01:00:00"/>
    <d v="1899-12-30T12:35:00"/>
    <d v="1899-12-30T13:35:00"/>
    <d v="1899-12-30T01:00:00"/>
    <s v="SDC"/>
    <s v="N/A"/>
  </r>
  <r>
    <n v="12660"/>
    <x v="79"/>
    <x v="3"/>
    <s v="IP"/>
    <s v="Support QATAR"/>
    <m/>
    <s v="IFTS"/>
    <n v="10"/>
    <m/>
    <s v="X"/>
    <x v="1"/>
    <s v="NET"/>
    <s v="RNG_STD"/>
    <m/>
    <n v="12659"/>
    <s v="SUPP"/>
    <d v="1899-12-30T14:05:00"/>
    <d v="1899-12-30T15:05:00"/>
    <d v="1899-12-30T01:00:00"/>
    <d v="1899-12-30T14:05:00"/>
    <d v="1899-12-30T15:05:00"/>
    <d v="1899-12-30T01:00:00"/>
    <s v="SDC"/>
    <s v="N/A"/>
  </r>
  <r>
    <n v="12661"/>
    <x v="79"/>
    <x v="3"/>
    <s v="IP"/>
    <s v="Support AMI"/>
    <m/>
    <s v="ACS"/>
    <n v="10"/>
    <m/>
    <s v="X"/>
    <x v="4"/>
    <s v="NET"/>
    <s v="RANGE"/>
    <m/>
    <n v="12660"/>
    <s v="SUPP"/>
    <d v="1899-12-30T15:35:00"/>
    <d v="1899-12-30T16:35:00"/>
    <d v="1899-12-30T01:00:00"/>
    <d v="1899-12-30T15:35:00"/>
    <d v="1899-12-30T16:35:00"/>
    <d v="1899-12-30T01:00:00"/>
    <s v="SDC"/>
    <s v="N/A"/>
  </r>
  <r>
    <n v="12662"/>
    <x v="79"/>
    <x v="3"/>
    <s v="IP"/>
    <s v="Support AMI"/>
    <m/>
    <s v="IFTS"/>
    <n v="3"/>
    <m/>
    <s v="X"/>
    <x v="6"/>
    <s v="NET"/>
    <s v="RANGE"/>
    <m/>
    <n v="12661"/>
    <s v="SUPP"/>
    <d v="1899-12-30T15:35:00"/>
    <d v="1899-12-30T16:35:00"/>
    <d v="1899-12-30T01:00:00"/>
    <s v="15:35"/>
    <s v="16:35"/>
    <d v="1899-12-30T01:00:00"/>
    <s v="SDC"/>
    <s v="N/A"/>
  </r>
  <r>
    <n v="12663"/>
    <x v="11"/>
    <x v="3"/>
    <s v="IP"/>
    <s v="Support IFTS"/>
    <m/>
    <s v="ACS"/>
    <n v="5"/>
    <m/>
    <s v="X"/>
    <x v="4"/>
    <s v="NET"/>
    <s v="RNG_STD"/>
    <m/>
    <n v="12662"/>
    <s v="SUPP"/>
    <d v="1899-12-30T09:35:00"/>
    <d v="1899-12-30T10:35:00"/>
    <d v="1899-12-30T01:00:00"/>
    <d v="1899-12-30T09:35:00"/>
    <d v="1899-12-30T10:35:00"/>
    <d v="1899-12-30T01:00:00"/>
    <s v="SDC"/>
    <s v="N/A"/>
  </r>
  <r>
    <n v="12664"/>
    <x v="11"/>
    <x v="3"/>
    <s v="IP"/>
    <s v="Support IFTS"/>
    <m/>
    <s v="ACS"/>
    <n v="32"/>
    <m/>
    <s v="X"/>
    <x v="1"/>
    <s v="NET"/>
    <s v="RNG_STD"/>
    <m/>
    <n v="12663"/>
    <s v="SUPP"/>
    <d v="1899-12-30T11:05:00"/>
    <d v="1899-12-30T12:05:00"/>
    <d v="1899-12-30T01:00:00"/>
    <d v="1899-12-30T11:05:00"/>
    <d v="1899-12-30T12:05:00"/>
    <d v="1899-12-30T01:00:00"/>
    <s v="SDC"/>
    <s v="N/A"/>
  </r>
  <r>
    <n v="12665"/>
    <x v="11"/>
    <x v="3"/>
    <s v="IP"/>
    <s v="Support QATAR"/>
    <m/>
    <s v="ACS"/>
    <n v="10"/>
    <m/>
    <s v="X"/>
    <x v="4"/>
    <s v="NET"/>
    <s v="RNG_STD"/>
    <m/>
    <n v="12664"/>
    <s v="SUPP"/>
    <d v="1899-12-30T12:35:00"/>
    <d v="1899-12-30T13:35:00"/>
    <d v="1899-12-30T01:00:00"/>
    <d v="1899-12-30T12:35:00"/>
    <d v="1899-12-30T13:35:00"/>
    <d v="1899-12-30T01:00:00"/>
    <s v="SDC"/>
    <s v="N/A"/>
  </r>
  <r>
    <n v="12666"/>
    <x v="11"/>
    <x v="3"/>
    <s v="IP"/>
    <s v="Support IFTS"/>
    <m/>
    <s v="ACS"/>
    <n v="30"/>
    <m/>
    <s v="X"/>
    <x v="4"/>
    <s v="NET"/>
    <s v="RNG_STD"/>
    <m/>
    <n v="12665"/>
    <s v="SUPP"/>
    <d v="1899-12-30T15:35:00"/>
    <d v="1899-12-30T16:35:00"/>
    <d v="1899-12-30T01:00:00"/>
    <d v="1899-12-30T15:35:00"/>
    <d v="1899-12-30T16:35:00"/>
    <d v="1899-12-30T01:00:00"/>
    <s v="SDC"/>
    <s v="N/A"/>
  </r>
  <r>
    <n v="12667"/>
    <x v="12"/>
    <x v="3"/>
    <s v="IP"/>
    <s v="Support QATAR"/>
    <m/>
    <s v="ACS"/>
    <n v="32"/>
    <s v="X"/>
    <m/>
    <x v="5"/>
    <s v="NET"/>
    <s v="BTAG_DECI"/>
    <m/>
    <n v="12668"/>
    <s v="SUPP"/>
    <s v="08:05"/>
    <s v="09:05"/>
    <d v="1899-12-30T01:00:00"/>
    <d v="1899-12-30T08:05:00"/>
    <d v="1899-12-30T09:05:00"/>
    <d v="1899-12-30T01:00:00"/>
    <s v="SDC"/>
    <s v="N/A"/>
  </r>
  <r>
    <n v="12668"/>
    <x v="12"/>
    <x v="3"/>
    <s v="IP"/>
    <s v="Support QATAR"/>
    <m/>
    <s v="ACS"/>
    <n v="30"/>
    <m/>
    <s v="X"/>
    <x v="1"/>
    <s v="NET"/>
    <s v="DECI_STD"/>
    <m/>
    <n v="12667"/>
    <s v="SUPP"/>
    <d v="1899-12-30T08:05:00"/>
    <d v="1899-12-30T09:05:00"/>
    <d v="1899-12-30T01:00:00"/>
    <d v="1899-12-30T08:05:00"/>
    <d v="1899-12-30T09:05:00"/>
    <d v="1899-12-30T01:00:00"/>
    <s v="SDC"/>
    <s v="N/A"/>
  </r>
  <r>
    <n v="12669"/>
    <x v="12"/>
    <x v="3"/>
    <s v="IP"/>
    <s v="Support QATAR"/>
    <m/>
    <s v="IFTS"/>
    <n v="22"/>
    <m/>
    <s v="X"/>
    <x v="1"/>
    <s v="NET"/>
    <s v="DECI_STD"/>
    <m/>
    <n v="12668"/>
    <s v="SUPP"/>
    <d v="1899-12-30T11:05:00"/>
    <d v="1899-12-30T12:05:00"/>
    <d v="1899-12-30T01:00:00"/>
    <d v="1899-12-30T11:05:00"/>
    <d v="1899-12-30T12:05:00"/>
    <d v="1899-12-30T01:00:00"/>
    <s v="SDC"/>
    <s v="N/A"/>
  </r>
  <r>
    <n v="12670"/>
    <x v="12"/>
    <x v="3"/>
    <s v="IP"/>
    <s v="Support QATAR"/>
    <m/>
    <s v="ACS"/>
    <n v="4"/>
    <m/>
    <s v="X"/>
    <x v="4"/>
    <s v="NET"/>
    <s v="RNG_STD"/>
    <m/>
    <n v="12669"/>
    <s v="SUPP"/>
    <d v="1899-12-30T12:35:00"/>
    <d v="1899-12-30T13:35:00"/>
    <d v="1899-12-30T01:00:00"/>
    <d v="1899-12-30T12:35:00"/>
    <d v="1899-12-30T13:35:00"/>
    <d v="1899-12-30T01:00:00"/>
    <s v="SDC"/>
    <s v="N/A"/>
  </r>
  <r>
    <n v="12671"/>
    <x v="13"/>
    <x v="3"/>
    <s v="IP"/>
    <s v="Support QATAR"/>
    <m/>
    <s v="IFTS"/>
    <n v="9"/>
    <m/>
    <s v="X"/>
    <x v="4"/>
    <s v="NET"/>
    <s v="DCA"/>
    <m/>
    <n v="12670"/>
    <s v="SUPP"/>
    <d v="1899-12-30T09:35:00"/>
    <d v="1899-12-30T10:35:00"/>
    <d v="1899-12-30T01:00:00"/>
    <d v="1899-12-30T09:35:00"/>
    <d v="1899-12-30T10:35:00"/>
    <d v="1899-12-30T01:00:00"/>
    <s v="SDC"/>
    <s v="N/A"/>
  </r>
  <r>
    <n v="12672"/>
    <x v="13"/>
    <x v="3"/>
    <s v="IP"/>
    <s v="Support QATAR"/>
    <m/>
    <s v="ACS"/>
    <n v="12"/>
    <m/>
    <s v="X"/>
    <x v="1"/>
    <s v="NET"/>
    <s v="DCA"/>
    <m/>
    <n v="12671"/>
    <s v="SUPP"/>
    <d v="1899-12-30T11:05:00"/>
    <d v="1899-12-30T12:05:00"/>
    <d v="1899-12-30T01:00:00"/>
    <d v="1899-12-30T11:05:00"/>
    <d v="1899-12-30T12:05:00"/>
    <d v="1899-12-30T01:00:00"/>
    <s v="SDC"/>
    <s v="N/A"/>
  </r>
  <r>
    <n v="12673"/>
    <x v="13"/>
    <x v="3"/>
    <s v="IP"/>
    <s v="Support IFTS"/>
    <m/>
    <s v="ACS"/>
    <n v="10"/>
    <m/>
    <s v="X"/>
    <x v="4"/>
    <s v="NET"/>
    <s v="OCA AG"/>
    <m/>
    <n v="12672"/>
    <s v="SUPP"/>
    <d v="1899-12-30T12:35:00"/>
    <d v="1899-12-30T13:35:00"/>
    <d v="1899-12-30T01:00:00"/>
    <s v="12:35"/>
    <s v="13:35"/>
    <d v="1899-12-30T01:00:00"/>
    <s v="SDC"/>
    <s v="N/A"/>
  </r>
  <r>
    <n v="12674"/>
    <x v="13"/>
    <x v="3"/>
    <s v="IP"/>
    <s v="Support IFTS"/>
    <m/>
    <s v="ACS"/>
    <n v="14"/>
    <m/>
    <s v="X"/>
    <x v="1"/>
    <s v="NET"/>
    <s v="OCA AA"/>
    <m/>
    <n v="12673"/>
    <s v="SUPP"/>
    <d v="1899-12-30T14:05:00"/>
    <d v="1899-12-30T15:05:00"/>
    <d v="1899-12-30T01:00:00"/>
    <d v="1899-12-30T14:05:00"/>
    <d v="1899-12-30T15:05:00"/>
    <d v="1899-12-30T01:00:00"/>
    <s v="SDC"/>
    <s v="N/A"/>
  </r>
  <r>
    <n v="12675"/>
    <x v="13"/>
    <x v="3"/>
    <s v="IP"/>
    <s v="Support QATAR"/>
    <m/>
    <s v="ACS"/>
    <n v="10"/>
    <m/>
    <s v="X"/>
    <x v="4"/>
    <s v="NET"/>
    <s v="DECI_STD"/>
    <m/>
    <n v="12674"/>
    <s v="SUPP"/>
    <d v="1899-12-30T15:35:00"/>
    <d v="1899-12-30T16:35:00"/>
    <d v="1899-12-30T01:00:00"/>
    <d v="1899-12-30T15:35:00"/>
    <d v="1899-12-30T16:35:00"/>
    <d v="1899-12-30T01:00:00"/>
    <s v="SDC"/>
    <s v="N/A"/>
  </r>
  <r>
    <n v="12676"/>
    <x v="13"/>
    <x v="3"/>
    <s v="IP"/>
    <s v="Support QATAR"/>
    <m/>
    <s v="ACS"/>
    <n v="5"/>
    <m/>
    <s v="X"/>
    <x v="1"/>
    <s v="NET"/>
    <s v="DECI_STD"/>
    <m/>
    <n v="12675"/>
    <s v="SUPP"/>
    <d v="1899-12-30T15:35:00"/>
    <d v="1899-12-30T16:35:00"/>
    <d v="1899-12-30T01:00:00"/>
    <d v="1899-12-30T15:35:00"/>
    <d v="1899-12-30T16:35:00"/>
    <d v="1899-12-30T01:00:00"/>
    <s v="SDC"/>
    <s v="N/A"/>
  </r>
  <r>
    <n v="12677"/>
    <x v="80"/>
    <x v="3"/>
    <s v="IP"/>
    <s v="Support QATAR"/>
    <m/>
    <s v="ACS"/>
    <n v="14"/>
    <m/>
    <s v="X"/>
    <x v="4"/>
    <s v="NET"/>
    <s v="DECI_STD"/>
    <m/>
    <n v="12676"/>
    <s v="SUPP"/>
    <d v="1899-12-30T07:05:00"/>
    <d v="1899-12-30T08:05:00"/>
    <d v="1899-12-30T01:00:00"/>
    <d v="1899-12-30T07:05:00"/>
    <d v="1899-12-30T08:05:00"/>
    <d v="1899-12-30T01:00:00"/>
    <s v="SDC"/>
    <s v="N/A"/>
  </r>
  <r>
    <n v="12678"/>
    <x v="80"/>
    <x v="3"/>
    <s v="IP"/>
    <s v="Support QATAR"/>
    <m/>
    <s v="ACS"/>
    <n v="1"/>
    <m/>
    <s v="X"/>
    <x v="1"/>
    <s v="NET"/>
    <s v="DECI_STD"/>
    <m/>
    <n v="12677"/>
    <s v="SUPP"/>
    <d v="1899-12-30T08:35:00"/>
    <d v="1899-12-30T09:35:00"/>
    <d v="1899-12-30T01:00:00"/>
    <d v="1899-12-30T08:35:00"/>
    <d v="1899-12-30T09:35:00"/>
    <d v="1899-12-30T01:00:00"/>
    <s v="SDC"/>
    <s v="N/A"/>
  </r>
  <r>
    <n v="12679"/>
    <x v="80"/>
    <x v="3"/>
    <s v="IP"/>
    <s v="Support QATAR"/>
    <m/>
    <s v="ACS"/>
    <n v="9"/>
    <m/>
    <s v="X"/>
    <x v="1"/>
    <s v="NET"/>
    <s v="DECI_STD"/>
    <m/>
    <n v="12678"/>
    <s v="SUPP"/>
    <d v="1899-12-30T10:05:00"/>
    <d v="1899-12-30T11:05:00"/>
    <d v="1899-12-30T01:00:00"/>
    <d v="1899-12-30T10:05:00"/>
    <d v="1899-12-30T11:05:00"/>
    <d v="1899-12-30T01:00:00"/>
    <s v="DCO"/>
    <s v="N/A"/>
  </r>
  <r>
    <n v="12680"/>
    <x v="14"/>
    <x v="4"/>
    <s v="IP"/>
    <s v="Support QATAR"/>
    <m/>
    <s v="ACS"/>
    <n v="6"/>
    <m/>
    <s v="X"/>
    <x v="4"/>
    <s v="NET"/>
    <s v="DECI_STD"/>
    <m/>
    <n v="12679"/>
    <s v="SUPP"/>
    <d v="1899-12-30T07:05:00"/>
    <d v="1899-12-30T08:05:00"/>
    <d v="1899-12-30T01:00:00"/>
    <d v="1899-12-30T07:05:00"/>
    <d v="1899-12-30T08:10:00"/>
    <d v="1899-12-30T01:05:00"/>
    <s v="SDC"/>
    <s v="N/A"/>
  </r>
  <r>
    <n v="12681"/>
    <x v="14"/>
    <x v="4"/>
    <s v="IP"/>
    <s v="Support IFTS"/>
    <m/>
    <s v="ACS"/>
    <n v="10"/>
    <m/>
    <s v="X"/>
    <x v="4"/>
    <s v="NET"/>
    <s v="DCA"/>
    <m/>
    <n v="12680"/>
    <s v="SUPP"/>
    <d v="1899-12-30T08:35:00"/>
    <d v="1899-12-30T09:35:00"/>
    <d v="1899-12-30T01:00:00"/>
    <d v="1899-12-30T08:35:00"/>
    <d v="1899-12-30T09:35:00"/>
    <d v="1899-12-30T01:00:00"/>
    <s v="SDC"/>
    <s v="N/A"/>
  </r>
  <r>
    <n v="12682"/>
    <x v="14"/>
    <x v="4"/>
    <s v="IP"/>
    <s v="Support QATAR"/>
    <m/>
    <s v="ACS"/>
    <n v="9"/>
    <m/>
    <s v="X"/>
    <x v="4"/>
    <s v="NET"/>
    <s v="DECI_STD"/>
    <m/>
    <n v="12681"/>
    <s v="SUPP"/>
    <d v="1899-12-30T10:05:00"/>
    <d v="1899-12-30T11:05:00"/>
    <d v="1899-12-30T01:00:00"/>
    <d v="1899-12-30T10:30:00"/>
    <d v="1899-12-30T11:05:00"/>
    <d v="1899-12-30T00:35:00"/>
    <s v="RSLD"/>
    <s v="CD3"/>
  </r>
  <r>
    <n v="12683"/>
    <x v="14"/>
    <x v="4"/>
    <s v="IP"/>
    <s v="Support QATAR"/>
    <m/>
    <s v="ACS"/>
    <n v="13"/>
    <m/>
    <s v="X"/>
    <x v="1"/>
    <s v="NET"/>
    <s v="DECI_STD"/>
    <m/>
    <n v="12682"/>
    <s v="SUPP"/>
    <d v="1899-12-30T11:35:00"/>
    <d v="1899-12-30T12:35:00"/>
    <d v="1899-12-30T01:00:00"/>
    <d v="1899-12-30T11:35:00"/>
    <d v="1899-12-30T12:35:00"/>
    <d v="1899-12-30T01:00:00"/>
    <s v="SDC"/>
    <s v="N/A"/>
  </r>
  <r>
    <n v="12684"/>
    <x v="14"/>
    <x v="4"/>
    <s v="IP"/>
    <s v="Support IFTS"/>
    <m/>
    <s v="ACS"/>
    <n v="12"/>
    <m/>
    <s v="X"/>
    <x v="1"/>
    <s v="NET"/>
    <s v="DECI_STD"/>
    <m/>
    <n v="12683"/>
    <s v="SUPP"/>
    <d v="1899-12-30T14:35:00"/>
    <d v="1899-12-30T15:35:00"/>
    <d v="1899-12-30T01:00:00"/>
    <d v="1899-12-30T14:35:00"/>
    <d v="1899-12-30T15:25:00"/>
    <d v="1899-12-30T00:50:00"/>
    <s v="SDC"/>
    <s v="N/A"/>
  </r>
  <r>
    <n v="12685"/>
    <x v="14"/>
    <x v="4"/>
    <s v="IP"/>
    <s v="Support QATAR"/>
    <m/>
    <s v="IFTS"/>
    <n v="23"/>
    <m/>
    <s v="X"/>
    <x v="4"/>
    <s v="NET"/>
    <s v="DECI_STD"/>
    <m/>
    <n v="12684"/>
    <s v="SUPP"/>
    <d v="1899-12-30T16:05:00"/>
    <d v="1899-12-30T17:05:00"/>
    <d v="1899-12-30T01:00:00"/>
    <d v="1899-12-30T16:05:00"/>
    <d v="1899-12-30T17:05:00"/>
    <d v="1899-12-30T01:00:00"/>
    <s v="SDC"/>
    <s v="N/A"/>
  </r>
  <r>
    <n v="12686"/>
    <x v="14"/>
    <x v="4"/>
    <s v="IP"/>
    <s v="Support QATAR"/>
    <m/>
    <s v="ACS"/>
    <n v="5"/>
    <m/>
    <s v="X"/>
    <x v="1"/>
    <s v="NET"/>
    <s v="DECI_STD"/>
    <m/>
    <n v="12685"/>
    <s v="SUPP"/>
    <d v="1899-12-30T16:05:00"/>
    <d v="1899-12-30T17:05:00"/>
    <d v="1899-12-30T01:00:00"/>
    <d v="1899-12-30T16:05:00"/>
    <d v="1899-12-30T17:05:00"/>
    <d v="1899-12-30T01:00:00"/>
    <s v="SDC"/>
    <s v="N/A"/>
  </r>
  <r>
    <n v="12687"/>
    <x v="15"/>
    <x v="4"/>
    <s v="IFTS LIFT 24-01 QATAR"/>
    <s v="QATAR"/>
    <n v="49"/>
    <s v="ACS"/>
    <n v="5"/>
    <s v="X"/>
    <m/>
    <x v="0"/>
    <s v="NET"/>
    <s v="ATAG_DECI"/>
    <m/>
    <n v="12688"/>
    <s v="NET ATAG02"/>
    <s v="07:05"/>
    <s v="08:05"/>
    <d v="1899-12-30T01:00:00"/>
    <d v="1899-12-30T07:05:00"/>
    <d v="1899-12-30T07:30:00"/>
    <d v="1899-12-30T00:25:00"/>
    <s v="DNCO"/>
    <s v="CD5"/>
  </r>
  <r>
    <n v="12688"/>
    <x v="15"/>
    <x v="4"/>
    <s v="IFTS LIFT 24-01 QATAR"/>
    <s v="QATAR"/>
    <n v="41"/>
    <s v="ACS"/>
    <n v="2"/>
    <s v="X"/>
    <m/>
    <x v="1"/>
    <s v="NET"/>
    <s v="ATAG_DECI"/>
    <m/>
    <n v="12687"/>
    <s v="NET ATAG02"/>
    <d v="1899-12-30T07:05:00"/>
    <d v="1899-12-30T08:05:00"/>
    <d v="1899-12-30T01:00:00"/>
    <d v="1899-12-30T07:05:00"/>
    <d v="1899-12-30T07:30:00"/>
    <d v="1899-12-30T00:25:00"/>
    <s v="DNCO"/>
    <s v="CD3"/>
  </r>
  <r>
    <n v="12689"/>
    <x v="15"/>
    <x v="4"/>
    <s v="IP"/>
    <s v="Support QATAR"/>
    <m/>
    <s v="ACS"/>
    <n v="13"/>
    <m/>
    <s v="X"/>
    <x v="4"/>
    <s v="NET"/>
    <s v="RNG_STD"/>
    <m/>
    <n v="12688"/>
    <s v="SUPP"/>
    <d v="1899-12-30T08:35:00"/>
    <d v="1899-12-30T09:35:00"/>
    <d v="1899-12-30T01:00:00"/>
    <d v="1899-12-30T08:35:00"/>
    <d v="1899-12-30T09:35:00"/>
    <d v="1899-12-30T01:00:00"/>
    <s v="SDC"/>
    <s v="N/A"/>
  </r>
  <r>
    <n v="12690"/>
    <x v="15"/>
    <x v="4"/>
    <s v="IP"/>
    <s v="Support QATAR"/>
    <m/>
    <s v="IFTS"/>
    <n v="22"/>
    <m/>
    <s v="X"/>
    <x v="1"/>
    <s v="NET"/>
    <s v="RNG_STD"/>
    <m/>
    <n v="12689"/>
    <s v="SUPP"/>
    <d v="1899-12-30T08:35:00"/>
    <d v="1899-12-30T09:35:00"/>
    <d v="1899-12-30T01:00:00"/>
    <d v="1899-12-30T08:35:00"/>
    <d v="1899-12-30T09:35:00"/>
    <d v="1899-12-30T01:00:00"/>
    <s v="SDC"/>
    <s v="N/A"/>
  </r>
  <r>
    <n v="12691"/>
    <x v="15"/>
    <x v="4"/>
    <s v="IP"/>
    <s v="Support IFTS"/>
    <m/>
    <s v="ACS"/>
    <n v="5"/>
    <m/>
    <s v="X"/>
    <x v="4"/>
    <s v="NET"/>
    <s v="RNG_STD"/>
    <m/>
    <n v="12690"/>
    <s v="SUPP"/>
    <d v="1899-12-30T10:05:00"/>
    <d v="1899-12-30T11:05:00"/>
    <d v="1899-12-30T01:00:00"/>
    <d v="1899-12-30T10:05:00"/>
    <d v="1899-12-30T11:05:00"/>
    <d v="1899-12-30T01:00:00"/>
    <s v="SDC"/>
    <s v="N/A"/>
  </r>
  <r>
    <n v="12692"/>
    <x v="15"/>
    <x v="4"/>
    <s v="IP"/>
    <s v="Support IFTS"/>
    <m/>
    <s v="IFTS"/>
    <n v="5"/>
    <m/>
    <s v="X"/>
    <x v="4"/>
    <s v="NET"/>
    <s v="RNG_STD"/>
    <m/>
    <n v="12691"/>
    <s v="SUPP"/>
    <d v="1899-12-30T11:35:00"/>
    <d v="1899-12-30T12:35:00"/>
    <d v="1899-12-30T01:00:00"/>
    <d v="1899-12-30T11:35:00"/>
    <d v="1899-12-30T12:35:00"/>
    <d v="1899-12-30T01:00:00"/>
    <s v="SDC"/>
    <s v="N/A"/>
  </r>
  <r>
    <n v="12693"/>
    <x v="15"/>
    <x v="4"/>
    <s v="IP"/>
    <s v="Support AMI"/>
    <m/>
    <s v="IFTS"/>
    <n v="9"/>
    <m/>
    <s v="X"/>
    <x v="4"/>
    <s v="NET"/>
    <s v="RANGE"/>
    <m/>
    <n v="12692"/>
    <s v="SUPP"/>
    <d v="1899-12-30T13:05:00"/>
    <d v="1899-12-30T14:05:00"/>
    <d v="1899-12-30T01:00:00"/>
    <d v="1899-12-30T13:05:00"/>
    <d v="1899-12-30T14:05:00"/>
    <d v="1899-12-30T01:00:00"/>
    <s v="SDC"/>
    <s v="N/A"/>
  </r>
  <r>
    <n v="12694"/>
    <x v="15"/>
    <x v="4"/>
    <s v="IP"/>
    <s v="Support IFTS"/>
    <m/>
    <s v="ACS"/>
    <n v="9"/>
    <m/>
    <s v="X"/>
    <x v="4"/>
    <s v="NET"/>
    <s v="DECI_STD"/>
    <m/>
    <n v="12693"/>
    <s v="SUPP"/>
    <d v="1899-12-30T14:35:00"/>
    <d v="1899-12-30T15:35:00"/>
    <d v="1899-12-30T01:00:00"/>
    <d v="1899-12-30T14:35:00"/>
    <d v="1899-12-30T15:35:00"/>
    <d v="1899-12-30T01:00:00"/>
    <s v="SDC"/>
    <s v="N/A"/>
  </r>
  <r>
    <n v="12695"/>
    <x v="15"/>
    <x v="4"/>
    <s v="IP"/>
    <s v="Support IFTS"/>
    <m/>
    <s v="IFTS"/>
    <n v="22"/>
    <m/>
    <s v="X"/>
    <x v="1"/>
    <s v="NET"/>
    <s v="DECI_STD"/>
    <m/>
    <n v="12694"/>
    <s v="SUPP"/>
    <d v="1899-12-30T14:35:00"/>
    <d v="1899-12-30T15:35:00"/>
    <d v="1899-12-30T01:00:00"/>
    <d v="1899-12-30T14:35:00"/>
    <d v="1899-12-30T15:35:00"/>
    <d v="1899-12-30T01:00:00"/>
    <s v="SDC"/>
    <s v="N/A"/>
  </r>
  <r>
    <n v="12696"/>
    <x v="15"/>
    <x v="4"/>
    <s v="IP"/>
    <s v="Support QATAR"/>
    <m/>
    <s v="ACS"/>
    <n v="14"/>
    <m/>
    <s v="X"/>
    <x v="1"/>
    <s v="NET"/>
    <s v="DECI_STD"/>
    <m/>
    <n v="12695"/>
    <s v="SUPP"/>
    <d v="1899-12-30T16:05:00"/>
    <d v="1899-12-30T17:05:00"/>
    <d v="1899-12-30T01:00:00"/>
    <d v="1899-12-30T16:05:00"/>
    <d v="1899-12-30T17:05:00"/>
    <d v="1899-12-30T01:00:00"/>
    <s v="SDC"/>
    <s v="N/A"/>
  </r>
  <r>
    <n v="12697"/>
    <x v="16"/>
    <x v="4"/>
    <s v="IP"/>
    <s v="Support QATAR"/>
    <m/>
    <s v="ACS"/>
    <n v="5"/>
    <m/>
    <s v="X"/>
    <x v="1"/>
    <s v="NET"/>
    <s v="BTAG_DECI"/>
    <m/>
    <n v="12696"/>
    <s v="SUPP"/>
    <d v="1899-12-30T07:05:00"/>
    <d v="1899-12-30T08:05:00"/>
    <d v="1899-12-30T01:00:00"/>
    <d v="1899-12-30T07:05:00"/>
    <d v="1899-12-30T08:05:00"/>
    <d v="1899-12-30T01:00:00"/>
    <s v="SDC"/>
    <s v="N/A"/>
  </r>
  <r>
    <n v="12698"/>
    <x v="16"/>
    <x v="4"/>
    <s v="IP"/>
    <s v="Support QATAR"/>
    <m/>
    <s v="ACS"/>
    <n v="16"/>
    <m/>
    <s v="X"/>
    <x v="4"/>
    <s v="NET"/>
    <s v="RNG_STD"/>
    <m/>
    <n v="12697"/>
    <s v="SUPP"/>
    <d v="1899-12-30T08:35:00"/>
    <d v="1899-12-30T09:35:00"/>
    <d v="1899-12-30T01:00:00"/>
    <d v="1899-12-30T08:35:00"/>
    <d v="1899-12-30T09:35:00"/>
    <d v="1899-12-30T01:00:00"/>
    <s v="SDC"/>
    <s v="N/A"/>
  </r>
  <r>
    <n v="12699"/>
    <x v="16"/>
    <x v="4"/>
    <s v="IP"/>
    <s v="Support QATAR"/>
    <m/>
    <s v="ACS"/>
    <n v="10"/>
    <m/>
    <s v="X"/>
    <x v="4"/>
    <s v="NET"/>
    <s v="RNG_STD"/>
    <m/>
    <n v="12698"/>
    <s v="SUPP"/>
    <d v="1899-12-30T10:05:00"/>
    <d v="1899-12-30T11:05:00"/>
    <d v="1899-12-30T01:00:00"/>
    <d v="1899-12-30T10:05:00"/>
    <d v="1899-12-30T11:05:00"/>
    <d v="1899-12-30T01:00:00"/>
    <s v="SDC"/>
    <s v="N/A"/>
  </r>
  <r>
    <n v="12700"/>
    <x v="16"/>
    <x v="4"/>
    <s v="IP"/>
    <s v="Support AMI"/>
    <m/>
    <s v="ACS"/>
    <n v="9"/>
    <m/>
    <s v="X"/>
    <x v="4"/>
    <s v="NET"/>
    <s v="RANGE"/>
    <m/>
    <n v="12699"/>
    <s v="SUPP"/>
    <d v="1899-12-30T11:35:00"/>
    <d v="1899-12-30T12:35:00"/>
    <d v="1899-12-30T01:00:00"/>
    <d v="1899-12-30T11:35:00"/>
    <d v="1899-12-30T12:35:00"/>
    <d v="1899-12-30T01:00:00"/>
    <s v="SDC"/>
    <s v="N/A"/>
  </r>
  <r>
    <n v="12701"/>
    <x v="16"/>
    <x v="4"/>
    <s v="IP"/>
    <s v="Support AMI"/>
    <m/>
    <s v="ACS"/>
    <n v="14"/>
    <m/>
    <s v="X"/>
    <x v="1"/>
    <s v="NET"/>
    <s v="RANGE"/>
    <m/>
    <n v="12700"/>
    <s v="SUPP"/>
    <d v="1899-12-30T11:35:00"/>
    <d v="1899-12-30T12:35:00"/>
    <d v="1899-12-30T01:00:00"/>
    <d v="1899-12-30T11:35:00"/>
    <d v="1899-12-30T12:35:00"/>
    <d v="1899-12-30T01:00:00"/>
    <s v="SDC"/>
    <s v="N/A"/>
  </r>
  <r>
    <n v="12702"/>
    <x v="16"/>
    <x v="4"/>
    <s v="IP"/>
    <s v="Support IFTS"/>
    <m/>
    <s v="IFTS"/>
    <n v="23"/>
    <m/>
    <s v="X"/>
    <x v="4"/>
    <s v="NET"/>
    <s v="RNG_STD"/>
    <m/>
    <n v="12701"/>
    <s v="SUPP"/>
    <d v="1899-12-30T13:05:00"/>
    <d v="1899-12-30T14:05:00"/>
    <d v="1899-12-30T01:00:00"/>
    <d v="1899-12-30T13:05:00"/>
    <d v="1899-12-30T14:05:00"/>
    <d v="1899-12-30T01:00:00"/>
    <s v="SDC"/>
    <s v="N/A"/>
  </r>
  <r>
    <n v="12703"/>
    <x v="16"/>
    <x v="4"/>
    <s v="IP"/>
    <s v="Support IFTS"/>
    <m/>
    <s v="ACS"/>
    <n v="2"/>
    <m/>
    <s v="X"/>
    <x v="1"/>
    <s v="NET"/>
    <s v="RNG_STD"/>
    <m/>
    <n v="12702"/>
    <s v="SUPP"/>
    <d v="1899-12-30T13:05:00"/>
    <d v="1899-12-30T14:05:00"/>
    <d v="1899-12-30T01:00:00"/>
    <d v="1899-12-30T13:05:00"/>
    <d v="1899-12-30T14:05:00"/>
    <d v="1899-12-30T01:00:00"/>
    <s v="SDC"/>
    <s v="N/A"/>
  </r>
  <r>
    <n v="12704"/>
    <x v="16"/>
    <x v="4"/>
    <s v="IP"/>
    <s v="Support IFTS"/>
    <m/>
    <s v="ACS"/>
    <n v="33"/>
    <m/>
    <s v="X"/>
    <x v="1"/>
    <s v="NET"/>
    <s v="RNG_STD"/>
    <m/>
    <n v="12703"/>
    <s v="SUPP"/>
    <d v="1899-12-30T16:05:00"/>
    <d v="1899-12-30T17:05:00"/>
    <d v="1899-12-30T01:00:00"/>
    <d v="1899-12-30T16:05:00"/>
    <d v="1899-12-30T17:05:00"/>
    <d v="1899-12-30T01:00:00"/>
    <s v="SDC"/>
    <s v="N/A"/>
  </r>
  <r>
    <n v="12705"/>
    <x v="17"/>
    <x v="4"/>
    <s v="IP"/>
    <s v="Support IFTS"/>
    <m/>
    <s v="ACS"/>
    <n v="5"/>
    <s v="X"/>
    <m/>
    <x v="4"/>
    <s v="NET"/>
    <s v="DCA"/>
    <m/>
    <n v="12704"/>
    <s v="SUPP"/>
    <d v="1899-12-30T07:05:00"/>
    <d v="1899-12-30T08:05:00"/>
    <d v="1899-12-30T01:00:00"/>
    <d v="1899-12-30T07:05:00"/>
    <d v="1899-12-30T08:05:00"/>
    <d v="1899-12-30T01:00:00"/>
    <s v="SDC"/>
    <s v="N/A"/>
  </r>
  <r>
    <n v="12706"/>
    <x v="17"/>
    <x v="4"/>
    <s v="IP"/>
    <s v="Support QATAR"/>
    <m/>
    <s v="ACS"/>
    <n v="13"/>
    <m/>
    <s v="X"/>
    <x v="1"/>
    <s v="NET"/>
    <s v="RNG_STD"/>
    <m/>
    <n v="12705"/>
    <s v="SUPP"/>
    <d v="1899-12-30T08:35:00"/>
    <d v="1899-12-30T09:35:00"/>
    <d v="1899-12-30T01:00:00"/>
    <d v="1899-12-30T08:35:00"/>
    <d v="1899-12-30T09:35:00"/>
    <d v="1899-12-30T01:00:00"/>
    <s v="SDC"/>
    <s v="N/A"/>
  </r>
  <r>
    <n v="12707"/>
    <x v="17"/>
    <x v="4"/>
    <s v="IP"/>
    <s v="Support QATAR"/>
    <m/>
    <s v="ACS"/>
    <n v="14"/>
    <m/>
    <s v="X"/>
    <x v="4"/>
    <s v="NET"/>
    <s v="DECI_STD"/>
    <m/>
    <n v="12706"/>
    <s v="SUPP"/>
    <d v="1899-12-30T11:35:00"/>
    <d v="1899-12-30T12:35:00"/>
    <d v="1899-12-30T01:00:00"/>
    <d v="1899-12-30T11:35:00"/>
    <d v="1899-12-30T12:35:00"/>
    <d v="1899-12-30T01:00:00"/>
    <s v="SDC"/>
    <s v="N/A"/>
  </r>
  <r>
    <n v="12708"/>
    <x v="17"/>
    <x v="4"/>
    <s v="IP"/>
    <s v="Support QATAR"/>
    <m/>
    <s v="ACS"/>
    <n v="2"/>
    <m/>
    <s v="X"/>
    <x v="1"/>
    <s v="NET"/>
    <s v="DECI_STD"/>
    <m/>
    <n v="12707"/>
    <s v="SUPP"/>
    <d v="1899-12-30T11:35:00"/>
    <d v="1899-12-30T12:35:00"/>
    <d v="1899-12-30T01:00:00"/>
    <d v="1899-12-30T11:35:00"/>
    <d v="1899-12-30T12:35:00"/>
    <d v="1899-12-30T01:00:00"/>
    <s v="SDC"/>
    <s v="N/A"/>
  </r>
  <r>
    <n v="12709"/>
    <x v="17"/>
    <x v="4"/>
    <s v="IP"/>
    <s v="Support QATAR"/>
    <m/>
    <s v="IFTS"/>
    <n v="22"/>
    <m/>
    <s v="X"/>
    <x v="4"/>
    <s v="NET"/>
    <s v="DECI_STD"/>
    <m/>
    <n v="12708"/>
    <s v="SUPP"/>
    <d v="1899-12-30T13:05:00"/>
    <d v="1899-12-30T14:05:00"/>
    <d v="1899-12-30T01:00:00"/>
    <d v="1899-12-30T13:05:00"/>
    <d v="1899-12-30T14:05:00"/>
    <d v="1899-12-30T01:00:00"/>
    <s v="SDC"/>
    <s v="N/A"/>
  </r>
  <r>
    <n v="12710"/>
    <x v="17"/>
    <x v="4"/>
    <s v="IP"/>
    <s v="Support QATAR"/>
    <m/>
    <s v="ACS"/>
    <n v="31"/>
    <m/>
    <s v="X"/>
    <x v="1"/>
    <s v="NET"/>
    <s v="DECI_STD"/>
    <m/>
    <n v="12709"/>
    <s v="SUPP"/>
    <d v="1899-12-30T13:05:00"/>
    <d v="1899-12-30T14:05:00"/>
    <d v="1899-12-30T01:00:00"/>
    <d v="1899-12-30T13:05:00"/>
    <d v="1899-12-30T14:05:00"/>
    <d v="1899-12-30T01:00:00"/>
    <s v="SDC"/>
    <s v="N/A"/>
  </r>
  <r>
    <n v="12711"/>
    <x v="17"/>
    <x v="4"/>
    <s v="IP"/>
    <s v="Support QATAR"/>
    <m/>
    <s v="ACS"/>
    <n v="5"/>
    <m/>
    <s v="X"/>
    <x v="4"/>
    <s v="NET"/>
    <s v="RANGE"/>
    <m/>
    <n v="12710"/>
    <s v="SUPP"/>
    <d v="1899-12-30T14:35:00"/>
    <d v="1899-12-30T15:35:00"/>
    <d v="1899-12-30T01:00:00"/>
    <d v="1899-12-30T14:35:00"/>
    <d v="1899-12-30T15:35:00"/>
    <d v="1899-12-30T01:00:00"/>
    <s v="SDC"/>
    <s v="N/A"/>
  </r>
  <r>
    <n v="12712"/>
    <x v="81"/>
    <x v="4"/>
    <s v="IP"/>
    <s v="Support QATAR"/>
    <m/>
    <s v="ACS"/>
    <n v="32"/>
    <m/>
    <s v="X"/>
    <x v="4"/>
    <s v="NET"/>
    <s v="DECI_STD_NVG"/>
    <m/>
    <n v="12711"/>
    <s v="SUPP"/>
    <d v="1899-12-30T07:05:00"/>
    <d v="1899-12-30T08:05:00"/>
    <d v="1899-12-30T01:00:00"/>
    <d v="1899-12-30T07:05:00"/>
    <d v="1899-12-30T08:05:00"/>
    <d v="1899-12-30T01:00:00"/>
    <s v="SDC"/>
    <s v="N/A"/>
  </r>
  <r>
    <n v="12713"/>
    <x v="81"/>
    <x v="4"/>
    <s v="IP"/>
    <s v="Support IFTS"/>
    <m/>
    <s v="ACS"/>
    <n v="13"/>
    <m/>
    <s v="X"/>
    <x v="1"/>
    <s v="NET"/>
    <s v="RNG_STD"/>
    <m/>
    <n v="12712"/>
    <s v="SUPP"/>
    <d v="1899-12-30T08:35:00"/>
    <d v="1899-12-30T09:35:00"/>
    <d v="1899-12-30T01:00:00"/>
    <d v="1899-12-30T08:35:00"/>
    <d v="1899-12-30T09:35:00"/>
    <d v="1899-12-30T01:00:00"/>
    <s v="SDC"/>
    <s v="N/A"/>
  </r>
  <r>
    <n v="12714"/>
    <x v="81"/>
    <x v="4"/>
    <s v="IP"/>
    <s v="Support IFTS"/>
    <m/>
    <s v="ACS"/>
    <n v="1"/>
    <m/>
    <s v="X"/>
    <x v="4"/>
    <s v="NET"/>
    <s v="RNG_STD"/>
    <m/>
    <n v="12713"/>
    <s v="SUPP"/>
    <d v="1899-12-30T10:05:00"/>
    <d v="1899-12-30T11:05:00"/>
    <d v="1899-12-30T01:00:00"/>
    <d v="1899-12-30T10:05:00"/>
    <d v="1899-12-30T11:05:00"/>
    <d v="1899-12-30T01:00:00"/>
    <s v="SDC"/>
    <s v="N/A"/>
  </r>
  <r>
    <n v="12715"/>
    <x v="81"/>
    <x v="4"/>
    <s v="IP"/>
    <s v="Support IFTS"/>
    <m/>
    <s v="ACS"/>
    <n v="5"/>
    <m/>
    <s v="X"/>
    <x v="1"/>
    <s v="NET"/>
    <s v="DECI_STD"/>
    <m/>
    <n v="12714"/>
    <s v="SUPP"/>
    <d v="1899-12-30T10:05:00"/>
    <d v="1899-12-30T11:05:00"/>
    <d v="1899-12-30T01:00:00"/>
    <d v="1899-12-30T10:05:00"/>
    <d v="1899-12-30T11:05:00"/>
    <d v="1899-12-30T01:00:00"/>
    <s v="SDC"/>
    <s v="N/A"/>
  </r>
  <r>
    <n v="12716"/>
    <x v="81"/>
    <x v="4"/>
    <s v="IP"/>
    <s v="Support QATAR"/>
    <m/>
    <s v="ACS"/>
    <n v="32"/>
    <m/>
    <s v="X"/>
    <x v="1"/>
    <s v="NET"/>
    <s v="DECI_STD_NVG"/>
    <m/>
    <n v="12715"/>
    <s v="SUPP"/>
    <d v="1899-12-30T11:35:00"/>
    <d v="1899-12-30T12:35:00"/>
    <d v="1899-12-30T01:00:00"/>
    <d v="1899-12-30T11:35:00"/>
    <d v="1899-12-30T12:35:00"/>
    <d v="1899-12-30T01:00:00"/>
    <s v="SDC"/>
    <s v="N/A"/>
  </r>
  <r>
    <n v="12717"/>
    <x v="81"/>
    <x v="4"/>
    <s v="IP"/>
    <s v="Support IFTS"/>
    <m/>
    <s v="IFTS"/>
    <n v="22"/>
    <m/>
    <s v="X"/>
    <x v="1"/>
    <s v="NET"/>
    <s v="RNG_STD"/>
    <m/>
    <n v="12716"/>
    <s v="SUPP"/>
    <d v="1899-12-30T13:05:00"/>
    <d v="1899-12-30T14:05:00"/>
    <d v="1899-12-30T01:00:00"/>
    <d v="1899-12-30T13:05:00"/>
    <d v="1899-12-30T14:05:00"/>
    <d v="1899-12-30T01:00:00"/>
    <s v="SDC"/>
    <s v="N/A"/>
  </r>
  <r>
    <n v="12718"/>
    <x v="18"/>
    <x v="5"/>
    <s v="IP"/>
    <s v="Support QATAR"/>
    <m/>
    <s v="ACS"/>
    <n v="14"/>
    <m/>
    <s v="X"/>
    <x v="4"/>
    <s v="NET"/>
    <s v="LOW LEVEL"/>
    <m/>
    <n v="12717"/>
    <s v="SUPP"/>
    <d v="1899-12-30T07:05:00"/>
    <d v="1899-12-30T08:05:00"/>
    <d v="1899-12-30T01:00:00"/>
    <m/>
    <m/>
    <s v=""/>
    <s v="SMC"/>
    <s v="CD1"/>
  </r>
  <r>
    <n v="12719"/>
    <x v="18"/>
    <x v="5"/>
    <s v="IP"/>
    <s v="Support IFTS"/>
    <m/>
    <s v="ACS"/>
    <n v="31"/>
    <m/>
    <s v="X"/>
    <x v="1"/>
    <s v="NET"/>
    <s v="RNG_STD"/>
    <m/>
    <n v="12718"/>
    <s v="SUPP"/>
    <s v="08:35"/>
    <s v="09:35"/>
    <d v="1899-12-30T01:00:00"/>
    <s v="08:35"/>
    <s v="09:35"/>
    <d v="1899-12-30T01:00:00"/>
    <s v="SDC"/>
    <s v="N/A"/>
  </r>
  <r>
    <n v="12720"/>
    <x v="18"/>
    <x v="5"/>
    <s v="IP"/>
    <s v="Support QATAR"/>
    <m/>
    <s v="ACS"/>
    <n v="13"/>
    <m/>
    <s v="X"/>
    <x v="4"/>
    <s v="NET"/>
    <s v="LOW LEVEL"/>
    <m/>
    <n v="12719"/>
    <s v="SUPP"/>
    <d v="1899-12-30T10:05:00"/>
    <d v="1899-12-30T11:05:00"/>
    <d v="1899-12-30T01:00:00"/>
    <d v="1899-12-30T10:05:00"/>
    <d v="1899-12-30T11:05:00"/>
    <d v="1899-12-30T01:00:00"/>
    <s v="SDC"/>
    <s v="N/A"/>
  </r>
  <r>
    <n v="12721"/>
    <x v="18"/>
    <x v="5"/>
    <s v="IP"/>
    <s v="Support IFTS"/>
    <m/>
    <s v="ACS"/>
    <n v="2"/>
    <m/>
    <s v="X"/>
    <x v="1"/>
    <s v="NET"/>
    <s v="DECI_STD_NVG"/>
    <m/>
    <n v="12720"/>
    <s v="SUPP"/>
    <d v="1899-12-30T14:35:00"/>
    <d v="1899-12-30T15:35:00"/>
    <d v="1899-12-30T01:00:00"/>
    <s v="14:35"/>
    <d v="1899-12-30T15:30:00"/>
    <d v="1899-12-30T00:55:00"/>
    <s v="SDC"/>
    <s v="N/A"/>
  </r>
  <r>
    <n v="12722"/>
    <x v="82"/>
    <x v="5"/>
    <s v="IP"/>
    <s v="Support QATAR"/>
    <m/>
    <s v="ACS"/>
    <n v="5"/>
    <m/>
    <s v="X"/>
    <x v="4"/>
    <s v="NET"/>
    <s v="DECI_STD_NVG"/>
    <m/>
    <n v="12721"/>
    <s v="SUPP"/>
    <d v="1899-12-30T07:05:00"/>
    <d v="1899-12-30T08:05:00"/>
    <d v="1899-12-30T01:00:00"/>
    <d v="1899-12-30T07:05:00"/>
    <d v="1899-12-30T08:05:00"/>
    <d v="1899-12-30T01:00:00"/>
    <s v="SDC"/>
    <s v="N/A"/>
  </r>
  <r>
    <n v="12723"/>
    <x v="82"/>
    <x v="5"/>
    <s v="IP"/>
    <s v="Support QATAR"/>
    <m/>
    <s v="ACS"/>
    <n v="14"/>
    <m/>
    <s v="X"/>
    <x v="1"/>
    <s v="NET"/>
    <s v="DCA"/>
    <m/>
    <n v="12722"/>
    <s v="SUPP"/>
    <d v="1899-12-30T07:05:00"/>
    <d v="1899-12-30T08:05:00"/>
    <d v="1899-12-30T01:00:00"/>
    <d v="1899-12-30T07:05:00"/>
    <d v="1899-12-30T08:05:00"/>
    <d v="1899-12-30T01:00:00"/>
    <s v="SDC"/>
    <s v="N/A"/>
  </r>
  <r>
    <n v="12724"/>
    <x v="82"/>
    <x v="5"/>
    <s v="IP"/>
    <s v="Support IFTS"/>
    <m/>
    <s v="IFTS"/>
    <n v="9"/>
    <m/>
    <s v="X"/>
    <x v="4"/>
    <s v="NET"/>
    <s v="DCA"/>
    <m/>
    <n v="12723"/>
    <s v="SUPP"/>
    <d v="1899-12-30T08:35:00"/>
    <d v="1899-12-30T09:35:00"/>
    <d v="1899-12-30T01:00:00"/>
    <d v="1899-12-30T08:35:00"/>
    <d v="1899-12-30T09:35:00"/>
    <d v="1899-12-30T01:00:00"/>
    <s v="SDC"/>
    <s v="N/A"/>
  </r>
  <r>
    <n v="12725"/>
    <x v="82"/>
    <x v="5"/>
    <s v="IP"/>
    <s v="Support IFTS"/>
    <m/>
    <s v="ACS"/>
    <n v="1"/>
    <m/>
    <s v="X"/>
    <x v="1"/>
    <s v="NET"/>
    <s v="RNG_STD"/>
    <m/>
    <n v="12724"/>
    <s v="SUPP"/>
    <d v="1899-12-30T08:35:00"/>
    <d v="1899-12-30T09:35:00"/>
    <d v="1899-12-30T01:00:00"/>
    <d v="1899-12-30T08:35:00"/>
    <d v="1899-12-30T09:05:00"/>
    <d v="1899-12-30T00:30:00"/>
    <s v="SDNC"/>
    <s v="CD3"/>
  </r>
  <r>
    <n v="12726"/>
    <x v="82"/>
    <x v="5"/>
    <s v="IP"/>
    <s v="Support QATAR"/>
    <m/>
    <s v="ACS"/>
    <n v="12"/>
    <m/>
    <s v="X"/>
    <x v="4"/>
    <s v="NET"/>
    <s v="LOW LEVEL"/>
    <m/>
    <n v="12725"/>
    <s v="SUPP"/>
    <d v="1899-12-30T10:05:00"/>
    <d v="1899-12-30T11:05:00"/>
    <d v="1899-12-30T01:00:00"/>
    <d v="1899-12-30T10:05:00"/>
    <d v="1899-12-30T11:20:00"/>
    <d v="1899-12-30T01:15:00"/>
    <s v="SDC"/>
    <s v="N/A"/>
  </r>
  <r>
    <n v="12727"/>
    <x v="82"/>
    <x v="5"/>
    <s v="IP"/>
    <s v="Support IFTS"/>
    <m/>
    <s v="ACS"/>
    <n v="10"/>
    <m/>
    <s v="X"/>
    <x v="1"/>
    <s v="NET"/>
    <s v="DECI_STD"/>
    <m/>
    <n v="12726"/>
    <s v="SUPP"/>
    <d v="1899-12-30T10:05:00"/>
    <d v="1899-12-30T11:05:00"/>
    <d v="1899-12-30T01:00:00"/>
    <d v="1899-12-30T10:05:00"/>
    <d v="1899-12-30T11:05:00"/>
    <d v="1899-12-30T01:00:00"/>
    <s v="SDC"/>
    <s v="N/A"/>
  </r>
  <r>
    <n v="12728"/>
    <x v="82"/>
    <x v="5"/>
    <s v="IP"/>
    <s v="Support QATAR"/>
    <m/>
    <s v="IFTS"/>
    <n v="22"/>
    <m/>
    <s v="X"/>
    <x v="1"/>
    <s v="NET"/>
    <s v="DECI_STD"/>
    <m/>
    <n v="12727"/>
    <s v="SUPP"/>
    <d v="1899-12-30T11:35:00"/>
    <d v="1899-12-30T12:35:00"/>
    <d v="1899-12-30T01:00:00"/>
    <d v="1899-12-30T11:35:00"/>
    <d v="1899-12-30T12:35:00"/>
    <d v="1899-12-30T01:00:00"/>
    <s v="SDC"/>
    <s v="N/A"/>
  </r>
  <r>
    <n v="12729"/>
    <x v="82"/>
    <x v="5"/>
    <s v="IP"/>
    <s v="Support AMI"/>
    <m/>
    <s v="ACS"/>
    <n v="5"/>
    <m/>
    <s v="X"/>
    <x v="6"/>
    <s v="NET"/>
    <s v="CAS"/>
    <m/>
    <n v="12728"/>
    <s v="SUPP"/>
    <s v="13:05"/>
    <s v="14:05"/>
    <d v="1899-12-30T01:00:00"/>
    <d v="1899-12-30T13:05:00"/>
    <d v="1899-12-30T14:05:00"/>
    <d v="1899-12-30T01:00:00"/>
    <s v="DCO"/>
    <s v="N/A"/>
  </r>
  <r>
    <n v="12730"/>
    <x v="19"/>
    <x v="5"/>
    <s v="IP"/>
    <s v="Support AMI"/>
    <m/>
    <s v="ACS"/>
    <n v="12"/>
    <m/>
    <s v="X"/>
    <x v="4"/>
    <s v="NET"/>
    <s v="CAS"/>
    <m/>
    <n v="12729"/>
    <s v="SUPP"/>
    <d v="1899-12-30T07:05:00"/>
    <d v="1899-12-30T08:05:00"/>
    <d v="1899-12-30T01:00:00"/>
    <d v="1899-12-30T07:05:00"/>
    <d v="1899-12-30T08:05:00"/>
    <d v="1899-12-30T01:00:00"/>
    <s v="SDC"/>
    <s v="N/A"/>
  </r>
  <r>
    <n v="12731"/>
    <x v="19"/>
    <x v="5"/>
    <s v="IP"/>
    <s v="Support QATAR"/>
    <m/>
    <s v="ACS"/>
    <n v="9"/>
    <m/>
    <s v="X"/>
    <x v="4"/>
    <s v="NET"/>
    <s v="LOW LEVEL"/>
    <m/>
    <n v="12730"/>
    <s v="SUPP"/>
    <d v="1899-12-30T08:35:00"/>
    <d v="1899-12-30T09:35:00"/>
    <d v="1899-12-30T01:00:00"/>
    <d v="1899-12-30T08:35:00"/>
    <d v="1899-12-30T09:35:00"/>
    <d v="1899-12-30T01:00:00"/>
    <s v="SDC"/>
    <s v="N/A"/>
  </r>
  <r>
    <n v="12732"/>
    <x v="19"/>
    <x v="5"/>
    <s v="IP"/>
    <s v="Support AMI"/>
    <m/>
    <s v="ACS"/>
    <n v="30"/>
    <m/>
    <s v="X"/>
    <x v="1"/>
    <s v="NET"/>
    <s v="CAS"/>
    <m/>
    <n v="12731"/>
    <s v="SUPP"/>
    <d v="1899-12-30T08:35:00"/>
    <d v="1899-12-30T09:35:00"/>
    <d v="1899-12-30T01:00:00"/>
    <d v="1899-12-30T08:35:00"/>
    <d v="1899-12-30T09:35:00"/>
    <d v="1899-12-30T01:00:00"/>
    <s v="SDC"/>
    <s v="N/A"/>
  </r>
  <r>
    <n v="12733"/>
    <x v="19"/>
    <x v="5"/>
    <s v="IP"/>
    <s v="Support QATAR"/>
    <m/>
    <s v="ACS"/>
    <n v="14"/>
    <m/>
    <s v="X"/>
    <x v="4"/>
    <s v="NET"/>
    <s v="LOW LEVEL"/>
    <m/>
    <n v="12732"/>
    <s v="SUPP"/>
    <d v="1899-12-30T10:05:00"/>
    <d v="1899-12-30T11:05:00"/>
    <d v="1899-12-30T01:00:00"/>
    <s v="10:05"/>
    <s v="11:05"/>
    <d v="1899-12-30T01:00:00"/>
    <s v="SDC"/>
    <s v="N/A"/>
  </r>
  <r>
    <n v="12734"/>
    <x v="19"/>
    <x v="5"/>
    <s v="IP"/>
    <s v="Support IFTS"/>
    <m/>
    <s v="ACS"/>
    <n v="10"/>
    <m/>
    <s v="X"/>
    <x v="1"/>
    <s v="NET"/>
    <s v="DECI_STD"/>
    <m/>
    <n v="12733"/>
    <s v="SUPP"/>
    <d v="1899-12-30T10:05:00"/>
    <d v="1899-12-30T11:05:00"/>
    <d v="1899-12-30T01:00:00"/>
    <d v="1899-12-30T10:05:00"/>
    <d v="1899-12-30T11:05:00"/>
    <d v="1899-12-30T01:00:00"/>
    <s v="SDC"/>
    <s v="N/A"/>
  </r>
  <r>
    <n v="12735"/>
    <x v="19"/>
    <x v="5"/>
    <s v="IP"/>
    <s v="Support QATAR"/>
    <m/>
    <s v="ACS"/>
    <n v="1"/>
    <m/>
    <s v="X"/>
    <x v="4"/>
    <s v="NET"/>
    <s v="DECI_STD"/>
    <m/>
    <n v="12734"/>
    <s v="SUPP"/>
    <d v="1899-12-30T11:35:00"/>
    <d v="1899-12-30T12:35:00"/>
    <d v="1899-12-30T01:00:00"/>
    <d v="1899-12-30T11:35:00"/>
    <d v="1899-12-30T12:10:00"/>
    <d v="1899-12-30T00:35:00"/>
    <s v="SDNC"/>
    <s v="CD3"/>
  </r>
  <r>
    <n v="12736"/>
    <x v="19"/>
    <x v="5"/>
    <s v="IP"/>
    <s v="Support QATAR"/>
    <m/>
    <s v="IFTS"/>
    <n v="22"/>
    <m/>
    <s v="X"/>
    <x v="1"/>
    <s v="NET"/>
    <s v="DECI_STD"/>
    <m/>
    <n v="12735"/>
    <s v="SUPP"/>
    <d v="1899-12-30T11:35:00"/>
    <d v="1899-12-30T12:35:00"/>
    <d v="1899-12-30T01:00:00"/>
    <d v="1899-12-30T11:35:00"/>
    <d v="1899-12-30T12:35:00"/>
    <d v="1899-12-30T01:00:00"/>
    <s v="SDC"/>
    <s v="N/A"/>
  </r>
  <r>
    <n v="12737"/>
    <x v="19"/>
    <x v="5"/>
    <s v="IP"/>
    <s v="Support QATAR"/>
    <m/>
    <s v="ACS"/>
    <n v="5"/>
    <m/>
    <s v="X"/>
    <x v="4"/>
    <s v="NET"/>
    <s v="DECI_STD"/>
    <m/>
    <n v="12736"/>
    <s v="SUPP"/>
    <d v="1899-12-30T13:05:00"/>
    <d v="1899-12-30T14:05:00"/>
    <d v="1899-12-30T01:00:00"/>
    <s v="13:05"/>
    <s v="14:05"/>
    <d v="1899-12-30T01:00:00"/>
    <s v="SDC"/>
    <s v="N/A"/>
  </r>
  <r>
    <n v="12738"/>
    <x v="83"/>
    <x v="5"/>
    <s v="IP"/>
    <s v="Support QATAR"/>
    <m/>
    <s v="ACS"/>
    <n v="1"/>
    <m/>
    <s v="X"/>
    <x v="4"/>
    <s v="NET"/>
    <s v="ATAG_DECI"/>
    <m/>
    <n v="12737"/>
    <s v="SUPP"/>
    <d v="1899-12-30T08:35:00"/>
    <d v="1899-12-30T09:35:00"/>
    <d v="1899-12-30T01:00:00"/>
    <d v="1899-12-30T08:35:00"/>
    <d v="1899-12-30T09:35:00"/>
    <d v="1899-12-30T01:00:00"/>
    <s v="SDC"/>
    <s v="N/A"/>
  </r>
  <r>
    <n v="12739"/>
    <x v="83"/>
    <x v="5"/>
    <s v="IP"/>
    <s v="Support AMI"/>
    <m/>
    <s v="ACS"/>
    <n v="33"/>
    <m/>
    <s v="X"/>
    <x v="4"/>
    <s v="NET"/>
    <s v="RANGE"/>
    <m/>
    <n v="12738"/>
    <s v="SUPP"/>
    <d v="1899-12-30T10:05:00"/>
    <d v="1899-12-30T11:05:00"/>
    <d v="1899-12-30T01:00:00"/>
    <d v="1899-12-30T10:05:00"/>
    <d v="1899-12-30T11:05:00"/>
    <d v="1899-12-30T01:00:00"/>
    <s v="SDC"/>
    <s v="N/A"/>
  </r>
  <r>
    <n v="12740"/>
    <x v="83"/>
    <x v="5"/>
    <s v="IP"/>
    <s v="Support IFTS"/>
    <m/>
    <s v="ACS"/>
    <n v="17"/>
    <m/>
    <s v="X"/>
    <x v="1"/>
    <s v="NET"/>
    <s v="DECI_STD"/>
    <m/>
    <n v="12739"/>
    <s v="SUPP"/>
    <d v="1899-12-30T10:05:00"/>
    <d v="1899-12-30T11:05:00"/>
    <d v="1899-12-30T01:00:00"/>
    <s v="10:05"/>
    <s v="11:05"/>
    <d v="1899-12-30T01:00:00"/>
    <s v="SDC"/>
    <s v="N/A"/>
  </r>
  <r>
    <n v="12741"/>
    <x v="83"/>
    <x v="5"/>
    <s v="IP"/>
    <s v="Support AMI"/>
    <m/>
    <s v="ACS"/>
    <n v="32"/>
    <m/>
    <s v="X"/>
    <x v="4"/>
    <s v="NET"/>
    <s v="RANGE"/>
    <m/>
    <n v="12740"/>
    <s v="SUPP"/>
    <d v="1899-12-30T11:35:00"/>
    <d v="1899-12-30T12:35:00"/>
    <d v="1899-12-30T01:00:00"/>
    <d v="1899-12-30T11:35:00"/>
    <d v="1899-12-30T12:35:00"/>
    <d v="1899-12-30T01:00:00"/>
    <s v="SDC"/>
    <s v="N/A"/>
  </r>
  <r>
    <n v="12742"/>
    <x v="83"/>
    <x v="5"/>
    <s v="IP"/>
    <s v="Support AMI"/>
    <m/>
    <s v="IFTS"/>
    <n v="23"/>
    <m/>
    <s v="X"/>
    <x v="1"/>
    <s v="NET"/>
    <s v="RANGE"/>
    <m/>
    <n v="12741"/>
    <s v="SUPP"/>
    <d v="1899-12-30T11:35:00"/>
    <d v="1899-12-30T12:35:00"/>
    <d v="1899-12-30T01:00:00"/>
    <s v="11:35"/>
    <s v="12:35"/>
    <d v="1899-12-30T01:00:00"/>
    <s v="SDC"/>
    <s v="N/A"/>
  </r>
  <r>
    <n v="12743"/>
    <x v="20"/>
    <x v="6"/>
    <s v="IP"/>
    <s v="Support IFTS"/>
    <m/>
    <s v="ACS"/>
    <n v="14"/>
    <m/>
    <s v="X"/>
    <x v="4"/>
    <s v="NET"/>
    <s v="DECI_STD"/>
    <m/>
    <n v="12742"/>
    <s v="SUPP"/>
    <d v="1899-12-30T07:05:00"/>
    <d v="1899-12-30T08:05:00"/>
    <d v="1899-12-30T01:00:00"/>
    <m/>
    <m/>
    <m/>
    <s v="SMC"/>
    <s v="CD5"/>
  </r>
  <r>
    <n v="12744"/>
    <x v="20"/>
    <x v="6"/>
    <s v="IP"/>
    <s v="Support AMI"/>
    <m/>
    <s v="ACS"/>
    <n v="9"/>
    <m/>
    <s v="X"/>
    <x v="1"/>
    <s v="NET"/>
    <s v="CAS"/>
    <m/>
    <n v="12743"/>
    <s v="SUPP"/>
    <d v="1899-12-30T07:05:00"/>
    <d v="1899-12-30T08:05:00"/>
    <d v="1899-12-30T01:00:00"/>
    <d v="1899-12-30T07:05:00"/>
    <d v="1899-12-30T08:05:00"/>
    <d v="1899-12-30T01:00:00"/>
    <s v="SDC"/>
    <s v="N/A"/>
  </r>
  <r>
    <n v="12745"/>
    <x v="20"/>
    <x v="6"/>
    <s v="IP"/>
    <s v="Support AMI"/>
    <m/>
    <s v="IFTS"/>
    <n v="23"/>
    <m/>
    <s v="X"/>
    <x v="4"/>
    <s v="NET"/>
    <s v="RANGE"/>
    <m/>
    <n v="12744"/>
    <s v="SUPP"/>
    <d v="1899-12-30T08:35:00"/>
    <d v="1899-12-30T09:35:00"/>
    <d v="1899-12-30T01:00:00"/>
    <d v="1899-12-30T08:35:00"/>
    <d v="1899-12-30T09:35:00"/>
    <d v="1899-12-30T01:00:00"/>
    <s v="SDC"/>
    <s v="N/A"/>
  </r>
  <r>
    <n v="12746"/>
    <x v="20"/>
    <x v="6"/>
    <s v="IP"/>
    <s v="Support IFTS"/>
    <m/>
    <s v="ACS"/>
    <n v="1"/>
    <m/>
    <s v="X"/>
    <x v="1"/>
    <s v="NET"/>
    <s v="DECI_STD"/>
    <m/>
    <n v="12745"/>
    <s v="SUPP"/>
    <d v="1899-12-30T10:05:00"/>
    <d v="1899-12-30T11:05:00"/>
    <d v="1899-12-30T01:00:00"/>
    <d v="1899-12-30T10:05:00"/>
    <d v="1899-12-30T10:55:00"/>
    <d v="1899-12-30T00:50:00"/>
    <s v="SDC"/>
    <s v="N/A"/>
  </r>
  <r>
    <n v="12747"/>
    <x v="20"/>
    <x v="6"/>
    <s v="IP"/>
    <s v="Support IFTS"/>
    <m/>
    <s v="ACS"/>
    <n v="10"/>
    <m/>
    <s v="X"/>
    <x v="4"/>
    <s v="NET"/>
    <s v="DECI_STD"/>
    <m/>
    <n v="12746"/>
    <s v="SUPP"/>
    <d v="1899-12-30T11:35:00"/>
    <d v="1899-12-30T12:35:00"/>
    <d v="1899-12-30T01:00:00"/>
    <d v="1899-12-30T11:35:00"/>
    <d v="1899-12-30T12:35:00"/>
    <d v="1899-12-30T01:00:00"/>
    <s v="SDC"/>
    <s v="N/A"/>
  </r>
  <r>
    <n v="12748"/>
    <x v="20"/>
    <x v="6"/>
    <s v="IP"/>
    <s v="Support QATAR"/>
    <m/>
    <s v="ACS"/>
    <n v="5"/>
    <m/>
    <s v="X"/>
    <x v="1"/>
    <s v="NET"/>
    <s v="DECI_STD"/>
    <m/>
    <n v="12747"/>
    <s v="SUPP"/>
    <d v="1899-12-30T14:35:00"/>
    <d v="1899-12-30T15:35:00"/>
    <d v="1899-12-30T01:00:00"/>
    <d v="1899-12-30T14:35:00"/>
    <d v="1899-12-30T15:35:00"/>
    <d v="1899-12-30T01:00:00"/>
    <s v="DCO"/>
    <s v="N/A"/>
  </r>
  <r>
    <n v="12749"/>
    <x v="20"/>
    <x v="6"/>
    <s v="LIFT IFTS 24-04 CAN"/>
    <s v="IFTS"/>
    <n v="54"/>
    <s v="IFTS"/>
    <n v="23"/>
    <m/>
    <s v="X"/>
    <x v="2"/>
    <s v="STDA"/>
    <s v="CAS_DECI"/>
    <m/>
    <m/>
    <s v="FMS EMR01"/>
    <s v="14:35"/>
    <s v="15:35"/>
    <d v="1899-12-30T01:00:00"/>
    <m/>
    <m/>
    <s v=""/>
    <s v="RSLD"/>
    <s v="CD3"/>
  </r>
  <r>
    <n v="12750"/>
    <x v="21"/>
    <x v="6"/>
    <s v="IP"/>
    <s v="Support IFTS"/>
    <m/>
    <s v="IFTS"/>
    <n v="9"/>
    <m/>
    <s v="X"/>
    <x v="4"/>
    <s v="NET"/>
    <s v="DECI_STD"/>
    <m/>
    <n v="12749"/>
    <s v="SUPP"/>
    <d v="1899-12-30T07:05:00"/>
    <d v="1899-12-30T08:05:00"/>
    <d v="1899-12-30T01:00:00"/>
    <s v="07:05"/>
    <d v="1899-12-30T08:00:00"/>
    <d v="1899-12-30T00:55:00"/>
    <s v="SDC"/>
    <s v="N/A"/>
  </r>
  <r>
    <n v="12751"/>
    <x v="21"/>
    <x v="6"/>
    <s v="LIFT IFTS 24-04 CAN"/>
    <s v="IFTS"/>
    <n v="54"/>
    <s v="ACS"/>
    <n v="32"/>
    <m/>
    <s v="X"/>
    <x v="2"/>
    <s v="STDA"/>
    <s v="DECI_STD"/>
    <m/>
    <m/>
    <s v="PT NAV01"/>
    <s v="07:05"/>
    <s v="08:05"/>
    <d v="1899-12-30T01:00:00"/>
    <m/>
    <m/>
    <s v=""/>
    <s v="RSLD"/>
    <s v="CD3"/>
  </r>
  <r>
    <n v="12752"/>
    <x v="21"/>
    <x v="6"/>
    <s v="IP"/>
    <s v="Support QATAR"/>
    <m/>
    <s v="IFTS"/>
    <n v="23"/>
    <m/>
    <s v="X"/>
    <x v="6"/>
    <s v="NET"/>
    <s v="DECI_STD"/>
    <m/>
    <n v="12751"/>
    <s v="SUPP"/>
    <d v="1899-12-30T08:35:00"/>
    <d v="1899-12-30T09:35:00"/>
    <d v="1899-12-30T01:00:00"/>
    <d v="1899-12-30T08:35:00"/>
    <d v="1899-12-30T09:35:00"/>
    <d v="1899-12-30T01:00:00"/>
    <s v="DCO"/>
    <s v="N/A"/>
  </r>
  <r>
    <n v="12753"/>
    <x v="21"/>
    <x v="6"/>
    <s v="IP"/>
    <s v="Support QATAR"/>
    <m/>
    <s v="ACS"/>
    <n v="31"/>
    <m/>
    <s v="X"/>
    <x v="4"/>
    <s v="NET"/>
    <s v="DECI_STD"/>
    <m/>
    <n v="12752"/>
    <s v="SUPP"/>
    <d v="1899-12-30T10:05:00"/>
    <d v="1899-12-30T11:05:00"/>
    <d v="1899-12-30T01:00:00"/>
    <d v="1899-12-30T10:05:00"/>
    <d v="1899-12-30T11:05:00"/>
    <d v="1899-12-30T01:00:00"/>
    <s v="SDC"/>
    <s v="N/A"/>
  </r>
  <r>
    <n v="12754"/>
    <x v="21"/>
    <x v="6"/>
    <s v="IP"/>
    <s v="Support QATAR"/>
    <m/>
    <s v="ACS"/>
    <n v="14"/>
    <m/>
    <s v="X"/>
    <x v="6"/>
    <s v="NET"/>
    <s v="DECI_STD"/>
    <m/>
    <n v="12753"/>
    <s v="SUPP"/>
    <d v="1899-12-30T10:05:00"/>
    <d v="1899-12-30T11:05:00"/>
    <d v="1899-12-30T01:00:00"/>
    <d v="1899-12-30T10:05:00"/>
    <d v="1899-12-30T11:05:00"/>
    <d v="1899-12-30T01:00:00"/>
    <s v="SDC"/>
    <s v="N/A"/>
  </r>
  <r>
    <n v="12755"/>
    <x v="21"/>
    <x v="6"/>
    <s v="LIFT 24-45 ITA"/>
    <s v="AMI"/>
    <n v="34"/>
    <s v="ACS"/>
    <n v="1"/>
    <s v="X"/>
    <m/>
    <x v="2"/>
    <s v="STDA"/>
    <s v="DECI_STD"/>
    <m/>
    <m/>
    <s v="SD CF03"/>
    <s v="10:05"/>
    <s v="11:05"/>
    <d v="1899-12-30T01:00:00"/>
    <m/>
    <m/>
    <m/>
    <s v="RSLD"/>
    <s v="CD3"/>
  </r>
  <r>
    <n v="12756"/>
    <x v="21"/>
    <x v="6"/>
    <s v="IP"/>
    <s v="Support IFTS"/>
    <m/>
    <s v="ACS"/>
    <n v="12"/>
    <m/>
    <s v="X"/>
    <x v="4"/>
    <s v="NET"/>
    <s v="DECI_STD"/>
    <m/>
    <n v="12755"/>
    <s v="SUPP"/>
    <d v="1899-12-30T11:35:00"/>
    <d v="1899-12-30T12:35:00"/>
    <d v="1899-12-30T01:00:00"/>
    <s v="11:35"/>
    <d v="1899-12-30T12:25:00"/>
    <d v="1899-12-30T00:50:00"/>
    <s v="SDC"/>
    <s v="N/A"/>
  </r>
  <r>
    <n v="12757"/>
    <x v="21"/>
    <x v="6"/>
    <s v="IP"/>
    <s v="Support IFTS"/>
    <m/>
    <s v="ACS"/>
    <n v="5"/>
    <m/>
    <s v="X"/>
    <x v="6"/>
    <s v="NET"/>
    <s v="DECI_STD"/>
    <m/>
    <n v="12756"/>
    <s v="SUPP"/>
    <d v="1899-12-30T11:35:00"/>
    <d v="1899-12-30T12:35:00"/>
    <d v="1899-12-30T01:00:00"/>
    <d v="1899-12-30T11:30:00"/>
    <d v="1899-12-30T12:30:00"/>
    <d v="1899-12-30T01:00:00"/>
    <s v="SDC"/>
    <s v="N/A"/>
  </r>
  <r>
    <n v="12758"/>
    <x v="21"/>
    <x v="6"/>
    <s v="IP"/>
    <s v="Support AMI"/>
    <m/>
    <s v="ACS"/>
    <n v="10"/>
    <m/>
    <s v="X"/>
    <x v="4"/>
    <s v="NET"/>
    <s v="CAS"/>
    <m/>
    <n v="12757"/>
    <s v="SUPP"/>
    <d v="1899-12-30T14:35:00"/>
    <d v="1899-12-30T15:35:00"/>
    <d v="1899-12-30T01:00:00"/>
    <d v="1899-12-30T14:35:00"/>
    <d v="1899-12-30T15:35:00"/>
    <d v="1899-12-30T01:00:00"/>
    <s v="SDC"/>
    <s v="N/A"/>
  </r>
  <r>
    <n v="12759"/>
    <x v="21"/>
    <x v="6"/>
    <s v="IP"/>
    <s v="Support QATAR"/>
    <m/>
    <s v="IFTS"/>
    <n v="23"/>
    <m/>
    <s v="X"/>
    <x v="6"/>
    <s v="NET"/>
    <s v="DECI_STD"/>
    <m/>
    <n v="12758"/>
    <s v="SUPP"/>
    <d v="1899-12-30T14:35:00"/>
    <d v="1899-12-30T15:35:00"/>
    <d v="1899-12-30T01:00:00"/>
    <d v="1899-12-30T14:35:00"/>
    <d v="1899-12-30T15:35:00"/>
    <d v="1899-12-30T01:00:00"/>
    <s v="SDC"/>
    <s v="N/A"/>
  </r>
  <r>
    <n v="12760"/>
    <x v="22"/>
    <x v="6"/>
    <s v="IP"/>
    <s v="Support QATAR"/>
    <m/>
    <s v="ACS"/>
    <n v="1"/>
    <m/>
    <s v="X"/>
    <x v="4"/>
    <s v="NET"/>
    <s v="DECI_STD"/>
    <m/>
    <n v="12759"/>
    <s v="SUPP"/>
    <d v="1899-12-30T08:05:00"/>
    <d v="1899-12-30T09:05:00"/>
    <d v="1899-12-30T01:00:00"/>
    <s v="08:05"/>
    <s v="09:05"/>
    <d v="1899-12-30T01:00:00"/>
    <s v="SDC"/>
    <s v="N/A"/>
  </r>
  <r>
    <n v="12761"/>
    <x v="22"/>
    <x v="6"/>
    <s v="IP"/>
    <s v="Support QATAR"/>
    <m/>
    <s v="ACS"/>
    <n v="12"/>
    <m/>
    <s v="X"/>
    <x v="4"/>
    <s v="NET"/>
    <s v="DECI_STD"/>
    <m/>
    <n v="12760"/>
    <s v="SUPP"/>
    <d v="1899-12-30T09:35:00"/>
    <d v="1899-12-30T10:35:00"/>
    <d v="1899-12-30T01:00:00"/>
    <d v="1899-12-30T09:35:00"/>
    <d v="1899-12-30T10:35:00"/>
    <d v="1899-12-30T01:00:00"/>
    <s v="SDC"/>
    <s v="N/A"/>
  </r>
  <r>
    <n v="12762"/>
    <x v="22"/>
    <x v="6"/>
    <s v="IP"/>
    <s v="Support QATAR"/>
    <m/>
    <s v="ACS"/>
    <n v="14"/>
    <m/>
    <s v="X"/>
    <x v="4"/>
    <s v="NET"/>
    <s v="DECI_STD"/>
    <m/>
    <n v="12761"/>
    <s v="SUPP"/>
    <d v="1899-12-30T12:35:00"/>
    <d v="1899-12-30T13:35:00"/>
    <d v="1899-12-30T01:00:00"/>
    <s v="12:35"/>
    <s v="13:35"/>
    <d v="1899-12-30T01:00:00"/>
    <s v="SDC"/>
    <s v="N/A"/>
  </r>
  <r>
    <n v="12763"/>
    <x v="22"/>
    <x v="6"/>
    <s v="LIFT IFTS 24-05 AUT"/>
    <s v="IFTS"/>
    <n v="64"/>
    <s v="ACS"/>
    <n v="9"/>
    <m/>
    <s v="X"/>
    <x v="3"/>
    <s v="STDA"/>
    <s v="DECI_STD"/>
    <m/>
    <m/>
    <s v="PT EMR02"/>
    <s v="14:05"/>
    <s v="15:05"/>
    <d v="1899-12-30T01:00:00"/>
    <d v="1899-12-30T14:05:00"/>
    <d v="1899-12-30T14:40:00"/>
    <d v="1899-12-30T00:35:00"/>
    <s v="RSLD"/>
    <s v="CD3"/>
  </r>
  <r>
    <n v="12764"/>
    <x v="23"/>
    <x v="6"/>
    <s v="IP"/>
    <s v="Support QATAR"/>
    <m/>
    <s v="ACS"/>
    <n v="10"/>
    <m/>
    <s v="X"/>
    <x v="1"/>
    <s v="NET"/>
    <s v="DECI_STD"/>
    <m/>
    <n v="12763"/>
    <s v="SUPP"/>
    <d v="1899-12-30T07:05:00"/>
    <d v="1899-12-30T08:05:00"/>
    <d v="1899-12-30T01:00:00"/>
    <d v="1899-12-30T07:05:00"/>
    <d v="1899-12-30T08:05:00"/>
    <d v="1899-12-30T01:00:00"/>
    <s v="SDC"/>
    <s v="N/A"/>
  </r>
  <r>
    <n v="12765"/>
    <x v="23"/>
    <x v="6"/>
    <s v="IP"/>
    <s v="Support IFTS"/>
    <m/>
    <s v="ACS"/>
    <n v="5"/>
    <m/>
    <s v="X"/>
    <x v="4"/>
    <s v="NET"/>
    <s v="DECI_STD"/>
    <m/>
    <n v="12764"/>
    <s v="SUPP"/>
    <d v="1899-12-30T10:05:00"/>
    <d v="1899-12-30T11:05:00"/>
    <d v="1899-12-30T01:00:00"/>
    <s v="10:05"/>
    <s v="11:05"/>
    <d v="1899-12-30T01:00:00"/>
    <s v="SDC"/>
    <s v="N/A"/>
  </r>
  <r>
    <n v="12766"/>
    <x v="23"/>
    <x v="6"/>
    <s v="IP"/>
    <s v="Support IFTS"/>
    <m/>
    <s v="IFTS"/>
    <n v="9"/>
    <m/>
    <s v="X"/>
    <x v="4"/>
    <s v="NET"/>
    <s v="DECI_STD"/>
    <m/>
    <n v="12765"/>
    <s v="SUPP"/>
    <d v="1899-12-30T11:35:00"/>
    <d v="1899-12-30T12:35:00"/>
    <d v="1899-12-30T01:00:00"/>
    <s v="11:35"/>
    <s v="12:35"/>
    <d v="1899-12-30T01:00:00"/>
    <s v="SDC"/>
    <s v="N/A"/>
  </r>
  <r>
    <n v="12767"/>
    <x v="23"/>
    <x v="6"/>
    <s v="IP"/>
    <s v="Support QATAR"/>
    <m/>
    <s v="ACS"/>
    <n v="15"/>
    <m/>
    <s v="X"/>
    <x v="4"/>
    <s v="NET"/>
    <s v="DECI_STD"/>
    <m/>
    <n v="12766"/>
    <s v="SUPP"/>
    <d v="1899-12-30T13:05:00"/>
    <d v="1899-12-30T14:05:00"/>
    <d v="1899-12-30T01:00:00"/>
    <s v="13:05"/>
    <s v="14:05"/>
    <d v="1899-12-30T01:00:00"/>
    <s v="SDC"/>
    <s v="N/A"/>
  </r>
  <r>
    <n v="12768"/>
    <x v="84"/>
    <x v="6"/>
    <s v="IP"/>
    <s v="Support IFTS"/>
    <m/>
    <s v="ACS"/>
    <n v="14"/>
    <m/>
    <s v="X"/>
    <x v="4"/>
    <s v="NET"/>
    <s v="DECI_STD"/>
    <m/>
    <n v="12767"/>
    <s v="SUPP"/>
    <d v="1899-12-30T08:35:00"/>
    <d v="1899-12-30T09:35:00"/>
    <d v="1899-12-30T01:00:00"/>
    <d v="1899-12-30T08:35:00"/>
    <d v="1899-12-30T09:35:00"/>
    <d v="1899-12-30T01:00:00"/>
    <s v="SDC"/>
    <s v="N/A"/>
  </r>
  <r>
    <n v="12769"/>
    <x v="84"/>
    <x v="6"/>
    <s v="IP"/>
    <s v="Support QATAR"/>
    <m/>
    <s v="IFTS"/>
    <n v="23"/>
    <m/>
    <s v="X"/>
    <x v="4"/>
    <s v="NET"/>
    <s v="DECI_STD"/>
    <m/>
    <n v="12768"/>
    <s v="SUPP"/>
    <d v="1899-12-30T10:05:00"/>
    <d v="1899-12-30T11:05:00"/>
    <d v="1899-12-30T01:00:00"/>
    <d v="1899-12-30T10:05:00"/>
    <d v="1899-12-30T11:05:00"/>
    <d v="1899-12-30T01:00:00"/>
    <s v="SDC"/>
    <s v="N/A"/>
  </r>
  <r>
    <n v="12770"/>
    <x v="84"/>
    <x v="6"/>
    <s v="IP"/>
    <s v="Support QATAR"/>
    <m/>
    <s v="ACS"/>
    <n v="13"/>
    <m/>
    <s v="X"/>
    <x v="4"/>
    <s v="NET"/>
    <s v="DECI_STD"/>
    <m/>
    <n v="12769"/>
    <s v="SUPP"/>
    <d v="1899-12-30T11:35:00"/>
    <d v="1899-12-30T12:35:00"/>
    <d v="1899-12-30T01:00:00"/>
    <d v="1899-12-30T11:35:00"/>
    <d v="1899-12-30T12:35:00"/>
    <d v="1899-12-30T01:00:00"/>
    <s v="SDC"/>
    <s v="N/A"/>
  </r>
  <r>
    <n v="12771"/>
    <x v="24"/>
    <x v="7"/>
    <s v="IP"/>
    <s v="Support QATAR"/>
    <m/>
    <s v="ACS"/>
    <n v="14"/>
    <m/>
    <s v="X"/>
    <x v="4"/>
    <s v="NET"/>
    <s v="DECI_STD"/>
    <m/>
    <n v="12770"/>
    <s v="SUPP"/>
    <d v="1899-12-30T10:05:00"/>
    <d v="1899-12-30T11:05:00"/>
    <d v="1899-12-30T01:00:00"/>
    <m/>
    <m/>
    <s v=""/>
    <s v="SMC"/>
    <s v="CD1"/>
  </r>
  <r>
    <n v="12772"/>
    <x v="24"/>
    <x v="7"/>
    <s v="IP"/>
    <s v="Support QATAR"/>
    <m/>
    <s v="IFTS"/>
    <n v="22"/>
    <m/>
    <s v="X"/>
    <x v="4"/>
    <s v="NET"/>
    <s v="DECI_STD"/>
    <m/>
    <n v="12771"/>
    <s v="SUPP"/>
    <d v="1899-12-30T13:05:00"/>
    <d v="1899-12-30T14:05:00"/>
    <d v="1899-12-30T01:00:00"/>
    <d v="1899-12-30T13:05:00"/>
    <d v="1899-12-30T14:05:00"/>
    <d v="1899-12-30T01:00:00"/>
    <s v="SDC"/>
    <s v="N/A"/>
  </r>
  <r>
    <n v="12773"/>
    <x v="85"/>
    <x v="7"/>
    <s v="IP"/>
    <s v="Support QATAR"/>
    <m/>
    <s v="ACS"/>
    <n v="12"/>
    <m/>
    <s v="X"/>
    <x v="4"/>
    <s v="NET"/>
    <s v="DECI_STD"/>
    <m/>
    <n v="12772"/>
    <s v="SUPP"/>
    <d v="1899-12-30T07:05:00"/>
    <d v="1899-12-30T08:05:00"/>
    <d v="1899-12-30T01:00:00"/>
    <d v="1899-12-30T07:05:00"/>
    <d v="1899-12-30T08:05:00"/>
    <d v="1899-12-30T01:00:00"/>
    <s v="SDC"/>
    <s v="N/A"/>
  </r>
  <r>
    <n v="12774"/>
    <x v="85"/>
    <x v="7"/>
    <s v="IP"/>
    <s v="Support QATAR"/>
    <m/>
    <s v="ACS"/>
    <n v="9"/>
    <m/>
    <s v="X"/>
    <x v="4"/>
    <s v="NET"/>
    <s v="DECI_STD"/>
    <m/>
    <n v="12773"/>
    <s v="SUPP"/>
    <d v="1899-12-30T08:35:00"/>
    <d v="1899-12-30T09:35:00"/>
    <d v="1899-12-30T01:00:00"/>
    <d v="1899-12-30T08:35:00"/>
    <d v="1899-12-30T09:35:00"/>
    <d v="1899-12-30T01:00:00"/>
    <s v="SDC"/>
    <s v="N/A"/>
  </r>
  <r>
    <n v="12775"/>
    <x v="85"/>
    <x v="7"/>
    <s v="IP"/>
    <s v="Support IFTS"/>
    <m/>
    <s v="IFTS"/>
    <n v="3"/>
    <m/>
    <s v="X"/>
    <x v="1"/>
    <s v="NET"/>
    <s v="DECI_STD"/>
    <m/>
    <n v="12774"/>
    <s v="SUPP"/>
    <s v="08:35"/>
    <s v="09:35"/>
    <d v="1899-12-30T01:00:00"/>
    <s v="08:35"/>
    <s v="09:35"/>
    <d v="1899-12-30T01:00:00"/>
    <s v="SDC"/>
    <s v="N/A"/>
  </r>
  <r>
    <n v="12776"/>
    <x v="85"/>
    <x v="7"/>
    <s v="IP"/>
    <s v="Support QATAR"/>
    <m/>
    <s v="ACS"/>
    <n v="14"/>
    <m/>
    <s v="X"/>
    <x v="4"/>
    <s v="NET"/>
    <s v="DECI_STD"/>
    <m/>
    <n v="12775"/>
    <s v="SUPP"/>
    <d v="1899-12-30T10:05:00"/>
    <d v="1899-12-30T11:05:00"/>
    <d v="1899-12-30T01:00:00"/>
    <d v="1899-12-30T10:05:00"/>
    <d v="1899-12-30T11:05:00"/>
    <d v="1899-12-30T01:00:00"/>
    <s v="SDC"/>
    <s v="N/A"/>
  </r>
  <r>
    <n v="12777"/>
    <x v="85"/>
    <x v="7"/>
    <s v="IP"/>
    <s v="Support QATAR"/>
    <m/>
    <s v="ACS"/>
    <n v="10"/>
    <m/>
    <s v="X"/>
    <x v="1"/>
    <s v="NET"/>
    <s v="DECI_STD"/>
    <m/>
    <n v="12776"/>
    <s v="SUPP"/>
    <s v="10:05"/>
    <s v="11:05"/>
    <d v="1899-12-30T01:00:00"/>
    <s v="10:05"/>
    <s v="11:05"/>
    <d v="1899-12-30T01:00:00"/>
    <s v="SDC"/>
    <s v="N/A"/>
  </r>
  <r>
    <n v="12778"/>
    <x v="85"/>
    <x v="7"/>
    <s v="IP"/>
    <s v="Support IFTS"/>
    <m/>
    <s v="ACS"/>
    <n v="33"/>
    <m/>
    <s v="X"/>
    <x v="4"/>
    <s v="NET"/>
    <s v="DECI_STD"/>
    <m/>
    <n v="12777"/>
    <s v="SUPP"/>
    <d v="1899-12-30T11:35:00"/>
    <d v="1899-12-30T12:35:00"/>
    <d v="1899-12-30T01:00:00"/>
    <d v="1899-12-30T11:35:00"/>
    <d v="1899-12-30T12:35:00"/>
    <d v="1899-12-30T01:00:00"/>
    <s v="SDC"/>
    <s v="N/A"/>
  </r>
  <r>
    <n v="12779"/>
    <x v="85"/>
    <x v="7"/>
    <s v="IP"/>
    <s v="Support QATAR"/>
    <m/>
    <s v="IFTS"/>
    <n v="3"/>
    <m/>
    <s v="X"/>
    <x v="4"/>
    <s v="NET"/>
    <s v="DECI_STD"/>
    <m/>
    <n v="12778"/>
    <s v="SUPP"/>
    <d v="1899-12-30T13:05:00"/>
    <d v="1899-12-30T14:05:00"/>
    <d v="1899-12-30T01:00:00"/>
    <d v="1899-12-30T13:05:00"/>
    <d v="1899-12-30T14:05:00"/>
    <d v="1899-12-30T01:00:00"/>
    <s v="SDC"/>
    <s v="N/A"/>
  </r>
  <r>
    <n v="12780"/>
    <x v="85"/>
    <x v="7"/>
    <s v="IP"/>
    <s v="Support IFTS"/>
    <m/>
    <s v="ACS"/>
    <n v="17"/>
    <m/>
    <s v="X"/>
    <x v="4"/>
    <s v="NET"/>
    <s v="DECI_STD"/>
    <m/>
    <n v="12779"/>
    <s v="SUPP"/>
    <d v="1899-12-30T14:35:00"/>
    <d v="1899-12-30T15:35:00"/>
    <d v="1899-12-30T01:00:00"/>
    <d v="1899-12-30T14:35:00"/>
    <d v="1899-12-30T15:35:00"/>
    <d v="1899-12-30T01:00:00"/>
    <s v="SDC"/>
    <s v="N/A"/>
  </r>
  <r>
    <n v="12781"/>
    <x v="25"/>
    <x v="7"/>
    <s v="IP"/>
    <s v="Support IFTS"/>
    <m/>
    <s v="ACS"/>
    <n v="10"/>
    <m/>
    <s v="X"/>
    <x v="4"/>
    <s v="NET"/>
    <s v="DECI_PGM"/>
    <m/>
    <n v="12780"/>
    <s v="SUPP"/>
    <d v="1899-12-30T07:05:00"/>
    <d v="1899-12-30T08:05:00"/>
    <d v="1899-12-30T01:00:00"/>
    <d v="1899-12-30T07:05:00"/>
    <d v="1899-12-30T07:55:00"/>
    <d v="1899-12-30T00:50:00"/>
    <s v="SDC"/>
    <s v="N/A"/>
  </r>
  <r>
    <n v="12782"/>
    <x v="25"/>
    <x v="7"/>
    <s v="LIFT IFTS 24-04 CAN"/>
    <s v="IFTS"/>
    <n v="54"/>
    <s v="ACS"/>
    <n v="2"/>
    <m/>
    <s v="X"/>
    <x v="6"/>
    <s v="STDA"/>
    <s v="DECI_STD"/>
    <m/>
    <m/>
    <s v="PT NIT01"/>
    <s v="07:05"/>
    <s v="08:05"/>
    <d v="1899-12-30T01:00:00"/>
    <d v="1899-12-30T08:05:00"/>
    <d v="1899-12-30T08:35:00"/>
    <d v="1899-12-30T00:30:00"/>
    <s v="RSLD"/>
    <s v="CD3"/>
  </r>
  <r>
    <n v="12783"/>
    <x v="25"/>
    <x v="7"/>
    <s v="IP"/>
    <s v="Support IFTS"/>
    <m/>
    <s v="ACS"/>
    <n v="12"/>
    <m/>
    <s v="X"/>
    <x v="4"/>
    <s v="NET"/>
    <s v="DECI_STD"/>
    <m/>
    <n v="12782"/>
    <s v="SUPP"/>
    <d v="1899-12-30T08:35:00"/>
    <d v="1899-12-30T09:35:00"/>
    <d v="1899-12-30T01:00:00"/>
    <d v="1899-12-30T08:35:00"/>
    <d v="1899-12-30T09:35:00"/>
    <d v="1899-12-30T01:00:00"/>
    <s v="SDC"/>
    <s v="N/A"/>
  </r>
  <r>
    <n v="12784"/>
    <x v="25"/>
    <x v="7"/>
    <s v="IP"/>
    <s v="Support IFTS"/>
    <m/>
    <s v="ACS"/>
    <n v="13"/>
    <m/>
    <s v="X"/>
    <x v="1"/>
    <s v="NET"/>
    <s v="DECI_STD"/>
    <m/>
    <n v="12783"/>
    <s v="SUPP"/>
    <d v="1899-12-30T10:05:00"/>
    <d v="1899-12-30T11:05:00"/>
    <d v="1899-12-30T01:00:00"/>
    <d v="1899-12-30T10:05:00"/>
    <d v="1899-12-30T11:05:00"/>
    <d v="1899-12-30T01:00:00"/>
    <s v="SDC"/>
    <s v="N/A"/>
  </r>
  <r>
    <n v="12785"/>
    <x v="25"/>
    <x v="7"/>
    <s v="IP"/>
    <s v="Support IFTS"/>
    <m/>
    <s v="ACS"/>
    <n v="5"/>
    <m/>
    <s v="X"/>
    <x v="1"/>
    <s v="NET"/>
    <s v="DECI_STD"/>
    <m/>
    <n v="12784"/>
    <s v="SUPP"/>
    <d v="1899-12-30T13:05:00"/>
    <d v="1899-12-30T14:05:00"/>
    <d v="1899-12-30T01:00:00"/>
    <d v="1899-12-30T13:05:00"/>
    <d v="1899-12-30T14:05:00"/>
    <d v="1899-12-30T01:00:00"/>
    <s v="SDC"/>
    <s v="N/A"/>
  </r>
  <r>
    <n v="12786"/>
    <x v="25"/>
    <x v="7"/>
    <s v="IP"/>
    <s v="Support QATAR"/>
    <m/>
    <s v="ACS"/>
    <n v="9"/>
    <m/>
    <s v="X"/>
    <x v="4"/>
    <s v="NET"/>
    <s v="DECI_STD"/>
    <m/>
    <n v="12785"/>
    <s v="SUPP"/>
    <d v="1899-12-30T14:35:00"/>
    <d v="1899-12-30T15:35:00"/>
    <d v="1899-12-30T01:00:00"/>
    <d v="1899-12-30T14:35:00"/>
    <d v="1899-12-30T15:35:00"/>
    <d v="1899-12-30T01:00:00"/>
    <s v="SDC"/>
    <s v="N/A"/>
  </r>
  <r>
    <n v="12787"/>
    <x v="25"/>
    <x v="7"/>
    <s v="IP"/>
    <s v="Support IFTS"/>
    <m/>
    <s v="IFTS"/>
    <n v="23"/>
    <m/>
    <s v="X"/>
    <x v="1"/>
    <s v="NET"/>
    <s v="DECI_STD"/>
    <m/>
    <n v="12786"/>
    <s v="SUPP"/>
    <d v="1899-12-30T14:35:00"/>
    <d v="1899-12-30T15:35:00"/>
    <d v="1899-12-30T01:00:00"/>
    <d v="1899-12-30T14:35:00"/>
    <d v="1899-12-30T15:35:00"/>
    <d v="1899-12-30T01:00:00"/>
    <s v="SDC"/>
    <s v="N/A"/>
  </r>
  <r>
    <n v="12788"/>
    <x v="86"/>
    <x v="7"/>
    <s v="IP"/>
    <s v="Support QATAR"/>
    <m/>
    <s v="IFTS"/>
    <n v="9"/>
    <m/>
    <s v="X"/>
    <x v="4"/>
    <s v="NET"/>
    <s v="LOW LEVEL"/>
    <m/>
    <n v="12787"/>
    <s v="SUPP"/>
    <d v="1899-12-30T07:05:00"/>
    <d v="1899-12-30T08:05:00"/>
    <d v="1899-12-30T01:00:00"/>
    <d v="1899-12-30T07:05:00"/>
    <d v="1899-12-30T08:05:00"/>
    <d v="1899-12-30T01:00:00"/>
    <s v="SDC"/>
    <s v="N/A"/>
  </r>
  <r>
    <n v="12789"/>
    <x v="86"/>
    <x v="7"/>
    <s v="IP"/>
    <s v="Support IFTS"/>
    <m/>
    <s v="ACS"/>
    <n v="5"/>
    <m/>
    <s v="X"/>
    <x v="4"/>
    <s v="NET"/>
    <s v="DECI_STD"/>
    <m/>
    <n v="12788"/>
    <s v="SUPP"/>
    <d v="1899-12-30T08:35:00"/>
    <d v="1899-12-30T09:35:00"/>
    <d v="1899-12-30T01:00:00"/>
    <d v="1899-12-30T08:35:00"/>
    <d v="1899-12-30T09:35:00"/>
    <d v="1899-12-30T01:00:00"/>
    <s v="SDC"/>
    <s v="N/A"/>
  </r>
  <r>
    <n v="12790"/>
    <x v="86"/>
    <x v="7"/>
    <s v="IP"/>
    <s v="Support QATAR"/>
    <m/>
    <s v="ACS"/>
    <n v="17"/>
    <m/>
    <s v="X"/>
    <x v="4"/>
    <s v="NET"/>
    <s v="LOW LEVEL"/>
    <m/>
    <n v="12789"/>
    <s v="SUPP"/>
    <d v="1899-12-30T10:05:00"/>
    <d v="1899-12-30T11:05:00"/>
    <d v="1899-12-30T01:00:00"/>
    <s v="10:05"/>
    <s v="11:05"/>
    <d v="1899-12-30T01:00:00"/>
    <s v="SDC"/>
    <s v="N/A"/>
  </r>
  <r>
    <n v="12791"/>
    <x v="86"/>
    <x v="7"/>
    <s v="IP"/>
    <s v="Support QATAR"/>
    <m/>
    <s v="ACS"/>
    <n v="14"/>
    <m/>
    <s v="X"/>
    <x v="4"/>
    <s v="NET"/>
    <s v="DECI_STD"/>
    <m/>
    <n v="12790"/>
    <s v="SUPP"/>
    <d v="1899-12-30T11:35:00"/>
    <d v="1899-12-30T12:35:00"/>
    <d v="1899-12-30T01:00:00"/>
    <d v="1899-12-30T11:35:00"/>
    <d v="1899-12-30T12:35:00"/>
    <d v="1899-12-30T01:00:00"/>
    <s v="SDC"/>
    <s v="N/A"/>
  </r>
  <r>
    <n v="12792"/>
    <x v="86"/>
    <x v="7"/>
    <s v="IP"/>
    <s v="Support IFTS"/>
    <m/>
    <s v="ACS"/>
    <n v="2"/>
    <m/>
    <s v="X"/>
    <x v="4"/>
    <s v="STDA"/>
    <s v="DECI_STD"/>
    <m/>
    <n v="12791"/>
    <s v="SUPP"/>
    <d v="1899-12-30T13:05:00"/>
    <d v="1899-12-30T14:05:00"/>
    <d v="1899-12-30T01:00:00"/>
    <d v="1899-12-30T13:05:00"/>
    <d v="1899-12-30T14:05:00"/>
    <d v="1899-12-30T01:00:00"/>
    <s v="SDC"/>
    <s v="N/A"/>
  </r>
  <r>
    <n v="12793"/>
    <x v="87"/>
    <x v="7"/>
    <s v="IP"/>
    <s v="Support QATAR"/>
    <m/>
    <s v="ACS"/>
    <n v="5"/>
    <m/>
    <s v="X"/>
    <x v="4"/>
    <s v="NET"/>
    <s v="LOW LEVEL"/>
    <m/>
    <n v="12792"/>
    <s v="SUPP"/>
    <d v="1899-12-30T07:05:00"/>
    <d v="1899-12-30T08:05:00"/>
    <d v="1899-12-30T01:00:00"/>
    <d v="1899-12-30T07:05:00"/>
    <d v="1899-12-30T08:00:00"/>
    <d v="1899-12-30T00:55:00"/>
    <s v="SDC"/>
    <s v="N/A"/>
  </r>
  <r>
    <n v="12794"/>
    <x v="87"/>
    <x v="7"/>
    <s v="IP"/>
    <s v="Support QATAR"/>
    <m/>
    <s v="ACS"/>
    <n v="17"/>
    <m/>
    <s v="X"/>
    <x v="1"/>
    <s v="NET"/>
    <s v="LOW LEVEL"/>
    <m/>
    <n v="12793"/>
    <s v="SUPP"/>
    <d v="1899-12-30T07:05:00"/>
    <d v="1899-12-30T08:05:00"/>
    <d v="1899-12-30T01:00:00"/>
    <d v="1899-12-30T07:05:00"/>
    <d v="1899-12-30T08:05:00"/>
    <d v="1899-12-30T01:00:00"/>
    <s v="SDC"/>
    <s v="N/A"/>
  </r>
  <r>
    <n v="12795"/>
    <x v="87"/>
    <x v="7"/>
    <s v="IP"/>
    <s v="Support AMI"/>
    <m/>
    <s v="IFTS"/>
    <n v="23"/>
    <m/>
    <s v="X"/>
    <x v="4"/>
    <s v="NET"/>
    <s v="DECI_STD"/>
    <m/>
    <n v="12794"/>
    <s v="SUPP"/>
    <d v="1899-12-30T08:35:00"/>
    <d v="1899-12-30T09:05:00"/>
    <d v="1899-12-30T00:30:00"/>
    <d v="1899-12-30T08:35:00"/>
    <d v="1899-12-30T09:05:00"/>
    <d v="1899-12-30T00:30:00"/>
    <s v="SDC"/>
    <s v="N/A"/>
  </r>
  <r>
    <n v="12796"/>
    <x v="87"/>
    <x v="7"/>
    <s v="IP"/>
    <s v="Support AMI"/>
    <m/>
    <s v="ACS"/>
    <n v="10"/>
    <m/>
    <s v="X"/>
    <x v="4"/>
    <s v="NET"/>
    <s v="DECI_STD"/>
    <m/>
    <n v="12795"/>
    <s v="SUPP"/>
    <d v="1899-12-30T09:10:00"/>
    <d v="1899-12-30T09:40:00"/>
    <d v="1899-12-30T00:30:00"/>
    <d v="1899-12-30T09:10:00"/>
    <d v="1899-12-30T09:40:00"/>
    <d v="1899-12-30T00:30:00"/>
    <s v="SDC"/>
    <s v="N/A"/>
  </r>
  <r>
    <n v="12797"/>
    <x v="87"/>
    <x v="7"/>
    <s v="IP"/>
    <s v="Support QATAR"/>
    <m/>
    <s v="ACS"/>
    <n v="30"/>
    <m/>
    <s v="X"/>
    <x v="1"/>
    <s v="NET"/>
    <s v="DECI_STD"/>
    <m/>
    <n v="12796"/>
    <s v="SUPP"/>
    <d v="1899-12-30T10:05:00"/>
    <d v="1899-12-30T11:05:00"/>
    <d v="1899-12-30T01:00:00"/>
    <d v="1899-12-30T10:05:00"/>
    <d v="1899-12-30T11:05:00"/>
    <d v="1899-12-30T01:00:00"/>
    <s v="SDC"/>
    <s v="N/A"/>
  </r>
  <r>
    <n v="12798"/>
    <x v="26"/>
    <x v="8"/>
    <s v="IP"/>
    <s v="Support IFTS"/>
    <m/>
    <s v="ACS"/>
    <n v="6"/>
    <m/>
    <s v="X"/>
    <x v="4"/>
    <s v="NET"/>
    <s v="DECI_STD"/>
    <m/>
    <n v="12797"/>
    <s v="SUPP"/>
    <s v="10:00"/>
    <s v="11:00"/>
    <d v="1899-12-30T01:00:00"/>
    <s v="10:00"/>
    <s v="11:00"/>
    <d v="1899-12-30T01:00:00"/>
    <s v="SDC"/>
    <s v="N/A"/>
  </r>
  <r>
    <n v="12799"/>
    <x v="26"/>
    <x v="8"/>
    <s v="IP"/>
    <s v="Support QATAR"/>
    <m/>
    <s v="ACS"/>
    <n v="1"/>
    <s v="X"/>
    <m/>
    <x v="4"/>
    <s v="NET"/>
    <s v="LOW LEVEL"/>
    <m/>
    <n v="12798"/>
    <s v="SUPP"/>
    <s v="11:30"/>
    <s v="12:30"/>
    <d v="1899-12-30T01:00:00"/>
    <s v="11:30"/>
    <s v="12:30"/>
    <d v="1899-12-30T01:00:00"/>
    <s v="SDC"/>
    <s v="N/A"/>
  </r>
  <r>
    <n v="12800"/>
    <x v="26"/>
    <x v="8"/>
    <s v="IP"/>
    <s v="Support AMI"/>
    <m/>
    <s v="IFTS"/>
    <n v="9"/>
    <m/>
    <s v="X"/>
    <x v="4"/>
    <s v="NET"/>
    <s v="DECI_STD"/>
    <m/>
    <n v="12799"/>
    <s v="SUPP"/>
    <s v="13:00"/>
    <d v="1899-12-30T13:30:00"/>
    <d v="1899-12-30T00:30:00"/>
    <s v="13:00"/>
    <d v="1899-12-30T13:30:00"/>
    <d v="1899-12-30T00:30:00"/>
    <s v="SDC"/>
    <s v="N/A"/>
  </r>
  <r>
    <n v="12801"/>
    <x v="26"/>
    <x v="8"/>
    <s v="IP"/>
    <s v="Support AMI"/>
    <m/>
    <s v="ACS"/>
    <n v="13"/>
    <m/>
    <s v="X"/>
    <x v="4"/>
    <s v="NET"/>
    <s v="DECI_STD"/>
    <m/>
    <n v="12800"/>
    <s v="SUPP"/>
    <s v="13:35"/>
    <d v="1899-12-30T14:05:00"/>
    <d v="1899-12-30T00:30:00"/>
    <m/>
    <m/>
    <s v=""/>
    <s v="SMC"/>
    <s v="CD1"/>
  </r>
  <r>
    <n v="12802"/>
    <x v="26"/>
    <x v="8"/>
    <s v="IP"/>
    <s v="Support AMI"/>
    <m/>
    <s v="ACS"/>
    <n v="6"/>
    <m/>
    <s v="X"/>
    <x v="1"/>
    <s v="NET"/>
    <s v="DECI_STD"/>
    <m/>
    <n v="12801"/>
    <s v="SUPP"/>
    <s v="13:00"/>
    <d v="1899-12-30T13:30:00"/>
    <d v="1899-12-30T00:30:00"/>
    <s v="13:00"/>
    <d v="1899-12-30T13:30:00"/>
    <d v="1899-12-30T00:30:00"/>
    <s v="DCO"/>
    <s v="N/A"/>
  </r>
  <r>
    <n v="12803"/>
    <x v="26"/>
    <x v="8"/>
    <s v="IP"/>
    <s v="Support AMI"/>
    <m/>
    <s v="IFTS"/>
    <n v="23"/>
    <m/>
    <s v="X"/>
    <x v="1"/>
    <s v="NET"/>
    <s v="DECI_STD"/>
    <m/>
    <n v="12802"/>
    <s v="SUPP"/>
    <s v="13:35"/>
    <d v="1899-12-30T14:05:00"/>
    <d v="1899-12-30T00:30:00"/>
    <s v="13:35"/>
    <d v="1899-12-30T14:05:00"/>
    <d v="1899-12-30T00:30:00"/>
    <s v="DCO"/>
    <s v="N/A"/>
  </r>
  <r>
    <n v="12804"/>
    <x v="27"/>
    <x v="8"/>
    <s v="IP"/>
    <s v="Support IFTS"/>
    <m/>
    <s v="ACS"/>
    <n v="2"/>
    <m/>
    <s v="X"/>
    <x v="4"/>
    <s v="NET"/>
    <s v="DECI_STD"/>
    <m/>
    <n v="12803"/>
    <s v="SUPP"/>
    <d v="1899-12-30T08:30:00"/>
    <d v="1899-12-30T09:30:00"/>
    <d v="1899-12-30T01:00:00"/>
    <d v="1899-12-30T08:30:00"/>
    <d v="1899-12-30T08:45:00"/>
    <d v="1899-12-30T00:15:00"/>
    <s v="RSLD"/>
    <s v="CD10"/>
  </r>
  <r>
    <n v="12805"/>
    <x v="27"/>
    <x v="8"/>
    <s v="IP"/>
    <s v="Support QATAR"/>
    <m/>
    <s v="ACS"/>
    <n v="13"/>
    <m/>
    <s v="X"/>
    <x v="0"/>
    <s v="NET"/>
    <s v="CAS_DECI"/>
    <m/>
    <n v="12806"/>
    <s v="SUPP"/>
    <s v="10:00"/>
    <s v="11:00"/>
    <d v="1899-12-30T01:00:00"/>
    <s v="10:00"/>
    <s v="11:00"/>
    <d v="1899-12-30T01:00:00"/>
    <s v="DCO"/>
    <s v="N/A"/>
  </r>
  <r>
    <n v="12806"/>
    <x v="27"/>
    <x v="8"/>
    <s v="IP"/>
    <s v="Support AMI"/>
    <m/>
    <s v="IFTS"/>
    <n v="23"/>
    <m/>
    <s v="X"/>
    <x v="1"/>
    <s v="NET"/>
    <s v="DECI_STD"/>
    <m/>
    <n v="12805"/>
    <s v="SUPP"/>
    <d v="1899-12-30T14:30:00"/>
    <d v="1899-12-30T15:30:00"/>
    <d v="1899-12-30T01:00:00"/>
    <d v="1899-12-30T14:30:00"/>
    <d v="1899-12-30T15:30:00"/>
    <d v="1899-12-30T01:00:00"/>
    <s v="DCO"/>
    <s v="N/A"/>
  </r>
  <r>
    <n v="12807"/>
    <x v="27"/>
    <x v="8"/>
    <s v="IP"/>
    <s v="Support QATAR"/>
    <m/>
    <s v="ACS"/>
    <n v="10"/>
    <m/>
    <s v="X"/>
    <x v="4"/>
    <s v="NET"/>
    <s v="DECI_PGM"/>
    <m/>
    <n v="12806"/>
    <s v="SUPP"/>
    <d v="1899-12-30T16:00:00"/>
    <d v="1899-12-30T17:00:00"/>
    <d v="1899-12-30T01:00:00"/>
    <d v="1899-12-30T16:00:00"/>
    <d v="1899-12-30T17:00:00"/>
    <d v="1899-12-30T01:00:00"/>
    <s v="SDC"/>
    <s v="N/A"/>
  </r>
  <r>
    <n v="12808"/>
    <x v="27"/>
    <x v="8"/>
    <s v="IP"/>
    <s v="Support AMI"/>
    <m/>
    <s v="ACS"/>
    <n v="17"/>
    <m/>
    <s v="X"/>
    <x v="1"/>
    <s v="NET"/>
    <s v="DECI_STD"/>
    <m/>
    <n v="12807"/>
    <s v="SUPP"/>
    <d v="1899-12-30T16:00:00"/>
    <d v="1899-12-30T17:00:00"/>
    <d v="1899-12-30T01:00:00"/>
    <d v="1899-12-30T16:00:00"/>
    <d v="1899-12-30T17:00:00"/>
    <d v="1899-12-30T01:00:00"/>
    <s v="SDC"/>
    <s v="N/A"/>
  </r>
  <r>
    <n v="12809"/>
    <x v="88"/>
    <x v="8"/>
    <s v="IP"/>
    <s v="Support QATAR"/>
    <m/>
    <s v="ACS"/>
    <n v="12"/>
    <m/>
    <s v="X"/>
    <x v="4"/>
    <s v="NET"/>
    <s v="DECI_PGM"/>
    <m/>
    <n v="12808"/>
    <s v="SUPP"/>
    <d v="1899-12-30T10:30:00"/>
    <d v="1899-12-30T11:30:00"/>
    <d v="1899-12-30T01:00:00"/>
    <d v="1899-12-30T10:30:00"/>
    <d v="1899-12-30T11:30:00"/>
    <d v="1899-12-30T01:00:00"/>
    <s v="SDC"/>
    <s v="N/A"/>
  </r>
  <r>
    <n v="12810"/>
    <x v="88"/>
    <x v="8"/>
    <s v="IP"/>
    <s v="Support QATAR"/>
    <m/>
    <s v="ACS"/>
    <n v="17"/>
    <m/>
    <s v="X"/>
    <x v="4"/>
    <s v="NET"/>
    <s v="BTAG_DECI"/>
    <m/>
    <n v="12809"/>
    <s v="SUPP"/>
    <d v="1899-12-30T12:00:00"/>
    <d v="1899-12-30T13:00:00"/>
    <d v="1899-12-30T01:00:00"/>
    <d v="1899-12-30T12:00:00"/>
    <d v="1899-12-30T13:00:00"/>
    <d v="1899-12-30T01:00:00"/>
    <s v="SDC"/>
    <s v="N/A"/>
  </r>
  <r>
    <n v="12811"/>
    <x v="88"/>
    <x v="8"/>
    <s v="IP"/>
    <s v="Support AMI"/>
    <m/>
    <s v="IFTS"/>
    <n v="9"/>
    <m/>
    <s v="X"/>
    <x v="4"/>
    <s v="NET"/>
    <s v="DECI_STD"/>
    <m/>
    <n v="12810"/>
    <s v="SUPP"/>
    <d v="1899-12-30T13:30:00"/>
    <d v="1899-12-30T14:30:00"/>
    <d v="1899-12-30T01:00:00"/>
    <d v="1899-12-30T13:30:00"/>
    <d v="1899-12-30T14:30:00"/>
    <d v="1899-12-30T01:00:00"/>
    <s v="SDC"/>
    <s v="N/A"/>
  </r>
  <r>
    <n v="12812"/>
    <x v="88"/>
    <x v="8"/>
    <s v="IP"/>
    <s v="Support AMI"/>
    <m/>
    <s v="ACS"/>
    <n v="1"/>
    <m/>
    <s v="X"/>
    <x v="2"/>
    <s v="NET"/>
    <s v="LOW LEVEL"/>
    <m/>
    <n v="12813"/>
    <s v="SUPP"/>
    <s v="13:30"/>
    <s v="14:30"/>
    <d v="1899-12-30T01:00:00"/>
    <s v="13:30"/>
    <d v="1899-12-30T14:20:00"/>
    <d v="1899-12-30T00:50:00"/>
    <s v="DCO"/>
    <s v="N/A"/>
  </r>
  <r>
    <n v="12813"/>
    <x v="88"/>
    <x v="8"/>
    <s v="IP"/>
    <s v="Support IFTS"/>
    <m/>
    <s v="ACS"/>
    <n v="13"/>
    <m/>
    <s v="X"/>
    <x v="4"/>
    <s v="NET"/>
    <s v="DECI_STD"/>
    <m/>
    <n v="12812"/>
    <s v="SUPP"/>
    <d v="1899-12-30T15:00:00"/>
    <d v="1899-12-30T16:00:00"/>
    <d v="1899-12-30T01:00:00"/>
    <d v="1899-12-30T15:00:00"/>
    <d v="1899-12-30T16:00:00"/>
    <d v="1899-12-30T01:00:00"/>
    <s v="SDC"/>
    <s v="N/A"/>
  </r>
  <r>
    <n v="12814"/>
    <x v="88"/>
    <x v="8"/>
    <s v="IP"/>
    <s v="Support IFTS"/>
    <m/>
    <s v="IFTS"/>
    <n v="23"/>
    <m/>
    <s v="X"/>
    <x v="2"/>
    <s v="NET"/>
    <s v="DECI_PGM"/>
    <m/>
    <n v="12815"/>
    <s v="SUPP"/>
    <d v="1899-12-30T16:30:00"/>
    <d v="1899-12-30T17:30:00"/>
    <d v="1899-12-30T01:00:00"/>
    <d v="1899-12-30T16:30:00"/>
    <d v="1899-12-30T17:30:00"/>
    <d v="1899-12-30T01:00:00"/>
    <s v="SDC"/>
    <s v="N/A"/>
  </r>
  <r>
    <n v="12815"/>
    <x v="88"/>
    <x v="8"/>
    <s v="IP"/>
    <s v="Support QATAR"/>
    <m/>
    <s v="ACS"/>
    <n v="12"/>
    <m/>
    <s v="X"/>
    <x v="0"/>
    <s v="NET"/>
    <s v="BTAG_DECI"/>
    <m/>
    <n v="12816"/>
    <s v="SUPP"/>
    <s v="16:30"/>
    <s v="17:30"/>
    <d v="1899-12-30T01:00:00"/>
    <d v="1899-12-30T16:30:00"/>
    <d v="1899-12-30T17:30:00"/>
    <d v="1899-12-30T01:00:00"/>
    <s v="DCO"/>
    <s v="N/A"/>
  </r>
  <r>
    <n v="12816"/>
    <x v="89"/>
    <x v="8"/>
    <s v="IP"/>
    <s v="Support IFTS"/>
    <m/>
    <s v="ACS"/>
    <n v="17"/>
    <m/>
    <s v="X"/>
    <x v="4"/>
    <s v="NET"/>
    <s v="DECI_STD"/>
    <m/>
    <n v="12817"/>
    <s v="SUPP"/>
    <s v="10:00"/>
    <s v="11:00"/>
    <d v="1899-12-30T01:00:00"/>
    <s v="10:00"/>
    <s v="11:00"/>
    <d v="1899-12-30T01:00:00"/>
    <s v="SDC"/>
    <s v="N/A"/>
  </r>
  <r>
    <n v="12817"/>
    <x v="89"/>
    <x v="8"/>
    <s v="IP"/>
    <s v="Support QATAR"/>
    <m/>
    <s v="ACS"/>
    <n v="9"/>
    <m/>
    <s v="X"/>
    <x v="4"/>
    <s v="NET"/>
    <s v="LOW LEVEL"/>
    <m/>
    <n v="12816"/>
    <s v="SUPP"/>
    <d v="1899-12-30T11:30:00"/>
    <d v="1899-12-30T12:30:00"/>
    <d v="1899-12-30T01:00:00"/>
    <d v="1899-12-30T11:30:00"/>
    <d v="1899-12-30T12:45:00"/>
    <d v="1899-12-30T01:15:00"/>
    <s v="SDC"/>
    <s v="N/A"/>
  </r>
  <r>
    <n v="12818"/>
    <x v="89"/>
    <x v="8"/>
    <s v="IP"/>
    <s v="Support QATAR"/>
    <m/>
    <s v="ACS"/>
    <n v="2"/>
    <m/>
    <s v="X"/>
    <x v="4"/>
    <s v="NET"/>
    <s v="DECI_PGM"/>
    <m/>
    <n v="12817"/>
    <s v="SUPP"/>
    <d v="1899-12-30T14:30:00"/>
    <d v="1899-12-30T15:30:00"/>
    <d v="1899-12-30T01:00:00"/>
    <d v="1899-12-30T14:30:00"/>
    <d v="1899-12-30T15:30:00"/>
    <d v="1899-12-30T01:00:00"/>
    <s v="SDC"/>
    <s v="N/A"/>
  </r>
  <r>
    <n v="12819"/>
    <x v="89"/>
    <x v="8"/>
    <s v="IP"/>
    <s v="Support QATAR"/>
    <m/>
    <s v="ACS"/>
    <n v="1"/>
    <m/>
    <s v="X"/>
    <x v="4"/>
    <s v="NET"/>
    <s v="BTAG_DECI"/>
    <m/>
    <n v="12818"/>
    <s v="SUPP"/>
    <d v="1899-12-30T16:00:00"/>
    <d v="1899-12-30T17:00:00"/>
    <d v="1899-12-30T01:00:00"/>
    <d v="1899-12-30T16:00:00"/>
    <d v="1899-12-30T17:00:00"/>
    <d v="1899-12-30T01:00:00"/>
    <s v="SDC"/>
    <s v="N/A"/>
  </r>
  <r>
    <n v="12820"/>
    <x v="28"/>
    <x v="8"/>
    <s v="IP"/>
    <s v="Support QATAR"/>
    <m/>
    <s v="ACS"/>
    <n v="17"/>
    <m/>
    <s v="X"/>
    <x v="4"/>
    <s v="NET"/>
    <s v="DECI_PGM"/>
    <m/>
    <n v="12819"/>
    <s v="SUPP"/>
    <d v="1899-12-30T07:30:00"/>
    <d v="1899-12-30T08:30:00"/>
    <d v="1899-12-30T01:00:00"/>
    <s v="07:30"/>
    <s v="08:30"/>
    <d v="1899-12-30T01:00:00"/>
    <s v="SDC"/>
    <s v="N/A"/>
  </r>
  <r>
    <n v="12821"/>
    <x v="28"/>
    <x v="8"/>
    <s v="IP"/>
    <s v="Support AMI"/>
    <m/>
    <s v="ACS"/>
    <n v="12"/>
    <m/>
    <s v="X"/>
    <x v="4"/>
    <s v="NET"/>
    <s v="DECI_STD"/>
    <m/>
    <n v="12820"/>
    <s v="SUPP"/>
    <d v="1899-12-30T10:30:00"/>
    <d v="1899-12-30T11:05:00"/>
    <d v="1899-12-30T00:35:00"/>
    <d v="1899-12-30T10:30:00"/>
    <d v="1899-12-30T11:05:00"/>
    <d v="1899-12-30T00:35:00"/>
    <s v="SDC"/>
    <s v="N/A"/>
  </r>
  <r>
    <n v="12822"/>
    <x v="28"/>
    <x v="8"/>
    <s v="IP"/>
    <s v="Support AMI"/>
    <m/>
    <s v="ACS"/>
    <n v="1"/>
    <m/>
    <s v="X"/>
    <x v="4"/>
    <s v="NET"/>
    <s v="DECI_STD"/>
    <m/>
    <n v="12821"/>
    <s v="SUPP"/>
    <d v="1899-12-30T12:00:00"/>
    <d v="1899-12-30T12:30:00"/>
    <d v="1899-12-30T00:30:00"/>
    <d v="1899-12-30T12:00:00"/>
    <d v="1899-12-30T12:30:00"/>
    <d v="1899-12-30T00:30:00"/>
    <s v="SDC"/>
    <s v="N/A"/>
  </r>
  <r>
    <n v="12823"/>
    <x v="28"/>
    <x v="8"/>
    <s v="IP"/>
    <s v="Support AMI"/>
    <m/>
    <s v="IFTS"/>
    <n v="9"/>
    <m/>
    <s v="X"/>
    <x v="4"/>
    <s v="NET"/>
    <s v="DECI_STD"/>
    <m/>
    <n v="12822"/>
    <s v="SUPP"/>
    <s v="12:35"/>
    <d v="1899-12-30T13:05:00"/>
    <d v="1899-12-30T00:30:00"/>
    <d v="1899-12-30T12:35:00"/>
    <d v="1899-12-30T13:05:00"/>
    <d v="1899-12-30T00:30:00"/>
    <s v="SDC"/>
    <s v="N/A"/>
  </r>
  <r>
    <n v="12824"/>
    <x v="29"/>
    <x v="9"/>
    <s v="IP"/>
    <s v="Support QATAR"/>
    <m/>
    <s v="ACS"/>
    <n v="5"/>
    <m/>
    <s v="X"/>
    <x v="4"/>
    <s v="NET"/>
    <s v="DECI_STD"/>
    <m/>
    <n v="12823"/>
    <s v="SUPP"/>
    <d v="1899-12-30T08:00:00"/>
    <d v="1899-12-30T09:00:00"/>
    <d v="1899-12-30T01:00:00"/>
    <d v="1899-12-30T08:00:00"/>
    <d v="1899-12-30T09:00:00"/>
    <d v="1899-12-30T01:00:00"/>
    <s v="SDC"/>
    <s v="N/A"/>
  </r>
  <r>
    <n v="12825"/>
    <x v="29"/>
    <x v="9"/>
    <s v="IP"/>
    <s v="Support QATAR"/>
    <m/>
    <s v="ACS"/>
    <n v="10"/>
    <m/>
    <s v="X"/>
    <x v="1"/>
    <s v="NET"/>
    <s v="DECI_STD"/>
    <m/>
    <n v="12824"/>
    <s v="SUPP"/>
    <d v="1899-12-30T08:00:00"/>
    <d v="1899-12-30T09:00:00"/>
    <d v="1899-12-30T01:00:00"/>
    <d v="1899-12-30T08:00:00"/>
    <d v="1899-12-30T09:00:00"/>
    <d v="1899-12-30T01:00:00"/>
    <s v="SDC"/>
    <s v="N/A"/>
  </r>
  <r>
    <n v="12826"/>
    <x v="29"/>
    <x v="9"/>
    <s v="IP"/>
    <s v="Support IFTS"/>
    <m/>
    <s v="ACS"/>
    <n v="13"/>
    <m/>
    <s v="X"/>
    <x v="4"/>
    <s v="NET"/>
    <s v="DECI_STD"/>
    <m/>
    <n v="12825"/>
    <s v="SUPP"/>
    <d v="1899-12-30T09:30:00"/>
    <d v="1899-12-30T10:30:00"/>
    <d v="1899-12-30T01:00:00"/>
    <d v="1899-12-30T09:30:00"/>
    <d v="1899-12-30T10:30:00"/>
    <d v="1899-12-30T01:00:00"/>
    <s v="SDC"/>
    <s v="N/A"/>
  </r>
  <r>
    <n v="12827"/>
    <x v="29"/>
    <x v="9"/>
    <s v="IP"/>
    <s v="Support QATAR"/>
    <m/>
    <s v="ACS"/>
    <n v="9"/>
    <m/>
    <s v="X"/>
    <x v="4"/>
    <s v="NET"/>
    <s v="BTAG_DECI"/>
    <m/>
    <n v="12826"/>
    <s v="SUPP"/>
    <d v="1899-12-30T11:00:00"/>
    <d v="1899-12-30T12:00:00"/>
    <d v="1899-12-30T01:00:00"/>
    <s v="12:30"/>
    <s v="13:30"/>
    <d v="1899-12-30T01:00:00"/>
    <s v="SDC"/>
    <s v="N/A"/>
  </r>
  <r>
    <n v="12828"/>
    <x v="29"/>
    <x v="9"/>
    <s v="IP"/>
    <s v="Support IFTS"/>
    <m/>
    <s v="ACS"/>
    <n v="12"/>
    <m/>
    <s v="X"/>
    <x v="1"/>
    <s v="NET"/>
    <s v="DECI_STD"/>
    <m/>
    <n v="12827"/>
    <s v="SUPP"/>
    <s v="12:30"/>
    <s v="13:30"/>
    <d v="1899-12-30T01:00:00"/>
    <d v="1899-12-30T12:40:00"/>
    <d v="1899-12-30T13:30:00"/>
    <d v="1899-12-30T00:50:00"/>
    <s v="SDC"/>
    <s v="N/A"/>
  </r>
  <r>
    <n v="12829"/>
    <x v="29"/>
    <x v="9"/>
    <s v="LIFT 24-44 ITA"/>
    <s v="AMI"/>
    <n v="71"/>
    <s v="ACS"/>
    <n v="9"/>
    <s v="X"/>
    <m/>
    <x v="0"/>
    <s v="NET"/>
    <s v="DECI_STD"/>
    <m/>
    <n v="12830"/>
    <s v="SD BFFNVG01"/>
    <s v="14:00"/>
    <s v="15:00"/>
    <d v="1899-12-30T01:00:00"/>
    <s v="14:00"/>
    <d v="1899-12-30T14:37:00"/>
    <d v="1899-12-30T00:37:00"/>
    <s v="DNCO"/>
    <s v="CD3"/>
  </r>
  <r>
    <n v="12830"/>
    <x v="29"/>
    <x v="9"/>
    <s v="IP"/>
    <s v="Support AMI"/>
    <m/>
    <s v="ACS"/>
    <n v="33"/>
    <m/>
    <s v="X"/>
    <x v="1"/>
    <s v="NET"/>
    <s v="DECI_STD"/>
    <m/>
    <n v="12829"/>
    <s v="SUPP"/>
    <s v="14:00"/>
    <s v="15:00"/>
    <d v="1899-12-30T01:00:00"/>
    <d v="1899-12-30T14:00:00"/>
    <d v="1899-12-30T14:37:00"/>
    <d v="1899-12-30T00:37:00"/>
    <s v="SDNC"/>
    <s v="CD3"/>
  </r>
  <r>
    <n v="12831"/>
    <x v="29"/>
    <x v="9"/>
    <s v="IP"/>
    <s v="Support QATAR"/>
    <m/>
    <s v="ACS"/>
    <n v="1"/>
    <m/>
    <s v="X"/>
    <x v="4"/>
    <s v="NET"/>
    <s v="DECI_STD"/>
    <m/>
    <n v="12830"/>
    <s v="SUPP"/>
    <s v="15:30"/>
    <s v="16:30"/>
    <d v="1899-12-30T01:00:00"/>
    <s v="15:30"/>
    <s v="16:30"/>
    <d v="1899-12-30T01:00:00"/>
    <s v="SDC"/>
    <s v="N/A"/>
  </r>
  <r>
    <n v="12832"/>
    <x v="29"/>
    <x v="9"/>
    <s v="IP"/>
    <s v="Support QATAR"/>
    <m/>
    <s v="IFTS"/>
    <n v="22"/>
    <m/>
    <s v="X"/>
    <x v="1"/>
    <s v="NET"/>
    <s v="DECI_STD"/>
    <m/>
    <n v="12831"/>
    <s v="SUPP"/>
    <s v="15:30"/>
    <s v="16:30"/>
    <d v="1899-12-30T01:00:00"/>
    <s v="15:30"/>
    <s v="16:30"/>
    <d v="1899-12-30T01:00:00"/>
    <s v="SDC"/>
    <s v="N/A"/>
  </r>
  <r>
    <n v="12833"/>
    <x v="30"/>
    <x v="9"/>
    <s v="IP"/>
    <s v="Support IFTS"/>
    <m/>
    <s v="IFTS"/>
    <n v="9"/>
    <m/>
    <s v="X"/>
    <x v="4"/>
    <s v="NET"/>
    <s v="DECI_STD"/>
    <m/>
    <n v="12832"/>
    <s v="SUPP"/>
    <d v="1899-12-30T08:00:00"/>
    <d v="1899-12-30T09:00:00"/>
    <d v="1899-12-30T01:00:00"/>
    <d v="1899-12-30T08:00:00"/>
    <d v="1899-12-30T09:00:00"/>
    <d v="1899-12-30T01:00:00"/>
    <s v="SDC"/>
    <s v="N/A"/>
  </r>
  <r>
    <n v="12834"/>
    <x v="30"/>
    <x v="9"/>
    <s v="IP"/>
    <s v="Support QATAR"/>
    <m/>
    <s v="IFTS"/>
    <n v="23"/>
    <s v="X"/>
    <m/>
    <x v="4"/>
    <s v="NET"/>
    <s v="DECI_STD"/>
    <m/>
    <n v="12833"/>
    <s v="SUPP"/>
    <d v="1899-12-30T09:30:00"/>
    <d v="1899-12-30T10:30:00"/>
    <d v="1899-12-30T01:00:00"/>
    <d v="1899-12-30T09:30:00"/>
    <d v="1899-12-30T10:30:00"/>
    <d v="1899-12-30T01:00:00"/>
    <s v="SDC"/>
    <s v="N/A"/>
  </r>
  <r>
    <n v="12835"/>
    <x v="30"/>
    <x v="9"/>
    <s v="IP"/>
    <s v="Support QATAR"/>
    <m/>
    <s v="IFTS"/>
    <n v="22"/>
    <m/>
    <s v="X"/>
    <x v="1"/>
    <s v="NET"/>
    <s v="DECI_STD"/>
    <m/>
    <n v="12834"/>
    <s v="SUPP"/>
    <d v="1899-12-30T09:30:00"/>
    <d v="1899-12-30T10:30:00"/>
    <d v="1899-12-30T01:00:00"/>
    <d v="1899-12-30T09:30:00"/>
    <d v="1899-12-30T10:30:00"/>
    <d v="1899-12-30T01:00:00"/>
    <s v="SDC"/>
    <s v="N/A"/>
  </r>
  <r>
    <n v="12836"/>
    <x v="30"/>
    <x v="9"/>
    <s v="IP"/>
    <s v="Support IFTS"/>
    <m/>
    <s v="ACS"/>
    <n v="31"/>
    <m/>
    <s v="X"/>
    <x v="1"/>
    <s v="NET"/>
    <s v="DECI_STD"/>
    <m/>
    <n v="12835"/>
    <s v="SUPP"/>
    <d v="1899-12-30T11:00:00"/>
    <d v="1899-12-30T12:00:00"/>
    <d v="1899-12-30T01:00:00"/>
    <d v="1899-12-30T11:00:00"/>
    <d v="1899-12-30T12:00:00"/>
    <d v="1899-12-30T01:00:00"/>
    <s v="SDC"/>
    <s v="N/A"/>
  </r>
  <r>
    <n v="12837"/>
    <x v="30"/>
    <x v="9"/>
    <s v="IP"/>
    <s v="Support QATAR"/>
    <m/>
    <s v="ACS"/>
    <n v="12"/>
    <m/>
    <s v="X"/>
    <x v="4"/>
    <s v="NET"/>
    <s v="LOW LEVEL"/>
    <m/>
    <n v="12836"/>
    <s v="SUPP"/>
    <d v="1899-12-30T12:30:00"/>
    <d v="1899-12-30T13:30:00"/>
    <d v="1899-12-30T01:00:00"/>
    <d v="1899-12-30T12:30:00"/>
    <d v="1899-12-30T13:30:00"/>
    <d v="1899-12-30T01:00:00"/>
    <s v="SDC"/>
    <s v="N/A"/>
  </r>
  <r>
    <n v="12838"/>
    <x v="30"/>
    <x v="9"/>
    <s v="IP"/>
    <s v="Support QATAR"/>
    <m/>
    <s v="ACS"/>
    <n v="9"/>
    <m/>
    <s v="X"/>
    <x v="4"/>
    <s v="NET"/>
    <s v="DECI_STD"/>
    <m/>
    <n v="12837"/>
    <s v="SUPP"/>
    <d v="1899-12-30T14:00:00"/>
    <d v="1899-12-30T15:00:00"/>
    <d v="1899-12-30T01:00:00"/>
    <d v="1899-12-30T14:00:00"/>
    <d v="1899-12-30T15:00:00"/>
    <d v="1899-12-30T01:00:00"/>
    <s v="SDC"/>
    <s v="N/A"/>
  </r>
  <r>
    <n v="12839"/>
    <x v="30"/>
    <x v="9"/>
    <s v="IP"/>
    <s v="Support QATAR"/>
    <m/>
    <s v="ACS"/>
    <n v="1"/>
    <m/>
    <s v="X"/>
    <x v="4"/>
    <s v="NET"/>
    <s v="DECI_STD"/>
    <m/>
    <n v="12838"/>
    <s v="SUPP"/>
    <d v="1899-12-30T15:30:00"/>
    <d v="1899-12-30T16:30:00"/>
    <d v="1899-12-30T01:00:00"/>
    <d v="1899-12-30T15:30:00"/>
    <d v="1899-12-30T16:30:00"/>
    <d v="1899-12-30T01:00:00"/>
    <s v="SDC"/>
    <s v="N/A"/>
  </r>
  <r>
    <n v="12840"/>
    <x v="30"/>
    <x v="9"/>
    <s v="IP"/>
    <s v="Support AMI"/>
    <m/>
    <s v="ACS"/>
    <n v="13"/>
    <m/>
    <s v="X"/>
    <x v="1"/>
    <s v="NET"/>
    <s v="DECI_STD"/>
    <m/>
    <n v="12839"/>
    <s v="SUPP"/>
    <d v="1899-12-30T15:30:00"/>
    <d v="1899-12-30T16:30:00"/>
    <d v="1899-12-30T01:00:00"/>
    <d v="1899-12-30T15:30:00"/>
    <d v="1899-12-30T16:25:00"/>
    <d v="1899-12-30T00:55:00"/>
    <s v="SDC"/>
    <s v="N/A"/>
  </r>
  <r>
    <n v="12841"/>
    <x v="90"/>
    <x v="9"/>
    <s v="IP"/>
    <s v="Support QATAR"/>
    <m/>
    <s v="ACS"/>
    <n v="9"/>
    <m/>
    <s v="X"/>
    <x v="4"/>
    <s v="NET"/>
    <s v="DECI_STD"/>
    <m/>
    <n v="12840"/>
    <s v="SUPP"/>
    <d v="1899-12-30T08:00:00"/>
    <d v="1899-12-30T09:00:00"/>
    <d v="1899-12-30T01:00:00"/>
    <d v="1899-12-30T08:10:00"/>
    <d v="1899-12-30T09:00:00"/>
    <d v="1899-12-30T00:50:00"/>
    <s v="SDC"/>
    <s v="N/A"/>
  </r>
  <r>
    <n v="12842"/>
    <x v="90"/>
    <x v="9"/>
    <s v="IP"/>
    <s v="Support QATAR"/>
    <m/>
    <s v="ACS"/>
    <n v="10"/>
    <m/>
    <s v="X"/>
    <x v="4"/>
    <s v="NET"/>
    <s v="DECI_STD"/>
    <m/>
    <n v="12841"/>
    <s v="SUPP"/>
    <d v="1899-12-30T09:30:00"/>
    <d v="1899-12-30T10:30:00"/>
    <d v="1899-12-30T01:00:00"/>
    <d v="1899-12-30T09:30:00"/>
    <d v="1899-12-30T10:30:00"/>
    <d v="1899-12-30T01:00:00"/>
    <s v="SDC"/>
    <s v="N/A"/>
  </r>
  <r>
    <n v="12843"/>
    <x v="90"/>
    <x v="9"/>
    <s v="IP"/>
    <s v="Support QATAR"/>
    <m/>
    <s v="ACS"/>
    <n v="31"/>
    <m/>
    <s v="X"/>
    <x v="4"/>
    <s v="NET"/>
    <s v="DECI_STD"/>
    <m/>
    <n v="12842"/>
    <s v="SUPP"/>
    <d v="1899-12-30T15:30:00"/>
    <d v="1899-12-30T16:30:00"/>
    <d v="1899-12-30T01:00:00"/>
    <d v="1899-12-30T15:30:00"/>
    <d v="1899-12-30T16:30:00"/>
    <d v="1899-12-30T01:00:00"/>
    <s v="SDC"/>
    <s v="N/A"/>
  </r>
  <r>
    <n v="12844"/>
    <x v="91"/>
    <x v="9"/>
    <s v="IP"/>
    <s v="Support QATAR"/>
    <m/>
    <s v="ACS"/>
    <n v="2"/>
    <m/>
    <s v="X"/>
    <x v="4"/>
    <s v="NET"/>
    <s v="DECI_STD"/>
    <m/>
    <n v="12843"/>
    <s v="SUPP"/>
    <d v="1899-12-30T08:00:00"/>
    <d v="1899-12-30T09:00:00"/>
    <d v="1899-12-30T01:00:00"/>
    <d v="1899-12-30T08:00:00"/>
    <d v="1899-12-30T09:00:00"/>
    <d v="1899-12-30T01:00:00"/>
    <s v="SDC"/>
    <s v="N/A"/>
  </r>
  <r>
    <n v="12845"/>
    <x v="91"/>
    <x v="9"/>
    <s v="IP"/>
    <s v="Support QATAR"/>
    <m/>
    <s v="IFTS"/>
    <n v="23"/>
    <m/>
    <s v="X"/>
    <x v="1"/>
    <s v="NET"/>
    <s v="DECI_STD"/>
    <m/>
    <n v="12844"/>
    <s v="SUPP"/>
    <d v="1899-12-30T08:00:00"/>
    <d v="1899-12-30T09:00:00"/>
    <d v="1899-12-30T01:00:00"/>
    <d v="1899-12-30T08:00:00"/>
    <d v="1899-12-30T09:00:00"/>
    <d v="1899-12-30T01:00:00"/>
    <s v="SDC"/>
    <s v="N/A"/>
  </r>
  <r>
    <n v="12846"/>
    <x v="91"/>
    <x v="9"/>
    <s v="IP"/>
    <s v="Support QATAR"/>
    <m/>
    <s v="ACS"/>
    <n v="9"/>
    <m/>
    <s v="X"/>
    <x v="4"/>
    <s v="NET"/>
    <s v="DECI_STD"/>
    <m/>
    <n v="12845"/>
    <s v="SUPP"/>
    <d v="1899-12-30T09:30:00"/>
    <d v="1899-12-30T10:30:00"/>
    <d v="1899-12-30T01:00:00"/>
    <d v="1899-12-30T09:30:00"/>
    <d v="1899-12-30T10:30:00"/>
    <d v="1899-12-30T01:00:00"/>
    <s v="SDC"/>
    <s v="N/A"/>
  </r>
  <r>
    <n v="12847"/>
    <x v="91"/>
    <x v="9"/>
    <s v="IP"/>
    <s v="Support QATAR"/>
    <m/>
    <s v="ACS"/>
    <n v="5"/>
    <m/>
    <s v="X"/>
    <x v="4"/>
    <s v="NET"/>
    <s v="DECI_STD"/>
    <m/>
    <n v="12846"/>
    <s v="SUPP"/>
    <d v="1899-12-30T11:00:00"/>
    <d v="1899-12-30T12:00:00"/>
    <d v="1899-12-30T01:00:00"/>
    <d v="1899-12-30T11:00:00"/>
    <d v="1899-12-30T12:00:00"/>
    <d v="1899-12-30T01:00:00"/>
    <s v="SDC"/>
    <s v="N/A"/>
  </r>
  <r>
    <n v="12848"/>
    <x v="91"/>
    <x v="9"/>
    <s v="IP"/>
    <s v="Support QATAR"/>
    <m/>
    <s v="ACS"/>
    <n v="31"/>
    <m/>
    <s v="X"/>
    <x v="4"/>
    <s v="NET"/>
    <s v="BTAG_DECI"/>
    <m/>
    <n v="12847"/>
    <s v="SUPP"/>
    <s v="14:00"/>
    <s v="15:00"/>
    <d v="1899-12-30T01:00:00"/>
    <s v="14:00"/>
    <s v="15:00"/>
    <d v="1899-12-30T01:00:00"/>
    <s v="SDC"/>
    <s v="N/A"/>
  </r>
  <r>
    <n v="12849"/>
    <x v="91"/>
    <x v="9"/>
    <s v="IP"/>
    <s v="Support QATAR"/>
    <m/>
    <s v="ACS"/>
    <n v="32"/>
    <m/>
    <s v="X"/>
    <x v="1"/>
    <s v="NET"/>
    <s v="BTAG_DECI"/>
    <m/>
    <n v="12848"/>
    <s v="SUPP"/>
    <s v="15:30"/>
    <s v="16:30"/>
    <d v="1899-12-30T01:00:00"/>
    <d v="1899-12-30T15:20:00"/>
    <d v="1899-12-30T16:20:00"/>
    <d v="1899-12-30T01:00:00"/>
    <s v="SDC"/>
    <s v="N/A"/>
  </r>
  <r>
    <n v="12850"/>
    <x v="31"/>
    <x v="9"/>
    <s v="IP"/>
    <s v="Support QATAR"/>
    <m/>
    <s v="ACS"/>
    <n v="31"/>
    <m/>
    <s v="X"/>
    <x v="4"/>
    <s v="NET"/>
    <s v="DECI_STD"/>
    <m/>
    <n v="12849"/>
    <s v="SUPP"/>
    <d v="1899-12-30T07:00:00"/>
    <d v="1899-12-30T08:00:00"/>
    <d v="1899-12-30T01:00:00"/>
    <d v="1899-12-30T07:00:00"/>
    <d v="1899-12-30T08:00:00"/>
    <d v="1899-12-30T01:00:00"/>
    <s v="SDC"/>
    <s v="N/A"/>
  </r>
  <r>
    <n v="12851"/>
    <x v="31"/>
    <x v="9"/>
    <s v="IP"/>
    <s v="Support AMI"/>
    <m/>
    <s v="ACS"/>
    <n v="15"/>
    <m/>
    <s v="X"/>
    <x v="4"/>
    <s v="NET"/>
    <s v="DCA"/>
    <m/>
    <n v="12850"/>
    <s v="SUPP"/>
    <d v="1899-12-30T08:30:00"/>
    <d v="1899-12-30T09:30:00"/>
    <d v="1899-12-30T01:00:00"/>
    <s v="08:30"/>
    <s v="09:30"/>
    <d v="1899-12-30T01:00:00"/>
    <s v="SDC"/>
    <s v="N/A"/>
  </r>
  <r>
    <n v="12852"/>
    <x v="31"/>
    <x v="9"/>
    <s v="IP"/>
    <s v="Support QATAR"/>
    <m/>
    <s v="IFTS"/>
    <n v="23"/>
    <m/>
    <s v="X"/>
    <x v="1"/>
    <s v="NET"/>
    <s v="DECI_STD_NVG"/>
    <m/>
    <n v="12851"/>
    <s v="SUPP"/>
    <d v="1899-12-30T11:30:00"/>
    <d v="1899-12-30T12:30:00"/>
    <d v="1899-12-30T01:00:00"/>
    <d v="1899-12-30T11:30:00"/>
    <d v="1899-12-30T12:30:00"/>
    <d v="1899-12-30T01:00:00"/>
    <s v="SDC"/>
    <s v="N/A"/>
  </r>
  <r>
    <n v="12853"/>
    <x v="92"/>
    <x v="10"/>
    <s v="IP"/>
    <s v="Support IFTS"/>
    <m/>
    <s v="ACS"/>
    <n v="17"/>
    <m/>
    <s v="X"/>
    <x v="4"/>
    <s v="NET"/>
    <s v="DECI_STD"/>
    <m/>
    <n v="12852"/>
    <s v="SUPP"/>
    <d v="1899-12-30T07:00:00"/>
    <d v="1899-12-30T08:00:00"/>
    <d v="1899-12-30T01:00:00"/>
    <d v="1899-12-30T07:00:00"/>
    <d v="1899-12-30T08:00:00"/>
    <d v="1899-12-30T01:00:00"/>
    <s v="SDC"/>
    <s v="N/A"/>
  </r>
  <r>
    <n v="12854"/>
    <x v="92"/>
    <x v="10"/>
    <s v="IP"/>
    <s v="Support QATAR"/>
    <m/>
    <s v="ACS"/>
    <n v="2"/>
    <m/>
    <s v="X"/>
    <x v="1"/>
    <s v="NET"/>
    <s v="DECI_STD_NVG"/>
    <m/>
    <n v="12853"/>
    <s v="SUPP"/>
    <d v="1899-12-30T07:00:00"/>
    <d v="1899-12-30T08:00:00"/>
    <d v="1899-12-30T01:00:00"/>
    <d v="1899-12-30T07:00:00"/>
    <d v="1899-12-30T07:55:00"/>
    <d v="1899-12-30T00:55:00"/>
    <s v="SDC"/>
    <s v="N/A"/>
  </r>
  <r>
    <n v="12855"/>
    <x v="92"/>
    <x v="10"/>
    <s v="IP"/>
    <s v="Support QATAR"/>
    <m/>
    <s v="IFTS"/>
    <n v="3"/>
    <m/>
    <s v="X"/>
    <x v="4"/>
    <s v="NET"/>
    <s v="DECI_STD"/>
    <m/>
    <n v="12854"/>
    <s v="SUPP"/>
    <d v="1899-12-30T10:00:00"/>
    <d v="1899-12-30T11:00:00"/>
    <d v="1899-12-30T01:00:00"/>
    <d v="1899-12-30T10:00:00"/>
    <d v="1899-12-30T11:00:00"/>
    <d v="1899-12-30T01:00:00"/>
    <s v="SDC"/>
    <s v="N/A"/>
  </r>
  <r>
    <n v="12856"/>
    <x v="92"/>
    <x v="10"/>
    <s v="IP"/>
    <s v="Support IFTS"/>
    <m/>
    <s v="IFTS"/>
    <n v="23"/>
    <m/>
    <s v="X"/>
    <x v="4"/>
    <s v="NET"/>
    <s v="DECI_STD"/>
    <m/>
    <n v="12855"/>
    <s v="SUPP"/>
    <d v="1899-12-30T13:00:00"/>
    <d v="1899-12-30T14:00:00"/>
    <d v="1899-12-30T01:00:00"/>
    <d v="1899-12-30T13:00:00"/>
    <d v="1899-12-30T14:00:00"/>
    <d v="1899-12-30T01:00:00"/>
    <s v="SDC"/>
    <s v="N/A"/>
  </r>
  <r>
    <n v="12857"/>
    <x v="92"/>
    <x v="10"/>
    <s v="IP"/>
    <s v="Support IFTS"/>
    <m/>
    <s v="IFTS"/>
    <n v="22"/>
    <m/>
    <s v="X"/>
    <x v="1"/>
    <s v="NET"/>
    <s v="DECI_STD"/>
    <m/>
    <n v="12856"/>
    <s v="SUPP"/>
    <d v="1899-12-30T13:00:00"/>
    <d v="1899-12-30T14:00:00"/>
    <d v="1899-12-30T01:00:00"/>
    <d v="1899-12-30T13:00:00"/>
    <d v="1899-12-30T14:00:00"/>
    <d v="1899-12-30T01:00:00"/>
    <s v="SDC"/>
    <s v="N/A"/>
  </r>
  <r>
    <n v="12858"/>
    <x v="93"/>
    <x v="10"/>
    <s v="IP"/>
    <s v="Support AMI"/>
    <m/>
    <s v="ACS"/>
    <n v="17"/>
    <m/>
    <s v="X"/>
    <x v="1"/>
    <s v="NET"/>
    <s v="DECI_STD"/>
    <m/>
    <n v="12857"/>
    <s v="SUPP"/>
    <d v="1899-12-30T07:00:00"/>
    <d v="1899-12-30T07:30:00"/>
    <d v="1899-12-30T00:30:00"/>
    <d v="1899-12-30T07:00:00"/>
    <d v="1899-12-30T07:30:00"/>
    <d v="1899-12-30T00:30:00"/>
    <s v="SDC"/>
    <s v="N/A"/>
  </r>
  <r>
    <n v="12859"/>
    <x v="93"/>
    <x v="10"/>
    <s v="IP"/>
    <s v="Support AMI"/>
    <m/>
    <s v="ACS"/>
    <n v="31"/>
    <m/>
    <s v="X"/>
    <x v="1"/>
    <s v="NET"/>
    <s v="DECI_STD"/>
    <m/>
    <n v="12858"/>
    <s v="SUPP"/>
    <d v="1899-12-30T07:35:00"/>
    <d v="1899-12-30T08:05:00"/>
    <d v="1899-12-30T00:30:00"/>
    <d v="1899-12-30T07:35:00"/>
    <d v="1899-12-30T08:05:00"/>
    <d v="1899-12-30T00:30:00"/>
    <s v="SDC"/>
    <s v="N/A"/>
  </r>
  <r>
    <n v="12860"/>
    <x v="93"/>
    <x v="10"/>
    <s v="IP"/>
    <s v="Support IFTS"/>
    <m/>
    <s v="ACS"/>
    <n v="1"/>
    <m/>
    <s v="X"/>
    <x v="4"/>
    <s v="NET"/>
    <s v="DECI_STD"/>
    <m/>
    <n v="12859"/>
    <s v="SUPP"/>
    <d v="1899-12-30T08:30:00"/>
    <d v="1899-12-30T09:30:00"/>
    <d v="1899-12-30T01:00:00"/>
    <d v="1899-12-30T08:30:00"/>
    <d v="1899-12-30T09:30:00"/>
    <d v="1899-12-30T01:00:00"/>
    <s v="SDC"/>
    <s v="N/A"/>
  </r>
  <r>
    <n v="12861"/>
    <x v="93"/>
    <x v="10"/>
    <s v="IP"/>
    <s v="Support IFTS"/>
    <m/>
    <s v="IFTS"/>
    <n v="3"/>
    <m/>
    <s v="X"/>
    <x v="4"/>
    <s v="NET"/>
    <s v="DECI_STD"/>
    <m/>
    <n v="12860"/>
    <s v="SUPP"/>
    <d v="1899-12-30T13:00:00"/>
    <d v="1899-12-30T14:00:00"/>
    <d v="1899-12-30T01:00:00"/>
    <d v="1899-12-30T13:00:00"/>
    <d v="1899-12-30T14:00:00"/>
    <d v="1899-12-30T01:00:00"/>
    <s v="SDC"/>
    <s v="N/A"/>
  </r>
  <r>
    <n v="12862"/>
    <x v="93"/>
    <x v="10"/>
    <s v="IP"/>
    <s v="Support IFTS"/>
    <m/>
    <s v="ACS"/>
    <n v="12"/>
    <m/>
    <s v="X"/>
    <x v="4"/>
    <s v="NET"/>
    <s v="DECI_STD"/>
    <m/>
    <n v="12861"/>
    <s v="SUPP"/>
    <d v="1899-12-30T14:30:00"/>
    <d v="1899-12-30T15:30:00"/>
    <d v="1899-12-30T01:00:00"/>
    <d v="1899-12-30T14:30:00"/>
    <d v="1899-12-30T15:30:00"/>
    <d v="1899-12-30T01:00:00"/>
    <s v="SDC"/>
    <s v="N/A"/>
  </r>
  <r>
    <n v="12863"/>
    <x v="32"/>
    <x v="10"/>
    <s v="IP"/>
    <s v="Support IFTS"/>
    <m/>
    <s v="ACS"/>
    <n v="17"/>
    <m/>
    <s v="X"/>
    <x v="4"/>
    <s v="NET"/>
    <s v="DECI_STD"/>
    <m/>
    <n v="12862"/>
    <s v="SUPP"/>
    <d v="1899-12-30T07:00:00"/>
    <d v="1899-12-30T08:00:00"/>
    <d v="1899-12-30T01:00:00"/>
    <d v="1899-12-30T07:00:00"/>
    <d v="1899-12-30T08:00:00"/>
    <d v="1899-12-30T01:00:00"/>
    <s v="SDC"/>
    <s v="N/A"/>
  </r>
  <r>
    <n v="12864"/>
    <x v="32"/>
    <x v="10"/>
    <s v="IP"/>
    <s v="Support IFTS"/>
    <m/>
    <s v="ACS"/>
    <n v="5"/>
    <m/>
    <s v="X"/>
    <x v="4"/>
    <s v="NET"/>
    <s v="DECI_STD"/>
    <m/>
    <n v="12863"/>
    <s v="SUPP"/>
    <d v="1899-12-30T08:30:00"/>
    <d v="1899-12-30T09:30:00"/>
    <d v="1899-12-30T01:00:00"/>
    <d v="1899-12-30T08:30:00"/>
    <d v="1899-12-30T09:30:00"/>
    <d v="1899-12-30T01:00:00"/>
    <s v="SDC"/>
    <s v="N/A"/>
  </r>
  <r>
    <n v="12865"/>
    <x v="32"/>
    <x v="10"/>
    <s v="IP"/>
    <s v="Support IFTS"/>
    <m/>
    <s v="IFTS"/>
    <n v="23"/>
    <m/>
    <s v="X"/>
    <x v="1"/>
    <s v="NET"/>
    <s v="RNG_STD"/>
    <m/>
    <n v="12864"/>
    <s v="SUPP"/>
    <d v="1899-12-30T10:00:00"/>
    <d v="1899-12-30T11:00:00"/>
    <d v="1899-12-30T01:00:00"/>
    <d v="1899-12-30T10:00:00"/>
    <d v="1899-12-30T11:00:00"/>
    <d v="1899-12-30T01:00:00"/>
    <s v="SDC"/>
    <s v="N/A"/>
  </r>
  <r>
    <n v="12866"/>
    <x v="32"/>
    <x v="10"/>
    <s v="IP"/>
    <s v="Support IFTS"/>
    <m/>
    <s v="IFTS"/>
    <n v="3"/>
    <m/>
    <s v="X"/>
    <x v="4"/>
    <s v="NET"/>
    <s v="RNG_STD"/>
    <m/>
    <n v="12865"/>
    <s v="SUPP"/>
    <d v="1899-12-30T11:30:00"/>
    <d v="1899-12-30T12:30:00"/>
    <d v="1899-12-30T01:00:00"/>
    <d v="1899-12-30T11:30:00"/>
    <d v="1899-12-30T12:30:00"/>
    <d v="1899-12-30T01:00:00"/>
    <s v="SDC"/>
    <s v="N/A"/>
  </r>
  <r>
    <n v="12867"/>
    <x v="32"/>
    <x v="10"/>
    <s v="IP"/>
    <s v="Support AMI"/>
    <m/>
    <s v="ACS"/>
    <n v="9"/>
    <m/>
    <s v="X"/>
    <x v="4"/>
    <s v="NET"/>
    <s v="DCA"/>
    <m/>
    <n v="12866"/>
    <s v="SUPP"/>
    <d v="1899-12-30T13:00:00"/>
    <d v="1899-12-30T14:00:00"/>
    <d v="1899-12-30T01:00:00"/>
    <d v="1899-12-30T13:00:00"/>
    <d v="1899-12-30T14:00:00"/>
    <d v="1899-12-30T01:00:00"/>
    <s v="SDC"/>
    <s v="N/A"/>
  </r>
  <r>
    <n v="12868"/>
    <x v="32"/>
    <x v="10"/>
    <s v="IP"/>
    <s v="Support AMI"/>
    <m/>
    <s v="ACS"/>
    <n v="13"/>
    <m/>
    <s v="X"/>
    <x v="1"/>
    <s v="NET"/>
    <s v="DCA"/>
    <m/>
    <n v="12867"/>
    <s v="SUPP"/>
    <d v="1899-12-30T13:00:00"/>
    <d v="1899-12-30T14:00:00"/>
    <d v="1899-12-30T01:00:00"/>
    <d v="1899-12-30T13:00:00"/>
    <d v="1899-12-30T14:00:00"/>
    <d v="1899-12-30T01:00:00"/>
    <s v="SDC"/>
    <s v="N/A"/>
  </r>
  <r>
    <n v="12869"/>
    <x v="32"/>
    <x v="10"/>
    <s v="IP"/>
    <s v="Support IFTS"/>
    <m/>
    <s v="ACS"/>
    <n v="14"/>
    <m/>
    <s v="X"/>
    <x v="4"/>
    <s v="NET"/>
    <s v="DECI_STD"/>
    <m/>
    <n v="12868"/>
    <s v="SUPP"/>
    <d v="1899-12-30T14:30:00"/>
    <d v="1899-12-30T15:30:00"/>
    <d v="1899-12-30T01:00:00"/>
    <d v="1899-12-30T14:30:00"/>
    <d v="1899-12-30T15:30:00"/>
    <d v="1899-12-30T01:00:00"/>
    <s v="SDC"/>
    <s v="N/A"/>
  </r>
  <r>
    <n v="12870"/>
    <x v="32"/>
    <x v="10"/>
    <s v="IP"/>
    <s v="Support IFTS"/>
    <m/>
    <s v="ACS"/>
    <n v="32"/>
    <m/>
    <s v="X"/>
    <x v="1"/>
    <s v="NET"/>
    <s v="DECI_STD"/>
    <m/>
    <n v="12869"/>
    <s v="SUPP"/>
    <d v="1899-12-30T14:30:00"/>
    <d v="1899-12-30T15:30:00"/>
    <d v="1899-12-30T01:00:00"/>
    <d v="1899-12-30T14:30:00"/>
    <d v="1899-12-30T15:40:00"/>
    <d v="1899-12-30T01:10:00"/>
    <s v="SDC"/>
    <s v="N/A"/>
  </r>
  <r>
    <n v="12871"/>
    <x v="94"/>
    <x v="10"/>
    <s v="IP"/>
    <s v="Support QATAR"/>
    <m/>
    <s v="ACS"/>
    <n v="17"/>
    <m/>
    <s v="X"/>
    <x v="4"/>
    <s v="NET"/>
    <s v="DECI_STD"/>
    <m/>
    <n v="12870"/>
    <s v="SUPP"/>
    <d v="1899-12-30T07:00:00"/>
    <d v="1899-12-30T08:00:00"/>
    <d v="1899-12-30T01:00:00"/>
    <d v="1899-12-30T07:00:00"/>
    <d v="1899-12-30T08:00:00"/>
    <d v="1899-12-30T01:00:00"/>
    <s v="SDC"/>
    <s v="N/A"/>
  </r>
  <r>
    <n v="12872"/>
    <x v="94"/>
    <x v="10"/>
    <s v="IP"/>
    <s v="Support IFTS"/>
    <m/>
    <s v="IFTS"/>
    <n v="22"/>
    <m/>
    <s v="X"/>
    <x v="1"/>
    <s v="NET"/>
    <s v="RNG_STD"/>
    <m/>
    <n v="12871"/>
    <s v="SUPP"/>
    <d v="1899-12-30T07:00:00"/>
    <d v="1899-12-30T08:00:00"/>
    <d v="1899-12-30T01:00:00"/>
    <d v="1899-12-30T07:00:00"/>
    <d v="1899-12-30T08:00:00"/>
    <d v="1899-12-30T01:00:00"/>
    <s v="SDC"/>
    <s v="N/A"/>
  </r>
  <r>
    <n v="12873"/>
    <x v="94"/>
    <x v="10"/>
    <s v="IP"/>
    <s v="Support QATAR"/>
    <m/>
    <s v="ACS"/>
    <n v="1"/>
    <m/>
    <s v="X"/>
    <x v="4"/>
    <s v="NET"/>
    <s v="DECI_STD"/>
    <m/>
    <n v="12872"/>
    <s v="SUPP"/>
    <d v="1899-12-30T08:30:00"/>
    <d v="1899-12-30T09:30:00"/>
    <d v="1899-12-30T01:00:00"/>
    <d v="1899-12-30T08:30:00"/>
    <d v="1899-12-30T09:30:00"/>
    <d v="1899-12-30T01:00:00"/>
    <s v="SDC"/>
    <s v="N/A"/>
  </r>
  <r>
    <n v="12874"/>
    <x v="94"/>
    <x v="10"/>
    <s v="IP"/>
    <s v="Support IFTS"/>
    <m/>
    <s v="ACS"/>
    <n v="32"/>
    <m/>
    <s v="X"/>
    <x v="1"/>
    <s v="NET"/>
    <s v="RNG_STD"/>
    <m/>
    <n v="12873"/>
    <s v="SUPP"/>
    <d v="1899-12-30T08:30:00"/>
    <d v="1899-12-30T09:30:00"/>
    <d v="1899-12-30T01:00:00"/>
    <d v="1899-12-30T08:30:00"/>
    <d v="1899-12-30T09:30:00"/>
    <d v="1899-12-30T01:00:00"/>
    <s v="SDC"/>
    <s v="N/A"/>
  </r>
  <r>
    <n v="12875"/>
    <x v="94"/>
    <x v="10"/>
    <s v="IP"/>
    <s v="Support QATAR"/>
    <m/>
    <s v="ACS"/>
    <n v="9"/>
    <m/>
    <s v="X"/>
    <x v="4"/>
    <s v="NET"/>
    <s v="DECI_STD"/>
    <m/>
    <n v="12874"/>
    <s v="SUPP"/>
    <d v="1899-12-30T10:00:00"/>
    <d v="1899-12-30T11:00:00"/>
    <d v="1899-12-30T01:00:00"/>
    <d v="1899-12-30T10:00:00"/>
    <d v="1899-12-30T11:00:00"/>
    <d v="1899-12-30T01:00:00"/>
    <s v="SDC"/>
    <s v="N/A"/>
  </r>
  <r>
    <n v="12876"/>
    <x v="94"/>
    <x v="10"/>
    <s v="IP"/>
    <s v="Support IFTS"/>
    <m/>
    <s v="IFTS"/>
    <n v="9"/>
    <m/>
    <s v="X"/>
    <x v="1"/>
    <s v="NET"/>
    <s v="DECI_STD"/>
    <m/>
    <n v="12875"/>
    <s v="SUPP"/>
    <d v="1899-12-30T10:00:00"/>
    <d v="1899-12-30T11:00:00"/>
    <d v="1899-12-30T01:00:00"/>
    <d v="1899-12-30T10:00:00"/>
    <d v="1899-12-30T11:00:00"/>
    <d v="1899-12-30T01:00:00"/>
    <s v="SDC"/>
    <s v="N/A"/>
  </r>
  <r>
    <n v="12877"/>
    <x v="94"/>
    <x v="10"/>
    <s v="IP"/>
    <s v="Support IFTS"/>
    <m/>
    <s v="ACS"/>
    <n v="12"/>
    <m/>
    <s v="X"/>
    <x v="1"/>
    <s v="NET"/>
    <s v="DECI_STD"/>
    <m/>
    <n v="12876"/>
    <s v="SUPP"/>
    <s v="11:30"/>
    <s v="12:30"/>
    <d v="1899-12-30T01:00:00"/>
    <s v="11:30"/>
    <s v="12:30"/>
    <d v="1899-12-30T01:00:00"/>
    <s v="SDC"/>
    <s v="N/A"/>
  </r>
  <r>
    <n v="12878"/>
    <x v="94"/>
    <x v="10"/>
    <s v="IP"/>
    <s v="Support QATAR"/>
    <m/>
    <s v="ACS"/>
    <n v="17"/>
    <m/>
    <s v="X"/>
    <x v="4"/>
    <s v="NET"/>
    <s v="DECI_STD"/>
    <m/>
    <n v="12877"/>
    <s v="SUPP"/>
    <s v="13:00"/>
    <s v="14:00"/>
    <d v="1899-12-30T01:00:00"/>
    <s v="13:00"/>
    <s v="14:00"/>
    <d v="1899-12-30T01:00:00"/>
    <s v="SDC"/>
    <s v="N/A"/>
  </r>
  <r>
    <n v="12879"/>
    <x v="94"/>
    <x v="10"/>
    <s v="IP"/>
    <s v="Support IFTS"/>
    <m/>
    <s v="ACS"/>
    <n v="10"/>
    <m/>
    <s v="X"/>
    <x v="1"/>
    <s v="NET"/>
    <s v="DECI_STD"/>
    <m/>
    <n v="12878"/>
    <s v="SUPP"/>
    <s v="14:30"/>
    <s v="15:30"/>
    <d v="1899-12-30T01:00:00"/>
    <d v="1899-12-30T14:30:00"/>
    <d v="1899-12-30T15:30:00"/>
    <d v="1899-12-30T01:00:00"/>
    <s v="DCO"/>
    <s v="N/A"/>
  </r>
  <r>
    <n v="12880"/>
    <x v="33"/>
    <x v="10"/>
    <s v="IP"/>
    <s v="Support QATAR"/>
    <m/>
    <s v="ACS"/>
    <n v="13"/>
    <m/>
    <s v="X"/>
    <x v="4"/>
    <s v="NET"/>
    <s v="DECI_STD"/>
    <m/>
    <n v="12879"/>
    <s v="SUPP"/>
    <d v="1899-12-30T08:30:00"/>
    <d v="1899-12-30T09:30:00"/>
    <d v="1899-12-30T01:00:00"/>
    <d v="1899-12-30T08:30:00"/>
    <d v="1899-12-30T09:30:00"/>
    <d v="1899-12-30T01:00:00"/>
    <s v="SDC"/>
    <s v="N/A"/>
  </r>
  <r>
    <n v="12881"/>
    <x v="33"/>
    <x v="10"/>
    <s v="IP"/>
    <s v="Support QATAR"/>
    <m/>
    <s v="IFTS"/>
    <n v="3"/>
    <m/>
    <s v="X"/>
    <x v="4"/>
    <s v="NET"/>
    <s v="DECI_STD"/>
    <m/>
    <n v="12880"/>
    <s v="SUPP"/>
    <d v="1899-12-30T10:00:00"/>
    <d v="1899-12-30T11:00:00"/>
    <d v="1899-12-30T01:00:00"/>
    <d v="1899-12-30T10:00:00"/>
    <d v="1899-12-30T11:00:00"/>
    <d v="1899-12-30T01:00:00"/>
    <s v="SDC"/>
    <s v="N/A"/>
  </r>
  <r>
    <n v="12882"/>
    <x v="33"/>
    <x v="10"/>
    <s v="IP"/>
    <s v="Support IFTS"/>
    <m/>
    <s v="ACS"/>
    <n v="9"/>
    <m/>
    <s v="X"/>
    <x v="1"/>
    <s v="NET"/>
    <s v="RNG_STD"/>
    <m/>
    <n v="12881"/>
    <s v="SUPP"/>
    <d v="1899-12-30T10:00:00"/>
    <d v="1899-12-30T11:00:00"/>
    <d v="1899-12-30T01:00:00"/>
    <d v="1899-12-30T10:00:00"/>
    <d v="1899-12-30T11:00:00"/>
    <d v="1899-12-30T01:00:00"/>
    <s v="SDC"/>
    <s v="N/A"/>
  </r>
  <r>
    <n v="12883"/>
    <x v="33"/>
    <x v="10"/>
    <s v="IP"/>
    <s v="Support QATAR"/>
    <m/>
    <s v="ACS"/>
    <n v="17"/>
    <m/>
    <s v="X"/>
    <x v="4"/>
    <s v="NET"/>
    <s v="DECI_STD"/>
    <m/>
    <n v="12882"/>
    <s v="SUPP"/>
    <s v="11:30"/>
    <s v="12:30"/>
    <d v="1899-12-30T01:00:00"/>
    <s v="11:30"/>
    <s v="12:30"/>
    <d v="1899-12-30T01:00:00"/>
    <s v="SDC"/>
    <s v="N/A"/>
  </r>
  <r>
    <n v="12884"/>
    <x v="33"/>
    <x v="10"/>
    <s v="IP"/>
    <s v="Support IFTS"/>
    <m/>
    <s v="ACS"/>
    <n v="12"/>
    <m/>
    <s v="X"/>
    <x v="1"/>
    <s v="NET"/>
    <s v="RNG_STD"/>
    <m/>
    <n v="12883"/>
    <s v="SUPP"/>
    <s v="11:30"/>
    <s v="12:30"/>
    <d v="1899-12-30T01:00:00"/>
    <d v="1899-12-30T11:30:00"/>
    <d v="1899-12-30T12:30:00"/>
    <d v="1899-12-30T01:00:00"/>
    <s v="SDC"/>
    <s v="N/A"/>
  </r>
  <r>
    <n v="12885"/>
    <x v="95"/>
    <x v="11"/>
    <s v="IP"/>
    <s v="Support IFTS"/>
    <m/>
    <s v="ACS"/>
    <n v="5"/>
    <m/>
    <s v="X"/>
    <x v="4"/>
    <s v="NET"/>
    <s v="DECI_STD"/>
    <m/>
    <n v="12884"/>
    <s v="SUPP"/>
    <d v="1899-12-30T08:30:00"/>
    <d v="1899-12-30T09:30:00"/>
    <d v="1899-12-30T01:00:00"/>
    <d v="1899-12-30T08:30:00"/>
    <d v="1899-12-30T09:30:00"/>
    <d v="1899-12-30T01:00:00"/>
    <s v="SDC"/>
    <s v="N/A"/>
  </r>
  <r>
    <n v="12886"/>
    <x v="95"/>
    <x v="11"/>
    <s v="IP"/>
    <s v="Support IFTS"/>
    <m/>
    <s v="ACS"/>
    <n v="32"/>
    <m/>
    <s v="X"/>
    <x v="4"/>
    <s v="NET"/>
    <s v="DECI_STD"/>
    <m/>
    <n v="12885"/>
    <s v="SUPP"/>
    <d v="1899-12-30T10:00:00"/>
    <d v="1899-12-30T11:00:00"/>
    <d v="1899-12-30T01:00:00"/>
    <d v="1899-12-30T09:55:00"/>
    <d v="1899-12-30T10:55:00"/>
    <d v="1899-12-30T01:00:00"/>
    <s v="SDC"/>
    <s v="N/A"/>
  </r>
  <r>
    <n v="12887"/>
    <x v="95"/>
    <x v="11"/>
    <s v="IP"/>
    <s v="Support QATAR"/>
    <m/>
    <s v="ACS"/>
    <n v="9"/>
    <m/>
    <s v="X"/>
    <x v="4"/>
    <s v="NET"/>
    <s v="DECI_STD"/>
    <m/>
    <n v="12886"/>
    <s v="SUPP"/>
    <d v="1899-12-30T11:30:00"/>
    <d v="1899-12-30T12:30:00"/>
    <d v="1899-12-30T01:00:00"/>
    <d v="1899-12-30T11:30:00"/>
    <d v="1899-12-30T12:30:00"/>
    <d v="1899-12-30T01:00:00"/>
    <s v="SDC"/>
    <s v="N/A"/>
  </r>
  <r>
    <n v="12888"/>
    <x v="95"/>
    <x v="11"/>
    <s v="IP"/>
    <s v="Support IFTS"/>
    <m/>
    <s v="ACS"/>
    <n v="10"/>
    <m/>
    <s v="X"/>
    <x v="1"/>
    <s v="NET"/>
    <s v="DECI_STD"/>
    <m/>
    <n v="12887"/>
    <s v="SUPP"/>
    <d v="1899-12-30T11:30:00"/>
    <d v="1899-12-30T12:30:00"/>
    <d v="1899-12-30T01:00:00"/>
    <d v="1899-12-30T11:30:00"/>
    <d v="1899-12-30T12:30:00"/>
    <d v="1899-12-30T01:00:00"/>
    <s v="SDC"/>
    <s v="N/A"/>
  </r>
  <r>
    <n v="12889"/>
    <x v="95"/>
    <x v="11"/>
    <s v="IP"/>
    <s v="Support AMI"/>
    <m/>
    <s v="ACS"/>
    <n v="14"/>
    <m/>
    <s v="X"/>
    <x v="4"/>
    <s v="NET"/>
    <s v="DCA"/>
    <m/>
    <n v="12888"/>
    <s v="SUPP"/>
    <d v="1899-12-30T13:00:00"/>
    <d v="1899-12-30T14:00:00"/>
    <d v="1899-12-30T01:00:00"/>
    <s v="13:00"/>
    <s v="14:00"/>
    <d v="1899-12-30T01:00:00"/>
    <s v="SDC"/>
    <s v="N/A"/>
  </r>
  <r>
    <n v="12890"/>
    <x v="95"/>
    <x v="11"/>
    <s v="IP"/>
    <s v="Support ACS"/>
    <m/>
    <s v="IFTS"/>
    <n v="9"/>
    <m/>
    <s v="X"/>
    <x v="1"/>
    <s v="NET"/>
    <s v="DECI_STD"/>
    <m/>
    <n v="12889"/>
    <s v="SUPP"/>
    <d v="1899-12-30T13:00:00"/>
    <d v="1899-12-30T14:00:00"/>
    <d v="1899-12-30T01:00:00"/>
    <d v="1899-12-30T13:00:00"/>
    <d v="1899-12-30T14:00:00"/>
    <d v="1899-12-30T01:00:00"/>
    <s v="SDC"/>
    <s v="N/A"/>
  </r>
  <r>
    <n v="12891"/>
    <x v="95"/>
    <x v="11"/>
    <s v="IP"/>
    <s v="Support AMI"/>
    <m/>
    <s v="ACS"/>
    <n v="12"/>
    <m/>
    <s v="X"/>
    <x v="4"/>
    <s v="NET"/>
    <s v="DCA"/>
    <m/>
    <n v="12890"/>
    <s v="SUPP"/>
    <d v="1899-12-30T14:30:00"/>
    <d v="1899-12-30T15:30:00"/>
    <d v="1899-12-30T01:00:00"/>
    <s v="14:30"/>
    <s v="15:30"/>
    <d v="1899-12-30T01:00:00"/>
    <s v="SDC"/>
    <s v="N/A"/>
  </r>
  <r>
    <n v="12892"/>
    <x v="95"/>
    <x v="11"/>
    <s v="IP"/>
    <s v="Support QATAR"/>
    <m/>
    <s v="ACS"/>
    <n v="13"/>
    <m/>
    <s v="X"/>
    <x v="4"/>
    <s v="NET"/>
    <s v="DECI_STD"/>
    <m/>
    <n v="12891"/>
    <s v="SUPP"/>
    <d v="1899-12-30T16:00:00"/>
    <d v="1899-12-30T17:00:00"/>
    <d v="1899-12-30T01:00:00"/>
    <s v="16:00"/>
    <s v="17:00"/>
    <d v="1899-12-30T01:00:00"/>
    <s v="SDC"/>
    <s v="N/A"/>
  </r>
  <r>
    <n v="12893"/>
    <x v="95"/>
    <x v="11"/>
    <s v="IP"/>
    <s v="Support IFTS"/>
    <m/>
    <s v="ACS"/>
    <n v="2"/>
    <m/>
    <s v="X"/>
    <x v="1"/>
    <s v="NET"/>
    <s v="DECI_STD"/>
    <m/>
    <n v="12892"/>
    <s v="SUPP"/>
    <d v="1899-12-30T16:00:00"/>
    <d v="1899-12-30T17:00:00"/>
    <d v="1899-12-30T01:00:00"/>
    <d v="1899-12-30T16:00:00"/>
    <d v="1899-12-30T17:00:00"/>
    <d v="1899-12-30T01:00:00"/>
    <s v="SDC"/>
    <s v="N/A"/>
  </r>
  <r>
    <n v="12894"/>
    <x v="96"/>
    <x v="11"/>
    <s v="IP"/>
    <s v="Support IFTS"/>
    <m/>
    <s v="ACS"/>
    <n v="1"/>
    <m/>
    <s v="X"/>
    <x v="4"/>
    <s v="NET"/>
    <s v="DECI_STD"/>
    <m/>
    <n v="12893"/>
    <s v="SUPP"/>
    <d v="1899-12-30T08:30:00"/>
    <d v="1899-12-30T09:30:00"/>
    <d v="1899-12-30T01:00:00"/>
    <d v="1899-12-30T08:30:00"/>
    <d v="1899-12-30T09:30:00"/>
    <d v="1899-12-30T01:00:00"/>
    <s v="SDC"/>
    <s v="N/A"/>
  </r>
  <r>
    <n v="12895"/>
    <x v="96"/>
    <x v="11"/>
    <s v="IP"/>
    <s v="Support IFTS"/>
    <m/>
    <s v="ACS"/>
    <n v="10"/>
    <m/>
    <s v="X"/>
    <x v="1"/>
    <s v="NET"/>
    <s v="DECI_STD"/>
    <m/>
    <n v="12894"/>
    <s v="SUPP"/>
    <d v="1899-12-30T08:30:00"/>
    <d v="1899-12-30T09:30:00"/>
    <d v="1899-12-30T01:00:00"/>
    <d v="1899-12-30T08:30:00"/>
    <d v="1899-12-30T09:30:00"/>
    <d v="1899-12-30T01:00:00"/>
    <s v="SDC"/>
    <s v="N/A"/>
  </r>
  <r>
    <n v="12896"/>
    <x v="96"/>
    <x v="11"/>
    <s v="IP"/>
    <s v="Support IFTS"/>
    <m/>
    <s v="IFTS"/>
    <n v="9"/>
    <m/>
    <s v="X"/>
    <x v="4"/>
    <s v="NET"/>
    <s v="DECI_STD"/>
    <m/>
    <n v="12895"/>
    <s v="SUPP"/>
    <d v="1899-12-30T10:00:00"/>
    <d v="1899-12-30T11:00:00"/>
    <d v="1899-12-30T01:00:00"/>
    <d v="1899-12-30T10:00:00"/>
    <d v="1899-12-30T10:50:00"/>
    <d v="1899-12-30T00:50:00"/>
    <s v="SDC"/>
    <s v="N/A"/>
  </r>
  <r>
    <n v="12897"/>
    <x v="96"/>
    <x v="11"/>
    <s v="IP"/>
    <s v="Support AMI"/>
    <m/>
    <s v="ACS"/>
    <n v="17"/>
    <m/>
    <s v="X"/>
    <x v="4"/>
    <s v="NET"/>
    <s v="DCA"/>
    <m/>
    <n v="12896"/>
    <s v="SUPP"/>
    <d v="1899-12-30T11:30:00"/>
    <d v="1899-12-30T12:30:00"/>
    <d v="1899-12-30T01:00:00"/>
    <d v="1899-12-30T11:30:00"/>
    <d v="1899-12-30T12:30:00"/>
    <d v="1899-12-30T01:00:00"/>
    <s v="SDC"/>
    <s v="N/A"/>
  </r>
  <r>
    <n v="12898"/>
    <x v="96"/>
    <x v="11"/>
    <s v="IP"/>
    <s v="Support AMI"/>
    <m/>
    <s v="ACS"/>
    <n v="9"/>
    <m/>
    <s v="X"/>
    <x v="4"/>
    <s v="NET"/>
    <s v="DCA"/>
    <m/>
    <n v="12897"/>
    <s v="SUPP"/>
    <d v="1899-12-30T13:00:00"/>
    <d v="1899-12-30T14:00:00"/>
    <d v="1899-12-30T01:00:00"/>
    <d v="1899-12-30T13:00:00"/>
    <d v="1899-12-30T14:00:00"/>
    <d v="1899-12-30T01:00:00"/>
    <s v="SDC"/>
    <s v="N/A"/>
  </r>
  <r>
    <n v="12899"/>
    <x v="96"/>
    <x v="11"/>
    <s v="IP"/>
    <s v="Support IFTS"/>
    <m/>
    <s v="ACS"/>
    <n v="14"/>
    <m/>
    <s v="X"/>
    <x v="1"/>
    <s v="NET"/>
    <s v="DECI_STD"/>
    <m/>
    <n v="12898"/>
    <s v="SUPP"/>
    <d v="1899-12-30T13:00:00"/>
    <d v="1899-12-30T14:00:00"/>
    <d v="1899-12-30T01:00:00"/>
    <d v="1899-12-30T13:00:00"/>
    <d v="1899-12-30T14:00:00"/>
    <d v="1899-12-30T01:00:00"/>
    <s v="SDC"/>
    <s v="N/A"/>
  </r>
  <r>
    <n v="12900"/>
    <x v="96"/>
    <x v="11"/>
    <s v="IP"/>
    <s v="Support QATAR"/>
    <m/>
    <s v="ACS"/>
    <n v="32"/>
    <m/>
    <s v="X"/>
    <x v="4"/>
    <s v="NET"/>
    <s v="DECI_STD"/>
    <m/>
    <n v="12899"/>
    <s v="SUPP"/>
    <d v="1899-12-30T14:30:00"/>
    <d v="1899-12-30T15:30:00"/>
    <d v="1899-12-30T01:00:00"/>
    <d v="1899-12-30T14:30:00"/>
    <d v="1899-12-30T15:30:00"/>
    <d v="1899-12-30T01:00:00"/>
    <s v="SDC"/>
    <s v="N/A"/>
  </r>
  <r>
    <n v="12901"/>
    <x v="96"/>
    <x v="11"/>
    <s v="IP"/>
    <s v="Support IFTS"/>
    <m/>
    <s v="ACS"/>
    <n v="5"/>
    <m/>
    <s v="X"/>
    <x v="1"/>
    <s v="NET"/>
    <s v="DECI_STD_NVG"/>
    <m/>
    <n v="12900"/>
    <s v="SUPP"/>
    <d v="1899-12-30T14:30:00"/>
    <d v="1899-12-30T15:30:00"/>
    <d v="1899-12-30T01:00:00"/>
    <d v="1899-12-30T14:30:00"/>
    <d v="1899-12-30T15:30:00"/>
    <d v="1899-12-30T01:00:00"/>
    <s v="SDC"/>
    <s v="N/A"/>
  </r>
  <r>
    <n v="12902"/>
    <x v="96"/>
    <x v="11"/>
    <s v="IP"/>
    <s v="Support AMI"/>
    <m/>
    <s v="IFTS"/>
    <n v="9"/>
    <m/>
    <s v="X"/>
    <x v="4"/>
    <s v="NET"/>
    <s v="DECI_STD"/>
    <m/>
    <n v="12901"/>
    <s v="SUPP"/>
    <d v="1899-12-30T16:00:00"/>
    <d v="1899-12-30T16:30:00"/>
    <d v="1899-12-30T00:30:00"/>
    <d v="1899-12-30T16:10:00"/>
    <d v="1899-12-30T16:40:00"/>
    <d v="1899-12-30T00:30:00"/>
    <s v="SDC"/>
    <s v="N/A"/>
  </r>
  <r>
    <n v="12903"/>
    <x v="96"/>
    <x v="11"/>
    <s v="IP"/>
    <s v="Support AMI"/>
    <m/>
    <s v="ACS"/>
    <n v="9"/>
    <m/>
    <s v="X"/>
    <x v="4"/>
    <s v="NET"/>
    <s v="DECI_STD"/>
    <m/>
    <n v="12902"/>
    <s v="SUPP"/>
    <d v="1899-12-30T16:35:00"/>
    <d v="1899-12-30T17:05:00"/>
    <d v="1899-12-30T00:30:00"/>
    <d v="1899-12-30T16:45:00"/>
    <d v="1899-12-30T17:15:00"/>
    <d v="1899-12-30T00:30:00"/>
    <s v="SDC"/>
    <s v="N/A"/>
  </r>
  <r>
    <n v="12904"/>
    <x v="96"/>
    <x v="11"/>
    <s v="IP"/>
    <s v="Support IFTS"/>
    <m/>
    <s v="ACS"/>
    <n v="13"/>
    <m/>
    <s v="X"/>
    <x v="1"/>
    <s v="NET"/>
    <s v="DECI_STD"/>
    <m/>
    <n v="12903"/>
    <s v="SUPP"/>
    <d v="1899-12-30T16:00:00"/>
    <d v="1899-12-30T17:00:00"/>
    <d v="1899-12-30T01:00:00"/>
    <d v="1899-12-30T16:00:00"/>
    <d v="1899-12-30T17:00:00"/>
    <d v="1899-12-30T01:00:00"/>
    <s v="SDC"/>
    <s v="N/A"/>
  </r>
  <r>
    <n v="12905"/>
    <x v="97"/>
    <x v="11"/>
    <s v="IP"/>
    <s v="Support QATAR"/>
    <m/>
    <s v="ACS"/>
    <n v="32"/>
    <m/>
    <s v="X"/>
    <x v="4"/>
    <s v="NET"/>
    <s v="DECI_STD"/>
    <m/>
    <n v="12904"/>
    <s v="SUPP"/>
    <d v="1899-12-30T08:30:00"/>
    <d v="1899-12-30T09:30:00"/>
    <d v="1899-12-30T01:00:00"/>
    <d v="1899-12-30T08:30:00"/>
    <d v="1899-12-30T09:30:00"/>
    <d v="1899-12-30T01:00:00"/>
    <s v="SDC"/>
    <s v="N/A"/>
  </r>
  <r>
    <n v="12906"/>
    <x v="97"/>
    <x v="11"/>
    <s v="IP"/>
    <s v="Support IFTS"/>
    <m/>
    <s v="IFTS"/>
    <n v="23"/>
    <m/>
    <s v="X"/>
    <x v="1"/>
    <s v="NET"/>
    <s v="RNG_STD"/>
    <m/>
    <n v="12905"/>
    <s v="SUPP"/>
    <d v="1899-12-30T08:30:00"/>
    <d v="1899-12-30T09:30:00"/>
    <d v="1899-12-30T01:00:00"/>
    <d v="1899-12-30T08:30:00"/>
    <d v="1899-12-30T09:30:00"/>
    <d v="1899-12-30T01:00:00"/>
    <s v="SDC"/>
    <s v="N/A"/>
  </r>
  <r>
    <n v="12907"/>
    <x v="97"/>
    <x v="11"/>
    <s v="IP"/>
    <s v="Support QATAR"/>
    <m/>
    <s v="ACS"/>
    <n v="9"/>
    <m/>
    <s v="X"/>
    <x v="4"/>
    <s v="NET"/>
    <s v="DECI_STD"/>
    <m/>
    <n v="12906"/>
    <s v="SUPP"/>
    <d v="1899-12-30T10:00:00"/>
    <d v="1899-12-30T11:00:00"/>
    <d v="1899-12-30T01:00:00"/>
    <d v="1899-12-30T10:00:00"/>
    <d v="1899-12-30T11:00:00"/>
    <d v="1899-12-30T01:00:00"/>
    <s v="SDC"/>
    <s v="N/A"/>
  </r>
  <r>
    <n v="12908"/>
    <x v="97"/>
    <x v="11"/>
    <s v="IP"/>
    <s v="Support IFTS"/>
    <m/>
    <s v="IFTS"/>
    <n v="9"/>
    <m/>
    <s v="X"/>
    <x v="1"/>
    <s v="NET"/>
    <s v="RNG_STD"/>
    <m/>
    <n v="12907"/>
    <s v="SUPP"/>
    <d v="1899-12-30T10:00:00"/>
    <d v="1899-12-30T11:00:00"/>
    <d v="1899-12-30T01:00:00"/>
    <d v="1899-12-30T10:00:00"/>
    <d v="1899-12-30T10:50:00"/>
    <d v="1899-12-30T00:50:00"/>
    <s v="SDC"/>
    <s v="N/A"/>
  </r>
  <r>
    <n v="12909"/>
    <x v="97"/>
    <x v="11"/>
    <s v="IP"/>
    <s v="Support IFTS"/>
    <m/>
    <s v="ACS"/>
    <n v="10"/>
    <m/>
    <s v="X"/>
    <x v="4"/>
    <s v="NET"/>
    <s v="DECI_STD"/>
    <m/>
    <n v="12908"/>
    <s v="SUPP"/>
    <d v="1899-12-30T11:30:00"/>
    <d v="1899-12-30T12:30:00"/>
    <d v="1899-12-30T01:00:00"/>
    <d v="1899-12-30T11:30:00"/>
    <d v="1899-12-30T12:30:00"/>
    <d v="1899-12-30T01:00:00"/>
    <s v="SDC"/>
    <s v="N/A"/>
  </r>
  <r>
    <n v="12910"/>
    <x v="97"/>
    <x v="11"/>
    <s v="IP"/>
    <s v="Support IFTS"/>
    <m/>
    <s v="ACS"/>
    <n v="5"/>
    <m/>
    <s v="X"/>
    <x v="1"/>
    <s v="NET"/>
    <s v="DECI_STD"/>
    <m/>
    <n v="12909"/>
    <s v="SUPP"/>
    <d v="1899-12-30T11:30:00"/>
    <d v="1899-12-30T12:30:00"/>
    <d v="1899-12-30T01:00:00"/>
    <d v="1899-12-30T11:30:00"/>
    <d v="1899-12-30T12:30:00"/>
    <d v="1899-12-30T01:00:00"/>
    <s v="SDC"/>
    <s v="N/A"/>
  </r>
  <r>
    <n v="12911"/>
    <x v="97"/>
    <x v="11"/>
    <s v="IP"/>
    <s v="Support IFTS"/>
    <m/>
    <s v="ACS"/>
    <n v="14"/>
    <m/>
    <s v="X"/>
    <x v="1"/>
    <s v="NET"/>
    <s v="RNG_STD"/>
    <m/>
    <n v="12910"/>
    <s v="SUPP"/>
    <d v="1899-12-30T13:00:00"/>
    <d v="1899-12-30T14:00:00"/>
    <d v="1899-12-30T01:00:00"/>
    <d v="1899-12-30T13:00:00"/>
    <d v="1899-12-30T14:00:00"/>
    <d v="1899-12-30T01:00:00"/>
    <s v="SDC"/>
    <s v="N/A"/>
  </r>
  <r>
    <n v="12912"/>
    <x v="97"/>
    <x v="11"/>
    <s v="IP"/>
    <s v="Support IFTS"/>
    <m/>
    <s v="ACS"/>
    <n v="17"/>
    <m/>
    <s v="X"/>
    <x v="4"/>
    <s v="NET"/>
    <s v="RNG_STD"/>
    <m/>
    <n v="12911"/>
    <s v="SUPP"/>
    <d v="1899-12-30T14:30:00"/>
    <d v="1899-12-30T15:30:00"/>
    <d v="1899-12-30T01:00:00"/>
    <d v="1899-12-30T15:30:00"/>
    <d v="1899-12-30T15:30:00"/>
    <d v="1899-12-30T00:00:00"/>
    <s v="SDC"/>
    <s v="N/A"/>
  </r>
  <r>
    <n v="12913"/>
    <x v="97"/>
    <x v="11"/>
    <s v="IP"/>
    <s v="Support AMI"/>
    <m/>
    <s v="IFTS"/>
    <n v="9"/>
    <m/>
    <s v="X"/>
    <x v="4"/>
    <s v="NET"/>
    <s v="DECI_STD"/>
    <m/>
    <n v="12912"/>
    <s v="SUPP"/>
    <d v="1899-12-30T16:00:00"/>
    <d v="1899-12-30T16:30:00"/>
    <d v="1899-12-30T00:30:00"/>
    <d v="1899-12-30T16:10:00"/>
    <d v="1899-12-30T16:40:00"/>
    <d v="1899-12-30T00:30:00"/>
    <s v="SDC"/>
    <s v="N/A"/>
  </r>
  <r>
    <n v="12914"/>
    <x v="97"/>
    <x v="11"/>
    <s v="IP"/>
    <s v="Support AMI"/>
    <m/>
    <s v="ACS"/>
    <n v="9"/>
    <m/>
    <s v="X"/>
    <x v="4"/>
    <s v="NET"/>
    <s v="DECI_STD"/>
    <m/>
    <n v="12913"/>
    <s v="SUPP"/>
    <d v="1899-12-30T16:35:00"/>
    <d v="1899-12-30T17:05:00"/>
    <d v="1899-12-30T00:30:00"/>
    <d v="1899-12-30T16:45:00"/>
    <d v="1899-12-30T17:15:00"/>
    <d v="1899-12-30T00:30:00"/>
    <s v="SDC"/>
    <s v="N/A"/>
  </r>
  <r>
    <n v="12915"/>
    <x v="97"/>
    <x v="11"/>
    <s v="IP"/>
    <s v="Support QATAR"/>
    <m/>
    <s v="ACS"/>
    <n v="2"/>
    <m/>
    <s v="X"/>
    <x v="1"/>
    <s v="NET"/>
    <s v="DECI_STD"/>
    <m/>
    <n v="12914"/>
    <s v="SUPP"/>
    <d v="1899-12-30T16:00:00"/>
    <d v="1899-12-30T17:00:00"/>
    <d v="1899-12-30T01:00:00"/>
    <d v="1899-12-30T16:00:00"/>
    <d v="1899-12-30T17:00:00"/>
    <d v="1899-12-30T01:00:00"/>
    <s v="SDC"/>
    <s v="N/A"/>
  </r>
  <r>
    <n v="12916"/>
    <x v="34"/>
    <x v="11"/>
    <s v="IP"/>
    <s v="Support QATAR"/>
    <m/>
    <s v="IFTS"/>
    <n v="9"/>
    <m/>
    <s v="X"/>
    <x v="5"/>
    <s v="NET"/>
    <s v="BTAG_DECI"/>
    <m/>
    <n v="12917"/>
    <s v="SUPP"/>
    <s v="08:30"/>
    <s v="09:30"/>
    <d v="1899-12-30T01:00:00"/>
    <s v="08:30"/>
    <s v="09:30"/>
    <d v="1899-12-30T01:00:00"/>
    <s v="SDC"/>
    <s v="N/A"/>
  </r>
  <r>
    <n v="12917"/>
    <x v="34"/>
    <x v="11"/>
    <s v="IP"/>
    <s v="Support QATAR"/>
    <m/>
    <s v="ACS"/>
    <n v="32"/>
    <m/>
    <s v="X"/>
    <x v="0"/>
    <s v="NET"/>
    <s v="BTAG_DECI"/>
    <m/>
    <n v="12918"/>
    <s v="SUPP"/>
    <s v="08:30"/>
    <s v="09:30"/>
    <d v="1899-12-30T01:00:00"/>
    <s v="08:30"/>
    <s v="09:30"/>
    <d v="1899-12-30T01:00:00"/>
    <s v="SDC"/>
    <s v="N/A"/>
  </r>
  <r>
    <n v="12918"/>
    <x v="34"/>
    <x v="11"/>
    <s v="IP"/>
    <s v="Support QATAR"/>
    <m/>
    <s v="ACS"/>
    <n v="17"/>
    <m/>
    <s v="X"/>
    <x v="4"/>
    <s v="NET"/>
    <s v="DECI_STD"/>
    <m/>
    <n v="12917"/>
    <s v="SUPP"/>
    <d v="1899-12-30T10:00:00"/>
    <d v="1899-12-30T11:00:00"/>
    <d v="1899-12-30T01:00:00"/>
    <d v="1899-12-30T10:00:00"/>
    <d v="1899-12-30T11:00:00"/>
    <d v="1899-12-30T01:00:00"/>
    <s v="SDC"/>
    <s v="N/A"/>
  </r>
  <r>
    <n v="12919"/>
    <x v="34"/>
    <x v="11"/>
    <s v="IP"/>
    <s v="Support QATAR"/>
    <m/>
    <s v="ACS"/>
    <n v="9"/>
    <m/>
    <s v="X"/>
    <x v="1"/>
    <s v="NET"/>
    <s v="DECI_STD"/>
    <m/>
    <n v="12918"/>
    <s v="SUPP"/>
    <d v="1899-12-30T10:00:00"/>
    <d v="1899-12-30T11:00:00"/>
    <d v="1899-12-30T01:00:00"/>
    <d v="1899-12-30T10:00:00"/>
    <d v="1899-12-30T11:00:00"/>
    <d v="1899-12-30T01:00:00"/>
    <s v="SDC"/>
    <s v="N/A"/>
  </r>
  <r>
    <n v="12920"/>
    <x v="34"/>
    <x v="11"/>
    <s v="IP"/>
    <s v="Support IFTS"/>
    <m/>
    <s v="ACS"/>
    <n v="1"/>
    <m/>
    <s v="X"/>
    <x v="4"/>
    <s v="NET"/>
    <s v="DECI_STD"/>
    <m/>
    <n v="12919"/>
    <s v="SUPP"/>
    <d v="1899-12-30T11:30:00"/>
    <d v="1899-12-30T12:30:00"/>
    <d v="1899-12-30T01:00:00"/>
    <d v="1899-12-30T11:30:00"/>
    <d v="1899-12-30T12:30:00"/>
    <d v="1899-12-30T01:00:00"/>
    <s v="SDC"/>
    <s v="N/A"/>
  </r>
  <r>
    <n v="12921"/>
    <x v="34"/>
    <x v="11"/>
    <s v="IP"/>
    <s v="Support IFTS"/>
    <m/>
    <s v="ACS"/>
    <n v="5"/>
    <m/>
    <s v="X"/>
    <x v="1"/>
    <s v="NET"/>
    <s v="DECI_STD"/>
    <m/>
    <n v="12920"/>
    <s v="SUPP"/>
    <d v="1899-12-30T11:30:00"/>
    <d v="1899-12-30T12:30:00"/>
    <d v="1899-12-30T01:00:00"/>
    <d v="1899-12-30T11:30:00"/>
    <d v="1899-12-30T12:30:00"/>
    <d v="1899-12-30T01:00:00"/>
    <s v="SDC"/>
    <s v="N/A"/>
  </r>
  <r>
    <n v="12922"/>
    <x v="34"/>
    <x v="11"/>
    <s v="IP"/>
    <s v="Support QATAR"/>
    <m/>
    <s v="ACS"/>
    <n v="14"/>
    <m/>
    <s v="X"/>
    <x v="1"/>
    <s v="NET"/>
    <s v="DECI_STD"/>
    <m/>
    <n v="12921"/>
    <s v="SUPP"/>
    <s v="13:00"/>
    <s v="14:00"/>
    <d v="1899-12-30T01:00:00"/>
    <s v="13:00"/>
    <s v="14:00"/>
    <d v="1899-12-30T01:00:00"/>
    <s v="SDC"/>
    <s v="N/A"/>
  </r>
  <r>
    <n v="12923"/>
    <x v="34"/>
    <x v="11"/>
    <s v="IP"/>
    <s v="Support QATAR"/>
    <m/>
    <s v="IFTS"/>
    <n v="3"/>
    <m/>
    <s v="X"/>
    <x v="1"/>
    <s v="NET"/>
    <s v="DECI_STD"/>
    <m/>
    <n v="12922"/>
    <s v="SUPP"/>
    <s v="14:30"/>
    <s v="15:30"/>
    <d v="1899-12-30T01:00:00"/>
    <d v="1899-12-30T14:30:00"/>
    <d v="1899-12-30T15:30:00"/>
    <d v="1899-12-30T01:00:00"/>
    <s v="SDC"/>
    <s v="N/A"/>
  </r>
  <r>
    <n v="12924"/>
    <x v="34"/>
    <x v="11"/>
    <s v="IP"/>
    <s v="Support AMI"/>
    <m/>
    <s v="ACS"/>
    <n v="17"/>
    <m/>
    <s v="X"/>
    <x v="4"/>
    <s v="NET"/>
    <s v="DECI_STD"/>
    <m/>
    <n v="12923"/>
    <s v="SUPP"/>
    <d v="1899-12-30T16:00:00"/>
    <d v="1899-12-30T16:30:00"/>
    <d v="1899-12-30T00:30:00"/>
    <d v="1899-12-30T16:00:00"/>
    <d v="1899-12-30T16:30:00"/>
    <d v="1899-12-30T00:30:00"/>
    <s v="SDC"/>
    <s v="N/A"/>
  </r>
  <r>
    <n v="12925"/>
    <x v="34"/>
    <x v="11"/>
    <s v="IP"/>
    <s v="Support AMI"/>
    <m/>
    <s v="ACS"/>
    <n v="9"/>
    <m/>
    <s v="X"/>
    <x v="4"/>
    <s v="NET"/>
    <s v="DECI_STD"/>
    <m/>
    <n v="12924"/>
    <s v="SUPP"/>
    <s v="16:35"/>
    <d v="1899-12-30T17:05:00"/>
    <d v="1899-12-30T00:30:00"/>
    <d v="1899-12-30T16:35:00"/>
    <d v="1899-12-30T17:05:00"/>
    <d v="1899-12-30T00:30:00"/>
    <s v="SDC"/>
    <s v="N/A"/>
  </r>
  <r>
    <n v="12926"/>
    <x v="34"/>
    <x v="11"/>
    <s v="IP"/>
    <s v="Support AMI"/>
    <m/>
    <s v="ACS"/>
    <n v="13"/>
    <m/>
    <s v="X"/>
    <x v="1"/>
    <s v="NET"/>
    <s v="DECI_STD"/>
    <m/>
    <n v="12925"/>
    <s v="SD DBFM02"/>
    <d v="1899-12-30T16:00:00"/>
    <d v="1899-12-30T16:30:00"/>
    <d v="1899-12-30T00:30:00"/>
    <d v="1899-12-30T16:00:00"/>
    <d v="1899-12-30T16:30:00"/>
    <d v="1899-12-30T00:30:00"/>
    <s v="RSLD"/>
    <s v="CD3"/>
  </r>
  <r>
    <n v="12927"/>
    <x v="34"/>
    <x v="11"/>
    <s v="IP"/>
    <s v="Support AMI"/>
    <m/>
    <s v="ACS"/>
    <n v="14"/>
    <m/>
    <s v="X"/>
    <x v="1"/>
    <s v="NET"/>
    <s v="DECI_STD"/>
    <m/>
    <n v="12926"/>
    <s v="SD DBFM02"/>
    <s v="16:35"/>
    <d v="1899-12-30T17:05:00"/>
    <d v="1899-12-30T00:30:00"/>
    <s v="16:35"/>
    <d v="1899-12-30T16:40:00"/>
    <d v="1899-12-30T00:05:00"/>
    <s v="RSLD"/>
    <s v="CD3"/>
  </r>
  <r>
    <n v="12928"/>
    <x v="35"/>
    <x v="11"/>
    <s v="IP"/>
    <s v="Support AMI"/>
    <m/>
    <s v="ACS"/>
    <n v="17"/>
    <m/>
    <s v="X"/>
    <x v="4"/>
    <s v="NET"/>
    <s v="DECI_STD"/>
    <m/>
    <n v="12927"/>
    <s v="SUPP"/>
    <d v="1899-12-30T07:00:00"/>
    <d v="1899-12-30T07:30:00"/>
    <d v="1899-12-30T00:30:00"/>
    <d v="1899-12-30T07:00:00"/>
    <d v="1899-12-30T07:25:00"/>
    <d v="1899-12-30T00:25:00"/>
    <s v="SDNC"/>
    <s v="CD3"/>
  </r>
  <r>
    <n v="12929"/>
    <x v="35"/>
    <x v="11"/>
    <s v="IP"/>
    <s v="Support AMI"/>
    <m/>
    <s v="ACS"/>
    <n v="10"/>
    <m/>
    <s v="X"/>
    <x v="4"/>
    <s v="NET"/>
    <s v="DECI_STD"/>
    <m/>
    <n v="12928"/>
    <s v="SUPP"/>
    <d v="1899-12-30T07:35:00"/>
    <d v="1899-12-30T08:05:00"/>
    <d v="1899-12-30T00:30:00"/>
    <d v="1899-12-30T07:00:00"/>
    <d v="1899-12-30T07:25:00"/>
    <d v="1899-12-30T00:25:00"/>
    <s v="SDNC"/>
    <s v="CD3"/>
  </r>
  <r>
    <n v="12930"/>
    <x v="35"/>
    <x v="11"/>
    <s v="IP"/>
    <s v="Support QATAR"/>
    <m/>
    <s v="ACS"/>
    <n v="5"/>
    <m/>
    <s v="X"/>
    <x v="1"/>
    <s v="NET"/>
    <s v="DECI_STD"/>
    <m/>
    <n v="12929"/>
    <s v="SUPP"/>
    <d v="1899-12-30T07:00:00"/>
    <d v="1899-12-30T08:00:00"/>
    <d v="1899-12-30T01:00:00"/>
    <d v="1899-12-30T07:00:00"/>
    <d v="1899-12-30T08:00:00"/>
    <d v="1899-12-30T01:00:00"/>
    <s v="SDC"/>
    <s v="N/A"/>
  </r>
  <r>
    <n v="12931"/>
    <x v="35"/>
    <x v="11"/>
    <s v="IP"/>
    <s v="Support IFTS"/>
    <m/>
    <s v="ACS"/>
    <n v="20"/>
    <m/>
    <s v="X"/>
    <x v="1"/>
    <s v="NET"/>
    <s v="RNG_STD"/>
    <m/>
    <n v="12930"/>
    <s v="SUPP"/>
    <d v="1899-12-30T08:30:00"/>
    <d v="1899-12-30T09:30:00"/>
    <d v="1899-12-30T01:00:00"/>
    <d v="1899-12-30T08:30:00"/>
    <d v="1899-12-30T09:30:00"/>
    <d v="1899-12-30T01:00:00"/>
    <s v="SDC"/>
    <s v="N/A"/>
  </r>
  <r>
    <n v="12932"/>
    <x v="35"/>
    <x v="11"/>
    <s v="IP"/>
    <s v="Support IFTS"/>
    <m/>
    <s v="ACS"/>
    <n v="1"/>
    <m/>
    <s v="X"/>
    <x v="1"/>
    <s v="NET"/>
    <s v="RNG_STD"/>
    <m/>
    <n v="12931"/>
    <s v="SUPP"/>
    <d v="1899-12-30T10:00:00"/>
    <d v="1899-12-30T11:00:00"/>
    <d v="1899-12-30T01:00:00"/>
    <d v="1899-12-30T10:00:00"/>
    <d v="1899-12-30T11:00:00"/>
    <d v="1899-12-30T01:00:00"/>
    <s v="SDC"/>
    <s v="N/A"/>
  </r>
  <r>
    <n v="12933"/>
    <x v="35"/>
    <x v="11"/>
    <s v="IP"/>
    <s v="Support IFTS"/>
    <m/>
    <s v="IFTS"/>
    <n v="9"/>
    <m/>
    <s v="X"/>
    <x v="4"/>
    <s v="NET"/>
    <s v="RNG_STD"/>
    <m/>
    <n v="12932"/>
    <s v="SUPP"/>
    <d v="1899-12-30T10:15:00"/>
    <d v="1899-12-30T11:15:00"/>
    <d v="1899-12-30T01:00:00"/>
    <d v="1899-12-30T10:15:00"/>
    <d v="1899-12-30T11:05:00"/>
    <d v="1899-12-30T00:50:00"/>
    <s v="SDC"/>
    <s v="N/A"/>
  </r>
  <r>
    <n v="12934"/>
    <x v="35"/>
    <x v="11"/>
    <s v="IP"/>
    <s v="Support QATAR"/>
    <m/>
    <s v="IFTS"/>
    <n v="3"/>
    <m/>
    <s v="X"/>
    <x v="4"/>
    <s v="NET"/>
    <s v="DECI_STD"/>
    <m/>
    <n v="12933"/>
    <s v="SUPP"/>
    <d v="1899-12-30T11:30:00"/>
    <d v="1899-12-30T12:30:00"/>
    <d v="1899-12-30T01:00:00"/>
    <d v="1899-12-30T11:30:00"/>
    <d v="1899-12-30T12:30:00"/>
    <d v="1899-12-30T01:00:00"/>
    <s v="SDC"/>
    <s v="N/A"/>
  </r>
  <r>
    <n v="12935"/>
    <x v="35"/>
    <x v="11"/>
    <s v="IP"/>
    <s v="Support QATAR"/>
    <m/>
    <s v="ACS"/>
    <n v="9"/>
    <m/>
    <s v="X"/>
    <x v="1"/>
    <s v="NET"/>
    <s v="DECI_STD"/>
    <m/>
    <n v="12934"/>
    <s v="SUPP"/>
    <d v="1899-12-30T11:45:00"/>
    <d v="1899-12-30T12:45:00"/>
    <d v="1899-12-30T01:00:00"/>
    <d v="1899-12-30T11:45:00"/>
    <d v="1899-12-30T12:45:00"/>
    <d v="1899-12-30T01:00:00"/>
    <s v="SDC"/>
    <s v="N/A"/>
  </r>
  <r>
    <n v="12936"/>
    <x v="36"/>
    <x v="12"/>
    <s v="IP"/>
    <s v="Support QATAR"/>
    <m/>
    <s v="ACS"/>
    <n v="23"/>
    <m/>
    <s v="X"/>
    <x v="4"/>
    <s v="NET"/>
    <s v="DECI_STD"/>
    <m/>
    <n v="12935"/>
    <s v="SUPP"/>
    <d v="1899-12-30T08:30:00"/>
    <d v="1899-12-30T09:30:00"/>
    <d v="1899-12-30T01:00:00"/>
    <d v="1899-12-30T08:30:00"/>
    <d v="1899-12-30T09:30:00"/>
    <d v="1899-12-30T01:00:00"/>
    <s v="SDC"/>
    <s v="N/A"/>
  </r>
  <r>
    <n v="12937"/>
    <x v="36"/>
    <x v="12"/>
    <s v="IP"/>
    <s v="Support QATAR"/>
    <m/>
    <s v="AMI"/>
    <n v="58"/>
    <m/>
    <s v="X"/>
    <x v="1"/>
    <s v="NET"/>
    <s v="DECI_STD"/>
    <m/>
    <n v="12936"/>
    <s v="SUPP"/>
    <d v="1899-12-30T08:30:00"/>
    <d v="1899-12-30T09:30:00"/>
    <d v="1899-12-30T01:00:00"/>
    <d v="1899-12-30T08:30:00"/>
    <d v="1899-12-30T09:25:00"/>
    <d v="1899-12-30T00:55:00"/>
    <s v="SDC"/>
    <s v="N/A"/>
  </r>
  <r>
    <n v="12938"/>
    <x v="36"/>
    <x v="12"/>
    <s v="IP"/>
    <s v="Support QATAR"/>
    <m/>
    <s v="IFTS"/>
    <n v="5"/>
    <m/>
    <s v="X"/>
    <x v="4"/>
    <s v="NET"/>
    <s v="DECI_STD"/>
    <m/>
    <n v="12937"/>
    <s v="SUPP"/>
    <d v="1899-12-30T11:30:00"/>
    <d v="1899-12-30T12:30:00"/>
    <d v="1899-12-30T01:00:00"/>
    <d v="1899-12-30T11:30:00"/>
    <d v="1899-12-30T12:30:00"/>
    <d v="1899-12-30T01:00:00"/>
    <s v="SDC"/>
    <s v="N/A"/>
  </r>
  <r>
    <n v="12939"/>
    <x v="36"/>
    <x v="12"/>
    <s v="IP"/>
    <s v="Support QATAR"/>
    <m/>
    <s v="ACS"/>
    <n v="16"/>
    <m/>
    <s v="X"/>
    <x v="4"/>
    <s v="NET"/>
    <s v="DECI_STD"/>
    <m/>
    <n v="12938"/>
    <s v="SUPP"/>
    <s v="14:30"/>
    <s v="15:30"/>
    <d v="1899-12-30T01:00:00"/>
    <s v="14:30"/>
    <s v="15:30"/>
    <d v="1899-12-30T01:00:00"/>
    <s v="SDC"/>
    <s v="N/A"/>
  </r>
  <r>
    <n v="12940"/>
    <x v="36"/>
    <x v="12"/>
    <s v="IP"/>
    <s v="Support QATAR"/>
    <m/>
    <s v="ACS"/>
    <n v="2"/>
    <m/>
    <s v="X"/>
    <x v="1"/>
    <s v="NET"/>
    <s v="DECI_STD"/>
    <m/>
    <n v="12939"/>
    <s v="SUPP"/>
    <s v="14:30"/>
    <s v="15:30"/>
    <d v="1899-12-30T01:00:00"/>
    <s v="14:30"/>
    <d v="1899-12-30T15:20:00"/>
    <d v="1899-12-30T00:50:00"/>
    <s v="SDC"/>
    <s v="N/A"/>
  </r>
  <r>
    <n v="12941"/>
    <x v="36"/>
    <x v="12"/>
    <s v="IP"/>
    <s v="Support AMI"/>
    <m/>
    <s v="IFTS"/>
    <n v="9"/>
    <m/>
    <s v="X"/>
    <x v="4"/>
    <s v="NET"/>
    <s v="DECI_STD"/>
    <m/>
    <n v="12940"/>
    <s v="SUPP"/>
    <s v="16:00"/>
    <d v="1899-12-30T16:30:00"/>
    <d v="1899-12-30T00:30:00"/>
    <d v="1899-12-30T16:00:00"/>
    <d v="1899-12-30T16:45:00"/>
    <d v="1899-12-30T00:45:00"/>
    <s v="SDC"/>
    <s v="N/A"/>
  </r>
  <r>
    <n v="12942"/>
    <x v="36"/>
    <x v="12"/>
    <s v="IP"/>
    <s v="Support AMI"/>
    <m/>
    <s v="ACS"/>
    <n v="9"/>
    <m/>
    <s v="X"/>
    <x v="4"/>
    <s v="NET"/>
    <s v="DECI_STD"/>
    <m/>
    <n v="12941"/>
    <s v="SUPP"/>
    <s v="16:35"/>
    <d v="1899-12-30T17:05:00"/>
    <d v="1899-12-30T00:30:00"/>
    <d v="1899-12-30T16:45:00"/>
    <d v="1899-12-30T17:10:00"/>
    <d v="1899-12-30T00:25:00"/>
    <s v="SDC"/>
    <s v="N/A"/>
  </r>
  <r>
    <n v="12943"/>
    <x v="37"/>
    <x v="12"/>
    <s v="IP"/>
    <s v="Support IFTS"/>
    <m/>
    <s v="ACS"/>
    <n v="9"/>
    <m/>
    <s v="X"/>
    <x v="4"/>
    <s v="NET"/>
    <s v="DECI_STD"/>
    <m/>
    <n v="12942"/>
    <s v="SUPP"/>
    <d v="1899-12-30T08:30:00"/>
    <d v="1899-12-30T09:30:00"/>
    <d v="1899-12-30T01:00:00"/>
    <d v="1899-12-30T08:30:00"/>
    <d v="1899-12-30T09:30:00"/>
    <d v="1899-12-30T01:00:00"/>
    <s v="SDC"/>
    <s v="N/A"/>
  </r>
  <r>
    <n v="12944"/>
    <x v="37"/>
    <x v="12"/>
    <s v="IP"/>
    <s v="Support IFTS"/>
    <m/>
    <s v="ACS"/>
    <n v="2"/>
    <m/>
    <s v="X"/>
    <x v="1"/>
    <s v="NET"/>
    <s v="DECI_STD"/>
    <m/>
    <n v="12943"/>
    <s v="SUPP"/>
    <d v="1899-12-30T08:30:00"/>
    <d v="1899-12-30T09:30:00"/>
    <d v="1899-12-30T01:00:00"/>
    <d v="1899-12-30T08:30:00"/>
    <d v="1899-12-30T09:30:00"/>
    <d v="1899-12-30T01:00:00"/>
    <s v="SDC"/>
    <s v="N/A"/>
  </r>
  <r>
    <n v="12945"/>
    <x v="37"/>
    <x v="12"/>
    <s v="IP"/>
    <s v="Support IFTS"/>
    <m/>
    <s v="ACS"/>
    <n v="8"/>
    <m/>
    <s v="X"/>
    <x v="1"/>
    <s v="NET"/>
    <s v="DECI_STD"/>
    <m/>
    <n v="12944"/>
    <s v="SUPP"/>
    <d v="1899-12-30T10:00:00"/>
    <d v="1899-12-30T11:00:00"/>
    <d v="1899-12-30T01:00:00"/>
    <d v="1899-12-30T10:00:00"/>
    <d v="1899-12-30T11:00:00"/>
    <d v="1899-12-30T01:00:00"/>
    <s v="SDC"/>
    <s v="N/A"/>
  </r>
  <r>
    <n v="12946"/>
    <x v="37"/>
    <x v="12"/>
    <s v="IP"/>
    <s v="Support IFTS"/>
    <m/>
    <s v="ACS"/>
    <n v="32"/>
    <m/>
    <s v="X"/>
    <x v="1"/>
    <s v="NET"/>
    <s v="DECI_STD_NVG"/>
    <m/>
    <n v="12945"/>
    <s v="SUPP"/>
    <d v="1899-12-30T11:30:00"/>
    <d v="1899-12-30T12:30:00"/>
    <d v="1899-12-30T01:00:00"/>
    <d v="1899-12-30T11:30:00"/>
    <d v="1899-12-30T12:30:00"/>
    <d v="1899-12-30T01:00:00"/>
    <s v="SDC"/>
    <s v="N/A"/>
  </r>
  <r>
    <n v="12947"/>
    <x v="37"/>
    <x v="12"/>
    <s v="IP"/>
    <s v="Support QATAR"/>
    <m/>
    <s v="ACS"/>
    <n v="16"/>
    <m/>
    <s v="X"/>
    <x v="4"/>
    <s v="NET"/>
    <s v="DECI_STD"/>
    <m/>
    <n v="12946"/>
    <s v="SUPP"/>
    <d v="1899-12-30T13:00:00"/>
    <d v="1899-12-30T14:00:00"/>
    <d v="1899-12-30T01:00:00"/>
    <s v="13:00"/>
    <s v="14:00"/>
    <d v="1899-12-30T01:00:00"/>
    <s v="SDC"/>
    <s v="N/A"/>
  </r>
  <r>
    <n v="12948"/>
    <x v="37"/>
    <x v="12"/>
    <s v="IP"/>
    <s v="Support IFTS"/>
    <m/>
    <s v="IFTS"/>
    <n v="22"/>
    <m/>
    <s v="X"/>
    <x v="1"/>
    <s v="NET"/>
    <s v="DECI_STD_NVG"/>
    <m/>
    <n v="12947"/>
    <s v="SUPP"/>
    <d v="1899-12-30T13:00:00"/>
    <d v="1899-12-30T14:00:00"/>
    <d v="1899-12-30T01:00:00"/>
    <d v="1899-12-30T13:00:00"/>
    <d v="1899-12-30T14:00:00"/>
    <d v="1899-12-30T01:00:00"/>
    <s v="SDC"/>
    <s v="N/A"/>
  </r>
  <r>
    <n v="12949"/>
    <x v="37"/>
    <x v="12"/>
    <s v="IP"/>
    <s v="Support QATAR"/>
    <m/>
    <s v="ACS"/>
    <n v="7"/>
    <m/>
    <s v="X"/>
    <x v="4"/>
    <s v="NET"/>
    <s v="DECI_STD"/>
    <m/>
    <n v="12948"/>
    <s v="SUPP"/>
    <d v="1899-12-30T14:30:00"/>
    <d v="1899-12-30T15:30:00"/>
    <d v="1899-12-30T01:00:00"/>
    <s v="14:30"/>
    <s v="15:30"/>
    <d v="1899-12-30T01:00:00"/>
    <s v="SDC"/>
    <s v="N/A"/>
  </r>
  <r>
    <n v="12950"/>
    <x v="37"/>
    <x v="12"/>
    <s v="IP"/>
    <s v="Support IFTS"/>
    <m/>
    <s v="IFTS"/>
    <n v="9"/>
    <m/>
    <s v="X"/>
    <x v="1"/>
    <s v="NET"/>
    <s v="DECI_STD_NVG"/>
    <m/>
    <n v="12949"/>
    <s v="SUPP"/>
    <d v="1899-12-30T14:30:00"/>
    <d v="1899-12-30T15:30:00"/>
    <d v="1899-12-30T01:00:00"/>
    <d v="1899-12-30T14:30:00"/>
    <d v="1899-12-30T15:30:00"/>
    <d v="1899-12-30T01:00:00"/>
    <s v="SDC"/>
    <s v="N/A"/>
  </r>
  <r>
    <n v="12951"/>
    <x v="37"/>
    <x v="12"/>
    <s v="IP"/>
    <s v="Support IFTS"/>
    <m/>
    <s v="ACS"/>
    <n v="14"/>
    <m/>
    <s v="X"/>
    <x v="1"/>
    <s v="NET"/>
    <s v="DECI_STD_NVG"/>
    <m/>
    <n v="12950"/>
    <s v="SUPP"/>
    <d v="1899-12-30T16:00:00"/>
    <d v="1899-12-30T17:00:00"/>
    <d v="1899-12-30T01:00:00"/>
    <d v="1899-12-30T16:00:00"/>
    <d v="1899-12-30T17:00:00"/>
    <d v="1899-12-30T01:00:00"/>
    <s v="SDC"/>
    <s v="N/A"/>
  </r>
  <r>
    <n v="12952"/>
    <x v="38"/>
    <x v="12"/>
    <s v="IP"/>
    <s v="Support QATAR"/>
    <m/>
    <s v="ACS"/>
    <n v="9"/>
    <m/>
    <s v="X"/>
    <x v="4"/>
    <s v="NET"/>
    <s v="DECI_STD"/>
    <m/>
    <n v="12951"/>
    <s v="SUPP"/>
    <d v="1899-12-30T08:30:00"/>
    <d v="1899-12-30T09:30:00"/>
    <d v="1899-12-30T01:00:00"/>
    <m/>
    <m/>
    <s v=""/>
    <s v="SMC"/>
    <s v="CD10"/>
  </r>
  <r>
    <n v="12953"/>
    <x v="38"/>
    <x v="12"/>
    <s v="IP"/>
    <s v="Support QATAR"/>
    <m/>
    <s v="ACS"/>
    <n v="32"/>
    <s v="X"/>
    <m/>
    <x v="4"/>
    <s v="NET"/>
    <s v="DECI_STD"/>
    <m/>
    <n v="12952"/>
    <s v="SUPP"/>
    <d v="1899-12-30T10:00:00"/>
    <d v="1899-12-30T11:00:00"/>
    <d v="1899-12-30T01:00:00"/>
    <m/>
    <m/>
    <s v=""/>
    <s v="SMC"/>
    <s v="CD10"/>
  </r>
  <r>
    <n v="12954"/>
    <x v="38"/>
    <x v="12"/>
    <s v="IP"/>
    <s v="Support QATAR"/>
    <m/>
    <s v="ACS"/>
    <n v="2"/>
    <m/>
    <s v="X"/>
    <x v="1"/>
    <s v="NET"/>
    <s v="DECI_STD"/>
    <m/>
    <n v="12953"/>
    <s v="SUPP"/>
    <s v="14:30"/>
    <s v="15:30"/>
    <d v="1899-12-30T01:00:00"/>
    <s v="14:30"/>
    <s v="15:30"/>
    <d v="1899-12-30T01:00:00"/>
    <s v="SDC"/>
    <s v="N/A"/>
  </r>
  <r>
    <n v="12955"/>
    <x v="38"/>
    <x v="12"/>
    <s v="IP"/>
    <s v="Support IFTS"/>
    <m/>
    <s v="ACS"/>
    <n v="14"/>
    <m/>
    <s v="X"/>
    <x v="4"/>
    <s v="NET"/>
    <s v="DECI_STD_NVG"/>
    <m/>
    <n v="12954"/>
    <s v="SUPP"/>
    <s v="14:30"/>
    <s v="15:30"/>
    <d v="1899-12-30T01:00:00"/>
    <m/>
    <m/>
    <s v=""/>
    <s v="SMC"/>
    <s v="CD10"/>
  </r>
  <r>
    <n v="12956"/>
    <x v="38"/>
    <x v="12"/>
    <s v="IP"/>
    <s v="Support IFTS"/>
    <m/>
    <s v="IFTS"/>
    <n v="22"/>
    <m/>
    <s v="X"/>
    <x v="4"/>
    <s v="NET"/>
    <s v="DECI_STD_NVG"/>
    <m/>
    <n v="12955"/>
    <s v="SUPP"/>
    <s v="16:00"/>
    <s v="17:00"/>
    <d v="1899-12-30T01:00:00"/>
    <m/>
    <m/>
    <s v=""/>
    <s v="SMC"/>
    <s v="CD10"/>
  </r>
  <r>
    <n v="12957"/>
    <x v="39"/>
    <x v="12"/>
    <s v="LIFT 24-03 SNG"/>
    <s v="IFTS"/>
    <n v="44"/>
    <s v="IFTS"/>
    <n v="22"/>
    <m/>
    <s v="X"/>
    <x v="0"/>
    <s v="NET"/>
    <s v="DCA"/>
    <m/>
    <n v="12958"/>
    <s v="NET QRA01"/>
    <s v="10:00"/>
    <s v="11:00"/>
    <d v="1899-12-30T01:00:00"/>
    <d v="1899-12-30T10:00:00"/>
    <d v="1899-12-30T10:30:00"/>
    <d v="1899-12-30T00:30:00"/>
    <s v="RSLD"/>
    <s v="CD5"/>
  </r>
  <r>
    <n v="12958"/>
    <x v="39"/>
    <x v="12"/>
    <s v="LIFT 24-03 SNG"/>
    <s v="IFTS"/>
    <n v="43"/>
    <s v="ACS"/>
    <n v="32"/>
    <m/>
    <s v="X"/>
    <x v="1"/>
    <s v="NET"/>
    <s v="DCA"/>
    <m/>
    <n v="12957"/>
    <s v="NET QRA01"/>
    <d v="1899-12-30T10:00:00"/>
    <d v="1899-12-30T11:00:00"/>
    <d v="1899-12-30T01:00:00"/>
    <d v="1899-12-30T10:00:00"/>
    <d v="1899-12-30T10:30:00"/>
    <d v="1899-12-30T00:30:00"/>
    <s v="RSLD"/>
    <s v="CD3"/>
  </r>
  <r>
    <n v="12959"/>
    <x v="39"/>
    <x v="12"/>
    <s v="IP"/>
    <s v="Support QATAR"/>
    <m/>
    <s v="ACS"/>
    <n v="20"/>
    <m/>
    <s v="X"/>
    <x v="4"/>
    <s v="NET"/>
    <s v="DECI_STD"/>
    <m/>
    <n v="12958"/>
    <s v="SUPP"/>
    <d v="1899-12-30T11:30:00"/>
    <d v="1899-12-30T12:30:00"/>
    <d v="1899-12-30T01:00:00"/>
    <d v="1899-12-30T11:30:00"/>
    <d v="1899-12-30T12:30:00"/>
    <d v="1899-12-30T01:00:00"/>
    <s v="SDC"/>
    <s v="N/A"/>
  </r>
  <r>
    <n v="12960"/>
    <x v="39"/>
    <x v="12"/>
    <s v="IP"/>
    <s v="Support IFTS"/>
    <m/>
    <s v="ACS"/>
    <n v="9"/>
    <m/>
    <s v="X"/>
    <x v="4"/>
    <s v="NET"/>
    <s v="RANGE"/>
    <m/>
    <n v="12959"/>
    <s v="SUPP"/>
    <d v="1899-12-30T13:00:00"/>
    <d v="1899-12-30T14:00:00"/>
    <d v="1899-12-30T01:00:00"/>
    <d v="1899-12-30T13:00:00"/>
    <d v="1899-12-30T14:00:00"/>
    <d v="1899-12-30T01:00:00"/>
    <s v="SDC"/>
    <s v="N/A"/>
  </r>
  <r>
    <n v="12961"/>
    <x v="39"/>
    <x v="12"/>
    <s v="IP"/>
    <s v="Support IFTS"/>
    <m/>
    <s v="ACS"/>
    <n v="22"/>
    <m/>
    <s v="X"/>
    <x v="1"/>
    <s v="NET"/>
    <s v="DECI_STD"/>
    <m/>
    <n v="12960"/>
    <s v="SUPP"/>
    <d v="1899-12-30T14:30:00"/>
    <d v="1899-12-30T15:30:00"/>
    <d v="1899-12-30T01:00:00"/>
    <d v="1899-12-30T14:30:00"/>
    <d v="1899-12-30T15:30:00"/>
    <d v="1899-12-30T01:00:00"/>
    <s v="SDC"/>
    <s v="N/A"/>
  </r>
  <r>
    <n v="12962"/>
    <x v="39"/>
    <x v="12"/>
    <s v="IP"/>
    <s v="Support AMI"/>
    <m/>
    <s v="ACS"/>
    <n v="17"/>
    <m/>
    <s v="X"/>
    <x v="4"/>
    <s v="NET"/>
    <s v="DECI_STD"/>
    <m/>
    <n v="12961"/>
    <s v="SUPP"/>
    <d v="1899-12-30T16:00:00"/>
    <d v="1899-12-30T17:00:00"/>
    <d v="1899-12-30T01:00:00"/>
    <d v="1899-12-30T16:00:00"/>
    <d v="1899-12-30T17:00:00"/>
    <d v="1899-12-30T01:00:00"/>
    <s v="SDC"/>
    <s v="N/A"/>
  </r>
  <r>
    <n v="12963"/>
    <x v="39"/>
    <x v="12"/>
    <s v="IP"/>
    <s v="Support IFTS"/>
    <m/>
    <s v="ACS"/>
    <n v="32"/>
    <m/>
    <s v="X"/>
    <x v="1"/>
    <s v="NET"/>
    <s v="DECI_STD"/>
    <m/>
    <n v="12962"/>
    <s v="SUPP"/>
    <d v="1899-12-30T16:00:00"/>
    <d v="1899-12-30T17:00:00"/>
    <d v="1899-12-30T01:00:00"/>
    <d v="1899-12-30T16:00:00"/>
    <d v="1899-12-30T17:00:00"/>
    <d v="1899-12-30T01:00:00"/>
    <s v="SDC"/>
    <s v="N/A"/>
  </r>
  <r>
    <n v="12964"/>
    <x v="40"/>
    <x v="12"/>
    <s v="IP"/>
    <s v="Support QATAR"/>
    <m/>
    <s v="ACS"/>
    <n v="32"/>
    <m/>
    <s v="X"/>
    <x v="4"/>
    <s v="NET"/>
    <s v="DECI_STD"/>
    <m/>
    <n v="12963"/>
    <s v="SUPP"/>
    <d v="1899-12-30T07:00:00"/>
    <d v="1899-12-30T08:00:00"/>
    <d v="1899-12-30T01:00:00"/>
    <d v="1899-12-30T07:00:00"/>
    <d v="1899-12-30T08:00:00"/>
    <d v="1899-12-30T01:00:00"/>
    <s v="SDC"/>
    <s v="N/A"/>
  </r>
  <r>
    <n v="12965"/>
    <x v="40"/>
    <x v="12"/>
    <s v="IP"/>
    <s v="Support IFTS"/>
    <m/>
    <s v="ACS"/>
    <n v="1"/>
    <m/>
    <s v="X"/>
    <x v="1"/>
    <s v="NET"/>
    <s v="DECI_STD_NVG"/>
    <m/>
    <n v="12964"/>
    <s v="SUPP"/>
    <d v="1899-12-30T08:30:00"/>
    <d v="1899-12-30T09:30:00"/>
    <d v="1899-12-30T01:00:00"/>
    <d v="1899-12-30T08:30:00"/>
    <d v="1899-12-30T09:30:00"/>
    <d v="1899-12-30T01:00:00"/>
    <s v="SDC"/>
    <s v="N/A"/>
  </r>
  <r>
    <n v="12966"/>
    <x v="40"/>
    <x v="12"/>
    <s v="IP"/>
    <s v="Support IFTS"/>
    <m/>
    <s v="ACS"/>
    <n v="5"/>
    <m/>
    <s v="X"/>
    <x v="1"/>
    <s v="NET"/>
    <s v="DECI_STD"/>
    <m/>
    <n v="12965"/>
    <s v="SUPP"/>
    <d v="1899-12-30T10:00:00"/>
    <d v="1899-12-30T11:00:00"/>
    <d v="1899-12-30T01:00:00"/>
    <d v="1899-12-30T10:00:00"/>
    <d v="1899-12-30T11:00:00"/>
    <d v="1899-12-30T01:00:00"/>
    <s v="SDC"/>
    <s v="N/A"/>
  </r>
  <r>
    <n v="12967"/>
    <x v="40"/>
    <x v="12"/>
    <s v="IP"/>
    <s v="Support IFTS"/>
    <m/>
    <s v="ACS"/>
    <n v="14"/>
    <m/>
    <s v="X"/>
    <x v="4"/>
    <s v="NET"/>
    <s v="RANGE"/>
    <m/>
    <n v="12966"/>
    <s v="SUPP"/>
    <d v="1899-12-30T11:30:00"/>
    <d v="1899-12-30T12:30:00"/>
    <d v="1899-12-30T01:00:00"/>
    <d v="1899-12-30T11:30:00"/>
    <d v="1899-12-30T12:30:00"/>
    <d v="1899-12-30T01:00:00"/>
    <s v="SDC"/>
    <s v="N/A"/>
  </r>
  <r>
    <n v="12968"/>
    <x v="40"/>
    <x v="12"/>
    <s v="IP"/>
    <s v="Support IFTS"/>
    <m/>
    <s v="ACS"/>
    <n v="12"/>
    <m/>
    <s v="X"/>
    <x v="1"/>
    <s v="NET"/>
    <s v="DECI_STD_NVG"/>
    <m/>
    <n v="12967"/>
    <s v="SUPP"/>
    <d v="1899-12-30T11:30:00"/>
    <d v="1899-12-30T12:30:00"/>
    <d v="1899-12-30T01:00:00"/>
    <d v="1899-12-30T11:30:00"/>
    <d v="1899-12-30T12:30:00"/>
    <d v="1899-12-30T01:00:00"/>
    <s v="SDC"/>
    <s v="N/A"/>
  </r>
  <r>
    <n v="12969"/>
    <x v="41"/>
    <x v="13"/>
    <s v="IP"/>
    <s v="Support IFTS"/>
    <m/>
    <s v="ACS"/>
    <n v="2"/>
    <m/>
    <s v="X"/>
    <x v="1"/>
    <s v="NET"/>
    <s v="RANGE"/>
    <m/>
    <n v="12968"/>
    <s v="SUPP"/>
    <d v="1899-12-30T06:00:00"/>
    <d v="1899-12-30T07:00:00"/>
    <d v="1899-12-30T01:00:00"/>
    <d v="1899-12-30T06:00:00"/>
    <d v="1899-12-30T07:00:00"/>
    <d v="1899-12-30T01:00:00"/>
    <s v="SDC"/>
    <s v="N/A"/>
  </r>
  <r>
    <n v="12970"/>
    <x v="41"/>
    <x v="13"/>
    <s v="IP"/>
    <s v="Support QATAR"/>
    <m/>
    <s v="ACS"/>
    <n v="1"/>
    <m/>
    <s v="X"/>
    <x v="1"/>
    <s v="NET"/>
    <s v="DECI_STD"/>
    <m/>
    <n v="12969"/>
    <s v="SUPP"/>
    <d v="1899-12-30T07:30:00"/>
    <d v="1899-12-30T08:30:00"/>
    <d v="1899-12-30T01:00:00"/>
    <d v="1899-12-30T07:30:00"/>
    <d v="1899-12-30T08:30:00"/>
    <d v="1899-12-30T01:00:00"/>
    <s v="SDC"/>
    <s v="N/A"/>
  </r>
  <r>
    <n v="12971"/>
    <x v="41"/>
    <x v="13"/>
    <s v="IP"/>
    <s v="Support AMI"/>
    <m/>
    <s v="ACS"/>
    <n v="9"/>
    <m/>
    <s v="X"/>
    <x v="1"/>
    <s v="NET"/>
    <s v="DECI_STD"/>
    <m/>
    <n v="12970"/>
    <s v="SUPP"/>
    <d v="1899-12-30T09:00:00"/>
    <d v="1899-12-30T10:00:00"/>
    <d v="1899-12-30T01:00:00"/>
    <d v="1899-12-30T09:00:00"/>
    <d v="1899-12-30T10:00:00"/>
    <d v="1899-12-30T01:00:00"/>
    <s v="SDC"/>
    <s v="N/A"/>
  </r>
  <r>
    <n v="12972"/>
    <x v="41"/>
    <x v="13"/>
    <s v="IP"/>
    <s v="Support IFTS"/>
    <m/>
    <s v="IFTS"/>
    <n v="22"/>
    <m/>
    <s v="X"/>
    <x v="1"/>
    <s v="NET"/>
    <s v="DECI_STD"/>
    <m/>
    <n v="12971"/>
    <s v="SUPP"/>
    <d v="1899-12-30T12:00:00"/>
    <d v="1899-12-30T13:00:00"/>
    <d v="1899-12-30T01:00:00"/>
    <d v="1899-12-30T12:00:00"/>
    <d v="1899-12-30T13:00:00"/>
    <d v="1899-12-30T01:00:00"/>
    <s v="SDC"/>
    <s v="N/A"/>
  </r>
  <r>
    <n v="12973"/>
    <x v="41"/>
    <x v="13"/>
    <s v="IP"/>
    <s v="Support IFTS"/>
    <m/>
    <s v="ACS"/>
    <n v="5"/>
    <m/>
    <s v="X"/>
    <x v="1"/>
    <s v="NET"/>
    <s v="DECI_STD"/>
    <m/>
    <n v="12972"/>
    <s v="SUPP"/>
    <d v="1899-12-30T15:00:00"/>
    <d v="1899-12-30T16:00:00"/>
    <d v="1899-12-30T01:00:00"/>
    <d v="1899-12-30T15:00:00"/>
    <d v="1899-12-30T16:00:00"/>
    <d v="1899-12-30T01:00:00"/>
    <s v="SDC"/>
    <s v="N/A"/>
  </r>
  <r>
    <n v="12974"/>
    <x v="42"/>
    <x v="13"/>
    <s v="IP"/>
    <s v="Support IFTS"/>
    <m/>
    <s v="ACS"/>
    <n v="20"/>
    <m/>
    <s v="X"/>
    <x v="1"/>
    <s v="NET"/>
    <s v="RNG_STD"/>
    <m/>
    <n v="12973"/>
    <s v="SUPP"/>
    <d v="1899-12-30T06:00:00"/>
    <d v="1899-12-30T07:00:00"/>
    <d v="1899-12-30T01:00:00"/>
    <s v="06:00"/>
    <s v="07:00"/>
    <d v="1899-12-30T01:00:00"/>
    <s v="SDC"/>
    <s v="N/A"/>
  </r>
  <r>
    <n v="12975"/>
    <x v="42"/>
    <x v="13"/>
    <s v="IP"/>
    <s v="Support IFTS"/>
    <m/>
    <s v="ACS"/>
    <n v="1"/>
    <m/>
    <s v="X"/>
    <x v="1"/>
    <s v="NET"/>
    <s v="RNG_STD"/>
    <m/>
    <n v="12974"/>
    <s v="SUPP"/>
    <d v="1899-12-30T07:30:00"/>
    <d v="1899-12-30T08:30:00"/>
    <d v="1899-12-30T01:00:00"/>
    <d v="1899-12-30T07:30:00"/>
    <d v="1899-12-30T08:30:00"/>
    <d v="1899-12-30T01:00:00"/>
    <s v="DCO"/>
    <s v="N/A"/>
  </r>
  <r>
    <n v="12976"/>
    <x v="42"/>
    <x v="13"/>
    <s v="IP"/>
    <s v="Support IFTS"/>
    <m/>
    <s v="ACS"/>
    <n v="20"/>
    <m/>
    <s v="X"/>
    <x v="1"/>
    <s v="NET"/>
    <s v="DECI_STD"/>
    <m/>
    <n v="12975"/>
    <s v="SUPP"/>
    <d v="1899-12-30T09:00:00"/>
    <d v="1899-12-30T10:00:00"/>
    <d v="1899-12-30T01:00:00"/>
    <d v="1899-12-30T09:00:00"/>
    <d v="1899-12-30T10:00:00"/>
    <d v="1899-12-30T01:00:00"/>
    <s v="SDC"/>
    <s v="N/A"/>
  </r>
  <r>
    <n v="12977"/>
    <x v="42"/>
    <x v="13"/>
    <s v="IP"/>
    <s v="Support IFTS"/>
    <m/>
    <s v="ACS"/>
    <n v="14"/>
    <m/>
    <s v="X"/>
    <x v="1"/>
    <s v="NET"/>
    <s v="DECI_STD"/>
    <m/>
    <n v="12976"/>
    <s v="SUPP"/>
    <d v="1899-12-30T10:30:00"/>
    <d v="1899-12-30T11:30:00"/>
    <d v="1899-12-30T01:00:00"/>
    <d v="1899-12-30T10:30:00"/>
    <d v="1899-12-30T11:30:00"/>
    <d v="1899-12-30T01:00:00"/>
    <s v="SDC"/>
    <s v="N/A"/>
  </r>
  <r>
    <n v="12978"/>
    <x v="42"/>
    <x v="13"/>
    <s v="IP"/>
    <s v="Support AMI"/>
    <m/>
    <s v="ACS"/>
    <n v="9"/>
    <m/>
    <s v="X"/>
    <x v="1"/>
    <s v="NET"/>
    <s v="DECI_STD"/>
    <m/>
    <n v="12977"/>
    <s v="SUPP"/>
    <d v="1899-12-30T13:30:00"/>
    <d v="1899-12-30T14:30:00"/>
    <d v="1899-12-30T01:00:00"/>
    <d v="1899-12-30T13:30:00"/>
    <d v="1899-12-30T14:30:00"/>
    <d v="1899-12-30T01:00:00"/>
    <s v="SDC"/>
    <s v="N/A"/>
  </r>
  <r>
    <n v="12979"/>
    <x v="43"/>
    <x v="13"/>
    <s v="IP"/>
    <s v="Support IFTS"/>
    <m/>
    <s v="ACS"/>
    <n v="8"/>
    <m/>
    <s v="X"/>
    <x v="1"/>
    <s v="NET"/>
    <s v="RNG_STD"/>
    <m/>
    <n v="12978"/>
    <s v="SUPP"/>
    <d v="1899-12-30T06:00:00"/>
    <d v="1899-12-30T07:00:00"/>
    <d v="1899-12-30T01:00:00"/>
    <d v="1899-12-30T06:00:00"/>
    <d v="1899-12-30T07:00:00"/>
    <d v="1899-12-30T01:00:00"/>
    <s v="SDC"/>
    <s v="N/A"/>
  </r>
  <r>
    <n v="12980"/>
    <x v="43"/>
    <x v="13"/>
    <s v="IP"/>
    <s v="Support IFTS"/>
    <m/>
    <s v="ACS"/>
    <n v="1"/>
    <m/>
    <s v="X"/>
    <x v="1"/>
    <s v="NET"/>
    <s v="RNG_STD"/>
    <m/>
    <n v="12979"/>
    <s v="SUPP"/>
    <d v="1899-12-30T07:30:00"/>
    <d v="1899-12-30T08:30:00"/>
    <d v="1899-12-30T01:00:00"/>
    <d v="1899-12-30T07:30:00"/>
    <d v="1899-12-30T08:30:00"/>
    <d v="1899-12-30T01:00:00"/>
    <s v="SDC"/>
    <s v="N/A"/>
  </r>
  <r>
    <n v="12981"/>
    <x v="43"/>
    <x v="13"/>
    <s v="IP"/>
    <s v="Support IFTS"/>
    <m/>
    <s v="IFTS"/>
    <n v="22"/>
    <m/>
    <s v="X"/>
    <x v="1"/>
    <s v="NET"/>
    <s v="RNG_STD"/>
    <m/>
    <n v="12980"/>
    <s v="SUPP"/>
    <d v="1899-12-30T09:00:00"/>
    <d v="1899-12-30T10:00:00"/>
    <d v="1899-12-30T01:00:00"/>
    <d v="1899-12-30T09:00:00"/>
    <d v="1899-12-30T10:00:00"/>
    <d v="1899-12-30T01:00:00"/>
    <s v="SDC"/>
    <s v="N/A"/>
  </r>
  <r>
    <n v="12982"/>
    <x v="43"/>
    <x v="13"/>
    <s v="IP"/>
    <s v="Support AMI"/>
    <m/>
    <s v="IFTS"/>
    <n v="9"/>
    <m/>
    <s v="X"/>
    <x v="1"/>
    <s v="NET"/>
    <s v="DECI_STD"/>
    <m/>
    <n v="12981"/>
    <s v="SUPP"/>
    <d v="1899-12-30T15:00:00"/>
    <d v="1899-12-30T16:00:00"/>
    <d v="1899-12-30T01:00:00"/>
    <d v="1899-12-30T15:00:00"/>
    <d v="1899-12-30T16:00:00"/>
    <d v="1899-12-30T01:00:00"/>
    <s v="SDC"/>
    <s v="N/A"/>
  </r>
  <r>
    <n v="12983"/>
    <x v="44"/>
    <x v="13"/>
    <s v="IP"/>
    <s v="Support AMI"/>
    <m/>
    <s v="ACS"/>
    <n v="5"/>
    <m/>
    <s v="X"/>
    <x v="1"/>
    <s v="NET"/>
    <s v="DECI_STD"/>
    <m/>
    <n v="12982"/>
    <s v="SUPP"/>
    <d v="1899-12-30T06:00:00"/>
    <d v="1899-12-30T07:00:00"/>
    <d v="1899-12-30T01:00:00"/>
    <d v="1899-12-30T06:00:00"/>
    <d v="1899-12-30T07:00:00"/>
    <d v="1899-12-30T01:00:00"/>
    <s v="SDC"/>
    <s v="N/A"/>
  </r>
  <r>
    <n v="12984"/>
    <x v="44"/>
    <x v="13"/>
    <s v="IP"/>
    <s v="Support IFTS"/>
    <m/>
    <s v="ACS"/>
    <n v="23"/>
    <m/>
    <s v="X"/>
    <x v="1"/>
    <s v="NET"/>
    <s v="RNG_STD"/>
    <m/>
    <n v="12983"/>
    <s v="SUPP"/>
    <d v="1899-12-30T07:30:00"/>
    <d v="1899-12-30T08:30:00"/>
    <d v="1899-12-30T01:00:00"/>
    <d v="1899-12-30T07:30:00"/>
    <d v="1899-12-30T08:30:00"/>
    <d v="1899-12-30T01:00:00"/>
    <s v="SDC"/>
    <s v="N/A"/>
  </r>
  <r>
    <n v="12985"/>
    <x v="44"/>
    <x v="13"/>
    <s v="IP"/>
    <s v="Support IFTS"/>
    <m/>
    <s v="ACS"/>
    <n v="32"/>
    <m/>
    <s v="X"/>
    <x v="1"/>
    <s v="NET"/>
    <s v="RNG_STD"/>
    <m/>
    <n v="12984"/>
    <s v="SUPP"/>
    <d v="1899-12-30T09:00:00"/>
    <d v="1899-12-30T10:00:00"/>
    <d v="1899-12-30T01:00:00"/>
    <s v="09:00"/>
    <s v="10:00"/>
    <d v="1899-12-30T01:00:00"/>
    <s v="SDC"/>
    <s v="N/A"/>
  </r>
  <r>
    <n v="12986"/>
    <x v="44"/>
    <x v="13"/>
    <s v="IP"/>
    <s v="Support IFTS"/>
    <m/>
    <s v="ACS"/>
    <n v="17"/>
    <m/>
    <s v="X"/>
    <x v="1"/>
    <s v="NET"/>
    <s v="RNG_STD"/>
    <m/>
    <n v="12985"/>
    <s v="SUPP"/>
    <d v="1899-12-30T12:00:00"/>
    <d v="1899-12-30T13:00:00"/>
    <d v="1899-12-30T01:00:00"/>
    <s v="12:00"/>
    <d v="1899-12-30T12:50:00"/>
    <d v="1899-12-30T00:50:00"/>
    <s v="SDC"/>
    <s v="N/A"/>
  </r>
  <r>
    <n v="12987"/>
    <x v="44"/>
    <x v="13"/>
    <s v="IP"/>
    <s v="Support IFTS"/>
    <m/>
    <s v="ACS"/>
    <n v="20"/>
    <m/>
    <s v="X"/>
    <x v="1"/>
    <s v="NET"/>
    <s v="RNG_STD"/>
    <m/>
    <n v="12986"/>
    <s v="SUPP"/>
    <d v="1899-12-30T13:30:00"/>
    <d v="1899-12-30T14:30:00"/>
    <d v="1899-12-30T01:00:00"/>
    <d v="1899-12-30T13:30:00"/>
    <d v="1899-12-30T14:30:00"/>
    <d v="1899-12-30T01:00:00"/>
    <s v="SDC"/>
    <s v="N/A"/>
  </r>
  <r>
    <n v="12988"/>
    <x v="44"/>
    <x v="13"/>
    <s v=" IFTS LIFT 24-03 QATAR"/>
    <s v="QATAR"/>
    <n v="57"/>
    <s v="IFTS"/>
    <n v="5"/>
    <s v="X"/>
    <m/>
    <x v="2"/>
    <s v="STDA"/>
    <s v="CAS_DECI"/>
    <m/>
    <m/>
    <s v="FMS CAS02"/>
    <s v="13:30"/>
    <s v="14:30"/>
    <d v="1899-12-30T01:00:00"/>
    <d v="1899-12-30T13:30:00"/>
    <d v="1899-12-30T13:40:00"/>
    <d v="1899-12-30T00:10:00"/>
    <s v="RSLD"/>
    <s v="CD3"/>
  </r>
  <r>
    <n v="12989"/>
    <x v="45"/>
    <x v="13"/>
    <s v="IP"/>
    <s v="Support IFTS"/>
    <m/>
    <s v="ACS"/>
    <n v="5"/>
    <m/>
    <s v="X"/>
    <x v="1"/>
    <s v="NET"/>
    <s v="RNG_STD"/>
    <m/>
    <n v="12988"/>
    <s v="SUPP"/>
    <d v="1899-12-30T06:00:00"/>
    <d v="1899-12-30T07:00:00"/>
    <d v="1899-12-30T01:00:00"/>
    <d v="1899-12-30T06:00:00"/>
    <d v="1899-12-30T06:50:00"/>
    <d v="1899-12-30T00:50:00"/>
    <s v="SDC"/>
    <s v="N/A"/>
  </r>
  <r>
    <n v="12990"/>
    <x v="45"/>
    <x v="13"/>
    <s v="IP"/>
    <s v="Support IFTS"/>
    <m/>
    <s v="ACS"/>
    <n v="14"/>
    <m/>
    <s v="X"/>
    <x v="1"/>
    <s v="NET"/>
    <s v="RNG_STD"/>
    <m/>
    <n v="12989"/>
    <s v="SUPP"/>
    <d v="1899-12-30T07:30:00"/>
    <d v="1899-12-30T08:30:00"/>
    <d v="1899-12-30T01:00:00"/>
    <d v="1899-12-30T07:30:00"/>
    <d v="1899-12-30T08:30:00"/>
    <d v="1899-12-30T01:00:00"/>
    <s v="SDC"/>
    <s v="N/A"/>
  </r>
  <r>
    <n v="12991"/>
    <x v="45"/>
    <x v="13"/>
    <s v="LIFT IFTS 25-01 HUN"/>
    <s v="IFTS"/>
    <n v="71"/>
    <s v="ACS"/>
    <n v="10"/>
    <m/>
    <s v="X"/>
    <x v="2"/>
    <s v="STDA"/>
    <s v="DECI_STD"/>
    <m/>
    <m/>
    <s v="PT NAV01"/>
    <s v="07:30"/>
    <s v="08:30"/>
    <d v="1899-12-30T01:00:00"/>
    <m/>
    <m/>
    <s v=""/>
    <s v="RSLD"/>
    <s v="CD4"/>
  </r>
  <r>
    <n v="12992"/>
    <x v="46"/>
    <x v="14"/>
    <s v="IP"/>
    <s v="Support IFTS"/>
    <m/>
    <s v="IFTS"/>
    <n v="9"/>
    <m/>
    <s v="X"/>
    <x v="1"/>
    <s v="NET"/>
    <s v="DECI_STD"/>
    <m/>
    <n v="12991"/>
    <s v="SUPP"/>
    <d v="1899-12-30T06:00:00"/>
    <d v="1899-12-30T07:00:00"/>
    <d v="1899-12-30T01:00:00"/>
    <m/>
    <m/>
    <s v=""/>
    <s v="SMC"/>
    <s v="CD5"/>
  </r>
  <r>
    <n v="12993"/>
    <x v="46"/>
    <x v="14"/>
    <s v="IP"/>
    <s v="Support IFTS"/>
    <m/>
    <s v="ACS"/>
    <n v="8"/>
    <m/>
    <s v="X"/>
    <x v="1"/>
    <s v="NET"/>
    <s v="DECI_STD"/>
    <m/>
    <n v="12992"/>
    <s v="SUPP"/>
    <d v="1899-12-30T07:30:00"/>
    <d v="1899-12-30T08:30:00"/>
    <d v="1899-12-30T01:00:00"/>
    <d v="1899-12-30T07:30:00"/>
    <d v="1899-12-30T08:30:00"/>
    <d v="1899-12-30T01:00:00"/>
    <s v="SDC"/>
    <s v="N/A"/>
  </r>
  <r>
    <n v="12994"/>
    <x v="46"/>
    <x v="14"/>
    <s v="IP"/>
    <s v="Support AMI"/>
    <m/>
    <s v="ACS"/>
    <n v="14"/>
    <m/>
    <s v="X"/>
    <x v="1"/>
    <s v="NET"/>
    <s v="DECI_STD"/>
    <m/>
    <n v="12993"/>
    <s v="SUPP"/>
    <d v="1899-12-30T09:00:00"/>
    <d v="1899-12-30T10:00:00"/>
    <d v="1899-12-30T01:00:00"/>
    <d v="1899-12-30T09:00:00"/>
    <d v="1899-12-30T10:00:00"/>
    <d v="1899-12-30T01:00:00"/>
    <s v="SDC"/>
    <s v="N/A"/>
  </r>
  <r>
    <n v="12995"/>
    <x v="46"/>
    <x v="14"/>
    <s v="IP"/>
    <s v="Support IFTS"/>
    <m/>
    <s v="ACS"/>
    <n v="5"/>
    <m/>
    <s v="X"/>
    <x v="1"/>
    <s v="NET"/>
    <s v="DECI_STD"/>
    <m/>
    <n v="12994"/>
    <s v="SUPP"/>
    <d v="1899-12-30T12:00:00"/>
    <d v="1899-12-30T13:00:00"/>
    <d v="1899-12-30T01:00:00"/>
    <d v="1899-12-30T12:00:00"/>
    <d v="1899-12-30T13:00:00"/>
    <d v="1899-12-30T01:00:00"/>
    <s v="SDC"/>
    <s v="N/A"/>
  </r>
  <r>
    <n v="12996"/>
    <x v="46"/>
    <x v="14"/>
    <s v="IP"/>
    <s v="Support IFTS"/>
    <m/>
    <s v="IFTS"/>
    <n v="22"/>
    <m/>
    <s v="X"/>
    <x v="4"/>
    <s v="NET"/>
    <s v="DECI_STD"/>
    <m/>
    <n v="13007"/>
    <s v="SUPP"/>
    <s v="12:00"/>
    <s v="13:00"/>
    <d v="1899-12-30T01:00:00"/>
    <s v="12:00"/>
    <s v="13:00"/>
    <d v="1899-12-30T01:00:00"/>
    <s v="DCO"/>
    <s v="N/A"/>
  </r>
  <r>
    <n v="12997"/>
    <x v="46"/>
    <x v="14"/>
    <s v="IP"/>
    <s v="Support IFTS"/>
    <m/>
    <s v="ACS"/>
    <n v="32"/>
    <m/>
    <s v="X"/>
    <x v="1"/>
    <s v="NET"/>
    <s v="DECI_STD"/>
    <m/>
    <n v="12996"/>
    <s v="SUPP"/>
    <d v="1899-12-30T13:30:00"/>
    <d v="1899-12-30T14:30:00"/>
    <d v="1899-12-30T01:00:00"/>
    <d v="1899-12-30T13:30:00"/>
    <d v="1899-12-30T14:30:00"/>
    <d v="1899-12-30T01:00:00"/>
    <s v="RSLD"/>
    <s v="CD3"/>
  </r>
  <r>
    <n v="12998"/>
    <x v="46"/>
    <x v="14"/>
    <s v="IP"/>
    <s v="Support AMI"/>
    <m/>
    <s v="ACS"/>
    <n v="5"/>
    <m/>
    <s v="X"/>
    <x v="1"/>
    <s v="NET"/>
    <s v="DECI_STD"/>
    <m/>
    <n v="12997"/>
    <s v="SD DACM02"/>
    <s v="15:00"/>
    <d v="1899-12-30T15:30:00"/>
    <d v="1899-12-30T00:30:00"/>
    <s v="15:00"/>
    <d v="1899-12-30T15:30:00"/>
    <d v="1899-12-30T00:30:00"/>
    <s v="SDC"/>
    <s v="N/A"/>
  </r>
  <r>
    <n v="12999"/>
    <x v="46"/>
    <x v="14"/>
    <s v="IP"/>
    <s v="Support AMI"/>
    <m/>
    <s v="ACS"/>
    <n v="9"/>
    <m/>
    <s v="X"/>
    <x v="1"/>
    <s v="NET"/>
    <s v="DECI_STD"/>
    <m/>
    <n v="12998"/>
    <s v="SD DACM02"/>
    <s v="15:35"/>
    <d v="1899-12-30T16:05:00"/>
    <d v="1899-12-30T00:30:00"/>
    <s v="15:35"/>
    <d v="1899-12-30T16:05:00"/>
    <d v="1899-12-30T00:30:00"/>
    <s v="SDC"/>
    <s v="N/A"/>
  </r>
  <r>
    <n v="13000"/>
    <x v="98"/>
    <x v="14"/>
    <s v="IP"/>
    <s v="Support IFTS"/>
    <m/>
    <s v="IFTS"/>
    <n v="23"/>
    <m/>
    <s v="X"/>
    <x v="6"/>
    <s v="NET"/>
    <s v="DECI_STD"/>
    <m/>
    <n v="12999"/>
    <s v="SUPP"/>
    <d v="1899-12-30T09:00:00"/>
    <d v="1899-12-30T10:00:00"/>
    <d v="1899-12-30T01:00:00"/>
    <d v="1899-12-30T09:00:00"/>
    <d v="1899-12-30T10:00:00"/>
    <d v="1899-12-30T01:00:00"/>
    <s v="SDC"/>
    <s v="N/A"/>
  </r>
  <r>
    <n v="13001"/>
    <x v="98"/>
    <x v="14"/>
    <s v="IP"/>
    <s v="Support IFTS"/>
    <m/>
    <s v="ACS"/>
    <n v="1"/>
    <m/>
    <s v="X"/>
    <x v="4"/>
    <s v="NET"/>
    <s v="DECI_STD"/>
    <m/>
    <n v="13000"/>
    <s v="SUPP"/>
    <d v="1899-12-30T09:00:00"/>
    <d v="1899-12-30T10:00:00"/>
    <d v="1899-12-30T01:00:00"/>
    <s v="09:00"/>
    <s v="10:00"/>
    <d v="1899-12-30T01:00:00"/>
    <s v="SDC"/>
    <s v="N/A"/>
  </r>
  <r>
    <n v="13002"/>
    <x v="98"/>
    <x v="14"/>
    <s v="IP"/>
    <s v="Support IFTS"/>
    <m/>
    <s v="ACS"/>
    <n v="5"/>
    <m/>
    <s v="X"/>
    <x v="6"/>
    <s v="NET"/>
    <s v="DECI_STD"/>
    <m/>
    <n v="13001"/>
    <s v="SUPP"/>
    <d v="1899-12-30T10:30:00"/>
    <d v="1899-12-30T11:30:00"/>
    <d v="1899-12-30T01:00:00"/>
    <d v="1899-12-30T10:30:00"/>
    <d v="1899-12-30T11:30:00"/>
    <d v="1899-12-30T01:00:00"/>
    <s v="SDC"/>
    <s v="N/A"/>
  </r>
  <r>
    <n v="13003"/>
    <x v="98"/>
    <x v="14"/>
    <s v="IP"/>
    <s v="Support IFTS"/>
    <m/>
    <s v="ACS"/>
    <n v="10"/>
    <m/>
    <s v="X"/>
    <x v="4"/>
    <s v="NET"/>
    <s v="DECI_STD"/>
    <m/>
    <n v="13002"/>
    <s v="SUPP"/>
    <d v="1899-12-30T10:30:00"/>
    <d v="1899-12-30T11:30:00"/>
    <d v="1899-12-30T01:00:00"/>
    <d v="1899-12-30T10:30:00"/>
    <d v="1899-12-30T11:30:00"/>
    <d v="1899-12-30T01:00:00"/>
    <s v="SDC"/>
    <s v="N/A"/>
  </r>
  <r>
    <n v="13004"/>
    <x v="98"/>
    <x v="14"/>
    <s v="IP"/>
    <s v="Support QATAR"/>
    <m/>
    <s v="ACS"/>
    <n v="20"/>
    <m/>
    <s v="X"/>
    <x v="4"/>
    <s v="NET"/>
    <s v="DECI_STD"/>
    <m/>
    <n v="13003"/>
    <s v="SUPP"/>
    <d v="1899-12-30T13:30:00"/>
    <d v="1899-12-30T14:30:00"/>
    <d v="1899-12-30T01:00:00"/>
    <s v="13:30"/>
    <s v="14:30"/>
    <d v="1899-12-30T01:00:00"/>
    <s v="SDC"/>
    <s v="N/A"/>
  </r>
  <r>
    <n v="13005"/>
    <x v="99"/>
    <x v="14"/>
    <s v="IP"/>
    <s v="Support IFTS"/>
    <m/>
    <s v="ACS"/>
    <n v="17"/>
    <m/>
    <s v="X"/>
    <x v="6"/>
    <s v="NET"/>
    <s v="DECI_STD"/>
    <m/>
    <n v="13004"/>
    <s v="SUPP"/>
    <d v="1899-12-30T06:00:00"/>
    <d v="1899-12-30T07:00:00"/>
    <d v="1899-12-30T01:00:00"/>
    <d v="1899-12-30T06:00:00"/>
    <d v="1899-12-30T07:00:00"/>
    <d v="1899-12-30T01:00:00"/>
    <s v="SDC"/>
    <s v="N/A"/>
  </r>
  <r>
    <n v="13006"/>
    <x v="99"/>
    <x v="14"/>
    <s v="IP"/>
    <s v="Support IFTS"/>
    <m/>
    <s v="ACS"/>
    <n v="22"/>
    <m/>
    <s v="X"/>
    <x v="4"/>
    <s v="NET"/>
    <s v="DECI_STD"/>
    <m/>
    <n v="13005"/>
    <s v="SUPP"/>
    <d v="1899-12-30T07:30:00"/>
    <d v="1899-12-30T08:30:00"/>
    <d v="1899-12-30T01:00:00"/>
    <d v="1899-12-30T07:30:00"/>
    <d v="1899-12-30T08:30:00"/>
    <d v="1899-12-30T01:00:00"/>
    <s v="SDC"/>
    <s v="N/A"/>
  </r>
  <r>
    <n v="13007"/>
    <x v="99"/>
    <x v="14"/>
    <s v="IP"/>
    <s v="Support IFTS"/>
    <m/>
    <s v="IFTS"/>
    <n v="10"/>
    <m/>
    <s v="X"/>
    <x v="6"/>
    <s v="NET"/>
    <s v="DECI_STD"/>
    <m/>
    <n v="13006"/>
    <s v="SUPP"/>
    <d v="1899-12-30T07:30:00"/>
    <d v="1899-12-30T08:30:00"/>
    <d v="1899-12-30T01:00:00"/>
    <d v="1899-12-30T07:30:00"/>
    <d v="1899-12-30T08:30:00"/>
    <d v="1899-12-30T01:00:00"/>
    <s v="SDC"/>
    <s v="N/A"/>
  </r>
  <r>
    <n v="13008"/>
    <x v="99"/>
    <x v="14"/>
    <s v="IP"/>
    <s v="Support IFTS"/>
    <m/>
    <s v="ACS"/>
    <n v="1"/>
    <m/>
    <s v="X"/>
    <x v="4"/>
    <s v="NET"/>
    <s v="DECI_STD"/>
    <m/>
    <n v="13007"/>
    <s v="SUPP"/>
    <d v="1899-12-30T09:00:00"/>
    <d v="1899-12-30T10:00:00"/>
    <d v="1899-12-30T01:00:00"/>
    <d v="1899-12-30T09:00:00"/>
    <d v="1899-12-30T10:00:00"/>
    <d v="1899-12-30T01:00:00"/>
    <s v="SDC"/>
    <s v="N/A"/>
  </r>
  <r>
    <n v="13009"/>
    <x v="99"/>
    <x v="14"/>
    <s v="IP"/>
    <s v="Support IFTS"/>
    <m/>
    <s v="ACS"/>
    <n v="16"/>
    <m/>
    <s v="X"/>
    <x v="6"/>
    <s v="NET"/>
    <s v="DECI_STD"/>
    <m/>
    <n v="13008"/>
    <s v="SUPP"/>
    <d v="1899-12-30T10:30:00"/>
    <d v="1899-12-30T11:30:00"/>
    <d v="1899-12-30T01:00:00"/>
    <d v="1899-12-30T10:30:00"/>
    <d v="1899-12-30T11:30:00"/>
    <d v="1899-12-30T01:00:00"/>
    <s v="SDC"/>
    <s v="N/A"/>
  </r>
  <r>
    <n v="13010"/>
    <x v="99"/>
    <x v="14"/>
    <s v="IP"/>
    <s v="Support IFTS"/>
    <m/>
    <s v="ACS"/>
    <n v="32"/>
    <m/>
    <s v="X"/>
    <x v="4"/>
    <s v="NET"/>
    <s v="DECI_STD"/>
    <m/>
    <n v="13009"/>
    <s v="SUPP"/>
    <d v="1899-12-30T12:00:00"/>
    <d v="1899-12-30T13:00:00"/>
    <d v="1899-12-30T01:00:00"/>
    <d v="1899-12-30T12:00:00"/>
    <d v="1899-12-30T13:00:00"/>
    <d v="1899-12-30T01:00:00"/>
    <s v="SDC"/>
    <s v="N/A"/>
  </r>
  <r>
    <n v="13011"/>
    <x v="99"/>
    <x v="14"/>
    <s v="IP"/>
    <s v="Support IFTS"/>
    <m/>
    <s v="ACS"/>
    <n v="7"/>
    <m/>
    <s v="X"/>
    <x v="6"/>
    <s v="NET"/>
    <s v="DECI_STD"/>
    <m/>
    <n v="13010"/>
    <s v="SUPP"/>
    <d v="1899-12-30T13:30:00"/>
    <d v="1899-12-30T14:30:00"/>
    <d v="1899-12-30T01:00:00"/>
    <d v="1899-12-30T13:40:00"/>
    <d v="1899-12-30T14:30:00"/>
    <d v="1899-12-30T00:50:00"/>
    <s v="SDC"/>
    <s v="N/A"/>
  </r>
  <r>
    <n v="13012"/>
    <x v="99"/>
    <x v="14"/>
    <s v="IP"/>
    <s v="Support AMI"/>
    <m/>
    <s v="ACS"/>
    <n v="32"/>
    <m/>
    <s v="X"/>
    <x v="4"/>
    <s v="NET"/>
    <s v="DECI_STD"/>
    <m/>
    <n v="13011"/>
    <s v="SUPP"/>
    <d v="1899-12-30T15:00:00"/>
    <d v="1899-12-30T15:30:00"/>
    <d v="1899-12-30T00:30:00"/>
    <d v="1899-12-30T15:00:00"/>
    <d v="1899-12-30T15:30:00"/>
    <d v="1899-12-30T00:30:00"/>
    <s v="SDC"/>
    <s v="N/A"/>
  </r>
  <r>
    <n v="13013"/>
    <x v="99"/>
    <x v="14"/>
    <s v="IP"/>
    <s v="Support AMI"/>
    <m/>
    <s v="ACS"/>
    <n v="1"/>
    <m/>
    <s v="X"/>
    <x v="4"/>
    <s v="NET"/>
    <s v="DECI_STD"/>
    <m/>
    <n v="13012"/>
    <s v="SUPP"/>
    <d v="1899-12-30T15:35:00"/>
    <d v="1899-12-30T16:05:00"/>
    <d v="1899-12-30T00:30:00"/>
    <d v="1899-12-30T15:30:00"/>
    <d v="1899-12-30T16:00:00"/>
    <d v="1899-12-30T00:30:00"/>
    <s v="SDC"/>
    <s v="N/A"/>
  </r>
  <r>
    <n v="13014"/>
    <x v="47"/>
    <x v="14"/>
    <s v="IP"/>
    <s v="Support IFTS"/>
    <m/>
    <s v="ACS"/>
    <n v="4"/>
    <m/>
    <s v="X"/>
    <x v="6"/>
    <s v="NET"/>
    <s v="DECI_STD"/>
    <m/>
    <n v="13013"/>
    <s v="SUPP"/>
    <d v="1899-12-30T07:30:00"/>
    <d v="1899-12-30T08:30:00"/>
    <d v="1899-12-30T01:00:00"/>
    <d v="1899-12-30T07:30:00"/>
    <d v="1899-12-30T08:35:00"/>
    <d v="1899-12-30T01:05:00"/>
    <s v="SDC"/>
    <s v="N/A"/>
  </r>
  <r>
    <n v="13015"/>
    <x v="47"/>
    <x v="14"/>
    <s v="IP"/>
    <s v="Support QATAR"/>
    <m/>
    <s v="IFTS"/>
    <n v="23"/>
    <m/>
    <s v="X"/>
    <x v="6"/>
    <s v="NET"/>
    <s v="DECI_STD"/>
    <m/>
    <n v="13014"/>
    <s v="SUPP"/>
    <d v="1899-12-30T09:00:00"/>
    <d v="1899-12-30T10:00:00"/>
    <d v="1899-12-30T01:00:00"/>
    <d v="1899-12-30T09:00:00"/>
    <d v="1899-12-30T10:00:00"/>
    <d v="1899-12-30T01:00:00"/>
    <s v="DCO"/>
    <s v="N/A"/>
  </r>
  <r>
    <n v="13016"/>
    <x v="47"/>
    <x v="14"/>
    <s v="IP"/>
    <s v="Support IFTS"/>
    <m/>
    <s v="IFTS"/>
    <n v="22"/>
    <m/>
    <s v="X"/>
    <x v="4"/>
    <s v="NET"/>
    <s v="DECI_STD"/>
    <m/>
    <n v="13015"/>
    <s v="SUPP"/>
    <d v="1899-12-30T10:30:00"/>
    <d v="1899-12-30T11:30:00"/>
    <d v="1899-12-30T01:00:00"/>
    <d v="1899-12-30T10:30:00"/>
    <d v="1899-12-30T11:30:00"/>
    <d v="1899-12-30T01:00:00"/>
    <s v="SDC"/>
    <s v="N/A"/>
  </r>
  <r>
    <n v="13017"/>
    <x v="47"/>
    <x v="14"/>
    <s v="IP"/>
    <s v="Support IFTS"/>
    <m/>
    <s v="ACS"/>
    <n v="5"/>
    <m/>
    <s v="X"/>
    <x v="6"/>
    <s v="NET"/>
    <s v="DECI_STD"/>
    <m/>
    <n v="13016"/>
    <s v="SUPP"/>
    <d v="1899-12-30T10:30:00"/>
    <d v="1899-12-30T11:30:00"/>
    <d v="1899-12-30T01:00:00"/>
    <d v="1899-12-30T10:30:00"/>
    <d v="1899-12-30T11:30:00"/>
    <d v="1899-12-30T01:00:00"/>
    <s v="SDC"/>
    <s v="N/A"/>
  </r>
  <r>
    <n v="13018"/>
    <x v="47"/>
    <x v="14"/>
    <s v="IP"/>
    <s v="Support IFTS"/>
    <m/>
    <s v="ACS"/>
    <n v="17"/>
    <m/>
    <s v="X"/>
    <x v="6"/>
    <s v="NET"/>
    <s v="DECI_STD"/>
    <m/>
    <n v="13017"/>
    <s v="SUPP"/>
    <d v="1899-12-30T12:00:00"/>
    <d v="1899-12-30T13:00:00"/>
    <d v="1899-12-30T01:00:00"/>
    <d v="1899-12-30T12:00:00"/>
    <d v="1899-12-30T13:00:00"/>
    <d v="1899-12-30T01:00:00"/>
    <s v="SDC"/>
    <s v="N/A"/>
  </r>
  <r>
    <n v="13019"/>
    <x v="47"/>
    <x v="14"/>
    <s v="IP"/>
    <s v="Support IFTS"/>
    <m/>
    <s v="ACS"/>
    <n v="3"/>
    <m/>
    <s v="X"/>
    <x v="4"/>
    <s v="NET"/>
    <s v="DECI_STD"/>
    <m/>
    <n v="13018"/>
    <s v="SUPP"/>
    <d v="1899-12-30T13:30:00"/>
    <d v="1899-12-30T14:30:00"/>
    <d v="1899-12-30T01:00:00"/>
    <d v="1899-12-30T13:30:00"/>
    <d v="1899-12-30T14:30:00"/>
    <d v="1899-12-30T01:00:00"/>
    <s v="SDC"/>
    <s v="N/A"/>
  </r>
  <r>
    <n v="13020"/>
    <x v="47"/>
    <x v="14"/>
    <s v="IP"/>
    <s v="Support AMI"/>
    <m/>
    <s v="ACS"/>
    <n v="9"/>
    <m/>
    <s v="X"/>
    <x v="4"/>
    <s v="NET"/>
    <s v="DECI_STD"/>
    <m/>
    <n v="13019"/>
    <s v="SUPP"/>
    <d v="1899-12-30T15:00:00"/>
    <d v="1899-12-30T15:30:00"/>
    <d v="1899-12-30T00:30:00"/>
    <d v="1899-12-30T15:00:00"/>
    <d v="1899-12-30T15:30:00"/>
    <d v="1899-12-30T00:30:00"/>
    <s v="SDC"/>
    <s v="N/A"/>
  </r>
  <r>
    <n v="13021"/>
    <x v="47"/>
    <x v="14"/>
    <s v="IP"/>
    <s v="Support AMI"/>
    <m/>
    <s v="IFTS"/>
    <n v="23"/>
    <m/>
    <s v="X"/>
    <x v="4"/>
    <s v="NET"/>
    <s v="DECI_STD"/>
    <m/>
    <n v="13020"/>
    <s v="SUPP"/>
    <d v="1899-12-30T15:35:00"/>
    <d v="1899-12-30T16:05:00"/>
    <d v="1899-12-30T00:30:00"/>
    <d v="1899-12-30T15:35:00"/>
    <d v="1899-12-30T16:05:00"/>
    <d v="1899-12-30T00:30:00"/>
    <s v="SDC"/>
    <s v="N/A"/>
  </r>
  <r>
    <n v="13022"/>
    <x v="47"/>
    <x v="14"/>
    <s v="IP"/>
    <s v="Support IFTS"/>
    <m/>
    <s v="ACS"/>
    <n v="1"/>
    <m/>
    <s v="X"/>
    <x v="1"/>
    <s v="NET"/>
    <s v="DECI_STD"/>
    <m/>
    <n v="13021"/>
    <s v="SUPP"/>
    <d v="1899-12-30T15:00:00"/>
    <d v="1899-12-30T16:00:00"/>
    <d v="1899-12-30T01:00:00"/>
    <d v="1899-12-30T15:00:00"/>
    <d v="1899-12-30T16:00:00"/>
    <d v="1899-12-30T01:00:00"/>
    <s v="SDC"/>
    <s v="N/A"/>
  </r>
  <r>
    <n v="13023"/>
    <x v="48"/>
    <x v="14"/>
    <s v="IP"/>
    <s v="Support IFTS"/>
    <m/>
    <s v="IFTS"/>
    <n v="22"/>
    <m/>
    <s v="X"/>
    <x v="1"/>
    <s v="NET"/>
    <s v="DECI_STD"/>
    <m/>
    <n v="13022"/>
    <s v="SUPP"/>
    <d v="1899-12-30T06:00:00"/>
    <d v="1899-12-30T07:00:00"/>
    <d v="1899-12-30T01:00:00"/>
    <m/>
    <m/>
    <s v=""/>
    <s v="SMC"/>
    <s v="CD10"/>
  </r>
  <r>
    <n v="13024"/>
    <x v="48"/>
    <x v="14"/>
    <s v="LIFT IFTS 24-05 AUT"/>
    <s v="IFTS"/>
    <n v="65"/>
    <s v="IFTS"/>
    <n v="23"/>
    <m/>
    <s v="X"/>
    <x v="6"/>
    <s v="STDA"/>
    <s v="LOW LEVEL"/>
    <m/>
    <m/>
    <s v="FMS LLF01"/>
    <s v="06:00"/>
    <s v="07:00"/>
    <d v="1899-12-30T01:00:00"/>
    <m/>
    <m/>
    <s v=""/>
    <s v="RSLD"/>
    <s v="CD3"/>
  </r>
  <r>
    <n v="13025"/>
    <x v="48"/>
    <x v="14"/>
    <s v="IP"/>
    <s v="Support IFTS"/>
    <m/>
    <s v="IFTS"/>
    <n v="10"/>
    <m/>
    <s v="X"/>
    <x v="4"/>
    <s v="NET"/>
    <s v="DECI_STD"/>
    <m/>
    <n v="13024"/>
    <s v="SUPP"/>
    <d v="1899-12-30T07:30:00"/>
    <d v="1899-12-30T08:30:00"/>
    <d v="1899-12-30T01:00:00"/>
    <d v="1899-12-30T07:30:00"/>
    <d v="1899-12-30T08:30:00"/>
    <d v="1899-12-30T01:00:00"/>
    <s v="SDC"/>
    <s v="N/A"/>
  </r>
  <r>
    <n v="13026"/>
    <x v="48"/>
    <x v="14"/>
    <s v="IP"/>
    <s v="Support IFTS"/>
    <m/>
    <s v="ACS"/>
    <n v="23"/>
    <m/>
    <s v="X"/>
    <x v="1"/>
    <s v="NET"/>
    <s v="DECI_STD"/>
    <m/>
    <n v="13025"/>
    <s v="SUPP"/>
    <d v="1899-12-30T07:30:00"/>
    <d v="1899-12-30T08:30:00"/>
    <d v="1899-12-30T01:00:00"/>
    <m/>
    <m/>
    <s v=""/>
    <s v="SMC"/>
    <s v="CD10"/>
  </r>
  <r>
    <n v="13027"/>
    <x v="48"/>
    <x v="14"/>
    <s v="IP"/>
    <s v="Support QATAR"/>
    <m/>
    <s v="ACS"/>
    <n v="14"/>
    <m/>
    <s v="X"/>
    <x v="4"/>
    <s v="NET"/>
    <s v="DECI_STD"/>
    <m/>
    <n v="13026"/>
    <s v="SUPP"/>
    <d v="1899-12-30T09:00:00"/>
    <d v="1899-12-30T10:00:00"/>
    <d v="1899-12-30T01:00:00"/>
    <d v="1899-12-30T09:00:00"/>
    <d v="1899-12-30T10:00:00"/>
    <d v="1899-12-30T01:00:00"/>
    <s v="SDC"/>
    <s v="N/A"/>
  </r>
  <r>
    <n v="13028"/>
    <x v="48"/>
    <x v="14"/>
    <s v=" IFTS LIFT 24-03 QATAR"/>
    <s v="QATAR"/>
    <n v="56"/>
    <s v="ACS"/>
    <n v="5"/>
    <s v="X"/>
    <m/>
    <x v="0"/>
    <s v="STDA"/>
    <s v="DECI_STD"/>
    <m/>
    <m/>
    <s v="FMSC DBFM02"/>
    <s v="10:30"/>
    <s v="11:30"/>
    <d v="1899-12-30T01:00:00"/>
    <m/>
    <m/>
    <s v=""/>
    <s v="ERR"/>
    <s v="CD10"/>
  </r>
  <r>
    <n v="13029"/>
    <x v="48"/>
    <x v="14"/>
    <s v="LIFT IFTS 24-05 AUT"/>
    <s v="IFTS"/>
    <n v="65"/>
    <s v="IFTS"/>
    <n v="23"/>
    <m/>
    <s v="X"/>
    <x v="1"/>
    <s v="STDA"/>
    <s v="LOW LEVEL"/>
    <m/>
    <m/>
    <s v="FMS LLF01"/>
    <s v="06:00"/>
    <s v="07:00"/>
    <d v="1899-12-30T01:00:00"/>
    <d v="1899-12-30T06:30:00"/>
    <d v="1899-12-30T07:10:00"/>
    <d v="1899-12-30T00:40:00"/>
    <s v="RSLD"/>
    <s v="CD3"/>
  </r>
  <r>
    <n v="13030"/>
    <x v="49"/>
    <x v="15"/>
    <s v="IP"/>
    <s v="Support QATAR"/>
    <m/>
    <s v="ACS"/>
    <n v="23"/>
    <m/>
    <s v="X"/>
    <x v="4"/>
    <s v="NET"/>
    <s v="DECI_STD"/>
    <m/>
    <n v="13029"/>
    <s v="SUPP"/>
    <d v="1899-12-30T07:30:00"/>
    <d v="1899-12-30T08:30:00"/>
    <d v="1899-12-30T01:00:00"/>
    <d v="1899-12-30T07:30:00"/>
    <d v="1899-12-30T08:30:00"/>
    <d v="1899-12-30T01:00:00"/>
    <s v="SDC"/>
    <s v="N/A"/>
  </r>
  <r>
    <n v="13031"/>
    <x v="49"/>
    <x v="15"/>
    <s v="IP"/>
    <s v="Support QATAR"/>
    <m/>
    <s v="ACS"/>
    <n v="10"/>
    <m/>
    <s v="X"/>
    <x v="4"/>
    <s v="NET"/>
    <s v="DECI_STD"/>
    <m/>
    <n v="13030"/>
    <s v="SUPP"/>
    <d v="1899-12-30T09:00:00"/>
    <d v="1899-12-30T10:00:00"/>
    <d v="1899-12-30T01:00:00"/>
    <d v="1899-12-30T09:00:00"/>
    <d v="1899-12-30T10:00:00"/>
    <d v="1899-12-30T01:00:00"/>
    <s v="SDC"/>
    <s v="N/A"/>
  </r>
  <r>
    <n v="13032"/>
    <x v="49"/>
    <x v="15"/>
    <s v="IP"/>
    <s v="Support QATAR"/>
    <m/>
    <s v="IFTS"/>
    <n v="5"/>
    <m/>
    <s v="X"/>
    <x v="4"/>
    <s v="NET"/>
    <s v="ATAG_DECI"/>
    <m/>
    <n v="13031"/>
    <s v="SUPP"/>
    <d v="1899-12-30T10:30:00"/>
    <d v="1899-12-30T11:30:00"/>
    <d v="1899-12-30T01:00:00"/>
    <d v="1899-12-30T10:30:00"/>
    <d v="1899-12-30T11:30:00"/>
    <d v="1899-12-30T01:00:00"/>
    <s v="SDC"/>
    <s v="N/A"/>
  </r>
  <r>
    <n v="13033"/>
    <x v="49"/>
    <x v="15"/>
    <s v="IP"/>
    <s v="Support IFTS"/>
    <m/>
    <s v="IFTS"/>
    <n v="3"/>
    <m/>
    <s v="X"/>
    <x v="4"/>
    <s v="NET"/>
    <s v="DECI_STD"/>
    <m/>
    <n v="13032"/>
    <s v="SUPP"/>
    <d v="1899-12-30T13:30:00"/>
    <d v="1899-12-30T14:30:00"/>
    <d v="1899-12-30T01:00:00"/>
    <d v="1899-12-30T13:30:00"/>
    <d v="1899-12-30T14:30:00"/>
    <d v="1899-12-30T01:00:00"/>
    <s v="DCO"/>
    <s v="N/A"/>
  </r>
  <r>
    <n v="13034"/>
    <x v="49"/>
    <x v="15"/>
    <s v="IP"/>
    <s v="Support IFTS"/>
    <m/>
    <s v="IFTS"/>
    <n v="22"/>
    <m/>
    <s v="X"/>
    <x v="4"/>
    <s v="NET"/>
    <s v="DECI_STD"/>
    <m/>
    <n v="13033"/>
    <s v="SUPP"/>
    <d v="1899-12-30T15:00:00"/>
    <d v="1899-12-30T16:00:00"/>
    <d v="1899-12-30T01:00:00"/>
    <d v="1899-12-30T15:00:00"/>
    <d v="1899-12-30T16:00:00"/>
    <d v="1899-12-30T01:00:00"/>
    <s v="DCO"/>
    <s v="N/A"/>
  </r>
  <r>
    <n v="13035"/>
    <x v="50"/>
    <x v="15"/>
    <s v="IP"/>
    <s v="Support IFTS"/>
    <m/>
    <s v="IFTS"/>
    <n v="3"/>
    <m/>
    <s v="X"/>
    <x v="4"/>
    <s v="NET"/>
    <s v="DECI_STD"/>
    <m/>
    <n v="13034"/>
    <s v="SUPP"/>
    <d v="1899-12-30T06:00:00"/>
    <d v="1899-12-30T07:00:00"/>
    <d v="1899-12-30T01:00:00"/>
    <d v="1899-12-30T06:00:00"/>
    <d v="1899-12-30T07:00:00"/>
    <d v="1899-12-30T01:00:00"/>
    <s v="SDC"/>
    <s v="N/A"/>
  </r>
  <r>
    <n v="13036"/>
    <x v="50"/>
    <x v="15"/>
    <s v="IP"/>
    <s v="Support QATAR"/>
    <m/>
    <s v="IFTS"/>
    <n v="9"/>
    <m/>
    <s v="X"/>
    <x v="4"/>
    <s v="NET"/>
    <s v="DECI_STD_NVG"/>
    <m/>
    <n v="13035"/>
    <s v="SUPP"/>
    <d v="1899-12-30T07:30:00"/>
    <d v="1899-12-30T08:30:00"/>
    <d v="1899-12-30T01:00:00"/>
    <d v="1899-12-30T07:30:00"/>
    <d v="1899-12-30T08:30:00"/>
    <d v="1899-12-30T01:00:00"/>
    <s v="SDC"/>
    <s v="N/A"/>
  </r>
  <r>
    <n v="13037"/>
    <x v="50"/>
    <x v="15"/>
    <s v="IP"/>
    <s v="Support IFTS"/>
    <m/>
    <s v="ACS"/>
    <n v="5"/>
    <m/>
    <s v="X"/>
    <x v="4"/>
    <s v="NET"/>
    <s v="DECI_STD"/>
    <m/>
    <n v="13036"/>
    <s v="SUPP"/>
    <d v="1899-12-30T09:00:00"/>
    <d v="1899-12-30T10:00:00"/>
    <d v="1899-12-30T01:00:00"/>
    <d v="1899-12-30T09:00:00"/>
    <d v="1899-12-30T10:00:00"/>
    <d v="1899-12-30T01:00:00"/>
    <s v="SDC"/>
    <s v="N/A"/>
  </r>
  <r>
    <n v="13038"/>
    <x v="50"/>
    <x v="15"/>
    <s v="IP"/>
    <s v="Support IFTS"/>
    <m/>
    <s v="ACS"/>
    <n v="1"/>
    <m/>
    <s v="X"/>
    <x v="4"/>
    <s v="NET"/>
    <s v="DECI_STD"/>
    <m/>
    <n v="13037"/>
    <s v="SUPP"/>
    <d v="1899-12-30T12:00:00"/>
    <d v="1899-12-30T13:00:00"/>
    <d v="1899-12-30T01:00:00"/>
    <d v="1899-12-30T12:00:00"/>
    <d v="1899-12-30T13:00:00"/>
    <d v="1899-12-30T01:00:00"/>
    <s v="SDC"/>
    <s v="N/A"/>
  </r>
  <r>
    <n v="13039"/>
    <x v="50"/>
    <x v="15"/>
    <s v="IP"/>
    <s v="Support IFTS"/>
    <m/>
    <s v="ACS"/>
    <n v="2"/>
    <m/>
    <s v="X"/>
    <x v="4"/>
    <s v="NET"/>
    <s v="DECI_STD"/>
    <m/>
    <n v="13038"/>
    <s v="SUPP"/>
    <d v="1899-12-30T15:00:00"/>
    <d v="1899-12-30T16:00:00"/>
    <d v="1899-12-30T01:00:00"/>
    <s v="15:00"/>
    <s v="16:00"/>
    <d v="1899-12-30T01:00:00"/>
    <s v="SDC"/>
    <s v="N/A"/>
  </r>
  <r>
    <n v="13040"/>
    <x v="100"/>
    <x v="15"/>
    <s v="IP"/>
    <s v="Support IFTS"/>
    <m/>
    <s v="ACS"/>
    <n v="10"/>
    <m/>
    <s v="X"/>
    <x v="4"/>
    <s v="NET"/>
    <s v="DECI_STD"/>
    <m/>
    <n v="13039"/>
    <s v="SUPP"/>
    <d v="1899-12-30T07:30:00"/>
    <d v="1899-12-30T08:30:00"/>
    <d v="1899-12-30T01:00:00"/>
    <d v="1899-12-30T07:30:00"/>
    <d v="1899-12-30T08:30:00"/>
    <d v="1899-12-30T01:00:00"/>
    <s v="SDC"/>
    <s v="N/A"/>
  </r>
  <r>
    <n v="13041"/>
    <x v="100"/>
    <x v="15"/>
    <s v="IP"/>
    <s v="Support IFTS"/>
    <m/>
    <s v="ACS"/>
    <n v="12"/>
    <m/>
    <s v="X"/>
    <x v="4"/>
    <s v="NET"/>
    <s v="DECI_STD"/>
    <m/>
    <n v="13040"/>
    <s v="SUPP"/>
    <d v="1899-12-30T12:00:00"/>
    <d v="1899-12-30T13:00:00"/>
    <d v="1899-12-30T01:00:00"/>
    <d v="1899-12-30T12:00:00"/>
    <d v="1899-12-30T13:00:00"/>
    <d v="1899-12-30T01:00:00"/>
    <s v="SDC"/>
    <s v="N/A"/>
  </r>
  <r>
    <n v="13042"/>
    <x v="100"/>
    <x v="15"/>
    <s v="IP"/>
    <s v="Support AMI"/>
    <m/>
    <s v="ACS"/>
    <n v="32"/>
    <m/>
    <s v="X"/>
    <x v="4"/>
    <s v="NET"/>
    <s v="DECI_STD"/>
    <m/>
    <n v="13041"/>
    <s v="SUPP"/>
    <d v="1899-12-30T15:00:00"/>
    <d v="1899-12-30T15:30:00"/>
    <d v="1899-12-30T00:30:00"/>
    <d v="1899-12-30T15:00:00"/>
    <d v="1899-12-30T15:30:00"/>
    <d v="1899-12-30T00:30:00"/>
    <s v="SDC"/>
    <s v="N/A"/>
  </r>
  <r>
    <n v="13043"/>
    <x v="100"/>
    <x v="15"/>
    <s v="IP"/>
    <s v="Support AMI"/>
    <m/>
    <s v="ACS"/>
    <n v="9"/>
    <m/>
    <s v="X"/>
    <x v="4"/>
    <s v="NET"/>
    <s v="DECI_STD"/>
    <m/>
    <n v="13042"/>
    <s v="SUPP"/>
    <d v="1899-12-30T15:35:00"/>
    <d v="1899-12-30T16:05:00"/>
    <d v="1899-12-30T00:30:00"/>
    <d v="1899-12-30T15:35:00"/>
    <d v="1899-12-30T16:05:00"/>
    <d v="1899-12-30T00:30:00"/>
    <s v="SDC"/>
    <s v="N/A"/>
  </r>
  <r>
    <n v="13044"/>
    <x v="101"/>
    <x v="15"/>
    <s v="IP"/>
    <s v="Support IFTS"/>
    <m/>
    <s v="ACS"/>
    <n v="12"/>
    <s v="X"/>
    <m/>
    <x v="1"/>
    <s v="NET"/>
    <s v="DECI_STD"/>
    <m/>
    <n v="13043"/>
    <s v="SUPP"/>
    <s v="06:00"/>
    <s v="07:00"/>
    <d v="1899-12-30T01:00:00"/>
    <s v="06:00"/>
    <s v="07:00"/>
    <d v="1899-12-30T01:00:00"/>
    <s v="SDC"/>
    <s v="N/A"/>
  </r>
  <r>
    <n v="13045"/>
    <x v="101"/>
    <x v="15"/>
    <s v="IP"/>
    <s v="Support IFTS"/>
    <m/>
    <s v="ACS"/>
    <n v="14"/>
    <m/>
    <s v="X"/>
    <x v="1"/>
    <s v="NET"/>
    <s v="DECI_STD"/>
    <m/>
    <n v="13044"/>
    <s v="SUPP"/>
    <s v="07:30"/>
    <s v="08:30"/>
    <d v="1899-12-30T01:00:00"/>
    <s v="07:30"/>
    <s v="08:30"/>
    <d v="1899-12-30T01:00:00"/>
    <s v="SDC"/>
    <s v="N/A"/>
  </r>
  <r>
    <n v="13046"/>
    <x v="101"/>
    <x v="15"/>
    <s v="IP"/>
    <s v="Support IFTS"/>
    <m/>
    <s v="ACS"/>
    <n v="32"/>
    <m/>
    <s v="X"/>
    <x v="1"/>
    <s v="NET"/>
    <s v="DECI_STD"/>
    <m/>
    <n v="13045"/>
    <s v="SUPP"/>
    <s v="09:00"/>
    <s v="10:00"/>
    <d v="1899-12-30T01:00:00"/>
    <s v="09:00"/>
    <s v="10:00"/>
    <d v="1899-12-30T01:00:00"/>
    <s v="SDC"/>
    <s v="N/A"/>
  </r>
  <r>
    <n v="13047"/>
    <x v="101"/>
    <x v="15"/>
    <s v="IP"/>
    <s v="Support IFTS"/>
    <m/>
    <s v="IFTS"/>
    <n v="9"/>
    <m/>
    <s v="X"/>
    <x v="1"/>
    <s v="NET"/>
    <s v="DECI_STD"/>
    <m/>
    <n v="13046"/>
    <s v="SUPP"/>
    <s v="12:00"/>
    <s v="13:00"/>
    <d v="1899-12-30T01:00:00"/>
    <s v="12:00"/>
    <s v="13:00"/>
    <d v="1899-12-30T01:00:00"/>
    <s v="SDC"/>
    <s v="N/A"/>
  </r>
  <r>
    <n v="13048"/>
    <x v="101"/>
    <x v="15"/>
    <s v="IP"/>
    <m/>
    <m/>
    <s v="AMI"/>
    <n v="20"/>
    <s v="X"/>
    <m/>
    <x v="2"/>
    <s v="STDA"/>
    <s v="DECI_STD"/>
    <m/>
    <m/>
    <s v="TEST"/>
    <s v="12:30"/>
    <s v="13:00"/>
    <d v="1899-12-30T00:30:00"/>
    <s v="12:30"/>
    <s v="13:00"/>
    <d v="1899-12-30T00:30:00"/>
    <s v="DCO"/>
    <s v="N/A"/>
  </r>
  <r>
    <n v="13049"/>
    <x v="101"/>
    <x v="15"/>
    <s v="IP"/>
    <m/>
    <m/>
    <s v="AMI"/>
    <n v="20"/>
    <s v="X"/>
    <m/>
    <x v="3"/>
    <s v="STDA"/>
    <s v="DECI_STD"/>
    <m/>
    <m/>
    <s v="TEST"/>
    <s v="13:01"/>
    <s v="13:31"/>
    <d v="1899-12-30T00:30:00"/>
    <s v="13:01"/>
    <s v="13:31"/>
    <d v="1899-12-30T00:30:00"/>
    <s v="CANC"/>
    <s v="CD1"/>
  </r>
  <r>
    <n v="13050"/>
    <x v="101"/>
    <x v="15"/>
    <s v="IP"/>
    <s v="Support QATAR"/>
    <m/>
    <s v="ACS"/>
    <n v="9"/>
    <m/>
    <s v="X"/>
    <x v="1"/>
    <s v="NET"/>
    <s v="DECI_STD"/>
    <m/>
    <n v="13049"/>
    <s v="SUPP"/>
    <s v="13:30"/>
    <s v="14:30"/>
    <d v="1899-12-30T01:00:00"/>
    <s v="13:30"/>
    <s v="14:30"/>
    <d v="1899-12-30T01:00:00"/>
    <s v="SDC"/>
    <s v="N/A"/>
  </r>
  <r>
    <n v="13051"/>
    <x v="102"/>
    <x v="15"/>
    <s v="IP"/>
    <s v="Support QATAR"/>
    <m/>
    <s v="ACS"/>
    <n v="2"/>
    <m/>
    <s v="X"/>
    <x v="1"/>
    <s v="NET"/>
    <s v="DECI_STD"/>
    <m/>
    <n v="13050"/>
    <s v="SUPP"/>
    <d v="1899-12-30T07:30:00"/>
    <d v="1899-12-30T08:30:00"/>
    <d v="1899-12-30T01:00:00"/>
    <d v="1899-12-30T07:30:00"/>
    <d v="1899-12-30T08:30:00"/>
    <d v="1899-12-30T01:00:00"/>
    <s v="SDC"/>
    <s v="N/A"/>
  </r>
  <r>
    <n v="13052"/>
    <x v="102"/>
    <x v="15"/>
    <s v="IP"/>
    <s v="Support QATAR"/>
    <m/>
    <s v="ACS"/>
    <n v="14"/>
    <m/>
    <s v="X"/>
    <x v="1"/>
    <s v="NET"/>
    <s v="DECI_STD"/>
    <m/>
    <n v="13051"/>
    <s v="SUPP"/>
    <d v="1899-12-30T10:30:00"/>
    <d v="1899-12-30T11:30:00"/>
    <d v="1899-12-30T01:00:00"/>
    <s v="10:30"/>
    <s v="11:30"/>
    <d v="1899-12-30T01:00:00"/>
    <s v="SDC"/>
    <s v="N/A"/>
  </r>
  <r>
    <n v="13053"/>
    <x v="51"/>
    <x v="16"/>
    <s v="IP"/>
    <s v="Support ACS"/>
    <m/>
    <s v="ACS"/>
    <n v="5"/>
    <s v="X"/>
    <m/>
    <x v="0"/>
    <s v="NET"/>
    <s v="LOW LEVEL"/>
    <m/>
    <n v="13054"/>
    <s v="SUPP"/>
    <s v="07:30"/>
    <s v="08:30"/>
    <d v="1899-12-30T01:00:00"/>
    <d v="1899-12-30T07:30:00"/>
    <d v="1899-12-30T08:30:00"/>
    <d v="1899-12-30T01:00:00"/>
    <s v="SDC"/>
    <s v="N/A"/>
  </r>
  <r>
    <n v="13054"/>
    <x v="51"/>
    <x v="16"/>
    <s v="IP"/>
    <s v="Support IFTS"/>
    <m/>
    <s v="ACS"/>
    <n v="32"/>
    <m/>
    <s v="X"/>
    <x v="1"/>
    <s v="NET"/>
    <s v="DECI_STD"/>
    <m/>
    <n v="13053"/>
    <s v="SUPP"/>
    <d v="1899-12-30T09:00:00"/>
    <d v="1899-12-30T10:00:00"/>
    <d v="1899-12-30T01:00:00"/>
    <d v="1899-12-30T09:00:00"/>
    <d v="1899-12-30T10:00:00"/>
    <d v="1899-12-30T01:00:00"/>
    <s v="SDC"/>
    <s v="N/A"/>
  </r>
  <r>
    <n v="13055"/>
    <x v="51"/>
    <x v="16"/>
    <s v="IP"/>
    <s v="Support IFTS"/>
    <m/>
    <s v="ACS"/>
    <n v="14"/>
    <m/>
    <s v="X"/>
    <x v="1"/>
    <s v="NET"/>
    <s v="DECI_STD"/>
    <m/>
    <n v="13054"/>
    <s v="SUPP"/>
    <d v="1899-12-30T12:00:00"/>
    <d v="1899-12-30T13:00:00"/>
    <d v="1899-12-30T01:00:00"/>
    <d v="1899-12-30T12:00:00"/>
    <d v="1899-12-30T13:00:00"/>
    <d v="1899-12-30T01:00:00"/>
    <s v="SDC"/>
    <s v="N/A"/>
  </r>
  <r>
    <n v="13056"/>
    <x v="51"/>
    <x v="16"/>
    <s v="IP"/>
    <s v="Support AMI"/>
    <m/>
    <s v="ACS"/>
    <n v="12"/>
    <m/>
    <s v="X"/>
    <x v="4"/>
    <s v="NET"/>
    <s v="DECI_STD"/>
    <m/>
    <n v="13055"/>
    <s v="SUPP"/>
    <d v="1899-12-30T13:30:00"/>
    <d v="1899-12-30T14:00:00"/>
    <d v="1899-12-30T00:30:00"/>
    <d v="1899-12-30T13:30:00"/>
    <d v="1899-12-30T14:00:00"/>
    <d v="1899-12-30T00:30:00"/>
    <s v="SDC"/>
    <s v="N/A"/>
  </r>
  <r>
    <n v="13057"/>
    <x v="51"/>
    <x v="16"/>
    <s v="IP"/>
    <s v="Support AMI"/>
    <m/>
    <s v="ACS"/>
    <n v="1"/>
    <m/>
    <s v="X"/>
    <x v="4"/>
    <s v="NET"/>
    <s v="DECI_STD"/>
    <m/>
    <n v="13056"/>
    <s v="SUPP"/>
    <d v="1899-12-30T14:05:00"/>
    <d v="1899-12-30T14:35:00"/>
    <d v="1899-12-30T00:30:00"/>
    <d v="1899-12-30T14:00:00"/>
    <d v="1899-12-30T14:30:00"/>
    <d v="1899-12-30T00:30:00"/>
    <s v="SDC"/>
    <s v="N/A"/>
  </r>
  <r>
    <n v="13058"/>
    <x v="51"/>
    <x v="16"/>
    <s v="IP"/>
    <s v="Support IFTS"/>
    <m/>
    <s v="IFTS"/>
    <n v="22"/>
    <m/>
    <s v="X"/>
    <x v="1"/>
    <s v="NET"/>
    <s v="DECI_STD"/>
    <m/>
    <n v="13057"/>
    <s v="SUPP"/>
    <d v="1899-12-30T13:30:00"/>
    <d v="1899-12-30T14:30:00"/>
    <d v="1899-12-30T01:00:00"/>
    <d v="1899-12-30T13:30:00"/>
    <d v="1899-12-30T14:30:00"/>
    <d v="1899-12-30T01:00:00"/>
    <s v="SDC"/>
    <s v="N/A"/>
  </r>
  <r>
    <n v="13059"/>
    <x v="52"/>
    <x v="16"/>
    <s v="IP"/>
    <s v="Support QATAR"/>
    <m/>
    <s v="ACS"/>
    <n v="2"/>
    <m/>
    <s v="X"/>
    <x v="4"/>
    <s v="NET"/>
    <s v="DECI_STD"/>
    <m/>
    <n v="13058"/>
    <s v="SUPP"/>
    <d v="1899-12-30T06:00:00"/>
    <d v="1899-12-30T07:00:00"/>
    <d v="1899-12-30T01:00:00"/>
    <d v="1899-12-30T06:00:00"/>
    <d v="1899-12-30T07:00:00"/>
    <d v="1899-12-30T01:00:00"/>
    <s v="SDC"/>
    <s v="N/A"/>
  </r>
  <r>
    <n v="13060"/>
    <x v="52"/>
    <x v="16"/>
    <s v="IP"/>
    <s v="Support QATAR"/>
    <m/>
    <s v="ACS"/>
    <n v="5"/>
    <m/>
    <s v="X"/>
    <x v="4"/>
    <s v="NET"/>
    <s v="DECI_STD"/>
    <m/>
    <n v="13059"/>
    <s v="SUPP"/>
    <d v="1899-12-30T07:30:00"/>
    <d v="1899-12-30T08:30:00"/>
    <d v="1899-12-30T01:00:00"/>
    <d v="1899-12-30T07:30:00"/>
    <d v="1899-12-30T08:30:00"/>
    <d v="1899-12-30T01:00:00"/>
    <s v="SDC"/>
    <s v="N/A"/>
  </r>
  <r>
    <n v="13061"/>
    <x v="52"/>
    <x v="16"/>
    <s v="IP"/>
    <s v="Support IFTS"/>
    <m/>
    <s v="IFTS"/>
    <n v="9"/>
    <m/>
    <s v="X"/>
    <x v="4"/>
    <s v="NET"/>
    <s v="DECI_STD"/>
    <m/>
    <n v="13060"/>
    <s v="SUPP"/>
    <d v="1899-12-30T09:00:00"/>
    <d v="1899-12-30T10:00:00"/>
    <d v="1899-12-30T01:00:00"/>
    <d v="1899-12-30T09:00:00"/>
    <d v="1899-12-30T10:00:00"/>
    <d v="1899-12-30T01:00:00"/>
    <s v="SDC"/>
    <s v="N/A"/>
  </r>
  <r>
    <n v="13062"/>
    <x v="52"/>
    <x v="16"/>
    <s v="IP"/>
    <s v="Support IFTS"/>
    <m/>
    <s v="ACS"/>
    <n v="14"/>
    <m/>
    <s v="X"/>
    <x v="1"/>
    <s v="NET"/>
    <s v="DECI_STD"/>
    <m/>
    <n v="13061"/>
    <s v="SUPP"/>
    <d v="1899-12-30T09:00:00"/>
    <d v="1899-12-30T10:00:00"/>
    <d v="1899-12-30T01:00:00"/>
    <d v="1899-12-30T09:00:00"/>
    <d v="1899-12-30T10:00:00"/>
    <d v="1899-12-30T01:00:00"/>
    <s v="SDC"/>
    <s v="N/A"/>
  </r>
  <r>
    <n v="13063"/>
    <x v="52"/>
    <x v="16"/>
    <s v="IP"/>
    <s v="Support IFTS"/>
    <m/>
    <s v="ACS"/>
    <n v="22"/>
    <m/>
    <s v="X"/>
    <x v="4"/>
    <s v="NET"/>
    <s v="DECI_STD"/>
    <m/>
    <n v="13062"/>
    <s v="SUPP"/>
    <d v="1899-12-30T10:30:00"/>
    <d v="1899-12-30T11:30:00"/>
    <d v="1899-12-30T01:00:00"/>
    <d v="1899-12-30T10:30:00"/>
    <d v="1899-12-30T11:30:00"/>
    <d v="1899-12-30T01:00:00"/>
    <s v="SDC"/>
    <s v="N/A"/>
  </r>
  <r>
    <n v="13064"/>
    <x v="52"/>
    <x v="16"/>
    <s v="IP"/>
    <s v="Support IFTS"/>
    <m/>
    <s v="ACS"/>
    <n v="17"/>
    <m/>
    <s v="X"/>
    <x v="1"/>
    <s v="NET"/>
    <s v="DECI_STD"/>
    <m/>
    <n v="13063"/>
    <s v="SUPP"/>
    <s v="10:30"/>
    <d v="1899-12-30T11:00:00"/>
    <d v="1899-12-30T00:30:00"/>
    <d v="1899-12-30T10:30:00"/>
    <d v="1899-12-30T11:00:00"/>
    <d v="1899-12-30T00:30:00"/>
    <s v="SDC"/>
    <s v="N/A"/>
  </r>
  <r>
    <n v="13065"/>
    <x v="52"/>
    <x v="16"/>
    <s v="IP"/>
    <s v="Support IFTS"/>
    <m/>
    <s v="ACS"/>
    <n v="1"/>
    <m/>
    <s v="X"/>
    <x v="1"/>
    <s v="NET"/>
    <s v="DECI_STD"/>
    <m/>
    <n v="13064"/>
    <s v="SUPP"/>
    <s v="11:05"/>
    <d v="1899-12-30T11:35:00"/>
    <d v="1899-12-30T00:30:00"/>
    <d v="1899-12-30T10:30:00"/>
    <d v="1899-12-30T11:30:00"/>
    <d v="1899-12-30T01:00:00"/>
    <s v="SDC"/>
    <s v="N/A"/>
  </r>
  <r>
    <n v="13066"/>
    <x v="52"/>
    <x v="16"/>
    <s v="IP"/>
    <s v="Support QATAR"/>
    <m/>
    <s v="ACS"/>
    <n v="14"/>
    <m/>
    <s v="X"/>
    <x v="4"/>
    <s v="NET"/>
    <s v="DECI_STD"/>
    <m/>
    <n v="13065"/>
    <s v="SUPP"/>
    <d v="1899-12-30T12:00:00"/>
    <d v="1899-12-30T13:00:00"/>
    <d v="1899-12-30T01:00:00"/>
    <s v="12:00"/>
    <s v="13:00"/>
    <d v="1899-12-30T01:00:00"/>
    <s v="SDC"/>
    <s v="N/A"/>
  </r>
  <r>
    <n v="13067"/>
    <x v="52"/>
    <x v="16"/>
    <s v="IP"/>
    <s v="Support QATAR"/>
    <m/>
    <s v="ACS"/>
    <n v="32"/>
    <m/>
    <s v="X"/>
    <x v="1"/>
    <s v="NET"/>
    <s v="DECI_STD"/>
    <m/>
    <n v="13066"/>
    <s v="SUPP"/>
    <d v="1899-12-30T12:00:00"/>
    <d v="1899-12-30T13:00:00"/>
    <d v="1899-12-30T01:00:00"/>
    <d v="1899-12-30T12:00:00"/>
    <d v="1899-12-30T13:00:00"/>
    <d v="1899-12-30T01:00:00"/>
    <s v="SDC"/>
    <s v="N/A"/>
  </r>
  <r>
    <n v="13068"/>
    <x v="53"/>
    <x v="16"/>
    <s v="IP"/>
    <s v="Support IFTS"/>
    <m/>
    <s v="ACS"/>
    <n v="32"/>
    <m/>
    <s v="X"/>
    <x v="1"/>
    <s v="NET"/>
    <s v="DECI_STD"/>
    <m/>
    <n v="13067"/>
    <s v="SUPP"/>
    <d v="1899-12-30T06:00:00"/>
    <d v="1899-12-30T07:00:00"/>
    <d v="1899-12-30T01:00:00"/>
    <d v="1899-12-30T06:00:00"/>
    <d v="1899-12-30T07:00:00"/>
    <d v="1899-12-30T01:00:00"/>
    <s v="SDC"/>
    <s v="N/A"/>
  </r>
  <r>
    <n v="13069"/>
    <x v="53"/>
    <x v="16"/>
    <s v="IP"/>
    <s v="Support IFTS"/>
    <m/>
    <s v="ACS"/>
    <n v="10"/>
    <m/>
    <s v="X"/>
    <x v="4"/>
    <s v="NET"/>
    <s v="DECI_STD"/>
    <m/>
    <n v="13068"/>
    <s v="SUPP"/>
    <d v="1899-12-30T07:30:00"/>
    <d v="1899-12-30T08:30:00"/>
    <d v="1899-12-30T01:00:00"/>
    <d v="1899-12-30T07:30:00"/>
    <d v="1899-12-30T08:30:00"/>
    <d v="1899-12-30T01:00:00"/>
    <s v="SDC"/>
    <s v="N/A"/>
  </r>
  <r>
    <n v="13070"/>
    <x v="53"/>
    <x v="16"/>
    <s v="IP"/>
    <s v="Support QATAR"/>
    <m/>
    <s v="ACS"/>
    <n v="17"/>
    <m/>
    <s v="X"/>
    <x v="4"/>
    <s v="NET"/>
    <s v="DECI_STD"/>
    <m/>
    <n v="13069"/>
    <s v="SUPP"/>
    <d v="1899-12-30T09:00:00"/>
    <d v="1899-12-30T10:00:00"/>
    <d v="1899-12-30T01:00:00"/>
    <d v="1899-12-30T09:00:00"/>
    <d v="1899-12-30T10:00:00"/>
    <d v="1899-12-30T01:00:00"/>
    <s v="SDC"/>
    <s v="N/A"/>
  </r>
  <r>
    <n v="13071"/>
    <x v="53"/>
    <x v="16"/>
    <s v="IP"/>
    <s v="Support IFTS"/>
    <m/>
    <s v="ACS"/>
    <n v="2"/>
    <m/>
    <s v="X"/>
    <x v="1"/>
    <s v="NET"/>
    <s v="DECI_STD"/>
    <m/>
    <n v="13070"/>
    <s v="SUPP"/>
    <d v="1899-12-30T09:00:00"/>
    <d v="1899-12-30T10:00:00"/>
    <d v="1899-12-30T01:00:00"/>
    <d v="1899-12-30T09:00:00"/>
    <d v="1899-12-30T10:00:00"/>
    <d v="1899-12-30T01:00:00"/>
    <s v="SDC"/>
    <s v="N/A"/>
  </r>
  <r>
    <n v="13072"/>
    <x v="53"/>
    <x v="16"/>
    <s v="IP"/>
    <s v="Support IFTS"/>
    <m/>
    <s v="IFTS"/>
    <n v="22"/>
    <m/>
    <s v="X"/>
    <x v="4"/>
    <s v="NET"/>
    <s v="DECI_STD"/>
    <m/>
    <n v="13071"/>
    <s v="SUPP"/>
    <d v="1899-12-30T10:30:00"/>
    <d v="1899-12-30T11:30:00"/>
    <d v="1899-12-30T01:00:00"/>
    <d v="1899-12-30T10:30:00"/>
    <d v="1899-12-30T11:30:00"/>
    <d v="1899-12-30T01:00:00"/>
    <s v="SDC"/>
    <s v="N/A"/>
  </r>
  <r>
    <n v="13073"/>
    <x v="53"/>
    <x v="16"/>
    <s v="IP"/>
    <s v="Support IFTS"/>
    <m/>
    <s v="ACS"/>
    <n v="8"/>
    <m/>
    <s v="X"/>
    <x v="1"/>
    <s v="NET"/>
    <s v="DECI_STD"/>
    <m/>
    <n v="13072"/>
    <s v="SUPP"/>
    <d v="1899-12-30T13:30:00"/>
    <d v="1899-12-30T14:30:00"/>
    <d v="1899-12-30T01:00:00"/>
    <d v="1899-12-30T13:30:00"/>
    <d v="1899-12-30T14:30:00"/>
    <d v="1899-12-30T01:00:00"/>
    <s v="SDC"/>
    <s v="N/A"/>
  </r>
  <r>
    <n v="13074"/>
    <x v="103"/>
    <x v="17"/>
    <s v="IP"/>
    <s v="Support IFTS"/>
    <m/>
    <s v="ACS"/>
    <n v="2"/>
    <m/>
    <s v="X"/>
    <x v="1"/>
    <s v="NET"/>
    <s v="DECI_STD"/>
    <m/>
    <n v="13073"/>
    <s v="SUPP"/>
    <d v="1899-12-30T08:00:00"/>
    <d v="1899-12-30T09:00:00"/>
    <d v="1899-12-30T01:00:00"/>
    <d v="1899-12-30T08:00:00"/>
    <d v="1899-12-30T09:00:00"/>
    <d v="1899-12-30T01:00:00"/>
    <s v="SDC"/>
    <s v="N/A"/>
  </r>
  <r>
    <n v="13075"/>
    <x v="103"/>
    <x v="17"/>
    <s v="IP"/>
    <s v="Support IFTS"/>
    <m/>
    <s v="ACS"/>
    <n v="31"/>
    <m/>
    <s v="X"/>
    <x v="4"/>
    <s v="NET"/>
    <s v="DECI_STD"/>
    <m/>
    <n v="13074"/>
    <s v="SUPP"/>
    <d v="1899-12-30T09:30:00"/>
    <d v="1899-12-30T10:30:00"/>
    <d v="1899-12-30T01:00:00"/>
    <d v="1899-12-30T09:30:00"/>
    <d v="1899-12-30T10:30:00"/>
    <d v="1899-12-30T01:00:00"/>
    <s v="SDC"/>
    <s v="N/A"/>
  </r>
  <r>
    <n v="13076"/>
    <x v="103"/>
    <x v="17"/>
    <s v="IP"/>
    <s v="Support IFTS"/>
    <m/>
    <s v="ACS"/>
    <n v="12"/>
    <m/>
    <s v="X"/>
    <x v="1"/>
    <s v="NET"/>
    <s v="DECI_STD"/>
    <m/>
    <n v="13075"/>
    <s v="SUPP"/>
    <d v="1899-12-30T09:30:00"/>
    <d v="1899-12-30T10:30:00"/>
    <d v="1899-12-30T01:00:00"/>
    <d v="1899-12-30T09:30:00"/>
    <d v="1899-12-30T10:30:00"/>
    <d v="1899-12-30T01:00:00"/>
    <s v="SDC"/>
    <s v="N/A"/>
  </r>
  <r>
    <n v="13077"/>
    <x v="103"/>
    <x v="17"/>
    <s v="IP"/>
    <s v="Support QATAR"/>
    <m/>
    <s v="IFTS"/>
    <n v="9"/>
    <m/>
    <s v="X"/>
    <x v="4"/>
    <s v="NET"/>
    <s v="DECI_STD"/>
    <m/>
    <n v="13076"/>
    <s v="SUPP"/>
    <d v="1899-12-30T11:00:00"/>
    <d v="1899-12-30T12:00:00"/>
    <d v="1899-12-30T01:00:00"/>
    <d v="1899-12-30T11:00:00"/>
    <d v="1899-12-30T12:00:00"/>
    <d v="1899-12-30T01:00:00"/>
    <s v="SDC"/>
    <s v="N/A"/>
  </r>
  <r>
    <n v="13078"/>
    <x v="103"/>
    <x v="17"/>
    <s v="IP"/>
    <s v="Support QATAR"/>
    <m/>
    <s v="ACS"/>
    <n v="14"/>
    <m/>
    <s v="X"/>
    <x v="1"/>
    <s v="NET"/>
    <s v="DECI_STD"/>
    <m/>
    <n v="13077"/>
    <s v="SUPP"/>
    <d v="1899-12-30T12:30:00"/>
    <d v="1899-12-30T13:30:00"/>
    <d v="1899-12-30T01:00:00"/>
    <d v="1899-12-30T12:45:00"/>
    <d v="1899-12-30T13:45:00"/>
    <d v="1899-12-30T01:00:00"/>
    <s v="SDC"/>
    <s v="N/A"/>
  </r>
  <r>
    <n v="13079"/>
    <x v="103"/>
    <x v="17"/>
    <s v="IP"/>
    <s v="Support IFTS"/>
    <m/>
    <s v="ACS"/>
    <n v="32"/>
    <m/>
    <s v="X"/>
    <x v="1"/>
    <s v="NET"/>
    <s v="DECI_STD"/>
    <m/>
    <n v="13078"/>
    <s v="SUPP"/>
    <d v="1899-12-30T14:00:00"/>
    <d v="1899-12-30T15:00:00"/>
    <d v="1899-12-30T01:00:00"/>
    <d v="1899-12-30T14:00:00"/>
    <d v="1899-12-30T15:00:00"/>
    <d v="1899-12-30T01:00:00"/>
    <s v="SDC"/>
    <s v="N/A"/>
  </r>
  <r>
    <n v="13080"/>
    <x v="103"/>
    <x v="17"/>
    <s v="IP"/>
    <s v="Support IFTS"/>
    <m/>
    <s v="IFTS"/>
    <n v="22"/>
    <m/>
    <s v="X"/>
    <x v="4"/>
    <s v="NET"/>
    <s v="DECI_STD"/>
    <m/>
    <n v="13079"/>
    <s v="SUPP"/>
    <d v="1899-12-30T15:30:00"/>
    <d v="1899-12-30T16:30:00"/>
    <d v="1899-12-30T01:00:00"/>
    <d v="1899-12-30T15:30:00"/>
    <d v="1899-12-30T16:30:00"/>
    <d v="1899-12-30T01:00:00"/>
    <s v="SDC"/>
    <s v="N/A"/>
  </r>
  <r>
    <n v="13081"/>
    <x v="103"/>
    <x v="17"/>
    <s v="IP"/>
    <s v="Support IFTS"/>
    <m/>
    <s v="ACS"/>
    <n v="10"/>
    <m/>
    <s v="X"/>
    <x v="1"/>
    <s v="NET"/>
    <s v="DECI_STD"/>
    <m/>
    <n v="13080"/>
    <s v="SUPP"/>
    <d v="1899-12-30T15:30:00"/>
    <d v="1899-12-30T16:30:00"/>
    <d v="1899-12-30T01:00:00"/>
    <d v="1899-12-30T15:30:00"/>
    <d v="1899-12-30T16:30:00"/>
    <d v="1899-12-30T01:00:00"/>
    <s v="SDC"/>
    <s v="N/A"/>
  </r>
  <r>
    <n v="13082"/>
    <x v="104"/>
    <x v="17"/>
    <s v="IP"/>
    <s v="Support QATAR"/>
    <m/>
    <s v="ACS"/>
    <n v="14"/>
    <m/>
    <s v="X"/>
    <x v="1"/>
    <s v="NET"/>
    <s v="DECI_STD"/>
    <m/>
    <n v="13081"/>
    <s v="SUPP"/>
    <d v="1899-12-30T08:00:00"/>
    <d v="1899-12-30T09:00:00"/>
    <d v="1899-12-30T01:00:00"/>
    <d v="1899-12-30T08:00:00"/>
    <d v="1899-12-30T08:50:00"/>
    <d v="1899-12-30T00:50:00"/>
    <s v="SDC"/>
    <s v="N/A"/>
  </r>
  <r>
    <n v="13083"/>
    <x v="104"/>
    <x v="17"/>
    <s v="IP"/>
    <s v="Support IFTS"/>
    <m/>
    <s v="ACS"/>
    <n v="32"/>
    <m/>
    <s v="X"/>
    <x v="4"/>
    <s v="NET"/>
    <s v="DECI_STD"/>
    <m/>
    <n v="13082"/>
    <s v="SUPP"/>
    <d v="1899-12-30T09:30:00"/>
    <d v="1899-12-30T10:30:00"/>
    <d v="1899-12-30T01:00:00"/>
    <d v="1899-12-30T09:30:00"/>
    <d v="1899-12-30T10:30:00"/>
    <d v="1899-12-30T01:00:00"/>
    <s v="SDC"/>
    <s v="N/A"/>
  </r>
  <r>
    <n v="13084"/>
    <x v="104"/>
    <x v="17"/>
    <s v="LIFT IFTS 24-05 AUT"/>
    <s v="IFTS"/>
    <n v="64"/>
    <s v="ACS"/>
    <n v="10"/>
    <m/>
    <s v="X"/>
    <x v="0"/>
    <s v="NET"/>
    <s v="DECI_STD"/>
    <m/>
    <n v="13085"/>
    <s v="FMSC OBFM02"/>
    <s v="09:30"/>
    <s v="10:30"/>
    <d v="1899-12-30T01:00:00"/>
    <d v="1899-12-30T09:30:00"/>
    <d v="1899-12-30T10:00:00"/>
    <d v="1899-12-30T00:30:00"/>
    <s v="DNCO"/>
    <s v="CD3"/>
  </r>
  <r>
    <n v="13085"/>
    <x v="104"/>
    <x v="17"/>
    <s v="IP"/>
    <s v="Support IFTS"/>
    <m/>
    <s v="ACS"/>
    <n v="17"/>
    <m/>
    <s v="X"/>
    <x v="1"/>
    <s v="NET"/>
    <s v="DECI_STD"/>
    <m/>
    <n v="13084"/>
    <s v="SUPP"/>
    <d v="1899-12-30T09:30:00"/>
    <d v="1899-12-30T10:30:00"/>
    <d v="1899-12-30T01:00:00"/>
    <d v="1899-12-30T09:30:00"/>
    <d v="1899-12-30T10:00:00"/>
    <d v="1899-12-30T00:30:00"/>
    <s v="SDNC"/>
    <s v="CD3"/>
  </r>
  <r>
    <n v="13086"/>
    <x v="104"/>
    <x v="17"/>
    <s v="IP"/>
    <s v="Support IFTS"/>
    <m/>
    <s v="ACS"/>
    <n v="1"/>
    <m/>
    <s v="X"/>
    <x v="4"/>
    <s v="NET"/>
    <s v="DECI_STD"/>
    <m/>
    <n v="13085"/>
    <s v="SUPP"/>
    <d v="1899-12-30T11:00:00"/>
    <d v="1899-12-30T12:00:00"/>
    <d v="1899-12-30T01:00:00"/>
    <d v="1899-12-30T11:00:00"/>
    <d v="1899-12-30T12:00:00"/>
    <d v="1899-12-30T01:00:00"/>
    <s v="SDC"/>
    <s v="N/A"/>
  </r>
  <r>
    <n v="13087"/>
    <x v="104"/>
    <x v="17"/>
    <s v="IP"/>
    <s v="Support IFTS"/>
    <m/>
    <s v="IFTS"/>
    <n v="3"/>
    <m/>
    <s v="X"/>
    <x v="1"/>
    <s v="NET"/>
    <s v="DECI_STD"/>
    <m/>
    <n v="13086"/>
    <s v="SUPP"/>
    <d v="1899-12-30T11:00:00"/>
    <d v="1899-12-30T12:00:00"/>
    <d v="1899-12-30T01:00:00"/>
    <d v="1899-12-30T11:00:00"/>
    <d v="1899-12-30T11:50:00"/>
    <d v="1899-12-30T00:50:00"/>
    <s v="SDC"/>
    <s v="N/A"/>
  </r>
  <r>
    <n v="13088"/>
    <x v="104"/>
    <x v="17"/>
    <s v="IP"/>
    <s v="Support QATAR"/>
    <m/>
    <s v="ACS"/>
    <n v="5"/>
    <m/>
    <s v="X"/>
    <x v="4"/>
    <s v="NET"/>
    <s v="DECI_STD"/>
    <m/>
    <n v="13087"/>
    <s v="SUPP"/>
    <d v="1899-12-30T12:30:00"/>
    <d v="1899-12-30T13:30:00"/>
    <d v="1899-12-30T01:00:00"/>
    <d v="1899-12-30T12:30:00"/>
    <d v="1899-12-30T13:30:00"/>
    <d v="1899-12-30T01:00:00"/>
    <s v="SDC"/>
    <s v="N/A"/>
  </r>
  <r>
    <n v="13089"/>
    <x v="104"/>
    <x v="17"/>
    <s v="IP"/>
    <s v="Support IFTS"/>
    <m/>
    <s v="IFTS"/>
    <n v="22"/>
    <m/>
    <s v="X"/>
    <x v="1"/>
    <s v="NET"/>
    <s v="DECI_STD"/>
    <m/>
    <n v="13088"/>
    <s v="SUPP"/>
    <d v="1899-12-30T12:30:00"/>
    <d v="1899-12-30T13:30:00"/>
    <d v="1899-12-30T01:00:00"/>
    <d v="1899-12-30T12:30:00"/>
    <d v="1899-12-30T13:30:00"/>
    <d v="1899-12-30T01:00:00"/>
    <s v="SDC"/>
    <s v="N/A"/>
  </r>
  <r>
    <n v="13090"/>
    <x v="104"/>
    <x v="17"/>
    <s v="IP"/>
    <s v="Support IFTS"/>
    <m/>
    <s v="ACS"/>
    <n v="15"/>
    <m/>
    <s v="X"/>
    <x v="4"/>
    <s v="NET"/>
    <s v="DECI_STD"/>
    <m/>
    <n v="13089"/>
    <s v="SUPP"/>
    <d v="1899-12-30T14:00:00"/>
    <d v="1899-12-30T15:00:00"/>
    <d v="1899-12-30T01:00:00"/>
    <d v="1899-12-30T13:50:00"/>
    <d v="1899-12-30T14:40:00"/>
    <d v="1899-12-30T00:50:00"/>
    <s v="SDC"/>
    <s v="N/A"/>
  </r>
  <r>
    <n v="13091"/>
    <x v="104"/>
    <x v="17"/>
    <s v="IP"/>
    <s v="Support IFTS"/>
    <m/>
    <s v="IFTS"/>
    <n v="23"/>
    <m/>
    <s v="X"/>
    <x v="1"/>
    <s v="NET"/>
    <s v="DECI_STD"/>
    <m/>
    <n v="13090"/>
    <s v="SUPP"/>
    <d v="1899-12-30T14:00:00"/>
    <d v="1899-12-30T15:00:00"/>
    <d v="1899-12-30T01:00:00"/>
    <d v="1899-12-30T14:00:00"/>
    <d v="1899-12-30T15:00:00"/>
    <d v="1899-12-30T01:00:00"/>
    <s v="SDC"/>
    <s v="N/A"/>
  </r>
  <r>
    <n v="13092"/>
    <x v="104"/>
    <x v="17"/>
    <s v="IP"/>
    <s v="Support IFTS"/>
    <m/>
    <s v="ACS"/>
    <n v="10"/>
    <m/>
    <s v="X"/>
    <x v="4"/>
    <s v="NET"/>
    <s v="DECI_STD"/>
    <m/>
    <n v="13091"/>
    <s v="SUPP"/>
    <d v="1899-12-30T15:30:00"/>
    <d v="1899-12-30T16:30:00"/>
    <d v="1899-12-30T01:00:00"/>
    <d v="1899-12-30T15:10:00"/>
    <d v="1899-12-30T16:00:00"/>
    <d v="1899-12-30T00:50:00"/>
    <s v="SDC"/>
    <s v="N/A"/>
  </r>
  <r>
    <n v="13093"/>
    <x v="104"/>
    <x v="17"/>
    <s v="IP"/>
    <s v="Support QATAR"/>
    <m/>
    <s v="ACS"/>
    <n v="2"/>
    <m/>
    <s v="X"/>
    <x v="1"/>
    <s v="NET"/>
    <s v="DECI_STD"/>
    <m/>
    <n v="13092"/>
    <s v="SUPP"/>
    <d v="1899-12-30T15:30:00"/>
    <d v="1899-12-30T16:30:00"/>
    <d v="1899-12-30T01:00:00"/>
    <d v="1899-12-30T15:30:00"/>
    <d v="1899-12-30T16:20:00"/>
    <d v="1899-12-30T00:50:00"/>
    <s v="SDC"/>
    <s v="N/A"/>
  </r>
  <r>
    <n v="13094"/>
    <x v="54"/>
    <x v="17"/>
    <s v="IP"/>
    <s v="Support IFTS"/>
    <m/>
    <s v="ACS"/>
    <n v="2"/>
    <m/>
    <s v="X"/>
    <x v="1"/>
    <s v="NET"/>
    <s v="DECI_STD"/>
    <m/>
    <n v="13093"/>
    <s v="SUPP"/>
    <d v="1899-12-30T06:00:00"/>
    <d v="1899-12-30T07:00:00"/>
    <d v="1899-12-30T01:00:00"/>
    <d v="1899-12-30T06:00:00"/>
    <d v="1899-12-30T07:00:00"/>
    <d v="1899-12-30T01:00:00"/>
    <s v="SDC"/>
    <s v="N/A"/>
  </r>
  <r>
    <n v="13095"/>
    <x v="54"/>
    <x v="17"/>
    <s v="IP"/>
    <s v="Support IFTS"/>
    <m/>
    <s v="ACS"/>
    <n v="17"/>
    <m/>
    <s v="X"/>
    <x v="1"/>
    <s v="NET"/>
    <s v="DECI_STD_NVG"/>
    <m/>
    <n v="13094"/>
    <s v="SUPP"/>
    <d v="1899-12-30T07:30:00"/>
    <d v="1899-12-30T08:30:00"/>
    <d v="1899-12-30T01:00:00"/>
    <d v="1899-12-30T07:30:00"/>
    <d v="1899-12-30T08:30:00"/>
    <d v="1899-12-30T01:00:00"/>
    <s v="SDC"/>
    <s v="N/A"/>
  </r>
  <r>
    <n v="13096"/>
    <x v="54"/>
    <x v="17"/>
    <s v="IP"/>
    <s v="Support IFTS"/>
    <m/>
    <s v="ACS"/>
    <n v="1"/>
    <m/>
    <s v="X"/>
    <x v="4"/>
    <s v="NET"/>
    <s v="DECI_STD"/>
    <m/>
    <n v="13095"/>
    <s v="SUPP"/>
    <d v="1899-12-30T09:00:00"/>
    <d v="1899-12-30T10:00:00"/>
    <d v="1899-12-30T01:00:00"/>
    <d v="1899-12-30T09:00:00"/>
    <d v="1899-12-30T10:00:00"/>
    <d v="1899-12-30T01:00:00"/>
    <s v="SDC"/>
    <s v="N/A"/>
  </r>
  <r>
    <n v="13097"/>
    <x v="54"/>
    <x v="17"/>
    <s v="IP"/>
    <s v="Support IFTS"/>
    <m/>
    <s v="ACS"/>
    <n v="10"/>
    <m/>
    <s v="X"/>
    <x v="1"/>
    <s v="NET"/>
    <s v="DECI_STD"/>
    <m/>
    <n v="13096"/>
    <s v="SUPP"/>
    <d v="1899-12-30T09:00:00"/>
    <d v="1899-12-30T10:00:00"/>
    <d v="1899-12-30T01:00:00"/>
    <d v="1899-12-30T09:00:00"/>
    <d v="1899-12-30T10:00:00"/>
    <d v="1899-12-30T01:00:00"/>
    <s v="SDC"/>
    <s v="N/A"/>
  </r>
  <r>
    <n v="13098"/>
    <x v="54"/>
    <x v="17"/>
    <s v="IP"/>
    <s v="Support IFTS"/>
    <m/>
    <s v="ACS"/>
    <n v="20"/>
    <m/>
    <s v="X"/>
    <x v="4"/>
    <s v="NET"/>
    <s v="DECI_STD"/>
    <m/>
    <n v="13097"/>
    <s v="SUPP"/>
    <d v="1899-12-30T10:30:00"/>
    <d v="1899-12-30T11:30:00"/>
    <d v="1899-12-30T01:00:00"/>
    <d v="1899-12-30T10:30:00"/>
    <d v="1899-12-30T11:30:00"/>
    <d v="1899-12-30T01:00:00"/>
    <s v="SDC"/>
    <s v="N/A"/>
  </r>
  <r>
    <n v="13099"/>
    <x v="54"/>
    <x v="17"/>
    <s v="IP"/>
    <s v="Support IFTS"/>
    <m/>
    <s v="ACS"/>
    <n v="3"/>
    <m/>
    <s v="X"/>
    <x v="6"/>
    <s v="NET"/>
    <s v="LOW LEVEL"/>
    <m/>
    <n v="13098"/>
    <s v="SUPP"/>
    <d v="1899-12-30T10:30:00"/>
    <d v="1899-12-30T11:30:00"/>
    <d v="1899-12-30T01:00:00"/>
    <d v="1899-12-30T10:30:00"/>
    <d v="1899-12-30T11:30:00"/>
    <d v="1899-12-30T01:00:00"/>
    <s v="SDC"/>
    <s v="N/A"/>
  </r>
  <r>
    <n v="13100"/>
    <x v="54"/>
    <x v="17"/>
    <s v="IP"/>
    <s v="Support IFTS"/>
    <m/>
    <s v="ACS"/>
    <n v="5"/>
    <m/>
    <s v="X"/>
    <x v="4"/>
    <s v="NET"/>
    <s v="DECI_STD"/>
    <m/>
    <n v="13099"/>
    <s v="SUPP"/>
    <d v="1899-12-30T12:00:00"/>
    <d v="1899-12-30T13:00:00"/>
    <d v="1899-12-30T01:00:00"/>
    <d v="1899-12-30T12:00:00"/>
    <d v="1899-12-30T13:00:00"/>
    <d v="1899-12-30T01:00:00"/>
    <s v="SDC"/>
    <s v="N/A"/>
  </r>
  <r>
    <n v="13101"/>
    <x v="54"/>
    <x v="17"/>
    <s v="IP"/>
    <s v="Support IFTS"/>
    <m/>
    <s v="ACS"/>
    <n v="17"/>
    <m/>
    <s v="X"/>
    <x v="4"/>
    <s v="NET"/>
    <s v="DECI_STD"/>
    <m/>
    <n v="13100"/>
    <s v="SUPP"/>
    <d v="1899-12-30T13:30:00"/>
    <d v="1899-12-30T14:30:00"/>
    <d v="1899-12-30T01:00:00"/>
    <d v="1899-12-30T13:30:00"/>
    <d v="1899-12-30T14:30:00"/>
    <d v="1899-12-30T01:00:00"/>
    <s v="SDC"/>
    <s v="N/A"/>
  </r>
  <r>
    <n v="13102"/>
    <x v="54"/>
    <x v="17"/>
    <s v="IP"/>
    <s v="Support IFTS"/>
    <m/>
    <s v="ACS"/>
    <n v="32"/>
    <m/>
    <s v="X"/>
    <x v="1"/>
    <s v="NET"/>
    <s v="DECI_STD"/>
    <m/>
    <n v="13101"/>
    <s v="SUPP"/>
    <d v="1899-12-30T13:30:00"/>
    <d v="1899-12-30T14:30:00"/>
    <d v="1899-12-30T01:00:00"/>
    <d v="1899-12-30T13:30:00"/>
    <d v="1899-12-30T14:30:00"/>
    <d v="1899-12-30T01:00:00"/>
    <s v="SDC"/>
    <s v="N/A"/>
  </r>
  <r>
    <n v="13103"/>
    <x v="55"/>
    <x v="18"/>
    <s v="IP"/>
    <s v="Support IFTS"/>
    <m/>
    <s v="ACS"/>
    <n v="14"/>
    <m/>
    <s v="X"/>
    <x v="4"/>
    <s v="NET"/>
    <s v="DECI_STD"/>
    <m/>
    <n v="13102"/>
    <s v="SUPP"/>
    <d v="1899-12-30T08:00:00"/>
    <d v="1899-12-30T09:00:00"/>
    <d v="1899-12-30T01:00:00"/>
    <d v="1899-12-30T08:00:00"/>
    <d v="1899-12-30T09:00:00"/>
    <d v="1899-12-30T01:00:00"/>
    <s v="SDC"/>
    <s v="N/A"/>
  </r>
  <r>
    <n v="13104"/>
    <x v="55"/>
    <x v="18"/>
    <s v="IP"/>
    <s v="Support IFTS"/>
    <m/>
    <s v="IFTS"/>
    <n v="23"/>
    <m/>
    <s v="X"/>
    <x v="1"/>
    <s v="NET"/>
    <s v="DECI_STD"/>
    <m/>
    <n v="13103"/>
    <s v="SUPP"/>
    <d v="1899-12-30T11:00:00"/>
    <d v="1899-12-30T12:00:00"/>
    <d v="1899-12-30T01:00:00"/>
    <d v="1899-12-30T11:00:00"/>
    <d v="1899-12-30T11:50:00"/>
    <d v="1899-12-30T00:50:00"/>
    <s v="SDC"/>
    <s v="N/A"/>
  </r>
  <r>
    <n v="13105"/>
    <x v="55"/>
    <x v="18"/>
    <s v="IP"/>
    <s v="Support IFTS"/>
    <m/>
    <s v="ACS"/>
    <n v="32"/>
    <m/>
    <s v="X"/>
    <x v="1"/>
    <s v="NET"/>
    <s v="DECI_STD"/>
    <m/>
    <n v="13104"/>
    <s v="SUPP"/>
    <d v="1899-12-30T12:30:00"/>
    <d v="1899-12-30T13:30:00"/>
    <d v="1899-12-30T01:00:00"/>
    <d v="1899-12-30T12:30:00"/>
    <d v="1899-12-30T13:30:00"/>
    <d v="1899-12-30T01:00:00"/>
    <s v="SDC"/>
    <s v="N/A"/>
  </r>
  <r>
    <n v="13106"/>
    <x v="55"/>
    <x v="18"/>
    <s v="IP"/>
    <s v="Support IFTS"/>
    <m/>
    <s v="IFTS"/>
    <n v="3"/>
    <m/>
    <s v="X"/>
    <x v="4"/>
    <s v="NET"/>
    <s v="DECI_STD"/>
    <m/>
    <n v="13105"/>
    <s v="SUPP"/>
    <d v="1899-12-30T14:00:00"/>
    <d v="1899-12-30T15:00:00"/>
    <d v="1899-12-30T01:00:00"/>
    <d v="1899-12-30T14:00:00"/>
    <d v="1899-12-30T14:50:00"/>
    <d v="1899-12-30T00:50:00"/>
    <s v="SDC"/>
    <s v="N/A"/>
  </r>
  <r>
    <n v="13107"/>
    <x v="55"/>
    <x v="18"/>
    <s v="IP"/>
    <s v="Support AMI"/>
    <m/>
    <s v="ACS"/>
    <n v="32"/>
    <m/>
    <s v="X"/>
    <x v="4"/>
    <s v="NET"/>
    <s v="DECI_STD"/>
    <m/>
    <n v="13106"/>
    <s v="SUPP"/>
    <d v="1899-12-30T15:30:00"/>
    <d v="1899-12-30T16:00:00"/>
    <d v="1899-12-30T00:30:00"/>
    <d v="1899-12-30T15:30:00"/>
    <d v="1899-12-30T16:00:00"/>
    <d v="1899-12-30T00:30:00"/>
    <s v="SDC"/>
    <s v="N/A"/>
  </r>
  <r>
    <n v="13108"/>
    <x v="55"/>
    <x v="18"/>
    <s v="IP"/>
    <s v="Support AMI"/>
    <m/>
    <s v="ACS"/>
    <n v="12"/>
    <m/>
    <s v="X"/>
    <x v="4"/>
    <s v="NET"/>
    <s v="DECI_STD"/>
    <m/>
    <n v="13107"/>
    <s v="SUPP"/>
    <d v="1899-12-30T16:05:00"/>
    <d v="1899-12-30T16:35:00"/>
    <d v="1899-12-30T00:30:00"/>
    <d v="1899-12-30T16:05:00"/>
    <d v="1899-12-30T16:35:00"/>
    <d v="1899-12-30T00:30:00"/>
    <s v="SDC"/>
    <s v="N/A"/>
  </r>
  <r>
    <n v="13109"/>
    <x v="55"/>
    <x v="18"/>
    <s v="IP"/>
    <s v="Support AMI"/>
    <m/>
    <s v="ACS"/>
    <n v="10"/>
    <m/>
    <s v="X"/>
    <x v="1"/>
    <s v="NET"/>
    <s v="BTAG"/>
    <m/>
    <n v="13108"/>
    <s v="SUPP"/>
    <d v="1899-12-30T15:30:00"/>
    <d v="1899-12-30T16:30:00"/>
    <d v="1899-12-30T01:00:00"/>
    <d v="1899-12-30T15:20:00"/>
    <d v="1899-12-30T16:20:00"/>
    <d v="1899-12-30T01:00:00"/>
    <s v="DCO"/>
    <s v="N/A"/>
  </r>
  <r>
    <n v="13110"/>
    <x v="56"/>
    <x v="18"/>
    <s v="IP"/>
    <s v="Support AMI"/>
    <m/>
    <s v="IFTS"/>
    <n v="22"/>
    <m/>
    <s v="X"/>
    <x v="4"/>
    <s v="NET"/>
    <s v="RANGE"/>
    <m/>
    <n v="13109"/>
    <s v="SUPP"/>
    <d v="1899-12-30T09:30:00"/>
    <d v="1899-12-30T10:30:00"/>
    <d v="1899-12-30T01:00:00"/>
    <s v="09:30"/>
    <s v="10:30"/>
    <d v="1899-12-30T01:00:00"/>
    <s v="SDC"/>
    <s v="N/A"/>
  </r>
  <r>
    <n v="13111"/>
    <x v="56"/>
    <x v="18"/>
    <s v="IP"/>
    <s v="Support IFTS"/>
    <m/>
    <s v="ACS"/>
    <n v="9"/>
    <m/>
    <s v="X"/>
    <x v="4"/>
    <s v="NET"/>
    <s v="RNG_STD"/>
    <m/>
    <n v="13110"/>
    <s v="SUPP"/>
    <d v="1899-12-30T11:00:00"/>
    <d v="1899-12-30T12:00:00"/>
    <d v="1899-12-30T01:00:00"/>
    <s v="11:00"/>
    <s v="12:00"/>
    <d v="1899-12-30T01:00:00"/>
    <s v="SDC"/>
    <s v="N/A"/>
  </r>
  <r>
    <n v="13112"/>
    <x v="56"/>
    <x v="18"/>
    <s v="IP"/>
    <s v="Support IFTS"/>
    <m/>
    <s v="ACS"/>
    <n v="32"/>
    <m/>
    <s v="X"/>
    <x v="1"/>
    <s v="NET"/>
    <s v="RNG_STD"/>
    <m/>
    <n v="13111"/>
    <s v="SUPP"/>
    <d v="1899-12-30T11:00:00"/>
    <d v="1899-12-30T12:00:00"/>
    <d v="1899-12-30T01:00:00"/>
    <d v="1899-12-30T11:00:00"/>
    <d v="1899-12-30T12:00:00"/>
    <d v="1899-12-30T01:00:00"/>
    <s v="SDC"/>
    <s v="N/A"/>
  </r>
  <r>
    <n v="13113"/>
    <x v="56"/>
    <x v="18"/>
    <s v="IP"/>
    <s v="Support IFTS"/>
    <m/>
    <s v="ACS"/>
    <n v="12"/>
    <m/>
    <s v="X"/>
    <x v="4"/>
    <s v="NET"/>
    <s v="RNG_STD"/>
    <m/>
    <n v="13112"/>
    <s v="SUPP"/>
    <d v="1899-12-30T12:30:00"/>
    <d v="1899-12-30T13:30:00"/>
    <d v="1899-12-30T01:00:00"/>
    <d v="1899-12-30T12:40:00"/>
    <d v="1899-12-30T13:30:00"/>
    <d v="1899-12-30T00:50:00"/>
    <s v="SDC"/>
    <s v="N/A"/>
  </r>
  <r>
    <n v="13114"/>
    <x v="56"/>
    <x v="18"/>
    <s v="IP"/>
    <s v="Support IFTS"/>
    <m/>
    <s v="ACS"/>
    <n v="13"/>
    <m/>
    <s v="X"/>
    <x v="1"/>
    <s v="NET"/>
    <s v="DECI_STD_NVG"/>
    <m/>
    <n v="13113"/>
    <s v="SUPP"/>
    <d v="1899-12-30T12:30:00"/>
    <d v="1899-12-30T13:30:00"/>
    <d v="1899-12-30T01:00:00"/>
    <d v="1899-12-30T12:30:00"/>
    <d v="1899-12-30T13:30:00"/>
    <d v="1899-12-30T01:00:00"/>
    <s v="SDC"/>
    <s v="N/A"/>
  </r>
  <r>
    <n v="13115"/>
    <x v="56"/>
    <x v="18"/>
    <s v="IP"/>
    <s v="Support IFTS"/>
    <m/>
    <s v="ACS"/>
    <n v="14"/>
    <m/>
    <s v="X"/>
    <x v="4"/>
    <s v="NET"/>
    <s v="DECI_STD"/>
    <m/>
    <n v="13114"/>
    <s v="SUPP"/>
    <d v="1899-12-30T14:00:00"/>
    <d v="1899-12-30T15:00:00"/>
    <d v="1899-12-30T01:00:00"/>
    <d v="1899-12-30T14:00:00"/>
    <d v="1899-12-30T15:00:00"/>
    <d v="1899-12-30T01:00:00"/>
    <s v="SDC"/>
    <s v="N/A"/>
  </r>
  <r>
    <n v="13116"/>
    <x v="56"/>
    <x v="18"/>
    <s v="IP"/>
    <s v="Support AMI"/>
    <m/>
    <s v="ACS"/>
    <n v="13"/>
    <m/>
    <s v="X"/>
    <x v="4"/>
    <s v="NET"/>
    <s v="DECI_STD"/>
    <m/>
    <n v="13115"/>
    <s v="SUPP"/>
    <d v="1899-12-30T15:30:00"/>
    <d v="1899-12-30T16:00:00"/>
    <d v="1899-12-30T00:30:00"/>
    <d v="1899-12-30T15:30:00"/>
    <d v="1899-12-30T16:00:00"/>
    <d v="1899-12-30T00:30:00"/>
    <s v="SDC"/>
    <s v="N/A"/>
  </r>
  <r>
    <n v="13117"/>
    <x v="56"/>
    <x v="18"/>
    <s v="IP"/>
    <s v="Support AMI"/>
    <m/>
    <s v="ACS"/>
    <n v="12"/>
    <m/>
    <s v="X"/>
    <x v="4"/>
    <s v="NET"/>
    <s v="DECI_STD"/>
    <m/>
    <n v="13116"/>
    <s v="SUPP"/>
    <d v="1899-12-30T16:05:00"/>
    <d v="1899-12-30T16:35:00"/>
    <d v="1899-12-30T00:30:00"/>
    <d v="1899-12-30T16:05:00"/>
    <d v="1899-12-30T16:35:00"/>
    <d v="1899-12-30T00:30:00"/>
    <s v="SDC"/>
    <s v="N/A"/>
  </r>
  <r>
    <n v="13118"/>
    <x v="56"/>
    <x v="18"/>
    <s v="IP"/>
    <s v="Support IFTS"/>
    <m/>
    <s v="IFTS"/>
    <n v="22"/>
    <m/>
    <s v="X"/>
    <x v="1"/>
    <s v="NET"/>
    <s v="RNG_STD"/>
    <m/>
    <n v="13117"/>
    <s v="SUPP"/>
    <d v="1899-12-30T15:30:00"/>
    <d v="1899-12-30T16:30:00"/>
    <d v="1899-12-30T01:00:00"/>
    <d v="1899-12-30T15:30:00"/>
    <d v="1899-12-30T16:30:00"/>
    <d v="1899-12-30T01:00:00"/>
    <s v="SDC"/>
    <s v="N/A"/>
  </r>
  <r>
    <n v="13119"/>
    <x v="105"/>
    <x v="18"/>
    <s v="IP"/>
    <s v="Support IFTS"/>
    <m/>
    <s v="IFTS"/>
    <n v="3"/>
    <m/>
    <s v="X"/>
    <x v="1"/>
    <s v="NET"/>
    <s v="RNG_STD"/>
    <m/>
    <n v="13118"/>
    <s v="SUPP"/>
    <d v="1899-12-30T08:00:00"/>
    <d v="1899-12-30T09:00:00"/>
    <d v="1899-12-30T01:00:00"/>
    <d v="1899-12-30T08:00:00"/>
    <d v="1899-12-30T09:00:00"/>
    <d v="1899-12-30T01:00:00"/>
    <s v="SDC"/>
    <s v="N/A"/>
  </r>
  <r>
    <n v="13120"/>
    <x v="105"/>
    <x v="18"/>
    <s v="IP"/>
    <s v="Support QATAR"/>
    <m/>
    <s v="IFTS"/>
    <n v="23"/>
    <m/>
    <s v="X"/>
    <x v="4"/>
    <s v="NET"/>
    <s v="RNG_STD"/>
    <m/>
    <n v="13119"/>
    <s v="SUPP"/>
    <d v="1899-12-30T09:30:00"/>
    <d v="1899-12-30T10:30:00"/>
    <d v="1899-12-30T01:00:00"/>
    <s v="09:30"/>
    <s v="10:30"/>
    <d v="1899-12-30T01:00:00"/>
    <s v="SDC"/>
    <s v="N/A"/>
  </r>
  <r>
    <n v="13121"/>
    <x v="105"/>
    <x v="18"/>
    <s v="IP"/>
    <s v="Support IFTS"/>
    <m/>
    <s v="ACS"/>
    <n v="13"/>
    <m/>
    <s v="X"/>
    <x v="1"/>
    <s v="NET"/>
    <s v="RNG_STD"/>
    <m/>
    <n v="13120"/>
    <s v="SUPP"/>
    <d v="1899-12-30T09:30:00"/>
    <d v="1899-12-30T10:30:00"/>
    <d v="1899-12-30T01:00:00"/>
    <d v="1899-12-30T09:30:00"/>
    <d v="1899-12-30T10:35:00"/>
    <d v="1899-12-30T01:05:00"/>
    <s v="SDC"/>
    <s v="N/A"/>
  </r>
  <r>
    <n v="13122"/>
    <x v="105"/>
    <x v="18"/>
    <s v="IP"/>
    <s v="Support IFTS"/>
    <m/>
    <s v="ACS"/>
    <n v="25"/>
    <m/>
    <s v="X"/>
    <x v="4"/>
    <s v="NET"/>
    <s v="RNG_STD"/>
    <m/>
    <n v="13121"/>
    <s v="SUPP"/>
    <d v="1899-12-30T11:00:00"/>
    <d v="1899-12-30T12:00:00"/>
    <d v="1899-12-30T01:00:00"/>
    <d v="1899-12-30T11:00:00"/>
    <d v="1899-12-30T12:00:00"/>
    <d v="1899-12-30T01:00:00"/>
    <s v="SDC"/>
    <s v="N/A"/>
  </r>
  <r>
    <n v="13123"/>
    <x v="105"/>
    <x v="18"/>
    <s v="IP"/>
    <s v="Support IFTS"/>
    <m/>
    <s v="ACS"/>
    <n v="23"/>
    <m/>
    <s v="X"/>
    <x v="1"/>
    <s v="NET"/>
    <s v="RNG_STD"/>
    <m/>
    <n v="13122"/>
    <s v="SUPP"/>
    <d v="1899-12-30T11:00:00"/>
    <d v="1899-12-30T12:00:00"/>
    <d v="1899-12-30T01:00:00"/>
    <d v="1899-12-30T11:00:00"/>
    <d v="1899-12-30T12:00:00"/>
    <d v="1899-12-30T01:00:00"/>
    <s v="DCO"/>
    <s v="N/A"/>
  </r>
  <r>
    <n v="13124"/>
    <x v="105"/>
    <x v="18"/>
    <s v="IP"/>
    <s v="Support IFTS"/>
    <m/>
    <s v="ACS"/>
    <n v="13"/>
    <m/>
    <s v="X"/>
    <x v="4"/>
    <s v="NET"/>
    <s v="RNG_STD"/>
    <m/>
    <n v="13123"/>
    <s v="SUPP"/>
    <d v="1899-12-30T12:30:00"/>
    <d v="1899-12-30T13:30:00"/>
    <d v="1899-12-30T01:00:00"/>
    <d v="1899-12-30T12:30:00"/>
    <d v="1899-12-30T13:30:00"/>
    <d v="1899-12-30T01:00:00"/>
    <s v="SDC"/>
    <s v="N/A"/>
  </r>
  <r>
    <n v="13125"/>
    <x v="105"/>
    <x v="18"/>
    <s v="IP"/>
    <s v="Support IFTS"/>
    <m/>
    <s v="ACS"/>
    <n v="12"/>
    <m/>
    <s v="X"/>
    <x v="1"/>
    <s v="NET"/>
    <s v="RNG_STD"/>
    <m/>
    <n v="13124"/>
    <s v="SUPP"/>
    <d v="1899-12-30T12:30:00"/>
    <d v="1899-12-30T13:30:00"/>
    <d v="1899-12-30T01:00:00"/>
    <d v="1899-12-30T12:30:00"/>
    <d v="1899-12-30T13:30:00"/>
    <d v="1899-12-30T01:00:00"/>
    <s v="DCO"/>
    <s v="N/A"/>
  </r>
  <r>
    <n v="13126"/>
    <x v="105"/>
    <x v="18"/>
    <s v="IP"/>
    <s v="Support QATAR"/>
    <m/>
    <s v="ACS"/>
    <n v="16"/>
    <m/>
    <s v="X"/>
    <x v="1"/>
    <s v="NET"/>
    <s v="RNG_STD"/>
    <m/>
    <n v="13125"/>
    <s v="SUPP"/>
    <d v="1899-12-30T14:00:00"/>
    <d v="1899-12-30T15:00:00"/>
    <d v="1899-12-30T01:00:00"/>
    <d v="1899-12-30T14:00:00"/>
    <d v="1899-12-30T14:40:00"/>
    <d v="1899-12-30T00:40:00"/>
    <s v="SDC"/>
    <s v="N/A"/>
  </r>
  <r>
    <n v="13127"/>
    <x v="105"/>
    <x v="18"/>
    <s v="IP"/>
    <s v="Support IFTS"/>
    <m/>
    <s v="ACS"/>
    <n v="3"/>
    <m/>
    <s v="X"/>
    <x v="4"/>
    <s v="NET"/>
    <s v="RNG_STD"/>
    <m/>
    <n v="13126"/>
    <s v="SUPP"/>
    <d v="1899-12-30T15:30:00"/>
    <d v="1899-12-30T16:30:00"/>
    <d v="1899-12-30T01:00:00"/>
    <d v="1899-12-30T15:30:00"/>
    <d v="1899-12-30T16:30:00"/>
    <d v="1899-12-30T01:00:00"/>
    <s v="SDC"/>
    <s v="N/A"/>
  </r>
  <r>
    <n v="13128"/>
    <x v="105"/>
    <x v="18"/>
    <s v="IP"/>
    <s v="Support IFTS"/>
    <m/>
    <s v="ACS"/>
    <n v="5"/>
    <m/>
    <s v="X"/>
    <x v="1"/>
    <s v="NET"/>
    <s v="RNG_STD"/>
    <m/>
    <n v="13127"/>
    <s v="SUPP"/>
    <d v="1899-12-30T15:30:00"/>
    <d v="1899-12-30T16:30:00"/>
    <d v="1899-12-30T01:00:00"/>
    <d v="1899-12-30T15:30:00"/>
    <d v="1899-12-30T16:30:00"/>
    <d v="1899-12-30T01:00:00"/>
    <s v="SDC"/>
    <s v="N/A"/>
  </r>
  <r>
    <n v="13129"/>
    <x v="57"/>
    <x v="18"/>
    <s v="IP"/>
    <s v="Support IFTS"/>
    <m/>
    <s v="IFTS"/>
    <n v="9"/>
    <m/>
    <s v="X"/>
    <x v="4"/>
    <s v="NET"/>
    <s v="RNG_STD"/>
    <m/>
    <n v="13128"/>
    <s v="SUPP"/>
    <d v="1899-12-30T08:00:00"/>
    <d v="1899-12-30T09:00:00"/>
    <d v="1899-12-30T01:00:00"/>
    <d v="1899-12-30T08:00:00"/>
    <d v="1899-12-30T09:00:00"/>
    <d v="1899-12-30T01:00:00"/>
    <s v="SDC"/>
    <s v="N/A"/>
  </r>
  <r>
    <n v="13130"/>
    <x v="57"/>
    <x v="18"/>
    <s v="IP"/>
    <s v="Support QATAR"/>
    <m/>
    <s v="ACS"/>
    <n v="1"/>
    <m/>
    <s v="X"/>
    <x v="4"/>
    <s v="NET"/>
    <s v="RNG_STD"/>
    <m/>
    <n v="13129"/>
    <s v="SUPP"/>
    <d v="1899-12-30T09:30:00"/>
    <d v="1899-12-30T10:30:00"/>
    <d v="1899-12-30T01:00:00"/>
    <s v="09:30"/>
    <s v="10:30"/>
    <d v="1899-12-30T01:00:00"/>
    <s v="SDC"/>
    <s v="N/A"/>
  </r>
  <r>
    <n v="13131"/>
    <x v="57"/>
    <x v="18"/>
    <s v="IP"/>
    <s v="Support IFTS"/>
    <m/>
    <s v="ACS"/>
    <n v="2"/>
    <m/>
    <s v="X"/>
    <x v="1"/>
    <s v="NET"/>
    <s v="RNG_STD"/>
    <m/>
    <n v="13130"/>
    <s v="SUPP"/>
    <d v="1899-12-30T09:30:00"/>
    <d v="1899-12-30T10:30:00"/>
    <d v="1899-12-30T01:00:00"/>
    <d v="1899-12-30T09:30:00"/>
    <d v="1899-12-30T10:20:00"/>
    <d v="1899-12-30T00:50:00"/>
    <s v="SDC"/>
    <s v="N/A"/>
  </r>
  <r>
    <n v="13132"/>
    <x v="57"/>
    <x v="18"/>
    <s v="IP"/>
    <s v="Support IFTS"/>
    <m/>
    <s v="ACS"/>
    <n v="17"/>
    <m/>
    <s v="X"/>
    <x v="4"/>
    <s v="NET"/>
    <s v="RNG_STD"/>
    <m/>
    <n v="13131"/>
    <s v="SUPP"/>
    <d v="1899-12-30T11:00:00"/>
    <d v="1899-12-30T12:00:00"/>
    <d v="1899-12-30T01:00:00"/>
    <d v="1899-12-30T11:00:00"/>
    <d v="1899-12-30T12:00:00"/>
    <d v="1899-12-30T01:00:00"/>
    <s v="SDC"/>
    <s v="N/A"/>
  </r>
  <r>
    <n v="13133"/>
    <x v="57"/>
    <x v="18"/>
    <s v="IP"/>
    <s v="Support IFTS"/>
    <m/>
    <s v="ACS"/>
    <n v="32"/>
    <m/>
    <s v="X"/>
    <x v="1"/>
    <s v="NET"/>
    <s v="RNG_STD"/>
    <m/>
    <n v="13132"/>
    <s v="SUPP"/>
    <d v="1899-12-30T11:00:00"/>
    <d v="1899-12-30T12:00:00"/>
    <d v="1899-12-30T01:00:00"/>
    <d v="1899-12-30T11:00:00"/>
    <d v="1899-12-30T12:00:00"/>
    <d v="1899-12-30T01:00:00"/>
    <s v="SDC"/>
    <s v="N/A"/>
  </r>
  <r>
    <n v="13134"/>
    <x v="57"/>
    <x v="18"/>
    <s v="IP"/>
    <s v="Support IFTS"/>
    <m/>
    <s v="ACS"/>
    <n v="25"/>
    <m/>
    <s v="X"/>
    <x v="2"/>
    <s v="NET"/>
    <s v="LOW LEVEL"/>
    <m/>
    <n v="13135"/>
    <s v="SUPP"/>
    <d v="1899-12-30T11:00:00"/>
    <d v="1899-12-30T12:00:00"/>
    <d v="1899-12-30T01:00:00"/>
    <d v="1899-12-30T11:00:00"/>
    <d v="1899-12-30T12:00:00"/>
    <d v="1899-12-30T01:00:00"/>
    <s v="SDC"/>
    <s v="N/A"/>
  </r>
  <r>
    <n v="13135"/>
    <x v="57"/>
    <x v="18"/>
    <s v="IP"/>
    <s v="Support IFTS"/>
    <m/>
    <s v="IFTS"/>
    <n v="22"/>
    <m/>
    <s v="X"/>
    <x v="1"/>
    <s v="NET"/>
    <s v="DECI_STD"/>
    <m/>
    <n v="13134"/>
    <s v="SUPP"/>
    <d v="1899-12-30T12:30:00"/>
    <d v="1899-12-30T13:30:00"/>
    <d v="1899-12-30T01:00:00"/>
    <d v="1899-12-30T12:30:00"/>
    <d v="1899-12-30T13:30:00"/>
    <d v="1899-12-30T01:00:00"/>
    <s v="SDC"/>
    <s v="N/A"/>
  </r>
  <r>
    <n v="13136"/>
    <x v="57"/>
    <x v="18"/>
    <s v="IP"/>
    <s v="Support IFTS"/>
    <m/>
    <s v="ACS"/>
    <n v="9"/>
    <m/>
    <s v="X"/>
    <x v="1"/>
    <s v="NET"/>
    <s v="RNG_STD"/>
    <m/>
    <n v="13135"/>
    <s v="SUPP"/>
    <d v="1899-12-30T14:00:00"/>
    <d v="1899-12-30T15:00:00"/>
    <d v="1899-12-30T01:00:00"/>
    <d v="1899-12-30T14:00:00"/>
    <d v="1899-12-30T14:45:00"/>
    <d v="1899-12-30T00:45:00"/>
    <s v="SDC"/>
    <s v="N/A"/>
  </r>
  <r>
    <n v="13137"/>
    <x v="57"/>
    <x v="18"/>
    <s v="IP"/>
    <s v="Support IFTS"/>
    <m/>
    <s v="ACS"/>
    <n v="13"/>
    <m/>
    <s v="X"/>
    <x v="1"/>
    <s v="NET"/>
    <s v="RNG_STD"/>
    <m/>
    <n v="13136"/>
    <s v="SUPP"/>
    <d v="1899-12-30T15:30:00"/>
    <d v="1899-12-30T16:30:00"/>
    <d v="1899-12-30T01:00:00"/>
    <d v="1899-12-30T15:25:00"/>
    <d v="1899-12-30T16:25:00"/>
    <d v="1899-12-30T01:00:00"/>
    <s v="SDC"/>
    <s v="N/A"/>
  </r>
  <r>
    <n v="13138"/>
    <x v="58"/>
    <x v="18"/>
    <s v="IP"/>
    <s v="Support IFTS"/>
    <m/>
    <s v="IFTS"/>
    <n v="10"/>
    <m/>
    <s v="X"/>
    <x v="4"/>
    <s v="NET"/>
    <s v="DECI_STD"/>
    <m/>
    <n v="13137"/>
    <s v="SUPP"/>
    <d v="1899-12-30T07:00:00"/>
    <d v="1899-12-30T08:00:00"/>
    <d v="1899-12-30T01:00:00"/>
    <d v="1899-12-30T07:00:00"/>
    <d v="1899-12-30T08:00:00"/>
    <d v="1899-12-30T01:00:00"/>
    <s v="SDC"/>
    <s v="N/A"/>
  </r>
  <r>
    <n v="13139"/>
    <x v="58"/>
    <x v="18"/>
    <s v="LIP 24-03 SWE"/>
    <s v="IFTS"/>
    <n v="48"/>
    <s v="ACS"/>
    <n v="14"/>
    <m/>
    <s v="X"/>
    <x v="1"/>
    <s v="NET"/>
    <s v="RANGE"/>
    <m/>
    <n v="13140"/>
    <s v="SD RNG03"/>
    <s v="07:00"/>
    <s v="08:00"/>
    <d v="1899-12-30T01:00:00"/>
    <d v="1899-12-30T07:00:00"/>
    <d v="1899-12-30T07:40:00"/>
    <d v="1899-12-30T00:40:00"/>
    <s v="DNCO"/>
    <s v="CD3"/>
  </r>
  <r>
    <n v="13140"/>
    <x v="58"/>
    <x v="18"/>
    <s v="LIP 24-04 CAN"/>
    <s v="IFTS"/>
    <n v="50"/>
    <s v="ACS"/>
    <n v="1"/>
    <m/>
    <s v="X"/>
    <x v="6"/>
    <s v="NET"/>
    <s v="RANGE"/>
    <m/>
    <n v="13139"/>
    <s v="SD RNG03"/>
    <d v="1899-12-30T07:00:00"/>
    <d v="1899-12-30T08:00:00"/>
    <d v="1899-12-30T01:00:00"/>
    <d v="1899-12-30T07:00:00"/>
    <d v="1899-12-30T07:40:00"/>
    <d v="1899-12-30T00:40:00"/>
    <s v="DNCO"/>
    <s v="CD3"/>
  </r>
  <r>
    <n v="13141"/>
    <x v="58"/>
    <x v="18"/>
    <s v="IP"/>
    <s v="Support IFTS"/>
    <m/>
    <s v="IFTS"/>
    <n v="23"/>
    <m/>
    <s v="X"/>
    <x v="1"/>
    <s v="NET"/>
    <s v="RNG_STD"/>
    <m/>
    <n v="13140"/>
    <s v="SUPP"/>
    <d v="1899-12-30T08:30:00"/>
    <d v="1899-12-30T09:30:00"/>
    <d v="1899-12-30T01:00:00"/>
    <d v="1899-12-30T08:30:00"/>
    <d v="1899-12-30T09:30:00"/>
    <d v="1899-12-30T01:00:00"/>
    <s v="SDC"/>
    <s v="N/A"/>
  </r>
  <r>
    <n v="13142"/>
    <x v="58"/>
    <x v="18"/>
    <s v=" IFTS LIFT 24-03 QATAR"/>
    <s v="QATAR"/>
    <n v="56"/>
    <s v="ACS"/>
    <n v="13"/>
    <s v="X"/>
    <m/>
    <x v="3"/>
    <s v="STDA"/>
    <s v="DECI_STD"/>
    <m/>
    <m/>
    <s v="PT ERT03"/>
    <s v="08:30"/>
    <s v="09:30"/>
    <d v="1899-12-30T01:00:00"/>
    <m/>
    <m/>
    <s v=""/>
    <s v="RSLD"/>
    <s v="CD4"/>
  </r>
  <r>
    <n v="13143"/>
    <x v="58"/>
    <x v="18"/>
    <s v="IP"/>
    <s v="Support QATAR"/>
    <m/>
    <s v="IFTS"/>
    <n v="23"/>
    <m/>
    <s v="X"/>
    <x v="1"/>
    <s v="NET"/>
    <s v="RNG_STD"/>
    <m/>
    <n v="13142"/>
    <s v="SUPP"/>
    <d v="1899-12-30T10:00:00"/>
    <d v="1899-12-30T11:00:00"/>
    <d v="1899-12-30T01:00:00"/>
    <d v="1899-12-30T10:00:00"/>
    <d v="1899-12-30T10:50:00"/>
    <d v="1899-12-30T00:50:00"/>
    <s v="SDC"/>
    <s v="N/A"/>
  </r>
  <r>
    <n v="13144"/>
    <x v="58"/>
    <x v="18"/>
    <s v="IP"/>
    <s v="Support IFTS"/>
    <m/>
    <s v="IFTS"/>
    <n v="9"/>
    <m/>
    <s v="X"/>
    <x v="4"/>
    <s v="NET"/>
    <s v="RNG_STD"/>
    <m/>
    <n v="13143"/>
    <s v="SUPP"/>
    <d v="1899-12-30T10:00:00"/>
    <d v="1899-12-30T11:00:00"/>
    <d v="1899-12-30T01:00:00"/>
    <d v="1899-12-30T10:00:00"/>
    <d v="1899-12-30T11:00:00"/>
    <d v="1899-12-30T01:00:00"/>
    <s v="SDC"/>
    <s v="N/A"/>
  </r>
  <r>
    <n v="13145"/>
    <x v="58"/>
    <x v="18"/>
    <s v="IP"/>
    <s v="Support IFTS"/>
    <m/>
    <s v="IFTS"/>
    <n v="23"/>
    <m/>
    <s v="X"/>
    <x v="1"/>
    <s v="NET"/>
    <s v="RNG_STD"/>
    <m/>
    <n v="13144"/>
    <s v="SUPP"/>
    <d v="1899-12-30T11:30:00"/>
    <d v="1899-12-30T12:30:00"/>
    <d v="1899-12-30T01:00:00"/>
    <d v="1899-12-30T11:30:00"/>
    <d v="1899-12-30T12:30:00"/>
    <d v="1899-12-30T01:00:00"/>
    <s v="SDC"/>
    <s v="N/A"/>
  </r>
  <r>
    <n v="13146"/>
    <x v="59"/>
    <x v="19"/>
    <s v="IP"/>
    <s v="Support IFTS"/>
    <m/>
    <s v="ACS"/>
    <n v="12"/>
    <m/>
    <s v="X"/>
    <x v="4"/>
    <s v="NET"/>
    <s v="RNG_STD"/>
    <m/>
    <n v="13145"/>
    <s v="SUPP"/>
    <d v="1899-12-30T07:30:00"/>
    <d v="1899-12-30T08:30:00"/>
    <d v="1899-12-30T01:00:00"/>
    <d v="1899-12-30T07:30:00"/>
    <d v="1899-12-30T08:30:00"/>
    <d v="1899-12-30T01:00:00"/>
    <s v="SDC"/>
    <s v="N/A"/>
  </r>
  <r>
    <n v="13147"/>
    <x v="59"/>
    <x v="19"/>
    <s v="IP"/>
    <s v="Support QATAR"/>
    <m/>
    <s v="ACS"/>
    <n v="8"/>
    <m/>
    <s v="X"/>
    <x v="1"/>
    <s v="NET"/>
    <s v="RNG_STD"/>
    <m/>
    <n v="13146"/>
    <s v="SUPP"/>
    <d v="1899-12-30T07:30:00"/>
    <d v="1899-12-30T08:30:00"/>
    <d v="1899-12-30T01:00:00"/>
    <s v="07:30"/>
    <s v="08:30"/>
    <d v="1899-12-30T01:00:00"/>
    <s v="SDC"/>
    <s v="N/A"/>
  </r>
  <r>
    <n v="13148"/>
    <x v="59"/>
    <x v="19"/>
    <s v="IP"/>
    <s v="Support IFTS"/>
    <m/>
    <s v="ACS"/>
    <n v="32"/>
    <m/>
    <s v="X"/>
    <x v="4"/>
    <s v="NET"/>
    <s v="RNG_STD"/>
    <m/>
    <n v="13147"/>
    <s v="SUPP"/>
    <d v="1899-12-30T09:00:00"/>
    <d v="1899-12-30T10:00:00"/>
    <d v="1899-12-30T01:00:00"/>
    <d v="1899-12-30T09:00:00"/>
    <d v="1899-12-30T10:00:00"/>
    <d v="1899-12-30T01:00:00"/>
    <s v="SDC"/>
    <s v="N/A"/>
  </r>
  <r>
    <n v="13149"/>
    <x v="59"/>
    <x v="19"/>
    <s v="IP"/>
    <s v="Support QATAR"/>
    <m/>
    <s v="ACS"/>
    <n v="15"/>
    <m/>
    <s v="X"/>
    <x v="1"/>
    <s v="NET"/>
    <s v="RNG_STD"/>
    <m/>
    <n v="13148"/>
    <s v="SUPP"/>
    <d v="1899-12-30T09:00:00"/>
    <d v="1899-12-30T10:00:00"/>
    <d v="1899-12-30T01:00:00"/>
    <d v="1899-12-30T09:00:00"/>
    <d v="1899-12-30T09:50:00"/>
    <d v="1899-12-30T00:50:00"/>
    <s v="SDC"/>
    <s v="N/A"/>
  </r>
  <r>
    <n v="13150"/>
    <x v="59"/>
    <x v="19"/>
    <s v="IP"/>
    <s v="Support IFTS"/>
    <m/>
    <s v="ACS"/>
    <n v="9"/>
    <m/>
    <s v="X"/>
    <x v="4"/>
    <s v="NET"/>
    <s v="RNG_STD"/>
    <m/>
    <n v="13149"/>
    <s v="SUPP"/>
    <d v="1899-12-30T10:30:00"/>
    <d v="1899-12-30T11:30:00"/>
    <d v="1899-12-30T01:00:00"/>
    <d v="1899-12-30T10:30:00"/>
    <d v="1899-12-30T11:30:00"/>
    <d v="1899-12-30T01:00:00"/>
    <s v="SDC"/>
    <s v="N/A"/>
  </r>
  <r>
    <n v="13151"/>
    <x v="59"/>
    <x v="19"/>
    <s v="IP"/>
    <s v="Support QATAR"/>
    <m/>
    <s v="ACS"/>
    <n v="25"/>
    <m/>
    <s v="X"/>
    <x v="1"/>
    <s v="NET"/>
    <s v="RNG_STD"/>
    <m/>
    <n v="13150"/>
    <s v="SUPP"/>
    <d v="1899-12-30T10:30:00"/>
    <d v="1899-12-30T11:30:00"/>
    <d v="1899-12-30T01:00:00"/>
    <d v="1899-12-30T10:20:00"/>
    <d v="1899-12-30T11:05:00"/>
    <d v="1899-12-30T00:45:00"/>
    <s v="SDC"/>
    <s v="N/A"/>
  </r>
  <r>
    <n v="13152"/>
    <x v="59"/>
    <x v="19"/>
    <s v="IP"/>
    <s v="Support QATAR"/>
    <m/>
    <s v="ACS"/>
    <n v="7"/>
    <m/>
    <s v="X"/>
    <x v="1"/>
    <s v="NET"/>
    <s v="RNG_STD"/>
    <m/>
    <n v="13151"/>
    <s v="SUPP"/>
    <d v="1899-12-30T12:00:00"/>
    <d v="1899-12-30T13:00:00"/>
    <d v="1899-12-30T01:00:00"/>
    <d v="1899-12-30T12:00:00"/>
    <d v="1899-12-30T13:00:00"/>
    <d v="1899-12-30T01:00:00"/>
    <s v="SDC"/>
    <s v="N/A"/>
  </r>
  <r>
    <n v="13153"/>
    <x v="59"/>
    <x v="19"/>
    <s v="IP"/>
    <s v="Support QATAR"/>
    <m/>
    <s v="ACS"/>
    <n v="17"/>
    <m/>
    <s v="X"/>
    <x v="4"/>
    <s v="NET"/>
    <s v="RNG_STD"/>
    <m/>
    <n v="13152"/>
    <s v="SUPP"/>
    <d v="1899-12-30T13:30:00"/>
    <d v="1899-12-30T14:30:00"/>
    <d v="1899-12-30T01:00:00"/>
    <d v="1899-12-30T13:30:00"/>
    <d v="1899-12-30T14:30:00"/>
    <d v="1899-12-30T01:00:00"/>
    <s v="SDC"/>
    <s v="N/A"/>
  </r>
  <r>
    <n v="13154"/>
    <x v="59"/>
    <x v="19"/>
    <s v="IP"/>
    <s v="Support QATAR"/>
    <m/>
    <s v="IFTS"/>
    <n v="22"/>
    <m/>
    <s v="X"/>
    <x v="1"/>
    <s v="NET"/>
    <s v="RNG_STD"/>
    <m/>
    <n v="13153"/>
    <s v="SUPP"/>
    <d v="1899-12-30T13:30:00"/>
    <d v="1899-12-30T14:30:00"/>
    <d v="1899-12-30T01:00:00"/>
    <d v="1899-12-30T13:30:00"/>
    <d v="1899-12-30T14:30:00"/>
    <d v="1899-12-30T01:00:00"/>
    <s v="SDC"/>
    <s v="N/A"/>
  </r>
  <r>
    <n v="13155"/>
    <x v="60"/>
    <x v="19"/>
    <s v="IP"/>
    <s v="Support IFTS"/>
    <m/>
    <s v="ACS"/>
    <n v="20"/>
    <m/>
    <s v="X"/>
    <x v="1"/>
    <s v="NET"/>
    <s v="RNG_STD"/>
    <m/>
    <n v="13154"/>
    <s v="SUPP"/>
    <d v="1899-12-30T06:00:00"/>
    <d v="1899-12-30T07:00:00"/>
    <d v="1899-12-30T01:00:00"/>
    <d v="1899-12-30T06:00:00"/>
    <d v="1899-12-30T07:00:00"/>
    <d v="1899-12-30T01:00:00"/>
    <s v="SDC"/>
    <s v="N/A"/>
  </r>
  <r>
    <n v="13156"/>
    <x v="60"/>
    <x v="19"/>
    <s v="IP"/>
    <s v="Support IFTS"/>
    <m/>
    <s v="ACS"/>
    <n v="30"/>
    <m/>
    <s v="X"/>
    <x v="4"/>
    <s v="NET"/>
    <s v="RNG_STD"/>
    <m/>
    <n v="13155"/>
    <s v="SUPP"/>
    <d v="1899-12-30T07:30:00"/>
    <d v="1899-12-30T08:30:00"/>
    <d v="1899-12-30T01:00:00"/>
    <d v="1899-12-30T07:30:00"/>
    <d v="1899-12-30T08:20:00"/>
    <d v="1899-12-30T00:50:00"/>
    <s v="SDC"/>
    <s v="N/A"/>
  </r>
  <r>
    <n v="13157"/>
    <x v="60"/>
    <x v="19"/>
    <s v="IP"/>
    <s v="Support QATAR"/>
    <m/>
    <s v="ACS"/>
    <n v="13"/>
    <m/>
    <s v="X"/>
    <x v="4"/>
    <s v="NET"/>
    <s v="DECI_STD"/>
    <m/>
    <n v="13156"/>
    <s v="SUPP"/>
    <d v="1899-12-30T09:00:00"/>
    <d v="1899-12-30T10:00:00"/>
    <d v="1899-12-30T01:00:00"/>
    <d v="1899-12-30T09:00:00"/>
    <d v="1899-12-30T10:00:00"/>
    <d v="1899-12-30T01:00:00"/>
    <s v="SDC"/>
    <s v="N/A"/>
  </r>
  <r>
    <n v="13158"/>
    <x v="60"/>
    <x v="19"/>
    <s v="IP"/>
    <s v="Support QATAR"/>
    <m/>
    <s v="ACS"/>
    <n v="12"/>
    <m/>
    <s v="X"/>
    <x v="1"/>
    <s v="NET"/>
    <s v="RNG_STD"/>
    <m/>
    <n v="13157"/>
    <s v="SUPP"/>
    <d v="1899-12-30T09:00:00"/>
    <d v="1899-12-30T10:00:00"/>
    <d v="1899-12-30T01:00:00"/>
    <d v="1899-12-30T09:00:00"/>
    <d v="1899-12-30T10:00:00"/>
    <d v="1899-12-30T01:00:00"/>
    <s v="SDC"/>
    <s v="N/A"/>
  </r>
  <r>
    <n v="13159"/>
    <x v="60"/>
    <x v="19"/>
    <s v="IP"/>
    <s v="Support QATAR"/>
    <m/>
    <s v="ACS"/>
    <n v="9"/>
    <m/>
    <s v="X"/>
    <x v="4"/>
    <s v="NET"/>
    <s v="RNG_STD"/>
    <m/>
    <n v="13158"/>
    <s v="SUPP"/>
    <d v="1899-12-30T10:30:00"/>
    <d v="1899-12-30T11:30:00"/>
    <d v="1899-12-30T01:00:00"/>
    <d v="1899-12-30T10:30:00"/>
    <d v="1899-12-30T11:30:00"/>
    <d v="1899-12-30T01:00:00"/>
    <s v="SDC"/>
    <s v="N/A"/>
  </r>
  <r>
    <n v="13160"/>
    <x v="60"/>
    <x v="19"/>
    <s v="IP"/>
    <s v="Support QATAR"/>
    <m/>
    <s v="IFTS"/>
    <n v="22"/>
    <m/>
    <s v="X"/>
    <x v="1"/>
    <s v="NET"/>
    <s v="RNG_STD"/>
    <m/>
    <n v="13159"/>
    <s v="SUPP"/>
    <d v="1899-12-30T10:30:00"/>
    <d v="1899-12-30T11:30:00"/>
    <d v="1899-12-30T01:00:00"/>
    <d v="1899-12-30T10:30:00"/>
    <d v="1899-12-30T11:30:00"/>
    <d v="1899-12-30T01:00:00"/>
    <s v="SDC"/>
    <s v="N/A"/>
  </r>
  <r>
    <n v="13161"/>
    <x v="60"/>
    <x v="19"/>
    <s v="IP"/>
    <s v="Support QATAR"/>
    <m/>
    <s v="IFTS"/>
    <n v="23"/>
    <m/>
    <s v="X"/>
    <x v="4"/>
    <s v="NET"/>
    <s v="RNG_STD"/>
    <m/>
    <n v="13160"/>
    <s v="SUPP"/>
    <d v="1899-12-30T12:00:00"/>
    <d v="1899-12-30T13:00:00"/>
    <d v="1899-12-30T01:00:00"/>
    <d v="1899-12-30T12:00:00"/>
    <d v="1899-12-30T13:00:00"/>
    <d v="1899-12-30T01:00:00"/>
    <s v="SDC"/>
    <s v="N/A"/>
  </r>
  <r>
    <n v="13162"/>
    <x v="60"/>
    <x v="19"/>
    <s v="IP"/>
    <s v="Support QATAR"/>
    <m/>
    <s v="ACS"/>
    <n v="20"/>
    <m/>
    <s v="X"/>
    <x v="1"/>
    <s v="NET"/>
    <s v="DECI_STD"/>
    <m/>
    <n v="13161"/>
    <s v="SUPP"/>
    <d v="1899-12-30T12:00:00"/>
    <d v="1899-12-30T13:00:00"/>
    <d v="1899-12-30T01:00:00"/>
    <d v="1899-12-30T12:00:00"/>
    <d v="1899-12-30T13:00:00"/>
    <d v="1899-12-30T01:00:00"/>
    <s v="SDC"/>
    <s v="N/A"/>
  </r>
  <r>
    <n v="13163"/>
    <x v="60"/>
    <x v="19"/>
    <s v="IP"/>
    <s v="Support QATAR"/>
    <m/>
    <s v="ACS"/>
    <n v="17"/>
    <m/>
    <s v="X"/>
    <x v="4"/>
    <s v="NET"/>
    <s v="RNG_STD"/>
    <m/>
    <n v="13162"/>
    <s v="SUPP"/>
    <d v="1899-12-30T13:30:00"/>
    <d v="1899-12-30T14:30:00"/>
    <d v="1899-12-30T01:00:00"/>
    <d v="1899-12-30T13:20:00"/>
    <d v="1899-12-30T14:10:00"/>
    <d v="1899-12-30T00:50:00"/>
    <s v="SDC"/>
    <s v="N/A"/>
  </r>
  <r>
    <n v="13164"/>
    <x v="60"/>
    <x v="19"/>
    <s v="LIFT 25-41"/>
    <s v="AMI"/>
    <n v="82"/>
    <s v="ACS"/>
    <n v="9"/>
    <s v="X"/>
    <m/>
    <x v="3"/>
    <s v="STDA"/>
    <s v="DECI_STD"/>
    <m/>
    <m/>
    <s v="SD CF01"/>
    <s v="13:30"/>
    <s v="14:30"/>
    <d v="1899-12-30T01:00:00"/>
    <m/>
    <m/>
    <s v=""/>
    <s v="RSLD"/>
    <s v="CD3"/>
  </r>
  <r>
    <n v="13165"/>
    <x v="61"/>
    <x v="19"/>
    <s v="IP"/>
    <s v="Support IFTS"/>
    <m/>
    <s v="ACS"/>
    <n v="2"/>
    <m/>
    <s v="X"/>
    <x v="4"/>
    <s v="NET"/>
    <s v="DCA"/>
    <m/>
    <n v="13164"/>
    <s v="SUPP"/>
    <d v="1899-12-30T06:00:00"/>
    <d v="1899-12-30T07:00:00"/>
    <d v="1899-12-30T01:00:00"/>
    <d v="1899-12-30T06:00:00"/>
    <d v="1899-12-30T07:00:00"/>
    <d v="1899-12-30T01:00:00"/>
    <s v="DCO"/>
    <s v="N/A"/>
  </r>
  <r>
    <n v="13166"/>
    <x v="61"/>
    <x v="19"/>
    <s v="IP"/>
    <s v="Support IFTS"/>
    <m/>
    <s v="ACS"/>
    <n v="6"/>
    <m/>
    <s v="X"/>
    <x v="1"/>
    <s v="NET"/>
    <s v="DECI_STD"/>
    <m/>
    <n v="13165"/>
    <s v="SUPP"/>
    <d v="1899-12-30T06:00:00"/>
    <d v="1899-12-30T07:00:00"/>
    <d v="1899-12-30T01:00:00"/>
    <d v="1899-12-30T06:00:00"/>
    <d v="1899-12-30T07:15:00"/>
    <d v="1899-12-30T01:15:00"/>
    <s v="SDC"/>
    <s v="N/A"/>
  </r>
  <r>
    <n v="13167"/>
    <x v="61"/>
    <x v="19"/>
    <s v="IP"/>
    <s v="Support IFTS"/>
    <m/>
    <s v="ACS"/>
    <n v="15"/>
    <m/>
    <s v="X"/>
    <x v="4"/>
    <s v="NET"/>
    <s v="RNG_STD"/>
    <m/>
    <n v="13166"/>
    <s v="SUPP"/>
    <d v="1899-12-30T07:30:00"/>
    <d v="1899-12-30T08:30:00"/>
    <d v="1899-12-30T01:00:00"/>
    <d v="1899-12-30T07:30:00"/>
    <d v="1899-12-30T08:30:00"/>
    <d v="1899-12-30T01:00:00"/>
    <s v="SDC"/>
    <s v="N/A"/>
  </r>
  <r>
    <n v="13168"/>
    <x v="61"/>
    <x v="19"/>
    <s v="IP"/>
    <s v="Support IFTS"/>
    <m/>
    <s v="ACS"/>
    <n v="13"/>
    <m/>
    <s v="X"/>
    <x v="1"/>
    <s v="NET"/>
    <s v="DECI_STD"/>
    <m/>
    <n v="13167"/>
    <s v="SUPP"/>
    <d v="1899-12-30T07:30:00"/>
    <d v="1899-12-30T08:30:00"/>
    <d v="1899-12-30T01:00:00"/>
    <s v="07:30"/>
    <s v="08:30"/>
    <d v="1899-12-30T01:00:00"/>
    <s v="SDC"/>
    <s v="N/A"/>
  </r>
  <r>
    <n v="13169"/>
    <x v="61"/>
    <x v="19"/>
    <s v="IP"/>
    <s v="Support IFTS"/>
    <m/>
    <s v="IFTS"/>
    <n v="22"/>
    <m/>
    <s v="X"/>
    <x v="1"/>
    <s v="NET"/>
    <s v="RNG_STD"/>
    <m/>
    <n v="13168"/>
    <s v="SUPP"/>
    <d v="1899-12-30T09:00:00"/>
    <d v="1899-12-30T10:00:00"/>
    <d v="1899-12-30T01:00:00"/>
    <s v="09:00"/>
    <s v="10:00"/>
    <d v="1899-12-30T01:00:00"/>
    <s v="SDC"/>
    <s v="N/A"/>
  </r>
  <r>
    <n v="13170"/>
    <x v="61"/>
    <x v="19"/>
    <s v="LIFT 25-41"/>
    <s v="AMI"/>
    <n v="77"/>
    <s v="ACS"/>
    <n v="32"/>
    <s v="X"/>
    <m/>
    <x v="2"/>
    <s v="STDA"/>
    <s v="SONIC"/>
    <m/>
    <m/>
    <s v="SD CF02"/>
    <s v="09:00"/>
    <s v="10:00"/>
    <d v="1899-12-30T01:00:00"/>
    <d v="1899-12-30T09:00:00"/>
    <d v="1899-12-30T09:20:00"/>
    <d v="1899-12-30T00:20:00"/>
    <s v="RSLD"/>
    <s v="CD3"/>
  </r>
  <r>
    <n v="13171"/>
    <x v="61"/>
    <x v="19"/>
    <s v="IP"/>
    <s v="Support IFTS"/>
    <m/>
    <s v="ACS"/>
    <n v="7"/>
    <m/>
    <s v="X"/>
    <x v="4"/>
    <s v="NET"/>
    <s v="DECI_STD"/>
    <m/>
    <n v="13170"/>
    <s v="SUPP"/>
    <d v="1899-12-30T10:30:00"/>
    <d v="1899-12-30T11:30:00"/>
    <d v="1899-12-30T01:00:00"/>
    <d v="1899-12-30T10:30:00"/>
    <d v="1899-12-30T11:30:00"/>
    <d v="1899-12-30T01:00:00"/>
    <s v="SDC"/>
    <s v="N/A"/>
  </r>
  <r>
    <n v="13172"/>
    <x v="61"/>
    <x v="19"/>
    <s v="IP"/>
    <s v="Support QATAR"/>
    <m/>
    <s v="ACS"/>
    <n v="1"/>
    <m/>
    <s v="X"/>
    <x v="1"/>
    <s v="NET"/>
    <s v="RNG_STD"/>
    <m/>
    <n v="13171"/>
    <s v="SUPP"/>
    <d v="1899-12-30T10:30:00"/>
    <d v="1899-12-30T11:30:00"/>
    <d v="1899-12-30T01:00:00"/>
    <s v="10:30"/>
    <s v="11:30"/>
    <d v="1899-12-30T01:00:00"/>
    <s v="SDC"/>
    <s v="N/A"/>
  </r>
  <r>
    <n v="13173"/>
    <x v="61"/>
    <x v="19"/>
    <s v="IP"/>
    <s v="Support IFTS"/>
    <m/>
    <s v="ACS"/>
    <n v="7"/>
    <m/>
    <s v="X"/>
    <x v="1"/>
    <s v="NET"/>
    <s v="RNG_STD"/>
    <m/>
    <n v="13172"/>
    <s v="SUPP"/>
    <d v="1899-12-30T12:00:00"/>
    <d v="1899-12-30T13:00:00"/>
    <d v="1899-12-30T01:00:00"/>
    <s v="12:00"/>
    <d v="1899-12-30T12:55:00"/>
    <d v="1899-12-30T00:55:00"/>
    <s v="SDC"/>
    <s v="N/A"/>
  </r>
  <r>
    <n v="13174"/>
    <x v="61"/>
    <x v="19"/>
    <s v="LIFT 25-41"/>
    <s v="AMI"/>
    <n v="76"/>
    <s v="ACS"/>
    <n v="6"/>
    <s v="X"/>
    <m/>
    <x v="2"/>
    <s v="STDA"/>
    <s v="DECI_STD"/>
    <m/>
    <m/>
    <s v="SD FAM01"/>
    <s v="12:00"/>
    <s v="13:00"/>
    <d v="1899-12-30T01:00:00"/>
    <d v="1899-12-30T12:00:00"/>
    <d v="1899-12-30T12:15:00"/>
    <d v="1899-12-30T00:15:00"/>
    <s v="RSLD"/>
    <s v="CD3"/>
  </r>
  <r>
    <n v="13175"/>
    <x v="61"/>
    <x v="19"/>
    <s v="IP"/>
    <s v="Support QATAR"/>
    <m/>
    <s v="ACS"/>
    <n v="5"/>
    <m/>
    <s v="X"/>
    <x v="4"/>
    <s v="NET"/>
    <s v="DECI_STD"/>
    <m/>
    <n v="13174"/>
    <s v="SUPP"/>
    <d v="1899-12-30T13:30:00"/>
    <d v="1899-12-30T14:30:00"/>
    <d v="1899-12-30T01:00:00"/>
    <s v="13:30"/>
    <s v="14:30"/>
    <d v="1899-12-30T01:00:00"/>
    <s v="SDC"/>
    <s v="N/A"/>
  </r>
  <r>
    <n v="13176"/>
    <x v="61"/>
    <x v="19"/>
    <s v="IP"/>
    <s v="Support IFTS"/>
    <m/>
    <s v="ACS"/>
    <n v="22"/>
    <m/>
    <s v="X"/>
    <x v="1"/>
    <s v="NET"/>
    <s v="DECI_STD"/>
    <m/>
    <n v="13175"/>
    <s v="SUPP"/>
    <d v="1899-12-30T13:30:00"/>
    <d v="1899-12-30T14:30:00"/>
    <d v="1899-12-30T01:00:00"/>
    <d v="1899-12-30T13:30:00"/>
    <d v="1899-12-30T14:30:00"/>
    <d v="1899-12-30T01:00:00"/>
    <s v="DCO"/>
    <s v="N/A"/>
  </r>
  <r>
    <n v="13177"/>
    <x v="61"/>
    <x v="19"/>
    <s v="LIFT 25-41"/>
    <s v="AMI"/>
    <n v="77"/>
    <s v="ACS"/>
    <n v="32"/>
    <s v="X"/>
    <m/>
    <x v="3"/>
    <s v="STDA"/>
    <s v="SONIC"/>
    <m/>
    <m/>
    <s v="SD CF02"/>
    <s v="09:00"/>
    <s v="10:00"/>
    <d v="1899-12-30T01:00:00"/>
    <d v="1899-12-30T09:20:00"/>
    <d v="1899-12-30T09:30:00"/>
    <d v="1899-12-30T00:10:00"/>
    <s v="DNCO"/>
    <s v="CD3"/>
  </r>
  <r>
    <n v="13178"/>
    <x v="62"/>
    <x v="19"/>
    <s v="IP"/>
    <s v="Support QATAR"/>
    <m/>
    <s v="ACS"/>
    <n v="2"/>
    <m/>
    <s v="X"/>
    <x v="4"/>
    <s v="NET"/>
    <s v="DECI_STD"/>
    <m/>
    <n v="13177"/>
    <s v="SUPP"/>
    <d v="1899-12-30T06:00:00"/>
    <d v="1899-12-30T07:00:00"/>
    <d v="1899-12-30T01:00:00"/>
    <m/>
    <m/>
    <s v=""/>
    <s v="SMC"/>
    <s v="CD4"/>
  </r>
  <r>
    <n v="13179"/>
    <x v="62"/>
    <x v="19"/>
    <s v="IP"/>
    <s v="Support QATAR"/>
    <m/>
    <s v="IFTS"/>
    <n v="22"/>
    <m/>
    <s v="X"/>
    <x v="4"/>
    <s v="NET"/>
    <s v="DECI_STD"/>
    <m/>
    <n v="13178"/>
    <s v="SUPP"/>
    <d v="1899-12-30T09:00:00"/>
    <d v="1899-12-30T10:00:00"/>
    <d v="1899-12-30T01:00:00"/>
    <d v="1899-12-30T09:00:00"/>
    <d v="1899-12-30T09:35:00"/>
    <d v="1899-12-30T00:35:00"/>
    <s v="RSLD"/>
    <s v="CD3"/>
  </r>
  <r>
    <n v="13180"/>
    <x v="62"/>
    <x v="19"/>
    <s v="IP"/>
    <s v="Support IFTS"/>
    <m/>
    <s v="ACS"/>
    <n v="25"/>
    <m/>
    <s v="X"/>
    <x v="1"/>
    <s v="NET"/>
    <s v="DECI_STD"/>
    <m/>
    <n v="13179"/>
    <s v="SUPP"/>
    <d v="1899-12-30T10:30:00"/>
    <d v="1899-12-30T11:30:00"/>
    <d v="1899-12-30T01:00:00"/>
    <d v="1899-12-30T10:30:00"/>
    <d v="1899-12-30T11:30:00"/>
    <d v="1899-12-30T01:00:00"/>
    <s v="SDC"/>
    <s v="N/A"/>
  </r>
  <r>
    <n v="13181"/>
    <x v="62"/>
    <x v="19"/>
    <s v="IP"/>
    <s v="Support IFTS"/>
    <m/>
    <s v="ACS"/>
    <n v="32"/>
    <m/>
    <s v="X"/>
    <x v="1"/>
    <s v="NET"/>
    <s v="DECI_STD"/>
    <m/>
    <n v="13180"/>
    <s v="SUPP"/>
    <d v="1899-12-30T12:00:00"/>
    <d v="1899-12-30T13:00:00"/>
    <d v="1899-12-30T01:00:00"/>
    <s v="12:00"/>
    <s v="13:00"/>
    <d v="1899-12-30T01:00:00"/>
    <s v="SDC"/>
    <s v="N/A"/>
  </r>
  <r>
    <n v="13182"/>
    <x v="62"/>
    <x v="19"/>
    <s v="IP"/>
    <s v="Support QATAR"/>
    <m/>
    <s v="ACS"/>
    <n v="12"/>
    <m/>
    <s v="X"/>
    <x v="4"/>
    <s v="NET"/>
    <s v="DECI_STD"/>
    <m/>
    <n v="13181"/>
    <s v="SUPP"/>
    <d v="1899-12-30T13:30:00"/>
    <d v="1899-12-30T14:30:00"/>
    <d v="1899-12-30T01:00:00"/>
    <d v="1899-12-30T13:30:00"/>
    <d v="1899-12-30T14:30:00"/>
    <d v="1899-12-30T01:00:00"/>
    <s v="SDC"/>
    <s v="N/A"/>
  </r>
  <r>
    <n v="13183"/>
    <x v="106"/>
    <x v="19"/>
    <s v="IP"/>
    <s v="Support IFTS"/>
    <m/>
    <s v="IFTS"/>
    <n v="22"/>
    <m/>
    <s v="X"/>
    <x v="4"/>
    <s v="NET"/>
    <s v="DECI_STD"/>
    <m/>
    <n v="13182"/>
    <s v="SUPP"/>
    <d v="1899-12-30T06:00:00"/>
    <d v="1899-12-30T07:00:00"/>
    <d v="1899-12-30T01:00:00"/>
    <d v="1899-12-30T06:00:00"/>
    <d v="1899-12-30T07:00:00"/>
    <d v="1899-12-30T01:00:00"/>
    <s v="SDC"/>
    <s v="N/A"/>
  </r>
  <r>
    <n v="13184"/>
    <x v="106"/>
    <x v="19"/>
    <s v="IP"/>
    <s v="Support IFTS"/>
    <m/>
    <s v="ACS"/>
    <n v="13"/>
    <m/>
    <s v="X"/>
    <x v="1"/>
    <s v="NET"/>
    <s v="DECI_STD"/>
    <m/>
    <n v="13183"/>
    <s v="SUPP"/>
    <d v="1899-12-30T06:00:00"/>
    <d v="1899-12-30T07:00:00"/>
    <d v="1899-12-30T01:00:00"/>
    <s v="06:00"/>
    <s v="07:00"/>
    <d v="1899-12-30T01:00:00"/>
    <s v="SDC"/>
    <s v="N/A"/>
  </r>
  <r>
    <n v="13185"/>
    <x v="106"/>
    <x v="19"/>
    <s v="IP"/>
    <s v="Support QATAR"/>
    <m/>
    <s v="IFTS"/>
    <n v="9"/>
    <m/>
    <s v="X"/>
    <x v="4"/>
    <s v="NET"/>
    <s v="DECI_STD"/>
    <m/>
    <n v="13184"/>
    <s v="SUPP"/>
    <d v="1899-12-30T07:30:00"/>
    <d v="1899-12-30T08:30:00"/>
    <d v="1899-12-30T01:00:00"/>
    <d v="1899-12-30T07:30:00"/>
    <d v="1899-12-30T08:30:00"/>
    <d v="1899-12-30T01:00:00"/>
    <s v="SDC"/>
    <s v="N/A"/>
  </r>
  <r>
    <n v="13186"/>
    <x v="106"/>
    <x v="19"/>
    <s v="IP"/>
    <s v="Support IFTS"/>
    <m/>
    <s v="ACS"/>
    <n v="10"/>
    <m/>
    <s v="X"/>
    <x v="4"/>
    <s v="NET"/>
    <s v="DECI_STD"/>
    <m/>
    <n v="13185"/>
    <s v="SUPP"/>
    <d v="1899-12-30T09:00:00"/>
    <d v="1899-12-30T10:00:00"/>
    <d v="1899-12-30T01:00:00"/>
    <d v="1899-12-30T09:00:00"/>
    <d v="1899-12-30T10:00:00"/>
    <d v="1899-12-30T01:00:00"/>
    <s v="SDC"/>
    <s v="N/A"/>
  </r>
  <r>
    <n v="13187"/>
    <x v="106"/>
    <x v="19"/>
    <s v="IP"/>
    <s v="Support IFTS"/>
    <m/>
    <s v="ACS"/>
    <n v="5"/>
    <m/>
    <s v="X"/>
    <x v="1"/>
    <s v="NET"/>
    <s v="DECI_STD"/>
    <m/>
    <n v="13186"/>
    <s v="SUPP"/>
    <d v="1899-12-30T09:00:00"/>
    <d v="1899-12-30T10:00:00"/>
    <d v="1899-12-30T01:00:00"/>
    <s v="09:00"/>
    <s v="10:00"/>
    <d v="1899-12-30T01:00:00"/>
    <s v="SDC"/>
    <s v="N/A"/>
  </r>
  <r>
    <n v="13188"/>
    <x v="106"/>
    <x v="19"/>
    <s v="IP"/>
    <s v="Support IFTS"/>
    <m/>
    <s v="ACS"/>
    <n v="4"/>
    <m/>
    <s v="X"/>
    <x v="5"/>
    <s v="NET"/>
    <s v="LOW LEVEL"/>
    <m/>
    <n v="13189"/>
    <s v="SUPP"/>
    <s v="10:30"/>
    <s v="11:30"/>
    <d v="1899-12-30T01:00:00"/>
    <s v="10:30"/>
    <s v="11:30"/>
    <d v="1899-12-30T01:00:00"/>
    <s v="SDC"/>
    <s v="N/A"/>
  </r>
  <r>
    <n v="13189"/>
    <x v="106"/>
    <x v="19"/>
    <s v="IP"/>
    <s v="Support IFTS"/>
    <m/>
    <s v="IFTS"/>
    <n v="9"/>
    <m/>
    <s v="X"/>
    <x v="1"/>
    <s v="NET"/>
    <s v="DECI_STD"/>
    <m/>
    <n v="13188"/>
    <s v="SUPP"/>
    <d v="1899-12-30T10:30:00"/>
    <d v="1899-12-30T11:30:00"/>
    <d v="1899-12-30T01:00:00"/>
    <s v="10:30"/>
    <d v="1899-12-30T11:20:00"/>
    <d v="1899-12-30T00:50:00"/>
    <s v="SDC"/>
    <s v="N/A"/>
  </r>
  <r>
    <n v="13190"/>
    <x v="63"/>
    <x v="20"/>
    <s v="IP"/>
    <s v="Support IFTS"/>
    <m/>
    <s v="ACS"/>
    <n v="14"/>
    <m/>
    <s v="X"/>
    <x v="4"/>
    <s v="NET"/>
    <s v="DECI_STD"/>
    <m/>
    <n v="13189"/>
    <s v="SUPP"/>
    <d v="1899-12-30T06:00:00"/>
    <d v="1899-12-30T07:00:00"/>
    <d v="1899-12-30T01:00:00"/>
    <d v="1899-12-30T06:00:00"/>
    <d v="1899-12-30T07:00:00"/>
    <d v="1899-12-30T01:00:00"/>
    <s v="SDC"/>
    <s v="N/A"/>
  </r>
  <r>
    <n v="13191"/>
    <x v="63"/>
    <x v="20"/>
    <s v="IP"/>
    <s v="Support IFTS"/>
    <m/>
    <s v="ACS"/>
    <n v="17"/>
    <m/>
    <s v="X"/>
    <x v="1"/>
    <s v="NET"/>
    <s v="DECI_STD"/>
    <m/>
    <n v="13190"/>
    <s v="SUPP"/>
    <d v="1899-12-30T06:00:00"/>
    <d v="1899-12-30T07:00:00"/>
    <d v="1899-12-30T01:00:00"/>
    <s v="06:00"/>
    <s v="07:00"/>
    <d v="1899-12-30T01:00:00"/>
    <s v="SDC"/>
    <s v="N/A"/>
  </r>
  <r>
    <n v="13192"/>
    <x v="63"/>
    <x v="20"/>
    <s v="LIFT 25-41"/>
    <s v="AMI"/>
    <n v="78"/>
    <s v="ACS"/>
    <n v="5"/>
    <s v="X"/>
    <m/>
    <x v="2"/>
    <s v="STDA"/>
    <s v="DECI_STD"/>
    <m/>
    <m/>
    <s v="SD EMR02"/>
    <s v="06:00"/>
    <s v="07:00"/>
    <d v="1899-12-30T01:00:00"/>
    <d v="1899-12-30T06:00:00"/>
    <d v="1899-12-30T06:20:00"/>
    <d v="1899-12-30T00:20:00"/>
    <s v="RSLD"/>
    <s v="CD10"/>
  </r>
  <r>
    <n v="13193"/>
    <x v="63"/>
    <x v="20"/>
    <s v="IP"/>
    <s v="Support IFTS"/>
    <m/>
    <s v="AMI"/>
    <n v="7"/>
    <m/>
    <s v="X"/>
    <x v="4"/>
    <s v="NET"/>
    <s v="DECI_STD"/>
    <m/>
    <n v="13192"/>
    <s v="SUPP"/>
    <d v="1899-12-30T07:30:00"/>
    <d v="1899-12-30T08:30:00"/>
    <d v="1899-12-30T01:00:00"/>
    <d v="1899-12-30T07:30:00"/>
    <d v="1899-12-30T08:30:00"/>
    <d v="1899-12-30T01:00:00"/>
    <s v="SDC"/>
    <s v="N/A"/>
  </r>
  <r>
    <n v="13194"/>
    <x v="63"/>
    <x v="20"/>
    <s v="IP"/>
    <s v="Support IFTS"/>
    <m/>
    <s v="ACS"/>
    <n v="13"/>
    <m/>
    <s v="X"/>
    <x v="1"/>
    <s v="NET"/>
    <s v="DECI_STD"/>
    <m/>
    <n v="13193"/>
    <s v="SUPP"/>
    <d v="1899-12-30T07:30:00"/>
    <d v="1899-12-30T08:30:00"/>
    <d v="1899-12-30T01:00:00"/>
    <d v="1899-12-30T07:30:00"/>
    <d v="1899-12-30T08:30:00"/>
    <d v="1899-12-30T01:00:00"/>
    <s v="SDC"/>
    <s v="N/A"/>
  </r>
  <r>
    <n v="13195"/>
    <x v="63"/>
    <x v="20"/>
    <s v="IP"/>
    <s v="Support IFTS"/>
    <m/>
    <s v="IFTS"/>
    <n v="3"/>
    <m/>
    <s v="X"/>
    <x v="4"/>
    <s v="NET"/>
    <s v="DECI_STD"/>
    <m/>
    <n v="13194"/>
    <s v="SUPP"/>
    <d v="1899-12-30T09:00:00"/>
    <d v="1899-12-30T10:00:00"/>
    <d v="1899-12-30T01:00:00"/>
    <d v="1899-12-30T09:00:00"/>
    <d v="1899-12-30T10:00:00"/>
    <d v="1899-12-30T01:00:00"/>
    <s v="SDC"/>
    <s v="N/A"/>
  </r>
  <r>
    <n v="13196"/>
    <x v="63"/>
    <x v="20"/>
    <s v="IP"/>
    <s v="Support IFTS"/>
    <m/>
    <s v="ACS"/>
    <n v="5"/>
    <m/>
    <s v="X"/>
    <x v="1"/>
    <s v="NET"/>
    <s v="DECI_STD"/>
    <m/>
    <n v="13195"/>
    <s v="SUPP"/>
    <d v="1899-12-30T09:00:00"/>
    <d v="1899-12-30T10:00:00"/>
    <d v="1899-12-30T01:00:00"/>
    <d v="1899-12-30T09:00:00"/>
    <d v="1899-12-30T10:00:00"/>
    <d v="1899-12-30T01:00:00"/>
    <s v="SDC"/>
    <s v="N/A"/>
  </r>
  <r>
    <n v="13197"/>
    <x v="63"/>
    <x v="20"/>
    <s v="LIFT 25-41"/>
    <s v="AMI"/>
    <n v="79"/>
    <s v="ACS"/>
    <n v="1"/>
    <s v="X"/>
    <m/>
    <x v="2"/>
    <s v="STDA"/>
    <s v="DECI_STD"/>
    <m/>
    <m/>
    <s v="SD EMR01"/>
    <s v="09:00"/>
    <s v="10:00"/>
    <d v="1899-12-30T01:00:00"/>
    <d v="1899-12-30T09:00:00"/>
    <d v="1899-12-30T09:02:00"/>
    <d v="1899-12-30T00:02:00"/>
    <s v="RSLD"/>
    <s v="CD3"/>
  </r>
  <r>
    <n v="13198"/>
    <x v="63"/>
    <x v="20"/>
    <s v="IP"/>
    <s v="Support IFTS"/>
    <m/>
    <s v="ACS"/>
    <n v="20"/>
    <m/>
    <s v="X"/>
    <x v="4"/>
    <s v="NET"/>
    <s v="DECI_STD"/>
    <m/>
    <n v="13197"/>
    <s v="SUPP"/>
    <d v="1899-12-30T10:30:00"/>
    <d v="1899-12-30T11:30:00"/>
    <d v="1899-12-30T01:00:00"/>
    <d v="1899-12-30T10:30:00"/>
    <d v="1899-12-30T11:30:00"/>
    <d v="1899-12-30T01:00:00"/>
    <s v="SDC"/>
    <s v="N/A"/>
  </r>
  <r>
    <n v="13199"/>
    <x v="63"/>
    <x v="20"/>
    <s v="IP"/>
    <s v="Support IFTS"/>
    <m/>
    <s v="ACS"/>
    <n v="5"/>
    <m/>
    <s v="X"/>
    <x v="1"/>
    <s v="NET"/>
    <s v="DECI_STD"/>
    <m/>
    <n v="13198"/>
    <s v="SUPP"/>
    <d v="1899-12-30T10:30:00"/>
    <d v="1899-12-30T11:30:00"/>
    <d v="1899-12-30T01:00:00"/>
    <d v="1899-12-30T10:30:00"/>
    <d v="1899-12-30T11:30:00"/>
    <d v="1899-12-30T01:00:00"/>
    <s v="SDC"/>
    <s v="N/A"/>
  </r>
  <r>
    <n v="13200"/>
    <x v="63"/>
    <x v="20"/>
    <s v="IP"/>
    <s v="Support QATAR"/>
    <m/>
    <s v="ACS"/>
    <n v="25"/>
    <m/>
    <s v="X"/>
    <x v="4"/>
    <s v="NET"/>
    <s v="DECI_STD"/>
    <m/>
    <n v="13199"/>
    <s v="SUPP"/>
    <d v="1899-12-30T12:00:00"/>
    <d v="1899-12-30T13:00:00"/>
    <d v="1899-12-30T01:00:00"/>
    <d v="1899-12-30T12:00:00"/>
    <d v="1899-12-30T13:00:00"/>
    <d v="1899-12-30T01:00:00"/>
    <s v="SDC"/>
    <s v="N/A"/>
  </r>
  <r>
    <n v="13201"/>
    <x v="63"/>
    <x v="20"/>
    <s v="IP"/>
    <s v="Support IFTS"/>
    <m/>
    <s v="ACS"/>
    <n v="12"/>
    <m/>
    <s v="X"/>
    <x v="1"/>
    <s v="NET"/>
    <s v="DECI_STD"/>
    <m/>
    <n v="13200"/>
    <s v="SUPP"/>
    <d v="1899-12-30T12:00:00"/>
    <d v="1899-12-30T13:00:00"/>
    <d v="1899-12-30T01:00:00"/>
    <d v="1899-12-30T12:00:00"/>
    <d v="1899-12-30T13:00:00"/>
    <d v="1899-12-30T01:00:00"/>
    <s v="SDC"/>
    <s v="N/A"/>
  </r>
  <r>
    <n v="13202"/>
    <x v="63"/>
    <x v="20"/>
    <s v="IP"/>
    <s v="Support AMI"/>
    <m/>
    <s v="IFTS"/>
    <n v="23"/>
    <m/>
    <s v="X"/>
    <x v="4"/>
    <s v="NET"/>
    <s v="DECI_STD"/>
    <m/>
    <n v="13201"/>
    <s v="SUPP"/>
    <d v="1899-12-30T13:30:00"/>
    <d v="1899-12-30T14:00:00"/>
    <d v="1899-12-30T00:30:00"/>
    <d v="1899-12-30T13:30:00"/>
    <d v="1899-12-30T14:00:00"/>
    <d v="1899-12-30T00:30:00"/>
    <s v="SDC"/>
    <s v="N/A"/>
  </r>
  <r>
    <n v="13203"/>
    <x v="63"/>
    <x v="20"/>
    <s v="IP"/>
    <s v="Support AMI"/>
    <m/>
    <s v="ACS"/>
    <n v="32"/>
    <m/>
    <s v="X"/>
    <x v="4"/>
    <s v="NET"/>
    <s v="DECI_STD"/>
    <m/>
    <n v="13202"/>
    <s v="SUPP"/>
    <d v="1899-12-30T14:05:00"/>
    <d v="1899-12-30T14:35:00"/>
    <d v="1899-12-30T00:30:00"/>
    <d v="1899-12-30T14:05:00"/>
    <d v="1899-12-30T14:35:00"/>
    <d v="1899-12-30T00:30:00"/>
    <s v="SDC"/>
    <s v="N/A"/>
  </r>
  <r>
    <n v="13204"/>
    <x v="63"/>
    <x v="20"/>
    <s v="IP"/>
    <s v="Support QATAR"/>
    <m/>
    <s v="ACS"/>
    <n v="9"/>
    <m/>
    <s v="X"/>
    <x v="1"/>
    <s v="NET"/>
    <s v="DECI_STD"/>
    <m/>
    <n v="13203"/>
    <s v="SUPP"/>
    <d v="1899-12-30T13:30:00"/>
    <d v="1899-12-30T14:30:00"/>
    <d v="1899-12-30T01:00:00"/>
    <d v="1899-12-30T13:30:00"/>
    <d v="1899-12-30T14:30:00"/>
    <d v="1899-12-30T01:00:00"/>
    <s v="SDC"/>
    <s v="N/A"/>
  </r>
  <r>
    <n v="13205"/>
    <x v="107"/>
    <x v="20"/>
    <s v="IP"/>
    <s v="Support QATAR"/>
    <m/>
    <s v="ACS"/>
    <n v="30"/>
    <m/>
    <s v="X"/>
    <x v="4"/>
    <s v="NET"/>
    <s v="DECI_STD"/>
    <m/>
    <n v="13204"/>
    <s v="SUPP"/>
    <d v="1899-12-30T06:00:00"/>
    <d v="1899-12-30T07:00:00"/>
    <d v="1899-12-30T01:00:00"/>
    <d v="1899-12-30T06:00:00"/>
    <d v="1899-12-30T07:00:00"/>
    <d v="1899-12-30T01:00:00"/>
    <s v="SDC"/>
    <s v="N/A"/>
  </r>
  <r>
    <n v="13206"/>
    <x v="107"/>
    <x v="20"/>
    <s v="IP"/>
    <s v="Support QATAR"/>
    <m/>
    <s v="IFTS"/>
    <n v="9"/>
    <m/>
    <s v="X"/>
    <x v="1"/>
    <s v="NET"/>
    <s v="DECI_STD"/>
    <m/>
    <n v="13205"/>
    <s v="SUPP"/>
    <d v="1899-12-30T06:00:00"/>
    <d v="1899-12-30T07:00:00"/>
    <d v="1899-12-30T01:00:00"/>
    <d v="1899-12-30T06:00:00"/>
    <d v="1899-12-30T06:50:00"/>
    <d v="1899-12-30T00:50:00"/>
    <s v="SDC"/>
    <s v="N/A"/>
  </r>
  <r>
    <n v="13207"/>
    <x v="107"/>
    <x v="20"/>
    <s v="IP"/>
    <s v="Support IFTS"/>
    <m/>
    <s v="ACS"/>
    <n v="31"/>
    <m/>
    <s v="X"/>
    <x v="4"/>
    <s v="NET"/>
    <s v="DECI_STD"/>
    <m/>
    <n v="13206"/>
    <s v="SUPP"/>
    <d v="1899-12-30T07:30:00"/>
    <d v="1899-12-30T08:30:00"/>
    <d v="1899-12-30T01:00:00"/>
    <d v="1899-12-30T07:30:00"/>
    <d v="1899-12-30T08:30:00"/>
    <d v="1899-12-30T01:00:00"/>
    <s v="SDC"/>
    <s v="N/A"/>
  </r>
  <r>
    <n v="13208"/>
    <x v="107"/>
    <x v="20"/>
    <s v="IP"/>
    <s v="Support IFTS"/>
    <m/>
    <s v="ACS"/>
    <n v="7"/>
    <m/>
    <s v="X"/>
    <x v="4"/>
    <s v="NET"/>
    <s v="DCA"/>
    <m/>
    <n v="13207"/>
    <s v="SUPP"/>
    <d v="1899-12-30T09:00:00"/>
    <d v="1899-12-30T10:00:00"/>
    <d v="1899-12-30T01:00:00"/>
    <d v="1899-12-30T09:00:00"/>
    <d v="1899-12-30T10:00:00"/>
    <d v="1899-12-30T01:00:00"/>
    <s v="SDC"/>
    <s v="N/A"/>
  </r>
  <r>
    <n v="13209"/>
    <x v="107"/>
    <x v="20"/>
    <s v="IP"/>
    <s v="Support QATAR"/>
    <m/>
    <s v="ACS"/>
    <n v="20"/>
    <m/>
    <s v="X"/>
    <x v="1"/>
    <s v="NET"/>
    <s v="DECI_STD"/>
    <m/>
    <n v="13208"/>
    <s v="SUPP"/>
    <d v="1899-12-30T09:00:00"/>
    <d v="1899-12-30T10:00:00"/>
    <d v="1899-12-30T01:00:00"/>
    <d v="1899-12-30T09:00:00"/>
    <d v="1899-12-30T10:00:00"/>
    <d v="1899-12-30T01:00:00"/>
    <s v="SDC"/>
    <s v="N/A"/>
  </r>
  <r>
    <n v="13210"/>
    <x v="107"/>
    <x v="20"/>
    <s v="IP"/>
    <s v="Support IFTS"/>
    <m/>
    <s v="ACS"/>
    <n v="4"/>
    <m/>
    <s v="X"/>
    <x v="3"/>
    <s v="NET"/>
    <s v="LOW LEVEL"/>
    <m/>
    <n v="13209"/>
    <s v="SUPP"/>
    <d v="1899-12-30T09:00:00"/>
    <d v="1899-12-30T10:00:00"/>
    <d v="1899-12-30T01:00:00"/>
    <d v="1899-12-30T09:00:00"/>
    <d v="1899-12-30T09:50:00"/>
    <d v="1899-12-30T00:50:00"/>
    <s v="SDC"/>
    <s v="N/A"/>
  </r>
  <r>
    <n v="13211"/>
    <x v="107"/>
    <x v="20"/>
    <s v="IP"/>
    <s v="Support IFTS"/>
    <m/>
    <s v="ACS"/>
    <n v="32"/>
    <m/>
    <s v="X"/>
    <x v="4"/>
    <s v="NET"/>
    <s v="DECI_STD"/>
    <m/>
    <n v="13210"/>
    <s v="SUPP"/>
    <d v="1899-12-30T10:30:00"/>
    <d v="1899-12-30T11:30:00"/>
    <d v="1899-12-30T01:00:00"/>
    <d v="1899-12-30T10:30:00"/>
    <d v="1899-12-30T11:30:00"/>
    <d v="1899-12-30T01:00:00"/>
    <s v="SDC"/>
    <s v="N/A"/>
  </r>
  <r>
    <n v="13212"/>
    <x v="107"/>
    <x v="20"/>
    <s v="IP"/>
    <s v="Support IFTS"/>
    <m/>
    <s v="IFTS"/>
    <n v="22"/>
    <m/>
    <s v="X"/>
    <x v="1"/>
    <s v="NET"/>
    <s v="DECI_STD"/>
    <m/>
    <n v="13211"/>
    <s v="SUPP"/>
    <d v="1899-12-30T10:30:00"/>
    <d v="1899-12-30T11:30:00"/>
    <d v="1899-12-30T01:00:00"/>
    <d v="1899-12-30T10:30:00"/>
    <d v="1899-12-30T11:30:00"/>
    <d v="1899-12-30T01:00:00"/>
    <s v="SDC"/>
    <s v="N/A"/>
  </r>
  <r>
    <n v="13213"/>
    <x v="107"/>
    <x v="20"/>
    <s v="IP"/>
    <s v="Support QATAR"/>
    <m/>
    <s v="ACS"/>
    <n v="25"/>
    <m/>
    <s v="X"/>
    <x v="4"/>
    <s v="NET"/>
    <s v="DECI_STD"/>
    <m/>
    <n v="13212"/>
    <s v="SUPP"/>
    <d v="1899-12-30T12:00:00"/>
    <d v="1899-12-30T13:00:00"/>
    <d v="1899-12-30T01:00:00"/>
    <d v="1899-12-30T12:00:00"/>
    <d v="1899-12-30T13:00:00"/>
    <d v="1899-12-30T01:00:00"/>
    <s v="SDC"/>
    <s v="N/A"/>
  </r>
  <r>
    <n v="13214"/>
    <x v="107"/>
    <x v="20"/>
    <s v="IP"/>
    <s v="Support IFTS"/>
    <m/>
    <s v="IFTS"/>
    <n v="10"/>
    <m/>
    <s v="X"/>
    <x v="1"/>
    <s v="NET"/>
    <s v="DECI_STD"/>
    <m/>
    <n v="13213"/>
    <s v="SUPP"/>
    <d v="1899-12-30T12:00:00"/>
    <d v="1899-12-30T13:00:00"/>
    <d v="1899-12-30T01:00:00"/>
    <d v="1899-12-30T12:00:00"/>
    <d v="1899-12-30T13:00:00"/>
    <d v="1899-12-30T01:00:00"/>
    <s v="SDC"/>
    <s v="N/A"/>
  </r>
  <r>
    <n v="13215"/>
    <x v="107"/>
    <x v="20"/>
    <s v="IP"/>
    <s v="Support IFTS"/>
    <m/>
    <s v="ACS"/>
    <n v="12"/>
    <m/>
    <s v="X"/>
    <x v="4"/>
    <s v="NET"/>
    <s v="DCA"/>
    <m/>
    <n v="13214"/>
    <s v="SUPP"/>
    <d v="1899-12-30T13:30:00"/>
    <d v="1899-12-30T14:30:00"/>
    <d v="1899-12-30T01:00:00"/>
    <d v="1899-12-30T13:30:00"/>
    <d v="1899-12-30T14:30:00"/>
    <d v="1899-12-30T01:00:00"/>
    <s v="SDC"/>
    <s v="N/A"/>
  </r>
  <r>
    <n v="13216"/>
    <x v="107"/>
    <x v="20"/>
    <s v="IP"/>
    <s v="Support QATAR"/>
    <m/>
    <s v="ACS"/>
    <n v="2"/>
    <m/>
    <s v="X"/>
    <x v="1"/>
    <s v="NET"/>
    <s v="DECI_STD"/>
    <m/>
    <n v="13215"/>
    <s v="SUPP"/>
    <d v="1899-12-30T13:30:00"/>
    <d v="1899-12-30T14:30:00"/>
    <d v="1899-12-30T01:00:00"/>
    <d v="1899-12-30T13:30:00"/>
    <d v="1899-12-30T14:30:00"/>
    <d v="1899-12-30T01:00:00"/>
    <s v="SDC"/>
    <s v="N/A"/>
  </r>
  <r>
    <n v="13217"/>
    <x v="108"/>
    <x v="20"/>
    <s v="IP"/>
    <s v="Support QATAR"/>
    <m/>
    <s v="IFTS"/>
    <n v="9"/>
    <m/>
    <s v="X"/>
    <x v="4"/>
    <s v="NET"/>
    <s v="DECI_STD"/>
    <m/>
    <n v="13216"/>
    <s v="SUPP"/>
    <d v="1899-12-30T06:00:00"/>
    <d v="1899-12-30T07:00:00"/>
    <d v="1899-12-30T01:00:00"/>
    <d v="1899-12-30T06:00:00"/>
    <d v="1899-12-30T07:00:00"/>
    <d v="1899-12-30T01:00:00"/>
    <s v="SDC"/>
    <s v="N/A"/>
  </r>
  <r>
    <n v="13218"/>
    <x v="108"/>
    <x v="20"/>
    <s v="IP"/>
    <s v="Support IFTS"/>
    <m/>
    <s v="ACS"/>
    <n v="1"/>
    <m/>
    <s v="X"/>
    <x v="1"/>
    <s v="NET"/>
    <s v="DECI_STD"/>
    <m/>
    <n v="13217"/>
    <s v="SUPP"/>
    <d v="1899-12-30T06:00:00"/>
    <d v="1899-12-30T07:00:00"/>
    <d v="1899-12-30T01:00:00"/>
    <d v="1899-12-30T06:00:00"/>
    <d v="1899-12-30T06:50:00"/>
    <d v="1899-12-30T00:50:00"/>
    <s v="SDC"/>
    <s v="N/A"/>
  </r>
  <r>
    <n v="13219"/>
    <x v="108"/>
    <x v="20"/>
    <s v="IP"/>
    <s v="Support QATAR"/>
    <m/>
    <s v="ACS"/>
    <n v="12"/>
    <m/>
    <s v="X"/>
    <x v="4"/>
    <s v="NET"/>
    <s v="DECI_STD"/>
    <m/>
    <n v="13218"/>
    <s v="SUPP"/>
    <d v="1899-12-30T07:30:00"/>
    <d v="1899-12-30T08:30:00"/>
    <d v="1899-12-30T01:00:00"/>
    <d v="1899-12-30T07:30:00"/>
    <d v="1899-12-30T08:30:00"/>
    <d v="1899-12-30T01:00:00"/>
    <s v="SDC"/>
    <s v="N/A"/>
  </r>
  <r>
    <n v="13220"/>
    <x v="108"/>
    <x v="20"/>
    <s v="IP"/>
    <s v="Support QATAR"/>
    <m/>
    <s v="IFTS"/>
    <n v="22"/>
    <m/>
    <s v="X"/>
    <x v="1"/>
    <s v="NET"/>
    <s v="DECI_STD"/>
    <m/>
    <n v="13219"/>
    <s v="SUPP"/>
    <d v="1899-12-30T07:30:00"/>
    <d v="1899-12-30T08:30:00"/>
    <d v="1899-12-30T01:00:00"/>
    <d v="1899-12-30T07:30:00"/>
    <d v="1899-12-30T08:30:00"/>
    <d v="1899-12-30T01:00:00"/>
    <s v="SDC"/>
    <s v="N/A"/>
  </r>
  <r>
    <n v="13221"/>
    <x v="108"/>
    <x v="20"/>
    <s v="IP"/>
    <s v="Support IFTS"/>
    <m/>
    <s v="ACS"/>
    <n v="17"/>
    <m/>
    <s v="X"/>
    <x v="4"/>
    <s v="NET"/>
    <s v="DECI_STD"/>
    <m/>
    <n v="13220"/>
    <s v="SUPP"/>
    <d v="1899-12-30T09:00:00"/>
    <d v="1899-12-30T10:00:00"/>
    <d v="1899-12-30T01:00:00"/>
    <d v="1899-12-30T09:00:00"/>
    <d v="1899-12-30T10:00:00"/>
    <d v="1899-12-30T01:00:00"/>
    <s v="SDC"/>
    <s v="N/A"/>
  </r>
  <r>
    <n v="13222"/>
    <x v="108"/>
    <x v="20"/>
    <s v="IP"/>
    <s v="Support IFTS"/>
    <m/>
    <s v="ACS"/>
    <n v="14"/>
    <m/>
    <s v="X"/>
    <x v="1"/>
    <s v="NET"/>
    <s v="DECI_STD"/>
    <m/>
    <n v="13221"/>
    <s v="SUPP"/>
    <d v="1899-12-30T09:00:00"/>
    <d v="1899-12-30T10:00:00"/>
    <d v="1899-12-30T01:00:00"/>
    <d v="1899-12-30T09:00:00"/>
    <d v="1899-12-30T10:00:00"/>
    <d v="1899-12-30T01:00:00"/>
    <s v="SDC"/>
    <s v="N/A"/>
  </r>
  <r>
    <n v="13223"/>
    <x v="108"/>
    <x v="20"/>
    <s v="IP"/>
    <s v="Support QATAR"/>
    <m/>
    <s v="ACS"/>
    <n v="9"/>
    <m/>
    <s v="X"/>
    <x v="4"/>
    <s v="NET"/>
    <s v="DECI_STD"/>
    <m/>
    <n v="13222"/>
    <s v="SUPP"/>
    <d v="1899-12-30T10:30:00"/>
    <d v="1899-12-30T11:30:00"/>
    <d v="1899-12-30T01:00:00"/>
    <d v="1899-12-30T10:30:00"/>
    <d v="1899-12-30T11:30:00"/>
    <d v="1899-12-30T01:00:00"/>
    <s v="SDC"/>
    <s v="N/A"/>
  </r>
  <r>
    <n v="13224"/>
    <x v="108"/>
    <x v="20"/>
    <s v="IP"/>
    <s v="Support IFTS"/>
    <m/>
    <s v="ACS"/>
    <n v="32"/>
    <m/>
    <s v="X"/>
    <x v="1"/>
    <s v="NET"/>
    <s v="DECI_STD"/>
    <m/>
    <n v="13223"/>
    <s v="SUPP"/>
    <d v="1899-12-30T10:30:00"/>
    <d v="1899-12-30T11:30:00"/>
    <d v="1899-12-30T01:00:00"/>
    <d v="1899-12-30T10:30:00"/>
    <d v="1899-12-30T11:30:00"/>
    <d v="1899-12-30T01:00:00"/>
    <s v="DCO"/>
    <s v="N/A"/>
  </r>
  <r>
    <n v="13225"/>
    <x v="108"/>
    <x v="20"/>
    <s v="IP"/>
    <s v="Support IFTS"/>
    <m/>
    <s v="ACS"/>
    <n v="13"/>
    <m/>
    <s v="X"/>
    <x v="2"/>
    <s v="NET"/>
    <s v="LOW LEVEL"/>
    <m/>
    <n v="13226"/>
    <s v="SUPP"/>
    <s v="10:30"/>
    <s v="11:30"/>
    <d v="1899-12-30T01:00:00"/>
    <d v="1899-12-30T10:30:00"/>
    <d v="1899-12-30T11:15:00"/>
    <d v="1899-12-30T00:45:00"/>
    <s v="RSLD"/>
    <s v="CD3"/>
  </r>
  <r>
    <n v="13226"/>
    <x v="108"/>
    <x v="20"/>
    <s v="IP"/>
    <s v="Support QATAR"/>
    <m/>
    <s v="ACS"/>
    <n v="5"/>
    <m/>
    <s v="X"/>
    <x v="4"/>
    <s v="NET"/>
    <s v="DECI_STD"/>
    <m/>
    <n v="13225"/>
    <s v="SUPP"/>
    <d v="1899-12-30T12:00:00"/>
    <d v="1899-12-30T13:00:00"/>
    <d v="1899-12-30T01:00:00"/>
    <d v="1899-12-30T12:00:00"/>
    <d v="1899-12-30T13:00:00"/>
    <d v="1899-12-30T01:00:00"/>
    <s v="SDC"/>
    <s v="N/A"/>
  </r>
  <r>
    <n v="13227"/>
    <x v="108"/>
    <x v="20"/>
    <s v="IP"/>
    <s v="Support IFTS"/>
    <m/>
    <s v="ACS"/>
    <n v="12"/>
    <m/>
    <s v="X"/>
    <x v="4"/>
    <s v="NET"/>
    <s v="DECI_STD"/>
    <m/>
    <n v="13226"/>
    <s v="SUPP"/>
    <d v="1899-12-30T13:30:00"/>
    <d v="1899-12-30T14:30:00"/>
    <d v="1899-12-30T01:00:00"/>
    <d v="1899-12-30T13:30:00"/>
    <d v="1899-12-30T14:25:00"/>
    <d v="1899-12-30T00:55:00"/>
    <s v="SDC"/>
    <s v="N/A"/>
  </r>
  <r>
    <n v="13228"/>
    <x v="108"/>
    <x v="20"/>
    <s v="IP"/>
    <s v="Support IFTS"/>
    <m/>
    <s v="ACS"/>
    <n v="32"/>
    <m/>
    <s v="X"/>
    <x v="1"/>
    <s v="NET"/>
    <s v="DECI_STD"/>
    <m/>
    <n v="13227"/>
    <s v="SUPP"/>
    <d v="1899-12-30T13:30:00"/>
    <d v="1899-12-30T14:30:00"/>
    <d v="1899-12-30T01:00:00"/>
    <d v="1899-12-30T13:30:00"/>
    <d v="1899-12-30T14:30:00"/>
    <d v="1899-12-30T01:00:00"/>
    <s v="SDC"/>
    <s v="N/A"/>
  </r>
  <r>
    <n v="13229"/>
    <x v="109"/>
    <x v="20"/>
    <s v="IP"/>
    <s v="Support IFTS"/>
    <m/>
    <s v="ACS"/>
    <n v="17"/>
    <m/>
    <s v="X"/>
    <x v="4"/>
    <s v="NET"/>
    <s v="DECI_STD"/>
    <m/>
    <n v="13228"/>
    <s v="SUPP"/>
    <d v="1899-12-30T06:00:00"/>
    <d v="1899-12-30T07:00:00"/>
    <d v="1899-12-30T01:00:00"/>
    <d v="1899-12-30T06:00:00"/>
    <d v="1899-12-30T07:00:00"/>
    <d v="1899-12-30T01:00:00"/>
    <s v="SDC"/>
    <s v="N/A"/>
  </r>
  <r>
    <n v="13230"/>
    <x v="109"/>
    <x v="20"/>
    <s v="IP"/>
    <s v="Support QATAR"/>
    <m/>
    <s v="IFTS"/>
    <n v="22"/>
    <m/>
    <s v="X"/>
    <x v="4"/>
    <s v="NET"/>
    <s v="DECI_STD"/>
    <m/>
    <n v="13229"/>
    <s v="SUPP"/>
    <d v="1899-12-30T07:30:00"/>
    <d v="1899-12-30T08:30:00"/>
    <d v="1899-12-30T01:00:00"/>
    <d v="1899-12-30T07:30:00"/>
    <d v="1899-12-30T08:30:00"/>
    <d v="1899-12-30T01:00:00"/>
    <s v="SDC"/>
    <s v="N/A"/>
  </r>
  <r>
    <n v="13231"/>
    <x v="109"/>
    <x v="20"/>
    <s v="IP"/>
    <s v="Support IFTS"/>
    <m/>
    <s v="IFTS"/>
    <n v="9"/>
    <m/>
    <s v="X"/>
    <x v="4"/>
    <s v="NET"/>
    <s v="DECI_STD"/>
    <m/>
    <n v="13230"/>
    <s v="SUPP"/>
    <d v="1899-12-30T09:00:00"/>
    <d v="1899-12-30T10:00:00"/>
    <d v="1899-12-30T01:00:00"/>
    <d v="1899-12-30T09:00:00"/>
    <d v="1899-12-30T10:00:00"/>
    <d v="1899-12-30T01:00:00"/>
    <s v="SDC"/>
    <s v="N/A"/>
  </r>
  <r>
    <n v="13232"/>
    <x v="109"/>
    <x v="20"/>
    <s v="IP"/>
    <s v="Support IFTS"/>
    <m/>
    <s v="ACS"/>
    <n v="14"/>
    <m/>
    <s v="X"/>
    <x v="2"/>
    <s v="NET"/>
    <s v="LOW LEVEL"/>
    <m/>
    <n v="13233"/>
    <s v="SUPP"/>
    <s v="09:00"/>
    <s v="10:00"/>
    <d v="1899-12-30T01:00:00"/>
    <d v="1899-12-30T09:00:00"/>
    <d v="1899-12-30T10:00:00"/>
    <d v="1899-12-30T01:00:00"/>
    <s v="SDC"/>
    <s v="N/A"/>
  </r>
  <r>
    <n v="13233"/>
    <x v="109"/>
    <x v="20"/>
    <s v="IP"/>
    <s v="Support IFTS"/>
    <m/>
    <s v="ACS"/>
    <n v="32"/>
    <m/>
    <s v="X"/>
    <x v="1"/>
    <s v="NET"/>
    <s v="DECI_STD"/>
    <m/>
    <n v="13232"/>
    <s v="SUPP"/>
    <d v="1899-12-30T10:30:00"/>
    <d v="1899-12-30T11:30:00"/>
    <d v="1899-12-30T01:00:00"/>
    <d v="1899-12-30T10:30:00"/>
    <d v="1899-12-30T11:30:00"/>
    <d v="1899-12-30T01:00:00"/>
    <s v="SDC"/>
    <s v="N/A"/>
  </r>
  <r>
    <n v="13234"/>
    <x v="109"/>
    <x v="20"/>
    <s v="IP"/>
    <s v="Support IFTS"/>
    <m/>
    <s v="ACS"/>
    <n v="5"/>
    <m/>
    <s v="X"/>
    <x v="4"/>
    <s v="NET"/>
    <s v="DECI_STD"/>
    <m/>
    <n v="13233"/>
    <s v="SUPP"/>
    <d v="1899-12-30T12:00:00"/>
    <d v="1899-12-30T13:00:00"/>
    <d v="1899-12-30T01:00:00"/>
    <d v="1899-12-30T12:00:00"/>
    <d v="1899-12-30T12:50:00"/>
    <d v="1899-12-30T00:50:00"/>
    <s v="SDC"/>
    <s v="N/A"/>
  </r>
  <r>
    <n v="13235"/>
    <x v="109"/>
    <x v="20"/>
    <s v="IP"/>
    <s v="Support QATAR"/>
    <m/>
    <s v="ACS"/>
    <n v="10"/>
    <m/>
    <s v="X"/>
    <x v="1"/>
    <s v="NET"/>
    <s v="DECI_STD"/>
    <m/>
    <n v="13234"/>
    <s v="SUPP"/>
    <d v="1899-12-30T12:00:00"/>
    <d v="1899-12-30T13:00:00"/>
    <d v="1899-12-30T01:00:00"/>
    <d v="1899-12-30T12:00:00"/>
    <d v="1899-12-30T13:00:00"/>
    <d v="1899-12-30T01:00:00"/>
    <s v="SDC"/>
    <s v="N/A"/>
  </r>
  <r>
    <n v="13236"/>
    <x v="109"/>
    <x v="20"/>
    <s v="IP"/>
    <s v="Support AMI"/>
    <m/>
    <s v="ACS"/>
    <n v="12"/>
    <m/>
    <s v="X"/>
    <x v="4"/>
    <s v="NET"/>
    <s v="DECI_STD"/>
    <m/>
    <n v="13235"/>
    <s v="SD DACM02"/>
    <d v="1899-12-30T13:30:00"/>
    <d v="1899-12-30T14:00:00"/>
    <d v="1899-12-30T00:30:00"/>
    <s v="13:30"/>
    <d v="1899-12-30T14:05:00"/>
    <d v="1899-12-30T00:35:00"/>
    <s v="SDC"/>
    <s v="N/A"/>
  </r>
  <r>
    <n v="13237"/>
    <x v="109"/>
    <x v="20"/>
    <s v="IP"/>
    <s v="Support AMI"/>
    <m/>
    <s v="ACS"/>
    <n v="9"/>
    <m/>
    <s v="X"/>
    <x v="4"/>
    <s v="NET"/>
    <s v="DECI_STD"/>
    <m/>
    <n v="13236"/>
    <s v="SD DACM02"/>
    <d v="1899-12-30T14:05:00"/>
    <d v="1899-12-30T14:35:00"/>
    <d v="1899-12-30T00:30:00"/>
    <d v="1899-12-30T14:10:00"/>
    <d v="1899-12-30T14:40:00"/>
    <d v="1899-12-30T00:30:00"/>
    <s v="SDC"/>
    <s v="N/A"/>
  </r>
  <r>
    <n v="13238"/>
    <x v="110"/>
    <x v="20"/>
    <s v="IP"/>
    <s v="Support IFTS"/>
    <m/>
    <s v="ACS"/>
    <n v="5"/>
    <m/>
    <s v="X"/>
    <x v="1"/>
    <s v="NET"/>
    <s v="DECI_STD"/>
    <m/>
    <n v="13237"/>
    <s v="SUPP"/>
    <d v="1899-12-30T06:00:00"/>
    <d v="1899-12-30T07:00:00"/>
    <d v="1899-12-30T01:00:00"/>
    <d v="1899-12-30T06:00:00"/>
    <d v="1899-12-30T07:00:00"/>
    <d v="1899-12-30T01:00:00"/>
    <s v="SDC"/>
    <s v="N/A"/>
  </r>
  <r>
    <n v="13239"/>
    <x v="110"/>
    <x v="20"/>
    <s v="IP"/>
    <s v="Support IFTS"/>
    <m/>
    <s v="ACS"/>
    <n v="17"/>
    <m/>
    <s v="X"/>
    <x v="4"/>
    <s v="NET"/>
    <s v="DECI_STD"/>
    <m/>
    <n v="13238"/>
    <s v="SUPP"/>
    <d v="1899-12-30T09:00:00"/>
    <d v="1899-12-30T10:00:00"/>
    <d v="1899-12-30T01:00:00"/>
    <d v="1899-12-30T08:50:00"/>
    <d v="1899-12-30T09:50:00"/>
    <d v="1899-12-30T01:00:00"/>
    <s v="SDC"/>
    <s v="N/A"/>
  </r>
  <r>
    <n v="13240"/>
    <x v="110"/>
    <x v="20"/>
    <s v="IP"/>
    <s v="Support IFTS"/>
    <m/>
    <s v="ACS"/>
    <n v="13"/>
    <m/>
    <s v="X"/>
    <x v="4"/>
    <s v="NET"/>
    <s v="DECI_STD"/>
    <m/>
    <n v="13239"/>
    <s v="SUPP"/>
    <d v="1899-12-30T10:30:00"/>
    <d v="1899-12-30T11:30:00"/>
    <d v="1899-12-30T01:00:00"/>
    <d v="1899-12-30T10:30:00"/>
    <d v="1899-12-30T11:15:00"/>
    <d v="1899-12-30T00:45:00"/>
    <s v="SDC"/>
    <s v="N/A"/>
  </r>
  <r>
    <n v="13241"/>
    <x v="110"/>
    <x v="20"/>
    <s v="IP"/>
    <s v="Support IFTS"/>
    <m/>
    <s v="IFTS"/>
    <n v="23"/>
    <m/>
    <s v="X"/>
    <x v="1"/>
    <s v="NET"/>
    <s v="LOW LEVEL"/>
    <m/>
    <n v="13240"/>
    <s v="SUPP"/>
    <d v="1899-12-30T10:30:00"/>
    <d v="1899-12-30T11:30:00"/>
    <d v="1899-12-30T01:00:00"/>
    <d v="1899-12-30T10:30:00"/>
    <d v="1899-12-30T11:30:00"/>
    <d v="1899-12-30T01:00:00"/>
    <s v="SDC"/>
    <s v="N/A"/>
  </r>
  <r>
    <n v="13242"/>
    <x v="111"/>
    <x v="26"/>
    <s v="IP"/>
    <s v="Support IFTS"/>
    <m/>
    <s v="IFTS"/>
    <n v="23"/>
    <m/>
    <s v="X"/>
    <x v="4"/>
    <s v="NET"/>
    <s v="DECI_STD"/>
    <m/>
    <n v="13241"/>
    <s v="SUPP"/>
    <d v="1899-12-30T08:00:00"/>
    <d v="1899-12-30T09:00:00"/>
    <d v="1899-12-30T01:00:00"/>
    <d v="1899-12-30T08:00:00"/>
    <d v="1899-12-30T09:00:00"/>
    <d v="1899-12-30T01:00:00"/>
    <s v="SDC"/>
    <s v="N/A"/>
  </r>
  <r>
    <n v="13243"/>
    <x v="111"/>
    <x v="26"/>
    <s v="IP"/>
    <s v="Support QATAR"/>
    <m/>
    <s v="ACS"/>
    <n v="12"/>
    <m/>
    <s v="X"/>
    <x v="1"/>
    <s v="NET"/>
    <s v="DECI_STD"/>
    <m/>
    <n v="13242"/>
    <s v="SUPP"/>
    <d v="1899-12-30T08:00:00"/>
    <d v="1899-12-30T09:00:00"/>
    <d v="1899-12-30T01:00:00"/>
    <s v="08:00"/>
    <s v="09:00"/>
    <d v="1899-12-30T01:00:00"/>
    <s v="SDC"/>
    <s v="N/A"/>
  </r>
  <r>
    <n v="13244"/>
    <x v="111"/>
    <x v="26"/>
    <s v="IP"/>
    <s v="Support QATAR"/>
    <m/>
    <s v="ACS"/>
    <n v="8"/>
    <m/>
    <s v="X"/>
    <x v="1"/>
    <s v="NET"/>
    <s v="DECI_STD"/>
    <m/>
    <n v="13243"/>
    <s v="SUPP"/>
    <d v="1899-12-30T09:30:00"/>
    <d v="1899-12-30T10:30:00"/>
    <d v="1899-12-30T01:00:00"/>
    <s v="09:30"/>
    <s v="10:30"/>
    <d v="1899-12-30T01:00:00"/>
    <s v="SDC"/>
    <s v="N/A"/>
  </r>
  <r>
    <n v="13245"/>
    <x v="111"/>
    <x v="26"/>
    <s v="IP"/>
    <s v="Support IFTS"/>
    <m/>
    <s v="ACS"/>
    <n v="17"/>
    <m/>
    <s v="X"/>
    <x v="4"/>
    <s v="NET"/>
    <s v="DECI_STD"/>
    <m/>
    <n v="13244"/>
    <s v="SUPP"/>
    <d v="1899-12-30T11:00:00"/>
    <d v="1899-12-30T12:00:00"/>
    <d v="1899-12-30T01:00:00"/>
    <d v="1899-12-30T11:00:00"/>
    <d v="1899-12-30T12:00:00"/>
    <d v="1899-12-30T01:00:00"/>
    <s v="SDC"/>
    <s v="N/A"/>
  </r>
  <r>
    <n v="13246"/>
    <x v="111"/>
    <x v="26"/>
    <s v="IP"/>
    <s v="Support QATAR"/>
    <m/>
    <s v="ACS"/>
    <n v="12"/>
    <m/>
    <s v="X"/>
    <x v="1"/>
    <s v="NET"/>
    <s v="DECI_STD"/>
    <m/>
    <n v="13245"/>
    <s v="SUPP"/>
    <d v="1899-12-30T11:00:00"/>
    <d v="1899-12-30T12:00:00"/>
    <d v="1899-12-30T01:00:00"/>
    <d v="1899-12-30T11:00:00"/>
    <d v="1899-12-30T12:00:00"/>
    <d v="1899-12-30T01:00:00"/>
    <s v="SDC"/>
    <s v="N/A"/>
  </r>
  <r>
    <n v="13247"/>
    <x v="111"/>
    <x v="26"/>
    <s v="IP"/>
    <s v="Support IFTS"/>
    <m/>
    <s v="ACS"/>
    <n v="22"/>
    <m/>
    <s v="X"/>
    <x v="4"/>
    <s v="NET"/>
    <s v="DECI_STD_NVG"/>
    <m/>
    <n v="13246"/>
    <s v="SUPP"/>
    <d v="1899-12-30T12:30:00"/>
    <d v="1899-12-30T13:30:00"/>
    <d v="1899-12-30T01:00:00"/>
    <d v="1899-12-30T12:30:00"/>
    <d v="1899-12-30T13:30:00"/>
    <d v="1899-12-30T01:00:00"/>
    <s v="SDC"/>
    <s v="N/A"/>
  </r>
  <r>
    <n v="13248"/>
    <x v="111"/>
    <x v="26"/>
    <s v="IP"/>
    <s v="Support IFTS"/>
    <m/>
    <s v="ACS"/>
    <n v="13"/>
    <m/>
    <s v="X"/>
    <x v="1"/>
    <s v="NET"/>
    <s v="DECI_STD_NVG"/>
    <m/>
    <n v="13247"/>
    <s v="SUPP"/>
    <d v="1899-12-30T14:00:00"/>
    <d v="1899-12-30T15:00:00"/>
    <d v="1899-12-30T01:00:00"/>
    <s v="14:00"/>
    <s v="15:00"/>
    <d v="1899-12-30T01:00:00"/>
    <s v="SDC"/>
    <s v="N/A"/>
  </r>
  <r>
    <n v="13249"/>
    <x v="111"/>
    <x v="26"/>
    <s v="IP"/>
    <s v="Support QATAR"/>
    <m/>
    <s v="ACS"/>
    <n v="1"/>
    <m/>
    <s v="X"/>
    <x v="4"/>
    <s v="NET"/>
    <s v="DECI_STD"/>
    <m/>
    <n v="13248"/>
    <s v="SUPP"/>
    <d v="1899-12-30T15:30:00"/>
    <d v="1899-12-30T16:30:00"/>
    <d v="1899-12-30T01:00:00"/>
    <d v="1899-12-30T15:30:00"/>
    <d v="1899-12-30T16:30:00"/>
    <d v="1899-12-30T01:00:00"/>
    <s v="SDC"/>
    <s v="N/A"/>
  </r>
  <r>
    <n v="13250"/>
    <x v="112"/>
    <x v="26"/>
    <s v="IP"/>
    <s v="Support IFTS"/>
    <m/>
    <s v="ACS"/>
    <n v="9"/>
    <m/>
    <s v="X"/>
    <x v="4"/>
    <s v="NET"/>
    <s v="DECI_STD"/>
    <m/>
    <n v="13249"/>
    <s v="SUPP"/>
    <d v="1899-12-30T08:00:00"/>
    <d v="1899-12-30T09:00:00"/>
    <d v="1899-12-30T01:00:00"/>
    <d v="1899-12-30T08:00:00"/>
    <d v="1899-12-30T08:55:00"/>
    <d v="1899-12-30T00:55:00"/>
    <s v="SDC"/>
    <s v="N/A"/>
  </r>
  <r>
    <n v="13251"/>
    <x v="112"/>
    <x v="26"/>
    <s v="IP"/>
    <s v="Support QATAR"/>
    <m/>
    <s v="ACS"/>
    <n v="14"/>
    <m/>
    <s v="X"/>
    <x v="4"/>
    <s v="NET"/>
    <s v="DECI_STD"/>
    <m/>
    <n v="13250"/>
    <s v="SUPP"/>
    <d v="1899-12-30T09:30:00"/>
    <d v="1899-12-30T10:30:00"/>
    <d v="1899-12-30T01:00:00"/>
    <d v="1899-12-30T09:30:00"/>
    <d v="1899-12-30T10:30:00"/>
    <d v="1899-12-30T01:00:00"/>
    <s v="SDC"/>
    <s v="N/A"/>
  </r>
  <r>
    <n v="13252"/>
    <x v="112"/>
    <x v="26"/>
    <s v="IP"/>
    <s v="Support IFTS"/>
    <m/>
    <s v="IFTS"/>
    <n v="22"/>
    <m/>
    <s v="X"/>
    <x v="1"/>
    <s v="NET"/>
    <s v="DECI_STD"/>
    <m/>
    <n v="13251"/>
    <s v="SUPP"/>
    <d v="1899-12-30T11:00:00"/>
    <d v="1899-12-30T12:00:00"/>
    <d v="1899-12-30T01:00:00"/>
    <d v="1899-12-30T11:00:00"/>
    <d v="1899-12-30T12:00:00"/>
    <d v="1899-12-30T01:00:00"/>
    <s v="SDC"/>
    <s v="N/A"/>
  </r>
  <r>
    <n v="13253"/>
    <x v="112"/>
    <x v="26"/>
    <s v="IP"/>
    <s v="Support IFTS"/>
    <m/>
    <s v="ACS"/>
    <n v="10"/>
    <m/>
    <s v="X"/>
    <x v="4"/>
    <s v="NET"/>
    <s v="DECI_STD"/>
    <m/>
    <n v="13252"/>
    <s v="SUPP"/>
    <d v="1899-12-30T12:30:00"/>
    <d v="1899-12-30T13:30:00"/>
    <d v="1899-12-30T01:00:00"/>
    <d v="1899-12-30T12:30:00"/>
    <d v="1899-12-30T13:30:00"/>
    <d v="1899-12-30T01:00:00"/>
    <s v="SDC"/>
    <s v="N/A"/>
  </r>
  <r>
    <n v="13254"/>
    <x v="112"/>
    <x v="26"/>
    <s v="IP"/>
    <s v="Support IFTS"/>
    <m/>
    <s v="ACS"/>
    <n v="12"/>
    <m/>
    <s v="X"/>
    <x v="4"/>
    <s v="NET"/>
    <s v="DECI_STD"/>
    <m/>
    <n v="13253"/>
    <s v="SUPP"/>
    <d v="1899-12-30T14:00:00"/>
    <d v="1899-12-30T15:00:00"/>
    <d v="1899-12-30T01:00:00"/>
    <d v="1899-12-30T14:00:00"/>
    <d v="1899-12-30T14:50:00"/>
    <d v="1899-12-30T00:50:00"/>
    <s v="SDC"/>
    <s v="N/A"/>
  </r>
  <r>
    <n v="13255"/>
    <x v="113"/>
    <x v="26"/>
    <s v="IP"/>
    <s v="Support IFTS"/>
    <m/>
    <s v="IFTS"/>
    <n v="23"/>
    <m/>
    <s v="X"/>
    <x v="4"/>
    <s v="NET"/>
    <s v="DECI_STD"/>
    <m/>
    <n v="13254"/>
    <s v="SUPP"/>
    <d v="1899-12-30T11:00:00"/>
    <d v="1899-12-30T12:00:00"/>
    <d v="1899-12-30T01:00:00"/>
    <d v="1899-12-30T11:00:00"/>
    <d v="1899-12-30T12:00:00"/>
    <d v="1899-12-30T01:00:00"/>
    <s v="SDC"/>
    <s v="N/A"/>
  </r>
  <r>
    <n v="13256"/>
    <x v="113"/>
    <x v="26"/>
    <s v="IP"/>
    <s v="Support IFTS"/>
    <m/>
    <s v="ACS"/>
    <n v="9"/>
    <m/>
    <s v="X"/>
    <x v="1"/>
    <s v="NET"/>
    <s v="DECI_STD"/>
    <m/>
    <n v="13255"/>
    <s v="SUPP"/>
    <d v="1899-12-30T11:00:00"/>
    <d v="1899-12-30T12:00:00"/>
    <d v="1899-12-30T01:00:00"/>
    <d v="1899-12-30T11:00:00"/>
    <d v="1899-12-30T12:00:00"/>
    <d v="1899-12-30T01:00:00"/>
    <s v="SDC"/>
    <s v="N/A"/>
  </r>
  <r>
    <n v="13257"/>
    <x v="113"/>
    <x v="26"/>
    <s v="IP"/>
    <s v="Support IFTS"/>
    <m/>
    <s v="ACS"/>
    <n v="5"/>
    <m/>
    <s v="X"/>
    <x v="4"/>
    <s v="NET"/>
    <s v="DECI_STD"/>
    <m/>
    <n v="13256"/>
    <s v="SUPP"/>
    <d v="1899-12-30T12:30:00"/>
    <d v="1899-12-30T13:30:00"/>
    <d v="1899-12-30T01:00:00"/>
    <d v="1899-12-30T12:30:00"/>
    <d v="1899-12-30T13:30:00"/>
    <d v="1899-12-30T01:00:00"/>
    <s v="SDC"/>
    <s v="N/A"/>
  </r>
  <r>
    <n v="13258"/>
    <x v="113"/>
    <x v="26"/>
    <s v="IP"/>
    <s v="Support IFTS"/>
    <m/>
    <s v="ACS"/>
    <n v="10"/>
    <m/>
    <s v="X"/>
    <x v="1"/>
    <s v="NET"/>
    <s v="DECI_STD"/>
    <m/>
    <n v="13257"/>
    <s v="SUPP"/>
    <d v="1899-12-30T12:30:00"/>
    <d v="1899-12-30T13:30:00"/>
    <d v="1899-12-30T01:00:00"/>
    <d v="1899-12-30T12:30:00"/>
    <d v="1899-12-30T13:30:00"/>
    <d v="1899-12-30T01:00:00"/>
    <s v="SDC"/>
    <s v="N/A"/>
  </r>
  <r>
    <n v="13259"/>
    <x v="113"/>
    <x v="26"/>
    <s v="IP"/>
    <s v="Support IFTS"/>
    <m/>
    <s v="IFTS"/>
    <n v="5"/>
    <m/>
    <s v="X"/>
    <x v="4"/>
    <s v="NET"/>
    <s v="DECI_STD"/>
    <m/>
    <n v="13258"/>
    <s v="SUPP"/>
    <d v="1899-12-30T14:00:00"/>
    <d v="1899-12-30T15:00:00"/>
    <d v="1899-12-30T01:00:00"/>
    <d v="1899-12-30T14:00:00"/>
    <d v="1899-12-30T15:00:00"/>
    <d v="1899-12-30T01:00:00"/>
    <s v="SDC"/>
    <s v="N/A"/>
  </r>
  <r>
    <n v="13260"/>
    <x v="113"/>
    <x v="26"/>
    <s v="IP"/>
    <s v="Support IFTS"/>
    <m/>
    <s v="ACS"/>
    <n v="14"/>
    <m/>
    <s v="X"/>
    <x v="1"/>
    <s v="NET"/>
    <s v="DECI_STD"/>
    <m/>
    <n v="13259"/>
    <s v="SUPP"/>
    <d v="1899-12-30T14:00:00"/>
    <d v="1899-12-30T15:00:00"/>
    <d v="1899-12-30T01:00:00"/>
    <s v="14:00"/>
    <s v="15:00"/>
    <d v="1899-12-30T01:00:00"/>
    <s v="SDC"/>
    <s v="N/A"/>
  </r>
  <r>
    <n v="13261"/>
    <x v="113"/>
    <x v="26"/>
    <s v="IP"/>
    <s v="Support IFTS"/>
    <m/>
    <s v="ACS"/>
    <n v="2"/>
    <m/>
    <s v="X"/>
    <x v="4"/>
    <s v="NET"/>
    <s v="DECI_STD"/>
    <m/>
    <n v="13260"/>
    <s v="SUPP"/>
    <d v="1899-12-30T15:30:00"/>
    <d v="1899-12-30T16:30:00"/>
    <d v="1899-12-30T01:00:00"/>
    <d v="1899-12-30T15:30:00"/>
    <d v="1899-12-30T16:30:00"/>
    <d v="1899-12-30T01:00:00"/>
    <s v="SDC"/>
    <s v="N/A"/>
  </r>
  <r>
    <n v="13262"/>
    <x v="113"/>
    <x v="26"/>
    <s v="IP"/>
    <s v="Support IFTS"/>
    <m/>
    <s v="ACS"/>
    <n v="1"/>
    <m/>
    <s v="X"/>
    <x v="1"/>
    <s v="NET"/>
    <s v="DECI_STD"/>
    <m/>
    <n v="13261"/>
    <s v="SUPP"/>
    <d v="1899-12-30T15:30:00"/>
    <d v="1899-12-30T16:30:00"/>
    <d v="1899-12-30T01:00:00"/>
    <d v="1899-12-30T15:30:00"/>
    <d v="1899-12-30T16:30:00"/>
    <d v="1899-12-30T01:00:00"/>
    <s v="SDC"/>
    <s v="N/A"/>
  </r>
  <r>
    <n v="13263"/>
    <x v="114"/>
    <x v="26"/>
    <s v="IP"/>
    <s v="Support IFTS"/>
    <m/>
    <s v="ACS"/>
    <n v="8"/>
    <m/>
    <s v="X"/>
    <x v="1"/>
    <s v="NET"/>
    <s v="DECI_STD"/>
    <m/>
    <n v="13262"/>
    <s v="SUPP"/>
    <d v="1899-12-30T08:00:00"/>
    <d v="1899-12-30T09:00:00"/>
    <d v="1899-12-30T01:00:00"/>
    <d v="1899-12-30T08:00:00"/>
    <d v="1899-12-30T09:00:00"/>
    <d v="1899-12-30T01:00:00"/>
    <s v="SDC"/>
    <s v="N/A"/>
  </r>
  <r>
    <n v="13264"/>
    <x v="114"/>
    <x v="26"/>
    <s v="IP"/>
    <s v="Support IFTS"/>
    <m/>
    <s v="IFTS"/>
    <n v="9"/>
    <m/>
    <s v="X"/>
    <x v="4"/>
    <s v="NET"/>
    <s v="DECI_STD"/>
    <m/>
    <n v="13263"/>
    <s v="SUPP"/>
    <d v="1899-12-30T09:30:00"/>
    <d v="1899-12-30T10:30:00"/>
    <d v="1899-12-30T01:00:00"/>
    <d v="1899-12-30T09:30:00"/>
    <d v="1899-12-30T10:25:00"/>
    <d v="1899-12-30T00:55:00"/>
    <s v="SDC"/>
    <s v="N/A"/>
  </r>
  <r>
    <n v="13265"/>
    <x v="114"/>
    <x v="26"/>
    <s v="IP"/>
    <s v="Support IFTS"/>
    <m/>
    <s v="ACS"/>
    <n v="12"/>
    <m/>
    <s v="X"/>
    <x v="4"/>
    <s v="NET"/>
    <s v="DECI_STD"/>
    <m/>
    <n v="13264"/>
    <s v="SUPP"/>
    <d v="1899-12-30T11:00:00"/>
    <d v="1899-12-30T12:00:00"/>
    <d v="1899-12-30T01:00:00"/>
    <d v="1899-12-30T11:00:00"/>
    <d v="1899-12-30T11:50:00"/>
    <d v="1899-12-30T00:50:00"/>
    <s v="SDC"/>
    <s v="N/A"/>
  </r>
  <r>
    <n v="13266"/>
    <x v="114"/>
    <x v="26"/>
    <s v="IP"/>
    <s v="Support IFTS"/>
    <m/>
    <s v="ACS"/>
    <n v="30"/>
    <m/>
    <s v="X"/>
    <x v="1"/>
    <s v="NET"/>
    <s v="DECI_STD"/>
    <m/>
    <n v="13265"/>
    <s v="SUPP"/>
    <d v="1899-12-30T11:00:00"/>
    <d v="1899-12-30T12:00:00"/>
    <d v="1899-12-30T01:00:00"/>
    <d v="1899-12-30T11:00:00"/>
    <d v="1899-12-30T12:00:00"/>
    <d v="1899-12-30T01:00:00"/>
    <s v="SDC"/>
    <s v="N/A"/>
  </r>
  <r>
    <n v="13267"/>
    <x v="114"/>
    <x v="26"/>
    <s v="IP"/>
    <s v="Support IFTS"/>
    <m/>
    <s v="AMI"/>
    <n v="19"/>
    <m/>
    <s v="X"/>
    <x v="1"/>
    <s v="NET"/>
    <s v="DECI_STD"/>
    <m/>
    <n v="13266"/>
    <s v="SUPP"/>
    <d v="1899-12-30T12:30:00"/>
    <d v="1899-12-30T13:30:00"/>
    <d v="1899-12-30T01:00:00"/>
    <d v="1899-12-30T12:30:00"/>
    <d v="1899-12-30T13:30:00"/>
    <d v="1899-12-30T01:00:00"/>
    <s v="SDC"/>
    <s v="N/A"/>
  </r>
  <r>
    <n v="13268"/>
    <x v="114"/>
    <x v="26"/>
    <s v="IP"/>
    <s v="Support IFTS"/>
    <m/>
    <s v="ACS"/>
    <n v="13"/>
    <m/>
    <s v="X"/>
    <x v="4"/>
    <s v="NET"/>
    <s v="DECI_STD"/>
    <m/>
    <n v="13267"/>
    <s v="SUPP"/>
    <d v="1899-12-30T14:00:00"/>
    <d v="1899-12-30T15:00:00"/>
    <d v="1899-12-30T01:00:00"/>
    <d v="1899-12-30T14:00:00"/>
    <d v="1899-12-30T15:00:00"/>
    <d v="1899-12-30T01:00:00"/>
    <s v="SDC"/>
    <s v="N/A"/>
  </r>
  <r>
    <n v="13269"/>
    <x v="114"/>
    <x v="26"/>
    <s v="IP"/>
    <s v="Support IFTS"/>
    <m/>
    <s v="ACS"/>
    <n v="17"/>
    <m/>
    <s v="X"/>
    <x v="1"/>
    <s v="NET"/>
    <s v="DECI_STD"/>
    <m/>
    <n v="13268"/>
    <s v="SUPP"/>
    <d v="1899-12-30T14:00:00"/>
    <d v="1899-12-30T15:00:00"/>
    <d v="1899-12-30T01:00:00"/>
    <d v="1899-12-30T14:00:00"/>
    <d v="1899-12-30T14:55:00"/>
    <d v="1899-12-30T00:55:00"/>
    <s v="RSLD"/>
    <s v="CD3"/>
  </r>
  <r>
    <n v="13270"/>
    <x v="114"/>
    <x v="26"/>
    <s v="IP"/>
    <s v="Support IFTS"/>
    <m/>
    <s v="IFTS"/>
    <n v="5"/>
    <m/>
    <s v="X"/>
    <x v="4"/>
    <s v="NET"/>
    <s v="DECI_STD"/>
    <m/>
    <n v="13269"/>
    <s v="SUPP"/>
    <d v="1899-12-30T15:30:00"/>
    <d v="1899-12-30T16:30:00"/>
    <d v="1899-12-30T01:00:00"/>
    <d v="1899-12-30T15:45:00"/>
    <d v="1899-12-30T16:30:00"/>
    <d v="1899-12-30T00:45:00"/>
    <s v="SDC"/>
    <s v="N/A"/>
  </r>
  <r>
    <n v="13271"/>
    <x v="115"/>
    <x v="26"/>
    <s v="IP"/>
    <s v="Support IFTS"/>
    <m/>
    <s v="ACS"/>
    <n v="13"/>
    <m/>
    <s v="X"/>
    <x v="1"/>
    <s v="NET"/>
    <s v="DECI_STD"/>
    <m/>
    <n v="13270"/>
    <s v="SUPP"/>
    <d v="1899-12-30T07:00:00"/>
    <d v="1899-12-30T08:00:00"/>
    <d v="1899-12-30T01:00:00"/>
    <d v="1899-12-30T07:00:00"/>
    <d v="1899-12-30T08:15:00"/>
    <d v="1899-12-30T01:15:00"/>
    <s v="SDC"/>
    <s v="N/A"/>
  </r>
  <r>
    <n v="13272"/>
    <x v="115"/>
    <x v="26"/>
    <s v="IP"/>
    <s v="Support IFTS"/>
    <m/>
    <s v="IFTS"/>
    <n v="23"/>
    <m/>
    <s v="X"/>
    <x v="4"/>
    <s v="NET"/>
    <s v="DECI_STD"/>
    <m/>
    <n v="13271"/>
    <s v="SUPP"/>
    <d v="1899-12-30T08:30:00"/>
    <d v="1899-12-30T09:30:00"/>
    <d v="1899-12-30T01:00:00"/>
    <d v="1899-12-30T08:30:00"/>
    <d v="1899-12-30T09:20:00"/>
    <d v="1899-12-30T00:50:00"/>
    <s v="SDC"/>
    <s v="N/A"/>
  </r>
  <r>
    <n v="13273"/>
    <x v="115"/>
    <x v="26"/>
    <s v="IP"/>
    <s v="Support IFTS"/>
    <m/>
    <s v="ACS"/>
    <n v="14"/>
    <s v="X"/>
    <m/>
    <x v="1"/>
    <s v="NET"/>
    <s v="DCA"/>
    <m/>
    <n v="13272"/>
    <s v="SUPP"/>
    <d v="1899-12-30T08:30:00"/>
    <d v="1899-12-30T09:30:00"/>
    <d v="1899-12-30T01:00:00"/>
    <d v="1899-12-30T08:30:00"/>
    <d v="1899-12-30T09:10:00"/>
    <d v="1899-12-30T00:40:00"/>
    <s v="DCO"/>
    <s v="N/A"/>
  </r>
  <r>
    <n v="13274"/>
    <x v="115"/>
    <x v="26"/>
    <s v="IP"/>
    <s v="Support IFTS"/>
    <m/>
    <s v="ACS"/>
    <n v="17"/>
    <m/>
    <s v="X"/>
    <x v="4"/>
    <s v="NET"/>
    <s v="DECI_STD"/>
    <m/>
    <n v="13273"/>
    <s v="SUPP"/>
    <d v="1899-12-30T10:00:00"/>
    <d v="1899-12-30T11:00:00"/>
    <d v="1899-12-30T01:00:00"/>
    <d v="1899-12-30T10:00:00"/>
    <d v="1899-12-30T11:00:00"/>
    <d v="1899-12-30T01:00:00"/>
    <s v="SDC"/>
    <s v="N/A"/>
  </r>
  <r>
    <n v="13275"/>
    <x v="115"/>
    <x v="26"/>
    <s v="IP"/>
    <s v="Support IFTS"/>
    <m/>
    <s v="IFTS"/>
    <n v="23"/>
    <m/>
    <s v="X"/>
    <x v="1"/>
    <s v="NET"/>
    <s v="DECI_STD"/>
    <m/>
    <n v="13274"/>
    <s v="SUPP"/>
    <d v="1899-12-30T10:00:00"/>
    <d v="1899-12-30T11:00:00"/>
    <d v="1899-12-30T01:00:00"/>
    <d v="1899-12-30T10:00:00"/>
    <d v="1899-12-30T10:55:00"/>
    <d v="1899-12-30T00:55:00"/>
    <s v="SDC"/>
    <s v="N/A"/>
  </r>
  <r>
    <n v="13276"/>
    <x v="115"/>
    <x v="26"/>
    <s v="IP"/>
    <s v="Support IFTS"/>
    <m/>
    <s v="ACS"/>
    <n v="14"/>
    <m/>
    <s v="X"/>
    <x v="4"/>
    <s v="NET"/>
    <s v="CAS"/>
    <m/>
    <n v="13275"/>
    <s v="SUPP"/>
    <d v="1899-12-30T11:30:00"/>
    <d v="1899-12-30T12:30:00"/>
    <d v="1899-12-30T01:00:00"/>
    <d v="1899-12-30T11:25:00"/>
    <d v="1899-12-30T12:25:00"/>
    <d v="1899-12-30T01:00:00"/>
    <s v="SDC"/>
    <s v="N/A"/>
  </r>
  <r>
    <n v="13277"/>
    <x v="116"/>
    <x v="21"/>
    <s v="IP"/>
    <s v="Support IFTS"/>
    <m/>
    <s v="ACS"/>
    <n v="9"/>
    <m/>
    <s v="X"/>
    <x v="4"/>
    <s v="NET"/>
    <s v="DECI_STD"/>
    <m/>
    <n v="13276"/>
    <s v="SUPP"/>
    <d v="1899-12-30T09:30:00"/>
    <d v="1899-12-30T10:30:00"/>
    <d v="1899-12-30T01:00:00"/>
    <s v="09:30"/>
    <s v="10:30"/>
    <d v="1899-12-30T01:00:00"/>
    <s v="SDC"/>
    <s v="N/A"/>
  </r>
  <r>
    <n v="13278"/>
    <x v="116"/>
    <x v="21"/>
    <s v="IP"/>
    <s v="Support IFTS"/>
    <m/>
    <s v="ACS"/>
    <n v="1"/>
    <m/>
    <s v="X"/>
    <x v="1"/>
    <s v="NET"/>
    <s v="DECI_STD"/>
    <m/>
    <n v="13277"/>
    <s v="SUPP"/>
    <d v="1899-12-30T09:30:00"/>
    <d v="1899-12-30T10:30:00"/>
    <d v="1899-12-30T01:00:00"/>
    <d v="1899-12-30T09:30:00"/>
    <d v="1899-12-30T10:30:00"/>
    <d v="1899-12-30T01:00:00"/>
    <s v="SDC"/>
    <s v="N/A"/>
  </r>
  <r>
    <n v="13279"/>
    <x v="116"/>
    <x v="21"/>
    <s v="IP"/>
    <s v="Support IFTS"/>
    <m/>
    <s v="ACS"/>
    <n v="13"/>
    <m/>
    <s v="X"/>
    <x v="4"/>
    <s v="NET"/>
    <s v="DECI_STD"/>
    <m/>
    <n v="13278"/>
    <s v="SUPP"/>
    <d v="1899-12-30T11:00:00"/>
    <d v="1899-12-30T12:00:00"/>
    <d v="1899-12-30T01:00:00"/>
    <d v="1899-12-30T11:00:00"/>
    <d v="1899-12-30T12:00:00"/>
    <d v="1899-12-30T01:00:00"/>
    <s v="SDC"/>
    <s v="N/A"/>
  </r>
  <r>
    <n v="13280"/>
    <x v="116"/>
    <x v="21"/>
    <s v="IP"/>
    <s v="Support IFTS"/>
    <m/>
    <s v="ACS"/>
    <n v="5"/>
    <m/>
    <s v="X"/>
    <x v="1"/>
    <s v="NET"/>
    <s v="DECI_STD"/>
    <m/>
    <n v="13279"/>
    <s v="SUPP"/>
    <d v="1899-12-30T11:00:00"/>
    <d v="1899-12-30T12:00:00"/>
    <d v="1899-12-30T01:00:00"/>
    <d v="1899-12-30T11:00:00"/>
    <d v="1899-12-30T12:00:00"/>
    <d v="1899-12-30T01:00:00"/>
    <s v="SDC"/>
    <s v="N/A"/>
  </r>
  <r>
    <n v="13281"/>
    <x v="116"/>
    <x v="21"/>
    <s v="IP"/>
    <s v="Support IFTS"/>
    <m/>
    <s v="ACS"/>
    <n v="17"/>
    <m/>
    <s v="X"/>
    <x v="4"/>
    <s v="NET"/>
    <s v="DECI_STD"/>
    <m/>
    <n v="13280"/>
    <s v="SUPP"/>
    <d v="1899-12-30T12:30:00"/>
    <d v="1899-12-30T13:30:00"/>
    <d v="1899-12-30T01:00:00"/>
    <d v="1899-12-30T12:30:00"/>
    <d v="1899-12-30T13:30:00"/>
    <d v="1899-12-30T01:00:00"/>
    <s v="SDC"/>
    <s v="N/A"/>
  </r>
  <r>
    <n v="13282"/>
    <x v="116"/>
    <x v="21"/>
    <s v="IP"/>
    <s v="Support AMI"/>
    <m/>
    <s v="ACS"/>
    <n v="1"/>
    <m/>
    <s v="X"/>
    <x v="1"/>
    <s v="NET"/>
    <s v="DECI_STD"/>
    <m/>
    <n v="13281"/>
    <s v="SUPP"/>
    <d v="1899-12-30T12:30:00"/>
    <d v="1899-12-30T13:30:00"/>
    <d v="1899-12-30T01:00:00"/>
    <d v="1899-12-30T12:30:00"/>
    <d v="1899-12-30T13:30:00"/>
    <d v="1899-12-30T01:00:00"/>
    <s v="SDC"/>
    <s v="N/A"/>
  </r>
  <r>
    <n v="13283"/>
    <x v="116"/>
    <x v="21"/>
    <s v="IP"/>
    <s v="Support IFTS"/>
    <m/>
    <s v="ACS"/>
    <n v="13"/>
    <m/>
    <s v="X"/>
    <x v="4"/>
    <s v="NET"/>
    <s v="DECI_STD"/>
    <m/>
    <n v="13282"/>
    <s v="SUPP"/>
    <d v="1899-12-30T14:00:00"/>
    <d v="1899-12-30T15:00:00"/>
    <d v="1899-12-30T01:00:00"/>
    <d v="1899-12-30T14:00:00"/>
    <d v="1899-12-30T14:50:00"/>
    <d v="1899-12-30T00:50:00"/>
    <s v="SDC"/>
    <s v="N/A"/>
  </r>
  <r>
    <n v="13284"/>
    <x v="116"/>
    <x v="21"/>
    <s v="IP"/>
    <s v="Support AMI"/>
    <m/>
    <s v="ACS"/>
    <n v="1"/>
    <m/>
    <s v="X"/>
    <x v="4"/>
    <s v="NET"/>
    <s v="DECI_STD"/>
    <m/>
    <n v="13283"/>
    <s v="SUPP"/>
    <d v="1899-12-30T15:30:00"/>
    <d v="1899-12-30T16:00:00"/>
    <d v="1899-12-30T00:30:00"/>
    <d v="1899-12-30T15:30:00"/>
    <d v="1899-12-30T16:00:00"/>
    <d v="1899-12-30T00:30:00"/>
    <s v="SDC"/>
    <s v="N/A"/>
  </r>
  <r>
    <n v="13285"/>
    <x v="116"/>
    <x v="21"/>
    <s v="IP"/>
    <s v="Support AMI"/>
    <m/>
    <s v="ACS"/>
    <n v="9"/>
    <m/>
    <s v="X"/>
    <x v="4"/>
    <s v="NET"/>
    <s v="DECI_STD"/>
    <m/>
    <n v="13284"/>
    <s v="SUPP"/>
    <d v="1899-12-30T16:05:00"/>
    <d v="1899-12-30T16:35:00"/>
    <d v="1899-12-30T00:30:00"/>
    <d v="1899-12-30T16:05:00"/>
    <d v="1899-12-30T16:35:00"/>
    <d v="1899-12-30T00:30:00"/>
    <s v="SDC"/>
    <s v="N/A"/>
  </r>
  <r>
    <n v="13286"/>
    <x v="116"/>
    <x v="21"/>
    <s v="IP"/>
    <s v="Support IFTS"/>
    <m/>
    <s v="ACS"/>
    <n v="17"/>
    <m/>
    <s v="X"/>
    <x v="1"/>
    <s v="NET"/>
    <s v="DECI_STD"/>
    <m/>
    <n v="13285"/>
    <s v="SUPP"/>
    <d v="1899-12-30T15:30:00"/>
    <d v="1899-12-30T16:30:00"/>
    <d v="1899-12-30T01:00:00"/>
    <d v="1899-12-30T15:30:00"/>
    <d v="1899-12-30T16:30:00"/>
    <d v="1899-12-30T01:00:00"/>
    <s v="SDC"/>
    <s v="N/A"/>
  </r>
  <r>
    <n v="13287"/>
    <x v="117"/>
    <x v="21"/>
    <s v="IP"/>
    <s v="Support IFTS"/>
    <m/>
    <s v="IFTS"/>
    <n v="9"/>
    <m/>
    <s v="X"/>
    <x v="1"/>
    <s v="NET"/>
    <s v="DECI_STD"/>
    <m/>
    <n v="13286"/>
    <s v="SUPP"/>
    <d v="1899-12-30T08:00:00"/>
    <d v="1899-12-30T09:00:00"/>
    <d v="1899-12-30T01:00:00"/>
    <d v="1899-12-30T08:00:00"/>
    <d v="1899-12-30T09:00:00"/>
    <d v="1899-12-30T01:00:00"/>
    <s v="SDC"/>
    <s v="N/A"/>
  </r>
  <r>
    <n v="13288"/>
    <x v="117"/>
    <x v="21"/>
    <s v="IP"/>
    <s v="Support IFTS"/>
    <m/>
    <s v="ACS"/>
    <n v="12"/>
    <m/>
    <s v="X"/>
    <x v="1"/>
    <s v="NET"/>
    <s v="DECI_STD"/>
    <m/>
    <n v="13287"/>
    <s v="SUPP"/>
    <d v="1899-12-30T09:30:00"/>
    <d v="1899-12-30T10:30:00"/>
    <d v="1899-12-30T01:00:00"/>
    <d v="1899-12-30T09:30:00"/>
    <d v="1899-12-30T10:30:00"/>
    <d v="1899-12-30T01:00:00"/>
    <s v="SDC"/>
    <s v="N/A"/>
  </r>
  <r>
    <n v="13289"/>
    <x v="117"/>
    <x v="21"/>
    <s v="IP"/>
    <s v="Support IFTS"/>
    <m/>
    <s v="ACS"/>
    <n v="2"/>
    <m/>
    <s v="X"/>
    <x v="4"/>
    <s v="NET"/>
    <s v="DECI_STD"/>
    <m/>
    <n v="13288"/>
    <s v="SUPP"/>
    <d v="1899-12-30T11:00:00"/>
    <d v="1899-12-30T12:00:00"/>
    <d v="1899-12-30T01:00:00"/>
    <d v="1899-12-30T11:00:00"/>
    <d v="1899-12-30T12:00:00"/>
    <d v="1899-12-30T01:00:00"/>
    <s v="SDC"/>
    <s v="N/A"/>
  </r>
  <r>
    <n v="13290"/>
    <x v="117"/>
    <x v="21"/>
    <s v="IP"/>
    <s v="Support IFTS"/>
    <m/>
    <s v="ACS"/>
    <n v="10"/>
    <m/>
    <s v="X"/>
    <x v="1"/>
    <s v="NET"/>
    <s v="DECI_STD"/>
    <m/>
    <n v="13289"/>
    <s v="SUPP"/>
    <d v="1899-12-30T11:00:00"/>
    <d v="1899-12-30T12:00:00"/>
    <d v="1899-12-30T01:00:00"/>
    <d v="1899-12-30T11:00:00"/>
    <d v="1899-12-30T12:00:00"/>
    <d v="1899-12-30T01:00:00"/>
    <s v="SDC"/>
    <s v="N/A"/>
  </r>
  <r>
    <n v="13291"/>
    <x v="117"/>
    <x v="21"/>
    <s v="IP"/>
    <s v="Support IFTS"/>
    <m/>
    <s v="ACS"/>
    <n v="1"/>
    <m/>
    <s v="X"/>
    <x v="1"/>
    <s v="NET"/>
    <s v="DECI_STD"/>
    <m/>
    <n v="13290"/>
    <s v="SUPP"/>
    <d v="1899-12-30T12:30:00"/>
    <d v="1899-12-30T13:30:00"/>
    <d v="1899-12-30T01:00:00"/>
    <d v="1899-12-30T12:30:00"/>
    <d v="1899-12-30T13:30:00"/>
    <d v="1899-12-30T01:00:00"/>
    <s v="SDC"/>
    <s v="N/A"/>
  </r>
  <r>
    <n v="13292"/>
    <x v="117"/>
    <x v="21"/>
    <s v="IP"/>
    <s v="Support IFTS"/>
    <m/>
    <s v="ACS"/>
    <n v="13"/>
    <m/>
    <s v="X"/>
    <x v="1"/>
    <s v="NET"/>
    <s v="DECI_STD"/>
    <m/>
    <n v="13291"/>
    <s v="SUPP"/>
    <d v="1899-12-30T14:00:00"/>
    <d v="1899-12-30T15:00:00"/>
    <d v="1899-12-30T01:00:00"/>
    <d v="1899-12-30T14:00:00"/>
    <d v="1899-12-30T15:00:00"/>
    <d v="1899-12-30T01:00:00"/>
    <s v="SDC"/>
    <s v="N/A"/>
  </r>
  <r>
    <n v="13293"/>
    <x v="118"/>
    <x v="21"/>
    <s v="IP"/>
    <s v="Support IFTS"/>
    <m/>
    <s v="ACS"/>
    <n v="12"/>
    <m/>
    <s v="X"/>
    <x v="4"/>
    <s v="NET"/>
    <s v="DECI_STD"/>
    <m/>
    <n v="13292"/>
    <s v="SUPP"/>
    <d v="1899-12-30T08:00:00"/>
    <d v="1899-12-30T09:00:00"/>
    <d v="1899-12-30T01:00:00"/>
    <s v="08:00"/>
    <s v="09:00"/>
    <d v="1899-12-30T01:00:00"/>
    <s v="SDC"/>
    <s v="N/A"/>
  </r>
  <r>
    <n v="13294"/>
    <x v="118"/>
    <x v="21"/>
    <s v="IP"/>
    <s v="Support IFTS"/>
    <m/>
    <s v="ACS"/>
    <n v="10"/>
    <m/>
    <s v="X"/>
    <x v="4"/>
    <s v="NET"/>
    <s v="DECI_STD"/>
    <m/>
    <n v="13293"/>
    <s v="SUPP"/>
    <d v="1899-12-30T11:00:00"/>
    <d v="1899-12-30T12:00:00"/>
    <d v="1899-12-30T01:00:00"/>
    <s v="11:00"/>
    <d v="1899-12-30T11:50:00"/>
    <d v="1899-12-30T00:50:00"/>
    <s v="SDC"/>
    <s v="N/A"/>
  </r>
  <r>
    <n v="13295"/>
    <x v="118"/>
    <x v="21"/>
    <s v="IP"/>
    <s v="Support IFTS"/>
    <m/>
    <s v="ACS"/>
    <n v="32"/>
    <m/>
    <s v="X"/>
    <x v="4"/>
    <s v="NET"/>
    <s v="DECI_STD"/>
    <m/>
    <n v="13294"/>
    <s v="SUPP"/>
    <d v="1899-12-30T12:30:00"/>
    <d v="1899-12-30T13:30:00"/>
    <d v="1899-12-30T01:00:00"/>
    <d v="1899-12-30T12:30:00"/>
    <d v="1899-12-30T13:20:00"/>
    <d v="1899-12-30T00:50:00"/>
    <s v="SDC"/>
    <s v="N/A"/>
  </r>
  <r>
    <n v="13296"/>
    <x v="118"/>
    <x v="21"/>
    <s v="IP"/>
    <s v="Support IFTS"/>
    <m/>
    <s v="ACS"/>
    <n v="9"/>
    <m/>
    <s v="X"/>
    <x v="1"/>
    <s v="NET"/>
    <s v="DECI_STD"/>
    <m/>
    <n v="13295"/>
    <s v="SUPP"/>
    <d v="1899-12-30T12:30:00"/>
    <d v="1899-12-30T13:30:00"/>
    <d v="1899-12-30T01:00:00"/>
    <d v="1899-12-30T12:30:00"/>
    <d v="1899-12-30T13:30:00"/>
    <d v="1899-12-30T01:00:00"/>
    <s v="SDC"/>
    <s v="N/A"/>
  </r>
  <r>
    <n v="13297"/>
    <x v="118"/>
    <x v="21"/>
    <s v="IP"/>
    <s v="Support IFTS"/>
    <m/>
    <s v="ACS"/>
    <n v="13"/>
    <m/>
    <s v="X"/>
    <x v="4"/>
    <s v="NET"/>
    <s v="DECI_STD"/>
    <m/>
    <n v="13296"/>
    <s v="SUPP"/>
    <d v="1899-12-30T14:00:00"/>
    <d v="1899-12-30T15:00:00"/>
    <d v="1899-12-30T01:00:00"/>
    <d v="1899-12-30T14:00:00"/>
    <d v="1899-12-30T15:00:00"/>
    <d v="1899-12-30T01:00:00"/>
    <s v="SDC"/>
    <s v="N/A"/>
  </r>
  <r>
    <n v="13298"/>
    <x v="118"/>
    <x v="21"/>
    <s v="IP"/>
    <s v="Support AMI"/>
    <m/>
    <s v="ACS"/>
    <n v="32"/>
    <m/>
    <s v="X"/>
    <x v="4"/>
    <s v="NET"/>
    <s v="DECI_STD"/>
    <m/>
    <n v="13297"/>
    <s v="SUPP"/>
    <d v="1899-12-30T15:30:00"/>
    <d v="1899-12-30T16:00:00"/>
    <d v="1899-12-30T00:30:00"/>
    <d v="1899-12-30T15:30:00"/>
    <d v="1899-12-30T16:00:00"/>
    <d v="1899-12-30T00:30:00"/>
    <s v="SDC"/>
    <s v="N/A"/>
  </r>
  <r>
    <n v="13299"/>
    <x v="64"/>
    <x v="21"/>
    <s v="LIFT 25-41"/>
    <s v="AMI"/>
    <n v="82"/>
    <s v="ACS"/>
    <n v="2"/>
    <s v="X"/>
    <m/>
    <x v="1"/>
    <s v="STDA"/>
    <s v="DECI_STD"/>
    <m/>
    <m/>
    <s v="SD EMR03"/>
    <s v="08:30"/>
    <d v="1899-12-30T09:30:00"/>
    <d v="1899-12-30T01:00:00"/>
    <d v="1899-12-30T08:30:00"/>
    <d v="1899-12-30T08:40:00"/>
    <d v="1899-12-30T00:10:00"/>
    <s v="RSLD"/>
    <s v="CD3"/>
  </r>
  <r>
    <n v="13300"/>
    <x v="118"/>
    <x v="21"/>
    <s v="IP"/>
    <s v="Support AMI"/>
    <m/>
    <s v="ACS"/>
    <n v="9"/>
    <m/>
    <s v="X"/>
    <x v="4"/>
    <s v="NET"/>
    <s v="DECI_STD"/>
    <m/>
    <n v="13299"/>
    <s v="SUPP"/>
    <d v="1899-12-30T16:05:00"/>
    <d v="1899-12-30T16:35:00"/>
    <d v="1899-12-30T00:30:00"/>
    <d v="1899-12-30T16:05:00"/>
    <d v="1899-12-30T16:35:00"/>
    <d v="1899-12-30T00:30:00"/>
    <s v="SDC"/>
    <s v="N/A"/>
  </r>
  <r>
    <n v="13301"/>
    <x v="118"/>
    <x v="21"/>
    <s v="IP"/>
    <s v="Support IFTS"/>
    <m/>
    <s v="ACS"/>
    <n v="5"/>
    <m/>
    <s v="X"/>
    <x v="1"/>
    <s v="NET"/>
    <s v="LOW LEVEL"/>
    <m/>
    <n v="13275"/>
    <s v="SUPP"/>
    <d v="1899-12-30T15:30:00"/>
    <d v="1899-12-30T16:30:00"/>
    <d v="1899-12-30T01:00:00"/>
    <d v="1899-12-30T15:30:00"/>
    <d v="1899-12-30T16:15:00"/>
    <d v="1899-12-30T00:45:00"/>
    <s v="RSLD"/>
    <s v="CD5"/>
  </r>
  <r>
    <n v="13302"/>
    <x v="119"/>
    <x v="22"/>
    <s v="IP"/>
    <s v="Support IFTS"/>
    <m/>
    <s v="IFTS"/>
    <n v="9"/>
    <m/>
    <s v="X"/>
    <x v="4"/>
    <s v="NET"/>
    <s v="DECI_STD"/>
    <m/>
    <n v="13301"/>
    <s v="SUPP"/>
    <d v="1899-12-30T09:00:00"/>
    <d v="1899-12-30T10:00:00"/>
    <d v="1899-12-30T01:00:00"/>
    <d v="1899-12-30T09:00:00"/>
    <d v="1899-12-30T10:00:00"/>
    <d v="1899-12-30T01:00:00"/>
    <s v="SDC"/>
    <s v="N/A"/>
  </r>
  <r>
    <n v="13303"/>
    <x v="119"/>
    <x v="22"/>
    <s v="IP"/>
    <s v="Support IFTS"/>
    <m/>
    <s v="AMI"/>
    <n v="19"/>
    <m/>
    <s v="X"/>
    <x v="1"/>
    <s v="NET"/>
    <s v="DECI_STD"/>
    <m/>
    <n v="13302"/>
    <s v="SUPP"/>
    <d v="1899-12-30T09:00:00"/>
    <d v="1899-12-30T10:00:00"/>
    <d v="1899-12-30T01:00:00"/>
    <s v="09:00"/>
    <s v="10:00"/>
    <d v="1899-12-30T01:00:00"/>
    <s v="SDC"/>
    <s v="N/A"/>
  </r>
  <r>
    <n v="13304"/>
    <x v="119"/>
    <x v="22"/>
    <s v="IP"/>
    <s v="Support IFTS"/>
    <m/>
    <s v="ACS"/>
    <n v="2"/>
    <m/>
    <s v="X"/>
    <x v="4"/>
    <s v="NET"/>
    <s v="DECI_STD"/>
    <m/>
    <n v="13303"/>
    <s v="SUPP"/>
    <d v="1899-12-30T10:30:00"/>
    <d v="1899-12-30T11:30:00"/>
    <d v="1899-12-30T01:00:00"/>
    <d v="1899-12-30T10:30:00"/>
    <d v="1899-12-30T11:30:00"/>
    <d v="1899-12-30T01:00:00"/>
    <s v="SDC"/>
    <s v="N/A"/>
  </r>
  <r>
    <n v="13305"/>
    <x v="119"/>
    <x v="22"/>
    <s v="IP"/>
    <s v="Support IFTS"/>
    <m/>
    <s v="ACS"/>
    <n v="15"/>
    <m/>
    <s v="X"/>
    <x v="1"/>
    <s v="NET"/>
    <s v="DECI_STD"/>
    <m/>
    <n v="13304"/>
    <s v="SUPP"/>
    <d v="1899-12-30T10:30:00"/>
    <d v="1899-12-30T11:30:00"/>
    <d v="1899-12-30T01:00:00"/>
    <d v="1899-12-30T10:30:00"/>
    <d v="1899-12-30T11:30:00"/>
    <d v="1899-12-30T01:00:00"/>
    <s v="SDC"/>
    <s v="N/A"/>
  </r>
  <r>
    <n v="13306"/>
    <x v="119"/>
    <x v="22"/>
    <s v="IP"/>
    <s v="Support AMI"/>
    <m/>
    <s v="ACS"/>
    <n v="9"/>
    <m/>
    <s v="X"/>
    <x v="4"/>
    <s v="NET"/>
    <s v="CAS"/>
    <m/>
    <n v="13305"/>
    <s v="SUPP"/>
    <d v="1899-12-30T12:00:00"/>
    <d v="1899-12-30T13:00:00"/>
    <d v="1899-12-30T01:00:00"/>
    <d v="1899-12-30T12:00:00"/>
    <d v="1899-12-30T13:00:00"/>
    <d v="1899-12-30T01:00:00"/>
    <s v="SDC"/>
    <s v="N/A"/>
  </r>
  <r>
    <n v="13307"/>
    <x v="65"/>
    <x v="22"/>
    <s v="IP"/>
    <s v="Support IFTS"/>
    <m/>
    <s v="ACS"/>
    <n v="32"/>
    <m/>
    <s v="X"/>
    <x v="4"/>
    <s v="NET"/>
    <s v="DECI_STD"/>
    <m/>
    <n v="13306"/>
    <s v="SUPP"/>
    <d v="1899-12-30T06:00:00"/>
    <d v="1899-12-30T07:00:00"/>
    <d v="1899-12-30T01:00:00"/>
    <s v="06:00"/>
    <s v="07:00"/>
    <d v="1899-12-30T01:00:00"/>
    <s v="SDC"/>
    <s v="N/A"/>
  </r>
  <r>
    <n v="13308"/>
    <x v="65"/>
    <x v="22"/>
    <s v="IP"/>
    <s v="Support IFTS"/>
    <m/>
    <s v="IFTS"/>
    <n v="9"/>
    <m/>
    <s v="X"/>
    <x v="4"/>
    <s v="NET"/>
    <s v="DECI_STD"/>
    <m/>
    <n v="13307"/>
    <s v="SUPP"/>
    <d v="1899-12-30T10:30:00"/>
    <d v="1899-12-30T11:30:00"/>
    <d v="1899-12-30T01:00:00"/>
    <s v="10:30"/>
    <s v="11:30"/>
    <d v="1899-12-30T01:00:00"/>
    <s v="SDC"/>
    <s v="N/A"/>
  </r>
  <r>
    <n v="13309"/>
    <x v="65"/>
    <x v="22"/>
    <s v="IP"/>
    <s v="Support IFTS"/>
    <m/>
    <s v="ACS"/>
    <n v="22"/>
    <m/>
    <s v="X"/>
    <x v="1"/>
    <s v="NET"/>
    <s v="DECI_STD"/>
    <m/>
    <n v="13308"/>
    <s v="SUPP"/>
    <d v="1899-12-30T10:30:00"/>
    <d v="1899-12-30T11:30:00"/>
    <d v="1899-12-30T01:00:00"/>
    <s v="10:30"/>
    <s v="11:30"/>
    <d v="1899-12-30T01:00:00"/>
    <s v="SDC"/>
    <s v="N/A"/>
  </r>
  <r>
    <n v="13310"/>
    <x v="65"/>
    <x v="22"/>
    <s v="IFTS LIFT 24-03 QATAR"/>
    <s v="QATAR"/>
    <n v="58"/>
    <s v="ACS"/>
    <n v="32"/>
    <s v="X"/>
    <m/>
    <x v="5"/>
    <s v="NET"/>
    <s v="ATAG_DECI"/>
    <m/>
    <n v="13311"/>
    <s v="NET ATAG02"/>
    <s v="12:00"/>
    <s v="13:00"/>
    <d v="1899-12-30T01:00:00"/>
    <d v="1899-12-30T12:00:00"/>
    <d v="1899-12-30T12:25:00"/>
    <d v="1899-12-30T00:25:00"/>
    <s v="DNCO"/>
    <s v="CD3"/>
  </r>
  <r>
    <n v="13311"/>
    <x v="65"/>
    <x v="22"/>
    <s v=" IFTS LIFT 24-03 QATAR"/>
    <s v="QATAR"/>
    <n v="57"/>
    <s v="ACS"/>
    <n v="14"/>
    <s v="X"/>
    <m/>
    <x v="4"/>
    <s v="NET"/>
    <s v="ATAG_DECI"/>
    <m/>
    <n v="13310"/>
    <s v="NET ATAG02"/>
    <d v="1899-12-30T12:00:00"/>
    <d v="1899-12-30T13:00:00"/>
    <d v="1899-12-30T01:00:00"/>
    <d v="1899-12-30T12:00:00"/>
    <d v="1899-12-30T12:25:00"/>
    <d v="1899-12-30T00:25:00"/>
    <s v="DNCO"/>
    <s v="CD3"/>
  </r>
  <r>
    <n v="13312"/>
    <x v="65"/>
    <x v="22"/>
    <s v="IFTS 25-01 QAT"/>
    <s v="QATAR"/>
    <n v="76"/>
    <s v="ACS"/>
    <n v="31"/>
    <s v="X"/>
    <m/>
    <x v="2"/>
    <s v="STDA"/>
    <s v="DECI_STD"/>
    <m/>
    <m/>
    <s v="FMS CF01"/>
    <s v="12:10"/>
    <s v="13:10"/>
    <d v="1899-12-30T01:00:00"/>
    <m/>
    <m/>
    <s v=""/>
    <s v="RSLD"/>
    <s v="CD4"/>
  </r>
  <r>
    <n v="13313"/>
    <x v="66"/>
    <x v="22"/>
    <s v="IP"/>
    <s v="Support IFTS"/>
    <m/>
    <s v="ACS"/>
    <n v="13"/>
    <m/>
    <s v="X"/>
    <x v="4"/>
    <s v="NET"/>
    <s v="DECI_STD"/>
    <m/>
    <n v="13312"/>
    <s v="SUPP"/>
    <d v="1899-12-30T07:30:00"/>
    <d v="1899-12-30T08:30:00"/>
    <d v="1899-12-30T01:00:00"/>
    <s v="07:30"/>
    <s v="08:30"/>
    <d v="1899-12-30T01:00:00"/>
    <s v="SDC"/>
    <s v="N/A"/>
  </r>
  <r>
    <n v="13314"/>
    <x v="66"/>
    <x v="22"/>
    <s v="LIP 24-03 SGP"/>
    <s v="IFTS"/>
    <n v="41"/>
    <s v="ACS"/>
    <n v="9"/>
    <m/>
    <s v="X"/>
    <x v="3"/>
    <s v="STDA"/>
    <s v="DCA"/>
    <m/>
    <m/>
    <s v="SD TI01"/>
    <s v="07:30"/>
    <s v="08:30"/>
    <d v="1899-12-30T01:00:00"/>
    <m/>
    <m/>
    <s v=""/>
    <s v="RSLD"/>
    <s v="CD4"/>
  </r>
  <r>
    <n v="13315"/>
    <x v="66"/>
    <x v="22"/>
    <s v="IP"/>
    <s v="Support IFTS"/>
    <m/>
    <s v="ACS"/>
    <n v="20"/>
    <m/>
    <s v="X"/>
    <x v="4"/>
    <s v="NET"/>
    <s v="DECI_STD"/>
    <m/>
    <n v="13314"/>
    <s v="SUPP"/>
    <d v="1899-12-30T09:00:00"/>
    <d v="1899-12-30T10:00:00"/>
    <d v="1899-12-30T01:00:00"/>
    <s v="09:00"/>
    <s v="10:00"/>
    <d v="1899-12-30T01:00:00"/>
    <s v="SDC"/>
    <s v="N/A"/>
  </r>
  <r>
    <n v="13316"/>
    <x v="66"/>
    <x v="22"/>
    <s v="IP"/>
    <s v="Support IFTS"/>
    <m/>
    <s v="ACS"/>
    <n v="31"/>
    <m/>
    <s v="X"/>
    <x v="1"/>
    <s v="NET"/>
    <s v="DECI_STD"/>
    <m/>
    <n v="13315"/>
    <s v="SUPP"/>
    <d v="1899-12-30T09:00:00"/>
    <d v="1899-12-30T10:00:00"/>
    <d v="1899-12-30T01:00:00"/>
    <d v="1899-12-30T09:00:00"/>
    <d v="1899-12-30T10:00:00"/>
    <d v="1899-12-30T01:00:00"/>
    <s v="SDC"/>
    <s v="N/A"/>
  </r>
  <r>
    <n v="13317"/>
    <x v="66"/>
    <x v="22"/>
    <s v="IP"/>
    <s v="Support IFTS"/>
    <m/>
    <s v="ACS"/>
    <n v="3"/>
    <m/>
    <s v="X"/>
    <x v="4"/>
    <s v="NET"/>
    <s v="DECI_STD"/>
    <m/>
    <n v="13316"/>
    <s v="SUPP"/>
    <d v="1899-12-30T10:30:00"/>
    <d v="1899-12-30T11:30:00"/>
    <d v="1899-12-30T01:00:00"/>
    <s v="10:30"/>
    <s v="11:30"/>
    <d v="1899-12-30T01:00:00"/>
    <s v="SDC"/>
    <s v="N/A"/>
  </r>
  <r>
    <n v="13318"/>
    <x v="66"/>
    <x v="22"/>
    <s v="IP"/>
    <s v="Support AMI"/>
    <m/>
    <s v="ACS"/>
    <n v="16"/>
    <m/>
    <s v="X"/>
    <x v="4"/>
    <s v="NET"/>
    <s v="DECI_STD"/>
    <m/>
    <n v="13317"/>
    <s v="SUPP"/>
    <d v="1899-12-30T12:00:00"/>
    <d v="1899-12-30T13:00:00"/>
    <d v="1899-12-30T01:00:00"/>
    <d v="1899-12-30T12:00:00"/>
    <d v="1899-12-30T13:00:00"/>
    <d v="1899-12-30T01:00:00"/>
    <s v="SDC"/>
    <s v="N/A"/>
  </r>
  <r>
    <n v="13319"/>
    <x v="66"/>
    <x v="22"/>
    <s v="IP"/>
    <s v="Support IFTS"/>
    <m/>
    <s v="ACS"/>
    <n v="32"/>
    <m/>
    <s v="X"/>
    <x v="4"/>
    <s v="NET"/>
    <s v="DECI_STD"/>
    <m/>
    <n v="13318"/>
    <s v="SUPP"/>
    <d v="1899-12-30T13:30:00"/>
    <d v="1899-12-30T14:30:00"/>
    <d v="1899-12-30T01:00:00"/>
    <d v="1899-12-30T13:45:00"/>
    <d v="1899-12-30T14:25:00"/>
    <d v="1899-12-30T00:40:00"/>
    <s v="SDC"/>
    <s v="N/A"/>
  </r>
  <r>
    <n v="13320"/>
    <x v="67"/>
    <x v="22"/>
    <s v="IP"/>
    <s v="Support QATAR"/>
    <m/>
    <s v="ACS"/>
    <n v="14"/>
    <m/>
    <s v="X"/>
    <x v="4"/>
    <s v="NET"/>
    <s v="DECI_STD"/>
    <m/>
    <n v="13319"/>
    <s v="SUPP"/>
    <s v="06:00"/>
    <s v="07:00"/>
    <d v="1899-12-30T01:00:00"/>
    <s v="06:00"/>
    <d v="1899-12-30T06:40:00"/>
    <d v="1899-12-30T00:40:00"/>
    <s v="SDC"/>
    <s v="N/A"/>
  </r>
  <r>
    <n v="13321"/>
    <x v="67"/>
    <x v="22"/>
    <s v="IP"/>
    <s v="Support IFTS"/>
    <m/>
    <s v="ACS"/>
    <n v="17"/>
    <m/>
    <s v="X"/>
    <x v="1"/>
    <s v="NET"/>
    <s v="DECI_STD"/>
    <m/>
    <n v="13320"/>
    <s v="SUPP"/>
    <s v="07:30"/>
    <s v="08:30"/>
    <d v="1899-12-30T01:00:00"/>
    <d v="1899-12-30T07:30:00"/>
    <d v="1899-12-30T08:30:00"/>
    <d v="1899-12-30T01:00:00"/>
    <s v="SDC"/>
    <s v="N/A"/>
  </r>
  <r>
    <n v="13322"/>
    <x v="67"/>
    <x v="22"/>
    <s v="IP"/>
    <s v="Support IFTS"/>
    <m/>
    <s v="IFTS"/>
    <n v="9"/>
    <m/>
    <s v="X"/>
    <x v="4"/>
    <s v="NET"/>
    <s v="DECI_STD"/>
    <m/>
    <n v="13321"/>
    <s v="SUPP"/>
    <d v="1899-12-30T09:00:00"/>
    <d v="1899-12-30T10:00:00"/>
    <d v="1899-12-30T01:00:00"/>
    <d v="1899-12-30T09:00:00"/>
    <d v="1899-12-30T09:50:00"/>
    <d v="1899-12-30T00:50:00"/>
    <s v="SDC"/>
    <s v="N/A"/>
  </r>
  <r>
    <n v="13323"/>
    <x v="67"/>
    <x v="22"/>
    <s v="IP"/>
    <s v="Support IFTS"/>
    <m/>
    <s v="ACS"/>
    <n v="12"/>
    <m/>
    <s v="X"/>
    <x v="1"/>
    <s v="NET"/>
    <s v="DECI_STD"/>
    <m/>
    <n v="13322"/>
    <s v="SUPP"/>
    <d v="1899-12-30T09:00:00"/>
    <d v="1899-12-30T10:00:00"/>
    <d v="1899-12-30T01:00:00"/>
    <d v="1899-12-30T09:00:00"/>
    <d v="1899-12-30T10:00:00"/>
    <d v="1899-12-30T01:00:00"/>
    <s v="SDC"/>
    <s v="N/A"/>
  </r>
  <r>
    <n v="13324"/>
    <x v="67"/>
    <x v="22"/>
    <s v="IP"/>
    <s v="Support IFTS"/>
    <m/>
    <s v="ACS"/>
    <n v="1"/>
    <m/>
    <s v="X"/>
    <x v="4"/>
    <s v="NET"/>
    <s v="DECI_STD"/>
    <m/>
    <n v="13323"/>
    <s v="SUPP"/>
    <s v="10:30"/>
    <s v="11:30"/>
    <d v="1899-12-30T01:00:00"/>
    <s v="10:30"/>
    <s v="11:30"/>
    <d v="1899-12-30T01:00:00"/>
    <s v="SDC"/>
    <s v="N/A"/>
  </r>
  <r>
    <n v="13325"/>
    <x v="67"/>
    <x v="22"/>
    <s v="IP"/>
    <s v="Support IFTS"/>
    <m/>
    <s v="IFTS"/>
    <n v="3"/>
    <m/>
    <s v="X"/>
    <x v="1"/>
    <s v="NET"/>
    <s v="DECI_STD"/>
    <m/>
    <n v="13324"/>
    <s v="SUPP"/>
    <s v="13:30"/>
    <s v="14:30"/>
    <d v="1899-12-30T01:00:00"/>
    <d v="1899-12-30T13:30:00"/>
    <d v="1899-12-30T14:30:00"/>
    <d v="1899-12-30T01:00:00"/>
    <s v="SDC"/>
    <s v="N/A"/>
  </r>
  <r>
    <n v="13326"/>
    <x v="67"/>
    <x v="22"/>
    <s v="IFTS 25-01 QAT"/>
    <s v="QATAR"/>
    <n v="77"/>
    <s v="ACS"/>
    <n v="2"/>
    <s v="X"/>
    <m/>
    <x v="3"/>
    <s v="STDA"/>
    <s v="DECI_SONIC"/>
    <m/>
    <m/>
    <s v="FMS CF02"/>
    <s v="13:30"/>
    <s v="14:30"/>
    <d v="1899-12-30T01:00:00"/>
    <m/>
    <m/>
    <s v=""/>
    <s v="RSLD"/>
    <s v="CD3"/>
  </r>
  <r>
    <n v="13327"/>
    <x v="68"/>
    <x v="22"/>
    <s v="IP"/>
    <s v="Support IFTS"/>
    <m/>
    <s v="ACS"/>
    <n v="31"/>
    <m/>
    <s v="X"/>
    <x v="1"/>
    <s v="NET"/>
    <s v="OCA AG"/>
    <m/>
    <n v="13326"/>
    <s v="SUPP"/>
    <d v="1899-12-30T07:30:00"/>
    <d v="1899-12-30T08:30:00"/>
    <d v="1899-12-30T01:00:00"/>
    <d v="1899-12-30T07:30:00"/>
    <d v="1899-12-30T08:30:00"/>
    <d v="1899-12-30T01:00:00"/>
    <s v="SDC"/>
    <s v="N/A"/>
  </r>
  <r>
    <n v="13328"/>
    <x v="68"/>
    <x v="22"/>
    <s v="IP"/>
    <s v="Support IFTS"/>
    <m/>
    <s v="IFTS"/>
    <n v="10"/>
    <m/>
    <s v="X"/>
    <x v="1"/>
    <s v="NET"/>
    <s v="DECI_STD"/>
    <m/>
    <n v="13327"/>
    <s v="SUPP"/>
    <d v="1899-12-30T09:00:00"/>
    <d v="1899-12-30T10:00:00"/>
    <d v="1899-12-30T01:00:00"/>
    <d v="1899-12-30T09:00:00"/>
    <d v="1899-12-30T10:00:00"/>
    <d v="1899-12-30T01:00:00"/>
    <s v="SDC"/>
    <s v="N/A"/>
  </r>
  <r>
    <n v="13329"/>
    <x v="69"/>
    <x v="23"/>
    <s v="IP"/>
    <s v="Support IFTS"/>
    <m/>
    <s v="ACS"/>
    <n v="32"/>
    <s v="X"/>
    <m/>
    <x v="4"/>
    <s v="NET"/>
    <s v="DECI_STD"/>
    <m/>
    <n v="13328"/>
    <s v="SUPP"/>
    <d v="1899-12-30T06:00:00"/>
    <d v="1899-12-30T07:00:00"/>
    <d v="1899-12-30T01:00:00"/>
    <d v="1899-12-30T06:00:00"/>
    <d v="1899-12-30T07:00:00"/>
    <d v="1899-12-30T01:00:00"/>
    <s v="SDC"/>
    <s v="N/A"/>
  </r>
  <r>
    <n v="13330"/>
    <x v="69"/>
    <x v="23"/>
    <s v="LIFT IFTS QATAR 25-01"/>
    <s v="QATAR"/>
    <n v="65"/>
    <s v="IFTS"/>
    <n v="9"/>
    <m/>
    <s v="X"/>
    <x v="2"/>
    <s v="STDA"/>
    <s v="DECI_STD"/>
    <m/>
    <m/>
    <s v="FMS CF03"/>
    <s v="07:30"/>
    <s v="08:30"/>
    <d v="1899-12-30T01:00:00"/>
    <m/>
    <m/>
    <s v=""/>
    <s v="RSLD"/>
    <s v="CD6"/>
  </r>
  <r>
    <n v="13331"/>
    <x v="69"/>
    <x v="23"/>
    <s v="IP"/>
    <s v="Support IFTS"/>
    <m/>
    <s v="ACS"/>
    <n v="9"/>
    <m/>
    <s v="X"/>
    <x v="4"/>
    <s v="NET"/>
    <s v="OCA AA"/>
    <m/>
    <n v="13330"/>
    <s v="SUPP"/>
    <d v="1899-12-30T09:00:00"/>
    <d v="1899-12-30T10:00:00"/>
    <d v="1899-12-30T01:00:00"/>
    <s v="09:00"/>
    <s v="10:00"/>
    <d v="1899-12-30T01:00:00"/>
    <s v="SDC"/>
    <s v="N/A"/>
  </r>
  <r>
    <n v="13332"/>
    <x v="69"/>
    <x v="23"/>
    <s v="IP"/>
    <s v="Support IFTS"/>
    <m/>
    <s v="ACS"/>
    <n v="30"/>
    <m/>
    <s v="X"/>
    <x v="4"/>
    <s v="NET"/>
    <s v="DECI_STD"/>
    <m/>
    <n v="13331"/>
    <s v="SUPP"/>
    <d v="1899-12-30T10:30:00"/>
    <d v="1899-12-30T11:30:00"/>
    <d v="1899-12-30T01:00:00"/>
    <s v="10:30"/>
    <s v="11:30"/>
    <d v="1899-12-30T01:00:00"/>
    <s v="SDC"/>
    <s v="N/A"/>
  </r>
  <r>
    <n v="13333"/>
    <x v="70"/>
    <x v="23"/>
    <s v="IP"/>
    <s v="Support IFTS"/>
    <m/>
    <s v="ACS"/>
    <n v="17"/>
    <m/>
    <s v="X"/>
    <x v="4"/>
    <s v="NET"/>
    <s v="DECI_STD"/>
    <m/>
    <n v="13332"/>
    <s v="SUPP"/>
    <d v="1899-12-30T06:00:00"/>
    <d v="1899-12-30T07:00:00"/>
    <d v="1899-12-30T01:00:00"/>
    <d v="1899-12-30T06:00:00"/>
    <d v="1899-12-30T07:00:00"/>
    <d v="1899-12-30T01:00:00"/>
    <s v="SDC"/>
    <s v="N/A"/>
  </r>
  <r>
    <n v="13334"/>
    <x v="70"/>
    <x v="23"/>
    <s v="IP"/>
    <s v="Support IFTS"/>
    <m/>
    <s v="ACS"/>
    <n v="1"/>
    <m/>
    <s v="X"/>
    <x v="1"/>
    <s v="NET"/>
    <s v="DECI_STD"/>
    <m/>
    <n v="13333"/>
    <s v="SUPP"/>
    <d v="1899-12-30T06:00:00"/>
    <d v="1899-12-30T07:00:00"/>
    <d v="1899-12-30T01:00:00"/>
    <s v="06:00"/>
    <s v="07:00"/>
    <d v="1899-12-30T01:00:00"/>
    <s v="SDC"/>
    <s v="N/A"/>
  </r>
  <r>
    <n v="13335"/>
    <x v="70"/>
    <x v="23"/>
    <s v="LIFT 25-41"/>
    <s v="AMI"/>
    <n v="77"/>
    <s v="ACS"/>
    <n v="2"/>
    <s v="X"/>
    <m/>
    <x v="2"/>
    <s v="STDA"/>
    <s v="DECI_STD"/>
    <m/>
    <m/>
    <s v="SD EMRSP01"/>
    <s v="06:00"/>
    <s v="07:00"/>
    <d v="1899-12-30T01:00:00"/>
    <m/>
    <m/>
    <s v=""/>
    <s v="RSLD"/>
    <s v="CD6"/>
  </r>
  <r>
    <n v="13336"/>
    <x v="70"/>
    <x v="23"/>
    <s v="IP"/>
    <s v="Support IFTS"/>
    <m/>
    <s v="ACS"/>
    <n v="13"/>
    <m/>
    <s v="X"/>
    <x v="4"/>
    <s v="NET"/>
    <s v="DECI_STD"/>
    <m/>
    <n v="13335"/>
    <s v="SUPP"/>
    <d v="1899-12-30T07:30:00"/>
    <d v="1899-12-30T08:30:00"/>
    <d v="1899-12-30T01:00:00"/>
    <d v="1899-12-30T07:30:00"/>
    <d v="1899-12-30T08:30:00"/>
    <d v="1899-12-30T01:00:00"/>
    <s v="SDC"/>
    <s v="N/A"/>
  </r>
  <r>
    <n v="13337"/>
    <x v="70"/>
    <x v="23"/>
    <s v="LIP 24-03 SGP"/>
    <s v="IFTS"/>
    <n v="41"/>
    <s v="ACS"/>
    <n v="2"/>
    <m/>
    <s v="X"/>
    <x v="2"/>
    <s v="STDA"/>
    <s v="DCA"/>
    <m/>
    <m/>
    <s v="SD TI02"/>
    <s v="09:00"/>
    <s v="10:00"/>
    <d v="1899-12-30T01:00:00"/>
    <m/>
    <m/>
    <s v=""/>
    <s v="RSLD"/>
    <s v="CD6"/>
  </r>
  <r>
    <n v="13338"/>
    <x v="70"/>
    <x v="23"/>
    <s v="IP"/>
    <s v="Support IFTS"/>
    <m/>
    <s v="ACS"/>
    <n v="12"/>
    <m/>
    <s v="X"/>
    <x v="4"/>
    <s v="NET"/>
    <s v="DECI_STD"/>
    <m/>
    <n v="13337"/>
    <s v="SUPP"/>
    <d v="1899-12-30T10:30:00"/>
    <d v="1899-12-30T11:30:00"/>
    <d v="1899-12-30T01:00:00"/>
    <d v="1899-12-30T10:30:00"/>
    <d v="1899-12-30T11:20:00"/>
    <d v="1899-12-30T00:50:00"/>
    <s v="SDC"/>
    <s v="N/A"/>
  </r>
  <r>
    <n v="13339"/>
    <x v="70"/>
    <x v="23"/>
    <s v="IP"/>
    <s v="Support IFTS"/>
    <m/>
    <s v="ACS"/>
    <n v="9"/>
    <m/>
    <s v="X"/>
    <x v="1"/>
    <s v="NET"/>
    <s v="DECI_STD"/>
    <m/>
    <n v="13338"/>
    <s v="SUPP"/>
    <d v="1899-12-30T12:00:00"/>
    <d v="1899-12-30T13:00:00"/>
    <d v="1899-12-30T01:00:00"/>
    <s v="12:00"/>
    <s v="13:00"/>
    <d v="1899-12-30T01:00:00"/>
    <s v="SDC"/>
    <s v="N/A"/>
  </r>
  <r>
    <n v="13340"/>
    <x v="70"/>
    <x v="23"/>
    <s v="LIFT IFTS 25-02 CAN"/>
    <s v="IFTS"/>
    <n v="74"/>
    <s v="ACS"/>
    <n v="2"/>
    <m/>
    <s v="X"/>
    <x v="2"/>
    <s v="STDA"/>
    <s v="DECI_STD"/>
    <m/>
    <m/>
    <s v="FMS CF01"/>
    <s v="12:00"/>
    <s v="13:00"/>
    <d v="1899-12-30T01:00:00"/>
    <m/>
    <m/>
    <s v=""/>
    <s v="RSLD"/>
    <s v="CD6"/>
  </r>
  <r>
    <n v="13341"/>
    <x v="70"/>
    <x v="23"/>
    <s v="IP"/>
    <s v="Support IFTS"/>
    <m/>
    <s v="ACS"/>
    <n v="13"/>
    <m/>
    <s v="X"/>
    <x v="1"/>
    <s v="NET"/>
    <s v="DECI_STD"/>
    <m/>
    <n v="13340"/>
    <s v="SUPP"/>
    <d v="1899-12-30T13:30:00"/>
    <d v="1899-12-30T14:30:00"/>
    <d v="1899-12-30T01:00:00"/>
    <d v="1899-12-30T13:30:00"/>
    <d v="1899-12-30T14:20:00"/>
    <d v="1899-12-30T00:50:00"/>
    <s v="SDC"/>
    <s v="N/A"/>
  </r>
  <r>
    <n v="13342"/>
    <x v="71"/>
    <x v="23"/>
    <s v="IP"/>
    <s v="Support IFTS"/>
    <m/>
    <s v="ACS"/>
    <n v="1"/>
    <m/>
    <s v="X"/>
    <x v="4"/>
    <s v="NET"/>
    <s v="DECI_STD"/>
    <m/>
    <n v="13341"/>
    <s v="SUPP"/>
    <d v="1899-12-30T06:00:00"/>
    <d v="1899-12-30T07:00:00"/>
    <d v="1899-12-30T01:00:00"/>
    <d v="1899-12-30T06:00:00"/>
    <d v="1899-12-30T07:00:00"/>
    <d v="1899-12-30T01:00:00"/>
    <s v="SDC"/>
    <s v="N/A"/>
  </r>
  <r>
    <n v="13343"/>
    <x v="71"/>
    <x v="23"/>
    <s v="IP"/>
    <s v="Support IFTS"/>
    <m/>
    <s v="ACS"/>
    <n v="32"/>
    <m/>
    <s v="X"/>
    <x v="1"/>
    <s v="NET"/>
    <s v="DECI_STD"/>
    <m/>
    <n v="13342"/>
    <s v="SUPP"/>
    <d v="1899-12-30T06:00:00"/>
    <d v="1899-12-30T07:00:00"/>
    <d v="1899-12-30T01:00:00"/>
    <s v="06:00"/>
    <s v="07:00"/>
    <d v="1899-12-30T01:00:00"/>
    <s v="SDC"/>
    <s v="N/A"/>
  </r>
  <r>
    <n v="13344"/>
    <x v="71"/>
    <x v="23"/>
    <s v="IP"/>
    <s v="Support IFTS"/>
    <m/>
    <s v="ACS"/>
    <n v="17"/>
    <m/>
    <s v="X"/>
    <x v="4"/>
    <s v="NET"/>
    <s v="DECI_STD"/>
    <m/>
    <n v="13343"/>
    <s v="SUPP"/>
    <d v="1899-12-30T10:30:00"/>
    <d v="1899-12-30T11:30:00"/>
    <d v="1899-12-30T01:00:00"/>
    <d v="1899-12-30T10:30:00"/>
    <d v="1899-12-30T11:30:00"/>
    <d v="1899-12-30T01:00:00"/>
    <s v="SDC"/>
    <s v="N/A"/>
  </r>
  <r>
    <n v="13345"/>
    <x v="71"/>
    <x v="23"/>
    <s v="IP"/>
    <s v="Support IFTS"/>
    <m/>
    <s v="ACS"/>
    <n v="12"/>
    <m/>
    <s v="X"/>
    <x v="4"/>
    <s v="NET"/>
    <s v="DECI_STD"/>
    <m/>
    <n v="13344"/>
    <s v="SUPP"/>
    <d v="1899-12-30T12:00:00"/>
    <d v="1899-12-30T13:00:00"/>
    <d v="1899-12-30T01:00:00"/>
    <s v="12:00"/>
    <s v="13:00"/>
    <d v="1899-12-30T01:00:00"/>
    <s v="SDC"/>
    <s v="N/A"/>
  </r>
  <r>
    <n v="13346"/>
    <x v="71"/>
    <x v="23"/>
    <s v="IP"/>
    <s v="Support IFTS"/>
    <m/>
    <s v="AMI"/>
    <n v="19"/>
    <m/>
    <s v="X"/>
    <x v="1"/>
    <s v="NET"/>
    <s v="DECI_STD"/>
    <m/>
    <n v="13345"/>
    <s v="SUPP"/>
    <d v="1899-12-30T12:00:00"/>
    <d v="1899-12-30T13:00:00"/>
    <d v="1899-12-30T01:00:00"/>
    <s v="12:00"/>
    <s v="13:00"/>
    <d v="1899-12-30T01:00:00"/>
    <s v="SDC"/>
    <s v="N/A"/>
  </r>
  <r>
    <n v="13347"/>
    <x v="71"/>
    <x v="23"/>
    <s v="IP"/>
    <s v="Support IFTS"/>
    <m/>
    <s v="ACS"/>
    <n v="10"/>
    <m/>
    <s v="X"/>
    <x v="1"/>
    <s v="NET"/>
    <s v="DECI_STD"/>
    <m/>
    <n v="13346"/>
    <s v="SUPP"/>
    <d v="1899-12-30T13:30:00"/>
    <d v="1899-12-30T14:30:00"/>
    <d v="1899-12-30T01:00:00"/>
    <s v="13:30"/>
    <s v="14:30"/>
    <d v="1899-12-30T01:00:00"/>
    <s v="SDC"/>
    <s v="N/A"/>
  </r>
  <r>
    <n v="13348"/>
    <x v="72"/>
    <x v="23"/>
    <s v="IP"/>
    <s v="Support IFTS"/>
    <m/>
    <s v="ACS"/>
    <n v="1"/>
    <m/>
    <s v="X"/>
    <x v="4"/>
    <s v="NET"/>
    <s v="DECI_STD"/>
    <m/>
    <n v="13347"/>
    <s v="SUPP"/>
    <d v="1899-12-30T06:00:00"/>
    <d v="1899-12-30T07:00:00"/>
    <d v="1899-12-30T01:00:00"/>
    <d v="1899-12-30T06:00:00"/>
    <d v="1899-12-30T07:00:00"/>
    <d v="1899-12-30T01:00:00"/>
    <s v="SDC"/>
    <s v="N/A"/>
  </r>
  <r>
    <n v="13349"/>
    <x v="72"/>
    <x v="23"/>
    <s v="IP"/>
    <s v="Support IFTS"/>
    <m/>
    <s v="IFTS"/>
    <n v="9"/>
    <m/>
    <s v="X"/>
    <x v="4"/>
    <s v="NET"/>
    <s v="DECI_STD"/>
    <m/>
    <n v="13348"/>
    <s v="SUPP"/>
    <d v="1899-12-30T07:30:00"/>
    <d v="1899-12-30T08:30:00"/>
    <d v="1899-12-30T01:00:00"/>
    <s v="07:30"/>
    <s v="08:30"/>
    <d v="1899-12-30T01:00:00"/>
    <s v="SDC"/>
    <s v="N/A"/>
  </r>
  <r>
    <n v="13350"/>
    <x v="72"/>
    <x v="23"/>
    <s v="IP"/>
    <s v="Support IFTS"/>
    <m/>
    <s v="ACS"/>
    <n v="14"/>
    <m/>
    <s v="X"/>
    <x v="1"/>
    <s v="NET"/>
    <s v="DECI_STD"/>
    <m/>
    <n v="13349"/>
    <s v="SUPP"/>
    <d v="1899-12-30T07:30:00"/>
    <d v="1899-12-30T08:30:00"/>
    <d v="1899-12-30T01:00:00"/>
    <s v="07:30"/>
    <d v="1899-12-30T08:20:00"/>
    <d v="1899-12-30T00:50:00"/>
    <s v="SDC"/>
    <s v="N/A"/>
  </r>
  <r>
    <n v="13351"/>
    <x v="72"/>
    <x v="23"/>
    <s v="IP"/>
    <s v="Support IFTS"/>
    <m/>
    <s v="ACS"/>
    <n v="9"/>
    <m/>
    <s v="X"/>
    <x v="4"/>
    <s v="NET"/>
    <s v="DECI_STD"/>
    <m/>
    <n v="13350"/>
    <s v="SUPP"/>
    <d v="1899-12-30T09:00:00"/>
    <d v="1899-12-30T10:00:00"/>
    <d v="1899-12-30T01:00:00"/>
    <s v="09:00"/>
    <s v="10:00"/>
    <d v="1899-12-30T01:00:00"/>
    <s v="SDC"/>
    <s v="N/A"/>
  </r>
  <r>
    <n v="13352"/>
    <x v="72"/>
    <x v="23"/>
    <s v="IP"/>
    <s v="Support IFTS"/>
    <m/>
    <s v="ACS"/>
    <n v="12"/>
    <m/>
    <s v="X"/>
    <x v="1"/>
    <s v="NET"/>
    <s v="DECI_STD"/>
    <m/>
    <n v="13351"/>
    <s v="SUPP"/>
    <d v="1899-12-30T09:00:00"/>
    <d v="1899-12-30T10:00:00"/>
    <d v="1899-12-30T01:00:00"/>
    <s v="09:00"/>
    <s v="10:00"/>
    <d v="1899-12-30T01:00:00"/>
    <s v="SDC"/>
    <s v="N/A"/>
  </r>
  <r>
    <n v="13353"/>
    <x v="72"/>
    <x v="23"/>
    <s v="IP"/>
    <s v="Support IFTS"/>
    <m/>
    <s v="IFTS"/>
    <n v="3"/>
    <m/>
    <s v="X"/>
    <x v="4"/>
    <s v="NET"/>
    <s v="DECI_STD"/>
    <m/>
    <n v="13352"/>
    <s v="SUPP"/>
    <d v="1899-12-30T10:30:00"/>
    <d v="1899-12-30T11:30:00"/>
    <d v="1899-12-30T01:00:00"/>
    <d v="1899-12-30T10:30:00"/>
    <d v="1899-12-30T11:30:00"/>
    <d v="1899-12-30T01:00:00"/>
    <s v="SDC"/>
    <s v="N/A"/>
  </r>
  <r>
    <n v="13354"/>
    <x v="72"/>
    <x v="23"/>
    <s v="IP"/>
    <s v="Support IFTS"/>
    <m/>
    <s v="IFTS"/>
    <n v="22"/>
    <m/>
    <s v="X"/>
    <x v="1"/>
    <s v="NET"/>
    <s v="DECI_STD"/>
    <m/>
    <n v="13353"/>
    <s v="SUPP"/>
    <d v="1899-12-30T10:30:00"/>
    <d v="1899-12-30T11:30:00"/>
    <d v="1899-12-30T01:00:00"/>
    <s v="10:30"/>
    <s v="11:30"/>
    <d v="1899-12-30T01:00:00"/>
    <s v="SDC"/>
    <s v="N/A"/>
  </r>
  <r>
    <n v="13355"/>
    <x v="72"/>
    <x v="23"/>
    <s v="IP"/>
    <s v="Support IFTS"/>
    <m/>
    <s v="ACS"/>
    <n v="10"/>
    <m/>
    <s v="X"/>
    <x v="4"/>
    <s v="NET"/>
    <s v="DECI_STD"/>
    <m/>
    <n v="13354"/>
    <s v="SUPP"/>
    <d v="1899-12-30T13:30:00"/>
    <d v="1899-12-30T14:30:00"/>
    <d v="1899-12-30T01:00:00"/>
    <d v="1899-12-30T13:30:00"/>
    <d v="1899-12-30T14:30:00"/>
    <d v="1899-12-30T01:00:00"/>
    <s v="SDC"/>
    <s v="N/A"/>
  </r>
  <r>
    <n v="13356"/>
    <x v="72"/>
    <x v="23"/>
    <s v="IP"/>
    <s v="Support AMI"/>
    <m/>
    <s v="IFTS"/>
    <n v="22"/>
    <m/>
    <s v="X"/>
    <x v="1"/>
    <s v="NET"/>
    <s v="DECI_STD"/>
    <m/>
    <n v="13355"/>
    <s v="SUPP"/>
    <d v="1899-12-30T13:30:00"/>
    <d v="1899-12-30T14:30:00"/>
    <d v="1899-12-30T01:00:00"/>
    <d v="1899-12-30T14:00:00"/>
    <d v="1899-12-30T14:30:00"/>
    <d v="1899-12-30T00:30:00"/>
    <s v="SDC"/>
    <s v="N/A"/>
  </r>
  <r>
    <n v="13357"/>
    <x v="120"/>
    <x v="23"/>
    <s v="IP"/>
    <s v="Support IFTS"/>
    <m/>
    <s v="AMI"/>
    <n v="58"/>
    <m/>
    <s v="X"/>
    <x v="1"/>
    <s v="NET"/>
    <s v="DECI_STD"/>
    <m/>
    <n v="13356"/>
    <s v="SUPP"/>
    <d v="1899-12-30T06:00:00"/>
    <d v="1899-12-30T07:00:00"/>
    <d v="1899-12-30T01:00:00"/>
    <d v="1899-12-30T06:00:00"/>
    <d v="1899-12-30T07:00:00"/>
    <d v="1899-12-30T01:00:00"/>
    <s v="SDC"/>
    <s v="N/A"/>
  </r>
  <r>
    <n v="13358"/>
    <x v="120"/>
    <x v="23"/>
    <s v="IP"/>
    <s v="Support IFTS"/>
    <m/>
    <s v="IFTS"/>
    <n v="9"/>
    <m/>
    <s v="X"/>
    <x v="1"/>
    <s v="NET"/>
    <s v="DECI_STD"/>
    <m/>
    <n v="13357"/>
    <s v="SUPP"/>
    <d v="1899-12-30T07:30:00"/>
    <d v="1899-12-30T08:30:00"/>
    <d v="1899-12-30T01:00:00"/>
    <d v="1899-12-30T07:30:00"/>
    <d v="1899-12-30T08:30:00"/>
    <d v="1899-12-30T01:00:00"/>
    <s v="SDC"/>
    <s v="N/A"/>
  </r>
  <r>
    <n v="13359"/>
    <x v="120"/>
    <x v="23"/>
    <s v="IP"/>
    <s v="Support IFTS"/>
    <m/>
    <s v="ACS"/>
    <n v="9"/>
    <m/>
    <s v="X"/>
    <x v="1"/>
    <s v="NET"/>
    <s v="DECI_STD"/>
    <m/>
    <n v="13358"/>
    <s v="SUPP"/>
    <d v="1899-12-30T09:00:00"/>
    <d v="1899-12-30T10:00:00"/>
    <d v="1899-12-30T01:00:00"/>
    <d v="1899-12-30T09:00:00"/>
    <d v="1899-12-30T10:00:00"/>
    <d v="1899-12-30T01:00:00"/>
    <s v="SDC"/>
    <s v="N/A"/>
  </r>
  <r>
    <n v="13360"/>
    <x v="120"/>
    <x v="23"/>
    <s v="IP"/>
    <s v="Support IFTS"/>
    <m/>
    <s v="AMI"/>
    <n v="18"/>
    <m/>
    <s v="X"/>
    <x v="4"/>
    <s v="NET"/>
    <s v="DECI_STD"/>
    <m/>
    <n v="13359"/>
    <s v="SUPP"/>
    <d v="1899-12-30T10:30:00"/>
    <d v="1899-12-30T11:30:00"/>
    <d v="1899-12-30T01:00:00"/>
    <d v="1899-12-30T10:30:00"/>
    <d v="1899-12-30T11:30:00"/>
    <d v="1899-12-30T01:00:00"/>
    <s v="SDC"/>
    <s v="N/A"/>
  </r>
  <r>
    <n v="13361"/>
    <x v="121"/>
    <x v="24"/>
    <s v="IP"/>
    <s v="Support IFTS"/>
    <m/>
    <s v="IFTS"/>
    <n v="42"/>
    <m/>
    <s v="X"/>
    <x v="4"/>
    <s v="NET"/>
    <s v="DECI_STD"/>
    <m/>
    <n v="13360"/>
    <s v="SUPP"/>
    <d v="1899-12-30T07:30:00"/>
    <d v="1899-12-30T08:30:00"/>
    <d v="1899-12-30T01:00:00"/>
    <d v="1899-12-30T07:30:00"/>
    <d v="1899-12-30T08:30:00"/>
    <d v="1899-12-30T01:00:00"/>
    <s v="SDC"/>
    <s v="N/A"/>
  </r>
  <r>
    <n v="13362"/>
    <x v="121"/>
    <x v="24"/>
    <s v="IP"/>
    <s v="Support AMI"/>
    <m/>
    <s v="IFTS"/>
    <n v="41"/>
    <m/>
    <s v="X"/>
    <x v="1"/>
    <s v="NET"/>
    <s v="DECI_STD"/>
    <m/>
    <n v="13361"/>
    <s v="SUPP"/>
    <d v="1899-12-30T07:30:00"/>
    <d v="1899-12-30T08:00:00"/>
    <d v="1899-12-30T00:30:00"/>
    <d v="1899-12-30T07:55:00"/>
    <d v="1899-12-30T08:30:00"/>
    <d v="1899-12-30T00:35:00"/>
    <s v="SDC"/>
    <s v="N/A"/>
  </r>
  <r>
    <n v="13363"/>
    <x v="121"/>
    <x v="24"/>
    <s v="IP"/>
    <s v="Support IFTS"/>
    <m/>
    <s v="ACS"/>
    <n v="17"/>
    <m/>
    <s v="X"/>
    <x v="4"/>
    <s v="NET"/>
    <s v="DECI_STD"/>
    <m/>
    <n v="13362"/>
    <s v="SUPP"/>
    <d v="1899-12-30T09:00:00"/>
    <d v="1899-12-30T10:00:00"/>
    <d v="1899-12-30T01:00:00"/>
    <s v="09:00"/>
    <s v="10:00"/>
    <d v="1899-12-30T01:00:00"/>
    <s v="SDC"/>
    <s v="N/A"/>
  </r>
  <r>
    <n v="13364"/>
    <x v="121"/>
    <x v="24"/>
    <s v="IP"/>
    <s v="Support IFTS"/>
    <m/>
    <s v="ACS"/>
    <n v="12"/>
    <m/>
    <s v="X"/>
    <x v="1"/>
    <s v="NET"/>
    <s v="DECI_STD"/>
    <m/>
    <n v="13363"/>
    <s v="SUPP"/>
    <d v="1899-12-30T09:00:00"/>
    <d v="1899-12-30T10:00:00"/>
    <d v="1899-12-30T01:00:00"/>
    <d v="1899-12-30T09:00:00"/>
    <d v="1899-12-30T09:50:00"/>
    <d v="1899-12-30T00:50:00"/>
    <s v="SDC"/>
    <s v="N/A"/>
  </r>
  <r>
    <n v="13365"/>
    <x v="121"/>
    <x v="24"/>
    <s v="IP"/>
    <s v="Support IFTS"/>
    <m/>
    <s v="ACS"/>
    <n v="15"/>
    <m/>
    <s v="X"/>
    <x v="4"/>
    <s v="NET"/>
    <s v="DECI_STD"/>
    <m/>
    <n v="13364"/>
    <s v="SUPP"/>
    <d v="1899-12-30T10:30:00"/>
    <d v="1899-12-30T11:30:00"/>
    <d v="1899-12-30T01:00:00"/>
    <s v="10:30"/>
    <s v="11:30"/>
    <d v="1899-12-30T01:00:00"/>
    <s v="SDC"/>
    <s v="N/A"/>
  </r>
  <r>
    <n v="13366"/>
    <x v="121"/>
    <x v="24"/>
    <s v="IP"/>
    <s v="Support IFTS"/>
    <m/>
    <s v="IFTS"/>
    <n v="41"/>
    <m/>
    <s v="X"/>
    <x v="4"/>
    <s v="NET"/>
    <s v="DECI_STD"/>
    <m/>
    <n v="13365"/>
    <s v="SUPP"/>
    <d v="1899-12-30T12:00:00"/>
    <d v="1899-12-30T13:00:00"/>
    <d v="1899-12-30T01:00:00"/>
    <d v="1899-12-30T12:00:00"/>
    <d v="1899-12-30T12:50:00"/>
    <d v="1899-12-30T00:50:00"/>
    <s v="SDC"/>
    <s v="N/A"/>
  </r>
  <r>
    <n v="13367"/>
    <x v="121"/>
    <x v="24"/>
    <s v="IP"/>
    <s v="Support IFTS"/>
    <m/>
    <s v="IFTS"/>
    <n v="42"/>
    <m/>
    <s v="X"/>
    <x v="1"/>
    <s v="NET"/>
    <s v="DECI_STD"/>
    <m/>
    <n v="13366"/>
    <s v="SUPP"/>
    <d v="1899-12-30T12:00:00"/>
    <d v="1899-12-30T13:00:00"/>
    <d v="1899-12-30T01:00:00"/>
    <d v="1899-12-30T12:00:00"/>
    <d v="1899-12-30T13:00:00"/>
    <d v="1899-12-30T01:00:00"/>
    <s v="SDC"/>
    <s v="N/A"/>
  </r>
  <r>
    <n v="13368"/>
    <x v="121"/>
    <x v="24"/>
    <s v="IP"/>
    <s v="Support IFTS"/>
    <m/>
    <s v="IFTS"/>
    <n v="48"/>
    <m/>
    <s v="X"/>
    <x v="1"/>
    <s v="NET"/>
    <s v="DECI_STD"/>
    <m/>
    <n v="13367"/>
    <s v="SUPP"/>
    <d v="1899-12-30T13:30:00"/>
    <d v="1899-12-30T14:30:00"/>
    <d v="1899-12-30T01:00:00"/>
    <d v="1899-12-30T13:45:00"/>
    <d v="1899-12-30T14:50:00"/>
    <d v="1899-12-30T01:05:00"/>
    <s v="SDC"/>
    <s v="N/A"/>
  </r>
  <r>
    <n v="13369"/>
    <x v="122"/>
    <x v="24"/>
    <s v="IP"/>
    <s v="Support IFTS"/>
    <m/>
    <s v="IFTS"/>
    <n v="41"/>
    <m/>
    <s v="X"/>
    <x v="1"/>
    <s v="NET"/>
    <s v="DECI_STD"/>
    <m/>
    <n v="13368"/>
    <s v="SUPP"/>
    <d v="1899-12-30T06:00:00"/>
    <d v="1899-12-30T07:00:00"/>
    <d v="1899-12-30T01:00:00"/>
    <s v="06:00"/>
    <s v="07:00"/>
    <d v="1899-12-30T01:00:00"/>
    <s v="SDC"/>
    <s v="N/A"/>
  </r>
  <r>
    <n v="13370"/>
    <x v="122"/>
    <x v="24"/>
    <s v="IP"/>
    <s v="Support IFTS"/>
    <m/>
    <s v="AMI"/>
    <n v="19"/>
    <m/>
    <s v="X"/>
    <x v="4"/>
    <s v="NET"/>
    <s v="DECI_STD"/>
    <m/>
    <n v="13369"/>
    <s v="SUPP"/>
    <d v="1899-12-30T07:30:00"/>
    <d v="1899-12-30T08:30:00"/>
    <d v="1899-12-30T01:00:00"/>
    <d v="1899-12-30T07:30:00"/>
    <d v="1899-12-30T08:30:00"/>
    <d v="1899-12-30T01:00:00"/>
    <s v="SDC"/>
    <s v="N/A"/>
  </r>
  <r>
    <n v="13371"/>
    <x v="122"/>
    <x v="24"/>
    <s v="IP"/>
    <s v="Support IFTS"/>
    <m/>
    <s v="ACS"/>
    <n v="5"/>
    <m/>
    <s v="X"/>
    <x v="1"/>
    <s v="NET"/>
    <s v="DECI_STD"/>
    <m/>
    <n v="13370"/>
    <s v="SUPP"/>
    <d v="1899-12-30T07:30:00"/>
    <d v="1899-12-30T08:30:00"/>
    <d v="1899-12-30T01:00:00"/>
    <s v="07:30"/>
    <s v="08:30"/>
    <d v="1899-12-30T01:00:00"/>
    <s v="SDC"/>
    <s v="N/A"/>
  </r>
  <r>
    <n v="13372"/>
    <x v="122"/>
    <x v="24"/>
    <s v="IP"/>
    <s v="Support IFTS"/>
    <m/>
    <s v="IFTS"/>
    <n v="50"/>
    <m/>
    <s v="X"/>
    <x v="4"/>
    <s v="NET"/>
    <s v="DECI_STD"/>
    <m/>
    <n v="13371"/>
    <s v="SUPP"/>
    <d v="1899-12-30T10:30:00"/>
    <d v="1899-12-30T11:30:00"/>
    <d v="1899-12-30T01:00:00"/>
    <d v="1899-12-30T10:30:00"/>
    <d v="1899-12-30T11:30:00"/>
    <d v="1899-12-30T01:00:00"/>
    <s v="SDC"/>
    <s v="N/A"/>
  </r>
  <r>
    <n v="13373"/>
    <x v="122"/>
    <x v="24"/>
    <s v="IP"/>
    <s v="Support IFTS"/>
    <m/>
    <s v="ACS"/>
    <n v="12"/>
    <m/>
    <s v="X"/>
    <x v="4"/>
    <s v="NET"/>
    <s v="DECI_STD"/>
    <m/>
    <n v="13372"/>
    <s v="SUPP"/>
    <d v="1899-12-30T12:00:00"/>
    <d v="1899-12-30T13:00:00"/>
    <d v="1899-12-30T01:00:00"/>
    <d v="1899-12-30T12:00:00"/>
    <d v="1899-12-30T13:00:00"/>
    <d v="1899-12-30T01:00:00"/>
    <s v="SDC"/>
    <s v="N/A"/>
  </r>
  <r>
    <n v="13374"/>
    <x v="122"/>
    <x v="24"/>
    <s v="IP"/>
    <s v="Support IFTS"/>
    <m/>
    <s v="IFTS"/>
    <n v="50"/>
    <m/>
    <s v="X"/>
    <x v="4"/>
    <s v="NET"/>
    <s v="DECI_STD"/>
    <m/>
    <n v="13373"/>
    <s v="SUPP"/>
    <d v="1899-12-30T13:30:00"/>
    <d v="1899-12-30T14:30:00"/>
    <d v="1899-12-30T01:00:00"/>
    <d v="1899-12-30T13:30:00"/>
    <d v="1899-12-30T14:30:00"/>
    <d v="1899-12-30T01:00:00"/>
    <s v="SDC"/>
    <s v="N/A"/>
  </r>
  <r>
    <n v="13375"/>
    <x v="122"/>
    <x v="24"/>
    <s v="IP"/>
    <s v="Support IFTS"/>
    <m/>
    <s v="IFTS"/>
    <n v="22"/>
    <m/>
    <s v="X"/>
    <x v="1"/>
    <s v="NET"/>
    <s v="DECI_STD"/>
    <m/>
    <n v="13374"/>
    <s v="SUPP"/>
    <d v="1899-12-30T13:30:00"/>
    <d v="1899-12-30T14:30:00"/>
    <d v="1899-12-30T01:00:00"/>
    <d v="1899-12-30T13:30:00"/>
    <d v="1899-12-30T14:30:00"/>
    <d v="1899-12-30T01:00:00"/>
    <s v="SDC"/>
    <s v="N/A"/>
  </r>
  <r>
    <n v="13376"/>
    <x v="123"/>
    <x v="24"/>
    <s v="IP"/>
    <s v="Support IFTS"/>
    <m/>
    <s v="ACS"/>
    <n v="5"/>
    <m/>
    <s v="X"/>
    <x v="4"/>
    <s v="NET"/>
    <s v="DECI_STD"/>
    <m/>
    <n v="13375"/>
    <s v="SUPP"/>
    <d v="1899-12-30T07:30:00"/>
    <d v="1899-12-30T08:30:00"/>
    <d v="1899-12-30T01:00:00"/>
    <d v="1899-12-30T07:30:00"/>
    <d v="1899-12-30T08:30:00"/>
    <d v="1899-12-30T01:00:00"/>
    <s v="SDC"/>
    <s v="N/A"/>
  </r>
  <r>
    <n v="13377"/>
    <x v="123"/>
    <x v="24"/>
    <s v="IP"/>
    <s v="Support QATAR"/>
    <m/>
    <s v="ACS"/>
    <n v="10"/>
    <m/>
    <s v="X"/>
    <x v="1"/>
    <s v="NET"/>
    <s v="DECI_STD_NVG"/>
    <m/>
    <n v="13376"/>
    <s v="SUPP"/>
    <d v="1899-12-30T07:30:00"/>
    <d v="1899-12-30T08:30:00"/>
    <d v="1899-12-30T01:00:00"/>
    <s v="07:30"/>
    <d v="1899-12-30T08:25:00"/>
    <d v="1899-12-30T00:55:00"/>
    <s v="SDC"/>
    <s v="N/A"/>
  </r>
  <r>
    <n v="13378"/>
    <x v="123"/>
    <x v="24"/>
    <s v="IP"/>
    <s v="Support IFTS"/>
    <m/>
    <s v="IFTS"/>
    <n v="42"/>
    <m/>
    <s v="X"/>
    <x v="4"/>
    <s v="NET"/>
    <s v="DECI_STD"/>
    <m/>
    <n v="13377"/>
    <s v="SUPP"/>
    <d v="1899-12-30T09:00:00"/>
    <d v="1899-12-30T10:00:00"/>
    <d v="1899-12-30T01:00:00"/>
    <d v="1899-12-30T09:00:00"/>
    <d v="1899-12-30T10:00:00"/>
    <d v="1899-12-30T01:00:00"/>
    <s v="SDC"/>
    <s v="N/A"/>
  </r>
  <r>
    <n v="13379"/>
    <x v="123"/>
    <x v="24"/>
    <s v="IP"/>
    <s v="Support IFTS"/>
    <m/>
    <s v="ACS"/>
    <n v="14"/>
    <m/>
    <s v="X"/>
    <x v="1"/>
    <s v="NET"/>
    <s v="DECI_STD"/>
    <m/>
    <n v="13378"/>
    <s v="SUPP"/>
    <d v="1899-12-30T09:00:00"/>
    <d v="1899-12-30T10:00:00"/>
    <d v="1899-12-30T01:00:00"/>
    <d v="1899-12-30T09:00:00"/>
    <d v="1899-12-30T10:00:00"/>
    <d v="1899-12-30T01:00:00"/>
    <s v="SDC"/>
    <s v="N/A"/>
  </r>
  <r>
    <n v="13380"/>
    <x v="123"/>
    <x v="24"/>
    <s v="IP"/>
    <s v="Support IFTS"/>
    <m/>
    <s v="ACS"/>
    <n v="2"/>
    <m/>
    <s v="X"/>
    <x v="4"/>
    <s v="NET"/>
    <s v="DECI_STD"/>
    <m/>
    <s v="15841"/>
    <s v="SUPP"/>
    <d v="1899-12-30T10:30:00"/>
    <d v="1899-12-30T11:30:00"/>
    <d v="1899-12-30T01:00:00"/>
    <d v="1899-12-30T10:30:00"/>
    <d v="1899-12-30T11:25:00"/>
    <d v="1899-12-30T00:55:00"/>
    <s v="SDC"/>
    <s v="N/A"/>
  </r>
  <r>
    <n v="13381"/>
    <x v="123"/>
    <x v="24"/>
    <s v="IP"/>
    <s v="Support IFTS"/>
    <m/>
    <s v="IFTS"/>
    <n v="22"/>
    <m/>
    <s v="X"/>
    <x v="1"/>
    <s v="NET"/>
    <s v="DECI_STD"/>
    <m/>
    <s v="15843"/>
    <s v="SUPP"/>
    <d v="1899-12-30T10:30:00"/>
    <d v="1899-12-30T11:30:00"/>
    <d v="1899-12-30T01:00:00"/>
    <d v="1899-12-30T10:30:00"/>
    <d v="1899-12-30T11:30:00"/>
    <d v="1899-12-30T01:00:00"/>
    <s v="SDC"/>
    <s v="N/A"/>
  </r>
  <r>
    <n v="13382"/>
    <x v="123"/>
    <x v="24"/>
    <s v="IP"/>
    <s v="Support IFTS"/>
    <m/>
    <s v="ACS"/>
    <n v="9"/>
    <m/>
    <s v="X"/>
    <x v="4"/>
    <s v="NET"/>
    <s v="DECI_STD"/>
    <m/>
    <n v="15848"/>
    <s v="SUPP"/>
    <d v="1899-12-30T12:00:00"/>
    <d v="1899-12-30T13:00:00"/>
    <d v="1899-12-30T01:00:00"/>
    <d v="1899-12-30T12:00:00"/>
    <d v="1899-12-30T12:50:00"/>
    <d v="1899-12-30T00:50:00"/>
    <s v="SDC"/>
    <s v="N/A"/>
  </r>
  <r>
    <n v="13383"/>
    <x v="123"/>
    <x v="24"/>
    <s v="IP"/>
    <s v="Support IFTS"/>
    <m/>
    <s v="ACS"/>
    <n v="32"/>
    <m/>
    <s v="X"/>
    <x v="4"/>
    <s v="NET"/>
    <s v="DECI_STD"/>
    <m/>
    <n v="13382"/>
    <s v="SUPP"/>
    <d v="1899-12-30T13:30:00"/>
    <d v="1899-12-30T14:30:00"/>
    <d v="1899-12-30T01:00:00"/>
    <d v="1899-12-30T13:30:00"/>
    <d v="1899-12-30T14:30:00"/>
    <d v="1899-12-30T01:00:00"/>
    <s v="SDC"/>
    <s v="N/A"/>
  </r>
  <r>
    <n v="13384"/>
    <x v="123"/>
    <x v="24"/>
    <s v="IP"/>
    <s v="Support IFTS"/>
    <m/>
    <s v="IFTS"/>
    <n v="48"/>
    <m/>
    <s v="X"/>
    <x v="1"/>
    <s v="NET"/>
    <s v="DECI_STD"/>
    <m/>
    <n v="13383"/>
    <s v="SUPP"/>
    <d v="1899-12-30T13:30:00"/>
    <d v="1899-12-30T14:30:00"/>
    <d v="1899-12-30T01:00:00"/>
    <d v="1899-12-30T13:30:00"/>
    <d v="1899-12-30T14:30:00"/>
    <d v="1899-12-30T01:00:00"/>
    <s v="SDC"/>
    <s v="N/A"/>
  </r>
  <r>
    <n v="13385"/>
    <x v="124"/>
    <x v="24"/>
    <s v="IP"/>
    <s v="Support IFTS"/>
    <m/>
    <s v="IFTS"/>
    <n v="22"/>
    <m/>
    <s v="X"/>
    <x v="4"/>
    <s v="NET"/>
    <s v="DECI_STD"/>
    <m/>
    <n v="13384"/>
    <s v="SUPP"/>
    <s v="07:30"/>
    <s v="08:30"/>
    <d v="1899-12-30T01:00:00"/>
    <d v="1899-12-30T07:30:00"/>
    <d v="1899-12-30T08:25:00"/>
    <d v="1899-12-30T00:55:00"/>
    <s v="SDC"/>
    <s v="N/A"/>
  </r>
  <r>
    <n v="13386"/>
    <x v="124"/>
    <x v="24"/>
    <s v="IP"/>
    <s v="Support IFTS"/>
    <m/>
    <s v="ACS"/>
    <n v="10"/>
    <m/>
    <s v="X"/>
    <x v="1"/>
    <s v="NET"/>
    <s v="DECI_STD"/>
    <m/>
    <n v="13385"/>
    <s v="SUPP"/>
    <s v="07:30"/>
    <s v="08:30"/>
    <d v="1899-12-30T01:00:00"/>
    <s v="07:30"/>
    <s v="08:30"/>
    <d v="1899-12-30T01:00:00"/>
    <s v="SDC"/>
    <s v="N/A"/>
  </r>
  <r>
    <n v="13387"/>
    <x v="124"/>
    <x v="24"/>
    <s v="IP"/>
    <s v="Support IFTS"/>
    <m/>
    <s v="ACS"/>
    <n v="1"/>
    <m/>
    <s v="X"/>
    <x v="1"/>
    <s v="NET"/>
    <s v="DECI_STD"/>
    <m/>
    <n v="13386"/>
    <s v="SUPP"/>
    <s v="09:00"/>
    <s v="10:00"/>
    <d v="1899-12-30T01:00:00"/>
    <s v="09:00"/>
    <s v="10:00"/>
    <d v="1899-12-30T01:00:00"/>
    <s v="SDC"/>
    <s v="N/A"/>
  </r>
  <r>
    <n v="13388"/>
    <x v="124"/>
    <x v="24"/>
    <s v="IP"/>
    <s v="Support IFTS"/>
    <m/>
    <s v="ACS"/>
    <n v="22"/>
    <m/>
    <s v="X"/>
    <x v="1"/>
    <s v="NET"/>
    <s v="DECI_STD"/>
    <m/>
    <n v="13387"/>
    <s v="SUPP"/>
    <s v="10:30"/>
    <s v="11:30"/>
    <d v="1899-12-30T01:00:00"/>
    <s v="10:30"/>
    <s v="11:30"/>
    <d v="1899-12-30T01:00:00"/>
    <s v="SDC"/>
    <s v="N/A"/>
  </r>
  <r>
    <n v="13389"/>
    <x v="124"/>
    <x v="24"/>
    <s v="IP"/>
    <s v="Support IFTS"/>
    <m/>
    <s v="ACS"/>
    <n v="17"/>
    <m/>
    <s v="X"/>
    <x v="1"/>
    <s v="NET"/>
    <s v="DECI_STD"/>
    <m/>
    <n v="13388"/>
    <s v="SUPP"/>
    <s v="12:00"/>
    <s v="13:00"/>
    <d v="1899-12-30T01:00:00"/>
    <s v="12:00"/>
    <s v="13:00"/>
    <d v="1899-12-30T01:00:00"/>
    <s v="SDC"/>
    <s v="N/A"/>
  </r>
  <r>
    <n v="13390"/>
    <x v="124"/>
    <x v="24"/>
    <s v="IP"/>
    <s v="Support IFTS"/>
    <m/>
    <s v="IFTS"/>
    <n v="50"/>
    <m/>
    <s v="X"/>
    <x v="1"/>
    <s v="NET"/>
    <s v="DECI_STD"/>
    <m/>
    <n v="13389"/>
    <s v="SUPP"/>
    <s v="13:30"/>
    <s v="14:30"/>
    <d v="1899-12-30T01:00:00"/>
    <s v="13:30"/>
    <s v="14:30"/>
    <d v="1899-12-30T01:00:00"/>
    <s v="SDC"/>
    <s v="N/A"/>
  </r>
  <r>
    <n v="13391"/>
    <x v="73"/>
    <x v="24"/>
    <s v="IP"/>
    <s v="Support AMI"/>
    <m/>
    <s v="IFTS"/>
    <n v="42"/>
    <m/>
    <s v="X"/>
    <x v="1"/>
    <s v="NET"/>
    <s v="DECI_STD"/>
    <m/>
    <n v="13390"/>
    <s v="SUPP"/>
    <d v="1899-12-30T06:15:00"/>
    <d v="1899-12-30T06:45:00"/>
    <d v="1899-12-30T00:30:00"/>
    <d v="1899-12-30T06:25:00"/>
    <d v="1899-12-30T07:00:00"/>
    <d v="1899-12-30T00:35:00"/>
    <s v="SDC"/>
    <s v="N/A"/>
  </r>
  <r>
    <n v="13392"/>
    <x v="73"/>
    <x v="24"/>
    <s v="IP"/>
    <s v="Support IFTS"/>
    <m/>
    <s v="IFTS"/>
    <n v="23"/>
    <m/>
    <s v="X"/>
    <x v="4"/>
    <s v="NET"/>
    <s v="DECI_STD"/>
    <m/>
    <n v="13391"/>
    <s v="SUPP"/>
    <d v="1899-12-30T10:30:00"/>
    <d v="1899-12-30T11:30:00"/>
    <d v="1899-12-30T01:00:00"/>
    <d v="1899-12-30T10:30:00"/>
    <d v="1899-12-30T11:30:00"/>
    <d v="1899-12-30T01:00:00"/>
    <s v="SDC"/>
    <s v="N/A"/>
  </r>
  <r>
    <n v="13393"/>
    <x v="73"/>
    <x v="24"/>
    <s v="IP"/>
    <s v="Support IFTS"/>
    <m/>
    <s v="ACS"/>
    <n v="2"/>
    <m/>
    <s v="X"/>
    <x v="1"/>
    <s v="NET"/>
    <s v="DECI_STD"/>
    <m/>
    <n v="13392"/>
    <s v="SUPP"/>
    <d v="1899-12-30T10:30:00"/>
    <d v="1899-12-30T11:30:00"/>
    <d v="1899-12-30T01:00:00"/>
    <d v="1899-12-30T10:30:00"/>
    <d v="1899-12-30T11:30:00"/>
    <d v="1899-12-30T01:00:00"/>
    <s v="SDC"/>
    <s v="N/A"/>
  </r>
  <r>
    <n v="13394"/>
    <x v="73"/>
    <x v="24"/>
    <s v="IP"/>
    <s v="Support IFTS"/>
    <m/>
    <s v="ACS"/>
    <n v="2"/>
    <m/>
    <s v="X"/>
    <x v="1"/>
    <s v="NET"/>
    <s v="DECI_STD"/>
    <m/>
    <n v="13393"/>
    <s v="SUPP"/>
    <d v="1899-12-30T12:00:00"/>
    <d v="1899-12-30T13:00:00"/>
    <d v="1899-12-30T01:00:00"/>
    <d v="1899-12-30T11:50:00"/>
    <d v="1899-12-30T12:40:00"/>
    <d v="1899-12-30T00:50:00"/>
    <s v="SDC"/>
    <s v="N/A"/>
  </r>
  <r>
    <n v="13395"/>
    <x v="74"/>
    <x v="25"/>
    <s v="IP"/>
    <s v="Support IFTS"/>
    <m/>
    <s v="ACS"/>
    <n v="12"/>
    <m/>
    <s v="X"/>
    <x v="4"/>
    <s v="NET"/>
    <s v="DECI_STD"/>
    <m/>
    <n v="13394"/>
    <s v="SUPP"/>
    <d v="1899-12-30T07:30:00"/>
    <d v="1899-12-30T08:30:00"/>
    <d v="1899-12-30T01:00:00"/>
    <d v="1899-12-30T07:30:00"/>
    <d v="1899-12-30T08:30:00"/>
    <d v="1899-12-30T01:00:00"/>
    <s v="SDC"/>
    <s v="N/A"/>
  </r>
  <r>
    <n v="13396"/>
    <x v="74"/>
    <x v="25"/>
    <s v="IP"/>
    <s v="Support IFTS"/>
    <m/>
    <s v="ACS"/>
    <n v="32"/>
    <m/>
    <s v="X"/>
    <x v="1"/>
    <s v="NET"/>
    <s v="DECI_STD"/>
    <m/>
    <n v="13395"/>
    <s v="SUPP"/>
    <d v="1899-12-30T07:30:00"/>
    <d v="1899-12-30T08:30:00"/>
    <d v="1899-12-30T01:00:00"/>
    <m/>
    <m/>
    <s v=""/>
    <s v="SMC"/>
    <s v="CD10"/>
  </r>
  <r>
    <n v="13397"/>
    <x v="74"/>
    <x v="25"/>
    <s v="IP"/>
    <s v="Support IFTS"/>
    <m/>
    <s v="IFTS"/>
    <n v="41"/>
    <m/>
    <s v="X"/>
    <x v="1"/>
    <s v="NET"/>
    <s v="DECI_STD"/>
    <m/>
    <n v="13396"/>
    <s v="SUPP"/>
    <d v="1899-12-30T09:00:00"/>
    <d v="1899-12-30T10:00:00"/>
    <d v="1899-12-30T01:00:00"/>
    <d v="1899-12-30T09:00:00"/>
    <d v="1899-12-30T10:00:00"/>
    <d v="1899-12-30T01:00:00"/>
    <s v="SDC"/>
    <s v="N/A"/>
  </r>
  <r>
    <n v="13398"/>
    <x v="74"/>
    <x v="25"/>
    <s v="IP"/>
    <s v="Support IFTS"/>
    <m/>
    <s v="IFTS"/>
    <n v="48"/>
    <m/>
    <s v="X"/>
    <x v="1"/>
    <s v="NET"/>
    <s v="DECI_STD"/>
    <m/>
    <n v="13397"/>
    <s v="SUPP"/>
    <d v="1899-12-30T12:00:00"/>
    <d v="1899-12-30T13:00:00"/>
    <d v="1899-12-30T01:00:00"/>
    <d v="1899-12-30T12:00:00"/>
    <d v="1899-12-30T13:00:00"/>
    <d v="1899-12-30T01:00:00"/>
    <s v="SDC"/>
    <s v="N/A"/>
  </r>
  <r>
    <n v="13399"/>
    <x v="74"/>
    <x v="25"/>
    <s v="IP"/>
    <s v="Support AMI"/>
    <m/>
    <s v="IFTS"/>
    <n v="41"/>
    <m/>
    <s v="X"/>
    <x v="1"/>
    <s v="NET"/>
    <s v="DECI_STD"/>
    <m/>
    <n v="13398"/>
    <s v="SUPP"/>
    <d v="1899-12-30T13:30:00"/>
    <d v="1899-12-30T14:00:00"/>
    <d v="1899-12-30T00:30:00"/>
    <s v="13:30"/>
    <s v="14:00"/>
    <d v="1899-12-30T00:30:00"/>
    <s v="SDC"/>
    <s v="N/A"/>
  </r>
  <r>
    <n v="13400"/>
    <x v="75"/>
    <x v="25"/>
    <s v="IP"/>
    <s v="Support IFTS"/>
    <m/>
    <s v="IFTS"/>
    <n v="42"/>
    <m/>
    <s v="X"/>
    <x v="1"/>
    <s v="NET"/>
    <s v="DECI_STD"/>
    <m/>
    <n v="13399"/>
    <s v="SUPP"/>
    <d v="1899-12-30T06:00:00"/>
    <d v="1899-12-30T07:00:00"/>
    <d v="1899-12-30T01:00:00"/>
    <d v="1899-12-30T06:00:00"/>
    <d v="1899-12-30T07:00:00"/>
    <d v="1899-12-30T01:00:00"/>
    <s v="SDC"/>
    <s v="N/A"/>
  </r>
  <r>
    <n v="13401"/>
    <x v="75"/>
    <x v="25"/>
    <s v="IP"/>
    <s v="Support IFTS"/>
    <m/>
    <s v="ACS"/>
    <n v="32"/>
    <m/>
    <s v="X"/>
    <x v="4"/>
    <s v="NET"/>
    <s v="DECI_STD"/>
    <m/>
    <n v="13400"/>
    <s v="SUPP"/>
    <d v="1899-12-30T07:30:00"/>
    <d v="1899-12-30T08:30:00"/>
    <d v="1899-12-30T01:00:00"/>
    <d v="1899-12-30T07:30:00"/>
    <d v="1899-12-30T08:30:00"/>
    <d v="1899-12-30T01:00:00"/>
    <s v="SDC"/>
    <s v="N/A"/>
  </r>
  <r>
    <n v="13402"/>
    <x v="75"/>
    <x v="25"/>
    <s v="IP"/>
    <s v="Support IFTS"/>
    <m/>
    <s v="ACS"/>
    <n v="6"/>
    <m/>
    <s v="X"/>
    <x v="1"/>
    <s v="NET"/>
    <s v="DECI_STD"/>
    <m/>
    <n v="13401"/>
    <s v="SUPP"/>
    <d v="1899-12-30T07:30:00"/>
    <d v="1899-12-30T08:30:00"/>
    <d v="1899-12-30T01:00:00"/>
    <d v="1899-12-30T07:30:00"/>
    <d v="1899-12-30T08:30:00"/>
    <d v="1899-12-30T01:00:00"/>
    <s v="SDC"/>
    <s v="N/A"/>
  </r>
  <r>
    <n v="13403"/>
    <x v="75"/>
    <x v="25"/>
    <s v="LIFT IFTS QATAR 25-01"/>
    <s v="QATAR"/>
    <n v="68"/>
    <s v="ACS"/>
    <n v="10"/>
    <m/>
    <s v="X"/>
    <x v="3"/>
    <s v="STDA"/>
    <s v="DECI_STD"/>
    <m/>
    <m/>
    <s v="PT IFB02"/>
    <s v="07:30"/>
    <s v="08:30"/>
    <d v="1899-12-30T01:00:00"/>
    <d v="1899-12-30T07:40:00"/>
    <d v="1899-12-30T07:55:00"/>
    <d v="1899-12-30T00:15:00"/>
    <s v="RSLD"/>
    <s v="CD10"/>
  </r>
  <r>
    <n v="13404"/>
    <x v="75"/>
    <x v="25"/>
    <s v="IP"/>
    <s v="Support IFTS"/>
    <m/>
    <s v="IFTS"/>
    <n v="23"/>
    <m/>
    <s v="X"/>
    <x v="1"/>
    <s v="NET"/>
    <s v="DECI_STD"/>
    <m/>
    <n v="13403"/>
    <s v="SUPP"/>
    <d v="1899-12-30T09:00:00"/>
    <d v="1899-12-30T10:00:00"/>
    <d v="1899-12-30T01:00:00"/>
    <d v="1899-12-30T09:00:00"/>
    <d v="1899-12-30T10:00:00"/>
    <d v="1899-12-30T01:00:00"/>
    <s v="SDC"/>
    <s v="N/A"/>
  </r>
  <r>
    <n v="13405"/>
    <x v="75"/>
    <x v="25"/>
    <s v="IP"/>
    <s v="Support IFTS"/>
    <m/>
    <s v="ACS"/>
    <n v="10"/>
    <m/>
    <s v="X"/>
    <x v="4"/>
    <s v="NET"/>
    <s v="DECI_STD"/>
    <m/>
    <n v="13404"/>
    <s v="SUPP"/>
    <d v="1899-12-30T10:30:00"/>
    <d v="1899-12-30T11:30:00"/>
    <d v="1899-12-30T01:00:00"/>
    <m/>
    <m/>
    <s v=""/>
    <s v="SMC"/>
    <s v="CD1"/>
  </r>
  <r>
    <n v="13406"/>
    <x v="75"/>
    <x v="25"/>
    <s v="IP"/>
    <s v="Support IFTS"/>
    <m/>
    <s v="ACS"/>
    <n v="17"/>
    <m/>
    <s v="X"/>
    <x v="1"/>
    <s v="NET"/>
    <s v="DECI_STD"/>
    <m/>
    <n v="13405"/>
    <s v="SUPP"/>
    <d v="1899-12-30T10:30:00"/>
    <d v="1899-12-30T11:30:00"/>
    <d v="1899-12-30T01:00:00"/>
    <d v="1899-12-30T10:30:00"/>
    <d v="1899-12-30T11:30:00"/>
    <d v="1899-12-30T01:00:00"/>
    <s v="SDC"/>
    <s v="N/A"/>
  </r>
  <r>
    <n v="13407"/>
    <x v="75"/>
    <x v="25"/>
    <s v="IP"/>
    <s v="Support IFTS"/>
    <m/>
    <s v="ACS"/>
    <n v="2"/>
    <m/>
    <s v="X"/>
    <x v="1"/>
    <s v="NET"/>
    <s v="DECI_STD"/>
    <m/>
    <n v="13406"/>
    <s v="SUPP"/>
    <d v="1899-12-30T12:00:00"/>
    <d v="1899-12-30T13:00:00"/>
    <d v="1899-12-30T01:00:00"/>
    <d v="1899-12-30T11:50:00"/>
    <d v="1899-12-30T12:50:00"/>
    <d v="1899-12-30T01:00:00"/>
    <s v="SDC"/>
    <s v="N/A"/>
  </r>
  <r>
    <n v="13408"/>
    <x v="76"/>
    <x v="25"/>
    <s v="IP"/>
    <s v="Support IFTS"/>
    <m/>
    <s v="ACS"/>
    <n v="12"/>
    <m/>
    <s v="X"/>
    <x v="1"/>
    <s v="NET"/>
    <s v="DECI_STD"/>
    <m/>
    <n v="13407"/>
    <s v="SUPP"/>
    <d v="1899-12-30T11:30:00"/>
    <d v="1899-12-30T12:30:00"/>
    <d v="1899-12-30T01:00:00"/>
    <d v="1899-12-30T11:30:00"/>
    <d v="1899-12-30T12:30:00"/>
    <d v="1899-12-30T01:00:00"/>
    <s v="DCO"/>
    <s v="N/A"/>
  </r>
  <r>
    <n v="13409"/>
    <x v="76"/>
    <x v="25"/>
    <s v="IP"/>
    <s v="Support IFTS"/>
    <m/>
    <s v="ACS"/>
    <n v="5"/>
    <m/>
    <s v="X"/>
    <x v="4"/>
    <s v="NET"/>
    <s v="DECI_STD"/>
    <m/>
    <n v="13408"/>
    <s v="SUPP"/>
    <d v="1899-12-30T13:00:00"/>
    <d v="1899-12-30T14:00:00"/>
    <d v="1899-12-30T01:00:00"/>
    <d v="1899-12-30T13:00:00"/>
    <d v="1899-12-30T13:50:00"/>
    <d v="1899-12-30T00:50:00"/>
    <s v="SDC"/>
    <s v="N/A"/>
  </r>
  <r>
    <n v="13410"/>
    <x v="76"/>
    <x v="25"/>
    <s v="IP"/>
    <s v="Support IFTS"/>
    <m/>
    <s v="ACS"/>
    <n v="13"/>
    <m/>
    <s v="X"/>
    <x v="1"/>
    <s v="NET"/>
    <s v="DECI_STD"/>
    <m/>
    <n v="13409"/>
    <s v="SUPP"/>
    <d v="1899-12-30T13:00:00"/>
    <d v="1899-12-30T14:00:00"/>
    <d v="1899-12-30T01:00:00"/>
    <d v="1899-12-30T13:00:00"/>
    <d v="1899-12-30T14:45:00"/>
    <d v="1899-12-30T01:45:00"/>
    <s v="SDC"/>
    <s v="N/A"/>
  </r>
  <r>
    <n v="13411"/>
    <x v="76"/>
    <x v="25"/>
    <s v="IP"/>
    <s v="Support IFTS"/>
    <m/>
    <s v="IFTS"/>
    <n v="10"/>
    <m/>
    <s v="X"/>
    <x v="4"/>
    <s v="NET"/>
    <s v="DECI_STD"/>
    <m/>
    <n v="13410"/>
    <s v="SUPP"/>
    <d v="1899-12-30T14:30:00"/>
    <d v="1899-12-30T15:30:00"/>
    <d v="1899-12-30T01:00:00"/>
    <d v="1899-12-30T14:30:00"/>
    <d v="1899-12-30T15:30:00"/>
    <d v="1899-12-30T01:00:00"/>
    <s v="SDC"/>
    <s v="N/A"/>
  </r>
  <r>
    <n v="13412"/>
    <x v="75"/>
    <x v="25"/>
    <s v="LIFT IFTS 25-02 CAN"/>
    <s v="IFTS"/>
    <n v="72"/>
    <s v="ACS"/>
    <n v="14"/>
    <m/>
    <s v="X"/>
    <x v="3"/>
    <s v="STDA"/>
    <s v="DECI_STD"/>
    <m/>
    <m/>
    <s v="PT EMR04"/>
    <s v="09:00"/>
    <s v="10:00"/>
    <d v="1899-12-30T01:00:00"/>
    <d v="1899-12-30T09:00:00"/>
    <d v="1899-12-30T10:00:00"/>
    <d v="1899-12-30T01:00:00"/>
    <s v="DCO"/>
    <s v="N/A"/>
  </r>
  <r>
    <n v="13413"/>
    <x v="77"/>
    <x v="25"/>
    <s v="IP"/>
    <s v="Support IFTS"/>
    <m/>
    <s v="ACS"/>
    <n v="9"/>
    <m/>
    <s v="X"/>
    <x v="4"/>
    <s v="NET"/>
    <s v="DECI_STD"/>
    <m/>
    <n v="13412"/>
    <s v="SUPP"/>
    <s v="06:00"/>
    <s v="07:00"/>
    <d v="1899-12-30T01:00:00"/>
    <d v="1899-12-30T06:00:00"/>
    <d v="1899-12-30T06:50:00"/>
    <d v="1899-12-30T00:50:00"/>
    <s v="DCO"/>
    <s v="N/A"/>
  </r>
  <r>
    <n v="13414"/>
    <x v="77"/>
    <x v="25"/>
    <s v="IP"/>
    <s v="Support IFTS"/>
    <m/>
    <s v="ACS"/>
    <n v="14"/>
    <m/>
    <s v="X"/>
    <x v="1"/>
    <s v="NET"/>
    <s v="DECI_STD"/>
    <m/>
    <n v="13413"/>
    <s v="SUPP"/>
    <s v="06:00"/>
    <s v="07:00"/>
    <d v="1899-12-30T01:00:00"/>
    <s v="06:00"/>
    <s v="07:00"/>
    <d v="1899-12-30T01:00:00"/>
    <s v="SDC"/>
    <s v="N/A"/>
  </r>
  <r>
    <n v="13415"/>
    <x v="77"/>
    <x v="25"/>
    <s v="IP"/>
    <s v="Support IFTS"/>
    <m/>
    <s v="ACS"/>
    <n v="10"/>
    <m/>
    <s v="X"/>
    <x v="4"/>
    <s v="NET"/>
    <s v="DECI_STD"/>
    <m/>
    <n v="13414"/>
    <s v="SUPP"/>
    <s v="07:30"/>
    <s v="08:30"/>
    <d v="1899-12-30T01:00:00"/>
    <d v="1899-12-30T07:30:00"/>
    <d v="1899-12-30T08:30:00"/>
    <d v="1899-12-30T01:00:00"/>
    <s v="SDC"/>
    <s v="N/A"/>
  </r>
  <r>
    <n v="13416"/>
    <x v="77"/>
    <x v="25"/>
    <s v="IP"/>
    <s v="Support IFTS"/>
    <m/>
    <s v="IFTS"/>
    <n v="23"/>
    <m/>
    <s v="X"/>
    <x v="4"/>
    <s v="NET"/>
    <s v="DECI_STD"/>
    <m/>
    <n v="13415"/>
    <s v="SUPP"/>
    <s v="09:00"/>
    <s v="10:00"/>
    <d v="1899-12-30T01:00:00"/>
    <d v="1899-12-30T09:00:00"/>
    <d v="1899-12-30T10:00:00"/>
    <d v="1899-12-30T01:00:00"/>
    <s v="SDC"/>
    <s v="N/A"/>
  </r>
  <r>
    <n v="13417"/>
    <x v="75"/>
    <x v="25"/>
    <s v="LIFT IFTS 24-04 CAN"/>
    <s v="IFTS"/>
    <n v="51"/>
    <s v="IFTS"/>
    <n v="22"/>
    <m/>
    <s v="X"/>
    <x v="3"/>
    <s v="STDA"/>
    <s v="BRV_R2R_STD"/>
    <m/>
    <m/>
    <s v="PT R2R01"/>
    <s v="10:30"/>
    <s v="11:30"/>
    <d v="1899-12-30T01:00:00"/>
    <d v="1899-12-30T10:30:00"/>
    <d v="1899-12-30T11:20:00"/>
    <d v="1899-12-30T00:50:00"/>
    <s v="DCO"/>
    <s v="N/A"/>
  </r>
  <r>
    <n v="13418"/>
    <x v="78"/>
    <x v="25"/>
    <s v="IP"/>
    <s v="Support IFTS"/>
    <m/>
    <s v="IFTS"/>
    <n v="41"/>
    <m/>
    <s v="X"/>
    <x v="4"/>
    <s v="NET"/>
    <s v="DECI_STD"/>
    <m/>
    <n v="13417"/>
    <s v="SUPP"/>
    <d v="1899-12-30T07:30:00"/>
    <d v="1899-12-30T08:30:00"/>
    <d v="1899-12-30T01:00:00"/>
    <d v="1899-12-30T07:30:00"/>
    <d v="1899-12-30T08:30:00"/>
    <d v="1899-12-30T01:00:00"/>
    <s v="SDC"/>
    <s v="N/A"/>
  </r>
  <r>
    <n v="13419"/>
    <x v="125"/>
    <x v="27"/>
    <s v="IP"/>
    <s v="Support IFTS"/>
    <m/>
    <s v="ACS"/>
    <n v="14"/>
    <s v="X"/>
    <m/>
    <x v="4"/>
    <s v="NET"/>
    <s v="DECI_STD"/>
    <m/>
    <n v="13418"/>
    <s v="SUPP"/>
    <d v="1899-12-30T05:30:00"/>
    <d v="1899-12-30T06:30:00"/>
    <d v="1899-12-30T01:00:00"/>
    <d v="1899-12-30T05:30:00"/>
    <d v="1899-12-30T06:30:00"/>
    <d v="1899-12-30T01:00:00"/>
    <s v="SDC"/>
    <s v="N/A"/>
  </r>
  <r>
    <n v="13420"/>
    <x v="125"/>
    <x v="27"/>
    <s v="IP"/>
    <s v="Support IFTS"/>
    <m/>
    <s v="IFTS"/>
    <n v="22"/>
    <m/>
    <s v="X"/>
    <x v="4"/>
    <s v="NET"/>
    <s v="DECI_STD"/>
    <m/>
    <n v="13419"/>
    <s v="SUPP"/>
    <d v="1899-12-30T07:00:00"/>
    <d v="1899-12-30T08:00:00"/>
    <d v="1899-12-30T01:00:00"/>
    <d v="1899-12-30T07:00:00"/>
    <d v="1899-12-30T08:00:00"/>
    <d v="1899-12-30T01:00:00"/>
    <s v="SDC"/>
    <s v="N/A"/>
  </r>
  <r>
    <n v="13421"/>
    <x v="125"/>
    <x v="27"/>
    <s v="IP"/>
    <s v="Support IFTS"/>
    <m/>
    <s v="IFTS"/>
    <n v="42"/>
    <m/>
    <s v="X"/>
    <x v="4"/>
    <s v="NET"/>
    <s v="DECI_STD"/>
    <m/>
    <n v="13420"/>
    <s v="SUPP"/>
    <d v="1899-12-30T08:30:00"/>
    <d v="1899-12-30T09:30:00"/>
    <d v="1899-12-30T01:00:00"/>
    <d v="1899-12-30T08:30:00"/>
    <d v="1899-12-30T09:30:00"/>
    <d v="1899-12-30T01:00:00"/>
    <s v="SDC"/>
    <s v="N/A"/>
  </r>
  <r>
    <n v="13422"/>
    <x v="125"/>
    <x v="27"/>
    <s v="IP"/>
    <s v="Support IFTS"/>
    <m/>
    <s v="ACS"/>
    <n v="12"/>
    <m/>
    <s v="X"/>
    <x v="1"/>
    <s v="NET"/>
    <s v="DECI_STD"/>
    <m/>
    <n v="13421"/>
    <s v="SUPP"/>
    <d v="1899-12-30T08:30:00"/>
    <d v="1899-12-30T09:30:00"/>
    <d v="1899-12-30T01:00:00"/>
    <d v="1899-12-30T08:30:00"/>
    <d v="1899-12-30T09:30:00"/>
    <d v="1899-12-30T01:00:00"/>
    <s v="SDC"/>
    <s v="N/A"/>
  </r>
  <r>
    <n v="13423"/>
    <x v="125"/>
    <x v="27"/>
    <s v="IP"/>
    <s v="Support IFTS"/>
    <m/>
    <s v="ACS"/>
    <n v="17"/>
    <m/>
    <s v="X"/>
    <x v="4"/>
    <s v="NET"/>
    <s v="DECI_STD"/>
    <m/>
    <n v="13422"/>
    <s v="SUPP"/>
    <d v="1899-12-30T10:00:00"/>
    <d v="1899-12-30T11:00:00"/>
    <d v="1899-12-30T01:00:00"/>
    <d v="1899-12-30T09:55:00"/>
    <d v="1899-12-30T10:45:00"/>
    <d v="1899-12-30T00:50:00"/>
    <s v="SDC"/>
    <s v="N/A"/>
  </r>
  <r>
    <n v="13424"/>
    <x v="125"/>
    <x v="27"/>
    <s v="IP"/>
    <s v="Support IFTS"/>
    <m/>
    <s v="ACS"/>
    <n v="10"/>
    <m/>
    <s v="X"/>
    <x v="4"/>
    <s v="NET"/>
    <s v="DECI_STD"/>
    <m/>
    <n v="13423"/>
    <s v="SUPP"/>
    <d v="1899-12-30T11:30:00"/>
    <d v="1899-12-30T12:30:00"/>
    <d v="1899-12-30T01:00:00"/>
    <d v="1899-12-30T11:30:00"/>
    <d v="1899-12-30T12:20:00"/>
    <d v="1899-12-30T00:50:00"/>
    <s v="SDC"/>
    <s v="N/A"/>
  </r>
  <r>
    <n v="13425"/>
    <x v="126"/>
    <x v="27"/>
    <s v="IP"/>
    <s v="Support IFTS"/>
    <m/>
    <s v="IFTS"/>
    <n v="42"/>
    <m/>
    <s v="X"/>
    <x v="1"/>
    <s v="NET"/>
    <s v="DECI_STD"/>
    <m/>
    <n v="13424"/>
    <s v="SUPP"/>
    <d v="1899-12-30T11:30:00"/>
    <d v="1899-12-30T12:30:00"/>
    <d v="1899-12-30T01:00:00"/>
    <d v="1899-12-30T11:30:00"/>
    <d v="1899-12-30T12:20:00"/>
    <d v="1899-12-30T00:50:00"/>
    <s v="SDC"/>
    <s v="N/A"/>
  </r>
  <r>
    <n v="13426"/>
    <x v="76"/>
    <x v="25"/>
    <s v="LIFT IFTS 24-04 CAN"/>
    <s v="IFTS"/>
    <n v="54"/>
    <s v="IFTS"/>
    <n v="23"/>
    <m/>
    <s v="X"/>
    <x v="2"/>
    <s v="STDA"/>
    <s v="BRV_R2R_STD"/>
    <m/>
    <m/>
    <s v="PT R2R01"/>
    <s v="13:00"/>
    <s v="14:00"/>
    <d v="1899-12-30T01:00:00"/>
    <d v="1899-12-30T13:00:00"/>
    <d v="1899-12-30T14:00:00"/>
    <d v="1899-12-30T01:00:00"/>
    <s v="DCO"/>
    <s v="N/A"/>
  </r>
  <r>
    <n v="13427"/>
    <x v="75"/>
    <x v="25"/>
    <s v="LIFT IFTS 25-02 UK"/>
    <s v="IFTS"/>
    <n v="80"/>
    <s v="ACS"/>
    <n v="13"/>
    <m/>
    <s v="X"/>
    <x v="3"/>
    <s v="STDA"/>
    <s v="DECI_STD"/>
    <m/>
    <m/>
    <s v="PT EMR01"/>
    <s v="12:00"/>
    <s v="13:00"/>
    <d v="1899-12-30T01:00:00"/>
    <s v="12:00"/>
    <s v="13:00"/>
    <d v="1899-12-30T01:00:00"/>
    <s v="DCO"/>
    <s v="N/A"/>
  </r>
  <r>
    <n v="13428"/>
    <x v="127"/>
    <x v="27"/>
    <s v="IP"/>
    <s v="Support IFTS"/>
    <m/>
    <s v="IFTS"/>
    <n v="42"/>
    <s v="X"/>
    <m/>
    <x v="4"/>
    <s v="NET"/>
    <s v="DECI_STD"/>
    <m/>
    <n v="13427"/>
    <s v="SUPP"/>
    <d v="1899-12-30T05:30:00"/>
    <d v="1899-12-30T06:30:00"/>
    <d v="1899-12-30T01:00:00"/>
    <d v="1899-12-30T05:30:00"/>
    <d v="1899-12-30T06:30:00"/>
    <d v="1899-12-30T01:00:00"/>
    <s v="SDC"/>
    <s v="N/A"/>
  </r>
  <r>
    <n v="13429"/>
    <x v="127"/>
    <x v="27"/>
    <s v="IP"/>
    <s v="Support IFTS"/>
    <m/>
    <s v="IFTS"/>
    <n v="50"/>
    <m/>
    <s v="X"/>
    <x v="4"/>
    <s v="NET"/>
    <s v="DECI_STD"/>
    <m/>
    <n v="13428"/>
    <s v="SUPP"/>
    <d v="1899-12-30T07:00:00"/>
    <d v="1899-12-30T08:00:00"/>
    <d v="1899-12-30T01:00:00"/>
    <d v="1899-12-30T07:00:00"/>
    <d v="1899-12-30T08:00:00"/>
    <d v="1899-12-30T01:00:00"/>
    <s v="SDC"/>
    <s v="N/A"/>
  </r>
  <r>
    <n v="13430"/>
    <x v="128"/>
    <x v="27"/>
    <s v="IP"/>
    <s v="Support IFTS"/>
    <m/>
    <s v="IFTS"/>
    <n v="42"/>
    <m/>
    <s v="X"/>
    <x v="1"/>
    <s v="NET"/>
    <s v="DECI_STD"/>
    <m/>
    <n v="13429"/>
    <s v="SUPP"/>
    <d v="1899-12-30T10:00:00"/>
    <d v="1899-12-30T11:00:00"/>
    <d v="1899-12-30T01:00:00"/>
    <d v="1899-12-30T10:00:00"/>
    <d v="1899-12-30T11:00:00"/>
    <d v="1899-12-30T01:00:00"/>
    <s v="SDC"/>
    <s v="N/A"/>
  </r>
  <r>
    <n v="13431"/>
    <x v="2"/>
    <x v="1"/>
    <s v="LIFT IFTS 24-02 JPN"/>
    <s v="IFTS"/>
    <n v="30"/>
    <s v="ACS"/>
    <n v="32"/>
    <m/>
    <s v="X"/>
    <x v="5"/>
    <s v="NET"/>
    <s v="ATAG_DECI"/>
    <m/>
    <n v="13432"/>
    <s v="NET ATAG01"/>
    <s v="11:35"/>
    <s v="12:35"/>
    <d v="1899-12-30T01:00:00"/>
    <d v="1899-12-30T11:35:00"/>
    <d v="1899-12-30T12:05:00"/>
    <d v="1899-12-30T00:30:00"/>
    <s v="RSLD"/>
    <s v="CD3"/>
  </r>
  <r>
    <n v="13432"/>
    <x v="6"/>
    <x v="2"/>
    <s v="IFTS LIFT 24-01 QATAR"/>
    <s v="QATAR"/>
    <n v="44"/>
    <s v="ACS"/>
    <n v="9"/>
    <s v="X"/>
    <m/>
    <x v="5"/>
    <s v="NET"/>
    <s v="DCA"/>
    <m/>
    <n v="13433"/>
    <s v="NET DCA02"/>
    <s v="07:05"/>
    <s v="08:05"/>
    <d v="1899-12-30T01:00:00"/>
    <m/>
    <m/>
    <s v=""/>
    <s v="RSLD"/>
    <s v="CD4"/>
  </r>
  <r>
    <n v="13433"/>
    <x v="6"/>
    <x v="2"/>
    <s v="IFTS LIFT 24-01 QATAR"/>
    <s v="QATAR"/>
    <n v="42"/>
    <s v="ACS"/>
    <n v="13"/>
    <s v="X"/>
    <m/>
    <x v="4"/>
    <s v="NET"/>
    <s v="DCA"/>
    <m/>
    <n v="13432"/>
    <s v="NET DCA02"/>
    <d v="1899-12-30T07:05:00"/>
    <d v="1899-12-30T08:05:00"/>
    <d v="1899-12-30T01:00:00"/>
    <m/>
    <m/>
    <s v=""/>
    <s v="RSLD"/>
    <s v="CD5"/>
  </r>
  <r>
    <n v="13434"/>
    <x v="6"/>
    <x v="2"/>
    <s v="IP"/>
    <s v="Support QATAR"/>
    <m/>
    <s v="ACS"/>
    <n v="13"/>
    <m/>
    <s v="X"/>
    <x v="6"/>
    <s v="NET"/>
    <s v="DCA"/>
    <m/>
    <n v="13433"/>
    <s v="NET DCA02"/>
    <d v="1899-12-30T13:05:00"/>
    <d v="1899-12-30T14:05:00"/>
    <d v="1899-12-30T01:00:00"/>
    <d v="1899-12-30T13:25:00"/>
    <d v="1899-12-30T13:40:00"/>
    <d v="1899-12-30T00:15:00"/>
    <s v="DNCO"/>
    <s v="CD5"/>
  </r>
  <r>
    <n v="13435"/>
    <x v="0"/>
    <x v="0"/>
    <s v="IFTS LIFT 24-01 QATAR"/>
    <s v="QATAR"/>
    <n v="45"/>
    <s v="ACS"/>
    <n v="9"/>
    <s v="X"/>
    <m/>
    <x v="4"/>
    <s v="STDA"/>
    <s v="AAR"/>
    <m/>
    <m/>
    <s v="PT AAR01"/>
    <s v="07:00"/>
    <s v="08:00"/>
    <d v="1899-12-30T01:00:00"/>
    <s v="07:00"/>
    <s v="08:00"/>
    <d v="1899-12-30T01:00:00"/>
    <s v="DCO"/>
    <s v="N/A"/>
  </r>
  <r>
    <n v="13436"/>
    <x v="0"/>
    <x v="0"/>
    <s v="IFTS LIFT 24-02 QATAR"/>
    <s v="QATAR"/>
    <n v="50"/>
    <s v="ACS"/>
    <n v="2"/>
    <s v="X"/>
    <m/>
    <x v="5"/>
    <s v="STDA"/>
    <s v="DECI_STD_NVG"/>
    <m/>
    <m/>
    <s v="FMS NVG01"/>
    <s v="07:00"/>
    <s v="08:00"/>
    <d v="1899-12-30T01:00:00"/>
    <s v="07:00"/>
    <s v="08:00"/>
    <d v="1899-12-30T01:00:00"/>
    <s v="DCO"/>
    <s v="N/A"/>
  </r>
  <r>
    <n v="13437"/>
    <x v="0"/>
    <x v="0"/>
    <s v="IFTS LIFT 24-02 QATAR"/>
    <s v="QATAR"/>
    <n v="51"/>
    <s v="ACS"/>
    <n v="12"/>
    <s v="X"/>
    <m/>
    <x v="0"/>
    <s v="STDA"/>
    <s v="DECI_STD_NVG"/>
    <m/>
    <m/>
    <s v="FMS NVG01"/>
    <s v="07:00"/>
    <s v="08:00"/>
    <d v="1899-12-30T01:00:00"/>
    <d v="1899-12-30T07:00:00"/>
    <d v="1899-12-30T08:00:00"/>
    <d v="1899-12-30T01:00:00"/>
    <s v="DCO"/>
    <s v="N/A"/>
  </r>
  <r>
    <n v="13438"/>
    <x v="0"/>
    <x v="0"/>
    <s v="IFTS LIFT 24-02 QATAR"/>
    <s v="QATAR"/>
    <n v="55"/>
    <s v="IFTS"/>
    <n v="3"/>
    <s v="X"/>
    <m/>
    <x v="1"/>
    <s v="STDA"/>
    <s v="AAR"/>
    <m/>
    <m/>
    <s v="FMS AAR01"/>
    <s v="07:00"/>
    <s v="08:00"/>
    <d v="1899-12-30T01:00:00"/>
    <d v="1899-12-30T07:00:00"/>
    <d v="1899-12-30T08:00:00"/>
    <d v="1899-12-30T01:00:00"/>
    <s v="DCO"/>
    <s v="N/A"/>
  </r>
  <r>
    <n v="13439"/>
    <x v="0"/>
    <x v="0"/>
    <s v="IFTS LIFT 24-02 QATAR"/>
    <s v="QATAR"/>
    <n v="53"/>
    <s v="ACS"/>
    <n v="30"/>
    <s v="X"/>
    <m/>
    <x v="6"/>
    <s v="STDA"/>
    <s v="AAR"/>
    <m/>
    <m/>
    <s v="FMS AAR01"/>
    <s v="07:00"/>
    <s v="08:00"/>
    <d v="1899-12-30T01:00:00"/>
    <m/>
    <m/>
    <s v=""/>
    <s v="CANC"/>
    <s v="CD1"/>
  </r>
  <r>
    <n v="13440"/>
    <x v="0"/>
    <x v="0"/>
    <s v="IFTS LIFT 24-01 QATAR"/>
    <s v="QATAR"/>
    <n v="43"/>
    <s v="ACS"/>
    <n v="9"/>
    <s v="X"/>
    <m/>
    <x v="5"/>
    <s v="NET"/>
    <s v="DECI_STD"/>
    <m/>
    <n v="13441"/>
    <s v="FMSC HACM02"/>
    <s v="09:30"/>
    <s v="10:30"/>
    <d v="1899-12-30T01:00:00"/>
    <s v="09:30"/>
    <s v="10:30"/>
    <d v="1899-12-30T01:00:00"/>
    <s v="DCO"/>
    <s v="N/A"/>
  </r>
  <r>
    <n v="13441"/>
    <x v="0"/>
    <x v="0"/>
    <s v=" IFTS LIFT 24-03 QATAR"/>
    <s v="QATAR"/>
    <n v="58"/>
    <s v="ACS"/>
    <n v="2"/>
    <s v="X"/>
    <m/>
    <x v="1"/>
    <s v="STDA"/>
    <s v="DECI_STD"/>
    <m/>
    <m/>
    <s v="PT NIT01"/>
    <s v="09:30"/>
    <s v="10:30"/>
    <d v="1899-12-30T01:00:00"/>
    <d v="1899-12-30T09:30:00"/>
    <d v="1899-12-30T10:30:00"/>
    <d v="1899-12-30T01:00:00"/>
    <s v="DCO"/>
    <s v="N/A"/>
  </r>
  <r>
    <n v="13442"/>
    <x v="0"/>
    <x v="0"/>
    <s v=" IFTS LIFT 24-03 QATAR"/>
    <s v="QATAR"/>
    <n v="56"/>
    <s v="ACS"/>
    <n v="12"/>
    <s v="X"/>
    <m/>
    <x v="6"/>
    <s v="STDA"/>
    <s v="DECI_STD"/>
    <m/>
    <m/>
    <s v="PT NIT01"/>
    <s v="09:30"/>
    <s v="10:30"/>
    <d v="1899-12-30T01:00:00"/>
    <d v="1899-12-30T09:30:00"/>
    <d v="1899-12-30T10:30:00"/>
    <d v="1899-12-30T01:00:00"/>
    <s v="DCO"/>
    <s v="N/A"/>
  </r>
  <r>
    <n v="13443"/>
    <x v="0"/>
    <x v="0"/>
    <s v="IFTS 23-02 QATAR"/>
    <s v="QATAR"/>
    <n v="11"/>
    <s v="ACS"/>
    <n v="22"/>
    <s v="X"/>
    <m/>
    <x v="5"/>
    <s v="NET"/>
    <s v="DECI_STD"/>
    <m/>
    <n v="13444"/>
    <s v="FMSC HACM01"/>
    <s v="12:30"/>
    <s v="13:30"/>
    <d v="1899-12-30T01:00:00"/>
    <s v="12:30"/>
    <s v="13:30"/>
    <d v="1899-12-30T01:00:00"/>
    <s v="DCO"/>
    <s v="N/A"/>
  </r>
  <r>
    <n v="13444"/>
    <x v="0"/>
    <x v="0"/>
    <s v=" IFTS LIFT 24-03 QATAR"/>
    <s v="QATAR"/>
    <n v="57"/>
    <s v="ACS"/>
    <n v="2"/>
    <s v="X"/>
    <m/>
    <x v="6"/>
    <s v="STDA"/>
    <s v="DECI_STD"/>
    <m/>
    <m/>
    <s v="PT NIT01"/>
    <s v="12:30"/>
    <s v="13:30"/>
    <d v="1899-12-30T01:00:00"/>
    <d v="1899-12-30T12:30:00"/>
    <d v="1899-12-30T13:30:00"/>
    <d v="1899-12-30T01:00:00"/>
    <s v="DCO"/>
    <s v="N/A"/>
  </r>
  <r>
    <n v="13445"/>
    <x v="1"/>
    <x v="0"/>
    <s v="IFTS LIFT 24-02 QATAR"/>
    <s v="QATAR"/>
    <n v="54"/>
    <s v="ACS"/>
    <n v="9"/>
    <s v="X"/>
    <m/>
    <x v="5"/>
    <s v="NET"/>
    <s v="DECI_PGM"/>
    <m/>
    <n v="13446"/>
    <s v="NET PGM01"/>
    <s v="07:05"/>
    <s v="08:05"/>
    <d v="1899-12-30T01:00:00"/>
    <s v="07:05"/>
    <s v="08:05"/>
    <d v="1899-12-30T01:00:00"/>
    <s v="DCO"/>
    <s v="N/A"/>
  </r>
  <r>
    <n v="13446"/>
    <x v="1"/>
    <x v="0"/>
    <s v="IFTS LIFT 24-02 QATAR"/>
    <s v="QATAR"/>
    <n v="51"/>
    <s v="ACS"/>
    <n v="12"/>
    <s v="X"/>
    <m/>
    <x v="4"/>
    <s v="NET"/>
    <s v="DECI_PGM"/>
    <m/>
    <n v="13445"/>
    <s v="NET PGM01"/>
    <d v="1899-12-30T07:05:00"/>
    <d v="1899-12-30T08:05:00"/>
    <d v="1899-12-30T01:00:00"/>
    <s v="07:05"/>
    <s v="08:05"/>
    <d v="1899-12-30T01:00:00"/>
    <s v="DCO"/>
    <s v="N/A"/>
  </r>
  <r>
    <n v="13447"/>
    <x v="1"/>
    <x v="0"/>
    <s v="IFTS LIFT 24-01 QATAR"/>
    <s v="QATAR"/>
    <n v="41"/>
    <s v="IFTS"/>
    <n v="22"/>
    <s v="X"/>
    <m/>
    <x v="0"/>
    <s v="STDA"/>
    <s v="DECI_STD_NVG"/>
    <m/>
    <m/>
    <s v="FMS R2RNVG01"/>
    <s v="07:05"/>
    <s v="08:05"/>
    <d v="1899-12-30T01:00:00"/>
    <d v="1899-12-30T07:25:00"/>
    <d v="1899-12-30T08:15:00"/>
    <d v="1899-12-30T00:50:00"/>
    <s v="DCO"/>
    <s v="N/A"/>
  </r>
  <r>
    <n v="13448"/>
    <x v="1"/>
    <x v="0"/>
    <s v="IFTS LIFT 24-01 QATAR"/>
    <s v="QATAR"/>
    <n v="49"/>
    <s v="ACS"/>
    <n v="2"/>
    <s v="X"/>
    <m/>
    <x v="1"/>
    <s v="STDA"/>
    <s v="BRV_R2R_STD"/>
    <m/>
    <m/>
    <s v="PT R2R01"/>
    <s v="07:05"/>
    <s v="08:05"/>
    <d v="1899-12-30T01:00:00"/>
    <d v="1899-12-30T07:00:00"/>
    <d v="1899-12-30T08:00:00"/>
    <d v="1899-12-30T01:00:00"/>
    <s v="DCO"/>
    <s v="N/A"/>
  </r>
  <r>
    <n v="13449"/>
    <x v="1"/>
    <x v="0"/>
    <s v=" IFTS LIFT 24-03 QATAR"/>
    <s v="QATAR"/>
    <n v="58"/>
    <s v="ACS"/>
    <n v="30"/>
    <s v="X"/>
    <m/>
    <x v="6"/>
    <s v="STDA"/>
    <s v="DECI_STD"/>
    <m/>
    <m/>
    <s v="FMS NIT01"/>
    <s v="07:05"/>
    <s v="08:05"/>
    <d v="1899-12-30T01:00:00"/>
    <d v="1899-12-30T07:05:00"/>
    <d v="1899-12-30T08:05:00"/>
    <d v="1899-12-30T01:00:00"/>
    <s v="DCO"/>
    <s v="N/A"/>
  </r>
  <r>
    <n v="13450"/>
    <x v="1"/>
    <x v="0"/>
    <s v=" IFTS LIFT 24-03 QATAR"/>
    <s v="QATAR"/>
    <n v="57"/>
    <s v="IFTS"/>
    <n v="10"/>
    <s v="X"/>
    <m/>
    <x v="2"/>
    <s v="STDA"/>
    <s v="DECI_STD"/>
    <m/>
    <m/>
    <s v="FMS NIT01"/>
    <s v="07:05"/>
    <s v="08:05"/>
    <d v="1899-12-30T01:00:00"/>
    <d v="1899-12-30T07:00:00"/>
    <d v="1899-12-30T08:00:00"/>
    <d v="1899-12-30T01:00:00"/>
    <s v="DCO"/>
    <s v="N/A"/>
  </r>
  <r>
    <n v="13451"/>
    <x v="1"/>
    <x v="0"/>
    <s v=" IFTS LIFT 24-03 QATAR"/>
    <s v="QATAR"/>
    <n v="61"/>
    <s v="ACS"/>
    <n v="1"/>
    <s v="X"/>
    <m/>
    <x v="3"/>
    <s v="STDA"/>
    <s v="DECI_STD"/>
    <m/>
    <m/>
    <s v="FMS NIT01"/>
    <s v="07:05"/>
    <s v="08:05"/>
    <d v="1899-12-30T01:00:00"/>
    <d v="1899-12-30T07:05:00"/>
    <d v="1899-12-30T08:05:00"/>
    <d v="1899-12-30T01:00:00"/>
    <s v="DCO"/>
    <s v="N/A"/>
  </r>
  <r>
    <n v="13452"/>
    <x v="1"/>
    <x v="0"/>
    <s v="IFTS LIFT 24-01 QATAR"/>
    <s v="QATAR"/>
    <n v="44"/>
    <s v="ACS"/>
    <n v="9"/>
    <s v="X"/>
    <m/>
    <x v="5"/>
    <s v="STDA"/>
    <s v="DECI_STD_NVG"/>
    <m/>
    <m/>
    <s v="FMS R2RNVG01"/>
    <s v="09:30"/>
    <s v="10:30"/>
    <d v="1899-12-30T01:00:00"/>
    <s v="09:30"/>
    <s v="10:30"/>
    <d v="1899-12-30T01:00:00"/>
    <s v="DCO"/>
    <s v="N/A"/>
  </r>
  <r>
    <n v="13453"/>
    <x v="1"/>
    <x v="0"/>
    <s v=" IFTS LIFT 24-03 QATAR"/>
    <s v="QATAR"/>
    <n v="60"/>
    <s v="ACS"/>
    <n v="12"/>
    <s v="X"/>
    <m/>
    <x v="4"/>
    <s v="STDA"/>
    <s v="LOW LEVEL"/>
    <m/>
    <m/>
    <s v="PT LLF02"/>
    <d v="1899-12-30T09:30:00"/>
    <s v="10:30"/>
    <d v="1899-12-30T01:00:00"/>
    <s v="09:30"/>
    <s v="10:30"/>
    <d v="1899-12-30T01:00:00"/>
    <s v="DCO"/>
    <s v="N/A"/>
  </r>
  <r>
    <n v="13454"/>
    <x v="1"/>
    <x v="0"/>
    <s v="IFTS LIFT 24-02 QATAR"/>
    <s v="QATAR"/>
    <n v="50"/>
    <s v="ACS"/>
    <n v="2"/>
    <s v="X"/>
    <m/>
    <x v="1"/>
    <s v="STDA"/>
    <s v="DECI_STD"/>
    <m/>
    <m/>
    <s v="PT ERT01"/>
    <s v="09:30"/>
    <s v="10:30"/>
    <d v="1899-12-30T01:00:00"/>
    <s v="09:30"/>
    <s v="10:30"/>
    <d v="1899-12-30T01:00:00"/>
    <s v="DCO"/>
    <s v="N/A"/>
  </r>
  <r>
    <n v="13455"/>
    <x v="1"/>
    <x v="0"/>
    <s v="IFTS LIFT 24-01 QATAR"/>
    <s v="QATAR"/>
    <n v="45"/>
    <s v="ACS"/>
    <n v="30"/>
    <s v="X"/>
    <m/>
    <x v="6"/>
    <s v="STDA"/>
    <s v="DECI_STD"/>
    <m/>
    <m/>
    <s v="PT ERT01"/>
    <s v="09:30"/>
    <s v="10:30"/>
    <d v="1899-12-30T01:00:00"/>
    <d v="1899-12-30T09:30:00"/>
    <d v="1899-12-30T10:30:00"/>
    <d v="1899-12-30T01:00:00"/>
    <s v="DCO"/>
    <s v="N/A"/>
  </r>
  <r>
    <n v="13456"/>
    <x v="1"/>
    <x v="0"/>
    <s v="IFTS LIFT 24-02 QATAR"/>
    <s v="QATAR"/>
    <n v="55"/>
    <s v="IFTS"/>
    <n v="10"/>
    <s v="X"/>
    <m/>
    <x v="2"/>
    <s v="STDA"/>
    <s v="DECI_STD"/>
    <m/>
    <m/>
    <s v="PT ERT01"/>
    <s v="09:30"/>
    <s v="10:30"/>
    <d v="1899-12-30T01:00:00"/>
    <d v="1899-12-30T09:30:00"/>
    <d v="1899-12-30T10:30:00"/>
    <d v="1899-12-30T01:00:00"/>
    <s v="DCO"/>
    <s v="N/A"/>
  </r>
  <r>
    <n v="13457"/>
    <x v="1"/>
    <x v="0"/>
    <s v="IFTS LIFT 24-02 QATAR"/>
    <s v="QATAR"/>
    <n v="53"/>
    <s v="ACS"/>
    <n v="1"/>
    <s v="X"/>
    <m/>
    <x v="3"/>
    <s v="STDA"/>
    <s v="DECI_STD"/>
    <m/>
    <m/>
    <s v="PT ERT01"/>
    <s v="09:30"/>
    <s v="10:30"/>
    <d v="1899-12-30T01:00:00"/>
    <d v="1899-12-30T09:35:00"/>
    <d v="1899-12-30T10:35:00"/>
    <d v="1899-12-30T01:00:00"/>
    <s v="DCO"/>
    <s v="N/A"/>
  </r>
  <r>
    <n v="13458"/>
    <x v="2"/>
    <x v="1"/>
    <s v="IFTS LIFT 24-01 QATAR"/>
    <s v="QATAR"/>
    <n v="42"/>
    <s v="IFTS"/>
    <n v="9"/>
    <s v="X"/>
    <m/>
    <x v="0"/>
    <s v="NET"/>
    <s v="DCA"/>
    <m/>
    <n v="13459"/>
    <s v="NET QRA01"/>
    <s v="07:05"/>
    <s v="08:05"/>
    <d v="1899-12-30T01:00:00"/>
    <s v="07:05"/>
    <s v="08:05"/>
    <d v="1899-12-30T01:00:00"/>
    <s v="DCO"/>
    <s v="N/A"/>
  </r>
  <r>
    <n v="13459"/>
    <x v="2"/>
    <x v="1"/>
    <s v="IFTS LIFT 24-01 QATAR"/>
    <s v="QATAR"/>
    <n v="44"/>
    <s v="ACS"/>
    <n v="12"/>
    <s v="X"/>
    <m/>
    <x v="1"/>
    <s v="NET"/>
    <s v="DCA"/>
    <m/>
    <n v="13458"/>
    <s v="NET QRA01"/>
    <d v="1899-12-30T07:05:00"/>
    <d v="1899-12-30T08:05:00"/>
    <d v="1899-12-30T01:00:00"/>
    <s v="07:05"/>
    <s v="08:05"/>
    <d v="1899-12-30T01:00:00"/>
    <s v="DCO"/>
    <s v="N/A"/>
  </r>
  <r>
    <n v="13460"/>
    <x v="2"/>
    <x v="1"/>
    <s v="LIFT 24-43 ITA"/>
    <s v="AMI"/>
    <n v="66"/>
    <s v="ACS"/>
    <n v="33"/>
    <s v="X"/>
    <m/>
    <x v="6"/>
    <s v="STDA"/>
    <s v="LOW LEVEL"/>
    <m/>
    <m/>
    <s v="SD SLL01"/>
    <s v="07:05"/>
    <s v="08:05"/>
    <d v="1899-12-30T01:00:00"/>
    <s v="07:05"/>
    <s v="08:05"/>
    <d v="1899-12-30T01:00:00"/>
    <s v="DCO"/>
    <s v="N/A"/>
  </r>
  <r>
    <n v="13461"/>
    <x v="2"/>
    <x v="1"/>
    <s v="LIFT IFTS 24-03 UK"/>
    <s v="IFTS"/>
    <n v="40"/>
    <s v="ACS"/>
    <n v="15"/>
    <m/>
    <s v="X"/>
    <x v="3"/>
    <s v="STDA"/>
    <s v="DECI_STD"/>
    <m/>
    <m/>
    <s v="PT ERT03"/>
    <s v="07:05"/>
    <s v="08:05"/>
    <d v="1899-12-30T01:00:00"/>
    <d v="1899-12-30T07:00:00"/>
    <d v="1899-12-30T08:00:00"/>
    <d v="1899-12-30T01:00:00"/>
    <s v="DCO"/>
    <s v="N/A"/>
  </r>
  <r>
    <n v="13462"/>
    <x v="2"/>
    <x v="1"/>
    <s v="IFTS 23-02 QATAR"/>
    <s v="QATAR"/>
    <n v="11"/>
    <s v="ACS"/>
    <n v="32"/>
    <s v="X"/>
    <m/>
    <x v="5"/>
    <s v="NET"/>
    <s v="DECI_STD"/>
    <m/>
    <n v="13463"/>
    <s v="FMSC HACM02"/>
    <s v="08:35"/>
    <s v="09:35"/>
    <d v="1899-12-30T01:00:00"/>
    <d v="1899-12-30T08:35:00"/>
    <d v="1899-12-30T09:35:00"/>
    <d v="1899-12-30T01:00:00"/>
    <s v="DCO"/>
    <s v="N/A"/>
  </r>
  <r>
    <n v="13463"/>
    <x v="2"/>
    <x v="1"/>
    <s v="LIFT IFTS 24-03 SAUDI"/>
    <s v="IFTS"/>
    <n v="47"/>
    <s v="IFTS"/>
    <n v="22"/>
    <m/>
    <s v="X"/>
    <x v="0"/>
    <s v="NET"/>
    <s v="DECI_STD"/>
    <m/>
    <n v="13464"/>
    <s v="FMSC HBFM02"/>
    <s v="08:35"/>
    <s v="09:35"/>
    <d v="1899-12-30T01:00:00"/>
    <s v="08:35"/>
    <s v="09:35"/>
    <d v="1899-12-30T01:00:00"/>
    <s v="DCO"/>
    <s v="N/A"/>
  </r>
  <r>
    <n v="13464"/>
    <x v="2"/>
    <x v="1"/>
    <s v="LIFT 24-43 ITA"/>
    <s v="AMI"/>
    <n v="64"/>
    <s v="ACS"/>
    <n v="10"/>
    <s v="X"/>
    <m/>
    <x v="6"/>
    <s v="STDA"/>
    <s v="LOW LEVEL"/>
    <m/>
    <m/>
    <s v="SD SLL01"/>
    <s v="08:35"/>
    <s v="09:35"/>
    <d v="1899-12-30T01:00:00"/>
    <s v="08:35"/>
    <s v="09:35"/>
    <d v="1899-12-30T01:00:00"/>
    <s v="DCO"/>
    <s v="N/A"/>
  </r>
  <r>
    <n v="13465"/>
    <x v="2"/>
    <x v="1"/>
    <s v="LIFT 24-43 ITA"/>
    <s v="AMI"/>
    <n v="67"/>
    <s v="ACS"/>
    <n v="9"/>
    <s v="X"/>
    <m/>
    <x v="5"/>
    <s v="STDA"/>
    <s v="LOW LEVEL"/>
    <m/>
    <m/>
    <s v="SD LL02"/>
    <s v="10:05"/>
    <s v="11:05"/>
    <d v="1899-12-30T01:00:00"/>
    <d v="1899-12-30T10:05:00"/>
    <d v="1899-12-30T11:05:00"/>
    <d v="1899-12-30T01:00:00"/>
    <s v="DCO"/>
    <s v="N/A"/>
  </r>
  <r>
    <n v="13466"/>
    <x v="2"/>
    <x v="1"/>
    <s v="IFTS LIFT 24-01 QATAR"/>
    <s v="QATAR"/>
    <n v="49"/>
    <s v="ACS"/>
    <n v="17"/>
    <s v="X"/>
    <m/>
    <x v="4"/>
    <s v="STDA"/>
    <s v="BRV_R2R_STD"/>
    <m/>
    <m/>
    <s v="PT R2R02"/>
    <s v="10:05"/>
    <s v="11:05"/>
    <d v="1899-12-30T01:00:00"/>
    <d v="1899-12-30T10:05:00"/>
    <d v="1899-12-30T11:05:00"/>
    <d v="1899-12-30T01:00:00"/>
    <s v="DCO"/>
    <s v="N/A"/>
  </r>
  <r>
    <n v="13467"/>
    <x v="2"/>
    <x v="1"/>
    <s v="IP"/>
    <s v="AMI"/>
    <n v="47"/>
    <s v="AMI"/>
    <n v="28"/>
    <m/>
    <s v="X"/>
    <x v="0"/>
    <s v="STDA"/>
    <s v="DECI_STD"/>
    <m/>
    <m/>
    <s v="RI SEM"/>
    <s v="10:05"/>
    <s v="11:05"/>
    <d v="1899-12-30T01:00:00"/>
    <d v="1899-12-30T10:00:00"/>
    <d v="1899-12-30T11:00:00"/>
    <d v="1899-12-30T01:00:00"/>
    <s v="DCO"/>
    <s v="N/A"/>
  </r>
  <r>
    <n v="13468"/>
    <x v="2"/>
    <x v="1"/>
    <s v="LIFT IFTS 24-04 CAN"/>
    <s v="IFTS"/>
    <n v="51"/>
    <s v="ACS"/>
    <n v="1"/>
    <m/>
    <s v="X"/>
    <x v="1"/>
    <s v="STDA"/>
    <s v="DECI_STD"/>
    <m/>
    <m/>
    <s v="FMS CF03"/>
    <s v="10:05"/>
    <s v="11:05"/>
    <d v="1899-12-30T01:00:00"/>
    <d v="1899-12-30T10:05:00"/>
    <d v="1899-12-30T11:05:00"/>
    <d v="1899-12-30T01:00:00"/>
    <s v="DCO"/>
    <s v="N/A"/>
  </r>
  <r>
    <n v="13469"/>
    <x v="2"/>
    <x v="1"/>
    <s v="LIFT IFTS 24-04 CAN"/>
    <s v="IFTS"/>
    <n v="53"/>
    <s v="ACS"/>
    <n v="6"/>
    <m/>
    <s v="X"/>
    <x v="6"/>
    <s v="STDA"/>
    <s v="DECI_STD"/>
    <m/>
    <m/>
    <s v="PT EMR04"/>
    <s v="10:05"/>
    <s v="11:05"/>
    <d v="1899-12-30T01:00:00"/>
    <d v="1899-12-30T10:00:00"/>
    <d v="1899-12-30T11:00:00"/>
    <d v="1899-12-30T01:00:00"/>
    <s v="DCO"/>
    <s v="N/A"/>
  </r>
  <r>
    <n v="13470"/>
    <x v="2"/>
    <x v="1"/>
    <s v="IFTS LIFT 24-01 QATAR"/>
    <s v="QATAR"/>
    <n v="41"/>
    <s v="IFTS"/>
    <n v="9"/>
    <s v="X"/>
    <m/>
    <x v="0"/>
    <s v="STDA"/>
    <s v="DECI_STD_NVG"/>
    <m/>
    <m/>
    <s v="FMS R2RNVG02"/>
    <s v="11:35"/>
    <s v="12:35"/>
    <d v="1899-12-30T01:00:00"/>
    <d v="1899-12-30T11:35:00"/>
    <d v="1899-12-30T12:35:00"/>
    <d v="1899-12-30T01:00:00"/>
    <s v="DCO"/>
    <s v="N/A"/>
  </r>
  <r>
    <n v="13471"/>
    <x v="2"/>
    <x v="1"/>
    <s v="LIP 24-04 CAN"/>
    <s v="IFTS"/>
    <n v="50"/>
    <s v="ACS"/>
    <n v="2"/>
    <m/>
    <s v="X"/>
    <x v="1"/>
    <s v="STDA"/>
    <s v="DECI_STD"/>
    <m/>
    <m/>
    <s v="SD EMR04"/>
    <s v="11:35"/>
    <s v="12:35"/>
    <d v="1899-12-30T01:00:00"/>
    <s v="11:35"/>
    <s v="12:35"/>
    <d v="1899-12-30T01:00:00"/>
    <s v="DCO"/>
    <s v="N/A"/>
  </r>
  <r>
    <n v="13472"/>
    <x v="2"/>
    <x v="1"/>
    <s v="LIFT IFTS 24-04 CAN"/>
    <s v="IFTS"/>
    <n v="54"/>
    <s v="ACS"/>
    <n v="10"/>
    <m/>
    <s v="X"/>
    <x v="6"/>
    <s v="STDA"/>
    <s v="DECI_STD"/>
    <m/>
    <m/>
    <s v="FMS CF03"/>
    <s v="11:35"/>
    <s v="12:35"/>
    <d v="1899-12-30T01:00:00"/>
    <s v="11:35"/>
    <s v="12:35"/>
    <d v="1899-12-30T01:00:00"/>
    <s v="DCO"/>
    <s v="N/A"/>
  </r>
  <r>
    <n v="13473"/>
    <x v="2"/>
    <x v="1"/>
    <s v="LIFT IFTS 24-02 JPN"/>
    <s v="IFTS"/>
    <n v="31"/>
    <s v="ACS"/>
    <n v="17"/>
    <m/>
    <s v="X"/>
    <x v="4"/>
    <s v="NET"/>
    <s v="ATAG_DECI"/>
    <m/>
    <n v="13472"/>
    <s v="NET ATAG01"/>
    <d v="1899-12-30T13:05:00"/>
    <d v="1899-12-30T14:05:00"/>
    <d v="1899-12-30T01:00:00"/>
    <d v="1899-12-30T13:05:00"/>
    <d v="1899-12-30T14:05:00"/>
    <d v="1899-12-30T01:00:00"/>
    <s v="DCO"/>
    <s v="N/A"/>
  </r>
  <r>
    <n v="13474"/>
    <x v="2"/>
    <x v="1"/>
    <s v="IFTS LIFT 24-01 QATAR"/>
    <s v="QATAR"/>
    <n v="44"/>
    <s v="ACS"/>
    <n v="12"/>
    <s v="X"/>
    <m/>
    <x v="0"/>
    <s v="NET"/>
    <s v="DCA"/>
    <m/>
    <n v="13475"/>
    <s v="NET QRA02"/>
    <s v="13:05"/>
    <s v="14:05"/>
    <d v="1899-12-30T01:00:00"/>
    <s v="13:05"/>
    <s v="14:05"/>
    <d v="1899-12-30T01:00:00"/>
    <s v="DCO"/>
    <s v="N/A"/>
  </r>
  <r>
    <n v="13475"/>
    <x v="2"/>
    <x v="1"/>
    <s v="IFTS LIFT 24-01 QATAR"/>
    <s v="QATAR"/>
    <n v="42"/>
    <s v="ACS"/>
    <n v="1"/>
    <s v="X"/>
    <m/>
    <x v="1"/>
    <s v="NET"/>
    <s v="DCA"/>
    <m/>
    <n v="13474"/>
    <s v="NET QRA02"/>
    <d v="1899-12-30T13:05:00"/>
    <d v="1899-12-30T14:05:00"/>
    <d v="1899-12-30T01:00:00"/>
    <s v="13:05"/>
    <s v="14:05"/>
    <d v="1899-12-30T01:00:00"/>
    <s v="DCO"/>
    <s v="N/A"/>
  </r>
  <r>
    <n v="13476"/>
    <x v="2"/>
    <x v="1"/>
    <s v="LIFT 24-43 ITA"/>
    <s v="AMI"/>
    <n v="69"/>
    <s v="ACS"/>
    <n v="8"/>
    <s v="X"/>
    <m/>
    <x v="6"/>
    <s v="STDA"/>
    <s v="LOW LEVEL"/>
    <m/>
    <m/>
    <s v="SD SLL02"/>
    <s v="13:05"/>
    <s v="14:05"/>
    <d v="1899-12-30T01:00:00"/>
    <d v="1899-12-30T13:15:00"/>
    <d v="1899-12-30T14:15:00"/>
    <d v="1899-12-30T01:00:00"/>
    <s v="DCO"/>
    <s v="N/A"/>
  </r>
  <r>
    <n v="13477"/>
    <x v="2"/>
    <x v="1"/>
    <s v="LIFT IFTS 24-02 UK"/>
    <s v="IFTS"/>
    <n v="35"/>
    <s v="ACS"/>
    <n v="10"/>
    <m/>
    <s v="X"/>
    <x v="5"/>
    <s v="NET"/>
    <s v="ATAG_DECI"/>
    <m/>
    <n v="13478"/>
    <s v="NET ATAG01"/>
    <s v="14:35"/>
    <s v="15:35"/>
    <d v="1899-12-30T01:00:00"/>
    <s v="14:35"/>
    <s v="15:35"/>
    <d v="1899-12-30T01:00:00"/>
    <s v="DCO"/>
    <s v="N/A"/>
  </r>
  <r>
    <n v="13478"/>
    <x v="2"/>
    <x v="1"/>
    <s v="LIFT IFTS 24-02 UK"/>
    <s v="IFTS"/>
    <n v="36"/>
    <s v="ACS"/>
    <n v="5"/>
    <m/>
    <s v="X"/>
    <x v="4"/>
    <s v="NET"/>
    <s v="ATAG_DECI"/>
    <m/>
    <n v="13477"/>
    <s v="NET ATAG01"/>
    <d v="1899-12-30T14:35:00"/>
    <d v="1899-12-30T15:35:00"/>
    <d v="1899-12-30T01:00:00"/>
    <d v="1899-12-30T14:35:00"/>
    <d v="1899-12-30T15:35:00"/>
    <d v="1899-12-30T01:00:00"/>
    <s v="DCO"/>
    <s v="N/A"/>
  </r>
  <r>
    <n v="13479"/>
    <x v="2"/>
    <x v="1"/>
    <s v="LIFT IFTS 24-04 CAN"/>
    <s v="IFTS"/>
    <n v="52"/>
    <s v="IFTS"/>
    <n v="22"/>
    <m/>
    <s v="X"/>
    <x v="0"/>
    <s v="STDA"/>
    <s v="DECI_STD"/>
    <m/>
    <m/>
    <s v="FMS CF03"/>
    <s v="14:35"/>
    <s v="15:35"/>
    <d v="1899-12-30T01:00:00"/>
    <s v="14:35"/>
    <d v="1899-12-30T15:40:00"/>
    <d v="1899-12-30T01:05:00"/>
    <s v="DCO"/>
    <s v="N/A"/>
  </r>
  <r>
    <n v="13480"/>
    <x v="2"/>
    <x v="1"/>
    <s v="LIFT IFTS 24-04 JPN"/>
    <s v="IFTS"/>
    <n v="57"/>
    <s v="ACS"/>
    <n v="2"/>
    <m/>
    <s v="X"/>
    <x v="1"/>
    <s v="STDA"/>
    <s v="DECI_STD"/>
    <m/>
    <m/>
    <s v="PT EMR04"/>
    <s v="14:35"/>
    <s v="15:35"/>
    <d v="1899-12-30T01:00:00"/>
    <s v="14:35"/>
    <s v="15:35"/>
    <d v="1899-12-30T01:00:00"/>
    <s v="DCO"/>
    <s v="N/A"/>
  </r>
  <r>
    <n v="13481"/>
    <x v="2"/>
    <x v="1"/>
    <s v="IFTS LIFT 24-01 QATAR"/>
    <s v="QATAR"/>
    <n v="49"/>
    <s v="ACS"/>
    <n v="30"/>
    <s v="X"/>
    <m/>
    <x v="6"/>
    <s v="STDA"/>
    <s v="BRV_R2R_STD"/>
    <m/>
    <m/>
    <s v="PT BVR01"/>
    <s v="14:35"/>
    <s v="15:35"/>
    <d v="1899-12-30T01:00:00"/>
    <s v="14:35"/>
    <s v="15:35"/>
    <d v="1899-12-30T01:00:00"/>
    <s v="DCO"/>
    <s v="N/A"/>
  </r>
  <r>
    <n v="13482"/>
    <x v="3"/>
    <x v="1"/>
    <s v="LIFT IFTS 24-02 JPN"/>
    <s v="IFTS"/>
    <n v="30"/>
    <s v="ACS"/>
    <n v="32"/>
    <m/>
    <s v="X"/>
    <x v="5"/>
    <s v="NET"/>
    <s v="ATAG_DECI"/>
    <m/>
    <n v="13483"/>
    <s v="NET ATAG01 CPL01"/>
    <s v="07:05"/>
    <s v="08:05"/>
    <d v="1899-12-30T01:00:00"/>
    <d v="1899-12-30T07:05:00"/>
    <d v="1899-12-30T07:55:00"/>
    <d v="1899-12-30T00:50:00"/>
    <s v="DCO"/>
    <s v="N/A"/>
  </r>
  <r>
    <n v="13483"/>
    <x v="3"/>
    <x v="1"/>
    <s v="LIFT IFTS 24-02 JPN"/>
    <s v="IFTS"/>
    <n v="34"/>
    <s v="ACS"/>
    <n v="5"/>
    <m/>
    <s v="X"/>
    <x v="4"/>
    <s v="NET"/>
    <s v="ATAG_DECI"/>
    <m/>
    <n v="13482"/>
    <s v="NET ATAG01 CPL01"/>
    <d v="1899-12-30T07:05:00"/>
    <d v="1899-12-30T08:05:00"/>
    <d v="1899-12-30T01:00:00"/>
    <d v="1899-12-30T07:05:00"/>
    <d v="1899-12-30T07:55:00"/>
    <d v="1899-12-30T00:50:00"/>
    <s v="DCO"/>
    <s v="N/A"/>
  </r>
  <r>
    <n v="13484"/>
    <x v="3"/>
    <x v="1"/>
    <s v="LIFT 24-43 ITA"/>
    <s v="AMI"/>
    <n v="65"/>
    <s v="ACS"/>
    <n v="10"/>
    <s v="X"/>
    <m/>
    <x v="1"/>
    <s v="STDA"/>
    <s v="LOW LEVEL"/>
    <m/>
    <m/>
    <s v="SD SLL02"/>
    <s v="07:05"/>
    <s v="08:05"/>
    <d v="1899-12-30T01:00:00"/>
    <s v="07:05"/>
    <s v="08:05"/>
    <d v="1899-12-30T01:00:00"/>
    <s v="DCO"/>
    <s v="N/A"/>
  </r>
  <r>
    <n v="13485"/>
    <x v="3"/>
    <x v="1"/>
    <s v="LIFT 24-43 ITA"/>
    <s v="AMI"/>
    <n v="68"/>
    <s v="IFTS"/>
    <n v="22"/>
    <s v="X"/>
    <m/>
    <x v="6"/>
    <s v="STDA"/>
    <s v="LOW LEVEL"/>
    <m/>
    <m/>
    <s v="SD SLL02"/>
    <s v="07:05"/>
    <s v="08:05"/>
    <d v="1899-12-30T01:00:00"/>
    <s v="07:05"/>
    <d v="1899-12-30T08:20:00"/>
    <d v="1899-12-30T01:15:00"/>
    <s v="DCO"/>
    <s v="N/A"/>
  </r>
  <r>
    <n v="13486"/>
    <x v="3"/>
    <x v="1"/>
    <s v="IFTS LIFT 24-01 QATAR"/>
    <s v="QATAR"/>
    <n v="42"/>
    <s v="ACS"/>
    <n v="12"/>
    <s v="X"/>
    <m/>
    <x v="5"/>
    <s v="STDA"/>
    <s v="DECI_STD_NVG"/>
    <m/>
    <m/>
    <s v="FMS R2RNVG02"/>
    <s v="08:35"/>
    <s v="09:35"/>
    <d v="1899-12-30T01:00:00"/>
    <d v="1899-12-30T08:35:00"/>
    <d v="1899-12-30T09:35:00"/>
    <d v="1899-12-30T01:00:00"/>
    <s v="DCO"/>
    <s v="N/A"/>
  </r>
  <r>
    <n v="13487"/>
    <x v="3"/>
    <x v="1"/>
    <s v="IFTS LIFT 24-01 QATAR"/>
    <s v="QATAR"/>
    <n v="49"/>
    <s v="ACS"/>
    <n v="17"/>
    <s v="X"/>
    <m/>
    <x v="4"/>
    <s v="STDA"/>
    <s v="BRV_R2R_STD"/>
    <m/>
    <m/>
    <s v="PT BVR02"/>
    <s v="08:35"/>
    <s v="09:35"/>
    <d v="1899-12-30T01:00:00"/>
    <d v="1899-12-30T08:35:00"/>
    <d v="1899-12-30T09:35:00"/>
    <d v="1899-12-30T01:00:00"/>
    <s v="DCO"/>
    <s v="N/A"/>
  </r>
  <r>
    <n v="13488"/>
    <x v="3"/>
    <x v="1"/>
    <s v="IFTS LIFT 24-01 QATAR"/>
    <s v="QATAR"/>
    <n v="44"/>
    <s v="IFTS"/>
    <n v="9"/>
    <s v="X"/>
    <m/>
    <x v="0"/>
    <s v="STDA"/>
    <s v="DECI_STD_NVG"/>
    <m/>
    <m/>
    <s v="FMS R2RNVG02"/>
    <s v="08:35"/>
    <s v="09:35"/>
    <d v="1899-12-30T01:00:00"/>
    <d v="1899-12-30T08:30:00"/>
    <d v="1899-12-30T09:30:00"/>
    <d v="1899-12-30T01:00:00"/>
    <s v="DCO"/>
    <s v="N/A"/>
  </r>
  <r>
    <n v="13489"/>
    <x v="3"/>
    <x v="1"/>
    <s v="LIFT IFTS 24-04 JPN"/>
    <s v="IFTS"/>
    <n v="55"/>
    <s v="ACS"/>
    <n v="31"/>
    <m/>
    <s v="X"/>
    <x v="6"/>
    <s v="STDA"/>
    <s v="DECI_STD"/>
    <m/>
    <m/>
    <s v="FMS CF03"/>
    <s v="08:35"/>
    <s v="09:35"/>
    <d v="1899-12-30T01:00:00"/>
    <d v="1899-12-30T08:30:00"/>
    <d v="1899-12-30T09:30:00"/>
    <d v="1899-12-30T01:00:00"/>
    <s v="DCO"/>
    <s v="N/A"/>
  </r>
  <r>
    <n v="13490"/>
    <x v="3"/>
    <x v="1"/>
    <s v="IFTS LIFT 24-02 QATAR"/>
    <s v="QATAR"/>
    <n v="50"/>
    <s v="ACS"/>
    <n v="30"/>
    <s v="X"/>
    <m/>
    <x v="5"/>
    <s v="NET"/>
    <s v="DECI_PGM"/>
    <m/>
    <n v="13491"/>
    <s v="NET PGM03"/>
    <s v="10:05"/>
    <s v="11:05"/>
    <d v="1899-12-30T01:00:00"/>
    <d v="1899-12-30T10:20:00"/>
    <d v="1899-12-30T11:05:00"/>
    <d v="1899-12-30T00:45:00"/>
    <s v="DCO"/>
    <s v="N/A"/>
  </r>
  <r>
    <n v="13491"/>
    <x v="3"/>
    <x v="1"/>
    <s v="LIFT IFTS 24-02 UK"/>
    <s v="IFTS"/>
    <n v="36"/>
    <s v="ACS"/>
    <n v="13"/>
    <m/>
    <s v="X"/>
    <x v="0"/>
    <s v="NET"/>
    <s v="ATAG_DECI"/>
    <m/>
    <n v="13492"/>
    <s v="NET ATAG02"/>
    <s v="10:05"/>
    <s v="11:05"/>
    <d v="1899-12-30T01:00:00"/>
    <s v="10:05"/>
    <s v="11:05"/>
    <d v="1899-12-30T01:00:00"/>
    <s v="DCO"/>
    <s v="N/A"/>
  </r>
  <r>
    <n v="13492"/>
    <x v="3"/>
    <x v="1"/>
    <s v="LIFT IFTS 24-02 UK"/>
    <s v="IFTS"/>
    <n v="35"/>
    <s v="ACS"/>
    <n v="2"/>
    <m/>
    <s v="X"/>
    <x v="1"/>
    <s v="NET"/>
    <s v="ATAG_DECI"/>
    <m/>
    <n v="13491"/>
    <s v="NET ATAG02"/>
    <d v="1899-12-30T10:05:00"/>
    <d v="1899-12-30T11:05:00"/>
    <d v="1899-12-30T01:00:00"/>
    <d v="1899-12-30T10:05:00"/>
    <d v="1899-12-30T11:05:00"/>
    <d v="1899-12-30T01:00:00"/>
    <s v="DCO"/>
    <s v="N/A"/>
  </r>
  <r>
    <n v="13493"/>
    <x v="3"/>
    <x v="1"/>
    <s v="IFTS LIFT 24-02 QATAR"/>
    <s v="QATAR"/>
    <n v="51"/>
    <s v="ACS"/>
    <n v="17"/>
    <s v="X"/>
    <m/>
    <x v="5"/>
    <s v="NET"/>
    <s v="DECI_PGM"/>
    <m/>
    <n v="13494"/>
    <s v="NET PGM02"/>
    <s v="11:35"/>
    <s v="12:35"/>
    <d v="1899-12-30T01:00:00"/>
    <d v="1899-12-30T11:35:00"/>
    <d v="1899-12-30T12:35:00"/>
    <d v="1899-12-30T01:00:00"/>
    <s v="DCO"/>
    <s v="N/A"/>
  </r>
  <r>
    <n v="13494"/>
    <x v="3"/>
    <x v="1"/>
    <s v="IFTS LIFT 24-02 QATAR"/>
    <s v="QATAR"/>
    <n v="54"/>
    <s v="ACS"/>
    <n v="12"/>
    <s v="X"/>
    <m/>
    <x v="4"/>
    <s v="NET"/>
    <s v="DECI_PGM"/>
    <m/>
    <n v="13493"/>
    <s v="NET PGM02"/>
    <d v="1899-12-30T11:35:00"/>
    <d v="1899-12-30T12:35:00"/>
    <d v="1899-12-30T01:00:00"/>
    <d v="1899-12-30T11:35:00"/>
    <d v="1899-12-30T12:35:00"/>
    <d v="1899-12-30T01:00:00"/>
    <s v="DCO"/>
    <s v="N/A"/>
  </r>
  <r>
    <n v="13495"/>
    <x v="3"/>
    <x v="1"/>
    <s v="LIFT IFTS 24-04 JPN"/>
    <s v="IFTS"/>
    <n v="56"/>
    <s v="ACS"/>
    <n v="10"/>
    <m/>
    <s v="X"/>
    <x v="6"/>
    <s v="STDA"/>
    <s v="DECI_STD"/>
    <m/>
    <m/>
    <s v="PT EMR04 RR01"/>
    <s v="11:35"/>
    <s v="12:35"/>
    <d v="1899-12-30T01:00:00"/>
    <d v="1899-12-30T11:35:00"/>
    <d v="1899-12-30T12:45:00"/>
    <d v="1899-12-30T01:10:00"/>
    <s v="DCO"/>
    <s v="N/A"/>
  </r>
  <r>
    <n v="13496"/>
    <x v="3"/>
    <x v="1"/>
    <s v="IP"/>
    <s v="ACS"/>
    <n v="15"/>
    <s v="IFTS"/>
    <n v="10"/>
    <m/>
    <s v="X"/>
    <x v="2"/>
    <s v="STDA"/>
    <s v="DECI_STD"/>
    <m/>
    <m/>
    <s v="RI SEM"/>
    <s v="11:35"/>
    <s v="12:35"/>
    <d v="1899-12-30T01:00:00"/>
    <d v="1899-12-30T11:30:00"/>
    <d v="1899-12-30T12:30:00"/>
    <d v="1899-12-30T01:00:00"/>
    <s v="DCO"/>
    <s v="N/A"/>
  </r>
  <r>
    <n v="13497"/>
    <x v="3"/>
    <x v="1"/>
    <s v="LIFT IFTS 24-02 JPN"/>
    <s v="IFTS"/>
    <n v="31"/>
    <s v="ACS"/>
    <n v="32"/>
    <m/>
    <s v="X"/>
    <x v="0"/>
    <s v="NET"/>
    <s v="ATAG_DECI"/>
    <m/>
    <n v="13498"/>
    <s v="NET ATAG02"/>
    <s v="13:05"/>
    <s v="14:05"/>
    <d v="1899-12-30T01:00:00"/>
    <d v="1899-12-30T13:00:00"/>
    <d v="1899-12-30T14:00:00"/>
    <d v="1899-12-30T01:00:00"/>
    <s v="DCO"/>
    <s v="N/A"/>
  </r>
  <r>
    <n v="13498"/>
    <x v="3"/>
    <x v="1"/>
    <s v="LIFT IFTS 24-02 JPN"/>
    <s v="IFTS"/>
    <n v="33"/>
    <s v="ACS"/>
    <n v="5"/>
    <m/>
    <s v="X"/>
    <x v="1"/>
    <s v="NET"/>
    <s v="ATAG_DECI"/>
    <m/>
    <n v="13497"/>
    <s v="NET ATAG01"/>
    <d v="1899-12-30T13:05:00"/>
    <d v="1899-12-30T14:05:00"/>
    <d v="1899-12-30T01:00:00"/>
    <d v="1899-12-30T13:05:00"/>
    <d v="1899-12-30T14:05:00"/>
    <d v="1899-12-30T01:00:00"/>
    <s v="DCO"/>
    <s v="N/A"/>
  </r>
  <r>
    <n v="13499"/>
    <x v="3"/>
    <x v="1"/>
    <s v="LIFT 24-03 SNG"/>
    <s v="IFTS"/>
    <n v="43"/>
    <s v="ACS"/>
    <n v="2"/>
    <m/>
    <s v="X"/>
    <x v="3"/>
    <s v="STDA"/>
    <s v="DECI_STD"/>
    <m/>
    <m/>
    <s v="PT ERT04"/>
    <s v="13:05"/>
    <s v="14:05"/>
    <d v="1899-12-30T01:00:00"/>
    <s v="13:05"/>
    <s v="14:05"/>
    <d v="1899-12-30T01:00:00"/>
    <s v="DCO"/>
    <s v="N/A"/>
  </r>
  <r>
    <n v="13500"/>
    <x v="3"/>
    <x v="1"/>
    <s v="IFTS LIFT 24-01 QATAR"/>
    <s v="QATAR"/>
    <n v="41"/>
    <s v="ACS"/>
    <n v="9"/>
    <s v="X"/>
    <m/>
    <x v="5"/>
    <s v="NET"/>
    <s v="DCA"/>
    <m/>
    <n v="13501"/>
    <s v="NET QRA01"/>
    <s v="14:35"/>
    <s v="15:35"/>
    <d v="1899-12-30T01:00:00"/>
    <s v="14:35"/>
    <s v="15:35"/>
    <d v="1899-12-30T01:00:00"/>
    <s v="DCO"/>
    <s v="N/A"/>
  </r>
  <r>
    <n v="13501"/>
    <x v="3"/>
    <x v="1"/>
    <s v="IFTS LIFT 24-01 QATAR"/>
    <s v="QATAR"/>
    <n v="49"/>
    <s v="ACS"/>
    <n v="13"/>
    <s v="X"/>
    <m/>
    <x v="4"/>
    <s v="NET"/>
    <s v="DCA"/>
    <m/>
    <n v="13500"/>
    <s v="NET QRA01"/>
    <d v="1899-12-30T14:35:00"/>
    <d v="1899-12-30T15:35:00"/>
    <d v="1899-12-30T01:00:00"/>
    <d v="1899-12-30T14:35:00"/>
    <d v="1899-12-30T15:35:00"/>
    <d v="1899-12-30T01:00:00"/>
    <s v="DCO"/>
    <s v="N/A"/>
  </r>
  <r>
    <n v="13502"/>
    <x v="3"/>
    <x v="1"/>
    <s v="IFTS LIFT 24-02 QATAR"/>
    <s v="QATAR"/>
    <n v="53"/>
    <s v="ACS"/>
    <n v="1"/>
    <s v="X"/>
    <m/>
    <x v="0"/>
    <s v="STDA"/>
    <s v="DECI_STD_NVG"/>
    <m/>
    <m/>
    <s v="FMS NVG01"/>
    <s v="14:35"/>
    <s v="15:35"/>
    <d v="1899-12-30T01:00:00"/>
    <s v="14:35"/>
    <s v="15:35"/>
    <d v="1899-12-30T01:00:00"/>
    <s v="DCO"/>
    <s v="N/A"/>
  </r>
  <r>
    <n v="13503"/>
    <x v="3"/>
    <x v="1"/>
    <s v="LIFT IFTS 24-03 UK"/>
    <s v="IFTS"/>
    <n v="39"/>
    <s v="IFTS"/>
    <n v="10"/>
    <m/>
    <s v="X"/>
    <x v="6"/>
    <s v="STDA"/>
    <s v="DECI_STD"/>
    <m/>
    <m/>
    <s v="PT ERT03"/>
    <s v="14:35"/>
    <s v="15:35"/>
    <d v="1899-12-30T01:00:00"/>
    <s v="14:35"/>
    <s v="15:35"/>
    <d v="1899-12-30T01:00:00"/>
    <s v="DCO"/>
    <s v="N/A"/>
  </r>
  <r>
    <n v="13504"/>
    <x v="4"/>
    <x v="1"/>
    <s v=" IFTS LIFT 24-03 QATAR"/>
    <s v="QATAR"/>
    <n v="57"/>
    <s v="ACS"/>
    <n v="5"/>
    <s v="X"/>
    <m/>
    <x v="5"/>
    <s v="NET"/>
    <s v="DECI_STD"/>
    <m/>
    <n v="13505"/>
    <s v="NET BTFFB01"/>
    <s v="07:05"/>
    <s v="08:05"/>
    <d v="1899-12-30T01:00:00"/>
    <d v="1899-12-30T07:05:00"/>
    <d v="1899-12-30T08:05:00"/>
    <d v="1899-12-30T01:00:00"/>
    <s v="DCO"/>
    <s v="N/A"/>
  </r>
  <r>
    <n v="13505"/>
    <x v="4"/>
    <x v="1"/>
    <s v=" IFTS LIFT 24-03 QATAR"/>
    <s v="QATAR"/>
    <n v="61"/>
    <s v="IFTS"/>
    <n v="22"/>
    <s v="X"/>
    <m/>
    <x v="0"/>
    <s v="NET"/>
    <s v="DECI_STD"/>
    <m/>
    <n v="13506"/>
    <s v="NET BTFFB01"/>
    <s v="07:05"/>
    <s v="08:05"/>
    <d v="1899-12-30T01:00:00"/>
    <s v="07:05"/>
    <s v="08:05"/>
    <d v="1899-12-30T01:00:00"/>
    <s v="DCO"/>
    <s v="N/A"/>
  </r>
  <r>
    <n v="13506"/>
    <x v="4"/>
    <x v="1"/>
    <s v="IFTS LIFT 24-01 QATAR"/>
    <s v="QATAR"/>
    <n v="45"/>
    <s v="IFTS"/>
    <n v="9"/>
    <s v="X"/>
    <m/>
    <x v="6"/>
    <s v="STDA"/>
    <s v="BRV_R2R_STD"/>
    <m/>
    <m/>
    <s v="PT R2R01"/>
    <s v="07:05"/>
    <s v="08:05"/>
    <d v="1899-12-30T01:00:00"/>
    <s v="07:05"/>
    <s v="08:05"/>
    <d v="1899-12-30T01:00:00"/>
    <s v="DCO"/>
    <s v="N/A"/>
  </r>
  <r>
    <n v="13507"/>
    <x v="4"/>
    <x v="1"/>
    <s v="IFTS LIFT 24-01 QATAR"/>
    <s v="QATAR"/>
    <n v="49"/>
    <s v="ACS"/>
    <n v="17"/>
    <s v="X"/>
    <m/>
    <x v="5"/>
    <s v="NET"/>
    <s v="DCA"/>
    <m/>
    <n v="13508"/>
    <s v="NET QRA02"/>
    <s v="08:35"/>
    <s v="09:35"/>
    <d v="1899-12-30T01:00:00"/>
    <d v="1899-12-30T08:35:00"/>
    <d v="1899-12-30T09:35:00"/>
    <d v="1899-12-30T01:00:00"/>
    <s v="DCO"/>
    <s v="N/A"/>
  </r>
  <r>
    <n v="13508"/>
    <x v="4"/>
    <x v="1"/>
    <s v="IFTS LIFT 24-01 QATAR"/>
    <s v="QATAR"/>
    <n v="41"/>
    <s v="ACS"/>
    <n v="9"/>
    <s v="X"/>
    <m/>
    <x v="4"/>
    <s v="NET"/>
    <s v="DCA"/>
    <m/>
    <n v="13507"/>
    <s v="NET QRA02"/>
    <d v="1899-12-30T08:35:00"/>
    <d v="1899-12-30T09:35:00"/>
    <d v="1899-12-30T01:00:00"/>
    <d v="1899-12-30T08:35:00"/>
    <d v="1899-12-30T09:35:00"/>
    <d v="1899-12-30T01:00:00"/>
    <s v="DCO"/>
    <s v="N/A"/>
  </r>
  <r>
    <n v="13509"/>
    <x v="4"/>
    <x v="1"/>
    <s v="IFTS LIFT 24-02 QATAR"/>
    <s v="QATAR"/>
    <n v="50"/>
    <s v="ACS"/>
    <n v="12"/>
    <s v="X"/>
    <m/>
    <x v="0"/>
    <s v="NET"/>
    <s v="DECI_STD_NVG"/>
    <m/>
    <n v="13510"/>
    <s v="NET BFFNVG01"/>
    <s v="08:35"/>
    <s v="09:35"/>
    <d v="1899-12-30T01:00:00"/>
    <s v="08:35"/>
    <s v="09:35"/>
    <d v="1899-12-30T01:00:00"/>
    <s v="DCO"/>
    <s v="N/A"/>
  </r>
  <r>
    <n v="13510"/>
    <x v="4"/>
    <x v="1"/>
    <s v="LIFT 24-43 ITA"/>
    <s v="AMI"/>
    <n v="66"/>
    <s v="IFTS"/>
    <n v="23"/>
    <s v="X"/>
    <m/>
    <x v="6"/>
    <s v="STDA"/>
    <s v="LOW LEVEL"/>
    <m/>
    <m/>
    <s v="SD SLL02"/>
    <s v="08:35"/>
    <s v="09:35"/>
    <d v="1899-12-30T01:00:00"/>
    <s v="08:35"/>
    <s v="09:35"/>
    <d v="1899-12-30T01:00:00"/>
    <s v="DCO"/>
    <s v="N/A"/>
  </r>
  <r>
    <n v="13511"/>
    <x v="4"/>
    <x v="1"/>
    <s v="IFTS LIFT 24-02 QATAR"/>
    <s v="QATAR"/>
    <n v="53"/>
    <s v="ACS"/>
    <n v="1"/>
    <s v="X"/>
    <m/>
    <x v="5"/>
    <s v="NET"/>
    <s v="DECI_STD_NVG"/>
    <m/>
    <n v="13512"/>
    <s v="NET BFFNVG01"/>
    <s v="10:05"/>
    <s v="11:05"/>
    <d v="1899-12-30T01:00:00"/>
    <d v="1899-12-30T10:05:00"/>
    <d v="1899-12-30T11:05:00"/>
    <d v="1899-12-30T01:00:00"/>
    <s v="DCO"/>
    <s v="N/A"/>
  </r>
  <r>
    <n v="13512"/>
    <x v="4"/>
    <x v="1"/>
    <s v="LIFT IFTS 24-02 JPN"/>
    <s v="IFTS"/>
    <n v="33"/>
    <s v="ACS"/>
    <n v="31"/>
    <m/>
    <s v="X"/>
    <x v="0"/>
    <s v="NET"/>
    <s v="ATAG_DECI"/>
    <m/>
    <n v="13513"/>
    <s v="NET ATAG02"/>
    <s v="10:05"/>
    <s v="11:05"/>
    <d v="1899-12-30T01:00:00"/>
    <s v="10:05"/>
    <s v="11:05"/>
    <d v="1899-12-30T01:00:00"/>
    <s v="DCO"/>
    <s v="N/A"/>
  </r>
  <r>
    <n v="13513"/>
    <x v="4"/>
    <x v="1"/>
    <s v="LIFT IFTS 24-02 JPN"/>
    <s v="IFTS"/>
    <n v="34"/>
    <s v="ACS"/>
    <n v="10"/>
    <m/>
    <s v="X"/>
    <x v="1"/>
    <s v="NET"/>
    <s v="ATAG_DECI"/>
    <m/>
    <n v="13512"/>
    <s v="NET ATAG02"/>
    <d v="1899-12-30T10:05:00"/>
    <d v="1899-12-30T11:05:00"/>
    <d v="1899-12-30T01:00:00"/>
    <d v="1899-12-30T10:05:00"/>
    <d v="1899-12-30T11:05:00"/>
    <d v="1899-12-30T01:00:00"/>
    <s v="DCO"/>
    <s v="N/A"/>
  </r>
  <r>
    <n v="13514"/>
    <x v="4"/>
    <x v="1"/>
    <s v="LIFT IFTS 24-03 SAUDI"/>
    <s v="IFTS"/>
    <n v="46"/>
    <s v="ACS"/>
    <n v="13"/>
    <m/>
    <s v="X"/>
    <x v="6"/>
    <s v="STDA"/>
    <s v="DECI_STD"/>
    <m/>
    <m/>
    <s v="PT ERT01"/>
    <s v="10:05"/>
    <s v="11:05"/>
    <d v="1899-12-30T01:00:00"/>
    <s v="10:05"/>
    <s v="11:05"/>
    <d v="1899-12-30T01:00:00"/>
    <s v="DCO"/>
    <s v="N/A"/>
  </r>
  <r>
    <n v="13515"/>
    <x v="4"/>
    <x v="1"/>
    <s v="LIFT IFTS 24-03 CAN"/>
    <s v="IFTS"/>
    <n v="38"/>
    <s v="ACS"/>
    <n v="2"/>
    <m/>
    <s v="X"/>
    <x v="5"/>
    <s v="NET"/>
    <s v="RNG_STD"/>
    <m/>
    <n v="13516"/>
    <s v="FMSC RNG01"/>
    <s v="11:35"/>
    <s v="12:35"/>
    <d v="1899-12-30T01:00:00"/>
    <d v="1899-12-30T11:35:00"/>
    <d v="1899-12-30T12:35:00"/>
    <d v="1899-12-30T01:00:00"/>
    <s v="DCO"/>
    <s v="N/A"/>
  </r>
  <r>
    <n v="13516"/>
    <x v="4"/>
    <x v="1"/>
    <s v="LIFT IFTS 24-03 CAN"/>
    <s v="IFTS"/>
    <n v="37"/>
    <s v="IFTS"/>
    <n v="23"/>
    <m/>
    <s v="X"/>
    <x v="0"/>
    <s v="NET"/>
    <s v="RNG_STD"/>
    <m/>
    <n v="13517"/>
    <s v="FMSC RNG01"/>
    <s v="11:35"/>
    <s v="12:35"/>
    <d v="1899-12-30T01:00:00"/>
    <s v="11:35"/>
    <s v="12:35"/>
    <d v="1899-12-30T01:00:00"/>
    <s v="DCO"/>
    <s v="N/A"/>
  </r>
  <r>
    <n v="13517"/>
    <x v="4"/>
    <x v="1"/>
    <s v="LIFT IFTS 24-04 JPN"/>
    <s v="IFTS"/>
    <n v="56"/>
    <s v="ACS"/>
    <n v="32"/>
    <m/>
    <s v="X"/>
    <x v="6"/>
    <s v="STDA"/>
    <s v="DECI_STD"/>
    <m/>
    <m/>
    <s v="FMS CF03"/>
    <s v="11:35"/>
    <d v="1899-12-30T12:40:00"/>
    <d v="1899-12-30T01:05:00"/>
    <s v="11:35"/>
    <s v="12:35"/>
    <d v="1899-12-30T01:00:00"/>
    <s v="DCO"/>
    <s v="N/A"/>
  </r>
  <r>
    <n v="13518"/>
    <x v="4"/>
    <x v="1"/>
    <s v="LIFT IFTS 24-02 JPN"/>
    <s v="IFTS"/>
    <n v="32"/>
    <s v="IFTS"/>
    <n v="9"/>
    <m/>
    <s v="X"/>
    <x v="5"/>
    <s v="NET"/>
    <s v="ATAG_DECI"/>
    <m/>
    <n v="13519"/>
    <s v="NET ATAG02"/>
    <s v="13:05"/>
    <s v="14:05"/>
    <d v="1899-12-30T01:00:00"/>
    <s v="13:05"/>
    <s v="14:05"/>
    <d v="1899-12-30T01:00:00"/>
    <s v="DCO"/>
    <s v="N/A"/>
  </r>
  <r>
    <n v="13519"/>
    <x v="4"/>
    <x v="1"/>
    <s v="LIFT IFTS 24-02 JPN"/>
    <s v="IFTS"/>
    <n v="30"/>
    <s v="ACS"/>
    <n v="1"/>
    <m/>
    <s v="X"/>
    <x v="4"/>
    <s v="NET"/>
    <s v="ATAG_DECI"/>
    <m/>
    <n v="13518"/>
    <s v="NET ATAG02"/>
    <d v="1899-12-30T13:05:00"/>
    <d v="1899-12-30T14:05:00"/>
    <d v="1899-12-30T01:00:00"/>
    <d v="1899-12-30T13:05:00"/>
    <d v="1899-12-30T14:05:00"/>
    <d v="1899-12-30T01:00:00"/>
    <s v="DCO"/>
    <s v="N/A"/>
  </r>
  <r>
    <n v="13520"/>
    <x v="4"/>
    <x v="1"/>
    <s v="LIFT IFTS 24-03 UK"/>
    <s v="IFTS"/>
    <n v="40"/>
    <s v="ACS"/>
    <n v="5"/>
    <m/>
    <s v="X"/>
    <x v="0"/>
    <s v="NET"/>
    <s v="RNG_STD"/>
    <m/>
    <n v="13521"/>
    <s v="FMSC RNG01"/>
    <s v="13:05"/>
    <s v="14:05"/>
    <d v="1899-12-30T01:00:00"/>
    <s v="13:05"/>
    <s v="14:05"/>
    <d v="1899-12-30T01:00:00"/>
    <s v="DCO"/>
    <s v="N/A"/>
  </r>
  <r>
    <n v="13521"/>
    <x v="4"/>
    <x v="1"/>
    <s v="IFTS LIFT 24-01 QATAR"/>
    <s v="QATAR"/>
    <n v="45"/>
    <s v="ACS"/>
    <n v="31"/>
    <s v="X"/>
    <m/>
    <x v="6"/>
    <s v="STDA"/>
    <s v="BRV_R2R_STD"/>
    <m/>
    <m/>
    <s v="PT R2R02"/>
    <s v="13:05"/>
    <s v="14:05"/>
    <d v="1899-12-30T01:00:00"/>
    <s v="13:05"/>
    <s v="14:05"/>
    <d v="1899-12-30T01:00:00"/>
    <s v="DCO"/>
    <s v="N/A"/>
  </r>
  <r>
    <n v="13522"/>
    <x v="4"/>
    <x v="1"/>
    <s v="IFTS LIFT 24-02 QATAR"/>
    <s v="QATAR"/>
    <n v="54"/>
    <s v="ACS"/>
    <n v="9"/>
    <s v="X"/>
    <m/>
    <x v="5"/>
    <s v="NET"/>
    <s v="DECI_PGM"/>
    <m/>
    <n v="13523"/>
    <s v="NET PGM03"/>
    <s v="14:35"/>
    <s v="15:35"/>
    <d v="1899-12-30T01:00:00"/>
    <s v="14:35"/>
    <s v="15:35"/>
    <d v="1899-12-30T01:00:00"/>
    <s v="DCO"/>
    <s v="N/A"/>
  </r>
  <r>
    <n v="13523"/>
    <x v="4"/>
    <x v="1"/>
    <s v="IFTS LIFT 24-02 QATAR"/>
    <s v="QATAR"/>
    <n v="51"/>
    <s v="ACS"/>
    <n v="17"/>
    <s v="X"/>
    <m/>
    <x v="4"/>
    <s v="NET"/>
    <s v="DECI_PGM"/>
    <m/>
    <n v="13522"/>
    <s v="NET PGM03"/>
    <d v="1899-12-30T14:35:00"/>
    <d v="1899-12-30T15:35:00"/>
    <d v="1899-12-30T01:00:00"/>
    <d v="1899-12-30T14:35:00"/>
    <d v="1899-12-30T15:35:00"/>
    <d v="1899-12-30T01:00:00"/>
    <s v="DCO"/>
    <s v="N/A"/>
  </r>
  <r>
    <n v="13524"/>
    <x v="4"/>
    <x v="1"/>
    <s v="LIFT IFTS 24-03 UK"/>
    <s v="IFTS"/>
    <n v="39"/>
    <s v="ACS"/>
    <n v="12"/>
    <m/>
    <s v="X"/>
    <x v="0"/>
    <s v="NET"/>
    <s v="RNG_STD"/>
    <m/>
    <n v="13525"/>
    <s v="FMSC RNG01"/>
    <s v="14:35"/>
    <s v="15:35"/>
    <d v="1899-12-30T01:00:00"/>
    <s v="14:35"/>
    <s v="15:35"/>
    <d v="1899-12-30T01:00:00"/>
    <s v="DCO"/>
    <s v="N/A"/>
  </r>
  <r>
    <n v="13525"/>
    <x v="5"/>
    <x v="1"/>
    <s v="LIFT IFTS 24-03 UK"/>
    <s v="IFTS"/>
    <n v="39"/>
    <s v="IFTS"/>
    <n v="9"/>
    <m/>
    <s v="X"/>
    <x v="5"/>
    <s v="NET"/>
    <s v="RNG_STD"/>
    <m/>
    <n v="13526"/>
    <s v="FMSC RNG02"/>
    <s v="07:05"/>
    <s v="08:05"/>
    <d v="1899-12-30T01:00:00"/>
    <s v="07:05"/>
    <d v="1899-12-30T07:55:00"/>
    <d v="1899-12-30T00:50:00"/>
    <s v="DCO"/>
    <s v="N/A"/>
  </r>
  <r>
    <n v="13526"/>
    <x v="5"/>
    <x v="1"/>
    <s v="LIFT IFTS 24-03 UK"/>
    <s v="IFTS"/>
    <n v="40"/>
    <s v="ACS"/>
    <n v="30"/>
    <m/>
    <s v="X"/>
    <x v="0"/>
    <s v="NET"/>
    <s v="RNG_STD"/>
    <m/>
    <n v="13527"/>
    <s v="FMSC RNG02"/>
    <s v="07:05"/>
    <s v="08:05"/>
    <d v="1899-12-30T01:00:00"/>
    <d v="1899-12-30T07:10:00"/>
    <d v="1899-12-30T08:00:00"/>
    <d v="1899-12-30T00:50:00"/>
    <s v="DCO"/>
    <s v="N/A"/>
  </r>
  <r>
    <n v="13527"/>
    <x v="5"/>
    <x v="1"/>
    <s v="IFTS LIFT 24-01 QATAR"/>
    <s v="QATAR"/>
    <n v="45"/>
    <s v="ACS"/>
    <n v="1"/>
    <s v="X"/>
    <m/>
    <x v="6"/>
    <s v="STDA"/>
    <s v="BRV_R2R_STD"/>
    <m/>
    <m/>
    <s v="PT BVR01"/>
    <s v="07:05"/>
    <s v="08:05"/>
    <d v="1899-12-30T01:00:00"/>
    <s v="07:05"/>
    <s v="08:05"/>
    <d v="1899-12-30T01:00:00"/>
    <s v="DCO"/>
    <s v="N/A"/>
  </r>
  <r>
    <n v="13528"/>
    <x v="5"/>
    <x v="1"/>
    <s v="IFTS LIFT 24-01 QATAR"/>
    <s v="QATAR"/>
    <n v="42"/>
    <s v="ACS"/>
    <n v="17"/>
    <s v="X"/>
    <m/>
    <x v="5"/>
    <s v="NET"/>
    <s v="DCA"/>
    <m/>
    <n v="13529"/>
    <s v="NET DCA01"/>
    <s v="08:35"/>
    <s v="09:35"/>
    <d v="1899-12-30T01:00:00"/>
    <s v="08:35"/>
    <s v="09:35"/>
    <d v="1899-12-30T01:00:00"/>
    <s v="DCO"/>
    <s v="N/A"/>
  </r>
  <r>
    <n v="13529"/>
    <x v="5"/>
    <x v="1"/>
    <s v="IFTS LIFT 24-01 QATAR"/>
    <s v="QATAR"/>
    <n v="44"/>
    <s v="ACS"/>
    <n v="9"/>
    <s v="X"/>
    <m/>
    <x v="4"/>
    <s v="NET"/>
    <s v="DCA"/>
    <m/>
    <n v="13528"/>
    <s v="NET DCA01"/>
    <d v="1899-12-30T08:35:00"/>
    <d v="1899-12-30T09:35:00"/>
    <d v="1899-12-30T01:00:00"/>
    <s v="08:35"/>
    <s v="09:35"/>
    <d v="1899-12-30T01:00:00"/>
    <s v="DCO"/>
    <s v="N/A"/>
  </r>
  <r>
    <n v="13530"/>
    <x v="5"/>
    <x v="1"/>
    <s v=" IFTS LIFT 24-03 QATAR"/>
    <s v="QATAR"/>
    <n v="57"/>
    <s v="ACS"/>
    <n v="12"/>
    <s v="X"/>
    <m/>
    <x v="0"/>
    <s v="NET"/>
    <s v="DECI_STD"/>
    <m/>
    <n v="13531"/>
    <s v="NET BTFFB02"/>
    <s v="08:35"/>
    <s v="09:35"/>
    <d v="1899-12-30T01:00:00"/>
    <s v="08:35"/>
    <s v="09:35"/>
    <d v="1899-12-30T01:00:00"/>
    <s v="DCO"/>
    <s v="N/A"/>
  </r>
  <r>
    <n v="13531"/>
    <x v="5"/>
    <x v="1"/>
    <s v=" IFTS LIFT 24-03 QATAR"/>
    <s v="QATAR"/>
    <n v="60"/>
    <s v="ACS"/>
    <n v="2"/>
    <s v="X"/>
    <m/>
    <x v="6"/>
    <s v="STDA"/>
    <s v="DECI_STD"/>
    <m/>
    <m/>
    <s v="FMS NIT01"/>
    <s v="08:35"/>
    <s v="09:35"/>
    <d v="1899-12-30T01:00:00"/>
    <s v="08:35"/>
    <s v="09:35"/>
    <d v="1899-12-30T01:00:00"/>
    <s v="DCO"/>
    <s v="N/A"/>
  </r>
  <r>
    <n v="13532"/>
    <x v="5"/>
    <x v="1"/>
    <s v="LIFT IFTS 24-03 CAN"/>
    <s v="IFTS"/>
    <n v="37"/>
    <s v="ACS"/>
    <n v="10"/>
    <m/>
    <s v="X"/>
    <x v="5"/>
    <s v="NET"/>
    <s v="RNG_STD"/>
    <m/>
    <n v="13533"/>
    <s v="FMSC RNG02"/>
    <s v="10:05"/>
    <s v="11:05"/>
    <d v="1899-12-30T01:00:00"/>
    <s v="10:05"/>
    <s v="11:05"/>
    <d v="1899-12-30T01:00:00"/>
    <s v="DCO"/>
    <s v="N/A"/>
  </r>
  <r>
    <n v="13533"/>
    <x v="5"/>
    <x v="1"/>
    <s v=" IFTS LIFT 24-03 QATAR"/>
    <s v="QATAR"/>
    <n v="61"/>
    <s v="ACS"/>
    <n v="30"/>
    <s v="X"/>
    <m/>
    <x v="0"/>
    <s v="NET"/>
    <s v="DECI_STD"/>
    <m/>
    <n v="13534"/>
    <s v="NET BTFFB02"/>
    <s v="10:05"/>
    <s v="11:05"/>
    <d v="1899-12-30T01:00:00"/>
    <s v="10:05"/>
    <d v="1899-12-30T11:00:00"/>
    <d v="1899-12-30T00:55:00"/>
    <s v="DCO"/>
    <s v="N/A"/>
  </r>
  <r>
    <n v="13534"/>
    <x v="5"/>
    <x v="1"/>
    <s v="IFTS LIFT 24-01 QATAR"/>
    <s v="QATAR"/>
    <n v="45"/>
    <s v="ACS"/>
    <n v="5"/>
    <s v="X"/>
    <m/>
    <x v="6"/>
    <s v="STDA"/>
    <s v="BRV_R2R_STD"/>
    <m/>
    <m/>
    <s v="PT BVR02"/>
    <s v="10:05"/>
    <s v="11:05"/>
    <d v="1899-12-30T01:00:00"/>
    <s v="10:05"/>
    <s v="11:05"/>
    <d v="1899-12-30T01:00:00"/>
    <s v="DCO"/>
    <s v="N/A"/>
  </r>
  <r>
    <n v="13535"/>
    <x v="5"/>
    <x v="1"/>
    <s v="IFTS LIFT 24-01 QATAR"/>
    <s v="QATAR"/>
    <n v="41"/>
    <s v="ACS"/>
    <n v="31"/>
    <s v="X"/>
    <m/>
    <x v="5"/>
    <s v="NET"/>
    <s v="DCA"/>
    <m/>
    <n v="13536"/>
    <s v="NET DCA01"/>
    <s v="11:35"/>
    <s v="12:35"/>
    <d v="1899-12-30T01:00:00"/>
    <d v="1899-12-30T11:35:00"/>
    <d v="1899-12-30T12:35:00"/>
    <d v="1899-12-30T01:00:00"/>
    <s v="DCO"/>
    <s v="N/A"/>
  </r>
  <r>
    <n v="13536"/>
    <x v="5"/>
    <x v="1"/>
    <s v="IFTS LIFT 24-01 QATAR"/>
    <s v="QATAR"/>
    <n v="49"/>
    <s v="IFTS"/>
    <n v="22"/>
    <s v="X"/>
    <m/>
    <x v="4"/>
    <s v="NET"/>
    <s v="DCA"/>
    <m/>
    <n v="13535"/>
    <s v="NET DCA01"/>
    <d v="1899-12-30T11:35:00"/>
    <d v="1899-12-30T12:35:00"/>
    <d v="1899-12-30T01:00:00"/>
    <d v="1899-12-30T11:35:00"/>
    <d v="1899-12-30T12:35:00"/>
    <d v="1899-12-30T01:00:00"/>
    <s v="DCO"/>
    <s v="N/A"/>
  </r>
  <r>
    <n v="13537"/>
    <x v="5"/>
    <x v="1"/>
    <s v="LIFT IFTS 24-03 CAN"/>
    <s v="IFTS"/>
    <n v="38"/>
    <s v="ACS"/>
    <n v="32"/>
    <m/>
    <s v="X"/>
    <x v="0"/>
    <s v="NET"/>
    <s v="RNG_STD"/>
    <m/>
    <n v="13538"/>
    <s v="FMSC RNG02"/>
    <s v="11:35"/>
    <s v="12:35"/>
    <d v="1899-12-30T01:00:00"/>
    <d v="1899-12-30T11:35:00"/>
    <d v="1899-12-30T12:35:00"/>
    <d v="1899-12-30T01:00:00"/>
    <s v="DCO"/>
    <s v="N/A"/>
  </r>
  <r>
    <n v="13538"/>
    <x v="6"/>
    <x v="2"/>
    <s v="LIFT IFTS 24-03 UK"/>
    <s v="IFTS"/>
    <n v="40"/>
    <s v="ACS"/>
    <n v="1"/>
    <m/>
    <s v="X"/>
    <x v="0"/>
    <s v="NET"/>
    <s v="RNG_STD"/>
    <m/>
    <n v="13539"/>
    <s v="FMSC ARNG01"/>
    <s v="07:05"/>
    <s v="08:05"/>
    <d v="1899-12-30T01:00:00"/>
    <s v="07:05"/>
    <s v="08:05"/>
    <d v="1899-12-30T01:00:00"/>
    <s v="DCO"/>
    <s v="N/A"/>
  </r>
  <r>
    <n v="13539"/>
    <x v="6"/>
    <x v="2"/>
    <s v="LIFT 24-43 ITA"/>
    <s v="AMI"/>
    <n v="65"/>
    <s v="ACS"/>
    <n v="14"/>
    <s v="X"/>
    <m/>
    <x v="6"/>
    <s v="STDA"/>
    <s v="PGM"/>
    <m/>
    <m/>
    <s v="SD PGM01"/>
    <s v="07:05"/>
    <s v="08:05"/>
    <d v="1899-12-30T01:00:00"/>
    <s v="07:05"/>
    <s v="08:05"/>
    <d v="1899-12-30T01:00:00"/>
    <s v="DCO"/>
    <s v="N/A"/>
  </r>
  <r>
    <n v="13540"/>
    <x v="6"/>
    <x v="2"/>
    <s v="IFTS LIFT 24-02 QATAR"/>
    <s v="QATAR"/>
    <n v="51"/>
    <s v="ACS"/>
    <n v="5"/>
    <s v="X"/>
    <m/>
    <x v="3"/>
    <s v="STDA"/>
    <s v="DECI_STD"/>
    <m/>
    <m/>
    <s v="PT ERT01"/>
    <s v="07:05"/>
    <s v="08:05"/>
    <d v="1899-12-30T01:00:00"/>
    <d v="1899-12-30T08:00:00"/>
    <d v="1899-12-30T08:00:00"/>
    <d v="1899-12-30T00:00:00"/>
    <s v="DCO"/>
    <s v="N/A"/>
  </r>
  <r>
    <n v="13541"/>
    <x v="6"/>
    <x v="2"/>
    <s v="IFTS LIFT 24-02 QATAR"/>
    <s v="QATAR"/>
    <n v="53"/>
    <s v="ACS"/>
    <n v="17"/>
    <s v="X"/>
    <m/>
    <x v="5"/>
    <s v="NET"/>
    <s v="RNG_STD"/>
    <m/>
    <n v="13542"/>
    <s v="NET RNG01"/>
    <s v="08:35"/>
    <s v="09:35"/>
    <d v="1899-12-30T01:00:00"/>
    <d v="1899-12-30T08:35:00"/>
    <d v="1899-12-30T09:35:00"/>
    <d v="1899-12-30T01:00:00"/>
    <s v="DCO"/>
    <s v="N/A"/>
  </r>
  <r>
    <n v="13542"/>
    <x v="6"/>
    <x v="2"/>
    <s v="IFTS LIFT 24-02 QATAR"/>
    <s v="QATAR"/>
    <n v="54"/>
    <s v="ACS"/>
    <n v="32"/>
    <s v="X"/>
    <m/>
    <x v="0"/>
    <s v="NET"/>
    <s v="RNG_STD"/>
    <m/>
    <n v="13543"/>
    <s v="NET RNG01"/>
    <s v="08:35"/>
    <s v="09:35"/>
    <d v="1899-12-30T01:00:00"/>
    <s v="08:35"/>
    <s v="09:35"/>
    <d v="1899-12-30T01:00:00"/>
    <s v="DCO"/>
    <s v="N/A"/>
  </r>
  <r>
    <n v="13543"/>
    <x v="6"/>
    <x v="2"/>
    <s v="LIFT 24-43 ITA"/>
    <s v="AMI"/>
    <n v="68"/>
    <s v="ACS"/>
    <n v="2"/>
    <s v="X"/>
    <m/>
    <x v="6"/>
    <s v="STDA"/>
    <s v="PGM"/>
    <m/>
    <m/>
    <s v="SD PGM01"/>
    <s v="08:35"/>
    <s v="09:35"/>
    <d v="1899-12-30T01:00:00"/>
    <s v="08:35"/>
    <s v="09:35"/>
    <d v="1899-12-30T01:00:00"/>
    <s v="DCO"/>
    <s v="N/A"/>
  </r>
  <r>
    <n v="13544"/>
    <x v="6"/>
    <x v="2"/>
    <s v="IFTS LIFT 24-02 QATAR"/>
    <s v="QATAR"/>
    <n v="51"/>
    <s v="ACS"/>
    <n v="13"/>
    <s v="X"/>
    <m/>
    <x v="5"/>
    <s v="NET"/>
    <s v="RNG_STD"/>
    <m/>
    <n v="13545"/>
    <s v="NET RNG01"/>
    <s v="10:05"/>
    <s v="11:05"/>
    <d v="1899-12-30T01:00:00"/>
    <d v="1899-12-30T10:30:00"/>
    <d v="1899-12-30T11:20:00"/>
    <d v="1899-12-30T00:50:00"/>
    <s v="DCO"/>
    <s v="N/A"/>
  </r>
  <r>
    <n v="13545"/>
    <x v="6"/>
    <x v="2"/>
    <s v="LIFT 24-43 ITA"/>
    <s v="AMI"/>
    <n v="66"/>
    <s v="ACS"/>
    <n v="10"/>
    <s v="X"/>
    <m/>
    <x v="6"/>
    <s v="STDA"/>
    <s v="PGM"/>
    <m/>
    <m/>
    <s v="SD PGM01"/>
    <s v="10:05"/>
    <s v="11:05"/>
    <d v="1899-12-30T01:00:00"/>
    <s v="10:05"/>
    <s v="11:05"/>
    <d v="1899-12-30T01:00:00"/>
    <s v="DCO"/>
    <s v="N/A"/>
  </r>
  <r>
    <n v="13546"/>
    <x v="6"/>
    <x v="2"/>
    <s v="LIFT IFTS 24-03 UK"/>
    <s v="IFTS"/>
    <n v="39"/>
    <s v="ACS"/>
    <n v="12"/>
    <m/>
    <s v="X"/>
    <x v="5"/>
    <s v="NET"/>
    <s v="RNG_STD"/>
    <m/>
    <n v="13547"/>
    <s v="FMSC ARNG01"/>
    <s v="11:35"/>
    <s v="12:35"/>
    <d v="1899-12-30T01:00:00"/>
    <d v="1899-12-30T11:35:00"/>
    <d v="1899-12-30T12:35:00"/>
    <d v="1899-12-30T01:00:00"/>
    <s v="DCO"/>
    <s v="N/A"/>
  </r>
  <r>
    <n v="13547"/>
    <x v="6"/>
    <x v="2"/>
    <s v="LIFT IFTS 24-03 CAN"/>
    <s v="IFTS"/>
    <n v="37"/>
    <s v="IFTS"/>
    <n v="22"/>
    <m/>
    <s v="X"/>
    <x v="0"/>
    <s v="NET"/>
    <s v="RNG_STD"/>
    <m/>
    <n v="13548"/>
    <s v="FMSC ARNG01"/>
    <s v="11:35"/>
    <s v="12:35"/>
    <d v="1899-12-30T01:00:00"/>
    <s v="11:35"/>
    <s v="12:35"/>
    <d v="1899-12-30T01:00:00"/>
    <s v="DCO"/>
    <s v="N/A"/>
  </r>
  <r>
    <n v="13548"/>
    <x v="6"/>
    <x v="2"/>
    <s v="LIFT 24-43 ITA"/>
    <s v="AMI"/>
    <n v="69"/>
    <s v="ACS"/>
    <n v="2"/>
    <s v="X"/>
    <m/>
    <x v="6"/>
    <s v="STDA"/>
    <s v="PGM"/>
    <m/>
    <m/>
    <s v="SD PGM01"/>
    <s v="11:35"/>
    <s v="12:35"/>
    <d v="1899-12-30T01:00:00"/>
    <s v="11:35"/>
    <s v="12:35"/>
    <d v="1899-12-30T01:00:00"/>
    <s v="DCO"/>
    <s v="N/A"/>
  </r>
  <r>
    <n v="13549"/>
    <x v="6"/>
    <x v="2"/>
    <s v="LIFT IFTS 24-03 CAN"/>
    <s v="IFTS"/>
    <n v="38"/>
    <s v="ACS"/>
    <n v="1"/>
    <m/>
    <s v="X"/>
    <x v="5"/>
    <s v="NET"/>
    <s v="RNG_STD"/>
    <m/>
    <n v="13550"/>
    <s v="FMSC ARNG01"/>
    <s v="13:05"/>
    <s v="14:05"/>
    <d v="1899-12-30T01:00:00"/>
    <d v="1899-12-30T13:05:00"/>
    <d v="1899-12-30T14:05:00"/>
    <d v="1899-12-30T01:00:00"/>
    <s v="DCO"/>
    <s v="N/A"/>
  </r>
  <r>
    <n v="13550"/>
    <x v="6"/>
    <x v="2"/>
    <s v="IFTS LIFT 24-02 QATAR"/>
    <s v="QATAR"/>
    <n v="55"/>
    <s v="ACS"/>
    <n v="10"/>
    <s v="X"/>
    <m/>
    <x v="0"/>
    <s v="STDA"/>
    <s v="DECI_STD_NVG"/>
    <m/>
    <m/>
    <s v="FMS NVG01"/>
    <s v="13:05"/>
    <s v="14:05"/>
    <d v="1899-12-30T01:00:00"/>
    <d v="1899-12-30T13:05:00"/>
    <d v="1899-12-30T14:05:00"/>
    <d v="1899-12-30T01:00:00"/>
    <s v="DCO"/>
    <s v="N/A"/>
  </r>
  <r>
    <n v="13551"/>
    <x v="6"/>
    <x v="2"/>
    <s v="IFTS LIFT 24-02 QATAR"/>
    <s v="QATAR"/>
    <n v="54"/>
    <s v="ACS"/>
    <n v="5"/>
    <s v="X"/>
    <m/>
    <x v="3"/>
    <s v="STDA"/>
    <s v="DECI_STD"/>
    <m/>
    <m/>
    <s v="PT ERT01"/>
    <s v="13:05"/>
    <s v="14:05"/>
    <d v="1899-12-30T01:00:00"/>
    <s v="13:05"/>
    <s v="14:05"/>
    <d v="1899-12-30T01:00:00"/>
    <s v="DCO"/>
    <s v="N/A"/>
  </r>
  <r>
    <n v="13552"/>
    <x v="6"/>
    <x v="2"/>
    <s v="IFTS LIFT 24-02 QATAR"/>
    <s v="QATAR"/>
    <n v="50"/>
    <s v="ACS"/>
    <n v="30"/>
    <s v="X"/>
    <m/>
    <x v="5"/>
    <s v="NET"/>
    <s v="RNG_STD"/>
    <m/>
    <n v="13553"/>
    <s v="NET RNG01"/>
    <s v="14:35"/>
    <s v="15:35"/>
    <d v="1899-12-30T01:00:00"/>
    <d v="1899-12-30T14:35:00"/>
    <d v="1899-12-30T15:25:00"/>
    <d v="1899-12-30T00:50:00"/>
    <s v="DCO"/>
    <s v="N/A"/>
  </r>
  <r>
    <n v="13553"/>
    <x v="6"/>
    <x v="2"/>
    <s v="IFTS LIFT 24-01 QATAR"/>
    <s v="QATAR"/>
    <n v="48"/>
    <s v="ACS"/>
    <n v="31"/>
    <s v="X"/>
    <m/>
    <x v="6"/>
    <s v="STDA"/>
    <s v="BRV_R2R_STD"/>
    <m/>
    <m/>
    <s v="PT R2R01"/>
    <s v="14:35"/>
    <s v="15:35"/>
    <d v="1899-12-30T01:00:00"/>
    <d v="1899-12-30T14:30:00"/>
    <d v="1899-12-30T15:30:00"/>
    <d v="1899-12-30T01:00:00"/>
    <s v="DCO"/>
    <s v="N/A"/>
  </r>
  <r>
    <n v="13554"/>
    <x v="6"/>
    <x v="2"/>
    <s v="IFTS 23-02 QATAR"/>
    <s v="QATAR"/>
    <n v="11"/>
    <s v="ACS"/>
    <n v="17"/>
    <s v="X"/>
    <m/>
    <x v="0"/>
    <s v="STDA"/>
    <s v="BRV_R2R_STD"/>
    <m/>
    <m/>
    <s v="PT R2R01"/>
    <s v="14:35"/>
    <s v="15:35"/>
    <d v="1899-12-30T01:00:00"/>
    <s v="14:35"/>
    <s v="15:35"/>
    <d v="1899-12-30T01:00:00"/>
    <s v="DCO"/>
    <s v="N/A"/>
  </r>
  <r>
    <n v="13555"/>
    <x v="7"/>
    <x v="2"/>
    <s v="IFTS LIFT 24-01 QATAR"/>
    <s v="QATAR"/>
    <n v="44"/>
    <s v="ACS"/>
    <n v="10"/>
    <s v="X"/>
    <m/>
    <x v="5"/>
    <s v="NET"/>
    <s v="DCA"/>
    <m/>
    <n v="13556"/>
    <s v="NET DCA02 CPL01"/>
    <s v="07:05"/>
    <s v="08:05"/>
    <d v="1899-12-30T01:00:00"/>
    <d v="1899-12-30T07:05:00"/>
    <d v="1899-12-30T08:15:00"/>
    <d v="1899-12-30T01:10:00"/>
    <s v="DCO"/>
    <s v="N/A"/>
  </r>
  <r>
    <n v="13556"/>
    <x v="7"/>
    <x v="2"/>
    <s v="IFTS LIFT 24-01 QATAR"/>
    <s v="QATAR"/>
    <n v="42"/>
    <s v="ACS"/>
    <n v="32"/>
    <s v="X"/>
    <m/>
    <x v="4"/>
    <s v="NET"/>
    <s v="DCA"/>
    <m/>
    <n v="13555"/>
    <s v="NET DCA02 CPL01"/>
    <d v="1899-12-30T07:05:00"/>
    <d v="1899-12-30T08:05:00"/>
    <d v="1899-12-30T01:00:00"/>
    <d v="1899-12-30T07:05:00"/>
    <d v="1899-12-30T08:15:00"/>
    <d v="1899-12-30T01:10:00"/>
    <s v="DCO"/>
    <s v="N/A"/>
  </r>
  <r>
    <n v="13557"/>
    <x v="7"/>
    <x v="2"/>
    <s v="LIFT 24-43 ITA"/>
    <s v="AMI"/>
    <n v="65"/>
    <s v="IFTS"/>
    <n v="23"/>
    <s v="X"/>
    <m/>
    <x v="0"/>
    <s v="NET"/>
    <s v="PGM"/>
    <m/>
    <n v="13558"/>
    <s v="SD PGM02"/>
    <s v="07:05"/>
    <s v="08:05"/>
    <d v="1899-12-30T01:00:00"/>
    <s v="07:05"/>
    <s v="08:05"/>
    <d v="1899-12-30T01:00:00"/>
    <s v="DCO"/>
    <s v="N/A"/>
  </r>
  <r>
    <n v="13558"/>
    <x v="7"/>
    <x v="2"/>
    <s v="LIFT 24-43 ITA"/>
    <s v="AMI"/>
    <n v="68"/>
    <s v="ACS"/>
    <n v="5"/>
    <s v="X"/>
    <m/>
    <x v="1"/>
    <s v="NET"/>
    <s v="PGM"/>
    <m/>
    <n v="13557"/>
    <s v="SD PGM02"/>
    <d v="1899-12-30T07:05:00"/>
    <d v="1899-12-30T08:05:00"/>
    <d v="1899-12-30T01:00:00"/>
    <d v="1899-12-30T07:05:00"/>
    <d v="1899-12-30T08:05:00"/>
    <d v="1899-12-30T01:00:00"/>
    <s v="DCO"/>
    <s v="N/A"/>
  </r>
  <r>
    <n v="13559"/>
    <x v="7"/>
    <x v="2"/>
    <s v="IFTS 23-02 QATAR"/>
    <s v="QATAR"/>
    <n v="11"/>
    <s v="ACS"/>
    <n v="9"/>
    <s v="X"/>
    <m/>
    <x v="6"/>
    <s v="STDA"/>
    <s v="BRV_R2R_STD"/>
    <m/>
    <m/>
    <s v="PT R2R02"/>
    <s v="07:05"/>
    <s v="08:05"/>
    <d v="1899-12-30T01:00:00"/>
    <s v="07:05"/>
    <s v="08:05"/>
    <d v="1899-12-30T01:00:00"/>
    <s v="DCO"/>
    <s v="N/A"/>
  </r>
  <r>
    <n v="13560"/>
    <x v="7"/>
    <x v="2"/>
    <s v="IFTS LIFT 24-01 QATAR"/>
    <s v="QATAR"/>
    <n v="49"/>
    <s v="ACS"/>
    <n v="31"/>
    <s v="X"/>
    <m/>
    <x v="5"/>
    <s v="NET"/>
    <s v="DCA"/>
    <m/>
    <n v="13561"/>
    <s v="NET DCA02"/>
    <s v="08:35"/>
    <s v="09:35"/>
    <d v="1899-12-30T01:00:00"/>
    <d v="1899-12-30T08:35:00"/>
    <d v="1899-12-30T09:50:00"/>
    <d v="1899-12-30T01:15:00"/>
    <s v="DCO"/>
    <s v="N/A"/>
  </r>
  <r>
    <n v="13561"/>
    <x v="7"/>
    <x v="2"/>
    <s v="IFTS LIFT 24-01 QATAR"/>
    <s v="QATAR"/>
    <n v="41"/>
    <s v="IFTS"/>
    <n v="22"/>
    <s v="X"/>
    <m/>
    <x v="4"/>
    <s v="NET"/>
    <s v="DCA"/>
    <m/>
    <n v="13560"/>
    <s v="NET DCA02"/>
    <d v="1899-12-30T08:35:00"/>
    <d v="1899-12-30T09:35:00"/>
    <d v="1899-12-30T01:00:00"/>
    <d v="1899-12-30T08:35:00"/>
    <d v="1899-12-30T09:50:00"/>
    <d v="1899-12-30T01:15:00"/>
    <s v="DCO"/>
    <s v="N/A"/>
  </r>
  <r>
    <n v="13562"/>
    <x v="7"/>
    <x v="2"/>
    <s v="IFTS LIFT 24-02 QATAR"/>
    <s v="QATAR"/>
    <n v="51"/>
    <s v="ACS"/>
    <n v="30"/>
    <s v="X"/>
    <m/>
    <x v="0"/>
    <s v="NET"/>
    <s v="RNG_STD"/>
    <m/>
    <n v="13563"/>
    <s v="NET RNG02"/>
    <s v="08:35"/>
    <s v="09:35"/>
    <d v="1899-12-30T01:00:00"/>
    <s v="08:35"/>
    <s v="09:35"/>
    <d v="1899-12-30T01:00:00"/>
    <s v="DCO"/>
    <s v="N/A"/>
  </r>
  <r>
    <n v="13563"/>
    <x v="7"/>
    <x v="2"/>
    <s v="IFTS LIFT 24-01 QATAR"/>
    <s v="QATAR"/>
    <n v="43"/>
    <s v="ACS"/>
    <n v="14"/>
    <s v="X"/>
    <m/>
    <x v="6"/>
    <s v="STDA"/>
    <s v="BRV_R2R_STD"/>
    <m/>
    <m/>
    <s v="PT R2R01"/>
    <s v="08:35"/>
    <s v="09:35"/>
    <d v="1899-12-30T01:00:00"/>
    <s v="08:35"/>
    <s v="09:35"/>
    <d v="1899-12-30T01:00:00"/>
    <s v="DCO"/>
    <s v="N/A"/>
  </r>
  <r>
    <n v="13564"/>
    <x v="7"/>
    <x v="2"/>
    <s v="IFTS LIFT 24-01 QATAR"/>
    <s v="QATAR"/>
    <n v="48"/>
    <s v="ACS"/>
    <n v="17"/>
    <s v="X"/>
    <m/>
    <x v="2"/>
    <s v="STDA"/>
    <s v="BRV_R2R_STD"/>
    <m/>
    <m/>
    <s v="PT R2R02"/>
    <s v="08:35"/>
    <s v="09:35"/>
    <d v="1899-12-30T01:00:00"/>
    <s v="08:35"/>
    <s v="09:35"/>
    <d v="1899-12-30T01:00:00"/>
    <s v="DCO"/>
    <s v="N/A"/>
  </r>
  <r>
    <n v="13565"/>
    <x v="7"/>
    <x v="2"/>
    <s v="IFTS LIFT 24-02 QATAR"/>
    <s v="QATAR"/>
    <n v="53"/>
    <s v="IFTS"/>
    <n v="9"/>
    <s v="X"/>
    <m/>
    <x v="5"/>
    <s v="NET"/>
    <s v="RNG_STD"/>
    <m/>
    <n v="13566"/>
    <s v="NET RNG02"/>
    <s v="10:05"/>
    <s v="11:05"/>
    <d v="1899-12-30T01:00:00"/>
    <d v="1899-12-30T10:05:00"/>
    <d v="1899-12-30T11:05:00"/>
    <d v="1899-12-30T01:00:00"/>
    <s v="DCO"/>
    <s v="N/A"/>
  </r>
  <r>
    <n v="13566"/>
    <x v="7"/>
    <x v="2"/>
    <s v="LIFT 24-43 ITA"/>
    <s v="AMI"/>
    <n v="66"/>
    <s v="IFTS"/>
    <n v="23"/>
    <s v="X"/>
    <m/>
    <x v="0"/>
    <s v="NET"/>
    <s v="PGM"/>
    <m/>
    <n v="13567"/>
    <s v="SD PGM02"/>
    <s v="10:05"/>
    <s v="11:05"/>
    <d v="1899-12-30T01:00:00"/>
    <s v="10:05"/>
    <s v="11:05"/>
    <d v="1899-12-30T01:00:00"/>
    <s v="DCO"/>
    <s v="N/A"/>
  </r>
  <r>
    <n v="13567"/>
    <x v="7"/>
    <x v="2"/>
    <s v="LIFT 24-43 ITA"/>
    <s v="AMI"/>
    <n v="69"/>
    <s v="ACS"/>
    <n v="10"/>
    <s v="X"/>
    <m/>
    <x v="1"/>
    <s v="NET"/>
    <s v="PGM"/>
    <m/>
    <n v="13566"/>
    <s v="SD PGM02"/>
    <d v="1899-12-30T10:05:00"/>
    <d v="1899-12-30T11:05:00"/>
    <d v="1899-12-30T01:00:00"/>
    <d v="1899-12-30T10:05:00"/>
    <d v="1899-12-30T11:05:00"/>
    <d v="1899-12-30T01:00:00"/>
    <s v="DCO"/>
    <s v="N/A"/>
  </r>
  <r>
    <n v="13568"/>
    <x v="7"/>
    <x v="2"/>
    <s v="LIFT 24-43 ITA"/>
    <s v="AMI"/>
    <n v="67"/>
    <s v="ACS"/>
    <n v="32"/>
    <s v="X"/>
    <m/>
    <x v="6"/>
    <s v="STDA"/>
    <s v="PGM"/>
    <m/>
    <m/>
    <s v="SD PGM01"/>
    <s v="10:05"/>
    <s v="11:05"/>
    <d v="1899-12-30T01:00:00"/>
    <s v="10:05"/>
    <s v="11:05"/>
    <d v="1899-12-30T01:00:00"/>
    <s v="DCO"/>
    <s v="N/A"/>
  </r>
  <r>
    <n v="13569"/>
    <x v="7"/>
    <x v="2"/>
    <s v="LIFT IFTS 24-03 CAN"/>
    <s v="IFTS"/>
    <n v="38"/>
    <s v="ACS"/>
    <n v="13"/>
    <m/>
    <s v="X"/>
    <x v="3"/>
    <s v="STDA"/>
    <s v="DECI_STD"/>
    <m/>
    <m/>
    <s v="PT ERT03"/>
    <s v="10:05"/>
    <s v="11:05"/>
    <d v="1899-12-30T01:00:00"/>
    <s v="10:05"/>
    <s v="11:05"/>
    <d v="1899-12-30T01:00:00"/>
    <s v="DCO"/>
    <s v="N/A"/>
  </r>
  <r>
    <n v="13570"/>
    <x v="7"/>
    <x v="2"/>
    <s v="IFTS LIFT 24-02 QATAR"/>
    <s v="QATAR"/>
    <n v="54"/>
    <s v="ACS"/>
    <n v="14"/>
    <s v="X"/>
    <m/>
    <x v="5"/>
    <s v="NET"/>
    <s v="RNG_STD"/>
    <m/>
    <n v="13571"/>
    <s v="NET RNG02"/>
    <s v="11:35"/>
    <s v="12:35"/>
    <d v="1899-12-30T01:00:00"/>
    <d v="1899-12-30T11:35:00"/>
    <d v="1899-12-30T12:35:00"/>
    <d v="1899-12-30T01:00:00"/>
    <s v="DCO"/>
    <s v="N/A"/>
  </r>
  <r>
    <n v="13571"/>
    <x v="7"/>
    <x v="2"/>
    <s v="IFTS LIFT 24-02 QATAR"/>
    <s v="QATAR"/>
    <n v="50"/>
    <s v="ACS"/>
    <n v="12"/>
    <s v="X"/>
    <m/>
    <x v="0"/>
    <s v="NET"/>
    <s v="RNG_STD"/>
    <m/>
    <n v="13572"/>
    <s v="NET RNG02"/>
    <s v="11:35"/>
    <s v="12:35"/>
    <d v="1899-12-30T01:00:00"/>
    <s v="11:35"/>
    <s v="12:35"/>
    <d v="1899-12-30T01:00:00"/>
    <s v="DCO"/>
    <s v="N/A"/>
  </r>
  <r>
    <n v="13572"/>
    <x v="7"/>
    <x v="2"/>
    <s v="IFTS 23-02 QATAR"/>
    <s v="QATAR"/>
    <n v="11"/>
    <s v="ACS"/>
    <n v="2"/>
    <s v="X"/>
    <m/>
    <x v="6"/>
    <s v="STDA"/>
    <s v="BRV_R2R_STD"/>
    <m/>
    <m/>
    <s v="PT BVR01"/>
    <s v="11:35"/>
    <s v="12:35"/>
    <d v="1899-12-30T01:00:00"/>
    <d v="1899-12-30T11:30:00"/>
    <d v="1899-12-30T12:30:00"/>
    <d v="1899-12-30T01:00:00"/>
    <s v="DCO"/>
    <s v="N/A"/>
  </r>
  <r>
    <n v="13573"/>
    <x v="7"/>
    <x v="2"/>
    <s v="IFTS LIFT 24-01 QATAR"/>
    <s v="QATAR"/>
    <n v="45"/>
    <s v="ACS"/>
    <n v="9"/>
    <s v="X"/>
    <m/>
    <x v="5"/>
    <s v="STDA"/>
    <s v="DECI_STD_NVG"/>
    <m/>
    <m/>
    <s v="FMS R2RNVG01"/>
    <s v="13:05"/>
    <s v="14:05"/>
    <d v="1899-12-30T01:00:00"/>
    <d v="1899-12-30T13:05:00"/>
    <d v="1899-12-30T14:05:00"/>
    <d v="1899-12-30T01:00:00"/>
    <s v="DCO"/>
    <s v="N/A"/>
  </r>
  <r>
    <n v="13574"/>
    <x v="7"/>
    <x v="2"/>
    <s v=" IFTS LIFT 24-03 QATAR"/>
    <s v="QATAR"/>
    <n v="56"/>
    <s v="IFTS"/>
    <n v="9"/>
    <s v="X"/>
    <m/>
    <x v="0"/>
    <s v="STDA"/>
    <s v="DECI_STD"/>
    <m/>
    <m/>
    <s v="FMS NIT01"/>
    <s v="13:05"/>
    <s v="14:05"/>
    <d v="1899-12-30T01:00:00"/>
    <s v="13:05"/>
    <s v="14:05"/>
    <d v="1899-12-30T01:00:00"/>
    <s v="DCO"/>
    <s v="N/A"/>
  </r>
  <r>
    <n v="13575"/>
    <x v="14"/>
    <x v="4"/>
    <s v="IFTS LIFT 24-01 QATAR"/>
    <s v="QATAR"/>
    <n v="47"/>
    <s v="ACS"/>
    <n v="33"/>
    <s v="X"/>
    <m/>
    <x v="0"/>
    <s v="NET"/>
    <s v="DCA"/>
    <m/>
    <n v="13576"/>
    <s v="NET ADCA02"/>
    <d v="1899-12-30T07:05:00"/>
    <d v="1899-12-30T08:05:00"/>
    <d v="1899-12-30T01:00:00"/>
    <d v="1899-12-30T07:05:00"/>
    <d v="1899-12-30T07:30:00"/>
    <d v="1899-12-30T00:25:00"/>
    <s v="RSLD"/>
    <s v="CD5"/>
  </r>
  <r>
    <n v="13576"/>
    <x v="14"/>
    <x v="4"/>
    <s v="IFTS LIFT 24-01 QATAR"/>
    <s v="QATAR"/>
    <n v="48"/>
    <s v="ACS"/>
    <n v="14"/>
    <s v="X"/>
    <m/>
    <x v="1"/>
    <s v="NET"/>
    <s v="DCA"/>
    <m/>
    <n v="13575"/>
    <s v="NET ADCA02"/>
    <d v="1899-12-30T07:05:00"/>
    <d v="1899-12-30T08:05:00"/>
    <d v="1899-12-30T01:00:00"/>
    <d v="1899-12-30T07:05:00"/>
    <d v="1899-12-30T07:30:00"/>
    <d v="1899-12-30T00:25:00"/>
    <s v="RSLD"/>
    <s v="CD3"/>
  </r>
  <r>
    <n v="13577"/>
    <x v="7"/>
    <x v="2"/>
    <s v="IFTS LIFT 24-01 QATAR"/>
    <s v="QATAR"/>
    <n v="43"/>
    <s v="ACS"/>
    <n v="1"/>
    <s v="X"/>
    <m/>
    <x v="1"/>
    <s v="STDA"/>
    <s v="BRV_R2R_STD"/>
    <m/>
    <m/>
    <s v="PT R2R02"/>
    <s v="13:05"/>
    <s v="14:05"/>
    <d v="1899-12-30T01:00:00"/>
    <d v="1899-12-30T13:00:00"/>
    <d v="1899-12-30T14:00:00"/>
    <d v="1899-12-30T01:00:00"/>
    <s v="DCO"/>
    <s v="N/A"/>
  </r>
  <r>
    <n v="13578"/>
    <x v="7"/>
    <x v="2"/>
    <s v="IFTS LIFT 24-01 QATAR"/>
    <s v="QATAR"/>
    <n v="47"/>
    <s v="ACS"/>
    <n v="5"/>
    <s v="X"/>
    <m/>
    <x v="6"/>
    <s v="STDA"/>
    <s v="BRV_R2R_STD"/>
    <m/>
    <m/>
    <s v="PT R2R01"/>
    <s v="13:05"/>
    <s v="14:05"/>
    <d v="1899-12-30T01:00:00"/>
    <s v="13:05"/>
    <s v="14:05"/>
    <d v="1899-12-30T01:00:00"/>
    <s v="DCO"/>
    <s v="N/A"/>
  </r>
  <r>
    <n v="13579"/>
    <x v="7"/>
    <x v="2"/>
    <s v="LIFT IFTS 24-03 CAN"/>
    <s v="IFTS"/>
    <n v="37"/>
    <s v="ACS"/>
    <n v="13"/>
    <m/>
    <s v="X"/>
    <x v="2"/>
    <s v="STDA"/>
    <s v="DECI_STD"/>
    <m/>
    <m/>
    <s v="PT ERT03"/>
    <s v="13:05"/>
    <s v="14:05"/>
    <d v="1899-12-30T01:00:00"/>
    <s v="13:05"/>
    <s v="14:05"/>
    <d v="1899-12-30T01:00:00"/>
    <s v="DCO"/>
    <s v="N/A"/>
  </r>
  <r>
    <n v="13580"/>
    <x v="7"/>
    <x v="2"/>
    <s v="IFTS LIFT 24-02 QATAR"/>
    <s v="QATAR"/>
    <n v="51"/>
    <s v="ACS"/>
    <n v="17"/>
    <s v="X"/>
    <m/>
    <x v="5"/>
    <s v="NET"/>
    <s v="DECI_STD_NVG"/>
    <m/>
    <n v="13581"/>
    <s v="NET BFFNVG01"/>
    <s v="14:35"/>
    <s v="15:35"/>
    <d v="1899-12-30T01:00:00"/>
    <d v="1899-12-30T14:35:00"/>
    <d v="1899-12-30T15:35:00"/>
    <d v="1899-12-30T01:00:00"/>
    <s v="DCO"/>
    <s v="N/A"/>
  </r>
  <r>
    <n v="13581"/>
    <x v="7"/>
    <x v="2"/>
    <s v="IFTS LIFT 24-01 QATAR"/>
    <s v="QATAR"/>
    <n v="48"/>
    <s v="IFTS"/>
    <n v="22"/>
    <s v="X"/>
    <m/>
    <x v="1"/>
    <s v="STDA"/>
    <s v="BRV_R2R_STD"/>
    <m/>
    <m/>
    <s v="PT BVR01"/>
    <s v="14:35"/>
    <s v="15:35"/>
    <d v="1899-12-30T01:00:00"/>
    <s v="14:35"/>
    <s v="15:35"/>
    <d v="1899-12-30T01:00:00"/>
    <s v="DCO"/>
    <s v="N/A"/>
  </r>
  <r>
    <n v="13582"/>
    <x v="14"/>
    <x v="4"/>
    <s v="IFTS LIFT 24-02 QATAR"/>
    <s v="QATAR"/>
    <n v="52"/>
    <s v="IFTS"/>
    <n v="23"/>
    <s v="X"/>
    <m/>
    <x v="5"/>
    <s v="NET"/>
    <s v="DECI_STD"/>
    <m/>
    <n v="13583"/>
    <s v="FMSC OBFM01"/>
    <d v="1899-12-30T10:05:00"/>
    <d v="1899-12-30T11:05:00"/>
    <d v="1899-12-30T01:00:00"/>
    <d v="1899-12-30T10:30:00"/>
    <d v="1899-12-30T11:05:00"/>
    <d v="1899-12-30T00:35:00"/>
    <s v="RSLD"/>
    <s v="CD5"/>
  </r>
  <r>
    <n v="13583"/>
    <x v="8"/>
    <x v="2"/>
    <s v="IFTS LIFT 24-01 QATAR"/>
    <s v="QATAR"/>
    <n v="41"/>
    <s v="IFTS"/>
    <n v="9"/>
    <s v="X"/>
    <m/>
    <x v="5"/>
    <s v="NET"/>
    <s v="DCA"/>
    <m/>
    <n v="13584"/>
    <s v="NET SMI01"/>
    <s v="07:05"/>
    <s v="08:05"/>
    <d v="1899-12-30T01:00:00"/>
    <d v="1899-12-30T07:05:00"/>
    <d v="1899-12-30T08:05:00"/>
    <d v="1899-12-30T01:00:00"/>
    <s v="DCO"/>
    <s v="N/A"/>
  </r>
  <r>
    <n v="13584"/>
    <x v="8"/>
    <x v="2"/>
    <s v="IFTS LIFT 24-01 QATAR"/>
    <s v="QATAR"/>
    <n v="49"/>
    <s v="ACS"/>
    <n v="10"/>
    <s v="X"/>
    <m/>
    <x v="4"/>
    <s v="NET"/>
    <s v="DCA"/>
    <m/>
    <n v="13583"/>
    <s v="NET SMI01"/>
    <d v="1899-12-30T07:05:00"/>
    <d v="1899-12-30T08:05:00"/>
    <d v="1899-12-30T01:00:00"/>
    <d v="1899-12-30T07:05:00"/>
    <d v="1899-12-30T08:05:00"/>
    <d v="1899-12-30T01:00:00"/>
    <s v="DCO"/>
    <s v="N/A"/>
  </r>
  <r>
    <n v="13585"/>
    <x v="8"/>
    <x v="2"/>
    <s v="LIP IFTS 24-02"/>
    <s v="IFTS"/>
    <n v="3"/>
    <s v="ACS"/>
    <n v="9"/>
    <m/>
    <s v="X"/>
    <x v="0"/>
    <s v="NET"/>
    <s v="RNG_STD"/>
    <m/>
    <n v="13586"/>
    <s v="NET ARNG01"/>
    <s v="07:05"/>
    <s v="08:05"/>
    <d v="1899-12-30T01:00:00"/>
    <s v="07:05"/>
    <s v="08:05"/>
    <d v="1899-12-30T01:00:00"/>
    <s v="DCO"/>
    <s v="N/A"/>
  </r>
  <r>
    <n v="13586"/>
    <x v="8"/>
    <x v="2"/>
    <s v="IFTS LIFT 24-01 QATAR"/>
    <s v="QATAR"/>
    <n v="48"/>
    <s v="ACS"/>
    <n v="5"/>
    <s v="X"/>
    <m/>
    <x v="6"/>
    <s v="STDA"/>
    <s v="BRV_R2R_STD"/>
    <m/>
    <m/>
    <s v="PT BVR02"/>
    <s v="07:05"/>
    <s v="08:05"/>
    <d v="1899-12-30T01:00:00"/>
    <s v="07:05"/>
    <s v="08:05"/>
    <d v="1899-12-30T01:00:00"/>
    <s v="DCO"/>
    <s v="N/A"/>
  </r>
  <r>
    <n v="13587"/>
    <x v="8"/>
    <x v="2"/>
    <s v="IFTS LIFT 24-01 QATAR"/>
    <s v="QATAR"/>
    <n v="47"/>
    <s v="ACS"/>
    <n v="13"/>
    <s v="X"/>
    <m/>
    <x v="3"/>
    <s v="STDA"/>
    <s v="BRV_R2R_STD"/>
    <m/>
    <m/>
    <s v="PT R2R02"/>
    <s v="07:05"/>
    <s v="08:05"/>
    <d v="1899-12-30T01:00:00"/>
    <s v="07:05"/>
    <s v="08:05"/>
    <d v="1899-12-30T01:00:00"/>
    <s v="DCO"/>
    <s v="N/A"/>
  </r>
  <r>
    <n v="13588"/>
    <x v="8"/>
    <x v="2"/>
    <s v="IFTS LIFT 24-02 QATAR"/>
    <s v="QATAR"/>
    <n v="55"/>
    <s v="IFTS"/>
    <n v="22"/>
    <s v="X"/>
    <m/>
    <x v="0"/>
    <s v="NET"/>
    <s v="RNG_STD"/>
    <m/>
    <n v="13589"/>
    <s v="NET RNG01"/>
    <s v="08:35"/>
    <s v="09:35"/>
    <d v="1899-12-30T01:00:00"/>
    <s v="08:35"/>
    <s v="09:35"/>
    <d v="1899-12-30T01:00:00"/>
    <s v="DCO"/>
    <s v="N/A"/>
  </r>
  <r>
    <n v="13589"/>
    <x v="8"/>
    <x v="2"/>
    <s v="IFTS 23-02 QATAR"/>
    <s v="QATAR"/>
    <n v="11"/>
    <s v="IFTS"/>
    <n v="23"/>
    <s v="X"/>
    <m/>
    <x v="6"/>
    <s v="STDA"/>
    <s v="BRV_R2R_STD"/>
    <m/>
    <m/>
    <s v="PT BVR02"/>
    <s v="08:35"/>
    <s v="09:35"/>
    <d v="1899-12-30T01:00:00"/>
    <s v="08:35"/>
    <d v="1899-12-30T09:25:00"/>
    <d v="1899-12-30T00:50:00"/>
    <s v="DCO"/>
    <s v="N/A"/>
  </r>
  <r>
    <n v="13590"/>
    <x v="8"/>
    <x v="2"/>
    <s v="IFTS LIFT 24-01 QATAR"/>
    <s v="QATAR"/>
    <n v="45"/>
    <s v="ACS"/>
    <n v="31"/>
    <s v="X"/>
    <m/>
    <x v="0"/>
    <s v="STDA"/>
    <s v="DECI_STD_NVG"/>
    <m/>
    <m/>
    <s v="FMS R2RNVG02"/>
    <s v="10:05"/>
    <s v="11:05"/>
    <d v="1899-12-30T01:00:00"/>
    <d v="1899-12-30T10:00:00"/>
    <d v="1899-12-30T11:00:00"/>
    <d v="1899-12-30T01:00:00"/>
    <s v="DCO"/>
    <s v="N/A"/>
  </r>
  <r>
    <n v="13591"/>
    <x v="8"/>
    <x v="2"/>
    <s v="IFTS LIFT 24-01 QATAR"/>
    <s v="QATAR"/>
    <n v="43"/>
    <s v="ACS"/>
    <n v="1"/>
    <s v="X"/>
    <m/>
    <x v="1"/>
    <s v="STDA"/>
    <s v="BRV_R2R_STD"/>
    <m/>
    <m/>
    <s v="PT BVR01"/>
    <s v="10:05"/>
    <s v="11:05"/>
    <d v="1899-12-30T01:00:00"/>
    <d v="1899-12-30T10:00:00"/>
    <d v="1899-12-30T11:00:00"/>
    <d v="1899-12-30T01:00:00"/>
    <s v="DCO"/>
    <s v="N/A"/>
  </r>
  <r>
    <n v="13592"/>
    <x v="8"/>
    <x v="2"/>
    <s v="IFTS LIFT 24-02 QATAR"/>
    <s v="QATAR"/>
    <n v="51"/>
    <s v="ACS"/>
    <n v="32"/>
    <s v="X"/>
    <m/>
    <x v="0"/>
    <s v="NET"/>
    <s v="RNG_STD"/>
    <m/>
    <n v="13593"/>
    <s v="NET ARNG01"/>
    <s v="11:35"/>
    <s v="12:35"/>
    <d v="1899-12-30T01:00:00"/>
    <s v="11:35"/>
    <s v="12:35"/>
    <d v="1899-12-30T01:00:00"/>
    <s v="DCO"/>
    <s v="N/A"/>
  </r>
  <r>
    <n v="13593"/>
    <x v="8"/>
    <x v="2"/>
    <s v="IFTS LIFT 24-01 QATAR"/>
    <s v="QATAR"/>
    <n v="47"/>
    <s v="IFTS"/>
    <n v="23"/>
    <s v="X"/>
    <m/>
    <x v="6"/>
    <s v="STDA"/>
    <s v="BRV_R2R_STD"/>
    <m/>
    <m/>
    <s v="PT BVR01"/>
    <s v="13:05"/>
    <s v="14:05"/>
    <d v="1899-12-30T01:00:00"/>
    <d v="1899-12-30T13:05:00"/>
    <d v="1899-12-30T13:55:00"/>
    <d v="1899-12-30T00:50:00"/>
    <s v="DCO"/>
    <s v="N/A"/>
  </r>
  <r>
    <n v="13594"/>
    <x v="8"/>
    <x v="2"/>
    <s v="IFTS LIFT 24-01 QATAR"/>
    <s v="QATAR"/>
    <n v="42"/>
    <s v="ACS"/>
    <n v="31"/>
    <s v="X"/>
    <m/>
    <x v="0"/>
    <s v="NET"/>
    <s v="DCA"/>
    <m/>
    <n v="13595"/>
    <s v="NET SMI01"/>
    <s v="13:05"/>
    <s v="14:05"/>
    <d v="1899-12-30T01:00:00"/>
    <d v="1899-12-30T13:00:00"/>
    <d v="1899-12-30T14:00:00"/>
    <d v="1899-12-30T01:00:00"/>
    <s v="DCO"/>
    <s v="N/A"/>
  </r>
  <r>
    <n v="13595"/>
    <x v="8"/>
    <x v="2"/>
    <s v="IFTS LIFT 24-01 QATAR"/>
    <s v="QATAR"/>
    <n v="44"/>
    <s v="ACS"/>
    <n v="30"/>
    <s v="X"/>
    <m/>
    <x v="1"/>
    <s v="NET"/>
    <s v="DCA"/>
    <m/>
    <n v="13594"/>
    <s v="NET SMI01"/>
    <d v="1899-12-30T13:05:00"/>
    <d v="1899-12-30T14:05:00"/>
    <d v="1899-12-30T01:00:00"/>
    <d v="1899-12-30T13:00:00"/>
    <d v="1899-12-30T14:00:00"/>
    <d v="1899-12-30T01:00:00"/>
    <s v="DCO"/>
    <s v="N/A"/>
  </r>
  <r>
    <n v="13596"/>
    <x v="8"/>
    <x v="2"/>
    <s v="LIFT 24-43 ITA"/>
    <s v="AMI"/>
    <n v="68"/>
    <s v="ACS"/>
    <n v="9"/>
    <s v="X"/>
    <m/>
    <x v="1"/>
    <s v="STDA"/>
    <s v="RANGE"/>
    <m/>
    <m/>
    <s v="SD RNG01"/>
    <d v="1899-12-30T14:35:00"/>
    <d v="1899-12-30T15:35:00"/>
    <d v="1899-12-30T01:00:00"/>
    <d v="1899-12-30T14:35:00"/>
    <d v="1899-12-30T15:35:00"/>
    <d v="1899-12-30T01:00:00"/>
    <s v="DCO"/>
    <s v="N/A"/>
  </r>
  <r>
    <n v="13597"/>
    <x v="8"/>
    <x v="2"/>
    <s v="IFTS 23-02 QATAR"/>
    <s v="QATAR"/>
    <n v="11"/>
    <s v="ACS"/>
    <n v="17"/>
    <s v="X"/>
    <m/>
    <x v="5"/>
    <s v="NET"/>
    <s v="DCA"/>
    <m/>
    <n v="13598"/>
    <s v="NET QRA01"/>
    <s v="14:35"/>
    <s v="15:35"/>
    <d v="1899-12-30T01:00:00"/>
    <d v="1899-12-30T14:35:00"/>
    <d v="1899-12-30T15:35:00"/>
    <d v="1899-12-30T01:00:00"/>
    <s v="DCO"/>
    <s v="N/A"/>
  </r>
  <r>
    <n v="13598"/>
    <x v="8"/>
    <x v="2"/>
    <s v="IFTS LIFT 24-01 QATAR"/>
    <s v="QATAR"/>
    <n v="48"/>
    <s v="ACS"/>
    <n v="14"/>
    <s v="X"/>
    <m/>
    <x v="4"/>
    <s v="NET"/>
    <s v="DCA"/>
    <m/>
    <n v="13597"/>
    <s v="NET QRA01"/>
    <d v="1899-12-30T14:35:00"/>
    <d v="1899-12-30T15:35:00"/>
    <d v="1899-12-30T01:00:00"/>
    <d v="1899-12-30T14:35:00"/>
    <d v="1899-12-30T15:35:00"/>
    <d v="1899-12-30T01:00:00"/>
    <s v="SDC"/>
    <s v="N/A"/>
  </r>
  <r>
    <n v="13599"/>
    <x v="8"/>
    <x v="2"/>
    <s v="LIFT 24-43 ITA"/>
    <s v="AMI"/>
    <n v="65"/>
    <s v="ACS"/>
    <n v="12"/>
    <s v="X"/>
    <m/>
    <x v="0"/>
    <s v="STDA"/>
    <s v="RANGE"/>
    <m/>
    <m/>
    <s v="SD RNG01"/>
    <s v="14:35"/>
    <s v="15:35"/>
    <d v="1899-12-30T01:00:00"/>
    <d v="1899-12-30T14:35:00"/>
    <d v="1899-12-30T15:35:00"/>
    <d v="1899-12-30T01:00:00"/>
    <s v="DCO"/>
    <s v="N/A"/>
  </r>
  <r>
    <n v="13600"/>
    <x v="8"/>
    <x v="2"/>
    <s v="IFTS LIFT 24-01 QATAR"/>
    <s v="QATAR"/>
    <n v="43"/>
    <s v="IFTS"/>
    <n v="22"/>
    <s v="X"/>
    <m/>
    <x v="6"/>
    <s v="STDA"/>
    <s v="BRV_R2R_STD"/>
    <m/>
    <m/>
    <s v="PT BVR02"/>
    <s v="14:35"/>
    <s v="15:35"/>
    <d v="1899-12-30T01:00:00"/>
    <d v="1899-12-30T14:35:00"/>
    <d v="1899-12-30T15:35:00"/>
    <d v="1899-12-30T01:00:00"/>
    <s v="DCO"/>
    <s v="N/A"/>
  </r>
  <r>
    <n v="13601"/>
    <x v="9"/>
    <x v="2"/>
    <s v="IFTS LIFT 24-01 QATAR"/>
    <s v="QATAR"/>
    <n v="44"/>
    <s v="ACS"/>
    <n v="1"/>
    <s v="X"/>
    <m/>
    <x v="5"/>
    <s v="NET"/>
    <s v="DCA"/>
    <m/>
    <n v="13602"/>
    <s v="NET SMI02"/>
    <s v="07:05"/>
    <s v="08:05"/>
    <d v="1899-12-30T01:00:00"/>
    <d v="1899-12-30T07:05:00"/>
    <d v="1899-12-30T08:05:00"/>
    <d v="1899-12-30T01:00:00"/>
    <s v="DCO"/>
    <s v="N/A"/>
  </r>
  <r>
    <n v="13602"/>
    <x v="9"/>
    <x v="2"/>
    <s v="IFTS LIFT 24-01 QATAR"/>
    <s v="QATAR"/>
    <n v="42"/>
    <s v="ACS"/>
    <n v="5"/>
    <s v="X"/>
    <m/>
    <x v="4"/>
    <s v="NET"/>
    <s v="DCA"/>
    <m/>
    <n v="13601"/>
    <s v="NET SMI02"/>
    <d v="1899-12-30T07:05:00"/>
    <d v="1899-12-30T08:05:00"/>
    <d v="1899-12-30T01:00:00"/>
    <d v="1899-12-30T07:05:00"/>
    <d v="1899-12-30T08:05:00"/>
    <d v="1899-12-30T01:00:00"/>
    <s v="DCO"/>
    <s v="N/A"/>
  </r>
  <r>
    <n v="13603"/>
    <x v="9"/>
    <x v="2"/>
    <s v="IFTS LIFT 24-02 QATAR"/>
    <s v="QATAR"/>
    <n v="52"/>
    <s v="IFTS"/>
    <n v="9"/>
    <s v="X"/>
    <m/>
    <x v="0"/>
    <s v="NET"/>
    <s v="RNG_STD"/>
    <m/>
    <n v="13604"/>
    <s v="NET RNG02"/>
    <s v="07:05"/>
    <s v="08:05"/>
    <d v="1899-12-30T01:00:00"/>
    <s v="07:05"/>
    <s v="08:05"/>
    <d v="1899-12-30T01:00:00"/>
    <s v="DCO"/>
    <s v="N/A"/>
  </r>
  <r>
    <n v="13604"/>
    <x v="9"/>
    <x v="2"/>
    <s v="IFTS LIFT 24-01 QATAR"/>
    <s v="QATAR"/>
    <n v="43"/>
    <s v="IFTS"/>
    <n v="23"/>
    <s v="X"/>
    <m/>
    <x v="5"/>
    <s v="NET"/>
    <s v="DCA"/>
    <m/>
    <n v="13605"/>
    <s v="NET QRA01"/>
    <s v="08:35"/>
    <s v="09:35"/>
    <d v="1899-12-30T01:00:00"/>
    <d v="1899-12-30T08:35:00"/>
    <d v="1899-12-30T09:35:00"/>
    <d v="1899-12-30T01:00:00"/>
    <s v="DCO"/>
    <s v="N/A"/>
  </r>
  <r>
    <n v="13605"/>
    <x v="9"/>
    <x v="2"/>
    <s v="IFTS LIFT 24-01 QATAR"/>
    <s v="QATAR"/>
    <n v="45"/>
    <s v="ACS"/>
    <n v="10"/>
    <s v="X"/>
    <m/>
    <x v="4"/>
    <s v="NET"/>
    <s v="DCA"/>
    <m/>
    <n v="13604"/>
    <s v="NET QRA01"/>
    <d v="1899-12-30T08:35:00"/>
    <d v="1899-12-30T09:35:00"/>
    <d v="1899-12-30T01:00:00"/>
    <d v="1899-12-30T08:35:00"/>
    <d v="1899-12-30T09:35:00"/>
    <d v="1899-12-30T01:00:00"/>
    <s v="DCO"/>
    <s v="N/A"/>
  </r>
  <r>
    <n v="13606"/>
    <x v="9"/>
    <x v="2"/>
    <s v="IFTS LIFT 24-02 QATAR"/>
    <s v="QATAR"/>
    <n v="55"/>
    <s v="ACS"/>
    <n v="32"/>
    <s v="X"/>
    <m/>
    <x v="0"/>
    <s v="NET"/>
    <s v="RNG_STD"/>
    <m/>
    <n v="13607"/>
    <s v="NET RNG02"/>
    <s v="08:35"/>
    <s v="09:35"/>
    <d v="1899-12-30T01:00:00"/>
    <s v="08:35"/>
    <s v="09:35"/>
    <d v="1899-12-30T01:00:00"/>
    <s v="DCO"/>
    <s v="N/A"/>
  </r>
  <r>
    <n v="13607"/>
    <x v="9"/>
    <x v="2"/>
    <s v="IFTS LIFT 24-01 QATAR"/>
    <s v="QATAR"/>
    <n v="48"/>
    <s v="ACS"/>
    <n v="13"/>
    <s v="X"/>
    <m/>
    <x v="5"/>
    <s v="NET"/>
    <s v="DCA"/>
    <m/>
    <n v="13608"/>
    <s v="NET QRA02"/>
    <s v="10:05"/>
    <s v="11:05"/>
    <d v="1899-12-30T01:00:00"/>
    <d v="1899-12-30T10:05:00"/>
    <d v="1899-12-30T11:05:00"/>
    <d v="1899-12-30T01:00:00"/>
    <s v="DCO"/>
    <s v="N/A"/>
  </r>
  <r>
    <n v="13608"/>
    <x v="9"/>
    <x v="2"/>
    <s v="IFTS 23-02 QATAR"/>
    <s v="QATAR"/>
    <n v="11"/>
    <s v="IFTS"/>
    <n v="9"/>
    <s v="X"/>
    <m/>
    <x v="4"/>
    <s v="NET"/>
    <s v="DCA"/>
    <m/>
    <n v="13607"/>
    <s v="NET QRA02"/>
    <d v="1899-12-30T10:05:00"/>
    <d v="1899-12-30T11:05:00"/>
    <d v="1899-12-30T01:00:00"/>
    <d v="1899-12-30T10:05:00"/>
    <d v="1899-12-30T11:05:00"/>
    <d v="1899-12-30T01:00:00"/>
    <s v="DCO"/>
    <s v="N/A"/>
  </r>
  <r>
    <n v="13609"/>
    <x v="9"/>
    <x v="2"/>
    <s v="LIFT 24-43 ITA"/>
    <s v="AMI"/>
    <n v="69"/>
    <s v="ACS"/>
    <n v="5"/>
    <s v="X"/>
    <m/>
    <x v="0"/>
    <s v="STDA"/>
    <s v="RANGE"/>
    <m/>
    <m/>
    <s v="SD RNG01"/>
    <s v="10:05"/>
    <s v="11:05"/>
    <d v="1899-12-30T01:00:00"/>
    <s v="10:05"/>
    <s v="11:05"/>
    <d v="1899-12-30T01:00:00"/>
    <s v="DCO"/>
    <s v="N/A"/>
  </r>
  <r>
    <n v="13610"/>
    <x v="9"/>
    <x v="2"/>
    <s v="IFTS LIFT 24-01 QATAR"/>
    <s v="QATAR"/>
    <n v="47"/>
    <s v="ACS"/>
    <n v="1"/>
    <s v="X"/>
    <m/>
    <x v="1"/>
    <s v="STDA"/>
    <s v="BRV_R2R_STD"/>
    <m/>
    <m/>
    <s v="PT BVR02"/>
    <s v="10:05"/>
    <s v="11:05"/>
    <d v="1899-12-30T01:00:00"/>
    <s v="10:05"/>
    <s v="11:05"/>
    <d v="1899-12-30T01:00:00"/>
    <s v="DCO"/>
    <s v="N/A"/>
  </r>
  <r>
    <n v="13611"/>
    <x v="9"/>
    <x v="2"/>
    <s v="LIFT IFTS 24-03 SAUDI"/>
    <s v="IFTS"/>
    <n v="46"/>
    <s v="ACS"/>
    <n v="2"/>
    <m/>
    <s v="X"/>
    <x v="5"/>
    <s v="NET"/>
    <s v="RNG_STD"/>
    <m/>
    <n v="13612"/>
    <s v="FMSC RNG01"/>
    <s v="11:35"/>
    <s v="12:35"/>
    <d v="1899-12-30T01:00:00"/>
    <d v="1899-12-30T11:35:00"/>
    <d v="1899-12-30T12:35:00"/>
    <d v="1899-12-30T01:00:00"/>
    <s v="DCO"/>
    <s v="N/A"/>
  </r>
  <r>
    <n v="13612"/>
    <x v="9"/>
    <x v="2"/>
    <s v="LIFT 24-43 ITA"/>
    <s v="AMI"/>
    <n v="67"/>
    <s v="IFTS"/>
    <n v="22"/>
    <s v="X"/>
    <m/>
    <x v="1"/>
    <s v="NET"/>
    <s v="PGM"/>
    <m/>
    <n v="13613"/>
    <s v="SD PGM02"/>
    <s v="11:35"/>
    <s v="12:35"/>
    <d v="1899-12-30T01:00:00"/>
    <d v="1899-12-30T11:45:00"/>
    <d v="1899-12-30T12:40:00"/>
    <d v="1899-12-30T00:55:00"/>
    <s v="DCO"/>
    <s v="N/A"/>
  </r>
  <r>
    <n v="13613"/>
    <x v="9"/>
    <x v="2"/>
    <s v="IFTS LIFT 24-01 QATAR"/>
    <s v="QATAR"/>
    <n v="49"/>
    <s v="ACS"/>
    <n v="31"/>
    <s v="X"/>
    <m/>
    <x v="5"/>
    <s v="NET"/>
    <s v="DCA"/>
    <m/>
    <n v="13614"/>
    <s v="NET SMI02"/>
    <s v="13:05"/>
    <s v="14:05"/>
    <d v="1899-12-30T01:00:00"/>
    <d v="1899-12-30T13:05:00"/>
    <d v="1899-12-30T14:05:00"/>
    <d v="1899-12-30T01:00:00"/>
    <s v="DCO"/>
    <s v="N/A"/>
  </r>
  <r>
    <n v="13614"/>
    <x v="9"/>
    <x v="2"/>
    <s v="IFTS LIFT 24-01 QATAR"/>
    <s v="QATAR"/>
    <n v="41"/>
    <s v="ACS"/>
    <n v="10"/>
    <s v="X"/>
    <m/>
    <x v="4"/>
    <s v="NET"/>
    <s v="DCA"/>
    <m/>
    <n v="13613"/>
    <s v="NET SMI02"/>
    <d v="1899-12-30T13:05:00"/>
    <d v="1899-12-30T14:05:00"/>
    <d v="1899-12-30T01:00:00"/>
    <d v="1899-12-30T13:05:00"/>
    <d v="1899-12-30T14:05:00"/>
    <d v="1899-12-30T01:00:00"/>
    <s v="DCO"/>
    <s v="N/A"/>
  </r>
  <r>
    <n v="13615"/>
    <x v="9"/>
    <x v="2"/>
    <s v="LIFT 24-43 ITA"/>
    <s v="AMI"/>
    <n v="68"/>
    <s v="ACS"/>
    <n v="32"/>
    <s v="X"/>
    <m/>
    <x v="0"/>
    <s v="NET"/>
    <s v="RANGE"/>
    <m/>
    <n v="13616"/>
    <s v="SD RNG02"/>
    <s v="13:05"/>
    <s v="14:05"/>
    <d v="1899-12-30T01:00:00"/>
    <s v="13:05"/>
    <s v="14:05"/>
    <d v="1899-12-30T01:00:00"/>
    <s v="DCO"/>
    <s v="N/A"/>
  </r>
  <r>
    <n v="13616"/>
    <x v="9"/>
    <x v="2"/>
    <s v="IFTS LIFT 24-01 QATAR"/>
    <s v="QATAR"/>
    <n v="43"/>
    <s v="ACS"/>
    <n v="14"/>
    <s v="X"/>
    <m/>
    <x v="0"/>
    <s v="STDA"/>
    <s v="DECI_STD_NVG"/>
    <m/>
    <m/>
    <s v="FMS R2RNVG01"/>
    <s v="14:35"/>
    <s v="15:35"/>
    <d v="1899-12-30T01:00:00"/>
    <s v="14:35"/>
    <s v="15:35"/>
    <d v="1899-12-30T01:00:00"/>
    <s v="DCO"/>
    <s v="N/A"/>
  </r>
  <r>
    <n v="13617"/>
    <x v="15"/>
    <x v="4"/>
    <s v="LIFT 24-44 ITA"/>
    <s v="AMI"/>
    <n v="72"/>
    <s v="ACS"/>
    <n v="2"/>
    <s v="X"/>
    <m/>
    <x v="2"/>
    <s v="NET"/>
    <s v="PGM"/>
    <m/>
    <n v="13618"/>
    <s v="SD PGM02"/>
    <s v="13:05"/>
    <s v="14:05"/>
    <d v="1899-12-30T01:00:00"/>
    <d v="1899-12-30T13:05:00"/>
    <d v="1899-12-30T13:25:00"/>
    <d v="1899-12-30T00:20:00"/>
    <s v="RSLD"/>
    <s v="CD3"/>
  </r>
  <r>
    <n v="13618"/>
    <x v="15"/>
    <x v="4"/>
    <s v="LIFT 24-44 ITA"/>
    <s v="AMI"/>
    <n v="73"/>
    <s v="ACS"/>
    <n v="5"/>
    <s v="X"/>
    <m/>
    <x v="3"/>
    <s v="NET"/>
    <s v="PGM"/>
    <m/>
    <n v="13617"/>
    <s v="SD PGM02"/>
    <d v="1899-12-30T13:05:00"/>
    <d v="1899-12-30T14:05:00"/>
    <d v="1899-12-30T01:00:00"/>
    <d v="1899-12-30T13:05:00"/>
    <d v="1899-12-30T13:25:00"/>
    <d v="1899-12-30T00:20:00"/>
    <s v="RSLD"/>
    <s v="CD5"/>
  </r>
  <r>
    <n v="13619"/>
    <x v="9"/>
    <x v="2"/>
    <s v="IP"/>
    <s v="AMI"/>
    <n v="17"/>
    <s v="AMI"/>
    <n v="4"/>
    <m/>
    <s v="X"/>
    <x v="1"/>
    <s v="STDA"/>
    <s v="DECI_STD"/>
    <m/>
    <m/>
    <s v="RI SEM"/>
    <s v="14:35"/>
    <s v="15:35"/>
    <d v="1899-12-30T01:00:00"/>
    <s v="14:35"/>
    <s v="15:35"/>
    <d v="1899-12-30T01:00:00"/>
    <s v="DCO"/>
    <s v="N/A"/>
  </r>
  <r>
    <n v="13620"/>
    <x v="10"/>
    <x v="2"/>
    <s v="IFTS LIFT 24-01 QATAR"/>
    <s v="QATAR"/>
    <n v="42"/>
    <s v="IFTS"/>
    <n v="9"/>
    <s v="X"/>
    <m/>
    <x v="5"/>
    <s v="NET"/>
    <s v="DCA"/>
    <m/>
    <n v="13621"/>
    <s v="NET ADCA01"/>
    <s v="07:05"/>
    <s v="08:05"/>
    <d v="1899-12-30T01:00:00"/>
    <d v="1899-12-30T07:05:00"/>
    <d v="1899-12-30T08:05:00"/>
    <d v="1899-12-30T01:00:00"/>
    <s v="DCO"/>
    <s v="N/A"/>
  </r>
  <r>
    <n v="13621"/>
    <x v="10"/>
    <x v="2"/>
    <s v="IFTS LIFT 24-01 QATAR"/>
    <s v="QATAR"/>
    <n v="44"/>
    <s v="ACS"/>
    <n v="13"/>
    <s v="X"/>
    <m/>
    <x v="4"/>
    <s v="NET"/>
    <s v="DCA"/>
    <m/>
    <n v="13620"/>
    <s v="NET ADCA01"/>
    <d v="1899-12-30T07:05:00"/>
    <d v="1899-12-30T08:05:00"/>
    <d v="1899-12-30T01:00:00"/>
    <d v="1899-12-30T07:05:00"/>
    <d v="1899-12-30T08:05:00"/>
    <d v="1899-12-30T01:00:00"/>
    <s v="DCO"/>
    <s v="N/A"/>
  </r>
  <r>
    <n v="13622"/>
    <x v="10"/>
    <x v="2"/>
    <s v="IFTS LIFT 24-02 QATAR"/>
    <s v="QATAR"/>
    <n v="55"/>
    <s v="ACS"/>
    <n v="5"/>
    <s v="X"/>
    <m/>
    <x v="0"/>
    <s v="NET"/>
    <s v="RANGE"/>
    <m/>
    <n v="13623"/>
    <s v="NET RNG02 RR02"/>
    <s v="07:05"/>
    <s v="08:05"/>
    <d v="1899-12-30T01:00:00"/>
    <s v="07:05"/>
    <d v="1899-12-30T08:00:00"/>
    <d v="1899-12-30T00:55:00"/>
    <s v="DCO"/>
    <s v="N/A"/>
  </r>
  <r>
    <n v="13623"/>
    <x v="10"/>
    <x v="2"/>
    <s v="LIFT 24-43 ITA"/>
    <s v="AMI"/>
    <n v="64"/>
    <s v="ACS"/>
    <n v="32"/>
    <s v="X"/>
    <m/>
    <x v="6"/>
    <s v="STDA"/>
    <s v="PGM"/>
    <m/>
    <m/>
    <s v="SD PGM01"/>
    <s v="07:05"/>
    <s v="08:05"/>
    <d v="1899-12-30T01:00:00"/>
    <s v="07:05"/>
    <s v="08:05"/>
    <d v="1899-12-30T01:00:00"/>
    <s v="DCO"/>
    <s v="N/A"/>
  </r>
  <r>
    <n v="13624"/>
    <x v="10"/>
    <x v="2"/>
    <s v="IFTS 23-02 QATAR"/>
    <s v="QATAR"/>
    <n v="11"/>
    <s v="ACS"/>
    <n v="9"/>
    <s v="X"/>
    <m/>
    <x v="5"/>
    <s v="NET"/>
    <s v="DCA"/>
    <m/>
    <n v="13625"/>
    <s v="NET DCA01"/>
    <s v="08:35"/>
    <s v="09:35"/>
    <d v="1899-12-30T01:00:00"/>
    <s v="08:35"/>
    <d v="1899-12-30T09:25:00"/>
    <d v="1899-12-30T00:50:00"/>
    <s v="DCO"/>
    <s v="N/A"/>
  </r>
  <r>
    <n v="13625"/>
    <x v="10"/>
    <x v="2"/>
    <s v="IFTS LIFT 24-01 QATAR"/>
    <s v="QATAR"/>
    <n v="48"/>
    <s v="ACS"/>
    <n v="30"/>
    <s v="X"/>
    <m/>
    <x v="4"/>
    <s v="NET"/>
    <s v="DCA"/>
    <m/>
    <n v="13624"/>
    <s v="NET DCA01"/>
    <d v="1899-12-30T08:35:00"/>
    <d v="1899-12-30T09:35:00"/>
    <d v="1899-12-30T01:00:00"/>
    <s v="08:35"/>
    <s v="09:35"/>
    <d v="1899-12-30T01:00:00"/>
    <s v="DCO"/>
    <s v="N/A"/>
  </r>
  <r>
    <n v="13626"/>
    <x v="10"/>
    <x v="2"/>
    <s v="IFTS LIFT 24-01 QATAR"/>
    <s v="QATAR"/>
    <n v="49"/>
    <s v="IFTS"/>
    <n v="22"/>
    <s v="X"/>
    <m/>
    <x v="0"/>
    <s v="NET"/>
    <s v="DCA"/>
    <m/>
    <n v="13627"/>
    <s v="NET ADCA01"/>
    <s v="08:35"/>
    <s v="09:35"/>
    <d v="1899-12-30T01:00:00"/>
    <s v="08:35"/>
    <d v="1899-12-30T09:45:00"/>
    <d v="1899-12-30T01:10:00"/>
    <s v="DCO"/>
    <s v="N/A"/>
  </r>
  <r>
    <n v="13627"/>
    <x v="10"/>
    <x v="2"/>
    <s v="IFTS LIFT 24-01 QATAR"/>
    <s v="QATAR"/>
    <n v="41"/>
    <s v="ACS"/>
    <n v="14"/>
    <s v="X"/>
    <m/>
    <x v="1"/>
    <s v="NET"/>
    <s v="DCA"/>
    <m/>
    <n v="13626"/>
    <s v="NET ADCA01"/>
    <d v="1899-12-30T08:35:00"/>
    <d v="1899-12-30T09:35:00"/>
    <d v="1899-12-30T01:00:00"/>
    <d v="1899-12-30T08:35:00"/>
    <d v="1899-12-30T09:45:00"/>
    <d v="1899-12-30T01:10:00"/>
    <s v="DCO"/>
    <s v="N/A"/>
  </r>
  <r>
    <n v="13628"/>
    <x v="10"/>
    <x v="2"/>
    <s v="IFTS LIFT 24-01 QATAR"/>
    <s v="QATAR"/>
    <n v="44"/>
    <s v="IFTS"/>
    <n v="23"/>
    <s v="X"/>
    <m/>
    <x v="5"/>
    <s v="NET"/>
    <s v="DCA"/>
    <m/>
    <n v="13629"/>
    <s v="NET ADCA02"/>
    <s v="10:05"/>
    <s v="11:05"/>
    <d v="1899-12-30T01:00:00"/>
    <d v="1899-12-30T10:05:00"/>
    <d v="1899-12-30T11:05:00"/>
    <d v="1899-12-30T01:00:00"/>
    <s v="DCO"/>
    <s v="N/A"/>
  </r>
  <r>
    <n v="13629"/>
    <x v="10"/>
    <x v="2"/>
    <s v="IFTS LIFT 24-01 QATAR"/>
    <s v="QATAR"/>
    <n v="42"/>
    <s v="ACS"/>
    <n v="10"/>
    <s v="X"/>
    <m/>
    <x v="4"/>
    <s v="NET"/>
    <s v="DCA"/>
    <m/>
    <n v="13628"/>
    <s v="NET ADCA02"/>
    <d v="1899-12-30T10:05:00"/>
    <d v="1899-12-30T11:05:00"/>
    <d v="1899-12-30T01:00:00"/>
    <d v="1899-12-30T10:05:00"/>
    <d v="1899-12-30T11:05:00"/>
    <d v="1899-12-30T01:00:00"/>
    <s v="DCO"/>
    <s v="N/A"/>
  </r>
  <r>
    <n v="13630"/>
    <x v="10"/>
    <x v="2"/>
    <s v="IFTS LIFT 24-02 QATAR"/>
    <s v="QATAR"/>
    <n v="52"/>
    <s v="ACS"/>
    <n v="1"/>
    <s v="X"/>
    <m/>
    <x v="0"/>
    <s v="STDA"/>
    <s v="DECI_STD_NVG"/>
    <m/>
    <m/>
    <s v="FMS NVG01"/>
    <s v="10:05"/>
    <s v="11:05"/>
    <d v="1899-12-30T01:00:00"/>
    <s v="10:05"/>
    <s v="11:05"/>
    <d v="1899-12-30T01:00:00"/>
    <s v="DCO"/>
    <s v="N/A"/>
  </r>
  <r>
    <n v="13631"/>
    <x v="10"/>
    <x v="2"/>
    <s v="LIFT 24-43 ITA"/>
    <s v="AMI"/>
    <n v="64"/>
    <s v="ACS"/>
    <n v="12"/>
    <s v="X"/>
    <m/>
    <x v="1"/>
    <s v="NET"/>
    <s v="PGM"/>
    <m/>
    <n v="13632"/>
    <s v="SD PGM02"/>
    <s v="10:05"/>
    <s v="11:05"/>
    <d v="1899-12-30T01:00:00"/>
    <s v="10:05"/>
    <s v="11:05"/>
    <d v="1899-12-30T01:00:00"/>
    <s v="DCO"/>
    <s v="N/A"/>
  </r>
  <r>
    <n v="13632"/>
    <x v="10"/>
    <x v="2"/>
    <s v="IFTS LIFT 24-01 QATAR"/>
    <s v="QATAR"/>
    <n v="48"/>
    <s v="ACS"/>
    <n v="17"/>
    <s v="X"/>
    <m/>
    <x v="0"/>
    <s v="STDA"/>
    <s v="DECI_STD_NVG"/>
    <m/>
    <m/>
    <s v="FMS R2RNVG01"/>
    <s v="11:35"/>
    <s v="12:35"/>
    <d v="1899-12-30T01:00:00"/>
    <s v="11:35"/>
    <s v="12:35"/>
    <d v="1899-12-30T01:00:00"/>
    <s v="DCO"/>
    <s v="N/A"/>
  </r>
  <r>
    <n v="13633"/>
    <x v="10"/>
    <x v="2"/>
    <s v="LIFT IFTS 24-03 SAUDI"/>
    <s v="IFTS"/>
    <n v="45"/>
    <s v="ACS"/>
    <n v="14"/>
    <m/>
    <s v="X"/>
    <x v="6"/>
    <s v="STDA"/>
    <s v="DECI_STD"/>
    <m/>
    <m/>
    <s v="PT ERT01"/>
    <s v="11:35"/>
    <s v="12:35"/>
    <d v="1899-12-30T01:00:00"/>
    <s v="11:35"/>
    <s v="12:35"/>
    <d v="1899-12-30T01:00:00"/>
    <s v="DCO"/>
    <s v="N/A"/>
  </r>
  <r>
    <n v="13634"/>
    <x v="79"/>
    <x v="3"/>
    <s v="IFTS LIFT 24-01 QATAR"/>
    <s v="QATAR"/>
    <n v="47"/>
    <s v="ACS"/>
    <n v="17"/>
    <s v="X"/>
    <m/>
    <x v="5"/>
    <s v="NET"/>
    <s v="DCA"/>
    <m/>
    <n v="13635"/>
    <s v="NET QRA02"/>
    <s v="08:05"/>
    <s v="09:05"/>
    <d v="1899-12-30T01:00:00"/>
    <d v="1899-12-30T08:05:00"/>
    <d v="1899-12-30T09:05:00"/>
    <d v="1899-12-30T01:00:00"/>
    <s v="DCO"/>
    <s v="N/A"/>
  </r>
  <r>
    <n v="13635"/>
    <x v="79"/>
    <x v="3"/>
    <s v="IFTS LIFT 24-01 QATAR"/>
    <s v="QATAR"/>
    <n v="43"/>
    <s v="ACS"/>
    <n v="14"/>
    <s v="X"/>
    <m/>
    <x v="4"/>
    <s v="NET"/>
    <s v="DCA"/>
    <m/>
    <n v="13634"/>
    <s v="NET QRA02"/>
    <d v="1899-12-30T08:05:00"/>
    <d v="1899-12-30T09:05:00"/>
    <d v="1899-12-30T01:00:00"/>
    <d v="1899-12-30T08:05:00"/>
    <d v="1899-12-30T09:05:00"/>
    <d v="1899-12-30T01:00:00"/>
    <s v="DCO"/>
    <s v="N/A"/>
  </r>
  <r>
    <n v="13636"/>
    <x v="79"/>
    <x v="3"/>
    <s v="IFTS 23-02 QATAR"/>
    <s v="QATAR"/>
    <n v="11"/>
    <s v="ACS"/>
    <n v="5"/>
    <s v="X"/>
    <m/>
    <x v="1"/>
    <s v="NET"/>
    <s v="DCA"/>
    <m/>
    <n v="13635"/>
    <s v="NET DCA02"/>
    <d v="1899-12-30T08:05:00"/>
    <d v="1899-12-30T09:05:00"/>
    <d v="1899-12-30T01:00:00"/>
    <d v="1899-12-30T08:05:00"/>
    <d v="1899-12-30T09:05:00"/>
    <d v="1899-12-30T01:00:00"/>
    <s v="DCO"/>
    <s v="N/A"/>
  </r>
  <r>
    <n v="13637"/>
    <x v="79"/>
    <x v="3"/>
    <s v="IP"/>
    <s v="AMI"/>
    <n v="5"/>
    <s v="AMI"/>
    <n v="21"/>
    <m/>
    <s v="X"/>
    <x v="2"/>
    <s v="STDA"/>
    <s v="DECI_STD"/>
    <m/>
    <m/>
    <s v="RI SEM"/>
    <s v="08:05"/>
    <s v="09:05"/>
    <d v="1899-12-30T01:00:00"/>
    <d v="1899-12-30T08:00:00"/>
    <d v="1899-12-30T09:00:00"/>
    <d v="1899-12-30T01:00:00"/>
    <s v="DCO"/>
    <s v="N/A"/>
  </r>
  <r>
    <n v="13638"/>
    <x v="79"/>
    <x v="3"/>
    <s v="IFTS LIFT 24-01 QATAR"/>
    <s v="QATAR"/>
    <n v="41"/>
    <s v="IFTS"/>
    <n v="9"/>
    <s v="X"/>
    <m/>
    <x v="5"/>
    <s v="NET"/>
    <s v="DCA"/>
    <m/>
    <n v="13639"/>
    <s v="NET ADCA02"/>
    <s v="09:35"/>
    <s v="10:35"/>
    <d v="1899-12-30T01:00:00"/>
    <d v="1899-12-30T09:35:00"/>
    <d v="1899-12-30T10:35:00"/>
    <d v="1899-12-30T01:00:00"/>
    <s v="DCO"/>
    <s v="N/A"/>
  </r>
  <r>
    <n v="13639"/>
    <x v="79"/>
    <x v="3"/>
    <s v="IFTS LIFT 24-01 QATAR"/>
    <s v="QATAR"/>
    <n v="49"/>
    <s v="IFTS"/>
    <n v="23"/>
    <s v="X"/>
    <m/>
    <x v="4"/>
    <s v="NET"/>
    <s v="DCA"/>
    <m/>
    <n v="13638"/>
    <s v="NET ADCA02"/>
    <d v="1899-12-30T09:35:00"/>
    <d v="1899-12-30T10:35:00"/>
    <d v="1899-12-30T01:00:00"/>
    <d v="1899-12-30T09:35:00"/>
    <d v="1899-12-30T10:35:00"/>
    <d v="1899-12-30T01:00:00"/>
    <s v="DCO"/>
    <s v="N/A"/>
  </r>
  <r>
    <n v="13640"/>
    <x v="79"/>
    <x v="3"/>
    <s v="LIFT IFTS 24-03 SAUDI"/>
    <s v="IFTS"/>
    <n v="45"/>
    <s v="ACS"/>
    <n v="1"/>
    <m/>
    <s v="X"/>
    <x v="1"/>
    <s v="NET"/>
    <s v="RNG_STD"/>
    <m/>
    <n v="13641"/>
    <s v="FMSC RNG01"/>
    <s v="09:35"/>
    <s v="10:35"/>
    <d v="1899-12-30T01:00:00"/>
    <d v="1899-12-30T09:50:00"/>
    <d v="1899-12-30T10:35:00"/>
    <d v="1899-12-30T00:45:00"/>
    <s v="DCO"/>
    <s v="N/A"/>
  </r>
  <r>
    <n v="13641"/>
    <x v="79"/>
    <x v="3"/>
    <s v="LIFT 24-43 ITA"/>
    <s v="AMI"/>
    <n v="66"/>
    <s v="ACS"/>
    <n v="32"/>
    <s v="X"/>
    <m/>
    <x v="0"/>
    <s v="STDA"/>
    <s v="RANGE"/>
    <m/>
    <m/>
    <s v="SD RNG01"/>
    <s v="09:35"/>
    <s v="10:35"/>
    <d v="1899-12-30T01:00:00"/>
    <s v="09:35"/>
    <s v="10:35"/>
    <d v="1899-12-30T01:00:00"/>
    <s v="DCO"/>
    <s v="N/A"/>
  </r>
  <r>
    <n v="13642"/>
    <x v="79"/>
    <x v="3"/>
    <s v="IFTS LIFT 24-02 QATAR"/>
    <s v="QATAR"/>
    <n v="53"/>
    <s v="ACS"/>
    <n v="25"/>
    <s v="X"/>
    <m/>
    <x v="5"/>
    <s v="NET"/>
    <s v="DECI_STD"/>
    <m/>
    <n v="13643"/>
    <s v="FMSC OBFM01"/>
    <s v="11:05"/>
    <s v="12:05"/>
    <d v="1899-12-30T01:00:00"/>
    <d v="1899-12-30T11:05:00"/>
    <d v="1899-12-30T12:05:00"/>
    <d v="1899-12-30T01:00:00"/>
    <s v="DCO"/>
    <s v="N/A"/>
  </r>
  <r>
    <n v="13643"/>
    <x v="79"/>
    <x v="3"/>
    <s v="IFTS LIFT 24-02 QATAR"/>
    <s v="QATAR"/>
    <n v="51"/>
    <s v="ACS"/>
    <n v="12"/>
    <s v="X"/>
    <m/>
    <x v="0"/>
    <s v="NET"/>
    <s v="DECI_STD"/>
    <m/>
    <n v="13644"/>
    <s v="FMSC OBFM01"/>
    <s v="11:05"/>
    <s v="12:05"/>
    <d v="1899-12-30T01:00:00"/>
    <s v="11:05"/>
    <s v="12:05"/>
    <d v="1899-12-30T01:00:00"/>
    <s v="DCO"/>
    <s v="N/A"/>
  </r>
  <r>
    <n v="13644"/>
    <x v="79"/>
    <x v="3"/>
    <s v="IFTS LIFT 24-01 QATAR"/>
    <s v="QATAR"/>
    <n v="47"/>
    <s v="ACS"/>
    <n v="13"/>
    <s v="X"/>
    <m/>
    <x v="4"/>
    <s v="NET"/>
    <s v="DCA"/>
    <m/>
    <n v="13643"/>
    <s v="NET DCA01"/>
    <d v="1899-12-30T12:35:00"/>
    <d v="1899-12-30T13:35:00"/>
    <d v="1899-12-30T01:00:00"/>
    <d v="1899-12-30T12:35:00"/>
    <d v="1899-12-30T13:35:00"/>
    <d v="1899-12-30T01:00:00"/>
    <s v="DCO"/>
    <s v="N/A"/>
  </r>
  <r>
    <n v="13645"/>
    <x v="79"/>
    <x v="3"/>
    <s v="IFTS LIFT 24-02 QATAR"/>
    <s v="QATAR"/>
    <n v="55"/>
    <s v="ACS"/>
    <n v="10"/>
    <s v="X"/>
    <m/>
    <x v="0"/>
    <s v="NET"/>
    <s v="RNG_STD"/>
    <m/>
    <n v="13646"/>
    <s v="NET ARNG01"/>
    <s v="12:35"/>
    <s v="13:35"/>
    <d v="1899-12-30T01:00:00"/>
    <s v="12:35"/>
    <s v="13:35"/>
    <d v="1899-12-30T01:00:00"/>
    <s v="DCO"/>
    <s v="N/A"/>
  </r>
  <r>
    <n v="13646"/>
    <x v="79"/>
    <x v="3"/>
    <s v="IFTS LIFT 24-01 QATAR"/>
    <s v="QATAR"/>
    <n v="44"/>
    <s v="IFTS"/>
    <n v="23"/>
    <s v="X"/>
    <m/>
    <x v="5"/>
    <s v="NET"/>
    <s v="BTAG_DECI"/>
    <m/>
    <n v="13647"/>
    <s v="NET BTAG01"/>
    <s v="14:05"/>
    <s v="15:05"/>
    <d v="1899-12-30T01:00:00"/>
    <d v="1899-12-30T14:30:00"/>
    <d v="1899-12-30T15:20:00"/>
    <d v="1899-12-30T00:50:00"/>
    <s v="DCO"/>
    <s v="N/A"/>
  </r>
  <r>
    <n v="13647"/>
    <x v="79"/>
    <x v="3"/>
    <s v="IFTS LIFT 24-01 QATAR"/>
    <s v="QATAR"/>
    <n v="42"/>
    <s v="ACS"/>
    <n v="12"/>
    <s v="X"/>
    <m/>
    <x v="4"/>
    <s v="NET"/>
    <s v="BTAG_DECI"/>
    <m/>
    <n v="13646"/>
    <s v="NET BTAG01"/>
    <d v="1899-12-30T14:05:00"/>
    <d v="1899-12-30T15:05:00"/>
    <d v="1899-12-30T01:00:00"/>
    <d v="1899-12-30T14:30:00"/>
    <d v="1899-12-30T15:20:00"/>
    <d v="1899-12-30T00:50:00"/>
    <s v="DCO"/>
    <s v="N/A"/>
  </r>
  <r>
    <n v="13648"/>
    <x v="79"/>
    <x v="3"/>
    <s v="IFTS LIFT 24-02 QATAR"/>
    <s v="QATAR"/>
    <n v="50"/>
    <s v="IFTS"/>
    <n v="22"/>
    <s v="X"/>
    <m/>
    <x v="0"/>
    <s v="NET"/>
    <s v="RNG_STD"/>
    <m/>
    <n v="13649"/>
    <s v="NET ARNG01"/>
    <s v="14:05"/>
    <s v="15:05"/>
    <d v="1899-12-30T01:00:00"/>
    <s v="14:05"/>
    <s v="15:05"/>
    <d v="1899-12-30T01:00:00"/>
    <s v="DCO"/>
    <s v="N/A"/>
  </r>
  <r>
    <n v="13649"/>
    <x v="79"/>
    <x v="3"/>
    <s v="LIFT 24-43 ITA"/>
    <s v="AMI"/>
    <n v="69"/>
    <s v="ACS"/>
    <n v="30"/>
    <s v="X"/>
    <m/>
    <x v="5"/>
    <s v="NET"/>
    <s v="RANGE"/>
    <m/>
    <n v="13650"/>
    <s v="SD RNG02"/>
    <s v="15:35"/>
    <s v="16:35"/>
    <d v="1899-12-30T01:00:00"/>
    <d v="1899-12-30T15:35:00"/>
    <d v="1899-12-30T16:35:00"/>
    <d v="1899-12-30T01:00:00"/>
    <s v="DCO"/>
    <s v="N/A"/>
  </r>
  <r>
    <n v="13650"/>
    <x v="79"/>
    <x v="3"/>
    <s v="LIFT 24-43 ITA"/>
    <s v="AMI"/>
    <n v="65"/>
    <s v="ACS"/>
    <n v="1"/>
    <s v="X"/>
    <m/>
    <x v="0"/>
    <s v="NET"/>
    <s v="RANGE"/>
    <m/>
    <n v="13651"/>
    <s v="SD RNG02"/>
    <s v="15:35"/>
    <s v="16:35"/>
    <d v="1899-12-30T01:00:00"/>
    <s v="15:35"/>
    <s v="16:35"/>
    <d v="1899-12-30T01:00:00"/>
    <s v="DCO"/>
    <s v="N/A"/>
  </r>
  <r>
    <n v="13651"/>
    <x v="79"/>
    <x v="3"/>
    <s v="IFTS LIFT 24-02 QATAR"/>
    <s v="QATAR"/>
    <n v="52"/>
    <s v="ACS"/>
    <n v="32"/>
    <s v="X"/>
    <m/>
    <x v="1"/>
    <s v="STDA"/>
    <s v="AAR"/>
    <m/>
    <m/>
    <s v="FMS AAR01"/>
    <s v="15:35"/>
    <s v="16:35"/>
    <d v="1899-12-30T01:00:00"/>
    <s v="15:35"/>
    <s v="16:35"/>
    <d v="1899-12-30T01:00:00"/>
    <s v="DCO"/>
    <s v="N/A"/>
  </r>
  <r>
    <n v="13652"/>
    <x v="11"/>
    <x v="3"/>
    <s v="IFTS LIFT 24-01 QATAR"/>
    <s v="QATAR"/>
    <n v="43"/>
    <s v="ACS"/>
    <n v="9"/>
    <s v="X"/>
    <m/>
    <x v="5"/>
    <s v="NET"/>
    <s v="DCA"/>
    <m/>
    <n v="13653"/>
    <s v="NET DCA01"/>
    <s v="08:05"/>
    <s v="09:05"/>
    <d v="1899-12-30T01:00:00"/>
    <d v="1899-12-30T08:05:00"/>
    <d v="1899-12-30T09:05:00"/>
    <d v="1899-12-30T01:00:00"/>
    <s v="DCO"/>
    <s v="N/A"/>
  </r>
  <r>
    <n v="13653"/>
    <x v="11"/>
    <x v="3"/>
    <s v="IFTS LIFT 24-01 QATAR"/>
    <s v="QATAR"/>
    <n v="45"/>
    <s v="ACS"/>
    <n v="17"/>
    <s v="X"/>
    <m/>
    <x v="4"/>
    <s v="NET"/>
    <s v="DCA"/>
    <m/>
    <n v="13652"/>
    <s v="NET DCA01"/>
    <d v="1899-12-30T08:05:00"/>
    <d v="1899-12-30T09:05:00"/>
    <d v="1899-12-30T01:00:00"/>
    <d v="1899-12-30T08:05:00"/>
    <d v="1899-12-30T09:05:00"/>
    <d v="1899-12-30T01:00:00"/>
    <s v="DCO"/>
    <s v="N/A"/>
  </r>
  <r>
    <n v="13654"/>
    <x v="11"/>
    <x v="3"/>
    <s v="IP"/>
    <s v="ACS"/>
    <n v="20"/>
    <s v="AMI"/>
    <n v="34"/>
    <m/>
    <s v="X"/>
    <x v="6"/>
    <s v="STDA"/>
    <s v="DECI_STD"/>
    <m/>
    <m/>
    <s v="RI SEM"/>
    <s v="08:05"/>
    <s v="09:05"/>
    <d v="1899-12-30T01:00:00"/>
    <d v="1899-12-30T08:00:00"/>
    <d v="1899-12-30T09:00:00"/>
    <d v="1899-12-30T01:00:00"/>
    <s v="DCO"/>
    <s v="N/A"/>
  </r>
  <r>
    <n v="13655"/>
    <x v="11"/>
    <x v="3"/>
    <s v="LIFT IFTS 24-03 SAUDI"/>
    <s v="IFTS"/>
    <n v="45"/>
    <s v="ACS"/>
    <n v="14"/>
    <m/>
    <s v="X"/>
    <x v="5"/>
    <s v="NET"/>
    <s v="RNG_STD"/>
    <m/>
    <n v="13656"/>
    <s v="FMSC RNG02"/>
    <s v="09:35"/>
    <s v="10:35"/>
    <d v="1899-12-30T01:00:00"/>
    <d v="1899-12-30T09:35:00"/>
    <d v="1899-12-30T10:35:00"/>
    <d v="1899-12-30T01:00:00"/>
    <s v="DCO"/>
    <s v="N/A"/>
  </r>
  <r>
    <n v="13656"/>
    <x v="11"/>
    <x v="3"/>
    <s v="IFTS 23-02 QATAR"/>
    <s v="QATAR"/>
    <n v="11"/>
    <s v="IFTS"/>
    <n v="9"/>
    <s v="X"/>
    <m/>
    <x v="0"/>
    <s v="STDA"/>
    <s v="DECI_STD_NVG"/>
    <m/>
    <m/>
    <s v="FMS R2RNVG01"/>
    <s v="09:35"/>
    <s v="10:35"/>
    <d v="1899-12-30T01:00:00"/>
    <s v="09:35"/>
    <s v="10:35"/>
    <d v="1899-12-30T01:00:00"/>
    <s v="DCO"/>
    <s v="N/A"/>
  </r>
  <r>
    <n v="13657"/>
    <x v="11"/>
    <x v="3"/>
    <s v="IP"/>
    <s v="AMI"/>
    <n v="27"/>
    <s v="ACS"/>
    <n v="22"/>
    <m/>
    <s v="X"/>
    <x v="6"/>
    <s v="STDA"/>
    <s v="DECI_STD"/>
    <m/>
    <m/>
    <s v="RI SEM"/>
    <s v="09:35"/>
    <s v="10:35"/>
    <d v="1899-12-30T01:00:00"/>
    <d v="1899-12-30T09:30:00"/>
    <d v="1899-12-30T10:30:00"/>
    <d v="1899-12-30T01:00:00"/>
    <s v="DCO"/>
    <s v="N/A"/>
  </r>
  <r>
    <n v="13658"/>
    <x v="11"/>
    <x v="3"/>
    <s v="IFTS LIFT 24-01 QATAR"/>
    <s v="QATAR"/>
    <n v="49"/>
    <s v="ACS"/>
    <n v="30"/>
    <s v="X"/>
    <m/>
    <x v="5"/>
    <s v="NET"/>
    <s v="BTAG_DECI"/>
    <m/>
    <n v="13659"/>
    <s v="NET BTAG01"/>
    <s v="11:05"/>
    <s v="12:05"/>
    <d v="1899-12-30T01:00:00"/>
    <d v="1899-12-30T11:05:00"/>
    <d v="1899-12-30T12:05:00"/>
    <d v="1899-12-30T01:00:00"/>
    <s v="DCO"/>
    <s v="N/A"/>
  </r>
  <r>
    <n v="13659"/>
    <x v="11"/>
    <x v="3"/>
    <s v="IFTS LIFT 24-01 QATAR"/>
    <s v="QATAR"/>
    <n v="41"/>
    <s v="IFTS"/>
    <n v="23"/>
    <s v="X"/>
    <m/>
    <x v="4"/>
    <s v="NET"/>
    <s v="BTAG_DECI"/>
    <m/>
    <n v="13658"/>
    <s v="NET BTAG01"/>
    <d v="1899-12-30T11:05:00"/>
    <d v="1899-12-30T12:05:00"/>
    <d v="1899-12-30T01:00:00"/>
    <d v="1899-12-30T11:05:00"/>
    <d v="1899-12-30T12:05:00"/>
    <d v="1899-12-30T01:00:00"/>
    <s v="DCO"/>
    <s v="N/A"/>
  </r>
  <r>
    <n v="13660"/>
    <x v="11"/>
    <x v="3"/>
    <s v="LIFT IFTS 24-03 SAUDI"/>
    <s v="IFTS"/>
    <n v="46"/>
    <s v="ACS"/>
    <n v="9"/>
    <m/>
    <s v="X"/>
    <x v="0"/>
    <s v="NET"/>
    <s v="RNG_STD"/>
    <m/>
    <n v="13661"/>
    <s v="FMSC RNG02"/>
    <s v="11:05"/>
    <s v="12:05"/>
    <d v="1899-12-30T01:00:00"/>
    <s v="11:05"/>
    <s v="12:05"/>
    <d v="1899-12-30T01:00:00"/>
    <s v="DCO"/>
    <s v="N/A"/>
  </r>
  <r>
    <n v="13661"/>
    <x v="11"/>
    <x v="3"/>
    <s v="IFTS LIFT 24-02 QATAR"/>
    <s v="QATAR"/>
    <n v="52"/>
    <s v="ACS"/>
    <n v="13"/>
    <s v="X"/>
    <m/>
    <x v="5"/>
    <s v="NET"/>
    <s v="RNG_STD"/>
    <m/>
    <n v="13662"/>
    <s v="NET ARNG01"/>
    <s v="12:35"/>
    <s v="13:35"/>
    <d v="1899-12-30T01:00:00"/>
    <d v="1899-12-30T12:35:00"/>
    <d v="1899-12-30T13:35:00"/>
    <d v="1899-12-30T01:00:00"/>
    <s v="DCO"/>
    <s v="N/A"/>
  </r>
  <r>
    <n v="13662"/>
    <x v="11"/>
    <x v="3"/>
    <s v="LIP 24-03 AUT"/>
    <s v="IFTS"/>
    <n v="42"/>
    <s v="ACS"/>
    <n v="1"/>
    <m/>
    <s v="X"/>
    <x v="0"/>
    <s v="STDA"/>
    <s v="DECI_STD"/>
    <m/>
    <m/>
    <s v="SD NVG01"/>
    <s v="12:35"/>
    <s v="13:35"/>
    <d v="1899-12-30T01:00:00"/>
    <d v="1899-12-30T12:30:00"/>
    <d v="1899-12-30T13:25:00"/>
    <d v="1899-12-30T00:55:00"/>
    <s v="DCO"/>
    <s v="N/A"/>
  </r>
  <r>
    <n v="13663"/>
    <x v="11"/>
    <x v="3"/>
    <s v="IFTS LIFT 24-01 QATAR"/>
    <s v="QATAR"/>
    <n v="42"/>
    <s v="ACS"/>
    <n v="2"/>
    <s v="X"/>
    <m/>
    <x v="5"/>
    <s v="NET"/>
    <s v="BTAG_DECI"/>
    <m/>
    <n v="13664"/>
    <s v="NET BTAG02"/>
    <s v="14:05"/>
    <s v="15:05"/>
    <d v="1899-12-30T01:00:00"/>
    <d v="1899-12-30T14:05:00"/>
    <d v="1899-12-30T15:05:00"/>
    <d v="1899-12-30T01:00:00"/>
    <s v="DCO"/>
    <s v="N/A"/>
  </r>
  <r>
    <n v="13664"/>
    <x v="11"/>
    <x v="3"/>
    <s v="IFTS LIFT 24-01 QATAR"/>
    <s v="QATAR"/>
    <n v="44"/>
    <s v="IFTS"/>
    <n v="9"/>
    <s v="X"/>
    <m/>
    <x v="4"/>
    <s v="NET"/>
    <s v="BTAG_DECI"/>
    <m/>
    <n v="13663"/>
    <s v="NET BTAG02"/>
    <d v="1899-12-30T14:05:00"/>
    <d v="1899-12-30T15:05:00"/>
    <d v="1899-12-30T01:00:00"/>
    <d v="1899-12-30T14:05:00"/>
    <d v="1899-12-30T15:05:00"/>
    <d v="1899-12-30T01:00:00"/>
    <s v="DCO"/>
    <s v="N/A"/>
  </r>
  <r>
    <n v="13665"/>
    <x v="11"/>
    <x v="3"/>
    <s v="LIP 24-03 SGP"/>
    <s v="IFTS"/>
    <n v="41"/>
    <s v="ACS"/>
    <n v="17"/>
    <m/>
    <s v="X"/>
    <x v="0"/>
    <s v="STDA"/>
    <s v="DECI_STD"/>
    <m/>
    <m/>
    <s v="SD NVG01"/>
    <s v="14:05"/>
    <s v="15:05"/>
    <d v="1899-12-30T01:00:00"/>
    <s v="14:05"/>
    <s v="15:05"/>
    <d v="1899-12-30T01:00:00"/>
    <s v="DCO"/>
    <s v="N/A"/>
  </r>
  <r>
    <n v="13666"/>
    <x v="11"/>
    <x v="3"/>
    <s v="IP"/>
    <s v="IFTS"/>
    <n v="10"/>
    <s v="ACS"/>
    <n v="8"/>
    <m/>
    <s v="X"/>
    <x v="6"/>
    <s v="STDA"/>
    <s v="DECI_STD"/>
    <m/>
    <m/>
    <s v="RI SEM"/>
    <s v="14:05"/>
    <s v="15:05"/>
    <d v="1899-12-30T01:00:00"/>
    <s v="14:05"/>
    <s v="15:05"/>
    <d v="1899-12-30T01:00:00"/>
    <s v="DCO"/>
    <s v="N/A"/>
  </r>
  <r>
    <n v="13667"/>
    <x v="11"/>
    <x v="3"/>
    <s v="LIFT IFTS 24-03 SAUDI"/>
    <s v="IFTS"/>
    <n v="47"/>
    <s v="ACS"/>
    <n v="32"/>
    <m/>
    <s v="X"/>
    <x v="5"/>
    <s v="NET"/>
    <s v="RNG_STD"/>
    <m/>
    <n v="13668"/>
    <s v="FMSC RNG02"/>
    <s v="15:35"/>
    <s v="16:35"/>
    <d v="1899-12-30T01:00:00"/>
    <d v="1899-12-30T15:35:00"/>
    <d v="1899-12-30T16:35:00"/>
    <d v="1899-12-30T01:00:00"/>
    <s v="DCO"/>
    <s v="N/A"/>
  </r>
  <r>
    <n v="13668"/>
    <x v="11"/>
    <x v="3"/>
    <s v="IFTS 23-02 QATAR"/>
    <s v="QATAR"/>
    <n v="11"/>
    <s v="ACS"/>
    <n v="5"/>
    <s v="X"/>
    <m/>
    <x v="0"/>
    <s v="STDA"/>
    <s v="DECI_STD_NVG"/>
    <m/>
    <m/>
    <s v="FMS R2RNVG02"/>
    <s v="15:35"/>
    <s v="16:35"/>
    <d v="1899-12-30T01:00:00"/>
    <s v="15:35"/>
    <s v="16:35"/>
    <d v="1899-12-30T01:00:00"/>
    <s v="DCO"/>
    <s v="N/A"/>
  </r>
  <r>
    <n v="13669"/>
    <x v="12"/>
    <x v="3"/>
    <s v="IFTS LIFT 24-01 QATAR"/>
    <s v="QATAR"/>
    <n v="44"/>
    <s v="ACS"/>
    <n v="2"/>
    <s v="X"/>
    <m/>
    <x v="4"/>
    <s v="NET"/>
    <s v="BTAG_DECI"/>
    <m/>
    <n v="13668"/>
    <s v="NET BTAG02 RR02"/>
    <d v="1899-12-30T08:05:00"/>
    <d v="1899-12-30T09:05:00"/>
    <d v="1899-12-30T01:00:00"/>
    <d v="1899-12-30T08:05:00"/>
    <d v="1899-12-30T09:05:00"/>
    <d v="1899-12-30T01:00:00"/>
    <s v="DCO"/>
    <s v="N/A"/>
  </r>
  <r>
    <n v="13670"/>
    <x v="12"/>
    <x v="3"/>
    <s v="IFTS LIFT 24-02 QATAR"/>
    <s v="QATAR"/>
    <n v="50"/>
    <s v="IFTS"/>
    <n v="22"/>
    <s v="X"/>
    <m/>
    <x v="0"/>
    <s v="NET"/>
    <s v="DECI_STD"/>
    <m/>
    <n v="13671"/>
    <s v="FMSC OBFM01"/>
    <s v="08:05"/>
    <s v="09:05"/>
    <d v="1899-12-30T01:00:00"/>
    <s v="08:05"/>
    <s v="09:05"/>
    <d v="1899-12-30T01:00:00"/>
    <s v="DCO"/>
    <s v="N/A"/>
  </r>
  <r>
    <n v="13671"/>
    <x v="12"/>
    <x v="3"/>
    <s v="LIFT 24-44 ITA"/>
    <s v="AMI"/>
    <n v="71"/>
    <s v="ACS"/>
    <n v="9"/>
    <s v="X"/>
    <m/>
    <x v="6"/>
    <s v="STDA"/>
    <s v="LOW LEVEL"/>
    <m/>
    <m/>
    <s v="SD SLL01"/>
    <s v="08:05"/>
    <s v="09:05"/>
    <d v="1899-12-30T01:00:00"/>
    <s v="08:05"/>
    <d v="1899-12-30T09:00:00"/>
    <d v="1899-12-30T00:55:00"/>
    <s v="DCO"/>
    <s v="N/A"/>
  </r>
  <r>
    <n v="13672"/>
    <x v="12"/>
    <x v="3"/>
    <s v="LIFT IFTS 24-02 JPN"/>
    <s v="IFTS"/>
    <n v="32"/>
    <s v="ACS"/>
    <n v="5"/>
    <m/>
    <s v="X"/>
    <x v="5"/>
    <s v="NET"/>
    <s v="OCA AA"/>
    <m/>
    <n v="13673"/>
    <s v="NET OCAAA01"/>
    <s v="09:35"/>
    <s v="10:35"/>
    <d v="1899-12-30T01:00:00"/>
    <d v="1899-12-30T09:35:00"/>
    <d v="1899-12-30T10:35:00"/>
    <d v="1899-12-30T01:00:00"/>
    <s v="DCO"/>
    <s v="N/A"/>
  </r>
  <r>
    <n v="13673"/>
    <x v="12"/>
    <x v="3"/>
    <s v="LIFT IFTS 24-02 JPN"/>
    <s v="IFTS"/>
    <n v="31"/>
    <s v="ACS"/>
    <n v="10"/>
    <m/>
    <s v="X"/>
    <x v="4"/>
    <s v="NET"/>
    <s v="OCA AA"/>
    <m/>
    <n v="13672"/>
    <s v="NET OCAAA01"/>
    <d v="1899-12-30T09:35:00"/>
    <d v="1899-12-30T10:35:00"/>
    <d v="1899-12-30T01:00:00"/>
    <d v="1899-12-30T09:35:00"/>
    <d v="1899-12-30T10:35:00"/>
    <d v="1899-12-30T01:00:00"/>
    <s v="DCO"/>
    <s v="N/A"/>
  </r>
  <r>
    <n v="13674"/>
    <x v="12"/>
    <x v="3"/>
    <s v="LIFT IFTS 24-02 UK"/>
    <s v="IFTS"/>
    <n v="35"/>
    <s v="ACS"/>
    <n v="17"/>
    <m/>
    <s v="X"/>
    <x v="0"/>
    <s v="NET"/>
    <s v="OCA AG"/>
    <m/>
    <n v="13675"/>
    <s v="NET OCAAG01"/>
    <s v="09:35"/>
    <s v="10:35"/>
    <d v="1899-12-30T01:00:00"/>
    <s v="09:35"/>
    <s v="10:35"/>
    <d v="1899-12-30T01:00:00"/>
    <s v="DCO"/>
    <s v="N/A"/>
  </r>
  <r>
    <n v="13675"/>
    <x v="12"/>
    <x v="3"/>
    <s v="LIFT IFTS 24-02 UK"/>
    <s v="IFTS"/>
    <n v="36"/>
    <s v="ACS"/>
    <n v="12"/>
    <m/>
    <s v="X"/>
    <x v="1"/>
    <s v="NET"/>
    <s v="OCA AG"/>
    <m/>
    <n v="13674"/>
    <s v="NET OCAAG01"/>
    <d v="1899-12-30T09:35:00"/>
    <d v="1899-12-30T10:35:00"/>
    <d v="1899-12-30T01:00:00"/>
    <d v="1899-12-30T09:35:00"/>
    <d v="1899-12-30T10:35:00"/>
    <d v="1899-12-30T01:00:00"/>
    <s v="DCO"/>
    <s v="N/A"/>
  </r>
  <r>
    <n v="13676"/>
    <x v="12"/>
    <x v="3"/>
    <s v="IFTS LIFT 24-01 QATAR"/>
    <s v="QATAR"/>
    <n v="45"/>
    <s v="IFTS"/>
    <n v="9"/>
    <s v="X"/>
    <m/>
    <x v="5"/>
    <s v="NET"/>
    <s v="DCA"/>
    <m/>
    <n v="13677"/>
    <s v="NET DCA02"/>
    <s v="11:05"/>
    <s v="12:05"/>
    <d v="1899-12-30T01:00:00"/>
    <d v="1899-12-30T11:05:00"/>
    <d v="1899-12-30T12:05:00"/>
    <d v="1899-12-30T01:00:00"/>
    <s v="DCO"/>
    <s v="N/A"/>
  </r>
  <r>
    <n v="13677"/>
    <x v="12"/>
    <x v="3"/>
    <s v="IFTS LIFT 24-01 QATAR"/>
    <s v="QATAR"/>
    <n v="43"/>
    <s v="ACS"/>
    <n v="30"/>
    <s v="X"/>
    <m/>
    <x v="4"/>
    <s v="NET"/>
    <s v="DCA"/>
    <m/>
    <n v="13676"/>
    <s v="NET DCA02"/>
    <d v="1899-12-30T11:05:00"/>
    <d v="1899-12-30T12:05:00"/>
    <d v="1899-12-30T01:00:00"/>
    <d v="1899-12-30T11:05:00"/>
    <d v="1899-12-30T12:05:00"/>
    <d v="1899-12-30T01:00:00"/>
    <s v="DCO"/>
    <s v="N/A"/>
  </r>
  <r>
    <n v="13678"/>
    <x v="12"/>
    <x v="3"/>
    <s v=" IFTS LIFT 24-03 QATAR"/>
    <s v="QATAR"/>
    <n v="56"/>
    <s v="ACS"/>
    <n v="32"/>
    <s v="X"/>
    <m/>
    <x v="0"/>
    <s v="NET"/>
    <s v="DECI_STD"/>
    <m/>
    <n v="13679"/>
    <s v="NET BTFFB01"/>
    <s v="11:05"/>
    <s v="12:05"/>
    <d v="1899-12-30T01:00:00"/>
    <s v="11:05"/>
    <s v="12:05"/>
    <d v="1899-12-30T01:00:00"/>
    <s v="DCO"/>
    <s v="N/A"/>
  </r>
  <r>
    <n v="13679"/>
    <x v="12"/>
    <x v="3"/>
    <s v="IFTS LIFT 24-02 QATAR"/>
    <s v="QATAR"/>
    <n v="54"/>
    <s v="ACS"/>
    <n v="13"/>
    <s v="X"/>
    <m/>
    <x v="5"/>
    <s v="NET"/>
    <s v="DECI_STD"/>
    <m/>
    <n v="13680"/>
    <s v="NET ARNG01"/>
    <s v="12:35"/>
    <s v="13:35"/>
    <d v="1899-12-30T01:00:00"/>
    <d v="1899-12-30T12:35:00"/>
    <d v="1899-12-30T13:35:00"/>
    <d v="1899-12-30T01:00:00"/>
    <s v="DCO"/>
    <s v="N/A"/>
  </r>
  <r>
    <n v="13680"/>
    <x v="12"/>
    <x v="3"/>
    <s v="LIFT 24-44 ITA"/>
    <s v="AMI"/>
    <n v="70"/>
    <s v="ACS"/>
    <n v="10"/>
    <s v="X"/>
    <m/>
    <x v="6"/>
    <s v="STDA"/>
    <s v="LOW LEVEL"/>
    <m/>
    <m/>
    <s v="SD SLL01"/>
    <s v="12:35"/>
    <s v="13:35"/>
    <d v="1899-12-30T01:00:00"/>
    <s v="12:35"/>
    <s v="13:35"/>
    <d v="1899-12-30T01:00:00"/>
    <s v="DCO"/>
    <s v="N/A"/>
  </r>
  <r>
    <n v="13681"/>
    <x v="12"/>
    <x v="3"/>
    <s v="IFTS LIFT 24-01 QATAR"/>
    <s v="QATAR"/>
    <n v="41"/>
    <s v="ACS"/>
    <n v="30"/>
    <s v="X"/>
    <m/>
    <x v="5"/>
    <s v="NET"/>
    <s v="BTAG_DECI"/>
    <m/>
    <n v="13682"/>
    <s v="NET BTAG02"/>
    <s v="14:05"/>
    <s v="15:05"/>
    <d v="1899-12-30T01:00:00"/>
    <s v="14:05"/>
    <s v="15:05"/>
    <d v="1899-12-30T01:00:00"/>
    <s v="DCO"/>
    <s v="N/A"/>
  </r>
  <r>
    <n v="13682"/>
    <x v="12"/>
    <x v="3"/>
    <s v="IFTS LIFT 24-01 QATAR"/>
    <s v="QATAR"/>
    <n v="49"/>
    <s v="ACS"/>
    <n v="14"/>
    <s v="X"/>
    <m/>
    <x v="4"/>
    <s v="NET"/>
    <s v="BTAG_DECI"/>
    <m/>
    <n v="13681"/>
    <s v="NET BTAG02"/>
    <d v="1899-12-30T14:05:00"/>
    <d v="1899-12-30T15:05:00"/>
    <d v="1899-12-30T01:00:00"/>
    <d v="1899-12-30T14:05:00"/>
    <d v="1899-12-30T15:05:00"/>
    <d v="1899-12-30T01:00:00"/>
    <s v="DCO"/>
    <s v="N/A"/>
  </r>
  <r>
    <n v="13683"/>
    <x v="12"/>
    <x v="3"/>
    <s v="LIFT IFTS 24-02 JPN"/>
    <s v="IFTS"/>
    <n v="33"/>
    <s v="IFTS"/>
    <n v="22"/>
    <m/>
    <s v="X"/>
    <x v="0"/>
    <s v="NET"/>
    <s v="OCA AG"/>
    <m/>
    <n v="13684"/>
    <s v="NET OCAAG01"/>
    <s v="14:05"/>
    <s v="15:05"/>
    <d v="1899-12-30T01:00:00"/>
    <s v="14:05"/>
    <s v="15:05"/>
    <d v="1899-12-30T01:00:00"/>
    <s v="DCO"/>
    <s v="N/A"/>
  </r>
  <r>
    <n v="13684"/>
    <x v="12"/>
    <x v="3"/>
    <s v="LIFT IFTS 24-02 JPN"/>
    <s v="IFTS"/>
    <n v="32"/>
    <s v="ACS"/>
    <n v="32"/>
    <m/>
    <s v="X"/>
    <x v="1"/>
    <s v="NET"/>
    <s v="OCA AG"/>
    <m/>
    <n v="13683"/>
    <s v="NET OCAAG01"/>
    <d v="1899-12-30T14:05:00"/>
    <d v="1899-12-30T15:05:00"/>
    <d v="1899-12-30T01:00:00"/>
    <d v="1899-12-30T14:05:00"/>
    <d v="1899-12-30T15:05:00"/>
    <d v="1899-12-30T01:00:00"/>
    <s v="DCO"/>
    <s v="N/A"/>
  </r>
  <r>
    <n v="13685"/>
    <x v="12"/>
    <x v="3"/>
    <s v="LIFT 24-44 ITA"/>
    <s v="AMI"/>
    <n v="72"/>
    <s v="ACS"/>
    <n v="17"/>
    <s v="X"/>
    <m/>
    <x v="6"/>
    <s v="STDA"/>
    <s v="LOW LEVEL"/>
    <m/>
    <m/>
    <s v="SD SLL01"/>
    <s v="14:05"/>
    <s v="15:05"/>
    <d v="1899-12-30T01:00:00"/>
    <d v="1899-12-30T14:05:00"/>
    <d v="1899-12-30T15:05:00"/>
    <d v="1899-12-30T01:00:00"/>
    <s v="DCO"/>
    <s v="N/A"/>
  </r>
  <r>
    <n v="13686"/>
    <x v="12"/>
    <x v="3"/>
    <s v="IFTS 23-02 QATAR"/>
    <s v="QATAR"/>
    <n v="11"/>
    <s v="IFTS"/>
    <n v="23"/>
    <s v="X"/>
    <m/>
    <x v="5"/>
    <s v="NET"/>
    <s v="DCA"/>
    <m/>
    <n v="13687"/>
    <s v="NET ADCA01"/>
    <s v="15:35"/>
    <s v="16:35"/>
    <d v="1899-12-30T01:00:00"/>
    <s v="15:35"/>
    <s v="16:35"/>
    <d v="1899-12-30T01:00:00"/>
    <s v="DCO"/>
    <s v="N/A"/>
  </r>
  <r>
    <n v="13687"/>
    <x v="12"/>
    <x v="3"/>
    <s v="IFTS LIFT 24-01 QATAR"/>
    <s v="QATAR"/>
    <n v="45"/>
    <s v="ACS"/>
    <n v="13"/>
    <s v="X"/>
    <m/>
    <x v="4"/>
    <s v="NET"/>
    <s v="DCA"/>
    <m/>
    <n v="13686"/>
    <s v="NET ADCA01"/>
    <d v="1899-12-30T15:35:00"/>
    <d v="1899-12-30T16:35:00"/>
    <d v="1899-12-30T01:00:00"/>
    <d v="1899-12-30T15:35:00"/>
    <d v="1899-12-30T16:35:00"/>
    <d v="1899-12-30T01:00:00"/>
    <s v="DCO"/>
    <s v="N/A"/>
  </r>
  <r>
    <n v="13688"/>
    <x v="12"/>
    <x v="3"/>
    <s v="IFTS LIFT 24-01 QATAR"/>
    <s v="QATAR"/>
    <n v="43"/>
    <s v="ACS"/>
    <n v="5"/>
    <s v="X"/>
    <m/>
    <x v="0"/>
    <s v="STDA"/>
    <s v="DECI_STD_NVG"/>
    <m/>
    <m/>
    <s v="FMS R2RNVG02"/>
    <s v="15:35"/>
    <s v="16:35"/>
    <d v="1899-12-30T01:00:00"/>
    <s v="15:35"/>
    <s v="16:35"/>
    <d v="1899-12-30T01:00:00"/>
    <s v="DCO"/>
    <s v="N/A"/>
  </r>
  <r>
    <n v="13689"/>
    <x v="13"/>
    <x v="3"/>
    <s v="LIFT IFTS 24-02 JPN"/>
    <s v="IFTS"/>
    <n v="30"/>
    <s v="ACS"/>
    <n v="17"/>
    <m/>
    <s v="X"/>
    <x v="5"/>
    <s v="NET"/>
    <s v="OCA AA"/>
    <m/>
    <n v="13690"/>
    <s v="NET OCAAA01"/>
    <s v="08:05"/>
    <s v="09:05"/>
    <d v="1899-12-30T01:00:00"/>
    <d v="1899-12-30T08:05:00"/>
    <d v="1899-12-30T09:05:00"/>
    <d v="1899-12-30T01:00:00"/>
    <s v="DCO"/>
    <s v="N/A"/>
  </r>
  <r>
    <n v="13690"/>
    <x v="13"/>
    <x v="3"/>
    <s v="LIFT IFTS 24-02 JPN"/>
    <s v="IFTS"/>
    <n v="33"/>
    <s v="ACS"/>
    <n v="14"/>
    <m/>
    <s v="X"/>
    <x v="4"/>
    <s v="NET"/>
    <s v="OCA AA"/>
    <m/>
    <n v="13689"/>
    <s v="NET OCAAA01"/>
    <d v="1899-12-30T08:05:00"/>
    <d v="1899-12-30T09:05:00"/>
    <d v="1899-12-30T01:00:00"/>
    <d v="1899-12-30T08:05:00"/>
    <d v="1899-12-30T09:05:00"/>
    <d v="1899-12-30T01:00:00"/>
    <s v="DCO"/>
    <s v="N/A"/>
  </r>
  <r>
    <n v="13691"/>
    <x v="13"/>
    <x v="3"/>
    <s v="LIFT IFTS 24-04 HUN"/>
    <s v="IFTS"/>
    <n v="62"/>
    <s v="ACS"/>
    <n v="32"/>
    <m/>
    <s v="X"/>
    <x v="1"/>
    <s v="STDA"/>
    <s v="DECI_STD"/>
    <m/>
    <m/>
    <s v="FMS EMR01"/>
    <s v="08:05"/>
    <s v="09:05"/>
    <d v="1899-12-30T01:00:00"/>
    <s v="08:05"/>
    <s v="09:05"/>
    <d v="1899-12-30T01:00:00"/>
    <s v="DCO"/>
    <s v="N/A"/>
  </r>
  <r>
    <n v="13692"/>
    <x v="13"/>
    <x v="3"/>
    <s v="LIFT IFTS 24-04 HUN"/>
    <s v="IFTS"/>
    <n v="63"/>
    <s v="ACS"/>
    <n v="9"/>
    <m/>
    <s v="X"/>
    <x v="6"/>
    <s v="STDA"/>
    <s v="DECI_STD"/>
    <m/>
    <m/>
    <s v="FMS EMR01"/>
    <s v="08:05"/>
    <s v="09:05"/>
    <d v="1899-12-30T01:00:00"/>
    <s v="08:05"/>
    <s v="09:05"/>
    <d v="1899-12-30T01:00:00"/>
    <s v="DCO"/>
    <s v="N/A"/>
  </r>
  <r>
    <n v="13693"/>
    <x v="13"/>
    <x v="3"/>
    <s v="IFTS LIFT 24-01 QATAR"/>
    <s v="QATAR"/>
    <n v="47"/>
    <s v="ACS"/>
    <n v="10"/>
    <s v="X"/>
    <m/>
    <x v="5"/>
    <s v="NET"/>
    <s v="DCA"/>
    <m/>
    <n v="13694"/>
    <s v="NET DCA02"/>
    <s v="09:35"/>
    <s v="10:35"/>
    <d v="1899-12-30T01:00:00"/>
    <d v="1899-12-30T09:35:00"/>
    <d v="1899-12-30T10:35:00"/>
    <d v="1899-12-30T01:00:00"/>
    <s v="DCO"/>
    <s v="N/A"/>
  </r>
  <r>
    <n v="13694"/>
    <x v="13"/>
    <x v="3"/>
    <s v="LIFT IFTS 24-02 JPN"/>
    <s v="IFTS"/>
    <n v="31"/>
    <s v="ACS"/>
    <n v="30"/>
    <m/>
    <s v="X"/>
    <x v="0"/>
    <s v="NET"/>
    <s v="OCA AG"/>
    <m/>
    <n v="13695"/>
    <s v="NET OCAAG01"/>
    <s v="09:35"/>
    <s v="10:35"/>
    <d v="1899-12-30T01:00:00"/>
    <s v="09:35"/>
    <s v="10:35"/>
    <d v="1899-12-30T01:00:00"/>
    <s v="DCO"/>
    <s v="N/A"/>
  </r>
  <r>
    <n v="13695"/>
    <x v="13"/>
    <x v="3"/>
    <s v="LIFT IFTS 24-02 JPN"/>
    <s v="IFTS"/>
    <n v="34"/>
    <s v="ACS"/>
    <n v="31"/>
    <m/>
    <s v="X"/>
    <x v="1"/>
    <s v="NET"/>
    <s v="OCA AG"/>
    <m/>
    <n v="13694"/>
    <s v="NET OCAAG01"/>
    <d v="1899-12-30T09:35:00"/>
    <d v="1899-12-30T10:35:00"/>
    <d v="1899-12-30T01:00:00"/>
    <d v="1899-12-30T09:35:00"/>
    <d v="1899-12-30T10:35:00"/>
    <d v="1899-12-30T01:00:00"/>
    <s v="DCO"/>
    <s v="N/A"/>
  </r>
  <r>
    <n v="13696"/>
    <x v="13"/>
    <x v="3"/>
    <s v="LIFT 24-44 ITA"/>
    <s v="AMI"/>
    <n v="70"/>
    <s v="ACS"/>
    <n v="5"/>
    <s v="X"/>
    <m/>
    <x v="6"/>
    <s v="STDA"/>
    <s v="LOW LEVEL"/>
    <m/>
    <m/>
    <s v="SD SLL02"/>
    <s v="09:35"/>
    <s v="10:35"/>
    <d v="1899-12-30T01:00:00"/>
    <s v="09:35"/>
    <s v="10:35"/>
    <d v="1899-12-30T01:00:00"/>
    <s v="DCO"/>
    <s v="N/A"/>
  </r>
  <r>
    <n v="13697"/>
    <x v="13"/>
    <x v="3"/>
    <s v="LIFT IFTS 24-02 UK"/>
    <s v="IFTS"/>
    <n v="36"/>
    <s v="IFTS"/>
    <n v="22"/>
    <m/>
    <s v="X"/>
    <x v="5"/>
    <s v="NET"/>
    <s v="OCA AA"/>
    <m/>
    <n v="13698"/>
    <s v="NET OCAAA01"/>
    <s v="11:05"/>
    <s v="12:05"/>
    <d v="1899-12-30T01:00:00"/>
    <s v="11:05"/>
    <s v="12:05"/>
    <d v="1899-12-30T01:00:00"/>
    <s v="DCO"/>
    <s v="N/A"/>
  </r>
  <r>
    <n v="13698"/>
    <x v="13"/>
    <x v="3"/>
    <s v="LIFT IFTS 24-02 UK"/>
    <s v="IFTS"/>
    <n v="35"/>
    <s v="ACS"/>
    <n v="32"/>
    <m/>
    <s v="X"/>
    <x v="4"/>
    <s v="NET"/>
    <s v="OCA AA"/>
    <m/>
    <n v="13697"/>
    <s v="NET OCAAA01"/>
    <d v="1899-12-30T11:05:00"/>
    <d v="1899-12-30T12:05:00"/>
    <d v="1899-12-30T01:00:00"/>
    <s v="11:05"/>
    <s v="12:05"/>
    <d v="1899-12-30T01:00:00"/>
    <s v="DCO"/>
    <s v="N/A"/>
  </r>
  <r>
    <n v="13699"/>
    <x v="13"/>
    <x v="3"/>
    <s v="IFTS LIFT 24-01 QATAR"/>
    <s v="QATAR"/>
    <n v="48"/>
    <s v="ACS"/>
    <n v="33"/>
    <s v="X"/>
    <m/>
    <x v="0"/>
    <s v="NET"/>
    <s v="DCA"/>
    <m/>
    <n v="13700"/>
    <s v="NET DCA02"/>
    <s v="11:05"/>
    <s v="12:05"/>
    <d v="1899-12-30T01:00:00"/>
    <s v="11:05"/>
    <s v="12:05"/>
    <d v="1899-12-30T01:00:00"/>
    <s v="DCO"/>
    <s v="N/A"/>
  </r>
  <r>
    <n v="13700"/>
    <x v="13"/>
    <x v="3"/>
    <s v="LIFT 24-44 ITA"/>
    <s v="AMI"/>
    <n v="71"/>
    <s v="ACS"/>
    <n v="2"/>
    <s v="X"/>
    <m/>
    <x v="6"/>
    <s v="STDA"/>
    <s v="LOW LEVEL"/>
    <m/>
    <m/>
    <s v="SD SLL02"/>
    <s v="11:05"/>
    <s v="12:05"/>
    <d v="1899-12-30T01:00:00"/>
    <s v="11:05"/>
    <s v="12:05"/>
    <d v="1899-12-30T01:00:00"/>
    <s v="DCO"/>
    <s v="N/A"/>
  </r>
  <r>
    <n v="13701"/>
    <x v="13"/>
    <x v="3"/>
    <s v="LIFT IFTS 24-02 JPN"/>
    <s v="IFTS"/>
    <n v="30"/>
    <s v="IFTS"/>
    <n v="23"/>
    <m/>
    <s v="X"/>
    <x v="5"/>
    <s v="NET"/>
    <s v="OCA AG"/>
    <m/>
    <n v="13702"/>
    <s v="NET OCAAG01"/>
    <s v="12:35"/>
    <s v="13:35"/>
    <d v="1899-12-30T01:00:00"/>
    <s v="12:35"/>
    <s v="13:35"/>
    <d v="1899-12-30T01:00:00"/>
    <s v="DCO"/>
    <s v="N/A"/>
  </r>
  <r>
    <n v="13702"/>
    <x v="13"/>
    <x v="3"/>
    <s v="IFTS LIFT 24-01 QATAR"/>
    <s v="QATAR"/>
    <n v="45"/>
    <s v="ACS"/>
    <n v="31"/>
    <s v="X"/>
    <m/>
    <x v="0"/>
    <s v="NET"/>
    <s v="DCA"/>
    <m/>
    <n v="13703"/>
    <s v="NET ADCA02"/>
    <s v="12:35"/>
    <s v="13:35"/>
    <d v="1899-12-30T01:00:00"/>
    <s v="12:35"/>
    <d v="1899-12-30T13:25:00"/>
    <d v="1899-12-30T00:50:00"/>
    <s v="DCO"/>
    <s v="N/A"/>
  </r>
  <r>
    <n v="13703"/>
    <x v="18"/>
    <x v="5"/>
    <s v="LIFT 24-44 ITA"/>
    <s v="AMI"/>
    <n v="71"/>
    <s v="IFTS"/>
    <n v="23"/>
    <s v="X"/>
    <m/>
    <x v="6"/>
    <s v="STDA"/>
    <s v="CAS"/>
    <m/>
    <m/>
    <s v="SD CASV01"/>
    <s v="07:05"/>
    <s v="08:05"/>
    <d v="1899-12-30T01:00:00"/>
    <s v="07:05"/>
    <s v="08:05"/>
    <d v="1899-12-30T01:00:00"/>
    <s v="RSLD"/>
    <s v="CD3"/>
  </r>
  <r>
    <n v="13704"/>
    <x v="13"/>
    <x v="3"/>
    <s v="IFTS LIFT 24-01 QATAR"/>
    <s v="QATAR"/>
    <n v="43"/>
    <s v="ACS"/>
    <n v="30"/>
    <s v="X"/>
    <m/>
    <x v="1"/>
    <s v="NET"/>
    <s v="DCA"/>
    <m/>
    <n v="13703"/>
    <s v="NET ADCA01"/>
    <d v="1899-12-30T12:35:00"/>
    <d v="1899-12-30T13:35:00"/>
    <d v="1899-12-30T01:00:00"/>
    <d v="1899-12-30T12:35:00"/>
    <d v="1899-12-30T13:25:00"/>
    <d v="1899-12-30T00:50:00"/>
    <s v="DCO"/>
    <s v="N/A"/>
  </r>
  <r>
    <n v="13705"/>
    <x v="13"/>
    <x v="3"/>
    <s v="LIFT 24-44 ITA"/>
    <s v="AMI"/>
    <n v="72"/>
    <s v="ACS"/>
    <n v="13"/>
    <s v="X"/>
    <m/>
    <x v="6"/>
    <s v="STDA"/>
    <s v="LOW LEVEL"/>
    <m/>
    <m/>
    <s v="SD SLL02"/>
    <s v="12:35"/>
    <s v="13:35"/>
    <d v="1899-12-30T01:00:00"/>
    <s v="12:35"/>
    <s v="13:35"/>
    <d v="1899-12-30T01:00:00"/>
    <s v="DCO"/>
    <s v="N/A"/>
  </r>
  <r>
    <n v="13706"/>
    <x v="13"/>
    <x v="3"/>
    <s v="IFTS LIFT 24-01 QATAR"/>
    <s v="QATAR"/>
    <n v="42"/>
    <s v="ACS"/>
    <n v="1"/>
    <s v="X"/>
    <m/>
    <x v="5"/>
    <s v="NET"/>
    <s v="ATAG_DECI"/>
    <m/>
    <n v="13707"/>
    <s v="NET ATAG01"/>
    <s v="14:05"/>
    <s v="15:05"/>
    <d v="1899-12-30T01:00:00"/>
    <s v="14:05"/>
    <s v="15:05"/>
    <d v="1899-12-30T01:00:00"/>
    <s v="DCO"/>
    <s v="N/A"/>
  </r>
  <r>
    <n v="13707"/>
    <x v="13"/>
    <x v="3"/>
    <s v="IFTS LIFT 24-01 QATAR"/>
    <s v="QATAR"/>
    <n v="44"/>
    <s v="ACS"/>
    <n v="2"/>
    <s v="X"/>
    <m/>
    <x v="4"/>
    <s v="NET"/>
    <s v="ATAG_DECI"/>
    <m/>
    <n v="13706"/>
    <s v="NET ATAG01"/>
    <d v="1899-12-30T14:05:00"/>
    <d v="1899-12-30T15:05:00"/>
    <d v="1899-12-30T01:00:00"/>
    <d v="1899-12-30T14:05:00"/>
    <d v="1899-12-30T15:05:00"/>
    <d v="1899-12-30T01:00:00"/>
    <s v="DCO"/>
    <s v="N/A"/>
  </r>
  <r>
    <n v="13708"/>
    <x v="13"/>
    <x v="3"/>
    <s v="LIFT IFTS 24-02 JPN"/>
    <s v="IFTS"/>
    <n v="34"/>
    <s v="ACS"/>
    <n v="9"/>
    <m/>
    <s v="X"/>
    <x v="0"/>
    <s v="NET"/>
    <s v="OCA AA"/>
    <m/>
    <n v="13709"/>
    <s v="NET OCAAA01"/>
    <s v="14:05"/>
    <s v="15:05"/>
    <d v="1899-12-30T01:00:00"/>
    <s v="14:05"/>
    <s v="15:05"/>
    <d v="1899-12-30T01:00:00"/>
    <s v="DCO"/>
    <s v="N/A"/>
  </r>
  <r>
    <n v="13709"/>
    <x v="13"/>
    <x v="3"/>
    <s v="LIFT IFTS 24-04 SPA"/>
    <s v="IFTS"/>
    <n v="58"/>
    <s v="ACS"/>
    <n v="17"/>
    <m/>
    <s v="X"/>
    <x v="6"/>
    <s v="STDA"/>
    <s v="DECI_STD"/>
    <m/>
    <m/>
    <s v="FMS EMR01"/>
    <s v="14:05"/>
    <s v="15:05"/>
    <d v="1899-12-30T01:00:00"/>
    <s v="14:05"/>
    <s v="15:05"/>
    <d v="1899-12-30T01:00:00"/>
    <s v="DCO"/>
    <s v="N/A"/>
  </r>
  <r>
    <n v="13710"/>
    <x v="13"/>
    <x v="3"/>
    <s v=" IFTS LIFT 24-03 QATAR"/>
    <s v="QATAR"/>
    <n v="58"/>
    <s v="IFTS"/>
    <n v="9"/>
    <s v="X"/>
    <m/>
    <x v="5"/>
    <s v="NET"/>
    <s v="DECI_STD"/>
    <m/>
    <n v="13711"/>
    <s v="NET BTFFB01"/>
    <s v="15:35"/>
    <s v="16:35"/>
    <d v="1899-12-30T01:00:00"/>
    <s v="15:35"/>
    <s v="16:35"/>
    <d v="1899-12-30T01:00:00"/>
    <s v="DCO"/>
    <s v="N/A"/>
  </r>
  <r>
    <n v="13711"/>
    <x v="13"/>
    <x v="3"/>
    <s v=" IFTS LIFT 24-03 QATAR"/>
    <s v="QATAR"/>
    <n v="56"/>
    <s v="ACS"/>
    <n v="13"/>
    <s v="X"/>
    <m/>
    <x v="0"/>
    <s v="NET"/>
    <s v="DECI_STD"/>
    <m/>
    <n v="13712"/>
    <s v="NET BTFFB02"/>
    <s v="15:35"/>
    <s v="16:35"/>
    <d v="1899-12-30T01:00:00"/>
    <s v="15:35"/>
    <s v="16:35"/>
    <d v="1899-12-30T01:00:00"/>
    <s v="DCO"/>
    <s v="N/A"/>
  </r>
  <r>
    <n v="13712"/>
    <x v="13"/>
    <x v="3"/>
    <s v="IP"/>
    <s v="ACS"/>
    <n v="13"/>
    <s v="IFTS"/>
    <n v="23"/>
    <m/>
    <s v="X"/>
    <x v="6"/>
    <s v="STDA"/>
    <s v="DECI_STD"/>
    <m/>
    <m/>
    <s v="FMS EMR01"/>
    <s v="15:35"/>
    <s v="16:35"/>
    <d v="1899-12-30T01:00:00"/>
    <s v="15:35"/>
    <s v="16:35"/>
    <d v="1899-12-30T01:00:00"/>
    <s v="DCO"/>
    <s v="N/A"/>
  </r>
  <r>
    <n v="13713"/>
    <x v="80"/>
    <x v="3"/>
    <s v=" IFTS LIFT 24-03 QATAR"/>
    <s v="QATAR"/>
    <n v="58"/>
    <s v="ACS"/>
    <n v="17"/>
    <s v="X"/>
    <m/>
    <x v="5"/>
    <s v="NET"/>
    <s v="DECI_STD"/>
    <m/>
    <n v="13714"/>
    <s v="NET BTFFB02"/>
    <s v="07:05"/>
    <s v="08:05"/>
    <d v="1899-12-30T01:00:00"/>
    <d v="1899-12-30T07:05:00"/>
    <d v="1899-12-30T08:05:00"/>
    <d v="1899-12-30T01:00:00"/>
    <s v="DCO"/>
    <s v="N/A"/>
  </r>
  <r>
    <n v="13714"/>
    <x v="80"/>
    <x v="3"/>
    <s v="IFTS LIFT 24-01 QATAR"/>
    <s v="QATAR"/>
    <n v="48"/>
    <s v="ACS"/>
    <n v="32"/>
    <s v="X"/>
    <m/>
    <x v="0"/>
    <s v="NET"/>
    <s v="DCA"/>
    <m/>
    <n v="13715"/>
    <s v="NET ADCA01"/>
    <s v="07:05"/>
    <s v="08:05"/>
    <d v="1899-12-30T01:00:00"/>
    <s v="07:05"/>
    <s v="08:05"/>
    <d v="1899-12-30T01:00:00"/>
    <s v="DCO"/>
    <s v="N/A"/>
  </r>
  <r>
    <n v="13715"/>
    <x v="80"/>
    <x v="3"/>
    <s v="IFTS LIFT 24-01 QATAR"/>
    <s v="QATAR"/>
    <n v="47"/>
    <s v="ACS"/>
    <n v="9"/>
    <s v="X"/>
    <m/>
    <x v="1"/>
    <s v="NET"/>
    <s v="DCA"/>
    <m/>
    <n v="13714"/>
    <s v="NET ADCA01"/>
    <d v="1899-12-30T07:05:00"/>
    <d v="1899-12-30T08:05:00"/>
    <d v="1899-12-30T01:00:00"/>
    <d v="1899-12-30T07:05:00"/>
    <d v="1899-12-30T08:05:00"/>
    <d v="1899-12-30T01:00:00"/>
    <s v="DCO"/>
    <s v="N/A"/>
  </r>
  <r>
    <n v="13716"/>
    <x v="80"/>
    <x v="3"/>
    <s v="LIFT 24-44 ITA"/>
    <s v="AMI"/>
    <n v="73"/>
    <s v="ACS"/>
    <n v="31"/>
    <s v="X"/>
    <m/>
    <x v="6"/>
    <s v="STDA"/>
    <s v="LOW LEVEL"/>
    <m/>
    <m/>
    <s v="SD SLL01"/>
    <s v="07:05"/>
    <s v="08:05"/>
    <d v="1899-12-30T01:00:00"/>
    <s v="07:05"/>
    <s v="08:05"/>
    <d v="1899-12-30T01:00:00"/>
    <s v="DCO"/>
    <s v="N/A"/>
  </r>
  <r>
    <n v="13717"/>
    <x v="80"/>
    <x v="3"/>
    <s v="LIFT 24-43 ITA"/>
    <s v="AMI"/>
    <n v="65"/>
    <s v="ACS"/>
    <n v="33"/>
    <s v="X"/>
    <m/>
    <x v="5"/>
    <s v="NET"/>
    <s v="LOW LEVEL"/>
    <m/>
    <n v="13718"/>
    <s v="SD FLL01"/>
    <s v="08:35"/>
    <s v="09:35"/>
    <d v="1899-12-30T01:00:00"/>
    <d v="1899-12-30T08:35:00"/>
    <d v="1899-12-30T09:35:00"/>
    <d v="1899-12-30T01:00:00"/>
    <s v="DCO"/>
    <s v="N/A"/>
  </r>
  <r>
    <n v="13718"/>
    <x v="80"/>
    <x v="3"/>
    <s v="LIFT 24-43 ITA"/>
    <s v="AMI"/>
    <n v="66"/>
    <s v="ACS"/>
    <n v="30"/>
    <s v="X"/>
    <m/>
    <x v="4"/>
    <s v="NET"/>
    <s v="LOW LEVEL"/>
    <m/>
    <n v="13717"/>
    <s v="SD FLL01"/>
    <d v="1899-12-30T08:35:00"/>
    <d v="1899-12-30T09:35:00"/>
    <d v="1899-12-30T01:00:00"/>
    <d v="1899-12-30T08:35:00"/>
    <d v="1899-12-30T09:35:00"/>
    <d v="1899-12-30T01:00:00"/>
    <s v="DCO"/>
    <s v="N/A"/>
  </r>
  <r>
    <n v="13719"/>
    <x v="80"/>
    <x v="3"/>
    <s v=" IFTS LIFT 24-03 QATAR"/>
    <s v="QATAR"/>
    <n v="60"/>
    <s v="ACS"/>
    <n v="12"/>
    <s v="X"/>
    <m/>
    <x v="0"/>
    <s v="NET"/>
    <s v="DECI_STD"/>
    <m/>
    <n v="13720"/>
    <s v="NET BTFFB01"/>
    <s v="08:35"/>
    <s v="09:35"/>
    <d v="1899-12-30T01:00:00"/>
    <s v="08:35"/>
    <s v="09:35"/>
    <d v="1899-12-30T01:00:00"/>
    <s v="DCO"/>
    <s v="N/A"/>
  </r>
  <r>
    <n v="13720"/>
    <x v="80"/>
    <x v="3"/>
    <s v="LIFT 24-44 ITA"/>
    <s v="AMI"/>
    <n v="71"/>
    <s v="ACS"/>
    <n v="2"/>
    <s v="X"/>
    <m/>
    <x v="6"/>
    <s v="STDA"/>
    <s v="DECI_STD"/>
    <m/>
    <m/>
    <s v="SD NIT01"/>
    <s v="08:35"/>
    <s v="09:35"/>
    <d v="1899-12-30T01:00:00"/>
    <s v="08:35"/>
    <s v="09:35"/>
    <d v="1899-12-30T01:00:00"/>
    <s v="DCO"/>
    <s v="N/A"/>
  </r>
  <r>
    <n v="13721"/>
    <x v="80"/>
    <x v="3"/>
    <s v="IFTS LIFT 24-01 QATAR"/>
    <s v="QATAR"/>
    <n v="43"/>
    <s v="IFTS"/>
    <n v="22"/>
    <s v="X"/>
    <m/>
    <x v="5"/>
    <s v="NET"/>
    <s v="DCA"/>
    <m/>
    <n v="13722"/>
    <s v="NET ADCA02"/>
    <s v="10:05"/>
    <s v="11:05"/>
    <d v="1899-12-30T01:00:00"/>
    <d v="1899-12-30T10:05:00"/>
    <d v="1899-12-30T11:05:00"/>
    <d v="1899-12-30T01:00:00"/>
    <s v="DCO"/>
    <s v="N/A"/>
  </r>
  <r>
    <n v="13722"/>
    <x v="80"/>
    <x v="3"/>
    <s v="IFTS 23-02 QATAR"/>
    <s v="QATAR"/>
    <n v="11"/>
    <s v="ACS"/>
    <n v="31"/>
    <s v="X"/>
    <m/>
    <x v="4"/>
    <s v="NET"/>
    <s v="DCA"/>
    <m/>
    <n v="13721"/>
    <s v="NET ADCA02"/>
    <d v="1899-12-30T10:05:00"/>
    <d v="1899-12-30T11:05:00"/>
    <d v="1899-12-30T01:00:00"/>
    <d v="1899-12-30T10:05:00"/>
    <d v="1899-12-30T11:05:00"/>
    <d v="1899-12-30T01:00:00"/>
    <s v="DCO"/>
    <s v="N/A"/>
  </r>
  <r>
    <n v="13723"/>
    <x v="80"/>
    <x v="3"/>
    <s v="IFTS LIFT 24-02 QATAR"/>
    <s v="QATAR"/>
    <n v="54"/>
    <s v="ACS"/>
    <n v="14"/>
    <s v="X"/>
    <m/>
    <x v="0"/>
    <s v="NET"/>
    <s v="DECI_STD"/>
    <m/>
    <n v="13724"/>
    <s v="FMSC OBFM01"/>
    <s v="10:05"/>
    <s v="11:05"/>
    <d v="1899-12-30T01:00:00"/>
    <s v="10:05"/>
    <s v="11:05"/>
    <d v="1899-12-30T01:00:00"/>
    <s v="DCO"/>
    <s v="N/A"/>
  </r>
  <r>
    <n v="13724"/>
    <x v="80"/>
    <x v="3"/>
    <s v="LIFT 24-44 ITA"/>
    <s v="AMI"/>
    <n v="70"/>
    <s v="IFTS"/>
    <n v="23"/>
    <s v="X"/>
    <m/>
    <x v="6"/>
    <s v="STDA"/>
    <s v="DECI_STD"/>
    <m/>
    <m/>
    <s v="SD NIT01"/>
    <s v="10:05"/>
    <s v="11:05"/>
    <d v="1899-12-30T01:00:00"/>
    <s v="10:05"/>
    <s v="11:05"/>
    <d v="1899-12-30T01:00:00"/>
    <s v="DCO"/>
    <s v="N/A"/>
  </r>
  <r>
    <n v="13725"/>
    <x v="80"/>
    <x v="3"/>
    <s v="LIFT 24-43 ITA"/>
    <s v="AMI"/>
    <n v="69"/>
    <s v="IFTS"/>
    <n v="9"/>
    <s v="X"/>
    <m/>
    <x v="5"/>
    <s v="NET"/>
    <s v="LOW LEVEL"/>
    <m/>
    <n v="13726"/>
    <s v="SD FLL01"/>
    <s v="11:35"/>
    <s v="12:35"/>
    <d v="1899-12-30T01:00:00"/>
    <d v="1899-12-30T11:35:00"/>
    <d v="1899-12-30T12:35:00"/>
    <d v="1899-12-30T01:00:00"/>
    <s v="DCO"/>
    <s v="N/A"/>
  </r>
  <r>
    <n v="13726"/>
    <x v="80"/>
    <x v="3"/>
    <s v="LIFT 24-43 ITA"/>
    <s v="AMI"/>
    <n v="68"/>
    <s v="ACS"/>
    <n v="1"/>
    <s v="X"/>
    <m/>
    <x v="4"/>
    <s v="NET"/>
    <s v="LOW LEVEL"/>
    <m/>
    <n v="13725"/>
    <s v="SD FLL01"/>
    <d v="1899-12-30T11:35:00"/>
    <d v="1899-12-30T12:35:00"/>
    <d v="1899-12-30T01:00:00"/>
    <d v="1899-12-30T11:35:00"/>
    <d v="1899-12-30T12:35:00"/>
    <d v="1899-12-30T01:00:00"/>
    <s v="DCO"/>
    <s v="N/A"/>
  </r>
  <r>
    <n v="13727"/>
    <x v="80"/>
    <x v="3"/>
    <s v="IFTS LIFT 24-01 QATAR"/>
    <s v="QATAR"/>
    <n v="47"/>
    <s v="ACS"/>
    <n v="5"/>
    <s v="X"/>
    <m/>
    <x v="0"/>
    <s v="NET"/>
    <s v="BTAG_DECI"/>
    <m/>
    <n v="13728"/>
    <s v="NET BTAG01"/>
    <s v="11:35"/>
    <s v="12:35"/>
    <d v="1899-12-30T01:00:00"/>
    <s v="11:35"/>
    <s v="12:35"/>
    <d v="1899-12-30T01:00:00"/>
    <s v="DCO"/>
    <s v="N/A"/>
  </r>
  <r>
    <n v="13728"/>
    <x v="80"/>
    <x v="3"/>
    <s v="IFTS LIFT 24-01 QATAR"/>
    <s v="QATAR"/>
    <n v="45"/>
    <s v="ACS"/>
    <n v="13"/>
    <s v="X"/>
    <m/>
    <x v="1"/>
    <s v="NET"/>
    <s v="BTAG_DECI"/>
    <m/>
    <n v="13727"/>
    <s v="NET BTAG01"/>
    <d v="1899-12-30T11:35:00"/>
    <d v="1899-12-30T12:35:00"/>
    <d v="1899-12-30T01:00:00"/>
    <d v="1899-12-30T11:35:00"/>
    <d v="1899-12-30T12:35:00"/>
    <d v="1899-12-30T01:00:00"/>
    <s v="DCO"/>
    <s v="N/A"/>
  </r>
  <r>
    <n v="13729"/>
    <x v="80"/>
    <x v="3"/>
    <s v="LIFT 24-44 ITA"/>
    <s v="AMI"/>
    <n v="72"/>
    <s v="ACS"/>
    <n v="10"/>
    <s v="X"/>
    <m/>
    <x v="6"/>
    <s v="STDA"/>
    <s v="DECI_STD"/>
    <m/>
    <m/>
    <s v="SD NIT01"/>
    <s v="11:35"/>
    <s v="12:35"/>
    <d v="1899-12-30T01:00:00"/>
    <s v="11:35"/>
    <s v="12:35"/>
    <d v="1899-12-30T01:00:00"/>
    <s v="DCO"/>
    <s v="N/A"/>
  </r>
  <r>
    <n v="13730"/>
    <x v="14"/>
    <x v="4"/>
    <s v=" IFTS LIFT 24-03 QATAR"/>
    <s v="QATAR"/>
    <n v="60"/>
    <s v="IFTS"/>
    <n v="22"/>
    <s v="X"/>
    <m/>
    <x v="5"/>
    <s v="NET"/>
    <s v="DECI_STD"/>
    <m/>
    <n v="13731"/>
    <s v="NET BTFFB02"/>
    <d v="1899-12-30T07:05:00"/>
    <d v="1899-12-30T08:05:00"/>
    <d v="1899-12-30T01:00:00"/>
    <d v="1899-12-30T07:05:00"/>
    <d v="1899-12-30T08:10:00"/>
    <d v="1899-12-30T01:05:00"/>
    <s v="DCO"/>
    <s v="N/A"/>
  </r>
  <r>
    <n v="13731"/>
    <x v="14"/>
    <x v="4"/>
    <s v="LIFT IFTS 24-04 SPA"/>
    <s v="IFTS"/>
    <n v="61"/>
    <s v="AMI"/>
    <n v="17"/>
    <m/>
    <s v="X"/>
    <x v="6"/>
    <s v="STDA"/>
    <s v="DECI_STD"/>
    <m/>
    <m/>
    <s v="FMS EMR01"/>
    <d v="1899-12-30T07:05:00"/>
    <d v="1899-12-30T08:05:00"/>
    <d v="1899-12-30T01:00:00"/>
    <d v="1899-12-30T07:05:00"/>
    <d v="1899-12-30T08:05:00"/>
    <d v="1899-12-30T01:00:00"/>
    <s v="DCO"/>
    <s v="N/A"/>
  </r>
  <r>
    <n v="13732"/>
    <x v="14"/>
    <x v="4"/>
    <s v="LIP IFTS 24-02"/>
    <s v="IFTS"/>
    <n v="3"/>
    <s v="ACS"/>
    <n v="32"/>
    <m/>
    <s v="X"/>
    <x v="5"/>
    <s v="NET"/>
    <s v="DCA"/>
    <m/>
    <n v="13733"/>
    <s v="NET QRA01"/>
    <d v="1899-12-30T08:35:00"/>
    <d v="1899-12-30T09:35:00"/>
    <d v="1899-12-30T01:00:00"/>
    <d v="1899-12-30T08:35:00"/>
    <d v="1899-12-30T09:35:00"/>
    <d v="1899-12-30T01:00:00"/>
    <s v="DCO"/>
    <s v="N/A"/>
  </r>
  <r>
    <n v="13733"/>
    <x v="14"/>
    <x v="4"/>
    <s v="IFTS LIFT 24-01 QATAR"/>
    <s v="QATAR"/>
    <n v="45"/>
    <s v="ACS"/>
    <n v="30"/>
    <s v="X"/>
    <m/>
    <x v="0"/>
    <s v="NET"/>
    <s v="BTAG_DECI"/>
    <m/>
    <n v="13734"/>
    <s v="NET BTAG02"/>
    <d v="1899-12-30T08:35:00"/>
    <d v="1899-12-30T09:35:00"/>
    <d v="1899-12-30T01:00:00"/>
    <d v="1899-12-30T08:35:00"/>
    <d v="1899-12-30T09:35:00"/>
    <d v="1899-12-30T01:00:00"/>
    <s v="DCO"/>
    <s v="N/A"/>
  </r>
  <r>
    <n v="13734"/>
    <x v="14"/>
    <x v="4"/>
    <s v="IFTS LIFT 24-01 QATAR"/>
    <s v="QATAR"/>
    <n v="43"/>
    <s v="ACS"/>
    <n v="31"/>
    <s v="X"/>
    <m/>
    <x v="1"/>
    <s v="NET"/>
    <s v="BTAG_DECI"/>
    <m/>
    <n v="13733"/>
    <s v="NET BTAG01"/>
    <d v="1899-12-30T08:35:00"/>
    <d v="1899-12-30T09:35:00"/>
    <d v="1899-12-30T01:00:00"/>
    <d v="1899-12-30T08:35:00"/>
    <d v="1899-12-30T09:35:00"/>
    <d v="1899-12-30T01:00:00"/>
    <s v="SDC"/>
    <s v="N/A"/>
  </r>
  <r>
    <n v="13735"/>
    <x v="14"/>
    <x v="4"/>
    <s v="LIFT 24-44 ITA"/>
    <s v="AMI"/>
    <n v="73"/>
    <s v="ACS"/>
    <n v="13"/>
    <s v="X"/>
    <m/>
    <x v="6"/>
    <s v="STDA"/>
    <s v="LOW LEVEL"/>
    <m/>
    <m/>
    <s v="SD SLL02"/>
    <d v="1899-12-30T08:35:00"/>
    <d v="1899-12-30T09:35:00"/>
    <d v="1899-12-30T01:00:00"/>
    <d v="1899-12-30T08:35:00"/>
    <d v="1899-12-30T09:35:00"/>
    <d v="1899-12-30T01:00:00"/>
    <s v="DCO"/>
    <s v="N/A"/>
  </r>
  <r>
    <n v="13736"/>
    <x v="14"/>
    <x v="4"/>
    <s v="IFTS LIFT 24-01 QATAR"/>
    <s v="QATAR"/>
    <n v="44"/>
    <s v="ACS"/>
    <n v="5"/>
    <s v="X"/>
    <m/>
    <x v="0"/>
    <s v="NET"/>
    <s v="ATAG_DECI"/>
    <m/>
    <n v="13737"/>
    <s v="NET ATAG02"/>
    <d v="1899-12-30T10:05:00"/>
    <d v="1899-12-30T11:05:00"/>
    <d v="1899-12-30T01:00:00"/>
    <d v="1899-12-30T10:05:00"/>
    <d v="1899-12-30T11:05:00"/>
    <d v="1899-12-30T01:00:00"/>
    <s v="DCO"/>
    <s v="N/A"/>
  </r>
  <r>
    <n v="13737"/>
    <x v="14"/>
    <x v="4"/>
    <s v="IFTS LIFT 24-01 QATAR"/>
    <s v="QATAR"/>
    <n v="42"/>
    <s v="IFTS"/>
    <n v="9"/>
    <s v="X"/>
    <m/>
    <x v="1"/>
    <s v="NET"/>
    <s v="ATAG_DECI"/>
    <m/>
    <n v="13736"/>
    <s v="NET ATAG02"/>
    <d v="1899-12-30T10:05:00"/>
    <d v="1899-12-30T11:05:00"/>
    <d v="1899-12-30T01:00:00"/>
    <d v="1899-12-30T10:05:00"/>
    <d v="1899-12-30T11:05:00"/>
    <d v="1899-12-30T01:00:00"/>
    <s v="SDC"/>
    <s v="N/A"/>
  </r>
  <r>
    <n v="13738"/>
    <x v="82"/>
    <x v="5"/>
    <s v="IFTS LIFT 24-01 QATAR"/>
    <s v="QATAR"/>
    <n v="48"/>
    <s v="ACS"/>
    <n v="33"/>
    <s v="X"/>
    <m/>
    <x v="5"/>
    <s v="STDA"/>
    <s v="DECI_STD_NVG"/>
    <m/>
    <m/>
    <s v="FMS R2RNVG02"/>
    <s v="13:05"/>
    <s v="14:05"/>
    <d v="1899-12-30T01:00:00"/>
    <d v="1899-12-30T13:05:00"/>
    <d v="1899-12-30T13:30:00"/>
    <d v="1899-12-30T00:25:00"/>
    <s v="DNCO"/>
    <s v="CD3"/>
  </r>
  <r>
    <n v="13739"/>
    <x v="14"/>
    <x v="4"/>
    <s v="LIFT IFTS 24-04 CAN"/>
    <s v="IFTS"/>
    <n v="52"/>
    <s v="ACS"/>
    <n v="14"/>
    <m/>
    <s v="X"/>
    <x v="6"/>
    <s v="STDA"/>
    <s v="DECI_STD"/>
    <m/>
    <m/>
    <s v="FMS EMR01"/>
    <d v="1899-12-30T10:05:00"/>
    <d v="1899-12-30T11:05:00"/>
    <d v="1899-12-30T01:00:00"/>
    <d v="1899-12-30T10:05:00"/>
    <d v="1899-12-30T11:05:00"/>
    <d v="1899-12-30T01:00:00"/>
    <s v="DCO"/>
    <s v="N/A"/>
  </r>
  <r>
    <n v="13740"/>
    <x v="14"/>
    <x v="4"/>
    <s v="LIFT 24-43 ITA"/>
    <s v="AMI"/>
    <n v="66"/>
    <s v="IFTS"/>
    <n v="22"/>
    <s v="X"/>
    <m/>
    <x v="5"/>
    <s v="NET"/>
    <s v="LOW LEVEL"/>
    <m/>
    <n v="13741"/>
    <s v="SD FLL02"/>
    <d v="1899-12-30T11:35:00"/>
    <d v="1899-12-30T12:35:00"/>
    <d v="1899-12-30T01:00:00"/>
    <d v="1899-12-30T11:35:00"/>
    <d v="1899-12-30T12:35:00"/>
    <d v="1899-12-30T01:00:00"/>
    <s v="DCO"/>
    <s v="N/A"/>
  </r>
  <r>
    <n v="13741"/>
    <x v="14"/>
    <x v="4"/>
    <s v="LIFT 24-43 ITA"/>
    <s v="AMI"/>
    <n v="65"/>
    <s v="ACS"/>
    <n v="10"/>
    <s v="X"/>
    <m/>
    <x v="4"/>
    <s v="NET"/>
    <s v="LOW LEVEL"/>
    <m/>
    <n v="13740"/>
    <s v="SD FLL02"/>
    <d v="1899-12-30T11:35:00"/>
    <d v="1899-12-30T12:35:00"/>
    <d v="1899-12-30T01:00:00"/>
    <d v="1899-12-30T11:35:00"/>
    <d v="1899-12-30T12:35:00"/>
    <d v="1899-12-30T01:00:00"/>
    <s v="DCO"/>
    <s v="N/A"/>
  </r>
  <r>
    <n v="13742"/>
    <x v="14"/>
    <x v="4"/>
    <s v="IFTS LIFT 24-02 QATAR"/>
    <s v="QATAR"/>
    <n v="55"/>
    <s v="ACS"/>
    <n v="12"/>
    <s v="X"/>
    <m/>
    <x v="0"/>
    <s v="NET"/>
    <s v="DECI_STD"/>
    <m/>
    <n v="13743"/>
    <s v="FMSC OBFM01"/>
    <d v="1899-12-30T11:35:00"/>
    <d v="1899-12-30T12:35:00"/>
    <d v="1899-12-30T01:00:00"/>
    <d v="1899-12-30T11:35:00"/>
    <d v="1899-12-30T12:35:00"/>
    <d v="1899-12-30T01:00:00"/>
    <s v="DCO"/>
    <s v="N/A"/>
  </r>
  <r>
    <n v="13743"/>
    <x v="14"/>
    <x v="4"/>
    <s v="LIFT 24-44 ITA"/>
    <s v="AMI"/>
    <n v="71"/>
    <s v="ACS"/>
    <n v="33"/>
    <s v="X"/>
    <m/>
    <x v="6"/>
    <s v="STDA"/>
    <s v="PGM"/>
    <m/>
    <m/>
    <s v="SD PGM01"/>
    <d v="1899-12-30T11:35:00"/>
    <d v="1899-12-30T12:35:00"/>
    <d v="1899-12-30T01:00:00"/>
    <d v="1899-12-30T11:35:00"/>
    <d v="1899-12-30T12:35:00"/>
    <d v="1899-12-30T01:00:00"/>
    <s v="DCO"/>
    <s v="N/A"/>
  </r>
  <r>
    <n v="13744"/>
    <x v="14"/>
    <x v="4"/>
    <s v="LIFT 24-43 ITA"/>
    <s v="AMI"/>
    <n v="68"/>
    <s v="ACS"/>
    <n v="2"/>
    <s v="X"/>
    <m/>
    <x v="5"/>
    <s v="NET"/>
    <s v="LOW LEVEL"/>
    <m/>
    <n v="13745"/>
    <s v="SD FLL02"/>
    <d v="1899-12-30T13:05:00"/>
    <d v="1899-12-30T14:05:00"/>
    <d v="1899-12-30T01:00:00"/>
    <d v="1899-12-30T13:05:00"/>
    <d v="1899-12-30T14:05:00"/>
    <d v="1899-12-30T01:00:00"/>
    <s v="DCO"/>
    <s v="N/A"/>
  </r>
  <r>
    <n v="13745"/>
    <x v="14"/>
    <x v="4"/>
    <s v="LIFT 24-43 ITA"/>
    <s v="AMI"/>
    <n v="69"/>
    <s v="IFTS"/>
    <n v="23"/>
    <s v="X"/>
    <m/>
    <x v="4"/>
    <s v="NET"/>
    <s v="LOW LEVEL"/>
    <m/>
    <n v="13744"/>
    <s v="SD FLL02"/>
    <d v="1899-12-30T13:05:00"/>
    <d v="1899-12-30T14:05:00"/>
    <d v="1899-12-30T01:00:00"/>
    <d v="1899-12-30T13:05:00"/>
    <d v="1899-12-30T14:05:00"/>
    <d v="1899-12-30T01:00:00"/>
    <s v="DCO"/>
    <s v="N/A"/>
  </r>
  <r>
    <n v="13746"/>
    <x v="14"/>
    <x v="4"/>
    <s v="LIFT 24-44 ITA"/>
    <s v="AMI"/>
    <n v="70"/>
    <s v="ACS"/>
    <n v="5"/>
    <s v="X"/>
    <m/>
    <x v="1"/>
    <s v="STDA"/>
    <s v="PGM"/>
    <m/>
    <m/>
    <s v="SD PGM01"/>
    <d v="1899-12-30T13:05:00"/>
    <d v="1899-12-30T14:05:00"/>
    <d v="1899-12-30T01:00:00"/>
    <d v="1899-12-30T13:05:00"/>
    <d v="1899-12-30T14:05:00"/>
    <d v="1899-12-30T01:00:00"/>
    <s v="DCO"/>
    <s v="N/A"/>
  </r>
  <r>
    <n v="13747"/>
    <x v="14"/>
    <x v="4"/>
    <s v="LIFT 24-44 ITA"/>
    <s v="AMI"/>
    <n v="72"/>
    <s v="IFTS"/>
    <n v="9"/>
    <s v="X"/>
    <m/>
    <x v="6"/>
    <s v="STDA"/>
    <s v="PGM"/>
    <m/>
    <m/>
    <s v="SD PGM01"/>
    <d v="1899-12-30T13:05:00"/>
    <d v="1899-12-30T14:05:00"/>
    <d v="1899-12-30T01:00:00"/>
    <d v="1899-12-30T13:05:00"/>
    <d v="1899-12-30T14:05:00"/>
    <d v="1899-12-30T01:00:00"/>
    <s v="DCO"/>
    <s v="N/A"/>
  </r>
  <r>
    <n v="13748"/>
    <x v="14"/>
    <x v="4"/>
    <s v="IFTS LIFT 24-01 QATAR"/>
    <s v="QATAR"/>
    <n v="41"/>
    <s v="ACS"/>
    <n v="32"/>
    <s v="X"/>
    <m/>
    <x v="5"/>
    <s v="NET"/>
    <s v="ATAG_DECI"/>
    <m/>
    <n v="13749"/>
    <s v="NET ATAG01"/>
    <d v="1899-12-30T14:35:00"/>
    <d v="1899-12-30T15:35:00"/>
    <d v="1899-12-30T01:00:00"/>
    <d v="1899-12-30T14:35:00"/>
    <d v="1899-12-30T15:35:00"/>
    <d v="1899-12-30T01:00:00"/>
    <s v="DCO"/>
    <s v="N/A"/>
  </r>
  <r>
    <n v="13749"/>
    <x v="14"/>
    <x v="4"/>
    <s v="IFTS LIFT 24-01 QATAR"/>
    <s v="QATAR"/>
    <n v="49"/>
    <s v="ACS"/>
    <n v="31"/>
    <s v="X"/>
    <m/>
    <x v="4"/>
    <s v="NET"/>
    <s v="ATAG_DECI"/>
    <m/>
    <n v="13748"/>
    <s v="NET ATAG01"/>
    <d v="1899-12-30T14:35:00"/>
    <d v="1899-12-30T15:35:00"/>
    <d v="1899-12-30T01:00:00"/>
    <d v="1899-12-30T14:35:00"/>
    <d v="1899-12-30T15:35:00"/>
    <d v="1899-12-30T01:00:00"/>
    <s v="DCO"/>
    <s v="N/A"/>
  </r>
  <r>
    <n v="13750"/>
    <x v="14"/>
    <x v="4"/>
    <s v="LIFT IFTS 24-03 SAUDI"/>
    <s v="IFTS"/>
    <n v="45"/>
    <s v="ACS"/>
    <n v="30"/>
    <m/>
    <s v="X"/>
    <x v="0"/>
    <s v="NET"/>
    <s v="DECI_STD"/>
    <m/>
    <n v="13751"/>
    <s v="FMSC HBFM01"/>
    <d v="1899-12-30T14:35:00"/>
    <d v="1899-12-30T15:35:00"/>
    <d v="1899-12-30T01:00:00"/>
    <d v="1899-12-30T14:35:00"/>
    <d v="1899-12-30T15:25:00"/>
    <d v="1899-12-30T00:50:00"/>
    <s v="DCO"/>
    <s v="N/A"/>
  </r>
  <r>
    <n v="13751"/>
    <x v="14"/>
    <x v="4"/>
    <s v="LIFT 24-44 ITA"/>
    <s v="AMI"/>
    <n v="73"/>
    <s v="ACS"/>
    <n v="10"/>
    <s v="X"/>
    <m/>
    <x v="6"/>
    <s v="STDA"/>
    <s v="PGM"/>
    <m/>
    <m/>
    <s v="SD PGM01"/>
    <d v="1899-12-30T14:35:00"/>
    <d v="1899-12-30T15:35:00"/>
    <d v="1899-12-30T01:00:00"/>
    <d v="1899-12-30T14:30:00"/>
    <d v="1899-12-30T15:30:00"/>
    <d v="1899-12-30T01:00:00"/>
    <s v="DCO"/>
    <s v="N/A"/>
  </r>
  <r>
    <n v="13752"/>
    <x v="14"/>
    <x v="4"/>
    <s v="IFTS LIFT 24-02 QATAR"/>
    <s v="QATAR"/>
    <n v="50"/>
    <s v="ACS"/>
    <n v="2"/>
    <s v="X"/>
    <m/>
    <x v="5"/>
    <s v="NET"/>
    <s v="DECI_STD"/>
    <m/>
    <n v="13753"/>
    <s v="FMSC OBFM02"/>
    <d v="1899-12-30T16:05:00"/>
    <d v="1899-12-30T17:05:00"/>
    <d v="1899-12-30T01:00:00"/>
    <d v="1899-12-30T16:05:00"/>
    <d v="1899-12-30T17:05:00"/>
    <d v="1899-12-30T01:00:00"/>
    <s v="DCO"/>
    <s v="N/A"/>
  </r>
  <r>
    <n v="13753"/>
    <x v="14"/>
    <x v="4"/>
    <s v="IFTS LIFT 24-02 QATAR"/>
    <s v="QATAR"/>
    <n v="51"/>
    <s v="ACS"/>
    <n v="9"/>
    <s v="X"/>
    <m/>
    <x v="0"/>
    <s v="NET"/>
    <s v="DECI_STD"/>
    <m/>
    <n v="13754"/>
    <s v="FMSC OBFM02"/>
    <d v="1899-12-30T16:05:00"/>
    <d v="1899-12-30T17:05:00"/>
    <d v="1899-12-30T01:00:00"/>
    <d v="1899-12-30T16:05:00"/>
    <d v="1899-12-30T17:05:00"/>
    <d v="1899-12-30T01:00:00"/>
    <s v="DCO"/>
    <s v="N/A"/>
  </r>
  <r>
    <n v="13754"/>
    <x v="14"/>
    <x v="4"/>
    <s v="LIFT 24-45 ITA"/>
    <s v="AMI"/>
    <n v="34"/>
    <s v="IFTS"/>
    <n v="9"/>
    <s v="X"/>
    <m/>
    <x v="6"/>
    <s v="STDA"/>
    <s v="DECI_STD"/>
    <m/>
    <m/>
    <s v="SD FAM01"/>
    <d v="1899-12-30T16:05:00"/>
    <d v="1899-12-30T17:05:00"/>
    <d v="1899-12-30T01:00:00"/>
    <d v="1899-12-30T16:05:00"/>
    <d v="1899-12-30T17:05:00"/>
    <d v="1899-12-30T01:00:00"/>
    <s v="DCO"/>
    <s v="N/A"/>
  </r>
  <r>
    <n v="13755"/>
    <x v="15"/>
    <x v="4"/>
    <s v="IFTS LIFT 24-01 QATAR"/>
    <s v="QATAR"/>
    <n v="47"/>
    <s v="IFTS"/>
    <n v="9"/>
    <s v="X"/>
    <m/>
    <x v="5"/>
    <s v="NET"/>
    <s v="DCA"/>
    <m/>
    <n v="13756"/>
    <s v="NET ADCA02 CPL01"/>
    <s v="07:05"/>
    <s v="08:05"/>
    <d v="1899-12-30T01:00:00"/>
    <d v="1899-12-30T07:05:00"/>
    <d v="1899-12-30T08:05:00"/>
    <d v="1899-12-30T01:00:00"/>
    <s v="DCO"/>
    <s v="N/A"/>
  </r>
  <r>
    <n v="13756"/>
    <x v="15"/>
    <x v="4"/>
    <s v="IFTS LIFT 24-01 QATAR"/>
    <s v="QATAR"/>
    <n v="48"/>
    <s v="ACS"/>
    <n v="12"/>
    <s v="X"/>
    <m/>
    <x v="4"/>
    <s v="NET"/>
    <s v="DCA"/>
    <m/>
    <n v="13755"/>
    <s v="NET ADCA02 CPL01"/>
    <d v="1899-12-30T07:05:00"/>
    <d v="1899-12-30T08:05:00"/>
    <d v="1899-12-30T01:00:00"/>
    <d v="1899-12-30T07:05:00"/>
    <d v="1899-12-30T08:05:00"/>
    <d v="1899-12-30T01:00:00"/>
    <s v="DCO"/>
    <s v="N/A"/>
  </r>
  <r>
    <n v="13757"/>
    <x v="19"/>
    <x v="5"/>
    <s v="IFTS LIFT 24-02 QATAR"/>
    <s v="QATAR"/>
    <n v="55"/>
    <s v="ACS"/>
    <n v="32"/>
    <s v="X"/>
    <m/>
    <x v="5"/>
    <s v="NET"/>
    <s v="DECI_STD"/>
    <m/>
    <n v="13758"/>
    <s v="FMSC DBFM01"/>
    <s v="11:35"/>
    <s v="12:35"/>
    <d v="1899-12-30T01:00:00"/>
    <d v="1899-12-30T11:35:00"/>
    <d v="1899-12-30T12:10:00"/>
    <d v="1899-12-30T00:35:00"/>
    <s v="DNCO"/>
    <s v="CD3"/>
  </r>
  <r>
    <n v="13758"/>
    <x v="15"/>
    <x v="4"/>
    <s v="LIFT IFTS 24-05 GER"/>
    <s v="IFTS"/>
    <n v="66"/>
    <s v="ACS"/>
    <n v="10"/>
    <m/>
    <s v="X"/>
    <x v="6"/>
    <s v="STDA"/>
    <s v="DECI_STD"/>
    <m/>
    <m/>
    <s v="PT FAM01"/>
    <s v="07:05"/>
    <s v="08:05"/>
    <d v="1899-12-30T01:00:00"/>
    <d v="1899-12-30T07:05:00"/>
    <d v="1899-12-30T08:05:00"/>
    <d v="1899-12-30T01:00:00"/>
    <s v="DCO"/>
    <s v="N/A"/>
  </r>
  <r>
    <n v="13759"/>
    <x v="15"/>
    <x v="4"/>
    <s v="IFTS LIFT 24-02 QATAR"/>
    <s v="QATAR"/>
    <n v="53"/>
    <s v="ACS"/>
    <n v="25"/>
    <s v="X"/>
    <m/>
    <x v="5"/>
    <s v="NET"/>
    <s v="RNG_STD"/>
    <m/>
    <n v="13760"/>
    <s v="NET ARNG02"/>
    <s v="08:35"/>
    <s v="09:35"/>
    <d v="1899-12-30T01:00:00"/>
    <d v="1899-12-30T08:35:00"/>
    <d v="1899-12-30T09:35:00"/>
    <d v="1899-12-30T01:00:00"/>
    <s v="DCO"/>
    <s v="N/A"/>
  </r>
  <r>
    <n v="13760"/>
    <x v="15"/>
    <x v="4"/>
    <s v="IFTS LIFT 24-02 QATAR"/>
    <s v="QATAR"/>
    <n v="54"/>
    <s v="ACS"/>
    <n v="1"/>
    <s v="X"/>
    <m/>
    <x v="0"/>
    <s v="NET"/>
    <s v="RNG_STD"/>
    <m/>
    <n v="13761"/>
    <s v="NET ARNG02"/>
    <s v="08:35"/>
    <s v="09:35"/>
    <d v="1899-12-30T01:00:00"/>
    <d v="1899-12-30T08:35:00"/>
    <d v="1899-12-30T09:35:00"/>
    <d v="1899-12-30T01:00:00"/>
    <s v="DCO"/>
    <s v="N/A"/>
  </r>
  <r>
    <n v="13761"/>
    <x v="15"/>
    <x v="4"/>
    <s v="LIFT IFTS 24-05 GER"/>
    <s v="IFTS"/>
    <n v="67"/>
    <s v="ACS"/>
    <n v="9"/>
    <m/>
    <s v="X"/>
    <x v="6"/>
    <s v="STDA"/>
    <s v="DECI_STD"/>
    <m/>
    <m/>
    <s v="PT FAM01"/>
    <s v="08:35"/>
    <s v="09:35"/>
    <d v="1899-12-30T01:00:00"/>
    <d v="1899-12-30T08:35:00"/>
    <d v="1899-12-30T09:35:00"/>
    <d v="1899-12-30T01:00:00"/>
    <s v="DCO"/>
    <s v="N/A"/>
  </r>
  <r>
    <n v="13762"/>
    <x v="15"/>
    <x v="4"/>
    <s v="LIFT IFTS 24-03 SAUDI"/>
    <s v="IFTS"/>
    <n v="46"/>
    <s v="ACS"/>
    <n v="10"/>
    <m/>
    <s v="X"/>
    <x v="5"/>
    <s v="NET"/>
    <s v="RNG_STD"/>
    <m/>
    <n v="13763"/>
    <s v="NET ARNG01"/>
    <s v="10:05"/>
    <s v="11:05"/>
    <d v="1899-12-30T01:00:00"/>
    <d v="1899-12-30T10:05:00"/>
    <d v="1899-12-30T11:05:00"/>
    <d v="1899-12-30T01:00:00"/>
    <s v="DCO"/>
    <s v="N/A"/>
  </r>
  <r>
    <n v="13763"/>
    <x v="15"/>
    <x v="4"/>
    <s v="IFTS LIFT 24-01 QATAR"/>
    <s v="QATAR"/>
    <n v="43"/>
    <s v="ACS"/>
    <n v="32"/>
    <s v="X"/>
    <m/>
    <x v="0"/>
    <s v="NET"/>
    <s v="BTAG_DECI"/>
    <m/>
    <n v="13764"/>
    <s v="NET BTAG02"/>
    <s v="10:05"/>
    <s v="11:05"/>
    <d v="1899-12-30T01:00:00"/>
    <d v="1899-12-30T10:05:00"/>
    <d v="1899-12-30T11:05:00"/>
    <d v="1899-12-30T01:00:00"/>
    <s v="DCO"/>
    <s v="N/A"/>
  </r>
  <r>
    <n v="13764"/>
    <x v="15"/>
    <x v="4"/>
    <s v="IFTS LIFT 24-01 QATAR"/>
    <s v="QATAR"/>
    <n v="47"/>
    <s v="ACS"/>
    <n v="12"/>
    <s v="X"/>
    <m/>
    <x v="1"/>
    <s v="NET"/>
    <s v="BTAG_DECI"/>
    <m/>
    <n v="13763"/>
    <s v="NET BTAG02"/>
    <d v="1899-12-30T10:05:00"/>
    <d v="1899-12-30T11:05:00"/>
    <d v="1899-12-30T01:00:00"/>
    <d v="1899-12-30T10:05:00"/>
    <d v="1899-12-30T11:05:00"/>
    <d v="1899-12-30T01:00:00"/>
    <s v="DCO"/>
    <s v="N/A"/>
  </r>
  <r>
    <n v="13765"/>
    <x v="15"/>
    <x v="4"/>
    <s v="LIFT IFTS 24-04 SPA"/>
    <s v="IFTS"/>
    <n v="60"/>
    <s v="IFTS"/>
    <n v="9"/>
    <m/>
    <s v="X"/>
    <x v="6"/>
    <s v="STDA"/>
    <s v="DECI_STD"/>
    <m/>
    <m/>
    <s v="FMS EMR01"/>
    <s v="10:05"/>
    <s v="11:05"/>
    <d v="1899-12-30T01:00:00"/>
    <d v="1899-12-30T10:05:00"/>
    <d v="1899-12-30T11:05:00"/>
    <d v="1899-12-30T01:00:00"/>
    <s v="DCO"/>
    <s v="N/A"/>
  </r>
  <r>
    <n v="13766"/>
    <x v="15"/>
    <x v="4"/>
    <s v="LIFT IFTS 24-03 SAUDI"/>
    <s v="IFTS"/>
    <n v="45"/>
    <s v="ACS"/>
    <n v="22"/>
    <m/>
    <s v="X"/>
    <x v="5"/>
    <s v="NET"/>
    <s v="RNG_STD"/>
    <m/>
    <n v="13767"/>
    <s v="NET ARNG01"/>
    <s v="11:35"/>
    <s v="12:35"/>
    <d v="1899-12-30T01:00:00"/>
    <d v="1899-12-30T11:35:00"/>
    <d v="1899-12-30T12:35:00"/>
    <d v="1899-12-30T01:00:00"/>
    <s v="DCO"/>
    <s v="N/A"/>
  </r>
  <r>
    <n v="13767"/>
    <x v="15"/>
    <x v="4"/>
    <s v="LIFT 24-43 ITA"/>
    <s v="AMI"/>
    <n v="64"/>
    <s v="ACS"/>
    <n v="9"/>
    <s v="X"/>
    <m/>
    <x v="0"/>
    <s v="STDA"/>
    <s v="RANGE"/>
    <m/>
    <m/>
    <s v="SD RNG01"/>
    <s v="11:35"/>
    <s v="12:35"/>
    <d v="1899-12-30T01:00:00"/>
    <d v="1899-12-30T11:35:00"/>
    <d v="1899-12-30T12:35:00"/>
    <d v="1899-12-30T01:00:00"/>
    <s v="DCO"/>
    <s v="N/A"/>
  </r>
  <r>
    <n v="13768"/>
    <x v="15"/>
    <x v="4"/>
    <s v="LIFT 24-43 ITA"/>
    <s v="AMI"/>
    <n v="67"/>
    <s v="ACS"/>
    <n v="30"/>
    <s v="X"/>
    <m/>
    <x v="0"/>
    <s v="STDA"/>
    <s v="RANGE"/>
    <m/>
    <m/>
    <s v="SD RNG01"/>
    <s v="13:05"/>
    <s v="14:05"/>
    <d v="1899-12-30T01:00:00"/>
    <d v="1899-12-30T13:05:00"/>
    <d v="1899-12-30T14:05:00"/>
    <d v="1899-12-30T01:00:00"/>
    <s v="DCO"/>
    <s v="N/A"/>
  </r>
  <r>
    <n v="13769"/>
    <x v="15"/>
    <x v="4"/>
    <s v="LIFT IFTS 24-03 CAN"/>
    <s v="IFTS"/>
    <n v="37"/>
    <s v="ACS"/>
    <n v="13"/>
    <m/>
    <s v="X"/>
    <x v="5"/>
    <s v="NET"/>
    <s v="DECI_STD"/>
    <m/>
    <n v="13770"/>
    <s v="FMSC DACM01"/>
    <s v="14:35"/>
    <s v="15:35"/>
    <d v="1899-12-30T01:00:00"/>
    <d v="1899-12-30T14:35:00"/>
    <d v="1899-12-30T15:35:00"/>
    <d v="1899-12-30T01:00:00"/>
    <s v="DCO"/>
    <s v="N/A"/>
  </r>
  <r>
    <n v="13770"/>
    <x v="15"/>
    <x v="4"/>
    <s v="LIFT IFTS 24-03 CAN"/>
    <s v="IFTS"/>
    <n v="38"/>
    <s v="ACS"/>
    <n v="1"/>
    <m/>
    <s v="X"/>
    <x v="0"/>
    <s v="NET"/>
    <s v="DECI_STD"/>
    <m/>
    <n v="13771"/>
    <s v="FMSC DACM01"/>
    <s v="14:35"/>
    <s v="15:35"/>
    <d v="1899-12-30T01:00:00"/>
    <d v="1899-12-30T14:35:00"/>
    <d v="1899-12-30T15:35:00"/>
    <d v="1899-12-30T01:00:00"/>
    <s v="DCO"/>
    <s v="N/A"/>
  </r>
  <r>
    <n v="13771"/>
    <x v="15"/>
    <x v="4"/>
    <s v=" IFTS LIFT 24-03 QATAR"/>
    <s v="QATAR"/>
    <n v="57"/>
    <s v="ACS"/>
    <n v="32"/>
    <s v="X"/>
    <m/>
    <x v="5"/>
    <s v="NET"/>
    <s v="LOW LEVEL"/>
    <m/>
    <n v="13772"/>
    <s v="NET BTLLB01"/>
    <s v="16:05"/>
    <s v="17:05"/>
    <d v="1899-12-30T01:00:00"/>
    <d v="1899-12-30T16:05:00"/>
    <d v="1899-12-30T17:05:00"/>
    <d v="1899-12-30T01:00:00"/>
    <s v="DCO"/>
    <s v="N/A"/>
  </r>
  <r>
    <n v="13772"/>
    <x v="15"/>
    <x v="4"/>
    <s v=" IFTS LIFT 24-03 QATAR"/>
    <s v="QATAR"/>
    <n v="61"/>
    <s v="IFTS"/>
    <n v="23"/>
    <s v="X"/>
    <m/>
    <x v="4"/>
    <s v="NET"/>
    <s v="LOW LEVEL"/>
    <m/>
    <n v="13771"/>
    <s v="NET BTLLB01"/>
    <d v="1899-12-30T16:05:00"/>
    <d v="1899-12-30T17:05:00"/>
    <d v="1899-12-30T01:00:00"/>
    <d v="1899-12-30T16:05:00"/>
    <d v="1899-12-30T17:05:00"/>
    <d v="1899-12-30T01:00:00"/>
    <s v="DCO"/>
    <s v="N/A"/>
  </r>
  <r>
    <n v="13773"/>
    <x v="15"/>
    <x v="4"/>
    <s v="IFTS LIFT 24-02 QATAR"/>
    <s v="QATAR"/>
    <n v="52"/>
    <s v="ACS"/>
    <n v="33"/>
    <s v="X"/>
    <m/>
    <x v="0"/>
    <s v="NET"/>
    <s v="DECI_STD"/>
    <m/>
    <n v="13774"/>
    <s v="FMSC OBFM01 CPL01"/>
    <s v="16:05"/>
    <s v="17:05"/>
    <d v="1899-12-30T01:00:00"/>
    <d v="1899-12-30T16:05:00"/>
    <d v="1899-12-30T17:05:00"/>
    <d v="1899-12-30T01:00:00"/>
    <s v="DCO"/>
    <s v="N/A"/>
  </r>
  <r>
    <n v="13774"/>
    <x v="15"/>
    <x v="4"/>
    <s v="LIFT IFTS 24-05 AUT"/>
    <s v="IFTS"/>
    <n v="65"/>
    <s v="ACS"/>
    <n v="30"/>
    <m/>
    <s v="X"/>
    <x v="3"/>
    <s v="STDA"/>
    <s v="DECI_STD"/>
    <m/>
    <m/>
    <s v="PT FAM01"/>
    <s v="16:05"/>
    <s v="17:05"/>
    <d v="1899-12-30T01:00:00"/>
    <d v="1899-12-30T16:05:00"/>
    <d v="1899-12-30T17:05:00"/>
    <d v="1899-12-30T01:00:00"/>
    <s v="DCO"/>
    <s v="N/A"/>
  </r>
  <r>
    <n v="13775"/>
    <x v="15"/>
    <x v="4"/>
    <s v="LIFT IFTS 24-05 AUT"/>
    <s v="IFTS"/>
    <n v="64"/>
    <s v="IFTS"/>
    <n v="22"/>
    <m/>
    <s v="X"/>
    <x v="2"/>
    <s v="STDA"/>
    <s v="DECI_STD"/>
    <m/>
    <m/>
    <s v="PT FAM01"/>
    <d v="1899-12-30T11:35:00"/>
    <d v="1899-12-30T12:35:00"/>
    <d v="1899-12-30T01:00:00"/>
    <d v="1899-12-30T11:35:00"/>
    <d v="1899-12-30T12:35:00"/>
    <d v="1899-12-30T01:00:00"/>
    <s v="DCO"/>
    <s v="N/A"/>
  </r>
  <r>
    <n v="13776"/>
    <x v="16"/>
    <x v="4"/>
    <s v="IFTS 23-02 QATAR"/>
    <s v="QATAR"/>
    <n v="11"/>
    <s v="ACS"/>
    <n v="2"/>
    <s v="X"/>
    <m/>
    <x v="5"/>
    <s v="NET"/>
    <s v="DCA"/>
    <m/>
    <n v="13777"/>
    <s v="NET SMI01"/>
    <d v="1899-12-30T07:05:00"/>
    <d v="1899-12-30T08:05:00"/>
    <d v="1899-12-30T01:00:00"/>
    <d v="1899-12-30T07:05:00"/>
    <d v="1899-12-30T08:05:00"/>
    <d v="1899-12-30T01:00:00"/>
    <s v="DCO"/>
    <s v="N/A"/>
  </r>
  <r>
    <n v="13777"/>
    <x v="16"/>
    <x v="4"/>
    <s v="IFTS LIFT 24-01 QATAR"/>
    <s v="QATAR"/>
    <n v="48"/>
    <s v="ACS"/>
    <n v="10"/>
    <s v="X"/>
    <m/>
    <x v="4"/>
    <s v="NET"/>
    <s v="DCA"/>
    <m/>
    <n v="13776"/>
    <s v="NET SMI01"/>
    <d v="1899-12-30T07:05:00"/>
    <d v="1899-12-30T08:05:00"/>
    <d v="1899-12-30T01:00:00"/>
    <d v="1899-12-30T07:05:00"/>
    <d v="1899-12-30T08:05:00"/>
    <d v="1899-12-30T01:00:00"/>
    <s v="DCO"/>
    <s v="N/A"/>
  </r>
  <r>
    <n v="13778"/>
    <x v="16"/>
    <x v="4"/>
    <s v="IFTS LIFT 24-01 QATAR"/>
    <s v="QATAR"/>
    <n v="43"/>
    <s v="ACS"/>
    <n v="13"/>
    <s v="X"/>
    <m/>
    <x v="0"/>
    <s v="NET"/>
    <s v="BTAG_DECI"/>
    <m/>
    <n v="13779"/>
    <s v="NET BTAG02 RR01"/>
    <d v="1899-12-30T07:05:00"/>
    <d v="1899-12-30T08:05:00"/>
    <d v="1899-12-30T01:00:00"/>
    <d v="1899-12-30T07:05:00"/>
    <d v="1899-12-30T08:05:00"/>
    <d v="1899-12-30T01:00:00"/>
    <s v="DCO"/>
    <s v="N/A"/>
  </r>
  <r>
    <n v="13779"/>
    <x v="16"/>
    <x v="4"/>
    <s v="LIFT IFTS 24-04 CAN"/>
    <s v="IFTS"/>
    <n v="51"/>
    <s v="IFTS"/>
    <n v="23"/>
    <m/>
    <s v="X"/>
    <x v="2"/>
    <s v="STDA"/>
    <s v="DECI_STD"/>
    <m/>
    <m/>
    <s v="FMS EMR01"/>
    <d v="1899-12-30T07:05:00"/>
    <d v="1899-12-30T08:05:00"/>
    <d v="1899-12-30T01:00:00"/>
    <d v="1899-12-30T07:05:00"/>
    <d v="1899-12-30T08:05:00"/>
    <d v="1899-12-30T01:00:00"/>
    <s v="DCO"/>
    <s v="N/A"/>
  </r>
  <r>
    <n v="13780"/>
    <x v="16"/>
    <x v="4"/>
    <s v="IFTS LIFT 24-02 QATAR"/>
    <s v="QATAR"/>
    <n v="51"/>
    <s v="ACS"/>
    <n v="1"/>
    <s v="X"/>
    <m/>
    <x v="5"/>
    <s v="NET"/>
    <s v="RNG_STD"/>
    <m/>
    <n v="13781"/>
    <s v="NET ARNG02"/>
    <d v="1899-12-30T08:35:00"/>
    <d v="1899-12-30T09:35:00"/>
    <d v="1899-12-30T01:00:00"/>
    <d v="1899-12-30T08:35:00"/>
    <d v="1899-12-30T09:35:00"/>
    <d v="1899-12-30T01:00:00"/>
    <s v="DCO"/>
    <s v="N/A"/>
  </r>
  <r>
    <n v="13781"/>
    <x v="16"/>
    <x v="4"/>
    <s v="IFTS LIFT 24-01 QATAR"/>
    <s v="QATAR"/>
    <n v="47"/>
    <s v="ACS"/>
    <n v="32"/>
    <s v="X"/>
    <m/>
    <x v="0"/>
    <s v="STDA"/>
    <s v="DECI_STD_NVG"/>
    <m/>
    <m/>
    <s v="FMS R2RNVG02"/>
    <d v="1899-12-30T08:35:00"/>
    <d v="1899-12-30T09:35:00"/>
    <d v="1899-12-30T01:00:00"/>
    <d v="1899-12-30T08:35:00"/>
    <d v="1899-12-30T09:35:00"/>
    <d v="1899-12-30T01:00:00"/>
    <s v="DCO"/>
    <s v="N/A"/>
  </r>
  <r>
    <n v="13782"/>
    <x v="16"/>
    <x v="4"/>
    <s v="IFTS LIFT 24-02 QATAR"/>
    <s v="QATAR"/>
    <n v="52"/>
    <s v="ACS"/>
    <n v="13"/>
    <s v="X"/>
    <m/>
    <x v="5"/>
    <s v="NET"/>
    <s v="RNG_STD"/>
    <m/>
    <n v="13783"/>
    <s v="NET ARNG02"/>
    <d v="1899-12-30T10:05:00"/>
    <d v="1899-12-30T11:05:00"/>
    <d v="1899-12-30T01:00:00"/>
    <d v="1899-12-30T10:05:00"/>
    <d v="1899-12-30T11:05:00"/>
    <d v="1899-12-30T01:00:00"/>
    <s v="DCO"/>
    <s v="N/A"/>
  </r>
  <r>
    <n v="13783"/>
    <x v="16"/>
    <x v="4"/>
    <s v="LIFT 24-44 ITA"/>
    <s v="AMI"/>
    <n v="72"/>
    <s v="IFTS"/>
    <n v="9"/>
    <s v="X"/>
    <m/>
    <x v="2"/>
    <s v="NET"/>
    <s v="PGM"/>
    <m/>
    <n v="13784"/>
    <s v="SD PGM02 CPL01"/>
    <d v="1899-12-30T10:05:00"/>
    <d v="1899-12-30T11:05:00"/>
    <d v="1899-12-30T01:00:00"/>
    <d v="1899-12-30T10:05:00"/>
    <d v="1899-12-30T11:05:00"/>
    <d v="1899-12-30T01:00:00"/>
    <s v="DCO"/>
    <s v="N/A"/>
  </r>
  <r>
    <n v="13784"/>
    <x v="16"/>
    <x v="4"/>
    <s v="LIFT 24-44 ITA"/>
    <s v="AMI"/>
    <n v="73"/>
    <s v="ACS"/>
    <n v="5"/>
    <s v="X"/>
    <m/>
    <x v="3"/>
    <s v="NET"/>
    <s v="PGM"/>
    <m/>
    <n v="13783"/>
    <s v="SD PGM02 CPL01"/>
    <d v="1899-12-30T10:05:00"/>
    <d v="1899-12-30T11:05:00"/>
    <d v="1899-12-30T01:00:00"/>
    <d v="1899-12-30T10:05:00"/>
    <d v="1899-12-30T11:05:00"/>
    <d v="1899-12-30T01:00:00"/>
    <s v="DCO"/>
    <s v="N/A"/>
  </r>
  <r>
    <n v="13785"/>
    <x v="16"/>
    <x v="4"/>
    <s v="LIFT 24-43 ITA"/>
    <s v="AMI"/>
    <n v="69"/>
    <s v="ACS"/>
    <n v="2"/>
    <s v="X"/>
    <m/>
    <x v="0"/>
    <s v="STDA"/>
    <s v="CAS"/>
    <m/>
    <m/>
    <s v="SD CASV01"/>
    <d v="1899-12-30T10:05:00"/>
    <d v="1899-12-30T11:05:00"/>
    <d v="1899-12-30T01:00:00"/>
    <d v="1899-12-30T10:05:00"/>
    <d v="1899-12-30T11:05:00"/>
    <d v="1899-12-30T01:00:00"/>
    <s v="DCO"/>
    <s v="N/A"/>
  </r>
  <r>
    <n v="13786"/>
    <x v="16"/>
    <x v="4"/>
    <s v="LIFT 24-43 ITA"/>
    <s v="AMI"/>
    <n v="67"/>
    <s v="ACS"/>
    <n v="12"/>
    <s v="X"/>
    <m/>
    <x v="5"/>
    <s v="NET"/>
    <s v="RANGE"/>
    <m/>
    <n v="13787"/>
    <s v="SD RNG02"/>
    <d v="1899-12-30T11:35:00"/>
    <d v="1899-12-30T12:35:00"/>
    <d v="1899-12-30T01:00:00"/>
    <d v="1899-12-30T11:35:00"/>
    <d v="1899-12-30T12:35:00"/>
    <d v="1899-12-30T01:00:00"/>
    <s v="DCO"/>
    <s v="N/A"/>
  </r>
  <r>
    <n v="13787"/>
    <x v="16"/>
    <x v="4"/>
    <s v="LIFT 24-43 ITA"/>
    <s v="AMI"/>
    <n v="64"/>
    <s v="IFTS"/>
    <n v="22"/>
    <s v="X"/>
    <m/>
    <x v="0"/>
    <s v="NET"/>
    <s v="RANGE"/>
    <m/>
    <n v="13788"/>
    <s v="SD RNG02"/>
    <d v="1899-12-30T11:35:00"/>
    <d v="1899-12-30T12:35:00"/>
    <d v="1899-12-30T01:00:00"/>
    <d v="1899-12-30T11:35:00"/>
    <d v="1899-12-30T12:35:00"/>
    <d v="1899-12-30T01:00:00"/>
    <s v="DCO"/>
    <s v="N/A"/>
  </r>
  <r>
    <n v="13788"/>
    <x v="16"/>
    <x v="4"/>
    <s v="IFTS LIFT 24-02 QATAR"/>
    <s v="QATAR"/>
    <n v="53"/>
    <s v="ACS"/>
    <n v="33"/>
    <s v="X"/>
    <m/>
    <x v="2"/>
    <s v="STDA"/>
    <s v="DECI_STD"/>
    <m/>
    <m/>
    <s v="PT ERT02"/>
    <d v="1899-12-30T11:35:00"/>
    <d v="1899-12-30T12:35:00"/>
    <d v="1899-12-30T01:00:00"/>
    <d v="1899-12-30T11:35:00"/>
    <d v="1899-12-30T12:45:00"/>
    <d v="1899-12-30T01:10:00"/>
    <s v="DCO"/>
    <s v="N/A"/>
  </r>
  <r>
    <n v="13789"/>
    <x v="16"/>
    <x v="4"/>
    <s v="LIFT IFTS 24-03 SAUDI"/>
    <s v="IFTS"/>
    <n v="45"/>
    <s v="IFTS"/>
    <n v="9"/>
    <m/>
    <s v="X"/>
    <x v="5"/>
    <s v="NET"/>
    <s v="RNG_STD"/>
    <m/>
    <n v="13790"/>
    <s v="FMSC ARNG02"/>
    <d v="1899-12-30T13:05:00"/>
    <d v="1899-12-30T14:05:00"/>
    <d v="1899-12-30T01:00:00"/>
    <d v="1899-12-30T13:05:00"/>
    <d v="1899-12-30T14:05:00"/>
    <d v="1899-12-30T01:00:00"/>
    <s v="DCO"/>
    <s v="N/A"/>
  </r>
  <r>
    <n v="13790"/>
    <x v="16"/>
    <x v="4"/>
    <s v="LIFT IFTS 24-03 SAUDI"/>
    <s v="IFTS"/>
    <n v="46"/>
    <s v="ACS"/>
    <n v="5"/>
    <m/>
    <s v="X"/>
    <x v="0"/>
    <s v="NET"/>
    <s v="RNG_STD"/>
    <m/>
    <n v="13791"/>
    <s v="FMSC ARNG02"/>
    <d v="1899-12-30T13:05:00"/>
    <d v="1899-12-30T14:05:00"/>
    <d v="1899-12-30T01:00:00"/>
    <d v="1899-12-30T13:05:00"/>
    <d v="1899-12-30T14:05:00"/>
    <d v="1899-12-30T01:00:00"/>
    <s v="DCO"/>
    <s v="N/A"/>
  </r>
  <r>
    <n v="13791"/>
    <x v="16"/>
    <x v="4"/>
    <s v="LIFT 24-45 ITA"/>
    <s v="AMI"/>
    <n v="34"/>
    <s v="ACS"/>
    <n v="10"/>
    <s v="X"/>
    <m/>
    <x v="3"/>
    <s v="STDA"/>
    <s v="DECI_STD"/>
    <m/>
    <m/>
    <s v="SD FAM02"/>
    <d v="1899-12-30T13:05:00"/>
    <d v="1899-12-30T14:05:00"/>
    <d v="1899-12-30T01:00:00"/>
    <d v="1899-12-30T13:05:00"/>
    <d v="1899-12-30T14:05:00"/>
    <d v="1899-12-30T01:00:00"/>
    <s v="DCO"/>
    <s v="N/A"/>
  </r>
  <r>
    <n v="13792"/>
    <x v="16"/>
    <x v="4"/>
    <s v="LIFT 24-44 ITA"/>
    <s v="AMI"/>
    <n v="70"/>
    <s v="ACS"/>
    <n v="1"/>
    <s v="X"/>
    <m/>
    <x v="5"/>
    <s v="NET"/>
    <s v="LOW LEVEL"/>
    <m/>
    <n v="13793"/>
    <s v="SD FLL01"/>
    <d v="1899-12-30T14:35:00"/>
    <d v="1899-12-30T15:35:00"/>
    <d v="1899-12-30T01:00:00"/>
    <d v="1899-12-30T14:35:00"/>
    <d v="1899-12-30T15:35:00"/>
    <d v="1899-12-30T01:00:00"/>
    <s v="DCO"/>
    <s v="N/A"/>
  </r>
  <r>
    <n v="13793"/>
    <x v="16"/>
    <x v="4"/>
    <s v="LIFT 24-44 ITA"/>
    <s v="AMI"/>
    <n v="71"/>
    <s v="ACS"/>
    <n v="31"/>
    <s v="X"/>
    <m/>
    <x v="4"/>
    <s v="NET"/>
    <s v="LOW LEVEL"/>
    <m/>
    <n v="13792"/>
    <s v="SD FLL01"/>
    <d v="1899-12-30T14:35:00"/>
    <d v="1899-12-30T15:35:00"/>
    <d v="1899-12-30T01:00:00"/>
    <d v="1899-12-30T14:35:00"/>
    <d v="1899-12-30T15:35:00"/>
    <d v="1899-12-30T01:00:00"/>
    <s v="DCO"/>
    <s v="N/A"/>
  </r>
  <r>
    <n v="13794"/>
    <x v="16"/>
    <x v="4"/>
    <s v=" IFTS LIFT 24-03 QATAR"/>
    <s v="QATAR"/>
    <n v="61"/>
    <s v="ACS"/>
    <n v="30"/>
    <s v="X"/>
    <m/>
    <x v="0"/>
    <s v="NET"/>
    <s v="LOW LEVEL"/>
    <m/>
    <n v="13795"/>
    <s v="NET BTLLB02"/>
    <d v="1899-12-30T14:35:00"/>
    <d v="1899-12-30T15:35:00"/>
    <d v="1899-12-30T01:00:00"/>
    <d v="1899-12-30T14:35:00"/>
    <d v="1899-12-30T15:35:00"/>
    <d v="1899-12-30T01:00:00"/>
    <s v="DCO"/>
    <s v="N/A"/>
  </r>
  <r>
    <n v="13795"/>
    <x v="16"/>
    <x v="4"/>
    <s v=" IFTS LIFT 24-03 QATAR"/>
    <s v="QATAR"/>
    <n v="57"/>
    <s v="ACS"/>
    <n v="32"/>
    <s v="X"/>
    <m/>
    <x v="1"/>
    <s v="NET"/>
    <s v="LOW LEVEL"/>
    <m/>
    <n v="13794"/>
    <s v="NET BTLLB02"/>
    <d v="1899-12-30T14:35:00"/>
    <d v="1899-12-30T15:35:00"/>
    <d v="1899-12-30T01:00:00"/>
    <d v="1899-12-30T14:35:00"/>
    <d v="1899-12-30T15:35:00"/>
    <d v="1899-12-30T01:00:00"/>
    <s v="DCO"/>
    <s v="N/A"/>
  </r>
  <r>
    <n v="13796"/>
    <x v="16"/>
    <x v="4"/>
    <s v="IFTS LIFT 24-02 QATAR"/>
    <s v="QATAR"/>
    <n v="50"/>
    <s v="ACS"/>
    <n v="25"/>
    <s v="X"/>
    <m/>
    <x v="3"/>
    <s v="STDA"/>
    <s v="DECI_STD"/>
    <m/>
    <m/>
    <s v="PT ERT02"/>
    <d v="1899-12-30T14:35:00"/>
    <d v="1899-12-30T15:35:00"/>
    <d v="1899-12-30T01:00:00"/>
    <d v="1899-12-30T14:35:00"/>
    <d v="1899-12-30T15:35:00"/>
    <d v="1899-12-30T01:00:00"/>
    <s v="DCO"/>
    <s v="N/A"/>
  </r>
  <r>
    <n v="13797"/>
    <x v="16"/>
    <x v="4"/>
    <s v="LIFT 24-44 ITA"/>
    <s v="AMI"/>
    <n v="72"/>
    <s v="ACS"/>
    <n v="12"/>
    <s v="X"/>
    <m/>
    <x v="5"/>
    <s v="NET"/>
    <s v="LOW LEVEL"/>
    <m/>
    <n v="13798"/>
    <s v="SD FLL01"/>
    <d v="1899-12-30T16:05:00"/>
    <d v="1899-12-30T17:05:00"/>
    <d v="1899-12-30T01:00:00"/>
    <d v="1899-12-30T16:05:00"/>
    <d v="1899-12-30T17:05:00"/>
    <d v="1899-12-30T01:00:00"/>
    <s v="DCO"/>
    <s v="N/A"/>
  </r>
  <r>
    <n v="13798"/>
    <x v="16"/>
    <x v="4"/>
    <s v="LIFT 24-44 ITA"/>
    <s v="AMI"/>
    <n v="73"/>
    <s v="ACS"/>
    <n v="14"/>
    <s v="X"/>
    <m/>
    <x v="4"/>
    <s v="NET"/>
    <s v="LOW LEVEL"/>
    <m/>
    <n v="13797"/>
    <s v="SD FLL01"/>
    <d v="1899-12-30T16:05:00"/>
    <d v="1899-12-30T17:05:00"/>
    <d v="1899-12-30T01:00:00"/>
    <d v="1899-12-30T16:05:00"/>
    <d v="1899-12-30T17:05:00"/>
    <d v="1899-12-30T01:00:00"/>
    <s v="DCO"/>
    <s v="N/A"/>
  </r>
  <r>
    <n v="13799"/>
    <x v="16"/>
    <x v="4"/>
    <s v="LIFT IFTS 24-03 CAN"/>
    <s v="IFTS"/>
    <n v="37"/>
    <s v="ACS"/>
    <n v="9"/>
    <m/>
    <s v="X"/>
    <x v="0"/>
    <s v="NET"/>
    <s v="RNG_STD"/>
    <m/>
    <n v="13800"/>
    <s v="FMSC ARNG02"/>
    <d v="1899-12-30T16:05:00"/>
    <d v="1899-12-30T17:05:00"/>
    <d v="1899-12-30T01:00:00"/>
    <d v="1899-12-30T16:05:00"/>
    <d v="1899-12-30T17:05:00"/>
    <d v="1899-12-30T01:00:00"/>
    <s v="DCO"/>
    <s v="N/A"/>
  </r>
  <r>
    <n v="13800"/>
    <x v="16"/>
    <x v="4"/>
    <s v="IFTS LIFT 24-02 QATAR"/>
    <s v="QATAR"/>
    <n v="55"/>
    <s v="IFTS"/>
    <n v="22"/>
    <s v="X"/>
    <m/>
    <x v="3"/>
    <s v="STDA"/>
    <s v="DECI_STD"/>
    <s v="  "/>
    <m/>
    <s v="PT ERT02"/>
    <d v="1899-12-30T16:05:00"/>
    <d v="1899-12-30T17:05:00"/>
    <d v="1899-12-30T01:00:00"/>
    <d v="1899-12-30T16:05:00"/>
    <d v="1899-12-30T17:00:00"/>
    <d v="1899-12-30T00:55:00"/>
    <s v="DCO"/>
    <s v="N/A"/>
  </r>
  <r>
    <n v="13801"/>
    <x v="17"/>
    <x v="4"/>
    <s v="LIP IFTS 24-02"/>
    <s v="IFTS"/>
    <n v="3"/>
    <s v="IFTS"/>
    <n v="5"/>
    <m/>
    <s v="X"/>
    <x v="5"/>
    <s v="NET"/>
    <s v="DCA"/>
    <m/>
    <n v="13802"/>
    <s v="NET DCA01"/>
    <s v="07:05"/>
    <s v="08:05"/>
    <d v="1899-12-30T01:00:00"/>
    <s v="07:05"/>
    <s v="08:05"/>
    <d v="1899-12-30T01:00:00"/>
    <s v="DCO"/>
    <s v="N/A"/>
  </r>
  <r>
    <n v="13802"/>
    <x v="17"/>
    <x v="4"/>
    <s v="LIFT IFTS 24-05 AUT"/>
    <s v="IFTS"/>
    <n v="65"/>
    <s v="IFTS"/>
    <n v="22"/>
    <m/>
    <s v="X"/>
    <x v="3"/>
    <s v="STDA"/>
    <s v="DECI_STD"/>
    <m/>
    <m/>
    <s v="PT FAM02"/>
    <s v="07:05"/>
    <s v="08:05"/>
    <d v="1899-12-30T01:00:00"/>
    <d v="1899-12-30T07:05:00"/>
    <d v="1899-12-30T08:05:00"/>
    <d v="1899-12-30T01:00:00"/>
    <s v="DCO"/>
    <s v="N/A"/>
  </r>
  <r>
    <n v="13803"/>
    <x v="17"/>
    <x v="4"/>
    <s v="LIFT 24-44 ITA"/>
    <s v="AMI"/>
    <n v="70"/>
    <s v="IFTS"/>
    <n v="23"/>
    <s v="X"/>
    <m/>
    <x v="5"/>
    <s v="NET"/>
    <s v="LOW LEVEL"/>
    <m/>
    <n v="13804"/>
    <s v="SD FLL02"/>
    <s v="08:35"/>
    <s v="09:35"/>
    <d v="1899-12-30T01:00:00"/>
    <s v="08:35"/>
    <s v="09:35"/>
    <d v="1899-12-30T01:00:00"/>
    <s v="DCO"/>
    <s v="N/A"/>
  </r>
  <r>
    <n v="13804"/>
    <x v="17"/>
    <x v="4"/>
    <s v="LIFT 24-44 ITA"/>
    <s v="AMI"/>
    <n v="71"/>
    <s v="IFTS"/>
    <n v="10"/>
    <s v="X"/>
    <m/>
    <x v="4"/>
    <s v="NET"/>
    <s v="LOW LEVEL"/>
    <m/>
    <n v="13803"/>
    <s v="SD FLL02"/>
    <d v="1899-12-30T08:35:00"/>
    <d v="1899-12-30T09:35:00"/>
    <d v="1899-12-30T01:00:00"/>
    <d v="1899-12-30T08:35:00"/>
    <d v="1899-12-30T09:35:00"/>
    <d v="1899-12-30T01:00:00"/>
    <s v="DCO"/>
    <s v="N/A"/>
  </r>
  <r>
    <n v="13805"/>
    <x v="17"/>
    <x v="4"/>
    <s v="IFTS LIFT 24-02 QATAR"/>
    <s v="QATAR"/>
    <n v="50"/>
    <s v="ACS"/>
    <n v="1"/>
    <s v="X"/>
    <m/>
    <x v="0"/>
    <s v="NET"/>
    <s v="RNG_STD"/>
    <m/>
    <n v="13806"/>
    <s v="NET ARNG02"/>
    <s v="08:35"/>
    <s v="09:35"/>
    <d v="1899-12-30T01:00:00"/>
    <d v="1899-12-30T08:35:00"/>
    <d v="1899-12-30T09:35:00"/>
    <d v="1899-12-30T01:00:00"/>
    <s v="DCO"/>
    <s v="N/A"/>
  </r>
  <r>
    <n v="13806"/>
    <x v="17"/>
    <x v="4"/>
    <s v="LIFT IFTS 24-05 AUT"/>
    <s v="IFTS"/>
    <n v="64"/>
    <s v="ACS"/>
    <n v="33"/>
    <m/>
    <s v="X"/>
    <x v="3"/>
    <s v="STDA"/>
    <s v="DECI_STD"/>
    <m/>
    <m/>
    <s v="PT FAM02"/>
    <s v="08:35"/>
    <s v="09:35"/>
    <d v="1899-12-30T01:00:00"/>
    <d v="1899-12-30T08:35:00"/>
    <d v="1899-12-30T09:35:00"/>
    <d v="1899-12-30T01:00:00"/>
    <s v="DCO"/>
    <s v="N/A"/>
  </r>
  <r>
    <n v="13807"/>
    <x v="17"/>
    <x v="4"/>
    <s v="LIFT 24-44 ITA"/>
    <s v="AMI"/>
    <n v="73"/>
    <s v="ACS"/>
    <n v="5"/>
    <s v="X"/>
    <m/>
    <x v="5"/>
    <s v="NET"/>
    <s v="LOW LEVEL"/>
    <m/>
    <n v="13808"/>
    <s v="SD FLL02"/>
    <s v="10:05"/>
    <s v="11:05"/>
    <d v="1899-12-30T01:00:00"/>
    <s v="10:05"/>
    <s v="11:05"/>
    <d v="1899-12-30T01:00:00"/>
    <s v="DCO"/>
    <s v="N/A"/>
  </r>
  <r>
    <n v="13808"/>
    <x v="17"/>
    <x v="4"/>
    <s v="LIFT 24-44 ITA"/>
    <s v="AMI"/>
    <n v="72"/>
    <s v="IFTS"/>
    <n v="22"/>
    <s v="X"/>
    <m/>
    <x v="4"/>
    <s v="NET"/>
    <s v="LOW LEVEL"/>
    <m/>
    <n v="13807"/>
    <s v="SD FLL02"/>
    <d v="1899-12-30T10:05:00"/>
    <d v="1899-12-30T11:05:00"/>
    <d v="1899-12-30T01:00:00"/>
    <d v="1899-12-30T10:05:00"/>
    <d v="1899-12-30T11:05:00"/>
    <d v="1899-12-30T01:00:00"/>
    <s v="DCO"/>
    <s v="N/A"/>
  </r>
  <r>
    <n v="13809"/>
    <x v="17"/>
    <x v="4"/>
    <s v="IFTS LIFT 24-01 QATAR"/>
    <s v="QATAR"/>
    <n v="48"/>
    <s v="ACS"/>
    <n v="31"/>
    <s v="X"/>
    <m/>
    <x v="0"/>
    <s v="NET"/>
    <s v="DCA"/>
    <m/>
    <n v="13810"/>
    <s v="NET SMI02"/>
    <s v="10:05"/>
    <s v="11:05"/>
    <d v="1899-12-30T01:00:00"/>
    <d v="1899-12-30T10:05:00"/>
    <d v="1899-12-30T11:05:00"/>
    <d v="1899-12-30T01:00:00"/>
    <s v="DCO"/>
    <s v="N/A"/>
  </r>
  <r>
    <n v="13810"/>
    <x v="17"/>
    <x v="4"/>
    <s v="IFTS 23-02 QATAR"/>
    <s v="QATAR"/>
    <n v="11"/>
    <s v="ACS"/>
    <n v="10"/>
    <s v="X"/>
    <m/>
    <x v="1"/>
    <s v="NET"/>
    <s v="DCA"/>
    <m/>
    <n v="13809"/>
    <s v="NET SMI02"/>
    <d v="1899-12-30T10:05:00"/>
    <d v="1899-12-30T11:05:00"/>
    <d v="1899-12-30T01:00:00"/>
    <d v="1899-12-30T10:05:00"/>
    <d v="1899-12-30T11:05:00"/>
    <d v="1899-12-30T01:00:00"/>
    <s v="DCO"/>
    <s v="N/A"/>
  </r>
  <r>
    <n v="13811"/>
    <x v="17"/>
    <x v="4"/>
    <s v="LIFT IFTS 24-05 GER"/>
    <s v="IFTS"/>
    <n v="67"/>
    <s v="ACS"/>
    <n v="9"/>
    <m/>
    <s v="X"/>
    <x v="6"/>
    <s v="STDA"/>
    <s v="DECI_STD"/>
    <m/>
    <m/>
    <s v="PT FAM02"/>
    <s v="10:05"/>
    <s v="11:05"/>
    <d v="1899-12-30T01:00:00"/>
    <d v="1899-12-30T10:05:00"/>
    <d v="1899-12-30T11:05:00"/>
    <d v="1899-12-30T01:00:00"/>
    <s v="DCO"/>
    <s v="N/A"/>
  </r>
  <r>
    <n v="13812"/>
    <x v="17"/>
    <x v="4"/>
    <s v="IFTS LIFT 24-02 QATAR"/>
    <s v="QATAR"/>
    <n v="55"/>
    <s v="ACS"/>
    <n v="12"/>
    <s v="X"/>
    <m/>
    <x v="5"/>
    <s v="NET"/>
    <s v="DECI_STD"/>
    <m/>
    <n v="13813"/>
    <s v="FMSC OBFM02"/>
    <s v="11:35"/>
    <s v="12:35"/>
    <d v="1899-12-30T01:00:00"/>
    <s v="11:35"/>
    <s v="12:35"/>
    <d v="1899-12-30T01:00:00"/>
    <s v="DCO"/>
    <s v="N/A"/>
  </r>
  <r>
    <n v="13813"/>
    <x v="17"/>
    <x v="4"/>
    <s v="IFTS LIFT 24-02 QATAR"/>
    <s v="QATAR"/>
    <n v="53"/>
    <s v="ACS"/>
    <n v="1"/>
    <s v="X"/>
    <m/>
    <x v="0"/>
    <s v="NET"/>
    <s v="DECI_STD"/>
    <m/>
    <n v="13814"/>
    <s v="FMSC OBFM02"/>
    <s v="11:35"/>
    <s v="12:35"/>
    <d v="1899-12-30T01:00:00"/>
    <d v="1899-12-30T11:35:00"/>
    <d v="1899-12-30T12:35:00"/>
    <d v="1899-12-30T01:00:00"/>
    <s v="DCO"/>
    <s v="N/A"/>
  </r>
  <r>
    <n v="13814"/>
    <x v="17"/>
    <x v="4"/>
    <s v="LIFT IFTS 24-05 GER"/>
    <s v="IFTS"/>
    <n v="66"/>
    <s v="ACS"/>
    <n v="13"/>
    <m/>
    <s v="X"/>
    <x v="3"/>
    <s v="STDA"/>
    <s v="DECI_STD"/>
    <m/>
    <m/>
    <s v="PT FAM02"/>
    <s v="11:35"/>
    <s v="12:35"/>
    <d v="1899-12-30T01:00:00"/>
    <d v="1899-12-30T11:35:00"/>
    <d v="1899-12-30T12:35:00"/>
    <d v="1899-12-30T01:00:00"/>
    <s v="DCO"/>
    <s v="N/A"/>
  </r>
  <r>
    <n v="13815"/>
    <x v="17"/>
    <x v="4"/>
    <s v="IFTS LIFT 24-02 QATAR"/>
    <s v="QATAR"/>
    <n v="54"/>
    <s v="ACS"/>
    <n v="32"/>
    <s v="X"/>
    <m/>
    <x v="5"/>
    <s v="NET"/>
    <s v="DECI_STD"/>
    <m/>
    <n v="13816"/>
    <s v="FMSC OBFM02"/>
    <s v="13:05"/>
    <s v="14:05"/>
    <d v="1899-12-30T01:00:00"/>
    <d v="1899-12-30T13:05:00"/>
    <d v="1899-12-30T14:05:00"/>
    <d v="1899-12-30T01:00:00"/>
    <s v="DCO"/>
    <s v="N/A"/>
  </r>
  <r>
    <n v="13816"/>
    <x v="17"/>
    <x v="4"/>
    <s v="IFTS LIFT 24-02 QATAR"/>
    <s v="QATAR"/>
    <n v="52"/>
    <s v="IFTS"/>
    <n v="9"/>
    <s v="X"/>
    <m/>
    <x v="0"/>
    <s v="NET"/>
    <s v="DECI_STD"/>
    <m/>
    <n v="13817"/>
    <s v="FMSC OBFM02"/>
    <s v="13:05"/>
    <s v="14:05"/>
    <d v="1899-12-30T01:00:00"/>
    <d v="1899-12-30T13:05:00"/>
    <d v="1899-12-30T14:05:00"/>
    <d v="1899-12-30T01:00:00"/>
    <s v="DCO"/>
    <s v="N/A"/>
  </r>
  <r>
    <n v="13817"/>
    <x v="17"/>
    <x v="4"/>
    <s v="LIFT 24-45 ITA"/>
    <s v="AMI"/>
    <n v="34"/>
    <s v="ACS"/>
    <n v="10"/>
    <s v="X"/>
    <m/>
    <x v="3"/>
    <s v="STDA"/>
    <s v="DECI_STD"/>
    <m/>
    <m/>
    <s v="SD CF01"/>
    <s v="13:05"/>
    <s v="14:05"/>
    <d v="1899-12-30T01:00:00"/>
    <d v="1899-12-30T13:05:00"/>
    <d v="1899-12-30T14:05:00"/>
    <d v="1899-12-30T01:00:00"/>
    <s v="DCO"/>
    <s v="N/A"/>
  </r>
  <r>
    <n v="13818"/>
    <x v="17"/>
    <x v="4"/>
    <s v="LIFT 24-43 ITA"/>
    <s v="AMI"/>
    <n v="64"/>
    <s v="IFTS"/>
    <n v="23"/>
    <s v="X"/>
    <m/>
    <x v="0"/>
    <s v="NET"/>
    <s v="LOW LEVEL"/>
    <m/>
    <n v="13819"/>
    <s v="SD FLL01"/>
    <s v="14:35"/>
    <s v="15:35"/>
    <d v="1899-12-30T01:00:00"/>
    <d v="1899-12-30T14:35:00"/>
    <d v="1899-12-30T15:35:00"/>
    <d v="1899-12-30T01:00:00"/>
    <s v="DCO"/>
    <s v="N/A"/>
  </r>
  <r>
    <n v="13819"/>
    <x v="17"/>
    <x v="4"/>
    <s v="LIFT 24-43 ITA"/>
    <s v="AMI"/>
    <n v="67"/>
    <s v="ACS"/>
    <n v="33"/>
    <s v="X"/>
    <m/>
    <x v="1"/>
    <s v="NET"/>
    <s v="LOW LEVEL"/>
    <m/>
    <n v="13818"/>
    <s v="SD FLL01"/>
    <d v="1899-12-30T14:35:00"/>
    <d v="1899-12-30T15:35:00"/>
    <d v="1899-12-30T01:00:00"/>
    <d v="1899-12-30T14:35:00"/>
    <d v="1899-12-30T15:35:00"/>
    <d v="1899-12-30T01:00:00"/>
    <s v="DCO"/>
    <s v="N/A"/>
  </r>
  <r>
    <n v="13820"/>
    <x v="17"/>
    <x v="4"/>
    <s v="LIFT IFTS 24-04 CAN"/>
    <s v="IFTS"/>
    <n v="53"/>
    <s v="AMI"/>
    <n v="50"/>
    <m/>
    <s v="X"/>
    <x v="3"/>
    <s v="STDA"/>
    <s v="DECI_STD"/>
    <m/>
    <m/>
    <s v="FMS EMR01"/>
    <s v="14:35"/>
    <s v="15:35"/>
    <d v="1899-12-30T01:00:00"/>
    <d v="1899-12-30T14:30:00"/>
    <d v="1899-12-30T15:30:00"/>
    <d v="1899-12-30T01:00:00"/>
    <s v="DCO"/>
    <s v="N/A"/>
  </r>
  <r>
    <n v="13821"/>
    <x v="17"/>
    <x v="4"/>
    <s v="IFTS LIFT 24-01 QATAR"/>
    <s v="QATAR"/>
    <n v="43"/>
    <s v="ACS"/>
    <n v="2"/>
    <s v="X"/>
    <m/>
    <x v="5"/>
    <s v="NET"/>
    <s v="DCA"/>
    <m/>
    <n v="13822"/>
    <s v="NET SMI01"/>
    <s v="16:05"/>
    <s v="17:05"/>
    <d v="1899-12-30T01:00:00"/>
    <d v="1899-12-30T16:05:00"/>
    <d v="1899-12-30T17:05:00"/>
    <d v="1899-12-30T01:00:00"/>
    <s v="DCO"/>
    <s v="N/A"/>
  </r>
  <r>
    <n v="13822"/>
    <x v="17"/>
    <x v="4"/>
    <s v="IFTS LIFT 24-01 QATAR"/>
    <s v="QATAR"/>
    <n v="47"/>
    <s v="ACS"/>
    <n v="12"/>
    <s v="X"/>
    <m/>
    <x v="4"/>
    <s v="NET"/>
    <s v="DCA"/>
    <m/>
    <n v="13821"/>
    <s v="NET SMI01"/>
    <d v="1899-12-30T16:05:00"/>
    <d v="1899-12-30T17:05:00"/>
    <d v="1899-12-30T01:00:00"/>
    <d v="1899-12-30T16:05:00"/>
    <d v="1899-12-30T17:05:00"/>
    <d v="1899-12-30T01:00:00"/>
    <s v="DCO"/>
    <s v="N/A"/>
  </r>
  <r>
    <n v="13823"/>
    <x v="17"/>
    <x v="4"/>
    <s v=" IFTS LIFT 24-03 QATAR"/>
    <s v="QATAR"/>
    <n v="58"/>
    <s v="ACS"/>
    <n v="14"/>
    <s v="X"/>
    <m/>
    <x v="0"/>
    <s v="NET"/>
    <s v="LOW LEVEL"/>
    <m/>
    <n v="13824"/>
    <s v="NET BTLLB01"/>
    <s v="16:05"/>
    <s v="17:05"/>
    <d v="1899-12-30T01:00:00"/>
    <d v="1899-12-30T16:05:00"/>
    <d v="1899-12-30T17:05:00"/>
    <d v="1899-12-30T01:00:00"/>
    <s v="DCO"/>
    <s v="N/A"/>
  </r>
  <r>
    <n v="13824"/>
    <x v="17"/>
    <x v="4"/>
    <s v=" IFTS LIFT 24-03 QATAR"/>
    <s v="QATAR"/>
    <n v="56"/>
    <s v="ACS"/>
    <n v="9"/>
    <s v="X"/>
    <m/>
    <x v="1"/>
    <s v="NET"/>
    <s v="LOW LEVEL"/>
    <m/>
    <n v="13823"/>
    <s v="NET BTLLB01"/>
    <d v="1899-12-30T16:05:00"/>
    <d v="1899-12-30T17:05:00"/>
    <d v="1899-12-30T01:00:00"/>
    <d v="1899-12-30T16:05:00"/>
    <d v="1899-12-30T17:05:00"/>
    <d v="1899-12-30T01:00:00"/>
    <s v="SDC"/>
    <s v="N/A"/>
  </r>
  <r>
    <n v="13825"/>
    <x v="17"/>
    <x v="4"/>
    <s v="LIFT 24-44 ITA"/>
    <s v="AMI"/>
    <n v="73"/>
    <s v="ACS"/>
    <n v="32"/>
    <s v="X"/>
    <m/>
    <x v="3"/>
    <s v="STDA"/>
    <s v="DECI_STD"/>
    <m/>
    <m/>
    <s v="SD NIT01"/>
    <s v="16:05"/>
    <s v="17:05"/>
    <d v="1899-12-30T01:00:00"/>
    <d v="1899-12-30T16:05:00"/>
    <d v="1899-12-30T17:05:00"/>
    <d v="1899-12-30T01:00:00"/>
    <s v="DCO"/>
    <s v="N/A"/>
  </r>
  <r>
    <n v="13826"/>
    <x v="81"/>
    <x v="4"/>
    <s v="IFTS LIFT 24-02 QATAR"/>
    <s v="QATAR"/>
    <n v="52"/>
    <s v="IFTS"/>
    <n v="9"/>
    <s v="X"/>
    <m/>
    <x v="5"/>
    <s v="NET"/>
    <s v="DECI_STD_NVG"/>
    <m/>
    <n v="13827"/>
    <s v="NET BFFNVG01"/>
    <s v="07:05"/>
    <s v="08:05"/>
    <d v="1899-12-30T01:00:00"/>
    <s v="07:05"/>
    <s v="08:05"/>
    <d v="1899-12-30T01:00:00"/>
    <s v="DCO"/>
    <s v="N/A"/>
  </r>
  <r>
    <n v="13827"/>
    <x v="81"/>
    <x v="4"/>
    <s v="LIFT 24-43 ITA"/>
    <s v="AMI"/>
    <n v="67"/>
    <s v="ACS"/>
    <n v="1"/>
    <s v="X"/>
    <m/>
    <x v="0"/>
    <s v="NET"/>
    <s v="LOW LEVEL"/>
    <m/>
    <n v="13828"/>
    <s v="SD FLL02"/>
    <s v="07:05"/>
    <s v="08:05"/>
    <d v="1899-12-30T01:00:00"/>
    <s v="07:05"/>
    <s v="08:05"/>
    <d v="1899-12-30T01:00:00"/>
    <s v="DCO"/>
    <s v="N/A"/>
  </r>
  <r>
    <n v="13828"/>
    <x v="81"/>
    <x v="4"/>
    <s v="LIFT 24-43 ITA"/>
    <s v="AMI"/>
    <n v="64"/>
    <s v="ACS"/>
    <n v="5"/>
    <s v="X"/>
    <m/>
    <x v="1"/>
    <s v="NET"/>
    <s v="LOW LEVEL"/>
    <m/>
    <n v="13827"/>
    <s v="SD FLL02"/>
    <d v="1899-12-30T07:05:00"/>
    <d v="1899-12-30T08:05:00"/>
    <d v="1899-12-30T01:00:00"/>
    <d v="1899-12-30T07:05:00"/>
    <d v="1899-12-30T08:05:00"/>
    <d v="1899-12-30T01:00:00"/>
    <s v="DCO"/>
    <s v="N/A"/>
  </r>
  <r>
    <n v="13829"/>
    <x v="81"/>
    <x v="4"/>
    <s v="IP"/>
    <s v="ACS"/>
    <n v="29"/>
    <s v="ACS"/>
    <n v="33"/>
    <m/>
    <s v="X"/>
    <x v="2"/>
    <s v="STDA"/>
    <s v="DECI_STD"/>
    <m/>
    <m/>
    <s v="RI SEM"/>
    <s v="07:05"/>
    <s v="08:05"/>
    <d v="1899-12-30T01:00:00"/>
    <d v="1899-12-30T07:05:00"/>
    <d v="1899-12-30T08:05:00"/>
    <d v="1899-12-30T01:00:00"/>
    <s v="DCO"/>
    <s v="N/A"/>
  </r>
  <r>
    <n v="13830"/>
    <x v="81"/>
    <x v="4"/>
    <s v="IFTS LIFT 24-01 QATAR"/>
    <s v="QATAR"/>
    <n v="47"/>
    <s v="ACS"/>
    <n v="2"/>
    <s v="X"/>
    <m/>
    <x v="5"/>
    <s v="NET"/>
    <s v="DCA"/>
    <m/>
    <n v="13831"/>
    <s v="NET SMI02"/>
    <s v="08:35"/>
    <s v="09:35"/>
    <d v="1899-12-30T01:00:00"/>
    <s v="08:35"/>
    <s v="09:35"/>
    <d v="1899-12-30T01:00:00"/>
    <s v="DCO"/>
    <s v="N/A"/>
  </r>
  <r>
    <n v="13831"/>
    <x v="81"/>
    <x v="4"/>
    <s v="IFTS LIFT 24-01 QATAR"/>
    <s v="QATAR"/>
    <n v="43"/>
    <s v="IFTS"/>
    <n v="23"/>
    <s v="X"/>
    <m/>
    <x v="4"/>
    <s v="NET"/>
    <s v="DCA"/>
    <m/>
    <n v="13830"/>
    <s v="NET SMI02"/>
    <d v="1899-12-30T08:35:00"/>
    <d v="1899-12-30T09:35:00"/>
    <d v="1899-12-30T01:00:00"/>
    <d v="1899-12-30T08:35:00"/>
    <d v="1899-12-30T09:35:00"/>
    <d v="1899-12-30T01:00:00"/>
    <s v="DCO"/>
    <s v="N/A"/>
  </r>
  <r>
    <n v="13832"/>
    <x v="81"/>
    <x v="4"/>
    <s v="LIFT IFTS 24-03 UK"/>
    <s v="IFTS"/>
    <n v="39"/>
    <s v="ACS"/>
    <n v="31"/>
    <m/>
    <s v="X"/>
    <x v="0"/>
    <s v="NET"/>
    <s v="RNG_STD"/>
    <m/>
    <n v="13833"/>
    <s v="FMSC ARNG02"/>
    <s v="08:35"/>
    <s v="09:35"/>
    <d v="1899-12-30T01:00:00"/>
    <s v="08:35"/>
    <s v="09:35"/>
    <d v="1899-12-30T01:00:00"/>
    <s v="DCO"/>
    <s v="N/A"/>
  </r>
  <r>
    <n v="13833"/>
    <x v="22"/>
    <x v="6"/>
    <s v="IFTS LIFT 24-02 QATAR"/>
    <s v="QATAR"/>
    <n v="55"/>
    <s v="ACS"/>
    <n v="32"/>
    <s v="X"/>
    <m/>
    <x v="0"/>
    <s v="STDA"/>
    <s v="CAS_DECI"/>
    <m/>
    <m/>
    <s v="FMS CAS01"/>
    <s v="08:05"/>
    <s v="09:05"/>
    <d v="1899-12-30T01:00:00"/>
    <m/>
    <m/>
    <s v=""/>
    <s v="RSLD"/>
    <s v="CD10"/>
  </r>
  <r>
    <n v="13834"/>
    <x v="81"/>
    <x v="4"/>
    <s v="LIFT 24-43 ITA"/>
    <s v="AMI"/>
    <n v="68"/>
    <s v="ACS"/>
    <n v="10"/>
    <s v="X"/>
    <m/>
    <x v="6"/>
    <s v="STDA"/>
    <s v="CAS"/>
    <m/>
    <m/>
    <s v="SD CASV01"/>
    <s v="08:35"/>
    <s v="09:35"/>
    <d v="1899-12-30T01:00:00"/>
    <s v="08:35"/>
    <s v="09:35"/>
    <d v="1899-12-30T01:00:00"/>
    <s v="DCO"/>
    <s v="N/A"/>
  </r>
  <r>
    <n v="13835"/>
    <x v="81"/>
    <x v="4"/>
    <s v="LIFT IFTS 24-03 CAN"/>
    <s v="IFTS"/>
    <n v="38"/>
    <s v="ACS"/>
    <n v="33"/>
    <m/>
    <s v="X"/>
    <x v="5"/>
    <s v="NET"/>
    <s v="RNG_STD"/>
    <m/>
    <n v="13836"/>
    <s v="FMSC ARNG02"/>
    <s v="10:05"/>
    <s v="11:05"/>
    <d v="1899-12-30T01:00:00"/>
    <s v="10:05"/>
    <s v="11:05"/>
    <d v="1899-12-30T01:00:00"/>
    <s v="DCO"/>
    <s v="N/A"/>
  </r>
  <r>
    <n v="13836"/>
    <x v="81"/>
    <x v="4"/>
    <s v="LIFT IFTS 24-03 CAN"/>
    <s v="IFTS"/>
    <n v="37"/>
    <s v="ACS"/>
    <n v="12"/>
    <m/>
    <s v="X"/>
    <x v="0"/>
    <s v="NET"/>
    <s v="DECI_STD"/>
    <m/>
    <n v="13837"/>
    <s v="FMSC DACM02"/>
    <s v="10:05"/>
    <s v="11:05"/>
    <d v="1899-12-30T01:00:00"/>
    <s v="10:05"/>
    <s v="11:05"/>
    <d v="1899-12-30T01:00:00"/>
    <s v="DCO"/>
    <s v="N/A"/>
  </r>
  <r>
    <n v="13837"/>
    <x v="81"/>
    <x v="4"/>
    <s v="LIFT IFTS 24-03 SAUDI"/>
    <s v="IFTS"/>
    <n v="47"/>
    <s v="ACS"/>
    <n v="14"/>
    <m/>
    <s v="X"/>
    <x v="6"/>
    <s v="STDA"/>
    <s v="RNG_STD"/>
    <m/>
    <m/>
    <s v="PT ERT02"/>
    <s v="10:05"/>
    <s v="11:05"/>
    <d v="1899-12-30T01:00:00"/>
    <s v="10:05"/>
    <s v="11:05"/>
    <d v="1899-12-30T01:00:00"/>
    <s v="DCO"/>
    <s v="N/A"/>
  </r>
  <r>
    <n v="13838"/>
    <x v="81"/>
    <x v="4"/>
    <s v="IFTS LIFT 24-02 QATAR"/>
    <s v="QATAR"/>
    <n v="54"/>
    <s v="IFTS"/>
    <n v="23"/>
    <s v="X"/>
    <m/>
    <x v="5"/>
    <s v="STDA"/>
    <s v="DECI_STD_NVG"/>
    <m/>
    <m/>
    <s v="FMS NVG01"/>
    <s v="11:35"/>
    <s v="12:35"/>
    <d v="1899-12-30T01:00:00"/>
    <s v="11:35"/>
    <s v="12:35"/>
    <d v="1899-12-30T01:00:00"/>
    <s v="DCO"/>
    <s v="N/A"/>
  </r>
  <r>
    <n v="13839"/>
    <x v="81"/>
    <x v="4"/>
    <s v="LIFT 24-45 ITA"/>
    <s v="AMI"/>
    <n v="34"/>
    <s v="ACS"/>
    <n v="2"/>
    <s v="X"/>
    <m/>
    <x v="4"/>
    <s v="STDA"/>
    <s v="SONIC"/>
    <m/>
    <m/>
    <s v="SD CF02"/>
    <s v="11:35"/>
    <s v="12:35"/>
    <d v="1899-12-30T01:00:00"/>
    <s v="11:35"/>
    <s v="12:35"/>
    <d v="1899-12-30T01:00:00"/>
    <s v="DCO"/>
    <s v="N/A"/>
  </r>
  <r>
    <n v="13840"/>
    <x v="81"/>
    <x v="4"/>
    <s v="IFTS LIFT 24-02 QATAR"/>
    <s v="QATAR"/>
    <n v="55"/>
    <s v="ACS"/>
    <n v="10"/>
    <s v="X"/>
    <m/>
    <x v="0"/>
    <s v="NET"/>
    <s v="DECI_STD_NVG"/>
    <m/>
    <n v="13841"/>
    <s v="NET BFFNVG01"/>
    <s v="11:35"/>
    <s v="12:35"/>
    <d v="1899-12-30T01:00:00"/>
    <s v="11:35"/>
    <s v="12:35"/>
    <d v="1899-12-30T01:00:00"/>
    <s v="DCO"/>
    <s v="N/A"/>
  </r>
  <r>
    <n v="13841"/>
    <x v="81"/>
    <x v="4"/>
    <s v="LIFT 24-43 ITA"/>
    <s v="AMI"/>
    <n v="66"/>
    <s v="ACS"/>
    <n v="31"/>
    <s v="X"/>
    <m/>
    <x v="6"/>
    <s v="STDA"/>
    <s v="CAS"/>
    <m/>
    <m/>
    <s v="SD CASV01"/>
    <s v="11:35"/>
    <s v="12:35"/>
    <d v="1899-12-30T01:00:00"/>
    <s v="11:35"/>
    <s v="12:35"/>
    <d v="1899-12-30T01:00:00"/>
    <s v="DCO"/>
    <s v="N/A"/>
  </r>
  <r>
    <n v="13842"/>
    <x v="81"/>
    <x v="4"/>
    <s v="LIP IFTS 24-02"/>
    <s v="IFTS"/>
    <n v="3"/>
    <s v="ACS"/>
    <n v="9"/>
    <m/>
    <s v="X"/>
    <x v="5"/>
    <s v="NET"/>
    <s v="DCA"/>
    <m/>
    <n v="13843"/>
    <s v="NET SMI01"/>
    <s v="13:05"/>
    <s v="14:05"/>
    <d v="1899-12-30T01:00:00"/>
    <d v="1899-12-30T13:05:00"/>
    <d v="1899-12-30T13:55:00"/>
    <d v="1899-12-30T00:50:00"/>
    <s v="DCO"/>
    <s v="N/A"/>
  </r>
  <r>
    <n v="13843"/>
    <x v="22"/>
    <x v="6"/>
    <s v="LIFT IFTS 24-04 CAN"/>
    <s v="IFTS"/>
    <n v="53"/>
    <s v="ACS"/>
    <n v="9"/>
    <m/>
    <s v="X"/>
    <x v="3"/>
    <s v="STDA"/>
    <s v="DECI_STD"/>
    <m/>
    <m/>
    <s v="PT NAV01"/>
    <s v="11:05"/>
    <s v="12:05"/>
    <d v="1899-12-30T01:00:00"/>
    <d v="1899-12-30T11:05:00"/>
    <d v="1899-12-30T11:30:00"/>
    <d v="1899-12-30T00:25:00"/>
    <s v="DNCO"/>
    <s v="CD3"/>
  </r>
  <r>
    <n v="13844"/>
    <x v="81"/>
    <x v="4"/>
    <s v="IFTS LIFT 24-01 QATAR"/>
    <s v="QATAR"/>
    <n v="45"/>
    <s v="ACS"/>
    <n v="14"/>
    <s v="X"/>
    <m/>
    <x v="4"/>
    <s v="NET"/>
    <s v="DCA"/>
    <m/>
    <n v="13843"/>
    <s v="NET SMI01"/>
    <d v="1899-12-30T13:05:00"/>
    <d v="1899-12-30T14:05:00"/>
    <d v="1899-12-30T01:00:00"/>
    <d v="1899-12-30T13:05:00"/>
    <d v="1899-12-30T13:55:00"/>
    <d v="1899-12-30T00:50:00"/>
    <s v="DCO"/>
    <s v="N/A"/>
  </r>
  <r>
    <n v="13845"/>
    <x v="81"/>
    <x v="4"/>
    <s v="LIFT IFTS 24-03 UK"/>
    <s v="IFTS"/>
    <n v="40"/>
    <s v="ACS"/>
    <n v="12"/>
    <m/>
    <s v="X"/>
    <x v="0"/>
    <s v="NET"/>
    <s v="RNG_STD"/>
    <m/>
    <n v="13846"/>
    <s v="FMSC ARNG02"/>
    <s v="13:05"/>
    <s v="14:05"/>
    <d v="1899-12-30T01:00:00"/>
    <s v="13:05"/>
    <s v="14:05"/>
    <d v="1899-12-30T01:00:00"/>
    <s v="DCO"/>
    <s v="N/A"/>
  </r>
  <r>
    <n v="13846"/>
    <x v="18"/>
    <x v="5"/>
    <s v="IFTS 23-02 QATAR"/>
    <s v="QATAR"/>
    <n v="11"/>
    <s v="ACS"/>
    <n v="12"/>
    <s v="X"/>
    <m/>
    <x v="0"/>
    <s v="NET"/>
    <s v="BTAG_DECI"/>
    <m/>
    <n v="13847"/>
    <s v="NET BTAG01"/>
    <s v="07:05"/>
    <s v="08:05"/>
    <d v="1899-12-30T01:00:00"/>
    <s v="07:05"/>
    <s v="08:05"/>
    <d v="1899-12-30T01:00:00"/>
    <s v="DCO"/>
    <s v="N/A"/>
  </r>
  <r>
    <n v="13847"/>
    <x v="18"/>
    <x v="5"/>
    <s v="IFTS LIFT 24-01 QATAR"/>
    <s v="QATAR"/>
    <n v="48"/>
    <s v="ACS"/>
    <n v="13"/>
    <s v="X"/>
    <m/>
    <x v="1"/>
    <s v="NET"/>
    <s v="BTAG_DECI"/>
    <m/>
    <n v="13846"/>
    <s v="NET BTAG01"/>
    <s v="07:05"/>
    <s v="08:05"/>
    <d v="1899-12-30T01:00:00"/>
    <s v="07:05"/>
    <s v="08:05"/>
    <d v="1899-12-30T01:00:00"/>
    <s v="DCO"/>
    <s v="N/A"/>
  </r>
  <r>
    <n v="13848"/>
    <x v="18"/>
    <x v="5"/>
    <s v="LIP IFTS 24-02"/>
    <s v="IFTS"/>
    <n v="3"/>
    <s v="ACS"/>
    <n v="17"/>
    <m/>
    <s v="X"/>
    <x v="5"/>
    <s v="NET"/>
    <s v="ATAG_DECI"/>
    <m/>
    <n v="13849"/>
    <s v="NET ATAG01"/>
    <s v="08:35"/>
    <s v="09:35"/>
    <d v="1899-12-30T01:00:00"/>
    <d v="1899-12-30T08:35:00"/>
    <d v="1899-12-30T09:35:00"/>
    <d v="1899-12-30T01:00:00"/>
    <s v="DCO"/>
    <s v="N/A"/>
  </r>
  <r>
    <n v="13849"/>
    <x v="18"/>
    <x v="5"/>
    <s v="IFTS LIFT 24-01 QATAR"/>
    <s v="QATAR"/>
    <n v="45"/>
    <s v="ACS"/>
    <n v="2"/>
    <s v="X"/>
    <m/>
    <x v="4"/>
    <s v="NET"/>
    <s v="ATAG_DECI"/>
    <m/>
    <n v="13848"/>
    <s v="NET ATAG01"/>
    <d v="1899-12-30T08:35:00"/>
    <d v="1899-12-30T09:35:00"/>
    <d v="1899-12-30T01:00:00"/>
    <d v="1899-12-30T08:35:00"/>
    <d v="1899-12-30T09:35:00"/>
    <d v="1899-12-30T01:00:00"/>
    <s v="DCO"/>
    <s v="N/A"/>
  </r>
  <r>
    <n v="13850"/>
    <x v="18"/>
    <x v="5"/>
    <s v="LIFT IFTS 24-03 SAUDI"/>
    <s v="IFTS"/>
    <n v="47"/>
    <s v="ACS"/>
    <n v="33"/>
    <m/>
    <s v="X"/>
    <x v="0"/>
    <s v="NET"/>
    <s v="RNG_STD"/>
    <m/>
    <n v="13851"/>
    <s v="FMSC ARNG01"/>
    <s v="08:35"/>
    <s v="09:35"/>
    <d v="1899-12-30T01:00:00"/>
    <s v="08:35"/>
    <s v="09:35"/>
    <d v="1899-12-30T01:00:00"/>
    <s v="DCO"/>
    <s v="N/A"/>
  </r>
  <r>
    <n v="13851"/>
    <x v="18"/>
    <x v="5"/>
    <s v="LIFT IFTS 24-05 GER"/>
    <s v="IFTS"/>
    <n v="66"/>
    <s v="ACS"/>
    <n v="32"/>
    <m/>
    <s v="X"/>
    <x v="6"/>
    <s v="STDA"/>
    <s v="DECI_STD"/>
    <m/>
    <m/>
    <s v="FMS CF01"/>
    <s v="08:35"/>
    <s v="09:35"/>
    <d v="1899-12-30T01:00:00"/>
    <s v="08:35"/>
    <s v="09:35"/>
    <d v="1899-12-30T01:00:00"/>
    <s v="DCO"/>
    <s v="N/A"/>
  </r>
  <r>
    <n v="13852"/>
    <x v="18"/>
    <x v="5"/>
    <s v=" IFTS LIFT 24-03 QATAR"/>
    <s v="QATAR"/>
    <n v="58"/>
    <s v="ACS"/>
    <n v="12"/>
    <s v="X"/>
    <m/>
    <x v="5"/>
    <s v="NET"/>
    <s v="LOW LEVEL"/>
    <m/>
    <n v="13853"/>
    <s v="NET BTLLB02"/>
    <s v="10:05"/>
    <s v="11:05"/>
    <d v="1899-12-30T01:00:00"/>
    <s v="10:05"/>
    <s v="11:05"/>
    <d v="1899-12-30T01:00:00"/>
    <s v="DCO"/>
    <s v="N/A"/>
  </r>
  <r>
    <n v="13853"/>
    <x v="18"/>
    <x v="5"/>
    <s v="LIFT 24-45 ITA"/>
    <s v="AMI"/>
    <n v="34"/>
    <s v="IFTS"/>
    <n v="23"/>
    <s v="X"/>
    <m/>
    <x v="0"/>
    <s v="STDA"/>
    <s v="IF"/>
    <m/>
    <m/>
    <s v="SD IF01"/>
    <s v="10:05"/>
    <s v="11:05"/>
    <d v="1899-12-30T01:00:00"/>
    <s v="10:05"/>
    <s v="11:05"/>
    <d v="1899-12-30T01:00:00"/>
    <s v="DCO"/>
    <s v="N/A"/>
  </r>
  <r>
    <n v="13854"/>
    <x v="18"/>
    <x v="5"/>
    <s v="LIFT IFTS 24-05 AUT"/>
    <s v="IFTS"/>
    <n v="64"/>
    <s v="ACS"/>
    <n v="14"/>
    <m/>
    <s v="X"/>
    <x v="1"/>
    <s v="STDA"/>
    <s v="DECI_STD"/>
    <m/>
    <m/>
    <s v="FMS CF01"/>
    <s v="10:05"/>
    <s v="11:05"/>
    <d v="1899-12-30T01:00:00"/>
    <s v="10:05"/>
    <s v="11:05"/>
    <d v="1899-12-30T01:00:00"/>
    <s v="DCO"/>
    <s v="N/A"/>
  </r>
  <r>
    <n v="13855"/>
    <x v="18"/>
    <x v="5"/>
    <s v="LIFT IFTS 24-05 GER"/>
    <s v="IFTS"/>
    <n v="67"/>
    <s v="IFTS"/>
    <n v="9"/>
    <m/>
    <s v="X"/>
    <x v="6"/>
    <s v="STDA"/>
    <s v="DECI_STD"/>
    <m/>
    <m/>
    <s v="FMS CF01"/>
    <s v="10:05"/>
    <s v="11:05"/>
    <d v="1899-12-30T01:00:00"/>
    <s v="10:05"/>
    <d v="1899-12-30T11:15:00"/>
    <d v="1899-12-30T01:10:00"/>
    <s v="DCO"/>
    <s v="N/A"/>
  </r>
  <r>
    <n v="13856"/>
    <x v="18"/>
    <x v="5"/>
    <s v="LIFT 24-44 ITA"/>
    <s v="AMI"/>
    <n v="72"/>
    <s v="ACS"/>
    <n v="33"/>
    <s v="X"/>
    <m/>
    <x v="5"/>
    <s v="STDA"/>
    <s v="CAS"/>
    <m/>
    <m/>
    <s v="SD CASV01"/>
    <s v="11:35"/>
    <s v="12:35"/>
    <d v="1899-12-30T01:00:00"/>
    <s v="11:35"/>
    <s v="12:35"/>
    <d v="1899-12-30T01:00:00"/>
    <s v="DCO"/>
    <s v="N/A"/>
  </r>
  <r>
    <n v="13857"/>
    <x v="18"/>
    <x v="5"/>
    <s v="LIFT IFTS 24-05 GER"/>
    <s v="IFTS"/>
    <n v="67"/>
    <s v="ACS"/>
    <n v="2"/>
    <m/>
    <s v="X"/>
    <x v="0"/>
    <s v="STDA"/>
    <s v="CAS"/>
    <m/>
    <m/>
    <s v="SD CASV01"/>
    <s v="11:35"/>
    <s v="12:35"/>
    <d v="1899-12-30T01:00:00"/>
    <d v="1899-12-30T11:45:00"/>
    <d v="1899-12-30T12:45:00"/>
    <d v="1899-12-30T01:00:00"/>
    <s v="DCO"/>
    <s v="N/A"/>
  </r>
  <r>
    <n v="13858"/>
    <x v="18"/>
    <x v="5"/>
    <s v="LIFT IFTS 24-03 SAUDI"/>
    <s v="IFTS"/>
    <n v="46"/>
    <s v="ACS"/>
    <n v="1"/>
    <m/>
    <s v="X"/>
    <x v="1"/>
    <s v="STDA"/>
    <s v="AAR"/>
    <m/>
    <m/>
    <s v="PT AAR01"/>
    <s v="11:35"/>
    <s v="12:35"/>
    <d v="1899-12-30T01:00:00"/>
    <s v="11:35"/>
    <s v="12:35"/>
    <d v="1899-12-30T01:00:00"/>
    <s v="DCO"/>
    <s v="N/A"/>
  </r>
  <r>
    <n v="13859"/>
    <x v="18"/>
    <x v="5"/>
    <s v="LIFT IFTS 24-05 AUT"/>
    <s v="IFTS"/>
    <n v="65"/>
    <s v="IFTS"/>
    <n v="22"/>
    <m/>
    <s v="X"/>
    <x v="6"/>
    <s v="STDA"/>
    <s v="DECI_STD"/>
    <m/>
    <m/>
    <s v="FMS CF01"/>
    <s v="11:35"/>
    <s v="12:35"/>
    <d v="1899-12-30T01:00:00"/>
    <s v="11:35"/>
    <d v="1899-12-30T12:45:00"/>
    <d v="1899-12-30T01:10:00"/>
    <s v="DCO"/>
    <s v="N/A"/>
  </r>
  <r>
    <n v="13860"/>
    <x v="18"/>
    <x v="5"/>
    <s v="IFTS LIFT 24-01 QATAR"/>
    <s v="QATAR"/>
    <n v="48"/>
    <s v="ACS"/>
    <n v="31"/>
    <s v="X"/>
    <m/>
    <x v="5"/>
    <s v="NET"/>
    <s v="BTAG_DECI"/>
    <m/>
    <n v="13861"/>
    <s v="NET BTAG02"/>
    <s v="13:05"/>
    <s v="14:05"/>
    <d v="1899-12-30T01:00:00"/>
    <s v="13:05"/>
    <s v="14:05"/>
    <d v="1899-12-30T01:00:00"/>
    <s v="DCO"/>
    <s v="N/A"/>
  </r>
  <r>
    <n v="13861"/>
    <x v="18"/>
    <x v="5"/>
    <s v="IFTS 23-02 QATAR"/>
    <s v="QATAR"/>
    <n v="11"/>
    <s v="ACS"/>
    <n v="13"/>
    <s v="X"/>
    <m/>
    <x v="4"/>
    <s v="NET"/>
    <s v="BTAG_DECI"/>
    <m/>
    <n v="13860"/>
    <s v="NET BTAG02"/>
    <d v="1899-12-30T13:05:00"/>
    <d v="1899-12-30T14:05:00"/>
    <d v="1899-12-30T01:00:00"/>
    <d v="1899-12-30T13:05:00"/>
    <d v="1899-12-30T14:05:00"/>
    <d v="1899-12-30T01:00:00"/>
    <s v="DCO"/>
    <s v="N/A"/>
  </r>
  <r>
    <n v="13862"/>
    <x v="18"/>
    <x v="5"/>
    <s v="LIFT 24-44 ITA"/>
    <s v="AMI"/>
    <n v="71"/>
    <s v="IFTS"/>
    <n v="23"/>
    <s v="X"/>
    <m/>
    <x v="0"/>
    <s v="STDA"/>
    <s v="CAS"/>
    <m/>
    <m/>
    <s v="SD CASP01"/>
    <s v="13:05"/>
    <s v="14:05"/>
    <d v="1899-12-30T01:00:00"/>
    <d v="1899-12-30T13:20:00"/>
    <d v="1899-12-30T14:15:00"/>
    <d v="1899-12-30T00:55:00"/>
    <s v="DCO"/>
    <s v="N/A"/>
  </r>
  <r>
    <n v="13863"/>
    <x v="18"/>
    <x v="5"/>
    <s v="LIFT IFTS 24-04 HUN"/>
    <s v="IFTS"/>
    <n v="62"/>
    <s v="ACS"/>
    <n v="30"/>
    <m/>
    <s v="X"/>
    <x v="1"/>
    <s v="STDA"/>
    <s v="DECI_STD"/>
    <m/>
    <m/>
    <s v="PT NAV01"/>
    <s v="13:05"/>
    <s v="14:05"/>
    <d v="1899-12-30T01:00:00"/>
    <s v="13:05"/>
    <s v="14:05"/>
    <d v="1899-12-30T01:00:00"/>
    <s v="DCO"/>
    <s v="N/A"/>
  </r>
  <r>
    <n v="13864"/>
    <x v="18"/>
    <x v="5"/>
    <s v="LIFT IFTS 24-04 HUN"/>
    <s v="IFTS"/>
    <n v="63"/>
    <s v="ACS"/>
    <n v="12"/>
    <m/>
    <s v="X"/>
    <x v="6"/>
    <s v="STDA"/>
    <s v="DECI_STD"/>
    <m/>
    <m/>
    <s v="PT NAV01"/>
    <s v="13:05"/>
    <s v="14:05"/>
    <d v="1899-12-30T01:00:00"/>
    <s v="13:05"/>
    <s v="14:05"/>
    <d v="1899-12-30T01:00:00"/>
    <s v="DCO"/>
    <s v="N/A"/>
  </r>
  <r>
    <n v="13865"/>
    <x v="18"/>
    <x v="5"/>
    <s v="IFTS LIFT 24-01 QATAR"/>
    <s v="QATAR"/>
    <n v="47"/>
    <s v="ACS"/>
    <n v="17"/>
    <s v="X"/>
    <m/>
    <x v="5"/>
    <s v="NET"/>
    <s v="ATAG_DECI"/>
    <m/>
    <n v="13866"/>
    <s v="NET ATAG01"/>
    <s v="14:35"/>
    <s v="15:35"/>
    <d v="1899-12-30T01:00:00"/>
    <s v="14:35"/>
    <s v="15:35"/>
    <d v="1899-12-30T01:00:00"/>
    <s v="DCO"/>
    <s v="N/A"/>
  </r>
  <r>
    <n v="13866"/>
    <x v="18"/>
    <x v="5"/>
    <s v="IFTS LIFT 24-01 QATAR"/>
    <s v="QATAR"/>
    <n v="43"/>
    <s v="ACS"/>
    <n v="1"/>
    <s v="X"/>
    <m/>
    <x v="4"/>
    <s v="NET"/>
    <s v="ATAG_DECI"/>
    <m/>
    <n v="13865"/>
    <s v="NET ATAG01"/>
    <d v="1899-12-30T14:35:00"/>
    <d v="1899-12-30T15:35:00"/>
    <d v="1899-12-30T01:00:00"/>
    <d v="1899-12-30T14:35:00"/>
    <d v="1899-12-30T15:35:00"/>
    <d v="1899-12-30T01:00:00"/>
    <s v="DCO"/>
    <s v="N/A"/>
  </r>
  <r>
    <n v="13867"/>
    <x v="18"/>
    <x v="5"/>
    <s v="IFTS LIFT 24-02 QATAR"/>
    <s v="QATAR"/>
    <n v="55"/>
    <s v="IFTS"/>
    <n v="22"/>
    <m/>
    <s v="X"/>
    <x v="0"/>
    <s v="NET"/>
    <s v="DECI_STD_NVG"/>
    <m/>
    <n v="13868"/>
    <s v="NET BFFNVG01 RR03"/>
    <s v="14:35"/>
    <s v="15:35"/>
    <d v="1899-12-30T01:00:00"/>
    <s v="14:35"/>
    <d v="1899-12-30T15:30:00"/>
    <d v="1899-12-30T00:55:00"/>
    <s v="DCO"/>
    <s v="N/A"/>
  </r>
  <r>
    <n v="13868"/>
    <x v="18"/>
    <x v="5"/>
    <s v="LIFT IFTS 24-03 SAUDI"/>
    <s v="IFTS"/>
    <n v="45"/>
    <s v="ACS"/>
    <n v="32"/>
    <s v="X"/>
    <m/>
    <x v="6"/>
    <s v="STDA"/>
    <s v="RNG_STD"/>
    <m/>
    <m/>
    <s v="PT AAR01"/>
    <s v="14:35"/>
    <s v="15:35"/>
    <d v="1899-12-30T01:00:00"/>
    <s v="14:35"/>
    <s v="15:35"/>
    <d v="1899-12-30T01:00:00"/>
    <s v="DCO"/>
    <s v="N/A"/>
  </r>
  <r>
    <n v="13869"/>
    <x v="82"/>
    <x v="5"/>
    <s v="IFTS LIFT 24-02 QATAR"/>
    <s v="QATAR"/>
    <n v="54"/>
    <s v="ACS"/>
    <n v="13"/>
    <s v="X"/>
    <m/>
    <x v="5"/>
    <s v="NET"/>
    <s v="DECI_STD_NVG"/>
    <m/>
    <n v="13870"/>
    <s v="NET BFFNVG01"/>
    <s v="07:05"/>
    <s v="08:05"/>
    <d v="1899-12-30T01:00:00"/>
    <s v="07:05"/>
    <s v="08:05"/>
    <d v="1899-12-30T01:00:00"/>
    <s v="DCO"/>
    <s v="N/A"/>
  </r>
  <r>
    <n v="13870"/>
    <x v="82"/>
    <x v="5"/>
    <s v="IFTS LIFT 24-01 QATAR"/>
    <s v="QATAR"/>
    <n v="45"/>
    <s v="ACS"/>
    <n v="10"/>
    <s v="X"/>
    <m/>
    <x v="0"/>
    <s v="NET"/>
    <s v="DCA"/>
    <m/>
    <n v="13871"/>
    <s v="NET SMI02"/>
    <s v="07:05"/>
    <s v="08:05"/>
    <d v="1899-12-30T01:00:00"/>
    <d v="1899-12-30T07:05:00"/>
    <d v="1899-12-30T08:05:00"/>
    <d v="1899-12-30T01:00:00"/>
    <s v="DCO"/>
    <s v="N/A"/>
  </r>
  <r>
    <n v="13871"/>
    <x v="82"/>
    <x v="5"/>
    <s v="IFTS LIFT 24-02 QATAR"/>
    <s v="QATAR"/>
    <n v="53"/>
    <s v="ACS"/>
    <n v="12"/>
    <s v="X"/>
    <m/>
    <x v="6"/>
    <s v="STDA"/>
    <s v="CAS_DECI"/>
    <m/>
    <m/>
    <s v="FMS CAS01"/>
    <s v="07:05"/>
    <s v="08:05"/>
    <d v="1899-12-30T01:00:00"/>
    <d v="1899-12-30T07:05:00"/>
    <d v="1899-12-30T08:05:00"/>
    <d v="1899-12-30T01:00:00"/>
    <s v="DCO"/>
    <s v="N/A"/>
  </r>
  <r>
    <n v="13872"/>
    <x v="82"/>
    <x v="5"/>
    <s v="LIP IFTS 24-02"/>
    <s v="IFTS"/>
    <n v="3"/>
    <s v="IFTS"/>
    <n v="23"/>
    <m/>
    <s v="X"/>
    <x v="5"/>
    <s v="NET"/>
    <s v="DCA"/>
    <m/>
    <n v="13873"/>
    <s v="NET ADCA01"/>
    <s v="08:35"/>
    <s v="09:35"/>
    <d v="1899-12-30T01:00:00"/>
    <s v="08:35"/>
    <s v="09:35"/>
    <d v="1899-12-30T01:00:00"/>
    <s v="DCO"/>
    <s v="N/A"/>
  </r>
  <r>
    <n v="13873"/>
    <x v="82"/>
    <x v="5"/>
    <s v="LIFT IFTS 24-03 SAUDI"/>
    <s v="IFTS"/>
    <n v="47"/>
    <s v="ACS"/>
    <n v="32"/>
    <m/>
    <s v="X"/>
    <x v="0"/>
    <s v="NET"/>
    <s v="RNG_STD"/>
    <m/>
    <n v="13874"/>
    <s v="FMSC ARNG02"/>
    <s v="08:35"/>
    <s v="09:35"/>
    <d v="1899-12-30T01:00:00"/>
    <d v="1899-12-30T08:35:00"/>
    <d v="1899-12-30T09:35:00"/>
    <d v="1899-12-30T01:00:00"/>
    <s v="DCO"/>
    <s v="N/A"/>
  </r>
  <r>
    <n v="13874"/>
    <x v="82"/>
    <x v="5"/>
    <s v="LIFT 24-44 ITA"/>
    <s v="AMI"/>
    <n v="70"/>
    <s v="IFTS"/>
    <n v="22"/>
    <s v="X"/>
    <m/>
    <x v="6"/>
    <s v="STDA"/>
    <s v="CAS"/>
    <m/>
    <m/>
    <s v="SD CASV01"/>
    <s v="08:35"/>
    <s v="09:35"/>
    <d v="1899-12-30T01:00:00"/>
    <d v="1899-12-30T08:35:00"/>
    <d v="1899-12-30T09:45:00"/>
    <d v="1899-12-30T01:10:00"/>
    <s v="DCO"/>
    <s v="N/A"/>
  </r>
  <r>
    <n v="13875"/>
    <x v="82"/>
    <x v="5"/>
    <s v=" IFTS LIFT 24-03 QATAR"/>
    <s v="QATAR"/>
    <n v="60"/>
    <s v="ACS"/>
    <n v="5"/>
    <s v="X"/>
    <m/>
    <x v="5"/>
    <s v="NET"/>
    <s v="LOW LEVEL"/>
    <m/>
    <n v="13876"/>
    <s v="NET BTLLB01"/>
    <s v="10:05"/>
    <s v="11:05"/>
    <d v="1899-12-30T01:00:00"/>
    <s v="10:05"/>
    <d v="1899-12-30T11:20:00"/>
    <d v="1899-12-30T01:15:00"/>
    <s v="DCO"/>
    <s v="N/A"/>
  </r>
  <r>
    <n v="13876"/>
    <x v="82"/>
    <x v="5"/>
    <s v="LIFT IFTS 24-03 SAUDI"/>
    <s v="IFTS"/>
    <n v="45"/>
    <s v="ACS"/>
    <n v="33"/>
    <m/>
    <s v="X"/>
    <x v="0"/>
    <s v="NET"/>
    <s v="DECI_STD"/>
    <m/>
    <n v="13877"/>
    <s v=" FMSC HBFM02"/>
    <s v="10:05"/>
    <s v="11:05"/>
    <d v="1899-12-30T01:00:00"/>
    <d v="1899-12-30T10:05:00"/>
    <d v="1899-12-30T11:05:00"/>
    <d v="1899-12-30T01:00:00"/>
    <s v="DCO"/>
    <s v="N/A"/>
  </r>
  <r>
    <n v="13877"/>
    <x v="82"/>
    <x v="5"/>
    <s v="LIFT 24-45 ITA"/>
    <s v="AMI"/>
    <n v="34"/>
    <s v="ACS"/>
    <n v="30"/>
    <s v="X"/>
    <m/>
    <x v="6"/>
    <s v="STDA"/>
    <s v="IF"/>
    <m/>
    <m/>
    <s v="SD IF02"/>
    <s v="10:05"/>
    <s v="11:05"/>
    <d v="1899-12-30T01:00:00"/>
    <d v="1899-12-30T10:05:00"/>
    <d v="1899-12-30T11:05:00"/>
    <d v="1899-12-30T01:00:00"/>
    <s v="DCO"/>
    <s v="N/A"/>
  </r>
  <r>
    <n v="13878"/>
    <x v="23"/>
    <x v="6"/>
    <s v="LIFT IFTS 24-05 AUT"/>
    <s v="IFTS"/>
    <n v="64"/>
    <s v="ACS"/>
    <n v="13"/>
    <m/>
    <s v="X"/>
    <x v="2"/>
    <s v="STDA"/>
    <s v="DECI_STD"/>
    <m/>
    <m/>
    <s v="PT EMR03"/>
    <s v="14:35"/>
    <s v="15:35"/>
    <d v="1899-12-30T01:00:00"/>
    <d v="1899-12-30T14:35:00"/>
    <d v="1899-12-30T15:05:00"/>
    <d v="1899-12-30T00:30:00"/>
    <s v="DNCO"/>
    <s v="CD3"/>
  </r>
  <r>
    <n v="13879"/>
    <x v="82"/>
    <x v="5"/>
    <s v="IFTS LIFT 24-02 QATAR"/>
    <s v="QATAR"/>
    <n v="54"/>
    <s v="ACS"/>
    <n v="17"/>
    <s v="X"/>
    <m/>
    <x v="5"/>
    <s v="STDA"/>
    <s v="DECI_STD"/>
    <m/>
    <m/>
    <s v="PT ERT02"/>
    <s v="11:35"/>
    <s v="12:35"/>
    <d v="1899-12-30T01:00:00"/>
    <s v="11:35"/>
    <s v="12:35"/>
    <d v="1899-12-30T01:00:00"/>
    <s v="DCO"/>
    <s v="N/A"/>
  </r>
  <r>
    <n v="13880"/>
    <x v="82"/>
    <x v="5"/>
    <s v="LIFT IFTS 24-04 SPA"/>
    <s v="IFTS"/>
    <n v="61"/>
    <s v="IFTS"/>
    <n v="9"/>
    <m/>
    <s v="X"/>
    <x v="4"/>
    <s v="STDA"/>
    <s v="DECI_STD"/>
    <m/>
    <m/>
    <s v="PT NAV01"/>
    <s v="11:35"/>
    <s v="12:35"/>
    <d v="1899-12-30T01:00:00"/>
    <s v="11:35"/>
    <s v="12:35"/>
    <d v="1899-12-30T01:00:00"/>
    <s v="DCO"/>
    <s v="N/A"/>
  </r>
  <r>
    <n v="13881"/>
    <x v="82"/>
    <x v="5"/>
    <s v="IFTS LIFT 24-02 QATAR"/>
    <s v="QATAR"/>
    <n v="52"/>
    <s v="ACS"/>
    <n v="1"/>
    <s v="X"/>
    <m/>
    <x v="0"/>
    <s v="NET"/>
    <s v="DECI_STD"/>
    <m/>
    <n v="13882"/>
    <s v="FMSC DBFM01"/>
    <s v="11:35"/>
    <s v="12:35"/>
    <d v="1899-12-30T01:00:00"/>
    <d v="1899-12-30T11:35:00"/>
    <d v="1899-12-30T12:35:00"/>
    <d v="1899-12-30T01:00:00"/>
    <s v="DCO"/>
    <s v="N/A"/>
  </r>
  <r>
    <n v="13882"/>
    <x v="82"/>
    <x v="5"/>
    <s v="LIFT IFTS 24-05 AUT"/>
    <s v="IFTS"/>
    <n v="65"/>
    <s v="ACS"/>
    <n v="9"/>
    <m/>
    <s v="X"/>
    <x v="6"/>
    <s v="STDA"/>
    <s v="DECI_SONIC"/>
    <m/>
    <m/>
    <s v="FMS CF02"/>
    <s v="11:35"/>
    <s v="12:35"/>
    <d v="1899-12-30T01:00:00"/>
    <d v="1899-12-30T11:35:00"/>
    <d v="1899-12-30T12:45:00"/>
    <d v="1899-12-30T01:10:00"/>
    <s v="DCO"/>
    <s v="N/A"/>
  </r>
  <r>
    <n v="13883"/>
    <x v="82"/>
    <x v="5"/>
    <s v="LIFT IFTS 24-04 SPA"/>
    <s v="IFTS"/>
    <n v="60"/>
    <s v="ACS"/>
    <n v="31"/>
    <m/>
    <s v="X"/>
    <x v="4"/>
    <s v="STDA"/>
    <s v="DECI_STD"/>
    <m/>
    <m/>
    <s v="PT NAV01"/>
    <d v="1899-12-30T13:05:00"/>
    <d v="1899-12-30T14:05:00"/>
    <d v="1899-12-30T01:00:00"/>
    <d v="1899-12-30T13:05:00"/>
    <d v="1899-12-30T14:05:00"/>
    <d v="1899-12-30T01:00:00"/>
    <s v="DCO"/>
    <s v="N/A"/>
  </r>
  <r>
    <n v="13884"/>
    <x v="82"/>
    <x v="5"/>
    <s v="LIFT IFTS 24-05 AUT"/>
    <s v="IFTS"/>
    <n v="64"/>
    <s v="ACS"/>
    <n v="10"/>
    <m/>
    <s v="X"/>
    <x v="0"/>
    <s v="STDA"/>
    <s v="DECI_SONIC"/>
    <m/>
    <m/>
    <s v="FMS CF02"/>
    <s v="13:05"/>
    <s v="14:05"/>
    <d v="1899-12-30T01:00:00"/>
    <d v="1899-12-30T13:05:00"/>
    <d v="1899-12-30T14:05:00"/>
    <d v="1899-12-30T01:00:00"/>
    <s v="DCO"/>
    <s v="N/A"/>
  </r>
  <r>
    <n v="13885"/>
    <x v="82"/>
    <x v="5"/>
    <s v="LIFT 24-44 ITA"/>
    <s v="AMI"/>
    <n v="72"/>
    <s v="ACS"/>
    <n v="14"/>
    <s v="X"/>
    <m/>
    <x v="1"/>
    <s v="NET"/>
    <s v="CAS"/>
    <m/>
    <n v="13886"/>
    <s v="SD CASP01"/>
    <s v="13:05"/>
    <s v="14:05"/>
    <d v="1899-12-30T01:00:00"/>
    <d v="1899-12-30T13:05:00"/>
    <d v="1899-12-30T14:05:00"/>
    <d v="1899-12-30T01:00:00"/>
    <s v="DCO"/>
    <s v="N/A"/>
  </r>
  <r>
    <n v="13886"/>
    <x v="82"/>
    <x v="5"/>
    <s v="IFTS LIFT 24-01 QATAR"/>
    <s v="QATAR"/>
    <n v="43"/>
    <s v="ACS"/>
    <n v="9"/>
    <s v="X"/>
    <m/>
    <x v="5"/>
    <s v="NET"/>
    <s v="ATAG_DECI"/>
    <m/>
    <n v="13887"/>
    <s v="NET ATAG02"/>
    <s v="14:35"/>
    <s v="15:35"/>
    <d v="1899-12-30T01:00:00"/>
    <s v="14:35"/>
    <s v="15:35"/>
    <d v="1899-12-30T01:00:00"/>
    <s v="DCO"/>
    <s v="N/A"/>
  </r>
  <r>
    <n v="13887"/>
    <x v="82"/>
    <x v="5"/>
    <s v="IFTS LIFT 24-01 QATAR"/>
    <s v="QATAR"/>
    <n v="47"/>
    <s v="ACS"/>
    <n v="17"/>
    <s v="X"/>
    <m/>
    <x v="4"/>
    <s v="NET"/>
    <s v="ATAG_DECI"/>
    <m/>
    <n v="13886"/>
    <s v="NET ATAG02"/>
    <d v="1899-12-30T14:35:00"/>
    <d v="1899-12-30T15:35:00"/>
    <d v="1899-12-30T01:00:00"/>
    <d v="1899-12-30T14:35:00"/>
    <d v="1899-12-30T15:35:00"/>
    <d v="1899-12-30T01:00:00"/>
    <s v="DCO"/>
    <s v="N/A"/>
  </r>
  <r>
    <n v="13888"/>
    <x v="82"/>
    <x v="5"/>
    <s v="LIFT IFTS 24-05 GER"/>
    <s v="IFTS"/>
    <n v="66"/>
    <s v="IFTS"/>
    <n v="9"/>
    <m/>
    <s v="X"/>
    <x v="0"/>
    <s v="STDA"/>
    <s v="DECI_SONIC"/>
    <m/>
    <m/>
    <s v="FMS CF02"/>
    <s v="14:35"/>
    <s v="15:35"/>
    <d v="1899-12-30T01:00:00"/>
    <d v="1899-12-30T14:35:00"/>
    <d v="1899-12-30T15:35:00"/>
    <d v="1899-12-30T01:00:00"/>
    <s v="DCO"/>
    <s v="N/A"/>
  </r>
  <r>
    <n v="13889"/>
    <x v="82"/>
    <x v="5"/>
    <s v="LIFT IFTS 24-05 GER"/>
    <s v="IFTS"/>
    <n v="67"/>
    <s v="IFTS"/>
    <n v="22"/>
    <m/>
    <s v="X"/>
    <x v="1"/>
    <s v="STDA"/>
    <s v="DECI_SONIC"/>
    <m/>
    <m/>
    <s v="FMS CF02"/>
    <s v="14:35"/>
    <s v="15:35"/>
    <d v="1899-12-30T01:00:00"/>
    <d v="1899-12-30T14:35:00"/>
    <d v="1899-12-30T15:50:00"/>
    <d v="1899-12-30T01:15:00"/>
    <s v="DCO"/>
    <s v="N/A"/>
  </r>
  <r>
    <n v="13890"/>
    <x v="82"/>
    <x v="5"/>
    <s v="LIFT IFTS 24-03 UK"/>
    <s v="IFTS"/>
    <n v="40"/>
    <s v="ACS"/>
    <n v="1"/>
    <m/>
    <s v="X"/>
    <x v="6"/>
    <s v="STDA"/>
    <s v="DECI_STD"/>
    <m/>
    <m/>
    <s v="PT ERT04"/>
    <s v="14:35"/>
    <s v="15:35"/>
    <d v="1899-12-30T01:00:00"/>
    <d v="1899-12-30T14:35:00"/>
    <d v="1899-12-30T15:35:00"/>
    <d v="1899-12-30T01:00:00"/>
    <s v="DCO"/>
    <s v="N/A"/>
  </r>
  <r>
    <n v="13891"/>
    <x v="19"/>
    <x v="5"/>
    <s v="LIFT 24-44 ITA"/>
    <s v="AMI"/>
    <n v="70"/>
    <s v="ACS"/>
    <n v="33"/>
    <s v="X"/>
    <m/>
    <x v="5"/>
    <s v="NET"/>
    <s v="CAS"/>
    <m/>
    <n v="13892"/>
    <s v="SD CASP01"/>
    <s v="07:05"/>
    <s v="08:05"/>
    <d v="1899-12-30T01:00:00"/>
    <d v="1899-12-30T07:05:00"/>
    <d v="1899-12-30T08:05:00"/>
    <d v="1899-12-30T01:00:00"/>
    <s v="DCO"/>
    <s v="N/A"/>
  </r>
  <r>
    <n v="13892"/>
    <x v="19"/>
    <x v="5"/>
    <s v="LIFT IFTS 24-04 SPA"/>
    <s v="IFTS"/>
    <n v="60"/>
    <s v="ACS"/>
    <n v="32"/>
    <m/>
    <s v="X"/>
    <x v="0"/>
    <s v="STDA"/>
    <s v="DECI_STD"/>
    <m/>
    <m/>
    <s v="PT NAV02"/>
    <s v="07:05"/>
    <s v="08:05"/>
    <d v="1899-12-30T01:00:00"/>
    <d v="1899-12-30T07:05:00"/>
    <d v="1899-12-30T08:05:00"/>
    <d v="1899-12-30T01:00:00"/>
    <s v="DCO"/>
    <s v="N/A"/>
  </r>
  <r>
    <n v="13893"/>
    <x v="19"/>
    <x v="5"/>
    <s v="LIFT 24-43 ITA"/>
    <s v="AMI"/>
    <n v="68"/>
    <s v="ACS"/>
    <n v="10"/>
    <s v="X"/>
    <m/>
    <x v="1"/>
    <s v="STDA"/>
    <s v="RNG_STD"/>
    <m/>
    <m/>
    <s v="SD ERT03"/>
    <s v="07:05"/>
    <s v="08:05"/>
    <d v="1899-12-30T01:00:00"/>
    <d v="1899-12-30T07:05:00"/>
    <d v="1899-12-30T08:05:00"/>
    <d v="1899-12-30T01:00:00"/>
    <s v="DCO"/>
    <s v="N/A"/>
  </r>
  <r>
    <n v="13894"/>
    <x v="19"/>
    <x v="5"/>
    <s v="LIFT 24-44 ITA"/>
    <s v="AMI"/>
    <n v="71"/>
    <s v="ACS"/>
    <n v="5"/>
    <s v="X"/>
    <m/>
    <x v="6"/>
    <s v="STDA"/>
    <s v="CAS"/>
    <m/>
    <m/>
    <s v="SD CASV01 CPL01"/>
    <s v="07:05"/>
    <s v="08:05"/>
    <d v="1899-12-30T01:00:00"/>
    <d v="1899-12-30T07:05:00"/>
    <d v="1899-12-30T08:05:00"/>
    <d v="1899-12-30T01:00:00"/>
    <s v="DCO"/>
    <s v="N/A"/>
  </r>
  <r>
    <n v="13895"/>
    <x v="19"/>
    <x v="5"/>
    <s v="LIFT 24-44 ITA"/>
    <s v="AMI"/>
    <n v="73"/>
    <s v="ACS"/>
    <n v="1"/>
    <s v="X"/>
    <m/>
    <x v="0"/>
    <s v="NET"/>
    <s v="CAS"/>
    <m/>
    <n v="13896"/>
    <s v="SD CASP01"/>
    <s v="08:35"/>
    <s v="09:35"/>
    <d v="1899-12-30T01:00:00"/>
    <d v="1899-12-30T08:35:00"/>
    <d v="1899-12-30T09:35:00"/>
    <d v="1899-12-30T01:00:00"/>
    <s v="DCO"/>
    <s v="N/A"/>
  </r>
  <r>
    <n v="13896"/>
    <x v="19"/>
    <x v="5"/>
    <s v="LIFT 24-43 ITA"/>
    <s v="AMI"/>
    <n v="67"/>
    <s v="IFTS"/>
    <n v="22"/>
    <s v="X"/>
    <m/>
    <x v="6"/>
    <s v="STDA"/>
    <s v="RNG_STD"/>
    <m/>
    <m/>
    <s v="SD ERT03"/>
    <s v="08:35"/>
    <s v="09:35"/>
    <d v="1899-12-30T01:00:00"/>
    <d v="1899-12-30T08:35:00"/>
    <d v="1899-12-30T09:35:00"/>
    <d v="1899-12-30T01:00:00"/>
    <s v="DCO"/>
    <s v="N/A"/>
  </r>
  <r>
    <n v="13897"/>
    <x v="19"/>
    <x v="5"/>
    <s v=" IFTS LIFT 24-03 QATAR"/>
    <s v="QATAR"/>
    <n v="60"/>
    <s v="ACS"/>
    <n v="33"/>
    <s v="X"/>
    <m/>
    <x v="5"/>
    <s v="NET"/>
    <s v="LOW LEVEL"/>
    <m/>
    <n v="13898"/>
    <s v="NET BTLLB02"/>
    <s v="10:05"/>
    <s v="11:05"/>
    <d v="1899-12-30T01:00:00"/>
    <s v="10:05"/>
    <s v="11:05"/>
    <d v="1899-12-30T01:00:00"/>
    <s v="DCO"/>
    <s v="N/A"/>
  </r>
  <r>
    <n v="13898"/>
    <x v="19"/>
    <x v="5"/>
    <s v="LIFT IFTS 24-03 CAN"/>
    <s v="IFTS"/>
    <n v="37"/>
    <s v="ACS"/>
    <n v="12"/>
    <m/>
    <s v="X"/>
    <x v="0"/>
    <s v="NET"/>
    <s v="DECI_STD"/>
    <m/>
    <n v="13899"/>
    <s v="FMSC OACM01"/>
    <s v="10:05"/>
    <s v="11:05"/>
    <d v="1899-12-30T01:00:00"/>
    <s v="10:05"/>
    <s v="11:05"/>
    <d v="1899-12-30T01:00:00"/>
    <s v="DCO"/>
    <s v="N/A"/>
  </r>
  <r>
    <n v="13899"/>
    <x v="19"/>
    <x v="5"/>
    <s v="LIFT 24-43 ITA"/>
    <s v="AMI"/>
    <n v="65"/>
    <s v="ACS"/>
    <n v="5"/>
    <s v="X"/>
    <m/>
    <x v="6"/>
    <s v="STDA"/>
    <s v="RNG_STD"/>
    <m/>
    <m/>
    <s v="SD ERT03"/>
    <s v="10:05"/>
    <s v="11:05"/>
    <d v="1899-12-30T01:00:00"/>
    <s v="10:05"/>
    <s v="11:05"/>
    <d v="1899-12-30T01:00:00"/>
    <s v="DCO"/>
    <s v="N/A"/>
  </r>
  <r>
    <n v="13900"/>
    <x v="19"/>
    <x v="5"/>
    <s v="IFTS LIFT 24-02 QATAR"/>
    <s v="QATAR"/>
    <n v="50"/>
    <s v="ACS"/>
    <n v="30"/>
    <s v="X"/>
    <m/>
    <x v="0"/>
    <s v="NET"/>
    <s v="DECI_STD"/>
    <m/>
    <n v="13901"/>
    <s v="FMSC DBFM01"/>
    <s v="11:35"/>
    <s v="12:35"/>
    <d v="1899-12-30T01:00:00"/>
    <s v="11:35"/>
    <s v="12:35"/>
    <d v="1899-12-30T01:00:00"/>
    <s v="DCO"/>
    <s v="N/A"/>
  </r>
  <r>
    <n v="13901"/>
    <x v="19"/>
    <x v="5"/>
    <s v="LIFT 24-45 ITA"/>
    <s v="AMI"/>
    <n v="34"/>
    <s v="ACS"/>
    <n v="9"/>
    <s v="X"/>
    <m/>
    <x v="6"/>
    <s v="STDA"/>
    <s v="DECI_STD"/>
    <m/>
    <m/>
    <s v="SD EMR01"/>
    <s v="11:35"/>
    <s v="12:35"/>
    <d v="1899-12-30T01:00:00"/>
    <s v="11:35"/>
    <s v="12:35"/>
    <d v="1899-12-30T01:00:00"/>
    <s v="DCO"/>
    <s v="N/A"/>
  </r>
  <r>
    <n v="13902"/>
    <x v="19"/>
    <x v="5"/>
    <s v="IFTS LIFT 24-02 QATAR"/>
    <s v="QATAR"/>
    <n v="51"/>
    <s v="ACS"/>
    <n v="14"/>
    <s v="X"/>
    <m/>
    <x v="5"/>
    <s v="NET"/>
    <s v="DECI_STD"/>
    <m/>
    <n v="13903"/>
    <s v="FMSC DBFM01"/>
    <s v="13:05"/>
    <s v="14:05"/>
    <d v="1899-12-30T01:00:00"/>
    <s v="13:05"/>
    <s v="14:05"/>
    <d v="1899-12-30T01:00:00"/>
    <s v="DCO"/>
    <s v="N/A"/>
  </r>
  <r>
    <n v="13903"/>
    <x v="19"/>
    <x v="5"/>
    <s v="LIFT IFTS 24-05 AUT"/>
    <s v="IFTS"/>
    <n v="65"/>
    <s v="ACS"/>
    <n v="12"/>
    <m/>
    <s v="X"/>
    <x v="1"/>
    <s v="STDA"/>
    <s v="DECI_STD"/>
    <m/>
    <m/>
    <s v="PT IF01"/>
    <s v="13:05"/>
    <s v="14:05"/>
    <d v="1899-12-30T01:00:00"/>
    <s v="13:05"/>
    <s v="14:05"/>
    <d v="1899-12-30T01:00:00"/>
    <s v="DCO"/>
    <s v="N/A"/>
  </r>
  <r>
    <n v="13904"/>
    <x v="19"/>
    <x v="5"/>
    <s v="LIFT IFTS 24-05 GER"/>
    <s v="IFTS"/>
    <n v="67"/>
    <s v="ACS"/>
    <n v="10"/>
    <m/>
    <s v="X"/>
    <x v="6"/>
    <s v="STDA"/>
    <s v="DECI_STD"/>
    <m/>
    <m/>
    <s v="PT IF01"/>
    <s v="13:05"/>
    <s v="14:05"/>
    <d v="1899-12-30T01:00:00"/>
    <d v="1899-12-30T13:05:00"/>
    <d v="1899-12-30T14:15:00"/>
    <d v="1899-12-30T01:10:00"/>
    <s v="DCO"/>
    <s v="N/A"/>
  </r>
  <r>
    <n v="13905"/>
    <x v="19"/>
    <x v="5"/>
    <s v="LIFT IFTS 24-03 SAUDI"/>
    <s v="IFTS"/>
    <n v="46"/>
    <s v="ACS"/>
    <n v="32"/>
    <m/>
    <s v="X"/>
    <x v="2"/>
    <s v="STDA"/>
    <s v="RNG_STD"/>
    <m/>
    <m/>
    <s v="PT ERT02"/>
    <s v="13:05"/>
    <s v="14:05"/>
    <d v="1899-12-30T01:00:00"/>
    <d v="1899-12-30T13:05:00"/>
    <d v="1899-12-30T14:05:00"/>
    <d v="1899-12-30T01:00:00"/>
    <s v="DCO"/>
    <s v="N/A"/>
  </r>
  <r>
    <n v="13906"/>
    <x v="19"/>
    <x v="5"/>
    <s v="LIFT IFTS 24-04 SPA"/>
    <s v="IFTS"/>
    <n v="58"/>
    <s v="ACS"/>
    <n v="9"/>
    <m/>
    <s v="X"/>
    <x v="5"/>
    <s v="STDA"/>
    <s v="DECI_STD"/>
    <m/>
    <m/>
    <s v="PT NAV01"/>
    <s v="14:35"/>
    <s v="15:35"/>
    <d v="1899-12-30T01:00:00"/>
    <s v="14:35"/>
    <s v="15:35"/>
    <d v="1899-12-30T01:00:00"/>
    <s v="DCO"/>
    <s v="N/A"/>
  </r>
  <r>
    <n v="13907"/>
    <x v="19"/>
    <x v="5"/>
    <s v="LIFT IFTS 24-04 SPA"/>
    <s v="IFTS"/>
    <n v="61"/>
    <s v="ACS"/>
    <n v="17"/>
    <m/>
    <s v="X"/>
    <x v="4"/>
    <s v="STDA"/>
    <s v="DECI_STD"/>
    <m/>
    <m/>
    <s v="PT NAV02"/>
    <s v="14:35"/>
    <s v="15:35"/>
    <d v="1899-12-30T01:00:00"/>
    <s v="14:35"/>
    <s v="15:35"/>
    <d v="1899-12-30T01:00:00"/>
    <s v="DCO"/>
    <s v="N/A"/>
  </r>
  <r>
    <n v="13908"/>
    <x v="19"/>
    <x v="5"/>
    <s v="LIFT IFTS 24-05 AUT"/>
    <s v="IFTS"/>
    <n v="64"/>
    <s v="ACS"/>
    <n v="1"/>
    <m/>
    <s v="X"/>
    <x v="1"/>
    <s v="STDA"/>
    <s v="DECI_STD"/>
    <m/>
    <m/>
    <s v="PT IF01"/>
    <s v="14:35"/>
    <s v="15:35"/>
    <d v="1899-12-30T01:00:00"/>
    <d v="1899-12-30T14:35:00"/>
    <d v="1899-12-30T15:35:00"/>
    <d v="1899-12-30T01:00:00"/>
    <s v="DCO"/>
    <s v="N/A"/>
  </r>
  <r>
    <n v="13909"/>
    <x v="19"/>
    <x v="5"/>
    <s v="LIFT IFTS 24-05 GER"/>
    <s v="IFTS"/>
    <n v="66"/>
    <s v="IFTS"/>
    <n v="22"/>
    <m/>
    <s v="X"/>
    <x v="6"/>
    <s v="STDA"/>
    <s v="DECI_STD"/>
    <m/>
    <m/>
    <s v="PT IF01"/>
    <s v="14:35"/>
    <s v="15:35"/>
    <d v="1899-12-30T01:00:00"/>
    <d v="1899-12-30T14:35:00"/>
    <d v="1899-12-30T15:45:00"/>
    <d v="1899-12-30T01:10:00"/>
    <s v="DCO"/>
    <s v="N/A"/>
  </r>
  <r>
    <n v="13910"/>
    <x v="83"/>
    <x v="5"/>
    <s v="LIFT 24-44 ITA"/>
    <s v="AMI"/>
    <n v="71"/>
    <s v="ACS"/>
    <n v="33"/>
    <s v="X"/>
    <m/>
    <x v="5"/>
    <s v="STDA"/>
    <s v="RANGE"/>
    <m/>
    <m/>
    <s v="SD RNG01"/>
    <s v="07:05"/>
    <s v="08:05"/>
    <d v="1899-12-30T01:00:00"/>
    <s v="07:05"/>
    <s v="08:05"/>
    <d v="1899-12-30T01:00:00"/>
    <s v="DCO"/>
    <s v="N/A"/>
  </r>
  <r>
    <n v="13911"/>
    <x v="83"/>
    <x v="5"/>
    <s v="IFTS 23-02 QATAR"/>
    <s v="QATAR"/>
    <n v="11"/>
    <s v="ACS"/>
    <n v="9"/>
    <s v="X"/>
    <m/>
    <x v="0"/>
    <s v="NET"/>
    <s v="ATAG_DECI"/>
    <m/>
    <n v="13912"/>
    <s v="NET ATAG01"/>
    <s v="07:05"/>
    <s v="08:05"/>
    <d v="1899-12-30T01:00:00"/>
    <d v="1899-12-30T07:05:00"/>
    <d v="1899-12-30T08:05:00"/>
    <d v="1899-12-30T01:00:00"/>
    <s v="DCO"/>
    <s v="N/A"/>
  </r>
  <r>
    <n v="13912"/>
    <x v="83"/>
    <x v="5"/>
    <s v="IFTS LIFT 24-01 QATAR"/>
    <s v="QATAR"/>
    <n v="48"/>
    <s v="ACS"/>
    <n v="17"/>
    <s v="X"/>
    <m/>
    <x v="1"/>
    <s v="NET"/>
    <s v="ATAG_DECI"/>
    <m/>
    <n v="13911"/>
    <s v="NET ATAG01"/>
    <d v="1899-12-30T07:05:00"/>
    <d v="1899-12-30T08:05:00"/>
    <d v="1899-12-30T01:00:00"/>
    <d v="1899-12-30T07:05:00"/>
    <d v="1899-12-30T08:05:00"/>
    <d v="1899-12-30T01:00:00"/>
    <s v="SDC"/>
    <s v="N/A"/>
  </r>
  <r>
    <n v="13913"/>
    <x v="83"/>
    <x v="5"/>
    <s v="LIFT 24-43 ITA"/>
    <s v="AMI"/>
    <n v="69"/>
    <s v="IFTS"/>
    <n v="9"/>
    <s v="X"/>
    <m/>
    <x v="6"/>
    <s v="STDA"/>
    <s v="RNG_STD"/>
    <m/>
    <m/>
    <s v="SD ERT03"/>
    <s v="07:05"/>
    <s v="08:05"/>
    <d v="1899-12-30T01:00:00"/>
    <d v="1899-12-30T07:05:00"/>
    <d v="1899-12-30T08:05:00"/>
    <d v="1899-12-30T01:00:00"/>
    <s v="DCO"/>
    <s v="N/A"/>
  </r>
  <r>
    <n v="13914"/>
    <x v="83"/>
    <x v="5"/>
    <s v="LIFT 24-44 ITA"/>
    <s v="AMI"/>
    <n v="72"/>
    <s v="ACS"/>
    <n v="14"/>
    <s v="X"/>
    <m/>
    <x v="4"/>
    <s v="STDA"/>
    <s v="RANGE"/>
    <m/>
    <m/>
    <s v="SD RNG01"/>
    <s v="07:05"/>
    <s v="08:05"/>
    <d v="1899-12-30T01:00:00"/>
    <s v="07:05"/>
    <s v="08:05"/>
    <d v="1899-12-30T01:00:00"/>
    <s v="DCO"/>
    <s v="N/A"/>
  </r>
  <r>
    <n v="13915"/>
    <x v="83"/>
    <x v="5"/>
    <s v="LIFT IFTS 24-04 SPA"/>
    <s v="IFTS"/>
    <n v="59"/>
    <s v="ACS"/>
    <n v="12"/>
    <m/>
    <s v="X"/>
    <x v="3"/>
    <s v="STDA"/>
    <s v="DECI_STD"/>
    <m/>
    <m/>
    <s v="PT NAV01"/>
    <s v="07:05"/>
    <s v="08:05"/>
    <d v="1899-12-30T01:00:00"/>
    <d v="1899-12-30T07:05:00"/>
    <d v="1899-12-30T08:05:00"/>
    <d v="1899-12-30T01:00:00"/>
    <s v="DCO"/>
    <s v="N/A"/>
  </r>
  <r>
    <n v="13916"/>
    <x v="83"/>
    <x v="5"/>
    <s v="IFTS LIFT 24-01 QATAR"/>
    <s v="QATAR"/>
    <n v="45"/>
    <s v="ACS"/>
    <n v="32"/>
    <s v="X"/>
    <m/>
    <x v="5"/>
    <s v="NET"/>
    <s v="ATAG_DECI"/>
    <m/>
    <n v="13917"/>
    <s v="NET ATAG02"/>
    <s v="08:35"/>
    <s v="09:35"/>
    <d v="1899-12-30T01:00:00"/>
    <s v="08:35"/>
    <s v="09:35"/>
    <d v="1899-12-30T01:00:00"/>
    <s v="DCO"/>
    <s v="N/A"/>
  </r>
  <r>
    <n v="13917"/>
    <x v="83"/>
    <x v="5"/>
    <s v="LIFT 24-44 ITA"/>
    <s v="AMI"/>
    <n v="70"/>
    <s v="ACS"/>
    <n v="5"/>
    <s v="X"/>
    <m/>
    <x v="1"/>
    <s v="STDA"/>
    <s v="RANGE"/>
    <m/>
    <m/>
    <s v="SD RNG01"/>
    <s v="08:35"/>
    <s v="09:35"/>
    <d v="1899-12-30T01:00:00"/>
    <s v="08:35"/>
    <s v="09:35"/>
    <d v="1899-12-30T01:00:00"/>
    <s v="DCO"/>
    <s v="N/A"/>
  </r>
  <r>
    <n v="13918"/>
    <x v="83"/>
    <x v="5"/>
    <s v="LIFT 24-44 ITA"/>
    <s v="AMI"/>
    <n v="73"/>
    <s v="IFTS"/>
    <n v="23"/>
    <s v="X"/>
    <m/>
    <x v="0"/>
    <s v="STDA"/>
    <s v="RANGE"/>
    <m/>
    <m/>
    <s v="SD RNG01"/>
    <s v="08:35"/>
    <s v="09:35"/>
    <d v="1899-12-30T01:00:00"/>
    <s v="08:35"/>
    <s v="09:35"/>
    <d v="1899-12-30T01:00:00"/>
    <s v="DCO"/>
    <s v="N/A"/>
  </r>
  <r>
    <n v="13919"/>
    <x v="83"/>
    <x v="5"/>
    <s v="LIFT 24-45 ITA"/>
    <s v="AMI"/>
    <n v="34"/>
    <s v="ACS"/>
    <n v="10"/>
    <s v="X"/>
    <m/>
    <x v="6"/>
    <s v="STDA"/>
    <s v="DECI_STD"/>
    <m/>
    <m/>
    <s v="SD EMR02"/>
    <s v="08:35"/>
    <s v="09:35"/>
    <d v="1899-12-30T01:00:00"/>
    <s v="08:35"/>
    <d v="1899-12-30T09:45:00"/>
    <d v="1899-12-30T01:10:00"/>
    <s v="DCO"/>
    <s v="N/A"/>
  </r>
  <r>
    <n v="13920"/>
    <x v="83"/>
    <x v="5"/>
    <s v="LIFT 24-44 ITA"/>
    <s v="AMI"/>
    <n v="71"/>
    <s v="ACS"/>
    <n v="9"/>
    <s v="X"/>
    <m/>
    <x v="5"/>
    <s v="NET"/>
    <s v="RANGE"/>
    <m/>
    <n v="13921"/>
    <s v="SD RNG02"/>
    <s v="10:05"/>
    <s v="11:05"/>
    <d v="1899-12-30T01:00:00"/>
    <s v="10:05"/>
    <s v="11:05"/>
    <d v="1899-12-30T01:00:00"/>
    <s v="DCO"/>
    <s v="N/A"/>
  </r>
  <r>
    <n v="13921"/>
    <x v="83"/>
    <x v="5"/>
    <s v="LIFT IFTS 24-03 CAN"/>
    <s v="IFTS"/>
    <n v="38"/>
    <s v="IFTS"/>
    <n v="9"/>
    <m/>
    <s v="X"/>
    <x v="0"/>
    <s v="NET"/>
    <s v="DECI_STD"/>
    <m/>
    <n v="13922"/>
    <s v="FMSC DACM02"/>
    <s v="10:05"/>
    <s v="11:05"/>
    <d v="1899-12-30T01:00:00"/>
    <s v="10:05"/>
    <s v="11:05"/>
    <d v="1899-12-30T01:00:00"/>
    <s v="DCO"/>
    <s v="N/A"/>
  </r>
  <r>
    <n v="13922"/>
    <x v="83"/>
    <x v="5"/>
    <s v="LIFT IFTS 24-05 AUT"/>
    <s v="IFTS"/>
    <n v="64"/>
    <s v="ACS"/>
    <n v="14"/>
    <m/>
    <s v="X"/>
    <x v="6"/>
    <s v="STDA"/>
    <s v="DECI_STD"/>
    <m/>
    <m/>
    <s v="PT IF02"/>
    <s v="10:05"/>
    <s v="11:05"/>
    <d v="1899-12-30T01:00:00"/>
    <s v="10:05"/>
    <s v="11:05"/>
    <d v="1899-12-30T01:00:00"/>
    <s v="DCO"/>
    <s v="N/A"/>
  </r>
  <r>
    <n v="13923"/>
    <x v="83"/>
    <x v="5"/>
    <s v="LIFT 24-44 ITA"/>
    <s v="AMI"/>
    <n v="70"/>
    <s v="ACS"/>
    <n v="1"/>
    <s v="X"/>
    <m/>
    <x v="5"/>
    <s v="NET"/>
    <s v="RANGE"/>
    <m/>
    <n v="13924"/>
    <s v="SD RNG02"/>
    <s v="11:35"/>
    <s v="12:35"/>
    <d v="1899-12-30T01:00:00"/>
    <s v="11:35"/>
    <s v="12:35"/>
    <d v="1899-12-30T01:00:00"/>
    <s v="DCO"/>
    <s v="N/A"/>
  </r>
  <r>
    <n v="13924"/>
    <x v="83"/>
    <x v="5"/>
    <s v="LIFT 24-44 ITA"/>
    <s v="AMI"/>
    <n v="73"/>
    <s v="IFTS"/>
    <n v="22"/>
    <s v="X"/>
    <m/>
    <x v="0"/>
    <s v="NET"/>
    <s v="RANGE"/>
    <m/>
    <n v="13925"/>
    <s v="SD RNG02"/>
    <s v="11:35"/>
    <s v="12:35"/>
    <d v="1899-12-30T01:00:00"/>
    <s v="11:35"/>
    <s v="12:35"/>
    <d v="1899-12-30T01:00:00"/>
    <s v="DCO"/>
    <s v="N/A"/>
  </r>
  <r>
    <n v="13925"/>
    <x v="83"/>
    <x v="5"/>
    <s v="LIFT 24-43 ITA"/>
    <s v="AMI"/>
    <n v="64"/>
    <s v="ACS"/>
    <n v="10"/>
    <s v="X"/>
    <m/>
    <x v="6"/>
    <s v="STDA"/>
    <s v="RNG_STD"/>
    <m/>
    <m/>
    <s v="SD ERT03"/>
    <s v="11:35"/>
    <s v="12:35"/>
    <d v="1899-12-30T01:00:00"/>
    <s v="11:35"/>
    <s v="12:35"/>
    <d v="1899-12-30T01:00:00"/>
    <s v="DCO"/>
    <s v="N/A"/>
  </r>
  <r>
    <n v="13926"/>
    <x v="83"/>
    <x v="5"/>
    <s v="LIFT IFTS 24-05 GER"/>
    <s v="IFTS"/>
    <n v="66"/>
    <s v="ACS"/>
    <n v="5"/>
    <m/>
    <s v="X"/>
    <x v="2"/>
    <s v="STDA"/>
    <s v="DECI_STD"/>
    <m/>
    <m/>
    <s v="PT IF02"/>
    <s v="11:35"/>
    <s v="12:35"/>
    <d v="1899-12-30T01:00:00"/>
    <s v="11:35"/>
    <s v="12:35"/>
    <d v="1899-12-30T01:00:00"/>
    <s v="DCO"/>
    <s v="N/A"/>
  </r>
  <r>
    <n v="13927"/>
    <x v="20"/>
    <x v="6"/>
    <s v="LIFT 24-43 ITA"/>
    <s v="AMI"/>
    <n v="64"/>
    <s v="ACS"/>
    <n v="1"/>
    <s v="X"/>
    <m/>
    <x v="0"/>
    <s v="NET"/>
    <s v="CAS"/>
    <m/>
    <n v="13928"/>
    <s v="SD CASP01"/>
    <s v="07:05"/>
    <s v="08:05"/>
    <d v="1899-12-30T01:00:00"/>
    <s v="07:05"/>
    <s v="08:05"/>
    <d v="1899-12-30T01:00:00"/>
    <s v="DCO"/>
    <s v="N/A"/>
  </r>
  <r>
    <n v="13928"/>
    <x v="20"/>
    <x v="6"/>
    <s v="LIFT IFTS 24-03 UK"/>
    <s v="IFTS"/>
    <n v="39"/>
    <s v="ACS"/>
    <n v="33"/>
    <m/>
    <s v="X"/>
    <x v="3"/>
    <s v="STDA"/>
    <s v="DECI_STD"/>
    <m/>
    <m/>
    <s v="PT ERT04"/>
    <d v="1899-12-30T08:00:00"/>
    <d v="1899-12-30T09:00:00"/>
    <d v="1899-12-30T01:00:00"/>
    <d v="1899-12-30T08:00:00"/>
    <d v="1899-12-30T09:00:00"/>
    <d v="1899-12-30T01:00:00"/>
    <s v="DCO"/>
    <s v="N/A"/>
  </r>
  <r>
    <n v="13929"/>
    <x v="20"/>
    <x v="6"/>
    <s v="LIFT 24-45 ITA"/>
    <s v="AMI"/>
    <n v="34"/>
    <s v="IFTS"/>
    <n v="22"/>
    <s v="X"/>
    <m/>
    <x v="6"/>
    <s v="STDA"/>
    <s v="DECI_STD"/>
    <m/>
    <m/>
    <s v="SD EMR03"/>
    <s v="07:05"/>
    <s v="08:05"/>
    <d v="1899-12-30T01:00:00"/>
    <s v="07:05"/>
    <s v="08:05"/>
    <d v="1899-12-30T01:00:00"/>
    <s v="DCO"/>
    <s v="N/A"/>
  </r>
  <r>
    <n v="13930"/>
    <x v="20"/>
    <x v="6"/>
    <s v="LIFT 24-44 ITA"/>
    <s v="AMI"/>
    <n v="72"/>
    <s v="ACS"/>
    <n v="10"/>
    <s v="X"/>
    <m/>
    <x v="5"/>
    <s v="NET"/>
    <s v="RANGE"/>
    <m/>
    <n v="13931"/>
    <s v="SD RNG02"/>
    <s v="08:35"/>
    <s v="09:35"/>
    <d v="1899-12-30T01:00:00"/>
    <d v="1899-12-30T08:35:00"/>
    <d v="1899-12-30T09:35:00"/>
    <d v="1899-12-30T01:00:00"/>
    <s v="DCO"/>
    <s v="N/A"/>
  </r>
  <r>
    <n v="13931"/>
    <x v="20"/>
    <x v="6"/>
    <s v="IFTS LIFT 24-01 QATAR"/>
    <s v="QATAR"/>
    <n v="48"/>
    <s v="ACS"/>
    <n v="5"/>
    <s v="X"/>
    <m/>
    <x v="0"/>
    <s v="NET"/>
    <s v="ATAG_DECI"/>
    <m/>
    <n v="13932"/>
    <s v="NET ATAG02"/>
    <s v="08:35"/>
    <s v="09:35"/>
    <d v="1899-12-30T01:00:00"/>
    <s v="08:35"/>
    <s v="09:35"/>
    <d v="1899-12-30T01:00:00"/>
    <s v="DCO"/>
    <s v="N/A"/>
  </r>
  <r>
    <n v="13932"/>
    <x v="20"/>
    <x v="6"/>
    <s v="IFTS 23-02 QATAR"/>
    <s v="QATAR"/>
    <n v="11"/>
    <s v="IFTS"/>
    <n v="9"/>
    <s v="X"/>
    <m/>
    <x v="1"/>
    <s v="NET"/>
    <s v="ATAG_DECI"/>
    <m/>
    <n v="13931"/>
    <s v="NET ATAG02"/>
    <d v="1899-12-30T08:35:00"/>
    <d v="1899-12-30T09:35:00"/>
    <d v="1899-12-30T01:00:00"/>
    <d v="1899-12-30T08:35:00"/>
    <d v="1899-12-30T09:35:00"/>
    <d v="1899-12-30T01:00:00"/>
    <s v="DCO"/>
    <s v="N/A"/>
  </r>
  <r>
    <n v="13933"/>
    <x v="20"/>
    <x v="6"/>
    <s v="IFTS LIFT 24-02 QATAR"/>
    <s v="QATAR"/>
    <n v="53"/>
    <s v="ACS"/>
    <n v="17"/>
    <s v="X"/>
    <m/>
    <x v="6"/>
    <s v="STDA"/>
    <s v="CAS_DECI"/>
    <m/>
    <m/>
    <s v="FMS CAS02"/>
    <s v="08:35"/>
    <s v="09:35"/>
    <d v="1899-12-30T01:00:00"/>
    <d v="1899-12-30T08:30:00"/>
    <d v="1899-12-30T09:30:00"/>
    <d v="1899-12-30T01:00:00"/>
    <s v="DCO"/>
    <s v="N/A"/>
  </r>
  <r>
    <n v="13934"/>
    <x v="20"/>
    <x v="6"/>
    <s v="LIFT 24-03 SNG"/>
    <s v="IFTS"/>
    <n v="43"/>
    <s v="ACS"/>
    <n v="14"/>
    <m/>
    <s v="X"/>
    <x v="4"/>
    <s v="STDA"/>
    <s v="DECI_STD"/>
    <m/>
    <m/>
    <s v="PT ERT05"/>
    <s v="10:05"/>
    <s v="11:05"/>
    <d v="1899-12-30T01:00:00"/>
    <d v="1899-12-30T10:05:00"/>
    <d v="1899-12-30T11:05:00"/>
    <d v="1899-12-30T01:00:00"/>
    <s v="DCO"/>
    <s v="N/A"/>
  </r>
  <r>
    <n v="13935"/>
    <x v="20"/>
    <x v="6"/>
    <s v="LIFT 24-43 ITA"/>
    <s v="AMI"/>
    <n v="66"/>
    <s v="ACS"/>
    <n v="9"/>
    <s v="X"/>
    <m/>
    <x v="6"/>
    <s v="STDA"/>
    <s v="RNG_STD"/>
    <m/>
    <m/>
    <s v="SD ERT03"/>
    <s v="10:05"/>
    <s v="11:05"/>
    <d v="1899-12-30T01:00:00"/>
    <d v="1899-12-30T10:05:00"/>
    <d v="1899-12-30T11:05:00"/>
    <d v="1899-12-30T01:00:00"/>
    <s v="DCO"/>
    <s v="N/A"/>
  </r>
  <r>
    <n v="13936"/>
    <x v="20"/>
    <x v="6"/>
    <s v="LIFT IFTS 24-03 CAN"/>
    <s v="IFTS"/>
    <n v="38"/>
    <s v="ACS"/>
    <n v="30"/>
    <m/>
    <s v="X"/>
    <x v="0"/>
    <s v="NET"/>
    <s v="DECI_STD"/>
    <m/>
    <n v="13937"/>
    <s v="FMSC OACM01"/>
    <s v="10:05"/>
    <s v="11:05"/>
    <d v="1899-12-30T01:00:00"/>
    <d v="1899-12-30T10:05:00"/>
    <d v="1899-12-30T10:55:00"/>
    <d v="1899-12-30T00:50:00"/>
    <s v="DCO"/>
    <s v="N/A"/>
  </r>
  <r>
    <n v="13937"/>
    <x v="20"/>
    <x v="6"/>
    <s v="IFTS LIFT 24-02 QATAR"/>
    <s v="QATAR"/>
    <n v="50"/>
    <s v="ACS"/>
    <n v="32"/>
    <s v="X"/>
    <m/>
    <x v="5"/>
    <s v="STDA"/>
    <s v="CAS_DECI"/>
    <m/>
    <m/>
    <s v="FMS CAS01"/>
    <s v="10:05"/>
    <s v="11:05"/>
    <d v="1899-12-30T01:00:00"/>
    <d v="1899-12-30T10:05:00"/>
    <d v="1899-12-30T11:05:00"/>
    <d v="1899-12-30T01:00:00"/>
    <s v="DCO"/>
    <s v="N/A"/>
  </r>
  <r>
    <n v="13938"/>
    <x v="20"/>
    <x v="6"/>
    <s v="LIFT IFTS 24-03 UK"/>
    <s v="IFTS"/>
    <n v="39"/>
    <s v="IFTS"/>
    <n v="9"/>
    <m/>
    <s v="X"/>
    <x v="5"/>
    <s v="NET"/>
    <s v="DECI_STD"/>
    <m/>
    <n v="13939"/>
    <s v="FMSC DACM01"/>
    <s v="11:35"/>
    <s v="12:35"/>
    <d v="1899-12-30T01:00:00"/>
    <d v="1899-12-30T11:35:00"/>
    <d v="1899-12-30T12:35:00"/>
    <d v="1899-12-30T01:00:00"/>
    <s v="DCO"/>
    <s v="N/A"/>
  </r>
  <r>
    <n v="13939"/>
    <x v="20"/>
    <x v="6"/>
    <s v="LIFT IFTS 24-03 SAUDI"/>
    <s v="IFTS"/>
    <n v="46"/>
    <s v="ACS"/>
    <n v="12"/>
    <m/>
    <s v="X"/>
    <x v="0"/>
    <s v="STDA"/>
    <s v="AAR"/>
    <m/>
    <m/>
    <s v="FMS AAR01"/>
    <s v="11:35"/>
    <s v="12:35"/>
    <d v="1899-12-30T01:00:00"/>
    <s v="11:35"/>
    <s v="12:35"/>
    <d v="1899-12-30T01:00:00"/>
    <s v="DCO"/>
    <s v="N/A"/>
  </r>
  <r>
    <n v="13940"/>
    <x v="20"/>
    <x v="6"/>
    <s v="LIFT 24-45 ITA"/>
    <s v="AMI"/>
    <n v="34"/>
    <s v="ACS"/>
    <n v="31"/>
    <s v="X"/>
    <m/>
    <x v="6"/>
    <s v="STDA"/>
    <s v="DECI_STD"/>
    <m/>
    <m/>
    <s v="SD EMR04"/>
    <s v="11:35"/>
    <s v="12:35"/>
    <d v="1899-12-30T01:00:00"/>
    <s v="11:35"/>
    <s v="12:35"/>
    <d v="1899-12-30T01:00:00"/>
    <s v="DCO"/>
    <s v="N/A"/>
  </r>
  <r>
    <n v="13941"/>
    <x v="20"/>
    <x v="6"/>
    <s v="LIFT 24-43 ITA"/>
    <s v="AMI"/>
    <n v="64"/>
    <s v="IFTS"/>
    <n v="23"/>
    <s v="X"/>
    <m/>
    <x v="1"/>
    <s v="STDA"/>
    <s v="CAS"/>
    <m/>
    <m/>
    <s v="SD CASV01"/>
    <s v="11:35"/>
    <s v="12:35"/>
    <d v="1899-12-30T01:00:00"/>
    <s v="11:35"/>
    <s v="12:35"/>
    <d v="1899-12-30T01:00:00"/>
    <s v="DCO"/>
    <s v="N/A"/>
  </r>
  <r>
    <n v="13942"/>
    <x v="20"/>
    <x v="6"/>
    <s v="LIFT IFTS 24-05 AUT"/>
    <s v="IFTS"/>
    <n v="64"/>
    <s v="ACS"/>
    <n v="9"/>
    <m/>
    <s v="X"/>
    <x v="5"/>
    <s v="STDA"/>
    <s v="DECI_STD"/>
    <m/>
    <m/>
    <s v="FMS CF03"/>
    <s v="13:05"/>
    <s v="14:05"/>
    <d v="1899-12-30T01:00:00"/>
    <s v="13:05"/>
    <s v="14:05"/>
    <d v="1899-12-30T01:00:00"/>
    <s v="DCO"/>
    <s v="N/A"/>
  </r>
  <r>
    <n v="13943"/>
    <x v="20"/>
    <x v="6"/>
    <s v="LIFT IFTS 24-05 AUT"/>
    <s v="IFTS"/>
    <n v="65"/>
    <s v="ACS"/>
    <n v="14"/>
    <m/>
    <s v="X"/>
    <x v="4"/>
    <s v="STDA"/>
    <s v="DECI_STD"/>
    <m/>
    <m/>
    <s v="PT IF02"/>
    <s v="13:05"/>
    <s v="14:05"/>
    <d v="1899-12-30T01:00:00"/>
    <d v="1899-12-30T13:05:00"/>
    <d v="1899-12-30T14:05:00"/>
    <d v="1899-12-30T01:00:00"/>
    <s v="DCO"/>
    <s v="N/A"/>
  </r>
  <r>
    <n v="13944"/>
    <x v="20"/>
    <x v="6"/>
    <s v="LIFT IFTS 24-04 CAN"/>
    <s v="IFTS"/>
    <n v="52"/>
    <s v="ACS"/>
    <n v="1"/>
    <m/>
    <s v="X"/>
    <x v="0"/>
    <s v="STDA"/>
    <s v="DECI_STD"/>
    <m/>
    <m/>
    <s v="PT NAV01"/>
    <s v="13:05"/>
    <s v="14:05"/>
    <d v="1899-12-30T01:00:00"/>
    <s v="13:05"/>
    <s v="14:05"/>
    <d v="1899-12-30T01:00:00"/>
    <s v="DCO"/>
    <s v="N/A"/>
  </r>
  <r>
    <n v="13945"/>
    <x v="20"/>
    <x v="6"/>
    <s v="LIP 24-04 CAN"/>
    <s v="IFTS"/>
    <n v="50"/>
    <s v="IFTS"/>
    <n v="22"/>
    <m/>
    <s v="X"/>
    <x v="6"/>
    <s v="STDA"/>
    <s v="NAV"/>
    <m/>
    <m/>
    <s v="SD EMRSP01"/>
    <s v="13:05"/>
    <s v="14:05"/>
    <d v="1899-12-30T01:00:00"/>
    <d v="1899-12-30T13:00:00"/>
    <d v="1899-12-30T14:00:00"/>
    <d v="1899-12-30T01:00:00"/>
    <s v="DCO"/>
    <s v="N/A"/>
  </r>
  <r>
    <n v="13946"/>
    <x v="20"/>
    <x v="6"/>
    <s v="IFTS LIFT 24-02 QATAR"/>
    <s v="QATAR"/>
    <n v="50"/>
    <s v="ACS"/>
    <n v="32"/>
    <s v="X"/>
    <m/>
    <x v="1"/>
    <s v="STDA"/>
    <s v="CAS_DECI"/>
    <m/>
    <m/>
    <s v="FMS CAS02"/>
    <s v="13:05"/>
    <s v="14:05"/>
    <d v="1899-12-30T01:00:00"/>
    <s v="13:05"/>
    <s v="14:05"/>
    <d v="1899-12-30T01:00:00"/>
    <s v="DCO"/>
    <s v="N/A"/>
  </r>
  <r>
    <n v="13947"/>
    <x v="20"/>
    <x v="6"/>
    <s v="LIFT IFTS 24-05 GER"/>
    <s v="IFTS"/>
    <n v="66"/>
    <s v="ACS"/>
    <n v="17"/>
    <m/>
    <s v="X"/>
    <x v="5"/>
    <s v="STDA"/>
    <s v="DECI_STD"/>
    <m/>
    <m/>
    <s v="FMS CF03"/>
    <s v="14:35"/>
    <s v="15:35"/>
    <d v="1899-12-30T01:00:00"/>
    <d v="1899-12-30T14:35:00"/>
    <d v="1899-12-30T15:35:00"/>
    <d v="1899-12-30T01:00:00"/>
    <s v="DCO"/>
    <s v="N/A"/>
  </r>
  <r>
    <n v="13948"/>
    <x v="20"/>
    <x v="6"/>
    <s v="LIFT IFTS 24-05 GER"/>
    <s v="IFTS"/>
    <n v="67"/>
    <s v="IFTS"/>
    <n v="9"/>
    <m/>
    <s v="X"/>
    <x v="4"/>
    <s v="STDA"/>
    <s v="DECI_STD"/>
    <m/>
    <m/>
    <s v="PT IF02"/>
    <s v="14:35"/>
    <s v="15:35"/>
    <d v="1899-12-30T01:00:00"/>
    <d v="1899-12-30T14:35:00"/>
    <d v="1899-12-30T15:45:00"/>
    <d v="1899-12-30T01:10:00"/>
    <s v="DCO"/>
    <s v="N/A"/>
  </r>
  <r>
    <n v="13949"/>
    <x v="20"/>
    <x v="6"/>
    <s v="IFTS LIFT 24-02 QATAR"/>
    <s v="QATAR"/>
    <n v="54"/>
    <s v="ACS"/>
    <n v="12"/>
    <s v="X"/>
    <m/>
    <x v="0"/>
    <s v="NET"/>
    <s v="DECI_STD"/>
    <m/>
    <n v="13950"/>
    <s v="FMSC DBFM01"/>
    <s v="14:35"/>
    <s v="15:35"/>
    <d v="1899-12-30T01:00:00"/>
    <d v="1899-12-30T14:35:00"/>
    <d v="1899-12-30T15:35:00"/>
    <d v="1899-12-30T01:00:00"/>
    <s v="DCO"/>
    <s v="N/A"/>
  </r>
  <r>
    <n v="13950"/>
    <x v="21"/>
    <x v="6"/>
    <s v="LIFT IFTS 24-03 UK"/>
    <s v="IFTS"/>
    <n v="40"/>
    <s v="ACS"/>
    <n v="9"/>
    <m/>
    <s v="X"/>
    <x v="5"/>
    <s v="NET"/>
    <s v="DECI_STD"/>
    <m/>
    <n v="13951"/>
    <s v="FMSC DACM01"/>
    <s v="07:05"/>
    <s v="08:05"/>
    <d v="1899-12-30T01:00:00"/>
    <s v="07:05"/>
    <s v="08:05"/>
    <d v="1899-12-30T01:00:00"/>
    <s v="DCO"/>
    <s v="N/A"/>
  </r>
  <r>
    <n v="13951"/>
    <x v="21"/>
    <x v="6"/>
    <s v="IFTS LIFT 24-01 QATAR"/>
    <s v="QATAR"/>
    <n v="48"/>
    <s v="ACS"/>
    <n v="14"/>
    <s v="X"/>
    <m/>
    <x v="0"/>
    <s v="STDA"/>
    <s v="DECI_STD_NVG"/>
    <m/>
    <m/>
    <s v="FMS R2RNVG02 CPL01"/>
    <s v="07:05"/>
    <s v="08:05"/>
    <d v="1899-12-30T01:00:00"/>
    <d v="1899-12-30T07:05:00"/>
    <d v="1899-12-30T08:05:00"/>
    <d v="1899-12-30T01:00:00"/>
    <s v="DCO"/>
    <s v="N/A"/>
  </r>
  <r>
    <n v="13952"/>
    <x v="21"/>
    <x v="6"/>
    <s v="LIFT IFTS 24-05 AUT"/>
    <s v="IFTS"/>
    <n v="64"/>
    <s v="ACS"/>
    <n v="1"/>
    <m/>
    <s v="X"/>
    <x v="6"/>
    <s v="STDA"/>
    <s v="DECI_STD"/>
    <m/>
    <m/>
    <s v="PT EMR01"/>
    <s v="07:05"/>
    <s v="08:05"/>
    <d v="1899-12-30T01:00:00"/>
    <d v="1899-12-30T07:05:00"/>
    <d v="1899-12-30T08:05:00"/>
    <d v="1899-12-30T01:00:00"/>
    <s v="DCO"/>
    <s v="N/A"/>
  </r>
  <r>
    <n v="13953"/>
    <x v="21"/>
    <x v="6"/>
    <s v="LIFT 24-43 ITA"/>
    <s v="AMI"/>
    <n v="69"/>
    <s v="ACS"/>
    <n v="12"/>
    <s v="X"/>
    <m/>
    <x v="5"/>
    <s v="NET"/>
    <s v="CAS"/>
    <m/>
    <n v="13954"/>
    <s v="SD CASP01"/>
    <s v="08:35"/>
    <s v="09:35"/>
    <d v="1899-12-30T01:00:00"/>
    <s v="08:35"/>
    <s v="09:35"/>
    <d v="1899-12-30T01:00:00"/>
    <s v="DCO"/>
    <s v="N/A"/>
  </r>
  <r>
    <n v="13954"/>
    <x v="21"/>
    <x v="6"/>
    <s v="LIFT 24-43 ITA"/>
    <s v="AMI"/>
    <n v="65"/>
    <s v="ACS"/>
    <n v="10"/>
    <s v="X"/>
    <m/>
    <x v="4"/>
    <s v="NET"/>
    <s v="CAS"/>
    <m/>
    <n v="13953"/>
    <s v="SD CASP01"/>
    <d v="1899-12-30T08:35:00"/>
    <d v="1899-12-30T09:35:00"/>
    <d v="1899-12-30T01:00:00"/>
    <s v="08:35"/>
    <s v="09:35"/>
    <d v="1899-12-30T01:00:00"/>
    <s v="SDC"/>
    <s v="N/A"/>
  </r>
  <r>
    <n v="13955"/>
    <x v="21"/>
    <x v="6"/>
    <s v="IFTS LIFT 24-02 QATAR"/>
    <s v="QATAR"/>
    <n v="53"/>
    <s v="ACS"/>
    <n v="5"/>
    <s v="X"/>
    <m/>
    <x v="0"/>
    <s v="NET"/>
    <s v="DECI_STD"/>
    <m/>
    <n v="13956"/>
    <s v="FMSC DBFM01"/>
    <s v="08:35"/>
    <s v="09:35"/>
    <d v="1899-12-30T01:00:00"/>
    <s v="08:35"/>
    <s v="09:35"/>
    <d v="1899-12-30T01:00:00"/>
    <s v="DCO"/>
    <s v="N/A"/>
  </r>
  <r>
    <n v="13956"/>
    <x v="21"/>
    <x v="6"/>
    <s v="LIFT 24-43 ITA"/>
    <s v="AMI"/>
    <n v="67"/>
    <s v="ACS"/>
    <n v="13"/>
    <s v="X"/>
    <m/>
    <x v="3"/>
    <s v="STDA"/>
    <s v="CAS"/>
    <m/>
    <m/>
    <s v="SD CASV01"/>
    <s v="08:35"/>
    <s v="09:35"/>
    <d v="1899-12-30T01:00:00"/>
    <s v="08:35"/>
    <s v="09:35"/>
    <d v="1899-12-30T01:00:00"/>
    <s v="DCO"/>
    <s v="N/A"/>
  </r>
  <r>
    <n v="13957"/>
    <x v="21"/>
    <x v="6"/>
    <s v="IFTS LIFT 24-02 QATAR"/>
    <s v="QATAR"/>
    <n v="54"/>
    <s v="ACS"/>
    <n v="2"/>
    <s v="X"/>
    <m/>
    <x v="5"/>
    <s v="NET"/>
    <s v="DECI_STD"/>
    <m/>
    <n v="13958"/>
    <s v="FMSC DBFM02"/>
    <s v="10:05"/>
    <s v="11:05"/>
    <d v="1899-12-30T01:00:00"/>
    <s v="10:05"/>
    <s v="11:05"/>
    <d v="1899-12-30T01:00:00"/>
    <s v="DCO"/>
    <s v="N/A"/>
  </r>
  <r>
    <n v="13958"/>
    <x v="21"/>
    <x v="6"/>
    <s v="LIFT IFTS 24-03 UK"/>
    <s v="IFTS"/>
    <n v="40"/>
    <s v="IFTS"/>
    <n v="22"/>
    <m/>
    <s v="X"/>
    <x v="5"/>
    <s v="NET"/>
    <s v="DECI_STD"/>
    <m/>
    <n v="13959"/>
    <s v="FMSC DACM02"/>
    <s v="11:35"/>
    <s v="12:35"/>
    <d v="1899-12-30T01:00:00"/>
    <s v="11:35"/>
    <d v="1899-12-30T12:25:00"/>
    <d v="1899-12-30T00:50:00"/>
    <s v="DCO"/>
    <s v="N/A"/>
  </r>
  <r>
    <n v="13959"/>
    <x v="21"/>
    <x v="6"/>
    <s v="LIFT IFTS 24-03 CAN"/>
    <s v="IFTS"/>
    <n v="38"/>
    <s v="IFTS"/>
    <n v="23"/>
    <m/>
    <s v="X"/>
    <x v="0"/>
    <s v="NET"/>
    <s v="DECI_STD"/>
    <m/>
    <n v="13960"/>
    <s v="FMSC OACM02"/>
    <s v="11:35"/>
    <s v="12:35"/>
    <d v="1899-12-30T01:00:00"/>
    <d v="1899-12-30T11:30:00"/>
    <d v="1899-12-30T12:30:00"/>
    <d v="1899-12-30T01:00:00"/>
    <s v="DCO"/>
    <s v="N/A"/>
  </r>
  <r>
    <n v="13960"/>
    <x v="21"/>
    <x v="6"/>
    <s v="LIFT IFTS 24-04 CAN"/>
    <s v="IFTS"/>
    <n v="51"/>
    <s v="ACS"/>
    <n v="17"/>
    <m/>
    <s v="X"/>
    <x v="3"/>
    <s v="STDA"/>
    <s v="DECI_STD"/>
    <m/>
    <m/>
    <s v="PT NAV01"/>
    <s v="11:35"/>
    <s v="12:35"/>
    <d v="1899-12-30T01:00:00"/>
    <d v="1899-12-30T11:25:00"/>
    <d v="1899-12-30T12:25:00"/>
    <d v="1899-12-30T01:00:00"/>
    <s v="DCO"/>
    <s v="N/A"/>
  </r>
  <r>
    <n v="13961"/>
    <x v="21"/>
    <x v="6"/>
    <s v="IFTS LIFT 24-02 QATAR"/>
    <s v="QATAR"/>
    <n v="50"/>
    <s v="ACS"/>
    <n v="2"/>
    <s v="X"/>
    <m/>
    <x v="0"/>
    <s v="STDA"/>
    <s v="CAS"/>
    <m/>
    <m/>
    <s v="FMS CAS02 RR01"/>
    <s v="13:05"/>
    <s v="14:05"/>
    <d v="1899-12-30T01:00:00"/>
    <d v="1899-12-30T13:05:00"/>
    <d v="1899-12-30T14:05:00"/>
    <d v="1899-12-30T01:00:00"/>
    <s v="DCO"/>
    <s v="N/A"/>
  </r>
  <r>
    <n v="13962"/>
    <x v="21"/>
    <x v="6"/>
    <s v="LIFT IFTS 24-05 AUT"/>
    <s v="IFTS"/>
    <n v="65"/>
    <s v="IFTS"/>
    <n v="9"/>
    <m/>
    <s v="X"/>
    <x v="4"/>
    <s v="STDA"/>
    <s v="DECI_STD"/>
    <m/>
    <m/>
    <s v="PT EMR01"/>
    <s v="13:05"/>
    <s v="14:05"/>
    <d v="1899-12-30T01:00:00"/>
    <s v="13:05"/>
    <s v="14:05"/>
    <d v="1899-12-30T01:00:00"/>
    <s v="DCO"/>
    <s v="N/A"/>
  </r>
  <r>
    <n v="13963"/>
    <x v="21"/>
    <x v="6"/>
    <s v="LIFT IFTS 24-05 GER"/>
    <s v="IFTS"/>
    <n v="66"/>
    <s v="ACS"/>
    <n v="32"/>
    <m/>
    <s v="X"/>
    <x v="6"/>
    <s v="STDA"/>
    <s v="DECI_STD"/>
    <m/>
    <m/>
    <s v="PT EMR01"/>
    <s v="13:05"/>
    <s v="14:05"/>
    <d v="1899-12-30T01:00:00"/>
    <d v="1899-12-30T13:05:00"/>
    <d v="1899-12-30T14:05:00"/>
    <d v="1899-12-30T01:00:00"/>
    <s v="DCO"/>
    <s v="N/A"/>
  </r>
  <r>
    <n v="13964"/>
    <x v="21"/>
    <x v="6"/>
    <s v="LIFT IFTS 24-05 GER"/>
    <s v="IFTS"/>
    <n v="67"/>
    <s v="ACS"/>
    <n v="14"/>
    <m/>
    <s v="X"/>
    <x v="2"/>
    <s v="STDA"/>
    <s v="DECI_STD"/>
    <m/>
    <m/>
    <s v="PT IF02 RR01"/>
    <s v="13:05"/>
    <s v="14:05"/>
    <d v="1899-12-30T01:00:00"/>
    <s v="13:05"/>
    <s v="14:05"/>
    <d v="1899-12-30T01:00:00"/>
    <s v="DCO"/>
    <s v="N/A"/>
  </r>
  <r>
    <n v="13965"/>
    <x v="21"/>
    <x v="6"/>
    <s v="LIFT IFTS 24-04 JPN"/>
    <s v="IFTS"/>
    <n v="57"/>
    <s v="ACS"/>
    <n v="9"/>
    <m/>
    <s v="X"/>
    <x v="3"/>
    <s v="STDA"/>
    <s v="DECI_STD"/>
    <m/>
    <m/>
    <s v="PT NAV01"/>
    <s v="13:05"/>
    <s v="14:05"/>
    <d v="1899-12-30T01:00:00"/>
    <s v="13:05"/>
    <s v="14:05"/>
    <d v="1899-12-30T01:00:00"/>
    <s v="DCO"/>
    <s v="N/A"/>
  </r>
  <r>
    <n v="13966"/>
    <x v="21"/>
    <x v="6"/>
    <s v="LIFT 24-43 ITA"/>
    <s v="AMI"/>
    <n v="67"/>
    <s v="ACS"/>
    <n v="17"/>
    <s v="X"/>
    <m/>
    <x v="5"/>
    <s v="NET"/>
    <s v="CAS"/>
    <m/>
    <n v="13967"/>
    <s v="SD CASP01"/>
    <s v="14:35"/>
    <s v="15:35"/>
    <d v="1899-12-30T01:00:00"/>
    <d v="1899-12-30T14:35:00"/>
    <d v="1899-12-30T15:35:00"/>
    <d v="1899-12-30T01:00:00"/>
    <s v="DCO"/>
    <s v="N/A"/>
  </r>
  <r>
    <n v="13967"/>
    <x v="21"/>
    <x v="6"/>
    <s v="IFTS LIFT 24-02 QATAR"/>
    <s v="QATAR"/>
    <n v="53"/>
    <s v="ACS"/>
    <n v="12"/>
    <s v="X"/>
    <m/>
    <x v="0"/>
    <s v="NET"/>
    <s v="DECI_STD"/>
    <m/>
    <n v="13968"/>
    <s v="FMSC DBFM02"/>
    <s v="14:35"/>
    <s v="15:35"/>
    <d v="1899-12-30T01:00:00"/>
    <d v="1899-12-30T14:35:00"/>
    <d v="1899-12-30T15:35:00"/>
    <d v="1899-12-30T01:00:00"/>
    <s v="DCO"/>
    <s v="N/A"/>
  </r>
  <r>
    <n v="13968"/>
    <x v="21"/>
    <x v="6"/>
    <s v="LIFT IFTS 24-04 SPA"/>
    <s v="IFTS"/>
    <n v="59"/>
    <s v="ACS"/>
    <n v="5"/>
    <m/>
    <s v="X"/>
    <x v="2"/>
    <s v="STDA"/>
    <s v="DECI_STD"/>
    <m/>
    <m/>
    <s v="PT NAV02"/>
    <s v="14:35"/>
    <s v="15:35"/>
    <d v="1899-12-30T01:00:00"/>
    <d v="1899-12-30T14:35:00"/>
    <d v="1899-12-30T15:35:00"/>
    <d v="1899-12-30T01:00:00"/>
    <s v="DCO"/>
    <s v="N/A"/>
  </r>
  <r>
    <n v="13969"/>
    <x v="22"/>
    <x v="6"/>
    <s v="IFTS LIFT 24-02 QATAR"/>
    <s v="QATAR"/>
    <n v="50"/>
    <s v="ACS"/>
    <n v="31"/>
    <s v="X"/>
    <m/>
    <x v="5"/>
    <s v="NET"/>
    <s v="DECI_STD"/>
    <m/>
    <n v="13970"/>
    <s v="FMSC DBFM02"/>
    <s v="08:05"/>
    <s v="09:05"/>
    <d v="1899-12-30T01:00:00"/>
    <s v="08:05"/>
    <s v="09:05"/>
    <d v="1899-12-30T01:00:00"/>
    <s v="DCO"/>
    <s v="N/A"/>
  </r>
  <r>
    <n v="13970"/>
    <x v="22"/>
    <x v="6"/>
    <s v="LIFT 24-44 ITA"/>
    <s v="AMI"/>
    <n v="72"/>
    <s v="IFTS"/>
    <n v="9"/>
    <s v="X"/>
    <m/>
    <x v="3"/>
    <s v="STDA"/>
    <s v="RNG_STD"/>
    <m/>
    <m/>
    <s v="SD ERT03"/>
    <s v="08:05"/>
    <s v="09:05"/>
    <d v="1899-12-30T01:00:00"/>
    <d v="1899-12-30T08:05:00"/>
    <d v="1899-12-30T09:05:00"/>
    <d v="1899-12-30T01:00:00"/>
    <s v="DCO"/>
    <s v="N/A"/>
  </r>
  <r>
    <n v="13971"/>
    <x v="22"/>
    <x v="6"/>
    <s v="LIFT 24-44 ITA"/>
    <s v="AMI"/>
    <n v="73"/>
    <s v="IFTS"/>
    <n v="22"/>
    <s v="X"/>
    <m/>
    <x v="6"/>
    <s v="STDA"/>
    <s v="RNG_STD"/>
    <m/>
    <m/>
    <s v="SD ERT03"/>
    <s v="08:05"/>
    <s v="09:05"/>
    <d v="1899-12-30T01:00:00"/>
    <s v="08:05"/>
    <s v="09:05"/>
    <d v="1899-12-30T01:00:00"/>
    <s v="DCO"/>
    <s v="N/A"/>
  </r>
  <r>
    <n v="13972"/>
    <x v="22"/>
    <x v="6"/>
    <s v="IFTS LIFT 24-02 QATAR"/>
    <s v="QATAR"/>
    <n v="51"/>
    <s v="ACS"/>
    <n v="5"/>
    <s v="X"/>
    <m/>
    <x v="5"/>
    <s v="NET"/>
    <s v="DECI_STD"/>
    <m/>
    <n v="13973"/>
    <s v="FMSC DBFM02"/>
    <s v="09:35"/>
    <s v="10:35"/>
    <d v="1899-12-30T01:00:00"/>
    <s v="09:35"/>
    <s v="10:35"/>
    <d v="1899-12-30T01:00:00"/>
    <s v="DCO"/>
    <s v="N/A"/>
  </r>
  <r>
    <n v="13973"/>
    <x v="22"/>
    <x v="6"/>
    <s v="LIFT IFTS 24-05 GER"/>
    <s v="IFTS"/>
    <n v="67"/>
    <s v="ACS"/>
    <n v="14"/>
    <m/>
    <s v="X"/>
    <x v="0"/>
    <s v="STDA"/>
    <s v="DECI_STD"/>
    <m/>
    <m/>
    <s v="FMS CF03"/>
    <s v="09:35"/>
    <s v="10:35"/>
    <d v="1899-12-30T01:00:00"/>
    <d v="1899-12-30T09:50:00"/>
    <d v="1899-12-30T10:50:00"/>
    <d v="1899-12-30T01:00:00"/>
    <s v="DCO"/>
    <s v="N/A"/>
  </r>
  <r>
    <n v="13974"/>
    <x v="22"/>
    <x v="6"/>
    <s v="LIFT IFTS 24-05 GER"/>
    <s v="IFTS"/>
    <n v="66"/>
    <s v="ACS"/>
    <n v="2"/>
    <m/>
    <s v="X"/>
    <x v="3"/>
    <s v="STDA"/>
    <s v="DECI_STD"/>
    <m/>
    <m/>
    <s v="PT EMR02"/>
    <s v="09:35"/>
    <s v="10:35"/>
    <d v="1899-12-30T01:00:00"/>
    <d v="1899-12-30T09:35:00"/>
    <d v="1899-12-30T10:35:00"/>
    <d v="1899-12-30T01:00:00"/>
    <s v="DCO"/>
    <s v="N/A"/>
  </r>
  <r>
    <n v="13975"/>
    <x v="22"/>
    <x v="6"/>
    <s v="IFTS LIFT 24-02 QATAR"/>
    <s v="QATAR"/>
    <n v="54"/>
    <s v="ACS"/>
    <n v="13"/>
    <s v="X"/>
    <m/>
    <x v="6"/>
    <s v="STDA"/>
    <s v="CAS_DECI"/>
    <m/>
    <m/>
    <s v="FMS CAS01"/>
    <s v="09:35"/>
    <s v="10:35"/>
    <d v="1899-12-30T01:00:00"/>
    <s v="09:35"/>
    <s v="10:35"/>
    <d v="1899-12-30T01:00:00"/>
    <s v="DCO"/>
    <s v="N/A"/>
  </r>
  <r>
    <n v="13976"/>
    <x v="22"/>
    <x v="6"/>
    <s v="LIFT 24-43 ITA"/>
    <s v="AMI"/>
    <n v="68"/>
    <s v="IFTS"/>
    <n v="9"/>
    <s v="X"/>
    <m/>
    <x v="5"/>
    <s v="NET"/>
    <s v="CAS"/>
    <m/>
    <n v="13977"/>
    <s v="SD CASP01"/>
    <s v="11:05"/>
    <s v="12:05"/>
    <d v="1899-12-30T01:00:00"/>
    <s v="11:05"/>
    <s v="12:05"/>
    <d v="1899-12-30T01:00:00"/>
    <s v="DCO"/>
    <s v="N/A"/>
  </r>
  <r>
    <n v="13977"/>
    <x v="22"/>
    <x v="6"/>
    <s v="LIFT 24-43 ITA"/>
    <s v="AMI"/>
    <n v="66"/>
    <s v="ACS"/>
    <n v="1"/>
    <s v="X"/>
    <m/>
    <x v="4"/>
    <s v="NET"/>
    <s v="CAS"/>
    <m/>
    <n v="13976"/>
    <s v="SD CASP01"/>
    <d v="1899-12-30T11:05:00"/>
    <d v="1899-12-30T12:05:00"/>
    <d v="1899-12-30T01:00:00"/>
    <d v="1899-12-30T11:05:00"/>
    <d v="1899-12-30T12:05:00"/>
    <d v="1899-12-30T01:00:00"/>
    <s v="DCO"/>
    <s v="N/A"/>
  </r>
  <r>
    <n v="13978"/>
    <x v="22"/>
    <x v="6"/>
    <s v="LIFT 24-43 ITA"/>
    <s v="AMI"/>
    <n v="65"/>
    <s v="ACS"/>
    <n v="32"/>
    <s v="X"/>
    <m/>
    <x v="0"/>
    <s v="STDA"/>
    <s v="CAS"/>
    <m/>
    <m/>
    <s v="SD CASV01"/>
    <s v="11:05"/>
    <s v="12:05"/>
    <d v="1899-12-30T01:00:00"/>
    <s v="11:05"/>
    <s v="12:05"/>
    <d v="1899-12-30T01:00:00"/>
    <s v="DCO"/>
    <s v="N/A"/>
  </r>
  <r>
    <n v="13979"/>
    <x v="87"/>
    <x v="7"/>
    <s v="LIFT IFTS 24-03 SAUDI"/>
    <s v="IFTS"/>
    <n v="47"/>
    <s v="ACS"/>
    <n v="32"/>
    <m/>
    <s v="X"/>
    <x v="2"/>
    <s v="STDA"/>
    <s v="CAS_DECI"/>
    <m/>
    <m/>
    <s v="FMS CAS02"/>
    <s v="10:05"/>
    <s v="11:05"/>
    <d v="1899-12-30T01:00:00"/>
    <d v="1899-12-30T10:05:00"/>
    <d v="1899-12-30T11:25:00"/>
    <d v="1899-12-30T01:20:00"/>
    <s v="RSLD"/>
    <s v="CD3"/>
  </r>
  <r>
    <n v="13980"/>
    <x v="22"/>
    <x v="6"/>
    <s v="LIFT IFTS 24-04 SPA"/>
    <s v="IFTS"/>
    <n v="58"/>
    <s v="ACS"/>
    <n v="10"/>
    <m/>
    <s v="X"/>
    <x v="6"/>
    <s v="STDA"/>
    <s v="DECI_STD"/>
    <m/>
    <m/>
    <s v="PT NAV02"/>
    <s v="11:05"/>
    <s v="12:05"/>
    <d v="1899-12-30T01:00:00"/>
    <s v="11:05"/>
    <s v="12:05"/>
    <d v="1899-12-30T01:00:00"/>
    <s v="DCO"/>
    <s v="N/A"/>
  </r>
  <r>
    <n v="13981"/>
    <x v="22"/>
    <x v="6"/>
    <s v="LIFT IFTS 24-04 JPN"/>
    <s v="IFTS"/>
    <n v="57"/>
    <s v="ACS"/>
    <n v="5"/>
    <m/>
    <s v="X"/>
    <x v="0"/>
    <s v="STDA"/>
    <s v="DECI_STD"/>
    <m/>
    <m/>
    <s v="FMS EMR01"/>
    <s v="12:35"/>
    <s v="13:35"/>
    <d v="1899-12-30T01:00:00"/>
    <s v="12:35"/>
    <s v="13:35"/>
    <d v="1899-12-30T01:00:00"/>
    <s v="DCO"/>
    <s v="N/A"/>
  </r>
  <r>
    <n v="13982"/>
    <x v="22"/>
    <x v="6"/>
    <s v="LIFT 24-44 ITA"/>
    <s v="AMI"/>
    <n v="71"/>
    <s v="ACS"/>
    <n v="2"/>
    <s v="X"/>
    <m/>
    <x v="2"/>
    <s v="STDA"/>
    <s v="RNG_STD"/>
    <m/>
    <m/>
    <s v="SD ERT03"/>
    <s v="12:35"/>
    <s v="13:35"/>
    <d v="1899-12-30T01:00:00"/>
    <s v="12:35"/>
    <s v="13:35"/>
    <d v="1899-12-30T01:00:00"/>
    <s v="DCO"/>
    <s v="N/A"/>
  </r>
  <r>
    <n v="13983"/>
    <x v="22"/>
    <x v="6"/>
    <s v="LIP 24-03 SGP"/>
    <s v="IFTS"/>
    <n v="41"/>
    <s v="ACS"/>
    <n v="13"/>
    <m/>
    <s v="X"/>
    <x v="6"/>
    <s v="STDA"/>
    <s v="LOW LEVEL"/>
    <m/>
    <m/>
    <s v="SD SLL01"/>
    <s v="12:35"/>
    <s v="13:35"/>
    <d v="1899-12-30T01:00:00"/>
    <s v="12:35"/>
    <s v="13:35"/>
    <d v="1899-12-30T01:00:00"/>
    <s v="DCO"/>
    <s v="N/A"/>
  </r>
  <r>
    <n v="13984"/>
    <x v="22"/>
    <x v="6"/>
    <s v="IFTS LIFT 24-02 QATAR"/>
    <s v="QATAR"/>
    <n v="54"/>
    <s v="ACS"/>
    <n v="16"/>
    <s v="X"/>
    <m/>
    <x v="5"/>
    <s v="STDA"/>
    <s v="CAS_DECI"/>
    <m/>
    <m/>
    <s v="FMS CAS02"/>
    <s v="14:05"/>
    <s v="15:05"/>
    <d v="1899-12-30T01:00:00"/>
    <d v="1899-12-30T13:50:00"/>
    <d v="1899-12-30T14:50:00"/>
    <d v="1899-12-30T01:00:00"/>
    <s v="DCO"/>
    <s v="N/A"/>
  </r>
  <r>
    <n v="13985"/>
    <x v="22"/>
    <x v="6"/>
    <s v="LIFT 24-44 ITA"/>
    <s v="AMI"/>
    <n v="70"/>
    <s v="ACS"/>
    <n v="1"/>
    <s v="X"/>
    <m/>
    <x v="4"/>
    <s v="STDA"/>
    <s v="RNG_STD"/>
    <m/>
    <m/>
    <s v="SD ERT03"/>
    <s v="14:05"/>
    <s v="15:05"/>
    <d v="1899-12-30T01:00:00"/>
    <d v="1899-12-30T14:05:00"/>
    <d v="1899-12-30T15:05:00"/>
    <d v="1899-12-30T01:00:00"/>
    <s v="DCO"/>
    <s v="N/A"/>
  </r>
  <r>
    <n v="13986"/>
    <x v="22"/>
    <x v="6"/>
    <s v="LIFT IFTS 24-05 AUT"/>
    <s v="IFTS"/>
    <n v="65"/>
    <s v="ACS"/>
    <n v="10"/>
    <m/>
    <s v="X"/>
    <x v="0"/>
    <s v="STDA"/>
    <s v="DECI_STD"/>
    <m/>
    <m/>
    <s v="FMS CF03"/>
    <s v="14:05"/>
    <s v="15:05"/>
    <d v="1899-12-30T01:00:00"/>
    <d v="1899-12-30T14:05:00"/>
    <d v="1899-12-30T15:05:00"/>
    <d v="1899-12-30T01:00:00"/>
    <s v="DCO"/>
    <s v="N/A"/>
  </r>
  <r>
    <n v="13987"/>
    <x v="22"/>
    <x v="6"/>
    <s v="IFTS LIFT 24-02 QATAR"/>
    <s v="QATAR"/>
    <n v="51"/>
    <s v="IFTS"/>
    <n v="22"/>
    <s v="X"/>
    <m/>
    <x v="6"/>
    <s v="STDA"/>
    <s v="DECI_STD"/>
    <m/>
    <m/>
    <s v="PT ERT02"/>
    <s v="14:05"/>
    <s v="15:05"/>
    <d v="1899-12-30T01:00:00"/>
    <d v="1899-12-30T14:00:00"/>
    <d v="1899-12-30T15:00:00"/>
    <d v="1899-12-30T01:00:00"/>
    <s v="DCO"/>
    <s v="N/A"/>
  </r>
  <r>
    <n v="13988"/>
    <x v="23"/>
    <x v="6"/>
    <s v="IFTS LIFT 24-02 QATAR"/>
    <s v="QATAR"/>
    <n v="50"/>
    <s v="ACS"/>
    <n v="17"/>
    <s v="X"/>
    <m/>
    <x v="0"/>
    <s v="NET"/>
    <s v="DECI_STD"/>
    <m/>
    <n v="13989"/>
    <s v="FMSC HBFM01"/>
    <s v="07:05"/>
    <s v="08:05"/>
    <d v="1899-12-30T01:00:00"/>
    <s v="07:05"/>
    <s v="08:05"/>
    <d v="1899-12-30T01:00:00"/>
    <s v="DCO"/>
    <s v="N/A"/>
  </r>
  <r>
    <n v="13989"/>
    <x v="23"/>
    <x v="6"/>
    <s v="LIFT 24-43 ITA"/>
    <s v="AMI"/>
    <n v="68"/>
    <s v="ACS"/>
    <n v="5"/>
    <s v="X"/>
    <m/>
    <x v="6"/>
    <s v="STDA"/>
    <s v="LOW LEVEL"/>
    <m/>
    <m/>
    <s v="SD ERT02"/>
    <s v="07:05"/>
    <s v="08:05"/>
    <d v="1899-12-30T01:00:00"/>
    <s v="07:05"/>
    <s v="08:05"/>
    <d v="1899-12-30T01:00:00"/>
    <s v="DCO"/>
    <s v="N/A"/>
  </r>
  <r>
    <n v="13990"/>
    <x v="23"/>
    <x v="6"/>
    <s v="LIFT IFTS 24-05 GER"/>
    <s v="IFTS"/>
    <n v="66"/>
    <s v="ACS"/>
    <n v="32"/>
    <m/>
    <s v="X"/>
    <x v="2"/>
    <s v="STDA"/>
    <s v="DECI_STD"/>
    <m/>
    <m/>
    <s v="PT EMR03"/>
    <s v="07:05"/>
    <s v="08:05"/>
    <d v="1899-12-30T01:00:00"/>
    <s v="07:05"/>
    <s v="08:05"/>
    <d v="1899-12-30T01:00:00"/>
    <s v="DCO"/>
    <s v="N/A"/>
  </r>
  <r>
    <n v="13991"/>
    <x v="23"/>
    <x v="6"/>
    <s v="LIFT IFTS 24-05 GER"/>
    <s v="IFTS"/>
    <n v="67"/>
    <s v="ACS"/>
    <n v="9"/>
    <m/>
    <s v="X"/>
    <x v="3"/>
    <s v="STDA"/>
    <s v="DECI_STD"/>
    <m/>
    <m/>
    <s v="PT EMR01"/>
    <s v="07:05"/>
    <s v="08:05"/>
    <d v="1899-12-30T01:00:00"/>
    <s v="07:05"/>
    <s v="08:05"/>
    <d v="1899-12-30T01:00:00"/>
    <s v="DCO"/>
    <s v="N/A"/>
  </r>
  <r>
    <n v="13992"/>
    <x v="23"/>
    <x v="6"/>
    <s v="IFTS LIFT 24-02 QATAR"/>
    <s v="QATAR"/>
    <n v="55"/>
    <s v="ACS"/>
    <n v="31"/>
    <s v="X"/>
    <m/>
    <x v="5"/>
    <s v="STDA"/>
    <s v="CAS_DECI"/>
    <m/>
    <m/>
    <s v="FMS CAS01 CPL01"/>
    <s v="08:35"/>
    <s v="09:35"/>
    <d v="1899-12-30T01:00:00"/>
    <s v="08:35"/>
    <s v="09:35"/>
    <d v="1899-12-30T01:00:00"/>
    <s v="DCO"/>
    <s v="N/A"/>
  </r>
  <r>
    <n v="13993"/>
    <x v="23"/>
    <x v="6"/>
    <s v="LIFT 24-43 ITA"/>
    <s v="AMI"/>
    <n v="65"/>
    <s v="ACS"/>
    <n v="33"/>
    <s v="X"/>
    <m/>
    <x v="4"/>
    <s v="STDA"/>
    <s v="LOW LEVEL"/>
    <m/>
    <m/>
    <s v="SD ERT02"/>
    <s v="08:35"/>
    <s v="09:35"/>
    <d v="1899-12-30T01:00:00"/>
    <s v="08:35"/>
    <s v="09:35"/>
    <d v="1899-12-30T01:00:00"/>
    <s v="DCO"/>
    <s v="N/A"/>
  </r>
  <r>
    <n v="13994"/>
    <x v="23"/>
    <x v="6"/>
    <s v="IFTS LIFT 24-02 QATAR"/>
    <s v="QATAR"/>
    <n v="51"/>
    <s v="ACS"/>
    <n v="30"/>
    <s v="X"/>
    <m/>
    <x v="0"/>
    <s v="STDA"/>
    <s v="CAS_DECI"/>
    <m/>
    <m/>
    <s v="FMS CAS01"/>
    <s v="08:35"/>
    <s v="09:35"/>
    <d v="1899-12-30T01:00:00"/>
    <s v="08:35"/>
    <s v="09:35"/>
    <d v="1899-12-30T01:00:00"/>
    <s v="DCO"/>
    <s v="N/A"/>
  </r>
  <r>
    <n v="13995"/>
    <x v="23"/>
    <x v="6"/>
    <s v="LIFT IFTS 24-04 JPN"/>
    <s v="IFTS"/>
    <n v="57"/>
    <s v="IFTS"/>
    <n v="9"/>
    <m/>
    <s v="X"/>
    <x v="1"/>
    <s v="STDA"/>
    <s v="DECI_STD"/>
    <m/>
    <m/>
    <s v="PT NAV02"/>
    <s v="08:35"/>
    <s v="09:35"/>
    <d v="1899-12-30T01:00:00"/>
    <s v="08:35"/>
    <s v="09:35"/>
    <d v="1899-12-30T01:00:00"/>
    <s v="DCO"/>
    <s v="N/A"/>
  </r>
  <r>
    <n v="13996"/>
    <x v="23"/>
    <x v="6"/>
    <s v="LIFT 24-43 ITA"/>
    <s v="AMI"/>
    <n v="66"/>
    <s v="ACS"/>
    <n v="12"/>
    <s v="X"/>
    <m/>
    <x v="6"/>
    <s v="STDA"/>
    <s v="LOW LEVEL"/>
    <m/>
    <m/>
    <s v="SD ERT02"/>
    <s v="08:35"/>
    <s v="09:35"/>
    <d v="1899-12-30T01:00:00"/>
    <s v="08:35"/>
    <s v="09:35"/>
    <d v="1899-12-30T01:00:00"/>
    <s v="DCO"/>
    <s v="N/A"/>
  </r>
  <r>
    <n v="13997"/>
    <x v="23"/>
    <x v="6"/>
    <s v="LIFT IFTS 24-04 CAN"/>
    <s v="IFTS"/>
    <n v="52"/>
    <s v="ACS"/>
    <n v="9"/>
    <m/>
    <s v="X"/>
    <x v="6"/>
    <s v="STDA"/>
    <s v="DECI_STD"/>
    <m/>
    <m/>
    <s v="PT NAV02"/>
    <s v="10:05"/>
    <s v="11:05"/>
    <d v="1899-12-30T01:00:00"/>
    <s v="10:05"/>
    <s v="11:05"/>
    <d v="1899-12-30T01:00:00"/>
    <s v="DCO"/>
    <s v="N/A"/>
  </r>
  <r>
    <n v="13998"/>
    <x v="23"/>
    <x v="6"/>
    <s v="LIFT IFTS 24-04 CAN"/>
    <s v="IFTS"/>
    <n v="51"/>
    <s v="ACS"/>
    <n v="32"/>
    <m/>
    <s v="X"/>
    <x v="2"/>
    <s v="STDA"/>
    <s v="DECI_STD"/>
    <m/>
    <m/>
    <s v="PT NAV02"/>
    <s v="10:05"/>
    <s v="11:05"/>
    <d v="1899-12-30T01:00:00"/>
    <s v="10:05"/>
    <s v="11:05"/>
    <d v="1899-12-30T01:00:00"/>
    <s v="DCO"/>
    <s v="N/A"/>
  </r>
  <r>
    <n v="13999"/>
    <x v="23"/>
    <x v="6"/>
    <s v="LIFT IFTS 24-03 UK"/>
    <s v="IFTS"/>
    <n v="39"/>
    <s v="ACS"/>
    <n v="14"/>
    <m/>
    <s v="X"/>
    <x v="5"/>
    <s v="NET"/>
    <s v="DECI_STD"/>
    <m/>
    <n v="14000"/>
    <s v="FMSC DACM02"/>
    <s v="11:35"/>
    <s v="12:35"/>
    <d v="1899-12-30T01:00:00"/>
    <s v="11:35"/>
    <s v="12:35"/>
    <d v="1899-12-30T01:00:00"/>
    <s v="DCO"/>
    <s v="N/A"/>
  </r>
  <r>
    <n v="14000"/>
    <x v="23"/>
    <x v="6"/>
    <s v="LIP 24-03 SGP"/>
    <s v="IFTS"/>
    <n v="41"/>
    <s v="ACS"/>
    <n v="13"/>
    <m/>
    <s v="X"/>
    <x v="0"/>
    <s v="STDA"/>
    <s v="LOW LEVEL"/>
    <m/>
    <m/>
    <s v="SD SLL02"/>
    <s v="11:35"/>
    <s v="12:35"/>
    <d v="1899-12-30T01:00:00"/>
    <s v="11:35"/>
    <s v="12:35"/>
    <d v="1899-12-30T01:00:00"/>
    <s v="DCO"/>
    <s v="N/A"/>
  </r>
  <r>
    <n v="14001"/>
    <x v="27"/>
    <x v="8"/>
    <s v="LIFT IFTS 24-03 UK"/>
    <s v="IFTS"/>
    <n v="40"/>
    <s v="ACS"/>
    <n v="33"/>
    <m/>
    <s v="X"/>
    <x v="5"/>
    <s v="NET"/>
    <s v="DECI_STD"/>
    <m/>
    <n v="14002"/>
    <s v="FMSC HACM02"/>
    <s v="08:30"/>
    <s v="09:30"/>
    <d v="1899-12-30T01:00:00"/>
    <s v="08:30"/>
    <d v="1899-12-30T08:45:00"/>
    <d v="1899-12-30T00:15:00"/>
    <s v="RSLD"/>
    <s v="CD10"/>
  </r>
  <r>
    <n v="14002"/>
    <x v="23"/>
    <x v="6"/>
    <s v="LIP 24-03 AUT"/>
    <s v="IFTS"/>
    <n v="42"/>
    <s v="ACS"/>
    <n v="2"/>
    <m/>
    <s v="X"/>
    <x v="1"/>
    <s v="STDA"/>
    <s v="LOW LEVEL"/>
    <m/>
    <m/>
    <s v="SD SLL01"/>
    <s v="11:35"/>
    <s v="12:35"/>
    <d v="1899-12-30T01:00:00"/>
    <s v="11:35"/>
    <s v="12:35"/>
    <d v="1899-12-30T01:00:00"/>
    <s v="DCO"/>
    <s v="N/A"/>
  </r>
  <r>
    <n v="14003"/>
    <x v="23"/>
    <x v="6"/>
    <s v="IP"/>
    <s v="ACS"/>
    <n v="16"/>
    <s v="ACS"/>
    <n v="30"/>
    <m/>
    <s v="X"/>
    <x v="3"/>
    <s v="STDA"/>
    <s v="DECI_STD"/>
    <m/>
    <m/>
    <s v="RI SEM"/>
    <s v="11:35"/>
    <s v="12:35"/>
    <d v="1899-12-30T01:00:00"/>
    <s v="11:35"/>
    <s v="12:35"/>
    <d v="1899-12-30T01:00:00"/>
    <s v="DCO"/>
    <s v="N/A"/>
  </r>
  <r>
    <n v="14004"/>
    <x v="23"/>
    <x v="6"/>
    <s v="IFTS LIFT 24-02 QATAR"/>
    <s v="QATAR"/>
    <n v="50"/>
    <s v="IFTS"/>
    <n v="23"/>
    <s v="X"/>
    <m/>
    <x v="5"/>
    <s v="NET"/>
    <s v="DECI_STD"/>
    <m/>
    <n v="14005"/>
    <s v="FMSC HBFM02"/>
    <s v="13:05"/>
    <s v="14:05"/>
    <d v="1899-12-30T01:00:00"/>
    <s v="13:05"/>
    <s v="14:05"/>
    <d v="1899-12-30T01:00:00"/>
    <s v="DCO"/>
    <s v="N/A"/>
  </r>
  <r>
    <n v="14005"/>
    <x v="23"/>
    <x v="6"/>
    <s v="IFTS LIFT 24-02 QATAR"/>
    <s v="QATAR"/>
    <n v="55"/>
    <s v="IFTS"/>
    <n v="22"/>
    <s v="X"/>
    <m/>
    <x v="0"/>
    <s v="STDA"/>
    <s v="CAS_DECI"/>
    <m/>
    <m/>
    <s v="FMS CAS02"/>
    <s v="13:05"/>
    <s v="14:05"/>
    <d v="1899-12-30T01:00:00"/>
    <s v="13:05"/>
    <d v="1899-12-30T13:50:00"/>
    <d v="1899-12-30T00:45:00"/>
    <s v="DCO"/>
    <s v="N/A"/>
  </r>
  <r>
    <n v="14006"/>
    <x v="23"/>
    <x v="6"/>
    <s v="LIFT IFTS 24-04 HUN"/>
    <s v="IFTS"/>
    <n v="62"/>
    <s v="ACS"/>
    <n v="32"/>
    <m/>
    <s v="X"/>
    <x v="1"/>
    <s v="STDA"/>
    <s v="DECI_STD"/>
    <m/>
    <m/>
    <s v="PT NAV02"/>
    <s v="13:05"/>
    <s v="14:05"/>
    <d v="1899-12-30T01:00:00"/>
    <s v="13:05"/>
    <s v="14:05"/>
    <d v="1899-12-30T01:00:00"/>
    <s v="DCO"/>
    <s v="N/A"/>
  </r>
  <r>
    <n v="14007"/>
    <x v="23"/>
    <x v="6"/>
    <s v="LIFT IFTS 24-04 HUN"/>
    <s v="IFTS"/>
    <n v="63"/>
    <s v="ACS"/>
    <n v="9"/>
    <m/>
    <s v="X"/>
    <x v="6"/>
    <s v="STDA"/>
    <s v="DECI_STD"/>
    <m/>
    <m/>
    <s v="PT NAV02"/>
    <s v="13:05"/>
    <s v="14:05"/>
    <d v="1899-12-30T01:00:00"/>
    <s v="13:05"/>
    <d v="1899-12-30T14:00:00"/>
    <d v="1899-12-30T00:55:00"/>
    <s v="DCO"/>
    <s v="N/A"/>
  </r>
  <r>
    <n v="14008"/>
    <x v="23"/>
    <x v="6"/>
    <s v="LIFT 24-43 ITA"/>
    <s v="AMI"/>
    <n v="69"/>
    <s v="IFTS"/>
    <n v="9"/>
    <s v="X"/>
    <m/>
    <x v="0"/>
    <s v="STDA"/>
    <s v="LOW LEVEL"/>
    <m/>
    <m/>
    <s v="SD ERT02"/>
    <s v="14:35"/>
    <s v="15:35"/>
    <d v="1899-12-30T01:00:00"/>
    <d v="1899-12-30T14:35:00"/>
    <d v="1899-12-30T15:35:00"/>
    <d v="1899-12-30T01:00:00"/>
    <s v="DCO"/>
    <s v="N/A"/>
  </r>
  <r>
    <n v="14009"/>
    <x v="23"/>
    <x v="6"/>
    <s v="LIFT 24-43 ITA"/>
    <s v="AMI"/>
    <n v="67"/>
    <s v="ACS"/>
    <n v="14"/>
    <s v="X"/>
    <m/>
    <x v="1"/>
    <s v="STDA"/>
    <s v="LOW LEVEL"/>
    <m/>
    <m/>
    <s v="SD ERT02"/>
    <s v="14:35"/>
    <s v="15:35"/>
    <d v="1899-12-30T01:00:00"/>
    <d v="1899-12-30T14:35:00"/>
    <d v="1899-12-30T15:35:00"/>
    <d v="1899-12-30T01:00:00"/>
    <s v="DCO"/>
    <s v="N/A"/>
  </r>
  <r>
    <n v="14010"/>
    <x v="23"/>
    <x v="6"/>
    <s v="LIFT 24-43 ITA"/>
    <s v="AMI"/>
    <n v="64"/>
    <s v="ACS"/>
    <n v="12"/>
    <s v="X"/>
    <m/>
    <x v="6"/>
    <s v="STDA"/>
    <s v="LOW LEVEL"/>
    <m/>
    <m/>
    <s v="SD ERT02"/>
    <s v="14:35"/>
    <s v="15:35"/>
    <d v="1899-12-30T01:00:00"/>
    <d v="1899-12-30T14:35:00"/>
    <d v="1899-12-30T15:35:00"/>
    <d v="1899-12-30T01:00:00"/>
    <s v="DCO"/>
    <s v="N/A"/>
  </r>
  <r>
    <n v="14011"/>
    <x v="23"/>
    <x v="6"/>
    <s v="LIFT IFTS 24-05 AUT"/>
    <s v="IFTS"/>
    <n v="65"/>
    <s v="ACS"/>
    <n v="2"/>
    <m/>
    <s v="X"/>
    <x v="3"/>
    <s v="STDA"/>
    <s v="DECI_STD"/>
    <m/>
    <m/>
    <s v="PT EMR02"/>
    <s v="14:35"/>
    <s v="15:35"/>
    <d v="1899-12-30T01:00:00"/>
    <d v="1899-12-30T14:35:00"/>
    <d v="1899-12-30T16:00:00"/>
    <d v="1899-12-30T01:25:00"/>
    <s v="DCO"/>
    <s v="N/A"/>
  </r>
  <r>
    <n v="14012"/>
    <x v="84"/>
    <x v="6"/>
    <s v="LIFT IFTS 24-04 CAN"/>
    <s v="IFTS"/>
    <n v="52"/>
    <s v="ACS"/>
    <n v="31"/>
    <m/>
    <s v="X"/>
    <x v="5"/>
    <s v="STDA"/>
    <s v="DECI_STD"/>
    <m/>
    <m/>
    <s v="PT NIT01"/>
    <s v="07:05"/>
    <s v="08:05"/>
    <d v="1899-12-30T01:00:00"/>
    <s v="07:05"/>
    <s v="08:05"/>
    <d v="1899-12-30T01:00:00"/>
    <s v="DCO"/>
    <s v="N/A"/>
  </r>
  <r>
    <n v="14013"/>
    <x v="84"/>
    <x v="6"/>
    <s v="LIFT IFTS 24-04 CAN"/>
    <s v="IFTS"/>
    <n v="51"/>
    <s v="ACS"/>
    <n v="32"/>
    <m/>
    <s v="X"/>
    <x v="0"/>
    <s v="STDA"/>
    <s v="DECI_STD"/>
    <m/>
    <m/>
    <s v="PT NIT01"/>
    <s v="07:05"/>
    <s v="08:05"/>
    <d v="1899-12-30T01:00:00"/>
    <s v="07:05"/>
    <s v="08:05"/>
    <d v="1899-12-30T01:00:00"/>
    <s v="DCO"/>
    <s v="N/A"/>
  </r>
  <r>
    <n v="14014"/>
    <x v="84"/>
    <x v="6"/>
    <s v="LIFT 24-44 ITA"/>
    <s v="AMI"/>
    <n v="70"/>
    <s v="IFTS"/>
    <n v="22"/>
    <s v="X"/>
    <m/>
    <x v="1"/>
    <s v="STDA"/>
    <s v="LOW LEVEL"/>
    <m/>
    <m/>
    <s v="SD ERT02"/>
    <s v="07:05"/>
    <s v="08:05"/>
    <d v="1899-12-30T01:00:00"/>
    <d v="1899-12-30T07:05:00"/>
    <d v="1899-12-30T08:10:00"/>
    <d v="1899-12-30T01:05:00"/>
    <s v="DCO"/>
    <s v="N/A"/>
  </r>
  <r>
    <n v="14015"/>
    <x v="84"/>
    <x v="6"/>
    <s v="LIFT 24-44 ITA"/>
    <s v="AMI"/>
    <n v="72"/>
    <s v="ACS"/>
    <n v="2"/>
    <s v="X"/>
    <m/>
    <x v="6"/>
    <s v="STDA"/>
    <s v="LOW LEVEL"/>
    <m/>
    <m/>
    <s v="SD ERT02"/>
    <s v="07:05"/>
    <s v="08:05"/>
    <d v="1899-12-30T01:00:00"/>
    <s v="07:05"/>
    <d v="1899-12-30T08:10:00"/>
    <d v="1899-12-30T01:05:00"/>
    <s v="DCO"/>
    <s v="N/A"/>
  </r>
  <r>
    <n v="14016"/>
    <x v="84"/>
    <x v="6"/>
    <s v="LIFT 24-44 ITA"/>
    <s v="AMI"/>
    <n v="71"/>
    <s v="IFTS"/>
    <n v="23"/>
    <s v="X"/>
    <m/>
    <x v="4"/>
    <s v="STDA"/>
    <s v="LOW LEVEL"/>
    <m/>
    <m/>
    <s v="SD ERT02"/>
    <s v="07:05"/>
    <s v="08:05"/>
    <d v="1899-12-30T01:00:00"/>
    <s v="07:05"/>
    <s v="08:05"/>
    <d v="1899-12-30T01:00:00"/>
    <s v="DCO"/>
    <s v="N/A"/>
  </r>
  <r>
    <n v="14017"/>
    <x v="84"/>
    <x v="6"/>
    <s v="LIFT IFTS 24-03 UK"/>
    <s v="IFTS"/>
    <n v="39"/>
    <s v="ACS"/>
    <n v="30"/>
    <m/>
    <s v="X"/>
    <x v="5"/>
    <s v="NET"/>
    <s v="DECI_STD"/>
    <m/>
    <n v="14018"/>
    <s v="FMSC OACM01"/>
    <s v="08:35"/>
    <s v="09:35"/>
    <d v="1899-12-30T01:00:00"/>
    <s v="08:35"/>
    <s v="09:35"/>
    <d v="1899-12-30T01:00:00"/>
    <s v="DCO"/>
    <s v="N/A"/>
  </r>
  <r>
    <n v="14018"/>
    <x v="84"/>
    <x v="6"/>
    <s v="LIP 24-03 SGP"/>
    <s v="IFTS"/>
    <n v="41"/>
    <s v="ACS"/>
    <n v="12"/>
    <m/>
    <s v="X"/>
    <x v="0"/>
    <s v="STDA"/>
    <s v="PGM"/>
    <m/>
    <m/>
    <s v="SD PGM01"/>
    <s v="08:35"/>
    <s v="09:35"/>
    <d v="1899-12-30T01:00:00"/>
    <s v="08:35"/>
    <s v="09:35"/>
    <d v="1899-12-30T01:00:00"/>
    <s v="DCO"/>
    <s v="N/A"/>
  </r>
  <r>
    <n v="14019"/>
    <x v="84"/>
    <x v="6"/>
    <s v="LIP 24-03 AUT"/>
    <s v="IFTS"/>
    <n v="42"/>
    <s v="ACS"/>
    <n v="9"/>
    <m/>
    <s v="X"/>
    <x v="1"/>
    <s v="STDA"/>
    <s v="LOW LEVEL"/>
    <m/>
    <m/>
    <s v="SD SLL02"/>
    <s v="08:35"/>
    <s v="09:35"/>
    <d v="1899-12-30T01:00:00"/>
    <s v="08:35"/>
    <s v="09:35"/>
    <d v="1899-12-30T01:00:00"/>
    <s v="DCO"/>
    <s v="N/A"/>
  </r>
  <r>
    <n v="14020"/>
    <x v="84"/>
    <x v="6"/>
    <s v="LIFT IFTS 24-04 CAN"/>
    <s v="IFTS"/>
    <n v="54"/>
    <s v="ACS"/>
    <n v="13"/>
    <m/>
    <s v="X"/>
    <x v="6"/>
    <s v="STDA"/>
    <s v="DECI_STD"/>
    <m/>
    <m/>
    <s v="PT NAV02"/>
    <s v="08:35"/>
    <s v="09:35"/>
    <d v="1899-12-30T01:00:00"/>
    <s v="08:35"/>
    <s v="09:35"/>
    <d v="1899-12-30T01:00:00"/>
    <s v="DCO"/>
    <s v="N/A"/>
  </r>
  <r>
    <n v="14021"/>
    <x v="84"/>
    <x v="6"/>
    <s v="IFTS LIFT 24-02 QATAR"/>
    <s v="QATAR"/>
    <n v="55"/>
    <s v="ACS"/>
    <n v="31"/>
    <s v="X"/>
    <m/>
    <x v="5"/>
    <s v="NET"/>
    <s v="DECI_STD"/>
    <m/>
    <n v="14022"/>
    <s v="FMSC HBFM01"/>
    <s v="10:05"/>
    <s v="11:05"/>
    <d v="1899-12-30T01:00:00"/>
    <s v="10:05"/>
    <s v="11:05"/>
    <d v="1899-12-30T01:00:00"/>
    <s v="DCO"/>
    <s v="N/A"/>
  </r>
  <r>
    <n v="14022"/>
    <x v="84"/>
    <x v="6"/>
    <s v="LIFT IFTS 24-03 SAUDI"/>
    <s v="IFTS"/>
    <n v="47"/>
    <s v="ACS"/>
    <n v="32"/>
    <m/>
    <s v="X"/>
    <x v="0"/>
    <s v="STDA"/>
    <s v="AAR"/>
    <m/>
    <m/>
    <s v="PT AAR01"/>
    <s v="10:05"/>
    <s v="11:05"/>
    <d v="1899-12-30T01:00:00"/>
    <s v="10:05"/>
    <s v="11:05"/>
    <d v="1899-12-30T01:00:00"/>
    <s v="DCO"/>
    <s v="N/A"/>
  </r>
  <r>
    <n v="14023"/>
    <x v="84"/>
    <x v="6"/>
    <s v="LIFT IFTS 24-05 AUT"/>
    <s v="IFTS"/>
    <n v="64"/>
    <s v="IFTS"/>
    <n v="22"/>
    <m/>
    <s v="X"/>
    <x v="1"/>
    <s v="STDA"/>
    <s v="DECI_STD"/>
    <m/>
    <m/>
    <s v="PT EMR03 CPL01"/>
    <s v="10:05"/>
    <s v="11:05"/>
    <d v="1899-12-30T01:00:00"/>
    <s v="10:05"/>
    <s v="11:05"/>
    <d v="1899-12-30T01:00:00"/>
    <s v="DCO"/>
    <s v="N/A"/>
  </r>
  <r>
    <n v="14024"/>
    <x v="84"/>
    <x v="6"/>
    <s v="LIFT IFTS 24-05 AUT"/>
    <s v="IFTS"/>
    <n v="65"/>
    <s v="ACS"/>
    <n v="33"/>
    <m/>
    <s v="X"/>
    <x v="6"/>
    <s v="STDA"/>
    <s v="DECI_STD"/>
    <m/>
    <m/>
    <s v="PT EMR03"/>
    <s v="10:05"/>
    <s v="11:05"/>
    <d v="1899-12-30T01:00:00"/>
    <s v="10:05"/>
    <s v="11:05"/>
    <d v="1899-12-30T01:00:00"/>
    <s v="DCO"/>
    <s v="N/A"/>
  </r>
  <r>
    <n v="14025"/>
    <x v="84"/>
    <x v="6"/>
    <s v="IFTS LIFT 24-02 QATAR"/>
    <s v="QATAR"/>
    <n v="54"/>
    <s v="ACS"/>
    <n v="9"/>
    <s v="X"/>
    <m/>
    <x v="5"/>
    <s v="NET"/>
    <s v="DECI_STD"/>
    <m/>
    <n v="14026"/>
    <s v="FMSC HBFM01"/>
    <s v="11:35"/>
    <s v="12:35"/>
    <d v="1899-12-30T01:00:00"/>
    <d v="1899-12-30T11:35:00"/>
    <d v="1899-12-30T12:35:00"/>
    <d v="1899-12-30T01:00:00"/>
    <s v="DCO"/>
    <s v="N/A"/>
  </r>
  <r>
    <n v="14026"/>
    <x v="84"/>
    <x v="6"/>
    <s v="LIFT IFTS 24-05 GER"/>
    <s v="IFTS"/>
    <n v="66"/>
    <s v="IFTS"/>
    <n v="9"/>
    <m/>
    <s v="X"/>
    <x v="0"/>
    <s v="STDA"/>
    <s v="DECI_STD"/>
    <m/>
    <m/>
    <s v="PT EMR04"/>
    <s v="11:35"/>
    <s v="12:35"/>
    <d v="1899-12-30T01:00:00"/>
    <d v="1899-12-30T11:35:00"/>
    <d v="1899-12-30T12:35:00"/>
    <d v="1899-12-30T01:00:00"/>
    <s v="DCO"/>
    <s v="N/A"/>
  </r>
  <r>
    <n v="14027"/>
    <x v="84"/>
    <x v="6"/>
    <s v="LIFT IFTS 24-05 GER"/>
    <s v="IFTS"/>
    <n v="67"/>
    <s v="ACS"/>
    <n v="14"/>
    <m/>
    <s v="X"/>
    <x v="1"/>
    <s v="STDA"/>
    <s v="DECI_STD"/>
    <m/>
    <m/>
    <s v="PT EMR02"/>
    <s v="11:35"/>
    <s v="12:35"/>
    <d v="1899-12-30T01:00:00"/>
    <d v="1899-12-30T11:35:00"/>
    <d v="1899-12-30T12:35:00"/>
    <d v="1899-12-30T01:00:00"/>
    <s v="DCO"/>
    <s v="N/A"/>
  </r>
  <r>
    <n v="14028"/>
    <x v="84"/>
    <x v="6"/>
    <s v="LIFT IFTS 24-04 CAN"/>
    <s v="IFTS"/>
    <n v="53"/>
    <s v="ACS"/>
    <n v="12"/>
    <m/>
    <s v="X"/>
    <x v="6"/>
    <s v="STDA"/>
    <s v="DECI_STD"/>
    <m/>
    <m/>
    <s v="PT NAV01 CPL01"/>
    <s v="11:35"/>
    <s v="12:35"/>
    <d v="1899-12-30T01:00:00"/>
    <d v="1899-12-30T11:45:00"/>
    <d v="1899-12-30T12:45:00"/>
    <d v="1899-12-30T01:00:00"/>
    <s v="DCO"/>
    <s v="N/A"/>
  </r>
  <r>
    <n v="14029"/>
    <x v="24"/>
    <x v="7"/>
    <s v="LIFT IFTS 24-03 SAUDI"/>
    <s v="IFTS"/>
    <n v="46"/>
    <s v="ACS"/>
    <n v="14"/>
    <m/>
    <s v="X"/>
    <x v="5"/>
    <s v="NET"/>
    <s v="DECI_PGM"/>
    <m/>
    <n v="14030"/>
    <s v="NET PGM01"/>
    <s v="07:05"/>
    <s v="08:05"/>
    <d v="1899-12-30T01:00:00"/>
    <d v="1899-12-30T07:05:00"/>
    <d v="1899-12-30T08:05:00"/>
    <d v="1899-12-30T01:00:00"/>
    <s v="DCO"/>
    <s v="N/A"/>
  </r>
  <r>
    <n v="14030"/>
    <x v="24"/>
    <x v="7"/>
    <s v="LIFT IFTS 24-03 SAUDI"/>
    <s v="IFTS"/>
    <n v="45"/>
    <s v="ACS"/>
    <n v="12"/>
    <m/>
    <s v="X"/>
    <x v="4"/>
    <s v="NET"/>
    <s v="DECI_PGM"/>
    <m/>
    <n v="14029"/>
    <s v="NET PGM01"/>
    <d v="1899-12-30T07:05:00"/>
    <d v="1899-12-30T08:05:00"/>
    <d v="1899-12-30T01:00:00"/>
    <d v="1899-12-30T07:05:00"/>
    <d v="1899-12-30T08:05:00"/>
    <d v="1899-12-30T01:00:00"/>
    <s v="DCO"/>
    <s v="N/A"/>
  </r>
  <r>
    <n v="14031"/>
    <x v="24"/>
    <x v="7"/>
    <s v="LIFT IFTS 24-03 SAUDI"/>
    <s v="IFTS"/>
    <n v="47"/>
    <s v="IFTS"/>
    <n v="22"/>
    <m/>
    <s v="X"/>
    <x v="0"/>
    <s v="STDA"/>
    <s v="AAR"/>
    <m/>
    <m/>
    <s v="FMS AAR01"/>
    <s v="07:05"/>
    <s v="08:05"/>
    <d v="1899-12-30T01:00:00"/>
    <s v="07:05"/>
    <d v="1899-12-30T07:55:00"/>
    <d v="1899-12-30T00:50:00"/>
    <s v="DCO"/>
    <s v="N/A"/>
  </r>
  <r>
    <n v="14032"/>
    <x v="24"/>
    <x v="7"/>
    <s v="LIFT 24-44 ITA"/>
    <s v="AMI"/>
    <n v="73"/>
    <s v="ACS"/>
    <n v="2"/>
    <s v="X"/>
    <m/>
    <x v="6"/>
    <s v="STDA"/>
    <s v="LOW LEVEL"/>
    <m/>
    <m/>
    <s v="SD ERT02"/>
    <s v="07:05"/>
    <s v="08:05"/>
    <d v="1899-12-30T01:00:00"/>
    <s v="07:05"/>
    <s v="08:05"/>
    <d v="1899-12-30T01:00:00"/>
    <s v="DCO"/>
    <s v="N/A"/>
  </r>
  <r>
    <n v="14033"/>
    <x v="24"/>
    <x v="7"/>
    <s v="LIFT 24-44 ITA"/>
    <s v="AMI"/>
    <n v="70"/>
    <s v="IFTS"/>
    <n v="9"/>
    <s v="X"/>
    <m/>
    <x v="5"/>
    <s v="STDA"/>
    <s v="AAR"/>
    <m/>
    <m/>
    <s v="FMS AAR01"/>
    <s v="08:35"/>
    <s v="09:35"/>
    <d v="1899-12-30T01:00:00"/>
    <d v="1899-12-30T08:35:00"/>
    <d v="1899-12-30T09:35:00"/>
    <d v="1899-12-30T01:00:00"/>
    <s v="DCO"/>
    <s v="N/A"/>
  </r>
  <r>
    <n v="14034"/>
    <x v="24"/>
    <x v="7"/>
    <s v="LIFT IFTS 24-05 AUT"/>
    <s v="IFTS"/>
    <n v="64"/>
    <s v="ACS"/>
    <n v="33"/>
    <m/>
    <s v="X"/>
    <x v="4"/>
    <s v="STDA"/>
    <s v="DECI_STD"/>
    <m/>
    <m/>
    <s v="PT EMR04"/>
    <s v="08:35"/>
    <s v="09:35"/>
    <d v="1899-12-30T01:00:00"/>
    <d v="1899-12-30T08:35:00"/>
    <d v="1899-12-30T09:55:00"/>
    <d v="1899-12-30T01:20:00"/>
    <s v="DCO"/>
    <s v="N/A"/>
  </r>
  <r>
    <n v="14035"/>
    <x v="24"/>
    <x v="7"/>
    <s v="IFTS LIFT 24-02 QATAR"/>
    <s v="QATAR"/>
    <n v="51"/>
    <s v="IFTS"/>
    <n v="23"/>
    <s v="X"/>
    <m/>
    <x v="0"/>
    <s v="STDA"/>
    <s v="CAS_DECI"/>
    <m/>
    <m/>
    <s v="FMS CAS02"/>
    <s v="08:35"/>
    <s v="09:35"/>
    <d v="1899-12-30T01:00:00"/>
    <s v="08:35"/>
    <s v="09:35"/>
    <d v="1899-12-30T01:00:00"/>
    <s v="DCO"/>
    <s v="N/A"/>
  </r>
  <r>
    <n v="14036"/>
    <x v="24"/>
    <x v="7"/>
    <s v="LIFT IFTS 24-04 HUN"/>
    <s v="IFTS"/>
    <n v="62"/>
    <s v="ACS"/>
    <n v="17"/>
    <m/>
    <s v="X"/>
    <x v="1"/>
    <s v="STDA"/>
    <s v="DECI_STD"/>
    <m/>
    <m/>
    <s v="PT NIT01"/>
    <s v="08:35"/>
    <s v="09:35"/>
    <d v="1899-12-30T01:00:00"/>
    <s v="08:35"/>
    <s v="09:35"/>
    <d v="1899-12-30T01:00:00"/>
    <s v="DCO"/>
    <s v="N/A"/>
  </r>
  <r>
    <n v="14037"/>
    <x v="24"/>
    <x v="7"/>
    <s v="LIFT IFTS 24-04 HUN"/>
    <s v="IFTS"/>
    <n v="63"/>
    <s v="ACS"/>
    <n v="9"/>
    <m/>
    <s v="X"/>
    <x v="6"/>
    <s v="STDA"/>
    <s v="DECI_STD"/>
    <m/>
    <m/>
    <s v="PT NIT01"/>
    <s v="08:35"/>
    <s v="09:35"/>
    <d v="1899-12-30T01:00:00"/>
    <s v="08:35"/>
    <s v="09:35"/>
    <d v="1899-12-30T01:00:00"/>
    <s v="DCO"/>
    <s v="N/A"/>
  </r>
  <r>
    <n v="14038"/>
    <x v="24"/>
    <x v="7"/>
    <s v="LIP IFTS 24-02"/>
    <s v="IFTS"/>
    <n v="3"/>
    <s v="IFTS"/>
    <n v="22"/>
    <m/>
    <s v="X"/>
    <x v="0"/>
    <s v="STDA"/>
    <s v="DECI_STD_NVG"/>
    <m/>
    <m/>
    <s v="FMS R2RNVG01"/>
    <s v="10:05"/>
    <s v="11:05"/>
    <d v="1899-12-30T01:00:00"/>
    <s v="10:05"/>
    <d v="1899-12-30T11:15:00"/>
    <d v="1899-12-30T01:10:00"/>
    <s v="DCO"/>
    <s v="N/A"/>
  </r>
  <r>
    <n v="14039"/>
    <x v="24"/>
    <x v="7"/>
    <s v="LIP 24-03 AUT"/>
    <s v="IFTS"/>
    <n v="42"/>
    <s v="ACS"/>
    <n v="2"/>
    <m/>
    <s v="X"/>
    <x v="1"/>
    <s v="STDA"/>
    <s v="PGM"/>
    <m/>
    <m/>
    <s v="SD PGM01"/>
    <s v="10:05"/>
    <s v="11:05"/>
    <d v="1899-12-30T01:00:00"/>
    <s v="10:05"/>
    <s v="11:05"/>
    <d v="1899-12-30T01:00:00"/>
    <s v="DCO"/>
    <s v="N/A"/>
  </r>
  <r>
    <n v="14040"/>
    <x v="24"/>
    <x v="7"/>
    <s v="IP"/>
    <s v="ACS"/>
    <n v="23"/>
    <s v="ACS"/>
    <n v="17"/>
    <m/>
    <s v="X"/>
    <x v="5"/>
    <s v="STDA"/>
    <s v="AAR"/>
    <m/>
    <m/>
    <s v="FMS AAR01"/>
    <s v="11:35"/>
    <s v="12:35"/>
    <d v="1899-12-30T01:00:00"/>
    <d v="1899-12-30T11:35:00"/>
    <d v="1899-12-30T12:35:00"/>
    <d v="1899-12-30T01:00:00"/>
    <s v="DCO"/>
    <s v="N/A"/>
  </r>
  <r>
    <n v="14041"/>
    <x v="24"/>
    <x v="7"/>
    <s v="LIFT IFTS 24-05 GER"/>
    <s v="IFTS"/>
    <n v="67"/>
    <s v="ACS"/>
    <n v="33"/>
    <m/>
    <s v="X"/>
    <x v="4"/>
    <s v="STDA"/>
    <s v="DECI_STD"/>
    <m/>
    <m/>
    <s v="PT EMR03"/>
    <s v="11:35"/>
    <s v="12:35"/>
    <d v="1899-12-30T01:00:00"/>
    <d v="1899-12-30T11:35:00"/>
    <d v="1899-12-30T12:35:00"/>
    <d v="1899-12-30T01:00:00"/>
    <s v="DCO"/>
    <s v="N/A"/>
  </r>
  <r>
    <n v="14042"/>
    <x v="24"/>
    <x v="7"/>
    <s v="IP"/>
    <s v="ACS"/>
    <n v="6"/>
    <s v="ACS"/>
    <n v="9"/>
    <m/>
    <s v="X"/>
    <x v="0"/>
    <s v="STDA"/>
    <s v="AAR"/>
    <m/>
    <m/>
    <s v="FMS AAR01"/>
    <s v="11:35"/>
    <s v="12:35"/>
    <d v="1899-12-30T01:00:00"/>
    <s v="11:35"/>
    <s v="12:35"/>
    <d v="1899-12-30T01:00:00"/>
    <s v="DCO"/>
    <s v="N/A"/>
  </r>
  <r>
    <n v="14043"/>
    <x v="24"/>
    <x v="7"/>
    <s v="LIFT IFTS 24-04 CAN"/>
    <s v="IFTS"/>
    <n v="52"/>
    <s v="IFTS"/>
    <n v="9"/>
    <m/>
    <s v="X"/>
    <x v="1"/>
    <s v="STDA"/>
    <s v="DECI_STD"/>
    <m/>
    <m/>
    <s v="FMS NIT01"/>
    <s v="11:35"/>
    <s v="12:35"/>
    <d v="1899-12-30T01:00:00"/>
    <d v="1899-12-30T11:30:00"/>
    <d v="1899-12-30T12:30:00"/>
    <d v="1899-12-30T01:00:00"/>
    <s v="DCO"/>
    <s v="N/A"/>
  </r>
  <r>
    <n v="14044"/>
    <x v="24"/>
    <x v="7"/>
    <s v="LIFT IFTS 24-04 CAN"/>
    <s v="IFTS"/>
    <n v="51"/>
    <s v="IFTS"/>
    <n v="23"/>
    <m/>
    <s v="X"/>
    <x v="6"/>
    <s v="STDA"/>
    <s v="DECI_STD"/>
    <m/>
    <m/>
    <s v="FMS NIT01"/>
    <s v="11:35"/>
    <s v="12:35"/>
    <d v="1899-12-30T01:00:00"/>
    <s v="11:35"/>
    <s v="12:35"/>
    <d v="1899-12-30T01:00:00"/>
    <s v="DCO"/>
    <s v="N/A"/>
  </r>
  <r>
    <n v="14045"/>
    <x v="24"/>
    <x v="7"/>
    <s v="IFTS LIFT 24-02 QATAR"/>
    <s v="QATAR"/>
    <n v="51"/>
    <s v="ACS"/>
    <n v="12"/>
    <s v="X"/>
    <m/>
    <x v="5"/>
    <s v="NET"/>
    <s v="DECI_STD"/>
    <m/>
    <n v="14046"/>
    <s v="FMSC HBFM01"/>
    <s v="13:05"/>
    <s v="14:05"/>
    <d v="1899-12-30T01:00:00"/>
    <d v="1899-12-30T13:05:00"/>
    <d v="1899-12-30T14:05:00"/>
    <d v="1899-12-30T01:00:00"/>
    <s v="DCO"/>
    <s v="N/A"/>
  </r>
  <r>
    <n v="14046"/>
    <x v="24"/>
    <x v="7"/>
    <s v="LIFT IFTS 24-03 SAUDI"/>
    <s v="IFTS"/>
    <n v="45"/>
    <s v="ACS"/>
    <n v="2"/>
    <m/>
    <s v="X"/>
    <x v="0"/>
    <s v="STDA"/>
    <s v="AAR"/>
    <m/>
    <m/>
    <s v="FMS AAR01"/>
    <s v="13:05"/>
    <s v="14:05"/>
    <d v="1899-12-30T01:00:00"/>
    <s v="13:05"/>
    <s v="14:05"/>
    <d v="1899-12-30T01:00:00"/>
    <s v="DCO"/>
    <s v="N/A"/>
  </r>
  <r>
    <n v="14047"/>
    <x v="24"/>
    <x v="7"/>
    <s v="LIFT IFTS 24-04 SPA"/>
    <s v="IFTS"/>
    <n v="61"/>
    <s v="ACS"/>
    <n v="14"/>
    <m/>
    <s v="X"/>
    <x v="1"/>
    <s v="STDA"/>
    <s v="DECI_STD"/>
    <m/>
    <m/>
    <s v="PT NIT01"/>
    <s v="13:05"/>
    <s v="14:05"/>
    <d v="1899-12-30T01:00:00"/>
    <s v="13:05"/>
    <s v="14:05"/>
    <d v="1899-12-30T01:00:00"/>
    <s v="DCO"/>
    <s v="N/A"/>
  </r>
  <r>
    <n v="14048"/>
    <x v="24"/>
    <x v="7"/>
    <s v="LIFT IFTS 24-04 SPA"/>
    <s v="IFTS"/>
    <n v="58"/>
    <s v="ACS"/>
    <n v="30"/>
    <m/>
    <s v="X"/>
    <x v="6"/>
    <s v="STDA"/>
    <s v="DECI_STD"/>
    <m/>
    <m/>
    <s v="PT NIT01"/>
    <s v="13:05"/>
    <s v="14:05"/>
    <d v="1899-12-30T01:00:00"/>
    <s v="13:05"/>
    <s v="14:05"/>
    <d v="1899-12-30T01:00:00"/>
    <s v="DCO"/>
    <s v="N/A"/>
  </r>
  <r>
    <n v="14049"/>
    <x v="24"/>
    <x v="7"/>
    <s v="LIFT IFTS 24-04 CAN"/>
    <s v="IFTS"/>
    <n v="53"/>
    <s v="ACS"/>
    <n v="9"/>
    <m/>
    <s v="X"/>
    <x v="6"/>
    <s v="STDA"/>
    <s v="DECI_STD"/>
    <m/>
    <m/>
    <s v="PT NAV02"/>
    <s v="14:35"/>
    <s v="15:35"/>
    <d v="1899-12-30T01:00:00"/>
    <s v="14:35"/>
    <s v="15:35"/>
    <d v="1899-12-30T01:00:00"/>
    <s v="DCO"/>
    <s v="N/A"/>
  </r>
  <r>
    <n v="14050"/>
    <x v="24"/>
    <x v="7"/>
    <s v="LIFT IFTS 24-05 AUT"/>
    <s v="IFTS"/>
    <n v="65"/>
    <s v="IFTS"/>
    <n v="23"/>
    <m/>
    <s v="X"/>
    <x v="1"/>
    <s v="STDA"/>
    <s v="DECI_STD"/>
    <m/>
    <m/>
    <s v="PT EMR04"/>
    <s v="14:35"/>
    <s v="15:35"/>
    <d v="1899-12-30T01:00:00"/>
    <s v="14:35"/>
    <s v="15:35"/>
    <d v="1899-12-30T01:00:00"/>
    <s v="DCO"/>
    <s v="N/A"/>
  </r>
  <r>
    <n v="14051"/>
    <x v="85"/>
    <x v="7"/>
    <s v="IFTS LIFT 24-02 QATAR"/>
    <s v="QATAR"/>
    <n v="53"/>
    <s v="ACS"/>
    <n v="14"/>
    <s v="X"/>
    <m/>
    <x v="5"/>
    <s v="NET"/>
    <s v="DECI_STD"/>
    <m/>
    <n v="14052"/>
    <s v="FMSC HBFM01"/>
    <s v="07:05"/>
    <s v="08:05"/>
    <d v="1899-12-30T01:00:00"/>
    <d v="1899-12-30T07:05:00"/>
    <d v="1899-12-30T08:05:00"/>
    <d v="1899-12-30T01:00:00"/>
    <s v="DCO"/>
    <s v="N/A"/>
  </r>
  <r>
    <n v="14052"/>
    <x v="85"/>
    <x v="7"/>
    <s v="LIFT IFTS 24-03 SAUDI"/>
    <s v="IFTS"/>
    <n v="45"/>
    <s v="ACS"/>
    <n v="5"/>
    <m/>
    <s v="X"/>
    <x v="1"/>
    <s v="NET"/>
    <s v="DECI_PGM"/>
    <m/>
    <n v="14053"/>
    <s v="NET PGM02"/>
    <s v="07:05"/>
    <s v="08:05"/>
    <d v="1899-12-30T01:00:00"/>
    <s v="07:05"/>
    <s v="08:05"/>
    <d v="1899-12-30T01:00:00"/>
    <s v="DCO"/>
    <s v="N/A"/>
  </r>
  <r>
    <n v="14053"/>
    <x v="85"/>
    <x v="7"/>
    <s v="LIFT IFTS 24-03 SAUDI"/>
    <s v="IFTS"/>
    <n v="47"/>
    <s v="IFTS"/>
    <n v="22"/>
    <m/>
    <s v="X"/>
    <x v="6"/>
    <s v="NET"/>
    <s v="DECI_PGM"/>
    <m/>
    <n v="14052"/>
    <s v="NET PGM01"/>
    <s v="07:05"/>
    <s v="08:05"/>
    <d v="1899-12-30T01:00:00"/>
    <s v="07:05"/>
    <s v="08:05"/>
    <d v="1899-12-30T01:00:00"/>
    <s v="DCO"/>
    <s v="N/A"/>
  </r>
  <r>
    <n v="14054"/>
    <x v="85"/>
    <x v="7"/>
    <s v="LIFT 24-44 ITA"/>
    <s v="AMI"/>
    <n v="73"/>
    <s v="ACS"/>
    <n v="10"/>
    <s v="X"/>
    <m/>
    <x v="0"/>
    <s v="STDA"/>
    <s v="AAR"/>
    <m/>
    <m/>
    <s v="SD AAR01"/>
    <s v="07:05"/>
    <s v="08:05"/>
    <d v="1899-12-30T01:00:00"/>
    <s v="07:05"/>
    <s v="08:05"/>
    <d v="1899-12-30T01:00:00"/>
    <s v="DCO"/>
    <s v="N/A"/>
  </r>
  <r>
    <n v="14055"/>
    <x v="85"/>
    <x v="7"/>
    <s v="IFTS LIFT 24-02 QATAR"/>
    <s v="QATAR"/>
    <n v="54"/>
    <s v="ACS"/>
    <n v="17"/>
    <s v="X"/>
    <m/>
    <x v="5"/>
    <s v="NET"/>
    <s v="DECI_STD"/>
    <m/>
    <n v="14056"/>
    <s v="FMSC HBFM02"/>
    <s v="08:35"/>
    <s v="09:35"/>
    <d v="1899-12-30T01:00:00"/>
    <d v="1899-12-30T08:35:00"/>
    <d v="1899-12-30T09:35:00"/>
    <d v="1899-12-30T01:00:00"/>
    <s v="DCO"/>
    <s v="N/A"/>
  </r>
  <r>
    <n v="14056"/>
    <x v="85"/>
    <x v="7"/>
    <s v="LIFT IFTS 24-03 CAN"/>
    <s v="IFTS"/>
    <n v="38"/>
    <s v="IFTS"/>
    <n v="23"/>
    <m/>
    <s v="X"/>
    <x v="0"/>
    <s v="NET"/>
    <s v="DECI_STD"/>
    <m/>
    <n v="14057"/>
    <s v="FMSC HACM01"/>
    <s v="08:35"/>
    <s v="09:35"/>
    <d v="1899-12-30T01:00:00"/>
    <s v="08:35"/>
    <s v="09:35"/>
    <d v="1899-12-30T01:00:00"/>
    <s v="DCO"/>
    <s v="N/A"/>
  </r>
  <r>
    <n v="14057"/>
    <x v="85"/>
    <x v="7"/>
    <s v="LIFT IFTS 24-04 SPA"/>
    <s v="IFTS"/>
    <n v="59"/>
    <s v="ACS"/>
    <n v="2"/>
    <m/>
    <s v="X"/>
    <x v="6"/>
    <s v="STDA"/>
    <s v="DECI_STD"/>
    <m/>
    <m/>
    <s v="PT NIT01"/>
    <s v="08:35"/>
    <s v="09:35"/>
    <d v="1899-12-30T01:00:00"/>
    <s v="08:35"/>
    <s v="09:35"/>
    <d v="1899-12-30T01:00:00"/>
    <s v="DCO"/>
    <s v="N/A"/>
  </r>
  <r>
    <n v="14058"/>
    <x v="85"/>
    <x v="7"/>
    <s v="IFTS LIFT 24-02 QATAR"/>
    <s v="QATAR"/>
    <n v="51"/>
    <s v="ACS"/>
    <n v="12"/>
    <s v="X"/>
    <m/>
    <x v="5"/>
    <s v="NET"/>
    <s v="DECI_STD"/>
    <m/>
    <n v="14059"/>
    <s v="FMSC HBFM02"/>
    <s v="10:05"/>
    <s v="11:05"/>
    <d v="1899-12-30T01:00:00"/>
    <d v="1899-12-30T10:05:00"/>
    <d v="1899-12-30T11:05:00"/>
    <d v="1899-12-30T01:00:00"/>
    <s v="DCO"/>
    <s v="N/A"/>
  </r>
  <r>
    <n v="14059"/>
    <x v="85"/>
    <x v="7"/>
    <s v="IFTS LIFT 24-02 QATAR"/>
    <s v="QATAR"/>
    <n v="55"/>
    <s v="IFTS"/>
    <n v="22"/>
    <s v="X"/>
    <m/>
    <x v="0"/>
    <s v="NET"/>
    <s v="DECI_STD"/>
    <m/>
    <n v="14060"/>
    <s v="FMSC HBFM02"/>
    <s v="10:05"/>
    <s v="11:05"/>
    <d v="1899-12-30T01:00:00"/>
    <s v="10:05"/>
    <s v="11:05"/>
    <d v="1899-12-30T01:00:00"/>
    <s v="DCO"/>
    <s v="N/A"/>
  </r>
  <r>
    <n v="14060"/>
    <x v="85"/>
    <x v="7"/>
    <s v="LIFT IFTS 24-05 GER"/>
    <s v="IFTS"/>
    <n v="67"/>
    <s v="ACS"/>
    <n v="5"/>
    <m/>
    <s v="X"/>
    <x v="6"/>
    <s v="STDA"/>
    <s v="DECI_STD"/>
    <m/>
    <m/>
    <s v="PT EMR04"/>
    <s v="10:05"/>
    <s v="11:05"/>
    <d v="1899-12-30T01:00:00"/>
    <s v="10:05"/>
    <s v="11:05"/>
    <d v="1899-12-30T01:00:00"/>
    <s v="DCO"/>
    <s v="N/A"/>
  </r>
  <r>
    <n v="14061"/>
    <x v="85"/>
    <x v="7"/>
    <s v="LIFT IFTS 24-03 CAN"/>
    <s v="IFTS"/>
    <n v="37"/>
    <s v="ACS"/>
    <n v="9"/>
    <m/>
    <s v="X"/>
    <x v="5"/>
    <s v="NET"/>
    <s v="DECI_STD"/>
    <m/>
    <n v="14062"/>
    <s v="FMSC HACM01"/>
    <s v="11:35"/>
    <s v="12:35"/>
    <d v="1899-12-30T01:00:00"/>
    <d v="1899-12-30T11:35:00"/>
    <d v="1899-12-30T12:35:00"/>
    <d v="1899-12-30T01:00:00"/>
    <s v="DCO"/>
    <s v="N/A"/>
  </r>
  <r>
    <n v="14062"/>
    <x v="85"/>
    <x v="7"/>
    <s v="LIFT IFTS 24-03 SAUDI"/>
    <s v="IFTS"/>
    <n v="47"/>
    <s v="ACS"/>
    <n v="17"/>
    <m/>
    <s v="X"/>
    <x v="0"/>
    <s v="NET"/>
    <s v="DECI_PGM"/>
    <m/>
    <n v="14063"/>
    <s v="NET PGM02"/>
    <s v="11:35"/>
    <s v="12:35"/>
    <d v="1899-12-30T01:00:00"/>
    <s v="11:35"/>
    <s v="12:35"/>
    <d v="1899-12-30T01:00:00"/>
    <s v="DCO"/>
    <s v="N/A"/>
  </r>
  <r>
    <n v="14063"/>
    <x v="85"/>
    <x v="7"/>
    <s v="LIFT IFTS 24-03 SAUDI"/>
    <s v="IFTS"/>
    <n v="46"/>
    <s v="IFTS"/>
    <n v="9"/>
    <m/>
    <s v="X"/>
    <x v="1"/>
    <s v="NET"/>
    <s v="DECI_PGM"/>
    <m/>
    <n v="14062"/>
    <s v="NET PGM02"/>
    <s v="11:35"/>
    <s v="12:35"/>
    <d v="1899-12-30T01:00:00"/>
    <s v="11:35"/>
    <s v="12:35"/>
    <d v="1899-12-30T01:00:00"/>
    <s v="DCO"/>
    <s v="N/A"/>
  </r>
  <r>
    <n v="14064"/>
    <x v="85"/>
    <x v="7"/>
    <s v="LIFT IFTS 24-03 SAUDI"/>
    <s v="IFTS"/>
    <n v="45"/>
    <s v="ACS"/>
    <n v="2"/>
    <m/>
    <s v="X"/>
    <x v="6"/>
    <s v="STDA"/>
    <s v="DECI_STD"/>
    <m/>
    <m/>
    <s v="PT ERT02"/>
    <s v="11:35"/>
    <s v="12:35"/>
    <d v="1899-12-30T01:00:00"/>
    <s v="11:35"/>
    <s v="12:35"/>
    <d v="1899-12-30T01:00:00"/>
    <s v="DCO"/>
    <s v="N/A"/>
  </r>
  <r>
    <n v="14065"/>
    <x v="85"/>
    <x v="7"/>
    <s v="IFTS LIFT 24-02 QATAR"/>
    <s v="QATAR"/>
    <n v="53"/>
    <s v="ACS"/>
    <n v="14"/>
    <s v="X"/>
    <m/>
    <x v="5"/>
    <s v="NET"/>
    <s v="DECI_STD"/>
    <m/>
    <n v="14066"/>
    <s v="FMSC HBFM02"/>
    <s v="13:05"/>
    <s v="14:05"/>
    <d v="1899-12-30T01:00:00"/>
    <d v="1899-12-30T13:05:00"/>
    <d v="1899-12-30T14:05:00"/>
    <d v="1899-12-30T01:00:00"/>
    <s v="DCO"/>
    <s v="N/A"/>
  </r>
  <r>
    <n v="14066"/>
    <x v="85"/>
    <x v="7"/>
    <s v="LIP 24-03 SGP"/>
    <s v="IFTS"/>
    <n v="41"/>
    <s v="ACS"/>
    <n v="12"/>
    <m/>
    <s v="X"/>
    <x v="1"/>
    <s v="NET"/>
    <s v="PGM"/>
    <m/>
    <n v="14067"/>
    <s v="SD PGM02"/>
    <s v="13:05"/>
    <s v="14:05"/>
    <d v="1899-12-30T01:00:00"/>
    <d v="1899-12-30T13:10:00"/>
    <d v="1899-12-30T14:10:00"/>
    <d v="1899-12-30T01:00:00"/>
    <s v="DCO"/>
    <s v="N/A"/>
  </r>
  <r>
    <n v="14067"/>
    <x v="85"/>
    <x v="7"/>
    <s v="LIP 24-03 AUT"/>
    <s v="IFTS"/>
    <n v="42"/>
    <s v="IFTS"/>
    <n v="22"/>
    <m/>
    <s v="X"/>
    <x v="6"/>
    <s v="NET"/>
    <s v="PGM"/>
    <m/>
    <n v="14066"/>
    <s v="SD PGM02"/>
    <s v="13:05"/>
    <s v="14:05"/>
    <d v="1899-12-30T01:00:00"/>
    <d v="1899-12-30T13:10:00"/>
    <d v="1899-12-30T14:10:00"/>
    <d v="1899-12-30T01:00:00"/>
    <s v="DCO"/>
    <s v="N/A"/>
  </r>
  <r>
    <n v="14068"/>
    <x v="85"/>
    <x v="7"/>
    <s v="LIFT IFTS 24-04 SPA"/>
    <s v="IFTS"/>
    <n v="58"/>
    <s v="ACS"/>
    <n v="10"/>
    <m/>
    <s v="X"/>
    <x v="0"/>
    <s v="STDA"/>
    <s v="DECI_STD"/>
    <m/>
    <m/>
    <s v="FMS NIT01"/>
    <s v="13:05"/>
    <s v="14:05"/>
    <d v="1899-12-30T01:00:00"/>
    <d v="1899-12-30T13:05:00"/>
    <d v="1899-12-30T14:15:00"/>
    <d v="1899-12-30T01:10:00"/>
    <s v="DCO"/>
    <s v="N/A"/>
  </r>
  <r>
    <n v="14069"/>
    <x v="85"/>
    <x v="7"/>
    <s v="LIFT IFTS 24-03 CAN"/>
    <s v="IFTS"/>
    <n v="38"/>
    <s v="ACS"/>
    <n v="9"/>
    <m/>
    <s v="X"/>
    <x v="5"/>
    <s v="NET"/>
    <s v="DECI_STD"/>
    <m/>
    <n v="14070"/>
    <s v="FMSC HACM02"/>
    <s v="14:35"/>
    <s v="15:35"/>
    <d v="1899-12-30T01:00:00"/>
    <d v="1899-12-30T14:35:00"/>
    <d v="1899-12-30T15:35:00"/>
    <d v="1899-12-30T01:00:00"/>
    <s v="DCO"/>
    <s v="N/A"/>
  </r>
  <r>
    <n v="14070"/>
    <x v="85"/>
    <x v="7"/>
    <s v="LIFT IFTS 24-04 JPN"/>
    <s v="IFTS"/>
    <n v="55"/>
    <s v="IFTS"/>
    <n v="23"/>
    <m/>
    <s v="X"/>
    <x v="0"/>
    <s v="NET"/>
    <s v="DECI_STD"/>
    <m/>
    <n v="14071"/>
    <s v="FMS EMR01"/>
    <s v="14:35"/>
    <s v="15:35"/>
    <d v="1899-12-30T01:00:00"/>
    <d v="1899-12-30T14:35:00"/>
    <d v="1899-12-30T15:35:00"/>
    <d v="1899-12-30T01:00:00"/>
    <s v="DCO"/>
    <s v="N/A"/>
  </r>
  <r>
    <n v="14071"/>
    <x v="85"/>
    <x v="7"/>
    <s v="LIFT IFTS 24-04 SPA"/>
    <s v="IFTS"/>
    <n v="61"/>
    <s v="IFTS"/>
    <n v="9"/>
    <m/>
    <s v="X"/>
    <x v="1"/>
    <s v="NET"/>
    <s v="DECI_STD"/>
    <m/>
    <n v="14070"/>
    <s v="FMS NIT01"/>
    <s v="14:35"/>
    <s v="15:35"/>
    <d v="1899-12-30T01:00:00"/>
    <d v="1899-12-30T14:35:00"/>
    <d v="1899-12-30T15:35:00"/>
    <d v="1899-12-30T01:00:00"/>
    <s v="DCO"/>
    <s v="N/A"/>
  </r>
  <r>
    <n v="14072"/>
    <x v="25"/>
    <x v="7"/>
    <s v="LIFT IFTS 24-03 SAUDI"/>
    <s v="IFTS"/>
    <n v="47"/>
    <s v="ACS"/>
    <n v="30"/>
    <m/>
    <s v="X"/>
    <x v="5"/>
    <s v="NET"/>
    <s v="DECI_PGM"/>
    <m/>
    <n v="14073"/>
    <s v="NET PGM03"/>
    <s v="07:05"/>
    <s v="08:05"/>
    <d v="1899-12-30T01:00:00"/>
    <d v="1899-12-30T07:05:00"/>
    <d v="1899-12-30T07:55:00"/>
    <d v="1899-12-30T00:50:00"/>
    <s v="DCO"/>
    <s v="N/A"/>
  </r>
  <r>
    <n v="14073"/>
    <x v="25"/>
    <x v="7"/>
    <s v="LIFT 24-44 ITA"/>
    <s v="AMI"/>
    <n v="71"/>
    <s v="IFTS"/>
    <n v="22"/>
    <s v="X"/>
    <m/>
    <x v="0"/>
    <s v="STDA"/>
    <s v="AAR"/>
    <m/>
    <m/>
    <s v="SD AAR01"/>
    <s v="07:05"/>
    <s v="08:05"/>
    <d v="1899-12-30T01:00:00"/>
    <s v="07:05"/>
    <d v="1899-12-30T07:55:00"/>
    <d v="1899-12-30T00:50:00"/>
    <s v="DCO"/>
    <s v="N/A"/>
  </r>
  <r>
    <n v="14074"/>
    <x v="25"/>
    <x v="7"/>
    <s v="LIFT IFTS 24-03 UK"/>
    <s v="IFTS"/>
    <n v="40"/>
    <s v="ACS"/>
    <n v="17"/>
    <m/>
    <s v="X"/>
    <x v="5"/>
    <s v="NET"/>
    <s v="DECI_STD"/>
    <m/>
    <n v="14075"/>
    <s v="FMSC OACM01"/>
    <s v="08:35"/>
    <s v="09:35"/>
    <d v="1899-12-30T01:00:00"/>
    <d v="1899-12-30T08:35:00"/>
    <d v="1899-12-30T09:35:00"/>
    <d v="1899-12-30T01:00:00"/>
    <s v="DCO"/>
    <s v="N/A"/>
  </r>
  <r>
    <n v="14075"/>
    <x v="25"/>
    <x v="7"/>
    <s v="LIFT IFTS 24-04 SPA"/>
    <s v="IFTS"/>
    <n v="59"/>
    <s v="ACS"/>
    <n v="5"/>
    <m/>
    <s v="X"/>
    <x v="0"/>
    <s v="STDA"/>
    <s v="DECI_STD"/>
    <m/>
    <m/>
    <s v="FMS NIT01"/>
    <s v="08:35"/>
    <s v="09:35"/>
    <d v="1899-12-30T01:00:00"/>
    <d v="1899-12-30T08:35:00"/>
    <d v="1899-12-30T09:35:00"/>
    <d v="1899-12-30T01:00:00"/>
    <s v="DCO"/>
    <s v="N/A"/>
  </r>
  <r>
    <n v="14076"/>
    <x v="25"/>
    <x v="7"/>
    <s v="LIFT IFTS 24-04 CAN"/>
    <s v="IFTS"/>
    <n v="53"/>
    <s v="IFTS"/>
    <n v="23"/>
    <m/>
    <s v="X"/>
    <x v="1"/>
    <s v="STDA"/>
    <s v="DECI_STD"/>
    <m/>
    <m/>
    <s v="PT NIT01"/>
    <s v="08:35"/>
    <s v="09:35"/>
    <d v="1899-12-30T01:00:00"/>
    <d v="1899-12-30T08:35:00"/>
    <d v="1899-12-30T09:35:00"/>
    <d v="1899-12-30T01:00:00"/>
    <s v="DCO"/>
    <s v="N/A"/>
  </r>
  <r>
    <n v="14077"/>
    <x v="25"/>
    <x v="7"/>
    <s v="LIFT IFTS 24-03 UK"/>
    <s v="IFTS"/>
    <n v="39"/>
    <s v="ACS"/>
    <n v="9"/>
    <m/>
    <s v="X"/>
    <x v="0"/>
    <s v="NET"/>
    <s v="DECI_STD"/>
    <m/>
    <n v="14078"/>
    <s v="FMSC OACM02"/>
    <s v="10:05"/>
    <s v="11:05"/>
    <d v="1899-12-30T01:00:00"/>
    <d v="1899-12-30T10:05:00"/>
    <d v="1899-12-30T11:05:00"/>
    <d v="1899-12-30T01:00:00"/>
    <s v="DCO"/>
    <s v="N/A"/>
  </r>
  <r>
    <n v="14078"/>
    <x v="25"/>
    <x v="7"/>
    <s v="LIFT IFTS 24-03 SAUDI"/>
    <s v="IFTS"/>
    <n v="46"/>
    <s v="ACS"/>
    <n v="10"/>
    <m/>
    <s v="X"/>
    <x v="5"/>
    <s v="NET"/>
    <s v="DECI_PGM"/>
    <m/>
    <n v="14079"/>
    <s v="NET PGM03"/>
    <s v="11:35"/>
    <s v="12:35"/>
    <d v="1899-12-30T01:00:00"/>
    <d v="1899-12-30T11:35:00"/>
    <d v="1899-12-30T12:35:00"/>
    <d v="1899-12-30T01:00:00"/>
    <s v="DCO"/>
    <s v="N/A"/>
  </r>
  <r>
    <n v="14079"/>
    <x v="25"/>
    <x v="7"/>
    <s v="LIFT IFTS 24-03 SAUDI"/>
    <s v="IFTS"/>
    <n v="45"/>
    <s v="ACS"/>
    <n v="12"/>
    <m/>
    <s v="X"/>
    <x v="4"/>
    <s v="NET"/>
    <s v="DECI_PGM"/>
    <m/>
    <n v="14078"/>
    <s v="NET PGM03"/>
    <d v="1899-12-30T11:35:00"/>
    <d v="1899-12-30T12:35:00"/>
    <d v="1899-12-30T01:00:00"/>
    <d v="1899-12-30T11:35:00"/>
    <d v="1899-12-30T12:35:00"/>
    <d v="1899-12-30T01:00:00"/>
    <s v="DCO"/>
    <s v="N/A"/>
  </r>
  <r>
    <n v="14080"/>
    <x v="25"/>
    <x v="7"/>
    <s v="LIFT IFTS 24-04 CAN"/>
    <s v="IFTS"/>
    <n v="54"/>
    <s v="ACS"/>
    <n v="17"/>
    <m/>
    <s v="X"/>
    <x v="0"/>
    <s v="STDA"/>
    <s v="DECI_STD"/>
    <m/>
    <m/>
    <s v="FMS NIT01"/>
    <s v="11:35"/>
    <s v="12:35"/>
    <d v="1899-12-30T01:00:00"/>
    <d v="1899-12-30T11:35:00"/>
    <d v="1899-12-30T12:35:00"/>
    <d v="1899-12-30T01:00:00"/>
    <s v="DCO"/>
    <s v="N/A"/>
  </r>
  <r>
    <n v="14081"/>
    <x v="25"/>
    <x v="7"/>
    <s v="LIFT IFTS 24-03 UK"/>
    <s v="IFTS"/>
    <n v="40"/>
    <s v="ACS"/>
    <n v="2"/>
    <m/>
    <s v="X"/>
    <x v="0"/>
    <s v="NET"/>
    <s v="DECI_STD"/>
    <m/>
    <n v="14082"/>
    <s v="FMSC OACM02"/>
    <s v="13:05"/>
    <s v="14:05"/>
    <d v="1899-12-30T01:00:00"/>
    <d v="1899-12-30T13:05:00"/>
    <d v="1899-12-30T14:05:00"/>
    <d v="1899-12-30T01:00:00"/>
    <s v="DCO"/>
    <s v="N/A"/>
  </r>
  <r>
    <n v="14082"/>
    <x v="25"/>
    <x v="7"/>
    <s v="LIFT IFTS 24-04 CAN"/>
    <s v="IFTS"/>
    <n v="53"/>
    <s v="IFTS"/>
    <n v="22"/>
    <m/>
    <s v="X"/>
    <x v="5"/>
    <s v="STDA"/>
    <s v="DECI_STD"/>
    <m/>
    <m/>
    <s v="FMS NIT01"/>
    <s v="13:05"/>
    <s v="14:05"/>
    <d v="1899-12-30T01:00:00"/>
    <d v="1899-12-30T13:05:00"/>
    <d v="1899-12-30T14:05:00"/>
    <d v="1899-12-30T01:00:00"/>
    <s v="DCO"/>
    <s v="N/A"/>
  </r>
  <r>
    <n v="14083"/>
    <x v="25"/>
    <x v="7"/>
    <s v="LIFT IFTS 24-03 CAN"/>
    <s v="IFTS"/>
    <n v="37"/>
    <s v="ACS"/>
    <n v="13"/>
    <m/>
    <s v="X"/>
    <x v="0"/>
    <s v="NET"/>
    <s v="DECI_STD"/>
    <m/>
    <n v="14084"/>
    <s v="FMSC HACM02"/>
    <s v="14:35"/>
    <s v="15:35"/>
    <d v="1899-12-30T01:00:00"/>
    <d v="1899-12-30T14:35:00"/>
    <d v="1899-12-30T15:35:00"/>
    <d v="1899-12-30T01:00:00"/>
    <s v="DCO"/>
    <s v="N/A"/>
  </r>
  <r>
    <n v="14084"/>
    <x v="86"/>
    <x v="7"/>
    <s v=" IFTS LIFT 24-03 QATAR"/>
    <s v="QATAR"/>
    <n v="57"/>
    <s v="ACS"/>
    <n v="17"/>
    <s v="X"/>
    <m/>
    <x v="5"/>
    <s v="NET"/>
    <s v="LOW LEVEL"/>
    <m/>
    <n v="14085"/>
    <s v="NET TLL01"/>
    <s v="07:05"/>
    <s v="08:05"/>
    <d v="1899-12-30T01:00:00"/>
    <d v="1899-12-30T07:05:00"/>
    <d v="1899-12-30T08:05:00"/>
    <d v="1899-12-30T01:00:00"/>
    <s v="DCO"/>
    <s v="N/A"/>
  </r>
  <r>
    <n v="14085"/>
    <x v="86"/>
    <x v="7"/>
    <s v="LIFT 24-45 ITA"/>
    <s v="AMI"/>
    <n v="34"/>
    <s v="ACS"/>
    <n v="32"/>
    <s v="X"/>
    <m/>
    <x v="0"/>
    <s v="STDA"/>
    <s v="DECI_STD"/>
    <m/>
    <m/>
    <s v="SD EMRSP01"/>
    <s v="07:05"/>
    <s v="08:05"/>
    <d v="1899-12-30T01:00:00"/>
    <d v="1899-12-30T07:05:00"/>
    <d v="1899-12-30T08:05:00"/>
    <d v="1899-12-30T01:00:00"/>
    <s v="DCO"/>
    <s v="N/A"/>
  </r>
  <r>
    <n v="14086"/>
    <x v="86"/>
    <x v="7"/>
    <s v="LIFT IFTS 24-03 UK"/>
    <s v="IFTS"/>
    <n v="39"/>
    <s v="ACS"/>
    <n v="2"/>
    <m/>
    <s v="X"/>
    <x v="5"/>
    <s v="NET"/>
    <s v="DECI_STD"/>
    <m/>
    <n v="14087"/>
    <s v="FMSC HACM01"/>
    <s v="08:35"/>
    <s v="09:35"/>
    <d v="1899-12-30T01:00:00"/>
    <d v="1899-12-30T08:35:00"/>
    <d v="1899-12-30T09:35:00"/>
    <d v="1899-12-30T01:00:00"/>
    <s v="DCO"/>
    <s v="N/A"/>
  </r>
  <r>
    <n v="14087"/>
    <x v="86"/>
    <x v="7"/>
    <s v="LIFT IFTS 24-04 SPA"/>
    <s v="IFTS"/>
    <n v="60"/>
    <s v="ACS"/>
    <n v="10"/>
    <m/>
    <s v="X"/>
    <x v="0"/>
    <s v="STDA"/>
    <s v="DECI_STD"/>
    <m/>
    <m/>
    <s v="PT NIT01"/>
    <s v="08:35"/>
    <s v="09:35"/>
    <d v="1899-12-30T01:00:00"/>
    <d v="1899-12-30T08:35:00"/>
    <d v="1899-12-30T09:35:00"/>
    <d v="1899-12-30T01:00:00"/>
    <s v="DCO"/>
    <s v="N/A"/>
  </r>
  <r>
    <n v="14088"/>
    <x v="86"/>
    <x v="7"/>
    <s v=" IFTS LIFT 24-03 QATAR"/>
    <s v="QATAR"/>
    <n v="61"/>
    <s v="ACS"/>
    <n v="30"/>
    <s v="X"/>
    <m/>
    <x v="5"/>
    <s v="NET"/>
    <s v="LOW LEVEL"/>
    <m/>
    <n v="14089"/>
    <s v="NET TLL01"/>
    <s v="10:05"/>
    <s v="11:05"/>
    <d v="1899-12-30T01:00:00"/>
    <s v="10:05"/>
    <s v="11:05"/>
    <d v="1899-12-30T01:00:00"/>
    <s v="DCO"/>
    <s v="N/A"/>
  </r>
  <r>
    <n v="14089"/>
    <x v="86"/>
    <x v="7"/>
    <s v="LIFT IFTS 24-04 HUN"/>
    <s v="IFTS"/>
    <n v="62"/>
    <s v="ACS"/>
    <n v="32"/>
    <m/>
    <s v="X"/>
    <x v="0"/>
    <s v="STDA"/>
    <s v="DECI_STD"/>
    <m/>
    <m/>
    <s v="FMS NIT01"/>
    <s v="10:05"/>
    <s v="11:05"/>
    <d v="1899-12-30T01:00:00"/>
    <s v="10:05"/>
    <s v="11:05"/>
    <d v="1899-12-30T01:00:00"/>
    <s v="DCO"/>
    <s v="N/A"/>
  </r>
  <r>
    <n v="14090"/>
    <x v="86"/>
    <x v="7"/>
    <s v="LIFT IFTS 24-04 HUN"/>
    <s v="IFTS"/>
    <n v="63"/>
    <s v="IFTS"/>
    <n v="9"/>
    <m/>
    <s v="X"/>
    <x v="1"/>
    <s v="STDA"/>
    <s v="DECI_STD"/>
    <m/>
    <m/>
    <s v="FMS NIT01"/>
    <s v="10:05"/>
    <s v="11:05"/>
    <d v="1899-12-30T01:00:00"/>
    <s v="10:05"/>
    <s v="11:05"/>
    <d v="1899-12-30T01:00:00"/>
    <s v="DCO"/>
    <s v="N/A"/>
  </r>
  <r>
    <n v="14091"/>
    <x v="86"/>
    <x v="7"/>
    <s v="IFTS LIFT 24-02 QATAR"/>
    <s v="QATAR"/>
    <n v="52"/>
    <s v="ACS"/>
    <n v="9"/>
    <s v="X"/>
    <m/>
    <x v="5"/>
    <s v="NET"/>
    <s v="DECI_STD"/>
    <m/>
    <n v="14092"/>
    <s v="FMSC HBFM01"/>
    <s v="11:35"/>
    <s v="12:35"/>
    <d v="1899-12-30T01:00:00"/>
    <d v="1899-12-30T11:35:00"/>
    <d v="1899-12-30T12:35:00"/>
    <d v="1899-12-30T01:00:00"/>
    <s v="DCO"/>
    <s v="N/A"/>
  </r>
  <r>
    <n v="14092"/>
    <x v="86"/>
    <x v="7"/>
    <s v=" IFTS LIFT 24-03 QATAR"/>
    <s v="QATAR"/>
    <n v="56"/>
    <s v="ACS"/>
    <n v="13"/>
    <s v="X"/>
    <m/>
    <x v="0"/>
    <s v="STDA"/>
    <s v="LOW LEVEL"/>
    <m/>
    <n v="14093"/>
    <s v="NET TLL01"/>
    <s v="11:35"/>
    <s v="12:35"/>
    <d v="1899-12-30T01:00:00"/>
    <s v="11:35"/>
    <s v="12:35"/>
    <d v="1899-12-30T01:00:00"/>
    <s v="DCO"/>
    <s v="N/A"/>
  </r>
  <r>
    <n v="14093"/>
    <x v="86"/>
    <x v="7"/>
    <s v=" IFTS LIFT 24-03 QATAR"/>
    <s v="QATAR"/>
    <n v="57"/>
    <s v="IFTS"/>
    <n v="23"/>
    <s v="X"/>
    <m/>
    <x v="1"/>
    <s v="NET"/>
    <s v="LOW LEVEL"/>
    <m/>
    <n v="14092"/>
    <s v="NET TLL02"/>
    <s v="11:35"/>
    <s v="12:35"/>
    <d v="1899-12-30T01:00:00"/>
    <s v="11:35"/>
    <s v="12:35"/>
    <d v="1899-12-30T01:00:00"/>
    <s v="DCO"/>
    <s v="N/A"/>
  </r>
  <r>
    <n v="14094"/>
    <x v="86"/>
    <x v="7"/>
    <s v="LIFT IFTS 24-03 UK"/>
    <s v="IFTS"/>
    <n v="39"/>
    <s v="ACS"/>
    <n v="5"/>
    <m/>
    <s v="X"/>
    <x v="5"/>
    <s v="NET"/>
    <s v="DECI_STD"/>
    <m/>
    <n v="14095"/>
    <s v="FMSC HACM02"/>
    <s v="13:05"/>
    <s v="14:05"/>
    <d v="1899-12-30T01:00:00"/>
    <d v="1899-12-30T13:05:00"/>
    <d v="1899-12-30T14:05:00"/>
    <d v="1899-12-30T01:00:00"/>
    <s v="DCO"/>
    <s v="N/A"/>
  </r>
  <r>
    <n v="14095"/>
    <x v="86"/>
    <x v="7"/>
    <s v="LIFT 24-44 ITA"/>
    <s v="AMI"/>
    <n v="70"/>
    <s v="ACS"/>
    <n v="30"/>
    <s v="X"/>
    <m/>
    <x v="0"/>
    <s v="NET"/>
    <s v="DECI_STD"/>
    <m/>
    <n v="14096"/>
    <s v="SD OBFM01"/>
    <s v="13:05"/>
    <s v="14:05"/>
    <d v="1899-12-30T01:00:00"/>
    <s v="13:05"/>
    <s v="14:05"/>
    <d v="1899-12-30T01:00:00"/>
    <s v="DCO"/>
    <s v="N/A"/>
  </r>
  <r>
    <n v="14096"/>
    <x v="86"/>
    <x v="7"/>
    <s v="LIFT 24-44 ITA"/>
    <s v="AMI"/>
    <n v="72"/>
    <s v="IFTS"/>
    <n v="9"/>
    <s v="X"/>
    <m/>
    <x v="1"/>
    <s v="NET"/>
    <s v="DECI_STD"/>
    <m/>
    <n v="14095"/>
    <s v="SD OBFM01"/>
    <d v="1899-12-30T13:05:00"/>
    <d v="1899-12-30T14:05:00"/>
    <d v="1899-12-30T01:00:00"/>
    <d v="1899-12-30T13:05:00"/>
    <d v="1899-12-30T14:05:00"/>
    <d v="1899-12-30T01:00:00"/>
    <s v="DCO"/>
    <s v="N/A"/>
  </r>
  <r>
    <n v="14097"/>
    <x v="86"/>
    <x v="7"/>
    <s v="LIFT IFTS 24-03 SAUDI"/>
    <s v="IFTS"/>
    <n v="46"/>
    <s v="ACS"/>
    <n v="9"/>
    <m/>
    <s v="X"/>
    <x v="5"/>
    <s v="STDA"/>
    <s v="CAS_DECI"/>
    <m/>
    <m/>
    <s v="FMS CAS01"/>
    <s v="14:35"/>
    <s v="15:35"/>
    <d v="1899-12-30T01:00:00"/>
    <s v="14:35"/>
    <s v="15:35"/>
    <d v="1899-12-30T01:00:00"/>
    <s v="DCO"/>
    <s v="N/A"/>
  </r>
  <r>
    <n v="14098"/>
    <x v="86"/>
    <x v="7"/>
    <s v="LIFT IFTS 24-04 JPN"/>
    <s v="IFTS"/>
    <n v="55"/>
    <s v="ACS"/>
    <n v="14"/>
    <m/>
    <s v="X"/>
    <x v="4"/>
    <s v="STDA"/>
    <s v="DECI_STD"/>
    <m/>
    <m/>
    <s v="PT NAV01"/>
    <s v="14:35"/>
    <s v="15:35"/>
    <d v="1899-12-30T01:00:00"/>
    <s v="14:35"/>
    <s v="15:35"/>
    <d v="1899-12-30T01:00:00"/>
    <s v="DCO"/>
    <s v="N/A"/>
  </r>
  <r>
    <n v="14099"/>
    <x v="86"/>
    <x v="7"/>
    <s v="LIFT IFTS 24-03 SAUDI"/>
    <s v="IFTS"/>
    <n v="45"/>
    <s v="ACS"/>
    <n v="13"/>
    <m/>
    <s v="X"/>
    <x v="0"/>
    <s v="STDA"/>
    <s v="CAS_DECI"/>
    <m/>
    <m/>
    <s v="FMS CAS01"/>
    <s v="14:35"/>
    <s v="15:35"/>
    <d v="1899-12-30T01:00:00"/>
    <s v="14:35"/>
    <s v="15:35"/>
    <d v="1899-12-30T01:00:00"/>
    <s v="DCO"/>
    <s v="N/A"/>
  </r>
  <r>
    <n v="14100"/>
    <x v="86"/>
    <x v="7"/>
    <s v="LIFT IFTS 24-03 SAUDI"/>
    <s v="IFTS"/>
    <n v="47"/>
    <s v="IFTS"/>
    <n v="23"/>
    <m/>
    <s v="X"/>
    <x v="1"/>
    <s v="STDA"/>
    <s v="CAS_DECI"/>
    <m/>
    <m/>
    <s v="FMS CAS01"/>
    <s v="14:35"/>
    <s v="15:35"/>
    <d v="1899-12-30T01:00:00"/>
    <s v="14:35"/>
    <s v="15:35"/>
    <d v="1899-12-30T01:00:00"/>
    <s v="DCO"/>
    <s v="N/A"/>
  </r>
  <r>
    <n v="14101"/>
    <x v="87"/>
    <x v="7"/>
    <s v=" IFTS LIFT 24-03 QATAR"/>
    <s v="QATAR"/>
    <n v="56"/>
    <s v="ACS"/>
    <n v="9"/>
    <s v="X"/>
    <m/>
    <x v="5"/>
    <s v="NET"/>
    <s v="LOW LEVEL"/>
    <m/>
    <n v="14102"/>
    <s v="NET TLL02"/>
    <s v="07:05"/>
    <s v="08:05"/>
    <d v="1899-12-30T01:00:00"/>
    <d v="1899-12-30T07:05:00"/>
    <d v="1899-12-30T08:00:00"/>
    <d v="1899-12-30T00:55:00"/>
    <s v="DCO"/>
    <s v="N/A"/>
  </r>
  <r>
    <n v="14102"/>
    <x v="87"/>
    <x v="7"/>
    <s v=" IFTS LIFT 24-03 QATAR"/>
    <s v="QATAR"/>
    <n v="61"/>
    <s v="ACS"/>
    <n v="2"/>
    <s v="X"/>
    <m/>
    <x v="0"/>
    <s v="NET"/>
    <s v="LOW LEVEL"/>
    <m/>
    <n v="14103"/>
    <s v="NET TLL02"/>
    <s v="07:05"/>
    <s v="08:05"/>
    <d v="1899-12-30T01:00:00"/>
    <s v="07:05"/>
    <s v="08:05"/>
    <d v="1899-12-30T01:00:00"/>
    <s v="DCO"/>
    <s v="N/A"/>
  </r>
  <r>
    <n v="14103"/>
    <x v="87"/>
    <x v="7"/>
    <s v="LIFT 24-44 ITA"/>
    <s v="AMI"/>
    <n v="71"/>
    <s v="ACS"/>
    <n v="10"/>
    <s v="X"/>
    <m/>
    <x v="5"/>
    <s v="NET"/>
    <s v="DECI_STD"/>
    <m/>
    <n v="14104"/>
    <s v="SD OBFM01"/>
    <s v="08:35"/>
    <d v="1899-12-30T09:05:00"/>
    <d v="1899-12-30T00:30:00"/>
    <d v="1899-12-30T08:35:00"/>
    <d v="1899-12-30T09:05:00"/>
    <d v="1899-12-30T00:30:00"/>
    <s v="DCO"/>
    <s v="N/A"/>
  </r>
  <r>
    <n v="14104"/>
    <x v="87"/>
    <x v="7"/>
    <s v="LIFT 24-44 ITA"/>
    <s v="AMI"/>
    <n v="73"/>
    <s v="IFTS"/>
    <n v="23"/>
    <s v="X"/>
    <m/>
    <x v="5"/>
    <s v="NET"/>
    <s v="DECI_STD"/>
    <m/>
    <n v="14105"/>
    <s v="SD OBFM01"/>
    <s v="09:10"/>
    <d v="1899-12-30T09:40:00"/>
    <d v="1899-12-30T00:30:00"/>
    <d v="1899-12-30T09:10:00"/>
    <d v="1899-12-30T09:40:00"/>
    <d v="1899-12-30T00:30:00"/>
    <s v="DCO"/>
    <s v="N/A"/>
  </r>
  <r>
    <n v="14105"/>
    <x v="87"/>
    <x v="7"/>
    <s v="LIFT 24-44 ITA"/>
    <s v="AMI"/>
    <n v="72"/>
    <s v="ACS"/>
    <n v="15"/>
    <s v="X"/>
    <m/>
    <x v="0"/>
    <s v="STDA"/>
    <s v="AAR"/>
    <m/>
    <m/>
    <s v="SD AAR01"/>
    <s v="08:35"/>
    <s v="09:35"/>
    <d v="1899-12-30T01:00:00"/>
    <d v="1899-12-30T08:30:00"/>
    <d v="1899-12-30T09:30:00"/>
    <d v="1899-12-30T01:00:00"/>
    <s v="DCO"/>
    <s v="N/A"/>
  </r>
  <r>
    <n v="14106"/>
    <x v="87"/>
    <x v="7"/>
    <s v="IFTS LIFT 24-02 QATAR"/>
    <s v="QATAR"/>
    <n v="52"/>
    <s v="ACS"/>
    <n v="5"/>
    <s v="X"/>
    <m/>
    <x v="0"/>
    <s v="NET"/>
    <s v="DECI_STD"/>
    <m/>
    <n v="14107"/>
    <s v="FMSC HBFM02"/>
    <s v="10:05"/>
    <s v="11:05"/>
    <d v="1899-12-30T01:00:00"/>
    <d v="1899-12-30T10:05:00"/>
    <d v="1899-12-30T11:05:00"/>
    <d v="1899-12-30T01:00:00"/>
    <s v="DCO"/>
    <s v="N/A"/>
  </r>
  <r>
    <n v="14107"/>
    <x v="87"/>
    <x v="7"/>
    <s v="LIFT IFTS 24-04 JPN"/>
    <s v="IFTS"/>
    <n v="55"/>
    <s v="ACS"/>
    <n v="13"/>
    <m/>
    <s v="X"/>
    <x v="3"/>
    <s v="STDA"/>
    <s v="DECI_STD"/>
    <m/>
    <m/>
    <s v="PT NAV02"/>
    <s v="10:05"/>
    <s v="11:05"/>
    <d v="1899-12-30T01:00:00"/>
    <d v="1899-12-30T10:05:00"/>
    <d v="1899-12-30T11:05:00"/>
    <d v="1899-12-30T01:00:00"/>
    <s v="DCO"/>
    <s v="N/A"/>
  </r>
  <r>
    <n v="14108"/>
    <x v="87"/>
    <x v="7"/>
    <s v="LIFT IFTS 24-03 SAUDI"/>
    <s v="IFTS"/>
    <n v="45"/>
    <s v="IFTS"/>
    <n v="9"/>
    <m/>
    <s v="X"/>
    <x v="5"/>
    <s v="STDA"/>
    <s v="CAS_DECI"/>
    <m/>
    <m/>
    <s v="FMS CAS02"/>
    <s v="11:35"/>
    <s v="12:35"/>
    <d v="1899-12-30T01:00:00"/>
    <s v="11:35"/>
    <s v="12:35"/>
    <d v="1899-12-30T01:00:00"/>
    <s v="DCO"/>
    <s v="N/A"/>
  </r>
  <r>
    <n v="14109"/>
    <x v="87"/>
    <x v="7"/>
    <s v="LIFT IFTS 24-03 SAUDI"/>
    <s v="IFTS"/>
    <n v="46"/>
    <s v="ACS"/>
    <n v="14"/>
    <m/>
    <s v="X"/>
    <x v="0"/>
    <s v="STDA"/>
    <s v="CAS_DECI"/>
    <m/>
    <m/>
    <s v="FMS CAS02"/>
    <s v="11:35"/>
    <s v="12:35"/>
    <d v="1899-12-30T01:00:00"/>
    <s v="11:35"/>
    <d v="1899-12-30T12:25:00"/>
    <d v="1899-12-30T00:50:00"/>
    <s v="DCO"/>
    <s v="N/A"/>
  </r>
  <r>
    <n v="14110"/>
    <x v="87"/>
    <x v="7"/>
    <s v="LIFT IFTS 24-04 SPA"/>
    <s v="IFTS"/>
    <n v="60"/>
    <s v="IFTS"/>
    <n v="23"/>
    <m/>
    <s v="X"/>
    <x v="1"/>
    <s v="STDA"/>
    <s v="DECI_STD"/>
    <m/>
    <m/>
    <s v="FMS NIT01"/>
    <s v="11:35"/>
    <s v="12:35"/>
    <d v="1899-12-30T01:00:00"/>
    <s v="11:35"/>
    <s v="12:35"/>
    <d v="1899-12-30T01:00:00"/>
    <s v="DCO"/>
    <s v="N/A"/>
  </r>
  <r>
    <n v="14111"/>
    <x v="26"/>
    <x v="8"/>
    <s v="LIFT 24-43 ITA"/>
    <s v="AMI"/>
    <n v="69"/>
    <s v="ACS"/>
    <n v="13"/>
    <s v="X"/>
    <m/>
    <x v="5"/>
    <s v="STDA"/>
    <s v="DCA"/>
    <m/>
    <m/>
    <s v="SD TI01"/>
    <s v="08:30"/>
    <s v="09:30"/>
    <d v="1899-12-30T01:00:00"/>
    <s v="08:30"/>
    <s v="09:30"/>
    <d v="1899-12-30T01:00:00"/>
    <s v="DCO"/>
    <s v="N/A"/>
  </r>
  <r>
    <n v="14112"/>
    <x v="26"/>
    <x v="8"/>
    <s v="LIFT 24-43 ITA"/>
    <s v="AMI"/>
    <n v="67"/>
    <s v="ACS"/>
    <n v="2"/>
    <s v="X"/>
    <m/>
    <x v="4"/>
    <s v="STDA"/>
    <s v="DCA"/>
    <m/>
    <m/>
    <s v="SD TI01"/>
    <s v="08:30"/>
    <s v="09:30"/>
    <d v="1899-12-30T01:00:00"/>
    <s v="08:30"/>
    <s v="09:30"/>
    <d v="1899-12-30T01:00:00"/>
    <s v="DCO"/>
    <s v="N/A"/>
  </r>
  <r>
    <n v="14113"/>
    <x v="26"/>
    <x v="8"/>
    <s v="LIFT 24-43 ITA"/>
    <s v="AMI"/>
    <n v="64"/>
    <s v="IFTS"/>
    <n v="23"/>
    <s v="X"/>
    <m/>
    <x v="0"/>
    <s v="STDA"/>
    <s v="DCA"/>
    <m/>
    <m/>
    <s v="SD TI01"/>
    <s v="08:30"/>
    <s v="09:30"/>
    <d v="1899-12-30T01:00:00"/>
    <s v="08:30"/>
    <s v="09:30"/>
    <d v="1899-12-30T01:00:00"/>
    <s v="DCO"/>
    <s v="N/A"/>
  </r>
  <r>
    <n v="14114"/>
    <x v="26"/>
    <x v="8"/>
    <s v="LIFT 24-43 ITA"/>
    <s v="AMI"/>
    <n v="66"/>
    <s v="IFTS"/>
    <n v="9"/>
    <s v="X"/>
    <m/>
    <x v="1"/>
    <s v="STDA"/>
    <s v="DCA"/>
    <m/>
    <m/>
    <s v="SD TI01"/>
    <s v="08:30"/>
    <s v="09:30"/>
    <d v="1899-12-30T01:00:00"/>
    <s v="08:30"/>
    <s v="09:30"/>
    <d v="1899-12-30T01:00:00"/>
    <s v="DCO"/>
    <s v="N/A"/>
  </r>
  <r>
    <n v="14115"/>
    <x v="26"/>
    <x v="8"/>
    <s v="LIFT IFTS 24-03 UK"/>
    <s v="IFTS"/>
    <n v="40"/>
    <s v="ACS"/>
    <n v="17"/>
    <m/>
    <s v="X"/>
    <x v="5"/>
    <s v="NET"/>
    <s v="DECI_STD"/>
    <m/>
    <n v="14116"/>
    <s v="FMSC HACM01"/>
    <s v="10:00"/>
    <s v="11:00"/>
    <d v="1899-12-30T01:00:00"/>
    <s v="10:00"/>
    <s v="11:00"/>
    <d v="1899-12-30T01:00:00"/>
    <s v="DCO"/>
    <s v="N/A"/>
  </r>
  <r>
    <n v="14116"/>
    <x v="26"/>
    <x v="8"/>
    <s v=" IFTS LIFT 24-03 QATAR"/>
    <s v="QATAR"/>
    <n v="61"/>
    <s v="ACS"/>
    <n v="5"/>
    <s v="X"/>
    <m/>
    <x v="5"/>
    <s v="NET"/>
    <s v="LOW LEVEL"/>
    <m/>
    <n v="14117"/>
    <s v="NET TLL02 RR01"/>
    <s v="11:30"/>
    <s v="12:30"/>
    <d v="1899-12-30T01:00:00"/>
    <s v="11:30"/>
    <s v="12:30"/>
    <d v="1899-12-30T01:00:00"/>
    <s v="DCO"/>
    <s v="N/A"/>
  </r>
  <r>
    <n v="14117"/>
    <x v="26"/>
    <x v="8"/>
    <s v=" IFTS LIFT 24-03 QATAR"/>
    <s v="QATAR"/>
    <n v="56"/>
    <s v="ACS"/>
    <n v="10"/>
    <s v="X"/>
    <m/>
    <x v="0"/>
    <s v="NET"/>
    <s v="DECI_PGM"/>
    <m/>
    <n v="14118"/>
    <s v="NET PGM01"/>
    <s v="11:30"/>
    <s v="12:30"/>
    <d v="1899-12-30T01:00:00"/>
    <s v="11:30"/>
    <s v="12:30"/>
    <d v="1899-12-30T01:00:00"/>
    <s v="DCO"/>
    <s v="N/A"/>
  </r>
  <r>
    <n v="14118"/>
    <x v="26"/>
    <x v="8"/>
    <s v=" IFTS LIFT 24-03 QATAR"/>
    <s v="QATAR"/>
    <n v="57"/>
    <s v="ACS"/>
    <n v="2"/>
    <s v="X"/>
    <m/>
    <x v="1"/>
    <s v="NET"/>
    <s v="DECI_PGM"/>
    <m/>
    <n v="14117"/>
    <s v="NET PGM01"/>
    <s v="11:30"/>
    <s v="12:30"/>
    <d v="1899-12-30T01:00:00"/>
    <s v="11:30"/>
    <s v="12:30"/>
    <d v="1899-12-30T01:00:00"/>
    <s v="DCO"/>
    <s v="N/A"/>
  </r>
  <r>
    <n v="14119"/>
    <x v="26"/>
    <x v="8"/>
    <s v="LIFT 24-44 ITA"/>
    <s v="AMI"/>
    <n v="73"/>
    <s v="ACS"/>
    <n v="13"/>
    <s v="X"/>
    <m/>
    <x v="5"/>
    <s v="NET"/>
    <s v="DECI_STD"/>
    <m/>
    <n v="14120"/>
    <s v="SD OBFM02"/>
    <s v="13:00"/>
    <d v="1899-12-30T13:30:00"/>
    <d v="1899-12-30T00:30:00"/>
    <s v="13:00"/>
    <d v="1899-12-30T13:30:00"/>
    <d v="1899-12-30T00:30:00"/>
    <s v="DCO"/>
    <s v="N/A"/>
  </r>
  <r>
    <n v="14120"/>
    <x v="26"/>
    <x v="8"/>
    <s v="LIFT 24-44 ITA"/>
    <s v="AMI"/>
    <n v="72"/>
    <s v="IFTS"/>
    <n v="23"/>
    <s v="X"/>
    <m/>
    <x v="0"/>
    <s v="NET"/>
    <s v="DECI_STD"/>
    <m/>
    <n v="14121"/>
    <s v="SD OBFM02"/>
    <s v="13:00"/>
    <d v="1899-12-30T13:30:00"/>
    <d v="1899-12-30T00:30:00"/>
    <s v="13:00"/>
    <d v="1899-12-30T13:30:00"/>
    <d v="1899-12-30T00:30:00"/>
    <s v="DCO"/>
    <s v="N/A"/>
  </r>
  <r>
    <n v="14121"/>
    <x v="26"/>
    <x v="8"/>
    <s v="LIFT 24-44 ITA"/>
    <s v="AMI"/>
    <n v="70"/>
    <s v="ACS"/>
    <n v="6"/>
    <s v="X"/>
    <m/>
    <x v="0"/>
    <s v="NET"/>
    <s v="DECI_STD"/>
    <m/>
    <n v="14122"/>
    <s v="SD OBFM02"/>
    <s v="13:35"/>
    <d v="1899-12-30T14:05:00"/>
    <d v="1899-12-30T00:30:00"/>
    <s v="13:35"/>
    <d v="1899-12-30T14:05:00"/>
    <d v="1899-12-30T00:30:00"/>
    <s v="DCO"/>
    <s v="N/A"/>
  </r>
  <r>
    <n v="14122"/>
    <x v="26"/>
    <x v="8"/>
    <s v="LIFT 24-43 ITA"/>
    <s v="AMI"/>
    <n v="65"/>
    <s v="ACS"/>
    <n v="17"/>
    <s v="X"/>
    <m/>
    <x v="5"/>
    <s v="STDA"/>
    <s v="DCA"/>
    <m/>
    <m/>
    <s v="SD TI01"/>
    <s v="15:00"/>
    <s v="16:00"/>
    <d v="1899-12-30T01:00:00"/>
    <d v="1899-12-30T15:00:00"/>
    <d v="1899-12-30T16:00:00"/>
    <d v="1899-12-30T01:00:00"/>
    <s v="DCO"/>
    <s v="N/A"/>
  </r>
  <r>
    <n v="14123"/>
    <x v="26"/>
    <x v="8"/>
    <s v="LIFT 24-43 ITA"/>
    <s v="AMI"/>
    <n v="68"/>
    <s v="ACS"/>
    <n v="1"/>
    <s v="X"/>
    <m/>
    <x v="4"/>
    <s v="STDA"/>
    <s v="DCA"/>
    <m/>
    <m/>
    <s v="SD TI01"/>
    <s v="15:00"/>
    <s v="16:00"/>
    <d v="1899-12-30T01:00:00"/>
    <d v="1899-12-30T15:00:00"/>
    <d v="1899-12-30T16:00:00"/>
    <d v="1899-12-30T01:00:00"/>
    <s v="DCO"/>
    <s v="N/A"/>
  </r>
  <r>
    <n v="14124"/>
    <x v="26"/>
    <x v="8"/>
    <s v="LIP 24-03 SGP"/>
    <s v="IFTS"/>
    <n v="41"/>
    <s v="ACS"/>
    <n v="5"/>
    <m/>
    <s v="X"/>
    <x v="0"/>
    <s v="STDA"/>
    <s v="CAS"/>
    <m/>
    <m/>
    <s v="SD CASV01"/>
    <s v="15:00"/>
    <s v="16:00"/>
    <d v="1899-12-30T01:00:00"/>
    <d v="1899-12-30T15:00:00"/>
    <d v="1899-12-30T16:00:00"/>
    <d v="1899-12-30T01:00:00"/>
    <s v="DCO"/>
    <s v="N/A"/>
  </r>
  <r>
    <n v="14125"/>
    <x v="26"/>
    <x v="8"/>
    <s v="IFTS LIFT 24-02 QATAR"/>
    <s v="QATAR"/>
    <n v="52"/>
    <s v="ACS"/>
    <n v="10"/>
    <s v="X"/>
    <m/>
    <x v="2"/>
    <s v="STDA"/>
    <s v="DECI_STD"/>
    <m/>
    <m/>
    <s v="PT ERT02"/>
    <s v="15:00"/>
    <s v="16:00"/>
    <d v="1899-12-30T01:00:00"/>
    <d v="1899-12-30T14:50:00"/>
    <d v="1899-12-30T15:50:00"/>
    <d v="1899-12-30T01:00:00"/>
    <s v="DCO"/>
    <s v="N/A"/>
  </r>
  <r>
    <n v="14126"/>
    <x v="27"/>
    <x v="8"/>
    <s v="LIP 24-03 SGP"/>
    <s v="IFTS"/>
    <n v="41"/>
    <s v="IFTS"/>
    <n v="9"/>
    <m/>
    <s v="X"/>
    <x v="0"/>
    <s v="NET"/>
    <s v="CAS"/>
    <m/>
    <n v="14127"/>
    <s v="SD CASP01"/>
    <s v="08:30"/>
    <s v="09:30"/>
    <d v="1899-12-30T01:00:00"/>
    <d v="1899-12-30T08:35:00"/>
    <d v="1899-12-30T09:35:00"/>
    <d v="1899-12-30T01:00:00"/>
    <s v="DCO"/>
    <s v="N/A"/>
  </r>
  <r>
    <n v="14127"/>
    <x v="27"/>
    <x v="8"/>
    <s v="LIP 24-03 AUT"/>
    <s v="IFTS"/>
    <n v="42"/>
    <s v="IFTS"/>
    <n v="23"/>
    <m/>
    <s v="X"/>
    <x v="1"/>
    <s v="NET"/>
    <s v="CAS"/>
    <m/>
    <n v="14126"/>
    <s v="SD CASP01"/>
    <d v="1899-12-30T08:30:00"/>
    <d v="1899-12-30T09:30:00"/>
    <d v="1899-12-30T01:00:00"/>
    <d v="1899-12-30T08:30:00"/>
    <d v="1899-12-30T09:30:00"/>
    <d v="1899-12-30T01:00:00"/>
    <s v="DCO"/>
    <s v="N/A"/>
  </r>
  <r>
    <n v="14128"/>
    <x v="27"/>
    <x v="8"/>
    <s v="LIFT 24-44 ITA"/>
    <s v="AMI"/>
    <n v="70"/>
    <s v="ACS"/>
    <n v="17"/>
    <s v="X"/>
    <m/>
    <x v="5"/>
    <s v="STDA"/>
    <s v="DECI_STD"/>
    <m/>
    <m/>
    <s v="SD NVG01"/>
    <s v="10:00"/>
    <s v="11:00"/>
    <d v="1899-12-30T01:00:00"/>
    <s v="10:00"/>
    <s v="11:00"/>
    <d v="1899-12-30T01:00:00"/>
    <s v="DCO"/>
    <s v="N/A"/>
  </r>
  <r>
    <n v="14129"/>
    <x v="27"/>
    <x v="8"/>
    <s v="LIFT IFTS 24-03 SAUDI"/>
    <s v="IFTS"/>
    <n v="47"/>
    <s v="ACS"/>
    <n v="10"/>
    <m/>
    <s v="X"/>
    <x v="4"/>
    <s v="STDA"/>
    <s v="CAS_DECI"/>
    <m/>
    <m/>
    <s v="FMS CAS02 CPL01"/>
    <s v="10:00"/>
    <s v="11:00"/>
    <d v="1899-12-30T01:00:00"/>
    <s v="10:00"/>
    <s v="11:00"/>
    <d v="1899-12-30T01:00:00"/>
    <s v="DCO"/>
    <s v="N/A"/>
  </r>
  <r>
    <n v="14130"/>
    <x v="27"/>
    <x v="8"/>
    <s v=" IFTS LIFT 24-03 QATAR"/>
    <s v="QATAR"/>
    <n v="56"/>
    <s v="ACS"/>
    <n v="31"/>
    <s v="X"/>
    <m/>
    <x v="1"/>
    <s v="NET"/>
    <s v="DECI_PGM"/>
    <m/>
    <n v="14129"/>
    <s v="NET PGM02"/>
    <d v="1899-12-30T10:00:00"/>
    <d v="1899-12-30T11:00:00"/>
    <d v="1899-12-30T01:00:00"/>
    <d v="1899-12-30T10:00:00"/>
    <d v="1899-12-30T11:00:00"/>
    <d v="1899-12-30T01:00:00"/>
    <s v="SDC"/>
    <s v="N/A"/>
  </r>
  <r>
    <n v="14131"/>
    <x v="27"/>
    <x v="8"/>
    <s v="IFTS LIFT 24-02 QATAR"/>
    <s v="QATAR"/>
    <n v="52"/>
    <s v="IFTS"/>
    <n v="9"/>
    <s v="X"/>
    <m/>
    <x v="5"/>
    <s v="STDA"/>
    <s v="CAS_DECI"/>
    <m/>
    <m/>
    <s v="FMS CAS02"/>
    <s v="11:30"/>
    <s v="12:30"/>
    <d v="1899-12-30T01:00:00"/>
    <s v="11:30"/>
    <s v="12:30"/>
    <d v="1899-12-30T01:00:00"/>
    <s v="DCO"/>
    <s v="N/A"/>
  </r>
  <r>
    <n v="14132"/>
    <x v="27"/>
    <x v="8"/>
    <s v="LIFT IFTS 24-04 JPN"/>
    <s v="IFTS"/>
    <n v="55"/>
    <s v="ACS"/>
    <n v="30"/>
    <m/>
    <s v="X"/>
    <x v="4"/>
    <s v="STDA"/>
    <s v="DECI_STD"/>
    <m/>
    <m/>
    <s v="PT NIT01"/>
    <s v="11:30"/>
    <s v="12:30"/>
    <d v="1899-12-30T01:00:00"/>
    <s v="11:30"/>
    <s v="12:30"/>
    <d v="1899-12-30T01:00:00"/>
    <s v="DCO"/>
    <s v="N/A"/>
  </r>
  <r>
    <n v="14133"/>
    <x v="27"/>
    <x v="8"/>
    <s v="LIFT 24-44 ITA"/>
    <s v="AMI"/>
    <n v="72"/>
    <s v="ACS"/>
    <n v="2"/>
    <s v="X"/>
    <m/>
    <x v="0"/>
    <s v="STDA"/>
    <s v="DECI_STD"/>
    <m/>
    <m/>
    <s v="SD NVG01"/>
    <s v="11:30"/>
    <s v="12:30"/>
    <d v="1899-12-30T01:00:00"/>
    <s v="11:30"/>
    <s v="12:30"/>
    <d v="1899-12-30T01:00:00"/>
    <s v="DCO"/>
    <s v="N/A"/>
  </r>
  <r>
    <n v="14134"/>
    <x v="27"/>
    <x v="8"/>
    <s v="LIP 24-03 AUT"/>
    <s v="IFTS"/>
    <n v="42"/>
    <s v="ACS"/>
    <n v="33"/>
    <m/>
    <s v="X"/>
    <x v="5"/>
    <s v="STDA"/>
    <s v="CAS"/>
    <m/>
    <m/>
    <s v="SD CASV01"/>
    <s v="13:00"/>
    <s v="14:00"/>
    <d v="1899-12-30T01:00:00"/>
    <d v="1899-12-30T13:00:00"/>
    <d v="1899-12-30T14:00:00"/>
    <d v="1899-12-30T01:00:00"/>
    <s v="DCO"/>
    <s v="N/A"/>
  </r>
  <r>
    <n v="14135"/>
    <x v="27"/>
    <x v="8"/>
    <s v="LIFT 24-43 ITA"/>
    <s v="AMI"/>
    <n v="65"/>
    <s v="ACS"/>
    <n v="1"/>
    <s v="X"/>
    <m/>
    <x v="4"/>
    <s v="STDA"/>
    <s v="DCA"/>
    <m/>
    <m/>
    <s v="SD TI02"/>
    <s v="13:00"/>
    <s v="14:00"/>
    <d v="1899-12-30T01:00:00"/>
    <s v="13:00"/>
    <s v="14:00"/>
    <d v="1899-12-30T01:00:00"/>
    <s v="DCO"/>
    <s v="N/A"/>
  </r>
  <r>
    <n v="14136"/>
    <x v="27"/>
    <x v="8"/>
    <s v="LIFT 24-45 ITA"/>
    <s v="AMI"/>
    <n v="34"/>
    <s v="ACS"/>
    <n v="10"/>
    <s v="X"/>
    <m/>
    <x v="0"/>
    <s v="STDA"/>
    <s v="NAV"/>
    <m/>
    <m/>
    <s v="SD NAV01"/>
    <s v="13:00"/>
    <s v="14:00"/>
    <d v="1899-12-30T01:00:00"/>
    <s v="13:00"/>
    <s v="14:00"/>
    <d v="1899-12-30T01:00:00"/>
    <s v="DCO"/>
    <s v="N/A"/>
  </r>
  <r>
    <n v="14137"/>
    <x v="27"/>
    <x v="8"/>
    <s v="LIFT 24-43 ITA"/>
    <s v="AMI"/>
    <n v="68"/>
    <s v="ACS"/>
    <n v="31"/>
    <s v="X"/>
    <m/>
    <x v="1"/>
    <s v="STDA"/>
    <s v="DCA"/>
    <m/>
    <m/>
    <s v="SD TI02"/>
    <s v="13:00"/>
    <s v="14:00"/>
    <d v="1899-12-30T01:00:00"/>
    <s v="13:00"/>
    <s v="14:00"/>
    <d v="1899-12-30T01:00:00"/>
    <s v="DCO"/>
    <s v="N/A"/>
  </r>
  <r>
    <n v="14138"/>
    <x v="27"/>
    <x v="8"/>
    <s v="LIFT 24-44 ITA"/>
    <s v="AMI"/>
    <n v="73"/>
    <s v="ACS"/>
    <n v="2"/>
    <s v="X"/>
    <m/>
    <x v="5"/>
    <s v="STDA"/>
    <s v="DECI_STD"/>
    <m/>
    <m/>
    <s v="SD NVG01"/>
    <s v="14:30"/>
    <s v="15:30"/>
    <d v="1899-12-30T01:00:00"/>
    <d v="1899-12-30T14:30:00"/>
    <d v="1899-12-30T15:30:00"/>
    <d v="1899-12-30T01:00:00"/>
    <s v="DCO"/>
    <s v="N/A"/>
  </r>
  <r>
    <n v="14139"/>
    <x v="27"/>
    <x v="8"/>
    <s v="LIFT 24-43 ITA"/>
    <s v="AMI"/>
    <n v="66"/>
    <s v="ACS"/>
    <n v="30"/>
    <s v="X"/>
    <m/>
    <x v="4"/>
    <s v="STDA"/>
    <s v="DCA"/>
    <m/>
    <m/>
    <s v="SD TI02"/>
    <s v="14:30"/>
    <s v="15:30"/>
    <d v="1899-12-30T01:00:00"/>
    <d v="1899-12-30T14:30:00"/>
    <d v="1899-12-30T15:30:00"/>
    <d v="1899-12-30T01:00:00"/>
    <s v="DCO"/>
    <s v="N/A"/>
  </r>
  <r>
    <n v="14140"/>
    <x v="27"/>
    <x v="8"/>
    <s v="LIFT 24-44 ITA"/>
    <s v="AMI"/>
    <n v="70"/>
    <s v="ACS"/>
    <n v="13"/>
    <s v="X"/>
    <m/>
    <x v="0"/>
    <s v="NET"/>
    <s v="DECI_STD"/>
    <m/>
    <n v="14141"/>
    <s v="SD BFFNVG01"/>
    <s v="14:30"/>
    <s v="15:30"/>
    <d v="1899-12-30T01:00:00"/>
    <d v="1899-12-30T14:30:00"/>
    <d v="1899-12-30T15:30:00"/>
    <d v="1899-12-30T01:00:00"/>
    <s v="DCO"/>
    <s v="N/A"/>
  </r>
  <r>
    <n v="14141"/>
    <x v="27"/>
    <x v="8"/>
    <s v=" IFTS LIFT 24-03 QATAR"/>
    <s v="QATAR"/>
    <n v="56"/>
    <s v="ACS"/>
    <n v="1"/>
    <s v="X"/>
    <m/>
    <x v="5"/>
    <s v="NET"/>
    <s v="DECI_PGM"/>
    <m/>
    <n v="14142"/>
    <s v="NET PGM03"/>
    <s v="16:00"/>
    <s v="17:00"/>
    <d v="1899-12-30T01:00:00"/>
    <d v="1899-12-30T16:00:00"/>
    <d v="1899-12-30T17:00:00"/>
    <d v="1899-12-30T01:00:00"/>
    <s v="DCO"/>
    <s v="N/A"/>
  </r>
  <r>
    <n v="14142"/>
    <x v="27"/>
    <x v="8"/>
    <s v="LIFT 24-44 ITA"/>
    <s v="AMI"/>
    <n v="72"/>
    <s v="ACS"/>
    <n v="5"/>
    <s v="X"/>
    <m/>
    <x v="0"/>
    <s v="NET"/>
    <s v="DECI_STD"/>
    <m/>
    <n v="14143"/>
    <s v="SD BFFNVG01"/>
    <s v="16:00"/>
    <s v="17:00"/>
    <d v="1899-12-30T01:00:00"/>
    <d v="1899-12-30T16:00:00"/>
    <d v="1899-12-30T17:00:00"/>
    <d v="1899-12-30T01:00:00"/>
    <s v="DCO"/>
    <s v="N/A"/>
  </r>
  <r>
    <n v="14143"/>
    <x v="88"/>
    <x v="8"/>
    <s v="LIFT 24-43 ITA"/>
    <s v="AMI"/>
    <n v="65"/>
    <s v="ACS"/>
    <n v="13"/>
    <s v="X"/>
    <m/>
    <x v="5"/>
    <s v="STDA"/>
    <s v="DCA"/>
    <m/>
    <m/>
    <s v="SD TINVG01"/>
    <s v="08:30"/>
    <s v="09:30"/>
    <d v="1899-12-30T01:00:00"/>
    <d v="1899-12-30T08:30:00"/>
    <d v="1899-12-30T09:30:00"/>
    <d v="1899-12-30T01:00:00"/>
    <s v="DCO"/>
    <s v="N/A"/>
  </r>
  <r>
    <n v="14144"/>
    <x v="88"/>
    <x v="8"/>
    <s v="LIFT IFTS 24-04 JPN"/>
    <s v="IFTS"/>
    <n v="55"/>
    <s v="ACS"/>
    <n v="2"/>
    <m/>
    <s v="X"/>
    <x v="6"/>
    <s v="STDA"/>
    <s v="DECI_STD"/>
    <m/>
    <m/>
    <s v="FMS NIT01"/>
    <s v="08:30"/>
    <s v="09:30"/>
    <d v="1899-12-30T01:00:00"/>
    <s v="08:30"/>
    <s v="09:30"/>
    <d v="1899-12-30T01:00:00"/>
    <s v="DCO"/>
    <s v="N/A"/>
  </r>
  <r>
    <n v="14145"/>
    <x v="88"/>
    <x v="8"/>
    <s v="LIFT 24-43 ITA"/>
    <s v="AMI"/>
    <n v="68"/>
    <s v="ACS"/>
    <n v="32"/>
    <s v="X"/>
    <m/>
    <x v="0"/>
    <s v="STDA"/>
    <s v="DCA"/>
    <m/>
    <m/>
    <s v="SD TINVG01"/>
    <s v="08:30"/>
    <s v="09:30"/>
    <d v="1899-12-30T01:00:00"/>
    <s v="08:30"/>
    <d v="1899-12-30T09:35:00"/>
    <d v="1899-12-30T01:05:00"/>
    <s v="DCO"/>
    <s v="N/A"/>
  </r>
  <r>
    <n v="14146"/>
    <x v="88"/>
    <x v="8"/>
    <s v=" IFTS LIFT 24-03 QATAR"/>
    <s v="QATAR"/>
    <n v="57"/>
    <s v="IFTS"/>
    <n v="9"/>
    <s v="X"/>
    <m/>
    <x v="5"/>
    <s v="NET"/>
    <s v="DECI_PGM"/>
    <m/>
    <n v="14147"/>
    <s v="NET PGM02"/>
    <s v="10:30"/>
    <s v="11:30"/>
    <d v="1899-12-30T01:00:00"/>
    <d v="1899-12-30T10:30:00"/>
    <d v="1899-12-30T11:30:00"/>
    <d v="1899-12-30T01:00:00"/>
    <s v="DCO"/>
    <s v="N/A"/>
  </r>
  <r>
    <n v="14147"/>
    <x v="88"/>
    <x v="8"/>
    <s v="LIFT 24-43 ITA"/>
    <s v="AMI"/>
    <n v="69"/>
    <s v="ACS"/>
    <n v="9"/>
    <s v="X"/>
    <m/>
    <x v="0"/>
    <s v="STDA"/>
    <s v="DCA"/>
    <m/>
    <m/>
    <s v="SD TI02"/>
    <s v="10:30"/>
    <s v="11:30"/>
    <d v="1899-12-30T01:00:00"/>
    <s v="10:30"/>
    <s v="11:30"/>
    <d v="1899-12-30T01:00:00"/>
    <s v="DCO"/>
    <s v="N/A"/>
  </r>
  <r>
    <n v="14148"/>
    <x v="88"/>
    <x v="8"/>
    <s v="LIFT IFTS 25-01 HUN"/>
    <s v="IFTS"/>
    <n v="71"/>
    <s v="IFTS"/>
    <n v="23"/>
    <m/>
    <s v="X"/>
    <x v="2"/>
    <s v="STDA"/>
    <s v="DECI_STD"/>
    <m/>
    <m/>
    <s v="PT FAM01"/>
    <s v="10:30"/>
    <s v="11:30"/>
    <d v="1899-12-30T01:00:00"/>
    <s v="10:30"/>
    <s v="11:30"/>
    <d v="1899-12-30T01:00:00"/>
    <s v="DCO"/>
    <s v="N/A"/>
  </r>
  <r>
    <n v="14149"/>
    <x v="88"/>
    <x v="8"/>
    <s v="IFTS LIFT 24-02 QATAR"/>
    <s v="QATAR"/>
    <n v="52"/>
    <s v="ACS"/>
    <n v="5"/>
    <s v="X"/>
    <m/>
    <x v="5"/>
    <s v="NET"/>
    <s v="BTAG_DECI"/>
    <m/>
    <n v="14150"/>
    <s v="NET BTAG01"/>
    <s v="12:00"/>
    <s v="13:00"/>
    <d v="1899-12-30T01:00:00"/>
    <d v="1899-12-30T12:00:00"/>
    <d v="1899-12-30T13:00:00"/>
    <d v="1899-12-30T01:00:00"/>
    <s v="DCO"/>
    <s v="N/A"/>
  </r>
  <r>
    <n v="14150"/>
    <x v="88"/>
    <x v="8"/>
    <s v="LIFT 24-43 ITA"/>
    <s v="AMI"/>
    <n v="64"/>
    <s v="ACS"/>
    <n v="31"/>
    <s v="X"/>
    <m/>
    <x v="0"/>
    <s v="STDA"/>
    <s v="DCA"/>
    <m/>
    <m/>
    <s v="SD TI02"/>
    <s v="12:00"/>
    <s v="13:00"/>
    <d v="1899-12-30T01:00:00"/>
    <s v="12:00"/>
    <s v="13:00"/>
    <d v="1899-12-30T01:00:00"/>
    <s v="DCO"/>
    <s v="N/A"/>
  </r>
  <r>
    <n v="14151"/>
    <x v="88"/>
    <x v="8"/>
    <s v="LIFT IFTS 25-01 SGP"/>
    <s v="IFTS"/>
    <n v="68"/>
    <s v="ACS"/>
    <n v="32"/>
    <m/>
    <s v="X"/>
    <x v="1"/>
    <s v="STDA"/>
    <s v="DECI_STD"/>
    <m/>
    <m/>
    <s v="PT FAM01"/>
    <s v="12:00"/>
    <s v="13:00"/>
    <d v="1899-12-30T01:00:00"/>
    <s v="12:00"/>
    <s v="13:00"/>
    <d v="1899-12-30T01:00:00"/>
    <s v="DCO"/>
    <s v="N/A"/>
  </r>
  <r>
    <n v="14152"/>
    <x v="88"/>
    <x v="8"/>
    <s v="LIFT IFTS 25-01 HUN"/>
    <s v="IFTS"/>
    <n v="70"/>
    <s v="ACS"/>
    <n v="13"/>
    <m/>
    <s v="X"/>
    <x v="6"/>
    <s v="STDA"/>
    <s v="DECI_STD"/>
    <m/>
    <m/>
    <s v="PT FAM01"/>
    <s v="12:00"/>
    <s v="13:00"/>
    <d v="1899-12-30T01:00:00"/>
    <s v="12:00"/>
    <s v="13:00"/>
    <d v="1899-12-30T01:00:00"/>
    <s v="DCO"/>
    <s v="N/A"/>
  </r>
  <r>
    <n v="14153"/>
    <x v="88"/>
    <x v="8"/>
    <s v="LIFT 24-44 ITA"/>
    <s v="AMI"/>
    <n v="73"/>
    <s v="ACS"/>
    <n v="2"/>
    <s v="X"/>
    <m/>
    <x v="5"/>
    <s v="NET"/>
    <s v="DECI_STD"/>
    <m/>
    <n v="14154"/>
    <s v="SD BFFNVG01"/>
    <s v="13:30"/>
    <s v="14:30"/>
    <d v="1899-12-30T01:00:00"/>
    <d v="1899-12-30T13:30:00"/>
    <d v="1899-12-30T14:30:00"/>
    <d v="1899-12-30T01:00:00"/>
    <s v="DCO"/>
    <s v="N/A"/>
  </r>
  <r>
    <n v="14154"/>
    <x v="88"/>
    <x v="8"/>
    <s v="LIFT 24-43 ITA"/>
    <s v="AMI"/>
    <n v="66"/>
    <s v="ACS"/>
    <n v="12"/>
    <s v="X"/>
    <m/>
    <x v="0"/>
    <s v="STDA"/>
    <s v="DCA"/>
    <m/>
    <m/>
    <s v="SD TINVG01"/>
    <s v="13:30"/>
    <s v="14:30"/>
    <d v="1899-12-30T01:00:00"/>
    <s v="13:30"/>
    <s v="14:30"/>
    <d v="1899-12-30T01:00:00"/>
    <s v="DCO"/>
    <s v="N/A"/>
  </r>
  <r>
    <n v="14155"/>
    <x v="88"/>
    <x v="8"/>
    <s v=" IFTS LIFT 24-03 QATAR"/>
    <s v="QATAR"/>
    <n v="60"/>
    <s v="IFTS"/>
    <n v="23"/>
    <s v="X"/>
    <m/>
    <x v="3"/>
    <s v="NET"/>
    <s v="LOW LEVEL"/>
    <m/>
    <n v="14154"/>
    <s v="NET TLL01"/>
    <d v="1899-12-30T13:30:00"/>
    <d v="1899-12-30T14:30:00"/>
    <d v="1899-12-30T01:00:00"/>
    <d v="1899-12-30T13:30:00"/>
    <d v="1899-12-30T14:20:00"/>
    <d v="1899-12-30T00:50:00"/>
    <s v="DCO"/>
    <s v="N/A"/>
  </r>
  <r>
    <n v="14156"/>
    <x v="88"/>
    <x v="8"/>
    <s v="LIFT IFTS 24-03 UK"/>
    <s v="IFTS"/>
    <n v="40"/>
    <s v="ACS"/>
    <n v="9"/>
    <m/>
    <s v="X"/>
    <x v="5"/>
    <s v="NET"/>
    <s v="DECI_STD"/>
    <m/>
    <n v="14157"/>
    <s v="FMSC HACM02 CPL01"/>
    <s v="15:00"/>
    <s v="16:00"/>
    <d v="1899-12-30T01:00:00"/>
    <d v="1899-12-30T15:00:00"/>
    <d v="1899-12-30T16:00:00"/>
    <d v="1899-12-30T01:00:00"/>
    <s v="DCO"/>
    <s v="N/A"/>
  </r>
  <r>
    <n v="14157"/>
    <x v="88"/>
    <x v="8"/>
    <s v="LIFT 24-43 ITA"/>
    <s v="AMI"/>
    <n v="69"/>
    <s v="ACS"/>
    <n v="33"/>
    <s v="X"/>
    <m/>
    <x v="0"/>
    <s v="STDA"/>
    <s v="DCA"/>
    <m/>
    <m/>
    <s v="SD TINVG01"/>
    <s v="15:00"/>
    <s v="16:00"/>
    <d v="1899-12-30T01:00:00"/>
    <d v="1899-12-30T15:00:00"/>
    <d v="1899-12-30T16:00:00"/>
    <d v="1899-12-30T01:00:00"/>
    <s v="DCO"/>
    <s v="N/A"/>
  </r>
  <r>
    <n v="14158"/>
    <x v="88"/>
    <x v="8"/>
    <s v="LIFT IFTS 25-01 SGP"/>
    <s v="IFTS"/>
    <n v="69"/>
    <s v="ACS"/>
    <n v="5"/>
    <m/>
    <s v="X"/>
    <x v="1"/>
    <s v="STDA"/>
    <s v="DECI_STD"/>
    <m/>
    <m/>
    <s v="PT FAM01"/>
    <s v="15:00"/>
    <s v="16:00"/>
    <d v="1899-12-30T01:00:00"/>
    <d v="1899-12-30T15:00:00"/>
    <d v="1899-12-30T16:00:00"/>
    <d v="1899-12-30T01:00:00"/>
    <s v="DCO"/>
    <s v="N/A"/>
  </r>
  <r>
    <n v="14159"/>
    <x v="88"/>
    <x v="8"/>
    <s v=" IFTS LIFT 24-03 QATAR"/>
    <s v="QATAR"/>
    <n v="57"/>
    <s v="ACS"/>
    <n v="1"/>
    <s v="X"/>
    <m/>
    <x v="3"/>
    <s v="NET"/>
    <s v="DECI_PGM"/>
    <m/>
    <n v="14158"/>
    <s v="NET PGM03"/>
    <s v="16:30"/>
    <s v="17:30"/>
    <d v="1899-12-30T01:00:00"/>
    <d v="1899-12-30T16:30:00"/>
    <d v="1899-12-30T17:30:00"/>
    <d v="1899-12-30T01:00:00"/>
    <s v="DCO"/>
    <s v="N/A"/>
  </r>
  <r>
    <n v="14160"/>
    <x v="88"/>
    <x v="8"/>
    <s v="IFTS LIFT 24-02 QATAR"/>
    <s v="QATAR"/>
    <n v="52"/>
    <s v="ACS"/>
    <n v="17"/>
    <s v="X"/>
    <m/>
    <x v="1"/>
    <s v="NET"/>
    <s v="BTAG_DECI"/>
    <m/>
    <n v="14159"/>
    <s v="NET BTAG02"/>
    <d v="1899-12-30T16:30:00"/>
    <d v="1899-12-30T17:30:00"/>
    <d v="1899-12-30T01:00:00"/>
    <d v="1899-12-30T16:30:00"/>
    <d v="1899-12-30T17:30:00"/>
    <d v="1899-12-30T01:00:00"/>
    <s v="DCO"/>
    <s v="N/A"/>
  </r>
  <r>
    <n v="14161"/>
    <x v="89"/>
    <x v="8"/>
    <s v="IFTS LIFT 24-02 QATAR"/>
    <s v="QATAR"/>
    <n v="55"/>
    <s v="ACS"/>
    <n v="9"/>
    <s v="X"/>
    <m/>
    <x v="5"/>
    <s v="NET"/>
    <s v="BTAG_DECI"/>
    <m/>
    <n v="14162"/>
    <s v="NET BTAG01"/>
    <s v="08:30"/>
    <s v="09:30"/>
    <d v="1899-12-30T01:00:00"/>
    <d v="1899-12-30T08:30:00"/>
    <d v="1899-12-30T09:30:00"/>
    <d v="1899-12-30T01:00:00"/>
    <s v="DCO"/>
    <s v="N/A"/>
  </r>
  <r>
    <n v="14162"/>
    <x v="89"/>
    <x v="8"/>
    <s v="IFTS LIFT 24-02 QATAR"/>
    <s v="QATAR"/>
    <n v="54"/>
    <s v="IFTS"/>
    <n v="9"/>
    <s v="X"/>
    <m/>
    <x v="4"/>
    <s v="NET"/>
    <s v="BTAG_DECI"/>
    <m/>
    <n v="14161"/>
    <s v="NET BTAG01"/>
    <d v="1899-12-30T08:30:00"/>
    <d v="1899-12-30T09:30:00"/>
    <d v="1899-12-30T01:00:00"/>
    <d v="1899-12-30T08:30:00"/>
    <d v="1899-12-30T09:30:00"/>
    <d v="1899-12-30T01:00:00"/>
    <s v="DCO"/>
    <s v="N/A"/>
  </r>
  <r>
    <n v="14163"/>
    <x v="89"/>
    <x v="8"/>
    <s v="LIFT IFTS 25-01 SGP"/>
    <s v="IFTS"/>
    <n v="69"/>
    <s v="ACS"/>
    <n v="12"/>
    <m/>
    <s v="X"/>
    <x v="1"/>
    <s v="STDA"/>
    <s v="DECI_STD"/>
    <m/>
    <m/>
    <s v="PT FAM02"/>
    <s v="08:30"/>
    <s v="09:30"/>
    <d v="1899-12-30T01:00:00"/>
    <d v="1899-12-30T08:30:00"/>
    <d v="1899-12-30T09:30:00"/>
    <d v="1899-12-30T01:00:00"/>
    <s v="DCO"/>
    <s v="N/A"/>
  </r>
  <r>
    <n v="14164"/>
    <x v="89"/>
    <x v="8"/>
    <s v="LIFT IFTS 25-01 HUN"/>
    <s v="IFTS"/>
    <n v="70"/>
    <s v="ACS"/>
    <n v="32"/>
    <m/>
    <s v="X"/>
    <x v="6"/>
    <s v="STDA"/>
    <s v="DECI_STD"/>
    <m/>
    <m/>
    <s v="PT FAM02"/>
    <s v="08:30"/>
    <s v="09:30"/>
    <d v="1899-12-30T01:00:00"/>
    <s v="08:30"/>
    <d v="1899-12-30T09:45:00"/>
    <d v="1899-12-30T01:15:00"/>
    <s v="DCO"/>
    <s v="N/A"/>
  </r>
  <r>
    <n v="14165"/>
    <x v="89"/>
    <x v="8"/>
    <s v=" IFTS LIFT 24-03 QATAR"/>
    <s v="QATAR"/>
    <n v="61"/>
    <s v="ACS"/>
    <n v="1"/>
    <s v="X"/>
    <m/>
    <x v="5"/>
    <s v="NET"/>
    <s v="DECI_PGM"/>
    <m/>
    <n v="14164"/>
    <s v="NET PGM01"/>
    <d v="1899-12-30T10:00:00"/>
    <d v="1899-12-30T11:00:00"/>
    <d v="1899-12-30T01:00:00"/>
    <d v="1899-12-30T10:00:00"/>
    <d v="1899-12-30T11:00:00"/>
    <d v="1899-12-30T01:00:00"/>
    <s v="DCO"/>
    <s v="N/A"/>
  </r>
  <r>
    <n v="14166"/>
    <x v="89"/>
    <x v="8"/>
    <s v="LIFT IFTS 25-01 SGP"/>
    <s v="IFTS"/>
    <n v="68"/>
    <s v="ACS"/>
    <n v="13"/>
    <m/>
    <s v="X"/>
    <x v="1"/>
    <s v="STDA"/>
    <s v="DECI_STD"/>
    <m/>
    <m/>
    <s v="PT FAM02"/>
    <s v="10:00"/>
    <s v="11:00"/>
    <d v="1899-12-30T01:00:00"/>
    <d v="1899-12-30T10:00:00"/>
    <d v="1899-12-30T11:00:00"/>
    <d v="1899-12-30T01:00:00"/>
    <s v="DCO"/>
    <s v="N/A"/>
  </r>
  <r>
    <n v="14167"/>
    <x v="89"/>
    <x v="8"/>
    <s v="LIFT IFTS 25-01 HUN"/>
    <s v="IFTS"/>
    <n v="71"/>
    <s v="ACS"/>
    <n v="5"/>
    <m/>
    <s v="X"/>
    <x v="6"/>
    <s v="STDA"/>
    <s v="DECI_STD"/>
    <m/>
    <m/>
    <s v="PT FAM02"/>
    <s v="10:00"/>
    <s v="11:00"/>
    <d v="1899-12-30T01:00:00"/>
    <s v="10:00"/>
    <s v="11:00"/>
    <d v="1899-12-30T01:00:00"/>
    <s v="DCO"/>
    <s v="N/A"/>
  </r>
  <r>
    <n v="14168"/>
    <x v="89"/>
    <x v="8"/>
    <s v=" IFTS LIFT 24-03 QATAR"/>
    <s v="QATAR"/>
    <n v="60"/>
    <s v="ACS"/>
    <n v="2"/>
    <s v="X"/>
    <m/>
    <x v="5"/>
    <s v="NET"/>
    <s v="LOW LEVEL"/>
    <m/>
    <n v="14169"/>
    <s v="NET TLL02"/>
    <s v="11:30"/>
    <s v="12:30"/>
    <d v="1899-12-30T01:00:00"/>
    <s v="11:30"/>
    <d v="1899-12-30T12:45:00"/>
    <d v="1899-12-30T01:15:00"/>
    <s v="DCO"/>
    <s v="N/A"/>
  </r>
  <r>
    <n v="14169"/>
    <x v="89"/>
    <x v="8"/>
    <s v=" IFTS LIFT 24-03 QATAR"/>
    <s v="QATAR"/>
    <n v="56"/>
    <s v="IFTS"/>
    <n v="9"/>
    <s v="X"/>
    <m/>
    <x v="0"/>
    <s v="STDA"/>
    <s v="DECI_STD_NVG"/>
    <m/>
    <m/>
    <s v="FMS NVG01"/>
    <s v="11:30"/>
    <s v="12:30"/>
    <d v="1899-12-30T01:00:00"/>
    <s v="11:30"/>
    <s v="12:30"/>
    <d v="1899-12-30T01:00:00"/>
    <s v="DCO"/>
    <s v="N/A"/>
  </r>
  <r>
    <n v="14170"/>
    <x v="89"/>
    <x v="8"/>
    <s v="LIFT 24-43 ITA"/>
    <s v="AMI"/>
    <n v="67"/>
    <s v="ACS"/>
    <n v="12"/>
    <s v="X"/>
    <m/>
    <x v="1"/>
    <s v="STDA"/>
    <s v="DCA"/>
    <m/>
    <m/>
    <s v="SD TI02"/>
    <s v="11:30"/>
    <s v="12:30"/>
    <d v="1899-12-30T01:00:00"/>
    <s v="11:30"/>
    <s v="12:30"/>
    <d v="1899-12-30T01:00:00"/>
    <s v="DCO"/>
    <s v="N/A"/>
  </r>
  <r>
    <n v="14171"/>
    <x v="89"/>
    <x v="8"/>
    <s v="LIFT 24-43 ITA"/>
    <s v="AMI"/>
    <n v="65"/>
    <s v="IFTS"/>
    <n v="23"/>
    <s v="X"/>
    <m/>
    <x v="5"/>
    <s v="NET"/>
    <s v="DCA"/>
    <m/>
    <n v="14172"/>
    <s v="SD QRA01"/>
    <s v="13:00"/>
    <s v="14:00"/>
    <d v="1899-12-30T01:00:00"/>
    <s v="13:00"/>
    <s v="14:00"/>
    <d v="1899-12-30T01:00:00"/>
    <s v="DCO"/>
    <s v="N/A"/>
  </r>
  <r>
    <n v="14172"/>
    <x v="89"/>
    <x v="8"/>
    <s v="LIFT 24-43 ITA"/>
    <s v="AMI"/>
    <n v="68"/>
    <s v="ACS"/>
    <n v="1"/>
    <s v="X"/>
    <m/>
    <x v="4"/>
    <s v="NET"/>
    <s v="DCA"/>
    <m/>
    <n v="14171"/>
    <s v="SD QRA01"/>
    <d v="1899-12-30T13:00:00"/>
    <d v="1899-12-30T14:00:00"/>
    <d v="1899-12-30T01:00:00"/>
    <d v="1899-12-30T13:00:00"/>
    <d v="1899-12-30T14:00:00"/>
    <d v="1899-12-30T01:00:00"/>
    <s v="DCO"/>
    <s v="N/A"/>
  </r>
  <r>
    <n v="14173"/>
    <x v="89"/>
    <x v="8"/>
    <s v=" IFTS LIFT 24-03 QATAR"/>
    <s v="QATAR"/>
    <n v="61"/>
    <s v="ACS"/>
    <n v="17"/>
    <s v="X"/>
    <m/>
    <x v="5"/>
    <s v="NET"/>
    <s v="DECI_PGM"/>
    <m/>
    <n v="14174"/>
    <s v="NET PGM02"/>
    <s v="14:30"/>
    <s v="15:30"/>
    <d v="1899-12-30T01:00:00"/>
    <d v="1899-12-30T14:30:00"/>
    <d v="1899-12-30T15:30:00"/>
    <d v="1899-12-30T01:00:00"/>
    <s v="DCO"/>
    <s v="N/A"/>
  </r>
  <r>
    <n v="14174"/>
    <x v="89"/>
    <x v="8"/>
    <s v="LIFT IFTS 25-01 SGP"/>
    <s v="IFTS"/>
    <n v="69"/>
    <s v="ACS"/>
    <n v="9"/>
    <m/>
    <s v="X"/>
    <x v="0"/>
    <s v="STDA"/>
    <s v="DECI_STD"/>
    <m/>
    <m/>
    <s v="FMS CF01"/>
    <s v="14:30"/>
    <s v="15:30"/>
    <d v="1899-12-30T01:00:00"/>
    <d v="1899-12-30T14:30:00"/>
    <d v="1899-12-30T15:30:00"/>
    <d v="1899-12-30T01:00:00"/>
    <s v="DCO"/>
    <s v="N/A"/>
  </r>
  <r>
    <n v="14175"/>
    <x v="89"/>
    <x v="8"/>
    <s v="LIFT IFTS 25-01 HUN"/>
    <s v="IFTS"/>
    <n v="70"/>
    <s v="ACS"/>
    <n v="32"/>
    <m/>
    <s v="X"/>
    <x v="1"/>
    <s v="STDA"/>
    <s v="DECI_STD"/>
    <m/>
    <m/>
    <s v="FMS CF01"/>
    <s v="14:30"/>
    <s v="15:30"/>
    <d v="1899-12-30T01:00:00"/>
    <d v="1899-12-30T14:30:00"/>
    <d v="1899-12-30T15:40:00"/>
    <d v="1899-12-30T01:10:00"/>
    <s v="DCO"/>
    <s v="N/A"/>
  </r>
  <r>
    <n v="14176"/>
    <x v="89"/>
    <x v="8"/>
    <s v="IFTS LIFT 24-02 QATAR"/>
    <s v="QATAR"/>
    <n v="53"/>
    <s v="IFTS"/>
    <n v="23"/>
    <s v="X"/>
    <m/>
    <x v="5"/>
    <s v="NET"/>
    <s v="BTAG_DECI"/>
    <m/>
    <n v="14177"/>
    <s v="NET BTAG01"/>
    <s v="16:00"/>
    <s v="17:00"/>
    <d v="1899-12-30T01:00:00"/>
    <d v="1899-12-30T16:00:00"/>
    <d v="1899-12-30T17:00:00"/>
    <d v="1899-12-30T01:00:00"/>
    <s v="DCO"/>
    <s v="N/A"/>
  </r>
  <r>
    <n v="14177"/>
    <x v="89"/>
    <x v="8"/>
    <s v="LIFT IFTS 25-01 SGP"/>
    <s v="IFTS"/>
    <n v="68"/>
    <s v="ACS"/>
    <n v="13"/>
    <m/>
    <s v="X"/>
    <x v="0"/>
    <s v="STDA"/>
    <s v="DECI_STD"/>
    <m/>
    <m/>
    <s v="FMS CF01"/>
    <s v="16:00"/>
    <s v="17:00"/>
    <d v="1899-12-30T01:00:00"/>
    <d v="1899-12-30T16:00:00"/>
    <d v="1899-12-30T17:00:00"/>
    <d v="1899-12-30T01:00:00"/>
    <s v="DCO"/>
    <s v="N/A"/>
  </r>
  <r>
    <n v="14178"/>
    <x v="89"/>
    <x v="8"/>
    <s v="LIFT IFTS 25-01 HUN"/>
    <s v="IFTS"/>
    <n v="71"/>
    <s v="ACS"/>
    <n v="5"/>
    <m/>
    <s v="X"/>
    <x v="1"/>
    <s v="STDA"/>
    <s v="DECI_STD"/>
    <m/>
    <m/>
    <s v="FMS CF01"/>
    <s v="16:00"/>
    <s v="17:00"/>
    <d v="1899-12-30T01:00:00"/>
    <d v="1899-12-30T16:00:00"/>
    <d v="1899-12-30T17:00:00"/>
    <d v="1899-12-30T01:00:00"/>
    <s v="DCO"/>
    <s v="N/A"/>
  </r>
  <r>
    <n v="14179"/>
    <x v="28"/>
    <x v="8"/>
    <s v=" IFTS LIFT 24-03 QATAR"/>
    <s v="QATAR"/>
    <n v="61"/>
    <s v="ACS"/>
    <n v="9"/>
    <s v="X"/>
    <m/>
    <x v="5"/>
    <s v="NET"/>
    <s v="DECI_PGM"/>
    <m/>
    <n v="14180"/>
    <s v="NET PGM03"/>
    <s v="07:30"/>
    <s v="08:30"/>
    <d v="1899-12-30T01:00:00"/>
    <s v="07:30"/>
    <s v="08:30"/>
    <d v="1899-12-30T01:00:00"/>
    <s v="DCO"/>
    <s v="N/A"/>
  </r>
  <r>
    <n v="14180"/>
    <x v="28"/>
    <x v="8"/>
    <s v=" IFTS LIFT 24-03 QATAR"/>
    <s v="QATAR"/>
    <n v="60"/>
    <s v="ACS"/>
    <n v="12"/>
    <s v="X"/>
    <m/>
    <x v="1"/>
    <s v="NET"/>
    <s v="LOW LEVEL"/>
    <m/>
    <n v="14181"/>
    <s v="NET TLL02 RR01"/>
    <s v="07:30"/>
    <s v="08:30"/>
    <d v="1899-12-30T01:00:00"/>
    <s v="07:30"/>
    <s v="08:30"/>
    <d v="1899-12-30T01:00:00"/>
    <s v="DCO"/>
    <s v="N/A"/>
  </r>
  <r>
    <n v="14181"/>
    <x v="28"/>
    <x v="8"/>
    <s v=" IFTS LIFT 24-03 QATAR"/>
    <s v="QATAR"/>
    <n v="58"/>
    <s v="ACS"/>
    <n v="32"/>
    <s v="X"/>
    <m/>
    <x v="6"/>
    <s v="NET"/>
    <s v="LOW LEVEL"/>
    <m/>
    <n v="14180"/>
    <s v="NET TLL01"/>
    <d v="1899-12-30T07:30:00"/>
    <d v="1899-12-30T08:30:00"/>
    <d v="1899-12-30T01:00:00"/>
    <d v="1899-12-30T07:30:00"/>
    <d v="1899-12-30T08:30:00"/>
    <d v="1899-12-30T01:00:00"/>
    <s v="DCO"/>
    <s v="N/A"/>
  </r>
  <r>
    <n v="14182"/>
    <x v="28"/>
    <x v="8"/>
    <s v="LIFT IFTS 25-01 HUN"/>
    <s v="IFTS"/>
    <n v="71"/>
    <s v="ACS"/>
    <n v="2"/>
    <m/>
    <s v="X"/>
    <x v="0"/>
    <s v="STDA"/>
    <s v="DECI_SONIC"/>
    <m/>
    <m/>
    <s v="FMS CF02"/>
    <s v="07:30"/>
    <s v="08:30"/>
    <d v="1899-12-30T01:00:00"/>
    <s v="07:30"/>
    <s v="08:30"/>
    <d v="1899-12-30T01:00:00"/>
    <s v="DCO"/>
    <s v="N/A"/>
  </r>
  <r>
    <n v="14183"/>
    <x v="28"/>
    <x v="8"/>
    <s v="LIFT 24-43 ITA"/>
    <s v="AMI"/>
    <n v="67"/>
    <s v="ACS"/>
    <n v="10"/>
    <s v="X"/>
    <m/>
    <x v="5"/>
    <s v="NET"/>
    <s v="DCA"/>
    <m/>
    <n v="14184"/>
    <s v="SD QRA01"/>
    <s v="09:00"/>
    <s v="10:00"/>
    <d v="1899-12-30T01:00:00"/>
    <s v="09:00"/>
    <s v="10:00"/>
    <d v="1899-12-30T01:00:00"/>
    <s v="DCO"/>
    <s v="N/A"/>
  </r>
  <r>
    <n v="14184"/>
    <x v="28"/>
    <x v="8"/>
    <s v="LIFT 24-43 ITA"/>
    <s v="AMI"/>
    <n v="64"/>
    <s v="ACS"/>
    <n v="13"/>
    <s v="X"/>
    <m/>
    <x v="4"/>
    <s v="NET"/>
    <s v="DCA"/>
    <m/>
    <n v="14183"/>
    <s v="SD QRA01"/>
    <d v="1899-12-30T09:00:00"/>
    <d v="1899-12-30T10:00:00"/>
    <d v="1899-12-30T01:00:00"/>
    <s v="09:00"/>
    <s v="10:00"/>
    <d v="1899-12-30T01:00:00"/>
    <s v="DCO"/>
    <s v="N/A"/>
  </r>
  <r>
    <n v="14185"/>
    <x v="28"/>
    <x v="8"/>
    <s v="LIFT IFTS 25-01 HUN"/>
    <s v="IFTS"/>
    <n v="70"/>
    <s v="ACS"/>
    <n v="1"/>
    <m/>
    <s v="X"/>
    <x v="0"/>
    <s v="STDA"/>
    <s v="DECI_SONIC"/>
    <m/>
    <m/>
    <s v="FMS CF02"/>
    <s v="09:00"/>
    <s v="10:00"/>
    <d v="1899-12-30T01:00:00"/>
    <s v="09:00"/>
    <s v="10:00"/>
    <d v="1899-12-30T01:00:00"/>
    <s v="DCO"/>
    <s v="N/A"/>
  </r>
  <r>
    <n v="14186"/>
    <x v="28"/>
    <x v="8"/>
    <s v="LIFT IFTS 25-01 SGP"/>
    <s v="IFTS"/>
    <n v="68"/>
    <s v="IFTS"/>
    <n v="9"/>
    <m/>
    <s v="X"/>
    <x v="1"/>
    <s v="STDA"/>
    <s v="DECI_SONIC"/>
    <m/>
    <m/>
    <s v="FMS CF02"/>
    <s v="09:00"/>
    <s v="10:00"/>
    <d v="1899-12-30T01:00:00"/>
    <s v="09:00"/>
    <s v="10:00"/>
    <d v="1899-12-30T01:00:00"/>
    <s v="DCO"/>
    <s v="N/A"/>
  </r>
  <r>
    <n v="14187"/>
    <x v="28"/>
    <x v="8"/>
    <s v="LIFT IFTS 25-01 SGP"/>
    <s v="IFTS"/>
    <n v="69"/>
    <s v="ACS"/>
    <n v="5"/>
    <m/>
    <s v="X"/>
    <x v="6"/>
    <s v="STDA"/>
    <s v="DECI_SONIC"/>
    <m/>
    <m/>
    <s v="FMS CF02"/>
    <s v="09:00"/>
    <s v="10:00"/>
    <d v="1899-12-30T01:00:00"/>
    <s v="09:00"/>
    <s v="10:00"/>
    <d v="1899-12-30T01:00:00"/>
    <s v="DCO"/>
    <s v="N/A"/>
  </r>
  <r>
    <n v="14188"/>
    <x v="28"/>
    <x v="8"/>
    <s v="LIFT 24-43 ITA"/>
    <s v="AMI"/>
    <n v="66"/>
    <s v="ACS"/>
    <n v="32"/>
    <s v="X"/>
    <m/>
    <x v="0"/>
    <s v="NET"/>
    <s v="DCA"/>
    <m/>
    <n v="14189"/>
    <s v="SD QRA01"/>
    <s v="10:30"/>
    <s v="11:30"/>
    <d v="1899-12-30T01:00:00"/>
    <s v="10:30"/>
    <d v="1899-12-30T11:40:00"/>
    <d v="1899-12-30T01:10:00"/>
    <s v="DCO"/>
    <s v="N/A"/>
  </r>
  <r>
    <n v="14189"/>
    <x v="28"/>
    <x v="8"/>
    <s v="LIFT 24-43 ITA"/>
    <s v="AMI"/>
    <n v="69"/>
    <s v="ACS"/>
    <n v="2"/>
    <s v="X"/>
    <m/>
    <x v="1"/>
    <s v="NET"/>
    <s v="DCA"/>
    <m/>
    <n v="14188"/>
    <s v="SD QRA01"/>
    <d v="1899-12-30T10:30:00"/>
    <d v="1899-12-30T11:30:00"/>
    <d v="1899-12-30T01:00:00"/>
    <d v="1899-12-30T10:30:00"/>
    <d v="1899-12-30T11:40:00"/>
    <d v="1899-12-30T01:10:00"/>
    <s v="SDC"/>
    <s v="N/A"/>
  </r>
  <r>
    <n v="14190"/>
    <x v="28"/>
    <x v="8"/>
    <s v="LIFT IFTS 24-05 AUT"/>
    <s v="IFTS"/>
    <n v="65"/>
    <s v="ACS"/>
    <n v="31"/>
    <m/>
    <s v="X"/>
    <x v="6"/>
    <s v="STDA"/>
    <s v="DECI_STD"/>
    <m/>
    <m/>
    <s v="FMS EMR01"/>
    <s v="10:30"/>
    <s v="11:30"/>
    <d v="1899-12-30T01:00:00"/>
    <s v="10:30"/>
    <s v="11:30"/>
    <d v="1899-12-30T01:00:00"/>
    <s v="DCO"/>
    <s v="N/A"/>
  </r>
  <r>
    <n v="14191"/>
    <x v="28"/>
    <x v="8"/>
    <s v="LIFT 24-44 ITA"/>
    <s v="AMI"/>
    <n v="70"/>
    <s v="IFTS"/>
    <n v="9"/>
    <s v="X"/>
    <m/>
    <x v="5"/>
    <s v="NET"/>
    <s v="DECI_STD"/>
    <m/>
    <n v="14192"/>
    <s v="SD DBFM01"/>
    <s v="12:00"/>
    <d v="1899-12-30T12:30:00"/>
    <d v="1899-12-30T00:30:00"/>
    <d v="1899-12-30T12:00:00"/>
    <d v="1899-12-30T12:30:00"/>
    <d v="1899-12-30T00:30:00"/>
    <s v="DCO"/>
    <s v="N/A"/>
  </r>
  <r>
    <n v="14192"/>
    <x v="28"/>
    <x v="8"/>
    <s v="LIFT 24-44 ITA"/>
    <s v="AMI"/>
    <n v="72"/>
    <s v="ACS"/>
    <n v="1"/>
    <s v="X"/>
    <m/>
    <x v="5"/>
    <s v="NET"/>
    <s v="DECI_STD"/>
    <m/>
    <n v="14193"/>
    <s v="SD DBFM01"/>
    <s v="12:35"/>
    <d v="1899-12-30T13:05:00"/>
    <d v="1899-12-30T00:30:00"/>
    <d v="1899-12-30T12:35:00"/>
    <d v="1899-12-30T13:05:00"/>
    <d v="1899-12-30T00:30:00"/>
    <s v="DCO"/>
    <s v="N/A"/>
  </r>
  <r>
    <n v="14193"/>
    <x v="28"/>
    <x v="8"/>
    <s v="IFTS LIFT 24-02 QATAR"/>
    <s v="QATAR"/>
    <n v="54"/>
    <s v="ACS"/>
    <n v="5"/>
    <s v="X"/>
    <m/>
    <x v="0"/>
    <s v="NET"/>
    <s v="BTAG_DECI"/>
    <m/>
    <n v="14194"/>
    <s v="NET BTAG02"/>
    <s v="12:00"/>
    <s v="13:00"/>
    <d v="1899-12-30T01:00:00"/>
    <s v="12:00"/>
    <s v="13:00"/>
    <d v="1899-12-30T01:00:00"/>
    <s v="DCO"/>
    <s v="N/A"/>
  </r>
  <r>
    <n v="14194"/>
    <x v="28"/>
    <x v="8"/>
    <s v="IFTS LIFT 24-02 QATAR"/>
    <s v="QATAR"/>
    <n v="53"/>
    <s v="ACS"/>
    <n v="13"/>
    <s v="X"/>
    <m/>
    <x v="1"/>
    <s v="NET"/>
    <s v="BTAG_DECI"/>
    <m/>
    <n v="14193"/>
    <s v="NET BTAG02"/>
    <d v="1899-12-30T12:00:00"/>
    <d v="1899-12-30T13:00:00"/>
    <d v="1899-12-30T01:00:00"/>
    <d v="1899-12-30T12:00:00"/>
    <d v="1899-12-30T13:00:00"/>
    <d v="1899-12-30T01:00:00"/>
    <s v="SDC"/>
    <s v="N/A"/>
  </r>
  <r>
    <n v="14195"/>
    <x v="28"/>
    <x v="8"/>
    <s v=" IFTS LIFT 24-03 QATAR"/>
    <s v="QATAR"/>
    <n v="57"/>
    <s v="ACS"/>
    <n v="10"/>
    <s v="X"/>
    <m/>
    <x v="6"/>
    <s v="STDA"/>
    <s v="DECI_STD"/>
    <m/>
    <m/>
    <s v="PT ERT01"/>
    <d v="1899-12-30T12:00:00"/>
    <s v="13:00"/>
    <d v="1899-12-30T01:00:00"/>
    <d v="1899-12-30T12:00:00"/>
    <s v="13:00"/>
    <d v="1899-12-30T01:00:00"/>
    <s v="DCO"/>
    <s v="N/A"/>
  </r>
  <r>
    <n v="14196"/>
    <x v="29"/>
    <x v="9"/>
    <s v="IFTS LIFT 24-02 QATAR"/>
    <s v="QATAR"/>
    <n v="50"/>
    <s v="ACS"/>
    <n v="9"/>
    <s v="X"/>
    <m/>
    <x v="5"/>
    <s v="NET"/>
    <s v="DECI_STD"/>
    <m/>
    <n v="14197"/>
    <s v="FMSC DACM01"/>
    <s v="08:00"/>
    <s v="09:00"/>
    <d v="1899-12-30T01:00:00"/>
    <s v="08:00"/>
    <s v="09:00"/>
    <d v="1899-12-30T01:00:00"/>
    <s v="DCO"/>
    <s v="N/A"/>
  </r>
  <r>
    <n v="14197"/>
    <x v="29"/>
    <x v="9"/>
    <s v="IFTS LIFT 24-02 QATAR"/>
    <s v="QATAR"/>
    <n v="51"/>
    <s v="ACS"/>
    <n v="33"/>
    <s v="X"/>
    <m/>
    <x v="0"/>
    <s v="NET"/>
    <s v="DECI_STD"/>
    <m/>
    <n v="14198"/>
    <s v="FMSC DACM01"/>
    <s v="08:00"/>
    <s v="09:00"/>
    <d v="1899-12-30T01:00:00"/>
    <d v="1899-12-30T08:00:00"/>
    <d v="1899-12-30T09:00:00"/>
    <d v="1899-12-30T01:00:00"/>
    <s v="DCO"/>
    <s v="N/A"/>
  </r>
  <r>
    <n v="14198"/>
    <x v="29"/>
    <x v="9"/>
    <s v="LIFT IFTS 25-01 SGP"/>
    <s v="IFTS"/>
    <n v="68"/>
    <s v="ACS"/>
    <n v="1"/>
    <m/>
    <s v="X"/>
    <x v="6"/>
    <s v="STDA"/>
    <s v="DECI_STD"/>
    <m/>
    <m/>
    <s v="PT IF01"/>
    <s v="08:00"/>
    <s v="09:00"/>
    <d v="1899-12-30T01:00:00"/>
    <d v="1899-12-30T07:45:00"/>
    <d v="1899-12-30T08:45:00"/>
    <d v="1899-12-30T01:00:00"/>
    <s v="DCO"/>
    <s v="N/A"/>
  </r>
  <r>
    <n v="14199"/>
    <x v="29"/>
    <x v="9"/>
    <s v="LIFT 24-03 SNG"/>
    <s v="IFTS"/>
    <n v="43"/>
    <s v="IFTS"/>
    <n v="23"/>
    <m/>
    <s v="X"/>
    <x v="5"/>
    <s v="NET"/>
    <s v="DECI_STD"/>
    <m/>
    <n v="14200"/>
    <s v="FMSC DACM01"/>
    <s v="09:30"/>
    <s v="10:30"/>
    <d v="1899-12-30T01:00:00"/>
    <s v="09:30"/>
    <s v="10:30"/>
    <d v="1899-12-30T01:00:00"/>
    <s v="DCO"/>
    <s v="N/A"/>
  </r>
  <r>
    <n v="14200"/>
    <x v="29"/>
    <x v="9"/>
    <s v="LIFT 24-43 ITA"/>
    <s v="AMI"/>
    <n v="64"/>
    <s v="ACS"/>
    <n v="1"/>
    <s v="X"/>
    <m/>
    <x v="0"/>
    <s v="NET"/>
    <s v="DCA"/>
    <m/>
    <n v="14201"/>
    <s v="SD QRA02"/>
    <s v="09:30"/>
    <s v="10:30"/>
    <d v="1899-12-30T01:00:00"/>
    <d v="1899-12-30T09:30:00"/>
    <d v="1899-12-30T10:30:00"/>
    <d v="1899-12-30T01:00:00"/>
    <s v="DCO"/>
    <s v="N/A"/>
  </r>
  <r>
    <n v="14201"/>
    <x v="29"/>
    <x v="9"/>
    <s v="LIFT 24-43 ITA"/>
    <s v="AMI"/>
    <n v="67"/>
    <s v="ACS"/>
    <n v="12"/>
    <s v="X"/>
    <m/>
    <x v="1"/>
    <s v="NET"/>
    <s v="DCA"/>
    <m/>
    <n v="14200"/>
    <s v="SD QRA02"/>
    <d v="1899-12-30T09:30:00"/>
    <d v="1899-12-30T10:30:00"/>
    <d v="1899-12-30T01:00:00"/>
    <d v="1899-12-30T09:30:00"/>
    <d v="1899-12-30T10:30:00"/>
    <d v="1899-12-30T01:00:00"/>
    <s v="DCO"/>
    <s v="N/A"/>
  </r>
  <r>
    <n v="14202"/>
    <x v="29"/>
    <x v="9"/>
    <s v="LIFT IFTS 25-01 SGP"/>
    <s v="IFTS"/>
    <n v="69"/>
    <s v="IFTS"/>
    <n v="22"/>
    <m/>
    <s v="X"/>
    <x v="6"/>
    <s v="STDA"/>
    <s v="DECI_STD"/>
    <m/>
    <m/>
    <s v="PT IF01"/>
    <s v="09:30"/>
    <s v="10:30"/>
    <d v="1899-12-30T01:00:00"/>
    <d v="1899-12-30T09:30:00"/>
    <d v="1899-12-30T10:40:00"/>
    <d v="1899-12-30T01:10:00"/>
    <s v="DCO"/>
    <s v="N/A"/>
  </r>
  <r>
    <n v="14203"/>
    <x v="29"/>
    <x v="9"/>
    <s v="IFTS LIFT 24-02 QATAR"/>
    <s v="QATAR"/>
    <n v="55"/>
    <s v="ACS"/>
    <n v="5"/>
    <s v="X"/>
    <m/>
    <x v="5"/>
    <s v="NET"/>
    <s v="BTAG_DECI"/>
    <m/>
    <n v="14204"/>
    <s v="NET BTAG02"/>
    <s v="11:00"/>
    <s v="12:00"/>
    <d v="1899-12-30T01:00:00"/>
    <s v="11:00"/>
    <s v="12:00"/>
    <d v="1899-12-30T01:00:00"/>
    <s v="DCO"/>
    <s v="N/A"/>
  </r>
  <r>
    <n v="14204"/>
    <x v="29"/>
    <x v="9"/>
    <s v="LIFT 24-44 ITA"/>
    <s v="AMI"/>
    <n v="71"/>
    <s v="ACS"/>
    <n v="10"/>
    <s v="X"/>
    <m/>
    <x v="0"/>
    <s v="STDA"/>
    <s v="DECI_STD"/>
    <m/>
    <m/>
    <s v="SD NVG01"/>
    <s v="11:00"/>
    <s v="12:00"/>
    <d v="1899-12-30T01:00:00"/>
    <d v="1899-12-30T11:00:00"/>
    <d v="1899-12-30T12:00:00"/>
    <d v="1899-12-30T01:00:00"/>
    <s v="DCO"/>
    <s v="N/A"/>
  </r>
  <r>
    <n v="14205"/>
    <x v="29"/>
    <x v="9"/>
    <s v="LIFT IFTS 25-01 HUN"/>
    <s v="IFTS"/>
    <n v="70"/>
    <s v="ACS"/>
    <n v="33"/>
    <m/>
    <s v="X"/>
    <x v="1"/>
    <s v="STDA"/>
    <s v="DECI_STD"/>
    <m/>
    <m/>
    <s v="PT IF01"/>
    <s v="11:00"/>
    <s v="12:00"/>
    <d v="1899-12-30T01:00:00"/>
    <d v="1899-12-30T11:00:00"/>
    <d v="1899-12-30T12:15:00"/>
    <d v="1899-12-30T01:15:00"/>
    <s v="DCO"/>
    <s v="N/A"/>
  </r>
  <r>
    <n v="14206"/>
    <x v="29"/>
    <x v="9"/>
    <s v="LIFT 24-43 ITA"/>
    <s v="AMI"/>
    <n v="69"/>
    <s v="ACS"/>
    <n v="8"/>
    <s v="X"/>
    <m/>
    <x v="5"/>
    <s v="NET"/>
    <s v="DCA"/>
    <m/>
    <n v="14207"/>
    <s v="SD QRA02"/>
    <s v="12:30"/>
    <s v="13:30"/>
    <d v="1899-12-30T01:00:00"/>
    <s v="12:30"/>
    <s v="13:30"/>
    <d v="1899-12-30T01:00:00"/>
    <s v="DCO"/>
    <s v="N/A"/>
  </r>
  <r>
    <n v="14207"/>
    <x v="29"/>
    <x v="9"/>
    <s v="LIFT 24-43 ITA"/>
    <s v="AMI"/>
    <n v="66"/>
    <s v="ACS"/>
    <n v="31"/>
    <s v="X"/>
    <m/>
    <x v="4"/>
    <s v="NET"/>
    <s v="DCA"/>
    <m/>
    <n v="14206"/>
    <s v="SD QRA02"/>
    <s v="12:30"/>
    <s v="13:30"/>
    <d v="1899-12-30T01:00:00"/>
    <s v="12:30"/>
    <s v="13:30"/>
    <d v="1899-12-30T01:00:00"/>
    <s v="DCO"/>
    <s v="N/A"/>
  </r>
  <r>
    <n v="14208"/>
    <x v="29"/>
    <x v="9"/>
    <s v="LIFT 24-03 SNG"/>
    <s v="IFTS"/>
    <n v="44"/>
    <s v="ACS"/>
    <n v="1"/>
    <m/>
    <s v="X"/>
    <x v="0"/>
    <s v="NET"/>
    <s v="DECI_STD"/>
    <m/>
    <n v="14209"/>
    <s v="FMSC DACM01"/>
    <s v="12:30"/>
    <s v="13:30"/>
    <d v="1899-12-30T01:00:00"/>
    <d v="1899-12-30T12:40:00"/>
    <d v="1899-12-30T13:30:00"/>
    <d v="1899-12-30T00:50:00"/>
    <s v="DCO"/>
    <s v="N/A"/>
  </r>
  <r>
    <n v="14209"/>
    <x v="29"/>
    <x v="9"/>
    <s v="LIFT IFTS 24-05 GER"/>
    <s v="IFTS"/>
    <n v="66"/>
    <s v="IFTS"/>
    <n v="22"/>
    <m/>
    <s v="X"/>
    <x v="6"/>
    <s v="STDA"/>
    <s v="DECI_STD"/>
    <m/>
    <m/>
    <s v="FMS EMR01"/>
    <s v="12:30"/>
    <s v="13:30"/>
    <d v="1899-12-30T01:00:00"/>
    <s v="12:30"/>
    <s v="13:30"/>
    <d v="1899-12-30T01:00:00"/>
    <s v="DCO"/>
    <s v="N/A"/>
  </r>
  <r>
    <n v="14210"/>
    <x v="29"/>
    <x v="9"/>
    <s v="LIP 24-03 SWE"/>
    <s v="IFTS"/>
    <n v="67"/>
    <s v="ACS"/>
    <n v="10"/>
    <m/>
    <s v="X"/>
    <x v="5"/>
    <s v="STDA"/>
    <s v="DECI_STD"/>
    <m/>
    <m/>
    <s v=" FMS EMR01"/>
    <s v="14:00"/>
    <s v="15:00"/>
    <d v="1899-12-30T01:00:00"/>
    <s v="14:00"/>
    <s v="15:00"/>
    <d v="1899-12-30T01:00:00"/>
    <s v="DCO"/>
    <s v="N/A"/>
  </r>
  <r>
    <n v="14211"/>
    <x v="29"/>
    <x v="9"/>
    <s v=" IFTS LIFT 24-03 QATAR"/>
    <s v="QATAR"/>
    <n v="61"/>
    <s v="ACS"/>
    <n v="5"/>
    <s v="X"/>
    <m/>
    <x v="4"/>
    <s v="STDA"/>
    <s v="AAR"/>
    <m/>
    <m/>
    <s v="PT AAR01"/>
    <s v="14:00"/>
    <s v="15:00"/>
    <d v="1899-12-30T01:00:00"/>
    <s v="15:30"/>
    <s v="16:30"/>
    <d v="1899-12-30T01:00:00"/>
    <s v="DCO"/>
    <s v="N/A"/>
  </r>
  <r>
    <n v="14212"/>
    <x v="29"/>
    <x v="9"/>
    <s v="LIFT IFTS 24-05 GER"/>
    <s v="IFTS"/>
    <n v="67"/>
    <s v="ACS"/>
    <n v="32"/>
    <m/>
    <s v="X"/>
    <x v="6"/>
    <s v="STDA"/>
    <s v="DECI_STD"/>
    <m/>
    <m/>
    <s v="FMS EMR01"/>
    <s v="14:00"/>
    <s v="15:00"/>
    <d v="1899-12-30T01:00:00"/>
    <m/>
    <m/>
    <s v=""/>
    <s v="CANC"/>
    <s v="CD2"/>
  </r>
  <r>
    <n v="14213"/>
    <x v="93"/>
    <x v="10"/>
    <s v=" IFTS LIFT 24-03 QATAR"/>
    <s v="QATAR"/>
    <n v="60"/>
    <s v="ACS"/>
    <n v="30"/>
    <s v="X"/>
    <m/>
    <x v="2"/>
    <s v="NET"/>
    <s v="DECI_PGM"/>
    <m/>
    <n v="14214"/>
    <s v="NET PGM02"/>
    <s v="08:30"/>
    <s v="09:30"/>
    <d v="1899-12-30T01:00:00"/>
    <s v="08:30"/>
    <d v="1899-12-30T09:10:00"/>
    <d v="1899-12-30T00:40:00"/>
    <s v="RSLD"/>
    <s v="CD5"/>
  </r>
  <r>
    <n v="14214"/>
    <x v="93"/>
    <x v="10"/>
    <s v=" IFTS LIFT 24-03 QATAR"/>
    <s v="QATAR"/>
    <n v="58"/>
    <s v="ACS"/>
    <n v="32"/>
    <s v="X"/>
    <m/>
    <x v="3"/>
    <s v="NET"/>
    <s v="DECI_PGM"/>
    <m/>
    <n v="14213"/>
    <s v="NET PGM02"/>
    <d v="1899-12-30T08:30:00"/>
    <d v="1899-12-30T09:30:00"/>
    <d v="1899-12-30T01:00:00"/>
    <s v="08:30"/>
    <d v="1899-12-30T09:10:00"/>
    <d v="1899-12-30T00:40:00"/>
    <s v="RSLD"/>
    <s v="CD3"/>
  </r>
  <r>
    <n v="14215"/>
    <x v="29"/>
    <x v="9"/>
    <s v="IFTS LIFT 24-02 QATAR"/>
    <s v="QATAR"/>
    <n v="54"/>
    <s v="ACS"/>
    <n v="12"/>
    <s v="X"/>
    <m/>
    <x v="5"/>
    <s v="NET"/>
    <s v="DECI_STD"/>
    <m/>
    <n v="14216"/>
    <s v="FMSC DACM01"/>
    <s v="15:30"/>
    <s v="16:30"/>
    <d v="1899-12-30T01:00:00"/>
    <s v="15:30"/>
    <s v="16:30"/>
    <d v="1899-12-30T01:00:00"/>
    <s v="DCO"/>
    <s v="N/A"/>
  </r>
  <r>
    <n v="14216"/>
    <x v="29"/>
    <x v="9"/>
    <s v="IFTS LIFT 24-02 QATAR"/>
    <s v="QATAR"/>
    <n v="53"/>
    <s v="ACS"/>
    <n v="13"/>
    <s v="X"/>
    <m/>
    <x v="0"/>
    <s v="NET"/>
    <s v="DECI_STD"/>
    <m/>
    <n v="14217"/>
    <s v="FMSC DACM01"/>
    <s v="15:30"/>
    <s v="16:30"/>
    <d v="1899-12-30T01:00:00"/>
    <s v="15:30"/>
    <s v="16:30"/>
    <d v="1899-12-30T01:00:00"/>
    <s v="DCO"/>
    <s v="N/A"/>
  </r>
  <r>
    <n v="14217"/>
    <x v="29"/>
    <x v="9"/>
    <s v="IFTS LIFT 24-02 QATAR"/>
    <s v="QATAR"/>
    <n v="55"/>
    <s v="IFTS"/>
    <n v="23"/>
    <s v="X"/>
    <m/>
    <x v="6"/>
    <s v="STDA"/>
    <s v="DECI_STD"/>
    <m/>
    <m/>
    <s v="PT ERT03"/>
    <s v="15:30"/>
    <s v="16:30"/>
    <d v="1899-12-30T01:00:00"/>
    <s v="15:30"/>
    <s v="16:30"/>
    <d v="1899-12-30T01:00:00"/>
    <s v="DCO"/>
    <s v="N/A"/>
  </r>
  <r>
    <n v="14218"/>
    <x v="30"/>
    <x v="9"/>
    <s v="LIFT 24-03 SNG"/>
    <s v="IFTS"/>
    <n v="43"/>
    <s v="ACS"/>
    <n v="9"/>
    <m/>
    <s v="X"/>
    <x v="5"/>
    <s v="NET"/>
    <s v="DECI_STD"/>
    <m/>
    <n v="14219"/>
    <s v="FMSC DACM02"/>
    <s v="08:00"/>
    <s v="09:00"/>
    <d v="1899-12-30T01:00:00"/>
    <s v="08:00"/>
    <d v="1899-12-30T09:00:00"/>
    <d v="1899-12-30T01:00:00"/>
    <s v="DCO"/>
    <s v="N/A"/>
  </r>
  <r>
    <n v="14219"/>
    <x v="30"/>
    <x v="9"/>
    <s v=" IFTS LIFT 24-03 QATAR"/>
    <s v="QATAR"/>
    <n v="61"/>
    <s v="ACS"/>
    <n v="31"/>
    <s v="X"/>
    <m/>
    <x v="0"/>
    <s v="STDA"/>
    <s v="AAR"/>
    <m/>
    <m/>
    <s v="FMS AAR01"/>
    <s v="08:00"/>
    <s v="09:00"/>
    <d v="1899-12-30T01:00:00"/>
    <s v="08:00"/>
    <s v="09:00"/>
    <d v="1899-12-30T01:00:00"/>
    <s v="DCO"/>
    <s v="N/A"/>
  </r>
  <r>
    <n v="14220"/>
    <x v="30"/>
    <x v="9"/>
    <s v="LIFT IFTS 25-01 HUN"/>
    <s v="IFTS"/>
    <n v="70"/>
    <s v="ACS"/>
    <n v="5"/>
    <m/>
    <s v="X"/>
    <x v="1"/>
    <s v="STDA"/>
    <s v="DECI_STD"/>
    <m/>
    <m/>
    <s v="PT IF02"/>
    <s v="08:00"/>
    <s v="09:00"/>
    <d v="1899-12-30T01:00:00"/>
    <d v="1899-12-30T08:00:00"/>
    <d v="1899-12-30T09:00:00"/>
    <d v="1899-12-30T01:00:00"/>
    <s v="DCO"/>
    <s v="N/A"/>
  </r>
  <r>
    <n v="14221"/>
    <x v="30"/>
    <x v="9"/>
    <s v="LIFT IFTS 24-04 CAN"/>
    <s v="IFTS"/>
    <n v="52"/>
    <s v="ACS"/>
    <n v="2"/>
    <m/>
    <s v="X"/>
    <x v="6"/>
    <s v="STDA"/>
    <s v="LOW LEVEL"/>
    <m/>
    <m/>
    <s v="PT LLF01"/>
    <s v="08:00"/>
    <s v="09:00"/>
    <d v="1899-12-30T01:00:00"/>
    <d v="1899-12-30T08:00:00"/>
    <d v="1899-12-30T09:00:00"/>
    <d v="1899-12-30T01:00:00"/>
    <s v="DCO"/>
    <s v="N/A"/>
  </r>
  <r>
    <n v="14222"/>
    <x v="30"/>
    <x v="9"/>
    <s v="IFTS LIFT 24-02 QATAR"/>
    <s v="QATAR"/>
    <n v="53"/>
    <s v="ACS"/>
    <n v="12"/>
    <s v="X"/>
    <m/>
    <x v="5"/>
    <s v="NET"/>
    <s v="DECI_STD"/>
    <m/>
    <n v="14223"/>
    <s v="FMSC DACM02"/>
    <s v="09:30"/>
    <s v="10:30"/>
    <d v="1899-12-30T01:00:00"/>
    <d v="1899-12-30T09:30:00"/>
    <d v="1899-12-30T10:30:00"/>
    <d v="1899-12-30T01:00:00"/>
    <s v="DCO"/>
    <s v="N/A"/>
  </r>
  <r>
    <n v="14223"/>
    <x v="30"/>
    <x v="9"/>
    <s v="IFTS LIFT 24-02 QATAR"/>
    <s v="QATAR"/>
    <n v="54"/>
    <s v="ACS"/>
    <n v="13"/>
    <s v="X"/>
    <m/>
    <x v="0"/>
    <s v="NET"/>
    <s v="DECI_STD"/>
    <m/>
    <n v="14224"/>
    <s v="FMSC DACM02"/>
    <s v="09:30"/>
    <s v="10:30"/>
    <d v="1899-12-30T01:00:00"/>
    <s v="09:30"/>
    <s v="10:30"/>
    <d v="1899-12-30T01:00:00"/>
    <s v="DCO"/>
    <s v="N/A"/>
  </r>
  <r>
    <n v="14224"/>
    <x v="30"/>
    <x v="9"/>
    <s v="LIFT IFTS 24-04 CAN"/>
    <s v="IFTS"/>
    <n v="51"/>
    <s v="ACS"/>
    <n v="1"/>
    <m/>
    <s v="X"/>
    <x v="6"/>
    <s v="STDA"/>
    <s v="LOW LEVEL"/>
    <m/>
    <m/>
    <s v="PT LLF01"/>
    <s v="09:30"/>
    <s v="10:30"/>
    <d v="1899-12-30T01:00:00"/>
    <d v="1899-12-30T09:30:00"/>
    <d v="1899-12-30T10:30:00"/>
    <d v="1899-12-30T01:00:00"/>
    <s v="DCO"/>
    <s v="N/A"/>
  </r>
  <r>
    <n v="14225"/>
    <x v="30"/>
    <x v="9"/>
    <s v="LIFT 24-43 ITA"/>
    <s v="AMI"/>
    <n v="67"/>
    <s v="ACS"/>
    <n v="2"/>
    <s v="X"/>
    <m/>
    <x v="5"/>
    <s v="STDA"/>
    <s v="DCA"/>
    <m/>
    <m/>
    <s v="SD TINVG01"/>
    <s v="11:00"/>
    <s v="12:00"/>
    <d v="1899-12-30T01:00:00"/>
    <d v="1899-12-30T11:00:00"/>
    <d v="1899-12-30T12:00:00"/>
    <d v="1899-12-30T01:00:00"/>
    <s v="DCO"/>
    <s v="N/A"/>
  </r>
  <r>
    <n v="14226"/>
    <x v="30"/>
    <x v="9"/>
    <s v="LIFT 24-03 SNG"/>
    <s v="IFTS"/>
    <n v="44"/>
    <s v="ACS"/>
    <n v="5"/>
    <m/>
    <s v="X"/>
    <x v="0"/>
    <s v="NET"/>
    <s v="DECI_STD"/>
    <m/>
    <n v="14227"/>
    <s v="FMSC DACM02"/>
    <s v="11:00"/>
    <s v="12:00"/>
    <d v="1899-12-30T01:00:00"/>
    <s v="11:00"/>
    <s v="12:00"/>
    <d v="1899-12-30T01:00:00"/>
    <s v="DCO"/>
    <s v="N/A"/>
  </r>
  <r>
    <n v="14227"/>
    <x v="30"/>
    <x v="9"/>
    <s v="IP"/>
    <s v="AMI"/>
    <n v="75"/>
    <s v="IFTS"/>
    <n v="9"/>
    <m/>
    <s v="X"/>
    <x v="6"/>
    <s v="STDA"/>
    <s v="DECI_STD"/>
    <m/>
    <m/>
    <s v="PT FAM01"/>
    <s v="11:00"/>
    <s v="12:00"/>
    <d v="1899-12-30T01:00:00"/>
    <d v="1899-12-30T11:00:00"/>
    <d v="1899-12-30T12:00:00"/>
    <d v="1899-12-30T01:00:00"/>
    <s v="DCO"/>
    <s v="N/A"/>
  </r>
  <r>
    <n v="14228"/>
    <x v="30"/>
    <x v="9"/>
    <s v=" IFTS LIFT 24-03 QATAR"/>
    <s v="QATAR"/>
    <n v="58"/>
    <s v="ACS"/>
    <n v="1"/>
    <s v="X"/>
    <m/>
    <x v="5"/>
    <s v="NET"/>
    <s v="LOW LEVEL"/>
    <m/>
    <n v="14229"/>
    <s v="NET TLL02"/>
    <s v="12:30"/>
    <s v="13:30"/>
    <d v="1899-12-30T01:00:00"/>
    <s v="12:30"/>
    <s v="13:30"/>
    <d v="1899-12-30T01:00:00"/>
    <s v="DCO"/>
    <s v="N/A"/>
  </r>
  <r>
    <n v="14229"/>
    <x v="30"/>
    <x v="9"/>
    <s v="LIFT IFTS 24-04 CAN"/>
    <s v="IFTS"/>
    <n v="52"/>
    <s v="ACS"/>
    <n v="13"/>
    <m/>
    <s v="X"/>
    <x v="0"/>
    <s v="STDA"/>
    <s v="LOW LEVEL"/>
    <m/>
    <m/>
    <s v="FMS LLF01"/>
    <s v="12:30"/>
    <s v="13:30"/>
    <d v="1899-12-30T01:00:00"/>
    <s v="12:30"/>
    <s v="13:30"/>
    <d v="1899-12-30T01:00:00"/>
    <s v="DCO"/>
    <s v="N/A"/>
  </r>
  <r>
    <n v="14230"/>
    <x v="30"/>
    <x v="9"/>
    <s v="LIFT IFTS 25-01 SGP"/>
    <s v="IFTS"/>
    <n v="68"/>
    <s v="IFTS"/>
    <n v="22"/>
    <m/>
    <s v="X"/>
    <x v="1"/>
    <s v="STDA"/>
    <s v="DECI_STD"/>
    <m/>
    <m/>
    <s v="PT IF02"/>
    <s v="12:30"/>
    <s v="13:30"/>
    <d v="1899-12-30T01:00:00"/>
    <s v="12:30"/>
    <d v="1899-12-30T13:35:00"/>
    <d v="1899-12-30T01:05:00"/>
    <s v="DCO"/>
    <s v="N/A"/>
  </r>
  <r>
    <n v="14231"/>
    <x v="30"/>
    <x v="9"/>
    <s v="LIFT IFTS 25-01 SGP"/>
    <s v="IFTS"/>
    <n v="69"/>
    <s v="ACS"/>
    <n v="33"/>
    <m/>
    <s v="X"/>
    <x v="6"/>
    <s v="STDA"/>
    <s v="DECI_STD"/>
    <m/>
    <m/>
    <s v="PT IF02"/>
    <s v="12:30"/>
    <s v="13:30"/>
    <d v="1899-12-30T01:00:00"/>
    <d v="1899-12-30T12:30:00"/>
    <d v="1899-12-30T13:30:00"/>
    <d v="1899-12-30T01:00:00"/>
    <s v="DCO"/>
    <s v="N/A"/>
  </r>
  <r>
    <n v="14232"/>
    <x v="30"/>
    <x v="9"/>
    <s v="IFTS LIFT 24-02 QATAR"/>
    <s v="QATAR"/>
    <n v="50"/>
    <s v="ACS"/>
    <n v="10"/>
    <s v="X"/>
    <m/>
    <x v="5"/>
    <s v="NET"/>
    <s v="DECI_STD"/>
    <m/>
    <n v="14233"/>
    <s v="FMSC DACM02"/>
    <s v="14:00"/>
    <s v="15:00"/>
    <d v="1899-12-30T01:00:00"/>
    <s v="14:00"/>
    <s v="15:00"/>
    <d v="1899-12-30T01:00:00"/>
    <s v="DCO"/>
    <s v="N/A"/>
  </r>
  <r>
    <n v="14233"/>
    <x v="30"/>
    <x v="9"/>
    <s v="LIFT 24-43 ITA"/>
    <s v="AMI"/>
    <n v="64"/>
    <s v="ACS"/>
    <n v="31"/>
    <s v="X"/>
    <m/>
    <x v="0"/>
    <s v="STDA"/>
    <s v="DCA"/>
    <m/>
    <m/>
    <s v="SD TINVG01"/>
    <s v="14:00"/>
    <s v="15:00"/>
    <d v="1899-12-30T01:00:00"/>
    <d v="1899-12-30T14:00:00"/>
    <d v="1899-12-30T15:00:00"/>
    <d v="1899-12-30T01:00:00"/>
    <s v="DCO"/>
    <s v="N/A"/>
  </r>
  <r>
    <n v="14234"/>
    <x v="30"/>
    <x v="9"/>
    <s v="LIP 24-03 SWE"/>
    <s v="IFTS"/>
    <n v="49"/>
    <s v="IFTS"/>
    <n v="9"/>
    <m/>
    <s v="X"/>
    <x v="1"/>
    <s v="STDA"/>
    <s v="DECI_STD"/>
    <m/>
    <m/>
    <s v="SD NIT01"/>
    <s v="14:00"/>
    <s v="15:00"/>
    <d v="1899-12-30T01:00:00"/>
    <s v="14:00"/>
    <s v="15:00"/>
    <d v="1899-12-30T01:00:00"/>
    <s v="DCO"/>
    <s v="N/A"/>
  </r>
  <r>
    <n v="14235"/>
    <x v="30"/>
    <x v="9"/>
    <s v="LIFT IFTS 24-04 CAN"/>
    <s v="IFTS"/>
    <n v="51"/>
    <s v="ACS"/>
    <n v="2"/>
    <m/>
    <s v="X"/>
    <x v="6"/>
    <s v="STDA"/>
    <s v="LOW LEVEL"/>
    <m/>
    <m/>
    <s v="FMS LLF01"/>
    <s v="14:00"/>
    <s v="15:00"/>
    <d v="1899-12-30T01:00:00"/>
    <d v="1899-12-30T14:20:00"/>
    <d v="1899-12-30T15:20:00"/>
    <d v="1899-12-30T01:00:00"/>
    <s v="DCO"/>
    <s v="N/A"/>
  </r>
  <r>
    <n v="14236"/>
    <x v="30"/>
    <x v="9"/>
    <s v="IFTS LIFT 24-02 QATAR"/>
    <s v="QATAR"/>
    <n v="51"/>
    <s v="ACS"/>
    <n v="12"/>
    <s v="X"/>
    <m/>
    <x v="5"/>
    <s v="NET"/>
    <s v="DECI_STD"/>
    <m/>
    <n v="14237"/>
    <s v="FMSC DACM02"/>
    <s v="15:30"/>
    <s v="16:30"/>
    <d v="1899-12-30T01:00:00"/>
    <s v="15:30"/>
    <s v="16:30"/>
    <d v="1899-12-30T01:00:00"/>
    <s v="DCO"/>
    <s v="N/A"/>
  </r>
  <r>
    <n v="14237"/>
    <x v="30"/>
    <x v="9"/>
    <s v="LIFT IFTS 25-01 HUN"/>
    <s v="IFTS"/>
    <n v="71"/>
    <s v="IFTS"/>
    <n v="23"/>
    <m/>
    <s v="X"/>
    <x v="6"/>
    <s v="STDA"/>
    <s v="DECI_STD"/>
    <m/>
    <m/>
    <s v="PT IF02"/>
    <s v="15:30"/>
    <s v="16:30"/>
    <d v="1899-12-30T01:00:00"/>
    <d v="1899-12-30T15:30:00"/>
    <d v="1899-12-30T16:30:00"/>
    <d v="1899-12-30T01:00:00"/>
    <s v="DCO"/>
    <s v="N/A"/>
  </r>
  <r>
    <n v="14238"/>
    <x v="90"/>
    <x v="9"/>
    <s v="IFTS LIFT 24-02 QATAR"/>
    <s v="QATAR"/>
    <n v="54"/>
    <s v="IFTS"/>
    <n v="9"/>
    <s v="X"/>
    <m/>
    <x v="5"/>
    <s v="NET"/>
    <s v="DECI_STD"/>
    <m/>
    <n v="14239"/>
    <s v="FMSC OACM01"/>
    <s v="08:00"/>
    <s v="09:00"/>
    <d v="1899-12-30T01:00:00"/>
    <d v="1899-12-30T08:10:00"/>
    <d v="1899-12-30T09:00:00"/>
    <d v="1899-12-30T00:50:00"/>
    <s v="DCO"/>
    <s v="N/A"/>
  </r>
  <r>
    <n v="14239"/>
    <x v="90"/>
    <x v="9"/>
    <s v="LIFT IFTS 24-03 UK"/>
    <s v="IFTS"/>
    <n v="39"/>
    <s v="ACS"/>
    <n v="2"/>
    <m/>
    <s v="X"/>
    <x v="1"/>
    <s v="STDA"/>
    <s v="BRV_R2R_STD"/>
    <m/>
    <m/>
    <s v="PT R2R01"/>
    <s v="08:00"/>
    <s v="09:00"/>
    <d v="1899-12-30T01:00:00"/>
    <d v="1899-12-30T08:00:00"/>
    <d v="1899-12-30T09:00:00"/>
    <d v="1899-12-30T01:00:00"/>
    <s v="DCO"/>
    <s v="N/A"/>
  </r>
  <r>
    <n v="14240"/>
    <x v="90"/>
    <x v="9"/>
    <s v="LIFT IFTS 24-03 UK"/>
    <s v="IFTS"/>
    <n v="40"/>
    <s v="IFTS"/>
    <n v="23"/>
    <m/>
    <s v="X"/>
    <x v="6"/>
    <s v="STDA"/>
    <s v="BRV_R2R_STD"/>
    <m/>
    <m/>
    <s v="PT R2R01"/>
    <s v="08:00"/>
    <s v="09:00"/>
    <d v="1899-12-30T01:00:00"/>
    <d v="1899-12-30T08:00:00"/>
    <d v="1899-12-30T09:00:00"/>
    <d v="1899-12-30T01:00:00"/>
    <s v="DCO"/>
    <s v="N/A"/>
  </r>
  <r>
    <n v="14241"/>
    <x v="90"/>
    <x v="9"/>
    <s v="IFTS LIFT 24-02 QATAR"/>
    <s v="QATAR"/>
    <n v="50"/>
    <s v="ACS"/>
    <n v="17"/>
    <s v="X"/>
    <m/>
    <x v="5"/>
    <s v="NET"/>
    <s v="DECI_STD"/>
    <m/>
    <n v="14242"/>
    <s v="FMSC OACM01"/>
    <s v="09:30"/>
    <s v="10:30"/>
    <d v="1899-12-30T01:00:00"/>
    <s v="09:30"/>
    <s v="10:30"/>
    <d v="1899-12-30T01:00:00"/>
    <s v="DCO"/>
    <s v="N/A"/>
  </r>
  <r>
    <n v="14242"/>
    <x v="90"/>
    <x v="9"/>
    <s v="LIFT IFTS 24-05 AUT"/>
    <s v="IFTS"/>
    <n v="64"/>
    <s v="ACS"/>
    <n v="5"/>
    <m/>
    <s v="X"/>
    <x v="0"/>
    <s v="STDA"/>
    <s v="DECI_STD"/>
    <m/>
    <m/>
    <s v="FMS EMR01"/>
    <s v="09:30"/>
    <s v="10:30"/>
    <d v="1899-12-30T01:00:00"/>
    <d v="1899-12-30T09:30:00"/>
    <d v="1899-12-30T10:30:00"/>
    <d v="1899-12-30T01:00:00"/>
    <s v="DCO"/>
    <s v="N/A"/>
  </r>
  <r>
    <n v="14243"/>
    <x v="90"/>
    <x v="9"/>
    <s v="LIFT IFTS 24-05 GER"/>
    <s v="IFTS"/>
    <n v="66"/>
    <s v="ACS"/>
    <n v="12"/>
    <m/>
    <s v="X"/>
    <x v="1"/>
    <s v="STDA"/>
    <s v="DECI_STD"/>
    <m/>
    <m/>
    <s v="PT NAV01"/>
    <s v="09:30"/>
    <s v="10:30"/>
    <d v="1899-12-30T01:00:00"/>
    <d v="1899-12-30T09:30:00"/>
    <d v="1899-12-30T10:30:00"/>
    <d v="1899-12-30T01:00:00"/>
    <s v="DCO"/>
    <s v="N/A"/>
  </r>
  <r>
    <n v="14244"/>
    <x v="90"/>
    <x v="9"/>
    <s v="LIFT IFTS 24-05 GER"/>
    <s v="IFTS"/>
    <n v="67"/>
    <s v="IFTS"/>
    <n v="22"/>
    <m/>
    <s v="X"/>
    <x v="6"/>
    <s v="STDA"/>
    <s v="DECI_STD"/>
    <m/>
    <m/>
    <s v="PT NAV01"/>
    <s v="09:30"/>
    <s v="10:30"/>
    <d v="1899-12-30T01:00:00"/>
    <d v="1899-12-30T09:30:00"/>
    <d v="1899-12-30T10:40:00"/>
    <d v="1899-12-30T01:10:00"/>
    <s v="DCO"/>
    <s v="N/A"/>
  </r>
  <r>
    <n v="14245"/>
    <x v="90"/>
    <x v="9"/>
    <s v="LIFT 24-43 ITA"/>
    <s v="AMI"/>
    <n v="67"/>
    <s v="ACS"/>
    <n v="2"/>
    <s v="X"/>
    <m/>
    <x v="5"/>
    <s v="NET"/>
    <s v="DCA"/>
    <m/>
    <n v="14246"/>
    <s v="SD SMI01"/>
    <s v="11:00"/>
    <s v="12:00"/>
    <d v="1899-12-30T01:00:00"/>
    <s v="11:00"/>
    <s v="12:00"/>
    <d v="1899-12-30T01:00:00"/>
    <s v="DCO"/>
    <s v="N/A"/>
  </r>
  <r>
    <n v="14246"/>
    <x v="90"/>
    <x v="9"/>
    <s v="LIFT 24-43 ITA"/>
    <s v="AMI"/>
    <n v="64"/>
    <s v="IFTS"/>
    <n v="23"/>
    <s v="X"/>
    <m/>
    <x v="4"/>
    <s v="NET"/>
    <s v="DCA"/>
    <m/>
    <n v="14245"/>
    <s v="SD SMI01"/>
    <d v="1899-12-30T11:00:00"/>
    <d v="1899-12-30T12:00:00"/>
    <d v="1899-12-30T01:00:00"/>
    <d v="1899-12-30T11:00:00"/>
    <d v="1899-12-30T12:00:00"/>
    <d v="1899-12-30T01:00:00"/>
    <s v="DCO"/>
    <s v="N/A"/>
  </r>
  <r>
    <n v="14247"/>
    <x v="90"/>
    <x v="9"/>
    <s v="LIFT IFTS 24-03 UK"/>
    <s v="IFTS"/>
    <n v="40"/>
    <s v="ACS"/>
    <n v="9"/>
    <m/>
    <s v="X"/>
    <x v="1"/>
    <s v="STDA"/>
    <s v="BRV_R2R_STD"/>
    <m/>
    <m/>
    <s v="PT R2R02"/>
    <s v="11:00"/>
    <s v="12:00"/>
    <d v="1899-12-30T01:00:00"/>
    <s v="11:00"/>
    <s v="12:00"/>
    <d v="1899-12-30T01:00:00"/>
    <s v="DCO"/>
    <s v="N/A"/>
  </r>
  <r>
    <n v="14248"/>
    <x v="90"/>
    <x v="9"/>
    <s v="LIFT IFTS 24-03 UK"/>
    <s v="IFTS"/>
    <n v="39"/>
    <s v="IFTS"/>
    <n v="9"/>
    <m/>
    <s v="X"/>
    <x v="6"/>
    <s v="STDA"/>
    <s v="BRV_R2R_STD"/>
    <m/>
    <m/>
    <s v="PT R2R02"/>
    <s v="11:00"/>
    <s v="12:00"/>
    <d v="1899-12-30T01:00:00"/>
    <s v="11:00"/>
    <s v="12:00"/>
    <d v="1899-12-30T01:00:00"/>
    <s v="DCO"/>
    <s v="N/A"/>
  </r>
  <r>
    <n v="14249"/>
    <x v="90"/>
    <x v="9"/>
    <s v="LIFT 24-43 ITA"/>
    <s v="AMI"/>
    <n v="68"/>
    <s v="ACS"/>
    <n v="17"/>
    <s v="X"/>
    <m/>
    <x v="5"/>
    <s v="NET"/>
    <s v="DCA"/>
    <m/>
    <n v="14250"/>
    <s v="SD QRA02"/>
    <s v="12:30"/>
    <s v="13:30"/>
    <d v="1899-12-30T01:00:00"/>
    <s v="12:30"/>
    <s v="13:30"/>
    <d v="1899-12-30T01:00:00"/>
    <s v="DCO"/>
    <s v="N/A"/>
  </r>
  <r>
    <n v="14250"/>
    <x v="90"/>
    <x v="9"/>
    <s v="LIFT 24-43 ITA"/>
    <s v="AMI"/>
    <n v="65"/>
    <s v="ACS"/>
    <n v="12"/>
    <s v="X"/>
    <m/>
    <x v="4"/>
    <s v="NET"/>
    <s v="DCA"/>
    <m/>
    <n v="14249"/>
    <s v="SD QRA02"/>
    <d v="1899-12-30T12:30:00"/>
    <d v="1899-12-30T13:30:00"/>
    <d v="1899-12-30T01:00:00"/>
    <d v="1899-12-30T12:30:00"/>
    <d v="1899-12-30T13:30:00"/>
    <d v="1899-12-30T01:00:00"/>
    <s v="DCO"/>
    <s v="N/A"/>
  </r>
  <r>
    <n v="14251"/>
    <x v="90"/>
    <x v="9"/>
    <s v="LIFT IFTS 24-04 CAN"/>
    <s v="IFTS"/>
    <n v="52"/>
    <s v="ACS"/>
    <n v="5"/>
    <m/>
    <s v="X"/>
    <x v="0"/>
    <s v="STDA"/>
    <s v="LOW LEVEL"/>
    <m/>
    <m/>
    <s v="FMS LLF02"/>
    <s v="12:30"/>
    <s v="13:30"/>
    <d v="1899-12-30T01:00:00"/>
    <s v="12:30"/>
    <s v="13:30"/>
    <d v="1899-12-30T01:00:00"/>
    <s v="DCO"/>
    <s v="N/A"/>
  </r>
  <r>
    <n v="14252"/>
    <x v="90"/>
    <x v="9"/>
    <s v="LIFT IFTS 25-01 SGP"/>
    <s v="IFTS"/>
    <n v="68"/>
    <s v="IFTS"/>
    <n v="22"/>
    <m/>
    <s v="X"/>
    <x v="1"/>
    <s v="STDA"/>
    <s v="DECI_STD"/>
    <m/>
    <m/>
    <s v="PT EMR01"/>
    <s v="12:30"/>
    <s v="13:30"/>
    <d v="1899-12-30T01:00:00"/>
    <s v="12:30"/>
    <d v="1899-12-30T13:25:00"/>
    <d v="1899-12-30T00:55:00"/>
    <s v="DCO"/>
    <s v="N/A"/>
  </r>
  <r>
    <n v="14253"/>
    <x v="90"/>
    <x v="9"/>
    <s v="LIFT IFTS 25-01 SGP"/>
    <s v="IFTS"/>
    <n v="69"/>
    <s v="ACS"/>
    <n v="10"/>
    <m/>
    <s v="X"/>
    <x v="6"/>
    <s v="STDA"/>
    <s v="DECI_STD"/>
    <m/>
    <m/>
    <s v="PT EMR01"/>
    <s v="12:30"/>
    <s v="13:30"/>
    <d v="1899-12-30T01:00:00"/>
    <s v="12:30"/>
    <s v="13:30"/>
    <d v="1899-12-30T01:00:00"/>
    <s v="DCO"/>
    <s v="N/A"/>
  </r>
  <r>
    <n v="14254"/>
    <x v="90"/>
    <x v="9"/>
    <s v="LIFT 24-43 ITA"/>
    <s v="AMI"/>
    <n v="69"/>
    <s v="IFTS"/>
    <n v="9"/>
    <s v="X"/>
    <m/>
    <x v="5"/>
    <s v="NET"/>
    <s v="DCA"/>
    <m/>
    <n v="14255"/>
    <s v="SD SMI01"/>
    <s v="14:00"/>
    <s v="15:00"/>
    <d v="1899-12-30T01:00:00"/>
    <s v="14:00"/>
    <s v="15:00"/>
    <d v="1899-12-30T01:00:00"/>
    <s v="DCO"/>
    <s v="N/A"/>
  </r>
  <r>
    <n v="14255"/>
    <x v="90"/>
    <x v="9"/>
    <s v="LIFT 24-43 ITA"/>
    <s v="AMI"/>
    <n v="66"/>
    <s v="ACS"/>
    <n v="9"/>
    <s v="X"/>
    <m/>
    <x v="4"/>
    <s v="NET"/>
    <s v="DCA"/>
    <m/>
    <n v="14254"/>
    <s v="SD SMI01"/>
    <d v="1899-12-30T14:00:00"/>
    <d v="1899-12-30T15:00:00"/>
    <d v="1899-12-30T01:00:00"/>
    <d v="1899-12-30T14:00:00"/>
    <d v="1899-12-30T15:00:00"/>
    <d v="1899-12-30T01:00:00"/>
    <s v="DCO"/>
    <s v="N/A"/>
  </r>
  <r>
    <n v="14256"/>
    <x v="90"/>
    <x v="9"/>
    <s v="LIFT IFTS 24-04 CAN"/>
    <s v="IFTS"/>
    <n v="51"/>
    <s v="ACS"/>
    <n v="2"/>
    <m/>
    <s v="X"/>
    <x v="0"/>
    <s v="STDA"/>
    <s v="LOW LEVEL"/>
    <m/>
    <m/>
    <s v="FMS LLF02"/>
    <s v="14:00"/>
    <s v="15:00"/>
    <d v="1899-12-30T01:00:00"/>
    <s v="14:00"/>
    <s v="15:00"/>
    <d v="1899-12-30T01:00:00"/>
    <s v="DCO"/>
    <s v="N/A"/>
  </r>
  <r>
    <n v="14257"/>
    <x v="90"/>
    <x v="9"/>
    <s v="LIFT IFTS 25-01 HUN"/>
    <s v="IFTS"/>
    <n v="70"/>
    <s v="IFTS"/>
    <n v="23"/>
    <m/>
    <s v="X"/>
    <x v="1"/>
    <s v="STDA"/>
    <s v="DECI_STD"/>
    <m/>
    <m/>
    <s v="PT EMR01"/>
    <s v="14:00"/>
    <s v="15:00"/>
    <d v="1899-12-30T01:00:00"/>
    <s v="14:00"/>
    <s v="15:00"/>
    <d v="1899-12-30T01:00:00"/>
    <s v="DCO"/>
    <s v="N/A"/>
  </r>
  <r>
    <n v="14258"/>
    <x v="90"/>
    <x v="9"/>
    <s v="LIFT IFTS 25-01 HUN"/>
    <s v="IFTS"/>
    <n v="71"/>
    <s v="IFTS"/>
    <n v="5"/>
    <m/>
    <s v="X"/>
    <x v="6"/>
    <s v="STDA"/>
    <s v="DECI_STD"/>
    <m/>
    <m/>
    <s v="PT EMR01"/>
    <s v="14:00"/>
    <s v="15:00"/>
    <d v="1899-12-30T01:00:00"/>
    <s v="14:00"/>
    <s v="15:00"/>
    <d v="1899-12-30T01:00:00"/>
    <s v="DCO"/>
    <s v="N/A"/>
  </r>
  <r>
    <n v="14259"/>
    <x v="90"/>
    <x v="9"/>
    <s v="IFTS LIFT 24-02 QATAR"/>
    <s v="QATAR"/>
    <n v="53"/>
    <s v="ACS"/>
    <n v="17"/>
    <s v="X"/>
    <m/>
    <x v="5"/>
    <s v="NET"/>
    <s v="DECI_STD"/>
    <m/>
    <n v="14260"/>
    <s v="FMSC OACM01"/>
    <s v="15:30"/>
    <s v="16:30"/>
    <d v="1899-12-30T01:00:00"/>
    <s v="15:30"/>
    <s v="16:30"/>
    <d v="1899-12-30T01:00:00"/>
    <s v="DCO"/>
    <s v="N/A"/>
  </r>
  <r>
    <n v="14260"/>
    <x v="90"/>
    <x v="9"/>
    <s v=" IFTS LIFT 24-03 QATAR"/>
    <s v="QATAR"/>
    <n v="61"/>
    <s v="ACS"/>
    <n v="5"/>
    <s v="X"/>
    <m/>
    <x v="0"/>
    <s v="STDA"/>
    <s v="DECI_STD_NVG"/>
    <m/>
    <m/>
    <s v="FMS NVG01"/>
    <s v="15:30"/>
    <s v="16:30"/>
    <d v="1899-12-30T01:00:00"/>
    <s v="15:30"/>
    <s v="16:30"/>
    <d v="1899-12-30T01:00:00"/>
    <s v="DCO"/>
    <s v="N/A"/>
  </r>
  <r>
    <n v="14261"/>
    <x v="90"/>
    <x v="9"/>
    <s v=" IFTS LIFT 24-03 QATAR"/>
    <s v="QATAR"/>
    <n v="60"/>
    <s v="IFTS"/>
    <n v="22"/>
    <s v="X"/>
    <m/>
    <x v="1"/>
    <s v="STDA"/>
    <s v="AAR"/>
    <m/>
    <m/>
    <s v="PT AAR01"/>
    <s v="15:30"/>
    <s v="16:30"/>
    <d v="1899-12-30T01:00:00"/>
    <s v="15:30"/>
    <d v="1899-12-30T16:25:00"/>
    <d v="1899-12-30T00:55:00"/>
    <s v="DCO"/>
    <s v="N/A"/>
  </r>
  <r>
    <n v="14262"/>
    <x v="90"/>
    <x v="9"/>
    <s v="LIFT 24-44 ITA"/>
    <s v="AMI"/>
    <n v="70"/>
    <s v="ACS"/>
    <n v="10"/>
    <s v="X"/>
    <m/>
    <x v="6"/>
    <s v="STDA"/>
    <s v="DECI_STD"/>
    <m/>
    <m/>
    <s v="SD ERT01"/>
    <s v="15:30"/>
    <s v="16:30"/>
    <d v="1899-12-30T01:00:00"/>
    <s v="15:30"/>
    <s v="16:30"/>
    <d v="1899-12-30T01:00:00"/>
    <s v="DCO"/>
    <s v="N/A"/>
  </r>
  <r>
    <n v="14263"/>
    <x v="91"/>
    <x v="9"/>
    <s v="IFTS LIFT 24-02 QATAR"/>
    <s v="QATAR"/>
    <n v="53"/>
    <s v="ACS"/>
    <n v="5"/>
    <s v="X"/>
    <m/>
    <x v="5"/>
    <s v="NET"/>
    <s v="DECI_STD"/>
    <m/>
    <n v="14264"/>
    <s v="FMSC OACM02"/>
    <s v="08:00"/>
    <s v="09:00"/>
    <d v="1899-12-30T01:00:00"/>
    <s v="08:00"/>
    <s v="09:00"/>
    <d v="1899-12-30T01:00:00"/>
    <s v="DCO"/>
    <s v="N/A"/>
  </r>
  <r>
    <n v="14264"/>
    <x v="91"/>
    <x v="9"/>
    <s v="IFTS LIFT 24-02 QATAR"/>
    <s v="QATAR"/>
    <n v="54"/>
    <s v="ACS"/>
    <n v="10"/>
    <s v="X"/>
    <m/>
    <x v="0"/>
    <s v="NET"/>
    <s v="DECI_STD"/>
    <m/>
    <n v="14265"/>
    <s v="FMSC OACM02"/>
    <s v="08:00"/>
    <s v="09:00"/>
    <d v="1899-12-30T01:00:00"/>
    <d v="1899-12-30T08:00:00"/>
    <d v="1899-12-30T09:00:00"/>
    <d v="1899-12-30T01:00:00"/>
    <s v="DCO"/>
    <s v="N/A"/>
  </r>
  <r>
    <n v="14265"/>
    <x v="91"/>
    <x v="9"/>
    <s v="LIP 24-03 SWE"/>
    <s v="IFTS"/>
    <n v="48"/>
    <s v="ACS"/>
    <n v="31"/>
    <m/>
    <s v="X"/>
    <x v="6"/>
    <s v="STDA"/>
    <s v="DECI_STD"/>
    <m/>
    <m/>
    <s v="SD NIT01"/>
    <s v="08:00"/>
    <s v="09:00"/>
    <d v="1899-12-30T01:00:00"/>
    <d v="1899-12-30T08:00:00"/>
    <d v="1899-12-30T09:00:00"/>
    <d v="1899-12-30T01:00:00"/>
    <s v="DCO"/>
    <s v="N/A"/>
  </r>
  <r>
    <n v="14266"/>
    <x v="91"/>
    <x v="9"/>
    <s v="IFTS LIFT 24-02 QATAR"/>
    <s v="QATAR"/>
    <n v="51"/>
    <s v="ACS"/>
    <n v="17"/>
    <s v="X"/>
    <m/>
    <x v="5"/>
    <s v="NET"/>
    <s v="DECI_STD"/>
    <m/>
    <n v="14267"/>
    <s v="FMSC OACM01"/>
    <s v="09:30"/>
    <s v="10:30"/>
    <d v="1899-12-30T01:00:00"/>
    <s v="09:30"/>
    <s v="10:30"/>
    <d v="1899-12-30T01:00:00"/>
    <s v="DCO"/>
    <s v="N/A"/>
  </r>
  <r>
    <n v="14267"/>
    <x v="91"/>
    <x v="9"/>
    <s v="LIFT IFTS 24-04 CAN"/>
    <s v="IFTS"/>
    <n v="51"/>
    <s v="IFTS"/>
    <n v="22"/>
    <m/>
    <s v="X"/>
    <x v="0"/>
    <s v="STDA"/>
    <s v="LOW LEVEL"/>
    <m/>
    <m/>
    <s v="FMS LLF03"/>
    <s v="09:30"/>
    <s v="10:30"/>
    <d v="1899-12-30T01:00:00"/>
    <d v="1899-12-30T09:30:00"/>
    <d v="1899-12-30T10:30:00"/>
    <d v="1899-12-30T01:00:00"/>
    <s v="DCO"/>
    <s v="N/A"/>
  </r>
  <r>
    <n v="14268"/>
    <x v="91"/>
    <x v="9"/>
    <s v="LIFT IFTS 24-04 CAN"/>
    <s v="IFTS"/>
    <n v="54"/>
    <s v="ACS"/>
    <n v="1"/>
    <m/>
    <s v="X"/>
    <x v="1"/>
    <s v="STDA"/>
    <s v="LOW LEVEL"/>
    <m/>
    <m/>
    <s v="PT LLF01"/>
    <s v="09:30"/>
    <s v="10:30"/>
    <d v="1899-12-30T01:00:00"/>
    <d v="1899-12-30T09:30:00"/>
    <d v="1899-12-30T10:20:00"/>
    <d v="1899-12-30T00:50:00"/>
    <s v="DCO"/>
    <s v="N/A"/>
  </r>
  <r>
    <n v="14269"/>
    <x v="91"/>
    <x v="9"/>
    <s v="IFTS LIFT 24-02 QATAR"/>
    <s v="QATAR"/>
    <n v="50"/>
    <s v="ACS"/>
    <n v="2"/>
    <s v="X"/>
    <m/>
    <x v="5"/>
    <s v="NET"/>
    <s v="DECI_STD"/>
    <m/>
    <n v="14270"/>
    <s v="FMSC OACM02"/>
    <s v="11:00"/>
    <s v="12:00"/>
    <d v="1899-12-30T01:00:00"/>
    <s v="11:00"/>
    <s v="12:00"/>
    <d v="1899-12-30T01:00:00"/>
    <s v="DCO"/>
    <s v="N/A"/>
  </r>
  <r>
    <n v="14270"/>
    <x v="91"/>
    <x v="9"/>
    <s v="LIFT IFTS 24-04 CAN"/>
    <s v="IFTS"/>
    <n v="52"/>
    <s v="ACS"/>
    <n v="12"/>
    <m/>
    <s v="X"/>
    <x v="0"/>
    <s v="STDA"/>
    <s v="LOW LEVEL"/>
    <m/>
    <m/>
    <s v="FMS LLF03"/>
    <s v="11:00"/>
    <s v="12:00"/>
    <d v="1899-12-30T01:00:00"/>
    <d v="1899-12-30T11:00:00"/>
    <d v="1899-12-30T12:00:00"/>
    <d v="1899-12-30T01:00:00"/>
    <s v="DCO"/>
    <s v="N/A"/>
  </r>
  <r>
    <n v="14271"/>
    <x v="91"/>
    <x v="9"/>
    <s v=" IFTS LIFT 24-03 QATAR"/>
    <s v="QATAR"/>
    <n v="56"/>
    <s v="IFTS"/>
    <n v="9"/>
    <s v="X"/>
    <m/>
    <x v="1"/>
    <s v="STDA"/>
    <s v="DECI_STD"/>
    <m/>
    <m/>
    <s v="PT ERT01"/>
    <s v="11:00"/>
    <s v="12:00"/>
    <d v="1899-12-30T01:00:00"/>
    <d v="1899-12-30T11:00:00"/>
    <d v="1899-12-30T12:00:00"/>
    <d v="1899-12-30T01:00:00"/>
    <s v="DCO"/>
    <s v="N/A"/>
  </r>
  <r>
    <n v="14272"/>
    <x v="91"/>
    <x v="9"/>
    <s v="LIFT IFTS 24-05 GER"/>
    <s v="IFTS"/>
    <n v="67"/>
    <s v="IFTS"/>
    <n v="23"/>
    <m/>
    <s v="X"/>
    <x v="6"/>
    <s v="STDA"/>
    <s v="DECI_STD"/>
    <m/>
    <m/>
    <s v="PT NAV02"/>
    <s v="11:00"/>
    <s v="12:00"/>
    <d v="1899-12-30T01:00:00"/>
    <d v="1899-12-30T11:00:00"/>
    <d v="1899-12-30T12:00:00"/>
    <d v="1899-12-30T01:00:00"/>
    <s v="DCO"/>
    <s v="N/A"/>
  </r>
  <r>
    <n v="14273"/>
    <x v="91"/>
    <x v="9"/>
    <s v="LIFT 24-43 ITA"/>
    <s v="AMI"/>
    <n v="68"/>
    <s v="ACS"/>
    <n v="9"/>
    <s v="X"/>
    <m/>
    <x v="5"/>
    <s v="NET"/>
    <s v="DCA"/>
    <m/>
    <n v="14274"/>
    <s v="SD SMI01"/>
    <s v="12:30"/>
    <s v="13:30"/>
    <d v="1899-12-30T01:00:00"/>
    <s v="12:30"/>
    <s v="13:30"/>
    <d v="1899-12-30T01:00:00"/>
    <s v="DCO"/>
    <s v="N/A"/>
  </r>
  <r>
    <n v="14274"/>
    <x v="91"/>
    <x v="9"/>
    <s v="LIFT 24-43 ITA"/>
    <s v="AMI"/>
    <n v="66"/>
    <s v="ACS"/>
    <n v="17"/>
    <s v="X"/>
    <m/>
    <x v="4"/>
    <s v="NET"/>
    <s v="DCA"/>
    <m/>
    <n v="14273"/>
    <s v="SD SMI01 RR03"/>
    <s v="12:30"/>
    <s v="13:30"/>
    <d v="1899-12-30T01:00:00"/>
    <s v="12:30"/>
    <s v="13:30"/>
    <d v="1899-12-30T01:00:00"/>
    <s v="DCO"/>
    <s v="N/A"/>
  </r>
  <r>
    <n v="14275"/>
    <x v="91"/>
    <x v="9"/>
    <s v="LIFT IFTS 24-03 UK"/>
    <s v="IFTS"/>
    <n v="39"/>
    <s v="IFTS"/>
    <n v="22"/>
    <m/>
    <s v="X"/>
    <x v="0"/>
    <s v="STDA"/>
    <s v="BRV_R2R_STD"/>
    <m/>
    <m/>
    <s v="PT BVR01"/>
    <s v="12:30"/>
    <s v="13:30"/>
    <d v="1899-12-30T01:00:00"/>
    <d v="1899-12-30T12:30:00"/>
    <d v="1899-12-30T13:25:00"/>
    <d v="1899-12-30T00:55:00"/>
    <s v="DCO"/>
    <s v="N/A"/>
  </r>
  <r>
    <n v="14276"/>
    <x v="91"/>
    <x v="9"/>
    <s v="LIFT IFTS 24-03 UK"/>
    <s v="IFTS"/>
    <n v="40"/>
    <s v="ACS"/>
    <n v="1"/>
    <m/>
    <s v="X"/>
    <x v="1"/>
    <s v="STDA"/>
    <s v="BRV_R2R_STD"/>
    <m/>
    <m/>
    <s v="PT BVR01"/>
    <s v="12:30"/>
    <s v="13:30"/>
    <d v="1899-12-30T01:00:00"/>
    <d v="1899-12-30T12:30:00"/>
    <d v="1899-12-30T13:30:00"/>
    <d v="1899-12-30T01:00:00"/>
    <s v="DCO"/>
    <s v="N/A"/>
  </r>
  <r>
    <n v="14277"/>
    <x v="91"/>
    <x v="9"/>
    <s v="LIFT IFTS 25-01 HUN"/>
    <s v="IFTS"/>
    <n v="71"/>
    <s v="ACS"/>
    <n v="32"/>
    <m/>
    <s v="X"/>
    <x v="6"/>
    <s v="STDA"/>
    <s v="DECI_STD"/>
    <m/>
    <m/>
    <s v="PT EMR02"/>
    <s v="12:30"/>
    <s v="13:30"/>
    <d v="1899-12-30T01:00:00"/>
    <d v="1899-12-30T12:30:00"/>
    <d v="1899-12-30T13:45:00"/>
    <d v="1899-12-30T01:15:00"/>
    <s v="DCO"/>
    <s v="N/A"/>
  </r>
  <r>
    <n v="14278"/>
    <x v="91"/>
    <x v="9"/>
    <s v="IFTS LIFT 24-02 QATAR"/>
    <s v="QATAR"/>
    <n v="51"/>
    <s v="IFTS"/>
    <n v="9"/>
    <s v="X"/>
    <m/>
    <x v="5"/>
    <s v="NET"/>
    <s v="BTAG_DECI"/>
    <m/>
    <n v="14279"/>
    <s v="NET BTAG01"/>
    <s v="14:00"/>
    <s v="15:00"/>
    <d v="1899-12-30T01:00:00"/>
    <s v="14:00"/>
    <s v="15:00"/>
    <d v="1899-12-30T01:00:00"/>
    <s v="DCO"/>
    <s v="N/A"/>
  </r>
  <r>
    <n v="14279"/>
    <x v="91"/>
    <x v="9"/>
    <s v=" IFTS LIFT 24-03 QATAR"/>
    <s v="QATAR"/>
    <n v="57"/>
    <s v="ACS"/>
    <n v="12"/>
    <s v="X"/>
    <m/>
    <x v="0"/>
    <s v="STDA"/>
    <s v="AAR"/>
    <m/>
    <m/>
    <s v="PT AAR01"/>
    <s v="14:00"/>
    <s v="15:00"/>
    <d v="1899-12-30T01:00:00"/>
    <s v="14:00"/>
    <s v="15:00"/>
    <d v="1899-12-30T01:00:00"/>
    <s v="DCO"/>
    <s v="N/A"/>
  </r>
  <r>
    <n v="14280"/>
    <x v="91"/>
    <x v="9"/>
    <s v="LIFT IFTS 24-05 AUT"/>
    <s v="IFTS"/>
    <n v="65"/>
    <s v="ACS"/>
    <n v="2"/>
    <m/>
    <s v="X"/>
    <x v="1"/>
    <s v="STDA"/>
    <s v="DECI_STD"/>
    <m/>
    <m/>
    <s v="PT NAV01"/>
    <s v="14:00"/>
    <s v="15:00"/>
    <d v="1899-12-30T01:00:00"/>
    <s v="14:00"/>
    <s v="15:00"/>
    <d v="1899-12-30T01:00:00"/>
    <s v="DCO"/>
    <s v="N/A"/>
  </r>
  <r>
    <n v="14281"/>
    <x v="91"/>
    <x v="9"/>
    <s v="LIFT IFTS 24-04 HUN"/>
    <s v="IFTS"/>
    <n v="62"/>
    <s v="IFTS"/>
    <n v="23"/>
    <m/>
    <s v="X"/>
    <x v="6"/>
    <s v="STDA"/>
    <s v="LOW LEVEL"/>
    <m/>
    <m/>
    <s v="PT LLF01"/>
    <s v="14:00"/>
    <s v="15:00"/>
    <d v="1899-12-30T01:00:00"/>
    <d v="1899-12-30T14:00:00"/>
    <d v="1899-12-30T15:00:00"/>
    <d v="1899-12-30T01:00:00"/>
    <s v="DCO"/>
    <s v="N/A"/>
  </r>
  <r>
    <n v="14282"/>
    <x v="91"/>
    <x v="9"/>
    <s v="LIFT IFTS 25-01 SGP"/>
    <s v="IFTS"/>
    <n v="68"/>
    <s v="ACS"/>
    <n v="9"/>
    <m/>
    <s v="X"/>
    <x v="5"/>
    <s v="STDA"/>
    <s v="DECI_STD"/>
    <m/>
    <m/>
    <s v="PT EMR02"/>
    <s v="15:30"/>
    <s v="16:30"/>
    <d v="1899-12-30T01:00:00"/>
    <s v="15:30"/>
    <s v="16:30"/>
    <d v="1899-12-30T01:00:00"/>
    <s v="DCO"/>
    <s v="N/A"/>
  </r>
  <r>
    <n v="14283"/>
    <x v="91"/>
    <x v="9"/>
    <s v="LIFT IFTS 25-01 SGP"/>
    <s v="IFTS"/>
    <n v="69"/>
    <s v="ACS"/>
    <n v="17"/>
    <m/>
    <s v="X"/>
    <x v="4"/>
    <s v="STDA"/>
    <s v="DECI_STD"/>
    <m/>
    <m/>
    <s v="PT EMR02"/>
    <s v="15:30"/>
    <s v="16:30"/>
    <d v="1899-12-30T01:00:00"/>
    <s v="15:30"/>
    <s v="16:30"/>
    <d v="1899-12-30T01:00:00"/>
    <s v="DCO"/>
    <s v="N/A"/>
  </r>
  <r>
    <n v="14284"/>
    <x v="91"/>
    <x v="9"/>
    <s v="LIFT IFTS 25-01 HUN"/>
    <s v="IFTS"/>
    <n v="70"/>
    <s v="IFTS"/>
    <n v="22"/>
    <m/>
    <s v="X"/>
    <x v="6"/>
    <s v="STDA"/>
    <s v="DECI_STD"/>
    <m/>
    <m/>
    <s v="PT EMR02"/>
    <s v="15:30"/>
    <s v="16:30"/>
    <d v="1899-12-30T01:00:00"/>
    <d v="1899-12-30T15:30:00"/>
    <d v="1899-12-30T16:45:00"/>
    <d v="1899-12-30T01:15:00"/>
    <s v="DCO"/>
    <s v="N/A"/>
  </r>
  <r>
    <n v="14285"/>
    <x v="91"/>
    <x v="9"/>
    <s v="IFTS LIFT 24-02 QATAR"/>
    <s v="QATAR"/>
    <n v="50"/>
    <s v="ACS"/>
    <n v="1"/>
    <s v="X"/>
    <m/>
    <x v="0"/>
    <s v="NET"/>
    <s v="BTAG_DECI"/>
    <m/>
    <n v="14286"/>
    <s v="NET BTAG01"/>
    <s v="15:30"/>
    <s v="16:30"/>
    <d v="1899-12-30T01:00:00"/>
    <d v="1899-12-30T15:20:00"/>
    <d v="1899-12-30T16:20:00"/>
    <d v="1899-12-30T01:00:00"/>
    <s v="DCO"/>
    <s v="N/A"/>
  </r>
  <r>
    <n v="14286"/>
    <x v="31"/>
    <x v="9"/>
    <s v="IFTS LIFT 24-02 QATAR"/>
    <s v="QATAR"/>
    <n v="51"/>
    <s v="ACS"/>
    <n v="17"/>
    <s v="X"/>
    <m/>
    <x v="5"/>
    <s v="NET"/>
    <s v="DECI_STD"/>
    <m/>
    <n v="14287"/>
    <s v="FMSC OACM02"/>
    <s v="07:00"/>
    <s v="08:00"/>
    <d v="1899-12-30T01:00:00"/>
    <s v="07:00"/>
    <s v="08:00"/>
    <d v="1899-12-30T01:00:00"/>
    <s v="DCO"/>
    <s v="N/A"/>
  </r>
  <r>
    <n v="14287"/>
    <x v="31"/>
    <x v="9"/>
    <s v="LIFT IFTS 24-03 CAN"/>
    <s v="IFTS"/>
    <n v="37"/>
    <s v="ACS"/>
    <n v="32"/>
    <m/>
    <s v="X"/>
    <x v="0"/>
    <s v="STDA"/>
    <s v="BRV_R2R_STD"/>
    <m/>
    <m/>
    <s v="PT R2R01"/>
    <s v="07:00"/>
    <s v="08:00"/>
    <d v="1899-12-30T01:00:00"/>
    <d v="1899-12-30T07:00:00"/>
    <d v="1899-12-30T08:00:00"/>
    <d v="1899-12-30T01:00:00"/>
    <s v="DCO"/>
    <s v="N/A"/>
  </r>
  <r>
    <n v="14288"/>
    <x v="31"/>
    <x v="9"/>
    <s v="LIFT IFTS 24-03 CAN"/>
    <s v="IFTS"/>
    <n v="38"/>
    <s v="IFTS"/>
    <n v="22"/>
    <m/>
    <s v="X"/>
    <x v="1"/>
    <s v="STDA"/>
    <s v="BRV_R2R_STD"/>
    <m/>
    <m/>
    <s v="PT R2R01"/>
    <s v="07:00"/>
    <s v="08:00"/>
    <d v="1899-12-30T01:00:00"/>
    <d v="1899-12-30T07:00:00"/>
    <d v="1899-12-30T08:00:00"/>
    <d v="1899-12-30T01:00:00"/>
    <s v="DCO"/>
    <s v="N/A"/>
  </r>
  <r>
    <n v="14289"/>
    <x v="31"/>
    <x v="9"/>
    <s v=" IFTS LIFT 24-03 QATAR"/>
    <s v="QATAR"/>
    <n v="57"/>
    <s v="ACS"/>
    <n v="2"/>
    <s v="X"/>
    <m/>
    <x v="6"/>
    <s v="STDA"/>
    <s v="AAR"/>
    <m/>
    <m/>
    <s v="FMS AAR01"/>
    <s v="07:00"/>
    <s v="08:00"/>
    <d v="1899-12-30T01:00:00"/>
    <d v="1899-12-30T07:00:00"/>
    <d v="1899-12-30T08:00:00"/>
    <d v="1899-12-30T01:00:00"/>
    <s v="DCO"/>
    <s v="N/A"/>
  </r>
  <r>
    <n v="14290"/>
    <x v="31"/>
    <x v="9"/>
    <s v="LIFT 24-43 ITA"/>
    <s v="AMI"/>
    <n v="65"/>
    <s v="ACS"/>
    <n v="9"/>
    <s v="X"/>
    <m/>
    <x v="5"/>
    <s v="NET"/>
    <s v="DCA"/>
    <m/>
    <n v="14291"/>
    <s v="SD SMI01"/>
    <s v="08:30"/>
    <s v="09:30"/>
    <d v="1899-12-30T01:00:00"/>
    <s v="08:30"/>
    <s v="09:30"/>
    <d v="1899-12-30T01:00:00"/>
    <s v="DCO"/>
    <s v="N/A"/>
  </r>
  <r>
    <n v="14291"/>
    <x v="31"/>
    <x v="9"/>
    <s v="LIFT IFTS 24-03 UK"/>
    <s v="IFTS"/>
    <n v="39"/>
    <s v="ACS"/>
    <n v="12"/>
    <m/>
    <s v="X"/>
    <x v="1"/>
    <s v="STDA"/>
    <s v="BRV_R2R_STD"/>
    <m/>
    <m/>
    <s v="PT BVR02"/>
    <s v="08:30"/>
    <s v="09:30"/>
    <d v="1899-12-30T01:00:00"/>
    <d v="1899-12-30T08:30:00"/>
    <d v="1899-12-30T09:30:00"/>
    <d v="1899-12-30T01:00:00"/>
    <s v="DCO"/>
    <s v="N/A"/>
  </r>
  <r>
    <n v="14292"/>
    <x v="31"/>
    <x v="9"/>
    <s v="LIFT IFTS 24-03 UK"/>
    <s v="IFTS"/>
    <n v="40"/>
    <s v="IFTS"/>
    <n v="9"/>
    <m/>
    <s v="X"/>
    <x v="6"/>
    <s v="STDA"/>
    <s v="BRV_R2R_STD"/>
    <m/>
    <m/>
    <s v="PT BVR02"/>
    <s v="08:30"/>
    <s v="09:30"/>
    <d v="1899-12-30T01:00:00"/>
    <d v="1899-12-30T08:30:00"/>
    <d v="1899-12-30T09:30:00"/>
    <d v="1899-12-30T01:00:00"/>
    <s v="DCO"/>
    <s v="N/A"/>
  </r>
  <r>
    <n v="14293"/>
    <x v="31"/>
    <x v="9"/>
    <s v="LIFT IFTS 24-05 GER"/>
    <s v="IFTS"/>
    <n v="66"/>
    <s v="IFTS"/>
    <n v="22"/>
    <m/>
    <s v="X"/>
    <x v="5"/>
    <s v="STDA"/>
    <s v="DECI_STD"/>
    <m/>
    <m/>
    <s v="PT NAV02"/>
    <s v="10:00"/>
    <s v="11:00"/>
    <d v="1899-12-30T01:00:00"/>
    <s v="10:00"/>
    <s v="11:00"/>
    <d v="1899-12-30T01:00:00"/>
    <s v="DCO"/>
    <s v="N/A"/>
  </r>
  <r>
    <n v="14294"/>
    <x v="31"/>
    <x v="9"/>
    <s v="LIFT IFTS 24-05 AUT"/>
    <s v="IFTS"/>
    <n v="64"/>
    <s v="ACS"/>
    <n v="31"/>
    <m/>
    <s v="X"/>
    <x v="4"/>
    <s v="STDA"/>
    <s v="DECI_STD"/>
    <m/>
    <m/>
    <s v="PT NAV01"/>
    <d v="1899-12-30T10:00:00"/>
    <d v="1899-12-30T11:00:00"/>
    <d v="1899-12-30T01:00:00"/>
    <d v="1899-12-30T10:00:00"/>
    <d v="1899-12-30T11:00:00"/>
    <d v="1899-12-30T01:00:00"/>
    <s v="DCO"/>
    <s v="N/A"/>
  </r>
  <r>
    <n v="14295"/>
    <x v="31"/>
    <x v="9"/>
    <s v="LIP 24-03 SWE"/>
    <s v="IFTS"/>
    <n v="48"/>
    <s v="ACS"/>
    <n v="17"/>
    <m/>
    <s v="X"/>
    <x v="0"/>
    <s v="STDA"/>
    <s v="LOW LEVEL"/>
    <m/>
    <m/>
    <s v="SD SLL01"/>
    <s v="10:00"/>
    <s v="11:00"/>
    <d v="1899-12-30T01:00:00"/>
    <d v="1899-12-30T10:00:00"/>
    <d v="1899-12-30T11:00:00"/>
    <d v="1899-12-30T01:00:00"/>
    <s v="DCO"/>
    <s v="N/A"/>
  </r>
  <r>
    <n v="14296"/>
    <x v="31"/>
    <x v="9"/>
    <s v="LIP 24-03 SWE"/>
    <s v="IFTS"/>
    <n v="49"/>
    <s v="ACS"/>
    <n v="2"/>
    <m/>
    <s v="X"/>
    <x v="1"/>
    <s v="STDA"/>
    <s v="LOW LEVEL"/>
    <m/>
    <m/>
    <s v="SD SLL01"/>
    <s v="10:00"/>
    <s v="11:00"/>
    <d v="1899-12-30T01:00:00"/>
    <d v="1899-12-30T10:00:00"/>
    <d v="1899-12-30T11:00:00"/>
    <d v="1899-12-30T01:00:00"/>
    <s v="DCO"/>
    <s v="N/A"/>
  </r>
  <r>
    <n v="14297"/>
    <x v="31"/>
    <x v="9"/>
    <s v=" IFTS LIFT 24-03 QATAR"/>
    <s v="QATAR"/>
    <n v="56"/>
    <s v="ACS"/>
    <n v="32"/>
    <s v="X"/>
    <m/>
    <x v="6"/>
    <s v="STDA"/>
    <s v="AAR"/>
    <m/>
    <m/>
    <s v="PT AAR01"/>
    <s v="10:00"/>
    <s v="11:00"/>
    <d v="1899-12-30T01:00:00"/>
    <d v="1899-12-30T10:00:00"/>
    <d v="1899-12-30T11:00:00"/>
    <d v="1899-12-30T01:00:00"/>
    <s v="DCO"/>
    <s v="N/A"/>
  </r>
  <r>
    <n v="14298"/>
    <x v="31"/>
    <x v="9"/>
    <s v=" IFTS LIFT 24-03 QATAR"/>
    <s v="QATAR"/>
    <n v="58"/>
    <s v="ACS"/>
    <n v="9"/>
    <s v="X"/>
    <m/>
    <x v="5"/>
    <s v="NET"/>
    <s v="DECI_PGM"/>
    <m/>
    <n v="14299"/>
    <s v="NET PGM01"/>
    <s v="11:30"/>
    <s v="12:30"/>
    <d v="1899-12-30T01:00:00"/>
    <s v="11:30"/>
    <s v="12:30"/>
    <d v="1899-12-30T01:00:00"/>
    <s v="DCO"/>
    <s v="N/A"/>
  </r>
  <r>
    <n v="14299"/>
    <x v="31"/>
    <x v="9"/>
    <s v=" IFTS LIFT 24-03 QATAR"/>
    <s v="QATAR"/>
    <n v="60"/>
    <s v="ACS"/>
    <n v="1"/>
    <s v="X"/>
    <m/>
    <x v="4"/>
    <s v="NET"/>
    <s v="DECI_PGM"/>
    <m/>
    <n v="14298"/>
    <s v="NET PGM01"/>
    <d v="1899-12-30T11:30:00"/>
    <d v="1899-12-30T12:30:00"/>
    <d v="1899-12-30T01:00:00"/>
    <d v="1899-12-30T11:30:00"/>
    <d v="1899-12-30T12:30:00"/>
    <d v="1899-12-30T01:00:00"/>
    <s v="DCO"/>
    <s v="N/A"/>
  </r>
  <r>
    <n v="14300"/>
    <x v="31"/>
    <x v="9"/>
    <s v=" IFTS LIFT 24-03 QATAR"/>
    <s v="QATAR"/>
    <n v="61"/>
    <s v="ACS"/>
    <n v="12"/>
    <s v="X"/>
    <m/>
    <x v="0"/>
    <s v="NET"/>
    <s v="DECI_STD_NVG"/>
    <m/>
    <n v="14301"/>
    <s v="NET BFFNVG01"/>
    <s v="11:30"/>
    <s v="12:30"/>
    <d v="1899-12-30T01:00:00"/>
    <s v="11:30"/>
    <s v="12:30"/>
    <d v="1899-12-30T01:00:00"/>
    <s v="DCO"/>
    <s v="N/A"/>
  </r>
  <r>
    <n v="14301"/>
    <x v="31"/>
    <x v="9"/>
    <s v="LIFT IFTS 24-04 CAN"/>
    <s v="IFTS"/>
    <n v="54"/>
    <s v="IFTS"/>
    <n v="9"/>
    <m/>
    <s v="X"/>
    <x v="6"/>
    <s v="STDA"/>
    <s v="LOW LEVEL"/>
    <m/>
    <m/>
    <s v="FMS LLF01"/>
    <s v="11:30"/>
    <s v="12:30"/>
    <d v="1899-12-30T01:00:00"/>
    <s v="11:30"/>
    <s v="12:30"/>
    <d v="1899-12-30T01:00:00"/>
    <s v="DCO"/>
    <s v="N/A"/>
  </r>
  <r>
    <n v="14302"/>
    <x v="92"/>
    <x v="10"/>
    <s v="LIFT 24-03 SNG"/>
    <s v="IFTS"/>
    <n v="43"/>
    <s v="ACS"/>
    <n v="9"/>
    <m/>
    <s v="X"/>
    <x v="5"/>
    <s v="NET"/>
    <s v="DECI_STD"/>
    <m/>
    <n v="14303"/>
    <s v="FMSC OACM01"/>
    <s v="07:00"/>
    <s v="08:00"/>
    <d v="1899-12-30T01:00:00"/>
    <s v="07:00"/>
    <s v="08:00"/>
    <d v="1899-12-30T01:00:00"/>
    <s v="DCO"/>
    <s v="N/A"/>
  </r>
  <r>
    <n v="14303"/>
    <x v="92"/>
    <x v="10"/>
    <s v=" IFTS LIFT 24-03 QATAR"/>
    <s v="QATAR"/>
    <n v="56"/>
    <s v="IFTS"/>
    <n v="22"/>
    <s v="X"/>
    <m/>
    <x v="0"/>
    <s v="NET"/>
    <s v="DECI_STD_NVG"/>
    <m/>
    <n v="14304"/>
    <s v="NET BFFNVG01"/>
    <s v="07:00"/>
    <s v="08:00"/>
    <d v="1899-12-30T01:00:00"/>
    <d v="1899-12-30T07:00:00"/>
    <d v="1899-12-30T07:55:00"/>
    <d v="1899-12-30T00:55:00"/>
    <s v="DCO"/>
    <s v="N/A"/>
  </r>
  <r>
    <n v="14304"/>
    <x v="92"/>
    <x v="10"/>
    <s v="LIFT 24-44 ITA"/>
    <s v="AMI"/>
    <n v="72"/>
    <s v="IFTS"/>
    <n v="23"/>
    <s v="X"/>
    <m/>
    <x v="6"/>
    <s v="STDA"/>
    <s v="DECI_STD"/>
    <m/>
    <m/>
    <s v="SD ERT01"/>
    <s v="07:00"/>
    <s v="08:00"/>
    <d v="1899-12-30T01:00:00"/>
    <s v="07:00"/>
    <s v="08:00"/>
    <d v="1899-12-30T01:00:00"/>
    <s v="DCO"/>
    <s v="N/A"/>
  </r>
  <r>
    <n v="14305"/>
    <x v="92"/>
    <x v="10"/>
    <s v="LIFT IFTS 25-01 HUN"/>
    <s v="IFTS"/>
    <n v="70"/>
    <s v="IFTS"/>
    <n v="9"/>
    <m/>
    <s v="X"/>
    <x v="5"/>
    <s v="STDA"/>
    <s v="DECI_STD"/>
    <m/>
    <m/>
    <s v="PT EMR03"/>
    <s v="08:30"/>
    <s v="09:30"/>
    <d v="1899-12-30T01:00:00"/>
    <s v="08:30"/>
    <s v="09:30"/>
    <d v="1899-12-30T01:00:00"/>
    <s v="DCO"/>
    <s v="N/A"/>
  </r>
  <r>
    <n v="14306"/>
    <x v="95"/>
    <x v="11"/>
    <s v="LIFT IFTS 24-05 GER"/>
    <s v="IFTS"/>
    <n v="66"/>
    <s v="ACS"/>
    <n v="10"/>
    <m/>
    <s v="X"/>
    <x v="6"/>
    <s v="STDA"/>
    <s v="DECI_STD"/>
    <m/>
    <m/>
    <s v="PT NIT01"/>
    <s v="08:30"/>
    <s v="09:30"/>
    <d v="1899-12-30T01:00:00"/>
    <d v="1899-12-30T08:30:00"/>
    <d v="1899-12-30T09:10:00"/>
    <d v="1899-12-30T00:40:00"/>
    <s v="RSLD"/>
    <s v="CD3"/>
  </r>
  <r>
    <n v="14307"/>
    <x v="92"/>
    <x v="10"/>
    <s v="LIFT IFTS 25-01 HUN"/>
    <s v="IFTS"/>
    <n v="71"/>
    <s v="ACS"/>
    <n v="14"/>
    <m/>
    <s v="X"/>
    <x v="4"/>
    <s v="STDA"/>
    <s v="DECI_STD"/>
    <m/>
    <m/>
    <s v="PT EMR03"/>
    <s v="08:30"/>
    <s v="09:30"/>
    <d v="1899-12-30T01:00:00"/>
    <s v="08:30"/>
    <s v="09:30"/>
    <d v="1899-12-30T01:00:00"/>
    <s v="DCO"/>
    <s v="N/A"/>
  </r>
  <r>
    <n v="14308"/>
    <x v="92"/>
    <x v="10"/>
    <s v="LIFT IFTS 25-01 SGP"/>
    <s v="IFTS"/>
    <n v="68"/>
    <s v="ACS"/>
    <n v="1"/>
    <m/>
    <s v="X"/>
    <x v="0"/>
    <s v="STDA"/>
    <s v="DECI_STD"/>
    <m/>
    <m/>
    <s v="PT EMR03"/>
    <s v="08:30"/>
    <s v="09:30"/>
    <d v="1899-12-30T01:00:00"/>
    <d v="1899-12-30T08:20:00"/>
    <d v="1899-12-30T09:20:00"/>
    <d v="1899-12-30T01:00:00"/>
    <s v="DCO"/>
    <s v="N/A"/>
  </r>
  <r>
    <n v="14309"/>
    <x v="92"/>
    <x v="10"/>
    <s v="LIFT IFTS 25-01 SGP"/>
    <s v="IFTS"/>
    <n v="69"/>
    <s v="ACS"/>
    <n v="12"/>
    <m/>
    <s v="X"/>
    <x v="1"/>
    <s v="STDA"/>
    <s v="DECI_STD"/>
    <m/>
    <m/>
    <s v="PT EMR03"/>
    <s v="08:30"/>
    <s v="09:30"/>
    <d v="1899-12-30T01:00:00"/>
    <s v="08:30"/>
    <s v="09:30"/>
    <d v="1899-12-30T01:00:00"/>
    <s v="DCO"/>
    <s v="N/A"/>
  </r>
  <r>
    <n v="14310"/>
    <x v="92"/>
    <x v="10"/>
    <s v="LIFT IFTS 24-05 AUT"/>
    <s v="IFTS"/>
    <n v="64"/>
    <s v="ACS"/>
    <n v="30"/>
    <m/>
    <s v="X"/>
    <x v="6"/>
    <s v="STDA"/>
    <s v="DECI_STD"/>
    <m/>
    <m/>
    <s v="PT NAV02"/>
    <s v="08:30"/>
    <s v="09:30"/>
    <d v="1899-12-30T01:00:00"/>
    <s v="08:30"/>
    <s v="09:30"/>
    <d v="1899-12-30T01:00:00"/>
    <s v="DCO"/>
    <s v="N/A"/>
  </r>
  <r>
    <n v="14311"/>
    <x v="92"/>
    <x v="10"/>
    <s v="IFTS LIFT 24-02 QATAR"/>
    <s v="QATAR"/>
    <n v="50"/>
    <s v="ACS"/>
    <n v="17"/>
    <s v="X"/>
    <m/>
    <x v="5"/>
    <s v="NET"/>
    <s v="DECI_STD"/>
    <m/>
    <n v="14312"/>
    <s v="FMSC HACM01"/>
    <s v="10:00"/>
    <s v="11:00"/>
    <d v="1899-12-30T01:00:00"/>
    <s v="10:00"/>
    <s v="11:00"/>
    <d v="1899-12-30T01:00:00"/>
    <s v="DCO"/>
    <s v="N/A"/>
  </r>
  <r>
    <n v="14312"/>
    <x v="92"/>
    <x v="10"/>
    <s v="LIFT IFTS 24-04 HUN"/>
    <s v="IFTS"/>
    <n v="62"/>
    <s v="IFTS"/>
    <n v="22"/>
    <m/>
    <s v="X"/>
    <x v="0"/>
    <s v="STDA"/>
    <s v="LOW LEVEL"/>
    <m/>
    <m/>
    <s v="FMS LLF02"/>
    <s v="10:00"/>
    <s v="11:00"/>
    <d v="1899-12-30T01:00:00"/>
    <d v="1899-12-30T10:00:00"/>
    <d v="1899-12-30T11:00:00"/>
    <d v="1899-12-30T01:00:00"/>
    <s v="DCO"/>
    <s v="N/A"/>
  </r>
  <r>
    <n v="14313"/>
    <x v="92"/>
    <x v="10"/>
    <s v="LIFT IFTS 24-04 HUN"/>
    <s v="IFTS"/>
    <n v="63"/>
    <s v="ACS"/>
    <n v="2"/>
    <m/>
    <s v="X"/>
    <x v="1"/>
    <s v="STDA"/>
    <s v="LOW LEVEL"/>
    <m/>
    <m/>
    <s v="PT LLF01"/>
    <s v="10:00"/>
    <s v="11:00"/>
    <d v="1899-12-30T01:00:00"/>
    <d v="1899-12-30T10:00:00"/>
    <d v="1899-12-30T11:00:00"/>
    <d v="1899-12-30T01:00:00"/>
    <s v="DCO"/>
    <s v="N/A"/>
  </r>
  <r>
    <n v="14314"/>
    <x v="92"/>
    <x v="10"/>
    <s v="LIFT 24-44 ITA"/>
    <s v="AMI"/>
    <n v="73"/>
    <s v="IFTS"/>
    <n v="23"/>
    <s v="X"/>
    <m/>
    <x v="6"/>
    <s v="STDA"/>
    <s v="DECI_STD"/>
    <m/>
    <m/>
    <s v="SD ERT01"/>
    <s v="10:00"/>
    <s v="11:00"/>
    <d v="1899-12-30T01:00:00"/>
    <d v="1899-12-30T10:00:00"/>
    <d v="1899-12-30T11:00:00"/>
    <d v="1899-12-30T01:00:00"/>
    <s v="DCO"/>
    <s v="N/A"/>
  </r>
  <r>
    <n v="14315"/>
    <x v="92"/>
    <x v="10"/>
    <s v="LIFT IFTS 24-04 CAN"/>
    <s v="IFTS"/>
    <n v="52"/>
    <s v="IFTS"/>
    <n v="9"/>
    <m/>
    <s v="X"/>
    <x v="5"/>
    <s v="NET"/>
    <s v="LOW LEVEL"/>
    <m/>
    <n v="14316"/>
    <s v="NET TLL01"/>
    <s v="11:30"/>
    <s v="12:30"/>
    <d v="1899-12-30T01:00:00"/>
    <s v="11:30"/>
    <s v="12:30"/>
    <d v="1899-12-30T01:00:00"/>
    <s v="DCO"/>
    <s v="N/A"/>
  </r>
  <r>
    <n v="14316"/>
    <x v="92"/>
    <x v="10"/>
    <s v="LIFT IFTS 24-04 CAN"/>
    <s v="IFTS"/>
    <n v="51"/>
    <s v="ACS"/>
    <n v="9"/>
    <m/>
    <s v="X"/>
    <x v="4"/>
    <s v="NET"/>
    <s v="LOW LEVEL"/>
    <m/>
    <n v="14315"/>
    <s v="NET TLL01"/>
    <d v="1899-12-30T11:30:00"/>
    <d v="1899-12-30T12:30:00"/>
    <d v="1899-12-30T01:00:00"/>
    <d v="1899-12-30T11:30:00"/>
    <d v="1899-12-30T12:30:00"/>
    <d v="1899-12-30T01:00:00"/>
    <s v="DCO"/>
    <s v="N/A"/>
  </r>
  <r>
    <n v="14317"/>
    <x v="92"/>
    <x v="10"/>
    <s v="LIFT IFTS 24-04 CAN"/>
    <s v="IFTS"/>
    <n v="54"/>
    <s v="ACS"/>
    <n v="32"/>
    <m/>
    <s v="X"/>
    <x v="0"/>
    <s v="STDA"/>
    <s v="LOW LEVEL"/>
    <m/>
    <m/>
    <s v="FMS LLF02"/>
    <s v="11:30"/>
    <s v="12:30"/>
    <d v="1899-12-30T01:00:00"/>
    <s v="11:30"/>
    <s v="12:30"/>
    <d v="1899-12-30T01:00:00"/>
    <s v="DCO"/>
    <s v="N/A"/>
  </r>
  <r>
    <n v="14318"/>
    <x v="92"/>
    <x v="10"/>
    <s v="LIFT IFTS 24-04 CAN"/>
    <s v="IFTS"/>
    <n v="53"/>
    <s v="ACS"/>
    <n v="12"/>
    <m/>
    <s v="X"/>
    <x v="1"/>
    <s v="STDA"/>
    <s v="LOW LEVEL"/>
    <m/>
    <m/>
    <s v="PT LLF01"/>
    <s v="11:30"/>
    <s v="12:30"/>
    <d v="1899-12-30T01:00:00"/>
    <s v="11:30"/>
    <s v="12:30"/>
    <d v="1899-12-30T01:00:00"/>
    <s v="DCO"/>
    <s v="N/A"/>
  </r>
  <r>
    <n v="14319"/>
    <x v="92"/>
    <x v="10"/>
    <s v=" IFTS LIFT 24-03 QATAR"/>
    <s v="QATAR"/>
    <n v="56"/>
    <s v="ACS"/>
    <n v="13"/>
    <s v="X"/>
    <m/>
    <x v="6"/>
    <s v="STDA"/>
    <s v="DECI_STD"/>
    <m/>
    <m/>
    <s v="FMS AAR01"/>
    <s v="11:30"/>
    <s v="12:30"/>
    <d v="1899-12-30T01:00:00"/>
    <s v="11:30"/>
    <s v="12:30"/>
    <d v="1899-12-30T01:00:00"/>
    <s v="DCO"/>
    <s v="N/A"/>
  </r>
  <r>
    <n v="14320"/>
    <x v="92"/>
    <x v="10"/>
    <s v="LIFT 24-03 SNG"/>
    <s v="IFTS"/>
    <n v="43"/>
    <s v="ACS"/>
    <n v="17"/>
    <m/>
    <s v="X"/>
    <x v="5"/>
    <s v="NET"/>
    <s v="DECI_STD"/>
    <m/>
    <n v="14321"/>
    <s v="FMSC OACM02"/>
    <s v="13:00"/>
    <s v="14:00"/>
    <d v="1899-12-30T01:00:00"/>
    <s v="13:00"/>
    <s v="14:00"/>
    <d v="1899-12-30T01:00:00"/>
    <s v="DCO"/>
    <s v="N/A"/>
  </r>
  <r>
    <n v="14321"/>
    <x v="92"/>
    <x v="10"/>
    <s v="LIFT 24-03 SNG"/>
    <s v="IFTS"/>
    <n v="44"/>
    <s v="ACS"/>
    <n v="31"/>
    <m/>
    <s v="X"/>
    <x v="0"/>
    <s v="NET"/>
    <s v="DECI_STD"/>
    <m/>
    <n v="14322"/>
    <s v="FMSC OACM01"/>
    <s v="13:00"/>
    <s v="14:00"/>
    <d v="1899-12-30T01:00:00"/>
    <s v="13:00"/>
    <s v="14:00"/>
    <d v="1899-12-30T01:00:00"/>
    <s v="DCO"/>
    <s v="N/A"/>
  </r>
  <r>
    <n v="14322"/>
    <x v="92"/>
    <x v="10"/>
    <s v="LIP 24-03 SWE"/>
    <s v="IFTS"/>
    <n v="48"/>
    <s v="ACS"/>
    <n v="2"/>
    <m/>
    <s v="X"/>
    <x v="6"/>
    <s v="STDA"/>
    <s v="LOW LEVEL"/>
    <m/>
    <m/>
    <s v="SD SLL02"/>
    <s v="13:00"/>
    <s v="14:00"/>
    <d v="1899-12-30T01:00:00"/>
    <s v="13:00"/>
    <s v="14:00"/>
    <d v="1899-12-30T01:00:00"/>
    <s v="DCO"/>
    <s v="N/A"/>
  </r>
  <r>
    <n v="14323"/>
    <x v="92"/>
    <x v="10"/>
    <s v="LIFT IFTS 24-03 UK"/>
    <s v="IFTS"/>
    <n v="39"/>
    <s v="ACS"/>
    <n v="30"/>
    <m/>
    <s v="X"/>
    <x v="5"/>
    <s v="NET"/>
    <s v="DCA"/>
    <m/>
    <n v="14324"/>
    <s v="NET QRA01"/>
    <s v="14:30"/>
    <s v="15:30"/>
    <d v="1899-12-30T01:00:00"/>
    <s v="14:30"/>
    <s v="15:30"/>
    <d v="1899-12-30T01:00:00"/>
    <s v="DCO"/>
    <s v="N/A"/>
  </r>
  <r>
    <n v="14324"/>
    <x v="92"/>
    <x v="10"/>
    <s v="LIFT IFTS 24-03 UK"/>
    <s v="IFTS"/>
    <n v="40"/>
    <s v="ACS"/>
    <n v="14"/>
    <m/>
    <s v="X"/>
    <x v="4"/>
    <s v="NET"/>
    <s v="DCA"/>
    <m/>
    <n v="14323"/>
    <s v="NET QRA01"/>
    <d v="1899-12-30T14:30:00"/>
    <d v="1899-12-30T15:30:00"/>
    <d v="1899-12-30T01:00:00"/>
    <d v="1899-12-30T14:30:00"/>
    <d v="1899-12-30T15:30:00"/>
    <d v="1899-12-30T01:00:00"/>
    <s v="DCO"/>
    <s v="N/A"/>
  </r>
  <r>
    <n v="14325"/>
    <x v="92"/>
    <x v="10"/>
    <s v="LIFT IFTS 24-03 CAN"/>
    <s v="IFTS"/>
    <n v="37"/>
    <s v="ACS"/>
    <n v="1"/>
    <m/>
    <s v="X"/>
    <x v="0"/>
    <s v="STDA"/>
    <s v="BRV_R2R_STD"/>
    <m/>
    <m/>
    <s v="PT R2R02"/>
    <s v="14:30"/>
    <s v="15:30"/>
    <d v="1899-12-30T01:00:00"/>
    <d v="1899-12-30T14:30:00"/>
    <d v="1899-12-30T15:30:00"/>
    <d v="1899-12-30T01:00:00"/>
    <s v="DCO"/>
    <s v="N/A"/>
  </r>
  <r>
    <n v="14326"/>
    <x v="92"/>
    <x v="10"/>
    <s v="LIFT IFTS 24-03 CAN"/>
    <s v="IFTS"/>
    <n v="38"/>
    <s v="ACS"/>
    <n v="32"/>
    <m/>
    <s v="X"/>
    <x v="1"/>
    <s v="STDA"/>
    <s v="BRV_R2R_STD"/>
    <m/>
    <m/>
    <s v="PT R2R02"/>
    <s v="14:30"/>
    <s v="15:30"/>
    <d v="1899-12-30T01:00:00"/>
    <d v="1899-12-30T14:30:00"/>
    <d v="1899-12-30T15:30:00"/>
    <d v="1899-12-30T01:00:00"/>
    <s v="DCO"/>
    <s v="N/A"/>
  </r>
  <r>
    <n v="14327"/>
    <x v="92"/>
    <x v="10"/>
    <s v="LIP 24-03 SWE"/>
    <s v="IFTS"/>
    <n v="49"/>
    <s v="ACS"/>
    <n v="13"/>
    <m/>
    <s v="X"/>
    <x v="6"/>
    <s v="STDA"/>
    <s v="LOW LEVEL"/>
    <m/>
    <m/>
    <s v="SD SLL02"/>
    <s v="14:30"/>
    <s v="15:30"/>
    <d v="1899-12-30T01:00:00"/>
    <d v="1899-12-30T14:30:00"/>
    <d v="1899-12-30T15:30:00"/>
    <d v="1899-12-30T01:00:00"/>
    <s v="DCO"/>
    <s v="N/A"/>
  </r>
  <r>
    <n v="14328"/>
    <x v="93"/>
    <x v="10"/>
    <s v="IFTS LIFT 24-02 QATAR"/>
    <s v="QATAR"/>
    <n v="53"/>
    <s v="ACS"/>
    <n v="9"/>
    <s v="X"/>
    <m/>
    <x v="5"/>
    <s v="NET"/>
    <s v="DECI_STD"/>
    <m/>
    <n v="14329"/>
    <s v="FMSC HACM01"/>
    <s v="07:00"/>
    <s v="08:00"/>
    <d v="1899-12-30T01:00:00"/>
    <d v="1899-12-30T07:00:00"/>
    <d v="1899-12-30T08:00:00"/>
    <d v="1899-12-30T01:00:00"/>
    <s v="DCO"/>
    <s v="N/A"/>
  </r>
  <r>
    <n v="14329"/>
    <x v="93"/>
    <x v="10"/>
    <s v="LSIP IFTS 23-04"/>
    <s v="IFTS"/>
    <n v="22"/>
    <s v="ACS"/>
    <n v="17"/>
    <m/>
    <s v="X"/>
    <x v="4"/>
    <s v="NET"/>
    <s v="DECI_STD"/>
    <m/>
    <n v="14328"/>
    <s v="SUPP"/>
    <d v="1899-12-30T07:00:00"/>
    <d v="1899-12-30T07:30:00"/>
    <d v="1899-12-30T00:30:00"/>
    <d v="1899-12-30T07:00:00"/>
    <d v="1899-12-30T08:00:00"/>
    <d v="1899-12-30T01:00:00"/>
    <s v="SDC"/>
    <s v="N/A"/>
  </r>
  <r>
    <n v="14330"/>
    <x v="93"/>
    <x v="10"/>
    <s v="LIFT 24-44 ITA"/>
    <s v="AMI"/>
    <n v="70"/>
    <s v="ACS"/>
    <n v="31"/>
    <s v="X"/>
    <m/>
    <x v="0"/>
    <s v="NET"/>
    <s v="DECI_STD"/>
    <m/>
    <n v="14331"/>
    <s v="SD DBFM02"/>
    <d v="1899-12-30T07:00:00"/>
    <d v="1899-12-30T07:30:00"/>
    <d v="1899-12-30T00:30:00"/>
    <d v="1899-12-30T07:00:00"/>
    <d v="1899-12-30T07:30:00"/>
    <d v="1899-12-30T00:30:00"/>
    <s v="DCO"/>
    <s v="N/A"/>
  </r>
  <r>
    <n v="14331"/>
    <x v="93"/>
    <x v="10"/>
    <s v="LIFT 24-44 ITA"/>
    <s v="AMI"/>
    <n v="72"/>
    <s v="ACS"/>
    <n v="17"/>
    <s v="X"/>
    <m/>
    <x v="0"/>
    <s v="NET"/>
    <s v="DECI_STD"/>
    <m/>
    <n v="14332"/>
    <s v="SD DBFM02"/>
    <d v="1899-12-30T07:35:00"/>
    <d v="1899-12-30T08:05:00"/>
    <d v="1899-12-30T00:30:00"/>
    <d v="1899-12-30T07:35:00"/>
    <d v="1899-12-30T08:05:00"/>
    <d v="1899-12-30T00:30:00"/>
    <s v="DCO"/>
    <s v="N/A"/>
  </r>
  <r>
    <n v="14332"/>
    <x v="93"/>
    <x v="10"/>
    <s v="LIFT IFTS 24-03 CAN"/>
    <s v="IFTS"/>
    <n v="37"/>
    <s v="IFTS"/>
    <n v="23"/>
    <m/>
    <s v="X"/>
    <x v="6"/>
    <s v="STDA"/>
    <s v="BRV_R2R_STD"/>
    <m/>
    <m/>
    <s v="PT BVR01"/>
    <s v="07:00"/>
    <s v="08:00"/>
    <d v="1899-12-30T01:00:00"/>
    <s v="07:00"/>
    <s v="08:00"/>
    <d v="1899-12-30T01:00:00"/>
    <s v="DCO"/>
    <s v="N/A"/>
  </r>
  <r>
    <n v="14333"/>
    <x v="93"/>
    <x v="10"/>
    <s v="LIFT 24-03 SNG"/>
    <s v="IFTS"/>
    <n v="44"/>
    <s v="ACS"/>
    <n v="13"/>
    <m/>
    <s v="X"/>
    <x v="5"/>
    <s v="NET"/>
    <s v="DECI_STD"/>
    <m/>
    <n v="14334"/>
    <s v="FMS OACM02"/>
    <s v="08:30"/>
    <s v="09:30"/>
    <d v="1899-12-30T01:00:00"/>
    <s v="08:30"/>
    <s v="09:30"/>
    <d v="1899-12-30T01:00:00"/>
    <s v="DCO"/>
    <s v="N/A"/>
  </r>
  <r>
    <n v="14334"/>
    <x v="93"/>
    <x v="10"/>
    <s v="LIFT IFTS 24-03 CAN"/>
    <s v="IFTS"/>
    <n v="38"/>
    <s v="ACS"/>
    <n v="12"/>
    <m/>
    <s v="X"/>
    <x v="6"/>
    <s v="STDA"/>
    <s v="BRV_R2R_STD"/>
    <m/>
    <m/>
    <s v="PT BVR01"/>
    <s v="08:30"/>
    <s v="09:30"/>
    <d v="1899-12-30T01:00:00"/>
    <s v="08:30"/>
    <s v="09:30"/>
    <d v="1899-12-30T01:00:00"/>
    <s v="DCO"/>
    <s v="N/A"/>
  </r>
  <r>
    <n v="14335"/>
    <x v="93"/>
    <x v="10"/>
    <s v="LIFT IFTS 24-03 UK"/>
    <s v="IFTS"/>
    <n v="40"/>
    <s v="ACS"/>
    <n v="9"/>
    <m/>
    <s v="X"/>
    <x v="5"/>
    <s v="NET"/>
    <s v="DECI_PGM"/>
    <m/>
    <n v="14336"/>
    <s v="NET QRA02"/>
    <s v="10:00"/>
    <s v="11:00"/>
    <d v="1899-12-30T01:00:00"/>
    <s v="10:00"/>
    <s v="11:00"/>
    <d v="1899-12-30T01:00:00"/>
    <s v="DCO"/>
    <s v="N/A"/>
  </r>
  <r>
    <n v="14336"/>
    <x v="93"/>
    <x v="10"/>
    <s v="LIFT IFTS 24-03 UK"/>
    <s v="IFTS"/>
    <n v="39"/>
    <s v="ACS"/>
    <n v="17"/>
    <m/>
    <s v="X"/>
    <x v="4"/>
    <s v="NET"/>
    <s v="DECI_PGM"/>
    <m/>
    <n v="14335"/>
    <s v="NET QRA02"/>
    <d v="1899-12-30T10:00:00"/>
    <d v="1899-12-30T11:00:00"/>
    <d v="1899-12-30T01:00:00"/>
    <d v="1899-12-30T10:00:00"/>
    <d v="1899-12-30T11:00:00"/>
    <d v="1899-12-30T01:00:00"/>
    <s v="DCO"/>
    <s v="N/A"/>
  </r>
  <r>
    <n v="14337"/>
    <x v="93"/>
    <x v="10"/>
    <s v="LIFT IFTS 24-04 CAN"/>
    <s v="IFTS"/>
    <n v="51"/>
    <s v="ACS"/>
    <n v="2"/>
    <m/>
    <s v="X"/>
    <x v="0"/>
    <s v="NET"/>
    <s v="LOW LEVEL"/>
    <m/>
    <n v="14338"/>
    <s v="NET TLL02"/>
    <s v="10:00"/>
    <s v="11:00"/>
    <d v="1899-12-30T01:00:00"/>
    <s v="10:00"/>
    <s v="11:00"/>
    <d v="1899-12-30T01:00:00"/>
    <s v="DCO"/>
    <s v="N/A"/>
  </r>
  <r>
    <n v="14338"/>
    <x v="93"/>
    <x v="10"/>
    <s v="LIFT IFTS 24-04 CAN"/>
    <s v="IFTS"/>
    <n v="52"/>
    <s v="IFTS"/>
    <n v="22"/>
    <m/>
    <s v="X"/>
    <x v="1"/>
    <s v="NET"/>
    <s v="LOW LEVEL"/>
    <m/>
    <n v="14337"/>
    <s v="NET TLL02"/>
    <d v="1899-12-30T10:00:00"/>
    <d v="1899-12-30T11:00:00"/>
    <d v="1899-12-30T01:00:00"/>
    <d v="1899-12-30T10:00:00"/>
    <d v="1899-12-30T11:00:00"/>
    <d v="1899-12-30T01:00:00"/>
    <s v="DCO"/>
    <s v="N/A"/>
  </r>
  <r>
    <n v="14339"/>
    <x v="93"/>
    <x v="10"/>
    <s v="LIFT IFTS 24-04 CAN"/>
    <s v="IFTS"/>
    <n v="54"/>
    <s v="IFTS"/>
    <n v="3"/>
    <m/>
    <s v="X"/>
    <x v="6"/>
    <s v="STDA"/>
    <s v="LOW LEVEL"/>
    <m/>
    <m/>
    <s v="FMS LLF03"/>
    <s v="10:00"/>
    <s v="11:00"/>
    <d v="1899-12-30T01:00:00"/>
    <s v="10:00"/>
    <s v="11:00"/>
    <d v="1899-12-30T01:00:00"/>
    <s v="DCO"/>
    <s v="N/A"/>
  </r>
  <r>
    <n v="14340"/>
    <x v="93"/>
    <x v="10"/>
    <s v="LIFT IFTS 25-01 HUN"/>
    <s v="IFTS"/>
    <n v="70"/>
    <s v="IFTS"/>
    <n v="9"/>
    <m/>
    <s v="X"/>
    <x v="5"/>
    <s v="STDA"/>
    <s v="DECI_STD"/>
    <m/>
    <m/>
    <s v="PT EMR04"/>
    <s v="11:30"/>
    <s v="12:30"/>
    <d v="1899-12-30T01:00:00"/>
    <s v="11:30"/>
    <s v="12:30"/>
    <d v="1899-12-30T01:00:00"/>
    <s v="DCO"/>
    <s v="N/A"/>
  </r>
  <r>
    <n v="14341"/>
    <x v="93"/>
    <x v="10"/>
    <s v="LIFT IFTS 25-01 HUN"/>
    <s v="IFTS"/>
    <n v="71"/>
    <s v="ACS"/>
    <n v="12"/>
    <m/>
    <s v="X"/>
    <x v="4"/>
    <s v="STDA"/>
    <s v="DECI_STD"/>
    <m/>
    <m/>
    <s v="PT EMR04"/>
    <s v="11:30"/>
    <s v="12:30"/>
    <d v="1899-12-30T01:00:00"/>
    <s v="11:30"/>
    <s v="12:30"/>
    <d v="1899-12-30T01:00:00"/>
    <s v="DCO"/>
    <s v="N/A"/>
  </r>
  <r>
    <n v="14342"/>
    <x v="93"/>
    <x v="10"/>
    <s v="LIFT IFTS 25-01 SGP"/>
    <s v="IFTS"/>
    <n v="68"/>
    <s v="ACS"/>
    <n v="14"/>
    <m/>
    <s v="X"/>
    <x v="0"/>
    <s v="STDA"/>
    <s v="DECI_STD"/>
    <m/>
    <m/>
    <s v="PT EMR04"/>
    <s v="11:30"/>
    <s v="12:30"/>
    <d v="1899-12-30T01:00:00"/>
    <s v="11:30"/>
    <s v="12:30"/>
    <d v="1899-12-30T01:00:00"/>
    <s v="DCO"/>
    <s v="N/A"/>
  </r>
  <r>
    <n v="14343"/>
    <x v="93"/>
    <x v="10"/>
    <s v="LIFT IFTS 25-01 SGP"/>
    <s v="IFTS"/>
    <n v="69"/>
    <s v="ACS"/>
    <n v="32"/>
    <m/>
    <s v="X"/>
    <x v="1"/>
    <s v="STDA"/>
    <s v="DECI_STD"/>
    <m/>
    <m/>
    <s v="PT EMR04"/>
    <s v="11:30"/>
    <s v="12:30"/>
    <d v="1899-12-30T01:00:00"/>
    <s v="11:30"/>
    <s v="12:30"/>
    <d v="1899-12-30T01:00:00"/>
    <s v="DCO"/>
    <s v="N/A"/>
  </r>
  <r>
    <n v="14344"/>
    <x v="93"/>
    <x v="10"/>
    <s v="LIFT IFTS 24-04 CAN"/>
    <s v="IFTS"/>
    <n v="53"/>
    <s v="ACS"/>
    <n v="1"/>
    <m/>
    <s v="X"/>
    <x v="6"/>
    <s v="STDA"/>
    <s v="LOW LEVEL"/>
    <m/>
    <m/>
    <s v="FMS LLF01"/>
    <s v="11:30"/>
    <s v="12:30"/>
    <d v="1899-12-30T01:00:00"/>
    <s v="11:30"/>
    <s v="12:30"/>
    <d v="1899-12-30T01:00:00"/>
    <s v="DCO"/>
    <s v="N/A"/>
  </r>
  <r>
    <n v="14345"/>
    <x v="93"/>
    <x v="10"/>
    <s v="LIFT IFTS 24-04 SPA"/>
    <s v="IFTS"/>
    <n v="58"/>
    <s v="ACS"/>
    <n v="2"/>
    <m/>
    <s v="X"/>
    <x v="5"/>
    <s v="NET"/>
    <s v="DECI_STD"/>
    <m/>
    <n v="14346"/>
    <s v="FMSC BFM01"/>
    <s v="13:00"/>
    <s v="14:00"/>
    <d v="1899-12-30T01:00:00"/>
    <d v="1899-12-30T13:00:00"/>
    <d v="1899-12-30T14:00:00"/>
    <d v="1899-12-30T01:00:00"/>
    <s v="DCO"/>
    <s v="N/A"/>
  </r>
  <r>
    <n v="14346"/>
    <x v="93"/>
    <x v="10"/>
    <s v="LIFT 24-43 ITA"/>
    <s v="AMI"/>
    <n v="66"/>
    <s v="IFTS"/>
    <n v="22"/>
    <s v="X"/>
    <m/>
    <x v="0"/>
    <s v="NET"/>
    <s v="DCA"/>
    <m/>
    <n v="14347"/>
    <s v="SD R2V01"/>
    <s v="13:00"/>
    <s v="14:00"/>
    <d v="1899-12-30T01:00:00"/>
    <s v="13:00"/>
    <s v="14:00"/>
    <d v="1899-12-30T01:00:00"/>
    <s v="DCO"/>
    <s v="N/A"/>
  </r>
  <r>
    <n v="14347"/>
    <x v="93"/>
    <x v="10"/>
    <s v="LIFT 24-43 ITA"/>
    <s v="AMI"/>
    <n v="64"/>
    <s v="ACS"/>
    <n v="9"/>
    <s v="X"/>
    <m/>
    <x v="1"/>
    <s v="NET"/>
    <s v="DECI_STD"/>
    <m/>
    <n v="14346"/>
    <s v="SD R2V01"/>
    <d v="1899-12-30T13:00:00"/>
    <d v="1899-12-30T14:00:00"/>
    <d v="1899-12-30T01:00:00"/>
    <d v="1899-12-30T13:00:00"/>
    <d v="1899-12-30T14:00:00"/>
    <d v="1899-12-30T01:00:00"/>
    <s v="DCO"/>
    <s v="N/A"/>
  </r>
  <r>
    <n v="14348"/>
    <x v="93"/>
    <x v="10"/>
    <s v="LIFT IFTS 24-04 HUN"/>
    <s v="IFTS"/>
    <n v="62"/>
    <s v="IFTS"/>
    <n v="23"/>
    <m/>
    <s v="X"/>
    <x v="6"/>
    <s v="STDA"/>
    <s v="LOW LEVEL"/>
    <m/>
    <m/>
    <s v="FMS LLF03"/>
    <s v="13:00"/>
    <s v="14:00"/>
    <d v="1899-12-30T01:00:00"/>
    <s v="13:00"/>
    <s v="14:00"/>
    <d v="1899-12-30T01:00:00"/>
    <s v="DCO"/>
    <s v="N/A"/>
  </r>
  <r>
    <n v="14349"/>
    <x v="93"/>
    <x v="10"/>
    <s v="LIFT IFTS 24-04 SPA"/>
    <s v="IFTS"/>
    <n v="59"/>
    <s v="IFTS"/>
    <n v="9"/>
    <m/>
    <s v="X"/>
    <x v="5"/>
    <s v="NET"/>
    <s v="DECI_STD"/>
    <m/>
    <n v="14350"/>
    <s v="FMSC BFM01"/>
    <s v="14:30"/>
    <s v="15:30"/>
    <d v="1899-12-30T01:00:00"/>
    <s v="14:30"/>
    <s v="15:30"/>
    <d v="1899-12-30T01:00:00"/>
    <s v="DCO"/>
    <s v="N/A"/>
  </r>
  <r>
    <n v="14350"/>
    <x v="93"/>
    <x v="10"/>
    <s v="LIFT 24-43 ITA"/>
    <s v="AMI"/>
    <n v="65"/>
    <s v="ACS"/>
    <n v="14"/>
    <s v="X"/>
    <m/>
    <x v="0"/>
    <s v="NET"/>
    <s v="DCA"/>
    <m/>
    <n v="14351"/>
    <s v="SD R2V01"/>
    <s v="14:30"/>
    <s v="15:30"/>
    <d v="1899-12-30T01:00:00"/>
    <d v="1899-12-30T14:30:00"/>
    <d v="1899-12-30T15:30:00"/>
    <d v="1899-12-30T01:00:00"/>
    <s v="DCO"/>
    <s v="N/A"/>
  </r>
  <r>
    <n v="14351"/>
    <x v="93"/>
    <x v="10"/>
    <s v="LIFT 24-43 ITA"/>
    <s v="AMI"/>
    <n v="68"/>
    <s v="ACS"/>
    <n v="13"/>
    <s v="X"/>
    <m/>
    <x v="1"/>
    <s v="NET"/>
    <s v="DCA"/>
    <m/>
    <n v="14350"/>
    <s v="SD R2V01"/>
    <d v="1899-12-30T14:30:00"/>
    <d v="1899-12-30T15:30:00"/>
    <d v="1899-12-30T01:00:00"/>
    <d v="1899-12-30T14:30:00"/>
    <d v="1899-12-30T15:30:00"/>
    <d v="1899-12-30T01:00:00"/>
    <s v="DCO"/>
    <s v="N/A"/>
  </r>
  <r>
    <n v="14352"/>
    <x v="93"/>
    <x v="10"/>
    <s v="LIFT IFTS 24-04 HUN"/>
    <s v="IFTS"/>
    <n v="63"/>
    <s v="ACS"/>
    <n v="1"/>
    <m/>
    <s v="X"/>
    <x v="6"/>
    <s v="STDA"/>
    <s v="LOW LEVEL"/>
    <m/>
    <m/>
    <s v="FMS LLF01"/>
    <s v="14:30"/>
    <s v="15:30"/>
    <d v="1899-12-30T01:00:00"/>
    <d v="1899-12-30T14:20:00"/>
    <d v="1899-12-30T15:20:00"/>
    <d v="1899-12-30T01:00:00"/>
    <s v="DCO"/>
    <s v="N/A"/>
  </r>
  <r>
    <n v="14353"/>
    <x v="32"/>
    <x v="10"/>
    <s v="LIFT IFTS 24-04 SPA"/>
    <s v="IFTS"/>
    <n v="58"/>
    <s v="ACS"/>
    <n v="9"/>
    <m/>
    <s v="X"/>
    <x v="5"/>
    <s v="NET"/>
    <s v="DECI_STD"/>
    <m/>
    <n v="14354"/>
    <s v="FMSC BFM02"/>
    <s v="07:00"/>
    <s v="08:00"/>
    <d v="1899-12-30T01:00:00"/>
    <d v="1899-12-30T07:00:00"/>
    <d v="1899-12-30T08:00:00"/>
    <d v="1899-12-30T01:00:00"/>
    <s v="DCO"/>
    <s v="N/A"/>
  </r>
  <r>
    <n v="14354"/>
    <x v="32"/>
    <x v="10"/>
    <s v=" IFTS LIFT 24-03 QATAR"/>
    <s v="QATAR"/>
    <n v="60"/>
    <s v="ACS"/>
    <n v="13"/>
    <s v="X"/>
    <m/>
    <x v="0"/>
    <s v="NET"/>
    <s v="DECI_PGM"/>
    <m/>
    <n v="14355"/>
    <s v="NET PGM02 CPL01"/>
    <s v="07:00"/>
    <s v="08:00"/>
    <d v="1899-12-30T01:00:00"/>
    <s v="07:00"/>
    <s v="08:00"/>
    <d v="1899-12-30T01:00:00"/>
    <s v="DCO"/>
    <s v="N/A"/>
  </r>
  <r>
    <n v="14355"/>
    <x v="32"/>
    <x v="10"/>
    <s v=" IFTS LIFT 24-03 QATAR"/>
    <s v="QATAR"/>
    <n v="58"/>
    <s v="IFTS"/>
    <n v="23"/>
    <s v="X"/>
    <m/>
    <x v="1"/>
    <s v="NET"/>
    <s v="DECI_PGM"/>
    <m/>
    <n v="14354"/>
    <s v="NET PGM02 CPL01"/>
    <d v="1899-12-30T07:00:00"/>
    <d v="1899-12-30T08:00:00"/>
    <d v="1899-12-30T01:00:00"/>
    <d v="1899-12-30T07:00:00"/>
    <d v="1899-12-30T08:00:00"/>
    <d v="1899-12-30T01:00:00"/>
    <s v="DCO"/>
    <s v="N/A"/>
  </r>
  <r>
    <n v="14356"/>
    <x v="32"/>
    <x v="10"/>
    <s v="LIFT IFTS 25-01 SGP"/>
    <s v="IFTS"/>
    <n v="68"/>
    <s v="ACS"/>
    <n v="30"/>
    <m/>
    <s v="X"/>
    <x v="6"/>
    <s v="STDA"/>
    <s v="DECI_STD"/>
    <m/>
    <m/>
    <s v="FMS CF03"/>
    <s v="07:00"/>
    <s v="08:00"/>
    <d v="1899-12-30T01:00:00"/>
    <s v="07:00"/>
    <s v="08:00"/>
    <d v="1899-12-30T01:00:00"/>
    <s v="DCO"/>
    <s v="N/A"/>
  </r>
  <r>
    <n v="14357"/>
    <x v="32"/>
    <x v="10"/>
    <s v="LIFT IFTS 25-01 SGP"/>
    <s v="IFTS"/>
    <n v="69"/>
    <s v="ACS"/>
    <n v="31"/>
    <m/>
    <s v="X"/>
    <x v="3"/>
    <s v="STDA"/>
    <s v="DECI_STD"/>
    <m/>
    <m/>
    <s v="FMS CF03"/>
    <s v="07:00"/>
    <s v="08:00"/>
    <d v="1899-12-30T01:00:00"/>
    <s v="07:00"/>
    <s v="08:00"/>
    <d v="1899-12-30T01:00:00"/>
    <s v="DCO"/>
    <s v="N/A"/>
  </r>
  <r>
    <n v="14358"/>
    <x v="32"/>
    <x v="10"/>
    <s v="LIFT IFTS 24-04 SPA"/>
    <s v="IFTS"/>
    <n v="59"/>
    <s v="ACS"/>
    <n v="32"/>
    <m/>
    <s v="X"/>
    <x v="5"/>
    <s v="NET"/>
    <s v="DECI_STD"/>
    <m/>
    <n v="14359"/>
    <s v="FMSC BFM02"/>
    <s v="08:30"/>
    <s v="09:30"/>
    <d v="1899-12-30T01:00:00"/>
    <d v="1899-12-30T08:30:00"/>
    <d v="1899-12-30T09:30:00"/>
    <d v="1899-12-30T01:00:00"/>
    <s v="DCO"/>
    <s v="N/A"/>
  </r>
  <r>
    <n v="14359"/>
    <x v="32"/>
    <x v="10"/>
    <s v="LIFT 24-43 ITA"/>
    <s v="AMI"/>
    <n v="64"/>
    <s v="ACS"/>
    <n v="2"/>
    <s v="X"/>
    <m/>
    <x v="0"/>
    <s v="NET"/>
    <s v="DCA"/>
    <m/>
    <n v="14360"/>
    <s v="SD R2V02"/>
    <s v="08:30"/>
    <s v="09:30"/>
    <d v="1899-12-30T01:00:00"/>
    <s v="08:30"/>
    <s v="09:30"/>
    <d v="1899-12-30T01:00:00"/>
    <s v="DCO"/>
    <s v="N/A"/>
  </r>
  <r>
    <n v="14360"/>
    <x v="32"/>
    <x v="10"/>
    <s v="LIFT 24-43 ITA"/>
    <s v="AMI"/>
    <n v="66"/>
    <s v="IFTS"/>
    <n v="3"/>
    <s v="X"/>
    <m/>
    <x v="1"/>
    <s v="NET"/>
    <s v="DCA"/>
    <m/>
    <n v="14359"/>
    <s v="SD R2V02"/>
    <d v="1899-12-30T08:30:00"/>
    <d v="1899-12-30T09:30:00"/>
    <d v="1899-12-30T01:00:00"/>
    <d v="1899-12-30T08:30:00"/>
    <d v="1899-12-30T09:30:00"/>
    <d v="1899-12-30T01:00:00"/>
    <s v="DCO"/>
    <s v="N/A"/>
  </r>
  <r>
    <n v="14361"/>
    <x v="32"/>
    <x v="10"/>
    <s v="LIFT IFTS 25-01 HUN"/>
    <s v="IFTS"/>
    <n v="70"/>
    <s v="ACS"/>
    <n v="14"/>
    <m/>
    <s v="X"/>
    <x v="6"/>
    <s v="STDA"/>
    <s v="DECI_STD"/>
    <m/>
    <m/>
    <s v="FMS CF03"/>
    <s v="08:30"/>
    <s v="09:30"/>
    <d v="1899-12-30T01:00:00"/>
    <s v="08:30"/>
    <s v="09:30"/>
    <d v="1899-12-30T01:00:00"/>
    <s v="DCO"/>
    <s v="N/A"/>
  </r>
  <r>
    <n v="14362"/>
    <x v="32"/>
    <x v="10"/>
    <s v="LIFT IFTS 24-05 AUT"/>
    <s v="IFTS"/>
    <n v="65"/>
    <s v="ACS"/>
    <n v="1"/>
    <m/>
    <s v="X"/>
    <x v="2"/>
    <s v="STDA"/>
    <s v="DECI_STD"/>
    <m/>
    <m/>
    <s v="PT NAV02"/>
    <s v="08:30"/>
    <s v="09:30"/>
    <d v="1899-12-30T01:00:00"/>
    <s v="08:30"/>
    <s v="09:30"/>
    <d v="1899-12-30T01:00:00"/>
    <s v="DCO"/>
    <s v="N/A"/>
  </r>
  <r>
    <n v="14363"/>
    <x v="32"/>
    <x v="10"/>
    <s v="LIP 24-03 SGP"/>
    <s v="IFTS"/>
    <n v="41"/>
    <s v="IFTS"/>
    <n v="9"/>
    <m/>
    <s v="X"/>
    <x v="5"/>
    <s v="NET"/>
    <s v="LOW LEVEL"/>
    <m/>
    <n v="14364"/>
    <s v="SD FLL01"/>
    <s v="10:00"/>
    <s v="11:00"/>
    <d v="1899-12-30T01:00:00"/>
    <d v="1899-12-30T10:00:00"/>
    <d v="1899-12-30T10:50:00"/>
    <d v="1899-12-30T00:50:00"/>
    <s v="DCO"/>
    <s v="N/A"/>
  </r>
  <r>
    <n v="14364"/>
    <x v="32"/>
    <x v="10"/>
    <s v="LIP 24-03 AUT"/>
    <s v="IFTS"/>
    <n v="42"/>
    <s v="IFTS"/>
    <n v="22"/>
    <m/>
    <s v="X"/>
    <x v="4"/>
    <s v="NET"/>
    <s v="LOW LEVEL"/>
    <m/>
    <n v="14363"/>
    <s v="SD FLL01"/>
    <d v="1899-12-30T10:00:00"/>
    <d v="1899-12-30T11:00:00"/>
    <d v="1899-12-30T01:00:00"/>
    <d v="1899-12-30T10:00:00"/>
    <d v="1899-12-30T10:50:00"/>
    <d v="1899-12-30T00:50:00"/>
    <s v="DCO"/>
    <s v="N/A"/>
  </r>
  <r>
    <n v="14365"/>
    <x v="32"/>
    <x v="10"/>
    <s v="LIFT IFTS 24-04 HUN"/>
    <s v="IFTS"/>
    <n v="62"/>
    <s v="ACS"/>
    <n v="13"/>
    <m/>
    <s v="X"/>
    <x v="0"/>
    <s v="NET"/>
    <s v="RNG_STD"/>
    <m/>
    <n v="14366"/>
    <s v="FMSC RNG01"/>
    <s v="10:00"/>
    <s v="11:00"/>
    <d v="1899-12-30T01:00:00"/>
    <s v="10:00"/>
    <s v="11:00"/>
    <d v="1899-12-30T01:00:00"/>
    <s v="DCO"/>
    <s v="N/A"/>
  </r>
  <r>
    <n v="14366"/>
    <x v="32"/>
    <x v="10"/>
    <s v="LIFT IFTS 25-01 HUN"/>
    <s v="IFTS"/>
    <n v="71"/>
    <s v="ACS"/>
    <n v="30"/>
    <m/>
    <s v="X"/>
    <x v="6"/>
    <s v="STDA"/>
    <s v="DECI_STD"/>
    <m/>
    <m/>
    <s v="FMS CF03"/>
    <s v="10:00"/>
    <s v="11:00"/>
    <d v="1899-12-30T01:00:00"/>
    <s v="10:00"/>
    <s v="11:00"/>
    <d v="1899-12-30T01:00:00"/>
    <s v="DCO"/>
    <s v="N/A"/>
  </r>
  <r>
    <n v="14367"/>
    <x v="32"/>
    <x v="10"/>
    <s v=" IFTS LIFT 24-03 QATAR"/>
    <s v="QATAR"/>
    <n v="61"/>
    <s v="ACS"/>
    <n v="31"/>
    <s v="X"/>
    <m/>
    <x v="3"/>
    <s v="STDA"/>
    <s v="DECI_STD"/>
    <m/>
    <m/>
    <s v="PT ERT01"/>
    <s v="10:00"/>
    <s v="11:00"/>
    <d v="1899-12-30T01:00:00"/>
    <s v="10:00"/>
    <s v="11:00"/>
    <d v="1899-12-30T01:00:00"/>
    <s v="DCO"/>
    <s v="N/A"/>
  </r>
  <r>
    <n v="14368"/>
    <x v="32"/>
    <x v="10"/>
    <s v="LIFT IFTS 24-04 CAN"/>
    <s v="IFTS"/>
    <n v="52"/>
    <s v="ACS"/>
    <n v="12"/>
    <m/>
    <s v="X"/>
    <x v="0"/>
    <s v="NET"/>
    <s v="LOW LEVEL"/>
    <m/>
    <n v="14369"/>
    <s v="NET TLL03"/>
    <s v="11:30"/>
    <s v="12:30"/>
    <d v="1899-12-30T01:00:00"/>
    <s v="11:30"/>
    <s v="12:30"/>
    <d v="1899-12-30T01:00:00"/>
    <s v="DCO"/>
    <s v="N/A"/>
  </r>
  <r>
    <n v="14369"/>
    <x v="32"/>
    <x v="10"/>
    <s v="LIFT IFTS 24-04 CAN"/>
    <s v="IFTS"/>
    <n v="51"/>
    <s v="ACS"/>
    <n v="10"/>
    <m/>
    <s v="X"/>
    <x v="1"/>
    <s v="NET"/>
    <s v="LOW LEVEL"/>
    <m/>
    <n v="14368"/>
    <s v="NET TLL03"/>
    <d v="1899-12-30T11:30:00"/>
    <d v="1899-12-30T12:30:00"/>
    <d v="1899-12-30T01:00:00"/>
    <d v="1899-12-30T11:30:00"/>
    <d v="1899-12-30T12:30:00"/>
    <d v="1899-12-30T01:00:00"/>
    <s v="DCO"/>
    <s v="N/A"/>
  </r>
  <r>
    <n v="14370"/>
    <x v="32"/>
    <x v="10"/>
    <s v="LIFT IFTS 24-03 CAN"/>
    <s v="IFTS"/>
    <n v="38"/>
    <s v="ACS"/>
    <n v="14"/>
    <m/>
    <s v="X"/>
    <x v="6"/>
    <s v="STDA"/>
    <s v="BRV_R2R_STD"/>
    <m/>
    <m/>
    <s v="PT BVR02"/>
    <s v="11:30"/>
    <s v="12:30"/>
    <d v="1899-12-30T01:00:00"/>
    <s v="11:30"/>
    <s v="12:30"/>
    <d v="1899-12-30T01:00:00"/>
    <s v="DCO"/>
    <s v="N/A"/>
  </r>
  <r>
    <n v="14371"/>
    <x v="32"/>
    <x v="10"/>
    <s v="LIFT IFTS 24-04 HUN"/>
    <s v="IFTS"/>
    <n v="63"/>
    <s v="ACS"/>
    <n v="32"/>
    <m/>
    <s v="X"/>
    <x v="2"/>
    <s v="STDA"/>
    <s v="LOW LEVEL"/>
    <m/>
    <m/>
    <s v="FMS LLF02"/>
    <s v="11:30"/>
    <s v="12:30"/>
    <d v="1899-12-30T01:00:00"/>
    <s v="11:30"/>
    <s v="12:30"/>
    <d v="1899-12-30T01:00:00"/>
    <s v="DCO"/>
    <s v="N/A"/>
  </r>
  <r>
    <n v="14372"/>
    <x v="32"/>
    <x v="10"/>
    <s v="LIFT 24-43 ITA"/>
    <s v="AMI"/>
    <n v="69"/>
    <s v="IFTS"/>
    <n v="9"/>
    <s v="X"/>
    <m/>
    <x v="5"/>
    <s v="NET"/>
    <s v="DCA"/>
    <m/>
    <n v="14373"/>
    <s v="SD R2V01"/>
    <s v="13:00"/>
    <s v="14:00"/>
    <d v="1899-12-30T01:00:00"/>
    <d v="1899-12-30T13:00:00"/>
    <d v="1899-12-30T14:00:00"/>
    <d v="1899-12-30T01:00:00"/>
    <s v="DCO"/>
    <s v="N/A"/>
  </r>
  <r>
    <n v="14373"/>
    <x v="32"/>
    <x v="10"/>
    <s v="LIFT 24-43 ITA"/>
    <s v="AMI"/>
    <n v="67"/>
    <s v="IFTS"/>
    <n v="22"/>
    <s v="X"/>
    <m/>
    <x v="0"/>
    <s v="NET"/>
    <s v="DCA"/>
    <m/>
    <n v="14374"/>
    <s v="SD R2V01"/>
    <s v="13:00"/>
    <s v="14:00"/>
    <d v="1899-12-30T01:00:00"/>
    <s v="13:00"/>
    <s v="14:00"/>
    <d v="1899-12-30T01:00:00"/>
    <s v="DCO"/>
    <s v="N/A"/>
  </r>
  <r>
    <n v="14374"/>
    <x v="32"/>
    <x v="10"/>
    <s v="LIFT IFTS 24-03 CAN"/>
    <s v="IFTS"/>
    <n v="37"/>
    <s v="ACS"/>
    <n v="17"/>
    <m/>
    <s v="X"/>
    <x v="6"/>
    <s v="STDA"/>
    <s v="BRV_R2R_STD"/>
    <m/>
    <m/>
    <s v="PT BVR02"/>
    <s v="13:00"/>
    <s v="14:00"/>
    <d v="1899-12-30T01:00:00"/>
    <s v="13:00"/>
    <s v="14:00"/>
    <d v="1899-12-30T01:00:00"/>
    <s v="DCO"/>
    <s v="N/A"/>
  </r>
  <r>
    <n v="14375"/>
    <x v="32"/>
    <x v="10"/>
    <s v="LIFT IFTS 24-04 CAN"/>
    <s v="IFTS"/>
    <n v="53"/>
    <s v="IFTS"/>
    <n v="23"/>
    <m/>
    <s v="X"/>
    <x v="3"/>
    <s v="STDA"/>
    <s v="LOW LEVEL"/>
    <m/>
    <m/>
    <s v="FMS LLF02"/>
    <s v="13:00"/>
    <s v="14:00"/>
    <d v="1899-12-30T01:00:00"/>
    <d v="1899-12-30T13:00:00"/>
    <d v="1899-12-30T14:00:00"/>
    <d v="1899-12-30T01:00:00"/>
    <s v="DCO"/>
    <s v="N/A"/>
  </r>
  <r>
    <n v="14376"/>
    <x v="32"/>
    <x v="10"/>
    <s v="LIFT IFTS 24-04 SPA"/>
    <s v="IFTS"/>
    <n v="61"/>
    <s v="ACS"/>
    <n v="5"/>
    <m/>
    <s v="X"/>
    <x v="5"/>
    <s v="NET"/>
    <s v="DECI_STD"/>
    <m/>
    <n v="14377"/>
    <s v="FMSC BFM01"/>
    <s v="14:30"/>
    <s v="15:30"/>
    <d v="1899-12-30T01:00:00"/>
    <d v="1899-12-30T14:30:00"/>
    <s v="15:30"/>
    <d v="1899-12-30T01:00:00"/>
    <s v="DCO"/>
    <s v="N/A"/>
  </r>
  <r>
    <n v="14377"/>
    <x v="32"/>
    <x v="10"/>
    <s v="LIFT IFTS 24-04 SPA"/>
    <s v="IFTS"/>
    <n v="60"/>
    <s v="ACS"/>
    <n v="10"/>
    <m/>
    <s v="X"/>
    <x v="0"/>
    <s v="NET"/>
    <s v="DECI_STD"/>
    <m/>
    <n v="14378"/>
    <s v="FMSC BFM01"/>
    <s v="14:30"/>
    <s v="15:30"/>
    <d v="1899-12-30T01:00:00"/>
    <d v="1899-12-30T14:30:00"/>
    <d v="1899-12-30T15:40:00"/>
    <d v="1899-12-30T01:10:00"/>
    <s v="DCO"/>
    <s v="N/A"/>
  </r>
  <r>
    <n v="14378"/>
    <x v="32"/>
    <x v="10"/>
    <s v="LIP 24-03 SWE"/>
    <s v="IFTS"/>
    <n v="48"/>
    <s v="ACS"/>
    <n v="1"/>
    <m/>
    <s v="X"/>
    <x v="6"/>
    <s v="STDA"/>
    <s v="PGM"/>
    <m/>
    <m/>
    <s v="SD PGM01"/>
    <s v="14:30"/>
    <s v="15:30"/>
    <d v="1899-12-30T01:00:00"/>
    <d v="1899-12-30T14:30:00"/>
    <d v="1899-12-30T15:30:00"/>
    <d v="1899-12-30T01:00:00"/>
    <s v="DCO"/>
    <s v="N/A"/>
  </r>
  <r>
    <n v="14379"/>
    <x v="32"/>
    <x v="10"/>
    <s v="LIP 24-03 SWE"/>
    <s v="IFTS"/>
    <n v="49"/>
    <s v="ACS"/>
    <n v="12"/>
    <m/>
    <s v="X"/>
    <x v="2"/>
    <s v="STDA"/>
    <s v="PGM"/>
    <m/>
    <m/>
    <s v="SD PGM01"/>
    <s v="14:30"/>
    <s v="15:30"/>
    <d v="1899-12-30T01:00:00"/>
    <d v="1899-12-30T14:30:00"/>
    <d v="1899-12-30T15:30:00"/>
    <d v="1899-12-30T01:00:00"/>
    <s v="DCO"/>
    <s v="N/A"/>
  </r>
  <r>
    <n v="14380"/>
    <x v="94"/>
    <x v="10"/>
    <s v="IFTS LIFT 24-02 QATAR"/>
    <s v="QATAR"/>
    <n v="55"/>
    <s v="ACS"/>
    <n v="9"/>
    <s v="X"/>
    <m/>
    <x v="5"/>
    <s v="NET"/>
    <s v="DECI_STD"/>
    <m/>
    <n v="14381"/>
    <s v="FMSC DACM01"/>
    <s v="07:00"/>
    <s v="08:00"/>
    <d v="1899-12-30T01:00:00"/>
    <d v="1899-12-30T07:00:00"/>
    <d v="1899-12-30T08:00:00"/>
    <d v="1899-12-30T01:00:00"/>
    <s v="DCO"/>
    <s v="N/A"/>
  </r>
  <r>
    <n v="14381"/>
    <x v="94"/>
    <x v="10"/>
    <s v="LIFT IFTS 24-04 HUN"/>
    <s v="IFTS"/>
    <n v="63"/>
    <s v="IFTS"/>
    <n v="9"/>
    <m/>
    <s v="X"/>
    <x v="0"/>
    <s v="NET"/>
    <s v="RNG_STD"/>
    <m/>
    <n v="14382"/>
    <s v="FMSC RNG01"/>
    <s v="07:00"/>
    <s v="08:00"/>
    <d v="1899-12-30T01:00:00"/>
    <s v="07:00"/>
    <s v="08:00"/>
    <d v="1899-12-30T01:00:00"/>
    <s v="DCO"/>
    <s v="N/A"/>
  </r>
  <r>
    <n v="14382"/>
    <x v="94"/>
    <x v="10"/>
    <s v="LIFT IFTS 24-04 CAN"/>
    <s v="IFTS"/>
    <n v="53"/>
    <s v="ACS"/>
    <n v="2"/>
    <m/>
    <s v="X"/>
    <x v="6"/>
    <s v="STDA"/>
    <s v="LOW LEVEL"/>
    <m/>
    <m/>
    <s v="FMS LLF03"/>
    <s v="07:00"/>
    <s v="08:00"/>
    <d v="1899-12-30T01:00:00"/>
    <s v="07:00"/>
    <s v="08:00"/>
    <d v="1899-12-30T01:00:00"/>
    <s v="DCO"/>
    <s v="N/A"/>
  </r>
  <r>
    <n v="14383"/>
    <x v="94"/>
    <x v="10"/>
    <s v="IFTS LIFT 24-02 QATAR"/>
    <s v="QATAR"/>
    <n v="53"/>
    <s v="ACS"/>
    <n v="14"/>
    <s v="X"/>
    <m/>
    <x v="5"/>
    <s v="NET"/>
    <s v="DECI_STD"/>
    <m/>
    <n v="14384"/>
    <s v="FMSC HACM02"/>
    <s v="08:30"/>
    <s v="09:30"/>
    <d v="1899-12-30T01:00:00"/>
    <d v="1899-12-30T08:30:00"/>
    <d v="1899-12-30T09:30:00"/>
    <d v="1899-12-30T01:00:00"/>
    <s v="DCO"/>
    <s v="N/A"/>
  </r>
  <r>
    <n v="14384"/>
    <x v="94"/>
    <x v="10"/>
    <s v="LIFT IFTS 24-04 HUN"/>
    <s v="IFTS"/>
    <n v="62"/>
    <s v="ACS"/>
    <n v="12"/>
    <m/>
    <s v="X"/>
    <x v="0"/>
    <s v="NET"/>
    <s v="RNG_STD"/>
    <m/>
    <n v="14385"/>
    <s v="FMSC RNG02"/>
    <s v="08:30"/>
    <s v="09:30"/>
    <d v="1899-12-30T01:00:00"/>
    <s v="08:30"/>
    <s v="09:30"/>
    <d v="1899-12-30T01:00:00"/>
    <s v="DCO"/>
    <s v="N/A"/>
  </r>
  <r>
    <n v="14385"/>
    <x v="94"/>
    <x v="10"/>
    <s v="LIFT IFTS 24-04 CAN"/>
    <s v="IFTS"/>
    <n v="52"/>
    <s v="ACS"/>
    <n v="5"/>
    <m/>
    <s v="X"/>
    <x v="6"/>
    <s v="STDA"/>
    <s v="DECI_STD"/>
    <m/>
    <m/>
    <s v="PT ERT01"/>
    <s v="08:30"/>
    <s v="09:30"/>
    <d v="1899-12-30T01:00:00"/>
    <s v="08:30"/>
    <s v="09:30"/>
    <d v="1899-12-30T01:00:00"/>
    <s v="DCO"/>
    <s v="N/A"/>
  </r>
  <r>
    <n v="14386"/>
    <x v="94"/>
    <x v="10"/>
    <s v="IFTS LIFT 24-02 QATAR"/>
    <s v="QATAR"/>
    <n v="54"/>
    <s v="ACS"/>
    <n v="17"/>
    <s v="X"/>
    <m/>
    <x v="5"/>
    <s v="NET"/>
    <s v="DECI_STD"/>
    <m/>
    <n v="14387"/>
    <s v="FMSC HACM01"/>
    <s v="10:00"/>
    <s v="11:00"/>
    <d v="1899-12-30T01:00:00"/>
    <d v="1899-12-30T10:00:00"/>
    <d v="1899-12-30T11:00:00"/>
    <d v="1899-12-30T01:00:00"/>
    <s v="DCO"/>
    <s v="N/A"/>
  </r>
  <r>
    <n v="14387"/>
    <x v="94"/>
    <x v="10"/>
    <s v="LIFT IFTS 24-04 SPA"/>
    <s v="IFTS"/>
    <n v="60"/>
    <s v="IFTS"/>
    <n v="22"/>
    <m/>
    <s v="X"/>
    <x v="0"/>
    <s v="NET"/>
    <s v="DECI_STD"/>
    <m/>
    <n v="14388"/>
    <s v="FMSC BFM02"/>
    <s v="10:00"/>
    <s v="11:00"/>
    <d v="1899-12-30T01:00:00"/>
    <s v="10:00"/>
    <s v="11:00"/>
    <d v="1899-12-30T01:00:00"/>
    <s v="DCO"/>
    <s v="N/A"/>
  </r>
  <r>
    <n v="14388"/>
    <x v="94"/>
    <x v="10"/>
    <s v="LIFT IFTS 24-03 SAUDI"/>
    <s v="IFTS"/>
    <n v="47"/>
    <s v="IFTS"/>
    <n v="23"/>
    <m/>
    <s v="X"/>
    <x v="6"/>
    <s v="STDA"/>
    <s v="DECI_STD"/>
    <m/>
    <m/>
    <s v="PT ERT03"/>
    <s v="10:00"/>
    <s v="11:00"/>
    <d v="1899-12-30T01:00:00"/>
    <s v="10:00"/>
    <s v="11:00"/>
    <d v="1899-12-30T01:00:00"/>
    <s v="DCO"/>
    <s v="N/A"/>
  </r>
  <r>
    <n v="14389"/>
    <x v="94"/>
    <x v="10"/>
    <s v="LIFT IFTS 24-03 CAN"/>
    <s v="IFTS"/>
    <n v="37"/>
    <s v="ACS"/>
    <n v="1"/>
    <m/>
    <s v="X"/>
    <x v="5"/>
    <s v="NET"/>
    <s v="DCA"/>
    <m/>
    <n v="14390"/>
    <s v="NET QRA01"/>
    <s v="11:30"/>
    <s v="12:30"/>
    <d v="1899-12-30T01:00:00"/>
    <d v="1899-12-30T11:30:00"/>
    <d v="1899-12-30T12:30:00"/>
    <d v="1899-12-30T01:00:00"/>
    <s v="DCO"/>
    <s v="N/A"/>
  </r>
  <r>
    <n v="14390"/>
    <x v="94"/>
    <x v="10"/>
    <s v="LIFT IFTS 24-03 CAN"/>
    <s v="IFTS"/>
    <n v="38"/>
    <s v="ACS"/>
    <n v="10"/>
    <m/>
    <s v="X"/>
    <x v="4"/>
    <s v="NET"/>
    <s v="DCA"/>
    <m/>
    <n v="14389"/>
    <s v="NET QRA01"/>
    <s v="11:30"/>
    <s v="12:30"/>
    <d v="1899-12-30T01:00:00"/>
    <d v="1899-12-30T11:30:00"/>
    <d v="1899-12-30T12:30:00"/>
    <d v="1899-12-30T01:00:00"/>
    <s v="DCO"/>
    <s v="N/A"/>
  </r>
  <r>
    <n v="14391"/>
    <x v="94"/>
    <x v="10"/>
    <s v="LIFT IFTS 24-04 SPA"/>
    <s v="IFTS"/>
    <n v="61"/>
    <s v="ACS"/>
    <n v="32"/>
    <m/>
    <s v="X"/>
    <x v="0"/>
    <s v="NET"/>
    <s v="DECI_STD"/>
    <m/>
    <n v="14392"/>
    <s v="FMSC BFM02"/>
    <s v="11:30"/>
    <s v="12:30"/>
    <d v="1899-12-30T01:00:00"/>
    <s v="11:30"/>
    <s v="12:30"/>
    <d v="1899-12-30T01:00:00"/>
    <s v="DCO"/>
    <s v="N/A"/>
  </r>
  <r>
    <n v="14392"/>
    <x v="34"/>
    <x v="11"/>
    <s v="LIFT IFTS 24-04 CAN"/>
    <s v="IFTS"/>
    <n v="52"/>
    <s v="ACS"/>
    <n v="32"/>
    <m/>
    <s v="X"/>
    <x v="2"/>
    <s v="NET"/>
    <s v="DECI_PGM"/>
    <m/>
    <n v="14393"/>
    <s v="NET PGM01"/>
    <s v="14:30"/>
    <s v="15:30"/>
    <d v="1899-12-30T01:00:00"/>
    <d v="1899-12-30T14:30:00"/>
    <d v="1899-12-30T15:05:00"/>
    <d v="1899-12-30T00:35:00"/>
    <s v="DNCO"/>
    <s v="CD3"/>
  </r>
  <r>
    <n v="14393"/>
    <x v="34"/>
    <x v="11"/>
    <s v="LIFT IFTS 24-04 CAN"/>
    <s v="IFTS"/>
    <n v="51"/>
    <s v="IFTS"/>
    <n v="23"/>
    <m/>
    <s v="X"/>
    <x v="3"/>
    <s v="NET"/>
    <s v="DECI_PGM"/>
    <m/>
    <n v="14392"/>
    <s v="NET PGM01"/>
    <s v="14:30"/>
    <s v="15:30"/>
    <d v="1899-12-30T01:00:00"/>
    <d v="1899-12-30T14:30:00"/>
    <d v="1899-12-30T15:20:00"/>
    <d v="1899-12-30T00:50:00"/>
    <s v="DNCO"/>
    <s v="CD5"/>
  </r>
  <r>
    <n v="14394"/>
    <x v="94"/>
    <x v="10"/>
    <s v="LIFT IFTS 24-04 CAN"/>
    <s v="IFTS"/>
    <n v="54"/>
    <s v="ACS"/>
    <n v="14"/>
    <m/>
    <s v="X"/>
    <x v="2"/>
    <s v="NET"/>
    <s v="LOW LEVEL"/>
    <m/>
    <n v="14395"/>
    <s v="NET TLL01"/>
    <s v="11:30"/>
    <s v="12:30"/>
    <d v="1899-12-30T01:00:00"/>
    <d v="1899-12-30T11:30:00"/>
    <d v="1899-12-30T12:30:00"/>
    <d v="1899-12-30T01:00:00"/>
    <s v="DCO"/>
    <s v="N/A"/>
  </r>
  <r>
    <n v="14395"/>
    <x v="94"/>
    <x v="10"/>
    <s v="LIFT IFTS 24-04 CAN"/>
    <s v="IFTS"/>
    <n v="53"/>
    <s v="IFTS"/>
    <n v="3"/>
    <m/>
    <s v="X"/>
    <x v="3"/>
    <s v="NET"/>
    <s v="LOW LEVEL"/>
    <m/>
    <n v="14394"/>
    <s v="NET TLL01"/>
    <s v="11:30"/>
    <s v="12:30"/>
    <d v="1899-12-30T01:00:00"/>
    <d v="1899-12-30T11:30:00"/>
    <d v="1899-12-30T12:30:00"/>
    <d v="1899-12-30T01:00:00"/>
    <s v="DCO"/>
    <s v="N/A"/>
  </r>
  <r>
    <n v="14396"/>
    <x v="34"/>
    <x v="11"/>
    <s v="LIFT 24-44 ITA"/>
    <s v="AMI"/>
    <n v="71"/>
    <s v="ACS"/>
    <n v="14"/>
    <s v="X"/>
    <m/>
    <x v="0"/>
    <s v="NET"/>
    <s v="DECI_STD"/>
    <m/>
    <n v="14397"/>
    <s v="SD DBFM02"/>
    <s v="16:00"/>
    <d v="1899-12-30T16:30:00"/>
    <d v="1899-12-30T00:30:00"/>
    <s v="16:00"/>
    <d v="1899-12-30T16:30:00"/>
    <d v="1899-12-30T00:30:00"/>
    <s v="RSLD"/>
    <s v="CD3"/>
  </r>
  <r>
    <n v="14397"/>
    <x v="34"/>
    <x v="11"/>
    <s v="LIFT 24-44 ITA"/>
    <s v="AMI"/>
    <n v="73"/>
    <s v="ACS"/>
    <n v="13"/>
    <s v="X"/>
    <m/>
    <x v="0"/>
    <s v="NET"/>
    <s v="DECI_STD"/>
    <m/>
    <n v="14398"/>
    <s v="SD DBFM02"/>
    <s v="16:35"/>
    <d v="1899-12-30T17:05:00"/>
    <d v="1899-12-30T00:30:00"/>
    <s v="16:35"/>
    <d v="1899-12-30T17:05:00"/>
    <d v="1899-12-30T00:30:00"/>
    <s v="RSLD"/>
    <s v="CD3"/>
  </r>
  <r>
    <n v="14398"/>
    <x v="34"/>
    <x v="11"/>
    <s v="LIFT IFTS 24-04 CAN"/>
    <s v="IFTS"/>
    <n v="54"/>
    <s v="ACS"/>
    <n v="2"/>
    <m/>
    <s v="X"/>
    <x v="2"/>
    <s v="NET"/>
    <s v="DECI_PGM"/>
    <m/>
    <n v="14399"/>
    <s v="NET PGM01"/>
    <s v="16:00"/>
    <s v="17:00"/>
    <d v="1899-12-30T01:00:00"/>
    <d v="1899-12-30T16:00:00"/>
    <d v="1899-12-30T16:30:00"/>
    <d v="1899-12-30T00:30:00"/>
    <s v="DNCO"/>
    <s v="CD3"/>
  </r>
  <r>
    <n v="14399"/>
    <x v="34"/>
    <x v="11"/>
    <s v="LIFT IFTS 24-04 CAN"/>
    <s v="IFTS"/>
    <n v="53"/>
    <s v="ACS"/>
    <n v="10"/>
    <m/>
    <s v="X"/>
    <x v="3"/>
    <s v="NET"/>
    <s v="DECI_PGM"/>
    <m/>
    <n v="14398"/>
    <s v="NET PGM01"/>
    <d v="1899-12-30T16:00:00"/>
    <d v="1899-12-30T17:00:00"/>
    <d v="1899-12-30T01:00:00"/>
    <d v="1899-12-30T16:00:00"/>
    <d v="1899-12-30T16:30:00"/>
    <d v="1899-12-30T00:30:00"/>
    <s v="DNCO"/>
    <s v="CD3"/>
  </r>
  <r>
    <n v="14400"/>
    <x v="94"/>
    <x v="10"/>
    <s v="IFTS LIFT 24-02 QATAR"/>
    <s v="QATAR"/>
    <n v="54"/>
    <s v="ACS"/>
    <n v="9"/>
    <s v="X"/>
    <m/>
    <x v="5"/>
    <s v="NET"/>
    <s v="DECI_STD"/>
    <m/>
    <n v="14401"/>
    <s v="FMSC HACM02"/>
    <s v="13:00"/>
    <s v="14:00"/>
    <d v="1899-12-30T01:00:00"/>
    <s v="13:00"/>
    <s v="14:00"/>
    <d v="1899-12-30T01:00:00"/>
    <s v="DCO"/>
    <s v="N/A"/>
  </r>
  <r>
    <n v="14401"/>
    <x v="35"/>
    <x v="11"/>
    <s v="LIFT 24-44 ITA"/>
    <s v="AMI"/>
    <n v="71"/>
    <s v="ACS"/>
    <n v="10"/>
    <s v="X"/>
    <m/>
    <x v="5"/>
    <s v="NET"/>
    <s v="DECI_STD"/>
    <m/>
    <n v="14402"/>
    <s v="SD DBFM02 CPL01"/>
    <s v="07:00"/>
    <d v="1899-12-30T07:30:00"/>
    <d v="1899-12-30T00:30:00"/>
    <d v="1899-12-30T07:25:00"/>
    <d v="1899-12-30T07:45:00"/>
    <d v="1899-12-30T00:20:00"/>
    <s v="DNCO"/>
    <s v="CD5"/>
  </r>
  <r>
    <n v="14402"/>
    <x v="35"/>
    <x v="11"/>
    <s v="LIFT 24-44 ITA"/>
    <s v="AMI"/>
    <n v="73"/>
    <s v="ACS"/>
    <n v="17"/>
    <s v="X"/>
    <m/>
    <x v="5"/>
    <s v="NET"/>
    <s v="DECI_STD"/>
    <m/>
    <n v="14403"/>
    <s v=" SD DBFM02 CPL01"/>
    <s v="07:35"/>
    <d v="1899-12-30T08:05:00"/>
    <d v="1899-12-30T00:30:00"/>
    <d v="1899-12-30T07:25:00"/>
    <d v="1899-12-30T07:45:00"/>
    <d v="1899-12-30T00:20:00"/>
    <s v="DNCO"/>
    <s v="CD5"/>
  </r>
  <r>
    <n v="14403"/>
    <x v="94"/>
    <x v="10"/>
    <s v="LIFT IFTS 24-04 HUN"/>
    <s v="IFTS"/>
    <n v="63"/>
    <s v="IFTS"/>
    <n v="9"/>
    <m/>
    <s v="X"/>
    <x v="0"/>
    <s v="STDA"/>
    <s v="LOW LEVEL"/>
    <m/>
    <m/>
    <s v="FMS LLF03"/>
    <s v="13:00"/>
    <s v="14:00"/>
    <d v="1899-12-30T01:00:00"/>
    <s v="13:00"/>
    <s v="14:00"/>
    <d v="1899-12-30T01:00:00"/>
    <s v="DCO"/>
    <s v="N/A"/>
  </r>
  <r>
    <n v="14404"/>
    <x v="94"/>
    <x v="10"/>
    <s v="LIFT IFTS 24-04 CAN"/>
    <s v="IFTS"/>
    <n v="51"/>
    <s v="IFTS"/>
    <n v="22"/>
    <m/>
    <s v="X"/>
    <x v="1"/>
    <s v="STDA"/>
    <s v="DECI_STD"/>
    <m/>
    <m/>
    <s v="PT ERT01"/>
    <s v="13:00"/>
    <s v="14:00"/>
    <d v="1899-12-30T01:00:00"/>
    <s v="13:00"/>
    <d v="1899-12-30T13:55:00"/>
    <d v="1899-12-30T00:55:00"/>
    <s v="DCO"/>
    <s v="N/A"/>
  </r>
  <r>
    <n v="14405"/>
    <x v="94"/>
    <x v="10"/>
    <s v=" IFTS LIFT 24-03 QATAR"/>
    <s v="QATAR"/>
    <n v="60"/>
    <s v="IFTS"/>
    <n v="23"/>
    <s v="X"/>
    <m/>
    <x v="6"/>
    <s v="STDA"/>
    <s v="DECI_STD"/>
    <m/>
    <m/>
    <s v="PT ERT01"/>
    <s v="13:00"/>
    <s v="14:00"/>
    <d v="1899-12-30T01:00:00"/>
    <s v="13:00"/>
    <s v="14:00"/>
    <d v="1899-12-30T01:00:00"/>
    <s v="DCO"/>
    <s v="N/A"/>
  </r>
  <r>
    <n v="14406"/>
    <x v="94"/>
    <x v="10"/>
    <s v="LIP 24-03 SWE"/>
    <s v="IFTS"/>
    <n v="48"/>
    <s v="IFTS"/>
    <n v="3"/>
    <m/>
    <s v="X"/>
    <x v="5"/>
    <s v="NET"/>
    <s v="PGM"/>
    <m/>
    <n v="14407"/>
    <s v="SD PGM02"/>
    <s v="14:30"/>
    <s v="15:30"/>
    <d v="1899-12-30T01:00:00"/>
    <s v="14:30"/>
    <s v="15:30"/>
    <d v="1899-12-30T01:00:00"/>
    <s v="DCO"/>
    <s v="N/A"/>
  </r>
  <r>
    <n v="14407"/>
    <x v="94"/>
    <x v="10"/>
    <s v="LIP 24-03 SWE"/>
    <s v="IFTS"/>
    <n v="49"/>
    <s v="ACS"/>
    <n v="1"/>
    <m/>
    <s v="X"/>
    <x v="4"/>
    <s v="NET"/>
    <s v="PGM"/>
    <m/>
    <n v="14406"/>
    <s v="SD PGM02"/>
    <s v="14:30"/>
    <s v="15:30"/>
    <d v="1899-12-30T01:00:00"/>
    <s v="14:30"/>
    <s v="15:30"/>
    <d v="1899-12-30T01:00:00"/>
    <s v="DCO"/>
    <s v="N/A"/>
  </r>
  <r>
    <n v="14408"/>
    <x v="94"/>
    <x v="10"/>
    <s v="LIFT IFTS 24-04 SPA"/>
    <s v="IFTS"/>
    <n v="58"/>
    <s v="ACS"/>
    <n v="12"/>
    <m/>
    <s v="X"/>
    <x v="0"/>
    <s v="NET"/>
    <s v="DECI_STD"/>
    <m/>
    <n v="14409"/>
    <s v="FMSC OBFM01"/>
    <s v="14:30"/>
    <s v="15:30"/>
    <d v="1899-12-30T01:00:00"/>
    <d v="1899-12-30T14:30:00"/>
    <d v="1899-12-30T15:30:00"/>
    <d v="1899-12-30T01:00:00"/>
    <s v="DCO"/>
    <s v="N/A"/>
  </r>
  <r>
    <n v="14409"/>
    <x v="94"/>
    <x v="10"/>
    <s v="LIFT 24-44 ITA"/>
    <s v="AMI"/>
    <n v="71"/>
    <s v="ACS"/>
    <n v="30"/>
    <s v="X"/>
    <m/>
    <x v="6"/>
    <s v="STDA"/>
    <s v="DECI_STD"/>
    <m/>
    <m/>
    <s v="SD ERT01"/>
    <s v="14:30"/>
    <s v="15:30"/>
    <d v="1899-12-30T01:00:00"/>
    <d v="1899-12-30T14:30:00"/>
    <d v="1899-12-30T15:30:00"/>
    <d v="1899-12-30T01:00:00"/>
    <s v="DCO"/>
    <s v="N/A"/>
  </r>
  <r>
    <n v="14410"/>
    <x v="33"/>
    <x v="10"/>
    <s v="LIFT IFTS 24-03 CAN"/>
    <s v="IFTS"/>
    <n v="38"/>
    <s v="ACS"/>
    <n v="9"/>
    <m/>
    <s v="X"/>
    <x v="5"/>
    <s v="NET"/>
    <s v="DCA"/>
    <m/>
    <n v="14411"/>
    <s v="NET QRA02"/>
    <s v="07:00"/>
    <s v="08:00"/>
    <d v="1899-12-30T01:00:00"/>
    <s v="07:00"/>
    <s v="08:00"/>
    <d v="1899-12-30T01:00:00"/>
    <s v="DCO"/>
    <s v="N/A"/>
  </r>
  <r>
    <n v="14411"/>
    <x v="33"/>
    <x v="10"/>
    <s v="LIFT IFTS 24-03 CAN"/>
    <s v="IFTS"/>
    <n v="37"/>
    <s v="IFTS"/>
    <n v="23"/>
    <m/>
    <s v="X"/>
    <x v="4"/>
    <s v="NET"/>
    <s v="DCA"/>
    <m/>
    <n v="14410"/>
    <s v="NET QRA02"/>
    <d v="1899-12-30T07:00:00"/>
    <d v="1899-12-30T08:00:00"/>
    <d v="1899-12-30T01:00:00"/>
    <d v="1899-12-30T07:00:00"/>
    <d v="1899-12-30T08:00:00"/>
    <d v="1899-12-30T01:00:00"/>
    <s v="DCO"/>
    <s v="N/A"/>
  </r>
  <r>
    <n v="14412"/>
    <x v="33"/>
    <x v="10"/>
    <s v="LIP 24-03 AUT"/>
    <s v="IFTS"/>
    <n v="42"/>
    <s v="ACS"/>
    <n v="32"/>
    <m/>
    <s v="X"/>
    <x v="0"/>
    <s v="NET"/>
    <s v="LOW LEVEL"/>
    <m/>
    <n v="14413"/>
    <s v="SD FLL02"/>
    <s v="07:00"/>
    <s v="08:00"/>
    <d v="1899-12-30T01:00:00"/>
    <s v="07:00"/>
    <s v="08:00"/>
    <d v="1899-12-30T01:00:00"/>
    <s v="DCO"/>
    <s v="N/A"/>
  </r>
  <r>
    <n v="14413"/>
    <x v="33"/>
    <x v="10"/>
    <s v="LIP 24-03 SGP"/>
    <s v="IFTS"/>
    <n v="41"/>
    <s v="ACS"/>
    <n v="1"/>
    <m/>
    <s v="X"/>
    <x v="1"/>
    <s v="NET"/>
    <s v="LOW LEVEL"/>
    <m/>
    <n v="14412"/>
    <s v="SD FLL02"/>
    <d v="1899-12-30T07:00:00"/>
    <d v="1899-12-30T08:00:00"/>
    <d v="1899-12-30T01:00:00"/>
    <d v="1899-12-30T07:00:00"/>
    <d v="1899-12-30T08:00:00"/>
    <d v="1899-12-30T01:00:00"/>
    <s v="DCO"/>
    <s v="N/A"/>
  </r>
  <r>
    <n v="14414"/>
    <x v="33"/>
    <x v="10"/>
    <s v="LIFT IFTS 24-04 HUN"/>
    <s v="IFTS"/>
    <n v="62"/>
    <s v="ACS"/>
    <n v="14"/>
    <m/>
    <s v="X"/>
    <x v="2"/>
    <s v="NET"/>
    <s v="LOW LEVEL"/>
    <m/>
    <n v="14415"/>
    <s v="NET TLL01"/>
    <s v="07:00"/>
    <s v="08:00"/>
    <d v="1899-12-30T01:00:00"/>
    <s v="07:00"/>
    <s v="08:00"/>
    <d v="1899-12-30T01:00:00"/>
    <s v="DCO"/>
    <s v="N/A"/>
  </r>
  <r>
    <n v="14415"/>
    <x v="33"/>
    <x v="10"/>
    <s v="LIFT IFTS 24-04 HUN"/>
    <s v="IFTS"/>
    <n v="63"/>
    <s v="IFTS"/>
    <n v="22"/>
    <m/>
    <s v="X"/>
    <x v="3"/>
    <s v="NET"/>
    <s v="LOW LEVEL"/>
    <m/>
    <n v="14414"/>
    <s v="NET TLL01"/>
    <d v="1899-12-30T07:00:00"/>
    <d v="1899-12-30T08:00:00"/>
    <d v="1899-12-30T01:00:00"/>
    <s v="07:00"/>
    <s v="08:00"/>
    <d v="1899-12-30T01:00:00"/>
    <s v="SDC"/>
    <s v="N/A"/>
  </r>
  <r>
    <n v="14416"/>
    <x v="33"/>
    <x v="10"/>
    <s v="IFTS LIFT 24-02 QATAR"/>
    <s v="QATAR"/>
    <n v="55"/>
    <s v="ACS"/>
    <n v="12"/>
    <s v="X"/>
    <m/>
    <x v="5"/>
    <s v="NET"/>
    <s v="DECI_STD"/>
    <m/>
    <n v="14417"/>
    <s v="FMSC DACM02"/>
    <s v="08:30"/>
    <s v="09:30"/>
    <d v="1899-12-30T01:00:00"/>
    <s v="08:30"/>
    <s v="09:30"/>
    <d v="1899-12-30T01:00:00"/>
    <s v="DCO"/>
    <s v="N/A"/>
  </r>
  <r>
    <n v="14417"/>
    <x v="33"/>
    <x v="10"/>
    <s v="LIFT IFTS 24-03 UK"/>
    <s v="IFTS"/>
    <n v="40"/>
    <s v="ACS"/>
    <n v="17"/>
    <m/>
    <s v="X"/>
    <x v="0"/>
    <s v="STDA"/>
    <s v="DECI_STD_NVG"/>
    <m/>
    <m/>
    <s v="FMS R2RNVG01"/>
    <s v="08:30"/>
    <s v="09:30"/>
    <d v="1899-12-30T01:00:00"/>
    <s v="08:30"/>
    <s v="09:30"/>
    <d v="1899-12-30T01:00:00"/>
    <s v="DCO"/>
    <s v="N/A"/>
  </r>
  <r>
    <n v="14418"/>
    <x v="33"/>
    <x v="10"/>
    <s v="LIFT IFTS 24-04 CAN"/>
    <s v="IFTS"/>
    <n v="53"/>
    <s v="ACS"/>
    <n v="5"/>
    <m/>
    <s v="X"/>
    <x v="2"/>
    <s v="NET"/>
    <s v="LOW LEVEL"/>
    <m/>
    <n v="14419"/>
    <s v="NET TLL02"/>
    <s v="08:30"/>
    <s v="09:30"/>
    <d v="1899-12-30T01:00:00"/>
    <s v="08:30"/>
    <s v="09:30"/>
    <d v="1899-12-30T01:00:00"/>
    <s v="DCO"/>
    <s v="N/A"/>
  </r>
  <r>
    <n v="14419"/>
    <x v="33"/>
    <x v="10"/>
    <s v="LIFT IFTS 24-04 CAN"/>
    <s v="IFTS"/>
    <n v="54"/>
    <s v="IFTS"/>
    <n v="9"/>
    <m/>
    <s v="X"/>
    <x v="3"/>
    <s v="NET"/>
    <s v="LOW LEVEL"/>
    <m/>
    <n v="14418"/>
    <s v="NET TLL02"/>
    <d v="1899-12-30T08:30:00"/>
    <d v="1899-12-30T09:30:00"/>
    <d v="1899-12-30T01:00:00"/>
    <s v="08:30"/>
    <s v="09:30"/>
    <d v="1899-12-30T01:00:00"/>
    <s v="SDC"/>
    <s v="N/A"/>
  </r>
  <r>
    <n v="14420"/>
    <x v="33"/>
    <x v="10"/>
    <s v="IFTS LIFT 24-02 QATAR"/>
    <s v="QATAR"/>
    <n v="50"/>
    <s v="ACS"/>
    <n v="1"/>
    <s v="X"/>
    <m/>
    <x v="5"/>
    <s v="NET"/>
    <s v="DECI_STD"/>
    <m/>
    <n v="14421"/>
    <s v="FMSC HACM02"/>
    <s v="10:00"/>
    <s v="11:00"/>
    <d v="1899-12-30T01:00:00"/>
    <s v="10:00"/>
    <s v="11:00"/>
    <d v="1899-12-30T01:00:00"/>
    <s v="DCO"/>
    <s v="N/A"/>
  </r>
  <r>
    <n v="14421"/>
    <x v="33"/>
    <x v="10"/>
    <s v="LIFT IFTS 24-04 CAN"/>
    <s v="IFTS"/>
    <n v="51"/>
    <s v="IFTS"/>
    <n v="23"/>
    <m/>
    <s v="X"/>
    <x v="0"/>
    <s v="NET"/>
    <s v="RNG_STD"/>
    <m/>
    <n v="14422"/>
    <s v="FMSC RNG01"/>
    <s v="10:00"/>
    <s v="11:00"/>
    <d v="1899-12-30T01:00:00"/>
    <d v="1899-12-30T10:00:00"/>
    <d v="1899-12-30T11:00:00"/>
    <d v="1899-12-30T01:00:00"/>
    <s v="DCO"/>
    <s v="N/A"/>
  </r>
  <r>
    <n v="14422"/>
    <x v="36"/>
    <x v="12"/>
    <s v="IFTS LIFT 24-02 QATAR"/>
    <s v="QATAR"/>
    <n v="50"/>
    <s v="ACS"/>
    <n v="2"/>
    <s v="X"/>
    <m/>
    <x v="2"/>
    <s v="STDA"/>
    <s v="BRV_R2R_STD"/>
    <m/>
    <m/>
    <s v="PT R2R01"/>
    <s v="08:30"/>
    <s v="09:30"/>
    <d v="1899-12-30T01:00:00"/>
    <d v="1899-12-30T08:30:00"/>
    <d v="1899-12-30T09:30:00"/>
    <d v="1899-12-30T01:00:00"/>
    <s v="RSLD"/>
    <s v="CD3"/>
  </r>
  <r>
    <n v="14423"/>
    <x v="33"/>
    <x v="10"/>
    <s v="LIFT IFTS 24-04 SPA"/>
    <s v="IFTS"/>
    <n v="58"/>
    <s v="ACS"/>
    <n v="14"/>
    <m/>
    <s v="X"/>
    <x v="6"/>
    <s v="STDA"/>
    <s v="DECI_STD"/>
    <m/>
    <m/>
    <s v="PT ERT01"/>
    <s v="10:00"/>
    <s v="11:00"/>
    <d v="1899-12-30T01:00:00"/>
    <s v="10:00"/>
    <s v="11:00"/>
    <d v="1899-12-30T01:00:00"/>
    <s v="DCO"/>
    <s v="N/A"/>
  </r>
  <r>
    <n v="14424"/>
    <x v="33"/>
    <x v="10"/>
    <s v="LIFT IFTS 24-04 SPA"/>
    <s v="IFTS"/>
    <n v="59"/>
    <s v="IFTS"/>
    <n v="22"/>
    <m/>
    <s v="X"/>
    <x v="3"/>
    <s v="STDA"/>
    <s v="DECI_STD"/>
    <m/>
    <m/>
    <s v="PT ERT01"/>
    <s v="10:00"/>
    <s v="11:00"/>
    <d v="1899-12-30T01:00:00"/>
    <s v="10:00"/>
    <s v="11:00"/>
    <d v="1899-12-30T01:00:00"/>
    <s v="DCO"/>
    <s v="N/A"/>
  </r>
  <r>
    <n v="14425"/>
    <x v="33"/>
    <x v="10"/>
    <s v="IFTS LIFT 24-02 QATAR"/>
    <s v="QATAR"/>
    <n v="51"/>
    <s v="ACS"/>
    <n v="13"/>
    <s v="X"/>
    <m/>
    <x v="5"/>
    <s v="NET"/>
    <s v="DECI_STD"/>
    <m/>
    <n v="14426"/>
    <s v="FMSC HACM01"/>
    <s v="11:30"/>
    <s v="12:30"/>
    <d v="1899-12-30T01:00:00"/>
    <s v="11:30"/>
    <s v="12:30"/>
    <d v="1899-12-30T01:00:00"/>
    <s v="DCO"/>
    <s v="N/A"/>
  </r>
  <r>
    <n v="14426"/>
    <x v="33"/>
    <x v="10"/>
    <s v="LIFT IFTS 24-04 CAN"/>
    <s v="IFTS"/>
    <n v="52"/>
    <s v="ACS"/>
    <n v="5"/>
    <m/>
    <s v="X"/>
    <x v="0"/>
    <s v="NET"/>
    <s v="RNG_STD"/>
    <m/>
    <n v="14427"/>
    <s v="FMSC RNG01"/>
    <s v="11:30"/>
    <s v="12:30"/>
    <d v="1899-12-30T01:00:00"/>
    <d v="1899-12-30T11:30:00"/>
    <d v="1899-12-30T12:30:00"/>
    <d v="1899-12-30T01:00:00"/>
    <s v="DCO"/>
    <s v="N/A"/>
  </r>
  <r>
    <n v="14427"/>
    <x v="33"/>
    <x v="10"/>
    <s v="LIFT IFTS 24-04 HUN"/>
    <s v="IFTS"/>
    <n v="63"/>
    <s v="IFTS"/>
    <n v="9"/>
    <m/>
    <s v="X"/>
    <x v="2"/>
    <s v="NET"/>
    <s v="LOW LEVEL"/>
    <m/>
    <n v="14428"/>
    <s v="NET TLL02"/>
    <s v="11:30"/>
    <s v="12:30"/>
    <d v="1899-12-30T01:00:00"/>
    <s v="11:30"/>
    <s v="12:30"/>
    <d v="1899-12-30T01:00:00"/>
    <s v="DCO"/>
    <s v="N/A"/>
  </r>
  <r>
    <n v="14428"/>
    <x v="33"/>
    <x v="10"/>
    <s v="LIFT IFTS 24-04 HUN"/>
    <s v="IFTS"/>
    <n v="62"/>
    <s v="ACS"/>
    <n v="10"/>
    <m/>
    <s v="X"/>
    <x v="3"/>
    <s v="NET"/>
    <s v="LOW LEVEL"/>
    <m/>
    <n v="14427"/>
    <s v="NET TLL02"/>
    <s v="11:30"/>
    <s v="12:30"/>
    <d v="1899-12-30T01:00:00"/>
    <s v="11:30"/>
    <s v="12:30"/>
    <d v="1899-12-30T01:00:00"/>
    <s v="DCO"/>
    <s v="N/A"/>
  </r>
  <r>
    <n v="14429"/>
    <x v="95"/>
    <x v="11"/>
    <s v="LIFT 24-03 SNG"/>
    <s v="IFTS"/>
    <n v="43"/>
    <s v="ACS"/>
    <n v="1"/>
    <m/>
    <s v="X"/>
    <x v="5"/>
    <s v="NET"/>
    <s v="DECI_STD"/>
    <m/>
    <n v="14430"/>
    <s v="FMSC HACM01"/>
    <s v="08:30"/>
    <s v="09:30"/>
    <d v="1899-12-30T01:00:00"/>
    <d v="1899-12-30T08:30:00"/>
    <d v="1899-12-30T09:30:00"/>
    <d v="1899-12-30T01:00:00"/>
    <s v="DCO"/>
    <s v="N/A"/>
  </r>
  <r>
    <n v="14430"/>
    <x v="95"/>
    <x v="11"/>
    <s v="LIFT IFTS 24-03 CAN"/>
    <s v="IFTS"/>
    <n v="37"/>
    <s v="ACS"/>
    <n v="9"/>
    <m/>
    <s v="X"/>
    <x v="0"/>
    <s v="STDA"/>
    <s v="DECI_STD_NVG"/>
    <m/>
    <m/>
    <s v="FMS R2RNVG01"/>
    <s v="08:30"/>
    <s v="09:30"/>
    <d v="1899-12-30T01:00:00"/>
    <d v="1899-12-30T08:30:00"/>
    <d v="1899-12-30T09:30:00"/>
    <d v="1899-12-30T01:00:00"/>
    <s v="DCO"/>
    <s v="N/A"/>
  </r>
  <r>
    <n v="14431"/>
    <x v="95"/>
    <x v="11"/>
    <s v="LIFT IFTS 24-05 GER"/>
    <s v="IFTS"/>
    <n v="67"/>
    <s v="IFTS"/>
    <n v="23"/>
    <m/>
    <s v="X"/>
    <x v="1"/>
    <s v="STDA"/>
    <s v="DECI_STD"/>
    <m/>
    <m/>
    <s v="PT NIT01"/>
    <s v="08:30"/>
    <s v="09:30"/>
    <d v="1899-12-30T01:00:00"/>
    <d v="1899-12-30T08:30:00"/>
    <d v="1899-12-30T09:40:00"/>
    <d v="1899-12-30T01:10:00"/>
    <s v="DCO"/>
    <s v="N/A"/>
  </r>
  <r>
    <n v="14432"/>
    <x v="95"/>
    <x v="11"/>
    <s v="LIFT IFTS 24-04 HUN"/>
    <s v="IFTS"/>
    <n v="62"/>
    <s v="ACS"/>
    <n v="33"/>
    <m/>
    <s v="X"/>
    <x v="3"/>
    <s v="STDA"/>
    <s v="DECI_STD"/>
    <m/>
    <m/>
    <s v="PT ERT01"/>
    <s v="08:30"/>
    <s v="09:30"/>
    <d v="1899-12-30T01:00:00"/>
    <d v="1899-12-30T08:30:00"/>
    <d v="1899-12-30T09:30:00"/>
    <d v="1899-12-30T01:00:00"/>
    <s v="DCO"/>
    <s v="N/A"/>
  </r>
  <r>
    <n v="14433"/>
    <x v="95"/>
    <x v="11"/>
    <s v="LIFT 24-03 SNG"/>
    <s v="IFTS"/>
    <n v="44"/>
    <s v="ACS"/>
    <n v="16"/>
    <m/>
    <s v="X"/>
    <x v="5"/>
    <s v="NET"/>
    <s v="DECI_STD"/>
    <m/>
    <n v="14434"/>
    <s v="FMSC HACM01"/>
    <s v="10:00"/>
    <s v="11:00"/>
    <d v="1899-12-30T01:00:00"/>
    <d v="1899-12-30T09:55:00"/>
    <d v="1899-12-30T10:55:00"/>
    <d v="1899-12-30T01:00:00"/>
    <s v="DCO"/>
    <s v="N/A"/>
  </r>
  <r>
    <n v="14434"/>
    <x v="95"/>
    <x v="11"/>
    <s v="LIFT IFTS 24-03 CAN"/>
    <s v="IFTS"/>
    <n v="38"/>
    <s v="ACS"/>
    <n v="13"/>
    <m/>
    <s v="X"/>
    <x v="0"/>
    <s v="STDA"/>
    <s v="DECI_STD_NVG"/>
    <m/>
    <m/>
    <s v="FMS R2RNVG01"/>
    <s v="10:00"/>
    <s v="11:00"/>
    <d v="1899-12-30T01:00:00"/>
    <d v="1899-12-30T10:00:00"/>
    <d v="1899-12-30T11:00:00"/>
    <d v="1899-12-30T01:00:00"/>
    <s v="DCO"/>
    <s v="N/A"/>
  </r>
  <r>
    <n v="14435"/>
    <x v="95"/>
    <x v="11"/>
    <s v="LIFT IFTS 24-04 CAN"/>
    <s v="IFTS"/>
    <n v="54"/>
    <s v="IFTS"/>
    <n v="9"/>
    <m/>
    <s v="X"/>
    <x v="1"/>
    <s v="NET"/>
    <s v="LOW LEVEL"/>
    <m/>
    <n v="14436"/>
    <s v="NET TLL03"/>
    <s v="10:00"/>
    <s v="11:00"/>
    <d v="1899-12-30T01:00:00"/>
    <d v="1899-12-30T10:00:00"/>
    <d v="1899-12-30T11:00:00"/>
    <d v="1899-12-30T01:00:00"/>
    <s v="DCO"/>
    <s v="N/A"/>
  </r>
  <r>
    <n v="14436"/>
    <x v="95"/>
    <x v="11"/>
    <s v="LIFT IFTS 24-04 CAN"/>
    <s v="IFTS"/>
    <n v="53"/>
    <s v="ACS"/>
    <n v="14"/>
    <m/>
    <s v="X"/>
    <x v="6"/>
    <s v="NET"/>
    <s v="LOW LEVEL"/>
    <m/>
    <n v="14435"/>
    <s v="NET TLL03"/>
    <d v="1899-12-30T10:00:00"/>
    <d v="1899-12-30T11:00:00"/>
    <d v="1899-12-30T01:00:00"/>
    <d v="1899-12-30T10:00:00"/>
    <d v="1899-12-30T11:00:00"/>
    <d v="1899-12-30T01:00:00"/>
    <s v="DCO"/>
    <s v="N/A"/>
  </r>
  <r>
    <n v="14437"/>
    <x v="95"/>
    <x v="11"/>
    <s v="LIFT IFTS 24-04 HUN"/>
    <s v="IFTS"/>
    <n v="63"/>
    <s v="ACS"/>
    <n v="2"/>
    <m/>
    <s v="X"/>
    <x v="2"/>
    <s v="STDA"/>
    <s v="DECI_STD"/>
    <m/>
    <m/>
    <s v="PT ERT01"/>
    <s v="10:00"/>
    <s v="11:00"/>
    <d v="1899-12-30T01:00:00"/>
    <d v="1899-12-30T10:00:00"/>
    <d v="1899-12-30T11:00:00"/>
    <d v="1899-12-30T01:00:00"/>
    <s v="DCO"/>
    <s v="N/A"/>
  </r>
  <r>
    <n v="14438"/>
    <x v="95"/>
    <x v="11"/>
    <s v="IFTS LIFT 24-02 QATAR"/>
    <s v="QATAR"/>
    <n v="51"/>
    <s v="ACS"/>
    <n v="5"/>
    <s v="X"/>
    <m/>
    <x v="5"/>
    <s v="NET"/>
    <s v="DECI_STD"/>
    <m/>
    <n v="14439"/>
    <s v="FMSC HACM02"/>
    <s v="11:30"/>
    <s v="12:30"/>
    <d v="1899-12-30T01:00:00"/>
    <s v="11:30"/>
    <s v="12:30"/>
    <d v="1899-12-30T01:00:00"/>
    <s v="DCO"/>
    <s v="N/A"/>
  </r>
  <r>
    <n v="14439"/>
    <x v="95"/>
    <x v="11"/>
    <s v="LIFT IFTS 24-04 SPA"/>
    <s v="IFTS"/>
    <n v="61"/>
    <s v="IFTS"/>
    <n v="23"/>
    <m/>
    <s v="X"/>
    <x v="0"/>
    <s v="NET"/>
    <s v="DECI_STD"/>
    <m/>
    <n v="14440"/>
    <s v="FMSC OBFM01"/>
    <s v="11:30"/>
    <s v="12:30"/>
    <d v="1899-12-30T01:00:00"/>
    <d v="1899-12-30T11:30:00"/>
    <d v="1899-12-30T12:30:00"/>
    <d v="1899-12-30T01:00:00"/>
    <s v="DCO"/>
    <s v="N/A"/>
  </r>
  <r>
    <n v="14440"/>
    <x v="95"/>
    <x v="11"/>
    <s v="LIFT IFTS 25-01 SGP"/>
    <s v="IFTS"/>
    <n v="68"/>
    <s v="ACS"/>
    <n v="1"/>
    <m/>
    <s v="X"/>
    <x v="6"/>
    <s v="STDA"/>
    <s v="DECI_STD"/>
    <m/>
    <m/>
    <s v="FMS EMR01"/>
    <s v="11:30"/>
    <s v="12:30"/>
    <d v="1899-12-30T01:00:00"/>
    <d v="1899-12-30T11:30:00"/>
    <d v="1899-12-30T12:30:00"/>
    <d v="1899-12-30T01:00:00"/>
    <s v="DCO"/>
    <s v="N/A"/>
  </r>
  <r>
    <n v="14441"/>
    <x v="95"/>
    <x v="11"/>
    <s v="LIFT IFTS 24-03 SAUDI"/>
    <s v="IFTS"/>
    <n v="46"/>
    <s v="ACS"/>
    <n v="12"/>
    <m/>
    <s v="X"/>
    <x v="3"/>
    <s v="STDA"/>
    <s v="DECI_STD"/>
    <m/>
    <m/>
    <s v="PT ERT03"/>
    <s v="11:30"/>
    <s v="12:30"/>
    <d v="1899-12-30T01:00:00"/>
    <d v="1899-12-30T11:30:00"/>
    <d v="1899-12-30T12:30:00"/>
    <d v="1899-12-30T01:00:00"/>
    <s v="DCO"/>
    <s v="N/A"/>
  </r>
  <r>
    <n v="14442"/>
    <x v="95"/>
    <x v="11"/>
    <s v="LIFT 24-43 ITA"/>
    <s v="AMI"/>
    <n v="65"/>
    <s v="ACS"/>
    <n v="32"/>
    <s v="X"/>
    <m/>
    <x v="5"/>
    <s v="NET"/>
    <s v="DCA"/>
    <m/>
    <n v="14443"/>
    <s v="SD R2V02"/>
    <s v="13:00"/>
    <s v="14:00"/>
    <d v="1899-12-30T01:00:00"/>
    <s v="13:00"/>
    <s v="14:00"/>
    <d v="1899-12-30T01:00:00"/>
    <s v="DCO"/>
    <s v="N/A"/>
  </r>
  <r>
    <n v="14443"/>
    <x v="95"/>
    <x v="11"/>
    <s v="LIFT IFTS 24-04 SPA"/>
    <s v="IFTS"/>
    <n v="59"/>
    <s v="ACS"/>
    <n v="17"/>
    <m/>
    <s v="X"/>
    <x v="0"/>
    <s v="NET"/>
    <s v="DECI_STD"/>
    <m/>
    <n v="14444"/>
    <s v="FMSC OBFM01"/>
    <s v="13:00"/>
    <s v="14:00"/>
    <d v="1899-12-30T01:00:00"/>
    <s v="13:00"/>
    <s v="14:00"/>
    <d v="1899-12-30T01:00:00"/>
    <s v="DCO"/>
    <s v="N/A"/>
  </r>
  <r>
    <n v="14444"/>
    <x v="95"/>
    <x v="11"/>
    <s v=" IFTS LIFT 24-03 QATAR"/>
    <s v="QATAR"/>
    <n v="60"/>
    <s v="ACS"/>
    <n v="13"/>
    <s v="X"/>
    <m/>
    <x v="6"/>
    <s v="STDA"/>
    <s v="AAR"/>
    <m/>
    <m/>
    <s v="FMS AAR01"/>
    <s v="13:00"/>
    <s v="14:00"/>
    <d v="1899-12-30T01:00:00"/>
    <d v="1899-12-30T13:00:00"/>
    <d v="1899-12-30T14:00:00"/>
    <d v="1899-12-30T01:00:00"/>
    <s v="DCO"/>
    <s v="N/A"/>
  </r>
  <r>
    <n v="14445"/>
    <x v="95"/>
    <x v="11"/>
    <s v="LIFT IFTS 24-04 JPN"/>
    <s v="IFTS"/>
    <n v="57"/>
    <s v="ACS"/>
    <n v="2"/>
    <m/>
    <s v="X"/>
    <x v="2"/>
    <s v="STDA"/>
    <s v="DECI_STD"/>
    <m/>
    <m/>
    <s v="FMS NIT01"/>
    <s v="13:00"/>
    <s v="14:00"/>
    <d v="1899-12-30T01:00:00"/>
    <s v="13:00"/>
    <s v="14:00"/>
    <d v="1899-12-30T01:00:00"/>
    <s v="DCO"/>
    <s v="N/A"/>
  </r>
  <r>
    <n v="14446"/>
    <x v="95"/>
    <x v="11"/>
    <s v="LIFT 24-43 ITA"/>
    <s v="AMI"/>
    <n v="68"/>
    <s v="ACS"/>
    <n v="5"/>
    <s v="X"/>
    <m/>
    <x v="5"/>
    <s v="NET"/>
    <s v="DCA"/>
    <m/>
    <n v="14447"/>
    <s v="SD R2V02"/>
    <s v="14:30"/>
    <s v="15:30"/>
    <d v="1899-12-30T01:00:00"/>
    <s v="14:30"/>
    <s v="15:30"/>
    <d v="1899-12-30T01:00:00"/>
    <s v="DCO"/>
    <s v="N/A"/>
  </r>
  <r>
    <n v="14447"/>
    <x v="95"/>
    <x v="11"/>
    <s v="LIFT IFTS 24-03 UK"/>
    <s v="IFTS"/>
    <n v="39"/>
    <s v="ACS"/>
    <n v="1"/>
    <m/>
    <s v="X"/>
    <x v="0"/>
    <s v="STDA"/>
    <s v="DECI_STD_NVG"/>
    <m/>
    <m/>
    <s v="FMS R2RNVG01"/>
    <s v="14:30"/>
    <s v="15:30"/>
    <d v="1899-12-30T01:00:00"/>
    <s v="14:30"/>
    <s v="15:30"/>
    <d v="1899-12-30T01:00:00"/>
    <s v="DCO"/>
    <s v="N/A"/>
  </r>
  <r>
    <n v="14448"/>
    <x v="95"/>
    <x v="11"/>
    <s v="LIFT IFTS 24-04 HUN"/>
    <s v="IFTS"/>
    <n v="63"/>
    <s v="ACS"/>
    <n v="9"/>
    <m/>
    <s v="X"/>
    <x v="1"/>
    <s v="NET"/>
    <s v="LOW LEVEL"/>
    <m/>
    <n v="14449"/>
    <s v="NET TLL03"/>
    <s v="14:30"/>
    <s v="15:30"/>
    <d v="1899-12-30T01:00:00"/>
    <s v="14:30"/>
    <s v="15:30"/>
    <d v="1899-12-30T01:00:00"/>
    <s v="DCO"/>
    <s v="N/A"/>
  </r>
  <r>
    <n v="14449"/>
    <x v="95"/>
    <x v="11"/>
    <s v="LIFT IFTS 24-04 HUN"/>
    <s v="IFTS"/>
    <n v="62"/>
    <s v="ACS"/>
    <n v="10"/>
    <m/>
    <s v="X"/>
    <x v="6"/>
    <s v="NET"/>
    <s v="LOW LEVEL"/>
    <m/>
    <n v="14448"/>
    <s v="NET TLL03"/>
    <d v="1899-12-30T14:30:00"/>
    <d v="1899-12-30T15:30:00"/>
    <d v="1899-12-30T01:00:00"/>
    <d v="1899-12-30T14:30:00"/>
    <d v="1899-12-30T15:30:00"/>
    <d v="1899-12-30T01:00:00"/>
    <s v="DCO"/>
    <s v="N/A"/>
  </r>
  <r>
    <n v="14450"/>
    <x v="95"/>
    <x v="11"/>
    <s v="LIFT IFTS 24-03 SAUDI"/>
    <s v="IFTS"/>
    <n v="45"/>
    <s v="IFTS"/>
    <n v="23"/>
    <m/>
    <s v="X"/>
    <x v="3"/>
    <s v="STDA"/>
    <s v="DECI_STD"/>
    <m/>
    <m/>
    <s v="PT ERT03"/>
    <s v="14:30"/>
    <s v="15:30"/>
    <d v="1899-12-30T01:00:00"/>
    <s v="14:30"/>
    <s v="15:30"/>
    <d v="1899-12-30T01:00:00"/>
    <s v="DCO"/>
    <s v="N/A"/>
  </r>
  <r>
    <n v="14451"/>
    <x v="95"/>
    <x v="11"/>
    <s v="IFTS LIFT 24-02 QATAR"/>
    <s v="QATAR"/>
    <n v="55"/>
    <s v="ACS"/>
    <n v="14"/>
    <s v="X"/>
    <m/>
    <x v="5"/>
    <s v="NET"/>
    <s v="DECI_STD"/>
    <m/>
    <n v="14452"/>
    <s v="FMSC OACM01"/>
    <s v="16:00"/>
    <s v="17:00"/>
    <d v="1899-12-30T01:00:00"/>
    <s v="16:00"/>
    <s v="17:00"/>
    <d v="1899-12-30T01:00:00"/>
    <s v="DCO"/>
    <s v="N/A"/>
  </r>
  <r>
    <n v="14452"/>
    <x v="95"/>
    <x v="11"/>
    <s v="LIFT IFTS 24-04 SPA"/>
    <s v="IFTS"/>
    <n v="60"/>
    <s v="IFTS"/>
    <n v="9"/>
    <m/>
    <s v="X"/>
    <x v="0"/>
    <s v="NET"/>
    <s v="DECI_STD"/>
    <m/>
    <n v="14453"/>
    <s v="FMSC OBFM01"/>
    <s v="16:00"/>
    <s v="17:00"/>
    <d v="1899-12-30T01:00:00"/>
    <s v="16:00"/>
    <s v="17:00"/>
    <d v="1899-12-30T01:00:00"/>
    <s v="DCO"/>
    <s v="N/A"/>
  </r>
  <r>
    <n v="14453"/>
    <x v="95"/>
    <x v="11"/>
    <s v="LIFT IFTS 24-04 CAN"/>
    <s v="IFTS"/>
    <n v="54"/>
    <s v="ACS"/>
    <n v="32"/>
    <m/>
    <s v="X"/>
    <x v="6"/>
    <s v="STDA"/>
    <s v="DECI_STD"/>
    <m/>
    <m/>
    <s v="PT ERT01"/>
    <s v="16:00"/>
    <s v="17:00"/>
    <d v="1899-12-30T01:00:00"/>
    <s v="16:00"/>
    <s v="17:00"/>
    <d v="1899-12-30T01:00:00"/>
    <s v="DCO"/>
    <s v="N/A"/>
  </r>
  <r>
    <n v="14454"/>
    <x v="95"/>
    <x v="11"/>
    <s v="LIFT IFTS 24-04 CAN"/>
    <s v="IFTS"/>
    <n v="53"/>
    <s v="ACS"/>
    <n v="17"/>
    <m/>
    <s v="X"/>
    <x v="2"/>
    <s v="STDA"/>
    <s v="DECI_STD"/>
    <m/>
    <m/>
    <s v="PT ERT01"/>
    <s v="16:00"/>
    <s v="17:00"/>
    <d v="1899-12-30T01:00:00"/>
    <d v="1899-12-30T15:30:00"/>
    <d v="1899-12-30T16:30:00"/>
    <d v="1899-12-30T01:00:00"/>
    <s v="DCO"/>
    <s v="N/A"/>
  </r>
  <r>
    <n v="14455"/>
    <x v="96"/>
    <x v="11"/>
    <s v="LIFT 24-03 SNG"/>
    <s v="IFTS"/>
    <n v="43"/>
    <s v="ACS"/>
    <n v="17"/>
    <m/>
    <s v="X"/>
    <x v="5"/>
    <s v="NET"/>
    <s v="DECI_STD"/>
    <m/>
    <n v="14456"/>
    <s v="FMSC HACM02"/>
    <s v="08:30"/>
    <s v="09:30"/>
    <d v="1899-12-30T01:00:00"/>
    <d v="1899-12-30T08:30:00"/>
    <d v="1899-12-30T09:30:00"/>
    <d v="1899-12-30T01:00:00"/>
    <s v="DCO"/>
    <s v="N/A"/>
  </r>
  <r>
    <n v="14456"/>
    <x v="96"/>
    <x v="11"/>
    <s v="LIFT IFTS 24-04 SPA"/>
    <s v="IFTS"/>
    <n v="60"/>
    <s v="ACS"/>
    <n v="32"/>
    <m/>
    <s v="X"/>
    <x v="0"/>
    <s v="NET"/>
    <s v="DECI_STD"/>
    <m/>
    <n v="14457"/>
    <s v="FMSC OBFM02"/>
    <s v="08:30"/>
    <s v="09:30"/>
    <d v="1899-12-30T01:00:00"/>
    <s v="08:30"/>
    <s v="09:30"/>
    <d v="1899-12-30T01:00:00"/>
    <s v="DCO"/>
    <s v="N/A"/>
  </r>
  <r>
    <n v="14457"/>
    <x v="96"/>
    <x v="11"/>
    <s v="LIFT IFTS 24-05 GER"/>
    <s v="IFTS"/>
    <n v="66"/>
    <s v="IFTS"/>
    <n v="23"/>
    <m/>
    <s v="X"/>
    <x v="6"/>
    <s v="STDA"/>
    <s v="DECI_STD"/>
    <m/>
    <m/>
    <s v="PT NIT01 CPL01"/>
    <s v="08:30"/>
    <s v="09:30"/>
    <d v="1899-12-30T01:00:00"/>
    <d v="1899-12-30T08:30:00"/>
    <d v="1899-12-30T09:30:00"/>
    <d v="1899-12-30T01:00:00"/>
    <s v="DCO"/>
    <s v="N/A"/>
  </r>
  <r>
    <n v="14458"/>
    <x v="96"/>
    <x v="11"/>
    <s v="LIFT 24-03 SNG"/>
    <s v="IFTS"/>
    <n v="44"/>
    <s v="ACS"/>
    <n v="9"/>
    <m/>
    <s v="X"/>
    <x v="5"/>
    <s v="NET"/>
    <s v="DECI_STD"/>
    <m/>
    <n v="14459"/>
    <s v="FMSC HACM02"/>
    <s v="10:00"/>
    <s v="11:00"/>
    <d v="1899-12-30T01:00:00"/>
    <s v="10:00"/>
    <d v="1899-12-30T10:50:00"/>
    <d v="1899-12-30T00:50:00"/>
    <s v="DCO"/>
    <s v="N/A"/>
  </r>
  <r>
    <n v="14459"/>
    <x v="96"/>
    <x v="11"/>
    <s v="LIFT IFTS 24-04 HUN"/>
    <s v="IFTS"/>
    <n v="63"/>
    <s v="ACS"/>
    <n v="14"/>
    <m/>
    <s v="X"/>
    <x v="0"/>
    <s v="STDA"/>
    <s v="DECI_STD_NVG"/>
    <m/>
    <m/>
    <s v="FMS NVG01"/>
    <s v="10:00"/>
    <s v="11:00"/>
    <d v="1899-12-30T01:00:00"/>
    <s v="10:00"/>
    <s v="11:00"/>
    <d v="1899-12-30T01:00:00"/>
    <s v="DCO"/>
    <s v="N/A"/>
  </r>
  <r>
    <n v="14460"/>
    <x v="96"/>
    <x v="11"/>
    <s v="LIFT IFTS 24-05 AUT"/>
    <s v="IFTS"/>
    <n v="64"/>
    <s v="ACS"/>
    <n v="13"/>
    <m/>
    <s v="X"/>
    <x v="1"/>
    <s v="STDA"/>
    <s v="DECI_STD"/>
    <m/>
    <m/>
    <s v="PT NIT01"/>
    <s v="10:00"/>
    <s v="11:00"/>
    <d v="1899-12-30T01:00:00"/>
    <s v="10:00"/>
    <s v="11:00"/>
    <d v="1899-12-30T01:00:00"/>
    <s v="DCO"/>
    <s v="N/A"/>
  </r>
  <r>
    <n v="14461"/>
    <x v="96"/>
    <x v="11"/>
    <s v="LIFT IFTS 25-01 SGP"/>
    <s v="IFTS"/>
    <n v="69"/>
    <s v="ACS"/>
    <n v="2"/>
    <m/>
    <s v="X"/>
    <x v="6"/>
    <s v="STDA"/>
    <s v="DECI_STD"/>
    <m/>
    <m/>
    <s v="FMS EMR01"/>
    <s v="10:00"/>
    <s v="11:00"/>
    <d v="1899-12-30T01:00:00"/>
    <d v="1899-12-30T10:00:00"/>
    <d v="1899-12-30T11:00:00"/>
    <d v="1899-12-30T01:00:00"/>
    <s v="DCO"/>
    <s v="N/A"/>
  </r>
  <r>
    <n v="14462"/>
    <x v="96"/>
    <x v="11"/>
    <s v="LIFT 24-43 ITA"/>
    <s v="AMI"/>
    <n v="69"/>
    <s v="ACS"/>
    <n v="1"/>
    <s v="X"/>
    <m/>
    <x v="5"/>
    <s v="NET"/>
    <s v="DCA"/>
    <m/>
    <n v="14463"/>
    <s v="SD R2V02"/>
    <s v="11:30"/>
    <s v="12:30"/>
    <d v="1899-12-30T01:00:00"/>
    <d v="1899-12-30T11:30:00"/>
    <d v="1899-12-30T12:30:00"/>
    <d v="1899-12-30T01:00:00"/>
    <s v="DCO"/>
    <s v="N/A"/>
  </r>
  <r>
    <n v="14463"/>
    <x v="96"/>
    <x v="11"/>
    <s v="LIFT IFTS 24-04 HUN"/>
    <s v="IFTS"/>
    <n v="62"/>
    <s v="ACS"/>
    <n v="5"/>
    <m/>
    <s v="X"/>
    <x v="0"/>
    <s v="STDA"/>
    <s v="DECI_STD_NVG"/>
    <m/>
    <m/>
    <s v="FMS NVG01"/>
    <s v="11:30"/>
    <s v="12:30"/>
    <d v="1899-12-30T01:00:00"/>
    <s v="11:30"/>
    <s v="12:30"/>
    <d v="1899-12-30T01:00:00"/>
    <s v="DCO"/>
    <s v="N/A"/>
  </r>
  <r>
    <n v="14464"/>
    <x v="96"/>
    <x v="11"/>
    <s v=" IFTS LIFT 24-03 QATAR"/>
    <s v="QATAR"/>
    <n v="60"/>
    <s v="ACS"/>
    <n v="32"/>
    <s v="X"/>
    <m/>
    <x v="1"/>
    <s v="NET"/>
    <s v="DECI_PGM"/>
    <m/>
    <n v="14465"/>
    <s v="NET PGM03"/>
    <s v="11:30"/>
    <s v="12:30"/>
    <d v="1899-12-30T01:00:00"/>
    <s v="11:30"/>
    <s v="12:30"/>
    <d v="1899-12-30T01:00:00"/>
    <s v="DCO"/>
    <s v="N/A"/>
  </r>
  <r>
    <n v="14465"/>
    <x v="96"/>
    <x v="11"/>
    <s v=" IFTS LIFT 24-03 QATAR"/>
    <s v="QATAR"/>
    <n v="58"/>
    <s v="ACS"/>
    <n v="10"/>
    <s v="X"/>
    <m/>
    <x v="6"/>
    <s v="NET"/>
    <s v="DECI_PGM"/>
    <m/>
    <n v="14464"/>
    <s v="NET PGM03"/>
    <d v="1899-12-30T11:30:00"/>
    <d v="1899-12-30T12:30:00"/>
    <d v="1899-12-30T01:00:00"/>
    <d v="1899-12-30T11:30:00"/>
    <d v="1899-12-30T12:30:00"/>
    <d v="1899-12-30T01:00:00"/>
    <s v="DCO"/>
    <s v="N/A"/>
  </r>
  <r>
    <n v="14466"/>
    <x v="96"/>
    <x v="11"/>
    <s v="LIFT 24-43 ITA"/>
    <s v="AMI"/>
    <n v="67"/>
    <s v="IFTS"/>
    <n v="9"/>
    <s v="X"/>
    <m/>
    <x v="5"/>
    <s v="NET"/>
    <s v="DCA"/>
    <m/>
    <n v="14467"/>
    <s v="SD R2V02"/>
    <s v="13:00"/>
    <s v="14:00"/>
    <d v="1899-12-30T01:00:00"/>
    <s v="13:00"/>
    <s v="14:00"/>
    <d v="1899-12-30T01:00:00"/>
    <s v="DCO"/>
    <s v="N/A"/>
  </r>
  <r>
    <n v="14467"/>
    <x v="96"/>
    <x v="11"/>
    <s v="LIFT IFTS 24-04 SPA"/>
    <s v="IFTS"/>
    <n v="61"/>
    <s v="ACS"/>
    <n v="13"/>
    <m/>
    <s v="X"/>
    <x v="0"/>
    <s v="NET"/>
    <s v="DECI_STD"/>
    <m/>
    <n v="14468"/>
    <s v="FMSC OBFM02"/>
    <s v="13:00"/>
    <s v="14:00"/>
    <d v="1899-12-30T01:00:00"/>
    <s v="13:00"/>
    <s v="14:00"/>
    <d v="1899-12-30T01:00:00"/>
    <s v="DCO"/>
    <s v="N/A"/>
  </r>
  <r>
    <n v="14468"/>
    <x v="96"/>
    <x v="11"/>
    <s v="LIFT IFTS 24-05 GER"/>
    <s v="IFTS"/>
    <n v="67"/>
    <s v="IFTS"/>
    <n v="3"/>
    <m/>
    <s v="X"/>
    <x v="6"/>
    <s v="STDA"/>
    <s v="DECI_STD"/>
    <m/>
    <m/>
    <s v="FMS NIT01"/>
    <s v="13:00"/>
    <s v="14:00"/>
    <d v="1899-12-30T01:00:00"/>
    <d v="1899-12-30T13:00:00"/>
    <d v="1899-12-30T14:00:00"/>
    <d v="1899-12-30T01:00:00"/>
    <s v="DCO"/>
    <s v="N/A"/>
  </r>
  <r>
    <n v="14469"/>
    <x v="96"/>
    <x v="11"/>
    <s v="IFTS LIFT 24-02 QATAR"/>
    <s v="QATAR"/>
    <n v="55"/>
    <s v="ACS"/>
    <n v="17"/>
    <s v="X"/>
    <m/>
    <x v="5"/>
    <s v="NET"/>
    <s v="DECI_STD"/>
    <m/>
    <n v="14470"/>
    <s v="FMSC OACM02"/>
    <s v="14:30"/>
    <s v="15:30"/>
    <d v="1899-12-30T01:00:00"/>
    <s v="14:30"/>
    <s v="15:30"/>
    <d v="1899-12-30T01:00:00"/>
    <s v="DCO"/>
    <s v="N/A"/>
  </r>
  <r>
    <n v="14470"/>
    <x v="96"/>
    <x v="11"/>
    <s v="LIFT IFTS 24-04 HUN"/>
    <s v="IFTS"/>
    <n v="63"/>
    <s v="IFTS"/>
    <n v="23"/>
    <m/>
    <s v="X"/>
    <x v="0"/>
    <s v="NET"/>
    <s v="DECI_STD_NVG"/>
    <m/>
    <n v="14471"/>
    <s v="NET BFFNVG01"/>
    <s v="14:30"/>
    <s v="15:30"/>
    <d v="1899-12-30T01:00:00"/>
    <s v="14:30"/>
    <s v="15:30"/>
    <d v="1899-12-30T01:00:00"/>
    <s v="DCO"/>
    <s v="N/A"/>
  </r>
  <r>
    <n v="14471"/>
    <x v="96"/>
    <x v="11"/>
    <s v="LIFT IFTS 24-05 GER"/>
    <s v="IFTS"/>
    <n v="66"/>
    <s v="ACS"/>
    <n v="10"/>
    <m/>
    <s v="X"/>
    <x v="6"/>
    <s v="STDA"/>
    <s v="DECI_STD"/>
    <m/>
    <m/>
    <s v="FMS NIT01"/>
    <s v="14:30"/>
    <s v="15:30"/>
    <d v="1899-12-30T01:00:00"/>
    <s v="14:30"/>
    <s v="15:30"/>
    <d v="1899-12-30T01:00:00"/>
    <s v="DCO"/>
    <s v="N/A"/>
  </r>
  <r>
    <n v="14472"/>
    <x v="96"/>
    <x v="11"/>
    <s v="LIFT 24-44 ITA"/>
    <s v="AMI"/>
    <n v="70"/>
    <s v="ACS"/>
    <n v="9"/>
    <s v="X"/>
    <m/>
    <x v="5"/>
    <s v="NET"/>
    <s v="DECI_STD"/>
    <m/>
    <n v="14473"/>
    <s v="SD HBFM01"/>
    <s v="16:00"/>
    <d v="1899-12-30T16:30:00"/>
    <d v="1899-12-30T00:30:00"/>
    <d v="1899-12-30T16:10:00"/>
    <d v="1899-12-30T16:40:00"/>
    <d v="1899-12-30T00:30:00"/>
    <s v="DCO"/>
    <s v="N/A"/>
  </r>
  <r>
    <n v="14473"/>
    <x v="96"/>
    <x v="11"/>
    <s v="LIFT 24-44 ITA"/>
    <s v="AMI"/>
    <n v="72"/>
    <s v="IFTS"/>
    <n v="9"/>
    <s v="X"/>
    <m/>
    <x v="5"/>
    <s v="NET"/>
    <s v="DECI_STD"/>
    <m/>
    <n v="14474"/>
    <s v="SD HBFM01"/>
    <s v="16:35"/>
    <d v="1899-12-30T17:05:00"/>
    <d v="1899-12-30T00:30:00"/>
    <d v="1899-12-30T16:45:00"/>
    <d v="1899-12-30T17:15:00"/>
    <d v="1899-12-30T00:30:00"/>
    <s v="DCO"/>
    <s v="N/A"/>
  </r>
  <r>
    <n v="14474"/>
    <x v="96"/>
    <x v="11"/>
    <s v="LIFT IFTS 24-04 HUN"/>
    <s v="IFTS"/>
    <n v="62"/>
    <s v="ACS"/>
    <n v="14"/>
    <m/>
    <s v="X"/>
    <x v="0"/>
    <s v="NET"/>
    <s v="DECI_STD_NVG"/>
    <m/>
    <n v="14475"/>
    <s v="NET BFFNVG01"/>
    <s v="16:00"/>
    <s v="17:00"/>
    <d v="1899-12-30T01:00:00"/>
    <s v="16:00"/>
    <s v="17:00"/>
    <d v="1899-12-30T01:00:00"/>
    <s v="DCO"/>
    <s v="N/A"/>
  </r>
  <r>
    <n v="14475"/>
    <x v="96"/>
    <x v="11"/>
    <s v="LIFT IFTS 24-04 SPA"/>
    <s v="IFTS"/>
    <n v="61"/>
    <s v="ACS"/>
    <n v="2"/>
    <m/>
    <s v="X"/>
    <x v="6"/>
    <s v="STDA"/>
    <s v="DECI_STD"/>
    <m/>
    <m/>
    <s v="PT ERT01"/>
    <s v="16:00"/>
    <s v="17:00"/>
    <d v="1899-12-30T01:00:00"/>
    <s v="16:00"/>
    <s v="17:00"/>
    <d v="1899-12-30T01:00:00"/>
    <s v="DCO"/>
    <s v="N/A"/>
  </r>
  <r>
    <n v="14476"/>
    <x v="97"/>
    <x v="11"/>
    <s v=" IFTS LIFT 24-03 QATAR"/>
    <s v="QATAR"/>
    <n v="56"/>
    <s v="ACS"/>
    <n v="17"/>
    <s v="X"/>
    <m/>
    <x v="5"/>
    <s v="NET"/>
    <s v="DECI_STD"/>
    <m/>
    <n v="14477"/>
    <s v="FMSC OBFM01"/>
    <s v="08:30"/>
    <s v="09:30"/>
    <d v="1899-12-30T01:00:00"/>
    <s v="08:30"/>
    <s v="09:30"/>
    <d v="1899-12-30T01:00:00"/>
    <s v="DCO"/>
    <s v="N/A"/>
  </r>
  <r>
    <n v="14477"/>
    <x v="97"/>
    <x v="11"/>
    <s v="LIFT IFTS 24-04 CAN"/>
    <s v="IFTS"/>
    <n v="52"/>
    <s v="ACS"/>
    <n v="5"/>
    <m/>
    <s v="X"/>
    <x v="0"/>
    <s v="NET"/>
    <s v="RNG_STD"/>
    <m/>
    <n v="14478"/>
    <s v="FMSC RNG02"/>
    <s v="08:30"/>
    <s v="09:30"/>
    <d v="1899-12-30T01:00:00"/>
    <d v="1899-12-30T08:30:00"/>
    <d v="1899-12-30T09:30:00"/>
    <d v="1899-12-30T01:00:00"/>
    <s v="DCO"/>
    <s v="N/A"/>
  </r>
  <r>
    <n v="14478"/>
    <x v="97"/>
    <x v="11"/>
    <s v="LIFT IFTS 25-01 HUN"/>
    <s v="IFTS"/>
    <n v="70"/>
    <s v="ACS"/>
    <n v="10"/>
    <m/>
    <s v="X"/>
    <x v="6"/>
    <s v="STDA"/>
    <s v="DECI_STD"/>
    <m/>
    <m/>
    <s v="FMS EMR01"/>
    <s v="08:30"/>
    <s v="09:30"/>
    <d v="1899-12-30T01:00:00"/>
    <d v="1899-12-30T08:30:00"/>
    <d v="1899-12-30T09:30:00"/>
    <d v="1899-12-30T01:00:00"/>
    <s v="DCO"/>
    <s v="N/A"/>
  </r>
  <r>
    <n v="14479"/>
    <x v="97"/>
    <x v="11"/>
    <s v="IFTS LIFT 24-02 QATAR"/>
    <s v="QATAR"/>
    <n v="55"/>
    <s v="ACS"/>
    <n v="14"/>
    <s v="X"/>
    <m/>
    <x v="5"/>
    <s v="NET"/>
    <s v="DECI_STD"/>
    <m/>
    <n v="14480"/>
    <s v="FMSC HACM01"/>
    <s v="10:00"/>
    <s v="11:00"/>
    <d v="1899-12-30T01:00:00"/>
    <s v="10:00"/>
    <s v="11:00"/>
    <d v="1899-12-30T01:00:00"/>
    <s v="DCO"/>
    <s v="N/A"/>
  </r>
  <r>
    <n v="14480"/>
    <x v="97"/>
    <x v="11"/>
    <s v="LIFT IFTS 24-04 CAN"/>
    <s v="IFTS"/>
    <n v="51"/>
    <s v="ACS"/>
    <n v="13"/>
    <m/>
    <s v="X"/>
    <x v="0"/>
    <s v="NET"/>
    <s v="RNG_STD"/>
    <m/>
    <n v="14481"/>
    <s v="FMSC RNG02"/>
    <s v="10:00"/>
    <s v="11:00"/>
    <d v="1899-12-30T01:00:00"/>
    <d v="1899-12-30T10:00:00"/>
    <d v="1899-12-30T10:50:00"/>
    <d v="1899-12-30T00:50:00"/>
    <s v="DCO"/>
    <s v="N/A"/>
  </r>
  <r>
    <n v="14481"/>
    <x v="97"/>
    <x v="11"/>
    <s v=" IFTS LIFT 24-03 QATAR"/>
    <s v="QATAR"/>
    <n v="58"/>
    <s v="ACS"/>
    <n v="2"/>
    <s v="X"/>
    <m/>
    <x v="6"/>
    <s v="STDA"/>
    <s v="DECI_STD"/>
    <m/>
    <m/>
    <s v="PT ERT01"/>
    <s v="10:00"/>
    <s v="11:00"/>
    <d v="1899-12-30T01:00:00"/>
    <d v="1899-12-30T10:00:00"/>
    <d v="1899-12-30T11:00:00"/>
    <d v="1899-12-30T01:00:00"/>
    <s v="DCO"/>
    <s v="N/A"/>
  </r>
  <r>
    <n v="14482"/>
    <x v="97"/>
    <x v="11"/>
    <s v="LIFT IFTS 24-04 SPA"/>
    <s v="IFTS"/>
    <n v="58"/>
    <s v="ACS"/>
    <n v="17"/>
    <m/>
    <s v="X"/>
    <x v="5"/>
    <s v="NET"/>
    <s v="DECI_STD"/>
    <m/>
    <n v="14483"/>
    <s v="FMSC OBFM02"/>
    <s v="11:30"/>
    <s v="12:30"/>
    <d v="1899-12-30T01:00:00"/>
    <s v="11:30"/>
    <s v="12:30"/>
    <d v="1899-12-30T01:00:00"/>
    <s v="DCO"/>
    <s v="N/A"/>
  </r>
  <r>
    <n v="14483"/>
    <x v="97"/>
    <x v="11"/>
    <s v="LIFT IFTS 24-04 SPA"/>
    <s v="IFTS"/>
    <n v="59"/>
    <s v="ACS"/>
    <n v="32"/>
    <m/>
    <s v="X"/>
    <x v="0"/>
    <s v="NET"/>
    <s v="DECI_STD"/>
    <m/>
    <n v="14484"/>
    <s v="FMSC OBFM02"/>
    <s v="11:30"/>
    <s v="12:30"/>
    <d v="1899-12-30T01:00:00"/>
    <d v="1899-12-30T11:30:00"/>
    <d v="1899-12-30T12:30:00"/>
    <d v="1899-12-30T01:00:00"/>
    <s v="DCO"/>
    <s v="N/A"/>
  </r>
  <r>
    <n v="14484"/>
    <x v="97"/>
    <x v="11"/>
    <s v="IFTS LIFT 24-02 QATAR"/>
    <s v="QATAR"/>
    <n v="53"/>
    <s v="IFTS"/>
    <n v="23"/>
    <s v="X"/>
    <m/>
    <x v="6"/>
    <s v="STDA"/>
    <s v="BRV_R2R_STD"/>
    <m/>
    <m/>
    <s v="PT R2R01"/>
    <s v="11:30"/>
    <s v="12:30"/>
    <d v="1899-12-30T01:00:00"/>
    <d v="1899-12-30T11:30:00"/>
    <d v="1899-12-30T12:30:00"/>
    <d v="1899-12-30T01:00:00"/>
    <s v="DCO"/>
    <s v="N/A"/>
  </r>
  <r>
    <n v="14485"/>
    <x v="97"/>
    <x v="11"/>
    <s v="IFTS LIFT 24-02 QATAR"/>
    <s v="QATAR"/>
    <n v="54"/>
    <s v="IFTS"/>
    <n v="3"/>
    <s v="X"/>
    <m/>
    <x v="2"/>
    <s v="STDA"/>
    <s v="BRV_R2R_STD"/>
    <m/>
    <m/>
    <s v="PT R2R01"/>
    <s v="11:30"/>
    <s v="12:30"/>
    <d v="1899-12-30T01:00:00"/>
    <s v="11:30"/>
    <s v="12:30"/>
    <d v="1899-12-30T01:00:00"/>
    <s v="DCO"/>
    <s v="N/A"/>
  </r>
  <r>
    <n v="14486"/>
    <x v="97"/>
    <x v="11"/>
    <s v="LIFT IFTS 24-03 UK"/>
    <s v="IFTS"/>
    <n v="40"/>
    <s v="IFTS"/>
    <n v="9"/>
    <m/>
    <s v="X"/>
    <x v="5"/>
    <s v="NET"/>
    <s v="DCA"/>
    <m/>
    <n v="14487"/>
    <s v="NET DCA01"/>
    <s v="13:00"/>
    <s v="14:00"/>
    <d v="1899-12-30T01:00:00"/>
    <s v="13:00"/>
    <s v="14:00"/>
    <d v="1899-12-30T01:00:00"/>
    <s v="DCO"/>
    <s v="N/A"/>
  </r>
  <r>
    <n v="14487"/>
    <x v="97"/>
    <x v="11"/>
    <s v="LIFT IFTS 24-03 UK"/>
    <s v="IFTS"/>
    <n v="39"/>
    <s v="ACS"/>
    <n v="9"/>
    <m/>
    <s v="X"/>
    <x v="4"/>
    <s v="NET"/>
    <s v="DCA"/>
    <m/>
    <n v="14486"/>
    <s v="NET DCA01"/>
    <d v="1899-12-30T13:00:00"/>
    <d v="1899-12-30T14:00:00"/>
    <d v="1899-12-30T01:00:00"/>
    <d v="1899-12-30T13:00:00"/>
    <d v="1899-12-30T14:00:00"/>
    <d v="1899-12-30T01:00:00"/>
    <s v="DCO"/>
    <s v="N/A"/>
  </r>
  <r>
    <n v="14488"/>
    <x v="97"/>
    <x v="11"/>
    <s v="LIFT IFTS 24-04 HUN"/>
    <s v="IFTS"/>
    <n v="63"/>
    <s v="ACS"/>
    <n v="2"/>
    <m/>
    <s v="X"/>
    <x v="0"/>
    <s v="NET"/>
    <s v="RNG_STD"/>
    <m/>
    <n v="14489"/>
    <s v="FMSC RNG02"/>
    <s v="13:00"/>
    <s v="14:00"/>
    <d v="1899-12-30T01:00:00"/>
    <d v="1899-12-30T13:00:00"/>
    <d v="1899-12-30T14:00:00"/>
    <d v="1899-12-30T01:00:00"/>
    <s v="DCO"/>
    <s v="N/A"/>
  </r>
  <r>
    <n v="14489"/>
    <x v="97"/>
    <x v="11"/>
    <s v="LIFT IFTS 24-04 SPA"/>
    <s v="IFTS"/>
    <n v="60"/>
    <s v="ACS"/>
    <n v="1"/>
    <m/>
    <s v="X"/>
    <x v="6"/>
    <s v="STDA"/>
    <s v="DECI_STD"/>
    <m/>
    <m/>
    <s v="PT ERT01"/>
    <s v="13:00"/>
    <s v="14:00"/>
    <d v="1899-12-30T01:00:00"/>
    <d v="1899-12-30T13:00:00"/>
    <d v="1899-12-30T14:00:00"/>
    <d v="1899-12-30T01:00:00"/>
    <s v="DCO"/>
    <s v="N/A"/>
  </r>
  <r>
    <n v="14490"/>
    <x v="97"/>
    <x v="11"/>
    <s v="LIFT IFTS 24-04 CAN"/>
    <s v="IFTS"/>
    <n v="53"/>
    <s v="IFTS"/>
    <n v="23"/>
    <m/>
    <s v="X"/>
    <x v="5"/>
    <s v="NET"/>
    <s v="RNG_STD"/>
    <m/>
    <n v="14491"/>
    <s v="FMSC RNG01"/>
    <s v="14:30"/>
    <s v="15:30"/>
    <d v="1899-12-30T01:00:00"/>
    <d v="1899-12-30T14:30:00"/>
    <d v="1899-12-30T15:30:00"/>
    <d v="1899-12-30T01:00:00"/>
    <s v="DCO"/>
    <s v="N/A"/>
  </r>
  <r>
    <n v="14491"/>
    <x v="97"/>
    <x v="11"/>
    <s v="LIP 24-03 SWE"/>
    <s v="IFTS"/>
    <n v="48"/>
    <s v="ACS"/>
    <n v="10"/>
    <m/>
    <s v="X"/>
    <x v="0"/>
    <s v="NET"/>
    <s v="LOW LEVEL"/>
    <m/>
    <n v="14492"/>
    <s v="SD FLL01"/>
    <s v="14:30"/>
    <s v="15:30"/>
    <d v="1899-12-30T01:00:00"/>
    <d v="1899-12-30T14:30:00"/>
    <d v="1899-12-30T15:30:00"/>
    <d v="1899-12-30T01:00:00"/>
    <s v="DCO"/>
    <s v="N/A"/>
  </r>
  <r>
    <n v="14492"/>
    <x v="97"/>
    <x v="11"/>
    <s v="LIP 24-03 SWE"/>
    <s v="IFTS"/>
    <n v="49"/>
    <s v="ACS"/>
    <n v="32"/>
    <m/>
    <s v="X"/>
    <x v="1"/>
    <s v="NET"/>
    <s v="LOW LEVEL"/>
    <m/>
    <n v="14491"/>
    <s v="SD FLL01"/>
    <d v="1899-12-30T14:30:00"/>
    <d v="1899-12-30T15:30:00"/>
    <d v="1899-12-30T01:00:00"/>
    <d v="1899-12-30T14:30:00"/>
    <d v="1899-12-30T15:30:00"/>
    <d v="1899-12-30T01:00:00"/>
    <s v="DCO"/>
    <s v="N/A"/>
  </r>
  <r>
    <n v="14493"/>
    <x v="97"/>
    <x v="11"/>
    <s v="LIFT IFTS 24-05 AUT"/>
    <s v="IFTS"/>
    <n v="65"/>
    <s v="ACS"/>
    <n v="5"/>
    <m/>
    <s v="X"/>
    <x v="6"/>
    <s v="STDA"/>
    <s v="DECI_STD"/>
    <m/>
    <m/>
    <s v="PT NIT01"/>
    <s v="14:30"/>
    <s v="15:30"/>
    <d v="1899-12-30T01:00:00"/>
    <d v="1899-12-30T14:30:00"/>
    <d v="1899-12-30T15:30:00"/>
    <d v="1899-12-30T01:00:00"/>
    <s v="DCO"/>
    <s v="N/A"/>
  </r>
  <r>
    <n v="14494"/>
    <x v="97"/>
    <x v="11"/>
    <s v="LIFT 24-44 ITA"/>
    <s v="AMI"/>
    <n v="71"/>
    <s v="ACS"/>
    <n v="9"/>
    <s v="X"/>
    <m/>
    <x v="5"/>
    <s v="NET"/>
    <s v="DECI_STD"/>
    <m/>
    <n v="14495"/>
    <s v="SD DBFM01"/>
    <s v="16:00"/>
    <d v="1899-12-30T16:30:00"/>
    <d v="1899-12-30T00:30:00"/>
    <d v="1899-12-30T16:10:00"/>
    <d v="1899-12-30T16:40:00"/>
    <d v="1899-12-30T00:30:00"/>
    <s v="DCO"/>
    <s v="N/A"/>
  </r>
  <r>
    <n v="14495"/>
    <x v="97"/>
    <x v="11"/>
    <s v="LIFT 24-44 ITA"/>
    <s v="AMI"/>
    <n v="73"/>
    <s v="IFTS"/>
    <n v="9"/>
    <s v="X"/>
    <m/>
    <x v="5"/>
    <s v="NET"/>
    <s v="DECI_STD"/>
    <m/>
    <n v="14496"/>
    <s v="SD DBFM01"/>
    <s v="16:35"/>
    <d v="1899-12-30T17:05:00"/>
    <d v="1899-12-30T00:30:00"/>
    <d v="1899-12-30T16:45:00"/>
    <d v="1899-12-30T17:15:00"/>
    <d v="1899-12-30T00:30:00"/>
    <s v="DCO"/>
    <s v="N/A"/>
  </r>
  <r>
    <n v="14496"/>
    <x v="97"/>
    <x v="11"/>
    <s v=" IFTS LIFT 24-03 QATAR"/>
    <s v="QATAR"/>
    <n v="60"/>
    <s v="ACS"/>
    <n v="14"/>
    <s v="X"/>
    <m/>
    <x v="0"/>
    <s v="NET"/>
    <s v="DECI_STD"/>
    <m/>
    <n v="14497"/>
    <s v="FMSC OBFM01"/>
    <s v="16:00"/>
    <s v="17:00"/>
    <d v="1899-12-30T01:00:00"/>
    <d v="1899-12-30T16:00:00"/>
    <d v="1899-12-30T17:00:00"/>
    <d v="1899-12-30T01:00:00"/>
    <s v="DCO"/>
    <s v="N/A"/>
  </r>
  <r>
    <n v="14497"/>
    <x v="97"/>
    <x v="11"/>
    <s v="IFTS LIFT 24-02 QATAR"/>
    <s v="QATAR"/>
    <n v="53"/>
    <s v="ACS"/>
    <n v="1"/>
    <s v="X"/>
    <m/>
    <x v="6"/>
    <s v="STDA"/>
    <s v="BRV_R2R_STD"/>
    <m/>
    <m/>
    <s v="PT R2R02"/>
    <s v="16:00"/>
    <s v="17:00"/>
    <d v="1899-12-30T01:00:00"/>
    <d v="1899-12-30T16:00:00"/>
    <d v="1899-12-30T17:00:00"/>
    <d v="1899-12-30T01:00:00"/>
    <s v="DCO"/>
    <s v="N/A"/>
  </r>
  <r>
    <n v="14498"/>
    <x v="97"/>
    <x v="11"/>
    <s v="IFTS LIFT 24-02 QATAR"/>
    <s v="QATAR"/>
    <n v="54"/>
    <s v="ACS"/>
    <n v="13"/>
    <s v="X"/>
    <m/>
    <x v="3"/>
    <s v="STDA"/>
    <s v="BRV_R2R_STD"/>
    <m/>
    <m/>
    <s v="PT R2R02"/>
    <s v="16:00"/>
    <s v="17:00"/>
    <d v="1899-12-30T01:00:00"/>
    <d v="1899-12-30T16:00:00"/>
    <d v="1899-12-30T17:00:00"/>
    <d v="1899-12-30T01:00:00"/>
    <s v="DCO"/>
    <s v="N/A"/>
  </r>
  <r>
    <n v="14499"/>
    <x v="39"/>
    <x v="12"/>
    <s v="LIFT IFTS 24-03 CAN"/>
    <s v="IFTS"/>
    <n v="38"/>
    <s v="ACS"/>
    <n v="14"/>
    <m/>
    <s v="X"/>
    <x v="5"/>
    <s v="NET"/>
    <s v="DCA"/>
    <m/>
    <n v="14500"/>
    <s v="NET ADCA02"/>
    <s v="08:30"/>
    <s v="09:30"/>
    <d v="1899-12-30T01:00:00"/>
    <d v="1899-12-30T08:30:00"/>
    <d v="1899-12-30T09:20:00"/>
    <d v="1899-12-30T00:50:00"/>
    <s v="RSLD"/>
    <s v="CD3"/>
  </r>
  <r>
    <n v="14500"/>
    <x v="39"/>
    <x v="12"/>
    <s v="LIFT IFTS 24-03 CAN"/>
    <s v="IFTS"/>
    <n v="37"/>
    <s v="ACS"/>
    <n v="2"/>
    <m/>
    <s v="X"/>
    <x v="4"/>
    <s v="NET"/>
    <s v="DCA"/>
    <m/>
    <n v="14499"/>
    <s v="NET ADCA02"/>
    <d v="1899-12-30T08:30:00"/>
    <d v="1899-12-30T09:30:00"/>
    <d v="1899-12-30T01:00:00"/>
    <d v="1899-12-30T08:30:00"/>
    <d v="1899-12-30T09:20:00"/>
    <d v="1899-12-30T00:50:00"/>
    <s v="RSLD"/>
    <s v="CD3"/>
  </r>
  <r>
    <n v="14501"/>
    <x v="34"/>
    <x v="11"/>
    <s v="IFTS LIFT 24-02 QATAR"/>
    <s v="QATAR"/>
    <n v="51"/>
    <s v="ACS"/>
    <n v="1"/>
    <s v="X"/>
    <m/>
    <x v="4"/>
    <s v="NET"/>
    <s v="BTAG_DECI"/>
    <m/>
    <n v="14500"/>
    <s v="NET BTAG02"/>
    <d v="1899-12-30T08:30:00"/>
    <d v="1899-12-30T09:30:00"/>
    <d v="1899-12-30T01:00:00"/>
    <d v="1899-12-30T08:30:00"/>
    <d v="1899-12-30T09:30:00"/>
    <d v="1899-12-30T01:00:00"/>
    <s v="DCO"/>
    <s v="N/A"/>
  </r>
  <r>
    <n v="14502"/>
    <x v="34"/>
    <x v="11"/>
    <s v="IFTS LIFT 24-02 QATAR"/>
    <s v="QATAR"/>
    <n v="50"/>
    <s v="ACS"/>
    <n v="5"/>
    <s v="X"/>
    <m/>
    <x v="1"/>
    <s v="NET"/>
    <s v="BTAG_DECI"/>
    <m/>
    <n v="14501"/>
    <s v="NET BTAG02"/>
    <d v="1899-12-30T08:30:00"/>
    <d v="1899-12-30T09:30:00"/>
    <d v="1899-12-30T01:00:00"/>
    <d v="1899-12-30T08:30:00"/>
    <d v="1899-12-30T09:30:00"/>
    <d v="1899-12-30T01:00:00"/>
    <s v="DCO"/>
    <s v="N/A"/>
  </r>
  <r>
    <n v="14503"/>
    <x v="34"/>
    <x v="11"/>
    <s v="LIFT IFTS 24-05 AUT"/>
    <s v="IFTS"/>
    <n v="65"/>
    <s v="ACS"/>
    <n v="30"/>
    <m/>
    <s v="X"/>
    <x v="6"/>
    <s v="STDA"/>
    <s v="DECI_STD"/>
    <m/>
    <m/>
    <s v="FMS NIT01"/>
    <s v="08:30"/>
    <s v="09:30"/>
    <d v="1899-12-30T01:00:00"/>
    <s v="08:30"/>
    <s v="09:30"/>
    <d v="1899-12-30T01:00:00"/>
    <s v="DCO"/>
    <s v="N/A"/>
  </r>
  <r>
    <n v="14504"/>
    <x v="34"/>
    <x v="11"/>
    <s v=" IFTS LIFT 24-03 QATAR"/>
    <s v="QATAR"/>
    <n v="57"/>
    <s v="ACS"/>
    <n v="10"/>
    <s v="X"/>
    <m/>
    <x v="5"/>
    <s v="NET"/>
    <s v="DECI_STD"/>
    <m/>
    <n v="14505"/>
    <s v="FMSC OBFM01"/>
    <s v="10:00"/>
    <s v="11:00"/>
    <d v="1899-12-30T01:00:00"/>
    <s v="10:00"/>
    <s v="11:00"/>
    <d v="1899-12-30T01:00:00"/>
    <s v="DCO"/>
    <s v="N/A"/>
  </r>
  <r>
    <n v="14505"/>
    <x v="34"/>
    <x v="11"/>
    <s v="IFTS LIFT 24-02 QATAR"/>
    <s v="QATAR"/>
    <n v="55"/>
    <s v="ACS"/>
    <n v="14"/>
    <s v="X"/>
    <m/>
    <x v="0"/>
    <s v="NET"/>
    <s v="DECI_STD"/>
    <m/>
    <n v="14506"/>
    <s v="FMSC HACM02"/>
    <s v="10:00"/>
    <s v="11:00"/>
    <d v="1899-12-30T01:00:00"/>
    <s v="10:00"/>
    <s v="11:00"/>
    <d v="1899-12-30T01:00:00"/>
    <s v="DCO"/>
    <s v="N/A"/>
  </r>
  <r>
    <n v="14506"/>
    <x v="34"/>
    <x v="11"/>
    <s v="LIFT IFTS 25-01 HUN"/>
    <s v="IFTS"/>
    <n v="70"/>
    <s v="ACS"/>
    <n v="13"/>
    <m/>
    <s v="X"/>
    <x v="6"/>
    <s v="STDA"/>
    <s v="DECI_STD"/>
    <m/>
    <m/>
    <s v="FMS EMR01 RR01"/>
    <s v="10:00"/>
    <s v="11:00"/>
    <d v="1899-12-30T01:00:00"/>
    <s v="10:00"/>
    <s v="11:00"/>
    <d v="1899-12-30T01:00:00"/>
    <s v="DCO"/>
    <s v="N/A"/>
  </r>
  <r>
    <n v="14507"/>
    <x v="34"/>
    <x v="11"/>
    <s v="LIFT IFTS 24-04 SPA"/>
    <s v="IFTS"/>
    <n v="58"/>
    <s v="IFTS"/>
    <n v="9"/>
    <m/>
    <s v="X"/>
    <x v="5"/>
    <s v="NET"/>
    <s v="DECI_STD"/>
    <m/>
    <n v="14508"/>
    <s v="FMSC DBFM01"/>
    <s v="11:30"/>
    <s v="12:30"/>
    <d v="1899-12-30T01:00:00"/>
    <s v="11:30"/>
    <s v="12:30"/>
    <d v="1899-12-30T01:00:00"/>
    <s v="DCO"/>
    <s v="N/A"/>
  </r>
  <r>
    <n v="14508"/>
    <x v="34"/>
    <x v="11"/>
    <s v="LIFT IFTS 24-04 SPA"/>
    <s v="IFTS"/>
    <n v="59"/>
    <s v="ACS"/>
    <n v="32"/>
    <m/>
    <s v="X"/>
    <x v="0"/>
    <s v="NET"/>
    <s v="DECI_STD"/>
    <m/>
    <n v="14509"/>
    <s v="FMSC DBFM01"/>
    <s v="11:30"/>
    <s v="12:30"/>
    <d v="1899-12-30T01:00:00"/>
    <s v="11:30"/>
    <s v="12:30"/>
    <d v="1899-12-30T01:00:00"/>
    <s v="DCO"/>
    <s v="N/A"/>
  </r>
  <r>
    <n v="14509"/>
    <x v="34"/>
    <x v="11"/>
    <s v="IFTS LIFT 24-02 QATAR"/>
    <s v="QATAR"/>
    <n v="54"/>
    <s v="IFTS"/>
    <n v="23"/>
    <s v="X"/>
    <m/>
    <x v="6"/>
    <s v="STDA"/>
    <s v="BRV_R2R_STD"/>
    <m/>
    <m/>
    <s v="PT BVR01"/>
    <s v="11:30"/>
    <s v="12:30"/>
    <d v="1899-12-30T01:00:00"/>
    <s v="11:30"/>
    <s v="12:30"/>
    <d v="1899-12-30T01:00:00"/>
    <s v="DCO"/>
    <s v="N/A"/>
  </r>
  <r>
    <n v="14510"/>
    <x v="34"/>
    <x v="11"/>
    <s v=" IFTS LIFT 24-03 QATAR"/>
    <s v="QATAR"/>
    <n v="58"/>
    <s v="ACS"/>
    <n v="23"/>
    <s v="X"/>
    <m/>
    <x v="2"/>
    <s v="STDA"/>
    <s v="DECI_STD"/>
    <m/>
    <m/>
    <s v="PT ERT02"/>
    <s v="11:30"/>
    <s v="12:30"/>
    <d v="1899-12-30T01:00:00"/>
    <s v="11:30"/>
    <s v="12:30"/>
    <d v="1899-12-30T01:00:00"/>
    <s v="DCO"/>
    <s v="N/A"/>
  </r>
  <r>
    <n v="14511"/>
    <x v="34"/>
    <x v="11"/>
    <s v="LIFT IFTS 24-03 UK"/>
    <s v="IFTS"/>
    <n v="39"/>
    <s v="ACS"/>
    <n v="17"/>
    <m/>
    <s v="X"/>
    <x v="5"/>
    <s v="NET"/>
    <s v="DCA"/>
    <m/>
    <n v="14512"/>
    <s v="NET DCA02"/>
    <s v="13:00"/>
    <s v="14:00"/>
    <d v="1899-12-30T01:00:00"/>
    <s v="13:00"/>
    <s v="14:00"/>
    <d v="1899-12-30T01:00:00"/>
    <s v="DCO"/>
    <s v="N/A"/>
  </r>
  <r>
    <n v="14512"/>
    <x v="34"/>
    <x v="11"/>
    <s v="LIFT IFTS 24-03 UK"/>
    <s v="IFTS"/>
    <n v="40"/>
    <s v="ACS"/>
    <n v="9"/>
    <m/>
    <s v="X"/>
    <x v="4"/>
    <s v="NET"/>
    <s v="DCA"/>
    <m/>
    <n v="14511"/>
    <s v="NET DCA02"/>
    <s v="13:00"/>
    <s v="14:00"/>
    <d v="1899-12-30T01:00:00"/>
    <s v="13:00"/>
    <s v="14:00"/>
    <d v="1899-12-30T01:00:00"/>
    <s v="DCO"/>
    <s v="N/A"/>
  </r>
  <r>
    <n v="14513"/>
    <x v="34"/>
    <x v="11"/>
    <s v=" IFTS LIFT 24-03 QATAR"/>
    <s v="QATAR"/>
    <n v="56"/>
    <s v="ACS"/>
    <n v="13"/>
    <s v="X"/>
    <m/>
    <x v="0"/>
    <s v="NET"/>
    <s v="DECI_STD"/>
    <m/>
    <n v="14514"/>
    <s v="FMSC OBFM02"/>
    <s v="13:00"/>
    <s v="14:00"/>
    <d v="1899-12-30T01:00:00"/>
    <s v="13:00"/>
    <s v="14:00"/>
    <d v="1899-12-30T01:00:00"/>
    <s v="DCO"/>
    <s v="N/A"/>
  </r>
  <r>
    <n v="14514"/>
    <x v="34"/>
    <x v="11"/>
    <s v="IFTS LIFT 24-02 QATAR"/>
    <s v="QATAR"/>
    <n v="53"/>
    <s v="ACS"/>
    <n v="2"/>
    <s v="X"/>
    <m/>
    <x v="6"/>
    <s v="STDA"/>
    <s v="BRV_R2R_STD"/>
    <m/>
    <m/>
    <s v="PT BVR01"/>
    <s v="13:00"/>
    <s v="14:00"/>
    <d v="1899-12-30T01:00:00"/>
    <s v="13:00"/>
    <s v="14:00"/>
    <d v="1899-12-30T01:00:00"/>
    <s v="DCO"/>
    <s v="N/A"/>
  </r>
  <r>
    <n v="14515"/>
    <x v="34"/>
    <x v="11"/>
    <s v="LIFT IFTS 24-03 CAN"/>
    <s v="IFTS"/>
    <n v="37"/>
    <s v="ACS"/>
    <n v="1"/>
    <m/>
    <s v="X"/>
    <x v="5"/>
    <s v="NET"/>
    <s v="DCA"/>
    <m/>
    <n v="14516"/>
    <s v="NET DCA01"/>
    <s v="14:30"/>
    <s v="15:30"/>
    <d v="1899-12-30T01:00:00"/>
    <d v="1899-12-30T14:30:00"/>
    <d v="1899-12-30T15:30:00"/>
    <d v="1899-12-30T01:00:00"/>
    <s v="DCO"/>
    <s v="N/A"/>
  </r>
  <r>
    <n v="14516"/>
    <x v="34"/>
    <x v="11"/>
    <s v="LIFT IFTS 24-03 CAN"/>
    <s v="IFTS"/>
    <n v="38"/>
    <s v="ACS"/>
    <n v="5"/>
    <m/>
    <s v="X"/>
    <x v="4"/>
    <s v="NET"/>
    <s v="DCA"/>
    <m/>
    <n v="14515"/>
    <s v="NET DCA01"/>
    <s v="14:30"/>
    <s v="15:30"/>
    <d v="1899-12-30T01:00:00"/>
    <d v="1899-12-30T14:30:00"/>
    <d v="1899-12-30T15:30:00"/>
    <d v="1899-12-30T01:00:00"/>
    <s v="DCO"/>
    <s v="N/A"/>
  </r>
  <r>
    <n v="14517"/>
    <x v="34"/>
    <x v="11"/>
    <s v=" IFTS LIFT 24-03 QATAR"/>
    <s v="QATAR"/>
    <n v="60"/>
    <s v="IFTS"/>
    <n v="9"/>
    <s v="X"/>
    <m/>
    <x v="0"/>
    <s v="NET"/>
    <s v="DECI_STD"/>
    <m/>
    <n v="14518"/>
    <s v="FMSC OBFM02"/>
    <s v="14:30"/>
    <s v="15:30"/>
    <d v="1899-12-30T01:00:00"/>
    <d v="1899-12-30T14:30:00"/>
    <d v="1899-12-30T15:30:00"/>
    <d v="1899-12-30T01:00:00"/>
    <s v="DCO"/>
    <s v="N/A"/>
  </r>
  <r>
    <n v="14518"/>
    <x v="34"/>
    <x v="11"/>
    <s v="LIFT 24-44 ITA"/>
    <s v="AMI"/>
    <n v="72"/>
    <s v="ACS"/>
    <n v="9"/>
    <s v="X"/>
    <m/>
    <x v="5"/>
    <s v="NET"/>
    <s v="DECI_STD"/>
    <m/>
    <n v="14519"/>
    <s v="SD HBFM02"/>
    <s v="16:00"/>
    <d v="1899-12-30T16:30:00"/>
    <d v="1899-12-30T00:30:00"/>
    <d v="1899-12-30T16:00:00"/>
    <d v="1899-12-30T16:30:00"/>
    <d v="1899-12-30T00:30:00"/>
    <s v="DCO"/>
    <s v="N/A"/>
  </r>
  <r>
    <n v="14519"/>
    <x v="34"/>
    <x v="11"/>
    <s v="LIFT 24-44 ITA"/>
    <s v="AMI"/>
    <n v="70"/>
    <s v="ACS"/>
    <n v="17"/>
    <s v="X"/>
    <m/>
    <x v="5"/>
    <s v="NET"/>
    <s v="DECI_STD"/>
    <m/>
    <n v="14520"/>
    <s v="SD HBFM02"/>
    <s v="16:35"/>
    <d v="1899-12-30T17:05:00"/>
    <d v="1899-12-30T00:30:00"/>
    <d v="1899-12-30T16:35:00"/>
    <d v="1899-12-30T17:05:00"/>
    <d v="1899-12-30T00:30:00"/>
    <s v="DCO"/>
    <s v="N/A"/>
  </r>
  <r>
    <n v="14520"/>
    <x v="34"/>
    <x v="11"/>
    <s v="IP"/>
    <s v="AMI"/>
    <n v="75"/>
    <s v="ACS"/>
    <n v="15"/>
    <m/>
    <s v="X"/>
    <x v="6"/>
    <s v="STDA"/>
    <s v="DECI_STD"/>
    <m/>
    <m/>
    <s v="PT FAM02"/>
    <d v="1899-12-30T14:30:00"/>
    <d v="1899-12-30T15:30:00"/>
    <d v="1899-12-30T01:00:00"/>
    <d v="1899-12-30T14:40:00"/>
    <d v="1899-12-30T15:40:00"/>
    <d v="1899-12-30T01:00:00"/>
    <s v="DCO"/>
    <s v="N/A"/>
  </r>
  <r>
    <n v="14521"/>
    <x v="35"/>
    <x v="11"/>
    <s v="IFTS LIFT 24-02 QATAR"/>
    <s v="QATAR"/>
    <n v="52"/>
    <s v="IFTS"/>
    <n v="9"/>
    <s v="X"/>
    <m/>
    <x v="0"/>
    <s v="NET"/>
    <s v="DECI_STD"/>
    <m/>
    <n v="14522"/>
    <s v="FMSC DACM01"/>
    <s v="07:00"/>
    <s v="08:00"/>
    <d v="1899-12-30T01:00:00"/>
    <d v="1899-12-30T07:00:00"/>
    <d v="1899-12-30T08:00:00"/>
    <d v="1899-12-30T01:00:00"/>
    <s v="DCO"/>
    <s v="N/A"/>
  </r>
  <r>
    <n v="14522"/>
    <x v="35"/>
    <x v="11"/>
    <s v="LIFT 24-03 SNG"/>
    <s v="IFTS"/>
    <n v="43"/>
    <s v="IFTS"/>
    <n v="23"/>
    <m/>
    <s v="X"/>
    <x v="6"/>
    <s v="STDA"/>
    <s v="BRV_R2R_STD"/>
    <m/>
    <m/>
    <s v="PT R2R01"/>
    <s v="07:00"/>
    <s v="08:00"/>
    <d v="1899-12-30T01:00:00"/>
    <d v="1899-12-30T07:00:00"/>
    <d v="1899-12-30T08:00:00"/>
    <d v="1899-12-30T01:00:00"/>
    <s v="DCO"/>
    <s v="N/A"/>
  </r>
  <r>
    <n v="14523"/>
    <x v="35"/>
    <x v="11"/>
    <s v="LIFT IFTS 24-04 JPN"/>
    <s v="IFTS"/>
    <n v="57"/>
    <s v="ACS"/>
    <n v="1"/>
    <m/>
    <s v="X"/>
    <x v="3"/>
    <s v="STDA"/>
    <s v="LOW LEVEL"/>
    <m/>
    <m/>
    <s v="PT LLF01"/>
    <s v="07:00"/>
    <s v="08:00"/>
    <d v="1899-12-30T01:00:00"/>
    <d v="1899-12-30T07:00:00"/>
    <d v="1899-12-30T08:00:00"/>
    <d v="1899-12-30T01:00:00"/>
    <s v="DCO"/>
    <s v="N/A"/>
  </r>
  <r>
    <n v="14524"/>
    <x v="35"/>
    <x v="11"/>
    <s v="LIFT IFTS 25-01 HUN"/>
    <s v="IFTS"/>
    <n v="71"/>
    <s v="ACS"/>
    <n v="32"/>
    <m/>
    <s v="X"/>
    <x v="6"/>
    <s v="STDA"/>
    <s v="DECI_STD"/>
    <m/>
    <m/>
    <s v="FMS EMR01"/>
    <s v="08:30"/>
    <s v="09:30"/>
    <d v="1899-12-30T01:00:00"/>
    <d v="1899-12-30T08:30:00"/>
    <d v="1899-12-30T09:30:00"/>
    <d v="1899-12-30T01:00:00"/>
    <s v="DCO"/>
    <s v="N/A"/>
  </r>
  <r>
    <n v="14525"/>
    <x v="35"/>
    <x v="11"/>
    <s v="LIFT 24-03 SNG"/>
    <s v="IFTS"/>
    <n v="44"/>
    <s v="ACS"/>
    <n v="2"/>
    <m/>
    <s v="X"/>
    <x v="2"/>
    <s v="STDA"/>
    <s v="BRV_R2R_STD"/>
    <m/>
    <m/>
    <s v="PT R2R01"/>
    <s v="08:30"/>
    <s v="09:30"/>
    <d v="1899-12-30T01:00:00"/>
    <d v="1899-12-30T08:30:00"/>
    <d v="1899-12-30T09:30:00"/>
    <d v="1899-12-30T01:00:00"/>
    <s v="DCO"/>
    <s v="N/A"/>
  </r>
  <r>
    <n v="14526"/>
    <x v="35"/>
    <x v="11"/>
    <s v="LIFT IFTS 24-03 CAN"/>
    <s v="IFTS"/>
    <n v="38"/>
    <s v="ACS"/>
    <n v="9"/>
    <m/>
    <s v="X"/>
    <x v="5"/>
    <s v="NET"/>
    <s v="DCA"/>
    <m/>
    <n v="14527"/>
    <s v="NET DCA02"/>
    <s v="08:45"/>
    <s v="09:45"/>
    <d v="1899-12-30T01:00:00"/>
    <s v="08:45"/>
    <s v="09:45"/>
    <d v="1899-12-30T01:00:00"/>
    <s v="DCO"/>
    <s v="N/A"/>
  </r>
  <r>
    <n v="14527"/>
    <x v="35"/>
    <x v="11"/>
    <s v="LIFT IFTS 24-03 CAN"/>
    <s v="IFTS"/>
    <n v="37"/>
    <s v="ACS"/>
    <n v="13"/>
    <m/>
    <s v="X"/>
    <x v="4"/>
    <s v="NET"/>
    <s v="DCA"/>
    <m/>
    <n v="14526"/>
    <s v="NET DCA02"/>
    <d v="1899-12-30T08:45:00"/>
    <d v="1899-12-30T09:45:00"/>
    <d v="1899-12-30T01:00:00"/>
    <d v="1899-12-30T08:45:00"/>
    <d v="1899-12-30T09:45:00"/>
    <d v="1899-12-30T01:00:00"/>
    <s v="DCO"/>
    <s v="N/A"/>
  </r>
  <r>
    <n v="14528"/>
    <x v="35"/>
    <x v="11"/>
    <s v="LIFT IFTS 24-04 HUN"/>
    <s v="IFTS"/>
    <n v="63"/>
    <s v="ACS"/>
    <n v="5"/>
    <m/>
    <s v="X"/>
    <x v="0"/>
    <s v="NET"/>
    <s v="RNG_STD"/>
    <m/>
    <n v="14529"/>
    <s v="FMSC ARNG01"/>
    <s v="10:00"/>
    <s v="11:00"/>
    <d v="1899-12-30T01:00:00"/>
    <d v="1899-12-30T10:00:00"/>
    <d v="1899-12-30T11:00:00"/>
    <d v="1899-12-30T01:00:00"/>
    <s v="DCO"/>
    <s v="N/A"/>
  </r>
  <r>
    <n v="14529"/>
    <x v="35"/>
    <x v="11"/>
    <s v="IFTS LIFT 24-02 QATAR"/>
    <s v="QATAR"/>
    <n v="53"/>
    <s v="ACS"/>
    <n v="17"/>
    <s v="X"/>
    <m/>
    <x v="6"/>
    <s v="STDA"/>
    <s v="BRV_R2R_STD"/>
    <m/>
    <m/>
    <s v="PT BVR02"/>
    <s v="10:00"/>
    <s v="11:00"/>
    <d v="1899-12-30T01:00:00"/>
    <d v="1899-12-30T10:00:00"/>
    <d v="1899-12-30T11:00:00"/>
    <d v="1899-12-30T01:00:00"/>
    <s v="DCO"/>
    <s v="N/A"/>
  </r>
  <r>
    <n v="14530"/>
    <x v="35"/>
    <x v="11"/>
    <s v="LIFT IFTS 24-04 JPN"/>
    <s v="IFTS"/>
    <n v="55"/>
    <s v="ACS"/>
    <n v="10"/>
    <m/>
    <s v="X"/>
    <x v="3"/>
    <s v="STDA"/>
    <s v="LOW LEVEL"/>
    <m/>
    <m/>
    <s v="PT LLF01"/>
    <s v="10:00"/>
    <s v="11:00"/>
    <d v="1899-12-30T01:00:00"/>
    <d v="1899-12-30T10:00:00"/>
    <d v="1899-12-30T11:00:00"/>
    <d v="1899-12-30T01:00:00"/>
    <s v="DCO"/>
    <s v="N/A"/>
  </r>
  <r>
    <n v="14531"/>
    <x v="35"/>
    <x v="11"/>
    <s v="IFTS LIFT 24-02 QATAR"/>
    <s v="QATAR"/>
    <n v="52"/>
    <s v="ACS"/>
    <n v="14"/>
    <s v="X"/>
    <m/>
    <x v="5"/>
    <s v="NET"/>
    <s v="DECI_STD"/>
    <m/>
    <n v="14532"/>
    <s v="FMSC DACM02"/>
    <s v="11:30"/>
    <s v="12:30"/>
    <d v="1899-12-30T01:00:00"/>
    <d v="1899-12-30T11:30:00"/>
    <d v="1899-12-30T12:30:00"/>
    <d v="1899-12-30T01:00:00"/>
    <s v="DCO"/>
    <s v="N/A"/>
  </r>
  <r>
    <n v="14532"/>
    <x v="35"/>
    <x v="11"/>
    <s v="IFTS LIFT 24-02 QATAR"/>
    <s v="QATAR"/>
    <n v="54"/>
    <s v="ACS"/>
    <n v="32"/>
    <s v="X"/>
    <m/>
    <x v="6"/>
    <s v="STDA"/>
    <s v="BRV_R2R_STD"/>
    <m/>
    <m/>
    <s v="PT BVR02"/>
    <s v="11:30"/>
    <s v="12:30"/>
    <d v="1899-12-30T01:00:00"/>
    <d v="1899-12-30T11:30:00"/>
    <d v="1899-12-30T12:30:00"/>
    <d v="1899-12-30T01:00:00"/>
    <s v="DCO"/>
    <s v="N/A"/>
  </r>
  <r>
    <n v="14533"/>
    <x v="35"/>
    <x v="11"/>
    <s v=" IFTS LIFT 24-03 QATAR"/>
    <s v="QATAR"/>
    <n v="61"/>
    <s v="ACS"/>
    <n v="13"/>
    <s v="X"/>
    <m/>
    <x v="0"/>
    <s v="NET"/>
    <s v="DECI_STD"/>
    <m/>
    <n v="14534"/>
    <s v="FMSC OBFM01"/>
    <s v="11:45"/>
    <s v="12:45"/>
    <d v="1899-12-30T01:00:00"/>
    <s v="11:45"/>
    <s v="12:45"/>
    <d v="1899-12-30T01:00:00"/>
    <s v="DCO"/>
    <s v="N/A"/>
  </r>
  <r>
    <n v="14534"/>
    <x v="36"/>
    <x v="12"/>
    <s v=" IFTS LIFT 24-03 QATAR"/>
    <s v="QATAR"/>
    <n v="58"/>
    <s v="ACS"/>
    <n v="13"/>
    <s v="X"/>
    <m/>
    <x v="5"/>
    <s v="NET"/>
    <s v="DECI_STD"/>
    <m/>
    <n v="14535"/>
    <s v="FMSC OBFM01"/>
    <s v="08:30"/>
    <s v="09:30"/>
    <d v="1899-12-30T01:00:00"/>
    <d v="1899-12-30T08:30:00"/>
    <d v="1899-12-30T09:30:00"/>
    <d v="1899-12-30T01:00:00"/>
    <s v="DCO"/>
    <s v="N/A"/>
  </r>
  <r>
    <n v="14535"/>
    <x v="36"/>
    <x v="12"/>
    <s v=" IFTS LIFT 24-03 QATAR"/>
    <s v="QATAR"/>
    <n v="61"/>
    <s v="IFTS"/>
    <n v="22"/>
    <s v="X"/>
    <m/>
    <x v="0"/>
    <s v="NET"/>
    <s v="DECI_STD"/>
    <m/>
    <n v="14536"/>
    <s v="FMSC OBFM02"/>
    <s v="08:30"/>
    <s v="09:30"/>
    <d v="1899-12-30T01:00:00"/>
    <d v="1899-12-30T08:30:00"/>
    <d v="1899-12-30T09:25:00"/>
    <d v="1899-12-30T00:55:00"/>
    <s v="DCO"/>
    <s v="N/A"/>
  </r>
  <r>
    <n v="14536"/>
    <x v="36"/>
    <x v="12"/>
    <s v="LIFT 24-43 ITA"/>
    <s v="AMI"/>
    <n v="68"/>
    <s v="ACS"/>
    <n v="32"/>
    <s v="X"/>
    <m/>
    <x v="6"/>
    <s v="STDA"/>
    <s v="DCA"/>
    <m/>
    <m/>
    <s v="SD BVR01"/>
    <s v="08:30"/>
    <s v="09:30"/>
    <d v="1899-12-30T01:00:00"/>
    <d v="1899-12-30T08:30:00"/>
    <d v="1899-12-30T09:30:00"/>
    <d v="1899-12-30T01:00:00"/>
    <s v="DCO"/>
    <s v="N/A"/>
  </r>
  <r>
    <n v="14537"/>
    <x v="36"/>
    <x v="12"/>
    <s v="LIFT IFTS 24-04 CAN"/>
    <s v="IFTS"/>
    <n v="53"/>
    <s v="ACS"/>
    <n v="5"/>
    <m/>
    <s v="X"/>
    <x v="5"/>
    <s v="STDA"/>
    <s v="DECI_STD_NVG"/>
    <m/>
    <m/>
    <s v="FMS NVG01"/>
    <s v="10:00"/>
    <s v="11:00"/>
    <d v="1899-12-30T01:00:00"/>
    <d v="1899-12-30T10:00:00"/>
    <d v="1899-12-30T11:00:00"/>
    <d v="1899-12-30T01:00:00"/>
    <s v="DCO"/>
    <s v="N/A"/>
  </r>
  <r>
    <n v="14538"/>
    <x v="36"/>
    <x v="12"/>
    <s v="LIFT 24-43 ITA"/>
    <s v="AMI"/>
    <n v="65"/>
    <s v="ACS"/>
    <n v="10"/>
    <s v="X"/>
    <m/>
    <x v="4"/>
    <s v="STDA"/>
    <s v="DCA"/>
    <m/>
    <m/>
    <s v="SD BVR01"/>
    <s v="10:00"/>
    <s v="11:00"/>
    <d v="1899-12-30T01:00:00"/>
    <d v="1899-12-30T10:00:00"/>
    <d v="1899-12-30T11:00:00"/>
    <d v="1899-12-30T01:00:00"/>
    <s v="DCO"/>
    <s v="N/A"/>
  </r>
  <r>
    <n v="14539"/>
    <x v="36"/>
    <x v="12"/>
    <s v="LIFT IFTS 24-04 CAN"/>
    <s v="IFTS"/>
    <n v="54"/>
    <s v="ACS"/>
    <n v="14"/>
    <m/>
    <s v="X"/>
    <x v="0"/>
    <s v="STDA"/>
    <s v="DECI_STD_NVG"/>
    <m/>
    <m/>
    <s v="FMS NVG01"/>
    <s v="10:00"/>
    <s v="11:00"/>
    <d v="1899-12-30T01:00:00"/>
    <d v="1899-12-30T10:00:00"/>
    <d v="1899-12-30T10:50:00"/>
    <d v="1899-12-30T00:50:00"/>
    <s v="DCO"/>
    <s v="N/A"/>
  </r>
  <r>
    <n v="14540"/>
    <x v="36"/>
    <x v="12"/>
    <s v="LIFT 24-03 SNG"/>
    <s v="IFTS"/>
    <n v="43"/>
    <s v="IFTS"/>
    <n v="9"/>
    <m/>
    <s v="X"/>
    <x v="1"/>
    <s v="STDA"/>
    <s v="BRV_R2R_STD"/>
    <m/>
    <m/>
    <s v="PT R2R02"/>
    <s v="10:00"/>
    <s v="11:00"/>
    <d v="1899-12-30T01:00:00"/>
    <d v="1899-12-30T10:00:00"/>
    <d v="1899-12-30T11:00:00"/>
    <d v="1899-12-30T01:00:00"/>
    <s v="DCO"/>
    <s v="N/A"/>
  </r>
  <r>
    <n v="14541"/>
    <x v="36"/>
    <x v="12"/>
    <s v="LIFT IFTS 24-04 JPN"/>
    <s v="IFTS"/>
    <n v="57"/>
    <s v="ACS"/>
    <n v="12"/>
    <m/>
    <s v="X"/>
    <x v="6"/>
    <s v="STDA"/>
    <s v="LOW LEVEL"/>
    <m/>
    <m/>
    <s v="FMS LLF01"/>
    <s v="10:00"/>
    <s v="11:00"/>
    <d v="1899-12-30T01:00:00"/>
    <d v="1899-12-30T10:00:00"/>
    <d v="1899-12-30T11:00:00"/>
    <d v="1899-12-30T01:00:00"/>
    <s v="DCO"/>
    <s v="N/A"/>
  </r>
  <r>
    <n v="14542"/>
    <x v="36"/>
    <x v="12"/>
    <s v=" IFTS LIFT 24-03 QATAR"/>
    <s v="QATAR"/>
    <n v="57"/>
    <s v="ACS"/>
    <n v="2"/>
    <s v="X"/>
    <m/>
    <x v="5"/>
    <s v="NET"/>
    <s v="DECI_STD"/>
    <m/>
    <n v="14543"/>
    <s v="FMSC OBFM02"/>
    <s v="11:30"/>
    <s v="12:30"/>
    <d v="1899-12-30T01:00:00"/>
    <d v="1899-12-30T11:30:00"/>
    <d v="1899-12-30T12:30:00"/>
    <d v="1899-12-30T01:00:00"/>
    <s v="DCO"/>
    <s v="N/A"/>
  </r>
  <r>
    <n v="14543"/>
    <x v="36"/>
    <x v="12"/>
    <s v="LIFT IFTS 24-04 CAN"/>
    <s v="IFTS"/>
    <n v="52"/>
    <s v="IFTS"/>
    <n v="22"/>
    <m/>
    <s v="X"/>
    <x v="0"/>
    <s v="STDA"/>
    <s v="DECI_STD_NVG"/>
    <m/>
    <m/>
    <s v="FMS NVG01"/>
    <s v="11:30"/>
    <s v="12:30"/>
    <d v="1899-12-30T01:00:00"/>
    <d v="1899-12-30T11:25:00"/>
    <d v="1899-12-30T12:25:00"/>
    <d v="1899-12-30T01:00:00"/>
    <s v="DCO"/>
    <s v="N/A"/>
  </r>
  <r>
    <n v="14544"/>
    <x v="36"/>
    <x v="12"/>
    <s v="LIFT 24-43 ITA"/>
    <s v="AMI"/>
    <n v="67"/>
    <s v="ACS"/>
    <n v="32"/>
    <s v="X"/>
    <m/>
    <x v="6"/>
    <s v="STDA"/>
    <s v="DCA"/>
    <m/>
    <m/>
    <s v="SD BVR01"/>
    <s v="11:30"/>
    <s v="12:30"/>
    <d v="1899-12-30T01:00:00"/>
    <d v="1899-12-30T11:30:00"/>
    <d v="1899-12-30T12:30:00"/>
    <d v="1899-12-30T01:00:00"/>
    <s v="DCO"/>
    <s v="N/A"/>
  </r>
  <r>
    <n v="14545"/>
    <x v="36"/>
    <x v="12"/>
    <s v="LIFT 24-03 SNG"/>
    <s v="IFTS"/>
    <n v="44"/>
    <s v="ACS"/>
    <n v="13"/>
    <m/>
    <s v="X"/>
    <x v="1"/>
    <s v="STDA"/>
    <s v="BRV_R2R_STD"/>
    <m/>
    <m/>
    <s v="PT R2R02"/>
    <s v="11:30"/>
    <s v="12:30"/>
    <d v="1899-12-30T01:00:00"/>
    <d v="1899-12-30T11:30:00"/>
    <d v="1899-12-30T12:30:00"/>
    <d v="1899-12-30T01:00:00"/>
    <s v="DCO"/>
    <s v="N/A"/>
  </r>
  <r>
    <n v="14546"/>
    <x v="36"/>
    <x v="12"/>
    <s v="IFTS LIFT 24-02 QATAR"/>
    <s v="QATAR"/>
    <n v="53"/>
    <s v="ACS"/>
    <n v="10"/>
    <s v="X"/>
    <m/>
    <x v="5"/>
    <s v="NET"/>
    <s v="DCA"/>
    <m/>
    <n v="14547"/>
    <s v="NET QRA01"/>
    <s v="13:00"/>
    <s v="14:00"/>
    <d v="1899-12-30T01:00:00"/>
    <d v="1899-12-30T13:00:00"/>
    <d v="1899-12-30T14:00:00"/>
    <d v="1899-12-30T01:00:00"/>
    <s v="DCO"/>
    <s v="N/A"/>
  </r>
  <r>
    <n v="14547"/>
    <x v="36"/>
    <x v="12"/>
    <s v="IFTS LIFT 24-02 QATAR"/>
    <s v="QATAR"/>
    <n v="54"/>
    <s v="ACS"/>
    <n v="9"/>
    <s v="X"/>
    <m/>
    <x v="4"/>
    <s v="NET"/>
    <s v="DCA"/>
    <m/>
    <n v="14546"/>
    <s v="NET QRA01"/>
    <s v="13:00"/>
    <s v="14:00"/>
    <d v="1899-12-30T01:00:00"/>
    <d v="1899-12-30T13:00:00"/>
    <d v="1899-12-30T14:00:00"/>
    <d v="1899-12-30T01:00:00"/>
    <s v="DCO"/>
    <s v="N/A"/>
  </r>
  <r>
    <n v="14548"/>
    <x v="36"/>
    <x v="12"/>
    <s v="LIFT IFTS 24-04 CAN"/>
    <s v="IFTS"/>
    <n v="51"/>
    <s v="IFTS"/>
    <n v="9"/>
    <m/>
    <s v="X"/>
    <x v="0"/>
    <s v="STDA"/>
    <s v="DECI_STD_NVG"/>
    <m/>
    <m/>
    <s v="FMS NVG01"/>
    <s v="13:00"/>
    <s v="14:00"/>
    <d v="1899-12-30T01:00:00"/>
    <d v="1899-12-30T13:00:00"/>
    <d v="1899-12-30T13:50:00"/>
    <d v="1899-12-30T00:50:00"/>
    <s v="DCO"/>
    <s v="N/A"/>
  </r>
  <r>
    <n v="14549"/>
    <x v="36"/>
    <x v="12"/>
    <s v="LIP 24-03 SGP"/>
    <s v="IFTS"/>
    <n v="41"/>
    <s v="ACS"/>
    <n v="12"/>
    <m/>
    <s v="X"/>
    <x v="1"/>
    <s v="NET"/>
    <s v="RANGE"/>
    <m/>
    <n v="14550"/>
    <s v="SD RNG01"/>
    <s v="13:00"/>
    <s v="14:00"/>
    <d v="1899-12-30T01:00:00"/>
    <d v="1899-12-30T13:00:00"/>
    <d v="1899-12-30T14:00:00"/>
    <d v="1899-12-30T01:00:00"/>
    <s v="DCO"/>
    <s v="N/A"/>
  </r>
  <r>
    <n v="14550"/>
    <x v="36"/>
    <x v="12"/>
    <s v="LIP 24-03 AUT"/>
    <s v="IFTS"/>
    <n v="42"/>
    <s v="ACS"/>
    <n v="5"/>
    <m/>
    <s v="X"/>
    <x v="6"/>
    <s v="NET"/>
    <s v="RANGE"/>
    <m/>
    <n v="14549"/>
    <s v="SD RNG01"/>
    <s v="13:00"/>
    <s v="14:00"/>
    <d v="1899-12-30T01:00:00"/>
    <d v="1899-12-30T13:00:00"/>
    <d v="1899-12-30T14:00:00"/>
    <d v="1899-12-30T01:00:00"/>
    <s v="DCO"/>
    <s v="N/A"/>
  </r>
  <r>
    <n v="14551"/>
    <x v="36"/>
    <x v="12"/>
    <s v="IFTS LIFT 24-02 QATAR"/>
    <s v="QATAR"/>
    <n v="52"/>
    <s v="ACS"/>
    <n v="13"/>
    <s v="X"/>
    <m/>
    <x v="5"/>
    <s v="NET"/>
    <s v="DECI_STD"/>
    <m/>
    <n v="14552"/>
    <s v="FMSC OACM01"/>
    <s v="14:30"/>
    <s v="15:30"/>
    <d v="1899-12-30T01:00:00"/>
    <s v="14:30"/>
    <s v="15:30"/>
    <d v="1899-12-30T01:00:00"/>
    <s v="DCO"/>
    <s v="N/A"/>
  </r>
  <r>
    <n v="14552"/>
    <x v="36"/>
    <x v="12"/>
    <s v=" IFTS LIFT 24-03 QATAR"/>
    <s v="QATAR"/>
    <n v="58"/>
    <s v="IFTS"/>
    <n v="22"/>
    <s v="X"/>
    <m/>
    <x v="0"/>
    <s v="NET"/>
    <s v="DECI_STD"/>
    <m/>
    <n v="14553"/>
    <s v="FMSC OBFM02"/>
    <s v="14:30"/>
    <s v="15:30"/>
    <d v="1899-12-30T01:00:00"/>
    <s v="14:30"/>
    <d v="1899-12-30T15:20:00"/>
    <d v="1899-12-30T00:50:00"/>
    <s v="DCO"/>
    <s v="N/A"/>
  </r>
  <r>
    <n v="14553"/>
    <x v="36"/>
    <x v="12"/>
    <s v="LIFT 24-43 ITA"/>
    <s v="AMI"/>
    <n v="69"/>
    <s v="ACS"/>
    <n v="32"/>
    <s v="X"/>
    <m/>
    <x v="6"/>
    <s v="STDA"/>
    <s v="DCA"/>
    <m/>
    <m/>
    <s v="SD BVR01"/>
    <s v="14:30"/>
    <s v="15:30"/>
    <d v="1899-12-30T01:00:00"/>
    <s v="14:30"/>
    <s v="15:30"/>
    <d v="1899-12-30T01:00:00"/>
    <s v="DCO"/>
    <s v="N/A"/>
  </r>
  <r>
    <n v="14554"/>
    <x v="36"/>
    <x v="12"/>
    <s v="LIFT 24-44 ITA"/>
    <s v="AMI"/>
    <n v="71"/>
    <s v="ACS"/>
    <n v="9"/>
    <s v="X"/>
    <m/>
    <x v="5"/>
    <s v="NET"/>
    <s v="DECI_STD"/>
    <m/>
    <n v="14555"/>
    <s v="SD DBFM02 CPL02"/>
    <s v="16:00"/>
    <d v="1899-12-30T16:30:00"/>
    <d v="1899-12-30T00:30:00"/>
    <d v="1899-12-30T16:00:00"/>
    <d v="1899-12-30T16:45:00"/>
    <d v="1899-12-30T00:45:00"/>
    <s v="DCO"/>
    <s v="N/A"/>
  </r>
  <r>
    <n v="14555"/>
    <x v="41"/>
    <x v="13"/>
    <s v="IP"/>
    <m/>
    <m/>
    <m/>
    <m/>
    <s v="X"/>
    <m/>
    <x v="5"/>
    <s v="STDA"/>
    <s v="DECI_STD"/>
    <m/>
    <m/>
    <s v="VISIT"/>
    <s v="13:30"/>
    <s v="14:30"/>
    <d v="1899-12-30T01:00:00"/>
    <s v="13:30"/>
    <s v="14:30"/>
    <d v="1899-12-30T01:00:00"/>
    <s v="DCO"/>
    <s v="N/A"/>
  </r>
  <r>
    <n v="14556"/>
    <x v="36"/>
    <x v="12"/>
    <s v="LIFT 24-44 ITA"/>
    <s v="AMI"/>
    <n v="73"/>
    <s v="IFTS"/>
    <n v="9"/>
    <s v="X"/>
    <m/>
    <x v="5"/>
    <s v="NET"/>
    <s v="DECI_STD"/>
    <m/>
    <n v="14557"/>
    <s v="SD DBFM02 CPL02"/>
    <s v="16:35"/>
    <d v="1899-12-30T17:05:00"/>
    <d v="1899-12-30T00:30:00"/>
    <d v="1899-12-30T16:45:00"/>
    <d v="1899-12-30T17:10:00"/>
    <d v="1899-12-30T00:25:00"/>
    <s v="DCO"/>
    <s v="N/A"/>
  </r>
  <r>
    <n v="14557"/>
    <x v="36"/>
    <x v="12"/>
    <s v="IFTS LIFT 24-02 QATAR"/>
    <s v="QATAR"/>
    <n v="54"/>
    <s v="ACS"/>
    <n v="14"/>
    <s v="X"/>
    <m/>
    <x v="0"/>
    <s v="NET"/>
    <s v="DCA"/>
    <m/>
    <n v="14558"/>
    <s v="NET QRA02"/>
    <s v="16:00"/>
    <s v="17:00"/>
    <d v="1899-12-30T01:00:00"/>
    <s v="16:00"/>
    <s v="17:00"/>
    <d v="1899-12-30T01:00:00"/>
    <s v="DCO"/>
    <s v="N/A"/>
  </r>
  <r>
    <n v="14558"/>
    <x v="36"/>
    <x v="12"/>
    <s v="IFTS LIFT 24-02 QATAR"/>
    <s v="QATAR"/>
    <n v="53"/>
    <s v="ACS"/>
    <n v="12"/>
    <s v="X"/>
    <m/>
    <x v="1"/>
    <s v="NET"/>
    <s v="DCA"/>
    <m/>
    <n v="14557"/>
    <s v="NET QRA02"/>
    <s v="16:00"/>
    <s v="17:00"/>
    <d v="1899-12-30T01:00:00"/>
    <s v="16:00"/>
    <s v="17:00"/>
    <d v="1899-12-30T01:00:00"/>
    <s v="DCO"/>
    <s v="N/A"/>
  </r>
  <r>
    <n v="14559"/>
    <x v="36"/>
    <x v="12"/>
    <s v="IFTS LIFT 24-02 QATAR"/>
    <s v="QATAR"/>
    <n v="51"/>
    <s v="ACS"/>
    <n v="5"/>
    <s v="X"/>
    <m/>
    <x v="6"/>
    <s v="STDA"/>
    <s v="BRV_R2R_STD"/>
    <m/>
    <m/>
    <s v="PT R2R01"/>
    <s v="16:00"/>
    <s v="17:00"/>
    <d v="1899-12-30T01:00:00"/>
    <s v="16:00"/>
    <s v="17:00"/>
    <d v="1899-12-30T01:00:00"/>
    <s v="DCO"/>
    <s v="N/A"/>
  </r>
  <r>
    <n v="14560"/>
    <x v="37"/>
    <x v="12"/>
    <s v="LIFT IFTS 24-03 SAUDI"/>
    <s v="IFTS"/>
    <n v="47"/>
    <s v="ACS"/>
    <n v="12"/>
    <m/>
    <s v="X"/>
    <x v="5"/>
    <s v="NET"/>
    <s v="DECI_STD"/>
    <m/>
    <n v="14561"/>
    <s v="FMSC DACM01"/>
    <s v="08:30"/>
    <s v="09:30"/>
    <d v="1899-12-30T01:00:00"/>
    <d v="1899-12-30T08:30:00"/>
    <d v="1899-12-30T09:30:00"/>
    <d v="1899-12-30T01:00:00"/>
    <s v="DCO"/>
    <s v="N/A"/>
  </r>
  <r>
    <n v="14561"/>
    <x v="37"/>
    <x v="12"/>
    <s v="LIFT IFTS 24-04 SPA"/>
    <s v="IFTS"/>
    <n v="60"/>
    <s v="IFTS"/>
    <n v="9"/>
    <m/>
    <s v="X"/>
    <x v="0"/>
    <s v="NET"/>
    <s v="DECI_STD"/>
    <m/>
    <n v="14562"/>
    <s v="FMSC DBFM01"/>
    <s v="08:30"/>
    <s v="09:30"/>
    <d v="1899-12-30T01:00:00"/>
    <d v="1899-12-30T08:30:00"/>
    <d v="1899-12-30T09:30:00"/>
    <d v="1899-12-30T01:00:00"/>
    <s v="DCO"/>
    <s v="N/A"/>
  </r>
  <r>
    <n v="14562"/>
    <x v="37"/>
    <x v="12"/>
    <s v="LIFT 24-03 SNG"/>
    <s v="IFTS"/>
    <n v="43"/>
    <s v="ACS"/>
    <n v="32"/>
    <m/>
    <s v="X"/>
    <x v="6"/>
    <s v="STDA"/>
    <s v="BRV_R2R_STD"/>
    <m/>
    <m/>
    <s v="PT BVR01"/>
    <s v="08:30"/>
    <s v="09:30"/>
    <d v="1899-12-30T01:00:00"/>
    <d v="1899-12-30T08:30:00"/>
    <d v="1899-12-30T09:30:00"/>
    <d v="1899-12-30T01:00:00"/>
    <s v="DCO"/>
    <s v="N/A"/>
  </r>
  <r>
    <n v="14563"/>
    <x v="37"/>
    <x v="12"/>
    <s v="LIFT IFTS 24-03 UK"/>
    <s v="IFTS"/>
    <n v="39"/>
    <s v="IFTS"/>
    <n v="22"/>
    <m/>
    <s v="X"/>
    <x v="5"/>
    <s v="NET"/>
    <s v="DCA"/>
    <m/>
    <n v="14564"/>
    <s v="NET ADCA01"/>
    <s v="10:00"/>
    <s v="11:00"/>
    <d v="1899-12-30T01:00:00"/>
    <s v="10:00"/>
    <s v="11:00"/>
    <d v="1899-12-30T01:00:00"/>
    <s v="DCO"/>
    <s v="N/A"/>
  </r>
  <r>
    <n v="14564"/>
    <x v="37"/>
    <x v="12"/>
    <s v="LIFT IFTS 24-03 UK"/>
    <s v="IFTS"/>
    <n v="40"/>
    <s v="ACS"/>
    <n v="10"/>
    <m/>
    <s v="X"/>
    <x v="4"/>
    <s v="NET"/>
    <s v="DCA"/>
    <m/>
    <n v="14563"/>
    <s v="NET ADCA01"/>
    <d v="1899-12-30T10:00:00"/>
    <d v="1899-12-30T11:00:00"/>
    <d v="1899-12-30T01:00:00"/>
    <s v="10:00"/>
    <s v="11:00"/>
    <d v="1899-12-30T01:00:00"/>
    <s v="DCO"/>
    <s v="N/A"/>
  </r>
  <r>
    <n v="14565"/>
    <x v="37"/>
    <x v="12"/>
    <s v="LIFT IFTS 24-04 SPA"/>
    <s v="IFTS"/>
    <n v="61"/>
    <s v="ACS"/>
    <n v="17"/>
    <m/>
    <s v="X"/>
    <x v="0"/>
    <s v="NET"/>
    <s v="DECI_STD"/>
    <m/>
    <n v="14566"/>
    <s v="FMSC DBFM01"/>
    <s v="10:00"/>
    <s v="11:00"/>
    <d v="1899-12-30T01:00:00"/>
    <d v="1899-12-30T10:00:00"/>
    <d v="1899-12-30T11:00:00"/>
    <d v="1899-12-30T01:00:00"/>
    <s v="DCO"/>
    <s v="N/A"/>
  </r>
  <r>
    <n v="14566"/>
    <x v="37"/>
    <x v="12"/>
    <s v="LIFT 24-03 SNG"/>
    <s v="IFTS"/>
    <n v="44"/>
    <s v="ACS"/>
    <n v="5"/>
    <m/>
    <s v="X"/>
    <x v="6"/>
    <s v="STDA"/>
    <s v="BRV_R2R_STD"/>
    <m/>
    <m/>
    <s v="PT BVR01"/>
    <s v="10:00"/>
    <s v="11:00"/>
    <d v="1899-12-30T01:00:00"/>
    <d v="1899-12-30T10:00:00"/>
    <d v="1899-12-30T11:00:00"/>
    <d v="1899-12-30T01:00:00"/>
    <s v="DCO"/>
    <s v="N/A"/>
  </r>
  <r>
    <n v="14567"/>
    <x v="37"/>
    <x v="12"/>
    <s v="IFTS LIFT 24-02 QATAR"/>
    <s v="QATAR"/>
    <n v="50"/>
    <s v="ACS"/>
    <n v="14"/>
    <s v="X"/>
    <m/>
    <x v="2"/>
    <s v="STDA"/>
    <s v="BRV_R2R_STD"/>
    <m/>
    <m/>
    <s v="PT R2R01 CPL01"/>
    <s v="10:00"/>
    <s v="11:00"/>
    <d v="1899-12-30T01:00:00"/>
    <d v="1899-12-30T10:00:00"/>
    <d v="1899-12-30T10:50:00"/>
    <d v="1899-12-30T00:50:00"/>
    <s v="DCO"/>
    <s v="N/A"/>
  </r>
  <r>
    <n v="14568"/>
    <x v="37"/>
    <x v="12"/>
    <s v="IFTS LIFT 24-02 QATAR"/>
    <s v="QATAR"/>
    <n v="54"/>
    <s v="IFTS"/>
    <n v="10"/>
    <s v="X"/>
    <m/>
    <x v="5"/>
    <s v="NET"/>
    <s v="DCA"/>
    <m/>
    <n v="14569"/>
    <s v="NET DCA01"/>
    <s v="11:30"/>
    <s v="12:30"/>
    <d v="1899-12-30T01:00:00"/>
    <s v="11:30"/>
    <s v="12:30"/>
    <d v="1899-12-30T01:00:00"/>
    <s v="DCO"/>
    <s v="N/A"/>
  </r>
  <r>
    <n v="14569"/>
    <x v="37"/>
    <x v="12"/>
    <s v="IFTS LIFT 24-02 QATAR"/>
    <s v="QATAR"/>
    <n v="53"/>
    <s v="ACS"/>
    <n v="2"/>
    <s v="X"/>
    <m/>
    <x v="4"/>
    <s v="NET"/>
    <s v="DCA"/>
    <m/>
    <n v="14568"/>
    <s v="NET DCA01"/>
    <d v="1899-12-30T11:30:00"/>
    <d v="1899-12-30T12:30:00"/>
    <d v="1899-12-30T01:00:00"/>
    <s v="11:30"/>
    <s v="12:30"/>
    <d v="1899-12-30T01:00:00"/>
    <s v="DCO"/>
    <s v="N/A"/>
  </r>
  <r>
    <n v="14570"/>
    <x v="37"/>
    <x v="12"/>
    <s v="LIFT IFTS 24-04 CAN"/>
    <s v="IFTS"/>
    <n v="52"/>
    <s v="ACS"/>
    <n v="9"/>
    <m/>
    <s v="X"/>
    <x v="0"/>
    <s v="NET"/>
    <s v="DECI_STD_NVG"/>
    <m/>
    <n v="14571"/>
    <s v="NET BFFNVG01"/>
    <s v="11:30"/>
    <s v="12:30"/>
    <d v="1899-12-30T01:00:00"/>
    <d v="1899-12-30T11:30:00"/>
    <d v="1899-12-30T12:30:00"/>
    <d v="1899-12-30T01:00:00"/>
    <s v="DCO"/>
    <s v="N/A"/>
  </r>
  <r>
    <n v="14571"/>
    <x v="37"/>
    <x v="12"/>
    <s v="LIFT 24-43 ITA"/>
    <s v="AMI"/>
    <n v="64"/>
    <s v="IFTS"/>
    <n v="9"/>
    <s v="X"/>
    <m/>
    <x v="6"/>
    <s v="STDA"/>
    <s v="DCA"/>
    <m/>
    <m/>
    <s v="SD BVR01"/>
    <s v="11:30"/>
    <s v="12:30"/>
    <d v="1899-12-30T01:00:00"/>
    <d v="1899-12-30T11:30:00"/>
    <d v="1899-12-30T12:30:00"/>
    <d v="1899-12-30T01:00:00"/>
    <s v="DCO"/>
    <s v="N/A"/>
  </r>
  <r>
    <n v="14572"/>
    <x v="37"/>
    <x v="12"/>
    <s v="IFTS LIFT 24-02 QATAR"/>
    <s v="QATAR"/>
    <n v="51"/>
    <s v="ACS"/>
    <n v="12"/>
    <s v="X"/>
    <m/>
    <x v="3"/>
    <s v="STDA"/>
    <s v="BRV_R2R_STD"/>
    <m/>
    <m/>
    <s v="PT R2R02"/>
    <d v="1899-12-30T12:05:00"/>
    <d v="1899-12-30T13:05:00"/>
    <d v="1899-12-30T01:00:00"/>
    <d v="1899-12-30T12:00:00"/>
    <d v="1899-12-30T13:00:00"/>
    <d v="1899-12-30T01:00:00"/>
    <s v="DCO"/>
    <s v="N/A"/>
  </r>
  <r>
    <n v="14573"/>
    <x v="37"/>
    <x v="12"/>
    <s v=" IFTS LIFT 24-03 QATAR"/>
    <s v="QATAR"/>
    <n v="60"/>
    <s v="ACS"/>
    <n v="17"/>
    <s v="X"/>
    <m/>
    <x v="5"/>
    <s v="NET"/>
    <s v="DECI_STD"/>
    <m/>
    <n v="14574"/>
    <s v="FMSC DBFM01"/>
    <s v="13:00"/>
    <s v="14:00"/>
    <d v="1899-12-30T01:00:00"/>
    <s v="13:00"/>
    <s v="14:00"/>
    <d v="1899-12-30T01:00:00"/>
    <s v="DCO"/>
    <s v="N/A"/>
  </r>
  <r>
    <n v="14574"/>
    <x v="37"/>
    <x v="12"/>
    <s v="LIFT IFTS 24-04 CAN"/>
    <s v="IFTS"/>
    <n v="51"/>
    <s v="ACS"/>
    <n v="5"/>
    <m/>
    <s v="X"/>
    <x v="0"/>
    <s v="NET"/>
    <s v="DECI_STD_NVG"/>
    <m/>
    <n v="14575"/>
    <s v="NET BFFNVG01"/>
    <s v="13:00"/>
    <s v="14:00"/>
    <d v="1899-12-30T01:00:00"/>
    <s v="13:00"/>
    <s v="14:00"/>
    <d v="1899-12-30T01:00:00"/>
    <s v="DCO"/>
    <s v="N/A"/>
  </r>
  <r>
    <n v="14575"/>
    <x v="37"/>
    <x v="12"/>
    <s v="LIFT 24-03 SNG"/>
    <s v="IFTS"/>
    <n v="43"/>
    <s v="ACS"/>
    <n v="14"/>
    <m/>
    <s v="X"/>
    <x v="6"/>
    <s v="STDA"/>
    <s v="BRV_R2R_STD"/>
    <m/>
    <m/>
    <s v="PT BVR02"/>
    <s v="13:00"/>
    <s v="14:00"/>
    <d v="1899-12-30T01:00:00"/>
    <d v="1899-12-30T13:00:00"/>
    <d v="1899-12-30T14:00:00"/>
    <d v="1899-12-30T01:00:00"/>
    <s v="DCO"/>
    <s v="N/A"/>
  </r>
  <r>
    <n v="14576"/>
    <x v="37"/>
    <x v="12"/>
    <s v="IFTS LIFT 24-02 QATAR"/>
    <s v="QATAR"/>
    <n v="52"/>
    <s v="ACS"/>
    <n v="9"/>
    <s v="X"/>
    <m/>
    <x v="5"/>
    <s v="NET"/>
    <s v="DECI_STD"/>
    <m/>
    <n v="14577"/>
    <s v="FMSC OACM02"/>
    <s v="14:30"/>
    <s v="15:30"/>
    <d v="1899-12-30T01:00:00"/>
    <s v="14:30"/>
    <s v="15:30"/>
    <d v="1899-12-30T01:00:00"/>
    <s v="DCO"/>
    <s v="N/A"/>
  </r>
  <r>
    <n v="14577"/>
    <x v="37"/>
    <x v="12"/>
    <s v="LIFT IFTS 24-04 CAN"/>
    <s v="IFTS"/>
    <n v="53"/>
    <s v="ACS"/>
    <n v="32"/>
    <m/>
    <s v="X"/>
    <x v="0"/>
    <s v="NET"/>
    <s v="DECI_STD_NVG"/>
    <m/>
    <n v="14578"/>
    <s v="NET BFFNVG01"/>
    <s v="14:30"/>
    <s v="15:30"/>
    <d v="1899-12-30T01:00:00"/>
    <s v="14:30"/>
    <s v="15:30"/>
    <d v="1899-12-30T01:00:00"/>
    <s v="DCO"/>
    <s v="N/A"/>
  </r>
  <r>
    <n v="14578"/>
    <x v="37"/>
    <x v="12"/>
    <s v="LIFT 24-03 SNG"/>
    <s v="IFTS"/>
    <n v="44"/>
    <s v="ACS"/>
    <n v="2"/>
    <m/>
    <s v="X"/>
    <x v="6"/>
    <s v="STDA"/>
    <s v="BRV_R2R_STD"/>
    <m/>
    <m/>
    <s v="PT BVR02"/>
    <s v="14:30"/>
    <s v="15:30"/>
    <d v="1899-12-30T01:00:00"/>
    <d v="1899-12-30T14:30:00"/>
    <d v="1899-12-30T15:30:00"/>
    <d v="1899-12-30T01:00:00"/>
    <s v="DCO"/>
    <s v="N/A"/>
  </r>
  <r>
    <n v="14579"/>
    <x v="37"/>
    <x v="12"/>
    <s v="IFTS LIFT 24-02 QATAR"/>
    <s v="QATAR"/>
    <n v="50"/>
    <s v="ACS"/>
    <n v="12"/>
    <s v="X"/>
    <m/>
    <x v="3"/>
    <s v="STDA"/>
    <s v="BRV_R2R_STD"/>
    <m/>
    <m/>
    <s v="PT R2R02"/>
    <s v="14:30"/>
    <s v="15:30"/>
    <d v="1899-12-30T01:00:00"/>
    <d v="1899-12-30T14:30:00"/>
    <d v="1899-12-30T15:30:00"/>
    <d v="1899-12-30T01:00:00"/>
    <s v="DCO"/>
    <s v="N/A"/>
  </r>
  <r>
    <n v="14580"/>
    <x v="37"/>
    <x v="12"/>
    <s v="LIP 24-03 AUT"/>
    <s v="IFTS"/>
    <n v="42"/>
    <s v="ACS"/>
    <n v="17"/>
    <m/>
    <s v="X"/>
    <x v="5"/>
    <s v="NET"/>
    <s v="RANGE"/>
    <m/>
    <n v="14581"/>
    <s v="SD RNG02"/>
    <s v="16:00"/>
    <d v="1899-12-30T17:00:00"/>
    <d v="1899-12-30T01:00:00"/>
    <s v="16:00"/>
    <d v="1899-12-30T17:00:00"/>
    <d v="1899-12-30T01:00:00"/>
    <s v="DCO"/>
    <s v="N/A"/>
  </r>
  <r>
    <n v="14581"/>
    <x v="37"/>
    <x v="12"/>
    <s v="LIP 24-03 SGP"/>
    <s v="IFTS"/>
    <n v="41"/>
    <s v="IFTS"/>
    <n v="22"/>
    <m/>
    <s v="X"/>
    <x v="4"/>
    <s v="NET"/>
    <s v="RANGE"/>
    <m/>
    <n v="14580"/>
    <s v="SD RNG02"/>
    <d v="1899-12-30T16:00:00"/>
    <d v="1899-12-30T17:00:00"/>
    <d v="1899-12-30T01:00:00"/>
    <d v="1899-12-30T16:00:00"/>
    <d v="1899-12-30T17:00:00"/>
    <d v="1899-12-30T01:00:00"/>
    <s v="DCO"/>
    <s v="N/A"/>
  </r>
  <r>
    <n v="14582"/>
    <x v="37"/>
    <x v="12"/>
    <s v="LIFT IFTS 24-04 CAN"/>
    <s v="IFTS"/>
    <n v="54"/>
    <s v="ACS"/>
    <n v="10"/>
    <m/>
    <s v="X"/>
    <x v="0"/>
    <s v="NET"/>
    <s v="DECI_STD_NVG"/>
    <m/>
    <n v="14583"/>
    <s v="NET BFFNVG01"/>
    <s v="16:00"/>
    <s v="17:00"/>
    <d v="1899-12-30T01:00:00"/>
    <s v="16:00"/>
    <s v="17:00"/>
    <d v="1899-12-30T01:00:00"/>
    <s v="DCO"/>
    <s v="N/A"/>
  </r>
  <r>
    <n v="14583"/>
    <x v="37"/>
    <x v="12"/>
    <s v="IFTS LIFT 24-02 QATAR"/>
    <s v="QATAR"/>
    <n v="51"/>
    <s v="ACS"/>
    <n v="5"/>
    <s v="X"/>
    <m/>
    <x v="6"/>
    <s v="STDA"/>
    <s v="BRV_R2R_STD"/>
    <m/>
    <m/>
    <s v="PT BVR01"/>
    <s v="16:00"/>
    <s v="17:00"/>
    <d v="1899-12-30T01:00:00"/>
    <d v="1899-12-30T16:00:00"/>
    <d v="1899-12-30T17:00:00"/>
    <d v="1899-12-30T01:00:00"/>
    <s v="DCO"/>
    <s v="N/A"/>
  </r>
  <r>
    <n v="14584"/>
    <x v="38"/>
    <x v="12"/>
    <s v="LIFT IFTS 24-03 UK"/>
    <s v="IFTS"/>
    <n v="40"/>
    <s v="ACS"/>
    <n v="6"/>
    <m/>
    <s v="X"/>
    <x v="0"/>
    <s v="NET"/>
    <s v="DCA"/>
    <m/>
    <n v="14585"/>
    <s v="NET ADCA02"/>
    <s v="08:30"/>
    <s v="09:30"/>
    <d v="1899-12-30T01:00:00"/>
    <d v="1899-12-30T08:30:00"/>
    <d v="1899-12-30T09:30:00"/>
    <d v="1899-12-30T01:00:00"/>
    <s v="DCO"/>
    <s v="N/A"/>
  </r>
  <r>
    <n v="14585"/>
    <x v="38"/>
    <x v="12"/>
    <s v="LIFT IFTS 24-03 UK"/>
    <s v="IFTS"/>
    <n v="39"/>
    <s v="IFTS"/>
    <n v="9"/>
    <m/>
    <s v="X"/>
    <x v="1"/>
    <s v="NET"/>
    <s v="DCA"/>
    <m/>
    <n v="14584"/>
    <s v="NET ADCA02"/>
    <d v="1899-12-30T08:30:00"/>
    <d v="1899-12-30T09:30:00"/>
    <d v="1899-12-30T01:00:00"/>
    <d v="1899-12-30T08:30:00"/>
    <d v="1899-12-30T09:30:00"/>
    <d v="1899-12-30T01:00:00"/>
    <s v="SDC"/>
    <s v="N/A"/>
  </r>
  <r>
    <n v="14586"/>
    <x v="38"/>
    <x v="12"/>
    <s v="LIFT 24-43 ITA"/>
    <s v="AMI"/>
    <n v="65"/>
    <s v="ACS"/>
    <n v="12"/>
    <s v="X"/>
    <m/>
    <x v="6"/>
    <s v="STDA"/>
    <s v="DCA"/>
    <m/>
    <m/>
    <s v="SD BVR02"/>
    <s v="08:30"/>
    <s v="09:30"/>
    <d v="1899-12-30T01:00:00"/>
    <d v="1899-12-30T08:30:00"/>
    <d v="1899-12-30T09:30:00"/>
    <d v="1899-12-30T01:00:00"/>
    <s v="DCO"/>
    <s v="N/A"/>
  </r>
  <r>
    <n v="14587"/>
    <x v="38"/>
    <x v="12"/>
    <s v="LIFT IFTS 25-01 SGP"/>
    <s v="IFTS"/>
    <n v="69"/>
    <s v="ACS"/>
    <n v="2"/>
    <m/>
    <s v="X"/>
    <x v="3"/>
    <s v="STDA"/>
    <s v="DECI_STD"/>
    <m/>
    <m/>
    <s v="PT NAV01"/>
    <s v="08:30"/>
    <s v="09:30"/>
    <d v="1899-12-30T01:00:00"/>
    <d v="1899-12-30T08:30:00"/>
    <d v="1899-12-30T09:30:00"/>
    <d v="1899-12-30T01:00:00"/>
    <s v="DCO"/>
    <s v="N/A"/>
  </r>
  <r>
    <n v="14588"/>
    <x v="38"/>
    <x v="12"/>
    <s v="LIFT IFTS 24-03 CAN"/>
    <s v="IFTS"/>
    <n v="37"/>
    <s v="IFTS"/>
    <n v="22"/>
    <m/>
    <s v="X"/>
    <x v="0"/>
    <s v="NET"/>
    <s v="DCA"/>
    <m/>
    <n v="14589"/>
    <s v="NET ADCA01"/>
    <s v="10:00"/>
    <s v="11:00"/>
    <d v="1899-12-30T01:00:00"/>
    <d v="1899-12-30T10:00:00"/>
    <d v="1899-12-30T11:00:00"/>
    <d v="1899-12-30T01:00:00"/>
    <s v="DCO"/>
    <s v="N/A"/>
  </r>
  <r>
    <n v="14589"/>
    <x v="38"/>
    <x v="12"/>
    <s v="LIFT IFTS 24-03 CAN"/>
    <s v="IFTS"/>
    <n v="38"/>
    <s v="ACS"/>
    <n v="1"/>
    <m/>
    <s v="X"/>
    <x v="1"/>
    <s v="NET"/>
    <s v="DCA"/>
    <m/>
    <n v="14588"/>
    <s v="NET ADCA01"/>
    <d v="1899-12-30T10:00:00"/>
    <d v="1899-12-30T11:00:00"/>
    <d v="1899-12-30T01:00:00"/>
    <d v="1899-12-30T10:00:00"/>
    <d v="1899-12-30T11:00:00"/>
    <d v="1899-12-30T01:00:00"/>
    <s v="SDC"/>
    <s v="N/A"/>
  </r>
  <r>
    <n v="14590"/>
    <x v="38"/>
    <x v="12"/>
    <s v="LIFT IFTS 24-05 GER"/>
    <s v="IFTS"/>
    <n v="66"/>
    <s v="IFTS"/>
    <n v="9"/>
    <m/>
    <s v="X"/>
    <x v="0"/>
    <s v="STDA"/>
    <s v="DECI_STD_NVG"/>
    <m/>
    <m/>
    <s v="FMS NVG01"/>
    <s v="11:30"/>
    <s v="12:30"/>
    <d v="1899-12-30T01:00:00"/>
    <d v="1899-12-30T11:30:00"/>
    <d v="1899-12-30T12:30:00"/>
    <d v="1899-12-30T01:00:00"/>
    <s v="DCO"/>
    <s v="N/A"/>
  </r>
  <r>
    <n v="14591"/>
    <x v="38"/>
    <x v="12"/>
    <s v="IFTS LIFT 24-02 QATAR"/>
    <s v="QATAR"/>
    <n v="50"/>
    <s v="ACS"/>
    <n v="2"/>
    <s v="X"/>
    <m/>
    <x v="1"/>
    <s v="STDA"/>
    <s v="BRV_R2R_STD"/>
    <m/>
    <m/>
    <s v="PT BVR01"/>
    <s v="11:30"/>
    <s v="12:30"/>
    <d v="1899-12-30T01:00:00"/>
    <d v="1899-12-30T11:30:00"/>
    <d v="1899-12-30T12:30:00"/>
    <d v="1899-12-30T01:00:00"/>
    <s v="DCO"/>
    <s v="N/A"/>
  </r>
  <r>
    <n v="14592"/>
    <x v="38"/>
    <x v="12"/>
    <s v="IFTS LIFT 24-02 QATAR"/>
    <s v="QATAR"/>
    <n v="51"/>
    <s v="ACS"/>
    <n v="17"/>
    <s v="X"/>
    <m/>
    <x v="6"/>
    <s v="STDA"/>
    <s v="BRV_R2R_STD"/>
    <m/>
    <m/>
    <s v="PT BVR02"/>
    <s v="11:30"/>
    <s v="12:30"/>
    <d v="1899-12-30T01:00:00"/>
    <d v="1899-12-30T11:30:00"/>
    <d v="1899-12-30T12:30:00"/>
    <d v="1899-12-30T01:00:00"/>
    <s v="DCO"/>
    <s v="N/A"/>
  </r>
  <r>
    <n v="14593"/>
    <x v="38"/>
    <x v="12"/>
    <s v="LIFT IFTS 24-04 JPN"/>
    <s v="IFTS"/>
    <n v="57"/>
    <s v="ACS"/>
    <n v="9"/>
    <m/>
    <s v="X"/>
    <x v="2"/>
    <s v="STDA"/>
    <s v="LOW LEVEL"/>
    <m/>
    <m/>
    <s v="FMS LLF02"/>
    <s v="12:10"/>
    <s v="13:10"/>
    <d v="1899-12-30T01:00:00"/>
    <d v="1899-12-30T12:10:00"/>
    <d v="1899-12-30T13:10:00"/>
    <d v="1899-12-30T01:00:00"/>
    <s v="DCO"/>
    <s v="N/A"/>
  </r>
  <r>
    <n v="14594"/>
    <x v="38"/>
    <x v="12"/>
    <s v="LIFT IFTS 24-05 GER"/>
    <s v="IFTS"/>
    <n v="67"/>
    <s v="ACS"/>
    <n v="5"/>
    <m/>
    <s v="X"/>
    <x v="0"/>
    <s v="STDA"/>
    <s v="DECI_STD_NVG"/>
    <m/>
    <m/>
    <s v="FMS NVG01"/>
    <s v="13:00"/>
    <s v="14:00"/>
    <d v="1899-12-30T01:00:00"/>
    <d v="1899-12-30T13:00:00"/>
    <d v="1899-12-30T14:00:00"/>
    <d v="1899-12-30T01:00:00"/>
    <s v="DCO"/>
    <s v="N/A"/>
  </r>
  <r>
    <n v="14595"/>
    <x v="38"/>
    <x v="12"/>
    <s v="LIP 24-03 SGP"/>
    <s v="IFTS"/>
    <n v="41"/>
    <s v="ACS"/>
    <n v="1"/>
    <m/>
    <s v="X"/>
    <x v="1"/>
    <s v="NET"/>
    <s v="RANGE"/>
    <m/>
    <n v="14596"/>
    <s v="SD RNG03"/>
    <s v="13:00"/>
    <s v="14:00"/>
    <d v="1899-12-30T01:00:00"/>
    <d v="1899-12-30T13:00:00"/>
    <d v="1899-12-30T14:00:00"/>
    <d v="1899-12-30T01:00:00"/>
    <s v="DCO"/>
    <s v="N/A"/>
  </r>
  <r>
    <n v="14596"/>
    <x v="38"/>
    <x v="12"/>
    <s v="LIP 24-03 AUT"/>
    <s v="IFTS"/>
    <n v="42"/>
    <s v="ACS"/>
    <n v="32"/>
    <m/>
    <s v="X"/>
    <x v="6"/>
    <s v="NET"/>
    <s v="RANGE"/>
    <m/>
    <n v="14595"/>
    <s v="SD RNG03"/>
    <s v="13:00"/>
    <s v="14:00"/>
    <d v="1899-12-30T01:00:00"/>
    <d v="1899-12-30T13:00:00"/>
    <d v="1899-12-30T14:00:00"/>
    <d v="1899-12-30T01:00:00"/>
    <s v="DCO"/>
    <s v="N/A"/>
  </r>
  <r>
    <n v="14597"/>
    <x v="38"/>
    <x v="12"/>
    <s v="IFTS LIFT 24-02 QATAR"/>
    <s v="QATAR"/>
    <n v="52"/>
    <s v="ACS"/>
    <n v="17"/>
    <s v="X"/>
    <m/>
    <x v="0"/>
    <s v="NET"/>
    <s v="DECI_STD"/>
    <m/>
    <n v="14598"/>
    <s v="FMSC HACM01"/>
    <s v="14:30"/>
    <s v="15:30"/>
    <d v="1899-12-30T01:00:00"/>
    <s v="14:30"/>
    <s v="15:30"/>
    <d v="1899-12-30T01:00:00"/>
    <s v="DCO"/>
    <s v="N/A"/>
  </r>
  <r>
    <n v="14598"/>
    <x v="38"/>
    <x v="12"/>
    <s v="LIFT 24-43 ITA"/>
    <s v="AMI"/>
    <n v="67"/>
    <s v="IFTS"/>
    <n v="9"/>
    <s v="X"/>
    <m/>
    <x v="6"/>
    <s v="STDA"/>
    <s v="DCA"/>
    <m/>
    <m/>
    <s v="SD BVR02"/>
    <s v="14:30"/>
    <s v="15:30"/>
    <d v="1899-12-30T01:00:00"/>
    <s v="14:30"/>
    <s v="15:30"/>
    <d v="1899-12-30T01:00:00"/>
    <s v="DCO"/>
    <s v="N/A"/>
  </r>
  <r>
    <n v="14599"/>
    <x v="38"/>
    <x v="12"/>
    <s v="LIFT IFTS 24-04 JPN"/>
    <s v="IFTS"/>
    <n v="55"/>
    <s v="ACS"/>
    <n v="12"/>
    <m/>
    <s v="X"/>
    <x v="3"/>
    <s v="STDA"/>
    <s v="LOW LEVEL"/>
    <m/>
    <m/>
    <s v="FMS LLF01"/>
    <s v="14:30"/>
    <s v="15:30"/>
    <d v="1899-12-30T01:00:00"/>
    <s v="14:30"/>
    <s v="15:30"/>
    <d v="1899-12-30T01:00:00"/>
    <s v="DCO"/>
    <s v="N/A"/>
  </r>
  <r>
    <n v="14600"/>
    <x v="39"/>
    <x v="12"/>
    <s v="IFTS LIFT 24-02 QATAR"/>
    <s v="QATAR"/>
    <n v="52"/>
    <s v="ACS"/>
    <n v="25"/>
    <s v="X"/>
    <m/>
    <x v="6"/>
    <s v="STDA"/>
    <s v="RANGE"/>
    <m/>
    <m/>
    <s v="PT ERT03"/>
    <s v="08:30"/>
    <s v="09:30"/>
    <d v="1899-12-30T01:00:00"/>
    <s v="08:30"/>
    <s v="09:30"/>
    <d v="1899-12-30T01:00:00"/>
    <s v="DCO"/>
    <s v="N/A"/>
  </r>
  <r>
    <n v="14601"/>
    <x v="39"/>
    <x v="12"/>
    <s v="IFTS LIFT 24-02 QATAR"/>
    <s v="QATAR"/>
    <n v="50"/>
    <s v="ACS"/>
    <n v="9"/>
    <s v="X"/>
    <m/>
    <x v="5"/>
    <s v="NET"/>
    <s v="DCA"/>
    <m/>
    <n v="14602"/>
    <s v="NET QRA01"/>
    <s v="10:00"/>
    <s v="11:00"/>
    <d v="1899-12-30T01:00:00"/>
    <d v="1899-12-30T10:00:00"/>
    <d v="1899-12-30T11:00:00"/>
    <d v="1899-12-30T01:00:00"/>
    <s v="DCO"/>
    <s v="N/A"/>
  </r>
  <r>
    <n v="14602"/>
    <x v="39"/>
    <x v="12"/>
    <s v="IFTS LIFT 24-02 QATAR"/>
    <s v="QATAR"/>
    <n v="51"/>
    <s v="ACS"/>
    <n v="17"/>
    <s v="X"/>
    <m/>
    <x v="4"/>
    <s v="NET"/>
    <s v="DCA"/>
    <m/>
    <n v="14601"/>
    <s v="NET QRA01"/>
    <d v="1899-12-30T10:00:00"/>
    <d v="1899-12-30T11:00:00"/>
    <d v="1899-12-30T01:00:00"/>
    <d v="1899-12-30T10:00:00"/>
    <d v="1899-12-30T11:00:00"/>
    <d v="1899-12-30T01:00:00"/>
    <s v="DCO"/>
    <s v="N/A"/>
  </r>
  <r>
    <n v="14603"/>
    <x v="39"/>
    <x v="12"/>
    <s v="LIFT 24-43 ITA"/>
    <s v="AMI"/>
    <n v="66"/>
    <s v="ACS"/>
    <n v="12"/>
    <s v="X"/>
    <m/>
    <x v="6"/>
    <s v="STDA"/>
    <s v="DCA"/>
    <m/>
    <m/>
    <s v="SD BVR01"/>
    <s v="10:00"/>
    <s v="11:00"/>
    <d v="1899-12-30T01:00:00"/>
    <d v="1899-12-30T10:00:00"/>
    <d v="1899-12-30T11:00:00"/>
    <d v="1899-12-30T01:00:00"/>
    <s v="DCO"/>
    <s v="N/A"/>
  </r>
  <r>
    <n v="14604"/>
    <x v="39"/>
    <x v="12"/>
    <s v=" IFTS LIFT 24-03 QATAR"/>
    <s v="QATAR"/>
    <n v="56"/>
    <s v="IFTS"/>
    <n v="23"/>
    <s v="X"/>
    <m/>
    <x v="5"/>
    <s v="NET"/>
    <s v="DECI_STD"/>
    <m/>
    <n v="14605"/>
    <s v="FMSC DBFM01"/>
    <s v="11:30"/>
    <s v="12:30"/>
    <d v="1899-12-30T01:00:00"/>
    <d v="1899-12-30T11:30:00"/>
    <d v="1899-12-30T12:30:00"/>
    <d v="1899-12-30T01:00:00"/>
    <s v="DCO"/>
    <s v="N/A"/>
  </r>
  <r>
    <n v="14605"/>
    <x v="39"/>
    <x v="12"/>
    <s v="LIFT IFTS 24-03 CAN"/>
    <s v="IFTS"/>
    <n v="38"/>
    <s v="ACS"/>
    <n v="14"/>
    <m/>
    <s v="X"/>
    <x v="0"/>
    <s v="NET"/>
    <s v="DCA"/>
    <m/>
    <n v="14606"/>
    <s v="NET ADCA02 CPL01"/>
    <s v="11:30"/>
    <s v="12:30"/>
    <d v="1899-12-30T01:00:00"/>
    <s v="11:30"/>
    <s v="12:30"/>
    <d v="1899-12-30T01:00:00"/>
    <s v="DCO"/>
    <s v="N/A"/>
  </r>
  <r>
    <n v="14606"/>
    <x v="39"/>
    <x v="12"/>
    <s v="LIFT IFTS 24-03 CAN"/>
    <s v="IFTS"/>
    <n v="37"/>
    <s v="ACS"/>
    <n v="2"/>
    <m/>
    <s v="X"/>
    <x v="1"/>
    <s v="NET"/>
    <s v="DCA"/>
    <m/>
    <n v="14605"/>
    <s v="NET ADCA02 CPL01"/>
    <d v="1899-12-30T11:30:00"/>
    <d v="1899-12-30T12:30:00"/>
    <d v="1899-12-30T01:00:00"/>
    <d v="1899-12-30T11:30:00"/>
    <d v="1899-12-30T12:30:00"/>
    <d v="1899-12-30T01:00:00"/>
    <s v="DCO"/>
    <s v="N/A"/>
  </r>
  <r>
    <n v="14607"/>
    <x v="39"/>
    <x v="12"/>
    <s v="LIP 24-03 SWE"/>
    <s v="IFTS"/>
    <n v="49"/>
    <s v="ACS"/>
    <n v="17"/>
    <m/>
    <s v="X"/>
    <x v="5"/>
    <s v="NET"/>
    <s v="RANGE"/>
    <m/>
    <n v="14608"/>
    <s v="SD RNG01"/>
    <s v="13:00"/>
    <s v="14:00"/>
    <d v="1899-12-30T01:00:00"/>
    <d v="1899-12-30T13:00:00"/>
    <d v="1899-12-30T14:00:00"/>
    <d v="1899-12-30T01:00:00"/>
    <s v="DCO"/>
    <s v="N/A"/>
  </r>
  <r>
    <n v="14608"/>
    <x v="39"/>
    <x v="12"/>
    <s v="LIFT IFTS 24-03 UK"/>
    <s v="IFTS"/>
    <n v="39"/>
    <s v="IFTS"/>
    <n v="22"/>
    <m/>
    <s v="X"/>
    <x v="0"/>
    <s v="NET"/>
    <s v="DCA"/>
    <m/>
    <n v="14609"/>
    <s v="NET SMI01"/>
    <s v="13:00"/>
    <s v="14:00"/>
    <d v="1899-12-30T01:00:00"/>
    <d v="1899-12-30T13:00:00"/>
    <d v="1899-12-30T14:00:00"/>
    <d v="1899-12-30T01:00:00"/>
    <s v="DCO"/>
    <s v="N/A"/>
  </r>
  <r>
    <n v="14609"/>
    <x v="39"/>
    <x v="12"/>
    <s v="LIFT IFTS 24-03 UK"/>
    <s v="IFTS"/>
    <n v="40"/>
    <s v="ACS"/>
    <n v="32"/>
    <m/>
    <s v="X"/>
    <x v="1"/>
    <s v="NET"/>
    <s v="DCA"/>
    <m/>
    <n v="14608"/>
    <s v="NET SMI01"/>
    <d v="1899-12-30T13:00:00"/>
    <d v="1899-12-30T14:00:00"/>
    <d v="1899-12-30T01:00:00"/>
    <d v="1899-12-30T13:00:00"/>
    <d v="1899-12-30T14:00:00"/>
    <d v="1899-12-30T01:00:00"/>
    <s v="DCO"/>
    <s v="N/A"/>
  </r>
  <r>
    <n v="14610"/>
    <x v="44"/>
    <x v="13"/>
    <s v="IFTS LIFT 24-02 QATAR"/>
    <s v="QATAR"/>
    <n v="52"/>
    <s v="ACS"/>
    <n v="17"/>
    <s v="X"/>
    <m/>
    <x v="4"/>
    <s v="STDA"/>
    <s v="BRV_R2R_STD"/>
    <m/>
    <m/>
    <s v="PT R2R01"/>
    <s v="06:00"/>
    <s v="07:00"/>
    <d v="1899-12-30T01:00:00"/>
    <s v="06:00"/>
    <d v="1899-12-30T06:35:00"/>
    <d v="1899-12-30T00:35:00"/>
    <s v="DNCO"/>
    <s v="CD3"/>
  </r>
  <r>
    <n v="14611"/>
    <x v="39"/>
    <x v="12"/>
    <s v="IFTS LIFT 24-02 QATAR"/>
    <s v="QATAR"/>
    <n v="51"/>
    <s v="IFTS"/>
    <n v="23"/>
    <s v="X"/>
    <m/>
    <x v="5"/>
    <s v="NET"/>
    <s v="DCA"/>
    <m/>
    <n v="14612"/>
    <s v="NET QRA02"/>
    <s v="14:30"/>
    <s v="15:30"/>
    <d v="1899-12-30T01:00:00"/>
    <s v="14:30"/>
    <s v="15:30"/>
    <d v="1899-12-30T01:00:00"/>
    <s v="DCO"/>
    <s v="N/A"/>
  </r>
  <r>
    <n v="14612"/>
    <x v="39"/>
    <x v="12"/>
    <s v="IFTS LIFT 24-02 QATAR"/>
    <s v="QATAR"/>
    <n v="50"/>
    <s v="ACS"/>
    <n v="14"/>
    <s v="X"/>
    <m/>
    <x v="4"/>
    <s v="NET"/>
    <s v="DCA"/>
    <m/>
    <n v="14611"/>
    <s v="NET QRA02"/>
    <d v="1899-12-30T14:30:00"/>
    <d v="1899-12-30T15:30:00"/>
    <d v="1899-12-30T01:00:00"/>
    <d v="1899-12-30T14:30:00"/>
    <d v="1899-12-30T15:30:00"/>
    <d v="1899-12-30T01:00:00"/>
    <s v="DCO"/>
    <s v="N/A"/>
  </r>
  <r>
    <n v="14613"/>
    <x v="39"/>
    <x v="12"/>
    <s v="LIFT IFTS 24-04 SPA"/>
    <s v="IFTS"/>
    <n v="61"/>
    <s v="ACS"/>
    <n v="33"/>
    <m/>
    <s v="X"/>
    <x v="0"/>
    <s v="NET"/>
    <s v="DECI_STD"/>
    <m/>
    <n v="14614"/>
    <s v="FMSC DBFM02"/>
    <s v="14:30"/>
    <s v="15:30"/>
    <d v="1899-12-30T01:00:00"/>
    <s v="14:30"/>
    <s v="15:30"/>
    <d v="1899-12-30T01:00:00"/>
    <s v="DCO"/>
    <s v="N/A"/>
  </r>
  <r>
    <n v="14614"/>
    <x v="39"/>
    <x v="12"/>
    <s v="LIFT 24-44 ITA"/>
    <s v="AMI"/>
    <n v="70"/>
    <s v="ACS"/>
    <n v="9"/>
    <s v="X"/>
    <m/>
    <x v="5"/>
    <s v="NET"/>
    <s v="DECI_STD"/>
    <m/>
    <n v="14615"/>
    <s v="SD OACM01"/>
    <s v="16:00"/>
    <s v="17:00"/>
    <d v="1899-12-30T01:00:00"/>
    <s v="16:00"/>
    <s v="17:00"/>
    <d v="1899-12-30T01:00:00"/>
    <s v="DCO"/>
    <s v="N/A"/>
  </r>
  <r>
    <n v="14615"/>
    <x v="39"/>
    <x v="12"/>
    <s v="LIFT IFTS 24-05 GER"/>
    <s v="IFTS"/>
    <n v="66"/>
    <s v="ACS"/>
    <n v="1"/>
    <m/>
    <s v="X"/>
    <x v="0"/>
    <s v="NET"/>
    <s v="DECI_STD"/>
    <m/>
    <n v="14616"/>
    <s v="FMSC BFM01"/>
    <s v="16:00"/>
    <s v="17:00"/>
    <d v="1899-12-30T01:00:00"/>
    <s v="16:00"/>
    <s v="17:00"/>
    <d v="1899-12-30T01:00:00"/>
    <s v="DCO"/>
    <s v="N/A"/>
  </r>
  <r>
    <n v="14616"/>
    <x v="39"/>
    <x v="12"/>
    <s v="LIFT 24-43 ITA"/>
    <s v="AMI"/>
    <n v="64"/>
    <s v="IFTS"/>
    <n v="22"/>
    <s v="X"/>
    <m/>
    <x v="6"/>
    <s v="STDA"/>
    <s v="DCA"/>
    <m/>
    <m/>
    <s v="SD BVR02"/>
    <s v="16:00"/>
    <s v="17:00"/>
    <d v="1899-12-30T01:00:00"/>
    <s v="16:00"/>
    <d v="1899-12-30T16:50:00"/>
    <d v="1899-12-30T00:50:00"/>
    <s v="DCO"/>
    <s v="N/A"/>
  </r>
  <r>
    <n v="14617"/>
    <x v="40"/>
    <x v="12"/>
    <s v="IFTS LIFT 24-02 QATAR"/>
    <s v="QATAR"/>
    <n v="52"/>
    <s v="ACS"/>
    <n v="9"/>
    <s v="X"/>
    <m/>
    <x v="5"/>
    <s v="NET"/>
    <s v="DECI_STD"/>
    <m/>
    <n v="14618"/>
    <s v="FMSC HACM02"/>
    <s v="07:00"/>
    <s v="08:00"/>
    <d v="1899-12-30T01:00:00"/>
    <s v="07:00"/>
    <s v="08:00"/>
    <d v="1899-12-30T01:00:00"/>
    <s v="DCO"/>
    <s v="N/A"/>
  </r>
  <r>
    <n v="14618"/>
    <x v="40"/>
    <x v="12"/>
    <s v="LIFT IFTS 24-03 UK"/>
    <s v="IFTS"/>
    <n v="40"/>
    <s v="IFTS"/>
    <n v="5"/>
    <m/>
    <s v="X"/>
    <x v="0"/>
    <s v="NET"/>
    <s v="DCA"/>
    <m/>
    <n v="14619"/>
    <s v="NET SMI02"/>
    <s v="07:00"/>
    <s v="08:00"/>
    <d v="1899-12-30T01:00:00"/>
    <d v="1899-12-30T07:00:00"/>
    <d v="1899-12-30T08:00:00"/>
    <d v="1899-12-30T01:00:00"/>
    <s v="DCO"/>
    <s v="N/A"/>
  </r>
  <r>
    <n v="14619"/>
    <x v="40"/>
    <x v="12"/>
    <s v="LIFT IFTS 24-03 UK"/>
    <s v="IFTS"/>
    <n v="39"/>
    <s v="ACS"/>
    <n v="5"/>
    <m/>
    <s v="X"/>
    <x v="1"/>
    <s v="NET"/>
    <s v="DCA"/>
    <m/>
    <n v="14618"/>
    <s v="NET SMI02"/>
    <d v="1899-12-30T07:00:00"/>
    <d v="1899-12-30T08:00:00"/>
    <d v="1899-12-30T01:00:00"/>
    <d v="1899-12-30T07:00:00"/>
    <d v="1899-12-30T08:00:00"/>
    <d v="1899-12-30T01:00:00"/>
    <s v="DCO"/>
    <s v="N/A"/>
  </r>
  <r>
    <n v="14620"/>
    <x v="40"/>
    <x v="12"/>
    <s v="IFTS LIFT 24-02 QATAR"/>
    <s v="QATAR"/>
    <n v="53"/>
    <s v="ACS"/>
    <n v="2"/>
    <s v="X"/>
    <m/>
    <x v="6"/>
    <s v="STDA"/>
    <s v="RANGE"/>
    <m/>
    <m/>
    <s v="PT ERT03"/>
    <s v="07:00"/>
    <s v="08:00"/>
    <d v="1899-12-30T01:00:00"/>
    <d v="1899-12-30T07:00:00"/>
    <d v="1899-12-30T08:00:00"/>
    <d v="1899-12-30T01:00:00"/>
    <s v="DCO"/>
    <s v="N/A"/>
  </r>
  <r>
    <n v="14621"/>
    <x v="40"/>
    <x v="12"/>
    <s v=" IFTS LIFT 24-03 QATAR"/>
    <s v="QATAR"/>
    <n v="57"/>
    <s v="IFTS"/>
    <n v="23"/>
    <s v="X"/>
    <m/>
    <x v="2"/>
    <s v="STDA"/>
    <s v="DECI_STD"/>
    <m/>
    <m/>
    <s v="PT ERT02"/>
    <s v="07:00"/>
    <s v="08:00"/>
    <d v="1899-12-30T01:00:00"/>
    <d v="1899-12-30T07:00:00"/>
    <d v="1899-12-30T08:00:00"/>
    <d v="1899-12-30T01:00:00"/>
    <s v="DCO"/>
    <s v="N/A"/>
  </r>
  <r>
    <n v="14622"/>
    <x v="40"/>
    <x v="12"/>
    <s v="LIFT IFTS 24-03 CAN"/>
    <s v="IFTS"/>
    <n v="37"/>
    <s v="ACS"/>
    <n v="14"/>
    <m/>
    <s v="X"/>
    <x v="5"/>
    <s v="NET"/>
    <s v="DCA"/>
    <m/>
    <n v="14623"/>
    <s v="NET SMI01"/>
    <s v="08:30"/>
    <s v="09:30"/>
    <d v="1899-12-30T01:00:00"/>
    <s v="08:30"/>
    <s v="09:30"/>
    <d v="1899-12-30T01:00:00"/>
    <s v="DCO"/>
    <s v="N/A"/>
  </r>
  <r>
    <n v="14623"/>
    <x v="40"/>
    <x v="12"/>
    <s v="LIFT IFTS 24-03 CAN"/>
    <s v="IFTS"/>
    <n v="38"/>
    <s v="ACS"/>
    <n v="17"/>
    <m/>
    <s v="X"/>
    <x v="4"/>
    <s v="NET"/>
    <s v="DCA"/>
    <m/>
    <n v="14622"/>
    <s v="NET SMI01"/>
    <d v="1899-12-30T08:30:00"/>
    <d v="1899-12-30T09:30:00"/>
    <d v="1899-12-30T01:00:00"/>
    <d v="1899-12-30T08:30:00"/>
    <d v="1899-12-30T09:30:00"/>
    <d v="1899-12-30T01:00:00"/>
    <s v="DCO"/>
    <s v="N/A"/>
  </r>
  <r>
    <n v="14624"/>
    <x v="40"/>
    <x v="12"/>
    <s v="LIFT IFTS 24-04 JPN"/>
    <s v="IFTS"/>
    <n v="57"/>
    <s v="IFTS"/>
    <n v="22"/>
    <m/>
    <s v="X"/>
    <x v="6"/>
    <s v="STDA"/>
    <s v="LOW LEVEL"/>
    <m/>
    <m/>
    <s v="FMS LLF03"/>
    <s v="08:30"/>
    <s v="09:30"/>
    <d v="1899-12-30T01:00:00"/>
    <d v="1899-12-30T08:30:00"/>
    <d v="1899-12-30T09:25:00"/>
    <d v="1899-12-30T00:55:00"/>
    <s v="DCO"/>
    <s v="N/A"/>
  </r>
  <r>
    <n v="14625"/>
    <x v="40"/>
    <x v="12"/>
    <s v="LIFT IFTS 24-04 JPN"/>
    <s v="IFTS"/>
    <n v="55"/>
    <s v="IFTS"/>
    <n v="9"/>
    <m/>
    <s v="X"/>
    <x v="2"/>
    <s v="STDA"/>
    <s v="LOW LEVEL"/>
    <m/>
    <m/>
    <s v="FMS LLF02"/>
    <s v="08:30"/>
    <s v="09:30"/>
    <d v="1899-12-30T01:00:00"/>
    <d v="1899-12-30T08:30:00"/>
    <d v="1899-12-30T09:30:00"/>
    <d v="1899-12-30T01:00:00"/>
    <s v="DCO"/>
    <s v="N/A"/>
  </r>
  <r>
    <n v="14626"/>
    <x v="40"/>
    <x v="12"/>
    <s v="LIFT 24-03 SNG"/>
    <s v="IFTS"/>
    <n v="44"/>
    <s v="ACS"/>
    <n v="10"/>
    <m/>
    <s v="X"/>
    <x v="5"/>
    <s v="NET"/>
    <s v="DCA"/>
    <m/>
    <n v="14627"/>
    <s v="NET QRA01 CPL01"/>
    <s v="10:00"/>
    <s v="11:00"/>
    <d v="1899-12-30T01:00:00"/>
    <s v="10:00"/>
    <s v="11:00"/>
    <d v="1899-12-30T01:00:00"/>
    <s v="DCO"/>
    <s v="N/A"/>
  </r>
  <r>
    <n v="14627"/>
    <x v="40"/>
    <x v="12"/>
    <s v="LIFT 24-03 SNG"/>
    <s v="IFTS"/>
    <n v="43"/>
    <s v="IFTS"/>
    <n v="5"/>
    <m/>
    <s v="X"/>
    <x v="4"/>
    <s v="NET"/>
    <s v="DCA"/>
    <m/>
    <n v="14626"/>
    <s v="NET QRA01 CPL01"/>
    <d v="1899-12-30T10:00:00"/>
    <d v="1899-12-30T11:00:00"/>
    <d v="1899-12-30T01:00:00"/>
    <d v="1899-12-30T10:00:00"/>
    <d v="1899-12-30T11:00:00"/>
    <d v="1899-12-30T01:00:00"/>
    <s v="DCO"/>
    <s v="N/A"/>
  </r>
  <r>
    <n v="14628"/>
    <x v="40"/>
    <x v="12"/>
    <s v="LIFT IFTS 24-04 SPA"/>
    <s v="IFTS"/>
    <n v="60"/>
    <s v="ACS"/>
    <n v="32"/>
    <m/>
    <s v="X"/>
    <x v="0"/>
    <s v="NET"/>
    <s v="DECI_STD"/>
    <m/>
    <n v="14629"/>
    <s v="FMSC DBFM02"/>
    <s v="10:00"/>
    <s v="11:00"/>
    <d v="1899-12-30T01:00:00"/>
    <d v="1899-12-30T10:00:00"/>
    <d v="1899-12-30T11:00:00"/>
    <d v="1899-12-30T01:00:00"/>
    <s v="DCO"/>
    <s v="N/A"/>
  </r>
  <r>
    <n v="14629"/>
    <x v="40"/>
    <x v="12"/>
    <s v="LIFT IFTS 24-04 CAN"/>
    <s v="IFTS"/>
    <n v="54"/>
    <s v="IFTS"/>
    <n v="23"/>
    <m/>
    <s v="X"/>
    <x v="2"/>
    <s v="NET"/>
    <s v="DECI_PGM"/>
    <m/>
    <n v="14630"/>
    <s v="NET PGM01 CPL01"/>
    <s v="10:00"/>
    <s v="11:00"/>
    <d v="1899-12-30T01:00:00"/>
    <d v="1899-12-30T10:00:00"/>
    <d v="1899-12-30T11:00:00"/>
    <d v="1899-12-30T01:00:00"/>
    <s v="DCO"/>
    <s v="N/A"/>
  </r>
  <r>
    <n v="14630"/>
    <x v="44"/>
    <x v="13"/>
    <s v="LIFT IFTS 24-04 CAN"/>
    <s v="IFTS"/>
    <n v="51"/>
    <s v="IFTS"/>
    <n v="9"/>
    <m/>
    <s v="X"/>
    <x v="2"/>
    <s v="NET"/>
    <s v="DECI_PGM"/>
    <m/>
    <n v="14631"/>
    <s v="NET PGM01 CPL01"/>
    <s v="15:00"/>
    <s v="16:00"/>
    <d v="1899-12-30T01:00:00"/>
    <d v="1899-12-30T15:00:00"/>
    <d v="1899-12-30T15:20:00"/>
    <d v="1899-12-30T00:20:00"/>
    <s v="DNCO"/>
    <s v="CD3"/>
  </r>
  <r>
    <n v="14631"/>
    <x v="44"/>
    <x v="13"/>
    <s v="LIFT IFTS 24-04 CAN"/>
    <s v="IFTS"/>
    <n v="53"/>
    <s v="ACS"/>
    <n v="1"/>
    <m/>
    <s v="X"/>
    <x v="3"/>
    <s v="NET"/>
    <s v="DECI_PGM"/>
    <m/>
    <n v="14630"/>
    <s v="NET PGM01 CPL01"/>
    <d v="1899-12-30T15:00:00"/>
    <d v="1899-12-30T16:00:00"/>
    <d v="1899-12-30T01:00:00"/>
    <d v="1899-12-30T15:00:00"/>
    <d v="1899-12-30T15:20:00"/>
    <d v="1899-12-30T00:20:00"/>
    <s v="DNCO"/>
    <s v="CD5"/>
  </r>
  <r>
    <n v="14632"/>
    <x v="40"/>
    <x v="12"/>
    <s v="LIFT IFTS 24-04 CAN"/>
    <s v="IFTS"/>
    <n v="52"/>
    <s v="ACS"/>
    <n v="2"/>
    <m/>
    <s v="X"/>
    <x v="3"/>
    <s v="NET"/>
    <s v="DECI_PGM"/>
    <m/>
    <n v="14631"/>
    <s v="NET PGM01 CPL01"/>
    <d v="1899-12-30T10:00:00"/>
    <d v="1899-12-30T11:00:00"/>
    <d v="1899-12-30T01:00:00"/>
    <d v="1899-12-30T10:00:00"/>
    <d v="1899-12-30T11:00:00"/>
    <d v="1899-12-30T01:00:00"/>
    <s v="DCO"/>
    <s v="N/A"/>
  </r>
  <r>
    <n v="14633"/>
    <x v="40"/>
    <x v="12"/>
    <s v="LIP 24-03 SWE"/>
    <s v="IFTS"/>
    <n v="49"/>
    <s v="ACS"/>
    <n v="17"/>
    <m/>
    <s v="X"/>
    <x v="5"/>
    <s v="NET"/>
    <s v="RANGE"/>
    <m/>
    <n v="14634"/>
    <s v="SD RNG02"/>
    <s v="11:30"/>
    <s v="12:30"/>
    <d v="1899-12-30T01:00:00"/>
    <s v="11:30"/>
    <s v="12:30"/>
    <d v="1899-12-30T01:00:00"/>
    <s v="DCO"/>
    <s v="N/A"/>
  </r>
  <r>
    <n v="14634"/>
    <x v="40"/>
    <x v="12"/>
    <s v="IFTS LIFT 24-02 QATAR"/>
    <s v="QATAR"/>
    <n v="50"/>
    <s v="IFTS"/>
    <n v="9"/>
    <s v="X"/>
    <m/>
    <x v="6"/>
    <s v="STDA"/>
    <s v="RANGE"/>
    <m/>
    <m/>
    <s v="PT ERT03"/>
    <s v="11:30"/>
    <s v="12:30"/>
    <d v="1899-12-30T01:00:00"/>
    <d v="1899-12-30T11:30:00"/>
    <d v="1899-12-30T12:20:00"/>
    <d v="1899-12-30T00:50:00"/>
    <s v="DCO"/>
    <s v="N/A"/>
  </r>
  <r>
    <n v="14635"/>
    <x v="40"/>
    <x v="12"/>
    <s v="IFTS LIFT 24-02 QATAR"/>
    <s v="QATAR"/>
    <n v="51"/>
    <s v="IFTS"/>
    <n v="22"/>
    <s v="X"/>
    <m/>
    <x v="3"/>
    <s v="STDA"/>
    <s v="RANGE"/>
    <m/>
    <m/>
    <s v="PT ERT03"/>
    <s v="11:30"/>
    <s v="12:30"/>
    <d v="1899-12-30T01:00:00"/>
    <d v="1899-12-30T11:30:00"/>
    <d v="1899-12-30T12:30:00"/>
    <d v="1899-12-30T01:00:00"/>
    <s v="DCO"/>
    <s v="N/A"/>
  </r>
  <r>
    <n v="14636"/>
    <x v="41"/>
    <x v="13"/>
    <s v="LIFT 24-45 ITA"/>
    <s v="AMI"/>
    <n v="34"/>
    <s v="ACS"/>
    <n v="17"/>
    <s v="X"/>
    <m/>
    <x v="5"/>
    <s v="STDA"/>
    <s v="LOW LEVEL"/>
    <m/>
    <m/>
    <s v="SD SLL01"/>
    <s v="06:00"/>
    <s v="07:00"/>
    <d v="1899-12-30T01:00:00"/>
    <s v="06:00"/>
    <s v="07:00"/>
    <d v="1899-12-30T01:00:00"/>
    <s v="DCO"/>
    <s v="N/A"/>
  </r>
  <r>
    <n v="14637"/>
    <x v="41"/>
    <x v="13"/>
    <s v="LIP 24-03 SWE"/>
    <s v="IFTS"/>
    <n v="49"/>
    <s v="ACS"/>
    <n v="9"/>
    <m/>
    <s v="X"/>
    <x v="0"/>
    <s v="NET"/>
    <s v="RANGE"/>
    <m/>
    <n v="14638"/>
    <s v="SD RNG03"/>
    <s v="06:00"/>
    <s v="07:00"/>
    <d v="1899-12-30T01:00:00"/>
    <s v="06:00"/>
    <s v="07:00"/>
    <d v="1899-12-30T01:00:00"/>
    <s v="DCO"/>
    <s v="N/A"/>
  </r>
  <r>
    <n v="14638"/>
    <x v="41"/>
    <x v="13"/>
    <s v=" IFTS LIFT 24-03 QATAR"/>
    <s v="QATAR"/>
    <n v="56"/>
    <s v="IFTS"/>
    <n v="22"/>
    <s v="X"/>
    <m/>
    <x v="6"/>
    <s v="STDA"/>
    <s v="CAS_DECI"/>
    <m/>
    <m/>
    <s v="FMS CAS01"/>
    <s v="06:00"/>
    <s v="07:00"/>
    <d v="1899-12-30T01:00:00"/>
    <s v="06:00"/>
    <d v="1899-12-30T07:15:00"/>
    <d v="1899-12-30T01:15:00"/>
    <s v="DCO"/>
    <s v="N/A"/>
  </r>
  <r>
    <n v="14639"/>
    <x v="41"/>
    <x v="13"/>
    <s v="LIFT IFTS 25-01 SGP"/>
    <s v="IFTS"/>
    <n v="69"/>
    <s v="ACS"/>
    <n v="32"/>
    <m/>
    <s v="X"/>
    <x v="5"/>
    <s v="STDA"/>
    <s v="DECI_STD"/>
    <m/>
    <m/>
    <s v="PT NIT01"/>
    <s v="07:30"/>
    <s v="08:30"/>
    <d v="1899-12-30T01:00:00"/>
    <s v="07:30"/>
    <s v="08:30"/>
    <d v="1899-12-30T01:00:00"/>
    <s v="DCO"/>
    <s v="N/A"/>
  </r>
  <r>
    <n v="14640"/>
    <x v="41"/>
    <x v="13"/>
    <s v="IFTS LIFT 24-02 QATAR"/>
    <s v="QATAR"/>
    <n v="52"/>
    <s v="ACS"/>
    <n v="14"/>
    <s v="X"/>
    <m/>
    <x v="0"/>
    <s v="NET"/>
    <s v="DECI_STD"/>
    <m/>
    <n v="14641"/>
    <s v="FMSC HACM02 RR03"/>
    <s v="07:30"/>
    <s v="08:30"/>
    <d v="1899-12-30T01:00:00"/>
    <s v="07:30"/>
    <s v="08:30"/>
    <d v="1899-12-30T01:00:00"/>
    <s v="DCO"/>
    <s v="N/A"/>
  </r>
  <r>
    <n v="14641"/>
    <x v="41"/>
    <x v="13"/>
    <s v="IP"/>
    <s v="IFTS"/>
    <n v="68"/>
    <s v="ACS"/>
    <n v="30"/>
    <m/>
    <s v="X"/>
    <x v="6"/>
    <s v="STDA"/>
    <s v="DECI_STD"/>
    <m/>
    <m/>
    <s v="PT NIT01"/>
    <s v="07:30"/>
    <s v="08:30"/>
    <d v="1899-12-30T01:00:00"/>
    <d v="1899-12-30T07:25:00"/>
    <d v="1899-12-30T08:25:00"/>
    <d v="1899-12-30T01:00:00"/>
    <s v="DCO"/>
    <s v="N/A"/>
  </r>
  <r>
    <n v="14642"/>
    <x v="41"/>
    <x v="13"/>
    <s v="LIFT IFTS 25-01 HUN"/>
    <s v="IFTS"/>
    <n v="71"/>
    <s v="ACS"/>
    <n v="17"/>
    <m/>
    <s v="X"/>
    <x v="5"/>
    <s v="STDA"/>
    <s v="DECI_STD"/>
    <m/>
    <m/>
    <s v="FMS EMR01 RR02"/>
    <s v="09:00"/>
    <s v="10:00"/>
    <d v="1899-12-30T01:00:00"/>
    <s v="09:00"/>
    <s v="10:00"/>
    <d v="1899-12-30T01:00:00"/>
    <s v="DCO"/>
    <s v="N/A"/>
  </r>
  <r>
    <n v="14643"/>
    <x v="41"/>
    <x v="13"/>
    <s v="LIFT 24-44 ITA"/>
    <s v="AMI"/>
    <n v="70"/>
    <s v="IFTS"/>
    <n v="22"/>
    <s v="X"/>
    <m/>
    <x v="0"/>
    <s v="NET"/>
    <s v="DECI_STD"/>
    <m/>
    <n v="14644"/>
    <s v="SD OACM02"/>
    <s v="09:00"/>
    <s v="10:00"/>
    <d v="1899-12-30T01:00:00"/>
    <d v="1899-12-30T09:00:00"/>
    <d v="1899-12-30T10:00:00"/>
    <d v="1899-12-30T01:00:00"/>
    <s v="DCO"/>
    <s v="N/A"/>
  </r>
  <r>
    <n v="14644"/>
    <x v="41"/>
    <x v="13"/>
    <s v="LIFT IFTS 24-04 JPN"/>
    <s v="IFTS"/>
    <n v="55"/>
    <s v="ACS"/>
    <n v="2"/>
    <m/>
    <s v="X"/>
    <x v="6"/>
    <s v="STDA"/>
    <s v="LOW LEVEL"/>
    <m/>
    <m/>
    <s v="FMS LLF03"/>
    <s v="09:00"/>
    <s v="10:00"/>
    <d v="1899-12-30T01:00:00"/>
    <d v="1899-12-30T09:00:00"/>
    <d v="1899-12-30T10:00:00"/>
    <d v="1899-12-30T01:00:00"/>
    <s v="DCO"/>
    <s v="N/A"/>
  </r>
  <r>
    <n v="14645"/>
    <x v="41"/>
    <x v="13"/>
    <s v="IFTS LIFT 24-02 QATAR"/>
    <s v="QATAR"/>
    <n v="53"/>
    <s v="IFTS"/>
    <n v="9"/>
    <s v="X"/>
    <m/>
    <x v="5"/>
    <s v="STDA"/>
    <s v="DECI_STD_NVG"/>
    <m/>
    <m/>
    <s v="FMS R2RNVG01"/>
    <s v="10:30"/>
    <s v="11:30"/>
    <d v="1899-12-30T01:00:00"/>
    <d v="1899-12-30T10:30:00"/>
    <d v="1899-12-30T11:30:00"/>
    <d v="1899-12-30T01:00:00"/>
    <s v="DCO"/>
    <s v="N/A"/>
  </r>
  <r>
    <n v="14646"/>
    <x v="41"/>
    <x v="13"/>
    <s v=" IFTS LIFT 24-03 QATAR"/>
    <s v="QATAR"/>
    <n v="61"/>
    <s v="ACS"/>
    <n v="10"/>
    <s v="X"/>
    <m/>
    <x v="6"/>
    <s v="STDA"/>
    <s v="CAS_DECI"/>
    <m/>
    <m/>
    <s v="FMS CAS01"/>
    <s v="10:30"/>
    <s v="11:30"/>
    <d v="1899-12-30T01:00:00"/>
    <s v="10:30"/>
    <s v="11:30"/>
    <d v="1899-12-30T01:00:00"/>
    <s v="DCO"/>
    <s v="N/A"/>
  </r>
  <r>
    <n v="14647"/>
    <x v="41"/>
    <x v="13"/>
    <s v=" IFTS LIFT 24-03 QATAR"/>
    <s v="QATAR"/>
    <n v="57"/>
    <s v="ACS"/>
    <n v="17"/>
    <s v="X"/>
    <m/>
    <x v="5"/>
    <s v="STDA"/>
    <s v="DECI_STD_NVG"/>
    <m/>
    <m/>
    <s v="FMS NVG01"/>
    <s v="12:00"/>
    <s v="13:00"/>
    <d v="1899-12-30T01:00:00"/>
    <d v="1899-12-30T12:00:00"/>
    <d v="1899-12-30T13:00:00"/>
    <d v="1899-12-30T01:00:00"/>
    <s v="DCO"/>
    <s v="N/A"/>
  </r>
  <r>
    <n v="14648"/>
    <x v="41"/>
    <x v="13"/>
    <s v="LIFT IFTS 24-05 GER"/>
    <s v="IFTS"/>
    <n v="66"/>
    <s v="ACS"/>
    <n v="9"/>
    <m/>
    <s v="X"/>
    <x v="0"/>
    <s v="NET"/>
    <s v="DECI_STD"/>
    <m/>
    <n v="14649"/>
    <s v="FMSC BFM02"/>
    <s v="12:00"/>
    <s v="13:00"/>
    <d v="1899-12-30T01:00:00"/>
    <d v="1899-12-30T12:00:00"/>
    <d v="1899-12-30T13:00:00"/>
    <d v="1899-12-30T01:00:00"/>
    <s v="DCO"/>
    <s v="N/A"/>
  </r>
  <r>
    <n v="14649"/>
    <x v="41"/>
    <x v="13"/>
    <s v="LIFT 24-45 ITA"/>
    <s v="AMI"/>
    <n v="34"/>
    <s v="ACS"/>
    <n v="2"/>
    <s v="X"/>
    <m/>
    <x v="6"/>
    <s v="STDA"/>
    <s v="LOW LEVEL"/>
    <m/>
    <m/>
    <s v="SD SLL02"/>
    <s v="12:00"/>
    <s v="13:00"/>
    <d v="1899-12-30T01:00:00"/>
    <d v="1899-12-30T12:00:00"/>
    <d v="1899-12-30T13:00:00"/>
    <d v="1899-12-30T01:00:00"/>
    <s v="DCO"/>
    <s v="N/A"/>
  </r>
  <r>
    <n v="14650"/>
    <x v="41"/>
    <x v="13"/>
    <s v="LIFT IFTS 24-03 CAN"/>
    <s v="IFTS"/>
    <n v="38"/>
    <s v="IFTS"/>
    <n v="23"/>
    <m/>
    <s v="X"/>
    <x v="0"/>
    <s v="NET"/>
    <s v="DCA"/>
    <m/>
    <n v="14651"/>
    <s v="NET SMI02"/>
    <s v="13:30"/>
    <s v="14:30"/>
    <d v="1899-12-30T01:00:00"/>
    <s v="13:30"/>
    <s v="14:30"/>
    <d v="1899-12-30T01:00:00"/>
    <s v="DCO"/>
    <s v="N/A"/>
  </r>
  <r>
    <n v="14651"/>
    <x v="41"/>
    <x v="13"/>
    <s v="LIFT IFTS 24-03 CAN"/>
    <s v="IFTS"/>
    <n v="37"/>
    <s v="ACS"/>
    <n v="14"/>
    <m/>
    <s v="X"/>
    <x v="1"/>
    <s v="NET"/>
    <s v="DCA"/>
    <m/>
    <n v="14650"/>
    <s v="NET SMI02"/>
    <d v="1899-12-30T13:30:00"/>
    <d v="1899-12-30T14:30:00"/>
    <d v="1899-12-30T01:00:00"/>
    <d v="1899-12-30T13:30:00"/>
    <d v="1899-12-30T14:30:00"/>
    <d v="1899-12-30T01:00:00"/>
    <s v="DCO"/>
    <s v="N/A"/>
  </r>
  <r>
    <n v="14652"/>
    <x v="41"/>
    <x v="13"/>
    <s v="LIFT 24-43 ITA"/>
    <s v="AMI"/>
    <n v="68"/>
    <s v="ACS"/>
    <n v="1"/>
    <s v="X"/>
    <m/>
    <x v="6"/>
    <s v="STDA"/>
    <s v="DCA"/>
    <m/>
    <m/>
    <s v="SD BVR02"/>
    <s v="13:30"/>
    <s v="14:30"/>
    <d v="1899-12-30T01:00:00"/>
    <s v="13:30"/>
    <s v="14:30"/>
    <d v="1899-12-30T01:00:00"/>
    <s v="DCO"/>
    <s v="N/A"/>
  </r>
  <r>
    <n v="14653"/>
    <x v="41"/>
    <x v="13"/>
    <s v="LIFT 24-43 ITA"/>
    <s v="AMI"/>
    <n v="66"/>
    <s v="IFTS"/>
    <n v="9"/>
    <s v="X"/>
    <m/>
    <x v="5"/>
    <s v="STDA"/>
    <s v="DCA"/>
    <m/>
    <m/>
    <s v="SD BVR02"/>
    <s v="15:00"/>
    <s v="16:00"/>
    <d v="1899-12-30T01:00:00"/>
    <s v="15:00"/>
    <s v="16:00"/>
    <d v="1899-12-30T01:00:00"/>
    <s v="DCO"/>
    <s v="N/A"/>
  </r>
  <r>
    <n v="14654"/>
    <x v="41"/>
    <x v="13"/>
    <s v="LIFT IFTS 24-05 GER"/>
    <s v="IFTS"/>
    <n v="67"/>
    <s v="ACS"/>
    <n v="12"/>
    <m/>
    <s v="X"/>
    <x v="0"/>
    <s v="NET"/>
    <s v="DECI_STD"/>
    <m/>
    <n v="14655"/>
    <s v="FMSC BFM01"/>
    <s v="15:00"/>
    <s v="16:00"/>
    <d v="1899-12-30T01:00:00"/>
    <d v="1899-12-30T15:00:00"/>
    <d v="1899-12-30T16:00:00"/>
    <d v="1899-12-30T01:00:00"/>
    <s v="DCO"/>
    <s v="N/A"/>
  </r>
  <r>
    <n v="14655"/>
    <x v="41"/>
    <x v="13"/>
    <s v="IFTS LIFT 24-02 QATAR"/>
    <s v="QATAR"/>
    <n v="54"/>
    <s v="ACS"/>
    <n v="10"/>
    <s v="X"/>
    <m/>
    <x v="6"/>
    <s v="STDA"/>
    <s v="DECI_STD"/>
    <m/>
    <m/>
    <s v="PT ERT03"/>
    <s v="15:00"/>
    <s v="16:00"/>
    <d v="1899-12-30T01:00:00"/>
    <d v="1899-12-30T15:00:00"/>
    <d v="1899-12-30T16:00:00"/>
    <d v="1899-12-30T01:00:00"/>
    <s v="DCO"/>
    <s v="N/A"/>
  </r>
  <r>
    <n v="14656"/>
    <x v="42"/>
    <x v="13"/>
    <s v="LIFT IFTS 24-04 CAN"/>
    <s v="IFTS"/>
    <n v="54"/>
    <s v="ACS"/>
    <n v="12"/>
    <m/>
    <s v="X"/>
    <x v="0"/>
    <s v="NET"/>
    <s v="RNG_STD"/>
    <m/>
    <n v="14657"/>
    <s v="FMSC ARNG01"/>
    <s v="06:00"/>
    <s v="07:00"/>
    <d v="1899-12-30T01:00:00"/>
    <s v="06:00"/>
    <s v="07:00"/>
    <d v="1899-12-30T01:00:00"/>
    <s v="DCO"/>
    <s v="N/A"/>
  </r>
  <r>
    <n v="14657"/>
    <x v="42"/>
    <x v="13"/>
    <s v="IFTS LIFT 24-02 QATAR"/>
    <s v="QATAR"/>
    <n v="51"/>
    <s v="ACS"/>
    <n v="32"/>
    <s v="X"/>
    <m/>
    <x v="5"/>
    <s v="STDA"/>
    <s v="DECI_STD_NVG"/>
    <m/>
    <m/>
    <s v="FMS R2RNVG01"/>
    <s v="06:00"/>
    <s v="07:00"/>
    <d v="1899-12-30T01:00:00"/>
    <s v="06:00"/>
    <d v="1899-12-30T07:15:00"/>
    <d v="1899-12-30T01:15:00"/>
    <s v="DCO"/>
    <s v="N/A"/>
  </r>
  <r>
    <n v="14658"/>
    <x v="42"/>
    <x v="13"/>
    <s v="LIFT IFTS 24-04 JPN"/>
    <s v="IFTS"/>
    <n v="57"/>
    <s v="ACS"/>
    <n v="5"/>
    <m/>
    <s v="X"/>
    <x v="2"/>
    <s v="NET"/>
    <s v="LOW LEVEL"/>
    <m/>
    <n v="14659"/>
    <s v="NET TLL01"/>
    <s v="06:00"/>
    <s v="07:00"/>
    <d v="1899-12-30T01:00:00"/>
    <d v="1899-12-30T06:00:00"/>
    <d v="1899-12-30T07:00:00"/>
    <d v="1899-12-30T01:00:00"/>
    <s v="DCO"/>
    <s v="N/A"/>
  </r>
  <r>
    <n v="14659"/>
    <x v="42"/>
    <x v="13"/>
    <s v="LIFT IFTS 24-04 JPN"/>
    <s v="IFTS"/>
    <n v="55"/>
    <s v="ACS"/>
    <n v="10"/>
    <m/>
    <s v="X"/>
    <x v="3"/>
    <s v="NET"/>
    <s v="LOW LEVEL"/>
    <m/>
    <n v="14658"/>
    <s v="NET TLL01"/>
    <d v="1899-12-30T06:00:00"/>
    <d v="1899-12-30T07:00:00"/>
    <d v="1899-12-30T01:00:00"/>
    <d v="1899-12-30T06:00:00"/>
    <d v="1899-12-30T07:00:00"/>
    <d v="1899-12-30T01:00:00"/>
    <s v="DCO"/>
    <s v="N/A"/>
  </r>
  <r>
    <n v="14660"/>
    <x v="42"/>
    <x v="13"/>
    <s v="LIFT IFTS 24-04 CAN"/>
    <s v="IFTS"/>
    <n v="52"/>
    <s v="ACS"/>
    <n v="9"/>
    <m/>
    <s v="X"/>
    <x v="0"/>
    <s v="NET"/>
    <s v="RNG_STD"/>
    <m/>
    <n v="14661"/>
    <s v="FMSC ARNG01"/>
    <s v="07:30"/>
    <s v="08:30"/>
    <d v="1899-12-30T01:00:00"/>
    <s v="07:30"/>
    <s v="08:30"/>
    <d v="1899-12-30T01:00:00"/>
    <s v="DCO"/>
    <s v="N/A"/>
  </r>
  <r>
    <n v="14661"/>
    <x v="42"/>
    <x v="13"/>
    <s v="IFTS LIFT 24-02 QATAR"/>
    <s v="QATAR"/>
    <n v="50"/>
    <s v="ACS"/>
    <n v="2"/>
    <s v="X"/>
    <m/>
    <x v="5"/>
    <s v="STDA"/>
    <s v="DECI_STD_NVG"/>
    <m/>
    <m/>
    <s v="FMS R2RNVG01"/>
    <s v="07:30"/>
    <s v="08:30"/>
    <d v="1899-12-30T01:00:00"/>
    <s v="07:30"/>
    <s v="08:30"/>
    <d v="1899-12-30T01:00:00"/>
    <s v="DCO"/>
    <s v="N/A"/>
  </r>
  <r>
    <n v="14662"/>
    <x v="42"/>
    <x v="13"/>
    <s v=" IFTS LIFT 24-03 QATAR"/>
    <s v="QATAR"/>
    <n v="56"/>
    <s v="ACS"/>
    <n v="14"/>
    <s v="X"/>
    <m/>
    <x v="6"/>
    <s v="STDA"/>
    <s v="CAS_DECI"/>
    <m/>
    <m/>
    <s v="FMS CAS02"/>
    <s v="07:30"/>
    <s v="08:30"/>
    <d v="1899-12-30T01:00:00"/>
    <s v="07:30"/>
    <s v="08:30"/>
    <d v="1899-12-30T01:00:00"/>
    <s v="DCO"/>
    <s v="N/A"/>
  </r>
  <r>
    <n v="14663"/>
    <x v="46"/>
    <x v="14"/>
    <s v="LIFT IFTS 24-03 SAUDI"/>
    <s v="IFTS"/>
    <n v="46"/>
    <s v="ACS"/>
    <n v="17"/>
    <m/>
    <s v="X"/>
    <x v="0"/>
    <s v="NET"/>
    <s v="DECI_STD"/>
    <m/>
    <n v="14664"/>
    <s v="FMSC DACM01"/>
    <s v="13:30"/>
    <s v="14:30"/>
    <d v="1899-12-30T01:00:00"/>
    <s v="13:30"/>
    <s v="14:30"/>
    <d v="1899-12-30T01:00:00"/>
    <s v="RSLD"/>
    <s v="CD3"/>
  </r>
  <r>
    <n v="14664"/>
    <x v="46"/>
    <x v="14"/>
    <s v="IP"/>
    <s v="Support IFTS"/>
    <n v="60"/>
    <s v="IFTS"/>
    <n v="23"/>
    <m/>
    <s v="X"/>
    <x v="4"/>
    <s v="NET"/>
    <s v="DECI_STD"/>
    <m/>
    <n v="14672"/>
    <s v="SUPP"/>
    <s v="13:30"/>
    <s v="14:30"/>
    <d v="1899-12-30T01:00:00"/>
    <d v="1899-12-30T13:30:00"/>
    <d v="1899-12-30T14:20:00"/>
    <d v="1899-12-30T00:50:00"/>
    <s v="DCO"/>
    <s v="N/A"/>
  </r>
  <r>
    <n v="14665"/>
    <x v="42"/>
    <x v="13"/>
    <s v="LIFT IFTS 24-05 GER"/>
    <s v="IFTS"/>
    <n v="66"/>
    <s v="ACS"/>
    <n v="12"/>
    <m/>
    <s v="X"/>
    <x v="0"/>
    <s v="NET"/>
    <s v="DECI_STD"/>
    <m/>
    <n v="14666"/>
    <s v="FMSC OBFM01"/>
    <s v="09:00"/>
    <s v="10:00"/>
    <d v="1899-12-30T01:00:00"/>
    <s v="09:00"/>
    <s v="10:00"/>
    <d v="1899-12-30T01:00:00"/>
    <s v="DCO"/>
    <s v="N/A"/>
  </r>
  <r>
    <n v="14666"/>
    <x v="42"/>
    <x v="13"/>
    <s v="IFTS LIFT 24-02 QATAR"/>
    <s v="QATAR"/>
    <n v="54"/>
    <s v="ACS"/>
    <n v="32"/>
    <s v="X"/>
    <m/>
    <x v="5"/>
    <s v="STDA"/>
    <s v="DECI_STD_NVG"/>
    <m/>
    <m/>
    <s v="FMS R2RNVG01"/>
    <s v="09:00"/>
    <s v="10:00"/>
    <d v="1899-12-30T01:00:00"/>
    <s v="09:00"/>
    <s v="10:00"/>
    <d v="1899-12-30T01:00:00"/>
    <s v="DCO"/>
    <s v="N/A"/>
  </r>
  <r>
    <n v="14667"/>
    <x v="42"/>
    <x v="13"/>
    <s v="IP"/>
    <s v="ACS"/>
    <n v="8"/>
    <s v="ACS"/>
    <n v="5"/>
    <m/>
    <s v="X"/>
    <x v="6"/>
    <s v="STDA"/>
    <s v="AAR"/>
    <m/>
    <m/>
    <s v="FMS AAR01"/>
    <s v="09:00"/>
    <s v="10:00"/>
    <d v="1899-12-30T01:00:00"/>
    <s v="09:00"/>
    <d v="1899-12-30T09:40:00"/>
    <d v="1899-12-30T00:40:00"/>
    <s v="DCO"/>
    <s v="N/A"/>
  </r>
  <r>
    <n v="14668"/>
    <x v="42"/>
    <x v="13"/>
    <s v="LIFT IFTS 24-05 GER"/>
    <s v="IFTS"/>
    <n v="67"/>
    <s v="ACS"/>
    <n v="9"/>
    <m/>
    <s v="X"/>
    <x v="0"/>
    <s v="NET"/>
    <s v="DECI_STD"/>
    <m/>
    <n v="14669"/>
    <s v="FMSC BFM02"/>
    <s v="10:30"/>
    <s v="11:30"/>
    <d v="1899-12-30T01:00:00"/>
    <s v="10:30"/>
    <s v="11:30"/>
    <d v="1899-12-30T01:00:00"/>
    <s v="DCO"/>
    <s v="N/A"/>
  </r>
  <r>
    <n v="14669"/>
    <x v="42"/>
    <x v="13"/>
    <s v="IFTS LIFT 24-02 QATAR"/>
    <s v="QATAR"/>
    <n v="53"/>
    <s v="ACS"/>
    <n v="10"/>
    <s v="X"/>
    <m/>
    <x v="5"/>
    <s v="STDA"/>
    <s v="DECI_STD_NVG"/>
    <m/>
    <m/>
    <s v="FMS R2RNVG02"/>
    <s v="10:30"/>
    <s v="11:30"/>
    <d v="1899-12-30T01:00:00"/>
    <d v="1899-12-30T10:30:00"/>
    <d v="1899-12-30T11:30:00"/>
    <d v="1899-12-30T01:00:00"/>
    <s v="DCO"/>
    <s v="N/A"/>
  </r>
  <r>
    <n v="14670"/>
    <x v="42"/>
    <x v="13"/>
    <s v=" IFTS LIFT 24-03 QATAR"/>
    <s v="QATAR"/>
    <n v="61"/>
    <s v="ACS"/>
    <n v="1"/>
    <s v="X"/>
    <m/>
    <x v="6"/>
    <s v="STDA"/>
    <s v="CAS_DECI"/>
    <m/>
    <m/>
    <s v="FMS CAS02"/>
    <s v="10:30"/>
    <s v="11:30"/>
    <d v="1899-12-30T01:00:00"/>
    <d v="1899-12-30T10:30:00"/>
    <d v="1899-12-30T11:30:00"/>
    <d v="1899-12-30T01:00:00"/>
    <s v="DCO"/>
    <s v="N/A"/>
  </r>
  <r>
    <n v="14671"/>
    <x v="42"/>
    <x v="13"/>
    <s v="LIFT 24-03 SNG"/>
    <s v="IFTS"/>
    <n v="43"/>
    <s v="ACS"/>
    <n v="20"/>
    <m/>
    <s v="X"/>
    <x v="0"/>
    <s v="NET"/>
    <s v="DCA"/>
    <m/>
    <n v="14672"/>
    <s v="NET DCA01"/>
    <s v="12:00"/>
    <s v="13:00"/>
    <d v="1899-12-30T01:00:00"/>
    <s v="12:00"/>
    <s v="13:00"/>
    <d v="1899-12-30T01:00:00"/>
    <s v="DCO"/>
    <s v="N/A"/>
  </r>
  <r>
    <n v="14672"/>
    <x v="42"/>
    <x v="13"/>
    <s v="LIFT 24-03 SNG"/>
    <s v="IFTS"/>
    <n v="44"/>
    <s v="ACS"/>
    <n v="17"/>
    <m/>
    <s v="X"/>
    <x v="1"/>
    <s v="NET"/>
    <s v="DCA"/>
    <m/>
    <n v="14671"/>
    <s v="NET DCA01"/>
    <d v="1899-12-30T12:00:00"/>
    <d v="1899-12-30T13:00:00"/>
    <d v="1899-12-30T01:00:00"/>
    <d v="1899-12-30T12:00:00"/>
    <d v="1899-12-30T13:00:00"/>
    <d v="1899-12-30T01:00:00"/>
    <s v="DCO"/>
    <s v="N/A"/>
  </r>
  <r>
    <n v="14673"/>
    <x v="42"/>
    <x v="13"/>
    <s v="IFTS LIFT 24-02 QATAR"/>
    <s v="QATAR"/>
    <n v="51"/>
    <s v="IFTS"/>
    <n v="22"/>
    <s v="X"/>
    <m/>
    <x v="5"/>
    <s v="STDA"/>
    <s v="DECI_STD_NVG"/>
    <m/>
    <m/>
    <s v="FMS R2RNVG02"/>
    <s v="12:00"/>
    <s v="13:00"/>
    <d v="1899-12-30T01:00:00"/>
    <d v="1899-12-30T12:00:00"/>
    <d v="1899-12-30T13:00:00"/>
    <d v="1899-12-30T01:00:00"/>
    <s v="DCO"/>
    <s v="N/A"/>
  </r>
  <r>
    <n v="14674"/>
    <x v="42"/>
    <x v="13"/>
    <s v="LIFT IFTS 25-01 HUN"/>
    <s v="IFTS"/>
    <n v="70"/>
    <s v="IFTS"/>
    <n v="23"/>
    <m/>
    <s v="X"/>
    <x v="6"/>
    <s v="STDA"/>
    <s v="DECI_STD"/>
    <m/>
    <m/>
    <s v="PT NAV01"/>
    <s v="12:00"/>
    <s v="13:00"/>
    <d v="1899-12-30T01:00:00"/>
    <d v="1899-12-30T12:00:00"/>
    <d v="1899-12-30T13:00:00"/>
    <d v="1899-12-30T01:00:00"/>
    <s v="DCO"/>
    <s v="N/A"/>
  </r>
  <r>
    <n v="14675"/>
    <x v="42"/>
    <x v="13"/>
    <s v="LIFT 24-44 ITA"/>
    <s v="AMI"/>
    <n v="70"/>
    <s v="ACS"/>
    <n v="14"/>
    <s v="X"/>
    <m/>
    <x v="0"/>
    <s v="NET"/>
    <s v="DECI_STD"/>
    <m/>
    <n v="14676"/>
    <s v="SD DACM01"/>
    <s v="13:30"/>
    <s v="14:30"/>
    <d v="1899-12-30T01:00:00"/>
    <d v="1899-12-30T13:30:00"/>
    <d v="1899-12-30T14:30:00"/>
    <d v="1899-12-30T01:00:00"/>
    <s v="DCO"/>
    <s v="N/A"/>
  </r>
  <r>
    <n v="14676"/>
    <x v="42"/>
    <x v="13"/>
    <s v="LIFT IFTS 25-01 SGP"/>
    <s v="IFTS"/>
    <n v="69"/>
    <s v="ACS"/>
    <n v="1"/>
    <m/>
    <s v="X"/>
    <x v="5"/>
    <s v="STDA"/>
    <s v="DECI_STD"/>
    <m/>
    <m/>
    <s v="FMS NIT01"/>
    <s v="13:30"/>
    <s v="14:30"/>
    <d v="1899-12-30T01:00:00"/>
    <d v="1899-12-30T13:30:00"/>
    <d v="1899-12-30T14:30:00"/>
    <d v="1899-12-30T01:00:00"/>
    <s v="DCO"/>
    <s v="N/A"/>
  </r>
  <r>
    <n v="14677"/>
    <x v="42"/>
    <x v="13"/>
    <s v="IFTS LIFT 24-02 QATAR"/>
    <s v="QATAR"/>
    <n v="53"/>
    <s v="ACS"/>
    <n v="17"/>
    <s v="X"/>
    <m/>
    <x v="0"/>
    <s v="NET"/>
    <s v="DCA"/>
    <m/>
    <n v="14678"/>
    <s v="NET ADCA01"/>
    <s v="15:00"/>
    <s v="16:00"/>
    <d v="1899-12-30T01:00:00"/>
    <d v="1899-12-30T15:00:00"/>
    <d v="1899-12-30T16:00:00"/>
    <d v="1899-12-30T01:00:00"/>
    <s v="DCO"/>
    <s v="N/A"/>
  </r>
  <r>
    <n v="14678"/>
    <x v="42"/>
    <x v="13"/>
    <s v="IFTS LIFT 24-02 QATAR"/>
    <s v="QATAR"/>
    <n v="54"/>
    <s v="IFTS"/>
    <n v="9"/>
    <s v="X"/>
    <m/>
    <x v="1"/>
    <s v="NET"/>
    <s v="DCA"/>
    <m/>
    <n v="14677"/>
    <s v="NET ADCA01"/>
    <d v="1899-12-30T15:00:00"/>
    <d v="1899-12-30T16:00:00"/>
    <d v="1899-12-30T01:00:00"/>
    <d v="1899-12-30T15:00:00"/>
    <d v="1899-12-30T16:00:00"/>
    <d v="1899-12-30T01:00:00"/>
    <s v="DCO"/>
    <s v="N/A"/>
  </r>
  <r>
    <n v="14679"/>
    <x v="42"/>
    <x v="13"/>
    <s v="LIFT IFTS 25-01 SGP"/>
    <s v="IFTS"/>
    <n v="68"/>
    <s v="IFTS"/>
    <n v="22"/>
    <m/>
    <s v="X"/>
    <x v="5"/>
    <s v="STDA"/>
    <s v="DECI_STD"/>
    <m/>
    <m/>
    <s v="FMS NIT01"/>
    <s v="15:00"/>
    <s v="16:00"/>
    <d v="1899-12-30T01:00:00"/>
    <d v="1899-12-30T15:00:00"/>
    <d v="1899-12-30T16:00:00"/>
    <d v="1899-12-30T01:00:00"/>
    <s v="DCO"/>
    <s v="N/A"/>
  </r>
  <r>
    <n v="14680"/>
    <x v="43"/>
    <x v="13"/>
    <s v=" IFTS LIFT 24-03 QATAR"/>
    <s v="QATAR"/>
    <n v="58"/>
    <s v="IFTS"/>
    <n v="22"/>
    <s v="X"/>
    <m/>
    <x v="5"/>
    <s v="STDA"/>
    <s v="CAS_DECI"/>
    <m/>
    <m/>
    <s v="FMS CAS01"/>
    <s v="06:00"/>
    <s v="07:00"/>
    <d v="1899-12-30T01:00:00"/>
    <d v="1899-12-30T06:00:00"/>
    <d v="1899-12-30T07:15:00"/>
    <d v="1899-12-30T01:15:00"/>
    <s v="DCO"/>
    <s v="N/A"/>
  </r>
  <r>
    <n v="14681"/>
    <x v="43"/>
    <x v="13"/>
    <s v="LIFT IFTS 24-04 JPN"/>
    <s v="IFTS"/>
    <n v="55"/>
    <s v="ACS"/>
    <n v="10"/>
    <m/>
    <s v="X"/>
    <x v="2"/>
    <s v="NET"/>
    <s v="LOW LEVEL"/>
    <m/>
    <n v="14682"/>
    <s v="NET TLL02"/>
    <s v="06:00"/>
    <s v="07:00"/>
    <d v="1899-12-30T01:00:00"/>
    <s v="06:00"/>
    <d v="1899-12-30T07:10:00"/>
    <d v="1899-12-30T01:10:00"/>
    <s v="DCO"/>
    <s v="N/A"/>
  </r>
  <r>
    <n v="14682"/>
    <x v="43"/>
    <x v="13"/>
    <s v="LIFT IFTS 24-04 JPN"/>
    <s v="IFTS"/>
    <n v="57"/>
    <s v="IFTS"/>
    <n v="23"/>
    <m/>
    <s v="X"/>
    <x v="3"/>
    <s v="NET"/>
    <s v="LOW LEVEL"/>
    <m/>
    <n v="14681"/>
    <s v="NET TLL02"/>
    <d v="1899-12-30T06:00:00"/>
    <d v="1899-12-30T07:00:00"/>
    <d v="1899-12-30T01:00:00"/>
    <d v="1899-12-30T06:00:00"/>
    <d v="1899-12-30T07:10:00"/>
    <d v="1899-12-30T01:10:00"/>
    <s v="DCO"/>
    <s v="N/A"/>
  </r>
  <r>
    <n v="14683"/>
    <x v="43"/>
    <x v="13"/>
    <s v="LIFT IFTS 24-04 CAN"/>
    <s v="IFTS"/>
    <n v="53"/>
    <s v="ACS"/>
    <n v="9"/>
    <m/>
    <s v="X"/>
    <x v="0"/>
    <s v="NET"/>
    <s v="RNG_STD"/>
    <m/>
    <n v="14684"/>
    <s v="FMSC ARNG01"/>
    <s v="07:30"/>
    <s v="08:30"/>
    <d v="1899-12-30T01:00:00"/>
    <d v="1899-12-30T07:30:00"/>
    <d v="1899-12-30T08:30:00"/>
    <d v="1899-12-30T01:00:00"/>
    <s v="DCO"/>
    <s v="N/A"/>
  </r>
  <r>
    <n v="14684"/>
    <x v="43"/>
    <x v="13"/>
    <s v=" IFTS LIFT 24-03 QATAR"/>
    <s v="QATAR"/>
    <n v="57"/>
    <s v="IFTS"/>
    <n v="5"/>
    <s v="X"/>
    <m/>
    <x v="5"/>
    <s v="STDA"/>
    <s v="CAS_DECI"/>
    <m/>
    <m/>
    <s v="FMS CAS01"/>
    <s v="07:30"/>
    <s v="08:30"/>
    <d v="1899-12-30T01:00:00"/>
    <d v="1899-12-30T07:30:00"/>
    <d v="1899-12-30T08:30:00"/>
    <d v="1899-12-30T01:00:00"/>
    <s v="DCO"/>
    <s v="N/A"/>
  </r>
  <r>
    <n v="14685"/>
    <x v="43"/>
    <x v="13"/>
    <s v="LIFT IFTS 25-01 HUN"/>
    <s v="IFTS"/>
    <n v="70"/>
    <s v="ACS"/>
    <n v="14"/>
    <m/>
    <s v="X"/>
    <x v="6"/>
    <s v="STDA"/>
    <s v="DECI_STD"/>
    <m/>
    <m/>
    <s v="PT NAV02"/>
    <s v="07:30"/>
    <s v="08:30"/>
    <d v="1899-12-30T01:00:00"/>
    <s v="07:30"/>
    <s v="08:30"/>
    <d v="1899-12-30T01:00:00"/>
    <s v="DCO"/>
    <s v="N/A"/>
  </r>
  <r>
    <n v="14686"/>
    <x v="43"/>
    <x v="13"/>
    <s v="LIFT IFTS 24-04 CAN"/>
    <s v="IFTS"/>
    <n v="51"/>
    <s v="IFTS"/>
    <n v="23"/>
    <m/>
    <s v="X"/>
    <x v="0"/>
    <s v="NET"/>
    <s v="RNG_STD"/>
    <m/>
    <n v="14687"/>
    <s v="FMSC ARNG01"/>
    <s v="09:00"/>
    <s v="10:00"/>
    <d v="1899-12-30T01:00:00"/>
    <s v="09:00"/>
    <s v="10:00"/>
    <d v="1899-12-30T01:00:00"/>
    <s v="DCO"/>
    <s v="N/A"/>
  </r>
  <r>
    <n v="14687"/>
    <x v="43"/>
    <x v="13"/>
    <s v="LIFT IFTS 24-05 AUT"/>
    <s v="IFTS"/>
    <n v="64"/>
    <s v="ACS"/>
    <n v="32"/>
    <m/>
    <s v="X"/>
    <x v="5"/>
    <s v="STDA"/>
    <s v="DECI_STD_NVG"/>
    <m/>
    <m/>
    <s v="FMS NVG01"/>
    <s v="09:00"/>
    <s v="10:00"/>
    <d v="1899-12-30T01:00:00"/>
    <d v="1899-12-30T09:00:00"/>
    <d v="1899-12-30T10:00:00"/>
    <d v="1899-12-30T01:00:00"/>
    <s v="DCO"/>
    <s v="N/A"/>
  </r>
  <r>
    <n v="14688"/>
    <x v="43"/>
    <x v="13"/>
    <s v="LIP 24-04 CAN"/>
    <s v="IFTS"/>
    <n v="50"/>
    <s v="ACS"/>
    <n v="10"/>
    <m/>
    <s v="X"/>
    <x v="6"/>
    <s v="STDA"/>
    <s v="LOW LEVEL"/>
    <m/>
    <m/>
    <s v="SD SLL01"/>
    <s v="09:00"/>
    <s v="10:00"/>
    <d v="1899-12-30T01:00:00"/>
    <d v="1899-12-30T09:00:00"/>
    <d v="1899-12-30T10:00:00"/>
    <d v="1899-12-30T01:00:00"/>
    <s v="DCO"/>
    <s v="N/A"/>
  </r>
  <r>
    <n v="14689"/>
    <x v="43"/>
    <x v="13"/>
    <s v="IFTS LIFT 24-02 QATAR"/>
    <s v="QATAR"/>
    <n v="54"/>
    <s v="ACS"/>
    <n v="1"/>
    <s v="X"/>
    <m/>
    <x v="0"/>
    <s v="NET"/>
    <s v="DCA"/>
    <m/>
    <n v="14690"/>
    <s v="NET ADCA02"/>
    <s v="10:30"/>
    <s v="11:30"/>
    <d v="1899-12-30T01:00:00"/>
    <s v="10:30"/>
    <s v="11:30"/>
    <d v="1899-12-30T01:00:00"/>
    <s v="DCO"/>
    <s v="N/A"/>
  </r>
  <r>
    <n v="14690"/>
    <x v="43"/>
    <x v="13"/>
    <s v="IFTS LIFT 24-02 QATAR"/>
    <s v="QATAR"/>
    <n v="53"/>
    <s v="ACS"/>
    <n v="5"/>
    <s v="X"/>
    <m/>
    <x v="1"/>
    <s v="NET"/>
    <s v="DCA"/>
    <m/>
    <n v="14689"/>
    <s v="NET ADCA02"/>
    <d v="1899-12-30T10:30:00"/>
    <d v="1899-12-30T11:30:00"/>
    <d v="1899-12-30T01:00:00"/>
    <d v="1899-12-30T10:30:00"/>
    <d v="1899-12-30T11:30:00"/>
    <d v="1899-12-30T01:00:00"/>
    <s v="DCO"/>
    <s v="N/A"/>
  </r>
  <r>
    <n v="14691"/>
    <x v="43"/>
    <x v="13"/>
    <s v="LIFT IFTS 24-05 AUT"/>
    <s v="IFTS"/>
    <n v="65"/>
    <s v="ACS"/>
    <n v="9"/>
    <m/>
    <s v="X"/>
    <x v="5"/>
    <s v="STDA"/>
    <s v="DECI_STD_NVG"/>
    <m/>
    <m/>
    <s v="FMS NVG01"/>
    <s v="10:30"/>
    <s v="11:30"/>
    <d v="1899-12-30T01:00:00"/>
    <s v="10:30"/>
    <s v="11:30"/>
    <d v="1899-12-30T01:00:00"/>
    <s v="DCO"/>
    <s v="N/A"/>
  </r>
  <r>
    <n v="14692"/>
    <x v="43"/>
    <x v="13"/>
    <s v="LIFT 24-45 ITA"/>
    <s v="AMI"/>
    <n v="34"/>
    <s v="ACS"/>
    <n v="14"/>
    <s v="X"/>
    <m/>
    <x v="6"/>
    <s v="STDA"/>
    <s v="AAR"/>
    <m/>
    <m/>
    <s v="SD AAR01"/>
    <s v="10:30"/>
    <s v="11:30"/>
    <d v="1899-12-30T01:00:00"/>
    <d v="1899-12-30T10:30:00"/>
    <d v="1899-12-30T11:30:00"/>
    <d v="1899-12-30T01:00:00"/>
    <s v="DCO"/>
    <s v="N/A"/>
  </r>
  <r>
    <n v="14693"/>
    <x v="43"/>
    <x v="13"/>
    <s v="LIFT IFTS 24-03 CAN"/>
    <s v="IFTS"/>
    <n v="37"/>
    <s v="IFTS"/>
    <n v="9"/>
    <m/>
    <s v="X"/>
    <x v="0"/>
    <s v="NET"/>
    <s v="BTAG_DECI"/>
    <m/>
    <n v="14694"/>
    <s v="NET BTAG01"/>
    <s v="12:00"/>
    <s v="13:00"/>
    <d v="1899-12-30T01:00:00"/>
    <d v="1899-12-30T12:00:00"/>
    <d v="1899-12-30T13:00:00"/>
    <d v="1899-12-30T01:00:00"/>
    <s v="DCO"/>
    <s v="N/A"/>
  </r>
  <r>
    <n v="14694"/>
    <x v="43"/>
    <x v="13"/>
    <s v="LIFT IFTS 24-03 CAN"/>
    <s v="IFTS"/>
    <n v="38"/>
    <s v="ACS"/>
    <n v="2"/>
    <m/>
    <s v="X"/>
    <x v="1"/>
    <s v="NET"/>
    <s v="BTAG_DECI"/>
    <m/>
    <n v="14693"/>
    <s v="NET BTAG01"/>
    <d v="1899-12-30T12:00:00"/>
    <d v="1899-12-30T13:00:00"/>
    <d v="1899-12-30T01:00:00"/>
    <d v="1899-12-30T12:00:00"/>
    <d v="1899-12-30T13:00:00"/>
    <d v="1899-12-30T01:00:00"/>
    <s v="DCO"/>
    <s v="N/A"/>
  </r>
  <r>
    <n v="14695"/>
    <x v="43"/>
    <x v="13"/>
    <s v="LIFT IFTS 24-05 GER"/>
    <s v="IFTS"/>
    <n v="67"/>
    <s v="ACS"/>
    <n v="17"/>
    <m/>
    <s v="X"/>
    <x v="5"/>
    <s v="STDA"/>
    <s v="AAR"/>
    <m/>
    <m/>
    <s v="PT AAR01"/>
    <s v="12:00"/>
    <s v="13:00"/>
    <d v="1899-12-30T01:00:00"/>
    <s v="12:00"/>
    <s v="13:00"/>
    <d v="1899-12-30T01:00:00"/>
    <s v="DCO"/>
    <s v="N/A"/>
  </r>
  <r>
    <n v="14696"/>
    <x v="43"/>
    <x v="13"/>
    <s v="LIFT IFTS 24-05 GER"/>
    <s v="IFTS"/>
    <n v="66"/>
    <s v="ACS"/>
    <n v="12"/>
    <m/>
    <s v="X"/>
    <x v="6"/>
    <s v="STDA"/>
    <s v="AAR"/>
    <m/>
    <m/>
    <s v="PT AAR01"/>
    <s v="12:00"/>
    <s v="13:00"/>
    <d v="1899-12-30T01:00:00"/>
    <d v="1899-12-30T12:00:00"/>
    <d v="1899-12-30T13:00:00"/>
    <d v="1899-12-30T01:00:00"/>
    <s v="DCO"/>
    <s v="N/A"/>
  </r>
  <r>
    <n v="14697"/>
    <x v="43"/>
    <x v="13"/>
    <s v="LIFT IFTS 24-03 UK"/>
    <s v="IFTS"/>
    <n v="39"/>
    <s v="ACS"/>
    <n v="9"/>
    <m/>
    <s v="X"/>
    <x v="0"/>
    <s v="NET"/>
    <s v="BTAG_DECI"/>
    <m/>
    <n v="14698"/>
    <s v="NET BTAG01"/>
    <s v="13:30"/>
    <s v="14:30"/>
    <d v="1899-12-30T01:00:00"/>
    <d v="1899-12-30T13:30:00"/>
    <d v="1899-12-30T14:30:00"/>
    <d v="1899-12-30T01:00:00"/>
    <s v="DCO"/>
    <s v="N/A"/>
  </r>
  <r>
    <n v="14698"/>
    <x v="43"/>
    <x v="13"/>
    <s v="LIFT IFTS 24-03 UK"/>
    <s v="IFTS"/>
    <n v="40"/>
    <s v="ACS"/>
    <n v="14"/>
    <m/>
    <s v="X"/>
    <x v="1"/>
    <s v="NET"/>
    <s v="BTAG_DECI"/>
    <m/>
    <n v="14697"/>
    <s v="NET BTAG01"/>
    <d v="1899-12-30T13:30:00"/>
    <d v="1899-12-30T14:30:00"/>
    <d v="1899-12-30T01:00:00"/>
    <d v="1899-12-30T13:30:00"/>
    <d v="1899-12-30T14:30:00"/>
    <d v="1899-12-30T01:00:00"/>
    <s v="DCO"/>
    <s v="N/A"/>
  </r>
  <r>
    <n v="14699"/>
    <x v="43"/>
    <x v="13"/>
    <s v="LIP 24-04 CAN"/>
    <s v="IFTS"/>
    <n v="50"/>
    <s v="ACS"/>
    <n v="1"/>
    <m/>
    <s v="X"/>
    <x v="5"/>
    <s v="STDA"/>
    <s v="LOW LEVEL"/>
    <m/>
    <m/>
    <s v="SD SLL02"/>
    <s v="13:30"/>
    <s v="14:30"/>
    <d v="1899-12-30T01:00:00"/>
    <d v="1899-12-30T13:30:00"/>
    <d v="1899-12-30T14:30:00"/>
    <d v="1899-12-30T01:00:00"/>
    <s v="DCO"/>
    <s v="N/A"/>
  </r>
  <r>
    <n v="14700"/>
    <x v="43"/>
    <x v="13"/>
    <s v="LIFT IFTS 25-01 SGP"/>
    <s v="IFTS"/>
    <n v="69"/>
    <s v="ACS"/>
    <n v="5"/>
    <m/>
    <s v="X"/>
    <x v="6"/>
    <s v="STDA"/>
    <s v="DECI_STD"/>
    <m/>
    <m/>
    <s v="PT NAV02"/>
    <s v="13:30"/>
    <s v="14:30"/>
    <d v="1899-12-30T01:00:00"/>
    <d v="1899-12-30T13:30:00"/>
    <d v="1899-12-30T14:30:00"/>
    <d v="1899-12-30T01:00:00"/>
    <s v="DCO"/>
    <s v="N/A"/>
  </r>
  <r>
    <n v="14701"/>
    <x v="43"/>
    <x v="13"/>
    <s v="LIFT 24-44 ITA"/>
    <s v="AMI"/>
    <n v="72"/>
    <s v="ACS"/>
    <n v="12"/>
    <s v="X"/>
    <m/>
    <x v="0"/>
    <s v="NET"/>
    <s v="DECI_STD"/>
    <m/>
    <n v="14702"/>
    <s v="SD OACM01"/>
    <s v="15:00"/>
    <s v="16:00"/>
    <d v="1899-12-30T01:00:00"/>
    <d v="1899-12-30T15:00:00"/>
    <d v="1899-12-30T16:00:00"/>
    <d v="1899-12-30T01:00:00"/>
    <s v="DCO"/>
    <s v="N/A"/>
  </r>
  <r>
    <n v="14702"/>
    <x v="43"/>
    <x v="13"/>
    <s v="LIFT IFTS 25-01 SGP"/>
    <s v="IFTS"/>
    <n v="68"/>
    <s v="ACS"/>
    <n v="2"/>
    <m/>
    <s v="X"/>
    <x v="5"/>
    <s v="STDA"/>
    <s v="DECI_STD"/>
    <m/>
    <m/>
    <s v="PT NAV01"/>
    <s v="15:00"/>
    <s v="16:00"/>
    <d v="1899-12-30T01:00:00"/>
    <d v="1899-12-30T15:00:00"/>
    <d v="1899-12-30T16:00:00"/>
    <d v="1899-12-30T01:00:00"/>
    <s v="DCO"/>
    <s v="N/A"/>
  </r>
  <r>
    <n v="14703"/>
    <x v="44"/>
    <x v="13"/>
    <s v="LIFT 24-44 ITA"/>
    <s v="AMI"/>
    <n v="72"/>
    <s v="ACS"/>
    <n v="32"/>
    <s v="X"/>
    <m/>
    <x v="0"/>
    <s v="NET"/>
    <s v="DECI_STD"/>
    <m/>
    <n v="14704"/>
    <s v="SD OACM02"/>
    <s v="06:00"/>
    <s v="07:00"/>
    <d v="1899-12-30T01:00:00"/>
    <s v="06:00"/>
    <s v="07:00"/>
    <d v="1899-12-30T01:00:00"/>
    <s v="DCO"/>
    <s v="N/A"/>
  </r>
  <r>
    <n v="14704"/>
    <x v="44"/>
    <x v="13"/>
    <s v="IFTS LIFT 24-02 QATAR"/>
    <s v="QATAR"/>
    <n v="55"/>
    <s v="IFTS"/>
    <n v="22"/>
    <s v="X"/>
    <m/>
    <x v="6"/>
    <s v="STDA"/>
    <s v="BRV_R2R_STD"/>
    <m/>
    <m/>
    <s v="PT R2R01"/>
    <s v="06:00"/>
    <s v="07:00"/>
    <d v="1899-12-30T01:00:00"/>
    <d v="1899-12-30T06:10:00"/>
    <d v="1899-12-30T07:10:00"/>
    <d v="1899-12-30T01:00:00"/>
    <s v="DCO"/>
    <s v="N/A"/>
  </r>
  <r>
    <n v="14705"/>
    <x v="44"/>
    <x v="13"/>
    <s v="LIFT IFTS 24-04 HUN"/>
    <s v="IFTS"/>
    <n v="62"/>
    <s v="ACS"/>
    <n v="9"/>
    <m/>
    <s v="X"/>
    <x v="0"/>
    <s v="NET"/>
    <s v="RNG_STD"/>
    <m/>
    <n v="14706"/>
    <s v="FMSC ARNG02"/>
    <s v="07:30"/>
    <s v="08:30"/>
    <d v="1899-12-30T01:00:00"/>
    <s v="07:30"/>
    <s v="08:30"/>
    <d v="1899-12-30T01:00:00"/>
    <s v="DCO"/>
    <s v="N/A"/>
  </r>
  <r>
    <n v="14706"/>
    <x v="44"/>
    <x v="13"/>
    <s v="LIFT IFTS 24-04 JPN"/>
    <s v="IFTS"/>
    <n v="57"/>
    <s v="ACS"/>
    <n v="14"/>
    <m/>
    <s v="X"/>
    <x v="2"/>
    <s v="NET"/>
    <s v="LOW LEVEL"/>
    <m/>
    <n v="14707"/>
    <s v="NET TLL03"/>
    <s v="07:30"/>
    <s v="08:30"/>
    <d v="1899-12-30T01:00:00"/>
    <s v="07:30"/>
    <s v="08:30"/>
    <d v="1899-12-30T01:00:00"/>
    <s v="DCO"/>
    <s v="N/A"/>
  </r>
  <r>
    <n v="14707"/>
    <x v="44"/>
    <x v="13"/>
    <s v="LIFT IFTS 24-04 JPN"/>
    <s v="IFTS"/>
    <n v="55"/>
    <s v="ACS"/>
    <n v="10"/>
    <m/>
    <s v="X"/>
    <x v="3"/>
    <s v="NET"/>
    <s v="LOW LEVEL"/>
    <m/>
    <n v="14706"/>
    <s v="NET TLL03"/>
    <d v="1899-12-30T07:30:00"/>
    <d v="1899-12-30T08:30:00"/>
    <d v="1899-12-30T01:00:00"/>
    <d v="1899-12-30T07:30:00"/>
    <d v="1899-12-30T08:30:00"/>
    <d v="1899-12-30T01:00:00"/>
    <s v="DCO"/>
    <s v="N/A"/>
  </r>
  <r>
    <n v="14708"/>
    <x v="44"/>
    <x v="13"/>
    <s v="LIFT IFTS 24-04 CAN"/>
    <s v="IFTS"/>
    <n v="52"/>
    <s v="ACS"/>
    <n v="17"/>
    <m/>
    <s v="X"/>
    <x v="0"/>
    <s v="NET"/>
    <s v="RNG_STD"/>
    <m/>
    <n v="14709"/>
    <s v="FMSC ARNG02"/>
    <s v="09:00"/>
    <s v="10:00"/>
    <d v="1899-12-30T01:00:00"/>
    <s v="09:00"/>
    <s v="10:00"/>
    <d v="1899-12-30T01:00:00"/>
    <s v="DCO"/>
    <s v="N/A"/>
  </r>
  <r>
    <n v="14709"/>
    <x v="44"/>
    <x v="13"/>
    <s v="LIFT IFTS 25-01 SGP"/>
    <s v="IFTS"/>
    <n v="68"/>
    <s v="IFTS"/>
    <n v="9"/>
    <m/>
    <s v="X"/>
    <x v="4"/>
    <s v="STDA"/>
    <s v="DECI_STD"/>
    <m/>
    <m/>
    <s v="PT NAV02"/>
    <s v="09:00"/>
    <s v="10:00"/>
    <d v="1899-12-30T01:00:00"/>
    <s v="09:00"/>
    <s v="10:00"/>
    <d v="1899-12-30T01:00:00"/>
    <s v="DCO"/>
    <s v="N/A"/>
  </r>
  <r>
    <n v="14710"/>
    <x v="44"/>
    <x v="13"/>
    <s v=" IFTS LIFT 24-03 QATAR"/>
    <s v="QATAR"/>
    <n v="58"/>
    <s v="ACS"/>
    <n v="5"/>
    <s v="X"/>
    <m/>
    <x v="6"/>
    <s v="STDA"/>
    <s v="AAR"/>
    <m/>
    <m/>
    <s v="PT AAR01"/>
    <s v="09:00"/>
    <s v="10:00"/>
    <d v="1899-12-30T01:00:00"/>
    <s v="09:00"/>
    <s v="10:00"/>
    <d v="1899-12-30T01:00:00"/>
    <s v="DCO"/>
    <s v="N/A"/>
  </r>
  <r>
    <n v="14711"/>
    <x v="44"/>
    <x v="13"/>
    <s v="LIFT IFTS 24-03 CAN"/>
    <s v="IFTS"/>
    <n v="38"/>
    <s v="ACS"/>
    <n v="9"/>
    <m/>
    <s v="X"/>
    <x v="0"/>
    <s v="NET"/>
    <s v="BTAG_DECI"/>
    <m/>
    <n v="14712"/>
    <s v="NET BTAG02"/>
    <s v="10:30"/>
    <s v="11:30"/>
    <d v="1899-12-30T01:00:00"/>
    <s v="10:30"/>
    <s v="11:30"/>
    <d v="1899-12-30T01:00:00"/>
    <s v="DCO"/>
    <s v="N/A"/>
  </r>
  <r>
    <n v="14712"/>
    <x v="44"/>
    <x v="13"/>
    <s v="LIFT IFTS 24-03 CAN"/>
    <s v="IFTS"/>
    <n v="37"/>
    <s v="ACS"/>
    <n v="14"/>
    <m/>
    <s v="X"/>
    <x v="1"/>
    <s v="NET"/>
    <s v="BTAG_DECI"/>
    <m/>
    <n v="14711"/>
    <s v="NET BTAG02"/>
    <d v="1899-12-30T10:30:00"/>
    <d v="1899-12-30T11:30:00"/>
    <d v="1899-12-30T01:00:00"/>
    <d v="1899-12-30T10:30:00"/>
    <d v="1899-12-30T11:30:00"/>
    <d v="1899-12-30T01:00:00"/>
    <s v="DCO"/>
    <s v="N/A"/>
  </r>
  <r>
    <n v="14713"/>
    <x v="44"/>
    <x v="13"/>
    <s v="LIP 24-04 CAN"/>
    <s v="IFTS"/>
    <n v="50"/>
    <s v="ACS"/>
    <n v="12"/>
    <m/>
    <s v="X"/>
    <x v="4"/>
    <s v="STDA"/>
    <s v="NAV"/>
    <m/>
    <m/>
    <s v="SD NAV01"/>
    <s v="10:30"/>
    <s v="11:30"/>
    <d v="1899-12-30T01:00:00"/>
    <s v="10:30"/>
    <s v="11:30"/>
    <d v="1899-12-30T01:00:00"/>
    <s v="DCO"/>
    <s v="N/A"/>
  </r>
  <r>
    <n v="14714"/>
    <x v="44"/>
    <x v="13"/>
    <s v="LIFT IFTS 24-05 GER"/>
    <s v="IFTS"/>
    <n v="67"/>
    <s v="ACS"/>
    <n v="1"/>
    <m/>
    <s v="X"/>
    <x v="6"/>
    <s v="STDA"/>
    <s v="AAR"/>
    <m/>
    <m/>
    <s v="FMS AAR01"/>
    <s v="10:30"/>
    <s v="11:30"/>
    <d v="1899-12-30T01:00:00"/>
    <s v="10:30"/>
    <s v="11:30"/>
    <d v="1899-12-30T01:00:00"/>
    <s v="DCO"/>
    <s v="N/A"/>
  </r>
  <r>
    <n v="14715"/>
    <x v="44"/>
    <x v="13"/>
    <s v="LIFT IFTS 24-04 HUN"/>
    <s v="IFTS"/>
    <n v="63"/>
    <s v="IFTS"/>
    <n v="22"/>
    <m/>
    <s v="X"/>
    <x v="0"/>
    <s v="NET"/>
    <s v="RNG_STD"/>
    <m/>
    <n v="14716"/>
    <s v="FMSC ARNG02"/>
    <s v="12:00"/>
    <s v="13:00"/>
    <d v="1899-12-30T01:00:00"/>
    <s v="12:00"/>
    <d v="1899-12-30T12:50:00"/>
    <d v="1899-12-30T00:50:00"/>
    <s v="DCO"/>
    <s v="N/A"/>
  </r>
  <r>
    <n v="14716"/>
    <x v="44"/>
    <x v="13"/>
    <s v="LIFT IFTS 24-05 GER"/>
    <s v="IFTS"/>
    <n v="66"/>
    <s v="IFTS"/>
    <n v="9"/>
    <m/>
    <s v="X"/>
    <x v="4"/>
    <s v="STDA"/>
    <s v="AAR"/>
    <m/>
    <m/>
    <s v="FMS AAR01"/>
    <s v="12:00"/>
    <s v="13:00"/>
    <d v="1899-12-30T01:00:00"/>
    <s v="12:00"/>
    <s v="13:00"/>
    <d v="1899-12-30T01:00:00"/>
    <s v="DCO"/>
    <s v="N/A"/>
  </r>
  <r>
    <n v="14717"/>
    <x v="44"/>
    <x v="13"/>
    <s v="LIFT IFTS 24-04 JPN"/>
    <s v="IFTS"/>
    <n v="57"/>
    <s v="ACS"/>
    <n v="32"/>
    <m/>
    <s v="X"/>
    <x v="2"/>
    <s v="STDA"/>
    <s v="DECI_STD"/>
    <m/>
    <m/>
    <s v="PT ERT01"/>
    <s v="12:00"/>
    <s v="13:00"/>
    <d v="1899-12-30T01:00:00"/>
    <s v="12:00"/>
    <s v="13:00"/>
    <d v="1899-12-30T01:00:00"/>
    <s v="DCO"/>
    <s v="N/A"/>
  </r>
  <r>
    <n v="14718"/>
    <x v="44"/>
    <x v="13"/>
    <s v="IFTS LIFT 24-02 QATAR"/>
    <s v="QATAR"/>
    <n v="55"/>
    <s v="IFTS"/>
    <n v="23"/>
    <s v="X"/>
    <m/>
    <x v="6"/>
    <s v="STDA"/>
    <s v="BRV_R2R_STD"/>
    <m/>
    <m/>
    <s v="PT R2R02"/>
    <s v="12:00"/>
    <s v="13:00"/>
    <d v="1899-12-30T01:00:00"/>
    <s v="12:00"/>
    <d v="1899-12-30T12:50:00"/>
    <d v="1899-12-30T00:50:00"/>
    <s v="DCO"/>
    <s v="N/A"/>
  </r>
  <r>
    <n v="14719"/>
    <x v="44"/>
    <x v="13"/>
    <s v="LIFT IFTS 24-04 CAN"/>
    <s v="IFTS"/>
    <n v="54"/>
    <s v="ACS"/>
    <n v="9"/>
    <m/>
    <s v="X"/>
    <x v="0"/>
    <s v="NET"/>
    <s v="RNG_STD"/>
    <m/>
    <n v="14720"/>
    <s v="FMSC ARNG02"/>
    <s v="13:30"/>
    <s v="14:30"/>
    <d v="1899-12-30T01:00:00"/>
    <s v="13:30"/>
    <s v="14:30"/>
    <d v="1899-12-30T01:00:00"/>
    <s v="DCO"/>
    <s v="N/A"/>
  </r>
  <r>
    <n v="14720"/>
    <x v="44"/>
    <x v="13"/>
    <s v="LIFT IFTS 24-03 UK"/>
    <s v="IFTS"/>
    <n v="40"/>
    <s v="ACS"/>
    <n v="12"/>
    <m/>
    <s v="X"/>
    <x v="0"/>
    <s v="NET"/>
    <s v="BTAG_DECI"/>
    <m/>
    <n v="14721"/>
    <s v="NET BTAG02"/>
    <s v="15:00"/>
    <s v="16:00"/>
    <d v="1899-12-30T01:00:00"/>
    <d v="1899-12-30T15:00:00"/>
    <d v="1899-12-30T16:00:00"/>
    <d v="1899-12-30T01:00:00"/>
    <s v="DCO"/>
    <s v="N/A"/>
  </r>
  <r>
    <n v="14721"/>
    <x v="44"/>
    <x v="13"/>
    <s v="LIFT IFTS 24-03 UK"/>
    <s v="IFTS"/>
    <n v="39"/>
    <s v="IFTS"/>
    <n v="23"/>
    <m/>
    <s v="X"/>
    <x v="1"/>
    <s v="NET"/>
    <s v="BTAG_DECI"/>
    <m/>
    <n v="14720"/>
    <s v="NET BTAG02"/>
    <d v="1899-12-30T15:00:00"/>
    <d v="1899-12-30T16:00:00"/>
    <d v="1899-12-30T01:00:00"/>
    <d v="1899-12-30T15:00:00"/>
    <d v="1899-12-30T16:00:00"/>
    <d v="1899-12-30T01:00:00"/>
    <s v="DCO"/>
    <s v="N/A"/>
  </r>
  <r>
    <n v="14722"/>
    <x v="45"/>
    <x v="13"/>
    <s v="LIFT IFTS 24-04 CAN"/>
    <s v="IFTS"/>
    <n v="51"/>
    <s v="IFTS"/>
    <n v="9"/>
    <m/>
    <s v="X"/>
    <x v="0"/>
    <s v="NET"/>
    <s v="RNG_STD"/>
    <m/>
    <n v="14723"/>
    <s v="FMSC ARNG02"/>
    <s v="06:00"/>
    <s v="07:00"/>
    <d v="1899-12-30T01:00:00"/>
    <d v="1899-12-30T06:00:00"/>
    <d v="1899-12-30T06:50:00"/>
    <d v="1899-12-30T00:50:00"/>
    <s v="DCO"/>
    <s v="N/A"/>
  </r>
  <r>
    <n v="14723"/>
    <x v="45"/>
    <x v="13"/>
    <s v=" IFTS LIFT 24-03 QATAR"/>
    <s v="QATAR"/>
    <n v="58"/>
    <s v="IFTS"/>
    <n v="22"/>
    <s v="X"/>
    <m/>
    <x v="4"/>
    <s v="STDA"/>
    <s v="AAR"/>
    <m/>
    <m/>
    <s v="FMS AAR01"/>
    <s v="06:00"/>
    <s v="07:00"/>
    <d v="1899-12-30T01:00:00"/>
    <d v="1899-12-30T06:00:00"/>
    <d v="1899-12-30T06:50:00"/>
    <d v="1899-12-30T00:50:00"/>
    <s v="DCO"/>
    <s v="N/A"/>
  </r>
  <r>
    <n v="14724"/>
    <x v="45"/>
    <x v="13"/>
    <s v="LIFT IFTS 24-04 CAN"/>
    <s v="IFTS"/>
    <n v="53"/>
    <s v="ACS"/>
    <n v="9"/>
    <m/>
    <s v="X"/>
    <x v="0"/>
    <s v="NET"/>
    <s v="RNG_STD"/>
    <m/>
    <n v="14725"/>
    <s v="FMSC ARNG02"/>
    <s v="07:30"/>
    <s v="08:30"/>
    <d v="1899-12-30T01:00:00"/>
    <s v="07:30"/>
    <s v="08:30"/>
    <d v="1899-12-30T01:00:00"/>
    <s v="DCO"/>
    <s v="N/A"/>
  </r>
  <r>
    <n v="14725"/>
    <x v="45"/>
    <x v="13"/>
    <s v="IFTS LIFT 24-02 QATAR"/>
    <s v="QATAR"/>
    <n v="55"/>
    <s v="ACS"/>
    <n v="1"/>
    <s v="X"/>
    <m/>
    <x v="4"/>
    <s v="STDA"/>
    <s v="RANGE"/>
    <m/>
    <m/>
    <s v="PT ERT04"/>
    <s v="07:30"/>
    <s v="08:30"/>
    <d v="1899-12-30T01:00:00"/>
    <d v="1899-12-30T07:25:00"/>
    <d v="1899-12-30T08:25:00"/>
    <d v="1899-12-30T01:00:00"/>
    <s v="DCO"/>
    <s v="N/A"/>
  </r>
  <r>
    <n v="14726"/>
    <x v="45"/>
    <x v="13"/>
    <s v="LIFT IFTS 24-04 JPN"/>
    <s v="IFTS"/>
    <n v="55"/>
    <s v="ACS"/>
    <n v="12"/>
    <m/>
    <s v="X"/>
    <x v="6"/>
    <s v="STDA"/>
    <s v="DECI_STD"/>
    <m/>
    <m/>
    <s v="PT ERT01"/>
    <s v="07:30"/>
    <s v="08:30"/>
    <d v="1899-12-30T01:00:00"/>
    <s v="07:30"/>
    <s v="08:30"/>
    <d v="1899-12-30T01:00:00"/>
    <s v="DCO"/>
    <s v="N/A"/>
  </r>
  <r>
    <n v="14727"/>
    <x v="45"/>
    <x v="13"/>
    <s v="LIFT IFTS 24-03 UK"/>
    <s v="IFTS"/>
    <n v="39"/>
    <s v="IFTS"/>
    <n v="9"/>
    <m/>
    <s v="X"/>
    <x v="0"/>
    <s v="NET"/>
    <s v="ATAG_DECI"/>
    <m/>
    <n v="14728"/>
    <s v="NET ATAG01"/>
    <s v="09:00"/>
    <s v="10:00"/>
    <d v="1899-12-30T01:00:00"/>
    <s v="09:00"/>
    <s v="10:00"/>
    <d v="1899-12-30T01:00:00"/>
    <s v="DCO"/>
    <s v="N/A"/>
  </r>
  <r>
    <n v="14728"/>
    <x v="45"/>
    <x v="13"/>
    <s v="LIFT IFTS 24-03 UK"/>
    <s v="IFTS"/>
    <n v="40"/>
    <s v="ACS"/>
    <n v="5"/>
    <m/>
    <s v="X"/>
    <x v="1"/>
    <s v="NET"/>
    <s v="ATAG_DECI"/>
    <m/>
    <n v="14727"/>
    <s v="NET ATAG01"/>
    <d v="1899-12-30T09:00:00"/>
    <d v="1899-12-30T10:00:00"/>
    <d v="1899-12-30T01:00:00"/>
    <d v="1899-12-30T09:00:00"/>
    <d v="1899-12-30T10:00:00"/>
    <d v="1899-12-30T01:00:00"/>
    <s v="DCO"/>
    <s v="N/A"/>
  </r>
  <r>
    <n v="14729"/>
    <x v="45"/>
    <x v="13"/>
    <s v="LIFT IFTS 24-05 GER"/>
    <s v="IFTS"/>
    <n v="67"/>
    <s v="IFTS"/>
    <n v="22"/>
    <m/>
    <s v="X"/>
    <x v="4"/>
    <s v="STDA"/>
    <s v="LOW LEVEL"/>
    <m/>
    <m/>
    <s v="PT LLF01"/>
    <s v="09:00"/>
    <s v="10:00"/>
    <d v="1899-12-30T01:00:00"/>
    <d v="1899-12-30T09:00:00"/>
    <d v="1899-12-30T10:00:00"/>
    <d v="1899-12-30T01:00:00"/>
    <s v="DCO"/>
    <s v="N/A"/>
  </r>
  <r>
    <n v="14730"/>
    <x v="45"/>
    <x v="13"/>
    <s v="LIFT IFTS 24-05 AUT"/>
    <s v="IFTS"/>
    <n v="64"/>
    <s v="IFTS"/>
    <n v="23"/>
    <m/>
    <s v="X"/>
    <x v="6"/>
    <s v="STDA"/>
    <s v="LOW LEVEL"/>
    <m/>
    <m/>
    <s v="PT LLF01"/>
    <s v="09:00"/>
    <s v="10:00"/>
    <d v="1899-12-30T01:00:00"/>
    <s v="09:00"/>
    <s v="10:00"/>
    <d v="1899-12-30T01:00:00"/>
    <s v="DCO"/>
    <s v="N/A"/>
  </r>
  <r>
    <n v="14731"/>
    <x v="45"/>
    <x v="13"/>
    <s v="LIFT 24-03 SNG"/>
    <s v="IFTS"/>
    <n v="44"/>
    <s v="ACS"/>
    <n v="9"/>
    <m/>
    <s v="X"/>
    <x v="0"/>
    <s v="NET"/>
    <s v="DCA"/>
    <m/>
    <n v="14732"/>
    <s v="NET DCA02"/>
    <s v="10:30"/>
    <s v="11:30"/>
    <d v="1899-12-30T01:00:00"/>
    <d v="1899-12-30T11:30:00"/>
    <d v="1899-12-30T12:30:00"/>
    <d v="1899-12-30T01:00:00"/>
    <s v="DCO"/>
    <s v="N/A"/>
  </r>
  <r>
    <n v="14732"/>
    <x v="45"/>
    <x v="13"/>
    <s v="LIFT 24-03 SNG"/>
    <s v="IFTS"/>
    <n v="43"/>
    <s v="ACS"/>
    <n v="14"/>
    <m/>
    <s v="X"/>
    <x v="1"/>
    <s v="NET"/>
    <s v="DCA"/>
    <m/>
    <n v="14731"/>
    <s v="NET DCA02"/>
    <d v="1899-12-30T10:30:00"/>
    <d v="1899-12-30T11:30:00"/>
    <d v="1899-12-30T01:00:00"/>
    <d v="1899-12-30T10:30:00"/>
    <d v="1899-12-30T11:30:00"/>
    <d v="1899-12-30T01:00:00"/>
    <s v="DCO"/>
    <s v="N/A"/>
  </r>
  <r>
    <n v="14733"/>
    <x v="45"/>
    <x v="13"/>
    <s v="LIFT IFTS 24-05 GER"/>
    <s v="IFTS"/>
    <n v="66"/>
    <s v="ACS"/>
    <n v="1"/>
    <m/>
    <s v="X"/>
    <x v="4"/>
    <s v="STDA"/>
    <s v="LOW LEVEL"/>
    <m/>
    <m/>
    <s v="PT LLF01"/>
    <s v="10:30"/>
    <s v="11:30"/>
    <d v="1899-12-30T01:00:00"/>
    <d v="1899-12-30T10:30:00"/>
    <d v="1899-12-30T11:30:00"/>
    <d v="1899-12-30T01:00:00"/>
    <s v="DCO"/>
    <s v="N/A"/>
  </r>
  <r>
    <n v="14734"/>
    <x v="45"/>
    <x v="13"/>
    <s v="LIFT IFTS 24-05 AUT"/>
    <s v="IFTS"/>
    <n v="65"/>
    <s v="ACS"/>
    <n v="12"/>
    <m/>
    <s v="X"/>
    <x v="6"/>
    <s v="STDA"/>
    <s v="LOW LEVEL"/>
    <m/>
    <m/>
    <s v="PT LLF01"/>
    <s v="10:30"/>
    <s v="11:30"/>
    <d v="1899-12-30T01:00:00"/>
    <d v="1899-12-30T10:30:00"/>
    <d v="1899-12-30T11:30:00"/>
    <d v="1899-12-30T01:00:00"/>
    <s v="DCO"/>
    <s v="N/A"/>
  </r>
  <r>
    <n v="14735"/>
    <x v="46"/>
    <x v="14"/>
    <s v="LIFT IFTS 24-04 SPA"/>
    <s v="IFTS"/>
    <n v="59"/>
    <s v="ACS"/>
    <n v="32"/>
    <m/>
    <s v="X"/>
    <x v="0"/>
    <s v="NET"/>
    <s v="DECI_STD"/>
    <m/>
    <n v="14736"/>
    <s v="FMSC DBFM02"/>
    <s v="07:30"/>
    <s v="08:30"/>
    <d v="1899-12-30T01:00:00"/>
    <s v="07:30"/>
    <s v="08:30"/>
    <d v="1899-12-30T01:00:00"/>
    <s v="DCO"/>
    <s v="N/A"/>
  </r>
  <r>
    <n v="14736"/>
    <x v="46"/>
    <x v="14"/>
    <s v="LIFT IFTS 24-05 GER"/>
    <s v="IFTS"/>
    <n v="66"/>
    <s v="ACS"/>
    <n v="15"/>
    <m/>
    <s v="X"/>
    <x v="4"/>
    <s v="STDA"/>
    <s v="LOW LEVEL"/>
    <m/>
    <m/>
    <s v="FMS LLF01"/>
    <s v="07:30"/>
    <s v="08:30"/>
    <d v="1899-12-30T01:00:00"/>
    <d v="1899-12-30T07:30:00"/>
    <d v="1899-12-30T08:30:00"/>
    <d v="1899-12-30T01:00:00"/>
    <s v="DCO"/>
    <s v="N/A"/>
  </r>
  <r>
    <n v="14737"/>
    <x v="48"/>
    <x v="14"/>
    <s v="IP"/>
    <s v="Support QATAR"/>
    <n v="54"/>
    <s v="ACS"/>
    <n v="17"/>
    <m/>
    <s v="X"/>
    <x v="5"/>
    <s v="NET"/>
    <s v="ATAG_DECI"/>
    <m/>
    <n v="14738"/>
    <s v="NET ATAG02"/>
    <s v="06:00"/>
    <s v="07:00"/>
    <d v="1899-12-30T01:00:00"/>
    <d v="1899-12-30T06:00:00"/>
    <d v="1899-12-30T07:00:00"/>
    <d v="1899-12-30T01:00:00"/>
    <s v="SDC"/>
    <s v="N/A"/>
  </r>
  <r>
    <n v="14738"/>
    <x v="46"/>
    <x v="14"/>
    <s v="LIFT IFTS 24-05 GER"/>
    <s v="IFTS"/>
    <n v="67"/>
    <s v="IFTS"/>
    <n v="23"/>
    <m/>
    <s v="X"/>
    <x v="6"/>
    <s v="STDA"/>
    <s v="LOW LEVEL"/>
    <m/>
    <m/>
    <s v="FMS LLF01"/>
    <s v="07:30"/>
    <s v="08:30"/>
    <d v="1899-12-30T01:00:00"/>
    <d v="1899-12-30T07:45:00"/>
    <d v="1899-12-30T08:40:00"/>
    <d v="1899-12-30T00:55:00"/>
    <s v="DCO"/>
    <s v="N/A"/>
  </r>
  <r>
    <n v="14739"/>
    <x v="46"/>
    <x v="14"/>
    <s v="LIFT 24-44 ITA"/>
    <s v="AMI"/>
    <n v="72"/>
    <s v="ACS"/>
    <n v="1"/>
    <s v="X"/>
    <m/>
    <x v="0"/>
    <s v="NET"/>
    <s v="DECI_STD"/>
    <m/>
    <n v="14740"/>
    <s v="SD DACM01"/>
    <s v="09:00"/>
    <s v="10:00"/>
    <d v="1899-12-30T01:00:00"/>
    <d v="1899-12-30T09:00:00"/>
    <d v="1899-12-30T10:00:00"/>
    <d v="1899-12-30T01:00:00"/>
    <s v="DCO"/>
    <s v="N/A"/>
  </r>
  <r>
    <n v="14740"/>
    <x v="46"/>
    <x v="14"/>
    <s v="LIFT IFTS 25-01 HUN"/>
    <s v="IFTS"/>
    <n v="71"/>
    <s v="IFTS"/>
    <n v="9"/>
    <m/>
    <s v="X"/>
    <x v="4"/>
    <s v="STDA"/>
    <s v="DECI_STD"/>
    <m/>
    <m/>
    <s v="PT NAV02"/>
    <s v="09:00"/>
    <s v="10:00"/>
    <d v="1899-12-30T01:00:00"/>
    <d v="1899-12-30T09:00:00"/>
    <d v="1899-12-30T10:05:00"/>
    <d v="1899-12-30T01:05:00"/>
    <s v="DCO"/>
    <s v="N/A"/>
  </r>
  <r>
    <n v="14741"/>
    <x v="46"/>
    <x v="14"/>
    <s v=" IFTS LIFT 24-03 QATAR"/>
    <s v="QATAR"/>
    <n v="56"/>
    <s v="ACS"/>
    <n v="5"/>
    <s v="X"/>
    <m/>
    <x v="6"/>
    <s v="STDA"/>
    <s v="DECI_STD"/>
    <m/>
    <m/>
    <s v="PT ERT02"/>
    <s v="09:00"/>
    <s v="10:00"/>
    <d v="1899-12-30T01:00:00"/>
    <d v="1899-12-30T09:00:00"/>
    <d v="1899-12-30T10:00:00"/>
    <d v="1899-12-30T01:00:00"/>
    <s v="DCO"/>
    <s v="N/A"/>
  </r>
  <r>
    <n v="14742"/>
    <x v="46"/>
    <x v="14"/>
    <s v="LIFT 24-43 ITA"/>
    <s v="AMI"/>
    <n v="67"/>
    <s v="ACS"/>
    <n v="17"/>
    <s v="X"/>
    <m/>
    <x v="0"/>
    <s v="NET"/>
    <s v="DCA"/>
    <m/>
    <n v="14743"/>
    <s v="SD DCA01"/>
    <s v="10:30"/>
    <s v="11:30"/>
    <d v="1899-12-30T01:00:00"/>
    <s v="10:30"/>
    <s v="11:30"/>
    <d v="1899-12-30T01:00:00"/>
    <s v="DCO"/>
    <s v="N/A"/>
  </r>
  <r>
    <n v="14743"/>
    <x v="46"/>
    <x v="14"/>
    <s v="LIFT 24-43 ITA"/>
    <s v="AMI"/>
    <n v="64"/>
    <s v="ACS"/>
    <n v="32"/>
    <s v="X"/>
    <m/>
    <x v="1"/>
    <s v="NET"/>
    <s v="DCA"/>
    <m/>
    <n v="14742"/>
    <s v="SD DCA01"/>
    <d v="1899-12-30T10:30:00"/>
    <d v="1899-12-30T11:30:00"/>
    <d v="1899-12-30T01:00:00"/>
    <d v="1899-12-30T10:30:00"/>
    <d v="1899-12-30T11:30:00"/>
    <d v="1899-12-30T01:00:00"/>
    <s v="DCO"/>
    <s v="N/A"/>
  </r>
  <r>
    <n v="14744"/>
    <x v="46"/>
    <x v="14"/>
    <s v=" IFTS LIFT 24-03 QATAR"/>
    <s v="QATAR"/>
    <n v="58"/>
    <s v="ACS"/>
    <n v="23"/>
    <s v="X"/>
    <m/>
    <x v="4"/>
    <s v="STDA"/>
    <s v="CAS_DECI"/>
    <m/>
    <m/>
    <s v="FMS CAS02"/>
    <s v="10:30"/>
    <s v="11:30"/>
    <d v="1899-12-30T01:00:00"/>
    <s v="10:30"/>
    <s v="11:30"/>
    <d v="1899-12-30T01:00:00"/>
    <s v="DCO"/>
    <s v="N/A"/>
  </r>
  <r>
    <n v="14745"/>
    <x v="46"/>
    <x v="14"/>
    <s v="LIFT IFTS 24-04 CAN"/>
    <s v="IFTS"/>
    <n v="51"/>
    <s v="IFTS"/>
    <n v="23"/>
    <m/>
    <s v="X"/>
    <x v="6"/>
    <s v="STDA"/>
    <s v="AAR"/>
    <m/>
    <m/>
    <s v="PT AAR01"/>
    <s v="10:30"/>
    <s v="11:30"/>
    <d v="1899-12-30T01:00:00"/>
    <s v="10:30"/>
    <s v="11:30"/>
    <d v="1899-12-30T01:00:00"/>
    <s v="DCO"/>
    <s v="N/A"/>
  </r>
  <r>
    <n v="14746"/>
    <x v="46"/>
    <x v="14"/>
    <s v="LIFT IFTS 24-03 SAUDI"/>
    <s v="IFTS"/>
    <n v="45"/>
    <s v="ACS"/>
    <n v="9"/>
    <m/>
    <s v="X"/>
    <x v="0"/>
    <s v="NET"/>
    <s v="DECI_STD"/>
    <m/>
    <n v="14747"/>
    <s v="FMSC DACM01"/>
    <s v="12:00"/>
    <s v="13:00"/>
    <d v="1899-12-30T01:00:00"/>
    <s v="12:00"/>
    <s v="13:00"/>
    <d v="1899-12-30T01:00:00"/>
    <s v="DCO"/>
    <s v="N/A"/>
  </r>
  <r>
    <n v="14747"/>
    <x v="46"/>
    <x v="14"/>
    <s v="LIFT IFTS 24-04 CAN"/>
    <s v="IFTS"/>
    <n v="52"/>
    <s v="ACS"/>
    <n v="1"/>
    <m/>
    <s v="X"/>
    <x v="6"/>
    <s v="STDA"/>
    <s v="AAR"/>
    <m/>
    <m/>
    <s v="PT AAR01"/>
    <s v="12:00"/>
    <s v="13:00"/>
    <d v="1899-12-30T01:00:00"/>
    <s v="12:00"/>
    <s v="13:00"/>
    <d v="1899-12-30T01:00:00"/>
    <s v="DCO"/>
    <s v="N/A"/>
  </r>
  <r>
    <n v="14748"/>
    <x v="46"/>
    <x v="14"/>
    <s v="IFTS LIFT 24-02 QATAR"/>
    <s v="QATAR"/>
    <n v="55"/>
    <s v="AMI"/>
    <n v="19"/>
    <s v="X"/>
    <m/>
    <x v="6"/>
    <s v="STDA"/>
    <s v="BRV_R2R_STD"/>
    <m/>
    <m/>
    <s v="PT BVR01"/>
    <s v="13:30"/>
    <s v="14:30"/>
    <d v="1899-12-30T01:00:00"/>
    <s v="13:30"/>
    <s v="14:30"/>
    <d v="1899-12-30T01:00:00"/>
    <s v="DCO"/>
    <s v="N/A"/>
  </r>
  <r>
    <n v="14749"/>
    <x v="46"/>
    <x v="14"/>
    <s v="LIFT 24-44 ITA"/>
    <s v="AMI"/>
    <n v="70"/>
    <s v="ACS"/>
    <n v="9"/>
    <s v="X"/>
    <m/>
    <x v="0"/>
    <s v="NET"/>
    <s v="DECI_STD"/>
    <m/>
    <n v="14750"/>
    <s v="SD DACM02"/>
    <s v="15:00"/>
    <d v="1899-12-30T15:30:00"/>
    <d v="1899-12-30T00:30:00"/>
    <s v="15:00"/>
    <d v="1899-12-30T15:30:00"/>
    <d v="1899-12-30T00:30:00"/>
    <s v="DCO"/>
    <s v="N/A"/>
  </r>
  <r>
    <n v="14750"/>
    <x v="46"/>
    <x v="14"/>
    <s v="LIFT 24-44 ITA"/>
    <s v="AMI"/>
    <n v="72"/>
    <s v="ACS"/>
    <n v="5"/>
    <s v="X"/>
    <m/>
    <x v="0"/>
    <s v="NET"/>
    <s v="DECI_STD"/>
    <m/>
    <n v="14751"/>
    <s v="SD DACM02"/>
    <s v="15:35"/>
    <d v="1899-12-30T16:05:00"/>
    <d v="1899-12-30T00:30:00"/>
    <s v="15:35"/>
    <d v="1899-12-30T16:05:00"/>
    <d v="1899-12-30T00:30:00"/>
    <s v="DCO"/>
    <s v="N/A"/>
  </r>
  <r>
    <n v="14751"/>
    <x v="46"/>
    <x v="14"/>
    <s v="LIFT IFTS 24-04 SPA"/>
    <s v="IFTS"/>
    <n v="61"/>
    <s v="IFTS"/>
    <n v="22"/>
    <m/>
    <s v="X"/>
    <x v="6"/>
    <s v="STDA"/>
    <s v="LOW LEVEL"/>
    <m/>
    <m/>
    <s v="PT LLF01"/>
    <s v="15:00"/>
    <s v="16:00"/>
    <d v="1899-12-30T01:00:00"/>
    <s v="15:00"/>
    <s v="16:00"/>
    <d v="1899-12-30T01:00:00"/>
    <s v="DCO"/>
    <s v="N/A"/>
  </r>
  <r>
    <n v="14752"/>
    <x v="46"/>
    <x v="14"/>
    <s v="LIFT IFTS 24-03 SAUDI"/>
    <s v="IFTS"/>
    <n v="47"/>
    <s v="ACS"/>
    <n v="3"/>
    <m/>
    <s v="X"/>
    <x v="5"/>
    <s v="NET"/>
    <s v="DECI_STD"/>
    <m/>
    <n v="14744"/>
    <s v="FMSC DACM02"/>
    <d v="1899-12-30T13:30:00"/>
    <d v="1899-12-30T14:30:00"/>
    <d v="1899-12-30T01:00:00"/>
    <d v="1899-12-30T13:30:00"/>
    <d v="1899-12-30T14:20:00"/>
    <d v="1899-12-30T00:50:00"/>
    <s v="DCO"/>
    <s v="N/A"/>
  </r>
  <r>
    <n v="14753"/>
    <x v="98"/>
    <x v="14"/>
    <s v="LIFT IFTS 24-03 CAN"/>
    <s v="IFTS"/>
    <n v="37"/>
    <s v="ACS"/>
    <n v="17"/>
    <m/>
    <s v="X"/>
    <x v="0"/>
    <s v="NET"/>
    <s v="ATAG_DECI"/>
    <m/>
    <n v="14754"/>
    <s v="NET ATAG01"/>
    <s v="06:00"/>
    <d v="1899-12-30T07:00:00"/>
    <d v="1899-12-30T01:00:00"/>
    <d v="1899-12-30T06:00:00"/>
    <d v="1899-12-30T07:00:00"/>
    <d v="1899-12-30T01:00:00"/>
    <s v="DCO"/>
    <s v="N/A"/>
  </r>
  <r>
    <n v="14754"/>
    <x v="98"/>
    <x v="14"/>
    <s v="LIFT IFTS 24-03 CAN"/>
    <s v="IFTS"/>
    <n v="38"/>
    <s v="IFTS"/>
    <n v="23"/>
    <m/>
    <s v="X"/>
    <x v="6"/>
    <s v="NET"/>
    <s v="ATAG_DECI"/>
    <m/>
    <n v="14753"/>
    <s v="NET ATAG01"/>
    <d v="1899-12-30T06:00:00"/>
    <d v="1899-12-30T07:00:00"/>
    <d v="1899-12-30T01:00:00"/>
    <d v="1899-12-30T06:00:00"/>
    <d v="1899-12-30T07:00:00"/>
    <d v="1899-12-30T01:00:00"/>
    <s v="DCO"/>
    <s v="N/A"/>
  </r>
  <r>
    <n v="14755"/>
    <x v="98"/>
    <x v="14"/>
    <s v="LIP 24-03 SWE"/>
    <s v="IFTS"/>
    <n v="48"/>
    <s v="ACS"/>
    <n v="25"/>
    <m/>
    <s v="X"/>
    <x v="5"/>
    <s v="NET"/>
    <s v="LOW LEVEL"/>
    <m/>
    <n v="14756"/>
    <s v="SD FLL02"/>
    <s v="06:00"/>
    <s v="07:00"/>
    <d v="1899-12-30T01:00:00"/>
    <s v="06:00"/>
    <d v="1899-12-30T06:50:00"/>
    <d v="1899-12-30T00:50:00"/>
    <s v="DCO"/>
    <s v="N/A"/>
  </r>
  <r>
    <n v="14756"/>
    <x v="98"/>
    <x v="14"/>
    <s v="LIP 24-03 SWE"/>
    <s v="IFTS"/>
    <n v="49"/>
    <s v="ACS"/>
    <n v="8"/>
    <m/>
    <s v="X"/>
    <x v="4"/>
    <s v="NET"/>
    <s v="LOW LEVEL"/>
    <m/>
    <n v="14755"/>
    <s v="SD FLL02"/>
    <d v="1899-12-30T06:00:00"/>
    <d v="1899-12-30T07:00:00"/>
    <d v="1899-12-30T01:00:00"/>
    <d v="1899-12-30T06:00:00"/>
    <d v="1899-12-30T06:50:00"/>
    <d v="1899-12-30T00:50:00"/>
    <s v="DCO"/>
    <s v="N/A"/>
  </r>
  <r>
    <n v="14757"/>
    <x v="98"/>
    <x v="14"/>
    <s v="LIFT 24-03 SNG"/>
    <s v="IFTS"/>
    <n v="43"/>
    <s v="ACS"/>
    <n v="20"/>
    <m/>
    <s v="X"/>
    <x v="0"/>
    <s v="NET"/>
    <s v="DCA"/>
    <m/>
    <n v="14758"/>
    <s v="NET ADCA01"/>
    <s v="07:30"/>
    <s v="08:30"/>
    <d v="1899-12-30T01:00:00"/>
    <d v="1899-12-30T07:30:00"/>
    <d v="1899-12-30T08:30:00"/>
    <d v="1899-12-30T01:00:00"/>
    <s v="DCO"/>
    <s v="N/A"/>
  </r>
  <r>
    <n v="14758"/>
    <x v="98"/>
    <x v="14"/>
    <s v="LIFT 24-03 SNG"/>
    <s v="IFTS"/>
    <n v="44"/>
    <s v="ACS"/>
    <n v="5"/>
    <m/>
    <s v="X"/>
    <x v="6"/>
    <s v="NET"/>
    <s v="DCA"/>
    <m/>
    <n v="14757"/>
    <s v="NET ADCA01"/>
    <d v="1899-12-30T07:30:00"/>
    <d v="1899-12-30T08:30:00"/>
    <d v="1899-12-30T01:00:00"/>
    <d v="1899-12-30T07:30:00"/>
    <d v="1899-12-30T08:30:00"/>
    <d v="1899-12-30T01:00:00"/>
    <s v="DCO"/>
    <s v="N/A"/>
  </r>
  <r>
    <n v="14759"/>
    <x v="98"/>
    <x v="14"/>
    <s v="IFTS LIFT 24-02 QATAR"/>
    <s v="QATAR"/>
    <n v="54"/>
    <s v="IFTS"/>
    <n v="22"/>
    <s v="X"/>
    <m/>
    <x v="5"/>
    <s v="STDA"/>
    <s v="DECI_STD_NVG"/>
    <m/>
    <m/>
    <s v="FMS R2RNVG02"/>
    <s v="07:30"/>
    <s v="08:30"/>
    <d v="1899-12-30T01:00:00"/>
    <s v="07:30"/>
    <s v="08:30"/>
    <d v="1899-12-30T01:00:00"/>
    <s v="DCO"/>
    <s v="N/A"/>
  </r>
  <r>
    <n v="14760"/>
    <x v="98"/>
    <x v="14"/>
    <s v="LIP 24-04 CAN"/>
    <s v="IFTS"/>
    <n v="50"/>
    <s v="ACS"/>
    <n v="10"/>
    <m/>
    <s v="X"/>
    <x v="4"/>
    <s v="STDA"/>
    <s v="DECI_STD"/>
    <m/>
    <m/>
    <s v="SD NIT01"/>
    <s v="07:30"/>
    <s v="08:30"/>
    <d v="1899-12-30T01:00:00"/>
    <s v="07:30"/>
    <s v="08:30"/>
    <d v="1899-12-30T01:00:00"/>
    <s v="DCO"/>
    <s v="N/A"/>
  </r>
  <r>
    <n v="14761"/>
    <x v="98"/>
    <x v="14"/>
    <s v="LIFT IFTS 24-05 GER"/>
    <s v="IFTS"/>
    <n v="67"/>
    <s v="ACS"/>
    <n v="17"/>
    <m/>
    <s v="X"/>
    <x v="0"/>
    <s v="NET"/>
    <s v="DECI_STD"/>
    <m/>
    <n v="14762"/>
    <s v="FMSC OBFM01"/>
    <s v="09:00"/>
    <s v="10:00"/>
    <d v="1899-12-30T01:00:00"/>
    <d v="1899-12-30T09:00:00"/>
    <d v="1899-12-30T10:00:00"/>
    <d v="1899-12-30T01:00:00"/>
    <s v="DCO"/>
    <s v="N/A"/>
  </r>
  <r>
    <n v="14762"/>
    <x v="98"/>
    <x v="14"/>
    <s v="LIFT IFTS 24-03 SAUDI"/>
    <s v="IFTS"/>
    <n v="45"/>
    <s v="ACS"/>
    <n v="9"/>
    <m/>
    <s v="X"/>
    <x v="5"/>
    <s v="NET"/>
    <s v="DECI_STD"/>
    <m/>
    <n v="14763"/>
    <s v="FMSC DACM02"/>
    <s v="09:00"/>
    <s v="10:00"/>
    <d v="1899-12-30T01:00:00"/>
    <s v="09:00"/>
    <s v="10:00"/>
    <d v="1899-12-30T01:00:00"/>
    <s v="DCO"/>
    <s v="N/A"/>
  </r>
  <r>
    <n v="14763"/>
    <x v="98"/>
    <x v="14"/>
    <s v="LIFT IFTS 24-05 GER"/>
    <s v="IFTS"/>
    <n v="66"/>
    <s v="ACS"/>
    <n v="32"/>
    <m/>
    <s v="X"/>
    <x v="0"/>
    <s v="NET"/>
    <s v="DECI_STD"/>
    <m/>
    <n v="14764"/>
    <s v="FMSC OBFM02"/>
    <s v="10:30"/>
    <s v="11:30"/>
    <d v="1899-12-30T01:00:00"/>
    <d v="1899-12-30T10:30:00"/>
    <d v="1899-12-30T11:30:00"/>
    <d v="1899-12-30T01:00:00"/>
    <s v="DCO"/>
    <s v="N/A"/>
  </r>
  <r>
    <n v="14764"/>
    <x v="98"/>
    <x v="14"/>
    <s v="LIFT IFTS 24-03 SAUDI"/>
    <s v="IFTS"/>
    <n v="46"/>
    <s v="IFTS"/>
    <n v="10"/>
    <m/>
    <s v="X"/>
    <x v="5"/>
    <s v="NET"/>
    <s v="DECI_STD"/>
    <m/>
    <n v="14765"/>
    <s v="FMSC DACM01 CPL01"/>
    <s v="10:30"/>
    <s v="11:30"/>
    <d v="1899-12-30T01:00:00"/>
    <s v="10:30"/>
    <s v="11:30"/>
    <d v="1899-12-30T01:00:00"/>
    <s v="DCO"/>
    <s v="N/A"/>
  </r>
  <r>
    <n v="14765"/>
    <x v="98"/>
    <x v="14"/>
    <s v="LIFT IFTS 24-03 UK"/>
    <s v="IFTS"/>
    <n v="40"/>
    <s v="IFTS"/>
    <n v="5"/>
    <m/>
    <s v="X"/>
    <x v="0"/>
    <s v="NET"/>
    <s v="ATAG_DECI"/>
    <m/>
    <n v="14766"/>
    <s v="NET ATAG02"/>
    <s v="12:00"/>
    <s v="13:00"/>
    <d v="1899-12-30T01:00:00"/>
    <s v="12:00"/>
    <s v="13:00"/>
    <d v="1899-12-30T01:00:00"/>
    <s v="DCO"/>
    <s v="N/A"/>
  </r>
  <r>
    <n v="14766"/>
    <x v="98"/>
    <x v="14"/>
    <s v="LIFT IFTS 24-03 UK"/>
    <s v="IFTS"/>
    <n v="39"/>
    <s v="ACS"/>
    <n v="14"/>
    <m/>
    <s v="X"/>
    <x v="6"/>
    <s v="NET"/>
    <s v="ATAG_DECI"/>
    <m/>
    <n v="14765"/>
    <s v="NET ATAG02"/>
    <d v="1899-12-30T12:00:00"/>
    <d v="1899-12-30T13:00:00"/>
    <d v="1899-12-30T01:00:00"/>
    <d v="1899-12-30T12:00:00"/>
    <d v="1899-12-30T13:00:00"/>
    <d v="1899-12-30T01:00:00"/>
    <s v="DCO"/>
    <s v="N/A"/>
  </r>
  <r>
    <n v="14767"/>
    <x v="98"/>
    <x v="14"/>
    <s v="LIFT IFTS 24-04 CAN"/>
    <s v="IFTS"/>
    <n v="52"/>
    <s v="ACS"/>
    <n v="1"/>
    <m/>
    <s v="X"/>
    <x v="5"/>
    <s v="NET"/>
    <s v="DECI_PGM"/>
    <m/>
    <n v="14768"/>
    <s v="NET PGM02"/>
    <s v="12:00"/>
    <s v="13:00"/>
    <d v="1899-12-30T01:00:00"/>
    <s v="12:00"/>
    <s v="13:00"/>
    <d v="1899-12-30T01:00:00"/>
    <s v="DCO"/>
    <s v="N/A"/>
  </r>
  <r>
    <n v="14768"/>
    <x v="98"/>
    <x v="14"/>
    <s v="LIFT IFTS 24-04 CAN"/>
    <s v="IFTS"/>
    <n v="54"/>
    <s v="IFTS"/>
    <n v="23"/>
    <m/>
    <s v="X"/>
    <x v="4"/>
    <s v="NET"/>
    <s v="DECI_PGM"/>
    <m/>
    <n v="14767"/>
    <s v="NET PGM02"/>
    <d v="1899-12-30T12:00:00"/>
    <d v="1899-12-30T13:00:00"/>
    <d v="1899-12-30T01:00:00"/>
    <s v="12:00"/>
    <s v="13:00"/>
    <d v="1899-12-30T01:00:00"/>
    <s v="DCO"/>
    <s v="N/A"/>
  </r>
  <r>
    <n v="14769"/>
    <x v="98"/>
    <x v="14"/>
    <s v="LIFT 24-43 ITA"/>
    <s v="AMI"/>
    <n v="65"/>
    <s v="ACS"/>
    <n v="10"/>
    <s v="X"/>
    <m/>
    <x v="0"/>
    <s v="NET"/>
    <s v="DCA"/>
    <m/>
    <n v="14770"/>
    <s v="SD DCA01"/>
    <s v="13:30"/>
    <s v="14:30"/>
    <d v="1899-12-30T01:00:00"/>
    <s v="13:30"/>
    <s v="14:30"/>
    <d v="1899-12-30T01:00:00"/>
    <s v="DCO"/>
    <s v="N/A"/>
  </r>
  <r>
    <n v="14770"/>
    <x v="98"/>
    <x v="14"/>
    <s v="LIFT 24-43 ITA"/>
    <s v="AMI"/>
    <n v="68"/>
    <s v="ACS"/>
    <n v="5"/>
    <s v="X"/>
    <m/>
    <x v="6"/>
    <s v="NET"/>
    <s v="DCA"/>
    <m/>
    <n v="14769"/>
    <s v="SD DCA01"/>
    <d v="1899-12-30T13:30:00"/>
    <d v="1899-12-30T14:30:00"/>
    <d v="1899-12-30T01:00:00"/>
    <d v="1899-12-30T13:30:00"/>
    <d v="1899-12-30T14:30:00"/>
    <d v="1899-12-30T01:00:00"/>
    <s v="DCO"/>
    <s v="N/A"/>
  </r>
  <r>
    <n v="14771"/>
    <x v="98"/>
    <x v="14"/>
    <s v=" IFTS LIFT 24-03 QATAR"/>
    <s v="QATAR"/>
    <n v="58"/>
    <s v="ACS"/>
    <n v="31"/>
    <s v="X"/>
    <m/>
    <x v="5"/>
    <s v="NET"/>
    <s v="DECI_STD"/>
    <m/>
    <n v="14772"/>
    <s v="FMSC DBFM01"/>
    <s v="13:30"/>
    <s v="14:30"/>
    <d v="1899-12-30T01:00:00"/>
    <s v="13:30"/>
    <s v="14:30"/>
    <d v="1899-12-30T01:00:00"/>
    <s v="DCO"/>
    <s v="N/A"/>
  </r>
  <r>
    <n v="14772"/>
    <x v="98"/>
    <x v="14"/>
    <s v="LIFT 24-03 SNG"/>
    <s v="IFTS"/>
    <n v="44"/>
    <s v="ACS"/>
    <n v="9"/>
    <m/>
    <s v="X"/>
    <x v="0"/>
    <s v="NET"/>
    <s v="DCA"/>
    <m/>
    <n v="14773"/>
    <s v="NET ADCA02"/>
    <s v="15:00"/>
    <s v="16:00"/>
    <d v="1899-12-30T01:00:00"/>
    <s v="15:00"/>
    <s v="16:00"/>
    <d v="1899-12-30T01:00:00"/>
    <s v="DCO"/>
    <s v="N/A"/>
  </r>
  <r>
    <n v="14773"/>
    <x v="98"/>
    <x v="14"/>
    <s v="LIFT 24-03 SNG"/>
    <s v="IFTS"/>
    <n v="43"/>
    <s v="ACS"/>
    <n v="14"/>
    <m/>
    <s v="X"/>
    <x v="6"/>
    <s v="NET"/>
    <s v="DCA"/>
    <m/>
    <n v="14772"/>
    <s v="NET ADCA02"/>
    <d v="1899-12-30T15:00:00"/>
    <d v="1899-12-30T16:00:00"/>
    <d v="1899-12-30T01:00:00"/>
    <d v="1899-12-30T15:00:00"/>
    <d v="1899-12-30T16:00:00"/>
    <d v="1899-12-30T01:00:00"/>
    <s v="DCO"/>
    <s v="N/A"/>
  </r>
  <r>
    <n v="14774"/>
    <x v="98"/>
    <x v="14"/>
    <s v="LIFT IFTS 24-04 JPN"/>
    <s v="IFTS"/>
    <n v="57"/>
    <s v="ACS"/>
    <n v="1"/>
    <m/>
    <s v="X"/>
    <x v="5"/>
    <s v="NET"/>
    <s v="DECI_PGM"/>
    <m/>
    <n v="14775"/>
    <s v="NET PGM01"/>
    <s v="15:00"/>
    <s v="16:00"/>
    <d v="1899-12-30T01:00:00"/>
    <s v="15:00"/>
    <s v="16:00"/>
    <d v="1899-12-30T01:00:00"/>
    <s v="DCO"/>
    <s v="N/A"/>
  </r>
  <r>
    <n v="14775"/>
    <x v="98"/>
    <x v="14"/>
    <s v="LIFT IFTS 24-04 HUN"/>
    <s v="IFTS"/>
    <n v="62"/>
    <s v="ACS"/>
    <n v="32"/>
    <m/>
    <s v="X"/>
    <x v="4"/>
    <s v="NET"/>
    <s v="DECI_PGM"/>
    <m/>
    <n v="14774"/>
    <s v="NET PGM01"/>
    <d v="1899-12-30T15:00:00"/>
    <d v="1899-12-30T16:00:00"/>
    <d v="1899-12-30T01:00:00"/>
    <s v="15:00"/>
    <s v="16:00"/>
    <d v="1899-12-30T01:00:00"/>
    <s v="DCO"/>
    <s v="N/A"/>
  </r>
  <r>
    <n v="14776"/>
    <x v="99"/>
    <x v="14"/>
    <s v="LIFT IFTS 24-04 SPA"/>
    <s v="IFTS"/>
    <n v="60"/>
    <s v="ACS"/>
    <n v="9"/>
    <m/>
    <s v="X"/>
    <x v="0"/>
    <s v="NET"/>
    <s v="DECI_STD"/>
    <m/>
    <n v="14777"/>
    <s v="FMSC HBFM01"/>
    <s v="06:00"/>
    <s v="07:00"/>
    <d v="1899-12-30T01:00:00"/>
    <d v="1899-12-30T06:00:00"/>
    <d v="1899-12-30T07:00:00"/>
    <d v="1899-12-30T01:00:00"/>
    <s v="DCO"/>
    <s v="N/A"/>
  </r>
  <r>
    <n v="14777"/>
    <x v="99"/>
    <x v="14"/>
    <s v="LIFT 24-03 SNG"/>
    <s v="IFTS"/>
    <n v="43"/>
    <s v="IFTS"/>
    <n v="9"/>
    <m/>
    <s v="X"/>
    <x v="5"/>
    <s v="NET"/>
    <s v="DCA"/>
    <m/>
    <n v="14778"/>
    <s v="NET SMI01"/>
    <s v="06:00"/>
    <s v="07:00"/>
    <d v="1899-12-30T01:00:00"/>
    <d v="1899-12-30T06:00:00"/>
    <d v="1899-12-30T07:00:00"/>
    <d v="1899-12-30T01:00:00"/>
    <s v="DCO"/>
    <s v="N/A"/>
  </r>
  <r>
    <n v="14778"/>
    <x v="99"/>
    <x v="14"/>
    <s v="LIFT 24-03 SNG"/>
    <s v="IFTS"/>
    <n v="44"/>
    <s v="ACS"/>
    <n v="20"/>
    <m/>
    <s v="X"/>
    <x v="4"/>
    <s v="NET"/>
    <s v="DCA"/>
    <m/>
    <n v="14777"/>
    <s v="NET SMI01"/>
    <d v="1899-12-30T06:00:00"/>
    <d v="1899-12-30T07:00:00"/>
    <d v="1899-12-30T01:00:00"/>
    <d v="1899-12-30T06:00:00"/>
    <d v="1899-12-30T07:00:00"/>
    <d v="1899-12-30T01:00:00"/>
    <s v="DCO"/>
    <s v="N/A"/>
  </r>
  <r>
    <n v="14779"/>
    <x v="99"/>
    <x v="14"/>
    <s v="LIFT IFTS 24-04 SPA"/>
    <s v="IFTS"/>
    <n v="61"/>
    <s v="ACS"/>
    <n v="5"/>
    <m/>
    <s v="X"/>
    <x v="5"/>
    <s v="NET"/>
    <s v="DECI_STD"/>
    <m/>
    <n v="14780"/>
    <s v="FMSC HBFM01"/>
    <s v="07:30"/>
    <s v="08:30"/>
    <d v="1899-12-30T01:00:00"/>
    <d v="1899-12-30T07:30:00"/>
    <d v="1899-12-30T08:30:00"/>
    <d v="1899-12-30T01:00:00"/>
    <s v="DCO"/>
    <s v="N/A"/>
  </r>
  <r>
    <n v="14780"/>
    <x v="99"/>
    <x v="14"/>
    <s v="LIFT IFTS 24-03 SAUDI"/>
    <s v="IFTS"/>
    <n v="46"/>
    <s v="ACS"/>
    <n v="10"/>
    <m/>
    <s v="X"/>
    <x v="0"/>
    <s v="NET"/>
    <s v="DECI_STD"/>
    <m/>
    <n v="14781"/>
    <s v="FMSC DACM02"/>
    <s v="07:30"/>
    <s v="08:30"/>
    <d v="1899-12-30T01:00:00"/>
    <d v="1899-12-30T07:30:00"/>
    <d v="1899-12-30T08:30:00"/>
    <d v="1899-12-30T01:00:00"/>
    <s v="DCO"/>
    <s v="N/A"/>
  </r>
  <r>
    <n v="14781"/>
    <x v="99"/>
    <x v="14"/>
    <s v="LIFT IFTS 24-05 GER"/>
    <s v="IFTS"/>
    <n v="67"/>
    <s v="IFTS"/>
    <n v="3"/>
    <m/>
    <s v="X"/>
    <x v="5"/>
    <s v="NET"/>
    <s v="DECI_STD"/>
    <m/>
    <n v="14782"/>
    <s v="FMSC OBFM02"/>
    <s v="09:00"/>
    <s v="10:00"/>
    <d v="1899-12-30T01:00:00"/>
    <s v="09:00"/>
    <s v="10:00"/>
    <d v="1899-12-30T01:00:00"/>
    <s v="DCO"/>
    <s v="N/A"/>
  </r>
  <r>
    <n v="14782"/>
    <x v="99"/>
    <x v="14"/>
    <s v="LIFT 24-43 ITA"/>
    <s v="AMI"/>
    <n v="64"/>
    <s v="IFTS"/>
    <n v="23"/>
    <s v="X"/>
    <m/>
    <x v="0"/>
    <s v="NET"/>
    <s v="DCA"/>
    <m/>
    <n v="14783"/>
    <s v="SD DCA02"/>
    <s v="09:00"/>
    <s v="10:00"/>
    <d v="1899-12-30T01:00:00"/>
    <d v="1899-12-30T09:00:00"/>
    <d v="1899-12-30T10:00:00"/>
    <d v="1899-12-30T01:00:00"/>
    <s v="DCO"/>
    <s v="N/A"/>
  </r>
  <r>
    <n v="14783"/>
    <x v="99"/>
    <x v="14"/>
    <s v="LIFT 24-43 ITA"/>
    <s v="AMI"/>
    <n v="67"/>
    <s v="ACS"/>
    <n v="32"/>
    <s v="X"/>
    <m/>
    <x v="6"/>
    <s v="NET"/>
    <s v="DCA"/>
    <m/>
    <n v="14782"/>
    <s v="SD DCA02"/>
    <d v="1899-12-30T09:00:00"/>
    <d v="1899-12-30T10:00:00"/>
    <d v="1899-12-30T01:00:00"/>
    <d v="1899-12-30T09:00:00"/>
    <d v="1899-12-30T10:00:00"/>
    <d v="1899-12-30T01:00:00"/>
    <s v="DCO"/>
    <s v="N/A"/>
  </r>
  <r>
    <n v="14784"/>
    <x v="99"/>
    <x v="14"/>
    <s v="LIFT 24-43 ITA"/>
    <s v="AMI"/>
    <n v="66"/>
    <s v="ACS"/>
    <n v="9"/>
    <s v="X"/>
    <m/>
    <x v="5"/>
    <s v="NET"/>
    <s v="DCA"/>
    <m/>
    <n v="14785"/>
    <s v="SD DCA01"/>
    <s v="10:30"/>
    <s v="11:30"/>
    <d v="1899-12-30T01:00:00"/>
    <d v="1899-12-30T10:30:00"/>
    <d v="1899-12-30T11:30:00"/>
    <d v="1899-12-30T01:00:00"/>
    <s v="DCO"/>
    <s v="N/A"/>
  </r>
  <r>
    <n v="14785"/>
    <x v="99"/>
    <x v="14"/>
    <s v="LIFT 24-43 ITA"/>
    <s v="AMI"/>
    <n v="69"/>
    <s v="ACS"/>
    <n v="17"/>
    <s v="X"/>
    <m/>
    <x v="4"/>
    <s v="NET"/>
    <s v="DCA"/>
    <m/>
    <n v="14784"/>
    <s v="SD DCA01"/>
    <d v="1899-12-30T10:30:00"/>
    <d v="1899-12-30T11:30:00"/>
    <d v="1899-12-30T01:00:00"/>
    <d v="1899-12-30T10:30:00"/>
    <d v="1899-12-30T11:30:00"/>
    <d v="1899-12-30T01:00:00"/>
    <s v="DCO"/>
    <s v="N/A"/>
  </r>
  <r>
    <n v="14786"/>
    <x v="99"/>
    <x v="14"/>
    <s v="LIFT IFTS 24-05 AUT"/>
    <s v="IFTS"/>
    <n v="64"/>
    <s v="ACS"/>
    <n v="14"/>
    <m/>
    <s v="X"/>
    <x v="0"/>
    <s v="NET"/>
    <s v="DECI_STD"/>
    <m/>
    <n v="14787"/>
    <s v="FMSC BFM01"/>
    <s v="10:30"/>
    <s v="11:30"/>
    <d v="1899-12-30T01:00:00"/>
    <d v="1899-12-30T10:30:00"/>
    <d v="1899-12-30T11:30:00"/>
    <d v="1899-12-30T01:00:00"/>
    <s v="DCO"/>
    <s v="N/A"/>
  </r>
  <r>
    <n v="14787"/>
    <x v="99"/>
    <x v="14"/>
    <s v="LIFT IFTS 24-03 SAUDI"/>
    <s v="IFTS"/>
    <n v="47"/>
    <s v="IFTS"/>
    <n v="23"/>
    <m/>
    <s v="X"/>
    <x v="5"/>
    <s v="NET"/>
    <s v="DECI_STD"/>
    <m/>
    <n v="14788"/>
    <s v="FMSC OACM01"/>
    <s v="12:00"/>
    <s v="13:00"/>
    <d v="1899-12-30T01:00:00"/>
    <s v="12:00"/>
    <s v="13:00"/>
    <d v="1899-12-30T01:00:00"/>
    <s v="DCO"/>
    <s v="N/A"/>
  </r>
  <r>
    <n v="14788"/>
    <x v="99"/>
    <x v="14"/>
    <s v="IFTS LIFT 24-02 QATAR"/>
    <s v="QATAR"/>
    <n v="50"/>
    <s v="ACS"/>
    <n v="1"/>
    <s v="X"/>
    <m/>
    <x v="0"/>
    <s v="STDA"/>
    <s v="DECI_STD_NVG"/>
    <m/>
    <m/>
    <s v="FMS R2RNVG02"/>
    <s v="12:00"/>
    <s v="13:00"/>
    <d v="1899-12-30T01:00:00"/>
    <s v="12:00"/>
    <s v="13:00"/>
    <d v="1899-12-30T01:00:00"/>
    <s v="DCO"/>
    <s v="N/A"/>
  </r>
  <r>
    <n v="14789"/>
    <x v="99"/>
    <x v="14"/>
    <s v="IFTS LIFT 24-02 QATAR"/>
    <s v="QATAR"/>
    <n v="52"/>
    <s v="IFTS"/>
    <n v="22"/>
    <s v="X"/>
    <m/>
    <x v="6"/>
    <s v="STDA"/>
    <s v="BRV_R2R_STD"/>
    <m/>
    <m/>
    <s v="PT BVR01"/>
    <s v="12:00"/>
    <s v="13:00"/>
    <d v="1899-12-30T01:00:00"/>
    <s v="12:00"/>
    <d v="1899-12-30T12:55:00"/>
    <d v="1899-12-30T00:55:00"/>
    <s v="DCO"/>
    <s v="N/A"/>
  </r>
  <r>
    <n v="14790"/>
    <x v="99"/>
    <x v="14"/>
    <s v="LIFT IFTS 24-03 CAN"/>
    <s v="IFTS"/>
    <n v="38"/>
    <s v="ACS"/>
    <n v="5"/>
    <m/>
    <s v="X"/>
    <x v="5"/>
    <s v="NET"/>
    <s v="ATAG_DECI"/>
    <m/>
    <n v="14791"/>
    <s v="NET ATAG02"/>
    <s v="13:30"/>
    <s v="14:30"/>
    <d v="1899-12-30T01:00:00"/>
    <s v="13:30"/>
    <s v="14:30"/>
    <d v="1899-12-30T01:00:00"/>
    <s v="DCO"/>
    <s v="N/A"/>
  </r>
  <r>
    <n v="14791"/>
    <x v="99"/>
    <x v="14"/>
    <s v="LIFT IFTS 24-03 CAN"/>
    <s v="IFTS"/>
    <n v="37"/>
    <s v="ACS"/>
    <n v="10"/>
    <m/>
    <s v="X"/>
    <x v="4"/>
    <s v="NET"/>
    <s v="ATAG_DECI"/>
    <m/>
    <n v="14790"/>
    <s v="NET ATAG02"/>
    <d v="1899-12-30T13:30:00"/>
    <d v="1899-12-30T14:30:00"/>
    <d v="1899-12-30T01:00:00"/>
    <d v="1899-12-30T13:30:00"/>
    <d v="1899-12-30T14:30:00"/>
    <d v="1899-12-30T01:00:00"/>
    <s v="DCO"/>
    <s v="N/A"/>
  </r>
  <r>
    <n v="14792"/>
    <x v="99"/>
    <x v="14"/>
    <s v="LIFT IFTS 24-05 AUT"/>
    <s v="IFTS"/>
    <n v="65"/>
    <s v="ACS"/>
    <n v="8"/>
    <m/>
    <s v="X"/>
    <x v="0"/>
    <s v="NET"/>
    <s v="DECI_STD"/>
    <m/>
    <n v="14793"/>
    <s v="FMSC BFM01"/>
    <s v="13:30"/>
    <s v="14:30"/>
    <d v="1899-12-30T01:00:00"/>
    <d v="1899-12-30T13:40:00"/>
    <d v="1899-12-30T14:30:00"/>
    <d v="1899-12-30T00:50:00"/>
    <s v="DCO"/>
    <s v="N/A"/>
  </r>
  <r>
    <n v="14793"/>
    <x v="99"/>
    <x v="14"/>
    <s v="LIFT 24-44 ITA"/>
    <s v="AMI"/>
    <n v="71"/>
    <s v="ACS"/>
    <n v="1"/>
    <s v="X"/>
    <m/>
    <x v="5"/>
    <s v="NET"/>
    <s v="DECI_STD"/>
    <m/>
    <n v="14794"/>
    <s v="SD HBFM01"/>
    <s v="15:00"/>
    <d v="1899-12-30T15:30:00"/>
    <d v="1899-12-30T00:30:00"/>
    <s v="15:00"/>
    <d v="1899-12-30T15:30:00"/>
    <d v="1899-12-30T00:30:00"/>
    <s v="DCO"/>
    <s v="N/A"/>
  </r>
  <r>
    <n v="14794"/>
    <x v="99"/>
    <x v="14"/>
    <s v="LIFT 24-44 ITA"/>
    <s v="AMI"/>
    <n v="73"/>
    <s v="ACS"/>
    <n v="32"/>
    <s v="X"/>
    <m/>
    <x v="5"/>
    <s v="NET"/>
    <s v="DECI_STD"/>
    <m/>
    <n v="14795"/>
    <s v="SD HBFM01"/>
    <s v="15:35"/>
    <d v="1899-12-30T16:05:00"/>
    <d v="1899-12-30T00:30:00"/>
    <d v="1899-12-30T15:30:00"/>
    <d v="1899-12-30T16:00:00"/>
    <d v="1899-12-30T00:30:00"/>
    <s v="DCO"/>
    <s v="N/A"/>
  </r>
  <r>
    <n v="14795"/>
    <x v="99"/>
    <x v="14"/>
    <s v="LIFT IFTS 24-04 CAN"/>
    <s v="IFTS"/>
    <n v="51"/>
    <s v="IFTS"/>
    <n v="23"/>
    <m/>
    <s v="X"/>
    <x v="0"/>
    <s v="NET"/>
    <s v="DECI_PGM"/>
    <m/>
    <n v="14796"/>
    <s v="NET PGM01 CPL02"/>
    <s v="15:00"/>
    <s v="16:00"/>
    <d v="1899-12-30T01:00:00"/>
    <d v="1899-12-30T15:00:00"/>
    <d v="1899-12-30T16:00:00"/>
    <d v="1899-12-30T01:00:00"/>
    <s v="DCO"/>
    <s v="N/A"/>
  </r>
  <r>
    <n v="14796"/>
    <x v="99"/>
    <x v="14"/>
    <s v="LIFT IFTS 24-04 CAN"/>
    <s v="IFTS"/>
    <n v="53"/>
    <s v="IFTS"/>
    <n v="22"/>
    <m/>
    <s v="X"/>
    <x v="6"/>
    <s v="NET"/>
    <s v="DECI_PGM"/>
    <m/>
    <n v="14795"/>
    <s v="NET PGM01 CPL02"/>
    <d v="1899-12-30T15:00:00"/>
    <d v="1899-12-30T16:00:00"/>
    <d v="1899-12-30T01:00:00"/>
    <d v="1899-12-30T15:00:00"/>
    <d v="1899-12-30T16:00:00"/>
    <d v="1899-12-30T01:00:00"/>
    <s v="DCO"/>
    <s v="N/A"/>
  </r>
  <r>
    <n v="14797"/>
    <x v="47"/>
    <x v="14"/>
    <s v="IFTS LIFT 24-02 QATAR"/>
    <s v="QATAR"/>
    <n v="50"/>
    <s v="IFTS"/>
    <n v="9"/>
    <s v="X"/>
    <m/>
    <x v="5"/>
    <s v="NET"/>
    <s v="DCA"/>
    <m/>
    <n v="14798"/>
    <s v="NET DCA01"/>
    <s v="06:00"/>
    <s v="07:00"/>
    <d v="1899-12-30T01:00:00"/>
    <d v="1899-12-30T06:00:00"/>
    <d v="1899-12-30T07:00:00"/>
    <d v="1899-12-30T01:00:00"/>
    <s v="DCO"/>
    <s v="N/A"/>
  </r>
  <r>
    <n v="14798"/>
    <x v="47"/>
    <x v="14"/>
    <s v="IFTS LIFT 24-02 QATAR"/>
    <s v="QATAR"/>
    <n v="51"/>
    <s v="ACS"/>
    <n v="14"/>
    <s v="X"/>
    <m/>
    <x v="4"/>
    <s v="NET"/>
    <s v="DCA"/>
    <m/>
    <n v="14797"/>
    <s v="NET DCA01"/>
    <d v="1899-12-30T06:00:00"/>
    <d v="1899-12-30T07:00:00"/>
    <d v="1899-12-30T01:00:00"/>
    <d v="1899-12-30T06:00:00"/>
    <d v="1899-12-30T07:00:00"/>
    <d v="1899-12-30T01:00:00"/>
    <s v="DCO"/>
    <s v="N/A"/>
  </r>
  <r>
    <n v="14799"/>
    <x v="47"/>
    <x v="14"/>
    <s v="LIFT IFTS 24-04 CAN"/>
    <s v="IFTS"/>
    <n v="51"/>
    <s v="ACS"/>
    <n v="32"/>
    <m/>
    <s v="X"/>
    <x v="0"/>
    <s v="STDA"/>
    <s v="AAR"/>
    <m/>
    <m/>
    <s v="FMS AAR01"/>
    <s v="06:00"/>
    <s v="07:00"/>
    <d v="1899-12-30T01:00:00"/>
    <d v="1899-12-30T06:00:00"/>
    <d v="1899-12-30T07:00:00"/>
    <d v="1899-12-30T01:00:00"/>
    <s v="DCO"/>
    <s v="N/A"/>
  </r>
  <r>
    <n v="14800"/>
    <x v="47"/>
    <x v="14"/>
    <s v="IFTS LIFT 24-02 QATAR"/>
    <s v="QATAR"/>
    <n v="52"/>
    <s v="IFTS"/>
    <n v="3"/>
    <s v="X"/>
    <m/>
    <x v="6"/>
    <s v="STDA"/>
    <s v="BRV_R2R_STD"/>
    <m/>
    <m/>
    <s v="PT BVR02"/>
    <s v="06:00"/>
    <s v="07:00"/>
    <d v="1899-12-30T01:00:00"/>
    <d v="1899-12-30T06:00:00"/>
    <d v="1899-12-30T07:00:00"/>
    <d v="1899-12-30T01:00:00"/>
    <s v="DCO"/>
    <s v="N/A"/>
  </r>
  <r>
    <n v="14801"/>
    <x v="47"/>
    <x v="14"/>
    <s v="LIFT 24-43 ITA"/>
    <s v="AMI"/>
    <n v="68"/>
    <s v="ACS"/>
    <n v="10"/>
    <s v="X"/>
    <m/>
    <x v="5"/>
    <s v="NET"/>
    <s v="DCA"/>
    <m/>
    <n v="14802"/>
    <s v="SD DCA02"/>
    <s v="07:30"/>
    <s v="08:30"/>
    <d v="1899-12-30T01:00:00"/>
    <d v="1899-12-30T07:30:00"/>
    <d v="1899-12-30T08:30:00"/>
    <d v="1899-12-30T01:00:00"/>
    <s v="DCO"/>
    <s v="N/A"/>
  </r>
  <r>
    <n v="14802"/>
    <x v="47"/>
    <x v="14"/>
    <s v="LIFT 24-43 ITA"/>
    <s v="AMI"/>
    <n v="65"/>
    <s v="ACS"/>
    <n v="5"/>
    <s v="X"/>
    <m/>
    <x v="4"/>
    <s v="NET"/>
    <s v="DCA"/>
    <m/>
    <n v="14801"/>
    <s v="SD DCA02"/>
    <d v="1899-12-30T07:30:00"/>
    <d v="1899-12-30T08:30:00"/>
    <d v="1899-12-30T01:00:00"/>
    <d v="1899-12-30T07:30:00"/>
    <d v="1899-12-30T08:30:00"/>
    <d v="1899-12-30T01:00:00"/>
    <s v="DCO"/>
    <s v="N/A"/>
  </r>
  <r>
    <n v="14803"/>
    <x v="47"/>
    <x v="14"/>
    <s v="LIFT IFTS 24-05 AUT"/>
    <s v="IFTS"/>
    <n v="65"/>
    <s v="IFTS"/>
    <n v="22"/>
    <m/>
    <s v="X"/>
    <x v="0"/>
    <s v="NET"/>
    <s v="DECI_STD"/>
    <m/>
    <n v="14804"/>
    <s v="FMSC BFM02"/>
    <s v="07:30"/>
    <s v="08:30"/>
    <d v="1899-12-30T01:00:00"/>
    <d v="1899-12-30T07:30:00"/>
    <d v="1899-12-30T08:35:00"/>
    <d v="1899-12-30T01:05:00"/>
    <s v="DCO"/>
    <s v="N/A"/>
  </r>
  <r>
    <n v="14804"/>
    <x v="47"/>
    <x v="14"/>
    <s v="LIFT 24-03 SNG"/>
    <s v="IFTS"/>
    <n v="44"/>
    <s v="ACS"/>
    <n v="32"/>
    <m/>
    <s v="X"/>
    <x v="5"/>
    <s v="NET"/>
    <s v="DCA"/>
    <m/>
    <n v="14805"/>
    <s v="NET SMI02"/>
    <s v="09:00"/>
    <s v="10:00"/>
    <d v="1899-12-30T01:00:00"/>
    <s v="09:00"/>
    <s v="10:00"/>
    <d v="1899-12-30T01:00:00"/>
    <s v="DCO"/>
    <s v="N/A"/>
  </r>
  <r>
    <n v="14805"/>
    <x v="47"/>
    <x v="14"/>
    <s v="LIFT 24-03 SNG"/>
    <s v="IFTS"/>
    <n v="43"/>
    <s v="IFTS"/>
    <n v="9"/>
    <m/>
    <s v="X"/>
    <x v="4"/>
    <s v="NET"/>
    <s v="DCA"/>
    <m/>
    <n v="14804"/>
    <s v="NET SMI02"/>
    <d v="1899-12-30T09:00:00"/>
    <d v="1899-12-30T10:00:00"/>
    <d v="1899-12-30T01:00:00"/>
    <d v="1899-12-30T09:00:00"/>
    <d v="1899-12-30T10:00:00"/>
    <d v="1899-12-30T01:00:00"/>
    <s v="DCO"/>
    <s v="N/A"/>
  </r>
  <r>
    <n v="14806"/>
    <x v="47"/>
    <x v="14"/>
    <s v=" IFTS LIFT 24-03 QATAR"/>
    <s v="QATAR"/>
    <n v="58"/>
    <s v="ACS"/>
    <n v="14"/>
    <s v="X"/>
    <m/>
    <x v="0"/>
    <s v="NET"/>
    <s v="DECI_STD"/>
    <m/>
    <n v="14807"/>
    <s v="FMSC DBFM02"/>
    <s v="09:00"/>
    <s v="10:00"/>
    <d v="1899-12-30T01:00:00"/>
    <d v="1899-12-30T09:00:00"/>
    <d v="1899-12-30T10:00:00"/>
    <d v="1899-12-30T01:00:00"/>
    <s v="DCO"/>
    <s v="N/A"/>
  </r>
  <r>
    <n v="14807"/>
    <x v="47"/>
    <x v="14"/>
    <s v="LIFT IFTS 24-04 SPA"/>
    <s v="IFTS"/>
    <n v="58"/>
    <s v="IFTS"/>
    <n v="5"/>
    <m/>
    <s v="X"/>
    <x v="5"/>
    <s v="NET"/>
    <s v="DECI_STD"/>
    <m/>
    <n v="14808"/>
    <s v="FMSC HBFM01"/>
    <s v="10:30"/>
    <s v="11:30"/>
    <d v="1899-12-30T01:00:00"/>
    <s v="10:30"/>
    <s v="11:30"/>
    <d v="1899-12-30T01:00:00"/>
    <s v="DCO"/>
    <s v="N/A"/>
  </r>
  <r>
    <n v="14808"/>
    <x v="47"/>
    <x v="14"/>
    <s v="LIFT IFTS 24-04 SPA"/>
    <s v="IFTS"/>
    <n v="61"/>
    <s v="IFTS"/>
    <n v="3"/>
    <m/>
    <s v="X"/>
    <x v="0"/>
    <s v="NET"/>
    <s v="DECI_STD"/>
    <m/>
    <n v="14809"/>
    <s v="FMSC HBFM02"/>
    <s v="10:30"/>
    <s v="11:30"/>
    <d v="1899-12-30T01:00:00"/>
    <d v="1899-12-30T10:30:00"/>
    <d v="1899-12-30T11:30:00"/>
    <d v="1899-12-30T01:00:00"/>
    <s v="DCO"/>
    <s v="N/A"/>
  </r>
  <r>
    <n v="14809"/>
    <x v="47"/>
    <x v="14"/>
    <s v="IFTS LIFT 24-02 QATAR"/>
    <s v="QATAR"/>
    <n v="53"/>
    <s v="ACS"/>
    <n v="9"/>
    <s v="X"/>
    <m/>
    <x v="5"/>
    <s v="NET"/>
    <s v="ATAG_DECI"/>
    <m/>
    <n v="14810"/>
    <s v="NET ATAG01"/>
    <s v="12:00"/>
    <s v="13:00"/>
    <d v="1899-12-30T01:00:00"/>
    <d v="1899-12-30T12:00:00"/>
    <d v="1899-12-30T13:00:00"/>
    <d v="1899-12-30T01:00:00"/>
    <s v="DCO"/>
    <s v="N/A"/>
  </r>
  <r>
    <n v="14810"/>
    <x v="47"/>
    <x v="14"/>
    <s v="IFTS LIFT 24-02 QATAR"/>
    <s v="QATAR"/>
    <n v="54"/>
    <s v="IFTS"/>
    <n v="23"/>
    <s v="X"/>
    <m/>
    <x v="4"/>
    <s v="NET"/>
    <s v="ATAG_DECI"/>
    <m/>
    <n v="14809"/>
    <s v="NET ATAG01"/>
    <d v="1899-12-30T12:00:00"/>
    <d v="1899-12-30T13:00:00"/>
    <d v="1899-12-30T01:00:00"/>
    <d v="1899-12-30T12:00:00"/>
    <d v="1899-12-30T13:00:00"/>
    <d v="1899-12-30T01:00:00"/>
    <s v="DCO"/>
    <s v="N/A"/>
  </r>
  <r>
    <n v="14811"/>
    <x v="47"/>
    <x v="14"/>
    <s v="LIFT IFTS 24-04 SPA"/>
    <s v="IFTS"/>
    <n v="60"/>
    <s v="ACS"/>
    <n v="1"/>
    <m/>
    <s v="X"/>
    <x v="0"/>
    <s v="NET"/>
    <s v="DECI_STD"/>
    <m/>
    <n v="14812"/>
    <s v="FMSC HBFM02"/>
    <s v="12:00"/>
    <s v="13:00"/>
    <d v="1899-12-30T01:00:00"/>
    <d v="1899-12-30T12:00:00"/>
    <d v="1899-12-30T13:00:00"/>
    <d v="1899-12-30T01:00:00"/>
    <s v="DCO"/>
    <s v="N/A"/>
  </r>
  <r>
    <n v="14812"/>
    <x v="47"/>
    <x v="14"/>
    <s v="LIFT IFTS 24-03 SAUDI"/>
    <s v="IFTS"/>
    <n v="45"/>
    <s v="ACS"/>
    <n v="10"/>
    <m/>
    <s v="X"/>
    <x v="5"/>
    <s v="NET"/>
    <s v="DECI_STD"/>
    <m/>
    <n v="14813"/>
    <s v="FMSC OACM01"/>
    <s v="13:30"/>
    <s v="14:30"/>
    <d v="1899-12-30T01:00:00"/>
    <s v="13:30"/>
    <s v="14:30"/>
    <d v="1899-12-30T01:00:00"/>
    <s v="DCO"/>
    <s v="N/A"/>
  </r>
  <r>
    <n v="14813"/>
    <x v="47"/>
    <x v="14"/>
    <s v="LIFT 24-03 SNG"/>
    <s v="IFTS"/>
    <n v="43"/>
    <s v="IFTS"/>
    <n v="22"/>
    <m/>
    <s v="X"/>
    <x v="0"/>
    <s v="NET"/>
    <s v="BTAG_DECI"/>
    <m/>
    <n v="14814"/>
    <s v="NET BTAG01"/>
    <s v="13:30"/>
    <s v="14:30"/>
    <d v="1899-12-30T01:00:00"/>
    <d v="1899-12-30T13:30:00"/>
    <d v="1899-12-30T14:30:00"/>
    <d v="1899-12-30T01:00:00"/>
    <s v="DCO"/>
    <s v="N/A"/>
  </r>
  <r>
    <n v="14814"/>
    <x v="47"/>
    <x v="14"/>
    <s v="LIFT 24-03 SNG"/>
    <s v="IFTS"/>
    <n v="44"/>
    <s v="ACS"/>
    <n v="5"/>
    <m/>
    <s v="X"/>
    <x v="6"/>
    <s v="NET"/>
    <s v="BTAG_DECI"/>
    <m/>
    <n v="14813"/>
    <s v="NET BTAG01"/>
    <d v="1899-12-30T13:30:00"/>
    <d v="1899-12-30T14:30:00"/>
    <d v="1899-12-30T01:00:00"/>
    <d v="1899-12-30T13:30:00"/>
    <d v="1899-12-30T14:30:00"/>
    <d v="1899-12-30T01:00:00"/>
    <s v="DCO"/>
    <s v="N/A"/>
  </r>
  <r>
    <n v="14815"/>
    <x v="47"/>
    <x v="14"/>
    <s v="LIFT 24-44 ITA"/>
    <s v="AMI"/>
    <n v="73"/>
    <s v="IFTS"/>
    <n v="23"/>
    <s v="X"/>
    <m/>
    <x v="5"/>
    <s v="NET"/>
    <s v="DECI_STD"/>
    <m/>
    <n v="14816"/>
    <s v="SD HBFM02"/>
    <s v="15:00"/>
    <d v="1899-12-30T15:30:00"/>
    <d v="1899-12-30T00:30:00"/>
    <s v="15:00"/>
    <d v="1899-12-30T15:30:00"/>
    <d v="1899-12-30T00:30:00"/>
    <s v="DCO"/>
    <s v="N/A"/>
  </r>
  <r>
    <n v="14816"/>
    <x v="47"/>
    <x v="14"/>
    <s v="LIFT 24-44 ITA"/>
    <s v="AMI"/>
    <n v="71"/>
    <s v="ACS"/>
    <n v="9"/>
    <s v="X"/>
    <m/>
    <x v="5"/>
    <s v="NET"/>
    <s v="DECI_STD"/>
    <m/>
    <n v="14817"/>
    <s v="SD HBFM02"/>
    <s v="15:35"/>
    <d v="1899-12-30T16:05:00"/>
    <d v="1899-12-30T00:30:00"/>
    <s v="15:35"/>
    <d v="1899-12-30T16:05:00"/>
    <d v="1899-12-30T00:30:00"/>
    <s v="DCO"/>
    <s v="N/A"/>
  </r>
  <r>
    <n v="14817"/>
    <x v="47"/>
    <x v="14"/>
    <s v="LIFT IFTS 24-04 SPA"/>
    <s v="IFTS"/>
    <n v="59"/>
    <s v="ACS"/>
    <n v="17"/>
    <m/>
    <s v="X"/>
    <x v="0"/>
    <s v="NET"/>
    <s v="DECI_STD"/>
    <m/>
    <n v="14818"/>
    <s v="FMSC HBFM01"/>
    <s v="15:00"/>
    <s v="16:00"/>
    <d v="1899-12-30T01:00:00"/>
    <d v="1899-12-30T15:00:00"/>
    <d v="1899-12-30T16:00:00"/>
    <d v="1899-12-30T01:00:00"/>
    <s v="DCO"/>
    <s v="N/A"/>
  </r>
  <r>
    <n v="14818"/>
    <x v="48"/>
    <x v="14"/>
    <s v="IFTS LIFT 24-02 QATAR"/>
    <s v="QATAR"/>
    <n v="53"/>
    <s v="ACS"/>
    <n v="14"/>
    <s v="X"/>
    <m/>
    <x v="4"/>
    <s v="NET"/>
    <s v="ATAG_DECI"/>
    <m/>
    <n v="14817"/>
    <s v="NET ATAG02"/>
    <d v="1899-12-30T06:00:00"/>
    <d v="1899-12-30T07:00:00"/>
    <d v="1899-12-30T01:00:00"/>
    <d v="1899-12-30T06:00:00"/>
    <d v="1899-12-30T07:00:00"/>
    <d v="1899-12-30T01:00:00"/>
    <s v="DCO"/>
    <s v="N/A"/>
  </r>
  <r>
    <n v="14819"/>
    <x v="48"/>
    <x v="14"/>
    <s v="LIFT IFTS 24-05 GER"/>
    <s v="IFTS"/>
    <n v="66"/>
    <s v="ACS"/>
    <n v="9"/>
    <m/>
    <s v="X"/>
    <x v="5"/>
    <s v="NET"/>
    <s v="DECI_STD"/>
    <m/>
    <n v="14820"/>
    <s v="FMSC DBFM01"/>
    <s v="07:30"/>
    <s v="08:30"/>
    <d v="1899-12-30T01:00:00"/>
    <d v="1899-12-30T07:30:00"/>
    <d v="1899-12-30T08:30:00"/>
    <d v="1899-12-30T01:00:00"/>
    <s v="DCO"/>
    <s v="N/A"/>
  </r>
  <r>
    <n v="14820"/>
    <x v="48"/>
    <x v="14"/>
    <s v="LIFT IFTS 24-04 SPA"/>
    <s v="IFTS"/>
    <n v="61"/>
    <s v="ACS"/>
    <n v="10"/>
    <m/>
    <s v="X"/>
    <x v="1"/>
    <s v="STDA"/>
    <s v="LOW LEVEL"/>
    <m/>
    <m/>
    <s v="FMS LLF01"/>
    <s v="07:30"/>
    <s v="08:30"/>
    <d v="1899-12-30T01:00:00"/>
    <d v="1899-12-30T07:30:00"/>
    <d v="1899-12-30T08:30:00"/>
    <d v="1899-12-30T01:00:00"/>
    <s v="DCO"/>
    <s v="N/A"/>
  </r>
  <r>
    <n v="14821"/>
    <x v="48"/>
    <x v="14"/>
    <s v="LIFT IFTS 24-04 CAN"/>
    <s v="IFTS"/>
    <n v="54"/>
    <s v="IFTS"/>
    <n v="22"/>
    <m/>
    <s v="X"/>
    <x v="1"/>
    <s v="NET"/>
    <s v="DECI_STD"/>
    <m/>
    <n v="14822"/>
    <s v="NET PGM03"/>
    <s v="09:00"/>
    <s v="10:00"/>
    <d v="1899-12-30T01:00:00"/>
    <d v="1899-12-30T09:00:00"/>
    <d v="1899-12-30T09:50:00"/>
    <d v="1899-12-30T00:50:00"/>
    <s v="DCO"/>
    <s v="N/A"/>
  </r>
  <r>
    <n v="14822"/>
    <x v="48"/>
    <x v="14"/>
    <s v="LIFT IFTS 24-04 CAN"/>
    <s v="IFTS"/>
    <n v="52"/>
    <s v="IFTS"/>
    <n v="23"/>
    <m/>
    <s v="X"/>
    <x v="6"/>
    <s v="NET"/>
    <s v="DECI_STD"/>
    <m/>
    <n v="14821"/>
    <s v="NET PGM03"/>
    <d v="1899-12-30T09:00:00"/>
    <d v="1899-12-30T10:00:00"/>
    <d v="1899-12-30T01:00:00"/>
    <d v="1899-12-30T09:00:00"/>
    <d v="1899-12-30T09:50:00"/>
    <d v="1899-12-30T00:50:00"/>
    <s v="DCO"/>
    <s v="N/A"/>
  </r>
  <r>
    <n v="14823"/>
    <x v="48"/>
    <x v="14"/>
    <s v="LIFT IFTS 24-04 SPA"/>
    <s v="IFTS"/>
    <n v="60"/>
    <s v="ACS"/>
    <n v="17"/>
    <m/>
    <s v="X"/>
    <x v="3"/>
    <s v="STDA"/>
    <s v="LOW LEVEL"/>
    <m/>
    <m/>
    <s v="PT LLF01"/>
    <s v="09:00"/>
    <s v="10:00"/>
    <d v="1899-12-30T01:00:00"/>
    <d v="1899-12-30T09:00:00"/>
    <d v="1899-12-30T10:00:00"/>
    <d v="1899-12-30T01:00:00"/>
    <s v="DCO"/>
    <s v="N/A"/>
  </r>
  <r>
    <n v="14824"/>
    <x v="48"/>
    <x v="14"/>
    <s v="LIFT 24-03 SNG"/>
    <s v="IFTS"/>
    <n v="44"/>
    <s v="ACS"/>
    <n v="9"/>
    <m/>
    <s v="X"/>
    <x v="5"/>
    <s v="NET"/>
    <s v="BTAG_DECI"/>
    <m/>
    <n v="14825"/>
    <s v="NET BTAG02"/>
    <s v="10:30"/>
    <s v="11:30"/>
    <d v="1899-12-30T01:00:00"/>
    <d v="1899-12-30T10:30:00"/>
    <d v="1899-12-30T11:30:00"/>
    <d v="1899-12-30T01:00:00"/>
    <s v="DCO"/>
    <s v="N/A"/>
  </r>
  <r>
    <n v="14825"/>
    <x v="48"/>
    <x v="14"/>
    <s v="LIFT 24-03 SNG"/>
    <s v="IFTS"/>
    <n v="43"/>
    <s v="ACS"/>
    <n v="5"/>
    <m/>
    <s v="X"/>
    <x v="4"/>
    <s v="NET"/>
    <s v="BTAG_DECI"/>
    <m/>
    <n v="14824"/>
    <s v="NET BTAG02"/>
    <d v="1899-12-30T10:30:00"/>
    <d v="1899-12-30T11:30:00"/>
    <d v="1899-12-30T01:00:00"/>
    <d v="1899-12-30T10:30:00"/>
    <d v="1899-12-30T11:30:00"/>
    <d v="1899-12-30T01:00:00"/>
    <s v="DCO"/>
    <s v="N/A"/>
  </r>
  <r>
    <n v="14826"/>
    <x v="48"/>
    <x v="14"/>
    <s v="LIFT IFTS 24-05 GER"/>
    <s v="IFTS"/>
    <n v="67"/>
    <s v="IFTS"/>
    <n v="10"/>
    <m/>
    <s v="X"/>
    <x v="1"/>
    <s v="STDA"/>
    <s v="DECI_STD"/>
    <m/>
    <m/>
    <s v="PT ERT01"/>
    <d v="1899-12-30T10:30:00"/>
    <d v="1899-12-30T11:30:00"/>
    <d v="1899-12-30T01:00:00"/>
    <d v="1899-12-30T10:30:00"/>
    <d v="1899-12-30T11:30:00"/>
    <d v="1899-12-30T01:00:00"/>
    <s v="DCO"/>
    <s v="N/A"/>
  </r>
  <r>
    <n v="14827"/>
    <x v="48"/>
    <x v="14"/>
    <s v="LIFT IFTS 24-04 HUN"/>
    <s v="IFTS"/>
    <n v="63"/>
    <s v="ACS"/>
    <n v="10"/>
    <m/>
    <s v="X"/>
    <x v="6"/>
    <s v="STDA"/>
    <s v="AAR"/>
    <m/>
    <m/>
    <s v="PT AAR01"/>
    <s v="10:30"/>
    <s v="11:30"/>
    <d v="1899-12-30T01:00:00"/>
    <s v="10:30"/>
    <s v="11:30"/>
    <d v="1899-12-30T01:00:00"/>
    <s v="DCO"/>
    <s v="N/A"/>
  </r>
  <r>
    <n v="14828"/>
    <x v="49"/>
    <x v="15"/>
    <s v="IFTS LIFT 24-02 QATAR"/>
    <s v="QATAR"/>
    <n v="51"/>
    <s v="ACS"/>
    <n v="9"/>
    <s v="X"/>
    <m/>
    <x v="5"/>
    <s v="NET"/>
    <s v="DCA"/>
    <m/>
    <n v="14829"/>
    <s v="NET DCA02"/>
    <s v="06:00"/>
    <s v="07:00"/>
    <d v="1899-12-30T01:00:00"/>
    <s v="06:00"/>
    <s v="07:00"/>
    <d v="1899-12-30T01:00:00"/>
    <s v="DCO"/>
    <s v="N/A"/>
  </r>
  <r>
    <n v="14829"/>
    <x v="49"/>
    <x v="15"/>
    <s v="IFTS LIFT 24-02 QATAR"/>
    <s v="QATAR"/>
    <n v="50"/>
    <s v="ACS"/>
    <n v="1"/>
    <s v="X"/>
    <m/>
    <x v="4"/>
    <s v="NET"/>
    <s v="DCA"/>
    <m/>
    <n v="14828"/>
    <s v="NET DCA02"/>
    <d v="1899-12-30T06:00:00"/>
    <d v="1899-12-30T07:00:00"/>
    <d v="1899-12-30T01:00:00"/>
    <d v="1899-12-30T06:00:00"/>
    <d v="1899-12-30T07:00:00"/>
    <d v="1899-12-30T01:00:00"/>
    <s v="DCO"/>
    <s v="N/A"/>
  </r>
  <r>
    <n v="14830"/>
    <x v="49"/>
    <x v="15"/>
    <s v="LIFT IFTS 24-04 CAN"/>
    <s v="IFTS"/>
    <n v="53"/>
    <s v="ACS"/>
    <n v="5"/>
    <m/>
    <s v="X"/>
    <x v="1"/>
    <s v="NET"/>
    <s v="DECI_PGM"/>
    <m/>
    <n v="14831"/>
    <s v="NET PGM02"/>
    <s v="06:00"/>
    <s v="07:00"/>
    <d v="1899-12-30T01:00:00"/>
    <s v="06:00"/>
    <s v="07:00"/>
    <d v="1899-12-30T01:00:00"/>
    <s v="DCO"/>
    <s v="N/A"/>
  </r>
  <r>
    <n v="14831"/>
    <x v="49"/>
    <x v="15"/>
    <s v="LIFT IFTS 24-04 CAN"/>
    <s v="IFTS"/>
    <n v="51"/>
    <s v="ACS"/>
    <n v="20"/>
    <m/>
    <s v="X"/>
    <x v="6"/>
    <s v="NET"/>
    <s v="DECI_PGM"/>
    <m/>
    <n v="14830"/>
    <s v="NET PGM02"/>
    <d v="1899-12-30T06:00:00"/>
    <d v="1899-12-30T07:00:00"/>
    <d v="1899-12-30T01:00:00"/>
    <s v="06:00"/>
    <s v="07:00"/>
    <d v="1899-12-30T01:00:00"/>
    <s v="DCO"/>
    <s v="N/A"/>
  </r>
  <r>
    <n v="14832"/>
    <x v="49"/>
    <x v="15"/>
    <s v="LIFT IFTS 24-05 AUT"/>
    <s v="IFTS"/>
    <n v="64"/>
    <s v="ACS"/>
    <n v="17"/>
    <m/>
    <s v="X"/>
    <x v="1"/>
    <s v="STDA"/>
    <s v="LOW LEVEL"/>
    <m/>
    <m/>
    <s v="FMS LLF02"/>
    <s v="07:30"/>
    <s v="08:30"/>
    <d v="1899-12-30T01:00:00"/>
    <s v="07:30"/>
    <s v="08:30"/>
    <d v="1899-12-30T01:00:00"/>
    <s v="DCO"/>
    <s v="N/A"/>
  </r>
  <r>
    <n v="14833"/>
    <x v="49"/>
    <x v="15"/>
    <s v="LIFT IFTS 24-05 AUT"/>
    <s v="IFTS"/>
    <n v="65"/>
    <s v="ACS"/>
    <n v="14"/>
    <m/>
    <s v="X"/>
    <x v="6"/>
    <s v="STDA"/>
    <s v="LOW LEVEL"/>
    <m/>
    <m/>
    <s v="FMS LLF01 CPL01"/>
    <s v="07:30"/>
    <s v="08:30"/>
    <d v="1899-12-30T01:00:00"/>
    <s v="07:30"/>
    <s v="08:30"/>
    <d v="1899-12-30T01:00:00"/>
    <s v="DCO"/>
    <s v="N/A"/>
  </r>
  <r>
    <n v="14834"/>
    <x v="49"/>
    <x v="15"/>
    <s v=" IFTS LIFT 24-03 QATAR"/>
    <s v="QATAR"/>
    <n v="61"/>
    <s v="ACS"/>
    <n v="9"/>
    <s v="X"/>
    <m/>
    <x v="5"/>
    <s v="NET"/>
    <s v="DECI_STD"/>
    <m/>
    <n v="14835"/>
    <s v="FMSC DBFM01"/>
    <s v="09:00"/>
    <s v="10:00"/>
    <d v="1899-12-30T01:00:00"/>
    <s v="09:00"/>
    <s v="10:00"/>
    <d v="1899-12-30T01:00:00"/>
    <s v="DCO"/>
    <s v="N/A"/>
  </r>
  <r>
    <n v="14835"/>
    <x v="49"/>
    <x v="15"/>
    <s v=" IFTS LIFT 24-03 QATAR"/>
    <s v="QATAR"/>
    <n v="60"/>
    <s v="ACS"/>
    <n v="5"/>
    <s v="X"/>
    <m/>
    <x v="1"/>
    <s v="STDA"/>
    <s v="CAS_DECI"/>
    <m/>
    <m/>
    <s v="FMS CAS01"/>
    <s v="09:00"/>
    <s v="10:00"/>
    <d v="1899-12-30T01:00:00"/>
    <s v="09:00"/>
    <s v="10:00"/>
    <d v="1899-12-30T01:00:00"/>
    <s v="DCO"/>
    <s v="N/A"/>
  </r>
  <r>
    <n v="14836"/>
    <x v="49"/>
    <x v="15"/>
    <s v="LIFT IFTS 24-05 GER"/>
    <s v="IFTS"/>
    <n v="67"/>
    <s v="IFTS"/>
    <n v="22"/>
    <m/>
    <s v="X"/>
    <x v="6"/>
    <s v="STDA"/>
    <s v="LOW LEVEL"/>
    <m/>
    <m/>
    <s v="FMS LLF02"/>
    <s v="09:00"/>
    <s v="10:00"/>
    <d v="1899-12-30T01:00:00"/>
    <d v="1899-12-30T09:00:00"/>
    <d v="1899-12-30T09:50:00"/>
    <d v="1899-12-30T00:50:00"/>
    <s v="DCO"/>
    <s v="N/A"/>
  </r>
  <r>
    <n v="14837"/>
    <x v="49"/>
    <x v="15"/>
    <s v="LIFT IFTS 24-05 GER"/>
    <s v="IFTS"/>
    <n v="66"/>
    <s v="ACS"/>
    <n v="32"/>
    <m/>
    <s v="X"/>
    <x v="3"/>
    <s v="STDA"/>
    <s v="DECI_STD"/>
    <m/>
    <m/>
    <s v="PT ERT01"/>
    <d v="1899-12-30T09:00:00"/>
    <s v="10:00"/>
    <d v="1899-12-30T01:00:00"/>
    <d v="1899-12-30T09:00:00"/>
    <d v="1899-12-30T10:00:00"/>
    <d v="1899-12-30T01:00:00"/>
    <s v="DCO"/>
    <s v="N/A"/>
  </r>
  <r>
    <n v="14838"/>
    <x v="49"/>
    <x v="15"/>
    <s v="IFTS LIFT 24-02 QATAR"/>
    <s v="QATAR"/>
    <n v="54"/>
    <s v="ACS"/>
    <n v="12"/>
    <s v="X"/>
    <m/>
    <x v="5"/>
    <s v="NET"/>
    <s v="ATAG_DECI"/>
    <m/>
    <n v="14839"/>
    <s v="NET ATAG02"/>
    <s v="10:30"/>
    <s v="11:30"/>
    <d v="1899-12-30T01:00:00"/>
    <s v="10:30"/>
    <s v="11:30"/>
    <d v="1899-12-30T01:00:00"/>
    <s v="DCO"/>
    <s v="N/A"/>
  </r>
  <r>
    <n v="14839"/>
    <x v="49"/>
    <x v="15"/>
    <s v="LIFT IFTS 24-04 HUN"/>
    <s v="IFTS"/>
    <n v="63"/>
    <s v="IFTS"/>
    <n v="9"/>
    <m/>
    <s v="X"/>
    <x v="1"/>
    <s v="NET"/>
    <s v="DECI_PGM"/>
    <m/>
    <n v="14840"/>
    <s v="NET PGM01"/>
    <s v="10:30"/>
    <s v="11:30"/>
    <d v="1899-12-30T01:00:00"/>
    <s v="10:30"/>
    <s v="11:30"/>
    <d v="1899-12-30T01:00:00"/>
    <s v="DCO"/>
    <s v="N/A"/>
  </r>
  <r>
    <n v="14840"/>
    <x v="49"/>
    <x v="15"/>
    <s v="LIFT IFTS 24-04 JPN"/>
    <s v="IFTS"/>
    <n v="55"/>
    <s v="IFTS"/>
    <n v="23"/>
    <m/>
    <s v="X"/>
    <x v="6"/>
    <s v="NET"/>
    <s v="DECI_PGM"/>
    <m/>
    <n v="14839"/>
    <s v="NET PGM01"/>
    <d v="1899-12-30T10:30:00"/>
    <d v="1899-12-30T11:30:00"/>
    <d v="1899-12-30T01:00:00"/>
    <s v="10:30"/>
    <s v="11:30"/>
    <d v="1899-12-30T01:00:00"/>
    <s v="DCO"/>
    <s v="N/A"/>
  </r>
  <r>
    <n v="14841"/>
    <x v="49"/>
    <x v="15"/>
    <s v="LIFT IFTS 24-04 SPA"/>
    <s v="IFTS"/>
    <n v="60"/>
    <s v="ACS"/>
    <n v="22"/>
    <m/>
    <s v="X"/>
    <x v="3"/>
    <s v="STDA"/>
    <s v="LOW LEVEL"/>
    <m/>
    <m/>
    <s v="FMS LLF01"/>
    <s v="10:30"/>
    <s v="11:30"/>
    <d v="1899-12-30T01:00:00"/>
    <s v="10:30"/>
    <s v="11:30"/>
    <d v="1899-12-30T01:00:00"/>
    <s v="DCO"/>
    <s v="N/A"/>
  </r>
  <r>
    <n v="14842"/>
    <x v="49"/>
    <x v="15"/>
    <s v="LIFT 24-43 ITA"/>
    <s v="AMI"/>
    <n v="69"/>
    <s v="ACS"/>
    <n v="10"/>
    <s v="X"/>
    <m/>
    <x v="5"/>
    <s v="NET"/>
    <s v="DCA"/>
    <m/>
    <n v="14843"/>
    <s v="SD DCA02"/>
    <s v="12:00"/>
    <s v="13:00"/>
    <d v="1899-12-30T01:00:00"/>
    <s v="12:00"/>
    <s v="13:00"/>
    <d v="1899-12-30T01:00:00"/>
    <s v="DCO"/>
    <s v="N/A"/>
  </r>
  <r>
    <n v="14843"/>
    <x v="49"/>
    <x v="15"/>
    <s v="LIFT 24-43 ITA"/>
    <s v="AMI"/>
    <n v="66"/>
    <s v="IFTS"/>
    <n v="22"/>
    <s v="X"/>
    <m/>
    <x v="4"/>
    <s v="NET"/>
    <s v="DCA"/>
    <m/>
    <n v="14842"/>
    <s v="SD DCA02"/>
    <d v="1899-12-30T12:00:00"/>
    <d v="1899-12-30T13:00:00"/>
    <d v="1899-12-30T01:00:00"/>
    <d v="1899-12-30T12:00:00"/>
    <d v="1899-12-30T13:00:00"/>
    <d v="1899-12-30T01:00:00"/>
    <s v="DCO"/>
    <s v="N/A"/>
  </r>
  <r>
    <n v="14844"/>
    <x v="49"/>
    <x v="15"/>
    <s v="LIP 24-04 CAN"/>
    <s v="IFTS"/>
    <n v="50"/>
    <s v="ACS"/>
    <n v="9"/>
    <m/>
    <s v="X"/>
    <x v="1"/>
    <s v="STDA"/>
    <s v="PGM"/>
    <m/>
    <m/>
    <s v="SD PGM01"/>
    <s v="12:00"/>
    <s v="13:00"/>
    <d v="1899-12-30T01:00:00"/>
    <s v="12:00"/>
    <s v="13:00"/>
    <d v="1899-12-30T01:00:00"/>
    <s v="DCO"/>
    <s v="N/A"/>
  </r>
  <r>
    <n v="14845"/>
    <x v="49"/>
    <x v="15"/>
    <s v="LIFT 24-45 ITA"/>
    <s v="AMI"/>
    <n v="34"/>
    <s v="ACS"/>
    <n v="1"/>
    <s v="X"/>
    <m/>
    <x v="6"/>
    <s v="STDA"/>
    <s v="PGM"/>
    <m/>
    <m/>
    <s v="SD PGM01"/>
    <s v="12:00"/>
    <s v="13:00"/>
    <d v="1899-12-30T01:00:00"/>
    <s v="12:00"/>
    <s v="13:00"/>
    <d v="1899-12-30T01:00:00"/>
    <s v="DCO"/>
    <s v="N/A"/>
  </r>
  <r>
    <n v="14846"/>
    <x v="49"/>
    <x v="15"/>
    <s v="LIFT IFTS 24-04 SPA"/>
    <s v="IFTS"/>
    <n v="61"/>
    <s v="ACS"/>
    <n v="14"/>
    <m/>
    <s v="X"/>
    <x v="3"/>
    <s v="STDA"/>
    <s v="LOW LEVEL"/>
    <m/>
    <m/>
    <s v="FMS LLF02"/>
    <s v="12:00"/>
    <s v="13:00"/>
    <d v="1899-12-30T01:00:00"/>
    <s v="12:00"/>
    <s v="13:00"/>
    <d v="1899-12-30T01:00:00"/>
    <s v="DCO"/>
    <s v="N/A"/>
  </r>
  <r>
    <n v="14847"/>
    <x v="49"/>
    <x v="15"/>
    <s v="LIFT IFTS 24-04 SPA"/>
    <s v="IFTS"/>
    <n v="59"/>
    <s v="ACS"/>
    <n v="17"/>
    <m/>
    <s v="X"/>
    <x v="5"/>
    <s v="NET"/>
    <s v="DECI_STD"/>
    <m/>
    <n v="14848"/>
    <s v="FMSC HBFM02"/>
    <s v="13:30"/>
    <s v="14:30"/>
    <d v="1899-12-30T01:00:00"/>
    <d v="1899-12-30T13:30:00"/>
    <d v="1899-12-30T14:30:00"/>
    <d v="1899-12-30T01:00:00"/>
    <s v="DCO"/>
    <s v="N/A"/>
  </r>
  <r>
    <n v="14848"/>
    <x v="49"/>
    <x v="15"/>
    <s v="LIP 24-03 SWE"/>
    <s v="IFTS"/>
    <n v="48"/>
    <s v="IFTS"/>
    <n v="9"/>
    <m/>
    <s v="X"/>
    <x v="1"/>
    <s v="NET"/>
    <s v="CAS"/>
    <m/>
    <n v="14849"/>
    <s v="SD CASP01"/>
    <s v="13:30"/>
    <s v="14:30"/>
    <d v="1899-12-30T01:00:00"/>
    <d v="1899-12-30T13:30:00"/>
    <d v="1899-12-30T14:30:00"/>
    <d v="1899-12-30T01:00:00"/>
    <s v="DCO"/>
    <s v="N/A"/>
  </r>
  <r>
    <n v="14849"/>
    <x v="49"/>
    <x v="15"/>
    <s v="LIP 24-03 SWE"/>
    <s v="IFTS"/>
    <n v="49"/>
    <s v="IFTS"/>
    <n v="23"/>
    <m/>
    <s v="X"/>
    <x v="6"/>
    <s v="NET"/>
    <s v="CAS"/>
    <m/>
    <n v="14848"/>
    <s v="SD CASP01"/>
    <d v="1899-12-30T13:30:00"/>
    <d v="1899-12-30T14:30:00"/>
    <d v="1899-12-30T01:00:00"/>
    <d v="1899-12-30T13:30:00"/>
    <d v="1899-12-30T14:30:00"/>
    <d v="1899-12-30T01:00:00"/>
    <s v="DCO"/>
    <s v="N/A"/>
  </r>
  <r>
    <n v="14850"/>
    <x v="49"/>
    <x v="15"/>
    <s v="LIFT IFTS 24-04 SPA"/>
    <s v="IFTS"/>
    <n v="58"/>
    <s v="ACS"/>
    <n v="32"/>
    <m/>
    <s v="X"/>
    <x v="5"/>
    <s v="NET"/>
    <s v="DECI_STD"/>
    <m/>
    <n v="14851"/>
    <s v="FMSC HBFM02"/>
    <s v="15:00"/>
    <s v="16:00"/>
    <d v="1899-12-30T01:00:00"/>
    <d v="1899-12-30T15:00:00"/>
    <d v="1899-12-30T16:00:00"/>
    <d v="1899-12-30T01:00:00"/>
    <s v="DCO"/>
    <s v="N/A"/>
  </r>
  <r>
    <n v="14851"/>
    <x v="49"/>
    <x v="15"/>
    <s v="IFTS LIFT 24-02 QATAR"/>
    <s v="QATAR"/>
    <n v="55"/>
    <s v="ACS"/>
    <n v="12"/>
    <s v="X"/>
    <m/>
    <x v="1"/>
    <s v="NET"/>
    <s v="DCA"/>
    <m/>
    <n v="14852"/>
    <s v="NET QRA01"/>
    <s v="15:00"/>
    <s v="16:00"/>
    <d v="1899-12-30T01:00:00"/>
    <d v="1899-12-30T15:00:00"/>
    <d v="1899-12-30T16:00:00"/>
    <d v="1899-12-30T01:00:00"/>
    <s v="DCO"/>
    <s v="N/A"/>
  </r>
  <r>
    <n v="14852"/>
    <x v="49"/>
    <x v="15"/>
    <s v="IFTS LIFT 24-02 QATAR"/>
    <s v="QATAR"/>
    <n v="52"/>
    <s v="ACS"/>
    <n v="10"/>
    <s v="X"/>
    <m/>
    <x v="6"/>
    <s v="NET"/>
    <s v="DCA"/>
    <m/>
    <n v="14851"/>
    <s v="NET QRA01"/>
    <d v="1899-12-30T15:00:00"/>
    <d v="1899-12-30T16:00:00"/>
    <d v="1899-12-30T01:00:00"/>
    <d v="1899-12-30T15:00:00"/>
    <d v="1899-12-30T16:00:00"/>
    <d v="1899-12-30T01:00:00"/>
    <s v="DCO"/>
    <s v="N/A"/>
  </r>
  <r>
    <n v="14853"/>
    <x v="50"/>
    <x v="15"/>
    <s v="LIFT IFTS 24-05 AUT"/>
    <s v="IFTS"/>
    <n v="65"/>
    <s v="ACS"/>
    <n v="12"/>
    <m/>
    <s v="X"/>
    <x v="1"/>
    <s v="STDA"/>
    <s v="LOW LEVEL"/>
    <m/>
    <m/>
    <s v="FMS LLF02"/>
    <s v="06:00"/>
    <s v="07:00"/>
    <d v="1899-12-30T01:00:00"/>
    <s v="06:00"/>
    <s v="07:00"/>
    <d v="1899-12-30T01:00:00"/>
    <s v="DCO"/>
    <s v="N/A"/>
  </r>
  <r>
    <n v="14854"/>
    <x v="50"/>
    <x v="15"/>
    <s v="IFTS LIFT 24-02 QATAR"/>
    <s v="QATAR"/>
    <n v="55"/>
    <s v="ACS"/>
    <n v="10"/>
    <s v="X"/>
    <m/>
    <x v="6"/>
    <s v="STDA"/>
    <s v="BRV_R2R_STD"/>
    <m/>
    <m/>
    <s v="PT BVR02"/>
    <s v="06:00"/>
    <s v="07:00"/>
    <d v="1899-12-30T01:00:00"/>
    <s v="06:00"/>
    <s v="07:00"/>
    <d v="1899-12-30T01:00:00"/>
    <s v="DCO"/>
    <s v="N/A"/>
  </r>
  <r>
    <n v="14855"/>
    <x v="50"/>
    <x v="15"/>
    <s v=" IFTS LIFT 24-03 QATAR"/>
    <s v="QATAR"/>
    <n v="57"/>
    <s v="ACS"/>
    <n v="17"/>
    <s v="X"/>
    <m/>
    <x v="5"/>
    <s v="NET"/>
    <s v="DECI_STD_NVG"/>
    <m/>
    <n v="14856"/>
    <s v="NET BFFNVG01"/>
    <s v="07:30"/>
    <s v="08:30"/>
    <d v="1899-12-30T01:00:00"/>
    <d v="1899-12-30T07:30:00"/>
    <d v="1899-12-30T08:30:00"/>
    <d v="1899-12-30T01:00:00"/>
    <s v="DCO"/>
    <s v="N/A"/>
  </r>
  <r>
    <n v="14856"/>
    <x v="50"/>
    <x v="15"/>
    <s v="LIFT IFTS 24-04 CAN"/>
    <s v="IFTS"/>
    <n v="51"/>
    <s v="ACS"/>
    <n v="14"/>
    <m/>
    <s v="X"/>
    <x v="1"/>
    <s v="NET"/>
    <s v="DECI_PGM"/>
    <m/>
    <n v="14857"/>
    <s v="NET PGM03"/>
    <s v="07:30"/>
    <s v="08:30"/>
    <d v="1899-12-30T01:00:00"/>
    <s v="07:30"/>
    <s v="08:30"/>
    <d v="1899-12-30T01:00:00"/>
    <s v="DCO"/>
    <s v="N/A"/>
  </r>
  <r>
    <n v="14857"/>
    <x v="50"/>
    <x v="15"/>
    <s v="LIFT IFTS 24-04 CAN"/>
    <s v="IFTS"/>
    <n v="53"/>
    <s v="IFTS"/>
    <n v="22"/>
    <m/>
    <s v="X"/>
    <x v="6"/>
    <s v="NET"/>
    <s v="DECI_PGM"/>
    <m/>
    <n v="14856"/>
    <s v="NET PGM03"/>
    <d v="1899-12-30T07:30:00"/>
    <d v="1899-12-30T08:30:00"/>
    <d v="1899-12-30T01:00:00"/>
    <s v="07:30"/>
    <s v="08:30"/>
    <d v="1899-12-30T01:00:00"/>
    <s v="DCO"/>
    <s v="N/A"/>
  </r>
  <r>
    <n v="14858"/>
    <x v="50"/>
    <x v="15"/>
    <s v="LIFT IFTS 24-05 GER"/>
    <s v="IFTS"/>
    <n v="66"/>
    <s v="ACS"/>
    <n v="13"/>
    <m/>
    <s v="X"/>
    <x v="1"/>
    <s v="STDA"/>
    <s v="LOW LEVEL"/>
    <m/>
    <m/>
    <s v="FMS LLF02"/>
    <s v="09:00"/>
    <s v="10:00"/>
    <d v="1899-12-30T01:00:00"/>
    <s v="09:00"/>
    <s v="10:00"/>
    <d v="1899-12-30T01:00:00"/>
    <s v="DCO"/>
    <s v="N/A"/>
  </r>
  <r>
    <n v="14859"/>
    <x v="50"/>
    <x v="15"/>
    <s v="LIFT IFTS 24-04 SPA"/>
    <s v="IFTS"/>
    <n v="59"/>
    <s v="ACS"/>
    <n v="2"/>
    <m/>
    <s v="X"/>
    <x v="6"/>
    <s v="STDA"/>
    <s v="DECI_STD"/>
    <m/>
    <m/>
    <s v="PT ERT02"/>
    <s v="09:00"/>
    <s v="10:00"/>
    <d v="1899-12-30T01:00:00"/>
    <s v="09:00"/>
    <s v="10:00"/>
    <d v="1899-12-30T01:00:00"/>
    <s v="DCO"/>
    <s v="N/A"/>
  </r>
  <r>
    <n v="14860"/>
    <x v="50"/>
    <x v="15"/>
    <s v="LIFT IFTS 24-04 SPA"/>
    <s v="IFTS"/>
    <n v="58"/>
    <s v="ACS"/>
    <n v="32"/>
    <m/>
    <s v="X"/>
    <x v="3"/>
    <s v="STDA"/>
    <s v="DECI_STD"/>
    <m/>
    <m/>
    <s v="PT ERT02"/>
    <s v="09:00"/>
    <s v="10:00"/>
    <d v="1899-12-30T01:00:00"/>
    <d v="1899-12-30T09:00:00"/>
    <d v="1899-12-30T10:00:00"/>
    <d v="1899-12-30T01:00:00"/>
    <s v="DCO"/>
    <s v="N/A"/>
  </r>
  <r>
    <n v="14861"/>
    <x v="50"/>
    <x v="15"/>
    <s v="IFTS LIFT 24-02 QATAR"/>
    <s v="QATAR"/>
    <n v="53"/>
    <s v="IFTS"/>
    <n v="3"/>
    <s v="X"/>
    <m/>
    <x v="5"/>
    <s v="NET"/>
    <s v="DCA"/>
    <m/>
    <n v="14862"/>
    <s v="NET SMI01"/>
    <s v="10:30"/>
    <s v="11:30"/>
    <d v="1899-12-30T01:00:00"/>
    <d v="1899-12-30T10:30:00"/>
    <d v="1899-12-30T11:30:00"/>
    <d v="1899-12-30T01:00:00"/>
    <s v="DCO"/>
    <s v="N/A"/>
  </r>
  <r>
    <n v="14862"/>
    <x v="50"/>
    <x v="15"/>
    <s v="IFTS LIFT 24-02 QATAR"/>
    <s v="QATAR"/>
    <n v="54"/>
    <s v="IFTS"/>
    <n v="9"/>
    <s v="X"/>
    <m/>
    <x v="4"/>
    <s v="NET"/>
    <s v="DCA"/>
    <m/>
    <n v="14861"/>
    <s v="NET SMI01"/>
    <d v="1899-12-30T10:30:00"/>
    <d v="1899-12-30T11:30:00"/>
    <d v="1899-12-30T01:00:00"/>
    <d v="1899-12-30T10:30:00"/>
    <d v="1899-12-30T11:30:00"/>
    <d v="1899-12-30T01:00:00"/>
    <s v="DCO"/>
    <s v="N/A"/>
  </r>
  <r>
    <n v="14863"/>
    <x v="50"/>
    <x v="15"/>
    <s v="LIFT 24-45 ITA"/>
    <s v="AMI"/>
    <n v="34"/>
    <s v="ACS"/>
    <n v="9"/>
    <s v="X"/>
    <m/>
    <x v="1"/>
    <s v="NET"/>
    <s v="PGM"/>
    <m/>
    <n v="14864"/>
    <s v="SD PGM02"/>
    <s v="10:30"/>
    <s v="11:30"/>
    <d v="1899-12-30T01:00:00"/>
    <s v="10:30"/>
    <s v="11:30"/>
    <d v="1899-12-30T01:00:00"/>
    <s v="DCO"/>
    <s v="N/A"/>
  </r>
  <r>
    <n v="14864"/>
    <x v="50"/>
    <x v="15"/>
    <s v="LIP 24-04 CAN"/>
    <s v="IFTS"/>
    <n v="50"/>
    <s v="ACS"/>
    <n v="12"/>
    <m/>
    <s v="X"/>
    <x v="6"/>
    <s v="NET"/>
    <s v="PGM"/>
    <m/>
    <n v="14863"/>
    <s v="SD PGM02"/>
    <d v="1899-12-30T10:30:00"/>
    <d v="1899-12-30T11:30:00"/>
    <d v="1899-12-30T01:00:00"/>
    <d v="1899-12-30T10:30:00"/>
    <d v="1899-12-30T11:30:00"/>
    <d v="1899-12-30T01:00:00"/>
    <s v="DCO"/>
    <s v="N/A"/>
  </r>
  <r>
    <n v="14865"/>
    <x v="50"/>
    <x v="15"/>
    <s v="LIFT IFTS 24-04 SPA"/>
    <s v="IFTS"/>
    <n v="61"/>
    <s v="IFTS"/>
    <n v="23"/>
    <m/>
    <s v="X"/>
    <x v="3"/>
    <s v="STDA"/>
    <s v="DECI_STD"/>
    <m/>
    <m/>
    <s v="PT ERT02"/>
    <s v="10:30"/>
    <s v="11:30"/>
    <d v="1899-12-30T01:00:00"/>
    <s v="10:30"/>
    <s v="11:30"/>
    <d v="1899-12-30T01:00:00"/>
    <s v="DCO"/>
    <s v="N/A"/>
  </r>
  <r>
    <n v="14866"/>
    <x v="50"/>
    <x v="15"/>
    <s v="LIFT IFTS 24-03 SAUDI"/>
    <s v="IFTS"/>
    <n v="47"/>
    <s v="ACS"/>
    <n v="13"/>
    <m/>
    <s v="X"/>
    <x v="5"/>
    <s v="NET"/>
    <s v="DECI_STD"/>
    <m/>
    <n v="14867"/>
    <s v="FMSC OACM02"/>
    <s v="12:00"/>
    <s v="13:00"/>
    <d v="1899-12-30T01:00:00"/>
    <d v="1899-12-30T12:00:00"/>
    <d v="1899-12-30T13:00:00"/>
    <d v="1899-12-30T01:00:00"/>
    <s v="DCO"/>
    <s v="N/A"/>
  </r>
  <r>
    <n v="14867"/>
    <x v="50"/>
    <x v="15"/>
    <s v="LIFT IFTS 24-04 SPA"/>
    <s v="IFTS"/>
    <n v="60"/>
    <s v="ACS"/>
    <n v="2"/>
    <m/>
    <s v="X"/>
    <x v="1"/>
    <s v="STDA"/>
    <s v="LOW LEVEL"/>
    <m/>
    <m/>
    <s v="FMS LLF02"/>
    <s v="12:00"/>
    <s v="13:00"/>
    <d v="1899-12-30T01:00:00"/>
    <s v="12:00"/>
    <s v="13:00"/>
    <d v="1899-12-30T01:00:00"/>
    <s v="DCO"/>
    <s v="N/A"/>
  </r>
  <r>
    <n v="14868"/>
    <x v="50"/>
    <x v="15"/>
    <s v=" IFTS LIFT 24-03 QATAR"/>
    <s v="QATAR"/>
    <n v="60"/>
    <s v="ACS"/>
    <n v="10"/>
    <s v="X"/>
    <m/>
    <x v="6"/>
    <s v="STDA"/>
    <s v="CAS_DECI"/>
    <m/>
    <m/>
    <s v="FMS CAS02"/>
    <s v="12:00"/>
    <s v="13:00"/>
    <d v="1899-12-30T01:00:00"/>
    <s v="12:00"/>
    <s v="13:00"/>
    <d v="1899-12-30T01:00:00"/>
    <s v="DCO"/>
    <s v="N/A"/>
  </r>
  <r>
    <n v="14869"/>
    <x v="50"/>
    <x v="15"/>
    <s v=" IFTS LIFT 24-03 QATAR"/>
    <s v="QATAR"/>
    <n v="61"/>
    <s v="ACS"/>
    <n v="5"/>
    <s v="X"/>
    <m/>
    <x v="3"/>
    <s v="STDA"/>
    <s v="DECI_STD"/>
    <m/>
    <m/>
    <s v="PT ERT02"/>
    <s v="12:00"/>
    <s v="13:00"/>
    <d v="1899-12-30T01:00:00"/>
    <s v="12:00"/>
    <s v="13:00"/>
    <d v="1899-12-30T01:00:00"/>
    <s v="DCO"/>
    <s v="N/A"/>
  </r>
  <r>
    <n v="14870"/>
    <x v="50"/>
    <x v="15"/>
    <s v="IFTS LIFT 24-02 QATAR"/>
    <s v="QATAR"/>
    <n v="51"/>
    <s v="ACS"/>
    <n v="17"/>
    <s v="X"/>
    <m/>
    <x v="5"/>
    <s v="NET"/>
    <s v="DCA"/>
    <m/>
    <n v="14871"/>
    <s v="NET SMI01"/>
    <s v="13:30"/>
    <s v="14:30"/>
    <d v="1899-12-30T01:00:00"/>
    <d v="1899-12-30T13:30:00"/>
    <d v="1899-12-30T14:30:00"/>
    <d v="1899-12-30T01:00:00"/>
    <s v="DCO"/>
    <s v="N/A"/>
  </r>
  <r>
    <n v="14871"/>
    <x v="50"/>
    <x v="15"/>
    <s v="IFTS LIFT 24-02 QATAR"/>
    <s v="QATAR"/>
    <n v="50"/>
    <s v="IFTS"/>
    <n v="9"/>
    <s v="X"/>
    <m/>
    <x v="4"/>
    <s v="NET"/>
    <s v="DCA"/>
    <m/>
    <n v="14870"/>
    <s v="NET SMI01"/>
    <d v="1899-12-30T13:30:00"/>
    <d v="1899-12-30T14:30:00"/>
    <d v="1899-12-30T01:00:00"/>
    <d v="1899-12-30T13:30:00"/>
    <d v="1899-12-30T14:30:00"/>
    <d v="1899-12-30T01:00:00"/>
    <s v="DCO"/>
    <s v="N/A"/>
  </r>
  <r>
    <n v="14872"/>
    <x v="50"/>
    <x v="15"/>
    <s v="LIFT IFTS 24-04 HUN"/>
    <s v="IFTS"/>
    <n v="62"/>
    <s v="ACS"/>
    <n v="14"/>
    <m/>
    <s v="X"/>
    <x v="1"/>
    <s v="NET"/>
    <s v="DECI_PGM"/>
    <m/>
    <n v="14873"/>
    <s v="NET PGM02"/>
    <s v="13:30"/>
    <s v="14:30"/>
    <d v="1899-12-30T01:00:00"/>
    <d v="1899-12-30T13:30:00"/>
    <d v="1899-12-30T14:30:00"/>
    <d v="1899-12-30T01:00:00"/>
    <s v="DCO"/>
    <s v="N/A"/>
  </r>
  <r>
    <n v="14873"/>
    <x v="50"/>
    <x v="15"/>
    <s v="LIFT IFTS 24-04 HUN"/>
    <s v="IFTS"/>
    <n v="63"/>
    <s v="IFTS"/>
    <n v="22"/>
    <m/>
    <s v="X"/>
    <x v="6"/>
    <s v="NET"/>
    <s v="DECI_PGM"/>
    <m/>
    <n v="14872"/>
    <s v="NET PGM02"/>
    <d v="1899-12-30T13:30:00"/>
    <d v="1899-12-30T14:30:00"/>
    <d v="1899-12-30T01:00:00"/>
    <d v="1899-12-30T13:30:00"/>
    <d v="1899-12-30T14:30:00"/>
    <d v="1899-12-30T01:00:00"/>
    <s v="DCO"/>
    <s v="N/A"/>
  </r>
  <r>
    <n v="14874"/>
    <x v="50"/>
    <x v="15"/>
    <s v="LIFT IFTS 24-03 SAUDI"/>
    <s v="IFTS"/>
    <n v="46"/>
    <s v="ACS"/>
    <n v="1"/>
    <m/>
    <s v="X"/>
    <x v="5"/>
    <s v="NET"/>
    <s v="DECI_STD"/>
    <m/>
    <n v="14875"/>
    <s v="FMSC OACM01"/>
    <s v="15:00"/>
    <s v="16:00"/>
    <d v="1899-12-30T01:00:00"/>
    <s v="15:00"/>
    <s v="16:00"/>
    <d v="1899-12-30T01:00:00"/>
    <s v="DCO"/>
    <s v="N/A"/>
  </r>
  <r>
    <n v="14875"/>
    <x v="50"/>
    <x v="15"/>
    <s v="LIFT IFTS 24-04 SPA"/>
    <s v="IFTS"/>
    <n v="59"/>
    <s v="ACS"/>
    <n v="32"/>
    <m/>
    <s v="X"/>
    <x v="1"/>
    <s v="STDA"/>
    <s v="LOW LEVEL"/>
    <m/>
    <m/>
    <s v="PT LLF01"/>
    <s v="15:00"/>
    <s v="16:00"/>
    <d v="1899-12-30T01:00:00"/>
    <d v="1899-12-30T15:00:00"/>
    <d v="1899-12-30T16:00:00"/>
    <d v="1899-12-30T01:00:00"/>
    <s v="DCO"/>
    <s v="N/A"/>
  </r>
  <r>
    <n v="14876"/>
    <x v="50"/>
    <x v="15"/>
    <s v="LIFT IFTS 24-04 SPA"/>
    <s v="IFTS"/>
    <n v="58"/>
    <s v="ACS"/>
    <n v="5"/>
    <m/>
    <s v="X"/>
    <x v="6"/>
    <s v="STDA"/>
    <s v="LOW LEVEL"/>
    <m/>
    <m/>
    <s v="PT LLF01"/>
    <s v="15:00"/>
    <s v="16:00"/>
    <d v="1899-12-30T01:00:00"/>
    <d v="1899-12-30T15:00:00"/>
    <d v="1899-12-30T16:00:00"/>
    <d v="1899-12-30T01:00:00"/>
    <s v="DCO"/>
    <s v="N/A"/>
  </r>
  <r>
    <n v="14877"/>
    <x v="100"/>
    <x v="15"/>
    <s v="IFTS LIFT 24-02 QATAR"/>
    <s v="QATAR"/>
    <n v="54"/>
    <s v="IFTS"/>
    <n v="9"/>
    <s v="X"/>
    <m/>
    <x v="5"/>
    <s v="NET"/>
    <s v="DCA"/>
    <m/>
    <n v="14878"/>
    <s v="NET SMI02"/>
    <s v="06:00"/>
    <s v="07:00"/>
    <d v="1899-12-30T01:00:00"/>
    <d v="1899-12-30T06:00:00"/>
    <d v="1899-12-30T07:00:00"/>
    <d v="1899-12-30T01:00:00"/>
    <s v="DCO"/>
    <s v="N/A"/>
  </r>
  <r>
    <n v="14878"/>
    <x v="100"/>
    <x v="15"/>
    <s v="IFTS LIFT 24-02 QATAR"/>
    <s v="QATAR"/>
    <n v="53"/>
    <s v="ACS"/>
    <n v="12"/>
    <s v="X"/>
    <m/>
    <x v="4"/>
    <s v="NET"/>
    <s v="DCA"/>
    <m/>
    <n v="14877"/>
    <s v="NET SMI02"/>
    <d v="1899-12-30T06:00:00"/>
    <d v="1899-12-30T07:00:00"/>
    <d v="1899-12-30T01:00:00"/>
    <d v="1899-12-30T06:00:00"/>
    <d v="1899-12-30T07:00:00"/>
    <d v="1899-12-30T01:00:00"/>
    <s v="DCO"/>
    <s v="N/A"/>
  </r>
  <r>
    <n v="14879"/>
    <x v="100"/>
    <x v="15"/>
    <s v="LIFT IFTS 24-05 AUT"/>
    <s v="IFTS"/>
    <n v="64"/>
    <s v="ACS"/>
    <n v="5"/>
    <m/>
    <s v="X"/>
    <x v="1"/>
    <s v="STDA"/>
    <s v="LOW LEVEL"/>
    <m/>
    <m/>
    <s v="FMS LLF03"/>
    <s v="06:00"/>
    <s v="07:00"/>
    <d v="1899-12-30T01:00:00"/>
    <s v="06:00"/>
    <s v="07:00"/>
    <d v="1899-12-30T01:00:00"/>
    <s v="DCO"/>
    <s v="N/A"/>
  </r>
  <r>
    <n v="14880"/>
    <x v="100"/>
    <x v="15"/>
    <s v="LIFT IFTS 24-05 AUT"/>
    <s v="IFTS"/>
    <n v="65"/>
    <s v="IFTS"/>
    <n v="5"/>
    <m/>
    <s v="X"/>
    <x v="6"/>
    <s v="STDA"/>
    <s v="LOW LEVEL"/>
    <m/>
    <m/>
    <s v="FMS LLF03"/>
    <s v="06:00"/>
    <s v="07:00"/>
    <d v="1899-12-30T01:00:00"/>
    <s v="06:00"/>
    <s v="07:00"/>
    <d v="1899-12-30T01:00:00"/>
    <s v="DCO"/>
    <s v="N/A"/>
  </r>
  <r>
    <n v="14881"/>
    <x v="100"/>
    <x v="15"/>
    <s v="LIFT IFTS 24-03 SAUDI"/>
    <s v="IFTS"/>
    <n v="45"/>
    <s v="IFTS"/>
    <n v="23"/>
    <m/>
    <s v="X"/>
    <x v="5"/>
    <s v="NET"/>
    <s v="DECI_STD"/>
    <m/>
    <n v="14882"/>
    <s v="FMSC OACM02"/>
    <s v="07:30"/>
    <s v="08:30"/>
    <d v="1899-12-30T01:00:00"/>
    <d v="1899-12-30T07:30:00"/>
    <d v="1899-12-30T08:30:00"/>
    <d v="1899-12-30T01:00:00"/>
    <s v="DCO"/>
    <s v="N/A"/>
  </r>
  <r>
    <n v="14882"/>
    <x v="100"/>
    <x v="15"/>
    <s v="LIFT IFTS 24-04 SPA"/>
    <s v="IFTS"/>
    <n v="58"/>
    <s v="IFTS"/>
    <n v="22"/>
    <m/>
    <s v="X"/>
    <x v="1"/>
    <s v="STDA"/>
    <s v="LOW LEVEL"/>
    <m/>
    <m/>
    <s v="FMS LLF01"/>
    <s v="07:30"/>
    <s v="08:30"/>
    <d v="1899-12-30T01:00:00"/>
    <d v="1899-12-30T07:30:00"/>
    <d v="1899-12-30T08:45:00"/>
    <d v="1899-12-30T01:15:00"/>
    <s v="DCO"/>
    <s v="N/A"/>
  </r>
  <r>
    <n v="14883"/>
    <x v="100"/>
    <x v="15"/>
    <s v="LIFT IFTS 24-04 SPA"/>
    <s v="IFTS"/>
    <n v="59"/>
    <s v="ACS"/>
    <n v="14"/>
    <m/>
    <s v="X"/>
    <x v="6"/>
    <s v="STDA"/>
    <s v="LOW LEVEL"/>
    <m/>
    <m/>
    <s v="FMS LLF01"/>
    <s v="07:30"/>
    <s v="08:30"/>
    <d v="1899-12-30T01:00:00"/>
    <d v="1899-12-30T07:30:00"/>
    <d v="1899-12-30T08:30:00"/>
    <d v="1899-12-30T01:00:00"/>
    <s v="DCO"/>
    <s v="N/A"/>
  </r>
  <r>
    <n v="14884"/>
    <x v="100"/>
    <x v="15"/>
    <s v="IFTS LIFT 24-02 QATAR"/>
    <s v="QATAR"/>
    <n v="50"/>
    <s v="IFTS"/>
    <n v="9"/>
    <s v="X"/>
    <m/>
    <x v="5"/>
    <s v="NET"/>
    <s v="DCA"/>
    <m/>
    <n v="14885"/>
    <s v="NET SMI02"/>
    <s v="09:00"/>
    <s v="10:00"/>
    <d v="1899-12-30T01:00:00"/>
    <d v="1899-12-30T09:00:00"/>
    <d v="1899-12-30T10:00:00"/>
    <d v="1899-12-30T01:00:00"/>
    <s v="DCO"/>
    <s v="N/A"/>
  </r>
  <r>
    <n v="14885"/>
    <x v="100"/>
    <x v="15"/>
    <s v="IFTS LIFT 24-02 QATAR"/>
    <s v="QATAR"/>
    <n v="51"/>
    <s v="ACS"/>
    <n v="12"/>
    <s v="X"/>
    <m/>
    <x v="4"/>
    <s v="NET"/>
    <s v="DCA"/>
    <m/>
    <n v="14884"/>
    <s v="NET SMI02"/>
    <d v="1899-12-30T09:00:00"/>
    <d v="1899-12-30T10:00:00"/>
    <d v="1899-12-30T01:00:00"/>
    <d v="1899-12-30T09:00:00"/>
    <d v="1899-12-30T10:00:00"/>
    <d v="1899-12-30T01:00:00"/>
    <s v="DCO"/>
    <s v="N/A"/>
  </r>
  <r>
    <n v="14886"/>
    <x v="100"/>
    <x v="15"/>
    <s v="LIFT IFTS 24-04 HUN"/>
    <s v="IFTS"/>
    <n v="63"/>
    <s v="ACS"/>
    <n v="9"/>
    <m/>
    <s v="X"/>
    <x v="1"/>
    <s v="NET"/>
    <s v="DECI_PGM"/>
    <m/>
    <n v="14887"/>
    <s v="NET PGM03"/>
    <s v="09:00"/>
    <s v="10:00"/>
    <d v="1899-12-30T01:00:00"/>
    <s v="09:00"/>
    <s v="10:00"/>
    <d v="1899-12-30T01:00:00"/>
    <s v="DCO"/>
    <s v="N/A"/>
  </r>
  <r>
    <n v="14887"/>
    <x v="100"/>
    <x v="15"/>
    <s v="LIFT IFTS 24-04 HUN"/>
    <s v="IFTS"/>
    <n v="62"/>
    <s v="IFTS"/>
    <n v="3"/>
    <m/>
    <s v="X"/>
    <x v="6"/>
    <s v="NET"/>
    <s v="DECI_PGM"/>
    <m/>
    <n v="14886"/>
    <s v="NET PGM03"/>
    <d v="1899-12-30T09:00:00"/>
    <d v="1899-12-30T10:00:00"/>
    <d v="1899-12-30T01:00:00"/>
    <s v="09:00"/>
    <s v="10:00"/>
    <d v="1899-12-30T01:00:00"/>
    <s v="DCO"/>
    <s v="N/A"/>
  </r>
  <r>
    <n v="14888"/>
    <x v="100"/>
    <x v="15"/>
    <s v="LIFT IFTS 24-03 CAN"/>
    <s v="IFTS"/>
    <n v="37"/>
    <s v="ACS"/>
    <n v="1"/>
    <m/>
    <s v="X"/>
    <x v="5"/>
    <s v="NET"/>
    <s v="OCA AA"/>
    <m/>
    <n v="14889"/>
    <s v="NET OCAAA01"/>
    <s v="10:30"/>
    <s v="11:30"/>
    <d v="1899-12-30T01:00:00"/>
    <d v="1899-12-30T10:30:00"/>
    <d v="1899-12-30T11:30:00"/>
    <d v="1899-12-30T01:00:00"/>
    <s v="DCO"/>
    <s v="N/A"/>
  </r>
  <r>
    <n v="14889"/>
    <x v="100"/>
    <x v="15"/>
    <s v="LIFT IFTS 24-03 CAN"/>
    <s v="IFTS"/>
    <n v="38"/>
    <s v="ACS"/>
    <n v="14"/>
    <m/>
    <s v="X"/>
    <x v="4"/>
    <s v="NET"/>
    <s v="OCA AA"/>
    <m/>
    <n v="14888"/>
    <s v="NET OCAAA01"/>
    <d v="1899-12-30T10:30:00"/>
    <d v="1899-12-30T11:30:00"/>
    <d v="1899-12-30T01:00:00"/>
    <d v="1899-12-30T10:30:00"/>
    <d v="1899-12-30T11:30:00"/>
    <d v="1899-12-30T01:00:00"/>
    <s v="DCO"/>
    <s v="N/A"/>
  </r>
  <r>
    <n v="14890"/>
    <x v="100"/>
    <x v="15"/>
    <s v="LIFT IFTS 24-05 GER"/>
    <s v="IFTS"/>
    <n v="66"/>
    <s v="ACS"/>
    <n v="10"/>
    <m/>
    <s v="X"/>
    <x v="1"/>
    <s v="STDA"/>
    <s v="LOW LEVEL"/>
    <m/>
    <m/>
    <s v="FMS LLF03"/>
    <s v="10:30"/>
    <s v="11:30"/>
    <d v="1899-12-30T01:00:00"/>
    <s v="10:30"/>
    <s v="11:30"/>
    <d v="1899-12-30T01:00:00"/>
    <s v="DCO"/>
    <s v="N/A"/>
  </r>
  <r>
    <n v="14891"/>
    <x v="100"/>
    <x v="15"/>
    <s v="LIFT IFTS 24-05 GER"/>
    <s v="IFTS"/>
    <n v="67"/>
    <s v="ACS"/>
    <n v="32"/>
    <m/>
    <s v="X"/>
    <x v="6"/>
    <s v="STDA"/>
    <s v="LOW LEVEL"/>
    <m/>
    <m/>
    <s v="FMS LLF03"/>
    <s v="10:30"/>
    <s v="11:30"/>
    <d v="1899-12-30T01:00:00"/>
    <s v="10:30"/>
    <s v="11:30"/>
    <d v="1899-12-30T01:00:00"/>
    <s v="DCO"/>
    <s v="N/A"/>
  </r>
  <r>
    <n v="14892"/>
    <x v="100"/>
    <x v="15"/>
    <s v="LIFT IFTS 24-03 SAUDI"/>
    <s v="IFTS"/>
    <n v="46"/>
    <s v="ACS"/>
    <n v="13"/>
    <m/>
    <s v="X"/>
    <x v="5"/>
    <s v="NET"/>
    <s v="DECI_STD"/>
    <m/>
    <n v="14893"/>
    <s v="FMSC OACM02"/>
    <s v="12:00"/>
    <s v="13:00"/>
    <d v="1899-12-30T01:00:00"/>
    <d v="1899-12-30T12:00:00"/>
    <d v="1899-12-30T13:00:00"/>
    <d v="1899-12-30T01:00:00"/>
    <s v="DCO"/>
    <s v="N/A"/>
  </r>
  <r>
    <n v="14893"/>
    <x v="100"/>
    <x v="15"/>
    <s v="LIFT IFTS 24-04 CAN"/>
    <s v="IFTS"/>
    <n v="51"/>
    <s v="ACS"/>
    <n v="5"/>
    <m/>
    <s v="X"/>
    <x v="1"/>
    <s v="STDA"/>
    <s v="DECI_STD"/>
    <m/>
    <m/>
    <s v="PT ERT02"/>
    <s v="12:00"/>
    <s v="13:00"/>
    <d v="1899-12-30T01:00:00"/>
    <s v="12:00"/>
    <s v="13:00"/>
    <d v="1899-12-30T01:00:00"/>
    <s v="DCO"/>
    <s v="N/A"/>
  </r>
  <r>
    <n v="14894"/>
    <x v="100"/>
    <x v="15"/>
    <s v="LIFT IFTS 24-04 CAN"/>
    <s v="IFTS"/>
    <n v="53"/>
    <s v="IFTS"/>
    <n v="3"/>
    <m/>
    <s v="X"/>
    <x v="6"/>
    <s v="STDA"/>
    <s v="DECI_STD"/>
    <m/>
    <m/>
    <s v="PT ERT02"/>
    <s v="12:00"/>
    <s v="13:00"/>
    <d v="1899-12-30T01:00:00"/>
    <s v="12:00"/>
    <s v="13:00"/>
    <d v="1899-12-30T01:00:00"/>
    <s v="DCO"/>
    <s v="N/A"/>
  </r>
  <r>
    <n v="14895"/>
    <x v="100"/>
    <x v="15"/>
    <s v="IFTS LIFT 24-02 QATAR"/>
    <s v="QATAR"/>
    <n v="55"/>
    <s v="ACS"/>
    <n v="1"/>
    <s v="X"/>
    <m/>
    <x v="5"/>
    <s v="STDA"/>
    <s v="DECI_STD_NVG"/>
    <m/>
    <m/>
    <s v="FMS R2RNVG01"/>
    <s v="13:30"/>
    <s v="14:30"/>
    <d v="1899-12-30T01:00:00"/>
    <d v="1899-12-30T13:30:00"/>
    <d v="1899-12-30T14:30:00"/>
    <d v="1899-12-30T01:00:00"/>
    <s v="DCO"/>
    <s v="N/A"/>
  </r>
  <r>
    <n v="14896"/>
    <x v="100"/>
    <x v="15"/>
    <s v="LIFT IFTS 24-04 HUN"/>
    <s v="IFTS"/>
    <n v="62"/>
    <s v="ACS"/>
    <n v="14"/>
    <m/>
    <s v="X"/>
    <x v="4"/>
    <s v="STDA"/>
    <s v="AAR"/>
    <m/>
    <m/>
    <s v="PT AAR01"/>
    <s v="13:30"/>
    <s v="14:30"/>
    <d v="1899-12-30T01:00:00"/>
    <d v="1899-12-30T13:30:00"/>
    <d v="1899-12-30T14:30:00"/>
    <d v="1899-12-30T01:00:00"/>
    <s v="DCO"/>
    <s v="N/A"/>
  </r>
  <r>
    <n v="14897"/>
    <x v="100"/>
    <x v="15"/>
    <s v="LIFT IFTS 24-04 CAN"/>
    <s v="IFTS"/>
    <n v="54"/>
    <s v="IFTS"/>
    <n v="22"/>
    <m/>
    <s v="X"/>
    <x v="1"/>
    <s v="STDA"/>
    <s v="AAR"/>
    <m/>
    <m/>
    <s v="PT AAR01"/>
    <s v="13:30"/>
    <s v="14:30"/>
    <d v="1899-12-30T01:00:00"/>
    <d v="1899-12-30T13:30:00"/>
    <d v="1899-12-30T14:20:00"/>
    <d v="1899-12-30T00:50:00"/>
    <s v="DCO"/>
    <s v="N/A"/>
  </r>
  <r>
    <n v="14898"/>
    <x v="100"/>
    <x v="15"/>
    <s v="LIFT IFTS 24-04 SPA"/>
    <s v="IFTS"/>
    <n v="60"/>
    <s v="IFTS"/>
    <n v="23"/>
    <m/>
    <s v="X"/>
    <x v="6"/>
    <s v="STDA"/>
    <s v="DECI_STD"/>
    <m/>
    <m/>
    <s v="PT ERT02"/>
    <s v="13:30"/>
    <s v="14:30"/>
    <d v="1899-12-30T01:00:00"/>
    <d v="1899-12-30T13:30:00"/>
    <d v="1899-12-30T14:30:00"/>
    <d v="1899-12-30T01:00:00"/>
    <s v="DCO"/>
    <s v="N/A"/>
  </r>
  <r>
    <n v="14899"/>
    <x v="100"/>
    <x v="15"/>
    <s v="LIFT 24-44 ITA"/>
    <s v="AMI"/>
    <n v="70"/>
    <s v="ACS"/>
    <n v="9"/>
    <s v="X"/>
    <m/>
    <x v="5"/>
    <s v="NET"/>
    <s v="DECI_STD"/>
    <m/>
    <n v="14900"/>
    <s v="SD HACM01"/>
    <s v="15:00"/>
    <d v="1899-12-30T15:30:00"/>
    <d v="1899-12-30T00:30:00"/>
    <d v="1899-12-30T15:00:00"/>
    <d v="1899-12-30T15:30:00"/>
    <d v="1899-12-30T00:30:00"/>
    <s v="DCO"/>
    <s v="N/A"/>
  </r>
  <r>
    <n v="14900"/>
    <x v="100"/>
    <x v="15"/>
    <s v="LIFT 24-44 ITA"/>
    <s v="AMI"/>
    <n v="72"/>
    <s v="ACS"/>
    <n v="32"/>
    <s v="X"/>
    <m/>
    <x v="5"/>
    <s v="NET"/>
    <s v="DECI_STD"/>
    <m/>
    <n v="14901"/>
    <s v="SD HACM01"/>
    <s v="15:35"/>
    <d v="1899-12-30T16:05:00"/>
    <d v="1899-12-30T00:30:00"/>
    <d v="1899-12-30T15:35:00"/>
    <d v="1899-12-30T16:05:00"/>
    <d v="1899-12-30T00:30:00"/>
    <s v="DCO"/>
    <s v="N/A"/>
  </r>
  <r>
    <n v="14901"/>
    <x v="100"/>
    <x v="15"/>
    <s v="LIFT IFTS 24-04 JPN"/>
    <s v="IFTS"/>
    <n v="55"/>
    <s v="ACS"/>
    <n v="13"/>
    <m/>
    <s v="X"/>
    <x v="1"/>
    <s v="NET"/>
    <s v="DECI_PGM"/>
    <m/>
    <n v="14902"/>
    <s v="NET PGM02"/>
    <s v="15:00"/>
    <s v="16:00"/>
    <d v="1899-12-30T01:00:00"/>
    <d v="1899-12-30T15:00:00"/>
    <d v="1899-12-30T16:00:00"/>
    <d v="1899-12-30T01:00:00"/>
    <s v="DCO"/>
    <s v="N/A"/>
  </r>
  <r>
    <n v="14902"/>
    <x v="100"/>
    <x v="15"/>
    <s v="LIFT IFTS 24-04 JPN"/>
    <s v="IFTS"/>
    <n v="57"/>
    <s v="ACS"/>
    <n v="2"/>
    <m/>
    <s v="X"/>
    <x v="6"/>
    <s v="NET"/>
    <s v="DECI_PGM"/>
    <m/>
    <n v="14901"/>
    <s v="NET PGM02"/>
    <d v="1899-12-30T15:00:00"/>
    <d v="1899-12-30T16:00:00"/>
    <d v="1899-12-30T01:00:00"/>
    <d v="1899-12-30T15:00:00"/>
    <d v="1899-12-30T16:00:00"/>
    <d v="1899-12-30T01:00:00"/>
    <s v="DCO"/>
    <s v="N/A"/>
  </r>
  <r>
    <n v="14903"/>
    <x v="101"/>
    <x v="15"/>
    <s v="IFTS LIFT 24-02 QATAR"/>
    <s v="QATAR"/>
    <n v="52"/>
    <s v="IFTS"/>
    <n v="9"/>
    <m/>
    <s v="X"/>
    <x v="5"/>
    <s v="NET"/>
    <s v="DCA"/>
    <m/>
    <n v="14904"/>
    <s v="NET QRA02"/>
    <s v="06:00"/>
    <s v="07:00"/>
    <d v="1899-12-30T01:00:00"/>
    <s v="06:00"/>
    <s v="07:00"/>
    <d v="1899-12-30T01:00:00"/>
    <s v="DCO"/>
    <s v="N/A"/>
  </r>
  <r>
    <n v="14904"/>
    <x v="101"/>
    <x v="15"/>
    <s v="IFTS LIFT 24-02 QATAR"/>
    <s v="QATAR"/>
    <n v="55"/>
    <s v="ACS"/>
    <n v="1"/>
    <m/>
    <s v="X"/>
    <x v="4"/>
    <s v="NET"/>
    <s v="DCA"/>
    <m/>
    <n v="14903"/>
    <s v="NET QRA02"/>
    <s v="06:00"/>
    <s v="07:00"/>
    <d v="1899-12-30T01:00:00"/>
    <s v="06:00"/>
    <s v="07:00"/>
    <d v="1899-12-30T01:00:00"/>
    <s v="SDC"/>
    <s v="N/A"/>
  </r>
  <r>
    <n v="14905"/>
    <x v="101"/>
    <x v="15"/>
    <s v="LIFT IFTS 24-05 GER"/>
    <s v="IFTS"/>
    <n v="66"/>
    <s v="ACS"/>
    <n v="32"/>
    <m/>
    <s v="X"/>
    <x v="0"/>
    <s v="NET"/>
    <s v="DECI_STD"/>
    <m/>
    <n v="14906"/>
    <s v="FMSC DBFM02"/>
    <s v="06:00"/>
    <s v="07:00"/>
    <d v="1899-12-30T01:00:00"/>
    <s v="06:00"/>
    <s v="07:00"/>
    <d v="1899-12-30T01:00:00"/>
    <s v="DCO"/>
    <s v="N/A"/>
  </r>
  <r>
    <n v="14906"/>
    <x v="101"/>
    <x v="15"/>
    <s v="LIFT IFTS 24-04 SPA"/>
    <s v="IFTS"/>
    <n v="58"/>
    <s v="IFTS"/>
    <n v="22"/>
    <m/>
    <s v="X"/>
    <x v="6"/>
    <s v="STDA"/>
    <s v="LOW LEVEL"/>
    <m/>
    <m/>
    <s v="FMS LLF02"/>
    <s v="06:00"/>
    <s v="07:00"/>
    <d v="1899-12-30T01:00:00"/>
    <s v="06:00"/>
    <d v="1899-12-30T06:55:00"/>
    <d v="1899-12-30T00:55:00"/>
    <s v="DCO"/>
    <s v="N/A"/>
  </r>
  <r>
    <n v="14907"/>
    <x v="101"/>
    <x v="15"/>
    <s v="LIFT 24-43 ITA"/>
    <s v="AMI"/>
    <n v="65"/>
    <s v="ACS"/>
    <n v="9"/>
    <s v="X"/>
    <m/>
    <x v="5"/>
    <s v="NET"/>
    <s v="DCA"/>
    <m/>
    <n v="14908"/>
    <s v="SD ADCA01"/>
    <s v="07:30"/>
    <s v="08:30"/>
    <d v="1899-12-30T01:00:00"/>
    <s v="07:30"/>
    <s v="08:30"/>
    <d v="1899-12-30T01:00:00"/>
    <s v="DCO"/>
    <s v="N/A"/>
  </r>
  <r>
    <n v="14908"/>
    <x v="101"/>
    <x v="15"/>
    <s v="LIFT 24-43 ITA"/>
    <s v="AMI"/>
    <n v="66"/>
    <s v="ACS"/>
    <n v="10"/>
    <s v="X"/>
    <m/>
    <x v="4"/>
    <s v="NET"/>
    <s v="DCA"/>
    <m/>
    <n v="14907"/>
    <s v="SD ADCA01"/>
    <s v="07:30"/>
    <s v="08:30"/>
    <d v="1899-12-30T01:00:00"/>
    <s v="07:30"/>
    <s v="08:30"/>
    <d v="1899-12-30T01:00:00"/>
    <s v="SDC"/>
    <s v="N/A"/>
  </r>
  <r>
    <n v="14909"/>
    <x v="101"/>
    <x v="15"/>
    <s v="LIFT IFTS 24-05 AUT"/>
    <s v="IFTS"/>
    <n v="64"/>
    <s v="ACS"/>
    <n v="13"/>
    <m/>
    <s v="X"/>
    <x v="0"/>
    <s v="NET"/>
    <s v="DECI_STD"/>
    <m/>
    <n v="14910"/>
    <s v="FMSC OBFM01"/>
    <s v="07:30"/>
    <s v="08:30"/>
    <d v="1899-12-30T01:00:00"/>
    <s v="07:30"/>
    <s v="08:30"/>
    <d v="1899-12-30T01:00:00"/>
    <s v="DCO"/>
    <s v="N/A"/>
  </r>
  <r>
    <n v="14910"/>
    <x v="101"/>
    <x v="15"/>
    <s v="LIFT IFTS 24-04 CAN"/>
    <s v="IFTS"/>
    <n v="52"/>
    <s v="IFTS"/>
    <n v="3"/>
    <m/>
    <s v="X"/>
    <x v="6"/>
    <s v="STDA"/>
    <s v="DECI_STD"/>
    <m/>
    <m/>
    <s v="PT ERT02"/>
    <s v="07:30"/>
    <s v="08:30"/>
    <d v="1899-12-30T01:00:00"/>
    <s v="07:30"/>
    <s v="08:30"/>
    <d v="1899-12-30T01:00:00"/>
    <s v="DCO"/>
    <s v="N/A"/>
  </r>
  <r>
    <n v="14911"/>
    <x v="101"/>
    <x v="15"/>
    <s v="LIFT 24-43 ITA"/>
    <s v="AMI"/>
    <n v="68"/>
    <s v="ACS"/>
    <n v="12"/>
    <s v="X"/>
    <m/>
    <x v="5"/>
    <s v="NET"/>
    <s v="DCA"/>
    <m/>
    <n v="14912"/>
    <s v="SD ADCA01"/>
    <s v="09:00"/>
    <s v="10:00"/>
    <d v="1899-12-30T01:00:00"/>
    <d v="1899-12-30T09:00:00"/>
    <d v="1899-12-30T10:00:00"/>
    <d v="1899-12-30T01:00:00"/>
    <s v="DCO"/>
    <s v="N/A"/>
  </r>
  <r>
    <n v="14912"/>
    <x v="101"/>
    <x v="15"/>
    <s v="LIFT 24-43 ITA"/>
    <s v="AMI"/>
    <n v="69"/>
    <s v="IFTS"/>
    <n v="9"/>
    <s v="X"/>
    <m/>
    <x v="4"/>
    <s v="NET"/>
    <s v="DCA"/>
    <m/>
    <n v="14911"/>
    <s v="SD ADCA01"/>
    <s v="09:00"/>
    <s v="10:00"/>
    <d v="1899-12-30T01:00:00"/>
    <d v="1899-12-30T09:00:00"/>
    <d v="1899-12-30T10:00:00"/>
    <d v="1899-12-30T01:00:00"/>
    <s v="DCO"/>
    <s v="N/A"/>
  </r>
  <r>
    <n v="14913"/>
    <x v="101"/>
    <x v="15"/>
    <s v="LIFT IFTS 24-05 AUT"/>
    <s v="IFTS"/>
    <n v="65"/>
    <s v="ACS"/>
    <n v="1"/>
    <m/>
    <s v="X"/>
    <x v="0"/>
    <s v="NET"/>
    <s v="DECI_STD"/>
    <m/>
    <n v="14914"/>
    <s v="FMSC OBFM01"/>
    <s v="09:00"/>
    <s v="10:00"/>
    <d v="1899-12-30T01:00:00"/>
    <s v="09:00"/>
    <s v="10:00"/>
    <d v="1899-12-30T01:00:00"/>
    <s v="DCO"/>
    <s v="N/A"/>
  </r>
  <r>
    <n v="14914"/>
    <x v="101"/>
    <x v="15"/>
    <s v="LIFT IFTS 24-04 SPA"/>
    <s v="IFTS"/>
    <n v="59"/>
    <s v="ACS"/>
    <n v="5"/>
    <m/>
    <s v="X"/>
    <x v="6"/>
    <s v="STDA"/>
    <s v="LOW LEVEL"/>
    <m/>
    <m/>
    <s v="FMS LLF02"/>
    <s v="09:10"/>
    <s v="10:10"/>
    <d v="1899-12-30T01:00:00"/>
    <s v="09:10"/>
    <s v="10:10"/>
    <d v="1899-12-30T01:00:00"/>
    <s v="DCO"/>
    <s v="N/A"/>
  </r>
  <r>
    <n v="14915"/>
    <x v="101"/>
    <x v="15"/>
    <s v="LIFT IFTS 24-03 CAN"/>
    <s v="IFTS"/>
    <n v="38"/>
    <s v="ACS"/>
    <n v="9"/>
    <m/>
    <s v="X"/>
    <x v="5"/>
    <s v="NET"/>
    <s v="OCA AG"/>
    <m/>
    <n v="14916"/>
    <s v="NET OCAAG01"/>
    <s v="10:30"/>
    <s v="11:30"/>
    <d v="1899-12-30T01:00:00"/>
    <s v="10:30"/>
    <s v="11:30"/>
    <d v="1899-12-30T01:00:00"/>
    <s v="DCO"/>
    <s v="N/A"/>
  </r>
  <r>
    <n v="14916"/>
    <x v="101"/>
    <x v="15"/>
    <s v="LIFT IFTS 24-03 CAN"/>
    <s v="IFTS"/>
    <n v="37"/>
    <s v="ACS"/>
    <n v="14"/>
    <m/>
    <s v="X"/>
    <x v="4"/>
    <s v="NET"/>
    <s v="OCA AG"/>
    <m/>
    <n v="14915"/>
    <s v="NET OCAAG01"/>
    <s v="10:30"/>
    <s v="11:30"/>
    <d v="1899-12-30T01:00:00"/>
    <s v="10:30"/>
    <s v="11:30"/>
    <d v="1899-12-30T01:00:00"/>
    <s v="DCO"/>
    <s v="N/A"/>
  </r>
  <r>
    <n v="14917"/>
    <x v="101"/>
    <x v="15"/>
    <s v="LIFT IFTS 24-04 JPN"/>
    <s v="IFTS"/>
    <n v="57"/>
    <s v="ACS"/>
    <n v="13"/>
    <m/>
    <s v="X"/>
    <x v="6"/>
    <s v="NET"/>
    <s v="DECI_PGM"/>
    <m/>
    <n v="14918"/>
    <s v="NET PGM03"/>
    <s v="10:30"/>
    <s v="11:30"/>
    <d v="1899-12-30T01:00:00"/>
    <s v="10:30"/>
    <s v="11:30"/>
    <d v="1899-12-30T01:00:00"/>
    <s v="DCO"/>
    <s v="N/A"/>
  </r>
  <r>
    <n v="14918"/>
    <x v="101"/>
    <x v="15"/>
    <s v="LIFT IFTS 24-04 JPN"/>
    <s v="IFTS"/>
    <n v="55"/>
    <s v="ACS"/>
    <n v="2"/>
    <m/>
    <s v="X"/>
    <x v="1"/>
    <s v="NET"/>
    <s v="DECI_PGM"/>
    <m/>
    <n v="14917"/>
    <s v="NET PGM03"/>
    <s v="10:30"/>
    <s v="11:30"/>
    <d v="1899-12-30T01:00:00"/>
    <s v="10:30"/>
    <s v="11:30"/>
    <d v="1899-12-30T01:00:00"/>
    <s v="DCO"/>
    <s v="N/A"/>
  </r>
  <r>
    <n v="14919"/>
    <x v="101"/>
    <x v="15"/>
    <s v="LIFT IFTS 24-04 HUN"/>
    <s v="IFTS"/>
    <n v="63"/>
    <s v="IFTS"/>
    <n v="3"/>
    <m/>
    <s v="X"/>
    <x v="0"/>
    <s v="STDA"/>
    <s v="AAR"/>
    <m/>
    <m/>
    <s v="FMS AAR01"/>
    <s v="10:30"/>
    <s v="11:30"/>
    <d v="1899-12-30T01:00:00"/>
    <s v="10:30"/>
    <s v="11:30"/>
    <d v="1899-12-30T01:00:00"/>
    <s v="DCO"/>
    <s v="N/A"/>
  </r>
  <r>
    <n v="14920"/>
    <x v="101"/>
    <x v="15"/>
    <s v="LIFT 24-43 ITA"/>
    <s v="AMI"/>
    <n v="67"/>
    <s v="ACS"/>
    <n v="10"/>
    <s v="X"/>
    <m/>
    <x v="5"/>
    <s v="NET"/>
    <s v="DCA"/>
    <m/>
    <n v="14921"/>
    <s v="SD ADCA01"/>
    <s v="12:00"/>
    <s v="13:00"/>
    <d v="1899-12-30T01:00:00"/>
    <s v="12:00"/>
    <s v="13:00"/>
    <d v="1899-12-30T01:00:00"/>
    <s v="DCO"/>
    <s v="N/A"/>
  </r>
  <r>
    <n v="14921"/>
    <x v="101"/>
    <x v="15"/>
    <s v="LIFT 24-43 ITA"/>
    <s v="AMI"/>
    <n v="64"/>
    <s v="ACS"/>
    <n v="12"/>
    <s v="X"/>
    <m/>
    <x v="4"/>
    <s v="NET"/>
    <s v="DCA"/>
    <m/>
    <n v="14920"/>
    <s v="SD ADCA01"/>
    <s v="12:00"/>
    <s v="13:00"/>
    <d v="1899-12-30T01:00:00"/>
    <s v="12:00"/>
    <s v="13:00"/>
    <d v="1899-12-30T01:00:00"/>
    <s v="DCO"/>
    <s v="N/A"/>
  </r>
  <r>
    <n v="14922"/>
    <x v="101"/>
    <x v="15"/>
    <s v="LIFT IFTS 24-05 GER"/>
    <s v="IFTS"/>
    <n v="67"/>
    <s v="IFTS"/>
    <n v="22"/>
    <m/>
    <s v="X"/>
    <x v="0"/>
    <s v="NET"/>
    <s v="DECI_STD"/>
    <m/>
    <n v="14923"/>
    <s v="FMSC DBFM02"/>
    <s v="12:00"/>
    <s v="13:00"/>
    <d v="1899-12-30T01:00:00"/>
    <s v="12:00"/>
    <s v="13:00"/>
    <d v="1899-12-30T01:00:00"/>
    <s v="DCO"/>
    <s v="N/A"/>
  </r>
  <r>
    <n v="14923"/>
    <x v="101"/>
    <x v="15"/>
    <s v="LIFT IFTS 24-04 CAN"/>
    <s v="IFTS"/>
    <n v="53"/>
    <s v="ACS"/>
    <n v="5"/>
    <m/>
    <s v="X"/>
    <x v="6"/>
    <s v="STDA"/>
    <s v="AAR"/>
    <m/>
    <m/>
    <s v="PT AAR01"/>
    <s v="12:00"/>
    <s v="13:00"/>
    <d v="1899-12-30T01:00:00"/>
    <s v="12:00"/>
    <s v="13:00"/>
    <d v="1899-12-30T01:00:00"/>
    <s v="DCO"/>
    <s v="N/A"/>
  </r>
  <r>
    <n v="14924"/>
    <x v="101"/>
    <x v="15"/>
    <s v="LIFT 24-45 ITA"/>
    <s v="AMI"/>
    <n v="34"/>
    <s v="ACS"/>
    <n v="2"/>
    <s v="X"/>
    <m/>
    <x v="5"/>
    <s v="NET"/>
    <s v="LOW LEVEL"/>
    <m/>
    <n v="14925"/>
    <s v="SD FLL01"/>
    <s v="13:30"/>
    <s v="14:30"/>
    <d v="1899-12-30T01:00:00"/>
    <d v="1899-12-30T13:30:00"/>
    <d v="1899-12-30T14:30:00"/>
    <d v="1899-12-30T01:00:00"/>
    <s v="DCO"/>
    <s v="N/A"/>
  </r>
  <r>
    <n v="14925"/>
    <x v="101"/>
    <x v="15"/>
    <s v="LIP 24-04 CAN"/>
    <s v="IFTS"/>
    <n v="50"/>
    <s v="ACS"/>
    <n v="14"/>
    <m/>
    <s v="X"/>
    <x v="4"/>
    <s v="NET"/>
    <s v="LOW LEVEL"/>
    <m/>
    <n v="14924"/>
    <s v="SD FLL01"/>
    <s v="13:30"/>
    <s v="14:30"/>
    <d v="1899-12-30T01:00:00"/>
    <d v="1899-12-30T13:30:00"/>
    <d v="1899-12-30T14:30:00"/>
    <d v="1899-12-30T01:00:00"/>
    <s v="DCO"/>
    <s v="N/A"/>
  </r>
  <r>
    <n v="14926"/>
    <x v="101"/>
    <x v="15"/>
    <s v=" IFTS LIFT 24-03 QATAR"/>
    <s v="QATAR"/>
    <n v="60"/>
    <s v="ACS"/>
    <n v="13"/>
    <s v="X"/>
    <m/>
    <x v="0"/>
    <s v="NET"/>
    <s v="DECI_STD"/>
    <m/>
    <n v="14927"/>
    <s v="FMSC DBFM02"/>
    <s v="13:30"/>
    <s v="14:30"/>
    <d v="1899-12-30T01:00:00"/>
    <s v="13:30"/>
    <s v="14:30"/>
    <d v="1899-12-30T01:00:00"/>
    <s v="DCO"/>
    <s v="N/A"/>
  </r>
  <r>
    <n v="14927"/>
    <x v="101"/>
    <x v="15"/>
    <s v="LIFT IFTS 24-04 CAN"/>
    <s v="IFTS"/>
    <n v="54"/>
    <s v="IFTS"/>
    <n v="3"/>
    <m/>
    <s v="X"/>
    <x v="6"/>
    <s v="STDA"/>
    <s v="DECI_STD"/>
    <m/>
    <m/>
    <s v="PT ERT02"/>
    <s v="13:30"/>
    <s v="14:30"/>
    <d v="1899-12-30T01:00:00"/>
    <s v="13:30"/>
    <s v="14:30"/>
    <d v="1899-12-30T01:00:00"/>
    <s v="DCO"/>
    <s v="N/A"/>
  </r>
  <r>
    <n v="14928"/>
    <x v="102"/>
    <x v="15"/>
    <s v="LIFT 24-03 SNG"/>
    <s v="IFTS"/>
    <n v="44"/>
    <s v="ACS"/>
    <n v="9"/>
    <m/>
    <s v="X"/>
    <x v="0"/>
    <s v="NET"/>
    <s v="ATAG_DECI"/>
    <m/>
    <n v="14929"/>
    <s v="NET ATAG01"/>
    <s v="06:00"/>
    <s v="07:00"/>
    <d v="1899-12-30T01:00:00"/>
    <s v="06:00"/>
    <s v="07:00"/>
    <d v="1899-12-30T01:00:00"/>
    <s v="DCO"/>
    <s v="N/A"/>
  </r>
  <r>
    <n v="14929"/>
    <x v="102"/>
    <x v="15"/>
    <s v="LIFT 24-03 SNG"/>
    <s v="IFTS"/>
    <n v="43"/>
    <s v="ACS"/>
    <n v="32"/>
    <m/>
    <s v="X"/>
    <x v="1"/>
    <s v="NET"/>
    <s v="ATAG_DECI"/>
    <m/>
    <n v="14928"/>
    <s v="NET ATAG01"/>
    <d v="1899-12-30T06:00:00"/>
    <d v="1899-12-30T07:00:00"/>
    <d v="1899-12-30T01:00:00"/>
    <d v="1899-12-30T06:00:00"/>
    <d v="1899-12-30T07:00:00"/>
    <d v="1899-12-30T01:00:00"/>
    <s v="DCO"/>
    <s v="N/A"/>
  </r>
  <r>
    <n v="14930"/>
    <x v="102"/>
    <x v="15"/>
    <s v="LIFT IFTS 24-04 HUN"/>
    <s v="IFTS"/>
    <n v="62"/>
    <s v="ACS"/>
    <n v="12"/>
    <m/>
    <s v="X"/>
    <x v="6"/>
    <s v="STDA"/>
    <s v="DECI_STD"/>
    <m/>
    <m/>
    <s v="PT ERT02"/>
    <s v="06:00"/>
    <s v="07:00"/>
    <d v="1899-12-30T01:00:00"/>
    <s v="06:00"/>
    <s v="07:00"/>
    <d v="1899-12-30T01:00:00"/>
    <s v="DCO"/>
    <s v="N/A"/>
  </r>
  <r>
    <n v="14931"/>
    <x v="102"/>
    <x v="15"/>
    <s v="LIFT IFTS 24-04 HUN"/>
    <s v="IFTS"/>
    <n v="63"/>
    <s v="ACS"/>
    <n v="5"/>
    <m/>
    <s v="X"/>
    <x v="4"/>
    <s v="STDA"/>
    <s v="DECI_STD"/>
    <m/>
    <m/>
    <s v="PT ERT02"/>
    <s v="06:00"/>
    <s v="07:00"/>
    <d v="1899-12-30T01:00:00"/>
    <d v="1899-12-30T06:00:00"/>
    <d v="1899-12-30T07:00:00"/>
    <d v="1899-12-30T01:00:00"/>
    <s v="DCO"/>
    <s v="N/A"/>
  </r>
  <r>
    <n v="14932"/>
    <x v="102"/>
    <x v="15"/>
    <s v="LIFT IFTS 24-05 AUT"/>
    <s v="IFTS"/>
    <n v="64"/>
    <s v="ACS"/>
    <n v="13"/>
    <m/>
    <s v="X"/>
    <x v="2"/>
    <s v="STDA"/>
    <s v="DECI_STD"/>
    <m/>
    <m/>
    <s v="PT ERT01"/>
    <s v="06:00"/>
    <s v="07:00"/>
    <d v="1899-12-30T01:00:00"/>
    <s v="06:00"/>
    <s v="07:00"/>
    <d v="1899-12-30T01:00:00"/>
    <s v="DCO"/>
    <s v="N/A"/>
  </r>
  <r>
    <n v="14933"/>
    <x v="102"/>
    <x v="15"/>
    <s v=" IFTS LIFT 24-03 QATAR"/>
    <s v="QATAR"/>
    <n v="57"/>
    <s v="IFTS"/>
    <n v="9"/>
    <s v="X"/>
    <m/>
    <x v="0"/>
    <s v="NET"/>
    <s v="DECI_STD"/>
    <m/>
    <n v="14934"/>
    <s v="FMSC DBFM02"/>
    <s v="07:30"/>
    <s v="08:30"/>
    <d v="1899-12-30T01:00:00"/>
    <s v="07:30"/>
    <s v="08:30"/>
    <d v="1899-12-30T01:00:00"/>
    <s v="DCO"/>
    <s v="N/A"/>
  </r>
  <r>
    <n v="14934"/>
    <x v="102"/>
    <x v="15"/>
    <s v="LIFT IFTS 24-04 SPA"/>
    <s v="IFTS"/>
    <n v="61"/>
    <s v="IFTS"/>
    <n v="22"/>
    <m/>
    <s v="X"/>
    <x v="6"/>
    <s v="STDA"/>
    <s v="LOW LEVEL"/>
    <m/>
    <m/>
    <s v="FMS LLF03"/>
    <s v="07:30"/>
    <s v="08:30"/>
    <d v="1899-12-30T01:00:00"/>
    <s v="07:30"/>
    <s v="08:30"/>
    <d v="1899-12-30T01:00:00"/>
    <s v="DCO"/>
    <s v="N/A"/>
  </r>
  <r>
    <n v="14935"/>
    <x v="102"/>
    <x v="15"/>
    <s v="LIFT IFTS 24-04 SPA"/>
    <s v="IFTS"/>
    <n v="60"/>
    <s v="ACS"/>
    <n v="14"/>
    <m/>
    <s v="X"/>
    <x v="4"/>
    <s v="STDA"/>
    <s v="LOW LEVEL"/>
    <m/>
    <m/>
    <s v="FMS LLF03"/>
    <s v="07:30"/>
    <s v="08:30"/>
    <d v="1899-12-30T01:00:00"/>
    <s v="07:30"/>
    <s v="08:30"/>
    <d v="1899-12-30T01:00:00"/>
    <s v="DCO"/>
    <s v="N/A"/>
  </r>
  <r>
    <n v="14936"/>
    <x v="102"/>
    <x v="15"/>
    <s v="IFTS LIFT 24-02 QATAR"/>
    <s v="QATAR"/>
    <n v="52"/>
    <s v="ACS"/>
    <n v="9"/>
    <s v="X"/>
    <m/>
    <x v="0"/>
    <s v="NET"/>
    <s v="DCA"/>
    <m/>
    <n v="14937"/>
    <s v="NET DCA01"/>
    <s v="09:00"/>
    <s v="10:00"/>
    <d v="1899-12-30T01:00:00"/>
    <d v="1899-12-30T09:00:00"/>
    <d v="1899-12-30T10:10:00"/>
    <d v="1899-12-30T01:10:00"/>
    <s v="DCO"/>
    <s v="N/A"/>
  </r>
  <r>
    <n v="14937"/>
    <x v="102"/>
    <x v="15"/>
    <s v="IFTS LIFT 24-02 QATAR"/>
    <s v="QATAR"/>
    <n v="55"/>
    <s v="ACS"/>
    <n v="32"/>
    <s v="X"/>
    <m/>
    <x v="1"/>
    <s v="NET"/>
    <s v="DCA"/>
    <m/>
    <n v="14936"/>
    <s v="NET DCA01"/>
    <d v="1899-12-30T09:00:00"/>
    <d v="1899-12-30T10:00:00"/>
    <d v="1899-12-30T01:00:00"/>
    <d v="1899-12-30T09:00:00"/>
    <d v="1899-12-30T10:10:00"/>
    <d v="1899-12-30T01:10:00"/>
    <s v="DCO"/>
    <s v="N/A"/>
  </r>
  <r>
    <n v="14938"/>
    <x v="102"/>
    <x v="15"/>
    <s v="LIFT IFTS 24-04 SPA"/>
    <s v="IFTS"/>
    <n v="58"/>
    <s v="ACS"/>
    <n v="12"/>
    <m/>
    <s v="X"/>
    <x v="6"/>
    <s v="STDA"/>
    <s v="LOW LEVEL"/>
    <m/>
    <m/>
    <s v="FMS LLF03"/>
    <s v="09:00"/>
    <s v="10:00"/>
    <d v="1899-12-30T01:00:00"/>
    <s v="09:00"/>
    <s v="10:00"/>
    <d v="1899-12-30T01:00:00"/>
    <s v="DCO"/>
    <s v="N/A"/>
  </r>
  <r>
    <n v="14939"/>
    <x v="102"/>
    <x v="15"/>
    <s v="LIFT IFTS 24-04 SPA"/>
    <s v="IFTS"/>
    <n v="59"/>
    <s v="ACS"/>
    <n v="10"/>
    <m/>
    <s v="X"/>
    <x v="4"/>
    <s v="STDA"/>
    <s v="LOW LEVEL"/>
    <m/>
    <m/>
    <s v="FMS LLF03"/>
    <s v="09:00"/>
    <s v="10:00"/>
    <d v="1899-12-30T01:00:00"/>
    <d v="1899-12-30T09:00:00"/>
    <d v="1899-12-30T10:00:00"/>
    <d v="1899-12-30T01:00:00"/>
    <s v="DCO"/>
    <s v="N/A"/>
  </r>
  <r>
    <n v="14940"/>
    <x v="102"/>
    <x v="15"/>
    <s v="LIFT IFTS 24-05 AUT"/>
    <s v="IFTS"/>
    <n v="65"/>
    <s v="ACS"/>
    <n v="13"/>
    <m/>
    <s v="X"/>
    <x v="2"/>
    <s v="STDA"/>
    <s v="DECI_STD"/>
    <m/>
    <m/>
    <s v="PT ERT01"/>
    <s v="09:00"/>
    <s v="10:00"/>
    <d v="1899-12-30T01:00:00"/>
    <s v="09:00"/>
    <s v="10:00"/>
    <d v="1899-12-30T01:00:00"/>
    <s v="DCO"/>
    <s v="N/A"/>
  </r>
  <r>
    <n v="14941"/>
    <x v="102"/>
    <x v="15"/>
    <s v=" IFTS LIFT 24-03 QATAR"/>
    <s v="QATAR"/>
    <n v="61"/>
    <s v="IFTS"/>
    <n v="9"/>
    <s v="X"/>
    <m/>
    <x v="0"/>
    <s v="NET"/>
    <s v="DECI_STD"/>
    <m/>
    <n v="14942"/>
    <s v="FMSC DBFM02"/>
    <s v="10:30"/>
    <s v="11:30"/>
    <d v="1899-12-30T01:00:00"/>
    <s v="10:30"/>
    <s v="11:30"/>
    <d v="1899-12-30T01:00:00"/>
    <s v="DCO"/>
    <s v="N/A"/>
  </r>
  <r>
    <n v="14942"/>
    <x v="102"/>
    <x v="15"/>
    <s v="LIFT IFTS 25-01 SGP"/>
    <s v="IFTS"/>
    <n v="68"/>
    <s v="IFTS"/>
    <n v="22"/>
    <m/>
    <s v="X"/>
    <x v="6"/>
    <s v="STDA"/>
    <s v="LOW LEVEL"/>
    <m/>
    <m/>
    <s v="PT LLF01"/>
    <s v="10:30"/>
    <s v="11:30"/>
    <d v="1899-12-30T01:00:00"/>
    <d v="1899-12-30T10:30:00"/>
    <d v="1899-12-30T11:25:00"/>
    <d v="1899-12-30T00:55:00"/>
    <s v="DCO"/>
    <s v="N/A"/>
  </r>
  <r>
    <n v="14943"/>
    <x v="102"/>
    <x v="15"/>
    <s v="LIFT IFTS 25-01 SGP"/>
    <s v="IFTS"/>
    <n v="69"/>
    <s v="ACS"/>
    <n v="2"/>
    <m/>
    <s v="X"/>
    <x v="4"/>
    <s v="STDA"/>
    <s v="LOW LEVEL"/>
    <m/>
    <m/>
    <s v="PT LLF01"/>
    <s v="10:30"/>
    <s v="11:30"/>
    <d v="1899-12-30T01:00:00"/>
    <d v="1899-12-30T10:30:00"/>
    <d v="1899-12-30T11:30:00"/>
    <d v="1899-12-30T01:00:00"/>
    <s v="DCO"/>
    <s v="N/A"/>
  </r>
  <r>
    <n v="14944"/>
    <x v="51"/>
    <x v="16"/>
    <s v="LIFT 24-03 SNG"/>
    <s v="IFTS"/>
    <n v="43"/>
    <s v="ACS"/>
    <n v="9"/>
    <m/>
    <s v="X"/>
    <x v="5"/>
    <s v="NET"/>
    <s v="ATAG_DECI"/>
    <m/>
    <n v="14945"/>
    <s v="NET ATAG02"/>
    <s v="06:00"/>
    <s v="07:00"/>
    <d v="1899-12-30T01:00:00"/>
    <d v="1899-12-30T06:15:00"/>
    <d v="1899-12-30T07:00:00"/>
    <d v="1899-12-30T00:45:00"/>
    <s v="DCO"/>
    <s v="N/A"/>
  </r>
  <r>
    <n v="14945"/>
    <x v="51"/>
    <x v="16"/>
    <s v="LIFT 24-03 SNG"/>
    <s v="IFTS"/>
    <n v="44"/>
    <s v="IFTS"/>
    <n v="9"/>
    <m/>
    <s v="X"/>
    <x v="4"/>
    <s v="NET"/>
    <s v="ATAG_DECI"/>
    <m/>
    <n v="14944"/>
    <s v="NET ATAG02"/>
    <d v="1899-12-30T06:00:00"/>
    <d v="1899-12-30T07:00:00"/>
    <d v="1899-12-30T01:00:00"/>
    <d v="1899-12-30T06:15:00"/>
    <d v="1899-12-30T07:00:00"/>
    <d v="1899-12-30T00:45:00"/>
    <s v="DCO"/>
    <s v="N/A"/>
  </r>
  <r>
    <n v="14946"/>
    <x v="51"/>
    <x v="16"/>
    <s v="IFTS LIFT 24-02 QATAR"/>
    <s v="QATAR"/>
    <n v="50"/>
    <s v="ACS"/>
    <n v="14"/>
    <s v="X"/>
    <m/>
    <x v="0"/>
    <s v="NET"/>
    <s v="DCA"/>
    <m/>
    <n v="14947"/>
    <s v="NET ADCA01"/>
    <s v="06:00"/>
    <s v="07:00"/>
    <d v="1899-12-30T01:00:00"/>
    <d v="1899-12-30T06:00:00"/>
    <d v="1899-12-30T07:00:00"/>
    <d v="1899-12-30T01:00:00"/>
    <s v="DCO"/>
    <s v="N/A"/>
  </r>
  <r>
    <n v="14947"/>
    <x v="51"/>
    <x v="16"/>
    <s v="IFTS LIFT 24-02 QATAR"/>
    <s v="QATAR"/>
    <n v="51"/>
    <s v="ACS"/>
    <n v="32"/>
    <s v="X"/>
    <m/>
    <x v="1"/>
    <s v="NET"/>
    <s v="DCA"/>
    <m/>
    <n v="14946"/>
    <s v="NET ADCA01"/>
    <d v="1899-12-30T06:00:00"/>
    <d v="1899-12-30T07:00:00"/>
    <d v="1899-12-30T01:00:00"/>
    <d v="1899-12-30T06:00:00"/>
    <d v="1899-12-30T07:00:00"/>
    <d v="1899-12-30T01:00:00"/>
    <s v="DCO"/>
    <s v="N/A"/>
  </r>
  <r>
    <n v="14948"/>
    <x v="51"/>
    <x v="16"/>
    <s v=" IFTS LIFT 24-03 QATAR"/>
    <s v="QATAR"/>
    <n v="58"/>
    <s v="ACS"/>
    <n v="2"/>
    <s v="X"/>
    <m/>
    <x v="6"/>
    <s v="STDA"/>
    <s v="DECI_STD"/>
    <m/>
    <m/>
    <s v="PT ERT03"/>
    <s v="06:00"/>
    <s v="07:00"/>
    <d v="1899-12-30T01:00:00"/>
    <d v="1899-12-30T06:10:00"/>
    <d v="1899-12-30T07:00:00"/>
    <d v="1899-12-30T00:50:00"/>
    <s v="DCO"/>
    <s v="N/A"/>
  </r>
  <r>
    <n v="14949"/>
    <x v="51"/>
    <x v="16"/>
    <s v="LIFT IFTS 24-03 UK"/>
    <s v="IFTS"/>
    <n v="39"/>
    <s v="ACS"/>
    <n v="1"/>
    <m/>
    <s v="X"/>
    <x v="5"/>
    <s v="NET"/>
    <s v="OCA AA"/>
    <m/>
    <n v="14950"/>
    <s v="NET OCAAA01"/>
    <s v="07:30"/>
    <s v="08:30"/>
    <d v="1899-12-30T01:00:00"/>
    <d v="1899-12-30T07:30:00"/>
    <d v="1899-12-30T08:30:00"/>
    <d v="1899-12-30T01:00:00"/>
    <s v="DCO"/>
    <s v="N/A"/>
  </r>
  <r>
    <n v="14950"/>
    <x v="51"/>
    <x v="16"/>
    <s v="LIFT IFTS 24-03 UK"/>
    <s v="IFTS"/>
    <n v="40"/>
    <s v="ACS"/>
    <n v="12"/>
    <m/>
    <s v="X"/>
    <x v="4"/>
    <s v="NET"/>
    <s v="OCA AA"/>
    <m/>
    <n v="14949"/>
    <s v="NET OCAAA01"/>
    <d v="1899-12-30T07:30:00"/>
    <d v="1899-12-30T08:30:00"/>
    <d v="1899-12-30T01:00:00"/>
    <d v="1899-12-30T07:30:00"/>
    <d v="1899-12-30T08:30:00"/>
    <d v="1899-12-30T01:00:00"/>
    <s v="DCO"/>
    <s v="N/A"/>
  </r>
  <r>
    <n v="14951"/>
    <x v="51"/>
    <x v="16"/>
    <s v="LIFT 24-45 ITA"/>
    <s v="AMI"/>
    <n v="34"/>
    <s v="IFTS"/>
    <n v="22"/>
    <s v="X"/>
    <m/>
    <x v="1"/>
    <s v="NET"/>
    <s v="LOW LEVEL"/>
    <m/>
    <n v="14950"/>
    <s v="SD FLL02"/>
    <d v="1899-12-30T07:30:00"/>
    <d v="1899-12-30T08:30:00"/>
    <d v="1899-12-30T01:00:00"/>
    <d v="1899-12-30T07:30:00"/>
    <d v="1899-12-30T08:30:00"/>
    <d v="1899-12-30T01:00:00"/>
    <s v="DCO"/>
    <s v="N/A"/>
  </r>
  <r>
    <n v="14952"/>
    <x v="51"/>
    <x v="16"/>
    <s v="LIFT IFTS 24-04 HUN"/>
    <s v="IFTS"/>
    <n v="63"/>
    <s v="ACS"/>
    <n v="10"/>
    <m/>
    <s v="X"/>
    <x v="6"/>
    <s v="STDA"/>
    <s v="CAS_DECI"/>
    <m/>
    <m/>
    <s v="FMS CAS01"/>
    <s v="07:30"/>
    <s v="08:30"/>
    <d v="1899-12-30T01:00:00"/>
    <d v="1899-12-30T07:30:00"/>
    <d v="1899-12-30T08:30:00"/>
    <d v="1899-12-30T01:00:00"/>
    <s v="DCO"/>
    <s v="N/A"/>
  </r>
  <r>
    <n v="14953"/>
    <x v="51"/>
    <x v="16"/>
    <s v="LIFT 24-43 ITA"/>
    <s v="AMI"/>
    <n v="66"/>
    <s v="ACS"/>
    <n v="9"/>
    <s v="X"/>
    <m/>
    <x v="5"/>
    <s v="NET"/>
    <s v="DCA"/>
    <m/>
    <n v="14954"/>
    <s v="SD ADCA02"/>
    <s v="09:00"/>
    <s v="10:00"/>
    <d v="1899-12-30T01:00:00"/>
    <d v="1899-12-30T09:00:00"/>
    <d v="1899-12-30T10:00:00"/>
    <d v="1899-12-30T01:00:00"/>
    <s v="DCO"/>
    <s v="N/A"/>
  </r>
  <r>
    <n v="14954"/>
    <x v="51"/>
    <x v="16"/>
    <s v="LIFT 24-43 ITA"/>
    <s v="AMI"/>
    <n v="65"/>
    <s v="IFTS"/>
    <n v="9"/>
    <s v="X"/>
    <m/>
    <x v="4"/>
    <s v="NET"/>
    <s v="DCA"/>
    <m/>
    <n v="14953"/>
    <s v="SD ADCA02"/>
    <d v="1899-12-30T09:00:00"/>
    <d v="1899-12-30T10:00:00"/>
    <d v="1899-12-30T01:00:00"/>
    <d v="1899-12-30T09:00:00"/>
    <d v="1899-12-30T10:00:00"/>
    <d v="1899-12-30T01:00:00"/>
    <s v="DCO"/>
    <s v="N/A"/>
  </r>
  <r>
    <n v="14955"/>
    <x v="51"/>
    <x v="16"/>
    <s v="LIFT IFTS 24-03 SAUDI"/>
    <s v="IFTS"/>
    <n v="45"/>
    <s v="ACS"/>
    <n v="14"/>
    <m/>
    <s v="X"/>
    <x v="0"/>
    <s v="NET"/>
    <s v="DECI_STD"/>
    <m/>
    <n v="14956"/>
    <s v="FMSC HACM01"/>
    <s v="09:00"/>
    <s v="10:00"/>
    <d v="1899-12-30T01:00:00"/>
    <s v="09:00"/>
    <s v="10:00"/>
    <d v="1899-12-30T01:00:00"/>
    <s v="DCO"/>
    <s v="N/A"/>
  </r>
  <r>
    <n v="14956"/>
    <x v="51"/>
    <x v="16"/>
    <s v="LIFT 24-43 ITA"/>
    <s v="AMI"/>
    <n v="69"/>
    <s v="ACS"/>
    <n v="1"/>
    <s v="X"/>
    <m/>
    <x v="5"/>
    <s v="NET"/>
    <s v="DCA"/>
    <m/>
    <n v="14957"/>
    <s v="SD ADCA02"/>
    <s v="10:30"/>
    <s v="11:30"/>
    <d v="1899-12-30T01:00:00"/>
    <d v="1899-12-30T10:30:00"/>
    <d v="1899-12-30T11:30:00"/>
    <d v="1899-12-30T01:00:00"/>
    <s v="DCO"/>
    <s v="N/A"/>
  </r>
  <r>
    <n v="14957"/>
    <x v="51"/>
    <x v="16"/>
    <s v="LIFT 24-43 ITA"/>
    <s v="AMI"/>
    <n v="68"/>
    <s v="ACS"/>
    <n v="12"/>
    <s v="X"/>
    <m/>
    <x v="4"/>
    <s v="NET"/>
    <s v="DCA"/>
    <m/>
    <n v="14956"/>
    <s v="SD ADCA02"/>
    <d v="1899-12-30T10:30:00"/>
    <d v="1899-12-30T11:30:00"/>
    <d v="1899-12-30T01:00:00"/>
    <d v="1899-12-30T10:30:00"/>
    <d v="1899-12-30T11:30:00"/>
    <d v="1899-12-30T01:00:00"/>
    <s v="DCO"/>
    <s v="N/A"/>
  </r>
  <r>
    <n v="14958"/>
    <x v="51"/>
    <x v="16"/>
    <s v="IFTS LIFT 24-02 QATAR"/>
    <s v="QATAR"/>
    <n v="51"/>
    <s v="ACS"/>
    <n v="5"/>
    <s v="X"/>
    <m/>
    <x v="0"/>
    <s v="NET"/>
    <s v="DCA"/>
    <m/>
    <n v="14959"/>
    <s v="NET ADCA02"/>
    <s v="10:30"/>
    <s v="11:30"/>
    <d v="1899-12-30T01:00:00"/>
    <d v="1899-12-30T10:30:00"/>
    <d v="1899-12-30T11:30:00"/>
    <d v="1899-12-30T01:00:00"/>
    <s v="DCO"/>
    <s v="N/A"/>
  </r>
  <r>
    <n v="14959"/>
    <x v="104"/>
    <x v="17"/>
    <s v="LIFT IFTS 25-01 SGP"/>
    <s v="IFTS"/>
    <n v="68"/>
    <s v="IFTS"/>
    <n v="9"/>
    <m/>
    <s v="X"/>
    <x v="2"/>
    <s v="NET"/>
    <s v="LOW LEVEL"/>
    <m/>
    <n v="14960"/>
    <s v="NET TLL01"/>
    <s v="08:00"/>
    <s v="09:00"/>
    <d v="1899-12-30T01:00:00"/>
    <d v="1899-12-30T08:00:00"/>
    <d v="1899-12-30T08:40:00"/>
    <d v="1899-12-30T00:40:00"/>
    <s v="RSLD"/>
    <s v="CD3"/>
  </r>
  <r>
    <n v="14960"/>
    <x v="104"/>
    <x v="17"/>
    <s v="LIFT IFTS 25-01 SGP"/>
    <s v="IFTS"/>
    <n v="69"/>
    <s v="ACS"/>
    <n v="12"/>
    <m/>
    <s v="X"/>
    <x v="3"/>
    <s v="NET"/>
    <s v="LOW LEVEL"/>
    <m/>
    <n v="14959"/>
    <s v="NET TLL01"/>
    <d v="1899-12-30T08:00:00"/>
    <d v="1899-12-30T09:00:00"/>
    <d v="1899-12-30T01:00:00"/>
    <d v="1899-12-30T08:00:00"/>
    <d v="1899-12-30T08:40:00"/>
    <d v="1899-12-30T00:40:00"/>
    <s v="RSLD"/>
    <s v="CD3"/>
  </r>
  <r>
    <n v="14961"/>
    <x v="51"/>
    <x v="16"/>
    <s v="IFTS LIFT 24-02 QATAR"/>
    <s v="QATAR"/>
    <n v="50"/>
    <s v="IFTS"/>
    <n v="22"/>
    <s v="X"/>
    <m/>
    <x v="1"/>
    <s v="NET"/>
    <s v="DCA"/>
    <m/>
    <n v="14960"/>
    <s v="NET ADCA02"/>
    <d v="1899-12-30T10:30:00"/>
    <d v="1899-12-30T11:30:00"/>
    <d v="1899-12-30T01:00:00"/>
    <d v="1899-12-30T10:30:00"/>
    <d v="1899-12-30T11:30:00"/>
    <d v="1899-12-30T01:00:00"/>
    <s v="DCO"/>
    <s v="N/A"/>
  </r>
  <r>
    <n v="14962"/>
    <x v="51"/>
    <x v="16"/>
    <s v="LIFT IFTS 25-01 SGP"/>
    <s v="IFTS"/>
    <n v="68"/>
    <s v="ACS"/>
    <n v="10"/>
    <m/>
    <s v="X"/>
    <x v="6"/>
    <s v="STDA"/>
    <s v="LOW LEVEL"/>
    <m/>
    <m/>
    <s v="FMS LLF01"/>
    <s v="10:30"/>
    <s v="11:30"/>
    <d v="1899-12-30T01:00:00"/>
    <d v="1899-12-30T10:30:00"/>
    <d v="1899-12-30T11:30:00"/>
    <d v="1899-12-30T01:00:00"/>
    <s v="DCO"/>
    <s v="N/A"/>
  </r>
  <r>
    <n v="14963"/>
    <x v="51"/>
    <x v="16"/>
    <s v="LIFT 24-43 ITA"/>
    <s v="AMI"/>
    <n v="64"/>
    <s v="ACS"/>
    <n v="9"/>
    <s v="X"/>
    <m/>
    <x v="5"/>
    <s v="NET"/>
    <s v="DCA"/>
    <m/>
    <n v="14964"/>
    <s v="SD ADCA02"/>
    <s v="12:00"/>
    <s v="13:00"/>
    <d v="1899-12-30T01:00:00"/>
    <d v="1899-12-30T12:00:00"/>
    <d v="1899-12-30T13:00:00"/>
    <d v="1899-12-30T01:00:00"/>
    <s v="DCO"/>
    <s v="N/A"/>
  </r>
  <r>
    <n v="14964"/>
    <x v="51"/>
    <x v="16"/>
    <s v="LIFT 24-43 ITA"/>
    <s v="AMI"/>
    <n v="67"/>
    <s v="IFTS"/>
    <n v="9"/>
    <s v="X"/>
    <m/>
    <x v="4"/>
    <s v="NET"/>
    <s v="DCA"/>
    <m/>
    <n v="14963"/>
    <s v="SD ADCA02"/>
    <d v="1899-12-30T12:00:00"/>
    <d v="1899-12-30T13:00:00"/>
    <d v="1899-12-30T01:00:00"/>
    <d v="1899-12-30T12:00:00"/>
    <d v="1899-12-30T13:00:00"/>
    <d v="1899-12-30T01:00:00"/>
    <s v="DCO"/>
    <s v="N/A"/>
  </r>
  <r>
    <n v="14965"/>
    <x v="51"/>
    <x v="16"/>
    <s v="LIFT IFTS 24-04 JPN"/>
    <s v="IFTS"/>
    <n v="55"/>
    <s v="ACS"/>
    <n v="32"/>
    <m/>
    <s v="X"/>
    <x v="0"/>
    <s v="NET"/>
    <s v="DECI_STD"/>
    <m/>
    <n v="14966"/>
    <s v="FMSC BFM01"/>
    <s v="12:00"/>
    <s v="13:00"/>
    <d v="1899-12-30T01:00:00"/>
    <d v="1899-12-30T12:00:00"/>
    <d v="1899-12-30T13:00:00"/>
    <d v="1899-12-30T01:00:00"/>
    <s v="DCO"/>
    <s v="N/A"/>
  </r>
  <r>
    <n v="14966"/>
    <x v="51"/>
    <x v="16"/>
    <s v="LIFT IFTS 24-04 HUN"/>
    <s v="IFTS"/>
    <n v="62"/>
    <s v="ACS"/>
    <n v="2"/>
    <m/>
    <s v="X"/>
    <x v="6"/>
    <s v="STDA"/>
    <s v="CAS_DECI"/>
    <m/>
    <m/>
    <s v="FMS CAS01"/>
    <s v="12:00"/>
    <s v="13:00"/>
    <d v="1899-12-30T01:00:00"/>
    <s v="12:00"/>
    <s v="13:00"/>
    <d v="1899-12-30T01:00:00"/>
    <s v="DCO"/>
    <s v="N/A"/>
  </r>
  <r>
    <n v="14967"/>
    <x v="51"/>
    <x v="16"/>
    <s v="LIFT 24-44 ITA"/>
    <s v="AMI"/>
    <n v="72"/>
    <s v="ACS"/>
    <n v="1"/>
    <s v="X"/>
    <m/>
    <x v="5"/>
    <s v="NET"/>
    <s v="DECI_STD"/>
    <m/>
    <n v="14968"/>
    <s v="SD HACM02"/>
    <s v="13:30"/>
    <d v="1899-12-30T14:00:00"/>
    <d v="1899-12-30T00:30:00"/>
    <s v="13:30"/>
    <d v="1899-12-30T14:00:00"/>
    <d v="1899-12-30T00:30:00"/>
    <s v="DCO"/>
    <s v="N/A"/>
  </r>
  <r>
    <n v="14968"/>
    <x v="51"/>
    <x v="16"/>
    <s v="LIFT 24-44 ITA"/>
    <s v="AMI"/>
    <n v="70"/>
    <s v="ACS"/>
    <n v="12"/>
    <s v="X"/>
    <m/>
    <x v="5"/>
    <s v="NET"/>
    <s v="DECI_STD"/>
    <m/>
    <n v="14969"/>
    <s v="SD HACM02"/>
    <s v="14:05"/>
    <d v="1899-12-30T14:35:00"/>
    <d v="1899-12-30T00:30:00"/>
    <s v="14:05"/>
    <d v="1899-12-30T14:35:00"/>
    <d v="1899-12-30T00:30:00"/>
    <s v="DCO"/>
    <s v="N/A"/>
  </r>
  <r>
    <n v="14969"/>
    <x v="51"/>
    <x v="16"/>
    <s v="LIFT IFTS 24-04 JPN"/>
    <s v="IFTS"/>
    <n v="57"/>
    <s v="ACS"/>
    <n v="5"/>
    <m/>
    <s v="X"/>
    <x v="0"/>
    <s v="NET"/>
    <s v="DECI_STD"/>
    <m/>
    <n v="14970"/>
    <s v="FMSC BFM01"/>
    <s v="13:30"/>
    <s v="14:30"/>
    <d v="1899-12-30T01:00:00"/>
    <s v="13:30"/>
    <s v="14:30"/>
    <d v="1899-12-30T01:00:00"/>
    <s v="DCO"/>
    <s v="N/A"/>
  </r>
  <r>
    <n v="14970"/>
    <x v="51"/>
    <x v="16"/>
    <s v="LIFT IFTS 24-04 HUN"/>
    <s v="IFTS"/>
    <n v="63"/>
    <s v="ACS"/>
    <n v="10"/>
    <m/>
    <s v="X"/>
    <x v="6"/>
    <s v="STDA"/>
    <s v="CAS_DECI"/>
    <m/>
    <m/>
    <s v="FMS CAS02"/>
    <s v="13:30"/>
    <s v="14:30"/>
    <d v="1899-12-30T01:00:00"/>
    <d v="1899-12-30T13:25:00"/>
    <d v="1899-12-30T14:25:00"/>
    <d v="1899-12-30T01:00:00"/>
    <s v="DCO"/>
    <s v="N/A"/>
  </r>
  <r>
    <n v="14971"/>
    <x v="52"/>
    <x v="16"/>
    <s v=" IFTS LIFT 24-03 QATAR"/>
    <s v="QATAR"/>
    <n v="61"/>
    <s v="IFTS"/>
    <n v="9"/>
    <s v="X"/>
    <m/>
    <x v="5"/>
    <s v="NET"/>
    <s v="DECI_STD"/>
    <m/>
    <n v="14972"/>
    <s v="FMSC HBFM01"/>
    <s v="06:00"/>
    <s v="07:00"/>
    <d v="1899-12-30T01:00:00"/>
    <d v="1899-12-30T06:00:00"/>
    <d v="1899-12-30T07:00:00"/>
    <d v="1899-12-30T01:00:00"/>
    <s v="DCO"/>
    <s v="N/A"/>
  </r>
  <r>
    <n v="14972"/>
    <x v="52"/>
    <x v="16"/>
    <s v="LIFT IFTS 24-03 UK"/>
    <s v="IFTS"/>
    <n v="40"/>
    <s v="ACS"/>
    <n v="14"/>
    <m/>
    <s v="X"/>
    <x v="0"/>
    <s v="NET"/>
    <s v="OCA AG"/>
    <m/>
    <n v="14973"/>
    <s v="NET OCAAG01"/>
    <s v="06:00"/>
    <s v="07:00"/>
    <d v="1899-12-30T01:00:00"/>
    <s v="06:00"/>
    <s v="07:00"/>
    <d v="1899-12-30T01:00:00"/>
    <s v="DCO"/>
    <s v="N/A"/>
  </r>
  <r>
    <n v="14973"/>
    <x v="52"/>
    <x v="16"/>
    <s v="LIFT IFTS 24-03 UK"/>
    <s v="IFTS"/>
    <n v="39"/>
    <s v="ACS"/>
    <n v="32"/>
    <m/>
    <s v="X"/>
    <x v="1"/>
    <s v="NET"/>
    <s v="OCA AG"/>
    <m/>
    <n v="14972"/>
    <s v="NET OCAAG01"/>
    <d v="1899-12-30T06:00:00"/>
    <d v="1899-12-30T07:00:00"/>
    <d v="1899-12-30T01:00:00"/>
    <d v="1899-12-30T06:00:00"/>
    <d v="1899-12-30T07:00:00"/>
    <d v="1899-12-30T01:00:00"/>
    <s v="DCO"/>
    <s v="N/A"/>
  </r>
  <r>
    <n v="14974"/>
    <x v="52"/>
    <x v="16"/>
    <s v="LIFT IFTS 24-04 CAN"/>
    <s v="IFTS"/>
    <n v="54"/>
    <s v="ACS"/>
    <n v="10"/>
    <m/>
    <s v="X"/>
    <x v="6"/>
    <s v="STDA"/>
    <s v="CAS_DECI"/>
    <m/>
    <m/>
    <s v="FMS CAS01"/>
    <s v="06:00"/>
    <s v="07:00"/>
    <d v="1899-12-30T01:00:00"/>
    <d v="1899-12-30T06:00:00"/>
    <d v="1899-12-30T07:00:00"/>
    <d v="1899-12-30T01:00:00"/>
    <s v="DCO"/>
    <s v="N/A"/>
  </r>
  <r>
    <n v="14975"/>
    <x v="52"/>
    <x v="16"/>
    <s v=" IFTS LIFT 24-03 QATAR"/>
    <s v="QATAR"/>
    <n v="56"/>
    <s v="IFTS"/>
    <n v="22"/>
    <s v="X"/>
    <m/>
    <x v="5"/>
    <s v="NET"/>
    <s v="DECI_STD"/>
    <m/>
    <n v="14976"/>
    <s v="FMSC HBFM01"/>
    <s v="07:30"/>
    <s v="08:30"/>
    <d v="1899-12-30T01:00:00"/>
    <d v="1899-12-30T07:30:00"/>
    <d v="1899-12-30T08:30:00"/>
    <d v="1899-12-30T01:00:00"/>
    <s v="DCO"/>
    <s v="N/A"/>
  </r>
  <r>
    <n v="14976"/>
    <x v="52"/>
    <x v="16"/>
    <s v="IFTS LIFT 24-02 QATAR"/>
    <s v="QATAR"/>
    <n v="52"/>
    <s v="ACS"/>
    <n v="17"/>
    <s v="X"/>
    <m/>
    <x v="0"/>
    <s v="STDA"/>
    <s v="DECI_STD_NVG"/>
    <m/>
    <m/>
    <s v="FMS R2RNVG01"/>
    <s v="07:30"/>
    <s v="08:30"/>
    <d v="1899-12-30T01:00:00"/>
    <d v="1899-12-30T07:30:00"/>
    <d v="1899-12-30T08:30:00"/>
    <d v="1899-12-30T01:00:00"/>
    <s v="DCO"/>
    <s v="N/A"/>
  </r>
  <r>
    <n v="14977"/>
    <x v="52"/>
    <x v="16"/>
    <s v="LIP 24-03 SWE"/>
    <s v="IFTS"/>
    <n v="48"/>
    <s v="ACS"/>
    <n v="12"/>
    <m/>
    <s v="X"/>
    <x v="6"/>
    <s v="STDA"/>
    <s v="CAS"/>
    <m/>
    <m/>
    <s v="SD CASV01"/>
    <s v="07:30"/>
    <s v="08:30"/>
    <d v="1899-12-30T01:00:00"/>
    <d v="1899-12-30T07:30:00"/>
    <d v="1899-12-30T08:30:00"/>
    <d v="1899-12-30T01:00:00"/>
    <s v="DCO"/>
    <s v="N/A"/>
  </r>
  <r>
    <n v="14978"/>
    <x v="52"/>
    <x v="16"/>
    <s v="LIFT IFTS 24-03 SAUDI"/>
    <s v="IFTS"/>
    <n v="47"/>
    <s v="ACS"/>
    <n v="10"/>
    <m/>
    <s v="X"/>
    <x v="5"/>
    <s v="NET"/>
    <s v="DECI_STD"/>
    <m/>
    <n v="14979"/>
    <s v="FMSC HACM01"/>
    <s v="09:00"/>
    <s v="10:00"/>
    <d v="1899-12-30T01:00:00"/>
    <d v="1899-12-30T09:00:00"/>
    <d v="1899-12-30T10:00:00"/>
    <d v="1899-12-30T01:00:00"/>
    <s v="DCO"/>
    <s v="N/A"/>
  </r>
  <r>
    <n v="14979"/>
    <x v="52"/>
    <x v="16"/>
    <s v="LIFT IFTS 24-04 JPN"/>
    <s v="IFTS"/>
    <n v="57"/>
    <s v="ACS"/>
    <n v="2"/>
    <m/>
    <s v="X"/>
    <x v="0"/>
    <s v="NET"/>
    <s v="DECI_STD"/>
    <m/>
    <n v="14980"/>
    <s v="FMSC BFM02"/>
    <s v="09:00"/>
    <s v="10:00"/>
    <d v="1899-12-30T01:00:00"/>
    <d v="1899-12-30T09:00:00"/>
    <d v="1899-12-30T10:00:00"/>
    <d v="1899-12-30T01:00:00"/>
    <s v="DCO"/>
    <s v="N/A"/>
  </r>
  <r>
    <n v="14980"/>
    <x v="52"/>
    <x v="16"/>
    <s v="LIFT IFTS 24-04 HUN"/>
    <s v="IFTS"/>
    <n v="62"/>
    <s v="ACS"/>
    <n v="32"/>
    <m/>
    <s v="X"/>
    <x v="6"/>
    <s v="STDA"/>
    <s v="CAS_DECI"/>
    <m/>
    <m/>
    <s v="FMS CAS02"/>
    <s v="09:00"/>
    <s v="10:00"/>
    <d v="1899-12-30T01:00:00"/>
    <d v="1899-12-30T09:00:00"/>
    <d v="1899-12-30T10:00:00"/>
    <d v="1899-12-30T01:00:00"/>
    <s v="DCO"/>
    <s v="N/A"/>
  </r>
  <r>
    <n v="14981"/>
    <x v="52"/>
    <x v="16"/>
    <s v="LIFT IFTS 24-04 JPN"/>
    <s v="IFTS"/>
    <n v="55"/>
    <s v="ACS"/>
    <n v="12"/>
    <m/>
    <s v="X"/>
    <x v="5"/>
    <s v="NET"/>
    <s v="DECI_STD"/>
    <m/>
    <n v="14982"/>
    <s v="FMSC BFM02"/>
    <s v="10:30"/>
    <s v="11:30"/>
    <d v="1899-12-30T01:00:00"/>
    <d v="1899-12-30T10:30:00"/>
    <d v="1899-12-30T11:30:00"/>
    <d v="1899-12-30T01:00:00"/>
    <s v="DCO"/>
    <s v="N/A"/>
  </r>
  <r>
    <n v="14982"/>
    <x v="52"/>
    <x v="16"/>
    <s v="LIP 24-03 SGP"/>
    <s v="IFTS"/>
    <n v="41"/>
    <s v="ACS"/>
    <n v="1"/>
    <m/>
    <s v="X"/>
    <x v="0"/>
    <s v="NET"/>
    <s v="DECI_STD"/>
    <m/>
    <n v="14983"/>
    <s v="SD OACM01"/>
    <s v="10:30"/>
    <d v="1899-12-30T11:00:00"/>
    <d v="1899-12-30T00:30:00"/>
    <d v="1899-12-30T10:30:00"/>
    <d v="1899-12-30T11:00:00"/>
    <d v="1899-12-30T00:30:00"/>
    <s v="DCO"/>
    <s v="N/A"/>
  </r>
  <r>
    <n v="14983"/>
    <x v="52"/>
    <x v="16"/>
    <s v="LIFT IFTS 24-04 CAN"/>
    <s v="IFTS"/>
    <n v="54"/>
    <s v="IFTS"/>
    <n v="22"/>
    <m/>
    <s v="X"/>
    <x v="6"/>
    <s v="STDA"/>
    <s v="CAS_DECI"/>
    <m/>
    <m/>
    <s v="FMS CAS02"/>
    <d v="1899-12-30T10:30:00"/>
    <d v="1899-12-30T11:30:00"/>
    <d v="1899-12-30T01:00:00"/>
    <d v="1899-12-30T10:30:00"/>
    <d v="1899-12-30T11:30:00"/>
    <d v="1899-12-30T01:00:00"/>
    <s v="DCO"/>
    <s v="N/A"/>
  </r>
  <r>
    <n v="14984"/>
    <x v="52"/>
    <x v="16"/>
    <s v=" IFTS LIFT 24-03 QATAR"/>
    <s v="QATAR"/>
    <n v="56"/>
    <s v="ACS"/>
    <n v="10"/>
    <s v="X"/>
    <m/>
    <x v="5"/>
    <s v="NET"/>
    <s v="DECI_STD"/>
    <m/>
    <n v="14985"/>
    <s v="FMSC HBFM02"/>
    <s v="12:00"/>
    <s v="13:00"/>
    <d v="1899-12-30T01:00:00"/>
    <s v="12:00"/>
    <s v="13:00"/>
    <d v="1899-12-30T01:00:00"/>
    <s v="DCO"/>
    <s v="N/A"/>
  </r>
  <r>
    <n v="14985"/>
    <x v="52"/>
    <x v="16"/>
    <s v=" IFTS LIFT 24-03 QATAR"/>
    <s v="QATAR"/>
    <n v="58"/>
    <s v="IFTS"/>
    <n v="9"/>
    <s v="X"/>
    <m/>
    <x v="0"/>
    <s v="NET"/>
    <s v="DECI_STD"/>
    <m/>
    <n v="14986"/>
    <s v="FMSC HBFM01"/>
    <s v="12:00"/>
    <s v="13:00"/>
    <d v="1899-12-30T01:00:00"/>
    <s v="12:00"/>
    <s v="13:00"/>
    <d v="1899-12-30T01:00:00"/>
    <s v="DCO"/>
    <s v="N/A"/>
  </r>
  <r>
    <n v="14986"/>
    <x v="52"/>
    <x v="16"/>
    <s v="LIFT IFTS 25-01 SGP"/>
    <s v="IFTS"/>
    <n v="68"/>
    <s v="ACS"/>
    <n v="2"/>
    <m/>
    <s v="X"/>
    <x v="6"/>
    <s v="STDA"/>
    <s v="LOW LEVEL"/>
    <m/>
    <m/>
    <s v="FMS LLF02"/>
    <s v="12:00"/>
    <s v="13:00"/>
    <d v="1899-12-30T01:00:00"/>
    <s v="12:00"/>
    <s v="13:00"/>
    <d v="1899-12-30T01:00:00"/>
    <s v="DCO"/>
    <s v="N/A"/>
  </r>
  <r>
    <n v="14987"/>
    <x v="52"/>
    <x v="16"/>
    <s v="IFTS LIFT 24-02 QATAR"/>
    <s v="QATAR"/>
    <n v="51"/>
    <s v="ACS"/>
    <n v="1"/>
    <s v="X"/>
    <m/>
    <x v="5"/>
    <s v="NET"/>
    <s v="ATAG_DECI"/>
    <m/>
    <n v="14988"/>
    <s v="NET ATAG01"/>
    <d v="1899-12-30T13:30:00"/>
    <d v="1899-12-30T14:30:00"/>
    <d v="1899-12-30T01:00:00"/>
    <d v="1899-12-30T13:30:00"/>
    <d v="1899-12-30T14:30:00"/>
    <d v="1899-12-30T01:00:00"/>
    <s v="DCO"/>
    <s v="N/A"/>
  </r>
  <r>
    <n v="14988"/>
    <x v="52"/>
    <x v="16"/>
    <s v="IFTS LIFT 24-02 QATAR"/>
    <s v="QATAR"/>
    <n v="50"/>
    <s v="ACS"/>
    <n v="5"/>
    <s v="X"/>
    <m/>
    <x v="4"/>
    <s v="NET"/>
    <s v="ATAG_DECI"/>
    <m/>
    <n v="14987"/>
    <s v="NET ATAG01"/>
    <d v="1899-12-30T13:30:00"/>
    <d v="1899-12-30T14:30:00"/>
    <d v="1899-12-30T01:00:00"/>
    <d v="1899-12-30T13:30:00"/>
    <d v="1899-12-30T14:30:00"/>
    <d v="1899-12-30T01:00:00"/>
    <s v="DCO"/>
    <s v="N/A"/>
  </r>
  <r>
    <n v="14989"/>
    <x v="52"/>
    <x v="16"/>
    <s v="IFTS LIFT 24-02 QATAR"/>
    <s v="QATAR"/>
    <n v="52"/>
    <s v="IFTS"/>
    <n v="22"/>
    <s v="X"/>
    <m/>
    <x v="0"/>
    <s v="STDA"/>
    <s v="DECI_STD_NVG"/>
    <m/>
    <m/>
    <s v="FMS R2RNVG02"/>
    <s v="13:30"/>
    <s v="14:30"/>
    <d v="1899-12-30T01:00:00"/>
    <s v="13:30"/>
    <s v="14:30"/>
    <d v="1899-12-30T01:00:00"/>
    <s v="DCO"/>
    <s v="N/A"/>
  </r>
  <r>
    <n v="14990"/>
    <x v="52"/>
    <x v="16"/>
    <s v="LIP 24-03 SWE"/>
    <s v="IFTS"/>
    <n v="49"/>
    <s v="ACS"/>
    <n v="17"/>
    <m/>
    <s v="X"/>
    <x v="6"/>
    <s v="STDA"/>
    <s v="CAS"/>
    <m/>
    <m/>
    <s v="SD CASV01"/>
    <d v="1899-12-30T13:30:00"/>
    <d v="1899-12-30T14:30:00"/>
    <d v="1899-12-30T01:00:00"/>
    <d v="1899-12-30T13:30:00"/>
    <d v="1899-12-30T14:30:00"/>
    <d v="1899-12-30T01:00:00"/>
    <s v="DCO"/>
    <s v="N/A"/>
  </r>
  <r>
    <n v="14991"/>
    <x v="53"/>
    <x v="16"/>
    <s v="IFTS LIFT 24-02 QATAR"/>
    <s v="QATAR"/>
    <n v="55"/>
    <s v="ACS"/>
    <n v="14"/>
    <s v="X"/>
    <m/>
    <x v="5"/>
    <s v="NET"/>
    <s v="DCA"/>
    <m/>
    <n v="14992"/>
    <s v="NET DCA02"/>
    <s v="06:00"/>
    <s v="07:00"/>
    <d v="1899-12-30T01:00:00"/>
    <d v="1899-12-30T06:00:00"/>
    <d v="1899-12-30T07:00:00"/>
    <d v="1899-12-30T01:00:00"/>
    <s v="DCO"/>
    <s v="N/A"/>
  </r>
  <r>
    <n v="14992"/>
    <x v="53"/>
    <x v="16"/>
    <s v="LIFT IFTS 24-03 SAUDI"/>
    <s v="IFTS"/>
    <n v="47"/>
    <s v="ACS"/>
    <n v="2"/>
    <m/>
    <s v="X"/>
    <x v="0"/>
    <s v="NET"/>
    <s v="DECI_STD"/>
    <m/>
    <n v="14993"/>
    <s v="FMSC HACM02"/>
    <s v="06:00"/>
    <s v="07:00"/>
    <d v="1899-12-30T01:00:00"/>
    <d v="1899-12-30T06:00:00"/>
    <d v="1899-12-30T07:00:00"/>
    <d v="1899-12-30T01:00:00"/>
    <s v="DCO"/>
    <s v="N/A"/>
  </r>
  <r>
    <n v="14993"/>
    <x v="53"/>
    <x v="16"/>
    <s v="LIFT IFTS 24-03 SAUDI"/>
    <s v="IFTS"/>
    <n v="45"/>
    <s v="ACS"/>
    <n v="5"/>
    <m/>
    <s v="X"/>
    <x v="5"/>
    <s v="NET"/>
    <s v="DECI_STD"/>
    <m/>
    <n v="14994"/>
    <s v="FMSC HACM02"/>
    <s v="07:30"/>
    <s v="08:30"/>
    <d v="1899-12-30T01:00:00"/>
    <d v="1899-12-30T07:30:00"/>
    <d v="1899-12-30T08:30:00"/>
    <d v="1899-12-30T01:00:00"/>
    <s v="DCO"/>
    <s v="N/A"/>
  </r>
  <r>
    <n v="14994"/>
    <x v="53"/>
    <x v="16"/>
    <s v="LIFT IFTS 25-01 SGP"/>
    <s v="IFTS"/>
    <n v="69"/>
    <s v="IFTS"/>
    <n v="22"/>
    <m/>
    <s v="X"/>
    <x v="6"/>
    <s v="STDA"/>
    <s v="LOW LEVEL"/>
    <m/>
    <m/>
    <s v="FMS LLF02"/>
    <s v="07:30"/>
    <s v="08:30"/>
    <d v="1899-12-30T01:00:00"/>
    <d v="1899-12-30T07:30:00"/>
    <d v="1899-12-30T08:30:00"/>
    <d v="1899-12-30T01:00:00"/>
    <s v="DCO"/>
    <s v="N/A"/>
  </r>
  <r>
    <n v="14995"/>
    <x v="53"/>
    <x v="16"/>
    <s v="LIFT IFTS 24-04 CAN"/>
    <s v="IFTS"/>
    <n v="53"/>
    <s v="IFTS"/>
    <n v="9"/>
    <m/>
    <s v="X"/>
    <x v="0"/>
    <s v="STDA"/>
    <s v="CAS_DECI"/>
    <m/>
    <m/>
    <s v="FMS CAS01"/>
    <s v="07:30"/>
    <s v="08:30"/>
    <d v="1899-12-30T01:00:00"/>
    <d v="1899-12-30T07:30:00"/>
    <d v="1899-12-30T08:30:00"/>
    <d v="1899-12-30T01:00:00"/>
    <s v="DCO"/>
    <s v="N/A"/>
  </r>
  <r>
    <n v="14996"/>
    <x v="53"/>
    <x v="16"/>
    <s v="LIFT IFTS 24-04 JPN"/>
    <s v="IFTS"/>
    <n v="57"/>
    <s v="ACS"/>
    <n v="12"/>
    <s v="X"/>
    <m/>
    <x v="5"/>
    <s v="NET"/>
    <s v="DECI_STD"/>
    <m/>
    <n v="14997"/>
    <s v="FMSC OBFM01"/>
    <s v="09:00"/>
    <s v="10:00"/>
    <d v="1899-12-30T01:00:00"/>
    <d v="1899-12-30T09:00:00"/>
    <d v="1899-12-30T10:00:00"/>
    <d v="1899-12-30T01:00:00"/>
    <s v="DCO"/>
    <s v="N/A"/>
  </r>
  <r>
    <n v="14997"/>
    <x v="53"/>
    <x v="16"/>
    <s v="LIFT IFTS 24-04 JPN"/>
    <s v="IFTS"/>
    <n v="55"/>
    <s v="ACS"/>
    <n v="14"/>
    <m/>
    <s v="X"/>
    <x v="0"/>
    <s v="NET"/>
    <s v="DECI_STD"/>
    <m/>
    <n v="14998"/>
    <s v="FMSC OBFM01"/>
    <s v="09:00"/>
    <s v="10:00"/>
    <d v="1899-12-30T01:00:00"/>
    <d v="1899-12-30T09:00:00"/>
    <d v="1899-12-30T10:00:00"/>
    <d v="1899-12-30T01:00:00"/>
    <s v="DCO"/>
    <s v="N/A"/>
  </r>
  <r>
    <n v="14998"/>
    <x v="53"/>
    <x v="16"/>
    <s v="LIFT IFTS 24-04 SPA"/>
    <s v="IFTS"/>
    <n v="61"/>
    <s v="ACS"/>
    <n v="5"/>
    <m/>
    <s v="X"/>
    <x v="5"/>
    <s v="NET"/>
    <s v="DECI_STD"/>
    <m/>
    <n v="14999"/>
    <s v="FMSC DACM01"/>
    <s v="10:30"/>
    <s v="11:30"/>
    <d v="1899-12-30T01:00:00"/>
    <d v="1899-12-30T10:30:00"/>
    <d v="1899-12-30T11:30:00"/>
    <d v="1899-12-30T01:00:00"/>
    <s v="DCO"/>
    <s v="N/A"/>
  </r>
  <r>
    <n v="14999"/>
    <x v="53"/>
    <x v="16"/>
    <s v="LIP 24-03 AUT"/>
    <s v="IFTS"/>
    <n v="42"/>
    <s v="ACS"/>
    <n v="10"/>
    <m/>
    <s v="X"/>
    <x v="0"/>
    <s v="STDA"/>
    <s v="AAR"/>
    <m/>
    <m/>
    <s v="SD AAR01"/>
    <s v="10:30"/>
    <s v="11:30"/>
    <d v="1899-12-30T01:00:00"/>
    <d v="1899-12-30T10:30:00"/>
    <d v="1899-12-30T11:30:00"/>
    <d v="1899-12-30T01:00:00"/>
    <s v="DCO"/>
    <s v="N/A"/>
  </r>
  <r>
    <n v="15000"/>
    <x v="53"/>
    <x v="16"/>
    <s v="LIFT IFTS 25-01 SGP"/>
    <s v="IFTS"/>
    <n v="68"/>
    <s v="ACS"/>
    <n v="1"/>
    <m/>
    <s v="X"/>
    <x v="1"/>
    <s v="STDA"/>
    <s v="LOW LEVEL"/>
    <m/>
    <m/>
    <s v="FMS LLF03"/>
    <s v="10:30"/>
    <s v="11:30"/>
    <d v="1899-12-30T01:00:00"/>
    <d v="1899-12-30T10:30:00"/>
    <d v="1899-12-30T11:30:00"/>
    <d v="1899-12-30T01:00:00"/>
    <s v="DCO"/>
    <s v="N/A"/>
  </r>
  <r>
    <n v="15001"/>
    <x v="53"/>
    <x v="16"/>
    <s v="LIFT 24-03 SNG"/>
    <s v="IFTS"/>
    <n v="44"/>
    <s v="ACS"/>
    <n v="17"/>
    <m/>
    <s v="X"/>
    <x v="5"/>
    <s v="NET"/>
    <s v="OCA AA"/>
    <m/>
    <n v="15002"/>
    <s v="NET OCAAA01"/>
    <s v="12:00"/>
    <s v="13:00"/>
    <d v="1899-12-30T01:00:00"/>
    <d v="1899-12-30T12:00:00"/>
    <d v="1899-12-30T13:00:00"/>
    <d v="1899-12-30T01:00:00"/>
    <s v="DCO"/>
    <s v="N/A"/>
  </r>
  <r>
    <n v="15002"/>
    <x v="53"/>
    <x v="16"/>
    <s v="LIFT 24-03 SNG"/>
    <s v="IFTS"/>
    <n v="43"/>
    <s v="ACS"/>
    <n v="32"/>
    <m/>
    <s v="X"/>
    <x v="4"/>
    <s v="NET"/>
    <s v="OCA AA"/>
    <m/>
    <n v="15001"/>
    <s v="NET OCAAA01"/>
    <d v="1899-12-30T12:00:00"/>
    <d v="1899-12-30T13:00:00"/>
    <d v="1899-12-30T01:00:00"/>
    <d v="1899-12-30T12:00:00"/>
    <d v="1899-12-30T13:00:00"/>
    <d v="1899-12-30T01:00:00"/>
    <s v="DCO"/>
    <s v="N/A"/>
  </r>
  <r>
    <n v="15003"/>
    <x v="53"/>
    <x v="16"/>
    <s v="LIFT IFTS 24-04 CAN"/>
    <s v="IFTS"/>
    <n v="53"/>
    <s v="ACS"/>
    <n v="12"/>
    <m/>
    <s v="X"/>
    <x v="0"/>
    <s v="STDA"/>
    <s v="CAS_DECI"/>
    <m/>
    <m/>
    <s v="FMS CAS02"/>
    <s v="12:00"/>
    <s v="13:00"/>
    <d v="1899-12-30T01:00:00"/>
    <d v="1899-12-30T12:00:00"/>
    <d v="1899-12-30T13:00:00"/>
    <d v="1899-12-30T01:00:00"/>
    <s v="DCO"/>
    <s v="N/A"/>
  </r>
  <r>
    <n v="15004"/>
    <x v="53"/>
    <x v="16"/>
    <s v="IFTS LIFT 24-02 QATAR"/>
    <s v="QATAR"/>
    <n v="51"/>
    <s v="IFTS"/>
    <n v="9"/>
    <s v="X"/>
    <m/>
    <x v="5"/>
    <s v="NET"/>
    <s v="ATAG_DECI"/>
    <m/>
    <n v="15005"/>
    <s v="NET ATAG02"/>
    <s v="13:30"/>
    <s v="14:30"/>
    <d v="1899-12-30T01:00:00"/>
    <s v="13:30"/>
    <s v="14:30"/>
    <d v="1899-12-30T01:00:00"/>
    <s v="DCO"/>
    <s v="N/A"/>
  </r>
  <r>
    <n v="15005"/>
    <x v="55"/>
    <x v="18"/>
    <s v="LIFT 24-44 ITA"/>
    <s v="AMI"/>
    <n v="70"/>
    <s v="ACS"/>
    <n v="14"/>
    <s v="X"/>
    <m/>
    <x v="5"/>
    <s v="NET"/>
    <s v="DCA"/>
    <m/>
    <n v="15006"/>
    <s v="SD QRA01"/>
    <s v="11:00"/>
    <s v="12:00"/>
    <d v="1899-12-30T01:00:00"/>
    <d v="1899-12-30T11:00:00"/>
    <d v="1899-12-30T11:40:00"/>
    <d v="1899-12-30T00:40:00"/>
    <s v="DNCO"/>
    <s v="CD3"/>
  </r>
  <r>
    <n v="15006"/>
    <x v="55"/>
    <x v="18"/>
    <s v="LIFT 24-44 ITA"/>
    <s v="AMI"/>
    <n v="72"/>
    <s v="ACS"/>
    <n v="9"/>
    <s v="X"/>
    <m/>
    <x v="4"/>
    <s v="NET"/>
    <s v="DCA"/>
    <m/>
    <n v="15005"/>
    <s v="SD QRA01"/>
    <d v="1899-12-30T11:00:00"/>
    <d v="1899-12-30T12:00:00"/>
    <d v="1899-12-30T01:00:00"/>
    <d v="1899-12-30T11:00:00"/>
    <d v="1899-12-30T11:40:00"/>
    <d v="1899-12-30T00:40:00"/>
    <s v="DNCO"/>
    <s v="CD3"/>
  </r>
  <r>
    <n v="15007"/>
    <x v="53"/>
    <x v="16"/>
    <s v="IFTS LIFT 24-02 QATAR"/>
    <s v="QATAR"/>
    <n v="50"/>
    <s v="IFTS"/>
    <n v="22"/>
    <s v="X"/>
    <m/>
    <x v="4"/>
    <s v="NET"/>
    <s v="ATAG_DECI"/>
    <m/>
    <n v="15006"/>
    <s v="NET ATAG02"/>
    <d v="1899-12-30T13:30:00"/>
    <d v="1899-12-30T14:30:00"/>
    <d v="1899-12-30T01:00:00"/>
    <d v="1899-12-30T13:30:00"/>
    <d v="1899-12-30T14:30:00"/>
    <d v="1899-12-30T01:00:00"/>
    <s v="DCO"/>
    <s v="N/A"/>
  </r>
  <r>
    <n v="15008"/>
    <x v="53"/>
    <x v="16"/>
    <s v="LIFT IFTS 24-04 JPN"/>
    <s v="IFTS"/>
    <n v="57"/>
    <s v="ACS"/>
    <n v="1"/>
    <m/>
    <s v="X"/>
    <x v="0"/>
    <s v="NET"/>
    <s v="DECI_STD"/>
    <m/>
    <n v="15009"/>
    <s v="FMSC OBFM02"/>
    <s v="13:30"/>
    <s v="14:30"/>
    <d v="1899-12-30T01:00:00"/>
    <s v="13:30"/>
    <s v="14:30"/>
    <d v="1899-12-30T01:00:00"/>
    <s v="DCO"/>
    <s v="N/A"/>
  </r>
  <r>
    <n v="15009"/>
    <x v="53"/>
    <x v="16"/>
    <s v="LIFT IFTS 25-01 SGP"/>
    <s v="IFTS"/>
    <n v="69"/>
    <s v="ACS"/>
    <n v="10"/>
    <m/>
    <s v="X"/>
    <x v="6"/>
    <s v="STDA"/>
    <s v="LOW LEVEL"/>
    <m/>
    <m/>
    <s v="FMS LLF03"/>
    <s v="13:30"/>
    <s v="14:30"/>
    <d v="1899-12-30T01:00:00"/>
    <s v="13:30"/>
    <s v="14:30"/>
    <d v="1899-12-30T01:00:00"/>
    <s v="DCO"/>
    <s v="N/A"/>
  </r>
  <r>
    <n v="15010"/>
    <x v="103"/>
    <x v="17"/>
    <s v="IFTS LIFT 24-02 QATAR"/>
    <s v="QATAR"/>
    <n v="52"/>
    <s v="ACS"/>
    <n v="1"/>
    <s v="X"/>
    <m/>
    <x v="5"/>
    <s v="NET"/>
    <s v="DCA"/>
    <m/>
    <n v="15011"/>
    <s v="NET ADCA01"/>
    <s v="08:00"/>
    <s v="09:00"/>
    <d v="1899-12-30T01:00:00"/>
    <s v="08:00"/>
    <s v="09:00"/>
    <d v="1899-12-30T01:00:00"/>
    <s v="DCO"/>
    <s v="N/A"/>
  </r>
  <r>
    <n v="15011"/>
    <x v="103"/>
    <x v="17"/>
    <s v="IFTS LIFT 24-02 QATAR"/>
    <s v="QATAR"/>
    <n v="55"/>
    <s v="ACS"/>
    <n v="5"/>
    <s v="X"/>
    <m/>
    <x v="4"/>
    <s v="NET"/>
    <s v="DCA"/>
    <m/>
    <n v="15010"/>
    <s v="NET ADCA01"/>
    <d v="1899-12-30T08:00:00"/>
    <d v="1899-12-30T09:00:00"/>
    <d v="1899-12-30T01:00:00"/>
    <d v="1899-12-30T08:00:00"/>
    <d v="1899-12-30T09:00:00"/>
    <d v="1899-12-30T01:00:00"/>
    <s v="SDC"/>
    <s v="N/A"/>
  </r>
  <r>
    <n v="15012"/>
    <x v="103"/>
    <x v="17"/>
    <s v="LIFT IFTS 24-04 HUN"/>
    <s v="IFTS"/>
    <n v="62"/>
    <s v="IFTS"/>
    <n v="9"/>
    <m/>
    <s v="X"/>
    <x v="0"/>
    <s v="NET"/>
    <s v="DECI_STD"/>
    <m/>
    <n v="15013"/>
    <s v="FMSC BFM01"/>
    <s v="08:00"/>
    <s v="09:00"/>
    <d v="1899-12-30T01:00:00"/>
    <s v="08:00"/>
    <s v="09:00"/>
    <d v="1899-12-30T01:00:00"/>
    <s v="DCO"/>
    <s v="N/A"/>
  </r>
  <r>
    <n v="15013"/>
    <x v="103"/>
    <x v="17"/>
    <s v="LIFT IFTS 25-01 SGP"/>
    <s v="IFTS"/>
    <n v="68"/>
    <s v="ACS"/>
    <n v="32"/>
    <m/>
    <s v="X"/>
    <x v="6"/>
    <s v="STDA"/>
    <s v="DECI_STD"/>
    <m/>
    <m/>
    <s v="PT ERT01"/>
    <s v="08:00"/>
    <s v="09:00"/>
    <d v="1899-12-30T01:00:00"/>
    <d v="1899-12-30T08:00:00"/>
    <d v="1899-12-30T09:00:00"/>
    <d v="1899-12-30T01:00:00"/>
    <s v="DCO"/>
    <s v="N/A"/>
  </r>
  <r>
    <n v="15014"/>
    <x v="103"/>
    <x v="17"/>
    <s v="LIFT IFTS 24-03 SAUDI"/>
    <s v="IFTS"/>
    <n v="46"/>
    <s v="ACS"/>
    <n v="10"/>
    <m/>
    <s v="X"/>
    <x v="5"/>
    <s v="NET"/>
    <s v="DECI_STD"/>
    <m/>
    <n v="15015"/>
    <s v="FMSC HACM01"/>
    <s v="09:30"/>
    <s v="10:30"/>
    <d v="1899-12-30T01:00:00"/>
    <s v="09:30"/>
    <s v="10:30"/>
    <d v="1899-12-30T01:00:00"/>
    <s v="DCO"/>
    <s v="N/A"/>
  </r>
  <r>
    <n v="15015"/>
    <x v="103"/>
    <x v="17"/>
    <s v="LIFT IFTS 24-04 HUN"/>
    <s v="IFTS"/>
    <n v="63"/>
    <s v="ACS"/>
    <n v="14"/>
    <m/>
    <s v="X"/>
    <x v="0"/>
    <s v="NET"/>
    <s v="DECI_STD"/>
    <m/>
    <n v="15016"/>
    <s v="FMSC BFM01"/>
    <s v="09:30"/>
    <s v="10:30"/>
    <d v="1899-12-30T01:00:00"/>
    <s v="09:30"/>
    <s v="10:30"/>
    <d v="1899-12-30T01:00:00"/>
    <s v="DCO"/>
    <s v="N/A"/>
  </r>
  <r>
    <n v="15016"/>
    <x v="103"/>
    <x v="17"/>
    <s v="LIFT IFTS 25-01 SGP"/>
    <s v="IFTS"/>
    <n v="69"/>
    <s v="IFTS"/>
    <n v="22"/>
    <m/>
    <s v="X"/>
    <x v="6"/>
    <s v="STDA"/>
    <s v="DECI_STD"/>
    <m/>
    <m/>
    <s v="PT ERT01"/>
    <s v="09:30"/>
    <s v="10:30"/>
    <d v="1899-12-30T01:00:00"/>
    <s v="09:30"/>
    <s v="10:30"/>
    <d v="1899-12-30T01:00:00"/>
    <s v="DCO"/>
    <s v="N/A"/>
  </r>
  <r>
    <n v="15017"/>
    <x v="103"/>
    <x v="17"/>
    <s v="LIFT 24-43 ITA"/>
    <s v="AMI"/>
    <n v="64"/>
    <s v="ACS"/>
    <n v="2"/>
    <s v="X"/>
    <m/>
    <x v="5"/>
    <s v="NET"/>
    <s v="DECI_STD"/>
    <m/>
    <n v="15018"/>
    <s v="SD AI01"/>
    <s v="11:00"/>
    <s v="12:00"/>
    <d v="1899-12-30T01:00:00"/>
    <d v="1899-12-30T11:00:00"/>
    <d v="1899-12-30T12:00:00"/>
    <d v="1899-12-30T01:00:00"/>
    <s v="DCO"/>
    <s v="N/A"/>
  </r>
  <r>
    <n v="15018"/>
    <x v="103"/>
    <x v="17"/>
    <s v="LIFT 24-03 SNG"/>
    <s v="IFTS"/>
    <n v="43"/>
    <s v="IFTS"/>
    <n v="23"/>
    <m/>
    <s v="X"/>
    <x v="0"/>
    <s v="NET"/>
    <s v="OCA AG"/>
    <m/>
    <n v="15019"/>
    <s v="NET OCAAG01"/>
    <s v="11:00"/>
    <s v="12:00"/>
    <d v="1899-12-30T01:00:00"/>
    <d v="1899-12-30T11:00:00"/>
    <d v="1899-12-30T12:00:00"/>
    <d v="1899-12-30T01:00:00"/>
    <s v="DCO"/>
    <s v="N/A"/>
  </r>
  <r>
    <n v="15019"/>
    <x v="103"/>
    <x v="17"/>
    <s v="LIFT 24-03 SNG"/>
    <s v="IFTS"/>
    <n v="44"/>
    <s v="ACS"/>
    <n v="32"/>
    <m/>
    <s v="X"/>
    <x v="1"/>
    <s v="NET"/>
    <s v="OCA AG"/>
    <m/>
    <n v="15018"/>
    <s v="NET OCAAG01"/>
    <d v="1899-12-30T11:00:00"/>
    <d v="1899-12-30T12:00:00"/>
    <d v="1899-12-30T01:00:00"/>
    <d v="1899-12-30T11:00:00"/>
    <d v="1899-12-30T12:00:00"/>
    <d v="1899-12-30T01:00:00"/>
    <s v="DCO"/>
    <s v="N/A"/>
  </r>
  <r>
    <n v="15020"/>
    <x v="103"/>
    <x v="17"/>
    <s v="LIFT 24-45 ITA"/>
    <s v="AMI"/>
    <n v="34"/>
    <s v="IFTS"/>
    <n v="3"/>
    <s v="X"/>
    <m/>
    <x v="6"/>
    <s v="STDA"/>
    <s v="LOW LEVEL"/>
    <m/>
    <m/>
    <s v="SD ERT02"/>
    <s v="11:00"/>
    <s v="12:00"/>
    <d v="1899-12-30T01:00:00"/>
    <s v="11:00"/>
    <s v="12:00"/>
    <d v="1899-12-30T01:00:00"/>
    <s v="DCO"/>
    <s v="N/A"/>
  </r>
  <r>
    <n v="15021"/>
    <x v="103"/>
    <x v="17"/>
    <s v="LIFT 24-43 ITA"/>
    <s v="AMI"/>
    <n v="69"/>
    <s v="ACS"/>
    <n v="12"/>
    <s v="X"/>
    <m/>
    <x v="5"/>
    <s v="NET"/>
    <s v="BTAG"/>
    <m/>
    <n v="15022"/>
    <s v="SD AI01"/>
    <s v="12:30"/>
    <s v="13:30"/>
    <d v="1899-12-30T01:00:00"/>
    <s v="12:30"/>
    <s v="13:30"/>
    <d v="1899-12-30T01:00:00"/>
    <s v="DCO"/>
    <s v="N/A"/>
  </r>
  <r>
    <n v="15022"/>
    <x v="103"/>
    <x v="17"/>
    <s v="LIFT 24-43 ITA"/>
    <s v="AMI"/>
    <n v="66"/>
    <s v="IFTS"/>
    <n v="22"/>
    <s v="X"/>
    <m/>
    <x v="4"/>
    <s v="NET"/>
    <s v="BTAG"/>
    <m/>
    <n v="15021"/>
    <s v="SD AI01"/>
    <d v="1899-12-30T12:30:00"/>
    <d v="1899-12-30T13:30:00"/>
    <d v="1899-12-30T01:00:00"/>
    <d v="1899-12-30T12:30:00"/>
    <d v="1899-12-30T13:30:00"/>
    <d v="1899-12-30T01:00:00"/>
    <s v="SDC"/>
    <s v="N/A"/>
  </r>
  <r>
    <n v="15023"/>
    <x v="103"/>
    <x v="17"/>
    <s v="IFTS LIFT 24-03 QATAR"/>
    <s v="QATAR"/>
    <n v="58"/>
    <s v="ACS"/>
    <n v="10"/>
    <s v="X"/>
    <m/>
    <x v="0"/>
    <s v="NET"/>
    <s v="DECI_STD"/>
    <m/>
    <n v="15024"/>
    <s v="FMSC HBFM02"/>
    <s v="12:30"/>
    <s v="13:30"/>
    <d v="1899-12-30T01:00:00"/>
    <d v="1899-12-30T12:45:00"/>
    <d v="1899-12-30T13:45:00"/>
    <d v="1899-12-30T01:00:00"/>
    <s v="DCO"/>
    <s v="N/A"/>
  </r>
  <r>
    <n v="15024"/>
    <x v="103"/>
    <x v="17"/>
    <s v="LIFT 24-44 ITA"/>
    <s v="AMI"/>
    <n v="70"/>
    <s v="ACS"/>
    <n v="17"/>
    <s v="X"/>
    <m/>
    <x v="6"/>
    <s v="STDA"/>
    <s v="DCA"/>
    <m/>
    <m/>
    <s v="SD TI01"/>
    <s v="12:30"/>
    <s v="13:30"/>
    <d v="1899-12-30T01:00:00"/>
    <s v="12:30"/>
    <s v="13:30"/>
    <d v="1899-12-30T01:00:00"/>
    <s v="DCO"/>
    <s v="N/A"/>
  </r>
  <r>
    <n v="15025"/>
    <x v="103"/>
    <x v="17"/>
    <s v="LIFT 24-43 ITA"/>
    <s v="AMI"/>
    <n v="68"/>
    <s v="ACS"/>
    <n v="2"/>
    <s v="X"/>
    <m/>
    <x v="5"/>
    <s v="NET"/>
    <s v="BTAG"/>
    <m/>
    <n v="15026"/>
    <s v="SD AI01"/>
    <s v="14:00"/>
    <s v="15:00"/>
    <d v="1899-12-30T01:00:00"/>
    <d v="1899-12-30T14:00:00"/>
    <d v="1899-12-30T15:00:00"/>
    <d v="1899-12-30T01:00:00"/>
    <s v="DCO"/>
    <s v="N/A"/>
  </r>
  <r>
    <n v="15026"/>
    <x v="103"/>
    <x v="17"/>
    <s v="LIFT 24-43 ITA"/>
    <s v="AMI"/>
    <n v="65"/>
    <s v="IFTS"/>
    <n v="9"/>
    <s v="X"/>
    <m/>
    <x v="4"/>
    <s v="NET"/>
    <s v="BTAG"/>
    <m/>
    <n v="15025"/>
    <s v="SD AI01"/>
    <d v="1899-12-30T14:00:00"/>
    <d v="1899-12-30T15:00:00"/>
    <d v="1899-12-30T01:00:00"/>
    <d v="1899-12-30T14:00:00"/>
    <d v="1899-12-30T15:00:00"/>
    <d v="1899-12-30T01:00:00"/>
    <s v="DCO"/>
    <s v="N/A"/>
  </r>
  <r>
    <n v="15027"/>
    <x v="103"/>
    <x v="17"/>
    <s v="LIFT IFTS 24-04 HUN"/>
    <s v="IFTS"/>
    <n v="62"/>
    <s v="ACS"/>
    <n v="1"/>
    <m/>
    <s v="X"/>
    <x v="0"/>
    <s v="NET"/>
    <s v="DECI_STD"/>
    <m/>
    <n v="15028"/>
    <s v="FMSC BFM02"/>
    <s v="14:00"/>
    <s v="15:00"/>
    <d v="1899-12-30T01:00:00"/>
    <s v="14:00"/>
    <s v="15:00"/>
    <d v="1899-12-30T01:00:00"/>
    <s v="DCO"/>
    <s v="N/A"/>
  </r>
  <r>
    <n v="15028"/>
    <x v="103"/>
    <x v="17"/>
    <s v="LIFT 24-44 ITA"/>
    <s v="AMI"/>
    <n v="72"/>
    <s v="IFTS"/>
    <n v="23"/>
    <s v="X"/>
    <m/>
    <x v="6"/>
    <s v="STDA"/>
    <s v="DCA"/>
    <m/>
    <m/>
    <s v="SD TI01"/>
    <s v="14:00"/>
    <s v="15:00"/>
    <d v="1899-12-30T01:00:00"/>
    <s v="14:00"/>
    <s v="15:00"/>
    <d v="1899-12-30T01:00:00"/>
    <s v="DCO"/>
    <s v="N/A"/>
  </r>
  <r>
    <n v="15029"/>
    <x v="103"/>
    <x v="17"/>
    <s v="LIFT IFTS 24-03 SAUDI"/>
    <s v="IFTS"/>
    <n v="46"/>
    <s v="ACS"/>
    <n v="14"/>
    <m/>
    <s v="X"/>
    <x v="5"/>
    <s v="NET"/>
    <s v="DECI_STD"/>
    <m/>
    <n v="15030"/>
    <s v="FMSC HACM02"/>
    <s v="15:30"/>
    <s v="16:30"/>
    <d v="1899-12-30T01:00:00"/>
    <d v="1899-12-30T15:30:00"/>
    <d v="1899-12-30T16:30:00"/>
    <d v="1899-12-30T01:00:00"/>
    <s v="DCO"/>
    <s v="N/A"/>
  </r>
  <r>
    <n v="15030"/>
    <x v="103"/>
    <x v="17"/>
    <s v="LIFT IFTS 24-04 HUN"/>
    <s v="IFTS"/>
    <n v="63"/>
    <s v="ACS"/>
    <n v="17"/>
    <m/>
    <s v="X"/>
    <x v="0"/>
    <s v="NET"/>
    <s v="DECI_STD"/>
    <m/>
    <n v="15031"/>
    <s v="FMSC BFM02"/>
    <s v="15:30"/>
    <s v="16:30"/>
    <d v="1899-12-30T01:00:00"/>
    <d v="1899-12-30T15:30:00"/>
    <d v="1899-12-30T16:30:00"/>
    <d v="1899-12-30T01:00:00"/>
    <s v="DCO"/>
    <s v="N/A"/>
  </r>
  <r>
    <n v="15031"/>
    <x v="104"/>
    <x v="17"/>
    <s v="IFTS LIFT 24-02 QATAR"/>
    <s v="QATAR"/>
    <n v="55"/>
    <s v="ACS"/>
    <n v="1"/>
    <s v="X"/>
    <m/>
    <x v="5"/>
    <s v="NET"/>
    <s v="DCA"/>
    <m/>
    <n v="15032"/>
    <s v="NET ADCA02"/>
    <s v="08:00"/>
    <s v="09:00"/>
    <d v="1899-12-30T01:00:00"/>
    <d v="1899-12-30T08:00:00"/>
    <d v="1899-12-30T09:25:00"/>
    <d v="1899-12-30T01:25:00"/>
    <s v="DCO"/>
    <s v="N/A"/>
  </r>
  <r>
    <n v="15032"/>
    <x v="104"/>
    <x v="17"/>
    <s v="IFTS LIFT 24-02 QATAR"/>
    <s v="QATAR"/>
    <n v="52"/>
    <s v="ACS"/>
    <n v="5"/>
    <s v="X"/>
    <m/>
    <x v="4"/>
    <s v="NET"/>
    <s v="DCA"/>
    <m/>
    <n v="15031"/>
    <s v="NET ADCA02"/>
    <d v="1899-12-30T08:00:00"/>
    <d v="1899-12-30T09:00:00"/>
    <d v="1899-12-30T01:00:00"/>
    <d v="1899-12-30T08:00:00"/>
    <d v="1899-12-30T09:25:00"/>
    <d v="1899-12-30T01:25:00"/>
    <s v="DCO"/>
    <s v="N/A"/>
  </r>
  <r>
    <n v="15033"/>
    <x v="104"/>
    <x v="17"/>
    <s v=" IFTS LIFT 24-03 QATAR"/>
    <s v="QATAR"/>
    <n v="61"/>
    <s v="IFTS"/>
    <n v="23"/>
    <s v="X"/>
    <m/>
    <x v="0"/>
    <s v="NET"/>
    <s v="DECI_STD"/>
    <m/>
    <n v="15034"/>
    <s v="FMSC HBFM02"/>
    <s v="08:00"/>
    <s v="09:00"/>
    <d v="1899-12-30T01:00:00"/>
    <d v="1899-12-30T08:00:00"/>
    <d v="1899-12-30T08:50:00"/>
    <d v="1899-12-30T00:50:00"/>
    <s v="DCO"/>
    <s v="N/A"/>
  </r>
  <r>
    <n v="15034"/>
    <x v="104"/>
    <x v="17"/>
    <s v="LIFT IFTS 24-04 HUN"/>
    <s v="IFTS"/>
    <n v="62"/>
    <s v="ACS"/>
    <n v="2"/>
    <m/>
    <s v="X"/>
    <x v="5"/>
    <s v="NET"/>
    <s v="DECI_STD"/>
    <m/>
    <n v="15035"/>
    <s v="FMSC OBFM01"/>
    <s v="09:30"/>
    <s v="10:30"/>
    <d v="1899-12-30T01:00:00"/>
    <d v="1899-12-30T09:30:00"/>
    <d v="1899-12-30T10:30:00"/>
    <d v="1899-12-30T01:00:00"/>
    <s v="DCO"/>
    <s v="N/A"/>
  </r>
  <r>
    <n v="15035"/>
    <x v="104"/>
    <x v="17"/>
    <s v="LIFT 24-44 ITA"/>
    <s v="AMI"/>
    <n v="70"/>
    <s v="IFTS"/>
    <n v="22"/>
    <s v="X"/>
    <m/>
    <x v="6"/>
    <s v="STDA"/>
    <s v="DCA"/>
    <m/>
    <m/>
    <s v="SD TI02"/>
    <s v="09:30"/>
    <s v="10:30"/>
    <d v="1899-12-30T01:00:00"/>
    <d v="1899-12-30T09:30:00"/>
    <d v="1899-12-30T10:30:00"/>
    <d v="1899-12-30T01:00:00"/>
    <s v="DCO"/>
    <s v="N/A"/>
  </r>
  <r>
    <n v="15036"/>
    <x v="104"/>
    <x v="17"/>
    <s v="LIFT IFTS 24-05 AUT"/>
    <s v="IFTS"/>
    <n v="65"/>
    <s v="IFTS"/>
    <n v="9"/>
    <m/>
    <s v="X"/>
    <x v="5"/>
    <s v="NET"/>
    <s v="DECI_STD"/>
    <m/>
    <n v="15037"/>
    <s v="FMSC OBFM02"/>
    <s v="11:00"/>
    <s v="12:00"/>
    <d v="1899-12-30T01:00:00"/>
    <d v="1899-12-30T11:00:00"/>
    <d v="1899-12-30T12:00:00"/>
    <d v="1899-12-30T01:00:00"/>
    <s v="DCO"/>
    <s v="N/A"/>
  </r>
  <r>
    <n v="15037"/>
    <x v="104"/>
    <x v="17"/>
    <s v="LIFT IFTS 24-04 HUN"/>
    <s v="IFTS"/>
    <n v="63"/>
    <s v="ACS"/>
    <n v="14"/>
    <m/>
    <s v="X"/>
    <x v="0"/>
    <s v="NET"/>
    <s v="DECI_STD"/>
    <m/>
    <n v="15038"/>
    <s v="FMSC OBFM01"/>
    <s v="11:00"/>
    <s v="12:00"/>
    <d v="1899-12-30T01:00:00"/>
    <s v="11:00"/>
    <d v="1899-12-30T11:50:00"/>
    <d v="1899-12-30T00:50:00"/>
    <s v="DCO"/>
    <s v="N/A"/>
  </r>
  <r>
    <n v="15038"/>
    <x v="104"/>
    <x v="17"/>
    <s v="LIFT 24-44 ITA"/>
    <s v="AMI"/>
    <n v="72"/>
    <s v="IFTS"/>
    <n v="23"/>
    <s v="X"/>
    <m/>
    <x v="6"/>
    <s v="STDA"/>
    <s v="DCA"/>
    <m/>
    <m/>
    <s v="SD TI02"/>
    <s v="11:00"/>
    <s v="12:00"/>
    <d v="1899-12-30T01:00:00"/>
    <s v="11:00"/>
    <s v="12:00"/>
    <d v="1899-12-30T01:00:00"/>
    <s v="DCO"/>
    <s v="N/A"/>
  </r>
  <r>
    <n v="15039"/>
    <x v="104"/>
    <x v="17"/>
    <s v=" IFTS LIFT 24-03 QATAR"/>
    <s v="QATAR"/>
    <n v="57"/>
    <s v="ACS"/>
    <n v="10"/>
    <s v="X"/>
    <m/>
    <x v="5"/>
    <s v="NET"/>
    <s v="DECI_STD"/>
    <m/>
    <n v="15040"/>
    <s v="FMSC HBFM01"/>
    <s v="12:30"/>
    <s v="13:30"/>
    <d v="1899-12-30T01:00:00"/>
    <d v="1899-12-30T12:30:00"/>
    <d v="1899-12-30T13:30:00"/>
    <d v="1899-12-30T01:00:00"/>
    <s v="DCO"/>
    <s v="N/A"/>
  </r>
  <r>
    <n v="15040"/>
    <x v="104"/>
    <x v="17"/>
    <s v="LIFT IFTS 24-04 JPN"/>
    <s v="IFTS"/>
    <n v="55"/>
    <s v="ACS"/>
    <n v="2"/>
    <m/>
    <s v="X"/>
    <x v="0"/>
    <s v="NET"/>
    <s v="DECI_STD"/>
    <m/>
    <n v="15041"/>
    <s v="FMSC OBFM02"/>
    <s v="12:30"/>
    <s v="13:30"/>
    <d v="1899-12-30T01:00:00"/>
    <s v="12:30"/>
    <s v="13:30"/>
    <d v="1899-12-30T01:00:00"/>
    <s v="DCO"/>
    <s v="N/A"/>
  </r>
  <r>
    <n v="15041"/>
    <x v="104"/>
    <x v="17"/>
    <s v="LIFT 24-45 ITA"/>
    <s v="AMI"/>
    <n v="34"/>
    <s v="ACS"/>
    <n v="17"/>
    <s v="X"/>
    <m/>
    <x v="6"/>
    <s v="STDA"/>
    <s v="LOW LEVEL"/>
    <m/>
    <m/>
    <s v="SD ERT02 RR01"/>
    <s v="12:30"/>
    <s v="13:30"/>
    <d v="1899-12-30T01:00:00"/>
    <s v="12:30"/>
    <s v="13:30"/>
    <d v="1899-12-30T01:00:00"/>
    <s v="DCO"/>
    <s v="N/A"/>
  </r>
  <r>
    <n v="15042"/>
    <x v="104"/>
    <x v="17"/>
    <s v="LIFT IFTS 24-04 HUN"/>
    <s v="IFTS"/>
    <n v="62"/>
    <s v="ACS"/>
    <n v="1"/>
    <m/>
    <s v="X"/>
    <x v="5"/>
    <s v="NET"/>
    <s v="DECI_STD"/>
    <m/>
    <n v="15043"/>
    <s v="FMSC OBFM02"/>
    <s v="14:00"/>
    <s v="15:00"/>
    <d v="1899-12-30T01:00:00"/>
    <d v="1899-12-30T13:50:00"/>
    <d v="1899-12-30T14:40:00"/>
    <d v="1899-12-30T00:50:00"/>
    <s v="DCO"/>
    <s v="N/A"/>
  </r>
  <r>
    <n v="15043"/>
    <x v="104"/>
    <x v="17"/>
    <s v="LIFT IFTS 24-04 SPA"/>
    <s v="IFTS"/>
    <n v="59"/>
    <s v="ACS"/>
    <n v="12"/>
    <m/>
    <s v="X"/>
    <x v="0"/>
    <s v="NET"/>
    <s v="DECI_STD"/>
    <m/>
    <n v="15044"/>
    <s v="FMSC DACM01"/>
    <s v="14:00"/>
    <s v="15:00"/>
    <d v="1899-12-30T01:00:00"/>
    <s v="14:00"/>
    <s v="15:00"/>
    <d v="1899-12-30T01:00:00"/>
    <s v="DCO"/>
    <s v="N/A"/>
  </r>
  <r>
    <n v="15044"/>
    <x v="104"/>
    <x v="17"/>
    <s v="LIFT IFTS 25-01 SGP"/>
    <s v="IFTS"/>
    <n v="68"/>
    <s v="IFTS"/>
    <n v="3"/>
    <m/>
    <s v="X"/>
    <x v="2"/>
    <s v="NET"/>
    <s v="LOW LEVEL"/>
    <m/>
    <n v="15045"/>
    <s v="NET TLL01 CPL01"/>
    <s v="14:00"/>
    <s v="15:00"/>
    <d v="1899-12-30T01:00:00"/>
    <s v="14:00"/>
    <s v="15:00"/>
    <d v="1899-12-30T01:00:00"/>
    <s v="DCO"/>
    <s v="N/A"/>
  </r>
  <r>
    <n v="15045"/>
    <x v="104"/>
    <x v="17"/>
    <s v="LIFT IFTS 25-01 SGP"/>
    <s v="IFTS"/>
    <n v="69"/>
    <s v="ACS"/>
    <n v="14"/>
    <m/>
    <s v="X"/>
    <x v="3"/>
    <s v="NET"/>
    <s v="LOW LEVEL"/>
    <m/>
    <n v="15044"/>
    <s v="NET TLL01 CPL01"/>
    <d v="1899-12-30T14:00:00"/>
    <d v="1899-12-30T15:00:00"/>
    <d v="1899-12-30T01:00:00"/>
    <d v="1899-12-30T14:00:00"/>
    <d v="1899-12-30T15:00:00"/>
    <d v="1899-12-30T01:00:00"/>
    <s v="DCO"/>
    <s v="N/A"/>
  </r>
  <r>
    <n v="15046"/>
    <x v="104"/>
    <x v="17"/>
    <s v="LIFT IFTS 24-04 HUN"/>
    <s v="IFTS"/>
    <n v="63"/>
    <s v="ACS"/>
    <n v="17"/>
    <m/>
    <s v="X"/>
    <x v="5"/>
    <s v="NET"/>
    <s v="DECI_STD"/>
    <m/>
    <n v="15047"/>
    <s v="FMSC OBFM02"/>
    <s v="15:30"/>
    <s v="16:30"/>
    <d v="1899-12-30T01:00:00"/>
    <d v="1899-12-30T15:10:00"/>
    <d v="1899-12-30T16:00:00"/>
    <d v="1899-12-30T00:50:00"/>
    <s v="DCO"/>
    <s v="N/A"/>
  </r>
  <r>
    <n v="15047"/>
    <x v="104"/>
    <x v="17"/>
    <s v=" IFTS LIFT 24-03 QATAR"/>
    <s v="QATAR"/>
    <n v="57"/>
    <s v="IFTS"/>
    <n v="22"/>
    <s v="X"/>
    <m/>
    <x v="0"/>
    <s v="NET"/>
    <s v="DECI_STD"/>
    <m/>
    <n v="15048"/>
    <s v="FMSC HBFM02"/>
    <s v="15:30"/>
    <s v="16:30"/>
    <d v="1899-12-30T01:00:00"/>
    <d v="1899-12-30T15:30:00"/>
    <d v="1899-12-30T16:20:00"/>
    <d v="1899-12-30T00:50:00"/>
    <s v="DCO"/>
    <s v="N/A"/>
  </r>
  <r>
    <n v="15048"/>
    <x v="104"/>
    <x v="17"/>
    <s v="LIFT IFTS 24-04 CAN"/>
    <s v="IFTS"/>
    <n v="52"/>
    <s v="ACS"/>
    <n v="32"/>
    <m/>
    <s v="X"/>
    <x v="6"/>
    <s v="STDA"/>
    <s v="CAS_DECI"/>
    <m/>
    <m/>
    <s v="FMS CAS01"/>
    <s v="15:40"/>
    <s v="16:40"/>
    <d v="1899-12-30T01:00:00"/>
    <d v="1899-12-30T15:40:00"/>
    <d v="1899-12-30T16:40:00"/>
    <d v="1899-12-30T01:00:00"/>
    <s v="DCO"/>
    <s v="N/A"/>
  </r>
  <r>
    <n v="15049"/>
    <x v="54"/>
    <x v="17"/>
    <s v="LIFT 24-43 ITA"/>
    <s v="AMI"/>
    <n v="65"/>
    <s v="ACS"/>
    <n v="5"/>
    <s v="X"/>
    <m/>
    <x v="5"/>
    <s v="NET"/>
    <s v="BTAG"/>
    <m/>
    <n v="15050"/>
    <s v="SD AI02"/>
    <s v="06:00"/>
    <s v="07:00"/>
    <d v="1899-12-30T01:00:00"/>
    <d v="1899-12-30T06:00:00"/>
    <d v="1899-12-30T07:00:00"/>
    <d v="1899-12-30T01:00:00"/>
    <s v="DCO"/>
    <s v="N/A"/>
  </r>
  <r>
    <n v="15050"/>
    <x v="54"/>
    <x v="17"/>
    <s v="LIFT 24-43 ITA"/>
    <s v="AMI"/>
    <n v="68"/>
    <s v="IFTS"/>
    <n v="22"/>
    <s v="X"/>
    <m/>
    <x v="4"/>
    <s v="NET"/>
    <s v="BTAG"/>
    <m/>
    <n v="15049"/>
    <s v="SD AI02"/>
    <d v="1899-12-30T06:00:00"/>
    <d v="1899-12-30T07:00:00"/>
    <d v="1899-12-30T01:00:00"/>
    <d v="1899-12-30T06:00:00"/>
    <d v="1899-12-30T07:00:00"/>
    <d v="1899-12-30T01:00:00"/>
    <s v="DCO"/>
    <s v="N/A"/>
  </r>
  <r>
    <n v="15051"/>
    <x v="54"/>
    <x v="17"/>
    <s v="LIFT IFTS 24-04 SPA"/>
    <s v="IFTS"/>
    <n v="61"/>
    <s v="ACS"/>
    <n v="10"/>
    <m/>
    <s v="X"/>
    <x v="0"/>
    <s v="NET"/>
    <s v="DECI_STD"/>
    <m/>
    <n v="15052"/>
    <s v="FMSC DACM02"/>
    <s v="06:00"/>
    <s v="07:00"/>
    <d v="1899-12-30T01:00:00"/>
    <s v="06:00"/>
    <s v="07:00"/>
    <d v="1899-12-30T01:00:00"/>
    <s v="DCO"/>
    <s v="N/A"/>
  </r>
  <r>
    <n v="15052"/>
    <x v="54"/>
    <x v="17"/>
    <s v="LIFT IFTS 24-04 CAN"/>
    <s v="IFTS"/>
    <n v="51"/>
    <s v="ACS"/>
    <n v="1"/>
    <m/>
    <s v="X"/>
    <x v="6"/>
    <s v="STDA"/>
    <s v="CAS_DECI"/>
    <m/>
    <m/>
    <s v="FMS CAS01"/>
    <s v="06:00"/>
    <s v="07:00"/>
    <d v="1899-12-30T01:00:00"/>
    <s v="06:00"/>
    <s v="07:00"/>
    <d v="1899-12-30T01:00:00"/>
    <s v="DCO"/>
    <s v="N/A"/>
  </r>
  <r>
    <n v="15053"/>
    <x v="54"/>
    <x v="17"/>
    <s v="IFTS LIFT 24-02 QATAR"/>
    <s v="QATAR"/>
    <n v="52"/>
    <s v="ACS"/>
    <n v="14"/>
    <s v="X"/>
    <m/>
    <x v="5"/>
    <s v="NET"/>
    <s v="DCA"/>
    <m/>
    <n v="15054"/>
    <s v="NET SMI01"/>
    <s v="07:30"/>
    <s v="08:30"/>
    <d v="1899-12-30T01:00:00"/>
    <d v="1899-12-30T07:30:00"/>
    <d v="1899-12-30T08:30:00"/>
    <d v="1899-12-30T01:00:00"/>
    <s v="DCO"/>
    <s v="N/A"/>
  </r>
  <r>
    <n v="15054"/>
    <x v="54"/>
    <x v="17"/>
    <s v="IFTS LIFT 24-02 QATAR"/>
    <s v="QATAR"/>
    <n v="55"/>
    <s v="ACS"/>
    <n v="32"/>
    <s v="X"/>
    <m/>
    <x v="4"/>
    <s v="NET"/>
    <s v="DCA"/>
    <m/>
    <n v="15053"/>
    <s v="NET SMI01"/>
    <d v="1899-12-30T07:30:00"/>
    <d v="1899-12-30T08:30:00"/>
    <d v="1899-12-30T01:00:00"/>
    <d v="1899-12-30T07:30:00"/>
    <d v="1899-12-30T08:30:00"/>
    <d v="1899-12-30T01:00:00"/>
    <s v="DCO"/>
    <s v="N/A"/>
  </r>
  <r>
    <n v="15055"/>
    <x v="54"/>
    <x v="17"/>
    <s v="LIFT IFTS 24-05 AUT"/>
    <s v="IFTS"/>
    <n v="65"/>
    <s v="ACS"/>
    <n v="12"/>
    <m/>
    <s v="X"/>
    <x v="0"/>
    <s v="NET"/>
    <s v="DECI_STD_NVG"/>
    <m/>
    <n v="15056"/>
    <s v="NET BFFNVG01"/>
    <s v="07:30"/>
    <s v="08:30"/>
    <d v="1899-12-30T01:00:00"/>
    <s v="07:30"/>
    <s v="08:30"/>
    <d v="1899-12-30T01:00:00"/>
    <s v="DCO"/>
    <s v="N/A"/>
  </r>
  <r>
    <n v="15056"/>
    <x v="54"/>
    <x v="17"/>
    <s v="LIFT IFTS 24-04 HUN"/>
    <s v="IFTS"/>
    <n v="62"/>
    <s v="ACS"/>
    <n v="2"/>
    <m/>
    <s v="X"/>
    <x v="5"/>
    <s v="NET"/>
    <s v="DECI_STD"/>
    <m/>
    <n v="15057"/>
    <s v="FMSC DBFM01"/>
    <s v="09:00"/>
    <s v="10:00"/>
    <d v="1899-12-30T01:00:00"/>
    <d v="1899-12-30T09:00:00"/>
    <d v="1899-12-30T10:00:00"/>
    <d v="1899-12-30T01:00:00"/>
    <s v="DCO"/>
    <s v="N/A"/>
  </r>
  <r>
    <n v="15057"/>
    <x v="54"/>
    <x v="17"/>
    <s v="LIFT IFTS 24-04 HUN"/>
    <s v="IFTS"/>
    <n v="63"/>
    <s v="IFTS"/>
    <n v="22"/>
    <m/>
    <s v="X"/>
    <x v="0"/>
    <s v="NET"/>
    <s v="DECI_STD"/>
    <m/>
    <n v="15058"/>
    <s v="FMSC DBFM01"/>
    <s v="09:00"/>
    <s v="10:00"/>
    <d v="1899-12-30T01:00:00"/>
    <s v="09:00"/>
    <s v="10:00"/>
    <d v="1899-12-30T01:00:00"/>
    <s v="DCO"/>
    <s v="N/A"/>
  </r>
  <r>
    <n v="15058"/>
    <x v="54"/>
    <x v="17"/>
    <s v="LIFT IFTS 24-04 CAN"/>
    <s v="IFTS"/>
    <n v="52"/>
    <s v="ACS"/>
    <n v="5"/>
    <m/>
    <s v="X"/>
    <x v="6"/>
    <s v="STDA"/>
    <s v="CAS_DECI"/>
    <m/>
    <m/>
    <s v="FMS CAS02"/>
    <s v="09:00"/>
    <s v="10:00"/>
    <d v="1899-12-30T01:00:00"/>
    <s v="09:00"/>
    <s v="10:00"/>
    <d v="1899-12-30T01:00:00"/>
    <s v="DCO"/>
    <s v="N/A"/>
  </r>
  <r>
    <n v="15059"/>
    <x v="54"/>
    <x v="17"/>
    <s v="LIFT IFTS 24-04 SPA"/>
    <s v="IFTS"/>
    <n v="58"/>
    <s v="ACS"/>
    <n v="17"/>
    <m/>
    <s v="X"/>
    <x v="5"/>
    <s v="NET"/>
    <s v="DECI_STD"/>
    <m/>
    <n v="15060"/>
    <s v="FMSC DACM01"/>
    <s v="10:30"/>
    <s v="11:30"/>
    <d v="1899-12-30T01:00:00"/>
    <d v="1899-12-30T10:30:00"/>
    <d v="1899-12-30T11:30:00"/>
    <d v="1899-12-30T01:00:00"/>
    <s v="DCO"/>
    <s v="N/A"/>
  </r>
  <r>
    <n v="15060"/>
    <x v="54"/>
    <x v="17"/>
    <s v="LIP 24-04 CAN"/>
    <s v="IFTS"/>
    <n v="50"/>
    <s v="ACS"/>
    <n v="12"/>
    <m/>
    <s v="X"/>
    <x v="1"/>
    <s v="NET"/>
    <s v="LOW LEVEL"/>
    <m/>
    <n v="15061"/>
    <s v="SD FLL02"/>
    <s v="10:30"/>
    <s v="11:30"/>
    <d v="1899-12-30T01:00:00"/>
    <s v="10:30"/>
    <s v="11:30"/>
    <d v="1899-12-30T01:00:00"/>
    <s v="DCO"/>
    <s v="N/A"/>
  </r>
  <r>
    <n v="15061"/>
    <x v="54"/>
    <x v="17"/>
    <s v="LIFT 24-44 ITA"/>
    <s v="AMI"/>
    <n v="70"/>
    <s v="ACS"/>
    <n v="32"/>
    <s v="X"/>
    <m/>
    <x v="0"/>
    <s v="STDA"/>
    <s v="DCA"/>
    <m/>
    <m/>
    <s v="SD TINVG01"/>
    <s v="10:30"/>
    <s v="11:30"/>
    <d v="1899-12-30T01:00:00"/>
    <s v="10:30"/>
    <s v="11:30"/>
    <d v="1899-12-30T01:00:00"/>
    <s v="DCO"/>
    <s v="N/A"/>
  </r>
  <r>
    <n v="15062"/>
    <x v="54"/>
    <x v="17"/>
    <s v="LIFT 24-43 ITA"/>
    <s v="AMI"/>
    <n v="66"/>
    <s v="IFTS"/>
    <n v="3"/>
    <s v="X"/>
    <m/>
    <x v="0"/>
    <s v="NET"/>
    <s v="BTAG"/>
    <m/>
    <n v="15063"/>
    <s v="SD AI02"/>
    <s v="12:00"/>
    <s v="13:00"/>
    <d v="1899-12-30T01:00:00"/>
    <s v="12:00"/>
    <s v="13:00"/>
    <d v="1899-12-30T01:00:00"/>
    <s v="DCO"/>
    <s v="N/A"/>
  </r>
  <r>
    <n v="15063"/>
    <x v="54"/>
    <x v="17"/>
    <s v="LIFT 24-43 ITA"/>
    <s v="AMI"/>
    <n v="69"/>
    <s v="IFTS"/>
    <n v="22"/>
    <s v="X"/>
    <m/>
    <x v="1"/>
    <s v="NET"/>
    <s v="BTAG"/>
    <m/>
    <n v="15062"/>
    <s v="SD AI02"/>
    <d v="1899-12-30T12:00:00"/>
    <d v="1899-12-30T13:00:00"/>
    <d v="1899-12-30T01:00:00"/>
    <d v="1899-12-30T12:00:00"/>
    <d v="1899-12-30T13:00:00"/>
    <d v="1899-12-30T01:00:00"/>
    <s v="DCO"/>
    <s v="N/A"/>
  </r>
  <r>
    <n v="15064"/>
    <x v="54"/>
    <x v="17"/>
    <s v="LIFT IFTS 24-04 CAN"/>
    <s v="IFTS"/>
    <n v="51"/>
    <s v="ACS"/>
    <n v="2"/>
    <m/>
    <s v="X"/>
    <x v="6"/>
    <s v="STDA"/>
    <s v="CAS_DECI"/>
    <m/>
    <m/>
    <s v="FMS CAS02"/>
    <s v="12:00"/>
    <s v="13:00"/>
    <d v="1899-12-30T01:00:00"/>
    <s v="12:00"/>
    <s v="13:00"/>
    <d v="1899-12-30T01:00:00"/>
    <s v="DCO"/>
    <s v="N/A"/>
  </r>
  <r>
    <n v="15065"/>
    <x v="54"/>
    <x v="17"/>
    <s v="LIFT IFTS 24-05 AUT"/>
    <s v="IFTS"/>
    <n v="65"/>
    <s v="ACS"/>
    <n v="14"/>
    <m/>
    <s v="X"/>
    <x v="5"/>
    <s v="NET"/>
    <s v="DECI_STD"/>
    <m/>
    <n v="15066"/>
    <s v="FMSC DBFM01"/>
    <s v="13:30"/>
    <s v="14:30"/>
    <d v="1899-12-30T01:00:00"/>
    <d v="1899-12-30T13:30:00"/>
    <d v="1899-12-30T14:30:00"/>
    <d v="1899-12-30T01:00:00"/>
    <s v="DCO"/>
    <s v="N/A"/>
  </r>
  <r>
    <n v="15066"/>
    <x v="54"/>
    <x v="17"/>
    <s v="LIFT IFTS 24-04 SPA"/>
    <s v="IFTS"/>
    <n v="59"/>
    <s v="ACS"/>
    <n v="12"/>
    <m/>
    <s v="X"/>
    <x v="0"/>
    <s v="NET"/>
    <s v="DECI_STD"/>
    <m/>
    <n v="15067"/>
    <s v="FMSC DACM02"/>
    <s v="13:30"/>
    <s v="14:30"/>
    <d v="1899-12-30T01:00:00"/>
    <s v="13:30"/>
    <s v="14:30"/>
    <d v="1899-12-30T01:00:00"/>
    <s v="DCO"/>
    <s v="N/A"/>
  </r>
  <r>
    <n v="15067"/>
    <x v="55"/>
    <x v="18"/>
    <s v="LIFT IFTS 24-05 AUT"/>
    <s v="IFTS"/>
    <n v="65"/>
    <s v="ACS"/>
    <n v="9"/>
    <m/>
    <s v="X"/>
    <x v="5"/>
    <s v="NET"/>
    <s v="DECI_STD"/>
    <m/>
    <n v="15068"/>
    <s v="FMSC DBFM02"/>
    <s v="08:00"/>
    <s v="09:00"/>
    <d v="1899-12-30T01:00:00"/>
    <d v="1899-12-30T08:00:00"/>
    <d v="1899-12-30T09:00:00"/>
    <d v="1899-12-30T01:00:00"/>
    <s v="DCO"/>
    <s v="N/A"/>
  </r>
  <r>
    <n v="15068"/>
    <x v="55"/>
    <x v="18"/>
    <s v="LIFT IFTS 24-03 SAUDI"/>
    <s v="IFTS"/>
    <n v="47"/>
    <s v="ACS"/>
    <n v="1"/>
    <m/>
    <s v="X"/>
    <x v="1"/>
    <s v="STDA"/>
    <s v="BRV_R2R_STD"/>
    <m/>
    <m/>
    <s v="PT R2R01"/>
    <s v="08:00"/>
    <s v="09:00"/>
    <d v="1899-12-30T01:00:00"/>
    <s v="08:00"/>
    <s v="09:00"/>
    <d v="1899-12-30T01:00:00"/>
    <s v="DCO"/>
    <s v="N/A"/>
  </r>
  <r>
    <n v="15069"/>
    <x v="55"/>
    <x v="18"/>
    <s v="LIFT IFTS 24-04 CAN"/>
    <s v="IFTS"/>
    <n v="52"/>
    <s v="IFTS"/>
    <n v="23"/>
    <m/>
    <s v="X"/>
    <x v="0"/>
    <s v="STDA"/>
    <s v="AAR"/>
    <m/>
    <m/>
    <s v="FMS AAR01"/>
    <s v="08:00"/>
    <s v="09:00"/>
    <d v="1899-12-30T01:00:00"/>
    <s v="08:00"/>
    <s v="09:00"/>
    <d v="1899-12-30T01:00:00"/>
    <s v="DCO"/>
    <s v="N/A"/>
  </r>
  <r>
    <n v="15070"/>
    <x v="55"/>
    <x v="18"/>
    <s v="LIFT IFTS 25-01 HUN"/>
    <s v="IFTS"/>
    <n v="70"/>
    <s v="IFTS"/>
    <n v="3"/>
    <m/>
    <s v="X"/>
    <x v="6"/>
    <s v="STDA"/>
    <s v="LOW LEVEL"/>
    <m/>
    <m/>
    <s v="PT LLF01"/>
    <s v="08:00"/>
    <s v="09:00"/>
    <d v="1899-12-30T01:00:00"/>
    <s v="08:00"/>
    <s v="09:00"/>
    <d v="1899-12-30T01:00:00"/>
    <s v="DCO"/>
    <s v="N/A"/>
  </r>
  <r>
    <n v="15071"/>
    <x v="55"/>
    <x v="18"/>
    <s v="IFTS LIFT 24-02 QATAR"/>
    <s v="QATAR"/>
    <n v="55"/>
    <s v="ACS"/>
    <n v="17"/>
    <s v="X"/>
    <m/>
    <x v="5"/>
    <s v="NET"/>
    <s v="DCA"/>
    <m/>
    <n v="15072"/>
    <s v="NET SMI02"/>
    <s v="09:30"/>
    <s v="10:30"/>
    <d v="1899-12-30T01:00:00"/>
    <s v="09:30"/>
    <s v="10:30"/>
    <d v="1899-12-30T01:00:00"/>
    <s v="DCO"/>
    <s v="N/A"/>
  </r>
  <r>
    <n v="15072"/>
    <x v="55"/>
    <x v="18"/>
    <s v="IFTS LIFT 24-02 QATAR"/>
    <s v="QATAR"/>
    <n v="52"/>
    <s v="ACS"/>
    <n v="12"/>
    <s v="X"/>
    <m/>
    <x v="4"/>
    <s v="NET"/>
    <s v="DCA"/>
    <m/>
    <n v="15071"/>
    <s v="NET SMI02"/>
    <d v="1899-12-30T09:30:00"/>
    <d v="1899-12-30T10:30:00"/>
    <d v="1899-12-30T01:00:00"/>
    <s v="09:30"/>
    <s v="10:30"/>
    <d v="1899-12-30T01:00:00"/>
    <s v="DCO"/>
    <s v="N/A"/>
  </r>
  <r>
    <n v="15073"/>
    <x v="55"/>
    <x v="18"/>
    <s v="LIFT IFTS 25-01 SGP"/>
    <s v="IFTS"/>
    <n v="69"/>
    <s v="ACS"/>
    <n v="32"/>
    <m/>
    <s v="X"/>
    <x v="0"/>
    <s v="NET"/>
    <s v="LOW LEVEL"/>
    <m/>
    <n v="15074"/>
    <s v="NET TLL02"/>
    <s v="09:30"/>
    <s v="10:30"/>
    <d v="1899-12-30T01:00:00"/>
    <s v="09:30"/>
    <s v="10:30"/>
    <d v="1899-12-30T01:00:00"/>
    <s v="DCO"/>
    <s v="N/A"/>
  </r>
  <r>
    <n v="15074"/>
    <x v="57"/>
    <x v="18"/>
    <s v="LIFT IFTS 24-04 SPA"/>
    <s v="IFTS"/>
    <n v="61"/>
    <s v="ACS"/>
    <n v="13"/>
    <m/>
    <s v="X"/>
    <x v="2"/>
    <s v="NET"/>
    <s v="LOW LEVEL"/>
    <m/>
    <n v="15075"/>
    <s v="NET TLL02"/>
    <s v="09:30"/>
    <s v="10:30"/>
    <d v="1899-12-30T01:00:00"/>
    <d v="1899-12-30T09:30:00"/>
    <d v="1899-12-30T10:00:00"/>
    <d v="1899-12-30T00:30:00"/>
    <s v="RSLD"/>
    <s v="CD3"/>
  </r>
  <r>
    <n v="15075"/>
    <x v="57"/>
    <x v="18"/>
    <s v="LIFT IFTS 24-04 SPA"/>
    <s v="IFTS"/>
    <n v="59"/>
    <s v="ACS"/>
    <n v="12"/>
    <m/>
    <s v="X"/>
    <x v="3"/>
    <s v="NET"/>
    <s v="LOW LEVEL"/>
    <m/>
    <n v="15074"/>
    <s v="NET TLL02"/>
    <d v="1899-12-30T09:30:00"/>
    <d v="1899-12-30T10:30:00"/>
    <d v="1899-12-30T01:00:00"/>
    <d v="1899-12-30T09:30:00"/>
    <d v="1899-12-30T10:00:00"/>
    <d v="1899-12-30T00:30:00"/>
    <s v="RSLD"/>
    <s v="CD5"/>
  </r>
  <r>
    <n v="15076"/>
    <x v="55"/>
    <x v="18"/>
    <s v="LIFT IFTS 25-01 SGP"/>
    <s v="IFTS"/>
    <n v="68"/>
    <s v="ACS"/>
    <n v="10"/>
    <m/>
    <s v="X"/>
    <x v="1"/>
    <s v="NET"/>
    <s v="LOW LEVEL"/>
    <m/>
    <n v="15075"/>
    <s v="NET TLL02"/>
    <d v="1899-12-30T09:30:00"/>
    <d v="1899-12-30T10:30:00"/>
    <d v="1899-12-30T01:00:00"/>
    <d v="1899-12-30T09:30:00"/>
    <d v="1899-12-30T10:30:00"/>
    <d v="1899-12-30T01:00:00"/>
    <s v="DCO"/>
    <s v="N/A"/>
  </r>
  <r>
    <n v="15077"/>
    <x v="55"/>
    <x v="18"/>
    <s v="LIP 24-03 AUT"/>
    <s v="IFTS"/>
    <n v="42"/>
    <s v="ACS"/>
    <n v="1"/>
    <m/>
    <s v="X"/>
    <x v="0"/>
    <s v="NET"/>
    <s v="DECI_STD"/>
    <m/>
    <n v="15078"/>
    <s v="SD DACM01"/>
    <s v="11:00"/>
    <s v="12:00"/>
    <d v="1899-12-30T01:00:00"/>
    <d v="1899-12-30T11:00:00"/>
    <d v="1899-12-30T11:50:00"/>
    <d v="1899-12-30T00:50:00"/>
    <s v="DCO"/>
    <s v="N/A"/>
  </r>
  <r>
    <n v="15078"/>
    <x v="55"/>
    <x v="18"/>
    <s v="LIFT IFTS 24-03 SAUDI"/>
    <s v="IFTS"/>
    <n v="45"/>
    <s v="IFTS"/>
    <n v="3"/>
    <m/>
    <s v="X"/>
    <x v="6"/>
    <s v="STDA"/>
    <s v="BRV_R2R_STD"/>
    <m/>
    <m/>
    <s v="PT R2R01"/>
    <s v="11:00"/>
    <s v="12:00"/>
    <d v="1899-12-30T01:00:00"/>
    <s v="11:00"/>
    <s v="12:00"/>
    <d v="1899-12-30T01:00:00"/>
    <s v="DCO"/>
    <s v="N/A"/>
  </r>
  <r>
    <n v="15079"/>
    <x v="55"/>
    <x v="18"/>
    <s v="LIFT 24-43 ITA"/>
    <s v="AMI"/>
    <n v="67"/>
    <s v="ACS"/>
    <n v="10"/>
    <s v="X"/>
    <m/>
    <x v="5"/>
    <s v="NET"/>
    <s v="BTAG"/>
    <m/>
    <n v="15080"/>
    <s v="SD AI01"/>
    <s v="12:30"/>
    <s v="13:30"/>
    <d v="1899-12-30T01:00:00"/>
    <d v="1899-12-30T12:55:00"/>
    <d v="1899-12-30T13:35:00"/>
    <d v="1899-12-30T00:40:00"/>
    <s v="DCO"/>
    <s v="N/A"/>
  </r>
  <r>
    <n v="15080"/>
    <x v="55"/>
    <x v="18"/>
    <s v="LIFT 24-43 ITA"/>
    <s v="AMI"/>
    <n v="64"/>
    <s v="IFTS"/>
    <n v="22"/>
    <s v="X"/>
    <m/>
    <x v="4"/>
    <s v="NET"/>
    <s v="BTAG"/>
    <m/>
    <n v="15079"/>
    <s v="SD AI02"/>
    <d v="1899-12-30T12:30:00"/>
    <d v="1899-12-30T13:30:00"/>
    <d v="1899-12-30T01:00:00"/>
    <d v="1899-12-30T12:55:00"/>
    <d v="1899-12-30T13:35:00"/>
    <d v="1899-12-30T00:40:00"/>
    <s v="DCO"/>
    <s v="N/A"/>
  </r>
  <r>
    <n v="15081"/>
    <x v="55"/>
    <x v="18"/>
    <s v="LIFT IFTS 24-04 SPA"/>
    <s v="IFTS"/>
    <n v="58"/>
    <s v="ACS"/>
    <n v="5"/>
    <m/>
    <s v="X"/>
    <x v="0"/>
    <s v="NET"/>
    <s v="DECI_STD"/>
    <m/>
    <n v="15082"/>
    <s v="FMSC DACM02"/>
    <s v="12:30"/>
    <s v="13:30"/>
    <d v="1899-12-30T01:00:00"/>
    <s v="12:30"/>
    <s v="13:30"/>
    <d v="1899-12-30T01:00:00"/>
    <s v="DCO"/>
    <s v="N/A"/>
  </r>
  <r>
    <n v="15082"/>
    <x v="55"/>
    <x v="18"/>
    <s v="LIFT IFTS 24-03 SAUDI"/>
    <s v="IFTS"/>
    <n v="47"/>
    <s v="ACS"/>
    <n v="17"/>
    <m/>
    <s v="X"/>
    <x v="6"/>
    <s v="STDA"/>
    <s v="BRV_R2R_STD"/>
    <m/>
    <m/>
    <s v="PT R2R02"/>
    <s v="12:30"/>
    <s v="13:30"/>
    <d v="1899-12-30T01:00:00"/>
    <s v="12:30"/>
    <s v="13:30"/>
    <d v="1899-12-30T01:00:00"/>
    <s v="DCO"/>
    <s v="N/A"/>
  </r>
  <r>
    <n v="15083"/>
    <x v="55"/>
    <x v="18"/>
    <s v="LIFT IFTS 24-04 JPN"/>
    <s v="IFTS"/>
    <n v="57"/>
    <s v="ACS"/>
    <n v="9"/>
    <m/>
    <s v="X"/>
    <x v="6"/>
    <s v="STDA"/>
    <s v="DECI_STD"/>
    <m/>
    <m/>
    <s v="PT ERT02"/>
    <s v="14:00"/>
    <s v="15:00"/>
    <d v="1899-12-30T01:00:00"/>
    <s v="14:00"/>
    <s v="15:00"/>
    <d v="1899-12-30T01:00:00"/>
    <s v="DCO"/>
    <s v="N/A"/>
  </r>
  <r>
    <n v="15084"/>
    <x v="55"/>
    <x v="18"/>
    <s v="LIFT 24-44 ITA"/>
    <s v="AMI"/>
    <n v="71"/>
    <s v="ACS"/>
    <n v="12"/>
    <s v="X"/>
    <m/>
    <x v="5"/>
    <s v="NET"/>
    <s v="DECI_STD"/>
    <m/>
    <n v="15085"/>
    <s v="SD OACM01"/>
    <s v="15:30"/>
    <d v="1899-12-30T16:00:00"/>
    <d v="1899-12-30T00:30:00"/>
    <d v="1899-12-30T15:30:00"/>
    <d v="1899-12-30T16:00:00"/>
    <d v="1899-12-30T00:30:00"/>
    <s v="DCO"/>
    <s v="N/A"/>
  </r>
  <r>
    <n v="15085"/>
    <x v="55"/>
    <x v="18"/>
    <s v="LIFT 24-44 ITA"/>
    <s v="AMI"/>
    <n v="73"/>
    <s v="ACS"/>
    <n v="32"/>
    <s v="X"/>
    <m/>
    <x v="5"/>
    <s v="NET"/>
    <s v="DECI_STD"/>
    <m/>
    <n v="15086"/>
    <s v="SD OACM01"/>
    <s v="16:05"/>
    <d v="1899-12-30T16:35:00"/>
    <d v="1899-12-30T00:30:00"/>
    <d v="1899-12-30T16:05:00"/>
    <d v="1899-12-30T16:35:00"/>
    <d v="1899-12-30T00:30:00"/>
    <s v="DCO"/>
    <s v="N/A"/>
  </r>
  <r>
    <n v="15086"/>
    <x v="55"/>
    <x v="18"/>
    <s v="LIFT 24-43 ITA"/>
    <s v="AMI"/>
    <n v="67"/>
    <s v="IFTS"/>
    <n v="22"/>
    <s v="X"/>
    <m/>
    <x v="0"/>
    <s v="NET"/>
    <s v="BTAG"/>
    <m/>
    <n v="15087"/>
    <s v="SD AI02"/>
    <s v="15:30"/>
    <s v="16:30"/>
    <d v="1899-12-30T01:00:00"/>
    <d v="1899-12-30T15:20:00"/>
    <d v="1899-12-30T16:20:00"/>
    <d v="1899-12-30T01:00:00"/>
    <s v="DCO"/>
    <s v="N/A"/>
  </r>
  <r>
    <n v="15087"/>
    <x v="55"/>
    <x v="18"/>
    <s v="LIFT IFTS 24-03 SAUDI"/>
    <s v="IFTS"/>
    <n v="45"/>
    <s v="ACS"/>
    <n v="5"/>
    <m/>
    <s v="X"/>
    <x v="6"/>
    <s v="STDA"/>
    <s v="BRV_R2R_STD"/>
    <m/>
    <m/>
    <s v="PT R2R02"/>
    <s v="15:30"/>
    <s v="16:30"/>
    <d v="1899-12-30T01:00:00"/>
    <s v="15:30"/>
    <s v="16:30"/>
    <d v="1899-12-30T01:00:00"/>
    <s v="DCO"/>
    <s v="N/A"/>
  </r>
  <r>
    <n v="15088"/>
    <x v="56"/>
    <x v="18"/>
    <s v="IFTS LIFT 24-02 QATAR"/>
    <s v="QATAR"/>
    <n v="52"/>
    <s v="ACS"/>
    <n v="9"/>
    <s v="X"/>
    <m/>
    <x v="5"/>
    <s v="NET"/>
    <s v="ATAG_DECI"/>
    <m/>
    <n v="15089"/>
    <s v="NET ATAG01"/>
    <s v="08:00"/>
    <s v="09:00"/>
    <d v="1899-12-30T01:00:00"/>
    <s v="08:00"/>
    <s v="09:00"/>
    <d v="1899-12-30T01:00:00"/>
    <s v="DCO"/>
    <s v="N/A"/>
  </r>
  <r>
    <n v="15089"/>
    <x v="56"/>
    <x v="18"/>
    <s v="IFTS LIFT 24-02 QATAR"/>
    <s v="QATAR"/>
    <n v="55"/>
    <s v="ACS"/>
    <n v="10"/>
    <s v="X"/>
    <m/>
    <x v="4"/>
    <s v="NET"/>
    <s v="ATAG_DECI"/>
    <m/>
    <n v="15088"/>
    <s v="NET ATAG01"/>
    <d v="1899-12-30T08:00:00"/>
    <d v="1899-12-30T09:00:00"/>
    <d v="1899-12-30T01:00:00"/>
    <s v="08:00"/>
    <s v="09:00"/>
    <d v="1899-12-30T01:00:00"/>
    <s v="DCO"/>
    <s v="N/A"/>
  </r>
  <r>
    <n v="15090"/>
    <x v="56"/>
    <x v="18"/>
    <s v="LIFT IFTS 24-03 SAUDI"/>
    <s v="IFTS"/>
    <n v="47"/>
    <s v="ACS"/>
    <n v="32"/>
    <m/>
    <s v="X"/>
    <x v="6"/>
    <s v="STDA"/>
    <s v="BRV_R2R_STD"/>
    <m/>
    <m/>
    <s v="PT BVR01"/>
    <s v="08:00"/>
    <s v="09:00"/>
    <d v="1899-12-30T01:00:00"/>
    <d v="1899-12-30T08:00:00"/>
    <d v="1899-12-30T09:00:00"/>
    <d v="1899-12-30T01:00:00"/>
    <s v="DCO"/>
    <s v="N/A"/>
  </r>
  <r>
    <n v="15091"/>
    <x v="56"/>
    <x v="18"/>
    <s v="LIFT 24-45 ITA"/>
    <s v="AMI"/>
    <n v="34"/>
    <s v="ACS"/>
    <n v="12"/>
    <s v="X"/>
    <m/>
    <x v="5"/>
    <s v="NET"/>
    <s v="RANGE"/>
    <m/>
    <n v="15092"/>
    <s v="SD RNG01"/>
    <s v="09:30"/>
    <s v="10:30"/>
    <d v="1899-12-30T01:00:00"/>
    <s v="09:30"/>
    <s v="10:30"/>
    <d v="1899-12-30T01:00:00"/>
    <s v="DCO"/>
    <s v="N/A"/>
  </r>
  <r>
    <n v="15092"/>
    <x v="56"/>
    <x v="18"/>
    <s v="LIFT IFTS 25-01 SGP"/>
    <s v="IFTS"/>
    <n v="68"/>
    <s v="ACS"/>
    <n v="13"/>
    <m/>
    <s v="X"/>
    <x v="0"/>
    <s v="NET"/>
    <s v="LOW LEVEL"/>
    <m/>
    <n v="15093"/>
    <s v="NET TLL03"/>
    <s v="09:30"/>
    <s v="10:30"/>
    <d v="1899-12-30T01:00:00"/>
    <d v="1899-12-30T09:30:00"/>
    <d v="1899-12-30T10:30:00"/>
    <d v="1899-12-30T01:00:00"/>
    <s v="DCO"/>
    <s v="N/A"/>
  </r>
  <r>
    <n v="15093"/>
    <x v="56"/>
    <x v="18"/>
    <s v="LIFT IFTS 25-01 SGP"/>
    <s v="IFTS"/>
    <n v="69"/>
    <s v="ACS"/>
    <n v="17"/>
    <m/>
    <s v="X"/>
    <x v="1"/>
    <s v="NET"/>
    <s v="LOW LEVEL"/>
    <m/>
    <n v="15092"/>
    <s v="NET TLL03"/>
    <d v="1899-12-30T09:30:00"/>
    <d v="1899-12-30T10:30:00"/>
    <d v="1899-12-30T01:00:00"/>
    <d v="1899-12-30T09:30:00"/>
    <d v="1899-12-30T10:30:00"/>
    <d v="1899-12-30T01:00:00"/>
    <s v="DCO"/>
    <s v="N/A"/>
  </r>
  <r>
    <n v="15094"/>
    <x v="56"/>
    <x v="18"/>
    <s v=" IFTS LIFT 24-03 QATAR"/>
    <s v="QATAR"/>
    <n v="57"/>
    <s v="ACS"/>
    <n v="5"/>
    <s v="X"/>
    <m/>
    <x v="6"/>
    <s v="STDA"/>
    <s v="DECI_STD"/>
    <m/>
    <m/>
    <s v="PT ERT04"/>
    <s v="09:30"/>
    <s v="10:30"/>
    <d v="1899-12-30T01:00:00"/>
    <d v="1899-12-30T09:30:00"/>
    <d v="1899-12-30T10:30:00"/>
    <d v="1899-12-30T01:00:00"/>
    <s v="DCO"/>
    <s v="N/A"/>
  </r>
  <r>
    <n v="15095"/>
    <x v="56"/>
    <x v="18"/>
    <s v="LIFT IFTS 24-05 GER"/>
    <s v="IFTS"/>
    <n v="66"/>
    <s v="IFTS"/>
    <n v="3"/>
    <m/>
    <s v="X"/>
    <x v="5"/>
    <s v="NET"/>
    <s v="RNG_STD"/>
    <m/>
    <n v="15096"/>
    <s v="FMSC RNG01"/>
    <s v="11:00"/>
    <s v="12:00"/>
    <d v="1899-12-30T01:00:00"/>
    <s v="11:00"/>
    <s v="12:00"/>
    <d v="1899-12-30T01:00:00"/>
    <s v="DCO"/>
    <s v="N/A"/>
  </r>
  <r>
    <n v="15096"/>
    <x v="56"/>
    <x v="18"/>
    <s v="LIFT IFTS 24-04 JPN"/>
    <s v="IFTS"/>
    <n v="57"/>
    <s v="IFTS"/>
    <n v="23"/>
    <m/>
    <s v="X"/>
    <x v="0"/>
    <s v="NET"/>
    <s v="RNG_STD"/>
    <m/>
    <n v="15097"/>
    <s v="FMSC RNG01"/>
    <s v="11:00"/>
    <s v="12:00"/>
    <d v="1899-12-30T01:00:00"/>
    <d v="1899-12-30T11:00:00"/>
    <d v="1899-12-30T12:00:00"/>
    <d v="1899-12-30T01:00:00"/>
    <s v="DCO"/>
    <s v="N/A"/>
  </r>
  <r>
    <n v="15097"/>
    <x v="56"/>
    <x v="18"/>
    <s v="LIFT IFTS 24-04 CAN"/>
    <s v="IFTS"/>
    <n v="53"/>
    <s v="ACS"/>
    <n v="1"/>
    <m/>
    <s v="X"/>
    <x v="6"/>
    <s v="STDA"/>
    <s v="AAR"/>
    <m/>
    <m/>
    <s v="FMS AAR01"/>
    <s v="11:00"/>
    <s v="12:00"/>
    <d v="1899-12-30T01:00:00"/>
    <d v="1899-12-30T11:00:00"/>
    <d v="1899-12-30T12:00:00"/>
    <d v="1899-12-30T01:00:00"/>
    <s v="DCO"/>
    <s v="N/A"/>
  </r>
  <r>
    <n v="15098"/>
    <x v="56"/>
    <x v="18"/>
    <s v="LIFT IFTS 24-05 GER"/>
    <s v="IFTS"/>
    <n v="67"/>
    <s v="IFTS"/>
    <n v="22"/>
    <m/>
    <s v="X"/>
    <x v="5"/>
    <s v="NET"/>
    <s v="RNG_STD"/>
    <m/>
    <n v="15099"/>
    <s v="FMSC RNG01"/>
    <s v="12:30"/>
    <s v="13:30"/>
    <d v="1899-12-30T01:00:00"/>
    <d v="1899-12-30T12:40:00"/>
    <d v="1899-12-30T13:30:00"/>
    <d v="1899-12-30T00:50:00"/>
    <s v="DCO"/>
    <s v="N/A"/>
  </r>
  <r>
    <n v="15099"/>
    <x v="56"/>
    <x v="18"/>
    <s v="LIFT IFTS 24-05 AUT"/>
    <s v="IFTS"/>
    <n v="64"/>
    <s v="ACS"/>
    <n v="17"/>
    <m/>
    <s v="X"/>
    <x v="0"/>
    <s v="NET"/>
    <s v="DECI_STD_NVG"/>
    <m/>
    <n v="15100"/>
    <s v="NET BFFNVG01"/>
    <s v="12:30"/>
    <s v="13:30"/>
    <d v="1899-12-30T01:00:00"/>
    <d v="1899-12-30T12:30:00"/>
    <d v="1899-12-30T13:30:00"/>
    <d v="1899-12-30T01:00:00"/>
    <s v="DCO"/>
    <s v="N/A"/>
  </r>
  <r>
    <n v="15100"/>
    <x v="56"/>
    <x v="18"/>
    <s v="LIFT IFTS 24-03 SAUDI"/>
    <s v="IFTS"/>
    <n v="45"/>
    <s v="ACS"/>
    <n v="5"/>
    <m/>
    <s v="X"/>
    <x v="6"/>
    <s v="STDA"/>
    <s v="BRV_R2R_STD"/>
    <m/>
    <m/>
    <s v="PT BVR01"/>
    <s v="12:30"/>
    <s v="13:30"/>
    <d v="1899-12-30T01:00:00"/>
    <d v="1899-12-30T12:30:00"/>
    <d v="1899-12-30T13:30:00"/>
    <d v="1899-12-30T01:00:00"/>
    <s v="DCO"/>
    <s v="N/A"/>
  </r>
  <r>
    <n v="15101"/>
    <x v="56"/>
    <x v="18"/>
    <s v="LIFT IFTS 24-04 SPA"/>
    <s v="IFTS"/>
    <n v="58"/>
    <s v="ACS"/>
    <n v="9"/>
    <m/>
    <s v="X"/>
    <x v="5"/>
    <s v="NET"/>
    <s v="DECI_STD"/>
    <m/>
    <n v="15102"/>
    <s v="FMSC OACM01"/>
    <s v="14:00"/>
    <s v="15:00"/>
    <d v="1899-12-30T01:00:00"/>
    <s v="14:00"/>
    <s v="15:00"/>
    <d v="1899-12-30T01:00:00"/>
    <s v="DCO"/>
    <s v="N/A"/>
  </r>
  <r>
    <n v="15102"/>
    <x v="56"/>
    <x v="18"/>
    <s v="IFTS LIFT 24-02 QATAR"/>
    <s v="QATAR"/>
    <n v="55"/>
    <s v="ACS"/>
    <n v="10"/>
    <s v="X"/>
    <m/>
    <x v="0"/>
    <s v="NET"/>
    <s v="ATAG_DECI"/>
    <m/>
    <n v="15103"/>
    <s v="NET ATAG02"/>
    <s v="14:00"/>
    <s v="15:00"/>
    <d v="1899-12-30T01:00:00"/>
    <d v="1899-12-30T14:00:00"/>
    <d v="1899-12-30T15:00:00"/>
    <d v="1899-12-30T01:00:00"/>
    <s v="DCO"/>
    <s v="N/A"/>
  </r>
  <r>
    <n v="15103"/>
    <x v="56"/>
    <x v="18"/>
    <s v="IFTS LIFT 24-02 QATAR"/>
    <s v="QATAR"/>
    <n v="52"/>
    <s v="IFTS"/>
    <n v="23"/>
    <s v="X"/>
    <m/>
    <x v="1"/>
    <s v="NET"/>
    <s v="ATAG_DECI"/>
    <m/>
    <n v="15102"/>
    <s v="NET ATAG02"/>
    <d v="1899-12-30T14:00:00"/>
    <d v="1899-12-30T15:00:00"/>
    <d v="1899-12-30T01:00:00"/>
    <d v="1899-12-30T14:00:00"/>
    <d v="1899-12-30T15:00:00"/>
    <d v="1899-12-30T01:00:00"/>
    <s v="DCO"/>
    <s v="N/A"/>
  </r>
  <r>
    <n v="15104"/>
    <x v="56"/>
    <x v="18"/>
    <s v="LIFT IFTS 24-03 SAUDI"/>
    <s v="IFTS"/>
    <n v="47"/>
    <s v="ACS"/>
    <n v="32"/>
    <m/>
    <s v="X"/>
    <x v="6"/>
    <s v="STDA"/>
    <s v="BRV_R2R_STD"/>
    <m/>
    <m/>
    <s v="PT BVR02"/>
    <s v="14:00"/>
    <s v="15:00"/>
    <d v="1899-12-30T01:00:00"/>
    <d v="1899-12-30T13:40:00"/>
    <d v="1899-12-30T14:40:00"/>
    <d v="1899-12-30T01:00:00"/>
    <s v="DCO"/>
    <s v="N/A"/>
  </r>
  <r>
    <n v="15105"/>
    <x v="56"/>
    <x v="18"/>
    <s v="LIFT 24-44 ITA"/>
    <s v="AMI"/>
    <n v="73"/>
    <s v="ACS"/>
    <n v="12"/>
    <s v="X"/>
    <m/>
    <x v="5"/>
    <s v="NET"/>
    <s v="DECI_STD"/>
    <m/>
    <n v="15106"/>
    <s v="SD OACM02"/>
    <s v="15:30"/>
    <d v="1899-12-30T16:00:00"/>
    <d v="1899-12-30T00:30:00"/>
    <s v="15:30"/>
    <d v="1899-12-30T16:00:00"/>
    <d v="1899-12-30T00:30:00"/>
    <s v="DCO"/>
    <s v="N/A"/>
  </r>
  <r>
    <n v="15106"/>
    <x v="56"/>
    <x v="18"/>
    <s v="LIFT 24-44 ITA"/>
    <s v="AMI"/>
    <n v="71"/>
    <s v="ACS"/>
    <n v="13"/>
    <s v="X"/>
    <m/>
    <x v="5"/>
    <s v="NET"/>
    <s v="DECI_STD"/>
    <m/>
    <n v="15107"/>
    <s v="SD OACM02"/>
    <s v="16:05"/>
    <d v="1899-12-30T16:35:00"/>
    <d v="1899-12-30T00:30:00"/>
    <s v="16:05"/>
    <d v="1899-12-30T16:35:00"/>
    <d v="1899-12-30T00:30:00"/>
    <s v="DCO"/>
    <s v="N/A"/>
  </r>
  <r>
    <n v="15107"/>
    <x v="56"/>
    <x v="18"/>
    <s v="LIFT IFTS 24-05 GER"/>
    <s v="IFTS"/>
    <n v="67"/>
    <s v="ACS"/>
    <n v="17"/>
    <m/>
    <s v="X"/>
    <x v="0"/>
    <s v="NET"/>
    <s v="RNG_STD"/>
    <m/>
    <n v="15108"/>
    <s v="FMSC RNG02"/>
    <s v="15:30"/>
    <s v="16:30"/>
    <d v="1899-12-30T01:00:00"/>
    <d v="1899-12-30T15:30:00"/>
    <d v="1899-12-30T16:30:00"/>
    <d v="1899-12-30T01:00:00"/>
    <s v="DCO"/>
    <s v="N/A"/>
  </r>
  <r>
    <n v="15108"/>
    <x v="56"/>
    <x v="18"/>
    <s v="LIFT IFTS 24-03 SAUDI"/>
    <s v="IFTS"/>
    <n v="45"/>
    <s v="ACS"/>
    <n v="5"/>
    <m/>
    <s v="X"/>
    <x v="6"/>
    <s v="STDA"/>
    <s v="BRV_R2R_STD"/>
    <m/>
    <m/>
    <s v="PT BVR02"/>
    <s v="15:30"/>
    <s v="16:30"/>
    <d v="1899-12-30T01:00:00"/>
    <d v="1899-12-30T15:30:00"/>
    <d v="1899-12-30T16:30:00"/>
    <d v="1899-12-30T01:00:00"/>
    <s v="DCO"/>
    <s v="N/A"/>
  </r>
  <r>
    <n v="15109"/>
    <x v="105"/>
    <x v="18"/>
    <s v="LIFT 24-44 ITA"/>
    <s v="AMI"/>
    <n v="70"/>
    <s v="IFTS"/>
    <n v="9"/>
    <s v="X"/>
    <m/>
    <x v="5"/>
    <s v="NET"/>
    <s v="DCA"/>
    <m/>
    <n v="15110"/>
    <s v="SD SMI01"/>
    <s v="08:00"/>
    <s v="09:00"/>
    <d v="1899-12-30T01:00:00"/>
    <s v="08:00"/>
    <s v="09:00"/>
    <d v="1899-12-30T01:00:00"/>
    <s v="DCO"/>
    <s v="N/A"/>
  </r>
  <r>
    <n v="15110"/>
    <x v="105"/>
    <x v="18"/>
    <s v="LIFT 24-44 ITA"/>
    <s v="AMI"/>
    <n v="72"/>
    <s v="ACS"/>
    <n v="17"/>
    <s v="X"/>
    <m/>
    <x v="4"/>
    <s v="NET"/>
    <s v="DCA"/>
    <m/>
    <n v="15109"/>
    <s v="SD SMI01"/>
    <d v="1899-12-30T08:00:00"/>
    <d v="1899-12-30T09:00:00"/>
    <d v="1899-12-30T01:00:00"/>
    <s v="08:00"/>
    <s v="09:00"/>
    <d v="1899-12-30T01:00:00"/>
    <s v="DCO"/>
    <s v="N/A"/>
  </r>
  <r>
    <n v="15111"/>
    <x v="105"/>
    <x v="18"/>
    <s v="LIFT IFTS 25-01 HUN"/>
    <s v="IFTS"/>
    <n v="70"/>
    <s v="ACS"/>
    <n v="14"/>
    <m/>
    <s v="X"/>
    <x v="0"/>
    <s v="NET"/>
    <s v="RNG_STD"/>
    <m/>
    <n v="15112"/>
    <s v="FMSC RNG01"/>
    <s v="08:00"/>
    <s v="09:00"/>
    <d v="1899-12-30T01:00:00"/>
    <d v="1899-12-30T08:00:00"/>
    <d v="1899-12-30T09:00:00"/>
    <d v="1899-12-30T01:00:00"/>
    <s v="DCO"/>
    <s v="N/A"/>
  </r>
  <r>
    <n v="15112"/>
    <x v="105"/>
    <x v="18"/>
    <s v="LIFT IFTS 24-04 SPA"/>
    <s v="IFTS"/>
    <n v="59"/>
    <s v="IFTS"/>
    <n v="22"/>
    <m/>
    <s v="X"/>
    <x v="2"/>
    <s v="NET"/>
    <s v="LOW LEVEL"/>
    <m/>
    <n v="15113"/>
    <s v="NET TLL01"/>
    <s v="08:00"/>
    <s v="09:00"/>
    <d v="1899-12-30T01:00:00"/>
    <d v="1899-12-30T08:00:00"/>
    <d v="1899-12-30T09:10:00"/>
    <d v="1899-12-30T01:10:00"/>
    <s v="DCO"/>
    <s v="N/A"/>
  </r>
  <r>
    <n v="15113"/>
    <x v="105"/>
    <x v="18"/>
    <s v="LIFT IFTS 24-04 SPA"/>
    <s v="IFTS"/>
    <n v="58"/>
    <s v="ACS"/>
    <n v="32"/>
    <m/>
    <s v="X"/>
    <x v="3"/>
    <s v="NET"/>
    <s v="LOW LEVEL"/>
    <m/>
    <n v="15112"/>
    <s v="NET TLL01"/>
    <d v="1899-12-30T08:00:00"/>
    <d v="1899-12-30T09:00:00"/>
    <d v="1899-12-30T01:00:00"/>
    <d v="1899-12-30T08:00:00"/>
    <d v="1899-12-30T09:10:00"/>
    <d v="1899-12-30T01:10:00"/>
    <s v="DCO"/>
    <s v="N/A"/>
  </r>
  <r>
    <n v="15114"/>
    <x v="105"/>
    <x v="18"/>
    <s v=" IFTS LIFT 24-03 QATAR"/>
    <s v="QATAR"/>
    <n v="57"/>
    <s v="ACS"/>
    <n v="10"/>
    <s v="X"/>
    <m/>
    <x v="5"/>
    <s v="NET"/>
    <s v="RNG_STD"/>
    <m/>
    <n v="15115"/>
    <s v="NET RNG01"/>
    <s v="09:30"/>
    <s v="10:30"/>
    <d v="1899-12-30T01:00:00"/>
    <s v="09:30"/>
    <s v="10:30"/>
    <d v="1899-12-30T01:00:00"/>
    <s v="DCO"/>
    <s v="N/A"/>
  </r>
  <r>
    <n v="15115"/>
    <x v="105"/>
    <x v="18"/>
    <s v="LIFT IFTS 24-05 GER"/>
    <s v="IFTS"/>
    <n v="67"/>
    <s v="ACS"/>
    <n v="12"/>
    <m/>
    <s v="X"/>
    <x v="0"/>
    <s v="NET"/>
    <s v="RNG_STD"/>
    <m/>
    <n v="15116"/>
    <s v="FMSC ARNG01"/>
    <s v="09:30"/>
    <s v="10:30"/>
    <d v="1899-12-30T01:00:00"/>
    <d v="1899-12-30T09:30:00"/>
    <d v="1899-12-30T10:35:00"/>
    <d v="1899-12-30T01:05:00"/>
    <s v="DCO"/>
    <s v="N/A"/>
  </r>
  <r>
    <n v="15116"/>
    <x v="105"/>
    <x v="18"/>
    <s v="LIFT IFTS 24-03 SAUDI"/>
    <s v="IFTS"/>
    <n v="46"/>
    <s v="ACS"/>
    <n v="5"/>
    <m/>
    <s v="X"/>
    <x v="6"/>
    <s v="STDA"/>
    <s v="BRV_R2R_STD"/>
    <m/>
    <m/>
    <s v="PT R2R01"/>
    <s v="09:30"/>
    <s v="10:30"/>
    <d v="1899-12-30T01:00:00"/>
    <d v="1899-12-30T09:30:00"/>
    <d v="1899-12-30T10:30:00"/>
    <d v="1899-12-30T01:00:00"/>
    <s v="DCO"/>
    <s v="N/A"/>
  </r>
  <r>
    <n v="15117"/>
    <x v="105"/>
    <x v="18"/>
    <s v="LIFT IFTS 24-04 JPN"/>
    <s v="IFTS"/>
    <n v="57"/>
    <s v="ACS"/>
    <n v="17"/>
    <m/>
    <s v="X"/>
    <x v="5"/>
    <s v="NET"/>
    <s v="RNG_STD"/>
    <m/>
    <n v="15118"/>
    <s v="FMSC RNG02"/>
    <s v="11:00"/>
    <s v="12:00"/>
    <d v="1899-12-30T01:00:00"/>
    <d v="1899-12-30T11:00:00"/>
    <d v="1899-12-30T12:00:00"/>
    <d v="1899-12-30T01:00:00"/>
    <s v="DCO"/>
    <s v="N/A"/>
  </r>
  <r>
    <n v="15118"/>
    <x v="105"/>
    <x v="18"/>
    <s v="LIFT IFTS 24-04 JPN"/>
    <s v="IFTS"/>
    <n v="55"/>
    <s v="ACS"/>
    <n v="32"/>
    <m/>
    <s v="X"/>
    <x v="0"/>
    <s v="NET"/>
    <s v="RNG_STD"/>
    <m/>
    <n v="15119"/>
    <s v="FMSC RNG01"/>
    <s v="11:00"/>
    <s v="12:00"/>
    <d v="1899-12-30T01:00:00"/>
    <d v="1899-12-30T11:00:00"/>
    <d v="1899-12-30T12:00:00"/>
    <d v="1899-12-30T01:00:00"/>
    <s v="DCO"/>
    <s v="N/A"/>
  </r>
  <r>
    <n v="15119"/>
    <x v="105"/>
    <x v="18"/>
    <s v="LIFT IFTS 24-04 SPA"/>
    <s v="IFTS"/>
    <n v="58"/>
    <s v="IFTS"/>
    <n v="22"/>
    <m/>
    <s v="X"/>
    <x v="2"/>
    <s v="NET"/>
    <s v="LOW LEVEL"/>
    <m/>
    <n v="15120"/>
    <s v="NET TLL02"/>
    <s v="11:00"/>
    <s v="12:00"/>
    <d v="1899-12-30T01:00:00"/>
    <d v="1899-12-30T11:00:00"/>
    <d v="1899-12-30T12:00:00"/>
    <d v="1899-12-30T01:00:00"/>
    <s v="DCO"/>
    <s v="N/A"/>
  </r>
  <r>
    <n v="15120"/>
    <x v="105"/>
    <x v="18"/>
    <s v="LIFT IFTS 24-04 SPA"/>
    <s v="IFTS"/>
    <n v="61"/>
    <s v="ACS"/>
    <n v="14"/>
    <m/>
    <s v="X"/>
    <x v="3"/>
    <s v="NET"/>
    <s v="LOW LEVEL"/>
    <m/>
    <n v="15119"/>
    <s v="NET TLL01"/>
    <d v="1899-12-30T11:00:00"/>
    <d v="1899-12-30T12:00:00"/>
    <d v="1899-12-30T01:00:00"/>
    <d v="1899-12-30T11:00:00"/>
    <d v="1899-12-30T12:00:00"/>
    <d v="1899-12-30T01:00:00"/>
    <s v="DCO"/>
    <s v="N/A"/>
  </r>
  <r>
    <n v="15121"/>
    <x v="105"/>
    <x v="18"/>
    <s v="LIFT IFTS 24-05 AUT"/>
    <s v="IFTS"/>
    <n v="64"/>
    <s v="ACS"/>
    <n v="10"/>
    <m/>
    <s v="X"/>
    <x v="5"/>
    <s v="NET"/>
    <s v="RNG_STD"/>
    <m/>
    <n v="15122"/>
    <s v="FMSC RNG01"/>
    <s v="12:30"/>
    <s v="13:30"/>
    <d v="1899-12-30T01:00:00"/>
    <s v="12:30"/>
    <s v="13:30"/>
    <d v="1899-12-30T01:00:00"/>
    <s v="DCO"/>
    <s v="N/A"/>
  </r>
  <r>
    <n v="15122"/>
    <x v="105"/>
    <x v="18"/>
    <s v="LIFT IFTS 24-05 GER"/>
    <s v="IFTS"/>
    <n v="67"/>
    <s v="ACS"/>
    <n v="5"/>
    <m/>
    <s v="X"/>
    <x v="0"/>
    <s v="NET"/>
    <s v="RNG_STD"/>
    <m/>
    <n v="15123"/>
    <s v="FMSC ARNG02"/>
    <s v="12:30"/>
    <s v="13:30"/>
    <d v="1899-12-30T01:00:00"/>
    <d v="1899-12-30T12:30:00"/>
    <d v="1899-12-30T13:30:00"/>
    <d v="1899-12-30T01:00:00"/>
    <s v="DCO"/>
    <s v="N/A"/>
  </r>
  <r>
    <n v="15123"/>
    <x v="105"/>
    <x v="18"/>
    <s v="LIFT IFTS 25-01 HUN"/>
    <s v="IFTS"/>
    <n v="70"/>
    <s v="IFTS"/>
    <n v="23"/>
    <m/>
    <s v="X"/>
    <x v="6"/>
    <s v="STDA"/>
    <s v="DECI_STD"/>
    <m/>
    <m/>
    <s v="PT NIT01"/>
    <s v="12:30"/>
    <s v="13:30"/>
    <d v="1899-12-30T01:00:00"/>
    <d v="1899-12-30T12:30:00"/>
    <d v="1899-12-30T13:30:00"/>
    <d v="1899-12-30T01:00:00"/>
    <s v="DCO"/>
    <s v="N/A"/>
  </r>
  <r>
    <n v="15124"/>
    <x v="105"/>
    <x v="18"/>
    <s v="LIP 24-03 SWE"/>
    <s v="IFTS"/>
    <n v="48"/>
    <s v="IFTS"/>
    <n v="9"/>
    <m/>
    <s v="X"/>
    <x v="5"/>
    <s v="NET"/>
    <s v="RANGE"/>
    <m/>
    <n v="15125"/>
    <s v="SD RNG01"/>
    <s v="14:00"/>
    <s v="15:00"/>
    <d v="1899-12-30T01:00:00"/>
    <d v="1899-12-30T14:00:00"/>
    <d v="1899-12-30T15:00:00"/>
    <d v="1899-12-30T01:00:00"/>
    <s v="DCO"/>
    <s v="N/A"/>
  </r>
  <r>
    <n v="15125"/>
    <x v="105"/>
    <x v="18"/>
    <s v="LIP 24-04 CAN"/>
    <s v="IFTS"/>
    <n v="50"/>
    <s v="ACS"/>
    <n v="17"/>
    <m/>
    <s v="X"/>
    <x v="4"/>
    <s v="NET"/>
    <s v="RANGE"/>
    <m/>
    <n v="15124"/>
    <s v="SD RNG01"/>
    <d v="1899-12-30T14:00:00"/>
    <d v="1899-12-30T15:00:00"/>
    <d v="1899-12-30T01:00:00"/>
    <d v="1899-12-30T14:00:00"/>
    <d v="1899-12-30T15:00:00"/>
    <d v="1899-12-30T01:00:00"/>
    <s v="DCO"/>
    <s v="N/A"/>
  </r>
  <r>
    <n v="15126"/>
    <x v="105"/>
    <x v="18"/>
    <s v=" IFTS LIFT 24-03 QATAR"/>
    <s v="QATAR"/>
    <n v="57"/>
    <s v="ACS"/>
    <n v="32"/>
    <s v="X"/>
    <m/>
    <x v="0"/>
    <s v="NET"/>
    <s v="RNG_STD"/>
    <m/>
    <n v="15127"/>
    <s v="NET RNG02"/>
    <s v="14:00"/>
    <s v="15:00"/>
    <d v="1899-12-30T01:00:00"/>
    <d v="1899-12-30T14:00:00"/>
    <d v="1899-12-30T14:40:00"/>
    <d v="1899-12-30T00:40:00"/>
    <s v="DCO"/>
    <s v="N/A"/>
  </r>
  <r>
    <n v="15127"/>
    <x v="105"/>
    <x v="18"/>
    <s v="LIP 25-01"/>
    <s v="AMI"/>
    <n v="83"/>
    <s v="IFTS"/>
    <n v="22"/>
    <m/>
    <s v="X"/>
    <x v="6"/>
    <s v="STDA"/>
    <s v="DECI_STD"/>
    <m/>
    <m/>
    <s v="SD FAM01"/>
    <s v="14:00"/>
    <s v="15:00"/>
    <d v="1899-12-30T01:00:00"/>
    <d v="1899-12-30T14:00:00"/>
    <d v="1899-12-30T15:00:00"/>
    <d v="1899-12-30T01:00:00"/>
    <s v="DCO"/>
    <s v="N/A"/>
  </r>
  <r>
    <n v="15128"/>
    <x v="105"/>
    <x v="18"/>
    <s v="LIFT IFTS 24-04 JPN"/>
    <s v="IFTS"/>
    <n v="57"/>
    <s v="IFTS"/>
    <n v="23"/>
    <m/>
    <s v="X"/>
    <x v="5"/>
    <s v="NET"/>
    <s v="RNG_STD"/>
    <m/>
    <n v="15129"/>
    <s v="FMSC ARNG01"/>
    <s v="15:30"/>
    <s v="16:30"/>
    <d v="1899-12-30T01:00:00"/>
    <s v="15:30"/>
    <s v="16:30"/>
    <d v="1899-12-30T01:00:00"/>
    <s v="DCO"/>
    <s v="N/A"/>
  </r>
  <r>
    <n v="15129"/>
    <x v="105"/>
    <x v="18"/>
    <s v="LIFT IFTS 24-04 JPN"/>
    <s v="IFTS"/>
    <n v="55"/>
    <s v="ACS"/>
    <n v="12"/>
    <m/>
    <s v="X"/>
    <x v="0"/>
    <s v="NET"/>
    <s v="RNG_STD"/>
    <m/>
    <n v="15130"/>
    <s v="FMSC RNG02"/>
    <s v="15:30"/>
    <s v="16:30"/>
    <d v="1899-12-30T01:00:00"/>
    <d v="1899-12-30T15:30:00"/>
    <d v="1899-12-30T16:30:00"/>
    <d v="1899-12-30T01:00:00"/>
    <s v="DCO"/>
    <s v="N/A"/>
  </r>
  <r>
    <n v="15130"/>
    <x v="105"/>
    <x v="18"/>
    <s v="LIFT IFTS 24-03 SAUDI"/>
    <s v="IFTS"/>
    <n v="46"/>
    <s v="ACS"/>
    <n v="13"/>
    <m/>
    <s v="X"/>
    <x v="6"/>
    <s v="STDA"/>
    <s v="BRV_R2R_STD"/>
    <m/>
    <m/>
    <s v="PT R2R02"/>
    <s v="15:30"/>
    <s v="16:30"/>
    <d v="1899-12-30T01:00:00"/>
    <d v="1899-12-30T15:30:00"/>
    <d v="1899-12-30T16:30:00"/>
    <d v="1899-12-30T01:00:00"/>
    <s v="DCO"/>
    <s v="N/A"/>
  </r>
  <r>
    <n v="15131"/>
    <x v="57"/>
    <x v="18"/>
    <s v="LIFT IFTS 24-04 JPN"/>
    <s v="IFTS"/>
    <n v="57"/>
    <s v="ACS"/>
    <n v="17"/>
    <m/>
    <s v="X"/>
    <x v="5"/>
    <s v="NET"/>
    <s v="RNG_STD"/>
    <m/>
    <n v="15132"/>
    <s v="FMSC ARNG02"/>
    <s v="08:00"/>
    <s v="09:00"/>
    <d v="1899-12-30T01:00:00"/>
    <d v="1899-12-30T08:00:00"/>
    <d v="1899-12-30T09:00:00"/>
    <d v="1899-12-30T01:00:00"/>
    <s v="DCO"/>
    <s v="N/A"/>
  </r>
  <r>
    <n v="15132"/>
    <x v="57"/>
    <x v="18"/>
    <s v="LIFT 24-43 ITA"/>
    <s v="AMI"/>
    <n v="66"/>
    <s v="ACS"/>
    <n v="9"/>
    <s v="X"/>
    <m/>
    <x v="0"/>
    <s v="NET"/>
    <s v="ATAG"/>
    <m/>
    <n v="15133"/>
    <s v="SD AAI01"/>
    <s v="08:00"/>
    <s v="09:00"/>
    <d v="1899-12-30T01:00:00"/>
    <d v="1899-12-30T08:00:00"/>
    <d v="1899-12-30T09:00:00"/>
    <d v="1899-12-30T01:00:00"/>
    <s v="DCO"/>
    <s v="N/A"/>
  </r>
  <r>
    <n v="15133"/>
    <x v="57"/>
    <x v="18"/>
    <s v="LIFT 24-43 ITA"/>
    <s v="AMI"/>
    <n v="69"/>
    <s v="ACS"/>
    <n v="14"/>
    <s v="X"/>
    <m/>
    <x v="1"/>
    <s v="NET"/>
    <s v="ATAG"/>
    <m/>
    <n v="15132"/>
    <s v="SD AAI01"/>
    <d v="1899-12-30T08:00:00"/>
    <d v="1899-12-30T09:00:00"/>
    <d v="1899-12-30T01:00:00"/>
    <d v="1899-12-30T08:00:00"/>
    <d v="1899-12-30T09:00:00"/>
    <d v="1899-12-30T01:00:00"/>
    <s v="DCO"/>
    <s v="N/A"/>
  </r>
  <r>
    <n v="15134"/>
    <x v="57"/>
    <x v="18"/>
    <s v="LIFT IFTS 24-03 SAUDI"/>
    <s v="IFTS"/>
    <n v="46"/>
    <s v="ACS"/>
    <n v="32"/>
    <m/>
    <s v="X"/>
    <x v="6"/>
    <s v="STDA"/>
    <s v="BRV_R2R_STD"/>
    <m/>
    <m/>
    <s v="PT BVR01"/>
    <s v="08:00"/>
    <s v="09:00"/>
    <d v="1899-12-30T01:00:00"/>
    <d v="1899-12-30T08:00:00"/>
    <d v="1899-12-30T09:00:00"/>
    <d v="1899-12-30T01:00:00"/>
    <s v="DCO"/>
    <s v="N/A"/>
  </r>
  <r>
    <n v="15135"/>
    <x v="57"/>
    <x v="18"/>
    <s v="LIFT 25-41"/>
    <s v="AMI"/>
    <n v="78"/>
    <s v="ACS"/>
    <n v="4"/>
    <s v="X"/>
    <m/>
    <x v="3"/>
    <s v="STDA"/>
    <s v="DECI_STD"/>
    <m/>
    <m/>
    <s v="SD FAM01"/>
    <s v="08:00"/>
    <s v="09:00"/>
    <d v="1899-12-30T01:00:00"/>
    <s v="08:00"/>
    <s v="09:00"/>
    <d v="1899-12-30T01:00:00"/>
    <s v="DCO"/>
    <s v="N/A"/>
  </r>
  <r>
    <n v="15136"/>
    <x v="57"/>
    <x v="18"/>
    <s v=" IFTS LIFT 24-03 QATAR"/>
    <s v="QATAR"/>
    <n v="57"/>
    <s v="IFTS"/>
    <n v="23"/>
    <s v="X"/>
    <m/>
    <x v="5"/>
    <s v="NET"/>
    <s v="RNG_STD"/>
    <m/>
    <n v="15137"/>
    <s v="NET ARNG01"/>
    <s v="09:30"/>
    <s v="10:30"/>
    <d v="1899-12-30T01:00:00"/>
    <s v="09:30"/>
    <s v="10:30"/>
    <d v="1899-12-30T01:00:00"/>
    <s v="DCO"/>
    <s v="N/A"/>
  </r>
  <r>
    <n v="15137"/>
    <x v="57"/>
    <x v="18"/>
    <s v="LIFT IFTS 25-01 HUN"/>
    <s v="IFTS"/>
    <n v="70"/>
    <s v="IFTS"/>
    <n v="22"/>
    <m/>
    <s v="X"/>
    <x v="0"/>
    <s v="NET"/>
    <s v="RNG_STD"/>
    <m/>
    <n v="15138"/>
    <s v="FMSC RNG02"/>
    <s v="09:30"/>
    <s v="10:30"/>
    <d v="1899-12-30T01:00:00"/>
    <d v="1899-12-30T09:30:00"/>
    <d v="1899-12-30T10:20:00"/>
    <d v="1899-12-30T00:50:00"/>
    <s v="DCO"/>
    <s v="N/A"/>
  </r>
  <r>
    <n v="15138"/>
    <x v="57"/>
    <x v="18"/>
    <s v="LIFT IFTS 24-05 AUT"/>
    <s v="IFTS"/>
    <n v="64"/>
    <s v="IFTS"/>
    <n v="9"/>
    <m/>
    <s v="X"/>
    <x v="5"/>
    <s v="NET"/>
    <s v="RNG_STD"/>
    <m/>
    <n v="15139"/>
    <s v="FMSC RNG02"/>
    <s v="11:00"/>
    <s v="12:00"/>
    <d v="1899-12-30T01:00:00"/>
    <s v="11:00"/>
    <s v="12:00"/>
    <d v="1899-12-30T01:00:00"/>
    <s v="DCO"/>
    <s v="N/A"/>
  </r>
  <r>
    <n v="15139"/>
    <x v="57"/>
    <x v="18"/>
    <s v="LIFT IFTS 24-04 JPN"/>
    <s v="IFTS"/>
    <n v="55"/>
    <s v="ACS"/>
    <n v="14"/>
    <m/>
    <s v="X"/>
    <x v="0"/>
    <s v="NET"/>
    <s v="RNG_STD"/>
    <m/>
    <n v="15140"/>
    <s v="FMSC ARNG01"/>
    <s v="11:00"/>
    <s v="12:00"/>
    <d v="1899-12-30T01:00:00"/>
    <d v="1899-12-30T11:00:00"/>
    <d v="1899-12-30T12:00:00"/>
    <d v="1899-12-30T01:00:00"/>
    <s v="DCO"/>
    <s v="N/A"/>
  </r>
  <r>
    <n v="15140"/>
    <x v="57"/>
    <x v="18"/>
    <s v="LIFT IFTS 24-04 SPA"/>
    <s v="IFTS"/>
    <n v="58"/>
    <s v="ACS"/>
    <n v="9"/>
    <m/>
    <s v="X"/>
    <x v="3"/>
    <s v="NET"/>
    <s v="LOW LEVEL"/>
    <m/>
    <n v="15139"/>
    <s v="NET TLL03"/>
    <s v="11:00"/>
    <d v="1899-12-30T12:00:00"/>
    <d v="1899-12-30T01:00:00"/>
    <d v="1899-12-30T11:00:00"/>
    <d v="1899-12-30T12:00:00"/>
    <d v="1899-12-30T01:00:00"/>
    <s v="DCO"/>
    <s v="N/A"/>
  </r>
  <r>
    <n v="15141"/>
    <x v="57"/>
    <x v="18"/>
    <s v="LIFT 24-43 ITA"/>
    <s v="AMI"/>
    <n v="65"/>
    <s v="ACS"/>
    <n v="1"/>
    <s v="X"/>
    <m/>
    <x v="5"/>
    <s v="NET"/>
    <s v="ATAG"/>
    <m/>
    <n v="15142"/>
    <s v="SD AAI01"/>
    <s v="12:30"/>
    <s v="13:30"/>
    <d v="1899-12-30T01:00:00"/>
    <s v="12:30"/>
    <s v="13:30"/>
    <d v="1899-12-30T01:00:00"/>
    <s v="DCO"/>
    <s v="N/A"/>
  </r>
  <r>
    <n v="15142"/>
    <x v="57"/>
    <x v="18"/>
    <s v="LIFT 24-43 ITA"/>
    <s v="AMI"/>
    <n v="68"/>
    <s v="ACS"/>
    <n v="12"/>
    <s v="X"/>
    <m/>
    <x v="4"/>
    <s v="NET"/>
    <s v="ATAG"/>
    <m/>
    <n v="15141"/>
    <s v="SD AAI01"/>
    <d v="1899-12-30T12:30:00"/>
    <d v="1899-12-30T13:30:00"/>
    <d v="1899-12-30T01:00:00"/>
    <d v="1899-12-30T12:30:00"/>
    <d v="1899-12-30T13:30:00"/>
    <d v="1899-12-30T01:00:00"/>
    <s v="DCO"/>
    <s v="N/A"/>
  </r>
  <r>
    <n v="15143"/>
    <x v="57"/>
    <x v="18"/>
    <s v="LIFT IFTS 24-04 HUN"/>
    <s v="IFTS"/>
    <n v="62"/>
    <s v="ACS"/>
    <n v="13"/>
    <m/>
    <s v="X"/>
    <x v="0"/>
    <s v="NET"/>
    <s v="DECI_STD"/>
    <m/>
    <n v="15144"/>
    <s v="FMSC DBFM02"/>
    <s v="12:30"/>
    <s v="13:30"/>
    <d v="1899-12-30T01:00:00"/>
    <d v="1899-12-30T12:30:00"/>
    <d v="1899-12-30T13:30:00"/>
    <d v="1899-12-30T01:00:00"/>
    <s v="DCO"/>
    <s v="N/A"/>
  </r>
  <r>
    <n v="15144"/>
    <x v="57"/>
    <x v="18"/>
    <s v="LIFT IFTS 24-03 SAUDI"/>
    <s v="IFTS"/>
    <n v="46"/>
    <s v="ACS"/>
    <n v="2"/>
    <m/>
    <s v="X"/>
    <x v="6"/>
    <s v="STDA"/>
    <s v="BRV_R2R_STD"/>
    <m/>
    <m/>
    <s v="PT BVR02"/>
    <s v="12:30"/>
    <s v="13:30"/>
    <d v="1899-12-30T01:00:00"/>
    <d v="1899-12-30T12:30:00"/>
    <d v="1899-12-30T13:30:00"/>
    <d v="1899-12-30T01:00:00"/>
    <s v="DCO"/>
    <s v="N/A"/>
  </r>
  <r>
    <n v="15145"/>
    <x v="57"/>
    <x v="18"/>
    <s v="LIFT 25-41"/>
    <s v="AMI"/>
    <n v="77"/>
    <s v="ACS"/>
    <n v="22"/>
    <s v="X"/>
    <m/>
    <x v="2"/>
    <s v="STDA"/>
    <s v="DECI_STD"/>
    <m/>
    <m/>
    <s v="SD FAM01"/>
    <s v="12:30"/>
    <s v="13:30"/>
    <d v="1899-12-30T01:00:00"/>
    <d v="1899-12-30T12:30:00"/>
    <d v="1899-12-30T13:30:00"/>
    <d v="1899-12-30T01:00:00"/>
    <s v="DCO"/>
    <s v="N/A"/>
  </r>
  <r>
    <n v="15146"/>
    <x v="57"/>
    <x v="18"/>
    <s v="LIFT IFTS 24-05 GER"/>
    <s v="IFTS"/>
    <n v="66"/>
    <s v="ACS"/>
    <n v="14"/>
    <m/>
    <s v="X"/>
    <x v="0"/>
    <s v="NET"/>
    <s v="RNG_STD"/>
    <m/>
    <n v="15147"/>
    <s v="FMSC RNG02"/>
    <s v="14:00"/>
    <s v="15:00"/>
    <d v="1899-12-30T01:00:00"/>
    <d v="1899-12-30T14:00:00"/>
    <d v="1899-12-30T14:45:00"/>
    <d v="1899-12-30T00:45:00"/>
    <s v="DCO"/>
    <s v="N/A"/>
  </r>
  <r>
    <n v="15147"/>
    <x v="57"/>
    <x v="18"/>
    <s v="LIFT 25-41"/>
    <s v="AMI"/>
    <n v="79"/>
    <s v="ACS"/>
    <n v="32"/>
    <s v="X"/>
    <m/>
    <x v="6"/>
    <s v="STDA"/>
    <s v="DECI_STD"/>
    <m/>
    <m/>
    <s v="SD FAM01"/>
    <s v="14:00"/>
    <s v="15:00"/>
    <d v="1899-12-30T01:00:00"/>
    <d v="1899-12-30T14:00:00"/>
    <d v="1899-12-30T15:00:00"/>
    <d v="1899-12-30T01:00:00"/>
    <s v="DCO"/>
    <s v="N/A"/>
  </r>
  <r>
    <n v="15148"/>
    <x v="57"/>
    <x v="18"/>
    <s v="LIFT 25-41"/>
    <s v="AMI"/>
    <n v="80"/>
    <s v="ACS"/>
    <n v="8"/>
    <s v="X"/>
    <m/>
    <x v="3"/>
    <s v="STDA"/>
    <s v="DECI_STD"/>
    <m/>
    <m/>
    <s v="SD FAM01"/>
    <s v="14:00"/>
    <s v="15:00"/>
    <d v="1899-12-30T01:00:00"/>
    <d v="1899-12-30T14:05:00"/>
    <d v="1899-12-30T15:05:00"/>
    <d v="1899-12-30T01:00:00"/>
    <s v="DCO"/>
    <s v="N/A"/>
  </r>
  <r>
    <n v="15149"/>
    <x v="57"/>
    <x v="18"/>
    <s v="LIP 24-04 CAN"/>
    <s v="IFTS"/>
    <n v="50"/>
    <s v="ACS"/>
    <n v="1"/>
    <m/>
    <s v="X"/>
    <x v="5"/>
    <s v="NET"/>
    <s v="RANGE"/>
    <m/>
    <n v="15150"/>
    <s v="SD RNG02"/>
    <s v="15:30"/>
    <s v="16:30"/>
    <d v="1899-12-30T01:00:00"/>
    <s v="15:30"/>
    <d v="1899-12-30T16:35:00"/>
    <d v="1899-12-30T01:05:00"/>
    <s v="DCO"/>
    <s v="N/A"/>
  </r>
  <r>
    <n v="15150"/>
    <x v="57"/>
    <x v="18"/>
    <s v="LIP 24-03 SWE"/>
    <s v="IFTS"/>
    <n v="48"/>
    <s v="ACS"/>
    <n v="12"/>
    <m/>
    <s v="X"/>
    <x v="4"/>
    <s v="NET"/>
    <s v="RANGE"/>
    <m/>
    <n v="15149"/>
    <s v="SD RNG02"/>
    <d v="1899-12-30T15:30:00"/>
    <d v="1899-12-30T16:30:00"/>
    <d v="1899-12-30T01:00:00"/>
    <d v="1899-12-30T15:30:00"/>
    <d v="1899-12-30T16:35:00"/>
    <d v="1899-12-30T01:05:00"/>
    <s v="DCO"/>
    <s v="N/A"/>
  </r>
  <r>
    <n v="15151"/>
    <x v="57"/>
    <x v="18"/>
    <s v="LIFT IFTS 25-01 HUN"/>
    <s v="IFTS"/>
    <n v="70"/>
    <s v="IFTS"/>
    <n v="22"/>
    <m/>
    <s v="X"/>
    <x v="0"/>
    <s v="NET"/>
    <s v="RNG_STD"/>
    <m/>
    <n v="15152"/>
    <s v="FMSC ARNG01"/>
    <s v="15:30"/>
    <s v="16:30"/>
    <d v="1899-12-30T01:00:00"/>
    <d v="1899-12-30T15:25:00"/>
    <d v="1899-12-30T16:25:00"/>
    <d v="1899-12-30T01:00:00"/>
    <s v="DCO"/>
    <s v="N/A"/>
  </r>
  <r>
    <n v="15152"/>
    <x v="57"/>
    <x v="18"/>
    <s v="LIFT IFTS 24-04 CAN"/>
    <s v="IFTS"/>
    <n v="54"/>
    <s v="ACS"/>
    <n v="2"/>
    <m/>
    <s v="X"/>
    <x v="6"/>
    <s v="STDA"/>
    <s v="AAR"/>
    <m/>
    <m/>
    <s v="FMS AAR01"/>
    <s v="15:30"/>
    <s v="16:30"/>
    <d v="1899-12-30T01:00:00"/>
    <s v="15:30"/>
    <s v="16:30"/>
    <d v="1899-12-30T01:00:00"/>
    <s v="DCO"/>
    <s v="N/A"/>
  </r>
  <r>
    <n v="15153"/>
    <x v="60"/>
    <x v="19"/>
    <s v="LIFT IFTS 25-01 SGP"/>
    <s v="IFTS"/>
    <n v="68"/>
    <s v="ACS"/>
    <n v="17"/>
    <m/>
    <s v="X"/>
    <x v="2"/>
    <s v="NET"/>
    <s v="DECI_PGM"/>
    <m/>
    <n v="15154"/>
    <s v="NET PGM01"/>
    <s v="10:30"/>
    <s v="11:30"/>
    <d v="1899-12-30T01:00:00"/>
    <d v="1899-12-30T10:30:00"/>
    <d v="1899-12-30T10:50:00"/>
    <d v="1899-12-30T00:20:00"/>
    <s v="RSLD"/>
    <s v="CD3"/>
  </r>
  <r>
    <n v="15154"/>
    <x v="60"/>
    <x v="19"/>
    <s v="LIFT IFTS 25-01 SGP"/>
    <s v="IFTS"/>
    <n v="69"/>
    <s v="ACS"/>
    <n v="2"/>
    <m/>
    <s v="X"/>
    <x v="3"/>
    <s v="NET"/>
    <s v="DECI_PGM"/>
    <m/>
    <n v="15153"/>
    <s v="NET PGM01"/>
    <d v="1899-12-30T10:30:00"/>
    <d v="1899-12-30T11:30:00"/>
    <d v="1899-12-30T01:00:00"/>
    <d v="1899-12-30T10:30:00"/>
    <d v="1899-12-30T10:50:00"/>
    <d v="1899-12-30T00:20:00"/>
    <s v="RSLD"/>
    <s v="CD3"/>
  </r>
  <r>
    <n v="15155"/>
    <x v="57"/>
    <x v="18"/>
    <s v="LIFT 25-41"/>
    <s v="AMI"/>
    <n v="81"/>
    <s v="ACS"/>
    <n v="7"/>
    <s v="X"/>
    <m/>
    <x v="2"/>
    <s v="STDA"/>
    <s v="DECI_STD"/>
    <m/>
    <m/>
    <s v="SD FAM01"/>
    <s v="15:30"/>
    <s v="16:30"/>
    <d v="1899-12-30T01:00:00"/>
    <s v="15:30"/>
    <s v="16:30"/>
    <d v="1899-12-30T01:00:00"/>
    <s v="DCO"/>
    <s v="N/A"/>
  </r>
  <r>
    <n v="15156"/>
    <x v="58"/>
    <x v="18"/>
    <s v="LIFT IFTS 24-04 HUN"/>
    <s v="IFTS"/>
    <n v="63"/>
    <s v="ACS"/>
    <n v="9"/>
    <m/>
    <s v="X"/>
    <x v="5"/>
    <s v="NET"/>
    <s v="DECI_STD"/>
    <m/>
    <n v="15157"/>
    <s v="FMSC DBFM02"/>
    <s v="07:00"/>
    <s v="08:00"/>
    <d v="1899-12-30T01:00:00"/>
    <d v="1899-12-30T07:00:00"/>
    <d v="1899-12-30T08:00:00"/>
    <d v="1899-12-30T01:00:00"/>
    <s v="DCO"/>
    <s v="N/A"/>
  </r>
  <r>
    <n v="15157"/>
    <x v="58"/>
    <x v="18"/>
    <s v="IFTS LIFT 24-02 QATAR"/>
    <s v="QATAR"/>
    <n v="55"/>
    <s v="ACS"/>
    <n v="12"/>
    <s v="X"/>
    <m/>
    <x v="0"/>
    <s v="STDA"/>
    <s v="DECI_STD_NVG"/>
    <m/>
    <m/>
    <s v="FMS R2RNVG02"/>
    <s v="07:00"/>
    <s v="08:00"/>
    <d v="1899-12-30T01:00:00"/>
    <d v="1899-12-30T07:00:00"/>
    <d v="1899-12-30T08:00:00"/>
    <d v="1899-12-30T01:00:00"/>
    <s v="DCO"/>
    <s v="N/A"/>
  </r>
  <r>
    <n v="15158"/>
    <x v="58"/>
    <x v="18"/>
    <s v="LIFT 25-41"/>
    <s v="AMI"/>
    <n v="82"/>
    <s v="IFTS"/>
    <n v="9"/>
    <s v="X"/>
    <m/>
    <x v="2"/>
    <s v="STDA"/>
    <s v="DECI_STD"/>
    <m/>
    <m/>
    <s v="SD FAM01"/>
    <s v="07:00"/>
    <s v="08:00"/>
    <d v="1899-12-30T01:00:00"/>
    <d v="1899-12-30T07:00:00"/>
    <d v="1899-12-30T08:00:00"/>
    <d v="1899-12-30T01:00:00"/>
    <s v="DCO"/>
    <s v="N/A"/>
  </r>
  <r>
    <n v="15159"/>
    <x v="58"/>
    <x v="18"/>
    <s v="LIFT IFTS 24-04 JPN"/>
    <s v="IFTS"/>
    <n v="55"/>
    <s v="ACS"/>
    <n v="17"/>
    <m/>
    <s v="X"/>
    <x v="0"/>
    <s v="NET"/>
    <s v="RNG_STD"/>
    <m/>
    <n v="15160"/>
    <s v="FMSC ARNG02"/>
    <s v="08:30"/>
    <s v="09:30"/>
    <d v="1899-12-30T01:00:00"/>
    <d v="1899-12-30T08:30:00"/>
    <d v="1899-12-30T09:30:00"/>
    <d v="1899-12-30T01:00:00"/>
    <s v="DCO"/>
    <s v="N/A"/>
  </r>
  <r>
    <n v="15160"/>
    <x v="58"/>
    <x v="18"/>
    <s v="LIFT 24-43 ITA"/>
    <s v="AMI"/>
    <n v="69"/>
    <s v="IFTS"/>
    <n v="22"/>
    <s v="X"/>
    <m/>
    <x v="5"/>
    <s v="NET"/>
    <s v="ATAG"/>
    <m/>
    <n v="15161"/>
    <s v="SD AAI02"/>
    <s v="08:30"/>
    <s v="09:30"/>
    <d v="1899-12-30T01:00:00"/>
    <d v="1899-12-30T08:30:00"/>
    <d v="1899-12-30T09:30:00"/>
    <d v="1899-12-30T01:00:00"/>
    <s v="DCO"/>
    <s v="N/A"/>
  </r>
  <r>
    <n v="15161"/>
    <x v="58"/>
    <x v="18"/>
    <s v="LIFT 24-43 ITA"/>
    <s v="AMI"/>
    <n v="66"/>
    <s v="ACS"/>
    <n v="32"/>
    <s v="X"/>
    <m/>
    <x v="4"/>
    <s v="NET"/>
    <s v="ATAG"/>
    <m/>
    <n v="15160"/>
    <s v="SD AAI02"/>
    <d v="1899-12-30T08:30:00"/>
    <d v="1899-12-30T09:30:00"/>
    <d v="1899-12-30T01:00:00"/>
    <d v="1899-12-30T08:30:00"/>
    <d v="1899-12-30T09:30:00"/>
    <d v="1899-12-30T01:00:00"/>
    <s v="DCO"/>
    <s v="N/A"/>
  </r>
  <r>
    <n v="15162"/>
    <x v="58"/>
    <x v="18"/>
    <s v="LIP 25-01"/>
    <s v="AMI"/>
    <n v="83"/>
    <s v="ACS"/>
    <n v="2"/>
    <m/>
    <s v="X"/>
    <x v="6"/>
    <s v="STDA"/>
    <s v="DECI_STD"/>
    <m/>
    <m/>
    <s v="SD FAM02"/>
    <s v="08:30"/>
    <s v="09:30"/>
    <d v="1899-12-30T01:00:00"/>
    <d v="1899-12-30T08:30:00"/>
    <d v="1899-12-30T09:45:00"/>
    <d v="1899-12-30T01:15:00"/>
    <s v="DCO"/>
    <s v="N/A"/>
  </r>
  <r>
    <n v="15163"/>
    <x v="58"/>
    <x v="18"/>
    <s v=" IFTS LIFT 24-03 QATAR"/>
    <s v="QATAR"/>
    <n v="61"/>
    <s v="ACS"/>
    <n v="14"/>
    <s v="X"/>
    <m/>
    <x v="0"/>
    <s v="NET"/>
    <s v="RNG_STD"/>
    <m/>
    <n v="15164"/>
    <s v="NET RNG01"/>
    <s v="10:00"/>
    <s v="11:00"/>
    <d v="1899-12-30T01:00:00"/>
    <d v="1899-12-30T10:00:00"/>
    <d v="1899-12-30T10:50:00"/>
    <d v="1899-12-30T00:50:00"/>
    <s v="DCO"/>
    <s v="N/A"/>
  </r>
  <r>
    <n v="15164"/>
    <x v="58"/>
    <x v="18"/>
    <s v="LIFT IFTS 24-05 AUT"/>
    <s v="IFTS"/>
    <n v="64"/>
    <s v="ACS"/>
    <n v="1"/>
    <m/>
    <s v="X"/>
    <x v="5"/>
    <s v="NET"/>
    <s v="RNG_STD"/>
    <m/>
    <n v="15165"/>
    <s v="FMSC ARNG01"/>
    <s v="10:00"/>
    <s v="11:00"/>
    <d v="1899-12-30T01:00:00"/>
    <s v="10:00"/>
    <s v="11:00"/>
    <d v="1899-12-30T01:00:00"/>
    <s v="DCO"/>
    <s v="N/A"/>
  </r>
  <r>
    <n v="15165"/>
    <x v="58"/>
    <x v="18"/>
    <s v="LIFT 25-41"/>
    <s v="AMI"/>
    <n v="77"/>
    <s v="ACS"/>
    <n v="12"/>
    <s v="X"/>
    <m/>
    <x v="6"/>
    <s v="STDA"/>
    <s v="DECI_STD"/>
    <m/>
    <m/>
    <s v="SD FAM02"/>
    <s v="10:00"/>
    <s v="11:00"/>
    <d v="1899-12-30T01:00:00"/>
    <d v="1899-12-30T10:00:00"/>
    <d v="1899-12-30T11:00:00"/>
    <d v="1899-12-30T01:00:00"/>
    <s v="DCO"/>
    <s v="N/A"/>
  </r>
  <r>
    <n v="15166"/>
    <x v="58"/>
    <x v="18"/>
    <s v="LIFT 25-41"/>
    <s v="AMI"/>
    <n v="78"/>
    <s v="ACS"/>
    <n v="9"/>
    <s v="X"/>
    <m/>
    <x v="2"/>
    <s v="STDA"/>
    <s v="DECI_STD"/>
    <m/>
    <m/>
    <s v="SD FAM02"/>
    <s v="10:00"/>
    <s v="11:00"/>
    <d v="1899-12-30T01:00:00"/>
    <d v="1899-12-30T10:00:00"/>
    <d v="1899-12-30T11:00:00"/>
    <d v="1899-12-30T01:00:00"/>
    <s v="DCO"/>
    <s v="N/A"/>
  </r>
  <r>
    <n v="15167"/>
    <x v="58"/>
    <x v="18"/>
    <s v="LIFT IFTS 25-01 HUN"/>
    <s v="IFTS"/>
    <n v="71"/>
    <s v="ACS"/>
    <n v="17"/>
    <m/>
    <s v="X"/>
    <x v="0"/>
    <s v="NET"/>
    <s v="RNG_STD"/>
    <m/>
    <n v="15168"/>
    <s v="FMSC RNG01"/>
    <s v="11:30"/>
    <s v="12:30"/>
    <d v="1899-12-30T01:00:00"/>
    <d v="1899-12-30T11:30:00"/>
    <d v="1899-12-30T12:30:00"/>
    <d v="1899-12-30T01:00:00"/>
    <s v="DCO"/>
    <s v="N/A"/>
  </r>
  <r>
    <n v="15168"/>
    <x v="58"/>
    <x v="18"/>
    <s v="LIFT IFTS 24-05 GER"/>
    <s v="IFTS"/>
    <n v="66"/>
    <s v="ACS"/>
    <n v="32"/>
    <m/>
    <s v="X"/>
    <x v="5"/>
    <s v="NET"/>
    <s v="RNG_STD"/>
    <m/>
    <n v="15169"/>
    <s v="FMSC ARNG01"/>
    <s v="11:30"/>
    <s v="12:30"/>
    <d v="1899-12-30T01:00:00"/>
    <s v="11:30"/>
    <s v="12:30"/>
    <d v="1899-12-30T01:00:00"/>
    <s v="DCO"/>
    <s v="N/A"/>
  </r>
  <r>
    <n v="15169"/>
    <x v="58"/>
    <x v="18"/>
    <s v="LIFT 25-41"/>
    <s v="AMI"/>
    <n v="79"/>
    <s v="ACS"/>
    <n v="13"/>
    <s v="X"/>
    <m/>
    <x v="6"/>
    <s v="STDA"/>
    <s v="DECI_STD"/>
    <m/>
    <m/>
    <s v="SD FAM02"/>
    <s v="11:30"/>
    <s v="12:30"/>
    <d v="1899-12-30T01:00:00"/>
    <d v="1899-12-30T11:30:00"/>
    <d v="1899-12-30T12:30:00"/>
    <d v="1899-12-30T01:00:00"/>
    <s v="DCO"/>
    <s v="N/A"/>
  </r>
  <r>
    <n v="15170"/>
    <x v="58"/>
    <x v="18"/>
    <s v="LIFT 25-41"/>
    <s v="AMI"/>
    <n v="80"/>
    <s v="ACS"/>
    <n v="2"/>
    <s v="X"/>
    <m/>
    <x v="3"/>
    <s v="STDA"/>
    <s v="DECI_STD"/>
    <m/>
    <m/>
    <s v="SD FAM02"/>
    <s v="11:30"/>
    <s v="12:30"/>
    <d v="1899-12-30T01:00:00"/>
    <d v="1899-12-30T11:30:00"/>
    <d v="1899-12-30T12:30:00"/>
    <d v="1899-12-30T01:00:00"/>
    <s v="DCO"/>
    <s v="N/A"/>
  </r>
  <r>
    <n v="15171"/>
    <x v="59"/>
    <x v="19"/>
    <s v="LIFT 24-43 ITA"/>
    <s v="AMI"/>
    <n v="68"/>
    <s v="ACS"/>
    <n v="32"/>
    <s v="X"/>
    <m/>
    <x v="5"/>
    <s v="NET"/>
    <s v="ATAG"/>
    <m/>
    <n v="15172"/>
    <s v="SD AAI02"/>
    <s v="06:00"/>
    <s v="07:00"/>
    <d v="1899-12-30T01:00:00"/>
    <s v="06:00"/>
    <s v="07:00"/>
    <d v="1899-12-30T01:00:00"/>
    <s v="DCO"/>
    <s v="N/A"/>
  </r>
  <r>
    <n v="15172"/>
    <x v="59"/>
    <x v="19"/>
    <s v="LIFT 24-43 ITA"/>
    <s v="AMI"/>
    <n v="65"/>
    <s v="ACS"/>
    <n v="13"/>
    <s v="X"/>
    <m/>
    <x v="4"/>
    <s v="NET"/>
    <s v="ATAG"/>
    <m/>
    <n v="15171"/>
    <s v="SD AAI02"/>
    <d v="1899-12-30T06:00:00"/>
    <d v="1899-12-30T07:00:00"/>
    <d v="1899-12-30T01:00:00"/>
    <d v="1899-12-30T06:00:00"/>
    <d v="1899-12-30T07:00:00"/>
    <d v="1899-12-30T01:00:00"/>
    <s v="DCO"/>
    <s v="N/A"/>
  </r>
  <r>
    <n v="15173"/>
    <x v="59"/>
    <x v="19"/>
    <s v="LIFT IFTS 24-05 GER"/>
    <s v="IFTS"/>
    <n v="66"/>
    <s v="ACS"/>
    <n v="2"/>
    <m/>
    <s v="X"/>
    <x v="0"/>
    <s v="NET"/>
    <s v="RNG_STD"/>
    <m/>
    <n v="15174"/>
    <s v="FMSC ARNG02"/>
    <s v="06:00"/>
    <s v="07:00"/>
    <d v="1899-12-30T01:00:00"/>
    <s v="06:00"/>
    <s v="07:00"/>
    <d v="1899-12-30T01:00:00"/>
    <s v="DCO"/>
    <s v="N/A"/>
  </r>
  <r>
    <n v="15174"/>
    <x v="59"/>
    <x v="19"/>
    <s v="LIFT 25-41"/>
    <s v="AMI"/>
    <n v="82"/>
    <s v="IFTS"/>
    <n v="23"/>
    <s v="X"/>
    <m/>
    <x v="6"/>
    <s v="STDA"/>
    <s v="DECI_STD"/>
    <m/>
    <m/>
    <s v="SD FAM02"/>
    <s v="06:00"/>
    <s v="07:00"/>
    <d v="1899-12-30T01:00:00"/>
    <d v="1899-12-30T06:00:00"/>
    <d v="1899-12-30T07:10:00"/>
    <d v="1899-12-30T01:10:00"/>
    <s v="DCO"/>
    <s v="N/A"/>
  </r>
  <r>
    <n v="15175"/>
    <x v="59"/>
    <x v="19"/>
    <s v="LIFT 25-41"/>
    <s v="AMI"/>
    <n v="81"/>
    <s v="ACS"/>
    <n v="20"/>
    <s v="X"/>
    <m/>
    <x v="3"/>
    <s v="STDA"/>
    <s v="DECI_STD"/>
    <m/>
    <m/>
    <s v="SD FAM02"/>
    <s v="06:00"/>
    <s v="07:00"/>
    <d v="1899-12-30T01:00:00"/>
    <d v="1899-12-30T06:00:00"/>
    <d v="1899-12-30T07:00:00"/>
    <d v="1899-12-30T01:00:00"/>
    <s v="DCO"/>
    <s v="N/A"/>
  </r>
  <r>
    <n v="15176"/>
    <x v="59"/>
    <x v="19"/>
    <s v="LIFT IFTS 25-01 HUN"/>
    <s v="IFTS"/>
    <n v="71"/>
    <s v="IFTS"/>
    <n v="9"/>
    <m/>
    <s v="X"/>
    <x v="5"/>
    <s v="NET"/>
    <s v="RNG_STD"/>
    <m/>
    <n v="15177"/>
    <s v="FMSC RNG02"/>
    <s v="07:30"/>
    <s v="08:30"/>
    <d v="1899-12-30T01:00:00"/>
    <s v="07:30"/>
    <s v="08:30"/>
    <d v="1899-12-30T01:00:00"/>
    <s v="DCO"/>
    <s v="N/A"/>
  </r>
  <r>
    <n v="15177"/>
    <x v="59"/>
    <x v="19"/>
    <s v=" IFTS LIFT 24-03 QATAR"/>
    <s v="QATAR"/>
    <n v="56"/>
    <s v="ACS"/>
    <n v="17"/>
    <s v="X"/>
    <m/>
    <x v="0"/>
    <s v="NET"/>
    <s v="RNG_STD"/>
    <m/>
    <n v="15178"/>
    <s v="NET RNG01"/>
    <s v="07:30"/>
    <s v="08:30"/>
    <d v="1899-12-30T01:00:00"/>
    <s v="07:30"/>
    <s v="08:30"/>
    <d v="1899-12-30T01:00:00"/>
    <s v="DCO"/>
    <s v="N/A"/>
  </r>
  <r>
    <n v="15178"/>
    <x v="59"/>
    <x v="19"/>
    <s v="LIFT 25-41"/>
    <s v="AMI"/>
    <n v="77"/>
    <s v="IFTS"/>
    <n v="22"/>
    <s v="X"/>
    <m/>
    <x v="6"/>
    <s v="STDA"/>
    <s v="DECI_STD"/>
    <m/>
    <m/>
    <s v="SD CF01"/>
    <s v="07:30"/>
    <s v="08:30"/>
    <d v="1899-12-30T01:00:00"/>
    <s v="07:30"/>
    <d v="1899-12-30T08:45:00"/>
    <d v="1899-12-30T01:15:00"/>
    <s v="DCO"/>
    <s v="N/A"/>
  </r>
  <r>
    <n v="15179"/>
    <x v="59"/>
    <x v="19"/>
    <s v="LIFT 25-41"/>
    <s v="AMI"/>
    <n v="80"/>
    <s v="ACS"/>
    <n v="9"/>
    <s v="X"/>
    <m/>
    <x v="3"/>
    <s v="STDA"/>
    <s v="DECI_STD"/>
    <m/>
    <m/>
    <s v="SD CF01"/>
    <s v="07:30"/>
    <s v="08:30"/>
    <d v="1899-12-30T01:00:00"/>
    <s v="07:30"/>
    <s v="08:30"/>
    <d v="1899-12-30T01:00:00"/>
    <s v="DCO"/>
    <s v="N/A"/>
  </r>
  <r>
    <n v="15180"/>
    <x v="59"/>
    <x v="19"/>
    <s v="LIFT IFTS 25-01 HUN"/>
    <s v="IFTS"/>
    <n v="70"/>
    <s v="ACS"/>
    <n v="13"/>
    <m/>
    <s v="X"/>
    <x v="5"/>
    <s v="NET"/>
    <s v="RNG_STD"/>
    <m/>
    <n v="15181"/>
    <s v="FMSC ARNG02"/>
    <s v="09:00"/>
    <s v="10:00"/>
    <d v="1899-12-30T01:00:00"/>
    <s v="09:00"/>
    <s v="10:00"/>
    <d v="1899-12-30T01:00:00"/>
    <s v="DCO"/>
    <s v="N/A"/>
  </r>
  <r>
    <n v="15181"/>
    <x v="59"/>
    <x v="19"/>
    <s v="IFTS LIFT 24-03 QATAR"/>
    <s v="QATAR"/>
    <n v="58"/>
    <s v="IFTS"/>
    <n v="23"/>
    <s v="X"/>
    <m/>
    <x v="0"/>
    <s v="NET"/>
    <s v="RNG_STD"/>
    <m/>
    <n v="15182"/>
    <s v="NET RNG01"/>
    <s v="09:00"/>
    <s v="10:00"/>
    <d v="1899-12-30T01:00:00"/>
    <d v="1899-12-30T09:00:00"/>
    <d v="1899-12-30T09:50:00"/>
    <d v="1899-12-30T00:50:00"/>
    <s v="DCO"/>
    <s v="N/A"/>
  </r>
  <r>
    <n v="15182"/>
    <x v="59"/>
    <x v="19"/>
    <s v="LIFT 25-41"/>
    <s v="AMI"/>
    <n v="78"/>
    <s v="ACS"/>
    <n v="2"/>
    <s v="X"/>
    <m/>
    <x v="6"/>
    <s v="STDA"/>
    <s v="DECI_STD"/>
    <m/>
    <m/>
    <s v="SD CF01"/>
    <s v="09:00"/>
    <s v="10:00"/>
    <d v="1899-12-30T01:00:00"/>
    <s v="09:00"/>
    <s v="10:00"/>
    <d v="1899-12-30T01:00:00"/>
    <s v="DCO"/>
    <s v="N/A"/>
  </r>
  <r>
    <n v="15183"/>
    <x v="59"/>
    <x v="19"/>
    <s v="LIFT IFTS 24-05 AUT"/>
    <s v="IFTS"/>
    <n v="65"/>
    <s v="ACS"/>
    <n v="17"/>
    <m/>
    <s v="X"/>
    <x v="5"/>
    <s v="NET"/>
    <s v="RNG_STD"/>
    <m/>
    <n v="15184"/>
    <s v="FMSC RNG01"/>
    <s v="10:30"/>
    <s v="11:30"/>
    <d v="1899-12-30T01:00:00"/>
    <s v="10:30"/>
    <s v="11:30"/>
    <d v="1899-12-30T01:00:00"/>
    <s v="DCO"/>
    <s v="N/A"/>
  </r>
  <r>
    <n v="15184"/>
    <x v="59"/>
    <x v="19"/>
    <s v=" IFTS LIFT 24-03 QATAR"/>
    <s v="QATAR"/>
    <n v="56"/>
    <s v="IFTS"/>
    <n v="22"/>
    <s v="X"/>
    <m/>
    <x v="0"/>
    <s v="NET"/>
    <s v="RNG_STD"/>
    <m/>
    <n v="15185"/>
    <s v="NET RNG02"/>
    <s v="10:30"/>
    <s v="11:30"/>
    <d v="1899-12-30T01:00:00"/>
    <d v="1899-12-30T10:20:00"/>
    <d v="1899-12-30T11:05:00"/>
    <d v="1899-12-30T00:45:00"/>
    <s v="DCO"/>
    <s v="N/A"/>
  </r>
  <r>
    <n v="15185"/>
    <x v="59"/>
    <x v="19"/>
    <s v="LIFT 25-41"/>
    <s v="AMI"/>
    <n v="79"/>
    <s v="IFTS"/>
    <n v="9"/>
    <s v="X"/>
    <m/>
    <x v="6"/>
    <s v="STDA"/>
    <s v="DECI_STD"/>
    <m/>
    <m/>
    <s v="SD CF01"/>
    <s v="10:30"/>
    <s v="11:30"/>
    <d v="1899-12-30T01:00:00"/>
    <s v="10:30"/>
    <d v="1899-12-30T11:40:00"/>
    <d v="1899-12-30T01:10:00"/>
    <s v="DCO"/>
    <s v="N/A"/>
  </r>
  <r>
    <n v="15186"/>
    <x v="59"/>
    <x v="19"/>
    <s v="LIP 25-01"/>
    <s v="AMI"/>
    <n v="83"/>
    <s v="ACS"/>
    <n v="30"/>
    <m/>
    <s v="X"/>
    <x v="3"/>
    <s v="STDA"/>
    <s v="DECI_STD"/>
    <m/>
    <m/>
    <s v="SD CF01"/>
    <s v="10:30"/>
    <s v="11:30"/>
    <d v="1899-12-30T01:00:00"/>
    <d v="1899-12-30T10:50:00"/>
    <d v="1899-12-30T11:50:00"/>
    <d v="1899-12-30T01:00:00"/>
    <s v="DCO"/>
    <s v="N/A"/>
  </r>
  <r>
    <n v="15187"/>
    <x v="59"/>
    <x v="19"/>
    <s v="IFTS LIFT 24-03 QATAR"/>
    <s v="QATAR"/>
    <n v="58"/>
    <s v="ACS"/>
    <n v="32"/>
    <s v="X"/>
    <m/>
    <x v="0"/>
    <s v="NET"/>
    <s v="RNG_STD"/>
    <m/>
    <n v="15188"/>
    <s v="NET RNG02"/>
    <s v="12:00"/>
    <s v="13:00"/>
    <d v="1899-12-30T01:00:00"/>
    <s v="12:00"/>
    <s v="13:00"/>
    <d v="1899-12-30T01:00:00"/>
    <s v="DCO"/>
    <s v="N/A"/>
  </r>
  <r>
    <n v="15188"/>
    <x v="59"/>
    <x v="19"/>
    <s v=" IFTS LIFT 24-03 QATAR"/>
    <s v="QATAR"/>
    <n v="57"/>
    <s v="ACS"/>
    <n v="9"/>
    <s v="X"/>
    <m/>
    <x v="5"/>
    <s v="NET"/>
    <s v="RNG_STD"/>
    <m/>
    <n v="15189"/>
    <s v="NET ARNG02"/>
    <s v="13:30"/>
    <s v="14:30"/>
    <d v="1899-12-30T01:00:00"/>
    <s v="13:30"/>
    <s v="14:30"/>
    <d v="1899-12-30T01:00:00"/>
    <s v="DCO"/>
    <s v="N/A"/>
  </r>
  <r>
    <n v="15189"/>
    <x v="59"/>
    <x v="19"/>
    <s v=" IFTS LIFT 24-03 QATAR"/>
    <s v="QATAR"/>
    <n v="61"/>
    <s v="ACS"/>
    <n v="12"/>
    <s v="X"/>
    <m/>
    <x v="0"/>
    <s v="NET"/>
    <s v="RNG_STD"/>
    <m/>
    <n v="15190"/>
    <s v="NET RNG02"/>
    <s v="13:30"/>
    <s v="14:30"/>
    <d v="1899-12-30T01:00:00"/>
    <s v="13:30"/>
    <s v="14:30"/>
    <d v="1899-12-30T01:00:00"/>
    <s v="DCO"/>
    <s v="N/A"/>
  </r>
  <r>
    <n v="15190"/>
    <x v="59"/>
    <x v="19"/>
    <s v="IP"/>
    <s v="AMI"/>
    <n v="75"/>
    <s v="IFTS"/>
    <n v="9"/>
    <m/>
    <s v="X"/>
    <x v="6"/>
    <s v="STDA"/>
    <s v="DECI_STD"/>
    <m/>
    <m/>
    <s v="FMS CF01"/>
    <s v="13:30"/>
    <s v="14:30"/>
    <d v="1899-12-30T01:00:00"/>
    <d v="1899-12-30T13:05:00"/>
    <s v="14:30"/>
    <d v="1899-12-30T01:25:00"/>
    <s v="DCO"/>
    <s v="N/A"/>
  </r>
  <r>
    <n v="15191"/>
    <x v="59"/>
    <x v="19"/>
    <s v="LIFT IFTS 25-01 HUN"/>
    <s v="IFTS"/>
    <n v="70"/>
    <s v="ACS"/>
    <n v="33"/>
    <m/>
    <s v="X"/>
    <x v="3"/>
    <s v="STDA"/>
    <s v="DECI_STD"/>
    <m/>
    <m/>
    <s v="PT ERT01"/>
    <s v="13:30"/>
    <s v="14:30"/>
    <d v="1899-12-30T01:00:00"/>
    <s v="13:30"/>
    <s v="14:30"/>
    <d v="1899-12-30T01:00:00"/>
    <s v="DCO"/>
    <s v="N/A"/>
  </r>
  <r>
    <n v="15192"/>
    <x v="60"/>
    <x v="19"/>
    <s v="LIFT IFTS 24-03 SAUDI"/>
    <s v="IFTS"/>
    <n v="47"/>
    <s v="IFTS"/>
    <n v="9"/>
    <m/>
    <s v="X"/>
    <x v="5"/>
    <s v="NET"/>
    <s v="DCA"/>
    <m/>
    <n v="15193"/>
    <s v="NET QRA02"/>
    <s v="06:00"/>
    <s v="07:00"/>
    <d v="1899-12-30T01:00:00"/>
    <s v="06:00"/>
    <s v="07:00"/>
    <d v="1899-12-30T01:00:00"/>
    <s v="DCO"/>
    <s v="N/A"/>
  </r>
  <r>
    <n v="15193"/>
    <x v="60"/>
    <x v="19"/>
    <s v="LIFT IFTS 24-03 SAUDI"/>
    <s v="IFTS"/>
    <n v="46"/>
    <s v="ACS"/>
    <n v="32"/>
    <m/>
    <s v="X"/>
    <x v="4"/>
    <s v="NET"/>
    <s v="DCA"/>
    <m/>
    <n v="15192"/>
    <s v="NET QRA01"/>
    <d v="1899-12-30T06:00:00"/>
    <d v="1899-12-30T07:00:00"/>
    <d v="1899-12-30T01:00:00"/>
    <d v="1899-12-30T06:00:00"/>
    <d v="1899-12-30T07:00:00"/>
    <d v="1899-12-30T01:00:00"/>
    <s v="DCO"/>
    <s v="N/A"/>
  </r>
  <r>
    <n v="15194"/>
    <x v="60"/>
    <x v="19"/>
    <s v="LIFT IFTS 24-05 AUT"/>
    <s v="IFTS"/>
    <n v="65"/>
    <s v="ACS"/>
    <n v="13"/>
    <m/>
    <s v="X"/>
    <x v="0"/>
    <s v="NET"/>
    <s v="RNG_STD"/>
    <m/>
    <n v="15195"/>
    <s v="FMSC RNG02"/>
    <s v="06:00"/>
    <s v="07:00"/>
    <d v="1899-12-30T01:00:00"/>
    <d v="1899-12-30T06:00:00"/>
    <d v="1899-12-30T07:00:00"/>
    <d v="1899-12-30T01:00:00"/>
    <s v="DCO"/>
    <s v="N/A"/>
  </r>
  <r>
    <n v="15195"/>
    <x v="60"/>
    <x v="19"/>
    <s v="IP"/>
    <s v="AMI"/>
    <n v="75"/>
    <s v="ACS"/>
    <n v="12"/>
    <m/>
    <s v="X"/>
    <x v="6"/>
    <s v="STDA"/>
    <s v="DECI_SONIC"/>
    <m/>
    <m/>
    <s v="FMS CF02"/>
    <s v="06:00"/>
    <s v="07:00"/>
    <d v="1899-12-30T01:00:00"/>
    <d v="1899-12-30T06:00:00"/>
    <d v="1899-12-30T07:00:00"/>
    <d v="1899-12-30T01:00:00"/>
    <s v="DCO"/>
    <s v="N/A"/>
  </r>
  <r>
    <n v="15196"/>
    <x v="60"/>
    <x v="19"/>
    <s v="LIFT IFTS 24-05 GER"/>
    <s v="IFTS"/>
    <n v="67"/>
    <s v="IFTS"/>
    <n v="23"/>
    <m/>
    <s v="X"/>
    <x v="3"/>
    <s v="STDA"/>
    <s v="DECI_STD"/>
    <m/>
    <m/>
    <s v="PT ERT02"/>
    <s v="06:00"/>
    <s v="07:00"/>
    <d v="1899-12-30T01:00:00"/>
    <d v="1899-12-30T06:00:00"/>
    <d v="1899-12-30T07:00:00"/>
    <d v="1899-12-30T01:00:00"/>
    <s v="DCO"/>
    <s v="N/A"/>
  </r>
  <r>
    <n v="15197"/>
    <x v="60"/>
    <x v="19"/>
    <s v="LIFT IFTS 25-01 HUN"/>
    <s v="IFTS"/>
    <n v="71"/>
    <s v="IFTS"/>
    <n v="22"/>
    <m/>
    <s v="X"/>
    <x v="5"/>
    <s v="NET"/>
    <s v="RNG_STD"/>
    <m/>
    <n v="15198"/>
    <s v="FMSC RNG02 RR08"/>
    <s v="07:30"/>
    <s v="08:30"/>
    <d v="1899-12-30T01:00:00"/>
    <s v="07:30"/>
    <d v="1899-12-30T08:20:00"/>
    <d v="1899-12-30T00:50:00"/>
    <s v="DCO"/>
    <s v="N/A"/>
  </r>
  <r>
    <n v="15198"/>
    <x v="62"/>
    <x v="19"/>
    <s v=" IFTS LIFT 24-03 QATAR"/>
    <s v="QATAR"/>
    <n v="57"/>
    <s v="ACS"/>
    <n v="32"/>
    <s v="X"/>
    <m/>
    <x v="5"/>
    <s v="NET"/>
    <s v="DECI_STD"/>
    <m/>
    <n v="15199"/>
    <s v="FMSC OACM01"/>
    <s v="09:00"/>
    <s v="10:00"/>
    <d v="1899-12-30T01:00:00"/>
    <d v="1899-12-30T09:00:00"/>
    <d v="1899-12-30T09:35:00"/>
    <d v="1899-12-30T00:35:00"/>
    <s v="RSLD"/>
    <s v="CD3"/>
  </r>
  <r>
    <n v="15199"/>
    <x v="60"/>
    <x v="19"/>
    <s v="LIFT 24-43 ITA"/>
    <s v="AMI"/>
    <n v="64"/>
    <s v="ACS"/>
    <n v="17"/>
    <s v="X"/>
    <m/>
    <x v="0"/>
    <s v="NET"/>
    <s v="ATAG"/>
    <m/>
    <n v="15200"/>
    <s v="SD AAI01"/>
    <s v="07:30"/>
    <s v="08:30"/>
    <d v="1899-12-30T01:00:00"/>
    <d v="1899-12-30T07:30:00"/>
    <d v="1899-12-30T08:20:00"/>
    <d v="1899-12-30T00:50:00"/>
    <s v="DCO"/>
    <s v="N/A"/>
  </r>
  <r>
    <n v="15200"/>
    <x v="60"/>
    <x v="19"/>
    <s v="LIFT 24-43 ITA"/>
    <s v="AMI"/>
    <n v="67"/>
    <s v="ACS"/>
    <n v="2"/>
    <s v="X"/>
    <m/>
    <x v="1"/>
    <s v="NET"/>
    <s v="ATAG"/>
    <m/>
    <n v="15199"/>
    <s v="SD AAI01"/>
    <d v="1899-12-30T07:30:00"/>
    <d v="1899-12-30T08:30:00"/>
    <d v="1899-12-30T01:00:00"/>
    <d v="1899-12-30T07:30:00"/>
    <d v="1899-12-30T08:20:00"/>
    <d v="1899-12-30T00:50:00"/>
    <s v="DCO"/>
    <s v="N/A"/>
  </r>
  <r>
    <n v="15201"/>
    <x v="60"/>
    <x v="19"/>
    <s v=" IFTS LIFT 24-03 QATAR"/>
    <s v="QATAR"/>
    <n v="57"/>
    <s v="IFTS"/>
    <n v="9"/>
    <s v="X"/>
    <m/>
    <x v="5"/>
    <s v="NET"/>
    <s v="DECI_STD"/>
    <m/>
    <n v="15202"/>
    <s v="FMSC DACM01"/>
    <s v="09:00"/>
    <s v="10:00"/>
    <d v="1899-12-30T01:00:00"/>
    <s v="09:00"/>
    <s v="10:00"/>
    <d v="1899-12-30T01:00:00"/>
    <s v="DCO"/>
    <s v="N/A"/>
  </r>
  <r>
    <n v="15202"/>
    <x v="60"/>
    <x v="19"/>
    <s v="IFTS LIFT 24-03 QATAR"/>
    <s v="QATAR"/>
    <n v="58"/>
    <s v="ACS"/>
    <n v="32"/>
    <s v="X"/>
    <m/>
    <x v="0"/>
    <s v="NET"/>
    <s v="RNG_STD"/>
    <m/>
    <n v="15203"/>
    <s v="NET ARNG01"/>
    <s v="09:00"/>
    <s v="10:00"/>
    <d v="1899-12-30T01:00:00"/>
    <d v="1899-12-30T09:00:00"/>
    <d v="1899-12-30T10:00:00"/>
    <d v="1899-12-30T01:00:00"/>
    <s v="DCO"/>
    <s v="N/A"/>
  </r>
  <r>
    <n v="15203"/>
    <x v="60"/>
    <x v="19"/>
    <s v="LIP 24-03 SGP"/>
    <s v="IFTS"/>
    <n v="41"/>
    <s v="IFTS"/>
    <n v="23"/>
    <m/>
    <s v="X"/>
    <x v="6"/>
    <s v="STDA"/>
    <s v="AAR"/>
    <m/>
    <m/>
    <s v="SD AAR01"/>
    <s v="09:00"/>
    <s v="10:00"/>
    <d v="1899-12-30T01:00:00"/>
    <s v="09:00"/>
    <s v="10:00"/>
    <d v="1899-12-30T01:00:00"/>
    <s v="DCO"/>
    <s v="N/A"/>
  </r>
  <r>
    <n v="15204"/>
    <x v="60"/>
    <x v="19"/>
    <s v="IP"/>
    <s v="AMI"/>
    <n v="75"/>
    <s v="ACS"/>
    <n v="1"/>
    <m/>
    <s v="X"/>
    <x v="2"/>
    <s v="STDA"/>
    <s v="DECI_STD"/>
    <m/>
    <m/>
    <s v="PT EMR01"/>
    <s v="09:00"/>
    <s v="10:00"/>
    <d v="1899-12-30T01:00:00"/>
    <d v="1899-12-30T09:00:00"/>
    <d v="1899-12-30T10:00:00"/>
    <d v="1899-12-30T01:00:00"/>
    <s v="DCO"/>
    <s v="N/A"/>
  </r>
  <r>
    <n v="15205"/>
    <x v="60"/>
    <x v="19"/>
    <s v=" IFTS LIFT 24-03 QATAR"/>
    <s v="QATAR"/>
    <n v="56"/>
    <s v="ACS"/>
    <n v="10"/>
    <s v="X"/>
    <m/>
    <x v="5"/>
    <s v="NET"/>
    <s v="RNG_STD"/>
    <m/>
    <n v="15206"/>
    <s v="NET ARNG01"/>
    <s v="10:30"/>
    <s v="11:30"/>
    <d v="1899-12-30T01:00:00"/>
    <s v="10:30"/>
    <s v="11:30"/>
    <d v="1899-12-30T01:00:00"/>
    <s v="DCO"/>
    <s v="N/A"/>
  </r>
  <r>
    <n v="15206"/>
    <x v="60"/>
    <x v="19"/>
    <s v=" IFTS LIFT 24-03 QATAR"/>
    <s v="QATAR"/>
    <n v="61"/>
    <s v="ACS"/>
    <n v="5"/>
    <s v="X"/>
    <m/>
    <x v="0"/>
    <s v="NET"/>
    <s v="RNG_STD"/>
    <m/>
    <n v="15207"/>
    <s v="NET ARNG01"/>
    <s v="10:30"/>
    <s v="11:30"/>
    <d v="1899-12-30T01:00:00"/>
    <s v="10:30"/>
    <s v="11:30"/>
    <d v="1899-12-30T01:00:00"/>
    <s v="DCO"/>
    <s v="N/A"/>
  </r>
  <r>
    <n v="15207"/>
    <x v="60"/>
    <x v="19"/>
    <s v="IFTS LIFT 24-03 QATAR"/>
    <s v="QATAR"/>
    <n v="58"/>
    <s v="ACS"/>
    <n v="32"/>
    <s v="X"/>
    <m/>
    <x v="5"/>
    <s v="NET"/>
    <s v="RNG_STD"/>
    <m/>
    <n v="15208"/>
    <s v="NET ARNG02"/>
    <s v="12:00"/>
    <s v="13:00"/>
    <d v="1899-12-30T01:00:00"/>
    <s v="12:00"/>
    <s v="13:00"/>
    <d v="1899-12-30T01:00:00"/>
    <s v="DCO"/>
    <s v="N/A"/>
  </r>
  <r>
    <n v="15208"/>
    <x v="60"/>
    <x v="19"/>
    <s v=" IFTS LIFT 24-03 QATAR"/>
    <s v="QATAR"/>
    <n v="57"/>
    <s v="IFTS"/>
    <n v="9"/>
    <s v="X"/>
    <m/>
    <x v="0"/>
    <s v="NET"/>
    <s v="DECI_STD"/>
    <m/>
    <n v="15209"/>
    <s v="FMSC DACM02"/>
    <s v="12:00"/>
    <s v="13:00"/>
    <d v="1899-12-30T01:00:00"/>
    <s v="12:00"/>
    <s v="13:00"/>
    <d v="1899-12-30T01:00:00"/>
    <s v="DCO"/>
    <s v="N/A"/>
  </r>
  <r>
    <n v="15209"/>
    <x v="60"/>
    <x v="19"/>
    <s v="LIFT 24-45 ITA"/>
    <s v="AMI"/>
    <n v="34"/>
    <s v="ACS"/>
    <n v="13"/>
    <s v="X"/>
    <m/>
    <x v="6"/>
    <s v="STDA"/>
    <s v="RANGE"/>
    <m/>
    <m/>
    <s v="SD RNG02"/>
    <s v="12:00"/>
    <s v="13:00"/>
    <d v="1899-12-30T01:00:00"/>
    <d v="1899-12-30T12:00:00"/>
    <d v="1899-12-30T13:00:00"/>
    <d v="1899-12-30T01:00:00"/>
    <s v="DCO"/>
    <s v="N/A"/>
  </r>
  <r>
    <n v="15210"/>
    <x v="60"/>
    <x v="19"/>
    <s v="LIFT 25-41"/>
    <s v="AMI"/>
    <n v="81"/>
    <s v="ACS"/>
    <n v="12"/>
    <s v="X"/>
    <m/>
    <x v="2"/>
    <s v="STDA"/>
    <s v="DECI_STD"/>
    <m/>
    <m/>
    <s v="SD CF01"/>
    <s v="12:00"/>
    <s v="13:00"/>
    <d v="1899-12-30T01:00:00"/>
    <d v="1899-12-30T12:00:00"/>
    <d v="1899-12-30T13:00:00"/>
    <d v="1899-12-30T01:00:00"/>
    <s v="DCO"/>
    <s v="N/A"/>
  </r>
  <r>
    <n v="15211"/>
    <x v="60"/>
    <x v="19"/>
    <s v=" IFTS LIFT 24-03 QATAR"/>
    <s v="QATAR"/>
    <n v="56"/>
    <s v="ACS"/>
    <n v="10"/>
    <s v="X"/>
    <m/>
    <x v="5"/>
    <s v="NET"/>
    <s v="RNG_STD"/>
    <m/>
    <n v="15212"/>
    <s v="NET ARNG02"/>
    <s v="13:30"/>
    <s v="14:30"/>
    <d v="1899-12-30T01:00:00"/>
    <d v="1899-12-30T13:20:00"/>
    <d v="1899-12-30T14:10:00"/>
    <d v="1899-12-30T00:50:00"/>
    <s v="DCO"/>
    <s v="N/A"/>
  </r>
  <r>
    <n v="15212"/>
    <x v="60"/>
    <x v="19"/>
    <s v="LIFT 24-43 ITA"/>
    <s v="AMI"/>
    <n v="67"/>
    <s v="ACS"/>
    <n v="1"/>
    <s v="X"/>
    <m/>
    <x v="0"/>
    <s v="NET"/>
    <s v="ATAG"/>
    <m/>
    <n v="15213"/>
    <s v="SD AAI02"/>
    <s v="13:30"/>
    <s v="14:30"/>
    <d v="1899-12-30T01:00:00"/>
    <d v="1899-12-30T13:30:00"/>
    <d v="1899-12-30T14:30:00"/>
    <d v="1899-12-30T01:00:00"/>
    <s v="DCO"/>
    <s v="N/A"/>
  </r>
  <r>
    <n v="15213"/>
    <x v="60"/>
    <x v="19"/>
    <s v="LIFT 24-43 ITA"/>
    <s v="AMI"/>
    <n v="64"/>
    <s v="ACS"/>
    <n v="5"/>
    <s v="X"/>
    <m/>
    <x v="1"/>
    <s v="NET"/>
    <s v="ATAG"/>
    <m/>
    <n v="15212"/>
    <s v="SD AAI02"/>
    <d v="1899-12-30T13:30:00"/>
    <d v="1899-12-30T14:30:00"/>
    <d v="1899-12-30T01:00:00"/>
    <d v="1899-12-30T13:30:00"/>
    <d v="1899-12-30T14:30:00"/>
    <d v="1899-12-30T01:00:00"/>
    <s v="DCO"/>
    <s v="N/A"/>
  </r>
  <r>
    <n v="15214"/>
    <x v="60"/>
    <x v="19"/>
    <s v=" IFTS LIFT 24-03 QATAR"/>
    <s v="QATAR"/>
    <n v="61"/>
    <s v="IFTS"/>
    <n v="22"/>
    <s v="X"/>
    <m/>
    <x v="6"/>
    <s v="STDA"/>
    <s v="DECI_STD"/>
    <m/>
    <m/>
    <s v="PT ERT03"/>
    <s v="13:30"/>
    <s v="14:30"/>
    <d v="1899-12-30T01:00:00"/>
    <d v="1899-12-30T13:25:00"/>
    <d v="1899-12-30T14:25:00"/>
    <d v="1899-12-30T01:00:00"/>
    <s v="DCO"/>
    <s v="N/A"/>
  </r>
  <r>
    <n v="15215"/>
    <x v="61"/>
    <x v="19"/>
    <s v="LIFT IFTS 24-03 SAUDI"/>
    <s v="IFTS"/>
    <n v="46"/>
    <s v="IFTS"/>
    <n v="22"/>
    <m/>
    <s v="X"/>
    <x v="5"/>
    <s v="NET"/>
    <s v="DCA"/>
    <m/>
    <n v="15216"/>
    <s v="NET QRA02"/>
    <s v="06:00"/>
    <s v="07:00"/>
    <d v="1899-12-30T01:00:00"/>
    <s v="06:00"/>
    <s v="07:00"/>
    <d v="1899-12-30T01:00:00"/>
    <s v="DCO"/>
    <s v="N/A"/>
  </r>
  <r>
    <n v="15216"/>
    <x v="61"/>
    <x v="19"/>
    <s v="LIFT IFTS 24-04 CAN"/>
    <s v="IFTS"/>
    <n v="51"/>
    <s v="ACS"/>
    <n v="32"/>
    <m/>
    <s v="X"/>
    <x v="0"/>
    <s v="NET"/>
    <s v="DECI_STD"/>
    <m/>
    <n v="15217"/>
    <s v="FMSC BFM01"/>
    <s v="06:00"/>
    <s v="07:00"/>
    <d v="1899-12-30T01:00:00"/>
    <s v="06:00"/>
    <d v="1899-12-30T07:15:00"/>
    <d v="1899-12-30T01:15:00"/>
    <s v="DCO"/>
    <s v="N/A"/>
  </r>
  <r>
    <n v="15217"/>
    <x v="61"/>
    <x v="19"/>
    <s v=" IFTS LIFT 24-03 QATAR"/>
    <s v="QATAR"/>
    <n v="61"/>
    <s v="ACS"/>
    <n v="1"/>
    <s v="X"/>
    <m/>
    <x v="6"/>
    <s v="STDA"/>
    <s v="DECI_STD"/>
    <m/>
    <m/>
    <s v="PT ERT04"/>
    <s v="06:00"/>
    <d v="1899-12-30T07:00:00"/>
    <d v="1899-12-30T01:00:00"/>
    <d v="1899-12-30T06:00:00"/>
    <d v="1899-12-30T07:00:00"/>
    <d v="1899-12-30T01:00:00"/>
    <s v="DCO"/>
    <s v="N/A"/>
  </r>
  <r>
    <n v="15218"/>
    <x v="61"/>
    <x v="19"/>
    <s v="LIFT IFTS 24-05 GER"/>
    <s v="IFTS"/>
    <n v="66"/>
    <s v="ACS"/>
    <n v="7"/>
    <m/>
    <s v="X"/>
    <x v="2"/>
    <s v="STDA"/>
    <s v="DECI_STD"/>
    <m/>
    <m/>
    <s v="PT ERT02"/>
    <s v="06:00"/>
    <d v="1899-12-30T07:00:00"/>
    <d v="1899-12-30T01:00:00"/>
    <d v="1899-12-30T06:00:00"/>
    <d v="1899-12-30T07:00:00"/>
    <d v="1899-12-30T01:00:00"/>
    <s v="DCO"/>
    <s v="N/A"/>
  </r>
  <r>
    <n v="15219"/>
    <x v="61"/>
    <x v="19"/>
    <s v="LIFT IFTS 24-05 AUT"/>
    <s v="IFTS"/>
    <n v="65"/>
    <s v="IFTS"/>
    <n v="9"/>
    <m/>
    <s v="X"/>
    <x v="5"/>
    <s v="NET"/>
    <s v="RNG_STD"/>
    <m/>
    <n v="15220"/>
    <s v="FMSC ARNG01"/>
    <s v="07:30"/>
    <s v="08:30"/>
    <d v="1899-12-30T01:00:00"/>
    <s v="07:30"/>
    <s v="08:30"/>
    <d v="1899-12-30T01:00:00"/>
    <s v="DCO"/>
    <s v="N/A"/>
  </r>
  <r>
    <n v="15220"/>
    <x v="61"/>
    <x v="19"/>
    <s v="LIFT IFTS 24-04 CAN"/>
    <s v="IFTS"/>
    <n v="54"/>
    <s v="ACS"/>
    <n v="17"/>
    <m/>
    <s v="X"/>
    <x v="0"/>
    <s v="NET"/>
    <s v="DECI_STD"/>
    <m/>
    <n v="15221"/>
    <s v="FMSC BFM01"/>
    <s v="07:30"/>
    <s v="08:30"/>
    <d v="1899-12-30T01:00:00"/>
    <s v="07:30"/>
    <s v="08:30"/>
    <d v="1899-12-30T01:00:00"/>
    <s v="DCO"/>
    <s v="N/A"/>
  </r>
  <r>
    <n v="15221"/>
    <x v="61"/>
    <x v="19"/>
    <s v="LIFT IFTS 24-04 SPA"/>
    <s v="IFTS"/>
    <n v="61"/>
    <s v="ACS"/>
    <n v="12"/>
    <m/>
    <s v="X"/>
    <x v="2"/>
    <s v="NET"/>
    <s v="LOW LEVEL"/>
    <m/>
    <n v="15222"/>
    <s v="NET TLL03"/>
    <d v="1899-12-30T07:30:00"/>
    <d v="1899-12-30T08:30:00"/>
    <d v="1899-12-30T01:00:00"/>
    <d v="1899-12-30T07:30:00"/>
    <d v="1899-12-30T08:30:00"/>
    <d v="1899-12-30T01:00:00"/>
    <s v="DCO"/>
    <s v="N/A"/>
  </r>
  <r>
    <n v="15222"/>
    <x v="61"/>
    <x v="19"/>
    <s v="LIFT IFTS 24-04 SPA"/>
    <s v="IFTS"/>
    <n v="59"/>
    <s v="ACS"/>
    <n v="10"/>
    <m/>
    <s v="X"/>
    <x v="3"/>
    <s v="NET"/>
    <s v="LOW LEVEL"/>
    <m/>
    <n v="15221"/>
    <s v="NET TLL03"/>
    <d v="1899-12-30T07:30:00"/>
    <d v="1899-12-30T08:30:00"/>
    <d v="1899-12-30T01:00:00"/>
    <d v="1899-12-30T07:30:00"/>
    <d v="1899-12-30T08:30:00"/>
    <d v="1899-12-30T01:00:00"/>
    <s v="DCO"/>
    <s v="N/A"/>
  </r>
  <r>
    <n v="15223"/>
    <x v="61"/>
    <x v="19"/>
    <s v="LIFT 24-44 ITA"/>
    <s v="AMI"/>
    <n v="72"/>
    <s v="ACS"/>
    <n v="5"/>
    <s v="X"/>
    <m/>
    <x v="5"/>
    <s v="NET"/>
    <s v="DCA"/>
    <m/>
    <n v="15224"/>
    <s v="SD R2V01"/>
    <s v="09:00"/>
    <s v="10:00"/>
    <d v="1899-12-30T01:00:00"/>
    <s v="09:00"/>
    <s v="10:00"/>
    <d v="1899-12-30T01:00:00"/>
    <s v="DCO"/>
    <s v="N/A"/>
  </r>
  <r>
    <n v="15224"/>
    <x v="61"/>
    <x v="19"/>
    <s v="LIFT 24-44 ITA"/>
    <s v="AMI"/>
    <n v="70"/>
    <s v="ACS"/>
    <n v="1"/>
    <s v="X"/>
    <m/>
    <x v="4"/>
    <s v="NET"/>
    <s v="DCA"/>
    <m/>
    <n v="15223"/>
    <s v="SD R2V01"/>
    <d v="1899-12-30T09:00:00"/>
    <d v="1899-12-30T10:00:00"/>
    <d v="1899-12-30T01:00:00"/>
    <d v="1899-12-30T09:00:00"/>
    <d v="1899-12-30T10:00:00"/>
    <d v="1899-12-30T01:00:00"/>
    <s v="DCO"/>
    <s v="N/A"/>
  </r>
  <r>
    <n v="15225"/>
    <x v="61"/>
    <x v="19"/>
    <s v="LIFT IFTS 24-05 AUT"/>
    <s v="IFTS"/>
    <n v="64"/>
    <s v="ACS"/>
    <n v="2"/>
    <m/>
    <s v="X"/>
    <x v="0"/>
    <s v="NET"/>
    <s v="RNG_STD"/>
    <m/>
    <n v="15226"/>
    <s v="FMSC ARNG02"/>
    <s v="09:00"/>
    <s v="10:00"/>
    <d v="1899-12-30T01:00:00"/>
    <s v="09:00"/>
    <s v="10:00"/>
    <d v="1899-12-30T01:00:00"/>
    <s v="DCO"/>
    <s v="N/A"/>
  </r>
  <r>
    <n v="15226"/>
    <x v="61"/>
    <x v="19"/>
    <s v="LIFT IFTS 25-01 HUN"/>
    <s v="IFTS"/>
    <n v="71"/>
    <s v="ACS"/>
    <n v="9"/>
    <m/>
    <s v="X"/>
    <x v="6"/>
    <s v="STDA"/>
    <s v="LOW LEVEL"/>
    <m/>
    <m/>
    <s v="PT LLF01"/>
    <s v="09:00"/>
    <s v="10:00"/>
    <d v="1899-12-30T01:00:00"/>
    <s v="09:00"/>
    <s v="10:00"/>
    <d v="1899-12-30T01:00:00"/>
    <s v="DCO"/>
    <s v="N/A"/>
  </r>
  <r>
    <n v="15227"/>
    <x v="61"/>
    <x v="19"/>
    <s v="LIFT IFTS 24-04 CAN"/>
    <s v="IFTS"/>
    <n v="53"/>
    <s v="ACS"/>
    <n v="12"/>
    <m/>
    <s v="X"/>
    <x v="5"/>
    <s v="NET"/>
    <s v="DECI_STD"/>
    <m/>
    <n v="15228"/>
    <s v="FMSC BFM01"/>
    <s v="10:30"/>
    <s v="11:30"/>
    <d v="1899-12-30T01:00:00"/>
    <s v="10:30"/>
    <s v="11:30"/>
    <d v="1899-12-30T01:00:00"/>
    <s v="DCO"/>
    <s v="N/A"/>
  </r>
  <r>
    <n v="15228"/>
    <x v="61"/>
    <x v="19"/>
    <s v=" IFTS LIFT 24-03 QATAR"/>
    <s v="QATAR"/>
    <n v="61"/>
    <s v="ACS"/>
    <n v="17"/>
    <s v="X"/>
    <m/>
    <x v="0"/>
    <s v="NET"/>
    <s v="RNG_STD"/>
    <m/>
    <n v="15229"/>
    <s v="NET ARNG02"/>
    <s v="10:30"/>
    <s v="11:30"/>
    <d v="1899-12-30T01:00:00"/>
    <s v="10:30"/>
    <s v="11:30"/>
    <d v="1899-12-30T01:00:00"/>
    <s v="DCO"/>
    <s v="N/A"/>
  </r>
  <r>
    <n v="15229"/>
    <x v="61"/>
    <x v="19"/>
    <s v="LIFT 25-41"/>
    <s v="AMI"/>
    <n v="81"/>
    <s v="IFTS"/>
    <n v="9"/>
    <s v="X"/>
    <m/>
    <x v="6"/>
    <s v="STDA"/>
    <s v="SONIC"/>
    <m/>
    <m/>
    <s v="SD CF02"/>
    <s v="10:30"/>
    <s v="11:30"/>
    <d v="1899-12-30T01:00:00"/>
    <s v="10:30"/>
    <s v="11:30"/>
    <d v="1899-12-30T01:00:00"/>
    <s v="DCO"/>
    <s v="N/A"/>
  </r>
  <r>
    <n v="15230"/>
    <x v="61"/>
    <x v="19"/>
    <s v="LIFT 25-41"/>
    <s v="AMI"/>
    <n v="78"/>
    <s v="IFTS"/>
    <n v="3"/>
    <s v="X"/>
    <m/>
    <x v="3"/>
    <s v="STDA"/>
    <s v="SONIC"/>
    <m/>
    <m/>
    <s v="SD CF02"/>
    <s v="10:30"/>
    <s v="11:30"/>
    <d v="1899-12-30T01:00:00"/>
    <d v="1899-12-30T10:30:00"/>
    <d v="1899-12-30T11:30:00"/>
    <d v="1899-12-30T01:00:00"/>
    <s v="DCO"/>
    <s v="N/A"/>
  </r>
  <r>
    <n v="15231"/>
    <x v="61"/>
    <x v="19"/>
    <s v="LIFT 24-43 ITA"/>
    <s v="AMI"/>
    <n v="66"/>
    <s v="ACS"/>
    <n v="1"/>
    <s v="X"/>
    <m/>
    <x v="5"/>
    <s v="NET"/>
    <s v="OCA AG"/>
    <m/>
    <n v="15232"/>
    <s v="SD COMAOAG01"/>
    <s v="12:00"/>
    <s v="13:00"/>
    <d v="1899-12-30T01:00:00"/>
    <s v="12:00"/>
    <s v="13:00"/>
    <d v="1899-12-30T01:00:00"/>
    <s v="DCO"/>
    <s v="N/A"/>
  </r>
  <r>
    <n v="15232"/>
    <x v="61"/>
    <x v="19"/>
    <s v="LIFT 24-43 ITA"/>
    <s v="AMI"/>
    <n v="69"/>
    <s v="ACS"/>
    <n v="2"/>
    <s v="X"/>
    <m/>
    <x v="4"/>
    <s v="NET"/>
    <s v="OCA AG"/>
    <m/>
    <n v="15231"/>
    <s v="SD COMAOAG01"/>
    <d v="1899-12-30T12:00:00"/>
    <d v="1899-12-30T13:00:00"/>
    <d v="1899-12-30T01:00:00"/>
    <d v="1899-12-30T12:00:00"/>
    <d v="1899-12-30T13:00:00"/>
    <d v="1899-12-30T01:00:00"/>
    <s v="DCO"/>
    <s v="N/A"/>
  </r>
  <r>
    <n v="15233"/>
    <x v="61"/>
    <x v="19"/>
    <s v="LIFT IFTS 24-05 AUT"/>
    <s v="IFTS"/>
    <n v="65"/>
    <s v="IFTS"/>
    <n v="22"/>
    <m/>
    <s v="X"/>
    <x v="0"/>
    <s v="NET"/>
    <s v="RNG_STD"/>
    <m/>
    <n v="15234"/>
    <s v="FMSC ARNG02"/>
    <s v="12:00"/>
    <s v="13:00"/>
    <d v="1899-12-30T01:00:00"/>
    <s v="12:00"/>
    <d v="1899-12-30T12:55:00"/>
    <d v="1899-12-30T00:55:00"/>
    <s v="DCO"/>
    <s v="N/A"/>
  </r>
  <r>
    <n v="15234"/>
    <x v="61"/>
    <x v="19"/>
    <s v="LIFT 25-41"/>
    <s v="AMI"/>
    <n v="80"/>
    <s v="ACS"/>
    <n v="32"/>
    <s v="X"/>
    <m/>
    <x v="6"/>
    <s v="STDA"/>
    <s v="SONIC"/>
    <m/>
    <m/>
    <s v="SD CF02"/>
    <s v="12:00"/>
    <s v="13:00"/>
    <d v="1899-12-30T01:00:00"/>
    <s v="12:00"/>
    <d v="1899-12-30T13:10:00"/>
    <d v="1899-12-30T01:10:00"/>
    <s v="DCO"/>
    <s v="N/A"/>
  </r>
  <r>
    <n v="15235"/>
    <x v="61"/>
    <x v="19"/>
    <s v="IFTS LIFT 24-03 QATAR"/>
    <s v="QATAR"/>
    <n v="58"/>
    <s v="ACS"/>
    <n v="13"/>
    <s v="X"/>
    <m/>
    <x v="5"/>
    <s v="NET"/>
    <s v="DECI_STD"/>
    <m/>
    <n v="15236"/>
    <s v="FMSC DACM01"/>
    <s v="13:30"/>
    <s v="14:30"/>
    <d v="1899-12-30T01:00:00"/>
    <s v="13:30"/>
    <s v="14:30"/>
    <d v="1899-12-30T01:00:00"/>
    <s v="DCO"/>
    <s v="N/A"/>
  </r>
  <r>
    <n v="15236"/>
    <x v="61"/>
    <x v="19"/>
    <s v="LIFT IFTS 24-04 HUN"/>
    <s v="IFTS"/>
    <n v="63"/>
    <s v="ACS"/>
    <n v="9"/>
    <m/>
    <s v="X"/>
    <x v="0"/>
    <s v="NET"/>
    <s v="DECI_STD"/>
    <m/>
    <n v="15237"/>
    <s v="FMSC HBFM01"/>
    <s v="13:30"/>
    <s v="14:30"/>
    <d v="1899-12-30T01:00:00"/>
    <d v="1899-12-30T13:30:00"/>
    <d v="1899-12-30T14:30:00"/>
    <d v="1899-12-30T01:00:00"/>
    <s v="DCO"/>
    <s v="N/A"/>
  </r>
  <r>
    <n v="15237"/>
    <x v="61"/>
    <x v="19"/>
    <s v="LIP 25-01"/>
    <s v="AMI"/>
    <n v="83"/>
    <s v="ACS"/>
    <n v="17"/>
    <m/>
    <s v="X"/>
    <x v="6"/>
    <s v="STDA"/>
    <s v="SONIC"/>
    <m/>
    <m/>
    <s v="SD CF02"/>
    <s v="13:30"/>
    <s v="14:30"/>
    <d v="1899-12-30T01:00:00"/>
    <d v="1899-12-30T13:30:00"/>
    <d v="1899-12-30T14:30:00"/>
    <d v="1899-12-30T01:00:00"/>
    <s v="DCO"/>
    <s v="N/A"/>
  </r>
  <r>
    <n v="15238"/>
    <x v="61"/>
    <x v="19"/>
    <s v="LIFT 25-41"/>
    <s v="AMI"/>
    <n v="79"/>
    <s v="IFTS"/>
    <n v="9"/>
    <s v="X"/>
    <m/>
    <x v="3"/>
    <s v="STDA"/>
    <s v="SONIC"/>
    <m/>
    <m/>
    <s v="SD CF02"/>
    <s v="13:30"/>
    <s v="14:30"/>
    <d v="1899-12-30T01:00:00"/>
    <d v="1899-12-30T13:30:00"/>
    <d v="1899-12-30T14:30:00"/>
    <d v="1899-12-30T01:00:00"/>
    <s v="DCO"/>
    <s v="N/A"/>
  </r>
  <r>
    <n v="15239"/>
    <x v="62"/>
    <x v="19"/>
    <s v="LIFT 24-43 ITA"/>
    <s v="AMI"/>
    <n v="68"/>
    <s v="IFTS"/>
    <n v="22"/>
    <s v="X"/>
    <m/>
    <x v="0"/>
    <s v="NET"/>
    <s v="OCA AG"/>
    <m/>
    <n v="15240"/>
    <s v="SD COMAOAG01"/>
    <s v="06:00"/>
    <s v="07:00"/>
    <d v="1899-12-30T01:00:00"/>
    <d v="1899-12-30T06:00:00"/>
    <d v="1899-12-30T07:00:00"/>
    <d v="1899-12-30T01:00:00"/>
    <s v="DCO"/>
    <s v="N/A"/>
  </r>
  <r>
    <n v="15240"/>
    <x v="62"/>
    <x v="19"/>
    <s v="LIFT 24-43 ITA"/>
    <s v="AMI"/>
    <n v="65"/>
    <s v="ACS"/>
    <n v="13"/>
    <s v="X"/>
    <m/>
    <x v="1"/>
    <s v="NET"/>
    <s v="OCA AG"/>
    <m/>
    <n v="15239"/>
    <s v="SD COMAOAG01"/>
    <d v="1899-12-30T06:00:00"/>
    <d v="1899-12-30T07:00:00"/>
    <d v="1899-12-30T01:00:00"/>
    <d v="1899-12-30T06:00:00"/>
    <d v="1899-12-30T07:00:00"/>
    <d v="1899-12-30T01:00:00"/>
    <s v="DCO"/>
    <s v="N/A"/>
  </r>
  <r>
    <n v="15241"/>
    <x v="62"/>
    <x v="19"/>
    <s v="LIFT 25-41"/>
    <s v="AMI"/>
    <n v="77"/>
    <s v="ACS"/>
    <n v="3"/>
    <s v="X"/>
    <m/>
    <x v="6"/>
    <s v="STDA"/>
    <s v="SONIC"/>
    <m/>
    <m/>
    <s v="SD CF02 CPL01"/>
    <s v="06:00"/>
    <s v="07:00"/>
    <d v="1899-12-30T01:00:00"/>
    <d v="1899-12-30T06:00:00"/>
    <d v="1899-12-30T07:00:00"/>
    <d v="1899-12-30T01:00:00"/>
    <s v="DCO"/>
    <s v="N/A"/>
  </r>
  <r>
    <n v="15242"/>
    <x v="62"/>
    <x v="19"/>
    <s v="LIFT 24-43 ITA"/>
    <s v="AMI"/>
    <n v="67"/>
    <s v="ACS"/>
    <n v="12"/>
    <s v="X"/>
    <m/>
    <x v="5"/>
    <s v="NET"/>
    <s v="OCA AG"/>
    <m/>
    <n v="15243"/>
    <s v="SD COMAOAG01"/>
    <s v="07:30"/>
    <s v="08:30"/>
    <d v="1899-12-30T01:00:00"/>
    <s v="07:30"/>
    <s v="08:30"/>
    <d v="1899-12-30T01:00:00"/>
    <s v="DCO"/>
    <s v="N/A"/>
  </r>
  <r>
    <n v="15243"/>
    <x v="62"/>
    <x v="19"/>
    <s v="LIFT 24-43 ITA"/>
    <s v="AMI"/>
    <n v="64"/>
    <s v="IFTS"/>
    <n v="23"/>
    <s v="X"/>
    <m/>
    <x v="4"/>
    <s v="NET"/>
    <s v="OCA AG"/>
    <m/>
    <n v="15242"/>
    <s v="SD COMAOAG01"/>
    <d v="1899-12-30T07:30:00"/>
    <d v="1899-12-30T08:30:00"/>
    <d v="1899-12-30T01:00:00"/>
    <d v="1899-12-30T07:30:00"/>
    <d v="1899-12-30T08:30:00"/>
    <d v="1899-12-30T01:00:00"/>
    <s v="DCO"/>
    <s v="N/A"/>
  </r>
  <r>
    <n v="15244"/>
    <x v="62"/>
    <x v="19"/>
    <s v="LIFT 24-44 ITA"/>
    <s v="AMI"/>
    <n v="70"/>
    <s v="ACS"/>
    <n v="17"/>
    <s v="X"/>
    <m/>
    <x v="0"/>
    <s v="NET"/>
    <s v="DCA"/>
    <m/>
    <n v="15245"/>
    <s v="SD R2V02"/>
    <s v="07:30"/>
    <s v="08:30"/>
    <d v="1899-12-30T01:00:00"/>
    <s v="07:30"/>
    <s v="08:30"/>
    <d v="1899-12-30T01:00:00"/>
    <s v="DCO"/>
    <s v="N/A"/>
  </r>
  <r>
    <n v="15245"/>
    <x v="62"/>
    <x v="19"/>
    <s v="LIFT 24-44 ITA"/>
    <s v="AMI"/>
    <n v="72"/>
    <s v="IFTS"/>
    <n v="9"/>
    <s v="X"/>
    <m/>
    <x v="1"/>
    <s v="NET"/>
    <s v="DCA"/>
    <m/>
    <n v="15244"/>
    <s v="SD R2V02"/>
    <d v="1899-12-30T07:30:00"/>
    <d v="1899-12-30T08:30:00"/>
    <d v="1899-12-30T01:00:00"/>
    <s v="07:30"/>
    <s v="08:30"/>
    <d v="1899-12-30T01:00:00"/>
    <s v="DCO"/>
    <s v="N/A"/>
  </r>
  <r>
    <n v="15246"/>
    <x v="62"/>
    <x v="19"/>
    <s v="LIFT 25-41"/>
    <s v="AMI"/>
    <n v="78"/>
    <s v="ACS"/>
    <n v="31"/>
    <s v="X"/>
    <m/>
    <x v="6"/>
    <s v="STDA"/>
    <s v="DECI_STD"/>
    <m/>
    <m/>
    <s v="SD EMR01"/>
    <s v="07:30"/>
    <s v="08:30"/>
    <d v="1899-12-30T01:00:00"/>
    <s v="07:30"/>
    <s v="08:30"/>
    <d v="1899-12-30T01:00:00"/>
    <s v="DCO"/>
    <s v="N/A"/>
  </r>
  <r>
    <n v="15247"/>
    <x v="62"/>
    <x v="19"/>
    <s v="LIFT 24-43 ITA"/>
    <s v="AMI"/>
    <n v="69"/>
    <s v="ACS"/>
    <n v="10"/>
    <s v="X"/>
    <m/>
    <x v="0"/>
    <s v="NET"/>
    <s v="OCA AA"/>
    <m/>
    <n v="15248"/>
    <s v="SD COMAOAA01"/>
    <d v="1899-12-30T09:00:00"/>
    <s v="10:00"/>
    <d v="1899-12-30T01:00:00"/>
    <d v="1899-12-30T09:00:00"/>
    <s v="10:00"/>
    <d v="1899-12-30T01:00:00"/>
    <s v="DCO"/>
    <s v="N/A"/>
  </r>
  <r>
    <n v="15248"/>
    <x v="62"/>
    <x v="19"/>
    <s v="LIFT 24-43 ITA"/>
    <s v="AMI"/>
    <n v="66"/>
    <s v="ACS"/>
    <n v="1"/>
    <s v="X"/>
    <m/>
    <x v="1"/>
    <s v="NET"/>
    <s v="OCA AA"/>
    <m/>
    <n v="15247"/>
    <s v="SD COMAOAA01"/>
    <d v="1899-12-30T09:00:00"/>
    <d v="1899-12-30T10:00:00"/>
    <d v="1899-12-30T01:00:00"/>
    <d v="1899-12-30T09:00:00"/>
    <s v="10:00"/>
    <d v="1899-12-30T01:00:00"/>
    <s v="DCO"/>
    <s v="N/A"/>
  </r>
  <r>
    <n v="15249"/>
    <x v="62"/>
    <x v="19"/>
    <s v="LIFT 25-41"/>
    <s v="AMI"/>
    <n v="82"/>
    <s v="ACS"/>
    <n v="30"/>
    <s v="X"/>
    <m/>
    <x v="6"/>
    <s v="STDA"/>
    <s v="SONIC"/>
    <m/>
    <m/>
    <s v="SD CF02"/>
    <s v="09:00"/>
    <s v="10:00"/>
    <d v="1899-12-30T01:00:00"/>
    <d v="1899-12-30T09:00:00"/>
    <s v="10:00"/>
    <d v="1899-12-30T01:00:00"/>
    <s v="DCO"/>
    <s v="N/A"/>
  </r>
  <r>
    <n v="15250"/>
    <x v="62"/>
    <x v="19"/>
    <s v="LIP 25-01"/>
    <s v="AMI"/>
    <n v="83"/>
    <s v="IFTS"/>
    <n v="5"/>
    <m/>
    <s v="X"/>
    <x v="2"/>
    <s v="STDA"/>
    <s v="DECI_STD"/>
    <m/>
    <m/>
    <s v="SD EMR01"/>
    <s v="09:00"/>
    <s v="10:00"/>
    <d v="1899-12-30T01:00:00"/>
    <s v="09:00"/>
    <d v="1899-12-30T10:10:00"/>
    <d v="1899-12-30T01:10:00"/>
    <s v="DCO"/>
    <s v="N/A"/>
  </r>
  <r>
    <n v="15251"/>
    <x v="62"/>
    <x v="19"/>
    <s v="LIFT 24-43 ITA"/>
    <s v="AMI"/>
    <n v="65"/>
    <s v="ACS"/>
    <n v="9"/>
    <s v="X"/>
    <m/>
    <x v="5"/>
    <s v="NET"/>
    <s v="OCA AA"/>
    <m/>
    <n v="15252"/>
    <s v="SD COMAOAA01"/>
    <s v="10:30"/>
    <s v="11:30"/>
    <d v="1899-12-30T01:00:00"/>
    <s v="10:30"/>
    <s v="11:30"/>
    <d v="1899-12-30T01:00:00"/>
    <s v="DCO"/>
    <s v="N/A"/>
  </r>
  <r>
    <n v="15252"/>
    <x v="62"/>
    <x v="19"/>
    <s v="LIFT 24-43 ITA"/>
    <s v="AMI"/>
    <n v="68"/>
    <s v="ACS"/>
    <n v="17"/>
    <s v="X"/>
    <m/>
    <x v="4"/>
    <s v="NET"/>
    <s v="OCA AA"/>
    <m/>
    <n v="15251"/>
    <s v="SD COMAOAA01"/>
    <d v="1899-12-30T10:30:00"/>
    <d v="1899-12-30T11:30:00"/>
    <d v="1899-12-30T01:00:00"/>
    <d v="1899-12-30T10:30:00"/>
    <d v="1899-12-30T11:30:00"/>
    <d v="1899-12-30T01:00:00"/>
    <s v="DCO"/>
    <s v="N/A"/>
  </r>
  <r>
    <n v="15253"/>
    <x v="62"/>
    <x v="19"/>
    <s v="LIFT IFTS 24-04 HUN"/>
    <s v="IFTS"/>
    <n v="62"/>
    <s v="ACS"/>
    <n v="12"/>
    <m/>
    <s v="X"/>
    <x v="0"/>
    <s v="NET"/>
    <s v="DECI_STD"/>
    <m/>
    <n v="15254"/>
    <s v="FMSC HBFM01"/>
    <s v="10:30"/>
    <s v="11:30"/>
    <d v="1899-12-30T01:00:00"/>
    <s v="10:30"/>
    <s v="11:30"/>
    <d v="1899-12-30T01:00:00"/>
    <s v="DCO"/>
    <s v="N/A"/>
  </r>
  <r>
    <n v="15254"/>
    <x v="62"/>
    <x v="19"/>
    <s v="LIFT IFTS 24-05 AUT"/>
    <s v="IFTS"/>
    <n v="64"/>
    <s v="IFTS"/>
    <n v="9"/>
    <m/>
    <s v="X"/>
    <x v="6"/>
    <s v="STDA"/>
    <s v="DECI_STD"/>
    <m/>
    <m/>
    <s v="PT ERT02"/>
    <s v="10:30"/>
    <s v="11:30"/>
    <d v="1899-12-30T01:00:00"/>
    <s v="10:30"/>
    <s v="11:30"/>
    <d v="1899-12-30T01:00:00"/>
    <s v="DCO"/>
    <s v="N/A"/>
  </r>
  <r>
    <n v="15255"/>
    <x v="62"/>
    <x v="19"/>
    <s v="LIFT 25-41"/>
    <s v="AMI"/>
    <n v="80"/>
    <s v="ACS"/>
    <n v="15"/>
    <s v="X"/>
    <m/>
    <x v="3"/>
    <s v="STDA"/>
    <s v="DECI_STD"/>
    <m/>
    <m/>
    <s v="SD EMR01"/>
    <s v="10:30"/>
    <s v="11:30"/>
    <d v="1899-12-30T01:00:00"/>
    <s v="10:30"/>
    <s v="11:30"/>
    <d v="1899-12-30T01:00:00"/>
    <s v="DCO"/>
    <s v="N/A"/>
  </r>
  <r>
    <n v="15256"/>
    <x v="62"/>
    <x v="19"/>
    <s v="LIFT 24-43 ITA"/>
    <s v="AMI"/>
    <n v="64"/>
    <s v="ACS"/>
    <n v="10"/>
    <s v="X"/>
    <m/>
    <x v="5"/>
    <s v="NET"/>
    <s v="OCA AA"/>
    <m/>
    <n v="15257"/>
    <s v="SD COMAOAA01"/>
    <s v="12:00"/>
    <s v="13:00"/>
    <d v="1899-12-30T01:00:00"/>
    <s v="12:00"/>
    <s v="13:00"/>
    <d v="1899-12-30T01:00:00"/>
    <s v="DCO"/>
    <s v="N/A"/>
  </r>
  <r>
    <n v="15257"/>
    <x v="62"/>
    <x v="19"/>
    <s v="LIFT 24-43 ITA"/>
    <s v="AMI"/>
    <n v="67"/>
    <s v="ACS"/>
    <n v="2"/>
    <s v="X"/>
    <m/>
    <x v="4"/>
    <s v="NET"/>
    <s v="OCA AA"/>
    <m/>
    <n v="15256"/>
    <s v="SD COMAOAA01"/>
    <d v="1899-12-30T12:00:00"/>
    <d v="1899-12-30T13:00:00"/>
    <d v="1899-12-30T01:00:00"/>
    <d v="1899-12-30T12:00:00"/>
    <d v="1899-12-30T13:00:00"/>
    <d v="1899-12-30T01:00:00"/>
    <s v="DCO"/>
    <s v="N/A"/>
  </r>
  <r>
    <n v="15258"/>
    <x v="62"/>
    <x v="19"/>
    <s v="LIFT IFTS 24-04 HUN"/>
    <s v="IFTS"/>
    <n v="63"/>
    <s v="ACS"/>
    <n v="5"/>
    <m/>
    <s v="X"/>
    <x v="0"/>
    <s v="NET"/>
    <s v="DECI_STD"/>
    <m/>
    <n v="15259"/>
    <s v="FMSC HBFM02"/>
    <s v="12:00"/>
    <s v="13:00"/>
    <d v="1899-12-30T01:00:00"/>
    <s v="12:00"/>
    <s v="13:00"/>
    <d v="1899-12-30T01:00:00"/>
    <s v="DCO"/>
    <s v="N/A"/>
  </r>
  <r>
    <n v="15259"/>
    <x v="62"/>
    <x v="19"/>
    <s v="LIFT IFTS 25-01 HUN"/>
    <s v="IFTS"/>
    <n v="71"/>
    <s v="ACS"/>
    <n v="13"/>
    <m/>
    <s v="X"/>
    <x v="6"/>
    <s v="STDA"/>
    <s v="LOW LEVEL"/>
    <m/>
    <m/>
    <s v="FMS LLF01"/>
    <s v="12:00"/>
    <s v="13:00"/>
    <d v="1899-12-30T01:00:00"/>
    <s v="12:00"/>
    <s v="13:00"/>
    <d v="1899-12-30T01:00:00"/>
    <s v="DCO"/>
    <s v="N/A"/>
  </r>
  <r>
    <n v="15260"/>
    <x v="62"/>
    <x v="19"/>
    <s v="LIFT IFTS 24-04 SPA"/>
    <s v="IFTS"/>
    <n v="58"/>
    <s v="IFTS"/>
    <n v="23"/>
    <m/>
    <s v="X"/>
    <x v="2"/>
    <s v="STDA"/>
    <s v="DECI_STD"/>
    <m/>
    <m/>
    <s v="PT ERT03"/>
    <d v="1899-12-30T12:00:00"/>
    <s v="13:00"/>
    <d v="1899-12-30T01:00:00"/>
    <s v="12:00"/>
    <d v="1899-12-30T13:00:00"/>
    <d v="1899-12-30T01:00:00"/>
    <s v="DCO"/>
    <s v="N/A"/>
  </r>
  <r>
    <n v="15261"/>
    <x v="62"/>
    <x v="19"/>
    <s v="IFTS LIFT 24-03 QATAR"/>
    <s v="QATAR"/>
    <n v="58"/>
    <s v="ACS"/>
    <n v="1"/>
    <s v="X"/>
    <m/>
    <x v="5"/>
    <s v="NET"/>
    <s v="DECI_STD"/>
    <m/>
    <n v="15262"/>
    <s v="FMSC DACM02"/>
    <s v="13:30"/>
    <s v="14:30"/>
    <d v="1899-12-30T01:00:00"/>
    <s v="13:30"/>
    <s v="14:30"/>
    <d v="1899-12-30T01:00:00"/>
    <s v="DCO"/>
    <s v="N/A"/>
  </r>
  <r>
    <n v="15262"/>
    <x v="62"/>
    <x v="19"/>
    <s v="LIFT IFTS 24-03 SAUDI"/>
    <s v="IFTS"/>
    <n v="46"/>
    <s v="IFTS"/>
    <n v="9"/>
    <m/>
    <s v="X"/>
    <x v="0"/>
    <s v="NET"/>
    <s v="DCA"/>
    <m/>
    <n v="15263"/>
    <s v="NET DCA01"/>
    <s v="13:30"/>
    <s v="14:30"/>
    <d v="1899-12-30T01:00:00"/>
    <s v="13:30"/>
    <s v="14:30"/>
    <d v="1899-12-30T01:00:00"/>
    <s v="DCO"/>
    <s v="N/A"/>
  </r>
  <r>
    <n v="15263"/>
    <x v="62"/>
    <x v="19"/>
    <s v="LIFT IFTS 24-03 SAUDI"/>
    <s v="IFTS"/>
    <n v="47"/>
    <s v="ACS"/>
    <n v="14"/>
    <m/>
    <s v="X"/>
    <x v="1"/>
    <s v="NET"/>
    <s v="DCA"/>
    <m/>
    <n v="15262"/>
    <s v="NET DCA01"/>
    <d v="1899-12-30T13:30:00"/>
    <d v="1899-12-30T14:30:00"/>
    <d v="1899-12-30T01:00:00"/>
    <d v="1899-12-30T13:30:00"/>
    <d v="1899-12-30T14:30:00"/>
    <d v="1899-12-30T01:00:00"/>
    <s v="DCO"/>
    <s v="N/A"/>
  </r>
  <r>
    <n v="15264"/>
    <x v="62"/>
    <x v="19"/>
    <s v="LIFT 25-41"/>
    <s v="AMI"/>
    <n v="76"/>
    <s v="ACS"/>
    <n v="9"/>
    <s v="X"/>
    <m/>
    <x v="6"/>
    <s v="STDA"/>
    <s v="DECI_STD"/>
    <m/>
    <m/>
    <s v="SD FAM02"/>
    <s v="13:30"/>
    <s v="14:30"/>
    <d v="1899-12-30T01:00:00"/>
    <s v="13:30"/>
    <s v="14:30"/>
    <d v="1899-12-30T01:00:00"/>
    <s v="DCO"/>
    <s v="N/A"/>
  </r>
  <r>
    <n v="15265"/>
    <x v="106"/>
    <x v="19"/>
    <s v="LIFT IFTS 24-04 CAN"/>
    <s v="IFTS"/>
    <n v="52"/>
    <s v="ACS"/>
    <n v="5"/>
    <m/>
    <s v="X"/>
    <x v="5"/>
    <s v="NET"/>
    <s v="DECI_STD"/>
    <m/>
    <n v="15266"/>
    <s v="FMSC BFM01"/>
    <s v="06:00"/>
    <s v="07:00"/>
    <d v="1899-12-30T01:00:00"/>
    <s v="06:00"/>
    <s v="07:00"/>
    <d v="1899-12-30T01:00:00"/>
    <s v="DCO"/>
    <s v="N/A"/>
  </r>
  <r>
    <n v="15266"/>
    <x v="106"/>
    <x v="19"/>
    <s v="LIFT IFTS 24-04 HUN"/>
    <s v="IFTS"/>
    <n v="62"/>
    <s v="ACS"/>
    <n v="10"/>
    <m/>
    <s v="X"/>
    <x v="0"/>
    <s v="NET"/>
    <s v="DECI_STD"/>
    <m/>
    <n v="15267"/>
    <s v="FMSC HBFM02"/>
    <s v="06:00"/>
    <s v="07:00"/>
    <d v="1899-12-30T01:00:00"/>
    <s v="06:00"/>
    <s v="07:00"/>
    <d v="1899-12-30T01:00:00"/>
    <s v="DCO"/>
    <s v="N/A"/>
  </r>
  <r>
    <n v="15267"/>
    <x v="106"/>
    <x v="19"/>
    <s v="LIFT IFTS 25-01 HUN"/>
    <s v="IFTS"/>
    <n v="71"/>
    <s v="ACS"/>
    <n v="17"/>
    <m/>
    <s v="X"/>
    <x v="6"/>
    <s v="STDA"/>
    <s v="LOW LEVEL"/>
    <m/>
    <m/>
    <s v="FMS LLF02"/>
    <s v="06:00"/>
    <s v="07:00"/>
    <d v="1899-12-30T01:00:00"/>
    <s v="06:00"/>
    <s v="07:00"/>
    <d v="1899-12-30T01:00:00"/>
    <s v="DCO"/>
    <s v="N/A"/>
  </r>
  <r>
    <n v="15268"/>
    <x v="106"/>
    <x v="19"/>
    <s v="LIFT IFTS 24-05 AUT"/>
    <s v="IFTS"/>
    <n v="65"/>
    <s v="IFTS"/>
    <n v="23"/>
    <m/>
    <s v="X"/>
    <x v="2"/>
    <s v="STDA"/>
    <s v="RANGE"/>
    <m/>
    <m/>
    <s v="PT ERT02"/>
    <s v="06:00"/>
    <s v="07:00"/>
    <d v="1899-12-30T01:00:00"/>
    <d v="1899-12-30T06:00:00"/>
    <d v="1899-12-30T07:00:00"/>
    <d v="1899-12-30T01:00:00"/>
    <s v="DCO"/>
    <s v="N/A"/>
  </r>
  <r>
    <n v="15269"/>
    <x v="106"/>
    <x v="19"/>
    <s v=" IFTS LIFT 24-03 QATAR"/>
    <s v="QATAR"/>
    <n v="61"/>
    <s v="ACS"/>
    <n v="12"/>
    <s v="X"/>
    <m/>
    <x v="5"/>
    <s v="NET"/>
    <s v="DECI_STD"/>
    <m/>
    <n v="15270"/>
    <s v="FMSC DACM01"/>
    <s v="07:30"/>
    <s v="08:30"/>
    <d v="1899-12-30T01:00:00"/>
    <s v="07:30"/>
    <s v="08:30"/>
    <d v="1899-12-30T01:00:00"/>
    <s v="DCO"/>
    <s v="N/A"/>
  </r>
  <r>
    <n v="15270"/>
    <x v="106"/>
    <x v="19"/>
    <s v="IFTS LIFT 24-03 QATAR"/>
    <s v="QATAR"/>
    <n v="58"/>
    <s v="ACS"/>
    <n v="2"/>
    <s v="X"/>
    <m/>
    <x v="0"/>
    <s v="STDA"/>
    <s v="DECI_STD_NVG"/>
    <m/>
    <m/>
    <s v="FMS NVG01"/>
    <s v="07:30"/>
    <s v="08:30"/>
    <d v="1899-12-30T01:00:00"/>
    <s v="07:30"/>
    <s v="08:30"/>
    <d v="1899-12-30T01:00:00"/>
    <s v="DCO"/>
    <s v="N/A"/>
  </r>
  <r>
    <n v="15271"/>
    <x v="106"/>
    <x v="19"/>
    <s v="LIFT IFTS 25-01 SGP"/>
    <s v="IFTS"/>
    <n v="68"/>
    <s v="ACS"/>
    <n v="1"/>
    <m/>
    <s v="X"/>
    <x v="1"/>
    <s v="NET"/>
    <s v="DECI_PGM"/>
    <m/>
    <n v="15272"/>
    <s v="NET PGM01 CPL01"/>
    <s v="07:30"/>
    <s v="08:30"/>
    <d v="1899-12-30T01:00:00"/>
    <s v="07:30"/>
    <s v="08:30"/>
    <d v="1899-12-30T01:00:00"/>
    <s v="DCO"/>
    <s v="N/A"/>
  </r>
  <r>
    <n v="15272"/>
    <x v="106"/>
    <x v="19"/>
    <s v="LIFT IFTS 25-01 SGP"/>
    <s v="IFTS"/>
    <n v="69"/>
    <s v="ACS"/>
    <n v="25"/>
    <m/>
    <s v="X"/>
    <x v="6"/>
    <s v="NET"/>
    <s v="DECI_PGM"/>
    <m/>
    <n v="15271"/>
    <s v="NET PGM01 CPL01"/>
    <d v="1899-12-30T07:30:00"/>
    <d v="1899-12-30T08:30:00"/>
    <d v="1899-12-30T01:00:00"/>
    <s v="07:30"/>
    <s v="08:30"/>
    <d v="1899-12-30T01:00:00"/>
    <s v="DCO"/>
    <s v="N/A"/>
  </r>
  <r>
    <n v="15273"/>
    <x v="106"/>
    <x v="19"/>
    <s v="LIFT 24-45 ITA"/>
    <s v="AMI"/>
    <n v="34"/>
    <s v="ACS"/>
    <n v="14"/>
    <s v="X"/>
    <m/>
    <x v="3"/>
    <s v="STDA"/>
    <s v="RNG_STD"/>
    <m/>
    <m/>
    <s v="SD ERT03"/>
    <s v="07:30"/>
    <s v="08:30"/>
    <d v="1899-12-30T01:00:00"/>
    <d v="1899-12-30T07:30:00"/>
    <d v="1899-12-30T08:30:00"/>
    <d v="1899-12-30T01:00:00"/>
    <s v="DCO"/>
    <s v="N/A"/>
  </r>
  <r>
    <n v="15274"/>
    <x v="106"/>
    <x v="19"/>
    <s v="LIFT IFTS 24-04 CAN"/>
    <s v="IFTS"/>
    <n v="54"/>
    <s v="IFTS"/>
    <n v="22"/>
    <m/>
    <s v="X"/>
    <x v="5"/>
    <s v="NET"/>
    <s v="DECI_STD"/>
    <m/>
    <n v="15275"/>
    <s v="FMSC BFM02"/>
    <s v="09:00"/>
    <s v="10:00"/>
    <d v="1899-12-30T01:00:00"/>
    <s v="09:00"/>
    <s v="10:00"/>
    <d v="1899-12-30T01:00:00"/>
    <s v="DCO"/>
    <s v="N/A"/>
  </r>
  <r>
    <n v="15275"/>
    <x v="106"/>
    <x v="19"/>
    <s v="LIFT IFTS 24-04 CAN"/>
    <s v="IFTS"/>
    <n v="51"/>
    <s v="ACS"/>
    <n v="13"/>
    <m/>
    <s v="X"/>
    <x v="0"/>
    <s v="NET"/>
    <s v="DECI_STD"/>
    <m/>
    <n v="15276"/>
    <s v="FMSC BFM02"/>
    <s v="09:00"/>
    <s v="10:00"/>
    <d v="1899-12-30T01:00:00"/>
    <s v="09:00"/>
    <s v="10:00"/>
    <d v="1899-12-30T01:00:00"/>
    <s v="DCO"/>
    <s v="N/A"/>
  </r>
  <r>
    <n v="15276"/>
    <x v="106"/>
    <x v="19"/>
    <s v="LIFT IFTS 24-04 JPN"/>
    <s v="IFTS"/>
    <n v="56"/>
    <s v="ACS"/>
    <n v="32"/>
    <m/>
    <s v="X"/>
    <x v="6"/>
    <s v="STDA"/>
    <s v="DECI_STD"/>
    <m/>
    <m/>
    <s v="FMS EMR01"/>
    <s v="09:00"/>
    <s v="10:00"/>
    <d v="1899-12-30T01:00:00"/>
    <s v="09:00"/>
    <s v="10:00"/>
    <d v="1899-12-30T01:00:00"/>
    <s v="DCO"/>
    <s v="N/A"/>
  </r>
  <r>
    <n v="15277"/>
    <x v="106"/>
    <x v="19"/>
    <s v="LIFT IFTS 24-04 SPA"/>
    <s v="IFTS"/>
    <n v="59"/>
    <s v="ACS"/>
    <n v="22"/>
    <m/>
    <s v="X"/>
    <x v="2"/>
    <s v="STDA"/>
    <s v="LOW LEVEL"/>
    <m/>
    <m/>
    <s v="PT ERT03"/>
    <s v="09:00"/>
    <s v="10:00"/>
    <d v="1899-12-30T01:00:00"/>
    <d v="1899-12-30T09:00:00"/>
    <d v="1899-12-30T10:00:00"/>
    <d v="1899-12-30T01:00:00"/>
    <s v="DCO"/>
    <s v="N/A"/>
  </r>
  <r>
    <n v="15278"/>
    <x v="106"/>
    <x v="19"/>
    <s v="LIFT IFTS 24-03 SAUDI"/>
    <s v="IFTS"/>
    <n v="45"/>
    <s v="ACS"/>
    <n v="12"/>
    <m/>
    <s v="X"/>
    <x v="4"/>
    <s v="NET"/>
    <s v="DCA"/>
    <m/>
    <n v="15277"/>
    <s v="NET QRA02"/>
    <d v="1899-12-30T10:30:00"/>
    <d v="1899-12-30T11:30:00"/>
    <d v="1899-12-30T01:00:00"/>
    <d v="1899-12-30T10:30:00"/>
    <d v="1899-12-30T11:30:00"/>
    <d v="1899-12-30T01:00:00"/>
    <s v="DCO"/>
    <s v="N/A"/>
  </r>
  <r>
    <n v="15279"/>
    <x v="106"/>
    <x v="19"/>
    <s v="LIFT IFTS 24-04 CAN"/>
    <s v="IFTS"/>
    <n v="53"/>
    <s v="ACS"/>
    <n v="1"/>
    <m/>
    <s v="X"/>
    <x v="0"/>
    <s v="NET"/>
    <s v="DECI_STD"/>
    <m/>
    <n v="15280"/>
    <s v="FMSC BFM02"/>
    <s v="10:30"/>
    <s v="11:30"/>
    <d v="1899-12-30T01:00:00"/>
    <s v="10:30"/>
    <d v="1899-12-30T11:20:00"/>
    <d v="1899-12-30T00:50:00"/>
    <s v="DCO"/>
    <s v="N/A"/>
  </r>
  <r>
    <n v="15280"/>
    <x v="106"/>
    <x v="19"/>
    <s v="LIFT 25-41"/>
    <s v="AMI"/>
    <n v="76"/>
    <s v="ACS"/>
    <n v="14"/>
    <s v="X"/>
    <m/>
    <x v="6"/>
    <s v="STDA"/>
    <s v="DECI_STD"/>
    <m/>
    <m/>
    <s v="SD CF01"/>
    <s v="10:30"/>
    <s v="11:30"/>
    <d v="1899-12-30T01:00:00"/>
    <s v="10:30"/>
    <d v="1899-12-30T11:30:00"/>
    <d v="1899-12-30T01:00:00"/>
    <s v="DCO"/>
    <s v="N/A"/>
  </r>
  <r>
    <n v="15281"/>
    <x v="106"/>
    <x v="19"/>
    <s v="LIFT IFTS 24-04 SPA"/>
    <s v="IFTS"/>
    <n v="61"/>
    <s v="ACS"/>
    <n v="2"/>
    <m/>
    <s v="X"/>
    <x v="3"/>
    <s v="STDA"/>
    <s v="LOW LEVEL"/>
    <m/>
    <m/>
    <s v="PT ERT03"/>
    <s v="10:30"/>
    <s v="11:30"/>
    <d v="1899-12-30T01:00:00"/>
    <d v="1899-12-30T11:30:00"/>
    <d v="1899-12-30T12:30:00"/>
    <d v="1899-12-30T01:00:00"/>
    <s v="DCO"/>
    <s v="N/A"/>
  </r>
  <r>
    <n v="15282"/>
    <x v="63"/>
    <x v="20"/>
    <s v="LIFT IFTS 24-05 GER"/>
    <s v="IFTS"/>
    <n v="66"/>
    <s v="ACS"/>
    <n v="1"/>
    <m/>
    <s v="X"/>
    <x v="5"/>
    <s v="NET"/>
    <s v="DECI_STD"/>
    <m/>
    <n v="15283"/>
    <s v="FMSC HBFM01"/>
    <s v="06:00"/>
    <s v="07:00"/>
    <d v="1899-12-30T01:00:00"/>
    <d v="1899-12-30T06:00:00"/>
    <d v="1899-12-30T07:00:00"/>
    <d v="1899-12-30T01:00:00"/>
    <s v="DCO"/>
    <s v="N/A"/>
  </r>
  <r>
    <n v="15283"/>
    <x v="63"/>
    <x v="20"/>
    <s v="LIFT IFTS 24-05 GER"/>
    <s v="IFTS"/>
    <n v="67"/>
    <s v="IFTS"/>
    <n v="9"/>
    <m/>
    <s v="X"/>
    <x v="0"/>
    <s v="NET"/>
    <s v="DECI_STD"/>
    <m/>
    <n v="15284"/>
    <s v="FMSC HBFM01"/>
    <s v="06:00"/>
    <s v="07:00"/>
    <d v="1899-12-30T01:00:00"/>
    <s v="06:00"/>
    <s v="07:00"/>
    <d v="1899-12-30T01:00:00"/>
    <s v="DCO"/>
    <s v="N/A"/>
  </r>
  <r>
    <n v="15284"/>
    <x v="63"/>
    <x v="20"/>
    <s v="LIFT 25-41"/>
    <s v="AMI"/>
    <n v="77"/>
    <s v="ACS"/>
    <n v="10"/>
    <s v="X"/>
    <m/>
    <x v="6"/>
    <s v="STDA"/>
    <s v="DECI_STD"/>
    <m/>
    <m/>
    <s v="SD EMR01"/>
    <s v="06:00"/>
    <s v="07:00"/>
    <d v="1899-12-30T01:00:00"/>
    <s v="06:00"/>
    <d v="1899-12-30T07:10:00"/>
    <d v="1899-12-30T01:10:00"/>
    <s v="DCO"/>
    <s v="N/A"/>
  </r>
  <r>
    <n v="15285"/>
    <x v="63"/>
    <x v="20"/>
    <s v="LIFT IFTS 24-04 SPA"/>
    <s v="IFTS"/>
    <n v="59"/>
    <s v="IFTS"/>
    <n v="23"/>
    <m/>
    <s v="X"/>
    <x v="5"/>
    <s v="NET"/>
    <s v="DECI_STD"/>
    <m/>
    <n v="15286"/>
    <s v="FMSC OACM01"/>
    <s v="07:30"/>
    <s v="08:30"/>
    <d v="1899-12-30T01:00:00"/>
    <d v="1899-12-30T07:30:00"/>
    <d v="1899-12-30T08:30:00"/>
    <d v="1899-12-30T01:00:00"/>
    <s v="DCO"/>
    <s v="N/A"/>
  </r>
  <r>
    <n v="15286"/>
    <x v="63"/>
    <x v="20"/>
    <s v="LIFT IFTS 24-04 SPA"/>
    <s v="IFTS"/>
    <n v="61"/>
    <s v="ACS"/>
    <n v="12"/>
    <m/>
    <s v="X"/>
    <x v="0"/>
    <s v="NET"/>
    <s v="DECI_STD"/>
    <m/>
    <n v="15287"/>
    <s v="FMSC OACM01"/>
    <s v="07:30"/>
    <s v="08:30"/>
    <d v="1899-12-30T01:00:00"/>
    <s v="07:30"/>
    <s v="08:30"/>
    <d v="1899-12-30T01:00:00"/>
    <s v="DCO"/>
    <s v="N/A"/>
  </r>
  <r>
    <n v="15287"/>
    <x v="63"/>
    <x v="20"/>
    <s v="LIFT 24-44 ITA"/>
    <s v="AMI"/>
    <n v="70"/>
    <s v="ACS"/>
    <n v="2"/>
    <s v="X"/>
    <m/>
    <x v="6"/>
    <s v="STDA"/>
    <s v="DCA"/>
    <m/>
    <m/>
    <s v="SD BVR01"/>
    <s v="07:30"/>
    <s v="08:30"/>
    <d v="1899-12-30T01:00:00"/>
    <s v="07:30"/>
    <s v="08:30"/>
    <d v="1899-12-30T01:00:00"/>
    <s v="DCO"/>
    <s v="N/A"/>
  </r>
  <r>
    <n v="15288"/>
    <x v="63"/>
    <x v="20"/>
    <s v="LIFT IFTS 24-04 HUN"/>
    <s v="IFTS"/>
    <n v="62"/>
    <s v="ACS"/>
    <n v="9"/>
    <m/>
    <s v="X"/>
    <x v="3"/>
    <s v="STDA"/>
    <s v="DECI_STD"/>
    <m/>
    <m/>
    <s v="PT ERT03"/>
    <s v="07:30"/>
    <s v="08:30"/>
    <d v="1899-12-30T01:00:00"/>
    <s v="07:30"/>
    <s v="08:30"/>
    <d v="1899-12-30T01:00:00"/>
    <s v="DCO"/>
    <s v="N/A"/>
  </r>
  <r>
    <n v="15289"/>
    <x v="63"/>
    <x v="20"/>
    <s v="LIFT IFTS 24-04 CAN"/>
    <s v="IFTS"/>
    <n v="52"/>
    <s v="ACS"/>
    <n v="17"/>
    <m/>
    <s v="X"/>
    <x v="5"/>
    <s v="NET"/>
    <s v="DECI_STD"/>
    <m/>
    <n v="15290"/>
    <s v="FMSC BFM02"/>
    <s v="09:00"/>
    <s v="10:00"/>
    <d v="1899-12-30T01:00:00"/>
    <s v="09:00"/>
    <s v="10:00"/>
    <d v="1899-12-30T01:00:00"/>
    <s v="DCO"/>
    <s v="N/A"/>
  </r>
  <r>
    <n v="15290"/>
    <x v="63"/>
    <x v="20"/>
    <s v="LIFT IFTS 24-04 CAN"/>
    <s v="IFTS"/>
    <n v="54"/>
    <s v="ACS"/>
    <n v="10"/>
    <m/>
    <s v="X"/>
    <x v="0"/>
    <s v="NET"/>
    <s v="DECI_STD"/>
    <m/>
    <n v="15291"/>
    <s v="FMSC OBFM01"/>
    <s v="09:00"/>
    <s v="10:00"/>
    <d v="1899-12-30T01:00:00"/>
    <d v="1899-12-30T09:00:00"/>
    <d v="1899-12-30T10:00:00"/>
    <d v="1899-12-30T01:00:00"/>
    <s v="DCO"/>
    <s v="N/A"/>
  </r>
  <r>
    <n v="15291"/>
    <x v="63"/>
    <x v="20"/>
    <s v="LIFT 24-44 ITA"/>
    <s v="AMI"/>
    <n v="72"/>
    <s v="IFTS"/>
    <n v="9"/>
    <s v="X"/>
    <m/>
    <x v="6"/>
    <s v="STDA"/>
    <s v="DCA"/>
    <m/>
    <m/>
    <s v="SD BVR01"/>
    <s v="09:00"/>
    <s v="10:00"/>
    <d v="1899-12-30T01:00:00"/>
    <d v="1899-12-30T09:00:00"/>
    <d v="1899-12-30T10:00:00"/>
    <d v="1899-12-30T01:00:00"/>
    <s v="DCO"/>
    <s v="N/A"/>
  </r>
  <r>
    <n v="15292"/>
    <x v="63"/>
    <x v="20"/>
    <s v="LIFT IFTS 24-04 CAN"/>
    <s v="IFTS"/>
    <n v="53"/>
    <s v="ACS"/>
    <n v="32"/>
    <m/>
    <s v="X"/>
    <x v="5"/>
    <s v="NET"/>
    <s v="DECI_STD"/>
    <m/>
    <n v="15293"/>
    <s v="FMSC OBFM01"/>
    <s v="10:30"/>
    <s v="11:30"/>
    <d v="1899-12-30T01:00:00"/>
    <d v="1899-12-30T10:30:00"/>
    <d v="1899-12-30T11:30:00"/>
    <d v="1899-12-30T01:00:00"/>
    <s v="DCO"/>
    <s v="N/A"/>
  </r>
  <r>
    <n v="15293"/>
    <x v="108"/>
    <x v="20"/>
    <s v="LIFT IFTS 25-01 HUN"/>
    <s v="IFTS"/>
    <n v="71"/>
    <s v="ACS"/>
    <n v="12"/>
    <m/>
    <s v="X"/>
    <x v="3"/>
    <s v="NET"/>
    <s v="LOW LEVEL"/>
    <m/>
    <n v="15292"/>
    <s v="NET TLL02"/>
    <d v="1899-12-30T10:30:00"/>
    <d v="1899-12-30T11:30:00"/>
    <d v="1899-12-30T01:00:00"/>
    <d v="1899-12-30T10:30:00"/>
    <d v="1899-12-30T11:15:00"/>
    <d v="1899-12-30T00:45:00"/>
    <s v="RSLD"/>
    <s v="CD5"/>
  </r>
  <r>
    <n v="15294"/>
    <x v="63"/>
    <x v="20"/>
    <s v="LIFT IFTS 24-04 CAN"/>
    <s v="IFTS"/>
    <n v="51"/>
    <s v="IFTS"/>
    <n v="22"/>
    <m/>
    <s v="X"/>
    <x v="0"/>
    <s v="NET"/>
    <s v="DECI_STD"/>
    <m/>
    <n v="15295"/>
    <s v="FMSC OBFM01"/>
    <s v="10:30"/>
    <d v="1899-12-30T11:30:00"/>
    <d v="1899-12-30T01:00:00"/>
    <d v="1899-12-30T10:30:00"/>
    <d v="1899-12-30T11:30:00"/>
    <d v="1899-12-30T01:00:00"/>
    <s v="DCO"/>
    <s v="N/A"/>
  </r>
  <r>
    <n v="15295"/>
    <x v="63"/>
    <x v="20"/>
    <s v="LIFT 25-41"/>
    <s v="AMI"/>
    <n v="81"/>
    <s v="ACS"/>
    <n v="9"/>
    <s v="X"/>
    <m/>
    <x v="6"/>
    <s v="STDA"/>
    <s v="DECI_STD"/>
    <m/>
    <m/>
    <s v="SD EMR01"/>
    <s v="10:30"/>
    <s v="11:30"/>
    <d v="1899-12-30T01:00:00"/>
    <d v="1899-12-30T10:30:00"/>
    <d v="1899-12-30T11:30:00"/>
    <d v="1899-12-30T01:00:00"/>
    <s v="DCO"/>
    <s v="N/A"/>
  </r>
  <r>
    <n v="15296"/>
    <x v="63"/>
    <x v="20"/>
    <s v="LIFT 25-41"/>
    <s v="AMI"/>
    <n v="82"/>
    <s v="ACS"/>
    <n v="13"/>
    <s v="X"/>
    <m/>
    <x v="3"/>
    <s v="STDA"/>
    <s v="DECI_STD"/>
    <m/>
    <m/>
    <s v="SD EMR01"/>
    <s v="10:30"/>
    <s v="11:30"/>
    <d v="1899-12-30T01:00:00"/>
    <d v="1899-12-30T10:30:00"/>
    <d v="1899-12-30T11:50:00"/>
    <d v="1899-12-30T01:20:00"/>
    <s v="DCO"/>
    <s v="N/A"/>
  </r>
  <r>
    <n v="15297"/>
    <x v="63"/>
    <x v="20"/>
    <s v="LIFT IFTS 24-05 GER"/>
    <s v="IFTS"/>
    <n v="66"/>
    <s v="ACS"/>
    <n v="14"/>
    <m/>
    <s v="X"/>
    <x v="0"/>
    <s v="NET"/>
    <s v="DECI_STD"/>
    <m/>
    <n v="15298"/>
    <s v="FMSC HBFM02"/>
    <d v="1899-12-30T12:00:00"/>
    <d v="1899-12-30T13:00:00"/>
    <d v="1899-12-30T01:00:00"/>
    <d v="1899-12-30T12:00:00"/>
    <d v="1899-12-30T13:00:00"/>
    <d v="1899-12-30T01:00:00"/>
    <s v="DCO"/>
    <s v="N/A"/>
  </r>
  <r>
    <n v="15298"/>
    <x v="63"/>
    <x v="20"/>
    <s v="LIP 25-01"/>
    <s v="AMI"/>
    <n v="83"/>
    <s v="IFTS"/>
    <n v="9"/>
    <m/>
    <s v="X"/>
    <x v="6"/>
    <s v="STDA"/>
    <s v="DECI_STD"/>
    <m/>
    <m/>
    <s v="SD EMR02"/>
    <s v="12:00"/>
    <s v="13:00"/>
    <d v="1899-12-30T01:00:00"/>
    <d v="1899-12-30T12:00:00"/>
    <d v="1899-12-30T13:05:00"/>
    <d v="1899-12-30T01:05:00"/>
    <s v="DCO"/>
    <s v="N/A"/>
  </r>
  <r>
    <n v="15299"/>
    <x v="63"/>
    <x v="20"/>
    <s v="LIFT 25-41"/>
    <s v="AMI"/>
    <n v="80"/>
    <s v="ACS"/>
    <n v="1"/>
    <s v="X"/>
    <m/>
    <x v="2"/>
    <s v="STDA"/>
    <s v="DECI_STD"/>
    <m/>
    <m/>
    <s v="SD EMR02"/>
    <s v="12:00"/>
    <s v="13:00"/>
    <d v="1899-12-30T01:00:00"/>
    <d v="1899-12-30T12:00:00"/>
    <d v="1899-12-30T13:00:00"/>
    <d v="1899-12-30T01:00:00"/>
    <s v="DCO"/>
    <s v="N/A"/>
  </r>
  <r>
    <n v="15300"/>
    <x v="63"/>
    <x v="20"/>
    <s v="LIFT 24-44 ITA"/>
    <s v="AMI"/>
    <n v="71"/>
    <s v="ACS"/>
    <n v="32"/>
    <s v="X"/>
    <m/>
    <x v="5"/>
    <s v="NET"/>
    <s v="DECI_STD"/>
    <m/>
    <n v="15301"/>
    <s v="SD DACM01"/>
    <s v="13:30"/>
    <d v="1899-12-30T14:00:00"/>
    <d v="1899-12-30T00:30:00"/>
    <s v="13:30"/>
    <d v="1899-12-30T14:00:00"/>
    <d v="1899-12-30T00:30:00"/>
    <s v="DCO"/>
    <s v="N/A"/>
  </r>
  <r>
    <n v="15301"/>
    <x v="63"/>
    <x v="20"/>
    <s v="LIFT 24-44 ITA"/>
    <s v="AMI"/>
    <n v="73"/>
    <s v="IFTS"/>
    <n v="23"/>
    <s v="X"/>
    <m/>
    <x v="5"/>
    <s v="NET"/>
    <s v="DECI_STD"/>
    <m/>
    <n v="15302"/>
    <s v="SD DACM01"/>
    <d v="1899-12-30T14:05:00"/>
    <d v="1899-12-30T14:35:00"/>
    <d v="1899-12-30T00:30:00"/>
    <d v="1899-12-30T14:05:00"/>
    <d v="1899-12-30T14:35:00"/>
    <d v="1899-12-30T00:30:00"/>
    <s v="DCO"/>
    <s v="N/A"/>
  </r>
  <r>
    <n v="15302"/>
    <x v="63"/>
    <x v="20"/>
    <s v=" IFTS LIFT 24-03 QATAR"/>
    <s v="QATAR"/>
    <n v="57"/>
    <s v="ACS"/>
    <n v="13"/>
    <s v="X"/>
    <m/>
    <x v="0"/>
    <s v="NET"/>
    <s v="DECI_STD"/>
    <m/>
    <n v="15303"/>
    <s v="FMSC OACM01 CPL01"/>
    <s v="13:30"/>
    <s v="14:30"/>
    <d v="1899-12-30T01:00:00"/>
    <d v="1899-12-30T13:30:00"/>
    <d v="1899-12-30T14:30:00"/>
    <d v="1899-12-30T01:00:00"/>
    <s v="DCO"/>
    <s v="N/A"/>
  </r>
  <r>
    <n v="15303"/>
    <x v="63"/>
    <x v="20"/>
    <s v="LIFT IFTS 25-01 HUN"/>
    <s v="IFTS"/>
    <n v="71"/>
    <s v="IFTS"/>
    <n v="22"/>
    <m/>
    <s v="X"/>
    <x v="6"/>
    <s v="STDA"/>
    <s v="LOW LEVEL"/>
    <m/>
    <m/>
    <s v="FMS LLF03"/>
    <s v="13:30"/>
    <s v="14:30"/>
    <d v="1899-12-30T01:00:00"/>
    <d v="1899-12-30T13:30:00"/>
    <d v="1899-12-30T14:35:00"/>
    <d v="1899-12-30T01:05:00"/>
    <s v="DCO"/>
    <s v="N/A"/>
  </r>
  <r>
    <n v="15304"/>
    <x v="63"/>
    <x v="20"/>
    <s v="LIFT 25-41"/>
    <s v="AMI"/>
    <n v="76"/>
    <s v="ACS"/>
    <n v="2"/>
    <s v="X"/>
    <m/>
    <x v="3"/>
    <s v="STDA"/>
    <s v="DECI_STD"/>
    <m/>
    <m/>
    <s v="SD CF02"/>
    <s v="13:30"/>
    <s v="14:30"/>
    <d v="1899-12-30T01:00:00"/>
    <d v="1899-12-30T13:30:00"/>
    <d v="1899-12-30T14:30:00"/>
    <d v="1899-12-30T01:00:00"/>
    <s v="DCO"/>
    <s v="N/A"/>
  </r>
  <r>
    <n v="15305"/>
    <x v="107"/>
    <x v="20"/>
    <s v=" IFTS LIFT 24-03 QATAR"/>
    <s v="QATAR"/>
    <n v="56"/>
    <s v="ACS"/>
    <n v="17"/>
    <s v="X"/>
    <m/>
    <x v="5"/>
    <s v="NET"/>
    <s v="DECI_STD"/>
    <m/>
    <n v="15306"/>
    <s v="FMSC DACM02"/>
    <s v="06:00"/>
    <s v="07:00"/>
    <d v="1899-12-30T01:00:00"/>
    <d v="1899-12-30T06:00:00"/>
    <d v="1899-12-30T07:00:00"/>
    <d v="1899-12-30T01:00:00"/>
    <s v="DCO"/>
    <s v="N/A"/>
  </r>
  <r>
    <n v="15306"/>
    <x v="107"/>
    <x v="20"/>
    <s v=" IFTS LIFT 24-03 QATAR"/>
    <s v="QATAR"/>
    <n v="61"/>
    <s v="ACS"/>
    <n v="14"/>
    <s v="X"/>
    <m/>
    <x v="0"/>
    <s v="NET"/>
    <s v="DECI_STD"/>
    <m/>
    <n v="15307"/>
    <s v="FMSC DACM02"/>
    <s v="06:00"/>
    <s v="07:00"/>
    <d v="1899-12-30T01:00:00"/>
    <d v="1899-12-30T06:00:00"/>
    <d v="1899-12-30T06:50:00"/>
    <d v="1899-12-30T00:50:00"/>
    <s v="DCO"/>
    <s v="N/A"/>
  </r>
  <r>
    <n v="15307"/>
    <x v="107"/>
    <x v="20"/>
    <s v="LIFT IFTS 24-04 HUN"/>
    <s v="IFTS"/>
    <n v="63"/>
    <s v="ACS"/>
    <n v="1"/>
    <m/>
    <s v="X"/>
    <x v="2"/>
    <s v="STDA"/>
    <s v="DECI_STD"/>
    <m/>
    <m/>
    <s v="PT ERT03"/>
    <s v="06:00"/>
    <s v="07:00"/>
    <d v="1899-12-30T01:00:00"/>
    <d v="1899-12-30T06:00:00"/>
    <d v="1899-12-30T07:00:00"/>
    <d v="1899-12-30T01:00:00"/>
    <s v="DCO"/>
    <s v="N/A"/>
  </r>
  <r>
    <n v="15308"/>
    <x v="107"/>
    <x v="20"/>
    <s v="LIFT IFTS 24-05 GER"/>
    <s v="IFTS"/>
    <n v="67"/>
    <s v="ACS"/>
    <n v="32"/>
    <m/>
    <s v="X"/>
    <x v="5"/>
    <s v="NET"/>
    <s v="DECI_STD"/>
    <m/>
    <n v="15309"/>
    <s v="FMSC HBFM02"/>
    <s v="07:30"/>
    <s v="08:30"/>
    <d v="1899-12-30T01:00:00"/>
    <d v="1899-12-30T07:30:00"/>
    <d v="1899-12-30T08:30:00"/>
    <d v="1899-12-30T01:00:00"/>
    <s v="DCO"/>
    <s v="N/A"/>
  </r>
  <r>
    <n v="15309"/>
    <x v="107"/>
    <x v="20"/>
    <s v="LIFT IFTS 24-03 SAUDI"/>
    <s v="IFTS"/>
    <n v="47"/>
    <s v="IFTS"/>
    <n v="22"/>
    <m/>
    <s v="X"/>
    <x v="0"/>
    <s v="NET"/>
    <s v="DCA"/>
    <m/>
    <n v="15310"/>
    <s v="NET DCA02"/>
    <s v="07:30"/>
    <s v="08:30"/>
    <d v="1899-12-30T01:00:00"/>
    <d v="1899-12-30T07:30:00"/>
    <d v="1899-12-30T08:30:00"/>
    <d v="1899-12-30T01:00:00"/>
    <s v="DCO"/>
    <s v="N/A"/>
  </r>
  <r>
    <n v="15310"/>
    <x v="107"/>
    <x v="20"/>
    <s v="LIFT IFTS 24-03 SAUDI"/>
    <s v="IFTS"/>
    <n v="46"/>
    <s v="ACS"/>
    <n v="13"/>
    <m/>
    <s v="X"/>
    <x v="1"/>
    <s v="NET"/>
    <s v="DCA"/>
    <m/>
    <n v="15309"/>
    <s v="NET DCA02"/>
    <d v="1899-12-30T07:30:00"/>
    <d v="1899-12-30T08:30:00"/>
    <d v="1899-12-30T01:00:00"/>
    <d v="1899-12-30T07:30:00"/>
    <d v="1899-12-30T08:30:00"/>
    <d v="1899-12-30T01:00:00"/>
    <s v="DCO"/>
    <s v="N/A"/>
  </r>
  <r>
    <n v="15311"/>
    <x v="107"/>
    <x v="20"/>
    <s v="LIFT 24-44 ITA"/>
    <s v="AMI"/>
    <n v="72"/>
    <s v="IFTS"/>
    <n v="23"/>
    <s v="X"/>
    <m/>
    <x v="6"/>
    <s v="STDA"/>
    <s v="DCA"/>
    <m/>
    <m/>
    <s v="SD BVR02"/>
    <s v="07:30"/>
    <s v="08:30"/>
    <d v="1899-12-30T01:00:00"/>
    <d v="1899-12-30T07:30:00"/>
    <d v="1899-12-30T08:30:00"/>
    <d v="1899-12-30T01:00:00"/>
    <s v="DCO"/>
    <s v="N/A"/>
  </r>
  <r>
    <n v="15312"/>
    <x v="107"/>
    <x v="20"/>
    <s v="LIP 25-01"/>
    <s v="AMI"/>
    <n v="83"/>
    <s v="ACS"/>
    <n v="2"/>
    <m/>
    <s v="X"/>
    <x v="3"/>
    <s v="STDA"/>
    <s v="DECI_STD"/>
    <m/>
    <m/>
    <s v="SD EMR03"/>
    <s v="07:30"/>
    <s v="08:30"/>
    <d v="1899-12-30T01:00:00"/>
    <d v="1899-12-30T07:30:00"/>
    <d v="1899-12-30T08:30:00"/>
    <d v="1899-12-30T01:00:00"/>
    <s v="DCO"/>
    <s v="N/A"/>
  </r>
  <r>
    <n v="15313"/>
    <x v="107"/>
    <x v="20"/>
    <s v="LIFT IFTS 24-03 SAUDI"/>
    <s v="IFTS"/>
    <n v="45"/>
    <s v="IFTS"/>
    <n v="9"/>
    <m/>
    <s v="X"/>
    <x v="5"/>
    <s v="NET"/>
    <s v="DCA"/>
    <m/>
    <n v="15314"/>
    <s v="NET DCA01"/>
    <s v="09:00"/>
    <s v="10:00"/>
    <d v="1899-12-30T01:00:00"/>
    <d v="1899-12-30T09:00:00"/>
    <d v="1899-12-30T10:00:00"/>
    <d v="1899-12-30T01:00:00"/>
    <s v="DCO"/>
    <s v="N/A"/>
  </r>
  <r>
    <n v="15314"/>
    <x v="107"/>
    <x v="20"/>
    <s v=" IFTS LIFT 24-03 QATAR"/>
    <s v="QATAR"/>
    <n v="57"/>
    <s v="ACS"/>
    <n v="17"/>
    <s v="X"/>
    <m/>
    <x v="0"/>
    <s v="NET"/>
    <s v="DECI_STD"/>
    <m/>
    <n v="15315"/>
    <s v="FMSC OACM02"/>
    <s v="09:00"/>
    <s v="10:00"/>
    <d v="1899-12-30T01:00:00"/>
    <d v="1899-12-30T09:00:00"/>
    <d v="1899-12-30T10:00:00"/>
    <d v="1899-12-30T01:00:00"/>
    <s v="DCO"/>
    <s v="N/A"/>
  </r>
  <r>
    <n v="15315"/>
    <x v="107"/>
    <x v="20"/>
    <s v="LIFT IFTS 25-01 HUN"/>
    <s v="IFTS"/>
    <n v="71"/>
    <s v="ACS"/>
    <n v="14"/>
    <m/>
    <s v="X"/>
    <x v="2"/>
    <s v="NET"/>
    <s v="LOW LEVEL"/>
    <m/>
    <n v="15316"/>
    <s v="NET TLL01"/>
    <s v="09:00"/>
    <s v="10:00"/>
    <d v="1899-12-30T01:00:00"/>
    <d v="1899-12-30T09:00:00"/>
    <d v="1899-12-30T09:50:00"/>
    <d v="1899-12-30T00:50:00"/>
    <s v="DCO"/>
    <s v="N/A"/>
  </r>
  <r>
    <n v="15316"/>
    <x v="107"/>
    <x v="20"/>
    <s v="LIFT IFTS 24-04 SPA"/>
    <s v="IFTS"/>
    <n v="58"/>
    <s v="ACS"/>
    <n v="12"/>
    <m/>
    <s v="X"/>
    <x v="5"/>
    <s v="NET"/>
    <s v="DECI_STD"/>
    <m/>
    <n v="15317"/>
    <s v="FMSC OACM02"/>
    <s v="10:30"/>
    <s v="11:30"/>
    <d v="1899-12-30T01:00:00"/>
    <d v="1899-12-30T10:30:00"/>
    <d v="1899-12-30T11:30:00"/>
    <d v="1899-12-30T01:00:00"/>
    <s v="DCO"/>
    <s v="N/A"/>
  </r>
  <r>
    <n v="15317"/>
    <x v="107"/>
    <x v="20"/>
    <s v="LIFT IFTS 24-04 CAN"/>
    <s v="IFTS"/>
    <n v="52"/>
    <s v="ACS"/>
    <n v="9"/>
    <m/>
    <s v="X"/>
    <x v="0"/>
    <s v="NET"/>
    <s v="DECI_STD"/>
    <m/>
    <n v="15318"/>
    <s v="FMSC OBFM01"/>
    <s v="10:30"/>
    <s v="11:30"/>
    <d v="1899-12-30T01:00:00"/>
    <d v="1899-12-30T10:30:00"/>
    <d v="1899-12-30T11:30:00"/>
    <d v="1899-12-30T01:00:00"/>
    <s v="DCO"/>
    <s v="N/A"/>
  </r>
  <r>
    <n v="15318"/>
    <x v="107"/>
    <x v="20"/>
    <s v="LIFT 24-44 ITA"/>
    <s v="AMI"/>
    <n v="70"/>
    <s v="IFTS"/>
    <n v="23"/>
    <s v="X"/>
    <m/>
    <x v="6"/>
    <s v="STDA"/>
    <s v="DCA"/>
    <m/>
    <m/>
    <s v="SD BVR02"/>
    <s v="10:30"/>
    <s v="11:30"/>
    <d v="1899-12-30T01:00:00"/>
    <d v="1899-12-30T10:30:00"/>
    <d v="1899-12-30T11:30:00"/>
    <d v="1899-12-30T01:00:00"/>
    <s v="DCO"/>
    <s v="N/A"/>
  </r>
  <r>
    <n v="15319"/>
    <x v="107"/>
    <x v="20"/>
    <s v="LIFT 25-41"/>
    <s v="AMI"/>
    <n v="81"/>
    <s v="ACS"/>
    <n v="2"/>
    <s v="X"/>
    <m/>
    <x v="3"/>
    <s v="STDA"/>
    <s v="DECI_STD"/>
    <m/>
    <m/>
    <s v="SD EMR02"/>
    <s v="10:30"/>
    <s v="11:30"/>
    <d v="1899-12-30T01:00:00"/>
    <d v="1899-12-30T10:30:00"/>
    <d v="1899-12-30T11:45:00"/>
    <d v="1899-12-30T01:15:00"/>
    <s v="DCO"/>
    <s v="N/A"/>
  </r>
  <r>
    <n v="15320"/>
    <x v="107"/>
    <x v="20"/>
    <s v="IFTS LIFT 24-03 QATAR"/>
    <s v="QATAR"/>
    <n v="58"/>
    <s v="ACS"/>
    <n v="17"/>
    <s v="X"/>
    <m/>
    <x v="5"/>
    <s v="NET"/>
    <s v="DECI_STD"/>
    <m/>
    <n v="15321"/>
    <s v="FMSC OACM01"/>
    <s v="12:00"/>
    <s v="13:00"/>
    <d v="1899-12-30T01:00:00"/>
    <d v="1899-12-30T12:00:00"/>
    <d v="1899-12-30T13:00:00"/>
    <d v="1899-12-30T01:00:00"/>
    <s v="DCO"/>
    <s v="N/A"/>
  </r>
  <r>
    <n v="15321"/>
    <x v="107"/>
    <x v="20"/>
    <s v="LIFT IFTS 24-04 CAN"/>
    <s v="IFTS"/>
    <n v="54"/>
    <s v="ACS"/>
    <n v="1"/>
    <m/>
    <s v="X"/>
    <x v="0"/>
    <s v="NET"/>
    <s v="DECI_STD"/>
    <m/>
    <n v="15322"/>
    <s v="FMSC OBFM02"/>
    <s v="12:00"/>
    <s v="13:00"/>
    <d v="1899-12-30T01:00:00"/>
    <d v="1899-12-30T12:00:00"/>
    <d v="1899-12-30T13:00:00"/>
    <d v="1899-12-30T01:00:00"/>
    <s v="DCO"/>
    <s v="N/A"/>
  </r>
  <r>
    <n v="15322"/>
    <x v="107"/>
    <x v="20"/>
    <s v="LIFT 25-41"/>
    <s v="AMI"/>
    <n v="76"/>
    <s v="ACS"/>
    <n v="14"/>
    <s v="X"/>
    <m/>
    <x v="6"/>
    <s v="STDA"/>
    <s v="DECI_STD"/>
    <m/>
    <m/>
    <s v="SD EMR01"/>
    <s v="12:00"/>
    <s v="13:00"/>
    <d v="1899-12-30T01:00:00"/>
    <d v="1899-12-30T12:00:00"/>
    <d v="1899-12-30T13:00:00"/>
    <d v="1899-12-30T01:00:00"/>
    <s v="DCO"/>
    <s v="N/A"/>
  </r>
  <r>
    <n v="15323"/>
    <x v="107"/>
    <x v="20"/>
    <s v="LIFT 25-41"/>
    <s v="AMI"/>
    <n v="82"/>
    <s v="IFTS"/>
    <n v="9"/>
    <s v="X"/>
    <m/>
    <x v="2"/>
    <s v="STDA"/>
    <s v="DECI_STD"/>
    <m/>
    <m/>
    <s v="SD EMR02"/>
    <s v="12:00"/>
    <s v="13:00"/>
    <d v="1899-12-30T01:00:00"/>
    <d v="1899-12-30T12:00:00"/>
    <d v="1899-12-30T13:20:00"/>
    <d v="1899-12-30T01:20:00"/>
    <s v="DCO"/>
    <s v="N/A"/>
  </r>
  <r>
    <n v="15324"/>
    <x v="107"/>
    <x v="20"/>
    <s v="LIFT IFTS 24-03 SAUDI"/>
    <s v="IFTS"/>
    <n v="45"/>
    <s v="ACS"/>
    <n v="9"/>
    <m/>
    <s v="X"/>
    <x v="5"/>
    <s v="NET"/>
    <s v="DCA"/>
    <m/>
    <n v="15325"/>
    <s v="NET DCA02"/>
    <s v="13:30"/>
    <s v="14:30"/>
    <d v="1899-12-30T01:00:00"/>
    <d v="1899-12-30T13:30:00"/>
    <d v="1899-12-30T14:30:00"/>
    <d v="1899-12-30T01:00:00"/>
    <s v="DCO"/>
    <s v="N/A"/>
  </r>
  <r>
    <n v="15325"/>
    <x v="107"/>
    <x v="20"/>
    <s v=" IFTS LIFT 24-03 QATAR"/>
    <s v="QATAR"/>
    <n v="57"/>
    <s v="ACS"/>
    <n v="13"/>
    <s v="X"/>
    <m/>
    <x v="0"/>
    <s v="NET"/>
    <s v="DECI_STD"/>
    <m/>
    <n v="15326"/>
    <s v="FMSC HACM01"/>
    <s v="13:30"/>
    <s v="14:30"/>
    <d v="1899-12-30T01:00:00"/>
    <d v="1899-12-30T13:30:00"/>
    <d v="1899-12-30T14:30:00"/>
    <d v="1899-12-30T01:00:00"/>
    <s v="DCO"/>
    <s v="N/A"/>
  </r>
  <r>
    <n v="15326"/>
    <x v="107"/>
    <x v="20"/>
    <s v="LIFT 25-41"/>
    <s v="AMI"/>
    <n v="77"/>
    <s v="IFTS"/>
    <n v="22"/>
    <s v="X"/>
    <m/>
    <x v="6"/>
    <s v="STDA"/>
    <s v="DECI_STD"/>
    <m/>
    <m/>
    <s v="SD EMR02"/>
    <s v="13:30"/>
    <s v="14:30"/>
    <d v="1899-12-30T01:00:00"/>
    <d v="1899-12-30T13:30:00"/>
    <d v="1899-12-30T14:35:00"/>
    <d v="1899-12-30T01:05:00"/>
    <s v="DCO"/>
    <s v="N/A"/>
  </r>
  <r>
    <n v="15327"/>
    <x v="108"/>
    <x v="20"/>
    <s v=" IFTS LIFT 24-03 QATAR"/>
    <s v="QATAR"/>
    <n v="56"/>
    <s v="ACS"/>
    <n v="17"/>
    <s v="X"/>
    <m/>
    <x v="5"/>
    <s v="NET"/>
    <s v="DECI_STD"/>
    <m/>
    <n v="15328"/>
    <s v="FMSC OACM01"/>
    <s v="06:00"/>
    <s v="07:00"/>
    <d v="1899-12-30T01:00:00"/>
    <d v="1899-12-30T06:00:00"/>
    <d v="1899-12-30T07:00:00"/>
    <d v="1899-12-30T01:00:00"/>
    <s v="DCO"/>
    <s v="N/A"/>
  </r>
  <r>
    <n v="15328"/>
    <x v="108"/>
    <x v="20"/>
    <s v="LIFT IFTS 24-04 SPA"/>
    <s v="IFTS"/>
    <n v="59"/>
    <s v="ACS"/>
    <n v="14"/>
    <m/>
    <s v="X"/>
    <x v="0"/>
    <s v="NET"/>
    <s v="DECI_STD"/>
    <m/>
    <n v="15329"/>
    <s v="FMSC OACM02"/>
    <s v="06:00"/>
    <s v="07:00"/>
    <d v="1899-12-30T01:00:00"/>
    <d v="1899-12-30T06:00:00"/>
    <d v="1899-12-30T06:50:00"/>
    <d v="1899-12-30T00:50:00"/>
    <s v="DCO"/>
    <s v="N/A"/>
  </r>
  <r>
    <n v="15329"/>
    <x v="108"/>
    <x v="20"/>
    <s v="LIP 24-04 CAN"/>
    <s v="IFTS"/>
    <n v="50"/>
    <s v="ACS"/>
    <n v="5"/>
    <m/>
    <s v="X"/>
    <x v="6"/>
    <s v="STDA"/>
    <s v="CAS"/>
    <m/>
    <m/>
    <s v="SD CASV01"/>
    <s v="06:00"/>
    <s v="07:00"/>
    <d v="1899-12-30T01:00:00"/>
    <d v="1899-12-30T06:00:00"/>
    <d v="1899-12-30T07:00:00"/>
    <d v="1899-12-30T01:00:00"/>
    <s v="DCO"/>
    <s v="N/A"/>
  </r>
  <r>
    <n v="15330"/>
    <x v="108"/>
    <x v="20"/>
    <s v=" IFTS LIFT 24-03 QATAR"/>
    <s v="QATAR"/>
    <n v="57"/>
    <s v="ACS"/>
    <n v="9"/>
    <s v="X"/>
    <m/>
    <x v="5"/>
    <s v="NET"/>
    <s v="DECI_STD"/>
    <m/>
    <n v="15331"/>
    <s v="FMSC HACM02"/>
    <s v="07:30"/>
    <s v="08:30"/>
    <d v="1899-12-30T01:00:00"/>
    <d v="1899-12-30T07:30:00"/>
    <d v="1899-12-30T08:30:00"/>
    <d v="1899-12-30T01:00:00"/>
    <s v="DCO"/>
    <s v="N/A"/>
  </r>
  <r>
    <n v="15331"/>
    <x v="108"/>
    <x v="20"/>
    <s v=" IFTS LIFT 24-03 QATAR"/>
    <s v="QATAR"/>
    <n v="61"/>
    <s v="ACS"/>
    <n v="32"/>
    <s v="X"/>
    <m/>
    <x v="0"/>
    <s v="NET"/>
    <s v="DECI_STD"/>
    <m/>
    <n v="15332"/>
    <s v="FMSC OACM01"/>
    <s v="07:30"/>
    <s v="08:30"/>
    <d v="1899-12-30T01:00:00"/>
    <d v="1899-12-30T07:30:00"/>
    <d v="1899-12-30T08:30:00"/>
    <d v="1899-12-30T01:00:00"/>
    <s v="DCO"/>
    <s v="N/A"/>
  </r>
  <r>
    <n v="15332"/>
    <x v="108"/>
    <x v="20"/>
    <s v="LIFT 25-41"/>
    <s v="AMI"/>
    <n v="76"/>
    <s v="ACS"/>
    <n v="13"/>
    <s v="X"/>
    <m/>
    <x v="6"/>
    <s v="STDA"/>
    <s v="DECI_STD"/>
    <m/>
    <m/>
    <s v="SD EMR02"/>
    <s v="07:30"/>
    <s v="08:30"/>
    <d v="1899-12-30T01:00:00"/>
    <d v="1899-12-30T07:30:00"/>
    <d v="1899-12-30T08:30:00"/>
    <d v="1899-12-30T01:00:00"/>
    <s v="DCO"/>
    <s v="N/A"/>
  </r>
  <r>
    <n v="15333"/>
    <x v="108"/>
    <x v="20"/>
    <s v="LIFT IFTS 24-04 SPA"/>
    <s v="IFTS"/>
    <n v="61"/>
    <s v="ACS"/>
    <n v="10"/>
    <m/>
    <s v="X"/>
    <x v="5"/>
    <s v="NET"/>
    <s v="DECI_STD"/>
    <m/>
    <n v="15334"/>
    <s v="FMSC OACM02"/>
    <s v="09:00"/>
    <s v="10:00"/>
    <d v="1899-12-30T01:00:00"/>
    <d v="1899-12-30T09:00:00"/>
    <d v="1899-12-30T10:00:00"/>
    <d v="1899-12-30T01:00:00"/>
    <s v="DCO"/>
    <s v="N/A"/>
  </r>
  <r>
    <n v="15334"/>
    <x v="108"/>
    <x v="20"/>
    <s v="LIFT IFTS 24-04 CAN"/>
    <s v="IFTS"/>
    <n v="52"/>
    <s v="ACS"/>
    <n v="1"/>
    <m/>
    <s v="X"/>
    <x v="0"/>
    <s v="NET"/>
    <s v="DECI_STD"/>
    <m/>
    <n v="15335"/>
    <s v="FMSC OBFM02"/>
    <s v="09:00"/>
    <s v="10:00"/>
    <d v="1899-12-30T01:00:00"/>
    <d v="1899-12-30T09:00:00"/>
    <d v="1899-12-30T10:00:00"/>
    <d v="1899-12-30T01:00:00"/>
    <s v="DCO"/>
    <s v="N/A"/>
  </r>
  <r>
    <n v="15335"/>
    <x v="108"/>
    <x v="20"/>
    <s v="LIFT 25-41"/>
    <s v="AMI"/>
    <n v="77"/>
    <s v="IFTS"/>
    <n v="9"/>
    <s v="X"/>
    <m/>
    <x v="6"/>
    <s v="STDA"/>
    <s v="DECI_STD"/>
    <m/>
    <m/>
    <s v="SD EMR03"/>
    <s v="09:00"/>
    <s v="10:00"/>
    <d v="1899-12-30T01:00:00"/>
    <d v="1899-12-30T09:00:00"/>
    <d v="1899-12-30T10:00:00"/>
    <d v="1899-12-30T01:00:00"/>
    <s v="DCO"/>
    <s v="N/A"/>
  </r>
  <r>
    <n v="15336"/>
    <x v="108"/>
    <x v="20"/>
    <s v="LIFT IFTS 25-01 HUN"/>
    <s v="IFTS"/>
    <n v="70"/>
    <s v="ACS"/>
    <n v="5"/>
    <m/>
    <s v="X"/>
    <x v="2"/>
    <s v="STDA"/>
    <s v="LOW LEVEL"/>
    <m/>
    <m/>
    <s v="FMS LLF01"/>
    <s v="09:00"/>
    <s v="10:00"/>
    <d v="1899-12-30T01:00:00"/>
    <d v="1899-12-30T09:00:00"/>
    <d v="1899-12-30T10:00:00"/>
    <d v="1899-12-30T01:00:00"/>
    <s v="DCO"/>
    <s v="N/A"/>
  </r>
  <r>
    <n v="15337"/>
    <x v="108"/>
    <x v="20"/>
    <s v=" IFTS LIFT 24-03 QATAR"/>
    <s v="QATAR"/>
    <n v="56"/>
    <s v="ACS"/>
    <n v="2"/>
    <s v="X"/>
    <m/>
    <x v="5"/>
    <s v="NET"/>
    <s v="DECI_STD"/>
    <m/>
    <n v="15338"/>
    <s v="FMSC OACM02"/>
    <s v="10:30"/>
    <s v="11:30"/>
    <d v="1899-12-30T01:00:00"/>
    <d v="1899-12-30T10:30:00"/>
    <d v="1899-12-30T11:30:00"/>
    <d v="1899-12-30T01:00:00"/>
    <s v="DCO"/>
    <s v="N/A"/>
  </r>
  <r>
    <n v="15338"/>
    <x v="108"/>
    <x v="20"/>
    <s v="LIFT IFTS 24-04 CAN"/>
    <s v="IFTS"/>
    <n v="51"/>
    <s v="IFTS"/>
    <n v="23"/>
    <m/>
    <s v="X"/>
    <x v="0"/>
    <s v="NET"/>
    <s v="DECI_STD"/>
    <m/>
    <n v="15339"/>
    <s v="FMSC OBFM02"/>
    <s v="10:30"/>
    <s v="11:30"/>
    <d v="1899-12-30T01:00:00"/>
    <d v="1899-12-30T10:30:00"/>
    <d v="1899-12-30T11:30:00"/>
    <d v="1899-12-30T01:00:00"/>
    <s v="DCO"/>
    <s v="N/A"/>
  </r>
  <r>
    <n v="15339"/>
    <x v="108"/>
    <x v="20"/>
    <s v="IFTS LIFT 24-03 QATAR"/>
    <s v="QATAR"/>
    <n v="58"/>
    <s v="ACS"/>
    <n v="17"/>
    <s v="X"/>
    <m/>
    <x v="5"/>
    <s v="NET"/>
    <s v="DECI_STD"/>
    <m/>
    <n v="15340"/>
    <s v="FMSC OACM02"/>
    <s v="12:00"/>
    <s v="13:00"/>
    <d v="1899-12-30T01:00:00"/>
    <d v="1899-12-30T12:00:00"/>
    <d v="1899-12-30T13:00:00"/>
    <d v="1899-12-30T01:00:00"/>
    <s v="DCO"/>
    <s v="N/A"/>
  </r>
  <r>
    <n v="15340"/>
    <x v="108"/>
    <x v="20"/>
    <s v="LIFT 24-44 ITA"/>
    <s v="AMI"/>
    <n v="70"/>
    <s v="ACS"/>
    <n v="14"/>
    <s v="X"/>
    <m/>
    <x v="0"/>
    <s v="NET"/>
    <s v="DCA"/>
    <m/>
    <n v="15341"/>
    <s v="SD DCA01"/>
    <s v="12:00"/>
    <s v="13:00"/>
    <d v="1899-12-30T01:00:00"/>
    <d v="1899-12-30T12:00:00"/>
    <d v="1899-12-30T13:00:00"/>
    <d v="1899-12-30T01:00:00"/>
    <s v="DCO"/>
    <s v="N/A"/>
  </r>
  <r>
    <n v="15341"/>
    <x v="108"/>
    <x v="20"/>
    <s v="LIFT 24-44 ITA"/>
    <s v="AMI"/>
    <n v="72"/>
    <s v="ACS"/>
    <n v="1"/>
    <s v="X"/>
    <m/>
    <x v="1"/>
    <s v="NET"/>
    <s v="DCA"/>
    <m/>
    <n v="15340"/>
    <s v="SD DCA01"/>
    <d v="1899-12-30T12:00:00"/>
    <d v="1899-12-30T13:00:00"/>
    <d v="1899-12-30T01:00:00"/>
    <d v="1899-12-30T12:00:00"/>
    <d v="1899-12-30T13:00:00"/>
    <d v="1899-12-30T01:00:00"/>
    <s v="DCO"/>
    <s v="N/A"/>
  </r>
  <r>
    <n v="15342"/>
    <x v="108"/>
    <x v="20"/>
    <s v="LIFT IFTS 24-04 JPN"/>
    <s v="IFTS"/>
    <n v="57"/>
    <s v="IFTS"/>
    <n v="9"/>
    <m/>
    <s v="X"/>
    <x v="6"/>
    <s v="STDA"/>
    <s v="CAS_DECI"/>
    <m/>
    <m/>
    <s v="FMS CAS01"/>
    <s v="12:00"/>
    <s v="13:00"/>
    <d v="1899-12-30T01:00:00"/>
    <d v="1899-12-30T12:00:00"/>
    <d v="1899-12-30T13:00:00"/>
    <d v="1899-12-30T01:00:00"/>
    <s v="DCO"/>
    <s v="N/A"/>
  </r>
  <r>
    <n v="15343"/>
    <x v="108"/>
    <x v="20"/>
    <s v="LIFT IFTS 24-04 SPA"/>
    <s v="IFTS"/>
    <n v="58"/>
    <s v="IFTS"/>
    <n v="22"/>
    <m/>
    <s v="X"/>
    <x v="5"/>
    <s v="NET"/>
    <s v="DECI_STD"/>
    <m/>
    <n v="15344"/>
    <s v="FMSC HACM01"/>
    <s v="13:30"/>
    <s v="14:30"/>
    <d v="1899-12-30T01:00:00"/>
    <d v="1899-12-30T13:30:00"/>
    <d v="1899-12-30T14:25:00"/>
    <d v="1899-12-30T00:55:00"/>
    <s v="DCO"/>
    <s v="N/A"/>
  </r>
  <r>
    <n v="15344"/>
    <x v="108"/>
    <x v="20"/>
    <s v="LIFT IFTS 24-04 CAN"/>
    <s v="IFTS"/>
    <n v="53"/>
    <s v="IFTS"/>
    <n v="23"/>
    <m/>
    <s v="X"/>
    <x v="0"/>
    <s v="NET"/>
    <s v="DECI_STD"/>
    <m/>
    <n v="15345"/>
    <s v="FMSC OBFM02"/>
    <s v="13:30"/>
    <s v="14:30"/>
    <d v="1899-12-30T01:00:00"/>
    <d v="1899-12-30T13:30:00"/>
    <d v="1899-12-30T14:30:00"/>
    <d v="1899-12-30T01:00:00"/>
    <s v="DCO"/>
    <s v="N/A"/>
  </r>
  <r>
    <n v="15345"/>
    <x v="108"/>
    <x v="20"/>
    <s v="LIFT 25-41"/>
    <s v="AMI"/>
    <n v="79"/>
    <s v="ACS"/>
    <n v="13"/>
    <s v="X"/>
    <m/>
    <x v="6"/>
    <s v="STDA"/>
    <s v="DECI_STD"/>
    <m/>
    <m/>
    <s v="SD EMR02"/>
    <s v="13:30"/>
    <s v="14:30"/>
    <d v="1899-12-30T01:00:00"/>
    <d v="1899-12-30T13:30:00"/>
    <d v="1899-12-30T14:30:00"/>
    <d v="1899-12-30T01:00:00"/>
    <s v="DCO"/>
    <s v="N/A"/>
  </r>
  <r>
    <n v="15346"/>
    <x v="108"/>
    <x v="20"/>
    <s v="LIFT 25-41"/>
    <s v="AMI"/>
    <n v="78"/>
    <s v="ACS"/>
    <n v="9"/>
    <s v="X"/>
    <m/>
    <x v="3"/>
    <s v="STDA"/>
    <s v="DECI_STD"/>
    <m/>
    <m/>
    <s v="SD EMR03"/>
    <s v="13:30"/>
    <s v="14:30"/>
    <d v="1899-12-30T01:00:00"/>
    <d v="1899-12-30T13:30:00"/>
    <d v="1899-12-30T14:30:00"/>
    <d v="1899-12-30T01:00:00"/>
    <s v="DCO"/>
    <s v="N/A"/>
  </r>
  <r>
    <n v="15347"/>
    <x v="109"/>
    <x v="20"/>
    <s v="LIFT IFTS 24-04 SPA"/>
    <s v="IFTS"/>
    <n v="58"/>
    <s v="IFTS"/>
    <n v="9"/>
    <m/>
    <s v="X"/>
    <x v="5"/>
    <s v="NET"/>
    <s v="DECI_STD"/>
    <m/>
    <n v="15348"/>
    <s v="FMSC HACM02"/>
    <s v="06:00"/>
    <s v="07:00"/>
    <d v="1899-12-30T01:00:00"/>
    <d v="1899-12-30T06:00:00"/>
    <d v="1899-12-30T07:00:00"/>
    <d v="1899-12-30T01:00:00"/>
    <s v="DCO"/>
    <s v="N/A"/>
  </r>
  <r>
    <n v="15348"/>
    <x v="109"/>
    <x v="20"/>
    <s v="LIFT IFTS 25-01 HUN"/>
    <s v="IFTS"/>
    <n v="70"/>
    <s v="ACS"/>
    <n v="14"/>
    <m/>
    <s v="X"/>
    <x v="6"/>
    <s v="STDA"/>
    <s v="LOW LEVEL"/>
    <m/>
    <m/>
    <s v="FMS LLF02"/>
    <s v="06:00"/>
    <s v="07:00"/>
    <d v="1899-12-30T01:00:00"/>
    <d v="1899-12-30T06:00:00"/>
    <d v="1899-12-30T07:00:00"/>
    <d v="1899-12-30T01:00:00"/>
    <s v="DCO"/>
    <s v="N/A"/>
  </r>
  <r>
    <n v="15349"/>
    <x v="109"/>
    <x v="20"/>
    <s v="LIFT IFTS 24-04 JPN"/>
    <s v="IFTS"/>
    <n v="57"/>
    <s v="ACS"/>
    <n v="1"/>
    <m/>
    <s v="X"/>
    <x v="0"/>
    <s v="STDA"/>
    <s v="CAS_DECI"/>
    <m/>
    <m/>
    <s v="FMS CAS02"/>
    <s v="06:00"/>
    <s v="07:00"/>
    <d v="1899-12-30T01:00:00"/>
    <d v="1899-12-30T06:00:00"/>
    <d v="1899-12-30T07:00:00"/>
    <d v="1899-12-30T01:00:00"/>
    <s v="DCO"/>
    <s v="N/A"/>
  </r>
  <r>
    <n v="15350"/>
    <x v="109"/>
    <x v="20"/>
    <s v="LIP 25-01"/>
    <s v="AMI"/>
    <n v="83"/>
    <s v="ACS"/>
    <n v="5"/>
    <m/>
    <s v="X"/>
    <x v="1"/>
    <s v="STDA"/>
    <s v="IF"/>
    <m/>
    <m/>
    <s v="SD IF01"/>
    <s v="06:00"/>
    <s v="07:00"/>
    <d v="1899-12-30T01:00:00"/>
    <d v="1899-12-30T06:00:00"/>
    <d v="1899-12-30T07:00:00"/>
    <d v="1899-12-30T01:00:00"/>
    <s v="DCO"/>
    <s v="N/A"/>
  </r>
  <r>
    <n v="15351"/>
    <x v="109"/>
    <x v="20"/>
    <s v=" IFTS LIFT 24-03 QATAR"/>
    <s v="QATAR"/>
    <n v="61"/>
    <s v="ACS"/>
    <n v="32"/>
    <s v="X"/>
    <m/>
    <x v="5"/>
    <s v="NET"/>
    <s v="DECI_STD"/>
    <m/>
    <n v="15352"/>
    <s v="FMSC OACM02"/>
    <s v="07:30"/>
    <s v="08:30"/>
    <d v="1899-12-30T01:00:00"/>
    <d v="1899-12-30T07:30:00"/>
    <d v="1899-12-30T08:30:00"/>
    <d v="1899-12-30T01:00:00"/>
    <s v="DCO"/>
    <s v="N/A"/>
  </r>
  <r>
    <n v="15352"/>
    <x v="109"/>
    <x v="20"/>
    <s v="LIFT IFTS 24-03 SAUDI"/>
    <s v="IFTS"/>
    <n v="46"/>
    <s v="IFTS"/>
    <n v="23"/>
    <m/>
    <s v="X"/>
    <x v="0"/>
    <s v="NET"/>
    <s v="DCA"/>
    <m/>
    <n v="15353"/>
    <s v="NET ADCA01"/>
    <s v="07:30"/>
    <s v="08:30"/>
    <d v="1899-12-30T01:00:00"/>
    <d v="1899-12-30T07:30:00"/>
    <d v="1899-12-30T08:30:00"/>
    <d v="1899-12-30T01:00:00"/>
    <s v="DCO"/>
    <s v="N/A"/>
  </r>
  <r>
    <n v="15353"/>
    <x v="109"/>
    <x v="20"/>
    <s v="LIFT IFTS 24-03 SAUDI"/>
    <s v="IFTS"/>
    <n v="45"/>
    <s v="ACS"/>
    <n v="12"/>
    <m/>
    <s v="X"/>
    <x v="1"/>
    <s v="NET"/>
    <s v="DCA"/>
    <m/>
    <n v="15352"/>
    <s v="NET ADCA01"/>
    <d v="1899-12-30T07:30:00"/>
    <d v="1899-12-30T08:30:00"/>
    <d v="1899-12-30T01:00:00"/>
    <d v="1899-12-30T07:30:00"/>
    <d v="1899-12-30T08:30:00"/>
    <d v="1899-12-30T01:00:00"/>
    <s v="DCO"/>
    <s v="N/A"/>
  </r>
  <r>
    <n v="15354"/>
    <x v="109"/>
    <x v="20"/>
    <s v="LIFT IFTS 24-04 JPN"/>
    <s v="IFTS"/>
    <n v="55"/>
    <s v="ACS"/>
    <n v="9"/>
    <m/>
    <s v="X"/>
    <x v="3"/>
    <s v="STDA"/>
    <s v="CAS_DECI"/>
    <m/>
    <m/>
    <s v="FMS CAS01"/>
    <s v="07:30"/>
    <s v="08:30"/>
    <d v="1899-12-30T01:00:00"/>
    <d v="1899-12-30T07:30:00"/>
    <d v="1899-12-30T08:30:00"/>
    <d v="1899-12-30T01:00:00"/>
    <s v="DCO"/>
    <s v="N/A"/>
  </r>
  <r>
    <n v="15355"/>
    <x v="109"/>
    <x v="20"/>
    <s v="LIFT IFTS 24-05 AUT"/>
    <s v="IFTS"/>
    <n v="64"/>
    <s v="ACS"/>
    <n v="17"/>
    <m/>
    <s v="X"/>
    <x v="5"/>
    <s v="NET"/>
    <s v="DECI_STD"/>
    <m/>
    <n v="15356"/>
    <s v="FMSC DBFM01"/>
    <s v="09:00"/>
    <s v="10:00"/>
    <d v="1899-12-30T01:00:00"/>
    <s v="09:00"/>
    <s v="10:00"/>
    <d v="1899-12-30T01:00:00"/>
    <s v="DCO"/>
    <s v="N/A"/>
  </r>
  <r>
    <n v="15356"/>
    <x v="109"/>
    <x v="20"/>
    <s v="LIFT IFTS 25-01 HUN"/>
    <s v="IFTS"/>
    <n v="71"/>
    <s v="ACS"/>
    <n v="5"/>
    <m/>
    <s v="X"/>
    <x v="3"/>
    <s v="NET"/>
    <s v="LOW LEVEL"/>
    <m/>
    <n v="15355"/>
    <s v="NET TLL02 CPL01"/>
    <d v="1899-12-30T09:00:00"/>
    <d v="1899-12-30T10:00:00"/>
    <d v="1899-12-30T01:00:00"/>
    <d v="1899-12-30T09:00:00"/>
    <d v="1899-12-30T10:00:00"/>
    <d v="1899-12-30T01:00:00"/>
    <s v="DCO"/>
    <s v="N/A"/>
  </r>
  <r>
    <n v="15357"/>
    <x v="109"/>
    <x v="20"/>
    <s v="LIFT 24-44 ITA"/>
    <s v="AMI"/>
    <n v="72"/>
    <s v="ACS"/>
    <n v="10"/>
    <s v="X"/>
    <m/>
    <x v="0"/>
    <s v="STDA"/>
    <s v="DCA"/>
    <m/>
    <m/>
    <s v="SD TINVG01"/>
    <s v="09:00"/>
    <s v="10:00"/>
    <d v="1899-12-30T01:00:00"/>
    <d v="1899-12-30T09:00:00"/>
    <d v="1899-12-30T10:00:00"/>
    <d v="1899-12-30T01:00:00"/>
    <s v="DCO"/>
    <s v="N/A"/>
  </r>
  <r>
    <n v="15358"/>
    <x v="109"/>
    <x v="20"/>
    <s v="LIFT IFTS 24-03 SAUDI"/>
    <s v="IFTS"/>
    <n v="47"/>
    <s v="ACS"/>
    <n v="12"/>
    <m/>
    <s v="X"/>
    <x v="5"/>
    <s v="NET"/>
    <s v="DCA"/>
    <m/>
    <n v="15359"/>
    <s v="NET ADCA01"/>
    <s v="10:30"/>
    <s v="11:30"/>
    <d v="1899-12-30T01:00:00"/>
    <d v="1899-12-30T10:30:00"/>
    <d v="1899-12-30T11:30:00"/>
    <d v="1899-12-30T01:00:00"/>
    <s v="DCO"/>
    <s v="N/A"/>
  </r>
  <r>
    <n v="15359"/>
    <x v="109"/>
    <x v="20"/>
    <s v="LIFT IFTS 24-03 SAUDI"/>
    <s v="IFTS"/>
    <n v="46"/>
    <s v="ACS"/>
    <n v="9"/>
    <m/>
    <s v="X"/>
    <x v="4"/>
    <s v="NET"/>
    <s v="DCA"/>
    <m/>
    <n v="15358"/>
    <s v="NET ADCA02"/>
    <d v="1899-12-30T10:30:00"/>
    <d v="1899-12-30T11:30:00"/>
    <d v="1899-12-30T01:00:00"/>
    <d v="1899-12-30T10:30:00"/>
    <d v="1899-12-30T11:30:00"/>
    <d v="1899-12-30T01:00:00"/>
    <s v="DCO"/>
    <s v="N/A"/>
  </r>
  <r>
    <n v="15360"/>
    <x v="109"/>
    <x v="20"/>
    <s v="LIP 24-03 SGP"/>
    <s v="IFTS"/>
    <n v="41"/>
    <s v="IFTS"/>
    <n v="23"/>
    <m/>
    <s v="X"/>
    <x v="0"/>
    <s v="NET"/>
    <s v="DECI_STD"/>
    <m/>
    <n v="15361"/>
    <s v="SD DACM01"/>
    <s v="10:30"/>
    <s v="11:30"/>
    <d v="1899-12-30T01:00:00"/>
    <d v="1899-12-30T10:30:00"/>
    <d v="1899-12-30T11:30:00"/>
    <d v="1899-12-30T01:00:00"/>
    <s v="DCO"/>
    <s v="N/A"/>
  </r>
  <r>
    <n v="15361"/>
    <x v="109"/>
    <x v="20"/>
    <s v="LIFT 24-45 ITA"/>
    <s v="AMI"/>
    <n v="34"/>
    <s v="ACS"/>
    <n v="13"/>
    <s v="X"/>
    <m/>
    <x v="6"/>
    <s v="STDA"/>
    <s v="CAS"/>
    <m/>
    <m/>
    <s v="SD CASV01"/>
    <s v="10:30"/>
    <s v="11:30"/>
    <d v="1899-12-30T01:00:00"/>
    <d v="1899-12-30T10:30:00"/>
    <d v="1899-12-30T11:30:00"/>
    <d v="1899-12-30T01:00:00"/>
    <s v="DCO"/>
    <s v="N/A"/>
  </r>
  <r>
    <n v="15362"/>
    <x v="109"/>
    <x v="20"/>
    <s v="LIFT IFTS 24-04 HUN"/>
    <s v="IFTS"/>
    <n v="63"/>
    <s v="ACS"/>
    <n v="1"/>
    <m/>
    <s v="X"/>
    <x v="5"/>
    <s v="NET"/>
    <s v="DECI_STD"/>
    <m/>
    <n v="15363"/>
    <s v="FMSC DACM01"/>
    <s v="12:00"/>
    <s v="13:00"/>
    <d v="1899-12-30T01:00:00"/>
    <d v="1899-12-30T12:00:00"/>
    <d v="1899-12-30T12:50:00"/>
    <d v="1899-12-30T00:50:00"/>
    <s v="DCO"/>
    <s v="N/A"/>
  </r>
  <r>
    <n v="15363"/>
    <x v="109"/>
    <x v="20"/>
    <s v=" IFTS LIFT 24-03 QATAR"/>
    <s v="QATAR"/>
    <n v="56"/>
    <s v="ACS"/>
    <n v="14"/>
    <s v="X"/>
    <m/>
    <x v="0"/>
    <s v="NET"/>
    <s v="DECI_STD"/>
    <m/>
    <n v="15364"/>
    <s v="FMSC HACM01"/>
    <s v="12:00"/>
    <s v="13:00"/>
    <d v="1899-12-30T01:00:00"/>
    <d v="1899-12-30T12:00:00"/>
    <d v="1899-12-30T13:00:00"/>
    <d v="1899-12-30T01:00:00"/>
    <s v="DCO"/>
    <s v="N/A"/>
  </r>
  <r>
    <n v="15364"/>
    <x v="109"/>
    <x v="20"/>
    <s v="LIFT IFTS 25-01 HUN"/>
    <s v="IFTS"/>
    <n v="70"/>
    <s v="ACS"/>
    <n v="17"/>
    <m/>
    <s v="X"/>
    <x v="6"/>
    <s v="STDA"/>
    <s v="LOW LEVEL"/>
    <m/>
    <m/>
    <s v="FMS LLF03"/>
    <s v="12:00"/>
    <s v="13:00"/>
    <d v="1899-12-30T01:00:00"/>
    <d v="1899-12-30T12:00:00"/>
    <d v="1899-12-30T13:00:00"/>
    <d v="1899-12-30T01:00:00"/>
    <s v="DCO"/>
    <s v="N/A"/>
  </r>
  <r>
    <n v="15365"/>
    <x v="109"/>
    <x v="20"/>
    <s v="LIFT 24-44 ITA"/>
    <s v="AMI"/>
    <n v="73"/>
    <s v="ACS"/>
    <n v="9"/>
    <s v="X"/>
    <m/>
    <x v="5"/>
    <s v="NET"/>
    <s v="DECI_STD"/>
    <m/>
    <n v="15366"/>
    <s v="SD DACM02"/>
    <s v="13:30"/>
    <d v="1899-12-30T14:00:00"/>
    <d v="1899-12-30T00:30:00"/>
    <s v="13:30"/>
    <d v="1899-12-30T14:05:00"/>
    <d v="1899-12-30T00:35:00"/>
    <s v="DCO"/>
    <s v="N/A"/>
  </r>
  <r>
    <n v="15366"/>
    <x v="109"/>
    <x v="20"/>
    <s v="LIFT 24-44 ITA"/>
    <s v="AMI"/>
    <n v="71"/>
    <s v="ACS"/>
    <n v="12"/>
    <s v="X"/>
    <m/>
    <x v="5"/>
    <s v="NET"/>
    <s v="DECI_STD"/>
    <m/>
    <n v="15367"/>
    <s v="SD DACM02"/>
    <s v="14:05"/>
    <d v="1899-12-30T14:35:00"/>
    <d v="1899-12-30T00:30:00"/>
    <d v="1899-12-30T14:10:00"/>
    <d v="1899-12-30T14:40:00"/>
    <d v="1899-12-30T00:30:00"/>
    <s v="DCO"/>
    <s v="N/A"/>
  </r>
  <r>
    <n v="15367"/>
    <x v="109"/>
    <x v="20"/>
    <s v="LIFT IFTS 24-04 CAN"/>
    <s v="IFTS"/>
    <n v="54"/>
    <s v="ACS"/>
    <n v="32"/>
    <m/>
    <s v="X"/>
    <x v="0"/>
    <s v="STDA"/>
    <s v="DECI_STD"/>
    <m/>
    <m/>
    <s v="PT ERT03"/>
    <s v="13:30"/>
    <s v="14:30"/>
    <d v="1899-12-30T01:00:00"/>
    <d v="1899-12-30T13:20:00"/>
    <d v="1899-12-30T14:20:00"/>
    <d v="1899-12-30T01:00:00"/>
    <s v="DCO"/>
    <s v="N/A"/>
  </r>
  <r>
    <n v="15368"/>
    <x v="109"/>
    <x v="20"/>
    <s v="LIFT IFTS 24-04 CAN"/>
    <s v="IFTS"/>
    <n v="52"/>
    <s v="IFTS"/>
    <n v="22"/>
    <m/>
    <s v="X"/>
    <x v="1"/>
    <s v="STDA"/>
    <s v="DECI_STD"/>
    <m/>
    <m/>
    <s v="PT ERT03"/>
    <s v="13:30"/>
    <s v="14:30"/>
    <d v="1899-12-30T01:00:00"/>
    <s v="13:30"/>
    <s v="14:30"/>
    <d v="1899-12-30T01:00:00"/>
    <s v="DCO"/>
    <s v="N/A"/>
  </r>
  <r>
    <n v="15369"/>
    <x v="109"/>
    <x v="20"/>
    <s v="LIFT IFTS 24-04 JPN"/>
    <s v="IFTS"/>
    <n v="55"/>
    <s v="ACS"/>
    <n v="13"/>
    <m/>
    <s v="X"/>
    <x v="6"/>
    <s v="STDA"/>
    <s v="CAS_DECI"/>
    <m/>
    <m/>
    <s v="FMS CAS02"/>
    <s v="13:30"/>
    <s v="14:30"/>
    <d v="1899-12-30T01:00:00"/>
    <d v="1899-12-30T13:30:00"/>
    <d v="1899-12-30T14:30:00"/>
    <d v="1899-12-30T01:00:00"/>
    <s v="DCO"/>
    <s v="N/A"/>
  </r>
  <r>
    <n v="15370"/>
    <x v="110"/>
    <x v="20"/>
    <s v="LIFT IFTS 24-03 SAUDI"/>
    <s v="IFTS"/>
    <n v="45"/>
    <s v="ACS"/>
    <n v="17"/>
    <m/>
    <s v="X"/>
    <x v="5"/>
    <s v="NET"/>
    <s v="DCA"/>
    <m/>
    <n v="15371"/>
    <s v="NET ADCA02"/>
    <s v="06:00"/>
    <s v="07:00"/>
    <d v="1899-12-30T01:00:00"/>
    <s v="06:00"/>
    <s v="07:00"/>
    <d v="1899-12-30T01:00:00"/>
    <s v="DCO"/>
    <s v="N/A"/>
  </r>
  <r>
    <n v="15371"/>
    <x v="110"/>
    <x v="20"/>
    <s v="LIFT IFTS 24-03 SAUDI"/>
    <s v="IFTS"/>
    <n v="47"/>
    <s v="ACS"/>
    <n v="10"/>
    <m/>
    <s v="X"/>
    <x v="4"/>
    <s v="NET"/>
    <s v="DCA"/>
    <m/>
    <n v="15370"/>
    <s v="NET ADCA02"/>
    <d v="1899-12-30T06:00:00"/>
    <d v="1899-12-30T07:00:00"/>
    <d v="1899-12-30T01:00:00"/>
    <d v="1899-12-30T06:00:00"/>
    <d v="1899-12-30T07:00:00"/>
    <d v="1899-12-30T01:00:00"/>
    <s v="DCO"/>
    <s v="N/A"/>
  </r>
  <r>
    <n v="15372"/>
    <x v="110"/>
    <x v="20"/>
    <s v="LIFT IFTS 24-04 HUN"/>
    <s v="IFTS"/>
    <n v="62"/>
    <s v="ACS"/>
    <n v="14"/>
    <m/>
    <s v="X"/>
    <x v="0"/>
    <s v="NET"/>
    <s v="DECI_STD"/>
    <m/>
    <n v="15373"/>
    <s v="FMSC DACM01"/>
    <s v="06:00"/>
    <s v="07:00"/>
    <d v="1899-12-30T01:00:00"/>
    <d v="1899-12-30T06:00:00"/>
    <d v="1899-12-30T07:00:00"/>
    <d v="1899-12-30T01:00:00"/>
    <s v="DCO"/>
    <s v="N/A"/>
  </r>
  <r>
    <n v="15373"/>
    <x v="110"/>
    <x v="20"/>
    <s v="LIFT IFTS 24-04 CAN"/>
    <s v="IFTS"/>
    <n v="53"/>
    <s v="ACS"/>
    <n v="33"/>
    <m/>
    <s v="X"/>
    <x v="6"/>
    <s v="STDA"/>
    <s v="DECI_STD"/>
    <m/>
    <m/>
    <s v="PT ERT03"/>
    <s v="06:00"/>
    <s v="07:00"/>
    <d v="1899-12-30T01:00:00"/>
    <d v="1899-12-30T06:00:00"/>
    <d v="1899-12-30T07:00:00"/>
    <d v="1899-12-30T01:00:00"/>
    <s v="DCO"/>
    <s v="N/A"/>
  </r>
  <r>
    <n v="15374"/>
    <x v="110"/>
    <x v="20"/>
    <s v="LIFT IFTS 24-04 JPN"/>
    <s v="IFTS"/>
    <n v="57"/>
    <s v="ACS"/>
    <n v="12"/>
    <m/>
    <s v="X"/>
    <x v="5"/>
    <s v="STDA"/>
    <s v="DECI_STD_NVG"/>
    <m/>
    <m/>
    <s v="FMS NVG01"/>
    <s v="07:30"/>
    <s v="08:30"/>
    <d v="1899-12-30T01:00:00"/>
    <s v="07:30"/>
    <s v="08:30"/>
    <d v="1899-12-30T01:00:00"/>
    <s v="DCO"/>
    <s v="N/A"/>
  </r>
  <r>
    <n v="15375"/>
    <x v="110"/>
    <x v="20"/>
    <s v="LIFT IFTS 24-04 JPN"/>
    <s v="IFTS"/>
    <n v="55"/>
    <s v="ACS"/>
    <n v="32"/>
    <m/>
    <s v="X"/>
    <x v="0"/>
    <s v="STDA"/>
    <s v="DECI_STD_NVG"/>
    <m/>
    <m/>
    <s v="FMS NVG01"/>
    <s v="07:30"/>
    <s v="08:30"/>
    <d v="1899-12-30T01:00:00"/>
    <d v="1899-12-30T07:30:00"/>
    <d v="1899-12-30T08:30:00"/>
    <d v="1899-12-30T01:00:00"/>
    <s v="DCO"/>
    <s v="N/A"/>
  </r>
  <r>
    <n v="15376"/>
    <x v="110"/>
    <x v="20"/>
    <s v="LIFT IFTS 25-01 HUN"/>
    <s v="IFTS"/>
    <n v="70"/>
    <s v="ACS"/>
    <n v="13"/>
    <m/>
    <s v="X"/>
    <x v="4"/>
    <s v="STDA"/>
    <s v="DECI_STD"/>
    <m/>
    <m/>
    <s v="FMS NIT01"/>
    <s v="07:30"/>
    <s v="08:30"/>
    <d v="1899-12-30T01:00:00"/>
    <s v="07:30"/>
    <s v="08:30"/>
    <d v="1899-12-30T01:00:00"/>
    <s v="DCO"/>
    <s v="N/A"/>
  </r>
  <r>
    <n v="15377"/>
    <x v="110"/>
    <x v="20"/>
    <s v="LIFT IFTS 25-01 HUN"/>
    <s v="IFTS"/>
    <n v="71"/>
    <s v="IFTS"/>
    <n v="23"/>
    <m/>
    <s v="X"/>
    <x v="6"/>
    <s v="STDA"/>
    <s v="DECI_STD"/>
    <m/>
    <m/>
    <s v="PT NIT01"/>
    <s v="07:30"/>
    <s v="08:30"/>
    <d v="1899-12-30T01:00:00"/>
    <d v="1899-12-30T07:30:00"/>
    <d v="1899-12-30T08:30:00"/>
    <d v="1899-12-30T01:00:00"/>
    <s v="DCO"/>
    <s v="N/A"/>
  </r>
  <r>
    <n v="15378"/>
    <x v="110"/>
    <x v="20"/>
    <s v="LIFT IFTS 24-04 CAN"/>
    <s v="IFTS"/>
    <n v="51"/>
    <s v="IFTS"/>
    <n v="22"/>
    <m/>
    <s v="X"/>
    <x v="1"/>
    <s v="STDA"/>
    <s v="DECI_STD"/>
    <m/>
    <m/>
    <s v="PT ERT03"/>
    <s v="07:30"/>
    <s v="08:30"/>
    <d v="1899-12-30T01:00:00"/>
    <d v="1899-12-30T07:20:00"/>
    <d v="1899-12-30T08:20:00"/>
    <d v="1899-12-30T01:00:00"/>
    <s v="DCO"/>
    <s v="N/A"/>
  </r>
  <r>
    <n v="15379"/>
    <x v="110"/>
    <x v="20"/>
    <s v="LIFT IFTS 24-04 HUN"/>
    <s v="IFTS"/>
    <n v="63"/>
    <s v="ACS"/>
    <n v="1"/>
    <m/>
    <s v="X"/>
    <x v="5"/>
    <s v="NET"/>
    <s v="DECI_STD"/>
    <m/>
    <n v="15380"/>
    <s v="FMSC DACM02"/>
    <s v="09:00"/>
    <s v="10:00"/>
    <d v="1899-12-30T01:00:00"/>
    <d v="1899-12-30T08:50:00"/>
    <d v="1899-12-30T09:50:00"/>
    <d v="1899-12-30T01:00:00"/>
    <s v="DCO"/>
    <s v="N/A"/>
  </r>
  <r>
    <n v="15380"/>
    <x v="110"/>
    <x v="20"/>
    <s v="LIFT 24-44 ITA"/>
    <s v="AMI"/>
    <n v="72"/>
    <s v="IFTS"/>
    <n v="9"/>
    <s v="X"/>
    <m/>
    <x v="0"/>
    <s v="NET"/>
    <s v="DCA"/>
    <m/>
    <n v="15381"/>
    <s v="SD DCA02"/>
    <s v="09:00"/>
    <s v="10:00"/>
    <d v="1899-12-30T01:00:00"/>
    <d v="1899-12-30T09:00:00"/>
    <d v="1899-12-30T09:50:00"/>
    <d v="1899-12-30T00:50:00"/>
    <s v="DCO"/>
    <s v="N/A"/>
  </r>
  <r>
    <n v="15381"/>
    <x v="110"/>
    <x v="20"/>
    <s v="LIFT 24-44 ITA"/>
    <s v="AMI"/>
    <n v="70"/>
    <s v="ACS"/>
    <n v="5"/>
    <s v="X"/>
    <m/>
    <x v="1"/>
    <s v="NET"/>
    <s v="DCA"/>
    <m/>
    <n v="15380"/>
    <s v="SD DCA02"/>
    <d v="1899-12-30T09:00:00"/>
    <d v="1899-12-30T10:00:00"/>
    <d v="1899-12-30T01:00:00"/>
    <d v="1899-12-30T09:00:00"/>
    <d v="1899-12-30T09:50:00"/>
    <d v="1899-12-30T00:50:00"/>
    <s v="DCO"/>
    <s v="N/A"/>
  </r>
  <r>
    <n v="15382"/>
    <x v="110"/>
    <x v="20"/>
    <s v="LIP 24-03 SGP"/>
    <s v="IFTS"/>
    <n v="41"/>
    <s v="ACS"/>
    <n v="12"/>
    <m/>
    <s v="X"/>
    <x v="5"/>
    <s v="NET"/>
    <s v="DECI_STD"/>
    <m/>
    <n v="15383"/>
    <s v="SD HACM01"/>
    <s v="10:30"/>
    <s v="11:30"/>
    <d v="1899-12-30T01:00:00"/>
    <d v="1899-12-30T10:30:00"/>
    <d v="1899-12-30T11:15:00"/>
    <d v="1899-12-30T00:45:00"/>
    <s v="DCO"/>
    <s v="N/A"/>
  </r>
  <r>
    <n v="15383"/>
    <x v="110"/>
    <x v="20"/>
    <s v="LIFT IFTS 24-05 AUT"/>
    <s v="IFTS"/>
    <n v="64"/>
    <s v="ACS"/>
    <n v="32"/>
    <m/>
    <s v="X"/>
    <x v="0"/>
    <s v="NET"/>
    <s v="LOW LEVEL"/>
    <m/>
    <n v="15384"/>
    <s v="NET TLL01"/>
    <s v="10:30"/>
    <s v="11:30"/>
    <d v="1899-12-30T01:00:00"/>
    <d v="1899-12-30T10:30:00"/>
    <d v="1899-12-30T11:30:00"/>
    <d v="1899-12-30T01:00:00"/>
    <s v="DCO"/>
    <s v="N/A"/>
  </r>
  <r>
    <n v="15384"/>
    <x v="111"/>
    <x v="26"/>
    <s v="LIFT IFTS 24-04 HUN"/>
    <s v="IFTS"/>
    <n v="62"/>
    <s v="ACS"/>
    <n v="17"/>
    <m/>
    <s v="X"/>
    <x v="5"/>
    <s v="NET"/>
    <s v="DECI_STD"/>
    <m/>
    <n v="15385"/>
    <s v="FMSC DACM02"/>
    <s v="08:00"/>
    <s v="09:00"/>
    <d v="1899-12-30T01:00:00"/>
    <s v="08:00"/>
    <s v="09:00"/>
    <d v="1899-12-30T01:00:00"/>
    <s v="DCO"/>
    <s v="N/A"/>
  </r>
  <r>
    <n v="15385"/>
    <x v="111"/>
    <x v="26"/>
    <s v=" IFTS LIFT 24-03 QATAR"/>
    <s v="QATAR"/>
    <n v="56"/>
    <s v="ACS"/>
    <n v="13"/>
    <s v="X"/>
    <m/>
    <x v="0"/>
    <s v="NET"/>
    <s v="DECI_STD"/>
    <m/>
    <n v="15386"/>
    <s v="FMSC HACM02"/>
    <s v="08:00"/>
    <s v="09:00"/>
    <d v="1899-12-30T01:00:00"/>
    <s v="08:00"/>
    <s v="09:00"/>
    <d v="1899-12-30T01:00:00"/>
    <s v="DCO"/>
    <s v="N/A"/>
  </r>
  <r>
    <n v="15386"/>
    <x v="111"/>
    <x v="26"/>
    <s v="LIFT IFTS 24-03 SAUDI"/>
    <s v="IFTS"/>
    <n v="45"/>
    <s v="ACS"/>
    <n v="5"/>
    <m/>
    <s v="X"/>
    <x v="5"/>
    <s v="NET"/>
    <s v="DCA"/>
    <m/>
    <n v="15387"/>
    <s v="NET SMI01"/>
    <s v="09:30"/>
    <s v="10:30"/>
    <d v="1899-12-30T01:00:00"/>
    <s v="09:30"/>
    <s v="10:30"/>
    <d v="1899-12-30T01:00:00"/>
    <s v="DCO"/>
    <s v="N/A"/>
  </r>
  <r>
    <n v="15387"/>
    <x v="111"/>
    <x v="26"/>
    <s v="LIFT IFTS 24-03 SAUDI"/>
    <s v="IFTS"/>
    <n v="47"/>
    <s v="IFTS"/>
    <n v="9"/>
    <m/>
    <s v="X"/>
    <x v="4"/>
    <s v="NET"/>
    <s v="DCA"/>
    <m/>
    <n v="15386"/>
    <s v="NET SMI01"/>
    <d v="1899-12-30T09:30:00"/>
    <d v="1899-12-30T10:30:00"/>
    <d v="1899-12-30T01:00:00"/>
    <d v="1899-12-30T09:30:00"/>
    <d v="1899-12-30T10:30:00"/>
    <d v="1899-12-30T01:00:00"/>
    <s v="DCO"/>
    <s v="N/A"/>
  </r>
  <r>
    <n v="15388"/>
    <x v="111"/>
    <x v="26"/>
    <s v="IFTS LIFT 24-03 QATAR"/>
    <s v="QATAR"/>
    <n v="58"/>
    <s v="ACS"/>
    <n v="10"/>
    <s v="X"/>
    <m/>
    <x v="0"/>
    <s v="NET"/>
    <s v="DECI_STD"/>
    <m/>
    <n v="15389"/>
    <s v="FMSC HACM01"/>
    <s v="09:30"/>
    <s v="10:30"/>
    <d v="1899-12-30T01:00:00"/>
    <s v="09:30"/>
    <s v="10:30"/>
    <d v="1899-12-30T01:00:00"/>
    <s v="DCO"/>
    <s v="N/A"/>
  </r>
  <r>
    <n v="15389"/>
    <x v="111"/>
    <x v="26"/>
    <s v="LIFT IFTS 24-04 SPA"/>
    <s v="IFTS"/>
    <n v="60"/>
    <s v="ACS"/>
    <n v="13"/>
    <m/>
    <s v="X"/>
    <x v="5"/>
    <s v="NET"/>
    <s v="DECI_STD"/>
    <m/>
    <n v="15390"/>
    <s v="FMSC DACM01"/>
    <s v="11:00"/>
    <s v="12:00"/>
    <d v="1899-12-30T01:00:00"/>
    <s v="11:00"/>
    <s v="12:00"/>
    <d v="1899-12-30T01:00:00"/>
    <s v="DCO"/>
    <s v="N/A"/>
  </r>
  <r>
    <n v="15390"/>
    <x v="111"/>
    <x v="26"/>
    <s v=" IFTS LIFT 24-03 QATAR"/>
    <s v="QATAR"/>
    <n v="61"/>
    <s v="ACS"/>
    <n v="9"/>
    <s v="X"/>
    <m/>
    <x v="0"/>
    <s v="NET"/>
    <s v="DECI_STD"/>
    <m/>
    <n v="15391"/>
    <s v="FMSC HACM01"/>
    <s v="11:00"/>
    <s v="12:00"/>
    <d v="1899-12-30T01:00:00"/>
    <d v="1899-12-30T11:00:00"/>
    <d v="1899-12-30T12:00:00"/>
    <d v="1899-12-30T01:00:00"/>
    <s v="DCO"/>
    <s v="N/A"/>
  </r>
  <r>
    <n v="15391"/>
    <x v="111"/>
    <x v="26"/>
    <s v="LIFT IFTS 24-04 JPN"/>
    <s v="IFTS"/>
    <n v="55"/>
    <s v="ACS"/>
    <n v="5"/>
    <m/>
    <s v="X"/>
    <x v="5"/>
    <s v="NET"/>
    <s v="DECI_STD_NVG"/>
    <m/>
    <n v="15392"/>
    <s v="NET BFFNVG01"/>
    <s v="12:30"/>
    <s v="13:30"/>
    <d v="1899-12-30T01:00:00"/>
    <s v="12:30"/>
    <s v="13:30"/>
    <d v="1899-12-30T01:00:00"/>
    <s v="DCO"/>
    <s v="N/A"/>
  </r>
  <r>
    <n v="15392"/>
    <x v="111"/>
    <x v="26"/>
    <s v="LIP 25-01"/>
    <s v="AMI"/>
    <n v="83"/>
    <s v="ACS"/>
    <n v="1"/>
    <m/>
    <s v="X"/>
    <x v="0"/>
    <s v="STDA"/>
    <s v="DECI_STD"/>
    <m/>
    <m/>
    <s v="SD EMR04"/>
    <s v="12:30"/>
    <s v="13:30"/>
    <d v="1899-12-30T01:00:00"/>
    <d v="1899-12-30T12:35:00"/>
    <d v="1899-12-30T13:45:00"/>
    <d v="1899-12-30T01:10:00"/>
    <s v="DCO"/>
    <s v="N/A"/>
  </r>
  <r>
    <n v="15393"/>
    <x v="111"/>
    <x v="26"/>
    <s v="LIFT IFTS QATAR 25-01"/>
    <s v="QATAR"/>
    <n v="66"/>
    <s v="ACS"/>
    <n v="14"/>
    <m/>
    <s v="X"/>
    <x v="1"/>
    <s v="STDA"/>
    <s v="DECI_STD"/>
    <m/>
    <m/>
    <s v="PT FAMB01"/>
    <s v="12:30"/>
    <s v="13:30"/>
    <d v="1899-12-30T01:00:00"/>
    <d v="1899-12-30T12:30:00"/>
    <d v="1899-12-30T13:40:00"/>
    <d v="1899-12-30T01:10:00"/>
    <s v="DCO"/>
    <s v="N/A"/>
  </r>
  <r>
    <n v="15394"/>
    <x v="111"/>
    <x v="26"/>
    <s v="LIFT IFTS QATAR 25-01"/>
    <s v="QATAR"/>
    <n v="63"/>
    <s v="IFTS"/>
    <n v="9"/>
    <m/>
    <s v="X"/>
    <x v="6"/>
    <s v="STDA"/>
    <s v="DECI_STD"/>
    <m/>
    <m/>
    <s v="PT FAMB01"/>
    <s v="12:30"/>
    <s v="13:30"/>
    <d v="1899-12-30T01:00:00"/>
    <d v="1899-12-30T12:30:00"/>
    <d v="1899-12-30T13:30:00"/>
    <d v="1899-12-30T01:00:00"/>
    <s v="DCO"/>
    <s v="N/A"/>
  </r>
  <r>
    <n v="15395"/>
    <x v="111"/>
    <x v="26"/>
    <s v="LIFT 25-41"/>
    <s v="AMI"/>
    <n v="80"/>
    <s v="ACS"/>
    <n v="10"/>
    <s v="X"/>
    <m/>
    <x v="3"/>
    <s v="STDA"/>
    <s v="DECI_STD"/>
    <m/>
    <m/>
    <s v="SD EMR03"/>
    <s v="12:30"/>
    <s v="13:30"/>
    <d v="1899-12-30T01:00:00"/>
    <s v="12:30"/>
    <s v="13:30"/>
    <d v="1899-12-30T01:00:00"/>
    <s v="DCO"/>
    <s v="N/A"/>
  </r>
  <r>
    <n v="15396"/>
    <x v="111"/>
    <x v="26"/>
    <s v="LIFT IFTS 24-03 SAUDI"/>
    <s v="IFTS"/>
    <n v="47"/>
    <s v="ACS"/>
    <n v="8"/>
    <m/>
    <s v="X"/>
    <x v="5"/>
    <s v="NET"/>
    <s v="DCA"/>
    <m/>
    <n v="15397"/>
    <s v="NET SMI02"/>
    <s v="14:00"/>
    <s v="15:00"/>
    <d v="1899-12-30T01:00:00"/>
    <d v="1899-12-30T14:00:00"/>
    <d v="1899-12-30T15:00:00"/>
    <d v="1899-12-30T01:00:00"/>
    <s v="DCO"/>
    <s v="N/A"/>
  </r>
  <r>
    <n v="15397"/>
    <x v="111"/>
    <x v="26"/>
    <s v="LIFT IFTS 24-03 SAUDI"/>
    <s v="IFTS"/>
    <n v="46"/>
    <s v="ACS"/>
    <n v="12"/>
    <m/>
    <s v="X"/>
    <x v="4"/>
    <s v="NET"/>
    <s v="DCA"/>
    <m/>
    <n v="15396"/>
    <s v="NET SMI01"/>
    <d v="1899-12-30T14:00:00"/>
    <d v="1899-12-30T15:00:00"/>
    <d v="1899-12-30T01:00:00"/>
    <d v="1899-12-30T14:00:00"/>
    <d v="1899-12-30T15:00:00"/>
    <d v="1899-12-30T01:00:00"/>
    <s v="DCO"/>
    <s v="N/A"/>
  </r>
  <r>
    <n v="15398"/>
    <x v="111"/>
    <x v="26"/>
    <s v="LIFT IFTS 24-04 JPN"/>
    <s v="IFTS"/>
    <n v="57"/>
    <s v="IFTS"/>
    <n v="23"/>
    <m/>
    <s v="X"/>
    <x v="0"/>
    <s v="NET"/>
    <s v="DECI_STD_NVG"/>
    <m/>
    <n v="15399"/>
    <s v="NET BFFNVG01"/>
    <s v="14:00"/>
    <s v="15:00"/>
    <d v="1899-12-30T01:00:00"/>
    <s v="14:00"/>
    <s v="15:00"/>
    <d v="1899-12-30T01:00:00"/>
    <s v="DCO"/>
    <s v="N/A"/>
  </r>
  <r>
    <n v="15399"/>
    <x v="111"/>
    <x v="26"/>
    <s v="LIFT IFTS QATAR 25-01"/>
    <s v="QATAR"/>
    <n v="65"/>
    <s v="ACS"/>
    <n v="9"/>
    <m/>
    <s v="X"/>
    <x v="3"/>
    <s v="STDA"/>
    <s v="DECI_STD"/>
    <m/>
    <m/>
    <s v="PT FAMB01"/>
    <s v="14:00"/>
    <s v="15:00"/>
    <d v="1899-12-30T01:00:00"/>
    <s v="14:00"/>
    <s v="15:00"/>
    <d v="1899-12-30T01:00:00"/>
    <s v="DCO"/>
    <s v="N/A"/>
  </r>
  <r>
    <n v="15400"/>
    <x v="111"/>
    <x v="26"/>
    <s v="IP"/>
    <s v="AMI"/>
    <n v="75"/>
    <s v="ACS"/>
    <n v="17"/>
    <m/>
    <s v="X"/>
    <x v="6"/>
    <s v="STDA"/>
    <s v="DECI_STD"/>
    <m/>
    <m/>
    <s v="PT EMR02"/>
    <s v="14:00"/>
    <s v="15:00"/>
    <d v="1899-12-30T01:00:00"/>
    <s v="14:00"/>
    <s v="15:00"/>
    <d v="1899-12-30T01:00:00"/>
    <s v="DCO"/>
    <s v="N/A"/>
  </r>
  <r>
    <n v="15401"/>
    <x v="111"/>
    <x v="26"/>
    <s v=" IFTS LIFT 24-03 QATAR"/>
    <s v="QATAR"/>
    <n v="61"/>
    <s v="IFTS"/>
    <n v="9"/>
    <s v="X"/>
    <m/>
    <x v="5"/>
    <s v="NET"/>
    <s v="DECI_STD"/>
    <m/>
    <n v="15402"/>
    <s v="FMSC HACM02"/>
    <s v="15:30"/>
    <s v="16:30"/>
    <d v="1899-12-30T01:00:00"/>
    <d v="1899-12-30T15:30:00"/>
    <d v="1899-12-30T16:30:00"/>
    <d v="1899-12-30T01:00:00"/>
    <s v="DCO"/>
    <s v="N/A"/>
  </r>
  <r>
    <n v="15402"/>
    <x v="111"/>
    <x v="26"/>
    <s v="LIFT IFTS 24-05 GER"/>
    <s v="IFTS"/>
    <n v="66"/>
    <s v="ACS"/>
    <n v="14"/>
    <m/>
    <s v="X"/>
    <x v="0"/>
    <s v="NET"/>
    <s v="LOW LEVEL"/>
    <m/>
    <n v="15403"/>
    <s v="NET TLL01"/>
    <s v="15:30"/>
    <s v="16:30"/>
    <d v="1899-12-30T01:00:00"/>
    <s v="15:30"/>
    <s v="16:30"/>
    <d v="1899-12-30T01:00:00"/>
    <s v="DCO"/>
    <s v="N/A"/>
  </r>
  <r>
    <n v="15403"/>
    <x v="111"/>
    <x v="26"/>
    <s v="LIFT IFTS 24-05 GER"/>
    <s v="IFTS"/>
    <n v="67"/>
    <s v="ACS"/>
    <n v="10"/>
    <m/>
    <s v="X"/>
    <x v="1"/>
    <s v="NET"/>
    <s v="LOW LEVEL"/>
    <m/>
    <n v="15402"/>
    <s v="NET TLL01"/>
    <d v="1899-12-30T15:30:00"/>
    <d v="1899-12-30T16:30:00"/>
    <d v="1899-12-30T01:00:00"/>
    <s v="15:30"/>
    <s v="16:30"/>
    <d v="1899-12-30T01:00:00"/>
    <s v="DCO"/>
    <s v="N/A"/>
  </r>
  <r>
    <n v="15404"/>
    <x v="112"/>
    <x v="26"/>
    <s v="LIFT IFTS 24-04 SPA"/>
    <s v="IFTS"/>
    <n v="60"/>
    <s v="IFTS"/>
    <n v="22"/>
    <m/>
    <s v="X"/>
    <x v="5"/>
    <s v="NET"/>
    <s v="DECI_STD"/>
    <m/>
    <n v="15405"/>
    <s v="FMSC DACM02"/>
    <s v="08:00"/>
    <s v="09:00"/>
    <d v="1899-12-30T01:00:00"/>
    <s v="08:00"/>
    <d v="1899-12-30T08:55:00"/>
    <d v="1899-12-30T00:55:00"/>
    <s v="DCO"/>
    <s v="N/A"/>
  </r>
  <r>
    <n v="15405"/>
    <x v="112"/>
    <x v="26"/>
    <s v="LIFT IFTS 25-01 HUN"/>
    <s v="IFTS"/>
    <n v="70"/>
    <s v="IFTS"/>
    <n v="23"/>
    <m/>
    <s v="X"/>
    <x v="0"/>
    <s v="NET"/>
    <s v="LOW LEVEL"/>
    <m/>
    <n v="15406"/>
    <s v="NET TLL01"/>
    <s v="08:00"/>
    <s v="09:00"/>
    <d v="1899-12-30T01:00:00"/>
    <d v="1899-12-30T08:00:00"/>
    <d v="1899-12-30T09:10:00"/>
    <d v="1899-12-30T01:10:00"/>
    <s v="DCO"/>
    <s v="N/A"/>
  </r>
  <r>
    <n v="15406"/>
    <x v="112"/>
    <x v="26"/>
    <s v="LIFT IFTS 24-05 GER"/>
    <s v="IFTS"/>
    <n v="66"/>
    <s v="ACS"/>
    <n v="13"/>
    <m/>
    <s v="X"/>
    <x v="1"/>
    <s v="NET"/>
    <s v="LOW LEVEL"/>
    <m/>
    <n v="15405"/>
    <s v="NET TLL02"/>
    <d v="1899-12-30T08:00:00"/>
    <d v="1899-12-30T09:00:00"/>
    <d v="1899-12-30T01:00:00"/>
    <d v="1899-12-30T08:00:00"/>
    <d v="1899-12-30T09:10:00"/>
    <d v="1899-12-30T01:10:00"/>
    <s v="DCO"/>
    <s v="N/A"/>
  </r>
  <r>
    <n v="15407"/>
    <x v="112"/>
    <x v="26"/>
    <s v="IP"/>
    <s v="AMI"/>
    <n v="75"/>
    <s v="ACS"/>
    <n v="12"/>
    <m/>
    <s v="X"/>
    <x v="6"/>
    <s v="STDA"/>
    <s v="DECI_STD"/>
    <m/>
    <m/>
    <s v="PT EMR03"/>
    <s v="08:00"/>
    <s v="09:00"/>
    <d v="1899-12-30T01:00:00"/>
    <d v="1899-12-30T08:00:00"/>
    <d v="1899-12-30T09:00:00"/>
    <d v="1899-12-30T01:00:00"/>
    <s v="DCO"/>
    <s v="N/A"/>
  </r>
  <r>
    <n v="15408"/>
    <x v="112"/>
    <x v="26"/>
    <s v="IFTS LIFT 24-03 QATAR"/>
    <s v="QATAR"/>
    <n v="58"/>
    <s v="ACS"/>
    <n v="10"/>
    <s v="X"/>
    <m/>
    <x v="5"/>
    <s v="NET"/>
    <s v="DECI_STD"/>
    <m/>
    <n v="15409"/>
    <s v="FMSC HACM02"/>
    <s v="09:30"/>
    <s v="10:30"/>
    <d v="1899-12-30T01:00:00"/>
    <s v="09:30"/>
    <s v="10:30"/>
    <d v="1899-12-30T01:00:00"/>
    <s v="DCO"/>
    <s v="N/A"/>
  </r>
  <r>
    <n v="15409"/>
    <x v="112"/>
    <x v="26"/>
    <s v="LIP 24-03 SWE"/>
    <s v="IFTS"/>
    <n v="48"/>
    <s v="IFTS"/>
    <n v="9"/>
    <m/>
    <s v="X"/>
    <x v="0"/>
    <s v="STDA"/>
    <s v="DECI_STD"/>
    <m/>
    <m/>
    <s v="SD NVG01"/>
    <s v="09:30"/>
    <s v="10:30"/>
    <d v="1899-12-30T01:00:00"/>
    <d v="1899-12-30T09:30:00"/>
    <d v="1899-12-30T10:20:00"/>
    <d v="1899-12-30T00:50:00"/>
    <s v="DCO"/>
    <s v="N/A"/>
  </r>
  <r>
    <n v="15410"/>
    <x v="112"/>
    <x v="26"/>
    <s v="LIFT 25-41"/>
    <s v="AMI"/>
    <n v="77"/>
    <s v="ACS"/>
    <n v="5"/>
    <s v="X"/>
    <m/>
    <x v="1"/>
    <s v="STDA"/>
    <s v="DECI_STD"/>
    <m/>
    <m/>
    <s v="SD EMR04"/>
    <s v="09:30"/>
    <s v="10:30"/>
    <d v="1899-12-30T01:00:00"/>
    <d v="1899-12-30T09:30:00"/>
    <d v="1899-12-30T10:30:00"/>
    <d v="1899-12-30T01:00:00"/>
    <s v="DCO"/>
    <s v="N/A"/>
  </r>
  <r>
    <n v="15411"/>
    <x v="112"/>
    <x v="26"/>
    <s v="LIFT IFTS 25-01 HUN"/>
    <s v="IFTS"/>
    <n v="71"/>
    <s v="ACS"/>
    <n v="1"/>
    <m/>
    <s v="X"/>
    <x v="6"/>
    <s v="STDA"/>
    <s v="DECI_STD"/>
    <m/>
    <m/>
    <s v="FMS NIT01"/>
    <s v="09:30"/>
    <s v="10:30"/>
    <d v="1899-12-30T01:00:00"/>
    <d v="1899-12-30T09:30:00"/>
    <d v="1899-12-30T10:30:00"/>
    <d v="1899-12-30T01:00:00"/>
    <s v="DCO"/>
    <s v="N/A"/>
  </r>
  <r>
    <n v="15412"/>
    <x v="112"/>
    <x v="26"/>
    <s v="LIFT IFTS 24-03 SAUDI"/>
    <s v="IFTS"/>
    <n v="46"/>
    <s v="ACS"/>
    <n v="13"/>
    <m/>
    <s v="X"/>
    <x v="5"/>
    <s v="NET"/>
    <s v="DCA"/>
    <m/>
    <n v="15413"/>
    <s v="NET SMI02"/>
    <s v="11:00"/>
    <s v="12:00"/>
    <d v="1899-12-30T01:00:00"/>
    <s v="11:00"/>
    <s v="12:00"/>
    <d v="1899-12-30T01:00:00"/>
    <s v="DCO"/>
    <s v="N/A"/>
  </r>
  <r>
    <n v="15413"/>
    <x v="112"/>
    <x v="26"/>
    <s v="LIFT IFTS 24-03 SAUDI"/>
    <s v="IFTS"/>
    <n v="45"/>
    <s v="ACS"/>
    <n v="9"/>
    <m/>
    <s v="X"/>
    <x v="4"/>
    <s v="NET"/>
    <s v="DCA"/>
    <m/>
    <n v="15412"/>
    <s v="NET SMI02"/>
    <d v="1899-12-30T11:00:00"/>
    <d v="1899-12-30T12:00:00"/>
    <d v="1899-12-30T01:00:00"/>
    <d v="1899-12-30T11:00:00"/>
    <d v="1899-12-30T12:00:00"/>
    <d v="1899-12-30T01:00:00"/>
    <s v="DCO"/>
    <s v="N/A"/>
  </r>
  <r>
    <n v="15414"/>
    <x v="112"/>
    <x v="26"/>
    <s v="LIFT IFTS 24-04 CAN"/>
    <s v="IFTS"/>
    <n v="52"/>
    <s v="ACS"/>
    <n v="12"/>
    <m/>
    <s v="X"/>
    <x v="0"/>
    <s v="NET"/>
    <s v="DECI_STD"/>
    <m/>
    <n v="15415"/>
    <s v="FMSC DBFM01"/>
    <s v="11:00"/>
    <s v="12:00"/>
    <d v="1899-12-30T01:00:00"/>
    <d v="1899-12-30T11:00:00"/>
    <d v="1899-12-30T12:00:00"/>
    <d v="1899-12-30T01:00:00"/>
    <s v="DCO"/>
    <s v="N/A"/>
  </r>
  <r>
    <n v="15415"/>
    <x v="112"/>
    <x v="26"/>
    <s v="LIP 25-01"/>
    <s v="AMI"/>
    <n v="83"/>
    <s v="ACS"/>
    <n v="17"/>
    <m/>
    <s v="X"/>
    <x v="6"/>
    <s v="STDA"/>
    <s v="IF"/>
    <m/>
    <m/>
    <s v="SD IF02"/>
    <s v="11:00"/>
    <s v="12:00"/>
    <d v="1899-12-30T01:00:00"/>
    <d v="1899-12-30T11:00:00"/>
    <d v="1899-12-30T12:00:00"/>
    <d v="1899-12-30T01:00:00"/>
    <s v="DCO"/>
    <s v="N/A"/>
  </r>
  <r>
    <n v="15416"/>
    <x v="112"/>
    <x v="26"/>
    <s v="LIFT IFTS 24-04 SPA"/>
    <s v="IFTS"/>
    <n v="61"/>
    <s v="IFTS"/>
    <n v="9"/>
    <m/>
    <s v="X"/>
    <x v="5"/>
    <s v="NET"/>
    <s v="DECI_STD"/>
    <m/>
    <n v="15417"/>
    <s v="FMSC HACM01"/>
    <s v="12:30"/>
    <s v="13:30"/>
    <d v="1899-12-30T01:00:00"/>
    <d v="1899-12-30T12:30:00"/>
    <d v="1899-12-30T13:30:00"/>
    <d v="1899-12-30T01:00:00"/>
    <s v="DCO"/>
    <s v="N/A"/>
  </r>
  <r>
    <n v="15417"/>
    <x v="112"/>
    <x v="26"/>
    <s v="LIP 24-04 CAN"/>
    <s v="IFTS"/>
    <n v="50"/>
    <s v="ACS"/>
    <n v="2"/>
    <m/>
    <s v="X"/>
    <x v="0"/>
    <s v="STDA"/>
    <s v="DECI_STD"/>
    <m/>
    <m/>
    <s v="SD NVG01"/>
    <s v="12:30"/>
    <s v="13:30"/>
    <d v="1899-12-30T01:00:00"/>
    <d v="1899-12-30T12:30:00"/>
    <d v="1899-12-30T13:30:00"/>
    <d v="1899-12-30T01:00:00"/>
    <s v="DCO"/>
    <s v="N/A"/>
  </r>
  <r>
    <n v="15418"/>
    <x v="112"/>
    <x v="26"/>
    <s v="LIFT 25-41"/>
    <s v="AMI"/>
    <n v="78"/>
    <s v="ACS"/>
    <n v="14"/>
    <s v="X"/>
    <m/>
    <x v="1"/>
    <s v="STDA"/>
    <s v="DECI_STD"/>
    <m/>
    <m/>
    <s v="SD EMR04"/>
    <s v="12:30"/>
    <s v="13:30"/>
    <d v="1899-12-30T01:00:00"/>
    <d v="1899-12-30T12:30:00"/>
    <d v="1899-12-30T13:35:00"/>
    <d v="1899-12-30T01:05:00"/>
    <s v="DCO"/>
    <s v="N/A"/>
  </r>
  <r>
    <n v="15419"/>
    <x v="112"/>
    <x v="26"/>
    <s v="LIFT 25-41"/>
    <s v="AMI"/>
    <n v="79"/>
    <s v="ACS"/>
    <n v="1"/>
    <s v="X"/>
    <m/>
    <x v="6"/>
    <s v="STDA"/>
    <s v="DECI_STD"/>
    <m/>
    <m/>
    <s v="SD EMR03"/>
    <s v="12:30"/>
    <s v="13:30"/>
    <d v="1899-12-30T01:00:00"/>
    <d v="1899-12-30T12:30:00"/>
    <d v="1899-12-30T13:30:00"/>
    <d v="1899-12-30T01:00:00"/>
    <s v="DCO"/>
    <s v="N/A"/>
  </r>
  <r>
    <n v="15420"/>
    <x v="112"/>
    <x v="26"/>
    <s v="LIFT IFTS 24-04 SPA"/>
    <s v="IFTS"/>
    <n v="59"/>
    <s v="IFTS"/>
    <n v="22"/>
    <m/>
    <s v="X"/>
    <x v="5"/>
    <s v="NET"/>
    <s v="DECI_STD"/>
    <m/>
    <n v="15421"/>
    <s v="FMSC HACM01"/>
    <s v="14:00"/>
    <s v="15:00"/>
    <d v="1899-12-30T01:00:00"/>
    <d v="1899-12-30T14:00:00"/>
    <d v="1899-12-30T14:50:00"/>
    <d v="1899-12-30T00:50:00"/>
    <s v="DCO"/>
    <s v="N/A"/>
  </r>
  <r>
    <n v="15421"/>
    <x v="112"/>
    <x v="26"/>
    <s v="LIFT IFTS 24-05 GER"/>
    <s v="IFTS"/>
    <n v="67"/>
    <s v="ACS"/>
    <n v="17"/>
    <m/>
    <s v="X"/>
    <x v="0"/>
    <s v="NET"/>
    <s v="LOW LEVEL"/>
    <m/>
    <n v="15422"/>
    <s v="NET TLL02"/>
    <s v="14:00"/>
    <s v="15:00"/>
    <d v="1899-12-30T01:00:00"/>
    <s v="14:00"/>
    <s v="15:00"/>
    <d v="1899-12-30T01:00:00"/>
    <s v="DCO"/>
    <s v="N/A"/>
  </r>
  <r>
    <n v="15422"/>
    <x v="112"/>
    <x v="26"/>
    <s v="LIFT IFTS 25-01 HUN"/>
    <s v="IFTS"/>
    <n v="70"/>
    <s v="ACS"/>
    <n v="9"/>
    <m/>
    <s v="X"/>
    <x v="1"/>
    <s v="NET"/>
    <s v="LOW LEVEL"/>
    <m/>
    <n v="15421"/>
    <s v="NET TLL02"/>
    <d v="1899-12-30T14:00:00"/>
    <d v="1899-12-30T15:00:00"/>
    <d v="1899-12-30T01:00:00"/>
    <s v="14:00"/>
    <s v="15:00"/>
    <d v="1899-12-30T01:00:00"/>
    <s v="DCO"/>
    <s v="N/A"/>
  </r>
  <r>
    <n v="15423"/>
    <x v="114"/>
    <x v="26"/>
    <s v="LIFT IFTS 24-04 HUN"/>
    <s v="IFTS"/>
    <n v="63"/>
    <s v="IFTS"/>
    <n v="22"/>
    <m/>
    <s v="X"/>
    <x v="0"/>
    <s v="NET"/>
    <s v="DECI_STD"/>
    <m/>
    <n v="15424"/>
    <s v="FMSC OACM02"/>
    <s v="14:00"/>
    <s v="15:00"/>
    <d v="1899-12-30T01:00:00"/>
    <d v="1899-12-30T14:00:00"/>
    <d v="1899-12-30T14:55:00"/>
    <d v="1899-12-30T00:55:00"/>
    <s v="RSLD"/>
    <s v="CD3"/>
  </r>
  <r>
    <n v="15424"/>
    <x v="112"/>
    <x v="26"/>
    <s v="IFTS LIFT 24-01 QATAR"/>
    <s v="QATAR"/>
    <n v="40"/>
    <s v="IFTS"/>
    <n v="23"/>
    <s v="X"/>
    <m/>
    <x v="6"/>
    <s v="STDA"/>
    <s v="DECI_STD"/>
    <m/>
    <m/>
    <s v="PT FAMB01"/>
    <s v="14:00"/>
    <s v="15:00"/>
    <d v="1899-12-30T01:00:00"/>
    <s v="14:00"/>
    <s v="15:00"/>
    <d v="1899-12-30T01:00:00"/>
    <s v="DCO"/>
    <s v="N/A"/>
  </r>
  <r>
    <n v="15425"/>
    <x v="112"/>
    <x v="26"/>
    <s v="LIFT IFTS 24-04 HUN"/>
    <s v="IFTS"/>
    <n v="62"/>
    <s v="ACS"/>
    <n v="10"/>
    <m/>
    <s v="X"/>
    <x v="5"/>
    <s v="STDA"/>
    <s v="AAR"/>
    <m/>
    <m/>
    <s v="FMS AAR01"/>
    <s v="15:30"/>
    <s v="16:30"/>
    <d v="1899-12-30T01:00:00"/>
    <d v="1899-12-30T15:20:00"/>
    <d v="1899-12-30T16:20:00"/>
    <d v="1899-12-30T01:00:00"/>
    <s v="DCO"/>
    <s v="N/A"/>
  </r>
  <r>
    <n v="15426"/>
    <x v="112"/>
    <x v="26"/>
    <s v="LIFT 25-41"/>
    <s v="AMI"/>
    <n v="81"/>
    <s v="ACS"/>
    <n v="5"/>
    <s v="X"/>
    <m/>
    <x v="4"/>
    <s v="STDA"/>
    <s v="DECI_STD"/>
    <m/>
    <m/>
    <s v="SD EMR03"/>
    <s v="15:30"/>
    <s v="16:30"/>
    <d v="1899-12-30T01:00:00"/>
    <d v="1899-12-30T15:30:00"/>
    <d v="1899-12-30T15:30:00"/>
    <d v="1899-12-30T00:00:00"/>
    <s v="DCO"/>
    <s v="N/A"/>
  </r>
  <r>
    <n v="15427"/>
    <x v="112"/>
    <x v="26"/>
    <s v="IFTS LIFT 24-01 QATAR"/>
    <s v="QATAR"/>
    <n v="47"/>
    <s v="ACS"/>
    <n v="2"/>
    <s v="X"/>
    <m/>
    <x v="0"/>
    <s v="STDA"/>
    <s v="DECI_STD"/>
    <m/>
    <m/>
    <s v="PT FAMB01"/>
    <s v="15:30"/>
    <s v="16:30"/>
    <d v="1899-12-30T01:00:00"/>
    <s v="15:30"/>
    <s v="16:30"/>
    <d v="1899-12-30T01:00:00"/>
    <s v="DCO"/>
    <s v="N/A"/>
  </r>
  <r>
    <n v="15428"/>
    <x v="112"/>
    <x v="26"/>
    <s v="LIFT IFTS QATAR 25-01"/>
    <s v="QATAR"/>
    <n v="68"/>
    <s v="ACS"/>
    <n v="14"/>
    <m/>
    <s v="X"/>
    <x v="1"/>
    <s v="STDA"/>
    <s v="DECI_STD"/>
    <m/>
    <m/>
    <s v="PT FAMB01"/>
    <s v="15:30"/>
    <s v="16:30"/>
    <d v="1899-12-30T01:00:00"/>
    <s v="15:30"/>
    <s v="16:30"/>
    <d v="1899-12-30T01:00:00"/>
    <s v="DCO"/>
    <s v="N/A"/>
  </r>
  <r>
    <n v="15429"/>
    <x v="112"/>
    <x v="26"/>
    <s v="LIFT IFTS 25-02 CAN"/>
    <s v="IFTS"/>
    <n v="73"/>
    <s v="ACS"/>
    <n v="1"/>
    <m/>
    <s v="X"/>
    <x v="6"/>
    <s v="STDA"/>
    <s v="DECI_STD"/>
    <m/>
    <m/>
    <s v="PT FAM01"/>
    <s v="15:30"/>
    <s v="16:30"/>
    <d v="1899-12-30T01:00:00"/>
    <s v="15:30"/>
    <s v="16:30"/>
    <d v="1899-12-30T01:00:00"/>
    <s v="DCO"/>
    <s v="N/A"/>
  </r>
  <r>
    <n v="15430"/>
    <x v="113"/>
    <x v="26"/>
    <s v="LIFT IFTS 24-03 SAUDI"/>
    <s v="IFTS"/>
    <n v="46"/>
    <s v="ACS"/>
    <n v="9"/>
    <m/>
    <s v="X"/>
    <x v="5"/>
    <s v="NET"/>
    <s v="BTAG_DECI"/>
    <m/>
    <n v="15431"/>
    <s v="NET BTAG01"/>
    <s v="08:00"/>
    <s v="09:00"/>
    <d v="1899-12-30T01:00:00"/>
    <s v="08:00"/>
    <s v="09:00"/>
    <d v="1899-12-30T01:00:00"/>
    <s v="DCO"/>
    <s v="N/A"/>
  </r>
  <r>
    <n v="15431"/>
    <x v="113"/>
    <x v="26"/>
    <s v="LIFT IFTS 24-03 SAUDI"/>
    <s v="IFTS"/>
    <n v="47"/>
    <s v="IFTS"/>
    <n v="23"/>
    <m/>
    <s v="X"/>
    <x v="4"/>
    <s v="NET"/>
    <s v="BTAG_DECI"/>
    <m/>
    <n v="15430"/>
    <s v="NET BTAG01"/>
    <d v="1899-12-30T08:00:00"/>
    <d v="1899-12-30T09:00:00"/>
    <d v="1899-12-30T01:00:00"/>
    <d v="1899-12-30T08:00:00"/>
    <d v="1899-12-30T09:00:00"/>
    <d v="1899-12-30T01:00:00"/>
    <s v="DCO"/>
    <s v="N/A"/>
  </r>
  <r>
    <n v="15432"/>
    <x v="113"/>
    <x v="26"/>
    <s v="LIFT 24-44 ITA"/>
    <s v="AMI"/>
    <n v="70"/>
    <s v="ACS"/>
    <n v="14"/>
    <s v="X"/>
    <m/>
    <x v="0"/>
    <s v="NET"/>
    <s v="DCA"/>
    <m/>
    <n v="15433"/>
    <s v="SD ADCA01"/>
    <s v="08:00"/>
    <s v="09:00"/>
    <d v="1899-12-30T01:00:00"/>
    <d v="1899-12-30T08:00:00"/>
    <d v="1899-12-30T09:00:00"/>
    <d v="1899-12-30T01:00:00"/>
    <s v="DCO"/>
    <s v="N/A"/>
  </r>
  <r>
    <n v="15433"/>
    <x v="113"/>
    <x v="26"/>
    <s v="LIFT 24-44 ITA"/>
    <s v="AMI"/>
    <n v="72"/>
    <s v="IFTS"/>
    <n v="22"/>
    <s v="X"/>
    <m/>
    <x v="1"/>
    <s v="NET"/>
    <s v="DCA"/>
    <m/>
    <n v="15432"/>
    <s v="SD ADCA01"/>
    <d v="1899-12-30T08:00:00"/>
    <d v="1899-12-30T09:00:00"/>
    <d v="1899-12-30T01:00:00"/>
    <d v="1899-12-30T08:00:00"/>
    <d v="1899-12-30T09:00:00"/>
    <d v="1899-12-30T01:00:00"/>
    <s v="DCO"/>
    <s v="N/A"/>
  </r>
  <r>
    <n v="15434"/>
    <x v="113"/>
    <x v="26"/>
    <s v="IFTS 22-03 QATAR"/>
    <s v="QATAR"/>
    <n v="21"/>
    <s v="ACS"/>
    <n v="13"/>
    <s v="X"/>
    <m/>
    <x v="6"/>
    <s v="STDA"/>
    <s v="DECI_STD"/>
    <m/>
    <m/>
    <s v="PT FAMB01"/>
    <s v="08:00"/>
    <s v="09:00"/>
    <d v="1899-12-30T01:00:00"/>
    <d v="1899-12-30T08:00:00"/>
    <d v="1899-12-30T09:00:00"/>
    <d v="1899-12-30T01:00:00"/>
    <s v="DCO"/>
    <s v="N/A"/>
  </r>
  <r>
    <n v="15435"/>
    <x v="113"/>
    <x v="26"/>
    <s v=" IFTS LIFT 24-03 QATAR"/>
    <s v="QATAR"/>
    <n v="56"/>
    <s v="ACS"/>
    <n v="2"/>
    <s v="X"/>
    <m/>
    <x v="5"/>
    <s v="NET"/>
    <s v="BTAG_DECI"/>
    <m/>
    <n v="15436"/>
    <s v="NET BTAG01"/>
    <s v="09:30"/>
    <s v="10:30"/>
    <d v="1899-12-30T01:00:00"/>
    <s v="09:30"/>
    <s v="10:30"/>
    <d v="1899-12-30T01:00:00"/>
    <s v="DCO"/>
    <s v="N/A"/>
  </r>
  <r>
    <n v="15436"/>
    <x v="113"/>
    <x v="26"/>
    <s v=" IFTS LIFT 24-03 QATAR"/>
    <s v="QATAR"/>
    <n v="61"/>
    <s v="ACS"/>
    <n v="12"/>
    <s v="X"/>
    <m/>
    <x v="4"/>
    <s v="NET"/>
    <s v="BTAG_DECI"/>
    <m/>
    <n v="15435"/>
    <s v="NET BTAG01"/>
    <d v="1899-12-30T09:30:00"/>
    <d v="1899-12-30T10:30:00"/>
    <d v="1899-12-30T01:00:00"/>
    <d v="1899-12-30T09:30:00"/>
    <d v="1899-12-30T10:30:00"/>
    <d v="1899-12-30T01:00:00"/>
    <s v="DCO"/>
    <s v="N/A"/>
  </r>
  <r>
    <n v="15437"/>
    <x v="113"/>
    <x v="26"/>
    <s v="LIFT IFTS 24-05 GER"/>
    <s v="IFTS"/>
    <n v="66"/>
    <s v="ACS"/>
    <n v="5"/>
    <m/>
    <s v="X"/>
    <x v="0"/>
    <s v="NET"/>
    <s v="LOW LEVEL"/>
    <m/>
    <n v="15438"/>
    <s v="NET TLL03"/>
    <s v="09:30"/>
    <s v="10:30"/>
    <d v="1899-12-30T01:00:00"/>
    <d v="1899-12-30T09:30:00"/>
    <d v="1899-12-30T10:30:00"/>
    <d v="1899-12-30T01:00:00"/>
    <s v="DCO"/>
    <s v="N/A"/>
  </r>
  <r>
    <n v="15438"/>
    <x v="113"/>
    <x v="26"/>
    <s v="LIFT IFTS 24-05 GER"/>
    <s v="IFTS"/>
    <n v="67"/>
    <s v="ACS"/>
    <n v="1"/>
    <m/>
    <s v="X"/>
    <x v="1"/>
    <s v="NET"/>
    <s v="LOW LEVEL"/>
    <m/>
    <n v="15437"/>
    <s v="NET TLL03"/>
    <d v="1899-12-30T09:30:00"/>
    <d v="1899-12-30T10:30:00"/>
    <d v="1899-12-30T01:00:00"/>
    <d v="1899-12-30T09:30:00"/>
    <d v="1899-12-30T10:30:00"/>
    <d v="1899-12-30T01:00:00"/>
    <s v="DCO"/>
    <s v="N/A"/>
  </r>
  <r>
    <n v="15439"/>
    <x v="113"/>
    <x v="26"/>
    <s v="LIFT IFTS QATAR 25-02"/>
    <s v="QATAR"/>
    <n v="74"/>
    <s v="ACS"/>
    <n v="10"/>
    <m/>
    <s v="X"/>
    <x v="6"/>
    <s v="STDA"/>
    <s v="DECI_STD"/>
    <m/>
    <m/>
    <s v="PT FAMB01"/>
    <s v="09:30"/>
    <s v="10:30"/>
    <d v="1899-12-30T01:00:00"/>
    <d v="1899-12-30T09:30:00"/>
    <d v="1899-12-30T10:30:00"/>
    <d v="1899-12-30T01:00:00"/>
    <s v="DCO"/>
    <s v="N/A"/>
  </r>
  <r>
    <n v="15440"/>
    <x v="113"/>
    <x v="26"/>
    <s v="LIFT IFTS 24-04 HUN"/>
    <s v="IFTS"/>
    <n v="62"/>
    <s v="ACS"/>
    <n v="13"/>
    <m/>
    <s v="X"/>
    <x v="5"/>
    <s v="NET"/>
    <s v="DECI_STD"/>
    <m/>
    <n v="15441"/>
    <s v="FMSC OACM01"/>
    <s v="11:00"/>
    <s v="12:00"/>
    <d v="1899-12-30T01:00:00"/>
    <s v="11:00"/>
    <s v="12:00"/>
    <d v="1899-12-30T01:00:00"/>
    <s v="DCO"/>
    <s v="N/A"/>
  </r>
  <r>
    <n v="15441"/>
    <x v="113"/>
    <x v="26"/>
    <s v="LIFT IFTS 24-05 AUT"/>
    <s v="IFTS"/>
    <n v="64"/>
    <s v="ACS"/>
    <n v="17"/>
    <m/>
    <s v="X"/>
    <x v="0"/>
    <s v="NET"/>
    <s v="DECI_STD"/>
    <m/>
    <n v="15442"/>
    <s v="FMSC DBFM02"/>
    <s v="11:00"/>
    <s v="12:00"/>
    <d v="1899-12-30T01:00:00"/>
    <d v="1899-12-30T11:00:00"/>
    <d v="1899-12-30T12:00:00"/>
    <d v="1899-12-30T01:00:00"/>
    <s v="DCO"/>
    <s v="N/A"/>
  </r>
  <r>
    <n v="15442"/>
    <x v="113"/>
    <x v="26"/>
    <s v="LIFT 25-41"/>
    <s v="AMI"/>
    <n v="77"/>
    <s v="ACS"/>
    <n v="14"/>
    <s v="X"/>
    <m/>
    <x v="6"/>
    <s v="STDA"/>
    <s v="IF"/>
    <m/>
    <m/>
    <s v="SD IF01"/>
    <s v="11:00"/>
    <s v="12:00"/>
    <d v="1899-12-30T01:00:00"/>
    <d v="1899-12-30T11:00:00"/>
    <d v="1899-12-30T12:15:00"/>
    <d v="1899-12-30T01:15:00"/>
    <s v="DCO"/>
    <s v="N/A"/>
  </r>
  <r>
    <n v="15443"/>
    <x v="113"/>
    <x v="26"/>
    <s v="LIFT IFTS 24-04 HUN"/>
    <s v="IFTS"/>
    <n v="63"/>
    <s v="ACS"/>
    <n v="1"/>
    <m/>
    <s v="X"/>
    <x v="5"/>
    <s v="NET"/>
    <s v="DECI_STD"/>
    <m/>
    <n v="15444"/>
    <s v="FMSC OACM01"/>
    <s v="12:30"/>
    <s v="13:30"/>
    <d v="1899-12-30T01:00:00"/>
    <d v="1899-12-30T12:30:00"/>
    <d v="1899-12-30T13:30:00"/>
    <d v="1899-12-30T01:00:00"/>
    <s v="DCO"/>
    <s v="N/A"/>
  </r>
  <r>
    <n v="15444"/>
    <x v="113"/>
    <x v="26"/>
    <s v="LIP 24-04 CAN"/>
    <s v="IFTS"/>
    <n v="50"/>
    <s v="ACS"/>
    <n v="12"/>
    <m/>
    <s v="X"/>
    <x v="0"/>
    <s v="NET"/>
    <s v="DECI_STD"/>
    <m/>
    <n v="15445"/>
    <s v="SD BFFNVG01"/>
    <s v="12:30"/>
    <s v="13:30"/>
    <d v="1899-12-30T01:00:00"/>
    <d v="1899-12-30T12:30:00"/>
    <d v="1899-12-30T13:30:00"/>
    <d v="1899-12-30T01:00:00"/>
    <s v="DCO"/>
    <s v="N/A"/>
  </r>
  <r>
    <n v="15445"/>
    <x v="113"/>
    <x v="26"/>
    <s v="LIFT 25-41"/>
    <s v="AMI"/>
    <n v="78"/>
    <s v="ACS"/>
    <n v="2"/>
    <s v="X"/>
    <m/>
    <x v="6"/>
    <s v="STDA"/>
    <s v="IF"/>
    <m/>
    <m/>
    <s v="SD IF01"/>
    <s v="12:30"/>
    <s v="13:30"/>
    <d v="1899-12-30T01:00:00"/>
    <d v="1899-12-30T12:30:00"/>
    <d v="1899-12-30T13:30:00"/>
    <d v="1899-12-30T01:00:00"/>
    <s v="DCO"/>
    <s v="N/A"/>
  </r>
  <r>
    <n v="15446"/>
    <x v="113"/>
    <x v="26"/>
    <s v="LIFT IFTS 24-04 SPA"/>
    <s v="IFTS"/>
    <n v="61"/>
    <s v="IFTS"/>
    <n v="23"/>
    <m/>
    <s v="X"/>
    <x v="5"/>
    <s v="NET"/>
    <s v="DECI_STD"/>
    <m/>
    <n v="15447"/>
    <s v="FMSC HACM02"/>
    <s v="14:00"/>
    <s v="15:00"/>
    <d v="1899-12-30T01:00:00"/>
    <d v="1899-12-30T14:00:00"/>
    <d v="1899-12-30T15:00:00"/>
    <d v="1899-12-30T01:00:00"/>
    <s v="DCO"/>
    <s v="N/A"/>
  </r>
  <r>
    <n v="15447"/>
    <x v="113"/>
    <x v="26"/>
    <s v="LIP 24-03 SWE"/>
    <s v="IFTS"/>
    <n v="48"/>
    <s v="ACS"/>
    <n v="9"/>
    <m/>
    <s v="X"/>
    <x v="0"/>
    <s v="NET"/>
    <s v="DECI_STD"/>
    <m/>
    <n v="15448"/>
    <s v="SD BFFNVG01"/>
    <s v="14:00"/>
    <s v="15:00"/>
    <d v="1899-12-30T01:00:00"/>
    <s v="14:00"/>
    <s v="15:00"/>
    <d v="1899-12-30T01:00:00"/>
    <s v="DCO"/>
    <s v="N/A"/>
  </r>
  <r>
    <n v="15448"/>
    <x v="113"/>
    <x v="26"/>
    <s v="LIFT 25-41"/>
    <s v="AMI"/>
    <n v="76"/>
    <s v="IFTS"/>
    <n v="22"/>
    <s v="X"/>
    <m/>
    <x v="6"/>
    <s v="STDA"/>
    <s v="DECI_STD"/>
    <m/>
    <m/>
    <s v="SD EMR03"/>
    <s v="14:00"/>
    <s v="15:00"/>
    <d v="1899-12-30T01:00:00"/>
    <s v="14:00"/>
    <d v="1899-12-30T14:50:00"/>
    <d v="1899-12-30T00:50:00"/>
    <s v="DCO"/>
    <s v="N/A"/>
  </r>
  <r>
    <n v="15449"/>
    <x v="113"/>
    <x v="26"/>
    <s v="LIFT IFTS 24-04 CAN"/>
    <s v="IFTS"/>
    <n v="54"/>
    <s v="ACS"/>
    <n v="12"/>
    <m/>
    <s v="X"/>
    <x v="5"/>
    <s v="NET"/>
    <s v="DECI_STD"/>
    <m/>
    <n v="15450"/>
    <s v="FMSC DBFM01"/>
    <s v="15:30"/>
    <s v="16:30"/>
    <d v="1899-12-30T01:00:00"/>
    <d v="1899-12-30T15:30:00"/>
    <d v="1899-12-30T16:30:00"/>
    <d v="1899-12-30T01:00:00"/>
    <s v="DCO"/>
    <s v="N/A"/>
  </r>
  <r>
    <n v="15450"/>
    <x v="113"/>
    <x v="26"/>
    <s v="LIFT IFTS 24-04 CAN"/>
    <s v="IFTS"/>
    <n v="52"/>
    <s v="ACS"/>
    <n v="10"/>
    <m/>
    <s v="X"/>
    <x v="0"/>
    <s v="NET"/>
    <s v="DECI_STD"/>
    <m/>
    <n v="15451"/>
    <s v="FMSC DBFM02"/>
    <s v="15:30"/>
    <s v="16:30"/>
    <d v="1899-12-30T01:00:00"/>
    <s v="15:30"/>
    <s v="16:30"/>
    <d v="1899-12-30T01:00:00"/>
    <s v="DCO"/>
    <s v="N/A"/>
  </r>
  <r>
    <n v="15451"/>
    <x v="113"/>
    <x v="26"/>
    <s v="LIFT IFTS 25-02 CAN"/>
    <s v="IFTS"/>
    <n v="75"/>
    <s v="ACS"/>
    <n v="5"/>
    <m/>
    <s v="X"/>
    <x v="6"/>
    <s v="STDA"/>
    <s v="DECI_STD"/>
    <m/>
    <m/>
    <s v="PT FAM01"/>
    <s v="15:30"/>
    <s v="16:30"/>
    <d v="1899-12-30T01:00:00"/>
    <s v="15:30"/>
    <s v="16:30"/>
    <d v="1899-12-30T01:00:00"/>
    <s v="DCO"/>
    <s v="N/A"/>
  </r>
  <r>
    <n v="15452"/>
    <x v="114"/>
    <x v="26"/>
    <s v="LIFT IFTS 24-03 SAUDI"/>
    <s v="IFTS"/>
    <n v="45"/>
    <s v="ACS"/>
    <n v="17"/>
    <m/>
    <s v="X"/>
    <x v="5"/>
    <s v="NET"/>
    <s v="BTAG_DECI"/>
    <m/>
    <n v="15453"/>
    <s v="NET BTAG01"/>
    <s v="08:00"/>
    <s v="09:00"/>
    <d v="1899-12-30T01:00:00"/>
    <s v="08:00"/>
    <s v="09:00"/>
    <d v="1899-12-30T01:00:00"/>
    <s v="DCO"/>
    <s v="N/A"/>
  </r>
  <r>
    <n v="15453"/>
    <x v="114"/>
    <x v="26"/>
    <s v="LIFT IFTS 24-03 SAUDI"/>
    <s v="IFTS"/>
    <n v="46"/>
    <s v="ACS"/>
    <n v="12"/>
    <m/>
    <s v="X"/>
    <x v="4"/>
    <s v="NET"/>
    <s v="BTAG_DECI"/>
    <m/>
    <n v="15452"/>
    <s v="NET BTAG02"/>
    <d v="1899-12-30T08:00:00"/>
    <d v="1899-12-30T09:00:00"/>
    <d v="1899-12-30T01:00:00"/>
    <d v="1899-12-30T08:00:00"/>
    <d v="1899-12-30T09:00:00"/>
    <d v="1899-12-30T01:00:00"/>
    <s v="DCO"/>
    <s v="N/A"/>
  </r>
  <r>
    <n v="15454"/>
    <x v="114"/>
    <x v="26"/>
    <s v="LIFT IFTS 24-04 CAN"/>
    <s v="IFTS"/>
    <n v="54"/>
    <s v="IFTS"/>
    <n v="22"/>
    <m/>
    <s v="X"/>
    <x v="0"/>
    <s v="NET"/>
    <s v="DECI_STD"/>
    <m/>
    <n v="15455"/>
    <s v="FMSC DBFM02"/>
    <s v="08:00"/>
    <s v="09:00"/>
    <d v="1899-12-30T01:00:00"/>
    <d v="1899-12-30T08:00:00"/>
    <d v="1899-12-30T09:00:00"/>
    <d v="1899-12-30T01:00:00"/>
    <s v="DCO"/>
    <s v="N/A"/>
  </r>
  <r>
    <n v="15455"/>
    <x v="114"/>
    <x v="26"/>
    <s v=" IFTS LIFT 24-03 QATAR"/>
    <s v="QATAR"/>
    <n v="57"/>
    <s v="ACS"/>
    <n v="13"/>
    <s v="X"/>
    <m/>
    <x v="6"/>
    <s v="STDA"/>
    <s v="BRV_R2R_STD"/>
    <m/>
    <m/>
    <s v="PT R2R01"/>
    <s v="08:00"/>
    <s v="09:00"/>
    <d v="1899-12-30T01:00:00"/>
    <d v="1899-12-30T08:00:00"/>
    <d v="1899-12-30T09:00:00"/>
    <d v="1899-12-30T01:00:00"/>
    <s v="DCO"/>
    <s v="N/A"/>
  </r>
  <r>
    <n v="15456"/>
    <x v="114"/>
    <x v="26"/>
    <s v="IFTS LIFT 24-01 QATAR"/>
    <s v="QATAR"/>
    <n v="40"/>
    <s v="IFTS"/>
    <n v="23"/>
    <s v="X"/>
    <m/>
    <x v="2"/>
    <s v="STDA"/>
    <s v="DECI_STD"/>
    <m/>
    <m/>
    <s v="PT FAM01"/>
    <s v="08:00"/>
    <s v="09:00"/>
    <d v="1899-12-30T01:00:00"/>
    <d v="1899-12-30T08:00:00"/>
    <d v="1899-12-30T09:00:00"/>
    <d v="1899-12-30T01:00:00"/>
    <s v="DCO"/>
    <s v="N/A"/>
  </r>
  <r>
    <n v="15457"/>
    <x v="114"/>
    <x v="26"/>
    <s v="LIFT IFTS 24-04 SPA"/>
    <s v="IFTS"/>
    <n v="60"/>
    <s v="ACS"/>
    <n v="1"/>
    <m/>
    <s v="X"/>
    <x v="5"/>
    <s v="NET"/>
    <s v="DECI_STD"/>
    <m/>
    <n v="15458"/>
    <s v="FMSC OACM01"/>
    <s v="09:30"/>
    <s v="10:30"/>
    <d v="1899-12-30T01:00:00"/>
    <s v="09:30"/>
    <d v="1899-12-30T10:25:00"/>
    <d v="1899-12-30T00:55:00"/>
    <s v="DCO"/>
    <s v="N/A"/>
  </r>
  <r>
    <n v="15458"/>
    <x v="114"/>
    <x v="26"/>
    <s v=" IFTS LIFT 24-03 QATAR"/>
    <s v="QATAR"/>
    <n v="61"/>
    <s v="ACS"/>
    <n v="14"/>
    <s v="X"/>
    <m/>
    <x v="0"/>
    <s v="NET"/>
    <s v="BTAG_DECI"/>
    <m/>
    <n v="15459"/>
    <s v="NET BTAG02"/>
    <s v="09:30"/>
    <s v="10:30"/>
    <d v="1899-12-30T01:00:00"/>
    <d v="1899-12-30T09:30:00"/>
    <d v="1899-12-30T10:30:00"/>
    <d v="1899-12-30T01:00:00"/>
    <s v="DCO"/>
    <s v="N/A"/>
  </r>
  <r>
    <n v="15459"/>
    <x v="114"/>
    <x v="26"/>
    <s v=" IFTS LIFT 24-03 QATAR"/>
    <s v="QATAR"/>
    <n v="56"/>
    <s v="ACS"/>
    <n v="2"/>
    <s v="X"/>
    <m/>
    <x v="1"/>
    <s v="NET"/>
    <s v="BTAG_DECI"/>
    <m/>
    <n v="15458"/>
    <s v="NET BTAG02"/>
    <d v="1899-12-30T09:30:00"/>
    <d v="1899-12-30T10:30:00"/>
    <d v="1899-12-30T01:00:00"/>
    <d v="1899-12-30T09:30:00"/>
    <d v="1899-12-30T10:30:00"/>
    <d v="1899-12-30T01:00:00"/>
    <s v="DCO"/>
    <s v="N/A"/>
  </r>
  <r>
    <n v="15460"/>
    <x v="114"/>
    <x v="26"/>
    <s v="LIFT IFTS 24-04 CAN"/>
    <s v="IFTS"/>
    <n v="51"/>
    <s v="IFTS"/>
    <n v="22"/>
    <m/>
    <s v="X"/>
    <x v="5"/>
    <s v="NET"/>
    <s v="DECI_STD"/>
    <m/>
    <n v="15461"/>
    <s v="FMSC DBFM01"/>
    <s v="11:00"/>
    <s v="12:00"/>
    <d v="1899-12-30T01:00:00"/>
    <s v="11:00"/>
    <d v="1899-12-30T11:50:00"/>
    <d v="1899-12-30T00:50:00"/>
    <s v="DCO"/>
    <s v="N/A"/>
  </r>
  <r>
    <n v="15461"/>
    <x v="114"/>
    <x v="26"/>
    <s v="LIFT IFTS 24-04 SPA"/>
    <s v="IFTS"/>
    <n v="59"/>
    <s v="ACS"/>
    <n v="17"/>
    <m/>
    <s v="X"/>
    <x v="0"/>
    <s v="NET"/>
    <s v="DECI_STD"/>
    <m/>
    <n v="15462"/>
    <s v="FMSC HACM02"/>
    <s v="11:00"/>
    <s v="12:00"/>
    <d v="1899-12-30T01:00:00"/>
    <d v="1899-12-30T11:00:00"/>
    <d v="1899-12-30T12:00:00"/>
    <d v="1899-12-30T01:00:00"/>
    <s v="DCO"/>
    <s v="N/A"/>
  </r>
  <r>
    <n v="15462"/>
    <x v="114"/>
    <x v="26"/>
    <s v="LIFT 25-41"/>
    <s v="AMI"/>
    <n v="78"/>
    <s v="ACS"/>
    <n v="13"/>
    <s v="X"/>
    <m/>
    <x v="6"/>
    <s v="STDA"/>
    <s v="IF"/>
    <m/>
    <m/>
    <s v="SD IF02"/>
    <s v="11:00"/>
    <s v="12:00"/>
    <d v="1899-12-30T01:00:00"/>
    <d v="1899-12-30T11:00:00"/>
    <d v="1899-12-30T12:00:00"/>
    <d v="1899-12-30T01:00:00"/>
    <s v="DCO"/>
    <s v="N/A"/>
  </r>
  <r>
    <n v="15463"/>
    <x v="114"/>
    <x v="26"/>
    <s v="IFTS LIFT 24-01 QATAR"/>
    <s v="QATAR"/>
    <n v="47"/>
    <s v="IFTS"/>
    <n v="23"/>
    <s v="X"/>
    <m/>
    <x v="2"/>
    <s v="STDA"/>
    <s v="DECI_STD"/>
    <m/>
    <m/>
    <s v="PT FAM01"/>
    <s v="11:00"/>
    <s v="12:00"/>
    <d v="1899-12-30T01:00:00"/>
    <d v="1899-12-30T11:00:00"/>
    <d v="1899-12-30T12:00:00"/>
    <d v="1899-12-30T01:00:00"/>
    <s v="DCO"/>
    <s v="N/A"/>
  </r>
  <r>
    <n v="15464"/>
    <x v="114"/>
    <x v="26"/>
    <s v="LIFT IFTS 25-01 SGP"/>
    <s v="IFTS"/>
    <n v="69"/>
    <s v="ACS"/>
    <n v="1"/>
    <m/>
    <s v="X"/>
    <x v="5"/>
    <s v="NET"/>
    <s v="DECI_PGM"/>
    <m/>
    <n v="15465"/>
    <s v="NET PGM02"/>
    <s v="12:30"/>
    <s v="13:30"/>
    <d v="1899-12-30T01:00:00"/>
    <d v="1899-12-30T12:20:00"/>
    <d v="1899-12-30T13:20:00"/>
    <d v="1899-12-30T01:00:00"/>
    <s v="DCO"/>
    <s v="N/A"/>
  </r>
  <r>
    <n v="15465"/>
    <x v="114"/>
    <x v="26"/>
    <s v="LIFT IFTS 25-01 SGP"/>
    <s v="IFTS"/>
    <n v="68"/>
    <s v="ACS"/>
    <n v="14"/>
    <m/>
    <s v="X"/>
    <x v="4"/>
    <s v="NET"/>
    <s v="DECI_PGM"/>
    <m/>
    <n v="15464"/>
    <s v="NET PGM02"/>
    <d v="1899-12-30T12:30:00"/>
    <d v="1899-12-30T13:30:00"/>
    <d v="1899-12-30T01:00:00"/>
    <d v="1899-12-30T12:20:00"/>
    <d v="1899-12-30T13:20:00"/>
    <d v="1899-12-30T01:00:00"/>
    <s v="DCO"/>
    <s v="N/A"/>
  </r>
  <r>
    <n v="15466"/>
    <x v="114"/>
    <x v="26"/>
    <s v="LIFT IFTS 24-04 HUN"/>
    <s v="IFTS"/>
    <n v="62"/>
    <s v="ACS"/>
    <n v="2"/>
    <m/>
    <s v="X"/>
    <x v="0"/>
    <s v="NET"/>
    <s v="DECI_STD"/>
    <m/>
    <n v="15467"/>
    <s v="FMSC OACM02"/>
    <s v="12:30"/>
    <s v="13:30"/>
    <d v="1899-12-30T01:00:00"/>
    <d v="1899-12-30T12:30:00"/>
    <d v="1899-12-30T13:30:00"/>
    <d v="1899-12-30T01:00:00"/>
    <s v="DCO"/>
    <s v="N/A"/>
  </r>
  <r>
    <n v="15467"/>
    <x v="114"/>
    <x v="26"/>
    <s v=" IFTS LIFT 24-03 QATAR"/>
    <s v="QATAR"/>
    <n v="57"/>
    <s v="IFTS"/>
    <n v="9"/>
    <s v="X"/>
    <m/>
    <x v="6"/>
    <s v="STDA"/>
    <s v="BRV_R2R_STD"/>
    <m/>
    <m/>
    <s v="PT R2R02"/>
    <s v="12:30"/>
    <s v="13:30"/>
    <d v="1899-12-30T01:00:00"/>
    <d v="1899-12-30T12:30:00"/>
    <d v="1899-12-30T13:30:00"/>
    <d v="1899-12-30T01:00:00"/>
    <s v="DCO"/>
    <s v="N/A"/>
  </r>
  <r>
    <n v="15468"/>
    <x v="114"/>
    <x v="26"/>
    <s v="LIFT IFTS 24-04 JPN"/>
    <s v="IFTS"/>
    <n v="57"/>
    <s v="IFTS"/>
    <n v="23"/>
    <m/>
    <s v="X"/>
    <x v="5"/>
    <s v="NET"/>
    <s v="DECI_STD"/>
    <m/>
    <n v="15469"/>
    <s v="FMSC DBFM01"/>
    <s v="14:00"/>
    <s v="15:00"/>
    <d v="1899-12-30T01:00:00"/>
    <d v="1899-12-30T14:00:00"/>
    <d v="1899-12-30T15:00:00"/>
    <d v="1899-12-30T01:00:00"/>
    <s v="DCO"/>
    <s v="N/A"/>
  </r>
  <r>
    <n v="15469"/>
    <x v="114"/>
    <x v="26"/>
    <s v="LIFT IFTS 24-04 CAN"/>
    <s v="IFTS"/>
    <n v="53"/>
    <s v="IFTS"/>
    <n v="9"/>
    <m/>
    <s v="X"/>
    <x v="5"/>
    <s v="NET"/>
    <s v="DECI_STD"/>
    <m/>
    <n v="15470"/>
    <s v="FMSC DBFM01"/>
    <s v="15:30"/>
    <s v="16:30"/>
    <d v="1899-12-30T01:00:00"/>
    <d v="1899-12-30T15:45:00"/>
    <d v="1899-12-30T16:30:00"/>
    <d v="1899-12-30T00:45:00"/>
    <s v="DCO"/>
    <s v="N/A"/>
  </r>
  <r>
    <n v="15470"/>
    <x v="114"/>
    <x v="26"/>
    <s v="LIFT IFTS 24-03 SAUDI"/>
    <s v="IFTS"/>
    <n v="47"/>
    <s v="ACS"/>
    <n v="14"/>
    <m/>
    <s v="X"/>
    <x v="0"/>
    <s v="NET"/>
    <s v="BTAG_DECI"/>
    <m/>
    <n v="15471"/>
    <s v="NET BTAG02"/>
    <s v="15:30"/>
    <s v="16:30"/>
    <d v="1899-12-30T01:00:00"/>
    <d v="1899-12-30T15:30:00"/>
    <d v="1899-12-30T16:20:00"/>
    <d v="1899-12-30T00:50:00"/>
    <s v="DCO"/>
    <s v="N/A"/>
  </r>
  <r>
    <n v="15471"/>
    <x v="114"/>
    <x v="26"/>
    <s v="LIFT IFTS 24-03 SAUDI"/>
    <s v="IFTS"/>
    <n v="45"/>
    <s v="ACS"/>
    <n v="1"/>
    <m/>
    <s v="X"/>
    <x v="1"/>
    <s v="NET"/>
    <s v="BTAG_DECI"/>
    <m/>
    <n v="15470"/>
    <s v="NET BTAG02"/>
    <d v="1899-12-30T15:30:00"/>
    <d v="1899-12-30T16:30:00"/>
    <d v="1899-12-30T01:00:00"/>
    <d v="1899-12-30T15:30:00"/>
    <d v="1899-12-30T16:20:00"/>
    <d v="1899-12-30T00:50:00"/>
    <s v="DCO"/>
    <s v="N/A"/>
  </r>
  <r>
    <n v="15472"/>
    <x v="114"/>
    <x v="26"/>
    <s v="LIFT IFTS QATAR 25-01"/>
    <s v="QATAR"/>
    <n v="66"/>
    <s v="ACS"/>
    <n v="2"/>
    <m/>
    <s v="X"/>
    <x v="6"/>
    <s v="STDA"/>
    <s v="DECI_STD"/>
    <m/>
    <m/>
    <s v="PT FAM01"/>
    <s v="15:30"/>
    <s v="16:30"/>
    <d v="1899-12-30T01:00:00"/>
    <d v="1899-12-30T15:30:00"/>
    <d v="1899-12-30T16:30:00"/>
    <d v="1899-12-30T01:00:00"/>
    <s v="DCO"/>
    <s v="N/A"/>
  </r>
  <r>
    <n v="15473"/>
    <x v="114"/>
    <x v="26"/>
    <s v="LIFT IFTS QATAR 25-01"/>
    <s v="QATAR"/>
    <n v="68"/>
    <s v="IFTS"/>
    <n v="5"/>
    <m/>
    <s v="X"/>
    <x v="6"/>
    <s v="STDA"/>
    <s v="DECI_STD"/>
    <m/>
    <m/>
    <s v="PT FAM01"/>
    <d v="1899-12-30T09:30:00"/>
    <d v="1899-12-30T10:30:00"/>
    <d v="1899-12-30T01:00:00"/>
    <d v="1899-12-30T09:30:00"/>
    <d v="1899-12-30T10:30:00"/>
    <d v="1899-12-30T01:00:00"/>
    <s v="DCO"/>
    <s v="N/A"/>
  </r>
  <r>
    <n v="15474"/>
    <x v="114"/>
    <x v="26"/>
    <s v="LIFT IFTS 25-02 UK"/>
    <s v="IFTS"/>
    <n v="81"/>
    <s v="IFTS"/>
    <n v="5"/>
    <m/>
    <s v="X"/>
    <x v="2"/>
    <s v="STDA"/>
    <s v="DECI_STD"/>
    <m/>
    <m/>
    <s v="PT FAM01"/>
    <d v="1899-12-30T12:30:00"/>
    <d v="1899-12-30T13:30:00"/>
    <d v="1899-12-30T01:00:00"/>
    <d v="1899-12-30T12:30:00"/>
    <d v="1899-12-30T13:30:00"/>
    <d v="1899-12-30T01:00:00"/>
    <s v="DCO"/>
    <s v="N/A"/>
  </r>
  <r>
    <n v="15475"/>
    <x v="115"/>
    <x v="26"/>
    <s v="LIFT IFTS 24-05 AUT"/>
    <s v="IFTS"/>
    <n v="65"/>
    <s v="ACS"/>
    <n v="17"/>
    <m/>
    <s v="X"/>
    <x v="5"/>
    <s v="NET"/>
    <s v="LOW LEVEL"/>
    <m/>
    <n v="15476"/>
    <s v="NET TLL01"/>
    <s v="07:00"/>
    <s v="08:00"/>
    <d v="1899-12-30T01:00:00"/>
    <s v="07:00"/>
    <s v="08:00"/>
    <d v="1899-12-30T01:00:00"/>
    <s v="DCO"/>
    <s v="N/A"/>
  </r>
  <r>
    <n v="15476"/>
    <x v="115"/>
    <x v="26"/>
    <s v="LIFT IFTS 24-05 AUT"/>
    <s v="IFTS"/>
    <n v="64"/>
    <s v="ACS"/>
    <n v="12"/>
    <m/>
    <s v="X"/>
    <x v="4"/>
    <s v="NET"/>
    <s v="LOW LEVEL"/>
    <m/>
    <n v="15475"/>
    <s v="NET TLL02"/>
    <d v="1899-12-30T07:00:00"/>
    <d v="1899-12-30T08:00:00"/>
    <d v="1899-12-30T01:00:00"/>
    <d v="1899-12-30T07:00:00"/>
    <d v="1899-12-30T08:00:00"/>
    <d v="1899-12-30T01:00:00"/>
    <s v="DCO"/>
    <s v="N/A"/>
  </r>
  <r>
    <n v="15477"/>
    <x v="115"/>
    <x v="26"/>
    <s v="LIFT IFTS 24-04 SPA"/>
    <s v="IFTS"/>
    <n v="60"/>
    <s v="IFTS"/>
    <n v="22"/>
    <m/>
    <s v="X"/>
    <x v="0"/>
    <s v="NET"/>
    <s v="DECI_STD"/>
    <m/>
    <n v="15478"/>
    <s v="FMSC OACM02"/>
    <s v="07:00"/>
    <s v="08:00"/>
    <d v="1899-12-30T01:00:00"/>
    <d v="1899-12-30T07:00:00"/>
    <d v="1899-12-30T08:15:00"/>
    <d v="1899-12-30T01:15:00"/>
    <s v="DCO"/>
    <s v="N/A"/>
  </r>
  <r>
    <n v="15478"/>
    <x v="115"/>
    <x v="26"/>
    <s v="LIFT IFTS 24-04 CAN"/>
    <s v="IFTS"/>
    <n v="53"/>
    <s v="ACS"/>
    <n v="1"/>
    <m/>
    <s v="X"/>
    <x v="5"/>
    <s v="NET"/>
    <s v="DECI_STD"/>
    <m/>
    <n v="15479"/>
    <s v="FMSC DBFM02"/>
    <s v="08:30"/>
    <s v="09:30"/>
    <d v="1899-12-30T01:00:00"/>
    <s v="08:30"/>
    <d v="1899-12-30T09:20:00"/>
    <d v="1899-12-30T00:50:00"/>
    <s v="DCO"/>
    <s v="N/A"/>
  </r>
  <r>
    <n v="15479"/>
    <x v="115"/>
    <x v="26"/>
    <s v="LIFT IFTS 24-04 HUN"/>
    <s v="IFTS"/>
    <n v="63"/>
    <s v="IFTS"/>
    <n v="9"/>
    <s v="X"/>
    <m/>
    <x v="0"/>
    <s v="NET"/>
    <s v="DCA"/>
    <m/>
    <n v="15480"/>
    <s v="FMSC OACM02 CPL01"/>
    <s v="08:30"/>
    <s v="09:30"/>
    <d v="1899-12-30T01:00:00"/>
    <d v="1899-12-30T08:30:00"/>
    <d v="1899-12-30T09:10:00"/>
    <d v="1899-12-30T00:40:00"/>
    <s v="DCO"/>
    <s v="N/A"/>
  </r>
  <r>
    <n v="15480"/>
    <x v="115"/>
    <x v="26"/>
    <s v="LIFT 25-41"/>
    <s v="AMI"/>
    <n v="78"/>
    <s v="ACS"/>
    <n v="10"/>
    <s v="X"/>
    <m/>
    <x v="6"/>
    <s v="STDA"/>
    <s v="DECI_STD"/>
    <m/>
    <m/>
    <s v="SD CF03"/>
    <s v="08:30"/>
    <s v="09:30"/>
    <d v="1899-12-30T01:00:00"/>
    <d v="1899-12-30T08:30:00"/>
    <d v="1899-12-30T09:30:00"/>
    <d v="1899-12-30T01:00:00"/>
    <s v="DCO"/>
    <s v="N/A"/>
  </r>
  <r>
    <n v="15481"/>
    <x v="115"/>
    <x v="26"/>
    <s v="LIFT IFTS QATAR 25-01"/>
    <s v="QATAR"/>
    <n v="63"/>
    <s v="ACS"/>
    <n v="2"/>
    <m/>
    <s v="X"/>
    <x v="2"/>
    <s v="STDA"/>
    <s v="DECI_STD"/>
    <m/>
    <m/>
    <s v="PT FAM01"/>
    <s v="08:30"/>
    <s v="09:30"/>
    <d v="1899-12-30T01:00:00"/>
    <d v="1899-12-30T08:30:00"/>
    <d v="1899-12-30T09:30:00"/>
    <d v="1899-12-30T01:00:00"/>
    <s v="DCO"/>
    <s v="N/A"/>
  </r>
  <r>
    <n v="15482"/>
    <x v="115"/>
    <x v="26"/>
    <s v="LIFT IFTS 24-04 CAN"/>
    <s v="IFTS"/>
    <n v="51"/>
    <s v="ACS"/>
    <n v="12"/>
    <m/>
    <s v="X"/>
    <x v="5"/>
    <s v="NET"/>
    <s v="DECI_STD"/>
    <m/>
    <n v="15483"/>
    <s v="FMSC DBFM02"/>
    <s v="10:00"/>
    <s v="11:00"/>
    <d v="1899-12-30T01:00:00"/>
    <d v="1899-12-30T10:00:00"/>
    <d v="1899-12-30T11:00:00"/>
    <d v="1899-12-30T01:00:00"/>
    <s v="DCO"/>
    <s v="N/A"/>
  </r>
  <r>
    <n v="15483"/>
    <x v="115"/>
    <x v="26"/>
    <s v="LIFT IFTS 24-04 JPN"/>
    <s v="IFTS"/>
    <n v="55"/>
    <s v="IFTS"/>
    <n v="22"/>
    <m/>
    <s v="X"/>
    <x v="0"/>
    <s v="NET"/>
    <s v="DECI_STD"/>
    <m/>
    <n v="15484"/>
    <s v="FMSC DBFM01"/>
    <s v="10:00"/>
    <s v="11:00"/>
    <d v="1899-12-30T01:00:00"/>
    <d v="1899-12-30T10:00:00"/>
    <d v="1899-12-30T10:55:00"/>
    <d v="1899-12-30T00:55:00"/>
    <s v="DCO"/>
    <s v="N/A"/>
  </r>
  <r>
    <n v="15484"/>
    <x v="115"/>
    <x v="26"/>
    <s v="LIFT IFTS 25-02 CAN"/>
    <s v="IFTS"/>
    <n v="72"/>
    <s v="ACS"/>
    <n v="13"/>
    <m/>
    <s v="X"/>
    <x v="6"/>
    <s v="STDA"/>
    <s v="DECI_STD"/>
    <m/>
    <m/>
    <s v="PT FAM01"/>
    <s v="10:00"/>
    <s v="11:00"/>
    <d v="1899-12-30T01:00:00"/>
    <d v="1899-12-30T10:00:00"/>
    <d v="1899-12-30T11:00:00"/>
    <d v="1899-12-30T01:00:00"/>
    <s v="DCO"/>
    <s v="N/A"/>
  </r>
  <r>
    <n v="15485"/>
    <x v="115"/>
    <x v="26"/>
    <s v="LIP 24-04 CAN"/>
    <s v="IFTS"/>
    <n v="50"/>
    <s v="IFTS"/>
    <n v="9"/>
    <m/>
    <s v="X"/>
    <x v="5"/>
    <s v="NET"/>
    <s v="CAS"/>
    <m/>
    <n v="15486"/>
    <s v="SD CASP01"/>
    <s v="11:30"/>
    <s v="12:30"/>
    <d v="1899-12-30T01:00:00"/>
    <d v="1899-12-30T11:25:00"/>
    <d v="1899-12-30T12:25:00"/>
    <d v="1899-12-30T01:00:00"/>
    <s v="DCO"/>
    <s v="N/A"/>
  </r>
  <r>
    <n v="15486"/>
    <x v="115"/>
    <x v="26"/>
    <s v="IFTS LIFT 24-03 QATAR"/>
    <s v="QATAR"/>
    <n v="58"/>
    <s v="ACS"/>
    <n v="1"/>
    <s v="X"/>
    <m/>
    <x v="0"/>
    <s v="NET"/>
    <s v="BTAG_DECI"/>
    <m/>
    <n v="15487"/>
    <s v="NET BTAG01"/>
    <d v="1899-12-30T11:30:00"/>
    <d v="1899-12-30T12:30:00"/>
    <d v="1899-12-30T01:00:00"/>
    <d v="1899-12-30T11:20:00"/>
    <d v="1899-12-30T12:20:00"/>
    <d v="1899-12-30T01:00:00"/>
    <s v="DCO"/>
    <s v="N/A"/>
  </r>
  <r>
    <n v="15487"/>
    <x v="115"/>
    <x v="26"/>
    <s v=" IFTS LIFT 24-03 QATAR"/>
    <s v="QATAR"/>
    <n v="57"/>
    <s v="ACS"/>
    <n v="2"/>
    <s v="X"/>
    <m/>
    <x v="1"/>
    <s v="NET"/>
    <s v="BTAG_DECI"/>
    <m/>
    <n v="15486"/>
    <s v="NET BTAG01"/>
    <s v="11:30"/>
    <s v="12:30"/>
    <d v="1899-12-30T01:00:00"/>
    <d v="1899-12-30T11:20:00"/>
    <d v="1899-12-30T12:20:00"/>
    <d v="1899-12-30T01:00:00"/>
    <s v="DCO"/>
    <s v="N/A"/>
  </r>
  <r>
    <n v="15488"/>
    <x v="115"/>
    <x v="26"/>
    <s v="LIFT IFTS 25-01 HUN"/>
    <s v="IFTS"/>
    <n v="70"/>
    <s v="ACS"/>
    <n v="10"/>
    <m/>
    <s v="X"/>
    <x v="2"/>
    <s v="NET"/>
    <s v="LOW LEVEL"/>
    <m/>
    <n v="15489"/>
    <s v="NET TLL03"/>
    <s v="11:30"/>
    <s v="12:30"/>
    <d v="1899-12-30T01:00:00"/>
    <d v="1899-12-30T11:30:00"/>
    <d v="1899-12-30T12:30:00"/>
    <d v="1899-12-30T01:00:00"/>
    <s v="DCO"/>
    <s v="N/A"/>
  </r>
  <r>
    <n v="15489"/>
    <x v="115"/>
    <x v="26"/>
    <s v="LIFT IFTS 25-01 HUN"/>
    <s v="IFTS"/>
    <n v="71"/>
    <s v="ACS"/>
    <n v="5"/>
    <m/>
    <s v="X"/>
    <x v="3"/>
    <s v="NET"/>
    <s v="LOW LEVEL"/>
    <m/>
    <n v="15488"/>
    <s v="NET TLL03"/>
    <d v="1899-12-30T11:30:00"/>
    <d v="1899-12-30T12:30:00"/>
    <d v="1899-12-30T01:00:00"/>
    <d v="1899-12-30T11:30:00"/>
    <d v="1899-12-30T12:30:00"/>
    <d v="1899-12-30T01:00:00"/>
    <s v="DCO"/>
    <s v="N/A"/>
  </r>
  <r>
    <n v="15490"/>
    <x v="116"/>
    <x v="21"/>
    <s v=" IFTS LIFT 24-03 QATAR"/>
    <s v="QATAR"/>
    <n v="57"/>
    <s v="ACS"/>
    <n v="5"/>
    <s v="X"/>
    <m/>
    <x v="5"/>
    <s v="NET"/>
    <s v="BTAG_DECI"/>
    <m/>
    <n v="15491"/>
    <s v="NET BTAG02"/>
    <s v="08:00"/>
    <s v="09:00"/>
    <d v="1899-12-30T01:00:00"/>
    <s v="08:00"/>
    <s v="09:00"/>
    <d v="1899-12-30T01:00:00"/>
    <s v="DCO"/>
    <s v="N/A"/>
  </r>
  <r>
    <n v="15491"/>
    <x v="116"/>
    <x v="21"/>
    <s v="IFTS LIFT 24-03 QATAR"/>
    <s v="QATAR"/>
    <n v="58"/>
    <s v="ACS"/>
    <n v="13"/>
    <s v="X"/>
    <m/>
    <x v="4"/>
    <s v="NET"/>
    <s v="BTAG_DECI"/>
    <m/>
    <n v="15490"/>
    <s v="NET BTAG02"/>
    <d v="1899-12-30T08:00:00"/>
    <d v="1899-12-30T09:00:00"/>
    <d v="1899-12-30T01:00:00"/>
    <s v="08:00"/>
    <s v="09:00"/>
    <d v="1899-12-30T01:00:00"/>
    <s v="SDC"/>
    <s v="N/A"/>
  </r>
  <r>
    <n v="15492"/>
    <x v="116"/>
    <x v="21"/>
    <s v="LIFT 24-45 ITA"/>
    <s v="AMI"/>
    <n v="34"/>
    <s v="ACS"/>
    <n v="12"/>
    <s v="X"/>
    <m/>
    <x v="0"/>
    <s v="STDA"/>
    <s v="DECI_STD"/>
    <m/>
    <m/>
    <s v="SD NVG01"/>
    <s v="08:00"/>
    <s v="09:00"/>
    <d v="1899-12-30T01:00:00"/>
    <d v="1899-12-30T08:00:00"/>
    <d v="1899-12-30T09:00:00"/>
    <d v="1899-12-30T01:00:00"/>
    <s v="DCO"/>
    <s v="N/A"/>
  </r>
  <r>
    <n v="15493"/>
    <x v="116"/>
    <x v="21"/>
    <s v="LIFT 25-41"/>
    <s v="AMI"/>
    <n v="77"/>
    <s v="IFTS"/>
    <n v="9"/>
    <s v="X"/>
    <m/>
    <x v="1"/>
    <s v="STDA"/>
    <s v="IF"/>
    <m/>
    <m/>
    <s v="SD IF02"/>
    <s v="08:00"/>
    <s v="09:00"/>
    <d v="1899-12-30T01:00:00"/>
    <d v="1899-12-30T08:00:00"/>
    <d v="1899-12-30T09:00:00"/>
    <d v="1899-12-30T01:00:00"/>
    <s v="DCO"/>
    <s v="N/A"/>
  </r>
  <r>
    <n v="15494"/>
    <x v="116"/>
    <x v="21"/>
    <s v=" IFTS LIFT 24-03 QATAR"/>
    <s v="QATAR"/>
    <n v="56"/>
    <s v="ACS"/>
    <n v="14"/>
    <s v="X"/>
    <m/>
    <x v="6"/>
    <s v="STDA"/>
    <s v="BRV_R2R_STD"/>
    <m/>
    <m/>
    <s v="PT R2R01"/>
    <s v="08:00"/>
    <s v="09:00"/>
    <d v="1899-12-30T01:00:00"/>
    <d v="1899-12-30T08:00:00"/>
    <d v="1899-12-30T09:00:00"/>
    <d v="1899-12-30T01:00:00"/>
    <s v="DCO"/>
    <s v="N/A"/>
  </r>
  <r>
    <n v="15495"/>
    <x v="116"/>
    <x v="21"/>
    <s v=" IFTS LIFT 24-03 QATAR"/>
    <s v="QATAR"/>
    <n v="61"/>
    <s v="ACS"/>
    <n v="10"/>
    <s v="X"/>
    <m/>
    <x v="2"/>
    <s v="STDA"/>
    <s v="BRV_R2R_STD"/>
    <m/>
    <m/>
    <s v="PT R2R01"/>
    <s v="08:00"/>
    <s v="09:00"/>
    <d v="1899-12-30T01:00:00"/>
    <d v="1899-12-30T08:00:00"/>
    <d v="1899-12-30T09:00:00"/>
    <d v="1899-12-30T01:00:00"/>
    <s v="DCO"/>
    <s v="N/A"/>
  </r>
  <r>
    <n v="15496"/>
    <x v="116"/>
    <x v="21"/>
    <s v="LIFT IFTS 24-05 AUT"/>
    <s v="IFTS"/>
    <n v="64"/>
    <s v="IFTS"/>
    <n v="22"/>
    <m/>
    <s v="X"/>
    <x v="5"/>
    <s v="NET"/>
    <s v="DECI_STD"/>
    <m/>
    <n v="15497"/>
    <s v="FMSC HBFM01"/>
    <s v="09:30"/>
    <s v="10:30"/>
    <d v="1899-12-30T01:00:00"/>
    <s v="09:30"/>
    <s v="10:30"/>
    <d v="1899-12-30T01:00:00"/>
    <s v="DCO"/>
    <s v="N/A"/>
  </r>
  <r>
    <n v="15497"/>
    <x v="116"/>
    <x v="21"/>
    <s v="LIFT IFTS 24-04 CAN"/>
    <s v="IFTS"/>
    <n v="51"/>
    <s v="ACS"/>
    <n v="32"/>
    <m/>
    <s v="X"/>
    <x v="0"/>
    <s v="NET"/>
    <s v="DECI_STD"/>
    <m/>
    <n v="15498"/>
    <s v="FMSC HBFM01"/>
    <s v="09:30"/>
    <s v="10:30"/>
    <d v="1899-12-30T01:00:00"/>
    <d v="1899-12-30T09:30:00"/>
    <d v="1899-12-30T10:30:00"/>
    <d v="1899-12-30T01:00:00"/>
    <s v="DCO"/>
    <s v="N/A"/>
  </r>
  <r>
    <n v="15498"/>
    <x v="116"/>
    <x v="21"/>
    <s v="LIFT IFTS 24-05 GER"/>
    <s v="IFTS"/>
    <n v="66"/>
    <s v="ACS"/>
    <n v="17"/>
    <m/>
    <s v="X"/>
    <x v="2"/>
    <s v="NET"/>
    <s v="DECI_PGM"/>
    <m/>
    <n v="15499"/>
    <s v="NET PGM01"/>
    <s v="09:30"/>
    <s v="10:30"/>
    <d v="1899-12-30T01:00:00"/>
    <d v="1899-12-30T09:30:00"/>
    <d v="1899-12-30T10:30:00"/>
    <d v="1899-12-30T01:00:00"/>
    <s v="DCO"/>
    <s v="N/A"/>
  </r>
  <r>
    <n v="15499"/>
    <x v="116"/>
    <x v="21"/>
    <s v="LIFT IFTS 24-05 GER"/>
    <s v="IFTS"/>
    <n v="67"/>
    <s v="IFTS"/>
    <n v="23"/>
    <m/>
    <s v="X"/>
    <x v="3"/>
    <s v="NET"/>
    <s v="DECI_PGM"/>
    <m/>
    <n v="15498"/>
    <s v="NET PGM01"/>
    <d v="1899-12-30T09:30:00"/>
    <d v="1899-12-30T10:30:00"/>
    <d v="1899-12-30T01:00:00"/>
    <d v="1899-12-30T09:30:00"/>
    <d v="1899-12-30T10:30:00"/>
    <d v="1899-12-30T01:00:00"/>
    <s v="DCO"/>
    <s v="N/A"/>
  </r>
  <r>
    <n v="15500"/>
    <x v="116"/>
    <x v="21"/>
    <s v="LIFT IFTS 24-05 AUT"/>
    <s v="IFTS"/>
    <n v="65"/>
    <s v="ACS"/>
    <n v="2"/>
    <m/>
    <s v="X"/>
    <x v="5"/>
    <s v="NET"/>
    <s v="DECI_STD"/>
    <m/>
    <n v="15501"/>
    <s v="FMSC HBFM01"/>
    <s v="11:00"/>
    <s v="12:00"/>
    <d v="1899-12-30T01:00:00"/>
    <s v="11:00"/>
    <s v="12:00"/>
    <d v="1899-12-30T01:00:00"/>
    <s v="DCO"/>
    <s v="N/A"/>
  </r>
  <r>
    <n v="15501"/>
    <x v="116"/>
    <x v="21"/>
    <s v="LIFT IFTS 24-04 CAN"/>
    <s v="IFTS"/>
    <n v="53"/>
    <s v="ACS"/>
    <n v="12"/>
    <m/>
    <s v="X"/>
    <x v="0"/>
    <s v="NET"/>
    <s v="DECI_STD"/>
    <m/>
    <n v="15502"/>
    <s v="FMSC HBFM01"/>
    <s v="11:00"/>
    <s v="12:00"/>
    <d v="1899-12-30T01:00:00"/>
    <d v="1899-12-30T11:00:00"/>
    <d v="1899-12-30T12:00:00"/>
    <d v="1899-12-30T01:00:00"/>
    <s v="DCO"/>
    <s v="N/A"/>
  </r>
  <r>
    <n v="15502"/>
    <x v="116"/>
    <x v="21"/>
    <s v="LIFT IFTS QATAR 25-01"/>
    <s v="QATAR"/>
    <n v="65"/>
    <s v="IFTS"/>
    <n v="9"/>
    <m/>
    <s v="X"/>
    <x v="6"/>
    <s v="STDA"/>
    <s v="DECI_STD"/>
    <m/>
    <m/>
    <s v="PT FAM01"/>
    <s v="11:00"/>
    <s v="12:00"/>
    <d v="1899-12-30T01:00:00"/>
    <d v="1899-12-30T11:00:00"/>
    <d v="1899-12-30T12:00:00"/>
    <d v="1899-12-30T01:00:00"/>
    <s v="DCO"/>
    <s v="N/A"/>
  </r>
  <r>
    <n v="15503"/>
    <x v="116"/>
    <x v="21"/>
    <s v="LIFT IFTS QATAR 25-01"/>
    <s v="QATAR"/>
    <n v="68"/>
    <s v="ACS"/>
    <n v="10"/>
    <m/>
    <s v="X"/>
    <x v="2"/>
    <s v="STDA"/>
    <s v="DECI_STD"/>
    <m/>
    <m/>
    <s v="PT FAM02"/>
    <s v="11:00"/>
    <s v="12:00"/>
    <d v="1899-12-30T01:00:00"/>
    <d v="1899-12-30T11:00:00"/>
    <d v="1899-12-30T12:00:00"/>
    <d v="1899-12-30T01:00:00"/>
    <s v="DCO"/>
    <s v="N/A"/>
  </r>
  <r>
    <n v="15504"/>
    <x v="116"/>
    <x v="21"/>
    <s v="LIFT IFTS 24-04 SPA"/>
    <s v="IFTS"/>
    <n v="60"/>
    <s v="ACS"/>
    <n v="9"/>
    <m/>
    <s v="X"/>
    <x v="5"/>
    <s v="NET"/>
    <s v="DECI_STD"/>
    <m/>
    <n v="15505"/>
    <s v="FMSC HACM01"/>
    <s v="12:30"/>
    <s v="13:30"/>
    <d v="1899-12-30T01:00:00"/>
    <s v="12:30"/>
    <s v="13:30"/>
    <d v="1899-12-30T01:00:00"/>
    <s v="DCO"/>
    <s v="N/A"/>
  </r>
  <r>
    <n v="15505"/>
    <x v="116"/>
    <x v="21"/>
    <s v="LIFT 24-45 ITA"/>
    <s v="AMI"/>
    <n v="34"/>
    <s v="IFTS"/>
    <n v="23"/>
    <s v="X"/>
    <m/>
    <x v="0"/>
    <s v="NET"/>
    <s v="DECI_STD"/>
    <m/>
    <n v="15506"/>
    <s v="SD BFFNVG01"/>
    <s v="12:30"/>
    <s v="13:30"/>
    <d v="1899-12-30T01:00:00"/>
    <d v="1899-12-30T12:30:00"/>
    <d v="1899-12-30T13:30:00"/>
    <d v="1899-12-30T01:00:00"/>
    <s v="DCO"/>
    <s v="N/A"/>
  </r>
  <r>
    <n v="15506"/>
    <x v="116"/>
    <x v="21"/>
    <s v="IFTS 25-01 QAT"/>
    <s v="QATAR"/>
    <n v="76"/>
    <s v="IFTS"/>
    <n v="22"/>
    <s v="X"/>
    <m/>
    <x v="6"/>
    <s v="STDA"/>
    <s v="DECI_STD"/>
    <m/>
    <m/>
    <s v="PT FAM01"/>
    <s v="12:30"/>
    <s v="13:30"/>
    <d v="1899-12-30T01:00:00"/>
    <d v="1899-12-30T12:30:00"/>
    <d v="1899-12-30T13:25:00"/>
    <d v="1899-12-30T00:55:00"/>
    <s v="DCO"/>
    <s v="N/A"/>
  </r>
  <r>
    <n v="15507"/>
    <x v="116"/>
    <x v="21"/>
    <s v="IFTS 25-01 QAT"/>
    <s v="QATAR"/>
    <n v="77"/>
    <s v="ACS"/>
    <n v="32"/>
    <s v="X"/>
    <m/>
    <x v="3"/>
    <s v="STDA"/>
    <s v="DECI_STD"/>
    <m/>
    <m/>
    <s v="PT FAM01"/>
    <s v="12:30"/>
    <s v="13:30"/>
    <d v="1899-12-30T01:00:00"/>
    <d v="1899-12-30T12:30:00"/>
    <d v="1899-12-30T13:30:00"/>
    <d v="1899-12-30T01:00:00"/>
    <s v="DCO"/>
    <s v="N/A"/>
  </r>
  <r>
    <n v="15508"/>
    <x v="116"/>
    <x v="21"/>
    <s v="LIFT IFTS 24-05 AUT"/>
    <s v="IFTS"/>
    <n v="64"/>
    <s v="IFTS"/>
    <n v="9"/>
    <m/>
    <s v="X"/>
    <x v="5"/>
    <s v="NET"/>
    <s v="DECI_STD"/>
    <m/>
    <n v="15509"/>
    <s v="FMSC HBFM02"/>
    <s v="14:00"/>
    <d v="1899-12-30T14:50:00"/>
    <d v="1899-12-30T00:50:00"/>
    <s v="14:00"/>
    <d v="1899-12-30T14:50:00"/>
    <d v="1899-12-30T00:50:00"/>
    <s v="DCO"/>
    <s v="N/A"/>
  </r>
  <r>
    <n v="15509"/>
    <x v="116"/>
    <x v="21"/>
    <s v=" IFTS LIFT 24-03 QATAR"/>
    <s v="QATAR"/>
    <n v="61"/>
    <s v="ACS"/>
    <n v="12"/>
    <s v="X"/>
    <m/>
    <x v="0"/>
    <s v="STDA"/>
    <s v="BRV_R2R_STD"/>
    <m/>
    <m/>
    <s v="PT R2R02"/>
    <s v="14:00"/>
    <s v="15:00"/>
    <d v="1899-12-30T01:00:00"/>
    <d v="1899-12-30T14:00:00"/>
    <d v="1899-12-30T15:00:00"/>
    <d v="1899-12-30T01:00:00"/>
    <s v="DCO"/>
    <s v="N/A"/>
  </r>
  <r>
    <n v="15510"/>
    <x v="116"/>
    <x v="21"/>
    <s v=" IFTS LIFT 24-03 QATAR"/>
    <s v="QATAR"/>
    <n v="56"/>
    <s v="ACS"/>
    <n v="5"/>
    <s v="X"/>
    <m/>
    <x v="1"/>
    <s v="STDA"/>
    <s v="BRV_R2R_STD"/>
    <m/>
    <m/>
    <s v="PT R2R02"/>
    <s v="14:00"/>
    <s v="15:00"/>
    <d v="1899-12-30T01:00:00"/>
    <d v="1899-12-30T14:00:00"/>
    <d v="1899-12-30T15:00:00"/>
    <d v="1899-12-30T01:00:00"/>
    <s v="DCO"/>
    <s v="N/A"/>
  </r>
  <r>
    <n v="15511"/>
    <x v="116"/>
    <x v="21"/>
    <s v="LIFT IFTS 25-02 CAN"/>
    <s v="IFTS"/>
    <n v="74"/>
    <s v="ACS"/>
    <n v="2"/>
    <m/>
    <s v="X"/>
    <x v="6"/>
    <s v="STDA"/>
    <s v="DECI_STD"/>
    <m/>
    <m/>
    <s v="PT FAM01"/>
    <s v="14:00"/>
    <s v="15:00"/>
    <d v="1899-12-30T01:00:00"/>
    <d v="1899-12-30T14:00:00"/>
    <d v="1899-12-30T15:00:00"/>
    <d v="1899-12-30T01:00:00"/>
    <s v="DCO"/>
    <s v="N/A"/>
  </r>
  <r>
    <n v="15512"/>
    <x v="116"/>
    <x v="21"/>
    <s v="LIFT IFTS 25-02 UK"/>
    <s v="IFTS"/>
    <n v="80"/>
    <s v="ACS"/>
    <n v="10"/>
    <m/>
    <s v="X"/>
    <x v="3"/>
    <s v="STDA"/>
    <s v="DECI_STD"/>
    <m/>
    <m/>
    <s v="PT FAM01"/>
    <s v="14:00"/>
    <s v="15:00"/>
    <d v="1899-12-30T01:00:00"/>
    <d v="1899-12-30T14:00:00"/>
    <d v="1899-12-30T15:00:00"/>
    <d v="1899-12-30T01:00:00"/>
    <s v="DCO"/>
    <s v="N/A"/>
  </r>
  <r>
    <n v="15513"/>
    <x v="116"/>
    <x v="21"/>
    <s v="LIFT 24-44 ITA"/>
    <s v="AMI"/>
    <n v="71"/>
    <s v="ACS"/>
    <n v="9"/>
    <s v="X"/>
    <m/>
    <x v="5"/>
    <s v="NET"/>
    <s v="DECI_STD"/>
    <m/>
    <n v="15514"/>
    <s v="SD HACM01"/>
    <s v="15:30"/>
    <d v="1899-12-30T16:00:00"/>
    <d v="1899-12-30T00:30:00"/>
    <d v="1899-12-30T15:30:00"/>
    <d v="1899-12-30T16:00:00"/>
    <d v="1899-12-30T00:30:00"/>
    <s v="DCO"/>
    <s v="N/A"/>
  </r>
  <r>
    <n v="15514"/>
    <x v="116"/>
    <x v="21"/>
    <s v="LIFT 24-44 ITA"/>
    <s v="AMI"/>
    <n v="73"/>
    <s v="ACS"/>
    <n v="1"/>
    <s v="X"/>
    <m/>
    <x v="5"/>
    <s v="NET"/>
    <s v="DECI_STD"/>
    <m/>
    <n v="15515"/>
    <s v="SD HACM01"/>
    <s v="16:05"/>
    <d v="1899-12-30T16:35:00"/>
    <d v="1899-12-30T00:30:00"/>
    <d v="1899-12-30T16:05:00"/>
    <d v="1899-12-30T16:35:00"/>
    <d v="1899-12-30T00:30:00"/>
    <s v="DCO"/>
    <s v="N/A"/>
  </r>
  <r>
    <n v="15515"/>
    <x v="116"/>
    <x v="21"/>
    <s v="LIFT IFTS 24-05 AUT"/>
    <s v="IFTS"/>
    <n v="65"/>
    <s v="ACS"/>
    <n v="32"/>
    <m/>
    <s v="X"/>
    <x v="0"/>
    <s v="NET"/>
    <s v="DECI_STD"/>
    <m/>
    <n v="15516"/>
    <s v="FMSC HBFM02"/>
    <s v="15:30"/>
    <s v="16:30"/>
    <d v="1899-12-30T01:00:00"/>
    <d v="1899-12-30T15:30:00"/>
    <d v="1899-12-30T16:30:00"/>
    <d v="1899-12-30T01:00:00"/>
    <s v="DCO"/>
    <s v="N/A"/>
  </r>
  <r>
    <n v="15516"/>
    <x v="116"/>
    <x v="21"/>
    <s v="IFTS 25-01 QAT"/>
    <s v="QATAR"/>
    <n v="78"/>
    <s v="IFTS"/>
    <n v="22"/>
    <s v="X"/>
    <m/>
    <x v="6"/>
    <s v="STDA"/>
    <s v="DECI_STD"/>
    <m/>
    <m/>
    <s v="PT FAM02"/>
    <s v="15:30"/>
    <s v="16:30"/>
    <d v="1899-12-30T01:00:00"/>
    <d v="1899-12-30T15:25:00"/>
    <d v="1899-12-30T16:20:00"/>
    <d v="1899-12-30T00:55:00"/>
    <s v="DCO"/>
    <s v="N/A"/>
  </r>
  <r>
    <n v="15517"/>
    <x v="116"/>
    <x v="21"/>
    <s v="LIFT IFTS QATAR 25-01"/>
    <s v="QATAR"/>
    <n v="63"/>
    <s v="IFTS"/>
    <n v="23"/>
    <m/>
    <s v="X"/>
    <x v="3"/>
    <s v="STDA"/>
    <s v="DECI_STD"/>
    <m/>
    <m/>
    <s v="PT FAM02"/>
    <s v="15:30"/>
    <s v="16:30"/>
    <d v="1899-12-30T01:00:00"/>
    <d v="1899-12-30T15:30:00"/>
    <d v="1899-12-30T16:30:00"/>
    <d v="1899-12-30T01:00:00"/>
    <s v="DCO"/>
    <s v="N/A"/>
  </r>
  <r>
    <n v="15518"/>
    <x v="117"/>
    <x v="21"/>
    <s v="LIP 25-01"/>
    <s v="AMI"/>
    <n v="83"/>
    <s v="ACS"/>
    <n v="13"/>
    <m/>
    <s v="X"/>
    <x v="2"/>
    <s v="STDA"/>
    <s v="DECI_STD"/>
    <m/>
    <m/>
    <s v="SD EMRSP01"/>
    <s v="08:00"/>
    <s v="09:00"/>
    <d v="1899-12-30T01:00:00"/>
    <d v="1899-12-30T08:00:00"/>
    <d v="1899-12-30T09:00:00"/>
    <d v="1899-12-30T01:00:00"/>
    <s v="DCO"/>
    <s v="N/A"/>
  </r>
  <r>
    <n v="15519"/>
    <x v="117"/>
    <x v="21"/>
    <s v="LIFT 25-41"/>
    <s v="AMI"/>
    <n v="79"/>
    <s v="ACS"/>
    <n v="2"/>
    <s v="X"/>
    <m/>
    <x v="3"/>
    <s v="STDA"/>
    <s v="DECI_STD"/>
    <m/>
    <m/>
    <s v="SD EMR04"/>
    <s v="08:00"/>
    <s v="09:00"/>
    <d v="1899-12-30T01:00:00"/>
    <d v="1899-12-30T08:00:00"/>
    <d v="1899-12-30T09:00:00"/>
    <d v="1899-12-30T01:00:00"/>
    <s v="DCO"/>
    <s v="N/A"/>
  </r>
  <r>
    <n v="15520"/>
    <x v="117"/>
    <x v="21"/>
    <s v="LIFT IFTS 24-04 CAN"/>
    <s v="IFTS"/>
    <n v="54"/>
    <s v="ACS"/>
    <n v="10"/>
    <m/>
    <s v="X"/>
    <x v="0"/>
    <s v="NET"/>
    <s v="DECI_STD"/>
    <m/>
    <n v="15521"/>
    <s v="FMSC HBFM01"/>
    <s v="08:00"/>
    <s v="09:00"/>
    <d v="1899-12-30T01:00:00"/>
    <d v="1899-12-30T08:00:00"/>
    <d v="1899-12-30T09:00:00"/>
    <d v="1899-12-30T01:00:00"/>
    <s v="DCO"/>
    <s v="N/A"/>
  </r>
  <r>
    <n v="15521"/>
    <x v="117"/>
    <x v="21"/>
    <s v="LIFT IFTS 24-05 GER"/>
    <s v="IFTS"/>
    <n v="66"/>
    <s v="ACS"/>
    <n v="14"/>
    <m/>
    <s v="X"/>
    <x v="5"/>
    <s v="NET"/>
    <s v="DECI_PGM"/>
    <m/>
    <n v="15522"/>
    <s v="NET PGM02"/>
    <s v="08:00"/>
    <s v="09:00"/>
    <d v="1899-12-30T01:00:00"/>
    <d v="1899-12-30T08:00:00"/>
    <d v="1899-12-30T09:00:00"/>
    <d v="1899-12-30T01:00:00"/>
    <s v="DCO"/>
    <s v="N/A"/>
  </r>
  <r>
    <n v="15522"/>
    <x v="117"/>
    <x v="21"/>
    <s v="LIFT IFTS 24-05 GER"/>
    <s v="IFTS"/>
    <n v="67"/>
    <s v="ACS"/>
    <n v="5"/>
    <m/>
    <s v="X"/>
    <x v="4"/>
    <s v="NET"/>
    <s v="DECI_PGM"/>
    <m/>
    <n v="15521"/>
    <s v="NET PGM02"/>
    <d v="1899-12-30T08:00:00"/>
    <d v="1899-12-30T09:00:00"/>
    <d v="1899-12-30T01:00:00"/>
    <d v="1899-12-30T08:00:00"/>
    <d v="1899-12-30T09:00:00"/>
    <d v="1899-12-30T01:00:00"/>
    <s v="DCO"/>
    <s v="N/A"/>
  </r>
  <r>
    <n v="15523"/>
    <x v="117"/>
    <x v="21"/>
    <s v=" IFTS LIFT 24-03 QATAR"/>
    <s v="QATAR"/>
    <n v="56"/>
    <s v="IFTS"/>
    <n v="23"/>
    <s v="X"/>
    <m/>
    <x v="5"/>
    <s v="NET"/>
    <s v="DCA"/>
    <m/>
    <n v="15524"/>
    <s v="NET QRA01"/>
    <s v="09:30"/>
    <s v="10:30"/>
    <d v="1899-12-30T01:00:00"/>
    <d v="1899-12-30T09:30:00"/>
    <d v="1899-12-30T10:30:00"/>
    <d v="1899-12-30T01:00:00"/>
    <s v="DCO"/>
    <s v="N/A"/>
  </r>
  <r>
    <n v="15524"/>
    <x v="117"/>
    <x v="21"/>
    <s v=" IFTS LIFT 24-03 QATAR"/>
    <s v="QATAR"/>
    <n v="61"/>
    <s v="ACS"/>
    <n v="17"/>
    <s v="X"/>
    <m/>
    <x v="4"/>
    <s v="NET"/>
    <s v="DCA"/>
    <m/>
    <n v="15523"/>
    <s v="NET QRA01"/>
    <d v="1899-12-30T09:30:00"/>
    <d v="1899-12-30T10:30:00"/>
    <d v="1899-12-30T01:00:00"/>
    <d v="1899-12-30T09:30:00"/>
    <d v="1899-12-30T10:30:00"/>
    <d v="1899-12-30T01:00:00"/>
    <s v="DCO"/>
    <s v="N/A"/>
  </r>
  <r>
    <n v="15525"/>
    <x v="117"/>
    <x v="21"/>
    <s v="LIFT IFTS 24-04 SPA"/>
    <s v="IFTS"/>
    <n v="60"/>
    <s v="ACS"/>
    <n v="1"/>
    <m/>
    <s v="X"/>
    <x v="0"/>
    <s v="NET"/>
    <s v="DECI_STD"/>
    <m/>
    <n v="15526"/>
    <s v="FMSC HACM02"/>
    <s v="09:30"/>
    <s v="10:30"/>
    <d v="1899-12-30T01:00:00"/>
    <d v="1899-12-30T09:30:00"/>
    <d v="1899-12-30T10:30:00"/>
    <d v="1899-12-30T01:00:00"/>
    <s v="DCO"/>
    <s v="N/A"/>
  </r>
  <r>
    <n v="15526"/>
    <x v="117"/>
    <x v="21"/>
    <s v="LIFT 25-41"/>
    <s v="AMI"/>
    <n v="81"/>
    <s v="IFTS"/>
    <n v="22"/>
    <s v="X"/>
    <m/>
    <x v="6"/>
    <s v="STDA"/>
    <s v="IF"/>
    <m/>
    <m/>
    <s v="SD IF01"/>
    <s v="09:30"/>
    <s v="10:30"/>
    <d v="1899-12-30T01:00:00"/>
    <d v="1899-12-30T09:30:00"/>
    <d v="1899-12-30T10:30:00"/>
    <d v="1899-12-30T01:00:00"/>
    <s v="DCO"/>
    <s v="N/A"/>
  </r>
  <r>
    <n v="15527"/>
    <x v="117"/>
    <x v="21"/>
    <s v="IFTS LIFT 24-01 QATAR"/>
    <s v="QATAR"/>
    <n v="40"/>
    <s v="ACS"/>
    <n v="32"/>
    <s v="X"/>
    <m/>
    <x v="3"/>
    <s v="STDA"/>
    <s v="DECI_STD"/>
    <m/>
    <m/>
    <s v="PT FAM02"/>
    <s v="09:30"/>
    <s v="10:30"/>
    <d v="1899-12-30T01:00:00"/>
    <d v="1899-12-30T09:30:00"/>
    <d v="1899-12-30T10:30:00"/>
    <d v="1899-12-30T01:00:00"/>
    <s v="DCO"/>
    <s v="N/A"/>
  </r>
  <r>
    <n v="15528"/>
    <x v="117"/>
    <x v="21"/>
    <s v="LIFT IFTS 24-04 JPN"/>
    <s v="IFTS"/>
    <n v="55"/>
    <s v="ACS"/>
    <n v="13"/>
    <m/>
    <s v="X"/>
    <x v="5"/>
    <s v="NET"/>
    <s v="DECI_STD"/>
    <m/>
    <n v="15529"/>
    <s v="FMSC DBFM02"/>
    <s v="11:00"/>
    <s v="12:00"/>
    <d v="1899-12-30T01:00:00"/>
    <d v="1899-12-30T11:00:00"/>
    <d v="1899-12-30T12:00:00"/>
    <d v="1899-12-30T01:00:00"/>
    <s v="DCO"/>
    <s v="N/A"/>
  </r>
  <r>
    <n v="15529"/>
    <x v="118"/>
    <x v="21"/>
    <s v="LIFT IFTS 24-05 AUT"/>
    <s v="IFTS"/>
    <n v="65"/>
    <s v="IFTS"/>
    <n v="22"/>
    <m/>
    <s v="X"/>
    <x v="6"/>
    <s v="NET"/>
    <s v="LOW LEVEL"/>
    <m/>
    <n v="15555"/>
    <s v="NET TLL02"/>
    <s v="15:30"/>
    <s v="16:30"/>
    <d v="1899-12-30T01:00:00"/>
    <d v="1899-12-30T15:30:00"/>
    <d v="1899-12-30T16:15:00"/>
    <d v="1899-12-30T00:45:00"/>
    <s v="RSLD"/>
    <s v="CD3"/>
  </r>
  <r>
    <n v="15530"/>
    <x v="117"/>
    <x v="21"/>
    <s v="LIFT IFTS 24-04 JPN"/>
    <s v="IFTS"/>
    <n v="57"/>
    <s v="IFTS"/>
    <n v="9"/>
    <m/>
    <s v="X"/>
    <x v="0"/>
    <s v="NET"/>
    <s v="DECI_STD"/>
    <m/>
    <n v="15531"/>
    <s v="FMSC DBFM02"/>
    <s v="11:00"/>
    <s v="12:00"/>
    <d v="1899-12-30T01:00:00"/>
    <d v="1899-12-30T11:00:00"/>
    <d v="1899-12-30T12:00:00"/>
    <d v="1899-12-30T01:00:00"/>
    <s v="DCO"/>
    <s v="N/A"/>
  </r>
  <r>
    <n v="15531"/>
    <x v="117"/>
    <x v="21"/>
    <s v="IFTS 25-01 QAT"/>
    <s v="QATAR"/>
    <n v="76"/>
    <s v="ACS"/>
    <n v="14"/>
    <s v="X"/>
    <m/>
    <x v="6"/>
    <s v="STDA"/>
    <s v="DECI_STD"/>
    <m/>
    <m/>
    <s v="PT FAM02"/>
    <s v="11:00"/>
    <s v="12:00"/>
    <d v="1899-12-30T01:00:00"/>
    <d v="1899-12-30T11:00:00"/>
    <d v="1899-12-30T12:00:00"/>
    <d v="1899-12-30T01:00:00"/>
    <s v="DCO"/>
    <s v="N/A"/>
  </r>
  <r>
    <n v="15532"/>
    <x v="117"/>
    <x v="21"/>
    <s v="LIFT IFTS QATAR 25-01"/>
    <s v="QATAR"/>
    <n v="65"/>
    <s v="ACS"/>
    <n v="5"/>
    <m/>
    <s v="X"/>
    <x v="2"/>
    <s v="STDA"/>
    <s v="DECI_STD"/>
    <m/>
    <m/>
    <s v="PT FAM02"/>
    <s v="11:00"/>
    <s v="12:00"/>
    <d v="1899-12-30T01:00:00"/>
    <d v="1899-12-30T11:00:00"/>
    <d v="1899-12-30T12:00:00"/>
    <d v="1899-12-30T01:00:00"/>
    <s v="DCO"/>
    <s v="N/A"/>
  </r>
  <r>
    <n v="15533"/>
    <x v="117"/>
    <x v="21"/>
    <s v="LIFT 24-44 ITA"/>
    <s v="AMI"/>
    <n v="72"/>
    <s v="ACS"/>
    <n v="9"/>
    <s v="X"/>
    <m/>
    <x v="5"/>
    <s v="NET"/>
    <s v="DCA"/>
    <m/>
    <n v="15534"/>
    <s v="SD ADCA02"/>
    <s v="12:30"/>
    <d v="1899-12-30T13:30:00"/>
    <d v="1899-12-30T01:00:00"/>
    <s v="12:30"/>
    <d v="1899-12-30T13:30:00"/>
    <d v="1899-12-30T01:00:00"/>
    <s v="DCO"/>
    <s v="N/A"/>
  </r>
  <r>
    <n v="15534"/>
    <x v="117"/>
    <x v="21"/>
    <s v="LIFT 24-44 ITA"/>
    <s v="AMI"/>
    <n v="70"/>
    <s v="IFTS"/>
    <n v="23"/>
    <s v="X"/>
    <m/>
    <x v="4"/>
    <s v="NET"/>
    <s v="DCA"/>
    <m/>
    <n v="15533"/>
    <s v="SD ADCA02"/>
    <d v="1899-12-30T12:30:00"/>
    <d v="1899-12-30T13:30:00"/>
    <d v="1899-12-30T01:00:00"/>
    <s v="12:30"/>
    <d v="1899-12-30T13:30:00"/>
    <d v="1899-12-30T01:00:00"/>
    <s v="DCO"/>
    <s v="N/A"/>
  </r>
  <r>
    <n v="15535"/>
    <x v="117"/>
    <x v="21"/>
    <s v="LIFT IFTS 24-04 HUN"/>
    <s v="IFTS"/>
    <n v="62"/>
    <s v="ACS"/>
    <n v="12"/>
    <m/>
    <s v="X"/>
    <x v="0"/>
    <s v="NET"/>
    <s v="DECI_STD"/>
    <m/>
    <n v="15536"/>
    <s v="FMSC HACM01"/>
    <s v="12:30"/>
    <s v="13:30"/>
    <d v="1899-12-30T01:00:00"/>
    <d v="1899-12-30T12:30:00"/>
    <d v="1899-12-30T13:30:00"/>
    <d v="1899-12-30T01:00:00"/>
    <s v="DCO"/>
    <s v="N/A"/>
  </r>
  <r>
    <n v="15536"/>
    <x v="117"/>
    <x v="21"/>
    <s v="LIFT IFTS QATAR 25-01"/>
    <s v="QATAR"/>
    <n v="68"/>
    <s v="IFTS"/>
    <n v="22"/>
    <m/>
    <s v="X"/>
    <x v="6"/>
    <s v="STDA"/>
    <s v="DECI_STD"/>
    <m/>
    <m/>
    <s v="FMS CFB01"/>
    <s v="12:30"/>
    <s v="13:30"/>
    <d v="1899-12-30T01:00:00"/>
    <s v="12:30"/>
    <s v="13:30"/>
    <d v="1899-12-30T01:00:00"/>
    <s v="DCO"/>
    <s v="N/A"/>
  </r>
  <r>
    <n v="15537"/>
    <x v="117"/>
    <x v="21"/>
    <s v="IFTS 25-01 QAT"/>
    <s v="QATAR"/>
    <n v="78"/>
    <s v="ACS"/>
    <n v="32"/>
    <s v="X"/>
    <m/>
    <x v="3"/>
    <s v="STDA"/>
    <s v="DECI_STD"/>
    <m/>
    <m/>
    <s v="FMS CFB01"/>
    <s v="12:30"/>
    <s v="13:30"/>
    <d v="1899-12-30T01:00:00"/>
    <d v="1899-12-30T12:30:00"/>
    <d v="1899-12-30T13:30:00"/>
    <d v="1899-12-30T01:00:00"/>
    <s v="DCO"/>
    <s v="N/A"/>
  </r>
  <r>
    <n v="15538"/>
    <x v="117"/>
    <x v="21"/>
    <s v=" IFTS LIFT 24-03 QATAR"/>
    <s v="QATAR"/>
    <n v="56"/>
    <s v="ACS"/>
    <n v="2"/>
    <s v="X"/>
    <m/>
    <x v="5"/>
    <s v="NET"/>
    <s v="DCA"/>
    <m/>
    <n v="15539"/>
    <s v="NET QRA02"/>
    <s v="14:00"/>
    <s v="15:00"/>
    <d v="1899-12-30T01:00:00"/>
    <s v="14:00"/>
    <s v="15:00"/>
    <d v="1899-12-30T01:00:00"/>
    <s v="DCO"/>
    <s v="N/A"/>
  </r>
  <r>
    <n v="15539"/>
    <x v="117"/>
    <x v="21"/>
    <s v=" IFTS LIFT 24-03 QATAR"/>
    <s v="QATAR"/>
    <n v="61"/>
    <s v="IFTS"/>
    <n v="9"/>
    <s v="X"/>
    <m/>
    <x v="4"/>
    <s v="NET"/>
    <s v="DCA"/>
    <m/>
    <n v="15538"/>
    <s v="NET QRA02"/>
    <d v="1899-12-30T14:00:00"/>
    <d v="1899-12-30T15:00:00"/>
    <d v="1899-12-30T01:00:00"/>
    <d v="1899-12-30T14:00:00"/>
    <d v="1899-12-30T15:00:00"/>
    <d v="1899-12-30T01:00:00"/>
    <s v="DCO"/>
    <s v="N/A"/>
  </r>
  <r>
    <n v="15540"/>
    <x v="117"/>
    <x v="21"/>
    <s v="LIFT IFTS 24-04 CAN"/>
    <s v="IFTS"/>
    <n v="52"/>
    <s v="ACS"/>
    <n v="10"/>
    <m/>
    <s v="X"/>
    <x v="0"/>
    <s v="NET"/>
    <s v="DECI_STD"/>
    <m/>
    <n v="15541"/>
    <s v="FMSC HBFM01"/>
    <s v="14:00"/>
    <s v="15:00"/>
    <d v="1899-12-30T01:00:00"/>
    <s v="14:00"/>
    <s v="15:00"/>
    <d v="1899-12-30T01:00:00"/>
    <s v="DCO"/>
    <s v="N/A"/>
  </r>
  <r>
    <n v="15541"/>
    <x v="117"/>
    <x v="21"/>
    <s v="LIFT IFTS QATAR 25-01"/>
    <s v="QATAR"/>
    <n v="63"/>
    <s v="ACS"/>
    <n v="5"/>
    <m/>
    <s v="X"/>
    <x v="6"/>
    <s v="STDA"/>
    <s v="DECI_STD"/>
    <m/>
    <m/>
    <s v="FMS CFB01"/>
    <s v="14:00"/>
    <s v="15:00"/>
    <d v="1899-12-30T01:00:00"/>
    <s v="14:00"/>
    <s v="15:00"/>
    <d v="1899-12-30T01:00:00"/>
    <s v="DCO"/>
    <s v="N/A"/>
  </r>
  <r>
    <n v="15542"/>
    <x v="117"/>
    <x v="21"/>
    <s v="LIFT IFTS QATAR 25-01"/>
    <s v="QATAR"/>
    <n v="66"/>
    <s v="ACS"/>
    <n v="14"/>
    <m/>
    <s v="X"/>
    <x v="3"/>
    <s v="STDA"/>
    <s v="DECI_STD"/>
    <m/>
    <m/>
    <s v="PT FAM02"/>
    <s v="14:00"/>
    <s v="15:00"/>
    <d v="1899-12-30T01:00:00"/>
    <d v="1899-12-30T14:00:00"/>
    <d v="1899-12-30T15:00:00"/>
    <d v="1899-12-30T01:00:00"/>
    <s v="DCO"/>
    <s v="N/A"/>
  </r>
  <r>
    <n v="15543"/>
    <x v="117"/>
    <x v="21"/>
    <s v="LIFT IFTS 25-02 SGP"/>
    <s v="IFTS"/>
    <n v="82"/>
    <s v="ACS"/>
    <n v="9"/>
    <m/>
    <s v="X"/>
    <x v="2"/>
    <s v="STDA"/>
    <s v="DECI_STD"/>
    <m/>
    <m/>
    <s v="PT FAM01"/>
    <s v="15:30"/>
    <s v="16:30"/>
    <d v="1899-12-30T01:00:00"/>
    <s v="15:30"/>
    <s v="16:30"/>
    <d v="1899-12-30T01:00:00"/>
    <s v="DCO"/>
    <s v="N/A"/>
  </r>
  <r>
    <n v="15544"/>
    <x v="117"/>
    <x v="21"/>
    <s v="LIFT IFTS 25-02 SGP"/>
    <s v="IFTS"/>
    <n v="83"/>
    <s v="ACS"/>
    <n v="17"/>
    <m/>
    <s v="X"/>
    <x v="3"/>
    <s v="STDA"/>
    <s v="DECI_STD"/>
    <m/>
    <m/>
    <s v="PT FAM01"/>
    <s v="15:30"/>
    <s v="16:30"/>
    <d v="1899-12-30T01:00:00"/>
    <s v="15:30"/>
    <s v="16:30"/>
    <d v="1899-12-30T01:00:00"/>
    <s v="DCO"/>
    <s v="N/A"/>
  </r>
  <r>
    <n v="15545"/>
    <x v="117"/>
    <x v="21"/>
    <s v="LIFT 25-41"/>
    <s v="AMI"/>
    <n v="76"/>
    <s v="ACS"/>
    <n v="12"/>
    <s v="X"/>
    <m/>
    <x v="0"/>
    <s v="STDA"/>
    <s v="IF"/>
    <m/>
    <m/>
    <s v="SD IF01"/>
    <s v="15:30"/>
    <s v="16:30"/>
    <d v="1899-12-30T01:00:00"/>
    <s v="15:30"/>
    <s v="16:30"/>
    <d v="1899-12-30T01:00:00"/>
    <s v="DCO"/>
    <s v="N/A"/>
  </r>
  <r>
    <n v="15546"/>
    <x v="117"/>
    <x v="21"/>
    <s v="LIFT 25-41"/>
    <s v="AMI"/>
    <n v="80"/>
    <s v="ACS"/>
    <n v="1"/>
    <s v="X"/>
    <m/>
    <x v="1"/>
    <s v="STDA"/>
    <s v="IF"/>
    <m/>
    <m/>
    <s v="SD IF01"/>
    <s v="15:30"/>
    <s v="16:30"/>
    <d v="1899-12-30T01:00:00"/>
    <s v="15:30"/>
    <s v="16:30"/>
    <d v="1899-12-30T01:00:00"/>
    <s v="DCO"/>
    <s v="N/A"/>
  </r>
  <r>
    <n v="15547"/>
    <x v="117"/>
    <x v="21"/>
    <s v="LIFT IFTS 24-05 GER"/>
    <s v="IFTS"/>
    <n v="67"/>
    <s v="IFTS"/>
    <n v="22"/>
    <m/>
    <s v="X"/>
    <x v="5"/>
    <s v="NET"/>
    <s v="DECI_PGM"/>
    <m/>
    <n v="15548"/>
    <s v="NET PGM03"/>
    <s v="15:30"/>
    <s v="16:30"/>
    <d v="1899-12-30T01:00:00"/>
    <s v="15:30"/>
    <s v="16:30"/>
    <d v="1899-12-30T01:00:00"/>
    <s v="DCO"/>
    <s v="N/A"/>
  </r>
  <r>
    <n v="15548"/>
    <x v="117"/>
    <x v="21"/>
    <s v="LIFT IFTS 24-05 GER"/>
    <s v="IFTS"/>
    <n v="66"/>
    <s v="ACS"/>
    <n v="32"/>
    <m/>
    <s v="X"/>
    <x v="4"/>
    <s v="NET"/>
    <s v="DECI_PGM"/>
    <m/>
    <n v="15547"/>
    <s v="NET PGM03"/>
    <d v="1899-12-30T15:30:00"/>
    <d v="1899-12-30T16:30:00"/>
    <d v="1899-12-30T01:00:00"/>
    <d v="1899-12-30T15:30:00"/>
    <d v="1899-12-30T16:30:00"/>
    <d v="1899-12-30T01:00:00"/>
    <s v="SDC"/>
    <s v="N/A"/>
  </r>
  <r>
    <n v="15549"/>
    <x v="118"/>
    <x v="21"/>
    <s v="LIFT IFTS 24-04 HUN"/>
    <s v="IFTS"/>
    <n v="63"/>
    <s v="ACS"/>
    <n v="17"/>
    <m/>
    <s v="X"/>
    <x v="5"/>
    <s v="NET"/>
    <s v="DECI_STD"/>
    <m/>
    <n v="15550"/>
    <s v="FMSC HACM01"/>
    <s v="08:00"/>
    <s v="09:00"/>
    <d v="1899-12-30T01:00:00"/>
    <s v="08:00"/>
    <s v="09:00"/>
    <d v="1899-12-30T01:00:00"/>
    <s v="DCO"/>
    <s v="N/A"/>
  </r>
  <r>
    <n v="15550"/>
    <x v="118"/>
    <x v="21"/>
    <s v="LIFT IFTS QATAR 25-01"/>
    <s v="QATAR"/>
    <n v="66"/>
    <s v="ACS"/>
    <n v="10"/>
    <m/>
    <s v="X"/>
    <x v="0"/>
    <s v="STDA"/>
    <s v="DECI_STD"/>
    <m/>
    <m/>
    <s v="FMS CFB01"/>
    <s v="08:00"/>
    <s v="09:00"/>
    <d v="1899-12-30T01:00:00"/>
    <d v="1899-12-30T08:10:00"/>
    <d v="1899-12-30T09:10:00"/>
    <d v="1899-12-30T01:00:00"/>
    <s v="DCO"/>
    <s v="N/A"/>
  </r>
  <r>
    <n v="15551"/>
    <x v="118"/>
    <x v="21"/>
    <s v="LIFT IFTS QATAR 25-01"/>
    <s v="QATAR"/>
    <n v="63"/>
    <s v="ACS"/>
    <n v="13"/>
    <m/>
    <s v="X"/>
    <x v="1"/>
    <s v="STDA"/>
    <s v="DECI_STD"/>
    <m/>
    <m/>
    <s v="FMS CF01"/>
    <s v="08:00"/>
    <s v="09:00"/>
    <d v="1899-12-30T01:00:00"/>
    <d v="1899-12-30T08:00:00"/>
    <d v="1899-12-30T09:00:00"/>
    <d v="1899-12-30T01:00:00"/>
    <s v="DCO"/>
    <s v="N/A"/>
  </r>
  <r>
    <n v="15552"/>
    <x v="118"/>
    <x v="21"/>
    <s v="IFTS 25-01 QAT"/>
    <s v="QATAR"/>
    <n v="76"/>
    <s v="ACS"/>
    <n v="1"/>
    <s v="X"/>
    <m/>
    <x v="6"/>
    <s v="STDA"/>
    <s v="DECI_STD"/>
    <m/>
    <m/>
    <s v="FMS CFB01"/>
    <s v="08:00"/>
    <s v="09:00"/>
    <d v="1899-12-30T01:00:00"/>
    <d v="1899-12-30T08:00:00"/>
    <d v="1899-12-30T09:00:00"/>
    <d v="1899-12-30T01:00:00"/>
    <s v="DCO"/>
    <s v="N/A"/>
  </r>
  <r>
    <n v="15553"/>
    <x v="118"/>
    <x v="21"/>
    <s v="IFTS 25-01 QAT"/>
    <s v="QATAR"/>
    <n v="77"/>
    <s v="ACS"/>
    <n v="31"/>
    <s v="X"/>
    <m/>
    <x v="2"/>
    <s v="STDA"/>
    <s v="DECI_STD"/>
    <m/>
    <m/>
    <s v="PT FAM02"/>
    <s v="08:00"/>
    <s v="09:00"/>
    <d v="1899-12-30T01:00:00"/>
    <d v="1899-12-30T08:00:00"/>
    <d v="1899-12-30T09:00:00"/>
    <d v="1899-12-30T01:00:00"/>
    <s v="DCO"/>
    <s v="N/A"/>
  </r>
  <r>
    <n v="15554"/>
    <x v="118"/>
    <x v="21"/>
    <s v="LIFT 24-44 ITA"/>
    <s v="AMI"/>
    <n v="72"/>
    <s v="ACS"/>
    <n v="32"/>
    <s v="X"/>
    <m/>
    <x v="5"/>
    <s v="NET"/>
    <s v="BTAG"/>
    <m/>
    <n v="15555"/>
    <s v="SD AI01"/>
    <s v="09:30"/>
    <s v="10:30"/>
    <d v="1899-12-30T01:00:00"/>
    <s v="09:30"/>
    <s v="10:30"/>
    <d v="1899-12-30T01:00:00"/>
    <s v="DCO"/>
    <s v="N/A"/>
  </r>
  <r>
    <n v="15555"/>
    <x v="118"/>
    <x v="21"/>
    <s v="LIFT 24-44 ITA"/>
    <s v="AMI"/>
    <n v="70"/>
    <s v="ACS"/>
    <n v="5"/>
    <s v="X"/>
    <m/>
    <x v="4"/>
    <s v="NET"/>
    <s v="BTAG"/>
    <m/>
    <n v="15554"/>
    <s v="SD AI01"/>
    <d v="1899-12-30T09:30:00"/>
    <d v="1899-12-30T10:30:00"/>
    <d v="1899-12-30T01:00:00"/>
    <s v="09:30"/>
    <s v="10:30"/>
    <d v="1899-12-30T01:00:00"/>
    <s v="DCO"/>
    <s v="N/A"/>
  </r>
  <r>
    <n v="15556"/>
    <x v="118"/>
    <x v="21"/>
    <s v="IFTS LIFT 24-01 QATAR"/>
    <s v="QATAR"/>
    <n v="40"/>
    <s v="IFTS"/>
    <n v="22"/>
    <s v="X"/>
    <m/>
    <x v="0"/>
    <s v="STDA"/>
    <s v="DECI_STD"/>
    <m/>
    <m/>
    <s v="FMS CFB01"/>
    <s v="09:30"/>
    <s v="10:30"/>
    <d v="1899-12-30T01:00:00"/>
    <d v="1899-12-30T09:30:00"/>
    <d v="1899-12-30T10:35:00"/>
    <d v="1899-12-30T01:05:00"/>
    <s v="DCO"/>
    <s v="N/A"/>
  </r>
  <r>
    <n v="15557"/>
    <x v="118"/>
    <x v="21"/>
    <s v="LIFT IFTS 24-05 GER"/>
    <s v="IFTS"/>
    <n v="66"/>
    <s v="ACS"/>
    <n v="9"/>
    <m/>
    <s v="X"/>
    <x v="1"/>
    <s v="STDA"/>
    <s v="CAS_DECI"/>
    <m/>
    <m/>
    <s v="FMS CAS01"/>
    <s v="09:30"/>
    <s v="10:30"/>
    <d v="1899-12-30T01:00:00"/>
    <d v="1899-12-30T09:30:00"/>
    <d v="1899-12-30T10:30:00"/>
    <d v="1899-12-30T01:00:00"/>
    <s v="DCO"/>
    <s v="N/A"/>
  </r>
  <r>
    <n v="15558"/>
    <x v="118"/>
    <x v="21"/>
    <s v="LIFT IFTS 24-05 GER"/>
    <s v="IFTS"/>
    <n v="67"/>
    <s v="IFTS"/>
    <n v="23"/>
    <m/>
    <s v="X"/>
    <x v="6"/>
    <s v="STDA"/>
    <s v="CAS_DECI"/>
    <m/>
    <m/>
    <s v="FMS CAS01"/>
    <s v="09:30"/>
    <s v="10:30"/>
    <d v="1899-12-30T01:00:00"/>
    <d v="1899-12-30T09:30:00"/>
    <d v="1899-12-30T10:30:00"/>
    <d v="1899-12-30T01:00:00"/>
    <s v="DCO"/>
    <s v="N/A"/>
  </r>
  <r>
    <n v="15559"/>
    <x v="118"/>
    <x v="21"/>
    <s v="LIFT IFTS QATAR 25-01"/>
    <s v="QATAR"/>
    <n v="68"/>
    <s v="IFTS"/>
    <n v="9"/>
    <m/>
    <s v="X"/>
    <x v="3"/>
    <s v="STDA"/>
    <s v="DECI_STD"/>
    <m/>
    <m/>
    <s v="FMS CF01"/>
    <s v="09:30"/>
    <s v="10:30"/>
    <d v="1899-12-30T01:00:00"/>
    <d v="1899-12-30T09:30:00"/>
    <d v="1899-12-30T10:30:00"/>
    <d v="1899-12-30T01:00:00"/>
    <s v="DCO"/>
    <s v="N/A"/>
  </r>
  <r>
    <n v="15560"/>
    <x v="118"/>
    <x v="21"/>
    <s v="LIFT IFTS 24-04 HUN"/>
    <s v="IFTS"/>
    <n v="62"/>
    <s v="ACS"/>
    <n v="14"/>
    <m/>
    <s v="X"/>
    <x v="5"/>
    <s v="NET"/>
    <s v="DECI_STD"/>
    <m/>
    <n v="15561"/>
    <s v="FMSC HACM02"/>
    <s v="11:00"/>
    <d v="1899-12-30T11:50:00"/>
    <d v="1899-12-30T00:50:00"/>
    <s v="11:00"/>
    <d v="1899-12-30T11:50:00"/>
    <d v="1899-12-30T00:50:00"/>
    <s v="DCO"/>
    <s v="N/A"/>
  </r>
  <r>
    <n v="15561"/>
    <x v="118"/>
    <x v="21"/>
    <s v="LIFT 25-41"/>
    <s v="AMI"/>
    <n v="82"/>
    <s v="ACS"/>
    <n v="1"/>
    <s v="X"/>
    <m/>
    <x v="3"/>
    <s v="STDA"/>
    <s v="IF"/>
    <m/>
    <m/>
    <s v="SD IF01"/>
    <s v="11:00"/>
    <s v="12:00"/>
    <d v="1899-12-30T01:00:00"/>
    <d v="1899-12-30T11:00:00"/>
    <d v="1899-12-30T12:00:00"/>
    <d v="1899-12-30T01:00:00"/>
    <s v="DCO"/>
    <s v="N/A"/>
  </r>
  <r>
    <n v="15562"/>
    <x v="118"/>
    <x v="21"/>
    <s v="LIFT IFTS QATAR 25-01"/>
    <s v="QATAR"/>
    <n v="65"/>
    <s v="ACS"/>
    <n v="12"/>
    <m/>
    <s v="X"/>
    <x v="6"/>
    <s v="STDA"/>
    <s v="DECI_STD"/>
    <m/>
    <m/>
    <s v="FMS CFB01"/>
    <s v="11:00"/>
    <s v="12:00"/>
    <d v="1899-12-30T01:00:00"/>
    <d v="1899-12-30T11:00:00"/>
    <d v="1899-12-30T12:10:00"/>
    <d v="1899-12-30T01:10:00"/>
    <s v="DCO"/>
    <s v="N/A"/>
  </r>
  <r>
    <n v="15563"/>
    <x v="118"/>
    <x v="21"/>
    <s v=" IFTS LIFT 24-03 QATAR"/>
    <s v="QATAR"/>
    <n v="57"/>
    <s v="IFTS"/>
    <n v="10"/>
    <s v="X"/>
    <m/>
    <x v="0"/>
    <s v="STDA"/>
    <s v="DECI_STD_NVG"/>
    <m/>
    <m/>
    <s v="FMS R2RNVG01"/>
    <s v="11:00"/>
    <s v="12:00"/>
    <d v="1899-12-30T01:00:00"/>
    <d v="1899-12-30T11:00:00"/>
    <d v="1899-12-30T12:00:00"/>
    <d v="1899-12-30T01:00:00"/>
    <s v="DCO"/>
    <s v="N/A"/>
  </r>
  <r>
    <n v="15564"/>
    <x v="118"/>
    <x v="21"/>
    <s v="IFTS LIFT 24-03 QATAR"/>
    <s v="QATAR"/>
    <n v="58"/>
    <s v="ACS"/>
    <n v="13"/>
    <s v="X"/>
    <m/>
    <x v="1"/>
    <s v="STDA"/>
    <s v="BRV_R2R_STD"/>
    <m/>
    <m/>
    <s v="PT R2R01"/>
    <s v="11:00"/>
    <s v="12:00"/>
    <d v="1899-12-30T01:00:00"/>
    <d v="1899-12-30T11:00:00"/>
    <d v="1899-12-30T12:00:00"/>
    <d v="1899-12-30T01:00:00"/>
    <s v="DCO"/>
    <s v="N/A"/>
  </r>
  <r>
    <n v="15565"/>
    <x v="118"/>
    <x v="21"/>
    <s v="LIFT IFTS 24-04 CAN"/>
    <s v="IFTS"/>
    <n v="54"/>
    <s v="IFTS"/>
    <n v="9"/>
    <m/>
    <s v="X"/>
    <x v="5"/>
    <s v="NET"/>
    <s v="DECI_STD"/>
    <m/>
    <n v="15566"/>
    <s v="FMSC HBFM02"/>
    <s v="12:30"/>
    <d v="1899-12-30T13:20:00"/>
    <d v="1899-12-30T00:50:00"/>
    <d v="1899-12-30T12:30:00"/>
    <d v="1899-12-30T13:20:00"/>
    <d v="1899-12-30T00:50:00"/>
    <s v="DCO"/>
    <s v="N/A"/>
  </r>
  <r>
    <n v="15566"/>
    <x v="118"/>
    <x v="21"/>
    <s v="LIFT IFTS 24-04 CAN"/>
    <s v="IFTS"/>
    <n v="52"/>
    <s v="IFTS"/>
    <n v="23"/>
    <m/>
    <s v="X"/>
    <x v="0"/>
    <s v="NET"/>
    <s v="DECI_STD"/>
    <m/>
    <n v="15567"/>
    <s v="FMSC HBFM02"/>
    <s v="12:30"/>
    <s v="13:30"/>
    <d v="1899-12-30T01:00:00"/>
    <d v="1899-12-30T12:30:00"/>
    <d v="1899-12-30T13:30:00"/>
    <d v="1899-12-30T01:00:00"/>
    <s v="DCO"/>
    <s v="N/A"/>
  </r>
  <r>
    <n v="15567"/>
    <x v="118"/>
    <x v="21"/>
    <s v="LIFT 25-41"/>
    <s v="AMI"/>
    <n v="79"/>
    <s v="IFTS"/>
    <n v="22"/>
    <s v="X"/>
    <m/>
    <x v="6"/>
    <s v="STDA"/>
    <s v="IF"/>
    <m/>
    <m/>
    <s v="SD IF01"/>
    <s v="12:30"/>
    <s v="13:30"/>
    <d v="1899-12-30T01:00:00"/>
    <d v="1899-12-30T12:30:00"/>
    <d v="1899-12-30T13:30:00"/>
    <d v="1899-12-30T01:00:00"/>
    <s v="DCO"/>
    <s v="N/A"/>
  </r>
  <r>
    <n v="15568"/>
    <x v="118"/>
    <x v="21"/>
    <s v="LIFT IFTS 25-02 UK"/>
    <s v="IFTS"/>
    <n v="81"/>
    <s v="ACS"/>
    <n v="5"/>
    <m/>
    <s v="X"/>
    <x v="3"/>
    <s v="STDA"/>
    <s v="DECI_STD"/>
    <m/>
    <m/>
    <s v="PT FAM02"/>
    <s v="12:30"/>
    <s v="13:30"/>
    <d v="1899-12-30T01:00:00"/>
    <d v="1899-12-30T12:30:00"/>
    <d v="1899-12-30T13:30:00"/>
    <d v="1899-12-30T01:00:00"/>
    <s v="DCO"/>
    <s v="N/A"/>
  </r>
  <r>
    <n v="15569"/>
    <x v="118"/>
    <x v="21"/>
    <s v="LIFT IFTS 24-04 HUN"/>
    <s v="IFTS"/>
    <n v="63"/>
    <s v="ACS"/>
    <n v="12"/>
    <m/>
    <s v="X"/>
    <x v="5"/>
    <s v="NET"/>
    <s v="DECI_STD"/>
    <m/>
    <n v="15570"/>
    <s v="FMSC HACM02"/>
    <s v="14:00"/>
    <s v="15:00"/>
    <d v="1899-12-30T01:00:00"/>
    <s v="14:00"/>
    <s v="15:00"/>
    <d v="1899-12-30T01:00:00"/>
    <s v="DCO"/>
    <s v="N/A"/>
  </r>
  <r>
    <n v="15570"/>
    <x v="118"/>
    <x v="21"/>
    <s v=" IFTS LIFT 24-03 QATAR"/>
    <s v="QATAR"/>
    <n v="57"/>
    <s v="ACS"/>
    <n v="14"/>
    <s v="X"/>
    <m/>
    <x v="0"/>
    <s v="STDA"/>
    <s v="DECI_STD_NVG"/>
    <m/>
    <m/>
    <s v="FMS R2RNVG02"/>
    <s v="14:00"/>
    <s v="15:00"/>
    <d v="1899-12-30T01:00:00"/>
    <d v="1899-12-30T14:00:00"/>
    <d v="1899-12-30T15:00:00"/>
    <d v="1899-12-30T01:00:00"/>
    <s v="DCO"/>
    <s v="N/A"/>
  </r>
  <r>
    <n v="15571"/>
    <x v="118"/>
    <x v="21"/>
    <s v="IFTS LIFT 24-03 QATAR"/>
    <s v="QATAR"/>
    <n v="58"/>
    <s v="ACS"/>
    <n v="1"/>
    <s v="X"/>
    <m/>
    <x v="1"/>
    <s v="STDA"/>
    <s v="BRV_R2R_STD"/>
    <m/>
    <m/>
    <s v="PT R2R02"/>
    <s v="14:00"/>
    <s v="15:00"/>
    <d v="1899-12-30T01:00:00"/>
    <d v="1899-12-30T14:00:00"/>
    <d v="1899-12-30T15:00:00"/>
    <d v="1899-12-30T01:00:00"/>
    <s v="DCO"/>
    <s v="N/A"/>
  </r>
  <r>
    <n v="15572"/>
    <x v="118"/>
    <x v="21"/>
    <s v="LIFT 25-41"/>
    <s v="AMI"/>
    <n v="76"/>
    <s v="ACS"/>
    <n v="7"/>
    <s v="X"/>
    <m/>
    <x v="6"/>
    <s v="STDA"/>
    <s v="DECI_STD"/>
    <m/>
    <m/>
    <s v="SD EMR04"/>
    <s v="14:00"/>
    <s v="15:00"/>
    <d v="1899-12-30T01:00:00"/>
    <d v="1899-12-30T13:50:00"/>
    <d v="1899-12-30T14:50:00"/>
    <d v="1899-12-30T01:00:00"/>
    <s v="DCO"/>
    <s v="N/A"/>
  </r>
  <r>
    <n v="15573"/>
    <x v="118"/>
    <x v="21"/>
    <s v="LIFT IFTS 25-02 UK"/>
    <s v="IFTS"/>
    <n v="80"/>
    <s v="ACS"/>
    <n v="8"/>
    <m/>
    <s v="X"/>
    <x v="3"/>
    <s v="STDA"/>
    <s v="DECI_STD"/>
    <m/>
    <m/>
    <s v="PT FAM02"/>
    <s v="14:00"/>
    <s v="15:00"/>
    <d v="1899-12-30T01:00:00"/>
    <d v="1899-12-30T14:00:00"/>
    <d v="1899-12-30T15:00:00"/>
    <d v="1899-12-30T01:00:00"/>
    <s v="DCO"/>
    <s v="N/A"/>
  </r>
  <r>
    <n v="15574"/>
    <x v="118"/>
    <x v="21"/>
    <s v="LIFT 24-44 ITA"/>
    <s v="AMI"/>
    <n v="71"/>
    <s v="ACS"/>
    <n v="9"/>
    <s v="X"/>
    <m/>
    <x v="5"/>
    <s v="NET"/>
    <s v="DECI_STD"/>
    <m/>
    <n v="15575"/>
    <s v="SD HACM02"/>
    <s v="15:30"/>
    <d v="1899-12-30T16:00:00"/>
    <d v="1899-12-30T00:30:00"/>
    <d v="1899-12-30T15:30:00"/>
    <d v="1899-12-30T16:00:00"/>
    <d v="1899-12-30T00:30:00"/>
    <s v="DCO"/>
    <s v="N/A"/>
  </r>
  <r>
    <n v="15575"/>
    <x v="118"/>
    <x v="21"/>
    <s v="IFTS 25-01 QAT"/>
    <s v="QATAR"/>
    <n v="78"/>
    <s v="IFTS"/>
    <n v="23"/>
    <s v="X"/>
    <m/>
    <x v="0"/>
    <s v="STDA"/>
    <s v="DECI_STD"/>
    <m/>
    <m/>
    <s v="FMS CF01"/>
    <s v="15:30"/>
    <s v="16:30"/>
    <d v="1899-12-30T01:00:00"/>
    <d v="1899-12-30T15:30:00"/>
    <d v="1899-12-30T16:30:00"/>
    <d v="1899-12-30T01:00:00"/>
    <s v="DCO"/>
    <s v="N/A"/>
  </r>
  <r>
    <n v="15576"/>
    <x v="64"/>
    <x v="21"/>
    <s v="LIFT IFTS 24-03 SAUDI"/>
    <s v="IFTS"/>
    <n v="45"/>
    <s v="ACS"/>
    <n v="14"/>
    <m/>
    <s v="X"/>
    <x v="5"/>
    <s v="NET"/>
    <s v="ATAG_DECI"/>
    <m/>
    <n v="15577"/>
    <s v="NET ATAG01"/>
    <s v="07:00"/>
    <d v="1899-12-30T08:00:00"/>
    <d v="1899-12-30T01:00:00"/>
    <s v="07:00"/>
    <d v="1899-12-30T08:00:00"/>
    <d v="1899-12-30T01:00:00"/>
    <s v="DCO"/>
    <s v="N/A"/>
  </r>
  <r>
    <n v="15577"/>
    <x v="64"/>
    <x v="21"/>
    <s v="LIFT IFTS 24-03 SAUDI"/>
    <s v="IFTS"/>
    <n v="47"/>
    <s v="ACS"/>
    <n v="5"/>
    <m/>
    <s v="X"/>
    <x v="4"/>
    <s v="NET"/>
    <s v="ATAG_DECI"/>
    <m/>
    <n v="15576"/>
    <s v="NET ATAG01"/>
    <s v="07:00"/>
    <d v="1899-12-30T08:00:00"/>
    <d v="1899-12-30T01:00:00"/>
    <s v="07:00"/>
    <d v="1899-12-30T08:00:00"/>
    <d v="1899-12-30T01:00:00"/>
    <s v="DCO"/>
    <s v="N/A"/>
  </r>
  <r>
    <n v="15578"/>
    <x v="64"/>
    <x v="21"/>
    <s v="LIFT IFTS 25-01 SGP"/>
    <s v="IFTS"/>
    <n v="68"/>
    <s v="ACS"/>
    <n v="10"/>
    <m/>
    <s v="X"/>
    <x v="1"/>
    <s v="NET"/>
    <s v="DECI_PGM"/>
    <m/>
    <n v="15579"/>
    <s v="NET PGM03"/>
    <s v="07:00"/>
    <d v="1899-12-30T08:00:00"/>
    <d v="1899-12-30T01:00:00"/>
    <d v="1899-12-30T07:00:00"/>
    <d v="1899-12-30T08:00:00"/>
    <d v="1899-12-30T01:00:00"/>
    <s v="DCO"/>
    <s v="N/A"/>
  </r>
  <r>
    <n v="15579"/>
    <x v="64"/>
    <x v="21"/>
    <s v="LIFT IFTS 25-01 SGP"/>
    <s v="IFTS"/>
    <n v="69"/>
    <s v="ACS"/>
    <n v="12"/>
    <m/>
    <s v="X"/>
    <x v="6"/>
    <s v="NET"/>
    <s v="DECI_PGM"/>
    <m/>
    <n v="15578"/>
    <s v="NET PGM03"/>
    <s v="07:00"/>
    <d v="1899-12-30T08:00:00"/>
    <d v="1899-12-30T01:00:00"/>
    <d v="1899-12-30T07:00:00"/>
    <d v="1899-12-30T08:00:00"/>
    <d v="1899-12-30T01:00:00"/>
    <s v="DCO"/>
    <s v="N/A"/>
  </r>
  <r>
    <n v="15580"/>
    <x v="64"/>
    <x v="21"/>
    <s v="LIFT IFTS 24-05 GER"/>
    <s v="IFTS"/>
    <n v="66"/>
    <s v="ACS"/>
    <n v="15"/>
    <m/>
    <s v="X"/>
    <x v="0"/>
    <s v="STDA"/>
    <s v="CAS_DECI"/>
    <m/>
    <m/>
    <s v="FMS CAS02"/>
    <s v="07:00"/>
    <d v="1899-12-30T08:00:00"/>
    <d v="1899-12-30T01:00:00"/>
    <d v="1899-12-30T07:00:00"/>
    <d v="1899-12-30T08:00:00"/>
    <d v="1899-12-30T01:00:00"/>
    <s v="DCO"/>
    <s v="N/A"/>
  </r>
  <r>
    <n v="15581"/>
    <x v="64"/>
    <x v="21"/>
    <s v=" IFTS LIFT 24-03 QATAR"/>
    <s v="QATAR"/>
    <n v="57"/>
    <s v="ACS"/>
    <n v="9"/>
    <s v="X"/>
    <m/>
    <x v="5"/>
    <s v="NET"/>
    <s v="DCA"/>
    <m/>
    <n v="15582"/>
    <s v="NET QRA01"/>
    <s v="08:30"/>
    <d v="1899-12-30T09:30:00"/>
    <d v="1899-12-30T01:00:00"/>
    <s v="08:30"/>
    <d v="1899-12-30T09:30:00"/>
    <d v="1899-12-30T01:00:00"/>
    <s v="DCO"/>
    <s v="N/A"/>
  </r>
  <r>
    <n v="15582"/>
    <x v="64"/>
    <x v="21"/>
    <s v="IFTS LIFT 24-03 QATAR"/>
    <s v="QATAR"/>
    <n v="58"/>
    <s v="ACS"/>
    <n v="1"/>
    <s v="X"/>
    <m/>
    <x v="4"/>
    <s v="NET"/>
    <s v="DCA"/>
    <m/>
    <n v="15581"/>
    <s v="NET QRA01"/>
    <s v="08:30"/>
    <d v="1899-12-30T09:30:00"/>
    <d v="1899-12-30T01:00:00"/>
    <s v="08:30"/>
    <d v="1899-12-30T09:30:00"/>
    <d v="1899-12-30T01:00:00"/>
    <s v="DCO"/>
    <s v="N/A"/>
  </r>
  <r>
    <n v="15583"/>
    <x v="64"/>
    <x v="21"/>
    <s v=" IFTS LIFT 24-03 QATAR"/>
    <s v="QATAR"/>
    <n v="56"/>
    <s v="ACS"/>
    <n v="32"/>
    <s v="X"/>
    <m/>
    <x v="0"/>
    <s v="STDA"/>
    <s v="DECI_STD_NVG"/>
    <m/>
    <m/>
    <s v="FMS R2RNVG01"/>
    <s v="08:30"/>
    <d v="1899-12-30T09:30:00"/>
    <d v="1899-12-30T01:00:00"/>
    <d v="1899-12-30T08:30:00"/>
    <d v="1899-12-30T09:30:00"/>
    <d v="1899-12-30T01:00:00"/>
    <s v="DCO"/>
    <s v="N/A"/>
  </r>
  <r>
    <n v="15584"/>
    <x v="64"/>
    <x v="21"/>
    <s v="LIFT IFTS 25-01 HUN"/>
    <s v="IFTS"/>
    <n v="71"/>
    <s v="IFTS"/>
    <n v="23"/>
    <m/>
    <s v="X"/>
    <x v="6"/>
    <s v="STDA"/>
    <s v="DECI_STD"/>
    <m/>
    <m/>
    <s v="PT ERT01"/>
    <s v="08:30"/>
    <d v="1899-12-30T09:30:00"/>
    <d v="1899-12-30T01:00:00"/>
    <d v="1899-12-30T08:30:00"/>
    <d v="1899-12-30T09:30:00"/>
    <d v="1899-12-30T01:00:00"/>
    <s v="DCO"/>
    <s v="N/A"/>
  </r>
  <r>
    <n v="15585"/>
    <x v="64"/>
    <x v="21"/>
    <s v="LIFT IFTS 25-02 CAN"/>
    <s v="IFTS"/>
    <n v="73"/>
    <s v="ACS"/>
    <n v="16"/>
    <m/>
    <s v="X"/>
    <x v="3"/>
    <s v="STDA"/>
    <s v="DECI_STD"/>
    <m/>
    <m/>
    <s v="PT FAM02"/>
    <s v="08:30"/>
    <d v="1899-12-30T09:30:00"/>
    <d v="1899-12-30T01:00:00"/>
    <d v="1899-12-30T08:30:00"/>
    <d v="1899-12-30T09:30:00"/>
    <d v="1899-12-30T01:00:00"/>
    <s v="DCO"/>
    <s v="N/A"/>
  </r>
  <r>
    <n v="15586"/>
    <x v="64"/>
    <x v="21"/>
    <s v="LIFT IFTS 24-03 SAUDI"/>
    <s v="IFTS"/>
    <n v="47"/>
    <s v="ACS"/>
    <n v="12"/>
    <m/>
    <s v="X"/>
    <x v="5"/>
    <s v="NET"/>
    <s v="ATAG_DECI"/>
    <m/>
    <n v="15587"/>
    <s v="NET ATAG02"/>
    <s v="10:00"/>
    <d v="1899-12-30T11:00:00"/>
    <d v="1899-12-30T01:00:00"/>
    <s v="10:00"/>
    <d v="1899-12-30T11:00:00"/>
    <d v="1899-12-30T01:00:00"/>
    <s v="DCO"/>
    <s v="N/A"/>
  </r>
  <r>
    <n v="15587"/>
    <x v="64"/>
    <x v="21"/>
    <s v="LIFT IFTS 24-03 SAUDI"/>
    <s v="IFTS"/>
    <n v="46"/>
    <s v="ACS"/>
    <n v="5"/>
    <m/>
    <s v="X"/>
    <x v="4"/>
    <s v="NET"/>
    <s v="ATAG_DECI"/>
    <m/>
    <n v="15586"/>
    <s v="NET ATAG01"/>
    <s v="10:00"/>
    <d v="1899-12-30T11:00:00"/>
    <d v="1899-12-30T01:00:00"/>
    <s v="10:00"/>
    <d v="1899-12-30T11:00:00"/>
    <d v="1899-12-30T01:00:00"/>
    <s v="DCO"/>
    <s v="N/A"/>
  </r>
  <r>
    <n v="15588"/>
    <x v="64"/>
    <x v="21"/>
    <s v="LIFT IFTS 24-04 SPA"/>
    <s v="IFTS"/>
    <n v="61"/>
    <s v="ACS"/>
    <n v="14"/>
    <m/>
    <s v="X"/>
    <x v="1"/>
    <s v="NET"/>
    <s v="DECI_PGM"/>
    <m/>
    <n v="15589"/>
    <s v="NET PGM01"/>
    <s v="10:00"/>
    <d v="1899-12-30T11:00:00"/>
    <d v="1899-12-30T01:00:00"/>
    <d v="1899-12-30T10:00:00"/>
    <d v="1899-12-30T11:00:00"/>
    <d v="1899-12-30T01:00:00"/>
    <s v="DCO"/>
    <s v="N/A"/>
  </r>
  <r>
    <n v="15589"/>
    <x v="64"/>
    <x v="21"/>
    <s v="LIFT IFTS 24-04 SPA"/>
    <s v="IFTS"/>
    <n v="59"/>
    <s v="ACS"/>
    <n v="10"/>
    <m/>
    <s v="X"/>
    <x v="6"/>
    <s v="NET"/>
    <s v="DECI_PGM"/>
    <m/>
    <n v="15588"/>
    <s v="NET PGM01"/>
    <s v="10:00"/>
    <d v="1899-12-30T11:00:00"/>
    <d v="1899-12-30T01:00:00"/>
    <d v="1899-12-30T10:00:00"/>
    <d v="1899-12-30T11:00:00"/>
    <d v="1899-12-30T01:00:00"/>
    <s v="DCO"/>
    <s v="N/A"/>
  </r>
  <r>
    <n v="15590"/>
    <x v="64"/>
    <x v="21"/>
    <s v="LIFT IFTS 24-05 GER"/>
    <s v="IFTS"/>
    <n v="67"/>
    <s v="ACS"/>
    <n v="15"/>
    <m/>
    <s v="X"/>
    <x v="0"/>
    <s v="STDA"/>
    <s v="CAS_DECI"/>
    <m/>
    <m/>
    <s v="FMS CAS02"/>
    <s v="10:00"/>
    <d v="1899-12-30T11:00:00"/>
    <d v="1899-12-30T01:00:00"/>
    <d v="1899-12-30T10:00:00"/>
    <d v="1899-12-30T11:00:00"/>
    <d v="1899-12-30T01:00:00"/>
    <s v="DCO"/>
    <s v="N/A"/>
  </r>
  <r>
    <n v="15591"/>
    <x v="64"/>
    <x v="21"/>
    <s v="IFTS LIFT 24-03 QATAR"/>
    <s v="QATAR"/>
    <n v="58"/>
    <s v="IFTS"/>
    <n v="23"/>
    <s v="X"/>
    <m/>
    <x v="5"/>
    <s v="NET"/>
    <s v="DCA"/>
    <m/>
    <n v="15592"/>
    <s v="NET QRA02"/>
    <s v="11:30"/>
    <d v="1899-12-30T12:30:00"/>
    <d v="1899-12-30T01:00:00"/>
    <s v="11:30"/>
    <d v="1899-12-30T12:30:00"/>
    <d v="1899-12-30T01:00:00"/>
    <s v="DCO"/>
    <s v="N/A"/>
  </r>
  <r>
    <n v="15592"/>
    <x v="64"/>
    <x v="21"/>
    <s v=" IFTS LIFT 24-03 QATAR"/>
    <s v="QATAR"/>
    <n v="57"/>
    <s v="ACS"/>
    <n v="2"/>
    <s v="X"/>
    <m/>
    <x v="4"/>
    <s v="NET"/>
    <s v="DCA"/>
    <m/>
    <n v="15591"/>
    <s v="NET QRA02"/>
    <s v="11:30"/>
    <d v="1899-12-30T12:30:00"/>
    <d v="1899-12-30T01:00:00"/>
    <s v="11:30"/>
    <d v="1899-12-30T12:30:00"/>
    <d v="1899-12-30T01:00:00"/>
    <s v="DCO"/>
    <s v="N/A"/>
  </r>
  <r>
    <n v="15593"/>
    <x v="64"/>
    <x v="21"/>
    <s v=" IFTS LIFT 24-03 QATAR"/>
    <s v="QATAR"/>
    <n v="56"/>
    <s v="ACS"/>
    <n v="32"/>
    <s v="X"/>
    <m/>
    <x v="0"/>
    <s v="STDA"/>
    <s v="DECI_STD_NVG"/>
    <m/>
    <m/>
    <s v="FMS R2RNVG02"/>
    <s v="11:30"/>
    <d v="1899-12-30T12:30:00"/>
    <d v="1899-12-30T01:00:00"/>
    <d v="1899-12-30T11:30:00"/>
    <d v="1899-12-30T12:30:00"/>
    <d v="1899-12-30T01:00:00"/>
    <s v="DCO"/>
    <s v="N/A"/>
  </r>
  <r>
    <n v="15594"/>
    <x v="64"/>
    <x v="21"/>
    <s v="LIFT IFTS 25-02 CAN"/>
    <s v="IFTS"/>
    <n v="75"/>
    <s v="ACS"/>
    <n v="1"/>
    <m/>
    <s v="X"/>
    <x v="1"/>
    <s v="STDA"/>
    <s v="DECI_SONIC"/>
    <m/>
    <m/>
    <s v="PT FAM02"/>
    <s v="11:30"/>
    <d v="1899-12-30T12:30:00"/>
    <d v="1899-12-30T01:00:00"/>
    <d v="1899-12-30T11:30:00"/>
    <d v="1899-12-30T12:30:00"/>
    <d v="1899-12-30T01:00:00"/>
    <s v="DCO"/>
    <s v="N/A"/>
  </r>
  <r>
    <n v="15595"/>
    <x v="64"/>
    <x v="21"/>
    <s v="LIFT IFTS 25-02 CAN"/>
    <s v="IFTS"/>
    <n v="74"/>
    <s v="ACS"/>
    <n v="9"/>
    <m/>
    <s v="X"/>
    <x v="6"/>
    <s v="STDA"/>
    <s v="DECI_SONIC"/>
    <m/>
    <m/>
    <s v="PT FAM02"/>
    <s v="11:30"/>
    <d v="1899-12-30T12:30:00"/>
    <d v="1899-12-30T01:00:00"/>
    <d v="1899-12-30T11:30:00"/>
    <d v="1899-12-30T12:30:00"/>
    <d v="1899-12-30T01:00:00"/>
    <s v="DCO"/>
    <s v="N/A"/>
  </r>
  <r>
    <n v="15596"/>
    <x v="64"/>
    <x v="21"/>
    <s v="LIFT IFTS 25-02 CAN"/>
    <s v="IFTS"/>
    <n v="72"/>
    <s v="ACS"/>
    <n v="16"/>
    <m/>
    <s v="X"/>
    <x v="3"/>
    <s v="STDA"/>
    <s v="DECI_STD"/>
    <m/>
    <m/>
    <s v="PT FAM02"/>
    <s v="11:30"/>
    <d v="1899-12-30T12:30:00"/>
    <d v="1899-12-30T01:00:00"/>
    <d v="1899-12-30T11:30:00"/>
    <d v="1899-12-30T12:30:00"/>
    <d v="1899-12-30T01:00:00"/>
    <s v="DCO"/>
    <s v="N/A"/>
  </r>
  <r>
    <n v="15597"/>
    <x v="118"/>
    <x v="21"/>
    <s v="LIFT 24-44 ITA"/>
    <s v="AMI"/>
    <n v="73"/>
    <s v="ACS"/>
    <n v="32"/>
    <s v="X"/>
    <m/>
    <x v="5"/>
    <s v="NET"/>
    <s v="DECI_STD"/>
    <m/>
    <n v="15598"/>
    <s v="SD HACM02"/>
    <d v="1899-12-30T16:05:00"/>
    <d v="1899-12-30T16:35:00"/>
    <d v="1899-12-30T00:30:00"/>
    <d v="1899-12-30T16:05:00"/>
    <d v="1899-12-30T16:35:00"/>
    <d v="1899-12-30T00:30:00"/>
    <s v="DCO"/>
    <s v="N/A"/>
  </r>
  <r>
    <n v="15598"/>
    <x v="119"/>
    <x v="22"/>
    <s v="LIFT IFTS 24-03 SAUDI"/>
    <s v="IFTS"/>
    <n v="46"/>
    <s v="ACS"/>
    <n v="9"/>
    <m/>
    <s v="X"/>
    <x v="5"/>
    <s v="NET"/>
    <s v="ATAG_DECI"/>
    <m/>
    <n v="15599"/>
    <s v="NET ATAG02"/>
    <s v="06:00"/>
    <s v="07:00"/>
    <d v="1899-12-30T01:00:00"/>
    <d v="1899-12-30T06:00:00"/>
    <d v="1899-12-30T06:50:00"/>
    <d v="1899-12-30T00:50:00"/>
    <s v="DCO"/>
    <s v="N/A"/>
  </r>
  <r>
    <n v="15599"/>
    <x v="119"/>
    <x v="22"/>
    <s v="LIFT IFTS 24-03 SAUDI"/>
    <s v="IFTS"/>
    <n v="45"/>
    <s v="IFTS"/>
    <n v="9"/>
    <m/>
    <s v="X"/>
    <x v="4"/>
    <s v="NET"/>
    <s v="ATAG_DECI"/>
    <m/>
    <n v="15598"/>
    <s v="NET ATAG02"/>
    <d v="1899-12-30T06:00:00"/>
    <d v="1899-12-30T07:00:00"/>
    <d v="1899-12-30T01:00:00"/>
    <d v="1899-12-30T06:00:00"/>
    <d v="1899-12-30T06:50:00"/>
    <d v="1899-12-30T00:50:00"/>
    <s v="DCO"/>
    <s v="N/A"/>
  </r>
  <r>
    <n v="15600"/>
    <x v="119"/>
    <x v="22"/>
    <s v="LIFT IFTS 25-01 SGP"/>
    <s v="IFTS"/>
    <n v="68"/>
    <s v="ACS"/>
    <n v="14"/>
    <m/>
    <s v="X"/>
    <x v="0"/>
    <s v="STDA"/>
    <s v="CAS_DECI"/>
    <m/>
    <m/>
    <s v="FMS CAS01"/>
    <s v="06:00"/>
    <s v="07:00"/>
    <d v="1899-12-30T01:00:00"/>
    <s v="06:00"/>
    <s v="07:00"/>
    <d v="1899-12-30T01:00:00"/>
    <s v="DCO"/>
    <s v="N/A"/>
  </r>
  <r>
    <n v="15601"/>
    <x v="119"/>
    <x v="22"/>
    <s v="LIFT IFTS 25-01 SGP"/>
    <s v="IFTS"/>
    <n v="69"/>
    <s v="ACS"/>
    <n v="1"/>
    <m/>
    <s v="X"/>
    <x v="1"/>
    <s v="STDA"/>
    <s v="CAS_DECI"/>
    <m/>
    <m/>
    <s v="FMS CAS01"/>
    <s v="06:00"/>
    <s v="07:00"/>
    <d v="1899-12-30T01:00:00"/>
    <s v="06:00"/>
    <s v="07:00"/>
    <d v="1899-12-30T01:00:00"/>
    <s v="DCO"/>
    <s v="N/A"/>
  </r>
  <r>
    <n v="15602"/>
    <x v="119"/>
    <x v="22"/>
    <s v="LIFT 25-41"/>
    <s v="AMI"/>
    <n v="79"/>
    <s v="ACS"/>
    <n v="12"/>
    <s v="X"/>
    <m/>
    <x v="6"/>
    <s v="STDA"/>
    <s v="IF"/>
    <m/>
    <m/>
    <s v="SD IF02"/>
    <s v="06:00"/>
    <s v="07:00"/>
    <d v="1899-12-30T01:00:00"/>
    <s v="06:00"/>
    <s v="07:00"/>
    <d v="1899-12-30T01:00:00"/>
    <s v="DCO"/>
    <s v="N/A"/>
  </r>
  <r>
    <n v="15603"/>
    <x v="119"/>
    <x v="22"/>
    <s v=" IFTS LIFT 24-03 QATAR"/>
    <s v="QATAR"/>
    <n v="61"/>
    <s v="ACS"/>
    <n v="13"/>
    <s v="X"/>
    <m/>
    <x v="5"/>
    <s v="NET"/>
    <s v="ATAG_DECI"/>
    <m/>
    <n v="15604"/>
    <s v="NET ATAG01"/>
    <s v="07:30"/>
    <s v="08:30"/>
    <d v="1899-12-30T01:00:00"/>
    <s v="07:30"/>
    <s v="08:30"/>
    <d v="1899-12-30T01:00:00"/>
    <s v="DCO"/>
    <s v="N/A"/>
  </r>
  <r>
    <n v="15604"/>
    <x v="119"/>
    <x v="22"/>
    <s v=" IFTS LIFT 24-03 QATAR"/>
    <s v="QATAR"/>
    <n v="56"/>
    <s v="ACS"/>
    <n v="2"/>
    <s v="X"/>
    <m/>
    <x v="4"/>
    <s v="NET"/>
    <s v="ATAG_DECI"/>
    <m/>
    <n v="15603"/>
    <s v="NET ATAG01"/>
    <d v="1899-12-30T07:30:00"/>
    <d v="1899-12-30T08:30:00"/>
    <d v="1899-12-30T01:00:00"/>
    <s v="07:30"/>
    <s v="08:30"/>
    <d v="1899-12-30T01:00:00"/>
    <s v="DCO"/>
    <s v="N/A"/>
  </r>
  <r>
    <n v="15605"/>
    <x v="119"/>
    <x v="22"/>
    <s v="LIFT 24-44 ITA"/>
    <s v="AMI"/>
    <n v="70"/>
    <s v="ACS"/>
    <n v="31"/>
    <s v="X"/>
    <m/>
    <x v="0"/>
    <s v="NET"/>
    <s v="BTAG"/>
    <m/>
    <n v="15606"/>
    <s v="SD AI02"/>
    <s v="07:30"/>
    <s v="08:30"/>
    <d v="1899-12-30T01:00:00"/>
    <s v="07:30"/>
    <s v="08:30"/>
    <d v="1899-12-30T01:00:00"/>
    <s v="DCO"/>
    <s v="N/A"/>
  </r>
  <r>
    <n v="15606"/>
    <x v="119"/>
    <x v="22"/>
    <s v="LIFT 24-44 ITA"/>
    <s v="AMI"/>
    <n v="72"/>
    <s v="ACS"/>
    <n v="5"/>
    <s v="X"/>
    <m/>
    <x v="1"/>
    <s v="NET"/>
    <s v="BTAG"/>
    <m/>
    <n v="15605"/>
    <s v="SD AI02"/>
    <d v="1899-12-30T07:30:00"/>
    <d v="1899-12-30T08:30:00"/>
    <d v="1899-12-30T01:00:00"/>
    <d v="1899-12-30T07:30:00"/>
    <d v="1899-12-30T08:30:00"/>
    <d v="1899-12-30T01:00:00"/>
    <s v="DCO"/>
    <s v="N/A"/>
  </r>
  <r>
    <n v="15607"/>
    <x v="119"/>
    <x v="22"/>
    <s v="LIFT 25-41"/>
    <s v="AMI"/>
    <n v="76"/>
    <s v="ACS"/>
    <n v="10"/>
    <s v="X"/>
    <m/>
    <x v="6"/>
    <s v="STDA"/>
    <s v="IF"/>
    <m/>
    <m/>
    <s v="SD IF02"/>
    <s v="07:30"/>
    <s v="08:30"/>
    <d v="1899-12-30T01:00:00"/>
    <d v="1899-12-30T07:30:00"/>
    <d v="1899-12-30T08:30:00"/>
    <d v="1899-12-30T01:00:00"/>
    <s v="DCO"/>
    <s v="N/A"/>
  </r>
  <r>
    <n v="15608"/>
    <x v="119"/>
    <x v="22"/>
    <s v="LIFT 25-41"/>
    <s v="AMI"/>
    <n v="80"/>
    <s v="ACS"/>
    <n v="17"/>
    <s v="X"/>
    <m/>
    <x v="3"/>
    <s v="STDA"/>
    <s v="DECI_STD"/>
    <m/>
    <m/>
    <s v="SD EMR04"/>
    <s v="07:45"/>
    <s v="08:45"/>
    <d v="1899-12-30T01:00:00"/>
    <s v="07:45"/>
    <s v="08:45"/>
    <d v="1899-12-30T01:00:00"/>
    <s v="DCO"/>
    <s v="N/A"/>
  </r>
  <r>
    <n v="15609"/>
    <x v="119"/>
    <x v="22"/>
    <s v="LIFT IFTS 24-04 CAN"/>
    <s v="IFTS"/>
    <n v="51"/>
    <s v="ACS"/>
    <n v="9"/>
    <m/>
    <s v="X"/>
    <x v="5"/>
    <s v="NET"/>
    <s v="DECI_STD"/>
    <m/>
    <n v="15610"/>
    <s v="FMSC HBFM02"/>
    <s v="09:00"/>
    <s v="10:00"/>
    <d v="1899-12-30T01:00:00"/>
    <s v="09:00"/>
    <s v="10:00"/>
    <d v="1899-12-30T01:00:00"/>
    <s v="DCO"/>
    <s v="N/A"/>
  </r>
  <r>
    <n v="15610"/>
    <x v="119"/>
    <x v="22"/>
    <s v="LIFT IFTS 24-04 CAN"/>
    <s v="IFTS"/>
    <n v="53"/>
    <s v="ACS"/>
    <n v="14"/>
    <m/>
    <s v="X"/>
    <x v="0"/>
    <s v="NET"/>
    <s v="DECI_STD"/>
    <m/>
    <n v="15611"/>
    <s v="FMSC HBFM02"/>
    <s v="09:00"/>
    <s v="10:00"/>
    <d v="1899-12-30T01:00:00"/>
    <s v="09:00"/>
    <s v="10:00"/>
    <d v="1899-12-30T01:00:00"/>
    <s v="DCO"/>
    <s v="N/A"/>
  </r>
  <r>
    <n v="15611"/>
    <x v="119"/>
    <x v="22"/>
    <s v="LIFT IFTS 25-02 JPN"/>
    <s v="IFTS"/>
    <n v="77"/>
    <s v="ACS"/>
    <n v="12"/>
    <m/>
    <s v="X"/>
    <x v="6"/>
    <s v="STDA"/>
    <s v="DECI_STD"/>
    <m/>
    <m/>
    <s v="PT FAM01"/>
    <s v="09:00"/>
    <s v="10:00"/>
    <d v="1899-12-30T01:00:00"/>
    <s v="09:00"/>
    <s v="10:00"/>
    <d v="1899-12-30T01:00:00"/>
    <s v="DCO"/>
    <s v="N/A"/>
  </r>
  <r>
    <n v="15612"/>
    <x v="119"/>
    <x v="22"/>
    <s v="LIFT IFTS 25-02 JPN"/>
    <s v="IFTS"/>
    <n v="79"/>
    <s v="ACS"/>
    <n v="1"/>
    <m/>
    <s v="X"/>
    <x v="2"/>
    <s v="STDA"/>
    <s v="DECI_STD"/>
    <m/>
    <m/>
    <s v="PT FAM01"/>
    <s v="09:00"/>
    <s v="10:00"/>
    <d v="1899-12-30T01:00:00"/>
    <s v="09:00"/>
    <s v="10:00"/>
    <d v="1899-12-30T01:00:00"/>
    <s v="DCO"/>
    <s v="N/A"/>
  </r>
  <r>
    <n v="15613"/>
    <x v="119"/>
    <x v="22"/>
    <s v="LIP 24-03 SWE"/>
    <s v="IFTS"/>
    <n v="48"/>
    <s v="ACS"/>
    <n v="17"/>
    <m/>
    <s v="X"/>
    <x v="5"/>
    <s v="NET"/>
    <s v="DECI_STD"/>
    <m/>
    <n v="15614"/>
    <s v="FMSC OBFM01"/>
    <s v="10:30"/>
    <s v="11:30"/>
    <d v="1899-12-30T01:00:00"/>
    <s v="10:30"/>
    <s v="11:30"/>
    <d v="1899-12-30T01:00:00"/>
    <s v="DCO"/>
    <s v="N/A"/>
  </r>
  <r>
    <n v="15614"/>
    <x v="119"/>
    <x v="22"/>
    <s v="LIP 24-04 CAN"/>
    <s v="IFTS"/>
    <n v="50"/>
    <s v="ACS"/>
    <n v="5"/>
    <m/>
    <s v="X"/>
    <x v="0"/>
    <s v="NET"/>
    <s v="DECI_STD"/>
    <m/>
    <n v="15615"/>
    <s v="FMSC OBFM01"/>
    <s v="10:30"/>
    <s v="11:30"/>
    <d v="1899-12-30T01:00:00"/>
    <d v="1899-12-30T10:30:00"/>
    <d v="1899-12-30T11:30:00"/>
    <d v="1899-12-30T01:00:00"/>
    <s v="DCO"/>
    <s v="N/A"/>
  </r>
  <r>
    <n v="15615"/>
    <x v="119"/>
    <x v="22"/>
    <s v="LIFT IFTS 24-04 JPN"/>
    <s v="IFTS"/>
    <n v="57"/>
    <s v="ACS"/>
    <n v="10"/>
    <m/>
    <s v="X"/>
    <x v="6"/>
    <s v="STDA"/>
    <s v="DECI_STD"/>
    <m/>
    <m/>
    <s v="PT ERT03"/>
    <s v="10:30"/>
    <s v="11:30"/>
    <d v="1899-12-30T01:00:00"/>
    <d v="1899-12-30T10:30:00"/>
    <d v="1899-12-30T11:30:00"/>
    <d v="1899-12-30T01:00:00"/>
    <s v="DCO"/>
    <s v="N/A"/>
  </r>
  <r>
    <n v="15616"/>
    <x v="119"/>
    <x v="22"/>
    <s v="LIFT 25-41"/>
    <s v="AMI"/>
    <n v="81"/>
    <s v="ACS"/>
    <n v="13"/>
    <s v="X"/>
    <m/>
    <x v="3"/>
    <s v="STDA"/>
    <s v="DECI_STD"/>
    <m/>
    <m/>
    <s v="SD EMR04"/>
    <s v="10:30"/>
    <s v="11:30"/>
    <d v="1899-12-30T01:00:00"/>
    <s v="10:30"/>
    <s v="11:30"/>
    <d v="1899-12-30T01:00:00"/>
    <s v="DCO"/>
    <s v="N/A"/>
  </r>
  <r>
    <n v="15617"/>
    <x v="119"/>
    <x v="22"/>
    <s v="LIFT 24-45 ITA"/>
    <s v="AMI"/>
    <n v="34"/>
    <s v="ACS"/>
    <n v="12"/>
    <s v="X"/>
    <m/>
    <x v="5"/>
    <s v="NET"/>
    <s v="CAS"/>
    <m/>
    <n v="15618"/>
    <s v="SD CASP01"/>
    <s v="12:00"/>
    <s v="13:00"/>
    <d v="1899-12-30T01:00:00"/>
    <s v="12:00"/>
    <s v="13:00"/>
    <d v="1899-12-30T01:00:00"/>
    <s v="DCO"/>
    <s v="N/A"/>
  </r>
  <r>
    <n v="15618"/>
    <x v="119"/>
    <x v="22"/>
    <s v="LIFT IFTS 24-04 SPA"/>
    <s v="IFTS"/>
    <n v="59"/>
    <s v="IFTS"/>
    <n v="9"/>
    <m/>
    <s v="X"/>
    <x v="0"/>
    <s v="NET"/>
    <s v="DECI_PGM"/>
    <m/>
    <n v="15619"/>
    <s v="NET PGM02"/>
    <s v="12:00"/>
    <s v="13:00"/>
    <d v="1899-12-30T01:00:00"/>
    <d v="1899-12-30T12:00:00"/>
    <d v="1899-12-30T12:45:00"/>
    <d v="1899-12-30T00:45:00"/>
    <s v="DCO"/>
    <s v="N/A"/>
  </r>
  <r>
    <n v="15619"/>
    <x v="119"/>
    <x v="22"/>
    <s v="LIFT IFTS 24-04 SPA"/>
    <s v="IFTS"/>
    <n v="61"/>
    <s v="ACS"/>
    <n v="14"/>
    <m/>
    <s v="X"/>
    <x v="1"/>
    <s v="NET"/>
    <s v="DECI_PGM"/>
    <m/>
    <n v="15618"/>
    <s v="NET PGM02"/>
    <d v="1899-12-30T12:00:00"/>
    <d v="1899-12-30T13:00:00"/>
    <d v="1899-12-30T01:00:00"/>
    <d v="1899-12-30T12:00:00"/>
    <d v="1899-12-30T12:45:00"/>
    <d v="1899-12-30T00:45:00"/>
    <s v="DCO"/>
    <s v="N/A"/>
  </r>
  <r>
    <n v="15620"/>
    <x v="119"/>
    <x v="22"/>
    <s v="LIFT 25-41"/>
    <s v="AMI"/>
    <n v="77"/>
    <s v="ACS"/>
    <n v="1"/>
    <s v="X"/>
    <m/>
    <x v="6"/>
    <s v="STDA"/>
    <s v="DECI_STD"/>
    <m/>
    <m/>
    <s v="SD CF03"/>
    <s v="12:00"/>
    <s v="13:00"/>
    <d v="1899-12-30T01:00:00"/>
    <d v="1899-12-30T12:00:00"/>
    <d v="1899-12-30T13:00:00"/>
    <d v="1899-12-30T01:00:00"/>
    <s v="DCO"/>
    <s v="N/A"/>
  </r>
  <r>
    <n v="15621"/>
    <x v="119"/>
    <x v="22"/>
    <s v=" IFTS LIFT 24-03 QATAR"/>
    <s v="QATAR"/>
    <n v="56"/>
    <s v="ACS"/>
    <n v="13"/>
    <s v="X"/>
    <m/>
    <x v="5"/>
    <s v="NET"/>
    <s v="ATAG_DECI"/>
    <m/>
    <n v="15622"/>
    <s v="NET ATAG02"/>
    <s v="13:30"/>
    <s v="14:30"/>
    <d v="1899-12-30T01:00:00"/>
    <s v="13:30"/>
    <s v="14:30"/>
    <d v="1899-12-30T01:00:00"/>
    <s v="DCO"/>
    <s v="N/A"/>
  </r>
  <r>
    <n v="15622"/>
    <x v="119"/>
    <x v="22"/>
    <s v=" IFTS LIFT 24-03 QATAR"/>
    <s v="QATAR"/>
    <n v="61"/>
    <s v="ACS"/>
    <n v="2"/>
    <s v="X"/>
    <m/>
    <x v="4"/>
    <s v="NET"/>
    <s v="ATAG_DECI"/>
    <m/>
    <n v="15621"/>
    <s v="NET ATAG02"/>
    <d v="1899-12-30T13:30:00"/>
    <d v="1899-12-30T14:30:00"/>
    <d v="1899-12-30T01:00:00"/>
    <d v="1899-12-30T13:30:00"/>
    <d v="1899-12-30T14:30:00"/>
    <d v="1899-12-30T01:00:00"/>
    <s v="DCO"/>
    <s v="N/A"/>
  </r>
  <r>
    <n v="15623"/>
    <x v="119"/>
    <x v="22"/>
    <s v="LIFT IFTS 24-04 SPA"/>
    <s v="IFTS"/>
    <n v="60"/>
    <s v="ACS"/>
    <n v="10"/>
    <m/>
    <s v="X"/>
    <x v="0"/>
    <s v="NET"/>
    <s v="LOW LEVEL"/>
    <m/>
    <n v="15624"/>
    <s v="NET TLL01"/>
    <s v="13:30"/>
    <s v="14:30"/>
    <d v="1899-12-30T01:00:00"/>
    <d v="1899-12-30T13:30:00"/>
    <d v="1899-12-30T14:30:00"/>
    <d v="1899-12-30T01:00:00"/>
    <s v="DCO"/>
    <s v="N/A"/>
  </r>
  <r>
    <n v="15624"/>
    <x v="119"/>
    <x v="22"/>
    <s v="LIFT IFTS 24-05 AUT"/>
    <s v="IFTS"/>
    <n v="65"/>
    <s v="ACS"/>
    <n v="5"/>
    <m/>
    <s v="X"/>
    <x v="1"/>
    <s v="NET"/>
    <s v="LOW LEVEL"/>
    <m/>
    <n v="15623"/>
    <s v="NET TLL02 CPL01"/>
    <d v="1899-12-30T13:30:00"/>
    <d v="1899-12-30T14:30:00"/>
    <d v="1899-12-30T01:00:00"/>
    <d v="1899-12-30T13:30:00"/>
    <d v="1899-12-30T14:30:00"/>
    <d v="1899-12-30T01:00:00"/>
    <s v="DCO"/>
    <s v="N/A"/>
  </r>
  <r>
    <n v="15625"/>
    <x v="65"/>
    <x v="22"/>
    <s v="LIP 24-03 AUT"/>
    <s v="IFTS"/>
    <n v="42"/>
    <s v="ACS"/>
    <n v="9"/>
    <m/>
    <s v="X"/>
    <x v="5"/>
    <s v="NET"/>
    <s v="DECI_STD"/>
    <m/>
    <n v="15626"/>
    <s v="SD HACM01"/>
    <s v="06:00"/>
    <s v="07:00"/>
    <d v="1899-12-30T01:00:00"/>
    <s v="06:00"/>
    <s v="07:00"/>
    <d v="1899-12-30T01:00:00"/>
    <s v="DCO"/>
    <s v="N/A"/>
  </r>
  <r>
    <n v="15626"/>
    <x v="65"/>
    <x v="22"/>
    <s v="LIFT IFTS 25-01 SGP"/>
    <s v="IFTS"/>
    <n v="69"/>
    <s v="ACS"/>
    <n v="12"/>
    <m/>
    <s v="X"/>
    <x v="0"/>
    <s v="STDA"/>
    <s v="CAS_DECI"/>
    <m/>
    <m/>
    <s v="FMS CAS02"/>
    <s v="06:00"/>
    <s v="07:00"/>
    <d v="1899-12-30T01:00:00"/>
    <s v="06:00"/>
    <s v="07:00"/>
    <d v="1899-12-30T01:00:00"/>
    <s v="DCO"/>
    <s v="N/A"/>
  </r>
  <r>
    <n v="15627"/>
    <x v="65"/>
    <x v="22"/>
    <s v="LIFT IFTS 25-01 SGP"/>
    <s v="IFTS"/>
    <n v="68"/>
    <s v="ACS"/>
    <n v="14"/>
    <m/>
    <s v="X"/>
    <x v="1"/>
    <s v="STDA"/>
    <s v="CAS_DECI"/>
    <m/>
    <m/>
    <s v="FMS CAS02"/>
    <s v="06:00"/>
    <s v="07:00"/>
    <d v="1899-12-30T01:00:00"/>
    <s v="06:00"/>
    <s v="07:00"/>
    <d v="1899-12-30T01:00:00"/>
    <s v="DCO"/>
    <s v="N/A"/>
  </r>
  <r>
    <n v="15628"/>
    <x v="65"/>
    <x v="22"/>
    <s v="LIFT IFTS QATAR 25-01"/>
    <s v="QATAR"/>
    <n v="66"/>
    <s v="ACS"/>
    <n v="5"/>
    <m/>
    <s v="X"/>
    <x v="6"/>
    <s v="STDA"/>
    <s v="DECI_STD"/>
    <m/>
    <m/>
    <s v="FMS CF01"/>
    <s v="06:00"/>
    <s v="07:00"/>
    <d v="1899-12-30T01:00:00"/>
    <s v="06:00"/>
    <s v="07:00"/>
    <d v="1899-12-30T01:00:00"/>
    <s v="DCO"/>
    <s v="N/A"/>
  </r>
  <r>
    <n v="15629"/>
    <x v="65"/>
    <x v="22"/>
    <s v="IFTS 25-01 QAT"/>
    <s v="QATAR"/>
    <n v="78"/>
    <s v="ACS"/>
    <n v="10"/>
    <s v="X"/>
    <m/>
    <x v="2"/>
    <s v="STDA"/>
    <s v="DECI_SONIC"/>
    <m/>
    <m/>
    <s v="FMS CF02"/>
    <s v="06:00"/>
    <s v="07:00"/>
    <d v="1899-12-30T01:00:00"/>
    <s v="06:00"/>
    <s v="07:00"/>
    <d v="1899-12-30T01:00:00"/>
    <s v="DCO"/>
    <s v="N/A"/>
  </r>
  <r>
    <n v="15630"/>
    <x v="65"/>
    <x v="22"/>
    <s v="LIFT IFTS 24-04 SPA"/>
    <s v="IFTS"/>
    <n v="61"/>
    <s v="ACS"/>
    <n v="17"/>
    <m/>
    <s v="X"/>
    <x v="5"/>
    <s v="NET"/>
    <s v="DECI_PGM"/>
    <m/>
    <n v="15631"/>
    <s v="NET PGM03"/>
    <s v="07:30"/>
    <s v="08:30"/>
    <d v="1899-12-30T01:00:00"/>
    <s v="07:30"/>
    <s v="08:30"/>
    <d v="1899-12-30T01:00:00"/>
    <s v="DCO"/>
    <s v="N/A"/>
  </r>
  <r>
    <n v="15631"/>
    <x v="65"/>
    <x v="22"/>
    <s v="LIFT IFTS 24-04 SPA"/>
    <s v="IFTS"/>
    <n v="59"/>
    <s v="IFTS"/>
    <n v="9"/>
    <m/>
    <s v="X"/>
    <x v="4"/>
    <s v="NET"/>
    <s v="DECI_PGM"/>
    <m/>
    <n v="15630"/>
    <s v="NET PGM03"/>
    <d v="1899-12-30T07:30:00"/>
    <d v="1899-12-30T08:30:00"/>
    <d v="1899-12-30T01:00:00"/>
    <s v="07:30"/>
    <s v="08:30"/>
    <d v="1899-12-30T01:00:00"/>
    <s v="DCO"/>
    <s v="N/A"/>
  </r>
  <r>
    <n v="15632"/>
    <x v="65"/>
    <x v="22"/>
    <s v="LIFT IFTS 24-05 AUT"/>
    <s v="IFTS"/>
    <n v="65"/>
    <s v="ACS"/>
    <n v="1"/>
    <m/>
    <s v="X"/>
    <x v="0"/>
    <s v="NET"/>
    <s v="LOW LEVEL"/>
    <m/>
    <n v="15633"/>
    <s v="NET TLL03"/>
    <s v="07:30"/>
    <s v="08:30"/>
    <d v="1899-12-30T01:00:00"/>
    <s v="07:30"/>
    <s v="08:30"/>
    <d v="1899-12-30T01:00:00"/>
    <s v="DCO"/>
    <s v="N/A"/>
  </r>
  <r>
    <n v="15633"/>
    <x v="65"/>
    <x v="22"/>
    <s v="LIFT IFTS 24-04 SPA"/>
    <s v="IFTS"/>
    <n v="60"/>
    <s v="ACS"/>
    <n v="13"/>
    <m/>
    <s v="X"/>
    <x v="1"/>
    <s v="NET"/>
    <s v="LOW LEVEL"/>
    <m/>
    <n v="15632"/>
    <s v="NET TLL02"/>
    <d v="1899-12-30T07:30:00"/>
    <d v="1899-12-30T08:30:00"/>
    <d v="1899-12-30T01:00:00"/>
    <d v="1899-12-30T07:30:00"/>
    <d v="1899-12-30T08:30:00"/>
    <d v="1899-12-30T01:00:00"/>
    <s v="DCO"/>
    <s v="N/A"/>
  </r>
  <r>
    <n v="15634"/>
    <x v="65"/>
    <x v="22"/>
    <s v="LIFT IFTS 24-04 SPA"/>
    <s v="IFTS"/>
    <n v="58"/>
    <s v="ACS"/>
    <n v="22"/>
    <m/>
    <s v="X"/>
    <x v="6"/>
    <s v="STDA"/>
    <s v="BRV_R2R_STD"/>
    <m/>
    <m/>
    <s v="PT R2R01"/>
    <s v="07:30"/>
    <s v="08:30"/>
    <d v="1899-12-30T01:00:00"/>
    <s v="07:30"/>
    <s v="08:30"/>
    <d v="1899-12-30T01:00:00"/>
    <s v="DCO"/>
    <s v="N/A"/>
  </r>
  <r>
    <n v="15635"/>
    <x v="65"/>
    <x v="22"/>
    <s v="LIFT IFTS QATAR 25-01"/>
    <s v="QATAR"/>
    <n v="63"/>
    <s v="ACS"/>
    <n v="2"/>
    <m/>
    <s v="X"/>
    <x v="3"/>
    <s v="STDA"/>
    <s v="DECI_SONIC"/>
    <m/>
    <m/>
    <s v="FMS CF02"/>
    <s v="07:30"/>
    <s v="08:30"/>
    <d v="1899-12-30T01:00:00"/>
    <s v="07:30"/>
    <s v="08:30"/>
    <d v="1899-12-30T01:00:00"/>
    <s v="DCO"/>
    <s v="N/A"/>
  </r>
  <r>
    <n v="15636"/>
    <x v="65"/>
    <x v="22"/>
    <s v=" IFTS LIFT 24-03 QATAR"/>
    <s v="QATAR"/>
    <n v="57"/>
    <s v="ACS"/>
    <n v="25"/>
    <s v="X"/>
    <m/>
    <x v="5"/>
    <s v="NET"/>
    <s v="ATAG_DECI"/>
    <m/>
    <n v="15637"/>
    <s v="NET ATAG01"/>
    <s v="09:00"/>
    <s v="10:00"/>
    <d v="1899-12-30T01:00:00"/>
    <s v="09:00"/>
    <s v="10:00"/>
    <d v="1899-12-30T01:00:00"/>
    <s v="DCO"/>
    <s v="N/A"/>
  </r>
  <r>
    <n v="15637"/>
    <x v="65"/>
    <x v="22"/>
    <s v="IFTS LIFT 24-03 QATAR"/>
    <s v="QATAR"/>
    <n v="58"/>
    <s v="ACS"/>
    <n v="10"/>
    <s v="X"/>
    <m/>
    <x v="4"/>
    <s v="NET"/>
    <s v="ATAG_DECI"/>
    <m/>
    <n v="15636"/>
    <s v="NET ATAG01"/>
    <d v="1899-12-30T09:00:00"/>
    <d v="1899-12-30T10:00:00"/>
    <d v="1899-12-30T01:00:00"/>
    <s v="09:00"/>
    <s v="10:00"/>
    <d v="1899-12-30T01:00:00"/>
    <s v="DCO"/>
    <s v="N/A"/>
  </r>
  <r>
    <n v="15638"/>
    <x v="65"/>
    <x v="22"/>
    <s v="LIFT 25-41"/>
    <s v="AMI"/>
    <n v="79"/>
    <s v="ACS"/>
    <n v="9"/>
    <s v="X"/>
    <m/>
    <x v="0"/>
    <s v="STDA"/>
    <s v="DECI_STD"/>
    <m/>
    <m/>
    <s v="SD CF03"/>
    <s v="09:00"/>
    <s v="10:00"/>
    <d v="1899-12-30T01:00:00"/>
    <d v="1899-12-30T09:00:00"/>
    <d v="1899-12-30T10:00:00"/>
    <d v="1899-12-30T01:00:00"/>
    <s v="DCO"/>
    <s v="N/A"/>
  </r>
  <r>
    <n v="15639"/>
    <x v="65"/>
    <x v="22"/>
    <s v="LIFT 25-41"/>
    <s v="AMI"/>
    <n v="80"/>
    <s v="ACS"/>
    <n v="32"/>
    <s v="X"/>
    <m/>
    <x v="1"/>
    <s v="STDA"/>
    <s v="IF"/>
    <m/>
    <m/>
    <s v="SD IF02"/>
    <s v="09:00"/>
    <s v="10:00"/>
    <d v="1899-12-30T01:00:00"/>
    <d v="1899-12-30T09:00:00"/>
    <d v="1899-12-30T10:00:00"/>
    <d v="1899-12-30T01:00:00"/>
    <s v="DCO"/>
    <s v="N/A"/>
  </r>
  <r>
    <n v="15640"/>
    <x v="65"/>
    <x v="22"/>
    <s v="IFTS LIFT 24-01 QATAR"/>
    <s v="QATAR"/>
    <n v="40"/>
    <s v="ACS"/>
    <n v="14"/>
    <s v="X"/>
    <m/>
    <x v="6"/>
    <s v="STDA"/>
    <s v="DECI_STD"/>
    <m/>
    <m/>
    <s v="FMS CF01"/>
    <s v="09:00"/>
    <s v="10:00"/>
    <d v="1899-12-30T01:00:00"/>
    <d v="1899-12-30T09:00:00"/>
    <d v="1899-12-30T10:00:00"/>
    <d v="1899-12-30T01:00:00"/>
    <s v="DCO"/>
    <s v="N/A"/>
  </r>
  <r>
    <n v="15641"/>
    <x v="65"/>
    <x v="22"/>
    <s v="LIFT IFTS 24-04 CAN"/>
    <s v="IFTS"/>
    <n v="52"/>
    <s v="ACS"/>
    <n v="17"/>
    <m/>
    <s v="X"/>
    <x v="5"/>
    <s v="NET"/>
    <s v="DECI_STD"/>
    <m/>
    <n v="15642"/>
    <s v="FMSC DACM01"/>
    <s v="10:30"/>
    <s v="11:30"/>
    <d v="1899-12-30T01:00:00"/>
    <s v="10:30"/>
    <s v="11:30"/>
    <d v="1899-12-30T01:00:00"/>
    <s v="DCO"/>
    <s v="N/A"/>
  </r>
  <r>
    <n v="15642"/>
    <x v="65"/>
    <x v="22"/>
    <s v="LIFT IFTS 24-04 CAN"/>
    <s v="IFTS"/>
    <n v="54"/>
    <s v="ACS"/>
    <n v="1"/>
    <m/>
    <s v="X"/>
    <x v="0"/>
    <s v="NET"/>
    <s v="DECI_STD"/>
    <m/>
    <n v="15643"/>
    <s v="FMSC DACM01"/>
    <s v="10:30"/>
    <s v="11:30"/>
    <d v="1899-12-30T01:00:00"/>
    <s v="10:30"/>
    <d v="1899-12-30T11:20:00"/>
    <d v="1899-12-30T00:50:00"/>
    <s v="DCO"/>
    <s v="N/A"/>
  </r>
  <r>
    <n v="15643"/>
    <x v="65"/>
    <x v="22"/>
    <s v="LIFT IFTS 25-01 HUN"/>
    <s v="IFTS"/>
    <n v="70"/>
    <s v="ACS"/>
    <n v="2"/>
    <m/>
    <s v="X"/>
    <x v="6"/>
    <s v="STDA"/>
    <s v="AAR"/>
    <m/>
    <m/>
    <s v="PT AAR01"/>
    <s v="10:30"/>
    <s v="11:30"/>
    <d v="1899-12-30T01:00:00"/>
    <s v="10:30"/>
    <s v="11:30"/>
    <d v="1899-12-30T01:00:00"/>
    <s v="DCO"/>
    <s v="N/A"/>
  </r>
  <r>
    <n v="15644"/>
    <x v="65"/>
    <x v="22"/>
    <s v="LIFT IFTS QATAR 25-01"/>
    <s v="QATAR"/>
    <n v="65"/>
    <s v="ACS"/>
    <n v="13"/>
    <m/>
    <s v="X"/>
    <x v="3"/>
    <s v="STDA"/>
    <s v="DECI_STD"/>
    <m/>
    <m/>
    <s v="FMS CF01"/>
    <s v="10:30"/>
    <s v="11:30"/>
    <d v="1899-12-30T01:00:00"/>
    <s v="10:30"/>
    <s v="11:30"/>
    <d v="1899-12-30T01:00:00"/>
    <s v="DCO"/>
    <s v="N/A"/>
  </r>
  <r>
    <n v="15645"/>
    <x v="65"/>
    <x v="22"/>
    <s v="LIFT IFTS 24-04 SPA"/>
    <s v="IFTS"/>
    <n v="60"/>
    <s v="ACS"/>
    <n v="25"/>
    <m/>
    <s v="X"/>
    <x v="0"/>
    <s v="NET"/>
    <s v="LOW LEVEL"/>
    <m/>
    <n v="15646"/>
    <s v="NET TLL03"/>
    <s v="12:00"/>
    <s v="13:00"/>
    <d v="1899-12-30T01:00:00"/>
    <d v="1899-12-30T12:00:00"/>
    <d v="1899-12-30T13:00:00"/>
    <d v="1899-12-30T01:00:00"/>
    <s v="DCO"/>
    <s v="N/A"/>
  </r>
  <r>
    <n v="15646"/>
    <x v="65"/>
    <x v="22"/>
    <s v="LIFT IFTS 24-05 AUT"/>
    <s v="IFTS"/>
    <n v="64"/>
    <s v="ACS"/>
    <n v="12"/>
    <m/>
    <s v="X"/>
    <x v="1"/>
    <s v="NET"/>
    <s v="LOW LEVEL"/>
    <m/>
    <n v="15645"/>
    <s v="NET TLL03"/>
    <d v="1899-12-30T12:00:00"/>
    <d v="1899-12-30T13:00:00"/>
    <d v="1899-12-30T01:00:00"/>
    <d v="1899-12-30T12:00:00"/>
    <d v="1899-12-30T13:00:00"/>
    <d v="1899-12-30T01:00:00"/>
    <s v="DCO"/>
    <s v="N/A"/>
  </r>
  <r>
    <n v="15647"/>
    <x v="65"/>
    <x v="22"/>
    <s v="LIFT 25-41"/>
    <s v="AMI"/>
    <n v="76"/>
    <s v="ACS"/>
    <n v="17"/>
    <s v="X"/>
    <m/>
    <x v="5"/>
    <s v="STDA"/>
    <s v="DECI_STD"/>
    <m/>
    <m/>
    <s v="SD CF03"/>
    <s v="13:30"/>
    <s v="14:30"/>
    <d v="1899-12-30T01:00:00"/>
    <s v="13:30"/>
    <s v="14:30"/>
    <d v="1899-12-30T01:00:00"/>
    <s v="DCO"/>
    <s v="N/A"/>
  </r>
  <r>
    <n v="15648"/>
    <x v="65"/>
    <x v="22"/>
    <s v="LIFT 25-41"/>
    <s v="AMI"/>
    <n v="81"/>
    <s v="IFTS"/>
    <n v="9"/>
    <s v="X"/>
    <m/>
    <x v="4"/>
    <s v="STDA"/>
    <s v="IF"/>
    <m/>
    <m/>
    <s v="SD IF02"/>
    <s v="13:30"/>
    <s v="14:30"/>
    <d v="1899-12-30T01:00:00"/>
    <s v="13:30"/>
    <s v="14:30"/>
    <d v="1899-12-30T01:00:00"/>
    <s v="DCO"/>
    <s v="N/A"/>
  </r>
  <r>
    <n v="15649"/>
    <x v="65"/>
    <x v="22"/>
    <s v="LIFT IFTS QATAR 25-01"/>
    <s v="QATAR"/>
    <n v="68"/>
    <s v="ACS"/>
    <n v="1"/>
    <m/>
    <s v="X"/>
    <x v="0"/>
    <s v="STDA"/>
    <s v="DECI_SONIC"/>
    <m/>
    <m/>
    <s v="FMS CF02"/>
    <s v="13:30"/>
    <s v="14:30"/>
    <d v="1899-12-30T01:00:00"/>
    <s v="13:30"/>
    <s v="14:30"/>
    <d v="1899-12-30T01:00:00"/>
    <s v="DCO"/>
    <s v="N/A"/>
  </r>
  <r>
    <n v="15650"/>
    <x v="65"/>
    <x v="22"/>
    <s v=" IFTS LIFT 24-03 QATAR"/>
    <s v="QATAR"/>
    <n v="61"/>
    <s v="ACS"/>
    <n v="13"/>
    <s v="X"/>
    <m/>
    <x v="1"/>
    <s v="STDA"/>
    <s v="BRV_R2R_STD"/>
    <m/>
    <m/>
    <s v="PT BVR01"/>
    <s v="13:30"/>
    <s v="14:30"/>
    <d v="1899-12-30T01:00:00"/>
    <s v="13:30"/>
    <s v="14:30"/>
    <d v="1899-12-30T01:00:00"/>
    <s v="DCO"/>
    <s v="N/A"/>
  </r>
  <r>
    <n v="15651"/>
    <x v="65"/>
    <x v="22"/>
    <s v=" IFTS LIFT 24-03 QATAR"/>
    <s v="QATAR"/>
    <n v="56"/>
    <s v="ACS"/>
    <n v="2"/>
    <s v="X"/>
    <m/>
    <x v="6"/>
    <s v="STDA"/>
    <s v="BRV_R2R_STD"/>
    <m/>
    <m/>
    <s v="PT BVR01"/>
    <s v="13:30"/>
    <s v="14:30"/>
    <d v="1899-12-30T01:00:00"/>
    <s v="13:30"/>
    <s v="14:30"/>
    <d v="1899-12-30T01:00:00"/>
    <s v="DCO"/>
    <s v="N/A"/>
  </r>
  <r>
    <n v="15652"/>
    <x v="65"/>
    <x v="22"/>
    <s v="IFTS 25-01 QAT"/>
    <s v="QATAR"/>
    <n v="77"/>
    <s v="ACS"/>
    <n v="22"/>
    <s v="X"/>
    <m/>
    <x v="3"/>
    <s v="STDA"/>
    <s v="DECI_STD"/>
    <m/>
    <m/>
    <s v="FMS CFB01"/>
    <s v="13:30"/>
    <s v="14:30"/>
    <d v="1899-12-30T01:00:00"/>
    <s v="13:30"/>
    <s v="14:30"/>
    <d v="1899-12-30T01:00:00"/>
    <s v="DCO"/>
    <s v="N/A"/>
  </r>
  <r>
    <n v="15653"/>
    <x v="66"/>
    <x v="22"/>
    <s v="LIFT 25-41"/>
    <s v="AMI"/>
    <n v="80"/>
    <s v="IFTS"/>
    <n v="9"/>
    <s v="X"/>
    <m/>
    <x v="5"/>
    <s v="STDA"/>
    <s v="DECI_STD"/>
    <m/>
    <m/>
    <s v="SD CF03"/>
    <s v="06:00"/>
    <s v="07:00"/>
    <d v="1899-12-30T01:00:00"/>
    <s v="06:00"/>
    <s v="07:00"/>
    <d v="1899-12-30T01:00:00"/>
    <s v="DCO"/>
    <s v="N/A"/>
  </r>
  <r>
    <n v="15654"/>
    <x v="66"/>
    <x v="22"/>
    <s v="LIFT IFTS 24-04 SPA"/>
    <s v="IFTS"/>
    <n v="59"/>
    <s v="ACS"/>
    <n v="20"/>
    <m/>
    <s v="X"/>
    <x v="4"/>
    <s v="STDA"/>
    <s v="BRV_R2R_STD"/>
    <m/>
    <m/>
    <s v="PT R2R01"/>
    <s v="06:00"/>
    <s v="07:00"/>
    <d v="1899-12-30T01:00:00"/>
    <s v="06:00"/>
    <s v="07:00"/>
    <d v="1899-12-30T01:00:00"/>
    <s v="DCO"/>
    <s v="N/A"/>
  </r>
  <r>
    <n v="15655"/>
    <x v="66"/>
    <x v="22"/>
    <s v="LIFT 25-41"/>
    <s v="AMI"/>
    <n v="81"/>
    <s v="ACS"/>
    <n v="12"/>
    <s v="X"/>
    <m/>
    <x v="0"/>
    <s v="STDA"/>
    <s v="DECI_STD"/>
    <m/>
    <m/>
    <s v="SD CF03"/>
    <s v="06:00"/>
    <s v="07:00"/>
    <d v="1899-12-30T01:00:00"/>
    <d v="1899-12-30T06:00:00"/>
    <d v="1899-12-30T07:00:00"/>
    <d v="1899-12-30T01:00:00"/>
    <s v="DCO"/>
    <s v="N/A"/>
  </r>
  <r>
    <n v="15656"/>
    <x v="66"/>
    <x v="22"/>
    <s v="LIFT IFTS 24-04 HUN"/>
    <s v="IFTS"/>
    <n v="62"/>
    <s v="ACS"/>
    <n v="5"/>
    <m/>
    <s v="X"/>
    <x v="1"/>
    <s v="STDA"/>
    <s v="BRV_R2R_STD"/>
    <m/>
    <m/>
    <s v="PT R2R01"/>
    <s v="06:00"/>
    <s v="07:00"/>
    <d v="1899-12-30T01:00:00"/>
    <d v="1899-12-30T06:00:00"/>
    <d v="1899-12-30T07:00:00"/>
    <d v="1899-12-30T01:00:00"/>
    <s v="DCO"/>
    <s v="N/A"/>
  </r>
  <r>
    <n v="15657"/>
    <x v="66"/>
    <x v="22"/>
    <s v="LIFT IFTS 24-04 HUN"/>
    <s v="IFTS"/>
    <n v="63"/>
    <s v="ACS"/>
    <n v="10"/>
    <m/>
    <s v="X"/>
    <x v="6"/>
    <s v="STDA"/>
    <s v="BRV_R2R_STD"/>
    <m/>
    <m/>
    <s v="PT R2R01"/>
    <s v="06:00"/>
    <s v="07:00"/>
    <d v="1899-12-30T01:00:00"/>
    <d v="1899-12-30T06:00:00"/>
    <d v="1899-12-30T07:00:00"/>
    <d v="1899-12-30T01:00:00"/>
    <s v="DCO"/>
    <s v="N/A"/>
  </r>
  <r>
    <n v="15658"/>
    <x v="66"/>
    <x v="22"/>
    <s v="IFTS 25-01 QAT"/>
    <s v="QATAR"/>
    <n v="77"/>
    <s v="ACS"/>
    <n v="14"/>
    <s v="X"/>
    <m/>
    <x v="2"/>
    <s v="STDA"/>
    <s v="DECI_STD"/>
    <m/>
    <m/>
    <s v="FMS CF01"/>
    <s v="06:00"/>
    <s v="07:00"/>
    <d v="1899-12-30T01:00:00"/>
    <d v="1899-12-30T06:00:00"/>
    <d v="1899-12-30T07:15:00"/>
    <d v="1899-12-30T01:15:00"/>
    <s v="DCO"/>
    <s v="N/A"/>
  </r>
  <r>
    <n v="15659"/>
    <x v="66"/>
    <x v="22"/>
    <s v="LIFT IFTS 24-04 CAN"/>
    <s v="IFTS"/>
    <n v="52"/>
    <s v="ACS"/>
    <n v="17"/>
    <m/>
    <s v="X"/>
    <x v="5"/>
    <s v="NET"/>
    <s v="DECI_STD"/>
    <m/>
    <n v="15660"/>
    <s v="FMSC DACM02"/>
    <s v="07:30"/>
    <s v="08:30"/>
    <d v="1899-12-30T01:00:00"/>
    <s v="07:30"/>
    <s v="08:30"/>
    <d v="1899-12-30T01:00:00"/>
    <s v="DCO"/>
    <s v="N/A"/>
  </r>
  <r>
    <n v="15660"/>
    <x v="66"/>
    <x v="22"/>
    <s v="IFTS 25-01 QAT"/>
    <s v="QATAR"/>
    <n v="76"/>
    <s v="ACS"/>
    <n v="2"/>
    <s v="X"/>
    <m/>
    <x v="6"/>
    <s v="STDA"/>
    <s v="DECI_SONIC"/>
    <m/>
    <m/>
    <s v="FMS CF02"/>
    <s v="07:30"/>
    <s v="08:30"/>
    <d v="1899-12-30T01:00:00"/>
    <d v="1899-12-30T07:30:00"/>
    <d v="1899-12-30T08:30:00"/>
    <d v="1899-12-30T01:00:00"/>
    <s v="DCO"/>
    <s v="N/A"/>
  </r>
  <r>
    <n v="15661"/>
    <x v="66"/>
    <x v="22"/>
    <s v="LIFT IFTS 24-04 JPN"/>
    <s v="IFTS"/>
    <n v="57"/>
    <s v="ACS"/>
    <n v="5"/>
    <m/>
    <s v="X"/>
    <x v="5"/>
    <s v="NET"/>
    <s v="DECI_STD"/>
    <m/>
    <n v="15662"/>
    <s v="FMSC HBFM01"/>
    <s v="09:00"/>
    <s v="10:00"/>
    <d v="1899-12-30T01:00:00"/>
    <s v="09:00"/>
    <s v="10:00"/>
    <d v="1899-12-30T01:00:00"/>
    <s v="DCO"/>
    <s v="N/A"/>
  </r>
  <r>
    <n v="15662"/>
    <x v="66"/>
    <x v="22"/>
    <s v="LIFT IFTS 24-04 JPN"/>
    <s v="IFTS"/>
    <n v="55"/>
    <s v="ACS"/>
    <n v="12"/>
    <m/>
    <s v="X"/>
    <x v="0"/>
    <s v="NET"/>
    <s v="DECI_STD"/>
    <m/>
    <n v="15663"/>
    <s v="FMSC HBFM01"/>
    <s v="09:00"/>
    <s v="10:00"/>
    <d v="1899-12-30T01:00:00"/>
    <d v="1899-12-30T09:00:00"/>
    <d v="1899-12-30T10:00:00"/>
    <d v="1899-12-30T01:00:00"/>
    <s v="DCO"/>
    <s v="N/A"/>
  </r>
  <r>
    <n v="15663"/>
    <x v="66"/>
    <x v="22"/>
    <s v="LIFT IFTS 24-04 SPA"/>
    <s v="IFTS"/>
    <n v="58"/>
    <s v="ACS"/>
    <n v="10"/>
    <m/>
    <s v="X"/>
    <x v="6"/>
    <s v="STDA"/>
    <s v="BRV_R2R_STD"/>
    <m/>
    <m/>
    <s v="PT R2R02"/>
    <s v="09:00"/>
    <s v="10:00"/>
    <d v="1899-12-30T01:00:00"/>
    <d v="1899-12-30T09:00:00"/>
    <d v="1899-12-30T10:00:00"/>
    <d v="1899-12-30T01:00:00"/>
    <s v="DCO"/>
    <s v="N/A"/>
  </r>
  <r>
    <n v="15664"/>
    <x v="66"/>
    <x v="22"/>
    <s v="LIFT IFTS 24-05 GER"/>
    <s v="IFTS"/>
    <n v="66"/>
    <s v="ACS"/>
    <n v="32"/>
    <m/>
    <s v="X"/>
    <x v="5"/>
    <s v="NET"/>
    <s v="DECI_STD"/>
    <m/>
    <n v="15665"/>
    <s v="FMSC DACM01"/>
    <s v="10:30"/>
    <s v="11:30"/>
    <d v="1899-12-30T01:00:00"/>
    <s v="10:30"/>
    <s v="11:30"/>
    <d v="1899-12-30T01:00:00"/>
    <s v="DCO"/>
    <s v="N/A"/>
  </r>
  <r>
    <n v="15665"/>
    <x v="66"/>
    <x v="22"/>
    <s v="LIFT IFTS 24-05 AUT"/>
    <s v="IFTS"/>
    <n v="65"/>
    <s v="ACS"/>
    <n v="9"/>
    <m/>
    <s v="X"/>
    <x v="0"/>
    <s v="NET"/>
    <s v="DECI_PGM"/>
    <m/>
    <n v="15666"/>
    <s v="NET PGM01"/>
    <s v="10:30"/>
    <s v="11:30"/>
    <d v="1899-12-30T01:00:00"/>
    <d v="1899-12-30T10:30:00"/>
    <d v="1899-12-30T11:30:00"/>
    <d v="1899-12-30T01:00:00"/>
    <s v="DCO"/>
    <s v="N/A"/>
  </r>
  <r>
    <n v="15666"/>
    <x v="66"/>
    <x v="22"/>
    <s v="LIFT IFTS 24-05 AUT"/>
    <s v="IFTS"/>
    <n v="64"/>
    <s v="ACS"/>
    <n v="2"/>
    <m/>
    <s v="X"/>
    <x v="1"/>
    <s v="NET"/>
    <s v="DECI_PGM"/>
    <m/>
    <n v="15665"/>
    <s v="NET PGM01"/>
    <d v="1899-12-30T10:30:00"/>
    <d v="1899-12-30T11:30:00"/>
    <d v="1899-12-30T01:00:00"/>
    <d v="1899-12-30T10:30:00"/>
    <d v="1899-12-30T11:30:00"/>
    <d v="1899-12-30T01:00:00"/>
    <s v="DCO"/>
    <s v="N/A"/>
  </r>
  <r>
    <n v="15667"/>
    <x v="66"/>
    <x v="22"/>
    <s v="LIFT IFTS 24-04 SPA"/>
    <s v="IFTS"/>
    <n v="61"/>
    <s v="ACS"/>
    <n v="1"/>
    <m/>
    <s v="X"/>
    <x v="6"/>
    <s v="STDA"/>
    <s v="BRV_R2R_STD"/>
    <m/>
    <m/>
    <s v="PT R2R01"/>
    <s v="10:30"/>
    <s v="11:30"/>
    <d v="1899-12-30T01:00:00"/>
    <d v="1899-12-30T10:30:00"/>
    <d v="1899-12-30T11:30:00"/>
    <d v="1899-12-30T01:00:00"/>
    <s v="DCO"/>
    <s v="N/A"/>
  </r>
  <r>
    <n v="15668"/>
    <x v="66"/>
    <x v="22"/>
    <s v="LIFT 24-45 ITA"/>
    <s v="AMI"/>
    <n v="34"/>
    <s v="ACS"/>
    <n v="12"/>
    <s v="X"/>
    <m/>
    <x v="5"/>
    <s v="NET"/>
    <s v="DECI_STD"/>
    <m/>
    <n v="15669"/>
    <s v="SD OBFM01"/>
    <s v="12:00"/>
    <s v="13:00"/>
    <d v="1899-12-30T01:00:00"/>
    <s v="12:00"/>
    <s v="13:00"/>
    <d v="1899-12-30T01:00:00"/>
    <s v="DCO"/>
    <s v="N/A"/>
  </r>
  <r>
    <n v="15669"/>
    <x v="66"/>
    <x v="22"/>
    <s v="LIFT 24-44 ITA"/>
    <s v="AMI"/>
    <n v="71"/>
    <s v="ACS"/>
    <n v="20"/>
    <s v="X"/>
    <m/>
    <x v="0"/>
    <s v="STDA"/>
    <s v="DCA"/>
    <m/>
    <m/>
    <s v="SD TI01"/>
    <s v="12:00"/>
    <s v="13:00"/>
    <d v="1899-12-30T01:00:00"/>
    <d v="1899-12-30T12:00:00"/>
    <d v="1899-12-30T13:00:00"/>
    <d v="1899-12-30T01:00:00"/>
    <s v="DCO"/>
    <s v="N/A"/>
  </r>
  <r>
    <n v="15670"/>
    <x v="66"/>
    <x v="22"/>
    <s v=" IFTS LIFT 24-03 QATAR"/>
    <s v="QATAR"/>
    <n v="56"/>
    <s v="ACS"/>
    <n v="14"/>
    <s v="X"/>
    <m/>
    <x v="1"/>
    <s v="STDA"/>
    <s v="BRV_R2R_STD"/>
    <m/>
    <m/>
    <s v="PT BVR02"/>
    <s v="12:00"/>
    <s v="13:00"/>
    <d v="1899-12-30T01:00:00"/>
    <d v="1899-12-30T12:00:00"/>
    <d v="1899-12-30T13:00:00"/>
    <d v="1899-12-30T01:00:00"/>
    <s v="DCO"/>
    <s v="N/A"/>
  </r>
  <r>
    <n v="15671"/>
    <x v="66"/>
    <x v="22"/>
    <s v=" IFTS LIFT 24-03 QATAR"/>
    <s v="QATAR"/>
    <n v="61"/>
    <s v="IFTS"/>
    <n v="9"/>
    <s v="X"/>
    <m/>
    <x v="6"/>
    <s v="STDA"/>
    <s v="BRV_R2R_STD"/>
    <m/>
    <m/>
    <s v="PT BVR02"/>
    <s v="12:00"/>
    <s v="13:00"/>
    <d v="1899-12-30T01:00:00"/>
    <d v="1899-12-30T12:00:00"/>
    <d v="1899-12-30T13:00:00"/>
    <d v="1899-12-30T01:00:00"/>
    <s v="DCO"/>
    <s v="N/A"/>
  </r>
  <r>
    <n v="15672"/>
    <x v="66"/>
    <x v="22"/>
    <s v="LIFT IFTS 24-05 GER"/>
    <s v="IFTS"/>
    <n v="67"/>
    <s v="ACS"/>
    <n v="9"/>
    <m/>
    <s v="X"/>
    <x v="5"/>
    <s v="NET"/>
    <s v="DECI_STD"/>
    <m/>
    <n v="15673"/>
    <s v="FMSC DACM01"/>
    <s v="13:30"/>
    <s v="14:30"/>
    <d v="1899-12-30T01:00:00"/>
    <d v="1899-12-30T13:45:00"/>
    <d v="1899-12-30T14:25:00"/>
    <d v="1899-12-30T00:40:00"/>
    <s v="DCO"/>
    <s v="N/A"/>
  </r>
  <r>
    <n v="15673"/>
    <x v="66"/>
    <x v="22"/>
    <s v="LIFT IFTS 25-01 HUN"/>
    <s v="IFTS"/>
    <n v="70"/>
    <s v="ACS"/>
    <n v="1"/>
    <m/>
    <s v="X"/>
    <x v="0"/>
    <s v="NET"/>
    <s v="DECI_PGM"/>
    <m/>
    <n v="15674"/>
    <s v="NET PGM01"/>
    <s v="13:30"/>
    <s v="14:30"/>
    <d v="1899-12-30T01:00:00"/>
    <d v="1899-12-30T13:30:00"/>
    <d v="1899-12-30T14:30:00"/>
    <d v="1899-12-30T01:00:00"/>
    <s v="DCO"/>
    <s v="N/A"/>
  </r>
  <r>
    <n v="15674"/>
    <x v="66"/>
    <x v="22"/>
    <s v="LIFT IFTS 25-01 HUN"/>
    <s v="IFTS"/>
    <n v="71"/>
    <s v="ACS"/>
    <n v="17"/>
    <m/>
    <s v="X"/>
    <x v="1"/>
    <s v="NET"/>
    <s v="DECI_PGM"/>
    <m/>
    <n v="15673"/>
    <s v="NET PGM01"/>
    <d v="1899-12-30T13:30:00"/>
    <d v="1899-12-30T14:30:00"/>
    <d v="1899-12-30T01:00:00"/>
    <d v="1899-12-30T13:30:00"/>
    <d v="1899-12-30T14:30:00"/>
    <d v="1899-12-30T01:00:00"/>
    <s v="DCO"/>
    <s v="N/A"/>
  </r>
  <r>
    <n v="15675"/>
    <x v="66"/>
    <x v="22"/>
    <s v="LIFT 24-44 ITA"/>
    <s v="AMI"/>
    <n v="73"/>
    <s v="ACS"/>
    <n v="13"/>
    <s v="X"/>
    <m/>
    <x v="6"/>
    <s v="STDA"/>
    <s v="DCA"/>
    <m/>
    <m/>
    <s v="SD TI01"/>
    <s v="13:30"/>
    <s v="14:30"/>
    <d v="1899-12-30T01:00:00"/>
    <d v="1899-12-30T13:30:00"/>
    <d v="1899-12-30T14:30:00"/>
    <d v="1899-12-30T01:00:00"/>
    <s v="DCO"/>
    <s v="N/A"/>
  </r>
  <r>
    <n v="15676"/>
    <x v="67"/>
    <x v="22"/>
    <s v="LIFT 24-45 ITA"/>
    <s v="AMI"/>
    <n v="34"/>
    <s v="IFTS"/>
    <n v="9"/>
    <s v="X"/>
    <m/>
    <x v="5"/>
    <s v="NET"/>
    <s v="DECI_STD"/>
    <m/>
    <n v="15677"/>
    <s v="SD OBFM02"/>
    <s v="06:00"/>
    <s v="07:00"/>
    <d v="1899-12-30T01:00:00"/>
    <s v="06:00"/>
    <d v="1899-12-30T06:40:00"/>
    <d v="1899-12-30T00:40:00"/>
    <s v="DCO"/>
    <s v="N/A"/>
  </r>
  <r>
    <n v="15677"/>
    <x v="67"/>
    <x v="22"/>
    <s v="LIFT 24-44 ITA"/>
    <s v="AMI"/>
    <n v="70"/>
    <s v="ACS"/>
    <n v="12"/>
    <s v="X"/>
    <m/>
    <x v="0"/>
    <s v="NET"/>
    <s v="ATAG"/>
    <m/>
    <n v="15678"/>
    <s v="SD AAI01"/>
    <s v="06:00"/>
    <s v="07:00"/>
    <d v="1899-12-30T01:00:00"/>
    <d v="1899-12-30T06:00:00"/>
    <d v="1899-12-30T07:00:00"/>
    <d v="1899-12-30T01:00:00"/>
    <s v="DCO"/>
    <s v="N/A"/>
  </r>
  <r>
    <n v="15678"/>
    <x v="67"/>
    <x v="22"/>
    <s v="LIFT 24-44 ITA"/>
    <s v="AMI"/>
    <n v="72"/>
    <s v="ACS"/>
    <n v="30"/>
    <s v="X"/>
    <m/>
    <x v="1"/>
    <s v="NET"/>
    <s v="ATAG"/>
    <m/>
    <n v="15677"/>
    <s v="SD AAI01"/>
    <s v="06:00"/>
    <s v="07:00"/>
    <d v="1899-12-30T01:00:00"/>
    <d v="1899-12-30T06:00:00"/>
    <d v="1899-12-30T07:00:00"/>
    <d v="1899-12-30T01:00:00"/>
    <s v="DCO"/>
    <s v="N/A"/>
  </r>
  <r>
    <n v="15679"/>
    <x v="67"/>
    <x v="22"/>
    <s v="LIFT IFTS 24-04 HUN"/>
    <s v="IFTS"/>
    <n v="62"/>
    <s v="ACS"/>
    <n v="32"/>
    <m/>
    <s v="X"/>
    <x v="6"/>
    <s v="STDA"/>
    <s v="BRV_R2R_STD"/>
    <m/>
    <m/>
    <s v="PT R2R02"/>
    <s v="06:00"/>
    <s v="07:00"/>
    <d v="1899-12-30T01:00:00"/>
    <d v="1899-12-30T06:00:00"/>
    <d v="1899-12-30T07:00:00"/>
    <d v="1899-12-30T01:00:00"/>
    <s v="DCO"/>
    <s v="N/A"/>
  </r>
  <r>
    <n v="15680"/>
    <x v="67"/>
    <x v="22"/>
    <s v=" IFTS LIFT 24-03 QATAR"/>
    <s v="QATAR"/>
    <n v="57"/>
    <s v="ACS"/>
    <n v="9"/>
    <s v="X"/>
    <m/>
    <x v="5"/>
    <s v="STDA"/>
    <s v="BRV_R2R_STD"/>
    <m/>
    <m/>
    <s v="PT BVR01"/>
    <d v="1899-12-30T07:30:00"/>
    <s v="08:30"/>
    <d v="1899-12-30T01:00:00"/>
    <d v="1899-12-30T07:30:00"/>
    <s v="08:30"/>
    <d v="1899-12-30T01:00:00"/>
    <s v="DCO"/>
    <s v="N/A"/>
  </r>
  <r>
    <n v="15681"/>
    <x v="67"/>
    <x v="22"/>
    <s v="IFTS LIFT 24-03 QATAR"/>
    <s v="QATAR"/>
    <n v="58"/>
    <s v="ACS"/>
    <n v="1"/>
    <s v="X"/>
    <m/>
    <x v="4"/>
    <s v="STDA"/>
    <s v="BRV_R2R_STD"/>
    <m/>
    <m/>
    <s v="PT BVR01"/>
    <s v="07:30"/>
    <s v="08:30"/>
    <d v="1899-12-30T01:00:00"/>
    <d v="1899-12-30T07:30:00"/>
    <s v="08:30"/>
    <d v="1899-12-30T01:00:00"/>
    <s v="DCO"/>
    <s v="N/A"/>
  </r>
  <r>
    <n v="15682"/>
    <x v="67"/>
    <x v="22"/>
    <s v="LIFT IFTS 24-04 CAN"/>
    <s v="IFTS"/>
    <n v="54"/>
    <s v="ACS"/>
    <n v="2"/>
    <m/>
    <s v="X"/>
    <x v="0"/>
    <s v="NET"/>
    <s v="DECI_STD"/>
    <m/>
    <n v="15683"/>
    <s v="FMSC DACM02"/>
    <s v="07:30"/>
    <s v="08:30"/>
    <d v="1899-12-30T01:00:00"/>
    <d v="1899-12-30T07:30:00"/>
    <d v="1899-12-30T08:30:00"/>
    <d v="1899-12-30T01:00:00"/>
    <s v="DCO"/>
    <s v="N/A"/>
  </r>
  <r>
    <n v="15683"/>
    <x v="67"/>
    <x v="22"/>
    <s v="LIFT IFTS 24-04 HUN"/>
    <s v="IFTS"/>
    <n v="63"/>
    <s v="ACS"/>
    <n v="13"/>
    <m/>
    <s v="X"/>
    <x v="6"/>
    <s v="STDA"/>
    <s v="BRV_R2R_STD"/>
    <m/>
    <m/>
    <s v="PT R2R02"/>
    <s v="07:30"/>
    <s v="08:30"/>
    <d v="1899-12-30T01:00:00"/>
    <d v="1899-12-30T07:30:00"/>
    <d v="1899-12-30T08:30:00"/>
    <d v="1899-12-30T01:00:00"/>
    <s v="DCO"/>
    <s v="N/A"/>
  </r>
  <r>
    <n v="15684"/>
    <x v="67"/>
    <x v="22"/>
    <s v="LIFT IFTS 24-04 JPN"/>
    <s v="IFTS"/>
    <n v="57"/>
    <s v="ACS"/>
    <n v="32"/>
    <m/>
    <s v="X"/>
    <x v="5"/>
    <s v="NET"/>
    <s v="DECI_STD"/>
    <m/>
    <n v="15685"/>
    <s v="FMSC HBFM02"/>
    <d v="1899-12-30T09:00:00"/>
    <d v="1899-12-30T10:00:00"/>
    <d v="1899-12-30T01:00:00"/>
    <d v="1899-12-30T09:00:00"/>
    <d v="1899-12-30T09:50:00"/>
    <d v="1899-12-30T00:50:00"/>
    <s v="DCO"/>
    <s v="N/A"/>
  </r>
  <r>
    <n v="15685"/>
    <x v="67"/>
    <x v="22"/>
    <s v="LIFT IFTS 24-05 GER"/>
    <s v="IFTS"/>
    <n v="66"/>
    <s v="ACS"/>
    <n v="14"/>
    <m/>
    <s v="X"/>
    <x v="0"/>
    <s v="NET"/>
    <s v="DECI_STD"/>
    <m/>
    <n v="15686"/>
    <s v="FMSC DACM02"/>
    <d v="1899-12-30T09:00:00"/>
    <d v="1899-12-30T10:00:00"/>
    <d v="1899-12-30T01:00:00"/>
    <d v="1899-12-30T09:00:00"/>
    <d v="1899-12-30T10:00:00"/>
    <d v="1899-12-30T01:00:00"/>
    <s v="DCO"/>
    <s v="N/A"/>
  </r>
  <r>
    <n v="15686"/>
    <x v="67"/>
    <x v="22"/>
    <s v="LIFT IFTS 24-04 JPN"/>
    <s v="IFTS"/>
    <n v="55"/>
    <s v="ACS"/>
    <n v="9"/>
    <m/>
    <s v="X"/>
    <x v="5"/>
    <s v="NET"/>
    <s v="DECI_STD"/>
    <m/>
    <n v="15687"/>
    <s v="FMSC HBFM02"/>
    <s v="10:30"/>
    <s v="11:30"/>
    <d v="1899-12-30T01:00:00"/>
    <s v="10:30"/>
    <s v="11:30"/>
    <d v="1899-12-30T01:00:00"/>
    <s v="DCO"/>
    <s v="N/A"/>
  </r>
  <r>
    <n v="15687"/>
    <x v="67"/>
    <x v="22"/>
    <s v=" IFTS LIFT 24-03 QATAR"/>
    <s v="QATAR"/>
    <n v="61"/>
    <s v="ACS"/>
    <n v="13"/>
    <s v="X"/>
    <m/>
    <x v="0"/>
    <s v="NET"/>
    <s v="DCA"/>
    <m/>
    <n v="15688"/>
    <s v="NET DCA01"/>
    <s v="10:30"/>
    <s v="11:30"/>
    <d v="1899-12-30T01:00:00"/>
    <d v="1899-12-30T10:30:00"/>
    <d v="1899-12-30T11:30:00"/>
    <d v="1899-12-30T01:00:00"/>
    <s v="DCO"/>
    <s v="N/A"/>
  </r>
  <r>
    <n v="15688"/>
    <x v="67"/>
    <x v="22"/>
    <s v=" IFTS LIFT 24-03 QATAR"/>
    <s v="QATAR"/>
    <n v="56"/>
    <s v="ACS"/>
    <n v="2"/>
    <s v="X"/>
    <m/>
    <x v="1"/>
    <s v="NET"/>
    <s v="DCA"/>
    <m/>
    <n v="15687"/>
    <s v="NET DCA01"/>
    <s v="10:30"/>
    <s v="11:30"/>
    <d v="1899-12-30T01:00:00"/>
    <d v="1899-12-30T10:30:00"/>
    <d v="1899-12-30T11:30:00"/>
    <d v="1899-12-30T01:00:00"/>
    <s v="DCO"/>
    <s v="N/A"/>
  </r>
  <r>
    <n v="15689"/>
    <x v="67"/>
    <x v="22"/>
    <s v="LIFT IFTS 24-05 AUT"/>
    <s v="IFTS"/>
    <n v="64"/>
    <s v="ACS"/>
    <n v="30"/>
    <m/>
    <s v="X"/>
    <x v="5"/>
    <s v="NET"/>
    <s v="DECI_PGM"/>
    <m/>
    <n v="15690"/>
    <s v="NET PGM02"/>
    <s v="12:00"/>
    <s v="13:00"/>
    <d v="1899-12-30T01:00:00"/>
    <d v="1899-12-30T12:15:00"/>
    <d v="1899-12-30T12:50:00"/>
    <d v="1899-12-30T00:35:00"/>
    <s v="DCO"/>
    <s v="N/A"/>
  </r>
  <r>
    <n v="15690"/>
    <x v="67"/>
    <x v="22"/>
    <s v="LIFT IFTS 24-05 AUT"/>
    <s v="IFTS"/>
    <n v="65"/>
    <s v="ACS"/>
    <n v="32"/>
    <m/>
    <s v="X"/>
    <x v="4"/>
    <s v="NET"/>
    <s v="DECI_PGM"/>
    <m/>
    <n v="15689"/>
    <s v="NET PGM02"/>
    <s v="12:00"/>
    <s v="13:00"/>
    <d v="1899-12-30T01:00:00"/>
    <d v="1899-12-30T12:15:00"/>
    <d v="1899-12-30T12:50:00"/>
    <d v="1899-12-30T00:35:00"/>
    <s v="DCO"/>
    <s v="N/A"/>
  </r>
  <r>
    <n v="15691"/>
    <x v="67"/>
    <x v="22"/>
    <s v="LIFT IFTS 24-03 SAUDI"/>
    <s v="IFTS"/>
    <n v="45"/>
    <s v="ACS"/>
    <n v="12"/>
    <m/>
    <s v="X"/>
    <x v="0"/>
    <s v="NET"/>
    <s v="OCA AG"/>
    <m/>
    <n v="15692"/>
    <s v="NET OCAAG01"/>
    <s v="12:00"/>
    <s v="13:00"/>
    <d v="1899-12-30T01:00:00"/>
    <d v="1899-12-30T12:30:00"/>
    <d v="1899-12-30T13:15:00"/>
    <d v="1899-12-30T00:45:00"/>
    <s v="DCO"/>
    <s v="N/A"/>
  </r>
  <r>
    <n v="15692"/>
    <x v="67"/>
    <x v="22"/>
    <s v="LIFT IFTS 24-03 SAUDI"/>
    <s v="IFTS"/>
    <n v="46"/>
    <s v="IFTS"/>
    <n v="9"/>
    <m/>
    <s v="X"/>
    <x v="1"/>
    <s v="NET"/>
    <s v="OCA AG"/>
    <m/>
    <n v="15691"/>
    <s v="NET OCAAG01"/>
    <s v="12:00"/>
    <s v="13:00"/>
    <d v="1899-12-30T01:00:00"/>
    <d v="1899-12-30T12:30:00"/>
    <d v="1899-12-30T13:15:00"/>
    <d v="1899-12-30T00:45:00"/>
    <s v="DCO"/>
    <s v="N/A"/>
  </r>
  <r>
    <n v="15693"/>
    <x v="67"/>
    <x v="22"/>
    <s v="LIFT IFTS 25-01 HUN"/>
    <s v="IFTS"/>
    <n v="71"/>
    <s v="ACS"/>
    <n v="9"/>
    <m/>
    <s v="X"/>
    <x v="5"/>
    <s v="NET"/>
    <s v="DECI_PGM"/>
    <m/>
    <n v="15694"/>
    <s v="NET PGM02"/>
    <s v="13:30"/>
    <s v="14:30"/>
    <d v="1899-12-30T01:00:00"/>
    <s v="13:30"/>
    <s v="14:30"/>
    <d v="1899-12-30T01:00:00"/>
    <s v="DCO"/>
    <s v="N/A"/>
  </r>
  <r>
    <n v="15694"/>
    <x v="67"/>
    <x v="22"/>
    <s v="LIFT IFTS 25-01 HUN"/>
    <s v="IFTS"/>
    <n v="70"/>
    <s v="ACS"/>
    <n v="1"/>
    <m/>
    <s v="X"/>
    <x v="4"/>
    <s v="NET"/>
    <s v="DECI_PGM"/>
    <m/>
    <n v="15693"/>
    <s v="NET PGM02"/>
    <s v="13:30"/>
    <s v="14:30"/>
    <d v="1899-12-30T01:00:00"/>
    <s v="13:30"/>
    <s v="14:30"/>
    <d v="1899-12-30T01:00:00"/>
    <s v="DCO"/>
    <s v="N/A"/>
  </r>
  <r>
    <n v="15695"/>
    <x v="67"/>
    <x v="22"/>
    <s v="LIFT IFTS 24-05 GER"/>
    <s v="IFTS"/>
    <n v="67"/>
    <s v="ACS"/>
    <n v="17"/>
    <m/>
    <s v="X"/>
    <x v="0"/>
    <s v="NET"/>
    <s v="DECI_STD"/>
    <m/>
    <n v="15696"/>
    <s v="FMSC DACM02"/>
    <s v="13:30"/>
    <s v="14:30"/>
    <d v="1899-12-30T01:00:00"/>
    <d v="1899-12-30T13:30:00"/>
    <d v="1899-12-30T14:30:00"/>
    <d v="1899-12-30T01:00:00"/>
    <s v="DCO"/>
    <s v="N/A"/>
  </r>
  <r>
    <n v="15696"/>
    <x v="68"/>
    <x v="22"/>
    <s v=" IFTS LIFT 24-03 QATAR"/>
    <s v="QATAR"/>
    <n v="56"/>
    <s v="ACS"/>
    <n v="14"/>
    <s v="X"/>
    <m/>
    <x v="5"/>
    <s v="NET"/>
    <s v="DCA"/>
    <m/>
    <n v="15697"/>
    <s v="NET DCA02"/>
    <s v="06:00"/>
    <s v="07:00"/>
    <d v="1899-12-30T01:00:00"/>
    <s v="06:00"/>
    <d v="1899-12-30T06:50:00"/>
    <d v="1899-12-30T00:50:00"/>
    <s v="DCO"/>
    <s v="N/A"/>
  </r>
  <r>
    <n v="15697"/>
    <x v="68"/>
    <x v="22"/>
    <s v=" IFTS LIFT 24-03 QATAR"/>
    <s v="QATAR"/>
    <n v="61"/>
    <s v="ACS"/>
    <n v="1"/>
    <s v="X"/>
    <m/>
    <x v="4"/>
    <s v="NET"/>
    <s v="DCA"/>
    <m/>
    <n v="15696"/>
    <s v="NET DCA02"/>
    <d v="1899-12-30T06:00:00"/>
    <d v="1899-12-30T07:00:00"/>
    <d v="1899-12-30T01:00:00"/>
    <s v="06:00"/>
    <d v="1899-12-30T06:50:00"/>
    <d v="1899-12-30T00:50:00"/>
    <s v="DCO"/>
    <s v="N/A"/>
  </r>
  <r>
    <n v="15698"/>
    <x v="68"/>
    <x v="22"/>
    <s v=" IFTS LIFT 24-03 QATAR"/>
    <s v="QATAR"/>
    <n v="57"/>
    <s v="ACS"/>
    <n v="32"/>
    <s v="X"/>
    <m/>
    <x v="1"/>
    <s v="STDA"/>
    <s v="BRV_R2R_STD"/>
    <m/>
    <m/>
    <s v="PT BVR02"/>
    <s v="06:00"/>
    <s v="07:00"/>
    <d v="1899-12-30T01:00:00"/>
    <d v="1899-12-30T06:00:00"/>
    <d v="1899-12-30T07:00:00"/>
    <d v="1899-12-30T01:00:00"/>
    <s v="DCO"/>
    <s v="N/A"/>
  </r>
  <r>
    <n v="15699"/>
    <x v="68"/>
    <x v="22"/>
    <s v="IFTS LIFT 24-03 QATAR"/>
    <s v="QATAR"/>
    <n v="58"/>
    <s v="IFTS"/>
    <n v="10"/>
    <s v="X"/>
    <m/>
    <x v="6"/>
    <s v="STDA"/>
    <s v="BRV_R2R_STD"/>
    <m/>
    <m/>
    <s v="PT BVR02"/>
    <s v="06:00"/>
    <s v="07:00"/>
    <d v="1899-12-30T01:00:00"/>
    <d v="1899-12-30T06:00:00"/>
    <d v="1899-12-30T07:00:00"/>
    <d v="1899-12-30T01:00:00"/>
    <s v="DCO"/>
    <s v="N/A"/>
  </r>
  <r>
    <n v="15700"/>
    <x v="68"/>
    <x v="22"/>
    <s v="LIFT IFTS 24-03 SAUDI"/>
    <s v="IFTS"/>
    <n v="46"/>
    <s v="ACS"/>
    <n v="13"/>
    <m/>
    <s v="X"/>
    <x v="5"/>
    <s v="NET"/>
    <s v="OCA AA"/>
    <m/>
    <n v="15701"/>
    <s v="NET OCAAA01"/>
    <s v="07:30"/>
    <s v="08:30"/>
    <d v="1899-12-30T01:00:00"/>
    <d v="1899-12-30T07:30:00"/>
    <d v="1899-12-30T08:30:00"/>
    <d v="1899-12-30T01:00:00"/>
    <s v="DCO"/>
    <s v="N/A"/>
  </r>
  <r>
    <n v="15701"/>
    <x v="68"/>
    <x v="22"/>
    <s v="LIFT IFTS 24-03 SAUDI"/>
    <s v="IFTS"/>
    <n v="45"/>
    <s v="ACS"/>
    <n v="2"/>
    <m/>
    <s v="X"/>
    <x v="4"/>
    <s v="NET"/>
    <s v="OCA AA"/>
    <m/>
    <n v="15700"/>
    <s v="NET OCAAA01"/>
    <d v="1899-12-30T07:30:00"/>
    <d v="1899-12-30T08:30:00"/>
    <d v="1899-12-30T01:00:00"/>
    <d v="1899-12-30T07:30:00"/>
    <d v="1899-12-30T08:30:00"/>
    <d v="1899-12-30T01:00:00"/>
    <s v="DCO"/>
    <s v="N/A"/>
  </r>
  <r>
    <n v="15702"/>
    <x v="68"/>
    <x v="22"/>
    <s v="LIFT IFTS 24-03 SAUDI"/>
    <s v="IFTS"/>
    <n v="47"/>
    <s v="IFTS"/>
    <n v="9"/>
    <m/>
    <s v="X"/>
    <x v="0"/>
    <s v="NET"/>
    <s v="OCA AG"/>
    <m/>
    <n v="15703"/>
    <s v="NET OCAAG01"/>
    <s v="07:30"/>
    <s v="08:30"/>
    <d v="1899-12-30T01:00:00"/>
    <d v="1899-12-30T07:30:00"/>
    <d v="1899-12-30T08:30:00"/>
    <d v="1899-12-30T01:00:00"/>
    <s v="DCO"/>
    <s v="N/A"/>
  </r>
  <r>
    <n v="15703"/>
    <x v="68"/>
    <x v="22"/>
    <s v=" IFTS LIFT 24-03 QATAR"/>
    <s v="QATAR"/>
    <n v="57"/>
    <s v="ACS"/>
    <n v="1"/>
    <s v="X"/>
    <m/>
    <x v="5"/>
    <s v="NET"/>
    <s v="DCA"/>
    <m/>
    <n v="15704"/>
    <s v="NET DCA01"/>
    <s v="09:00"/>
    <s v="10:00"/>
    <d v="1899-12-30T01:00:00"/>
    <s v="09:00"/>
    <d v="1899-12-30T09:50:00"/>
    <d v="1899-12-30T00:50:00"/>
    <s v="DCO"/>
    <s v="N/A"/>
  </r>
  <r>
    <n v="15704"/>
    <x v="68"/>
    <x v="22"/>
    <s v="IFTS LIFT 24-03 QATAR"/>
    <s v="QATAR"/>
    <n v="58"/>
    <s v="ACS"/>
    <n v="14"/>
    <s v="X"/>
    <m/>
    <x v="4"/>
    <s v="NET"/>
    <s v="DCA"/>
    <m/>
    <n v="15703"/>
    <s v="NET DCA01"/>
    <d v="1899-12-30T09:00:00"/>
    <d v="1899-12-30T10:00:00"/>
    <d v="1899-12-30T01:00:00"/>
    <s v="09:00"/>
    <d v="1899-12-30T09:50:00"/>
    <d v="1899-12-30T00:50:00"/>
    <s v="DCO"/>
    <s v="N/A"/>
  </r>
  <r>
    <n v="15705"/>
    <x v="68"/>
    <x v="22"/>
    <s v="LIFT IFTS 24-04 CAN"/>
    <s v="IFTS"/>
    <n v="53"/>
    <s v="ACS"/>
    <n v="12"/>
    <m/>
    <s v="X"/>
    <x v="0"/>
    <s v="NET"/>
    <s v="DECI_STD"/>
    <m/>
    <n v="15706"/>
    <s v="FMSC DACM01"/>
    <s v="09:00"/>
    <s v="10:00"/>
    <d v="1899-12-30T01:00:00"/>
    <d v="1899-12-30T09:00:00"/>
    <d v="1899-12-30T10:00:00"/>
    <d v="1899-12-30T01:00:00"/>
    <s v="DCO"/>
    <s v="N/A"/>
  </r>
  <r>
    <n v="15706"/>
    <x v="68"/>
    <x v="22"/>
    <s v="LIFT IFTS 25-01 HUN"/>
    <s v="IFTS"/>
    <n v="70"/>
    <s v="ACS"/>
    <n v="9"/>
    <m/>
    <s v="X"/>
    <x v="5"/>
    <s v="NET"/>
    <s v="DECI_PGM"/>
    <m/>
    <n v="15707"/>
    <s v="NET PGM03"/>
    <s v="10:30"/>
    <s v="11:30"/>
    <d v="1899-12-30T01:00:00"/>
    <s v="10:30"/>
    <s v="11:30"/>
    <d v="1899-12-30T01:00:00"/>
    <s v="DCO"/>
    <s v="N/A"/>
  </r>
  <r>
    <n v="15707"/>
    <x v="68"/>
    <x v="22"/>
    <s v="LIFT IFTS 25-01 HUN"/>
    <s v="IFTS"/>
    <n v="71"/>
    <s v="ACS"/>
    <n v="17"/>
    <m/>
    <s v="X"/>
    <x v="4"/>
    <s v="NET"/>
    <s v="DECI_PGM"/>
    <m/>
    <n v="15706"/>
    <s v="NET PGM03"/>
    <d v="1899-12-30T10:30:00"/>
    <d v="1899-12-30T11:30:00"/>
    <d v="1899-12-30T01:00:00"/>
    <d v="1899-12-30T10:30:00"/>
    <d v="1899-12-30T11:30:00"/>
    <d v="1899-12-30T01:00:00"/>
    <s v="DCO"/>
    <s v="N/A"/>
  </r>
  <r>
    <n v="15708"/>
    <x v="68"/>
    <x v="22"/>
    <s v="LIFT IFTS 24-04 HUN"/>
    <s v="IFTS"/>
    <n v="62"/>
    <s v="IFTS"/>
    <n v="9"/>
    <m/>
    <s v="X"/>
    <x v="0"/>
    <s v="STDA"/>
    <s v="BRV_R2R_STD"/>
    <m/>
    <m/>
    <s v="PT BVR01"/>
    <s v="10:30"/>
    <s v="11:30"/>
    <d v="1899-12-30T01:00:00"/>
    <d v="1899-12-30T10:30:00"/>
    <d v="1899-12-30T11:30:00"/>
    <d v="1899-12-30T01:00:00"/>
    <s v="DCO"/>
    <s v="N/A"/>
  </r>
  <r>
    <n v="15709"/>
    <x v="68"/>
    <x v="22"/>
    <s v="LIFT IFTS 24-04 HUN"/>
    <s v="IFTS"/>
    <n v="63"/>
    <s v="ACS"/>
    <n v="13"/>
    <m/>
    <s v="X"/>
    <x v="1"/>
    <s v="STDA"/>
    <s v="BRV_R2R_STD"/>
    <m/>
    <m/>
    <s v="PT BVR01"/>
    <s v="10:30"/>
    <s v="11:30"/>
    <d v="1899-12-30T01:00:00"/>
    <d v="1899-12-30T10:30:00"/>
    <d v="1899-12-30T11:30:00"/>
    <d v="1899-12-30T01:00:00"/>
    <s v="DCO"/>
    <s v="N/A"/>
  </r>
  <r>
    <n v="15710"/>
    <x v="68"/>
    <x v="22"/>
    <s v="LIFT IFTS 24-04 SPA"/>
    <s v="IFTS"/>
    <n v="58"/>
    <s v="ACS"/>
    <n v="2"/>
    <m/>
    <s v="X"/>
    <x v="6"/>
    <s v="STDA"/>
    <s v="BRV_R2R_STD"/>
    <m/>
    <m/>
    <s v="PT BVR01"/>
    <s v="10:30"/>
    <s v="11:30"/>
    <d v="1899-12-30T01:00:00"/>
    <d v="1899-12-30T10:30:00"/>
    <d v="1899-12-30T11:30:00"/>
    <d v="1899-12-30T01:00:00"/>
    <s v="DCO"/>
    <s v="N/A"/>
  </r>
  <r>
    <n v="15711"/>
    <x v="69"/>
    <x v="23"/>
    <s v="LIFT IFTS 24-04 CAN"/>
    <s v="IFTS"/>
    <n v="53"/>
    <s v="ACS"/>
    <n v="9"/>
    <m/>
    <s v="X"/>
    <x v="5"/>
    <s v="NET"/>
    <s v="DECI_STD"/>
    <m/>
    <n v="15712"/>
    <s v="FMSC DACM02"/>
    <s v="06:00"/>
    <s v="07:00"/>
    <d v="1899-12-30T01:00:00"/>
    <d v="1899-12-30T06:00:00"/>
    <d v="1899-12-30T07:00:00"/>
    <d v="1899-12-30T01:00:00"/>
    <s v="DCO"/>
    <s v="N/A"/>
  </r>
  <r>
    <n v="15712"/>
    <x v="69"/>
    <x v="23"/>
    <s v="IFTS LIFT 24-03 QATAR"/>
    <s v="QATAR"/>
    <n v="58"/>
    <s v="ACS"/>
    <n v="17"/>
    <s v="X"/>
    <m/>
    <x v="0"/>
    <s v="NET"/>
    <s v="DCA"/>
    <m/>
    <n v="15713"/>
    <s v="NET DCA02"/>
    <s v="06:00"/>
    <s v="07:00"/>
    <d v="1899-12-30T01:00:00"/>
    <s v="06:00"/>
    <s v="07:00"/>
    <d v="1899-12-30T01:00:00"/>
    <s v="DCO"/>
    <s v="N/A"/>
  </r>
  <r>
    <n v="15713"/>
    <x v="69"/>
    <x v="23"/>
    <s v=" IFTS LIFT 24-03 QATAR"/>
    <s v="QATAR"/>
    <n v="57"/>
    <s v="ACS"/>
    <n v="14"/>
    <s v="X"/>
    <m/>
    <x v="1"/>
    <s v="NET"/>
    <s v="DCA"/>
    <m/>
    <n v="15712"/>
    <s v="NET DCA02"/>
    <d v="1899-12-30T06:00:00"/>
    <d v="1899-12-30T07:00:00"/>
    <d v="1899-12-30T01:00:00"/>
    <s v="06:00"/>
    <s v="07:00"/>
    <d v="1899-12-30T01:00:00"/>
    <s v="SDC"/>
    <s v="N/A"/>
  </r>
  <r>
    <n v="15714"/>
    <x v="69"/>
    <x v="23"/>
    <s v="LIFT 24-44 ITA"/>
    <s v="AMI"/>
    <n v="72"/>
    <s v="IFTS"/>
    <n v="22"/>
    <s v="X"/>
    <m/>
    <x v="5"/>
    <s v="NET"/>
    <s v="ATAG"/>
    <m/>
    <n v="15715"/>
    <s v="SD AAI02"/>
    <s v="07:30"/>
    <s v="08:30"/>
    <d v="1899-12-30T01:00:00"/>
    <d v="1899-12-30T07:30:00"/>
    <d v="1899-12-30T08:30:00"/>
    <d v="1899-12-30T01:00:00"/>
    <s v="DCO"/>
    <s v="N/A"/>
  </r>
  <r>
    <n v="15715"/>
    <x v="69"/>
    <x v="23"/>
    <s v="LIFT 24-44 ITA"/>
    <s v="AMI"/>
    <n v="70"/>
    <s v="ACS"/>
    <n v="12"/>
    <s v="X"/>
    <m/>
    <x v="4"/>
    <s v="NET"/>
    <s v="ATAG"/>
    <m/>
    <n v="15714"/>
    <s v="SD AAI02"/>
    <d v="1899-12-30T07:30:00"/>
    <d v="1899-12-30T08:30:00"/>
    <d v="1899-12-30T01:00:00"/>
    <d v="1899-12-30T07:30:00"/>
    <d v="1899-12-30T08:30:00"/>
    <d v="1899-12-30T01:00:00"/>
    <s v="DCO"/>
    <s v="N/A"/>
  </r>
  <r>
    <n v="15716"/>
    <x v="69"/>
    <x v="23"/>
    <s v="LIFT IFTS QATAR 25-01"/>
    <s v="QATAR"/>
    <n v="68"/>
    <s v="ACS"/>
    <n v="13"/>
    <m/>
    <s v="X"/>
    <x v="0"/>
    <s v="STDA"/>
    <s v="DECI_STD"/>
    <m/>
    <m/>
    <s v="PT EMR01"/>
    <s v="07:30"/>
    <s v="08:30"/>
    <d v="1899-12-30T01:00:00"/>
    <s v="07:30"/>
    <s v="08:30"/>
    <d v="1899-12-30T01:00:00"/>
    <s v="DCO"/>
    <s v="N/A"/>
  </r>
  <r>
    <n v="15717"/>
    <x v="69"/>
    <x v="23"/>
    <s v="LIFT IFTS 24-04 SPA"/>
    <s v="IFTS"/>
    <n v="61"/>
    <s v="ACS"/>
    <n v="30"/>
    <m/>
    <s v="X"/>
    <x v="1"/>
    <s v="STDA"/>
    <s v="BRV_R2R_STD"/>
    <m/>
    <m/>
    <s v="PT R2R02"/>
    <s v="07:30"/>
    <s v="08:30"/>
    <d v="1899-12-30T01:00:00"/>
    <s v="07:30"/>
    <s v="08:30"/>
    <d v="1899-12-30T01:00:00"/>
    <s v="DCO"/>
    <s v="N/A"/>
  </r>
  <r>
    <n v="15718"/>
    <x v="69"/>
    <x v="23"/>
    <s v="LIFT IFTS 24-05 AUT"/>
    <s v="IFTS"/>
    <n v="65"/>
    <s v="ACS"/>
    <n v="10"/>
    <m/>
    <s v="X"/>
    <x v="6"/>
    <s v="STDA"/>
    <s v="DECI_STD"/>
    <m/>
    <m/>
    <s v="PT ERT03"/>
    <s v="07:30"/>
    <s v="08:30"/>
    <d v="1899-12-30T01:00:00"/>
    <s v="07:30"/>
    <d v="1899-12-30T08:40:00"/>
    <d v="1899-12-30T01:00:00"/>
    <s v="DCO"/>
    <s v="N/A"/>
  </r>
  <r>
    <n v="15719"/>
    <x v="69"/>
    <x v="23"/>
    <s v="LIFT IFTS 24-03 SAUDI"/>
    <s v="IFTS"/>
    <n v="47"/>
    <s v="ACS"/>
    <n v="32"/>
    <m/>
    <s v="X"/>
    <x v="5"/>
    <s v="NET"/>
    <s v="OCA AA"/>
    <m/>
    <n v="15720"/>
    <s v="NET OCAAA01"/>
    <s v="09:00"/>
    <s v="10:00"/>
    <d v="1899-12-30T01:00:00"/>
    <s v="09:00"/>
    <s v="10:00"/>
    <d v="1899-12-30T01:00:00"/>
    <s v="DCO"/>
    <s v="N/A"/>
  </r>
  <r>
    <n v="15720"/>
    <x v="69"/>
    <x v="23"/>
    <s v="LIFT IFTS 24-05 AUT"/>
    <s v="IFTS"/>
    <n v="64"/>
    <s v="ACS"/>
    <n v="1"/>
    <m/>
    <s v="X"/>
    <x v="6"/>
    <s v="STDA"/>
    <s v="DECI_STD"/>
    <m/>
    <m/>
    <s v="PT ERT03"/>
    <s v="09:00"/>
    <s v="10:00"/>
    <d v="1899-12-30T01:00:00"/>
    <s v="09:00"/>
    <s v="10:00"/>
    <d v="1899-12-30T01:00:00"/>
    <s v="DCO"/>
    <s v="N/A"/>
  </r>
  <r>
    <n v="15721"/>
    <x v="69"/>
    <x v="23"/>
    <s v="LIFT IFTS 25-01 SGP"/>
    <s v="IFTS"/>
    <n v="68"/>
    <s v="ACS"/>
    <n v="10"/>
    <m/>
    <s v="X"/>
    <x v="5"/>
    <s v="NET"/>
    <s v="DECI_STD"/>
    <m/>
    <n v="15722"/>
    <s v="FMSC BFM01"/>
    <s v="10:30"/>
    <s v="11:30"/>
    <d v="1899-12-30T01:00:00"/>
    <s v="10:30"/>
    <s v="11:30"/>
    <d v="1899-12-30T01:00:00"/>
    <s v="DCO"/>
    <s v="N/A"/>
  </r>
  <r>
    <n v="15722"/>
    <x v="69"/>
    <x v="23"/>
    <s v="LIFT IFTS 24-04 SPA"/>
    <s v="IFTS"/>
    <n v="58"/>
    <s v="ACS"/>
    <n v="13"/>
    <m/>
    <s v="X"/>
    <x v="0"/>
    <s v="STDA"/>
    <s v="BRV_R2R_STD"/>
    <m/>
    <m/>
    <s v="PT BVR02"/>
    <s v="10:30"/>
    <s v="11:30"/>
    <d v="1899-12-30T01:00:00"/>
    <s v="10:30"/>
    <s v="11:30"/>
    <d v="1899-12-30T01:00:00"/>
    <s v="DCO"/>
    <s v="N/A"/>
  </r>
  <r>
    <n v="15723"/>
    <x v="69"/>
    <x v="23"/>
    <s v="LIFT IFTS 24-04 SPA"/>
    <s v="IFTS"/>
    <n v="59"/>
    <s v="ACS"/>
    <n v="12"/>
    <m/>
    <s v="X"/>
    <x v="1"/>
    <s v="STDA"/>
    <s v="BRV_R2R_STD"/>
    <m/>
    <m/>
    <s v="PT R2R02"/>
    <s v="10:30"/>
    <s v="11:30"/>
    <d v="1899-12-30T01:00:00"/>
    <s v="10:30"/>
    <s v="11:30"/>
    <d v="1899-12-30T01:00:00"/>
    <s v="DCO"/>
    <s v="N/A"/>
  </r>
  <r>
    <n v="15724"/>
    <x v="69"/>
    <x v="23"/>
    <s v="LIFT IFTS 24-04 SPA"/>
    <s v="IFTS"/>
    <n v="60"/>
    <s v="ACS"/>
    <n v="32"/>
    <m/>
    <s v="X"/>
    <x v="4"/>
    <s v="STDA"/>
    <s v="BRV_R2R_STD"/>
    <m/>
    <m/>
    <s v="PT R2R01"/>
    <s v="12:00"/>
    <s v="13:00"/>
    <d v="1899-12-30T01:00:00"/>
    <s v="12:00"/>
    <s v="13:00"/>
    <d v="1899-12-30T01:00:00"/>
    <s v="DCO"/>
    <s v="N/A"/>
  </r>
  <r>
    <n v="15725"/>
    <x v="69"/>
    <x v="23"/>
    <s v="LIFT IFTS 25-01 HUN"/>
    <s v="IFTS"/>
    <n v="71"/>
    <s v="ACS"/>
    <n v="9"/>
    <m/>
    <s v="X"/>
    <x v="0"/>
    <s v="STDA"/>
    <s v="CAS_DECI"/>
    <m/>
    <m/>
    <s v="FMS CAS01"/>
    <s v="12:00"/>
    <s v="13:00"/>
    <d v="1899-12-30T01:00:00"/>
    <s v="12:00"/>
    <s v="13:00"/>
    <d v="1899-12-30T01:00:00"/>
    <s v="DCO"/>
    <s v="N/A"/>
  </r>
  <r>
    <n v="15726"/>
    <x v="69"/>
    <x v="23"/>
    <s v="LIFT IFTS 25-01 HUN"/>
    <s v="IFTS"/>
    <n v="70"/>
    <s v="ACS"/>
    <n v="14"/>
    <m/>
    <s v="X"/>
    <x v="1"/>
    <s v="STDA"/>
    <s v="CAS_DECI"/>
    <m/>
    <m/>
    <s v="FMS CAS01"/>
    <s v="12:00"/>
    <s v="13:00"/>
    <d v="1899-12-30T01:00:00"/>
    <s v="12:00"/>
    <s v="13:00"/>
    <d v="1899-12-30T01:00:00"/>
    <s v="DCO"/>
    <s v="N/A"/>
  </r>
  <r>
    <n v="15727"/>
    <x v="69"/>
    <x v="23"/>
    <s v="IFTS 25-01 QAT"/>
    <s v="QATAR"/>
    <n v="77"/>
    <s v="ACS"/>
    <n v="1"/>
    <s v="X"/>
    <m/>
    <x v="6"/>
    <s v="STDA"/>
    <s v="DECI_STD"/>
    <m/>
    <m/>
    <s v="FMS CF03"/>
    <s v="12:00"/>
    <s v="13:00"/>
    <d v="1899-12-30T01:00:00"/>
    <s v="12:00"/>
    <s v="13:00"/>
    <d v="1899-12-30T01:00:00"/>
    <s v="DCO"/>
    <s v="N/A"/>
  </r>
  <r>
    <n v="15728"/>
    <x v="69"/>
    <x v="23"/>
    <s v=" IFTS LIFT 24-03 QATAR"/>
    <s v="QATAR"/>
    <n v="61"/>
    <s v="ACS"/>
    <n v="30"/>
    <s v="X"/>
    <m/>
    <x v="5"/>
    <s v="NET"/>
    <s v="DCA"/>
    <m/>
    <n v="15729"/>
    <s v="NET SMI01"/>
    <s v="13:30"/>
    <s v="14:30"/>
    <d v="1899-12-30T01:00:00"/>
    <s v="13:30"/>
    <s v="14:30"/>
    <d v="1899-12-30T01:00:00"/>
    <s v="DCO"/>
    <s v="N/A"/>
  </r>
  <r>
    <n v="15729"/>
    <x v="69"/>
    <x v="23"/>
    <s v=" IFTS LIFT 24-03 QATAR"/>
    <s v="QATAR"/>
    <n v="56"/>
    <s v="ACS"/>
    <n v="10"/>
    <s v="X"/>
    <m/>
    <x v="4"/>
    <s v="NET"/>
    <s v="DCA"/>
    <m/>
    <n v="15728"/>
    <s v="NET SMI01"/>
    <d v="1899-12-30T13:30:00"/>
    <d v="1899-12-30T14:30:00"/>
    <d v="1899-12-30T01:00:00"/>
    <d v="1899-12-30T13:30:00"/>
    <d v="1899-12-30T14:30:00"/>
    <d v="1899-12-30T01:00:00"/>
    <s v="DCO"/>
    <s v="N/A"/>
  </r>
  <r>
    <n v="15730"/>
    <x v="69"/>
    <x v="23"/>
    <s v="LIFT 25-41"/>
    <s v="AMI"/>
    <n v="78"/>
    <s v="IFTS"/>
    <n v="9"/>
    <s v="X"/>
    <m/>
    <x v="0"/>
    <s v="STDA"/>
    <s v="DECI_STD"/>
    <m/>
    <m/>
    <s v="SD EMRSP01"/>
    <s v="13:30"/>
    <s v="14:30"/>
    <d v="1899-12-30T01:00:00"/>
    <s v="13:30"/>
    <s v="14:30"/>
    <d v="1899-12-30T01:00:00"/>
    <s v="DCO"/>
    <s v="N/A"/>
  </r>
  <r>
    <n v="15731"/>
    <x v="69"/>
    <x v="23"/>
    <s v="LIFT 24-44 ITA"/>
    <s v="AMI"/>
    <n v="73"/>
    <s v="IFTS"/>
    <n v="22"/>
    <s v="X"/>
    <m/>
    <x v="1"/>
    <s v="STDA"/>
    <s v="DCA"/>
    <m/>
    <m/>
    <s v="SD TI02"/>
    <s v="13:30"/>
    <s v="14:30"/>
    <d v="1899-12-30T01:00:00"/>
    <s v="13:30"/>
    <s v="14:30"/>
    <d v="1899-12-30T01:00:00"/>
    <s v="DCO"/>
    <s v="N/A"/>
  </r>
  <r>
    <n v="15732"/>
    <x v="69"/>
    <x v="23"/>
    <s v="LIFT IFTS 25-02 JPN"/>
    <s v="IFTS"/>
    <n v="77"/>
    <s v="ACS"/>
    <n v="13"/>
    <m/>
    <s v="X"/>
    <x v="6"/>
    <s v="STDA"/>
    <s v="DECI_STD"/>
    <m/>
    <m/>
    <s v="PT FAM02"/>
    <s v="13:30"/>
    <s v="14:30"/>
    <d v="1899-12-30T01:00:00"/>
    <s v="13:30"/>
    <s v="14:30"/>
    <d v="1899-12-30T01:00:00"/>
    <s v="DCO"/>
    <s v="N/A"/>
  </r>
  <r>
    <n v="15733"/>
    <x v="69"/>
    <x v="23"/>
    <s v="LIFT IFTS 25-02 UK"/>
    <s v="IFTS"/>
    <n v="81"/>
    <s v="IFTS"/>
    <n v="9"/>
    <m/>
    <s v="X"/>
    <x v="6"/>
    <s v="STDA"/>
    <s v="DECI_STD"/>
    <m/>
    <m/>
    <s v="FMS CF01"/>
    <d v="1899-12-30T10:30:00"/>
    <d v="1899-12-30T11:30:00"/>
    <d v="1899-12-30T01:00:00"/>
    <s v="10:30"/>
    <d v="1899-12-30T11:45:00"/>
    <d v="1899-12-30T01:00:00"/>
    <s v="DCO"/>
    <s v="N/A"/>
  </r>
  <r>
    <n v="15734"/>
    <x v="70"/>
    <x v="23"/>
    <s v="LIFT IFTS 24-05 GER"/>
    <s v="IFTS"/>
    <n v="66"/>
    <s v="ACS"/>
    <n v="9"/>
    <m/>
    <s v="X"/>
    <x v="5"/>
    <s v="NET"/>
    <s v="DECI_STD"/>
    <m/>
    <n v="15735"/>
    <s v="FMSC OACM01"/>
    <s v="06:00"/>
    <s v="07:00"/>
    <d v="1899-12-30T01:00:00"/>
    <d v="1899-12-30T06:00:00"/>
    <d v="1899-12-30T07:00:00"/>
    <d v="1899-12-30T01:00:00"/>
    <s v="DCO"/>
    <s v="N/A"/>
  </r>
  <r>
    <n v="15735"/>
    <x v="70"/>
    <x v="23"/>
    <s v="LIFT IFTS 25-01 SGP"/>
    <s v="IFTS"/>
    <n v="69"/>
    <s v="ACS"/>
    <n v="14"/>
    <m/>
    <s v="X"/>
    <x v="0"/>
    <s v="NET"/>
    <s v="DECI_STD"/>
    <m/>
    <n v="15736"/>
    <s v="FMSC BFM01"/>
    <s v="06:00"/>
    <s v="07:00"/>
    <d v="1899-12-30T01:00:00"/>
    <s v="06:00"/>
    <s v="07:00"/>
    <d v="1899-12-30T01:00:00"/>
    <s v="DCO"/>
    <s v="N/A"/>
  </r>
  <r>
    <n v="15736"/>
    <x v="70"/>
    <x v="23"/>
    <s v="LIFT IFTS 25-01 HUN"/>
    <s v="IFTS"/>
    <n v="70"/>
    <s v="ACS"/>
    <n v="32"/>
    <m/>
    <s v="X"/>
    <x v="6"/>
    <s v="STDA"/>
    <s v="CAS_DECI"/>
    <m/>
    <m/>
    <s v="FMS CAS02"/>
    <s v="06:00"/>
    <s v="07:00"/>
    <d v="1899-12-30T01:00:00"/>
    <s v="06:00"/>
    <d v="1899-12-30T07:10:00"/>
    <d v="1899-12-30T01:10:00"/>
    <s v="DCO"/>
    <s v="N/A"/>
  </r>
  <r>
    <n v="15737"/>
    <x v="70"/>
    <x v="23"/>
    <s v="LIFT IFTS 24-05 GER"/>
    <s v="IFTS"/>
    <n v="67"/>
    <s v="ACS"/>
    <n v="12"/>
    <m/>
    <s v="X"/>
    <x v="5"/>
    <s v="NET"/>
    <s v="DECI_STD"/>
    <m/>
    <n v="15738"/>
    <s v="FMSC OACM01"/>
    <s v="07:30"/>
    <s v="08:30"/>
    <d v="1899-12-30T01:00:00"/>
    <d v="1899-12-30T07:30:00"/>
    <d v="1899-12-30T08:30:00"/>
    <d v="1899-12-30T01:00:00"/>
    <s v="DCO"/>
    <s v="N/A"/>
  </r>
  <r>
    <n v="15738"/>
    <x v="70"/>
    <x v="23"/>
    <s v="LIFT IFTS QATAR 25-01"/>
    <s v="QATAR"/>
    <n v="68"/>
    <s v="IFTS"/>
    <n v="22"/>
    <m/>
    <s v="X"/>
    <x v="0"/>
    <s v="STDA"/>
    <s v="DECI_STD"/>
    <m/>
    <m/>
    <s v="PT EMR02"/>
    <s v="07:30"/>
    <s v="08:30"/>
    <d v="1899-12-30T01:00:00"/>
    <s v="07:30"/>
    <d v="1899-12-30T08:35:00"/>
    <d v="1899-12-30T01:05:00"/>
    <s v="DCO"/>
    <s v="N/A"/>
  </r>
  <r>
    <n v="15739"/>
    <x v="70"/>
    <x v="23"/>
    <s v="LIFT IFTS QATAR 25-01"/>
    <s v="QATAR"/>
    <n v="65"/>
    <s v="IFTS"/>
    <n v="9"/>
    <m/>
    <s v="X"/>
    <x v="1"/>
    <s v="STDA"/>
    <s v="DECI_STD"/>
    <m/>
    <m/>
    <s v="PT EMR01"/>
    <s v="07:30"/>
    <s v="08:30"/>
    <d v="1899-12-30T01:00:00"/>
    <s v="07:30"/>
    <d v="1899-12-30T08:40:00"/>
    <d v="1899-12-30T01:10:00"/>
    <s v="DCO"/>
    <s v="N/A"/>
  </r>
  <r>
    <n v="15740"/>
    <x v="70"/>
    <x v="23"/>
    <s v="LIFT IFTS 24-04 SPA"/>
    <s v="IFTS"/>
    <n v="61"/>
    <s v="ACS"/>
    <n v="10"/>
    <m/>
    <s v="X"/>
    <x v="6"/>
    <s v="STDA"/>
    <s v="BRV_R2R_STD"/>
    <m/>
    <m/>
    <s v="PT BVR01"/>
    <s v="07:30"/>
    <s v="08:30"/>
    <d v="1899-12-30T01:00:00"/>
    <s v="07:30"/>
    <s v="08:30"/>
    <d v="1899-12-30T01:00:00"/>
    <s v="DCO"/>
    <s v="N/A"/>
  </r>
  <r>
    <n v="15741"/>
    <x v="70"/>
    <x v="23"/>
    <s v=" IFTS LIFT 24-03 QATAR"/>
    <s v="QATAR"/>
    <n v="56"/>
    <s v="ACS"/>
    <n v="14"/>
    <s v="X"/>
    <m/>
    <x v="5"/>
    <s v="NET"/>
    <s v="DCA"/>
    <m/>
    <n v="15742"/>
    <s v="NET SMI02"/>
    <s v="09:00"/>
    <s v="10:00"/>
    <d v="1899-12-30T01:00:00"/>
    <s v="09:00"/>
    <s v="10:00"/>
    <d v="1899-12-30T01:00:00"/>
    <s v="DCO"/>
    <s v="N/A"/>
  </r>
  <r>
    <n v="15742"/>
    <x v="70"/>
    <x v="23"/>
    <s v=" IFTS LIFT 24-03 QATAR"/>
    <s v="QATAR"/>
    <n v="61"/>
    <s v="ACS"/>
    <n v="1"/>
    <s v="X"/>
    <m/>
    <x v="4"/>
    <s v="NET"/>
    <s v="DCA"/>
    <m/>
    <n v="15741"/>
    <s v="NET SMI02"/>
    <d v="1899-12-30T09:00:00"/>
    <d v="1899-12-30T10:00:00"/>
    <d v="1899-12-30T01:00:00"/>
    <s v="09:00"/>
    <s v="10:00"/>
    <d v="1899-12-30T01:00:00"/>
    <s v="DCO"/>
    <s v="N/A"/>
  </r>
  <r>
    <n v="15743"/>
    <x v="70"/>
    <x v="23"/>
    <s v="LIFT IFTS 24-04 HUN"/>
    <s v="IFTS"/>
    <n v="62"/>
    <s v="ACS"/>
    <n v="17"/>
    <m/>
    <s v="X"/>
    <x v="0"/>
    <s v="NET"/>
    <s v="DCA"/>
    <m/>
    <n v="15744"/>
    <s v="NET QRA01"/>
    <s v="09:00"/>
    <s v="10:00"/>
    <d v="1899-12-30T01:00:00"/>
    <s v="09:00"/>
    <s v="10:00"/>
    <d v="1899-12-30T01:00:00"/>
    <s v="DCO"/>
    <s v="N/A"/>
  </r>
  <r>
    <n v="15744"/>
    <x v="70"/>
    <x v="23"/>
    <s v="LIFT IFTS 24-04 HUN"/>
    <s v="IFTS"/>
    <n v="63"/>
    <s v="ACS"/>
    <n v="9"/>
    <m/>
    <s v="X"/>
    <x v="1"/>
    <s v="NET"/>
    <s v="DCA"/>
    <m/>
    <n v="15743"/>
    <s v="NET QRA01"/>
    <d v="1899-12-30T09:00:00"/>
    <d v="1899-12-30T10:00:00"/>
    <d v="1899-12-30T01:00:00"/>
    <s v="09:00"/>
    <s v="10:00"/>
    <d v="1899-12-30T01:00:00"/>
    <s v="SDC"/>
    <s v="N/A"/>
  </r>
  <r>
    <n v="15745"/>
    <x v="70"/>
    <x v="23"/>
    <s v="LIFT IFTS 25-01 HUN"/>
    <s v="IFTS"/>
    <n v="71"/>
    <s v="ACS"/>
    <n v="32"/>
    <m/>
    <s v="X"/>
    <x v="6"/>
    <s v="STDA"/>
    <s v="CAS_DECI"/>
    <m/>
    <m/>
    <s v="FMS CAS02"/>
    <s v="09:00"/>
    <s v="10:00"/>
    <d v="1899-12-30T01:00:00"/>
    <s v="09:00"/>
    <s v="10:00"/>
    <d v="1899-12-30T01:00:00"/>
    <s v="DCO"/>
    <s v="N/A"/>
  </r>
  <r>
    <n v="15746"/>
    <x v="70"/>
    <x v="23"/>
    <s v="LIP 24-04 CAN"/>
    <s v="IFTS"/>
    <n v="50"/>
    <s v="IFTS"/>
    <n v="22"/>
    <m/>
    <s v="X"/>
    <x v="5"/>
    <s v="NET"/>
    <s v="DECI_STD"/>
    <m/>
    <n v="15747"/>
    <s v="SD DBFM01"/>
    <s v="10:30"/>
    <s v="11:30"/>
    <d v="1899-12-30T01:00:00"/>
    <s v="10:30"/>
    <d v="1899-12-30T11:20:00"/>
    <d v="1899-12-30T00:50:00"/>
    <s v="DCO"/>
    <s v="N/A"/>
  </r>
  <r>
    <n v="15747"/>
    <x v="70"/>
    <x v="23"/>
    <s v="LIFT IFTS 25-02 CAN"/>
    <s v="IFTS"/>
    <n v="73"/>
    <s v="IFTS"/>
    <n v="9"/>
    <m/>
    <s v="X"/>
    <x v="0"/>
    <s v="STDA"/>
    <s v="DECI_STD"/>
    <m/>
    <m/>
    <s v="FMS CF01"/>
    <s v="10:30"/>
    <s v="11:30"/>
    <d v="1899-12-30T01:00:00"/>
    <s v="10:30"/>
    <d v="1899-12-30T11:40:00"/>
    <d v="1899-12-30T01:10:00"/>
    <s v="DCO"/>
    <s v="N/A"/>
  </r>
  <r>
    <n v="15748"/>
    <x v="70"/>
    <x v="23"/>
    <s v="LIFT IFTS 25-02 CAN"/>
    <s v="IFTS"/>
    <n v="75"/>
    <s v="ACS"/>
    <n v="13"/>
    <m/>
    <s v="X"/>
    <x v="1"/>
    <s v="STDA"/>
    <s v="DECI_STD"/>
    <m/>
    <m/>
    <s v="FMS CF01"/>
    <s v="10:30"/>
    <s v="11:30"/>
    <d v="1899-12-30T01:00:00"/>
    <s v="10:30"/>
    <s v="11:30"/>
    <d v="1899-12-30T01:00:00"/>
    <s v="DCO"/>
    <s v="N/A"/>
  </r>
  <r>
    <n v="15749"/>
    <x v="70"/>
    <x v="23"/>
    <s v="LIFT IFTS 24-04 SPA"/>
    <s v="IFTS"/>
    <n v="59"/>
    <s v="ACS"/>
    <n v="10"/>
    <m/>
    <s v="X"/>
    <x v="6"/>
    <s v="STDA"/>
    <s v="BRV_R2R_STD"/>
    <m/>
    <m/>
    <s v="PT BVR01"/>
    <s v="10:30"/>
    <s v="11:30"/>
    <d v="1899-12-30T01:00:00"/>
    <s v="10:30"/>
    <s v="11:30"/>
    <d v="1899-12-30T01:00:00"/>
    <s v="DCO"/>
    <s v="N/A"/>
  </r>
  <r>
    <n v="15750"/>
    <x v="70"/>
    <x v="23"/>
    <s v="IFTS 25-01 QAT"/>
    <s v="QATAR"/>
    <n v="78"/>
    <s v="ACS"/>
    <n v="20"/>
    <s v="X"/>
    <m/>
    <x v="3"/>
    <s v="STDA"/>
    <s v="DECI_SONIC"/>
    <m/>
    <m/>
    <s v="FMS CF03 FAT01"/>
    <s v="10:30"/>
    <s v="11:30"/>
    <d v="1899-12-30T01:00:00"/>
    <s v="10:30"/>
    <s v="11:30"/>
    <d v="1899-12-30T01:00:00"/>
    <s v="DCO"/>
    <s v="N/A"/>
  </r>
  <r>
    <n v="15751"/>
    <x v="70"/>
    <x v="23"/>
    <s v="LIFT IFTS 24-05 AUT"/>
    <s v="IFTS"/>
    <n v="64"/>
    <s v="ACS"/>
    <n v="14"/>
    <m/>
    <s v="X"/>
    <x v="5"/>
    <s v="NET"/>
    <s v="DECI_PGM"/>
    <m/>
    <n v="15752"/>
    <s v="NET PGM03"/>
    <d v="1899-12-30T12:00:00"/>
    <d v="1899-12-30T13:00:00"/>
    <d v="1899-12-30T01:00:00"/>
    <d v="1899-12-30T12:00:00"/>
    <d v="1899-12-30T13:00:00"/>
    <d v="1899-12-30T01:00:00"/>
    <s v="DCO"/>
    <s v="N/A"/>
  </r>
  <r>
    <n v="15752"/>
    <x v="70"/>
    <x v="23"/>
    <s v="LIFT IFTS 24-05 AUT"/>
    <s v="IFTS"/>
    <n v="65"/>
    <s v="ACS"/>
    <n v="1"/>
    <m/>
    <s v="X"/>
    <x v="4"/>
    <s v="NET"/>
    <s v="DECI_PGM"/>
    <m/>
    <n v="15751"/>
    <s v="NET PGM03"/>
    <s v="12:00"/>
    <s v="13:00"/>
    <d v="1899-12-30T01:00:00"/>
    <s v="12:00"/>
    <s v="13:00"/>
    <d v="1899-12-30T01:00:00"/>
    <s v="DCO"/>
    <s v="N/A"/>
  </r>
  <r>
    <n v="15753"/>
    <x v="70"/>
    <x v="23"/>
    <s v="LIFT IFTS 24-05 GER"/>
    <s v="IFTS"/>
    <n v="66"/>
    <s v="ACS"/>
    <n v="17"/>
    <m/>
    <s v="X"/>
    <x v="0"/>
    <s v="NET"/>
    <s v="DECI_STD"/>
    <m/>
    <n v="15754"/>
    <s v="FMSC OACM02"/>
    <s v="12:00"/>
    <s v="13:00"/>
    <d v="1899-12-30T01:00:00"/>
    <s v="12:00"/>
    <s v="13:00"/>
    <d v="1899-12-30T01:00:00"/>
    <s v="DCO"/>
    <s v="N/A"/>
  </r>
  <r>
    <n v="15754"/>
    <x v="70"/>
    <x v="23"/>
    <s v="LIFT 25-41"/>
    <s v="AMI"/>
    <n v="82"/>
    <s v="ACS"/>
    <n v="32"/>
    <s v="X"/>
    <m/>
    <x v="6"/>
    <s v="STDA"/>
    <s v="DECI_STD"/>
    <m/>
    <m/>
    <s v="SD CF03"/>
    <s v="12:00"/>
    <s v="13:00"/>
    <d v="1899-12-30T01:00:00"/>
    <s v="12:00"/>
    <s v="13:00"/>
    <d v="1899-12-30T01:00:00"/>
    <s v="DCO"/>
    <s v="N/A"/>
  </r>
  <r>
    <n v="15755"/>
    <x v="70"/>
    <x v="23"/>
    <s v="IFTS LIFT 24-03 QATAR"/>
    <s v="QATAR"/>
    <n v="58"/>
    <s v="ACS"/>
    <n v="10"/>
    <s v="X"/>
    <m/>
    <x v="5"/>
    <s v="NET"/>
    <s v="DCA"/>
    <m/>
    <n v="15756"/>
    <s v="NET SMI01"/>
    <s v="13:30"/>
    <s v="14:30"/>
    <d v="1899-12-30T01:00:00"/>
    <s v="13:30"/>
    <s v="14:30"/>
    <d v="1899-12-30T01:00:00"/>
    <s v="DCO"/>
    <s v="N/A"/>
  </r>
  <r>
    <n v="15756"/>
    <x v="70"/>
    <x v="23"/>
    <s v=" IFTS LIFT 24-03 QATAR"/>
    <s v="QATAR"/>
    <n v="57"/>
    <s v="ACS"/>
    <n v="12"/>
    <s v="X"/>
    <m/>
    <x v="4"/>
    <s v="NET"/>
    <s v="DCA"/>
    <m/>
    <n v="15755"/>
    <s v="NET SMI01"/>
    <d v="1899-12-30T13:30:00"/>
    <d v="1899-12-30T14:30:00"/>
    <d v="1899-12-30T01:00:00"/>
    <d v="1899-12-30T13:30:00"/>
    <d v="1899-12-30T14:30:00"/>
    <d v="1899-12-30T01:00:00"/>
    <s v="DCO"/>
    <s v="N/A"/>
  </r>
  <r>
    <n v="15757"/>
    <x v="70"/>
    <x v="23"/>
    <s v="LIFT IFTS 24-05 GER"/>
    <s v="IFTS"/>
    <n v="67"/>
    <s v="IFTS"/>
    <n v="22"/>
    <m/>
    <s v="X"/>
    <x v="0"/>
    <s v="NET"/>
    <s v="DECI_STD"/>
    <m/>
    <n v="15758"/>
    <s v="FMSC OACM02"/>
    <s v="13:30"/>
    <s v="14:30"/>
    <d v="1899-12-30T01:00:00"/>
    <d v="1899-12-30T13:30:00"/>
    <d v="1899-12-30T14:20:00"/>
    <d v="1899-12-30T00:50:00"/>
    <s v="DCO"/>
    <s v="N/A"/>
  </r>
  <r>
    <n v="15758"/>
    <x v="71"/>
    <x v="23"/>
    <s v="LIFT IFTS 24-04 CAN"/>
    <s v="IFTS"/>
    <n v="51"/>
    <s v="ACS"/>
    <n v="9"/>
    <m/>
    <s v="X"/>
    <x v="5"/>
    <s v="NET"/>
    <s v="DECI_STD"/>
    <m/>
    <n v="15759"/>
    <s v="FMSC DACM01"/>
    <s v="06:00"/>
    <s v="07:00"/>
    <d v="1899-12-30T01:00:00"/>
    <d v="1899-12-30T06:00:00"/>
    <d v="1899-12-30T07:00:00"/>
    <d v="1899-12-30T01:00:00"/>
    <s v="DCO"/>
    <s v="N/A"/>
  </r>
  <r>
    <n v="15759"/>
    <x v="71"/>
    <x v="23"/>
    <s v="LIP 24-03 SWE"/>
    <s v="IFTS"/>
    <n v="48"/>
    <s v="IFTS"/>
    <n v="9"/>
    <m/>
    <s v="X"/>
    <x v="0"/>
    <s v="NET"/>
    <s v="DECI_STD"/>
    <m/>
    <n v="15760"/>
    <s v="SD DBFM01"/>
    <s v="06:00"/>
    <s v="07:00"/>
    <d v="1899-12-30T01:00:00"/>
    <s v="06:00"/>
    <s v="07:00"/>
    <d v="1899-12-30T01:00:00"/>
    <s v="DCO"/>
    <s v="N/A"/>
  </r>
  <r>
    <n v="15760"/>
    <x v="71"/>
    <x v="23"/>
    <s v="LIFT 24-45 ITA"/>
    <s v="AMI"/>
    <n v="34"/>
    <s v="ACS"/>
    <n v="2"/>
    <s v="X"/>
    <m/>
    <x v="6"/>
    <s v="STDA"/>
    <s v="DECI_STD"/>
    <m/>
    <m/>
    <s v="SD ERT01"/>
    <s v="06:00"/>
    <s v="07:00"/>
    <d v="1899-12-30T01:00:00"/>
    <s v="06:00"/>
    <s v="07:00"/>
    <d v="1899-12-30T01:00:00"/>
    <s v="DCO"/>
    <s v="N/A"/>
  </r>
  <r>
    <n v="15761"/>
    <x v="71"/>
    <x v="23"/>
    <s v="LIFT 25-41"/>
    <s v="AMI"/>
    <n v="76"/>
    <s v="ACS"/>
    <n v="20"/>
    <s v="X"/>
    <m/>
    <x v="3"/>
    <s v="STDA"/>
    <s v="DECI_STD"/>
    <m/>
    <m/>
    <s v="SD EMRSP01"/>
    <s v="06:00"/>
    <s v="07:00"/>
    <d v="1899-12-30T01:00:00"/>
    <s v="06:00"/>
    <s v="07:00"/>
    <d v="1899-12-30T01:00:00"/>
    <s v="DCO"/>
    <s v="N/A"/>
  </r>
  <r>
    <n v="15762"/>
    <x v="71"/>
    <x v="23"/>
    <s v="LIFT IFTS 24-04 HUN"/>
    <s v="IFTS"/>
    <n v="63"/>
    <s v="ACS"/>
    <n v="17"/>
    <m/>
    <s v="X"/>
    <x v="5"/>
    <s v="NET"/>
    <s v="DCA"/>
    <m/>
    <n v="15763"/>
    <s v="NET QRA02"/>
    <s v="07:30"/>
    <s v="08:30"/>
    <d v="1899-12-30T01:00:00"/>
    <d v="1899-12-30T07:30:00"/>
    <d v="1899-12-30T08:30:00"/>
    <d v="1899-12-30T01:00:00"/>
    <s v="DCO"/>
    <s v="N/A"/>
  </r>
  <r>
    <n v="15763"/>
    <x v="71"/>
    <x v="23"/>
    <s v="LIFT IFTS 24-04 HUN"/>
    <s v="IFTS"/>
    <n v="62"/>
    <s v="ACS"/>
    <n v="14"/>
    <m/>
    <s v="X"/>
    <x v="4"/>
    <s v="NET"/>
    <s v="DCA"/>
    <m/>
    <n v="15762"/>
    <s v="NET QRA02"/>
    <d v="1899-12-30T07:30:00"/>
    <d v="1899-12-30T08:30:00"/>
    <d v="1899-12-30T01:00:00"/>
    <d v="1899-12-30T07:30:00"/>
    <d v="1899-12-30T08:30:00"/>
    <d v="1899-12-30T01:00:00"/>
    <s v="DCO"/>
    <s v="N/A"/>
  </r>
  <r>
    <n v="15764"/>
    <x v="71"/>
    <x v="23"/>
    <s v="LIP 24-03 SGP"/>
    <s v="IFTS"/>
    <n v="41"/>
    <s v="IFTS"/>
    <n v="22"/>
    <m/>
    <s v="X"/>
    <x v="0"/>
    <s v="STDA"/>
    <s v="DCA"/>
    <m/>
    <m/>
    <s v="SD TINVG01"/>
    <s v="07:30"/>
    <s v="08:30"/>
    <d v="1899-12-30T01:00:00"/>
    <d v="1899-12-30T07:20:00"/>
    <d v="1899-12-30T08:10:00"/>
    <d v="1899-12-30T00:50:00"/>
    <s v="DCO"/>
    <s v="N/A"/>
  </r>
  <r>
    <n v="15765"/>
    <x v="71"/>
    <x v="23"/>
    <s v="IFTS 25-01 QAT"/>
    <s v="QATAR"/>
    <n v="78"/>
    <s v="ACS"/>
    <n v="5"/>
    <s v="X"/>
    <m/>
    <x v="1"/>
    <s v="STDA"/>
    <s v="DECI_STD"/>
    <m/>
    <m/>
    <s v="PT EMR01"/>
    <s v="07:30"/>
    <s v="08:30"/>
    <d v="1899-12-30T01:00:00"/>
    <s v="07:30"/>
    <s v="08:30"/>
    <d v="1899-12-30T01:00:00"/>
    <s v="DCO"/>
    <s v="N/A"/>
  </r>
  <r>
    <n v="15766"/>
    <x v="71"/>
    <x v="23"/>
    <s v="LIFT IFTS 25-02 CAN"/>
    <s v="IFTS"/>
    <n v="72"/>
    <s v="ACS"/>
    <n v="13"/>
    <m/>
    <s v="X"/>
    <x v="6"/>
    <s v="STDA"/>
    <s v="DECI_STD"/>
    <m/>
    <m/>
    <s v="FMS CF01"/>
    <s v="07:30"/>
    <s v="08:30"/>
    <d v="1899-12-30T01:00:00"/>
    <s v="07:30"/>
    <s v="08:30"/>
    <d v="1899-12-30T01:00:00"/>
    <s v="DCO"/>
    <s v="N/A"/>
  </r>
  <r>
    <n v="15767"/>
    <x v="71"/>
    <x v="23"/>
    <s v="LIFT IFTS QATAR 25-01"/>
    <s v="QATAR"/>
    <n v="65"/>
    <s v="ACS"/>
    <n v="10"/>
    <m/>
    <s v="X"/>
    <x v="3"/>
    <s v="STDA"/>
    <s v="DECI_STD"/>
    <m/>
    <m/>
    <s v="PT EMR01 PAT01"/>
    <s v="07:30"/>
    <s v="08:30"/>
    <d v="1899-12-30T01:00:00"/>
    <s v="07:30"/>
    <s v="08:30"/>
    <d v="1899-12-30T01:00:00"/>
    <s v="DCO"/>
    <s v="N/A"/>
  </r>
  <r>
    <n v="15768"/>
    <x v="72"/>
    <x v="23"/>
    <s v=" IFTS LIFT 24-03 QATAR"/>
    <s v="QATAR"/>
    <n v="57"/>
    <s v="ACS"/>
    <n v="12"/>
    <s v="X"/>
    <m/>
    <x v="0"/>
    <s v="NET"/>
    <s v="DCA"/>
    <m/>
    <n v="15769"/>
    <s v="NET ADCA01"/>
    <s v="06:00"/>
    <s v="07:00"/>
    <d v="1899-12-30T01:00:00"/>
    <d v="1899-12-30T06:00:00"/>
    <d v="1899-12-30T06:50:00"/>
    <d v="1899-12-30T00:50:00"/>
    <s v="RSLD"/>
    <s v="CD3"/>
  </r>
  <r>
    <n v="15769"/>
    <x v="72"/>
    <x v="23"/>
    <s v="IFTS LIFT 24-03 QATAR"/>
    <s v="QATAR"/>
    <n v="58"/>
    <s v="ACS"/>
    <n v="32"/>
    <s v="X"/>
    <m/>
    <x v="1"/>
    <s v="NET"/>
    <s v="DCA"/>
    <m/>
    <n v="15768"/>
    <s v="NET ADCA01"/>
    <d v="1899-12-30T06:00:00"/>
    <d v="1899-12-30T07:00:00"/>
    <d v="1899-12-30T01:00:00"/>
    <d v="1899-12-30T06:00:00"/>
    <d v="1899-12-30T06:50:00"/>
    <d v="1899-12-30T00:50:00"/>
    <s v="RSLD"/>
    <s v="CD5"/>
  </r>
  <r>
    <n v="15770"/>
    <x v="71"/>
    <x v="23"/>
    <s v=" IFTS LIFT 24-03 QATAR"/>
    <s v="QATAR"/>
    <n v="57"/>
    <s v="ACS"/>
    <n v="31"/>
    <s v="X"/>
    <m/>
    <x v="5"/>
    <s v="NET"/>
    <s v="DCA"/>
    <m/>
    <n v="15771"/>
    <s v="NET SMI02"/>
    <s v="09:00"/>
    <s v="10:00"/>
    <d v="1899-12-30T01:00:00"/>
    <s v="09:00"/>
    <s v="10:00"/>
    <d v="1899-12-30T01:00:00"/>
    <s v="DCO"/>
    <s v="N/A"/>
  </r>
  <r>
    <n v="15771"/>
    <x v="71"/>
    <x v="23"/>
    <s v="IFTS LIFT 24-03 QATAR"/>
    <s v="QATAR"/>
    <n v="58"/>
    <s v="ACS"/>
    <n v="1"/>
    <s v="X"/>
    <m/>
    <x v="4"/>
    <s v="NET"/>
    <s v="DCA"/>
    <m/>
    <n v="15770"/>
    <s v="NET SMI02"/>
    <d v="1899-12-30T09:00:00"/>
    <d v="1899-12-30T10:00:00"/>
    <d v="1899-12-30T01:00:00"/>
    <s v="09:00"/>
    <s v="10:00"/>
    <d v="1899-12-30T01:00:00"/>
    <s v="DCO"/>
    <s v="N/A"/>
  </r>
  <r>
    <n v="15772"/>
    <x v="71"/>
    <x v="23"/>
    <s v=" IFTS LIFT 24-03 QATAR"/>
    <s v="QATAR"/>
    <n v="61"/>
    <s v="ACS"/>
    <n v="12"/>
    <s v="X"/>
    <m/>
    <x v="0"/>
    <s v="NET"/>
    <s v="DCA"/>
    <m/>
    <n v="15773"/>
    <s v="NET ADCA01"/>
    <s v="09:00"/>
    <s v="10:00"/>
    <d v="1899-12-30T01:00:00"/>
    <s v="09:00"/>
    <s v="10:00"/>
    <d v="1899-12-30T01:00:00"/>
    <s v="DCO"/>
    <s v="N/A"/>
  </r>
  <r>
    <n v="15773"/>
    <x v="71"/>
    <x v="23"/>
    <s v=" IFTS LIFT 24-03 QATAR"/>
    <s v="QATAR"/>
    <n v="56"/>
    <s v="IFTS"/>
    <n v="9"/>
    <s v="X"/>
    <m/>
    <x v="1"/>
    <s v="NET"/>
    <s v="DCA"/>
    <m/>
    <n v="15772"/>
    <s v="NET ADCA01"/>
    <d v="1899-12-30T09:00:00"/>
    <d v="1899-12-30T10:00:00"/>
    <d v="1899-12-30T01:00:00"/>
    <s v="09:00"/>
    <s v="10:00"/>
    <d v="1899-12-30T01:00:00"/>
    <s v="SDC"/>
    <s v="N/A"/>
  </r>
  <r>
    <n v="15774"/>
    <x v="71"/>
    <x v="23"/>
    <s v="LIFT IFTS 24-04 SPA"/>
    <s v="IFTS"/>
    <n v="60"/>
    <s v="ACS"/>
    <n v="6"/>
    <m/>
    <s v="X"/>
    <x v="6"/>
    <s v="STDA"/>
    <s v="BRV_R2R_STD"/>
    <m/>
    <m/>
    <s v="PT R2R02"/>
    <s v="09:00"/>
    <s v="10:00"/>
    <d v="1899-12-30T01:00:00"/>
    <s v="09:00"/>
    <s v="10:00"/>
    <d v="1899-12-30T01:00:00"/>
    <s v="DCO"/>
    <s v="N/A"/>
  </r>
  <r>
    <n v="15775"/>
    <x v="71"/>
    <x v="23"/>
    <s v="LIFT IFTS QATAR 25-01"/>
    <s v="QATAR"/>
    <n v="68"/>
    <s v="ACS"/>
    <n v="32"/>
    <m/>
    <s v="X"/>
    <x v="3"/>
    <s v="STDA"/>
    <s v="DECI_STD"/>
    <m/>
    <m/>
    <s v="PT EMR03"/>
    <s v="09:00"/>
    <s v="10:00"/>
    <d v="1899-12-30T01:00:00"/>
    <s v="09:00"/>
    <s v="10:00"/>
    <d v="1899-12-30T01:00:00"/>
    <s v="DCO"/>
    <s v="N/A"/>
  </r>
  <r>
    <n v="15776"/>
    <x v="71"/>
    <x v="23"/>
    <s v="LIFT IFTS 24-05 AUT"/>
    <s v="IFTS"/>
    <n v="64"/>
    <s v="ACS"/>
    <n v="14"/>
    <m/>
    <s v="X"/>
    <x v="5"/>
    <s v="NET"/>
    <s v="DECI_STD"/>
    <m/>
    <n v="15777"/>
    <s v="FMSC DACM01"/>
    <s v="10:30"/>
    <s v="11:30"/>
    <d v="1899-12-30T01:00:00"/>
    <s v="10:30"/>
    <s v="11:30"/>
    <d v="1899-12-30T01:00:00"/>
    <s v="DCO"/>
    <s v="N/A"/>
  </r>
  <r>
    <n v="15777"/>
    <x v="71"/>
    <x v="23"/>
    <s v="LIFT IFTS 24-04 SPA"/>
    <s v="IFTS"/>
    <n v="61"/>
    <s v="ACS"/>
    <n v="13"/>
    <m/>
    <s v="X"/>
    <x v="0"/>
    <s v="NET"/>
    <s v="DCA"/>
    <m/>
    <n v="15778"/>
    <s v="NET QRA01"/>
    <s v="10:30"/>
    <s v="11:30"/>
    <d v="1899-12-30T01:00:00"/>
    <s v="10:30"/>
    <s v="11:30"/>
    <d v="1899-12-30T01:00:00"/>
    <s v="DCO"/>
    <s v="N/A"/>
  </r>
  <r>
    <n v="15778"/>
    <x v="71"/>
    <x v="23"/>
    <s v="LIFT IFTS 24-04 SPA"/>
    <s v="IFTS"/>
    <n v="58"/>
    <s v="ACS"/>
    <n v="10"/>
    <m/>
    <s v="X"/>
    <x v="1"/>
    <s v="NET"/>
    <s v="DCA"/>
    <m/>
    <n v="15777"/>
    <s v="NET QRA01"/>
    <d v="1899-12-30T10:30:00"/>
    <d v="1899-12-30T11:30:00"/>
    <d v="1899-12-30T01:00:00"/>
    <s v="10:30"/>
    <s v="11:30"/>
    <d v="1899-12-30T01:00:00"/>
    <s v="SDC"/>
    <s v="N/A"/>
  </r>
  <r>
    <n v="15779"/>
    <x v="71"/>
    <x v="23"/>
    <s v="LIFT IFTS 24-04 SPA"/>
    <s v="IFTS"/>
    <n v="59"/>
    <s v="IFTS"/>
    <n v="22"/>
    <m/>
    <s v="X"/>
    <x v="6"/>
    <s v="STDA"/>
    <s v="BRV_R2R_STD"/>
    <m/>
    <m/>
    <s v="PT BVR02"/>
    <s v="10:30"/>
    <s v="11:30"/>
    <d v="1899-12-30T01:00:00"/>
    <s v="10:30"/>
    <d v="1899-12-30T11:25:00"/>
    <d v="1899-12-30T00:55:00"/>
    <s v="DCO"/>
    <s v="N/A"/>
  </r>
  <r>
    <n v="15780"/>
    <x v="71"/>
    <x v="23"/>
    <s v="LIFT IFTS 25-02 JPN"/>
    <s v="IFTS"/>
    <n v="79"/>
    <s v="IFTS"/>
    <n v="5"/>
    <m/>
    <s v="X"/>
    <x v="3"/>
    <s v="STDA"/>
    <s v="DECI_STD"/>
    <m/>
    <m/>
    <s v="PT FAM02"/>
    <s v="10:30"/>
    <s v="11:30"/>
    <d v="1899-12-30T01:00:00"/>
    <s v="10:30"/>
    <s v="11:30"/>
    <d v="1899-12-30T01:00:00"/>
    <s v="DCO"/>
    <s v="N/A"/>
  </r>
  <r>
    <n v="15781"/>
    <x v="71"/>
    <x v="23"/>
    <s v="LIFT IFTS 24-04 CAN"/>
    <s v="IFTS"/>
    <n v="53"/>
    <s v="ACS"/>
    <n v="9"/>
    <m/>
    <s v="X"/>
    <x v="5"/>
    <s v="NET"/>
    <s v="DECI_STD"/>
    <m/>
    <n v="15782"/>
    <s v="FMSC OACM01"/>
    <s v="12:00"/>
    <s v="13:00"/>
    <d v="1899-12-30T01:00:00"/>
    <s v="12:00"/>
    <s v="13:00"/>
    <d v="1899-12-30T01:00:00"/>
    <s v="DCO"/>
    <s v="N/A"/>
  </r>
  <r>
    <n v="15782"/>
    <x v="71"/>
    <x v="23"/>
    <s v="LIFT IFTS 24-05 AUT"/>
    <s v="IFTS"/>
    <n v="65"/>
    <s v="ACS"/>
    <n v="1"/>
    <m/>
    <s v="X"/>
    <x v="0"/>
    <s v="NET"/>
    <s v="DECI_STD"/>
    <m/>
    <n v="15783"/>
    <s v="FMSC DACM01"/>
    <s v="12:00"/>
    <s v="13:00"/>
    <d v="1899-12-30T01:00:00"/>
    <s v="12:00"/>
    <s v="13:00"/>
    <d v="1899-12-30T01:00:00"/>
    <s v="DCO"/>
    <s v="N/A"/>
  </r>
  <r>
    <n v="15783"/>
    <x v="71"/>
    <x v="23"/>
    <s v="IFTS 25-01 QAT"/>
    <s v="QATAR"/>
    <n v="76"/>
    <s v="ACS"/>
    <n v="2"/>
    <s v="X"/>
    <m/>
    <x v="3"/>
    <s v="STDA"/>
    <s v="DECI_STD"/>
    <m/>
    <m/>
    <s v="FMS CF03"/>
    <s v="12:00"/>
    <s v="13:00"/>
    <d v="1899-12-30T01:00:00"/>
    <s v="12:00"/>
    <s v="13:00"/>
    <d v="1899-12-30T01:00:00"/>
    <s v="DCO"/>
    <s v="N/A"/>
  </r>
  <r>
    <n v="15784"/>
    <x v="71"/>
    <x v="23"/>
    <s v=" IFTS LIFT 24-03 QATAR"/>
    <s v="QATAR"/>
    <n v="56"/>
    <s v="IFTS"/>
    <n v="22"/>
    <s v="X"/>
    <m/>
    <x v="5"/>
    <s v="NET"/>
    <s v="DCA"/>
    <m/>
    <n v="15785"/>
    <s v="NET ADCA02"/>
    <s v="13:30"/>
    <s v="14:30"/>
    <d v="1899-12-30T01:00:00"/>
    <s v="13:30"/>
    <s v="14:30"/>
    <d v="1899-12-30T01:00:00"/>
    <s v="DCO"/>
    <s v="N/A"/>
  </r>
  <r>
    <n v="15785"/>
    <x v="71"/>
    <x v="23"/>
    <s v=" IFTS LIFT 24-03 QATAR"/>
    <s v="QATAR"/>
    <n v="61"/>
    <s v="ACS"/>
    <n v="13"/>
    <s v="X"/>
    <m/>
    <x v="4"/>
    <s v="NET"/>
    <s v="DCA"/>
    <m/>
    <n v="15784"/>
    <s v="NET ADCA02"/>
    <d v="1899-12-30T13:30:00"/>
    <d v="1899-12-30T14:30:00"/>
    <d v="1899-12-30T01:00:00"/>
    <d v="1899-12-30T13:30:00"/>
    <d v="1899-12-30T14:30:00"/>
    <d v="1899-12-30T01:00:00"/>
    <s v="DCO"/>
    <s v="N/A"/>
  </r>
  <r>
    <n v="15786"/>
    <x v="71"/>
    <x v="23"/>
    <s v="LIFT IFTS 24-04 CAN"/>
    <s v="IFTS"/>
    <n v="52"/>
    <s v="ACS"/>
    <n v="17"/>
    <m/>
    <s v="X"/>
    <x v="0"/>
    <s v="NET"/>
    <s v="DECI_STD"/>
    <m/>
    <n v="15787"/>
    <s v="FMSC OACM01"/>
    <s v="13:30"/>
    <s v="14:30"/>
    <d v="1899-12-30T01:00:00"/>
    <s v="13:30"/>
    <s v="14:30"/>
    <d v="1899-12-30T01:00:00"/>
    <s v="DCO"/>
    <s v="N/A"/>
  </r>
  <r>
    <n v="15787"/>
    <x v="72"/>
    <x v="23"/>
    <s v="LIFT IFTS 24-04 CAN"/>
    <s v="IFTS"/>
    <n v="52"/>
    <s v="ACS"/>
    <n v="9"/>
    <m/>
    <s v="X"/>
    <x v="5"/>
    <s v="NET"/>
    <s v="DECI_STD"/>
    <m/>
    <n v="15788"/>
    <s v="FMSC OACM02"/>
    <s v="06:00"/>
    <s v="07:00"/>
    <d v="1899-12-30T01:00:00"/>
    <d v="1899-12-30T06:00:00"/>
    <d v="1899-12-30T07:00:00"/>
    <d v="1899-12-30T01:00:00"/>
    <s v="DCO"/>
    <s v="N/A"/>
  </r>
  <r>
    <n v="15788"/>
    <x v="72"/>
    <x v="23"/>
    <s v="LIFT IFTS QATAR 25-01"/>
    <s v="QATAR"/>
    <n v="68"/>
    <s v="ACS"/>
    <n v="2"/>
    <m/>
    <s v="X"/>
    <x v="6"/>
    <s v="STDA"/>
    <s v="DECI_STD"/>
    <m/>
    <m/>
    <s v="PT EMR04"/>
    <s v="06:00"/>
    <s v="07:00"/>
    <d v="1899-12-30T01:00:00"/>
    <s v="06:00"/>
    <s v="07:00"/>
    <d v="1899-12-30T01:00:00"/>
    <s v="DCO"/>
    <s v="N/A"/>
  </r>
  <r>
    <n v="15789"/>
    <x v="72"/>
    <x v="23"/>
    <s v="LIFT IFTS 24-04 CAN"/>
    <s v="IFTS"/>
    <n v="51"/>
    <s v="ACS"/>
    <n v="25"/>
    <m/>
    <s v="X"/>
    <x v="5"/>
    <s v="NET"/>
    <s v="DECI_STD"/>
    <m/>
    <n v="15790"/>
    <s v="FMSC DACM02"/>
    <s v="07:30"/>
    <s v="08:30"/>
    <d v="1899-12-30T01:00:00"/>
    <s v="07:30"/>
    <s v="08:30"/>
    <d v="1899-12-30T01:00:00"/>
    <s v="DCO"/>
    <s v="N/A"/>
  </r>
  <r>
    <n v="15790"/>
    <x v="72"/>
    <x v="23"/>
    <s v="LIFT IFTS 24-04 CAN"/>
    <s v="IFTS"/>
    <n v="53"/>
    <s v="IFTS"/>
    <n v="22"/>
    <m/>
    <s v="X"/>
    <x v="0"/>
    <s v="NET"/>
    <s v="DECI_STD"/>
    <m/>
    <n v="15791"/>
    <s v="FMSC OACM02"/>
    <s v="07:30"/>
    <s v="08:30"/>
    <d v="1899-12-30T01:00:00"/>
    <s v="07:30"/>
    <d v="1899-12-30T08:20:00"/>
    <d v="1899-12-30T00:50:00"/>
    <s v="DCO"/>
    <s v="N/A"/>
  </r>
  <r>
    <n v="15791"/>
    <x v="72"/>
    <x v="23"/>
    <s v="LIFT 25-41"/>
    <s v="AMI"/>
    <n v="80"/>
    <s v="ACS"/>
    <n v="5"/>
    <s v="X"/>
    <m/>
    <x v="6"/>
    <s v="STDA"/>
    <s v="DECI_STD"/>
    <m/>
    <m/>
    <s v="SD EMRSP01"/>
    <s v="07:30"/>
    <s v="08:30"/>
    <d v="1899-12-30T01:00:00"/>
    <s v="07:30"/>
    <s v="08:30"/>
    <d v="1899-12-30T01:00:00"/>
    <s v="DCO"/>
    <s v="N/A"/>
  </r>
  <r>
    <n v="15792"/>
    <x v="72"/>
    <x v="23"/>
    <s v="IFTS 25-01 QAT"/>
    <s v="QATAR"/>
    <n v="78"/>
    <s v="ACS"/>
    <n v="17"/>
    <s v="X"/>
    <m/>
    <x v="3"/>
    <s v="STDA"/>
    <s v="DECI_STD"/>
    <m/>
    <m/>
    <s v="PT EMR02"/>
    <s v="07:30"/>
    <s v="08:30"/>
    <d v="1899-12-30T01:00:00"/>
    <s v="07:30"/>
    <s v="08:30"/>
    <d v="1899-12-30T01:00:00"/>
    <s v="DCO"/>
    <s v="N/A"/>
  </r>
  <r>
    <n v="15793"/>
    <x v="72"/>
    <x v="23"/>
    <s v="LIFT IFTS 24-05 AUT"/>
    <s v="IFTS"/>
    <n v="64"/>
    <s v="ACS"/>
    <n v="22"/>
    <m/>
    <s v="X"/>
    <x v="5"/>
    <s v="NET"/>
    <s v="DECI_STD"/>
    <m/>
    <n v="15794"/>
    <s v="FMSC DACM02"/>
    <s v="09:00"/>
    <s v="10:00"/>
    <d v="1899-12-30T01:00:00"/>
    <s v="09:00"/>
    <s v="10:00"/>
    <d v="1899-12-30T01:00:00"/>
    <s v="DCO"/>
    <s v="N/A"/>
  </r>
  <r>
    <n v="15794"/>
    <x v="72"/>
    <x v="23"/>
    <s v="LIFT IFTS 24-05 AUT"/>
    <s v="IFTS"/>
    <n v="65"/>
    <s v="ACS"/>
    <n v="32"/>
    <m/>
    <s v="X"/>
    <x v="0"/>
    <s v="NET"/>
    <s v="DECI_STD"/>
    <m/>
    <n v="15795"/>
    <s v="FMSC DACM02"/>
    <s v="09:00"/>
    <s v="10:00"/>
    <d v="1899-12-30T01:00:00"/>
    <s v="09:00"/>
    <s v="10:00"/>
    <d v="1899-12-30T01:00:00"/>
    <s v="DCO"/>
    <s v="N/A"/>
  </r>
  <r>
    <n v="15795"/>
    <x v="72"/>
    <x v="23"/>
    <s v="LIFT IFTS 25-01 HUN"/>
    <s v="IFTS"/>
    <n v="70"/>
    <s v="IFTS"/>
    <n v="10"/>
    <m/>
    <s v="X"/>
    <x v="6"/>
    <s v="STDA"/>
    <s v="AAR"/>
    <m/>
    <m/>
    <s v="FMS AAR01"/>
    <s v="09:00"/>
    <s v="10:00"/>
    <d v="1899-12-30T01:00:00"/>
    <s v="09:00"/>
    <s v="10:00"/>
    <d v="1899-12-30T01:00:00"/>
    <s v="DCO"/>
    <s v="N/A"/>
  </r>
  <r>
    <n v="15796"/>
    <x v="72"/>
    <x v="23"/>
    <s v="LIFT IFTS 25-02 UK"/>
    <s v="IFTS"/>
    <n v="80"/>
    <s v="IFTS"/>
    <n v="23"/>
    <m/>
    <s v="X"/>
    <x v="3"/>
    <s v="STDA"/>
    <s v="DECI_STD"/>
    <m/>
    <m/>
    <s v="FMS CF01"/>
    <s v="09:00"/>
    <s v="10:00"/>
    <d v="1899-12-30T01:00:00"/>
    <s v="09:00"/>
    <s v="10:00"/>
    <d v="1899-12-30T01:00:00"/>
    <s v="DCO"/>
    <s v="N/A"/>
  </r>
  <r>
    <n v="15797"/>
    <x v="72"/>
    <x v="23"/>
    <s v="LIFT IFTS 24-04 JPN"/>
    <s v="IFTS"/>
    <n v="55"/>
    <s v="ACS"/>
    <n v="10"/>
    <m/>
    <s v="X"/>
    <x v="5"/>
    <s v="NET"/>
    <s v="DECI_STD"/>
    <m/>
    <n v="15798"/>
    <s v="FMSC DACM01"/>
    <s v="10:30"/>
    <s v="11:30"/>
    <d v="1899-12-30T01:00:00"/>
    <d v="1899-12-30T10:30:00"/>
    <d v="1899-12-30T11:30:00"/>
    <d v="1899-12-30T01:00:00"/>
    <s v="DCO"/>
    <s v="N/A"/>
  </r>
  <r>
    <n v="15798"/>
    <x v="72"/>
    <x v="23"/>
    <s v="LIFT IFTS 24-04 JPN"/>
    <s v="IFTS"/>
    <n v="57"/>
    <s v="ACS"/>
    <n v="5"/>
    <m/>
    <s v="X"/>
    <x v="0"/>
    <s v="NET"/>
    <s v="DECI_STD"/>
    <m/>
    <n v="15799"/>
    <s v="FMSC DACM01"/>
    <s v="10:30"/>
    <s v="11:30"/>
    <d v="1899-12-30T01:00:00"/>
    <s v="10:30"/>
    <s v="11:30"/>
    <d v="1899-12-30T01:00:00"/>
    <s v="DCO"/>
    <s v="N/A"/>
  </r>
  <r>
    <n v="15799"/>
    <x v="72"/>
    <x v="23"/>
    <s v="LIFT IFTS 24-04 SPA"/>
    <s v="IFTS"/>
    <n v="60"/>
    <s v="ACS"/>
    <n v="9"/>
    <m/>
    <s v="X"/>
    <x v="5"/>
    <s v="NET"/>
    <s v="DCA"/>
    <m/>
    <n v="15800"/>
    <s v="NET QRA01"/>
    <s v="12:00"/>
    <s v="13:00"/>
    <d v="1899-12-30T01:00:00"/>
    <s v="12:00"/>
    <s v="13:00"/>
    <d v="1899-12-30T01:00:00"/>
    <s v="DCO"/>
    <s v="N/A"/>
  </r>
  <r>
    <n v="15800"/>
    <x v="72"/>
    <x v="23"/>
    <s v="LIFT IFTS 24-04 SPA"/>
    <s v="IFTS"/>
    <n v="59"/>
    <s v="ACS"/>
    <n v="1"/>
    <m/>
    <s v="X"/>
    <x v="4"/>
    <s v="NET"/>
    <s v="DCA"/>
    <m/>
    <n v="15799"/>
    <s v="NET QRA01"/>
    <d v="1899-12-30T12:00:00"/>
    <d v="1899-12-30T13:00:00"/>
    <d v="1899-12-30T01:00:00"/>
    <d v="1899-12-30T12:00:00"/>
    <d v="1899-12-30T13:00:00"/>
    <d v="1899-12-30T01:00:00"/>
    <s v="DCO"/>
    <s v="N/A"/>
  </r>
  <r>
    <n v="15801"/>
    <x v="72"/>
    <x v="23"/>
    <s v="LIFT IFTS 24-04 SPA"/>
    <s v="IFTS"/>
    <n v="58"/>
    <s v="ACS"/>
    <n v="12"/>
    <m/>
    <s v="X"/>
    <x v="0"/>
    <s v="NET"/>
    <s v="DCA"/>
    <m/>
    <n v="15802"/>
    <s v="NET QRA02"/>
    <s v="12:00"/>
    <s v="13:00"/>
    <d v="1899-12-30T01:00:00"/>
    <d v="1899-12-30T12:30:00"/>
    <d v="1899-12-30T13:30:00"/>
    <d v="1899-12-30T01:00:00"/>
    <s v="DCO"/>
    <s v="N/A"/>
  </r>
  <r>
    <n v="15802"/>
    <x v="72"/>
    <x v="23"/>
    <s v="LIFT IFTS 24-04 SPA"/>
    <s v="IFTS"/>
    <n v="61"/>
    <s v="ACS"/>
    <n v="32"/>
    <m/>
    <s v="X"/>
    <x v="1"/>
    <s v="NET"/>
    <s v="DCA"/>
    <m/>
    <n v="15801"/>
    <s v="NET QRA02"/>
    <d v="1899-12-30T12:00:00"/>
    <d v="1899-12-30T13:00:00"/>
    <d v="1899-12-30T01:00:00"/>
    <d v="1899-12-30T12:50:00"/>
    <d v="1899-12-30T13:30:00"/>
    <d v="1899-12-30T00:40:00"/>
    <s v="SDC"/>
    <s v="N/A"/>
  </r>
  <r>
    <n v="15803"/>
    <x v="72"/>
    <x v="23"/>
    <s v="LIFT IFTS 24-04 HUN"/>
    <s v="IFTS"/>
    <n v="62"/>
    <s v="ACS"/>
    <n v="2"/>
    <m/>
    <s v="X"/>
    <x v="6"/>
    <s v="STDA"/>
    <s v="BRV_R2R_STD"/>
    <m/>
    <m/>
    <s v="PT BVR02"/>
    <s v="12:00"/>
    <s v="13:00"/>
    <d v="1899-12-30T01:00:00"/>
    <s v="12:00"/>
    <s v="13:00"/>
    <d v="1899-12-30T01:00:00"/>
    <s v="DCO"/>
    <s v="N/A"/>
  </r>
  <r>
    <n v="15804"/>
    <x v="72"/>
    <x v="23"/>
    <s v="LIFT 24-44 ITA"/>
    <s v="AMI"/>
    <n v="71"/>
    <s v="IFTS"/>
    <n v="23"/>
    <s v="X"/>
    <m/>
    <x v="3"/>
    <s v="STDA"/>
    <s v="DCA"/>
    <m/>
    <m/>
    <s v="SD TI02"/>
    <s v="12:00"/>
    <s v="13:00"/>
    <d v="1899-12-30T01:00:00"/>
    <s v="12:00"/>
    <s v="13:00"/>
    <d v="1899-12-30T01:00:00"/>
    <s v="DCO"/>
    <s v="N/A"/>
  </r>
  <r>
    <n v="15805"/>
    <x v="72"/>
    <x v="23"/>
    <s v="LIFT IFTS 24-04 CAN"/>
    <s v="IFTS"/>
    <n v="54"/>
    <s v="ACS"/>
    <n v="6"/>
    <m/>
    <s v="X"/>
    <x v="5"/>
    <s v="NET"/>
    <s v="DECI_STD"/>
    <m/>
    <n v="15806"/>
    <s v="FMSC OACM01"/>
    <s v="13:30"/>
    <s v="14:30"/>
    <d v="1899-12-30T01:00:00"/>
    <s v="13:30"/>
    <s v="14:30"/>
    <d v="1899-12-30T01:00:00"/>
    <s v="DCO"/>
    <s v="N/A"/>
  </r>
  <r>
    <n v="15806"/>
    <x v="72"/>
    <x v="23"/>
    <s v="LIFT 24-45 ITA"/>
    <s v="AMI"/>
    <n v="34"/>
    <s v="ACS"/>
    <n v="5"/>
    <s v="X"/>
    <m/>
    <x v="0"/>
    <s v="NET"/>
    <s v="DECI_STD"/>
    <m/>
    <n v="15807"/>
    <s v="SD DBFM01"/>
    <s v="13:30"/>
    <s v="14:30"/>
    <d v="1899-12-30T01:00:00"/>
    <d v="1899-12-30T13:30:00"/>
    <d v="1899-12-30T14:30:00"/>
    <d v="1899-12-30T01:00:00"/>
    <s v="DCO"/>
    <s v="N/A"/>
  </r>
  <r>
    <n v="15807"/>
    <x v="72"/>
    <x v="23"/>
    <s v="LIFT IFTS 24-04 HUN"/>
    <s v="IFTS"/>
    <n v="63"/>
    <s v="ACS"/>
    <n v="14"/>
    <m/>
    <s v="X"/>
    <x v="6"/>
    <s v="STDA"/>
    <s v="BRV_R2R_STD"/>
    <m/>
    <m/>
    <s v="PT BVR02"/>
    <s v="13:30"/>
    <s v="14:30"/>
    <d v="1899-12-30T01:00:00"/>
    <d v="1899-12-30T13:30:00"/>
    <d v="1899-12-30T14:30:00"/>
    <d v="1899-12-30T01:00:00"/>
    <s v="DCO"/>
    <s v="N/A"/>
  </r>
  <r>
    <n v="15808"/>
    <x v="72"/>
    <x v="23"/>
    <s v="LIFT IFTS QATAR 25-01"/>
    <s v="QATAR"/>
    <n v="65"/>
    <s v="IFTS"/>
    <n v="9"/>
    <m/>
    <s v="X"/>
    <x v="3"/>
    <s v="STDA"/>
    <s v="DECI_STD"/>
    <m/>
    <m/>
    <s v="PT EMR02"/>
    <s v="13:30"/>
    <s v="14:30"/>
    <d v="1899-12-30T01:00:00"/>
    <d v="1899-12-30T13:30:00"/>
    <d v="1899-12-30T14:30:00"/>
    <d v="1899-12-30T01:00:00"/>
    <s v="DCO"/>
    <s v="N/A"/>
  </r>
  <r>
    <n v="15809"/>
    <x v="120"/>
    <x v="23"/>
    <s v=" IFTS LIFT 24-03 QATAR"/>
    <s v="QATAR"/>
    <n v="57"/>
    <s v="ACS"/>
    <n v="2"/>
    <s v="X"/>
    <m/>
    <x v="5"/>
    <s v="NET"/>
    <s v="DCA"/>
    <m/>
    <n v="15810"/>
    <s v="NET ADCA01-CPL01"/>
    <s v="06:00"/>
    <s v="07:00"/>
    <d v="1899-12-30T01:00:00"/>
    <s v="06:00"/>
    <s v="07:00"/>
    <d v="1899-12-30T01:00:00"/>
    <s v="DCO"/>
    <s v="N/A"/>
  </r>
  <r>
    <n v="15810"/>
    <x v="120"/>
    <x v="23"/>
    <s v="IFTS LIFT 24-03 QATAR"/>
    <s v="QATAR"/>
    <n v="58"/>
    <s v="ACS"/>
    <n v="5"/>
    <s v="X"/>
    <m/>
    <x v="4"/>
    <s v="NET"/>
    <s v="DCA"/>
    <m/>
    <n v="15809"/>
    <s v="NET ADCA01-CPL01"/>
    <d v="1899-12-30T06:00:00"/>
    <d v="1899-12-30T07:00:00"/>
    <d v="1899-12-30T01:00:00"/>
    <d v="1899-12-30T06:00:00"/>
    <d v="1899-12-30T07:00:00"/>
    <d v="1899-12-30T01:00:00"/>
    <s v="DCO"/>
    <s v="N/A"/>
  </r>
  <r>
    <n v="15811"/>
    <x v="120"/>
    <x v="23"/>
    <s v="LIFT IFTS 24-04 JPN"/>
    <s v="IFTS"/>
    <n v="55"/>
    <s v="ACS"/>
    <n v="12"/>
    <m/>
    <s v="X"/>
    <x v="0"/>
    <s v="NET"/>
    <s v="DECI_STD"/>
    <m/>
    <n v="15812"/>
    <s v="FMSC DACM02"/>
    <s v="06:00"/>
    <s v="07:00"/>
    <d v="1899-12-30T01:00:00"/>
    <s v="06:00"/>
    <s v="07:00"/>
    <d v="1899-12-30T01:00:00"/>
    <s v="DCO"/>
    <s v="N/A"/>
  </r>
  <r>
    <n v="15812"/>
    <x v="120"/>
    <x v="23"/>
    <s v="LIFT IFTS 24-04 SPA"/>
    <s v="IFTS"/>
    <n v="60"/>
    <s v="ACS"/>
    <n v="17"/>
    <m/>
    <s v="X"/>
    <x v="6"/>
    <s v="STDA"/>
    <s v="BRV_R2R_STD"/>
    <m/>
    <m/>
    <s v="PT BVR01"/>
    <s v="06:00"/>
    <s v="07:00"/>
    <d v="1899-12-30T01:00:00"/>
    <s v="06:00"/>
    <s v="07:00"/>
    <d v="1899-12-30T01:00:00"/>
    <s v="DCO"/>
    <s v="N/A"/>
  </r>
  <r>
    <n v="15813"/>
    <x v="120"/>
    <x v="23"/>
    <s v="LIFT 25-41"/>
    <s v="AMI"/>
    <n v="81"/>
    <s v="ACS"/>
    <n v="32"/>
    <s v="X"/>
    <m/>
    <x v="3"/>
    <s v="STDA"/>
    <s v="DECI_STD"/>
    <m/>
    <m/>
    <s v="SD EMRSP01"/>
    <s v="06:00"/>
    <s v="07:00"/>
    <d v="1899-12-30T01:00:00"/>
    <d v="1899-12-30T06:00:00"/>
    <d v="1899-12-30T07:05:00"/>
    <d v="1899-12-30T01:05:00"/>
    <s v="DCO"/>
    <s v="N/A"/>
  </r>
  <r>
    <n v="15814"/>
    <x v="120"/>
    <x v="23"/>
    <s v="LIFT 24-44 ITA"/>
    <s v="AMI"/>
    <n v="70"/>
    <s v="AMI"/>
    <n v="1"/>
    <s v="X"/>
    <m/>
    <x v="5"/>
    <s v="NET"/>
    <s v="OCA AG"/>
    <m/>
    <n v="15815"/>
    <s v="SD COMAOAG01"/>
    <s v="07:30"/>
    <s v="08:30"/>
    <d v="1899-12-30T01:00:00"/>
    <s v="07:30"/>
    <s v="08:30"/>
    <d v="1899-12-30T01:00:00"/>
    <s v="DCO"/>
    <s v="N/A"/>
  </r>
  <r>
    <n v="15815"/>
    <x v="120"/>
    <x v="23"/>
    <s v="LIFT 24-44 ITA"/>
    <s v="AMI"/>
    <n v="72"/>
    <s v="IFTS"/>
    <n v="23"/>
    <s v="X"/>
    <m/>
    <x v="4"/>
    <s v="NET"/>
    <s v="OCA AG"/>
    <m/>
    <n v="15814"/>
    <s v="SD COMAOAG01"/>
    <d v="1899-12-30T07:30:00"/>
    <d v="1899-12-30T08:30:00"/>
    <d v="1899-12-30T01:00:00"/>
    <s v="07:30"/>
    <s v="08:30"/>
    <d v="1899-12-30T01:00:00"/>
    <s v="DCO"/>
    <s v="N/A"/>
  </r>
  <r>
    <n v="15816"/>
    <x v="120"/>
    <x v="23"/>
    <s v="LIFT IFTS 24-05 GER"/>
    <s v="IFTS"/>
    <n v="67"/>
    <s v="ACS"/>
    <n v="14"/>
    <m/>
    <s v="X"/>
    <x v="0"/>
    <s v="NET"/>
    <s v="DECI_STD"/>
    <m/>
    <n v="15817"/>
    <s v="FMSC HACM01"/>
    <s v="07:30"/>
    <s v="08:30"/>
    <d v="1899-12-30T01:00:00"/>
    <s v="07:30"/>
    <s v="08:30"/>
    <d v="1899-12-30T01:00:00"/>
    <s v="DCO"/>
    <s v="N/A"/>
  </r>
  <r>
    <n v="15817"/>
    <x v="120"/>
    <x v="23"/>
    <s v="LIFT IFTS 25-02 CAN"/>
    <s v="IFTS"/>
    <n v="73"/>
    <s v="IFTS"/>
    <n v="22"/>
    <m/>
    <s v="X"/>
    <x v="6"/>
    <s v="STDA"/>
    <s v="DECI_SONIC"/>
    <m/>
    <m/>
    <s v="FMS CF02"/>
    <s v="07:30"/>
    <s v="08:30"/>
    <d v="1899-12-30T01:00:00"/>
    <s v="07:30"/>
    <d v="1899-12-30T08:35:00"/>
    <d v="1899-12-30T01:05:00"/>
    <s v="DCO"/>
    <s v="N/A"/>
  </r>
  <r>
    <n v="15818"/>
    <x v="120"/>
    <x v="23"/>
    <s v="LIFT IFTS 25-02 CAN"/>
    <s v="IFTS"/>
    <n v="75"/>
    <s v="ACS"/>
    <n v="10"/>
    <m/>
    <s v="X"/>
    <x v="3"/>
    <s v="STDA"/>
    <s v="DECI_SONIC"/>
    <m/>
    <m/>
    <s v="FMS CF02"/>
    <s v="07:30"/>
    <s v="08:30"/>
    <d v="1899-12-30T01:00:00"/>
    <d v="1899-12-30T07:30:00"/>
    <d v="1899-12-30T08:30:00"/>
    <d v="1899-12-30T01:00:00"/>
    <s v="DCO"/>
    <s v="N/A"/>
  </r>
  <r>
    <n v="15819"/>
    <x v="120"/>
    <x v="23"/>
    <s v="IFTS LIFT 24-03 QATAR"/>
    <s v="QATAR"/>
    <n v="58"/>
    <s v="ACS"/>
    <n v="5"/>
    <s v="X"/>
    <m/>
    <x v="5"/>
    <s v="NET"/>
    <s v="DCA"/>
    <m/>
    <n v="15820"/>
    <s v="NET ADCA02"/>
    <s v="09:00"/>
    <s v="10:00"/>
    <d v="1899-12-30T01:00:00"/>
    <d v="1899-12-30T09:00:00"/>
    <d v="1899-12-30T10:00:00"/>
    <d v="1899-12-30T01:00:00"/>
    <s v="DCO"/>
    <s v="N/A"/>
  </r>
  <r>
    <n v="15820"/>
    <x v="120"/>
    <x v="23"/>
    <s v=" IFTS LIFT 24-03 QATAR"/>
    <s v="QATAR"/>
    <n v="57"/>
    <s v="ACS"/>
    <n v="2"/>
    <s v="X"/>
    <m/>
    <x v="4"/>
    <s v="NET"/>
    <s v="DCA"/>
    <m/>
    <n v="15819"/>
    <s v="NET ADCA02"/>
    <d v="1899-12-30T09:00:00"/>
    <d v="1899-12-30T10:00:00"/>
    <d v="1899-12-30T01:00:00"/>
    <d v="1899-12-30T09:00:00"/>
    <d v="1899-12-30T10:00:00"/>
    <d v="1899-12-30T01:00:00"/>
    <s v="DCO"/>
    <s v="N/A"/>
  </r>
  <r>
    <n v="15821"/>
    <x v="120"/>
    <x v="23"/>
    <s v="LIFT IFTS 24-04 CAN"/>
    <s v="IFTS"/>
    <n v="54"/>
    <s v="ACS"/>
    <n v="17"/>
    <m/>
    <s v="X"/>
    <x v="0"/>
    <s v="NET"/>
    <s v="DECI_STD"/>
    <m/>
    <n v="15822"/>
    <s v="FMSC OACM02"/>
    <s v="09:00"/>
    <s v="10:00"/>
    <d v="1899-12-30T01:00:00"/>
    <d v="1899-12-30T09:00:00"/>
    <d v="1899-12-30T10:00:00"/>
    <d v="1899-12-30T01:00:00"/>
    <s v="DCO"/>
    <s v="N/A"/>
  </r>
  <r>
    <n v="15822"/>
    <x v="120"/>
    <x v="23"/>
    <s v="LIFT IFTS 25-02 CAN"/>
    <s v="IFTS"/>
    <n v="74"/>
    <s v="ACS"/>
    <n v="32"/>
    <m/>
    <s v="X"/>
    <x v="6"/>
    <s v="STDA"/>
    <s v="DECI_SONIC"/>
    <m/>
    <m/>
    <s v="FMS CF02"/>
    <s v="09:00"/>
    <s v="10:00"/>
    <d v="1899-12-30T01:00:00"/>
    <d v="1899-12-30T09:00:00"/>
    <d v="1899-12-30T10:00:00"/>
    <d v="1899-12-30T01:00:00"/>
    <s v="DCO"/>
    <s v="N/A"/>
  </r>
  <r>
    <n v="15823"/>
    <x v="120"/>
    <x v="23"/>
    <s v="LIFT IFTS 25-02 CAN"/>
    <s v="IFTS"/>
    <n v="72"/>
    <s v="ACS"/>
    <n v="12"/>
    <m/>
    <s v="X"/>
    <x v="3"/>
    <s v="STDA"/>
    <s v="DECI_SONIC"/>
    <m/>
    <m/>
    <s v="FMS CF02"/>
    <s v="09:00"/>
    <s v="10:00"/>
    <d v="1899-12-30T01:00:00"/>
    <d v="1899-12-30T09:00:00"/>
    <d v="1899-12-30T10:00:00"/>
    <d v="1899-12-30T01:00:00"/>
    <s v="DCO"/>
    <s v="N/A"/>
  </r>
  <r>
    <n v="15824"/>
    <x v="120"/>
    <x v="23"/>
    <s v="LIFT IFTS 24-05 GER"/>
    <s v="IFTS"/>
    <n v="66"/>
    <s v="IFTS"/>
    <n v="9"/>
    <m/>
    <s v="X"/>
    <x v="5"/>
    <s v="NET"/>
    <s v="DECI_STD"/>
    <m/>
    <n v="15825"/>
    <s v="FMSC HACM01"/>
    <s v="10:30"/>
    <s v="11:30"/>
    <d v="1899-12-30T01:00:00"/>
    <d v="1899-12-30T10:30:00"/>
    <d v="1899-12-30T11:30:00"/>
    <d v="1899-12-30T01:00:00"/>
    <s v="DCO"/>
    <s v="N/A"/>
  </r>
  <r>
    <n v="15825"/>
    <x v="120"/>
    <x v="23"/>
    <s v="LIFT IFTS 24-04 SPA"/>
    <s v="IFTS"/>
    <n v="59"/>
    <s v="ACS"/>
    <n v="14"/>
    <m/>
    <s v="X"/>
    <x v="0"/>
    <s v="NET"/>
    <s v="DCA"/>
    <m/>
    <n v="15826"/>
    <s v="NET QRA02"/>
    <s v="10:30"/>
    <s v="11:30"/>
    <d v="1899-12-30T01:00:00"/>
    <d v="1899-12-30T10:30:00"/>
    <d v="1899-12-30T11:30:00"/>
    <d v="1899-12-30T01:00:00"/>
    <s v="DCO"/>
    <s v="N/A"/>
  </r>
  <r>
    <n v="15826"/>
    <x v="120"/>
    <x v="23"/>
    <s v="LIFT IFTS 24-04 SPA"/>
    <s v="IFTS"/>
    <n v="60"/>
    <s v="IFTS"/>
    <n v="22"/>
    <m/>
    <s v="X"/>
    <x v="1"/>
    <s v="NET"/>
    <s v="DCA"/>
    <m/>
    <n v="15825"/>
    <s v="NET QRA02"/>
    <d v="1899-12-30T10:30:00"/>
    <d v="1899-12-30T11:30:00"/>
    <d v="1899-12-30T01:00:00"/>
    <d v="1899-12-30T10:30:00"/>
    <d v="1899-12-30T11:30:00"/>
    <d v="1899-12-30T01:00:00"/>
    <s v="DCO"/>
    <s v="N/A"/>
  </r>
  <r>
    <n v="15827"/>
    <x v="120"/>
    <x v="23"/>
    <s v="LIFT IFTS 25-01 HUN"/>
    <s v="IFTS"/>
    <n v="71"/>
    <s v="IFTS"/>
    <n v="23"/>
    <m/>
    <s v="X"/>
    <x v="6"/>
    <s v="STDA"/>
    <s v="AAR"/>
    <m/>
    <m/>
    <s v="PT AAR01"/>
    <s v="10:30"/>
    <s v="11:30"/>
    <d v="1899-12-30T01:00:00"/>
    <d v="1899-12-30T10:30:00"/>
    <d v="1899-12-30T11:30:00"/>
    <d v="1899-12-30T01:00:00"/>
    <s v="DCO"/>
    <s v="N/A"/>
  </r>
  <r>
    <n v="15828"/>
    <x v="120"/>
    <x v="23"/>
    <s v="LIFT IFTS QATAR 25-01"/>
    <s v="QATAR"/>
    <n v="65"/>
    <s v="ACS"/>
    <n v="10"/>
    <m/>
    <s v="X"/>
    <x v="3"/>
    <s v="STDA"/>
    <s v="DECI_STD"/>
    <m/>
    <m/>
    <s v="PT EMR03"/>
    <s v="10:30"/>
    <s v="11:30"/>
    <d v="1899-12-30T01:00:00"/>
    <d v="1899-12-30T10:30:00"/>
    <d v="1899-12-30T11:30:00"/>
    <d v="1899-12-30T01:00:00"/>
    <s v="DCO"/>
    <s v="N/A"/>
  </r>
  <r>
    <n v="15829"/>
    <x v="121"/>
    <x v="24"/>
    <s v="LIFT 24-44 ITA"/>
    <s v="AMI"/>
    <n v="72"/>
    <s v="ACS"/>
    <n v="17"/>
    <s v="X"/>
    <m/>
    <x v="5"/>
    <s v="NET"/>
    <s v="OCA AA"/>
    <m/>
    <n v="15830"/>
    <s v="SD COMAOAA01"/>
    <s v="06:00"/>
    <s v="07:00"/>
    <d v="1899-12-30T01:00:00"/>
    <d v="1899-12-30T06:00:00"/>
    <d v="1899-12-30T07:00:00"/>
    <d v="1899-12-30T01:00:00"/>
    <s v="DCO"/>
    <s v="N/A"/>
  </r>
  <r>
    <n v="15830"/>
    <x v="121"/>
    <x v="24"/>
    <s v="LIFT 24-44 ITA"/>
    <s v="AMI"/>
    <n v="70"/>
    <s v="ACS"/>
    <n v="33"/>
    <s v="X"/>
    <m/>
    <x v="4"/>
    <s v="NET"/>
    <s v="OCA AA"/>
    <m/>
    <n v="15829"/>
    <s v="SD COMAOAA01"/>
    <d v="1899-12-30T06:00:00"/>
    <d v="1899-12-30T07:00:00"/>
    <d v="1899-12-30T01:00:00"/>
    <d v="1899-12-30T06:00:00"/>
    <d v="1899-12-30T07:00:00"/>
    <d v="1899-12-30T01:00:00"/>
    <s v="DCO"/>
    <s v="N/A"/>
  </r>
  <r>
    <n v="15831"/>
    <x v="121"/>
    <x v="24"/>
    <s v=" IFTS LIFT 24-03 QATAR"/>
    <s v="QATAR"/>
    <n v="61"/>
    <s v="ACS"/>
    <n v="14"/>
    <s v="X"/>
    <m/>
    <x v="0"/>
    <s v="STDA"/>
    <s v="DECI_STD_NVG"/>
    <m/>
    <m/>
    <s v="FMS R2RNVG01"/>
    <s v="06:00"/>
    <s v="07:00"/>
    <d v="1899-12-30T01:00:00"/>
    <s v="06:00"/>
    <s v="07:00"/>
    <d v="1899-12-30T01:00:00"/>
    <s v="DCO"/>
    <s v="N/A"/>
  </r>
  <r>
    <n v="15832"/>
    <x v="121"/>
    <x v="24"/>
    <s v="LIFT IFTS 25-02 CAN"/>
    <s v="IFTS"/>
    <n v="72"/>
    <s v="ACS"/>
    <n v="1"/>
    <m/>
    <s v="X"/>
    <x v="1"/>
    <s v="STDA"/>
    <s v="DECI_STD"/>
    <m/>
    <m/>
    <s v="PT IF01"/>
    <s v="06:00"/>
    <s v="07:00"/>
    <d v="1899-12-30T01:00:00"/>
    <s v="06:00"/>
    <s v="07:00"/>
    <d v="1899-12-30T01:00:00"/>
    <s v="DCO"/>
    <s v="N/A"/>
  </r>
  <r>
    <n v="15833"/>
    <x v="121"/>
    <x v="24"/>
    <s v="LIFT IFTS 24-04 SPA"/>
    <s v="IFTS"/>
    <n v="61"/>
    <s v="ACS"/>
    <n v="12"/>
    <m/>
    <s v="X"/>
    <x v="6"/>
    <s v="STDA"/>
    <s v="BRV_R2R_STD"/>
    <m/>
    <m/>
    <s v="PT BVR02"/>
    <s v="06:00"/>
    <s v="07:00"/>
    <d v="1899-12-30T01:00:00"/>
    <s v="06:00"/>
    <s v="07:00"/>
    <d v="1899-12-30T01:00:00"/>
    <s v="DCO"/>
    <s v="N/A"/>
  </r>
  <r>
    <n v="15834"/>
    <x v="121"/>
    <x v="24"/>
    <s v="LIFT IFTS 25-02 CAN"/>
    <s v="IFTS"/>
    <n v="74"/>
    <s v="IFTS"/>
    <n v="23"/>
    <m/>
    <s v="X"/>
    <x v="3"/>
    <s v="STDA"/>
    <s v="DECI_STD"/>
    <m/>
    <m/>
    <s v="PT IF01"/>
    <s v="06:00"/>
    <s v="07:00"/>
    <d v="1899-12-30T01:00:00"/>
    <s v="06:00"/>
    <d v="1899-12-30T07:10:00"/>
    <d v="1899-12-30T01:10:00"/>
    <s v="DCO"/>
    <s v="N/A"/>
  </r>
  <r>
    <n v="15835"/>
    <x v="121"/>
    <x v="24"/>
    <s v="LIFT IFTS 24-04 JPN"/>
    <s v="IFTS"/>
    <n v="57"/>
    <s v="ACS"/>
    <n v="5"/>
    <m/>
    <s v="X"/>
    <x v="5"/>
    <s v="NET"/>
    <s v="DECI_STD"/>
    <m/>
    <n v="15836"/>
    <s v="FMSC DACM02"/>
    <s v="07:30"/>
    <s v="08:30"/>
    <d v="1899-12-30T01:00:00"/>
    <d v="1899-12-30T07:30:00"/>
    <d v="1899-12-30T08:30:00"/>
    <d v="1899-12-30T01:00:00"/>
    <s v="DCO"/>
    <s v="N/A"/>
  </r>
  <r>
    <n v="15836"/>
    <x v="121"/>
    <x v="24"/>
    <s v="LIFT 24-45 ITA"/>
    <s v="AMI"/>
    <n v="34"/>
    <s v="ACS"/>
    <n v="32"/>
    <s v="X"/>
    <m/>
    <x v="0"/>
    <s v="NET"/>
    <s v="DECI_STD"/>
    <m/>
    <n v="15837"/>
    <s v="SD DBFM02"/>
    <s v="07:30"/>
    <s v="08:00"/>
    <d v="1899-12-30T00:30:00"/>
    <d v="1899-12-30T07:55:00"/>
    <d v="1899-12-30T08:30:00"/>
    <d v="1899-12-30T00:35:00"/>
    <s v="DCO"/>
    <s v="N/A"/>
  </r>
  <r>
    <n v="15837"/>
    <x v="121"/>
    <x v="24"/>
    <s v="LIFT IFTS 24-04 SPA"/>
    <s v="IFTS"/>
    <n v="60"/>
    <s v="ACS"/>
    <n v="10"/>
    <m/>
    <s v="X"/>
    <x v="6"/>
    <s v="STDA"/>
    <s v="BRV_R2R_STD"/>
    <m/>
    <m/>
    <s v="PT BVR02"/>
    <s v="07:30"/>
    <s v="08:30"/>
    <d v="1899-12-30T01:00:00"/>
    <s v="07:30"/>
    <s v="08:30"/>
    <d v="1899-12-30T01:00:00"/>
    <s v="DCO"/>
    <s v="N/A"/>
  </r>
  <r>
    <n v="15838"/>
    <x v="121"/>
    <x v="24"/>
    <s v="LIFT 24-44 ITA"/>
    <s v="AMI"/>
    <n v="71"/>
    <s v="IFTS"/>
    <n v="9"/>
    <s v="X"/>
    <m/>
    <x v="5"/>
    <s v="NET"/>
    <s v="DCA"/>
    <m/>
    <n v="15839"/>
    <s v="SD QRA01"/>
    <s v="13:30"/>
    <s v="14:30"/>
    <d v="1899-12-30T01:00:00"/>
    <d v="1899-12-30T13:35:00"/>
    <d v="1899-12-30T14:00:00"/>
    <d v="1899-12-30T00:25:00"/>
    <s v="RSLD"/>
    <s v="CD3"/>
  </r>
  <r>
    <n v="15839"/>
    <x v="121"/>
    <x v="24"/>
    <s v="LIFT 24-44 ITA"/>
    <s v="AMI"/>
    <n v="73"/>
    <s v="ACS"/>
    <n v="32"/>
    <s v="X"/>
    <m/>
    <x v="4"/>
    <s v="NET"/>
    <s v="DCA"/>
    <m/>
    <n v="15838"/>
    <s v="SD QRA01"/>
    <d v="1899-12-30T13:30:00"/>
    <d v="1899-12-30T14:30:00"/>
    <d v="1899-12-30T01:00:00"/>
    <d v="1899-12-30T13:35:00"/>
    <d v="1899-12-30T14:00:00"/>
    <d v="1899-12-30T00:25:00"/>
    <s v="RSLD"/>
    <s v="CD3"/>
  </r>
  <r>
    <n v="15840"/>
    <x v="121"/>
    <x v="24"/>
    <s v="LIFT IFTS QATAR 25-01"/>
    <s v="QATAR"/>
    <n v="65"/>
    <s v="IFTS"/>
    <n v="9"/>
    <m/>
    <s v="X"/>
    <x v="3"/>
    <s v="STDA"/>
    <s v="DECI_STD"/>
    <m/>
    <m/>
    <s v="PT EMR04"/>
    <s v="07:30"/>
    <s v="08:30"/>
    <d v="1899-12-30T01:00:00"/>
    <s v="07:30"/>
    <s v="08:30"/>
    <d v="1899-12-30T01:00:00"/>
    <s v="DCO"/>
    <s v="N/A"/>
  </r>
  <r>
    <n v="15841"/>
    <x v="121"/>
    <x v="24"/>
    <s v="LIFT IFTS 24-05 GER"/>
    <s v="IFTS"/>
    <n v="66"/>
    <s v="ACS"/>
    <n v="2"/>
    <m/>
    <s v="X"/>
    <x v="5"/>
    <s v="NET"/>
    <s v="DECI_STD"/>
    <m/>
    <n v="15842"/>
    <s v="FMSC HACM02"/>
    <s v="09:00"/>
    <s v="10:00"/>
    <d v="1899-12-30T01:00:00"/>
    <s v="09:00"/>
    <s v="10:00"/>
    <d v="1899-12-30T01:00:00"/>
    <s v="DCO"/>
    <s v="N/A"/>
  </r>
  <r>
    <n v="15842"/>
    <x v="121"/>
    <x v="24"/>
    <s v="LIFT IFTS 24-04 CAN"/>
    <s v="IFTS"/>
    <n v="51"/>
    <s v="ACS"/>
    <n v="14"/>
    <m/>
    <s v="X"/>
    <x v="0"/>
    <s v="NET"/>
    <s v="DECI_STD"/>
    <m/>
    <n v="15843"/>
    <s v="FMSC OACM01"/>
    <s v="09:00"/>
    <s v="10:00"/>
    <d v="1899-12-30T01:00:00"/>
    <d v="1899-12-30T09:00:00"/>
    <d v="1899-12-30T09:50:00"/>
    <d v="1899-12-30T00:50:00"/>
    <s v="DCO"/>
    <s v="N/A"/>
  </r>
  <r>
    <n v="15843"/>
    <x v="121"/>
    <x v="24"/>
    <s v="LIFT IFTS 25-02 CAN"/>
    <s v="IFTS"/>
    <n v="73"/>
    <s v="IFTS"/>
    <n v="23"/>
    <m/>
    <s v="X"/>
    <x v="6"/>
    <s v="STDA"/>
    <s v="DECI_STD"/>
    <m/>
    <m/>
    <s v="PT IF01"/>
    <s v="09:00"/>
    <s v="10:00"/>
    <d v="1899-12-30T01:00:00"/>
    <s v="09:00"/>
    <s v="10:00"/>
    <d v="1899-12-30T01:00:00"/>
    <s v="DCO"/>
    <s v="N/A"/>
  </r>
  <r>
    <n v="15844"/>
    <x v="121"/>
    <x v="24"/>
    <s v="LIFT IFTS 25-02 CAN"/>
    <s v="IFTS"/>
    <n v="75"/>
    <s v="ACS"/>
    <n v="9"/>
    <m/>
    <s v="X"/>
    <x v="3"/>
    <s v="STDA"/>
    <s v="DECI_STD"/>
    <m/>
    <m/>
    <s v="PT IF01"/>
    <s v="09:00"/>
    <s v="10:00"/>
    <d v="1899-12-30T01:00:00"/>
    <s v="09:00"/>
    <s v="10:00"/>
    <d v="1899-12-30T01:00:00"/>
    <s v="DCO"/>
    <s v="N/A"/>
  </r>
  <r>
    <n v="15845"/>
    <x v="121"/>
    <x v="24"/>
    <s v="LIFT IFTS 24-05 GER"/>
    <s v="IFTS"/>
    <n v="67"/>
    <s v="ACS"/>
    <n v="33"/>
    <m/>
    <s v="X"/>
    <x v="5"/>
    <s v="NET"/>
    <s v="DECI_STD"/>
    <m/>
    <n v="15846"/>
    <s v="FMSC HACM02"/>
    <s v="10:30"/>
    <s v="11:30"/>
    <d v="1899-12-30T01:00:00"/>
    <s v="10:30"/>
    <s v="11:30"/>
    <d v="1899-12-30T01:00:00"/>
    <s v="DCO"/>
    <s v="N/A"/>
  </r>
  <r>
    <n v="15846"/>
    <x v="121"/>
    <x v="24"/>
    <s v=" IFTS LIFT 24-03 QATAR"/>
    <s v="QATAR"/>
    <n v="61"/>
    <s v="IFTS"/>
    <n v="9"/>
    <s v="X"/>
    <m/>
    <x v="0"/>
    <s v="STDA"/>
    <s v="DECI_STD_NVG"/>
    <m/>
    <m/>
    <s v="FMS R2RNVG02"/>
    <s v="10:30"/>
    <s v="11:30"/>
    <d v="1899-12-30T01:00:00"/>
    <s v="10:30"/>
    <d v="1899-12-30T11:20:00"/>
    <d v="1899-12-30T00:50:00"/>
    <s v="DCO"/>
    <s v="N/A"/>
  </r>
  <r>
    <n v="15847"/>
    <x v="121"/>
    <x v="24"/>
    <s v="LIFT IFTS 25-02 UK"/>
    <s v="IFTS"/>
    <n v="81"/>
    <s v="ACS"/>
    <n v="32"/>
    <m/>
    <s v="X"/>
    <x v="1"/>
    <s v="STDA"/>
    <s v="DECI_SONIC"/>
    <m/>
    <m/>
    <s v="FMS CF02"/>
    <s v="10:30"/>
    <s v="11:30"/>
    <d v="1899-12-30T01:00:00"/>
    <s v="10:30"/>
    <s v="11:30"/>
    <d v="1899-12-30T01:00:00"/>
    <s v="DCO"/>
    <s v="N/A"/>
  </r>
  <r>
    <n v="15848"/>
    <x v="121"/>
    <x v="24"/>
    <s v="LIFT IFTS QATAR 25-01"/>
    <s v="QATAR"/>
    <n v="66"/>
    <s v="ACS"/>
    <n v="10"/>
    <m/>
    <s v="X"/>
    <x v="6"/>
    <s v="STDA"/>
    <s v="DECI_STD"/>
    <m/>
    <m/>
    <s v="PT EMR01"/>
    <s v="10:30"/>
    <s v="11:30"/>
    <d v="1899-12-30T01:00:00"/>
    <s v="10:30"/>
    <s v="11:30"/>
    <d v="1899-12-30T01:00:00"/>
    <s v="DCO"/>
    <s v="N/A"/>
  </r>
  <r>
    <n v="15849"/>
    <x v="121"/>
    <x v="24"/>
    <s v="IFTS LIFT 24-01 QATAR"/>
    <s v="QATAR"/>
    <n v="40"/>
    <s v="ACS"/>
    <n v="5"/>
    <m/>
    <s v="X"/>
    <x v="3"/>
    <s v="STDA"/>
    <s v="DECI_STD"/>
    <m/>
    <m/>
    <s v="PT EMR01"/>
    <s v="10:30"/>
    <s v="11:30"/>
    <d v="1899-12-30T01:00:00"/>
    <s v="10:30"/>
    <s v="11:30"/>
    <d v="1899-12-30T01:00:00"/>
    <s v="DCO"/>
    <s v="N/A"/>
  </r>
  <r>
    <n v="15850"/>
    <x v="121"/>
    <x v="24"/>
    <s v="LIFT IFTS 25-02 JPN"/>
    <s v="IFTS"/>
    <n v="77"/>
    <s v="IFTS"/>
    <n v="22"/>
    <m/>
    <s v="X"/>
    <x v="2"/>
    <s v="STDA"/>
    <s v="DECI_STD"/>
    <m/>
    <m/>
    <s v="FMS CF01"/>
    <s v="11:10"/>
    <s v="12:10"/>
    <d v="1899-12-30T01:00:00"/>
    <s v="11:10"/>
    <d v="1899-12-30T12:25:00"/>
    <d v="1899-12-30T01:15:00"/>
    <s v="DCO"/>
    <s v="N/A"/>
  </r>
  <r>
    <n v="15851"/>
    <x v="121"/>
    <x v="24"/>
    <s v="LIFT IFTS 24-04 CAN"/>
    <s v="IFTS"/>
    <n v="54"/>
    <s v="ACS"/>
    <n v="14"/>
    <m/>
    <s v="X"/>
    <x v="5"/>
    <s v="NET"/>
    <s v="DECI_STD"/>
    <m/>
    <n v="15852"/>
    <s v="FMSC HACM01"/>
    <s v="12:00"/>
    <s v="13:00"/>
    <d v="1899-12-30T01:00:00"/>
    <d v="1899-12-30T12:00:00"/>
    <d v="1899-12-30T12:50:00"/>
    <d v="1899-12-30T00:50:00"/>
    <s v="DCO"/>
    <s v="N/A"/>
  </r>
  <r>
    <n v="15852"/>
    <x v="121"/>
    <x v="24"/>
    <s v="LIFT IFTS 24-04 CAN"/>
    <s v="IFTS"/>
    <n v="51"/>
    <s v="ACS"/>
    <n v="17"/>
    <m/>
    <s v="X"/>
    <x v="0"/>
    <s v="NET"/>
    <s v="DECI_STD"/>
    <m/>
    <n v="15853"/>
    <s v="FMSC OACM02"/>
    <s v="12:00"/>
    <s v="13:00"/>
    <d v="1899-12-30T01:00:00"/>
    <s v="12:00"/>
    <s v="13:00"/>
    <d v="1899-12-30T01:00:00"/>
    <s v="DCO"/>
    <s v="N/A"/>
  </r>
  <r>
    <n v="15853"/>
    <x v="121"/>
    <x v="24"/>
    <s v="IFTS 25-01 QAT"/>
    <s v="QATAR"/>
    <n v="77"/>
    <s v="ACS"/>
    <n v="12"/>
    <s v="X"/>
    <m/>
    <x v="6"/>
    <s v="STDA"/>
    <s v="DECI_STD"/>
    <m/>
    <m/>
    <s v="PT EMR01"/>
    <s v="12:00"/>
    <s v="13:00"/>
    <d v="1899-12-30T01:00:00"/>
    <s v="12:00"/>
    <d v="1899-12-30T13:05:00"/>
    <d v="1899-12-30T01:05:00"/>
    <s v="DCO"/>
    <s v="N/A"/>
  </r>
  <r>
    <n v="15854"/>
    <x v="121"/>
    <x v="24"/>
    <s v="IFTS 25-01 QAT"/>
    <s v="QATAR"/>
    <n v="76"/>
    <s v="ACS"/>
    <n v="1"/>
    <m/>
    <s v="X"/>
    <x v="3"/>
    <s v="STDA"/>
    <s v="DECI_STD"/>
    <m/>
    <m/>
    <s v="PT EMR01"/>
    <s v="12:10"/>
    <s v="13:10"/>
    <d v="1899-12-30T01:00:00"/>
    <s v="12:10"/>
    <s v="13:10"/>
    <d v="1899-12-30T01:00:00"/>
    <s v="DCO"/>
    <s v="N/A"/>
  </r>
  <r>
    <n v="15855"/>
    <x v="121"/>
    <x v="24"/>
    <s v="LIFT IFTS 25-02 JPN"/>
    <s v="IFTS"/>
    <n v="79"/>
    <s v="ACS"/>
    <n v="9"/>
    <m/>
    <s v="X"/>
    <x v="2"/>
    <s v="STDA"/>
    <s v="DECI_STD"/>
    <m/>
    <m/>
    <s v="FMS CF01"/>
    <s v="12:35"/>
    <s v="13:35"/>
    <d v="1899-12-30T01:00:00"/>
    <s v="12:35"/>
    <s v="13:35"/>
    <d v="1899-12-30T01:00:00"/>
    <s v="DCO"/>
    <s v="N/A"/>
  </r>
  <r>
    <n v="15856"/>
    <x v="121"/>
    <x v="24"/>
    <s v="LIFT IFTS 25-01 HUN"/>
    <s v="IFTS"/>
    <n v="71"/>
    <s v="IFTS"/>
    <n v="22"/>
    <m/>
    <s v="X"/>
    <x v="0"/>
    <s v="NET"/>
    <s v="DECI_STD"/>
    <m/>
    <n v="15857"/>
    <s v="FMSC BFM01"/>
    <s v="13:30"/>
    <s v="14:30"/>
    <d v="1899-12-30T01:00:00"/>
    <d v="1899-12-30T13:45:00"/>
    <d v="1899-12-30T14:50:00"/>
    <d v="1899-12-30T01:05:00"/>
    <s v="DCO"/>
    <s v="N/A"/>
  </r>
  <r>
    <n v="15857"/>
    <x v="121"/>
    <x v="24"/>
    <s v="LIFT IFTS QATAR 25-01"/>
    <s v="QATAR"/>
    <n v="63"/>
    <s v="ACS"/>
    <n v="10"/>
    <m/>
    <s v="X"/>
    <x v="6"/>
    <s v="STDA"/>
    <s v="DECI_STD"/>
    <m/>
    <m/>
    <s v="PT EMR01"/>
    <s v="13:30"/>
    <s v="14:30"/>
    <d v="1899-12-30T01:00:00"/>
    <d v="1899-12-30T13:30:00"/>
    <d v="1899-12-30T14:30:00"/>
    <d v="1899-12-30T01:00:00"/>
    <s v="DCO"/>
    <s v="N/A"/>
  </r>
  <r>
    <n v="15858"/>
    <x v="121"/>
    <x v="24"/>
    <s v="IFTS 25-01 QAT"/>
    <s v="QATAR"/>
    <n v="78"/>
    <s v="ACS"/>
    <n v="5"/>
    <s v="X"/>
    <m/>
    <x v="3"/>
    <s v="STDA"/>
    <s v="DECI_STD"/>
    <m/>
    <m/>
    <s v="PT EMR03"/>
    <s v="13:30"/>
    <s v="14:30"/>
    <d v="1899-12-30T01:00:00"/>
    <s v="13:30"/>
    <s v="14:30"/>
    <d v="1899-12-30T01:00:00"/>
    <s v="DCO"/>
    <s v="N/A"/>
  </r>
  <r>
    <n v="15859"/>
    <x v="122"/>
    <x v="24"/>
    <s v="LIFT IFTS 24-04 HUN"/>
    <s v="IFTS"/>
    <n v="62"/>
    <s v="IFTS"/>
    <n v="23"/>
    <m/>
    <s v="X"/>
    <x v="5"/>
    <s v="NET"/>
    <s v="DCA"/>
    <m/>
    <n v="15860"/>
    <s v="NET DCA01"/>
    <s v="06:00"/>
    <s v="07:00"/>
    <d v="1899-12-30T01:00:00"/>
    <d v="1899-12-30T06:00:00"/>
    <d v="1899-12-30T07:00:00"/>
    <d v="1899-12-30T01:00:00"/>
    <s v="DCO"/>
    <s v="N/A"/>
  </r>
  <r>
    <n v="15860"/>
    <x v="122"/>
    <x v="24"/>
    <s v="LIFT IFTS 24-04 HUN"/>
    <s v="IFTS"/>
    <n v="63"/>
    <s v="ACS"/>
    <n v="12"/>
    <m/>
    <s v="X"/>
    <x v="4"/>
    <s v="NET"/>
    <s v="DCA"/>
    <m/>
    <n v="15859"/>
    <s v="NET DCA01"/>
    <d v="1899-12-30T06:00:00"/>
    <d v="1899-12-30T07:00:00"/>
    <d v="1899-12-30T01:00:00"/>
    <d v="1899-12-30T06:00:00"/>
    <d v="1899-12-30T07:00:00"/>
    <d v="1899-12-30T01:00:00"/>
    <s v="DCO"/>
    <s v="N/A"/>
  </r>
  <r>
    <n v="15861"/>
    <x v="122"/>
    <x v="24"/>
    <s v="LIFT IFTS 25-01 SGP"/>
    <s v="IFTS"/>
    <n v="68"/>
    <s v="ACS"/>
    <n v="14"/>
    <m/>
    <s v="X"/>
    <x v="0"/>
    <s v="NET"/>
    <s v="DECI_STD"/>
    <m/>
    <n v="15862"/>
    <s v="FMSC BFM02"/>
    <s v="06:00"/>
    <s v="07:00"/>
    <d v="1899-12-30T01:00:00"/>
    <s v="06:00"/>
    <s v="07:00"/>
    <d v="1899-12-30T01:00:00"/>
    <s v="DCO"/>
    <s v="N/A"/>
  </r>
  <r>
    <n v="15862"/>
    <x v="122"/>
    <x v="24"/>
    <s v="LIFT 25-41"/>
    <s v="AMI"/>
    <n v="79"/>
    <s v="ACS"/>
    <n v="9"/>
    <s v="X"/>
    <m/>
    <x v="6"/>
    <s v="STDA"/>
    <s v="DECI_STD"/>
    <m/>
    <m/>
    <s v="SD EMRSP01"/>
    <s v="06:00"/>
    <s v="07:00"/>
    <d v="1899-12-30T01:00:00"/>
    <s v="06:00"/>
    <s v="07:00"/>
    <d v="1899-12-30T01:00:00"/>
    <s v="DCO"/>
    <s v="N/A"/>
  </r>
  <r>
    <n v="15863"/>
    <x v="122"/>
    <x v="24"/>
    <s v="LIFT IFTS QATAR 25-01"/>
    <s v="QATAR"/>
    <n v="63"/>
    <s v="ACS"/>
    <n v="17"/>
    <m/>
    <s v="X"/>
    <x v="3"/>
    <s v="STDA"/>
    <s v="DECI_STD"/>
    <m/>
    <m/>
    <s v="PT EMR02"/>
    <s v="06:00"/>
    <s v="07:00"/>
    <d v="1899-12-30T01:00:00"/>
    <s v="06:00"/>
    <s v="07:00"/>
    <d v="1899-12-30T01:00:00"/>
    <s v="DCO"/>
    <s v="N/A"/>
  </r>
  <r>
    <n v="15864"/>
    <x v="122"/>
    <x v="24"/>
    <s v="LIFT IFTS 24-05 AUT"/>
    <s v="IFTS"/>
    <n v="64"/>
    <s v="ACS"/>
    <n v="10"/>
    <m/>
    <s v="X"/>
    <x v="5"/>
    <s v="NET"/>
    <s v="DECI_STD"/>
    <m/>
    <n v="15865"/>
    <s v="FMSC OACM01"/>
    <s v="07:30"/>
    <s v="08:30"/>
    <d v="1899-12-30T01:00:00"/>
    <d v="1899-12-30T07:30:00"/>
    <d v="1899-12-30T08:30:00"/>
    <d v="1899-12-30T01:00:00"/>
    <s v="DCO"/>
    <s v="N/A"/>
  </r>
  <r>
    <n v="15865"/>
    <x v="122"/>
    <x v="24"/>
    <s v="LIFT IFTS 24-05 AUT"/>
    <s v="IFTS"/>
    <n v="65"/>
    <s v="ACS"/>
    <n v="32"/>
    <m/>
    <s v="X"/>
    <x v="0"/>
    <s v="NET"/>
    <s v="DECI_STD"/>
    <m/>
    <n v="15866"/>
    <s v="FMSC OACM01"/>
    <s v="07:30"/>
    <s v="08:30"/>
    <d v="1899-12-30T01:00:00"/>
    <s v="07:30"/>
    <s v="08:30"/>
    <d v="1899-12-30T01:00:00"/>
    <s v="DCO"/>
    <s v="N/A"/>
  </r>
  <r>
    <n v="15866"/>
    <x v="122"/>
    <x v="24"/>
    <s v="LIFT IFTS 25-02 SGP"/>
    <s v="IFTS"/>
    <n v="82"/>
    <s v="ACS"/>
    <n v="2"/>
    <m/>
    <s v="X"/>
    <x v="6"/>
    <s v="STDA"/>
    <s v="DECI_STD"/>
    <m/>
    <m/>
    <s v="PT FAM02"/>
    <s v="07:30"/>
    <s v="08:30"/>
    <d v="1899-12-30T01:00:00"/>
    <s v="07:30"/>
    <s v="08:30"/>
    <d v="1899-12-30T01:00:00"/>
    <s v="DCO"/>
    <s v="N/A"/>
  </r>
  <r>
    <n v="15867"/>
    <x v="122"/>
    <x v="24"/>
    <s v="LIFT IFTS 25-02 SGP"/>
    <s v="IFTS"/>
    <n v="83"/>
    <s v="IFTS"/>
    <n v="9"/>
    <m/>
    <s v="X"/>
    <x v="3"/>
    <s v="STDA"/>
    <s v="DECI_STD"/>
    <m/>
    <m/>
    <s v="PT FAM02"/>
    <s v="07:30"/>
    <s v="08:30"/>
    <d v="1899-12-30T01:00:00"/>
    <s v="07:30"/>
    <s v="08:30"/>
    <d v="1899-12-30T01:00:00"/>
    <s v="DCO"/>
    <s v="N/A"/>
  </r>
  <r>
    <n v="15868"/>
    <x v="122"/>
    <x v="24"/>
    <s v="LIFT IFTS 25-02 UK"/>
    <s v="IFTS"/>
    <n v="81"/>
    <s v="ACS"/>
    <n v="22"/>
    <m/>
    <s v="X"/>
    <x v="2"/>
    <s v="STDA"/>
    <s v="DECI_STD"/>
    <m/>
    <m/>
    <s v="PT IF01"/>
    <s v="07:30"/>
    <s v="08:30"/>
    <d v="1899-12-30T01:00:00"/>
    <s v="07:30"/>
    <s v="08:30"/>
    <d v="1899-12-30T01:00:00"/>
    <s v="DCO"/>
    <s v="N/A"/>
  </r>
  <r>
    <n v="15869"/>
    <x v="122"/>
    <x v="24"/>
    <s v="LIFT IFTS 24-04 HUN"/>
    <s v="IFTS"/>
    <n v="63"/>
    <s v="IFTS"/>
    <n v="23"/>
    <m/>
    <s v="X"/>
    <x v="5"/>
    <s v="NET"/>
    <s v="DCA"/>
    <m/>
    <n v="15870"/>
    <s v="NET DCA02"/>
    <s v="09:00"/>
    <s v="10:00"/>
    <d v="1899-12-30T01:00:00"/>
    <s v="09:00"/>
    <s v="10:00"/>
    <d v="1899-12-30T01:00:00"/>
    <s v="DCO"/>
    <s v="N/A"/>
  </r>
  <r>
    <n v="15870"/>
    <x v="122"/>
    <x v="24"/>
    <s v="LIFT IFTS 24-04 HUN"/>
    <s v="IFTS"/>
    <n v="62"/>
    <s v="ACS"/>
    <n v="12"/>
    <m/>
    <s v="X"/>
    <x v="4"/>
    <s v="NET"/>
    <s v="DCA"/>
    <m/>
    <n v="15869"/>
    <s v="NET DCA02"/>
    <d v="1899-12-30T09:00:00"/>
    <d v="1899-12-30T10:00:00"/>
    <d v="1899-12-30T01:00:00"/>
    <d v="1899-12-30T09:00:00"/>
    <d v="1899-12-30T10:00:00"/>
    <d v="1899-12-30T01:00:00"/>
    <s v="DCO"/>
    <s v="N/A"/>
  </r>
  <r>
    <n v="15871"/>
    <x v="122"/>
    <x v="24"/>
    <s v="LIFT 24-44 ITA"/>
    <s v="AMI"/>
    <n v="71"/>
    <s v="ACS"/>
    <n v="14"/>
    <s v="X"/>
    <m/>
    <x v="0"/>
    <s v="NET"/>
    <s v="DCA"/>
    <m/>
    <n v="15872"/>
    <s v="SD QRA01-CPL01"/>
    <s v="09:00"/>
    <s v="10:00"/>
    <d v="1899-12-30T01:00:00"/>
    <s v="09:00"/>
    <s v="10:00"/>
    <d v="1899-12-30T01:00:00"/>
    <s v="DCO"/>
    <s v="N/A"/>
  </r>
  <r>
    <n v="15872"/>
    <x v="122"/>
    <x v="24"/>
    <s v="LIFT 24-44 ITA"/>
    <s v="AMI"/>
    <n v="73"/>
    <s v="ACS"/>
    <n v="17"/>
    <s v="X"/>
    <m/>
    <x v="1"/>
    <s v="NET"/>
    <s v="DCA"/>
    <m/>
    <n v="15871"/>
    <s v="SD QRA01-CPL01"/>
    <d v="1899-12-30T09:00:00"/>
    <d v="1899-12-30T10:00:00"/>
    <d v="1899-12-30T01:00:00"/>
    <d v="1899-12-30T09:00:00"/>
    <d v="1899-12-30T10:00:00"/>
    <d v="1899-12-30T01:00:00"/>
    <s v="DCO"/>
    <s v="N/A"/>
  </r>
  <r>
    <n v="15873"/>
    <x v="122"/>
    <x v="24"/>
    <s v="IFTS 25-01 QAT"/>
    <s v="QATAR"/>
    <n v="76"/>
    <s v="ACS"/>
    <n v="9"/>
    <s v="X"/>
    <m/>
    <x v="6"/>
    <s v="STDA"/>
    <s v="DECI_STD"/>
    <m/>
    <m/>
    <s v="PT EMR02"/>
    <s v="09:00"/>
    <s v="10:00"/>
    <d v="1899-12-30T01:00:00"/>
    <s v="09:00"/>
    <s v="10:00"/>
    <d v="1899-12-30T01:00:00"/>
    <s v="DCO"/>
    <s v="N/A"/>
  </r>
  <r>
    <n v="15874"/>
    <x v="122"/>
    <x v="24"/>
    <s v="IFTS 25-01 QAT"/>
    <s v="QATAR"/>
    <n v="77"/>
    <s v="ACS"/>
    <n v="7"/>
    <s v="X"/>
    <m/>
    <x v="3"/>
    <s v="STDA"/>
    <s v="DECI_STD"/>
    <m/>
    <m/>
    <s v="PT EMR02"/>
    <s v="09:00"/>
    <s v="10:00"/>
    <d v="1899-12-30T01:00:00"/>
    <s v="09:00"/>
    <s v="10:00"/>
    <d v="1899-12-30T01:00:00"/>
    <s v="DCO"/>
    <s v="N/A"/>
  </r>
  <r>
    <n v="15875"/>
    <x v="122"/>
    <x v="24"/>
    <s v="LIFT IFTS 25-01 HUN"/>
    <s v="IFTS"/>
    <n v="71"/>
    <s v="IFTS"/>
    <n v="9"/>
    <m/>
    <s v="X"/>
    <x v="5"/>
    <s v="NET"/>
    <s v="DECI_STD"/>
    <m/>
    <n v="15876"/>
    <s v="FMSC BFM02"/>
    <s v="10:30"/>
    <s v="11:30"/>
    <d v="1899-12-30T01:00:00"/>
    <d v="1899-12-30T10:30:00"/>
    <d v="1899-12-30T11:30:00"/>
    <d v="1899-12-30T01:00:00"/>
    <s v="DCO"/>
    <s v="N/A"/>
  </r>
  <r>
    <n v="15876"/>
    <x v="122"/>
    <x v="24"/>
    <s v="LIFT IFTS 24-04 SPA"/>
    <s v="IFTS"/>
    <n v="61"/>
    <s v="ACS"/>
    <n v="5"/>
    <m/>
    <s v="X"/>
    <x v="0"/>
    <s v="NET"/>
    <s v="DCA"/>
    <m/>
    <n v="15877"/>
    <s v="NET DCA01"/>
    <s v="10:30"/>
    <s v="11:30"/>
    <d v="1899-12-30T01:00:00"/>
    <s v="10:30"/>
    <s v="11:30"/>
    <d v="1899-12-30T01:00:00"/>
    <s v="DCO"/>
    <s v="N/A"/>
  </r>
  <r>
    <n v="15877"/>
    <x v="122"/>
    <x v="24"/>
    <s v="LIFT IFTS 24-04 SPA"/>
    <s v="IFTS"/>
    <n v="59"/>
    <s v="ACS"/>
    <n v="2"/>
    <m/>
    <s v="X"/>
    <x v="1"/>
    <s v="NET"/>
    <s v="DCA"/>
    <m/>
    <n v="15876"/>
    <s v="NET DCA01"/>
    <d v="1899-12-30T10:30:00"/>
    <d v="1899-12-30T11:30:00"/>
    <d v="1899-12-30T01:00:00"/>
    <d v="1899-12-30T10:30:00"/>
    <d v="1899-12-30T11:30:00"/>
    <d v="1899-12-30T01:00:00"/>
    <s v="DCO"/>
    <s v="N/A"/>
  </r>
  <r>
    <n v="15878"/>
    <x v="122"/>
    <x v="24"/>
    <s v="LIFT IFTS 25-02 CAN"/>
    <s v="IFTS"/>
    <n v="73"/>
    <s v="ACS"/>
    <n v="10"/>
    <m/>
    <s v="X"/>
    <x v="6"/>
    <s v="STDA"/>
    <s v="DECI_STD"/>
    <m/>
    <m/>
    <s v="PT IF02"/>
    <s v="10:30"/>
    <s v="11:30"/>
    <d v="1899-12-30T01:00:00"/>
    <s v="10:30"/>
    <s v="11:30"/>
    <d v="1899-12-30T01:00:00"/>
    <s v="DCO"/>
    <s v="N/A"/>
  </r>
  <r>
    <n v="15879"/>
    <x v="122"/>
    <x v="24"/>
    <s v="LIFT IFTS 25-02 CAN"/>
    <s v="IFTS"/>
    <n v="75"/>
    <s v="IFTS"/>
    <n v="22"/>
    <m/>
    <s v="X"/>
    <x v="3"/>
    <s v="STDA"/>
    <s v="DECI_STD"/>
    <m/>
    <m/>
    <s v="PT IF02"/>
    <s v="10:30"/>
    <s v="11:30"/>
    <d v="1899-12-30T01:00:00"/>
    <d v="1899-12-30T10:30:00"/>
    <d v="1899-12-30T11:35:00"/>
    <d v="1899-12-30T01:05:00"/>
    <s v="DCO"/>
    <s v="N/A"/>
  </r>
  <r>
    <n v="15880"/>
    <x v="122"/>
    <x v="24"/>
    <s v="IFTS 25-01 QAT"/>
    <s v="QATAR"/>
    <n v="78"/>
    <s v="ACS"/>
    <n v="32"/>
    <s v="X"/>
    <m/>
    <x v="2"/>
    <s v="STDA"/>
    <s v="DECI_STD"/>
    <m/>
    <m/>
    <s v="PT EMR04"/>
    <s v="10:30"/>
    <s v="11:30"/>
    <d v="1899-12-30T01:00:00"/>
    <d v="1899-12-30T10:30:00"/>
    <d v="1899-12-30T11:30:00"/>
    <d v="1899-12-30T01:00:00"/>
    <s v="DCO"/>
    <s v="N/A"/>
  </r>
  <r>
    <n v="15881"/>
    <x v="122"/>
    <x v="24"/>
    <s v="LIFT IFTS 24-04 CAN"/>
    <s v="IFTS"/>
    <n v="53"/>
    <s v="IFTS"/>
    <n v="23"/>
    <m/>
    <s v="X"/>
    <x v="5"/>
    <s v="NET"/>
    <s v="DECI_STD"/>
    <m/>
    <n v="15882"/>
    <s v="FMSC HACM01"/>
    <s v="12:00"/>
    <s v="13:00"/>
    <d v="1899-12-30T01:00:00"/>
    <s v="12:00"/>
    <s v="13:00"/>
    <d v="1899-12-30T01:00:00"/>
    <s v="DCO"/>
    <s v="N/A"/>
  </r>
  <r>
    <n v="15882"/>
    <x v="122"/>
    <x v="24"/>
    <s v="LIFT IFTS 24-04 SPA"/>
    <s v="IFTS"/>
    <n v="58"/>
    <s v="ACS"/>
    <n v="14"/>
    <m/>
    <s v="X"/>
    <x v="0"/>
    <s v="NET"/>
    <s v="DCA"/>
    <m/>
    <n v="15883"/>
    <s v="NET DCA01"/>
    <s v="12:00"/>
    <s v="13:00"/>
    <d v="1899-12-30T01:00:00"/>
    <s v="12:00"/>
    <s v="13:00"/>
    <d v="1899-12-30T01:00:00"/>
    <s v="DCO"/>
    <s v="N/A"/>
  </r>
  <r>
    <n v="15883"/>
    <x v="122"/>
    <x v="24"/>
    <s v="LIFT IFTS 24-04 SPA"/>
    <s v="IFTS"/>
    <n v="60"/>
    <s v="ACS"/>
    <n v="17"/>
    <m/>
    <s v="X"/>
    <x v="1"/>
    <s v="NET"/>
    <s v="DCA"/>
    <m/>
    <n v="15882"/>
    <s v="NET DCA01"/>
    <d v="1899-12-30T12:00:00"/>
    <d v="1899-12-30T13:00:00"/>
    <d v="1899-12-30T01:00:00"/>
    <d v="1899-12-30T12:00:00"/>
    <d v="1899-12-30T13:00:00"/>
    <d v="1899-12-30T01:00:00"/>
    <s v="DCO"/>
    <s v="N/A"/>
  </r>
  <r>
    <n v="15884"/>
    <x v="122"/>
    <x v="24"/>
    <s v="LIFT IFTS 25-02 CAN"/>
    <s v="IFTS"/>
    <n v="74"/>
    <s v="ACS"/>
    <n v="9"/>
    <m/>
    <s v="X"/>
    <x v="6"/>
    <s v="STDA"/>
    <s v="DECI_STD"/>
    <m/>
    <m/>
    <s v="PT IF02"/>
    <s v="12:00"/>
    <s v="13:00"/>
    <d v="1899-12-30T01:00:00"/>
    <s v="12:00"/>
    <s v="13:00"/>
    <d v="1899-12-30T01:00:00"/>
    <s v="DCO"/>
    <s v="N/A"/>
  </r>
  <r>
    <n v="15885"/>
    <x v="122"/>
    <x v="24"/>
    <s v="LIFT IFTS 25-01 HUN"/>
    <s v="IFTS"/>
    <n v="70"/>
    <s v="ACS"/>
    <n v="10"/>
    <m/>
    <s v="X"/>
    <x v="5"/>
    <s v="NET"/>
    <s v="DECI_STD"/>
    <m/>
    <n v="15886"/>
    <s v="FMSC BFM01"/>
    <s v="13:30"/>
    <s v="14:30"/>
    <d v="1899-12-30T01:00:00"/>
    <s v="13:30"/>
    <s v="14:30"/>
    <d v="1899-12-30T01:00:00"/>
    <s v="DCO"/>
    <s v="N/A"/>
  </r>
  <r>
    <n v="15886"/>
    <x v="122"/>
    <x v="24"/>
    <s v="LIFT IFTS 24-04 CAN"/>
    <s v="IFTS"/>
    <n v="52"/>
    <s v="ACS"/>
    <n v="5"/>
    <m/>
    <s v="X"/>
    <x v="0"/>
    <s v="NET"/>
    <s v="DECI_STD"/>
    <m/>
    <n v="15887"/>
    <s v="FMSC HACM01"/>
    <s v="13:30"/>
    <s v="14:30"/>
    <d v="1899-12-30T01:00:00"/>
    <s v="13:30"/>
    <s v="14:30"/>
    <d v="1899-12-30T01:00:00"/>
    <s v="DCO"/>
    <s v="N/A"/>
  </r>
  <r>
    <n v="15887"/>
    <x v="122"/>
    <x v="24"/>
    <s v="LIFT IFTS QATAR 25-01"/>
    <s v="QATAR"/>
    <n v="66"/>
    <s v="ACS"/>
    <n v="2"/>
    <m/>
    <s v="X"/>
    <x v="6"/>
    <s v="STDA"/>
    <s v="DECI_STD"/>
    <m/>
    <m/>
    <s v="PT EMR02"/>
    <s v="13:30"/>
    <s v="14:30"/>
    <d v="1899-12-30T01:00:00"/>
    <s v="13:30"/>
    <s v="14:30"/>
    <d v="1899-12-30T01:00:00"/>
    <s v="DCO"/>
    <s v="N/A"/>
  </r>
  <r>
    <n v="15888"/>
    <x v="122"/>
    <x v="24"/>
    <s v="IFTS LIFT 24-01 QATAR"/>
    <s v="QATAR"/>
    <n v="40"/>
    <s v="IFTS"/>
    <n v="9"/>
    <s v="X"/>
    <m/>
    <x v="3"/>
    <s v="STDA"/>
    <s v="DECI_STD"/>
    <m/>
    <m/>
    <s v="PT EMR02"/>
    <s v="13:30"/>
    <s v="14:30"/>
    <d v="1899-12-30T01:00:00"/>
    <s v="13:30"/>
    <s v="14:30"/>
    <d v="1899-12-30T01:00:00"/>
    <s v="DCO"/>
    <s v="N/A"/>
  </r>
  <r>
    <n v="15889"/>
    <x v="122"/>
    <x v="24"/>
    <s v="LIFT IFTS 25-02 CAN"/>
    <s v="IFTS"/>
    <n v="72"/>
    <s v="ACS"/>
    <n v="25"/>
    <m/>
    <s v="X"/>
    <x v="2"/>
    <s v="STDA"/>
    <s v="DECI_STD"/>
    <m/>
    <m/>
    <s v="PT IF02"/>
    <s v="13:30"/>
    <s v="14:30"/>
    <d v="1899-12-30T01:00:00"/>
    <s v="13:30"/>
    <s v="14:30"/>
    <d v="1899-12-30T01:00:00"/>
    <s v="DCO"/>
    <s v="N/A"/>
  </r>
  <r>
    <n v="15890"/>
    <x v="123"/>
    <x v="24"/>
    <s v="LIFT IFTS 24-04 SPA"/>
    <s v="IFTS"/>
    <n v="59"/>
    <s v="ACS"/>
    <n v="9"/>
    <m/>
    <s v="X"/>
    <x v="5"/>
    <s v="NET"/>
    <s v="DCA"/>
    <m/>
    <n v="15891"/>
    <s v="NET DCA02"/>
    <s v="06:00"/>
    <s v="07:00"/>
    <d v="1899-12-30T01:00:00"/>
    <d v="1899-12-30T06:00:00"/>
    <d v="1899-12-30T07:00:00"/>
    <d v="1899-12-30T01:00:00"/>
    <s v="DCO"/>
    <s v="N/A"/>
  </r>
  <r>
    <n v="15891"/>
    <x v="123"/>
    <x v="24"/>
    <s v="LIFT IFTS 24-04 SPA"/>
    <s v="IFTS"/>
    <n v="61"/>
    <s v="ACS"/>
    <n v="13"/>
    <m/>
    <s v="X"/>
    <x v="4"/>
    <s v="NET"/>
    <s v="DCA"/>
    <m/>
    <n v="15890"/>
    <s v="NET DCA02"/>
    <d v="1899-12-30T06:00:00"/>
    <d v="1899-12-30T07:00:00"/>
    <d v="1899-12-30T01:00:00"/>
    <d v="1899-12-30T06:00:00"/>
    <d v="1899-12-30T07:00:00"/>
    <d v="1899-12-30T01:00:00"/>
    <s v="DCO"/>
    <s v="N/A"/>
  </r>
  <r>
    <n v="15892"/>
    <x v="123"/>
    <x v="24"/>
    <s v="LIFT IFTS 24-04 SPA"/>
    <s v="IFTS"/>
    <n v="60"/>
    <s v="ACS"/>
    <n v="17"/>
    <m/>
    <s v="X"/>
    <x v="0"/>
    <s v="NET"/>
    <s v="DCA"/>
    <m/>
    <n v="15893"/>
    <s v="NET DCA02"/>
    <s v="06:00"/>
    <s v="07:00"/>
    <d v="1899-12-30T01:00:00"/>
    <s v="06:00"/>
    <s v="07:00"/>
    <d v="1899-12-30T01:00:00"/>
    <s v="DCO"/>
    <s v="N/A"/>
  </r>
  <r>
    <n v="15893"/>
    <x v="123"/>
    <x v="24"/>
    <s v="LIFT IFTS 24-04 SPA"/>
    <s v="IFTS"/>
    <n v="58"/>
    <s v="ACS"/>
    <n v="1"/>
    <m/>
    <s v="X"/>
    <x v="1"/>
    <s v="NET"/>
    <s v="DCA"/>
    <m/>
    <n v="15892"/>
    <s v="NET DCA02"/>
    <d v="1899-12-30T06:00:00"/>
    <d v="1899-12-30T07:00:00"/>
    <d v="1899-12-30T01:00:00"/>
    <s v="06:00"/>
    <s v="07:00"/>
    <d v="1899-12-30T01:00:00"/>
    <s v="DCO"/>
    <s v="N/A"/>
  </r>
  <r>
    <n v="15894"/>
    <x v="123"/>
    <x v="24"/>
    <s v="LIFT IFTS QATAR 25-01"/>
    <s v="QATAR"/>
    <n v="66"/>
    <s v="ACS"/>
    <n v="14"/>
    <m/>
    <s v="X"/>
    <x v="6"/>
    <s v="STDA"/>
    <s v="DECI_STD"/>
    <m/>
    <m/>
    <s v="PT EMR03"/>
    <s v="06:00"/>
    <s v="07:00"/>
    <d v="1899-12-30T01:00:00"/>
    <s v="06:00"/>
    <s v="07:00"/>
    <d v="1899-12-30T01:00:00"/>
    <s v="DCO"/>
    <s v="N/A"/>
  </r>
  <r>
    <n v="15895"/>
    <x v="123"/>
    <x v="24"/>
    <s v="IFTS LIFT 24-01 QATAR"/>
    <s v="QATAR"/>
    <n v="40"/>
    <s v="ACS"/>
    <n v="12"/>
    <s v="X"/>
    <m/>
    <x v="3"/>
    <s v="STDA"/>
    <s v="DECI_STD"/>
    <m/>
    <m/>
    <s v="PT EMR03"/>
    <s v="06:00"/>
    <s v="07:00"/>
    <d v="1899-12-30T01:00:00"/>
    <d v="1899-12-30T06:00:00"/>
    <d v="1899-12-30T07:00:00"/>
    <d v="1899-12-30T01:00:00"/>
    <s v="DCO"/>
    <s v="N/A"/>
  </r>
  <r>
    <n v="15896"/>
    <x v="123"/>
    <x v="24"/>
    <s v="LIFT IFTS 24-04 CAN"/>
    <s v="IFTS"/>
    <n v="52"/>
    <s v="ACS"/>
    <n v="32"/>
    <m/>
    <s v="X"/>
    <x v="5"/>
    <s v="NET"/>
    <s v="DECI_STD"/>
    <m/>
    <n v="15897"/>
    <s v="FMSC HACM02"/>
    <s v="07:30"/>
    <s v="08:30"/>
    <d v="1899-12-30T01:00:00"/>
    <d v="1899-12-30T07:30:00"/>
    <d v="1899-12-30T08:30:00"/>
    <d v="1899-12-30T01:00:00"/>
    <s v="DCO"/>
    <s v="N/A"/>
  </r>
  <r>
    <n v="15897"/>
    <x v="123"/>
    <x v="24"/>
    <s v="IFTS LIFT 24-03 QATAR"/>
    <s v="QATAR"/>
    <n v="58"/>
    <s v="IFTS"/>
    <n v="22"/>
    <s v="X"/>
    <m/>
    <x v="0"/>
    <s v="NET"/>
    <s v="DECI_STD_NVG"/>
    <m/>
    <n v="15898"/>
    <s v="NET BFFNVG01"/>
    <s v="07:30"/>
    <s v="08:30"/>
    <d v="1899-12-30T01:00:00"/>
    <s v="07:30"/>
    <d v="1899-12-30T08:25:00"/>
    <d v="1899-12-30T00:55:00"/>
    <s v="DCO"/>
    <s v="N/A"/>
  </r>
  <r>
    <n v="15898"/>
    <x v="123"/>
    <x v="24"/>
    <s v="LIFT IFTS QATAR 25-01"/>
    <s v="QATAR"/>
    <n v="63"/>
    <s v="ACS"/>
    <n v="2"/>
    <m/>
    <s v="X"/>
    <x v="6"/>
    <s v="STDA"/>
    <s v="DECI_STD"/>
    <m/>
    <m/>
    <s v="PT EMR03"/>
    <s v="07:30"/>
    <s v="08:30"/>
    <d v="1899-12-30T01:00:00"/>
    <s v="07:30"/>
    <s v="08:30"/>
    <d v="1899-12-30T01:00:00"/>
    <s v="DCO"/>
    <s v="N/A"/>
  </r>
  <r>
    <n v="15899"/>
    <x v="123"/>
    <x v="24"/>
    <s v="IFTS 25-01 QAT"/>
    <s v="QATAR"/>
    <n v="76"/>
    <s v="IFTS"/>
    <n v="9"/>
    <s v="X"/>
    <m/>
    <x v="3"/>
    <s v="STDA"/>
    <s v="DECI_STD"/>
    <m/>
    <m/>
    <s v="PT EMR03"/>
    <s v="07:30"/>
    <s v="08:30"/>
    <d v="1899-12-30T01:00:00"/>
    <s v="07:30"/>
    <s v="08:30"/>
    <d v="1899-12-30T01:00:00"/>
    <s v="DCO"/>
    <s v="N/A"/>
  </r>
  <r>
    <n v="15900"/>
    <x v="123"/>
    <x v="24"/>
    <s v="IP"/>
    <s v="ACS"/>
    <n v="23"/>
    <s v="IFTS"/>
    <n v="5"/>
    <m/>
    <s v="X"/>
    <x v="2"/>
    <s v="STDA"/>
    <s v="DECI_STD"/>
    <m/>
    <m/>
    <s v="RI SEM"/>
    <s v="07:30"/>
    <s v="08:30"/>
    <d v="1899-12-30T01:00:00"/>
    <s v="07:30"/>
    <s v="08:30"/>
    <d v="1899-12-30T01:00:00"/>
    <s v="DCO"/>
    <s v="N/A"/>
  </r>
  <r>
    <n v="15901"/>
    <x v="123"/>
    <x v="24"/>
    <s v="LIFT IFTS 24-05 AUT"/>
    <s v="IFTS"/>
    <n v="65"/>
    <s v="ACS"/>
    <n v="9"/>
    <m/>
    <s v="X"/>
    <x v="5"/>
    <s v="NET"/>
    <s v="DECI_STD"/>
    <m/>
    <n v="15902"/>
    <s v="FMSC OACM02"/>
    <s v="09:00"/>
    <s v="10:00"/>
    <d v="1899-12-30T01:00:00"/>
    <d v="1899-12-30T09:00:00"/>
    <d v="1899-12-30T10:00:00"/>
    <d v="1899-12-30T01:00:00"/>
    <s v="DCO"/>
    <s v="N/A"/>
  </r>
  <r>
    <n v="15902"/>
    <x v="123"/>
    <x v="24"/>
    <s v="LIFT IFTS 24-05 AUT"/>
    <s v="IFTS"/>
    <n v="64"/>
    <s v="ACS"/>
    <n v="13"/>
    <m/>
    <s v="X"/>
    <x v="0"/>
    <s v="NET"/>
    <s v="DECI_STD"/>
    <m/>
    <n v="15903"/>
    <s v="FMSC OACM02"/>
    <s v="09:00"/>
    <s v="10:00"/>
    <d v="1899-12-30T01:00:00"/>
    <s v="09:00"/>
    <s v="10:00"/>
    <d v="1899-12-30T01:00:00"/>
    <s v="DCO"/>
    <s v="N/A"/>
  </r>
  <r>
    <n v="15903"/>
    <x v="123"/>
    <x v="24"/>
    <s v="LIFT IFTS 25-02 UK"/>
    <s v="IFTS"/>
    <n v="81"/>
    <s v="ACS"/>
    <n v="1"/>
    <m/>
    <s v="X"/>
    <x v="6"/>
    <s v="STDA"/>
    <s v="DECI_STD"/>
    <m/>
    <m/>
    <s v="PT IF02"/>
    <s v="09:00"/>
    <s v="10:00"/>
    <d v="1899-12-30T01:00:00"/>
    <s v="09:00"/>
    <s v="10:00"/>
    <d v="1899-12-30T01:00:00"/>
    <s v="DCO"/>
    <s v="N/A"/>
  </r>
  <r>
    <n v="15904"/>
    <x v="123"/>
    <x v="24"/>
    <s v="LIFT IFTS 25-02 JPN"/>
    <s v="IFTS"/>
    <n v="77"/>
    <s v="ACS"/>
    <n v="12"/>
    <m/>
    <s v="X"/>
    <x v="3"/>
    <s v="STDA"/>
    <s v="DECI_SONIC"/>
    <m/>
    <m/>
    <s v="FMS CF02"/>
    <s v="09:00"/>
    <s v="10:00"/>
    <d v="1899-12-30T01:00:00"/>
    <d v="1899-12-30T09:00:00"/>
    <d v="1899-12-30T10:00:00"/>
    <d v="1899-12-30T01:00:00"/>
    <s v="DCO"/>
    <s v="N/A"/>
  </r>
  <r>
    <n v="15905"/>
    <x v="123"/>
    <x v="24"/>
    <s v="LIP 22-41"/>
    <s v="AMI"/>
    <n v="20"/>
    <s v="AMI"/>
    <n v="19"/>
    <m/>
    <s v="X"/>
    <x v="2"/>
    <s v="STDA"/>
    <s v="DECI_STD"/>
    <m/>
    <m/>
    <s v="RI SEM"/>
    <s v="09:30"/>
    <s v="10:30"/>
    <d v="1899-12-30T01:00:00"/>
    <m/>
    <m/>
    <s v=""/>
    <s v="CANC"/>
    <s v="CD4"/>
  </r>
  <r>
    <n v="15906"/>
    <x v="123"/>
    <x v="24"/>
    <s v="LIFT IFTS 24-04 JPN"/>
    <s v="IFTS"/>
    <n v="57"/>
    <s v="ACS"/>
    <n v="32"/>
    <m/>
    <s v="X"/>
    <x v="5"/>
    <s v="NET"/>
    <s v="DECI_STD"/>
    <m/>
    <n v="15907"/>
    <s v="FMSC OACM01"/>
    <s v="10:30"/>
    <s v="11:30"/>
    <d v="1899-12-30T01:00:00"/>
    <d v="1899-12-30T10:30:00"/>
    <d v="1899-12-30T11:25:00"/>
    <d v="1899-12-30T00:55:00"/>
    <s v="DCO"/>
    <s v="N/A"/>
  </r>
  <r>
    <n v="15907"/>
    <x v="123"/>
    <x v="24"/>
    <s v="LIFT IFTS 24-04 JPN"/>
    <s v="IFTS"/>
    <n v="55"/>
    <s v="IFTS"/>
    <n v="9"/>
    <m/>
    <s v="X"/>
    <x v="0"/>
    <s v="NET"/>
    <s v="DECI_STD"/>
    <m/>
    <s v="15844"/>
    <s v="FMSC OACM01"/>
    <s v="10:30"/>
    <s v="11:30"/>
    <d v="1899-12-30T01:00:00"/>
    <s v="10:30"/>
    <s v="11:30"/>
    <d v="1899-12-30T01:00:00"/>
    <s v="DCO"/>
    <s v="N/A"/>
  </r>
  <r>
    <n v="15908"/>
    <x v="123"/>
    <x v="24"/>
    <s v="LIFT IFTS 25-01 HUN"/>
    <s v="IFTS"/>
    <n v="71"/>
    <s v="ACS"/>
    <n v="5"/>
    <m/>
    <s v="X"/>
    <x v="6"/>
    <s v="STDA"/>
    <s v="AAR"/>
    <m/>
    <m/>
    <s v="FMS AAR01"/>
    <s v="10:30"/>
    <s v="11:30"/>
    <d v="1899-12-30T01:00:00"/>
    <s v="10:30"/>
    <s v="11:30"/>
    <d v="1899-12-30T01:00:00"/>
    <s v="DCO"/>
    <s v="N/A"/>
  </r>
  <r>
    <n v="15909"/>
    <x v="123"/>
    <x v="24"/>
    <s v="LIFT IFTS 25-02 JPN"/>
    <s v="IFTS"/>
    <n v="79"/>
    <s v="ACS"/>
    <n v="10"/>
    <m/>
    <s v="X"/>
    <x v="3"/>
    <s v="STDA"/>
    <s v="DECI_SONIC"/>
    <m/>
    <m/>
    <s v="FMS CF02"/>
    <s v="10:30"/>
    <s v="11:30"/>
    <d v="1899-12-30T01:00:00"/>
    <d v="1899-12-30T10:30:00"/>
    <d v="1899-12-30T11:30:00"/>
    <d v="1899-12-30T01:00:00"/>
    <s v="DCO"/>
    <s v="N/A"/>
  </r>
  <r>
    <n v="15910"/>
    <x v="123"/>
    <x v="24"/>
    <s v="LIP IFTS 23-03"/>
    <s v="ACS"/>
    <n v="31"/>
    <s v="ACS"/>
    <n v="4"/>
    <m/>
    <s v="X"/>
    <x v="2"/>
    <s v="STDA"/>
    <s v="DECI_STD"/>
    <m/>
    <m/>
    <s v="RI SEM"/>
    <s v="10:30"/>
    <s v="11:30"/>
    <d v="1899-12-30T01:00:00"/>
    <m/>
    <m/>
    <s v=""/>
    <s v="CANC"/>
    <s v="CD4"/>
  </r>
  <r>
    <n v="15911"/>
    <x v="123"/>
    <x v="24"/>
    <s v="LIFT IFTS 24-04 CAN"/>
    <s v="IFTS"/>
    <n v="53"/>
    <s v="ACS"/>
    <n v="12"/>
    <m/>
    <s v="X"/>
    <x v="5"/>
    <s v="NET"/>
    <s v="DECI_STD"/>
    <m/>
    <s v="15849"/>
    <s v="FMSC HACM02"/>
    <s v="12:00"/>
    <s v="13:00"/>
    <d v="1899-12-30T01:00:00"/>
    <d v="1899-12-30T12:00:00"/>
    <d v="1899-12-30T12:50:00"/>
    <d v="1899-12-30T00:50:00"/>
    <s v="DCO"/>
    <s v="N/A"/>
  </r>
  <r>
    <n v="15912"/>
    <x v="123"/>
    <x v="24"/>
    <s v="IFTS LIFT 24-03 QATAR"/>
    <s v="QATAR"/>
    <n v="58"/>
    <s v="ACS"/>
    <n v="17"/>
    <s v="X"/>
    <m/>
    <x v="0"/>
    <s v="STDA"/>
    <s v="DECI_STD_NVG"/>
    <m/>
    <m/>
    <s v="FMS R2RNVG01"/>
    <s v="12:00"/>
    <s v="13:00"/>
    <d v="1899-12-30T01:00:00"/>
    <s v="12:00"/>
    <s v="13:00"/>
    <d v="1899-12-30T01:00:00"/>
    <s v="DCO"/>
    <s v="N/A"/>
  </r>
  <r>
    <n v="15913"/>
    <x v="123"/>
    <x v="24"/>
    <s v="LIFT 24-44 ITA"/>
    <s v="AMI"/>
    <n v="73"/>
    <s v="IFTS"/>
    <n v="23"/>
    <s v="X"/>
    <m/>
    <x v="1"/>
    <s v="NET"/>
    <s v="DCA"/>
    <m/>
    <n v="15914"/>
    <s v="SD QRA02"/>
    <s v="12:00"/>
    <s v="13:00"/>
    <d v="1899-12-30T01:00:00"/>
    <s v="12:00"/>
    <s v="13:00"/>
    <d v="1899-12-30T01:00:00"/>
    <s v="DCO"/>
    <s v="N/A"/>
  </r>
  <r>
    <n v="15914"/>
    <x v="123"/>
    <x v="24"/>
    <s v="LIFT 24-44 ITA"/>
    <s v="AMI"/>
    <n v="71"/>
    <s v="ACS"/>
    <n v="1"/>
    <s v="X"/>
    <m/>
    <x v="6"/>
    <s v="NET"/>
    <s v="DCA"/>
    <m/>
    <n v="15913"/>
    <s v="SD QRA02"/>
    <d v="1899-12-30T12:00:00"/>
    <d v="1899-12-30T13:00:00"/>
    <d v="1899-12-30T01:00:00"/>
    <d v="1899-12-30T12:00:00"/>
    <d v="1899-12-30T13:00:00"/>
    <d v="1899-12-30T01:00:00"/>
    <s v="DCO"/>
    <s v="N/A"/>
  </r>
  <r>
    <n v="15915"/>
    <x v="123"/>
    <x v="24"/>
    <s v="IFTS 25-01 QAT"/>
    <s v="QATAR"/>
    <n v="77"/>
    <s v="ACS"/>
    <n v="13"/>
    <s v="X"/>
    <m/>
    <x v="3"/>
    <s v="STDA"/>
    <s v="DECI_STD"/>
    <m/>
    <m/>
    <s v="PT EMR03"/>
    <s v="12:00"/>
    <s v="13:00"/>
    <d v="1899-12-30T01:00:00"/>
    <d v="1899-12-30T12:00:00"/>
    <d v="1899-12-30T13:00:00"/>
    <d v="1899-12-30T01:00:00"/>
    <s v="DCO"/>
    <s v="N/A"/>
  </r>
  <r>
    <n v="15916"/>
    <x v="123"/>
    <x v="24"/>
    <s v="LIFT IFTS 24-04 CAN"/>
    <s v="IFTS"/>
    <n v="51"/>
    <s v="ACS"/>
    <n v="5"/>
    <m/>
    <s v="X"/>
    <x v="5"/>
    <s v="NET"/>
    <s v="DECI_STD"/>
    <m/>
    <n v="15917"/>
    <s v="FMSC HACM01"/>
    <s v="13:30"/>
    <s v="14:30"/>
    <d v="1899-12-30T01:00:00"/>
    <d v="1899-12-30T13:30:00"/>
    <d v="1899-12-30T14:30:00"/>
    <d v="1899-12-30T01:00:00"/>
    <s v="DCO"/>
    <s v="N/A"/>
  </r>
  <r>
    <n v="15917"/>
    <x v="123"/>
    <x v="24"/>
    <s v="LIFT IFTS 25-01 HUN"/>
    <s v="IFTS"/>
    <n v="70"/>
    <s v="ACS"/>
    <n v="10"/>
    <m/>
    <s v="X"/>
    <x v="0"/>
    <s v="NET"/>
    <s v="DECI_STD"/>
    <m/>
    <n v="15918"/>
    <s v="FMSC BFM02"/>
    <s v="13:30"/>
    <s v="14:30"/>
    <d v="1899-12-30T01:00:00"/>
    <d v="1899-12-30T13:30:00"/>
    <d v="1899-12-30T14:30:00"/>
    <d v="1899-12-30T01:00:00"/>
    <s v="DCO"/>
    <s v="N/A"/>
  </r>
  <r>
    <n v="15918"/>
    <x v="123"/>
    <x v="24"/>
    <s v="LIFT IFTS 25-02 SGP"/>
    <s v="IFTS"/>
    <n v="82"/>
    <s v="ACS"/>
    <n v="2"/>
    <m/>
    <s v="X"/>
    <x v="6"/>
    <s v="STDA"/>
    <s v="DECI_STD"/>
    <m/>
    <m/>
    <s v="FMS CF01"/>
    <s v="13:30"/>
    <s v="14:30"/>
    <d v="1899-12-30T01:00:00"/>
    <d v="1899-12-30T13:30:00"/>
    <d v="1899-12-30T14:30:00"/>
    <d v="1899-12-30T01:00:00"/>
    <s v="DCO"/>
    <s v="N/A"/>
  </r>
  <r>
    <n v="15919"/>
    <x v="123"/>
    <x v="24"/>
    <s v="LIFT IFTS 25-02 SGP"/>
    <s v="IFTS"/>
    <n v="83"/>
    <s v="IFTS"/>
    <n v="22"/>
    <m/>
    <s v="X"/>
    <x v="3"/>
    <s v="STDA"/>
    <s v="DECI_STD"/>
    <m/>
    <m/>
    <s v="FMS CF01"/>
    <s v="13:30"/>
    <s v="14:30"/>
    <d v="1899-12-30T01:00:00"/>
    <d v="1899-12-30T13:30:00"/>
    <d v="1899-12-30T14:40:00"/>
    <d v="1899-12-30T01:10:00"/>
    <s v="DCO"/>
    <s v="N/A"/>
  </r>
  <r>
    <n v="15920"/>
    <x v="123"/>
    <x v="24"/>
    <s v="IP"/>
    <s v="AMI"/>
    <n v="26"/>
    <s v="AMI"/>
    <n v="7"/>
    <m/>
    <s v="X"/>
    <x v="2"/>
    <s v="STDA"/>
    <s v="DECI_STD"/>
    <m/>
    <m/>
    <s v="RI SEM"/>
    <s v="13:40"/>
    <s v="14:40"/>
    <d v="1899-12-30T01:00:00"/>
    <d v="1899-12-30T13:30:00"/>
    <d v="1899-12-30T14:40:00"/>
    <d v="1899-12-30T01:10:00"/>
    <s v="DCO"/>
    <s v="N/A"/>
  </r>
  <r>
    <n v="15921"/>
    <x v="124"/>
    <x v="24"/>
    <s v="LIFT IFTS 24-04 HUN"/>
    <s v="IFTS"/>
    <n v="63"/>
    <s v="IFTS"/>
    <n v="9"/>
    <m/>
    <s v="X"/>
    <x v="5"/>
    <s v="NET"/>
    <s v="DCA"/>
    <m/>
    <n v="15922"/>
    <s v="NET ADCA01"/>
    <s v="06:00"/>
    <s v="07:00"/>
    <d v="1899-12-30T01:00:00"/>
    <d v="1899-12-30T06:00:00"/>
    <d v="1899-12-30T07:00:00"/>
    <d v="1899-12-30T01:00:00"/>
    <s v="DCO"/>
    <s v="N/A"/>
  </r>
  <r>
    <n v="15922"/>
    <x v="124"/>
    <x v="24"/>
    <s v="LIFT IFTS 24-04 HUN"/>
    <s v="IFTS"/>
    <n v="62"/>
    <s v="ACS"/>
    <n v="14"/>
    <m/>
    <s v="X"/>
    <x v="4"/>
    <s v="NET"/>
    <s v="DCA"/>
    <m/>
    <n v="15921"/>
    <s v="NET ADCA01"/>
    <s v="06:00"/>
    <s v="07:00"/>
    <d v="1899-12-30T01:00:00"/>
    <d v="1899-12-30T06:00:00"/>
    <d v="1899-12-30T07:00:00"/>
    <d v="1899-12-30T01:00:00"/>
    <s v="DCO"/>
    <s v="N/A"/>
  </r>
  <r>
    <n v="15923"/>
    <x v="124"/>
    <x v="24"/>
    <s v="IFTS LIFT 24-03 QATAR"/>
    <s v="QATAR"/>
    <n v="58"/>
    <s v="ACS"/>
    <n v="17"/>
    <s v="X"/>
    <m/>
    <x v="0"/>
    <s v="STDA"/>
    <s v="DECI_STD_NVG"/>
    <m/>
    <m/>
    <s v="FMS R2RNVG02"/>
    <s v="06:00"/>
    <s v="07:00"/>
    <d v="1899-12-30T01:00:00"/>
    <s v="06:00"/>
    <s v="07:00"/>
    <d v="1899-12-30T01:00:00"/>
    <s v="DCO"/>
    <s v="N/A"/>
  </r>
  <r>
    <n v="15924"/>
    <x v="124"/>
    <x v="24"/>
    <s v="LIFT IFTS 25-02 UK"/>
    <s v="IFTS"/>
    <n v="80"/>
    <s v="ACS"/>
    <n v="1"/>
    <m/>
    <s v="X"/>
    <x v="1"/>
    <s v="STDA"/>
    <s v="DECI_SONIC"/>
    <m/>
    <m/>
    <s v="FMS CF02"/>
    <s v="06:00"/>
    <s v="07:00"/>
    <d v="1899-12-30T01:00:00"/>
    <s v="06:00"/>
    <s v="07:00"/>
    <d v="1899-12-30T01:00:00"/>
    <s v="DCO"/>
    <s v="N/A"/>
  </r>
  <r>
    <n v="15925"/>
    <x v="124"/>
    <x v="24"/>
    <s v="LIFT 25-41"/>
    <s v="AMI"/>
    <n v="82"/>
    <s v="ACS"/>
    <n v="13"/>
    <s v="X"/>
    <m/>
    <x v="6"/>
    <s v="STDA"/>
    <s v="DECI_STD"/>
    <m/>
    <m/>
    <s v="SD EMRSP01"/>
    <s v="06:00"/>
    <s v="07:00"/>
    <d v="1899-12-30T01:00:00"/>
    <s v="06:00"/>
    <s v="07:00"/>
    <d v="1899-12-30T01:00:00"/>
    <s v="DCO"/>
    <s v="N/A"/>
  </r>
  <r>
    <n v="15926"/>
    <x v="124"/>
    <x v="24"/>
    <s v="LIFT IFTS QATAR 25-01"/>
    <s v="QATAR"/>
    <n v="63"/>
    <s v="IFTS"/>
    <n v="23"/>
    <m/>
    <s v="X"/>
    <x v="3"/>
    <s v="STDA"/>
    <s v="DECI_STD"/>
    <m/>
    <m/>
    <s v="PT EMR04"/>
    <s v="06:00"/>
    <s v="07:00"/>
    <d v="1899-12-30T01:00:00"/>
    <d v="1899-12-30T06:00:00"/>
    <d v="1899-12-30T07:00:00"/>
    <d v="1899-12-30T01:00:00"/>
    <s v="DCO"/>
    <s v="N/A"/>
  </r>
  <r>
    <n v="15927"/>
    <x v="124"/>
    <x v="24"/>
    <s v="LIFT IFTS 24-04 JPN"/>
    <s v="IFTS"/>
    <n v="55"/>
    <s v="ACS"/>
    <n v="32"/>
    <m/>
    <s v="X"/>
    <x v="5"/>
    <s v="NET"/>
    <s v="DECI_STD"/>
    <m/>
    <n v="15928"/>
    <s v="FMSC OACM02"/>
    <s v="07:30"/>
    <s v="08:30"/>
    <d v="1899-12-30T01:00:00"/>
    <d v="1899-12-30T07:30:00"/>
    <d v="1899-12-30T08:25:00"/>
    <d v="1899-12-30T00:55:00"/>
    <s v="DCO"/>
    <s v="N/A"/>
  </r>
  <r>
    <n v="15928"/>
    <x v="124"/>
    <x v="24"/>
    <s v="LIFT IFTS 24-04 JPN"/>
    <s v="IFTS"/>
    <n v="57"/>
    <s v="ACS"/>
    <n v="2"/>
    <m/>
    <s v="X"/>
    <x v="0"/>
    <s v="NET"/>
    <s v="DECI_STD"/>
    <m/>
    <n v="15929"/>
    <s v="FMSC OACM02"/>
    <s v="07:30"/>
    <s v="08:30"/>
    <d v="1899-12-30T01:00:00"/>
    <s v="07:30"/>
    <s v="08:30"/>
    <d v="1899-12-30T01:00:00"/>
    <s v="DCO"/>
    <s v="N/A"/>
  </r>
  <r>
    <n v="15929"/>
    <x v="124"/>
    <x v="24"/>
    <s v="LIFT IFTS 24-05 GER"/>
    <s v="IFTS"/>
    <n v="66"/>
    <s v="ACS"/>
    <n v="25"/>
    <m/>
    <s v="X"/>
    <x v="6"/>
    <s v="STDA"/>
    <s v="BRV_R2R_STD"/>
    <m/>
    <m/>
    <s v="PT R2R01"/>
    <s v="07:30"/>
    <s v="08:30"/>
    <d v="1899-12-30T01:00:00"/>
    <s v="07:30"/>
    <s v="08:30"/>
    <d v="1899-12-30T01:00:00"/>
    <s v="DCO"/>
    <s v="N/A"/>
  </r>
  <r>
    <n v="15930"/>
    <x v="124"/>
    <x v="24"/>
    <s v="IFTS 25-01 QAT"/>
    <s v="QATAR"/>
    <n v="77"/>
    <s v="ACS"/>
    <n v="4"/>
    <s v="X"/>
    <m/>
    <x v="3"/>
    <s v="STDA"/>
    <s v="DECI_STD"/>
    <m/>
    <m/>
    <s v="PT EMR04"/>
    <s v="07:30"/>
    <s v="08:30"/>
    <d v="1899-12-30T01:00:00"/>
    <d v="1899-12-30T07:20:00"/>
    <d v="1899-12-30T08:30:00"/>
    <d v="1899-12-30T01:10:00"/>
    <s v="DCO"/>
    <s v="N/A"/>
  </r>
  <r>
    <n v="15931"/>
    <x v="124"/>
    <x v="24"/>
    <s v="LIFT IFTS 24-04 SPA"/>
    <s v="IFTS"/>
    <n v="60"/>
    <s v="IFTS"/>
    <n v="9"/>
    <m/>
    <s v="X"/>
    <x v="5"/>
    <s v="NET"/>
    <s v="DCA"/>
    <m/>
    <n v="15932"/>
    <s v="NET ADCA01"/>
    <s v="09:00"/>
    <s v="10:00"/>
    <d v="1899-12-30T01:00:00"/>
    <d v="1899-12-30T09:00:00"/>
    <d v="1899-12-30T10:00:00"/>
    <d v="1899-12-30T01:00:00"/>
    <s v="DCO"/>
    <s v="N/A"/>
  </r>
  <r>
    <n v="15932"/>
    <x v="124"/>
    <x v="24"/>
    <s v="LIFT IFTS 24-04 SPA"/>
    <s v="IFTS"/>
    <n v="58"/>
    <s v="ACS"/>
    <n v="13"/>
    <m/>
    <s v="X"/>
    <x v="4"/>
    <s v="NET"/>
    <s v="DCA"/>
    <m/>
    <n v="15931"/>
    <s v="NET ADCA01"/>
    <s v="09:00"/>
    <s v="10:00"/>
    <d v="1899-12-30T01:00:00"/>
    <d v="1899-12-30T09:00:00"/>
    <d v="1899-12-30T10:00:00"/>
    <d v="1899-12-30T01:00:00"/>
    <s v="DCO"/>
    <s v="N/A"/>
  </r>
  <r>
    <n v="15933"/>
    <x v="124"/>
    <x v="24"/>
    <s v="LIFT IFTS 24-04 CAN"/>
    <s v="IFTS"/>
    <n v="54"/>
    <s v="ACS"/>
    <n v="9"/>
    <m/>
    <s v="X"/>
    <x v="0"/>
    <s v="NET"/>
    <s v="DECI_STD"/>
    <m/>
    <n v="15934"/>
    <s v="FMSC HACM02"/>
    <s v="09:00"/>
    <s v="10:00"/>
    <d v="1899-12-30T01:00:00"/>
    <s v="09:00"/>
    <s v="10:00"/>
    <d v="1899-12-30T01:00:00"/>
    <s v="DCO"/>
    <s v="N/A"/>
  </r>
  <r>
    <n v="15934"/>
    <x v="124"/>
    <x v="24"/>
    <s v="LIFT IFTS 24-05 GER"/>
    <s v="IFTS"/>
    <n v="67"/>
    <s v="ACS"/>
    <n v="16"/>
    <m/>
    <s v="X"/>
    <x v="6"/>
    <s v="STDA"/>
    <s v="BRV_R2R_STD"/>
    <m/>
    <m/>
    <s v="PT R2R01"/>
    <s v="09:00"/>
    <s v="10:00"/>
    <d v="1899-12-30T01:00:00"/>
    <s v="09:00"/>
    <s v="10:00"/>
    <d v="1899-12-30T01:00:00"/>
    <s v="DCO"/>
    <s v="N/A"/>
  </r>
  <r>
    <n v="15935"/>
    <x v="124"/>
    <x v="24"/>
    <s v="IFTS 25-01 QAT"/>
    <s v="QATAR"/>
    <n v="76"/>
    <s v="IFTS"/>
    <n v="23"/>
    <s v="X"/>
    <m/>
    <x v="3"/>
    <s v="STDA"/>
    <s v="DECI_STD"/>
    <m/>
    <m/>
    <s v="PT EMR04"/>
    <s v="09:00"/>
    <s v="10:00"/>
    <d v="1899-12-30T01:00:00"/>
    <d v="1899-12-30T09:00:00"/>
    <d v="1899-12-30T10:00:00"/>
    <d v="1899-12-30T01:00:00"/>
    <s v="DCO"/>
    <s v="N/A"/>
  </r>
  <r>
    <n v="15936"/>
    <x v="124"/>
    <x v="24"/>
    <s v="LIFT IFTS 24-04 HUN"/>
    <s v="IFTS"/>
    <n v="62"/>
    <s v="ACS"/>
    <n v="23"/>
    <m/>
    <s v="X"/>
    <x v="5"/>
    <s v="NET"/>
    <s v="DCA"/>
    <m/>
    <n v="15937"/>
    <s v="NET ADCA02"/>
    <s v="10:30"/>
    <s v="11:30"/>
    <d v="1899-12-30T01:00:00"/>
    <s v="10:30"/>
    <s v="11:30"/>
    <d v="1899-12-30T01:00:00"/>
    <s v="DCO"/>
    <s v="N/A"/>
  </r>
  <r>
    <n v="15937"/>
    <x v="124"/>
    <x v="24"/>
    <s v="LIFT IFTS 24-04 HUN"/>
    <s v="IFTS"/>
    <n v="63"/>
    <s v="IFTS"/>
    <n v="22"/>
    <m/>
    <s v="X"/>
    <x v="4"/>
    <s v="NET"/>
    <s v="DCA"/>
    <m/>
    <n v="15936"/>
    <s v="NET ADCA02"/>
    <s v="10:30"/>
    <s v="11:30"/>
    <d v="1899-12-30T01:00:00"/>
    <s v="10:30"/>
    <s v="11:30"/>
    <d v="1899-12-30T01:00:00"/>
    <s v="DCO"/>
    <s v="N/A"/>
  </r>
  <r>
    <n v="15938"/>
    <x v="124"/>
    <x v="24"/>
    <s v="LIFT IFTS 24-04 CAN"/>
    <s v="IFTS"/>
    <n v="51"/>
    <s v="ACS"/>
    <n v="2"/>
    <m/>
    <s v="X"/>
    <x v="0"/>
    <s v="NET"/>
    <s v="DECI_STD"/>
    <m/>
    <n v="15939"/>
    <s v="FMSC HACM02"/>
    <s v="10:30"/>
    <s v="11:30"/>
    <d v="1899-12-30T01:00:00"/>
    <s v="10:30"/>
    <s v="11:30"/>
    <d v="1899-12-30T01:00:00"/>
    <s v="DCO"/>
    <s v="N/A"/>
  </r>
  <r>
    <n v="15939"/>
    <x v="124"/>
    <x v="24"/>
    <s v="IFTS LIFT 24-01 QATAR"/>
    <s v="QATAR"/>
    <n v="40"/>
    <s v="ACS"/>
    <n v="10"/>
    <s v="X"/>
    <m/>
    <x v="6"/>
    <s v="STDA"/>
    <s v="DECI_STD"/>
    <m/>
    <m/>
    <s v="PT EMR04"/>
    <s v="10:30"/>
    <s v="11:30"/>
    <d v="1899-12-30T01:00:00"/>
    <d v="1899-12-30T10:30:00"/>
    <d v="1899-12-30T11:30:00"/>
    <d v="1899-12-30T01:00:00"/>
    <s v="DCO"/>
    <s v="N/A"/>
  </r>
  <r>
    <n v="15940"/>
    <x v="124"/>
    <x v="24"/>
    <s v="LIFT IFTS QATAR 25-01"/>
    <s v="QATAR"/>
    <n v="66"/>
    <s v="ACS"/>
    <n v="5"/>
    <m/>
    <s v="X"/>
    <x v="3"/>
    <s v="STDA"/>
    <s v="DECI_STD"/>
    <m/>
    <m/>
    <s v="PT EMR04"/>
    <s v="10:30"/>
    <s v="11:30"/>
    <d v="1899-12-30T01:00:00"/>
    <d v="1899-12-30T10:30:00"/>
    <d v="1899-12-30T11:30:00"/>
    <d v="1899-12-30T01:00:00"/>
    <s v="DCO"/>
    <s v="N/A"/>
  </r>
  <r>
    <n v="15941"/>
    <x v="124"/>
    <x v="24"/>
    <s v="LIFT 24-44 ITA"/>
    <s v="AMI"/>
    <n v="71"/>
    <s v="ACS"/>
    <n v="1"/>
    <s v="X"/>
    <m/>
    <x v="5"/>
    <s v="NET"/>
    <s v="DCA"/>
    <m/>
    <n v="15942"/>
    <s v="SD SMI01"/>
    <s v="12:00"/>
    <s v="13:00"/>
    <d v="1899-12-30T01:00:00"/>
    <d v="1899-12-30T12:00:00"/>
    <d v="1899-12-30T13:00:00"/>
    <d v="1899-12-30T01:00:00"/>
    <s v="DCO"/>
    <s v="N/A"/>
  </r>
  <r>
    <n v="15942"/>
    <x v="124"/>
    <x v="24"/>
    <s v="LIFT 24-44 ITA"/>
    <s v="AMI"/>
    <n v="73"/>
    <s v="ACS"/>
    <n v="30"/>
    <s v="X"/>
    <m/>
    <x v="4"/>
    <s v="NET"/>
    <s v="DCA"/>
    <m/>
    <n v="15941"/>
    <s v="SD SMI01"/>
    <s v="12:00"/>
    <s v="13:00"/>
    <d v="1899-12-30T01:00:00"/>
    <d v="1899-12-30T12:00:00"/>
    <d v="1899-12-30T13:00:00"/>
    <d v="1899-12-30T01:00:00"/>
    <s v="DCO"/>
    <s v="N/A"/>
  </r>
  <r>
    <n v="15943"/>
    <x v="124"/>
    <x v="24"/>
    <s v="LIFT IFTS 25-01 HUN"/>
    <s v="IFTS"/>
    <n v="70"/>
    <s v="ACS"/>
    <n v="7"/>
    <m/>
    <s v="X"/>
    <x v="0"/>
    <s v="NET"/>
    <s v="DECI_STD"/>
    <m/>
    <n v="15944"/>
    <s v="FMSC OBFM01"/>
    <s v="12:00"/>
    <s v="13:00"/>
    <d v="1899-12-30T01:00:00"/>
    <s v="12:00"/>
    <s v="13:00"/>
    <d v="1899-12-30T01:00:00"/>
    <s v="DCO"/>
    <s v="N/A"/>
  </r>
  <r>
    <n v="15944"/>
    <x v="124"/>
    <x v="24"/>
    <s v="LIFT IFTS 25-02 CAN"/>
    <s v="IFTS"/>
    <n v="73"/>
    <s v="ACS"/>
    <n v="13"/>
    <m/>
    <s v="X"/>
    <x v="6"/>
    <s v="STDA"/>
    <s v="DECI_STD"/>
    <m/>
    <m/>
    <s v="PT EMR01"/>
    <s v="12:00"/>
    <s v="13:00"/>
    <d v="1899-12-30T01:00:00"/>
    <s v="12:00"/>
    <s v="13:00"/>
    <d v="1899-12-30T01:00:00"/>
    <s v="DCO"/>
    <s v="N/A"/>
  </r>
  <r>
    <n v="15945"/>
    <x v="124"/>
    <x v="24"/>
    <s v="LIFT IFTS 25-02 CAN"/>
    <s v="IFTS"/>
    <n v="75"/>
    <s v="ACS"/>
    <n v="14"/>
    <m/>
    <s v="X"/>
    <x v="3"/>
    <s v="STDA"/>
    <s v="DECI_STD"/>
    <m/>
    <m/>
    <s v="PT EMR01"/>
    <s v="12:00"/>
    <s v="13:00"/>
    <d v="1899-12-30T01:00:00"/>
    <d v="1899-12-30T12:00:00"/>
    <d v="1899-12-30T13:00:00"/>
    <d v="1899-12-30T01:00:00"/>
    <s v="DCO"/>
    <s v="N/A"/>
  </r>
  <r>
    <n v="15946"/>
    <x v="124"/>
    <x v="24"/>
    <s v="LIFT IFTS 24-04 SPA"/>
    <s v="IFTS"/>
    <n v="59"/>
    <s v="ACS"/>
    <n v="32"/>
    <m/>
    <s v="X"/>
    <x v="5"/>
    <s v="NET"/>
    <s v="DCA"/>
    <m/>
    <n v="15947"/>
    <s v="NET ADCA01"/>
    <s v="13:30"/>
    <s v="14:30"/>
    <d v="1899-12-30T01:00:00"/>
    <s v="13:30"/>
    <s v="14:30"/>
    <d v="1899-12-30T01:00:00"/>
    <s v="DCO"/>
    <s v="N/A"/>
  </r>
  <r>
    <n v="15947"/>
    <x v="124"/>
    <x v="24"/>
    <s v="LIFT IFTS 24-04 SPA"/>
    <s v="IFTS"/>
    <n v="61"/>
    <s v="IFTS"/>
    <n v="22"/>
    <m/>
    <s v="X"/>
    <x v="4"/>
    <s v="NET"/>
    <s v="DCA"/>
    <m/>
    <n v="15946"/>
    <s v="NET ADCA01"/>
    <s v="13:30"/>
    <s v="14:30"/>
    <d v="1899-12-30T01:00:00"/>
    <s v="13:30"/>
    <s v="14:30"/>
    <d v="1899-12-30T01:00:00"/>
    <s v="DCO"/>
    <s v="N/A"/>
  </r>
  <r>
    <n v="15948"/>
    <x v="124"/>
    <x v="24"/>
    <s v="LIFT IFTS 25-01 HUN"/>
    <s v="IFTS"/>
    <n v="71"/>
    <s v="ACS"/>
    <n v="2"/>
    <m/>
    <s v="X"/>
    <x v="0"/>
    <s v="NET"/>
    <s v="DECI_STD"/>
    <m/>
    <n v="15949"/>
    <s v="FMSC OBFM01"/>
    <s v="13:30"/>
    <s v="14:30"/>
    <d v="1899-12-30T01:00:00"/>
    <s v="13:30"/>
    <s v="14:30"/>
    <d v="1899-12-30T01:00:00"/>
    <s v="DCO"/>
    <s v="N/A"/>
  </r>
  <r>
    <n v="15949"/>
    <x v="124"/>
    <x v="24"/>
    <s v="LIFT IFTS 25-02 CAN"/>
    <s v="IFTS"/>
    <n v="74"/>
    <s v="ACS"/>
    <n v="10"/>
    <m/>
    <s v="X"/>
    <x v="6"/>
    <s v="STDA"/>
    <s v="DECI_STD"/>
    <m/>
    <m/>
    <s v="PT EMR01"/>
    <s v="13:30"/>
    <s v="14:30"/>
    <d v="1899-12-30T01:00:00"/>
    <s v="13:30"/>
    <s v="14:30"/>
    <d v="1899-12-30T01:00:00"/>
    <s v="DCO"/>
    <s v="N/A"/>
  </r>
  <r>
    <n v="15950"/>
    <x v="124"/>
    <x v="24"/>
    <s v="LIFT IFTS 25-02 CAN"/>
    <s v="IFTS"/>
    <n v="72"/>
    <s v="ACS"/>
    <n v="5"/>
    <m/>
    <s v="X"/>
    <x v="3"/>
    <s v="STDA"/>
    <s v="DECI_STD"/>
    <m/>
    <m/>
    <s v="PT EMR01"/>
    <s v="13:30"/>
    <s v="14:30"/>
    <d v="1899-12-30T01:00:00"/>
    <s v="13:30"/>
    <s v="14:30"/>
    <d v="1899-12-30T01:00:00"/>
    <s v="DCO"/>
    <s v="N/A"/>
  </r>
  <r>
    <n v="15951"/>
    <x v="73"/>
    <x v="24"/>
    <s v="LIFT IFTS 24-04 SPA"/>
    <s v="IFTS"/>
    <n v="61"/>
    <s v="IFTS"/>
    <n v="22"/>
    <m/>
    <s v="X"/>
    <x v="5"/>
    <s v="NET"/>
    <s v="DCA"/>
    <m/>
    <n v="15952"/>
    <s v="NET ADCA02"/>
    <s v="06:00"/>
    <s v="07:00"/>
    <d v="1899-12-30T01:00:00"/>
    <d v="1899-12-30T06:00:00"/>
    <d v="1899-12-30T07:00:00"/>
    <d v="1899-12-30T01:00:00"/>
    <s v="DCO"/>
    <s v="N/A"/>
  </r>
  <r>
    <n v="15952"/>
    <x v="73"/>
    <x v="24"/>
    <s v="LIFT IFTS 24-04 SPA"/>
    <s v="IFTS"/>
    <n v="59"/>
    <s v="ACS"/>
    <n v="13"/>
    <m/>
    <s v="X"/>
    <x v="4"/>
    <s v="NET"/>
    <s v="DCA"/>
    <m/>
    <n v="15951"/>
    <s v="NET ADCA02"/>
    <d v="1899-12-30T06:00:00"/>
    <d v="1899-12-30T07:00:00"/>
    <d v="1899-12-30T01:00:00"/>
    <d v="1899-12-30T06:00:00"/>
    <d v="1899-12-30T07:00:00"/>
    <d v="1899-12-30T01:00:00"/>
    <s v="DCO"/>
    <s v="N/A"/>
  </r>
  <r>
    <n v="15953"/>
    <x v="73"/>
    <x v="24"/>
    <s v="LIFT IFTS QATAR 25-01"/>
    <s v="QATAR"/>
    <n v="66"/>
    <s v="ACS"/>
    <n v="17"/>
    <m/>
    <s v="X"/>
    <x v="6"/>
    <s v="STDA"/>
    <s v="DECI_STD"/>
    <m/>
    <m/>
    <s v="FMS CF03"/>
    <s v="06:00"/>
    <s v="07:00"/>
    <d v="1899-12-30T01:00:00"/>
    <s v="06:00"/>
    <s v="07:00"/>
    <d v="1899-12-30T01:00:00"/>
    <s v="DCO"/>
    <s v="N/A"/>
  </r>
  <r>
    <n v="15954"/>
    <x v="73"/>
    <x v="24"/>
    <s v="LIFT 24-45 ITA"/>
    <s v="AMI"/>
    <n v="34"/>
    <s v="ACS"/>
    <n v="9"/>
    <s v="X"/>
    <m/>
    <x v="0"/>
    <s v="NET"/>
    <s v="DECI_STD"/>
    <m/>
    <n v="15955"/>
    <s v="SD HBFM01"/>
    <s v="06:15"/>
    <s v="06:45"/>
    <d v="1899-12-30T00:30:00"/>
    <d v="1899-12-30T06:25:00"/>
    <d v="1899-12-30T07:00:00"/>
    <d v="1899-12-30T00:35:00"/>
    <s v="DCO"/>
    <s v="N/A"/>
  </r>
  <r>
    <n v="15955"/>
    <x v="73"/>
    <x v="24"/>
    <s v="LIFT IFTS 24-04 SPA"/>
    <s v="IFTS"/>
    <n v="58"/>
    <s v="ACS"/>
    <n v="5"/>
    <m/>
    <s v="X"/>
    <x v="5"/>
    <s v="NET"/>
    <s v="DCA"/>
    <m/>
    <n v="15956"/>
    <s v="NET ADCA02"/>
    <s v="07:30"/>
    <s v="08:30"/>
    <d v="1899-12-30T01:00:00"/>
    <d v="1899-12-30T07:30:00"/>
    <d v="1899-12-30T08:30:00"/>
    <d v="1899-12-30T01:00:00"/>
    <s v="DCO"/>
    <s v="N/A"/>
  </r>
  <r>
    <n v="15956"/>
    <x v="73"/>
    <x v="24"/>
    <s v="LIFT IFTS 24-04 SPA"/>
    <s v="IFTS"/>
    <n v="60"/>
    <s v="ACS"/>
    <n v="32"/>
    <m/>
    <s v="X"/>
    <x v="4"/>
    <s v="NET"/>
    <s v="DCA"/>
    <m/>
    <n v="15955"/>
    <s v="NET ADCA02"/>
    <d v="1899-12-30T07:30:00"/>
    <d v="1899-12-30T08:30:00"/>
    <d v="1899-12-30T01:00:00"/>
    <d v="1899-12-30T07:30:00"/>
    <d v="1899-12-30T08:30:00"/>
    <d v="1899-12-30T01:00:00"/>
    <s v="DCO"/>
    <s v="N/A"/>
  </r>
  <r>
    <n v="15957"/>
    <x v="73"/>
    <x v="24"/>
    <s v="LIFT IFTS 25-02 SGP"/>
    <s v="IFTS"/>
    <n v="83"/>
    <s v="ACS"/>
    <n v="12"/>
    <m/>
    <s v="X"/>
    <x v="0"/>
    <s v="STDA"/>
    <s v="DECI_SONIC"/>
    <m/>
    <m/>
    <s v="FMS CF02"/>
    <s v="07:30"/>
    <s v="08:30"/>
    <d v="1899-12-30T01:00:00"/>
    <s v="07:30"/>
    <d v="1899-12-30T08:35:00"/>
    <d v="1899-12-30T01:05:00"/>
    <s v="DCO"/>
    <s v="N/A"/>
  </r>
  <r>
    <n v="15958"/>
    <x v="73"/>
    <x v="24"/>
    <s v="IFTS LIFT 24-01 QATAR"/>
    <s v="QATAR"/>
    <n v="40"/>
    <s v="ACS"/>
    <n v="10"/>
    <s v="X"/>
    <m/>
    <x v="1"/>
    <s v="STDA"/>
    <s v="DECI_STD"/>
    <m/>
    <m/>
    <s v="FMS CF03"/>
    <s v="07:30"/>
    <s v="08:30"/>
    <d v="1899-12-30T01:00:00"/>
    <s v="07:30"/>
    <s v="08:30"/>
    <d v="1899-12-30T01:00:00"/>
    <s v="DCO"/>
    <s v="N/A"/>
  </r>
  <r>
    <n v="15959"/>
    <x v="73"/>
    <x v="24"/>
    <s v="LIP 23-01 T-346"/>
    <s v="AMI"/>
    <n v="19"/>
    <s v="AMI"/>
    <n v="3"/>
    <m/>
    <s v="X"/>
    <x v="2"/>
    <s v="STDA"/>
    <s v="DECI_STD"/>
    <m/>
    <m/>
    <s v="RI SEM"/>
    <s v="07:30"/>
    <s v="08:30"/>
    <d v="1899-12-30T01:00:00"/>
    <d v="1899-12-30T07:35:00"/>
    <d v="1899-12-30T08:35:00"/>
    <d v="1899-12-30T01:00:00"/>
    <s v="DCO"/>
    <s v="N/A"/>
  </r>
  <r>
    <n v="15960"/>
    <x v="73"/>
    <x v="24"/>
    <s v="LIFT IFTS 25-02 CAN"/>
    <s v="IFTS"/>
    <n v="75"/>
    <s v="IFTS"/>
    <n v="23"/>
    <m/>
    <s v="X"/>
    <x v="6"/>
    <s v="STDA"/>
    <s v="DECI_STD"/>
    <m/>
    <m/>
    <s v="PT EMR02"/>
    <s v="07:45"/>
    <s v="08:45"/>
    <d v="1899-12-30T01:00:00"/>
    <s v="07:45"/>
    <s v="08:45"/>
    <d v="1899-12-30T01:00:00"/>
    <s v="DCO"/>
    <s v="N/A"/>
  </r>
  <r>
    <n v="15961"/>
    <x v="73"/>
    <x v="24"/>
    <s v="LIFT IFTS 25-02 UK"/>
    <s v="IFTS"/>
    <n v="80"/>
    <s v="ACS"/>
    <n v="2"/>
    <m/>
    <s v="X"/>
    <x v="3"/>
    <s v="STDA"/>
    <s v="DECI_STD"/>
    <m/>
    <m/>
    <s v="PT IF01"/>
    <s v="07:45"/>
    <s v="08:45"/>
    <d v="1899-12-30T01:00:00"/>
    <d v="1899-12-30T07:45:00"/>
    <d v="1899-12-30T09:00:00"/>
    <d v="1899-12-30T01:15:00"/>
    <s v="DCO"/>
    <s v="N/A"/>
  </r>
  <r>
    <n v="15962"/>
    <x v="73"/>
    <x v="24"/>
    <s v="LIFT 24-44 ITA"/>
    <s v="AMI"/>
    <n v="73"/>
    <s v="IFTS"/>
    <n v="22"/>
    <s v="X"/>
    <m/>
    <x v="5"/>
    <s v="NET"/>
    <s v="DCA"/>
    <m/>
    <n v="15963"/>
    <s v="SD R2V01"/>
    <s v="09:00"/>
    <s v="10:00"/>
    <d v="1899-12-30T01:00:00"/>
    <d v="1899-12-30T09:00:00"/>
    <d v="1899-12-30T10:00:00"/>
    <d v="1899-12-30T01:00:00"/>
    <s v="DCO"/>
    <s v="N/A"/>
  </r>
  <r>
    <n v="15963"/>
    <x v="73"/>
    <x v="24"/>
    <s v="LIFT 24-44 ITA"/>
    <s v="AMI"/>
    <n v="71"/>
    <s v="ACS"/>
    <n v="13"/>
    <s v="X"/>
    <m/>
    <x v="4"/>
    <s v="NET"/>
    <s v="DCA"/>
    <m/>
    <n v="15962"/>
    <s v="SD R2V01"/>
    <d v="1899-12-30T09:00:00"/>
    <d v="1899-12-30T10:00:00"/>
    <d v="1899-12-30T01:00:00"/>
    <d v="1899-12-30T09:00:00"/>
    <d v="1899-12-30T10:00:00"/>
    <d v="1899-12-30T01:00:00"/>
    <s v="DCO"/>
    <s v="N/A"/>
  </r>
  <r>
    <n v="15964"/>
    <x v="73"/>
    <x v="24"/>
    <s v="LIFT IFTS 25-02 SGP"/>
    <s v="IFTS"/>
    <n v="82"/>
    <s v="ACS"/>
    <n v="9"/>
    <m/>
    <s v="X"/>
    <x v="0"/>
    <s v="STDA"/>
    <s v="DECI_SONIC"/>
    <m/>
    <m/>
    <s v="FMS CF02"/>
    <s v="09:00"/>
    <s v="10:00"/>
    <d v="1899-12-30T01:00:00"/>
    <s v="09:00"/>
    <s v="10:00"/>
    <d v="1899-12-30T01:00:00"/>
    <s v="DCO"/>
    <s v="N/A"/>
  </r>
  <r>
    <n v="15965"/>
    <x v="73"/>
    <x v="24"/>
    <s v="LIFT IFTS 24-05 GER"/>
    <s v="IFTS"/>
    <n v="66"/>
    <s v="IFTS"/>
    <n v="9"/>
    <m/>
    <s v="X"/>
    <x v="1"/>
    <s v="STDA"/>
    <s v="BRV_R2R_STD"/>
    <m/>
    <m/>
    <s v="PT R2R02"/>
    <s v="09:00"/>
    <s v="10:00"/>
    <d v="1899-12-30T01:00:00"/>
    <s v="09:00"/>
    <s v="10:00"/>
    <d v="1899-12-30T01:00:00"/>
    <s v="DCO"/>
    <s v="N/A"/>
  </r>
  <r>
    <n v="15966"/>
    <x v="74"/>
    <x v="25"/>
    <s v="LIFT IFTS 25-02 CAN"/>
    <s v="IFTS"/>
    <n v="72"/>
    <s v="IFTS"/>
    <n v="23"/>
    <m/>
    <s v="X"/>
    <x v="3"/>
    <s v="STDA"/>
    <s v="DECI_STD"/>
    <m/>
    <m/>
    <s v="PT EMR03"/>
    <s v="06:00"/>
    <s v="07:00"/>
    <d v="1899-12-30T01:00:00"/>
    <m/>
    <m/>
    <s v=""/>
    <s v="ERR"/>
    <s v="CD10"/>
  </r>
  <r>
    <n v="15967"/>
    <x v="74"/>
    <x v="25"/>
    <s v="LIP 24-01 ITA"/>
    <s v="AMI"/>
    <n v="58"/>
    <s v="ACS"/>
    <n v="3"/>
    <m/>
    <s v="X"/>
    <x v="2"/>
    <s v="STDA"/>
    <s v="DECI_STD"/>
    <m/>
    <m/>
    <s v="RI SEM"/>
    <s v="06:05"/>
    <s v="07:05"/>
    <d v="1899-12-30T01:00:00"/>
    <m/>
    <m/>
    <s v=""/>
    <s v="RSLD"/>
    <s v="CD3"/>
  </r>
  <r>
    <n v="15968"/>
    <x v="73"/>
    <x v="24"/>
    <s v="LIFT IFTS 25-02 CAN"/>
    <s v="IFTS"/>
    <n v="73"/>
    <s v="ACS"/>
    <n v="14"/>
    <m/>
    <s v="X"/>
    <x v="2"/>
    <s v="STDA"/>
    <s v="DECI_STD"/>
    <m/>
    <m/>
    <s v="PT EMR02"/>
    <s v="09:00"/>
    <s v="10:00"/>
    <d v="1899-12-30T01:00:00"/>
    <d v="1899-12-30T09:00:00"/>
    <d v="1899-12-30T10:00:00"/>
    <d v="1899-12-30T01:00:00"/>
    <s v="DCO"/>
    <s v="N/A"/>
  </r>
  <r>
    <n v="15969"/>
    <x v="73"/>
    <x v="24"/>
    <s v="LIFT IFTS 24-05 GER"/>
    <s v="IFTS"/>
    <n v="67"/>
    <s v="ACS"/>
    <n v="1"/>
    <m/>
    <s v="X"/>
    <x v="6"/>
    <s v="STDA"/>
    <s v="BRV_R2R_STD"/>
    <m/>
    <m/>
    <s v="PT R2R02"/>
    <s v="09:15"/>
    <s v="10:15"/>
    <d v="1899-12-30T01:00:00"/>
    <d v="1899-12-30T09:10:00"/>
    <d v="1899-12-30T10:10:00"/>
    <d v="1899-12-30T01:00:00"/>
    <s v="DCO"/>
    <s v="N/A"/>
  </r>
  <r>
    <n v="15970"/>
    <x v="73"/>
    <x v="24"/>
    <s v="IP"/>
    <s v="AMI"/>
    <n v="1"/>
    <s v="AMI"/>
    <n v="20"/>
    <m/>
    <s v="X"/>
    <x v="3"/>
    <s v="STDA"/>
    <s v="DECI_STD"/>
    <m/>
    <m/>
    <s v="RI SEM"/>
    <s v="10:00"/>
    <s v="11:00"/>
    <d v="1899-12-30T01:00:00"/>
    <d v="1899-12-30T10:00:00"/>
    <d v="1899-12-30T11:00:00"/>
    <d v="1899-12-30T01:00:00"/>
    <s v="DCO"/>
    <s v="N/A"/>
  </r>
  <r>
    <n v="15971"/>
    <x v="73"/>
    <x v="24"/>
    <s v="LIFT IFTS 25-01 SGP"/>
    <s v="IFTS"/>
    <n v="69"/>
    <s v="ACS"/>
    <n v="5"/>
    <m/>
    <s v="X"/>
    <x v="5"/>
    <s v="NET"/>
    <s v="DECI_STD"/>
    <m/>
    <n v="15972"/>
    <s v="FMSC BFM02"/>
    <s v="10:30"/>
    <s v="11:30"/>
    <d v="1899-12-30T01:00:00"/>
    <s v="10:30"/>
    <s v="11:30"/>
    <d v="1899-12-30T01:00:00"/>
    <s v="DCO"/>
    <s v="N/A"/>
  </r>
  <r>
    <n v="15972"/>
    <x v="73"/>
    <x v="24"/>
    <s v="LIFT IFTS 25-01 HUN"/>
    <s v="IFTS"/>
    <n v="71"/>
    <s v="ACS"/>
    <n v="12"/>
    <m/>
    <s v="X"/>
    <x v="0"/>
    <s v="NET"/>
    <s v="DECI_STD"/>
    <m/>
    <n v="15973"/>
    <s v="FMSC OBFM02"/>
    <s v="10:30"/>
    <s v="11:30"/>
    <d v="1899-12-30T01:00:00"/>
    <s v="10:30"/>
    <s v="11:30"/>
    <d v="1899-12-30T01:00:00"/>
    <s v="DCO"/>
    <s v="N/A"/>
  </r>
  <r>
    <n v="15973"/>
    <x v="73"/>
    <x v="24"/>
    <s v="LIFT IFTS 25-02 CAN"/>
    <s v="IFTS"/>
    <n v="72"/>
    <s v="ACS"/>
    <n v="32"/>
    <m/>
    <s v="X"/>
    <x v="2"/>
    <s v="STDA"/>
    <s v="DECI_STD"/>
    <m/>
    <m/>
    <s v="PT EMR02"/>
    <s v="10:30"/>
    <s v="11:30"/>
    <d v="1899-12-30T01:00:00"/>
    <d v="1899-12-30T10:30:00"/>
    <d v="1899-12-30T11:30:00"/>
    <d v="1899-12-30T01:00:00"/>
    <s v="DCO"/>
    <s v="N/A"/>
  </r>
  <r>
    <n v="15974"/>
    <x v="73"/>
    <x v="24"/>
    <s v="LIFT IFTS 25-02 CAN"/>
    <s v="IFTS"/>
    <n v="74"/>
    <s v="ACS"/>
    <n v="10"/>
    <m/>
    <s v="X"/>
    <x v="6"/>
    <s v="STDA"/>
    <s v="DECI_STD"/>
    <m/>
    <m/>
    <s v="PT EMR02"/>
    <s v="10:45"/>
    <s v="11:45"/>
    <d v="1899-12-30T01:00:00"/>
    <d v="1899-12-30T10:40:00"/>
    <d v="1899-12-30T11:40:00"/>
    <d v="1899-12-30T01:00:00"/>
    <s v="DCO"/>
    <s v="N/A"/>
  </r>
  <r>
    <n v="15975"/>
    <x v="73"/>
    <x v="24"/>
    <s v="LIFT IFTS 24-04 HUN"/>
    <s v="IFTS"/>
    <n v="63"/>
    <s v="IFTS"/>
    <n v="9"/>
    <m/>
    <s v="X"/>
    <x v="5"/>
    <s v="NET"/>
    <s v="DCA"/>
    <m/>
    <n v="15976"/>
    <s v="NET SMI01"/>
    <s v="12:00"/>
    <s v="13:00"/>
    <d v="1899-12-30T01:00:00"/>
    <s v="12:00"/>
    <d v="1899-12-30T12:50:00"/>
    <d v="1899-12-30T00:50:00"/>
    <s v="DCO"/>
    <s v="N/A"/>
  </r>
  <r>
    <n v="15976"/>
    <x v="73"/>
    <x v="24"/>
    <s v="LIFT IFTS 24-04 HUN"/>
    <s v="IFTS"/>
    <n v="62"/>
    <s v="ACS"/>
    <n v="14"/>
    <m/>
    <s v="X"/>
    <x v="4"/>
    <s v="NET"/>
    <s v="DCA"/>
    <m/>
    <n v="15975"/>
    <s v="NET SMI01"/>
    <d v="1899-12-30T12:00:00"/>
    <d v="1899-12-30T13:00:00"/>
    <d v="1899-12-30T01:00:00"/>
    <s v="12:00"/>
    <d v="1899-12-30T12:50:00"/>
    <d v="1899-12-30T00:50:00"/>
    <s v="DCO"/>
    <s v="N/A"/>
  </r>
  <r>
    <n v="15977"/>
    <x v="73"/>
    <x v="24"/>
    <s v="LIFT IFTS 25-01 HUN"/>
    <s v="IFTS"/>
    <n v="70"/>
    <s v="ACS"/>
    <n v="1"/>
    <m/>
    <s v="X"/>
    <x v="0"/>
    <s v="NET"/>
    <s v="DECI_STD"/>
    <m/>
    <n v="15978"/>
    <s v="FMSC OBFM02"/>
    <s v="12:00"/>
    <s v="13:00"/>
    <d v="1899-12-30T01:00:00"/>
    <d v="1899-12-30T11:50:00"/>
    <d v="1899-12-30T12:40:00"/>
    <d v="1899-12-30T00:50:00"/>
    <s v="DCO"/>
    <s v="N/A"/>
  </r>
  <r>
    <n v="15978"/>
    <x v="74"/>
    <x v="25"/>
    <s v="IP"/>
    <s v="IFTS"/>
    <m/>
    <s v="ACS"/>
    <n v="42"/>
    <m/>
    <s v="X"/>
    <x v="4"/>
    <s v="STDA"/>
    <s v="DECI_STD"/>
    <m/>
    <n v="15977"/>
    <s v="PT EMR03"/>
    <d v="1899-12-30T06:00:00"/>
    <d v="1899-12-30T07:00:00"/>
    <d v="1899-12-30T01:00:00"/>
    <d v="1899-12-30T05:50:00"/>
    <d v="1899-12-30T07:00:00"/>
    <d v="1899-12-30T01:10:00"/>
    <s v="DCO"/>
    <s v="N/A"/>
  </r>
  <r>
    <n v="15979"/>
    <x v="74"/>
    <x v="25"/>
    <s v="LIFT IFTS 25-02 CAN"/>
    <s v="IFTS"/>
    <n v="73"/>
    <s v="ACS"/>
    <n v="14"/>
    <m/>
    <s v="X"/>
    <x v="0"/>
    <s v="STDA"/>
    <s v="DECI_STD"/>
    <m/>
    <m/>
    <s v="FMS CF03"/>
    <s v="06:00"/>
    <s v="07:00"/>
    <d v="1899-12-30T01:00:00"/>
    <s v="06:00"/>
    <s v="07:00"/>
    <d v="1899-12-30T01:00:00"/>
    <s v="DCO"/>
    <s v="N/A"/>
  </r>
  <r>
    <n v="15980"/>
    <x v="74"/>
    <x v="25"/>
    <s v="LIFT IFTS 25-02 CAN"/>
    <s v="IFTS"/>
    <n v="75"/>
    <s v="ACS"/>
    <n v="13"/>
    <m/>
    <s v="X"/>
    <x v="1"/>
    <s v="STDA"/>
    <s v="DECI_STD"/>
    <m/>
    <m/>
    <s v="PT EMR03"/>
    <s v="06:00"/>
    <s v="07:00"/>
    <d v="1899-12-30T01:00:00"/>
    <s v="06:00"/>
    <s v="07:00"/>
    <d v="1899-12-30T01:00:00"/>
    <s v="DCO"/>
    <s v="N/A"/>
  </r>
  <r>
    <n v="15981"/>
    <x v="74"/>
    <x v="25"/>
    <s v="LIFT IFTS 25-02 CAN"/>
    <s v="IFTS"/>
    <n v="74"/>
    <s v="ACS"/>
    <n v="2"/>
    <m/>
    <s v="X"/>
    <x v="6"/>
    <s v="STDA"/>
    <s v="DECI_STD"/>
    <m/>
    <m/>
    <s v="PT EMR03"/>
    <s v="06:00"/>
    <s v="07:00"/>
    <d v="1899-12-30T01:00:00"/>
    <s v="06:00"/>
    <s v="07:00"/>
    <d v="1899-12-30T01:00:00"/>
    <s v="DCO"/>
    <s v="N/A"/>
  </r>
  <r>
    <n v="15982"/>
    <x v="74"/>
    <x v="25"/>
    <s v="LIFT IFTS 24-05 AUT"/>
    <s v="IFTS"/>
    <n v="65"/>
    <s v="ACS"/>
    <n v="10"/>
    <m/>
    <s v="X"/>
    <x v="5"/>
    <s v="NET"/>
    <s v="DECI_STD"/>
    <m/>
    <n v="15983"/>
    <s v="FMSC HACM01"/>
    <s v="07:30"/>
    <s v="08:30"/>
    <d v="1899-12-30T01:00:00"/>
    <d v="1899-12-30T07:30:00"/>
    <d v="1899-12-30T08:30:00"/>
    <d v="1899-12-30T01:00:00"/>
    <s v="DCO"/>
    <s v="N/A"/>
  </r>
  <r>
    <n v="15983"/>
    <x v="74"/>
    <x v="25"/>
    <s v="LIFT IFTS 25-02 JPN"/>
    <s v="IFTS"/>
    <n v="79"/>
    <s v="ACS"/>
    <n v="17"/>
    <m/>
    <s v="X"/>
    <x v="6"/>
    <s v="STDA"/>
    <s v="DECI_STD"/>
    <m/>
    <m/>
    <s v="PT IF01"/>
    <s v="07:30"/>
    <s v="08:30"/>
    <d v="1899-12-30T01:00:00"/>
    <s v="07:30"/>
    <s v="08:30"/>
    <d v="1899-12-30T01:00:00"/>
    <s v="DCO"/>
    <s v="N/A"/>
  </r>
  <r>
    <n v="15984"/>
    <x v="74"/>
    <x v="25"/>
    <s v="LIFT IFTS 25-02 SGP"/>
    <s v="IFTS"/>
    <n v="82"/>
    <s v="ACS"/>
    <n v="5"/>
    <m/>
    <s v="X"/>
    <x v="3"/>
    <s v="STDA"/>
    <s v="DECI_STD"/>
    <m/>
    <m/>
    <s v="PT IF01"/>
    <s v="07:30"/>
    <s v="08:30"/>
    <d v="1899-12-30T01:00:00"/>
    <s v="07:30"/>
    <s v="08:30"/>
    <d v="1899-12-30T01:00:00"/>
    <s v="DCO"/>
    <s v="N/A"/>
  </r>
  <r>
    <n v="15985"/>
    <x v="74"/>
    <x v="25"/>
    <s v="LIFT IFTS 24-04 SPA"/>
    <s v="IFTS"/>
    <n v="59"/>
    <s v="ACS"/>
    <n v="14"/>
    <m/>
    <s v="X"/>
    <x v="5"/>
    <s v="NET"/>
    <s v="DCA"/>
    <m/>
    <n v="15986"/>
    <s v="NET SMI01"/>
    <s v="09:00"/>
    <s v="10:00"/>
    <d v="1899-12-30T01:00:00"/>
    <d v="1899-12-30T09:00:00"/>
    <d v="1899-12-30T10:00:00"/>
    <d v="1899-12-30T01:00:00"/>
    <s v="DCO"/>
    <s v="N/A"/>
  </r>
  <r>
    <n v="15986"/>
    <x v="74"/>
    <x v="25"/>
    <s v="LIFT IFTS 24-04 SPA"/>
    <s v="IFTS"/>
    <n v="61"/>
    <s v="ACS"/>
    <n v="9"/>
    <m/>
    <s v="X"/>
    <x v="4"/>
    <s v="NET"/>
    <s v="DCA"/>
    <m/>
    <n v="15985"/>
    <s v="NET SMI01"/>
    <d v="1899-12-30T09:00:00"/>
    <d v="1899-12-30T10:00:00"/>
    <d v="1899-12-30T01:00:00"/>
    <d v="1899-12-30T09:00:00"/>
    <d v="1899-12-30T10:00:00"/>
    <d v="1899-12-30T01:00:00"/>
    <s v="DCO"/>
    <s v="N/A"/>
  </r>
  <r>
    <n v="15987"/>
    <x v="74"/>
    <x v="25"/>
    <s v="LIFT IFTS 25-01 SGP"/>
    <s v="IFTS"/>
    <n v="69"/>
    <s v="ACS"/>
    <n v="13"/>
    <m/>
    <s v="X"/>
    <x v="0"/>
    <s v="NET"/>
    <s v="DECI_STD"/>
    <m/>
    <n v="15988"/>
    <s v="FMSC OBFM01"/>
    <s v="09:00"/>
    <s v="10:00"/>
    <d v="1899-12-30T01:00:00"/>
    <s v="09:00"/>
    <s v="10:00"/>
    <d v="1899-12-30T01:00:00"/>
    <s v="DCO"/>
    <s v="N/A"/>
  </r>
  <r>
    <n v="15988"/>
    <x v="74"/>
    <x v="25"/>
    <s v="LIFT IFTS 25-02 UK"/>
    <s v="IFTS"/>
    <n v="81"/>
    <s v="ACS"/>
    <n v="2"/>
    <m/>
    <s v="X"/>
    <x v="6"/>
    <s v="STDA"/>
    <s v="DECI_STD"/>
    <m/>
    <m/>
    <s v="PTIF02-RR01"/>
    <s v="09:00"/>
    <s v="10:00"/>
    <d v="1899-12-30T01:00:00"/>
    <s v="09:00"/>
    <s v="10:00"/>
    <d v="1899-12-30T01:00:00"/>
    <s v="DCO"/>
    <s v="N/A"/>
  </r>
  <r>
    <n v="15989"/>
    <x v="74"/>
    <x v="25"/>
    <s v="LIFT IFTS 25-02 UK"/>
    <s v="IFTS"/>
    <n v="80"/>
    <s v="IFTS"/>
    <n v="23"/>
    <m/>
    <s v="X"/>
    <x v="3"/>
    <s v="STDA"/>
    <s v="DECI_STD"/>
    <m/>
    <m/>
    <s v="PT IF02"/>
    <s v="09:00"/>
    <s v="10:00"/>
    <d v="1899-12-30T01:00:00"/>
    <s v="09:00"/>
    <s v="10:00"/>
    <d v="1899-12-30T01:00:00"/>
    <s v="DCO"/>
    <s v="N/A"/>
  </r>
  <r>
    <n v="15990"/>
    <x v="74"/>
    <x v="25"/>
    <s v="LIFT IFTS 24-04 HUN"/>
    <s v="IFTS"/>
    <n v="62"/>
    <s v="ACS"/>
    <n v="17"/>
    <m/>
    <s v="X"/>
    <x v="5"/>
    <s v="NET"/>
    <s v="DCA"/>
    <m/>
    <n v="15991"/>
    <s v="NET SMI02"/>
    <s v="10:30"/>
    <s v="11:30"/>
    <d v="1899-12-30T01:00:00"/>
    <d v="1899-12-30T10:30:00"/>
    <d v="1899-12-30T11:30:00"/>
    <d v="1899-12-30T01:00:00"/>
    <s v="DCO"/>
    <s v="N/A"/>
  </r>
  <r>
    <n v="15991"/>
    <x v="74"/>
    <x v="25"/>
    <s v="LIFT IFTS 24-04 HUN"/>
    <s v="IFTS"/>
    <n v="63"/>
    <s v="ACS"/>
    <n v="10"/>
    <m/>
    <s v="X"/>
    <x v="4"/>
    <s v="NET"/>
    <s v="DCA"/>
    <m/>
    <n v="15990"/>
    <s v="NET SMI02"/>
    <d v="1899-12-30T10:30:00"/>
    <d v="1899-12-30T11:30:00"/>
    <d v="1899-12-30T01:00:00"/>
    <d v="1899-12-30T10:30:00"/>
    <d v="1899-12-30T11:30:00"/>
    <d v="1899-12-30T01:00:00"/>
    <s v="DCO"/>
    <s v="N/A"/>
  </r>
  <r>
    <n v="15992"/>
    <x v="74"/>
    <x v="25"/>
    <s v="LIFT IFTS 24-04 SPA"/>
    <s v="IFTS"/>
    <n v="58"/>
    <s v="ACS"/>
    <n v="32"/>
    <m/>
    <s v="X"/>
    <x v="0"/>
    <s v="NET"/>
    <s v="DCA"/>
    <m/>
    <n v="15993"/>
    <s v="NET SMI01"/>
    <s v="10:30"/>
    <s v="11:30"/>
    <d v="1899-12-30T01:00:00"/>
    <s v="10:30"/>
    <s v="11:30"/>
    <d v="1899-12-30T01:00:00"/>
    <s v="DCO"/>
    <s v="N/A"/>
  </r>
  <r>
    <n v="15993"/>
    <x v="74"/>
    <x v="25"/>
    <s v="LIFT IFTS 24-04 SPA"/>
    <s v="IFTS"/>
    <n v="60"/>
    <s v="ACS"/>
    <n v="5"/>
    <m/>
    <s v="X"/>
    <x v="1"/>
    <s v="NET"/>
    <s v="DCA"/>
    <m/>
    <n v="15992"/>
    <s v="NET SMI01"/>
    <d v="1899-12-30T10:30:00"/>
    <d v="1899-12-30T11:30:00"/>
    <d v="1899-12-30T01:00:00"/>
    <d v="1899-12-30T10:30:00"/>
    <d v="1899-12-30T11:30:00"/>
    <d v="1899-12-30T01:00:00"/>
    <s v="DCO"/>
    <s v="N/A"/>
  </r>
  <r>
    <n v="15994"/>
    <x v="74"/>
    <x v="25"/>
    <s v="LIFT IFTS 25-02 JPN"/>
    <s v="IFTS"/>
    <n v="77"/>
    <s v="ACS"/>
    <n v="1"/>
    <m/>
    <s v="X"/>
    <x v="6"/>
    <s v="STDA"/>
    <s v="DECI_STD"/>
    <m/>
    <m/>
    <s v="PT IF01"/>
    <s v="10:30"/>
    <s v="11:30"/>
    <d v="1899-12-30T01:00:00"/>
    <s v="10:30"/>
    <s v="11:30"/>
    <d v="1899-12-30T01:00:00"/>
    <s v="DCO"/>
    <s v="N/A"/>
  </r>
  <r>
    <n v="15995"/>
    <x v="74"/>
    <x v="25"/>
    <s v="LIFT IFTS 24-04 SPA"/>
    <s v="IFTS"/>
    <n v="61"/>
    <s v="ACS"/>
    <n v="13"/>
    <m/>
    <s v="X"/>
    <x v="5"/>
    <s v="NET"/>
    <s v="DCA"/>
    <m/>
    <n v="15996"/>
    <s v="NET SMI02"/>
    <s v="12:00"/>
    <s v="13:00"/>
    <d v="1899-12-30T01:00:00"/>
    <s v="12:00"/>
    <s v="13:00"/>
    <d v="1899-12-30T01:00:00"/>
    <s v="DCO"/>
    <s v="N/A"/>
  </r>
  <r>
    <n v="15996"/>
    <x v="74"/>
    <x v="25"/>
    <s v="LIFT IFTS 24-04 SPA"/>
    <s v="IFTS"/>
    <n v="59"/>
    <s v="IFTS"/>
    <n v="23"/>
    <m/>
    <s v="X"/>
    <x v="4"/>
    <s v="NET"/>
    <s v="DCA"/>
    <m/>
    <n v="15995"/>
    <s v="NET SMI02"/>
    <d v="1899-12-30T12:00:00"/>
    <d v="1899-12-30T13:00:00"/>
    <d v="1899-12-30T01:00:00"/>
    <s v="12:00"/>
    <s v="13:00"/>
    <d v="1899-12-30T01:00:00"/>
    <s v="DCO"/>
    <s v="N/A"/>
  </r>
  <r>
    <n v="15997"/>
    <x v="74"/>
    <x v="25"/>
    <s v="LIFT IFTS 25-01 SGP"/>
    <s v="IFTS"/>
    <n v="68"/>
    <s v="ACS"/>
    <n v="9"/>
    <m/>
    <s v="X"/>
    <x v="0"/>
    <s v="NET"/>
    <s v="DECI_STD"/>
    <m/>
    <n v="15998"/>
    <s v="FMSC OBFM01"/>
    <s v="12:00"/>
    <s v="13:00"/>
    <d v="1899-12-30T01:00:00"/>
    <s v="12:00"/>
    <s v="13:00"/>
    <d v="1899-12-30T01:00:00"/>
    <s v="DCO"/>
    <s v="N/A"/>
  </r>
  <r>
    <n v="15998"/>
    <x v="74"/>
    <x v="25"/>
    <s v="LIFT IFTS 25-02 CAN"/>
    <s v="IFTS"/>
    <n v="73"/>
    <s v="ACS"/>
    <n v="14"/>
    <m/>
    <s v="X"/>
    <x v="6"/>
    <s v="STDA"/>
    <s v="DECI_STD"/>
    <m/>
    <m/>
    <s v="PT EMR03"/>
    <s v="12:00"/>
    <s v="13:00"/>
    <d v="1899-12-30T01:00:00"/>
    <s v="12:00"/>
    <s v="13:00"/>
    <d v="1899-12-30T01:00:00"/>
    <s v="DCO"/>
    <s v="N/A"/>
  </r>
  <r>
    <n v="15999"/>
    <x v="74"/>
    <x v="25"/>
    <s v="LIFT IFTS 25-02 SGP"/>
    <s v="IFTS"/>
    <n v="83"/>
    <s v="ACS"/>
    <n v="2"/>
    <m/>
    <s v="X"/>
    <x v="3"/>
    <s v="STDA"/>
    <s v="DECI_STD"/>
    <m/>
    <m/>
    <s v="PT IF01"/>
    <s v="12:00"/>
    <s v="13:00"/>
    <d v="1899-12-30T01:00:00"/>
    <s v="12:00"/>
    <s v="13:00"/>
    <d v="1899-12-30T01:00:00"/>
    <s v="DCO"/>
    <s v="N/A"/>
  </r>
  <r>
    <n v="16000"/>
    <x v="74"/>
    <x v="25"/>
    <s v="IP"/>
    <s v="AMI"/>
    <n v="6"/>
    <s v="AMI"/>
    <n v="38"/>
    <m/>
    <s v="X"/>
    <x v="2"/>
    <s v="STDA"/>
    <s v="DECI_STD"/>
    <m/>
    <m/>
    <s v="RI SEM"/>
    <s v="12:30"/>
    <s v="13:30"/>
    <d v="1899-12-30T01:00:00"/>
    <s v="12:30"/>
    <s v="13:30"/>
    <d v="1899-12-30T01:00:00"/>
    <s v="DCO"/>
    <s v="N/A"/>
  </r>
  <r>
    <n v="16001"/>
    <x v="74"/>
    <x v="25"/>
    <s v="LIFT IFTS 24-04 SPA"/>
    <s v="IFTS"/>
    <n v="60"/>
    <s v="ACS"/>
    <n v="17"/>
    <m/>
    <s v="X"/>
    <x v="5"/>
    <s v="NET"/>
    <s v="DCA"/>
    <m/>
    <n v="16002"/>
    <s v="NET SMI02"/>
    <s v="13:30"/>
    <s v="14:30"/>
    <d v="1899-12-30T01:00:00"/>
    <d v="1899-12-30T13:30:00"/>
    <d v="1899-12-30T14:20:00"/>
    <d v="1899-12-30T00:50:00"/>
    <s v="DCO"/>
    <s v="N/A"/>
  </r>
  <r>
    <n v="16002"/>
    <x v="74"/>
    <x v="25"/>
    <s v="LIFT IFTS 24-04 SPA"/>
    <s v="IFTS"/>
    <n v="58"/>
    <s v="ACS"/>
    <n v="12"/>
    <m/>
    <s v="X"/>
    <x v="4"/>
    <s v="NET"/>
    <s v="DCA"/>
    <m/>
    <n v="16001"/>
    <s v="NET SMI02"/>
    <d v="1899-12-30T13:30:00"/>
    <d v="1899-12-30T14:30:00"/>
    <d v="1899-12-30T01:00:00"/>
    <d v="1899-12-30T13:30:00"/>
    <d v="1899-12-30T14:20:00"/>
    <d v="1899-12-30T00:50:00"/>
    <s v="DCO"/>
    <s v="N/A"/>
  </r>
  <r>
    <n v="16003"/>
    <x v="74"/>
    <x v="25"/>
    <s v="LIFT 24-45 ITA"/>
    <s v="AMI"/>
    <n v="34"/>
    <s v="ACS"/>
    <n v="32"/>
    <s v="X"/>
    <m/>
    <x v="0"/>
    <s v="NET"/>
    <s v="DECI_STD"/>
    <m/>
    <n v="16004"/>
    <s v="SD HBFM02"/>
    <s v="13:30"/>
    <s v="14:00"/>
    <d v="1899-12-30T00:30:00"/>
    <s v="13:30"/>
    <s v="14:00"/>
    <d v="1899-12-30T00:30:00"/>
    <s v="DCO"/>
    <s v="N/A"/>
  </r>
  <r>
    <n v="16004"/>
    <x v="74"/>
    <x v="25"/>
    <s v="LIFT IFTS QATAR 25-01"/>
    <s v="QATAR"/>
    <n v="65"/>
    <s v="ACS"/>
    <n v="10"/>
    <m/>
    <s v="X"/>
    <x v="6"/>
    <s v="STDA"/>
    <s v="DECI_STD"/>
    <m/>
    <m/>
    <s v="PT IFB01"/>
    <s v="13:30"/>
    <d v="1899-12-30T14:40:00"/>
    <d v="1899-12-30T01:10:00"/>
    <s v="13:30"/>
    <d v="1899-12-30T14:40:00"/>
    <d v="1899-12-30T01:10:00"/>
    <s v="DCO"/>
    <s v="N/A"/>
  </r>
  <r>
    <n v="16005"/>
    <x v="74"/>
    <x v="25"/>
    <s v="LIFT IFTS QATAR 25-01"/>
    <s v="QATAR"/>
    <n v="68"/>
    <s v="ACS"/>
    <n v="5"/>
    <m/>
    <s v="X"/>
    <x v="3"/>
    <s v="STDA"/>
    <s v="DECI_STD"/>
    <m/>
    <m/>
    <s v="PT IFB01"/>
    <s v="13:30"/>
    <s v="14:30"/>
    <d v="1899-12-30T01:00:00"/>
    <s v="13:30"/>
    <s v="14:30"/>
    <d v="1899-12-30T01:00:00"/>
    <s v="DCO"/>
    <s v="N/A"/>
  </r>
  <r>
    <n v="16006"/>
    <x v="75"/>
    <x v="25"/>
    <s v="LIFT 24-44 ITA"/>
    <s v="AMI"/>
    <n v="71"/>
    <s v="ACS"/>
    <n v="13"/>
    <s v="X"/>
    <m/>
    <x v="5"/>
    <s v="NET"/>
    <s v="DCA"/>
    <m/>
    <n v="16007"/>
    <s v="SD R2V02"/>
    <s v="06:00"/>
    <s v="07:00"/>
    <d v="1899-12-30T01:00:00"/>
    <d v="1899-12-30T06:00:00"/>
    <d v="1899-12-30T07:00:00"/>
    <d v="1899-12-30T01:00:00"/>
    <s v="DCO"/>
    <s v="N/A"/>
  </r>
  <r>
    <n v="16007"/>
    <x v="75"/>
    <x v="25"/>
    <s v="LIFT 24-44 ITA"/>
    <s v="AMI"/>
    <n v="73"/>
    <s v="ACS"/>
    <n v="2"/>
    <s v="X"/>
    <m/>
    <x v="4"/>
    <s v="NET"/>
    <s v="DCA"/>
    <m/>
    <n v="16006"/>
    <s v="SD R2V02"/>
    <d v="1899-12-30T06:00:00"/>
    <d v="1899-12-30T07:00:00"/>
    <d v="1899-12-30T01:00:00"/>
    <d v="1899-12-30T06:00:00"/>
    <d v="1899-12-30T07:00:00"/>
    <d v="1899-12-30T01:00:00"/>
    <s v="DCO"/>
    <s v="N/A"/>
  </r>
  <r>
    <n v="16008"/>
    <x v="75"/>
    <x v="25"/>
    <s v="LIFT IFTS 25-02 CAN"/>
    <s v="IFTS"/>
    <n v="75"/>
    <s v="ACS"/>
    <n v="1"/>
    <m/>
    <s v="X"/>
    <x v="6"/>
    <s v="STDA"/>
    <s v="DECI_STD"/>
    <m/>
    <m/>
    <s v="PT EMR04"/>
    <s v="06:00"/>
    <s v="07:00"/>
    <d v="1899-12-30T01:00:00"/>
    <s v="06:00"/>
    <s v="07:00"/>
    <d v="1899-12-30T01:00:00"/>
    <s v="DCO"/>
    <s v="N/A"/>
  </r>
  <r>
    <n v="16009"/>
    <x v="75"/>
    <x v="25"/>
    <s v="LIFT IFTS 25-01 HUN"/>
    <s v="IFTS"/>
    <n v="70"/>
    <s v="ACS"/>
    <n v="10"/>
    <m/>
    <s v="X"/>
    <x v="3"/>
    <s v="STDA"/>
    <s v="DECI_STD"/>
    <m/>
    <m/>
    <s v="PT-ERT02"/>
    <s v="13:30"/>
    <s v="14:30"/>
    <d v="1899-12-30T01:00:00"/>
    <s v="13:30"/>
    <s v="14:30"/>
    <d v="1899-12-30T01:00:00"/>
    <s v="DCO"/>
    <s v="N/A"/>
  </r>
  <r>
    <n v="16010"/>
    <x v="76"/>
    <x v="25"/>
    <s v="IFTS 25-01 QAT"/>
    <s v="QATAR"/>
    <n v="76"/>
    <s v="IFTS"/>
    <n v="9"/>
    <s v="X"/>
    <m/>
    <x v="2"/>
    <s v="STDA"/>
    <s v="DECI_STD"/>
    <m/>
    <m/>
    <s v="PT IFB01"/>
    <s v="14:30"/>
    <s v="15:30"/>
    <d v="1899-12-30T01:00:00"/>
    <d v="1899-12-30T14:30:00"/>
    <d v="1899-12-30T15:30:00"/>
    <d v="1899-12-30T01:00:00"/>
    <s v="DCO"/>
    <s v="N/A"/>
  </r>
  <r>
    <n v="16011"/>
    <x v="75"/>
    <x v="25"/>
    <s v="LIFT IFTS 24-04 JPN"/>
    <s v="IFTS"/>
    <n v="57"/>
    <s v="ACS"/>
    <n v="17"/>
    <m/>
    <s v="X"/>
    <x v="5"/>
    <s v="NET"/>
    <s v="DECI_STD"/>
    <m/>
    <n v="16012"/>
    <s v="FMSC HACM01"/>
    <s v="07:30"/>
    <s v="08:30"/>
    <d v="1899-12-30T01:00:00"/>
    <d v="1899-12-30T07:30:00"/>
    <d v="1899-12-30T08:30:00"/>
    <d v="1899-12-30T01:00:00"/>
    <s v="DCO"/>
    <s v="N/A"/>
  </r>
  <r>
    <n v="16012"/>
    <x v="75"/>
    <x v="25"/>
    <s v="LIFT IFTS QATAR 25-01"/>
    <s v="QATAR"/>
    <n v="65"/>
    <s v="IFTS"/>
    <n v="22"/>
    <m/>
    <s v="X"/>
    <x v="6"/>
    <s v="STDA"/>
    <s v="DECI_STD"/>
    <m/>
    <m/>
    <s v="PT IFB02"/>
    <s v="07:30"/>
    <s v="08:30"/>
    <d v="1899-12-30T01:00:00"/>
    <s v="07:30"/>
    <d v="1899-12-30T08:35:00"/>
    <d v="1899-12-30T01:05:00"/>
    <s v="DCO"/>
    <s v="N/A"/>
  </r>
  <r>
    <n v="16013"/>
    <x v="75"/>
    <x v="25"/>
    <s v="LIFT IFTS 24-04 HUN"/>
    <s v="IFTS"/>
    <n v="62"/>
    <s v="ACS"/>
    <n v="9"/>
    <m/>
    <s v="X"/>
    <x v="5"/>
    <s v="NET"/>
    <s v="BTAG_DECI"/>
    <m/>
    <n v="16014"/>
    <s v="NET BTAG01"/>
    <s v="09:00"/>
    <s v="10:00"/>
    <d v="1899-12-30T01:00:00"/>
    <d v="1899-12-30T09:00:00"/>
    <d v="1899-12-30T09:50:00"/>
    <d v="1899-12-30T00:50:00"/>
    <s v="DCO"/>
    <s v="N/A"/>
  </r>
  <r>
    <n v="16014"/>
    <x v="75"/>
    <x v="25"/>
    <s v="LIFT IFTS 24-04 HUN"/>
    <s v="IFTS"/>
    <n v="63"/>
    <s v="ACS"/>
    <n v="1"/>
    <m/>
    <s v="X"/>
    <x v="4"/>
    <s v="NET"/>
    <s v="BTAG_DECI"/>
    <m/>
    <n v="16013"/>
    <s v="NET BTAG01"/>
    <d v="1899-12-30T09:00:00"/>
    <d v="1899-12-30T10:00:00"/>
    <d v="1899-12-30T01:00:00"/>
    <d v="1899-12-30T09:00:00"/>
    <d v="1899-12-30T09:50:00"/>
    <d v="1899-12-30T00:50:00"/>
    <s v="DCO"/>
    <s v="N/A"/>
  </r>
  <r>
    <n v="16015"/>
    <x v="75"/>
    <x v="25"/>
    <s v="LIFT IFTS 25-01 SGP"/>
    <s v="IFTS"/>
    <n v="68"/>
    <s v="ACS"/>
    <n v="13"/>
    <m/>
    <s v="X"/>
    <x v="0"/>
    <s v="NET"/>
    <s v="DECI_STD"/>
    <m/>
    <n v="16016"/>
    <s v="FMSC OBFM02"/>
    <s v="09:00"/>
    <s v="10:00"/>
    <d v="1899-12-30T01:00:00"/>
    <s v="09:00"/>
    <s v="10:00"/>
    <d v="1899-12-30T01:00:00"/>
    <s v="DCO"/>
    <s v="N/A"/>
  </r>
  <r>
    <n v="16016"/>
    <x v="75"/>
    <x v="25"/>
    <s v="LIFT IFTS 25-02 CAN"/>
    <s v="IFTS"/>
    <n v="74"/>
    <s v="ACS"/>
    <n v="2"/>
    <m/>
    <s v="X"/>
    <x v="6"/>
    <s v="STDA"/>
    <s v="DECI_STD"/>
    <m/>
    <m/>
    <s v="PT EMR04"/>
    <s v="09:00"/>
    <s v="10:00"/>
    <d v="1899-12-30T01:00:00"/>
    <s v="09:00"/>
    <s v="10:00"/>
    <d v="1899-12-30T01:00:00"/>
    <s v="DCO"/>
    <s v="N/A"/>
  </r>
  <r>
    <n v="16017"/>
    <x v="76"/>
    <x v="25"/>
    <s v="LIFT IFTS 25-02 CAN"/>
    <s v="IFTS"/>
    <n v="74"/>
    <s v="ACS"/>
    <n v="14"/>
    <m/>
    <s v="X"/>
    <x v="3"/>
    <s v="STDA"/>
    <s v="DECI_STD"/>
    <m/>
    <m/>
    <s v="FMS CF03"/>
    <s v="11:30"/>
    <s v="12:30"/>
    <d v="1899-12-30T01:00:00"/>
    <d v="1899-12-30T11:30:00"/>
    <d v="1899-12-30T12:30:00"/>
    <d v="1899-12-30T01:00:00"/>
    <s v="DCO"/>
    <s v="N/A"/>
  </r>
  <r>
    <n v="16018"/>
    <x v="75"/>
    <x v="25"/>
    <s v="LIFT IFTS 24-04 JPN"/>
    <s v="IFTS"/>
    <n v="55"/>
    <s v="ACS"/>
    <n v="12"/>
    <m/>
    <s v="X"/>
    <x v="0"/>
    <s v="NET"/>
    <s v="DECI_STD"/>
    <m/>
    <n v="16019"/>
    <s v="FMSC HACM01"/>
    <s v="10:30"/>
    <s v="11:30"/>
    <d v="1899-12-30T01:00:00"/>
    <s v="10:30"/>
    <s v="11:30"/>
    <d v="1899-12-30T01:00:00"/>
    <s v="DCO"/>
    <s v="N/A"/>
  </r>
  <r>
    <n v="16019"/>
    <x v="75"/>
    <x v="25"/>
    <s v="LIFT IFTS 24-04 CAN"/>
    <s v="IFTS"/>
    <n v="52"/>
    <s v="ACS"/>
    <n v="32"/>
    <m/>
    <s v="X"/>
    <x v="6"/>
    <s v="STDA"/>
    <s v="BRV_R2R_STD"/>
    <m/>
    <m/>
    <s v="PT R2R01"/>
    <s v="10:30"/>
    <s v="11:30"/>
    <d v="1899-12-30T01:00:00"/>
    <s v="10:30"/>
    <s v="11:30"/>
    <d v="1899-12-30T01:00:00"/>
    <s v="DCO"/>
    <s v="N/A"/>
  </r>
  <r>
    <n v="16020"/>
    <x v="76"/>
    <x v="25"/>
    <s v="LIFT IFTS 25-02 JPN"/>
    <s v="IFTS"/>
    <n v="77"/>
    <s v="ACS"/>
    <n v="10"/>
    <m/>
    <s v="X"/>
    <x v="3"/>
    <s v="STDA"/>
    <s v="DECI_STD"/>
    <m/>
    <m/>
    <s v="PT IF02"/>
    <s v="13:00"/>
    <s v="14:00"/>
    <d v="1899-12-30T01:00:00"/>
    <d v="1899-12-30T13:00:00"/>
    <d v="1899-12-30T14:00:00"/>
    <d v="1899-12-30T01:00:00"/>
    <s v="DCO"/>
    <s v="N/A"/>
  </r>
  <r>
    <n v="16021"/>
    <x v="75"/>
    <x v="25"/>
    <s v="LIP 24-03 SGP"/>
    <s v="IFTS"/>
    <n v="41"/>
    <s v="ACS"/>
    <n v="9"/>
    <m/>
    <s v="X"/>
    <x v="5"/>
    <s v="NET"/>
    <s v="DCA"/>
    <m/>
    <n v="16022"/>
    <s v="SD QRA01"/>
    <s v="12:00"/>
    <s v="13:00"/>
    <d v="1899-12-30T01:00:00"/>
    <s v="12:00"/>
    <s v="13:00"/>
    <d v="1899-12-30T01:00:00"/>
    <s v="DCO"/>
    <s v="N/A"/>
  </r>
  <r>
    <n v="16022"/>
    <x v="75"/>
    <x v="25"/>
    <s v="LIP 24-03 AUT"/>
    <s v="IFTS"/>
    <n v="42"/>
    <s v="IFTS"/>
    <n v="23"/>
    <m/>
    <s v="X"/>
    <x v="4"/>
    <s v="NET"/>
    <s v="DCA"/>
    <m/>
    <n v="16021"/>
    <s v="SD QRA01"/>
    <d v="1899-12-30T12:00:00"/>
    <d v="1899-12-30T13:00:00"/>
    <d v="1899-12-30T01:00:00"/>
    <s v="12:00"/>
    <s v="13:00"/>
    <d v="1899-12-30T01:00:00"/>
    <s v="DCO"/>
    <s v="N/A"/>
  </r>
  <r>
    <n v="16023"/>
    <x v="75"/>
    <x v="25"/>
    <s v="LIFT IFTS 24-04 JPN"/>
    <s v="IFTS"/>
    <n v="57"/>
    <s v="ACS"/>
    <n v="1"/>
    <m/>
    <s v="X"/>
    <x v="0"/>
    <s v="NET"/>
    <s v="DECI_STD"/>
    <m/>
    <n v="16024"/>
    <s v="FMSC HACM02"/>
    <s v="12:00"/>
    <s v="13:00"/>
    <d v="1899-12-30T01:00:00"/>
    <d v="1899-12-30T11:50:00"/>
    <d v="1899-12-30T12:50:00"/>
    <d v="1899-12-30T01:00:00"/>
    <s v="DCO"/>
    <s v="N/A"/>
  </r>
  <r>
    <n v="16024"/>
    <x v="75"/>
    <x v="25"/>
    <s v="LIFT IFTS 24-04 CAN"/>
    <s v="IFTS"/>
    <n v="53"/>
    <s v="ACS"/>
    <n v="14"/>
    <m/>
    <s v="X"/>
    <x v="6"/>
    <s v="STDA"/>
    <s v="BRV_R2R_STD"/>
    <m/>
    <m/>
    <s v="PT R2R01"/>
    <s v="12:00"/>
    <s v="13:00"/>
    <d v="1899-12-30T01:00:00"/>
    <s v="12:00"/>
    <s v="13:00"/>
    <d v="1899-12-30T01:00:00"/>
    <s v="DCO"/>
    <s v="N/A"/>
  </r>
  <r>
    <n v="16025"/>
    <x v="76"/>
    <x v="25"/>
    <s v="LIFT IFTS QATAR 25-01"/>
    <s v="QATAR"/>
    <n v="63"/>
    <s v="ACS"/>
    <n v="14"/>
    <m/>
    <s v="X"/>
    <x v="3"/>
    <s v="STDA"/>
    <s v="DECI_STD"/>
    <m/>
    <m/>
    <s v="PT IFB01"/>
    <s v="14:30"/>
    <s v="15:30"/>
    <d v="1899-12-30T01:00:00"/>
    <d v="1899-12-30T14:30:00"/>
    <d v="1899-12-30T15:30:00"/>
    <d v="1899-12-30T01:00:00"/>
    <s v="DCO"/>
    <s v="N/A"/>
  </r>
  <r>
    <n v="16026"/>
    <x v="75"/>
    <x v="25"/>
    <s v="LIFT IFTS 24-04 HUN"/>
    <s v="IFTS"/>
    <n v="63"/>
    <s v="ACS"/>
    <n v="17"/>
    <m/>
    <s v="X"/>
    <x v="5"/>
    <s v="NET"/>
    <s v="BTAG_DECI"/>
    <m/>
    <n v="16027"/>
    <s v="NET BTAG02"/>
    <s v="13:30"/>
    <s v="14:30"/>
    <d v="1899-12-30T01:00:00"/>
    <d v="1899-12-30T13:15:00"/>
    <d v="1899-12-30T14:15:00"/>
    <d v="1899-12-30T01:00:00"/>
    <s v="DCO"/>
    <s v="N/A"/>
  </r>
  <r>
    <n v="16027"/>
    <x v="75"/>
    <x v="25"/>
    <s v="LIFT IFTS 24-04 HUN"/>
    <s v="IFTS"/>
    <n v="62"/>
    <s v="ACS"/>
    <n v="12"/>
    <m/>
    <s v="X"/>
    <x v="4"/>
    <s v="NET"/>
    <s v="BTAG_DECI"/>
    <m/>
    <n v="16026"/>
    <s v="NET BTAG02"/>
    <d v="1899-12-30T13:30:00"/>
    <d v="1899-12-30T14:30:00"/>
    <d v="1899-12-30T01:00:00"/>
    <d v="1899-12-30T13:15:00"/>
    <d v="1899-12-30T14:15:00"/>
    <d v="1899-12-30T01:00:00"/>
    <s v="DCO"/>
    <s v="N/A"/>
  </r>
  <r>
    <n v="16028"/>
    <x v="75"/>
    <x v="25"/>
    <s v="LIFT IFTS 24-04 SPA"/>
    <s v="IFTS"/>
    <n v="58"/>
    <s v="ACS"/>
    <n v="32"/>
    <m/>
    <s v="X"/>
    <x v="0"/>
    <s v="NET"/>
    <s v="DECI_PGM"/>
    <m/>
    <n v="16029"/>
    <s v="NET PGM01"/>
    <s v="13:30"/>
    <s v="14:30"/>
    <d v="1899-12-30T01:00:00"/>
    <s v="13:30"/>
    <s v="14:30"/>
    <d v="1899-12-30T01:00:00"/>
    <s v="DCO"/>
    <s v="N/A"/>
  </r>
  <r>
    <n v="16029"/>
    <x v="75"/>
    <x v="25"/>
    <s v="LIFT IFTS 24-04 SPA"/>
    <s v="IFTS"/>
    <n v="60"/>
    <s v="ACS"/>
    <n v="5"/>
    <m/>
    <s v="X"/>
    <x v="1"/>
    <s v="NET"/>
    <s v="DECI_PGM"/>
    <m/>
    <n v="16028"/>
    <s v="NET PGM01"/>
    <d v="1899-12-30T13:30:00"/>
    <d v="1899-12-30T14:30:00"/>
    <d v="1899-12-30T01:00:00"/>
    <d v="1899-12-30T13:30:00"/>
    <d v="1899-12-30T14:30:00"/>
    <d v="1899-12-30T01:00:00"/>
    <s v="DCO"/>
    <s v="N/A"/>
  </r>
  <r>
    <n v="16030"/>
    <x v="75"/>
    <x v="25"/>
    <s v="LIFT IFTS 25-02 UK"/>
    <s v="IFTS"/>
    <n v="81"/>
    <s v="IFTS"/>
    <n v="22"/>
    <m/>
    <s v="X"/>
    <x v="6"/>
    <s v="STDA"/>
    <s v="DECI_STD"/>
    <m/>
    <m/>
    <s v="PT EMR01"/>
    <s v="13:30"/>
    <s v="14:30"/>
    <d v="1899-12-30T01:00:00"/>
    <s v="13:30"/>
    <s v="14:30"/>
    <d v="1899-12-30T01:00:00"/>
    <s v="DCO"/>
    <s v="N/A"/>
  </r>
  <r>
    <n v="16031"/>
    <x v="76"/>
    <x v="25"/>
    <s v="LIFT IFTS 25-02 UK"/>
    <s v="IFTS"/>
    <n v="81"/>
    <s v="ACS"/>
    <n v="10"/>
    <m/>
    <s v="X"/>
    <x v="3"/>
    <s v="STDA"/>
    <s v="DECI_STD"/>
    <m/>
    <m/>
    <s v="PT EMR02"/>
    <s v="16:00"/>
    <s v="17:00"/>
    <d v="1899-12-30T01:00:00"/>
    <d v="1899-12-30T16:00:00"/>
    <d v="1899-12-30T16:05:00"/>
    <d v="1899-12-30T00:05:00"/>
    <s v="DNCO"/>
    <s v="CD3"/>
  </r>
  <r>
    <n v="16032"/>
    <x v="76"/>
    <x v="25"/>
    <s v="LIP 24-03 AUT"/>
    <s v="IFTS"/>
    <n v="42"/>
    <s v="IFTS"/>
    <n v="10"/>
    <m/>
    <s v="X"/>
    <x v="5"/>
    <s v="NET"/>
    <s v="DCA"/>
    <m/>
    <n v="16033"/>
    <s v="SD QRA02"/>
    <s v="11:30"/>
    <s v="12:30"/>
    <d v="1899-12-30T01:00:00"/>
    <d v="1899-12-30T11:30:00"/>
    <d v="1899-12-30T12:30:00"/>
    <d v="1899-12-30T01:00:00"/>
    <s v="DCO"/>
    <s v="N/A"/>
  </r>
  <r>
    <n v="16033"/>
    <x v="76"/>
    <x v="25"/>
    <s v="LIP 24-03 SGP"/>
    <s v="IFTS"/>
    <n v="41"/>
    <s v="ACS"/>
    <n v="17"/>
    <m/>
    <s v="X"/>
    <x v="4"/>
    <s v="NET"/>
    <s v="DCA"/>
    <m/>
    <n v="16032"/>
    <s v="SD QRA02"/>
    <d v="1899-12-30T11:30:00"/>
    <d v="1899-12-30T12:30:00"/>
    <d v="1899-12-30T01:00:00"/>
    <d v="1899-12-30T11:30:00"/>
    <d v="1899-12-30T12:30:00"/>
    <d v="1899-12-30T01:00:00"/>
    <s v="DCO"/>
    <s v="N/A"/>
  </r>
  <r>
    <n v="16034"/>
    <x v="76"/>
    <x v="25"/>
    <s v="LIP 24-04 CAN"/>
    <s v="IFTS"/>
    <n v="50"/>
    <s v="ACS"/>
    <n v="9"/>
    <m/>
    <s v="X"/>
    <x v="0"/>
    <s v="NET"/>
    <s v="DECI_STD"/>
    <m/>
    <n v="16035"/>
    <s v="SD HBFM01"/>
    <s v="11:30"/>
    <s v="12:30"/>
    <d v="1899-12-30T01:00:00"/>
    <s v="11:30"/>
    <s v="12:30"/>
    <d v="1899-12-30T01:00:00"/>
    <s v="DCO"/>
    <s v="N/A"/>
  </r>
  <r>
    <n v="16035"/>
    <x v="76"/>
    <x v="25"/>
    <s v="LIFT IFTS 24-04 CAN"/>
    <s v="IFTS"/>
    <n v="52"/>
    <s v="AMI"/>
    <n v="19"/>
    <m/>
    <s v="X"/>
    <x v="6"/>
    <s v="STDA"/>
    <s v="BRV_R2R_STD"/>
    <m/>
    <m/>
    <s v="PT R2R02"/>
    <s v="11:30"/>
    <s v="12:30"/>
    <d v="1899-12-30T01:00:00"/>
    <d v="1899-12-30T11:30:00"/>
    <d v="1899-12-30T12:30:00"/>
    <d v="1899-12-30T01:00:00"/>
    <s v="DCO"/>
    <s v="N/A"/>
  </r>
  <r>
    <n v="16036"/>
    <x v="76"/>
    <x v="25"/>
    <s v="LIFT IFTS 25-02 UK"/>
    <s v="IFTS"/>
    <n v="80"/>
    <s v="IFTS"/>
    <n v="23"/>
    <m/>
    <s v="X"/>
    <x v="2"/>
    <s v="STDA"/>
    <s v="DECI_STD"/>
    <m/>
    <m/>
    <s v="PT EMR02"/>
    <s v="16:00"/>
    <s v="17:00"/>
    <d v="1899-12-30T01:00:00"/>
    <d v="1899-12-30T16:00:00"/>
    <d v="1899-12-30T17:00:00"/>
    <d v="1899-12-30T01:00:00"/>
    <s v="DCO"/>
    <s v="N/A"/>
  </r>
  <r>
    <n v="16037"/>
    <x v="77"/>
    <x v="25"/>
    <s v="LIFT IFTS 25-02 SGP"/>
    <s v="IFTS"/>
    <n v="83"/>
    <s v="IFTS"/>
    <n v="23"/>
    <m/>
    <s v="X"/>
    <x v="3"/>
    <s v="STDA"/>
    <s v="DECI_STD"/>
    <m/>
    <m/>
    <s v="PT IF02"/>
    <s v="06:00"/>
    <s v="07:00"/>
    <d v="1899-12-30T01:00:00"/>
    <d v="1899-12-30T06:00:00"/>
    <d v="1899-12-30T07:00:00"/>
    <d v="1899-12-30T01:00:00"/>
    <s v="DCO"/>
    <s v="N/A"/>
  </r>
  <r>
    <n v="16038"/>
    <x v="76"/>
    <x v="25"/>
    <s v="LIFT IFTS 24-04 JPN"/>
    <s v="IFTS"/>
    <n v="55"/>
    <s v="ACS"/>
    <n v="3"/>
    <m/>
    <s v="X"/>
    <x v="5"/>
    <s v="NET"/>
    <s v="DECI_STD"/>
    <m/>
    <n v="16039"/>
    <s v="FMSC HACM02"/>
    <s v="13:00"/>
    <s v="14:00"/>
    <d v="1899-12-30T01:00:00"/>
    <d v="1899-12-30T13:00:00"/>
    <d v="1899-12-30T13:50:00"/>
    <d v="1899-12-30T00:50:00"/>
    <s v="DCO"/>
    <s v="N/A"/>
  </r>
  <r>
    <n v="16039"/>
    <x v="76"/>
    <x v="25"/>
    <s v="LIFT IFTS 25-01 SGP"/>
    <s v="IFTS"/>
    <n v="69"/>
    <s v="IFTS"/>
    <n v="22"/>
    <m/>
    <s v="X"/>
    <x v="0"/>
    <s v="NET"/>
    <s v="DECI_STD"/>
    <m/>
    <n v="16040"/>
    <s v="FMSC OBFM02"/>
    <s v="13:00"/>
    <s v="14:00"/>
    <d v="1899-12-30T01:00:00"/>
    <d v="1899-12-30T13:00:00"/>
    <d v="1899-12-30T14:45:00"/>
    <d v="1899-12-30T01:45:00"/>
    <s v="DCO"/>
    <s v="N/A"/>
  </r>
  <r>
    <n v="16040"/>
    <x v="76"/>
    <x v="25"/>
    <s v="LIFT IFTS 24-04 CAN"/>
    <s v="IFTS"/>
    <n v="51"/>
    <s v="ACS"/>
    <n v="2"/>
    <m/>
    <s v="X"/>
    <x v="6"/>
    <s v="STDA"/>
    <s v="BRV_R2R_STD"/>
    <m/>
    <m/>
    <s v="PT R2R02"/>
    <s v="13:00"/>
    <s v="14:00"/>
    <d v="1899-12-30T01:00:00"/>
    <d v="1899-12-30T13:00:00"/>
    <d v="1899-12-30T14:00:00"/>
    <d v="1899-12-30T01:00:00"/>
    <s v="DCO"/>
    <s v="N/A"/>
  </r>
  <r>
    <n v="16041"/>
    <x v="77"/>
    <x v="25"/>
    <s v="LIFT IFTS 25-01 HUN"/>
    <s v="IFTS"/>
    <n v="71"/>
    <s v="ACS"/>
    <n v="9"/>
    <m/>
    <s v="X"/>
    <x v="2"/>
    <s v="STDA"/>
    <s v="DECI_STD"/>
    <m/>
    <m/>
    <s v="PT-ERT02"/>
    <s v="09:00"/>
    <s v="10:00"/>
    <d v="1899-12-30T01:00:00"/>
    <d v="1899-12-30T09:10:00"/>
    <d v="1899-12-30T10:10:00"/>
    <d v="1899-12-30T01:00:00"/>
    <s v="DCO"/>
    <s v="N/A"/>
  </r>
  <r>
    <n v="16042"/>
    <x v="77"/>
    <x v="25"/>
    <s v="LIFT IFTS 24-04 CAN"/>
    <s v="IFTS"/>
    <n v="54"/>
    <s v="ACS"/>
    <n v="12"/>
    <m/>
    <s v="X"/>
    <x v="3"/>
    <s v="STDA"/>
    <s v="BRV_R2R_STD"/>
    <m/>
    <m/>
    <s v="PT R2R02"/>
    <s v="07:30"/>
    <s v="08:30"/>
    <d v="1899-12-30T01:00:00"/>
    <d v="1899-12-30T07:30:00"/>
    <d v="1899-12-30T08:30:00"/>
    <d v="1899-12-30T01:00:00"/>
    <s v="DCO"/>
    <s v="N/A"/>
  </r>
  <r>
    <n v="16043"/>
    <x v="76"/>
    <x v="25"/>
    <s v="LIFT IFTS 25-01 HUN"/>
    <s v="IFTS"/>
    <n v="71"/>
    <s v="ACS"/>
    <n v="1"/>
    <m/>
    <s v="X"/>
    <x v="5"/>
    <s v="NET"/>
    <s v="DECI_STD"/>
    <m/>
    <n v="16044"/>
    <s v="FMSC DBFM01"/>
    <s v="14:30"/>
    <s v="15:30"/>
    <d v="1899-12-30T01:00:00"/>
    <d v="1899-12-30T14:30:00"/>
    <d v="1899-12-30T15:30:00"/>
    <d v="1899-12-30T01:00:00"/>
    <s v="DCO"/>
    <s v="N/A"/>
  </r>
  <r>
    <n v="16044"/>
    <x v="76"/>
    <x v="25"/>
    <s v="LIFT IFTS 25-02 CAN"/>
    <s v="IFTS"/>
    <n v="75"/>
    <s v="ACS"/>
    <n v="17"/>
    <m/>
    <s v="X"/>
    <x v="0"/>
    <s v="STDA"/>
    <s v="DECI_STD"/>
    <m/>
    <m/>
    <s v="FMS CF03"/>
    <s v="14:30"/>
    <s v="15:30"/>
    <d v="1899-12-30T01:00:00"/>
    <d v="1899-12-30T14:30:00"/>
    <d v="1899-12-30T15:30:00"/>
    <d v="1899-12-30T01:00:00"/>
    <s v="DCO"/>
    <s v="N/A"/>
  </r>
  <r>
    <n v="16045"/>
    <x v="76"/>
    <x v="25"/>
    <s v="LIFT IFTS QATAR 25-01"/>
    <s v="QATAR"/>
    <n v="68"/>
    <s v="ACS"/>
    <n v="9"/>
    <m/>
    <s v="X"/>
    <x v="1"/>
    <s v="STDA"/>
    <s v="DECI_STD"/>
    <m/>
    <m/>
    <s v="PT IFB03"/>
    <s v="14:30"/>
    <s v="15:30"/>
    <d v="1899-12-30T01:00:00"/>
    <d v="1899-12-30T14:30:00"/>
    <d v="1899-12-30T15:30:00"/>
    <d v="1899-12-30T01:00:00"/>
    <s v="DCO"/>
    <s v="N/A"/>
  </r>
  <r>
    <n v="16046"/>
    <x v="126"/>
    <x v="27"/>
    <s v="IFTS 25-01 QAT"/>
    <s v="QATAR"/>
    <n v="77"/>
    <s v="ACS"/>
    <n v="14"/>
    <s v="X"/>
    <m/>
    <x v="2"/>
    <s v="STDA"/>
    <s v="DECI_STD"/>
    <m/>
    <m/>
    <s v="PT IFB03"/>
    <s v="08:30"/>
    <s v="09:30"/>
    <d v="1899-12-30T01:00:00"/>
    <d v="1899-12-30T08:30:00"/>
    <d v="1899-12-30T09:30:00"/>
    <d v="1899-12-30T01:00:00"/>
    <s v="DCO"/>
    <s v="N/A"/>
  </r>
  <r>
    <n v="16047"/>
    <x v="77"/>
    <x v="25"/>
    <s v="LIFT IFTS 25-01 HUN"/>
    <s v="IFTS"/>
    <n v="71"/>
    <s v="ACS"/>
    <n v="9"/>
    <m/>
    <s v="X"/>
    <x v="3"/>
    <s v="STDA"/>
    <s v="DECI_STD"/>
    <m/>
    <m/>
    <s v="PT-ERT02"/>
    <s v="09:00"/>
    <s v="10:00"/>
    <d v="1899-12-30T01:00:00"/>
    <d v="1899-12-30T09:00:00"/>
    <d v="1899-12-30T09:10:00"/>
    <d v="1899-12-30T00:10:00"/>
    <s v="RSLD"/>
    <s v="CD3"/>
  </r>
  <r>
    <n v="16048"/>
    <x v="76"/>
    <x v="25"/>
    <s v="LIFT IFTS 24-04 SPA"/>
    <s v="IFTS"/>
    <n v="61"/>
    <s v="ACS"/>
    <n v="32"/>
    <m/>
    <s v="X"/>
    <x v="5"/>
    <s v="STDA"/>
    <s v="CAS_DECI"/>
    <m/>
    <m/>
    <s v="FMS CAS01"/>
    <s v="16:00"/>
    <s v="17:00"/>
    <d v="1899-12-30T01:00:00"/>
    <d v="1899-12-30T16:00:00"/>
    <d v="1899-12-30T17:00:00"/>
    <d v="1899-12-30T01:00:00"/>
    <s v="DCO"/>
    <s v="N/A"/>
  </r>
  <r>
    <n v="16049"/>
    <x v="76"/>
    <x v="25"/>
    <s v="LIFT IFTS 24-04 SPA"/>
    <s v="IFTS"/>
    <n v="59"/>
    <s v="ACS"/>
    <n v="5"/>
    <m/>
    <s v="X"/>
    <x v="0"/>
    <s v="STDA"/>
    <s v="CAS_DECI"/>
    <m/>
    <m/>
    <s v="FMS CAS01"/>
    <s v="16:00"/>
    <s v="17:00"/>
    <d v="1899-12-30T01:00:00"/>
    <d v="1899-12-30T16:00:00"/>
    <d v="1899-12-30T17:00:00"/>
    <d v="1899-12-30T01:00:00"/>
    <s v="DCO"/>
    <s v="N/A"/>
  </r>
  <r>
    <n v="16050"/>
    <x v="76"/>
    <x v="25"/>
    <s v="LIFT IFTS 24-04 SPA"/>
    <s v="IFTS"/>
    <n v="60"/>
    <s v="IFTS"/>
    <n v="22"/>
    <m/>
    <s v="X"/>
    <x v="1"/>
    <s v="NET"/>
    <s v="DECI_PGM"/>
    <m/>
    <n v="16051"/>
    <s v="NET PGM02"/>
    <s v="16:00"/>
    <s v="17:00"/>
    <d v="1899-12-30T01:00:00"/>
    <d v="1899-12-30T16:00:00"/>
    <d v="1899-12-30T16:50:00"/>
    <d v="1899-12-30T00:50:00"/>
    <s v="DCO"/>
    <s v="N/A"/>
  </r>
  <r>
    <n v="16051"/>
    <x v="76"/>
    <x v="25"/>
    <s v="LIFT IFTS 24-04 SPA"/>
    <s v="IFTS"/>
    <n v="58"/>
    <s v="ACS"/>
    <n v="13"/>
    <m/>
    <s v="X"/>
    <x v="6"/>
    <s v="NET"/>
    <s v="DECI_PGM"/>
    <m/>
    <n v="16050"/>
    <s v="NET PGM02"/>
    <d v="1899-12-30T16:00:00"/>
    <d v="1899-12-30T17:00:00"/>
    <d v="1899-12-30T01:00:00"/>
    <d v="1899-12-30T16:00:00"/>
    <d v="1899-12-30T16:50:00"/>
    <d v="1899-12-30T00:50:00"/>
    <s v="DCO"/>
    <s v="N/A"/>
  </r>
  <r>
    <n v="16052"/>
    <x v="76"/>
    <x v="25"/>
    <s v="LIFT IFTS 25-02 CAN"/>
    <s v="IFTS"/>
    <n v="72"/>
    <s v="ACS"/>
    <n v="2"/>
    <m/>
    <s v="X"/>
    <x v="4"/>
    <s v="STDA"/>
    <s v="DECI_STD"/>
    <m/>
    <m/>
    <s v="FMS CF03"/>
    <s v="16:00"/>
    <s v="17:00"/>
    <d v="1899-12-30T01:00:00"/>
    <d v="1899-12-30T16:00:00"/>
    <d v="1899-12-30T17:00:00"/>
    <d v="1899-12-30T01:00:00"/>
    <s v="DCO"/>
    <s v="N/A"/>
  </r>
  <r>
    <n v="16053"/>
    <x v="126"/>
    <x v="27"/>
    <s v="LIFT IFTS QATAR 25-01"/>
    <s v="QATAR"/>
    <n v="66"/>
    <s v="ACS"/>
    <n v="10"/>
    <m/>
    <s v="X"/>
    <x v="2"/>
    <s v="STDA"/>
    <s v="DECI_STD"/>
    <m/>
    <m/>
    <s v="PT IF02"/>
    <s v="11:30"/>
    <s v="12:30"/>
    <d v="1899-12-30T01:00:00"/>
    <s v="11:30"/>
    <s v="12:30"/>
    <d v="1899-12-30T01:00:00"/>
    <s v="DCO"/>
    <s v="N/A"/>
  </r>
  <r>
    <n v="16054"/>
    <x v="77"/>
    <x v="25"/>
    <s v="LIFT IFTS 25-01 HUN"/>
    <s v="IFTS"/>
    <n v="70"/>
    <s v="ACS"/>
    <n v="1"/>
    <m/>
    <s v="X"/>
    <x v="5"/>
    <s v="NET"/>
    <s v="DECI_STD"/>
    <m/>
    <n v="16055"/>
    <s v="FMSC DBFM01"/>
    <s v="06:00"/>
    <s v="07:00"/>
    <d v="1899-12-30T01:00:00"/>
    <d v="1899-12-30T06:00:00"/>
    <d v="1899-12-30T06:50:00"/>
    <d v="1899-12-30T00:50:00"/>
    <s v="DCO"/>
    <s v="N/A"/>
  </r>
  <r>
    <n v="16055"/>
    <x v="77"/>
    <x v="25"/>
    <s v="LIFT IFTS 25-01 HUN"/>
    <s v="IFTS"/>
    <n v="71"/>
    <s v="ACS"/>
    <n v="2"/>
    <m/>
    <s v="X"/>
    <x v="0"/>
    <s v="NET"/>
    <s v="DECI_STD"/>
    <m/>
    <n v="16056"/>
    <s v="FMSC DBFM02"/>
    <s v="06:00"/>
    <s v="07:00"/>
    <d v="1899-12-30T01:00:00"/>
    <s v="06:00"/>
    <s v="07:00"/>
    <d v="1899-12-30T01:00:00"/>
    <s v="DCO"/>
    <s v="N/A"/>
  </r>
  <r>
    <n v="16056"/>
    <x v="77"/>
    <x v="25"/>
    <s v="LIFT IFTS 25-02 SGP"/>
    <s v="IFTS"/>
    <n v="82"/>
    <s v="ACS"/>
    <n v="17"/>
    <m/>
    <s v="X"/>
    <x v="6"/>
    <s v="STDA"/>
    <s v="DECI_STD"/>
    <m/>
    <m/>
    <s v="PT IF02"/>
    <s v="06:00"/>
    <s v="07:00"/>
    <d v="1899-12-30T01:00:00"/>
    <s v="06:00"/>
    <s v="07:00"/>
    <d v="1899-12-30T01:00:00"/>
    <s v="DCO"/>
    <s v="N/A"/>
  </r>
  <r>
    <n v="16057"/>
    <x v="77"/>
    <x v="25"/>
    <s v="IFTS 25-01 QAT"/>
    <s v="QATAR"/>
    <n v="77"/>
    <s v="IFTS"/>
    <n v="22"/>
    <s v="X"/>
    <m/>
    <x v="3"/>
    <s v="STDA"/>
    <s v="DECI_STD"/>
    <m/>
    <m/>
    <s v="PT IFB01"/>
    <s v="10:30"/>
    <s v="11:30"/>
    <d v="1899-12-30T01:00:00"/>
    <d v="1899-12-30T10:30:00"/>
    <d v="1899-12-30T11:30:00"/>
    <d v="1899-12-30T01:00:00"/>
    <s v="DCO"/>
    <s v="N/A"/>
  </r>
  <r>
    <n v="16058"/>
    <x v="77"/>
    <x v="25"/>
    <s v="LIFT IFTS 24-05 AUT"/>
    <s v="IFTS"/>
    <n v="65"/>
    <s v="IFTS"/>
    <n v="9"/>
    <m/>
    <s v="X"/>
    <x v="5"/>
    <s v="NET"/>
    <s v="DECI_STD"/>
    <m/>
    <n v="16059"/>
    <s v="FMSC HACM02"/>
    <s v="07:30"/>
    <s v="08:30"/>
    <d v="1899-12-30T01:00:00"/>
    <d v="1899-12-30T07:30:00"/>
    <d v="1899-12-30T08:30:00"/>
    <d v="1899-12-30T01:00:00"/>
    <s v="DCO"/>
    <s v="N/A"/>
  </r>
  <r>
    <n v="16059"/>
    <x v="77"/>
    <x v="25"/>
    <s v="LIFT IFTS 24-04 CAN"/>
    <s v="IFTS"/>
    <n v="51"/>
    <s v="ACS"/>
    <n v="5"/>
    <m/>
    <s v="X"/>
    <x v="0"/>
    <s v="STDA"/>
    <s v="BRV_R2R_STD"/>
    <m/>
    <m/>
    <s v="PT BVR01"/>
    <s v="07:30"/>
    <s v="08:30"/>
    <d v="1899-12-30T01:00:00"/>
    <s v="07:30"/>
    <s v="08:30"/>
    <d v="1899-12-30T01:00:00"/>
    <s v="DCO"/>
    <s v="N/A"/>
  </r>
  <r>
    <n v="16060"/>
    <x v="77"/>
    <x v="25"/>
    <s v="LIFT IFTS 24-04 CAN"/>
    <s v="IFTS"/>
    <n v="52"/>
    <s v="ACS"/>
    <n v="32"/>
    <m/>
    <s v="X"/>
    <x v="1"/>
    <s v="STDA"/>
    <s v="BRV_R2R_STD"/>
    <m/>
    <m/>
    <s v="PT BVR01"/>
    <s v="07:30"/>
    <s v="08:30"/>
    <d v="1899-12-30T01:00:00"/>
    <s v="07:30"/>
    <s v="08:30"/>
    <d v="1899-12-30T01:00:00"/>
    <s v="DCO"/>
    <s v="N/A"/>
  </r>
  <r>
    <n v="16061"/>
    <x v="77"/>
    <x v="25"/>
    <s v="LIFT IFTS 24-04 CAN"/>
    <s v="IFTS"/>
    <n v="53"/>
    <s v="IFTS"/>
    <n v="22"/>
    <m/>
    <s v="X"/>
    <x v="6"/>
    <s v="STDA"/>
    <s v="BRV_R2R_STD"/>
    <m/>
    <m/>
    <s v="PT BVR01"/>
    <s v="07:30"/>
    <s v="08:30"/>
    <d v="1899-12-30T01:00:00"/>
    <s v="07:30"/>
    <s v="08:30"/>
    <d v="1899-12-30T01:00:00"/>
    <s v="DCO"/>
    <s v="N/A"/>
  </r>
  <r>
    <n v="16062"/>
    <x v="77"/>
    <x v="25"/>
    <s v="IFTS 25-01 QAT"/>
    <s v="QATAR"/>
    <n v="78"/>
    <s v="ACS"/>
    <n v="14"/>
    <s v="X"/>
    <m/>
    <x v="3"/>
    <s v="STDA"/>
    <s v="DECI_STD"/>
    <m/>
    <m/>
    <s v="PT IFB01"/>
    <s v="12:00"/>
    <s v="13:00"/>
    <d v="1899-12-30T01:00:00"/>
    <d v="1899-12-30T12:00:00"/>
    <d v="1899-12-30T13:00:00"/>
    <d v="1899-12-30T01:00:00"/>
    <s v="DCO"/>
    <s v="N/A"/>
  </r>
  <r>
    <n v="16063"/>
    <x v="77"/>
    <x v="25"/>
    <s v="LIFT IFTS 25-01 HUN"/>
    <s v="IFTS"/>
    <n v="70"/>
    <s v="ACS"/>
    <n v="17"/>
    <m/>
    <s v="X"/>
    <x v="5"/>
    <s v="NET"/>
    <s v="DECI_STD"/>
    <m/>
    <n v="16064"/>
    <s v="FMSC DBFM02"/>
    <s v="09:00"/>
    <s v="10:00"/>
    <d v="1899-12-30T01:00:00"/>
    <d v="1899-12-30T09:00:00"/>
    <d v="1899-12-30T10:00:00"/>
    <d v="1899-12-30T01:00:00"/>
    <s v="DCO"/>
    <s v="N/A"/>
  </r>
  <r>
    <n v="16064"/>
    <x v="77"/>
    <x v="25"/>
    <s v="LIFT IFTS 25-02 CAN"/>
    <s v="IFTS"/>
    <n v="73"/>
    <s v="ACS"/>
    <n v="1"/>
    <m/>
    <s v="X"/>
    <x v="0"/>
    <s v="STDA"/>
    <s v="DECI_STD"/>
    <m/>
    <m/>
    <s v="FMS EMR01"/>
    <s v="09:00"/>
    <s v="10:00"/>
    <d v="1899-12-30T01:00:00"/>
    <s v="09:00"/>
    <s v="10:00"/>
    <d v="1899-12-30T01:00:00"/>
    <s v="DCO"/>
    <s v="N/A"/>
  </r>
  <r>
    <n v="16065"/>
    <x v="77"/>
    <x v="25"/>
    <s v="LIFT 24-44 ITA"/>
    <s v="AMI"/>
    <n v="71"/>
    <s v="ACS"/>
    <n v="2"/>
    <s v="X"/>
    <m/>
    <x v="1"/>
    <s v="STDA"/>
    <s v="DCA"/>
    <m/>
    <m/>
    <s v="SD BVR01"/>
    <s v="09:00"/>
    <s v="10:00"/>
    <d v="1899-12-30T01:00:00"/>
    <s v="09:00"/>
    <s v="10:00"/>
    <d v="1899-12-30T01:00:00"/>
    <s v="DCO"/>
    <s v="N/A"/>
  </r>
  <r>
    <n v="16066"/>
    <x v="77"/>
    <x v="25"/>
    <s v="LIFT IFTS 24-04 SPA"/>
    <s v="IFTS"/>
    <n v="61"/>
    <s v="ACS"/>
    <n v="5"/>
    <m/>
    <s v="X"/>
    <x v="5"/>
    <s v="STDA"/>
    <s v="CAS_DECI"/>
    <m/>
    <m/>
    <s v="FMS CAS02"/>
    <s v="10:30"/>
    <s v="11:30"/>
    <d v="1899-12-30T01:00:00"/>
    <d v="1899-12-30T10:30:00"/>
    <d v="1899-12-30T11:30:00"/>
    <d v="1899-12-30T01:00:00"/>
    <s v="DCO"/>
    <s v="N/A"/>
  </r>
  <r>
    <n v="16067"/>
    <x v="77"/>
    <x v="25"/>
    <s v="LIFT IFTS 24-04 SPA"/>
    <s v="IFTS"/>
    <n v="59"/>
    <s v="ACS"/>
    <n v="10"/>
    <m/>
    <s v="X"/>
    <x v="0"/>
    <s v="STDA"/>
    <s v="CAS_DECI"/>
    <m/>
    <m/>
    <s v="FMS CAS02"/>
    <s v="10:30"/>
    <s v="11:30"/>
    <d v="1899-12-30T01:00:00"/>
    <s v="10:30"/>
    <s v="11:30"/>
    <d v="1899-12-30T01:00:00"/>
    <s v="DCO"/>
    <s v="N/A"/>
  </r>
  <r>
    <n v="16068"/>
    <x v="77"/>
    <x v="25"/>
    <s v="LIFT IFTS 24-04 SPA"/>
    <s v="IFTS"/>
    <n v="58"/>
    <s v="ACS"/>
    <n v="13"/>
    <m/>
    <s v="X"/>
    <x v="1"/>
    <s v="NET"/>
    <s v="DECI_PGM"/>
    <m/>
    <n v="16069"/>
    <s v="NET PGM03"/>
    <s v="10:30"/>
    <s v="11:30"/>
    <d v="1899-12-30T01:00:00"/>
    <d v="1899-12-30T10:15:00"/>
    <d v="1899-12-30T11:15:00"/>
    <d v="1899-12-30T01:00:00"/>
    <s v="DCO"/>
    <s v="N/A"/>
  </r>
  <r>
    <n v="16069"/>
    <x v="77"/>
    <x v="25"/>
    <s v="LIFT IFTS 24-04 SPA"/>
    <s v="IFTS"/>
    <n v="60"/>
    <s v="ACS"/>
    <n v="32"/>
    <m/>
    <s v="X"/>
    <x v="6"/>
    <s v="NET"/>
    <s v="DECI_PGM"/>
    <m/>
    <n v="16068"/>
    <s v="NET PGM03"/>
    <s v="10:30"/>
    <s v="11:30"/>
    <d v="1899-12-30T01:00:00"/>
    <d v="1899-12-30T10:15:00"/>
    <d v="1899-12-30T11:15:00"/>
    <d v="1899-12-30T01:00:00"/>
    <s v="DCO"/>
    <s v="N/A"/>
  </r>
  <r>
    <n v="16070"/>
    <x v="77"/>
    <x v="25"/>
    <s v="LIFT IFTS QATAR 25-01"/>
    <s v="QATAR"/>
    <n v="68"/>
    <s v="IFTS"/>
    <n v="9"/>
    <m/>
    <s v="X"/>
    <x v="4"/>
    <s v="STDA"/>
    <s v="DECI_STD"/>
    <m/>
    <m/>
    <s v="PT IF01"/>
    <s v="10:30"/>
    <s v="11:30"/>
    <d v="1899-12-30T01:00:00"/>
    <d v="1899-12-30T10:30:00"/>
    <d v="1899-12-30T11:30:00"/>
    <d v="1899-12-30T01:00:00"/>
    <s v="DCO"/>
    <s v="N/A"/>
  </r>
  <r>
    <n v="16071"/>
    <x v="77"/>
    <x v="25"/>
    <s v="LIFT IFTS 25-01 SGP"/>
    <s v="IFTS"/>
    <n v="69"/>
    <s v="ACS"/>
    <n v="5"/>
    <m/>
    <s v="X"/>
    <x v="3"/>
    <s v="STDA"/>
    <s v="DECI_STD"/>
    <m/>
    <m/>
    <s v="PT-ERT02"/>
    <s v="13:30"/>
    <s v="14:30"/>
    <d v="1899-12-30T01:00:00"/>
    <d v="1899-12-30T13:30:00"/>
    <d v="1899-12-30T14:30:00"/>
    <d v="1899-12-30T01:00:00"/>
    <s v="DCO"/>
    <s v="N/A"/>
  </r>
  <r>
    <n v="16072"/>
    <x v="77"/>
    <x v="25"/>
    <s v="LIFT IFTS 24-04 CAN"/>
    <s v="IFTS"/>
    <n v="54"/>
    <s v="ACS"/>
    <n v="12"/>
    <m/>
    <s v="X"/>
    <x v="5"/>
    <s v="STDA"/>
    <s v="BRV_R2R_STD"/>
    <m/>
    <m/>
    <s v="PT BVR01"/>
    <s v="12:00"/>
    <s v="13:00"/>
    <d v="1899-12-30T01:00:00"/>
    <d v="1899-12-30T12:00:00"/>
    <d v="1899-12-30T13:00:00"/>
    <d v="1899-12-30T01:00:00"/>
    <s v="DCO"/>
    <s v="N/A"/>
  </r>
  <r>
    <n v="16073"/>
    <x v="77"/>
    <x v="25"/>
    <s v="LIFT IFTS 24-04 CAN"/>
    <s v="IFTS"/>
    <n v="52"/>
    <s v="IFTS"/>
    <n v="23"/>
    <m/>
    <s v="X"/>
    <x v="0"/>
    <s v="STDA"/>
    <s v="BRV_R2R_STD"/>
    <m/>
    <m/>
    <s v="PT BVR02"/>
    <s v="12:00"/>
    <s v="13:00"/>
    <d v="1899-12-30T01:00:00"/>
    <d v="1899-12-30T12:00:00"/>
    <d v="1899-12-30T12:50:00"/>
    <d v="1899-12-30T00:50:00"/>
    <s v="DCO"/>
    <s v="N/A"/>
  </r>
  <r>
    <n v="16074"/>
    <x v="77"/>
    <x v="25"/>
    <s v="LIFT IFTS 24-04 CAN"/>
    <s v="IFTS"/>
    <n v="51"/>
    <s v="ACS"/>
    <n v="9"/>
    <m/>
    <s v="X"/>
    <x v="1"/>
    <s v="STDA"/>
    <s v="BRV_R2R_STD"/>
    <m/>
    <m/>
    <s v="PT BVR02"/>
    <s v="12:00"/>
    <s v="13:00"/>
    <d v="1899-12-30T01:00:00"/>
    <d v="1899-12-30T12:00:00"/>
    <d v="1899-12-30T13:00:00"/>
    <d v="1899-12-30T01:00:00"/>
    <s v="DCO"/>
    <s v="N/A"/>
  </r>
  <r>
    <n v="16075"/>
    <x v="77"/>
    <x v="25"/>
    <s v="LIFT IFTS 24-04 CAN"/>
    <s v="IFTS"/>
    <n v="53"/>
    <s v="ACS"/>
    <n v="1"/>
    <m/>
    <s v="X"/>
    <x v="6"/>
    <s v="STDA"/>
    <s v="BRV_R2R_STD"/>
    <m/>
    <m/>
    <s v="PT BVR02"/>
    <s v="12:00"/>
    <s v="13:00"/>
    <d v="1899-12-30T01:00:00"/>
    <d v="1899-12-30T12:00:00"/>
    <d v="1899-12-30T13:00:00"/>
    <d v="1899-12-30T01:00:00"/>
    <s v="DCO"/>
    <s v="N/A"/>
  </r>
  <r>
    <n v="16076"/>
    <x v="78"/>
    <x v="25"/>
    <s v="LIFT IFTS 25-02 SGP"/>
    <s v="IFTS"/>
    <n v="83"/>
    <s v="IFTS"/>
    <n v="22"/>
    <m/>
    <s v="X"/>
    <x v="3"/>
    <s v="STDA"/>
    <s v="DECI_STD"/>
    <m/>
    <m/>
    <s v="PT EMR01"/>
    <s v="09:00"/>
    <s v="10:00"/>
    <d v="1899-12-30T01:00:00"/>
    <s v="09:00"/>
    <s v="10:00"/>
    <d v="1899-12-30T01:00:00"/>
    <s v="DCO"/>
    <s v="N/A"/>
  </r>
  <r>
    <n v="16077"/>
    <x v="77"/>
    <x v="25"/>
    <s v="LIFT IFTS 24-04 SPA"/>
    <s v="IFTS"/>
    <n v="60"/>
    <s v="IFTS"/>
    <n v="9"/>
    <m/>
    <s v="X"/>
    <x v="5"/>
    <s v="STDA"/>
    <s v="CAS_DECI"/>
    <m/>
    <m/>
    <s v="FMS CAS01"/>
    <s v="13:30"/>
    <s v="14:30"/>
    <d v="1899-12-30T01:00:00"/>
    <d v="1899-12-30T13:30:00"/>
    <d v="1899-12-30T14:30:00"/>
    <d v="1899-12-30T01:00:00"/>
    <s v="DCO"/>
    <s v="N/A"/>
  </r>
  <r>
    <n v="16078"/>
    <x v="77"/>
    <x v="25"/>
    <s v="LIFT IFTS 24-04 SPA"/>
    <s v="IFTS"/>
    <n v="58"/>
    <s v="ACS"/>
    <n v="32"/>
    <m/>
    <s v="X"/>
    <x v="0"/>
    <s v="STDA"/>
    <s v="CAS_DECI"/>
    <m/>
    <m/>
    <s v="FMS CAS01"/>
    <s v="13:30"/>
    <s v="14:30"/>
    <d v="1899-12-30T01:00:00"/>
    <d v="1899-12-30T13:30:00"/>
    <d v="1899-12-30T14:30:00"/>
    <d v="1899-12-30T01:00:00"/>
    <s v="DCO"/>
    <s v="N/A"/>
  </r>
  <r>
    <n v="16079"/>
    <x v="77"/>
    <x v="25"/>
    <s v="LIFT IFTS 25-02 JPN"/>
    <s v="IFTS"/>
    <n v="79"/>
    <s v="IFTS"/>
    <n v="22"/>
    <m/>
    <s v="X"/>
    <x v="1"/>
    <s v="STDA"/>
    <s v="DECI_STD"/>
    <m/>
    <m/>
    <s v="PT IF02"/>
    <s v="13:30"/>
    <s v="14:30"/>
    <d v="1899-12-30T01:00:00"/>
    <d v="1899-12-30T13:25:00"/>
    <d v="1899-12-30T14:25:00"/>
    <d v="1899-12-30T01:00:00"/>
    <s v="DCO"/>
    <s v="N/A"/>
  </r>
  <r>
    <n v="16080"/>
    <x v="77"/>
    <x v="25"/>
    <s v="LIFT IFTS 25-02 JPN"/>
    <s v="IFTS"/>
    <n v="77"/>
    <s v="ACS"/>
    <n v="13"/>
    <m/>
    <s v="X"/>
    <x v="6"/>
    <s v="STDA"/>
    <s v="DECI_STD"/>
    <m/>
    <m/>
    <s v="PT EMR01"/>
    <s v="13:30"/>
    <s v="14:30"/>
    <d v="1899-12-30T01:00:00"/>
    <d v="1899-12-30T13:30:00"/>
    <d v="1899-12-30T14:40:00"/>
    <d v="1899-12-30T01:10:00"/>
    <s v="DCO"/>
    <s v="N/A"/>
  </r>
  <r>
    <n v="16081"/>
    <x v="77"/>
    <x v="25"/>
    <s v="LIFT IFTS 25-01 SGP"/>
    <s v="IFTS"/>
    <n v="68"/>
    <s v="ACS"/>
    <n v="10"/>
    <m/>
    <s v="X"/>
    <x v="4"/>
    <s v="STDA"/>
    <s v="DECI_STD"/>
    <m/>
    <m/>
    <s v="PT-ERT02"/>
    <s v="13:30"/>
    <s v="14:30"/>
    <d v="1899-12-30T01:00:00"/>
    <d v="1899-12-30T13:30:00"/>
    <d v="1899-12-30T14:20:00"/>
    <d v="1899-12-30T00:50:00"/>
    <s v="DCO"/>
    <s v="N/A"/>
  </r>
  <r>
    <n v="16082"/>
    <x v="125"/>
    <x v="27"/>
    <s v="LIFT IFTS QATAR 25-01"/>
    <s v="QATAR"/>
    <n v="65"/>
    <s v="ACS"/>
    <n v="10"/>
    <m/>
    <s v="X"/>
    <x v="3"/>
    <s v="STDA"/>
    <s v="DECI_STD"/>
    <m/>
    <m/>
    <s v="PT IF02"/>
    <s v="05:30"/>
    <s v="06:30"/>
    <d v="1899-12-30T01:00:00"/>
    <s v="05:30"/>
    <s v="06:30"/>
    <d v="1899-12-30T01:00:00"/>
    <s v="DCO"/>
    <s v="N/A"/>
  </r>
  <r>
    <n v="16083"/>
    <x v="78"/>
    <x v="25"/>
    <s v="LIFT IFTS 24-04 SPA"/>
    <s v="IFTS"/>
    <n v="59"/>
    <s v="IFTS"/>
    <n v="9"/>
    <m/>
    <s v="X"/>
    <x v="5"/>
    <s v="NET"/>
    <s v="BTAG_DECI"/>
    <m/>
    <n v="16084"/>
    <s v="NET BTAG01"/>
    <s v="06:00"/>
    <s v="07:00"/>
    <d v="1899-12-30T01:00:00"/>
    <d v="1899-12-30T06:00:00"/>
    <d v="1899-12-30T07:00:00"/>
    <d v="1899-12-30T01:00:00"/>
    <s v="DCO"/>
    <s v="N/A"/>
  </r>
  <r>
    <n v="16084"/>
    <x v="78"/>
    <x v="25"/>
    <s v="LIFT IFTS 24-04 SPA"/>
    <s v="IFTS"/>
    <n v="61"/>
    <s v="ACS"/>
    <n v="14"/>
    <m/>
    <s v="X"/>
    <x v="4"/>
    <s v="NET"/>
    <s v="BTAG_DECI"/>
    <m/>
    <n v="16083"/>
    <s v="NET BTAG01"/>
    <d v="1899-12-30T06:00:00"/>
    <d v="1899-12-30T07:00:00"/>
    <d v="1899-12-30T01:00:00"/>
    <d v="1899-12-30T06:00:00"/>
    <d v="1899-12-30T07:00:00"/>
    <d v="1899-12-30T01:00:00"/>
    <s v="DCO"/>
    <s v="N/A"/>
  </r>
  <r>
    <n v="16085"/>
    <x v="78"/>
    <x v="25"/>
    <s v="LIFT IFTS 24-04 CAN"/>
    <s v="IFTS"/>
    <n v="51"/>
    <s v="ACS"/>
    <n v="10"/>
    <m/>
    <s v="X"/>
    <x v="0"/>
    <s v="NET"/>
    <s v="DCA"/>
    <m/>
    <n v="16086"/>
    <s v="NET QRA01"/>
    <s v="06:00"/>
    <s v="07:00"/>
    <d v="1899-12-30T01:00:00"/>
    <s v="06:00"/>
    <s v="07:00"/>
    <d v="1899-12-30T01:00:00"/>
    <s v="DCO"/>
    <s v="N/A"/>
  </r>
  <r>
    <n v="16086"/>
    <x v="78"/>
    <x v="25"/>
    <s v="LIFT IFTS 24-04 CAN"/>
    <s v="IFTS"/>
    <n v="53"/>
    <s v="AMI"/>
    <n v="18"/>
    <m/>
    <s v="X"/>
    <x v="1"/>
    <s v="NET"/>
    <s v="DCA"/>
    <m/>
    <n v="16085"/>
    <s v="NET QRA01"/>
    <d v="1899-12-30T06:00:00"/>
    <d v="1899-12-30T07:00:00"/>
    <d v="1899-12-30T01:00:00"/>
    <d v="1899-12-30T06:00:00"/>
    <d v="1899-12-30T07:00:00"/>
    <d v="1899-12-30T01:00:00"/>
    <s v="DCO"/>
    <s v="N/A"/>
  </r>
  <r>
    <n v="16087"/>
    <x v="78"/>
    <x v="25"/>
    <s v="LIFT IFTS 24-04 CAN"/>
    <s v="IFTS"/>
    <n v="54"/>
    <s v="ACS"/>
    <n v="5"/>
    <m/>
    <s v="X"/>
    <x v="6"/>
    <s v="STDA"/>
    <s v="BRV_R2R_STD"/>
    <m/>
    <m/>
    <s v="PT BVR02"/>
    <s v="06:00"/>
    <s v="07:00"/>
    <d v="1899-12-30T01:00:00"/>
    <s v="06:00"/>
    <s v="07:00"/>
    <d v="1899-12-30T01:00:00"/>
    <s v="DCO"/>
    <s v="N/A"/>
  </r>
  <r>
    <n v="16088"/>
    <x v="78"/>
    <x v="25"/>
    <s v="LIFT IFTS 25-02 UK"/>
    <s v="IFTS"/>
    <n v="81"/>
    <s v="IFTS"/>
    <n v="23"/>
    <m/>
    <s v="X"/>
    <x v="0"/>
    <s v="STDA"/>
    <s v="DECI_STD"/>
    <m/>
    <m/>
    <s v="PT EMR03"/>
    <s v="07:30"/>
    <s v="08:30"/>
    <d v="1899-12-30T01:00:00"/>
    <s v="07:30"/>
    <s v="08:30"/>
    <d v="1899-12-30T01:00:00"/>
    <s v="DCO"/>
    <s v="N/A"/>
  </r>
  <r>
    <n v="16089"/>
    <x v="78"/>
    <x v="25"/>
    <s v="LIFT IFTS QATAR 25-01"/>
    <s v="QATAR"/>
    <n v="68"/>
    <s v="ACS"/>
    <n v="2"/>
    <m/>
    <s v="X"/>
    <x v="6"/>
    <s v="STDA"/>
    <s v="DECI_STD"/>
    <m/>
    <m/>
    <s v="PT IF02"/>
    <s v="07:30"/>
    <s v="08:30"/>
    <d v="1899-12-30T01:00:00"/>
    <s v="07:30"/>
    <s v="08:30"/>
    <d v="1899-12-30T01:00:00"/>
    <s v="DCO"/>
    <s v="N/A"/>
  </r>
  <r>
    <n v="16090"/>
    <x v="78"/>
    <x v="25"/>
    <s v="LIFT IFTS QATAR 25-01"/>
    <s v="QATAR"/>
    <n v="66"/>
    <s v="ACS"/>
    <n v="1"/>
    <m/>
    <s v="X"/>
    <x v="1"/>
    <s v="STDA"/>
    <s v="DECI_STD"/>
    <m/>
    <m/>
    <s v="PT IFB01"/>
    <s v="07:30"/>
    <s v="08:30"/>
    <d v="1899-12-30T01:00:00"/>
    <s v="07:30"/>
    <d v="1899-12-30T08:45:00"/>
    <d v="1899-12-30T01:15:00"/>
    <s v="DCO"/>
    <s v="N/A"/>
  </r>
  <r>
    <n v="16091"/>
    <x v="78"/>
    <x v="25"/>
    <s v="LIFT IFTS 24-04 SPA"/>
    <s v="IFTS"/>
    <n v="58"/>
    <s v="ACS"/>
    <n v="5"/>
    <m/>
    <s v="X"/>
    <x v="5"/>
    <s v="STDA"/>
    <s v="CAS_DECI"/>
    <m/>
    <m/>
    <s v="FMS CAS02"/>
    <s v="09:00"/>
    <s v="10:00"/>
    <d v="1899-12-30T01:00:00"/>
    <d v="1899-12-30T09:00:00"/>
    <d v="1899-12-30T10:00:00"/>
    <d v="1899-12-30T01:00:00"/>
    <s v="DCO"/>
    <s v="N/A"/>
  </r>
  <r>
    <n v="16092"/>
    <x v="78"/>
    <x v="25"/>
    <s v="LIFT IFTS QATAR 25-01"/>
    <s v="QATAR"/>
    <n v="63"/>
    <s v="IFTS"/>
    <n v="9"/>
    <m/>
    <s v="X"/>
    <x v="4"/>
    <s v="STDA"/>
    <s v="DECI_STD"/>
    <m/>
    <m/>
    <s v="PT IFB02"/>
    <s v="09:00"/>
    <s v="10:00"/>
    <d v="1899-12-30T01:00:00"/>
    <d v="1899-12-30T09:00:00"/>
    <d v="1899-12-30T10:00:00"/>
    <d v="1899-12-30T01:00:00"/>
    <s v="DCO"/>
    <s v="N/A"/>
  </r>
  <r>
    <n v="16093"/>
    <x v="78"/>
    <x v="25"/>
    <s v="IFTS LIFT 24-01 QATAR"/>
    <s v="QATAR"/>
    <n v="40"/>
    <s v="ACS"/>
    <n v="14"/>
    <s v="X"/>
    <m/>
    <x v="0"/>
    <s v="STDA"/>
    <s v="DECI_STD"/>
    <m/>
    <m/>
    <s v="PT IFB01"/>
    <s v="09:00"/>
    <s v="10:00"/>
    <d v="1899-12-30T01:00:00"/>
    <s v="09:00"/>
    <s v="10:00"/>
    <d v="1899-12-30T01:00:00"/>
    <s v="DCO"/>
    <s v="N/A"/>
  </r>
  <r>
    <n v="16094"/>
    <x v="78"/>
    <x v="25"/>
    <s v="LIFT IFTS 25-02 JPN"/>
    <s v="IFTS"/>
    <n v="79"/>
    <s v="ACS"/>
    <n v="10"/>
    <m/>
    <s v="X"/>
    <x v="1"/>
    <s v="STDA"/>
    <s v="DECI_STD"/>
    <m/>
    <m/>
    <s v="PT EMR01"/>
    <s v="09:00"/>
    <s v="10:00"/>
    <d v="1899-12-30T01:00:00"/>
    <s v="09:00"/>
    <s v="10:00"/>
    <d v="1899-12-30T01:00:00"/>
    <s v="DCO"/>
    <s v="N/A"/>
  </r>
  <r>
    <n v="16095"/>
    <x v="78"/>
    <x v="25"/>
    <s v="LIFT IFTS 24-04 SPA"/>
    <s v="IFTS"/>
    <n v="60"/>
    <s v="ACS"/>
    <n v="32"/>
    <m/>
    <s v="X"/>
    <x v="6"/>
    <s v="STDA"/>
    <s v="CAS_DECI"/>
    <m/>
    <m/>
    <s v="FMS CAS02"/>
    <s v="09:00"/>
    <s v="10:00"/>
    <d v="1899-12-30T01:00:00"/>
    <s v="09:00"/>
    <s v="10:00"/>
    <d v="1899-12-30T01:00:00"/>
    <s v="DCO"/>
    <s v="N/A"/>
  </r>
  <r>
    <n v="16096"/>
    <x v="125"/>
    <x v="27"/>
    <s v="IFTS 25-01 QAT"/>
    <s v="QATAR"/>
    <n v="77"/>
    <s v="ACS"/>
    <n v="9"/>
    <s v="X"/>
    <m/>
    <x v="3"/>
    <s v="STDA"/>
    <s v="DECI_STD"/>
    <m/>
    <m/>
    <s v="PT IFB02"/>
    <s v="07:00"/>
    <s v="08:00"/>
    <d v="1899-12-30T01:00:00"/>
    <s v="07:00"/>
    <s v="08:00"/>
    <d v="1899-12-30T01:00:00"/>
    <s v="DCO"/>
    <s v="N/A"/>
  </r>
  <r>
    <n v="16097"/>
    <x v="78"/>
    <x v="25"/>
    <s v="LIFT IFTS 24-04 CAN"/>
    <s v="IFTS"/>
    <n v="53"/>
    <s v="ACS"/>
    <n v="2"/>
    <m/>
    <s v="X"/>
    <x v="5"/>
    <s v="NET"/>
    <s v="DCA"/>
    <m/>
    <n v="16098"/>
    <s v="NET QRA02"/>
    <s v="10:30"/>
    <s v="11:30"/>
    <d v="1899-12-30T01:00:00"/>
    <s v="10:30"/>
    <s v="11:30"/>
    <d v="1899-12-30T01:00:00"/>
    <s v="DCO"/>
    <s v="N/A"/>
  </r>
  <r>
    <n v="16098"/>
    <x v="78"/>
    <x v="25"/>
    <s v="LIFT IFTS 24-04 CAN"/>
    <s v="IFTS"/>
    <n v="51"/>
    <s v="ACS"/>
    <n v="1"/>
    <m/>
    <s v="X"/>
    <x v="4"/>
    <s v="NET"/>
    <s v="DCA"/>
    <m/>
    <n v="16097"/>
    <s v="NET QRA02"/>
    <d v="1899-12-30T10:30:00"/>
    <d v="1899-12-30T11:30:00"/>
    <d v="1899-12-30T01:00:00"/>
    <s v="10:30"/>
    <s v="11:30"/>
    <d v="1899-12-30T01:00:00"/>
    <s v="DCO"/>
    <s v="N/A"/>
  </r>
  <r>
    <n v="16099"/>
    <x v="78"/>
    <x v="25"/>
    <s v="LIFT IFTS QATAR 25-01"/>
    <s v="QATAR"/>
    <n v="65"/>
    <s v="ACS"/>
    <n v="12"/>
    <m/>
    <s v="X"/>
    <x v="0"/>
    <s v="STDA"/>
    <s v="DECI_STD"/>
    <m/>
    <m/>
    <s v="PT IF01"/>
    <s v="10:30"/>
    <s v="11:30"/>
    <d v="1899-12-30T01:00:00"/>
    <s v="10:30"/>
    <s v="11:30"/>
    <d v="1899-12-30T01:00:00"/>
    <s v="DCO"/>
    <s v="N/A"/>
  </r>
  <r>
    <n v="16100"/>
    <x v="78"/>
    <x v="25"/>
    <s v="LIFT IFTS 24-04 JPN"/>
    <s v="IFTS"/>
    <n v="57"/>
    <s v="IFTS"/>
    <n v="23"/>
    <m/>
    <s v="X"/>
    <x v="1"/>
    <s v="STDA"/>
    <s v="BRV_R2R_STD"/>
    <m/>
    <m/>
    <s v="PT R2R01"/>
    <s v="10:30"/>
    <s v="11:30"/>
    <d v="1899-12-30T01:00:00"/>
    <d v="1899-12-30T10:30:00"/>
    <d v="1899-12-30T11:20:00"/>
    <d v="1899-12-30T00:50:00"/>
    <s v="DCO"/>
    <s v="N/A"/>
  </r>
  <r>
    <n v="16101"/>
    <x v="78"/>
    <x v="25"/>
    <s v="LIFT IFTS 24-04 CAN"/>
    <s v="IFTS"/>
    <n v="52"/>
    <s v="ACS"/>
    <n v="9"/>
    <m/>
    <s v="X"/>
    <x v="5"/>
    <s v="NET"/>
    <s v="DCA"/>
    <m/>
    <n v="16102"/>
    <s v="NET QRA01"/>
    <s v="12:00"/>
    <s v="13:00"/>
    <d v="1899-12-30T01:00:00"/>
    <s v="12:00"/>
    <s v="13:00"/>
    <d v="1899-12-30T01:00:00"/>
    <s v="DCO"/>
    <s v="N/A"/>
  </r>
  <r>
    <n v="16102"/>
    <x v="78"/>
    <x v="25"/>
    <s v="LIFT IFTS 24-04 CAN"/>
    <s v="IFTS"/>
    <n v="54"/>
    <s v="ACS"/>
    <n v="13"/>
    <m/>
    <s v="X"/>
    <x v="4"/>
    <s v="NET"/>
    <s v="DCA"/>
    <m/>
    <n v="16101"/>
    <s v="NET QRA01"/>
    <d v="1899-12-30T12:00:00"/>
    <d v="1899-12-30T13:00:00"/>
    <d v="1899-12-30T01:00:00"/>
    <s v="12:00"/>
    <s v="13:00"/>
    <d v="1899-12-30T01:00:00"/>
    <s v="DCO"/>
    <s v="N/A"/>
  </r>
  <r>
    <n v="16103"/>
    <x v="78"/>
    <x v="25"/>
    <s v="LIFT IFTS 24-04 JPN"/>
    <s v="IFTS"/>
    <n v="55"/>
    <s v="ACS"/>
    <n v="32"/>
    <m/>
    <s v="X"/>
    <x v="0"/>
    <s v="STDA"/>
    <s v="BRV_R2R_STD"/>
    <m/>
    <m/>
    <s v="PT R2R01"/>
    <s v="12:00"/>
    <s v="13:00"/>
    <d v="1899-12-30T01:00:00"/>
    <s v="12:00"/>
    <s v="13:00"/>
    <d v="1899-12-30T01:00:00"/>
    <s v="DCO"/>
    <s v="N/A"/>
  </r>
  <r>
    <n v="16104"/>
    <x v="78"/>
    <x v="25"/>
    <s v="LIFT IFTS 25-02 UK"/>
    <s v="IFTS"/>
    <n v="81"/>
    <s v="IFTS"/>
    <n v="22"/>
    <m/>
    <s v="X"/>
    <x v="6"/>
    <s v="STDA"/>
    <s v="DECI_STD"/>
    <m/>
    <m/>
    <s v="PT EMR04"/>
    <s v="12:00"/>
    <s v="13:00"/>
    <d v="1899-12-30T01:00:00"/>
    <s v="12:00"/>
    <d v="1899-12-30T13:05:00"/>
    <d v="1899-12-30T01:05:00"/>
    <s v="DCO"/>
    <s v="N/A"/>
  </r>
  <r>
    <n v="16105"/>
    <x v="125"/>
    <x v="27"/>
    <s v="LIFT IFTS 25-01 SGP"/>
    <s v="IFTS"/>
    <n v="69"/>
    <s v="IFTS"/>
    <n v="9"/>
    <m/>
    <s v="X"/>
    <x v="5"/>
    <s v="NET"/>
    <s v="DECI_STD"/>
    <m/>
    <n v="16106"/>
    <s v="FMSC DBFM01"/>
    <s v="05:30"/>
    <s v="06:30"/>
    <d v="1899-12-30T01:00:00"/>
    <s v="05:30"/>
    <s v="06:30"/>
    <d v="1899-12-30T01:00:00"/>
    <s v="DCO"/>
    <s v="N/A"/>
  </r>
  <r>
    <n v="16106"/>
    <x v="125"/>
    <x v="27"/>
    <s v="LIFT IFTS 24-04 CAN"/>
    <s v="IFTS"/>
    <n v="54"/>
    <s v="ACS"/>
    <n v="1"/>
    <m/>
    <s v="X"/>
    <x v="0"/>
    <s v="NET"/>
    <s v="DCA"/>
    <m/>
    <n v="16107"/>
    <s v="NET QRA02"/>
    <s v="05:30"/>
    <s v="06:30"/>
    <d v="1899-12-30T01:00:00"/>
    <s v="05:30"/>
    <s v="06:30"/>
    <d v="1899-12-30T01:00:00"/>
    <s v="DCO"/>
    <s v="N/A"/>
  </r>
  <r>
    <n v="16107"/>
    <x v="125"/>
    <x v="27"/>
    <s v="LIFT IFTS 24-04 CAN"/>
    <s v="IFTS"/>
    <n v="52"/>
    <s v="ACS"/>
    <n v="12"/>
    <m/>
    <s v="X"/>
    <x v="1"/>
    <s v="NET"/>
    <s v="DCA"/>
    <m/>
    <n v="16106"/>
    <s v="NET QRA02"/>
    <d v="1899-12-30T05:30:00"/>
    <d v="1899-12-30T06:30:00"/>
    <d v="1899-12-30T01:00:00"/>
    <d v="1899-12-30T05:30:00"/>
    <d v="1899-12-30T06:30:00"/>
    <d v="1899-12-30T01:00:00"/>
    <s v="DCO"/>
    <s v="N/A"/>
  </r>
  <r>
    <n v="16108"/>
    <x v="125"/>
    <x v="27"/>
    <s v="LIFT IFTS QATAR 25-01"/>
    <s v="QATAR"/>
    <n v="66"/>
    <s v="ACS"/>
    <n v="13"/>
    <m/>
    <s v="X"/>
    <x v="6"/>
    <s v="STDA"/>
    <s v="DECI_STD"/>
    <m/>
    <m/>
    <s v="PT IFB02"/>
    <s v="05:30"/>
    <s v="06:30"/>
    <d v="1899-12-30T01:00:00"/>
    <s v="05:30"/>
    <s v="06:30"/>
    <d v="1899-12-30T01:00:00"/>
    <s v="DCO"/>
    <s v="N/A"/>
  </r>
  <r>
    <n v="16109"/>
    <x v="125"/>
    <x v="27"/>
    <s v="LIFT IFTS QATAR 25-01"/>
    <s v="QATAR"/>
    <n v="66"/>
    <s v="ACS"/>
    <n v="13"/>
    <m/>
    <s v="X"/>
    <x v="3"/>
    <s v="STDA"/>
    <s v="DECI_STD"/>
    <m/>
    <m/>
    <s v="PT IFB03"/>
    <s v="08:30"/>
    <s v="09:30"/>
    <d v="1899-12-30T01:00:00"/>
    <s v="08:30"/>
    <s v="09:30"/>
    <d v="1899-12-30T01:00:00"/>
    <s v="DCO"/>
    <s v="N/A"/>
  </r>
  <r>
    <n v="16110"/>
    <x v="125"/>
    <x v="27"/>
    <s v="LIFT IFTS 25-01 SGP"/>
    <s v="IFTS"/>
    <n v="68"/>
    <s v="IFTS"/>
    <n v="23"/>
    <m/>
    <s v="X"/>
    <x v="5"/>
    <s v="NET"/>
    <s v="DECI_STD"/>
    <m/>
    <n v="16111"/>
    <s v="FMSC DBFM01"/>
    <s v="07:00"/>
    <s v="08:00"/>
    <d v="1899-12-30T01:00:00"/>
    <s v="07:00"/>
    <s v="08:00"/>
    <d v="1899-12-30T01:00:00"/>
    <s v="DCO"/>
    <s v="N/A"/>
  </r>
  <r>
    <n v="16111"/>
    <x v="125"/>
    <x v="27"/>
    <s v="LIFT IFTS 24-04 SPA"/>
    <s v="IFTS"/>
    <n v="61"/>
    <s v="ACS"/>
    <n v="2"/>
    <m/>
    <s v="X"/>
    <x v="0"/>
    <s v="NET"/>
    <s v="BTAG_DECI"/>
    <m/>
    <n v="16112"/>
    <s v="NET BTAG02"/>
    <s v="07:00"/>
    <s v="08:00"/>
    <d v="1899-12-30T01:00:00"/>
    <s v="07:00"/>
    <s v="08:00"/>
    <d v="1899-12-30T01:00:00"/>
    <s v="DCO"/>
    <s v="N/A"/>
  </r>
  <r>
    <n v="16112"/>
    <x v="125"/>
    <x v="27"/>
    <s v="LIFT IFTS 24-04 SPA"/>
    <s v="IFTS"/>
    <n v="59"/>
    <s v="ACS"/>
    <n v="17"/>
    <m/>
    <s v="X"/>
    <x v="1"/>
    <s v="NET"/>
    <s v="BTAG_DECI"/>
    <m/>
    <n v="16111"/>
    <s v="NET BTAG02"/>
    <d v="1899-12-30T07:00:00"/>
    <d v="1899-12-30T08:00:00"/>
    <d v="1899-12-30T01:00:00"/>
    <s v="07:00"/>
    <s v="08:00"/>
    <d v="1899-12-30T01:00:00"/>
    <s v="DCO"/>
    <s v="N/A"/>
  </r>
  <r>
    <n v="16113"/>
    <x v="125"/>
    <x v="27"/>
    <s v="IFTS LIFT 24-01 QATAR"/>
    <s v="QATAR"/>
    <n v="40"/>
    <s v="ACS"/>
    <n v="5"/>
    <s v="X"/>
    <m/>
    <x v="6"/>
    <s v="STDA"/>
    <s v="DECI_STD"/>
    <m/>
    <m/>
    <s v="PT IFB02"/>
    <s v="07:00"/>
    <s v="08:00"/>
    <d v="1899-12-30T01:00:00"/>
    <s v="07:00"/>
    <s v="08:00"/>
    <d v="1899-12-30T01:00:00"/>
    <s v="DCO"/>
    <s v="N/A"/>
  </r>
  <r>
    <n v="16114"/>
    <x v="125"/>
    <x v="27"/>
    <s v="LIFT IFTS 24-04 JPN"/>
    <s v="IFTS"/>
    <n v="55"/>
    <s v="ACS"/>
    <n v="9"/>
    <m/>
    <s v="X"/>
    <x v="3"/>
    <s v="STDA"/>
    <s v="BRV_R2R_STD"/>
    <m/>
    <m/>
    <s v="PT R2R02"/>
    <s v="10:00"/>
    <s v="11:00"/>
    <d v="1899-12-30T01:00:00"/>
    <d v="1899-12-30T10:00:00"/>
    <d v="1899-12-30T11:00:00"/>
    <d v="1899-12-30T01:00:00"/>
    <s v="DCO"/>
    <s v="N/A"/>
  </r>
  <r>
    <n v="16115"/>
    <x v="125"/>
    <x v="27"/>
    <s v="LIFT IFTS 25-01 HUN"/>
    <s v="IFTS"/>
    <n v="70"/>
    <s v="ACS"/>
    <n v="14"/>
    <m/>
    <s v="X"/>
    <x v="5"/>
    <s v="NET"/>
    <s v="DECI_STD"/>
    <m/>
    <n v="16116"/>
    <s v="FMSC HBFM01"/>
    <s v="08:30"/>
    <s v="09:30"/>
    <d v="1899-12-30T01:00:00"/>
    <s v="08:30"/>
    <s v="09:30"/>
    <d v="1899-12-30T01:00:00"/>
    <s v="DCO"/>
    <s v="N/A"/>
  </r>
  <r>
    <n v="16116"/>
    <x v="125"/>
    <x v="27"/>
    <s v="LIFT IFTS 25-01 HUN"/>
    <s v="IFTS"/>
    <n v="71"/>
    <s v="IFTS"/>
    <n v="9"/>
    <m/>
    <s v="X"/>
    <x v="0"/>
    <s v="NET"/>
    <s v="DECI_STD"/>
    <m/>
    <n v="16117"/>
    <s v="FMSC HBFM01"/>
    <s v="08:30"/>
    <s v="09:30"/>
    <d v="1899-12-30T01:00:00"/>
    <s v="08:30"/>
    <s v="09:30"/>
    <d v="1899-12-30T01:00:00"/>
    <s v="DCO"/>
    <s v="N/A"/>
  </r>
  <r>
    <n v="16117"/>
    <x v="125"/>
    <x v="27"/>
    <s v="LIFT IFTS QATAR 25-01"/>
    <s v="QATAR"/>
    <n v="63"/>
    <s v="ACS"/>
    <n v="10"/>
    <m/>
    <s v="X"/>
    <x v="6"/>
    <s v="STDA"/>
    <s v="DECI_STD"/>
    <m/>
    <m/>
    <s v="PT IFB03"/>
    <s v="08:30"/>
    <s v="09:30"/>
    <d v="1899-12-30T01:00:00"/>
    <s v="08:30"/>
    <s v="09:30"/>
    <d v="1899-12-30T01:00:00"/>
    <s v="DCO"/>
    <s v="N/A"/>
  </r>
  <r>
    <n v="16118"/>
    <x v="125"/>
    <x v="27"/>
    <s v="LIFT IFTS 24-04 JPN"/>
    <s v="IFTS"/>
    <n v="57"/>
    <s v="ACS"/>
    <n v="14"/>
    <m/>
    <s v="X"/>
    <x v="3"/>
    <s v="STDA"/>
    <s v="BRV_R2R_STD"/>
    <m/>
    <m/>
    <s v="PT R2R02"/>
    <s v="11:30"/>
    <s v="12:30"/>
    <d v="1899-12-30T01:00:00"/>
    <s v="11:30"/>
    <s v="12:30"/>
    <d v="1899-12-30T01:00:00"/>
    <s v="DCO"/>
    <s v="N/A"/>
  </r>
  <r>
    <n v="16119"/>
    <x v="125"/>
    <x v="27"/>
    <s v="LIFT IFTS 25-01 SGP"/>
    <s v="IFTS"/>
    <n v="69"/>
    <s v="IFTS"/>
    <n v="22"/>
    <m/>
    <s v="X"/>
    <x v="5"/>
    <s v="NET"/>
    <s v="DECI_STD"/>
    <m/>
    <n v="16120"/>
    <s v="FMSC DBFM02"/>
    <s v="10:00"/>
    <s v="11:00"/>
    <d v="1899-12-30T01:00:00"/>
    <d v="1899-12-30T09:55:00"/>
    <d v="1899-12-30T10:45:00"/>
    <d v="1899-12-30T00:50:00"/>
    <s v="DCO"/>
    <s v="N/A"/>
  </r>
  <r>
    <n v="16120"/>
    <x v="125"/>
    <x v="27"/>
    <s v="LIFT 24-44 ITA"/>
    <s v="AMI"/>
    <n v="73"/>
    <s v="ACS"/>
    <n v="2"/>
    <s v="X"/>
    <m/>
    <x v="0"/>
    <s v="STDA"/>
    <s v="DCA"/>
    <m/>
    <m/>
    <s v="SD BVR01"/>
    <s v="10:00"/>
    <s v="11:00"/>
    <d v="1899-12-30T01:00:00"/>
    <s v="10:00"/>
    <s v="11:00"/>
    <d v="1899-12-30T01:00:00"/>
    <s v="DCO"/>
    <s v="N/A"/>
  </r>
  <r>
    <n v="16121"/>
    <x v="125"/>
    <x v="27"/>
    <s v="LIFT 24-44 ITA"/>
    <s v="AMI"/>
    <n v="71"/>
    <s v="IFTS"/>
    <n v="23"/>
    <s v="X"/>
    <m/>
    <x v="1"/>
    <s v="STDA"/>
    <s v="DCA"/>
    <m/>
    <m/>
    <s v="SD BVR02"/>
    <s v="10:00"/>
    <s v="11:00"/>
    <d v="1899-12-30T01:00:00"/>
    <s v="10:00"/>
    <s v="11:00"/>
    <d v="1899-12-30T01:00:00"/>
    <s v="DCO"/>
    <s v="N/A"/>
  </r>
  <r>
    <n v="16122"/>
    <x v="125"/>
    <x v="27"/>
    <s v="IFTS 25-01 QAT"/>
    <s v="QATAR"/>
    <n v="76"/>
    <s v="ACS"/>
    <n v="5"/>
    <s v="X"/>
    <m/>
    <x v="6"/>
    <s v="STDA"/>
    <s v="DECI_STD"/>
    <m/>
    <m/>
    <s v="PT IFB02"/>
    <s v="10:00"/>
    <s v="11:00"/>
    <d v="1899-12-30T01:00:00"/>
    <s v="10:00"/>
    <s v="11:00"/>
    <d v="1899-12-30T01:00:00"/>
    <s v="DCO"/>
    <s v="N/A"/>
  </r>
  <r>
    <n v="16123"/>
    <x v="125"/>
    <x v="27"/>
    <s v="LIFT IFTS QATAR 25-01"/>
    <s v="QATAR"/>
    <n v="63"/>
    <s v="ACS"/>
    <n v="5"/>
    <m/>
    <s v="X"/>
    <x v="3"/>
    <s v="STDA"/>
    <s v="DECI_STD"/>
    <m/>
    <m/>
    <s v="PT IF01"/>
    <s v="13:00"/>
    <s v="14:00"/>
    <d v="1899-12-30T01:00:00"/>
    <d v="1899-12-30T13:00:00"/>
    <d v="1899-12-30T14:00:00"/>
    <d v="1899-12-30T01:00:00"/>
    <s v="DCO"/>
    <s v="N/A"/>
  </r>
  <r>
    <n v="16124"/>
    <x v="125"/>
    <x v="27"/>
    <s v="LIFT IFTS 25-01 SGP"/>
    <s v="IFTS"/>
    <n v="68"/>
    <s v="ACS"/>
    <n v="1"/>
    <m/>
    <s v="X"/>
    <x v="5"/>
    <s v="NET"/>
    <s v="DECI_STD"/>
    <m/>
    <n v="16125"/>
    <s v="FMSC DBFM02"/>
    <s v="11:30"/>
    <s v="12:30"/>
    <d v="1899-12-30T01:00:00"/>
    <s v="11:30"/>
    <d v="1899-12-30T12:20:00"/>
    <d v="1899-12-30T00:50:00"/>
    <s v="DCO"/>
    <s v="N/A"/>
  </r>
  <r>
    <n v="16125"/>
    <x v="125"/>
    <x v="27"/>
    <s v="LIFT IFTS 24-04 SPA"/>
    <s v="IFTS"/>
    <n v="60"/>
    <s v="IFTS"/>
    <n v="9"/>
    <m/>
    <s v="X"/>
    <x v="0"/>
    <s v="NET"/>
    <s v="BTAG_DECI"/>
    <m/>
    <n v="16126"/>
    <s v="NET BTAG01"/>
    <s v="11:30"/>
    <s v="12:30"/>
    <d v="1899-12-30T01:00:00"/>
    <s v="11:30"/>
    <d v="1899-12-30T12:20:00"/>
    <d v="1899-12-30T00:50:00"/>
    <s v="DCO"/>
    <s v="N/A"/>
  </r>
  <r>
    <n v="16126"/>
    <x v="125"/>
    <x v="27"/>
    <s v="LIFT IFTS 24-04 SPA"/>
    <s v="IFTS"/>
    <n v="58"/>
    <s v="ACS"/>
    <n v="13"/>
    <m/>
    <s v="X"/>
    <x v="1"/>
    <s v="NET"/>
    <s v="BTAG_DECI"/>
    <m/>
    <n v="16125"/>
    <s v="NET BTAG01"/>
    <d v="1899-12-30T11:30:00"/>
    <d v="1899-12-30T12:30:00"/>
    <d v="1899-12-30T01:00:00"/>
    <d v="1899-12-30T11:30:00"/>
    <d v="1899-12-30T12:20:00"/>
    <d v="1899-12-30T00:50:00"/>
    <s v="DCO"/>
    <s v="N/A"/>
  </r>
  <r>
    <n v="16127"/>
    <x v="125"/>
    <x v="27"/>
    <s v="LIFT IFTS 24-05 GER"/>
    <s v="IFTS"/>
    <n v="66"/>
    <s v="ACS"/>
    <n v="12"/>
    <m/>
    <s v="X"/>
    <x v="6"/>
    <s v="STDA"/>
    <s v="BRV_R2R_STD"/>
    <m/>
    <m/>
    <s v="PT BVR01"/>
    <s v="11:30"/>
    <s v="12:30"/>
    <d v="1899-12-30T01:00:00"/>
    <s v="11:30"/>
    <s v="12:30"/>
    <d v="1899-12-30T01:00:00"/>
    <s v="DCO"/>
    <s v="N/A"/>
  </r>
  <r>
    <n v="16128"/>
    <x v="126"/>
    <x v="27"/>
    <s v="LIFT IFTS QATAR 25-01"/>
    <s v="QATAR"/>
    <n v="63"/>
    <s v="ACS"/>
    <n v="7"/>
    <m/>
    <s v="X"/>
    <x v="3"/>
    <s v="STDA"/>
    <s v="DECI_STD"/>
    <m/>
    <m/>
    <s v="PT IF02"/>
    <s v="05:30"/>
    <s v="06:30"/>
    <d v="1899-12-30T01:00:00"/>
    <d v="1899-12-30T05:30:00"/>
    <d v="1899-12-30T06:30:00"/>
    <d v="1899-12-30T01:00:00"/>
    <s v="DCO"/>
    <s v="N/A"/>
  </r>
  <r>
    <n v="16129"/>
    <x v="125"/>
    <x v="27"/>
    <s v="LIFT IFTS QATAR 25-02"/>
    <s v="QATAR"/>
    <n v="70"/>
    <s v="ACS"/>
    <n v="9"/>
    <m/>
    <s v="X"/>
    <x v="5"/>
    <s v="STDA"/>
    <s v="DECI_STD"/>
    <m/>
    <m/>
    <s v="PT FAMB01"/>
    <s v="13:00"/>
    <s v="14:00"/>
    <d v="1899-12-30T01:00:00"/>
    <d v="1899-12-30T13:00:00"/>
    <d v="1899-12-30T14:00:00"/>
    <d v="1899-12-30T01:00:00"/>
    <s v="DCO"/>
    <s v="N/A"/>
  </r>
  <r>
    <n v="16130"/>
    <x v="125"/>
    <x v="27"/>
    <s v="LIFT IFTS QATAR 25-02"/>
    <s v="QATAR"/>
    <n v="71"/>
    <s v="ACS"/>
    <n v="17"/>
    <m/>
    <s v="X"/>
    <x v="4"/>
    <s v="STDA"/>
    <s v="DECI_STD"/>
    <m/>
    <m/>
    <s v="PT FAMB01"/>
    <s v="13:00"/>
    <s v="14:00"/>
    <d v="1899-12-30T01:00:00"/>
    <d v="1899-12-30T13:00:00"/>
    <d v="1899-12-30T14:00:00"/>
    <d v="1899-12-30T01:00:00"/>
    <s v="DCO"/>
    <s v="N/A"/>
  </r>
  <r>
    <n v="16131"/>
    <x v="125"/>
    <x v="27"/>
    <s v="LIFT IFTS QATAR 25-02"/>
    <s v="QATAR"/>
    <n v="72"/>
    <s v="IFTS"/>
    <n v="22"/>
    <m/>
    <s v="X"/>
    <x v="0"/>
    <s v="STDA"/>
    <s v="DECI_STD"/>
    <m/>
    <m/>
    <s v="PT FAMB01"/>
    <s v="13:00"/>
    <s v="14:00"/>
    <d v="1899-12-30T01:00:00"/>
    <d v="1899-12-30T13:15:00"/>
    <d v="1899-12-30T14:15:00"/>
    <d v="1899-12-30T01:00:00"/>
    <s v="DCO"/>
    <s v="N/A"/>
  </r>
  <r>
    <n v="16132"/>
    <x v="125"/>
    <x v="27"/>
    <s v="LIFT IFTS QATAR 25-02"/>
    <s v="QATAR"/>
    <n v="73"/>
    <s v="ACS"/>
    <n v="2"/>
    <m/>
    <s v="X"/>
    <x v="1"/>
    <s v="STDA"/>
    <s v="DECI_STD"/>
    <m/>
    <m/>
    <s v="PT FAMB01"/>
    <s v="13:00"/>
    <s v="14:00"/>
    <d v="1899-12-30T01:00:00"/>
    <d v="1899-12-30T13:00:00"/>
    <d v="1899-12-30T14:10:00"/>
    <d v="1899-12-30T01:10:00"/>
    <s v="DCO"/>
    <s v="N/A"/>
  </r>
  <r>
    <n v="16133"/>
    <x v="125"/>
    <x v="27"/>
    <s v="LIFT IFTS 24-05 GER"/>
    <s v="IFTS"/>
    <n v="67"/>
    <s v="IFTS"/>
    <n v="23"/>
    <m/>
    <s v="X"/>
    <x v="6"/>
    <s v="STDA"/>
    <s v="BRV_R2R_STD"/>
    <m/>
    <m/>
    <s v="PT BVR01"/>
    <s v="13:00"/>
    <s v="14:00"/>
    <d v="1899-12-30T01:00:00"/>
    <d v="1899-12-30T13:00:00"/>
    <d v="1899-12-30T13:50:00"/>
    <d v="1899-12-30T00:50:00"/>
    <s v="DCO"/>
    <s v="N/A"/>
  </r>
  <r>
    <n v="16134"/>
    <x v="126"/>
    <x v="27"/>
    <s v="IFTS LIFT 24-01 QATAR"/>
    <s v="QATAR"/>
    <n v="40"/>
    <s v="ACS"/>
    <n v="1"/>
    <s v="X"/>
    <m/>
    <x v="3"/>
    <s v="STDA"/>
    <s v="DECI_STD"/>
    <m/>
    <m/>
    <s v="PT IFB03"/>
    <s v="07:00"/>
    <s v="08:00"/>
    <d v="1899-12-30T01:00:00"/>
    <s v="07:00"/>
    <s v="08:00"/>
    <d v="1899-12-30T01:00:00"/>
    <s v="DCO"/>
    <s v="N/A"/>
  </r>
  <r>
    <n v="16135"/>
    <x v="126"/>
    <x v="27"/>
    <s v="LIFT 24-44 ITA"/>
    <s v="AMI"/>
    <n v="73"/>
    <s v="ACS"/>
    <n v="17"/>
    <s v="X"/>
    <m/>
    <x v="5"/>
    <s v="STDA"/>
    <s v="DCA"/>
    <m/>
    <m/>
    <s v="SD BVR02"/>
    <s v="05:30"/>
    <s v="06:30"/>
    <d v="1899-12-30T01:00:00"/>
    <s v="05:30"/>
    <s v="06:30"/>
    <d v="1899-12-30T01:00:00"/>
    <s v="DCO"/>
    <s v="N/A"/>
  </r>
  <r>
    <n v="16136"/>
    <x v="126"/>
    <x v="27"/>
    <s v="LIFT IFTS 25-02 JPN"/>
    <s v="IFTS"/>
    <n v="77"/>
    <s v="ACS"/>
    <n v="14"/>
    <m/>
    <s v="X"/>
    <x v="4"/>
    <s v="STDA"/>
    <s v="DECI_STD"/>
    <m/>
    <m/>
    <s v="PT EMR02"/>
    <s v="05:30"/>
    <s v="06:30"/>
    <d v="1899-12-30T01:00:00"/>
    <s v="05:30"/>
    <s v="06:30"/>
    <d v="1899-12-30T01:00:00"/>
    <s v="DCO"/>
    <s v="N/A"/>
  </r>
  <r>
    <n v="16137"/>
    <x v="126"/>
    <x v="27"/>
    <s v="LIFT IFTS QATAR 25-01"/>
    <s v="QATAR"/>
    <n v="66"/>
    <s v="ACS"/>
    <n v="12"/>
    <m/>
    <s v="X"/>
    <x v="0"/>
    <s v="STDA"/>
    <s v="DECI_STD"/>
    <m/>
    <m/>
    <s v="PT IF01"/>
    <s v="05:30"/>
    <s v="06:30"/>
    <d v="1899-12-30T01:00:00"/>
    <d v="1899-12-30T05:35:00"/>
    <d v="1899-12-30T06:35:00"/>
    <d v="1899-12-30T01:00:00"/>
    <s v="DCO"/>
    <s v="N/A"/>
  </r>
  <r>
    <n v="16138"/>
    <x v="126"/>
    <x v="27"/>
    <s v="LIFT IFTS 25-02 UK"/>
    <s v="IFTS"/>
    <n v="80"/>
    <s v="ACS"/>
    <n v="10"/>
    <m/>
    <s v="X"/>
    <x v="1"/>
    <s v="STDA"/>
    <s v="DECI_STD"/>
    <m/>
    <m/>
    <s v="PT EMR03"/>
    <s v="05:30"/>
    <s v="06:30"/>
    <d v="1899-12-30T01:00:00"/>
    <d v="1899-12-30T05:30:00"/>
    <d v="1899-12-30T06:30:00"/>
    <d v="1899-12-30T01:00:00"/>
    <s v="DCO"/>
    <s v="N/A"/>
  </r>
  <r>
    <n v="16139"/>
    <x v="126"/>
    <x v="27"/>
    <s v="LIFT IFTS 25-02 SGP"/>
    <s v="IFTS"/>
    <n v="83"/>
    <s v="ACS"/>
    <n v="13"/>
    <m/>
    <s v="X"/>
    <x v="6"/>
    <s v="STDA"/>
    <s v="DECI_STD"/>
    <m/>
    <m/>
    <s v="PT EMR02"/>
    <s v="05:30"/>
    <s v="06:30"/>
    <d v="1899-12-30T01:00:00"/>
    <d v="1899-12-30T05:30:00"/>
    <d v="1899-12-30T06:30:00"/>
    <d v="1899-12-30T01:00:00"/>
    <s v="DCO"/>
    <s v="N/A"/>
  </r>
  <r>
    <n v="16140"/>
    <x v="126"/>
    <x v="27"/>
    <s v="IFTS 25-01 QAT"/>
    <s v="QATAR"/>
    <n v="78"/>
    <s v="ACS"/>
    <n v="1"/>
    <s v="X"/>
    <m/>
    <x v="3"/>
    <s v="STDA"/>
    <s v="DECI_STD"/>
    <m/>
    <m/>
    <s v="PT IFB02"/>
    <s v="10:00"/>
    <s v="11:00"/>
    <d v="1899-12-30T01:00:00"/>
    <s v="10:00"/>
    <s v="11:00"/>
    <d v="1899-12-30T01:00:00"/>
    <s v="DCO"/>
    <s v="N/A"/>
  </r>
  <r>
    <n v="16141"/>
    <x v="126"/>
    <x v="27"/>
    <s v="LIFT IFTS 24-04 HUN"/>
    <s v="IFTS"/>
    <n v="62"/>
    <s v="IFTS"/>
    <n v="22"/>
    <m/>
    <s v="X"/>
    <x v="5"/>
    <s v="NET"/>
    <s v="ATAG_DECI"/>
    <m/>
    <n v="16142"/>
    <s v="NET ATAG01"/>
    <s v="07:00"/>
    <s v="08:00"/>
    <d v="1899-12-30T01:00:00"/>
    <s v="07:00"/>
    <s v="08:00"/>
    <d v="1899-12-30T01:00:00"/>
    <s v="DCO"/>
    <s v="N/A"/>
  </r>
  <r>
    <n v="16142"/>
    <x v="126"/>
    <x v="27"/>
    <s v="LIFT IFTS 24-04 HUN"/>
    <s v="IFTS"/>
    <n v="63"/>
    <s v="ACS"/>
    <n v="9"/>
    <m/>
    <s v="X"/>
    <x v="4"/>
    <s v="NET"/>
    <s v="ATAG_DECI"/>
    <m/>
    <n v="16141"/>
    <s v="NET ATAG01"/>
    <d v="1899-12-30T07:00:00"/>
    <d v="1899-12-30T08:00:00"/>
    <d v="1899-12-30T01:00:00"/>
    <d v="1899-12-30T07:00:00"/>
    <d v="1899-12-30T08:00:00"/>
    <d v="1899-12-30T01:00:00"/>
    <s v="DCO"/>
    <s v="N/A"/>
  </r>
  <r>
    <n v="16143"/>
    <x v="126"/>
    <x v="27"/>
    <s v="LIFT IFTS 24-04 SPA"/>
    <s v="IFTS"/>
    <n v="58"/>
    <s v="IFTS"/>
    <n v="23"/>
    <m/>
    <s v="X"/>
    <x v="0"/>
    <s v="NET"/>
    <s v="BTAG_DECI"/>
    <m/>
    <n v="16144"/>
    <s v="NET BTAG02"/>
    <s v="07:00"/>
    <s v="08:00"/>
    <d v="1899-12-30T01:00:00"/>
    <s v="07:00"/>
    <d v="1899-12-30T07:50:00"/>
    <d v="1899-12-30T00:50:00"/>
    <s v="DCO"/>
    <s v="N/A"/>
  </r>
  <r>
    <n v="16144"/>
    <x v="126"/>
    <x v="27"/>
    <s v="LIFT IFTS 24-04 SPA"/>
    <s v="IFTS"/>
    <n v="60"/>
    <s v="ACS"/>
    <n v="2"/>
    <m/>
    <s v="X"/>
    <x v="1"/>
    <s v="NET"/>
    <s v="BTAG_DECI"/>
    <m/>
    <n v="16143"/>
    <s v="NET BTAG02"/>
    <d v="1899-12-30T07:00:00"/>
    <d v="1899-12-30T08:00:00"/>
    <d v="1899-12-30T01:00:00"/>
    <d v="1899-12-30T07:00:00"/>
    <d v="1899-12-30T07:50:00"/>
    <d v="1899-12-30T00:50:00"/>
    <s v="DCO"/>
    <s v="N/A"/>
  </r>
  <r>
    <n v="16145"/>
    <x v="126"/>
    <x v="27"/>
    <s v="LIFT IFTS 24-05 GER"/>
    <s v="IFTS"/>
    <n v="67"/>
    <s v="ACS"/>
    <n v="5"/>
    <m/>
    <s v="X"/>
    <x v="6"/>
    <s v="STDA"/>
    <s v="BRV_R2R_STD"/>
    <m/>
    <m/>
    <s v="PT BVR02"/>
    <s v="07:00"/>
    <s v="08:00"/>
    <d v="1899-12-30T01:00:00"/>
    <s v="07:00"/>
    <s v="08:00"/>
    <d v="1899-12-30T01:00:00"/>
    <s v="DCO"/>
    <s v="N/A"/>
  </r>
  <r>
    <n v="16146"/>
    <x v="129"/>
    <x v="27"/>
    <s v="LIFT IFTS 24-05 AUT"/>
    <s v="IFTS"/>
    <n v="64"/>
    <s v="ACS"/>
    <n v="10"/>
    <m/>
    <s v="X"/>
    <x v="3"/>
    <s v="STDA"/>
    <s v="BRV_R2R_STD"/>
    <m/>
    <m/>
    <s v="PT R2R01"/>
    <s v="05:30"/>
    <s v="06:30"/>
    <d v="1899-12-30T01:00:00"/>
    <d v="1899-12-30T06:15:00"/>
    <d v="1899-12-30T06:40:00"/>
    <d v="1899-12-30T00:25:00"/>
    <s v="DCO"/>
    <s v="N/A"/>
  </r>
  <r>
    <n v="16147"/>
    <x v="126"/>
    <x v="27"/>
    <s v="LIFT IFTS 24-05 GER"/>
    <s v="IFTS"/>
    <n v="66"/>
    <s v="ACS"/>
    <n v="3"/>
    <m/>
    <s v="X"/>
    <x v="5"/>
    <s v="STDA"/>
    <s v="BRV_R2R_STD"/>
    <m/>
    <m/>
    <s v="PT BVR02"/>
    <s v="08:30"/>
    <s v="09:30"/>
    <d v="1899-12-30T01:00:00"/>
    <s v="08:30"/>
    <d v="1899-12-30T09:25:00"/>
    <d v="1899-12-30T00:55:00"/>
    <s v="DCO"/>
    <s v="N/A"/>
  </r>
  <r>
    <n v="16148"/>
    <x v="126"/>
    <x v="27"/>
    <s v="LIFT IFTS 25-02 SGP"/>
    <s v="IFTS"/>
    <n v="82"/>
    <s v="ACS"/>
    <n v="17"/>
    <m/>
    <s v="X"/>
    <x v="4"/>
    <s v="STDA"/>
    <s v="DECI_STD"/>
    <m/>
    <m/>
    <s v="PT EMR01"/>
    <s v="08:30"/>
    <s v="09:30"/>
    <d v="1899-12-30T01:00:00"/>
    <s v="08:30"/>
    <s v="09:30"/>
    <d v="1899-12-30T01:00:00"/>
    <s v="DCO"/>
    <s v="N/A"/>
  </r>
  <r>
    <n v="16149"/>
    <x v="126"/>
    <x v="27"/>
    <s v="LIFT IFTS 24-04 CAN"/>
    <s v="IFTS"/>
    <n v="51"/>
    <s v="ACS"/>
    <n v="10"/>
    <m/>
    <s v="X"/>
    <x v="1"/>
    <s v="NET"/>
    <s v="DCA"/>
    <m/>
    <n v="16150"/>
    <s v="NET DCA01"/>
    <s v="08:30"/>
    <s v="09:30"/>
    <d v="1899-12-30T01:00:00"/>
    <d v="1899-12-30T08:30:00"/>
    <d v="1899-12-30T09:30:00"/>
    <d v="1899-12-30T01:00:00"/>
    <s v="DCO"/>
    <s v="N/A"/>
  </r>
  <r>
    <n v="16150"/>
    <x v="126"/>
    <x v="27"/>
    <s v="LIFT IFTS 24-04 CAN"/>
    <s v="IFTS"/>
    <n v="53"/>
    <s v="ACS"/>
    <n v="12"/>
    <m/>
    <s v="X"/>
    <x v="0"/>
    <s v="NET"/>
    <s v="DCA"/>
    <m/>
    <n v="16149"/>
    <s v="NET DCA01"/>
    <d v="1899-12-30T08:30:00"/>
    <d v="1899-12-30T09:30:00"/>
    <d v="1899-12-30T01:00:00"/>
    <d v="1899-12-30T08:30:00"/>
    <d v="1899-12-30T09:30:00"/>
    <d v="1899-12-30T01:00:00"/>
    <s v="DCO"/>
    <s v="N/A"/>
  </r>
  <r>
    <n v="16151"/>
    <x v="126"/>
    <x v="27"/>
    <s v="IFTS 25-01 QAT"/>
    <s v="QATAR"/>
    <n v="76"/>
    <s v="ACS"/>
    <n v="13"/>
    <s v="X"/>
    <m/>
    <x v="6"/>
    <s v="STDA"/>
    <s v="DECI_STD"/>
    <m/>
    <m/>
    <s v="PT IFB03"/>
    <s v="08:30"/>
    <s v="09:30"/>
    <d v="1899-12-30T01:00:00"/>
    <d v="1899-12-30T08:30:00"/>
    <d v="1899-12-30T09:30:00"/>
    <d v="1899-12-30T01:00:00"/>
    <s v="DCO"/>
    <s v="N/A"/>
  </r>
  <r>
    <n v="16152"/>
    <x v="129"/>
    <x v="27"/>
    <s v="LIFT IFTS 25-02 JPN"/>
    <s v="IFTS"/>
    <n v="79"/>
    <s v="ACS"/>
    <n v="3"/>
    <m/>
    <s v="X"/>
    <x v="2"/>
    <s v="STDA"/>
    <s v="DECI_STD"/>
    <m/>
    <m/>
    <s v="PT EMR04"/>
    <s v="13:00"/>
    <s v="14:00"/>
    <d v="1899-12-30T01:00:00"/>
    <d v="1899-12-30T13:00:00"/>
    <d v="1899-12-30T14:00:00"/>
    <d v="1899-12-30T01:00:00"/>
    <s v="DCO"/>
    <s v="N/A"/>
  </r>
  <r>
    <n v="16153"/>
    <x v="126"/>
    <x v="27"/>
    <s v="LIFT IFTS 25-02 UK"/>
    <s v="IFTS"/>
    <n v="81"/>
    <s v="ACS"/>
    <n v="9"/>
    <m/>
    <s v="X"/>
    <x v="5"/>
    <s v="STDA"/>
    <s v="DECI_STD"/>
    <m/>
    <m/>
    <s v="FMS CF03"/>
    <s v="10:00"/>
    <s v="11:00"/>
    <d v="1899-12-30T01:00:00"/>
    <s v="10:00"/>
    <s v="11:00"/>
    <d v="1899-12-30T01:00:00"/>
    <s v="DCO"/>
    <s v="N/A"/>
  </r>
  <r>
    <n v="16154"/>
    <x v="126"/>
    <x v="27"/>
    <s v="LIFT IFTS QATAR 25-02"/>
    <s v="QATAR"/>
    <n v="73"/>
    <s v="IFTS"/>
    <n v="22"/>
    <m/>
    <s v="X"/>
    <x v="4"/>
    <s v="STDA"/>
    <s v="DECI_STD"/>
    <m/>
    <m/>
    <s v="PT FAM01"/>
    <s v="10:00"/>
    <s v="11:00"/>
    <d v="1899-12-30T01:00:00"/>
    <s v="10:00"/>
    <s v="11:00"/>
    <d v="1899-12-30T01:00:00"/>
    <s v="DCO"/>
    <s v="N/A"/>
  </r>
  <r>
    <n v="16155"/>
    <x v="126"/>
    <x v="27"/>
    <s v="LIFT IFTS 25-02 JPN"/>
    <s v="IFTS"/>
    <n v="79"/>
    <s v="ACS"/>
    <n v="2"/>
    <m/>
    <s v="X"/>
    <x v="0"/>
    <s v="STDA"/>
    <s v="DECI_STD"/>
    <m/>
    <m/>
    <s v="PT EMR02"/>
    <s v="10:00"/>
    <s v="11:00"/>
    <d v="1899-12-30T01:00:00"/>
    <s v="10:00"/>
    <s v="11:00"/>
    <d v="1899-12-30T01:00:00"/>
    <s v="DCO"/>
    <s v="N/A"/>
  </r>
  <r>
    <n v="16156"/>
    <x v="126"/>
    <x v="27"/>
    <s v="LIFT IFTS QATAR 25-02"/>
    <s v="QATAR"/>
    <n v="70"/>
    <s v="IFTS"/>
    <n v="23"/>
    <m/>
    <s v="X"/>
    <x v="1"/>
    <s v="STDA"/>
    <s v="DECI_STD"/>
    <m/>
    <m/>
    <s v="PT FAM01"/>
    <s v="10:00"/>
    <s v="11:00"/>
    <d v="1899-12-30T01:00:00"/>
    <s v="10:00"/>
    <s v="11:00"/>
    <d v="1899-12-30T01:00:00"/>
    <s v="DCO"/>
    <s v="N/A"/>
  </r>
  <r>
    <n v="16157"/>
    <x v="126"/>
    <x v="27"/>
    <s v="LIFT IFTS 24-04 JPN"/>
    <s v="IFTS"/>
    <n v="55"/>
    <s v="ACS"/>
    <n v="5"/>
    <m/>
    <s v="X"/>
    <x v="6"/>
    <s v="STDA"/>
    <s v="BRV_R2R_STD"/>
    <m/>
    <m/>
    <s v="PT BVR01"/>
    <s v="10:00"/>
    <s v="11:00"/>
    <d v="1899-12-30T01:00:00"/>
    <s v="10:00"/>
    <s v="11:00"/>
    <d v="1899-12-30T01:00:00"/>
    <s v="DCO"/>
    <s v="N/A"/>
  </r>
  <r>
    <n v="16158"/>
    <x v="129"/>
    <x v="27"/>
    <s v="LIFT IFTS 25-02 UK"/>
    <s v="IFTS"/>
    <n v="80"/>
    <s v="ACS"/>
    <n v="1"/>
    <m/>
    <s v="X"/>
    <x v="3"/>
    <s v="STDA"/>
    <s v="DECI_STD"/>
    <m/>
    <m/>
    <s v="PT EMR04"/>
    <s v="08:30"/>
    <s v="09:30"/>
    <d v="1899-12-30T01:00:00"/>
    <d v="1899-12-30T08:30:00"/>
    <d v="1899-12-30T09:30:00"/>
    <d v="1899-12-30T01:00:00"/>
    <s v="DCO"/>
    <s v="N/A"/>
  </r>
  <r>
    <n v="16159"/>
    <x v="126"/>
    <x v="27"/>
    <s v="LIFT 24-44 ITA"/>
    <s v="AMI"/>
    <n v="71"/>
    <s v="ACS"/>
    <n v="17"/>
    <s v="X"/>
    <m/>
    <x v="5"/>
    <s v="NET"/>
    <s v="DCA"/>
    <m/>
    <n v="16160"/>
    <s v="SD DCA01"/>
    <s v="11:30"/>
    <s v="12:30"/>
    <d v="1899-12-30T01:00:00"/>
    <s v="11:30"/>
    <s v="12:30"/>
    <d v="1899-12-30T01:00:00"/>
    <s v="DCO"/>
    <s v="N/A"/>
  </r>
  <r>
    <n v="16160"/>
    <x v="126"/>
    <x v="27"/>
    <s v="LIFT 24-44 ITA"/>
    <s v="AMI"/>
    <n v="73"/>
    <s v="ACS"/>
    <n v="20"/>
    <s v="X"/>
    <m/>
    <x v="4"/>
    <s v="NET"/>
    <s v="DCA"/>
    <m/>
    <n v="16159"/>
    <s v="SD DCA01"/>
    <d v="1899-12-30T11:30:00"/>
    <d v="1899-12-30T12:30:00"/>
    <d v="1899-12-30T01:00:00"/>
    <d v="1899-12-30T11:30:00"/>
    <d v="1899-12-30T12:30:00"/>
    <d v="1899-12-30T01:00:00"/>
    <s v="DCO"/>
    <s v="N/A"/>
  </r>
  <r>
    <n v="16161"/>
    <x v="126"/>
    <x v="27"/>
    <s v="LIFT IFTS 25-01 SGP"/>
    <s v="IFTS"/>
    <n v="68"/>
    <s v="ACS"/>
    <n v="12"/>
    <m/>
    <s v="X"/>
    <x v="0"/>
    <s v="NET"/>
    <s v="DECI_STD"/>
    <m/>
    <n v="16162"/>
    <s v="FMSC HBFM01"/>
    <s v="11:30"/>
    <s v="12:30"/>
    <d v="1899-12-30T01:00:00"/>
    <d v="1899-12-30T11:30:00"/>
    <d v="1899-12-30T12:20:00"/>
    <d v="1899-12-30T00:50:00"/>
    <s v="DCO"/>
    <s v="N/A"/>
  </r>
  <r>
    <n v="16162"/>
    <x v="126"/>
    <x v="27"/>
    <s v="LIFT IFTS 24-04 JPN"/>
    <s v="IFTS"/>
    <n v="57"/>
    <s v="ACS"/>
    <n v="13"/>
    <m/>
    <s v="X"/>
    <x v="6"/>
    <s v="STDA"/>
    <s v="BRV_R2R_STD"/>
    <m/>
    <m/>
    <s v="PT BVR01"/>
    <s v="11:30"/>
    <s v="12:30"/>
    <d v="1899-12-30T01:00:00"/>
    <s v="11:30"/>
    <s v="12:30"/>
    <d v="1899-12-30T01:00:00"/>
    <s v="DCO"/>
    <s v="N/A"/>
  </r>
  <r>
    <n v="16163"/>
    <x v="129"/>
    <x v="27"/>
    <s v="LIFT IFTS 24-05 AUT"/>
    <s v="IFTS"/>
    <n v="64"/>
    <s v="ACS"/>
    <n v="10"/>
    <m/>
    <s v="X"/>
    <x v="2"/>
    <s v="STDA"/>
    <s v="BRV_R2R_STD"/>
    <m/>
    <m/>
    <s v="PT R2R01"/>
    <s v="05:30"/>
    <s v="06:30"/>
    <d v="1899-12-30T01:00:00"/>
    <d v="1899-12-30T05:30:00"/>
    <d v="1899-12-30T06:10:00"/>
    <d v="1899-12-30T00:40:00"/>
    <s v="RSLD"/>
    <s v="CD3"/>
  </r>
  <r>
    <n v="16164"/>
    <x v="126"/>
    <x v="27"/>
    <s v="LIFT IFTS 24-05 GER"/>
    <s v="IFTS"/>
    <n v="66"/>
    <s v="ACS"/>
    <n v="9"/>
    <m/>
    <s v="X"/>
    <x v="5"/>
    <s v="NET"/>
    <s v="DCA"/>
    <m/>
    <n v="16165"/>
    <s v="NET QRA01"/>
    <s v="13:00"/>
    <s v="14:00"/>
    <d v="1899-12-30T01:00:00"/>
    <s v="13:00"/>
    <s v="14:00"/>
    <d v="1899-12-30T01:00:00"/>
    <s v="DCO"/>
    <s v="N/A"/>
  </r>
  <r>
    <n v="16165"/>
    <x v="126"/>
    <x v="27"/>
    <s v="LIFT IFTS 24-05 GER"/>
    <s v="IFTS"/>
    <n v="67"/>
    <s v="IFTS"/>
    <n v="22"/>
    <m/>
    <s v="X"/>
    <x v="4"/>
    <s v="NET"/>
    <s v="DCA"/>
    <m/>
    <n v="16164"/>
    <s v="NET QRA01"/>
    <d v="1899-12-30T13:00:00"/>
    <d v="1899-12-30T14:00:00"/>
    <d v="1899-12-30T01:00:00"/>
    <d v="1899-12-30T13:00:00"/>
    <d v="1899-12-30T14:00:00"/>
    <d v="1899-12-30T01:00:00"/>
    <s v="DCO"/>
    <s v="N/A"/>
  </r>
  <r>
    <n v="16166"/>
    <x v="126"/>
    <x v="27"/>
    <s v="LIFT IFTS 24-04 CAN"/>
    <s v="IFTS"/>
    <n v="53"/>
    <s v="ACS"/>
    <n v="2"/>
    <m/>
    <s v="X"/>
    <x v="1"/>
    <s v="NET"/>
    <s v="DCA"/>
    <m/>
    <n v="16167"/>
    <s v="NET DCA02"/>
    <s v="13:00"/>
    <s v="14:00"/>
    <d v="1899-12-30T01:00:00"/>
    <d v="1899-12-30T13:00:00"/>
    <d v="1899-12-30T14:00:00"/>
    <d v="1899-12-30T01:00:00"/>
    <s v="DCO"/>
    <s v="N/A"/>
  </r>
  <r>
    <n v="16167"/>
    <x v="126"/>
    <x v="27"/>
    <s v="LIFT IFTS 24-04 CAN"/>
    <s v="IFTS"/>
    <n v="51"/>
    <s v="IFTS"/>
    <n v="23"/>
    <m/>
    <s v="X"/>
    <x v="0"/>
    <s v="NET"/>
    <s v="DCA"/>
    <m/>
    <n v="16166"/>
    <s v="NET DCA02"/>
    <d v="1899-12-30T13:00:00"/>
    <d v="1899-12-30T14:00:00"/>
    <d v="1899-12-30T01:00:00"/>
    <d v="1899-12-30T13:00:00"/>
    <d v="1899-12-30T14:00:00"/>
    <d v="1899-12-30T01:00:00"/>
    <s v="DCO"/>
    <s v="N/A"/>
  </r>
  <r>
    <n v="16168"/>
    <x v="129"/>
    <x v="27"/>
    <s v="LIFT 24-44 ITA"/>
    <s v="AMI"/>
    <n v="73"/>
    <s v="ACS"/>
    <n v="17"/>
    <s v="X"/>
    <m/>
    <x v="5"/>
    <s v="NET"/>
    <s v="DCA"/>
    <m/>
    <n v="16169"/>
    <s v="SD DCA02"/>
    <s v="05:30"/>
    <s v="06:30"/>
    <d v="1899-12-30T01:00:00"/>
    <s v="05:30"/>
    <s v="06:30"/>
    <d v="1899-12-30T01:00:00"/>
    <s v="DCO"/>
    <s v="N/A"/>
  </r>
  <r>
    <n v="16169"/>
    <x v="129"/>
    <x v="27"/>
    <s v="LIFT 24-44 ITA"/>
    <s v="AMI"/>
    <n v="71"/>
    <s v="ACS"/>
    <n v="14"/>
    <s v="X"/>
    <m/>
    <x v="4"/>
    <s v="NET"/>
    <s v="DCA"/>
    <m/>
    <n v="16168"/>
    <s v="SD DCA02"/>
    <d v="1899-12-30T05:30:00"/>
    <d v="1899-12-30T06:30:00"/>
    <d v="1899-12-30T01:00:00"/>
    <d v="1899-12-30T05:30:00"/>
    <d v="1899-12-30T06:30:00"/>
    <d v="1899-12-30T01:00:00"/>
    <s v="DCO"/>
    <s v="N/A"/>
  </r>
  <r>
    <n v="16170"/>
    <x v="129"/>
    <x v="27"/>
    <s v="IFTS LIFT 24-01 QATAR"/>
    <s v="QATAR"/>
    <n v="40"/>
    <s v="ACS"/>
    <n v="12"/>
    <s v="X"/>
    <m/>
    <x v="0"/>
    <s v="STDA"/>
    <s v="DECI_STD"/>
    <m/>
    <m/>
    <s v="PT IF01"/>
    <s v="05:30"/>
    <s v="06:30"/>
    <d v="1899-12-30T01:00:00"/>
    <s v="05:30"/>
    <d v="1899-12-30T06:35:00"/>
    <d v="1899-12-30T01:05:00"/>
    <s v="DCO"/>
    <s v="N/A"/>
  </r>
  <r>
    <n v="16171"/>
    <x v="129"/>
    <x v="27"/>
    <s v="LIFT IFTS 24-04 JPN"/>
    <s v="IFTS"/>
    <n v="55"/>
    <s v="ACS"/>
    <n v="13"/>
    <m/>
    <s v="X"/>
    <x v="1"/>
    <s v="STDA"/>
    <s v="BRV_R2R_STD"/>
    <m/>
    <m/>
    <s v="PT BVR02"/>
    <s v="05:30"/>
    <s v="06:30"/>
    <d v="1899-12-30T01:00:00"/>
    <s v="05:30"/>
    <s v="06:30"/>
    <d v="1899-12-30T01:00:00"/>
    <s v="DCO"/>
    <s v="N/A"/>
  </r>
  <r>
    <n v="16172"/>
    <x v="129"/>
    <x v="27"/>
    <s v="LIFT IFTS 24-04 JPN"/>
    <s v="IFTS"/>
    <n v="57"/>
    <s v="ACS"/>
    <n v="1"/>
    <m/>
    <s v="X"/>
    <x v="6"/>
    <s v="STDA"/>
    <s v="BRV_R2R_STD"/>
    <m/>
    <m/>
    <s v="PT BVR02"/>
    <s v="05:30"/>
    <s v="06:30"/>
    <d v="1899-12-30T01:00:00"/>
    <s v="05:30"/>
    <s v="06:30"/>
    <d v="1899-12-30T01:00:00"/>
    <s v="DCO"/>
    <s v="N/A"/>
  </r>
  <r>
    <n v="16173"/>
    <x v="129"/>
    <x v="27"/>
    <s v="LIFT IFTS 24-05 GER"/>
    <s v="IFTS"/>
    <n v="67"/>
    <s v="ACS"/>
    <n v="9"/>
    <m/>
    <s v="X"/>
    <x v="5"/>
    <s v="NET"/>
    <s v="DCA"/>
    <m/>
    <n v="16174"/>
    <s v="NET QRA02"/>
    <s v="07:00"/>
    <s v="08:00"/>
    <d v="1899-12-30T01:00:00"/>
    <s v="07:00"/>
    <s v="08:00"/>
    <d v="1899-12-30T01:00:00"/>
    <s v="DCO"/>
    <s v="N/A"/>
  </r>
  <r>
    <n v="16174"/>
    <x v="129"/>
    <x v="27"/>
    <s v="LIFT IFTS 24-05 GER"/>
    <s v="IFTS"/>
    <n v="66"/>
    <s v="IFTS"/>
    <n v="22"/>
    <m/>
    <s v="X"/>
    <x v="4"/>
    <s v="NET"/>
    <s v="DCA"/>
    <m/>
    <n v="16173"/>
    <s v="NET QRA02"/>
    <d v="1899-12-30T07:00:00"/>
    <d v="1899-12-30T08:00:00"/>
    <d v="1899-12-30T01:00:00"/>
    <d v="1899-12-30T07:00:00"/>
    <d v="1899-12-30T08:00:00"/>
    <d v="1899-12-30T01:00:00"/>
    <s v="DCO"/>
    <s v="N/A"/>
  </r>
  <r>
    <n v="16175"/>
    <x v="129"/>
    <x v="27"/>
    <s v="LIFT IFTS 24-04 CAN"/>
    <s v="IFTS"/>
    <n v="54"/>
    <s v="ACS"/>
    <n v="2"/>
    <m/>
    <s v="X"/>
    <x v="0"/>
    <s v="NET"/>
    <s v="DCA"/>
    <m/>
    <n v="16176"/>
    <s v="NET DCA01"/>
    <s v="07:00"/>
    <s v="08:00"/>
    <d v="1899-12-30T01:00:00"/>
    <s v="07:00"/>
    <s v="08:00"/>
    <d v="1899-12-30T01:00:00"/>
    <s v="DCO"/>
    <s v="N/A"/>
  </r>
  <r>
    <n v="16176"/>
    <x v="129"/>
    <x v="27"/>
    <s v="LIFT IFTS 24-04 CAN"/>
    <s v="IFTS"/>
    <n v="52"/>
    <s v="IFTS"/>
    <n v="23"/>
    <m/>
    <s v="X"/>
    <x v="1"/>
    <s v="NET"/>
    <s v="DCA"/>
    <m/>
    <n v="16175"/>
    <s v="NET DCA01"/>
    <d v="1899-12-30T07:00:00"/>
    <d v="1899-12-30T08:00:00"/>
    <d v="1899-12-30T01:00:00"/>
    <s v="07:00"/>
    <s v="08:00"/>
    <d v="1899-12-30T01:00:00"/>
    <s v="DCO"/>
    <s v="N/A"/>
  </r>
  <r>
    <n v="16177"/>
    <x v="129"/>
    <x v="27"/>
    <s v="LIFT IFTS 24-05 AUT"/>
    <s v="IFTS"/>
    <n v="65"/>
    <s v="ACS"/>
    <n v="31"/>
    <m/>
    <s v="X"/>
    <x v="6"/>
    <s v="STDA"/>
    <s v="BRV_R2R_STD"/>
    <m/>
    <m/>
    <s v="PT R2R01"/>
    <s v="07:00"/>
    <s v="08:00"/>
    <d v="1899-12-30T01:00:00"/>
    <s v="07:00"/>
    <s v="08:00"/>
    <d v="1899-12-30T01:00:00"/>
    <s v="DCO"/>
    <s v="N/A"/>
  </r>
  <r>
    <n v="16178"/>
    <x v="129"/>
    <x v="27"/>
    <s v="LIFT IFTS 24-04 HUN"/>
    <s v="IFTS"/>
    <n v="63"/>
    <s v="ACS"/>
    <n v="17"/>
    <m/>
    <s v="X"/>
    <x v="5"/>
    <s v="NET"/>
    <s v="ATAG_DECI"/>
    <m/>
    <n v="16179"/>
    <s v="NET ATAG02"/>
    <s v="08:30"/>
    <s v="09:30"/>
    <d v="1899-12-30T01:00:00"/>
    <s v="08:30"/>
    <s v="09:30"/>
    <d v="1899-12-30T01:00:00"/>
    <s v="DCO"/>
    <s v="N/A"/>
  </r>
  <r>
    <n v="16179"/>
    <x v="129"/>
    <x v="27"/>
    <s v="LIFT IFTS 24-04 HUN"/>
    <s v="IFTS"/>
    <n v="62"/>
    <s v="ACS"/>
    <n v="14"/>
    <m/>
    <s v="X"/>
    <x v="4"/>
    <s v="NET"/>
    <s v="ATAG_DECI"/>
    <m/>
    <n v="16178"/>
    <s v="NET ATAG02"/>
    <d v="1899-12-30T08:30:00"/>
    <d v="1899-12-30T09:30:00"/>
    <d v="1899-12-30T01:00:00"/>
    <d v="1899-12-30T08:30:00"/>
    <d v="1899-12-30T09:30:00"/>
    <d v="1899-12-30T01:00:00"/>
    <s v="DCO"/>
    <s v="N/A"/>
  </r>
  <r>
    <n v="16180"/>
    <x v="129"/>
    <x v="27"/>
    <s v="LIFT IFTS 25-02 CAN"/>
    <s v="IFTS"/>
    <n v="75"/>
    <s v="ACS"/>
    <n v="12"/>
    <m/>
    <s v="X"/>
    <x v="0"/>
    <s v="STDA"/>
    <s v="DECI_STD"/>
    <m/>
    <m/>
    <s v="FMS EMR01"/>
    <s v="08:30"/>
    <s v="09:30"/>
    <d v="1899-12-30T01:00:00"/>
    <s v="08:30"/>
    <s v="09:30"/>
    <d v="1899-12-30T01:00:00"/>
    <s v="DCO"/>
    <s v="N/A"/>
  </r>
  <r>
    <n v="16181"/>
    <x v="129"/>
    <x v="27"/>
    <s v="IFTS 25-01 QAT"/>
    <s v="QATAR"/>
    <n v="76"/>
    <s v="ACS"/>
    <n v="13"/>
    <s v="X"/>
    <m/>
    <x v="1"/>
    <s v="STDA"/>
    <s v="DECI_STD"/>
    <m/>
    <m/>
    <s v="PT IF01"/>
    <s v="08:30"/>
    <s v="09:30"/>
    <d v="1899-12-30T01:00:00"/>
    <s v="08:30"/>
    <s v="09:30"/>
    <d v="1899-12-30T01:00:00"/>
    <s v="DCO"/>
    <s v="N/A"/>
  </r>
  <r>
    <n v="16182"/>
    <x v="129"/>
    <x v="27"/>
    <s v="LIFT IFTS 25-02 JPN"/>
    <s v="IFTS"/>
    <n v="79"/>
    <s v="ACS"/>
    <n v="10"/>
    <m/>
    <s v="X"/>
    <x v="6"/>
    <s v="STDA"/>
    <s v="DECI_STD"/>
    <m/>
    <m/>
    <s v="PT EMR03"/>
    <s v="08:30"/>
    <s v="09:30"/>
    <d v="1899-12-30T01:00:00"/>
    <s v="08:30"/>
    <s v="09:30"/>
    <d v="1899-12-30T01:00:00"/>
    <s v="DCO"/>
    <s v="N/A"/>
  </r>
  <r>
    <n v="16183"/>
    <x v="129"/>
    <x v="27"/>
    <s v="IFTS 25-01 QAT"/>
    <s v="QATAR"/>
    <n v="77"/>
    <s v="IFTS"/>
    <n v="22"/>
    <s v="X"/>
    <m/>
    <x v="3"/>
    <s v="STDA"/>
    <s v="DECI_STD"/>
    <m/>
    <m/>
    <s v="PT IF01"/>
    <s v="10:00"/>
    <s v="11:00"/>
    <d v="1899-12-30T01:00:00"/>
    <d v="1899-12-30T09:50:00"/>
    <d v="1899-12-30T10:50:00"/>
    <d v="1899-12-30T01:00:00"/>
    <s v="DCO"/>
    <s v="N/A"/>
  </r>
  <r>
    <n v="16184"/>
    <x v="129"/>
    <x v="27"/>
    <s v="LIFT IFTS 25-02 JPN"/>
    <s v="IFTS"/>
    <n v="77"/>
    <s v="ACS"/>
    <n v="9"/>
    <m/>
    <s v="X"/>
    <x v="5"/>
    <s v="STDA"/>
    <s v="DECI_STD"/>
    <m/>
    <m/>
    <s v="PT EMR03"/>
    <s v="10:00"/>
    <s v="11:00"/>
    <d v="1899-12-30T01:00:00"/>
    <s v="10:00"/>
    <s v="11:00"/>
    <d v="1899-12-30T01:00:00"/>
    <s v="DCO"/>
    <s v="N/A"/>
  </r>
  <r>
    <n v="16185"/>
    <x v="129"/>
    <x v="27"/>
    <s v="LIFT IFTS QATAR 25-02"/>
    <s v="QATAR"/>
    <n v="77"/>
    <s v="IFTS"/>
    <n v="23"/>
    <m/>
    <s v="X"/>
    <x v="4"/>
    <s v="STDA"/>
    <s v="DECI_STD"/>
    <m/>
    <m/>
    <s v="PT FAMB01"/>
    <s v="10:00"/>
    <s v="11:00"/>
    <d v="1899-12-30T01:00:00"/>
    <s v="10:00"/>
    <s v="11:00"/>
    <d v="1899-12-30T01:00:00"/>
    <s v="DCO"/>
    <s v="N/A"/>
  </r>
  <r>
    <n v="16186"/>
    <x v="129"/>
    <x v="27"/>
    <s v="LIFT IFTS 25-02 SGP"/>
    <s v="IFTS"/>
    <n v="82"/>
    <s v="ACS"/>
    <n v="2"/>
    <m/>
    <s v="X"/>
    <x v="0"/>
    <s v="STDA"/>
    <s v="DECI_STD"/>
    <m/>
    <m/>
    <s v="PT EMR02"/>
    <s v="10:00"/>
    <s v="11:00"/>
    <d v="1899-12-30T01:00:00"/>
    <s v="10:00"/>
    <s v="11:00"/>
    <d v="1899-12-30T01:00:00"/>
    <s v="DCO"/>
    <s v="N/A"/>
  </r>
  <r>
    <n v="16187"/>
    <x v="129"/>
    <x v="27"/>
    <s v="LIFT IFTS QATAR 25-02"/>
    <s v="QATAR"/>
    <n v="75"/>
    <s v="ACS"/>
    <n v="5"/>
    <m/>
    <s v="X"/>
    <x v="6"/>
    <s v="STDA"/>
    <s v="DECI_STD"/>
    <m/>
    <m/>
    <s v="PT FAMB01"/>
    <s v="10:00"/>
    <s v="11:00"/>
    <d v="1899-12-30T01:00:00"/>
    <s v="10:00"/>
    <s v="11:00"/>
    <d v="1899-12-30T01:00:00"/>
    <s v="DCO"/>
    <s v="N/A"/>
  </r>
  <r>
    <n v="16188"/>
    <x v="129"/>
    <x v="27"/>
    <s v="LIFT IFTS 25-02 JPN"/>
    <s v="IFTS"/>
    <n v="79"/>
    <s v="ACS"/>
    <n v="3"/>
    <m/>
    <s v="X"/>
    <x v="3"/>
    <s v="STDA"/>
    <s v="DECI_STD"/>
    <m/>
    <m/>
    <s v="PT EMR04"/>
    <s v="13:00"/>
    <s v="14:00"/>
    <d v="1899-12-30T01:00:00"/>
    <d v="1899-12-30T13:00:00"/>
    <d v="1899-12-30T14:00:00"/>
    <d v="1899-12-30T01:00:00"/>
    <s v="RSLD"/>
    <s v="CD4"/>
  </r>
  <r>
    <n v="16189"/>
    <x v="129"/>
    <x v="27"/>
    <s v="LIFT IFTS 24-04 SPA"/>
    <s v="IFTS"/>
    <n v="61"/>
    <s v="ACS"/>
    <n v="17"/>
    <m/>
    <s v="X"/>
    <x v="5"/>
    <s v="NET"/>
    <s v="ATAG_DECI"/>
    <m/>
    <n v="16190"/>
    <s v="NET ATAG01"/>
    <s v="11:30"/>
    <s v="12:30"/>
    <d v="1899-12-30T01:00:00"/>
    <s v="11:30"/>
    <s v="12:30"/>
    <d v="1899-12-30T01:00:00"/>
    <s v="DCO"/>
    <s v="N/A"/>
  </r>
  <r>
    <n v="16190"/>
    <x v="129"/>
    <x v="27"/>
    <s v="LIFT IFTS 24-04 SPA"/>
    <s v="IFTS"/>
    <n v="59"/>
    <s v="ACS"/>
    <n v="14"/>
    <m/>
    <s v="X"/>
    <x v="4"/>
    <s v="NET"/>
    <s v="ATAG_DECI"/>
    <m/>
    <n v="16189"/>
    <s v="NET ATAG01"/>
    <d v="1899-12-30T11:30:00"/>
    <d v="1899-12-30T12:30:00"/>
    <d v="1899-12-30T01:00:00"/>
    <d v="1899-12-30T11:30:00"/>
    <d v="1899-12-30T12:30:00"/>
    <d v="1899-12-30T01:00:00"/>
    <s v="DCO"/>
    <s v="N/A"/>
  </r>
  <r>
    <n v="16191"/>
    <x v="129"/>
    <x v="27"/>
    <s v="LIFT IFTS QATAR 25-02"/>
    <s v="QATAR"/>
    <n v="72"/>
    <s v="ACS"/>
    <n v="13"/>
    <m/>
    <s v="X"/>
    <x v="0"/>
    <s v="STDA"/>
    <s v="DECI_STD"/>
    <m/>
    <m/>
    <s v="PT FAM01"/>
    <s v="11:30"/>
    <s v="12:30"/>
    <d v="1899-12-30T01:00:00"/>
    <d v="1899-12-30T11:30:00"/>
    <d v="1899-12-30T12:30:00"/>
    <d v="1899-12-30T01:00:00"/>
    <s v="DCO"/>
    <s v="N/A"/>
  </r>
  <r>
    <n v="16192"/>
    <x v="129"/>
    <x v="27"/>
    <s v="IFTS LIFT 24-01 QATAR"/>
    <s v="QATAR"/>
    <n v="40"/>
    <s v="ACS"/>
    <n v="12"/>
    <s v="X"/>
    <m/>
    <x v="1"/>
    <s v="STDA"/>
    <s v="DECI_STD"/>
    <m/>
    <m/>
    <s v="PT IF02"/>
    <s v="11:30"/>
    <s v="12:30"/>
    <d v="1899-12-30T01:00:00"/>
    <d v="1899-12-30T11:30:00"/>
    <d v="1899-12-30T12:30:00"/>
    <d v="1899-12-30T01:00:00"/>
    <s v="DCO"/>
    <s v="N/A"/>
  </r>
  <r>
    <n v="16193"/>
    <x v="129"/>
    <x v="27"/>
    <s v="LIFT IFTS QATAR 25-02"/>
    <s v="QATAR"/>
    <n v="71"/>
    <s v="ACS"/>
    <n v="10"/>
    <m/>
    <s v="X"/>
    <x v="6"/>
    <s v="STDA"/>
    <s v="DECI_STD"/>
    <m/>
    <m/>
    <s v="PT FAM01"/>
    <s v="11:30"/>
    <s v="12:30"/>
    <d v="1899-12-30T01:00:00"/>
    <d v="1899-12-30T11:30:00"/>
    <d v="1899-12-30T12:30:00"/>
    <d v="1899-12-30T01:00:00"/>
    <s v="DCO"/>
    <s v="N/A"/>
  </r>
  <r>
    <n v="16194"/>
    <x v="129"/>
    <x v="27"/>
    <s v="LIFT IFTS QATAR 25-02"/>
    <s v="QATAR"/>
    <n v="73"/>
    <s v="ACS"/>
    <n v="1"/>
    <m/>
    <s v="X"/>
    <x v="2"/>
    <s v="STDA"/>
    <s v="DECI_STD"/>
    <m/>
    <m/>
    <s v="PT FAM02"/>
    <s v="11:30"/>
    <s v="12:30"/>
    <d v="1899-12-30T01:00:00"/>
    <d v="1899-12-30T11:30:00"/>
    <d v="1899-12-30T12:30:00"/>
    <d v="1899-12-30T01:00:00"/>
    <s v="DCO"/>
    <s v="N/A"/>
  </r>
  <r>
    <n v="16195"/>
    <x v="129"/>
    <x v="27"/>
    <s v="LIFT IFTS 24-04 CAN"/>
    <s v="IFTS"/>
    <n v="52"/>
    <s v="ACS"/>
    <n v="9"/>
    <m/>
    <s v="X"/>
    <x v="5"/>
    <s v="NET"/>
    <s v="DCA"/>
    <m/>
    <n v="16196"/>
    <s v="NET DCA02"/>
    <s v="13:00"/>
    <s v="14:00"/>
    <d v="1899-12-30T01:00:00"/>
    <d v="1899-12-30T13:00:00"/>
    <d v="1899-12-30T13:55:00"/>
    <d v="1899-12-30T00:55:00"/>
    <s v="DCO"/>
    <s v="N/A"/>
  </r>
  <r>
    <n v="16196"/>
    <x v="129"/>
    <x v="27"/>
    <s v="LIFT IFTS 24-04 CAN"/>
    <s v="IFTS"/>
    <n v="54"/>
    <s v="IFTS"/>
    <n v="22"/>
    <m/>
    <s v="X"/>
    <x v="4"/>
    <s v="NET"/>
    <s v="DCA"/>
    <m/>
    <n v="16195"/>
    <s v="NET DCA02"/>
    <d v="1899-12-30T13:00:00"/>
    <d v="1899-12-30T14:00:00"/>
    <d v="1899-12-30T01:00:00"/>
    <d v="1899-12-30T13:00:00"/>
    <d v="1899-12-30T13:55:00"/>
    <d v="1899-12-30T00:55:00"/>
    <s v="DCO"/>
    <s v="N/A"/>
  </r>
  <r>
    <n v="16197"/>
    <x v="129"/>
    <x v="27"/>
    <s v="LIFT IFTS 25-02 UK"/>
    <s v="IFTS"/>
    <n v="80"/>
    <s v="ACS"/>
    <n v="2"/>
    <m/>
    <s v="X"/>
    <x v="0"/>
    <s v="STDA"/>
    <s v="DECI_STD"/>
    <m/>
    <m/>
    <s v="FMS CF03"/>
    <s v="13:00"/>
    <s v="14:00"/>
    <d v="1899-12-30T01:00:00"/>
    <d v="1899-12-30T13:00:00"/>
    <d v="1899-12-30T14:00:00"/>
    <d v="1899-12-30T01:00:00"/>
    <s v="DCO"/>
    <s v="N/A"/>
  </r>
  <r>
    <n v="16198"/>
    <x v="129"/>
    <x v="27"/>
    <s v="IFTS 25-01 QAT"/>
    <s v="QATAR"/>
    <n v="78"/>
    <s v="IFTS"/>
    <n v="23"/>
    <s v="X"/>
    <m/>
    <x v="1"/>
    <s v="STDA"/>
    <s v="DECI_STD"/>
    <m/>
    <m/>
    <s v="PT IFB03"/>
    <s v="13:00"/>
    <s v="14:00"/>
    <d v="1899-12-30T01:00:00"/>
    <d v="1899-12-30T13:00:00"/>
    <d v="1899-12-30T14:00:00"/>
    <d v="1899-12-30T01:00:00"/>
    <s v="DCO"/>
    <s v="N/A"/>
  </r>
  <r>
    <n v="16199"/>
    <x v="129"/>
    <x v="27"/>
    <s v="LIFT IFTS 25-02 JPN"/>
    <s v="IFTS"/>
    <n v="77"/>
    <s v="ACS"/>
    <n v="5"/>
    <m/>
    <s v="X"/>
    <x v="6"/>
    <s v="STDA"/>
    <s v="DECI_STD"/>
    <m/>
    <m/>
    <s v="PT EMR04"/>
    <s v="13:00"/>
    <s v="14:00"/>
    <d v="1899-12-30T01:00:00"/>
    <d v="1899-12-30T13:00:00"/>
    <d v="1899-12-30T14:00:00"/>
    <d v="1899-12-30T01:00:00"/>
    <s v="DCO"/>
    <s v="N/A"/>
  </r>
  <r>
    <n v="16200"/>
    <x v="127"/>
    <x v="27"/>
    <s v="LIFT IFTS 25-01 HUN"/>
    <s v="IFTS"/>
    <n v="70"/>
    <s v="ACS"/>
    <n v="13"/>
    <m/>
    <s v="X"/>
    <x v="5"/>
    <s v="NET"/>
    <s v="DECI_STD"/>
    <m/>
    <n v="16201"/>
    <s v="FMSC HBFM02"/>
    <s v="05:30"/>
    <s v="06:30"/>
    <d v="1899-12-30T01:00:00"/>
    <d v="1899-12-30T05:30:00"/>
    <d v="1899-12-30T06:30:00"/>
    <d v="1899-12-30T01:00:00"/>
    <s v="DCO"/>
    <s v="N/A"/>
  </r>
  <r>
    <n v="16201"/>
    <x v="127"/>
    <x v="27"/>
    <s v="LIFT IFTS 25-02 JPN"/>
    <s v="IFTS"/>
    <n v="79"/>
    <s v="ACS"/>
    <n v="14"/>
    <m/>
    <s v="X"/>
    <x v="0"/>
    <s v="STDA"/>
    <s v="DECI_STD"/>
    <m/>
    <m/>
    <s v="FMS CF03"/>
    <s v="05:30"/>
    <s v="06:30"/>
    <d v="1899-12-30T01:00:00"/>
    <s v="05:30"/>
    <s v="06:30"/>
    <d v="1899-12-30T01:00:00"/>
    <s v="DCO"/>
    <s v="N/A"/>
  </r>
  <r>
    <n v="16202"/>
    <x v="127"/>
    <x v="27"/>
    <s v="LIFT IFTS 25-02 JPN"/>
    <s v="IFTS"/>
    <n v="77"/>
    <s v="ACS"/>
    <n v="1"/>
    <m/>
    <s v="X"/>
    <x v="1"/>
    <s v="STDA"/>
    <s v="DECI_STD"/>
    <m/>
    <m/>
    <s v="FMS CF03"/>
    <s v="05:30"/>
    <s v="06:30"/>
    <d v="1899-12-30T01:00:00"/>
    <s v="05:30"/>
    <s v="06:30"/>
    <d v="1899-12-30T01:00:00"/>
    <s v="DCO"/>
    <s v="N/A"/>
  </r>
  <r>
    <n v="16203"/>
    <x v="127"/>
    <x v="27"/>
    <s v="LIFT IFTS 24-05 AUT"/>
    <s v="IFTS"/>
    <n v="64"/>
    <s v="ACS"/>
    <n v="12"/>
    <m/>
    <s v="X"/>
    <x v="6"/>
    <s v="STDA"/>
    <s v="BRV_R2R_STD"/>
    <m/>
    <m/>
    <s v="PT R2R02"/>
    <s v="05:30"/>
    <s v="06:30"/>
    <d v="1899-12-30T01:00:00"/>
    <s v="05:30"/>
    <s v="06:30"/>
    <d v="1899-12-30T01:00:00"/>
    <s v="DCO"/>
    <s v="N/A"/>
  </r>
  <r>
    <n v="16204"/>
    <x v="127"/>
    <x v="27"/>
    <s v="IFTS 25-01 QAT"/>
    <s v="QATAR"/>
    <n v="77"/>
    <s v="ACS"/>
    <n v="10"/>
    <s v="X"/>
    <m/>
    <x v="3"/>
    <s v="STDA"/>
    <s v="DECI_STD"/>
    <m/>
    <m/>
    <s v="PT IF02"/>
    <s v="05:30"/>
    <s v="06:30"/>
    <d v="1899-12-30T01:00:00"/>
    <s v="05:30"/>
    <s v="06:30"/>
    <d v="1899-12-30T01:00:00"/>
    <s v="DCO"/>
    <s v="N/A"/>
  </r>
  <r>
    <n v="16205"/>
    <x v="127"/>
    <x v="27"/>
    <s v="LIFT IFTS 25-01 HUN"/>
    <s v="IFTS"/>
    <n v="71"/>
    <s v="ACS"/>
    <n v="9"/>
    <m/>
    <s v="X"/>
    <x v="5"/>
    <s v="NET"/>
    <s v="DECI_STD"/>
    <m/>
    <n v="16206"/>
    <s v="FMSC HBFM02"/>
    <s v="07:00"/>
    <s v="08:00"/>
    <d v="1899-12-30T01:00:00"/>
    <d v="1899-12-30T07:00:00"/>
    <d v="1899-12-30T08:00:00"/>
    <d v="1899-12-30T01:00:00"/>
    <s v="DCO"/>
    <s v="N/A"/>
  </r>
  <r>
    <n v="16206"/>
    <x v="127"/>
    <x v="27"/>
    <s v="LIFT IFTS 24-04 SPA"/>
    <s v="IFTS"/>
    <n v="59"/>
    <s v="ACS"/>
    <n v="17"/>
    <m/>
    <s v="X"/>
    <x v="0"/>
    <s v="NET"/>
    <s v="ATAG_DECI"/>
    <m/>
    <n v="16207"/>
    <s v="NET ATAG02"/>
    <s v="07:00"/>
    <s v="08:00"/>
    <d v="1899-12-30T01:00:00"/>
    <s v="07:00"/>
    <s v="08:00"/>
    <d v="1899-12-30T01:00:00"/>
    <s v="DCO"/>
    <s v="N/A"/>
  </r>
  <r>
    <n v="16207"/>
    <x v="127"/>
    <x v="27"/>
    <s v="LIFT IFTS 24-04 SPA"/>
    <s v="IFTS"/>
    <n v="61"/>
    <s v="IFTS"/>
    <n v="23"/>
    <m/>
    <s v="X"/>
    <x v="1"/>
    <s v="NET"/>
    <s v="ATAG_DECI"/>
    <m/>
    <n v="16206"/>
    <s v="NET ATAG02"/>
    <d v="1899-12-30T07:00:00"/>
    <d v="1899-12-30T08:00:00"/>
    <d v="1899-12-30T01:00:00"/>
    <s v="07:00"/>
    <s v="08:00"/>
    <d v="1899-12-30T01:00:00"/>
    <s v="DCO"/>
    <s v="N/A"/>
  </r>
  <r>
    <n v="16208"/>
    <x v="127"/>
    <x v="27"/>
    <s v="LIFT IFTS 24-05 AUT"/>
    <s v="IFTS"/>
    <n v="65"/>
    <s v="IFTS"/>
    <n v="22"/>
    <m/>
    <s v="X"/>
    <x v="6"/>
    <s v="STDA"/>
    <s v="BRV_R2R_STD"/>
    <m/>
    <m/>
    <s v="PT R2R02"/>
    <s v="07:00"/>
    <s v="08:00"/>
    <d v="1899-12-30T01:00:00"/>
    <s v="07:00"/>
    <s v="08:00"/>
    <d v="1899-12-30T01:00:00"/>
    <s v="DCO"/>
    <s v="N/A"/>
  </r>
  <r>
    <n v="16209"/>
    <x v="127"/>
    <x v="27"/>
    <s v="LIFT IFTS QATAR 25-02"/>
    <s v="QATAR"/>
    <n v="74"/>
    <s v="ACS"/>
    <n v="23"/>
    <m/>
    <s v="X"/>
    <x v="3"/>
    <s v="STDA"/>
    <s v="DECI_STD"/>
    <m/>
    <m/>
    <s v="PT FAM01"/>
    <s v="07:00"/>
    <s v="08:00"/>
    <d v="1899-12-30T01:00:00"/>
    <s v="07:00"/>
    <s v="08:00"/>
    <d v="1899-12-30T01:00:00"/>
    <s v="DCO"/>
    <s v="N/A"/>
  </r>
  <r>
    <n v="16210"/>
    <x v="127"/>
    <x v="27"/>
    <s v="LIFT IFTS 25-02 CAN"/>
    <s v="IFTS"/>
    <n v="74"/>
    <s v="ACS"/>
    <n v="13"/>
    <m/>
    <s v="X"/>
    <x v="5"/>
    <s v="STDA"/>
    <s v="DECI_STD"/>
    <m/>
    <m/>
    <s v="FMS EMR01"/>
    <s v="08:30"/>
    <s v="09:30"/>
    <d v="1899-12-30T01:00:00"/>
    <d v="1899-12-30T08:30:00"/>
    <d v="1899-12-30T09:30:00"/>
    <d v="1899-12-30T01:00:00"/>
    <s v="DCO"/>
    <s v="N/A"/>
  </r>
  <r>
    <n v="16211"/>
    <x v="127"/>
    <x v="27"/>
    <s v="IFTS 25-01 QAT"/>
    <s v="QATAR"/>
    <n v="78"/>
    <s v="ACS"/>
    <n v="8"/>
    <s v="X"/>
    <m/>
    <x v="4"/>
    <s v="STDA"/>
    <s v="DECI_STD"/>
    <m/>
    <m/>
    <s v="PT IF01"/>
    <s v="08:30"/>
    <s v="09:30"/>
    <d v="1899-12-30T01:00:00"/>
    <d v="1899-12-30T08:30:00"/>
    <d v="1899-12-30T09:30:00"/>
    <d v="1899-12-30T01:00:00"/>
    <s v="DCO"/>
    <s v="N/A"/>
  </r>
  <r>
    <n v="16212"/>
    <x v="127"/>
    <x v="27"/>
    <s v="LIFT IFTS 25-02 SGP"/>
    <s v="IFTS"/>
    <n v="83"/>
    <s v="ACS"/>
    <n v="14"/>
    <m/>
    <s v="X"/>
    <x v="0"/>
    <s v="STDA"/>
    <s v="DECI_STD"/>
    <m/>
    <m/>
    <s v="PT EMR03"/>
    <s v="08:30"/>
    <s v="09:30"/>
    <d v="1899-12-30T01:00:00"/>
    <s v="08:30"/>
    <s v="09:30"/>
    <d v="1899-12-30T01:00:00"/>
    <s v="DCO"/>
    <s v="N/A"/>
  </r>
  <r>
    <n v="16213"/>
    <x v="127"/>
    <x v="27"/>
    <s v="LIFT IFTS QATAR 25-02"/>
    <s v="QATAR"/>
    <n v="75"/>
    <s v="ACS"/>
    <n v="1"/>
    <m/>
    <s v="X"/>
    <x v="1"/>
    <s v="STDA"/>
    <s v="DECI_STD"/>
    <m/>
    <m/>
    <s v="PT FAM01"/>
    <s v="08:30"/>
    <s v="09:30"/>
    <d v="1899-12-30T01:00:00"/>
    <s v="08:30"/>
    <s v="09:30"/>
    <d v="1899-12-30T01:00:00"/>
    <s v="DCO"/>
    <s v="N/A"/>
  </r>
  <r>
    <n v="16214"/>
    <x v="127"/>
    <x v="27"/>
    <s v="LIFT IFTS 25-02 SGP"/>
    <s v="IFTS"/>
    <n v="82"/>
    <s v="ACS"/>
    <n v="10"/>
    <m/>
    <s v="X"/>
    <x v="6"/>
    <s v="STDA"/>
    <s v="DECI_STD"/>
    <m/>
    <m/>
    <s v="PT EMR03"/>
    <s v="08:30"/>
    <s v="09:30"/>
    <d v="1899-12-30T01:00:00"/>
    <s v="08:30"/>
    <d v="1899-12-30T09:20:00"/>
    <d v="1899-12-30T00:50:00"/>
    <s v="DCO"/>
    <s v="N/A"/>
  </r>
  <r>
    <n v="16215"/>
    <x v="127"/>
    <x v="27"/>
    <s v="IP"/>
    <s v="AMI"/>
    <n v="53"/>
    <s v="AMI"/>
    <n v="53"/>
    <m/>
    <s v="X"/>
    <x v="3"/>
    <s v="STDA"/>
    <s v="DECI_STD"/>
    <m/>
    <m/>
    <s v="RI SEM"/>
    <s v="08:30"/>
    <s v="09:30"/>
    <d v="1899-12-30T01:00:00"/>
    <d v="1899-12-30T09:30:00"/>
    <d v="1899-12-30T10:15:00"/>
    <d v="1899-12-30T00:45:00"/>
    <s v="DCO"/>
    <s v="N/A"/>
  </r>
  <r>
    <n v="16216"/>
    <x v="127"/>
    <x v="27"/>
    <s v="LIFT IFTS QATAR 25-02"/>
    <s v="QATAR"/>
    <n v="70"/>
    <s v="ACS"/>
    <n v="17"/>
    <m/>
    <s v="X"/>
    <x v="5"/>
    <s v="STDA"/>
    <s v="DECI_STD"/>
    <m/>
    <m/>
    <s v="PT FAM02"/>
    <s v="10:00"/>
    <s v="11:00"/>
    <d v="1899-12-30T01:00:00"/>
    <d v="1899-12-30T10:00:00"/>
    <d v="1899-12-30T11:00:00"/>
    <d v="1899-12-30T01:00:00"/>
    <s v="DCO"/>
    <s v="N/A"/>
  </r>
  <r>
    <n v="16217"/>
    <x v="127"/>
    <x v="27"/>
    <s v="LIFT IFTS QATAR 25-02"/>
    <s v="QATAR"/>
    <n v="71"/>
    <s v="ACS"/>
    <n v="5"/>
    <m/>
    <s v="X"/>
    <x v="4"/>
    <s v="STDA"/>
    <s v="DECI_STD"/>
    <m/>
    <m/>
    <s v="PT FAM02"/>
    <s v="10:00"/>
    <s v="11:00"/>
    <d v="1899-12-30T01:00:00"/>
    <d v="1899-12-30T10:00:00"/>
    <d v="1899-12-30T11:00:00"/>
    <d v="1899-12-30T01:00:00"/>
    <s v="DCO"/>
    <s v="N/A"/>
  </r>
  <r>
    <n v="16218"/>
    <x v="127"/>
    <x v="27"/>
    <s v="LIFT IFTS QATAR 25-01"/>
    <s v="QATAR"/>
    <n v="68"/>
    <s v="IFTS"/>
    <n v="22"/>
    <m/>
    <s v="X"/>
    <x v="0"/>
    <s v="STDA"/>
    <s v="DECI_STD"/>
    <m/>
    <m/>
    <s v="FMS EMRB01"/>
    <s v="10:00"/>
    <s v="11:00"/>
    <d v="1899-12-30T01:00:00"/>
    <d v="1899-12-30T10:00:00"/>
    <d v="1899-12-30T10:50:00"/>
    <d v="1899-12-30T00:50:00"/>
    <s v="DCO"/>
    <s v="N/A"/>
  </r>
  <r>
    <n v="16219"/>
    <x v="127"/>
    <x v="27"/>
    <s v="LIFT IFTS QATAR 25-02"/>
    <s v="QATAR"/>
    <n v="72"/>
    <s v="ACS"/>
    <n v="2"/>
    <m/>
    <s v="X"/>
    <x v="1"/>
    <s v="STDA"/>
    <s v="DECI_STD"/>
    <m/>
    <m/>
    <s v="PT FAM02"/>
    <s v="10:00"/>
    <s v="11:00"/>
    <d v="1899-12-30T01:00:00"/>
    <d v="1899-12-30T10:00:00"/>
    <d v="1899-12-30T11:00:00"/>
    <d v="1899-12-30T01:00:00"/>
    <s v="DCO"/>
    <s v="N/A"/>
  </r>
  <r>
    <n v="16220"/>
    <x v="127"/>
    <x v="27"/>
    <s v="LIFT IFTS 25-02 CAN"/>
    <s v="IFTS"/>
    <n v="72"/>
    <s v="IFTS"/>
    <n v="23"/>
    <m/>
    <s v="X"/>
    <x v="6"/>
    <s v="STDA"/>
    <s v="DECI_STD"/>
    <m/>
    <m/>
    <s v="FMS EMR01"/>
    <s v="10:00"/>
    <s v="11:00"/>
    <d v="1899-12-30T01:00:00"/>
    <d v="1899-12-30T10:00:00"/>
    <d v="1899-12-30T10:50:00"/>
    <d v="1899-12-30T00:50:00"/>
    <s v="DCO"/>
    <s v="N/A"/>
  </r>
  <r>
    <n v="16221"/>
    <x v="127"/>
    <x v="27"/>
    <s v="LIFT IFTS 24-04 CAN"/>
    <s v="IFTS"/>
    <n v="51"/>
    <s v="ACS"/>
    <n v="8"/>
    <m/>
    <s v="X"/>
    <x v="5"/>
    <s v="NET"/>
    <s v="DCA"/>
    <m/>
    <n v="16222"/>
    <s v="NET ADCA01"/>
    <s v="11:30"/>
    <s v="12:30"/>
    <d v="1899-12-30T01:00:00"/>
    <d v="1899-12-30T11:30:00"/>
    <d v="1899-12-30T12:30:00"/>
    <d v="1899-12-30T01:00:00"/>
    <s v="DCO"/>
    <s v="N/A"/>
  </r>
  <r>
    <n v="16222"/>
    <x v="127"/>
    <x v="27"/>
    <s v="LIFT IFTS 24-04 CAN"/>
    <s v="IFTS"/>
    <n v="53"/>
    <s v="ACS"/>
    <n v="12"/>
    <m/>
    <s v="X"/>
    <x v="4"/>
    <s v="NET"/>
    <s v="DCA"/>
    <m/>
    <n v="16221"/>
    <s v="NET ADCA01"/>
    <d v="1899-12-30T11:30:00"/>
    <d v="1899-12-30T12:30:00"/>
    <d v="1899-12-30T01:00:00"/>
    <d v="1899-12-30T11:30:00"/>
    <d v="1899-12-30T12:30:00"/>
    <d v="1899-12-30T01:00:00"/>
    <s v="DCO"/>
    <s v="N/A"/>
  </r>
  <r>
    <n v="16223"/>
    <x v="127"/>
    <x v="27"/>
    <s v="LIFT IFTS 25-02 SGP"/>
    <s v="IFTS"/>
    <n v="82"/>
    <s v="ACS"/>
    <n v="14"/>
    <m/>
    <s v="X"/>
    <x v="0"/>
    <s v="STDA"/>
    <s v="DECI_STD"/>
    <m/>
    <m/>
    <s v="PT EMR04"/>
    <s v="11:30"/>
    <s v="12:30"/>
    <d v="1899-12-30T01:00:00"/>
    <d v="1899-12-30T11:30:00"/>
    <d v="1899-12-30T12:30:00"/>
    <d v="1899-12-30T01:00:00"/>
    <s v="DCO"/>
    <s v="N/A"/>
  </r>
  <r>
    <n v="16224"/>
    <x v="127"/>
    <x v="27"/>
    <s v="LIFT IFTS 24-05 AUT"/>
    <s v="IFTS"/>
    <n v="64"/>
    <s v="ACS"/>
    <n v="1"/>
    <m/>
    <s v="X"/>
    <x v="1"/>
    <s v="STDA"/>
    <s v="BRV_R2R_STD"/>
    <m/>
    <m/>
    <s v="PT BVR01"/>
    <s v="11:30"/>
    <s v="12:30"/>
    <d v="1899-12-30T01:00:00"/>
    <d v="1899-12-30T11:30:00"/>
    <d v="1899-12-30T12:30:00"/>
    <d v="1899-12-30T01:00:00"/>
    <s v="DCO"/>
    <s v="N/A"/>
  </r>
  <r>
    <n v="16225"/>
    <x v="127"/>
    <x v="27"/>
    <s v="LIFT IFTS 24-04 JPN"/>
    <s v="IFTS"/>
    <n v="55"/>
    <s v="ACS"/>
    <n v="9"/>
    <m/>
    <s v="X"/>
    <x v="5"/>
    <s v="NET"/>
    <s v="DCA"/>
    <m/>
    <n v="16226"/>
    <s v="NET QRA01"/>
    <s v="13:00"/>
    <s v="14:00"/>
    <d v="1899-12-30T01:00:00"/>
    <s v="13:00"/>
    <s v="14:00"/>
    <d v="1899-12-30T01:00:00"/>
    <s v="DCO"/>
    <s v="N/A"/>
  </r>
  <r>
    <n v="16226"/>
    <x v="127"/>
    <x v="27"/>
    <s v="LIFT IFTS 24-04 JPN"/>
    <s v="IFTS"/>
    <n v="57"/>
    <s v="IFTS"/>
    <n v="22"/>
    <m/>
    <s v="X"/>
    <x v="4"/>
    <s v="NET"/>
    <s v="DCA"/>
    <m/>
    <n v="16225"/>
    <s v="NET QRA01"/>
    <d v="1899-12-30T13:00:00"/>
    <d v="1899-12-30T14:00:00"/>
    <d v="1899-12-30T01:00:00"/>
    <d v="1899-12-30T13:00:00"/>
    <d v="1899-12-30T14:00:00"/>
    <d v="1899-12-30T01:00:00"/>
    <s v="DCO"/>
    <s v="N/A"/>
  </r>
  <r>
    <n v="16227"/>
    <x v="127"/>
    <x v="27"/>
    <s v="LIFT IFTS QATAR 25-02"/>
    <s v="QATAR"/>
    <n v="73"/>
    <s v="ACS"/>
    <n v="2"/>
    <m/>
    <s v="X"/>
    <x v="0"/>
    <s v="STDA"/>
    <s v="DECI_STD"/>
    <m/>
    <m/>
    <s v="FMS CFB01"/>
    <s v="13:00"/>
    <s v="14:00"/>
    <d v="1899-12-30T01:00:00"/>
    <d v="1899-12-30T13:00:00"/>
    <d v="1899-12-30T14:20:00"/>
    <d v="1899-12-30T01:20:00"/>
    <s v="DCO"/>
    <s v="N/A"/>
  </r>
  <r>
    <n v="16228"/>
    <x v="127"/>
    <x v="27"/>
    <s v="IFTS 25-01 QAT"/>
    <s v="QATAR"/>
    <n v="78"/>
    <s v="ACS"/>
    <n v="4"/>
    <s v="X"/>
    <m/>
    <x v="1"/>
    <s v="STDA"/>
    <s v="DECI_STD"/>
    <m/>
    <m/>
    <s v="PT IF02"/>
    <s v="13:00"/>
    <s v="14:00"/>
    <d v="1899-12-30T01:00:00"/>
    <d v="1899-12-30T13:00:00"/>
    <d v="1899-12-30T14:00:00"/>
    <d v="1899-12-30T01:00:00"/>
    <s v="DCO"/>
    <s v="N/A"/>
  </r>
  <r>
    <n v="16229"/>
    <x v="127"/>
    <x v="27"/>
    <s v="LIFT IFTS 24-05 AUT"/>
    <s v="IFTS"/>
    <n v="65"/>
    <s v="ACS"/>
    <n v="5"/>
    <m/>
    <s v="X"/>
    <x v="6"/>
    <s v="STDA"/>
    <s v="BRV_R2R_STD"/>
    <m/>
    <m/>
    <s v="PT BVR01"/>
    <s v="13:00"/>
    <s v="14:00"/>
    <d v="1899-12-30T01:00:00"/>
    <d v="1899-12-30T13:00:00"/>
    <d v="1899-12-30T14:00:00"/>
    <d v="1899-12-30T01:00:00"/>
    <s v="DCO"/>
    <s v="N/A"/>
  </r>
  <r>
    <n v="16230"/>
    <x v="128"/>
    <x v="27"/>
    <s v="LIFT IFTS 24-05 GER"/>
    <s v="IFTS"/>
    <n v="66"/>
    <s v="ACS"/>
    <n v="14"/>
    <m/>
    <s v="X"/>
    <x v="5"/>
    <s v="NET"/>
    <s v="DCA"/>
    <m/>
    <n v="16231"/>
    <s v="NET DCA01"/>
    <s v="05:30"/>
    <s v="06:30"/>
    <d v="1899-12-30T01:00:00"/>
    <d v="1899-12-30T05:35:00"/>
    <d v="1899-12-30T06:55:00"/>
    <d v="1899-12-30T01:20:00"/>
    <s v="DCO"/>
    <s v="N/A"/>
  </r>
  <r>
    <n v="16231"/>
    <x v="128"/>
    <x v="27"/>
    <s v="LIFT IFTS 24-05 GER"/>
    <s v="IFTS"/>
    <n v="67"/>
    <s v="ACS"/>
    <n v="1"/>
    <m/>
    <s v="X"/>
    <x v="4"/>
    <s v="NET"/>
    <s v="DCA"/>
    <m/>
    <n v="16230"/>
    <s v="NET DCA01"/>
    <d v="1899-12-30T05:30:00"/>
    <d v="1899-12-30T06:30:00"/>
    <d v="1899-12-30T01:00:00"/>
    <d v="1899-12-30T05:35:00"/>
    <d v="1899-12-30T06:55:00"/>
    <d v="1899-12-30T01:20:00"/>
    <s v="DCO"/>
    <s v="N/A"/>
  </r>
  <r>
    <n v="16232"/>
    <x v="128"/>
    <x v="27"/>
    <s v="LIFT IFTS 24-04 CAN"/>
    <s v="IFTS"/>
    <n v="53"/>
    <s v="ACS"/>
    <n v="10"/>
    <m/>
    <s v="X"/>
    <x v="0"/>
    <s v="NET"/>
    <s v="DCA"/>
    <m/>
    <n v="16233"/>
    <s v="NET ADCA02"/>
    <s v="05:30"/>
    <s v="06:30"/>
    <d v="1899-12-30T01:00:00"/>
    <s v="05:30"/>
    <s v="06:30"/>
    <d v="1899-12-30T01:00:00"/>
    <s v="DCO"/>
    <s v="N/A"/>
  </r>
  <r>
    <n v="16233"/>
    <x v="128"/>
    <x v="27"/>
    <s v="LIFT IFTS 24-04 CAN"/>
    <s v="IFTS"/>
    <n v="51"/>
    <s v="ACS"/>
    <n v="5"/>
    <m/>
    <s v="X"/>
    <x v="1"/>
    <s v="NET"/>
    <s v="DCA"/>
    <m/>
    <n v="16232"/>
    <s v="NET ADCA02"/>
    <d v="1899-12-30T05:30:00"/>
    <d v="1899-12-30T06:30:00"/>
    <d v="1899-12-30T01:00:00"/>
    <s v="05:30"/>
    <s v="06:30"/>
    <d v="1899-12-30T01:00:00"/>
    <s v="DCO"/>
    <s v="N/A"/>
  </r>
  <r>
    <n v="16234"/>
    <x v="128"/>
    <x v="27"/>
    <s v="LIFT IFTS 24-04 JPN"/>
    <s v="IFTS"/>
    <n v="57"/>
    <s v="ACS"/>
    <n v="9"/>
    <m/>
    <s v="X"/>
    <x v="5"/>
    <s v="NET"/>
    <s v="DCA"/>
    <m/>
    <n v="16235"/>
    <s v="NET QRA02"/>
    <s v="07:00"/>
    <s v="08:00"/>
    <d v="1899-12-30T01:00:00"/>
    <s v="07:00"/>
    <s v="08:00"/>
    <d v="1899-12-30T01:00:00"/>
    <s v="DCO"/>
    <s v="N/A"/>
  </r>
  <r>
    <n v="16235"/>
    <x v="128"/>
    <x v="27"/>
    <s v="LIFT IFTS 24-04 JPN"/>
    <s v="IFTS"/>
    <n v="55"/>
    <s v="ACS"/>
    <n v="3"/>
    <m/>
    <s v="X"/>
    <x v="4"/>
    <s v="NET"/>
    <s v="DCA"/>
    <m/>
    <n v="16234"/>
    <s v="NET QRA02"/>
    <d v="1899-12-30T07:00:00"/>
    <d v="1899-12-30T08:00:00"/>
    <d v="1899-12-30T01:00:00"/>
    <d v="1899-12-30T07:00:00"/>
    <d v="1899-12-30T08:00:00"/>
    <d v="1899-12-30T01:00:00"/>
    <s v="DCO"/>
    <s v="N/A"/>
  </r>
  <r>
    <n v="16236"/>
    <x v="128"/>
    <x v="27"/>
    <s v="LIFT 24-44 ITA"/>
    <s v="AMI"/>
    <n v="71"/>
    <s v="ACS"/>
    <n v="2"/>
    <s v="X"/>
    <m/>
    <x v="0"/>
    <s v="NET"/>
    <s v="DCA"/>
    <m/>
    <n v="16237"/>
    <s v="SD ADCA01"/>
    <s v="07:00"/>
    <s v="08:00"/>
    <d v="1899-12-30T01:00:00"/>
    <s v="07:00"/>
    <s v="08:00"/>
    <d v="1899-12-30T01:00:00"/>
    <s v="DCO"/>
    <s v="N/A"/>
  </r>
  <r>
    <n v="16237"/>
    <x v="128"/>
    <x v="27"/>
    <s v="LIFT 24-44 ITA"/>
    <s v="AMI"/>
    <n v="73"/>
    <s v="ACS"/>
    <n v="12"/>
    <s v="X"/>
    <m/>
    <x v="1"/>
    <s v="NET"/>
    <s v="DCA"/>
    <m/>
    <n v="16236"/>
    <s v="SD ADCA01"/>
    <d v="1899-12-30T07:00:00"/>
    <d v="1899-12-30T08:00:00"/>
    <d v="1899-12-30T01:00:00"/>
    <s v="07:00"/>
    <s v="08:00"/>
    <d v="1899-12-30T01:00:00"/>
    <s v="DCO"/>
    <s v="N/A"/>
  </r>
  <r>
    <n v="16238"/>
    <x v="128"/>
    <x v="27"/>
    <s v="LIFT IFTS 25-02 SGP"/>
    <s v="IFTS"/>
    <n v="83"/>
    <s v="ACS"/>
    <n v="8"/>
    <m/>
    <s v="X"/>
    <x v="6"/>
    <s v="STDA"/>
    <s v="DECI_STD"/>
    <m/>
    <m/>
    <s v="PT EMR04"/>
    <s v="07:00"/>
    <s v="08:00"/>
    <d v="1899-12-30T01:00:00"/>
    <d v="1899-12-30T07:00:00"/>
    <d v="1899-12-30T07:50:00"/>
    <d v="1899-12-30T00:50:00"/>
    <s v="DCO"/>
    <s v="N/A"/>
  </r>
  <r>
    <n v="16239"/>
    <x v="128"/>
    <x v="27"/>
    <s v="LIFT IFTS 24-04 SPA"/>
    <s v="IFTS"/>
    <n v="60"/>
    <s v="ACS"/>
    <n v="14"/>
    <m/>
    <s v="X"/>
    <x v="5"/>
    <s v="NET"/>
    <s v="ATAG_DECI"/>
    <m/>
    <n v="16240"/>
    <s v="NET ATAG01"/>
    <s v="08:30"/>
    <s v="09:30"/>
    <d v="1899-12-30T01:00:00"/>
    <s v="08:30"/>
    <d v="1899-12-30T09:15:00"/>
    <d v="1899-12-30T00:45:00"/>
    <s v="DCO"/>
    <s v="N/A"/>
  </r>
  <r>
    <n v="16240"/>
    <x v="128"/>
    <x v="27"/>
    <s v="LIFT IFTS 24-04 SPA"/>
    <s v="IFTS"/>
    <n v="58"/>
    <s v="ACS"/>
    <n v="1"/>
    <m/>
    <s v="X"/>
    <x v="4"/>
    <s v="NET"/>
    <s v="ATAG_DECI"/>
    <m/>
    <n v="16239"/>
    <s v="NET ATAG01"/>
    <d v="1899-12-30T08:30:00"/>
    <d v="1899-12-30T09:30:00"/>
    <d v="1899-12-30T01:00:00"/>
    <d v="1899-12-30T08:30:00"/>
    <d v="1899-12-30T09:15:00"/>
    <d v="1899-12-30T00:45:00"/>
    <s v="DCO"/>
    <s v="N/A"/>
  </r>
  <r>
    <n v="16241"/>
    <x v="128"/>
    <x v="27"/>
    <s v="LIFT IFTS 24-05 AUT"/>
    <s v="IFTS"/>
    <n v="64"/>
    <s v="IFTS"/>
    <n v="22"/>
    <m/>
    <s v="X"/>
    <x v="0"/>
    <s v="STDA"/>
    <s v="BRV_R2R_STD"/>
    <m/>
    <m/>
    <s v="PT BVR02"/>
    <s v="08:30"/>
    <s v="09:30"/>
    <d v="1899-12-30T01:00:00"/>
    <d v="1899-12-30T08:30:00"/>
    <d v="1899-12-30T09:30:00"/>
    <d v="1899-12-30T01:00:00"/>
    <s v="DCO"/>
    <s v="N/A"/>
  </r>
  <r>
    <n v="16242"/>
    <x v="128"/>
    <x v="27"/>
    <s v="IFTS 25-01 QAT"/>
    <s v="QATAR"/>
    <n v="76"/>
    <s v="ACS"/>
    <n v="10"/>
    <s v="X"/>
    <m/>
    <x v="1"/>
    <s v="STDA"/>
    <s v="DECI_STD"/>
    <m/>
    <m/>
    <s v="PT IF02"/>
    <s v="08:30"/>
    <s v="09:30"/>
    <d v="1899-12-30T01:00:00"/>
    <d v="1899-12-30T08:30:00"/>
    <d v="1899-12-30T09:30:00"/>
    <d v="1899-12-30T01:00:00"/>
    <s v="DCO"/>
    <s v="N/A"/>
  </r>
  <r>
    <n v="16243"/>
    <x v="128"/>
    <x v="27"/>
    <s v="LIFT IFTS QATAR 25-02"/>
    <s v="QATAR"/>
    <n v="74"/>
    <s v="ACS"/>
    <n v="13"/>
    <m/>
    <s v="X"/>
    <x v="6"/>
    <s v="STDA"/>
    <s v="DECI_STD"/>
    <m/>
    <m/>
    <s v="PT FAM02"/>
    <s v="08:30"/>
    <s v="09:30"/>
    <d v="1899-12-30T01:00:00"/>
    <d v="1899-12-30T08:30:00"/>
    <d v="1899-12-30T09:30:00"/>
    <d v="1899-12-30T01:00:00"/>
    <s v="DCO"/>
    <s v="N/A"/>
  </r>
  <r>
    <n v="16244"/>
    <x v="128"/>
    <x v="27"/>
    <s v="LIFT IFTS QATAR 25-02"/>
    <s v="QATAR"/>
    <n v="75"/>
    <s v="ACS"/>
    <n v="5"/>
    <m/>
    <s v="X"/>
    <x v="2"/>
    <s v="STDA"/>
    <s v="DECI_STD"/>
    <m/>
    <m/>
    <s v="PT FAM02"/>
    <s v="08:30"/>
    <s v="09:30"/>
    <d v="1899-12-30T01:00:00"/>
    <d v="1899-12-30T08:30:00"/>
    <d v="1899-12-30T09:30:00"/>
    <d v="1899-12-30T01:00:00"/>
    <s v="DCO"/>
    <s v="N/A"/>
  </r>
  <r>
    <n v="16245"/>
    <x v="128"/>
    <x v="27"/>
    <s v="LIFT IFTS 24-04 CAN"/>
    <s v="IFTS"/>
    <n v="54"/>
    <s v="ACS"/>
    <n v="8"/>
    <m/>
    <s v="X"/>
    <x v="5"/>
    <s v="NET"/>
    <s v="DCA"/>
    <m/>
    <n v="16246"/>
    <s v="NET ADCA01"/>
    <s v="10:00"/>
    <s v="11:00"/>
    <d v="1899-12-30T01:00:00"/>
    <s v="10:00"/>
    <s v="11:00"/>
    <d v="1899-12-30T01:00:00"/>
    <s v="DCO"/>
    <s v="N/A"/>
  </r>
  <r>
    <n v="16246"/>
    <x v="128"/>
    <x v="27"/>
    <s v="LIFT IFTS 24-04 CAN"/>
    <s v="IFTS"/>
    <n v="52"/>
    <s v="ACS"/>
    <n v="12"/>
    <m/>
    <s v="X"/>
    <x v="4"/>
    <s v="NET"/>
    <s v="DCA"/>
    <m/>
    <n v="16245"/>
    <s v="NET ADCA01"/>
    <d v="1899-12-30T10:00:00"/>
    <d v="1899-12-30T11:00:00"/>
    <d v="1899-12-30T01:00:00"/>
    <s v="10:00"/>
    <s v="11:00"/>
    <d v="1899-12-30T01:00:00"/>
    <s v="DCO"/>
    <s v="N/A"/>
  </r>
  <r>
    <n v="16247"/>
    <x v="128"/>
    <x v="27"/>
    <s v="LIFT IFTS 25-01 HUN"/>
    <s v="IFTS"/>
    <n v="71"/>
    <s v="ACS"/>
    <n v="3"/>
    <m/>
    <s v="X"/>
    <x v="0"/>
    <s v="NET"/>
    <s v="DECI_STD"/>
    <m/>
    <s v="16248"/>
    <s v="FMSCHBFM02-RR09"/>
    <s v="10:00"/>
    <s v="11:00"/>
    <d v="1899-12-30T01:00:00"/>
    <s v="10:00"/>
    <s v="11:00"/>
    <d v="1899-12-30T01:00:00"/>
    <s v="DCO"/>
    <s v="N/A"/>
  </r>
  <r>
    <n v="16248"/>
    <x v="128"/>
    <x v="27"/>
    <s v="IP"/>
    <s v="Support IFTS"/>
    <m/>
    <s v="IFTS"/>
    <n v="42"/>
    <m/>
    <m/>
    <x v="1"/>
    <s v="NET"/>
    <s v="DECI_STD"/>
    <m/>
    <n v="16247"/>
    <s v="SUPP"/>
    <s v="10:00"/>
    <s v="11:00"/>
    <d v="1899-12-30T01:00:00"/>
    <s v="10:00"/>
    <s v="11:00"/>
    <d v="1899-12-30T01:00:00"/>
    <s v="DCO"/>
    <s v="N/A"/>
  </r>
  <r>
    <n v="16249"/>
    <x v="128"/>
    <x v="27"/>
    <s v="LIFT IFTS 24-05 AUT"/>
    <s v="IFTS"/>
    <n v="65"/>
    <s v="IFTS"/>
    <n v="23"/>
    <m/>
    <s v="X"/>
    <x v="6"/>
    <s v="STDA"/>
    <s v="BRV_R2R_STD"/>
    <m/>
    <m/>
    <s v="PT BVR02"/>
    <s v="10:10"/>
    <s v="11:10"/>
    <d v="1899-12-30T01:00:00"/>
    <s v="10:10"/>
    <s v="11:10"/>
    <d v="1899-12-30T01:00:00"/>
    <s v="DCO"/>
    <s v="N/A"/>
  </r>
  <r>
    <n v="16250"/>
    <x v="130"/>
    <x v="28"/>
    <s v="LIFT IFTS 24-04 CAN"/>
    <s v="IFTS"/>
    <n v="52"/>
    <s v="ACS"/>
    <n v="13"/>
    <m/>
    <s v="X"/>
    <x v="5"/>
    <s v="NET"/>
    <s v="DCA"/>
    <m/>
    <n v="16251"/>
    <s v="NET ADCA02"/>
    <s v="05:30"/>
    <s v="06:30"/>
    <d v="1899-12-30T01:00:00"/>
    <s v="05:30"/>
    <s v="06:30"/>
    <d v="1899-12-30T01:00:00"/>
    <s v="DCO"/>
    <s v="N/A"/>
  </r>
  <r>
    <n v="16251"/>
    <x v="130"/>
    <x v="28"/>
    <s v="LIFT IFTS 24-04 CAN"/>
    <s v="IFTS"/>
    <n v="54"/>
    <s v="ACS"/>
    <n v="2"/>
    <m/>
    <s v="X"/>
    <x v="4"/>
    <s v="NET"/>
    <s v="DCA"/>
    <m/>
    <n v="16250"/>
    <s v="NET ADCA02"/>
    <d v="1899-12-30T05:30:00"/>
    <d v="1899-12-30T06:30:00"/>
    <d v="1899-12-30T01:00:00"/>
    <d v="1899-12-30T05:30:00"/>
    <d v="1899-12-30T06:30:00"/>
    <d v="1899-12-30T01:00:00"/>
    <s v="DCO"/>
    <s v="N/A"/>
  </r>
  <r>
    <n v="16252"/>
    <x v="130"/>
    <x v="28"/>
    <s v="LIFT IFTS QATAR 25-01"/>
    <s v="QATAR"/>
    <n v="68"/>
    <s v="ACS"/>
    <n v="1"/>
    <m/>
    <s v="X"/>
    <x v="0"/>
    <s v="STDA"/>
    <s v="DECI_STD"/>
    <m/>
    <m/>
    <s v="FMS EMR01"/>
    <s v="05:30"/>
    <s v="06:30"/>
    <d v="1899-12-30T01:00:00"/>
    <s v="05:30"/>
    <s v="06:30"/>
    <d v="1899-12-30T01:00:00"/>
    <s v="DCO"/>
    <s v="N/A"/>
  </r>
  <r>
    <n v="16253"/>
    <x v="130"/>
    <x v="28"/>
    <s v="LIFT IFTS 24-05 GER"/>
    <s v="IFTS"/>
    <n v="67"/>
    <s v="IFTS"/>
    <n v="23"/>
    <m/>
    <s v="X"/>
    <x v="5"/>
    <s v="NET"/>
    <s v="DCA"/>
    <m/>
    <n v="16254"/>
    <s v="NET DCA02"/>
    <s v="07:00"/>
    <s v="08:00"/>
    <d v="1899-12-30T01:00:00"/>
    <s v="07:00"/>
    <s v="08:00"/>
    <d v="1899-12-30T01:00:00"/>
    <s v="DCO"/>
    <s v="N/A"/>
  </r>
  <r>
    <n v="16254"/>
    <x v="130"/>
    <x v="28"/>
    <s v="LIFT IFTS 24-05 GER"/>
    <s v="IFTS"/>
    <n v="66"/>
    <s v="ACS"/>
    <n v="14"/>
    <m/>
    <s v="X"/>
    <x v="4"/>
    <s v="NET"/>
    <s v="DCA"/>
    <m/>
    <n v="16253"/>
    <s v="NET DCA02"/>
    <d v="1899-12-30T07:00:00"/>
    <d v="1899-12-30T08:00:00"/>
    <d v="1899-12-30T01:00:00"/>
    <d v="1899-12-30T07:00:00"/>
    <d v="1899-12-30T08:00:00"/>
    <d v="1899-12-30T01:00:00"/>
    <s v="DCO"/>
    <s v="N/A"/>
  </r>
  <r>
    <n v="16255"/>
    <x v="130"/>
    <x v="28"/>
    <s v="LIFT IFTS 24-05 AUT"/>
    <s v="IFTS"/>
    <n v="64"/>
    <s v="ACS"/>
    <n v="2"/>
    <m/>
    <s v="X"/>
    <x v="5"/>
    <s v="NET"/>
    <s v="DCA"/>
    <m/>
    <n v="16256"/>
    <s v="NET QRA01"/>
    <s v="08:30"/>
    <s v="09:30"/>
    <d v="1899-12-30T01:00:00"/>
    <s v="08:30"/>
    <s v="09:30"/>
    <d v="1899-12-30T01:00:00"/>
    <s v="DCO"/>
    <s v="N/A"/>
  </r>
  <r>
    <n v="16256"/>
    <x v="130"/>
    <x v="28"/>
    <s v="LIFT IFTS 24-05 AUT"/>
    <s v="IFTS"/>
    <n v="65"/>
    <s v="ACS"/>
    <n v="13"/>
    <m/>
    <s v="X"/>
    <x v="4"/>
    <s v="NET"/>
    <s v="DCA"/>
    <m/>
    <n v="16255"/>
    <s v="NET QRA01"/>
    <d v="1899-12-30T08:30:00"/>
    <d v="1899-12-30T09:30:00"/>
    <d v="1899-12-30T01:00:00"/>
    <d v="1899-12-30T08:30:00"/>
    <d v="1899-12-30T09:30:00"/>
    <d v="1899-12-30T01:00:00"/>
    <s v="DCO"/>
    <s v="N/A"/>
  </r>
  <r>
    <n v="16257"/>
    <x v="130"/>
    <x v="28"/>
    <s v="LIFT IFTS 25-02 SGP"/>
    <s v="IFTS"/>
    <n v="83"/>
    <s v="ACS"/>
    <n v="1"/>
    <m/>
    <s v="X"/>
    <x v="6"/>
    <s v="STDA"/>
    <s v="DECI_STD"/>
    <m/>
    <m/>
    <s v="FMS CF03"/>
    <s v="08:30"/>
    <s v="09:30"/>
    <d v="1899-12-30T01:00:00"/>
    <d v="1899-12-30T08:30:00"/>
    <d v="1899-12-30T09:30:00"/>
    <d v="1899-12-30T01:00:00"/>
    <s v="DCO"/>
    <s v="N/A"/>
  </r>
  <r>
    <n v="16258"/>
    <x v="130"/>
    <x v="28"/>
    <s v="IFTS 25-01 QAT"/>
    <s v="QATAR"/>
    <n v="78"/>
    <s v="IFTS"/>
    <n v="23"/>
    <s v="X"/>
    <m/>
    <x v="4"/>
    <s v="STDA"/>
    <s v="DECI_STD"/>
    <m/>
    <m/>
    <s v="FMS EMRB01"/>
    <s v="10:00"/>
    <s v="11:00"/>
    <d v="1899-12-30T01:00:00"/>
    <s v="10:00"/>
    <s v="11:00"/>
    <d v="1899-12-30T01:00:00"/>
    <s v="DCO"/>
    <s v="N/A"/>
  </r>
  <r>
    <n v="16259"/>
    <x v="130"/>
    <x v="28"/>
    <s v="LIFT IFTS 24-04 CAN"/>
    <s v="IFTS"/>
    <n v="53"/>
    <s v="ACS"/>
    <n v="14"/>
    <m/>
    <s v="X"/>
    <x v="5"/>
    <s v="STDA"/>
    <s v="DECI_STD_NVG"/>
    <m/>
    <m/>
    <s v="FMS R2RNVG01"/>
    <s v="10:00"/>
    <s v="11:00"/>
    <d v="1899-12-30T01:00:00"/>
    <s v="10:00"/>
    <s v="11:00"/>
    <d v="1899-12-30T01:00:00"/>
    <s v="DCO"/>
    <s v="N/A"/>
  </r>
  <r>
    <n v="16260"/>
    <x v="130"/>
    <x v="28"/>
    <s v="LIFT IFTS QATAR 25-02"/>
    <s v="QATAR"/>
    <n v="73"/>
    <s v="IFTS"/>
    <n v="3"/>
    <m/>
    <s v="X"/>
    <x v="1"/>
    <s v="STDA"/>
    <s v="DECI_STD"/>
    <m/>
    <m/>
    <s v="FMS CF01"/>
    <s v="10:00"/>
    <s v="11:00"/>
    <d v="1899-12-30T01:00:00"/>
    <d v="1899-12-30T10:00:00"/>
    <d v="1899-12-30T11:00:00"/>
    <d v="1899-12-30T01:00:00"/>
    <s v="DCO"/>
    <s v="N/A"/>
  </r>
  <r>
    <n v="16261"/>
    <x v="130"/>
    <x v="28"/>
    <s v="LIFT IFTS QATAR 25-01"/>
    <s v="QATAR"/>
    <n v="63"/>
    <s v="ACS"/>
    <n v="31"/>
    <m/>
    <s v="X"/>
    <x v="6"/>
    <s v="STDA"/>
    <s v="DECI_STD"/>
    <m/>
    <m/>
    <s v="FMS EMRB01"/>
    <s v="10:00"/>
    <s v="11:00"/>
    <d v="1899-12-30T01:00:00"/>
    <d v="1899-12-30T10:00:00"/>
    <d v="1899-12-30T11:00:00"/>
    <d v="1899-12-30T01:00:00"/>
    <s v="DCO"/>
    <s v="N/A"/>
  </r>
  <r>
    <n v="16262"/>
    <x v="130"/>
    <x v="28"/>
    <s v="LIFT IFTS 24-04 CAN"/>
    <s v="IFTS"/>
    <n v="51"/>
    <s v="IFTS"/>
    <n v="22"/>
    <m/>
    <s v="X"/>
    <x v="0"/>
    <s v="STDA"/>
    <s v="DECI_STD_NVG"/>
    <m/>
    <m/>
    <s v="FMS R2RNVG01"/>
    <s v="10:00"/>
    <s v="11:00"/>
    <d v="1899-12-30T01:00:00"/>
    <d v="1899-12-30T10:10:00"/>
    <d v="1899-12-30T11:10:00"/>
    <d v="1899-12-30T01:00:00"/>
    <s v="DCO"/>
    <s v="N/A"/>
  </r>
  <r>
    <n v="16263"/>
    <x v="130"/>
    <x v="28"/>
    <s v="LIFT 25-41"/>
    <s v="AMI"/>
    <n v="76"/>
    <s v="ACS"/>
    <n v="9"/>
    <s v="X"/>
    <m/>
    <x v="3"/>
    <s v="STDA"/>
    <s v="NAV"/>
    <m/>
    <m/>
    <s v="SD NAV01"/>
    <s v="10:00"/>
    <s v="11:00"/>
    <d v="1899-12-30T01:00:00"/>
    <d v="1899-12-30T10:00:00"/>
    <d v="1899-12-30T11:00:00"/>
    <d v="1899-12-30T01:00:00"/>
    <s v="DCO"/>
    <s v="N/A"/>
  </r>
  <r>
    <n v="16264"/>
    <x v="130"/>
    <x v="28"/>
    <s v="LIFT IFTS 24-05 AUT"/>
    <s v="IFTS"/>
    <n v="65"/>
    <s v="ACS"/>
    <n v="1"/>
    <m/>
    <s v="X"/>
    <x v="5"/>
    <s v="NET"/>
    <s v="DCA"/>
    <m/>
    <n v="16265"/>
    <s v="NET QRA02"/>
    <s v="11:30"/>
    <s v="12:30"/>
    <d v="1899-12-30T01:00:00"/>
    <s v="11:30"/>
    <s v="12:30"/>
    <d v="1899-12-30T01:00:00"/>
    <s v="DCO"/>
    <s v="N/A"/>
  </r>
  <r>
    <n v="16265"/>
    <x v="130"/>
    <x v="28"/>
    <s v="LIFT IFTS 24-05 AUT"/>
    <s v="IFTS"/>
    <n v="64"/>
    <s v="ACS"/>
    <n v="2"/>
    <m/>
    <s v="X"/>
    <x v="4"/>
    <s v="NET"/>
    <s v="DCA"/>
    <m/>
    <n v="16264"/>
    <s v="NET QRA02"/>
    <d v="1899-12-30T11:30:00"/>
    <d v="1899-12-30T12:30:00"/>
    <d v="1899-12-30T01:00:00"/>
    <d v="1899-12-30T11:30:00"/>
    <d v="1899-12-30T12:30:00"/>
    <d v="1899-12-30T01:00:00"/>
    <s v="DCO"/>
    <s v="N/A"/>
  </r>
  <r>
    <n v="16266"/>
    <x v="130"/>
    <x v="28"/>
    <s v="LIFT IFTS 24-04 HUN"/>
    <s v="IFTS"/>
    <n v="62"/>
    <s v="ACS"/>
    <n v="13"/>
    <m/>
    <s v="X"/>
    <x v="0"/>
    <s v="STDA"/>
    <s v="DECI_STD_NVG"/>
    <m/>
    <m/>
    <s v="FMS R2RNVG01"/>
    <s v="11:30"/>
    <s v="12:30"/>
    <d v="1899-12-30T01:00:00"/>
    <d v="1899-12-30T11:20:00"/>
    <d v="1899-12-30T12:20:00"/>
    <d v="1899-12-30T01:00:00"/>
    <s v="DCO"/>
    <s v="N/A"/>
  </r>
  <r>
    <n v="16267"/>
    <x v="130"/>
    <x v="28"/>
    <s v="LIFT 24-44 ITA"/>
    <s v="AMI"/>
    <n v="73"/>
    <s v="AMI"/>
    <n v="19"/>
    <s v="X"/>
    <m/>
    <x v="5"/>
    <s v="NET"/>
    <s v="DCA"/>
    <m/>
    <n v="16268"/>
    <s v="SD ADCA02"/>
    <s v="13:00"/>
    <s v="14:00"/>
    <d v="1899-12-30T01:00:00"/>
    <s v="13:00"/>
    <d v="1899-12-30T13:50:00"/>
    <d v="1899-12-30T00:50:00"/>
    <s v="DCO"/>
    <s v="N/A"/>
  </r>
  <r>
    <n v="16268"/>
    <x v="130"/>
    <x v="28"/>
    <s v="LIFT 24-44 ITA"/>
    <s v="AMI"/>
    <n v="71"/>
    <s v="IFTS"/>
    <n v="22"/>
    <s v="X"/>
    <m/>
    <x v="4"/>
    <s v="NET"/>
    <s v="DCA"/>
    <m/>
    <n v="16267"/>
    <s v="SD ADCA02"/>
    <d v="1899-12-30T13:00:00"/>
    <d v="1899-12-30T14:00:00"/>
    <d v="1899-12-30T01:00:00"/>
    <d v="1899-12-30T13:00:00"/>
    <d v="1899-12-30T13:50:00"/>
    <d v="1899-12-30T00:50:00"/>
    <s v="DCO"/>
    <s v="N/A"/>
  </r>
  <r>
    <n v="16269"/>
    <x v="130"/>
    <x v="28"/>
    <s v="LIFT IFTS 25-02 SGP"/>
    <s v="IFTS"/>
    <n v="82"/>
    <s v="ACS"/>
    <n v="14"/>
    <m/>
    <s v="X"/>
    <x v="0"/>
    <s v="STDA"/>
    <s v="DECI_STD"/>
    <m/>
    <m/>
    <s v="FMS CF03"/>
    <s v="13:00"/>
    <s v="14:00"/>
    <d v="1899-12-30T01:00:00"/>
    <s v="13:00"/>
    <s v="14:00"/>
    <d v="1899-12-30T01:00:00"/>
    <s v="DCO"/>
    <s v="N/A"/>
  </r>
  <r>
    <n v="16270"/>
    <x v="130"/>
    <x v="28"/>
    <s v="LIFT IFTS QATAR 25-02"/>
    <s v="QATAR"/>
    <n v="71"/>
    <s v="IFTS"/>
    <n v="23"/>
    <m/>
    <s v="X"/>
    <x v="6"/>
    <s v="STDA"/>
    <s v="DECI_STD"/>
    <m/>
    <m/>
    <s v="FMS CFB01"/>
    <s v="13:00"/>
    <s v="14:00"/>
    <d v="1899-12-30T01:00:00"/>
    <s v="13:00"/>
    <s v="14:00"/>
    <d v="1899-12-30T01:00:00"/>
    <s v="DCO"/>
    <s v="N/A"/>
  </r>
  <r>
    <n v="16271"/>
    <x v="131"/>
    <x v="28"/>
    <s v="LIFT IFTS 25-01 SGP"/>
    <s v="IFTS"/>
    <n v="69"/>
    <s v="ACS"/>
    <n v="14"/>
    <m/>
    <s v="X"/>
    <x v="5"/>
    <s v="NET"/>
    <s v="DECI_STD"/>
    <m/>
    <n v="16272"/>
    <s v="FMSC HBFM01"/>
    <s v="05:30"/>
    <s v="06:30"/>
    <d v="1899-12-30T01:00:00"/>
    <s v="05:30"/>
    <s v="06:30"/>
    <d v="1899-12-30T01:00:00"/>
    <s v="DCO"/>
    <s v="N/A"/>
  </r>
  <r>
    <n v="16272"/>
    <x v="131"/>
    <x v="28"/>
    <s v="IP"/>
    <s v="Support IFTS"/>
    <m/>
    <s v="ACS"/>
    <n v="2"/>
    <m/>
    <s v="X"/>
    <x v="4"/>
    <s v="NET"/>
    <s v="DECI_STD"/>
    <m/>
    <n v="16271"/>
    <s v="SUPP"/>
    <d v="1899-12-30T05:30:00"/>
    <d v="1899-12-30T06:30:00"/>
    <d v="1899-12-30T01:00:00"/>
    <d v="1899-12-30T05:30:00"/>
    <d v="1899-12-30T06:30:00"/>
    <d v="1899-12-30T01:00:00"/>
    <s v="SDC"/>
    <s v="N/A"/>
  </r>
  <r>
    <n v="16273"/>
    <x v="131"/>
    <x v="28"/>
    <s v="IFTS 25-01 QAT"/>
    <s v="QATAR"/>
    <n v="77"/>
    <s v="ACS"/>
    <n v="1"/>
    <s v="X"/>
    <m/>
    <x v="0"/>
    <s v="STDA"/>
    <s v="DECI_STD"/>
    <m/>
    <m/>
    <s v="FMS EMRB01"/>
    <s v="05:30"/>
    <s v="06:30"/>
    <d v="1899-12-30T01:00:00"/>
    <d v="1899-12-30T05:30:00"/>
    <d v="1899-12-30T06:30:00"/>
    <d v="1899-12-30T01:00:00"/>
    <s v="DCO"/>
    <s v="N/A"/>
  </r>
  <r>
    <n v="16274"/>
    <x v="131"/>
    <x v="28"/>
    <s v="LIFT IFTS QATAR 25-02"/>
    <s v="QATAR"/>
    <n v="70"/>
    <s v="ACS"/>
    <n v="13"/>
    <m/>
    <s v="X"/>
    <x v="1"/>
    <s v="STDA"/>
    <s v="DECI_STD"/>
    <m/>
    <m/>
    <s v="FMS CFB01"/>
    <s v="05:30"/>
    <s v="06:30"/>
    <d v="1899-12-30T01:00:00"/>
    <d v="1899-12-30T05:45:00"/>
    <d v="1899-12-30T06:45:00"/>
    <d v="1899-12-30T01:00:00"/>
    <s v="DCO"/>
    <s v="N/A"/>
  </r>
  <r>
    <n v="16275"/>
    <x v="131"/>
    <x v="28"/>
    <s v="LIFT IFTS QATAR 25-02"/>
    <s v="QATAR"/>
    <n v="72"/>
    <s v="IFTS"/>
    <n v="23"/>
    <m/>
    <s v="X"/>
    <x v="6"/>
    <s v="STDA"/>
    <s v="DECI_STD"/>
    <m/>
    <m/>
    <s v="FMS CFB01"/>
    <s v="06:45"/>
    <s v="07:45"/>
    <d v="1899-12-30T01:00:00"/>
    <d v="1899-12-30T06:45:00"/>
    <d v="1899-12-30T07:45:00"/>
    <d v="1899-12-30T01:00:00"/>
    <s v="DCO"/>
    <s v="N/A"/>
  </r>
  <r>
    <n v="16276"/>
    <x v="131"/>
    <x v="28"/>
    <s v="LIFT IFTS QATAR 25-01"/>
    <s v="QATAR"/>
    <n v="66"/>
    <s v="ACS"/>
    <n v="9"/>
    <m/>
    <s v="X"/>
    <x v="5"/>
    <s v="STDA"/>
    <s v="DECI_STD"/>
    <m/>
    <m/>
    <s v="FMS EMRB01"/>
    <s v="07:00"/>
    <s v="08:00"/>
    <d v="1899-12-30T01:00:00"/>
    <s v="07:00"/>
    <s v="08:00"/>
    <d v="1899-12-30T01:00:00"/>
    <s v="DCO"/>
    <s v="N/A"/>
  </r>
  <r>
    <n v="16277"/>
    <x v="131"/>
    <x v="28"/>
    <s v="LIFT IFTS 24-04 HUN"/>
    <s v="IFTS"/>
    <n v="63"/>
    <s v="IFTS"/>
    <n v="22"/>
    <m/>
    <s v="X"/>
    <x v="0"/>
    <s v="STDA"/>
    <s v="DECI_STD_NVG"/>
    <m/>
    <m/>
    <s v="FMS R2RNVG01"/>
    <s v="07:00"/>
    <s v="08:00"/>
    <d v="1899-12-30T01:00:00"/>
    <d v="1899-12-30T07:00:00"/>
    <d v="1899-12-30T08:00:00"/>
    <d v="1899-12-30T01:00:00"/>
    <s v="DCO"/>
    <s v="N/A"/>
  </r>
  <r>
    <n v="16278"/>
    <x v="131"/>
    <x v="28"/>
    <s v="IFTS LIFT 24-01 QATAR"/>
    <s v="QATAR"/>
    <n v="40"/>
    <s v="ACS"/>
    <n v="17"/>
    <s v="X"/>
    <m/>
    <x v="1"/>
    <s v="STDA"/>
    <s v="DECI_STD"/>
    <m/>
    <m/>
    <s v="FMS EMRB01"/>
    <s v="07:00"/>
    <s v="08:00"/>
    <d v="1899-12-30T01:00:00"/>
    <d v="1899-12-30T07:00:00"/>
    <d v="1899-12-30T08:00:00"/>
    <d v="1899-12-30T01:00:00"/>
    <s v="DCO"/>
    <s v="N/A"/>
  </r>
  <r>
    <n v="16279"/>
    <x v="131"/>
    <x v="28"/>
    <s v="LIP 24-03 SGP"/>
    <s v="IFTS"/>
    <n v="41"/>
    <s v="ACS"/>
    <n v="2"/>
    <m/>
    <s v="X"/>
    <x v="5"/>
    <s v="NET"/>
    <s v="DCA"/>
    <m/>
    <n v="16280"/>
    <s v="SD R2V01"/>
    <s v="08:30"/>
    <s v="09:30"/>
    <d v="1899-12-30T01:00:00"/>
    <s v="08:30"/>
    <s v="09:30"/>
    <d v="1899-12-30T01:00:00"/>
    <s v="DCO"/>
    <s v="N/A"/>
  </r>
  <r>
    <n v="16280"/>
    <x v="131"/>
    <x v="28"/>
    <s v="LIP 24-03 AUT"/>
    <s v="IFTS"/>
    <n v="42"/>
    <s v="ACS"/>
    <n v="1"/>
    <m/>
    <s v="X"/>
    <x v="4"/>
    <s v="NET"/>
    <s v="DCA"/>
    <m/>
    <n v="16279"/>
    <s v="SD R2V01"/>
    <d v="1899-12-30T08:30:00"/>
    <d v="1899-12-30T09:30:00"/>
    <d v="1899-12-30T01:00:00"/>
    <d v="1899-12-30T08:30:00"/>
    <d v="1899-12-30T09:30:00"/>
    <d v="1899-12-30T01:00:00"/>
    <s v="DCO"/>
    <s v="N/A"/>
  </r>
  <r>
    <n v="16281"/>
    <x v="131"/>
    <x v="28"/>
    <s v="LIFT IFTS 25-01 SGP"/>
    <s v="IFTS"/>
    <n v="68"/>
    <s v="ACS"/>
    <n v="13"/>
    <m/>
    <s v="X"/>
    <x v="0"/>
    <s v="NET"/>
    <s v="DECI_STD"/>
    <m/>
    <n v="16282"/>
    <s v="FMSC HBFM02"/>
    <s v="08:30"/>
    <s v="09:30"/>
    <d v="1899-12-30T01:00:00"/>
    <d v="1899-12-30T08:30:00"/>
    <d v="1899-12-30T09:30:00"/>
    <d v="1899-12-30T01:00:00"/>
    <s v="DCO"/>
    <s v="N/A"/>
  </r>
  <r>
    <n v="16282"/>
    <x v="131"/>
    <x v="28"/>
    <s v="IP"/>
    <s v="Support IFTS"/>
    <m/>
    <s v="ACS"/>
    <n v="14"/>
    <m/>
    <s v="X"/>
    <x v="1"/>
    <s v="NET"/>
    <s v="DECI_STD"/>
    <m/>
    <n v="16281"/>
    <s v="SUPP"/>
    <s v="08:30"/>
    <s v="09:30"/>
    <d v="1899-12-30T01:00:00"/>
    <d v="1899-12-30T08:30:00"/>
    <d v="1899-12-30T09:30:00"/>
    <d v="1899-12-30T01:00:00"/>
    <s v="SDC"/>
    <s v="N/A"/>
  </r>
  <r>
    <n v="16283"/>
    <x v="131"/>
    <x v="28"/>
    <s v="LIFT IFTS 24-04 CAN"/>
    <s v="IFTS"/>
    <n v="51"/>
    <s v="ACS"/>
    <n v="9"/>
    <m/>
    <s v="X"/>
    <x v="5"/>
    <s v="NET"/>
    <s v="DCA"/>
    <m/>
    <n v="16284"/>
    <s v="NET SMI01"/>
    <s v="10:00"/>
    <s v="11:00"/>
    <d v="1899-12-30T01:00:00"/>
    <s v="10:00"/>
    <d v="1899-12-30T10:50:00"/>
    <d v="1899-12-30T00:50:00"/>
    <s v="DCO"/>
    <s v="N/A"/>
  </r>
  <r>
    <n v="16284"/>
    <x v="131"/>
    <x v="28"/>
    <s v="LIFT IFTS 24-04 CAN"/>
    <s v="IFTS"/>
    <n v="53"/>
    <s v="ACS"/>
    <n v="17"/>
    <m/>
    <s v="X"/>
    <x v="4"/>
    <s v="NET"/>
    <s v="DCA"/>
    <m/>
    <n v="16283"/>
    <s v="NET SMI01"/>
    <d v="1899-12-30T10:00:00"/>
    <d v="1899-12-30T11:00:00"/>
    <d v="1899-12-30T01:00:00"/>
    <s v="10:00"/>
    <d v="1899-12-30T10:50:00"/>
    <d v="1899-12-30T00:50:00"/>
    <s v="DCO"/>
    <s v="N/A"/>
  </r>
  <r>
    <n v="16285"/>
    <x v="131"/>
    <x v="28"/>
    <s v="LIFT IFTS 25-01 SGP"/>
    <s v="IFTS"/>
    <n v="69"/>
    <s v="IFTS"/>
    <n v="22"/>
    <m/>
    <s v="X"/>
    <x v="0"/>
    <s v="NET"/>
    <s v="DECI_STD"/>
    <m/>
    <n v="16286"/>
    <s v="FMSC HBFM02"/>
    <s v="10:00"/>
    <s v="11:00"/>
    <d v="1899-12-30T01:00:00"/>
    <d v="1899-12-30T09:55:00"/>
    <d v="1899-12-30T10:45:00"/>
    <d v="1899-12-30T00:50:00"/>
    <s v="DCO"/>
    <s v="N/A"/>
  </r>
  <r>
    <n v="16286"/>
    <x v="131"/>
    <x v="28"/>
    <s v="LIFT IFTS 24-04 CAN"/>
    <s v="IFTS"/>
    <n v="54"/>
    <s v="ACS"/>
    <n v="13"/>
    <m/>
    <s v="X"/>
    <x v="5"/>
    <s v="NET"/>
    <s v="DCA"/>
    <m/>
    <n v="16287"/>
    <s v="NET SMI01"/>
    <s v="11:30"/>
    <s v="12:30"/>
    <d v="1899-12-30T01:00:00"/>
    <s v="11:30"/>
    <s v="12:30"/>
    <d v="1899-12-30T01:00:00"/>
    <s v="DCO"/>
    <s v="N/A"/>
  </r>
  <r>
    <n v="16287"/>
    <x v="131"/>
    <x v="28"/>
    <s v="LIFT IFTS 24-04 CAN"/>
    <s v="IFTS"/>
    <n v="52"/>
    <s v="ACS"/>
    <n v="2"/>
    <m/>
    <s v="X"/>
    <x v="4"/>
    <s v="NET"/>
    <s v="DCA"/>
    <m/>
    <n v="16286"/>
    <s v="NET SMI01"/>
    <d v="1899-12-30T11:30:00"/>
    <d v="1899-12-30T12:30:00"/>
    <d v="1899-12-30T01:00:00"/>
    <d v="1899-12-30T11:30:00"/>
    <d v="1899-12-30T12:30:00"/>
    <d v="1899-12-30T01:00:00"/>
    <s v="DCO"/>
    <s v="N/A"/>
  </r>
  <r>
    <n v="16288"/>
    <x v="131"/>
    <x v="28"/>
    <s v="IFTS LIFT 24-01 QATAR"/>
    <s v="QATAR"/>
    <n v="40"/>
    <s v="ACS"/>
    <n v="14"/>
    <s v="X"/>
    <m/>
    <x v="0"/>
    <s v="STDA"/>
    <s v="DECI_STD"/>
    <m/>
    <m/>
    <s v="FMS EMR01"/>
    <s v="11:30"/>
    <s v="12:30"/>
    <d v="1899-12-30T01:00:00"/>
    <s v="11:30"/>
    <s v="12:30"/>
    <d v="1899-12-30T01:00:00"/>
    <s v="DCO"/>
    <s v="N/A"/>
  </r>
  <r>
    <n v="16289"/>
    <x v="131"/>
    <x v="28"/>
    <s v="LIFT IFTS QATAR 25-01"/>
    <s v="QATAR"/>
    <n v="66"/>
    <s v="ACS"/>
    <n v="1"/>
    <m/>
    <s v="X"/>
    <x v="1"/>
    <s v="STDA"/>
    <s v="DECI_STD"/>
    <m/>
    <m/>
    <s v="FMS EMR01"/>
    <s v="11:30"/>
    <s v="12:30"/>
    <d v="1899-12-30T01:00:00"/>
    <s v="11:30"/>
    <s v="12:30"/>
    <d v="1899-12-30T01:00:00"/>
    <s v="DCO"/>
    <s v="N/A"/>
  </r>
  <r>
    <n v="16290"/>
    <x v="131"/>
    <x v="28"/>
    <s v="LIP 24-03 AUT"/>
    <s v="IFTS"/>
    <n v="42"/>
    <s v="ACS"/>
    <n v="9"/>
    <m/>
    <s v="X"/>
    <x v="5"/>
    <s v="NET"/>
    <s v="DCA"/>
    <m/>
    <n v="16291"/>
    <s v="SD R2V02"/>
    <s v="13:00"/>
    <s v="14:00"/>
    <d v="1899-12-30T01:00:00"/>
    <s v="13:00"/>
    <s v="14:00"/>
    <d v="1899-12-30T01:00:00"/>
    <s v="DCO"/>
    <s v="N/A"/>
  </r>
  <r>
    <n v="16291"/>
    <x v="131"/>
    <x v="28"/>
    <s v="LIP 24-03 SGP"/>
    <s v="IFTS"/>
    <n v="41"/>
    <s v="ACS"/>
    <n v="17"/>
    <m/>
    <s v="X"/>
    <x v="4"/>
    <s v="NET"/>
    <s v="DCA"/>
    <m/>
    <n v="16290"/>
    <s v="SD R2V02"/>
    <d v="1899-12-30T13:00:00"/>
    <d v="1899-12-30T14:00:00"/>
    <d v="1899-12-30T01:00:00"/>
    <s v="13:00"/>
    <s v="14:00"/>
    <d v="1899-12-30T01:00:00"/>
    <s v="DCO"/>
    <s v="N/A"/>
  </r>
  <r>
    <n v="16292"/>
    <x v="131"/>
    <x v="28"/>
    <s v="LIFT IFTS 25-02 UK"/>
    <s v="IFTS"/>
    <n v="80"/>
    <s v="IFTS"/>
    <n v="22"/>
    <m/>
    <s v="X"/>
    <x v="0"/>
    <s v="STDA"/>
    <s v="DECI_STD"/>
    <m/>
    <m/>
    <s v="FMS EMR01"/>
    <s v="13:00"/>
    <s v="14:00"/>
    <d v="1899-12-30T01:00:00"/>
    <d v="1899-12-30T13:00:00"/>
    <d v="1899-12-30T13:50:00"/>
    <d v="1899-12-30T00:50:00"/>
    <s v="DCO"/>
    <s v="N/A"/>
  </r>
  <r>
    <n v="16293"/>
    <x v="131"/>
    <x v="28"/>
    <s v="LIFT IFTS 25-02 CAN"/>
    <s v="IFTS"/>
    <n v="73"/>
    <s v="IFTS"/>
    <n v="23"/>
    <m/>
    <s v="X"/>
    <x v="1"/>
    <s v="STDA"/>
    <s v="DECI_STD"/>
    <m/>
    <m/>
    <s v="PT NAV01"/>
    <s v="13:00"/>
    <s v="14:00"/>
    <d v="1899-12-30T01:00:00"/>
    <d v="1899-12-30T13:00:00"/>
    <d v="1899-12-30T13:50:00"/>
    <d v="1899-12-30T00:50:00"/>
    <s v="DCO"/>
    <s v="N/A"/>
  </r>
  <r>
    <n v="16294"/>
    <x v="131"/>
    <x v="28"/>
    <s v="LIFT IFTS QATAR 25-01"/>
    <s v="QATAR"/>
    <n v="68"/>
    <s v="ACS"/>
    <n v="20"/>
    <m/>
    <s v="X"/>
    <x v="6"/>
    <s v="STDA"/>
    <s v="DECI_STD"/>
    <m/>
    <m/>
    <s v="PT NAVB01"/>
    <s v="13:00"/>
    <s v="14:00"/>
    <d v="1899-12-30T01:00:00"/>
    <m/>
    <m/>
    <s v=""/>
    <s v="RSLD"/>
    <s v="CD4"/>
  </r>
  <r>
    <n v="16295"/>
    <x v="131"/>
    <x v="28"/>
    <s v="LIFT IFTS QATAR 25-01"/>
    <s v="QATAR"/>
    <n v="68"/>
    <s v="ACS"/>
    <n v="20"/>
    <m/>
    <s v="X"/>
    <x v="3"/>
    <s v="STDA"/>
    <s v="DECI_STD"/>
    <m/>
    <m/>
    <s v="PT NAVB01"/>
    <s v="13:00"/>
    <s v="14:00"/>
    <d v="1899-12-30T01:00:00"/>
    <s v="13:00"/>
    <s v="14:00"/>
    <d v="1899-12-30T01:00:00"/>
    <s v="DCO"/>
    <s v="N/A"/>
  </r>
  <r>
    <n v="16296"/>
    <x v="132"/>
    <x v="28"/>
    <s v="LIFT IFTS QATAR 25-01"/>
    <s v="QATAR"/>
    <n v="63"/>
    <s v="ACS"/>
    <n v="17"/>
    <m/>
    <s v="X"/>
    <x v="5"/>
    <s v="STDA"/>
    <s v="DECI_STD"/>
    <m/>
    <m/>
    <s v="FMS EMR01"/>
    <s v="05:30"/>
    <s v="06:30"/>
    <d v="1899-12-30T01:00:00"/>
    <s v="05:30"/>
    <s v="06:30"/>
    <d v="1899-12-30T01:00:00"/>
    <s v="DCO"/>
    <s v="N/A"/>
  </r>
  <r>
    <n v="16297"/>
    <x v="132"/>
    <x v="28"/>
    <s v="IFTS 25-01 QAT"/>
    <s v="QATAR"/>
    <n v="76"/>
    <s v="IFTS"/>
    <n v="9"/>
    <s v="X"/>
    <m/>
    <x v="4"/>
    <s v="STDA"/>
    <s v="DECI_STD"/>
    <m/>
    <m/>
    <s v="FMS EMRB01"/>
    <s v="05:30"/>
    <s v="06:30"/>
    <d v="1899-12-30T01:00:00"/>
    <s v="05:30"/>
    <s v="06:30"/>
    <d v="1899-12-30T01:00:00"/>
    <s v="DCO"/>
    <s v="N/A"/>
  </r>
  <r>
    <n v="16298"/>
    <x v="132"/>
    <x v="28"/>
    <s v="LIFT IFTS QATAR 25-02"/>
    <s v="QATAR"/>
    <n v="72"/>
    <s v="ACS"/>
    <n v="13"/>
    <m/>
    <s v="X"/>
    <x v="0"/>
    <s v="STDA"/>
    <s v="DECI_STD"/>
    <m/>
    <m/>
    <s v="FMS CF01"/>
    <s v="05:30"/>
    <s v="06:30"/>
    <d v="1899-12-30T01:00:00"/>
    <s v="05:30"/>
    <s v="06:30"/>
    <d v="1899-12-30T01:00:00"/>
    <s v="DCO"/>
    <s v="N/A"/>
  </r>
  <r>
    <n v="16299"/>
    <x v="132"/>
    <x v="28"/>
    <s v="LIFT IFTS QATAR 25-02"/>
    <s v="QATAR"/>
    <n v="74"/>
    <s v="ACS"/>
    <n v="2"/>
    <m/>
    <s v="X"/>
    <x v="1"/>
    <s v="STDA"/>
    <s v="DECI_STD"/>
    <m/>
    <m/>
    <s v="FMS CFB01"/>
    <s v="05:30"/>
    <s v="06:30"/>
    <d v="1899-12-30T01:00:00"/>
    <s v="05:30"/>
    <s v="06:30"/>
    <d v="1899-12-30T01:00:00"/>
    <s v="DCO"/>
    <s v="N/A"/>
  </r>
  <r>
    <n v="16300"/>
    <x v="132"/>
    <x v="28"/>
    <s v="LIFT IFTS QATAR 25-02"/>
    <s v="QATAR"/>
    <n v="75"/>
    <s v="ACS"/>
    <n v="1"/>
    <m/>
    <s v="X"/>
    <x v="6"/>
    <s v="STDA"/>
    <s v="DECI_STD"/>
    <m/>
    <m/>
    <s v="FMS CFB01"/>
    <s v="05:30"/>
    <s v="06:30"/>
    <d v="1899-12-30T01:00:00"/>
    <s v="05:30"/>
    <s v="06:30"/>
    <d v="1899-12-30T01:00:00"/>
    <s v="DCO"/>
    <s v="N/A"/>
  </r>
  <r>
    <n v="16301"/>
    <x v="132"/>
    <x v="28"/>
    <s v="LIFT IFTS 24-04 HUN"/>
    <s v="IFTS"/>
    <n v="62"/>
    <s v="ACS"/>
    <n v="3"/>
    <m/>
    <s v="X"/>
    <x v="5"/>
    <s v="NET"/>
    <s v="OCA AG"/>
    <m/>
    <n v="16302"/>
    <s v="NET OCAAG01"/>
    <s v="07:00"/>
    <s v="08:00"/>
    <d v="1899-12-30T01:00:00"/>
    <d v="1899-12-30T07:10:00"/>
    <d v="1899-12-30T08:10:00"/>
    <d v="1899-12-30T01:00:00"/>
    <s v="DCO"/>
    <s v="N/A"/>
  </r>
  <r>
    <n v="16302"/>
    <x v="132"/>
    <x v="28"/>
    <s v="LIFT IFTS 24-04 HUN"/>
    <s v="IFTS"/>
    <n v="63"/>
    <s v="IFTS"/>
    <n v="23"/>
    <m/>
    <s v="X"/>
    <x v="4"/>
    <s v="NET"/>
    <s v="OCA AG"/>
    <m/>
    <n v="16301"/>
    <s v="NET OCAAG01"/>
    <d v="1899-12-30T07:00:00"/>
    <d v="1899-12-30T08:00:00"/>
    <d v="1899-12-30T01:00:00"/>
    <d v="1899-12-30T07:10:00"/>
    <d v="1899-12-30T08:10:00"/>
    <d v="1899-12-30T01:00:00"/>
    <s v="DCO"/>
    <s v="N/A"/>
  </r>
  <r>
    <n v="16303"/>
    <x v="132"/>
    <x v="28"/>
    <s v="LIFT IFTS 25-02 UK"/>
    <s v="IFTS"/>
    <n v="81"/>
    <s v="ACS"/>
    <n v="9"/>
    <m/>
    <s v="X"/>
    <x v="0"/>
    <s v="STDA"/>
    <s v="DECI_STD"/>
    <m/>
    <m/>
    <s v="FMS EMR01"/>
    <s v="07:00"/>
    <s v="08:00"/>
    <d v="1899-12-30T01:00:00"/>
    <s v="07:00"/>
    <s v="08:00"/>
    <d v="1899-12-30T01:00:00"/>
    <s v="DCO"/>
    <s v="N/A"/>
  </r>
  <r>
    <n v="16304"/>
    <x v="132"/>
    <x v="28"/>
    <s v="LIFT IFTS QATAR 25-02"/>
    <s v="QATAR"/>
    <n v="73"/>
    <s v="ACS"/>
    <n v="14"/>
    <m/>
    <s v="X"/>
    <x v="1"/>
    <s v="STDA"/>
    <s v="DECI_STD"/>
    <m/>
    <m/>
    <s v="PT EMR01"/>
    <s v="07:00"/>
    <s v="08:00"/>
    <d v="1899-12-30T01:00:00"/>
    <s v="07:00"/>
    <s v="08:00"/>
    <d v="1899-12-30T01:00:00"/>
    <s v="DCO"/>
    <s v="N/A"/>
  </r>
  <r>
    <n v="16305"/>
    <x v="132"/>
    <x v="28"/>
    <s v="LIFT IFTS 24-05 GER"/>
    <s v="IFTS"/>
    <n v="66"/>
    <s v="ACS"/>
    <n v="17"/>
    <m/>
    <s v="X"/>
    <x v="5"/>
    <s v="NET"/>
    <s v="DCA"/>
    <m/>
    <n v="16306"/>
    <s v="NET ADCA01"/>
    <s v="08:30"/>
    <s v="09:30"/>
    <d v="1899-12-30T01:00:00"/>
    <s v="08:30"/>
    <s v="09:30"/>
    <d v="1899-12-30T01:00:00"/>
    <s v="DCO"/>
    <s v="N/A"/>
  </r>
  <r>
    <n v="16306"/>
    <x v="132"/>
    <x v="28"/>
    <s v="LIFT IFTS 24-05 GER"/>
    <s v="IFTS"/>
    <n v="67"/>
    <s v="IFTS"/>
    <n v="9"/>
    <m/>
    <s v="X"/>
    <x v="4"/>
    <s v="NET"/>
    <s v="DCA"/>
    <m/>
    <n v="16305"/>
    <s v="NET ADCA01"/>
    <d v="1899-12-30T08:30:00"/>
    <d v="1899-12-30T09:30:00"/>
    <d v="1899-12-30T01:00:00"/>
    <d v="1899-12-30T08:30:00"/>
    <d v="1899-12-30T09:30:00"/>
    <d v="1899-12-30T01:00:00"/>
    <s v="DCO"/>
    <s v="N/A"/>
  </r>
  <r>
    <n v="16307"/>
    <x v="132"/>
    <x v="28"/>
    <s v="LIFT 24-44 ITA"/>
    <s v="AMI"/>
    <n v="71"/>
    <s v="ACS"/>
    <n v="13"/>
    <s v="X"/>
    <m/>
    <x v="0"/>
    <s v="STDA"/>
    <s v="DCA"/>
    <m/>
    <m/>
    <s v="SD TINVG01"/>
    <s v="08:30"/>
    <s v="09:30"/>
    <d v="1899-12-30T01:00:00"/>
    <s v="08:30"/>
    <s v="09:30"/>
    <d v="1899-12-30T01:00:00"/>
    <s v="DCO"/>
    <s v="N/A"/>
  </r>
  <r>
    <n v="16308"/>
    <x v="132"/>
    <x v="28"/>
    <s v="LIFT 25-41"/>
    <s v="AMI"/>
    <n v="81"/>
    <s v="ACS"/>
    <n v="2"/>
    <s v="X"/>
    <m/>
    <x v="1"/>
    <s v="STDA"/>
    <s v="NAV"/>
    <m/>
    <m/>
    <s v="SD NAV01"/>
    <s v="08:30"/>
    <s v="09:30"/>
    <d v="1899-12-30T01:00:00"/>
    <s v="08:30"/>
    <s v="09:30"/>
    <d v="1899-12-30T01:00:00"/>
    <s v="DCO"/>
    <s v="N/A"/>
  </r>
  <r>
    <n v="16309"/>
    <x v="132"/>
    <x v="28"/>
    <s v="LIFT IFTS 24-04 CAN"/>
    <s v="IFTS"/>
    <n v="53"/>
    <s v="ACS"/>
    <n v="14"/>
    <m/>
    <s v="X"/>
    <x v="5"/>
    <s v="NET"/>
    <s v="DCA"/>
    <m/>
    <n v="16310"/>
    <s v="NET SMI02"/>
    <s v="10:00"/>
    <s v="11:00"/>
    <d v="1899-12-30T01:00:00"/>
    <s v="10:00"/>
    <s v="11:00"/>
    <d v="1899-12-30T01:00:00"/>
    <s v="DCO"/>
    <s v="N/A"/>
  </r>
  <r>
    <n v="16310"/>
    <x v="132"/>
    <x v="28"/>
    <s v="LIFT IFTS 24-04 CAN"/>
    <s v="IFTS"/>
    <n v="51"/>
    <s v="IFTS"/>
    <n v="22"/>
    <m/>
    <s v="X"/>
    <x v="4"/>
    <s v="NET"/>
    <s v="DCA"/>
    <m/>
    <n v="16309"/>
    <s v="NET SMI02"/>
    <d v="1899-12-30T10:00:00"/>
    <d v="1899-12-30T11:00:00"/>
    <d v="1899-12-30T01:00:00"/>
    <s v="10:00"/>
    <s v="11:00"/>
    <d v="1899-12-30T01:00:00"/>
    <s v="DCO"/>
    <s v="N/A"/>
  </r>
  <r>
    <n v="16311"/>
    <x v="132"/>
    <x v="28"/>
    <s v="LIFT 24-44 ITA"/>
    <s v="AMI"/>
    <n v="73"/>
    <s v="IFTS"/>
    <n v="23"/>
    <s v="X"/>
    <m/>
    <x v="0"/>
    <s v="STDA"/>
    <s v="DCA"/>
    <m/>
    <m/>
    <s v="SD TINVG01"/>
    <s v="10:00"/>
    <s v="11:00"/>
    <d v="1899-12-30T01:00:00"/>
    <s v="10:00"/>
    <d v="1899-12-30T10:50:00"/>
    <d v="1899-12-30T00:50:00"/>
    <s v="DCO"/>
    <s v="N/A"/>
  </r>
  <r>
    <n v="16312"/>
    <x v="132"/>
    <x v="28"/>
    <s v="LIFT 25-41"/>
    <s v="AMI"/>
    <n v="80"/>
    <s v="ACS"/>
    <n v="9"/>
    <s v="X"/>
    <m/>
    <x v="1"/>
    <s v="STDA"/>
    <s v="NAV"/>
    <m/>
    <m/>
    <s v="SD NAV01"/>
    <s v="10:00"/>
    <s v="11:00"/>
    <d v="1899-12-30T01:00:00"/>
    <s v="10:00"/>
    <s v="11:00"/>
    <d v="1899-12-30T01:00:00"/>
    <s v="DCO"/>
    <s v="N/A"/>
  </r>
  <r>
    <n v="16313"/>
    <x v="132"/>
    <x v="28"/>
    <s v="LIFT 25-41"/>
    <s v="AMI"/>
    <n v="82"/>
    <s v="ACS"/>
    <n v="8"/>
    <s v="X"/>
    <m/>
    <x v="6"/>
    <s v="STDA"/>
    <s v="NAV"/>
    <m/>
    <m/>
    <s v="SD NAV01"/>
    <s v="10:00"/>
    <s v="11:00"/>
    <d v="1899-12-30T01:00:00"/>
    <s v="10:00"/>
    <s v="11:00"/>
    <d v="1899-12-30T01:00:00"/>
    <s v="DCO"/>
    <s v="N/A"/>
  </r>
  <r>
    <n v="16314"/>
    <x v="132"/>
    <x v="28"/>
    <s v="LIFT IFTS 24-04 CAN"/>
    <s v="IFTS"/>
    <n v="52"/>
    <s v="IFTS"/>
    <n v="9"/>
    <m/>
    <s v="X"/>
    <x v="5"/>
    <s v="NET"/>
    <s v="DCA"/>
    <m/>
    <n v="16315"/>
    <s v="NET SMI02"/>
    <s v="11:30"/>
    <s v="12:30"/>
    <d v="1899-12-30T01:00:00"/>
    <d v="1899-12-30T11:30:00"/>
    <d v="1899-12-30T12:15:00"/>
    <d v="1899-12-30T00:45:00"/>
    <s v="DCO"/>
    <s v="N/A"/>
  </r>
  <r>
    <n v="16315"/>
    <x v="132"/>
    <x v="28"/>
    <s v="LIFT IFTS 24-04 CAN"/>
    <s v="IFTS"/>
    <n v="54"/>
    <s v="ACS"/>
    <n v="17"/>
    <m/>
    <s v="X"/>
    <x v="4"/>
    <s v="NET"/>
    <s v="DCA"/>
    <m/>
    <n v="16314"/>
    <s v="NET SMI02"/>
    <d v="1899-12-30T11:30:00"/>
    <d v="1899-12-30T12:30:00"/>
    <d v="1899-12-30T01:00:00"/>
    <d v="1899-12-30T11:30:00"/>
    <d v="1899-12-30T12:15:00"/>
    <d v="1899-12-30T00:45:00"/>
    <s v="DCO"/>
    <s v="N/A"/>
  </r>
  <r>
    <n v="16316"/>
    <x v="132"/>
    <x v="28"/>
    <s v="LIFT IFTS QATAR 25-01"/>
    <s v="QATAR"/>
    <n v="65"/>
    <s v="ACS"/>
    <n v="2"/>
    <m/>
    <s v="X"/>
    <x v="0"/>
    <s v="STDA"/>
    <s v="DECI_STD"/>
    <m/>
    <m/>
    <s v="FMS EMRB01"/>
    <s v="11:30"/>
    <s v="12:30"/>
    <d v="1899-12-30T01:00:00"/>
    <s v="11:30"/>
    <s v="12:30"/>
    <d v="1899-12-30T01:00:00"/>
    <s v="DCO"/>
    <s v="N/A"/>
  </r>
  <r>
    <n v="16317"/>
    <x v="132"/>
    <x v="28"/>
    <s v="LIFT IFTS QATAR 25-01"/>
    <s v="QATAR"/>
    <n v="68"/>
    <s v="ACS"/>
    <n v="13"/>
    <m/>
    <s v="X"/>
    <x v="1"/>
    <s v="STDA"/>
    <s v="DECI_STD"/>
    <m/>
    <m/>
    <s v="PT NAVB02"/>
    <s v="11:30"/>
    <s v="12:30"/>
    <d v="1899-12-30T01:00:00"/>
    <s v="11:30"/>
    <s v="12:30"/>
    <d v="1899-12-30T01:00:00"/>
    <s v="DCO"/>
    <s v="N/A"/>
  </r>
  <r>
    <n v="16318"/>
    <x v="132"/>
    <x v="28"/>
    <s v="LIFT IFTS QATAR 25-02"/>
    <s v="QATAR"/>
    <n v="74"/>
    <s v="IFTS"/>
    <n v="3"/>
    <m/>
    <s v="X"/>
    <x v="6"/>
    <s v="STDA"/>
    <s v="DECI_STD"/>
    <m/>
    <m/>
    <s v="PT EMR01"/>
    <s v="11:30"/>
    <s v="12:30"/>
    <d v="1899-12-30T01:00:00"/>
    <s v="11:30"/>
    <s v="12:30"/>
    <d v="1899-12-30T01:00:00"/>
    <s v="DCO"/>
    <s v="N/A"/>
  </r>
  <r>
    <n v="16319"/>
    <x v="132"/>
    <x v="28"/>
    <s v="LIFT IFTS QATAR 25-02"/>
    <s v="QATAR"/>
    <n v="75"/>
    <s v="ACS"/>
    <n v="1"/>
    <m/>
    <s v="X"/>
    <x v="2"/>
    <s v="STDA"/>
    <s v="DECI_STD"/>
    <m/>
    <m/>
    <s v="PT EMR01"/>
    <s v="11:30"/>
    <s v="12:30"/>
    <d v="1899-12-30T01:00:00"/>
    <s v="11:30"/>
    <s v="12:30"/>
    <d v="1899-12-30T01:00:00"/>
    <s v="DCO"/>
    <s v="N/A"/>
  </r>
  <r>
    <n v="16320"/>
    <x v="132"/>
    <x v="28"/>
    <s v="LIFT IFTS 24-04 SPA"/>
    <s v="IFTS"/>
    <n v="58"/>
    <s v="ACS"/>
    <n v="9"/>
    <m/>
    <s v="X"/>
    <x v="5"/>
    <s v="NET"/>
    <s v="ATAG_DECI"/>
    <m/>
    <n v="16321"/>
    <s v="NET ATAG02"/>
    <s v="13:00"/>
    <s v="14:00"/>
    <d v="1899-12-30T01:00:00"/>
    <d v="1899-12-30T13:20:00"/>
    <d v="1899-12-30T13:25:00"/>
    <d v="1899-12-30T00:05:00"/>
    <s v="RSLD"/>
    <s v="CD5"/>
  </r>
  <r>
    <n v="16321"/>
    <x v="132"/>
    <x v="28"/>
    <s v="LIFT IFTS 24-04 SPA"/>
    <s v="IFTS"/>
    <n v="60"/>
    <s v="IFTS"/>
    <n v="23"/>
    <m/>
    <s v="X"/>
    <x v="4"/>
    <s v="NET"/>
    <s v="ATAG_DECI"/>
    <m/>
    <n v="16320"/>
    <s v="NET ATAG02"/>
    <d v="1899-12-30T13:00:00"/>
    <d v="1899-12-30T14:00:00"/>
    <d v="1899-12-30T01:00:00"/>
    <d v="1899-12-30T13:20:00"/>
    <d v="1899-12-30T13:25:00"/>
    <d v="1899-12-30T00:05:00"/>
    <s v="RSLD"/>
    <s v="CD3"/>
  </r>
  <r>
    <n v="16322"/>
    <x v="132"/>
    <x v="28"/>
    <s v="LIFT IFTS QATAR 25-02"/>
    <s v="QATAR"/>
    <n v="70"/>
    <s v="IFTS"/>
    <n v="22"/>
    <m/>
    <s v="X"/>
    <x v="0"/>
    <s v="STDA"/>
    <s v="DECI_STD"/>
    <m/>
    <m/>
    <s v="PT EMR01"/>
    <s v="13:00"/>
    <s v="14:00"/>
    <d v="1899-12-30T01:00:00"/>
    <s v="13:00"/>
    <d v="1899-12-30T14:05:00"/>
    <d v="1899-12-30T01:05:00"/>
    <s v="DCO"/>
    <s v="N/A"/>
  </r>
  <r>
    <n v="16323"/>
    <x v="132"/>
    <x v="28"/>
    <s v="LIFT IFTS QATAR 25-02"/>
    <s v="QATAR"/>
    <n v="71"/>
    <s v="ACS"/>
    <n v="14"/>
    <m/>
    <s v="X"/>
    <x v="1"/>
    <s v="STDA"/>
    <s v="DECI_STD"/>
    <m/>
    <m/>
    <s v="PT EMR01"/>
    <s v="13:00"/>
    <s v="14:00"/>
    <d v="1899-12-30T01:00:00"/>
    <s v="13:00"/>
    <s v="14:00"/>
    <d v="1899-12-30T01:00:00"/>
    <s v="DCO"/>
    <s v="N/A"/>
  </r>
  <r>
    <n v="16324"/>
    <x v="133"/>
    <x v="28"/>
    <s v="LIFT IFTS 24-04 SPA"/>
    <s v="IFTS"/>
    <n v="58"/>
    <s v="ACS"/>
    <n v="17"/>
    <m/>
    <s v="X"/>
    <x v="5"/>
    <s v="NET"/>
    <s v="DECI_STD"/>
    <m/>
    <n v="16325"/>
    <s v="NET ATAG02"/>
    <s v="05:30"/>
    <s v="06:30"/>
    <d v="1899-12-30T01:00:00"/>
    <s v="05:30"/>
    <d v="1899-12-30T06:45:00"/>
    <d v="1899-12-30T01:15:00"/>
    <s v="DCO"/>
    <s v="N/A"/>
  </r>
  <r>
    <n v="16325"/>
    <x v="133"/>
    <x v="28"/>
    <s v="LIFT IFTS 24-04 SPA"/>
    <s v="IFTS"/>
    <n v="60"/>
    <s v="ACS"/>
    <n v="13"/>
    <m/>
    <s v="X"/>
    <x v="4"/>
    <s v="NET"/>
    <s v="DECI_STD"/>
    <m/>
    <n v="16324"/>
    <s v="NET ATAG02"/>
    <d v="1899-12-30T05:30:00"/>
    <d v="1899-12-30T06:30:00"/>
    <d v="1899-12-30T01:00:00"/>
    <s v="05:30"/>
    <d v="1899-12-30T06:45:00"/>
    <d v="1899-12-30T01:15:00"/>
    <s v="DCO"/>
    <s v="N/A"/>
  </r>
  <r>
    <n v="16326"/>
    <x v="133"/>
    <x v="28"/>
    <s v="IFTS 25-01 QAT"/>
    <s v="QATAR"/>
    <n v="76"/>
    <s v="IFTS"/>
    <n v="9"/>
    <s v="X"/>
    <m/>
    <x v="0"/>
    <s v="STDA"/>
    <s v="DECI_STD"/>
    <m/>
    <m/>
    <s v="FMS EMR01"/>
    <s v="05:30"/>
    <s v="06:30"/>
    <d v="1899-12-30T01:00:00"/>
    <s v="05:30"/>
    <s v="06:30"/>
    <d v="1899-12-30T01:00:00"/>
    <s v="DCO"/>
    <s v="N/A"/>
  </r>
  <r>
    <n v="16327"/>
    <x v="133"/>
    <x v="28"/>
    <s v="LIFT IFTS QATAR 25-02"/>
    <s v="QATAR"/>
    <n v="75"/>
    <s v="ACS"/>
    <n v="2"/>
    <m/>
    <s v="X"/>
    <x v="1"/>
    <s v="STDA"/>
    <s v="DECI_STD"/>
    <m/>
    <m/>
    <s v="PT EMR02"/>
    <s v="05:30"/>
    <s v="06:30"/>
    <d v="1899-12-30T01:00:00"/>
    <s v="05:30"/>
    <d v="1899-12-30T06:40:00"/>
    <d v="1899-12-30T01:10:00"/>
    <s v="DCO"/>
    <s v="N/A"/>
  </r>
  <r>
    <n v="16328"/>
    <x v="133"/>
    <x v="28"/>
    <s v="LIFT IFTS 24-04 HUN"/>
    <s v="IFTS"/>
    <n v="63"/>
    <s v="ACS"/>
    <n v="9"/>
    <m/>
    <s v="X"/>
    <x v="5"/>
    <s v="NET"/>
    <s v="OCA AA"/>
    <m/>
    <n v="16329"/>
    <s v="NET OCAAA01"/>
    <s v="07:00"/>
    <s v="08:00"/>
    <d v="1899-12-30T01:00:00"/>
    <s v="07:00"/>
    <s v="08:00"/>
    <d v="1899-12-30T01:00:00"/>
    <s v="DCO"/>
    <s v="N/A"/>
  </r>
  <r>
    <n v="16329"/>
    <x v="133"/>
    <x v="28"/>
    <s v="LIFT IFTS 24-04 HUN"/>
    <s v="IFTS"/>
    <n v="62"/>
    <s v="ACS"/>
    <n v="14"/>
    <m/>
    <s v="X"/>
    <x v="4"/>
    <s v="NET"/>
    <s v="OCA AA"/>
    <m/>
    <n v="16328"/>
    <s v="NET OCAAA01"/>
    <d v="1899-12-30T07:00:00"/>
    <d v="1899-12-30T08:00:00"/>
    <d v="1899-12-30T01:00:00"/>
    <d v="1899-12-30T07:00:00"/>
    <d v="1899-12-30T08:00:00"/>
    <d v="1899-12-30T01:00:00"/>
    <s v="DCO"/>
    <s v="N/A"/>
  </r>
  <r>
    <n v="16330"/>
    <x v="133"/>
    <x v="28"/>
    <s v="IFTS 25-01 QAT"/>
    <s v="QATAR"/>
    <n v="77"/>
    <s v="IFTS"/>
    <n v="22"/>
    <s v="X"/>
    <m/>
    <x v="0"/>
    <s v="STDA"/>
    <s v="DECI_STD"/>
    <m/>
    <m/>
    <s v="FMS EMR01"/>
    <s v="07:00"/>
    <s v="08:00"/>
    <d v="1899-12-30T01:00:00"/>
    <d v="1899-12-30T07:00:00"/>
    <d v="1899-12-30T08:00:00"/>
    <d v="1899-12-30T01:00:00"/>
    <s v="DCO"/>
    <s v="N/A"/>
  </r>
  <r>
    <n v="16331"/>
    <x v="133"/>
    <x v="28"/>
    <s v="LIFT IFTS QATAR 25-02"/>
    <s v="QATAR"/>
    <n v="71"/>
    <s v="IFTS"/>
    <n v="23"/>
    <m/>
    <s v="X"/>
    <x v="1"/>
    <s v="STDA"/>
    <s v="DECI_STD"/>
    <m/>
    <m/>
    <s v="FMS CF01"/>
    <s v="07:00"/>
    <s v="08:00"/>
    <d v="1899-12-30T01:00:00"/>
    <d v="1899-12-30T07:00:00"/>
    <d v="1899-12-30T08:00:00"/>
    <d v="1899-12-30T01:00:00"/>
    <s v="DCO"/>
    <s v="N/A"/>
  </r>
  <r>
    <n v="16332"/>
    <x v="133"/>
    <x v="28"/>
    <s v="LIFT IFTS 24-04 JPN"/>
    <s v="IFTS"/>
    <n v="57"/>
    <s v="ACS"/>
    <n v="17"/>
    <m/>
    <s v="X"/>
    <x v="5"/>
    <s v="NET"/>
    <s v="DCA"/>
    <m/>
    <n v="16333"/>
    <s v="NET DCA01"/>
    <s v="08:30"/>
    <s v="09:30"/>
    <d v="1899-12-30T01:00:00"/>
    <s v="08:30"/>
    <s v="09:30"/>
    <d v="1899-12-30T01:00:00"/>
    <s v="DCO"/>
    <s v="N/A"/>
  </r>
  <r>
    <n v="16333"/>
    <x v="133"/>
    <x v="28"/>
    <s v="LIFT IFTS 24-04 JPN"/>
    <s v="IFTS"/>
    <n v="55"/>
    <s v="IFTS"/>
    <n v="9"/>
    <m/>
    <s v="X"/>
    <x v="4"/>
    <s v="NET"/>
    <s v="DCA"/>
    <m/>
    <n v="16332"/>
    <s v="NET DCA01"/>
    <d v="1899-12-30T08:30:00"/>
    <d v="1899-12-30T09:30:00"/>
    <d v="1899-12-30T01:00:00"/>
    <d v="1899-12-30T08:30:00"/>
    <d v="1899-12-30T09:30:00"/>
    <d v="1899-12-30T01:00:00"/>
    <s v="DCO"/>
    <s v="N/A"/>
  </r>
  <r>
    <n v="16334"/>
    <x v="133"/>
    <x v="28"/>
    <s v="LIFT IFTS QATAR 25-02"/>
    <s v="QATAR"/>
    <n v="70"/>
    <s v="ACS"/>
    <n v="20"/>
    <m/>
    <s v="X"/>
    <x v="0"/>
    <s v="STDA"/>
    <s v="DECI_STD"/>
    <m/>
    <m/>
    <s v="FMS CF01"/>
    <s v="08:30"/>
    <s v="09:30"/>
    <d v="1899-12-30T01:00:00"/>
    <m/>
    <m/>
    <s v=""/>
    <s v="RSLD"/>
    <s v="CD10"/>
  </r>
  <r>
    <n v="16335"/>
    <x v="133"/>
    <x v="28"/>
    <s v="LIFT IFTS QATAR 25-02"/>
    <s v="QATAR"/>
    <n v="72"/>
    <s v="ACS"/>
    <n v="15"/>
    <m/>
    <s v="X"/>
    <x v="3"/>
    <s v="STDA"/>
    <s v="DECI_STD"/>
    <m/>
    <m/>
    <s v="PT EMR01"/>
    <d v="1899-12-30T10:00:00"/>
    <d v="1899-12-30T11:00:00"/>
    <d v="1899-12-30T01:00:00"/>
    <d v="1899-12-30T08:45:00"/>
    <d v="1899-12-30T09:55:00"/>
    <d v="1899-12-30T01:10:00"/>
    <s v="DCO"/>
    <s v="N/A"/>
  </r>
  <r>
    <n v="16336"/>
    <x v="133"/>
    <x v="28"/>
    <s v="LIFT IFTS 24-05 GER"/>
    <s v="IFTS"/>
    <n v="67"/>
    <s v="IFTS"/>
    <n v="22"/>
    <m/>
    <s v="X"/>
    <x v="5"/>
    <s v="NET"/>
    <s v="DCA"/>
    <m/>
    <n v="16337"/>
    <s v="NET ADCA02"/>
    <s v="10:00"/>
    <s v="11:00"/>
    <d v="1899-12-30T01:00:00"/>
    <s v="10:00"/>
    <s v="11:00"/>
    <d v="1899-12-30T01:00:00"/>
    <s v="DCO"/>
    <s v="N/A"/>
  </r>
  <r>
    <n v="16337"/>
    <x v="133"/>
    <x v="28"/>
    <s v="LIFT IFTS 24-05 GER"/>
    <s v="IFTS"/>
    <n v="66"/>
    <s v="ACS"/>
    <n v="9"/>
    <m/>
    <s v="X"/>
    <x v="4"/>
    <s v="NET"/>
    <s v="DCA"/>
    <m/>
    <n v="16336"/>
    <s v="NET ADCA02"/>
    <d v="1899-12-30T10:00:00"/>
    <d v="1899-12-30T11:00:00"/>
    <d v="1899-12-30T01:00:00"/>
    <s v="10:00"/>
    <s v="11:00"/>
    <d v="1899-12-30T01:00:00"/>
    <s v="DCO"/>
    <s v="N/A"/>
  </r>
  <r>
    <n v="16338"/>
    <x v="133"/>
    <x v="28"/>
    <s v="LIFT IFTS 24-04 CAN"/>
    <s v="IFTS"/>
    <n v="51"/>
    <s v="ACS"/>
    <n v="33"/>
    <m/>
    <s v="X"/>
    <x v="0"/>
    <s v="NET"/>
    <s v="BTAG_DECI"/>
    <m/>
    <n v="16339"/>
    <s v="NET BTAG01"/>
    <s v="10:00"/>
    <s v="11:00"/>
    <d v="1899-12-30T01:00:00"/>
    <d v="1899-12-30T10:00:00"/>
    <d v="1899-12-30T11:00:00"/>
    <d v="1899-12-30T01:00:00"/>
    <s v="DCO"/>
    <s v="N/A"/>
  </r>
  <r>
    <n v="16339"/>
    <x v="133"/>
    <x v="28"/>
    <s v="LIFT IFTS 24-04 CAN"/>
    <s v="IFTS"/>
    <n v="53"/>
    <s v="IFTS"/>
    <n v="23"/>
    <m/>
    <s v="X"/>
    <x v="1"/>
    <s v="NET"/>
    <s v="BTAG_DECI"/>
    <m/>
    <n v="16338"/>
    <s v="NET BTAG01"/>
    <d v="1899-12-30T10:00:00"/>
    <d v="1899-12-30T11:00:00"/>
    <d v="1899-12-30T01:00:00"/>
    <d v="1899-12-30T10:00:00"/>
    <d v="1899-12-30T11:00:00"/>
    <d v="1899-12-30T01:00:00"/>
    <s v="DCO"/>
    <s v="N/A"/>
  </r>
  <r>
    <n v="16340"/>
    <x v="133"/>
    <x v="28"/>
    <s v="LIFT IFTS QATAR 25-02"/>
    <s v="QATAR"/>
    <n v="73"/>
    <s v="ACS"/>
    <n v="16"/>
    <m/>
    <s v="X"/>
    <x v="6"/>
    <s v="STDA"/>
    <s v="DECI_STD"/>
    <m/>
    <m/>
    <s v="PT EMR02"/>
    <s v="10:00"/>
    <s v="11:00"/>
    <d v="1899-12-30T01:00:00"/>
    <d v="1899-12-30T10:00:00"/>
    <d v="1899-12-30T11:05:00"/>
    <d v="1899-12-30T01:05:00"/>
    <s v="DCO"/>
    <s v="N/A"/>
  </r>
  <r>
    <n v="16341"/>
    <x v="133"/>
    <x v="28"/>
    <s v="LIFT IFTS 24-05 AUT"/>
    <s v="IFTS"/>
    <n v="64"/>
    <s v="ACS"/>
    <n v="1"/>
    <m/>
    <s v="X"/>
    <x v="5"/>
    <s v="NET"/>
    <s v="DCA"/>
    <m/>
    <n v="16342"/>
    <s v="NET DCA01"/>
    <s v="11:30"/>
    <s v="12:30"/>
    <d v="1899-12-30T01:00:00"/>
    <d v="1899-12-30T11:40:00"/>
    <d v="1899-12-30T12:30:00"/>
    <d v="1899-12-30T00:50:00"/>
    <s v="DCO"/>
    <s v="N/A"/>
  </r>
  <r>
    <n v="16342"/>
    <x v="133"/>
    <x v="28"/>
    <s v="LIFT IFTS 24-05 AUT"/>
    <s v="IFTS"/>
    <n v="65"/>
    <s v="ACS"/>
    <n v="13"/>
    <m/>
    <s v="X"/>
    <x v="4"/>
    <s v="NET"/>
    <s v="DCA"/>
    <m/>
    <n v="16341"/>
    <s v="NET DCA01"/>
    <d v="1899-12-30T11:30:00"/>
    <d v="1899-12-30T12:30:00"/>
    <d v="1899-12-30T01:00:00"/>
    <d v="1899-12-30T11:40:00"/>
    <d v="1899-12-30T12:30:00"/>
    <d v="1899-12-30T00:50:00"/>
    <s v="DCO"/>
    <s v="N/A"/>
  </r>
  <r>
    <n v="16343"/>
    <x v="133"/>
    <x v="28"/>
    <s v="LIFT IFTS 24-04 CAN"/>
    <s v="IFTS"/>
    <n v="54"/>
    <s v="ACS"/>
    <n v="17"/>
    <m/>
    <s v="X"/>
    <x v="0"/>
    <s v="NET"/>
    <s v="BTAG_DECI"/>
    <m/>
    <n v="16344"/>
    <s v="NET BTAG01"/>
    <s v="11:30"/>
    <s v="12:30"/>
    <d v="1899-12-30T01:00:00"/>
    <d v="1899-12-30T11:30:00"/>
    <d v="1899-12-30T12:30:00"/>
    <d v="1899-12-30T01:00:00"/>
    <s v="DCO"/>
    <s v="N/A"/>
  </r>
  <r>
    <n v="16344"/>
    <x v="133"/>
    <x v="28"/>
    <s v="LIFT IFTS 24-04 CAN"/>
    <s v="IFTS"/>
    <n v="52"/>
    <s v="IFTS"/>
    <n v="9"/>
    <m/>
    <s v="X"/>
    <x v="1"/>
    <s v="NET"/>
    <s v="BTAG_DECI"/>
    <m/>
    <n v="16343"/>
    <s v="NET BTAG01"/>
    <d v="1899-12-30T11:30:00"/>
    <d v="1899-12-30T12:30:00"/>
    <d v="1899-12-30T01:00:00"/>
    <d v="1899-12-30T11:30:00"/>
    <d v="1899-12-30T12:30:00"/>
    <d v="1899-12-30T01:00:00"/>
    <s v="DCO"/>
    <s v="N/A"/>
  </r>
  <r>
    <n v="16345"/>
    <x v="133"/>
    <x v="28"/>
    <s v="LIFT IFTS QATAR 25-02"/>
    <s v="QATAR"/>
    <n v="74"/>
    <s v="ACS"/>
    <n v="2"/>
    <m/>
    <s v="X"/>
    <x v="6"/>
    <s v="STDA"/>
    <s v="DECI_STD"/>
    <m/>
    <m/>
    <s v="PT EMR02"/>
    <s v="11:30"/>
    <s v="12:30"/>
    <d v="1899-12-30T01:00:00"/>
    <d v="1899-12-30T11:30:00"/>
    <d v="1899-12-30T12:30:00"/>
    <d v="1899-12-30T01:00:00"/>
    <s v="DCO"/>
    <s v="N/A"/>
  </r>
  <r>
    <n v="16346"/>
    <x v="133"/>
    <x v="28"/>
    <s v="LIFT IFTS 24-04 JPN"/>
    <s v="IFTS"/>
    <n v="55"/>
    <s v="IFTS"/>
    <n v="23"/>
    <m/>
    <s v="X"/>
    <x v="5"/>
    <s v="NET"/>
    <s v="DCA"/>
    <m/>
    <n v="16347"/>
    <s v="NET DCA02"/>
    <s v="13:00"/>
    <s v="14:00"/>
    <d v="1899-12-30T01:00:00"/>
    <s v="13:00"/>
    <d v="1899-12-30T13:50:00"/>
    <d v="1899-12-30T00:50:00"/>
    <s v="DCO"/>
    <s v="N/A"/>
  </r>
  <r>
    <n v="16347"/>
    <x v="133"/>
    <x v="28"/>
    <s v="LIFT IFTS 24-04 JPN"/>
    <s v="IFTS"/>
    <n v="57"/>
    <s v="IFTS"/>
    <n v="22"/>
    <m/>
    <s v="X"/>
    <x v="4"/>
    <s v="NET"/>
    <s v="DCA"/>
    <m/>
    <n v="16346"/>
    <s v="NET DCA02"/>
    <d v="1899-12-30T13:00:00"/>
    <d v="1899-12-30T14:00:00"/>
    <d v="1899-12-30T01:00:00"/>
    <s v="13:00"/>
    <d v="1899-12-30T13:50:00"/>
    <d v="1899-12-30T00:50:00"/>
    <s v="DCO"/>
    <s v="N/A"/>
  </r>
  <r>
    <n v="16348"/>
    <x v="133"/>
    <x v="28"/>
    <s v="LIFT IFTS 24-04 CAN"/>
    <s v="IFTS"/>
    <n v="53"/>
    <s v="ACS"/>
    <n v="14"/>
    <m/>
    <s v="X"/>
    <x v="0"/>
    <s v="NET"/>
    <s v="BTAG_DECI"/>
    <m/>
    <n v="16349"/>
    <s v="NET BTAG02"/>
    <s v="13:00"/>
    <s v="14:00"/>
    <d v="1899-12-30T01:00:00"/>
    <s v="13:00"/>
    <s v="14:00"/>
    <d v="1899-12-30T01:00:00"/>
    <s v="DCO"/>
    <s v="N/A"/>
  </r>
  <r>
    <n v="16349"/>
    <x v="133"/>
    <x v="28"/>
    <s v="LIFT IFTS 24-04 CAN"/>
    <s v="IFTS"/>
    <n v="51"/>
    <s v="ACS"/>
    <n v="9"/>
    <m/>
    <s v="X"/>
    <x v="1"/>
    <s v="NET"/>
    <s v="BTAG_DECI"/>
    <m/>
    <n v="16348"/>
    <s v="NET BTAG02"/>
    <d v="1899-12-30T13:00:00"/>
    <d v="1899-12-30T14:00:00"/>
    <d v="1899-12-30T01:00:00"/>
    <d v="1899-12-30T13:00:00"/>
    <d v="1899-12-30T14:00:00"/>
    <d v="1899-12-30T01:00:00"/>
    <s v="DCO"/>
    <s v="N/A"/>
  </r>
  <r>
    <n v="16350"/>
    <x v="133"/>
    <x v="28"/>
    <s v="LIFT 25-41"/>
    <s v="AMI"/>
    <n v="77"/>
    <s v="ACS"/>
    <n v="23"/>
    <s v="X"/>
    <m/>
    <x v="6"/>
    <s v="STDA"/>
    <s v="NAV"/>
    <m/>
    <m/>
    <s v="SD NAV01"/>
    <s v="13:00"/>
    <s v="14:00"/>
    <d v="1899-12-30T01:00:00"/>
    <s v="13:00"/>
    <s v="14:00"/>
    <d v="1899-12-30T01:00:00"/>
    <s v="DCO"/>
    <s v="N/A"/>
  </r>
  <r>
    <n v="16351"/>
    <x v="133"/>
    <x v="28"/>
    <s v="LIFT IFTS QATAR 25-02"/>
    <s v="QATAR"/>
    <n v="70"/>
    <s v="ACS"/>
    <n v="20"/>
    <m/>
    <s v="X"/>
    <x v="2"/>
    <s v="STDA"/>
    <s v="DECI_STD"/>
    <m/>
    <m/>
    <s v="FMS CF01"/>
    <s v="08:30"/>
    <s v="09:30"/>
    <d v="1899-12-30T01:00:00"/>
    <d v="1899-12-30T08:35:00"/>
    <d v="1899-12-30T09:35:00"/>
    <d v="1899-12-30T01:00:00"/>
    <s v="DCO"/>
    <s v="N/A"/>
  </r>
  <r>
    <n v="16352"/>
    <x v="134"/>
    <x v="28"/>
    <s v="LIFT IFTS 25-01 HUN"/>
    <s v="IFTS"/>
    <n v="70"/>
    <s v="IFTS"/>
    <n v="9"/>
    <m/>
    <s v="X"/>
    <x v="5"/>
    <s v="NET"/>
    <s v="DECI_STD"/>
    <m/>
    <n v="16353"/>
    <s v="FMSC DACM01"/>
    <s v="05:30"/>
    <s v="06:30"/>
    <d v="1899-12-30T01:00:00"/>
    <s v="05:30"/>
    <s v="06:30"/>
    <d v="1899-12-30T01:00:00"/>
    <s v="DCO"/>
    <s v="N/A"/>
  </r>
  <r>
    <n v="16353"/>
    <x v="134"/>
    <x v="28"/>
    <s v="IP"/>
    <s v="Support IFTS"/>
    <m/>
    <s v="ACS"/>
    <n v="2"/>
    <m/>
    <s v="X"/>
    <x v="4"/>
    <s v="NET"/>
    <s v="DECI_STD"/>
    <m/>
    <n v="16352"/>
    <s v="SUPP"/>
    <d v="1899-12-30T05:30:00"/>
    <d v="1899-12-30T06:30:00"/>
    <d v="1899-12-30T01:00:00"/>
    <d v="1899-12-30T05:30:00"/>
    <d v="1899-12-30T06:30:00"/>
    <d v="1899-12-30T01:00:00"/>
    <s v="SDC"/>
    <s v="N/A"/>
  </r>
  <r>
    <n v="16354"/>
    <x v="134"/>
    <x v="28"/>
    <s v="IFTS 25-01 QAT"/>
    <s v="QATAR"/>
    <n v="78"/>
    <s v="ACS"/>
    <n v="17"/>
    <s v="X"/>
    <m/>
    <x v="0"/>
    <s v="STDA"/>
    <s v="DECI_STD"/>
    <m/>
    <m/>
    <s v="FMS EMR01"/>
    <s v="05:30"/>
    <s v="06:30"/>
    <d v="1899-12-30T01:00:00"/>
    <d v="1899-12-30T05:30:00"/>
    <d v="1899-12-30T06:30:00"/>
    <d v="1899-12-30T01:00:00"/>
    <s v="DCO"/>
    <s v="N/A"/>
  </r>
  <r>
    <n v="16355"/>
    <x v="134"/>
    <x v="28"/>
    <s v="LIFT IFTS 25-02 UK"/>
    <s v="IFTS"/>
    <n v="80"/>
    <s v="ACS"/>
    <n v="1"/>
    <m/>
    <s v="X"/>
    <x v="6"/>
    <s v="STDA"/>
    <s v="DECI_STD"/>
    <m/>
    <m/>
    <s v="PT NAV01"/>
    <s v="05:30"/>
    <s v="06:30"/>
    <d v="1899-12-30T01:00:00"/>
    <d v="1899-12-30T05:30:00"/>
    <d v="1899-12-30T06:30:00"/>
    <d v="1899-12-30T01:00:00"/>
    <s v="DCO"/>
    <s v="N/A"/>
  </r>
  <r>
    <n v="16356"/>
    <x v="134"/>
    <x v="28"/>
    <s v="LIFT IFTS 24-04 SPA"/>
    <s v="IFTS"/>
    <n v="61"/>
    <s v="ACS"/>
    <n v="14"/>
    <m/>
    <s v="X"/>
    <x v="5"/>
    <s v="NET"/>
    <s v="OCA AG"/>
    <m/>
    <n v="16357"/>
    <s v="NET OCAAG01"/>
    <s v="07:00"/>
    <s v="08:00"/>
    <d v="1899-12-30T01:00:00"/>
    <s v="07:00"/>
    <s v="08:00"/>
    <d v="1899-12-30T01:00:00"/>
    <s v="DCO"/>
    <s v="N/A"/>
  </r>
  <r>
    <n v="16357"/>
    <x v="134"/>
    <x v="28"/>
    <s v="LIFT IFTS 24-04 SPA"/>
    <s v="IFTS"/>
    <n v="59"/>
    <s v="ACS"/>
    <n v="9"/>
    <m/>
    <s v="X"/>
    <x v="4"/>
    <s v="NET"/>
    <s v="OCA AG"/>
    <m/>
    <n v="16356"/>
    <s v="NET OCAAG01"/>
    <d v="1899-12-30T07:00:00"/>
    <d v="1899-12-30T08:00:00"/>
    <d v="1899-12-30T01:00:00"/>
    <d v="1899-12-30T07:00:00"/>
    <d v="1899-12-30T08:00:00"/>
    <d v="1899-12-30T01:00:00"/>
    <s v="DCO"/>
    <s v="N/A"/>
  </r>
  <r>
    <n v="16358"/>
    <x v="134"/>
    <x v="28"/>
    <s v="LIFT 24-44 ITA"/>
    <s v="AMI"/>
    <n v="73"/>
    <s v="IFTS"/>
    <n v="22"/>
    <s v="X"/>
    <m/>
    <x v="0"/>
    <s v="NET"/>
    <s v="BTAG"/>
    <m/>
    <n v="16359"/>
    <s v="SD AI01"/>
    <s v="07:00"/>
    <s v="08:00"/>
    <d v="1899-12-30T01:00:00"/>
    <d v="1899-12-30T07:00:00"/>
    <d v="1899-12-30T08:00:00"/>
    <d v="1899-12-30T01:00:00"/>
    <s v="DCO"/>
    <s v="N/A"/>
  </r>
  <r>
    <n v="16359"/>
    <x v="134"/>
    <x v="28"/>
    <s v="LIFT 24-44 ITA"/>
    <s v="AMI"/>
    <n v="71"/>
    <s v="IFTS"/>
    <n v="23"/>
    <s v="X"/>
    <m/>
    <x v="1"/>
    <s v="NET"/>
    <s v="BTAG"/>
    <m/>
    <n v="16358"/>
    <s v="SD AI01"/>
    <d v="1899-12-30T07:00:00"/>
    <d v="1899-12-30T08:00:00"/>
    <d v="1899-12-30T01:00:00"/>
    <d v="1899-12-30T07:00:00"/>
    <d v="1899-12-30T08:00:00"/>
    <d v="1899-12-30T01:00:00"/>
    <s v="SDC"/>
    <s v="N/A"/>
  </r>
  <r>
    <n v="16360"/>
    <x v="134"/>
    <x v="28"/>
    <s v="LIFT IFTS 24-05 AUT"/>
    <s v="IFTS"/>
    <n v="65"/>
    <s v="IFTS"/>
    <n v="9"/>
    <m/>
    <s v="X"/>
    <x v="5"/>
    <s v="NET"/>
    <s v="DCA"/>
    <m/>
    <n v="16361"/>
    <s v="NET DCA02"/>
    <s v="08:30"/>
    <s v="09:30"/>
    <d v="1899-12-30T01:00:00"/>
    <s v="08:30"/>
    <s v="09:30"/>
    <d v="1899-12-30T01:00:00"/>
    <s v="DCO"/>
    <s v="N/A"/>
  </r>
  <r>
    <n v="16361"/>
    <x v="134"/>
    <x v="28"/>
    <s v="LIFT IFTS 24-05 AUT"/>
    <s v="IFTS"/>
    <n v="64"/>
    <s v="ACS"/>
    <n v="13"/>
    <m/>
    <s v="X"/>
    <x v="4"/>
    <s v="NET"/>
    <s v="DCA"/>
    <m/>
    <n v="16360"/>
    <s v="NET DCA02"/>
    <d v="1899-12-30T08:30:00"/>
    <d v="1899-12-30T09:30:00"/>
    <d v="1899-12-30T01:00:00"/>
    <d v="1899-12-30T08:30:00"/>
    <d v="1899-12-30T09:30:00"/>
    <d v="1899-12-30T01:00:00"/>
    <s v="DCO"/>
    <s v="N/A"/>
  </r>
  <r>
    <n v="16362"/>
    <x v="134"/>
    <x v="28"/>
    <s v="LIFT IFTS 24-05 GER"/>
    <s v="IFTS"/>
    <n v="66"/>
    <s v="ACS"/>
    <n v="1"/>
    <m/>
    <s v="X"/>
    <x v="0"/>
    <s v="STDA"/>
    <s v="DECI_STD_NVG"/>
    <m/>
    <m/>
    <s v="FMS R2RNVG01"/>
    <s v="08:30"/>
    <s v="09:30"/>
    <d v="1899-12-30T01:00:00"/>
    <d v="1899-12-30T08:30:00"/>
    <d v="1899-12-30T09:30:00"/>
    <d v="1899-12-30T01:00:00"/>
    <s v="DCO"/>
    <s v="N/A"/>
  </r>
  <r>
    <n v="16363"/>
    <x v="134"/>
    <x v="28"/>
    <s v="LIFT IFTS QATAR 25-01"/>
    <s v="QATAR"/>
    <n v="65"/>
    <s v="ACS"/>
    <n v="14"/>
    <m/>
    <s v="X"/>
    <x v="5"/>
    <s v="STDA"/>
    <s v="DECI_STD"/>
    <m/>
    <m/>
    <s v="FMS EMR01"/>
    <s v="10:00"/>
    <s v="11:00"/>
    <d v="1899-12-30T01:00:00"/>
    <s v="10:00"/>
    <s v="11:00"/>
    <d v="1899-12-30T01:00:00"/>
    <s v="DCO"/>
    <s v="N/A"/>
  </r>
  <r>
    <n v="16364"/>
    <x v="134"/>
    <x v="28"/>
    <s v="LIFT IFTS 24-05 GER"/>
    <s v="IFTS"/>
    <n v="67"/>
    <s v="ACS"/>
    <n v="9"/>
    <m/>
    <s v="X"/>
    <x v="0"/>
    <s v="STDA"/>
    <s v="DECI_STD_NVG"/>
    <m/>
    <m/>
    <s v="FMS R2RNVG01"/>
    <s v="10:00"/>
    <s v="11:00"/>
    <d v="1899-12-30T01:00:00"/>
    <d v="1899-12-30T10:00:00"/>
    <d v="1899-12-30T11:00:00"/>
    <d v="1899-12-30T01:00:00"/>
    <s v="DCO"/>
    <s v="N/A"/>
  </r>
  <r>
    <n v="16365"/>
    <x v="134"/>
    <x v="28"/>
    <s v="LIFT IFTS QATAR 25-02"/>
    <s v="QATAR"/>
    <n v="71"/>
    <s v="IFTS"/>
    <n v="22"/>
    <m/>
    <s v="X"/>
    <x v="6"/>
    <s v="STDA"/>
    <s v="DECI_STD"/>
    <m/>
    <m/>
    <s v="PT EMR02"/>
    <s v="10:00"/>
    <s v="11:00"/>
    <d v="1899-12-30T01:00:00"/>
    <d v="1899-12-30T10:00:00"/>
    <d v="1899-12-30T11:15:00"/>
    <d v="1899-12-30T01:15:00"/>
    <s v="DCO"/>
    <s v="N/A"/>
  </r>
  <r>
    <n v="16366"/>
    <x v="134"/>
    <x v="28"/>
    <s v="LIFT IFTS QATAR 25-02"/>
    <s v="QATAR"/>
    <n v="72"/>
    <s v="IFTS"/>
    <n v="23"/>
    <m/>
    <s v="X"/>
    <x v="4"/>
    <s v="STDA"/>
    <s v="DECI_STD"/>
    <m/>
    <m/>
    <s v="PTEMR01-PAT01"/>
    <s v="10:00"/>
    <s v="11:00"/>
    <d v="1899-12-30T01:00:00"/>
    <s v="10:00"/>
    <s v="11:00"/>
    <d v="1899-12-30T01:00:00"/>
    <s v="DCO"/>
    <s v="N/A"/>
  </r>
  <r>
    <n v="16367"/>
    <x v="135"/>
    <x v="29"/>
    <s v="LIFT IFTS QATAR 25-02"/>
    <s v="QATAR"/>
    <n v="74"/>
    <s v="IFTS"/>
    <n v="9"/>
    <m/>
    <s v="X"/>
    <x v="5"/>
    <s v="STDA"/>
    <s v="DECI_STD"/>
    <m/>
    <m/>
    <s v="FMS CF01"/>
    <s v="05:30"/>
    <s v="06:30"/>
    <d v="1899-12-30T01:00:00"/>
    <d v="1899-12-30T05:30:00"/>
    <d v="1899-12-30T06:50:00"/>
    <d v="1899-12-30T01:20:00"/>
    <s v="DCO"/>
    <s v="N/A"/>
  </r>
  <r>
    <n v="16368"/>
    <x v="135"/>
    <x v="29"/>
    <s v="LIFT IFTS QATAR 25-02"/>
    <s v="QATAR"/>
    <n v="75"/>
    <s v="ACS"/>
    <n v="14"/>
    <m/>
    <s v="X"/>
    <x v="0"/>
    <s v="STDA"/>
    <s v="DECI_STD"/>
    <m/>
    <m/>
    <s v="FMS CF01"/>
    <s v="05:30"/>
    <s v="06:30"/>
    <d v="1899-12-30T01:00:00"/>
    <s v="05:30"/>
    <s v="06:30"/>
    <d v="1899-12-30T01:00:00"/>
    <s v="DCO"/>
    <s v="N/A"/>
  </r>
  <r>
    <n v="16369"/>
    <x v="135"/>
    <x v="29"/>
    <s v="LIFT IFTS QATAR 25-02"/>
    <s v="QATAR"/>
    <n v="73"/>
    <s v="ACS"/>
    <n v="13"/>
    <m/>
    <s v="X"/>
    <x v="1"/>
    <s v="STDA"/>
    <s v="DECI_STD"/>
    <m/>
    <m/>
    <s v="PT EMR03"/>
    <s v="05:30"/>
    <s v="06:30"/>
    <d v="1899-12-30T01:00:00"/>
    <d v="1899-12-30T05:40:00"/>
    <d v="1899-12-30T06:40:00"/>
    <d v="1899-12-30T01:00:00"/>
    <s v="DCO"/>
    <s v="N/A"/>
  </r>
  <r>
    <n v="16370"/>
    <x v="135"/>
    <x v="29"/>
    <s v="LIFT IFTS QATAR 25-02"/>
    <s v="QATAR"/>
    <n v="70"/>
    <s v="ACS"/>
    <n v="10"/>
    <m/>
    <s v="X"/>
    <x v="6"/>
    <s v="STDA"/>
    <s v="DECI_STD"/>
    <m/>
    <m/>
    <s v="PT EMR02"/>
    <s v="05:30"/>
    <s v="06:30"/>
    <d v="1899-12-30T01:00:00"/>
    <s v="05:30"/>
    <s v="06:30"/>
    <d v="1899-12-30T01:00:00"/>
    <s v="DCO"/>
    <s v="N/A"/>
  </r>
  <r>
    <n v="16371"/>
    <x v="135"/>
    <x v="29"/>
    <s v="LIFT IFTS QATAR 25-02"/>
    <s v="QATAR"/>
    <n v="71"/>
    <s v="ACS"/>
    <n v="5"/>
    <m/>
    <s v="X"/>
    <x v="4"/>
    <s v="STDA"/>
    <s v="DECI_STD"/>
    <m/>
    <m/>
    <s v="PT EMR02-PAT01"/>
    <s v="05:30"/>
    <s v="06:30"/>
    <d v="1899-12-30T01:00:00"/>
    <d v="1899-12-30T05:30:00"/>
    <d v="1899-12-30T06:30:00"/>
    <d v="1899-12-30T01:00:00"/>
    <s v="DCO"/>
    <s v="N/A"/>
  </r>
  <r>
    <n v="16372"/>
    <x v="135"/>
    <x v="29"/>
    <s v="LIFT IFTS 25-01 HUN"/>
    <s v="IFTS"/>
    <n v="70"/>
    <s v="ACS"/>
    <n v="1"/>
    <m/>
    <s v="X"/>
    <x v="5"/>
    <s v="NET"/>
    <s v="DECI_STD"/>
    <m/>
    <n v="16373"/>
    <s v="FMSC DACM02"/>
    <s v="07:00"/>
    <s v="08:00"/>
    <d v="1899-12-30T01:00:00"/>
    <d v="1899-12-30T07:00:00"/>
    <d v="1899-12-30T07:50:00"/>
    <d v="1899-12-30T00:50:00"/>
    <s v="DCO"/>
    <s v="N/A"/>
  </r>
  <r>
    <n v="16373"/>
    <x v="135"/>
    <x v="29"/>
    <s v="IP"/>
    <s v="Support IFTS"/>
    <m/>
    <s v="ACS"/>
    <n v="2"/>
    <m/>
    <s v="X"/>
    <x v="4"/>
    <s v="NET"/>
    <s v="DECI_STD"/>
    <m/>
    <n v="16372"/>
    <s v="SUPP"/>
    <d v="1899-12-30T07:00:00"/>
    <d v="1899-12-30T08:00:00"/>
    <d v="1899-12-30T01:00:00"/>
    <d v="1899-12-30T07:00:00"/>
    <d v="1899-12-30T07:50:00"/>
    <d v="1899-12-30T00:50:00"/>
    <s v="SDC"/>
    <s v="N/A"/>
  </r>
  <r>
    <n v="16374"/>
    <x v="135"/>
    <x v="29"/>
    <s v="LIFT 25-41"/>
    <s v="AMI"/>
    <n v="81"/>
    <s v="ACS"/>
    <n v="9"/>
    <s v="X"/>
    <m/>
    <x v="0"/>
    <s v="STDA"/>
    <s v="LOW LEVEL"/>
    <m/>
    <m/>
    <s v="SD SLL01"/>
    <s v="07:00"/>
    <s v="08:00"/>
    <d v="1899-12-30T01:00:00"/>
    <s v="07:00"/>
    <s v="08:00"/>
    <d v="1899-12-30T01:00:00"/>
    <s v="DCO"/>
    <s v="N/A"/>
  </r>
  <r>
    <n v="16375"/>
    <x v="135"/>
    <x v="29"/>
    <s v="LIP 25-01"/>
    <s v="AMI"/>
    <n v="83"/>
    <s v="ACS"/>
    <n v="17"/>
    <m/>
    <s v="X"/>
    <x v="1"/>
    <s v="STDA"/>
    <s v="DECI_STD"/>
    <m/>
    <m/>
    <s v="SD NAV01"/>
    <s v="07:00"/>
    <s v="08:00"/>
    <d v="1899-12-30T01:00:00"/>
    <s v="07:00"/>
    <s v="08:00"/>
    <d v="1899-12-30T01:00:00"/>
    <s v="DCO"/>
    <s v="N/A"/>
  </r>
  <r>
    <n v="16376"/>
    <x v="135"/>
    <x v="29"/>
    <s v="LIFT IFTS 25-02 UK"/>
    <s v="IFTS"/>
    <n v="81"/>
    <s v="ACS"/>
    <n v="32"/>
    <m/>
    <s v="X"/>
    <x v="6"/>
    <s v="STDA"/>
    <s v="DECI_STD"/>
    <m/>
    <m/>
    <s v="PT NAV01"/>
    <s v="07:00"/>
    <s v="08:00"/>
    <d v="1899-12-30T01:00:00"/>
    <s v="07:00"/>
    <d v="1899-12-30T08:15:00"/>
    <d v="1899-12-30T01:15:00"/>
    <s v="DCO"/>
    <s v="N/A"/>
  </r>
  <r>
    <n v="16377"/>
    <x v="135"/>
    <x v="29"/>
    <s v="LIFT IFTS 24-04 SPA"/>
    <s v="IFTS"/>
    <n v="59"/>
    <s v="IFTS"/>
    <n v="9"/>
    <m/>
    <s v="X"/>
    <x v="5"/>
    <s v="NET"/>
    <s v="OCA AA"/>
    <m/>
    <n v="16378"/>
    <s v="NET OCAAA01"/>
    <s v="08:30"/>
    <s v="09:30"/>
    <d v="1899-12-30T01:00:00"/>
    <s v="08:30"/>
    <s v="09:30"/>
    <d v="1899-12-30T01:00:00"/>
    <s v="DCO"/>
    <s v="N/A"/>
  </r>
  <r>
    <n v="16378"/>
    <x v="135"/>
    <x v="29"/>
    <s v="LIFT IFTS 24-04 SPA"/>
    <s v="IFTS"/>
    <n v="61"/>
    <s v="ACS"/>
    <n v="14"/>
    <m/>
    <s v="X"/>
    <x v="4"/>
    <s v="NET"/>
    <s v="OCA AA"/>
    <m/>
    <n v="16377"/>
    <s v="NET OCAAA01"/>
    <d v="1899-12-30T08:30:00"/>
    <d v="1899-12-30T09:30:00"/>
    <d v="1899-12-30T01:00:00"/>
    <s v="08:30"/>
    <s v="09:30"/>
    <d v="1899-12-30T01:00:00"/>
    <s v="DCO"/>
    <s v="N/A"/>
  </r>
  <r>
    <n v="16379"/>
    <x v="135"/>
    <x v="29"/>
    <s v="LIFT IFTS 25-02 SGP"/>
    <s v="IFTS"/>
    <n v="83"/>
    <s v="ACS"/>
    <n v="13"/>
    <m/>
    <s v="X"/>
    <x v="0"/>
    <s v="STDA"/>
    <s v="DECI_STD"/>
    <m/>
    <m/>
    <s v="FMS EMR01"/>
    <s v="08:30"/>
    <s v="09:30"/>
    <d v="1899-12-30T01:00:00"/>
    <s v="08:30"/>
    <s v="09:30"/>
    <d v="1899-12-30T01:00:00"/>
    <s v="DCO"/>
    <s v="N/A"/>
  </r>
  <r>
    <n v="16380"/>
    <x v="135"/>
    <x v="29"/>
    <s v="LIP 24-03 SGP"/>
    <s v="IFTS"/>
    <n v="41"/>
    <s v="ACS"/>
    <n v="10"/>
    <m/>
    <s v="X"/>
    <x v="1"/>
    <s v="STDA"/>
    <s v="DCA"/>
    <m/>
    <m/>
    <s v="SD BVR01"/>
    <s v="08:30"/>
    <s v="09:30"/>
    <d v="1899-12-30T01:00:00"/>
    <s v="08:30"/>
    <s v="09:30"/>
    <d v="1899-12-30T01:00:00"/>
    <s v="DCO"/>
    <s v="N/A"/>
  </r>
  <r>
    <n v="16381"/>
    <x v="135"/>
    <x v="29"/>
    <s v="LIP 24-03 AUT"/>
    <s v="IFTS"/>
    <n v="42"/>
    <s v="ACS"/>
    <n v="5"/>
    <m/>
    <s v="X"/>
    <x v="6"/>
    <s v="STDA"/>
    <s v="DCA"/>
    <m/>
    <m/>
    <s v="SD BVR01"/>
    <s v="08:30"/>
    <s v="09:30"/>
    <d v="1899-12-30T01:00:00"/>
    <s v="08:30"/>
    <s v="09:30"/>
    <d v="1899-12-30T01:00:00"/>
    <s v="DCO"/>
    <s v="N/A"/>
  </r>
  <r>
    <n v="16382"/>
    <x v="135"/>
    <x v="29"/>
    <s v="LIFT 24-44 ITA"/>
    <s v="AMI"/>
    <n v="71"/>
    <s v="ACS"/>
    <n v="17"/>
    <s v="X"/>
    <m/>
    <x v="5"/>
    <s v="NET"/>
    <s v="BTAG"/>
    <m/>
    <n v="16383"/>
    <s v="SD AI02"/>
    <s v="10:00"/>
    <s v="11:00"/>
    <d v="1899-12-30T01:00:00"/>
    <s v="10:00"/>
    <s v="11:00"/>
    <d v="1899-12-30T01:00:00"/>
    <s v="DCO"/>
    <s v="N/A"/>
  </r>
  <r>
    <n v="16383"/>
    <x v="135"/>
    <x v="29"/>
    <s v="LIFT 24-44 ITA"/>
    <s v="AMI"/>
    <n v="73"/>
    <s v="ACS"/>
    <n v="1"/>
    <s v="X"/>
    <m/>
    <x v="4"/>
    <s v="NET"/>
    <s v="BTAG"/>
    <m/>
    <n v="16382"/>
    <s v="SD AI02"/>
    <d v="1899-12-30T10:00:00"/>
    <d v="1899-12-30T11:00:00"/>
    <d v="1899-12-30T01:00:00"/>
    <d v="1899-12-30T10:00:00"/>
    <d v="1899-12-30T11:00:00"/>
    <d v="1899-12-30T01:00:00"/>
    <s v="DCO"/>
    <s v="N/A"/>
  </r>
  <r>
    <n v="16384"/>
    <x v="135"/>
    <x v="29"/>
    <s v="LIFT IFTS 25-01 HUN"/>
    <s v="IFTS"/>
    <n v="71"/>
    <s v="ACS"/>
    <n v="9"/>
    <m/>
    <s v="X"/>
    <x v="0"/>
    <s v="NET"/>
    <s v="DECI_STD"/>
    <m/>
    <n v="16385"/>
    <s v="FMSC DACM01"/>
    <s v="10:00"/>
    <s v="11:00"/>
    <d v="1899-12-30T01:00:00"/>
    <s v="10:00"/>
    <s v="11:00"/>
    <d v="1899-12-30T01:00:00"/>
    <s v="DCO"/>
    <s v="N/A"/>
  </r>
  <r>
    <n v="16385"/>
    <x v="135"/>
    <x v="29"/>
    <s v="IP"/>
    <s v="Support IFTS"/>
    <m/>
    <s v="ACS"/>
    <n v="32"/>
    <m/>
    <s v="X"/>
    <x v="1"/>
    <s v="NET"/>
    <s v="DECI_STD"/>
    <m/>
    <n v="16384"/>
    <s v="SUPP"/>
    <d v="1899-12-30T10:00:00"/>
    <d v="1899-12-30T11:00:00"/>
    <d v="1899-12-30T01:00:00"/>
    <d v="1899-12-30T10:00:00"/>
    <d v="1899-12-30T11:00:00"/>
    <d v="1899-12-30T01:00:00"/>
    <s v="SDC"/>
    <s v="N/A"/>
  </r>
  <r>
    <n v="16386"/>
    <x v="135"/>
    <x v="29"/>
    <s v="LIFT IFTS QATAR 25-01"/>
    <s v="QATAR"/>
    <n v="66"/>
    <s v="IFTS"/>
    <n v="23"/>
    <m/>
    <s v="X"/>
    <x v="3"/>
    <s v="STDA"/>
    <s v="DECI_STD"/>
    <m/>
    <m/>
    <s v="PT NAVB01"/>
    <s v="10:35"/>
    <s v="11:35"/>
    <d v="1899-12-30T01:00:00"/>
    <s v="10:35"/>
    <s v="11:35"/>
    <d v="1899-12-30T01:00:00"/>
    <s v="DCO"/>
    <s v="N/A"/>
  </r>
  <r>
    <n v="16387"/>
    <x v="135"/>
    <x v="29"/>
    <s v="LIFT IFTS 24-04 SPA"/>
    <s v="IFTS"/>
    <n v="58"/>
    <s v="ACS"/>
    <n v="14"/>
    <m/>
    <s v="X"/>
    <x v="5"/>
    <s v="NET"/>
    <s v="OCA AG"/>
    <m/>
    <n v="16388"/>
    <s v="NET OCAAG01"/>
    <s v="11:30"/>
    <s v="12:30"/>
    <d v="1899-12-30T01:00:00"/>
    <s v="11:30"/>
    <s v="12:30"/>
    <d v="1899-12-30T01:00:00"/>
    <s v="DCO"/>
    <s v="N/A"/>
  </r>
  <r>
    <n v="16388"/>
    <x v="135"/>
    <x v="29"/>
    <s v="LIFT IFTS 24-04 SPA"/>
    <s v="IFTS"/>
    <n v="60"/>
    <s v="IFTS"/>
    <n v="9"/>
    <m/>
    <s v="X"/>
    <x v="4"/>
    <s v="NET"/>
    <s v="OCA AG"/>
    <m/>
    <n v="16387"/>
    <s v="NET OCAAG01"/>
    <d v="1899-12-30T11:30:00"/>
    <d v="1899-12-30T12:30:00"/>
    <d v="1899-12-30T01:00:00"/>
    <d v="1899-12-30T11:30:00"/>
    <d v="1899-12-30T12:30:00"/>
    <d v="1899-12-30T01:00:00"/>
    <s v="DCO"/>
    <s v="N/A"/>
  </r>
  <r>
    <n v="16389"/>
    <x v="135"/>
    <x v="29"/>
    <s v="LIFT IFTS 24-04 CAN"/>
    <s v="IFTS"/>
    <n v="52"/>
    <s v="ACS"/>
    <n v="13"/>
    <m/>
    <s v="X"/>
    <x v="0"/>
    <s v="NET"/>
    <s v="BTAG_DECI"/>
    <m/>
    <n v="16390"/>
    <s v="NET BTAG02"/>
    <s v="11:30"/>
    <s v="12:30"/>
    <d v="1899-12-30T01:00:00"/>
    <d v="1899-12-30T11:30:00"/>
    <d v="1899-12-30T12:30:00"/>
    <d v="1899-12-30T01:00:00"/>
    <s v="DCO"/>
    <s v="N/A"/>
  </r>
  <r>
    <n v="16390"/>
    <x v="135"/>
    <x v="29"/>
    <s v="LIFT IFTS 24-04 CAN"/>
    <s v="IFTS"/>
    <n v="54"/>
    <s v="ACS"/>
    <n v="10"/>
    <m/>
    <s v="X"/>
    <x v="1"/>
    <s v="NET"/>
    <s v="BTAG_DECI"/>
    <m/>
    <n v="16389"/>
    <s v="NET BTAG02"/>
    <d v="1899-12-30T11:30:00"/>
    <d v="1899-12-30T12:30:00"/>
    <d v="1899-12-30T01:00:00"/>
    <d v="1899-12-30T11:30:00"/>
    <d v="1899-12-30T12:30:00"/>
    <d v="1899-12-30T01:00:00"/>
    <s v="DCO"/>
    <s v="N/A"/>
  </r>
  <r>
    <n v="16391"/>
    <x v="135"/>
    <x v="29"/>
    <s v="IFTS LIFT 24-01 QATAR"/>
    <s v="QATAR"/>
    <n v="40"/>
    <s v="ACS"/>
    <n v="2"/>
    <s v="X"/>
    <m/>
    <x v="2"/>
    <s v="STDA"/>
    <s v="DECI_STD"/>
    <m/>
    <m/>
    <s v="PT NAVB01"/>
    <s v="11:45"/>
    <s v="12:45"/>
    <d v="1899-12-30T01:00:00"/>
    <s v="11:45"/>
    <s v="12:45"/>
    <d v="1899-12-30T01:00:00"/>
    <s v="DCO"/>
    <s v="N/A"/>
  </r>
  <r>
    <n v="16392"/>
    <x v="135"/>
    <x v="29"/>
    <s v="LIP 24-03 AUT"/>
    <s v="IFTS"/>
    <n v="42"/>
    <s v="ACS"/>
    <n v="6"/>
    <m/>
    <s v="X"/>
    <x v="5"/>
    <s v="NET"/>
    <s v="DCA"/>
    <m/>
    <n v="16393"/>
    <s v="SD BVR02"/>
    <s v="13:00"/>
    <s v="14:00"/>
    <d v="1899-12-30T01:00:00"/>
    <s v="13:00"/>
    <s v="14:00"/>
    <d v="1899-12-30T01:00:00"/>
    <s v="DCO"/>
    <s v="N/A"/>
  </r>
  <r>
    <n v="16393"/>
    <x v="135"/>
    <x v="29"/>
    <s v="LIP 24-03 SGP"/>
    <s v="IFTS"/>
    <n v="41"/>
    <s v="ACS"/>
    <n v="33"/>
    <m/>
    <s v="X"/>
    <x v="4"/>
    <s v="NET"/>
    <s v="DCA"/>
    <m/>
    <n v="16392"/>
    <s v="SD BVR02"/>
    <s v="13:00"/>
    <s v="14:00"/>
    <d v="1899-12-30T01:00:00"/>
    <s v="13:00"/>
    <s v="14:00"/>
    <d v="1899-12-30T01:00:00"/>
    <s v="DCO"/>
    <s v="N/A"/>
  </r>
  <r>
    <n v="16394"/>
    <x v="135"/>
    <x v="29"/>
    <s v="LIFT 25-41"/>
    <s v="AMI"/>
    <n v="82"/>
    <s v="ACS"/>
    <n v="1"/>
    <s v="X"/>
    <m/>
    <x v="0"/>
    <s v="STDA"/>
    <s v="LOW LEVEL"/>
    <m/>
    <m/>
    <s v="SD SLL01"/>
    <s v="13:00"/>
    <s v="14:00"/>
    <d v="1899-12-30T01:00:00"/>
    <s v="13:00"/>
    <s v="14:00"/>
    <d v="1899-12-30T01:00:00"/>
    <s v="DCO"/>
    <s v="N/A"/>
  </r>
  <r>
    <n v="16395"/>
    <x v="135"/>
    <x v="29"/>
    <s v="LIFT 25-41"/>
    <s v="AMI"/>
    <n v="77"/>
    <s v="ACS"/>
    <n v="9"/>
    <s v="X"/>
    <m/>
    <x v="6"/>
    <s v="STDA"/>
    <s v="LOW LEVEL"/>
    <m/>
    <m/>
    <s v="SD SLL01"/>
    <s v="13:00"/>
    <s v="14:00"/>
    <d v="1899-12-30T01:00:00"/>
    <d v="1899-12-30T13:00:00"/>
    <d v="1899-12-30T14:00:00"/>
    <d v="1899-12-30T01:00:00"/>
    <s v="DCO"/>
    <s v="N/A"/>
  </r>
  <r>
    <n v="16396"/>
    <x v="135"/>
    <x v="29"/>
    <s v="LIFT 25-41"/>
    <s v="AMI"/>
    <n v="80"/>
    <s v="ACS"/>
    <n v="33"/>
    <m/>
    <s v="X"/>
    <x v="1"/>
    <s v="STDA"/>
    <s v="LOW LEVEL"/>
    <m/>
    <m/>
    <s v="SD SLL01"/>
    <s v="13:00"/>
    <s v="14:00"/>
    <d v="1899-12-30T01:00:00"/>
    <d v="1899-12-30T13:00:00"/>
    <d v="1899-12-30T14:00:00"/>
    <d v="1899-12-30T01:00:00"/>
    <s v="DCO"/>
    <s v="N/A"/>
  </r>
  <r>
    <n v="16397"/>
    <x v="135"/>
    <x v="29"/>
    <s v="LIFT 25-41"/>
    <s v="AMI"/>
    <n v="79"/>
    <s v="ACS"/>
    <n v="32"/>
    <s v="X"/>
    <m/>
    <x v="3"/>
    <s v="STDA"/>
    <s v="NAV"/>
    <m/>
    <m/>
    <s v="SD NAV01"/>
    <s v="13:15"/>
    <s v="14:15"/>
    <d v="1899-12-30T01:00:00"/>
    <d v="1899-12-30T13:15:00"/>
    <d v="1899-12-30T14:15:00"/>
    <d v="1899-12-30T01:00:00"/>
    <s v="RSLD"/>
    <s v="CD3"/>
  </r>
  <r>
    <n v="16398"/>
    <x v="136"/>
    <x v="29"/>
    <s v="LIFT IFTS 25-01 HUN"/>
    <s v="IFTS"/>
    <n v="71"/>
    <s v="IFTS"/>
    <n v="9"/>
    <m/>
    <s v="X"/>
    <x v="5"/>
    <s v="NET"/>
    <s v="DECI_STD"/>
    <m/>
    <n v="16399"/>
    <s v="FMSC DACM02"/>
    <s v="05:30"/>
    <s v="06:30"/>
    <d v="1899-12-30T01:00:00"/>
    <d v="1899-12-30T05:30:00"/>
    <d v="1899-12-30T06:30:00"/>
    <d v="1899-12-30T01:00:00"/>
    <s v="DCO"/>
    <s v="N/A"/>
  </r>
  <r>
    <n v="16399"/>
    <x v="136"/>
    <x v="29"/>
    <s v="IP"/>
    <s v="Support IFTS"/>
    <m/>
    <s v="ACS"/>
    <n v="14"/>
    <m/>
    <s v="X"/>
    <x v="4"/>
    <s v="NET"/>
    <s v="DECI_STD"/>
    <m/>
    <n v="16398"/>
    <s v="SUPP"/>
    <d v="1899-12-30T05:30:00"/>
    <d v="1899-12-30T06:30:00"/>
    <d v="1899-12-30T01:00:00"/>
    <d v="1899-12-30T05:30:00"/>
    <d v="1899-12-30T06:30:00"/>
    <d v="1899-12-30T01:00:00"/>
    <s v="SDC"/>
    <s v="N/A"/>
  </r>
  <r>
    <n v="16400"/>
    <x v="136"/>
    <x v="29"/>
    <s v="LIFT IFTS 25-02 JPN"/>
    <s v="IFTS"/>
    <n v="77"/>
    <s v="ACS"/>
    <n v="13"/>
    <m/>
    <s v="X"/>
    <x v="0"/>
    <s v="STDA"/>
    <s v="DECI_STD"/>
    <m/>
    <m/>
    <s v="FMS EMR01"/>
    <s v="05:30"/>
    <s v="06:30"/>
    <d v="1899-12-30T01:00:00"/>
    <s v="05:30"/>
    <s v="06:30"/>
    <d v="1899-12-30T01:00:00"/>
    <s v="DCO"/>
    <s v="N/A"/>
  </r>
  <r>
    <n v="16401"/>
    <x v="136"/>
    <x v="29"/>
    <s v="LIFT IFTS 25-02 JPN"/>
    <s v="IFTS"/>
    <n v="79"/>
    <s v="ACS"/>
    <n v="10"/>
    <m/>
    <s v="X"/>
    <x v="1"/>
    <s v="STDA"/>
    <s v="DECI_STD"/>
    <m/>
    <m/>
    <s v="FMS EMR01"/>
    <s v="05:30"/>
    <s v="06:30"/>
    <d v="1899-12-30T01:00:00"/>
    <s v="05:30"/>
    <s v="06:30"/>
    <d v="1899-12-30T01:00:00"/>
    <s v="DCO"/>
    <s v="N/A"/>
  </r>
  <r>
    <n v="16402"/>
    <x v="136"/>
    <x v="29"/>
    <s v="IFTS 25-01 QAT"/>
    <s v="QATAR"/>
    <n v="76"/>
    <s v="ACS"/>
    <n v="5"/>
    <s v="X"/>
    <m/>
    <x v="6"/>
    <s v="STDA"/>
    <s v="DECI_STD"/>
    <m/>
    <m/>
    <s v="PT NAVB01"/>
    <s v="05:30"/>
    <s v="06:30"/>
    <d v="1899-12-30T01:00:00"/>
    <s v="05:30"/>
    <s v="06:30"/>
    <d v="1899-12-30T01:00:00"/>
    <s v="DCO"/>
    <s v="N/A"/>
  </r>
  <r>
    <n v="16403"/>
    <x v="136"/>
    <x v="29"/>
    <s v="LIFT IFTS 25-01 HUN"/>
    <s v="IFTS"/>
    <n v="70"/>
    <s v="ACS"/>
    <n v="9"/>
    <m/>
    <s v="X"/>
    <x v="5"/>
    <s v="NET"/>
    <s v="DECI_STD"/>
    <m/>
    <n v="16404"/>
    <s v="FMSC OACM01"/>
    <s v="07:00"/>
    <s v="08:00"/>
    <d v="1899-12-30T01:00:00"/>
    <d v="1899-12-30T07:00:00"/>
    <d v="1899-12-30T08:00:00"/>
    <d v="1899-12-30T01:00:00"/>
    <s v="DCO"/>
    <s v="N/A"/>
  </r>
  <r>
    <n v="16404"/>
    <x v="136"/>
    <x v="29"/>
    <s v="IP"/>
    <s v="Support IFTS"/>
    <m/>
    <s v="ACS"/>
    <n v="17"/>
    <m/>
    <s v="X"/>
    <x v="4"/>
    <s v="NET"/>
    <s v="DECI_STD"/>
    <m/>
    <n v="16403"/>
    <s v="SUPP"/>
    <d v="1899-12-30T07:00:00"/>
    <d v="1899-12-30T08:00:00"/>
    <d v="1899-12-30T01:00:00"/>
    <d v="1899-12-30T07:00:00"/>
    <d v="1899-12-30T08:00:00"/>
    <d v="1899-12-30T01:00:00"/>
    <s v="SDC"/>
    <s v="N/A"/>
  </r>
  <r>
    <n v="16405"/>
    <x v="136"/>
    <x v="29"/>
    <s v="LIFT IFTS 24-04 JPN"/>
    <s v="IFTS"/>
    <n v="57"/>
    <s v="ACS"/>
    <n v="32"/>
    <m/>
    <s v="X"/>
    <x v="0"/>
    <s v="NET"/>
    <s v="DCA"/>
    <m/>
    <n v="16406"/>
    <s v="NET ADCA01"/>
    <s v="07:00"/>
    <s v="08:00"/>
    <d v="1899-12-30T01:00:00"/>
    <d v="1899-12-30T07:15:00"/>
    <d v="1899-12-30T08:15:00"/>
    <d v="1899-12-30T01:00:00"/>
    <s v="DCO"/>
    <s v="N/A"/>
  </r>
  <r>
    <n v="16406"/>
    <x v="136"/>
    <x v="29"/>
    <s v="LIFT IFTS 24-04 JPN"/>
    <s v="IFTS"/>
    <n v="55"/>
    <s v="ACS"/>
    <n v="2"/>
    <m/>
    <s v="X"/>
    <x v="1"/>
    <s v="NET"/>
    <s v="DCA"/>
    <m/>
    <n v="16405"/>
    <s v="NET ADCA01"/>
    <d v="1899-12-30T07:00:00"/>
    <d v="1899-12-30T08:00:00"/>
    <d v="1899-12-30T01:00:00"/>
    <d v="1899-12-30T07:15:00"/>
    <d v="1899-12-30T08:15:00"/>
    <d v="1899-12-30T01:00:00"/>
    <s v="DCO"/>
    <s v="N/A"/>
  </r>
  <r>
    <n v="16407"/>
    <x v="136"/>
    <x v="29"/>
    <s v="LIFT IFTS QATAR 25-02"/>
    <s v="QATAR"/>
    <n v="75"/>
    <s v="IFTS"/>
    <n v="23"/>
    <m/>
    <s v="X"/>
    <x v="6"/>
    <s v="STDA"/>
    <s v="DECI_STD"/>
    <m/>
    <m/>
    <s v="PT EMR03"/>
    <s v="07:00"/>
    <s v="08:00"/>
    <d v="1899-12-30T01:00:00"/>
    <d v="1899-12-30T07:00:00"/>
    <d v="1899-12-30T08:00:00"/>
    <d v="1899-12-30T01:00:00"/>
    <s v="DCO"/>
    <s v="N/A"/>
  </r>
  <r>
    <n v="16408"/>
    <x v="136"/>
    <x v="29"/>
    <s v="LIFT IFTS 24-04 SPA"/>
    <s v="IFTS"/>
    <n v="58"/>
    <s v="ACS"/>
    <n v="5"/>
    <m/>
    <s v="X"/>
    <x v="5"/>
    <s v="NET"/>
    <s v="OCA AA"/>
    <m/>
    <n v="16409"/>
    <s v="NET OCAAA01"/>
    <s v="08:30"/>
    <s v="09:30"/>
    <d v="1899-12-30T01:00:00"/>
    <s v="08:30"/>
    <s v="09:30"/>
    <d v="1899-12-30T01:00:00"/>
    <s v="DCO"/>
    <s v="N/A"/>
  </r>
  <r>
    <n v="16409"/>
    <x v="136"/>
    <x v="29"/>
    <s v="LIFT IFTS 24-04 SPA"/>
    <s v="IFTS"/>
    <n v="60"/>
    <s v="ACS"/>
    <n v="13"/>
    <m/>
    <s v="X"/>
    <x v="4"/>
    <s v="NET"/>
    <s v="OCA AA"/>
    <m/>
    <n v="16408"/>
    <s v="NET OCAAA01"/>
    <d v="1899-12-30T08:30:00"/>
    <d v="1899-12-30T09:30:00"/>
    <d v="1899-12-30T01:00:00"/>
    <s v="08:30"/>
    <s v="09:30"/>
    <d v="1899-12-30T01:00:00"/>
    <s v="DCO"/>
    <s v="N/A"/>
  </r>
  <r>
    <n v="16410"/>
    <x v="136"/>
    <x v="29"/>
    <s v="LIFT IFTS QATAR 25-01"/>
    <s v="QATAR"/>
    <n v="68"/>
    <s v="IFTS"/>
    <n v="9"/>
    <m/>
    <s v="X"/>
    <x v="0"/>
    <s v="NET"/>
    <s v="DECI_STD"/>
    <m/>
    <n v="16411"/>
    <s v="NET BTFFB01"/>
    <s v="08:30"/>
    <s v="09:30"/>
    <d v="1899-12-30T01:00:00"/>
    <d v="1899-12-30T08:30:00"/>
    <d v="1899-12-30T09:30:00"/>
    <d v="1899-12-30T01:00:00"/>
    <s v="DCO"/>
    <s v="N/A"/>
  </r>
  <r>
    <n v="16411"/>
    <x v="136"/>
    <x v="29"/>
    <s v="LIFT IFTS QATAR 25-01"/>
    <s v="QATAR"/>
    <n v="63"/>
    <s v="ACS"/>
    <n v="10"/>
    <m/>
    <s v="X"/>
    <x v="1"/>
    <s v="NET"/>
    <s v="DECI_STD"/>
    <m/>
    <n v="16410"/>
    <s v="NET BTFFB01"/>
    <d v="1899-12-30T08:30:00"/>
    <d v="1899-12-30T09:30:00"/>
    <d v="1899-12-30T01:00:00"/>
    <d v="1899-12-30T08:30:00"/>
    <d v="1899-12-30T09:30:00"/>
    <d v="1899-12-30T01:00:00"/>
    <s v="DCO"/>
    <s v="N/A"/>
  </r>
  <r>
    <n v="16412"/>
    <x v="136"/>
    <x v="29"/>
    <s v="LIFT 25-41"/>
    <s v="AMI"/>
    <n v="79"/>
    <s v="ACS"/>
    <n v="15"/>
    <s v="X"/>
    <m/>
    <x v="6"/>
    <s v="STDA"/>
    <s v="LOW LEVEL"/>
    <m/>
    <m/>
    <s v="SDNAV01-CPL01 "/>
    <d v="1899-12-30T10:00:00"/>
    <d v="1899-12-30T11:00:00"/>
    <d v="1899-12-30T01:00:00"/>
    <d v="1899-12-30T09:50:00"/>
    <d v="1899-12-30T10:50:00"/>
    <d v="1899-12-30T01:00:00"/>
    <s v="DCO"/>
    <s v="N/A"/>
  </r>
  <r>
    <n v="16413"/>
    <x v="136"/>
    <x v="29"/>
    <s v="LIFT IFTS 25-01 SGP"/>
    <s v="IFTS"/>
    <n v="68"/>
    <s v="ACS"/>
    <n v="32"/>
    <m/>
    <s v="X"/>
    <x v="5"/>
    <s v="NET"/>
    <s v="DECI_STD"/>
    <m/>
    <n v="16414"/>
    <s v="FMSC DACM01"/>
    <s v="10:00"/>
    <s v="11:00"/>
    <d v="1899-12-30T01:00:00"/>
    <s v="10:00"/>
    <s v="11:00"/>
    <d v="1899-12-30T01:00:00"/>
    <s v="DCO"/>
    <s v="N/A"/>
  </r>
  <r>
    <n v="16414"/>
    <x v="136"/>
    <x v="29"/>
    <s v="IP"/>
    <s v="Support IFTS"/>
    <m/>
    <s v="ACS"/>
    <n v="9"/>
    <m/>
    <s v="X"/>
    <x v="4"/>
    <s v="NET"/>
    <s v="DECI_STD"/>
    <m/>
    <n v="16413"/>
    <s v="SUPP"/>
    <d v="1899-12-30T10:00:00"/>
    <d v="1899-12-30T11:00:00"/>
    <d v="1899-12-30T01:00:00"/>
    <s v="10:00"/>
    <s v="11:00"/>
    <d v="1899-12-30T01:00:00"/>
    <s v="SDC"/>
    <s v="N/A"/>
  </r>
  <r>
    <n v="16415"/>
    <x v="136"/>
    <x v="29"/>
    <s v="LIFT 25-41"/>
    <s v="AMI"/>
    <n v="76"/>
    <s v="ACS"/>
    <n v="17"/>
    <s v="X"/>
    <m/>
    <x v="0"/>
    <s v="STDA"/>
    <s v="LOW LEVEL"/>
    <m/>
    <m/>
    <s v="SD SLL01"/>
    <s v="10:00"/>
    <s v="11:00"/>
    <d v="1899-12-30T01:00:00"/>
    <d v="1899-12-30T10:00:00"/>
    <d v="1899-12-30T11:00:00"/>
    <d v="1899-12-30T01:00:00"/>
    <s v="DCO"/>
    <s v="N/A"/>
  </r>
  <r>
    <n v="16416"/>
    <x v="136"/>
    <x v="29"/>
    <s v="LIFT IFTS QATAR 25-02"/>
    <s v="QATAR"/>
    <n v="71"/>
    <s v="ACS"/>
    <n v="2"/>
    <m/>
    <s v="X"/>
    <x v="1"/>
    <s v="STDA"/>
    <s v="DECI_STD"/>
    <m/>
    <m/>
    <s v="PT EMR03"/>
    <s v="10:00"/>
    <s v="11:00"/>
    <d v="1899-12-30T01:00:00"/>
    <d v="1899-12-30T10:00:00"/>
    <d v="1899-12-30T11:00:00"/>
    <d v="1899-12-30T01:00:00"/>
    <s v="DCO"/>
    <s v="N/A"/>
  </r>
  <r>
    <n v="16417"/>
    <x v="136"/>
    <x v="29"/>
    <s v="LIFT IFTS QATAR 25-02"/>
    <s v="QATAR"/>
    <n v="70"/>
    <s v="ACS"/>
    <n v="3"/>
    <m/>
    <s v="X"/>
    <x v="2"/>
    <s v="STDA"/>
    <s v="DECI_STD"/>
    <m/>
    <m/>
    <s v="PT EMR03"/>
    <s v="10:00"/>
    <s v="11:00"/>
    <d v="1899-12-30T01:00:00"/>
    <s v="10:00"/>
    <s v="11:00"/>
    <d v="1899-12-30T01:00:00"/>
    <s v="DCO"/>
    <s v="N/A"/>
  </r>
  <r>
    <n v="16418"/>
    <x v="136"/>
    <x v="29"/>
    <s v="LIFT IFTS 25-01 SGP"/>
    <s v="IFTS"/>
    <n v="69"/>
    <s v="ACS"/>
    <n v="14"/>
    <m/>
    <s v="X"/>
    <x v="5"/>
    <s v="NET"/>
    <s v="DECI_STD"/>
    <m/>
    <n v="16419"/>
    <s v="FMSC DACM01"/>
    <s v="11:30"/>
    <s v="12:30"/>
    <d v="1899-12-30T01:00:00"/>
    <d v="1899-12-30T11:30:00"/>
    <d v="1899-12-30T12:30:00"/>
    <d v="1899-12-30T01:00:00"/>
    <s v="DCO"/>
    <s v="N/A"/>
  </r>
  <r>
    <n v="16419"/>
    <x v="136"/>
    <x v="29"/>
    <s v="IP"/>
    <s v="Support IFTS"/>
    <m/>
    <s v="ACS"/>
    <n v="13"/>
    <m/>
    <s v="X"/>
    <x v="4"/>
    <s v="NET"/>
    <s v="DECI_STD"/>
    <m/>
    <n v="16418"/>
    <s v="SUPP"/>
    <d v="1899-12-30T11:30:00"/>
    <d v="1899-12-30T12:30:00"/>
    <d v="1899-12-30T01:00:00"/>
    <d v="1899-12-30T11:30:00"/>
    <d v="1899-12-30T12:30:00"/>
    <d v="1899-12-30T01:00:00"/>
    <s v="SDC"/>
    <s v="N/A"/>
  </r>
  <r>
    <n v="16420"/>
    <x v="136"/>
    <x v="29"/>
    <s v="LIFT IFTS 24-05 GER"/>
    <s v="IFTS"/>
    <n v="67"/>
    <s v="ACS"/>
    <n v="5"/>
    <m/>
    <s v="X"/>
    <x v="0"/>
    <s v="NET"/>
    <s v="DCA"/>
    <m/>
    <n v="16421"/>
    <s v="NET SMI01"/>
    <s v="11:30"/>
    <s v="12:30"/>
    <d v="1899-12-30T01:00:00"/>
    <s v="11:30"/>
    <s v="12:30"/>
    <d v="1899-12-30T01:00:00"/>
    <s v="DCO"/>
    <s v="N/A"/>
  </r>
  <r>
    <n v="16421"/>
    <x v="136"/>
    <x v="29"/>
    <s v="LIFT IFTS 24-05 GER"/>
    <s v="IFTS"/>
    <n v="66"/>
    <s v="IFTS"/>
    <n v="9"/>
    <m/>
    <s v="X"/>
    <x v="1"/>
    <s v="NET"/>
    <s v="DCA"/>
    <m/>
    <n v="16420"/>
    <s v="NET SMI01"/>
    <d v="1899-12-30T11:30:00"/>
    <d v="1899-12-30T12:30:00"/>
    <d v="1899-12-30T01:00:00"/>
    <s v="11:30"/>
    <s v="12:30"/>
    <d v="1899-12-30T01:00:00"/>
    <s v="DCO"/>
    <s v="N/A"/>
  </r>
  <r>
    <n v="16422"/>
    <x v="136"/>
    <x v="29"/>
    <s v="LIFT IFTS QATAR 25-02"/>
    <s v="QATAR"/>
    <n v="73"/>
    <s v="ACS"/>
    <n v="1"/>
    <m/>
    <s v="X"/>
    <x v="6"/>
    <s v="STDA"/>
    <s v="DECI_STD"/>
    <m/>
    <m/>
    <s v="PTEMR03-PAT01"/>
    <s v="11:30"/>
    <s v="12:30"/>
    <d v="1899-12-30T01:00:00"/>
    <s v="11:30"/>
    <s v="12:30"/>
    <d v="1899-12-30T01:00:00"/>
    <s v="DCO"/>
    <s v="N/A"/>
  </r>
  <r>
    <n v="16423"/>
    <x v="136"/>
    <x v="29"/>
    <s v="LIP 24-03 AUT"/>
    <s v="IFTS"/>
    <n v="42"/>
    <s v="ACS"/>
    <n v="32"/>
    <m/>
    <s v="X"/>
    <x v="5"/>
    <s v="NET"/>
    <s v="DCA"/>
    <m/>
    <n v="16424"/>
    <s v="SD DCA02"/>
    <s v="13:00"/>
    <s v="14:00"/>
    <d v="1899-12-30T01:00:00"/>
    <s v="13:00"/>
    <d v="1899-12-30T13:50:00"/>
    <d v="1899-12-30T00:50:00"/>
    <s v="DCO"/>
    <s v="N/A"/>
  </r>
  <r>
    <n v="16424"/>
    <x v="136"/>
    <x v="29"/>
    <s v="LIP 24-03 SGP"/>
    <s v="IFTS"/>
    <n v="41"/>
    <s v="IFTS"/>
    <n v="23"/>
    <m/>
    <s v="X"/>
    <x v="4"/>
    <s v="NET"/>
    <s v="DCA"/>
    <m/>
    <n v="16423"/>
    <s v="SD DCA02"/>
    <d v="1899-12-30T13:00:00"/>
    <d v="1899-12-30T14:00:00"/>
    <d v="1899-12-30T01:00:00"/>
    <d v="1899-12-30T13:00:00"/>
    <d v="1899-12-30T13:50:00"/>
    <d v="1899-12-30T00:50:00"/>
    <s v="DCO"/>
    <s v="N/A"/>
  </r>
  <r>
    <n v="16425"/>
    <x v="136"/>
    <x v="29"/>
    <s v="IP"/>
    <s v="AMI"/>
    <n v="84"/>
    <s v="ACS"/>
    <n v="17"/>
    <s v="X"/>
    <m/>
    <x v="0"/>
    <s v="STDA"/>
    <s v="DECI_STD"/>
    <m/>
    <m/>
    <s v="PT FAM01"/>
    <s v="13:00"/>
    <s v="14:00"/>
    <d v="1899-12-30T01:00:00"/>
    <d v="1899-12-30T13:00:00"/>
    <d v="1899-12-30T14:00:00"/>
    <d v="1899-12-30T01:00:00"/>
    <s v="DCO"/>
    <s v="N/A"/>
  </r>
  <r>
    <n v="16426"/>
    <x v="136"/>
    <x v="29"/>
    <s v="LIFT IFTS QATAR 25-02"/>
    <s v="QATAR"/>
    <n v="74"/>
    <s v="ACS"/>
    <n v="2"/>
    <m/>
    <s v="X"/>
    <x v="1"/>
    <s v="STDA"/>
    <s v="DECI_STD"/>
    <m/>
    <m/>
    <s v="PT EMR03"/>
    <s v="13:00"/>
    <s v="14:00"/>
    <d v="1899-12-30T01:00:00"/>
    <d v="1899-12-30T13:00:00"/>
    <d v="1899-12-30T14:00:00"/>
    <d v="1899-12-30T01:00:00"/>
    <s v="DCO"/>
    <s v="N/A"/>
  </r>
  <r>
    <n v="16427"/>
    <x v="136"/>
    <x v="29"/>
    <s v="LIFT IFTS QATAR 25-02"/>
    <s v="QATAR"/>
    <n v="72"/>
    <s v="ACS"/>
    <n v="9"/>
    <m/>
    <s v="X"/>
    <x v="6"/>
    <s v="STDA"/>
    <s v="DECI_STD"/>
    <m/>
    <m/>
    <s v="PT EMR02"/>
    <s v="13:00"/>
    <s v="14:00"/>
    <d v="1899-12-30T01:00:00"/>
    <d v="1899-12-30T13:00:00"/>
    <d v="1899-12-30T14:00:00"/>
    <d v="1899-12-30T01:00:00"/>
    <s v="DCO"/>
    <s v="N/A"/>
  </r>
  <r>
    <n v="16428"/>
    <x v="137"/>
    <x v="29"/>
    <s v="LIFT IFTS 24-05 GER"/>
    <s v="IFTS"/>
    <n v="66"/>
    <s v="ACS"/>
    <n v="13"/>
    <m/>
    <s v="X"/>
    <x v="5"/>
    <s v="NET"/>
    <s v="DCA"/>
    <m/>
    <n v="16429"/>
    <s v="NET SMI02"/>
    <s v="05:30"/>
    <s v="06:30"/>
    <d v="1899-12-30T01:00:00"/>
    <d v="1899-12-30T05:30:00"/>
    <d v="1899-12-30T06:30:00"/>
    <d v="1899-12-30T01:00:00"/>
    <s v="DCO"/>
    <s v="N/A"/>
  </r>
  <r>
    <n v="16429"/>
    <x v="137"/>
    <x v="29"/>
    <s v="LIFT IFTS 24-05 GER"/>
    <s v="IFTS"/>
    <n v="67"/>
    <s v="ACS"/>
    <n v="14"/>
    <m/>
    <s v="X"/>
    <x v="4"/>
    <s v="NET"/>
    <s v="DCA"/>
    <m/>
    <n v="16428"/>
    <s v="NET SMI02"/>
    <d v="1899-12-30T05:30:00"/>
    <d v="1899-12-30T06:30:00"/>
    <d v="1899-12-30T01:00:00"/>
    <d v="1899-12-30T05:30:00"/>
    <d v="1899-12-30T06:30:00"/>
    <d v="1899-12-30T01:00:00"/>
    <s v="DCO"/>
    <s v="N/A"/>
  </r>
  <r>
    <n v="16430"/>
    <x v="137"/>
    <x v="29"/>
    <s v="LIFT IFTS 25-02 SGP"/>
    <s v="IFTS"/>
    <n v="82"/>
    <s v="ACS"/>
    <n v="1"/>
    <m/>
    <s v="X"/>
    <x v="0"/>
    <s v="STDA"/>
    <s v="DECI_STD"/>
    <m/>
    <m/>
    <s v="FMS EMR01"/>
    <s v="05:30"/>
    <s v="06:30"/>
    <d v="1899-12-30T01:00:00"/>
    <s v="05:30"/>
    <s v="06:30"/>
    <d v="1899-12-30T01:00:00"/>
    <s v="DCO"/>
    <s v="N/A"/>
  </r>
  <r>
    <n v="16431"/>
    <x v="137"/>
    <x v="29"/>
    <s v="LIFT IFTS QATAR 25-02"/>
    <s v="QATAR"/>
    <n v="70"/>
    <s v="ACS"/>
    <n v="10"/>
    <m/>
    <s v="X"/>
    <x v="1"/>
    <s v="STDA"/>
    <s v="DECI_STD"/>
    <m/>
    <m/>
    <s v="PT EMR04"/>
    <s v="05:30"/>
    <s v="06:30"/>
    <d v="1899-12-30T01:00:00"/>
    <d v="1899-12-30T05:30:00"/>
    <d v="1899-12-30T06:30:00"/>
    <d v="1899-12-30T01:00:00"/>
    <s v="DCO"/>
    <s v="N/A"/>
  </r>
  <r>
    <n v="16432"/>
    <x v="137"/>
    <x v="29"/>
    <s v="LIFT IFTS QATAR 25-01"/>
    <s v="QATAR"/>
    <n v="66"/>
    <s v="ACS"/>
    <n v="5"/>
    <m/>
    <s v="X"/>
    <x v="6"/>
    <s v="STDA"/>
    <s v="DECI_STD"/>
    <m/>
    <m/>
    <s v="PT NAVB02"/>
    <s v="05:30"/>
    <s v="06:30"/>
    <d v="1899-12-30T01:00:00"/>
    <d v="1899-12-30T05:30:00"/>
    <d v="1899-12-30T06:30:00"/>
    <d v="1899-12-30T01:00:00"/>
    <s v="DCO"/>
    <s v="N/A"/>
  </r>
  <r>
    <n v="16433"/>
    <x v="137"/>
    <x v="29"/>
    <s v="LIFT IFTS 24-04 JPN"/>
    <s v="IFTS"/>
    <n v="55"/>
    <s v="ACS"/>
    <n v="17"/>
    <m/>
    <s v="X"/>
    <x v="5"/>
    <s v="NET"/>
    <s v="DCA"/>
    <m/>
    <n v="16434"/>
    <s v="NET ADCA02"/>
    <s v="07:00"/>
    <s v="08:00"/>
    <d v="1899-12-30T01:00:00"/>
    <d v="1899-12-30T07:00:00"/>
    <d v="1899-12-30T08:00:00"/>
    <d v="1899-12-30T01:00:00"/>
    <s v="DCO"/>
    <s v="N/A"/>
  </r>
  <r>
    <n v="16434"/>
    <x v="137"/>
    <x v="29"/>
    <s v="LIFT IFTS 24-04 JPN"/>
    <s v="IFTS"/>
    <n v="57"/>
    <s v="IFTS"/>
    <n v="23"/>
    <m/>
    <s v="X"/>
    <x v="4"/>
    <s v="NET"/>
    <s v="DCA"/>
    <m/>
    <n v="16433"/>
    <s v="NET ADCA02"/>
    <d v="1899-12-30T07:00:00"/>
    <d v="1899-12-30T08:00:00"/>
    <d v="1899-12-30T01:00:00"/>
    <d v="1899-12-30T07:00:00"/>
    <d v="1899-12-30T08:00:00"/>
    <d v="1899-12-30T01:00:00"/>
    <s v="DCO"/>
    <s v="N/A"/>
  </r>
  <r>
    <n v="16435"/>
    <x v="137"/>
    <x v="29"/>
    <s v="LIFT 25-41"/>
    <s v="AMI"/>
    <n v="77"/>
    <s v="ACS"/>
    <n v="2"/>
    <s v="X"/>
    <m/>
    <x v="1"/>
    <s v="STDA"/>
    <s v="LOW LEVEL"/>
    <m/>
    <m/>
    <s v="SD SLL02"/>
    <s v="07:00"/>
    <s v="08:00"/>
    <d v="1899-12-30T01:00:00"/>
    <d v="1899-12-30T07:00:00"/>
    <d v="1899-12-30T08:00:00"/>
    <d v="1899-12-30T01:00:00"/>
    <s v="DCO"/>
    <s v="N/A"/>
  </r>
  <r>
    <n v="16436"/>
    <x v="137"/>
    <x v="29"/>
    <s v="LIFT IFTS QATAR 25-02"/>
    <s v="QATAR"/>
    <n v="71"/>
    <s v="ACS"/>
    <n v="7"/>
    <m/>
    <s v="X"/>
    <x v="6"/>
    <s v="STDA"/>
    <s v="DECI_STD"/>
    <m/>
    <m/>
    <s v="PT EMR04"/>
    <s v="07:00"/>
    <s v="08:00"/>
    <d v="1899-12-30T01:00:00"/>
    <d v="1899-12-30T07:00:00"/>
    <d v="1899-12-30T08:00:00"/>
    <d v="1899-12-30T01:00:00"/>
    <s v="DCO"/>
    <s v="N/A"/>
  </r>
  <r>
    <n v="16437"/>
    <x v="137"/>
    <x v="29"/>
    <s v="LIP 24-03 SGP"/>
    <s v="IFTS"/>
    <n v="41"/>
    <s v="IFTS"/>
    <n v="9"/>
    <m/>
    <s v="X"/>
    <x v="5"/>
    <s v="NET"/>
    <s v="DCA"/>
    <m/>
    <n v="16438"/>
    <s v="SD SMI01"/>
    <s v="08:30"/>
    <s v="09:30"/>
    <d v="1899-12-30T01:00:00"/>
    <d v="1899-12-30T08:40:00"/>
    <d v="1899-12-30T09:30:00"/>
    <d v="1899-12-30T00:50:00"/>
    <s v="DCO"/>
    <s v="N/A"/>
  </r>
  <r>
    <n v="16438"/>
    <x v="137"/>
    <x v="29"/>
    <s v="LIP 24-03 AUT"/>
    <s v="IFTS"/>
    <n v="42"/>
    <s v="ACS"/>
    <n v="14"/>
    <m/>
    <s v="X"/>
    <x v="4"/>
    <s v="NET"/>
    <s v="DCA"/>
    <m/>
    <n v="16437"/>
    <s v="SD SMI01"/>
    <d v="1899-12-30T08:30:00"/>
    <d v="1899-12-30T09:30:00"/>
    <d v="1899-12-30T01:00:00"/>
    <d v="1899-12-30T08:40:00"/>
    <d v="1899-12-30T09:30:00"/>
    <d v="1899-12-30T00:50:00"/>
    <s v="DCO"/>
    <s v="N/A"/>
  </r>
  <r>
    <n v="16439"/>
    <x v="137"/>
    <x v="29"/>
    <s v="LIFT 25-41"/>
    <s v="AMI"/>
    <n v="79"/>
    <s v="ACS"/>
    <n v="1"/>
    <s v="X"/>
    <m/>
    <x v="0"/>
    <s v="STDA"/>
    <s v="LOW LEVEL"/>
    <m/>
    <m/>
    <s v="SD SLL01"/>
    <s v="08:30"/>
    <s v="09:30"/>
    <d v="1899-12-30T01:00:00"/>
    <d v="1899-12-30T08:30:00"/>
    <d v="1899-12-30T09:30:00"/>
    <d v="1899-12-30T01:00:00"/>
    <s v="DCO"/>
    <s v="N/A"/>
  </r>
  <r>
    <n v="16440"/>
    <x v="137"/>
    <x v="29"/>
    <s v="LIFT 25-41"/>
    <s v="AMI"/>
    <n v="80"/>
    <s v="ACS"/>
    <n v="33"/>
    <s v="X"/>
    <m/>
    <x v="1"/>
    <s v="STDA"/>
    <s v="LOW LEVEL"/>
    <m/>
    <m/>
    <s v="SD SLL02"/>
    <s v="08:30"/>
    <s v="09:30"/>
    <d v="1899-12-30T01:00:00"/>
    <d v="1899-12-30T08:30:00"/>
    <d v="1899-12-30T09:30:00"/>
    <d v="1899-12-30T01:00:00"/>
    <s v="DCO"/>
    <s v="N/A"/>
  </r>
  <r>
    <n v="16441"/>
    <x v="137"/>
    <x v="29"/>
    <s v="LIFT IFTS 25-01 SGP"/>
    <s v="IFTS"/>
    <n v="69"/>
    <s v="IFTS"/>
    <n v="23"/>
    <m/>
    <s v="X"/>
    <x v="5"/>
    <s v="NET"/>
    <s v="DECI_STD"/>
    <m/>
    <n v="16442"/>
    <s v="FMSC DACM02"/>
    <s v="10:00"/>
    <s v="11:00"/>
    <d v="1899-12-30T01:00:00"/>
    <s v="10:00"/>
    <d v="1899-12-30T10:50:00"/>
    <d v="1899-12-30T00:50:00"/>
    <s v="DCO"/>
    <s v="N/A"/>
  </r>
  <r>
    <n v="16442"/>
    <x v="137"/>
    <x v="29"/>
    <s v="IP"/>
    <s v="Support IFTS"/>
    <m/>
    <s v="ACS"/>
    <n v="2"/>
    <m/>
    <s v="X"/>
    <x v="4"/>
    <s v="NET"/>
    <s v="DECI_STD"/>
    <m/>
    <n v="16441"/>
    <s v="SUPP"/>
    <d v="1899-12-30T10:00:00"/>
    <d v="1899-12-30T11:00:00"/>
    <d v="1899-12-30T01:00:00"/>
    <s v="10:00"/>
    <d v="1899-12-30T10:50:00"/>
    <d v="1899-12-30T00:50:00"/>
    <s v="SDC"/>
    <s v="N/A"/>
  </r>
  <r>
    <n v="16443"/>
    <x v="137"/>
    <x v="29"/>
    <s v="LIFT 25-41"/>
    <s v="AMI"/>
    <n v="81"/>
    <s v="ACS"/>
    <n v="32"/>
    <s v="X"/>
    <m/>
    <x v="6"/>
    <s v="STDA"/>
    <s v="LOW LEVEL"/>
    <m/>
    <m/>
    <s v="SD SLL02"/>
    <s v="10:30"/>
    <s v="11:30"/>
    <d v="1899-12-30T01:00:00"/>
    <d v="1899-12-30T10:30:00"/>
    <d v="1899-12-30T11:30:00"/>
    <d v="1899-12-30T01:00:00"/>
    <s v="DCO"/>
    <s v="N/A"/>
  </r>
  <r>
    <n v="16444"/>
    <x v="137"/>
    <x v="29"/>
    <s v="LIFT IFTS 25-01 SGP"/>
    <s v="IFTS"/>
    <n v="68"/>
    <s v="IFTS"/>
    <n v="9"/>
    <m/>
    <s v="X"/>
    <x v="5"/>
    <s v="NET"/>
    <s v="DECI_STD"/>
    <m/>
    <n v="16445"/>
    <s v="FMSC DACM02"/>
    <s v="11:30"/>
    <s v="12:30"/>
    <d v="1899-12-30T01:00:00"/>
    <d v="1899-12-30T11:30:00"/>
    <d v="1899-12-30T12:20:00"/>
    <d v="1899-12-30T00:50:00"/>
    <s v="DCO"/>
    <s v="N/A"/>
  </r>
  <r>
    <n v="16445"/>
    <x v="137"/>
    <x v="29"/>
    <s v="IP"/>
    <s v="Support IFTS"/>
    <m/>
    <s v="ACS"/>
    <n v="5"/>
    <m/>
    <s v="X"/>
    <x v="4"/>
    <s v="NET"/>
    <s v="DECI_STD"/>
    <m/>
    <n v="16444"/>
    <s v="SUPP"/>
    <d v="1899-12-30T11:30:00"/>
    <d v="1899-12-30T12:30:00"/>
    <d v="1899-12-30T01:00:00"/>
    <d v="1899-12-30T11:30:00"/>
    <d v="1899-12-30T12:20:00"/>
    <d v="1899-12-30T00:50:00"/>
    <s v="SDC"/>
    <s v="N/A"/>
  </r>
  <r>
    <n v="16446"/>
    <x v="137"/>
    <x v="29"/>
    <s v="LIP 24-03 AUT"/>
    <s v="IFTS"/>
    <n v="42"/>
    <s v="ACS"/>
    <n v="14"/>
    <m/>
    <s v="X"/>
    <x v="0"/>
    <s v="NET"/>
    <s v="DCA"/>
    <m/>
    <n v="16447"/>
    <s v="SD SMI02"/>
    <s v="11:30"/>
    <s v="12:30"/>
    <d v="1899-12-30T01:00:00"/>
    <d v="1899-12-30T11:30:00"/>
    <d v="1899-12-30T12:30:00"/>
    <d v="1899-12-30T01:00:00"/>
    <s v="DCO"/>
    <s v="N/A"/>
  </r>
  <r>
    <n v="16447"/>
    <x v="137"/>
    <x v="29"/>
    <s v="LIP 24-03 SGP"/>
    <s v="IFTS"/>
    <n v="41"/>
    <s v="ACS"/>
    <n v="1"/>
    <m/>
    <s v="X"/>
    <x v="1"/>
    <s v="NET"/>
    <s v="DCA"/>
    <m/>
    <n v="16446"/>
    <s v="SD SMI02"/>
    <d v="1899-12-30T11:30:00"/>
    <d v="1899-12-30T12:30:00"/>
    <d v="1899-12-30T01:00:00"/>
    <d v="1899-12-30T11:30:00"/>
    <d v="1899-12-30T12:30:00"/>
    <d v="1899-12-30T01:00:00"/>
    <s v="DCO"/>
    <s v="N/A"/>
  </r>
  <r>
    <n v="16448"/>
    <x v="137"/>
    <x v="29"/>
    <s v="LIFT IFTS 24-04 CAN"/>
    <s v="IFTS"/>
    <n v="51"/>
    <s v="ACS"/>
    <n v="17"/>
    <m/>
    <s v="X"/>
    <x v="5"/>
    <s v="NET"/>
    <s v="ATAG_DECI"/>
    <m/>
    <n v="16449"/>
    <s v="NET ATAG01"/>
    <s v="13:00"/>
    <s v="14:00"/>
    <d v="1899-12-30T01:00:00"/>
    <s v="13:00"/>
    <s v="14:00"/>
    <d v="1899-12-30T01:00:00"/>
    <s v="DCO"/>
    <s v="N/A"/>
  </r>
  <r>
    <n v="16449"/>
    <x v="137"/>
    <x v="29"/>
    <s v="LIFT IFTS 24-04 CAN"/>
    <s v="IFTS"/>
    <n v="53"/>
    <s v="ACS"/>
    <n v="32"/>
    <m/>
    <s v="X"/>
    <x v="4"/>
    <s v="NET"/>
    <s v="ATAG_DECI"/>
    <m/>
    <n v="16448"/>
    <s v="NET ATAG01"/>
    <d v="1899-12-30T13:00:00"/>
    <d v="1899-12-30T14:00:00"/>
    <d v="1899-12-30T01:00:00"/>
    <d v="1899-12-30T13:00:00"/>
    <d v="1899-12-30T14:00:00"/>
    <d v="1899-12-30T01:00:00"/>
    <s v="DCO"/>
    <s v="N/A"/>
  </r>
  <r>
    <n v="16450"/>
    <x v="137"/>
    <x v="29"/>
    <s v="LIFT IFTS 24-05 AUT"/>
    <s v="IFTS"/>
    <n v="64"/>
    <s v="ACS"/>
    <n v="2"/>
    <m/>
    <s v="X"/>
    <x v="3"/>
    <s v="STDA"/>
    <s v="CAS_DECI"/>
    <m/>
    <m/>
    <s v="FMS CAS01"/>
    <s v="13:00"/>
    <s v="14:00"/>
    <d v="1899-12-30T01:00:00"/>
    <d v="1899-12-30T13:00:00"/>
    <d v="1899-12-30T14:00:00"/>
    <d v="1899-12-30T01:00:00"/>
    <s v="DCO"/>
    <s v="N/A"/>
  </r>
  <r>
    <n v="16451"/>
    <x v="137"/>
    <x v="29"/>
    <s v="LIFT IFTS 24-05 AUT"/>
    <s v="IFTS"/>
    <n v="65"/>
    <s v="IFTS"/>
    <n v="23"/>
    <m/>
    <s v="X"/>
    <x v="1"/>
    <s v="STDA"/>
    <s v="CAS_DECI"/>
    <m/>
    <m/>
    <s v="FMS CAS01"/>
    <s v="13:00"/>
    <s v="14:00"/>
    <d v="1899-12-30T01:00:00"/>
    <d v="1899-12-30T13:00:00"/>
    <d v="1899-12-30T14:00:00"/>
    <d v="1899-12-30T01:00:00"/>
    <s v="DCO"/>
    <s v="N/A"/>
  </r>
  <r>
    <n v="16452"/>
    <x v="137"/>
    <x v="29"/>
    <s v="LIFT IFTS QATAR 25-02"/>
    <s v="QATAR"/>
    <n v="72"/>
    <s v="ACS"/>
    <n v="9"/>
    <m/>
    <s v="X"/>
    <x v="6"/>
    <s v="STDA"/>
    <s v="DECI_STD"/>
    <m/>
    <m/>
    <s v="PT EMR03"/>
    <s v="13:00"/>
    <s v="14:00"/>
    <d v="1899-12-30T01:00:00"/>
    <d v="1899-12-30T13:00:00"/>
    <d v="1899-12-30T14:00:00"/>
    <d v="1899-12-30T01:00:00"/>
    <s v="DCO"/>
    <s v="N/A"/>
  </r>
  <r>
    <n v="16453"/>
    <x v="137"/>
    <x v="29"/>
    <s v="IP"/>
    <s v="AMI"/>
    <n v="84"/>
    <s v="ACS"/>
    <n v="29"/>
    <m/>
    <s v="X"/>
    <x v="0"/>
    <s v="STDA"/>
    <s v="DECI_STD"/>
    <m/>
    <m/>
    <s v="PT FAM02"/>
    <d v="1899-12-30T13:00:00"/>
    <d v="1899-12-30T14:00:00"/>
    <d v="1899-12-30T01:00:00"/>
    <d v="1899-12-30T13:00:00"/>
    <d v="1899-12-30T14:00:00"/>
    <d v="1899-12-30T01:00:00"/>
    <s v="DCO"/>
    <s v="N/A"/>
  </r>
  <r>
    <n v="16454"/>
    <x v="137"/>
    <x v="29"/>
    <s v="IP"/>
    <s v="AMI"/>
    <n v="84"/>
    <s v="AMI"/>
    <n v="4"/>
    <m/>
    <s v="X"/>
    <x v="0"/>
    <s v="STDA"/>
    <s v="DECI_STD"/>
    <m/>
    <m/>
    <s v="FMS CF03"/>
    <d v="1899-12-30T14:00:00"/>
    <d v="1899-12-30T15:00:00"/>
    <d v="1899-12-30T01:00:00"/>
    <d v="1899-12-30T14:00:00"/>
    <d v="1899-12-30T15:00:00"/>
    <d v="1899-12-30T01:00:00"/>
    <s v="DCO"/>
    <s v="N/A"/>
  </r>
  <r>
    <n v="16455"/>
    <x v="138"/>
    <x v="29"/>
    <s v="LIFT IFTS 24-04 JPN"/>
    <s v="IFTS"/>
    <n v="55"/>
    <s v="IFTS"/>
    <n v="9"/>
    <m/>
    <s v="X"/>
    <x v="0"/>
    <s v="STDA"/>
    <s v="DECI_STD_NVG"/>
    <m/>
    <m/>
    <s v="FMS R2RNVG01"/>
    <s v="05:30"/>
    <s v="06:30"/>
    <d v="1899-12-30T01:00:00"/>
    <s v="05:30"/>
    <s v="06:30"/>
    <d v="1899-12-30T01:00:00"/>
    <s v="DCO"/>
    <s v="N/A"/>
  </r>
  <r>
    <n v="16456"/>
    <x v="138"/>
    <x v="29"/>
    <s v="LIFT IFTS 24-04 JPN"/>
    <s v="IFTS"/>
    <n v="57"/>
    <s v="ACS"/>
    <n v="14"/>
    <m/>
    <s v="X"/>
    <x v="5"/>
    <s v="STDA"/>
    <s v="DECI_STD_NVG"/>
    <m/>
    <m/>
    <s v="FMS R2RNVG01"/>
    <s v="05:30"/>
    <s v="06:30"/>
    <d v="1899-12-30T01:00:00"/>
    <s v="05:30"/>
    <s v="06:30"/>
    <d v="1899-12-30T01:00:00"/>
    <s v="DCO"/>
    <s v="N/A"/>
  </r>
  <r>
    <n v="16457"/>
    <x v="138"/>
    <x v="29"/>
    <s v="LIFT IFTS 24-05 AUT"/>
    <s v="IFTS"/>
    <n v="64"/>
    <s v="ACS"/>
    <n v="13"/>
    <m/>
    <s v="X"/>
    <x v="6"/>
    <s v="STDA"/>
    <s v="CAS_DECI"/>
    <m/>
    <m/>
    <s v="FMS CAS02"/>
    <s v="05:30"/>
    <s v="06:30"/>
    <d v="1899-12-30T01:00:00"/>
    <s v="05:30"/>
    <s v="06:30"/>
    <d v="1899-12-30T01:00:00"/>
    <s v="DCO"/>
    <s v="N/A"/>
  </r>
  <r>
    <n v="16458"/>
    <x v="138"/>
    <x v="29"/>
    <s v="LIFT IFTS 24-05 AUT"/>
    <s v="IFTS"/>
    <n v="65"/>
    <s v="IFTS"/>
    <n v="23"/>
    <m/>
    <s v="X"/>
    <x v="1"/>
    <s v="STDA"/>
    <s v="CAS_DECI"/>
    <m/>
    <m/>
    <s v="FMS CAS02"/>
    <s v="05:30"/>
    <s v="06:30"/>
    <d v="1899-12-30T01:00:00"/>
    <s v="05:30"/>
    <s v="06:30"/>
    <d v="1899-12-30T01:00:00"/>
    <s v="DCO"/>
    <s v="N/A"/>
  </r>
  <r>
    <n v="16459"/>
    <x v="138"/>
    <x v="29"/>
    <s v="LIFT IFTS QATAR 25-02"/>
    <s v="QATAR"/>
    <n v="70"/>
    <s v="ACS"/>
    <n v="5"/>
    <m/>
    <s v="X"/>
    <x v="4"/>
    <s v="STDA"/>
    <s v="DECI_SONIC"/>
    <m/>
    <m/>
    <s v="FMS CF02"/>
    <s v="05:30"/>
    <s v="06:30"/>
    <d v="1899-12-30T01:00:00"/>
    <d v="1899-12-30T05:30:00"/>
    <d v="1899-12-30T06:30:00"/>
    <d v="1899-12-30T01:00:00"/>
    <s v="DCO"/>
    <s v="N/A"/>
  </r>
  <r>
    <n v="16460"/>
    <x v="138"/>
    <x v="29"/>
    <s v="LIFT IFTS QATAR 25-02"/>
    <s v="QATAR"/>
    <n v="75"/>
    <s v="ACS"/>
    <n v="10"/>
    <m/>
    <s v="X"/>
    <x v="3"/>
    <s v="STDA"/>
    <s v="DECI_STD"/>
    <m/>
    <m/>
    <s v="PT EMR04"/>
    <s v="05:30"/>
    <s v="06:30"/>
    <d v="1899-12-30T01:00:00"/>
    <s v="05:30"/>
    <s v="06:30"/>
    <d v="1899-12-30T01:00:00"/>
    <s v="DCO"/>
    <s v="N/A"/>
  </r>
  <r>
    <n v="16461"/>
    <x v="138"/>
    <x v="29"/>
    <s v="LIFT IFTS 24-05 GER"/>
    <s v="IFTS"/>
    <n v="66"/>
    <s v="ACS"/>
    <n v="9"/>
    <m/>
    <s v="X"/>
    <x v="5"/>
    <s v="NET"/>
    <s v="BTAG_DECI"/>
    <m/>
    <n v="16462"/>
    <s v="NET BTAG01"/>
    <s v="07:00"/>
    <s v="08:00"/>
    <d v="1899-12-30T01:00:00"/>
    <d v="1899-12-30T07:00:00"/>
    <d v="1899-12-30T08:00:00"/>
    <d v="1899-12-30T01:00:00"/>
    <s v="DCO"/>
    <s v="N/A"/>
  </r>
  <r>
    <n v="16462"/>
    <x v="138"/>
    <x v="29"/>
    <s v="LIFT IFTS 24-05 GER"/>
    <s v="IFTS"/>
    <n v="67"/>
    <s v="ACS"/>
    <n v="32"/>
    <m/>
    <s v="X"/>
    <x v="4"/>
    <s v="NET"/>
    <s v="BTAG_DECI"/>
    <m/>
    <n v="16461"/>
    <s v="NET BTAG01"/>
    <d v="1899-12-30T07:00:00"/>
    <d v="1899-12-30T08:00:00"/>
    <d v="1899-12-30T01:00:00"/>
    <d v="1899-12-30T07:00:00"/>
    <d v="1899-12-30T08:00:00"/>
    <d v="1899-12-30T01:00:00"/>
    <s v="DCO"/>
    <s v="N/A"/>
  </r>
  <r>
    <n v="16463"/>
    <x v="138"/>
    <x v="29"/>
    <s v="LIFT IFTS 24-04 CAN"/>
    <s v="IFTS"/>
    <n v="54"/>
    <s v="ACS"/>
    <n v="2"/>
    <m/>
    <s v="X"/>
    <x v="0"/>
    <s v="NET"/>
    <s v="ATAG_DECI"/>
    <m/>
    <n v="16464"/>
    <s v="NET ATAG01"/>
    <s v="07:00"/>
    <s v="08:00"/>
    <d v="1899-12-30T01:00:00"/>
    <d v="1899-12-30T07:00:00"/>
    <d v="1899-12-30T07:45:00"/>
    <d v="1899-12-30T00:45:00"/>
    <s v="DCO"/>
    <s v="N/A"/>
  </r>
  <r>
    <n v="16464"/>
    <x v="138"/>
    <x v="29"/>
    <s v="LIFT IFTS 24-04 CAN"/>
    <s v="IFTS"/>
    <n v="52"/>
    <s v="ACS"/>
    <n v="1"/>
    <m/>
    <s v="X"/>
    <x v="1"/>
    <s v="NET"/>
    <s v="ATAG_DECI"/>
    <m/>
    <n v="16463"/>
    <s v="NET ATAG01"/>
    <d v="1899-12-30T07:00:00"/>
    <d v="1899-12-30T08:00:00"/>
    <d v="1899-12-30T01:00:00"/>
    <d v="1899-12-30T07:00:00"/>
    <d v="1899-12-30T07:45:00"/>
    <d v="1899-12-30T00:45:00"/>
    <s v="DCO"/>
    <s v="N/A"/>
  </r>
  <r>
    <n v="16465"/>
    <x v="138"/>
    <x v="29"/>
    <s v="LIFT IFTS QATAR 25-02"/>
    <s v="QATAR"/>
    <n v="73"/>
    <s v="ACS"/>
    <n v="17"/>
    <m/>
    <s v="X"/>
    <x v="6"/>
    <s v="STDA"/>
    <s v="DECI_STD"/>
    <m/>
    <m/>
    <s v="PT EMR04"/>
    <s v="07:00"/>
    <s v="08:00"/>
    <d v="1899-12-30T01:00:00"/>
    <s v="07:00"/>
    <s v="08:00"/>
    <d v="1899-12-30T01:00:00"/>
    <s v="DCO"/>
    <s v="N/A"/>
  </r>
  <r>
    <n v="16466"/>
    <x v="138"/>
    <x v="29"/>
    <s v="LIFT IFTS 24-04 CAN"/>
    <s v="IFTS"/>
    <n v="53"/>
    <s v="ACS"/>
    <n v="5"/>
    <m/>
    <s v="X"/>
    <x v="0"/>
    <s v="NET"/>
    <s v="ATAG_DECI"/>
    <m/>
    <n v="16467"/>
    <s v="NET ATAG02"/>
    <s v="08:30"/>
    <s v="09:30"/>
    <d v="1899-12-30T01:00:00"/>
    <s v="08:30"/>
    <s v="09:30"/>
    <d v="1899-12-30T01:00:00"/>
    <s v="DCO"/>
    <s v="N/A"/>
  </r>
  <r>
    <n v="16467"/>
    <x v="138"/>
    <x v="29"/>
    <s v="LIFT IFTS 24-04 CAN"/>
    <s v="IFTS"/>
    <n v="51"/>
    <s v="ACS"/>
    <n v="14"/>
    <m/>
    <s v="X"/>
    <x v="1"/>
    <s v="NET"/>
    <s v="ATAG_DECI"/>
    <m/>
    <n v="16466"/>
    <s v="NET ATAG02"/>
    <d v="1899-12-30T08:30:00"/>
    <d v="1899-12-30T09:30:00"/>
    <d v="1899-12-30T01:00:00"/>
    <d v="1899-12-30T08:30:00"/>
    <d v="1899-12-30T09:30:00"/>
    <d v="1899-12-30T01:00:00"/>
    <s v="DCO"/>
    <s v="N/A"/>
  </r>
  <r>
    <n v="16468"/>
    <x v="138"/>
    <x v="29"/>
    <s v="LIFT IFTS QATAR 25-02"/>
    <s v="QATAR"/>
    <n v="72"/>
    <s v="ACS"/>
    <n v="10"/>
    <m/>
    <s v="X"/>
    <x v="6"/>
    <s v="STDA"/>
    <s v="DECI_STD"/>
    <m/>
    <m/>
    <s v="PT EMR04"/>
    <s v="08:30"/>
    <s v="09:30"/>
    <d v="1899-12-30T01:00:00"/>
    <s v="08:30"/>
    <s v="09:30"/>
    <d v="1899-12-30T01:00:00"/>
    <s v="DCO"/>
    <s v="N/A"/>
  </r>
  <r>
    <n v="16469"/>
    <x v="138"/>
    <x v="29"/>
    <s v="LIFT IFTS QATAR 25-02"/>
    <s v="QATAR"/>
    <n v="71"/>
    <s v="IFTS"/>
    <n v="9"/>
    <m/>
    <s v="X"/>
    <x v="2"/>
    <s v="STDA"/>
    <s v="DECI_STD"/>
    <m/>
    <m/>
    <s v="PT EMR04-PAT01"/>
    <s v="08:30"/>
    <s v="09:30"/>
    <d v="1899-12-30T01:00:00"/>
    <s v="08:30"/>
    <s v="09:30"/>
    <d v="1899-12-30T01:00:00"/>
    <s v="DCO"/>
    <s v="N/A"/>
  </r>
  <r>
    <n v="16470"/>
    <x v="138"/>
    <x v="29"/>
    <s v="LIFT 25-41"/>
    <s v="AMI"/>
    <n v="76"/>
    <s v="ACS"/>
    <n v="13"/>
    <s v="X"/>
    <m/>
    <x v="4"/>
    <s v="STDA"/>
    <s v="LOW LEVEL"/>
    <m/>
    <m/>
    <s v="SD SLL02"/>
    <s v="08:30"/>
    <s v="09:30"/>
    <d v="1899-12-30T01:00:00"/>
    <d v="1899-12-30T08:30:00"/>
    <d v="1899-12-30T09:30:00"/>
    <d v="1899-12-30T01:00:00"/>
    <s v="DCO"/>
    <s v="N/A"/>
  </r>
  <r>
    <n v="16471"/>
    <x v="138"/>
    <x v="29"/>
    <s v="LIFT 25-41"/>
    <s v="AMI"/>
    <n v="82"/>
    <s v="IFTS"/>
    <n v="23"/>
    <s v="X"/>
    <m/>
    <x v="5"/>
    <s v="STDA"/>
    <s v="LOW LEVEL"/>
    <m/>
    <m/>
    <s v="SD SLL02"/>
    <s v="08:30"/>
    <s v="09:30"/>
    <d v="1899-12-30T01:00:00"/>
    <d v="1899-12-30T08:30:00"/>
    <d v="1899-12-30T09:30:00"/>
    <d v="1899-12-30T01:00:00"/>
    <s v="DCO"/>
    <s v="N/A"/>
  </r>
  <r>
    <n v="16472"/>
    <x v="138"/>
    <x v="29"/>
    <s v="LIFT IFTS QATAR 25-01"/>
    <s v="QATAR"/>
    <n v="63"/>
    <s v="ACS"/>
    <n v="9"/>
    <m/>
    <s v="X"/>
    <x v="5"/>
    <s v="NET"/>
    <s v="DECI_STD"/>
    <m/>
    <n v="16473"/>
    <s v="NET BTFFB02"/>
    <s v="10:00"/>
    <s v="11:00"/>
    <d v="1899-12-30T01:00:00"/>
    <d v="1899-12-30T10:00:00"/>
    <d v="1899-12-30T11:10:00"/>
    <d v="1899-12-30T01:10:00"/>
    <s v="DCO"/>
    <s v="N/A"/>
  </r>
  <r>
    <n v="16473"/>
    <x v="138"/>
    <x v="29"/>
    <s v="LIFT IFTS QATAR 25-01"/>
    <s v="QATAR"/>
    <n v="68"/>
    <s v="ACS"/>
    <n v="32"/>
    <m/>
    <s v="X"/>
    <x v="4"/>
    <s v="NET"/>
    <s v="DECI_STD"/>
    <m/>
    <n v="16472"/>
    <s v="NET BTFFB02"/>
    <d v="1899-12-30T10:00:00"/>
    <d v="1899-12-30T11:00:00"/>
    <d v="1899-12-30T01:00:00"/>
    <d v="1899-12-30T10:00:00"/>
    <d v="1899-12-30T11:10:00"/>
    <d v="1899-12-30T01:10:00"/>
    <s v="DCO"/>
    <s v="N/A"/>
  </r>
  <r>
    <n v="16474"/>
    <x v="138"/>
    <x v="29"/>
    <s v="LIFT 24-44 ITA"/>
    <s v="AMI"/>
    <n v="71"/>
    <s v="ACS"/>
    <n v="2"/>
    <s v="X"/>
    <m/>
    <x v="0"/>
    <s v="NET"/>
    <s v="ATAG"/>
    <m/>
    <n v="16475"/>
    <s v="SD AAI01"/>
    <s v="10:00"/>
    <s v="11:00"/>
    <d v="1899-12-30T01:00:00"/>
    <d v="1899-12-30T10:00:00"/>
    <d v="1899-12-30T10:45:00"/>
    <d v="1899-12-30T00:45:00"/>
    <s v="DCO"/>
    <s v="N/A"/>
  </r>
  <r>
    <n v="16475"/>
    <x v="138"/>
    <x v="29"/>
    <s v="LIFT 24-44 ITA"/>
    <s v="AMI"/>
    <n v="73"/>
    <s v="ACS"/>
    <n v="1"/>
    <s v="X"/>
    <m/>
    <x v="1"/>
    <s v="NET"/>
    <s v="ATAG"/>
    <m/>
    <n v="16474"/>
    <s v="SD AAI01"/>
    <d v="1899-12-30T10:00:00"/>
    <d v="1899-12-30T11:00:00"/>
    <d v="1899-12-30T01:00:00"/>
    <d v="1899-12-30T10:00:00"/>
    <d v="1899-12-30T10:45:00"/>
    <d v="1899-12-30T00:45:00"/>
    <s v="DCO"/>
    <s v="N/A"/>
  </r>
  <r>
    <n v="16476"/>
    <x v="138"/>
    <x v="29"/>
    <s v="IFTS 25-01 QAT"/>
    <s v="QATAR"/>
    <n v="78"/>
    <s v="ACS"/>
    <n v="17"/>
    <s v="X"/>
    <m/>
    <x v="6"/>
    <s v="STDA"/>
    <s v="DECI_STD"/>
    <m/>
    <m/>
    <s v="PT NAVB01"/>
    <s v="10:00"/>
    <s v="11:00"/>
    <d v="1899-12-30T01:00:00"/>
    <s v="10:00"/>
    <s v="11:00"/>
    <d v="1899-12-30T01:00:00"/>
    <s v="DCO"/>
    <s v="N/A"/>
  </r>
  <r>
    <n v="16477"/>
    <x v="138"/>
    <x v="29"/>
    <s v="LIFT IFTS 24-05 GER"/>
    <s v="IFTS"/>
    <n v="67"/>
    <s v="ACS"/>
    <n v="5"/>
    <m/>
    <s v="X"/>
    <x v="5"/>
    <s v="NET"/>
    <s v="BTAG_DECI"/>
    <m/>
    <n v="16478"/>
    <s v="NET BTAG02"/>
    <s v="11:30"/>
    <s v="12:30"/>
    <d v="1899-12-30T01:00:00"/>
    <d v="1899-12-30T11:30:00"/>
    <d v="1899-12-30T12:30:00"/>
    <d v="1899-12-30T01:00:00"/>
    <s v="DCO"/>
    <s v="N/A"/>
  </r>
  <r>
    <n v="16478"/>
    <x v="138"/>
    <x v="29"/>
    <s v="LIFT IFTS 24-05 GER"/>
    <s v="IFTS"/>
    <n v="66"/>
    <s v="ACS"/>
    <n v="14"/>
    <m/>
    <s v="X"/>
    <x v="4"/>
    <s v="NET"/>
    <s v="BTAG_DECI"/>
    <m/>
    <n v="16477"/>
    <s v="NET BTAG02"/>
    <d v="1899-12-30T11:30:00"/>
    <d v="1899-12-30T12:30:00"/>
    <d v="1899-12-30T01:00:00"/>
    <d v="1899-12-30T11:30:00"/>
    <d v="1899-12-30T12:30:00"/>
    <d v="1899-12-30T01:00:00"/>
    <s v="DCO"/>
    <s v="N/A"/>
  </r>
  <r>
    <n v="16479"/>
    <x v="138"/>
    <x v="29"/>
    <s v="LIFT IFTS 24-04 CAN"/>
    <s v="IFTS"/>
    <n v="54"/>
    <s v="ACS"/>
    <n v="13"/>
    <m/>
    <s v="X"/>
    <x v="0"/>
    <s v="STDA"/>
    <s v="DECI_STD_NVG"/>
    <m/>
    <m/>
    <s v="FMS R2RNVG01"/>
    <s v="11:30"/>
    <s v="12:30"/>
    <d v="1899-12-30T01:00:00"/>
    <s v="11:30"/>
    <s v="12:30"/>
    <d v="1899-12-30T01:00:00"/>
    <s v="DCO"/>
    <s v="N/A"/>
  </r>
  <r>
    <n v="16480"/>
    <x v="138"/>
    <x v="29"/>
    <s v="LIFT 25-41"/>
    <s v="AMI"/>
    <n v="79"/>
    <s v="IFTS"/>
    <n v="23"/>
    <s v="X"/>
    <m/>
    <x v="3"/>
    <s v="STDA"/>
    <s v="LOW LEVEL"/>
    <m/>
    <m/>
    <s v="SD SLL02"/>
    <s v="11:30"/>
    <s v="12:30"/>
    <d v="1899-12-30T01:00:00"/>
    <s v="11:30"/>
    <s v="12:30"/>
    <d v="1899-12-30T01:00:00"/>
    <s v="DCO"/>
    <s v="N/A"/>
  </r>
  <r>
    <n v="16481"/>
    <x v="138"/>
    <x v="29"/>
    <s v="LIFT IFTS QATAR 25-02"/>
    <s v="QATAR"/>
    <n v="70"/>
    <s v="ACS"/>
    <n v="10"/>
    <m/>
    <s v="X"/>
    <x v="6"/>
    <s v="STDA"/>
    <s v="DECI_STD"/>
    <m/>
    <m/>
    <s v="FMS CF03"/>
    <s v="11:30"/>
    <s v="12:30"/>
    <d v="1899-12-30T01:00:00"/>
    <s v="11:30"/>
    <s v="12:30"/>
    <d v="1899-12-30T01:00:00"/>
    <s v="DCO"/>
    <s v="N/A"/>
  </r>
  <r>
    <n v="16482"/>
    <x v="138"/>
    <x v="29"/>
    <s v="LIP 25-01"/>
    <s v="AMI"/>
    <n v="83"/>
    <s v="IFTS"/>
    <n v="9"/>
    <m/>
    <s v="X"/>
    <x v="1"/>
    <s v="STDA"/>
    <s v="LOW LEVEL"/>
    <m/>
    <m/>
    <s v="SD SLL01"/>
    <s v="11:30"/>
    <s v="12:30"/>
    <d v="1899-12-30T01:00:00"/>
    <s v="11:30"/>
    <s v="12:30"/>
    <d v="1899-12-30T01:00:00"/>
    <s v="DCO"/>
    <s v="N/A"/>
  </r>
  <r>
    <n v="16483"/>
    <x v="138"/>
    <x v="29"/>
    <s v="LIFT IFTS 24-04 CAN"/>
    <s v="IFTS"/>
    <n v="52"/>
    <s v="ACS"/>
    <n v="17"/>
    <m/>
    <s v="X"/>
    <x v="5"/>
    <s v="STDA"/>
    <s v="DECI_STD_NVG"/>
    <m/>
    <m/>
    <s v="FMS R2RNVG01"/>
    <s v="13:00"/>
    <s v="14:00"/>
    <d v="1899-12-30T01:00:00"/>
    <d v="1899-12-30T13:00:00"/>
    <d v="1899-12-30T14:00:00"/>
    <d v="1899-12-30T01:00:00"/>
    <s v="DCO"/>
    <s v="N/A"/>
  </r>
  <r>
    <n v="16484"/>
    <x v="138"/>
    <x v="29"/>
    <s v="LIFT IFTS 25-02 CAN"/>
    <s v="IFTS"/>
    <n v="75"/>
    <s v="ACS"/>
    <n v="9"/>
    <m/>
    <s v="X"/>
    <x v="0"/>
    <s v="STDA"/>
    <s v="DECI_STD"/>
    <m/>
    <m/>
    <s v="PT NIT01"/>
    <s v="13:00"/>
    <s v="14:00"/>
    <d v="1899-12-30T01:00:00"/>
    <d v="1899-12-30T13:00:00"/>
    <d v="1899-12-30T14:00:00"/>
    <d v="1899-12-30T01:00:00"/>
    <s v="DCO"/>
    <s v="N/A"/>
  </r>
  <r>
    <n v="16485"/>
    <x v="138"/>
    <x v="29"/>
    <s v="LIFT IFTS 25-02 CAN"/>
    <s v="IFTS"/>
    <n v="73"/>
    <s v="ACS"/>
    <n v="32"/>
    <m/>
    <s v="X"/>
    <x v="6"/>
    <s v="STDA"/>
    <s v="DECI_STD"/>
    <m/>
    <m/>
    <s v="PT NIT01"/>
    <s v="13:00"/>
    <s v="14:00"/>
    <d v="1899-12-30T01:00:00"/>
    <d v="1899-12-30T13:00:00"/>
    <d v="1899-12-30T14:00:00"/>
    <d v="1899-12-30T01:00:00"/>
    <s v="DCO"/>
    <s v="N/A"/>
  </r>
  <r>
    <n v="16486"/>
    <x v="138"/>
    <x v="29"/>
    <s v="LIFT IFTS 25-02 UK"/>
    <s v="IFTS"/>
    <n v="80"/>
    <s v="ACS"/>
    <n v="2"/>
    <m/>
    <s v="X"/>
    <x v="4"/>
    <s v="STDA"/>
    <s v="DECI_STD"/>
    <m/>
    <m/>
    <s v="PT NIT01"/>
    <s v="13:00"/>
    <s v="14:00"/>
    <d v="1899-12-30T01:00:00"/>
    <d v="1899-12-30T13:00:00"/>
    <d v="1899-12-30T14:00:00"/>
    <d v="1899-12-30T01:00:00"/>
    <s v="DCO"/>
    <s v="N/A"/>
  </r>
  <r>
    <n v="16487"/>
    <x v="138"/>
    <x v="29"/>
    <s v="LIFT IFTS QATAR 25-02"/>
    <s v="QATAR"/>
    <n v="74"/>
    <s v="ACS"/>
    <n v="1"/>
    <m/>
    <s v="X"/>
    <x v="1"/>
    <s v="STDA"/>
    <s v="DECI_STD"/>
    <m/>
    <m/>
    <s v="PT EMR04"/>
    <s v="13:00"/>
    <s v="14:00"/>
    <d v="1899-12-30T01:00:00"/>
    <d v="1899-12-30T13:00:00"/>
    <d v="1899-12-30T14:00:00"/>
    <d v="1899-12-30T01:00:00"/>
    <s v="DCO"/>
    <s v="N/A"/>
  </r>
  <r>
    <n v="16488"/>
    <x v="139"/>
    <x v="29"/>
    <s v="LIFT IFTS 24-04 JPN"/>
    <s v="IFTS"/>
    <n v="57"/>
    <s v="IFTS"/>
    <n v="9"/>
    <m/>
    <s v="X"/>
    <x v="5"/>
    <s v="NET"/>
    <s v="DCA"/>
    <m/>
    <n v="16489"/>
    <s v="NET SMI01"/>
    <s v="05:30"/>
    <s v="06:30"/>
    <d v="1899-12-30T01:00:00"/>
    <d v="1899-12-30T05:30:00"/>
    <d v="1899-12-30T06:30:00"/>
    <d v="1899-12-30T01:00:00"/>
    <s v="DCO"/>
    <s v="N/A"/>
  </r>
  <r>
    <n v="16489"/>
    <x v="139"/>
    <x v="29"/>
    <s v="LIFT IFTS 24-04 JPN"/>
    <s v="IFTS"/>
    <n v="55"/>
    <s v="ACS"/>
    <n v="14"/>
    <m/>
    <s v="X"/>
    <x v="4"/>
    <s v="NET"/>
    <s v="DCA"/>
    <m/>
    <n v="16488"/>
    <s v="NET SMI01"/>
    <d v="1899-12-30T05:30:00"/>
    <d v="1899-12-30T06:30:00"/>
    <d v="1899-12-30T01:00:00"/>
    <d v="1899-12-30T05:30:00"/>
    <d v="1899-12-30T06:30:00"/>
    <d v="1899-12-30T01:00:00"/>
    <s v="DCO"/>
    <s v="N/A"/>
  </r>
  <r>
    <n v="16490"/>
    <x v="139"/>
    <x v="29"/>
    <s v="LIFT IFTS 24-04 CAN"/>
    <s v="IFTS"/>
    <n v="52"/>
    <s v="ACS"/>
    <n v="13"/>
    <m/>
    <s v="X"/>
    <x v="0"/>
    <s v="NET"/>
    <s v="ATAG_DECI"/>
    <m/>
    <n v="16491"/>
    <s v="NET ATAG02"/>
    <s v="05:30"/>
    <s v="06:30"/>
    <d v="1899-12-30T01:00:00"/>
    <s v="05:30"/>
    <s v="06:30"/>
    <d v="1899-12-30T01:00:00"/>
    <s v="DCO"/>
    <s v="N/A"/>
  </r>
  <r>
    <n v="16491"/>
    <x v="139"/>
    <x v="29"/>
    <s v="LIFT IFTS 24-04 CAN"/>
    <s v="IFTS"/>
    <n v="54"/>
    <s v="IFTS"/>
    <n v="23"/>
    <m/>
    <s v="X"/>
    <x v="1"/>
    <s v="NET"/>
    <s v="ATAG_DECI"/>
    <m/>
    <n v="16490"/>
    <s v="NET ATAG02"/>
    <d v="1899-12-30T05:30:00"/>
    <d v="1899-12-30T06:30:00"/>
    <d v="1899-12-30T01:00:00"/>
    <d v="1899-12-30T05:30:00"/>
    <d v="1899-12-30T06:30:00"/>
    <d v="1899-12-30T01:00:00"/>
    <s v="DCO"/>
    <s v="N/A"/>
  </r>
  <r>
    <n v="16492"/>
    <x v="139"/>
    <x v="29"/>
    <s v="IFTS LIFT 24-01 QATAR"/>
    <s v="QATAR"/>
    <n v="40"/>
    <s v="ACS"/>
    <n v="10"/>
    <s v="X"/>
    <m/>
    <x v="6"/>
    <s v="STDA"/>
    <s v="DECI_STD"/>
    <m/>
    <m/>
    <s v="PT NAVB02"/>
    <s v="05:30"/>
    <s v="06:30"/>
    <d v="1899-12-30T01:00:00"/>
    <s v="05:30"/>
    <s v="06:30"/>
    <d v="1899-12-30T01:00:00"/>
    <s v="DCO"/>
    <s v="N/A"/>
  </r>
  <r>
    <n v="16493"/>
    <x v="139"/>
    <x v="29"/>
    <s v="LIFT IFTS 24-05 AUT"/>
    <s v="IFTS"/>
    <n v="65"/>
    <s v="ACS"/>
    <n v="1"/>
    <m/>
    <s v="X"/>
    <x v="5"/>
    <s v="STDA"/>
    <s v="DECI_STD_NVG"/>
    <m/>
    <m/>
    <s v="FMS R2RNVG01"/>
    <s v="07:00"/>
    <s v="08:00"/>
    <d v="1899-12-30T01:00:00"/>
    <d v="1899-12-30T07:00:00"/>
    <d v="1899-12-30T08:00:00"/>
    <d v="1899-12-30T01:00:00"/>
    <s v="DCO"/>
    <s v="N/A"/>
  </r>
  <r>
    <n v="16494"/>
    <x v="139"/>
    <x v="29"/>
    <s v="LIFT IFTS QATAR 25-01"/>
    <s v="QATAR"/>
    <n v="63"/>
    <s v="ACS"/>
    <n v="32"/>
    <m/>
    <s v="X"/>
    <x v="4"/>
    <s v="STDA"/>
    <s v="DECI_STD"/>
    <m/>
    <m/>
    <s v="PT NAVB01"/>
    <s v="07:00"/>
    <d v="1899-12-30T08:00:00"/>
    <d v="1899-12-30T01:00:00"/>
    <d v="1899-12-30T07:00:00"/>
    <d v="1899-12-30T08:00:00"/>
    <d v="1899-12-30T01:00:00"/>
    <s v="DCO"/>
    <s v="N/A"/>
  </r>
  <r>
    <n v="16495"/>
    <x v="139"/>
    <x v="29"/>
    <s v="LIFT IFTS 24-05 AUT"/>
    <s v="IFTS"/>
    <n v="64"/>
    <s v="ACS"/>
    <n v="2"/>
    <m/>
    <s v="X"/>
    <x v="0"/>
    <s v="STDA"/>
    <s v="DECI_STD_NVG"/>
    <m/>
    <m/>
    <s v="FMS R2RNVG01"/>
    <s v="07:00"/>
    <s v="08:00"/>
    <d v="1899-12-30T01:00:00"/>
    <s v="07:00"/>
    <s v="08:00"/>
    <d v="1899-12-30T01:00:00"/>
    <s v="DCO"/>
    <s v="N/A"/>
  </r>
  <r>
    <n v="16496"/>
    <x v="139"/>
    <x v="29"/>
    <s v="LIFT IFTS QATAR 25-01"/>
    <s v="QATAR"/>
    <n v="68"/>
    <s v="ACS"/>
    <n v="17"/>
    <m/>
    <s v="X"/>
    <x v="1"/>
    <s v="STDA"/>
    <s v="DECI_STD"/>
    <m/>
    <m/>
    <s v="PT NAV01"/>
    <s v="07:00"/>
    <s v="08:00"/>
    <d v="1899-12-30T01:00:00"/>
    <s v="07:00"/>
    <s v="08:00"/>
    <d v="1899-12-30T01:00:00"/>
    <s v="DCO"/>
    <s v="N/A"/>
  </r>
  <r>
    <n v="16497"/>
    <x v="139"/>
    <x v="29"/>
    <s v="LIFT IFTS QATAR 25-02"/>
    <s v="QATAR"/>
    <n v="71"/>
    <s v="ACS"/>
    <n v="9"/>
    <m/>
    <s v="X"/>
    <x v="6"/>
    <s v="STDA"/>
    <s v="DECI_SONIC"/>
    <m/>
    <m/>
    <s v="FMS CF02"/>
    <s v="07:00"/>
    <s v="08:00"/>
    <d v="1899-12-30T01:00:00"/>
    <s v="07:00"/>
    <s v="08:00"/>
    <d v="1899-12-30T01:00:00"/>
    <s v="DCO"/>
    <s v="N/A"/>
  </r>
  <r>
    <n v="16498"/>
    <x v="139"/>
    <x v="29"/>
    <s v="LIFT 24-44 ITA"/>
    <s v="AMI"/>
    <n v="73"/>
    <s v="ACS"/>
    <n v="5"/>
    <s v="X"/>
    <m/>
    <x v="5"/>
    <s v="NET"/>
    <s v="ATAG"/>
    <m/>
    <n v="16499"/>
    <s v="SD AAI01"/>
    <s v="08:30"/>
    <s v="09:30"/>
    <d v="1899-12-30T01:00:00"/>
    <s v="08:30"/>
    <s v="09:30"/>
    <d v="1899-12-30T01:00:00"/>
    <s v="DCO"/>
    <s v="N/A"/>
  </r>
  <r>
    <n v="16499"/>
    <x v="139"/>
    <x v="29"/>
    <s v="LIFT 24-44 ITA"/>
    <s v="AMI"/>
    <n v="71"/>
    <s v="ACS"/>
    <n v="13"/>
    <s v="X"/>
    <m/>
    <x v="4"/>
    <s v="NET"/>
    <s v="ATAG"/>
    <m/>
    <n v="16498"/>
    <s v="SD AAI01"/>
    <d v="1899-12-30T08:30:00"/>
    <d v="1899-12-30T09:30:00"/>
    <d v="1899-12-30T01:00:00"/>
    <d v="1899-12-30T08:30:00"/>
    <d v="1899-12-30T09:30:00"/>
    <d v="1899-12-30T01:00:00"/>
    <s v="DCO"/>
    <s v="N/A"/>
  </r>
  <r>
    <n v="16500"/>
    <x v="139"/>
    <x v="29"/>
    <s v="LIFT 25-41"/>
    <s v="AMI"/>
    <n v="79"/>
    <s v="ACS"/>
    <n v="10"/>
    <s v="X"/>
    <m/>
    <x v="0"/>
    <s v="STDA"/>
    <s v="PGM"/>
    <m/>
    <m/>
    <s v="SD PGM01"/>
    <s v="08:30"/>
    <s v="09:30"/>
    <d v="1899-12-30T01:00:00"/>
    <d v="1899-12-30T08:35:00"/>
    <d v="1899-12-30T09:35:00"/>
    <d v="1899-12-30T01:00:00"/>
    <s v="DCO"/>
    <s v="N/A"/>
  </r>
  <r>
    <n v="16501"/>
    <x v="139"/>
    <x v="29"/>
    <s v="LIFT 25-41"/>
    <s v="AMI"/>
    <n v="76"/>
    <s v="IFTS"/>
    <n v="23"/>
    <s v="X"/>
    <m/>
    <x v="1"/>
    <s v="STDA"/>
    <s v="PGM"/>
    <m/>
    <m/>
    <s v="SD PGM01"/>
    <d v="1899-12-30T08:30:00"/>
    <d v="1899-12-30T09:30:00"/>
    <d v="1899-12-30T01:00:00"/>
    <d v="1899-12-30T08:30:00"/>
    <d v="1899-12-30T09:30:00"/>
    <d v="1899-12-30T01:00:00"/>
    <s v="DCO"/>
    <s v="N/A"/>
  </r>
  <r>
    <n v="16502"/>
    <x v="139"/>
    <x v="29"/>
    <s v="LIFT IFTS QATAR 25-02"/>
    <s v="QATAR"/>
    <n v="74"/>
    <s v="ACS"/>
    <n v="14"/>
    <m/>
    <s v="X"/>
    <x v="6"/>
    <s v="STDA"/>
    <s v="DECI_SONIC"/>
    <m/>
    <m/>
    <s v="FMS CF02"/>
    <s v="08:30"/>
    <s v="09:30"/>
    <d v="1899-12-30T01:00:00"/>
    <s v="08:30"/>
    <s v="09:30"/>
    <d v="1899-12-30T01:00:00"/>
    <s v="DCO"/>
    <s v="N/A"/>
  </r>
  <r>
    <n v="16503"/>
    <x v="139"/>
    <x v="29"/>
    <s v="LIFT IFTS 25-01 HUN"/>
    <s v="IFTS"/>
    <n v="70"/>
    <s v="ACS"/>
    <n v="32"/>
    <m/>
    <s v="X"/>
    <x v="5"/>
    <s v="NET"/>
    <s v="DECI_STD"/>
    <m/>
    <n v="16504"/>
    <s v="FMSC OACM02"/>
    <s v="10:00"/>
    <s v="11:00"/>
    <d v="1899-12-30T01:00:00"/>
    <d v="1899-12-30T10:00:00"/>
    <d v="1899-12-30T11:00:00"/>
    <d v="1899-12-30T01:00:00"/>
    <s v="DCO"/>
    <s v="N/A"/>
  </r>
  <r>
    <n v="16504"/>
    <x v="139"/>
    <x v="29"/>
    <s v="IP"/>
    <s v="Support IFTS"/>
    <m/>
    <s v="ACS"/>
    <n v="2"/>
    <m/>
    <s v="X"/>
    <x v="4"/>
    <s v="NET"/>
    <s v="DECI_STD"/>
    <m/>
    <n v="16503"/>
    <s v="SUPP"/>
    <d v="1899-12-30T10:00:00"/>
    <d v="1899-12-30T11:00:00"/>
    <d v="1899-12-30T01:00:00"/>
    <d v="1899-12-30T10:00:00"/>
    <d v="1899-12-30T11:00:00"/>
    <d v="1899-12-30T01:00:00"/>
    <s v="DCO"/>
    <s v="N/A"/>
  </r>
  <r>
    <n v="16505"/>
    <x v="139"/>
    <x v="29"/>
    <s v="LIFT 25-41"/>
    <s v="AMI"/>
    <n v="80"/>
    <s v="ACS"/>
    <n v="17"/>
    <s v="X"/>
    <m/>
    <x v="0"/>
    <s v="STDA"/>
    <s v="PGM"/>
    <m/>
    <m/>
    <s v="SD PGM01"/>
    <s v="10:00"/>
    <s v="11:00"/>
    <d v="1899-12-30T01:00:00"/>
    <s v="10:00"/>
    <s v="11:00"/>
    <d v="1899-12-30T01:00:00"/>
    <s v="DCO"/>
    <s v="N/A"/>
  </r>
  <r>
    <n v="16506"/>
    <x v="139"/>
    <x v="29"/>
    <s v="LIFT 25-41"/>
    <s v="AMI"/>
    <n v="81"/>
    <s v="ACS"/>
    <n v="9"/>
    <s v="X"/>
    <m/>
    <x v="1"/>
    <s v="STDA"/>
    <s v="PGM"/>
    <m/>
    <m/>
    <s v="SD PGM01"/>
    <d v="1899-12-30T10:00:00"/>
    <d v="1899-12-30T11:00:00"/>
    <d v="1899-12-30T01:00:00"/>
    <s v="10:00"/>
    <s v="11:00"/>
    <d v="1899-12-30T01:00:00"/>
    <s v="DCO"/>
    <s v="N/A"/>
  </r>
  <r>
    <n v="16507"/>
    <x v="139"/>
    <x v="29"/>
    <s v="LIFT IFTS QATAR 25-02"/>
    <s v="QATAR"/>
    <n v="75"/>
    <s v="ACS"/>
    <n v="1"/>
    <m/>
    <s v="X"/>
    <x v="6"/>
    <s v="STDA"/>
    <s v="DECI_SONIC"/>
    <m/>
    <m/>
    <s v="FMS CF02"/>
    <s v="10:00"/>
    <s v="11:00"/>
    <d v="1899-12-30T01:00:00"/>
    <s v="10:00"/>
    <s v="11:00"/>
    <d v="1899-12-30T01:00:00"/>
    <s v="DCO"/>
    <s v="N/A"/>
  </r>
  <r>
    <n v="16508"/>
    <x v="139"/>
    <x v="29"/>
    <s v="LIP 24-01 ITA"/>
    <s v="AMI"/>
    <n v="58"/>
    <s v="AMI"/>
    <n v="38"/>
    <m/>
    <s v="X"/>
    <x v="3"/>
    <s v="STDA"/>
    <s v="DECI_STD"/>
    <m/>
    <m/>
    <s v="RI SEM"/>
    <d v="1899-12-30T09:15:00"/>
    <d v="1899-12-30T10:15:00"/>
    <d v="1899-12-30T01:00:00"/>
    <d v="1899-12-30T09:15:00"/>
    <d v="1899-12-30T10:15:00"/>
    <d v="1899-12-30T01:00:00"/>
    <s v="DCO"/>
    <s v="N/A"/>
  </r>
  <r>
    <n v="16509"/>
    <x v="140"/>
    <x v="30"/>
    <s v="LIFT IFTS QATAR 25-01"/>
    <s v="QATAR"/>
    <n v="66"/>
    <s v="ACS"/>
    <n v="9"/>
    <m/>
    <s v="X"/>
    <x v="5"/>
    <s v="NET"/>
    <s v="DECI_STD"/>
    <m/>
    <n v="16510"/>
    <s v="NET BTFFB01"/>
    <s v="09:00"/>
    <s v="10:00"/>
    <d v="1899-12-30T01:00:00"/>
    <d v="1899-12-30T09:00:00"/>
    <d v="1899-12-30T10:00:00"/>
    <d v="1899-12-30T01:00:00"/>
    <s v="DCO"/>
    <s v="N/A"/>
  </r>
  <r>
    <n v="16510"/>
    <x v="140"/>
    <x v="30"/>
    <s v="IFTS 25-01 QAT"/>
    <s v="QATAR"/>
    <n v="77"/>
    <s v="ACS"/>
    <n v="17"/>
    <s v="X"/>
    <m/>
    <x v="4"/>
    <s v="NET"/>
    <s v="DECI_STD"/>
    <m/>
    <n v="16509"/>
    <s v="NET BTFFB01"/>
    <d v="1899-12-30T09:00:00"/>
    <d v="1899-12-30T10:00:00"/>
    <d v="1899-12-30T01:00:00"/>
    <d v="1899-12-30T09:00:00"/>
    <d v="1899-12-30T10:00:00"/>
    <d v="1899-12-30T01:00:00"/>
    <s v="DCO"/>
    <s v="N/A"/>
  </r>
  <r>
    <n v="16511"/>
    <x v="140"/>
    <x v="30"/>
    <s v="LIFT IFTS 24-04 JPN"/>
    <s v="IFTS"/>
    <n v="55"/>
    <s v="IFTS"/>
    <n v="9"/>
    <m/>
    <s v="X"/>
    <x v="0"/>
    <s v="NET"/>
    <s v="DCA"/>
    <m/>
    <n v="16512"/>
    <s v="NET SMI02"/>
    <s v="09:00"/>
    <s v="10:00"/>
    <d v="1899-12-30T01:00:00"/>
    <d v="1899-12-30T09:00:00"/>
    <d v="1899-12-30T10:00:00"/>
    <d v="1899-12-30T01:00:00"/>
    <s v="DCO"/>
    <s v="N/A"/>
  </r>
  <r>
    <n v="16512"/>
    <x v="140"/>
    <x v="30"/>
    <s v="LIFT IFTS 24-04 JPN"/>
    <s v="IFTS"/>
    <n v="57"/>
    <s v="ACS"/>
    <n v="32"/>
    <m/>
    <s v="X"/>
    <x v="1"/>
    <s v="NET"/>
    <s v="DCA"/>
    <m/>
    <n v="16511"/>
    <s v="NET SMI02"/>
    <d v="1899-12-30T09:00:00"/>
    <d v="1899-12-30T10:00:00"/>
    <d v="1899-12-30T01:00:00"/>
    <d v="1899-12-30T09:00:00"/>
    <d v="1899-12-30T10:00:00"/>
    <d v="1899-12-30T01:00:00"/>
    <s v="DCO"/>
    <s v="N/A"/>
  </r>
  <r>
    <n v="16513"/>
    <x v="140"/>
    <x v="30"/>
    <s v="LIFT IFTS QATAR 25-02"/>
    <s v="QATAR"/>
    <n v="74"/>
    <s v="ACS"/>
    <n v="2"/>
    <m/>
    <s v="X"/>
    <x v="6"/>
    <s v="STDA"/>
    <s v="DECI_STD"/>
    <m/>
    <m/>
    <s v="FMS CF03"/>
    <s v="09:00"/>
    <s v="10:00"/>
    <d v="1899-12-30T01:00:00"/>
    <s v="09:00"/>
    <s v="10:00"/>
    <d v="1899-12-30T01:00:00"/>
    <s v="DCO"/>
    <s v="N/A"/>
  </r>
  <r>
    <n v="16514"/>
    <x v="140"/>
    <x v="30"/>
    <s v="LIFT IFTS 25-01 HUN"/>
    <s v="IFTS"/>
    <n v="71"/>
    <s v="ACS"/>
    <n v="14"/>
    <m/>
    <s v="X"/>
    <x v="5"/>
    <s v="NET"/>
    <s v="DECI_STD"/>
    <m/>
    <n v="16515"/>
    <s v="FMSC OACM01"/>
    <s v="10:30"/>
    <s v="11:30"/>
    <d v="1899-12-30T01:00:00"/>
    <d v="1899-12-30T10:30:00"/>
    <d v="1899-12-30T11:30:00"/>
    <d v="1899-12-30T01:00:00"/>
    <s v="DCO"/>
    <s v="N/A"/>
  </r>
  <r>
    <n v="16515"/>
    <x v="140"/>
    <x v="30"/>
    <s v="IP"/>
    <s v="Support IFTS"/>
    <m/>
    <s v="ACS"/>
    <n v="12"/>
    <m/>
    <s v="X"/>
    <x v="4"/>
    <s v="NET"/>
    <s v="DECI_STD"/>
    <m/>
    <n v="16514"/>
    <s v="SUPP"/>
    <d v="1899-12-30T10:30:00"/>
    <d v="1899-12-30T11:30:00"/>
    <d v="1899-12-30T01:00:00"/>
    <d v="1899-12-30T10:30:00"/>
    <d v="1899-12-30T11:30:00"/>
    <d v="1899-12-30T01:00:00"/>
    <s v="SDC"/>
    <s v="N/A"/>
  </r>
  <r>
    <n v="16516"/>
    <x v="140"/>
    <x v="30"/>
    <s v="LIFT 25-41"/>
    <s v="AMI"/>
    <n v="80"/>
    <s v="ACS"/>
    <n v="13"/>
    <s v="X"/>
    <m/>
    <x v="0"/>
    <s v="NET"/>
    <s v="PGM"/>
    <m/>
    <n v="16517"/>
    <s v="SD PGM02"/>
    <s v="10:30"/>
    <s v="11:30"/>
    <d v="1899-12-30T01:00:00"/>
    <s v="10:30"/>
    <s v="11:30"/>
    <d v="1899-12-30T01:00:00"/>
    <s v="DCO"/>
    <s v="N/A"/>
  </r>
  <r>
    <n v="16517"/>
    <x v="140"/>
    <x v="30"/>
    <s v="LIFT 25-41"/>
    <s v="AMI"/>
    <n v="81"/>
    <s v="ACS"/>
    <n v="10"/>
    <s v="X"/>
    <m/>
    <x v="1"/>
    <s v="NET"/>
    <s v="PGM"/>
    <m/>
    <n v="16516"/>
    <s v="SD PGM02"/>
    <d v="1899-12-30T10:30:00"/>
    <d v="1899-12-30T11:30:00"/>
    <d v="1899-12-30T01:00:00"/>
    <d v="1899-12-30T10:30:00"/>
    <d v="1899-12-30T11:30:00"/>
    <d v="1899-12-30T01:00:00"/>
    <s v="DCO"/>
    <s v="N/A"/>
  </r>
  <r>
    <n v="16518"/>
    <x v="140"/>
    <x v="30"/>
    <s v="LIP 24-01 ITA"/>
    <s v="AMI"/>
    <n v="58"/>
    <s v="AMI"/>
    <n v="38"/>
    <m/>
    <s v="X"/>
    <x v="6"/>
    <s v="STDA"/>
    <s v="DECI_STD"/>
    <m/>
    <m/>
    <s v="RI SEM"/>
    <s v="10:30"/>
    <s v="11:30"/>
    <d v="1899-12-30T01:00:00"/>
    <s v="10:30"/>
    <s v="11:30"/>
    <d v="1899-12-30T01:00:00"/>
    <s v="DCO"/>
    <s v="N/A"/>
  </r>
  <r>
    <n v="16519"/>
    <x v="140"/>
    <x v="30"/>
    <s v="LIFT 25-41"/>
    <s v="AMI"/>
    <n v="76"/>
    <s v="IFTS"/>
    <n v="23"/>
    <s v="X"/>
    <m/>
    <x v="5"/>
    <s v="NET"/>
    <s v="PGM"/>
    <m/>
    <n v="16520"/>
    <s v="SD PGM02"/>
    <s v="12:00"/>
    <s v="13:00"/>
    <d v="1899-12-30T01:00:00"/>
    <d v="1899-12-30T12:00:00"/>
    <d v="1899-12-30T13:00:00"/>
    <d v="1899-12-30T01:00:00"/>
    <s v="RSLD"/>
    <s v="CD3"/>
  </r>
  <r>
    <n v="16520"/>
    <x v="140"/>
    <x v="30"/>
    <s v="LIFT 25-41"/>
    <s v="AMI"/>
    <n v="79"/>
    <s v="ACS"/>
    <n v="9"/>
    <s v="X"/>
    <m/>
    <x v="4"/>
    <s v="NET"/>
    <s v="PGM"/>
    <m/>
    <n v="16519"/>
    <s v="SD PGM02"/>
    <d v="1899-12-30T12:00:00"/>
    <d v="1899-12-30T13:00:00"/>
    <d v="1899-12-30T01:00:00"/>
    <d v="1899-12-30T12:00:00"/>
    <d v="1899-12-30T13:00:00"/>
    <d v="1899-12-30T01:00:00"/>
    <s v="RSLD"/>
    <s v="CD3"/>
  </r>
  <r>
    <n v="16521"/>
    <x v="140"/>
    <x v="30"/>
    <s v="LIFT IFTS 24-05 AUT"/>
    <s v="IFTS"/>
    <n v="64"/>
    <s v="ACS"/>
    <n v="2"/>
    <m/>
    <s v="X"/>
    <x v="0"/>
    <s v="NET"/>
    <s v="DCA"/>
    <m/>
    <n v="16522"/>
    <s v="NET ADCA01"/>
    <s v="12:00"/>
    <d v="1899-12-30T13:00:00"/>
    <d v="1899-12-30T01:00:00"/>
    <s v="12:00"/>
    <d v="1899-12-30T13:00:00"/>
    <d v="1899-12-30T01:00:00"/>
    <s v="DCO"/>
    <s v="N/A"/>
  </r>
  <r>
    <n v="16522"/>
    <x v="140"/>
    <x v="30"/>
    <s v="LIFT IFTS 24-05 AUT"/>
    <s v="IFTS"/>
    <n v="65"/>
    <s v="ACS"/>
    <n v="17"/>
    <m/>
    <s v="X"/>
    <x v="1"/>
    <s v="NET"/>
    <s v="DCA"/>
    <m/>
    <n v="16521"/>
    <s v="NET ADCA01"/>
    <d v="1899-12-30T12:00:00"/>
    <d v="1899-12-30T13:00:00"/>
    <d v="1899-12-30T01:00:00"/>
    <d v="1899-12-30T12:00:00"/>
    <d v="1899-12-30T13:00:00"/>
    <d v="1899-12-30T01:00:00"/>
    <s v="DCO"/>
    <s v="N/A"/>
  </r>
  <r>
    <n v="16523"/>
    <x v="140"/>
    <x v="30"/>
    <s v="LIFT IFTS QATAR 25-02"/>
    <s v="QATAR"/>
    <n v="75"/>
    <s v="IFTS"/>
    <n v="9"/>
    <m/>
    <s v="X"/>
    <x v="6"/>
    <s v="STDA"/>
    <s v="DECI_STD"/>
    <m/>
    <m/>
    <s v="FMS CF03"/>
    <s v="12:00"/>
    <s v="13:00"/>
    <d v="1899-12-30T01:00:00"/>
    <s v="12:00"/>
    <s v="13:00"/>
    <d v="1899-12-30T01:00:00"/>
    <s v="DCO"/>
    <s v="N/A"/>
  </r>
  <r>
    <n v="16524"/>
    <x v="140"/>
    <x v="30"/>
    <s v="LIFT IFTS 25-01 HUN"/>
    <s v="IFTS"/>
    <n v="70"/>
    <s v="ACS"/>
    <n v="12"/>
    <m/>
    <s v="X"/>
    <x v="5"/>
    <s v="NET"/>
    <s v="DECI_STD"/>
    <m/>
    <n v="16525"/>
    <s v="FMSC HACM01"/>
    <s v="13:30"/>
    <s v="14:30"/>
    <d v="1899-12-30T01:00:00"/>
    <s v="13:30"/>
    <s v="14:30"/>
    <d v="1899-12-30T01:00:00"/>
    <s v="DCO"/>
    <s v="N/A"/>
  </r>
  <r>
    <n v="16525"/>
    <x v="140"/>
    <x v="30"/>
    <s v="IP"/>
    <s v="Support IFTS"/>
    <m/>
    <s v="ACS"/>
    <n v="14"/>
    <m/>
    <s v="X"/>
    <x v="4"/>
    <s v="NET"/>
    <s v="DECI_STD"/>
    <m/>
    <n v="16524"/>
    <s v="SUPP"/>
    <d v="1899-12-30T13:30:00"/>
    <d v="1899-12-30T14:30:00"/>
    <d v="1899-12-30T01:00:00"/>
    <d v="1899-12-30T13:30:00"/>
    <d v="1899-12-30T14:30:00"/>
    <d v="1899-12-30T01:00:00"/>
    <s v="SDC"/>
    <s v="N/A"/>
  </r>
  <r>
    <n v="16526"/>
    <x v="140"/>
    <x v="30"/>
    <s v="LIFT IFTS 25-02 CAN"/>
    <s v="IFTS"/>
    <n v="74"/>
    <s v="ACS"/>
    <n v="5"/>
    <m/>
    <s v="X"/>
    <x v="6"/>
    <s v="STDA"/>
    <s v="DECI_STD"/>
    <m/>
    <m/>
    <s v="FMS NIT01"/>
    <s v="13:30"/>
    <s v="14:30"/>
    <d v="1899-12-30T01:00:00"/>
    <d v="1899-12-30T13:30:00"/>
    <d v="1899-12-30T14:30:00"/>
    <d v="1899-12-30T01:00:00"/>
    <s v="DCO"/>
    <s v="N/A"/>
  </r>
  <r>
    <n v="16527"/>
    <x v="140"/>
    <x v="30"/>
    <s v="LIFT IFTS 25-02 CAN"/>
    <s v="IFTS"/>
    <n v="72"/>
    <s v="ACS"/>
    <n v="13"/>
    <m/>
    <s v="X"/>
    <x v="0"/>
    <s v="STDA"/>
    <s v="DECI_STD"/>
    <m/>
    <m/>
    <s v="FMS NIT01"/>
    <s v="13:00"/>
    <s v="14:00"/>
    <d v="1899-12-30T01:00:00"/>
    <d v="1899-12-30T13:30:00"/>
    <d v="1899-12-30T14:30:00"/>
    <d v="1899-12-30T01:00:00"/>
    <s v="DCO"/>
    <s v="N/A"/>
  </r>
  <r>
    <n v="16528"/>
    <x v="140"/>
    <x v="30"/>
    <s v="IFTS 25-01 QAT"/>
    <s v="QATAR"/>
    <n v="77"/>
    <s v="IFTS"/>
    <n v="9"/>
    <s v="X"/>
    <m/>
    <x v="5"/>
    <s v="NET"/>
    <s v="ATAG"/>
    <m/>
    <n v="16529"/>
    <s v="NET BTFFB02"/>
    <s v="15:00"/>
    <s v="16:00"/>
    <d v="1899-12-30T01:00:00"/>
    <s v="15:00"/>
    <s v="16:00"/>
    <d v="1899-12-30T01:00:00"/>
    <s v="DCO"/>
    <s v="N/A"/>
  </r>
  <r>
    <n v="16529"/>
    <x v="140"/>
    <x v="30"/>
    <s v="LIFT IFTS QATAR 25-01"/>
    <s v="QATAR"/>
    <n v="66"/>
    <s v="ACS"/>
    <n v="2"/>
    <m/>
    <s v="X"/>
    <x v="4"/>
    <s v="NET"/>
    <s v="ATAG"/>
    <m/>
    <n v="16528"/>
    <s v="NET BTTFB02"/>
    <d v="1899-12-30T15:00:00"/>
    <d v="1899-12-30T16:00:00"/>
    <d v="1899-12-30T01:00:00"/>
    <d v="1899-12-30T15:00:00"/>
    <d v="1899-12-30T16:00:00"/>
    <d v="1899-12-30T01:00:00"/>
    <s v="DCO"/>
    <s v="N/A"/>
  </r>
  <r>
    <n v="16530"/>
    <x v="140"/>
    <x v="30"/>
    <s v="LIP 25-01"/>
    <s v="AMI"/>
    <n v="83"/>
    <s v="IFTS"/>
    <n v="23"/>
    <m/>
    <s v="X"/>
    <x v="6"/>
    <s v="STDA"/>
    <s v="LOW LEVEL"/>
    <m/>
    <m/>
    <s v="SD SLL02"/>
    <s v="15:00"/>
    <s v="16:00"/>
    <d v="1899-12-30T01:00:00"/>
    <d v="1899-12-30T15:00:00"/>
    <d v="1899-12-30T16:00:00"/>
    <d v="1899-12-30T01:00:00"/>
    <s v="DCO"/>
    <s v="N/A"/>
  </r>
  <r>
    <n v="16531"/>
    <x v="140"/>
    <x v="30"/>
    <s v="LIFT IFTS QATAR 25-02"/>
    <s v="QATAR"/>
    <n v="71"/>
    <s v="ACS"/>
    <n v="9"/>
    <m/>
    <s v="X"/>
    <x v="1"/>
    <s v="STDA"/>
    <s v="DECI_STD"/>
    <m/>
    <m/>
    <s v="FMS CF03"/>
    <s v="15:00"/>
    <s v="16:00"/>
    <d v="1899-12-30T01:00:00"/>
    <d v="1899-12-30T15:00:00"/>
    <d v="1899-12-30T16:00:00"/>
    <d v="1899-12-30T01:00:00"/>
    <s v="DCO"/>
    <s v="N/A"/>
  </r>
  <r>
    <n v="16532"/>
    <x v="140"/>
    <x v="30"/>
    <s v="LIFT IFTS QATAR 25-02"/>
    <s v="QATAR"/>
    <n v="73"/>
    <s v="ACS"/>
    <n v="32"/>
    <m/>
    <s v="X"/>
    <x v="0"/>
    <s v="STDA"/>
    <s v="DECI_SONIC"/>
    <m/>
    <m/>
    <s v="FMS CF02"/>
    <s v="15:00"/>
    <s v="16:00"/>
    <d v="1899-12-30T01:00:00"/>
    <d v="1899-12-30T15:00:00"/>
    <d v="1899-12-30T16:00:00"/>
    <d v="1899-12-30T01:00:00"/>
    <s v="DCO"/>
    <s v="N/A"/>
  </r>
  <r>
    <n v="16533"/>
    <x v="140"/>
    <x v="30"/>
    <s v="LIFT 24-45 ITA"/>
    <s v="AMI"/>
    <n v="34"/>
    <s v="ACS"/>
    <n v="5"/>
    <s v="X"/>
    <m/>
    <x v="5"/>
    <s v="NET"/>
    <s v="DECI_STD"/>
    <m/>
    <n v="16534"/>
    <s v="SD OACM01"/>
    <s v="16:30"/>
    <d v="1899-12-30T17:00:00"/>
    <d v="1899-12-30T00:30:00"/>
    <s v="16:30"/>
    <d v="1899-12-30T17:15:00"/>
    <d v="1899-12-30T00:45:00"/>
    <s v="DCO"/>
    <s v="N/A"/>
  </r>
  <r>
    <n v="16534"/>
    <x v="140"/>
    <x v="30"/>
    <s v="IP"/>
    <s v="Support AMI"/>
    <m/>
    <s v="ACS"/>
    <n v="13"/>
    <m/>
    <s v="X"/>
    <x v="4"/>
    <s v="NET"/>
    <s v="DECI_STD"/>
    <m/>
    <n v="16533"/>
    <s v="SUPP"/>
    <d v="1899-12-30T16:30:00"/>
    <d v="1899-12-30T17:00:00"/>
    <d v="1899-12-30T00:30:00"/>
    <d v="1899-12-30T16:30:00"/>
    <d v="1899-12-30T17:15:00"/>
    <d v="1899-12-30T00:45:00"/>
    <s v="SDC"/>
    <s v="N/A"/>
  </r>
  <r>
    <n v="16535"/>
    <x v="140"/>
    <x v="30"/>
    <s v="LIFT 25-41"/>
    <s v="AMI"/>
    <n v="82"/>
    <s v="ACS"/>
    <n v="12"/>
    <s v="X"/>
    <m/>
    <x v="6"/>
    <s v="STDA"/>
    <s v="PGM"/>
    <m/>
    <m/>
    <s v="SD PGM01"/>
    <s v="16:30"/>
    <s v="17:30"/>
    <d v="1899-12-30T01:00:00"/>
    <d v="1899-12-30T16:30:00"/>
    <d v="1899-12-30T17:30:00"/>
    <d v="1899-12-30T01:00:00"/>
    <s v="DCO"/>
    <s v="N/A"/>
  </r>
  <r>
    <n v="16536"/>
    <x v="140"/>
    <x v="30"/>
    <s v="LIFT IFTS QATAR 25-02"/>
    <s v="QATAR"/>
    <n v="72"/>
    <s v="ACS"/>
    <n v="10"/>
    <m/>
    <s v="X"/>
    <x v="0"/>
    <s v="STDA"/>
    <s v="DECI_SONIC"/>
    <m/>
    <m/>
    <s v="FMS CF02"/>
    <s v="16:30"/>
    <s v="17:30"/>
    <d v="1899-12-30T01:00:00"/>
    <d v="1899-12-30T16:30:00"/>
    <d v="1899-12-30T17:30:00"/>
    <d v="1899-12-30T01:00:00"/>
    <s v="DCO"/>
    <s v="N/A"/>
  </r>
  <r>
    <n v="16537"/>
    <x v="141"/>
    <x v="30"/>
    <s v="LIFT IFTS 25-01 HUN"/>
    <s v="IFTS"/>
    <n v="71"/>
    <s v="ACS"/>
    <n v="2"/>
    <m/>
    <s v="X"/>
    <x v="5"/>
    <s v="NET"/>
    <s v="DECI_STD"/>
    <m/>
    <n v="16538"/>
    <s v="FMSC OACM02"/>
    <s v="09:00"/>
    <s v="10:00"/>
    <d v="1899-12-30T01:00:00"/>
    <s v="09:00"/>
    <s v="10:00"/>
    <d v="1899-12-30T01:00:00"/>
    <s v="DCO"/>
    <s v="N/A"/>
  </r>
  <r>
    <n v="16538"/>
    <x v="141"/>
    <x v="30"/>
    <s v="IP"/>
    <s v="Support IFTS"/>
    <m/>
    <s v="ACS"/>
    <n v="9"/>
    <m/>
    <s v="X"/>
    <x v="4"/>
    <s v="NET"/>
    <s v="DECI_STD"/>
    <m/>
    <n v="16537"/>
    <s v="SUPP"/>
    <d v="1899-12-30T09:00:00"/>
    <d v="1899-12-30T10:00:00"/>
    <d v="1899-12-30T01:00:00"/>
    <s v="09:00"/>
    <s v="10:00"/>
    <d v="1899-12-30T01:00:00"/>
    <s v="SDC"/>
    <s v="N/A"/>
  </r>
  <r>
    <n v="16539"/>
    <x v="141"/>
    <x v="30"/>
    <s v="LIFT 25-41"/>
    <s v="AMI"/>
    <n v="79"/>
    <s v="ACS"/>
    <n v="17"/>
    <s v="X"/>
    <m/>
    <x v="0"/>
    <s v="NET"/>
    <s v="PGM"/>
    <m/>
    <n v="16540"/>
    <s v="SD PGM02-CPL01"/>
    <s v="09:00"/>
    <s v="10:00"/>
    <d v="1899-12-30T01:00:00"/>
    <s v="09:00"/>
    <s v="10:00"/>
    <d v="1899-12-30T01:00:00"/>
    <s v="DCO"/>
    <s v="N/A"/>
  </r>
  <r>
    <n v="16540"/>
    <x v="141"/>
    <x v="30"/>
    <s v="LIFT 25-41"/>
    <s v="AMI"/>
    <n v="82"/>
    <s v="IFTS"/>
    <n v="9"/>
    <s v="X"/>
    <m/>
    <x v="1"/>
    <s v="NET"/>
    <s v="PGM"/>
    <m/>
    <n v="16539"/>
    <s v="SD PGM02"/>
    <d v="1899-12-30T09:00:00"/>
    <d v="1899-12-30T10:00:00"/>
    <d v="1899-12-30T01:00:00"/>
    <d v="1899-12-30T09:00:00"/>
    <d v="1899-12-30T10:00:00"/>
    <d v="1899-12-30T01:00:00"/>
    <s v="DCO"/>
    <s v="N/A"/>
  </r>
  <r>
    <n v="16541"/>
    <x v="141"/>
    <x v="30"/>
    <s v="LIFT IFTS QATAR 25-02"/>
    <s v="QATAR"/>
    <n v="73"/>
    <s v="ACS"/>
    <n v="32"/>
    <m/>
    <s v="X"/>
    <x v="6"/>
    <s v="STDA"/>
    <s v="DECI_STD"/>
    <m/>
    <m/>
    <s v="FMS CF03"/>
    <s v="09:00"/>
    <s v="10:00"/>
    <d v="1899-12-30T01:00:00"/>
    <s v="09:00"/>
    <s v="10:00"/>
    <d v="1899-12-30T01:00:00"/>
    <s v="DCO"/>
    <s v="N/A"/>
  </r>
  <r>
    <n v="16542"/>
    <x v="141"/>
    <x v="30"/>
    <s v="LIFT IFTS QATAR 25-02"/>
    <s v="QATAR"/>
    <n v="70"/>
    <s v="IFTS"/>
    <n v="23"/>
    <m/>
    <s v="X"/>
    <x v="3"/>
    <s v="STDA"/>
    <s v="DECI_STD"/>
    <m/>
    <m/>
    <s v="PT IFB01"/>
    <s v="09:00"/>
    <s v="10:00"/>
    <d v="1899-12-30T01:00:00"/>
    <s v="09:00"/>
    <s v="10:00"/>
    <d v="1899-12-30T01:00:00"/>
    <s v="DCO"/>
    <s v="N/A"/>
  </r>
  <r>
    <n v="16543"/>
    <x v="141"/>
    <x v="30"/>
    <s v="LIFT IFTS 24-05 AUT"/>
    <s v="IFTS"/>
    <n v="65"/>
    <s v="ACS"/>
    <n v="12"/>
    <m/>
    <s v="X"/>
    <x v="5"/>
    <s v="NET"/>
    <s v="DCA"/>
    <m/>
    <n v="16544"/>
    <s v="NET ADCA02"/>
    <s v="10:30"/>
    <s v="11:30"/>
    <d v="1899-12-30T01:00:00"/>
    <d v="1899-12-30T10:30:00"/>
    <d v="1899-12-30T11:30:00"/>
    <d v="1899-12-30T01:00:00"/>
    <s v="DCO"/>
    <s v="N/A"/>
  </r>
  <r>
    <n v="16544"/>
    <x v="141"/>
    <x v="30"/>
    <s v="LIFT IFTS 24-05 AUT"/>
    <s v="IFTS"/>
    <n v="64"/>
    <s v="ACS"/>
    <n v="13"/>
    <m/>
    <s v="X"/>
    <x v="4"/>
    <s v="NET"/>
    <s v="DCA"/>
    <m/>
    <n v="16543"/>
    <s v="NET ADCA02"/>
    <d v="1899-12-30T10:30:00"/>
    <d v="1899-12-30T11:30:00"/>
    <d v="1899-12-30T01:00:00"/>
    <d v="1899-12-30T10:30:00"/>
    <d v="1899-12-30T11:30:00"/>
    <d v="1899-12-30T01:00:00"/>
    <s v="DCO"/>
    <s v="N/A"/>
  </r>
  <r>
    <n v="16545"/>
    <x v="141"/>
    <x v="30"/>
    <s v="IP"/>
    <s v="Support AMI"/>
    <n v="79"/>
    <s v="ACS"/>
    <n v="10"/>
    <m/>
    <s v="X"/>
    <x v="0"/>
    <s v="NET"/>
    <s v="LOW LEVEL"/>
    <m/>
    <n v="16546"/>
    <s v="SUPP"/>
    <s v="10:30"/>
    <s v="11:30"/>
    <d v="1899-12-30T01:00:00"/>
    <s v="10:30"/>
    <s v="11:30"/>
    <d v="1899-12-30T01:00:00"/>
    <s v="SDC"/>
    <s v="N/A"/>
  </r>
  <r>
    <n v="16546"/>
    <x v="141"/>
    <x v="30"/>
    <s v="LIFT 25-41"/>
    <s v="AMI"/>
    <n v="81"/>
    <s v="ACS"/>
    <n v="14"/>
    <s v="X"/>
    <m/>
    <x v="1"/>
    <s v="NET"/>
    <s v="LOW LEVEL"/>
    <m/>
    <n v="16545"/>
    <s v="SD FLL01"/>
    <d v="1899-12-30T10:30:00"/>
    <d v="1899-12-30T11:30:00"/>
    <d v="1899-12-30T01:00:00"/>
    <d v="1899-12-30T10:30:00"/>
    <d v="1899-12-30T11:30:00"/>
    <d v="1899-12-30T01:00:00"/>
    <s v="DCO"/>
    <s v="N/A"/>
  </r>
  <r>
    <n v="16547"/>
    <x v="141"/>
    <x v="30"/>
    <s v="LIP 24-01 ITA"/>
    <s v="AMI"/>
    <n v="58"/>
    <s v="AMI"/>
    <n v="38"/>
    <m/>
    <s v="X"/>
    <x v="6"/>
    <s v="STDA"/>
    <s v="DECI_STD"/>
    <m/>
    <m/>
    <s v="RI SEM"/>
    <s v="12:00"/>
    <s v="13:00"/>
    <d v="1899-12-30T01:00:00"/>
    <s v="12:00"/>
    <s v="13:00"/>
    <d v="1899-12-30T01:00:00"/>
    <s v="DCO"/>
    <s v="N/A"/>
  </r>
  <r>
    <n v="16548"/>
    <x v="141"/>
    <x v="30"/>
    <s v="LIFT 25-41"/>
    <s v="AMI"/>
    <n v="77"/>
    <s v="ACS"/>
    <n v="9"/>
    <s v="X"/>
    <m/>
    <x v="3"/>
    <s v="STDA"/>
    <s v="PGM"/>
    <m/>
    <m/>
    <s v="SD PGM01"/>
    <s v="12:00"/>
    <s v="13:00"/>
    <d v="1899-12-30T01:00:00"/>
    <s v="12:00"/>
    <s v="13:00"/>
    <d v="1899-12-30T01:00:00"/>
    <s v="DCO"/>
    <s v="N/A"/>
  </r>
  <r>
    <n v="16549"/>
    <x v="141"/>
    <x v="30"/>
    <s v="LIFT IFTS 25-01 HUN"/>
    <s v="IFTS"/>
    <n v="70"/>
    <s v="ACS"/>
    <n v="17"/>
    <m/>
    <s v="X"/>
    <x v="0"/>
    <s v="NET"/>
    <s v="DECI_STD"/>
    <m/>
    <n v="16550"/>
    <s v="FMSC HACM02"/>
    <s v="12:00"/>
    <s v="13:00"/>
    <d v="1899-12-30T01:00:00"/>
    <s v="12:00"/>
    <s v="13:00"/>
    <d v="1899-12-30T01:00:00"/>
    <s v="DCO"/>
    <s v="N/A"/>
  </r>
  <r>
    <n v="16550"/>
    <x v="141"/>
    <x v="30"/>
    <s v="IP"/>
    <s v="Support IFTS"/>
    <m/>
    <s v="ACS"/>
    <n v="32"/>
    <m/>
    <s v="X"/>
    <x v="1"/>
    <s v="NET"/>
    <s v="DECI_STD"/>
    <m/>
    <n v="16549"/>
    <s v="SUPP"/>
    <d v="1899-12-30T12:00:00"/>
    <d v="1899-12-30T13:00:00"/>
    <d v="1899-12-30T01:00:00"/>
    <d v="1899-12-30T12:00:00"/>
    <d v="1899-12-30T13:00:00"/>
    <d v="1899-12-30T01:00:00"/>
    <s v="DCO"/>
    <s v="N/A"/>
  </r>
  <r>
    <n v="16551"/>
    <x v="141"/>
    <x v="30"/>
    <s v="LIFT IFTS 25-02 UK"/>
    <s v="IFTS"/>
    <n v="80"/>
    <s v="ACS"/>
    <n v="2"/>
    <m/>
    <s v="X"/>
    <x v="5"/>
    <s v="STDA"/>
    <s v="DECI_STD"/>
    <m/>
    <m/>
    <s v="FMS NIT01"/>
    <s v="12:00"/>
    <s v="13:00"/>
    <d v="1899-12-30T01:00:00"/>
    <d v="1899-12-30T12:00:00"/>
    <d v="1899-12-30T13:00:00"/>
    <d v="1899-12-30T01:00:00"/>
    <s v="DCO"/>
    <s v="N/A"/>
  </r>
  <r>
    <n v="16552"/>
    <x v="141"/>
    <x v="30"/>
    <s v="LIFT IFTS QATAR 25-02"/>
    <s v="QATAR"/>
    <n v="74"/>
    <s v="IFTS"/>
    <n v="9"/>
    <m/>
    <s v="X"/>
    <x v="4"/>
    <s v="STDA"/>
    <s v="DECI_STD"/>
    <m/>
    <m/>
    <s v="PT IFB01"/>
    <s v="12:00"/>
    <s v="13:00"/>
    <d v="1899-12-30T01:00:00"/>
    <d v="1899-12-30T12:00:00"/>
    <d v="1899-12-30T13:00:00"/>
    <d v="1899-12-30T01:00:00"/>
    <s v="DCO"/>
    <s v="N/A"/>
  </r>
  <r>
    <n v="16553"/>
    <x v="141"/>
    <x v="30"/>
    <s v="LIFT IFTS 25-01 SGP"/>
    <s v="IFTS"/>
    <n v="68"/>
    <s v="ACS"/>
    <n v="5"/>
    <m/>
    <s v="X"/>
    <x v="5"/>
    <s v="NET"/>
    <s v="DECI_STD"/>
    <m/>
    <n v="16554"/>
    <s v="FMSC OACM01"/>
    <s v="13:30"/>
    <s v="14:30"/>
    <d v="1899-12-30T01:00:00"/>
    <s v="13:30"/>
    <s v="14:30"/>
    <d v="1899-12-30T01:00:00"/>
    <s v="DCO"/>
    <s v="N/A"/>
  </r>
  <r>
    <n v="16554"/>
    <x v="141"/>
    <x v="30"/>
    <s v="IP"/>
    <s v="Support IFTS"/>
    <m/>
    <s v="ACS"/>
    <n v="12"/>
    <m/>
    <s v="X"/>
    <x v="4"/>
    <s v="NET"/>
    <s v="DECI_STD"/>
    <m/>
    <n v="16553"/>
    <s v="SUPP"/>
    <d v="1899-12-30T13:30:00"/>
    <d v="1899-12-30T14:30:00"/>
    <d v="1899-12-30T01:00:00"/>
    <d v="1899-12-30T13:30:00"/>
    <d v="1899-12-30T14:30:00"/>
    <d v="1899-12-30T01:00:00"/>
    <s v="SDC"/>
    <s v="N/A"/>
  </r>
  <r>
    <n v="16555"/>
    <x v="141"/>
    <x v="30"/>
    <s v="LIFT IFTS QATAR 25-02"/>
    <s v="QATAR"/>
    <n v="72"/>
    <s v="ACS"/>
    <n v="14"/>
    <m/>
    <s v="X"/>
    <x v="6"/>
    <s v="STDA"/>
    <s v="DECI_STD"/>
    <m/>
    <m/>
    <s v="FMS CF03"/>
    <s v="13:30"/>
    <s v="14:30"/>
    <d v="1899-12-30T01:00:00"/>
    <d v="1899-12-30T13:30:00"/>
    <d v="1899-12-30T14:30:00"/>
    <d v="1899-12-30T01:00:00"/>
    <s v="DCO"/>
    <s v="N/A"/>
  </r>
  <r>
    <n v="16556"/>
    <x v="141"/>
    <x v="30"/>
    <s v="LIFT IFTS QATAR 25-02"/>
    <s v="QATAR"/>
    <n v="70"/>
    <s v="ACS"/>
    <n v="13"/>
    <m/>
    <s v="X"/>
    <x v="0"/>
    <s v="STDA"/>
    <s v="DECI_STD"/>
    <m/>
    <m/>
    <s v="PT IFB02"/>
    <s v="13:30"/>
    <s v="14:30"/>
    <d v="1899-12-30T01:00:00"/>
    <d v="1899-12-30T13:30:00"/>
    <d v="1899-12-30T14:30:00"/>
    <d v="1899-12-30T01:00:00"/>
    <s v="DCO"/>
    <s v="N/A"/>
  </r>
  <r>
    <n v="16557"/>
    <x v="141"/>
    <x v="30"/>
    <s v="LIFT IFTS 25-01 SGP"/>
    <s v="IFTS"/>
    <n v="69"/>
    <s v="ACS"/>
    <n v="32"/>
    <m/>
    <s v="X"/>
    <x v="5"/>
    <s v="NET"/>
    <s v="DECI_STD"/>
    <m/>
    <n v="16558"/>
    <s v="FMSC OACM01"/>
    <s v="15:00"/>
    <s v="16:00"/>
    <d v="1899-12-30T01:00:00"/>
    <s v="15:00"/>
    <d v="1899-12-30T15:45:00"/>
    <d v="1899-12-30T00:45:00"/>
    <s v="DCO"/>
    <s v="N/A"/>
  </r>
  <r>
    <n v="16558"/>
    <x v="141"/>
    <x v="30"/>
    <s v="IP"/>
    <s v="Support IFTS"/>
    <m/>
    <s v="ACS"/>
    <n v="3"/>
    <m/>
    <s v="X"/>
    <x v="4"/>
    <s v="NET"/>
    <s v="DECI_STD"/>
    <m/>
    <n v="16557"/>
    <s v="SUPP"/>
    <d v="1899-12-30T15:00:00"/>
    <d v="1899-12-30T16:00:00"/>
    <d v="1899-12-30T01:00:00"/>
    <d v="1899-12-30T15:00:00"/>
    <d v="1899-12-30T15:45:00"/>
    <d v="1899-12-30T00:45:00"/>
    <s v="SDC"/>
    <s v="N/A"/>
  </r>
  <r>
    <n v="16559"/>
    <x v="141"/>
    <x v="30"/>
    <s v="LIFT IFTS QATAR 25-02"/>
    <s v="QATAR"/>
    <n v="73"/>
    <s v="ACS"/>
    <n v="9"/>
    <m/>
    <s v="X"/>
    <x v="6"/>
    <s v="STDA"/>
    <s v="DECI_STD"/>
    <m/>
    <m/>
    <s v="PT IFB01"/>
    <s v="15:00"/>
    <s v="16:00"/>
    <d v="1899-12-30T01:00:00"/>
    <m/>
    <m/>
    <s v=""/>
    <s v="CANC"/>
    <s v="CD1"/>
  </r>
  <r>
    <n v="16560"/>
    <x v="141"/>
    <x v="30"/>
    <s v="LIFT IFTS 25-02 SGP"/>
    <s v="IFTS"/>
    <n v="82"/>
    <s v="IFTS"/>
    <n v="23"/>
    <m/>
    <s v="X"/>
    <x v="1"/>
    <s v="STDA"/>
    <s v="DECI_STD"/>
    <m/>
    <m/>
    <s v="PT NIT01"/>
    <s v="15:00"/>
    <s v="16:00"/>
    <d v="1899-12-30T01:00:00"/>
    <d v="1899-12-30T15:00:00"/>
    <d v="1899-12-30T16:00:00"/>
    <d v="1899-12-30T01:00:00"/>
    <s v="DCO"/>
    <s v="N/A"/>
  </r>
  <r>
    <n v="16561"/>
    <x v="141"/>
    <x v="30"/>
    <s v="LIFT 24-45 ITA"/>
    <s v="AMI"/>
    <n v="34"/>
    <s v="ACS"/>
    <n v="10"/>
    <s v="X"/>
    <m/>
    <x v="5"/>
    <s v="NET"/>
    <s v="DECI_STD"/>
    <m/>
    <n v="16562"/>
    <s v="SD OACM02"/>
    <s v="16:30"/>
    <s v="17:30"/>
    <d v="1899-12-30T01:00:00"/>
    <s v="16:30"/>
    <d v="1899-12-30T17:00:00"/>
    <d v="1899-12-30T00:30:00"/>
    <s v="DCO"/>
    <s v="N/A"/>
  </r>
  <r>
    <n v="16562"/>
    <x v="141"/>
    <x v="30"/>
    <s v="IP"/>
    <s v="Support AMI"/>
    <m/>
    <s v="ACS"/>
    <n v="13"/>
    <m/>
    <s v="X"/>
    <x v="4"/>
    <s v="NET"/>
    <s v="DECI_STD"/>
    <m/>
    <n v="16561"/>
    <s v="SUPP"/>
    <d v="1899-12-30T16:30:00"/>
    <d v="1899-12-30T17:30:00"/>
    <d v="1899-12-30T01:00:00"/>
    <d v="1899-12-30T16:30:00"/>
    <d v="1899-12-30T17:00:00"/>
    <d v="1899-12-30T00:30:00"/>
    <s v="SDC"/>
    <s v="N/A"/>
  </r>
  <r>
    <n v="16563"/>
    <x v="141"/>
    <x v="30"/>
    <s v="IFTS LIFT 24-01 QATAR"/>
    <s v="QATAR"/>
    <n v="40"/>
    <s v="ACS"/>
    <n v="14"/>
    <s v="X"/>
    <m/>
    <x v="0"/>
    <s v="NET"/>
    <s v="DECI_STD"/>
    <m/>
    <n v="16564"/>
    <s v="NET BTFFB01"/>
    <s v="16:30"/>
    <s v="17:30"/>
    <d v="1899-12-30T01:00:00"/>
    <d v="1899-12-30T16:30:00"/>
    <d v="1899-12-30T17:30:00"/>
    <d v="1899-12-30T01:00:00"/>
    <s v="DCO"/>
    <s v="N/A"/>
  </r>
  <r>
    <n v="16564"/>
    <x v="141"/>
    <x v="30"/>
    <s v="IFTS 25-01 QAT"/>
    <s v="QATAR"/>
    <n v="76"/>
    <s v="ACS"/>
    <n v="5"/>
    <s v="X"/>
    <m/>
    <x v="1"/>
    <s v="NET"/>
    <s v="DECI_STD"/>
    <m/>
    <n v="16563"/>
    <s v="NET BTFFB01"/>
    <d v="1899-12-30T16:30:00"/>
    <d v="1899-12-30T17:30:00"/>
    <d v="1899-12-30T01:00:00"/>
    <d v="1899-12-30T16:30:00"/>
    <d v="1899-12-30T17:30:00"/>
    <d v="1899-12-30T01:00:00"/>
    <s v="DCO"/>
    <s v="N/A"/>
  </r>
  <r>
    <n v="16565"/>
    <x v="141"/>
    <x v="30"/>
    <s v="LIFT IFTS QATAR 25-02"/>
    <s v="QATAR"/>
    <n v="74"/>
    <s v="ACS"/>
    <n v="12"/>
    <m/>
    <s v="X"/>
    <x v="6"/>
    <s v="STDA"/>
    <s v="DECI_STD"/>
    <m/>
    <m/>
    <s v="PT IFB02"/>
    <s v="16:30"/>
    <s v="17:30"/>
    <d v="1899-12-30T01:00:00"/>
    <d v="1899-12-30T16:30:00"/>
    <d v="1899-12-30T17:30:00"/>
    <d v="1899-12-30T01:00:00"/>
    <s v="DCO"/>
    <s v="N/A"/>
  </r>
  <r>
    <n v="16566"/>
    <x v="142"/>
    <x v="30"/>
    <s v="LIFT IFTS 25-01 SGP"/>
    <s v="IFTS"/>
    <n v="68"/>
    <s v="ACS"/>
    <n v="9"/>
    <m/>
    <s v="X"/>
    <x v="5"/>
    <s v="NET"/>
    <s v="DECI_STD"/>
    <m/>
    <n v="16567"/>
    <s v="FMSC OACM02"/>
    <s v="09:00"/>
    <s v="10:00"/>
    <d v="1899-12-30T01:00:00"/>
    <d v="1899-12-30T09:00:00"/>
    <d v="1899-12-30T09:50:00"/>
    <d v="1899-12-30T00:50:00"/>
    <s v="DCO"/>
    <s v="N/A"/>
  </r>
  <r>
    <n v="16567"/>
    <x v="142"/>
    <x v="30"/>
    <s v="IP"/>
    <s v="Support IFTS"/>
    <m/>
    <s v="ACS"/>
    <n v="32"/>
    <m/>
    <s v="X"/>
    <x v="4"/>
    <s v="NET"/>
    <s v="PGM"/>
    <m/>
    <n v="16566"/>
    <s v="SUPP"/>
    <d v="1899-12-30T09:00:00"/>
    <d v="1899-12-30T10:00:00"/>
    <d v="1899-12-30T01:00:00"/>
    <d v="1899-12-30T09:00:00"/>
    <d v="1899-12-30T09:50:00"/>
    <d v="1899-12-30T00:50:00"/>
    <s v="SDC"/>
    <s v="N/A"/>
  </r>
  <r>
    <n v="16568"/>
    <x v="142"/>
    <x v="30"/>
    <s v="IFTS 25-01 QAT"/>
    <s v="QATAR"/>
    <n v="76"/>
    <s v="ACS"/>
    <n v="2"/>
    <s v="X"/>
    <m/>
    <x v="0"/>
    <s v="NET"/>
    <s v="DECI_STD"/>
    <m/>
    <n v="16569"/>
    <s v="NET BTFFB02"/>
    <s v="09:00"/>
    <s v="10:00"/>
    <d v="1899-12-30T01:00:00"/>
    <s v="09:00"/>
    <s v="10:00"/>
    <d v="1899-12-30T01:00:00"/>
    <s v="DCO"/>
    <s v="N/A"/>
  </r>
  <r>
    <n v="16569"/>
    <x v="142"/>
    <x v="30"/>
    <s v="LIFT IFTS QATAR 25-01"/>
    <s v="QATAR"/>
    <n v="65"/>
    <s v="IFTS"/>
    <n v="23"/>
    <m/>
    <s v="X"/>
    <x v="1"/>
    <s v="NET"/>
    <s v="DECI_STD"/>
    <m/>
    <n v="16568"/>
    <s v="NET BTFFB01"/>
    <d v="1899-12-30T09:00:00"/>
    <d v="1899-12-30T10:00:00"/>
    <d v="1899-12-30T01:00:00"/>
    <d v="1899-12-30T09:00:00"/>
    <d v="1899-12-30T10:00:00"/>
    <d v="1899-12-30T01:00:00"/>
    <s v="DCO"/>
    <s v="N/A"/>
  </r>
  <r>
    <n v="16570"/>
    <x v="142"/>
    <x v="30"/>
    <s v="LIFT IFTS 25-02 SGP"/>
    <s v="IFTS"/>
    <n v="82"/>
    <s v="IFTS"/>
    <n v="9"/>
    <m/>
    <s v="X"/>
    <x v="6"/>
    <s v="STDA"/>
    <s v="DECI_STD"/>
    <m/>
    <m/>
    <s v="FMS NIT01"/>
    <s v="09:00"/>
    <s v="10:00"/>
    <d v="1899-12-30T01:00:00"/>
    <s v="09:00"/>
    <s v="10:00"/>
    <d v="1899-12-30T01:00:00"/>
    <s v="DCO"/>
    <s v="N/A"/>
  </r>
  <r>
    <n v="16571"/>
    <x v="142"/>
    <x v="30"/>
    <s v="LIFT 25-41"/>
    <s v="AMI"/>
    <n v="79"/>
    <s v="ACS"/>
    <n v="14"/>
    <s v="X"/>
    <m/>
    <x v="5"/>
    <s v="NET"/>
    <s v="LOW LEVEL"/>
    <m/>
    <n v="16572"/>
    <s v="SD FLL01"/>
    <s v="10:30"/>
    <s v="11:30"/>
    <d v="1899-12-30T01:00:00"/>
    <d v="1899-12-30T10:30:00"/>
    <d v="1899-12-30T11:30:00"/>
    <d v="1899-12-30T01:00:00"/>
    <s v="DCO"/>
    <s v="N/A"/>
  </r>
  <r>
    <n v="16572"/>
    <x v="142"/>
    <x v="30"/>
    <s v="LIFT 25-41"/>
    <s v="AMI"/>
    <n v="82"/>
    <s v="ACS"/>
    <n v="12"/>
    <s v="X"/>
    <m/>
    <x v="4"/>
    <s v="NET"/>
    <s v="LOW LEVEL"/>
    <m/>
    <n v="16571"/>
    <s v="SD FLL01"/>
    <d v="1899-12-30T10:30:00"/>
    <d v="1899-12-30T11:30:00"/>
    <d v="1899-12-30T01:00:00"/>
    <d v="1899-12-30T10:30:00"/>
    <d v="1899-12-30T11:30:00"/>
    <d v="1899-12-30T01:00:00"/>
    <s v="DCO"/>
    <s v="N/A"/>
  </r>
  <r>
    <n v="16573"/>
    <x v="142"/>
    <x v="30"/>
    <s v="IFTS 25-01 QAT"/>
    <s v="QATAR"/>
    <n v="78"/>
    <s v="ACS"/>
    <n v="13"/>
    <s v="X"/>
    <m/>
    <x v="0"/>
    <s v="NET"/>
    <s v="DECI_STD"/>
    <m/>
    <n v="16574"/>
    <s v="NET BTFFB01"/>
    <s v="10:30"/>
    <s v="11:30"/>
    <d v="1899-12-30T01:00:00"/>
    <s v="10:30"/>
    <s v="11:30"/>
    <d v="1899-12-30T01:00:00"/>
    <s v="DCO"/>
    <s v="N/A"/>
  </r>
  <r>
    <n v="16574"/>
    <x v="142"/>
    <x v="30"/>
    <s v="IFTS LIFT 24-01 QATAR"/>
    <s v="QATAR"/>
    <n v="40"/>
    <s v="ACS"/>
    <n v="10"/>
    <s v="X"/>
    <m/>
    <x v="1"/>
    <s v="NET"/>
    <s v="DECI_STD"/>
    <m/>
    <n v="16573"/>
    <s v="NET BTFFB02"/>
    <d v="1899-12-30T10:30:00"/>
    <d v="1899-12-30T11:30:00"/>
    <d v="1899-12-30T01:00:00"/>
    <d v="1899-12-30T10:30:00"/>
    <d v="1899-12-30T11:30:00"/>
    <d v="1899-12-30T01:00:00"/>
    <s v="DCO"/>
    <s v="N/A"/>
  </r>
  <r>
    <n v="16575"/>
    <x v="142"/>
    <x v="30"/>
    <s v="LIFT IFTS 25-02 JPN"/>
    <s v="IFTS"/>
    <n v="79"/>
    <s v="ACS"/>
    <n v="5"/>
    <m/>
    <s v="X"/>
    <x v="6"/>
    <s v="STDA"/>
    <s v="DECI_STD"/>
    <m/>
    <m/>
    <s v="PT NIT01"/>
    <s v="10:30"/>
    <s v="11:30"/>
    <d v="1899-12-30T01:00:00"/>
    <s v="10:30"/>
    <s v="11:30"/>
    <d v="1899-12-30T01:00:00"/>
    <s v="DCO"/>
    <s v="N/A"/>
  </r>
  <r>
    <n v="16576"/>
    <x v="142"/>
    <x v="30"/>
    <s v="LIFT IFTS 24-04 JPN"/>
    <s v="IFTS"/>
    <n v="57"/>
    <s v="ACS"/>
    <n v="32"/>
    <m/>
    <s v="X"/>
    <x v="5"/>
    <s v="NET"/>
    <s v="BTAG_DECI"/>
    <m/>
    <n v="16577"/>
    <s v="NET BTAG01"/>
    <s v="12:00"/>
    <s v="13:00"/>
    <d v="1899-12-30T01:00:00"/>
    <s v="12:00"/>
    <s v="13:00"/>
    <d v="1899-12-30T01:00:00"/>
    <s v="DCO"/>
    <s v="N/A"/>
  </r>
  <r>
    <n v="16577"/>
    <x v="142"/>
    <x v="30"/>
    <s v="LIFT IFTS 24-04 JPN"/>
    <s v="IFTS"/>
    <n v="55"/>
    <s v="ACS"/>
    <n v="9"/>
    <m/>
    <s v="X"/>
    <x v="4"/>
    <s v="NET"/>
    <s v="BTAG_DECI"/>
    <m/>
    <n v="16576"/>
    <s v="NET BTAG01"/>
    <d v="1899-12-30T12:00:00"/>
    <d v="1899-12-30T13:00:00"/>
    <d v="1899-12-30T01:00:00"/>
    <d v="1899-12-30T12:00:00"/>
    <d v="1899-12-30T13:00:00"/>
    <d v="1899-12-30T01:00:00"/>
    <s v="DCO"/>
    <s v="N/A"/>
  </r>
  <r>
    <n v="16578"/>
    <x v="142"/>
    <x v="30"/>
    <s v="LIFT IFTS 25-01 SGP"/>
    <s v="IFTS"/>
    <n v="69"/>
    <s v="ACS"/>
    <n v="2"/>
    <m/>
    <s v="X"/>
    <x v="0"/>
    <s v="NET"/>
    <s v="DECI_STD"/>
    <m/>
    <n v="16579"/>
    <s v="FMSC OACM02"/>
    <s v="12:00"/>
    <s v="13:00"/>
    <d v="1899-12-30T01:00:00"/>
    <d v="1899-12-30T12:00:00"/>
    <d v="1899-12-30T13:00:00"/>
    <d v="1899-12-30T01:00:00"/>
    <s v="DCO"/>
    <s v="N/A"/>
  </r>
  <r>
    <n v="16579"/>
    <x v="142"/>
    <x v="30"/>
    <s v="IP"/>
    <s v="Support IFTS"/>
    <m/>
    <s v="ACS"/>
    <n v="22"/>
    <m/>
    <s v="X"/>
    <x v="1"/>
    <s v="NET"/>
    <s v="DECI_STD"/>
    <m/>
    <n v="16578"/>
    <s v="SUPP"/>
    <d v="1899-12-30T12:00:00"/>
    <d v="1899-12-30T13:00:00"/>
    <d v="1899-12-30T01:00:00"/>
    <d v="1899-12-30T12:00:00"/>
    <d v="1899-12-30T13:00:00"/>
    <d v="1899-12-30T01:00:00"/>
    <s v="SDC"/>
    <s v="N/A"/>
  </r>
  <r>
    <n v="16580"/>
    <x v="142"/>
    <x v="30"/>
    <s v="LIFT 25-41"/>
    <s v="AMI"/>
    <n v="81"/>
    <s v="ACS"/>
    <n v="12"/>
    <s v="X"/>
    <m/>
    <x v="5"/>
    <s v="NET"/>
    <s v="LOW LEVEL"/>
    <m/>
    <n v="16581"/>
    <s v="SD FLL02"/>
    <s v="13:30"/>
    <s v="14:30"/>
    <d v="1899-12-30T01:00:00"/>
    <s v="13:30"/>
    <s v="14:30"/>
    <d v="1899-12-30T01:00:00"/>
    <s v="DCO"/>
    <s v="N/A"/>
  </r>
  <r>
    <n v="16581"/>
    <x v="142"/>
    <x v="30"/>
    <s v="LIFT 25-41"/>
    <s v="AMI"/>
    <n v="80"/>
    <s v="ACS"/>
    <n v="14"/>
    <s v="X"/>
    <m/>
    <x v="4"/>
    <s v="NET"/>
    <s v="LOW LEVEL"/>
    <m/>
    <n v="16580"/>
    <s v="SD FLL01"/>
    <d v="1899-12-30T13:30:00"/>
    <d v="1899-12-30T14:30:00"/>
    <d v="1899-12-30T01:00:00"/>
    <d v="1899-12-30T13:30:00"/>
    <d v="1899-12-30T14:30:00"/>
    <d v="1899-12-30T01:00:00"/>
    <s v="DCO"/>
    <s v="N/A"/>
  </r>
  <r>
    <n v="16582"/>
    <x v="142"/>
    <x v="30"/>
    <s v="LIFT 25-41"/>
    <s v="AMI"/>
    <n v="77"/>
    <s v="ACS"/>
    <n v="10"/>
    <s v="X"/>
    <m/>
    <x v="0"/>
    <s v="NET"/>
    <s v="PGM"/>
    <m/>
    <n v="16583"/>
    <s v="SD PGM02"/>
    <s v="13:30"/>
    <s v="14:30"/>
    <d v="1899-12-30T01:00:00"/>
    <d v="1899-12-30T13:30:00"/>
    <d v="1899-12-30T14:30:00"/>
    <d v="1899-12-30T01:00:00"/>
    <s v="DCO"/>
    <s v="N/A"/>
  </r>
  <r>
    <n v="16583"/>
    <x v="142"/>
    <x v="30"/>
    <s v="LIFT 25-41"/>
    <s v="AMI"/>
    <n v="76"/>
    <s v="ACS"/>
    <n v="13"/>
    <s v="X"/>
    <m/>
    <x v="1"/>
    <s v="NET"/>
    <s v="PGM"/>
    <m/>
    <n v="16582"/>
    <s v="SD PGM02-CPL01"/>
    <d v="1899-12-30T13:30:00"/>
    <d v="1899-12-30T14:30:00"/>
    <d v="1899-12-30T01:00:00"/>
    <d v="1899-12-30T13:30:00"/>
    <d v="1899-12-30T14:30:00"/>
    <d v="1899-12-30T01:00:00"/>
    <s v="DCO"/>
    <s v="N/A"/>
  </r>
  <r>
    <n v="16584"/>
    <x v="142"/>
    <x v="30"/>
    <s v="LIFT IFTS 25-02 UK"/>
    <s v="IFTS"/>
    <n v="80"/>
    <s v="ACS"/>
    <n v="5"/>
    <m/>
    <s v="X"/>
    <x v="6"/>
    <s v="STDA"/>
    <s v="DECI_STD"/>
    <m/>
    <m/>
    <s v="PT NAV02"/>
    <s v="13:30"/>
    <s v="14:30"/>
    <d v="1899-12-30T01:00:00"/>
    <d v="1899-12-30T13:30:00"/>
    <d v="1899-12-30T14:30:00"/>
    <d v="1899-12-30T01:00:00"/>
    <s v="DCO"/>
    <s v="N/A"/>
  </r>
  <r>
    <n v="16585"/>
    <x v="142"/>
    <x v="30"/>
    <s v="LIFT IFTS QATAR 25-02"/>
    <s v="QATAR"/>
    <n v="73"/>
    <s v="IFTS"/>
    <n v="9"/>
    <m/>
    <s v="X"/>
    <x v="3"/>
    <s v="STDA"/>
    <s v="DECI_STD"/>
    <m/>
    <m/>
    <s v="FMS CF03-FAT01"/>
    <s v="13:30"/>
    <s v="14:30"/>
    <d v="1899-12-30T01:00:00"/>
    <d v="1899-12-30T13:30:00"/>
    <d v="1899-12-30T14:30:00"/>
    <d v="1899-12-30T01:00:00"/>
    <s v="DCO"/>
    <s v="N/A"/>
  </r>
  <r>
    <n v="16586"/>
    <x v="142"/>
    <x v="30"/>
    <s v="LIFT IFTS 24-04 CAN"/>
    <s v="IFTS"/>
    <n v="53"/>
    <s v="ACS"/>
    <n v="17"/>
    <m/>
    <s v="X"/>
    <x v="5"/>
    <s v="NET"/>
    <s v="OCA AA"/>
    <m/>
    <n v="16587"/>
    <s v="NET OCAAA01"/>
    <s v="15:00"/>
    <s v="16:00"/>
    <d v="1899-12-30T01:00:00"/>
    <s v="15:00"/>
    <s v="16:00"/>
    <d v="1899-12-30T01:00:00"/>
    <s v="DCO"/>
    <s v="N/A"/>
  </r>
  <r>
    <n v="16587"/>
    <x v="142"/>
    <x v="30"/>
    <s v="LIFT IFTS 24-04 CAN"/>
    <s v="IFTS"/>
    <n v="51"/>
    <s v="ACS"/>
    <n v="33"/>
    <m/>
    <s v="X"/>
    <x v="4"/>
    <s v="NET"/>
    <s v="OCA AA"/>
    <m/>
    <n v="16586"/>
    <s v="NET OCAAA01"/>
    <d v="1899-12-30T15:00:00"/>
    <d v="1899-12-30T16:00:00"/>
    <d v="1899-12-30T01:00:00"/>
    <d v="1899-12-30T15:00:00"/>
    <d v="1899-12-30T16:00:00"/>
    <d v="1899-12-30T01:00:00"/>
    <s v="DCO"/>
    <s v="N/A"/>
  </r>
  <r>
    <n v="16588"/>
    <x v="142"/>
    <x v="30"/>
    <s v="LIFT IFTS QATAR 25-02"/>
    <s v="QATAR"/>
    <n v="71"/>
    <s v="IFTS"/>
    <n v="23"/>
    <m/>
    <s v="X"/>
    <x v="6"/>
    <s v="STDA"/>
    <s v="DECI_STD"/>
    <m/>
    <m/>
    <s v="PT IFB01"/>
    <s v="15:00"/>
    <s v="16:00"/>
    <d v="1899-12-30T01:00:00"/>
    <d v="1899-12-30T15:00:00"/>
    <d v="1899-12-30T16:00:00"/>
    <d v="1899-12-30T01:00:00"/>
    <s v="DCO"/>
    <s v="N/A"/>
  </r>
  <r>
    <n v="16589"/>
    <x v="142"/>
    <x v="30"/>
    <s v="LIFT IFTS 24-04 JPN"/>
    <s v="IFTS"/>
    <n v="55"/>
    <s v="ACS"/>
    <n v="14"/>
    <m/>
    <s v="X"/>
    <x v="5"/>
    <s v="NET"/>
    <s v="BTAG_DECI"/>
    <m/>
    <n v="16590"/>
    <s v="NET BTAG02"/>
    <s v="16:30"/>
    <s v="17:30"/>
    <d v="1899-12-30T01:00:00"/>
    <s v="16:30"/>
    <s v="17:30"/>
    <d v="1899-12-30T01:00:00"/>
    <s v="DCO"/>
    <s v="N/A"/>
  </r>
  <r>
    <n v="16590"/>
    <x v="142"/>
    <x v="30"/>
    <s v="LIFT IFTS 24-04 JPN"/>
    <s v="IFTS"/>
    <n v="57"/>
    <s v="ACS"/>
    <n v="10"/>
    <m/>
    <s v="X"/>
    <x v="4"/>
    <s v="NET"/>
    <s v="BTAG_DECI"/>
    <m/>
    <n v="16589"/>
    <s v="NET BTAG02"/>
    <d v="1899-12-30T16:30:00"/>
    <d v="1899-12-30T17:30:00"/>
    <d v="1899-12-30T01:00:00"/>
    <d v="1899-12-30T16:30:00"/>
    <d v="1899-12-30T17:30:00"/>
    <d v="1899-12-30T01:00:00"/>
    <s v="DCO"/>
    <s v="N/A"/>
  </r>
  <r>
    <n v="16591"/>
    <x v="142"/>
    <x v="30"/>
    <s v="LIFT 25-41"/>
    <s v="AMI"/>
    <n v="82"/>
    <s v="ACS"/>
    <n v="5"/>
    <s v="X"/>
    <m/>
    <x v="0"/>
    <s v="NET"/>
    <s v="LOW LEVEL"/>
    <m/>
    <n v="16592"/>
    <s v="SD FLL02"/>
    <s v="16:30"/>
    <s v="17:30"/>
    <d v="1899-12-30T01:00:00"/>
    <d v="1899-12-30T16:30:00"/>
    <d v="1899-12-30T17:30:00"/>
    <d v="1899-12-30T01:00:00"/>
    <s v="DCO"/>
    <s v="N/A"/>
  </r>
  <r>
    <n v="16592"/>
    <x v="142"/>
    <x v="30"/>
    <s v="LIFT 25-41"/>
    <s v="AMI"/>
    <n v="79"/>
    <s v="ACS"/>
    <n v="12"/>
    <s v="X"/>
    <m/>
    <x v="1"/>
    <s v="NET"/>
    <s v="LOW LEVEL"/>
    <m/>
    <n v="16591"/>
    <s v="SD FLL02"/>
    <d v="1899-12-30T16:30:00"/>
    <d v="1899-12-30T17:30:00"/>
    <d v="1899-12-30T01:00:00"/>
    <d v="1899-12-30T16:30:00"/>
    <d v="1899-12-30T17:30:00"/>
    <d v="1899-12-30T01:00:00"/>
    <s v="DCO"/>
    <s v="N/A"/>
  </r>
  <r>
    <n v="16593"/>
    <x v="142"/>
    <x v="30"/>
    <s v="LIFT IFTS QATAR 25-02"/>
    <s v="QATAR"/>
    <n v="70"/>
    <s v="ACS"/>
    <n v="13"/>
    <m/>
    <s v="X"/>
    <x v="6"/>
    <s v="STDA"/>
    <s v="DECI_STD"/>
    <m/>
    <m/>
    <s v="PT IFB03"/>
    <s v="16:30"/>
    <s v="17:30"/>
    <d v="1899-12-30T01:00:00"/>
    <d v="1899-12-30T16:30:00"/>
    <d v="1899-12-30T17:30:00"/>
    <d v="1899-12-30T01:00:00"/>
    <s v="DCO"/>
    <s v="N/A"/>
  </r>
  <r>
    <n v="16594"/>
    <x v="143"/>
    <x v="30"/>
    <s v="LIFT 25-41"/>
    <s v="AMI"/>
    <n v="77"/>
    <s v="ACS"/>
    <n v="9"/>
    <s v="X"/>
    <m/>
    <x v="5"/>
    <s v="NET"/>
    <s v="LOW LEVEL"/>
    <m/>
    <n v="16595"/>
    <s v="SD FLL01"/>
    <s v="09:00"/>
    <s v="10:00"/>
    <d v="1899-12-30T01:00:00"/>
    <m/>
    <m/>
    <s v=""/>
    <s v="RSLD"/>
    <s v="CD5"/>
  </r>
  <r>
    <n v="16595"/>
    <x v="143"/>
    <x v="30"/>
    <s v="LIFT 25-41"/>
    <s v="AMI"/>
    <n v="76"/>
    <s v="ACS"/>
    <n v="32"/>
    <s v="X"/>
    <m/>
    <x v="4"/>
    <s v="NET"/>
    <s v="LOW LEVEL"/>
    <m/>
    <n v="16594"/>
    <s v="SD FLL01"/>
    <d v="1899-12-30T09:00:00"/>
    <d v="1899-12-30T10:00:00"/>
    <d v="1899-12-30T01:00:00"/>
    <m/>
    <m/>
    <s v=""/>
    <s v="RSLD"/>
    <s v="CD4"/>
  </r>
  <r>
    <n v="16596"/>
    <x v="143"/>
    <x v="30"/>
    <s v="LIFT IFTS 25-01 SGP"/>
    <s v="IFTS"/>
    <n v="68"/>
    <s v="IFTS"/>
    <n v="9"/>
    <m/>
    <s v="X"/>
    <x v="0"/>
    <s v="NET"/>
    <s v="DECI_STD"/>
    <m/>
    <n v="16597"/>
    <s v="FMSC HACM01"/>
    <s v="09:00"/>
    <s v="10:00"/>
    <d v="1899-12-30T01:00:00"/>
    <d v="1899-12-30T09:00:00"/>
    <d v="1899-12-30T10:00:00"/>
    <d v="1899-12-30T01:00:00"/>
    <s v="DCO"/>
    <s v="N/A"/>
  </r>
  <r>
    <n v="16597"/>
    <x v="143"/>
    <x v="30"/>
    <s v="IP"/>
    <s v="Support IFTS"/>
    <m/>
    <s v="ACS"/>
    <n v="2"/>
    <m/>
    <s v="X"/>
    <x v="1"/>
    <s v="NET"/>
    <s v="DECI_STD"/>
    <m/>
    <n v="16596"/>
    <s v="SUPP"/>
    <d v="1899-12-30T09:00:00"/>
    <d v="1899-12-30T10:00:00"/>
    <d v="1899-12-30T01:00:00"/>
    <d v="1899-12-30T09:00:00"/>
    <d v="1899-12-30T10:00:00"/>
    <d v="1899-12-30T01:00:00"/>
    <s v="SDC"/>
    <s v="N/A"/>
  </r>
  <r>
    <n v="16598"/>
    <x v="143"/>
    <x v="30"/>
    <s v="LIFT IFTS 24-04 CAN"/>
    <s v="IFTS"/>
    <n v="51"/>
    <s v="ACS"/>
    <n v="14"/>
    <m/>
    <s v="X"/>
    <x v="5"/>
    <s v="NET"/>
    <s v="OCA AG"/>
    <m/>
    <n v="16599"/>
    <s v="NET OCAAG01"/>
    <s v="10:30"/>
    <s v="11:30"/>
    <d v="1899-12-30T01:00:00"/>
    <d v="1899-12-30T10:30:00"/>
    <d v="1899-12-30T11:30:00"/>
    <d v="1899-12-30T01:00:00"/>
    <s v="DCO"/>
    <s v="N/A"/>
  </r>
  <r>
    <n v="16599"/>
    <x v="143"/>
    <x v="30"/>
    <s v="LIFT IFTS 24-04 CAN"/>
    <s v="IFTS"/>
    <n v="53"/>
    <s v="ACS"/>
    <n v="12"/>
    <m/>
    <s v="X"/>
    <x v="4"/>
    <s v="NET"/>
    <s v="OCA AG"/>
    <m/>
    <n v="16598"/>
    <s v="NET OCAAG01"/>
    <d v="1899-12-30T10:30:00"/>
    <d v="1899-12-30T11:30:00"/>
    <d v="1899-12-30T01:00:00"/>
    <d v="1899-12-30T10:30:00"/>
    <d v="1899-12-30T11:30:00"/>
    <d v="1899-12-30T01:00:00"/>
    <s v="DCO"/>
    <s v="N/A"/>
  </r>
  <r>
    <n v="16600"/>
    <x v="143"/>
    <x v="30"/>
    <s v="LIFT IFTS 25-02 UK"/>
    <s v="IFTS"/>
    <n v="81"/>
    <s v="ACS"/>
    <n v="5"/>
    <m/>
    <s v="X"/>
    <x v="6"/>
    <s v="STDA"/>
    <s v="DECI_STD"/>
    <m/>
    <m/>
    <s v="PT NIT01"/>
    <s v="10:30"/>
    <s v="11:30"/>
    <d v="1899-12-30T01:00:00"/>
    <s v="10:30"/>
    <s v="11:30"/>
    <d v="1899-12-30T01:00:00"/>
    <s v="DCO"/>
    <s v="N/A"/>
  </r>
  <r>
    <n v="16601"/>
    <x v="143"/>
    <x v="30"/>
    <s v="LIFT IFTS 25-01 SGP"/>
    <s v="IFTS"/>
    <n v="69"/>
    <s v="ACS"/>
    <n v="9"/>
    <m/>
    <s v="X"/>
    <x v="5"/>
    <s v="NET"/>
    <s v="DECI_STD"/>
    <m/>
    <n v="16602"/>
    <s v="FMSC HACM01"/>
    <s v="12:00"/>
    <s v="13:00"/>
    <d v="1899-12-30T01:00:00"/>
    <d v="1899-12-30T12:00:00"/>
    <d v="1899-12-30T13:00:00"/>
    <d v="1899-12-30T01:00:00"/>
    <s v="DCO"/>
    <s v="N/A"/>
  </r>
  <r>
    <n v="16602"/>
    <x v="143"/>
    <x v="30"/>
    <s v="IP"/>
    <s v="Support IFTS"/>
    <m/>
    <s v="IFTS"/>
    <n v="42"/>
    <m/>
    <s v="X"/>
    <x v="4"/>
    <s v="NET"/>
    <s v="DECI_STD"/>
    <m/>
    <n v="16601"/>
    <s v="SUPP"/>
    <d v="1899-12-30T12:00:00"/>
    <d v="1899-12-30T13:00:00"/>
    <d v="1899-12-30T01:00:00"/>
    <d v="1899-12-30T12:00:00"/>
    <d v="1899-12-30T13:00:00"/>
    <d v="1899-12-30T01:00:00"/>
    <s v="SDC"/>
    <s v="N/A"/>
  </r>
  <r>
    <n v="16603"/>
    <x v="143"/>
    <x v="30"/>
    <s v="LIFT IFTS QATAR 25-01"/>
    <s v="QATAR"/>
    <n v="65"/>
    <s v="IFTS"/>
    <n v="9"/>
    <m/>
    <s v="X"/>
    <x v="0"/>
    <s v="NET"/>
    <s v="DECI_STD"/>
    <m/>
    <n v="16604"/>
    <s v="NET BTFFB02"/>
    <s v="12:00"/>
    <s v="13:00"/>
    <d v="1899-12-30T01:00:00"/>
    <s v="12:00"/>
    <s v="13:00"/>
    <d v="1899-12-30T01:00:00"/>
    <s v="DCO"/>
    <s v="N/A"/>
  </r>
  <r>
    <n v="16604"/>
    <x v="143"/>
    <x v="30"/>
    <s v="IFTS 25-01 QAT"/>
    <s v="QATAR"/>
    <n v="78"/>
    <s v="ACS"/>
    <n v="2"/>
    <s v="X"/>
    <m/>
    <x v="1"/>
    <s v="NET"/>
    <s v="DECI_STD"/>
    <m/>
    <n v="16603"/>
    <s v="NET BTFFB02"/>
    <d v="1899-12-30T12:00:00"/>
    <d v="1899-12-30T13:00:00"/>
    <d v="1899-12-30T01:00:00"/>
    <d v="1899-12-30T12:00:00"/>
    <d v="1899-12-30T13:00:00"/>
    <d v="1899-12-30T01:00:00"/>
    <s v="DCO"/>
    <s v="N/A"/>
  </r>
  <r>
    <n v="16605"/>
    <x v="143"/>
    <x v="30"/>
    <s v="LIP 25-01"/>
    <s v="AMI"/>
    <n v="83"/>
    <s v="ACS"/>
    <n v="17"/>
    <m/>
    <s v="X"/>
    <x v="6"/>
    <s v="STDA"/>
    <s v="PGM"/>
    <m/>
    <m/>
    <s v="SD PGM01"/>
    <s v="12:00"/>
    <s v="13:00"/>
    <d v="1899-12-30T01:00:00"/>
    <s v="12:00"/>
    <s v="13:00"/>
    <d v="1899-12-30T01:00:00"/>
    <s v="DCO"/>
    <s v="N/A"/>
  </r>
  <r>
    <n v="16606"/>
    <x v="143"/>
    <x v="30"/>
    <s v="LIFT IFTS 25-02 SGP"/>
    <s v="IFTS"/>
    <n v="83"/>
    <s v="ACS"/>
    <n v="32"/>
    <m/>
    <s v="X"/>
    <x v="3"/>
    <s v="STDA"/>
    <s v="DECI_STD"/>
    <m/>
    <m/>
    <s v="PT NIT01"/>
    <s v="12:00"/>
    <s v="13:00"/>
    <d v="1899-12-30T01:00:00"/>
    <s v="12:00"/>
    <s v="13:00"/>
    <d v="1899-12-30T01:00:00"/>
    <s v="DCO"/>
    <s v="N/A"/>
  </r>
  <r>
    <n v="16607"/>
    <x v="143"/>
    <x v="30"/>
    <s v="LIFT IFTS 24-05 AUT"/>
    <s v="IFTS"/>
    <n v="65"/>
    <s v="ACS"/>
    <n v="10"/>
    <m/>
    <s v="X"/>
    <x v="5"/>
    <s v="NET"/>
    <s v="DCA"/>
    <m/>
    <n v="16608"/>
    <s v="NET SMI01"/>
    <s v="13:30"/>
    <s v="14:30"/>
    <d v="1899-12-30T01:00:00"/>
    <s v="13:30"/>
    <s v="14:30"/>
    <d v="1899-12-30T01:00:00"/>
    <s v="DCO"/>
    <s v="N/A"/>
  </r>
  <r>
    <n v="16608"/>
    <x v="143"/>
    <x v="30"/>
    <s v="LIFT IFTS 24-05 AUT"/>
    <s v="IFTS"/>
    <n v="64"/>
    <s v="ACS"/>
    <n v="12"/>
    <m/>
    <s v="X"/>
    <x v="4"/>
    <s v="NET"/>
    <s v="DCA"/>
    <m/>
    <n v="16607"/>
    <s v="NET SMI01"/>
    <d v="1899-12-30T13:30:00"/>
    <d v="1899-12-30T14:30:00"/>
    <d v="1899-12-30T01:00:00"/>
    <d v="1899-12-30T13:30:00"/>
    <d v="1899-12-30T14:30:00"/>
    <d v="1899-12-30T01:00:00"/>
    <s v="DCO"/>
    <s v="N/A"/>
  </r>
  <r>
    <n v="16609"/>
    <x v="143"/>
    <x v="30"/>
    <s v="LIFT 25-41"/>
    <s v="AMI"/>
    <n v="80"/>
    <s v="ACS"/>
    <n v="13"/>
    <s v="X"/>
    <m/>
    <x v="0"/>
    <s v="NET"/>
    <s v="LOW LEVEL"/>
    <m/>
    <n v="16610"/>
    <s v="SD FLL02"/>
    <s v="13:30"/>
    <s v="14:30"/>
    <d v="1899-12-30T01:00:00"/>
    <d v="1899-12-30T13:30:00"/>
    <d v="1899-12-30T14:30:00"/>
    <d v="1899-12-30T01:00:00"/>
    <s v="DCO"/>
    <s v="N/A"/>
  </r>
  <r>
    <n v="16610"/>
    <x v="143"/>
    <x v="30"/>
    <s v="IP"/>
    <s v="Support AMI"/>
    <m/>
    <s v="IFTS"/>
    <n v="50"/>
    <m/>
    <s v="X"/>
    <x v="1"/>
    <s v="NET"/>
    <s v="LOW LEVEL"/>
    <m/>
    <n v="16609"/>
    <s v="SUPP"/>
    <d v="1899-12-30T13:30:00"/>
    <d v="1899-12-30T14:30:00"/>
    <d v="1899-12-30T01:00:00"/>
    <d v="1899-12-30T13:30:00"/>
    <d v="1899-12-30T14:30:00"/>
    <d v="1899-12-30T01:00:00"/>
    <s v="SDC"/>
    <s v="N/A"/>
  </r>
  <r>
    <n v="16611"/>
    <x v="143"/>
    <x v="30"/>
    <s v="LIFT IFTS 25-02 CAN"/>
    <s v="IFTS"/>
    <n v="74"/>
    <s v="ACS"/>
    <n v="5"/>
    <m/>
    <s v="X"/>
    <x v="6"/>
    <s v="STDA"/>
    <s v="DECI_STD"/>
    <m/>
    <m/>
    <s v="PT NAV01"/>
    <s v="13:30"/>
    <s v="14:30"/>
    <d v="1899-12-30T01:00:00"/>
    <d v="1899-12-30T13:30:00"/>
    <d v="1899-12-30T14:30:00"/>
    <d v="1899-12-30T01:00:00"/>
    <s v="DCO"/>
    <s v="N/A"/>
  </r>
  <r>
    <n v="16612"/>
    <x v="143"/>
    <x v="30"/>
    <s v="LIFT 25-41"/>
    <s v="AMI"/>
    <n v="77"/>
    <s v="ACS"/>
    <n v="9"/>
    <s v="X"/>
    <m/>
    <x v="5"/>
    <s v="NET"/>
    <s v="DECI_STD"/>
    <m/>
    <n v="16613"/>
    <s v="SD FLL01"/>
    <s v="15:00"/>
    <s v="16:00"/>
    <d v="1899-12-30T01:00:00"/>
    <s v="15:00"/>
    <s v="16:00"/>
    <d v="1899-12-30T01:00:00"/>
    <s v="DCO"/>
    <s v="N/A"/>
  </r>
  <r>
    <n v="16613"/>
    <x v="143"/>
    <x v="30"/>
    <s v="LIFT 25-41"/>
    <s v="AMI"/>
    <n v="76"/>
    <s v="IFTS"/>
    <n v="9"/>
    <s v="X"/>
    <m/>
    <x v="4"/>
    <s v="NET"/>
    <s v="DECI_STD"/>
    <m/>
    <n v="16612"/>
    <s v="SD FLL01"/>
    <d v="1899-12-30T15:00:00"/>
    <d v="1899-12-30T16:00:00"/>
    <d v="1899-12-30T01:00:00"/>
    <d v="1899-12-30T15:00:00"/>
    <d v="1899-12-30T16:00:00"/>
    <d v="1899-12-30T01:00:00"/>
    <s v="DCO"/>
    <s v="N/A"/>
  </r>
  <r>
    <n v="16614"/>
    <x v="143"/>
    <x v="30"/>
    <s v="LIFT IFTS 25-01 SGP"/>
    <s v="IFTS"/>
    <n v="68"/>
    <s v="ACS"/>
    <n v="17"/>
    <m/>
    <s v="X"/>
    <x v="0"/>
    <s v="NET"/>
    <s v="DECI_STD"/>
    <m/>
    <n v="16615"/>
    <s v="FMSC HACM02"/>
    <s v="15:00"/>
    <s v="16:00"/>
    <d v="1899-12-30T01:00:00"/>
    <d v="1899-12-30T15:00:00"/>
    <d v="1899-12-30T16:00:00"/>
    <d v="1899-12-30T01:00:00"/>
    <s v="DCO"/>
    <s v="N/A"/>
  </r>
  <r>
    <n v="16615"/>
    <x v="143"/>
    <x v="30"/>
    <s v="IP"/>
    <s v="Support IFTS"/>
    <m/>
    <s v="ACS"/>
    <n v="2"/>
    <m/>
    <s v="X"/>
    <x v="1"/>
    <s v="NET"/>
    <s v="DECI_STD"/>
    <m/>
    <n v="16614"/>
    <s v="SUPP"/>
    <d v="1899-12-30T15:00:00"/>
    <d v="1899-12-30T16:00:00"/>
    <d v="1899-12-30T01:00:00"/>
    <d v="1899-12-30T15:00:00"/>
    <d v="1899-12-30T16:00:00"/>
    <d v="1899-12-30T01:00:00"/>
    <s v="SDC"/>
    <s v="N/A"/>
  </r>
  <r>
    <n v="16616"/>
    <x v="143"/>
    <x v="30"/>
    <s v="LIFT IFTS 25-02 CAN"/>
    <s v="IFTS"/>
    <n v="72"/>
    <s v="IFTS"/>
    <n v="23"/>
    <m/>
    <s v="X"/>
    <x v="6"/>
    <s v="STDA"/>
    <s v="DECI_STD"/>
    <m/>
    <m/>
    <s v="PT NAV01"/>
    <s v="15:00"/>
    <s v="16:00"/>
    <d v="1899-12-30T01:00:00"/>
    <d v="1899-12-30T15:00:00"/>
    <d v="1899-12-30T16:00:00"/>
    <d v="1899-12-30T01:00:00"/>
    <s v="DCO"/>
    <s v="N/A"/>
  </r>
  <r>
    <n v="16617"/>
    <x v="143"/>
    <x v="30"/>
    <s v="LIFT 24-45 ITA"/>
    <s v="AMI"/>
    <n v="34"/>
    <s v="ACS"/>
    <n v="14"/>
    <s v="X"/>
    <m/>
    <x v="5"/>
    <s v="NET"/>
    <s v="DECI_STD"/>
    <m/>
    <n v="16618"/>
    <s v="SD DACM01"/>
    <s v="16:30"/>
    <s v="17:00"/>
    <d v="1899-12-30T00:30:00"/>
    <s v="16:30"/>
    <s v="17:00"/>
    <d v="1899-12-30T00:30:00"/>
    <s v="DCO"/>
    <s v="N/A"/>
  </r>
  <r>
    <n v="16618"/>
    <x v="143"/>
    <x v="30"/>
    <s v="IP"/>
    <s v="Support AMI"/>
    <m/>
    <s v="IFTS"/>
    <n v="41"/>
    <m/>
    <s v="X"/>
    <x v="4"/>
    <s v="NET"/>
    <s v="DECI_STD"/>
    <m/>
    <n v="16617"/>
    <s v="SUPP"/>
    <d v="1899-12-30T16:30:00"/>
    <d v="1899-12-30T17:00:00"/>
    <d v="1899-12-30T00:30:00"/>
    <d v="1899-12-30T16:30:00"/>
    <d v="1899-12-30T17:00:00"/>
    <d v="1899-12-30T00:30:00"/>
    <s v="SDC"/>
    <s v="N/A"/>
  </r>
  <r>
    <n v="16619"/>
    <x v="143"/>
    <x v="30"/>
    <s v="LIFT IFTS QATAR 25-01"/>
    <s v="QATAR"/>
    <n v="63"/>
    <s v="ACS"/>
    <n v="13"/>
    <m/>
    <s v="X"/>
    <x v="0"/>
    <s v="STDA"/>
    <s v="LOW LEVEL"/>
    <m/>
    <m/>
    <s v="PT LLFB01"/>
    <s v="16:30"/>
    <s v="17:30"/>
    <d v="1899-12-30T01:00:00"/>
    <d v="1899-12-30T16:30:00"/>
    <d v="1899-12-30T17:30:00"/>
    <d v="1899-12-30T01:00:00"/>
    <s v="DCO"/>
    <s v="N/A"/>
  </r>
  <r>
    <n v="16620"/>
    <x v="143"/>
    <x v="30"/>
    <s v="LIFT IFTS QATAR 25-01"/>
    <s v="QATAR"/>
    <n v="68"/>
    <s v="ACS"/>
    <n v="10"/>
    <m/>
    <s v="X"/>
    <x v="1"/>
    <s v="STDA"/>
    <s v="LOW LEVEL"/>
    <m/>
    <m/>
    <s v="PT LLFB01"/>
    <s v="16:30"/>
    <s v="17:30"/>
    <d v="1899-12-30T01:00:00"/>
    <d v="1899-12-30T16:30:00"/>
    <d v="1899-12-30T17:30:00"/>
    <d v="1899-12-30T01:00:00"/>
    <s v="DCO"/>
    <s v="N/A"/>
  </r>
  <r>
    <n v="16621"/>
    <x v="143"/>
    <x v="30"/>
    <s v="LIFT IFTS QATAR 25-02"/>
    <s v="QATAR"/>
    <n v="71"/>
    <s v="ACS"/>
    <n v="5"/>
    <m/>
    <s v="X"/>
    <x v="6"/>
    <s v="STDA"/>
    <s v="DECI_STD"/>
    <m/>
    <m/>
    <s v="PT IFB02"/>
    <s v="16:30"/>
    <s v="17:30"/>
    <d v="1899-12-30T01:00:00"/>
    <d v="1899-12-30T16:30:00"/>
    <d v="1899-12-30T17:30:00"/>
    <d v="1899-12-30T01:00:00"/>
    <s v="DCO"/>
    <s v="N/A"/>
  </r>
  <r>
    <n v="16622"/>
    <x v="144"/>
    <x v="30"/>
    <s v="LIP 25-01"/>
    <s v="AMI"/>
    <n v="83"/>
    <s v="ACS"/>
    <n v="17"/>
    <m/>
    <s v="X"/>
    <x v="5"/>
    <s v="NET"/>
    <s v="PGM"/>
    <m/>
    <n v="16623"/>
    <s v="SD PGM02"/>
    <s v="08:00"/>
    <s v="09:00"/>
    <d v="1899-12-30T01:00:00"/>
    <s v="08:00"/>
    <s v="09:00"/>
    <d v="1899-12-30T01:00:00"/>
    <s v="DCO"/>
    <s v="N/A"/>
  </r>
  <r>
    <n v="16623"/>
    <x v="144"/>
    <x v="30"/>
    <s v="IP"/>
    <s v="Support AMI"/>
    <m/>
    <s v="IFTS"/>
    <n v="50"/>
    <m/>
    <s v="X"/>
    <x v="4"/>
    <s v="NET"/>
    <s v="PGM"/>
    <m/>
    <n v="16622"/>
    <s v="SUPP"/>
    <d v="1899-12-30T08:00:00"/>
    <d v="1899-12-30T09:00:00"/>
    <d v="1899-12-30T01:00:00"/>
    <s v="08:00"/>
    <s v="09:00"/>
    <d v="1899-12-30T01:00:00"/>
    <s v="SDC"/>
    <s v="N/A"/>
  </r>
  <r>
    <n v="16624"/>
    <x v="144"/>
    <x v="30"/>
    <s v="LIFT 24-45 ITA"/>
    <s v="AMI"/>
    <n v="34"/>
    <s v="IFTS"/>
    <n v="9"/>
    <s v="X"/>
    <m/>
    <x v="0"/>
    <s v="NET"/>
    <s v="DECI_STD"/>
    <m/>
    <n v="16625"/>
    <s v="SD DACM02"/>
    <s v="08:00"/>
    <s v="08:30"/>
    <d v="1899-12-30T00:30:00"/>
    <d v="1899-12-30T08:05:00"/>
    <d v="1899-12-30T08:35:00"/>
    <d v="1899-12-30T00:30:00"/>
    <s v="DCO"/>
    <s v="N/A"/>
  </r>
  <r>
    <n v="16625"/>
    <x v="144"/>
    <x v="30"/>
    <s v="IP"/>
    <s v="Support AMI"/>
    <m/>
    <s v="IFTS"/>
    <n v="41"/>
    <m/>
    <s v="X"/>
    <x v="1"/>
    <s v="NET"/>
    <s v="DECI_STD"/>
    <m/>
    <n v="16624"/>
    <s v="SUPP"/>
    <d v="1899-12-30T08:00:00"/>
    <d v="1899-12-30T08:30:00"/>
    <d v="1899-12-30T00:30:00"/>
    <d v="1899-12-30T08:05:00"/>
    <d v="1899-12-30T08:35:00"/>
    <d v="1899-12-30T00:30:00"/>
    <s v="SDC"/>
    <s v="N/A"/>
  </r>
  <r>
    <n v="16626"/>
    <x v="144"/>
    <x v="30"/>
    <s v="LIFT IFTS QATAR 25-01"/>
    <s v="QATAR"/>
    <n v="63"/>
    <s v="IFTS"/>
    <n v="23"/>
    <m/>
    <s v="X"/>
    <x v="6"/>
    <s v="STDA"/>
    <s v="LOW LEVEL"/>
    <m/>
    <m/>
    <s v="PT LLF01"/>
    <s v="08:00"/>
    <s v="09:00"/>
    <d v="1899-12-30T01:00:00"/>
    <s v="08:00"/>
    <s v="09:00"/>
    <d v="1899-12-30T01:00:00"/>
    <s v="DCO"/>
    <s v="N/A"/>
  </r>
  <r>
    <n v="16627"/>
    <x v="144"/>
    <x v="30"/>
    <s v="LIFT IFTS QATAR 25-01"/>
    <s v="QATAR"/>
    <n v="68"/>
    <s v="ACS"/>
    <n v="2"/>
    <m/>
    <s v="X"/>
    <x v="3"/>
    <s v="STDA"/>
    <s v="LOW LEVEL"/>
    <m/>
    <m/>
    <s v="PT LLF01"/>
    <s v="08:00"/>
    <s v="09:00"/>
    <d v="1899-12-30T01:00:00"/>
    <s v="08:00"/>
    <s v="09:00"/>
    <d v="1899-12-30T01:00:00"/>
    <s v="DCO"/>
    <s v="N/A"/>
  </r>
  <r>
    <n v="16628"/>
    <x v="144"/>
    <x v="30"/>
    <s v="LIFT 25-41"/>
    <s v="AMI"/>
    <n v="76"/>
    <s v="ACS"/>
    <n v="13"/>
    <s v="X"/>
    <m/>
    <x v="5"/>
    <s v="NET"/>
    <s v="LOW LEVEL"/>
    <m/>
    <n v="16629"/>
    <s v="SD FLL02"/>
    <s v="09:30"/>
    <s v="10:30"/>
    <d v="1899-12-30T01:00:00"/>
    <s v="09:30"/>
    <s v="10:30"/>
    <d v="1899-12-30T01:00:00"/>
    <s v="DCO"/>
    <s v="N/A"/>
  </r>
  <r>
    <n v="16629"/>
    <x v="144"/>
    <x v="30"/>
    <s v="LIFT 25-41"/>
    <s v="AMI"/>
    <n v="77"/>
    <s v="ACS"/>
    <n v="3"/>
    <s v="X"/>
    <m/>
    <x v="4"/>
    <s v="NET"/>
    <s v="LOW LEVEL"/>
    <m/>
    <n v="16628"/>
    <s v="SD FLL02"/>
    <d v="1899-12-30T09:30:00"/>
    <d v="1899-12-30T10:30:00"/>
    <d v="1899-12-30T01:00:00"/>
    <d v="1899-12-30T09:30:00"/>
    <d v="1899-12-30T10:30:00"/>
    <d v="1899-12-30T01:00:00"/>
    <s v="DCO"/>
    <s v="N/A"/>
  </r>
  <r>
    <n v="16630"/>
    <x v="144"/>
    <x v="30"/>
    <s v="LIFT IFTS QATAR 25-02"/>
    <s v="QATAR"/>
    <n v="72"/>
    <s v="ACS"/>
    <n v="14"/>
    <m/>
    <s v="X"/>
    <x v="0"/>
    <s v="STDA"/>
    <s v="DECI_STD"/>
    <m/>
    <m/>
    <s v="PT IFB01"/>
    <s v="09:30"/>
    <s v="10:30"/>
    <d v="1899-12-30T01:00:00"/>
    <s v="11:00"/>
    <s v="12:00"/>
    <d v="1899-12-30T01:00:00"/>
    <s v="DCO"/>
    <s v="N/A"/>
  </r>
  <r>
    <n v="16631"/>
    <x v="144"/>
    <x v="30"/>
    <s v="LIFT IFTS QATAR 25-02"/>
    <s v="QATAR"/>
    <n v="74"/>
    <s v="ACS"/>
    <n v="10"/>
    <m/>
    <s v="X"/>
    <x v="1"/>
    <s v="STDA"/>
    <s v="DECI_STD"/>
    <m/>
    <m/>
    <s v="PT IFB03"/>
    <s v="09:30"/>
    <s v="10:30"/>
    <d v="1899-12-30T01:00:00"/>
    <d v="1899-12-30T11:00:00"/>
    <d v="1899-12-30T12:00:00"/>
    <d v="1899-12-30T01:00:00"/>
    <s v="DCO"/>
    <s v="N/A"/>
  </r>
  <r>
    <n v="16632"/>
    <x v="144"/>
    <x v="30"/>
    <s v="LIFT IFTS QATAR 25-02"/>
    <s v="QATAR"/>
    <n v="70"/>
    <s v="ACS"/>
    <n v="5"/>
    <m/>
    <s v="X"/>
    <x v="6"/>
    <s v="STDA"/>
    <s v="DECI_STD"/>
    <m/>
    <m/>
    <s v="PT IF01"/>
    <s v="09:30"/>
    <s v="10:30"/>
    <d v="1899-12-30T01:00:00"/>
    <s v="09:30"/>
    <s v="10:30"/>
    <d v="1899-12-30T01:00:00"/>
    <s v="DCO"/>
    <s v="N/A"/>
  </r>
  <r>
    <n v="16633"/>
    <x v="144"/>
    <x v="30"/>
    <s v="IFTS 25-01 QAT"/>
    <s v="QATAR"/>
    <n v="77"/>
    <s v="ACS"/>
    <n v="22"/>
    <s v="X"/>
    <m/>
    <x v="3"/>
    <s v="STDA"/>
    <s v="LOW LEVEL"/>
    <m/>
    <m/>
    <s v="PT LLFB01"/>
    <s v="09:30"/>
    <s v="10:30"/>
    <d v="1899-12-30T01:00:00"/>
    <s v="09:30"/>
    <s v="10:30"/>
    <d v="1899-12-30T01:00:00"/>
    <s v="DCO"/>
    <s v="N/A"/>
  </r>
  <r>
    <n v="16634"/>
    <x v="144"/>
    <x v="30"/>
    <s v="LIFT IFTS 24-04 JPN"/>
    <s v="IFTS"/>
    <n v="57"/>
    <s v="ACS"/>
    <n v="9"/>
    <m/>
    <s v="X"/>
    <x v="5"/>
    <s v="NET"/>
    <s v="ATAG_DECI"/>
    <m/>
    <n v="16635"/>
    <s v="NET ATAG01"/>
    <s v="11:00"/>
    <s v="12:00"/>
    <d v="1899-12-30T01:00:00"/>
    <s v="11:00"/>
    <s v="12:00"/>
    <d v="1899-12-30T01:00:00"/>
    <s v="DCO"/>
    <s v="N/A"/>
  </r>
  <r>
    <n v="16635"/>
    <x v="144"/>
    <x v="30"/>
    <s v="LIFT IFTS 24-04 JPN"/>
    <s v="IFTS"/>
    <n v="55"/>
    <s v="ACS"/>
    <n v="17"/>
    <m/>
    <s v="X"/>
    <x v="4"/>
    <s v="NET"/>
    <s v="ATAG_DECI"/>
    <m/>
    <n v="16634"/>
    <s v="NET ATAG01"/>
    <d v="1899-12-30T11:00:00"/>
    <d v="1899-12-30T12:00:00"/>
    <d v="1899-12-30T01:00:00"/>
    <d v="1899-12-30T11:00:00"/>
    <d v="1899-12-30T12:00:00"/>
    <d v="1899-12-30T01:00:00"/>
    <s v="DCO"/>
    <s v="N/A"/>
  </r>
  <r>
    <n v="16636"/>
    <x v="144"/>
    <x v="30"/>
    <s v="LIFT IFTS 25-02 CAN"/>
    <s v="IFTS"/>
    <n v="74"/>
    <s v="IFTS"/>
    <n v="9"/>
    <m/>
    <s v="X"/>
    <x v="0"/>
    <s v="STDA"/>
    <s v="DECI_STD"/>
    <m/>
    <m/>
    <s v="PT NAV02"/>
    <s v="11:00"/>
    <s v="12:00"/>
    <d v="1899-12-30T01:00:00"/>
    <s v="11:00"/>
    <s v="12:00"/>
    <d v="1899-12-30T01:00:00"/>
    <s v="DCO"/>
    <s v="N/A"/>
  </r>
  <r>
    <n v="16637"/>
    <x v="144"/>
    <x v="30"/>
    <s v="LIFT IFTS 25-02 CAN"/>
    <s v="IFTS"/>
    <n v="72"/>
    <s v="ACS"/>
    <n v="2"/>
    <m/>
    <s v="X"/>
    <x v="1"/>
    <s v="STDA"/>
    <s v="DECI_STD"/>
    <m/>
    <m/>
    <s v="PT NAV02"/>
    <s v="11:00"/>
    <s v="12:00"/>
    <d v="1899-12-30T01:00:00"/>
    <s v="11:00"/>
    <s v="12:00"/>
    <d v="1899-12-30T01:00:00"/>
    <s v="DCO"/>
    <s v="N/A"/>
  </r>
  <r>
    <n v="16638"/>
    <x v="144"/>
    <x v="30"/>
    <s v="LIFT IFTS 25-02 SGP"/>
    <s v="IFTS"/>
    <n v="83"/>
    <s v="IFTS"/>
    <n v="23"/>
    <m/>
    <s v="X"/>
    <x v="6"/>
    <s v="STDA"/>
    <s v="DECI_STD"/>
    <m/>
    <m/>
    <s v="FMS NIT01"/>
    <s v="11:00"/>
    <s v="12:00"/>
    <d v="1899-12-30T01:00:00"/>
    <s v="11:00"/>
    <s v="12:00"/>
    <d v="1899-12-30T01:00:00"/>
    <s v="DCO"/>
    <s v="N/A"/>
  </r>
  <r>
    <n v="16639"/>
    <x v="144"/>
    <x v="30"/>
    <s v="LIFT IFTS 24-05 AUT"/>
    <s v="IFTS"/>
    <n v="64"/>
    <s v="ACS"/>
    <n v="22"/>
    <m/>
    <s v="X"/>
    <x v="5"/>
    <s v="NET"/>
    <s v="DCA"/>
    <m/>
    <n v="16640"/>
    <s v="NET SMI02"/>
    <s v="12:30"/>
    <s v="13:30"/>
    <d v="1899-12-30T01:00:00"/>
    <s v="12:30"/>
    <s v="13:30"/>
    <d v="1899-12-30T01:00:00"/>
    <s v="DCO"/>
    <s v="N/A"/>
  </r>
  <r>
    <n v="16640"/>
    <x v="144"/>
    <x v="30"/>
    <s v="LIFT IFTS 24-05 AUT"/>
    <s v="IFTS"/>
    <n v="65"/>
    <s v="ACS"/>
    <n v="12"/>
    <m/>
    <s v="X"/>
    <x v="4"/>
    <s v="NET"/>
    <s v="DCA"/>
    <m/>
    <n v="16639"/>
    <s v="NET SMI02"/>
    <d v="1899-12-30T12:30:00"/>
    <d v="1899-12-30T13:30:00"/>
    <d v="1899-12-30T01:00:00"/>
    <d v="1899-12-30T12:30:00"/>
    <d v="1899-12-30T13:30:00"/>
    <d v="1899-12-30T01:00:00"/>
    <s v="DCO"/>
    <s v="N/A"/>
  </r>
  <r>
    <n v="16641"/>
    <x v="144"/>
    <x v="30"/>
    <s v="LIFT IFTS QATAR 25-02"/>
    <s v="QATAR"/>
    <n v="75"/>
    <s v="ACS"/>
    <n v="13"/>
    <m/>
    <s v="X"/>
    <x v="0"/>
    <s v="STDA"/>
    <s v="DECI_STD"/>
    <m/>
    <m/>
    <s v="PT IFB01"/>
    <s v="12:30"/>
    <s v="13:30"/>
    <d v="1899-12-30T01:00:00"/>
    <s v="12:30"/>
    <s v="13:30"/>
    <d v="1899-12-30T01:00:00"/>
    <s v="DCO"/>
    <s v="N/A"/>
  </r>
  <r>
    <n v="16642"/>
    <x v="144"/>
    <x v="30"/>
    <s v="LIFT IFTS 25-02 CAN"/>
    <s v="IFTS"/>
    <n v="75"/>
    <s v="ACS"/>
    <n v="10"/>
    <m/>
    <s v="X"/>
    <x v="1"/>
    <s v="STDA"/>
    <s v="DECI_STD"/>
    <m/>
    <m/>
    <s v="PT NIT01"/>
    <s v="12:30"/>
    <s v="13:30"/>
    <d v="1899-12-30T01:00:00"/>
    <s v="12:30"/>
    <s v="13:30"/>
    <d v="1899-12-30T01:00:00"/>
    <s v="DCO"/>
    <s v="N/A"/>
  </r>
  <r>
    <n v="16643"/>
    <x v="144"/>
    <x v="30"/>
    <s v="LIFT IFTS 25-02 CAN"/>
    <s v="IFTS"/>
    <n v="73"/>
    <s v="ACS"/>
    <n v="14"/>
    <m/>
    <s v="X"/>
    <x v="6"/>
    <s v="STDA"/>
    <s v="DECI_STD"/>
    <m/>
    <m/>
    <s v="PT NIT01"/>
    <s v="12:30"/>
    <s v="13:30"/>
    <d v="1899-12-30T01:00:00"/>
    <d v="1899-12-30T12:20:00"/>
    <d v="1899-12-30T13:20:00"/>
    <d v="1899-12-30T01:00:00"/>
    <s v="DCO"/>
    <s v="N/A"/>
  </r>
  <r>
    <n v="16644"/>
    <x v="144"/>
    <x v="30"/>
    <s v="LIP 24-01 ITA"/>
    <s v="AMI"/>
    <n v="58"/>
    <s v="AMI"/>
    <n v="38"/>
    <m/>
    <s v="X"/>
    <x v="2"/>
    <s v="STDA"/>
    <s v="DECI_STD"/>
    <m/>
    <m/>
    <s v="RI SEM"/>
    <d v="1899-12-30T08:00:00"/>
    <d v="1899-12-30T09:00:00"/>
    <d v="1899-12-30T01:00:00"/>
    <d v="1899-12-30T08:00:00"/>
    <d v="1899-12-30T09:00:00"/>
    <d v="1899-12-30T01:00:00"/>
    <s v="DCO"/>
    <s v="N/A"/>
  </r>
  <r>
    <n v="16645"/>
    <x v="145"/>
    <x v="31"/>
    <s v="LIFT IFTS 24-05 GER"/>
    <s v="IFTS"/>
    <n v="66"/>
    <s v="IFTS"/>
    <n v="9"/>
    <m/>
    <s v="X"/>
    <x v="5"/>
    <s v="NET"/>
    <s v="ATAG_DECI"/>
    <m/>
    <n v="16646"/>
    <s v="NET ATAG01"/>
    <s v="05:30"/>
    <s v="06:30"/>
    <d v="1899-12-30T01:00:00"/>
    <s v="05:30"/>
    <s v="06:30"/>
    <d v="1899-12-30T01:00:00"/>
    <s v="DCO"/>
    <s v="N/A"/>
  </r>
  <r>
    <n v="16646"/>
    <x v="145"/>
    <x v="31"/>
    <s v="LIFT IFTS 24-05 GER"/>
    <s v="IFTS"/>
    <n v="67"/>
    <s v="ACS"/>
    <n v="12"/>
    <m/>
    <s v="X"/>
    <x v="4"/>
    <s v="NET"/>
    <s v="ATAG_DECI"/>
    <m/>
    <n v="16645"/>
    <s v="NET ATAG01"/>
    <d v="1899-12-30T05:30:00"/>
    <d v="1899-12-30T06:30:00"/>
    <d v="1899-12-30T01:00:00"/>
    <d v="1899-12-30T05:30:00"/>
    <d v="1899-12-30T06:30:00"/>
    <d v="1899-12-30T01:00:00"/>
    <s v="DCO"/>
    <s v="N/A"/>
  </r>
  <r>
    <n v="16647"/>
    <x v="145"/>
    <x v="31"/>
    <s v="LIP 25-01"/>
    <s v="AMI"/>
    <n v="83"/>
    <s v="ACS"/>
    <n v="32"/>
    <m/>
    <s v="X"/>
    <x v="0"/>
    <s v="NET"/>
    <s v="LOW LEVEL"/>
    <m/>
    <n v="16648"/>
    <s v="SD FLL01"/>
    <s v="05:30"/>
    <s v="06:30"/>
    <d v="1899-12-30T01:00:00"/>
    <s v="05:30"/>
    <s v="06:30"/>
    <d v="1899-12-30T01:00:00"/>
    <s v="DCO"/>
    <s v="N/A"/>
  </r>
  <r>
    <n v="16648"/>
    <x v="145"/>
    <x v="31"/>
    <s v="IP"/>
    <s v="Support AMI"/>
    <m/>
    <s v="IFTS"/>
    <n v="41"/>
    <m/>
    <s v="X"/>
    <x v="1"/>
    <s v="NET"/>
    <s v="LOW LEVEL"/>
    <m/>
    <n v="16647"/>
    <s v="SUPP"/>
    <d v="1899-12-30T05:30:00"/>
    <d v="1899-12-30T06:30:00"/>
    <d v="1899-12-30T01:00:00"/>
    <d v="1899-12-30T05:30:00"/>
    <d v="1899-12-30T06:30:00"/>
    <d v="1899-12-30T01:00:00"/>
    <s v="SDC"/>
    <s v="N/A"/>
  </r>
  <r>
    <n v="16649"/>
    <x v="145"/>
    <x v="31"/>
    <s v="LIFT IFTS QATAR 25-01"/>
    <s v="QATAR"/>
    <n v="68"/>
    <s v="ACS"/>
    <n v="13"/>
    <m/>
    <s v="X"/>
    <x v="6"/>
    <s v="STDA"/>
    <s v="LOW LEVEL"/>
    <m/>
    <m/>
    <s v="PT LLF02"/>
    <s v="05:30"/>
    <s v="06:30"/>
    <d v="1899-12-30T01:00:00"/>
    <s v="05:30"/>
    <s v="06:30"/>
    <d v="1899-12-30T01:00:00"/>
    <s v="DCO"/>
    <s v="N/A"/>
  </r>
  <r>
    <n v="16650"/>
    <x v="145"/>
    <x v="31"/>
    <s v="LIFT IFTS QATAR 25-02"/>
    <s v="QATAR"/>
    <n v="70"/>
    <s v="IFTS"/>
    <n v="22"/>
    <m/>
    <s v="X"/>
    <x v="3"/>
    <s v="STDA"/>
    <s v="DECI_STD"/>
    <m/>
    <m/>
    <s v="PT IF02"/>
    <s v="05:30"/>
    <s v="06:30"/>
    <d v="1899-12-30T01:00:00"/>
    <m/>
    <m/>
    <s v=""/>
    <s v="RSLD"/>
    <s v="CD4"/>
  </r>
  <r>
    <n v="16651"/>
    <x v="145"/>
    <x v="31"/>
    <s v="LIFT 24-44 ITA"/>
    <s v="AMI"/>
    <n v="71"/>
    <s v="ACS"/>
    <n v="9"/>
    <s v="X"/>
    <m/>
    <x v="5"/>
    <s v="NET"/>
    <s v="OCA AA"/>
    <m/>
    <n v="16652"/>
    <s v="SD COMAOAA01"/>
    <s v="07:00"/>
    <s v="08:00"/>
    <d v="1899-12-30T01:00:00"/>
    <d v="1899-12-30T07:00:00"/>
    <d v="1899-12-30T08:00:00"/>
    <d v="1899-12-30T01:00:00"/>
    <s v="DCO"/>
    <s v="N/A"/>
  </r>
  <r>
    <n v="16652"/>
    <x v="145"/>
    <x v="31"/>
    <s v="LIFT 24-44 ITA"/>
    <s v="AMI"/>
    <n v="73"/>
    <s v="IFTS"/>
    <n v="23"/>
    <s v="X"/>
    <m/>
    <x v="4"/>
    <s v="NET"/>
    <s v="OCA AA"/>
    <m/>
    <n v="16651"/>
    <s v="SD COMAOAA01"/>
    <d v="1899-12-30T07:00:00"/>
    <d v="1899-12-30T08:00:00"/>
    <d v="1899-12-30T01:00:00"/>
    <d v="1899-12-30T07:00:00"/>
    <d v="1899-12-30T08:00:00"/>
    <d v="1899-12-30T01:00:00"/>
    <s v="DCO"/>
    <s v="N/A"/>
  </r>
  <r>
    <n v="16653"/>
    <x v="145"/>
    <x v="31"/>
    <s v="LIFT IFTS QATAR 25-01"/>
    <s v="QATAR"/>
    <n v="63"/>
    <s v="ACS"/>
    <n v="10"/>
    <m/>
    <s v="X"/>
    <x v="0"/>
    <s v="STDA"/>
    <s v="LOW LEVEL"/>
    <m/>
    <m/>
    <s v="PT LLF02"/>
    <s v="07:00"/>
    <s v="08:00"/>
    <d v="1899-12-30T01:00:00"/>
    <s v="07:00"/>
    <s v="08:00"/>
    <d v="1899-12-30T01:00:00"/>
    <s v="DCO"/>
    <s v="N/A"/>
  </r>
  <r>
    <n v="16654"/>
    <x v="145"/>
    <x v="31"/>
    <s v="LIFT IFTS QATAR 25-02"/>
    <s v="QATAR"/>
    <n v="71"/>
    <s v="ACS"/>
    <n v="5"/>
    <m/>
    <s v="X"/>
    <x v="1"/>
    <s v="STDA"/>
    <s v="DECI_STD"/>
    <m/>
    <m/>
    <s v="PT IFB03"/>
    <s v="07:00"/>
    <s v="08:00"/>
    <d v="1899-12-30T01:00:00"/>
    <s v="07:00"/>
    <s v="08:00"/>
    <d v="1899-12-30T01:00:00"/>
    <s v="DCO"/>
    <s v="N/A"/>
  </r>
  <r>
    <n v="16655"/>
    <x v="145"/>
    <x v="31"/>
    <s v="LIFT IFTS 25-01 SGP"/>
    <s v="IFTS"/>
    <n v="69"/>
    <s v="ACS"/>
    <n v="12"/>
    <m/>
    <s v="X"/>
    <x v="5"/>
    <s v="NET"/>
    <s v="DECI_STD"/>
    <m/>
    <n v="16656"/>
    <s v="FMSC HACM02"/>
    <s v="08:30"/>
    <s v="09:30"/>
    <d v="1899-12-30T01:00:00"/>
    <d v="1899-12-30T08:30:00"/>
    <d v="1899-12-30T09:20:00"/>
    <d v="1899-12-30T00:50:00"/>
    <s v="DCO"/>
    <s v="N/A"/>
  </r>
  <r>
    <n v="16656"/>
    <x v="145"/>
    <x v="31"/>
    <s v="IP"/>
    <s v="Support IFTS"/>
    <m/>
    <s v="IFTS"/>
    <n v="9"/>
    <m/>
    <s v="X"/>
    <x v="4"/>
    <s v="NET"/>
    <s v="DECI_STD"/>
    <m/>
    <n v="16655"/>
    <s v="SUPP"/>
    <d v="1899-12-30T08:30:00"/>
    <d v="1899-12-30T09:30:00"/>
    <d v="1899-12-30T01:00:00"/>
    <d v="1899-12-30T08:30:00"/>
    <d v="1899-12-30T09:20:00"/>
    <d v="1899-12-30T00:50:00"/>
    <s v="SDC"/>
    <s v="N/A"/>
  </r>
  <r>
    <n v="16657"/>
    <x v="145"/>
    <x v="31"/>
    <s v="IFTS 25-01 QAT"/>
    <s v="QATAR"/>
    <n v="77"/>
    <s v="ACS"/>
    <n v="32"/>
    <s v="X"/>
    <m/>
    <x v="0"/>
    <s v="STDA"/>
    <s v="LOW LEVEL"/>
    <m/>
    <m/>
    <s v="PT LLF01"/>
    <s v="08:30"/>
    <s v="09:30"/>
    <d v="1899-12-30T01:00:00"/>
    <d v="1899-12-30T08:30:00"/>
    <d v="1899-12-30T10:00:00"/>
    <d v="1899-12-30T01:30:00"/>
    <s v="DCO"/>
    <s v="N/A"/>
  </r>
  <r>
    <n v="16658"/>
    <x v="145"/>
    <x v="31"/>
    <s v="LIFT IFTS QATAR 25-02"/>
    <s v="QATAR"/>
    <n v="75"/>
    <s v="IFTS"/>
    <n v="22"/>
    <m/>
    <s v="X"/>
    <x v="1"/>
    <s v="STDA"/>
    <s v="DECI_STD"/>
    <m/>
    <m/>
    <s v="PT IFB02"/>
    <s v="08:30"/>
    <s v="09:30"/>
    <d v="1899-12-30T01:00:00"/>
    <s v="08:30"/>
    <d v="1899-12-30T09:25:00"/>
    <d v="1899-12-30T00:55:00"/>
    <s v="DCO"/>
    <s v="N/A"/>
  </r>
  <r>
    <n v="16659"/>
    <x v="145"/>
    <x v="31"/>
    <s v="LIP 25-01"/>
    <s v="AMI"/>
    <n v="83"/>
    <s v="ACS"/>
    <n v="9"/>
    <m/>
    <s v="X"/>
    <x v="5"/>
    <s v="NET"/>
    <s v="LOW LEVEL"/>
    <m/>
    <n v="16660"/>
    <s v="SD FLL02"/>
    <s v="10:00"/>
    <s v="11:00"/>
    <d v="1899-12-30T01:00:00"/>
    <s v="10:00"/>
    <s v="11:00"/>
    <d v="1899-12-30T01:00:00"/>
    <s v="DCO"/>
    <s v="N/A"/>
  </r>
  <r>
    <n v="16660"/>
    <x v="145"/>
    <x v="31"/>
    <s v="IP"/>
    <s v="Support AMI"/>
    <m/>
    <s v="ACS"/>
    <n v="12"/>
    <m/>
    <s v="X"/>
    <x v="4"/>
    <s v="NET"/>
    <s v="LOW LEVEL"/>
    <m/>
    <n v="16659"/>
    <s v="SUPP"/>
    <d v="1899-12-30T10:00:00"/>
    <d v="1899-12-30T11:00:00"/>
    <d v="1899-12-30T01:00:00"/>
    <s v="10:00"/>
    <s v="11:00"/>
    <d v="1899-12-30T01:00:00"/>
    <s v="SDC"/>
    <s v="N/A"/>
  </r>
  <r>
    <n v="16661"/>
    <x v="145"/>
    <x v="31"/>
    <s v="LIFT IFTS 25-01 HUN"/>
    <s v="IFTS"/>
    <n v="71"/>
    <s v="IFTS"/>
    <n v="23"/>
    <m/>
    <s v="X"/>
    <x v="0"/>
    <s v="NET"/>
    <s v="DECI_STD"/>
    <m/>
    <n v="16662"/>
    <s v="FMSC HACM01"/>
    <s v="10:00"/>
    <s v="11:00"/>
    <d v="1899-12-30T01:00:00"/>
    <s v="10:00"/>
    <s v="11:00"/>
    <d v="1899-12-30T01:00:00"/>
    <s v="DCO"/>
    <s v="N/A"/>
  </r>
  <r>
    <n v="16662"/>
    <x v="145"/>
    <x v="31"/>
    <s v="IP"/>
    <s v="Support IFTS"/>
    <m/>
    <s v="ACS"/>
    <n v="10"/>
    <m/>
    <s v="X"/>
    <x v="1"/>
    <s v="NET"/>
    <s v="DECI_STD"/>
    <m/>
    <n v="16661"/>
    <s v="SUPP"/>
    <d v="1899-12-30T10:00:00"/>
    <d v="1899-12-30T11:00:00"/>
    <d v="1899-12-30T01:00:00"/>
    <d v="1899-12-30T10:00:00"/>
    <d v="1899-12-30T11:00:00"/>
    <d v="1899-12-30T01:00:00"/>
    <s v="SDC"/>
    <s v="N/A"/>
  </r>
  <r>
    <n v="16663"/>
    <x v="145"/>
    <x v="31"/>
    <s v="LIFT 25-41"/>
    <s v="AMI"/>
    <n v="82"/>
    <s v="ACS"/>
    <n v="5"/>
    <s v="X"/>
    <m/>
    <x v="6"/>
    <s v="STDA"/>
    <s v="LOW LEVEL"/>
    <m/>
    <m/>
    <s v="SD ERT02"/>
    <s v="10:00"/>
    <s v="11:00"/>
    <d v="1899-12-30T01:00:00"/>
    <s v="10:00"/>
    <s v="11:00"/>
    <d v="1899-12-30T01:00:00"/>
    <s v="DCO"/>
    <s v="N/A"/>
  </r>
  <r>
    <n v="16664"/>
    <x v="145"/>
    <x v="31"/>
    <s v="LIFT IFTS 25-02 CAN"/>
    <s v="IFTS"/>
    <n v="73"/>
    <s v="IFTS"/>
    <n v="9"/>
    <m/>
    <s v="X"/>
    <x v="5"/>
    <s v="NET"/>
    <s v="DECI_STD"/>
    <m/>
    <n v="16665"/>
    <s v="FMSC BFM01"/>
    <s v="11:30"/>
    <s v="12:30"/>
    <d v="1899-12-30T01:00:00"/>
    <s v="11:30"/>
    <s v="12:30"/>
    <d v="1899-12-30T01:00:00"/>
    <s v="RSLD"/>
    <s v="CD3"/>
  </r>
  <r>
    <n v="16665"/>
    <x v="145"/>
    <x v="31"/>
    <s v="IP"/>
    <s v="Support IFTS"/>
    <m/>
    <s v="ACS"/>
    <n v="12"/>
    <m/>
    <s v="X"/>
    <x v="4"/>
    <s v="NET"/>
    <s v="DECI_STD"/>
    <m/>
    <n v="16664"/>
    <s v="SUPP"/>
    <d v="1899-12-30T11:30:00"/>
    <d v="1899-12-30T12:30:00"/>
    <d v="1899-12-30T01:00:00"/>
    <s v="11:30"/>
    <s v="12:30"/>
    <d v="1899-12-30T01:00:00"/>
    <s v="RSLD"/>
    <s v="CD5"/>
  </r>
  <r>
    <n v="16666"/>
    <x v="145"/>
    <x v="31"/>
    <s v="LIFT IFTS 25-02 CAN"/>
    <s v="IFTS"/>
    <n v="75"/>
    <s v="ACS"/>
    <n v="32"/>
    <m/>
    <s v="X"/>
    <x v="0"/>
    <s v="NET"/>
    <s v="DECI_STD"/>
    <m/>
    <n v="16667"/>
    <s v="FMSC BFM01"/>
    <s v="11:30"/>
    <s v="12:30"/>
    <d v="1899-12-30T01:00:00"/>
    <s v="11:30"/>
    <d v="1899-12-30T12:40:00"/>
    <d v="1899-12-30T01:10:00"/>
    <s v="DCO"/>
    <s v="N/A"/>
  </r>
  <r>
    <n v="16667"/>
    <x v="145"/>
    <x v="31"/>
    <s v="IP"/>
    <s v="Support IFTS"/>
    <m/>
    <s v="IFTS"/>
    <n v="22"/>
    <m/>
    <s v="X"/>
    <x v="1"/>
    <s v="NET"/>
    <s v="DECI_STD"/>
    <m/>
    <n v="16666"/>
    <s v="SUPP"/>
    <d v="1899-12-30T11:30:00"/>
    <d v="1899-12-30T12:30:00"/>
    <d v="1899-12-30T01:00:00"/>
    <d v="1899-12-30T11:30:00"/>
    <d v="1899-12-30T12:40:00"/>
    <d v="1899-12-30T01:10:00"/>
    <s v="SDC"/>
    <s v="N/A"/>
  </r>
  <r>
    <n v="16668"/>
    <x v="145"/>
    <x v="31"/>
    <s v="LIFT IFTS QATAR 25-02"/>
    <s v="QATAR"/>
    <n v="71"/>
    <s v="ACS"/>
    <n v="13"/>
    <m/>
    <s v="X"/>
    <x v="6"/>
    <s v="STDA"/>
    <s v="DECI_STD"/>
    <m/>
    <m/>
    <s v="PT IF01"/>
    <s v="11:30"/>
    <s v="12:30"/>
    <d v="1899-12-30T01:00:00"/>
    <d v="1899-12-30T11:30:00"/>
    <d v="1899-12-30T12:40:00"/>
    <d v="1899-12-30T01:10:00"/>
    <s v="DCO"/>
    <s v="N/A"/>
  </r>
  <r>
    <n v="16669"/>
    <x v="145"/>
    <x v="31"/>
    <s v="LIFT IFTS 25-02 SGP"/>
    <s v="IFTS"/>
    <n v="82"/>
    <s v="ACS"/>
    <n v="2"/>
    <m/>
    <s v="X"/>
    <x v="2"/>
    <s v="STDA"/>
    <s v="DECI_STD"/>
    <m/>
    <m/>
    <s v="PT NAV01"/>
    <s v="11:30"/>
    <s v="12:30"/>
    <d v="1899-12-30T01:00:00"/>
    <s v="11:30"/>
    <s v="12:30"/>
    <d v="1899-12-30T01:00:00"/>
    <s v="DCO"/>
    <s v="N/A"/>
  </r>
  <r>
    <n v="16670"/>
    <x v="145"/>
    <x v="31"/>
    <s v="LIFT IFTS 25-02 CAN"/>
    <s v="IFTS"/>
    <n v="74"/>
    <s v="ACS"/>
    <n v="9"/>
    <m/>
    <s v="X"/>
    <x v="5"/>
    <s v="NET"/>
    <s v="DECI_STD"/>
    <m/>
    <n v="16671"/>
    <s v="FMSC BFM01"/>
    <s v="13:00"/>
    <s v="14:00"/>
    <d v="1899-12-30T01:00:00"/>
    <d v="1899-12-30T13:00:00"/>
    <d v="1899-12-30T14:00:00"/>
    <d v="1899-12-30T01:00:00"/>
    <s v="DCO"/>
    <s v="N/A"/>
  </r>
  <r>
    <n v="16671"/>
    <x v="145"/>
    <x v="31"/>
    <s v="IP"/>
    <s v="Support IFTS"/>
    <m/>
    <s v="IFTS"/>
    <n v="50"/>
    <m/>
    <s v="X"/>
    <x v="4"/>
    <s v="NET"/>
    <s v="DECI_STD"/>
    <m/>
    <n v="16670"/>
    <s v="SUPP"/>
    <d v="1899-12-30T13:00:00"/>
    <d v="1899-12-30T14:00:00"/>
    <d v="1899-12-30T01:00:00"/>
    <d v="1899-12-30T13:00:00"/>
    <d v="1899-12-30T14:00:00"/>
    <d v="1899-12-30T01:00:00"/>
    <s v="SDC"/>
    <s v="N/A"/>
  </r>
  <r>
    <n v="16672"/>
    <x v="145"/>
    <x v="31"/>
    <s v="LIFT IFTS 25-02 CAN"/>
    <s v="IFTS"/>
    <n v="72"/>
    <s v="ACS"/>
    <n v="10"/>
    <m/>
    <s v="X"/>
    <x v="0"/>
    <s v="NET"/>
    <s v="DECI_STD"/>
    <m/>
    <n v="16673"/>
    <s v="FMSC BFM01"/>
    <s v="13:00"/>
    <s v="14:00"/>
    <d v="1899-12-30T01:00:00"/>
    <s v="13:00"/>
    <s v="14:00"/>
    <d v="1899-12-30T01:00:00"/>
    <s v="DCO"/>
    <s v="N/A"/>
  </r>
  <r>
    <n v="16673"/>
    <x v="145"/>
    <x v="31"/>
    <s v="IP"/>
    <s v="Support IFTS"/>
    <m/>
    <s v="IFTS"/>
    <n v="42"/>
    <m/>
    <s v="X"/>
    <x v="1"/>
    <s v="NET"/>
    <s v="DECI_STD"/>
    <m/>
    <n v="16672"/>
    <s v="SUPP"/>
    <d v="1899-12-30T13:00:00"/>
    <d v="1899-12-30T14:00:00"/>
    <d v="1899-12-30T01:00:00"/>
    <s v="13:00"/>
    <s v="14:00"/>
    <d v="1899-12-30T01:00:00"/>
    <s v="SDC"/>
    <s v="N/A"/>
  </r>
  <r>
    <n v="16674"/>
    <x v="145"/>
    <x v="31"/>
    <s v="IFTS 25-01 QAT"/>
    <s v="QATAR"/>
    <n v="77"/>
    <s v="ACS"/>
    <n v="5"/>
    <s v="X"/>
    <m/>
    <x v="6"/>
    <s v="STDA"/>
    <s v="LOW LEVEL"/>
    <m/>
    <m/>
    <s v="PT LLF02"/>
    <s v="13:00"/>
    <s v="14:00"/>
    <d v="1899-12-30T01:00:00"/>
    <s v="13:00"/>
    <s v="14:00"/>
    <d v="1899-12-30T01:00:00"/>
    <s v="DCO"/>
    <s v="N/A"/>
  </r>
  <r>
    <n v="16675"/>
    <x v="145"/>
    <x v="31"/>
    <s v="LIFT IFTS QATAR 25-02"/>
    <s v="QATAR"/>
    <n v="75"/>
    <s v="ACS"/>
    <n v="17"/>
    <m/>
    <s v="X"/>
    <x v="3"/>
    <s v="STDA"/>
    <s v="DECI_STD"/>
    <m/>
    <m/>
    <s v="PT IFB03"/>
    <s v="13:00"/>
    <s v="14:00"/>
    <d v="1899-12-30T01:00:00"/>
    <s v="13:00"/>
    <s v="14:00"/>
    <d v="1899-12-30T01:00:00"/>
    <s v="DCO"/>
    <s v="N/A"/>
  </r>
  <r>
    <n v="16676"/>
    <x v="145"/>
    <x v="31"/>
    <s v="LIFT IFTS QATAR 25-02"/>
    <s v="QATAR"/>
    <n v="70"/>
    <s v="IFTS"/>
    <n v="22"/>
    <m/>
    <s v="X"/>
    <x v="2"/>
    <s v="STDA"/>
    <s v="DECI_STD"/>
    <m/>
    <m/>
    <s v="PT IF02"/>
    <s v="05:30"/>
    <s v="06:30"/>
    <d v="1899-12-30T01:00:00"/>
    <d v="1899-12-30T05:35:00"/>
    <d v="1899-12-30T06:35:00"/>
    <d v="1899-12-30T01:00:00"/>
    <s v="DCO"/>
    <s v="N/A"/>
  </r>
  <r>
    <n v="16677"/>
    <x v="146"/>
    <x v="31"/>
    <s v="LIFT IFTS 24-05 GER"/>
    <s v="IFTS"/>
    <n v="67"/>
    <s v="IFTS"/>
    <n v="9"/>
    <m/>
    <s v="X"/>
    <x v="5"/>
    <s v="NET"/>
    <s v="ATAG_DECI"/>
    <m/>
    <n v="16678"/>
    <s v="NET ATAG02"/>
    <s v="05:30"/>
    <s v="06:30"/>
    <d v="1899-12-30T01:00:00"/>
    <d v="1899-12-30T05:30:00"/>
    <d v="1899-12-30T06:30:00"/>
    <d v="1899-12-30T01:00:00"/>
    <s v="DCO"/>
    <s v="N/A"/>
  </r>
  <r>
    <n v="16678"/>
    <x v="146"/>
    <x v="31"/>
    <s v="LIFT IFTS 24-05 GER"/>
    <s v="IFTS"/>
    <n v="66"/>
    <s v="ACS"/>
    <n v="12"/>
    <m/>
    <s v="X"/>
    <x v="4"/>
    <s v="NET"/>
    <s v="ATAG_DECI"/>
    <m/>
    <n v="16677"/>
    <s v="NET ATAG02"/>
    <d v="1899-12-30T05:30:00"/>
    <d v="1899-12-30T06:30:00"/>
    <d v="1899-12-30T01:00:00"/>
    <d v="1899-12-30T05:30:00"/>
    <d v="1899-12-30T06:30:00"/>
    <d v="1899-12-30T01:00:00"/>
    <s v="DCO"/>
    <s v="N/A"/>
  </r>
  <r>
    <n v="16679"/>
    <x v="146"/>
    <x v="31"/>
    <s v="LIFT IFTS 25-02 CAN"/>
    <s v="IFTS"/>
    <n v="73"/>
    <s v="ACS"/>
    <n v="2"/>
    <m/>
    <s v="X"/>
    <x v="0"/>
    <s v="NET"/>
    <s v="DECI_STD"/>
    <m/>
    <n v="16680"/>
    <s v="FMSC BFM01-CPL01"/>
    <s v="05:30"/>
    <s v="06:30"/>
    <d v="1899-12-30T01:00:00"/>
    <s v="05:30"/>
    <s v="06:30"/>
    <d v="1899-12-30T01:00:00"/>
    <s v="DCO"/>
    <s v="N/A"/>
  </r>
  <r>
    <n v="16680"/>
    <x v="146"/>
    <x v="31"/>
    <s v="IP"/>
    <s v="Support IFTS"/>
    <m/>
    <s v="IFTS"/>
    <n v="22"/>
    <m/>
    <s v="X"/>
    <x v="1"/>
    <s v="NET"/>
    <s v="DECI_STD"/>
    <m/>
    <n v="16679"/>
    <s v="SUPP"/>
    <d v="1899-12-30T05:30:00"/>
    <d v="1899-12-30T06:30:00"/>
    <d v="1899-12-30T01:00:00"/>
    <s v="05:30"/>
    <s v="06:30"/>
    <d v="1899-12-30T01:00:00"/>
    <s v="SDC"/>
    <s v="N/A"/>
  </r>
  <r>
    <n v="16681"/>
    <x v="146"/>
    <x v="31"/>
    <s v="IFTS 25-01 QAT"/>
    <s v="QATAR"/>
    <n v="78"/>
    <s v="ACS"/>
    <n v="13"/>
    <s v="X"/>
    <m/>
    <x v="6"/>
    <s v="STDA"/>
    <s v="LOW LEVEL"/>
    <m/>
    <m/>
    <s v="PT LLFB01"/>
    <s v="05:30"/>
    <s v="06:30"/>
    <d v="1899-12-30T01:00:00"/>
    <s v="05:30"/>
    <s v="06:30"/>
    <d v="1899-12-30T01:00:00"/>
    <s v="DCO"/>
    <s v="N/A"/>
  </r>
  <r>
    <n v="16682"/>
    <x v="146"/>
    <x v="31"/>
    <s v="LIFT IFTS 24-04 CAN"/>
    <s v="IFTS"/>
    <n v="54"/>
    <s v="ACS"/>
    <n v="9"/>
    <m/>
    <s v="X"/>
    <x v="5"/>
    <s v="NET"/>
    <s v="OCA AA"/>
    <m/>
    <n v="16683"/>
    <s v="NET OCAAA01"/>
    <s v="07:00"/>
    <s v="08:00"/>
    <d v="1899-12-30T01:00:00"/>
    <s v="07:00"/>
    <s v="08:00"/>
    <d v="1899-12-30T01:00:00"/>
    <s v="DCO"/>
    <s v="N/A"/>
  </r>
  <r>
    <n v="16683"/>
    <x v="146"/>
    <x v="31"/>
    <s v="LIFT IFTS 24-04 CAN"/>
    <s v="IFTS"/>
    <n v="52"/>
    <s v="ACS"/>
    <n v="17"/>
    <m/>
    <s v="X"/>
    <x v="4"/>
    <s v="NET"/>
    <s v="OCA AA"/>
    <m/>
    <n v="16682"/>
    <s v="NET OCAAA01"/>
    <d v="1899-12-30T07:00:00"/>
    <d v="1899-12-30T08:00:00"/>
    <d v="1899-12-30T01:00:00"/>
    <s v="07:00"/>
    <s v="08:00"/>
    <d v="1899-12-30T01:00:00"/>
    <s v="DCO"/>
    <s v="N/A"/>
  </r>
  <r>
    <n v="16684"/>
    <x v="146"/>
    <x v="31"/>
    <s v="LIFT IFTS 25-02 CAN"/>
    <s v="IFTS"/>
    <n v="75"/>
    <s v="IFTS"/>
    <n v="23"/>
    <m/>
    <s v="X"/>
    <x v="0"/>
    <s v="NET"/>
    <s v="DECI_STD"/>
    <m/>
    <n v="16685"/>
    <s v="FMSC BFM02"/>
    <s v="07:00"/>
    <s v="08:00"/>
    <d v="1899-12-30T01:00:00"/>
    <s v="07:00"/>
    <s v="08:00"/>
    <d v="1899-12-30T01:00:00"/>
    <s v="DCO"/>
    <s v="N/A"/>
  </r>
  <r>
    <n v="16685"/>
    <x v="146"/>
    <x v="31"/>
    <s v="IP"/>
    <s v="Support IFTS"/>
    <m/>
    <s v="IFTS"/>
    <n v="42"/>
    <m/>
    <s v="X"/>
    <x v="1"/>
    <s v="NET"/>
    <s v="DECI_STD"/>
    <m/>
    <n v="16684"/>
    <s v="SUPP"/>
    <d v="1899-12-30T07:00:00"/>
    <d v="1899-12-30T08:00:00"/>
    <d v="1899-12-30T01:00:00"/>
    <d v="1899-12-30T07:00:00"/>
    <d v="1899-12-30T08:00:00"/>
    <d v="1899-12-30T01:00:00"/>
    <s v="SDC"/>
    <s v="N/A"/>
  </r>
  <r>
    <n v="16686"/>
    <x v="146"/>
    <x v="31"/>
    <s v="IFTS 25-01 QAT"/>
    <s v="QATAR"/>
    <n v="76"/>
    <s v="ACS"/>
    <n v="5"/>
    <s v="X"/>
    <m/>
    <x v="6"/>
    <s v="STDA"/>
    <s v="LOW LEVEL"/>
    <m/>
    <m/>
    <s v="PT LLFB01"/>
    <s v="07:00"/>
    <s v="08:00"/>
    <d v="1899-12-30T01:00:00"/>
    <m/>
    <m/>
    <s v=""/>
    <s v="CANC"/>
    <s v="CD1"/>
  </r>
  <r>
    <n v="16687"/>
    <x v="146"/>
    <x v="31"/>
    <s v="LIFT IFTS QATAR 25-02"/>
    <s v="QATAR"/>
    <n v="74"/>
    <s v="ACS"/>
    <n v="10"/>
    <m/>
    <s v="X"/>
    <x v="3"/>
    <s v="STDA"/>
    <s v="DECI_STD"/>
    <m/>
    <m/>
    <s v="PT IF01"/>
    <s v="07:00"/>
    <s v="08:00"/>
    <d v="1899-12-30T01:00:00"/>
    <s v="07:00"/>
    <s v="08:00"/>
    <d v="1899-12-30T01:00:00"/>
    <s v="DCO"/>
    <s v="N/A"/>
  </r>
  <r>
    <n v="16688"/>
    <x v="146"/>
    <x v="31"/>
    <s v="LIFT IFTS 24-04 JPN"/>
    <s v="IFTS"/>
    <n v="55"/>
    <s v="ACS"/>
    <n v="12"/>
    <m/>
    <s v="X"/>
    <x v="5"/>
    <s v="NET"/>
    <s v="ATAG_DECI"/>
    <m/>
    <n v="16689"/>
    <s v="NET ATAG02"/>
    <s v="08:30"/>
    <s v="09:30"/>
    <d v="1899-12-30T01:00:00"/>
    <s v="08:30"/>
    <s v="09:30"/>
    <d v="1899-12-30T01:00:00"/>
    <s v="DCO"/>
    <s v="N/A"/>
  </r>
  <r>
    <n v="16689"/>
    <x v="146"/>
    <x v="31"/>
    <s v="IP"/>
    <s v="Support IFTS"/>
    <m/>
    <s v="IFTS"/>
    <n v="9"/>
    <m/>
    <s v="X"/>
    <x v="4"/>
    <s v="NET"/>
    <s v="ATAG_DECI"/>
    <m/>
    <n v="16688"/>
    <s v="SUPP"/>
    <d v="1899-12-30T08:30:00"/>
    <d v="1899-12-30T09:30:00"/>
    <d v="1899-12-30T01:00:00"/>
    <s v="08:30"/>
    <s v="09:30"/>
    <d v="1899-12-30T01:00:00"/>
    <s v="SDC"/>
    <s v="N/A"/>
  </r>
  <r>
    <n v="16690"/>
    <x v="146"/>
    <x v="31"/>
    <s v="LIFT IFTS 25-02 CAN"/>
    <s v="IFTS"/>
    <n v="74"/>
    <s v="ACS"/>
    <n v="13"/>
    <m/>
    <s v="X"/>
    <x v="0"/>
    <s v="NET"/>
    <s v="DECI_STD"/>
    <m/>
    <n v="16691"/>
    <s v="FMSC BFM02"/>
    <s v="08:30"/>
    <s v="09:30"/>
    <d v="1899-12-30T01:00:00"/>
    <s v="08:30"/>
    <s v="09:30"/>
    <d v="1899-12-30T01:00:00"/>
    <s v="DCO"/>
    <s v="N/A"/>
  </r>
  <r>
    <n v="16691"/>
    <x v="146"/>
    <x v="31"/>
    <s v="IP"/>
    <s v="Support IFTS"/>
    <m/>
    <s v="IFTS"/>
    <n v="41"/>
    <m/>
    <s v="X"/>
    <x v="1"/>
    <s v="NET"/>
    <s v="DECI_STD"/>
    <m/>
    <n v="16690"/>
    <s v="SUPP"/>
    <d v="1899-12-30T08:30:00"/>
    <d v="1899-12-30T09:30:00"/>
    <d v="1899-12-30T01:00:00"/>
    <s v="08:30"/>
    <s v="09:30"/>
    <d v="1899-12-30T01:00:00"/>
    <s v="SDC"/>
    <s v="N/A"/>
  </r>
  <r>
    <n v="16692"/>
    <x v="146"/>
    <x v="31"/>
    <s v="LIFT IFTS QATAR 25-02"/>
    <s v="QATAR"/>
    <n v="73"/>
    <s v="ACS"/>
    <n v="2"/>
    <m/>
    <s v="X"/>
    <x v="6"/>
    <s v="STDA"/>
    <s v="DECI_STD"/>
    <m/>
    <m/>
    <s v="PT IFB01"/>
    <s v="08:30"/>
    <s v="09:30"/>
    <d v="1899-12-30T01:00:00"/>
    <s v="08:30"/>
    <s v="09:30"/>
    <d v="1899-12-30T01:00:00"/>
    <s v="DCO"/>
    <s v="N/A"/>
  </r>
  <r>
    <n v="16693"/>
    <x v="146"/>
    <x v="31"/>
    <s v="LIFT IFTS 25-02 CAN"/>
    <s v="IFTS"/>
    <n v="72"/>
    <s v="ACS"/>
    <n v="9"/>
    <m/>
    <s v="X"/>
    <x v="5"/>
    <s v="NET"/>
    <s v="DECI_STD"/>
    <m/>
    <n v="16694"/>
    <s v="FMSC BFM02"/>
    <s v="10:00"/>
    <s v="11:00"/>
    <d v="1899-12-30T01:00:00"/>
    <s v="10:00"/>
    <s v="11:00"/>
    <d v="1899-12-30T01:00:00"/>
    <s v="DCO"/>
    <s v="N/A"/>
  </r>
  <r>
    <n v="16694"/>
    <x v="146"/>
    <x v="31"/>
    <s v="IP"/>
    <s v="Support IFTS"/>
    <m/>
    <s v="ACS"/>
    <n v="17"/>
    <m/>
    <s v="X"/>
    <x v="4"/>
    <s v="NET"/>
    <s v="DECI_STD"/>
    <m/>
    <n v="16693"/>
    <s v="SUPP"/>
    <d v="1899-12-30T10:00:00"/>
    <d v="1899-12-30T11:00:00"/>
    <d v="1899-12-30T01:00:00"/>
    <d v="1899-12-30T10:00:00"/>
    <d v="1899-12-30T11:00:00"/>
    <d v="1899-12-30T01:00:00"/>
    <s v="SDC"/>
    <s v="N/A"/>
  </r>
  <r>
    <n v="16695"/>
    <x v="146"/>
    <x v="31"/>
    <s v="LIFT IFTS 25-02 CAN"/>
    <s v="IFTS"/>
    <n v="73"/>
    <s v="IFTS"/>
    <n v="23"/>
    <m/>
    <s v="X"/>
    <x v="0"/>
    <s v="NET"/>
    <s v="DECI_STD"/>
    <m/>
    <n v="16696"/>
    <s v="FMSC BFM02"/>
    <s v="10:00"/>
    <s v="11:00"/>
    <d v="1899-12-30T01:00:00"/>
    <s v="10:00"/>
    <s v="11:00"/>
    <d v="1899-12-30T01:00:00"/>
    <s v="DCO"/>
    <s v="N/A"/>
  </r>
  <r>
    <n v="16696"/>
    <x v="146"/>
    <x v="31"/>
    <s v="IP"/>
    <s v="Support IFTS"/>
    <m/>
    <s v="ACS"/>
    <n v="10"/>
    <m/>
    <s v="X"/>
    <x v="1"/>
    <s v="NET"/>
    <s v="DECI_STD"/>
    <m/>
    <n v="16695"/>
    <s v="SUPP"/>
    <d v="1899-12-30T10:00:00"/>
    <d v="1899-12-30T11:00:00"/>
    <d v="1899-12-30T01:00:00"/>
    <d v="1899-12-30T10:00:00"/>
    <d v="1899-12-30T11:00:00"/>
    <d v="1899-12-30T01:00:00"/>
    <s v="SDC"/>
    <s v="N/A"/>
  </r>
  <r>
    <n v="16697"/>
    <x v="146"/>
    <x v="31"/>
    <s v="LIFT IFTS QATAR 25-01"/>
    <s v="QATAR"/>
    <n v="66"/>
    <s v="ACS"/>
    <n v="5"/>
    <m/>
    <s v="X"/>
    <x v="6"/>
    <s v="STDA"/>
    <s v="LOW LEVEL"/>
    <m/>
    <m/>
    <s v="PT LLFB01"/>
    <s v="10:00"/>
    <s v="11:00"/>
    <d v="1899-12-30T01:00:00"/>
    <s v="10:00"/>
    <s v="11:00"/>
    <d v="1899-12-30T01:00:00"/>
    <s v="DCO"/>
    <s v="N/A"/>
  </r>
  <r>
    <n v="16698"/>
    <x v="146"/>
    <x v="31"/>
    <s v="LIFT IFTS 24-04 CAN"/>
    <s v="IFTS"/>
    <n v="52"/>
    <s v="ACS"/>
    <n v="32"/>
    <m/>
    <s v="X"/>
    <x v="5"/>
    <s v="NET"/>
    <s v="OCA AG"/>
    <m/>
    <n v="16699"/>
    <s v="NET OCAAG01"/>
    <s v="11:30"/>
    <s v="12:30"/>
    <d v="1899-12-30T01:00:00"/>
    <d v="1899-12-30T11:30:00"/>
    <d v="1899-12-30T12:30:00"/>
    <d v="1899-12-30T01:00:00"/>
    <s v="DCO"/>
    <s v="N/A"/>
  </r>
  <r>
    <n v="16699"/>
    <x v="146"/>
    <x v="31"/>
    <s v="LIFT IFTS 24-04 CAN"/>
    <s v="IFTS"/>
    <n v="54"/>
    <s v="ACS"/>
    <n v="30"/>
    <m/>
    <s v="X"/>
    <x v="4"/>
    <s v="NET"/>
    <s v="OCA AG"/>
    <m/>
    <n v="16698"/>
    <s v="NET OCAAG01"/>
    <d v="1899-12-30T11:30:00"/>
    <d v="1899-12-30T12:30:00"/>
    <d v="1899-12-30T01:00:00"/>
    <d v="1899-12-30T11:30:00"/>
    <d v="1899-12-30T12:30:00"/>
    <d v="1899-12-30T01:00:00"/>
    <s v="DCO"/>
    <s v="N/A"/>
  </r>
  <r>
    <n v="16700"/>
    <x v="146"/>
    <x v="31"/>
    <s v="LIFT IFTS 25-01 HUN"/>
    <s v="IFTS"/>
    <n v="71"/>
    <s v="IFTS"/>
    <n v="22"/>
    <m/>
    <s v="X"/>
    <x v="0"/>
    <s v="NET"/>
    <s v="DECI_STD"/>
    <m/>
    <n v="16701"/>
    <s v="FMSC HACM02"/>
    <s v="11:30"/>
    <s v="12:30"/>
    <d v="1899-12-30T01:00:00"/>
    <s v="11:30"/>
    <s v="12:30"/>
    <d v="1899-12-30T01:00:00"/>
    <s v="DCO"/>
    <s v="N/A"/>
  </r>
  <r>
    <n v="16701"/>
    <x v="146"/>
    <x v="31"/>
    <s v="IP"/>
    <s v="Support IFTS"/>
    <m/>
    <s v="IFTS"/>
    <n v="50"/>
    <m/>
    <s v="X"/>
    <x v="1"/>
    <s v="NET"/>
    <s v="DECI_STD"/>
    <m/>
    <n v="16700"/>
    <s v="SUPP"/>
    <d v="1899-12-30T11:30:00"/>
    <d v="1899-12-30T12:30:00"/>
    <d v="1899-12-30T01:00:00"/>
    <d v="1899-12-30T11:30:00"/>
    <d v="1899-12-30T12:30:00"/>
    <d v="1899-12-30T01:00:00"/>
    <s v="SDC"/>
    <s v="N/A"/>
  </r>
  <r>
    <n v="16702"/>
    <x v="146"/>
    <x v="31"/>
    <s v="IFTS 25-01 QAT"/>
    <s v="QATAR"/>
    <n v="76"/>
    <s v="ACS"/>
    <n v="13"/>
    <s v="X"/>
    <m/>
    <x v="6"/>
    <s v="STDA"/>
    <s v="LOW LEVEL"/>
    <m/>
    <m/>
    <s v="PT LLFB01"/>
    <s v="11:30"/>
    <s v="12:30"/>
    <d v="1899-12-30T01:00:00"/>
    <s v="11:30"/>
    <s v="12:30"/>
    <d v="1899-12-30T01:00:00"/>
    <s v="DCO"/>
    <s v="N/A"/>
  </r>
  <r>
    <n v="16703"/>
    <x v="146"/>
    <x v="31"/>
    <s v="LIFT 25-41"/>
    <s v="AMI"/>
    <n v="80"/>
    <s v="ACS"/>
    <n v="2"/>
    <s v="X"/>
    <m/>
    <x v="2"/>
    <s v="STDA"/>
    <s v="LOW LEVEL"/>
    <m/>
    <m/>
    <s v="SD ERT02"/>
    <s v="11:30"/>
    <s v="12:30"/>
    <d v="1899-12-30T01:00:00"/>
    <s v="11:30"/>
    <s v="12:30"/>
    <d v="1899-12-30T01:00:00"/>
    <s v="DCO"/>
    <s v="N/A"/>
  </r>
  <r>
    <n v="16704"/>
    <x v="146"/>
    <x v="31"/>
    <s v="LIFT IFTS 25-02 CAN"/>
    <s v="IFTS"/>
    <n v="74"/>
    <s v="ACS"/>
    <n v="17"/>
    <m/>
    <s v="X"/>
    <x v="5"/>
    <s v="NET"/>
    <s v="DECI_STD"/>
    <m/>
    <n v="16705"/>
    <s v="FMSC OBFM01"/>
    <s v="13:00"/>
    <s v="14:00"/>
    <d v="1899-12-30T01:00:00"/>
    <d v="1899-12-30T13:00:00"/>
    <d v="1899-12-30T14:00:00"/>
    <d v="1899-12-30T01:00:00"/>
    <s v="DCO"/>
    <s v="N/A"/>
  </r>
  <r>
    <n v="16705"/>
    <x v="146"/>
    <x v="31"/>
    <s v="IP"/>
    <s v="Support IFTS"/>
    <m/>
    <s v="IFTS"/>
    <n v="50"/>
    <m/>
    <s v="X"/>
    <x v="4"/>
    <s v="NET"/>
    <s v="DECI_STD"/>
    <m/>
    <n v="16704"/>
    <s v="SUPP"/>
    <d v="1899-12-30T13:00:00"/>
    <d v="1899-12-30T14:00:00"/>
    <d v="1899-12-30T01:00:00"/>
    <d v="1899-12-30T13:00:00"/>
    <d v="1899-12-30T14:00:00"/>
    <d v="1899-12-30T01:00:00"/>
    <s v="SDC"/>
    <s v="N/A"/>
  </r>
  <r>
    <n v="16706"/>
    <x v="146"/>
    <x v="31"/>
    <s v="LIFT IFTS QATAR 25-02"/>
    <s v="QATAR"/>
    <n v="74"/>
    <s v="IFTS"/>
    <n v="23"/>
    <m/>
    <s v="X"/>
    <x v="0"/>
    <s v="STDA"/>
    <s v="DECI_STD"/>
    <m/>
    <m/>
    <s v="PT IF02"/>
    <s v="13:00"/>
    <s v="14:00"/>
    <d v="1899-12-30T01:00:00"/>
    <d v="1899-12-30T13:00:00"/>
    <d v="1899-12-30T14:00:00"/>
    <d v="1899-12-30T01:00:00"/>
    <s v="DCO"/>
    <s v="N/A"/>
  </r>
  <r>
    <n v="16707"/>
    <x v="146"/>
    <x v="31"/>
    <s v="LIFT IFTS QATAR 25-02"/>
    <s v="QATAR"/>
    <n v="73"/>
    <s v="ACS"/>
    <n v="10"/>
    <m/>
    <s v="X"/>
    <x v="1"/>
    <s v="STDA"/>
    <s v="DECI_STD"/>
    <m/>
    <m/>
    <s v="PT IF01"/>
    <s v="13:00"/>
    <s v="14:00"/>
    <d v="1899-12-30T01:00:00"/>
    <d v="1899-12-30T13:00:00"/>
    <d v="1899-12-30T14:00:00"/>
    <d v="1899-12-30T01:00:00"/>
    <s v="DCO"/>
    <s v="N/A"/>
  </r>
  <r>
    <n v="16708"/>
    <x v="146"/>
    <x v="31"/>
    <s v="LIFT IFTS QATAR 25-02"/>
    <s v="QATAR"/>
    <n v="75"/>
    <s v="ACS"/>
    <n v="4"/>
    <m/>
    <s v="X"/>
    <x v="6"/>
    <s v="STDA"/>
    <s v="DECI_STD"/>
    <m/>
    <m/>
    <s v="PT IF01"/>
    <s v="13:00"/>
    <s v="14:00"/>
    <d v="1899-12-30T01:00:00"/>
    <d v="1899-12-30T13:00:00"/>
    <d v="1899-12-30T14:00:00"/>
    <d v="1899-12-30T01:00:00"/>
    <s v="DCO"/>
    <s v="N/A"/>
  </r>
  <r>
    <n v="16709"/>
    <x v="147"/>
    <x v="31"/>
    <s v="LIFT IFTS 25-01 HUN"/>
    <s v="IFTS"/>
    <n v="71"/>
    <s v="IFTS"/>
    <n v="9"/>
    <m/>
    <s v="X"/>
    <x v="5"/>
    <s v="NET"/>
    <s v="DECI_STD"/>
    <m/>
    <n v="16710"/>
    <s v="FMSC HACM02"/>
    <s v="05:30"/>
    <s v="06:30"/>
    <d v="1899-12-30T01:00:00"/>
    <s v="05:30"/>
    <s v="06:30"/>
    <d v="1899-12-30T01:00:00"/>
    <s v="DCO"/>
    <s v="N/A"/>
  </r>
  <r>
    <n v="16710"/>
    <x v="147"/>
    <x v="31"/>
    <s v="IP"/>
    <s v="Support IFTS"/>
    <m/>
    <s v="ACS"/>
    <n v="2"/>
    <m/>
    <s v="X"/>
    <x v="4"/>
    <s v="NET"/>
    <s v="DECI_STD"/>
    <m/>
    <n v="16709"/>
    <s v="SUPP"/>
    <d v="1899-12-30T05:30:00"/>
    <d v="1899-12-30T06:30:00"/>
    <d v="1899-12-30T01:00:00"/>
    <d v="1899-12-30T05:30:00"/>
    <d v="1899-12-30T06:30:00"/>
    <d v="1899-12-30T01:00:00"/>
    <s v="SDC"/>
    <s v="N/A"/>
  </r>
  <r>
    <n v="16711"/>
    <x v="147"/>
    <x v="31"/>
    <s v="LIFT IFTS 24-05 AUT"/>
    <s v="IFTS"/>
    <n v="64"/>
    <s v="ACS"/>
    <n v="32"/>
    <m/>
    <s v="X"/>
    <x v="0"/>
    <s v="NET"/>
    <s v="BTAG_DECI"/>
    <m/>
    <n v="16712"/>
    <s v="NET BTAG01"/>
    <s v="05:30"/>
    <s v="06:30"/>
    <d v="1899-12-30T01:00:00"/>
    <s v="05:30"/>
    <s v="06:30"/>
    <d v="1899-12-30T01:00:00"/>
    <s v="DCO"/>
    <s v="N/A"/>
  </r>
  <r>
    <n v="16712"/>
    <x v="147"/>
    <x v="31"/>
    <s v="LIFT IFTS 24-05 AUT"/>
    <s v="IFTS"/>
    <n v="65"/>
    <s v="IFTS"/>
    <n v="22"/>
    <m/>
    <s v="X"/>
    <x v="1"/>
    <s v="NET"/>
    <s v="BTAG_DECI"/>
    <m/>
    <n v="16711"/>
    <s v="NET BTAG01"/>
    <d v="1899-12-30T05:30:00"/>
    <d v="1899-12-30T06:30:00"/>
    <d v="1899-12-30T01:00:00"/>
    <s v="05:30"/>
    <s v="06:30"/>
    <d v="1899-12-30T01:00:00"/>
    <s v="DCO"/>
    <s v="N/A"/>
  </r>
  <r>
    <n v="16713"/>
    <x v="147"/>
    <x v="31"/>
    <s v="LIFT 25-41"/>
    <s v="AMI"/>
    <n v="77"/>
    <s v="ACS"/>
    <n v="12"/>
    <s v="X"/>
    <m/>
    <x v="6"/>
    <s v="STDA"/>
    <s v="LOW LEVEL"/>
    <m/>
    <m/>
    <s v="SD ERT02"/>
    <s v="05:30"/>
    <s v="06:30"/>
    <d v="1899-12-30T01:00:00"/>
    <s v="05:30"/>
    <s v="06:30"/>
    <d v="1899-12-30T01:00:00"/>
    <s v="DCO"/>
    <s v="N/A"/>
  </r>
  <r>
    <n v="16714"/>
    <x v="147"/>
    <x v="31"/>
    <s v="LIFT IFTS QATAR 25-02"/>
    <s v="QATAR"/>
    <n v="72"/>
    <s v="ACS"/>
    <n v="30"/>
    <m/>
    <s v="X"/>
    <x v="2"/>
    <s v="STDA"/>
    <s v="DECI_STD"/>
    <m/>
    <m/>
    <s v="PT IFB02"/>
    <s v="05:30"/>
    <s v="06:30"/>
    <d v="1899-12-30T01:00:00"/>
    <m/>
    <m/>
    <s v=""/>
    <s v="CANC"/>
    <s v="CD1"/>
  </r>
  <r>
    <n v="16715"/>
    <x v="147"/>
    <x v="31"/>
    <s v="LIFT 24-44 ITA"/>
    <s v="AMI"/>
    <n v="71"/>
    <s v="ACS"/>
    <n v="9"/>
    <s v="X"/>
    <m/>
    <x v="5"/>
    <s v="NET"/>
    <s v="OCA AG"/>
    <m/>
    <n v="16716"/>
    <s v="SD COMAOAG01"/>
    <s v="07:00"/>
    <s v="08:00"/>
    <d v="1899-12-30T01:00:00"/>
    <s v="07:00"/>
    <s v="08:00"/>
    <d v="1899-12-30T01:00:00"/>
    <s v="DCO"/>
    <s v="N/A"/>
  </r>
  <r>
    <n v="16716"/>
    <x v="147"/>
    <x v="31"/>
    <s v="LIFT 24-44 ITA"/>
    <s v="AMI"/>
    <n v="73"/>
    <s v="ACS"/>
    <n v="17"/>
    <s v="X"/>
    <m/>
    <x v="4"/>
    <s v="NET"/>
    <s v="OCA AG"/>
    <m/>
    <n v="16715"/>
    <s v="SD COMAOAG01"/>
    <d v="1899-12-30T07:00:00"/>
    <d v="1899-12-30T08:00:00"/>
    <d v="1899-12-30T01:00:00"/>
    <d v="1899-12-30T07:00:00"/>
    <d v="1899-12-30T08:00:00"/>
    <d v="1899-12-30T01:00:00"/>
    <s v="DCO"/>
    <s v="N/A"/>
  </r>
  <r>
    <n v="16717"/>
    <x v="147"/>
    <x v="31"/>
    <s v="LIFT IFTS 25-02 CAN"/>
    <s v="IFTS"/>
    <n v="72"/>
    <s v="IFTS"/>
    <n v="23"/>
    <m/>
    <s v="X"/>
    <x v="0"/>
    <s v="NET"/>
    <s v="DECI_STD"/>
    <m/>
    <n v="16718"/>
    <s v="FMSC OBFM01"/>
    <s v="07:00"/>
    <s v="08:00"/>
    <d v="1899-12-30T01:00:00"/>
    <s v="07:00"/>
    <s v="08:00"/>
    <d v="1899-12-30T01:00:00"/>
    <s v="DCO"/>
    <s v="N/A"/>
  </r>
  <r>
    <n v="16718"/>
    <x v="147"/>
    <x v="31"/>
    <s v="IP"/>
    <s v="Support IFTS"/>
    <m/>
    <s v="IFTS"/>
    <n v="48"/>
    <m/>
    <s v="X"/>
    <x v="1"/>
    <s v="NET"/>
    <s v="DECI_STD"/>
    <m/>
    <n v="16717"/>
    <s v="SUPP"/>
    <d v="1899-12-30T07:00:00"/>
    <d v="1899-12-30T08:00:00"/>
    <d v="1899-12-30T01:00:00"/>
    <d v="1899-12-30T07:00:00"/>
    <d v="1899-12-30T08:00:00"/>
    <d v="1899-12-30T01:00:00"/>
    <s v="SDC"/>
    <s v="N/A"/>
  </r>
  <r>
    <n v="16719"/>
    <x v="147"/>
    <x v="31"/>
    <s v="LIFT 25-41"/>
    <s v="AMI"/>
    <n v="76"/>
    <s v="ACS"/>
    <n v="10"/>
    <s v="X"/>
    <m/>
    <x v="6"/>
    <s v="STDA"/>
    <s v="LOW LEVEL"/>
    <m/>
    <m/>
    <s v="SD ERT02"/>
    <s v="07:00"/>
    <s v="08:00"/>
    <d v="1899-12-30T01:00:00"/>
    <s v="07:00"/>
    <s v="08:00"/>
    <d v="1899-12-30T01:00:00"/>
    <s v="DCO"/>
    <s v="N/A"/>
  </r>
  <r>
    <n v="16720"/>
    <x v="147"/>
    <x v="31"/>
    <s v="IFTS 25-01 QAT"/>
    <s v="QATAR"/>
    <n v="76"/>
    <s v="IFTS"/>
    <n v="9"/>
    <s v="X"/>
    <m/>
    <x v="5"/>
    <s v="STDA"/>
    <s v="LOW LEVEL"/>
    <m/>
    <m/>
    <s v="PT LLF01"/>
    <s v="08:30"/>
    <s v="09:30"/>
    <d v="1899-12-30T01:00:00"/>
    <s v="08:30"/>
    <s v="09:30"/>
    <d v="1899-12-30T01:00:00"/>
    <s v="DCO"/>
    <s v="N/A"/>
  </r>
  <r>
    <n v="16721"/>
    <x v="147"/>
    <x v="31"/>
    <s v="IFTS 25-01 QAT"/>
    <s v="QATAR"/>
    <n v="78"/>
    <s v="ACS"/>
    <n v="12"/>
    <s v="X"/>
    <m/>
    <x v="4"/>
    <s v="STDA"/>
    <s v="LOW LEVEL"/>
    <m/>
    <m/>
    <s v="PT LLF01"/>
    <s v="08:30"/>
    <s v="09:30"/>
    <d v="1899-12-30T01:00:00"/>
    <s v="08:30"/>
    <s v="09:30"/>
    <d v="1899-12-30T01:00:00"/>
    <s v="DCO"/>
    <s v="N/A"/>
  </r>
  <r>
    <n v="16722"/>
    <x v="147"/>
    <x v="31"/>
    <s v="LIFT 25-41"/>
    <s v="AMI"/>
    <n v="81"/>
    <s v="IFTS"/>
    <n v="22"/>
    <s v="X"/>
    <m/>
    <x v="0"/>
    <s v="STDA"/>
    <s v="LOW LEVEL"/>
    <m/>
    <m/>
    <s v="SD ERT02"/>
    <s v="08:30"/>
    <s v="09:30"/>
    <d v="1899-12-30T01:00:00"/>
    <s v="08:30"/>
    <d v="1899-12-30T09:40:00"/>
    <d v="1899-12-30T01:10:00"/>
    <s v="DCO"/>
    <s v="N/A"/>
  </r>
  <r>
    <n v="16723"/>
    <x v="147"/>
    <x v="31"/>
    <s v="LIFT IFTS QATAR 25-01"/>
    <s v="QATAR"/>
    <n v="66"/>
    <s v="ACS"/>
    <n v="32"/>
    <m/>
    <s v="X"/>
    <x v="1"/>
    <s v="STDA"/>
    <s v="LOW LEVEL"/>
    <m/>
    <m/>
    <s v="PT LLF01"/>
    <s v="08:30"/>
    <s v="09:30"/>
    <d v="1899-12-30T01:00:00"/>
    <s v="08:30"/>
    <s v="09:30"/>
    <d v="1899-12-30T01:00:00"/>
    <s v="DCO"/>
    <s v="N/A"/>
  </r>
  <r>
    <n v="16724"/>
    <x v="147"/>
    <x v="31"/>
    <s v="LIFT IFTS 25-02 CAN"/>
    <s v="IFTS"/>
    <n v="74"/>
    <s v="ACS"/>
    <n v="9"/>
    <m/>
    <s v="X"/>
    <x v="5"/>
    <s v="NET"/>
    <s v="DECI_STD"/>
    <m/>
    <n v="16725"/>
    <s v="FMSC OBFM02"/>
    <s v="10:00"/>
    <s v="11:00"/>
    <d v="1899-12-30T01:00:00"/>
    <s v="10:00"/>
    <s v="11:00"/>
    <d v="1899-12-30T01:00:00"/>
    <s v="DCO"/>
    <s v="N/A"/>
  </r>
  <r>
    <n v="16725"/>
    <x v="147"/>
    <x v="31"/>
    <s v="IP"/>
    <s v="Support IFTS"/>
    <m/>
    <s v="ACS"/>
    <n v="10"/>
    <m/>
    <s v="X"/>
    <x v="4"/>
    <s v="NET"/>
    <s v="DECI_STD"/>
    <m/>
    <n v="16724"/>
    <s v="SUPP"/>
    <d v="1899-12-30T10:00:00"/>
    <d v="1899-12-30T11:00:00"/>
    <d v="1899-12-30T01:00:00"/>
    <d v="1899-12-30T10:00:00"/>
    <d v="1899-12-30T11:00:00"/>
    <d v="1899-12-30T01:00:00"/>
    <s v="SDC"/>
    <s v="N/A"/>
  </r>
  <r>
    <n v="16726"/>
    <x v="147"/>
    <x v="31"/>
    <s v="LIFT IFTS 25-02 CAN"/>
    <s v="IFTS"/>
    <n v="75"/>
    <s v="ACS"/>
    <n v="17"/>
    <m/>
    <s v="X"/>
    <x v="0"/>
    <s v="NET"/>
    <s v="DECI_STD"/>
    <m/>
    <n v="16727"/>
    <s v="FMSC OBFM02"/>
    <s v="10:00"/>
    <s v="11:00"/>
    <d v="1899-12-30T01:00:00"/>
    <s v="10:00"/>
    <s v="11:00"/>
    <d v="1899-12-30T01:00:00"/>
    <s v="DCO"/>
    <s v="N/A"/>
  </r>
  <r>
    <n v="16727"/>
    <x v="147"/>
    <x v="31"/>
    <s v="IP"/>
    <s v="Support IFTS"/>
    <m/>
    <s v="IFTS"/>
    <n v="50"/>
    <m/>
    <s v="X"/>
    <x v="1"/>
    <s v="NET"/>
    <s v="DECI_STD"/>
    <m/>
    <n v="16726"/>
    <s v="SUPP"/>
    <d v="1899-12-30T10:00:00"/>
    <d v="1899-12-30T11:00:00"/>
    <d v="1899-12-30T01:00:00"/>
    <d v="1899-12-30T10:00:00"/>
    <d v="1899-12-30T11:00:00"/>
    <d v="1899-12-30T01:00:00"/>
    <s v="SDC"/>
    <s v="N/A"/>
  </r>
  <r>
    <n v="16728"/>
    <x v="147"/>
    <x v="31"/>
    <s v="IFTS 25-01 QAT"/>
    <s v="QATAR"/>
    <n v="77"/>
    <s v="ACS"/>
    <n v="13"/>
    <s v="X"/>
    <m/>
    <x v="6"/>
    <s v="STDA"/>
    <s v="DECI_STD"/>
    <m/>
    <m/>
    <s v="PT NAVB01"/>
    <s v="10:00"/>
    <s v="11:00"/>
    <d v="1899-12-30T01:00:00"/>
    <s v="10:00"/>
    <s v="11:00"/>
    <d v="1899-12-30T01:00:00"/>
    <s v="DCO"/>
    <s v="N/A"/>
  </r>
  <r>
    <n v="16729"/>
    <x v="147"/>
    <x v="31"/>
    <s v="LIFT 25-41"/>
    <s v="AMI"/>
    <n v="79"/>
    <s v="ACS"/>
    <n v="5"/>
    <s v="X"/>
    <m/>
    <x v="3"/>
    <s v="STDA"/>
    <s v="LOW LEVEL"/>
    <m/>
    <m/>
    <s v="SD ERT02"/>
    <s v="10:00"/>
    <s v="11:00"/>
    <d v="1899-12-30T01:00:00"/>
    <s v="10:00"/>
    <s v="11:00"/>
    <d v="1899-12-30T01:00:00"/>
    <s v="DCO"/>
    <s v="N/A"/>
  </r>
  <r>
    <n v="16730"/>
    <x v="147"/>
    <x v="31"/>
    <s v="LIFT IFTS 25-02 CAN"/>
    <s v="IFTS"/>
    <n v="73"/>
    <s v="IFTS"/>
    <n v="9"/>
    <m/>
    <s v="X"/>
    <x v="5"/>
    <s v="NET"/>
    <s v="DECI_STD"/>
    <m/>
    <n v="16731"/>
    <s v="FMSC OBFM01"/>
    <s v="11:30"/>
    <s v="12:30"/>
    <d v="1899-12-30T01:00:00"/>
    <s v="11:30"/>
    <s v="12:30"/>
    <d v="1899-12-30T01:00:00"/>
    <s v="DCO"/>
    <s v="N/A"/>
  </r>
  <r>
    <n v="16731"/>
    <x v="147"/>
    <x v="31"/>
    <s v="IP"/>
    <s v="Support IFTS"/>
    <m/>
    <s v="IFTS"/>
    <n v="48"/>
    <m/>
    <s v="X"/>
    <x v="4"/>
    <s v="NET"/>
    <s v="DECI_STD"/>
    <m/>
    <n v="16730"/>
    <s v="SUPP"/>
    <d v="1899-12-30T11:30:00"/>
    <d v="1899-12-30T12:30:00"/>
    <d v="1899-12-30T01:00:00"/>
    <d v="1899-12-30T11:30:00"/>
    <d v="1899-12-30T12:30:00"/>
    <d v="1899-12-30T01:00:00"/>
    <s v="SDC"/>
    <s v="N/A"/>
  </r>
  <r>
    <n v="16732"/>
    <x v="147"/>
    <x v="31"/>
    <s v="LIFT IFTS 24-05 AUT"/>
    <s v="IFTS"/>
    <n v="64"/>
    <s v="ACS"/>
    <n v="2"/>
    <m/>
    <s v="X"/>
    <x v="0"/>
    <s v="NET"/>
    <s v="BTAG_DECI"/>
    <m/>
    <n v="16733"/>
    <s v="NET BTAG02"/>
    <s v="11:30"/>
    <s v="12:30"/>
    <d v="1899-12-30T01:00:00"/>
    <d v="1899-12-30T11:30:00"/>
    <d v="1899-12-30T12:30:00"/>
    <d v="1899-12-30T01:00:00"/>
    <s v="DCO"/>
    <s v="N/A"/>
  </r>
  <r>
    <n v="16733"/>
    <x v="147"/>
    <x v="31"/>
    <s v="LIFT IFTS 24-05 AUT"/>
    <s v="IFTS"/>
    <n v="65"/>
    <s v="ACS"/>
    <n v="12"/>
    <m/>
    <s v="X"/>
    <x v="1"/>
    <s v="NET"/>
    <s v="BTAG_DECI"/>
    <m/>
    <n v="16732"/>
    <s v="NET BTAG02"/>
    <d v="1899-12-30T11:30:00"/>
    <d v="1899-12-30T12:30:00"/>
    <d v="1899-12-30T01:00:00"/>
    <d v="1899-12-30T11:30:00"/>
    <d v="1899-12-30T12:30:00"/>
    <d v="1899-12-30T01:00:00"/>
    <s v="DCO"/>
    <s v="N/A"/>
  </r>
  <r>
    <n v="16734"/>
    <x v="147"/>
    <x v="31"/>
    <s v="LIFT IFTS QATAR 25-02"/>
    <s v="QATAR"/>
    <n v="72"/>
    <s v="IFTS"/>
    <n v="22"/>
    <m/>
    <s v="X"/>
    <x v="6"/>
    <s v="STDA"/>
    <s v="DECI_STD"/>
    <m/>
    <m/>
    <s v="PT IFB02"/>
    <s v="11:30"/>
    <s v="12:30"/>
    <d v="1899-12-30T01:00:00"/>
    <d v="1899-12-30T11:30:00"/>
    <d v="1899-12-30T12:30:00"/>
    <d v="1899-12-30T01:00:00"/>
    <s v="DCO"/>
    <s v="N/A"/>
  </r>
  <r>
    <n v="16735"/>
    <x v="147"/>
    <x v="31"/>
    <s v="LIFT 25-41"/>
    <s v="AMI"/>
    <n v="77"/>
    <s v="ACS"/>
    <n v="10"/>
    <s v="X"/>
    <m/>
    <x v="3"/>
    <s v="STDA"/>
    <s v="DECI_STD"/>
    <m/>
    <m/>
    <s v="SD AAR01"/>
    <s v="13:00"/>
    <s v="14:00"/>
    <d v="1899-12-30T01:00:00"/>
    <d v="1899-12-30T13:00:00"/>
    <d v="1899-12-30T14:00:00"/>
    <d v="1899-12-30T01:00:00"/>
    <s v="DCO"/>
    <s v="N/A"/>
  </r>
  <r>
    <n v="16736"/>
    <x v="147"/>
    <x v="31"/>
    <s v="IFTS 25-01 QAT"/>
    <s v="QATAR"/>
    <n v="78"/>
    <s v="ACS"/>
    <n v="17"/>
    <s v="X"/>
    <m/>
    <x v="5"/>
    <s v="STDA"/>
    <s v="LOW LEVEL"/>
    <m/>
    <m/>
    <s v="PT LLF02"/>
    <s v="13:00"/>
    <s v="14:00"/>
    <d v="1899-12-30T01:00:00"/>
    <d v="1899-12-30T13:00:00"/>
    <d v="1899-12-30T14:00:00"/>
    <d v="1899-12-30T01:00:00"/>
    <s v="DCO"/>
    <s v="N/A"/>
  </r>
  <r>
    <n v="16737"/>
    <x v="147"/>
    <x v="31"/>
    <s v="LIFT IFTS 25-02 CAN"/>
    <s v="IFTS"/>
    <n v="72"/>
    <s v="ACS"/>
    <n v="5"/>
    <m/>
    <s v="X"/>
    <x v="0"/>
    <s v="NET"/>
    <s v="DECI_STD"/>
    <m/>
    <n v="16738"/>
    <s v="FMSC OBFM02"/>
    <s v="13:00"/>
    <s v="14:00"/>
    <d v="1899-12-30T01:00:00"/>
    <d v="1899-12-30T13:00:00"/>
    <d v="1899-12-30T14:00:00"/>
    <d v="1899-12-30T01:00:00"/>
    <s v="DCO"/>
    <s v="N/A"/>
  </r>
  <r>
    <n v="16738"/>
    <x v="147"/>
    <x v="31"/>
    <s v="IP"/>
    <s v="Support IFTS"/>
    <m/>
    <s v="IFTS"/>
    <n v="41"/>
    <m/>
    <s v="X"/>
    <x v="1"/>
    <s v="NET"/>
    <s v="DECI_STD"/>
    <m/>
    <n v="16737"/>
    <s v="SUPP"/>
    <d v="1899-12-30T13:00:00"/>
    <d v="1899-12-30T14:00:00"/>
    <d v="1899-12-30T01:00:00"/>
    <d v="1899-12-30T13:00:00"/>
    <d v="1899-12-30T14:00:00"/>
    <d v="1899-12-30T01:00:00"/>
    <s v="DCO"/>
    <s v="N/A"/>
  </r>
  <r>
    <n v="16739"/>
    <x v="147"/>
    <x v="31"/>
    <s v="IFTS 25-01 QAT"/>
    <s v="QATAR"/>
    <n v="76"/>
    <s v="ACS"/>
    <n v="9"/>
    <s v="X"/>
    <m/>
    <x v="6"/>
    <s v="STDA"/>
    <s v="LOW LEVEL"/>
    <m/>
    <m/>
    <s v="PT LLF02"/>
    <s v="13:00"/>
    <s v="14:00"/>
    <d v="1899-12-30T01:00:00"/>
    <d v="1899-12-30T13:00:00"/>
    <d v="1899-12-30T14:00:00"/>
    <d v="1899-12-30T01:00:00"/>
    <s v="DCO"/>
    <s v="N/A"/>
  </r>
  <r>
    <n v="16740"/>
    <x v="147"/>
    <x v="31"/>
    <s v="LIFT IFTS QATAR 25-01"/>
    <s v="QATAR"/>
    <n v="66"/>
    <s v="IFTS"/>
    <n v="23"/>
    <m/>
    <s v="X"/>
    <x v="4"/>
    <s v="STDA"/>
    <s v="LOW LEVEL"/>
    <m/>
    <m/>
    <s v="PT LLF02"/>
    <s v="13:00"/>
    <s v="14:00"/>
    <d v="1899-12-30T01:00:00"/>
    <d v="1899-12-30T13:00:00"/>
    <d v="1899-12-30T14:00:00"/>
    <d v="1899-12-30T01:00:00"/>
    <s v="DCO"/>
    <s v="N/A"/>
  </r>
  <r>
    <n v="16741"/>
    <x v="148"/>
    <x v="31"/>
    <s v="LIFT IFTS 25-02 CAN"/>
    <s v="IFTS"/>
    <n v="75"/>
    <s v="ACS"/>
    <n v="32"/>
    <m/>
    <s v="X"/>
    <x v="5"/>
    <s v="STDA"/>
    <s v="AAR"/>
    <m/>
    <m/>
    <s v="PT AAR01"/>
    <s v="05:30"/>
    <s v="06:30"/>
    <d v="1899-12-30T01:00:00"/>
    <s v="05:30"/>
    <s v="06:30"/>
    <d v="1899-12-30T01:00:00"/>
    <s v="DCO"/>
    <s v="N/A"/>
  </r>
  <r>
    <n v="16742"/>
    <x v="148"/>
    <x v="31"/>
    <s v="LIFT IFTS QATAR 25-02"/>
    <s v="QATAR"/>
    <n v="75"/>
    <s v="IFTS"/>
    <n v="22"/>
    <m/>
    <s v="X"/>
    <x v="4"/>
    <s v="STDA"/>
    <s v="DECI_STD"/>
    <m/>
    <m/>
    <s v="PT IF02"/>
    <s v="05:30"/>
    <s v="06:30"/>
    <d v="1899-12-30T01:00:00"/>
    <s v="05:30"/>
    <s v="06:30"/>
    <d v="1899-12-30T01:00:00"/>
    <s v="DCO"/>
    <s v="N/A"/>
  </r>
  <r>
    <n v="16743"/>
    <x v="148"/>
    <x v="31"/>
    <s v="LIFT IFTS 25-02 CAN"/>
    <s v="IFTS"/>
    <n v="73"/>
    <s v="IFTS"/>
    <n v="23"/>
    <m/>
    <s v="X"/>
    <x v="0"/>
    <s v="NET"/>
    <s v="DECI_STD"/>
    <m/>
    <n v="16744"/>
    <s v="FMSC OBFM02"/>
    <s v="05:30"/>
    <s v="06:30"/>
    <d v="1899-12-30T01:00:00"/>
    <s v="05:30"/>
    <s v="06:30"/>
    <d v="1899-12-30T01:00:00"/>
    <s v="DCO"/>
    <s v="N/A"/>
  </r>
  <r>
    <n v="16744"/>
    <x v="148"/>
    <x v="31"/>
    <s v="IP"/>
    <s v="Support IFTS"/>
    <m/>
    <s v="IFTS"/>
    <n v="50"/>
    <m/>
    <s v="X"/>
    <x v="1"/>
    <s v="NET"/>
    <s v="DECI_STD"/>
    <m/>
    <n v="16743"/>
    <s v="SUPP"/>
    <d v="1899-12-30T05:30:00"/>
    <d v="1899-12-30T06:30:00"/>
    <d v="1899-12-30T01:00:00"/>
    <s v="05:30"/>
    <s v="06:30"/>
    <d v="1899-12-30T01:00:00"/>
    <s v="SDC"/>
    <s v="N/A"/>
  </r>
  <r>
    <n v="16745"/>
    <x v="148"/>
    <x v="31"/>
    <s v="LIFT 25-41"/>
    <s v="AMI"/>
    <n v="78"/>
    <s v="ACS"/>
    <n v="17"/>
    <s v="X"/>
    <m/>
    <x v="6"/>
    <s v="STDA"/>
    <s v="AAR"/>
    <m/>
    <m/>
    <s v="SD AAR01"/>
    <s v="05:30"/>
    <s v="06:30"/>
    <d v="1899-12-30T01:00:00"/>
    <s v="05:30"/>
    <s v="06:30"/>
    <d v="1899-12-30T01:00:00"/>
    <s v="DCO"/>
    <s v="N/A"/>
  </r>
  <r>
    <n v="16746"/>
    <x v="148"/>
    <x v="31"/>
    <s v="LIP 24-03 SGP"/>
    <s v="IFTS"/>
    <n v="41"/>
    <s v="ACS"/>
    <n v="10"/>
    <m/>
    <s v="X"/>
    <x v="5"/>
    <s v="NET"/>
    <s v="DCA"/>
    <m/>
    <n v="16747"/>
    <s v="SD ADCA01"/>
    <s v="07:00"/>
    <s v="08:00"/>
    <d v="1899-12-30T01:00:00"/>
    <s v="07:00"/>
    <s v="08:00"/>
    <d v="1899-12-30T01:00:00"/>
    <s v="DCO"/>
    <s v="N/A"/>
  </r>
  <r>
    <n v="16747"/>
    <x v="148"/>
    <x v="31"/>
    <s v="LIP 24-03 AUT"/>
    <s v="IFTS"/>
    <n v="42"/>
    <s v="ACS"/>
    <n v="9"/>
    <m/>
    <s v="X"/>
    <x v="4"/>
    <s v="NET"/>
    <s v="DCA"/>
    <m/>
    <n v="16746"/>
    <s v="SD ADCA01"/>
    <d v="1899-12-30T07:00:00"/>
    <d v="1899-12-30T08:00:00"/>
    <d v="1899-12-30T01:00:00"/>
    <d v="1899-12-30T07:00:00"/>
    <d v="1899-12-30T08:00:00"/>
    <d v="1899-12-30T01:00:00"/>
    <s v="DCO"/>
    <s v="N/A"/>
  </r>
  <r>
    <n v="16748"/>
    <x v="148"/>
    <x v="31"/>
    <s v="LIFT IFTS 25-02 UK"/>
    <s v="IFTS"/>
    <n v="81"/>
    <s v="ACS"/>
    <n v="5"/>
    <m/>
    <s v="X"/>
    <x v="6"/>
    <s v="STDA"/>
    <s v="AAR"/>
    <m/>
    <m/>
    <s v="PT AAR01"/>
    <s v="07:00"/>
    <s v="08:00"/>
    <d v="1899-12-30T01:00:00"/>
    <s v="07:00"/>
    <s v="08:00"/>
    <d v="1899-12-30T01:00:00"/>
    <s v="DCO"/>
    <s v="N/A"/>
  </r>
  <r>
    <n v="16749"/>
    <x v="148"/>
    <x v="31"/>
    <s v="LIFT IFTS 25-02 UK"/>
    <s v="IFTS"/>
    <n v="80"/>
    <s v="ACS"/>
    <n v="12"/>
    <m/>
    <s v="X"/>
    <x v="0"/>
    <s v="STDA"/>
    <s v="AAR"/>
    <m/>
    <m/>
    <s v="PT AAR01"/>
    <s v="07:00"/>
    <s v="08:00"/>
    <d v="1899-12-30T01:00:00"/>
    <s v="07:00"/>
    <s v="08:00"/>
    <d v="1899-12-30T01:00:00"/>
    <s v="DCO"/>
    <s v="N/A"/>
  </r>
  <r>
    <n v="16750"/>
    <x v="148"/>
    <x v="31"/>
    <s v="LIFT 24-45 ITA"/>
    <s v="AMI"/>
    <n v="34"/>
    <s v="ACS"/>
    <n v="17"/>
    <s v="X"/>
    <m/>
    <x v="5"/>
    <s v="NET"/>
    <s v="DECI_STD"/>
    <m/>
    <n v="16751"/>
    <s v="SD HACM01"/>
    <s v="08:30"/>
    <s v="09:00"/>
    <d v="1899-12-30T00:30:00"/>
    <s v="08:30"/>
    <s v="09:00"/>
    <d v="1899-12-30T00:30:00"/>
    <s v="DCO"/>
    <s v="N/A"/>
  </r>
  <r>
    <n v="16751"/>
    <x v="148"/>
    <x v="31"/>
    <s v="IP"/>
    <s v="Support AMI"/>
    <m/>
    <s v="ACS"/>
    <n v="13"/>
    <m/>
    <s v="X"/>
    <x v="4"/>
    <s v="NET"/>
    <s v="DECI_STD"/>
    <m/>
    <n v="16750"/>
    <s v="SUPP"/>
    <d v="1899-12-30T08:30:00"/>
    <d v="1899-12-30T09:00:00"/>
    <d v="1899-12-30T00:30:00"/>
    <d v="1899-12-30T08:30:00"/>
    <d v="1899-12-30T09:00:00"/>
    <d v="1899-12-30T00:30:00"/>
    <s v="SDC"/>
    <s v="N/A"/>
  </r>
  <r>
    <n v="16752"/>
    <x v="148"/>
    <x v="31"/>
    <s v="LIFT IFTS QATAR 25-01"/>
    <s v="QATAR"/>
    <n v="63"/>
    <s v="ACS"/>
    <n v="32"/>
    <m/>
    <s v="X"/>
    <x v="0"/>
    <s v="NET"/>
    <s v="LOW LEVEL"/>
    <m/>
    <n v="16753"/>
    <s v="NET BTLLB01"/>
    <s v="08:30"/>
    <s v="09:30"/>
    <d v="1899-12-30T01:00:00"/>
    <s v="08:30"/>
    <s v="09:30"/>
    <d v="1899-12-30T01:00:00"/>
    <s v="DCO"/>
    <s v="N/A"/>
  </r>
  <r>
    <n v="16753"/>
    <x v="148"/>
    <x v="31"/>
    <s v="LIFT IFTS QATAR 25-01"/>
    <s v="QATAR"/>
    <n v="68"/>
    <s v="ACS"/>
    <n v="2"/>
    <m/>
    <s v="X"/>
    <x v="1"/>
    <s v="NET"/>
    <s v="LOW LEVEL"/>
    <m/>
    <n v="16752"/>
    <s v="NET BTLLB01"/>
    <d v="1899-12-30T08:30:00"/>
    <d v="1899-12-30T09:30:00"/>
    <d v="1899-12-30T01:00:00"/>
    <d v="1899-12-30T08:30:00"/>
    <d v="1899-12-30T09:30:00"/>
    <d v="1899-12-30T01:00:00"/>
    <s v="DCO"/>
    <s v="N/A"/>
  </r>
  <r>
    <n v="16754"/>
    <x v="148"/>
    <x v="31"/>
    <s v="LIFT IFTS QATAR 25-02"/>
    <s v="QATAR"/>
    <n v="72"/>
    <s v="IFTS"/>
    <n v="22"/>
    <m/>
    <s v="X"/>
    <x v="6"/>
    <s v="STDA"/>
    <s v="DECI_STD"/>
    <m/>
    <m/>
    <s v="PT IFB03"/>
    <s v="08:30"/>
    <s v="09:30"/>
    <d v="1899-12-30T01:00:00"/>
    <s v="08:30"/>
    <s v="09:30"/>
    <d v="1899-12-30T01:00:00"/>
    <s v="DCO"/>
    <s v="N/A"/>
  </r>
  <r>
    <n v="16755"/>
    <x v="148"/>
    <x v="31"/>
    <s v="LIP 24-03 SWE"/>
    <s v="IFTS"/>
    <n v="48"/>
    <s v="ACS"/>
    <n v="10"/>
    <m/>
    <s v="X"/>
    <x v="5"/>
    <s v="NET"/>
    <s v="DECI_STD"/>
    <m/>
    <n v="16756"/>
    <s v="SD OACM01"/>
    <s v="10:00"/>
    <s v="11:00"/>
    <d v="1899-12-30T01:00:00"/>
    <s v="10:00"/>
    <s v="11:00"/>
    <d v="1899-12-30T01:00:00"/>
    <s v="DCO"/>
    <s v="N/A"/>
  </r>
  <r>
    <n v="16756"/>
    <x v="148"/>
    <x v="31"/>
    <s v="IP"/>
    <s v="Support IFTS"/>
    <m/>
    <s v="ACS"/>
    <n v="12"/>
    <m/>
    <s v="X"/>
    <x v="4"/>
    <s v="NET"/>
    <s v="DECI_STD"/>
    <m/>
    <n v="16755"/>
    <s v="SUPP"/>
    <d v="1899-12-30T10:00:00"/>
    <d v="1899-12-30T11:00:00"/>
    <d v="1899-12-30T01:00:00"/>
    <d v="1899-12-30T10:00:00"/>
    <d v="1899-12-30T11:00:00"/>
    <d v="1899-12-30T01:00:00"/>
    <s v="SDC"/>
    <s v="N/A"/>
  </r>
  <r>
    <n v="16757"/>
    <x v="148"/>
    <x v="31"/>
    <s v="LIFT IFTS 25-01 HUN"/>
    <s v="IFTS"/>
    <n v="70"/>
    <s v="ACS"/>
    <n v="5"/>
    <m/>
    <s v="X"/>
    <x v="0"/>
    <s v="STDA"/>
    <s v="DECI_STD_NVG"/>
    <m/>
    <m/>
    <s v="FMS NVG01"/>
    <s v="10:00"/>
    <s v="11:00"/>
    <d v="1899-12-30T01:00:00"/>
    <s v="10:00"/>
    <s v="11:00"/>
    <d v="1899-12-30T01:00:00"/>
    <s v="DCO"/>
    <s v="N/A"/>
  </r>
  <r>
    <n v="16758"/>
    <x v="148"/>
    <x v="31"/>
    <s v="LIFT 25-41"/>
    <s v="AMI"/>
    <n v="82"/>
    <s v="ACS"/>
    <n v="9"/>
    <s v="X"/>
    <m/>
    <x v="6"/>
    <s v="STDA"/>
    <s v="AAR"/>
    <m/>
    <m/>
    <s v="SD AAR01"/>
    <s v="10:00"/>
    <s v="11:00"/>
    <d v="1899-12-30T01:00:00"/>
    <s v="10:00"/>
    <s v="11:00"/>
    <d v="1899-12-30T01:00:00"/>
    <s v="DCO"/>
    <s v="N/A"/>
  </r>
  <r>
    <n v="16759"/>
    <x v="148"/>
    <x v="31"/>
    <s v="IFTS 25-01 QAT"/>
    <s v="QATAR"/>
    <n v="76"/>
    <s v="IFTS"/>
    <n v="23"/>
    <s v="X"/>
    <m/>
    <x v="3"/>
    <s v="STDA"/>
    <s v="DECI_STD"/>
    <m/>
    <m/>
    <s v="PT NAVB02"/>
    <s v="10:15"/>
    <s v="11:15"/>
    <d v="1899-12-30T01:00:00"/>
    <s v="10:15"/>
    <s v="11:15"/>
    <d v="1899-12-30T01:00:00"/>
    <s v="DCO"/>
    <s v="N/A"/>
  </r>
  <r>
    <n v="16760"/>
    <x v="148"/>
    <x v="31"/>
    <s v="LIP 24-03 AUT"/>
    <s v="IFTS"/>
    <n v="42"/>
    <s v="ACS"/>
    <n v="2"/>
    <m/>
    <s v="X"/>
    <x v="5"/>
    <s v="NET"/>
    <s v="DCA"/>
    <m/>
    <n v="16761"/>
    <s v="SD ADCA02"/>
    <s v="11:30"/>
    <s v="12:30"/>
    <d v="1899-12-30T01:00:00"/>
    <s v="11:30"/>
    <s v="12:30"/>
    <d v="1899-12-30T01:00:00"/>
    <s v="DCO"/>
    <s v="N/A"/>
  </r>
  <r>
    <n v="16761"/>
    <x v="148"/>
    <x v="31"/>
    <s v="LIP 24-03 SGP"/>
    <s v="IFTS"/>
    <n v="41"/>
    <s v="ACS"/>
    <n v="32"/>
    <m/>
    <s v="X"/>
    <x v="4"/>
    <s v="NET"/>
    <s v="DCA"/>
    <m/>
    <n v="16760"/>
    <s v="SD ADCA02"/>
    <d v="1899-12-30T11:30:00"/>
    <d v="1899-12-30T12:30:00"/>
    <d v="1899-12-30T01:00:00"/>
    <d v="1899-12-30T11:30:00"/>
    <d v="1899-12-30T12:30:00"/>
    <d v="1899-12-30T01:00:00"/>
    <s v="DCO"/>
    <s v="N/A"/>
  </r>
  <r>
    <n v="16762"/>
    <x v="148"/>
    <x v="31"/>
    <s v="LIFT IFTS 25-01 HUN"/>
    <s v="IFTS"/>
    <n v="71"/>
    <s v="ACS"/>
    <n v="13"/>
    <m/>
    <s v="X"/>
    <x v="0"/>
    <s v="STDA"/>
    <s v="DECI_STD_NVG"/>
    <m/>
    <m/>
    <s v="FMS NVG01"/>
    <s v="11:30"/>
    <s v="12:30"/>
    <d v="1899-12-30T01:00:00"/>
    <s v="11:30"/>
    <s v="12:30"/>
    <d v="1899-12-30T01:00:00"/>
    <s v="DCO"/>
    <s v="N/A"/>
  </r>
  <r>
    <n v="16763"/>
    <x v="148"/>
    <x v="31"/>
    <s v="LIFT IFTS 25-02 UK"/>
    <s v="IFTS"/>
    <n v="81"/>
    <s v="IFTS"/>
    <n v="22"/>
    <m/>
    <s v="X"/>
    <x v="1"/>
    <s v="STDA"/>
    <s v="DECI_STD"/>
    <m/>
    <m/>
    <s v="PT NAV02"/>
    <s v="11:30"/>
    <s v="12:30"/>
    <d v="1899-12-30T01:00:00"/>
    <s v="11:30"/>
    <d v="1899-12-30T12:35:00"/>
    <d v="1899-12-30T01:05:00"/>
    <s v="DCO"/>
    <s v="N/A"/>
  </r>
  <r>
    <n v="16764"/>
    <x v="148"/>
    <x v="31"/>
    <s v="LIFT 24-45 ITA"/>
    <s v="AMI"/>
    <n v="34"/>
    <s v="ACS"/>
    <n v="10"/>
    <s v="X"/>
    <m/>
    <x v="5"/>
    <s v="NET"/>
    <s v="DECI_STD"/>
    <m/>
    <n v="16765"/>
    <s v="SD HACM02"/>
    <s v="13:00"/>
    <s v="13:30"/>
    <d v="1899-12-30T00:30:00"/>
    <d v="1899-12-30T13:00:00"/>
    <d v="1899-12-30T13:30:00"/>
    <d v="1899-12-30T00:30:00"/>
    <s v="DCO"/>
    <s v="N/A"/>
  </r>
  <r>
    <n v="16765"/>
    <x v="148"/>
    <x v="31"/>
    <s v="IP"/>
    <s v="Support AMI"/>
    <m/>
    <s v="ACS"/>
    <n v="22"/>
    <m/>
    <s v="X"/>
    <x v="4"/>
    <s v="NET"/>
    <s v="DECI_STD"/>
    <m/>
    <n v="16764"/>
    <s v="SUPP"/>
    <d v="1899-12-30T13:00:00"/>
    <d v="1899-12-30T13:30:00"/>
    <d v="1899-12-30T00:30:00"/>
    <d v="1899-12-30T13:00:00"/>
    <d v="1899-12-30T13:30:00"/>
    <d v="1899-12-30T00:30:00"/>
    <s v="SDC"/>
    <s v="N/A"/>
  </r>
  <r>
    <n v="16766"/>
    <x v="148"/>
    <x v="31"/>
    <s v="LIFT IFTS QATAR 25-01"/>
    <s v="QATAR"/>
    <n v="68"/>
    <s v="ACS"/>
    <n v="5"/>
    <m/>
    <s v="X"/>
    <x v="0"/>
    <s v="NET"/>
    <s v="LOW LEVEL"/>
    <m/>
    <n v="16767"/>
    <s v="NET BTLLB02"/>
    <s v="13:00"/>
    <s v="14:00"/>
    <d v="1899-12-30T01:00:00"/>
    <d v="1899-12-30T13:00:00"/>
    <d v="1899-12-30T14:00:00"/>
    <d v="1899-12-30T01:00:00"/>
    <s v="DCO"/>
    <s v="N/A"/>
  </r>
  <r>
    <n v="16767"/>
    <x v="148"/>
    <x v="31"/>
    <s v="LIFT IFTS QATAR 25-01"/>
    <s v="QATAR"/>
    <n v="63"/>
    <s v="ACS"/>
    <n v="12"/>
    <m/>
    <s v="X"/>
    <x v="1"/>
    <s v="NET"/>
    <s v="LOW LEVEL"/>
    <m/>
    <n v="16766"/>
    <s v="NET BTLLB02"/>
    <d v="1899-12-30T13:00:00"/>
    <d v="1899-12-30T14:00:00"/>
    <d v="1899-12-30T01:00:00"/>
    <d v="1899-12-30T13:00:00"/>
    <d v="1899-12-30T14:00:00"/>
    <d v="1899-12-30T01:00:00"/>
    <s v="DCO"/>
    <s v="N/A"/>
  </r>
  <r>
    <n v="16768"/>
    <x v="148"/>
    <x v="31"/>
    <s v="LIFT 25-41"/>
    <s v="AMI"/>
    <n v="80"/>
    <s v="ACS"/>
    <n v="9"/>
    <s v="X"/>
    <m/>
    <x v="6"/>
    <s v="STDA"/>
    <s v="AAR"/>
    <m/>
    <m/>
    <s v="SD AAR01"/>
    <s v="13:00"/>
    <s v="14:00"/>
    <d v="1899-12-30T01:00:00"/>
    <d v="1899-12-30T13:00:00"/>
    <d v="1899-12-30T14:00:00"/>
    <d v="1899-12-30T01:00:00"/>
    <s v="DCO"/>
    <s v="N/A"/>
  </r>
  <r>
    <n v="16769"/>
    <x v="149"/>
    <x v="31"/>
    <s v="LIP 24-04 CAN"/>
    <s v="IFTS"/>
    <n v="50"/>
    <s v="IFTS"/>
    <n v="9"/>
    <m/>
    <s v="X"/>
    <x v="5"/>
    <s v="NET"/>
    <s v="DECI_STD"/>
    <m/>
    <n v="16770"/>
    <s v="SD OACM01"/>
    <s v="05:30"/>
    <s v="06:30"/>
    <d v="1899-12-30T01:00:00"/>
    <s v="05:30"/>
    <s v="06:30"/>
    <d v="1899-12-30T01:00:00"/>
    <s v="DCO"/>
    <s v="N/A"/>
  </r>
  <r>
    <n v="16770"/>
    <x v="149"/>
    <x v="31"/>
    <s v="IP"/>
    <s v="Support IFTS"/>
    <m/>
    <s v="ACS"/>
    <n v="32"/>
    <m/>
    <s v="X"/>
    <x v="4"/>
    <s v="NET"/>
    <s v="DECI_STD"/>
    <m/>
    <n v="16769"/>
    <s v="SUPP"/>
    <d v="1899-12-30T05:30:00"/>
    <d v="1899-12-30T06:30:00"/>
    <d v="1899-12-30T01:00:00"/>
    <d v="1899-12-30T05:30:00"/>
    <d v="1899-12-30T06:30:00"/>
    <d v="1899-12-30T01:00:00"/>
    <s v="SDC"/>
    <s v="N/A"/>
  </r>
  <r>
    <n v="16771"/>
    <x v="149"/>
    <x v="31"/>
    <s v="LIFT IFTS QATAR 25-02"/>
    <s v="QATAR"/>
    <n v="70"/>
    <s v="ACS"/>
    <n v="12"/>
    <m/>
    <s v="X"/>
    <x v="0"/>
    <s v="STDA"/>
    <s v="DECI_STD"/>
    <m/>
    <m/>
    <s v="FMS EMRB01"/>
    <s v="05:30"/>
    <s v="06:30"/>
    <d v="1899-12-30T01:00:00"/>
    <s v="05:30"/>
    <s v="06:30"/>
    <d v="1899-12-30T01:00:00"/>
    <s v="DCO"/>
    <s v="N/A"/>
  </r>
  <r>
    <n v="16772"/>
    <x v="149"/>
    <x v="31"/>
    <s v="LIFT IFTS QATAR 25-02"/>
    <s v="QATAR"/>
    <n v="75"/>
    <s v="IFTS"/>
    <n v="22"/>
    <m/>
    <s v="X"/>
    <x v="1"/>
    <s v="STDA"/>
    <s v="DECI_STD"/>
    <m/>
    <m/>
    <s v="FMS EMRB01"/>
    <s v="05:30"/>
    <s v="06:30"/>
    <d v="1899-12-30T01:00:00"/>
    <s v="05:30"/>
    <d v="1899-12-30T06:35:00"/>
    <d v="1899-12-30T01:05:00"/>
    <s v="DCO"/>
    <s v="N/A"/>
  </r>
  <r>
    <n v="16773"/>
    <x v="149"/>
    <x v="31"/>
    <s v="LIFT IFTS QATAR 25-02"/>
    <s v="QATAR"/>
    <n v="72"/>
    <s v="ACS"/>
    <n v="13"/>
    <m/>
    <s v="X"/>
    <x v="6"/>
    <s v="STDA"/>
    <s v="DECI_STD"/>
    <m/>
    <m/>
    <s v="PT IF01"/>
    <s v="05:30"/>
    <s v="06:30"/>
    <d v="1899-12-30T01:00:00"/>
    <s v="05:30"/>
    <s v="06:30"/>
    <d v="1899-12-30T01:00:00"/>
    <s v="DCO"/>
    <s v="N/A"/>
  </r>
  <r>
    <n v="16774"/>
    <x v="149"/>
    <x v="31"/>
    <s v="LIFT IFTS QATAR 25-02"/>
    <s v="QATAR"/>
    <n v="71"/>
    <s v="ACS"/>
    <n v="2"/>
    <m/>
    <s v="X"/>
    <x v="2"/>
    <s v="STDA"/>
    <s v="DECI_STD"/>
    <m/>
    <m/>
    <s v="PT IF02"/>
    <s v="05:30"/>
    <s v="06:30"/>
    <d v="1899-12-30T01:00:00"/>
    <d v="1899-12-30T05:30:00"/>
    <d v="1899-12-30T06:30:00"/>
    <d v="1899-12-30T01:00:00"/>
    <s v="DCO"/>
    <s v="N/A"/>
  </r>
  <r>
    <n v="16775"/>
    <x v="149"/>
    <x v="31"/>
    <s v="LIFT IFTS 25-01 HUN"/>
    <s v="IFTS"/>
    <n v="71"/>
    <s v="ACS"/>
    <n v="9"/>
    <m/>
    <s v="X"/>
    <x v="5"/>
    <s v="NET"/>
    <s v="DECI_STD_NVG"/>
    <m/>
    <n v="16776"/>
    <s v="NET BFFNVG01"/>
    <s v="07:00"/>
    <s v="08:00"/>
    <d v="1899-12-30T01:00:00"/>
    <s v="07:00"/>
    <s v="08:00"/>
    <d v="1899-12-30T01:00:00"/>
    <s v="DCO"/>
    <s v="N/A"/>
  </r>
  <r>
    <n v="16776"/>
    <x v="149"/>
    <x v="31"/>
    <s v="IP"/>
    <s v="Support IFTS"/>
    <m/>
    <s v="IFTS"/>
    <n v="23"/>
    <m/>
    <s v="X"/>
    <x v="4"/>
    <s v="NET"/>
    <s v="DECI_STD_NVG"/>
    <m/>
    <n v="16775"/>
    <s v="SUPP"/>
    <d v="1899-12-30T07:00:00"/>
    <d v="1899-12-30T08:00:00"/>
    <d v="1899-12-30T01:00:00"/>
    <d v="1899-12-30T07:00:00"/>
    <d v="1899-12-30T08:00:00"/>
    <d v="1899-12-30T01:00:00"/>
    <s v="SDC"/>
    <s v="N/A"/>
  </r>
  <r>
    <n v="16777"/>
    <x v="149"/>
    <x v="31"/>
    <s v="IFTS 25-01 QAT"/>
    <s v="QATAR"/>
    <n v="77"/>
    <s v="ACS"/>
    <n v="10"/>
    <s v="X"/>
    <m/>
    <x v="0"/>
    <s v="NET"/>
    <s v="LOW LEVEL"/>
    <m/>
    <n v="16778"/>
    <s v="NET BTLLB01"/>
    <s v="07:00"/>
    <s v="08:00"/>
    <d v="1899-12-30T01:00:00"/>
    <s v="07:00"/>
    <s v="08:00"/>
    <d v="1899-12-30T01:00:00"/>
    <s v="DCO"/>
    <s v="N/A"/>
  </r>
  <r>
    <n v="16778"/>
    <x v="149"/>
    <x v="31"/>
    <s v="IP"/>
    <s v="Support QATAR"/>
    <m/>
    <s v="IFTS"/>
    <n v="48"/>
    <m/>
    <s v="X"/>
    <x v="1"/>
    <s v="NET"/>
    <s v="LOW LEVEL"/>
    <m/>
    <n v="16777"/>
    <s v="SUPP"/>
    <d v="1899-12-30T07:00:00"/>
    <d v="1899-12-30T08:00:00"/>
    <d v="1899-12-30T01:00:00"/>
    <s v="07:00"/>
    <s v="08:00"/>
    <d v="1899-12-30T01:00:00"/>
    <s v="SDC"/>
    <s v="N/A"/>
  </r>
  <r>
    <n v="16779"/>
    <x v="149"/>
    <x v="31"/>
    <s v="LIFT 25-41"/>
    <s v="AMI"/>
    <n v="76"/>
    <s v="ACS"/>
    <n v="5"/>
    <s v="X"/>
    <m/>
    <x v="6"/>
    <s v="STDA"/>
    <s v="AAR"/>
    <m/>
    <m/>
    <s v="SD AAR01"/>
    <s v="07:00"/>
    <s v="08:00"/>
    <d v="1899-12-30T01:00:00"/>
    <s v="07:00"/>
    <s v="08:00"/>
    <d v="1899-12-30T01:00:00"/>
    <s v="DCO"/>
    <s v="N/A"/>
  </r>
  <r>
    <n v="16780"/>
    <x v="149"/>
    <x v="31"/>
    <s v="LIFT IFTS 25-02 UK"/>
    <s v="IFTS"/>
    <n v="81"/>
    <s v="IFTS"/>
    <n v="9"/>
    <m/>
    <s v="X"/>
    <x v="5"/>
    <s v="NET"/>
    <s v="DECI_STD"/>
    <m/>
    <n v="16781"/>
    <s v="FMSC BFM01"/>
    <s v="08:30"/>
    <s v="09:30"/>
    <d v="1899-12-30T01:00:00"/>
    <s v="08:30"/>
    <s v="09:30"/>
    <d v="1899-12-30T01:00:00"/>
    <s v="DCO"/>
    <s v="N/A"/>
  </r>
  <r>
    <n v="16781"/>
    <x v="149"/>
    <x v="31"/>
    <s v="IP"/>
    <s v="Support IFTS"/>
    <m/>
    <s v="ACS"/>
    <n v="12"/>
    <m/>
    <s v="X"/>
    <x v="4"/>
    <s v="NET"/>
    <s v="DECI_STD"/>
    <m/>
    <n v="16780"/>
    <s v="SUPP"/>
    <d v="1899-12-30T08:30:00"/>
    <d v="1899-12-30T09:30:00"/>
    <d v="1899-12-30T01:00:00"/>
    <d v="1899-12-30T08:30:00"/>
    <d v="1899-12-30T09:30:00"/>
    <d v="1899-12-30T01:00:00"/>
    <s v="SDC"/>
    <s v="N/A"/>
  </r>
  <r>
    <n v="16782"/>
    <x v="149"/>
    <x v="31"/>
    <s v="LIFT IFTS 25-02 CAN"/>
    <s v="IFTS"/>
    <n v="72"/>
    <s v="ACS"/>
    <n v="32"/>
    <m/>
    <s v="X"/>
    <x v="0"/>
    <s v="NET"/>
    <s v="DECI_STD"/>
    <m/>
    <n v="16783"/>
    <s v="FMSC DBFM01"/>
    <s v="08:30"/>
    <s v="09:30"/>
    <d v="1899-12-30T01:00:00"/>
    <s v="08:30"/>
    <s v="09:30"/>
    <d v="1899-12-30T01:00:00"/>
    <s v="DCO"/>
    <s v="N/A"/>
  </r>
  <r>
    <n v="16783"/>
    <x v="149"/>
    <x v="31"/>
    <s v="IP"/>
    <s v="Support IFTS"/>
    <m/>
    <s v="IFTS"/>
    <n v="22"/>
    <m/>
    <s v="X"/>
    <x v="1"/>
    <s v="NET"/>
    <s v="DECI_STD"/>
    <m/>
    <n v="16782"/>
    <s v="SUPP"/>
    <d v="1899-12-30T08:30:00"/>
    <d v="1899-12-30T09:30:00"/>
    <d v="1899-12-30T01:00:00"/>
    <s v="08:30"/>
    <s v="09:30"/>
    <d v="1899-12-30T01:00:00"/>
    <s v="SDC"/>
    <s v="N/A"/>
  </r>
  <r>
    <n v="16784"/>
    <x v="149"/>
    <x v="31"/>
    <s v="LIFT IFTS 25-02 CAN"/>
    <s v="IFTS"/>
    <n v="75"/>
    <s v="ACS"/>
    <n v="13"/>
    <m/>
    <s v="X"/>
    <x v="6"/>
    <s v="STDA"/>
    <s v="DECI_STD"/>
    <m/>
    <m/>
    <s v="PT NAV01"/>
    <s v="08:30"/>
    <s v="09:30"/>
    <d v="1899-12-30T01:00:00"/>
    <s v="08:30"/>
    <s v="09:30"/>
    <d v="1899-12-30T01:00:00"/>
    <s v="DCO"/>
    <s v="N/A"/>
  </r>
  <r>
    <n v="16785"/>
    <x v="149"/>
    <x v="31"/>
    <s v="LIFT IFTS 25-02 CAN"/>
    <s v="IFTS"/>
    <n v="73"/>
    <s v="ACS"/>
    <n v="2"/>
    <m/>
    <s v="X"/>
    <x v="2"/>
    <s v="STDA"/>
    <s v="DECI_STD"/>
    <m/>
    <m/>
    <s v="PT NAV02"/>
    <s v="08:30"/>
    <s v="09:30"/>
    <d v="1899-12-30T01:00:00"/>
    <s v="08:30"/>
    <s v="09:30"/>
    <d v="1899-12-30T01:00:00"/>
    <s v="DCO"/>
    <s v="N/A"/>
  </r>
  <r>
    <n v="16786"/>
    <x v="149"/>
    <x v="31"/>
    <s v="LIFT IFTS 25-02 CAN"/>
    <s v="IFTS"/>
    <n v="74"/>
    <s v="IFTS"/>
    <n v="23"/>
    <m/>
    <s v="X"/>
    <x v="5"/>
    <s v="NET"/>
    <s v="DECI_STD"/>
    <m/>
    <n v="16787"/>
    <s v="FMSC DBFM01"/>
    <s v="10:00"/>
    <s v="11:00"/>
    <d v="1899-12-30T01:00:00"/>
    <d v="1899-12-30T10:00:00"/>
    <d v="1899-12-30T11:00:00"/>
    <d v="1899-12-30T01:00:00"/>
    <s v="DCO"/>
    <s v="N/A"/>
  </r>
  <r>
    <n v="16787"/>
    <x v="149"/>
    <x v="31"/>
    <s v="IP"/>
    <s v="Support IFTS"/>
    <m/>
    <s v="IFTS"/>
    <n v="50"/>
    <m/>
    <s v="X"/>
    <x v="4"/>
    <s v="NET"/>
    <s v="DECI_STD"/>
    <m/>
    <n v="16786"/>
    <s v="SUPP"/>
    <d v="1899-12-30T10:00:00"/>
    <d v="1899-12-30T11:00:00"/>
    <d v="1899-12-30T01:00:00"/>
    <d v="1899-12-30T10:00:00"/>
    <d v="1899-12-30T11:00:00"/>
    <d v="1899-12-30T01:00:00"/>
    <s v="SDC"/>
    <s v="N/A"/>
  </r>
  <r>
    <n v="16788"/>
    <x v="149"/>
    <x v="31"/>
    <s v="LIFT IFTS 25-02 UK"/>
    <s v="IFTS"/>
    <n v="80"/>
    <s v="ACS"/>
    <n v="10"/>
    <m/>
    <s v="X"/>
    <x v="0"/>
    <s v="NET"/>
    <s v="DECI_STD"/>
    <m/>
    <n v="16789"/>
    <s v="FMSC BFM01"/>
    <s v="10:00"/>
    <s v="11:00"/>
    <d v="1899-12-30T01:00:00"/>
    <s v="10:00"/>
    <s v="11:00"/>
    <d v="1899-12-30T01:00:00"/>
    <s v="DCO"/>
    <s v="N/A"/>
  </r>
  <r>
    <n v="16789"/>
    <x v="149"/>
    <x v="31"/>
    <s v="IP"/>
    <s v="Support IFTS"/>
    <m/>
    <s v="IFTS"/>
    <n v="48"/>
    <m/>
    <s v="X"/>
    <x v="1"/>
    <s v="NET"/>
    <s v="DECI_STD"/>
    <m/>
    <n v="16788"/>
    <s v="SUPP"/>
    <d v="1899-12-30T10:00:00"/>
    <d v="1899-12-30T11:00:00"/>
    <d v="1899-12-30T01:00:00"/>
    <d v="1899-12-30T10:00:00"/>
    <d v="1899-12-30T11:00:00"/>
    <d v="1899-12-30T01:00:00"/>
    <s v="SDC"/>
    <s v="N/A"/>
  </r>
  <r>
    <n v="16790"/>
    <x v="149"/>
    <x v="31"/>
    <s v="IFTS 25-01 QAT"/>
    <s v="QATAR"/>
    <n v="76"/>
    <s v="ACS"/>
    <n v="5"/>
    <s v="X"/>
    <m/>
    <x v="6"/>
    <s v="STDA"/>
    <s v="DECI_STD"/>
    <m/>
    <m/>
    <s v="PT NAV01"/>
    <s v="10:00"/>
    <s v="11:00"/>
    <d v="1899-12-30T01:00:00"/>
    <d v="1899-12-30T10:00:00"/>
    <d v="1899-12-30T11:00:00"/>
    <d v="1899-12-30T01:00:00"/>
    <s v="DCO"/>
    <s v="N/A"/>
  </r>
  <r>
    <n v="16791"/>
    <x v="150"/>
    <x v="32"/>
    <s v="LIFT IFTS 24-04 JPN"/>
    <s v="IFTS"/>
    <n v="57"/>
    <s v="IFTS"/>
    <n v="23"/>
    <m/>
    <s v="X"/>
    <x v="5"/>
    <s v="NET"/>
    <s v="ATAG_DECI"/>
    <m/>
    <n v="16792"/>
    <s v="NET ATAG02"/>
    <s v="05:30"/>
    <s v="06:30"/>
    <d v="1899-12-30T01:00:00"/>
    <d v="1899-12-30T05:30:00"/>
    <d v="1899-12-30T06:30:00"/>
    <d v="1899-12-30T01:00:00"/>
    <s v="DCO"/>
    <s v="N/A"/>
  </r>
  <r>
    <n v="16792"/>
    <x v="150"/>
    <x v="32"/>
    <s v="IP"/>
    <s v="Support IFTS"/>
    <m/>
    <s v="ACS"/>
    <n v="32"/>
    <m/>
    <s v="X"/>
    <x v="4"/>
    <s v="NET"/>
    <s v="ATAG_DECI"/>
    <m/>
    <n v="16791"/>
    <s v="SUPP"/>
    <d v="1899-12-30T05:30:00"/>
    <d v="1899-12-30T06:30:00"/>
    <d v="1899-12-30T01:00:00"/>
    <d v="1899-12-30T05:30:00"/>
    <d v="1899-12-30T06:30:00"/>
    <d v="1899-12-30T01:00:00"/>
    <s v="SDC"/>
    <s v="N/A"/>
  </r>
  <r>
    <n v="16793"/>
    <x v="150"/>
    <x v="32"/>
    <s v="LIFT IFTS QATAR 25-01"/>
    <s v="QATAR"/>
    <n v="66"/>
    <s v="ACS"/>
    <n v="1"/>
    <m/>
    <s v="X"/>
    <x v="0"/>
    <s v="NET"/>
    <s v="LOW LEVEL"/>
    <m/>
    <n v="16794"/>
    <s v="NET BTLLB01"/>
    <s v="05:30"/>
    <s v="06:30"/>
    <d v="1899-12-30T01:00:00"/>
    <s v="05:30"/>
    <s v="06:30"/>
    <d v="1899-12-30T01:00:00"/>
    <s v="DCO"/>
    <s v="N/A"/>
  </r>
  <r>
    <n v="16794"/>
    <x v="150"/>
    <x v="32"/>
    <s v="IFTS 25-01 QAT"/>
    <s v="QATAR"/>
    <n v="78"/>
    <s v="ACS"/>
    <n v="12"/>
    <s v="X"/>
    <m/>
    <x v="1"/>
    <s v="NET"/>
    <s v="LOW LEVEL"/>
    <m/>
    <n v="16793"/>
    <s v="NET BTLLB01"/>
    <d v="1899-12-30T05:30:00"/>
    <d v="1899-12-30T06:30:00"/>
    <d v="1899-12-30T01:00:00"/>
    <s v="05:30"/>
    <s v="06:30"/>
    <d v="1899-12-30T01:00:00"/>
    <s v="DCO"/>
    <s v="N/A"/>
  </r>
  <r>
    <n v="16795"/>
    <x v="150"/>
    <x v="32"/>
    <s v="LIFT 25-41"/>
    <s v="AMI"/>
    <n v="78"/>
    <s v="ACS"/>
    <n v="13"/>
    <s v="X"/>
    <m/>
    <x v="6"/>
    <s v="STDA"/>
    <s v="LOW LEVEL"/>
    <m/>
    <m/>
    <s v="SD SLL01"/>
    <s v="06:40"/>
    <s v="07:40"/>
    <d v="1899-12-30T01:00:00"/>
    <d v="1899-12-30T06:40:00"/>
    <d v="1899-12-30T07:20:00"/>
    <d v="1899-12-30T00:40:00"/>
    <s v="RSLD"/>
    <s v="CD3"/>
  </r>
  <r>
    <n v="16796"/>
    <x v="150"/>
    <x v="32"/>
    <s v="LIFT IFTS 24-05 AUT"/>
    <s v="IFTS"/>
    <n v="64"/>
    <s v="IFTS"/>
    <n v="9"/>
    <m/>
    <s v="X"/>
    <x v="5"/>
    <s v="NET"/>
    <s v="ATAG_DECI"/>
    <m/>
    <n v="16797"/>
    <s v="NET ATAG01"/>
    <s v="07:00"/>
    <s v="08:00"/>
    <d v="1899-12-30T01:00:00"/>
    <d v="1899-12-30T07:00:00"/>
    <d v="1899-12-30T08:00:00"/>
    <d v="1899-12-30T01:00:00"/>
    <s v="DCO"/>
    <s v="N/A"/>
  </r>
  <r>
    <n v="16797"/>
    <x v="150"/>
    <x v="32"/>
    <s v="LIFT IFTS 24-05 AUT"/>
    <s v="IFTS"/>
    <n v="65"/>
    <s v="IFTS"/>
    <n v="22"/>
    <m/>
    <s v="X"/>
    <x v="4"/>
    <s v="NET"/>
    <s v="ATAG_DECI"/>
    <m/>
    <n v="16796"/>
    <s v="NET ATAG01"/>
    <d v="1899-12-30T07:00:00"/>
    <d v="1899-12-30T08:00:00"/>
    <d v="1899-12-30T01:00:00"/>
    <d v="1899-12-30T07:00:00"/>
    <d v="1899-12-30T08:00:00"/>
    <d v="1899-12-30T01:00:00"/>
    <s v="DCO"/>
    <s v="N/A"/>
  </r>
  <r>
    <n v="16798"/>
    <x v="150"/>
    <x v="32"/>
    <s v="LIFT IFTS 25-02 CAN"/>
    <s v="IFTS"/>
    <n v="75"/>
    <s v="ACS"/>
    <n v="1"/>
    <m/>
    <s v="X"/>
    <x v="5"/>
    <s v="NET"/>
    <s v="DECI_STD"/>
    <m/>
    <n v="16799"/>
    <s v="FMSC DBFM01"/>
    <s v="08:30"/>
    <s v="09:30"/>
    <d v="1899-12-30T01:00:00"/>
    <d v="1899-12-30T08:30:00"/>
    <d v="1899-12-30T09:30:00"/>
    <d v="1899-12-30T01:00:00"/>
    <s v="DCO"/>
    <s v="N/A"/>
  </r>
  <r>
    <n v="16799"/>
    <x v="150"/>
    <x v="32"/>
    <s v="IP"/>
    <s v="Support IFTS"/>
    <m/>
    <s v="IFTS"/>
    <n v="50"/>
    <m/>
    <s v="X"/>
    <x v="4"/>
    <s v="NET"/>
    <s v="DECI_STD"/>
    <m/>
    <n v="16798"/>
    <s v="SUPP"/>
    <d v="1899-12-30T08:30:00"/>
    <d v="1899-12-30T09:30:00"/>
    <d v="1899-12-30T01:00:00"/>
    <d v="1899-12-30T08:30:00"/>
    <d v="1899-12-30T09:30:00"/>
    <d v="1899-12-30T01:00:00"/>
    <s v="SDC"/>
    <s v="N/A"/>
  </r>
  <r>
    <n v="16800"/>
    <x v="150"/>
    <x v="32"/>
    <s v="LIFT 25-41"/>
    <s v="AMI"/>
    <n v="81"/>
    <s v="IFTS"/>
    <n v="23"/>
    <s v="X"/>
    <m/>
    <x v="0"/>
    <s v="STDA"/>
    <s v="AAR"/>
    <m/>
    <m/>
    <s v="SD AAR01"/>
    <s v="08:30"/>
    <s v="09:30"/>
    <d v="1899-12-30T01:00:00"/>
    <s v="08:30"/>
    <s v="09:30"/>
    <d v="1899-12-30T01:00:00"/>
    <s v="DCO"/>
    <s v="N/A"/>
  </r>
  <r>
    <n v="16801"/>
    <x v="150"/>
    <x v="32"/>
    <s v="LIFT IFTS QATAR 25-02"/>
    <s v="QATAR"/>
    <n v="72"/>
    <s v="ACS"/>
    <n v="4"/>
    <m/>
    <s v="X"/>
    <x v="1"/>
    <s v="STDA"/>
    <s v="DECI_STD"/>
    <m/>
    <m/>
    <s v="PT IF02"/>
    <s v="08:30"/>
    <s v="09:30"/>
    <d v="1899-12-30T01:00:00"/>
    <s v="08:30"/>
    <s v="09:30"/>
    <d v="1899-12-30T01:00:00"/>
    <s v="DCO"/>
    <s v="N/A"/>
  </r>
  <r>
    <n v="16802"/>
    <x v="150"/>
    <x v="32"/>
    <s v="IFTS LIFT 24-01 QATAR"/>
    <s v="QATAR"/>
    <n v="40"/>
    <s v="ACS"/>
    <n v="12"/>
    <s v="X"/>
    <m/>
    <x v="6"/>
    <s v="STDA"/>
    <s v="LOW LEVEL"/>
    <m/>
    <m/>
    <s v="PT LLFB01"/>
    <s v="08:30"/>
    <s v="09:30"/>
    <d v="1899-12-30T01:00:00"/>
    <s v="08:30"/>
    <s v="09:30"/>
    <d v="1899-12-30T01:00:00"/>
    <s v="DCO"/>
    <s v="N/A"/>
  </r>
  <r>
    <n v="16803"/>
    <x v="150"/>
    <x v="32"/>
    <s v="LIFT IFTS 25-02 JPN"/>
    <s v="IFTS"/>
    <n v="79"/>
    <s v="ACS"/>
    <n v="32"/>
    <m/>
    <s v="X"/>
    <x v="2"/>
    <s v="STDA"/>
    <s v="DECI_STD"/>
    <m/>
    <m/>
    <s v="FMS NIT01"/>
    <s v="08:45"/>
    <s v="09:45"/>
    <d v="1899-12-30T01:00:00"/>
    <d v="1899-12-30T08:45:00"/>
    <d v="1899-12-30T09:45:00"/>
    <d v="1899-12-30T01:00:00"/>
    <s v="DCO"/>
    <s v="N/A"/>
  </r>
  <r>
    <n v="16804"/>
    <x v="150"/>
    <x v="32"/>
    <s v="LIFT IFTS 25-02 JPN"/>
    <s v="IFTS"/>
    <n v="77"/>
    <s v="ACS"/>
    <n v="13"/>
    <m/>
    <s v="X"/>
    <x v="3"/>
    <s v="STDA"/>
    <s v="DECI_STD"/>
    <m/>
    <m/>
    <s v="PT NIT01"/>
    <s v="09:15"/>
    <s v="10:15"/>
    <d v="1899-12-30T01:00:00"/>
    <d v="1899-12-30T09:15:00"/>
    <d v="1899-12-30T10:15:00"/>
    <d v="1899-12-30T01:00:00"/>
    <s v="DCO"/>
    <s v="N/A"/>
  </r>
  <r>
    <n v="16805"/>
    <x v="150"/>
    <x v="32"/>
    <s v="IFTS 25-01 QAT"/>
    <s v="QATAR"/>
    <n v="77"/>
    <s v="ACS"/>
    <n v="30"/>
    <s v="X"/>
    <m/>
    <x v="5"/>
    <s v="NET"/>
    <s v="LOW LEVEL"/>
    <m/>
    <n v="16806"/>
    <s v="NET BTLLB02"/>
    <s v="10:00"/>
    <s v="11:00"/>
    <d v="1899-12-30T01:00:00"/>
    <d v="1899-12-30T10:00:00"/>
    <d v="1899-12-30T11:00:00"/>
    <d v="1899-12-30T01:00:00"/>
    <s v="DCO"/>
    <s v="N/A"/>
  </r>
  <r>
    <n v="16806"/>
    <x v="150"/>
    <x v="32"/>
    <s v="IFTS 25-01 QAT"/>
    <s v="QATAR"/>
    <n v="76"/>
    <s v="IFTS"/>
    <n v="22"/>
    <s v="X"/>
    <m/>
    <x v="4"/>
    <s v="NET"/>
    <s v="LOW LEVEL"/>
    <m/>
    <n v="16805"/>
    <s v="NET BTLLB01"/>
    <d v="1899-12-30T10:00:00"/>
    <d v="1899-12-30T11:00:00"/>
    <d v="1899-12-30T01:00:00"/>
    <d v="1899-12-30T10:00:00"/>
    <d v="1899-12-30T11:00:00"/>
    <d v="1899-12-30T01:00:00"/>
    <s v="DCO"/>
    <s v="N/A"/>
  </r>
  <r>
    <n v="16807"/>
    <x v="150"/>
    <x v="32"/>
    <s v="LIFT 25-41"/>
    <s v="AMI"/>
    <n v="77"/>
    <s v="IFTS"/>
    <n v="9"/>
    <s v="X"/>
    <m/>
    <x v="0"/>
    <s v="STDA"/>
    <s v="CAS"/>
    <m/>
    <m/>
    <s v="SD CASV01"/>
    <s v="10:00"/>
    <s v="11:00"/>
    <d v="1899-12-30T01:00:00"/>
    <s v="10:00"/>
    <s v="11:00"/>
    <d v="1899-12-30T01:00:00"/>
    <s v="DCO"/>
    <s v="N/A"/>
  </r>
  <r>
    <n v="16808"/>
    <x v="150"/>
    <x v="32"/>
    <s v="IFTS 25-01 QAT"/>
    <s v="QATAR"/>
    <n v="78"/>
    <s v="ACS"/>
    <n v="1"/>
    <s v="X"/>
    <m/>
    <x v="5"/>
    <s v="NET"/>
    <s v="LOW LEVEL"/>
    <m/>
    <n v="16809"/>
    <s v="NET BTLLB02"/>
    <s v="11:30"/>
    <s v="12:30"/>
    <d v="1899-12-30T01:00:00"/>
    <d v="1899-12-30T11:30:00"/>
    <d v="1899-12-30T12:30:00"/>
    <d v="1899-12-30T01:00:00"/>
    <s v="DCO"/>
    <s v="N/A"/>
  </r>
  <r>
    <n v="16809"/>
    <x v="150"/>
    <x v="32"/>
    <s v="LIFT IFTS QATAR 25-01"/>
    <s v="QATAR"/>
    <n v="66"/>
    <s v="ACS"/>
    <n v="12"/>
    <m/>
    <s v="X"/>
    <x v="4"/>
    <s v="NET"/>
    <s v="LOW LEVEL"/>
    <m/>
    <n v="16808"/>
    <s v="NET BTLLB02"/>
    <d v="1899-12-30T11:30:00"/>
    <d v="1899-12-30T12:30:00"/>
    <d v="1899-12-30T01:00:00"/>
    <d v="1899-12-30T11:30:00"/>
    <d v="1899-12-30T12:30:00"/>
    <d v="1899-12-30T01:00:00"/>
    <s v="DCO"/>
    <s v="N/A"/>
  </r>
  <r>
    <n v="16810"/>
    <x v="150"/>
    <x v="32"/>
    <s v="LIFT IFTS 25-02 UK"/>
    <s v="IFTS"/>
    <n v="81"/>
    <s v="IFTS"/>
    <n v="23"/>
    <m/>
    <s v="X"/>
    <x v="0"/>
    <s v="NET"/>
    <s v="DECI_STD"/>
    <m/>
    <n v="16811"/>
    <s v="FMSC BFM02"/>
    <s v="11:30"/>
    <s v="12:30"/>
    <d v="1899-12-30T01:00:00"/>
    <s v="11:30"/>
    <s v="12:30"/>
    <d v="1899-12-30T01:00:00"/>
    <s v="DCO"/>
    <s v="N/A"/>
  </r>
  <r>
    <n v="16811"/>
    <x v="150"/>
    <x v="32"/>
    <s v="IP"/>
    <s v="Support IFTS"/>
    <m/>
    <s v="IFTS"/>
    <n v="50"/>
    <m/>
    <s v="X"/>
    <x v="1"/>
    <s v="NET"/>
    <s v="DECI_STD"/>
    <m/>
    <n v="16810"/>
    <s v="SUPP"/>
    <d v="1899-12-30T11:30:00"/>
    <d v="1899-12-30T12:30:00"/>
    <d v="1899-12-30T01:00:00"/>
    <d v="1899-12-30T11:30:00"/>
    <d v="1899-12-30T12:30:00"/>
    <d v="1899-12-30T01:00:00"/>
    <s v="SDC"/>
    <s v="N/A"/>
  </r>
  <r>
    <n v="16812"/>
    <x v="150"/>
    <x v="32"/>
    <s v="LIFT 25-41"/>
    <s v="AMI"/>
    <n v="80"/>
    <s v="ACS"/>
    <n v="32"/>
    <s v="X"/>
    <m/>
    <x v="6"/>
    <s v="STDA"/>
    <s v="CAS"/>
    <m/>
    <m/>
    <s v="SD CASV01"/>
    <s v="11:30"/>
    <s v="12:30"/>
    <d v="1899-12-30T01:00:00"/>
    <s v="11:30"/>
    <s v="12:30"/>
    <d v="1899-12-30T01:00:00"/>
    <s v="DCO"/>
    <s v="N/A"/>
  </r>
  <r>
    <n v="16813"/>
    <x v="150"/>
    <x v="32"/>
    <s v="LIFT IFTS QATAR 25-02"/>
    <s v="QATAR"/>
    <n v="73"/>
    <s v="ACS"/>
    <n v="13"/>
    <m/>
    <s v="X"/>
    <x v="3"/>
    <s v="STDA"/>
    <s v="DECI_STD"/>
    <m/>
    <m/>
    <s v="PT IFB03"/>
    <s v="12:00"/>
    <s v="13:00"/>
    <d v="1899-12-30T01:00:00"/>
    <d v="1899-12-30T12:00:00"/>
    <d v="1899-12-30T13:10:00"/>
    <d v="1899-12-30T01:10:00"/>
    <s v="DCO"/>
    <s v="N/A"/>
  </r>
  <r>
    <n v="16814"/>
    <x v="150"/>
    <x v="32"/>
    <s v="LIFT IFTS 25-02 UK"/>
    <s v="IFTS"/>
    <n v="80"/>
    <s v="IFTS"/>
    <n v="9"/>
    <m/>
    <s v="X"/>
    <x v="5"/>
    <s v="NET"/>
    <s v="DECI_STD"/>
    <m/>
    <n v="16815"/>
    <s v="FMSC BFM02"/>
    <s v="13:00"/>
    <s v="14:00"/>
    <d v="1899-12-30T01:00:00"/>
    <s v="13:00"/>
    <s v="14:00"/>
    <d v="1899-12-30T01:00:00"/>
    <s v="DCO"/>
    <s v="N/A"/>
  </r>
  <r>
    <n v="16815"/>
    <x v="150"/>
    <x v="32"/>
    <s v="IP"/>
    <s v="Support IFTS"/>
    <m/>
    <s v="ACS"/>
    <n v="33"/>
    <m/>
    <s v="X"/>
    <x v="4"/>
    <s v="NET"/>
    <s v="DECI_STD"/>
    <m/>
    <n v="16814"/>
    <s v="SUPP"/>
    <d v="1899-12-30T13:00:00"/>
    <d v="1899-12-30T14:00:00"/>
    <d v="1899-12-30T01:00:00"/>
    <d v="1899-12-30T13:00:00"/>
    <d v="1899-12-30T14:00:00"/>
    <d v="1899-12-30T01:00:00"/>
    <s v="SDC"/>
    <s v="N/A"/>
  </r>
  <r>
    <n v="16816"/>
    <x v="150"/>
    <x v="32"/>
    <s v="LIFT 25-41"/>
    <s v="AMI"/>
    <n v="76"/>
    <s v="ACS"/>
    <n v="22"/>
    <s v="X"/>
    <m/>
    <x v="0"/>
    <s v="STDA"/>
    <s v="CAS"/>
    <m/>
    <m/>
    <s v="SD CASV01"/>
    <s v="13:00"/>
    <s v="14:00"/>
    <d v="1899-12-30T01:00:00"/>
    <d v="1899-12-30T13:10:00"/>
    <d v="1899-12-30T14:10:00"/>
    <d v="1899-12-30T01:00:00"/>
    <s v="DCO"/>
    <s v="N/A"/>
  </r>
  <r>
    <n v="16817"/>
    <x v="150"/>
    <x v="32"/>
    <s v="LIFT 25-41"/>
    <s v="AMI"/>
    <n v="79"/>
    <s v="IFTS"/>
    <n v="22"/>
    <s v="X"/>
    <m/>
    <x v="1"/>
    <s v="STDA"/>
    <s v="AAR"/>
    <m/>
    <m/>
    <s v="SD AAR01"/>
    <s v="13:00"/>
    <s v="14:00"/>
    <d v="1899-12-30T01:00:00"/>
    <d v="1899-12-30T13:00:00"/>
    <d v="1899-12-30T13:50:00"/>
    <d v="1899-12-30T00:50:00"/>
    <s v="DCO"/>
    <s v="N/A"/>
  </r>
  <r>
    <n v="16818"/>
    <x v="150"/>
    <x v="32"/>
    <s v="LIFT IFTS 25-02 SGP"/>
    <s v="IFTS"/>
    <n v="83"/>
    <s v="ACS"/>
    <n v="23"/>
    <m/>
    <s v="X"/>
    <x v="6"/>
    <s v="STDA"/>
    <s v="DECI_STD"/>
    <m/>
    <m/>
    <s v="PT NAV01"/>
    <s v="13:00"/>
    <s v="14:00"/>
    <d v="1899-12-30T01:00:00"/>
    <d v="1899-12-30T13:00:00"/>
    <d v="1899-12-30T14:05:00"/>
    <d v="1899-12-30T01:05:00"/>
    <s v="DCO"/>
    <s v="N/A"/>
  </r>
  <r>
    <n v="16819"/>
    <x v="150"/>
    <x v="32"/>
    <s v="LIFT IFTS 25-02 SGP"/>
    <s v="IFTS"/>
    <n v="82"/>
    <s v="ACS"/>
    <n v="6"/>
    <m/>
    <s v="X"/>
    <x v="2"/>
    <s v="STDA"/>
    <s v="DECI_STD"/>
    <m/>
    <m/>
    <s v="PT NAV02"/>
    <s v="13:00"/>
    <s v="14:00"/>
    <d v="1899-12-30T01:00:00"/>
    <d v="1899-12-30T13:10:00"/>
    <d v="1899-12-30T14:10:00"/>
    <d v="1899-12-30T01:00:00"/>
    <s v="DCO"/>
    <s v="N/A"/>
  </r>
  <r>
    <n v="16820"/>
    <x v="151"/>
    <x v="32"/>
    <s v="LIFT 25-41"/>
    <s v="AMI"/>
    <n v="79"/>
    <s v="ACS"/>
    <n v="32"/>
    <s v="X"/>
    <m/>
    <x v="5"/>
    <s v="STDA"/>
    <s v="CAS"/>
    <m/>
    <m/>
    <s v="SD CASV01"/>
    <s v="05:30"/>
    <s v="06:30"/>
    <d v="1899-12-30T01:00:00"/>
    <d v="1899-12-30T05:30:00"/>
    <d v="1899-12-30T06:30:00"/>
    <d v="1899-12-30T01:00:00"/>
    <s v="DCO"/>
    <s v="N/A"/>
  </r>
  <r>
    <n v="16821"/>
    <x v="151"/>
    <x v="32"/>
    <s v="LIFT IFTS QATAR 25-02"/>
    <s v="QATAR"/>
    <n v="73"/>
    <s v="IFTS"/>
    <n v="23"/>
    <m/>
    <s v="X"/>
    <x v="4"/>
    <s v="STDA"/>
    <s v="DECI_STD"/>
    <m/>
    <m/>
    <s v="PT IF01"/>
    <s v="05:30"/>
    <s v="06:30"/>
    <d v="1899-12-30T01:00:00"/>
    <d v="1899-12-30T05:30:00"/>
    <d v="1899-12-30T06:30:00"/>
    <d v="1899-12-30T01:00:00"/>
    <s v="DCO"/>
    <s v="N/A"/>
  </r>
  <r>
    <n v="16822"/>
    <x v="151"/>
    <x v="32"/>
    <s v="IFTS 25-01 QAT"/>
    <s v="QATAR"/>
    <n v="76"/>
    <s v="ACS"/>
    <n v="12"/>
    <s v="X"/>
    <m/>
    <x v="0"/>
    <s v="NET"/>
    <s v="LOW LEVEL"/>
    <m/>
    <n v="16823"/>
    <s v="NET BTLLB02"/>
    <s v="05:30"/>
    <s v="06:30"/>
    <d v="1899-12-30T01:00:00"/>
    <d v="1899-12-30T05:30:00"/>
    <d v="1899-12-30T06:35:00"/>
    <d v="1899-12-30T01:05:00"/>
    <s v="DCO"/>
    <s v="N/A"/>
  </r>
  <r>
    <n v="16823"/>
    <x v="151"/>
    <x v="32"/>
    <s v="IP"/>
    <s v="Support QATAR"/>
    <m/>
    <s v="IFTS"/>
    <n v="50"/>
    <m/>
    <s v="X"/>
    <x v="1"/>
    <s v="NET"/>
    <s v="LOW LEVEL"/>
    <m/>
    <n v="16822"/>
    <s v="SUPP"/>
    <d v="1899-12-30T05:30:00"/>
    <d v="1899-12-30T06:30:00"/>
    <d v="1899-12-30T01:00:00"/>
    <d v="1899-12-30T05:30:00"/>
    <d v="1899-12-30T06:35:00"/>
    <d v="1899-12-30T01:05:00"/>
    <s v="SDC"/>
    <s v="N/A"/>
  </r>
  <r>
    <n v="16824"/>
    <x v="151"/>
    <x v="32"/>
    <s v="LIFT IFTS QATAR 25-02"/>
    <s v="QATAR"/>
    <n v="72"/>
    <s v="ACS"/>
    <n v="1"/>
    <m/>
    <s v="X"/>
    <x v="6"/>
    <s v="STDA"/>
    <s v="DECI_STD"/>
    <m/>
    <m/>
    <s v="PT IF02-PAT02"/>
    <s v="05:30"/>
    <s v="06:30"/>
    <d v="1899-12-30T01:00:00"/>
    <m/>
    <m/>
    <s v=""/>
    <s v="CANC"/>
    <s v="CD2"/>
  </r>
  <r>
    <n v="16825"/>
    <x v="151"/>
    <x v="32"/>
    <s v="LIFT IFTS 24-05 AUT"/>
    <s v="IFTS"/>
    <n v="65"/>
    <s v="IFTS"/>
    <n v="9"/>
    <m/>
    <s v="X"/>
    <x v="5"/>
    <s v="NET"/>
    <s v="ATAG_DECI"/>
    <m/>
    <n v="16826"/>
    <s v="NET ATAG02"/>
    <s v="07:00"/>
    <s v="08:00"/>
    <d v="1899-12-30T01:00:00"/>
    <d v="1899-12-30T07:00:00"/>
    <d v="1899-12-30T07:50:00"/>
    <d v="1899-12-30T00:50:00"/>
    <s v="DCO"/>
    <s v="N/A"/>
  </r>
  <r>
    <n v="16826"/>
    <x v="151"/>
    <x v="32"/>
    <s v="LIFT IFTS 24-05 AUT"/>
    <s v="IFTS"/>
    <n v="64"/>
    <s v="IFTS"/>
    <n v="22"/>
    <m/>
    <s v="X"/>
    <x v="4"/>
    <s v="NET"/>
    <s v="ATAG_DECI"/>
    <m/>
    <n v="16825"/>
    <s v="NET ATAG02"/>
    <d v="1899-12-30T07:00:00"/>
    <d v="1899-12-30T08:00:00"/>
    <d v="1899-12-30T01:00:00"/>
    <d v="1899-12-30T07:00:00"/>
    <d v="1899-12-30T07:50:00"/>
    <d v="1899-12-30T00:50:00"/>
    <s v="DCO"/>
    <s v="N/A"/>
  </r>
  <r>
    <n v="16827"/>
    <x v="151"/>
    <x v="32"/>
    <s v="LIFT IFTS 25-02 JPN"/>
    <s v="IFTS"/>
    <n v="79"/>
    <s v="ACS"/>
    <n v="13"/>
    <m/>
    <s v="X"/>
    <x v="0"/>
    <s v="NET"/>
    <s v="DECI_STD"/>
    <m/>
    <n v="16828"/>
    <s v="FMSC BFM01"/>
    <s v="07:00"/>
    <s v="08:00"/>
    <d v="1899-12-30T01:00:00"/>
    <s v="07:00"/>
    <s v="08:00"/>
    <d v="1899-12-30T01:00:00"/>
    <s v="DCO"/>
    <s v="N/A"/>
  </r>
  <r>
    <n v="16828"/>
    <x v="151"/>
    <x v="32"/>
    <s v="IP"/>
    <s v="Support IFTS"/>
    <m/>
    <s v="IFTS"/>
    <n v="41"/>
    <m/>
    <s v="X"/>
    <x v="1"/>
    <s v="NET"/>
    <s v="DECI_STD"/>
    <m/>
    <n v="16827"/>
    <s v="SUPP"/>
    <d v="1899-12-30T07:00:00"/>
    <d v="1899-12-30T08:00:00"/>
    <d v="1899-12-30T01:00:00"/>
    <s v="07:00"/>
    <s v="08:00"/>
    <d v="1899-12-30T01:00:00"/>
    <s v="SDC"/>
    <s v="N/A"/>
  </r>
  <r>
    <n v="16829"/>
    <x v="151"/>
    <x v="32"/>
    <s v="LIFT IFTS 25-02 JPN"/>
    <s v="IFTS"/>
    <n v="77"/>
    <s v="ACS"/>
    <n v="1"/>
    <m/>
    <s v="X"/>
    <x v="5"/>
    <s v="NET"/>
    <s v="DECI_STD"/>
    <m/>
    <n v="16830"/>
    <s v="FMSC BFM01"/>
    <s v="08:30"/>
    <s v="09:30"/>
    <d v="1899-12-30T01:00:00"/>
    <d v="1899-12-30T08:30:00"/>
    <d v="1899-12-30T09:30:00"/>
    <d v="1899-12-30T01:00:00"/>
    <s v="DCO"/>
    <s v="N/A"/>
  </r>
  <r>
    <n v="16830"/>
    <x v="151"/>
    <x v="32"/>
    <s v="IP"/>
    <s v="Support IFTS"/>
    <m/>
    <s v="AMI"/>
    <n v="7"/>
    <m/>
    <s v="X"/>
    <x v="4"/>
    <s v="NET"/>
    <s v="DECI_STD"/>
    <m/>
    <n v="16829"/>
    <s v="SUPP"/>
    <d v="1899-12-30T08:30:00"/>
    <d v="1899-12-30T09:30:00"/>
    <d v="1899-12-30T01:00:00"/>
    <d v="1899-12-30T08:30:00"/>
    <d v="1899-12-30T09:30:00"/>
    <d v="1899-12-30T01:00:00"/>
    <s v="SDC"/>
    <s v="N/A"/>
  </r>
  <r>
    <n v="16831"/>
    <x v="151"/>
    <x v="32"/>
    <s v="IFTS LIFT 24-01 QATAR"/>
    <s v="QATAR"/>
    <n v="40"/>
    <s v="ACS"/>
    <n v="32"/>
    <s v="X"/>
    <m/>
    <x v="0"/>
    <s v="STDA"/>
    <s v="LOW LEVEL"/>
    <m/>
    <m/>
    <s v="PT LLF01"/>
    <s v="08:30"/>
    <s v="09:30"/>
    <d v="1899-12-30T01:00:00"/>
    <s v="08:30"/>
    <s v="09:30"/>
    <d v="1899-12-30T01:00:00"/>
    <s v="DCO"/>
    <s v="N/A"/>
  </r>
  <r>
    <n v="16832"/>
    <x v="151"/>
    <x v="32"/>
    <s v="LIFT IFTS 25-02 CAN"/>
    <s v="IFTS"/>
    <n v="72"/>
    <s v="IFTS"/>
    <n v="23"/>
    <m/>
    <s v="X"/>
    <x v="1"/>
    <s v="STDA"/>
    <s v="DECI_STD"/>
    <m/>
    <m/>
    <s v="PT-ERT01"/>
    <s v="08:30"/>
    <s v="09:30"/>
    <d v="1899-12-30T01:00:00"/>
    <s v="08:30"/>
    <s v="09:30"/>
    <d v="1899-12-30T01:00:00"/>
    <s v="DCO"/>
    <s v="N/A"/>
  </r>
  <r>
    <n v="16833"/>
    <x v="151"/>
    <x v="32"/>
    <s v="LIFT IFTS QATAR 25-02"/>
    <s v="QATAR"/>
    <n v="72"/>
    <s v="ACS"/>
    <n v="12"/>
    <m/>
    <s v="X"/>
    <x v="6"/>
    <s v="STDA"/>
    <s v="DECI_STD"/>
    <m/>
    <m/>
    <s v="PT IF02-PAT02"/>
    <s v="08:30"/>
    <s v="09:30"/>
    <d v="1899-12-30T01:00:00"/>
    <s v="08:30"/>
    <s v="09:30"/>
    <d v="1899-12-30T01:00:00"/>
    <s v="DCO"/>
    <s v="N/A"/>
  </r>
  <r>
    <n v="16834"/>
    <x v="151"/>
    <x v="32"/>
    <s v="LIFT 25-41"/>
    <s v="AMI"/>
    <n v="81"/>
    <s v="IFTS"/>
    <n v="22"/>
    <s v="X"/>
    <m/>
    <x v="0"/>
    <s v="STDA"/>
    <s v="CAS"/>
    <m/>
    <m/>
    <s v="SD CASV01"/>
    <s v="10:00"/>
    <s v="11:00"/>
    <d v="1899-12-30T01:00:00"/>
    <s v="10:00"/>
    <s v="11:00"/>
    <d v="1899-12-30T01:00:00"/>
    <s v="DCO"/>
    <s v="N/A"/>
  </r>
  <r>
    <n v="16835"/>
    <x v="151"/>
    <x v="32"/>
    <s v="LIFT IFTS QATAR 25-01"/>
    <s v="QATAR"/>
    <n v="68"/>
    <s v="ACS"/>
    <n v="13"/>
    <m/>
    <s v="X"/>
    <x v="1"/>
    <s v="STDA"/>
    <s v="DECI_STD"/>
    <m/>
    <m/>
    <s v="PT NAV02"/>
    <s v="10:00"/>
    <s v="11:00"/>
    <d v="1899-12-30T01:00:00"/>
    <s v="10:00"/>
    <s v="11:00"/>
    <d v="1899-12-30T01:00:00"/>
    <s v="DCO"/>
    <s v="N/A"/>
  </r>
  <r>
    <n v="16836"/>
    <x v="151"/>
    <x v="32"/>
    <s v="LIFT IFTS QATAR 25-01"/>
    <s v="QATAR"/>
    <n v="63"/>
    <s v="IFTS"/>
    <n v="9"/>
    <m/>
    <s v="X"/>
    <x v="6"/>
    <s v="STDA"/>
    <s v="DECI_STD"/>
    <m/>
    <m/>
    <s v="PT NAVB02"/>
    <s v="10:00"/>
    <s v="11:00"/>
    <d v="1899-12-30T01:00:00"/>
    <s v="10:00"/>
    <s v="11:00"/>
    <d v="1899-12-30T01:00:00"/>
    <s v="DCO"/>
    <s v="N/A"/>
  </r>
  <r>
    <n v="16837"/>
    <x v="151"/>
    <x v="32"/>
    <s v="LIFT 25-41"/>
    <s v="AMI"/>
    <n v="82"/>
    <s v="ACS"/>
    <n v="32"/>
    <s v="X"/>
    <m/>
    <x v="5"/>
    <s v="NET"/>
    <s v="CAS"/>
    <m/>
    <n v="16838"/>
    <s v="SD CASP01"/>
    <s v="11:30"/>
    <s v="12:30"/>
    <d v="1899-12-30T01:00:00"/>
    <d v="1899-12-30T11:30:00"/>
    <d v="1899-12-30T12:30:00"/>
    <d v="1899-12-30T01:00:00"/>
    <s v="DCO"/>
    <s v="N/A"/>
  </r>
  <r>
    <n v="16838"/>
    <x v="151"/>
    <x v="32"/>
    <s v="LIFT 25-41"/>
    <s v="AMI"/>
    <n v="79"/>
    <s v="ACS"/>
    <n v="12"/>
    <s v="X"/>
    <m/>
    <x v="4"/>
    <s v="NET"/>
    <s v="CAS"/>
    <m/>
    <n v="16837"/>
    <s v="SD CASP01"/>
    <d v="1899-12-30T11:30:00"/>
    <d v="1899-12-30T12:30:00"/>
    <d v="1899-12-30T01:00:00"/>
    <d v="1899-12-30T11:30:00"/>
    <d v="1899-12-30T12:30:00"/>
    <d v="1899-12-30T01:00:00"/>
    <s v="DCO"/>
    <s v="N/A"/>
  </r>
  <r>
    <n v="16839"/>
    <x v="151"/>
    <x v="32"/>
    <s v="LIFT IFTS 25-02 UK"/>
    <s v="IFTS"/>
    <n v="80"/>
    <s v="ACS"/>
    <n v="1"/>
    <m/>
    <s v="X"/>
    <x v="0"/>
    <s v="NET"/>
    <s v="DECI_STD"/>
    <m/>
    <n v="16840"/>
    <s v="FMSC OBFM01"/>
    <s v="11:30"/>
    <s v="12:30"/>
    <d v="1899-12-30T01:00:00"/>
    <s v="11:30"/>
    <s v="12:30"/>
    <d v="1899-12-30T01:00:00"/>
    <s v="DCO"/>
    <s v="N/A"/>
  </r>
  <r>
    <n v="16840"/>
    <x v="151"/>
    <x v="32"/>
    <s v="IP"/>
    <s v="Support IFTS"/>
    <m/>
    <s v="IFTS"/>
    <n v="5"/>
    <m/>
    <s v="X"/>
    <x v="1"/>
    <s v="NET"/>
    <s v="DECI_STD"/>
    <m/>
    <n v="16839"/>
    <s v="SUPP"/>
    <d v="1899-12-30T11:30:00"/>
    <d v="1899-12-30T12:30:00"/>
    <d v="1899-12-30T01:00:00"/>
    <d v="1899-12-30T11:30:00"/>
    <d v="1899-12-30T12:30:00"/>
    <d v="1899-12-30T01:00:00"/>
    <s v="SDC"/>
    <s v="N/A"/>
  </r>
  <r>
    <n v="16841"/>
    <x v="151"/>
    <x v="32"/>
    <s v="LIFT IFTS 25-02 CAN"/>
    <s v="IFTS"/>
    <n v="74"/>
    <s v="IFTS"/>
    <n v="23"/>
    <m/>
    <s v="X"/>
    <x v="6"/>
    <s v="STDA"/>
    <s v="DECI_STD"/>
    <m/>
    <m/>
    <s v="PT-ERT01"/>
    <s v="11:30"/>
    <s v="12:30"/>
    <d v="1899-12-30T01:00:00"/>
    <s v="11:30"/>
    <s v="12:30"/>
    <d v="1899-12-30T01:00:00"/>
    <s v="DCO"/>
    <s v="N/A"/>
  </r>
  <r>
    <n v="16842"/>
    <x v="151"/>
    <x v="32"/>
    <s v="LIFT IFTS 25-02 UK"/>
    <s v="IFTS"/>
    <n v="81"/>
    <s v="IFTS"/>
    <n v="9"/>
    <m/>
    <s v="X"/>
    <x v="5"/>
    <s v="NET"/>
    <s v="DECI_STD"/>
    <m/>
    <n v="16843"/>
    <s v="FMSC OBFM01"/>
    <s v="13:00"/>
    <s v="14:00"/>
    <d v="1899-12-30T01:00:00"/>
    <s v="13:00"/>
    <d v="1899-12-30T13:50:00"/>
    <d v="1899-12-30T00:50:00"/>
    <s v="DCO"/>
    <s v="N/A"/>
  </r>
  <r>
    <n v="16843"/>
    <x v="151"/>
    <x v="32"/>
    <s v="IP"/>
    <s v="Support IFTS"/>
    <m/>
    <s v="ACS"/>
    <n v="6"/>
    <m/>
    <s v="X"/>
    <x v="4"/>
    <s v="NET"/>
    <s v="DECI_STD"/>
    <m/>
    <n v="16842"/>
    <s v="SUPP"/>
    <d v="1899-12-30T13:00:00"/>
    <d v="1899-12-30T14:00:00"/>
    <d v="1899-12-30T01:00:00"/>
    <s v="13:00"/>
    <d v="1899-12-30T13:50:00"/>
    <d v="1899-12-30T00:50:00"/>
    <s v="SDC"/>
    <s v="N/A"/>
  </r>
  <r>
    <n v="16844"/>
    <x v="151"/>
    <x v="32"/>
    <s v="LIFT 25-41"/>
    <s v="AMI"/>
    <n v="78"/>
    <s v="ACS"/>
    <n v="13"/>
    <s v="X"/>
    <m/>
    <x v="0"/>
    <s v="STDA"/>
    <s v="LOW LEVEL"/>
    <m/>
    <m/>
    <s v="SD SLL01-CPL01"/>
    <s v="13:00"/>
    <s v="14:00"/>
    <d v="1899-12-30T01:00:00"/>
    <d v="1899-12-30T13:00:00"/>
    <d v="1899-12-30T14:00:00"/>
    <d v="1899-12-30T01:00:00"/>
    <s v="DCO"/>
    <s v="N/A"/>
  </r>
  <r>
    <n v="16845"/>
    <x v="151"/>
    <x v="32"/>
    <s v="LIFT IFTS 25-02 CAN"/>
    <s v="IFTS"/>
    <n v="73"/>
    <s v="IFTS"/>
    <n v="22"/>
    <m/>
    <s v="X"/>
    <x v="1"/>
    <s v="STDA"/>
    <s v="DECI_STD"/>
    <m/>
    <m/>
    <s v="PT-ERT01"/>
    <s v="13:00"/>
    <s v="14:00"/>
    <d v="1899-12-30T01:00:00"/>
    <d v="1899-12-30T13:00:00"/>
    <d v="1899-12-30T14:00:00"/>
    <d v="1899-12-30T01:00:00"/>
    <s v="DCO"/>
    <s v="N/A"/>
  </r>
  <r>
    <n v="16846"/>
    <x v="152"/>
    <x v="32"/>
    <s v="LIFT IFTS 25-02 UK"/>
    <s v="IFTS"/>
    <n v="80"/>
    <s v="ACS"/>
    <n v="1"/>
    <m/>
    <s v="X"/>
    <x v="5"/>
    <s v="NET"/>
    <s v="DECI_STD"/>
    <m/>
    <n v="16847"/>
    <s v="FMSC OBFM02"/>
    <s v="05:30"/>
    <s v="06:30"/>
    <d v="1899-12-30T01:00:00"/>
    <d v="1899-12-30T05:30:00"/>
    <d v="1899-12-30T06:30:00"/>
    <d v="1899-12-30T01:00:00"/>
    <s v="DCO"/>
    <s v="N/A"/>
  </r>
  <r>
    <n v="16847"/>
    <x v="152"/>
    <x v="32"/>
    <s v="IP"/>
    <s v="Support IFTS"/>
    <m/>
    <s v="IFTS"/>
    <n v="42"/>
    <m/>
    <s v="X"/>
    <x v="4"/>
    <s v="NET"/>
    <s v="DECI_STD"/>
    <m/>
    <n v="16846"/>
    <s v="SUPP"/>
    <d v="1899-12-30T05:30:00"/>
    <d v="1899-12-30T06:30:00"/>
    <d v="1899-12-30T01:00:00"/>
    <d v="1899-12-30T05:30:00"/>
    <d v="1899-12-30T06:30:00"/>
    <d v="1899-12-30T01:00:00"/>
    <s v="SDC"/>
    <s v="N/A"/>
  </r>
  <r>
    <n v="16848"/>
    <x v="152"/>
    <x v="32"/>
    <s v="LIFT IFTS 25-02 CAN"/>
    <s v="IFTS"/>
    <n v="75"/>
    <s v="ACS"/>
    <n v="32"/>
    <m/>
    <s v="X"/>
    <x v="0"/>
    <s v="STDA"/>
    <s v="DECI_STD"/>
    <m/>
    <m/>
    <s v="PT-ERT01"/>
    <s v="05:30"/>
    <s v="06:30"/>
    <d v="1899-12-30T01:00:00"/>
    <s v="05:30"/>
    <s v="06:30"/>
    <d v="1899-12-30T01:00:00"/>
    <s v="DCO"/>
    <s v="N/A"/>
  </r>
  <r>
    <n v="16849"/>
    <x v="152"/>
    <x v="32"/>
    <s v="LIFT IFTS 25-02 UK"/>
    <s v="AL KHULAIFI "/>
    <n v="81"/>
    <s v="IFTS"/>
    <n v="23"/>
    <m/>
    <s v="X"/>
    <x v="1"/>
    <s v="STDA"/>
    <s v="DECI_STD"/>
    <m/>
    <m/>
    <s v="PT IF02"/>
    <s v="05:30"/>
    <s v="06:30"/>
    <d v="1899-12-30T01:00:00"/>
    <s v="05:30"/>
    <s v="06:30"/>
    <d v="1899-12-30T01:00:00"/>
    <s v="DCO"/>
    <s v="N/A"/>
  </r>
  <r>
    <n v="16850"/>
    <x v="152"/>
    <x v="32"/>
    <s v="LIFT IFTS 25-02 JPN"/>
    <s v="IFTS"/>
    <n v="77"/>
    <s v="IFTS"/>
    <n v="9"/>
    <m/>
    <s v="X"/>
    <x v="5"/>
    <s v="NET"/>
    <s v="DECI_STD"/>
    <m/>
    <n v="16851"/>
    <s v="FMSC BFM02"/>
    <s v="07:00"/>
    <s v="08:00"/>
    <d v="1899-12-30T01:00:00"/>
    <d v="1899-12-30T07:00:00"/>
    <d v="1899-12-30T08:00:00"/>
    <d v="1899-12-30T01:00:00"/>
    <s v="DCO"/>
    <s v="N/A"/>
  </r>
  <r>
    <n v="16851"/>
    <x v="152"/>
    <x v="32"/>
    <s v="IP"/>
    <s v="Support IFTS"/>
    <m/>
    <s v="IFTS"/>
    <n v="41"/>
    <m/>
    <s v="X"/>
    <x v="4"/>
    <s v="NET"/>
    <s v="DECI_STD"/>
    <m/>
    <n v="16850"/>
    <s v="SUPP"/>
    <d v="1899-12-30T07:00:00"/>
    <d v="1899-12-30T08:00:00"/>
    <d v="1899-12-30T01:00:00"/>
    <d v="1899-12-30T07:00:00"/>
    <d v="1899-12-30T08:00:00"/>
    <d v="1899-12-30T01:00:00"/>
    <s v="SDC"/>
    <s v="N/A"/>
  </r>
  <r>
    <n v="16852"/>
    <x v="152"/>
    <x v="32"/>
    <s v="LIFT IFTS 25-02 JPN"/>
    <s v="IFTS"/>
    <n v="79"/>
    <s v="IFTS"/>
    <n v="22"/>
    <m/>
    <s v="X"/>
    <x v="0"/>
    <s v="NET"/>
    <s v="DECI_STD"/>
    <m/>
    <n v="16853"/>
    <s v="FMSC BFM02"/>
    <s v="07:00"/>
    <s v="08:00"/>
    <d v="1899-12-30T01:00:00"/>
    <s v="07:00"/>
    <s v="08:00"/>
    <d v="1899-12-30T01:00:00"/>
    <s v="DCO"/>
    <s v="N/A"/>
  </r>
  <r>
    <n v="16853"/>
    <x v="152"/>
    <x v="32"/>
    <s v="IP"/>
    <s v="Support IFTS"/>
    <m/>
    <s v="ACS"/>
    <n v="13"/>
    <m/>
    <s v="X"/>
    <x v="1"/>
    <s v="NET"/>
    <s v="DECI_STD"/>
    <m/>
    <n v="16852"/>
    <s v="SUPP"/>
    <d v="1899-12-30T07:00:00"/>
    <d v="1899-12-30T08:00:00"/>
    <d v="1899-12-30T01:00:00"/>
    <s v="07:00"/>
    <s v="08:00"/>
    <d v="1899-12-30T01:00:00"/>
    <s v="SDC"/>
    <s v="N/A"/>
  </r>
  <r>
    <n v="16854"/>
    <x v="152"/>
    <x v="32"/>
    <s v="LIFT IFTS 25-02 CAN"/>
    <s v="IFTS"/>
    <n v="73"/>
    <s v="ACS"/>
    <n v="12"/>
    <m/>
    <s v="X"/>
    <x v="6"/>
    <s v="STDA"/>
    <s v="DECI_STD"/>
    <m/>
    <m/>
    <s v="PT ERT02"/>
    <s v="07:00"/>
    <s v="08:00"/>
    <d v="1899-12-30T01:00:00"/>
    <s v="07:00"/>
    <s v="08:00"/>
    <d v="1899-12-30T01:00:00"/>
    <s v="DCO"/>
    <s v="N/A"/>
  </r>
  <r>
    <n v="16855"/>
    <x v="152"/>
    <x v="32"/>
    <s v="LIFT IFTS 24-05 GER"/>
    <s v="IFTS"/>
    <n v="66"/>
    <s v="ACS"/>
    <n v="1"/>
    <m/>
    <s v="X"/>
    <x v="5"/>
    <s v="NET"/>
    <s v="OCA AA"/>
    <m/>
    <n v="16856"/>
    <s v="NET OCAAA01"/>
    <s v="08:30"/>
    <s v="09:30"/>
    <d v="1899-12-30T01:00:00"/>
    <d v="1899-12-30T09:20:00"/>
    <d v="1899-12-30T10:20:00"/>
    <d v="1899-12-30T01:00:00"/>
    <s v="DCO"/>
    <s v="N/A"/>
  </r>
  <r>
    <n v="16856"/>
    <x v="152"/>
    <x v="32"/>
    <s v="LIFT IFTS 24-05 GER"/>
    <s v="IFTS"/>
    <n v="67"/>
    <s v="ACS"/>
    <n v="32"/>
    <m/>
    <s v="X"/>
    <x v="4"/>
    <s v="NET"/>
    <s v="OCA AA"/>
    <m/>
    <n v="16855"/>
    <s v="NET OCAAA01"/>
    <d v="1899-12-30T08:30:00"/>
    <d v="1899-12-30T09:30:00"/>
    <d v="1899-12-30T01:00:00"/>
    <d v="1899-12-30T09:20:00"/>
    <d v="1899-12-30T10:20:00"/>
    <d v="1899-12-30T01:00:00"/>
    <s v="DCO"/>
    <s v="N/A"/>
  </r>
  <r>
    <n v="16857"/>
    <x v="152"/>
    <x v="32"/>
    <s v="LIFT 25-41"/>
    <s v="AMI"/>
    <n v="78"/>
    <s v="IFTS"/>
    <n v="23"/>
    <s v="X"/>
    <m/>
    <x v="0"/>
    <s v="STDA"/>
    <s v="LOW LEVEL"/>
    <m/>
    <m/>
    <s v="SD SLL02"/>
    <s v="08:30"/>
    <s v="09:30"/>
    <d v="1899-12-30T01:00:00"/>
    <s v="08:30"/>
    <s v="09:30"/>
    <d v="1899-12-30T01:00:00"/>
    <s v="DCO"/>
    <s v="N/A"/>
  </r>
  <r>
    <n v="16858"/>
    <x v="152"/>
    <x v="32"/>
    <s v="LIFT IFTS 25-02 UK"/>
    <s v="IFTS"/>
    <n v="81"/>
    <s v="IFTS"/>
    <n v="9"/>
    <m/>
    <s v="X"/>
    <x v="0"/>
    <s v="NET"/>
    <s v="DECI_STD"/>
    <m/>
    <n v="16859"/>
    <s v="FMSC OBFM02"/>
    <s v="10:00"/>
    <s v="11:00"/>
    <d v="1899-12-30T01:00:00"/>
    <s v="10:00"/>
    <s v="11:00"/>
    <d v="1899-12-30T01:00:00"/>
    <s v="DCO"/>
    <s v="N/A"/>
  </r>
  <r>
    <n v="16859"/>
    <x v="152"/>
    <x v="32"/>
    <s v="IP"/>
    <s v="Support IFTS"/>
    <m/>
    <s v="ACS"/>
    <n v="15"/>
    <m/>
    <s v="X"/>
    <x v="1"/>
    <s v="NET"/>
    <s v="DECI_STD"/>
    <m/>
    <n v="16858"/>
    <s v="SUPP"/>
    <d v="1899-12-30T10:00:00"/>
    <d v="1899-12-30T11:00:00"/>
    <d v="1899-12-30T01:00:00"/>
    <d v="1899-12-30T10:00:00"/>
    <s v="11:00"/>
    <d v="1899-12-30T01:00:00"/>
    <s v="SDC"/>
    <s v="N/A"/>
  </r>
  <r>
    <n v="16860"/>
    <x v="152"/>
    <x v="32"/>
    <s v="LIFT IFTS 25-01 SGP"/>
    <s v="IFTS"/>
    <n v="69"/>
    <s v="IFTS"/>
    <n v="22"/>
    <m/>
    <s v="X"/>
    <x v="2"/>
    <s v="STDA"/>
    <s v="DECI_STD"/>
    <m/>
    <m/>
    <s v="PT R2R01"/>
    <s v="10:00"/>
    <s v="11:00"/>
    <d v="1899-12-30T01:00:00"/>
    <d v="1899-12-30T10:00:00"/>
    <d v="1899-12-30T10:55:00"/>
    <d v="1899-12-30T00:55:00"/>
    <s v="DCO"/>
    <s v="N/A"/>
  </r>
  <r>
    <n v="16861"/>
    <x v="152"/>
    <x v="32"/>
    <s v="LIFT 25-41"/>
    <s v="AMI"/>
    <n v="82"/>
    <s v="ACS"/>
    <n v="4"/>
    <s v="X"/>
    <m/>
    <x v="6"/>
    <s v="STDA"/>
    <s v="CAS"/>
    <m/>
    <m/>
    <s v="SD CASV01"/>
    <s v="10:00"/>
    <s v="11:00"/>
    <d v="1899-12-30T01:00:00"/>
    <d v="1899-12-30T10:00:00"/>
    <s v="11:00"/>
    <d v="1899-12-30T01:00:00"/>
    <s v="DCO"/>
    <s v="N/A"/>
  </r>
  <r>
    <n v="16862"/>
    <x v="152"/>
    <x v="32"/>
    <s v="IFTS LIFT 24-01 QATAR"/>
    <s v="QATAR"/>
    <n v="40"/>
    <s v="ACS"/>
    <n v="12"/>
    <s v="X"/>
    <m/>
    <x v="3"/>
    <s v="STDA"/>
    <s v="LOW LEVEL"/>
    <m/>
    <m/>
    <s v="PT LLF02"/>
    <s v="10:00"/>
    <s v="11:00"/>
    <d v="1899-12-30T01:00:00"/>
    <d v="1899-12-30T10:00:00"/>
    <s v="11:00"/>
    <d v="1899-12-30T01:00:00"/>
    <s v="DCO"/>
    <s v="N/A"/>
  </r>
  <r>
    <n v="16863"/>
    <x v="152"/>
    <x v="32"/>
    <s v="LIFT 25-41"/>
    <s v="AMI"/>
    <n v="77"/>
    <s v="ACS"/>
    <n v="32"/>
    <s v="X"/>
    <m/>
    <x v="0"/>
    <s v="NET"/>
    <s v="CAS"/>
    <m/>
    <n v="16864"/>
    <s v="SD CASP01"/>
    <d v="1899-12-30T12:10:00"/>
    <d v="1899-12-30T13:10:00"/>
    <d v="1899-12-30T01:00:00"/>
    <d v="1899-12-30T11:50:00"/>
    <d v="1899-12-30T12:50:00"/>
    <d v="1899-12-30T01:00:00"/>
    <s v="DCO"/>
    <s v="N/A"/>
  </r>
  <r>
    <n v="16864"/>
    <x v="152"/>
    <x v="32"/>
    <s v="LIFT 25-41"/>
    <s v="AMI"/>
    <n v="81"/>
    <s v="ACS"/>
    <n v="1"/>
    <s v="X"/>
    <m/>
    <x v="1"/>
    <s v="NET"/>
    <s v="CAS"/>
    <m/>
    <n v="16863"/>
    <s v="SD CASP01"/>
    <d v="1899-12-30T12:10:00"/>
    <d v="1899-12-30T13:10:00"/>
    <d v="1899-12-30T01:00:00"/>
    <d v="1899-12-30T11:50:00"/>
    <d v="1899-12-30T12:50:00"/>
    <d v="1899-12-30T01:00:00"/>
    <s v="DCO"/>
    <s v="N/A"/>
  </r>
  <r>
    <n v="16865"/>
    <x v="152"/>
    <x v="32"/>
    <s v="LIP 24-03 SWE"/>
    <s v="IFTS"/>
    <n v="49"/>
    <s v="IFTS"/>
    <n v="23"/>
    <m/>
    <s v="X"/>
    <x v="5"/>
    <s v="STDA"/>
    <s v="AAR"/>
    <m/>
    <m/>
    <s v="SD AAR01"/>
    <s v="11:30"/>
    <s v="12:30"/>
    <d v="1899-12-30T01:00:00"/>
    <s v="11:30"/>
    <s v="12:30"/>
    <d v="1899-12-30T01:00:00"/>
    <s v="DCO"/>
    <s v="N/A"/>
  </r>
  <r>
    <n v="16866"/>
    <x v="152"/>
    <x v="32"/>
    <s v="LIFT IFTS QATAR 25-01"/>
    <s v="QATAR"/>
    <n v="63"/>
    <s v="ACS"/>
    <n v="13"/>
    <m/>
    <s v="X"/>
    <x v="6"/>
    <s v="STDA"/>
    <s v="BRV_R2R_STD"/>
    <m/>
    <m/>
    <s v="PT NAV01"/>
    <s v="13:00"/>
    <s v="14:00"/>
    <d v="1899-12-30T01:00:00"/>
    <d v="1899-12-30T13:00:00"/>
    <d v="1899-12-30T14:00:00"/>
    <d v="1899-12-30T01:00:00"/>
    <s v="DCO"/>
    <s v="N/A"/>
  </r>
  <r>
    <n v="16867"/>
    <x v="152"/>
    <x v="32"/>
    <s v="LIFT IFTS 25-02 SGP"/>
    <s v="IFTS"/>
    <n v="83"/>
    <s v="ACS"/>
    <n v="12"/>
    <m/>
    <s v="X"/>
    <x v="3"/>
    <s v="STDA"/>
    <s v="DECI_STD"/>
    <m/>
    <m/>
    <s v="PT NAV02"/>
    <s v="13:00"/>
    <s v="14:00"/>
    <d v="1899-12-30T01:00:00"/>
    <s v="13:00"/>
    <s v="14:00"/>
    <d v="1899-12-30T01:00:00"/>
    <s v="DCO"/>
    <s v="N/A"/>
  </r>
  <r>
    <n v="16868"/>
    <x v="152"/>
    <x v="32"/>
    <s v="LIFT IFTS QATAR 25-01"/>
    <s v="QATAR"/>
    <n v="68"/>
    <s v="IFTS"/>
    <n v="22"/>
    <m/>
    <s v="X"/>
    <x v="4"/>
    <s v="STDA"/>
    <s v="DECI_STD"/>
    <m/>
    <m/>
    <s v="PT NIT01"/>
    <s v="13:00"/>
    <s v="14:00"/>
    <d v="1899-12-30T01:00:00"/>
    <d v="1899-12-30T13:00:00"/>
    <d v="1899-12-30T14:00:00"/>
    <d v="1899-12-30T01:00:00"/>
    <s v="DCO"/>
    <s v="N/A"/>
  </r>
  <r>
    <n v="16869"/>
    <x v="152"/>
    <x v="32"/>
    <s v="LIP 25-01"/>
    <s v="AMI"/>
    <n v="83"/>
    <s v="IFTS"/>
    <n v="9"/>
    <m/>
    <s v="X"/>
    <x v="5"/>
    <s v="STDA"/>
    <s v="AAR"/>
    <m/>
    <m/>
    <s v="SD AAR01"/>
    <s v="13:00"/>
    <s v="14:00"/>
    <d v="1899-12-30T01:00:00"/>
    <s v="13:00"/>
    <s v="14:00"/>
    <d v="1899-12-30T01:00:00"/>
    <s v="DCO"/>
    <s v="N/A"/>
  </r>
  <r>
    <n v="16870"/>
    <x v="153"/>
    <x v="32"/>
    <s v="LIFT 25-41"/>
    <s v="AMI"/>
    <n v="76"/>
    <s v="ACS"/>
    <n v="1"/>
    <s v="X"/>
    <m/>
    <x v="5"/>
    <s v="NET"/>
    <s v="CAS"/>
    <m/>
    <n v="16871"/>
    <s v="SD CASP01"/>
    <s v="05:30"/>
    <s v="06:30"/>
    <d v="1899-12-30T01:00:00"/>
    <d v="1899-12-30T05:30:00"/>
    <d v="1899-12-30T06:30:00"/>
    <d v="1899-12-30T01:00:00"/>
    <s v="DCO"/>
    <s v="N/A"/>
  </r>
  <r>
    <n v="16871"/>
    <x v="153"/>
    <x v="32"/>
    <s v="LIFT 25-41"/>
    <s v="AMI"/>
    <n v="80"/>
    <s v="ACS"/>
    <n v="32"/>
    <s v="X"/>
    <m/>
    <x v="4"/>
    <s v="NET"/>
    <s v="CAS"/>
    <m/>
    <n v="16870"/>
    <s v="SD CASP01"/>
    <d v="1899-12-30T05:30:00"/>
    <d v="1899-12-30T06:30:00"/>
    <d v="1899-12-30T01:00:00"/>
    <d v="1899-12-30T05:30:00"/>
    <d v="1899-12-30T06:30:00"/>
    <d v="1899-12-30T01:00:00"/>
    <s v="DCO"/>
    <s v="N/A"/>
  </r>
  <r>
    <n v="16872"/>
    <x v="153"/>
    <x v="32"/>
    <s v="LIFT IFTS 25-02 UK"/>
    <s v="IFTS"/>
    <n v="81"/>
    <s v="IFTS"/>
    <n v="23"/>
    <m/>
    <s v="X"/>
    <x v="0"/>
    <s v="STDA"/>
    <s v="DECI_STD"/>
    <m/>
    <m/>
    <s v="FMS NIT01"/>
    <s v="05:30"/>
    <s v="06:30"/>
    <d v="1899-12-30T01:00:00"/>
    <s v="05:30"/>
    <s v="06:30"/>
    <d v="1899-12-30T01:00:00"/>
    <s v="DCO"/>
    <s v="N/A"/>
  </r>
  <r>
    <n v="16873"/>
    <x v="153"/>
    <x v="32"/>
    <s v="LIFT IFTS QATAR 25-02"/>
    <s v="QATAR"/>
    <n v="71"/>
    <s v="ACS"/>
    <n v="12"/>
    <m/>
    <s v="X"/>
    <x v="1"/>
    <s v="STDA"/>
    <s v="DECI_STD"/>
    <m/>
    <m/>
    <s v="FMS EMRB01"/>
    <s v="05:30"/>
    <s v="06:30"/>
    <d v="1899-12-30T01:00:00"/>
    <s v="05:30"/>
    <s v="06:30"/>
    <d v="1899-12-30T01:00:00"/>
    <s v="DCO"/>
    <s v="N/A"/>
  </r>
  <r>
    <n v="16874"/>
    <x v="153"/>
    <x v="32"/>
    <s v="LIFT IFTS QATAR 25-02"/>
    <s v="QATAR"/>
    <n v="70"/>
    <s v="IFTS"/>
    <n v="3"/>
    <m/>
    <s v="X"/>
    <x v="6"/>
    <s v="STDA"/>
    <s v="DECI_STD"/>
    <m/>
    <m/>
    <s v="PT NAVB01"/>
    <s v="05:30"/>
    <s v="06:30"/>
    <d v="1899-12-30T01:00:00"/>
    <s v="05:30"/>
    <s v="06:30"/>
    <d v="1899-12-30T01:00:00"/>
    <s v="DCO"/>
    <s v="N/A"/>
  </r>
  <r>
    <n v="16875"/>
    <x v="153"/>
    <x v="32"/>
    <s v="LIFT IFTS 25-02 CAN"/>
    <s v="IFTS"/>
    <n v="74"/>
    <s v="IFTS"/>
    <n v="22"/>
    <m/>
    <s v="X"/>
    <x v="5"/>
    <s v="NET"/>
    <s v="DECI_STD"/>
    <m/>
    <n v="16876"/>
    <s v="FMSC DBFM02"/>
    <s v="07:00"/>
    <s v="08:00"/>
    <d v="1899-12-30T01:00:00"/>
    <d v="1899-12-30T07:00:00"/>
    <d v="1899-12-30T08:05:00"/>
    <d v="1899-12-30T01:05:00"/>
    <s v="DCO"/>
    <s v="N/A"/>
  </r>
  <r>
    <n v="16876"/>
    <x v="153"/>
    <x v="32"/>
    <s v="IP"/>
    <s v="Support IFTS"/>
    <m/>
    <s v="IFTS"/>
    <n v="41"/>
    <m/>
    <s v="X"/>
    <x v="4"/>
    <s v="NET"/>
    <s v="DECI_STD"/>
    <m/>
    <n v="16875"/>
    <s v="SUPP"/>
    <d v="1899-12-30T07:00:00"/>
    <d v="1899-12-30T08:00:00"/>
    <d v="1899-12-30T01:00:00"/>
    <d v="1899-12-30T07:00:00"/>
    <d v="1899-12-30T08:05:00"/>
    <d v="1899-12-30T01:05:00"/>
    <s v="SDC"/>
    <s v="N/A"/>
  </r>
  <r>
    <n v="16877"/>
    <x v="153"/>
    <x v="32"/>
    <s v="LIFT IFTS 25-02 SGP"/>
    <s v="IFTS"/>
    <n v="82"/>
    <s v="ACS"/>
    <n v="13"/>
    <m/>
    <s v="X"/>
    <x v="0"/>
    <s v="NET"/>
    <s v="DECI_STD"/>
    <m/>
    <n v="16878"/>
    <s v="FMSC BFM01"/>
    <s v="07:00"/>
    <s v="08:00"/>
    <d v="1899-12-30T01:00:00"/>
    <s v="07:00"/>
    <s v="08:00"/>
    <d v="1899-12-30T01:00:00"/>
    <s v="DCO"/>
    <s v="N/A"/>
  </r>
  <r>
    <n v="16878"/>
    <x v="153"/>
    <x v="32"/>
    <s v="IP"/>
    <s v="Support IFTS"/>
    <m/>
    <s v="IFTS"/>
    <n v="42"/>
    <m/>
    <s v="X"/>
    <x v="1"/>
    <s v="NET"/>
    <s v="DECI_STD"/>
    <m/>
    <n v="16877"/>
    <s v="SUPP"/>
    <d v="1899-12-30T07:00:00"/>
    <d v="1899-12-30T08:00:00"/>
    <d v="1899-12-30T01:00:00"/>
    <s v="07:00"/>
    <s v="08:00"/>
    <d v="1899-12-30T01:00:00"/>
    <s v="SDC"/>
    <s v="N/A"/>
  </r>
  <r>
    <n v="16879"/>
    <x v="153"/>
    <x v="32"/>
    <s v="LIFT IFTS QATAR 25-02"/>
    <s v="QATAR"/>
    <n v="75"/>
    <s v="IFTS"/>
    <n v="9"/>
    <m/>
    <s v="X"/>
    <x v="6"/>
    <s v="STDA"/>
    <s v="DECI_STD"/>
    <m/>
    <m/>
    <s v="PT NAVB01"/>
    <s v="07:00"/>
    <s v="08:00"/>
    <d v="1899-12-30T01:00:00"/>
    <s v="07:00"/>
    <s v="08:00"/>
    <d v="1899-12-30T01:00:00"/>
    <s v="DCO"/>
    <s v="N/A"/>
  </r>
  <r>
    <n v="16880"/>
    <x v="153"/>
    <x v="32"/>
    <s v="LIFT IFTS 24-05 GER"/>
    <s v="IFTS"/>
    <n v="66"/>
    <s v="ACS"/>
    <n v="1"/>
    <m/>
    <s v="X"/>
    <x v="0"/>
    <s v="NET"/>
    <s v="OCA AG"/>
    <m/>
    <n v="16881"/>
    <s v="NET OCAAG01"/>
    <s v="08:30"/>
    <s v="09:30"/>
    <d v="1899-12-30T01:00:00"/>
    <s v="08:30"/>
    <s v="09:30"/>
    <d v="1899-12-30T01:00:00"/>
    <s v="DCO"/>
    <s v="N/A"/>
  </r>
  <r>
    <n v="16881"/>
    <x v="153"/>
    <x v="32"/>
    <s v="LIFT IFTS 24-05 GER"/>
    <s v="IFTS"/>
    <n v="67"/>
    <s v="ACS"/>
    <n v="32"/>
    <m/>
    <s v="X"/>
    <x v="1"/>
    <s v="NET"/>
    <s v="OCA AG"/>
    <m/>
    <n v="16880"/>
    <s v="NET OCAAG01"/>
    <d v="1899-12-30T08:30:00"/>
    <d v="1899-12-30T09:30:00"/>
    <d v="1899-12-30T01:00:00"/>
    <d v="1899-12-30T08:30:00"/>
    <d v="1899-12-30T09:30:00"/>
    <d v="1899-12-30T01:00:00"/>
    <s v="DCO"/>
    <s v="N/A"/>
  </r>
  <r>
    <n v="16882"/>
    <x v="153"/>
    <x v="32"/>
    <s v="LIFT IFTS 25-02 JPN"/>
    <s v="IFTS"/>
    <n v="77"/>
    <s v="IFTS"/>
    <n v="22"/>
    <m/>
    <s v="X"/>
    <x v="5"/>
    <s v="NET"/>
    <s v="DECI_STD"/>
    <m/>
    <n v="16883"/>
    <s v="FMSC OBFM01"/>
    <s v="10:00"/>
    <s v="11:00"/>
    <d v="1899-12-30T01:00:00"/>
    <d v="1899-12-30T10:00:00"/>
    <d v="1899-12-30T10:50:00"/>
    <d v="1899-12-30T00:50:00"/>
    <s v="DCO"/>
    <s v="N/A"/>
  </r>
  <r>
    <n v="16883"/>
    <x v="153"/>
    <x v="32"/>
    <s v="IP"/>
    <s v="Support IFTS"/>
    <m/>
    <s v="IFTS"/>
    <n v="23"/>
    <m/>
    <s v="X"/>
    <x v="4"/>
    <s v="NET"/>
    <s v="DECI_STD"/>
    <m/>
    <n v="16882"/>
    <s v="SUPP"/>
    <d v="1899-12-30T10:00:00"/>
    <d v="1899-12-30T11:00:00"/>
    <d v="1899-12-30T01:00:00"/>
    <d v="1899-12-30T10:00:00"/>
    <d v="1899-12-30T10:50:00"/>
    <d v="1899-12-30T00:50:00"/>
    <s v="SDC"/>
    <s v="N/A"/>
  </r>
  <r>
    <n v="16884"/>
    <x v="153"/>
    <x v="32"/>
    <s v="LIFT IFTS QATAR 25-02"/>
    <s v="QATAR"/>
    <n v="74"/>
    <s v="ACS"/>
    <n v="13"/>
    <m/>
    <s v="X"/>
    <x v="0"/>
    <s v="STDA"/>
    <s v="DECI_STD"/>
    <m/>
    <m/>
    <s v="FMS EMRB01"/>
    <s v="10:00"/>
    <s v="11:00"/>
    <d v="1899-12-30T01:00:00"/>
    <s v="10:00"/>
    <s v="11:00"/>
    <d v="1899-12-30T01:00:00"/>
    <s v="DCO"/>
    <s v="N/A"/>
  </r>
  <r>
    <n v="16885"/>
    <x v="153"/>
    <x v="32"/>
    <s v="LIFT 25-41"/>
    <s v="AMI"/>
    <n v="78"/>
    <s v="IFTS"/>
    <n v="9"/>
    <s v="X"/>
    <m/>
    <x v="1"/>
    <s v="STDA"/>
    <s v="PGM"/>
    <m/>
    <m/>
    <s v="SD PGM01"/>
    <s v="10:00"/>
    <s v="11:00"/>
    <d v="1899-12-30T01:00:00"/>
    <s v="10:00"/>
    <s v="11:00"/>
    <d v="1899-12-30T01:00:00"/>
    <s v="DCO"/>
    <s v="N/A"/>
  </r>
  <r>
    <n v="16886"/>
    <x v="153"/>
    <x v="32"/>
    <s v="LIFT IFTS 25-02 JPN"/>
    <s v="IFTS"/>
    <n v="79"/>
    <s v="ACS"/>
    <n v="12"/>
    <m/>
    <s v="X"/>
    <x v="5"/>
    <s v="NET"/>
    <s v="DECI_STD"/>
    <m/>
    <n v="16887"/>
    <s v="FMSC OBFM01"/>
    <s v="11:30"/>
    <s v="12:30"/>
    <d v="1899-12-30T01:00:00"/>
    <d v="1899-12-30T11:30:00"/>
    <d v="1899-12-30T12:30:00"/>
    <d v="1899-12-30T01:00:00"/>
    <s v="DCO"/>
    <s v="N/A"/>
  </r>
  <r>
    <n v="16887"/>
    <x v="153"/>
    <x v="32"/>
    <s v="IP"/>
    <s v="Support IFTS"/>
    <m/>
    <s v="IFTS"/>
    <n v="50"/>
    <m/>
    <s v="X"/>
    <x v="4"/>
    <s v="NET"/>
    <s v="DECI_STD"/>
    <m/>
    <n v="16886"/>
    <s v="SUPP"/>
    <d v="1899-12-30T11:30:00"/>
    <d v="1899-12-30T12:30:00"/>
    <d v="1899-12-30T01:00:00"/>
    <d v="1899-12-30T11:30:00"/>
    <d v="1899-12-30T12:30:00"/>
    <d v="1899-12-30T01:00:00"/>
    <s v="SDC"/>
    <s v="N/A"/>
  </r>
  <r>
    <n v="16888"/>
    <x v="153"/>
    <x v="32"/>
    <s v="LIP 24-03 AUT"/>
    <s v="IFTS"/>
    <n v="42"/>
    <s v="AMI"/>
    <n v="1"/>
    <m/>
    <s v="X"/>
    <x v="0"/>
    <s v="NET"/>
    <s v="BTAG"/>
    <m/>
    <n v="16889"/>
    <s v="SD AI01"/>
    <s v="11:30"/>
    <s v="12:30"/>
    <d v="1899-12-30T01:00:00"/>
    <s v="11:30"/>
    <s v="12:30"/>
    <d v="1899-12-30T01:00:00"/>
    <s v="DCO"/>
    <s v="N/A"/>
  </r>
  <r>
    <n v="16889"/>
    <x v="153"/>
    <x v="32"/>
    <s v="LIP 24-03 SGP"/>
    <s v="IFTS"/>
    <n v="41"/>
    <s v="ACS"/>
    <n v="32"/>
    <m/>
    <s v="X"/>
    <x v="1"/>
    <s v="NET"/>
    <s v="BTAG"/>
    <m/>
    <n v="16888"/>
    <s v="SD AI01"/>
    <d v="1899-12-30T11:30:00"/>
    <d v="1899-12-30T12:30:00"/>
    <d v="1899-12-30T01:00:00"/>
    <d v="1899-12-30T11:30:00"/>
    <d v="1899-12-30T12:30:00"/>
    <d v="1899-12-30T01:00:00"/>
    <s v="DCO"/>
    <s v="N/A"/>
  </r>
  <r>
    <n v="16890"/>
    <x v="153"/>
    <x v="32"/>
    <s v="LIFT IFTS 25-02 CAN"/>
    <s v="IFTS"/>
    <n v="73"/>
    <s v="IFTS"/>
    <n v="22"/>
    <m/>
    <s v="X"/>
    <x v="5"/>
    <s v="NET"/>
    <s v="DECI_STD"/>
    <m/>
    <n v="16891"/>
    <s v="FMSC DBFM01"/>
    <s v="13:00"/>
    <s v="14:00"/>
    <d v="1899-12-30T01:00:00"/>
    <m/>
    <m/>
    <s v=""/>
    <m/>
    <m/>
  </r>
  <r>
    <n v="16891"/>
    <x v="153"/>
    <x v="32"/>
    <s v="IP"/>
    <s v="Support IFTS"/>
    <m/>
    <s v="IFTS"/>
    <n v="50"/>
    <m/>
    <s v="X"/>
    <x v="4"/>
    <s v="NET"/>
    <s v="DECI_STD"/>
    <m/>
    <n v="16890"/>
    <s v="SUPP"/>
    <d v="1899-12-30T13:00:00"/>
    <d v="1899-12-30T14:00:00"/>
    <d v="1899-12-30T01:00:00"/>
    <m/>
    <m/>
    <s v=""/>
    <m/>
    <m/>
  </r>
  <r>
    <n v="16892"/>
    <x v="153"/>
    <x v="32"/>
    <s v="LIFT IFTS 24-04 JPN"/>
    <s v="IFTS"/>
    <n v="57"/>
    <s v="IFTS"/>
    <n v="9"/>
    <m/>
    <s v="X"/>
    <x v="0"/>
    <s v="NET"/>
    <s v="OCA AA"/>
    <m/>
    <n v="16893"/>
    <s v="NET OCAAA01"/>
    <s v="13:00"/>
    <s v="14:00"/>
    <d v="1899-12-30T01:00:00"/>
    <m/>
    <m/>
    <s v=""/>
    <m/>
    <m/>
  </r>
  <r>
    <n v="16893"/>
    <x v="153"/>
    <x v="32"/>
    <s v="LIFT IFTS 24-04 JPN"/>
    <s v="IFTS"/>
    <n v="55"/>
    <s v="ACS"/>
    <n v="13"/>
    <m/>
    <s v="X"/>
    <x v="1"/>
    <s v="NET"/>
    <s v="OCA AA"/>
    <m/>
    <n v="16892"/>
    <s v="NET OCAAA01"/>
    <d v="1899-12-30T13:00:00"/>
    <d v="1899-12-30T14:00:00"/>
    <d v="1899-12-30T01:00:00"/>
    <m/>
    <m/>
    <s v=""/>
    <m/>
    <m/>
  </r>
  <r>
    <n v="16894"/>
    <x v="153"/>
    <x v="32"/>
    <s v="LIFT IFTS 25-01 SGP"/>
    <s v="IFTS"/>
    <n v="69"/>
    <s v="ACS"/>
    <n v="6"/>
    <m/>
    <s v="X"/>
    <x v="6"/>
    <s v="STDA"/>
    <s v="BRV_R2R_STD"/>
    <m/>
    <m/>
    <s v="PT R2R02"/>
    <s v="13:00"/>
    <s v="14:00"/>
    <d v="1899-12-30T01:00:00"/>
    <m/>
    <m/>
    <s v=""/>
    <m/>
    <m/>
  </r>
  <r>
    <n v="16895"/>
    <x v="154"/>
    <x v="33"/>
    <s v="LIFT IFTS 24-04 JPN"/>
    <s v="IFTS"/>
    <n v="55"/>
    <s v="ACS"/>
    <n v="1"/>
    <m/>
    <s v="X"/>
    <x v="5"/>
    <s v="NET"/>
    <s v="OCA AG"/>
    <m/>
    <n v="16896"/>
    <s v="NET OCAAG01"/>
    <s v="05:30"/>
    <s v="06:30"/>
    <d v="1899-12-30T01:00:00"/>
    <m/>
    <m/>
    <s v=""/>
    <m/>
    <m/>
  </r>
  <r>
    <n v="16896"/>
    <x v="154"/>
    <x v="33"/>
    <s v="LIFT IFTS 24-04 JPN"/>
    <s v="IFTS"/>
    <n v="57"/>
    <s v="ACS"/>
    <n v="12"/>
    <m/>
    <s v="X"/>
    <x v="4"/>
    <s v="NET"/>
    <s v="OCA AG"/>
    <m/>
    <n v="16895"/>
    <s v="NET OCAAG01"/>
    <d v="1899-12-30T05:30:00"/>
    <d v="1899-12-30T06:30:00"/>
    <d v="1899-12-30T01:00:00"/>
    <m/>
    <m/>
    <s v=""/>
    <m/>
    <m/>
  </r>
  <r>
    <n v="16897"/>
    <x v="154"/>
    <x v="33"/>
    <s v="LIFT IFTS 25-02 CAN"/>
    <s v="IFTS"/>
    <n v="72"/>
    <s v="ACS"/>
    <n v="32"/>
    <m/>
    <s v="X"/>
    <x v="0"/>
    <s v="NET"/>
    <s v="DECI_STD"/>
    <m/>
    <n v="16898"/>
    <s v="FMSC DBFM02"/>
    <s v="05:30"/>
    <s v="06:30"/>
    <d v="1899-12-30T01:00:00"/>
    <m/>
    <m/>
    <s v=""/>
    <m/>
    <m/>
  </r>
  <r>
    <n v="16898"/>
    <x v="154"/>
    <x v="33"/>
    <s v="IP"/>
    <s v="Support IFTS"/>
    <m/>
    <s v="IFTS"/>
    <n v="42"/>
    <s v="X"/>
    <m/>
    <x v="1"/>
    <s v="NET"/>
    <s v="DECI_STD"/>
    <m/>
    <n v="16897"/>
    <s v="SUPP"/>
    <d v="1899-12-30T05:30:00"/>
    <d v="1899-12-30T06:30:00"/>
    <d v="1899-12-30T01:00:00"/>
    <m/>
    <m/>
    <s v=""/>
    <m/>
    <m/>
  </r>
  <r>
    <n v="16899"/>
    <x v="154"/>
    <x v="33"/>
    <s v="LIFT IFTS QATAR 25-02"/>
    <s v="QATAR"/>
    <n v="73"/>
    <s v="ACS"/>
    <n v="10"/>
    <m/>
    <s v="X"/>
    <x v="6"/>
    <s v="STDA"/>
    <s v="DECI_STD"/>
    <m/>
    <m/>
    <s v="FMS EMRB01"/>
    <s v="05:30"/>
    <s v="06:30"/>
    <d v="1899-12-30T01:00:00"/>
    <m/>
    <m/>
    <s v=""/>
    <m/>
    <m/>
  </r>
  <r>
    <n v="16900"/>
    <x v="154"/>
    <x v="33"/>
    <s v="LIFT IFTS 25-02 JPN"/>
    <s v="IFTS"/>
    <n v="79"/>
    <s v="ACS"/>
    <n v="5"/>
    <m/>
    <s v="X"/>
    <x v="5"/>
    <s v="NET"/>
    <s v="DECI_STD"/>
    <m/>
    <n v="16901"/>
    <s v="FMSC OBFM02"/>
    <s v="07:00"/>
    <s v="08:00"/>
    <d v="1899-12-30T01:00:00"/>
    <m/>
    <m/>
    <s v=""/>
    <m/>
    <m/>
  </r>
  <r>
    <n v="16901"/>
    <x v="154"/>
    <x v="33"/>
    <s v="IP"/>
    <s v="Support IFTS"/>
    <m/>
    <s v="ACS"/>
    <n v="13"/>
    <s v="X"/>
    <m/>
    <x v="4"/>
    <s v="NET"/>
    <s v="DECI_STD"/>
    <m/>
    <n v="16900"/>
    <s v="SUPP"/>
    <d v="1899-12-30T07:00:00"/>
    <d v="1899-12-30T08:00:00"/>
    <d v="1899-12-30T01:00:00"/>
    <m/>
    <m/>
    <s v=""/>
    <m/>
    <m/>
  </r>
  <r>
    <n v="16902"/>
    <x v="154"/>
    <x v="33"/>
    <s v="LIFT IFTS 25-02 JPN"/>
    <s v="IFTS"/>
    <n v="77"/>
    <s v="ACS"/>
    <n v="17"/>
    <m/>
    <s v="X"/>
    <x v="0"/>
    <s v="NET"/>
    <s v="DECI_STD"/>
    <m/>
    <n v="16903"/>
    <s v="FMSC OBFM02"/>
    <s v="07:00"/>
    <s v="08:00"/>
    <d v="1899-12-30T01:00:00"/>
    <m/>
    <m/>
    <s v=""/>
    <m/>
    <m/>
  </r>
  <r>
    <n v="16903"/>
    <x v="154"/>
    <x v="33"/>
    <s v="IP"/>
    <s v="Support IFTS"/>
    <m/>
    <s v="ACS"/>
    <n v="14"/>
    <s v="X"/>
    <m/>
    <x v="1"/>
    <s v="NET"/>
    <s v="DECI_STD"/>
    <m/>
    <n v="16902"/>
    <s v="SUPP"/>
    <d v="1899-12-30T07:00:00"/>
    <d v="1899-12-30T08:00:00"/>
    <d v="1899-12-30T01:00:00"/>
    <m/>
    <m/>
    <s v=""/>
    <m/>
    <m/>
  </r>
  <r>
    <n v="16904"/>
    <x v="154"/>
    <x v="33"/>
    <s v="LIFT IFTS QATAR 25-02"/>
    <s v="QATAR"/>
    <n v="72"/>
    <s v="IFTS"/>
    <n v="22"/>
    <m/>
    <s v="X"/>
    <x v="6"/>
    <s v="STDA"/>
    <s v="DECI_STD"/>
    <m/>
    <m/>
    <s v="FMS EMRB01"/>
    <s v="07:00"/>
    <s v="08:00"/>
    <d v="1899-12-30T01:00:00"/>
    <m/>
    <m/>
    <s v=""/>
    <m/>
    <m/>
  </r>
  <r>
    <n v="16905"/>
    <x v="154"/>
    <x v="33"/>
    <s v="LIFT IFTS 25-02 SGP"/>
    <s v="IFTS"/>
    <n v="83"/>
    <s v="ACS"/>
    <n v="1"/>
    <m/>
    <s v="X"/>
    <x v="5"/>
    <s v="NET"/>
    <s v="DECI_STD"/>
    <m/>
    <n v="16906"/>
    <s v="FMSC BFM01"/>
    <s v="08:30"/>
    <s v="09:30"/>
    <d v="1899-12-30T01:00:00"/>
    <m/>
    <m/>
    <s v=""/>
    <m/>
    <m/>
  </r>
  <r>
    <n v="16906"/>
    <x v="154"/>
    <x v="33"/>
    <s v="IP"/>
    <s v="Support IFTS"/>
    <m/>
    <s v="ACS"/>
    <n v="12"/>
    <s v="X"/>
    <m/>
    <x v="4"/>
    <s v="NET"/>
    <s v="DECI_STD"/>
    <m/>
    <n v="16905"/>
    <s v="SUPP"/>
    <d v="1899-12-30T08:30:00"/>
    <d v="1899-12-30T09:30:00"/>
    <d v="1899-12-30T01:00:00"/>
    <m/>
    <m/>
    <s v=""/>
    <m/>
    <m/>
  </r>
  <r>
    <n v="16907"/>
    <x v="154"/>
    <x v="33"/>
    <s v="LIP 24-03 SWE"/>
    <s v="IFTS"/>
    <n v="49"/>
    <s v="ACS"/>
    <n v="32"/>
    <m/>
    <s v="X"/>
    <x v="0"/>
    <s v="STDA"/>
    <s v="DECI_STD"/>
    <m/>
    <m/>
    <s v="SD NVG01"/>
    <s v="08:30"/>
    <s v="09:30"/>
    <d v="1899-12-30T01:00:00"/>
    <m/>
    <m/>
    <s v=""/>
    <m/>
    <m/>
  </r>
  <r>
    <n v="16908"/>
    <x v="154"/>
    <x v="33"/>
    <s v="LIFT IFTS QATAR 25-02"/>
    <s v="QATAR"/>
    <n v="74"/>
    <s v="ACS"/>
    <n v="10"/>
    <m/>
    <s v="X"/>
    <x v="1"/>
    <s v="STDA"/>
    <s v="DECI_STD"/>
    <m/>
    <m/>
    <s v="FMS EMR01"/>
    <s v="08:30"/>
    <s v="09:30"/>
    <d v="1899-12-30T01:00:00"/>
    <m/>
    <m/>
    <s v=""/>
    <m/>
    <m/>
  </r>
  <r>
    <n v="16909"/>
    <x v="154"/>
    <x v="33"/>
    <s v="LIP 24-03 AUT"/>
    <s v="IFTS"/>
    <n v="42"/>
    <s v="ACS"/>
    <n v="17"/>
    <m/>
    <s v="X"/>
    <x v="5"/>
    <s v="STDA"/>
    <s v="DCA"/>
    <m/>
    <m/>
    <s v="SD TINVG01"/>
    <s v="10:00"/>
    <s v="11:00"/>
    <d v="1899-12-30T01:00:00"/>
    <m/>
    <m/>
    <s v=""/>
    <m/>
    <m/>
  </r>
  <r>
    <n v="16910"/>
    <x v="154"/>
    <x v="33"/>
    <s v="LIFT 25-41"/>
    <s v="AMI"/>
    <n v="78"/>
    <s v="IFTS"/>
    <n v="22"/>
    <s v="X"/>
    <m/>
    <x v="4"/>
    <s v="STDA"/>
    <s v="NAV"/>
    <m/>
    <m/>
    <s v="SD NAV01"/>
    <s v="10:00"/>
    <s v="11:00"/>
    <d v="1899-12-30T01:00:00"/>
    <m/>
    <m/>
    <s v=""/>
    <m/>
    <m/>
  </r>
  <r>
    <n v="16911"/>
    <x v="154"/>
    <x v="33"/>
    <s v="LIFT IFTS 25-01 SGP"/>
    <s v="IFTS"/>
    <n v="68"/>
    <s v="ACS"/>
    <n v="5"/>
    <m/>
    <s v="X"/>
    <x v="0"/>
    <s v="STDA"/>
    <s v="BRV_R2R_STD"/>
    <m/>
    <m/>
    <s v="PT R2R01"/>
    <s v="10:00"/>
    <s v="11:00"/>
    <d v="1899-12-30T01:00:00"/>
    <m/>
    <m/>
    <s v=""/>
    <m/>
    <m/>
  </r>
  <r>
    <n v="16912"/>
    <x v="154"/>
    <x v="33"/>
    <s v="LIFT IFTS 25-02 UK"/>
    <s v="IFTS"/>
    <n v="81"/>
    <s v="ACS"/>
    <n v="13"/>
    <m/>
    <s v="X"/>
    <x v="1"/>
    <s v="STDA"/>
    <s v="DECI_STD"/>
    <m/>
    <m/>
    <s v="PT-ERT01"/>
    <s v="10:00"/>
    <s v="11:00"/>
    <d v="1899-12-30T01:00:00"/>
    <m/>
    <m/>
    <s v=""/>
    <m/>
    <m/>
  </r>
  <r>
    <n v="16913"/>
    <x v="154"/>
    <x v="33"/>
    <s v="LIFT IFTS 25-02 UK"/>
    <s v="IFTS"/>
    <n v="80"/>
    <s v="ACS"/>
    <n v="14"/>
    <m/>
    <s v="X"/>
    <x v="6"/>
    <s v="STDA"/>
    <s v="DECI_STD"/>
    <m/>
    <m/>
    <s v="PT-ERT01"/>
    <s v="10:00"/>
    <s v="11:00"/>
    <d v="1899-12-30T01:00:00"/>
    <m/>
    <m/>
    <s v=""/>
    <m/>
    <m/>
  </r>
  <r>
    <n v="16914"/>
    <x v="154"/>
    <x v="33"/>
    <s v="LIFT IFTS 25-02 SGP"/>
    <s v="IFTS"/>
    <n v="82"/>
    <s v="ACS"/>
    <n v="32"/>
    <m/>
    <s v="X"/>
    <x v="5"/>
    <s v="NET"/>
    <s v="DECI_STD"/>
    <m/>
    <n v="16915"/>
    <s v="FMSC BFM02"/>
    <s v="11:30"/>
    <s v="12:30"/>
    <d v="1899-12-30T01:00:00"/>
    <m/>
    <m/>
    <s v=""/>
    <m/>
    <m/>
  </r>
  <r>
    <n v="16915"/>
    <x v="154"/>
    <x v="33"/>
    <s v="IP"/>
    <s v="Support IFTS"/>
    <m/>
    <s v="ACS"/>
    <n v="10"/>
    <s v="X"/>
    <m/>
    <x v="4"/>
    <s v="NET"/>
    <s v="DECI_STD"/>
    <m/>
    <n v="16914"/>
    <s v="SUPP"/>
    <d v="1899-12-30T11:30:00"/>
    <d v="1899-12-30T12:30:00"/>
    <d v="1899-12-30T01:00:00"/>
    <m/>
    <m/>
    <s v=""/>
    <m/>
    <m/>
  </r>
  <r>
    <n v="16916"/>
    <x v="154"/>
    <x v="33"/>
    <s v="LIFT IFTS 25-02 SGP"/>
    <s v="IFTS"/>
    <n v="83"/>
    <s v="ACS"/>
    <n v="12"/>
    <m/>
    <s v="X"/>
    <x v="0"/>
    <s v="NET"/>
    <s v="DECI_STD"/>
    <m/>
    <n v="16917"/>
    <s v="FMSC BFM02"/>
    <d v="1899-12-30T11:30:00"/>
    <d v="1899-12-30T12:30:00"/>
    <d v="1899-12-30T01:00:00"/>
    <m/>
    <m/>
    <s v=""/>
    <m/>
    <m/>
  </r>
  <r>
    <n v="16917"/>
    <x v="154"/>
    <x v="33"/>
    <s v="IP"/>
    <s v="Support IFTS"/>
    <m/>
    <s v="ACS"/>
    <n v="1"/>
    <s v="X"/>
    <m/>
    <x v="1"/>
    <s v="NET"/>
    <s v="DECI_STD"/>
    <m/>
    <n v="16916"/>
    <s v="SUPP"/>
    <s v="11:30"/>
    <s v="12:30"/>
    <d v="1899-12-30T01:00:00"/>
    <m/>
    <m/>
    <s v=""/>
    <m/>
    <m/>
  </r>
  <r>
    <n v="16918"/>
    <x v="154"/>
    <x v="33"/>
    <s v="LIFT IFTS 25-02 CAN"/>
    <s v="IFTS"/>
    <n v="73"/>
    <s v="ACS"/>
    <n v="17"/>
    <m/>
    <s v="X"/>
    <x v="5"/>
    <s v="NET"/>
    <s v="DECI_STD"/>
    <m/>
    <n v="16919"/>
    <s v="FMSC DBFM02"/>
    <s v="13:00"/>
    <s v="14:00"/>
    <d v="1899-12-30T01:00:00"/>
    <m/>
    <m/>
    <s v=""/>
    <m/>
    <m/>
  </r>
  <r>
    <n v="16919"/>
    <x v="154"/>
    <x v="33"/>
    <s v="IP"/>
    <s v="Support IFTS"/>
    <m/>
    <s v="ACS"/>
    <n v="13"/>
    <s v="X"/>
    <m/>
    <x v="4"/>
    <s v="NET"/>
    <s v="DECI_STD"/>
    <m/>
    <n v="16918"/>
    <s v="SUPP"/>
    <s v="13:00"/>
    <s v="14:00"/>
    <d v="1899-12-30T01:00:00"/>
    <m/>
    <m/>
    <s v=""/>
    <m/>
    <m/>
  </r>
  <r>
    <n v="16920"/>
    <x v="154"/>
    <x v="33"/>
    <s v="LIFT IFTS 25-02 CAN"/>
    <s v="IFTS"/>
    <n v="75"/>
    <s v="IFTS"/>
    <n v="22"/>
    <m/>
    <s v="X"/>
    <x v="0"/>
    <s v="NET"/>
    <s v="DECI_STD"/>
    <m/>
    <n v="16921"/>
    <s v="FMSC DBFM02"/>
    <s v="13:00"/>
    <s v="14:00"/>
    <d v="1899-12-30T01:00:00"/>
    <m/>
    <m/>
    <s v=""/>
    <m/>
    <m/>
  </r>
  <r>
    <n v="16921"/>
    <x v="154"/>
    <x v="33"/>
    <s v="IP"/>
    <s v="Support IFTS"/>
    <m/>
    <s v="ACS"/>
    <n v="14"/>
    <s v="X"/>
    <m/>
    <x v="1"/>
    <s v="NET"/>
    <s v="DECI_STD"/>
    <m/>
    <n v="16920"/>
    <s v="SUPP"/>
    <d v="1899-12-30T13:00:00"/>
    <d v="1899-12-30T14:00:00"/>
    <d v="1899-12-30T01:00:00"/>
    <m/>
    <m/>
    <s v=""/>
    <m/>
    <m/>
  </r>
  <r>
    <n v="16922"/>
    <x v="154"/>
    <x v="33"/>
    <s v="LIFT IFTS 25-01 SGP"/>
    <s v="IFTS"/>
    <n v="68"/>
    <s v="ACS"/>
    <n v="5"/>
    <m/>
    <s v="X"/>
    <x v="6"/>
    <s v="STDA"/>
    <s v="BRV_R2R_STD"/>
    <m/>
    <m/>
    <s v="PT R2R02"/>
    <s v="13:00"/>
    <s v="14:00"/>
    <d v="1899-12-30T01:00:00"/>
    <m/>
    <m/>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Tabella pivot1" cacheId="0" dataPosition="0" applyNumberFormats="0" applyBorderFormats="0" applyFontFormats="0" applyPatternFormats="0" applyAlignmentFormats="0" applyWidthHeightFormats="1" dataCaption="Valori" updatedVersion="8" minRefreshableVersion="3" useAutoFormatting="1" colGrandTotals="0" itemPrintTitles="1" createdVersion="8" indent="0" outline="1" outlineData="1" multipleFieldFilters="0">
  <location ref="C7:H16" firstHeaderRow="1" firstDataRow="2" firstDataCol="1" rowPageCount="1" colPageCount="1"/>
  <pivotFields count="24">
    <pivotField showAll="0"/>
    <pivotField axis="axisCol" numFmtId="164" showAll="0">
      <items count="388">
        <item m="1" x="339"/>
        <item m="1" x="208"/>
        <item m="1" x="303"/>
        <item m="1" x="165"/>
        <item m="1" x="271"/>
        <item m="1" x="327"/>
        <item m="1" x="195"/>
        <item m="1" x="293"/>
        <item m="1" x="156"/>
        <item m="1" x="260"/>
        <item m="1" x="317"/>
        <item m="1" x="183"/>
        <item m="1" x="285"/>
        <item m="1" x="382"/>
        <item m="1" x="250"/>
        <item m="1" x="308"/>
        <item m="1" x="171"/>
        <item m="1" x="277"/>
        <item m="1" x="324"/>
        <item m="1" x="191"/>
        <item m="1" x="256"/>
        <item m="1" x="356"/>
        <item m="1" x="221"/>
        <item m="1" x="314"/>
        <item m="1" x="178"/>
        <item m="1" x="245"/>
        <item m="1" x="344"/>
        <item m="1" x="211"/>
        <item m="1" x="306"/>
        <item m="1" x="167"/>
        <item m="1" x="236"/>
        <item m="1" x="332"/>
        <item m="1" x="200"/>
        <item m="1" x="297"/>
        <item m="1" x="159"/>
        <item m="1" x="227"/>
        <item m="1" x="321"/>
        <item m="1" x="187"/>
        <item m="1" x="289"/>
        <item m="1" x="304"/>
        <item m="1" x="369"/>
        <item m="1" x="233"/>
        <item m="1" x="328"/>
        <item m="1" x="196"/>
        <item m="1" x="294"/>
        <item m="1" x="360"/>
        <item m="1" x="224"/>
        <item m="1" x="318"/>
        <item m="1" x="184"/>
        <item m="1" x="286"/>
        <item m="1" x="349"/>
        <item m="1" x="214"/>
        <item m="1" x="309"/>
        <item m="1" x="172"/>
        <item m="1" x="278"/>
        <item m="1" x="336"/>
        <item m="1" x="204"/>
        <item m="1" x="300"/>
        <item m="1" x="163"/>
        <item m="1" x="267"/>
        <item m="1" x="379"/>
        <item m="1" x="246"/>
        <item m="1" x="345"/>
        <item m="1" x="212"/>
        <item m="1" x="274"/>
        <item m="1" x="372"/>
        <item m="1" x="237"/>
        <item m="1" x="333"/>
        <item m="1" x="201"/>
        <item m="1" x="264"/>
        <item m="1" x="363"/>
        <item m="1" x="228"/>
        <item m="1" x="322"/>
        <item m="1" x="188"/>
        <item m="1" x="253"/>
        <item m="1" x="352"/>
        <item m="1" x="218"/>
        <item m="1" x="175"/>
        <item m="1" x="242"/>
        <item m="1" x="340"/>
        <item m="1" x="361"/>
        <item m="1" x="225"/>
        <item m="1" x="287"/>
        <item m="1" x="383"/>
        <item m="1" x="251"/>
        <item m="1" x="350"/>
        <item m="1" x="215"/>
        <item m="1" x="279"/>
        <item m="1" x="375"/>
        <item m="1" x="240"/>
        <item m="1" x="337"/>
        <item m="1" x="205"/>
        <item m="1" x="268"/>
        <item m="1" x="366"/>
        <item m="1" x="231"/>
        <item m="1" x="325"/>
        <item m="1" x="192"/>
        <item m="1" x="257"/>
        <item m="1" x="357"/>
        <item m="1" x="222"/>
        <item m="1" x="315"/>
        <item m="1" x="179"/>
        <item m="1" x="202"/>
        <item m="1" x="298"/>
        <item m="1" x="160"/>
        <item m="1" x="265"/>
        <item m="1" x="364"/>
        <item m="1" x="189"/>
        <item m="1" x="290"/>
        <item m="1" x="385"/>
        <item m="1" x="254"/>
        <item m="1" x="353"/>
        <item m="1" x="176"/>
        <item m="1" x="281"/>
        <item m="1" x="377"/>
        <item m="1" x="243"/>
        <item m="1" x="341"/>
        <item m="1" x="166"/>
        <item m="1" x="272"/>
        <item m="1" x="370"/>
        <item m="1" x="234"/>
        <item m="1" x="329"/>
        <item m="1" x="216"/>
        <item m="1" x="310"/>
        <item m="1" x="173"/>
        <item m="1" x="280"/>
        <item m="1" x="376"/>
        <item m="1" x="206"/>
        <item m="1" x="301"/>
        <item m="1" x="164"/>
        <item m="1" x="269"/>
        <item m="1" x="367"/>
        <item m="1" x="193"/>
        <item m="1" x="292"/>
        <item m="1" x="155"/>
        <item m="1" x="258"/>
        <item m="1" x="358"/>
        <item m="1" x="180"/>
        <item m="1" x="283"/>
        <item m="1" x="380"/>
        <item m="1" x="247"/>
        <item m="1" x="346"/>
        <item m="1" x="168"/>
        <item m="1" x="275"/>
        <item m="1" x="373"/>
        <item m="1" x="190"/>
        <item m="1" x="291"/>
        <item m="1" x="354"/>
        <item m="1" x="219"/>
        <item m="1" x="312"/>
        <item m="1" x="177"/>
        <item m="1" x="282"/>
        <item m="1" x="342"/>
        <item m="1" x="209"/>
        <item m="1" x="305"/>
        <item m="1" x="330"/>
        <item m="1" x="197"/>
        <item m="1" x="295"/>
        <item m="1" x="157"/>
        <item m="1" x="261"/>
        <item m="1" x="319"/>
        <item m="1" x="185"/>
        <item m="1" x="288"/>
        <item m="1" x="384"/>
        <item m="1" x="270"/>
        <item m="1" x="368"/>
        <item m="1" x="232"/>
        <item m="1" x="326"/>
        <item m="1" x="194"/>
        <item m="1" x="259"/>
        <item m="1" x="359"/>
        <item m="1" x="223"/>
        <item m="1" x="316"/>
        <item m="1" x="181"/>
        <item m="1" x="248"/>
        <item m="1" x="347"/>
        <item m="1" x="213"/>
        <item m="1" x="307"/>
        <item m="1" x="169"/>
        <item m="1" x="238"/>
        <item m="1" x="334"/>
        <item m="1" x="203"/>
        <item m="1" x="299"/>
        <item m="1" x="161"/>
        <item m="1" x="229"/>
        <item m="1" x="378"/>
        <item m="1" x="244"/>
        <item m="1" x="343"/>
        <item m="1" x="210"/>
        <item m="1" x="273"/>
        <item m="1" x="371"/>
        <item m="1" x="235"/>
        <item m="1" x="331"/>
        <item m="1" x="198"/>
        <item m="1" x="262"/>
        <item m="1" x="362"/>
        <item m="1" x="226"/>
        <item m="1" x="320"/>
        <item m="1" x="186"/>
        <item m="1" x="252"/>
        <item m="1" x="351"/>
        <item m="1" x="217"/>
        <item m="1" x="311"/>
        <item m="1" x="174"/>
        <item m="1" x="241"/>
        <item m="1" x="338"/>
        <item m="1" x="207"/>
        <item m="1" x="302"/>
        <item m="1" x="182"/>
        <item m="1" x="284"/>
        <item m="1" x="381"/>
        <item m="1" x="249"/>
        <item m="1" x="348"/>
        <item m="1" x="170"/>
        <item m="1" x="276"/>
        <item m="1" x="374"/>
        <item m="1" x="239"/>
        <item m="1" x="335"/>
        <item m="1" x="162"/>
        <item m="1" x="266"/>
        <item m="1" x="365"/>
        <item m="1" x="230"/>
        <item m="1" x="323"/>
        <item m="1" x="386"/>
        <item m="1" x="255"/>
        <item m="1" x="355"/>
        <item m="1" x="220"/>
        <item m="1" x="313"/>
        <item m="1" x="199"/>
        <item m="1" x="296"/>
        <item m="1" x="158"/>
        <item m="1" x="263"/>
        <item x="0"/>
        <item x="1"/>
        <item x="2"/>
        <item x="3"/>
        <item x="4"/>
        <item x="5"/>
        <item x="6"/>
        <item x="7"/>
        <item x="8"/>
        <item x="9"/>
        <item x="10"/>
        <item x="79"/>
        <item x="11"/>
        <item x="12"/>
        <item x="13"/>
        <item x="80"/>
        <item x="14"/>
        <item x="15"/>
        <item x="16"/>
        <item x="17"/>
        <item x="81"/>
        <item x="18"/>
        <item x="82"/>
        <item x="19"/>
        <item x="83"/>
        <item x="20"/>
        <item x="21"/>
        <item x="22"/>
        <item x="23"/>
        <item x="84"/>
        <item x="24"/>
        <item x="85"/>
        <item x="25"/>
        <item x="86"/>
        <item x="87"/>
        <item x="26"/>
        <item x="27"/>
        <item x="88"/>
        <item x="89"/>
        <item x="28"/>
        <item x="29"/>
        <item x="30"/>
        <item x="90"/>
        <item x="91"/>
        <item x="31"/>
        <item x="92"/>
        <item x="93"/>
        <item x="32"/>
        <item x="94"/>
        <item x="33"/>
        <item x="95"/>
        <item x="96"/>
        <item x="97"/>
        <item x="34"/>
        <item x="35"/>
        <item x="36"/>
        <item x="37"/>
        <item x="38"/>
        <item x="39"/>
        <item x="40"/>
        <item x="41"/>
        <item x="42"/>
        <item x="43"/>
        <item x="44"/>
        <item x="45"/>
        <item x="46"/>
        <item x="98"/>
        <item x="99"/>
        <item x="47"/>
        <item x="48"/>
        <item x="49"/>
        <item x="50"/>
        <item x="100"/>
        <item x="101"/>
        <item x="102"/>
        <item x="51"/>
        <item x="52"/>
        <item x="53"/>
        <item x="103"/>
        <item x="104"/>
        <item x="54"/>
        <item x="55"/>
        <item x="56"/>
        <item x="105"/>
        <item x="57"/>
        <item x="58"/>
        <item x="59"/>
        <item x="60"/>
        <item x="61"/>
        <item x="62"/>
        <item x="106"/>
        <item x="63"/>
        <item x="107"/>
        <item x="108"/>
        <item x="109"/>
        <item x="110"/>
        <item x="111"/>
        <item x="112"/>
        <item x="113"/>
        <item x="114"/>
        <item x="115"/>
        <item x="116"/>
        <item x="117"/>
        <item x="118"/>
        <item x="64"/>
        <item x="119"/>
        <item x="65"/>
        <item x="66"/>
        <item x="67"/>
        <item x="68"/>
        <item x="69"/>
        <item x="70"/>
        <item x="71"/>
        <item x="72"/>
        <item x="120"/>
        <item x="121"/>
        <item x="122"/>
        <item x="123"/>
        <item x="124"/>
        <item x="73"/>
        <item x="74"/>
        <item x="75"/>
        <item x="76"/>
        <item x="77"/>
        <item x="78"/>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t="default"/>
      </items>
    </pivotField>
    <pivotField axis="axisPage" multipleItemSelectionAllowed="1" showAll="0">
      <items count="50">
        <item h="1" x="1"/>
        <item h="1" x="2"/>
        <item h="1" x="3"/>
        <item h="1" x="4"/>
        <item h="1" x="5"/>
        <item h="1" x="6"/>
        <item h="1" x="7"/>
        <item h="1" x="8"/>
        <item h="1" x="9"/>
        <item h="1" x="10"/>
        <item h="1" x="11"/>
        <item h="1" x="12"/>
        <item h="1" x="13"/>
        <item h="1" x="14"/>
        <item h="1" x="15"/>
        <item h="1" x="16"/>
        <item h="1" x="17"/>
        <item h="1" x="18"/>
        <item h="1" x="19"/>
        <item h="1" x="20"/>
        <item h="1" x="26"/>
        <item h="1" x="21"/>
        <item h="1" x="22"/>
        <item h="1" x="23"/>
        <item h="1" x="24"/>
        <item x="25"/>
        <item h="1" x="27"/>
        <item h="1" x="28"/>
        <item h="1" x="29"/>
        <item h="1" x="30"/>
        <item h="1" x="31"/>
        <item h="1" x="32"/>
        <item h="1" x="33"/>
        <item h="1" m="1" x="41"/>
        <item h="1" m="1" x="34"/>
        <item h="1" m="1" x="42"/>
        <item h="1" m="1" x="35"/>
        <item h="1" m="1" x="43"/>
        <item h="1" m="1" x="36"/>
        <item h="1" m="1" x="44"/>
        <item h="1" m="1" x="37"/>
        <item h="1" m="1" x="45"/>
        <item h="1" m="1" x="38"/>
        <item h="1" m="1" x="46"/>
        <item h="1" m="1" x="39"/>
        <item h="1" m="1" x="47"/>
        <item m="1" x="40"/>
        <item h="1" m="1" x="48"/>
        <item h="1" x="0"/>
        <item t="default"/>
      </items>
    </pivotField>
    <pivotField showAll="0"/>
    <pivotField showAll="0"/>
    <pivotField showAll="0"/>
    <pivotField showAll="0"/>
    <pivotField showAll="0"/>
    <pivotField showAll="0"/>
    <pivotField showAll="0"/>
    <pivotField axis="axisRow" showAll="0">
      <items count="8">
        <item x="5"/>
        <item x="0"/>
        <item x="1"/>
        <item x="6"/>
        <item x="4"/>
        <item x="2"/>
        <item x="3"/>
        <item t="default"/>
      </items>
    </pivotField>
    <pivotField showAll="0"/>
    <pivotField showAll="0"/>
    <pivotField showAll="0"/>
    <pivotField showAll="0"/>
    <pivotField showAll="0"/>
    <pivotField showAll="0"/>
    <pivotField showAll="0"/>
    <pivotField numFmtId="20" showAll="0"/>
    <pivotField showAll="0"/>
    <pivotField showAll="0"/>
    <pivotField dataField="1" showAll="0"/>
    <pivotField showAll="0"/>
    <pivotField showAll="0"/>
  </pivotFields>
  <rowFields count="1">
    <field x="10"/>
  </rowFields>
  <rowItems count="8">
    <i>
      <x/>
    </i>
    <i>
      <x v="1"/>
    </i>
    <i>
      <x v="2"/>
    </i>
    <i>
      <x v="3"/>
    </i>
    <i>
      <x v="4"/>
    </i>
    <i>
      <x v="5"/>
    </i>
    <i>
      <x v="6"/>
    </i>
    <i t="grand">
      <x/>
    </i>
  </rowItems>
  <colFields count="1">
    <field x="1"/>
  </colFields>
  <colItems count="5">
    <i>
      <x v="352"/>
    </i>
    <i>
      <x v="353"/>
    </i>
    <i>
      <x v="354"/>
    </i>
    <i>
      <x v="355"/>
    </i>
    <i>
      <x v="356"/>
    </i>
  </colItems>
  <pageFields count="1">
    <pageField fld="2" hier="-1"/>
  </pageFields>
  <dataFields count="1">
    <dataField name="Conteggio di ACT DURATION" fld="21" subtotal="count" baseField="0" baseItem="0"/>
  </dataFields>
  <formats count="13">
    <format dxfId="353">
      <pivotArea outline="0" collapsedLevelsAreSubtotals="1" fieldPosition="0"/>
    </format>
    <format dxfId="352">
      <pivotArea dataOnly="0" labelOnly="1" fieldPosition="0">
        <references count="1">
          <reference field="1" count="4">
            <x v="40"/>
            <x v="41"/>
            <x v="42"/>
            <x v="43"/>
          </reference>
        </references>
      </pivotArea>
    </format>
    <format dxfId="351">
      <pivotArea outline="0" collapsedLevelsAreSubtotals="1" fieldPosition="0"/>
    </format>
    <format dxfId="350">
      <pivotArea dataOnly="0" labelOnly="1" fieldPosition="0">
        <references count="1">
          <reference field="1" count="4">
            <x v="40"/>
            <x v="41"/>
            <x v="42"/>
            <x v="43"/>
          </reference>
        </references>
      </pivotArea>
    </format>
    <format dxfId="349">
      <pivotArea type="all" dataOnly="0" outline="0" fieldPosition="0"/>
    </format>
    <format dxfId="348">
      <pivotArea outline="0" collapsedLevelsAreSubtotals="1" fieldPosition="0"/>
    </format>
    <format dxfId="347">
      <pivotArea type="origin" dataOnly="0" labelOnly="1" outline="0" fieldPosition="0"/>
    </format>
    <format dxfId="346">
      <pivotArea field="1" type="button" dataOnly="0" labelOnly="1" outline="0" axis="axisCol" fieldPosition="0"/>
    </format>
    <format dxfId="345">
      <pivotArea type="topRight" dataOnly="0" labelOnly="1" outline="0" fieldPosition="0"/>
    </format>
    <format dxfId="344">
      <pivotArea field="10" type="button" dataOnly="0" labelOnly="1" outline="0" axis="axisRow" fieldPosition="0"/>
    </format>
    <format dxfId="343">
      <pivotArea dataOnly="0" labelOnly="1" fieldPosition="0">
        <references count="1">
          <reference field="10" count="0"/>
        </references>
      </pivotArea>
    </format>
    <format dxfId="342">
      <pivotArea dataOnly="0" labelOnly="1" grandRow="1" outline="0" fieldPosition="0"/>
    </format>
    <format dxfId="341">
      <pivotArea dataOnly="0" labelOnly="1" fieldPosition="0">
        <references count="1">
          <reference field="1" count="5">
            <x v="35"/>
            <x v="36"/>
            <x v="37"/>
            <x v="38"/>
            <x v="39"/>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ella pivot2" cacheId="0" dataPosition="0" applyNumberFormats="0" applyBorderFormats="0" applyFontFormats="0" applyPatternFormats="0" applyAlignmentFormats="0" applyWidthHeightFormats="1" dataCaption="Valori" updatedVersion="8" minRefreshableVersion="3" useAutoFormatting="1" colGrandTotals="0" itemPrintTitles="1" createdVersion="8" indent="0" outline="1" outlineData="1" multipleFieldFilters="0">
  <location ref="C21:H30" firstHeaderRow="1" firstDataRow="2" firstDataCol="1" rowPageCount="1" colPageCount="1"/>
  <pivotFields count="24">
    <pivotField showAll="0"/>
    <pivotField axis="axisCol" numFmtId="164" showAll="0">
      <items count="388">
        <item m="1" x="339"/>
        <item m="1" x="208"/>
        <item m="1" x="303"/>
        <item m="1" x="165"/>
        <item m="1" x="271"/>
        <item m="1" x="327"/>
        <item m="1" x="195"/>
        <item m="1" x="293"/>
        <item m="1" x="156"/>
        <item m="1" x="260"/>
        <item m="1" x="317"/>
        <item m="1" x="183"/>
        <item m="1" x="285"/>
        <item m="1" x="382"/>
        <item m="1" x="250"/>
        <item m="1" x="308"/>
        <item m="1" x="171"/>
        <item m="1" x="277"/>
        <item m="1" x="324"/>
        <item m="1" x="191"/>
        <item m="1" x="256"/>
        <item m="1" x="356"/>
        <item m="1" x="221"/>
        <item m="1" x="314"/>
        <item m="1" x="178"/>
        <item m="1" x="245"/>
        <item m="1" x="344"/>
        <item m="1" x="211"/>
        <item m="1" x="306"/>
        <item m="1" x="167"/>
        <item m="1" x="236"/>
        <item m="1" x="332"/>
        <item m="1" x="200"/>
        <item m="1" x="297"/>
        <item m="1" x="159"/>
        <item m="1" x="227"/>
        <item m="1" x="321"/>
        <item m="1" x="187"/>
        <item m="1" x="289"/>
        <item m="1" x="304"/>
        <item m="1" x="369"/>
        <item m="1" x="233"/>
        <item m="1" x="328"/>
        <item m="1" x="196"/>
        <item m="1" x="294"/>
        <item m="1" x="360"/>
        <item m="1" x="224"/>
        <item m="1" x="318"/>
        <item m="1" x="184"/>
        <item m="1" x="286"/>
        <item m="1" x="349"/>
        <item m="1" x="214"/>
        <item m="1" x="309"/>
        <item m="1" x="172"/>
        <item m="1" x="278"/>
        <item m="1" x="336"/>
        <item m="1" x="204"/>
        <item m="1" x="300"/>
        <item m="1" x="163"/>
        <item m="1" x="267"/>
        <item m="1" x="379"/>
        <item m="1" x="246"/>
        <item m="1" x="345"/>
        <item m="1" x="212"/>
        <item m="1" x="274"/>
        <item m="1" x="372"/>
        <item m="1" x="237"/>
        <item m="1" x="333"/>
        <item m="1" x="201"/>
        <item m="1" x="264"/>
        <item m="1" x="363"/>
        <item m="1" x="228"/>
        <item m="1" x="322"/>
        <item m="1" x="188"/>
        <item m="1" x="253"/>
        <item m="1" x="352"/>
        <item m="1" x="218"/>
        <item m="1" x="175"/>
        <item m="1" x="242"/>
        <item m="1" x="340"/>
        <item m="1" x="361"/>
        <item m="1" x="225"/>
        <item m="1" x="287"/>
        <item m="1" x="383"/>
        <item m="1" x="251"/>
        <item m="1" x="350"/>
        <item m="1" x="215"/>
        <item m="1" x="279"/>
        <item m="1" x="375"/>
        <item m="1" x="240"/>
        <item m="1" x="337"/>
        <item m="1" x="205"/>
        <item m="1" x="268"/>
        <item m="1" x="366"/>
        <item m="1" x="231"/>
        <item m="1" x="325"/>
        <item m="1" x="192"/>
        <item m="1" x="257"/>
        <item m="1" x="357"/>
        <item m="1" x="222"/>
        <item m="1" x="315"/>
        <item m="1" x="179"/>
        <item m="1" x="202"/>
        <item m="1" x="298"/>
        <item m="1" x="160"/>
        <item m="1" x="265"/>
        <item m="1" x="364"/>
        <item m="1" x="189"/>
        <item m="1" x="290"/>
        <item m="1" x="385"/>
        <item m="1" x="254"/>
        <item m="1" x="353"/>
        <item m="1" x="176"/>
        <item m="1" x="281"/>
        <item m="1" x="377"/>
        <item m="1" x="243"/>
        <item m="1" x="341"/>
        <item m="1" x="166"/>
        <item m="1" x="272"/>
        <item m="1" x="370"/>
        <item m="1" x="234"/>
        <item m="1" x="329"/>
        <item m="1" x="216"/>
        <item m="1" x="310"/>
        <item m="1" x="173"/>
        <item m="1" x="280"/>
        <item m="1" x="376"/>
        <item m="1" x="206"/>
        <item m="1" x="301"/>
        <item m="1" x="164"/>
        <item m="1" x="269"/>
        <item m="1" x="367"/>
        <item m="1" x="193"/>
        <item m="1" x="292"/>
        <item m="1" x="155"/>
        <item m="1" x="258"/>
        <item m="1" x="358"/>
        <item m="1" x="180"/>
        <item m="1" x="283"/>
        <item m="1" x="380"/>
        <item m="1" x="247"/>
        <item m="1" x="346"/>
        <item m="1" x="168"/>
        <item m="1" x="275"/>
        <item m="1" x="373"/>
        <item m="1" x="190"/>
        <item m="1" x="291"/>
        <item m="1" x="354"/>
        <item m="1" x="219"/>
        <item m="1" x="312"/>
        <item m="1" x="177"/>
        <item m="1" x="282"/>
        <item m="1" x="342"/>
        <item m="1" x="209"/>
        <item m="1" x="305"/>
        <item m="1" x="330"/>
        <item m="1" x="197"/>
        <item m="1" x="295"/>
        <item m="1" x="157"/>
        <item m="1" x="261"/>
        <item m="1" x="319"/>
        <item m="1" x="185"/>
        <item m="1" x="288"/>
        <item m="1" x="384"/>
        <item m="1" x="270"/>
        <item m="1" x="368"/>
        <item m="1" x="232"/>
        <item m="1" x="326"/>
        <item m="1" x="194"/>
        <item m="1" x="259"/>
        <item m="1" x="359"/>
        <item m="1" x="223"/>
        <item m="1" x="316"/>
        <item m="1" x="181"/>
        <item m="1" x="248"/>
        <item m="1" x="347"/>
        <item m="1" x="213"/>
        <item m="1" x="307"/>
        <item m="1" x="169"/>
        <item m="1" x="238"/>
        <item m="1" x="334"/>
        <item m="1" x="203"/>
        <item m="1" x="299"/>
        <item m="1" x="161"/>
        <item m="1" x="229"/>
        <item m="1" x="378"/>
        <item m="1" x="244"/>
        <item m="1" x="343"/>
        <item m="1" x="210"/>
        <item m="1" x="273"/>
        <item m="1" x="371"/>
        <item m="1" x="235"/>
        <item m="1" x="331"/>
        <item m="1" x="198"/>
        <item m="1" x="262"/>
        <item m="1" x="362"/>
        <item m="1" x="226"/>
        <item m="1" x="320"/>
        <item m="1" x="186"/>
        <item m="1" x="252"/>
        <item m="1" x="351"/>
        <item m="1" x="217"/>
        <item m="1" x="311"/>
        <item m="1" x="174"/>
        <item m="1" x="241"/>
        <item m="1" x="338"/>
        <item m="1" x="207"/>
        <item m="1" x="302"/>
        <item m="1" x="182"/>
        <item m="1" x="284"/>
        <item m="1" x="381"/>
        <item m="1" x="249"/>
        <item m="1" x="348"/>
        <item m="1" x="170"/>
        <item m="1" x="276"/>
        <item m="1" x="374"/>
        <item m="1" x="239"/>
        <item m="1" x="335"/>
        <item m="1" x="162"/>
        <item m="1" x="266"/>
        <item m="1" x="365"/>
        <item m="1" x="230"/>
        <item m="1" x="323"/>
        <item m="1" x="386"/>
        <item m="1" x="255"/>
        <item m="1" x="355"/>
        <item m="1" x="220"/>
        <item m="1" x="313"/>
        <item m="1" x="199"/>
        <item m="1" x="296"/>
        <item m="1" x="158"/>
        <item m="1" x="263"/>
        <item x="0"/>
        <item x="1"/>
        <item x="2"/>
        <item x="3"/>
        <item x="4"/>
        <item x="5"/>
        <item x="6"/>
        <item x="7"/>
        <item x="8"/>
        <item x="9"/>
        <item x="10"/>
        <item x="79"/>
        <item x="11"/>
        <item x="12"/>
        <item x="13"/>
        <item x="80"/>
        <item x="14"/>
        <item x="15"/>
        <item x="16"/>
        <item x="17"/>
        <item x="81"/>
        <item x="18"/>
        <item x="82"/>
        <item x="19"/>
        <item x="83"/>
        <item x="20"/>
        <item x="21"/>
        <item x="22"/>
        <item x="23"/>
        <item x="84"/>
        <item x="24"/>
        <item x="85"/>
        <item x="25"/>
        <item x="86"/>
        <item x="87"/>
        <item x="26"/>
        <item x="27"/>
        <item x="88"/>
        <item x="89"/>
        <item x="28"/>
        <item x="29"/>
        <item x="30"/>
        <item x="90"/>
        <item x="91"/>
        <item x="31"/>
        <item x="92"/>
        <item x="93"/>
        <item x="32"/>
        <item x="94"/>
        <item x="33"/>
        <item x="95"/>
        <item x="96"/>
        <item x="97"/>
        <item x="34"/>
        <item x="35"/>
        <item x="36"/>
        <item x="37"/>
        <item x="38"/>
        <item x="39"/>
        <item x="40"/>
        <item x="41"/>
        <item x="42"/>
        <item x="43"/>
        <item x="44"/>
        <item x="45"/>
        <item x="46"/>
        <item x="98"/>
        <item x="99"/>
        <item x="47"/>
        <item x="48"/>
        <item x="49"/>
        <item x="50"/>
        <item x="100"/>
        <item x="101"/>
        <item x="102"/>
        <item x="51"/>
        <item x="52"/>
        <item x="53"/>
        <item x="103"/>
        <item x="104"/>
        <item x="54"/>
        <item x="55"/>
        <item x="56"/>
        <item x="105"/>
        <item x="57"/>
        <item x="58"/>
        <item x="59"/>
        <item x="60"/>
        <item x="61"/>
        <item x="62"/>
        <item x="106"/>
        <item x="63"/>
        <item x="107"/>
        <item x="108"/>
        <item x="109"/>
        <item x="110"/>
        <item x="111"/>
        <item x="112"/>
        <item x="113"/>
        <item x="114"/>
        <item x="115"/>
        <item x="116"/>
        <item x="117"/>
        <item x="118"/>
        <item x="64"/>
        <item x="119"/>
        <item x="65"/>
        <item x="66"/>
        <item x="67"/>
        <item x="68"/>
        <item x="69"/>
        <item x="70"/>
        <item x="71"/>
        <item x="72"/>
        <item x="120"/>
        <item x="121"/>
        <item x="122"/>
        <item x="123"/>
        <item x="124"/>
        <item x="73"/>
        <item x="74"/>
        <item x="75"/>
        <item x="76"/>
        <item x="77"/>
        <item x="78"/>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t="default"/>
      </items>
    </pivotField>
    <pivotField axis="axisPage" multipleItemSelectionAllowed="1" showAll="0">
      <items count="50">
        <item h="1" x="1"/>
        <item h="1" x="2"/>
        <item h="1" x="3"/>
        <item h="1" x="4"/>
        <item h="1" x="5"/>
        <item h="1" x="6"/>
        <item h="1" x="7"/>
        <item h="1" x="8"/>
        <item h="1" x="9"/>
        <item h="1" x="10"/>
        <item h="1" x="11"/>
        <item h="1" x="12"/>
        <item h="1" x="13"/>
        <item h="1" x="14"/>
        <item h="1" x="15"/>
        <item h="1" x="16"/>
        <item h="1" x="17"/>
        <item h="1" x="18"/>
        <item h="1" x="19"/>
        <item h="1" x="20"/>
        <item h="1" x="26"/>
        <item h="1" x="21"/>
        <item h="1" x="22"/>
        <item h="1" x="23"/>
        <item h="1" x="24"/>
        <item x="25"/>
        <item h="1" x="27"/>
        <item h="1" x="28"/>
        <item h="1" x="29"/>
        <item h="1" x="30"/>
        <item h="1" x="31"/>
        <item h="1" x="32"/>
        <item h="1" x="33"/>
        <item h="1" m="1" x="41"/>
        <item h="1" m="1" x="34"/>
        <item h="1" m="1" x="42"/>
        <item h="1" m="1" x="35"/>
        <item h="1" m="1" x="43"/>
        <item h="1" m="1" x="36"/>
        <item h="1" m="1" x="44"/>
        <item h="1" m="1" x="37"/>
        <item h="1" m="1" x="45"/>
        <item h="1" m="1" x="38"/>
        <item h="1" m="1" x="46"/>
        <item h="1" m="1" x="39"/>
        <item h="1" m="1" x="47"/>
        <item m="1" x="40"/>
        <item h="1" m="1" x="48"/>
        <item h="1" x="0"/>
        <item t="default"/>
      </items>
    </pivotField>
    <pivotField showAll="0"/>
    <pivotField showAll="0"/>
    <pivotField showAll="0"/>
    <pivotField showAll="0"/>
    <pivotField showAll="0"/>
    <pivotField showAll="0"/>
    <pivotField showAll="0"/>
    <pivotField axis="axisRow" showAll="0">
      <items count="8">
        <item x="5"/>
        <item x="0"/>
        <item x="1"/>
        <item x="6"/>
        <item x="4"/>
        <item x="2"/>
        <item x="3"/>
        <item t="default"/>
      </items>
    </pivotField>
    <pivotField showAll="0"/>
    <pivotField showAll="0"/>
    <pivotField showAll="0"/>
    <pivotField showAll="0"/>
    <pivotField showAll="0"/>
    <pivotField showAll="0"/>
    <pivotField showAll="0"/>
    <pivotField numFmtId="20" showAll="0"/>
    <pivotField showAll="0"/>
    <pivotField showAll="0"/>
    <pivotField dataField="1" showAll="0"/>
    <pivotField showAll="0"/>
    <pivotField showAll="0"/>
  </pivotFields>
  <rowFields count="1">
    <field x="10"/>
  </rowFields>
  <rowItems count="8">
    <i>
      <x/>
    </i>
    <i>
      <x v="1"/>
    </i>
    <i>
      <x v="2"/>
    </i>
    <i>
      <x v="3"/>
    </i>
    <i>
      <x v="4"/>
    </i>
    <i>
      <x v="5"/>
    </i>
    <i>
      <x v="6"/>
    </i>
    <i t="grand">
      <x/>
    </i>
  </rowItems>
  <colFields count="1">
    <field x="1"/>
  </colFields>
  <colItems count="5">
    <i>
      <x v="352"/>
    </i>
    <i>
      <x v="353"/>
    </i>
    <i>
      <x v="354"/>
    </i>
    <i>
      <x v="355"/>
    </i>
    <i>
      <x v="356"/>
    </i>
  </colItems>
  <pageFields count="1">
    <pageField fld="2" hier="-1"/>
  </pageFields>
  <dataFields count="1">
    <dataField name="Conteggio di ACT DURATION" fld="21" subtotal="count" baseField="0" baseItem="0"/>
  </dataFields>
  <formats count="13">
    <format dxfId="366">
      <pivotArea outline="0" collapsedLevelsAreSubtotals="1" fieldPosition="0"/>
    </format>
    <format dxfId="365">
      <pivotArea dataOnly="0" labelOnly="1" fieldPosition="0">
        <references count="1">
          <reference field="1" count="4">
            <x v="40"/>
            <x v="41"/>
            <x v="42"/>
            <x v="43"/>
          </reference>
        </references>
      </pivotArea>
    </format>
    <format dxfId="364">
      <pivotArea outline="0" collapsedLevelsAreSubtotals="1" fieldPosition="0"/>
    </format>
    <format dxfId="363">
      <pivotArea dataOnly="0" labelOnly="1" fieldPosition="0">
        <references count="1">
          <reference field="1" count="4">
            <x v="40"/>
            <x v="41"/>
            <x v="42"/>
            <x v="43"/>
          </reference>
        </references>
      </pivotArea>
    </format>
    <format dxfId="362">
      <pivotArea type="all" dataOnly="0" outline="0" fieldPosition="0"/>
    </format>
    <format dxfId="361">
      <pivotArea outline="0" collapsedLevelsAreSubtotals="1" fieldPosition="0"/>
    </format>
    <format dxfId="360">
      <pivotArea type="origin" dataOnly="0" labelOnly="1" outline="0" fieldPosition="0"/>
    </format>
    <format dxfId="359">
      <pivotArea field="1" type="button" dataOnly="0" labelOnly="1" outline="0" axis="axisCol" fieldPosition="0"/>
    </format>
    <format dxfId="358">
      <pivotArea type="topRight" dataOnly="0" labelOnly="1" outline="0" fieldPosition="0"/>
    </format>
    <format dxfId="357">
      <pivotArea field="10" type="button" dataOnly="0" labelOnly="1" outline="0" axis="axisRow" fieldPosition="0"/>
    </format>
    <format dxfId="356">
      <pivotArea dataOnly="0" labelOnly="1" fieldPosition="0">
        <references count="1">
          <reference field="10" count="0"/>
        </references>
      </pivotArea>
    </format>
    <format dxfId="355">
      <pivotArea dataOnly="0" labelOnly="1" grandRow="1" outline="0" fieldPosition="0"/>
    </format>
    <format dxfId="354">
      <pivotArea dataOnly="0" labelOnly="1" fieldPosition="0">
        <references count="1">
          <reference field="1" count="5">
            <x v="35"/>
            <x v="36"/>
            <x v="37"/>
            <x v="38"/>
            <x v="39"/>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Tabella pivot9" cacheId="1" applyNumberFormats="0" applyBorderFormats="0" applyFontFormats="0" applyPatternFormats="0" applyAlignmentFormats="0" applyWidthHeightFormats="1" dataCaption="Valori" updatedVersion="8" minRefreshableVersion="3" useAutoFormatting="1" itemPrintTitles="1" createdVersion="8" indent="0" outline="1" outlineData="1" multipleFieldFilters="0" chartFormat="1">
  <location ref="E7:F50" firstHeaderRow="1" firstDataRow="1" firstDataCol="1" rowPageCount="1" colPageCount="1"/>
  <pivotFields count="37">
    <pivotField axis="axisRow" numFmtId="164" showAll="0">
      <items count="369">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axis="axisPage" showAll="0">
      <items count="8">
        <item x="2"/>
        <item x="3"/>
        <item x="4"/>
        <item x="5"/>
        <item x="0"/>
        <item x="1"/>
        <item x="6"/>
        <item t="default"/>
      </items>
    </pivotField>
    <pivotField showAll="0"/>
    <pivotField showAll="0"/>
    <pivotField showAll="0"/>
    <pivotField showAll="0"/>
    <pivotField showAll="0"/>
    <pivotField numFmtId="20" showAll="0"/>
    <pivotField numFmtId="20" showAll="0"/>
    <pivotField numFmtId="20" showAll="0"/>
    <pivotField showAll="0"/>
    <pivotField showAll="0"/>
    <pivotField dataField="1" numFmtId="20"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axis="axisRow" showAll="0">
      <items count="15">
        <item sd="0" x="0"/>
        <item sd="0" x="1"/>
        <item sd="0" x="2"/>
        <item sd="0" x="3"/>
        <item sd="0" x="4"/>
        <item sd="0" x="5"/>
        <item sd="0" x="6"/>
        <item x="7"/>
        <item x="8"/>
        <item x="9"/>
        <item sd="0" x="10"/>
        <item sd="0" x="11"/>
        <item sd="0" x="12"/>
        <item sd="0" x="13"/>
        <item t="default"/>
      </items>
    </pivotField>
  </pivotFields>
  <rowFields count="2">
    <field x="36"/>
    <field x="0"/>
  </rowFields>
  <rowItems count="43">
    <i>
      <x v="1"/>
    </i>
    <i>
      <x v="2"/>
    </i>
    <i>
      <x v="3"/>
    </i>
    <i>
      <x v="4"/>
    </i>
    <i>
      <x v="5"/>
    </i>
    <i>
      <x v="6"/>
    </i>
    <i>
      <x v="7"/>
    </i>
    <i r="1">
      <x v="212"/>
    </i>
    <i r="1">
      <x v="213"/>
    </i>
    <i r="1">
      <x v="214"/>
    </i>
    <i r="1">
      <x v="215"/>
    </i>
    <i r="1">
      <x v="218"/>
    </i>
    <i r="1">
      <x v="219"/>
    </i>
    <i r="1">
      <x v="220"/>
    </i>
    <i r="1">
      <x v="221"/>
    </i>
    <i r="1">
      <x v="222"/>
    </i>
    <i r="1">
      <x v="225"/>
    </i>
    <i r="1">
      <x v="226"/>
    </i>
    <i r="1">
      <x v="227"/>
    </i>
    <i r="1">
      <x v="228"/>
    </i>
    <i r="1">
      <x v="229"/>
    </i>
    <i r="1">
      <x v="232"/>
    </i>
    <i r="1">
      <x v="233"/>
    </i>
    <i r="1">
      <x v="234"/>
    </i>
    <i r="1">
      <x v="235"/>
    </i>
    <i r="1">
      <x v="236"/>
    </i>
    <i r="1">
      <x v="239"/>
    </i>
    <i r="1">
      <x v="240"/>
    </i>
    <i r="1">
      <x v="241"/>
    </i>
    <i r="1">
      <x v="242"/>
    </i>
    <i>
      <x v="8"/>
    </i>
    <i r="1">
      <x v="243"/>
    </i>
    <i r="1">
      <x v="246"/>
    </i>
    <i r="1">
      <x v="247"/>
    </i>
    <i r="1">
      <x v="248"/>
    </i>
    <i r="1">
      <x v="249"/>
    </i>
    <i r="1">
      <x v="250"/>
    </i>
    <i r="1">
      <x v="253"/>
    </i>
    <i r="1">
      <x v="254"/>
    </i>
    <i r="1">
      <x v="255"/>
    </i>
    <i r="1">
      <x v="256"/>
    </i>
    <i r="1">
      <x v="260"/>
    </i>
    <i t="grand">
      <x/>
    </i>
  </rowItems>
  <colItems count="1">
    <i/>
  </colItems>
  <pageFields count="1">
    <pageField fld="9" hier="-1"/>
  </pageFields>
  <dataFields count="1">
    <dataField name="Conteggio di ACT DURATION" fld="2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C00-000004000000}" name="Tabella pivot2" cacheId="2" applyNumberFormats="0" applyBorderFormats="0" applyFontFormats="0" applyPatternFormats="0" applyAlignmentFormats="0" applyWidthHeightFormats="1" dataCaption="Valori" updatedVersion="8" minRefreshableVersion="3" useAutoFormatting="1" rowGrandTotals="0" itemPrintTitles="1" createdVersion="8" indent="0" outline="1" outlineData="1" multipleFieldFilters="0" chartFormat="4" rowHeaderCaption="Dates">
  <location ref="E68:G223" firstHeaderRow="0" firstDataRow="1" firstDataCol="1"/>
  <pivotFields count="33">
    <pivotField axis="axisRow" numFmtId="164" showAll="0">
      <items count="388">
        <item m="1" x="339"/>
        <item m="1" x="208"/>
        <item m="1" x="303"/>
        <item m="1" x="165"/>
        <item m="1" x="271"/>
        <item m="1" x="327"/>
        <item m="1" x="195"/>
        <item m="1" x="293"/>
        <item m="1" x="156"/>
        <item m="1" x="260"/>
        <item m="1" x="317"/>
        <item m="1" x="183"/>
        <item m="1" x="285"/>
        <item m="1" x="382"/>
        <item m="1" x="250"/>
        <item m="1" x="308"/>
        <item m="1" x="171"/>
        <item m="1" x="277"/>
        <item m="1" x="324"/>
        <item m="1" x="191"/>
        <item m="1" x="256"/>
        <item m="1" x="356"/>
        <item m="1" x="221"/>
        <item m="1" x="314"/>
        <item m="1" x="178"/>
        <item m="1" x="245"/>
        <item m="1" x="344"/>
        <item m="1" x="211"/>
        <item m="1" x="306"/>
        <item m="1" x="167"/>
        <item m="1" x="236"/>
        <item m="1" x="332"/>
        <item m="1" x="200"/>
        <item m="1" x="297"/>
        <item m="1" x="159"/>
        <item m="1" x="227"/>
        <item m="1" x="321"/>
        <item m="1" x="187"/>
        <item m="1" x="289"/>
        <item m="1" x="304"/>
        <item m="1" x="369"/>
        <item m="1" x="233"/>
        <item m="1" x="328"/>
        <item m="1" x="196"/>
        <item m="1" x="294"/>
        <item m="1" x="360"/>
        <item m="1" x="224"/>
        <item m="1" x="318"/>
        <item m="1" x="184"/>
        <item m="1" x="286"/>
        <item m="1" x="349"/>
        <item m="1" x="214"/>
        <item m="1" x="309"/>
        <item m="1" x="172"/>
        <item m="1" x="278"/>
        <item m="1" x="336"/>
        <item m="1" x="204"/>
        <item m="1" x="300"/>
        <item m="1" x="163"/>
        <item m="1" x="267"/>
        <item m="1" x="379"/>
        <item m="1" x="246"/>
        <item m="1" x="345"/>
        <item m="1" x="212"/>
        <item m="1" x="274"/>
        <item m="1" x="372"/>
        <item m="1" x="237"/>
        <item m="1" x="333"/>
        <item m="1" x="201"/>
        <item m="1" x="264"/>
        <item m="1" x="363"/>
        <item m="1" x="228"/>
        <item m="1" x="322"/>
        <item m="1" x="188"/>
        <item m="1" x="253"/>
        <item m="1" x="352"/>
        <item m="1" x="218"/>
        <item m="1" x="175"/>
        <item m="1" x="242"/>
        <item m="1" x="340"/>
        <item m="1" x="361"/>
        <item m="1" x="225"/>
        <item m="1" x="287"/>
        <item m="1" x="383"/>
        <item m="1" x="251"/>
        <item m="1" x="350"/>
        <item m="1" x="215"/>
        <item m="1" x="279"/>
        <item m="1" x="375"/>
        <item m="1" x="240"/>
        <item m="1" x="337"/>
        <item m="1" x="205"/>
        <item m="1" x="268"/>
        <item m="1" x="366"/>
        <item m="1" x="231"/>
        <item m="1" x="325"/>
        <item m="1" x="192"/>
        <item m="1" x="257"/>
        <item m="1" x="357"/>
        <item m="1" x="222"/>
        <item m="1" x="315"/>
        <item m="1" x="179"/>
        <item m="1" x="202"/>
        <item m="1" x="298"/>
        <item m="1" x="160"/>
        <item m="1" x="265"/>
        <item m="1" x="364"/>
        <item m="1" x="189"/>
        <item m="1" x="290"/>
        <item m="1" x="385"/>
        <item m="1" x="254"/>
        <item m="1" x="353"/>
        <item m="1" x="176"/>
        <item m="1" x="281"/>
        <item m="1" x="377"/>
        <item m="1" x="243"/>
        <item m="1" x="341"/>
        <item m="1" x="166"/>
        <item m="1" x="272"/>
        <item m="1" x="370"/>
        <item m="1" x="234"/>
        <item m="1" x="329"/>
        <item m="1" x="216"/>
        <item m="1" x="310"/>
        <item m="1" x="173"/>
        <item m="1" x="280"/>
        <item m="1" x="376"/>
        <item m="1" x="206"/>
        <item m="1" x="301"/>
        <item m="1" x="164"/>
        <item m="1" x="269"/>
        <item m="1" x="367"/>
        <item m="1" x="193"/>
        <item m="1" x="292"/>
        <item m="1" x="155"/>
        <item m="1" x="258"/>
        <item m="1" x="358"/>
        <item m="1" x="180"/>
        <item m="1" x="283"/>
        <item m="1" x="380"/>
        <item m="1" x="247"/>
        <item m="1" x="346"/>
        <item m="1" x="168"/>
        <item m="1" x="275"/>
        <item m="1" x="373"/>
        <item m="1" x="190"/>
        <item m="1" x="291"/>
        <item m="1" x="354"/>
        <item m="1" x="219"/>
        <item m="1" x="312"/>
        <item m="1" x="177"/>
        <item m="1" x="282"/>
        <item m="1" x="342"/>
        <item m="1" x="209"/>
        <item m="1" x="305"/>
        <item m="1" x="330"/>
        <item m="1" x="197"/>
        <item m="1" x="295"/>
        <item m="1" x="157"/>
        <item m="1" x="261"/>
        <item m="1" x="319"/>
        <item m="1" x="185"/>
        <item m="1" x="288"/>
        <item m="1" x="384"/>
        <item m="1" x="270"/>
        <item m="1" x="368"/>
        <item m="1" x="232"/>
        <item m="1" x="326"/>
        <item m="1" x="194"/>
        <item m="1" x="259"/>
        <item m="1" x="359"/>
        <item m="1" x="223"/>
        <item m="1" x="316"/>
        <item m="1" x="181"/>
        <item m="1" x="248"/>
        <item m="1" x="347"/>
        <item m="1" x="213"/>
        <item m="1" x="307"/>
        <item m="1" x="169"/>
        <item m="1" x="238"/>
        <item m="1" x="334"/>
        <item m="1" x="203"/>
        <item m="1" x="299"/>
        <item m="1" x="161"/>
        <item m="1" x="229"/>
        <item m="1" x="378"/>
        <item m="1" x="244"/>
        <item m="1" x="343"/>
        <item m="1" x="210"/>
        <item m="1" x="273"/>
        <item m="1" x="371"/>
        <item m="1" x="235"/>
        <item m="1" x="331"/>
        <item m="1" x="198"/>
        <item m="1" x="262"/>
        <item m="1" x="362"/>
        <item m="1" x="226"/>
        <item m="1" x="320"/>
        <item m="1" x="186"/>
        <item m="1" x="252"/>
        <item m="1" x="351"/>
        <item m="1" x="217"/>
        <item m="1" x="311"/>
        <item m="1" x="174"/>
        <item m="1" x="241"/>
        <item m="1" x="338"/>
        <item m="1" x="207"/>
        <item m="1" x="302"/>
        <item m="1" x="182"/>
        <item m="1" x="284"/>
        <item m="1" x="381"/>
        <item m="1" x="249"/>
        <item m="1" x="348"/>
        <item m="1" x="170"/>
        <item m="1" x="276"/>
        <item m="1" x="374"/>
        <item m="1" x="239"/>
        <item m="1" x="335"/>
        <item m="1" x="162"/>
        <item m="1" x="266"/>
        <item m="1" x="365"/>
        <item m="1" x="230"/>
        <item m="1" x="323"/>
        <item m="1" x="386"/>
        <item m="1" x="255"/>
        <item m="1" x="355"/>
        <item m="1" x="220"/>
        <item m="1" x="313"/>
        <item m="1" x="199"/>
        <item m="1" x="296"/>
        <item m="1" x="158"/>
        <item m="1" x="263"/>
        <item x="0"/>
        <item x="1"/>
        <item x="2"/>
        <item x="3"/>
        <item x="4"/>
        <item x="5"/>
        <item x="6"/>
        <item x="7"/>
        <item x="8"/>
        <item x="9"/>
        <item x="10"/>
        <item x="79"/>
        <item x="11"/>
        <item x="12"/>
        <item x="13"/>
        <item x="80"/>
        <item x="14"/>
        <item x="15"/>
        <item x="16"/>
        <item x="17"/>
        <item x="81"/>
        <item x="18"/>
        <item x="82"/>
        <item x="19"/>
        <item x="83"/>
        <item x="20"/>
        <item x="21"/>
        <item x="22"/>
        <item x="23"/>
        <item x="84"/>
        <item x="24"/>
        <item x="85"/>
        <item x="25"/>
        <item x="86"/>
        <item x="87"/>
        <item x="26"/>
        <item x="27"/>
        <item x="88"/>
        <item x="89"/>
        <item x="28"/>
        <item x="29"/>
        <item x="30"/>
        <item x="90"/>
        <item x="91"/>
        <item x="31"/>
        <item x="92"/>
        <item x="93"/>
        <item x="32"/>
        <item x="94"/>
        <item x="33"/>
        <item x="95"/>
        <item x="96"/>
        <item x="97"/>
        <item x="34"/>
        <item x="35"/>
        <item x="36"/>
        <item x="37"/>
        <item x="38"/>
        <item x="39"/>
        <item x="40"/>
        <item x="41"/>
        <item x="42"/>
        <item x="43"/>
        <item x="44"/>
        <item x="45"/>
        <item x="46"/>
        <item x="98"/>
        <item x="99"/>
        <item x="47"/>
        <item x="48"/>
        <item x="49"/>
        <item x="50"/>
        <item x="100"/>
        <item x="101"/>
        <item x="102"/>
        <item x="51"/>
        <item x="52"/>
        <item x="53"/>
        <item x="103"/>
        <item x="104"/>
        <item x="54"/>
        <item x="55"/>
        <item x="56"/>
        <item x="105"/>
        <item x="57"/>
        <item x="58"/>
        <item x="59"/>
        <item x="60"/>
        <item x="61"/>
        <item x="62"/>
        <item x="106"/>
        <item x="63"/>
        <item x="107"/>
        <item x="108"/>
        <item x="109"/>
        <item x="110"/>
        <item x="111"/>
        <item x="112"/>
        <item x="113"/>
        <item x="114"/>
        <item x="115"/>
        <item x="116"/>
        <item x="117"/>
        <item x="118"/>
        <item x="64"/>
        <item x="119"/>
        <item x="65"/>
        <item x="66"/>
        <item x="67"/>
        <item x="68"/>
        <item x="69"/>
        <item x="70"/>
        <item x="71"/>
        <item x="72"/>
        <item x="120"/>
        <item x="121"/>
        <item x="122"/>
        <item x="123"/>
        <item x="124"/>
        <item x="73"/>
        <item x="74"/>
        <item x="75"/>
        <item x="76"/>
        <item x="77"/>
        <item x="78"/>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0" showAll="0"/>
    <pivotField numFmtId="20" showAll="0"/>
    <pivotField dataField="1" numFmtId="20"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dragToRow="0" dragToCol="0" dragToPage="0" showAll="0" defaultSubtotal="0"/>
    <pivotField dragToRow="0" dragToCol="0" dragToPage="0" showAll="0" defaultSubtotal="0"/>
  </pivotFields>
  <rowFields count="1">
    <field x="0"/>
  </rowFields>
  <rowItems count="155">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rowItems>
  <colFields count="1">
    <field x="-2"/>
  </colFields>
  <colItems count="2">
    <i>
      <x/>
    </i>
    <i i="1">
      <x v="1"/>
    </i>
  </colItems>
  <dataFields count="2">
    <dataField name="Accomplished" fld="27" baseField="30" baseItem="7"/>
    <dataField name="Planned" fld="17" subtotal="count" baseField="30" baseItem="7"/>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Tabella pivot11" cacheId="1" applyNumberFormats="0" applyBorderFormats="0" applyFontFormats="0" applyPatternFormats="0" applyAlignmentFormats="0" applyWidthHeightFormats="1" dataCaption="Valori" updatedVersion="8" minRefreshableVersion="3" useAutoFormatting="1" itemPrintTitles="1" createdVersion="8" indent="0" outline="1" outlineData="1" multipleFieldFilters="0" chartFormat="21">
  <location ref="N8:N9" firstHeaderRow="1" firstDataRow="1" firstDataCol="0"/>
  <pivotFields count="37">
    <pivotField numFmtId="164" showAll="0">
      <items count="369">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0" showAll="0"/>
    <pivotField numFmtId="20" showAll="0"/>
    <pivotField numFmtId="20" showAll="0"/>
    <pivotField showAll="0"/>
    <pivotField showAll="0"/>
    <pivotField numFmtId="20"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Week" fld="1"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5" displayName="Tabella5" ref="A1:F8" totalsRowShown="0">
  <autoFilter ref="A1:F8" xr:uid="{00000000-0009-0000-0100-000001000000}"/>
  <tableColumns count="6">
    <tableColumn id="1" xr3:uid="{00000000-0010-0000-0000-000001000000}" name="DEVICE"/>
    <tableColumn id="2" xr3:uid="{00000000-0010-0000-0000-000002000000}" name="STATUS">
      <calculatedColumnFormula>'Log Book'!X2</calculatedColumnFormula>
    </tableColumn>
    <tableColumn id="3" xr3:uid="{00000000-0010-0000-0000-000003000000}" name="ISSUE" dataDxfId="535">
      <calculatedColumnFormula>IF('Log Book'!Y2="","",'Log Book'!Y2)</calculatedColumnFormula>
    </tableColumn>
    <tableColumn id="4" xr3:uid="{00000000-0010-0000-0000-000004000000}" name="DATE OF OCCURANCE"/>
    <tableColumn id="5" xr3:uid="{00000000-0010-0000-0000-000005000000}" name="(ETR) DATE RESOLVED"/>
    <tableColumn id="6" xr3:uid="{00000000-0010-0000-0000-000006000000}" name="COMM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la25" displayName="Tabella25" ref="A1:F3" totalsRowShown="0" headerRowDxfId="534" headerRowBorderDxfId="533" tableBorderDxfId="532">
  <autoFilter ref="A1:F3" xr:uid="{00000000-0009-0000-0100-000002000000}"/>
  <tableColumns count="6">
    <tableColumn id="1" xr3:uid="{00000000-0010-0000-0100-000001000000}" name="DEVICE"/>
    <tableColumn id="2" xr3:uid="{00000000-0010-0000-0100-000002000000}" name="STATUS"/>
    <tableColumn id="3" xr3:uid="{00000000-0010-0000-0100-000003000000}" name="ISSUE"/>
    <tableColumn id="4" xr3:uid="{00000000-0010-0000-0100-000004000000}" name="DATE OF OCCURANCE"/>
    <tableColumn id="5" xr3:uid="{00000000-0010-0000-0100-000005000000}" name="(ETR) DATE RESOLVED"/>
    <tableColumn id="6" xr3:uid="{00000000-0010-0000-0100-000006000000}" name="COMMENT"/>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2" displayName="Tabella2" ref="A11:BV7437" totalsRowShown="0" headerRowDxfId="531" dataDxfId="529" headerRowBorderDxfId="530" tableBorderDxfId="528">
  <autoFilter ref="A11:BV7437" xr:uid="{00000000-0009-0000-0100-000003000000}">
    <filterColumn colId="1">
      <filters>
        <dateGroupItem year="2025" month="12" day="23" dateTimeGrouping="day"/>
      </filters>
    </filterColumn>
  </autoFilter>
  <tableColumns count="74">
    <tableColumn id="1" xr3:uid="{00000000-0010-0000-0200-000001000000}" name="S/N" dataDxfId="527" totalsRowDxfId="526"/>
    <tableColumn id="2" xr3:uid="{00000000-0010-0000-0200-000002000000}" name="Date" dataDxfId="525" totalsRowDxfId="524"/>
    <tableColumn id="25" xr3:uid="{00000000-0010-0000-0200-000019000000}" name="Week" dataDxfId="523" totalsRowDxfId="522">
      <calculatedColumnFormula>_xlfn.ISOWEEKNUM(Tabella2[[#This Row],[Date]])</calculatedColumnFormula>
    </tableColumn>
    <tableColumn id="21" xr3:uid="{00000000-0010-0000-0200-000015000000}" name="CLASS" dataDxfId="521" totalsRowDxfId="520"/>
    <tableColumn id="3" xr3:uid="{00000000-0010-0000-0200-000003000000}" name="NAME SP" dataDxfId="519" totalsRowDxfId="518"/>
    <tableColumn id="4" xr3:uid="{00000000-0010-0000-0200-000004000000}" name="ID SP" dataDxfId="517" totalsRowDxfId="516"/>
    <tableColumn id="5" xr3:uid="{00000000-0010-0000-0200-000005000000}" name="NAME IP" dataDxfId="515" totalsRowDxfId="514"/>
    <tableColumn id="6" xr3:uid="{00000000-0010-0000-0200-000006000000}" name="ID IP" dataDxfId="513" totalsRowDxfId="512"/>
    <tableColumn id="7" xr3:uid="{00000000-0010-0000-0200-000007000000}" name="SP" dataDxfId="511" totalsRowDxfId="510"/>
    <tableColumn id="8" xr3:uid="{00000000-0010-0000-0200-000008000000}" name="IP" dataDxfId="509" totalsRowDxfId="508"/>
    <tableColumn id="9" xr3:uid="{00000000-0010-0000-0200-000009000000}" name="DEVICE" dataDxfId="507" totalsRowDxfId="506"/>
    <tableColumn id="10" xr3:uid="{00000000-0010-0000-0200-00000A000000}" name="STDA/LNKD" dataDxfId="505" totalsRowDxfId="504"/>
    <tableColumn id="11" xr3:uid="{00000000-0010-0000-0200-00000B000000}" name="SCENARIO" dataDxfId="503" totalsRowDxfId="502"/>
    <tableColumn id="22" xr3:uid="{00000000-0010-0000-0200-000016000000}" name="CGF IP(s)" dataDxfId="501" totalsRowDxfId="500"/>
    <tableColumn id="24" xr3:uid="{00000000-0010-0000-0200-000018000000}" name="LNKD WITH ID(s)" dataDxfId="499"/>
    <tableColumn id="12" xr3:uid="{00000000-0010-0000-0200-00000C000000}" name="SYLLABUS NO" dataDxfId="498" totalsRowDxfId="497"/>
    <tableColumn id="13" xr3:uid="{00000000-0010-0000-0200-00000D000000}" name="PLD START" dataDxfId="496" totalsRowDxfId="495"/>
    <tableColumn id="14" xr3:uid="{00000000-0010-0000-0200-00000E000000}" name="PLD STOP" dataDxfId="494" totalsRowDxfId="493"/>
    <tableColumn id="15" xr3:uid="{00000000-0010-0000-0200-00000F000000}" name="PLD DURATION" dataDxfId="492" totalsRowDxfId="491">
      <calculatedColumnFormula>Tabella2[[#This Row],[PLD STOP]]-Tabella2[[#This Row],[PLD START]]</calculatedColumnFormula>
    </tableColumn>
    <tableColumn id="16" xr3:uid="{00000000-0010-0000-0200-000010000000}" name="ACT START" dataDxfId="490" totalsRowDxfId="489"/>
    <tableColumn id="17" xr3:uid="{00000000-0010-0000-0200-000011000000}" name="ACT STOP" dataDxfId="488" totalsRowDxfId="487"/>
    <tableColumn id="18" xr3:uid="{00000000-0010-0000-0200-000012000000}" name="ACT DURATION" dataDxfId="486" totalsRowDxfId="485">
      <calculatedColumnFormula>IF(ISBLANK(T12),"",Tabella2[[#This Row],[ACT STOP]]-Tabella2[[#This Row],[ACT START]])</calculatedColumnFormula>
    </tableColumn>
    <tableColumn id="19" xr3:uid="{00000000-0010-0000-0200-000013000000}" name="OUTCOME" dataDxfId="484" totalsRowDxfId="483"/>
    <tableColumn id="20" xr3:uid="{00000000-0010-0000-0200-000014000000}" name="DEVIATION" dataDxfId="482" totalsRowDxfId="481"/>
    <tableColumn id="23" xr3:uid="{00000000-0010-0000-0200-000017000000}" name="NOTES" dataDxfId="480" totalsRowDxfId="479"/>
    <tableColumn id="26" xr3:uid="{00000000-0010-0000-0200-00001A000000}" name="Quarterly" dataDxfId="478" totalsRowDxfId="477"/>
    <tableColumn id="27" xr3:uid="{00000000-0010-0000-0200-00001B000000}" name="Year" dataDxfId="476" totalsRowDxfId="475"/>
    <tableColumn id="68" xr3:uid="{00000000-0010-0000-0200-000044000000}" name="Scheduled" dataDxfId="474" totalsRowDxfId="473"/>
    <tableColumn id="29" xr3:uid="{00000000-0010-0000-0200-00001D000000}" name="CounterAccomplished" dataDxfId="472" totalsRowDxfId="471">
      <calculatedColumnFormula>IF(OR(Tabella2[[#This Row],[OUTCOME]]="DCO",Tabella2[[#This Row],[OUTCOME]]="SDC"),1,0)</calculatedColumnFormula>
    </tableColumn>
    <tableColumn id="28" xr3:uid="{00000000-0010-0000-0200-00001C000000}" name="Student" dataDxfId="470" totalsRowDxfId="469"/>
    <tableColumn id="30" xr3:uid="{00000000-0010-0000-0200-00001E000000}" name="ULTD1"/>
    <tableColumn id="31" xr3:uid="{00000000-0010-0000-0200-00001F000000}" name="ULTD2" dataDxfId="468" totalsRowDxfId="467"/>
    <tableColumn id="32" xr3:uid="{00000000-0010-0000-0200-000020000000}" name="PTT3" dataDxfId="466" totalsRowDxfId="465"/>
    <tableColumn id="33" xr3:uid="{00000000-0010-0000-0200-000021000000}" name="ULTD" dataDxfId="464" totalsRowDxfId="463"/>
    <tableColumn id="34" xr3:uid="{00000000-0010-0000-0200-000022000000}" name="PTT" dataDxfId="462" totalsRowDxfId="461"/>
    <tableColumn id="35" xr3:uid="{00000000-0010-0000-0200-000023000000}" name="DNCO" dataDxfId="460" totalsRowDxfId="459">
      <calculatedColumnFormula>IF(OR(Tabella2[[#This Row],[OUTCOME]]="DNCO", Tabella2[[#This Row],[OUTCOME]]="SDNC"),1,0)</calculatedColumnFormula>
    </tableColumn>
    <tableColumn id="36" xr3:uid="{00000000-0010-0000-0200-000024000000}" name="FMS1" dataDxfId="458" totalsRowDxfId="457"/>
    <tableColumn id="37" xr3:uid="{00000000-0010-0000-0200-000025000000}" name="FMS" dataDxfId="456" totalsRowDxfId="455"/>
    <tableColumn id="41" xr3:uid="{00000000-0010-0000-0200-000029000000}" name="Month" dataDxfId="454" totalsRowDxfId="453"/>
    <tableColumn id="40" xr3:uid="{00000000-0010-0000-0200-000028000000}" name="CountDevice" dataDxfId="452" totalsRowDxfId="451"/>
    <tableColumn id="38" xr3:uid="{00000000-0010-0000-0200-000026000000}" name="ULTD1NotCompleted" dataDxfId="450" totalsRowDxfId="449"/>
    <tableColumn id="44" xr3:uid="{00000000-0010-0000-0200-00002C000000}" name="ULTD1Completed" dataDxfId="448" totalsRowDxfId="447"/>
    <tableColumn id="43" xr3:uid="{00000000-0010-0000-0200-00002B000000}" name="ULTD2NotCompleted" dataDxfId="446" totalsRowDxfId="445"/>
    <tableColumn id="45" xr3:uid="{00000000-0010-0000-0200-00002D000000}" name="ULTD2Completed" dataDxfId="444" totalsRowDxfId="443"/>
    <tableColumn id="39" xr3:uid="{00000000-0010-0000-0200-000027000000}" name="FMSNotCompleted" dataDxfId="442" totalsRowDxfId="441"/>
    <tableColumn id="46" xr3:uid="{00000000-0010-0000-0200-00002E000000}" name="FMSCompleted" dataDxfId="440" totalsRowDxfId="439"/>
    <tableColumn id="42" xr3:uid="{00000000-0010-0000-0200-00002A000000}" name="PTTNotCompleted" dataDxfId="438" totalsRowDxfId="437"/>
    <tableColumn id="47" xr3:uid="{00000000-0010-0000-0200-00002F000000}" name="PTT3Completed" dataDxfId="436" totalsRowDxfId="435"/>
    <tableColumn id="48" xr3:uid="{00000000-0010-0000-0200-000030000000}" name="FMS1CANC" dataDxfId="434" totalsRowDxfId="433"/>
    <tableColumn id="49" xr3:uid="{00000000-0010-0000-0200-000031000000}" name="PTT3CANC" dataDxfId="432" totalsRowDxfId="431"/>
    <tableColumn id="50" xr3:uid="{00000000-0010-0000-0200-000032000000}" name="STDAULTD1" dataDxfId="430" totalsRowDxfId="429"/>
    <tableColumn id="51" xr3:uid="{00000000-0010-0000-0200-000033000000}" name="STDAULTD2" dataDxfId="428" totalsRowDxfId="427"/>
    <tableColumn id="52" xr3:uid="{00000000-0010-0000-0200-000034000000}" name="STDAFMS1" dataDxfId="426" totalsRowDxfId="425"/>
    <tableColumn id="53" xr3:uid="{00000000-0010-0000-0200-000035000000}" name="STDAPTT3" dataDxfId="424" totalsRowDxfId="423"/>
    <tableColumn id="54" xr3:uid="{00000000-0010-0000-0200-000036000000}" name="NETULTD1" dataDxfId="422" totalsRowDxfId="421"/>
    <tableColumn id="55" xr3:uid="{00000000-0010-0000-0200-000037000000}" name="NETULTD2" dataDxfId="420" totalsRowDxfId="419"/>
    <tableColumn id="56" xr3:uid="{00000000-0010-0000-0200-000038000000}" name="NETFMS1" dataDxfId="418" totalsRowDxfId="417"/>
    <tableColumn id="57" xr3:uid="{00000000-0010-0000-0200-000039000000}" name="NETPTT3" dataDxfId="416" totalsRowDxfId="415"/>
    <tableColumn id="58" xr3:uid="{00000000-0010-0000-0200-00003A000000}" name="SH" dataDxfId="414" totalsRowDxfId="413"/>
    <tableColumn id="59" xr3:uid="{00000000-0010-0000-0200-00003B000000}" name="PldULTD1" dataDxfId="412" totalsRowDxfId="411"/>
    <tableColumn id="61" xr3:uid="{00000000-0010-0000-0200-00003D000000}" name="PldULTD2" dataDxfId="410" totalsRowDxfId="409"/>
    <tableColumn id="62" xr3:uid="{00000000-0010-0000-0200-00003E000000}" name="PldPTT3" dataDxfId="408" totalsRowDxfId="407"/>
    <tableColumn id="63" xr3:uid="{00000000-0010-0000-0200-00003F000000}" name="PldFMS1" dataDxfId="406" totalsRowDxfId="405"/>
    <tableColumn id="60" xr3:uid="{00000000-0010-0000-0200-00003C000000}" name="Internal Notes" dataDxfId="404" totalsRowDxfId="403"/>
    <tableColumn id="66" xr3:uid="{00000000-0010-0000-0200-000042000000}" name="Start Real Time" dataDxfId="402" totalsRowDxfId="401">
      <calculatedColumnFormula>Tabella2[[#This Row],[ACT START]]</calculatedColumnFormula>
    </tableColumn>
    <tableColumn id="64" xr3:uid="{00000000-0010-0000-0200-000040000000}" name="Stop Real Time" dataDxfId="400" totalsRowDxfId="399">
      <calculatedColumnFormula>Tabella2[[#This Row],[ACT STOP]]</calculatedColumnFormula>
    </tableColumn>
    <tableColumn id="67" xr3:uid="{00000000-0010-0000-0200-000043000000}" name="Delay" dataDxfId="398" totalsRowDxfId="397"/>
    <tableColumn id="65" xr3:uid="{00000000-0010-0000-0200-000041000000}" name="CounterScheduled" dataDxfId="396" totalsRowDxfId="395"/>
    <tableColumn id="69" xr3:uid="{00000000-0010-0000-0200-000045000000}" name="Delay_Deviation" dataDxfId="394" totalsRowDxfId="393"/>
    <tableColumn id="70" xr3:uid="{00000000-0010-0000-0200-000046000000}" name="AJT ID" dataDxfId="392" totalsRowDxfId="391">
      <calculatedColumnFormula>_xlfn.CONCAT("25-0",MID(#REF!,5,4)+1)</calculatedColumnFormula>
    </tableColumn>
    <tableColumn id="71" xr3:uid="{00000000-0010-0000-0200-000047000000}" name="IP Complete Name" dataDxfId="390" totalsRowDxfId="389"/>
    <tableColumn id="72" xr3:uid="{00000000-0010-0000-0200-000048000000}" name="Original Outcome" dataDxfId="388" totalsRowDxfId="387">
      <calculatedColumnFormula>Tabella2[[#This Row],[OUTCOME]]</calculatedColumnFormula>
    </tableColumn>
    <tableColumn id="73" xr3:uid="{00000000-0010-0000-0200-000049000000}" name="RescheduledMission" dataDxfId="386" totalsRowDxfId="385">
      <calculatedColumnFormula>_xlfn.CONCAT(Tabella2[[#This Row],[NAME SP]],Tabella2[[#This Row],[ID SP]]," - ",Tabella2[[#This Row],[SYLLABUS NO]])</calculatedColumnFormula>
    </tableColumn>
    <tableColumn id="74" xr3:uid="{BB9F8621-ECC5-4FEB-BB7C-44FD244C5394}" name="SP Complete Name" dataDxfId="384" totalsRowDxfId="383"/>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SP_list" displayName="SP_list" ref="A2:F83" totalsRowShown="0">
  <autoFilter ref="A2:F83" xr:uid="{00000000-0009-0000-0100-000004000000}"/>
  <sortState xmlns:xlrd2="http://schemas.microsoft.com/office/spreadsheetml/2017/richdata2" ref="A3:F83">
    <sortCondition ref="C2:C83"/>
  </sortState>
  <tableColumns count="6">
    <tableColumn id="1" xr3:uid="{00000000-0010-0000-0300-000001000000}" name="sp_list"/>
    <tableColumn id="2" xr3:uid="{00000000-0010-0000-0300-000002000000}" name="IP_list"/>
    <tableColumn id="3" xr3:uid="{00000000-0010-0000-0300-000003000000}" name="SIM"/>
    <tableColumn id="4" xr3:uid="{00000000-0010-0000-0300-000004000000}" name="LINK"/>
    <tableColumn id="5" xr3:uid="{00000000-0010-0000-0300-000005000000}" name="OUTCOME "/>
    <tableColumn id="6" xr3:uid="{00000000-0010-0000-0300-000006000000}" name="MIX" dataDxfId="38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ella3" displayName="Tabella3" ref="K2:M183" totalsRowShown="0" dataDxfId="381">
  <autoFilter ref="K2:M183" xr:uid="{00000000-0009-0000-0100-000005000000}"/>
  <sortState xmlns:xlrd2="http://schemas.microsoft.com/office/spreadsheetml/2017/richdata2" ref="K3:M183">
    <sortCondition ref="K2:K183"/>
  </sortState>
  <tableColumns count="3">
    <tableColumn id="1" xr3:uid="{00000000-0010-0000-0400-000001000000}" name="Student" dataDxfId="380"/>
    <tableColumn id="2" xr3:uid="{00000000-0010-0000-0400-000002000000}" name="Class" dataDxfId="379"/>
    <tableColumn id="3" xr3:uid="{00000000-0010-0000-0400-000003000000}" name="Data" dataDxfId="3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SyllabusList" displayName="SyllabusList" ref="P2:R214" totalsRowShown="0">
  <autoFilter ref="P2:R214" xr:uid="{00000000-0009-0000-0100-000006000000}"/>
  <tableColumns count="3">
    <tableColumn id="1" xr3:uid="{00000000-0010-0000-0500-000001000000}" name="Prefix"/>
    <tableColumn id="2" xr3:uid="{00000000-0010-0000-0500-000002000000}" name="Syllabus Mission"/>
    <tableColumn id="3" xr3:uid="{00000000-0010-0000-0500-000003000000}" name="Syllabus Ful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ScenarioList" displayName="ScenarioList" ref="T2:T18" totalsRowShown="0">
  <autoFilter ref="T2:T18" xr:uid="{00000000-0009-0000-0100-000007000000}"/>
  <tableColumns count="1">
    <tableColumn id="1" xr3:uid="{00000000-0010-0000-0600-000001000000}" name="Scenario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ella9" displayName="Tabella9" ref="D4:K324" totalsRowShown="0" headerRowDxfId="377" dataDxfId="376" tableBorderDxfId="375">
  <autoFilter ref="D4:K324" xr:uid="{00000000-0009-0000-0100-000008000000}"/>
  <tableColumns count="8">
    <tableColumn id="1" xr3:uid="{00000000-0010-0000-0700-000001000000}" name="Name" dataDxfId="374"/>
    <tableColumn id="2" xr3:uid="{00000000-0010-0000-0700-000002000000}" name=" Pilot by Cluster" dataDxfId="373"/>
    <tableColumn id="3" xr3:uid="{00000000-0010-0000-0700-000003000000}" name="ID Pilot" dataDxfId="372"/>
    <tableColumn id="4" xr3:uid="{00000000-0010-0000-0700-000004000000}" name="PilotMerge" dataDxfId="371">
      <calculatedColumnFormula>_xlfn.CONCAT(Tabella9[[#This Row],[ Pilot by Cluster]],Tabella9[[#This Row],[ID Pilot]])</calculatedColumnFormula>
    </tableColumn>
    <tableColumn id="5" xr3:uid="{00000000-0010-0000-0700-000005000000}" name="Class" dataDxfId="370"/>
    <tableColumn id="6" xr3:uid="{00000000-0010-0000-0700-000006000000}" name="Data" dataDxfId="369"/>
    <tableColumn id="7" xr3:uid="{00000000-0010-0000-0700-000007000000}" name="End Course Forecast" dataDxfId="368"/>
    <tableColumn id="8" xr3:uid="{00000000-0010-0000-0700-000008000000}" name="End Course Calculated" dataDxfId="367">
      <calculatedColumnFormula>IF(Tabella9[[#This Row],[Class]]="IP","",EDATE(Tabella9[[#This Row],[Data]],9))</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ella6" displayName="Tabella6" ref="D3:M1418" totalsRowShown="0" dataDxfId="340">
  <autoFilter ref="D3:M1418" xr:uid="{00000000-0009-0000-0100-000009000000}"/>
  <tableColumns count="10">
    <tableColumn id="1" xr3:uid="{00000000-0010-0000-0800-000001000000}" name="Week" dataDxfId="339">
      <calculatedColumnFormula>_xlfn.ISOWEEKNUM(E4)</calculatedColumnFormula>
    </tableColumn>
    <tableColumn id="2" xr3:uid="{00000000-0010-0000-0800-000002000000}" name="Day" dataDxfId="338"/>
    <tableColumn id="3" xr3:uid="{00000000-0010-0000-0800-000003000000}" name="Slot" dataDxfId="337"/>
    <tableColumn id="4" xr3:uid="{00000000-0010-0000-0800-000004000000}" name="FMS1" dataDxfId="336"/>
    <tableColumn id="5" xr3:uid="{00000000-0010-0000-0800-000005000000}" name="FMS2" dataDxfId="335"/>
    <tableColumn id="6" xr3:uid="{00000000-0010-0000-0800-000006000000}" name="PTT1" dataDxfId="334"/>
    <tableColumn id="7" xr3:uid="{00000000-0010-0000-0800-000007000000}" name="PTT2" dataDxfId="333"/>
    <tableColumn id="8" xr3:uid="{00000000-0010-0000-0800-000008000000}" name="PTT3" dataDxfId="332"/>
    <tableColumn id="9" xr3:uid="{00000000-0010-0000-0800-000009000000}" name="ULTD1" dataDxfId="331"/>
    <tableColumn id="10" xr3:uid="{00000000-0010-0000-0800-00000A000000}" name="ULTD2" dataDxfId="330"/>
  </tableColumns>
  <tableStyleInfo name="TableStyleLight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19/04/relationships/namedSheetView" Target="../namedSheetViews/namedSheetView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rgb="FFFF0000"/>
  </sheetPr>
  <dimension ref="F6:O43"/>
  <sheetViews>
    <sheetView topLeftCell="A16" workbookViewId="0">
      <selection activeCell="I44" sqref="I44"/>
    </sheetView>
  </sheetViews>
  <sheetFormatPr defaultColWidth="8.625" defaultRowHeight="15.75"/>
  <cols>
    <col min="7" max="7" width="10.5" bestFit="1" customWidth="1"/>
    <col min="8" max="8" width="21.125" bestFit="1" customWidth="1"/>
    <col min="15" max="15" width="25" customWidth="1"/>
  </cols>
  <sheetData>
    <row r="6" spans="6:15" ht="16.350000000000001" customHeight="1">
      <c r="F6" s="257" t="s">
        <v>0</v>
      </c>
      <c r="G6" s="249"/>
      <c r="H6" s="249"/>
      <c r="I6" s="249"/>
      <c r="J6" s="249"/>
      <c r="K6" s="249"/>
      <c r="L6" s="249"/>
      <c r="M6" s="249"/>
      <c r="N6" s="249"/>
      <c r="O6" s="247"/>
    </row>
    <row r="7" spans="6:15" ht="16.350000000000001" customHeight="1">
      <c r="F7" s="258"/>
      <c r="G7" s="259"/>
      <c r="H7" s="259"/>
      <c r="I7" s="259"/>
      <c r="J7" s="259"/>
      <c r="K7" s="259"/>
      <c r="L7" s="259"/>
      <c r="M7" s="259"/>
      <c r="N7" s="259"/>
      <c r="O7" s="260"/>
    </row>
    <row r="8" spans="6:15">
      <c r="F8" s="258"/>
      <c r="G8" s="259"/>
      <c r="H8" s="259"/>
      <c r="I8" s="259"/>
      <c r="J8" s="259"/>
      <c r="K8" s="259"/>
      <c r="L8" s="259"/>
      <c r="M8" s="259"/>
      <c r="N8" s="259"/>
      <c r="O8" s="260"/>
    </row>
    <row r="9" spans="6:15">
      <c r="F9" s="258"/>
      <c r="G9" s="259"/>
      <c r="H9" s="259"/>
      <c r="I9" s="259"/>
      <c r="J9" s="259"/>
      <c r="K9" s="259"/>
      <c r="L9" s="259"/>
      <c r="M9" s="259"/>
      <c r="N9" s="259"/>
      <c r="O9" s="260"/>
    </row>
    <row r="10" spans="6:15">
      <c r="F10" s="254"/>
      <c r="G10" s="255"/>
      <c r="H10" s="255"/>
      <c r="I10" s="255"/>
      <c r="J10" s="255"/>
      <c r="K10" s="255"/>
      <c r="L10" s="255"/>
      <c r="M10" s="255"/>
      <c r="N10" s="255"/>
      <c r="O10" s="251"/>
    </row>
    <row r="11" spans="6:15">
      <c r="F11" s="246" t="s">
        <v>1</v>
      </c>
      <c r="G11" s="247"/>
      <c r="H11" s="246" t="s">
        <v>2</v>
      </c>
      <c r="I11" s="249"/>
      <c r="J11" s="247"/>
      <c r="K11" s="252"/>
      <c r="L11" s="249"/>
      <c r="M11" s="1"/>
      <c r="N11" s="1"/>
      <c r="O11" s="2"/>
    </row>
    <row r="12" spans="6:15">
      <c r="F12" s="250" t="s">
        <v>3</v>
      </c>
      <c r="G12" s="251"/>
      <c r="H12" s="250" t="s">
        <v>4</v>
      </c>
      <c r="I12" s="255"/>
      <c r="J12" s="251"/>
      <c r="K12" s="256"/>
      <c r="L12" s="255"/>
      <c r="M12" s="3"/>
      <c r="N12" s="3"/>
      <c r="O12" s="4"/>
    </row>
    <row r="13" spans="6:15">
      <c r="F13" s="253" t="s">
        <v>5</v>
      </c>
      <c r="G13" s="249"/>
      <c r="H13" s="249"/>
      <c r="I13" s="249"/>
      <c r="J13" s="249"/>
      <c r="K13" s="249"/>
      <c r="L13" s="249"/>
      <c r="M13" s="249"/>
      <c r="N13" s="249"/>
      <c r="O13" s="249"/>
    </row>
    <row r="14" spans="6:15">
      <c r="F14" s="254"/>
      <c r="G14" s="255"/>
      <c r="H14" s="255"/>
      <c r="I14" s="255"/>
      <c r="J14" s="255"/>
      <c r="K14" s="255"/>
      <c r="L14" s="255"/>
      <c r="M14" s="255"/>
      <c r="N14" s="255"/>
      <c r="O14" s="255"/>
    </row>
    <row r="15" spans="6:15">
      <c r="F15" s="5" t="s">
        <v>6</v>
      </c>
      <c r="G15" s="5" t="s">
        <v>7</v>
      </c>
      <c r="H15" s="5" t="s">
        <v>8</v>
      </c>
      <c r="I15" s="261" t="s">
        <v>9</v>
      </c>
      <c r="J15" s="243"/>
      <c r="K15" s="243"/>
      <c r="L15" s="243"/>
      <c r="M15" s="243"/>
      <c r="N15" s="243"/>
      <c r="O15" s="244"/>
    </row>
    <row r="16" spans="6:15">
      <c r="F16" s="9" t="s">
        <v>10</v>
      </c>
      <c r="G16" s="20">
        <v>44781</v>
      </c>
      <c r="H16" s="6" t="s">
        <v>11</v>
      </c>
      <c r="I16" s="245" t="s">
        <v>12</v>
      </c>
      <c r="J16" s="243"/>
      <c r="K16" s="243"/>
      <c r="L16" s="243"/>
      <c r="M16" s="243"/>
      <c r="N16" s="243"/>
      <c r="O16" s="244"/>
    </row>
    <row r="17" spans="6:15">
      <c r="F17" s="10" t="s">
        <v>13</v>
      </c>
      <c r="G17" s="20">
        <v>44784</v>
      </c>
      <c r="H17" s="6" t="s">
        <v>14</v>
      </c>
      <c r="I17" s="245" t="s">
        <v>15</v>
      </c>
      <c r="J17" s="243"/>
      <c r="K17" s="243"/>
      <c r="L17" s="243"/>
      <c r="M17" s="243"/>
      <c r="N17" s="243"/>
      <c r="O17" s="244"/>
    </row>
    <row r="18" spans="6:15">
      <c r="F18" s="10" t="s">
        <v>16</v>
      </c>
      <c r="G18" s="20">
        <v>44803</v>
      </c>
      <c r="H18" s="6" t="s">
        <v>11</v>
      </c>
      <c r="I18" s="245" t="s">
        <v>17</v>
      </c>
      <c r="J18" s="243"/>
      <c r="K18" s="243"/>
      <c r="L18" s="243"/>
      <c r="M18" s="243"/>
      <c r="N18" s="243"/>
      <c r="O18" s="244"/>
    </row>
    <row r="19" spans="6:15">
      <c r="F19" s="18" t="s">
        <v>18</v>
      </c>
      <c r="G19" s="20">
        <v>44805</v>
      </c>
      <c r="H19" s="6" t="s">
        <v>14</v>
      </c>
      <c r="I19" s="245" t="s">
        <v>19</v>
      </c>
      <c r="J19" s="243"/>
      <c r="K19" s="243"/>
      <c r="L19" s="243"/>
      <c r="M19" s="243"/>
      <c r="N19" s="243"/>
      <c r="O19" s="244"/>
    </row>
    <row r="20" spans="6:15">
      <c r="F20" s="10" t="s">
        <v>20</v>
      </c>
      <c r="G20" s="20">
        <v>44809</v>
      </c>
      <c r="H20" s="6" t="s">
        <v>14</v>
      </c>
      <c r="I20" s="245" t="s">
        <v>21</v>
      </c>
      <c r="J20" s="243"/>
      <c r="K20" s="243"/>
      <c r="L20" s="243"/>
      <c r="M20" s="243"/>
      <c r="N20" s="243"/>
      <c r="O20" s="244"/>
    </row>
    <row r="21" spans="6:15">
      <c r="F21" s="10" t="s">
        <v>22</v>
      </c>
      <c r="G21" s="20">
        <v>44811</v>
      </c>
      <c r="H21" s="6" t="s">
        <v>14</v>
      </c>
      <c r="I21" s="245" t="s">
        <v>23</v>
      </c>
      <c r="J21" s="243"/>
      <c r="K21" s="243"/>
      <c r="L21" s="243"/>
      <c r="M21" s="243"/>
      <c r="N21" s="243"/>
      <c r="O21" s="244"/>
    </row>
    <row r="22" spans="6:15">
      <c r="F22" s="10" t="s">
        <v>24</v>
      </c>
      <c r="G22" s="20">
        <v>44817</v>
      </c>
      <c r="H22" s="6" t="s">
        <v>14</v>
      </c>
      <c r="I22" s="245" t="s">
        <v>25</v>
      </c>
      <c r="J22" s="243"/>
      <c r="K22" s="243"/>
      <c r="L22" s="243"/>
      <c r="M22" s="243"/>
      <c r="N22" s="243"/>
      <c r="O22" s="244"/>
    </row>
    <row r="23" spans="6:15">
      <c r="F23" s="10" t="s">
        <v>26</v>
      </c>
      <c r="G23" s="20">
        <v>44818</v>
      </c>
      <c r="H23" s="6" t="s">
        <v>14</v>
      </c>
      <c r="I23" s="245" t="s">
        <v>27</v>
      </c>
      <c r="J23" s="243"/>
      <c r="K23" s="243"/>
      <c r="L23" s="243"/>
      <c r="M23" s="243"/>
      <c r="N23" s="243"/>
      <c r="O23" s="244"/>
    </row>
    <row r="24" spans="6:15" ht="15.75" customHeight="1">
      <c r="F24" s="10" t="s">
        <v>28</v>
      </c>
      <c r="G24" s="20">
        <v>44832</v>
      </c>
      <c r="H24" s="6" t="s">
        <v>29</v>
      </c>
      <c r="I24" s="245" t="s">
        <v>30</v>
      </c>
      <c r="J24" s="243"/>
      <c r="K24" s="243"/>
      <c r="L24" s="243"/>
      <c r="M24" s="243"/>
      <c r="N24" s="243"/>
      <c r="O24" s="244"/>
    </row>
    <row r="25" spans="6:15">
      <c r="F25" s="10" t="s">
        <v>31</v>
      </c>
      <c r="G25" s="23">
        <v>44844</v>
      </c>
      <c r="H25" s="6" t="s">
        <v>14</v>
      </c>
      <c r="I25" s="245" t="s">
        <v>32</v>
      </c>
      <c r="J25" s="243"/>
      <c r="K25" s="243"/>
      <c r="L25" s="243"/>
      <c r="M25" s="243"/>
      <c r="N25" s="243"/>
      <c r="O25" s="244"/>
    </row>
    <row r="26" spans="6:15">
      <c r="F26" s="10" t="s">
        <v>33</v>
      </c>
      <c r="G26" s="23">
        <v>44844</v>
      </c>
      <c r="H26" s="6" t="s">
        <v>34</v>
      </c>
      <c r="I26" s="245" t="s">
        <v>35</v>
      </c>
      <c r="J26" s="243"/>
      <c r="K26" s="243"/>
      <c r="L26" s="243"/>
      <c r="M26" s="243"/>
      <c r="N26" s="243"/>
      <c r="O26" s="244"/>
    </row>
    <row r="27" spans="6:15">
      <c r="F27" s="10" t="s">
        <v>36</v>
      </c>
      <c r="G27" s="23">
        <v>44854</v>
      </c>
      <c r="H27" s="6" t="s">
        <v>37</v>
      </c>
      <c r="I27" s="245" t="s">
        <v>38</v>
      </c>
      <c r="J27" s="243"/>
      <c r="K27" s="243"/>
      <c r="L27" s="243"/>
      <c r="M27" s="243"/>
      <c r="N27" s="243"/>
      <c r="O27" s="244"/>
    </row>
    <row r="28" spans="6:15">
      <c r="F28" s="10">
        <v>2.9</v>
      </c>
      <c r="G28" s="23">
        <v>44858</v>
      </c>
      <c r="H28" s="6" t="s">
        <v>34</v>
      </c>
      <c r="I28" s="245" t="s">
        <v>39</v>
      </c>
      <c r="J28" s="243"/>
      <c r="K28" s="243"/>
      <c r="L28" s="243"/>
      <c r="M28" s="243"/>
      <c r="N28" s="243"/>
      <c r="O28" s="244"/>
    </row>
    <row r="29" spans="6:15">
      <c r="F29" s="9" t="s">
        <v>40</v>
      </c>
      <c r="G29" s="23">
        <v>44880</v>
      </c>
      <c r="H29" s="6" t="s">
        <v>14</v>
      </c>
      <c r="I29" s="245" t="s">
        <v>41</v>
      </c>
      <c r="J29" s="243"/>
      <c r="K29" s="243"/>
      <c r="L29" s="243"/>
      <c r="M29" s="243"/>
      <c r="N29" s="243"/>
      <c r="O29" s="244"/>
    </row>
    <row r="30" spans="6:15">
      <c r="F30" s="9" t="s">
        <v>42</v>
      </c>
      <c r="G30" s="23">
        <v>44887</v>
      </c>
      <c r="H30" s="6" t="s">
        <v>14</v>
      </c>
      <c r="I30" s="245" t="s">
        <v>43</v>
      </c>
      <c r="J30" s="243"/>
      <c r="K30" s="243"/>
      <c r="L30" s="243"/>
      <c r="M30" s="243"/>
      <c r="N30" s="243"/>
      <c r="O30" s="244"/>
    </row>
    <row r="31" spans="6:15">
      <c r="F31" s="9" t="s">
        <v>44</v>
      </c>
      <c r="G31" s="23">
        <v>44910</v>
      </c>
      <c r="H31" s="6" t="s">
        <v>45</v>
      </c>
      <c r="I31" s="245" t="s">
        <v>46</v>
      </c>
      <c r="J31" s="243"/>
      <c r="K31" s="243"/>
      <c r="L31" s="243"/>
      <c r="M31" s="243"/>
      <c r="N31" s="243"/>
      <c r="O31" s="244"/>
    </row>
    <row r="32" spans="6:15">
      <c r="F32" s="10">
        <v>3</v>
      </c>
      <c r="G32" s="23">
        <v>44981</v>
      </c>
      <c r="H32" s="6" t="s">
        <v>14</v>
      </c>
      <c r="I32" s="245" t="s">
        <v>47</v>
      </c>
      <c r="J32" s="243"/>
      <c r="K32" s="243"/>
      <c r="L32" s="243"/>
      <c r="M32" s="243"/>
      <c r="N32" s="243"/>
      <c r="O32" s="244"/>
    </row>
    <row r="33" spans="6:15">
      <c r="F33" s="10" t="s">
        <v>48</v>
      </c>
      <c r="G33" s="23">
        <v>45037</v>
      </c>
      <c r="H33" s="6" t="s">
        <v>14</v>
      </c>
      <c r="I33" s="245" t="s">
        <v>49</v>
      </c>
      <c r="J33" s="243"/>
      <c r="K33" s="243"/>
      <c r="L33" s="243"/>
      <c r="M33" s="243"/>
      <c r="N33" s="243"/>
      <c r="O33" s="244"/>
    </row>
    <row r="34" spans="6:15">
      <c r="F34" s="10" t="s">
        <v>50</v>
      </c>
      <c r="G34" s="23">
        <v>45043</v>
      </c>
      <c r="H34" s="6" t="s">
        <v>14</v>
      </c>
      <c r="I34" s="245" t="s">
        <v>51</v>
      </c>
      <c r="J34" s="243"/>
      <c r="K34" s="243"/>
      <c r="L34" s="243"/>
      <c r="M34" s="243"/>
      <c r="N34" s="243"/>
      <c r="O34" s="244"/>
    </row>
    <row r="35" spans="6:15" ht="29.25" customHeight="1">
      <c r="F35" s="9" t="s">
        <v>52</v>
      </c>
      <c r="G35" s="51">
        <v>45092</v>
      </c>
      <c r="H35" s="52" t="s">
        <v>14</v>
      </c>
      <c r="I35" s="248" t="s">
        <v>53</v>
      </c>
      <c r="J35" s="243"/>
      <c r="K35" s="243"/>
      <c r="L35" s="243"/>
      <c r="M35" s="243"/>
      <c r="N35" s="243"/>
      <c r="O35" s="244"/>
    </row>
    <row r="36" spans="6:15" ht="41.1" customHeight="1">
      <c r="F36" s="9" t="s">
        <v>54</v>
      </c>
      <c r="G36" s="51">
        <v>45180</v>
      </c>
      <c r="H36" s="52" t="s">
        <v>14</v>
      </c>
      <c r="I36" s="248" t="s">
        <v>55</v>
      </c>
      <c r="J36" s="243"/>
      <c r="K36" s="243"/>
      <c r="L36" s="243"/>
      <c r="M36" s="243"/>
      <c r="N36" s="243"/>
      <c r="O36" s="244"/>
    </row>
    <row r="37" spans="6:15">
      <c r="F37" s="9" t="s">
        <v>56</v>
      </c>
      <c r="G37" s="51">
        <v>45182</v>
      </c>
      <c r="H37" s="52" t="s">
        <v>14</v>
      </c>
      <c r="I37" s="248" t="s">
        <v>57</v>
      </c>
      <c r="J37" s="243"/>
      <c r="K37" s="243"/>
      <c r="L37" s="243"/>
      <c r="M37" s="243"/>
      <c r="N37" s="243"/>
      <c r="O37" s="244"/>
    </row>
    <row r="38" spans="6:15">
      <c r="F38" s="9" t="s">
        <v>58</v>
      </c>
      <c r="G38" s="51">
        <v>45363</v>
      </c>
      <c r="H38" s="52" t="s">
        <v>14</v>
      </c>
      <c r="I38" s="248" t="s">
        <v>59</v>
      </c>
      <c r="J38" s="243"/>
      <c r="K38" s="243"/>
      <c r="L38" s="243"/>
      <c r="M38" s="243"/>
      <c r="N38" s="243"/>
      <c r="O38" s="244"/>
    </row>
    <row r="39" spans="6:15">
      <c r="F39" s="9" t="s">
        <v>60</v>
      </c>
      <c r="G39" s="51">
        <v>45384</v>
      </c>
      <c r="H39" s="52" t="s">
        <v>14</v>
      </c>
      <c r="I39" s="248" t="s">
        <v>61</v>
      </c>
      <c r="J39" s="243"/>
      <c r="K39" s="243"/>
      <c r="L39" s="243"/>
      <c r="M39" s="243"/>
      <c r="N39" s="243"/>
      <c r="O39" s="244"/>
    </row>
    <row r="40" spans="6:15" ht="54" customHeight="1">
      <c r="F40" s="9" t="s">
        <v>62</v>
      </c>
      <c r="G40" s="51">
        <v>45448</v>
      </c>
      <c r="H40" s="52" t="s">
        <v>14</v>
      </c>
      <c r="I40" s="241" t="s">
        <v>63</v>
      </c>
      <c r="J40" s="243"/>
      <c r="K40" s="243"/>
      <c r="L40" s="243"/>
      <c r="M40" s="243"/>
      <c r="N40" s="243"/>
      <c r="O40" s="244"/>
    </row>
    <row r="41" spans="6:15" ht="15.75" customHeight="1">
      <c r="F41" s="9" t="s">
        <v>64</v>
      </c>
      <c r="G41" s="51">
        <v>45615</v>
      </c>
      <c r="H41" s="52" t="s">
        <v>14</v>
      </c>
      <c r="I41" s="241" t="s">
        <v>65</v>
      </c>
      <c r="J41" s="243"/>
      <c r="K41" s="243"/>
      <c r="L41" s="243"/>
      <c r="M41" s="243"/>
      <c r="N41" s="243"/>
      <c r="O41" s="244"/>
    </row>
    <row r="42" spans="6:15">
      <c r="F42" s="9">
        <v>4</v>
      </c>
      <c r="G42" s="175">
        <v>45730</v>
      </c>
      <c r="H42" s="52" t="s">
        <v>11</v>
      </c>
      <c r="I42" s="241" t="s">
        <v>66</v>
      </c>
      <c r="J42" s="243"/>
      <c r="K42" s="243"/>
      <c r="L42" s="243"/>
      <c r="M42" s="243"/>
      <c r="N42" s="243"/>
      <c r="O42" s="244"/>
    </row>
    <row r="43" spans="6:15">
      <c r="F43" s="9" t="s">
        <v>67</v>
      </c>
      <c r="G43" s="175">
        <v>45938</v>
      </c>
      <c r="H43" s="52" t="s">
        <v>14</v>
      </c>
      <c r="I43" s="241" t="s">
        <v>68</v>
      </c>
      <c r="J43" s="242"/>
      <c r="K43" s="242"/>
      <c r="L43" s="242"/>
      <c r="M43" s="242"/>
      <c r="N43" s="242"/>
      <c r="O43" s="242"/>
    </row>
  </sheetData>
  <mergeCells count="37">
    <mergeCell ref="I41:O41"/>
    <mergeCell ref="I28:O28"/>
    <mergeCell ref="I37:O37"/>
    <mergeCell ref="I22:O22"/>
    <mergeCell ref="I18:O18"/>
    <mergeCell ref="I21:O21"/>
    <mergeCell ref="I24:O24"/>
    <mergeCell ref="I40:O40"/>
    <mergeCell ref="I30:O30"/>
    <mergeCell ref="I34:O34"/>
    <mergeCell ref="I26:O26"/>
    <mergeCell ref="I27:O27"/>
    <mergeCell ref="I36:O36"/>
    <mergeCell ref="I32:O32"/>
    <mergeCell ref="K12:L12"/>
    <mergeCell ref="F6:O10"/>
    <mergeCell ref="I25:O25"/>
    <mergeCell ref="I15:O15"/>
    <mergeCell ref="H12:J12"/>
    <mergeCell ref="I16:O16"/>
    <mergeCell ref="I23:O23"/>
    <mergeCell ref="I43:O43"/>
    <mergeCell ref="I42:O42"/>
    <mergeCell ref="I33:O33"/>
    <mergeCell ref="F11:G11"/>
    <mergeCell ref="I39:O39"/>
    <mergeCell ref="I17:O17"/>
    <mergeCell ref="I29:O29"/>
    <mergeCell ref="I35:O35"/>
    <mergeCell ref="I20:O20"/>
    <mergeCell ref="I38:O38"/>
    <mergeCell ref="H11:J11"/>
    <mergeCell ref="I19:O19"/>
    <mergeCell ref="F12:G12"/>
    <mergeCell ref="K11:L11"/>
    <mergeCell ref="I31:O31"/>
    <mergeCell ref="F13:O1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5">
    <tabColor theme="5"/>
  </sheetPr>
  <dimension ref="A1:F19"/>
  <sheetViews>
    <sheetView zoomScale="130" zoomScaleNormal="130" workbookViewId="0">
      <selection activeCell="D8" sqref="D8"/>
    </sheetView>
  </sheetViews>
  <sheetFormatPr defaultColWidth="8.625" defaultRowHeight="15.75"/>
  <cols>
    <col min="1" max="1" width="8.625" bestFit="1" customWidth="1"/>
    <col min="2" max="2" width="9.125" bestFit="1" customWidth="1"/>
    <col min="3" max="3" width="48.5" bestFit="1" customWidth="1"/>
    <col min="4" max="4" width="21.125" bestFit="1" customWidth="1"/>
    <col min="5" max="5" width="21.625" bestFit="1" customWidth="1"/>
    <col min="6" max="6" width="46.125" bestFit="1" customWidth="1"/>
    <col min="9" max="9" width="20.625" customWidth="1"/>
    <col min="10" max="10" width="21.125" customWidth="1"/>
    <col min="11" max="11" width="11.625" customWidth="1"/>
    <col min="12" max="12" width="10.125" customWidth="1"/>
  </cols>
  <sheetData>
    <row r="1" spans="1:6">
      <c r="A1" t="s">
        <v>69</v>
      </c>
      <c r="B1" t="s">
        <v>70</v>
      </c>
      <c r="C1" t="s">
        <v>71</v>
      </c>
      <c r="D1" t="s">
        <v>72</v>
      </c>
      <c r="E1" t="s">
        <v>73</v>
      </c>
      <c r="F1" t="s">
        <v>74</v>
      </c>
    </row>
    <row r="2" spans="1:6">
      <c r="A2" t="s">
        <v>75</v>
      </c>
      <c r="B2" t="s">
        <v>76</v>
      </c>
      <c r="D2" s="53"/>
      <c r="E2" s="53"/>
      <c r="F2" s="30"/>
    </row>
    <row r="3" spans="1:6">
      <c r="A3" t="s">
        <v>77</v>
      </c>
      <c r="B3" t="s">
        <v>76</v>
      </c>
      <c r="D3" s="53"/>
      <c r="E3" s="53"/>
    </row>
    <row r="4" spans="1:6">
      <c r="A4" t="s">
        <v>78</v>
      </c>
      <c r="B4" t="s">
        <v>76</v>
      </c>
      <c r="D4" s="53"/>
      <c r="E4" s="53"/>
    </row>
    <row r="5" spans="1:6">
      <c r="A5" t="s">
        <v>79</v>
      </c>
      <c r="B5" t="s">
        <v>76</v>
      </c>
      <c r="D5" s="53"/>
      <c r="E5" s="53"/>
    </row>
    <row r="6" spans="1:6">
      <c r="A6" t="s">
        <v>80</v>
      </c>
      <c r="B6" t="s">
        <v>76</v>
      </c>
      <c r="D6" s="53"/>
      <c r="E6" s="53"/>
    </row>
    <row r="7" spans="1:6">
      <c r="A7" t="s">
        <v>81</v>
      </c>
      <c r="B7" t="s">
        <v>76</v>
      </c>
      <c r="D7" s="53">
        <v>46006</v>
      </c>
      <c r="E7" s="53">
        <v>46009</v>
      </c>
      <c r="F7" s="30" t="s">
        <v>14736</v>
      </c>
    </row>
    <row r="8" spans="1:6">
      <c r="A8" t="s">
        <v>83</v>
      </c>
      <c r="B8" t="s">
        <v>76</v>
      </c>
      <c r="D8" s="53"/>
      <c r="E8" s="53"/>
    </row>
    <row r="19" spans="6:6">
      <c r="F19" t="s">
        <v>84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3">
    <tabColor theme="6"/>
  </sheetPr>
  <dimension ref="C3:Z33"/>
  <sheetViews>
    <sheetView topLeftCell="B1" workbookViewId="0">
      <selection activeCell="G16" sqref="G16"/>
    </sheetView>
  </sheetViews>
  <sheetFormatPr defaultColWidth="11" defaultRowHeight="15.75"/>
  <cols>
    <col min="11" max="11" width="14.625" customWidth="1"/>
  </cols>
  <sheetData>
    <row r="3" spans="3:26" ht="16.5" customHeight="1" thickBot="1"/>
    <row r="4" spans="3:26" ht="24" customHeight="1" thickBot="1">
      <c r="C4" s="273" t="s">
        <v>85</v>
      </c>
      <c r="D4" s="274"/>
      <c r="E4" s="274"/>
      <c r="F4" s="274"/>
      <c r="G4" s="274"/>
      <c r="H4" s="274"/>
      <c r="I4" s="274"/>
      <c r="J4" s="274"/>
      <c r="K4" s="274"/>
      <c r="L4" s="274"/>
      <c r="M4" s="274"/>
      <c r="N4" s="274"/>
      <c r="O4" s="275"/>
    </row>
    <row r="5" spans="3:26">
      <c r="C5" s="13"/>
      <c r="D5" s="12"/>
      <c r="E5" s="12"/>
      <c r="F5" s="12"/>
      <c r="G5" s="12"/>
      <c r="H5" s="12"/>
      <c r="I5" s="12"/>
      <c r="J5" s="12"/>
      <c r="K5" s="12"/>
      <c r="L5" s="12"/>
      <c r="M5" s="12"/>
      <c r="N5" s="12"/>
      <c r="O5" s="14"/>
    </row>
    <row r="6" spans="3:26">
      <c r="C6" s="13"/>
      <c r="D6" s="17" t="s">
        <v>86</v>
      </c>
      <c r="E6" s="11"/>
      <c r="F6" s="277" t="s">
        <v>87</v>
      </c>
      <c r="G6" s="243"/>
      <c r="H6" s="243"/>
      <c r="I6" s="244"/>
      <c r="J6" s="11"/>
      <c r="K6" s="277" t="s">
        <v>88</v>
      </c>
      <c r="L6" s="243"/>
      <c r="M6" s="243"/>
      <c r="N6" s="244"/>
      <c r="O6" s="14"/>
      <c r="T6" s="277" t="s">
        <v>89</v>
      </c>
      <c r="U6" s="243"/>
      <c r="V6" s="243"/>
      <c r="W6" s="244"/>
      <c r="X6" s="279" t="s">
        <v>90</v>
      </c>
      <c r="Y6" s="259"/>
      <c r="Z6" s="259"/>
    </row>
    <row r="7" spans="3:26">
      <c r="C7" s="13"/>
      <c r="D7" s="15" t="s">
        <v>75</v>
      </c>
      <c r="E7" s="109" t="s">
        <v>91</v>
      </c>
      <c r="F7" t="s">
        <v>91</v>
      </c>
      <c r="J7" s="11"/>
      <c r="K7" s="16" t="s">
        <v>92</v>
      </c>
      <c r="L7" s="264" t="s">
        <v>93</v>
      </c>
      <c r="M7" s="243"/>
      <c r="N7" s="244"/>
      <c r="O7" s="14"/>
      <c r="T7" s="16" t="s">
        <v>94</v>
      </c>
      <c r="U7" s="264" t="s">
        <v>95</v>
      </c>
      <c r="V7" s="243"/>
      <c r="W7" s="244"/>
      <c r="X7" t="s">
        <v>96</v>
      </c>
    </row>
    <row r="8" spans="3:26">
      <c r="C8" s="13"/>
      <c r="D8" s="15" t="s">
        <v>77</v>
      </c>
      <c r="E8" s="109" t="s">
        <v>97</v>
      </c>
      <c r="F8" s="16" t="s">
        <v>98</v>
      </c>
      <c r="G8" s="276" t="s">
        <v>99</v>
      </c>
      <c r="H8" s="243"/>
      <c r="I8" s="244"/>
      <c r="J8" s="11"/>
      <c r="K8" s="59" t="s">
        <v>100</v>
      </c>
      <c r="L8" s="264" t="s">
        <v>101</v>
      </c>
      <c r="M8" s="243"/>
      <c r="N8" s="244"/>
      <c r="O8" s="14"/>
      <c r="T8" s="16" t="s">
        <v>102</v>
      </c>
      <c r="U8" s="264" t="s">
        <v>103</v>
      </c>
      <c r="V8" s="243"/>
      <c r="W8" s="244"/>
      <c r="X8" t="s">
        <v>104</v>
      </c>
    </row>
    <row r="9" spans="3:26">
      <c r="C9" s="13"/>
      <c r="D9" s="15" t="s">
        <v>79</v>
      </c>
      <c r="E9" s="109" t="s">
        <v>105</v>
      </c>
      <c r="F9" s="16" t="s">
        <v>106</v>
      </c>
      <c r="G9" s="219" t="s">
        <v>107</v>
      </c>
      <c r="H9" s="214"/>
      <c r="I9" s="215"/>
      <c r="J9" s="11"/>
      <c r="K9" s="58" t="s">
        <v>108</v>
      </c>
      <c r="L9" s="264" t="s">
        <v>109</v>
      </c>
      <c r="M9" s="243"/>
      <c r="N9" s="244"/>
      <c r="O9" s="14"/>
      <c r="T9" s="16" t="s">
        <v>110</v>
      </c>
      <c r="U9" s="264" t="s">
        <v>111</v>
      </c>
      <c r="V9" s="243"/>
      <c r="W9" s="244"/>
      <c r="X9" t="s">
        <v>112</v>
      </c>
    </row>
    <row r="10" spans="3:26">
      <c r="C10" s="13"/>
      <c r="D10" s="15" t="s">
        <v>83</v>
      </c>
      <c r="E10" s="109" t="s">
        <v>113</v>
      </c>
      <c r="F10" s="16" t="s">
        <v>114</v>
      </c>
      <c r="G10" s="218" t="s">
        <v>115</v>
      </c>
      <c r="H10" s="214"/>
      <c r="I10" s="215"/>
      <c r="J10" s="11"/>
      <c r="K10" s="57" t="s">
        <v>116</v>
      </c>
      <c r="L10" s="264" t="s">
        <v>117</v>
      </c>
      <c r="M10" s="243"/>
      <c r="N10" s="244"/>
      <c r="O10" s="14"/>
    </row>
    <row r="11" spans="3:26">
      <c r="C11" s="13"/>
      <c r="D11" s="15" t="s">
        <v>118</v>
      </c>
      <c r="E11" s="109" t="s">
        <v>119</v>
      </c>
      <c r="F11" s="16" t="s">
        <v>120</v>
      </c>
      <c r="G11" s="218" t="s">
        <v>121</v>
      </c>
      <c r="H11" s="214"/>
      <c r="I11" s="215"/>
      <c r="J11" s="11"/>
      <c r="K11" s="16" t="s">
        <v>122</v>
      </c>
      <c r="L11" s="264" t="s">
        <v>123</v>
      </c>
      <c r="M11" s="243"/>
      <c r="N11" s="244"/>
      <c r="O11" s="14"/>
    </row>
    <row r="12" spans="3:26">
      <c r="C12" s="13"/>
      <c r="D12" s="15" t="s">
        <v>80</v>
      </c>
      <c r="E12" s="109" t="s">
        <v>124</v>
      </c>
      <c r="F12" s="16" t="s">
        <v>125</v>
      </c>
      <c r="G12" s="219" t="s">
        <v>126</v>
      </c>
      <c r="H12" s="214"/>
      <c r="I12" s="215"/>
      <c r="J12" s="11"/>
      <c r="K12" s="59" t="s">
        <v>127</v>
      </c>
      <c r="L12" s="264" t="s">
        <v>128</v>
      </c>
      <c r="M12" s="243"/>
      <c r="N12" s="244"/>
      <c r="O12" s="14"/>
      <c r="S12" s="278" t="s">
        <v>129</v>
      </c>
      <c r="T12" s="259"/>
      <c r="U12" s="259"/>
      <c r="V12" s="259"/>
      <c r="W12" s="259"/>
      <c r="X12" s="259"/>
    </row>
    <row r="13" spans="3:26">
      <c r="C13" s="13"/>
      <c r="D13" s="15" t="s">
        <v>81</v>
      </c>
      <c r="E13" s="109" t="s">
        <v>130</v>
      </c>
      <c r="F13" s="16" t="s">
        <v>131</v>
      </c>
      <c r="G13" s="219" t="s">
        <v>132</v>
      </c>
      <c r="H13" s="214"/>
      <c r="I13" s="215"/>
      <c r="J13" s="11"/>
      <c r="K13" s="60" t="s">
        <v>133</v>
      </c>
      <c r="L13" s="264" t="s">
        <v>134</v>
      </c>
      <c r="M13" s="243"/>
      <c r="N13" s="244"/>
      <c r="O13" s="14"/>
      <c r="S13" s="259"/>
      <c r="T13" s="259"/>
      <c r="U13" s="259"/>
      <c r="V13" s="259"/>
      <c r="W13" s="259"/>
      <c r="X13" s="259"/>
    </row>
    <row r="14" spans="3:26">
      <c r="C14" s="13"/>
      <c r="D14" s="15" t="s">
        <v>78</v>
      </c>
      <c r="E14" s="109" t="s">
        <v>135</v>
      </c>
      <c r="F14" s="16" t="s">
        <v>136</v>
      </c>
      <c r="G14" s="219" t="s">
        <v>137</v>
      </c>
      <c r="H14" s="214"/>
      <c r="I14" s="215"/>
      <c r="J14" s="11"/>
      <c r="K14" s="57" t="s">
        <v>138</v>
      </c>
      <c r="L14" s="264" t="s">
        <v>139</v>
      </c>
      <c r="M14" s="243"/>
      <c r="N14" s="244"/>
      <c r="O14" s="14"/>
      <c r="S14" s="259"/>
      <c r="T14" s="259"/>
      <c r="U14" s="259"/>
      <c r="V14" s="259"/>
      <c r="W14" s="259"/>
      <c r="X14" s="259"/>
    </row>
    <row r="15" spans="3:26">
      <c r="C15" s="13"/>
      <c r="D15" s="11"/>
      <c r="E15" s="109" t="s">
        <v>140</v>
      </c>
      <c r="F15" s="16" t="s">
        <v>141</v>
      </c>
      <c r="G15" s="224" t="s">
        <v>142</v>
      </c>
      <c r="H15" s="216"/>
      <c r="I15" s="217"/>
      <c r="J15" s="11"/>
      <c r="K15" s="11"/>
      <c r="L15" s="11"/>
      <c r="M15" s="11"/>
      <c r="N15" s="11"/>
      <c r="O15" s="14"/>
      <c r="S15" s="259"/>
      <c r="T15" s="259"/>
      <c r="U15" s="259"/>
      <c r="V15" s="259"/>
      <c r="W15" s="259"/>
      <c r="X15" s="259"/>
    </row>
    <row r="16" spans="3:26">
      <c r="C16" s="13"/>
      <c r="D16" s="11"/>
      <c r="E16" s="109" t="s">
        <v>143</v>
      </c>
      <c r="F16" s="112" t="s">
        <v>144</v>
      </c>
      <c r="G16" s="221" t="s">
        <v>145</v>
      </c>
      <c r="H16" s="222"/>
      <c r="I16" s="223"/>
      <c r="J16" s="11"/>
      <c r="K16" s="11"/>
      <c r="L16" s="11"/>
      <c r="M16" s="11"/>
      <c r="N16" s="11"/>
      <c r="O16" s="14"/>
      <c r="S16" s="259"/>
      <c r="T16" s="259"/>
      <c r="U16" s="259"/>
      <c r="V16" s="259"/>
      <c r="W16" s="259"/>
      <c r="X16" s="259"/>
    </row>
    <row r="17" spans="3:17">
      <c r="C17" s="13"/>
      <c r="D17" s="11"/>
      <c r="E17" s="109" t="s">
        <v>146</v>
      </c>
      <c r="F17" s="113" t="s">
        <v>147</v>
      </c>
      <c r="G17" s="220" t="s">
        <v>148</v>
      </c>
      <c r="H17" s="114"/>
      <c r="I17" s="116"/>
      <c r="J17" s="11"/>
      <c r="K17" s="11"/>
      <c r="L17" s="11"/>
      <c r="M17" s="11"/>
      <c r="N17" s="11"/>
      <c r="O17" s="14"/>
    </row>
    <row r="18" spans="3:17">
      <c r="C18" s="13"/>
      <c r="D18" s="11"/>
      <c r="E18" s="109" t="s">
        <v>149</v>
      </c>
      <c r="F18" s="113" t="s">
        <v>150</v>
      </c>
      <c r="G18" s="272" t="s">
        <v>151</v>
      </c>
      <c r="H18" s="255"/>
      <c r="I18" s="251"/>
      <c r="J18" s="11"/>
      <c r="K18" s="11"/>
      <c r="L18" s="11"/>
      <c r="M18" s="11"/>
      <c r="N18" s="11"/>
      <c r="O18" s="14"/>
    </row>
    <row r="19" spans="3:17">
      <c r="C19" s="13"/>
      <c r="D19" s="11"/>
      <c r="E19" s="109"/>
      <c r="F19" s="16"/>
      <c r="G19" s="130"/>
      <c r="H19" s="131"/>
      <c r="I19" s="132"/>
      <c r="J19" s="11"/>
      <c r="K19" s="11"/>
      <c r="L19" s="11"/>
      <c r="M19" s="11"/>
      <c r="N19" s="11"/>
      <c r="O19" s="14"/>
    </row>
    <row r="20" spans="3:17">
      <c r="C20" s="115"/>
      <c r="D20" s="114"/>
      <c r="E20" s="114"/>
      <c r="F20" s="114"/>
      <c r="G20" s="114"/>
      <c r="H20" s="114"/>
      <c r="I20" s="114"/>
      <c r="J20" s="114"/>
      <c r="K20" s="114"/>
      <c r="L20" s="114"/>
      <c r="M20" s="114"/>
      <c r="N20" s="114"/>
      <c r="O20" s="116"/>
    </row>
    <row r="25" spans="3:17" ht="16.5" customHeight="1" thickBot="1"/>
    <row r="26" spans="3:17">
      <c r="I26" s="128" t="s">
        <v>152</v>
      </c>
      <c r="J26" s="270" t="s">
        <v>153</v>
      </c>
      <c r="K26" s="271"/>
      <c r="O26" t="s">
        <v>154</v>
      </c>
    </row>
    <row r="27" spans="3:17">
      <c r="I27" s="29" t="s">
        <v>76</v>
      </c>
      <c r="J27" s="265" t="s">
        <v>155</v>
      </c>
      <c r="K27" s="266"/>
      <c r="O27" t="s">
        <v>156</v>
      </c>
      <c r="P27" t="s">
        <v>157</v>
      </c>
    </row>
    <row r="28" spans="3:17">
      <c r="I28" s="29" t="s">
        <v>82</v>
      </c>
      <c r="J28" s="269" t="s">
        <v>158</v>
      </c>
      <c r="K28" s="266"/>
      <c r="O28" t="s">
        <v>108</v>
      </c>
      <c r="P28" t="s">
        <v>159</v>
      </c>
      <c r="Q28" t="s">
        <v>160</v>
      </c>
    </row>
    <row r="29" spans="3:17" ht="16.5" customHeight="1" thickBot="1">
      <c r="I29" s="129" t="s">
        <v>161</v>
      </c>
      <c r="J29" s="267" t="s">
        <v>162</v>
      </c>
      <c r="K29" s="268"/>
      <c r="O29" t="s">
        <v>108</v>
      </c>
      <c r="P29" t="s">
        <v>159</v>
      </c>
      <c r="Q29" t="s">
        <v>163</v>
      </c>
    </row>
    <row r="30" spans="3:17" ht="15.75" customHeight="1">
      <c r="I30" s="262" t="s">
        <v>164</v>
      </c>
      <c r="J30" s="263"/>
      <c r="K30" s="263"/>
      <c r="O30" t="s">
        <v>108</v>
      </c>
      <c r="P30" t="s">
        <v>159</v>
      </c>
      <c r="Q30" t="s">
        <v>165</v>
      </c>
    </row>
    <row r="31" spans="3:17">
      <c r="I31" s="259"/>
      <c r="J31" s="259"/>
      <c r="K31" s="259"/>
      <c r="O31" t="s">
        <v>108</v>
      </c>
      <c r="P31" t="s">
        <v>159</v>
      </c>
      <c r="Q31" t="s">
        <v>166</v>
      </c>
    </row>
    <row r="32" spans="3:17">
      <c r="M32" s="30"/>
      <c r="O32" t="s">
        <v>108</v>
      </c>
      <c r="P32" t="s">
        <v>159</v>
      </c>
      <c r="Q32" t="s">
        <v>167</v>
      </c>
    </row>
    <row r="33" spans="15:15">
      <c r="O33" t="s">
        <v>116</v>
      </c>
    </row>
  </sheetData>
  <mergeCells count="24">
    <mergeCell ref="L8:N8"/>
    <mergeCell ref="L14:N14"/>
    <mergeCell ref="C4:O4"/>
    <mergeCell ref="U9:W9"/>
    <mergeCell ref="L7:N7"/>
    <mergeCell ref="L12:N12"/>
    <mergeCell ref="G8:I8"/>
    <mergeCell ref="T6:W6"/>
    <mergeCell ref="U7:W7"/>
    <mergeCell ref="S12:X16"/>
    <mergeCell ref="X6:Z6"/>
    <mergeCell ref="K6:N6"/>
    <mergeCell ref="L10:N10"/>
    <mergeCell ref="U8:W8"/>
    <mergeCell ref="F6:I6"/>
    <mergeCell ref="I30:K31"/>
    <mergeCell ref="L9:N9"/>
    <mergeCell ref="J27:K27"/>
    <mergeCell ref="J29:K29"/>
    <mergeCell ref="J28:K28"/>
    <mergeCell ref="J26:K26"/>
    <mergeCell ref="L11:N11"/>
    <mergeCell ref="L13:N13"/>
    <mergeCell ref="G18:I18"/>
  </mergeCell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FFC000"/>
  </sheetPr>
  <dimension ref="A1:F3"/>
  <sheetViews>
    <sheetView workbookViewId="0">
      <selection activeCell="J16" sqref="J16"/>
    </sheetView>
  </sheetViews>
  <sheetFormatPr defaultColWidth="8.625" defaultRowHeight="15.75"/>
  <sheetData>
    <row r="1" spans="1:6">
      <c r="A1" s="117" t="s">
        <v>69</v>
      </c>
      <c r="B1" s="118" t="s">
        <v>70</v>
      </c>
      <c r="C1" s="118" t="s">
        <v>71</v>
      </c>
      <c r="D1" s="118" t="s">
        <v>72</v>
      </c>
      <c r="E1" s="118" t="s">
        <v>73</v>
      </c>
      <c r="F1" s="119" t="s">
        <v>74</v>
      </c>
    </row>
    <row r="2" spans="1:6">
      <c r="A2" t="s">
        <v>168</v>
      </c>
      <c r="B2" t="s">
        <v>76</v>
      </c>
    </row>
    <row r="3" spans="1:6">
      <c r="A3" t="s">
        <v>169</v>
      </c>
      <c r="B3" t="s">
        <v>76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2">
    <tabColor theme="4"/>
  </sheetPr>
  <dimension ref="A1:CA7437"/>
  <sheetViews>
    <sheetView tabSelected="1" zoomScale="55" zoomScaleNormal="55" workbookViewId="0">
      <pane xSplit="2" ySplit="11" topLeftCell="F12" activePane="bottomRight" state="frozen"/>
      <selection pane="topRight" activeCell="C1" sqref="C1"/>
      <selection pane="bottomLeft" activeCell="Y7400" sqref="Y7400"/>
      <selection pane="bottomRight" activeCell="W7445" sqref="W7445"/>
    </sheetView>
  </sheetViews>
  <sheetFormatPr defaultColWidth="11" defaultRowHeight="15.75"/>
  <cols>
    <col min="1" max="1" width="13.5" style="72" bestFit="1" customWidth="1"/>
    <col min="2" max="2" width="45.5" style="72" customWidth="1"/>
    <col min="3" max="3" width="10.625" style="72" customWidth="1"/>
    <col min="4" max="4" width="24.125" style="72" bestFit="1" customWidth="1"/>
    <col min="5" max="5" width="20.625" style="107" customWidth="1"/>
    <col min="6" max="6" width="11" style="72" bestFit="1" customWidth="1"/>
    <col min="7" max="7" width="16.125" style="107" customWidth="1"/>
    <col min="8" max="8" width="9.625" style="72" customWidth="1"/>
    <col min="9" max="9" width="12.5" style="72" customWidth="1"/>
    <col min="10" max="10" width="13.125" style="72" customWidth="1"/>
    <col min="11" max="11" width="10.625" style="72" customWidth="1"/>
    <col min="12" max="12" width="12.125" style="72" customWidth="1"/>
    <col min="13" max="13" width="23.625" style="72" customWidth="1"/>
    <col min="14" max="14" width="15.625" style="72" customWidth="1"/>
    <col min="15" max="15" width="20.125" style="72" customWidth="1"/>
    <col min="16" max="16" width="21.625" style="72" customWidth="1"/>
    <col min="17" max="17" width="16.625" style="72" customWidth="1"/>
    <col min="18" max="18" width="17.5" style="72" customWidth="1"/>
    <col min="19" max="19" width="18" style="72" customWidth="1"/>
    <col min="20" max="20" width="15.5" style="72" customWidth="1"/>
    <col min="21" max="21" width="18.5" style="72" customWidth="1"/>
    <col min="22" max="22" width="20.125" style="72" bestFit="1" customWidth="1"/>
    <col min="23" max="23" width="12" style="72" customWidth="1"/>
    <col min="24" max="24" width="14" style="72" bestFit="1" customWidth="1"/>
    <col min="25" max="25" width="123.125" style="144" bestFit="1" customWidth="1"/>
    <col min="26" max="27" width="11" style="72" hidden="1" customWidth="1"/>
    <col min="28" max="28" width="24.625" style="72" hidden="1" customWidth="1"/>
    <col min="29" max="29" width="25.875" style="72" hidden="1" customWidth="1"/>
    <col min="30" max="30" width="11" style="72" hidden="1" customWidth="1"/>
    <col min="31" max="38" width="11" hidden="1" customWidth="1"/>
    <col min="39" max="39" width="16.625" hidden="1" customWidth="1"/>
    <col min="40" max="40" width="23.125" hidden="1" customWidth="1"/>
    <col min="41" max="42" width="22.125" hidden="1" customWidth="1"/>
    <col min="43" max="43" width="21.625" hidden="1" customWidth="1"/>
    <col min="44" max="44" width="22.125" hidden="1" customWidth="1"/>
    <col min="45" max="45" width="19" hidden="1" customWidth="1"/>
    <col min="46" max="46" width="21.625" hidden="1" customWidth="1"/>
    <col min="47" max="47" width="19.125" hidden="1" customWidth="1"/>
    <col min="48" max="48" width="18.625" hidden="1" customWidth="1"/>
    <col min="49" max="49" width="14.125" hidden="1" customWidth="1"/>
    <col min="50" max="51" width="15.625" hidden="1" customWidth="1"/>
    <col min="52" max="52" width="15.125" hidden="1" customWidth="1"/>
    <col min="53" max="53" width="14.5" hidden="1" customWidth="1"/>
    <col min="54" max="55" width="11" hidden="1" customWidth="1"/>
    <col min="56" max="56" width="14" hidden="1" customWidth="1"/>
    <col min="57" max="57" width="13.125" hidden="1" customWidth="1"/>
    <col min="58" max="58" width="11" hidden="1" customWidth="1"/>
    <col min="59" max="59" width="14.625" hidden="1" customWidth="1"/>
    <col min="60" max="60" width="17.625" hidden="1" customWidth="1"/>
    <col min="61" max="61" width="16" hidden="1" customWidth="1"/>
    <col min="62" max="62" width="19.125" hidden="1" customWidth="1"/>
    <col min="63" max="63" width="13.625" hidden="1" customWidth="1"/>
    <col min="64" max="64" width="255.625" bestFit="1" customWidth="1"/>
    <col min="65" max="66" width="22" style="137" bestFit="1" customWidth="1"/>
    <col min="67" max="67" width="22" bestFit="1" customWidth="1"/>
    <col min="68" max="68" width="21" bestFit="1" customWidth="1"/>
    <col min="69" max="69" width="20.125" bestFit="1" customWidth="1"/>
    <col min="70" max="71" width="21.625" bestFit="1" customWidth="1"/>
    <col min="72" max="72" width="21.5" bestFit="1" customWidth="1"/>
    <col min="73" max="73" width="29.625" bestFit="1" customWidth="1"/>
    <col min="74" max="74" width="22" bestFit="1" customWidth="1"/>
    <col min="77" max="77" width="11.625" bestFit="1" customWidth="1"/>
  </cols>
  <sheetData>
    <row r="1" spans="1:79" ht="6" customHeight="1" thickBot="1">
      <c r="A1" s="71"/>
      <c r="B1" s="71"/>
      <c r="C1" s="71"/>
      <c r="D1" s="71"/>
      <c r="E1" s="138"/>
      <c r="F1" s="71"/>
      <c r="G1" s="138"/>
      <c r="H1" s="71"/>
      <c r="I1" s="71"/>
      <c r="J1" s="71"/>
      <c r="K1" s="71"/>
      <c r="L1" s="71"/>
      <c r="M1" s="71"/>
      <c r="N1" s="71"/>
      <c r="O1" s="71"/>
      <c r="P1" s="71"/>
      <c r="Q1" s="71"/>
      <c r="R1" s="71"/>
      <c r="S1" s="71"/>
      <c r="T1" s="71"/>
      <c r="U1" s="71"/>
      <c r="V1" s="71"/>
      <c r="W1" s="71"/>
      <c r="X1" s="71"/>
    </row>
    <row r="2" spans="1:79" ht="15" customHeight="1" thickBot="1">
      <c r="A2" s="280"/>
      <c r="B2" s="281"/>
      <c r="C2" s="281"/>
      <c r="D2" s="281"/>
      <c r="E2" s="281"/>
      <c r="F2" s="73" t="s">
        <v>170</v>
      </c>
      <c r="G2" s="140"/>
      <c r="H2" s="74"/>
      <c r="I2" s="74"/>
      <c r="J2" s="74"/>
      <c r="K2" s="74"/>
      <c r="L2" s="74"/>
      <c r="M2" s="75"/>
      <c r="N2" s="71"/>
      <c r="O2" s="71"/>
      <c r="P2" s="71"/>
      <c r="R2" s="71"/>
      <c r="S2" s="71"/>
      <c r="T2" s="71"/>
      <c r="U2" s="71"/>
      <c r="V2" s="71"/>
      <c r="W2" s="173" t="s">
        <v>75</v>
      </c>
      <c r="X2" s="173" t="s">
        <v>76</v>
      </c>
      <c r="Y2" s="173"/>
    </row>
    <row r="3" spans="1:79" ht="20.25" customHeight="1" thickBot="1">
      <c r="A3" s="282"/>
      <c r="B3" s="283"/>
      <c r="C3" s="283"/>
      <c r="D3" s="283"/>
      <c r="E3" s="283"/>
      <c r="F3" s="286" t="s">
        <v>171</v>
      </c>
      <c r="G3" s="283"/>
      <c r="H3" s="283"/>
      <c r="I3" s="283"/>
      <c r="J3" s="283"/>
      <c r="K3" s="283"/>
      <c r="L3" s="283"/>
      <c r="M3" s="283"/>
      <c r="N3" s="71"/>
      <c r="O3" s="71"/>
      <c r="P3" s="71"/>
      <c r="Q3" s="76" t="s">
        <v>172</v>
      </c>
      <c r="R3" s="77">
        <v>228.92361111111109</v>
      </c>
      <c r="S3" s="71"/>
      <c r="T3" s="78" t="s">
        <v>173</v>
      </c>
      <c r="U3" s="77">
        <v>218.25</v>
      </c>
      <c r="V3" s="71"/>
      <c r="W3" s="173" t="s">
        <v>77</v>
      </c>
      <c r="X3" s="173" t="s">
        <v>76</v>
      </c>
      <c r="Y3" s="173"/>
    </row>
    <row r="4" spans="1:79" ht="20.25" customHeight="1" thickBot="1">
      <c r="A4" s="282"/>
      <c r="B4" s="283"/>
      <c r="C4" s="283"/>
      <c r="D4" s="283"/>
      <c r="E4" s="283"/>
      <c r="F4" s="283"/>
      <c r="G4" s="283"/>
      <c r="H4" s="283"/>
      <c r="I4" s="283"/>
      <c r="J4" s="283"/>
      <c r="K4" s="283"/>
      <c r="L4" s="283"/>
      <c r="M4" s="283"/>
      <c r="N4" s="71"/>
      <c r="O4" s="71"/>
      <c r="P4" s="71"/>
      <c r="Q4" s="79" t="s">
        <v>174</v>
      </c>
      <c r="R4" s="77">
        <v>228.92361111111109</v>
      </c>
      <c r="S4" s="71"/>
      <c r="T4" s="79" t="s">
        <v>175</v>
      </c>
      <c r="U4" s="77">
        <v>218.25</v>
      </c>
      <c r="V4" s="71"/>
      <c r="W4" s="173" t="s">
        <v>78</v>
      </c>
      <c r="X4" s="173" t="s">
        <v>76</v>
      </c>
      <c r="Y4" s="173"/>
    </row>
    <row r="5" spans="1:79" ht="20.25" customHeight="1" thickBot="1">
      <c r="A5" s="282"/>
      <c r="B5" s="283"/>
      <c r="C5" s="283"/>
      <c r="D5" s="283"/>
      <c r="E5" s="283"/>
      <c r="F5" s="80" t="s">
        <v>176</v>
      </c>
      <c r="G5" s="287" t="s">
        <v>177</v>
      </c>
      <c r="H5" s="288"/>
      <c r="I5" s="81" t="s">
        <v>6</v>
      </c>
      <c r="J5" s="81" t="s">
        <v>52</v>
      </c>
      <c r="K5" s="82"/>
      <c r="L5" s="83" t="s">
        <v>178</v>
      </c>
      <c r="M5" s="84">
        <v>45092</v>
      </c>
      <c r="N5" s="71"/>
      <c r="O5" s="71"/>
      <c r="P5" s="71"/>
      <c r="Q5" s="71"/>
      <c r="R5" s="71"/>
      <c r="S5" s="71"/>
      <c r="T5" s="71"/>
      <c r="U5" s="71"/>
      <c r="V5" s="71"/>
      <c r="W5" s="173" t="s">
        <v>79</v>
      </c>
      <c r="X5" s="173" t="s">
        <v>76</v>
      </c>
      <c r="Y5" s="173"/>
    </row>
    <row r="6" spans="1:79" ht="16.350000000000001" customHeight="1">
      <c r="A6" s="85"/>
      <c r="C6" s="85"/>
      <c r="D6" s="85"/>
      <c r="E6" s="139"/>
      <c r="F6" s="85"/>
      <c r="G6" s="139"/>
      <c r="H6" s="85"/>
      <c r="I6" s="85"/>
      <c r="J6" s="85"/>
      <c r="K6" s="85"/>
      <c r="L6" s="85"/>
      <c r="M6" s="85" t="s">
        <v>179</v>
      </c>
      <c r="N6" s="85"/>
      <c r="O6" s="85"/>
      <c r="P6" s="85"/>
      <c r="R6" s="71"/>
      <c r="S6" s="86"/>
      <c r="T6" s="71"/>
      <c r="U6" s="71"/>
      <c r="V6" s="71"/>
      <c r="W6" s="173" t="s">
        <v>80</v>
      </c>
      <c r="X6" s="173" t="s">
        <v>76</v>
      </c>
      <c r="Y6" s="173"/>
    </row>
    <row r="7" spans="1:79" ht="16.350000000000001" customHeight="1">
      <c r="A7" s="71"/>
      <c r="B7" s="71"/>
      <c r="C7" s="71"/>
      <c r="D7" s="85" t="s">
        <v>84</v>
      </c>
      <c r="E7" s="139"/>
      <c r="F7" s="85"/>
      <c r="G7" s="139"/>
      <c r="H7" s="85"/>
      <c r="I7" s="85"/>
      <c r="O7" s="85"/>
      <c r="P7" s="85"/>
      <c r="R7" s="71"/>
      <c r="V7" s="71"/>
      <c r="W7" s="173" t="s">
        <v>81</v>
      </c>
      <c r="X7" s="173" t="s">
        <v>76</v>
      </c>
      <c r="Y7" s="173"/>
    </row>
    <row r="8" spans="1:79" ht="15" customHeight="1">
      <c r="A8" s="71"/>
      <c r="B8" s="71" t="s">
        <v>195</v>
      </c>
      <c r="C8" s="71"/>
      <c r="D8" s="71"/>
      <c r="E8" s="138"/>
      <c r="F8" s="71"/>
      <c r="G8" s="138"/>
      <c r="H8" s="71"/>
      <c r="I8" s="71"/>
      <c r="O8" s="71"/>
      <c r="P8" s="71"/>
      <c r="V8" s="71"/>
      <c r="W8" s="173" t="s">
        <v>83</v>
      </c>
      <c r="X8" s="173" t="s">
        <v>76</v>
      </c>
      <c r="Y8" s="173"/>
    </row>
    <row r="9" spans="1:79" ht="7.35" customHeight="1" thickBot="1">
      <c r="A9" s="87"/>
      <c r="B9" s="71"/>
      <c r="C9" s="71"/>
      <c r="D9" s="71"/>
      <c r="E9" s="138"/>
      <c r="F9" s="71"/>
      <c r="G9" s="138"/>
      <c r="H9" s="71"/>
      <c r="I9" s="71"/>
      <c r="O9" s="71"/>
      <c r="P9" s="71"/>
      <c r="Q9" s="71"/>
      <c r="R9" s="71"/>
      <c r="S9" s="71"/>
      <c r="T9" s="71"/>
      <c r="U9" s="71"/>
      <c r="V9" s="71"/>
      <c r="W9" s="71"/>
      <c r="X9" s="71"/>
    </row>
    <row r="10" spans="1:79" ht="16.5" customHeight="1" thickBot="1">
      <c r="A10" s="88"/>
      <c r="B10" s="89" t="s">
        <v>84</v>
      </c>
      <c r="C10" s="89"/>
      <c r="D10" s="90"/>
      <c r="E10" s="284" t="s">
        <v>180</v>
      </c>
      <c r="F10" s="285"/>
      <c r="G10" s="284" t="s">
        <v>181</v>
      </c>
      <c r="H10" s="285"/>
      <c r="I10" s="284" t="s">
        <v>182</v>
      </c>
      <c r="J10" s="285"/>
      <c r="K10" s="284" t="s">
        <v>183</v>
      </c>
      <c r="L10" s="285"/>
      <c r="M10" s="285"/>
      <c r="N10" s="285"/>
      <c r="O10" s="285"/>
      <c r="P10" s="91" t="s">
        <v>184</v>
      </c>
      <c r="Q10" s="284" t="s">
        <v>185</v>
      </c>
      <c r="R10" s="285"/>
      <c r="S10" s="285"/>
      <c r="T10" s="289" t="s">
        <v>84</v>
      </c>
      <c r="U10" s="285"/>
      <c r="V10" s="285"/>
      <c r="W10" s="284" t="s">
        <v>186</v>
      </c>
      <c r="X10" s="285"/>
    </row>
    <row r="11" spans="1:79" s="21" customFormat="1" ht="16.5" customHeight="1" thickBot="1">
      <c r="A11" s="92" t="s">
        <v>187</v>
      </c>
      <c r="B11" s="93" t="s">
        <v>7</v>
      </c>
      <c r="C11" s="93" t="s">
        <v>188</v>
      </c>
      <c r="D11" s="94" t="s">
        <v>189</v>
      </c>
      <c r="E11" s="92" t="s">
        <v>190</v>
      </c>
      <c r="F11" s="95" t="s">
        <v>191</v>
      </c>
      <c r="G11" s="92" t="s">
        <v>192</v>
      </c>
      <c r="H11" s="95" t="s">
        <v>193</v>
      </c>
      <c r="I11" s="92" t="s">
        <v>194</v>
      </c>
      <c r="J11" s="95" t="s">
        <v>195</v>
      </c>
      <c r="K11" s="92" t="s">
        <v>69</v>
      </c>
      <c r="L11" s="96" t="s">
        <v>196</v>
      </c>
      <c r="M11" s="96" t="s">
        <v>197</v>
      </c>
      <c r="N11" s="96" t="s">
        <v>198</v>
      </c>
      <c r="O11" s="95" t="s">
        <v>199</v>
      </c>
      <c r="P11" s="97" t="s">
        <v>200</v>
      </c>
      <c r="Q11" s="92" t="s">
        <v>201</v>
      </c>
      <c r="R11" s="96" t="s">
        <v>202</v>
      </c>
      <c r="S11" s="95" t="s">
        <v>203</v>
      </c>
      <c r="T11" s="203" t="s">
        <v>204</v>
      </c>
      <c r="U11" s="96" t="s">
        <v>205</v>
      </c>
      <c r="V11" s="95" t="s">
        <v>206</v>
      </c>
      <c r="W11" s="92" t="s">
        <v>207</v>
      </c>
      <c r="X11" s="95" t="s">
        <v>208</v>
      </c>
      <c r="Y11" s="145" t="s">
        <v>209</v>
      </c>
      <c r="Z11" s="96" t="s">
        <v>210</v>
      </c>
      <c r="AA11" s="96" t="s">
        <v>211</v>
      </c>
      <c r="AB11" s="96" t="s">
        <v>212</v>
      </c>
      <c r="AC11" s="98" t="s">
        <v>213</v>
      </c>
      <c r="AD11" s="99" t="s">
        <v>214</v>
      </c>
      <c r="AE11" s="69" t="s">
        <v>75</v>
      </c>
      <c r="AF11" s="69" t="s">
        <v>77</v>
      </c>
      <c r="AG11" s="69" t="s">
        <v>78</v>
      </c>
      <c r="AH11" s="69" t="s">
        <v>215</v>
      </c>
      <c r="AI11" s="69" t="s">
        <v>216</v>
      </c>
      <c r="AJ11" s="69" t="s">
        <v>100</v>
      </c>
      <c r="AK11" s="69" t="s">
        <v>79</v>
      </c>
      <c r="AL11" s="69" t="s">
        <v>217</v>
      </c>
      <c r="AM11" s="69" t="s">
        <v>218</v>
      </c>
      <c r="AN11" s="69" t="s">
        <v>219</v>
      </c>
      <c r="AO11" s="69" t="s">
        <v>220</v>
      </c>
      <c r="AP11" s="69" t="s">
        <v>221</v>
      </c>
      <c r="AQ11" s="69" t="s">
        <v>222</v>
      </c>
      <c r="AR11" s="69" t="s">
        <v>223</v>
      </c>
      <c r="AS11" s="69" t="s">
        <v>224</v>
      </c>
      <c r="AT11" s="69" t="s">
        <v>225</v>
      </c>
      <c r="AU11" s="69" t="s">
        <v>226</v>
      </c>
      <c r="AV11" s="69" t="s">
        <v>227</v>
      </c>
      <c r="AW11" s="69" t="s">
        <v>228</v>
      </c>
      <c r="AX11" s="69" t="s">
        <v>229</v>
      </c>
      <c r="AY11" s="69" t="s">
        <v>230</v>
      </c>
      <c r="AZ11" s="69" t="s">
        <v>231</v>
      </c>
      <c r="BA11" s="69" t="s">
        <v>232</v>
      </c>
      <c r="BB11" s="69" t="s">
        <v>233</v>
      </c>
      <c r="BC11" s="69" t="s">
        <v>234</v>
      </c>
      <c r="BD11" s="69" t="s">
        <v>235</v>
      </c>
      <c r="BE11" s="69" t="s">
        <v>236</v>
      </c>
      <c r="BF11" s="69" t="s">
        <v>237</v>
      </c>
      <c r="BG11" s="69" t="s">
        <v>238</v>
      </c>
      <c r="BH11" s="69" t="s">
        <v>239</v>
      </c>
      <c r="BI11" s="69" t="s">
        <v>240</v>
      </c>
      <c r="BJ11" s="69" t="s">
        <v>241</v>
      </c>
      <c r="BK11" s="69" t="s">
        <v>242</v>
      </c>
      <c r="BL11" s="69" t="s">
        <v>243</v>
      </c>
      <c r="BM11" s="48" t="s">
        <v>244</v>
      </c>
      <c r="BN11" s="48" t="s">
        <v>245</v>
      </c>
      <c r="BO11" s="69" t="s">
        <v>246</v>
      </c>
      <c r="BP11" s="69" t="s">
        <v>247</v>
      </c>
      <c r="BQ11" s="69" t="s">
        <v>248</v>
      </c>
      <c r="BR11" s="69" t="s">
        <v>249</v>
      </c>
      <c r="BS11" s="69" t="s">
        <v>250</v>
      </c>
      <c r="BT11" s="69" t="s">
        <v>251</v>
      </c>
      <c r="BU11" s="69" t="s">
        <v>252</v>
      </c>
      <c r="BV11" s="69" t="s">
        <v>253</v>
      </c>
    </row>
    <row r="12" spans="1:79" hidden="1">
      <c r="A12" s="103" t="s">
        <v>254</v>
      </c>
      <c r="B12" s="102">
        <v>45659</v>
      </c>
      <c r="C12" s="104">
        <f>_xlfn.ISOWEEKNUM(Tabella2[[#This Row],[Date]])</f>
        <v>1</v>
      </c>
      <c r="D12" s="104" t="s">
        <v>255</v>
      </c>
      <c r="E12" s="104" t="s">
        <v>256</v>
      </c>
      <c r="F12" s="104">
        <v>42</v>
      </c>
      <c r="G12" s="104" t="s">
        <v>257</v>
      </c>
      <c r="H12" s="105">
        <v>12</v>
      </c>
      <c r="I12" s="104" t="s">
        <v>258</v>
      </c>
      <c r="J12" s="104"/>
      <c r="K12" s="104" t="s">
        <v>83</v>
      </c>
      <c r="L12" s="104" t="s">
        <v>259</v>
      </c>
      <c r="M12" s="104" t="s">
        <v>260</v>
      </c>
      <c r="N12" s="104"/>
      <c r="O12" s="106"/>
      <c r="P12" s="111" t="s">
        <v>261</v>
      </c>
      <c r="Q12" s="153" t="s">
        <v>262</v>
      </c>
      <c r="R12" s="153" t="s">
        <v>263</v>
      </c>
      <c r="S12" s="153">
        <v>4.1666666666666657E-2</v>
      </c>
      <c r="T12" s="153"/>
      <c r="U12" s="153"/>
      <c r="V12" s="153" t="str">
        <f>IF(ISBLANK(T12),"",Tabella2[[#This Row],[ACT STOP]]-Tabella2[[#This Row],[ACT START]])</f>
        <v/>
      </c>
      <c r="W12" s="104" t="s">
        <v>116</v>
      </c>
      <c r="X12" s="104" t="s">
        <v>119</v>
      </c>
      <c r="Y12" s="110"/>
      <c r="Z12" s="106"/>
      <c r="AA12" s="104"/>
      <c r="AB12" s="107"/>
      <c r="AC12" s="72">
        <v>0</v>
      </c>
      <c r="AH12" s="70"/>
      <c r="AI12" s="70"/>
      <c r="AJ12">
        <v>0</v>
      </c>
      <c r="AL12" s="70"/>
      <c r="BL12" t="s">
        <v>264</v>
      </c>
      <c r="BM12" s="135">
        <v>0</v>
      </c>
      <c r="BN12" s="136">
        <v>0</v>
      </c>
      <c r="BO12" s="101"/>
      <c r="BR12" s="109" t="s">
        <v>265</v>
      </c>
      <c r="BS12" s="109" t="s">
        <v>266</v>
      </c>
      <c r="BT12" t="s">
        <v>108</v>
      </c>
      <c r="BU12" t="s">
        <v>267</v>
      </c>
    </row>
    <row r="13" spans="1:79" hidden="1">
      <c r="A13" s="103" t="s">
        <v>268</v>
      </c>
      <c r="B13" s="102">
        <v>45659</v>
      </c>
      <c r="C13" s="104">
        <f>_xlfn.ISOWEEKNUM(Tabella2[[#This Row],[Date]])</f>
        <v>1</v>
      </c>
      <c r="D13" s="104" t="s">
        <v>255</v>
      </c>
      <c r="E13" s="104" t="s">
        <v>256</v>
      </c>
      <c r="F13" s="104">
        <v>44</v>
      </c>
      <c r="G13" s="104" t="s">
        <v>257</v>
      </c>
      <c r="H13" s="105">
        <v>12</v>
      </c>
      <c r="I13" s="104" t="s">
        <v>258</v>
      </c>
      <c r="J13" s="104"/>
      <c r="K13" s="104" t="s">
        <v>83</v>
      </c>
      <c r="L13" s="104" t="s">
        <v>259</v>
      </c>
      <c r="M13" s="104" t="s">
        <v>269</v>
      </c>
      <c r="N13" s="104"/>
      <c r="O13" s="106"/>
      <c r="P13" s="111" t="s">
        <v>270</v>
      </c>
      <c r="Q13" s="153" t="s">
        <v>271</v>
      </c>
      <c r="R13" s="153" t="s">
        <v>272</v>
      </c>
      <c r="S13" s="153">
        <v>4.1666666666666657E-2</v>
      </c>
      <c r="T13" s="153"/>
      <c r="U13" s="153"/>
      <c r="V13" s="153" t="str">
        <f>IF(ISBLANK(T13),"",Tabella2[[#This Row],[ACT STOP]]-Tabella2[[#This Row],[ACT START]])</f>
        <v/>
      </c>
      <c r="W13" s="104" t="s">
        <v>108</v>
      </c>
      <c r="X13" s="104" t="s">
        <v>119</v>
      </c>
      <c r="Y13" s="110"/>
      <c r="Z13" s="106"/>
      <c r="AA13" s="104"/>
      <c r="AB13" s="107"/>
      <c r="AC13" s="72">
        <v>0</v>
      </c>
      <c r="AH13" s="70"/>
      <c r="AI13" s="70"/>
      <c r="AJ13">
        <v>0</v>
      </c>
      <c r="AL13" s="70"/>
      <c r="BL13" t="s">
        <v>264</v>
      </c>
      <c r="BM13" s="135">
        <v>0</v>
      </c>
      <c r="BN13" s="136">
        <v>0</v>
      </c>
      <c r="BO13" s="101"/>
      <c r="BR13" s="109" t="str">
        <f t="shared" ref="BR13:BR76" si="0">_xlfn.CONCAT(LEFT(BR12,6),TEXT(RIGHT(BR12,4)+1,"0000"))</f>
        <v>SH-25-0002</v>
      </c>
      <c r="BS13" s="109" t="s">
        <v>266</v>
      </c>
      <c r="BT13" t="s">
        <v>108</v>
      </c>
      <c r="BU13" t="s">
        <v>273</v>
      </c>
      <c r="CA13" s="154"/>
    </row>
    <row r="14" spans="1:79" hidden="1">
      <c r="A14" s="103" t="s">
        <v>274</v>
      </c>
      <c r="B14" s="102">
        <v>45659</v>
      </c>
      <c r="C14" s="104">
        <f>_xlfn.ISOWEEKNUM(Tabella2[[#This Row],[Date]])</f>
        <v>1</v>
      </c>
      <c r="D14" s="104" t="s">
        <v>275</v>
      </c>
      <c r="E14" s="104" t="s">
        <v>256</v>
      </c>
      <c r="F14" s="104">
        <v>60</v>
      </c>
      <c r="G14" s="104" t="s">
        <v>257</v>
      </c>
      <c r="H14" s="105">
        <v>30</v>
      </c>
      <c r="I14" s="104" t="s">
        <v>258</v>
      </c>
      <c r="J14" s="104"/>
      <c r="K14" s="104" t="s">
        <v>80</v>
      </c>
      <c r="L14" s="104" t="s">
        <v>259</v>
      </c>
      <c r="M14" s="104" t="s">
        <v>276</v>
      </c>
      <c r="N14" s="104"/>
      <c r="O14" s="106"/>
      <c r="P14" s="111" t="s">
        <v>277</v>
      </c>
      <c r="Q14" s="153" t="s">
        <v>271</v>
      </c>
      <c r="R14" s="153" t="s">
        <v>272</v>
      </c>
      <c r="S14" s="153">
        <v>4.1666666666666657E-2</v>
      </c>
      <c r="T14" s="153"/>
      <c r="U14" s="153"/>
      <c r="V14" s="153" t="str">
        <f>IF(ISBLANK(T14),"",Tabella2[[#This Row],[ACT STOP]]-Tabella2[[#This Row],[ACT START]])</f>
        <v/>
      </c>
      <c r="W14" s="104" t="s">
        <v>108</v>
      </c>
      <c r="X14" s="104" t="s">
        <v>105</v>
      </c>
      <c r="Y14" s="110"/>
      <c r="Z14" s="106"/>
      <c r="AA14" s="104"/>
      <c r="AB14" s="107"/>
      <c r="AC14" s="72">
        <v>0</v>
      </c>
      <c r="AH14" s="70"/>
      <c r="AI14" s="70"/>
      <c r="AJ14">
        <v>0</v>
      </c>
      <c r="AL14" s="70"/>
      <c r="BL14" t="s">
        <v>278</v>
      </c>
      <c r="BM14" s="135">
        <v>0</v>
      </c>
      <c r="BN14" s="136">
        <v>0</v>
      </c>
      <c r="BO14" s="101"/>
      <c r="BR14" s="109" t="str">
        <f t="shared" si="0"/>
        <v>SH-25-0003</v>
      </c>
      <c r="BS14" s="109" t="s">
        <v>279</v>
      </c>
      <c r="BT14" t="s">
        <v>108</v>
      </c>
      <c r="BU14" t="s">
        <v>280</v>
      </c>
    </row>
    <row r="15" spans="1:79" hidden="1">
      <c r="A15" s="103" t="s">
        <v>281</v>
      </c>
      <c r="B15" s="102">
        <v>45659</v>
      </c>
      <c r="C15" s="104">
        <f>_xlfn.ISOWEEKNUM(Tabella2[[#This Row],[Date]])</f>
        <v>1</v>
      </c>
      <c r="D15" s="104" t="s">
        <v>255</v>
      </c>
      <c r="E15" s="104" t="s">
        <v>256</v>
      </c>
      <c r="F15" s="104">
        <v>44</v>
      </c>
      <c r="G15" s="104" t="s">
        <v>257</v>
      </c>
      <c r="H15" s="105">
        <v>12</v>
      </c>
      <c r="I15" s="104" t="s">
        <v>258</v>
      </c>
      <c r="J15" s="104"/>
      <c r="K15" s="104" t="s">
        <v>80</v>
      </c>
      <c r="L15" s="104" t="s">
        <v>259</v>
      </c>
      <c r="M15" s="104" t="s">
        <v>269</v>
      </c>
      <c r="N15" s="104"/>
      <c r="O15" s="106"/>
      <c r="P15" s="111" t="s">
        <v>270</v>
      </c>
      <c r="Q15" s="153">
        <v>0.52083333333333337</v>
      </c>
      <c r="R15" s="153">
        <v>0.5625</v>
      </c>
      <c r="S15" s="153">
        <v>4.1666666666666657E-2</v>
      </c>
      <c r="T15" s="153">
        <v>0.52083333333333337</v>
      </c>
      <c r="U15" s="153">
        <v>0.5625</v>
      </c>
      <c r="V15" s="153">
        <f>IF(ISBLANK(T15),"",Tabella2[[#This Row],[ACT STOP]]-Tabella2[[#This Row],[ACT START]])</f>
        <v>4.166666666666663E-2</v>
      </c>
      <c r="W15" s="104" t="s">
        <v>92</v>
      </c>
      <c r="X15" s="104" t="s">
        <v>91</v>
      </c>
      <c r="Y15" s="110" t="s">
        <v>282</v>
      </c>
      <c r="Z15" s="106"/>
      <c r="AA15" s="104"/>
      <c r="AB15" s="107"/>
      <c r="AC15" s="72">
        <v>1</v>
      </c>
      <c r="AH15" s="70"/>
      <c r="AI15" s="70"/>
      <c r="AJ15">
        <v>0</v>
      </c>
      <c r="AL15" s="70"/>
      <c r="BM15" s="135">
        <v>0.52083333333333337</v>
      </c>
      <c r="BN15" s="136">
        <v>0.5625</v>
      </c>
      <c r="BO15" s="101"/>
      <c r="BR15" s="109" t="str">
        <f t="shared" si="0"/>
        <v>SH-25-0004</v>
      </c>
      <c r="BS15" s="109" t="s">
        <v>266</v>
      </c>
      <c r="BT15" t="s">
        <v>92</v>
      </c>
      <c r="BU15" t="s">
        <v>273</v>
      </c>
    </row>
    <row r="16" spans="1:79" hidden="1">
      <c r="A16" s="103" t="s">
        <v>283</v>
      </c>
      <c r="B16" s="102">
        <v>45659</v>
      </c>
      <c r="C16" s="104">
        <f>_xlfn.ISOWEEKNUM(Tabella2[[#This Row],[Date]])</f>
        <v>1</v>
      </c>
      <c r="D16" s="104" t="s">
        <v>275</v>
      </c>
      <c r="E16" s="104" t="s">
        <v>256</v>
      </c>
      <c r="F16" s="104">
        <v>61</v>
      </c>
      <c r="G16" s="104" t="s">
        <v>284</v>
      </c>
      <c r="H16" s="105">
        <v>5</v>
      </c>
      <c r="I16" s="104" t="s">
        <v>258</v>
      </c>
      <c r="J16" s="104"/>
      <c r="K16" s="104" t="s">
        <v>75</v>
      </c>
      <c r="L16" s="104" t="s">
        <v>259</v>
      </c>
      <c r="M16" s="104" t="s">
        <v>276</v>
      </c>
      <c r="N16" s="104"/>
      <c r="O16" s="108"/>
      <c r="P16" s="111" t="s">
        <v>277</v>
      </c>
      <c r="Q16" s="153" t="s">
        <v>285</v>
      </c>
      <c r="R16" s="153" t="s">
        <v>286</v>
      </c>
      <c r="S16" s="153">
        <v>4.1666666666666657E-2</v>
      </c>
      <c r="T16" s="153"/>
      <c r="U16" s="153"/>
      <c r="V16" s="153" t="str">
        <f>IF(ISBLANK(T16),"",Tabella2[[#This Row],[ACT STOP]]-Tabella2[[#This Row],[ACT START]])</f>
        <v/>
      </c>
      <c r="W16" s="104" t="s">
        <v>116</v>
      </c>
      <c r="X16" s="104" t="s">
        <v>113</v>
      </c>
      <c r="Y16" s="110"/>
      <c r="Z16" s="106"/>
      <c r="AA16" s="104"/>
      <c r="AB16" s="107"/>
      <c r="AC16" s="72">
        <v>0</v>
      </c>
      <c r="AH16" s="70"/>
      <c r="AI16" s="70"/>
      <c r="AJ16">
        <v>0</v>
      </c>
      <c r="AL16" s="70"/>
      <c r="BL16" t="s">
        <v>287</v>
      </c>
      <c r="BM16" s="135">
        <v>0</v>
      </c>
      <c r="BN16" s="136">
        <v>0</v>
      </c>
      <c r="BO16" s="101"/>
      <c r="BR16" s="109" t="str">
        <f t="shared" si="0"/>
        <v>SH-25-0005</v>
      </c>
      <c r="BS16" s="109" t="s">
        <v>288</v>
      </c>
      <c r="BT16" t="s">
        <v>116</v>
      </c>
      <c r="BU16" t="s">
        <v>289</v>
      </c>
      <c r="BY16" t="s">
        <v>290</v>
      </c>
    </row>
    <row r="17" spans="1:78" hidden="1">
      <c r="A17" s="103" t="s">
        <v>291</v>
      </c>
      <c r="B17" s="102">
        <v>45659</v>
      </c>
      <c r="C17" s="104">
        <f>_xlfn.ISOWEEKNUM(Tabella2[[#This Row],[Date]])</f>
        <v>1</v>
      </c>
      <c r="D17" s="104" t="s">
        <v>275</v>
      </c>
      <c r="E17" s="104" t="s">
        <v>256</v>
      </c>
      <c r="F17" s="104">
        <v>61</v>
      </c>
      <c r="G17" s="104" t="s">
        <v>284</v>
      </c>
      <c r="H17" s="105">
        <v>5</v>
      </c>
      <c r="I17" s="104" t="s">
        <v>258</v>
      </c>
      <c r="J17" s="104"/>
      <c r="K17" s="104" t="s">
        <v>77</v>
      </c>
      <c r="L17" s="104" t="s">
        <v>259</v>
      </c>
      <c r="M17" s="104" t="s">
        <v>276</v>
      </c>
      <c r="N17" s="104"/>
      <c r="O17" s="106"/>
      <c r="P17" s="111" t="s">
        <v>277</v>
      </c>
      <c r="Q17" s="153" t="s">
        <v>285</v>
      </c>
      <c r="R17" s="153" t="s">
        <v>286</v>
      </c>
      <c r="S17" s="153">
        <v>4.1666666666666657E-2</v>
      </c>
      <c r="T17" s="153">
        <v>0.29166666666666669</v>
      </c>
      <c r="U17" s="153">
        <v>0.33333333333333331</v>
      </c>
      <c r="V17" s="153">
        <f>IF(ISBLANK(T17),"",Tabella2[[#This Row],[ACT STOP]]-Tabella2[[#This Row],[ACT START]])</f>
        <v>4.166666666666663E-2</v>
      </c>
      <c r="W17" s="104" t="s">
        <v>92</v>
      </c>
      <c r="X17" s="104" t="s">
        <v>91</v>
      </c>
      <c r="Y17" s="110" t="s">
        <v>292</v>
      </c>
      <c r="Z17" s="106"/>
      <c r="AA17" s="104"/>
      <c r="AB17" s="107"/>
      <c r="AC17" s="72">
        <v>1</v>
      </c>
      <c r="AH17" s="70"/>
      <c r="AI17" s="70"/>
      <c r="AJ17">
        <v>0</v>
      </c>
      <c r="AL17" s="70"/>
      <c r="BM17" s="135">
        <v>0.29166666666666669</v>
      </c>
      <c r="BN17" s="136">
        <v>0.33333333333333331</v>
      </c>
      <c r="BO17" s="101"/>
      <c r="BR17" s="109" t="str">
        <f t="shared" si="0"/>
        <v>SH-25-0006</v>
      </c>
      <c r="BS17" s="109" t="s">
        <v>288</v>
      </c>
      <c r="BT17" t="s">
        <v>92</v>
      </c>
      <c r="BU17" t="s">
        <v>289</v>
      </c>
      <c r="BY17" t="s">
        <v>293</v>
      </c>
    </row>
    <row r="18" spans="1:78" hidden="1">
      <c r="A18" s="103" t="s">
        <v>294</v>
      </c>
      <c r="B18" s="102">
        <v>45660</v>
      </c>
      <c r="C18" s="104">
        <f>_xlfn.ISOWEEKNUM(Tabella2[[#This Row],[Date]])</f>
        <v>1</v>
      </c>
      <c r="D18" s="104" t="s">
        <v>255</v>
      </c>
      <c r="E18" s="104" t="s">
        <v>256</v>
      </c>
      <c r="F18" s="104">
        <v>42</v>
      </c>
      <c r="G18" s="104" t="s">
        <v>284</v>
      </c>
      <c r="H18" s="105">
        <v>22</v>
      </c>
      <c r="I18" s="104" t="s">
        <v>258</v>
      </c>
      <c r="J18" s="104"/>
      <c r="K18" s="104" t="s">
        <v>83</v>
      </c>
      <c r="L18" s="104" t="s">
        <v>259</v>
      </c>
      <c r="M18" s="104" t="s">
        <v>260</v>
      </c>
      <c r="N18" s="104"/>
      <c r="O18" s="106"/>
      <c r="P18" s="111" t="s">
        <v>261</v>
      </c>
      <c r="Q18" s="153" t="s">
        <v>262</v>
      </c>
      <c r="R18" s="153" t="s">
        <v>263</v>
      </c>
      <c r="S18" s="153">
        <v>4.1666666666666657E-2</v>
      </c>
      <c r="T18" s="153">
        <v>0.39583333333333331</v>
      </c>
      <c r="U18" s="153">
        <v>0.4375</v>
      </c>
      <c r="V18" s="153">
        <f>IF(ISBLANK(T18),"",Tabella2[[#This Row],[ACT STOP]]-Tabella2[[#This Row],[ACT START]])</f>
        <v>4.1666666666666685E-2</v>
      </c>
      <c r="W18" s="104" t="s">
        <v>92</v>
      </c>
      <c r="X18" s="104" t="s">
        <v>91</v>
      </c>
      <c r="Y18" s="110"/>
      <c r="Z18" s="106"/>
      <c r="AA18" s="104"/>
      <c r="AB18" s="107"/>
      <c r="AC18" s="72">
        <v>1</v>
      </c>
      <c r="AH18" s="70"/>
      <c r="AI18" s="70"/>
      <c r="AJ18">
        <v>0</v>
      </c>
      <c r="AL18" s="70"/>
      <c r="BM18" s="135">
        <v>0.39583333333333331</v>
      </c>
      <c r="BN18" s="136">
        <v>0.4375</v>
      </c>
      <c r="BO18" s="101"/>
      <c r="BR18" s="109" t="str">
        <f t="shared" si="0"/>
        <v>SH-25-0007</v>
      </c>
      <c r="BS18" s="109" t="s">
        <v>295</v>
      </c>
      <c r="BT18" t="s">
        <v>92</v>
      </c>
      <c r="BU18" t="s">
        <v>267</v>
      </c>
      <c r="BY18" t="s">
        <v>296</v>
      </c>
    </row>
    <row r="19" spans="1:78" hidden="1">
      <c r="A19" s="103" t="s">
        <v>297</v>
      </c>
      <c r="B19" s="102">
        <v>45659</v>
      </c>
      <c r="C19" s="104">
        <f>_xlfn.ISOWEEKNUM(Tabella2[[#This Row],[Date]])</f>
        <v>1</v>
      </c>
      <c r="D19" s="104" t="s">
        <v>195</v>
      </c>
      <c r="E19" s="104" t="s">
        <v>298</v>
      </c>
      <c r="F19" s="104"/>
      <c r="G19" s="104" t="s">
        <v>284</v>
      </c>
      <c r="H19" s="105">
        <v>3</v>
      </c>
      <c r="I19" s="104"/>
      <c r="J19" s="104" t="s">
        <v>258</v>
      </c>
      <c r="K19" s="104" t="s">
        <v>78</v>
      </c>
      <c r="L19" s="104" t="s">
        <v>299</v>
      </c>
      <c r="M19" s="104" t="s">
        <v>276</v>
      </c>
      <c r="N19" s="104"/>
      <c r="O19" s="108" t="str">
        <f>A1038</f>
        <v>13440</v>
      </c>
      <c r="P19" s="111" t="s">
        <v>300</v>
      </c>
      <c r="Q19" s="153" t="s">
        <v>262</v>
      </c>
      <c r="R19" s="153">
        <v>0.4375</v>
      </c>
      <c r="S19" s="153">
        <v>4.1666666666666657E-2</v>
      </c>
      <c r="T19" s="153" t="s">
        <v>262</v>
      </c>
      <c r="U19" s="153" t="s">
        <v>263</v>
      </c>
      <c r="V19" s="153">
        <f>IF(ISBLANK(T19),"",Tabella2[[#This Row],[ACT STOP]]-Tabella2[[#This Row],[ACT START]])</f>
        <v>4.1666666666666685E-2</v>
      </c>
      <c r="W19" s="104" t="s">
        <v>122</v>
      </c>
      <c r="X19" s="104" t="s">
        <v>91</v>
      </c>
      <c r="Y19" s="110"/>
      <c r="Z19" s="106"/>
      <c r="AA19" s="104"/>
      <c r="AB19" s="107"/>
      <c r="AC19" s="72">
        <v>1</v>
      </c>
      <c r="AH19" s="70"/>
      <c r="AI19" s="70"/>
      <c r="AJ19">
        <v>0</v>
      </c>
      <c r="AL19" s="70"/>
      <c r="BM19" s="135" t="s">
        <v>262</v>
      </c>
      <c r="BN19" s="136" t="s">
        <v>263</v>
      </c>
      <c r="BO19" s="101"/>
      <c r="BR19" s="109" t="str">
        <f t="shared" si="0"/>
        <v>SH-25-0008</v>
      </c>
      <c r="BS19" s="109" t="s">
        <v>301</v>
      </c>
      <c r="BT19" t="s">
        <v>122</v>
      </c>
      <c r="BU19" t="s">
        <v>302</v>
      </c>
      <c r="BY19" t="s">
        <v>303</v>
      </c>
    </row>
    <row r="20" spans="1:78" hidden="1">
      <c r="A20" s="103" t="s">
        <v>304</v>
      </c>
      <c r="B20" s="102">
        <v>45664</v>
      </c>
      <c r="C20" s="104">
        <f>_xlfn.ISOWEEKNUM(Tabella2[[#This Row],[Date]])</f>
        <v>2</v>
      </c>
      <c r="D20" s="104" t="s">
        <v>305</v>
      </c>
      <c r="E20" s="104" t="s">
        <v>284</v>
      </c>
      <c r="F20" s="104">
        <v>45</v>
      </c>
      <c r="G20" s="104" t="s">
        <v>257</v>
      </c>
      <c r="H20" s="105">
        <v>12</v>
      </c>
      <c r="I20" s="104"/>
      <c r="J20" s="104" t="s">
        <v>258</v>
      </c>
      <c r="K20" s="104" t="s">
        <v>79</v>
      </c>
      <c r="L20" s="104" t="s">
        <v>299</v>
      </c>
      <c r="M20" s="104" t="s">
        <v>276</v>
      </c>
      <c r="N20" s="104"/>
      <c r="O20" s="108" t="str">
        <f>A45</f>
        <v>12447</v>
      </c>
      <c r="P20" s="111" t="s">
        <v>306</v>
      </c>
      <c r="Q20" s="153" t="s">
        <v>307</v>
      </c>
      <c r="R20" s="153" t="s">
        <v>308</v>
      </c>
      <c r="S20" s="153">
        <v>4.1666666666666657E-2</v>
      </c>
      <c r="T20" s="153"/>
      <c r="U20" s="153"/>
      <c r="V20" s="153" t="str">
        <f>IF(ISBLANK(T20),"",Tabella2[[#This Row],[ACT STOP]]-Tabella2[[#This Row],[ACT START]])</f>
        <v/>
      </c>
      <c r="W20" s="104" t="s">
        <v>108</v>
      </c>
      <c r="X20" s="104" t="s">
        <v>97</v>
      </c>
      <c r="Y20" s="110"/>
      <c r="Z20" s="106"/>
      <c r="AA20" s="104"/>
      <c r="AB20" s="107"/>
      <c r="AC20" s="72">
        <v>0</v>
      </c>
      <c r="AH20" s="70"/>
      <c r="AI20" s="70"/>
      <c r="AJ20">
        <v>0</v>
      </c>
      <c r="AL20" s="70"/>
      <c r="BL20" t="s">
        <v>309</v>
      </c>
      <c r="BM20" s="135">
        <v>0</v>
      </c>
      <c r="BN20" s="136">
        <v>0</v>
      </c>
      <c r="BO20" s="101"/>
      <c r="BR20" s="109" t="str">
        <f t="shared" si="0"/>
        <v>SH-25-0009</v>
      </c>
      <c r="BS20" s="109" t="s">
        <v>266</v>
      </c>
      <c r="BT20" t="s">
        <v>108</v>
      </c>
      <c r="BU20" t="s">
        <v>310</v>
      </c>
    </row>
    <row r="21" spans="1:78" hidden="1">
      <c r="A21" s="103" t="s">
        <v>311</v>
      </c>
      <c r="B21" s="102">
        <v>45664</v>
      </c>
      <c r="C21" s="104">
        <f>_xlfn.ISOWEEKNUM(Tabella2[[#This Row],[Date]])</f>
        <v>2</v>
      </c>
      <c r="D21" s="104" t="s">
        <v>312</v>
      </c>
      <c r="E21" s="104" t="s">
        <v>284</v>
      </c>
      <c r="F21" s="104">
        <v>34</v>
      </c>
      <c r="G21" s="104" t="s">
        <v>257</v>
      </c>
      <c r="H21" s="105">
        <v>9</v>
      </c>
      <c r="I21" s="104"/>
      <c r="J21" s="104" t="s">
        <v>258</v>
      </c>
      <c r="K21" s="104" t="s">
        <v>79</v>
      </c>
      <c r="L21" s="104" t="s">
        <v>299</v>
      </c>
      <c r="M21" s="104" t="s">
        <v>313</v>
      </c>
      <c r="N21" s="104"/>
      <c r="O21" s="108" t="str">
        <f>A1071</f>
        <v>13473</v>
      </c>
      <c r="P21" s="111" t="s">
        <v>314</v>
      </c>
      <c r="Q21" s="153" t="s">
        <v>315</v>
      </c>
      <c r="R21" s="153" t="s">
        <v>316</v>
      </c>
      <c r="S21" s="153">
        <v>4.1666666666666657E-2</v>
      </c>
      <c r="T21" s="153">
        <v>0.54513888888888884</v>
      </c>
      <c r="U21" s="153">
        <v>0.58680555555555558</v>
      </c>
      <c r="V21" s="153">
        <f>IF(ISBLANK(T21),"",Tabella2[[#This Row],[ACT STOP]]-Tabella2[[#This Row],[ACT START]])</f>
        <v>4.1666666666666741E-2</v>
      </c>
      <c r="W21" s="104" t="s">
        <v>92</v>
      </c>
      <c r="X21" s="104" t="s">
        <v>91</v>
      </c>
      <c r="Y21" s="110" t="s">
        <v>317</v>
      </c>
      <c r="Z21" s="106"/>
      <c r="AA21" s="104"/>
      <c r="AB21" s="107"/>
      <c r="AC21" s="72">
        <v>1</v>
      </c>
      <c r="AH21" s="70"/>
      <c r="AI21" s="70"/>
      <c r="AJ21">
        <v>0</v>
      </c>
      <c r="AL21" s="70"/>
      <c r="BM21" s="135">
        <v>0.54513888888888884</v>
      </c>
      <c r="BN21" s="136">
        <v>0.58680555555555558</v>
      </c>
      <c r="BO21" s="101"/>
      <c r="BR21" s="109" t="str">
        <f t="shared" si="0"/>
        <v>SH-25-0010</v>
      </c>
      <c r="BS21" s="109" t="s">
        <v>318</v>
      </c>
      <c r="BT21" t="s">
        <v>92</v>
      </c>
      <c r="BU21" t="s">
        <v>319</v>
      </c>
    </row>
    <row r="22" spans="1:78" hidden="1">
      <c r="A22" s="103" t="s">
        <v>320</v>
      </c>
      <c r="B22" s="102">
        <v>45665</v>
      </c>
      <c r="C22" s="104">
        <f>_xlfn.ISOWEEKNUM(Tabella2[[#This Row],[Date]])</f>
        <v>2</v>
      </c>
      <c r="D22" s="104" t="s">
        <v>321</v>
      </c>
      <c r="E22" s="104" t="s">
        <v>284</v>
      </c>
      <c r="F22" s="104">
        <v>53</v>
      </c>
      <c r="G22" s="104" t="s">
        <v>257</v>
      </c>
      <c r="H22" s="105">
        <v>30</v>
      </c>
      <c r="I22" s="104"/>
      <c r="J22" s="104" t="s">
        <v>258</v>
      </c>
      <c r="K22" s="104" t="s">
        <v>83</v>
      </c>
      <c r="L22" s="104" t="s">
        <v>259</v>
      </c>
      <c r="M22" s="104" t="s">
        <v>276</v>
      </c>
      <c r="N22" s="104"/>
      <c r="O22" s="106"/>
      <c r="P22" s="111" t="s">
        <v>322</v>
      </c>
      <c r="Q22" s="153" t="s">
        <v>307</v>
      </c>
      <c r="R22" s="153" t="s">
        <v>308</v>
      </c>
      <c r="S22" s="153">
        <v>4.1666666666666657E-2</v>
      </c>
      <c r="T22" s="153"/>
      <c r="U22" s="153"/>
      <c r="V22" s="153" t="str">
        <f>IF(ISBLANK(T22),"",Tabella2[[#This Row],[ACT STOP]]-Tabella2[[#This Row],[ACT START]])</f>
        <v/>
      </c>
      <c r="W22" s="104" t="s">
        <v>108</v>
      </c>
      <c r="X22" s="104" t="s">
        <v>97</v>
      </c>
      <c r="Y22" s="110"/>
      <c r="Z22" s="106"/>
      <c r="AA22" s="104"/>
      <c r="AB22" s="107"/>
      <c r="AC22" s="72">
        <v>0</v>
      </c>
      <c r="AH22" s="70"/>
      <c r="AI22" s="70"/>
      <c r="AJ22">
        <v>0</v>
      </c>
      <c r="AL22" s="70"/>
      <c r="BL22" t="s">
        <v>323</v>
      </c>
      <c r="BM22" s="135">
        <v>0</v>
      </c>
      <c r="BN22" s="136">
        <v>0</v>
      </c>
      <c r="BO22" s="101"/>
      <c r="BR22" s="109" t="str">
        <f t="shared" si="0"/>
        <v>SH-25-0011</v>
      </c>
      <c r="BS22" s="109" t="s">
        <v>279</v>
      </c>
      <c r="BT22" t="s">
        <v>108</v>
      </c>
      <c r="BU22" t="s">
        <v>324</v>
      </c>
    </row>
    <row r="23" spans="1:78" hidden="1">
      <c r="A23" s="103" t="s">
        <v>325</v>
      </c>
      <c r="B23" s="102">
        <v>45665</v>
      </c>
      <c r="C23" s="104">
        <f>_xlfn.ISOWEEKNUM(Tabella2[[#This Row],[Date]])</f>
        <v>2</v>
      </c>
      <c r="D23" s="104" t="s">
        <v>326</v>
      </c>
      <c r="E23" s="104" t="s">
        <v>327</v>
      </c>
      <c r="F23" s="104">
        <v>64</v>
      </c>
      <c r="G23" s="104" t="s">
        <v>257</v>
      </c>
      <c r="H23" s="105">
        <v>1</v>
      </c>
      <c r="I23" s="104" t="s">
        <v>258</v>
      </c>
      <c r="J23" s="104"/>
      <c r="K23" s="104" t="s">
        <v>80</v>
      </c>
      <c r="L23" s="104" t="s">
        <v>259</v>
      </c>
      <c r="M23" s="104" t="s">
        <v>328</v>
      </c>
      <c r="N23" s="104"/>
      <c r="O23" s="106"/>
      <c r="P23" s="111" t="s">
        <v>329</v>
      </c>
      <c r="Q23" s="153" t="s">
        <v>330</v>
      </c>
      <c r="R23" s="153" t="s">
        <v>331</v>
      </c>
      <c r="S23" s="153">
        <v>4.1666666666666657E-2</v>
      </c>
      <c r="T23" s="153"/>
      <c r="U23" s="153"/>
      <c r="V23" s="153" t="str">
        <f>IF(ISBLANK(T23),"",Tabella2[[#This Row],[ACT STOP]]-Tabella2[[#This Row],[ACT START]])</f>
        <v/>
      </c>
      <c r="W23" s="104" t="s">
        <v>108</v>
      </c>
      <c r="X23" s="104" t="s">
        <v>97</v>
      </c>
      <c r="Y23" s="110"/>
      <c r="Z23" s="106"/>
      <c r="AA23" s="104"/>
      <c r="AB23" s="107"/>
      <c r="AC23" s="72">
        <v>0</v>
      </c>
      <c r="AH23" s="70"/>
      <c r="AI23" s="70"/>
      <c r="AJ23">
        <v>0</v>
      </c>
      <c r="AL23" s="70"/>
      <c r="BL23" t="s">
        <v>323</v>
      </c>
      <c r="BM23" s="135">
        <v>0</v>
      </c>
      <c r="BN23" s="136">
        <v>0</v>
      </c>
      <c r="BO23" s="101"/>
      <c r="BR23" s="109" t="str">
        <f t="shared" si="0"/>
        <v>SH-25-0012</v>
      </c>
      <c r="BS23" s="109" t="s">
        <v>332</v>
      </c>
      <c r="BT23" t="s">
        <v>108</v>
      </c>
      <c r="BU23" t="s">
        <v>333</v>
      </c>
    </row>
    <row r="24" spans="1:78" hidden="1">
      <c r="A24" s="103" t="s">
        <v>334</v>
      </c>
      <c r="B24" s="102">
        <v>45659</v>
      </c>
      <c r="C24" s="104">
        <f>_xlfn.ISOWEEKNUM(Tabella2[[#This Row],[Date]])</f>
        <v>1</v>
      </c>
      <c r="D24" s="104" t="s">
        <v>195</v>
      </c>
      <c r="E24" s="104" t="s">
        <v>298</v>
      </c>
      <c r="F24" s="104"/>
      <c r="G24" s="104" t="s">
        <v>257</v>
      </c>
      <c r="H24" s="105">
        <v>9</v>
      </c>
      <c r="I24" s="104"/>
      <c r="J24" s="104" t="s">
        <v>258</v>
      </c>
      <c r="K24" s="104" t="s">
        <v>78</v>
      </c>
      <c r="L24" s="104" t="s">
        <v>299</v>
      </c>
      <c r="M24" s="104" t="s">
        <v>276</v>
      </c>
      <c r="N24" s="104"/>
      <c r="O24" s="108" t="str">
        <f>A1041</f>
        <v>13443</v>
      </c>
      <c r="P24" s="111" t="s">
        <v>300</v>
      </c>
      <c r="Q24" s="153">
        <v>0.52083333333333337</v>
      </c>
      <c r="R24" s="153">
        <v>0.5625</v>
      </c>
      <c r="S24" s="153">
        <v>4.1666666666666657E-2</v>
      </c>
      <c r="T24" s="153">
        <v>0.52083333333333337</v>
      </c>
      <c r="U24" s="153">
        <v>0.5625</v>
      </c>
      <c r="V24" s="153">
        <f>IF(ISBLANK(T24),"",Tabella2[[#This Row],[ACT STOP]]-Tabella2[[#This Row],[ACT START]])</f>
        <v>4.166666666666663E-2</v>
      </c>
      <c r="W24" s="104" t="s">
        <v>122</v>
      </c>
      <c r="X24" s="104" t="s">
        <v>91</v>
      </c>
      <c r="Y24" s="110"/>
      <c r="Z24" s="106"/>
      <c r="AA24" s="104"/>
      <c r="AB24" s="107"/>
      <c r="AC24" s="72">
        <v>1</v>
      </c>
      <c r="AH24" s="70"/>
      <c r="AI24" s="70"/>
      <c r="AJ24">
        <v>0</v>
      </c>
      <c r="AL24" s="70"/>
      <c r="BM24" s="135">
        <v>0.52083333333333337</v>
      </c>
      <c r="BN24" s="136">
        <v>0.5625</v>
      </c>
      <c r="BO24" s="101"/>
      <c r="BR24" s="109" t="str">
        <f t="shared" si="0"/>
        <v>SH-25-0013</v>
      </c>
      <c r="BS24" s="109" t="s">
        <v>318</v>
      </c>
      <c r="BT24" t="s">
        <v>122</v>
      </c>
      <c r="BU24" t="s">
        <v>302</v>
      </c>
    </row>
    <row r="25" spans="1:78" hidden="1">
      <c r="A25" s="103" t="s">
        <v>335</v>
      </c>
      <c r="B25" s="102">
        <v>45665</v>
      </c>
      <c r="C25" s="104">
        <f>_xlfn.ISOWEEKNUM(Tabella2[[#This Row],[Date]])</f>
        <v>2</v>
      </c>
      <c r="D25" s="104" t="s">
        <v>275</v>
      </c>
      <c r="E25" s="104" t="s">
        <v>256</v>
      </c>
      <c r="F25" s="104">
        <v>60</v>
      </c>
      <c r="G25" s="104" t="s">
        <v>257</v>
      </c>
      <c r="H25" s="105">
        <v>9</v>
      </c>
      <c r="I25" s="104" t="s">
        <v>258</v>
      </c>
      <c r="J25" s="104"/>
      <c r="K25" s="104" t="s">
        <v>81</v>
      </c>
      <c r="L25" s="104" t="s">
        <v>259</v>
      </c>
      <c r="M25" s="104" t="s">
        <v>276</v>
      </c>
      <c r="N25" s="104"/>
      <c r="O25" s="106"/>
      <c r="P25" s="111" t="s">
        <v>277</v>
      </c>
      <c r="Q25" s="153" t="s">
        <v>336</v>
      </c>
      <c r="R25" s="153" t="s">
        <v>337</v>
      </c>
      <c r="S25" s="153">
        <v>4.1666666666666657E-2</v>
      </c>
      <c r="T25" s="153" t="s">
        <v>336</v>
      </c>
      <c r="U25" s="153" t="s">
        <v>337</v>
      </c>
      <c r="V25" s="153">
        <f>IF(ISBLANK(T25),"",Tabella2[[#This Row],[ACT STOP]]-Tabella2[[#This Row],[ACT START]])</f>
        <v>4.1666666666666685E-2</v>
      </c>
      <c r="W25" s="104" t="s">
        <v>92</v>
      </c>
      <c r="X25" s="104" t="s">
        <v>91</v>
      </c>
      <c r="Y25" s="110"/>
      <c r="Z25" s="106"/>
      <c r="AA25" s="104"/>
      <c r="AB25" s="107"/>
      <c r="AC25" s="72">
        <v>1</v>
      </c>
      <c r="AH25" s="70"/>
      <c r="AI25" s="70"/>
      <c r="AJ25">
        <v>0</v>
      </c>
      <c r="AL25" s="70"/>
      <c r="BM25" s="135" t="s">
        <v>336</v>
      </c>
      <c r="BN25" s="136" t="s">
        <v>337</v>
      </c>
      <c r="BO25" s="101"/>
      <c r="BR25" s="109" t="str">
        <f t="shared" si="0"/>
        <v>SH-25-0014</v>
      </c>
      <c r="BS25" s="109" t="s">
        <v>318</v>
      </c>
      <c r="BT25" t="s">
        <v>92</v>
      </c>
      <c r="BU25" t="s">
        <v>280</v>
      </c>
    </row>
    <row r="26" spans="1:78" hidden="1">
      <c r="A26" s="103" t="s">
        <v>338</v>
      </c>
      <c r="B26" s="102">
        <v>45665</v>
      </c>
      <c r="C26" s="104">
        <f>_xlfn.ISOWEEKNUM(Tabella2[[#This Row],[Date]])</f>
        <v>2</v>
      </c>
      <c r="D26" s="104" t="s">
        <v>305</v>
      </c>
      <c r="E26" s="104" t="s">
        <v>284</v>
      </c>
      <c r="F26" s="104">
        <v>45</v>
      </c>
      <c r="G26" s="104" t="s">
        <v>284</v>
      </c>
      <c r="H26" s="105">
        <v>9</v>
      </c>
      <c r="I26" s="104"/>
      <c r="J26" s="104" t="s">
        <v>258</v>
      </c>
      <c r="K26" s="104" t="s">
        <v>79</v>
      </c>
      <c r="L26" s="104" t="s">
        <v>299</v>
      </c>
      <c r="M26" s="104" t="s">
        <v>276</v>
      </c>
      <c r="N26" s="104"/>
      <c r="O26" s="106" t="str">
        <f>A95</f>
        <v>12497</v>
      </c>
      <c r="P26" s="111" t="s">
        <v>306</v>
      </c>
      <c r="Q26" s="153" t="s">
        <v>315</v>
      </c>
      <c r="R26" s="153" t="s">
        <v>316</v>
      </c>
      <c r="S26" s="153">
        <v>4.1666666666666657E-2</v>
      </c>
      <c r="T26" s="153"/>
      <c r="U26" s="153"/>
      <c r="V26" s="153" t="str">
        <f>IF(ISBLANK(T26),"",Tabella2[[#This Row],[ACT STOP]]-Tabella2[[#This Row],[ACT START]])</f>
        <v/>
      </c>
      <c r="W26" s="104" t="s">
        <v>108</v>
      </c>
      <c r="X26" s="104" t="s">
        <v>97</v>
      </c>
      <c r="Y26" s="110"/>
      <c r="Z26" s="106"/>
      <c r="AA26" s="104"/>
      <c r="AB26" s="107"/>
      <c r="AC26" s="72">
        <v>0</v>
      </c>
      <c r="AH26" s="70"/>
      <c r="AI26" s="70"/>
      <c r="AJ26">
        <v>0</v>
      </c>
      <c r="AL26" s="70"/>
      <c r="BL26" t="s">
        <v>323</v>
      </c>
      <c r="BM26" s="135">
        <v>0</v>
      </c>
      <c r="BN26" s="136">
        <v>0</v>
      </c>
      <c r="BO26" s="101"/>
      <c r="BR26" s="109" t="str">
        <f t="shared" si="0"/>
        <v>SH-25-0015</v>
      </c>
      <c r="BS26" s="109" t="s">
        <v>339</v>
      </c>
      <c r="BT26" t="s">
        <v>108</v>
      </c>
      <c r="BU26" t="s">
        <v>310</v>
      </c>
    </row>
    <row r="27" spans="1:78" hidden="1">
      <c r="A27" s="103" t="s">
        <v>340</v>
      </c>
      <c r="B27" s="102">
        <v>45665</v>
      </c>
      <c r="C27" s="104">
        <f>_xlfn.ISOWEEKNUM(Tabella2[[#This Row],[Date]])</f>
        <v>2</v>
      </c>
      <c r="D27" s="104" t="s">
        <v>341</v>
      </c>
      <c r="E27" s="104" t="s">
        <v>284</v>
      </c>
      <c r="F27" s="104">
        <v>44</v>
      </c>
      <c r="G27" s="104" t="s">
        <v>257</v>
      </c>
      <c r="H27" s="105">
        <v>31</v>
      </c>
      <c r="I27" s="104"/>
      <c r="J27" s="104" t="s">
        <v>258</v>
      </c>
      <c r="K27" s="104" t="s">
        <v>75</v>
      </c>
      <c r="L27" s="104" t="s">
        <v>259</v>
      </c>
      <c r="M27" s="104" t="s">
        <v>276</v>
      </c>
      <c r="N27" s="104"/>
      <c r="O27" s="106"/>
      <c r="P27" s="111" t="s">
        <v>342</v>
      </c>
      <c r="Q27" s="153" t="s">
        <v>343</v>
      </c>
      <c r="R27" s="153" t="s">
        <v>344</v>
      </c>
      <c r="S27" s="153">
        <v>4.1666666666666657E-2</v>
      </c>
      <c r="T27" s="153"/>
      <c r="U27" s="153"/>
      <c r="V27" s="153" t="str">
        <f>IF(ISBLANK(T27),"",Tabella2[[#This Row],[ACT STOP]]-Tabella2[[#This Row],[ACT START]])</f>
        <v/>
      </c>
      <c r="W27" s="104" t="s">
        <v>108</v>
      </c>
      <c r="X27" s="104" t="s">
        <v>97</v>
      </c>
      <c r="Y27" s="110"/>
      <c r="Z27" s="106"/>
      <c r="AA27" s="104"/>
      <c r="AB27" s="107"/>
      <c r="AC27" s="72">
        <v>0</v>
      </c>
      <c r="AH27" s="70"/>
      <c r="AI27" s="70"/>
      <c r="AJ27">
        <v>0</v>
      </c>
      <c r="AL27" s="70"/>
      <c r="BL27" t="s">
        <v>323</v>
      </c>
      <c r="BM27" s="135">
        <v>0</v>
      </c>
      <c r="BN27" s="136">
        <v>0</v>
      </c>
      <c r="BO27" s="101"/>
      <c r="BR27" s="109" t="str">
        <f t="shared" si="0"/>
        <v>SH-25-0016</v>
      </c>
      <c r="BS27" s="109" t="s">
        <v>345</v>
      </c>
      <c r="BT27" t="s">
        <v>108</v>
      </c>
      <c r="BU27" t="s">
        <v>346</v>
      </c>
    </row>
    <row r="28" spans="1:78" hidden="1">
      <c r="A28" s="103" t="s">
        <v>347</v>
      </c>
      <c r="B28" s="102">
        <v>45665</v>
      </c>
      <c r="C28" s="104">
        <f>_xlfn.ISOWEEKNUM(Tabella2[[#This Row],[Date]])</f>
        <v>2</v>
      </c>
      <c r="D28" s="104" t="s">
        <v>348</v>
      </c>
      <c r="E28" s="104" t="s">
        <v>284</v>
      </c>
      <c r="F28" s="104">
        <v>57</v>
      </c>
      <c r="G28" s="104" t="s">
        <v>284</v>
      </c>
      <c r="H28" s="105">
        <v>22</v>
      </c>
      <c r="I28" s="104"/>
      <c r="J28" s="104" t="s">
        <v>258</v>
      </c>
      <c r="K28" s="104" t="s">
        <v>80</v>
      </c>
      <c r="L28" s="104" t="s">
        <v>259</v>
      </c>
      <c r="M28" s="104" t="s">
        <v>276</v>
      </c>
      <c r="N28" s="104"/>
      <c r="O28" s="106"/>
      <c r="P28" s="111" t="s">
        <v>322</v>
      </c>
      <c r="Q28" s="153" t="s">
        <v>349</v>
      </c>
      <c r="R28" s="153" t="s">
        <v>350</v>
      </c>
      <c r="S28" s="153">
        <v>4.1666666666666657E-2</v>
      </c>
      <c r="T28" s="153">
        <v>0.50694444444444442</v>
      </c>
      <c r="U28" s="153">
        <v>0.53125</v>
      </c>
      <c r="V28" s="153">
        <f>IF(ISBLANK(T28),"",Tabella2[[#This Row],[ACT STOP]]-Tabella2[[#This Row],[ACT START]])</f>
        <v>2.430555555555558E-2</v>
      </c>
      <c r="W28" s="104" t="s">
        <v>92</v>
      </c>
      <c r="X28" s="104" t="s">
        <v>91</v>
      </c>
      <c r="Y28" s="110" t="s">
        <v>351</v>
      </c>
      <c r="Z28" s="106"/>
      <c r="AA28" s="104"/>
      <c r="AB28" s="107"/>
      <c r="AC28" s="72">
        <v>1</v>
      </c>
      <c r="AH28" s="70"/>
      <c r="AI28" s="70"/>
      <c r="AJ28">
        <v>0</v>
      </c>
      <c r="AL28" s="70"/>
      <c r="BL28" t="s">
        <v>352</v>
      </c>
      <c r="BM28" s="135">
        <v>0.50694444444444442</v>
      </c>
      <c r="BN28" s="136">
        <v>0.53125</v>
      </c>
      <c r="BO28" s="101"/>
      <c r="BR28" s="109" t="str">
        <f t="shared" si="0"/>
        <v>SH-25-0017</v>
      </c>
      <c r="BS28" s="109" t="s">
        <v>295</v>
      </c>
      <c r="BT28" t="s">
        <v>92</v>
      </c>
      <c r="BU28" t="s">
        <v>353</v>
      </c>
    </row>
    <row r="29" spans="1:78" hidden="1">
      <c r="A29" s="103" t="s">
        <v>354</v>
      </c>
      <c r="B29" s="102">
        <v>45666</v>
      </c>
      <c r="C29" s="104">
        <f>_xlfn.ISOWEEKNUM(Tabella2[[#This Row],[Date]])</f>
        <v>2</v>
      </c>
      <c r="D29" s="104" t="s">
        <v>275</v>
      </c>
      <c r="E29" s="104" t="s">
        <v>256</v>
      </c>
      <c r="F29" s="104">
        <v>60</v>
      </c>
      <c r="G29" s="104" t="s">
        <v>257</v>
      </c>
      <c r="H29" s="105">
        <v>32</v>
      </c>
      <c r="I29" s="104" t="s">
        <v>258</v>
      </c>
      <c r="J29" s="104"/>
      <c r="K29" s="104" t="s">
        <v>81</v>
      </c>
      <c r="L29" s="104" t="s">
        <v>259</v>
      </c>
      <c r="M29" s="104" t="s">
        <v>276</v>
      </c>
      <c r="N29" s="104"/>
      <c r="O29" s="106"/>
      <c r="P29" s="111" t="s">
        <v>277</v>
      </c>
      <c r="Q29" s="153" t="s">
        <v>343</v>
      </c>
      <c r="R29" s="153" t="s">
        <v>344</v>
      </c>
      <c r="S29" s="153">
        <v>4.1666666666666657E-2</v>
      </c>
      <c r="T29" s="153" t="s">
        <v>343</v>
      </c>
      <c r="U29" s="153" t="s">
        <v>344</v>
      </c>
      <c r="V29" s="153">
        <f>IF(ISBLANK(T29),"",Tabella2[[#This Row],[ACT STOP]]-Tabella2[[#This Row],[ACT START]])</f>
        <v>4.166666666666663E-2</v>
      </c>
      <c r="W29" s="104" t="s">
        <v>92</v>
      </c>
      <c r="X29" s="104" t="s">
        <v>91</v>
      </c>
      <c r="Y29" s="110" t="s">
        <v>355</v>
      </c>
      <c r="Z29" s="106"/>
      <c r="AA29" s="104"/>
      <c r="AB29" s="107"/>
      <c r="AC29" s="72">
        <v>1</v>
      </c>
      <c r="AH29" s="70"/>
      <c r="AI29" s="70"/>
      <c r="AJ29">
        <v>0</v>
      </c>
      <c r="AL29" s="70"/>
      <c r="BM29" s="135" t="s">
        <v>343</v>
      </c>
      <c r="BN29" s="136" t="s">
        <v>344</v>
      </c>
      <c r="BO29" s="101"/>
      <c r="BR29" s="109" t="str">
        <f t="shared" si="0"/>
        <v>SH-25-0018</v>
      </c>
      <c r="BS29" s="109" t="s">
        <v>356</v>
      </c>
      <c r="BT29" t="s">
        <v>92</v>
      </c>
      <c r="BU29" t="s">
        <v>280</v>
      </c>
    </row>
    <row r="30" spans="1:78" hidden="1">
      <c r="A30" s="103" t="s">
        <v>357</v>
      </c>
      <c r="B30" s="102">
        <v>45667</v>
      </c>
      <c r="C30" s="104">
        <f>_xlfn.ISOWEEKNUM(Tabella2[[#This Row],[Date]])</f>
        <v>2</v>
      </c>
      <c r="D30" s="104" t="s">
        <v>326</v>
      </c>
      <c r="E30" s="104" t="s">
        <v>327</v>
      </c>
      <c r="F30" s="104">
        <v>64</v>
      </c>
      <c r="G30" s="104" t="s">
        <v>284</v>
      </c>
      <c r="H30" s="105">
        <v>23</v>
      </c>
      <c r="I30" s="104" t="s">
        <v>258</v>
      </c>
      <c r="J30" s="104"/>
      <c r="K30" s="104" t="s">
        <v>81</v>
      </c>
      <c r="L30" s="104" t="s">
        <v>259</v>
      </c>
      <c r="M30" s="104" t="s">
        <v>328</v>
      </c>
      <c r="N30" s="104"/>
      <c r="O30" s="106"/>
      <c r="P30" s="111" t="s">
        <v>329</v>
      </c>
      <c r="Q30" s="153" t="s">
        <v>349</v>
      </c>
      <c r="R30" s="153" t="s">
        <v>350</v>
      </c>
      <c r="S30" s="153">
        <v>4.1666666666666657E-2</v>
      </c>
      <c r="T30" s="153">
        <v>0.4826388888888889</v>
      </c>
      <c r="U30" s="153">
        <v>0.52430555555555558</v>
      </c>
      <c r="V30" s="153">
        <f>IF(ISBLANK(T30),"",Tabella2[[#This Row],[ACT STOP]]-Tabella2[[#This Row],[ACT START]])</f>
        <v>4.1666666666666685E-2</v>
      </c>
      <c r="W30" s="104" t="s">
        <v>92</v>
      </c>
      <c r="X30" s="104" t="s">
        <v>91</v>
      </c>
      <c r="Y30" s="110"/>
      <c r="Z30" s="106"/>
      <c r="AA30" s="104"/>
      <c r="AB30" s="107"/>
      <c r="AC30" s="72">
        <v>1</v>
      </c>
      <c r="AH30" s="70"/>
      <c r="AI30" s="70"/>
      <c r="AJ30">
        <v>0</v>
      </c>
      <c r="AL30" s="70"/>
      <c r="BM30" s="135">
        <v>0.4826388888888889</v>
      </c>
      <c r="BN30" s="136">
        <v>0.52430555555555558</v>
      </c>
      <c r="BO30" s="101"/>
      <c r="BR30" s="109" t="str">
        <f t="shared" si="0"/>
        <v>SH-25-0019</v>
      </c>
      <c r="BS30" s="109" t="s">
        <v>358</v>
      </c>
      <c r="BT30" t="s">
        <v>92</v>
      </c>
      <c r="BU30" t="s">
        <v>333</v>
      </c>
    </row>
    <row r="31" spans="1:78" hidden="1">
      <c r="A31" s="103" t="s">
        <v>359</v>
      </c>
      <c r="B31" s="102">
        <v>45670</v>
      </c>
      <c r="C31" s="104">
        <f>_xlfn.ISOWEEKNUM(Tabella2[[#This Row],[Date]])</f>
        <v>3</v>
      </c>
      <c r="D31" s="104" t="s">
        <v>305</v>
      </c>
      <c r="E31" s="104" t="s">
        <v>284</v>
      </c>
      <c r="F31" s="104">
        <v>45</v>
      </c>
      <c r="G31" s="104" t="s">
        <v>284</v>
      </c>
      <c r="H31" s="105">
        <v>23</v>
      </c>
      <c r="I31" s="104"/>
      <c r="J31" s="104" t="s">
        <v>258</v>
      </c>
      <c r="K31" s="104" t="s">
        <v>83</v>
      </c>
      <c r="L31" s="104" t="s">
        <v>299</v>
      </c>
      <c r="M31" s="104" t="s">
        <v>276</v>
      </c>
      <c r="N31" s="104"/>
      <c r="O31" s="108" t="str">
        <f>A167</f>
        <v>12569</v>
      </c>
      <c r="P31" s="111" t="s">
        <v>306</v>
      </c>
      <c r="Q31" s="153" t="s">
        <v>336</v>
      </c>
      <c r="R31" s="153" t="s">
        <v>337</v>
      </c>
      <c r="S31" s="153">
        <v>4.1666666666666657E-2</v>
      </c>
      <c r="T31" s="153" t="s">
        <v>336</v>
      </c>
      <c r="U31" s="153">
        <v>0.47222222222222221</v>
      </c>
      <c r="V31" s="153">
        <f>IF(ISBLANK(T31),"",Tabella2[[#This Row],[ACT STOP]]-Tabella2[[#This Row],[ACT START]])</f>
        <v>5.2083333333333315E-2</v>
      </c>
      <c r="W31" s="104" t="s">
        <v>92</v>
      </c>
      <c r="X31" s="104" t="s">
        <v>91</v>
      </c>
      <c r="Y31" s="110"/>
      <c r="Z31" s="106"/>
      <c r="AA31" s="104"/>
      <c r="AB31" s="107"/>
      <c r="AC31" s="72">
        <v>1</v>
      </c>
      <c r="AH31" s="70"/>
      <c r="AI31" s="70"/>
      <c r="AJ31">
        <v>0</v>
      </c>
      <c r="AL31" s="70"/>
      <c r="BM31" s="135" t="s">
        <v>336</v>
      </c>
      <c r="BN31" s="136">
        <v>0.47222222222222221</v>
      </c>
      <c r="BO31" s="101">
        <v>1.041666666666667E-2</v>
      </c>
      <c r="BQ31" t="s">
        <v>94</v>
      </c>
      <c r="BR31" s="109" t="str">
        <f t="shared" si="0"/>
        <v>SH-25-0020</v>
      </c>
      <c r="BS31" s="109" t="s">
        <v>358</v>
      </c>
      <c r="BT31" t="s">
        <v>92</v>
      </c>
      <c r="BU31" t="s">
        <v>310</v>
      </c>
    </row>
    <row r="32" spans="1:78" hidden="1">
      <c r="A32" s="103" t="s">
        <v>360</v>
      </c>
      <c r="B32" s="102">
        <v>45670</v>
      </c>
      <c r="C32" s="104">
        <f>_xlfn.ISOWEEKNUM(Tabella2[[#This Row],[Date]])</f>
        <v>3</v>
      </c>
      <c r="D32" s="104" t="s">
        <v>305</v>
      </c>
      <c r="E32" s="104" t="s">
        <v>284</v>
      </c>
      <c r="F32" s="104">
        <v>47</v>
      </c>
      <c r="G32" s="104" t="s">
        <v>257</v>
      </c>
      <c r="H32" s="105">
        <v>31</v>
      </c>
      <c r="I32" s="104"/>
      <c r="J32" s="104" t="s">
        <v>258</v>
      </c>
      <c r="K32" s="104" t="s">
        <v>83</v>
      </c>
      <c r="L32" s="104" t="s">
        <v>299</v>
      </c>
      <c r="M32" s="104" t="s">
        <v>361</v>
      </c>
      <c r="N32" s="104"/>
      <c r="O32" s="108">
        <v>12584</v>
      </c>
      <c r="P32" s="111" t="s">
        <v>362</v>
      </c>
      <c r="Q32" s="153" t="s">
        <v>343</v>
      </c>
      <c r="R32" s="153" t="s">
        <v>344</v>
      </c>
      <c r="S32" s="153">
        <v>4.1666666666666657E-2</v>
      </c>
      <c r="T32" s="153"/>
      <c r="U32" s="153"/>
      <c r="V32" s="153" t="str">
        <f>IF(ISBLANK(T32),"",Tabella2[[#This Row],[ACT STOP]]-Tabella2[[#This Row],[ACT START]])</f>
        <v/>
      </c>
      <c r="W32" s="104" t="s">
        <v>108</v>
      </c>
      <c r="X32" s="104" t="s">
        <v>97</v>
      </c>
      <c r="Y32" s="110"/>
      <c r="Z32" s="106"/>
      <c r="AA32" s="104"/>
      <c r="AB32" s="107"/>
      <c r="AC32" s="72">
        <v>0</v>
      </c>
      <c r="AH32" s="70"/>
      <c r="AI32" s="70"/>
      <c r="AJ32">
        <v>0</v>
      </c>
      <c r="AL32" s="70"/>
      <c r="BL32" t="s">
        <v>363</v>
      </c>
      <c r="BM32" s="135">
        <v>0</v>
      </c>
      <c r="BN32" s="136">
        <v>0</v>
      </c>
      <c r="BO32" s="101"/>
      <c r="BR32" s="109" t="str">
        <f t="shared" si="0"/>
        <v>SH-25-0021</v>
      </c>
      <c r="BS32" s="109" t="s">
        <v>345</v>
      </c>
      <c r="BT32" t="s">
        <v>108</v>
      </c>
      <c r="BU32" t="s">
        <v>364</v>
      </c>
      <c r="BZ32" s="155">
        <v>0</v>
      </c>
    </row>
    <row r="33" spans="1:73" hidden="1">
      <c r="A33" s="103" t="s">
        <v>365</v>
      </c>
      <c r="B33" s="102">
        <v>45671</v>
      </c>
      <c r="C33" s="104">
        <f>_xlfn.ISOWEEKNUM(Tabella2[[#This Row],[Date]])</f>
        <v>3</v>
      </c>
      <c r="D33" s="104" t="s">
        <v>255</v>
      </c>
      <c r="E33" s="104" t="s">
        <v>256</v>
      </c>
      <c r="F33" s="104">
        <v>49</v>
      </c>
      <c r="G33" s="104" t="s">
        <v>257</v>
      </c>
      <c r="H33" s="105">
        <v>12</v>
      </c>
      <c r="I33" s="104" t="s">
        <v>258</v>
      </c>
      <c r="J33" s="104"/>
      <c r="K33" s="104" t="s">
        <v>83</v>
      </c>
      <c r="L33" s="104" t="s">
        <v>259</v>
      </c>
      <c r="M33" s="104" t="s">
        <v>260</v>
      </c>
      <c r="N33" s="104"/>
      <c r="O33" s="106"/>
      <c r="P33" s="111" t="s">
        <v>261</v>
      </c>
      <c r="Q33" s="153" t="s">
        <v>343</v>
      </c>
      <c r="R33" s="153" t="s">
        <v>344</v>
      </c>
      <c r="S33" s="153">
        <v>4.1666666666666657E-2</v>
      </c>
      <c r="T33" s="153" t="s">
        <v>343</v>
      </c>
      <c r="U33" s="153" t="s">
        <v>344</v>
      </c>
      <c r="V33" s="153">
        <f>IF(ISBLANK(T33),"",Tabella2[[#This Row],[ACT STOP]]-Tabella2[[#This Row],[ACT START]])</f>
        <v>4.166666666666663E-2</v>
      </c>
      <c r="W33" s="104" t="s">
        <v>92</v>
      </c>
      <c r="X33" s="104" t="s">
        <v>91</v>
      </c>
      <c r="Y33" s="110"/>
      <c r="Z33" s="106"/>
      <c r="AA33" s="104"/>
      <c r="AB33" s="107"/>
      <c r="AC33" s="72">
        <v>1</v>
      </c>
      <c r="AH33" s="70"/>
      <c r="AI33" s="70"/>
      <c r="AJ33">
        <v>0</v>
      </c>
      <c r="AL33" s="70"/>
      <c r="BM33" s="135" t="s">
        <v>343</v>
      </c>
      <c r="BN33" s="136" t="s">
        <v>344</v>
      </c>
      <c r="BO33" s="101"/>
      <c r="BR33" s="109" t="str">
        <f t="shared" si="0"/>
        <v>SH-25-0022</v>
      </c>
      <c r="BS33" s="109" t="s">
        <v>266</v>
      </c>
      <c r="BT33" t="s">
        <v>92</v>
      </c>
      <c r="BU33" t="s">
        <v>366</v>
      </c>
    </row>
    <row r="34" spans="1:73" hidden="1">
      <c r="A34" s="103" t="s">
        <v>367</v>
      </c>
      <c r="B34" s="102">
        <v>45671</v>
      </c>
      <c r="C34" s="104">
        <f>_xlfn.ISOWEEKNUM(Tabella2[[#This Row],[Date]])</f>
        <v>3</v>
      </c>
      <c r="D34" s="104" t="s">
        <v>341</v>
      </c>
      <c r="E34" s="104" t="s">
        <v>284</v>
      </c>
      <c r="F34" s="104">
        <v>44</v>
      </c>
      <c r="G34" s="104" t="s">
        <v>257</v>
      </c>
      <c r="H34" s="105">
        <v>2</v>
      </c>
      <c r="I34" s="104"/>
      <c r="J34" s="104" t="s">
        <v>258</v>
      </c>
      <c r="K34" s="104" t="s">
        <v>81</v>
      </c>
      <c r="L34" s="104" t="s">
        <v>259</v>
      </c>
      <c r="M34" s="104" t="s">
        <v>276</v>
      </c>
      <c r="N34" s="104"/>
      <c r="O34" s="106"/>
      <c r="P34" s="111" t="s">
        <v>342</v>
      </c>
      <c r="Q34" s="153" t="s">
        <v>343</v>
      </c>
      <c r="R34" s="153" t="s">
        <v>344</v>
      </c>
      <c r="S34" s="153">
        <v>4.1666666666666657E-2</v>
      </c>
      <c r="T34" s="153">
        <v>0.60416666666666663</v>
      </c>
      <c r="U34" s="153">
        <v>0.64583333333333337</v>
      </c>
      <c r="V34" s="153">
        <f>IF(ISBLANK(T34),"",Tabella2[[#This Row],[ACT STOP]]-Tabella2[[#This Row],[ACT START]])</f>
        <v>4.1666666666666741E-2</v>
      </c>
      <c r="W34" s="104" t="s">
        <v>92</v>
      </c>
      <c r="X34" s="104" t="s">
        <v>91</v>
      </c>
      <c r="Y34" s="110"/>
      <c r="Z34" s="106"/>
      <c r="AA34" s="104"/>
      <c r="AB34" s="107"/>
      <c r="AC34" s="72">
        <v>1</v>
      </c>
      <c r="AH34" s="70"/>
      <c r="AI34" s="70"/>
      <c r="AJ34">
        <v>0</v>
      </c>
      <c r="AL34" s="70"/>
      <c r="BM34" s="135">
        <v>0.60416666666666663</v>
      </c>
      <c r="BN34" s="136">
        <v>0.64583333333333337</v>
      </c>
      <c r="BO34" s="101"/>
      <c r="BR34" s="109" t="str">
        <f t="shared" si="0"/>
        <v>SH-25-0023</v>
      </c>
      <c r="BS34" s="109" t="s">
        <v>368</v>
      </c>
      <c r="BT34" t="s">
        <v>92</v>
      </c>
      <c r="BU34" t="s">
        <v>346</v>
      </c>
    </row>
    <row r="35" spans="1:73" hidden="1">
      <c r="A35" s="103" t="s">
        <v>369</v>
      </c>
      <c r="B35" s="102">
        <v>45672</v>
      </c>
      <c r="C35" s="104">
        <f>_xlfn.ISOWEEKNUM(Tabella2[[#This Row],[Date]])</f>
        <v>3</v>
      </c>
      <c r="D35" s="104" t="s">
        <v>370</v>
      </c>
      <c r="E35" s="104" t="s">
        <v>256</v>
      </c>
      <c r="F35" s="104">
        <v>53</v>
      </c>
      <c r="G35" s="104" t="s">
        <v>257</v>
      </c>
      <c r="H35" s="105">
        <v>14</v>
      </c>
      <c r="I35" s="104" t="s">
        <v>258</v>
      </c>
      <c r="J35" s="104"/>
      <c r="K35" s="104" t="s">
        <v>79</v>
      </c>
      <c r="L35" s="104" t="s">
        <v>299</v>
      </c>
      <c r="M35" s="104" t="s">
        <v>361</v>
      </c>
      <c r="N35" s="104"/>
      <c r="O35" s="108" t="str">
        <f>A224</f>
        <v>12626</v>
      </c>
      <c r="P35" s="111" t="s">
        <v>371</v>
      </c>
      <c r="Q35" s="153" t="s">
        <v>330</v>
      </c>
      <c r="R35" s="153" t="s">
        <v>331</v>
      </c>
      <c r="S35" s="153">
        <v>4.1666666666666657E-2</v>
      </c>
      <c r="T35" s="153"/>
      <c r="U35" s="153"/>
      <c r="V35" s="153" t="str">
        <f>IF(ISBLANK(T35),"",Tabella2[[#This Row],[ACT STOP]]-Tabella2[[#This Row],[ACT START]])</f>
        <v/>
      </c>
      <c r="W35" s="104" t="s">
        <v>108</v>
      </c>
      <c r="X35" s="104" t="s">
        <v>97</v>
      </c>
      <c r="Y35" s="110"/>
      <c r="Z35" s="106"/>
      <c r="AA35" s="104"/>
      <c r="AB35" s="107"/>
      <c r="AC35" s="72">
        <v>0</v>
      </c>
      <c r="AH35" s="70"/>
      <c r="AI35" s="70"/>
      <c r="AJ35">
        <v>0</v>
      </c>
      <c r="AL35" s="70"/>
      <c r="BL35" t="s">
        <v>363</v>
      </c>
      <c r="BM35" s="135">
        <v>0</v>
      </c>
      <c r="BN35" s="136">
        <v>0</v>
      </c>
      <c r="BO35" s="101"/>
      <c r="BR35" s="109" t="str">
        <f t="shared" si="0"/>
        <v>SH-25-0024</v>
      </c>
      <c r="BS35" s="109" t="s">
        <v>372</v>
      </c>
      <c r="BT35" t="s">
        <v>108</v>
      </c>
      <c r="BU35" t="s">
        <v>373</v>
      </c>
    </row>
    <row r="36" spans="1:73" hidden="1">
      <c r="A36" s="103" t="s">
        <v>374</v>
      </c>
      <c r="B36" s="102">
        <v>45672</v>
      </c>
      <c r="C36" s="104">
        <f>_xlfn.ISOWEEKNUM(Tabella2[[#This Row],[Date]])</f>
        <v>3</v>
      </c>
      <c r="D36" s="104" t="s">
        <v>370</v>
      </c>
      <c r="E36" s="104" t="s">
        <v>256</v>
      </c>
      <c r="F36" s="104">
        <v>53</v>
      </c>
      <c r="G36" s="104" t="s">
        <v>257</v>
      </c>
      <c r="H36" s="105">
        <v>30</v>
      </c>
      <c r="I36" s="104" t="s">
        <v>258</v>
      </c>
      <c r="J36" s="104"/>
      <c r="K36" s="104" t="s">
        <v>79</v>
      </c>
      <c r="L36" s="104" t="s">
        <v>299</v>
      </c>
      <c r="M36" s="104" t="s">
        <v>361</v>
      </c>
      <c r="N36" s="104"/>
      <c r="O36" s="108" t="str">
        <f>A229</f>
        <v>12631</v>
      </c>
      <c r="P36" s="111" t="s">
        <v>371</v>
      </c>
      <c r="Q36" s="153" t="s">
        <v>336</v>
      </c>
      <c r="R36" s="153" t="s">
        <v>337</v>
      </c>
      <c r="S36" s="153">
        <v>4.1666666666666657E-2</v>
      </c>
      <c r="T36" s="153">
        <v>0.43402777777777779</v>
      </c>
      <c r="U36" s="153">
        <v>0.46875</v>
      </c>
      <c r="V36" s="153">
        <f>IF(ISBLANK(T36),"",Tabella2[[#This Row],[ACT STOP]]-Tabella2[[#This Row],[ACT START]])</f>
        <v>3.472222222222221E-2</v>
      </c>
      <c r="W36" s="104" t="s">
        <v>92</v>
      </c>
      <c r="X36" s="104" t="s">
        <v>91</v>
      </c>
      <c r="Y36" s="110" t="s">
        <v>375</v>
      </c>
      <c r="Z36" s="106"/>
      <c r="AA36" s="104"/>
      <c r="AB36" s="107"/>
      <c r="AC36" s="72">
        <v>1</v>
      </c>
      <c r="AH36" s="70"/>
      <c r="AI36" s="70"/>
      <c r="AJ36">
        <v>0</v>
      </c>
      <c r="AL36" s="70"/>
      <c r="BM36" s="135">
        <v>0.43402777777777779</v>
      </c>
      <c r="BN36" s="136">
        <v>0.46875</v>
      </c>
      <c r="BO36" s="101">
        <v>1.388888888888889E-2</v>
      </c>
      <c r="BQ36" t="s">
        <v>94</v>
      </c>
      <c r="BR36" s="109" t="str">
        <f t="shared" si="0"/>
        <v>SH-25-0025</v>
      </c>
      <c r="BS36" s="109" t="s">
        <v>279</v>
      </c>
      <c r="BT36" t="s">
        <v>92</v>
      </c>
      <c r="BU36" t="s">
        <v>373</v>
      </c>
    </row>
    <row r="37" spans="1:73" hidden="1">
      <c r="A37" s="103" t="s">
        <v>376</v>
      </c>
      <c r="B37" s="102">
        <v>45672</v>
      </c>
      <c r="C37" s="104">
        <f>_xlfn.ISOWEEKNUM(Tabella2[[#This Row],[Date]])</f>
        <v>3</v>
      </c>
      <c r="D37" s="104" t="s">
        <v>195</v>
      </c>
      <c r="E37" s="104" t="s">
        <v>257</v>
      </c>
      <c r="F37" s="104">
        <v>7</v>
      </c>
      <c r="G37" s="104" t="s">
        <v>257</v>
      </c>
      <c r="H37" s="105">
        <v>6</v>
      </c>
      <c r="I37" s="104"/>
      <c r="J37" s="104" t="s">
        <v>258</v>
      </c>
      <c r="K37" s="104" t="s">
        <v>75</v>
      </c>
      <c r="L37" s="104" t="s">
        <v>259</v>
      </c>
      <c r="M37" s="104" t="s">
        <v>276</v>
      </c>
      <c r="N37" s="104"/>
      <c r="O37" s="106"/>
      <c r="P37" s="111" t="s">
        <v>377</v>
      </c>
      <c r="Q37" s="153" t="s">
        <v>336</v>
      </c>
      <c r="R37" s="153" t="s">
        <v>337</v>
      </c>
      <c r="S37" s="153">
        <v>4.1666666666666657E-2</v>
      </c>
      <c r="T37" s="153" t="s">
        <v>336</v>
      </c>
      <c r="U37" s="153" t="s">
        <v>337</v>
      </c>
      <c r="V37" s="153">
        <f>IF(ISBLANK(T37),"",Tabella2[[#This Row],[ACT STOP]]-Tabella2[[#This Row],[ACT START]])</f>
        <v>4.1666666666666685E-2</v>
      </c>
      <c r="W37" s="104" t="s">
        <v>92</v>
      </c>
      <c r="X37" s="104" t="s">
        <v>91</v>
      </c>
      <c r="Y37" s="110" t="s">
        <v>378</v>
      </c>
      <c r="Z37" s="106"/>
      <c r="AA37" s="104"/>
      <c r="AB37" s="107"/>
      <c r="AC37" s="72">
        <v>1</v>
      </c>
      <c r="AH37" s="70"/>
      <c r="AI37" s="70"/>
      <c r="AJ37">
        <v>0</v>
      </c>
      <c r="AL37" s="70"/>
      <c r="BM37" s="135" t="s">
        <v>336</v>
      </c>
      <c r="BN37" s="136" t="s">
        <v>337</v>
      </c>
      <c r="BO37" s="101"/>
      <c r="BR37" s="109" t="str">
        <f t="shared" si="0"/>
        <v>SH-25-0026</v>
      </c>
      <c r="BS37" s="109" t="s">
        <v>379</v>
      </c>
      <c r="BT37" t="s">
        <v>92</v>
      </c>
      <c r="BU37" t="s">
        <v>380</v>
      </c>
    </row>
    <row r="38" spans="1:73" hidden="1">
      <c r="A38" s="103" t="s">
        <v>381</v>
      </c>
      <c r="B38" s="102">
        <v>45672</v>
      </c>
      <c r="C38" s="104">
        <f>_xlfn.ISOWEEKNUM(Tabella2[[#This Row],[Date]])</f>
        <v>3</v>
      </c>
      <c r="D38" s="104" t="s">
        <v>305</v>
      </c>
      <c r="E38" s="104" t="s">
        <v>284</v>
      </c>
      <c r="F38" s="104">
        <v>45</v>
      </c>
      <c r="G38" s="104" t="s">
        <v>257</v>
      </c>
      <c r="H38" s="105">
        <v>2</v>
      </c>
      <c r="I38" s="104"/>
      <c r="J38" s="104" t="s">
        <v>258</v>
      </c>
      <c r="K38" s="104" t="s">
        <v>79</v>
      </c>
      <c r="L38" s="104" t="s">
        <v>299</v>
      </c>
      <c r="M38" s="104" t="s">
        <v>276</v>
      </c>
      <c r="N38" s="104"/>
      <c r="O38" s="108" t="str">
        <f>A234</f>
        <v>12636</v>
      </c>
      <c r="P38" s="111" t="s">
        <v>306</v>
      </c>
      <c r="Q38" s="153" t="s">
        <v>349</v>
      </c>
      <c r="R38" s="153" t="s">
        <v>350</v>
      </c>
      <c r="S38" s="153">
        <v>4.1666666666666657E-2</v>
      </c>
      <c r="T38" s="153">
        <v>0.4826388888888889</v>
      </c>
      <c r="U38" s="153">
        <v>0.52430555555555558</v>
      </c>
      <c r="V38" s="153">
        <f>IF(ISBLANK(T38),"",Tabella2[[#This Row],[ACT STOP]]-Tabella2[[#This Row],[ACT START]])</f>
        <v>4.1666666666666685E-2</v>
      </c>
      <c r="W38" s="104" t="s">
        <v>92</v>
      </c>
      <c r="X38" s="104" t="s">
        <v>91</v>
      </c>
      <c r="Y38" s="110" t="s">
        <v>382</v>
      </c>
      <c r="Z38" s="106"/>
      <c r="AA38" s="104"/>
      <c r="AB38" s="107"/>
      <c r="AC38" s="72">
        <v>1</v>
      </c>
      <c r="AH38" s="70"/>
      <c r="AI38" s="70"/>
      <c r="AJ38">
        <v>0</v>
      </c>
      <c r="AL38" s="70"/>
      <c r="BM38" s="135">
        <v>0.4826388888888889</v>
      </c>
      <c r="BN38" s="136">
        <v>0.52430555555555558</v>
      </c>
      <c r="BO38" s="101"/>
      <c r="BR38" s="109" t="str">
        <f t="shared" si="0"/>
        <v>SH-25-0027</v>
      </c>
      <c r="BS38" s="109" t="s">
        <v>368</v>
      </c>
      <c r="BT38" t="s">
        <v>92</v>
      </c>
      <c r="BU38" t="s">
        <v>310</v>
      </c>
    </row>
    <row r="39" spans="1:73" hidden="1">
      <c r="A39" s="103" t="s">
        <v>383</v>
      </c>
      <c r="B39" s="102">
        <v>45672</v>
      </c>
      <c r="C39" s="104">
        <f>_xlfn.ISOWEEKNUM(Tabella2[[#This Row],[Date]])</f>
        <v>3</v>
      </c>
      <c r="D39" s="104" t="s">
        <v>305</v>
      </c>
      <c r="E39" s="104" t="s">
        <v>284</v>
      </c>
      <c r="F39" s="104">
        <v>47</v>
      </c>
      <c r="G39" s="104" t="s">
        <v>284</v>
      </c>
      <c r="H39" s="105">
        <v>9</v>
      </c>
      <c r="I39" s="104"/>
      <c r="J39" s="104" t="s">
        <v>258</v>
      </c>
      <c r="K39" s="104" t="s">
        <v>79</v>
      </c>
      <c r="L39" s="104" t="s">
        <v>299</v>
      </c>
      <c r="M39" s="104" t="s">
        <v>361</v>
      </c>
      <c r="N39" s="104"/>
      <c r="O39" s="108" t="str">
        <f>A239</f>
        <v>12641</v>
      </c>
      <c r="P39" s="111" t="s">
        <v>362</v>
      </c>
      <c r="Q39" s="153" t="s">
        <v>315</v>
      </c>
      <c r="R39" s="153" t="s">
        <v>316</v>
      </c>
      <c r="S39" s="153">
        <v>4.1666666666666657E-2</v>
      </c>
      <c r="T39" s="153">
        <v>0.54513888888888884</v>
      </c>
      <c r="U39" s="153">
        <v>0.58680555555555558</v>
      </c>
      <c r="V39" s="153">
        <f>IF(ISBLANK(T39),"",Tabella2[[#This Row],[ACT STOP]]-Tabella2[[#This Row],[ACT START]])</f>
        <v>4.1666666666666741E-2</v>
      </c>
      <c r="W39" s="104" t="s">
        <v>92</v>
      </c>
      <c r="X39" s="104" t="s">
        <v>91</v>
      </c>
      <c r="Y39" s="110"/>
      <c r="Z39" s="106"/>
      <c r="AA39" s="104"/>
      <c r="AB39" s="107"/>
      <c r="AC39" s="72">
        <v>1</v>
      </c>
      <c r="AH39" s="70"/>
      <c r="AI39" s="70"/>
      <c r="AJ39">
        <v>0</v>
      </c>
      <c r="AL39" s="70"/>
      <c r="BM39" s="135">
        <v>0.54513888888888884</v>
      </c>
      <c r="BN39" s="136">
        <v>0.58680555555555558</v>
      </c>
      <c r="BO39" s="101"/>
      <c r="BR39" s="109" t="str">
        <f t="shared" si="0"/>
        <v>SH-25-0028</v>
      </c>
      <c r="BS39" s="109" t="s">
        <v>339</v>
      </c>
      <c r="BT39" t="s">
        <v>92</v>
      </c>
      <c r="BU39" t="s">
        <v>364</v>
      </c>
    </row>
    <row r="40" spans="1:73" hidden="1">
      <c r="A40" s="103" t="s">
        <v>384</v>
      </c>
      <c r="B40" s="102">
        <v>45673</v>
      </c>
      <c r="C40" s="104">
        <f>_xlfn.ISOWEEKNUM(Tabella2[[#This Row],[Date]])</f>
        <v>3</v>
      </c>
      <c r="D40" s="104" t="s">
        <v>321</v>
      </c>
      <c r="E40" s="104" t="s">
        <v>284</v>
      </c>
      <c r="F40" s="104">
        <v>53</v>
      </c>
      <c r="G40" s="104" t="s">
        <v>257</v>
      </c>
      <c r="H40" s="105">
        <v>9</v>
      </c>
      <c r="I40" s="104"/>
      <c r="J40" s="104" t="s">
        <v>258</v>
      </c>
      <c r="K40" s="104" t="s">
        <v>83</v>
      </c>
      <c r="L40" s="104" t="s">
        <v>259</v>
      </c>
      <c r="M40" s="104" t="s">
        <v>276</v>
      </c>
      <c r="N40" s="104"/>
      <c r="O40" s="106"/>
      <c r="P40" s="111" t="s">
        <v>322</v>
      </c>
      <c r="Q40" s="153" t="s">
        <v>349</v>
      </c>
      <c r="R40" s="153" t="s">
        <v>350</v>
      </c>
      <c r="S40" s="153">
        <v>4.1666666666666657E-2</v>
      </c>
      <c r="T40" s="153" t="s">
        <v>349</v>
      </c>
      <c r="U40" s="153" t="s">
        <v>350</v>
      </c>
      <c r="V40" s="153">
        <f>IF(ISBLANK(T40),"",Tabella2[[#This Row],[ACT STOP]]-Tabella2[[#This Row],[ACT START]])</f>
        <v>4.1666666666666685E-2</v>
      </c>
      <c r="W40" s="104" t="s">
        <v>92</v>
      </c>
      <c r="X40" s="104" t="s">
        <v>91</v>
      </c>
      <c r="Y40" s="110"/>
      <c r="Z40" s="106"/>
      <c r="AA40" s="104"/>
      <c r="AB40" s="107"/>
      <c r="AC40" s="72">
        <v>1</v>
      </c>
      <c r="AH40" s="70"/>
      <c r="AI40" s="70"/>
      <c r="AJ40">
        <v>0</v>
      </c>
      <c r="AL40" s="70"/>
      <c r="BM40" s="135" t="s">
        <v>349</v>
      </c>
      <c r="BN40" s="136" t="s">
        <v>350</v>
      </c>
      <c r="BO40" s="101"/>
      <c r="BR40" s="109" t="str">
        <f t="shared" si="0"/>
        <v>SH-25-0029</v>
      </c>
      <c r="BS40" s="109" t="s">
        <v>318</v>
      </c>
      <c r="BT40" t="s">
        <v>92</v>
      </c>
      <c r="BU40" t="s">
        <v>324</v>
      </c>
    </row>
    <row r="41" spans="1:73" hidden="1">
      <c r="A41" s="103" t="s">
        <v>385</v>
      </c>
      <c r="B41" s="102">
        <v>45673</v>
      </c>
      <c r="C41" s="104">
        <f>_xlfn.ISOWEEKNUM(Tabella2[[#This Row],[Date]])</f>
        <v>3</v>
      </c>
      <c r="D41" s="104" t="s">
        <v>255</v>
      </c>
      <c r="E41" s="104" t="s">
        <v>256</v>
      </c>
      <c r="F41" s="104">
        <v>45</v>
      </c>
      <c r="G41" s="104" t="s">
        <v>257</v>
      </c>
      <c r="H41" s="105">
        <v>12</v>
      </c>
      <c r="I41" s="104" t="s">
        <v>258</v>
      </c>
      <c r="J41" s="104"/>
      <c r="K41" s="104" t="s">
        <v>79</v>
      </c>
      <c r="L41" s="104" t="s">
        <v>299</v>
      </c>
      <c r="M41" s="104" t="s">
        <v>386</v>
      </c>
      <c r="N41" s="104"/>
      <c r="O41" s="108" t="str">
        <f>A42</f>
        <v>12444</v>
      </c>
      <c r="P41" s="111" t="s">
        <v>387</v>
      </c>
      <c r="Q41" s="153" t="s">
        <v>343</v>
      </c>
      <c r="R41" s="153" t="s">
        <v>344</v>
      </c>
      <c r="S41" s="153">
        <v>4.1666666666666657E-2</v>
      </c>
      <c r="T41" s="153"/>
      <c r="U41" s="153"/>
      <c r="V41" s="153" t="str">
        <f>IF(ISBLANK(T41),"",Tabella2[[#This Row],[ACT STOP]]-Tabella2[[#This Row],[ACT START]])</f>
        <v/>
      </c>
      <c r="W41" s="104" t="s">
        <v>108</v>
      </c>
      <c r="X41" s="104" t="s">
        <v>143</v>
      </c>
      <c r="Y41" s="110"/>
      <c r="Z41" s="106"/>
      <c r="AA41" s="104"/>
      <c r="AB41" s="107"/>
      <c r="AC41" s="72">
        <v>0</v>
      </c>
      <c r="AH41" s="70"/>
      <c r="AI41" s="70"/>
      <c r="AJ41">
        <v>0</v>
      </c>
      <c r="AL41" s="70"/>
      <c r="BL41" t="s">
        <v>388</v>
      </c>
      <c r="BM41" s="135">
        <v>0</v>
      </c>
      <c r="BN41" s="136">
        <v>0</v>
      </c>
      <c r="BO41" s="101"/>
      <c r="BR41" s="109" t="str">
        <f t="shared" si="0"/>
        <v>SH-25-0030</v>
      </c>
      <c r="BS41" s="109" t="s">
        <v>266</v>
      </c>
      <c r="BT41" t="s">
        <v>108</v>
      </c>
      <c r="BU41" t="s">
        <v>389</v>
      </c>
    </row>
    <row r="42" spans="1:73" hidden="1">
      <c r="A42" s="103" t="s">
        <v>390</v>
      </c>
      <c r="B42" s="102">
        <v>45673</v>
      </c>
      <c r="C42" s="104">
        <f>_xlfn.ISOWEEKNUM(Tabella2[[#This Row],[Date]])</f>
        <v>3</v>
      </c>
      <c r="D42" s="104" t="s">
        <v>255</v>
      </c>
      <c r="E42" s="104" t="s">
        <v>256</v>
      </c>
      <c r="F42" s="104">
        <v>47</v>
      </c>
      <c r="G42" s="104" t="s">
        <v>257</v>
      </c>
      <c r="H42" s="105">
        <v>17</v>
      </c>
      <c r="I42" s="104" t="s">
        <v>258</v>
      </c>
      <c r="J42" s="104"/>
      <c r="K42" s="104" t="s">
        <v>78</v>
      </c>
      <c r="L42" s="104" t="s">
        <v>299</v>
      </c>
      <c r="M42" s="104" t="s">
        <v>386</v>
      </c>
      <c r="N42" s="104"/>
      <c r="O42" s="108" t="str">
        <f>A41</f>
        <v>12443</v>
      </c>
      <c r="P42" s="111" t="s">
        <v>391</v>
      </c>
      <c r="Q42" s="153">
        <v>0.60763888888888884</v>
      </c>
      <c r="R42" s="153">
        <v>0.64930555555555558</v>
      </c>
      <c r="S42" s="153">
        <v>4.1666666666666657E-2</v>
      </c>
      <c r="T42" s="153"/>
      <c r="U42" s="153"/>
      <c r="V42" s="153" t="str">
        <f>IF(ISBLANK(T42),"",Tabella2[[#This Row],[ACT STOP]]-Tabella2[[#This Row],[ACT START]])</f>
        <v/>
      </c>
      <c r="W42" s="104" t="s">
        <v>108</v>
      </c>
      <c r="X42" s="104" t="s">
        <v>119</v>
      </c>
      <c r="Y42" s="110"/>
      <c r="Z42" s="106"/>
      <c r="AA42" s="104"/>
      <c r="AB42" s="107"/>
      <c r="AC42" s="72">
        <v>0</v>
      </c>
      <c r="AH42" s="70"/>
      <c r="AI42" s="70"/>
      <c r="AJ42">
        <v>0</v>
      </c>
      <c r="AL42" s="70"/>
      <c r="BL42" t="s">
        <v>392</v>
      </c>
      <c r="BM42" s="135">
        <v>0</v>
      </c>
      <c r="BN42" s="136">
        <v>0</v>
      </c>
      <c r="BO42" s="101"/>
      <c r="BR42" s="109" t="str">
        <f t="shared" si="0"/>
        <v>SH-25-0031</v>
      </c>
      <c r="BS42" s="109" t="s">
        <v>393</v>
      </c>
      <c r="BT42" t="s">
        <v>108</v>
      </c>
      <c r="BU42" t="s">
        <v>394</v>
      </c>
    </row>
    <row r="43" spans="1:73" hidden="1">
      <c r="A43" s="103" t="s">
        <v>395</v>
      </c>
      <c r="B43" s="102">
        <v>45674</v>
      </c>
      <c r="C43" s="104">
        <f>_xlfn.ISOWEEKNUM(Tabella2[[#This Row],[Date]])</f>
        <v>3</v>
      </c>
      <c r="D43" s="104" t="s">
        <v>255</v>
      </c>
      <c r="E43" s="104" t="s">
        <v>256</v>
      </c>
      <c r="F43" s="104">
        <v>45</v>
      </c>
      <c r="G43" s="104" t="s">
        <v>257</v>
      </c>
      <c r="H43" s="105">
        <v>31</v>
      </c>
      <c r="I43" s="104" t="s">
        <v>258</v>
      </c>
      <c r="J43" s="104"/>
      <c r="K43" s="104" t="s">
        <v>79</v>
      </c>
      <c r="L43" s="104" t="s">
        <v>299</v>
      </c>
      <c r="M43" s="104" t="s">
        <v>386</v>
      </c>
      <c r="N43" s="104"/>
      <c r="O43" s="108" t="str">
        <f>A44</f>
        <v>12446</v>
      </c>
      <c r="P43" s="111" t="s">
        <v>387</v>
      </c>
      <c r="Q43" s="153" t="s">
        <v>349</v>
      </c>
      <c r="R43" s="153" t="s">
        <v>350</v>
      </c>
      <c r="S43" s="153">
        <v>4.1666666666666657E-2</v>
      </c>
      <c r="T43" s="153" t="s">
        <v>349</v>
      </c>
      <c r="U43" s="153" t="s">
        <v>350</v>
      </c>
      <c r="V43" s="153">
        <f>IF(ISBLANK(T43),"",Tabella2[[#This Row],[ACT STOP]]-Tabella2[[#This Row],[ACT START]])</f>
        <v>4.1666666666666685E-2</v>
      </c>
      <c r="W43" s="104" t="s">
        <v>92</v>
      </c>
      <c r="X43" s="104" t="s">
        <v>91</v>
      </c>
      <c r="Y43" s="110"/>
      <c r="Z43" s="106"/>
      <c r="AA43" s="104"/>
      <c r="AB43" s="107"/>
      <c r="AC43" s="72">
        <v>1</v>
      </c>
      <c r="AH43" s="70"/>
      <c r="AI43" s="70"/>
      <c r="AJ43">
        <v>0</v>
      </c>
      <c r="AL43" s="70"/>
      <c r="BM43" s="135" t="s">
        <v>349</v>
      </c>
      <c r="BN43" s="136" t="s">
        <v>350</v>
      </c>
      <c r="BO43" s="101"/>
      <c r="BR43" s="109" t="str">
        <f t="shared" si="0"/>
        <v>SH-25-0032</v>
      </c>
      <c r="BS43" s="109" t="s">
        <v>345</v>
      </c>
      <c r="BT43" t="s">
        <v>92</v>
      </c>
      <c r="BU43" t="s">
        <v>389</v>
      </c>
    </row>
    <row r="44" spans="1:73" hidden="1">
      <c r="A44" s="103" t="s">
        <v>396</v>
      </c>
      <c r="B44" s="102">
        <v>45674</v>
      </c>
      <c r="C44" s="104">
        <f>_xlfn.ISOWEEKNUM(Tabella2[[#This Row],[Date]])</f>
        <v>3</v>
      </c>
      <c r="D44" s="104" t="s">
        <v>255</v>
      </c>
      <c r="E44" s="104" t="s">
        <v>256</v>
      </c>
      <c r="F44" s="104">
        <v>47</v>
      </c>
      <c r="G44" s="104" t="s">
        <v>257</v>
      </c>
      <c r="H44" s="105">
        <v>2</v>
      </c>
      <c r="I44" s="104" t="s">
        <v>258</v>
      </c>
      <c r="J44" s="104"/>
      <c r="K44" s="104" t="s">
        <v>78</v>
      </c>
      <c r="L44" s="104" t="s">
        <v>299</v>
      </c>
      <c r="M44" s="104" t="s">
        <v>386</v>
      </c>
      <c r="N44" s="104"/>
      <c r="O44" s="108" t="str">
        <f>A43</f>
        <v>12445</v>
      </c>
      <c r="P44" s="111" t="s">
        <v>391</v>
      </c>
      <c r="Q44" s="153">
        <v>0.4826388888888889</v>
      </c>
      <c r="R44" s="153">
        <v>0.52430555555555558</v>
      </c>
      <c r="S44" s="153">
        <v>4.1666666666666657E-2</v>
      </c>
      <c r="T44" s="153" t="s">
        <v>349</v>
      </c>
      <c r="U44" s="153" t="s">
        <v>350</v>
      </c>
      <c r="V44" s="153">
        <f>IF(ISBLANK(T44),"",Tabella2[[#This Row],[ACT STOP]]-Tabella2[[#This Row],[ACT START]])</f>
        <v>4.1666666666666685E-2</v>
      </c>
      <c r="W44" s="104" t="s">
        <v>92</v>
      </c>
      <c r="X44" s="104" t="s">
        <v>91</v>
      </c>
      <c r="Y44" s="110"/>
      <c r="Z44" s="106"/>
      <c r="AA44" s="104"/>
      <c r="AB44" s="107"/>
      <c r="AC44" s="72">
        <v>1</v>
      </c>
      <c r="AH44" s="70"/>
      <c r="AI44" s="70"/>
      <c r="AJ44">
        <v>0</v>
      </c>
      <c r="AL44" s="70"/>
      <c r="BM44" s="135" t="s">
        <v>349</v>
      </c>
      <c r="BN44" s="136" t="s">
        <v>350</v>
      </c>
      <c r="BO44" s="101"/>
      <c r="BR44" s="109" t="str">
        <f t="shared" si="0"/>
        <v>SH-25-0033</v>
      </c>
      <c r="BS44" s="109" t="s">
        <v>368</v>
      </c>
      <c r="BT44" t="s">
        <v>92</v>
      </c>
      <c r="BU44" t="s">
        <v>394</v>
      </c>
    </row>
    <row r="45" spans="1:73" hidden="1">
      <c r="A45" s="103" t="s">
        <v>397</v>
      </c>
      <c r="B45" s="102">
        <v>45664</v>
      </c>
      <c r="C45" s="104">
        <f>_xlfn.ISOWEEKNUM(Tabella2[[#This Row],[Date]])</f>
        <v>2</v>
      </c>
      <c r="D45" s="104" t="s">
        <v>195</v>
      </c>
      <c r="E45" s="104" t="s">
        <v>398</v>
      </c>
      <c r="F45" s="104"/>
      <c r="G45" s="104" t="s">
        <v>257</v>
      </c>
      <c r="H45" s="105">
        <v>17</v>
      </c>
      <c r="I45" s="104"/>
      <c r="J45" s="104" t="s">
        <v>258</v>
      </c>
      <c r="K45" s="104" t="s">
        <v>78</v>
      </c>
      <c r="L45" s="104" t="s">
        <v>299</v>
      </c>
      <c r="M45" s="104" t="s">
        <v>276</v>
      </c>
      <c r="N45" s="104"/>
      <c r="O45" s="106" t="str">
        <f>A20</f>
        <v>12422</v>
      </c>
      <c r="P45" s="111" t="s">
        <v>300</v>
      </c>
      <c r="Q45" s="153">
        <v>0.2951388888888889</v>
      </c>
      <c r="R45" s="153">
        <v>0.33680555555555558</v>
      </c>
      <c r="S45" s="153">
        <v>4.1666666666666657E-2</v>
      </c>
      <c r="T45" s="153"/>
      <c r="U45" s="153"/>
      <c r="V45" s="153" t="str">
        <f>IF(ISBLANK(T45),"",Tabella2[[#This Row],[ACT STOP]]-Tabella2[[#This Row],[ACT START]])</f>
        <v/>
      </c>
      <c r="W45" s="104" t="s">
        <v>133</v>
      </c>
      <c r="X45" s="104" t="s">
        <v>143</v>
      </c>
      <c r="Y45" s="110"/>
      <c r="Z45" s="106"/>
      <c r="AA45" s="104"/>
      <c r="AB45" s="107"/>
      <c r="AC45" s="72">
        <v>0</v>
      </c>
      <c r="AH45" s="70"/>
      <c r="AI45" s="70"/>
      <c r="AJ45">
        <v>0</v>
      </c>
      <c r="AL45" s="70"/>
      <c r="BL45" t="s">
        <v>309</v>
      </c>
      <c r="BM45" s="135">
        <v>0</v>
      </c>
      <c r="BN45" s="136">
        <v>0</v>
      </c>
      <c r="BO45" s="101"/>
      <c r="BR45" s="109" t="str">
        <f t="shared" si="0"/>
        <v>SH-25-0034</v>
      </c>
      <c r="BS45" s="109" t="s">
        <v>393</v>
      </c>
      <c r="BT45" t="s">
        <v>133</v>
      </c>
      <c r="BU45" t="s">
        <v>399</v>
      </c>
    </row>
    <row r="46" spans="1:73" hidden="1">
      <c r="A46" s="103" t="s">
        <v>400</v>
      </c>
      <c r="B46" s="102">
        <v>45678</v>
      </c>
      <c r="C46" s="104">
        <f>_xlfn.ISOWEEKNUM(Tabella2[[#This Row],[Date]])</f>
        <v>4</v>
      </c>
      <c r="D46" s="104" t="s">
        <v>255</v>
      </c>
      <c r="E46" s="104" t="s">
        <v>256</v>
      </c>
      <c r="F46" s="104">
        <v>47</v>
      </c>
      <c r="G46" s="104" t="s">
        <v>284</v>
      </c>
      <c r="H46" s="105">
        <v>22</v>
      </c>
      <c r="I46" s="104" t="s">
        <v>258</v>
      </c>
      <c r="J46" s="104"/>
      <c r="K46" s="104" t="s">
        <v>83</v>
      </c>
      <c r="L46" s="104" t="s">
        <v>259</v>
      </c>
      <c r="M46" s="104" t="s">
        <v>260</v>
      </c>
      <c r="N46" s="104"/>
      <c r="O46" s="106"/>
      <c r="P46" s="111" t="s">
        <v>261</v>
      </c>
      <c r="Q46" s="153" t="s">
        <v>308</v>
      </c>
      <c r="R46" s="153" t="s">
        <v>401</v>
      </c>
      <c r="S46" s="153">
        <v>4.1666666666666657E-2</v>
      </c>
      <c r="T46" s="153"/>
      <c r="U46" s="153"/>
      <c r="V46" s="153" t="str">
        <f>IF(ISBLANK(T46),"",Tabella2[[#This Row],[ACT STOP]]-Tabella2[[#This Row],[ACT START]])</f>
        <v/>
      </c>
      <c r="W46" s="104" t="s">
        <v>108</v>
      </c>
      <c r="X46" s="104" t="s">
        <v>97</v>
      </c>
      <c r="Y46" s="110"/>
      <c r="Z46" s="106"/>
      <c r="AA46" s="104"/>
      <c r="AB46" s="107"/>
      <c r="AC46" s="72">
        <v>0</v>
      </c>
      <c r="AH46" s="70"/>
      <c r="AI46" s="70"/>
      <c r="AJ46">
        <v>0</v>
      </c>
      <c r="AL46" s="70"/>
      <c r="BL46" t="s">
        <v>323</v>
      </c>
      <c r="BM46" s="135">
        <v>0</v>
      </c>
      <c r="BN46" s="136">
        <v>0</v>
      </c>
      <c r="BO46" s="101"/>
      <c r="BR46" s="109" t="str">
        <f t="shared" si="0"/>
        <v>SH-25-0035</v>
      </c>
      <c r="BS46" s="109" t="s">
        <v>295</v>
      </c>
      <c r="BT46" t="s">
        <v>108</v>
      </c>
      <c r="BU46" t="s">
        <v>402</v>
      </c>
    </row>
    <row r="47" spans="1:73" hidden="1">
      <c r="A47" s="103" t="s">
        <v>403</v>
      </c>
      <c r="B47" s="102">
        <v>45679</v>
      </c>
      <c r="C47" s="104">
        <f>_xlfn.ISOWEEKNUM(Tabella2[[#This Row],[Date]])</f>
        <v>4</v>
      </c>
      <c r="D47" s="104" t="s">
        <v>404</v>
      </c>
      <c r="E47" s="104" t="s">
        <v>284</v>
      </c>
      <c r="F47" s="104">
        <v>41</v>
      </c>
      <c r="G47" s="104" t="s">
        <v>257</v>
      </c>
      <c r="H47" s="105">
        <v>1</v>
      </c>
      <c r="I47" s="104"/>
      <c r="J47" s="104" t="s">
        <v>258</v>
      </c>
      <c r="K47" s="104" t="s">
        <v>83</v>
      </c>
      <c r="L47" s="104" t="s">
        <v>299</v>
      </c>
      <c r="M47" s="104" t="s">
        <v>276</v>
      </c>
      <c r="N47" s="104"/>
      <c r="O47" s="106" t="str">
        <f>A48</f>
        <v>12450</v>
      </c>
      <c r="P47" s="111" t="s">
        <v>405</v>
      </c>
      <c r="Q47" s="153" t="s">
        <v>350</v>
      </c>
      <c r="R47" s="153" t="s">
        <v>406</v>
      </c>
      <c r="S47" s="153">
        <v>4.1666666666666657E-2</v>
      </c>
      <c r="T47" s="153" t="s">
        <v>350</v>
      </c>
      <c r="U47" s="153">
        <v>0.54513888888888884</v>
      </c>
      <c r="V47" s="153">
        <f>IF(ISBLANK(T47),"",Tabella2[[#This Row],[ACT STOP]]-Tabella2[[#This Row],[ACT START]])</f>
        <v>2.0833333333333259E-2</v>
      </c>
      <c r="W47" s="104" t="s">
        <v>92</v>
      </c>
      <c r="X47" s="104" t="s">
        <v>91</v>
      </c>
      <c r="Y47" s="110"/>
      <c r="Z47" s="106"/>
      <c r="AA47" s="104"/>
      <c r="AB47" s="107"/>
      <c r="AC47" s="72">
        <v>1</v>
      </c>
      <c r="AH47" s="70"/>
      <c r="AI47" s="70"/>
      <c r="AJ47">
        <v>0</v>
      </c>
      <c r="AL47" s="70"/>
      <c r="BM47" s="135" t="s">
        <v>350</v>
      </c>
      <c r="BN47" s="136">
        <v>0.54513888888888884</v>
      </c>
      <c r="BO47" s="101"/>
      <c r="BR47" s="109" t="str">
        <f t="shared" si="0"/>
        <v>SH-25-0036</v>
      </c>
      <c r="BS47" s="109" t="s">
        <v>332</v>
      </c>
      <c r="BT47" t="s">
        <v>92</v>
      </c>
      <c r="BU47" t="s">
        <v>407</v>
      </c>
    </row>
    <row r="48" spans="1:73" hidden="1">
      <c r="A48" s="103" t="s">
        <v>408</v>
      </c>
      <c r="B48" s="102">
        <v>45679</v>
      </c>
      <c r="C48" s="104">
        <f>_xlfn.ISOWEEKNUM(Tabella2[[#This Row],[Date]])</f>
        <v>4</v>
      </c>
      <c r="D48" s="104" t="s">
        <v>409</v>
      </c>
      <c r="E48" s="104" t="s">
        <v>284</v>
      </c>
      <c r="F48" s="104">
        <v>42</v>
      </c>
      <c r="G48" s="104" t="s">
        <v>284</v>
      </c>
      <c r="H48" s="105">
        <v>23</v>
      </c>
      <c r="I48" s="104"/>
      <c r="J48" s="104" t="s">
        <v>258</v>
      </c>
      <c r="K48" s="104" t="s">
        <v>80</v>
      </c>
      <c r="L48" s="104" t="s">
        <v>299</v>
      </c>
      <c r="M48" s="104" t="s">
        <v>276</v>
      </c>
      <c r="N48" s="104"/>
      <c r="O48" s="106" t="str">
        <f>A47</f>
        <v>12449</v>
      </c>
      <c r="P48" s="111" t="s">
        <v>405</v>
      </c>
      <c r="Q48" s="153">
        <v>0.52430555555555558</v>
      </c>
      <c r="R48" s="153">
        <v>0.56597222222222221</v>
      </c>
      <c r="S48" s="153">
        <v>4.1666666666666657E-2</v>
      </c>
      <c r="T48" s="153">
        <v>0.52430555555555558</v>
      </c>
      <c r="U48" s="153">
        <v>0.54513888888888884</v>
      </c>
      <c r="V48" s="153">
        <f>IF(ISBLANK(T48),"",Tabella2[[#This Row],[ACT STOP]]-Tabella2[[#This Row],[ACT START]])</f>
        <v>2.0833333333333259E-2</v>
      </c>
      <c r="W48" s="104" t="s">
        <v>92</v>
      </c>
      <c r="X48" s="104" t="s">
        <v>91</v>
      </c>
      <c r="Y48" s="110"/>
      <c r="Z48" s="106"/>
      <c r="AA48" s="104"/>
      <c r="AB48" s="107"/>
      <c r="AC48" s="72">
        <v>1</v>
      </c>
      <c r="AH48" s="70"/>
      <c r="AI48" s="70"/>
      <c r="AJ48">
        <v>0</v>
      </c>
      <c r="AL48" s="70"/>
      <c r="BM48" s="135">
        <v>0.52430555555555558</v>
      </c>
      <c r="BN48" s="136">
        <v>0.54513888888888884</v>
      </c>
      <c r="BO48" s="101"/>
      <c r="BR48" s="109" t="str">
        <f t="shared" si="0"/>
        <v>SH-25-0037</v>
      </c>
      <c r="BS48" s="109" t="s">
        <v>358</v>
      </c>
      <c r="BT48" t="s">
        <v>92</v>
      </c>
      <c r="BU48" t="s">
        <v>410</v>
      </c>
    </row>
    <row r="49" spans="1:73" hidden="1">
      <c r="A49" s="103" t="s">
        <v>411</v>
      </c>
      <c r="B49" s="102">
        <v>45679</v>
      </c>
      <c r="C49" s="104">
        <f>_xlfn.ISOWEEKNUM(Tabella2[[#This Row],[Date]])</f>
        <v>4</v>
      </c>
      <c r="D49" s="104" t="s">
        <v>404</v>
      </c>
      <c r="E49" s="104" t="s">
        <v>284</v>
      </c>
      <c r="F49" s="104">
        <v>42</v>
      </c>
      <c r="G49" s="104" t="s">
        <v>257</v>
      </c>
      <c r="H49" s="105">
        <v>23</v>
      </c>
      <c r="I49" s="104"/>
      <c r="J49" s="104" t="s">
        <v>258</v>
      </c>
      <c r="K49" s="104" t="s">
        <v>83</v>
      </c>
      <c r="L49" s="104" t="s">
        <v>299</v>
      </c>
      <c r="M49" s="104" t="s">
        <v>276</v>
      </c>
      <c r="N49" s="104"/>
      <c r="O49" s="106" t="str">
        <f>A50</f>
        <v>12452</v>
      </c>
      <c r="P49" s="111" t="s">
        <v>405</v>
      </c>
      <c r="Q49" s="153" t="s">
        <v>350</v>
      </c>
      <c r="R49" s="153" t="s">
        <v>406</v>
      </c>
      <c r="S49" s="153">
        <v>4.1666666666666657E-2</v>
      </c>
      <c r="T49" s="153">
        <v>0.54513888888888884</v>
      </c>
      <c r="U49" s="153">
        <v>0.56597222222222221</v>
      </c>
      <c r="V49" s="153">
        <f>IF(ISBLANK(T49),"",Tabella2[[#This Row],[ACT STOP]]-Tabella2[[#This Row],[ACT START]])</f>
        <v>2.083333333333337E-2</v>
      </c>
      <c r="W49" s="104" t="s">
        <v>92</v>
      </c>
      <c r="X49" s="104" t="s">
        <v>91</v>
      </c>
      <c r="Y49" s="110"/>
      <c r="Z49" s="195"/>
      <c r="AA49" s="196" t="s">
        <v>350</v>
      </c>
      <c r="AB49" s="136">
        <v>0.54513888888888884</v>
      </c>
      <c r="AC49" s="72">
        <v>1</v>
      </c>
      <c r="AF49" s="109" t="s">
        <v>412</v>
      </c>
      <c r="AG49" s="109" t="s">
        <v>332</v>
      </c>
      <c r="AH49" s="70"/>
      <c r="AI49" s="70"/>
      <c r="AJ49">
        <v>0</v>
      </c>
      <c r="AL49" s="70"/>
      <c r="BM49" s="135">
        <v>0.54513888888888884</v>
      </c>
      <c r="BN49" s="136">
        <v>0.56597222222222221</v>
      </c>
      <c r="BO49" s="101"/>
      <c r="BR49" s="109" t="str">
        <f t="shared" si="0"/>
        <v>SH-25-0038</v>
      </c>
      <c r="BS49" s="109" t="s">
        <v>358</v>
      </c>
      <c r="BT49" t="s">
        <v>92</v>
      </c>
      <c r="BU49" t="s">
        <v>410</v>
      </c>
    </row>
    <row r="50" spans="1:73" hidden="1">
      <c r="A50" s="103" t="s">
        <v>413</v>
      </c>
      <c r="B50" s="102">
        <v>45679</v>
      </c>
      <c r="C50" s="104">
        <f>_xlfn.ISOWEEKNUM(Tabella2[[#This Row],[Date]])</f>
        <v>4</v>
      </c>
      <c r="D50" s="104" t="s">
        <v>409</v>
      </c>
      <c r="E50" s="104" t="s">
        <v>284</v>
      </c>
      <c r="F50" s="104">
        <v>41</v>
      </c>
      <c r="G50" s="104" t="s">
        <v>284</v>
      </c>
      <c r="H50" s="105">
        <v>1</v>
      </c>
      <c r="I50" s="104"/>
      <c r="J50" s="104" t="s">
        <v>258</v>
      </c>
      <c r="K50" s="104" t="s">
        <v>80</v>
      </c>
      <c r="L50" s="104" t="s">
        <v>299</v>
      </c>
      <c r="M50" s="104" t="s">
        <v>276</v>
      </c>
      <c r="N50" s="104"/>
      <c r="O50" s="106" t="str">
        <f>A49</f>
        <v>12451</v>
      </c>
      <c r="P50" s="111" t="s">
        <v>405</v>
      </c>
      <c r="Q50" s="153">
        <v>0.52430555555555558</v>
      </c>
      <c r="R50" s="153">
        <v>0.56597222222222221</v>
      </c>
      <c r="S50" s="153">
        <v>4.1666666666666657E-2</v>
      </c>
      <c r="T50" s="153">
        <v>0.54513888888888884</v>
      </c>
      <c r="U50" s="153">
        <v>0.56597222222222221</v>
      </c>
      <c r="V50" s="153">
        <f>IF(ISBLANK(T50),"",Tabella2[[#This Row],[ACT STOP]]-Tabella2[[#This Row],[ACT START]])</f>
        <v>2.083333333333337E-2</v>
      </c>
      <c r="W50" s="104" t="s">
        <v>92</v>
      </c>
      <c r="X50" s="104" t="s">
        <v>91</v>
      </c>
      <c r="Y50" s="110"/>
      <c r="Z50" s="195"/>
      <c r="AA50" s="196">
        <v>0</v>
      </c>
      <c r="AB50" s="136">
        <v>0</v>
      </c>
      <c r="AC50" s="72">
        <v>1</v>
      </c>
      <c r="AF50" s="109" t="s">
        <v>414</v>
      </c>
      <c r="AG50" s="109" t="s">
        <v>358</v>
      </c>
      <c r="AH50" s="70"/>
      <c r="AI50" s="70"/>
      <c r="AJ50">
        <v>0</v>
      </c>
      <c r="AL50" s="70"/>
      <c r="BM50" s="135">
        <v>0.54513888888888884</v>
      </c>
      <c r="BN50" s="136">
        <v>0.56597222222222221</v>
      </c>
      <c r="BO50" s="101"/>
      <c r="BR50" s="109" t="str">
        <f t="shared" si="0"/>
        <v>SH-25-0039</v>
      </c>
      <c r="BS50" s="109" t="s">
        <v>332</v>
      </c>
      <c r="BT50" t="s">
        <v>92</v>
      </c>
      <c r="BU50" t="s">
        <v>407</v>
      </c>
    </row>
    <row r="51" spans="1:73" hidden="1">
      <c r="A51" s="103" t="s">
        <v>415</v>
      </c>
      <c r="B51" s="102">
        <v>45664</v>
      </c>
      <c r="C51" s="104">
        <f>_xlfn.ISOWEEKNUM(Tabella2[[#This Row],[Date]])</f>
        <v>2</v>
      </c>
      <c r="D51" s="104" t="s">
        <v>195</v>
      </c>
      <c r="E51" s="104" t="s">
        <v>298</v>
      </c>
      <c r="F51" s="104"/>
      <c r="G51" s="104" t="s">
        <v>257</v>
      </c>
      <c r="H51" s="105">
        <v>5</v>
      </c>
      <c r="I51" s="104"/>
      <c r="J51" s="104" t="s">
        <v>258</v>
      </c>
      <c r="K51" s="104" t="s">
        <v>78</v>
      </c>
      <c r="L51" s="104" t="s">
        <v>299</v>
      </c>
      <c r="M51" s="104" t="s">
        <v>276</v>
      </c>
      <c r="N51" s="104"/>
      <c r="O51" s="106" t="str">
        <f>A1060</f>
        <v>13462</v>
      </c>
      <c r="P51" s="111" t="s">
        <v>300</v>
      </c>
      <c r="Q51" s="153">
        <v>0.3576388888888889</v>
      </c>
      <c r="R51" s="153">
        <v>0.39930555555555558</v>
      </c>
      <c r="S51" s="153">
        <v>4.1666666666666657E-2</v>
      </c>
      <c r="T51" s="153">
        <v>0.3576388888888889</v>
      </c>
      <c r="U51" s="153">
        <v>0.39930555555555558</v>
      </c>
      <c r="V51" s="153">
        <f>IF(ISBLANK(T51),"",Tabella2[[#This Row],[ACT STOP]]-Tabella2[[#This Row],[ACT START]])</f>
        <v>4.1666666666666685E-2</v>
      </c>
      <c r="W51" s="104" t="s">
        <v>122</v>
      </c>
      <c r="X51" s="104" t="s">
        <v>91</v>
      </c>
      <c r="Y51" s="110"/>
      <c r="Z51" s="106"/>
      <c r="AA51" s="104"/>
      <c r="AB51" s="107"/>
      <c r="AC51" s="72">
        <v>1</v>
      </c>
      <c r="AH51" s="70"/>
      <c r="AI51" s="70"/>
      <c r="AJ51">
        <v>0</v>
      </c>
      <c r="AL51" s="70"/>
      <c r="BM51" s="135">
        <v>0.3576388888888889</v>
      </c>
      <c r="BN51" s="136">
        <v>0.39930555555555558</v>
      </c>
      <c r="BO51" s="101"/>
      <c r="BR51" s="109" t="str">
        <f t="shared" si="0"/>
        <v>SH-25-0040</v>
      </c>
      <c r="BS51" s="109" t="s">
        <v>416</v>
      </c>
      <c r="BT51" t="s">
        <v>122</v>
      </c>
      <c r="BU51" t="s">
        <v>302</v>
      </c>
    </row>
    <row r="52" spans="1:73" hidden="1">
      <c r="A52" s="103" t="s">
        <v>417</v>
      </c>
      <c r="B52" s="102">
        <v>45680</v>
      </c>
      <c r="C52" s="104">
        <f>_xlfn.ISOWEEKNUM(Tabella2[[#This Row],[Date]])</f>
        <v>4</v>
      </c>
      <c r="D52" s="104" t="s">
        <v>255</v>
      </c>
      <c r="E52" s="104" t="s">
        <v>256</v>
      </c>
      <c r="F52" s="104">
        <v>49</v>
      </c>
      <c r="G52" s="104" t="s">
        <v>257</v>
      </c>
      <c r="H52" s="105">
        <v>12</v>
      </c>
      <c r="I52" s="104" t="s">
        <v>258</v>
      </c>
      <c r="J52" s="104"/>
      <c r="K52" s="104" t="s">
        <v>83</v>
      </c>
      <c r="L52" s="104" t="s">
        <v>259</v>
      </c>
      <c r="M52" s="104" t="s">
        <v>260</v>
      </c>
      <c r="N52" s="104"/>
      <c r="O52" s="106"/>
      <c r="P52" s="111" t="s">
        <v>261</v>
      </c>
      <c r="Q52" s="153" t="s">
        <v>308</v>
      </c>
      <c r="R52" s="153" t="s">
        <v>401</v>
      </c>
      <c r="S52" s="153">
        <v>4.1666666666666657E-2</v>
      </c>
      <c r="T52" s="153" t="s">
        <v>308</v>
      </c>
      <c r="U52" s="153" t="s">
        <v>401</v>
      </c>
      <c r="V52" s="153">
        <f>IF(ISBLANK(T52),"",Tabella2[[#This Row],[ACT STOP]]-Tabella2[[#This Row],[ACT START]])</f>
        <v>4.1666666666666685E-2</v>
      </c>
      <c r="W52" s="104" t="s">
        <v>92</v>
      </c>
      <c r="X52" s="104" t="s">
        <v>91</v>
      </c>
      <c r="Y52" s="110"/>
      <c r="Z52" s="106"/>
      <c r="AA52" s="104"/>
      <c r="AB52" s="107"/>
      <c r="AC52" s="72">
        <v>1</v>
      </c>
      <c r="AH52" s="70"/>
      <c r="AI52" s="70"/>
      <c r="AJ52">
        <v>0</v>
      </c>
      <c r="AL52" s="70"/>
      <c r="BM52" s="135" t="s">
        <v>308</v>
      </c>
      <c r="BN52" s="136" t="s">
        <v>401</v>
      </c>
      <c r="BO52" s="101"/>
      <c r="BR52" s="109" t="str">
        <f t="shared" si="0"/>
        <v>SH-25-0041</v>
      </c>
      <c r="BS52" s="109" t="s">
        <v>266</v>
      </c>
      <c r="BT52" t="s">
        <v>92</v>
      </c>
      <c r="BU52" t="s">
        <v>366</v>
      </c>
    </row>
    <row r="53" spans="1:73" hidden="1">
      <c r="A53" s="103" t="s">
        <v>418</v>
      </c>
      <c r="B53" s="102">
        <v>45664</v>
      </c>
      <c r="C53" s="104">
        <f>_xlfn.ISOWEEKNUM(Tabella2[[#This Row],[Date]])</f>
        <v>2</v>
      </c>
      <c r="D53" s="104" t="s">
        <v>195</v>
      </c>
      <c r="E53" s="104" t="s">
        <v>398</v>
      </c>
      <c r="F53" s="104"/>
      <c r="G53" s="104" t="s">
        <v>257</v>
      </c>
      <c r="H53" s="105">
        <v>2</v>
      </c>
      <c r="I53" s="104"/>
      <c r="J53" s="104" t="s">
        <v>258</v>
      </c>
      <c r="K53" s="104" t="s">
        <v>80</v>
      </c>
      <c r="L53" s="104" t="s">
        <v>299</v>
      </c>
      <c r="M53" s="104" t="s">
        <v>276</v>
      </c>
      <c r="N53" s="104"/>
      <c r="O53" s="106" t="str">
        <f>A1061</f>
        <v>13463</v>
      </c>
      <c r="P53" s="111" t="s">
        <v>300</v>
      </c>
      <c r="Q53" s="153">
        <v>0.3576388888888889</v>
      </c>
      <c r="R53" s="153">
        <v>0.39930555555555558</v>
      </c>
      <c r="S53" s="153">
        <v>4.1666666666666657E-2</v>
      </c>
      <c r="T53" s="153">
        <v>0.35416666666666669</v>
      </c>
      <c r="U53" s="153">
        <v>0.39583333333333331</v>
      </c>
      <c r="V53" s="153">
        <f>IF(ISBLANK(T53),"",Tabella2[[#This Row],[ACT STOP]]-Tabella2[[#This Row],[ACT START]])</f>
        <v>4.166666666666663E-2</v>
      </c>
      <c r="W53" s="104" t="s">
        <v>122</v>
      </c>
      <c r="X53" s="104" t="s">
        <v>91</v>
      </c>
      <c r="Y53" s="110"/>
      <c r="Z53" s="106"/>
      <c r="AA53" s="104"/>
      <c r="AB53" s="107"/>
      <c r="AC53" s="72">
        <v>1</v>
      </c>
      <c r="AH53" s="70"/>
      <c r="AI53" s="70"/>
      <c r="AJ53">
        <v>0</v>
      </c>
      <c r="AL53" s="70"/>
      <c r="BM53" s="135">
        <v>0.35416666666666669</v>
      </c>
      <c r="BN53" s="136">
        <v>0.39583333333333331</v>
      </c>
      <c r="BO53" s="101"/>
      <c r="BR53" s="109" t="str">
        <f t="shared" si="0"/>
        <v>SH-25-0042</v>
      </c>
      <c r="BS53" s="109" t="s">
        <v>368</v>
      </c>
      <c r="BT53" t="s">
        <v>122</v>
      </c>
      <c r="BU53" t="s">
        <v>399</v>
      </c>
    </row>
    <row r="54" spans="1:73" hidden="1">
      <c r="A54" s="103" t="s">
        <v>419</v>
      </c>
      <c r="B54" s="102">
        <v>45684</v>
      </c>
      <c r="C54" s="104">
        <f>_xlfn.ISOWEEKNUM(Tabella2[[#This Row],[Date]])</f>
        <v>5</v>
      </c>
      <c r="D54" s="104" t="s">
        <v>255</v>
      </c>
      <c r="E54" s="104" t="s">
        <v>256</v>
      </c>
      <c r="F54" s="104">
        <v>47</v>
      </c>
      <c r="G54" s="104" t="s">
        <v>257</v>
      </c>
      <c r="H54" s="105">
        <v>9</v>
      </c>
      <c r="I54" s="104" t="s">
        <v>258</v>
      </c>
      <c r="J54" s="104"/>
      <c r="K54" s="104" t="s">
        <v>83</v>
      </c>
      <c r="L54" s="104" t="s">
        <v>259</v>
      </c>
      <c r="M54" s="104" t="s">
        <v>260</v>
      </c>
      <c r="N54" s="104"/>
      <c r="O54" s="106"/>
      <c r="P54" s="111" t="s">
        <v>261</v>
      </c>
      <c r="Q54" s="153">
        <v>0.54513888888888884</v>
      </c>
      <c r="R54" s="153">
        <v>0.58680555555555558</v>
      </c>
      <c r="S54" s="153">
        <v>4.1666666666666657E-2</v>
      </c>
      <c r="T54" s="153">
        <v>0.54513888888888884</v>
      </c>
      <c r="U54" s="153">
        <v>0.58680555555555558</v>
      </c>
      <c r="V54" s="153">
        <f>IF(ISBLANK(T54),"",Tabella2[[#This Row],[ACT STOP]]-Tabella2[[#This Row],[ACT START]])</f>
        <v>4.1666666666666741E-2</v>
      </c>
      <c r="W54" s="104" t="s">
        <v>92</v>
      </c>
      <c r="X54" s="104" t="s">
        <v>91</v>
      </c>
      <c r="Y54" s="110"/>
      <c r="Z54" s="106"/>
      <c r="AA54" s="104"/>
      <c r="AB54" s="107"/>
      <c r="AC54" s="72">
        <v>1</v>
      </c>
      <c r="AH54" s="70"/>
      <c r="AI54" s="70"/>
      <c r="AJ54">
        <v>0</v>
      </c>
      <c r="AL54" s="70"/>
      <c r="BM54" s="135">
        <v>0.54513888888888884</v>
      </c>
      <c r="BN54" s="136">
        <v>0.58680555555555558</v>
      </c>
      <c r="BO54" s="101"/>
      <c r="BR54" s="109" t="str">
        <f t="shared" si="0"/>
        <v>SH-25-0043</v>
      </c>
      <c r="BS54" s="109" t="s">
        <v>318</v>
      </c>
      <c r="BT54" t="s">
        <v>92</v>
      </c>
      <c r="BU54" t="s">
        <v>402</v>
      </c>
    </row>
    <row r="55" spans="1:73" hidden="1">
      <c r="A55" s="103" t="s">
        <v>420</v>
      </c>
      <c r="B55" s="102">
        <v>45685</v>
      </c>
      <c r="C55" s="104">
        <f>_xlfn.ISOWEEKNUM(Tabella2[[#This Row],[Date]])</f>
        <v>5</v>
      </c>
      <c r="D55" s="104" t="s">
        <v>421</v>
      </c>
      <c r="E55" s="104" t="s">
        <v>327</v>
      </c>
      <c r="F55" s="104">
        <v>71</v>
      </c>
      <c r="G55" s="104" t="s">
        <v>257</v>
      </c>
      <c r="H55" s="105">
        <v>31</v>
      </c>
      <c r="I55" s="104" t="s">
        <v>258</v>
      </c>
      <c r="J55" s="104"/>
      <c r="K55" s="104" t="s">
        <v>80</v>
      </c>
      <c r="L55" s="104" t="s">
        <v>299</v>
      </c>
      <c r="M55" s="104" t="s">
        <v>422</v>
      </c>
      <c r="N55" s="104"/>
      <c r="O55" s="108" t="str">
        <f>A56</f>
        <v>12458</v>
      </c>
      <c r="P55" s="111" t="s">
        <v>423</v>
      </c>
      <c r="Q55" s="153" t="s">
        <v>349</v>
      </c>
      <c r="R55" s="153" t="s">
        <v>350</v>
      </c>
      <c r="S55" s="153">
        <v>4.1666666666666657E-2</v>
      </c>
      <c r="T55" s="153"/>
      <c r="U55" s="153"/>
      <c r="V55" s="153" t="str">
        <f>IF(ISBLANK(T55),"",Tabella2[[#This Row],[ACT STOP]]-Tabella2[[#This Row],[ACT START]])</f>
        <v/>
      </c>
      <c r="W55" s="104" t="s">
        <v>108</v>
      </c>
      <c r="X55" s="104" t="s">
        <v>143</v>
      </c>
      <c r="Y55" s="110"/>
      <c r="Z55" s="106"/>
      <c r="AA55" s="104"/>
      <c r="AB55" s="107"/>
      <c r="AC55" s="72">
        <v>0</v>
      </c>
      <c r="AH55" s="70"/>
      <c r="AI55" s="70"/>
      <c r="AJ55">
        <v>0</v>
      </c>
      <c r="AL55" s="70"/>
      <c r="BL55" t="s">
        <v>424</v>
      </c>
      <c r="BM55" s="135">
        <v>0</v>
      </c>
      <c r="BN55" s="136">
        <v>0</v>
      </c>
      <c r="BO55" s="101"/>
      <c r="BR55" s="109" t="str">
        <f t="shared" si="0"/>
        <v>SH-25-0044</v>
      </c>
      <c r="BS55" s="109" t="s">
        <v>345</v>
      </c>
      <c r="BT55" t="s">
        <v>108</v>
      </c>
      <c r="BU55" t="s">
        <v>425</v>
      </c>
    </row>
    <row r="56" spans="1:73" hidden="1">
      <c r="A56" s="103" t="s">
        <v>426</v>
      </c>
      <c r="B56" s="102">
        <v>45685</v>
      </c>
      <c r="C56" s="104">
        <f>_xlfn.ISOWEEKNUM(Tabella2[[#This Row],[Date]])</f>
        <v>5</v>
      </c>
      <c r="D56" s="104" t="s">
        <v>421</v>
      </c>
      <c r="E56" s="104" t="s">
        <v>327</v>
      </c>
      <c r="F56" s="104">
        <v>70</v>
      </c>
      <c r="G56" s="104" t="s">
        <v>257</v>
      </c>
      <c r="H56" s="105">
        <v>13</v>
      </c>
      <c r="I56" s="104" t="s">
        <v>258</v>
      </c>
      <c r="J56" s="104"/>
      <c r="K56" s="104" t="s">
        <v>81</v>
      </c>
      <c r="L56" s="104" t="s">
        <v>299</v>
      </c>
      <c r="M56" s="104" t="s">
        <v>422</v>
      </c>
      <c r="N56" s="104"/>
      <c r="O56" s="108" t="str">
        <f>A55</f>
        <v>12457</v>
      </c>
      <c r="P56" s="111" t="s">
        <v>423</v>
      </c>
      <c r="Q56" s="153">
        <v>0.4826388888888889</v>
      </c>
      <c r="R56" s="153">
        <v>0.52430555555555558</v>
      </c>
      <c r="S56" s="153">
        <v>4.1666666666666657E-2</v>
      </c>
      <c r="T56" s="153"/>
      <c r="U56" s="153"/>
      <c r="V56" s="153" t="str">
        <f>IF(ISBLANK(T56),"",Tabella2[[#This Row],[ACT STOP]]-Tabella2[[#This Row],[ACT START]])</f>
        <v/>
      </c>
      <c r="W56" s="104" t="s">
        <v>108</v>
      </c>
      <c r="X56" s="104" t="s">
        <v>119</v>
      </c>
      <c r="Y56" s="110"/>
      <c r="Z56" s="106"/>
      <c r="AA56" s="104"/>
      <c r="AB56" s="107"/>
      <c r="AC56" s="72">
        <v>0</v>
      </c>
      <c r="AH56" s="70"/>
      <c r="AI56" s="70"/>
      <c r="AJ56">
        <v>0</v>
      </c>
      <c r="AL56" s="70"/>
      <c r="BL56" t="s">
        <v>424</v>
      </c>
      <c r="BM56" s="135">
        <v>0</v>
      </c>
      <c r="BN56" s="136">
        <v>0</v>
      </c>
      <c r="BO56" s="101"/>
      <c r="BR56" s="109" t="str">
        <f t="shared" si="0"/>
        <v>SH-25-0045</v>
      </c>
      <c r="BS56" s="109" t="s">
        <v>427</v>
      </c>
      <c r="BT56" t="s">
        <v>108</v>
      </c>
      <c r="BU56" t="s">
        <v>428</v>
      </c>
    </row>
    <row r="57" spans="1:73" hidden="1">
      <c r="A57" s="103" t="s">
        <v>429</v>
      </c>
      <c r="B57" s="102">
        <v>45685</v>
      </c>
      <c r="C57" s="104">
        <f>_xlfn.ISOWEEKNUM(Tabella2[[#This Row],[Date]])</f>
        <v>5</v>
      </c>
      <c r="D57" s="104" t="s">
        <v>326</v>
      </c>
      <c r="E57" s="104" t="s">
        <v>327</v>
      </c>
      <c r="F57" s="104">
        <v>66</v>
      </c>
      <c r="G57" s="104" t="s">
        <v>284</v>
      </c>
      <c r="H57" s="105">
        <v>23</v>
      </c>
      <c r="I57" s="104" t="s">
        <v>258</v>
      </c>
      <c r="J57" s="104"/>
      <c r="K57" s="104" t="s">
        <v>79</v>
      </c>
      <c r="L57" s="104" t="s">
        <v>299</v>
      </c>
      <c r="M57" s="104" t="s">
        <v>430</v>
      </c>
      <c r="N57" s="104"/>
      <c r="O57" s="108" t="str">
        <f>A291</f>
        <v>12693</v>
      </c>
      <c r="P57" s="111" t="s">
        <v>431</v>
      </c>
      <c r="Q57" s="153" t="s">
        <v>315</v>
      </c>
      <c r="R57" s="153" t="s">
        <v>316</v>
      </c>
      <c r="S57" s="153">
        <v>4.1666666666666657E-2</v>
      </c>
      <c r="T57" s="153">
        <v>0.54513888888888884</v>
      </c>
      <c r="U57" s="153">
        <v>0.58680555555555558</v>
      </c>
      <c r="V57" s="153">
        <f>IF(ISBLANK(T57),"",Tabella2[[#This Row],[ACT STOP]]-Tabella2[[#This Row],[ACT START]])</f>
        <v>4.1666666666666741E-2</v>
      </c>
      <c r="W57" s="104" t="s">
        <v>92</v>
      </c>
      <c r="X57" s="104" t="s">
        <v>91</v>
      </c>
      <c r="Y57" s="110"/>
      <c r="Z57" s="106"/>
      <c r="AA57" s="104"/>
      <c r="AB57" s="107"/>
      <c r="AC57" s="72">
        <v>1</v>
      </c>
      <c r="AH57" s="70"/>
      <c r="AI57" s="70"/>
      <c r="AJ57">
        <v>0</v>
      </c>
      <c r="AL57" s="70"/>
      <c r="BM57" s="135">
        <v>0.54513888888888884</v>
      </c>
      <c r="BN57" s="136">
        <v>0.58680555555555558</v>
      </c>
      <c r="BO57" s="101"/>
      <c r="BR57" s="109" t="str">
        <f t="shared" si="0"/>
        <v>SH-25-0046</v>
      </c>
      <c r="BS57" s="109" t="s">
        <v>358</v>
      </c>
      <c r="BT57" t="s">
        <v>92</v>
      </c>
      <c r="BU57" t="s">
        <v>432</v>
      </c>
    </row>
    <row r="58" spans="1:73" hidden="1">
      <c r="A58" s="103" t="s">
        <v>433</v>
      </c>
      <c r="B58" s="102">
        <v>45686</v>
      </c>
      <c r="C58" s="104">
        <f>_xlfn.ISOWEEKNUM(Tabella2[[#This Row],[Date]])</f>
        <v>5</v>
      </c>
      <c r="D58" s="104" t="s">
        <v>421</v>
      </c>
      <c r="E58" s="104" t="s">
        <v>327</v>
      </c>
      <c r="F58" s="104">
        <v>71</v>
      </c>
      <c r="G58" s="104" t="s">
        <v>257</v>
      </c>
      <c r="H58" s="105">
        <v>31</v>
      </c>
      <c r="I58" s="104" t="s">
        <v>258</v>
      </c>
      <c r="J58" s="104"/>
      <c r="K58" s="104" t="s">
        <v>75</v>
      </c>
      <c r="L58" s="104" t="s">
        <v>299</v>
      </c>
      <c r="M58" s="104" t="s">
        <v>422</v>
      </c>
      <c r="N58" s="104"/>
      <c r="O58" s="108" t="str">
        <f>A59</f>
        <v>12461</v>
      </c>
      <c r="P58" s="111" t="s">
        <v>423</v>
      </c>
      <c r="Q58" s="153">
        <v>0.3576388888888889</v>
      </c>
      <c r="R58" s="153">
        <v>0.39930555555555558</v>
      </c>
      <c r="S58" s="153">
        <v>4.1666666666666657E-2</v>
      </c>
      <c r="T58" s="153">
        <v>0.3576388888888889</v>
      </c>
      <c r="U58" s="153">
        <v>0.40625</v>
      </c>
      <c r="V58" s="153">
        <f>IF(ISBLANK(T58),"",Tabella2[[#This Row],[ACT STOP]]-Tabella2[[#This Row],[ACT START]])</f>
        <v>4.8611111111111105E-2</v>
      </c>
      <c r="W58" s="104" t="s">
        <v>92</v>
      </c>
      <c r="X58" s="104" t="s">
        <v>91</v>
      </c>
      <c r="Y58" s="110" t="s">
        <v>434</v>
      </c>
      <c r="Z58" s="106"/>
      <c r="AA58" s="104"/>
      <c r="AB58" s="107"/>
      <c r="AC58" s="72">
        <v>1</v>
      </c>
      <c r="AH58" s="70"/>
      <c r="AI58" s="70"/>
      <c r="AJ58">
        <v>0</v>
      </c>
      <c r="AL58" s="70"/>
      <c r="BL58" t="s">
        <v>435</v>
      </c>
      <c r="BM58" s="135">
        <v>0.3576388888888889</v>
      </c>
      <c r="BN58" s="136">
        <v>0.40625</v>
      </c>
      <c r="BO58" s="101"/>
      <c r="BR58" s="109" t="str">
        <f t="shared" si="0"/>
        <v>SH-25-0047</v>
      </c>
      <c r="BS58" s="109" t="s">
        <v>345</v>
      </c>
      <c r="BT58" t="s">
        <v>92</v>
      </c>
      <c r="BU58" t="s">
        <v>425</v>
      </c>
    </row>
    <row r="59" spans="1:73" hidden="1">
      <c r="A59" s="103" t="s">
        <v>436</v>
      </c>
      <c r="B59" s="102">
        <v>45686</v>
      </c>
      <c r="C59" s="104">
        <f>_xlfn.ISOWEEKNUM(Tabella2[[#This Row],[Date]])</f>
        <v>5</v>
      </c>
      <c r="D59" s="104" t="s">
        <v>421</v>
      </c>
      <c r="E59" s="104" t="s">
        <v>327</v>
      </c>
      <c r="F59" s="104">
        <v>70</v>
      </c>
      <c r="G59" s="104" t="s">
        <v>257</v>
      </c>
      <c r="H59" s="105">
        <v>30</v>
      </c>
      <c r="I59" s="104" t="s">
        <v>258</v>
      </c>
      <c r="J59" s="104"/>
      <c r="K59" s="104" t="s">
        <v>77</v>
      </c>
      <c r="L59" s="104" t="s">
        <v>299</v>
      </c>
      <c r="M59" s="104" t="s">
        <v>422</v>
      </c>
      <c r="N59" s="104"/>
      <c r="O59" s="108" t="str">
        <f>A58</f>
        <v>12460</v>
      </c>
      <c r="P59" s="111" t="s">
        <v>423</v>
      </c>
      <c r="Q59" s="153">
        <v>0.3576388888888889</v>
      </c>
      <c r="R59" s="153">
        <v>0.39930555555555558</v>
      </c>
      <c r="S59" s="153">
        <v>4.1666666666666657E-2</v>
      </c>
      <c r="T59" s="153">
        <v>0.3576388888888889</v>
      </c>
      <c r="U59" s="153">
        <v>0.40625</v>
      </c>
      <c r="V59" s="153">
        <f>IF(ISBLANK(T59),"",Tabella2[[#This Row],[ACT STOP]]-Tabella2[[#This Row],[ACT START]])</f>
        <v>4.8611111111111105E-2</v>
      </c>
      <c r="W59" s="104" t="s">
        <v>92</v>
      </c>
      <c r="X59" s="104" t="s">
        <v>91</v>
      </c>
      <c r="Y59" s="110" t="s">
        <v>437</v>
      </c>
      <c r="Z59" s="106"/>
      <c r="AA59" s="104"/>
      <c r="AB59" s="107"/>
      <c r="AC59" s="72">
        <v>1</v>
      </c>
      <c r="AH59" s="70"/>
      <c r="AI59" s="70"/>
      <c r="AJ59">
        <v>0</v>
      </c>
      <c r="AL59" s="70"/>
      <c r="BM59" s="135">
        <v>0.3576388888888889</v>
      </c>
      <c r="BN59" s="136">
        <v>0.40625</v>
      </c>
      <c r="BO59" s="101"/>
      <c r="BR59" s="109" t="str">
        <f t="shared" si="0"/>
        <v>SH-25-0048</v>
      </c>
      <c r="BS59" s="109" t="s">
        <v>279</v>
      </c>
      <c r="BT59" t="s">
        <v>92</v>
      </c>
      <c r="BU59" t="s">
        <v>428</v>
      </c>
    </row>
    <row r="60" spans="1:73" hidden="1">
      <c r="A60" s="103" t="s">
        <v>438</v>
      </c>
      <c r="B60" s="102">
        <v>45664</v>
      </c>
      <c r="C60" s="104">
        <f>_xlfn.ISOWEEKNUM(Tabella2[[#This Row],[Date]])</f>
        <v>2</v>
      </c>
      <c r="D60" s="104" t="s">
        <v>312</v>
      </c>
      <c r="E60" s="104" t="s">
        <v>284</v>
      </c>
      <c r="F60" s="104">
        <v>34</v>
      </c>
      <c r="G60" s="104" t="s">
        <v>257</v>
      </c>
      <c r="H60" s="105">
        <v>5</v>
      </c>
      <c r="I60" s="104"/>
      <c r="J60" s="104" t="s">
        <v>258</v>
      </c>
      <c r="K60" s="104" t="s">
        <v>78</v>
      </c>
      <c r="L60" s="104" t="s">
        <v>299</v>
      </c>
      <c r="M60" s="104" t="s">
        <v>313</v>
      </c>
      <c r="N60" s="104"/>
      <c r="O60" s="106" t="str">
        <f>A1029</f>
        <v>13431</v>
      </c>
      <c r="P60" s="111" t="s">
        <v>314</v>
      </c>
      <c r="Q60" s="153">
        <v>0.4826388888888889</v>
      </c>
      <c r="R60" s="153">
        <v>0.52430555555555558</v>
      </c>
      <c r="S60" s="153">
        <v>4.1666666666666657E-2</v>
      </c>
      <c r="T60" s="153">
        <v>0.4826388888888889</v>
      </c>
      <c r="U60" s="153">
        <v>0.50347222222222221</v>
      </c>
      <c r="V60" s="153">
        <f>IF(ISBLANK(T60),"",Tabella2[[#This Row],[ACT STOP]]-Tabella2[[#This Row],[ACT START]])</f>
        <v>2.0833333333333315E-2</v>
      </c>
      <c r="W60" s="104" t="s">
        <v>116</v>
      </c>
      <c r="X60" s="104" t="s">
        <v>113</v>
      </c>
      <c r="Y60" s="110" t="s">
        <v>439</v>
      </c>
      <c r="Z60" s="106"/>
      <c r="AA60" s="104"/>
      <c r="AB60" s="107"/>
      <c r="AC60" s="72">
        <v>0</v>
      </c>
      <c r="AH60" s="70"/>
      <c r="AI60" s="70"/>
      <c r="AJ60">
        <v>0</v>
      </c>
      <c r="AL60" s="70"/>
      <c r="BL60" t="s">
        <v>440</v>
      </c>
      <c r="BM60" s="135">
        <v>0.4826388888888889</v>
      </c>
      <c r="BN60" s="136">
        <v>0.50347222222222221</v>
      </c>
      <c r="BO60" s="101"/>
      <c r="BR60" s="109" t="str">
        <f t="shared" si="0"/>
        <v>SH-25-0049</v>
      </c>
      <c r="BS60" s="109" t="s">
        <v>416</v>
      </c>
      <c r="BT60" t="s">
        <v>100</v>
      </c>
      <c r="BU60" t="s">
        <v>319</v>
      </c>
    </row>
    <row r="61" spans="1:73" hidden="1">
      <c r="A61" s="103" t="s">
        <v>441</v>
      </c>
      <c r="B61" s="102">
        <v>45687</v>
      </c>
      <c r="C61" s="104">
        <f>_xlfn.ISOWEEKNUM(Tabella2[[#This Row],[Date]])</f>
        <v>5</v>
      </c>
      <c r="D61" s="104" t="s">
        <v>255</v>
      </c>
      <c r="E61" s="104" t="s">
        <v>256</v>
      </c>
      <c r="F61" s="104">
        <v>49</v>
      </c>
      <c r="G61" s="104" t="s">
        <v>257</v>
      </c>
      <c r="H61" s="105">
        <v>31</v>
      </c>
      <c r="I61" s="104" t="s">
        <v>258</v>
      </c>
      <c r="J61" s="104"/>
      <c r="K61" s="104" t="s">
        <v>83</v>
      </c>
      <c r="L61" s="104" t="s">
        <v>299</v>
      </c>
      <c r="M61" s="104" t="s">
        <v>313</v>
      </c>
      <c r="N61" s="104"/>
      <c r="O61" s="108" t="str">
        <f>A62</f>
        <v>12464</v>
      </c>
      <c r="P61" s="111" t="s">
        <v>442</v>
      </c>
      <c r="Q61" s="153" t="s">
        <v>307</v>
      </c>
      <c r="R61" s="153" t="s">
        <v>308</v>
      </c>
      <c r="S61" s="153">
        <v>4.1666666666666657E-2</v>
      </c>
      <c r="T61" s="153">
        <v>0.2951388888888889</v>
      </c>
      <c r="U61" s="153">
        <v>0.33680555555555558</v>
      </c>
      <c r="V61" s="153">
        <f>IF(ISBLANK(T61),"",Tabella2[[#This Row],[ACT STOP]]-Tabella2[[#This Row],[ACT START]])</f>
        <v>4.1666666666666685E-2</v>
      </c>
      <c r="W61" s="104" t="s">
        <v>92</v>
      </c>
      <c r="X61" s="104" t="s">
        <v>91</v>
      </c>
      <c r="Y61" s="110"/>
      <c r="Z61" s="106"/>
      <c r="AA61" s="104"/>
      <c r="AB61" s="107"/>
      <c r="AC61" s="72">
        <v>1</v>
      </c>
      <c r="AH61" s="70"/>
      <c r="AI61" s="70"/>
      <c r="AJ61">
        <v>0</v>
      </c>
      <c r="AL61" s="70"/>
      <c r="BM61" s="135">
        <v>0.2951388888888889</v>
      </c>
      <c r="BN61" s="136">
        <v>0.33680555555555558</v>
      </c>
      <c r="BO61" s="101"/>
      <c r="BR61" s="109" t="str">
        <f t="shared" si="0"/>
        <v>SH-25-0050</v>
      </c>
      <c r="BS61" s="109" t="s">
        <v>345</v>
      </c>
      <c r="BT61" t="s">
        <v>92</v>
      </c>
      <c r="BU61" t="s">
        <v>443</v>
      </c>
    </row>
    <row r="62" spans="1:73" hidden="1">
      <c r="A62" s="103" t="s">
        <v>444</v>
      </c>
      <c r="B62" s="102">
        <v>45687</v>
      </c>
      <c r="C62" s="104">
        <f>_xlfn.ISOWEEKNUM(Tabella2[[#This Row],[Date]])</f>
        <v>5</v>
      </c>
      <c r="D62" s="104" t="s">
        <v>255</v>
      </c>
      <c r="E62" s="104" t="s">
        <v>256</v>
      </c>
      <c r="F62" s="104">
        <v>41</v>
      </c>
      <c r="G62" s="104" t="s">
        <v>284</v>
      </c>
      <c r="H62" s="105">
        <v>9</v>
      </c>
      <c r="I62" s="104" t="s">
        <v>258</v>
      </c>
      <c r="J62" s="104"/>
      <c r="K62" s="104" t="s">
        <v>80</v>
      </c>
      <c r="L62" s="104" t="s">
        <v>299</v>
      </c>
      <c r="M62" s="104" t="s">
        <v>313</v>
      </c>
      <c r="N62" s="104"/>
      <c r="O62" s="108" t="str">
        <f>A61</f>
        <v>12463</v>
      </c>
      <c r="P62" s="111" t="s">
        <v>442</v>
      </c>
      <c r="Q62" s="153">
        <v>0.2951388888888889</v>
      </c>
      <c r="R62" s="153">
        <v>0.33680555555555558</v>
      </c>
      <c r="S62" s="153">
        <v>4.1666666666666657E-2</v>
      </c>
      <c r="T62" s="153">
        <v>0.2951388888888889</v>
      </c>
      <c r="U62" s="153">
        <v>0.33680555555555558</v>
      </c>
      <c r="V62" s="153">
        <f>IF(ISBLANK(T62),"",Tabella2[[#This Row],[ACT STOP]]-Tabella2[[#This Row],[ACT START]])</f>
        <v>4.1666666666666685E-2</v>
      </c>
      <c r="W62" s="104" t="s">
        <v>92</v>
      </c>
      <c r="X62" s="104" t="s">
        <v>91</v>
      </c>
      <c r="Y62" s="110"/>
      <c r="Z62" s="106"/>
      <c r="AA62" s="104"/>
      <c r="AB62" s="107"/>
      <c r="AC62" s="72">
        <v>1</v>
      </c>
      <c r="AH62" s="70"/>
      <c r="AI62" s="70"/>
      <c r="AJ62">
        <v>0</v>
      </c>
      <c r="AL62" s="70"/>
      <c r="BM62" s="135">
        <v>0.2951388888888889</v>
      </c>
      <c r="BN62" s="136">
        <v>0.33680555555555558</v>
      </c>
      <c r="BO62" s="101"/>
      <c r="BR62" s="109" t="str">
        <f t="shared" si="0"/>
        <v>SH-25-0051</v>
      </c>
      <c r="BS62" s="109" t="s">
        <v>339</v>
      </c>
      <c r="BT62" t="s">
        <v>92</v>
      </c>
      <c r="BU62" t="s">
        <v>445</v>
      </c>
    </row>
    <row r="63" spans="1:73" hidden="1">
      <c r="A63" s="103" t="s">
        <v>446</v>
      </c>
      <c r="B63" s="102">
        <v>45687</v>
      </c>
      <c r="C63" s="104">
        <f>_xlfn.ISOWEEKNUM(Tabella2[[#This Row],[Date]])</f>
        <v>5</v>
      </c>
      <c r="D63" s="104" t="s">
        <v>326</v>
      </c>
      <c r="E63" s="104" t="s">
        <v>327</v>
      </c>
      <c r="F63" s="104">
        <v>66</v>
      </c>
      <c r="G63" s="104" t="s">
        <v>257</v>
      </c>
      <c r="H63" s="105">
        <v>16</v>
      </c>
      <c r="I63" s="104" t="s">
        <v>258</v>
      </c>
      <c r="J63" s="104"/>
      <c r="K63" s="104" t="s">
        <v>79</v>
      </c>
      <c r="L63" s="104" t="s">
        <v>299</v>
      </c>
      <c r="M63" s="104" t="s">
        <v>430</v>
      </c>
      <c r="N63" s="104"/>
      <c r="O63" s="108" t="str">
        <f>A309</f>
        <v>12711</v>
      </c>
      <c r="P63" s="111" t="s">
        <v>431</v>
      </c>
      <c r="Q63" s="153" t="s">
        <v>343</v>
      </c>
      <c r="R63" s="153" t="s">
        <v>344</v>
      </c>
      <c r="S63" s="153">
        <v>4.1666666666666657E-2</v>
      </c>
      <c r="T63" s="153">
        <v>0.60763888888888884</v>
      </c>
      <c r="U63" s="153">
        <v>0.64930555555555558</v>
      </c>
      <c r="V63" s="153">
        <f>IF(ISBLANK(T63),"",Tabella2[[#This Row],[ACT STOP]]-Tabella2[[#This Row],[ACT START]])</f>
        <v>4.1666666666666741E-2</v>
      </c>
      <c r="W63" s="104" t="s">
        <v>92</v>
      </c>
      <c r="X63" s="104" t="s">
        <v>91</v>
      </c>
      <c r="Y63" s="110"/>
      <c r="Z63" s="106"/>
      <c r="AA63" s="104"/>
      <c r="AB63" s="107"/>
      <c r="AC63" s="72">
        <v>1</v>
      </c>
      <c r="AH63" s="70"/>
      <c r="AI63" s="70"/>
      <c r="AJ63">
        <v>0</v>
      </c>
      <c r="AL63" s="70"/>
      <c r="BM63" s="135">
        <v>0.60763888888888884</v>
      </c>
      <c r="BN63" s="136">
        <v>0.64930555555555558</v>
      </c>
      <c r="BO63" s="101"/>
      <c r="BR63" s="109" t="str">
        <f t="shared" si="0"/>
        <v>SH-25-0052</v>
      </c>
      <c r="BS63" s="109" t="s">
        <v>447</v>
      </c>
      <c r="BT63" t="s">
        <v>92</v>
      </c>
      <c r="BU63" t="s">
        <v>432</v>
      </c>
    </row>
    <row r="64" spans="1:73" hidden="1">
      <c r="A64" s="103" t="s">
        <v>448</v>
      </c>
      <c r="B64" s="102">
        <v>45692</v>
      </c>
      <c r="C64" s="104">
        <f>_xlfn.ISOWEEKNUM(Tabella2[[#This Row],[Date]])</f>
        <v>6</v>
      </c>
      <c r="D64" s="104" t="s">
        <v>275</v>
      </c>
      <c r="E64" s="104" t="s">
        <v>256</v>
      </c>
      <c r="F64" s="104">
        <v>56</v>
      </c>
      <c r="G64" s="104" t="s">
        <v>284</v>
      </c>
      <c r="H64" s="105">
        <v>9</v>
      </c>
      <c r="I64" s="104" t="s">
        <v>258</v>
      </c>
      <c r="J64" s="104"/>
      <c r="K64" s="104" t="s">
        <v>79</v>
      </c>
      <c r="L64" s="104" t="s">
        <v>299</v>
      </c>
      <c r="M64" s="104" t="s">
        <v>328</v>
      </c>
      <c r="N64" s="104"/>
      <c r="O64" s="108" t="str">
        <f>A316</f>
        <v>12718</v>
      </c>
      <c r="P64" s="111" t="s">
        <v>449</v>
      </c>
      <c r="Q64" s="153" t="s">
        <v>307</v>
      </c>
      <c r="R64" s="153" t="s">
        <v>308</v>
      </c>
      <c r="S64" s="153">
        <v>4.1666666666666657E-2</v>
      </c>
      <c r="T64" s="153"/>
      <c r="U64" s="153"/>
      <c r="V64" s="153" t="str">
        <f>IF(ISBLANK(T64),"",Tabella2[[#This Row],[ACT STOP]]-Tabella2[[#This Row],[ACT START]])</f>
        <v/>
      </c>
      <c r="W64" s="104" t="s">
        <v>108</v>
      </c>
      <c r="X64" s="104" t="s">
        <v>97</v>
      </c>
      <c r="Y64" s="110"/>
      <c r="Z64" s="106"/>
      <c r="AA64" s="104"/>
      <c r="AB64" s="107"/>
      <c r="AC64" s="72">
        <v>0</v>
      </c>
      <c r="AH64" s="70"/>
      <c r="AI64" s="70"/>
      <c r="AJ64">
        <v>0</v>
      </c>
      <c r="AL64" s="70"/>
      <c r="BL64" t="s">
        <v>450</v>
      </c>
      <c r="BM64" s="135">
        <v>0</v>
      </c>
      <c r="BN64" s="136">
        <v>0</v>
      </c>
      <c r="BO64" s="101"/>
      <c r="BR64" s="109" t="str">
        <f t="shared" si="0"/>
        <v>SH-25-0053</v>
      </c>
      <c r="BS64" s="109" t="s">
        <v>339</v>
      </c>
      <c r="BT64" t="s">
        <v>108</v>
      </c>
      <c r="BU64" t="s">
        <v>451</v>
      </c>
    </row>
    <row r="65" spans="1:73" hidden="1">
      <c r="A65" s="103" t="s">
        <v>452</v>
      </c>
      <c r="B65" s="102">
        <v>45694</v>
      </c>
      <c r="C65" s="104">
        <f>_xlfn.ISOWEEKNUM(Tabella2[[#This Row],[Date]])</f>
        <v>6</v>
      </c>
      <c r="D65" s="104" t="s">
        <v>275</v>
      </c>
      <c r="E65" s="104" t="s">
        <v>256</v>
      </c>
      <c r="F65" s="104">
        <v>56</v>
      </c>
      <c r="G65" s="104" t="s">
        <v>284</v>
      </c>
      <c r="H65" s="105">
        <v>23</v>
      </c>
      <c r="I65" s="104" t="s">
        <v>258</v>
      </c>
      <c r="J65" s="104"/>
      <c r="K65" s="104" t="s">
        <v>79</v>
      </c>
      <c r="L65" s="104" t="s">
        <v>299</v>
      </c>
      <c r="M65" s="104" t="s">
        <v>328</v>
      </c>
      <c r="N65" s="104"/>
      <c r="O65" s="106" t="str">
        <f>A329</f>
        <v>12731</v>
      </c>
      <c r="P65" s="111" t="s">
        <v>449</v>
      </c>
      <c r="Q65" s="153" t="s">
        <v>330</v>
      </c>
      <c r="R65" s="153" t="s">
        <v>331</v>
      </c>
      <c r="S65" s="153">
        <v>4.1666666666666657E-2</v>
      </c>
      <c r="T65" s="153" t="s">
        <v>330</v>
      </c>
      <c r="U65" s="153" t="s">
        <v>331</v>
      </c>
      <c r="V65" s="153">
        <f>IF(ISBLANK(T65),"",Tabella2[[#This Row],[ACT STOP]]-Tabella2[[#This Row],[ACT START]])</f>
        <v>4.1666666666666685E-2</v>
      </c>
      <c r="W65" s="104" t="s">
        <v>92</v>
      </c>
      <c r="X65" s="104" t="s">
        <v>91</v>
      </c>
      <c r="Y65" s="110"/>
      <c r="Z65" s="106"/>
      <c r="AA65" s="104"/>
      <c r="AB65" s="107"/>
      <c r="AC65" s="72">
        <v>1</v>
      </c>
      <c r="AH65" s="70"/>
      <c r="AI65" s="70"/>
      <c r="AJ65">
        <v>0</v>
      </c>
      <c r="AL65" s="70"/>
      <c r="BL65" t="s">
        <v>453</v>
      </c>
      <c r="BM65" s="135" t="s">
        <v>330</v>
      </c>
      <c r="BN65" s="136" t="s">
        <v>331</v>
      </c>
      <c r="BO65" s="101"/>
      <c r="BR65" s="109" t="str">
        <f t="shared" si="0"/>
        <v>SH-25-0054</v>
      </c>
      <c r="BS65" s="109" t="s">
        <v>358</v>
      </c>
      <c r="BT65" t="s">
        <v>92</v>
      </c>
      <c r="BU65" t="s">
        <v>451</v>
      </c>
    </row>
    <row r="66" spans="1:73" hidden="1">
      <c r="A66" s="103" t="s">
        <v>454</v>
      </c>
      <c r="B66" s="102">
        <v>45698</v>
      </c>
      <c r="C66" s="104">
        <f>_xlfn.ISOWEEKNUM(Tabella2[[#This Row],[Date]])</f>
        <v>7</v>
      </c>
      <c r="D66" s="104" t="s">
        <v>455</v>
      </c>
      <c r="E66" s="104" t="s">
        <v>284</v>
      </c>
      <c r="F66" s="104">
        <v>37</v>
      </c>
      <c r="G66" s="104" t="s">
        <v>257</v>
      </c>
      <c r="H66" s="105">
        <v>33</v>
      </c>
      <c r="I66" s="104"/>
      <c r="J66" s="104" t="s">
        <v>258</v>
      </c>
      <c r="K66" s="104" t="s">
        <v>79</v>
      </c>
      <c r="L66" s="104" t="s">
        <v>299</v>
      </c>
      <c r="M66" s="104" t="s">
        <v>276</v>
      </c>
      <c r="N66" s="104"/>
      <c r="O66" s="106" t="str">
        <f>A341</f>
        <v>12743</v>
      </c>
      <c r="P66" s="111" t="s">
        <v>456</v>
      </c>
      <c r="Q66" s="153" t="s">
        <v>307</v>
      </c>
      <c r="R66" s="153" t="s">
        <v>308</v>
      </c>
      <c r="S66" s="153">
        <v>4.1666666666666657E-2</v>
      </c>
      <c r="T66" s="153"/>
      <c r="U66" s="153"/>
      <c r="V66" s="153" t="str">
        <f>IF(ISBLANK(T66),"",Tabella2[[#This Row],[ACT STOP]]-Tabella2[[#This Row],[ACT START]])</f>
        <v/>
      </c>
      <c r="W66" s="104" t="s">
        <v>108</v>
      </c>
      <c r="X66" s="104" t="s">
        <v>130</v>
      </c>
      <c r="Y66" s="110"/>
      <c r="Z66" s="106"/>
      <c r="AA66" s="104"/>
      <c r="AB66" s="107"/>
      <c r="AC66" s="72">
        <v>0</v>
      </c>
      <c r="AH66" s="70"/>
      <c r="AI66" s="70"/>
      <c r="AJ66">
        <v>0</v>
      </c>
      <c r="AL66" s="70"/>
      <c r="BL66" t="s">
        <v>457</v>
      </c>
      <c r="BM66" s="135">
        <v>0</v>
      </c>
      <c r="BN66" s="136">
        <v>0</v>
      </c>
      <c r="BO66" s="101"/>
      <c r="BR66" s="109" t="str">
        <f t="shared" si="0"/>
        <v>SH-25-0055</v>
      </c>
      <c r="BS66" s="109" t="s">
        <v>458</v>
      </c>
      <c r="BT66" t="s">
        <v>108</v>
      </c>
      <c r="BU66" t="s">
        <v>459</v>
      </c>
    </row>
    <row r="67" spans="1:73" hidden="1">
      <c r="A67" s="103" t="s">
        <v>460</v>
      </c>
      <c r="B67" s="102">
        <v>45698</v>
      </c>
      <c r="C67" s="104">
        <f>_xlfn.ISOWEEKNUM(Tabella2[[#This Row],[Date]])</f>
        <v>7</v>
      </c>
      <c r="D67" s="104" t="s">
        <v>321</v>
      </c>
      <c r="E67" s="104" t="s">
        <v>284</v>
      </c>
      <c r="F67" s="104">
        <v>54</v>
      </c>
      <c r="G67" s="104" t="s">
        <v>284</v>
      </c>
      <c r="H67" s="105">
        <v>23</v>
      </c>
      <c r="I67" s="104"/>
      <c r="J67" s="104" t="s">
        <v>258</v>
      </c>
      <c r="K67" s="104" t="s">
        <v>77</v>
      </c>
      <c r="L67" s="104" t="s">
        <v>259</v>
      </c>
      <c r="M67" s="104" t="s">
        <v>461</v>
      </c>
      <c r="N67" s="104"/>
      <c r="O67" s="106"/>
      <c r="P67" s="111" t="s">
        <v>462</v>
      </c>
      <c r="Q67" s="153" t="s">
        <v>343</v>
      </c>
      <c r="R67" s="153" t="s">
        <v>344</v>
      </c>
      <c r="S67" s="153">
        <v>4.1666666666666657E-2</v>
      </c>
      <c r="T67" s="153">
        <v>0.60763888888888884</v>
      </c>
      <c r="U67" s="153">
        <v>0.64930555555555558</v>
      </c>
      <c r="V67" s="153">
        <f>IF(ISBLANK(T67),"",Tabella2[[#This Row],[ACT STOP]]-Tabella2[[#This Row],[ACT START]])</f>
        <v>4.1666666666666741E-2</v>
      </c>
      <c r="W67" s="104" t="s">
        <v>92</v>
      </c>
      <c r="X67" s="104" t="s">
        <v>91</v>
      </c>
      <c r="Y67" s="110"/>
      <c r="Z67" s="106"/>
      <c r="AA67" s="104"/>
      <c r="AB67" s="107"/>
      <c r="AC67" s="72">
        <v>1</v>
      </c>
      <c r="AH67" s="70"/>
      <c r="AI67" s="70"/>
      <c r="AJ67">
        <v>0</v>
      </c>
      <c r="AL67" s="70"/>
      <c r="BM67" s="135">
        <v>0.60763888888888884</v>
      </c>
      <c r="BN67" s="136">
        <v>0.64930555555555558</v>
      </c>
      <c r="BO67" s="101"/>
      <c r="BR67" s="109" t="str">
        <f t="shared" si="0"/>
        <v>SH-25-0056</v>
      </c>
      <c r="BS67" s="109" t="s">
        <v>358</v>
      </c>
      <c r="BT67" t="s">
        <v>92</v>
      </c>
      <c r="BU67" t="s">
        <v>463</v>
      </c>
    </row>
    <row r="68" spans="1:73" hidden="1">
      <c r="A68" s="103" t="s">
        <v>464</v>
      </c>
      <c r="B68" s="102">
        <v>45699</v>
      </c>
      <c r="C68" s="104">
        <f>_xlfn.ISOWEEKNUM(Tabella2[[#This Row],[Date]])</f>
        <v>7</v>
      </c>
      <c r="D68" s="104" t="s">
        <v>370</v>
      </c>
      <c r="E68" s="104" t="s">
        <v>256</v>
      </c>
      <c r="F68" s="104">
        <v>55</v>
      </c>
      <c r="G68" s="104" t="s">
        <v>284</v>
      </c>
      <c r="H68" s="105">
        <v>9</v>
      </c>
      <c r="I68" s="104" t="s">
        <v>258</v>
      </c>
      <c r="J68" s="104"/>
      <c r="K68" s="104" t="s">
        <v>83</v>
      </c>
      <c r="L68" s="104" t="s">
        <v>299</v>
      </c>
      <c r="M68" s="104" t="s">
        <v>276</v>
      </c>
      <c r="N68" s="104"/>
      <c r="O68" s="106" t="str">
        <f>A352</f>
        <v>12754</v>
      </c>
      <c r="P68" s="111" t="s">
        <v>306</v>
      </c>
      <c r="Q68" s="153" t="s">
        <v>336</v>
      </c>
      <c r="R68" s="153" t="s">
        <v>337</v>
      </c>
      <c r="S68" s="153">
        <v>4.1666666666666657E-2</v>
      </c>
      <c r="T68" s="153" t="s">
        <v>336</v>
      </c>
      <c r="U68" s="153" t="s">
        <v>337</v>
      </c>
      <c r="V68" s="153">
        <f>IF(ISBLANK(T68),"",Tabella2[[#This Row],[ACT STOP]]-Tabella2[[#This Row],[ACT START]])</f>
        <v>4.1666666666666685E-2</v>
      </c>
      <c r="W68" s="104" t="s">
        <v>92</v>
      </c>
      <c r="X68" s="104" t="s">
        <v>91</v>
      </c>
      <c r="Y68" s="110"/>
      <c r="Z68" s="106"/>
      <c r="AA68" s="104"/>
      <c r="AB68" s="107"/>
      <c r="AC68" s="72">
        <v>1</v>
      </c>
      <c r="AH68" s="70"/>
      <c r="AI68" s="70"/>
      <c r="AJ68">
        <v>0</v>
      </c>
      <c r="AL68" s="70"/>
      <c r="BM68" s="135" t="s">
        <v>336</v>
      </c>
      <c r="BN68" s="136" t="s">
        <v>337</v>
      </c>
      <c r="BO68" s="101"/>
      <c r="BR68" s="109" t="str">
        <f t="shared" si="0"/>
        <v>SH-25-0057</v>
      </c>
      <c r="BS68" s="109" t="s">
        <v>339</v>
      </c>
      <c r="BT68" t="s">
        <v>92</v>
      </c>
      <c r="BU68" t="s">
        <v>465</v>
      </c>
    </row>
    <row r="69" spans="1:73" hidden="1">
      <c r="A69" s="103" t="s">
        <v>466</v>
      </c>
      <c r="B69" s="102">
        <v>45699</v>
      </c>
      <c r="C69" s="104">
        <f>_xlfn.ISOWEEKNUM(Tabella2[[#This Row],[Date]])</f>
        <v>7</v>
      </c>
      <c r="D69" s="104" t="s">
        <v>321</v>
      </c>
      <c r="E69" s="104" t="s">
        <v>284</v>
      </c>
      <c r="F69" s="104">
        <v>54</v>
      </c>
      <c r="G69" s="104" t="s">
        <v>257</v>
      </c>
      <c r="H69" s="105">
        <v>32</v>
      </c>
      <c r="I69" s="104"/>
      <c r="J69" s="104" t="s">
        <v>258</v>
      </c>
      <c r="K69" s="104" t="s">
        <v>77</v>
      </c>
      <c r="L69" s="104" t="s">
        <v>259</v>
      </c>
      <c r="M69" s="104" t="s">
        <v>276</v>
      </c>
      <c r="N69" s="104"/>
      <c r="O69" s="106"/>
      <c r="P69" s="111" t="s">
        <v>467</v>
      </c>
      <c r="Q69" s="153" t="s">
        <v>307</v>
      </c>
      <c r="R69" s="153" t="s">
        <v>308</v>
      </c>
      <c r="S69" s="153">
        <v>4.1666666666666657E-2</v>
      </c>
      <c r="T69" s="153" t="s">
        <v>307</v>
      </c>
      <c r="U69" s="153" t="s">
        <v>308</v>
      </c>
      <c r="V69" s="153">
        <f>IF(ISBLANK(T69),"",Tabella2[[#This Row],[ACT STOP]]-Tabella2[[#This Row],[ACT START]])</f>
        <v>4.1666666666666685E-2</v>
      </c>
      <c r="W69" s="104" t="s">
        <v>92</v>
      </c>
      <c r="X69" s="104" t="s">
        <v>91</v>
      </c>
      <c r="Y69" s="110" t="s">
        <v>468</v>
      </c>
      <c r="Z69" s="106"/>
      <c r="AA69" s="104"/>
      <c r="AB69" s="107"/>
      <c r="AC69" s="72">
        <v>1</v>
      </c>
      <c r="AH69" s="70"/>
      <c r="AI69" s="70"/>
      <c r="AJ69">
        <v>0</v>
      </c>
      <c r="AL69" s="70"/>
      <c r="BM69" s="135" t="s">
        <v>307</v>
      </c>
      <c r="BN69" s="136" t="s">
        <v>308</v>
      </c>
      <c r="BO69" s="101"/>
      <c r="BR69" s="109" t="str">
        <f t="shared" si="0"/>
        <v>SH-25-0058</v>
      </c>
      <c r="BS69" s="109" t="s">
        <v>356</v>
      </c>
      <c r="BT69" t="s">
        <v>92</v>
      </c>
      <c r="BU69" t="s">
        <v>469</v>
      </c>
    </row>
    <row r="70" spans="1:73" hidden="1">
      <c r="A70" s="103" t="s">
        <v>470</v>
      </c>
      <c r="B70" s="102">
        <v>45699</v>
      </c>
      <c r="C70" s="104">
        <f>_xlfn.ISOWEEKNUM(Tabella2[[#This Row],[Date]])</f>
        <v>7</v>
      </c>
      <c r="D70" s="104" t="s">
        <v>471</v>
      </c>
      <c r="E70" s="104" t="s">
        <v>327</v>
      </c>
      <c r="F70" s="104">
        <v>34</v>
      </c>
      <c r="G70" s="104" t="s">
        <v>257</v>
      </c>
      <c r="H70" s="105">
        <v>1</v>
      </c>
      <c r="I70" s="104" t="s">
        <v>258</v>
      </c>
      <c r="J70" s="104"/>
      <c r="K70" s="104" t="s">
        <v>77</v>
      </c>
      <c r="L70" s="104" t="s">
        <v>259</v>
      </c>
      <c r="M70" s="104" t="s">
        <v>276</v>
      </c>
      <c r="N70" s="104"/>
      <c r="O70" s="106"/>
      <c r="P70" s="111" t="s">
        <v>472</v>
      </c>
      <c r="Q70" s="153" t="s">
        <v>336</v>
      </c>
      <c r="R70" s="153" t="s">
        <v>337</v>
      </c>
      <c r="S70" s="153">
        <v>4.1666666666666657E-2</v>
      </c>
      <c r="T70" s="153">
        <v>0.42708333333333331</v>
      </c>
      <c r="U70" s="153">
        <v>0.46875</v>
      </c>
      <c r="V70" s="153">
        <f>IF(ISBLANK(T70),"",Tabella2[[#This Row],[ACT STOP]]-Tabella2[[#This Row],[ACT START]])</f>
        <v>4.1666666666666685E-2</v>
      </c>
      <c r="W70" s="104" t="s">
        <v>92</v>
      </c>
      <c r="X70" s="104" t="s">
        <v>91</v>
      </c>
      <c r="Y70" s="110" t="s">
        <v>473</v>
      </c>
      <c r="Z70" s="106"/>
      <c r="AA70" s="104"/>
      <c r="AB70" s="107"/>
      <c r="AC70" s="72">
        <v>1</v>
      </c>
      <c r="AH70" s="70"/>
      <c r="AI70" s="70"/>
      <c r="AJ70">
        <v>0</v>
      </c>
      <c r="AL70" s="70"/>
      <c r="BL70" t="s">
        <v>474</v>
      </c>
      <c r="BM70" s="135">
        <v>0.42708333333333331</v>
      </c>
      <c r="BN70" s="136">
        <v>0.46875</v>
      </c>
      <c r="BO70" s="101"/>
      <c r="BR70" s="109" t="str">
        <f t="shared" si="0"/>
        <v>SH-25-0059</v>
      </c>
      <c r="BS70" s="109" t="s">
        <v>332</v>
      </c>
      <c r="BT70" t="s">
        <v>92</v>
      </c>
      <c r="BU70" t="s">
        <v>475</v>
      </c>
    </row>
    <row r="71" spans="1:73" hidden="1">
      <c r="A71" s="103" t="s">
        <v>476</v>
      </c>
      <c r="B71" s="102">
        <v>45700</v>
      </c>
      <c r="C71" s="104">
        <f>_xlfn.ISOWEEKNUM(Tabella2[[#This Row],[Date]])</f>
        <v>7</v>
      </c>
      <c r="D71" s="104" t="s">
        <v>370</v>
      </c>
      <c r="E71" s="104" t="s">
        <v>256</v>
      </c>
      <c r="F71" s="104">
        <v>55</v>
      </c>
      <c r="G71" s="104" t="s">
        <v>257</v>
      </c>
      <c r="H71" s="105">
        <v>12</v>
      </c>
      <c r="I71" s="104" t="s">
        <v>258</v>
      </c>
      <c r="J71" s="104"/>
      <c r="K71" s="104" t="s">
        <v>79</v>
      </c>
      <c r="L71" s="104" t="s">
        <v>299</v>
      </c>
      <c r="M71" s="104" t="s">
        <v>276</v>
      </c>
      <c r="N71" s="104"/>
      <c r="O71" s="106" t="str">
        <f>A360</f>
        <v>12762</v>
      </c>
      <c r="P71" s="111" t="s">
        <v>306</v>
      </c>
      <c r="Q71" s="153" t="s">
        <v>350</v>
      </c>
      <c r="R71" s="153" t="s">
        <v>406</v>
      </c>
      <c r="S71" s="153">
        <v>4.1666666666666657E-2</v>
      </c>
      <c r="T71" s="153" t="s">
        <v>350</v>
      </c>
      <c r="U71" s="153" t="s">
        <v>406</v>
      </c>
      <c r="V71" s="153">
        <f>IF(ISBLANK(T71),"",Tabella2[[#This Row],[ACT STOP]]-Tabella2[[#This Row],[ACT START]])</f>
        <v>4.166666666666663E-2</v>
      </c>
      <c r="W71" s="104" t="s">
        <v>92</v>
      </c>
      <c r="X71" s="104" t="s">
        <v>91</v>
      </c>
      <c r="Y71" s="110"/>
      <c r="Z71" s="106"/>
      <c r="AA71" s="104"/>
      <c r="AB71" s="107"/>
      <c r="AC71" s="72">
        <v>1</v>
      </c>
      <c r="AH71" s="70"/>
      <c r="AI71" s="70"/>
      <c r="AJ71">
        <v>0</v>
      </c>
      <c r="AL71" s="70"/>
      <c r="BL71" s="174" t="s">
        <v>453</v>
      </c>
      <c r="BM71" s="135" t="s">
        <v>350</v>
      </c>
      <c r="BN71" s="136" t="s">
        <v>406</v>
      </c>
      <c r="BO71" s="101"/>
      <c r="BR71" s="109" t="str">
        <f t="shared" si="0"/>
        <v>SH-25-0060</v>
      </c>
      <c r="BS71" s="109" t="s">
        <v>266</v>
      </c>
      <c r="BT71" t="s">
        <v>92</v>
      </c>
      <c r="BU71" t="s">
        <v>465</v>
      </c>
    </row>
    <row r="72" spans="1:73" hidden="1">
      <c r="A72" s="103" t="s">
        <v>477</v>
      </c>
      <c r="B72" s="102">
        <v>45700</v>
      </c>
      <c r="C72" s="104">
        <f>_xlfn.ISOWEEKNUM(Tabella2[[#This Row],[Date]])</f>
        <v>7</v>
      </c>
      <c r="D72" s="104" t="s">
        <v>478</v>
      </c>
      <c r="E72" s="104" t="s">
        <v>284</v>
      </c>
      <c r="F72" s="104">
        <v>64</v>
      </c>
      <c r="G72" s="104" t="s">
        <v>257</v>
      </c>
      <c r="H72" s="105">
        <v>9</v>
      </c>
      <c r="I72" s="104"/>
      <c r="J72" s="104" t="s">
        <v>258</v>
      </c>
      <c r="K72" s="104" t="s">
        <v>75</v>
      </c>
      <c r="L72" s="104" t="s">
        <v>259</v>
      </c>
      <c r="M72" s="104" t="s">
        <v>276</v>
      </c>
      <c r="N72" s="104"/>
      <c r="O72" s="106"/>
      <c r="P72" s="111" t="s">
        <v>479</v>
      </c>
      <c r="Q72" s="153" t="s">
        <v>316</v>
      </c>
      <c r="R72" s="153" t="s">
        <v>480</v>
      </c>
      <c r="S72" s="153">
        <v>4.1666666666666657E-2</v>
      </c>
      <c r="T72" s="153">
        <v>0.6118055555555556</v>
      </c>
      <c r="U72" s="153">
        <v>0.63888888888888884</v>
      </c>
      <c r="V72" s="153">
        <f>IF(ISBLANK(T72),"",Tabella2[[#This Row],[ACT STOP]]-Tabella2[[#This Row],[ACT START]])</f>
        <v>2.7083333333333237E-2</v>
      </c>
      <c r="W72" s="104" t="s">
        <v>92</v>
      </c>
      <c r="X72" s="104" t="s">
        <v>91</v>
      </c>
      <c r="Y72" s="110" t="s">
        <v>481</v>
      </c>
      <c r="Z72" s="195" t="s">
        <v>482</v>
      </c>
      <c r="AA72" s="196">
        <v>0</v>
      </c>
      <c r="AB72" s="136">
        <v>0</v>
      </c>
      <c r="AC72" s="72">
        <v>1</v>
      </c>
      <c r="AF72" s="109" t="s">
        <v>483</v>
      </c>
      <c r="AG72" s="109" t="s">
        <v>318</v>
      </c>
      <c r="BM72" s="135">
        <v>0.6118055555555556</v>
      </c>
      <c r="BN72" s="136">
        <v>0.63888888888888884</v>
      </c>
      <c r="BR72" s="109" t="str">
        <f t="shared" si="0"/>
        <v>SH-25-0061</v>
      </c>
      <c r="BS72" s="109" t="s">
        <v>318</v>
      </c>
      <c r="BT72" t="s">
        <v>92</v>
      </c>
      <c r="BU72" t="s">
        <v>484</v>
      </c>
    </row>
    <row r="73" spans="1:73" hidden="1">
      <c r="A73" s="103" t="s">
        <v>485</v>
      </c>
      <c r="B73" s="102">
        <v>45701</v>
      </c>
      <c r="C73" s="104">
        <f>_xlfn.ISOWEEKNUM(Tabella2[[#This Row],[Date]])</f>
        <v>7</v>
      </c>
      <c r="D73" s="104" t="s">
        <v>455</v>
      </c>
      <c r="E73" s="104" t="s">
        <v>284</v>
      </c>
      <c r="F73" s="104">
        <v>37</v>
      </c>
      <c r="G73" s="104" t="s">
        <v>284</v>
      </c>
      <c r="H73" s="105">
        <v>22</v>
      </c>
      <c r="I73" s="104"/>
      <c r="J73" s="104" t="s">
        <v>258</v>
      </c>
      <c r="K73" s="104" t="s">
        <v>79</v>
      </c>
      <c r="L73" s="104" t="s">
        <v>299</v>
      </c>
      <c r="M73" s="104" t="s">
        <v>276</v>
      </c>
      <c r="N73" s="104"/>
      <c r="O73" s="106" t="str">
        <f>A363</f>
        <v>12765</v>
      </c>
      <c r="P73" s="111" t="s">
        <v>456</v>
      </c>
      <c r="Q73" s="153" t="s">
        <v>336</v>
      </c>
      <c r="R73" s="153" t="s">
        <v>337</v>
      </c>
      <c r="S73" s="153">
        <v>4.1666666666666657E-2</v>
      </c>
      <c r="T73" s="153" t="s">
        <v>336</v>
      </c>
      <c r="U73" s="153" t="s">
        <v>337</v>
      </c>
      <c r="V73" s="153">
        <f>IF(ISBLANK(T73),"",Tabella2[[#This Row],[ACT STOP]]-Tabella2[[#This Row],[ACT START]])</f>
        <v>4.1666666666666685E-2</v>
      </c>
      <c r="W73" s="104" t="s">
        <v>92</v>
      </c>
      <c r="X73" s="104" t="s">
        <v>91</v>
      </c>
      <c r="Y73" s="110"/>
      <c r="Z73" s="106"/>
      <c r="AA73" s="104"/>
      <c r="AB73" s="107"/>
      <c r="AC73" s="72">
        <v>1</v>
      </c>
      <c r="AH73" s="70"/>
      <c r="AI73" s="70"/>
      <c r="AJ73">
        <v>0</v>
      </c>
      <c r="AL73" s="70"/>
      <c r="BM73" s="135" t="s">
        <v>336</v>
      </c>
      <c r="BN73" s="136" t="s">
        <v>337</v>
      </c>
      <c r="BO73" s="101"/>
      <c r="BR73" s="109" t="str">
        <f t="shared" si="0"/>
        <v>SH-25-0062</v>
      </c>
      <c r="BS73" s="109" t="s">
        <v>295</v>
      </c>
      <c r="BT73" t="s">
        <v>92</v>
      </c>
      <c r="BU73" t="s">
        <v>459</v>
      </c>
    </row>
    <row r="74" spans="1:73" hidden="1">
      <c r="A74" s="103" t="s">
        <v>486</v>
      </c>
      <c r="B74" s="102">
        <v>45701</v>
      </c>
      <c r="C74" s="104">
        <f>_xlfn.ISOWEEKNUM(Tabella2[[#This Row],[Date]])</f>
        <v>7</v>
      </c>
      <c r="D74" s="104" t="s">
        <v>341</v>
      </c>
      <c r="E74" s="104" t="s">
        <v>284</v>
      </c>
      <c r="F74" s="104">
        <v>44</v>
      </c>
      <c r="G74" s="104" t="s">
        <v>284</v>
      </c>
      <c r="H74" s="105">
        <v>23</v>
      </c>
      <c r="I74" s="104"/>
      <c r="J74" s="104" t="s">
        <v>258</v>
      </c>
      <c r="K74" s="104" t="s">
        <v>77</v>
      </c>
      <c r="L74" s="104" t="s">
        <v>259</v>
      </c>
      <c r="M74" s="104" t="s">
        <v>276</v>
      </c>
      <c r="N74" s="104"/>
      <c r="O74" s="106"/>
      <c r="P74" s="111" t="s">
        <v>342</v>
      </c>
      <c r="Q74" s="153" t="s">
        <v>336</v>
      </c>
      <c r="R74" s="153" t="s">
        <v>337</v>
      </c>
      <c r="S74" s="153">
        <v>4.1666666666666657E-2</v>
      </c>
      <c r="T74" s="153" t="s">
        <v>336</v>
      </c>
      <c r="U74" s="153" t="s">
        <v>337</v>
      </c>
      <c r="V74" s="153">
        <f>IF(ISBLANK(T74),"",Tabella2[[#This Row],[ACT STOP]]-Tabella2[[#This Row],[ACT START]])</f>
        <v>4.1666666666666685E-2</v>
      </c>
      <c r="W74" s="104" t="s">
        <v>92</v>
      </c>
      <c r="X74" s="104" t="s">
        <v>91</v>
      </c>
      <c r="Y74" s="110"/>
      <c r="Z74" s="106"/>
      <c r="AA74" s="104"/>
      <c r="AB74" s="107"/>
      <c r="AC74" s="72">
        <v>1</v>
      </c>
      <c r="AH74" s="70"/>
      <c r="AI74" s="70"/>
      <c r="AJ74">
        <v>0</v>
      </c>
      <c r="AL74" s="70"/>
      <c r="BM74" s="135" t="s">
        <v>336</v>
      </c>
      <c r="BN74" s="136" t="s">
        <v>337</v>
      </c>
      <c r="BO74" s="101"/>
      <c r="BR74" s="109" t="str">
        <f t="shared" si="0"/>
        <v>SH-25-0063</v>
      </c>
      <c r="BS74" s="109" t="s">
        <v>358</v>
      </c>
      <c r="BT74" t="s">
        <v>92</v>
      </c>
      <c r="BU74" t="s">
        <v>346</v>
      </c>
    </row>
    <row r="75" spans="1:73" hidden="1">
      <c r="A75" s="103" t="s">
        <v>487</v>
      </c>
      <c r="B75" s="102">
        <v>45705</v>
      </c>
      <c r="C75" s="104">
        <f>_xlfn.ISOWEEKNUM(Tabella2[[#This Row],[Date]])</f>
        <v>8</v>
      </c>
      <c r="D75" s="104" t="s">
        <v>370</v>
      </c>
      <c r="E75" s="104" t="s">
        <v>256</v>
      </c>
      <c r="F75" s="104">
        <v>52</v>
      </c>
      <c r="G75" s="104" t="s">
        <v>257</v>
      </c>
      <c r="H75" s="105">
        <v>12</v>
      </c>
      <c r="I75" s="104" t="s">
        <v>258</v>
      </c>
      <c r="J75" s="104"/>
      <c r="K75" s="104" t="s">
        <v>79</v>
      </c>
      <c r="L75" s="104" t="s">
        <v>299</v>
      </c>
      <c r="M75" s="104" t="s">
        <v>276</v>
      </c>
      <c r="N75" s="104"/>
      <c r="O75" s="108" t="str">
        <f>A369</f>
        <v>12771</v>
      </c>
      <c r="P75" s="111" t="s">
        <v>306</v>
      </c>
      <c r="Q75" s="153" t="s">
        <v>336</v>
      </c>
      <c r="R75" s="153" t="s">
        <v>337</v>
      </c>
      <c r="S75" s="153">
        <v>4.1666666666666657E-2</v>
      </c>
      <c r="T75" s="153"/>
      <c r="U75" s="153"/>
      <c r="V75" s="153" t="str">
        <f>IF(ISBLANK(T75),"",Tabella2[[#This Row],[ACT STOP]]-Tabella2[[#This Row],[ACT START]])</f>
        <v/>
      </c>
      <c r="W75" s="104" t="s">
        <v>108</v>
      </c>
      <c r="X75" s="104" t="s">
        <v>97</v>
      </c>
      <c r="Y75" s="110"/>
      <c r="Z75" s="106"/>
      <c r="AA75" s="104"/>
      <c r="AB75" s="107"/>
      <c r="AC75" s="72">
        <v>0</v>
      </c>
      <c r="AH75" s="70"/>
      <c r="AI75" s="70"/>
      <c r="AJ75">
        <v>0</v>
      </c>
      <c r="AL75" s="70"/>
      <c r="BL75" t="s">
        <v>488</v>
      </c>
      <c r="BM75" s="135">
        <v>0</v>
      </c>
      <c r="BN75" s="136">
        <v>0</v>
      </c>
      <c r="BO75" s="101"/>
      <c r="BR75" s="109" t="str">
        <f t="shared" si="0"/>
        <v>SH-25-0064</v>
      </c>
      <c r="BS75" s="109" t="s">
        <v>266</v>
      </c>
      <c r="BT75" t="s">
        <v>108</v>
      </c>
      <c r="BU75" t="s">
        <v>489</v>
      </c>
    </row>
    <row r="76" spans="1:73" hidden="1">
      <c r="A76" s="103" t="s">
        <v>490</v>
      </c>
      <c r="B76" s="102">
        <v>45705</v>
      </c>
      <c r="C76" s="104">
        <f>_xlfn.ISOWEEKNUM(Tabella2[[#This Row],[Date]])</f>
        <v>8</v>
      </c>
      <c r="D76" s="104" t="s">
        <v>370</v>
      </c>
      <c r="E76" s="104" t="s">
        <v>256</v>
      </c>
      <c r="F76" s="104">
        <v>52</v>
      </c>
      <c r="G76" s="104" t="s">
        <v>257</v>
      </c>
      <c r="H76" s="105">
        <v>17</v>
      </c>
      <c r="I76" s="104" t="s">
        <v>258</v>
      </c>
      <c r="J76" s="104"/>
      <c r="K76" s="104" t="s">
        <v>83</v>
      </c>
      <c r="L76" s="104" t="s">
        <v>259</v>
      </c>
      <c r="M76" s="104" t="s">
        <v>461</v>
      </c>
      <c r="N76" s="104"/>
      <c r="O76" s="106"/>
      <c r="P76" s="111" t="s">
        <v>491</v>
      </c>
      <c r="Q76" s="153" t="s">
        <v>343</v>
      </c>
      <c r="R76" s="153" t="s">
        <v>344</v>
      </c>
      <c r="S76" s="153">
        <v>4.1666666666666657E-2</v>
      </c>
      <c r="T76" s="153"/>
      <c r="U76" s="153"/>
      <c r="V76" s="153" t="str">
        <f>IF(ISBLANK(T76),"",Tabella2[[#This Row],[ACT STOP]]-Tabella2[[#This Row],[ACT START]])</f>
        <v/>
      </c>
      <c r="W76" s="104" t="s">
        <v>108</v>
      </c>
      <c r="X76" s="104" t="s">
        <v>97</v>
      </c>
      <c r="Y76" s="110"/>
      <c r="Z76" s="106"/>
      <c r="AA76" s="104"/>
      <c r="AB76" s="107"/>
      <c r="AC76" s="72">
        <v>0</v>
      </c>
      <c r="AH76" s="70"/>
      <c r="AI76" s="70"/>
      <c r="AJ76">
        <v>0</v>
      </c>
      <c r="AL76" s="70"/>
      <c r="BL76" t="s">
        <v>488</v>
      </c>
      <c r="BM76" s="135">
        <v>0</v>
      </c>
      <c r="BN76" s="136">
        <v>0</v>
      </c>
      <c r="BO76" s="101"/>
      <c r="BR76" s="109" t="str">
        <f t="shared" si="0"/>
        <v>SH-25-0065</v>
      </c>
      <c r="BS76" s="109" t="s">
        <v>393</v>
      </c>
      <c r="BT76" t="s">
        <v>108</v>
      </c>
      <c r="BU76" t="s">
        <v>492</v>
      </c>
    </row>
    <row r="77" spans="1:73" hidden="1">
      <c r="A77" s="103" t="s">
        <v>493</v>
      </c>
      <c r="B77" s="102">
        <v>45707</v>
      </c>
      <c r="C77" s="104">
        <f>_xlfn.ISOWEEKNUM(Tabella2[[#This Row],[Date]])</f>
        <v>8</v>
      </c>
      <c r="D77" s="104" t="s">
        <v>370</v>
      </c>
      <c r="E77" s="104" t="s">
        <v>256</v>
      </c>
      <c r="F77" s="104">
        <v>52</v>
      </c>
      <c r="G77" s="104" t="s">
        <v>257</v>
      </c>
      <c r="H77" s="105">
        <v>14</v>
      </c>
      <c r="I77" s="104" t="s">
        <v>258</v>
      </c>
      <c r="J77" s="104"/>
      <c r="K77" s="104" t="s">
        <v>79</v>
      </c>
      <c r="L77" s="104" t="s">
        <v>299</v>
      </c>
      <c r="M77" s="104" t="s">
        <v>276</v>
      </c>
      <c r="N77" s="104"/>
      <c r="O77" s="108" t="str">
        <f>A384</f>
        <v>12786</v>
      </c>
      <c r="P77" s="111" t="s">
        <v>306</v>
      </c>
      <c r="Q77" s="153" t="s">
        <v>343</v>
      </c>
      <c r="R77" s="153" t="s">
        <v>344</v>
      </c>
      <c r="S77" s="153">
        <v>4.1666666666666657E-2</v>
      </c>
      <c r="T77" s="153" t="s">
        <v>343</v>
      </c>
      <c r="U77" s="153" t="s">
        <v>344</v>
      </c>
      <c r="V77" s="153">
        <f>IF(ISBLANK(T77),"",Tabella2[[#This Row],[ACT STOP]]-Tabella2[[#This Row],[ACT START]])</f>
        <v>4.166666666666663E-2</v>
      </c>
      <c r="W77" s="104" t="s">
        <v>92</v>
      </c>
      <c r="X77" s="104" t="s">
        <v>91</v>
      </c>
      <c r="Y77" s="110"/>
      <c r="Z77" s="106"/>
      <c r="AA77" s="104"/>
      <c r="AB77" s="107"/>
      <c r="AC77" s="72">
        <v>1</v>
      </c>
      <c r="AH77" s="70"/>
      <c r="AI77" s="70"/>
      <c r="AJ77">
        <v>0</v>
      </c>
      <c r="AL77" s="70"/>
      <c r="BM77" s="135" t="s">
        <v>343</v>
      </c>
      <c r="BN77" s="136" t="s">
        <v>344</v>
      </c>
      <c r="BO77" s="101"/>
      <c r="BR77" s="109" t="str">
        <f t="shared" ref="BR77:BR140" si="1">_xlfn.CONCAT(LEFT(BR76,6),TEXT(RIGHT(BR76,4)+1,"0000"))</f>
        <v>SH-25-0066</v>
      </c>
      <c r="BS77" s="109" t="s">
        <v>372</v>
      </c>
      <c r="BT77" t="s">
        <v>92</v>
      </c>
      <c r="BU77" t="s">
        <v>489</v>
      </c>
    </row>
    <row r="78" spans="1:73" hidden="1">
      <c r="A78" s="103" t="s">
        <v>494</v>
      </c>
      <c r="B78" s="102">
        <v>45707</v>
      </c>
      <c r="C78" s="104">
        <f>_xlfn.ISOWEEKNUM(Tabella2[[#This Row],[Date]])</f>
        <v>8</v>
      </c>
      <c r="D78" s="104" t="s">
        <v>321</v>
      </c>
      <c r="E78" s="104" t="s">
        <v>284</v>
      </c>
      <c r="F78" s="104">
        <v>54</v>
      </c>
      <c r="G78" s="104" t="s">
        <v>257</v>
      </c>
      <c r="H78" s="105">
        <v>2</v>
      </c>
      <c r="I78" s="104"/>
      <c r="J78" s="104" t="s">
        <v>258</v>
      </c>
      <c r="K78" s="104" t="s">
        <v>75</v>
      </c>
      <c r="L78" s="104" t="s">
        <v>259</v>
      </c>
      <c r="M78" s="104" t="s">
        <v>276</v>
      </c>
      <c r="N78" s="104"/>
      <c r="O78" s="106"/>
      <c r="P78" s="111" t="s">
        <v>277</v>
      </c>
      <c r="Q78" s="153">
        <v>0.2951388888888889</v>
      </c>
      <c r="R78" s="153">
        <v>0.33680555555555558</v>
      </c>
      <c r="S78" s="153">
        <v>4.1666666666666657E-2</v>
      </c>
      <c r="T78" s="153">
        <v>0.33333333333333331</v>
      </c>
      <c r="U78" s="153">
        <v>0.375</v>
      </c>
      <c r="V78" s="153">
        <f>IF(ISBLANK(T78),"",Tabella2[[#This Row],[ACT STOP]]-Tabella2[[#This Row],[ACT START]])</f>
        <v>4.1666666666666685E-2</v>
      </c>
      <c r="W78" s="104" t="s">
        <v>92</v>
      </c>
      <c r="X78" s="104" t="s">
        <v>91</v>
      </c>
      <c r="Y78" s="110"/>
      <c r="Z78" s="106"/>
      <c r="AA78" s="104"/>
      <c r="AB78" s="107"/>
      <c r="AC78" s="72">
        <v>1</v>
      </c>
      <c r="AH78" s="70"/>
      <c r="AI78" s="70"/>
      <c r="AJ78">
        <v>0</v>
      </c>
      <c r="AL78" s="70"/>
      <c r="BL78" t="s">
        <v>495</v>
      </c>
      <c r="BM78" s="135">
        <v>0.33333333333333331</v>
      </c>
      <c r="BN78" s="136">
        <v>0.375</v>
      </c>
      <c r="BO78" s="101"/>
      <c r="BR78" s="109" t="str">
        <f t="shared" si="1"/>
        <v>SH-25-0067</v>
      </c>
      <c r="BS78" s="109" t="s">
        <v>368</v>
      </c>
      <c r="BT78" t="s">
        <v>92</v>
      </c>
      <c r="BU78" t="s">
        <v>496</v>
      </c>
    </row>
    <row r="79" spans="1:73" hidden="1">
      <c r="A79" s="103" t="s">
        <v>497</v>
      </c>
      <c r="B79" s="102">
        <v>45712</v>
      </c>
      <c r="C79" s="104">
        <f>_xlfn.ISOWEEKNUM(Tabella2[[#This Row],[Date]])</f>
        <v>9</v>
      </c>
      <c r="D79" s="104" t="s">
        <v>370</v>
      </c>
      <c r="E79" s="104" t="s">
        <v>256</v>
      </c>
      <c r="F79" s="104">
        <v>52</v>
      </c>
      <c r="G79" s="104" t="s">
        <v>257</v>
      </c>
      <c r="H79" s="105">
        <v>33</v>
      </c>
      <c r="I79" s="104" t="s">
        <v>258</v>
      </c>
      <c r="J79" s="104"/>
      <c r="K79" s="104" t="s">
        <v>83</v>
      </c>
      <c r="L79" s="104" t="s">
        <v>259</v>
      </c>
      <c r="M79" s="104" t="s">
        <v>461</v>
      </c>
      <c r="N79" s="104"/>
      <c r="O79" s="106"/>
      <c r="P79" s="111" t="s">
        <v>491</v>
      </c>
      <c r="Q79" s="153" t="s">
        <v>498</v>
      </c>
      <c r="R79" s="153" t="s">
        <v>499</v>
      </c>
      <c r="S79" s="153">
        <v>4.1666666666666657E-2</v>
      </c>
      <c r="T79" s="153" t="s">
        <v>498</v>
      </c>
      <c r="U79" s="153" t="s">
        <v>499</v>
      </c>
      <c r="V79" s="153">
        <f>IF(ISBLANK(T79),"",Tabella2[[#This Row],[ACT STOP]]-Tabella2[[#This Row],[ACT START]])</f>
        <v>4.166666666666663E-2</v>
      </c>
      <c r="W79" s="104" t="s">
        <v>92</v>
      </c>
      <c r="X79" s="104" t="s">
        <v>91</v>
      </c>
      <c r="Y79" s="110"/>
      <c r="Z79" s="106"/>
      <c r="AA79" s="104"/>
      <c r="AB79" s="107"/>
      <c r="AC79" s="72">
        <v>1</v>
      </c>
      <c r="AH79" s="70"/>
      <c r="AI79" s="70"/>
      <c r="AJ79">
        <v>0</v>
      </c>
      <c r="AL79" s="70"/>
      <c r="BM79" s="135" t="s">
        <v>498</v>
      </c>
      <c r="BN79" s="136" t="s">
        <v>499</v>
      </c>
      <c r="BO79" s="101"/>
      <c r="BR79" s="109" t="str">
        <f t="shared" si="1"/>
        <v>SH-25-0068</v>
      </c>
      <c r="BS79" s="109" t="s">
        <v>458</v>
      </c>
      <c r="BT79" t="s">
        <v>92</v>
      </c>
      <c r="BU79" t="s">
        <v>492</v>
      </c>
    </row>
    <row r="80" spans="1:73" hidden="1">
      <c r="A80" s="103" t="s">
        <v>500</v>
      </c>
      <c r="B80" s="102">
        <v>45712</v>
      </c>
      <c r="C80" s="104">
        <f>_xlfn.ISOWEEKNUM(Tabella2[[#This Row],[Date]])</f>
        <v>9</v>
      </c>
      <c r="D80" s="104" t="s">
        <v>421</v>
      </c>
      <c r="E80" s="104" t="s">
        <v>327</v>
      </c>
      <c r="F80" s="104">
        <v>71</v>
      </c>
      <c r="G80" s="104" t="s">
        <v>284</v>
      </c>
      <c r="H80" s="105">
        <v>9</v>
      </c>
      <c r="I80" s="104" t="s">
        <v>258</v>
      </c>
      <c r="J80" s="104"/>
      <c r="K80" s="104" t="s">
        <v>79</v>
      </c>
      <c r="L80" s="104" t="s">
        <v>299</v>
      </c>
      <c r="M80" s="104" t="s">
        <v>276</v>
      </c>
      <c r="N80" s="104"/>
      <c r="O80" s="108" t="str">
        <f>A399</f>
        <v>12801</v>
      </c>
      <c r="P80" s="111" t="s">
        <v>501</v>
      </c>
      <c r="Q80" s="153" t="s">
        <v>406</v>
      </c>
      <c r="R80" s="153">
        <v>0.58680555555555558</v>
      </c>
      <c r="S80" s="153">
        <v>2.0833333333333329E-2</v>
      </c>
      <c r="T80" s="153"/>
      <c r="U80" s="153"/>
      <c r="V80" s="153" t="str">
        <f>IF(ISBLANK(T80),"",Tabella2[[#This Row],[ACT STOP]]-Tabella2[[#This Row],[ACT START]])</f>
        <v/>
      </c>
      <c r="W80" s="104" t="s">
        <v>108</v>
      </c>
      <c r="X80" s="104" t="s">
        <v>97</v>
      </c>
      <c r="Y80" s="110"/>
      <c r="Z80" s="106"/>
      <c r="AA80" s="104"/>
      <c r="AB80" s="107"/>
      <c r="AC80" s="72">
        <v>0</v>
      </c>
      <c r="AH80" s="70"/>
      <c r="AI80" s="70"/>
      <c r="AJ80">
        <v>0</v>
      </c>
      <c r="AL80" s="70"/>
      <c r="BL80" t="s">
        <v>323</v>
      </c>
      <c r="BM80" s="135">
        <v>0</v>
      </c>
      <c r="BN80" s="136">
        <v>0</v>
      </c>
      <c r="BO80" s="101"/>
      <c r="BR80" s="109" t="str">
        <f t="shared" si="1"/>
        <v>SH-25-0069</v>
      </c>
      <c r="BS80" s="109" t="s">
        <v>339</v>
      </c>
      <c r="BT80" t="s">
        <v>108</v>
      </c>
      <c r="BU80" t="s">
        <v>502</v>
      </c>
    </row>
    <row r="81" spans="1:73" hidden="1">
      <c r="A81" s="103" t="s">
        <v>503</v>
      </c>
      <c r="B81" s="102">
        <v>45713</v>
      </c>
      <c r="C81" s="104">
        <f>_xlfn.ISOWEEKNUM(Tabella2[[#This Row],[Date]])</f>
        <v>9</v>
      </c>
      <c r="D81" s="104" t="s">
        <v>348</v>
      </c>
      <c r="E81" s="104" t="s">
        <v>284</v>
      </c>
      <c r="F81" s="104">
        <v>57</v>
      </c>
      <c r="G81" s="104" t="s">
        <v>257</v>
      </c>
      <c r="H81" s="105">
        <v>5</v>
      </c>
      <c r="I81" s="104"/>
      <c r="J81" s="104" t="s">
        <v>258</v>
      </c>
      <c r="K81" s="104" t="s">
        <v>80</v>
      </c>
      <c r="L81" s="104" t="s">
        <v>259</v>
      </c>
      <c r="M81" s="104" t="s">
        <v>276</v>
      </c>
      <c r="N81" s="104"/>
      <c r="O81" s="106"/>
      <c r="P81" s="111" t="s">
        <v>277</v>
      </c>
      <c r="Q81" s="153" t="s">
        <v>504</v>
      </c>
      <c r="R81" s="153" t="s">
        <v>271</v>
      </c>
      <c r="S81" s="153">
        <v>4.1666666666666657E-2</v>
      </c>
      <c r="T81" s="153"/>
      <c r="U81" s="153"/>
      <c r="V81" s="153" t="str">
        <f>IF(ISBLANK(T81),"",Tabella2[[#This Row],[ACT STOP]]-Tabella2[[#This Row],[ACT START]])</f>
        <v/>
      </c>
      <c r="W81" s="104" t="s">
        <v>108</v>
      </c>
      <c r="X81" s="104" t="s">
        <v>97</v>
      </c>
      <c r="Y81" s="110"/>
      <c r="Z81" s="106"/>
      <c r="AA81" s="104"/>
      <c r="AB81" s="107"/>
      <c r="AC81" s="72">
        <v>0</v>
      </c>
      <c r="AH81" s="70"/>
      <c r="AI81" s="70"/>
      <c r="AJ81">
        <v>0</v>
      </c>
      <c r="AL81" s="70"/>
      <c r="BL81" t="s">
        <v>505</v>
      </c>
      <c r="BM81" s="135">
        <v>0</v>
      </c>
      <c r="BN81" s="136">
        <v>0</v>
      </c>
      <c r="BO81" s="101"/>
      <c r="BR81" s="109" t="str">
        <f t="shared" si="1"/>
        <v>SH-25-0070</v>
      </c>
      <c r="BS81" s="109" t="s">
        <v>416</v>
      </c>
      <c r="BT81" t="s">
        <v>108</v>
      </c>
      <c r="BU81" t="s">
        <v>506</v>
      </c>
    </row>
    <row r="82" spans="1:73" hidden="1">
      <c r="A82" s="103" t="s">
        <v>507</v>
      </c>
      <c r="B82" s="102">
        <v>45716</v>
      </c>
      <c r="C82" s="104">
        <f>_xlfn.ISOWEEKNUM(Tabella2[[#This Row],[Date]])</f>
        <v>9</v>
      </c>
      <c r="D82" s="104" t="s">
        <v>421</v>
      </c>
      <c r="E82" s="104" t="s">
        <v>327</v>
      </c>
      <c r="F82" s="104">
        <v>71</v>
      </c>
      <c r="G82" s="104" t="s">
        <v>257</v>
      </c>
      <c r="H82" s="105">
        <v>9</v>
      </c>
      <c r="I82" s="104" t="s">
        <v>258</v>
      </c>
      <c r="J82" s="104"/>
      <c r="K82" s="104" t="s">
        <v>79</v>
      </c>
      <c r="L82" s="104" t="s">
        <v>299</v>
      </c>
      <c r="M82" s="104" t="s">
        <v>276</v>
      </c>
      <c r="N82" s="104"/>
      <c r="O82" s="108" t="str">
        <f>A419</f>
        <v>12821</v>
      </c>
      <c r="P82" s="111" t="s">
        <v>501</v>
      </c>
      <c r="Q82" s="153" t="s">
        <v>263</v>
      </c>
      <c r="R82" s="153">
        <v>0.46180555555555558</v>
      </c>
      <c r="S82" s="153">
        <v>2.4305555555555559E-2</v>
      </c>
      <c r="T82" s="153" t="s">
        <v>263</v>
      </c>
      <c r="U82" s="153">
        <v>0.46180555555555558</v>
      </c>
      <c r="V82" s="153">
        <f>IF(ISBLANK(T82),"",Tabella2[[#This Row],[ACT STOP]]-Tabella2[[#This Row],[ACT START]])</f>
        <v>2.430555555555558E-2</v>
      </c>
      <c r="W82" s="104" t="s">
        <v>92</v>
      </c>
      <c r="X82" s="104" t="s">
        <v>91</v>
      </c>
      <c r="Y82" s="110"/>
      <c r="Z82" s="106"/>
      <c r="AA82" s="104"/>
      <c r="AB82" s="107"/>
      <c r="AC82" s="72">
        <v>1</v>
      </c>
      <c r="AH82" s="70"/>
      <c r="AI82" s="70"/>
      <c r="AJ82">
        <v>0</v>
      </c>
      <c r="AL82" s="70"/>
      <c r="BM82" s="135" t="s">
        <v>263</v>
      </c>
      <c r="BN82" s="136">
        <v>0.46180555555555558</v>
      </c>
      <c r="BO82" s="101"/>
      <c r="BR82" s="109" t="str">
        <f t="shared" si="1"/>
        <v>SH-25-0071</v>
      </c>
      <c r="BS82" s="109" t="s">
        <v>318</v>
      </c>
      <c r="BT82" t="s">
        <v>92</v>
      </c>
      <c r="BU82" t="s">
        <v>502</v>
      </c>
    </row>
    <row r="83" spans="1:73" hidden="1">
      <c r="A83" s="103" t="s">
        <v>508</v>
      </c>
      <c r="B83" s="102">
        <v>45719</v>
      </c>
      <c r="C83" s="104">
        <f>_xlfn.ISOWEEKNUM(Tabella2[[#This Row],[Date]])</f>
        <v>10</v>
      </c>
      <c r="D83" s="104" t="s">
        <v>509</v>
      </c>
      <c r="E83" s="104" t="s">
        <v>284</v>
      </c>
      <c r="F83" s="104">
        <v>71</v>
      </c>
      <c r="G83" s="104" t="s">
        <v>257</v>
      </c>
      <c r="H83" s="105">
        <v>32</v>
      </c>
      <c r="I83" s="104"/>
      <c r="J83" s="104" t="s">
        <v>258</v>
      </c>
      <c r="K83" s="104" t="s">
        <v>81</v>
      </c>
      <c r="L83" s="104" t="s">
        <v>259</v>
      </c>
      <c r="M83" s="104" t="s">
        <v>276</v>
      </c>
      <c r="N83" s="104"/>
      <c r="O83" s="106"/>
      <c r="P83" s="111" t="s">
        <v>510</v>
      </c>
      <c r="Q83" s="153" t="s">
        <v>499</v>
      </c>
      <c r="R83" s="153" t="s">
        <v>511</v>
      </c>
      <c r="S83" s="153">
        <v>4.1666666666666657E-2</v>
      </c>
      <c r="T83" s="153"/>
      <c r="U83" s="153"/>
      <c r="V83" s="153" t="str">
        <f>IF(ISBLANK(T83),"",Tabella2[[#This Row],[ACT STOP]]-Tabella2[[#This Row],[ACT START]])</f>
        <v/>
      </c>
      <c r="W83" s="104" t="s">
        <v>108</v>
      </c>
      <c r="X83" s="104" t="s">
        <v>105</v>
      </c>
      <c r="Y83" s="110"/>
      <c r="Z83" s="106"/>
      <c r="AA83" s="104"/>
      <c r="AB83" s="107"/>
      <c r="AC83" s="72">
        <v>0</v>
      </c>
      <c r="AH83" s="70"/>
      <c r="AI83" s="70"/>
      <c r="AJ83">
        <v>0</v>
      </c>
      <c r="AL83" s="70"/>
      <c r="BL83" t="s">
        <v>512</v>
      </c>
      <c r="BM83" s="135">
        <v>0</v>
      </c>
      <c r="BN83" s="136">
        <v>0</v>
      </c>
      <c r="BO83" s="101"/>
      <c r="BR83" s="109" t="str">
        <f t="shared" si="1"/>
        <v>SH-25-0072</v>
      </c>
      <c r="BS83" s="109" t="s">
        <v>356</v>
      </c>
      <c r="BT83" t="s">
        <v>108</v>
      </c>
      <c r="BU83" t="s">
        <v>513</v>
      </c>
    </row>
    <row r="84" spans="1:73" hidden="1">
      <c r="A84" s="103" t="s">
        <v>514</v>
      </c>
      <c r="B84" s="102">
        <v>45720</v>
      </c>
      <c r="C84" s="104">
        <f>_xlfn.ISOWEEKNUM(Tabella2[[#This Row],[Date]])</f>
        <v>10</v>
      </c>
      <c r="D84" s="104" t="s">
        <v>509</v>
      </c>
      <c r="E84" s="104" t="s">
        <v>284</v>
      </c>
      <c r="F84" s="104">
        <v>71</v>
      </c>
      <c r="G84" s="104" t="s">
        <v>257</v>
      </c>
      <c r="H84" s="105">
        <v>9</v>
      </c>
      <c r="I84" s="104"/>
      <c r="J84" s="104" t="s">
        <v>258</v>
      </c>
      <c r="K84" s="104" t="s">
        <v>78</v>
      </c>
      <c r="L84" s="104" t="s">
        <v>259</v>
      </c>
      <c r="M84" s="104" t="s">
        <v>276</v>
      </c>
      <c r="N84" s="104"/>
      <c r="O84" s="106"/>
      <c r="P84" s="111" t="s">
        <v>510</v>
      </c>
      <c r="Q84" s="153" t="s">
        <v>499</v>
      </c>
      <c r="R84" s="153" t="s">
        <v>511</v>
      </c>
      <c r="S84" s="153">
        <v>4.1666666666666657E-2</v>
      </c>
      <c r="T84" s="153" t="s">
        <v>499</v>
      </c>
      <c r="U84" s="153" t="s">
        <v>511</v>
      </c>
      <c r="V84" s="153">
        <f>IF(ISBLANK(T84),"",Tabella2[[#This Row],[ACT STOP]]-Tabella2[[#This Row],[ACT START]])</f>
        <v>4.1666666666666685E-2</v>
      </c>
      <c r="W84" s="104" t="s">
        <v>92</v>
      </c>
      <c r="X84" s="104" t="s">
        <v>91</v>
      </c>
      <c r="Y84" s="110"/>
      <c r="Z84" s="106"/>
      <c r="AA84" s="104"/>
      <c r="AB84" s="107"/>
      <c r="AC84" s="72">
        <v>1</v>
      </c>
      <c r="AH84" s="70"/>
      <c r="AI84" s="70"/>
      <c r="AJ84">
        <v>0</v>
      </c>
      <c r="AL84" s="70"/>
      <c r="BM84" s="135" t="s">
        <v>499</v>
      </c>
      <c r="BN84" s="136" t="s">
        <v>511</v>
      </c>
      <c r="BO84" s="101"/>
      <c r="BR84" s="109" t="str">
        <f t="shared" si="1"/>
        <v>SH-25-0073</v>
      </c>
      <c r="BS84" s="109" t="s">
        <v>318</v>
      </c>
      <c r="BT84" t="s">
        <v>92</v>
      </c>
      <c r="BU84" t="s">
        <v>513</v>
      </c>
    </row>
    <row r="85" spans="1:73" hidden="1">
      <c r="A85" s="103" t="s">
        <v>515</v>
      </c>
      <c r="B85" s="102">
        <v>45665</v>
      </c>
      <c r="C85" s="104">
        <f>_xlfn.ISOWEEKNUM(Tabella2[[#This Row],[Date]])</f>
        <v>2</v>
      </c>
      <c r="D85" s="104" t="s">
        <v>195</v>
      </c>
      <c r="E85" s="104" t="s">
        <v>298</v>
      </c>
      <c r="F85" s="104"/>
      <c r="G85" s="104" t="s">
        <v>257</v>
      </c>
      <c r="H85" s="105">
        <v>32</v>
      </c>
      <c r="I85" s="104"/>
      <c r="J85" s="104" t="s">
        <v>258</v>
      </c>
      <c r="K85" s="104" t="s">
        <v>78</v>
      </c>
      <c r="L85" s="104" t="s">
        <v>299</v>
      </c>
      <c r="M85" s="104" t="s">
        <v>516</v>
      </c>
      <c r="N85" s="104"/>
      <c r="O85" s="106" t="str">
        <f>A1088</f>
        <v>13490</v>
      </c>
      <c r="P85" s="111" t="s">
        <v>300</v>
      </c>
      <c r="Q85" s="153">
        <v>0.4201388888888889</v>
      </c>
      <c r="R85" s="153">
        <v>0.46180555555555558</v>
      </c>
      <c r="S85" s="153">
        <v>4.1666666666666657E-2</v>
      </c>
      <c r="T85" s="153">
        <v>0.43055555555555558</v>
      </c>
      <c r="U85" s="153">
        <v>0.46180555555555558</v>
      </c>
      <c r="V85" s="153">
        <f>IF(ISBLANK(T85),"",Tabella2[[#This Row],[ACT STOP]]-Tabella2[[#This Row],[ACT START]])</f>
        <v>3.125E-2</v>
      </c>
      <c r="W85" s="104" t="s">
        <v>122</v>
      </c>
      <c r="X85" s="104" t="s">
        <v>91</v>
      </c>
      <c r="Y85" s="110" t="s">
        <v>517</v>
      </c>
      <c r="Z85" s="106"/>
      <c r="AA85" s="104"/>
      <c r="AB85" s="107"/>
      <c r="AC85" s="72">
        <v>1</v>
      </c>
      <c r="AH85" s="70"/>
      <c r="AI85" s="70"/>
      <c r="AJ85">
        <v>0</v>
      </c>
      <c r="AL85" s="70"/>
      <c r="BM85" s="135">
        <v>0.43055555555555558</v>
      </c>
      <c r="BN85" s="136">
        <v>0.46180555555555558</v>
      </c>
      <c r="BO85" s="101"/>
      <c r="BR85" s="109" t="str">
        <f t="shared" si="1"/>
        <v>SH-25-0074</v>
      </c>
      <c r="BS85" s="109" t="s">
        <v>356</v>
      </c>
      <c r="BT85" t="s">
        <v>122</v>
      </c>
      <c r="BU85" t="s">
        <v>302</v>
      </c>
    </row>
    <row r="86" spans="1:73" hidden="1">
      <c r="A86" s="103" t="s">
        <v>518</v>
      </c>
      <c r="B86" s="102">
        <v>45720</v>
      </c>
      <c r="C86" s="104">
        <f>_xlfn.ISOWEEKNUM(Tabella2[[#This Row],[Date]])</f>
        <v>10</v>
      </c>
      <c r="D86" s="104" t="s">
        <v>421</v>
      </c>
      <c r="E86" s="104" t="s">
        <v>327</v>
      </c>
      <c r="F86" s="104">
        <v>71</v>
      </c>
      <c r="G86" s="104" t="s">
        <v>284</v>
      </c>
      <c r="H86" s="105">
        <v>22</v>
      </c>
      <c r="I86" s="104" t="s">
        <v>258</v>
      </c>
      <c r="J86" s="104"/>
      <c r="K86" s="104" t="s">
        <v>83</v>
      </c>
      <c r="L86" s="104" t="s">
        <v>299</v>
      </c>
      <c r="M86" s="104" t="s">
        <v>276</v>
      </c>
      <c r="N86" s="104"/>
      <c r="O86" s="106" t="str">
        <f>A438</f>
        <v>12840</v>
      </c>
      <c r="P86" s="111" t="s">
        <v>405</v>
      </c>
      <c r="Q86" s="153" t="s">
        <v>519</v>
      </c>
      <c r="R86" s="153" t="s">
        <v>520</v>
      </c>
      <c r="S86" s="153">
        <v>4.1666666666666657E-2</v>
      </c>
      <c r="T86" s="153">
        <v>0.64583333333333337</v>
      </c>
      <c r="U86" s="153">
        <v>0.68402777777777779</v>
      </c>
      <c r="V86" s="153">
        <f>IF(ISBLANK(T86),"",Tabella2[[#This Row],[ACT STOP]]-Tabella2[[#This Row],[ACT START]])</f>
        <v>3.819444444444442E-2</v>
      </c>
      <c r="W86" s="104" t="s">
        <v>92</v>
      </c>
      <c r="X86" s="104" t="s">
        <v>91</v>
      </c>
      <c r="Y86" s="110"/>
      <c r="Z86" s="106"/>
      <c r="AA86" s="104"/>
      <c r="AB86" s="107"/>
      <c r="AC86" s="72">
        <v>1</v>
      </c>
      <c r="AH86" s="70"/>
      <c r="AI86" s="70"/>
      <c r="AJ86">
        <v>0</v>
      </c>
      <c r="AL86" s="70"/>
      <c r="BM86" s="135">
        <v>0.64583333333333337</v>
      </c>
      <c r="BN86" s="136">
        <v>0.68402777777777779</v>
      </c>
      <c r="BO86" s="101"/>
      <c r="BR86" s="109" t="str">
        <f t="shared" si="1"/>
        <v>SH-25-0075</v>
      </c>
      <c r="BS86" s="109" t="s">
        <v>295</v>
      </c>
      <c r="BT86" t="s">
        <v>92</v>
      </c>
      <c r="BU86" t="s">
        <v>521</v>
      </c>
    </row>
    <row r="87" spans="1:73" hidden="1">
      <c r="A87" s="103" t="s">
        <v>522</v>
      </c>
      <c r="B87" s="102">
        <v>45723</v>
      </c>
      <c r="C87" s="104">
        <f>_xlfn.ISOWEEKNUM(Tabella2[[#This Row],[Date]])</f>
        <v>10</v>
      </c>
      <c r="D87" s="104" t="s">
        <v>523</v>
      </c>
      <c r="E87" s="104" t="s">
        <v>284</v>
      </c>
      <c r="F87" s="104">
        <v>62</v>
      </c>
      <c r="G87" s="104" t="s">
        <v>257</v>
      </c>
      <c r="H87" s="105">
        <v>1</v>
      </c>
      <c r="I87" s="104"/>
      <c r="J87" s="104" t="s">
        <v>258</v>
      </c>
      <c r="K87" s="104" t="s">
        <v>83</v>
      </c>
      <c r="L87" s="104" t="s">
        <v>259</v>
      </c>
      <c r="M87" s="104" t="s">
        <v>328</v>
      </c>
      <c r="N87" s="104"/>
      <c r="O87" s="106"/>
      <c r="P87" s="111" t="s">
        <v>524</v>
      </c>
      <c r="Q87" s="153" t="s">
        <v>525</v>
      </c>
      <c r="R87" s="153" t="s">
        <v>262</v>
      </c>
      <c r="S87" s="153">
        <v>4.1666666666666657E-2</v>
      </c>
      <c r="T87" s="153">
        <v>0.35416666666666669</v>
      </c>
      <c r="U87" s="153">
        <v>0.39583333333333331</v>
      </c>
      <c r="V87" s="153">
        <f>IF(ISBLANK(T87),"",Tabella2[[#This Row],[ACT STOP]]-Tabella2[[#This Row],[ACT START]])</f>
        <v>4.166666666666663E-2</v>
      </c>
      <c r="W87" s="104" t="s">
        <v>92</v>
      </c>
      <c r="X87" s="104" t="s">
        <v>91</v>
      </c>
      <c r="Y87" s="110"/>
      <c r="Z87" s="106"/>
      <c r="AA87" s="104"/>
      <c r="AB87" s="107"/>
      <c r="AC87" s="72">
        <v>1</v>
      </c>
      <c r="AH87" s="70"/>
      <c r="AI87" s="70"/>
      <c r="AJ87">
        <v>0</v>
      </c>
      <c r="AL87" s="70"/>
      <c r="BM87" s="135">
        <v>0.35416666666666669</v>
      </c>
      <c r="BN87" s="136">
        <v>0.39583333333333331</v>
      </c>
      <c r="BO87" s="101"/>
      <c r="BR87" s="109" t="str">
        <f t="shared" si="1"/>
        <v>SH-25-0076</v>
      </c>
      <c r="BS87" s="109" t="s">
        <v>332</v>
      </c>
      <c r="BT87" t="s">
        <v>92</v>
      </c>
      <c r="BU87" t="s">
        <v>526</v>
      </c>
    </row>
    <row r="88" spans="1:73" hidden="1">
      <c r="A88" s="103" t="s">
        <v>527</v>
      </c>
      <c r="B88" s="102">
        <v>45728</v>
      </c>
      <c r="C88" s="104">
        <f>_xlfn.ISOWEEKNUM(Tabella2[[#This Row],[Date]])</f>
        <v>11</v>
      </c>
      <c r="D88" s="104" t="s">
        <v>321</v>
      </c>
      <c r="E88" s="104" t="s">
        <v>284</v>
      </c>
      <c r="F88" s="104">
        <v>54</v>
      </c>
      <c r="G88" s="104" t="s">
        <v>257</v>
      </c>
      <c r="H88" s="105">
        <v>5</v>
      </c>
      <c r="I88" s="104"/>
      <c r="J88" s="104" t="s">
        <v>258</v>
      </c>
      <c r="K88" s="104" t="s">
        <v>79</v>
      </c>
      <c r="L88" s="104" t="s">
        <v>299</v>
      </c>
      <c r="M88" s="104" t="s">
        <v>361</v>
      </c>
      <c r="N88" s="104"/>
      <c r="O88" s="106" t="str">
        <f>A464</f>
        <v>12866</v>
      </c>
      <c r="P88" s="111" t="s">
        <v>362</v>
      </c>
      <c r="Q88" s="153" t="s">
        <v>504</v>
      </c>
      <c r="R88" s="153" t="s">
        <v>271</v>
      </c>
      <c r="S88" s="153">
        <v>4.1666666666666657E-2</v>
      </c>
      <c r="T88" s="153">
        <v>0.47916666666666669</v>
      </c>
      <c r="U88" s="153">
        <v>0.52083333333333337</v>
      </c>
      <c r="V88" s="153">
        <f>IF(ISBLANK(T88),"",Tabella2[[#This Row],[ACT STOP]]-Tabella2[[#This Row],[ACT START]])</f>
        <v>4.1666666666666685E-2</v>
      </c>
      <c r="W88" s="104" t="s">
        <v>92</v>
      </c>
      <c r="X88" s="104" t="s">
        <v>91</v>
      </c>
      <c r="Y88" s="110"/>
      <c r="Z88" s="106"/>
      <c r="AA88" s="104"/>
      <c r="AB88" s="107"/>
      <c r="AC88" s="72">
        <v>1</v>
      </c>
      <c r="AH88" s="70"/>
      <c r="AI88" s="70"/>
      <c r="AJ88">
        <v>0</v>
      </c>
      <c r="AL88" s="70"/>
      <c r="BM88" s="135">
        <v>0.47916666666666669</v>
      </c>
      <c r="BN88" s="136">
        <v>0.52083333333333337</v>
      </c>
      <c r="BO88" s="101"/>
      <c r="BR88" s="109" t="str">
        <f t="shared" si="1"/>
        <v>SH-25-0077</v>
      </c>
      <c r="BS88" s="109" t="s">
        <v>416</v>
      </c>
      <c r="BT88" t="s">
        <v>92</v>
      </c>
      <c r="BU88" t="s">
        <v>528</v>
      </c>
    </row>
    <row r="89" spans="1:73" hidden="1">
      <c r="A89" s="103" t="s">
        <v>529</v>
      </c>
      <c r="B89" s="102">
        <v>45730</v>
      </c>
      <c r="C89" s="104">
        <f>_xlfn.ISOWEEKNUM(Tabella2[[#This Row],[Date]])</f>
        <v>11</v>
      </c>
      <c r="D89" s="104" t="s">
        <v>348</v>
      </c>
      <c r="E89" s="104" t="s">
        <v>284</v>
      </c>
      <c r="F89" s="104">
        <v>57</v>
      </c>
      <c r="G89" s="104" t="s">
        <v>257</v>
      </c>
      <c r="H89" s="105">
        <v>2</v>
      </c>
      <c r="I89" s="104"/>
      <c r="J89" s="104" t="s">
        <v>258</v>
      </c>
      <c r="K89" s="104" t="s">
        <v>80</v>
      </c>
      <c r="L89" s="104" t="s">
        <v>259</v>
      </c>
      <c r="M89" s="104" t="s">
        <v>276</v>
      </c>
      <c r="N89" s="104"/>
      <c r="O89" s="106"/>
      <c r="P89" s="111" t="s">
        <v>277</v>
      </c>
      <c r="Q89" s="153" t="s">
        <v>525</v>
      </c>
      <c r="R89" s="153" t="s">
        <v>262</v>
      </c>
      <c r="S89" s="153">
        <v>4.1666666666666657E-2</v>
      </c>
      <c r="T89" s="153" t="s">
        <v>525</v>
      </c>
      <c r="U89" s="153" t="s">
        <v>262</v>
      </c>
      <c r="V89" s="153">
        <f>IF(ISBLANK(T89),"",Tabella2[[#This Row],[ACT STOP]]-Tabella2[[#This Row],[ACT START]])</f>
        <v>4.166666666666663E-2</v>
      </c>
      <c r="W89" s="104" t="s">
        <v>92</v>
      </c>
      <c r="X89" s="104" t="s">
        <v>91</v>
      </c>
      <c r="Y89" s="110"/>
      <c r="Z89" s="106"/>
      <c r="AA89" s="104"/>
      <c r="AB89" s="107"/>
      <c r="AC89" s="72">
        <v>1</v>
      </c>
      <c r="AH89" s="70"/>
      <c r="AI89" s="70"/>
      <c r="AJ89">
        <v>0</v>
      </c>
      <c r="AL89" s="70"/>
      <c r="BM89" s="135" t="s">
        <v>525</v>
      </c>
      <c r="BN89" s="136" t="s">
        <v>262</v>
      </c>
      <c r="BO89" s="101"/>
      <c r="BR89" s="109" t="str">
        <f t="shared" si="1"/>
        <v>SH-25-0078</v>
      </c>
      <c r="BS89" s="109" t="s">
        <v>368</v>
      </c>
      <c r="BT89" t="s">
        <v>92</v>
      </c>
      <c r="BU89" t="s">
        <v>506</v>
      </c>
    </row>
    <row r="90" spans="1:73" hidden="1">
      <c r="A90" s="103" t="s">
        <v>530</v>
      </c>
      <c r="B90" s="102">
        <v>45736</v>
      </c>
      <c r="C90" s="104">
        <f>_xlfn.ISOWEEKNUM(Tabella2[[#This Row],[Date]])</f>
        <v>12</v>
      </c>
      <c r="D90" s="104" t="s">
        <v>478</v>
      </c>
      <c r="E90" s="104" t="s">
        <v>284</v>
      </c>
      <c r="F90" s="104">
        <v>64</v>
      </c>
      <c r="G90" s="104" t="s">
        <v>284</v>
      </c>
      <c r="H90" s="105">
        <v>23</v>
      </c>
      <c r="I90" s="104"/>
      <c r="J90" s="104" t="s">
        <v>258</v>
      </c>
      <c r="K90" s="104" t="s">
        <v>81</v>
      </c>
      <c r="L90" s="104" t="s">
        <v>259</v>
      </c>
      <c r="M90" s="104" t="s">
        <v>276</v>
      </c>
      <c r="N90" s="104"/>
      <c r="O90" s="106"/>
      <c r="P90" s="111" t="s">
        <v>531</v>
      </c>
      <c r="Q90" s="153" t="s">
        <v>525</v>
      </c>
      <c r="R90" s="153" t="s">
        <v>262</v>
      </c>
      <c r="S90" s="153">
        <v>4.1666666666666657E-2</v>
      </c>
      <c r="T90" s="153"/>
      <c r="U90" s="153"/>
      <c r="V90" s="153" t="str">
        <f>IF(ISBLANK(T90),"",Tabella2[[#This Row],[ACT STOP]]-Tabella2[[#This Row],[ACT START]])</f>
        <v/>
      </c>
      <c r="W90" s="104" t="s">
        <v>108</v>
      </c>
      <c r="X90" s="104" t="s">
        <v>97</v>
      </c>
      <c r="Y90" s="110"/>
      <c r="Z90" s="106"/>
      <c r="AA90" s="104"/>
      <c r="AB90" s="107"/>
      <c r="AC90" s="72">
        <v>0</v>
      </c>
      <c r="AH90" s="70"/>
      <c r="AI90" s="70"/>
      <c r="AJ90">
        <v>0</v>
      </c>
      <c r="AL90" s="70"/>
      <c r="BL90" t="s">
        <v>532</v>
      </c>
      <c r="BM90" s="135">
        <v>0</v>
      </c>
      <c r="BN90" s="136">
        <v>0</v>
      </c>
      <c r="BO90" s="101"/>
      <c r="BR90" s="109" t="str">
        <f t="shared" si="1"/>
        <v>SH-25-0079</v>
      </c>
      <c r="BS90" s="109" t="s">
        <v>358</v>
      </c>
      <c r="BT90" t="s">
        <v>108</v>
      </c>
      <c r="BU90" t="s">
        <v>533</v>
      </c>
    </row>
    <row r="91" spans="1:73" hidden="1">
      <c r="A91" s="103" t="s">
        <v>534</v>
      </c>
      <c r="B91" s="102">
        <v>45737</v>
      </c>
      <c r="C91" s="104">
        <f>_xlfn.ISOWEEKNUM(Tabella2[[#This Row],[Date]])</f>
        <v>12</v>
      </c>
      <c r="D91" s="104" t="s">
        <v>321</v>
      </c>
      <c r="E91" s="104" t="s">
        <v>284</v>
      </c>
      <c r="F91" s="104">
        <v>54</v>
      </c>
      <c r="G91" s="104" t="s">
        <v>257</v>
      </c>
      <c r="H91" s="105">
        <v>14</v>
      </c>
      <c r="I91" s="104"/>
      <c r="J91" s="104" t="s">
        <v>258</v>
      </c>
      <c r="K91" s="104" t="s">
        <v>83</v>
      </c>
      <c r="L91" s="104" t="s">
        <v>299</v>
      </c>
      <c r="M91" s="104" t="s">
        <v>361</v>
      </c>
      <c r="N91" s="104"/>
      <c r="O91" s="108" t="str">
        <f>A529</f>
        <v>12931</v>
      </c>
      <c r="P91" s="111" t="s">
        <v>362</v>
      </c>
      <c r="Q91" s="153" t="s">
        <v>525</v>
      </c>
      <c r="R91" s="153" t="s">
        <v>262</v>
      </c>
      <c r="S91" s="153">
        <v>4.1666666666666657E-2</v>
      </c>
      <c r="T91" s="153">
        <v>0.35416666666666669</v>
      </c>
      <c r="U91" s="153">
        <v>0.39583333333333331</v>
      </c>
      <c r="V91" s="153">
        <f>IF(ISBLANK(T91),"",Tabella2[[#This Row],[ACT STOP]]-Tabella2[[#This Row],[ACT START]])</f>
        <v>4.166666666666663E-2</v>
      </c>
      <c r="W91" s="104" t="s">
        <v>92</v>
      </c>
      <c r="X91" s="104" t="s">
        <v>91</v>
      </c>
      <c r="Y91" s="110"/>
      <c r="Z91" s="106"/>
      <c r="AA91" s="104"/>
      <c r="AB91" s="107"/>
      <c r="AC91" s="72">
        <v>1</v>
      </c>
      <c r="AH91" s="70"/>
      <c r="AI91" s="70"/>
      <c r="AJ91">
        <v>0</v>
      </c>
      <c r="AL91" s="70"/>
      <c r="BM91" s="135">
        <v>0.35416666666666669</v>
      </c>
      <c r="BN91" s="136">
        <v>0.39583333333333331</v>
      </c>
      <c r="BO91" s="101"/>
      <c r="BR91" s="109" t="str">
        <f t="shared" si="1"/>
        <v>SH-25-0080</v>
      </c>
      <c r="BS91" s="109" t="s">
        <v>372</v>
      </c>
      <c r="BT91" t="s">
        <v>92</v>
      </c>
      <c r="BU91" t="s">
        <v>528</v>
      </c>
    </row>
    <row r="92" spans="1:73" hidden="1">
      <c r="A92" s="103" t="s">
        <v>535</v>
      </c>
      <c r="B92" s="102">
        <v>45665</v>
      </c>
      <c r="C92" s="104">
        <f>_xlfn.ISOWEEKNUM(Tabella2[[#This Row],[Date]])</f>
        <v>2</v>
      </c>
      <c r="D92" s="104" t="s">
        <v>348</v>
      </c>
      <c r="E92" s="104" t="s">
        <v>284</v>
      </c>
      <c r="F92" s="104">
        <v>57</v>
      </c>
      <c r="G92" s="104" t="s">
        <v>284</v>
      </c>
      <c r="H92" s="105">
        <v>22</v>
      </c>
      <c r="I92" s="104"/>
      <c r="J92" s="104" t="s">
        <v>258</v>
      </c>
      <c r="K92" s="104" t="s">
        <v>83</v>
      </c>
      <c r="L92" s="104" t="s">
        <v>259</v>
      </c>
      <c r="M92" s="104" t="s">
        <v>276</v>
      </c>
      <c r="N92" s="104"/>
      <c r="O92" s="106"/>
      <c r="P92" s="111" t="s">
        <v>322</v>
      </c>
      <c r="Q92" s="153" t="s">
        <v>349</v>
      </c>
      <c r="R92" s="153" t="s">
        <v>350</v>
      </c>
      <c r="S92" s="153">
        <v>4.1666666666666657E-2</v>
      </c>
      <c r="T92" s="153">
        <v>0.4826388888888889</v>
      </c>
      <c r="U92" s="153">
        <v>0.50694444444444442</v>
      </c>
      <c r="V92" s="153">
        <f>IF(ISBLANK(T92),"",Tabella2[[#This Row],[ACT STOP]]-Tabella2[[#This Row],[ACT START]])</f>
        <v>2.4305555555555525E-2</v>
      </c>
      <c r="W92" s="104" t="s">
        <v>116</v>
      </c>
      <c r="X92" s="104" t="s">
        <v>113</v>
      </c>
      <c r="Y92" s="110" t="s">
        <v>536</v>
      </c>
      <c r="Z92" s="106"/>
      <c r="AA92" s="104"/>
      <c r="AB92" s="107"/>
      <c r="AC92" s="72">
        <v>0</v>
      </c>
      <c r="AH92" s="70"/>
      <c r="AI92" s="70"/>
      <c r="AJ92">
        <v>0</v>
      </c>
      <c r="AL92" s="70"/>
      <c r="BL92" t="s">
        <v>537</v>
      </c>
      <c r="BM92" s="135">
        <v>0.4826388888888889</v>
      </c>
      <c r="BN92" s="136">
        <v>0.50694444444444442</v>
      </c>
      <c r="BO92" s="101"/>
      <c r="BR92" s="109" t="str">
        <f t="shared" si="1"/>
        <v>SH-25-0081</v>
      </c>
      <c r="BS92" s="109" t="s">
        <v>295</v>
      </c>
      <c r="BT92" t="s">
        <v>116</v>
      </c>
      <c r="BU92" t="s">
        <v>353</v>
      </c>
    </row>
    <row r="93" spans="1:73" hidden="1">
      <c r="A93" s="103" t="s">
        <v>538</v>
      </c>
      <c r="B93" s="102">
        <v>45737</v>
      </c>
      <c r="C93" s="104">
        <f>_xlfn.ISOWEEKNUM(Tabella2[[#This Row],[Date]])</f>
        <v>12</v>
      </c>
      <c r="D93" s="104" t="s">
        <v>523</v>
      </c>
      <c r="E93" s="104" t="s">
        <v>284</v>
      </c>
      <c r="F93" s="104">
        <v>62</v>
      </c>
      <c r="G93" s="104" t="s">
        <v>284</v>
      </c>
      <c r="H93" s="105">
        <v>23</v>
      </c>
      <c r="I93" s="104"/>
      <c r="J93" s="104" t="s">
        <v>258</v>
      </c>
      <c r="K93" s="104" t="s">
        <v>79</v>
      </c>
      <c r="L93" s="104" t="s">
        <v>299</v>
      </c>
      <c r="M93" s="104" t="s">
        <v>361</v>
      </c>
      <c r="N93" s="104"/>
      <c r="O93" s="108" t="str">
        <f>A531</f>
        <v>12933</v>
      </c>
      <c r="P93" s="111" t="s">
        <v>539</v>
      </c>
      <c r="Q93" s="153" t="s">
        <v>540</v>
      </c>
      <c r="R93" s="153" t="s">
        <v>541</v>
      </c>
      <c r="S93" s="153">
        <v>4.1666666666666657E-2</v>
      </c>
      <c r="T93" s="153" t="s">
        <v>540</v>
      </c>
      <c r="U93" s="153">
        <v>0.46180555555555558</v>
      </c>
      <c r="V93" s="153">
        <f>IF(ISBLANK(T93),"",Tabella2[[#This Row],[ACT STOP]]-Tabella2[[#This Row],[ACT START]])</f>
        <v>3.4722222222222265E-2</v>
      </c>
      <c r="W93" s="104" t="s">
        <v>92</v>
      </c>
      <c r="X93" s="104" t="s">
        <v>91</v>
      </c>
      <c r="Y93" s="110"/>
      <c r="Z93" s="106"/>
      <c r="AA93" s="104"/>
      <c r="AB93" s="107"/>
      <c r="AC93" s="72">
        <v>1</v>
      </c>
      <c r="AH93" s="70"/>
      <c r="AI93" s="70"/>
      <c r="AJ93">
        <v>0</v>
      </c>
      <c r="AL93" s="70"/>
      <c r="BM93" s="135" t="s">
        <v>540</v>
      </c>
      <c r="BN93" s="136">
        <v>0.46180555555555558</v>
      </c>
      <c r="BO93" s="101"/>
      <c r="BR93" s="109" t="str">
        <f t="shared" si="1"/>
        <v>SH-25-0082</v>
      </c>
      <c r="BS93" s="109" t="s">
        <v>358</v>
      </c>
      <c r="BT93" t="s">
        <v>92</v>
      </c>
      <c r="BU93" t="s">
        <v>542</v>
      </c>
    </row>
    <row r="94" spans="1:73" hidden="1">
      <c r="A94" s="103" t="s">
        <v>543</v>
      </c>
      <c r="B94" s="102">
        <v>45737</v>
      </c>
      <c r="C94" s="104">
        <f>_xlfn.ISOWEEKNUM(Tabella2[[#This Row],[Date]])</f>
        <v>12</v>
      </c>
      <c r="D94" s="104" t="s">
        <v>478</v>
      </c>
      <c r="E94" s="104" t="s">
        <v>284</v>
      </c>
      <c r="F94" s="104">
        <v>64</v>
      </c>
      <c r="G94" s="104" t="s">
        <v>257</v>
      </c>
      <c r="H94" s="105">
        <v>2</v>
      </c>
      <c r="I94" s="104"/>
      <c r="J94" s="104" t="s">
        <v>258</v>
      </c>
      <c r="K94" s="104" t="s">
        <v>75</v>
      </c>
      <c r="L94" s="104" t="s">
        <v>259</v>
      </c>
      <c r="M94" s="104" t="s">
        <v>276</v>
      </c>
      <c r="N94" s="104"/>
      <c r="O94" s="106"/>
      <c r="P94" s="111" t="s">
        <v>531</v>
      </c>
      <c r="Q94" s="153" t="s">
        <v>504</v>
      </c>
      <c r="R94" s="153" t="s">
        <v>271</v>
      </c>
      <c r="S94" s="153">
        <v>4.1666666666666657E-2</v>
      </c>
      <c r="T94" s="153">
        <v>0.47916666666666669</v>
      </c>
      <c r="U94" s="153">
        <v>0.52083333333333337</v>
      </c>
      <c r="V94" s="153">
        <f>IF(ISBLANK(T94),"",Tabella2[[#This Row],[ACT STOP]]-Tabella2[[#This Row],[ACT START]])</f>
        <v>4.1666666666666685E-2</v>
      </c>
      <c r="W94" s="104" t="s">
        <v>92</v>
      </c>
      <c r="X94" s="104" t="s">
        <v>91</v>
      </c>
      <c r="Y94" s="110"/>
      <c r="Z94" s="106"/>
      <c r="AA94" s="104"/>
      <c r="AB94" s="107"/>
      <c r="AC94" s="72">
        <v>1</v>
      </c>
      <c r="AH94" s="70"/>
      <c r="AI94" s="70"/>
      <c r="AJ94">
        <v>0</v>
      </c>
      <c r="AL94" s="70"/>
      <c r="BM94" s="135">
        <v>0.47916666666666669</v>
      </c>
      <c r="BN94" s="136">
        <v>0.52083333333333337</v>
      </c>
      <c r="BO94" s="101"/>
      <c r="BR94" s="109" t="str">
        <f t="shared" si="1"/>
        <v>SH-25-0083</v>
      </c>
      <c r="BS94" s="109" t="s">
        <v>368</v>
      </c>
      <c r="BT94" t="s">
        <v>92</v>
      </c>
      <c r="BU94" t="s">
        <v>533</v>
      </c>
    </row>
    <row r="95" spans="1:73" hidden="1">
      <c r="A95" s="103" t="s">
        <v>544</v>
      </c>
      <c r="B95" s="102">
        <v>45665</v>
      </c>
      <c r="C95" s="104">
        <f>_xlfn.ISOWEEKNUM(Tabella2[[#This Row],[Date]])</f>
        <v>2</v>
      </c>
      <c r="D95" s="104" t="s">
        <v>195</v>
      </c>
      <c r="E95" s="104" t="s">
        <v>398</v>
      </c>
      <c r="F95" s="104"/>
      <c r="G95" s="104" t="s">
        <v>257</v>
      </c>
      <c r="H95" s="105">
        <v>30</v>
      </c>
      <c r="I95" s="104"/>
      <c r="J95" s="104" t="s">
        <v>258</v>
      </c>
      <c r="K95" s="104" t="s">
        <v>78</v>
      </c>
      <c r="L95" s="104" t="s">
        <v>299</v>
      </c>
      <c r="M95" s="104" t="s">
        <v>276</v>
      </c>
      <c r="N95" s="104"/>
      <c r="O95" s="106" t="str">
        <f>A26</f>
        <v>12428</v>
      </c>
      <c r="P95" s="111" t="s">
        <v>300</v>
      </c>
      <c r="Q95" s="153">
        <v>0.54513888888888884</v>
      </c>
      <c r="R95" s="153">
        <v>0.58680555555555558</v>
      </c>
      <c r="S95" s="153">
        <v>4.1666666666666657E-2</v>
      </c>
      <c r="T95" s="153"/>
      <c r="U95" s="153"/>
      <c r="V95" s="153" t="str">
        <f>IF(ISBLANK(T95),"",Tabella2[[#This Row],[ACT STOP]]-Tabella2[[#This Row],[ACT START]])</f>
        <v/>
      </c>
      <c r="W95" s="104" t="s">
        <v>133</v>
      </c>
      <c r="X95" s="104" t="s">
        <v>143</v>
      </c>
      <c r="Y95" s="110"/>
      <c r="Z95" s="106"/>
      <c r="AA95" s="104"/>
      <c r="AB95" s="107"/>
      <c r="AC95" s="72">
        <v>0</v>
      </c>
      <c r="AH95" s="70"/>
      <c r="AI95" s="70"/>
      <c r="AJ95">
        <v>0</v>
      </c>
      <c r="AL95" s="70"/>
      <c r="BL95" t="s">
        <v>323</v>
      </c>
      <c r="BM95" s="135">
        <v>0</v>
      </c>
      <c r="BN95" s="136">
        <v>0</v>
      </c>
      <c r="BO95" s="101"/>
      <c r="BR95" s="109" t="str">
        <f t="shared" si="1"/>
        <v>SH-25-0084</v>
      </c>
      <c r="BS95" s="109" t="s">
        <v>279</v>
      </c>
      <c r="BT95" t="s">
        <v>133</v>
      </c>
      <c r="BU95" t="s">
        <v>399</v>
      </c>
    </row>
    <row r="96" spans="1:73" hidden="1">
      <c r="A96" s="103" t="s">
        <v>545</v>
      </c>
      <c r="B96" s="102">
        <v>45740</v>
      </c>
      <c r="C96" s="104">
        <f>_xlfn.ISOWEEKNUM(Tabella2[[#This Row],[Date]])</f>
        <v>13</v>
      </c>
      <c r="D96" s="104" t="s">
        <v>471</v>
      </c>
      <c r="E96" s="104" t="s">
        <v>327</v>
      </c>
      <c r="F96" s="104">
        <v>34</v>
      </c>
      <c r="G96" s="104" t="s">
        <v>284</v>
      </c>
      <c r="H96" s="105">
        <v>22</v>
      </c>
      <c r="I96" s="104" t="s">
        <v>258</v>
      </c>
      <c r="J96" s="104"/>
      <c r="K96" s="104" t="s">
        <v>80</v>
      </c>
      <c r="L96" s="104" t="s">
        <v>259</v>
      </c>
      <c r="M96" s="104" t="s">
        <v>276</v>
      </c>
      <c r="N96" s="104"/>
      <c r="O96" s="106"/>
      <c r="P96" s="111" t="s">
        <v>546</v>
      </c>
      <c r="Q96" s="153" t="s">
        <v>504</v>
      </c>
      <c r="R96" s="153" t="s">
        <v>271</v>
      </c>
      <c r="S96" s="153">
        <v>4.1666666666666657E-2</v>
      </c>
      <c r="T96" s="153"/>
      <c r="U96" s="153"/>
      <c r="V96" s="153" t="str">
        <f>IF(ISBLANK(T96),"",Tabella2[[#This Row],[ACT STOP]]-Tabella2[[#This Row],[ACT START]])</f>
        <v/>
      </c>
      <c r="W96" s="104" t="s">
        <v>108</v>
      </c>
      <c r="X96" s="104" t="s">
        <v>97</v>
      </c>
      <c r="Y96" s="110"/>
      <c r="Z96" s="106"/>
      <c r="AA96" s="104"/>
      <c r="AB96" s="107"/>
      <c r="AC96" s="72">
        <v>0</v>
      </c>
      <c r="AH96" s="70"/>
      <c r="AI96" s="70"/>
      <c r="AJ96">
        <v>0</v>
      </c>
      <c r="AL96" s="70"/>
      <c r="BL96" t="s">
        <v>505</v>
      </c>
      <c r="BM96" s="135">
        <v>0</v>
      </c>
      <c r="BN96" s="136">
        <v>0</v>
      </c>
      <c r="BO96" s="101"/>
      <c r="BR96" s="109" t="str">
        <f t="shared" si="1"/>
        <v>SH-25-0085</v>
      </c>
      <c r="BS96" s="109" t="s">
        <v>295</v>
      </c>
      <c r="BT96" t="s">
        <v>108</v>
      </c>
      <c r="BU96" t="s">
        <v>547</v>
      </c>
    </row>
    <row r="97" spans="1:73" hidden="1">
      <c r="A97" s="103" t="s">
        <v>548</v>
      </c>
      <c r="B97" s="102">
        <v>45741</v>
      </c>
      <c r="C97" s="104">
        <f>_xlfn.ISOWEEKNUM(Tabella2[[#This Row],[Date]])</f>
        <v>13</v>
      </c>
      <c r="D97" s="104" t="s">
        <v>471</v>
      </c>
      <c r="E97" s="104" t="s">
        <v>327</v>
      </c>
      <c r="F97" s="104">
        <v>34</v>
      </c>
      <c r="G97" s="104" t="s">
        <v>257</v>
      </c>
      <c r="H97" s="105">
        <v>10</v>
      </c>
      <c r="I97" s="104" t="s">
        <v>258</v>
      </c>
      <c r="J97" s="104"/>
      <c r="K97" s="104" t="s">
        <v>75</v>
      </c>
      <c r="L97" s="104" t="s">
        <v>259</v>
      </c>
      <c r="M97" s="104" t="s">
        <v>276</v>
      </c>
      <c r="N97" s="104"/>
      <c r="O97" s="106"/>
      <c r="P97" s="111" t="s">
        <v>546</v>
      </c>
      <c r="Q97" s="153" t="s">
        <v>549</v>
      </c>
      <c r="R97" s="153" t="s">
        <v>550</v>
      </c>
      <c r="S97" s="153">
        <v>4.1666666666666657E-2</v>
      </c>
      <c r="T97" s="153">
        <v>0.54166666666666663</v>
      </c>
      <c r="U97" s="153">
        <v>0.58333333333333337</v>
      </c>
      <c r="V97" s="153">
        <f>IF(ISBLANK(T97),"",Tabella2[[#This Row],[ACT STOP]]-Tabella2[[#This Row],[ACT START]])</f>
        <v>4.1666666666666741E-2</v>
      </c>
      <c r="W97" s="104" t="s">
        <v>92</v>
      </c>
      <c r="X97" s="104" t="s">
        <v>91</v>
      </c>
      <c r="Y97" s="110" t="s">
        <v>551</v>
      </c>
      <c r="Z97" s="106"/>
      <c r="AA97" s="104"/>
      <c r="AB97" s="107"/>
      <c r="AC97" s="72">
        <v>1</v>
      </c>
      <c r="AH97" s="70"/>
      <c r="AI97" s="70"/>
      <c r="AJ97">
        <v>0</v>
      </c>
      <c r="AL97" s="70"/>
      <c r="BM97" s="135">
        <v>0.54166666666666663</v>
      </c>
      <c r="BN97" s="136">
        <v>0.58333333333333337</v>
      </c>
      <c r="BO97" s="101"/>
      <c r="BR97" s="109" t="str">
        <f t="shared" si="1"/>
        <v>SH-25-0086</v>
      </c>
      <c r="BS97" s="109" t="s">
        <v>552</v>
      </c>
      <c r="BT97" t="s">
        <v>92</v>
      </c>
      <c r="BU97" t="s">
        <v>547</v>
      </c>
    </row>
    <row r="98" spans="1:73" hidden="1">
      <c r="A98" s="103" t="s">
        <v>553</v>
      </c>
      <c r="B98" s="102">
        <v>45742</v>
      </c>
      <c r="C98" s="104">
        <f>_xlfn.ISOWEEKNUM(Tabella2[[#This Row],[Date]])</f>
        <v>13</v>
      </c>
      <c r="D98" s="104" t="s">
        <v>275</v>
      </c>
      <c r="E98" s="104" t="s">
        <v>256</v>
      </c>
      <c r="F98" s="104">
        <v>57</v>
      </c>
      <c r="G98" s="104" t="s">
        <v>257</v>
      </c>
      <c r="H98" s="105">
        <v>17</v>
      </c>
      <c r="I98" s="104" t="s">
        <v>258</v>
      </c>
      <c r="J98" s="104"/>
      <c r="K98" s="104" t="s">
        <v>79</v>
      </c>
      <c r="L98" s="104" t="s">
        <v>299</v>
      </c>
      <c r="M98" s="104" t="s">
        <v>276</v>
      </c>
      <c r="N98" s="104"/>
      <c r="O98" s="106" t="str">
        <f>A550</f>
        <v>12952</v>
      </c>
      <c r="P98" s="111" t="s">
        <v>554</v>
      </c>
      <c r="Q98" s="153" t="s">
        <v>525</v>
      </c>
      <c r="R98" s="153" t="s">
        <v>262</v>
      </c>
      <c r="S98" s="153">
        <v>4.1666666666666657E-2</v>
      </c>
      <c r="T98" s="153"/>
      <c r="U98" s="153"/>
      <c r="V98" s="153" t="str">
        <f>IF(ISBLANK(T98),"",Tabella2[[#This Row],[ACT STOP]]-Tabella2[[#This Row],[ACT START]])</f>
        <v/>
      </c>
      <c r="W98" s="104" t="s">
        <v>108</v>
      </c>
      <c r="X98" s="104" t="s">
        <v>146</v>
      </c>
      <c r="Y98" s="110"/>
      <c r="Z98" s="106"/>
      <c r="AA98" s="104"/>
      <c r="AB98" s="107"/>
      <c r="AC98" s="72">
        <v>0</v>
      </c>
      <c r="AH98" s="70"/>
      <c r="AI98" s="70"/>
      <c r="AJ98">
        <v>0</v>
      </c>
      <c r="AL98" s="70"/>
      <c r="BL98" t="s">
        <v>555</v>
      </c>
      <c r="BM98" s="135">
        <v>0</v>
      </c>
      <c r="BN98" s="136">
        <v>0</v>
      </c>
      <c r="BO98" s="101"/>
      <c r="BR98" s="109" t="str">
        <f t="shared" si="1"/>
        <v>SH-25-0087</v>
      </c>
      <c r="BS98" s="109" t="s">
        <v>393</v>
      </c>
      <c r="BT98" t="s">
        <v>108</v>
      </c>
      <c r="BU98" t="s">
        <v>556</v>
      </c>
    </row>
    <row r="99" spans="1:73" hidden="1">
      <c r="A99" s="103" t="s">
        <v>557</v>
      </c>
      <c r="B99" s="102">
        <v>45742</v>
      </c>
      <c r="C99" s="104">
        <f>_xlfn.ISOWEEKNUM(Tabella2[[#This Row],[Date]])</f>
        <v>13</v>
      </c>
      <c r="D99" s="104" t="s">
        <v>558</v>
      </c>
      <c r="E99" s="104" t="s">
        <v>284</v>
      </c>
      <c r="F99" s="104">
        <v>58</v>
      </c>
      <c r="G99" s="104" t="s">
        <v>257</v>
      </c>
      <c r="H99" s="105">
        <v>5</v>
      </c>
      <c r="I99" s="104"/>
      <c r="J99" s="104" t="s">
        <v>258</v>
      </c>
      <c r="K99" s="104" t="s">
        <v>79</v>
      </c>
      <c r="L99" s="104" t="s">
        <v>299</v>
      </c>
      <c r="M99" s="104" t="s">
        <v>276</v>
      </c>
      <c r="N99" s="104"/>
      <c r="O99" s="106" t="str">
        <f>A551</f>
        <v>12953</v>
      </c>
      <c r="P99" s="111" t="s">
        <v>306</v>
      </c>
      <c r="Q99" s="153" t="s">
        <v>498</v>
      </c>
      <c r="R99" s="153" t="s">
        <v>499</v>
      </c>
      <c r="S99" s="153">
        <v>4.1666666666666657E-2</v>
      </c>
      <c r="T99" s="153"/>
      <c r="U99" s="153"/>
      <c r="V99" s="153" t="str">
        <f>IF(ISBLANK(T99),"",Tabella2[[#This Row],[ACT STOP]]-Tabella2[[#This Row],[ACT START]])</f>
        <v/>
      </c>
      <c r="W99" s="104" t="s">
        <v>108</v>
      </c>
      <c r="X99" s="104" t="s">
        <v>146</v>
      </c>
      <c r="Y99" s="110"/>
      <c r="Z99" s="106"/>
      <c r="AA99" s="104"/>
      <c r="AB99" s="107"/>
      <c r="AC99" s="72">
        <v>0</v>
      </c>
      <c r="AH99" s="70"/>
      <c r="AI99" s="70"/>
      <c r="AJ99">
        <v>0</v>
      </c>
      <c r="AL99" s="70"/>
      <c r="BL99" t="s">
        <v>555</v>
      </c>
      <c r="BM99" s="135">
        <v>0</v>
      </c>
      <c r="BN99" s="136">
        <v>0</v>
      </c>
      <c r="BO99" s="101"/>
      <c r="BR99" s="109" t="str">
        <f t="shared" si="1"/>
        <v>SH-25-0088</v>
      </c>
      <c r="BS99" s="109" t="s">
        <v>416</v>
      </c>
      <c r="BT99" t="s">
        <v>108</v>
      </c>
      <c r="BU99" t="s">
        <v>559</v>
      </c>
    </row>
    <row r="100" spans="1:73" hidden="1">
      <c r="A100" s="103" t="s">
        <v>560</v>
      </c>
      <c r="B100" s="102">
        <v>45742</v>
      </c>
      <c r="C100" s="104">
        <f>_xlfn.ISOWEEKNUM(Tabella2[[#This Row],[Date]])</f>
        <v>13</v>
      </c>
      <c r="D100" s="104" t="s">
        <v>326</v>
      </c>
      <c r="E100" s="104" t="s">
        <v>327</v>
      </c>
      <c r="F100" s="104">
        <v>69</v>
      </c>
      <c r="G100" s="104" t="s">
        <v>257</v>
      </c>
      <c r="H100" s="105">
        <v>10</v>
      </c>
      <c r="I100" s="104" t="s">
        <v>258</v>
      </c>
      <c r="J100" s="104"/>
      <c r="K100" s="104" t="s">
        <v>81</v>
      </c>
      <c r="L100" s="104" t="s">
        <v>259</v>
      </c>
      <c r="M100" s="104" t="s">
        <v>386</v>
      </c>
      <c r="N100" s="104"/>
      <c r="O100" s="106"/>
      <c r="P100" s="111" t="s">
        <v>561</v>
      </c>
      <c r="Q100" s="153" t="s">
        <v>498</v>
      </c>
      <c r="R100" s="153" t="s">
        <v>499</v>
      </c>
      <c r="S100" s="153">
        <v>4.1666666666666657E-2</v>
      </c>
      <c r="T100" s="153"/>
      <c r="U100" s="153"/>
      <c r="V100" s="153" t="str">
        <f>IF(ISBLANK(T100),"",Tabella2[[#This Row],[ACT STOP]]-Tabella2[[#This Row],[ACT START]])</f>
        <v/>
      </c>
      <c r="W100" s="104" t="s">
        <v>108</v>
      </c>
      <c r="X100" s="104" t="s">
        <v>119</v>
      </c>
      <c r="Y100" s="110"/>
      <c r="Z100" s="106"/>
      <c r="AA100" s="104"/>
      <c r="AB100" s="107"/>
      <c r="AC100" s="72">
        <v>0</v>
      </c>
      <c r="AH100" s="70"/>
      <c r="AI100" s="70"/>
      <c r="AJ100">
        <v>0</v>
      </c>
      <c r="AL100" s="70"/>
      <c r="BL100" t="s">
        <v>562</v>
      </c>
      <c r="BM100" s="135">
        <v>0</v>
      </c>
      <c r="BN100" s="136">
        <v>0</v>
      </c>
      <c r="BO100" s="101"/>
      <c r="BR100" s="109" t="str">
        <f t="shared" si="1"/>
        <v>SH-25-0089</v>
      </c>
      <c r="BS100" s="109" t="s">
        <v>552</v>
      </c>
      <c r="BT100" t="s">
        <v>108</v>
      </c>
      <c r="BU100" t="s">
        <v>563</v>
      </c>
    </row>
    <row r="101" spans="1:73" hidden="1">
      <c r="A101" s="103" t="s">
        <v>564</v>
      </c>
      <c r="B101" s="102">
        <v>45742</v>
      </c>
      <c r="C101" s="104">
        <f>_xlfn.ISOWEEKNUM(Tabella2[[#This Row],[Date]])</f>
        <v>13</v>
      </c>
      <c r="D101" s="104" t="s">
        <v>370</v>
      </c>
      <c r="E101" s="104" t="s">
        <v>256</v>
      </c>
      <c r="F101" s="104">
        <v>53</v>
      </c>
      <c r="G101" s="104" t="s">
        <v>257</v>
      </c>
      <c r="H101" s="105">
        <v>14</v>
      </c>
      <c r="I101" s="104" t="s">
        <v>258</v>
      </c>
      <c r="J101" s="104"/>
      <c r="K101" s="104" t="s">
        <v>79</v>
      </c>
      <c r="L101" s="104" t="s">
        <v>299</v>
      </c>
      <c r="M101" s="104" t="s">
        <v>386</v>
      </c>
      <c r="N101" s="104"/>
      <c r="O101" s="106" t="str">
        <f>A102</f>
        <v>12504</v>
      </c>
      <c r="P101" s="111" t="s">
        <v>565</v>
      </c>
      <c r="Q101" s="153" t="s">
        <v>504</v>
      </c>
      <c r="R101" s="153" t="s">
        <v>271</v>
      </c>
      <c r="S101" s="153">
        <v>4.1666666666666657E-2</v>
      </c>
      <c r="T101" s="153"/>
      <c r="U101" s="153"/>
      <c r="V101" s="153" t="str">
        <f>IF(ISBLANK(T101),"",Tabella2[[#This Row],[ACT STOP]]-Tabella2[[#This Row],[ACT START]])</f>
        <v/>
      </c>
      <c r="W101" s="104" t="s">
        <v>108</v>
      </c>
      <c r="X101" s="104" t="s">
        <v>146</v>
      </c>
      <c r="Y101" s="110"/>
      <c r="Z101" s="106"/>
      <c r="AA101" s="104"/>
      <c r="AB101" s="107"/>
      <c r="AC101" s="72">
        <v>0</v>
      </c>
      <c r="AH101" s="70"/>
      <c r="AI101" s="70"/>
      <c r="AJ101">
        <v>0</v>
      </c>
      <c r="AL101" s="70"/>
      <c r="BL101" t="s">
        <v>555</v>
      </c>
      <c r="BM101" s="135">
        <v>0</v>
      </c>
      <c r="BN101" s="136">
        <v>0</v>
      </c>
      <c r="BO101" s="101"/>
      <c r="BR101" s="109" t="str">
        <f t="shared" si="1"/>
        <v>SH-25-0090</v>
      </c>
      <c r="BS101" s="109" t="s">
        <v>372</v>
      </c>
      <c r="BT101" t="s">
        <v>108</v>
      </c>
      <c r="BU101" t="s">
        <v>566</v>
      </c>
    </row>
    <row r="102" spans="1:73" hidden="1">
      <c r="A102" s="103" t="s">
        <v>567</v>
      </c>
      <c r="B102" s="102">
        <v>45742</v>
      </c>
      <c r="C102" s="104">
        <f>_xlfn.ISOWEEKNUM(Tabella2[[#This Row],[Date]])</f>
        <v>13</v>
      </c>
      <c r="D102" s="104" t="s">
        <v>370</v>
      </c>
      <c r="E102" s="104" t="s">
        <v>256</v>
      </c>
      <c r="F102" s="104">
        <v>54</v>
      </c>
      <c r="G102" s="104" t="s">
        <v>257</v>
      </c>
      <c r="H102" s="105">
        <v>12</v>
      </c>
      <c r="I102" s="104" t="s">
        <v>258</v>
      </c>
      <c r="J102" s="104"/>
      <c r="K102" s="104" t="s">
        <v>78</v>
      </c>
      <c r="L102" s="104" t="s">
        <v>299</v>
      </c>
      <c r="M102" s="104" t="s">
        <v>386</v>
      </c>
      <c r="N102" s="104"/>
      <c r="O102" s="106" t="str">
        <f>A101</f>
        <v>12503</v>
      </c>
      <c r="P102" s="111" t="s">
        <v>565</v>
      </c>
      <c r="Q102" s="153">
        <v>0.47916666666666669</v>
      </c>
      <c r="R102" s="153">
        <v>0.52083333333333337</v>
      </c>
      <c r="S102" s="153">
        <v>4.1666666666666657E-2</v>
      </c>
      <c r="T102" s="153"/>
      <c r="U102" s="153"/>
      <c r="V102" s="153" t="str">
        <f>IF(ISBLANK(T102),"",Tabella2[[#This Row],[ACT STOP]]-Tabella2[[#This Row],[ACT START]])</f>
        <v/>
      </c>
      <c r="W102" s="104" t="s">
        <v>108</v>
      </c>
      <c r="X102" s="104" t="s">
        <v>146</v>
      </c>
      <c r="Y102" s="110"/>
      <c r="Z102" s="106"/>
      <c r="AA102" s="104"/>
      <c r="AB102" s="107"/>
      <c r="AC102" s="72">
        <v>0</v>
      </c>
      <c r="AH102" s="70"/>
      <c r="AI102" s="70"/>
      <c r="AJ102">
        <v>0</v>
      </c>
      <c r="AL102" s="70"/>
      <c r="BL102" t="s">
        <v>555</v>
      </c>
      <c r="BM102" s="135">
        <v>0</v>
      </c>
      <c r="BN102" s="136">
        <v>0</v>
      </c>
      <c r="BO102" s="101"/>
      <c r="BR102" s="109" t="str">
        <f t="shared" si="1"/>
        <v>SH-25-0091</v>
      </c>
      <c r="BS102" s="109" t="s">
        <v>266</v>
      </c>
      <c r="BT102" t="s">
        <v>108</v>
      </c>
      <c r="BU102" t="s">
        <v>568</v>
      </c>
    </row>
    <row r="103" spans="1:73" hidden="1">
      <c r="A103" s="103" t="s">
        <v>569</v>
      </c>
      <c r="B103" s="102">
        <v>45742</v>
      </c>
      <c r="C103" s="104">
        <f>_xlfn.ISOWEEKNUM(Tabella2[[#This Row],[Date]])</f>
        <v>13</v>
      </c>
      <c r="D103" s="104" t="s">
        <v>341</v>
      </c>
      <c r="E103" s="104" t="s">
        <v>284</v>
      </c>
      <c r="F103" s="104">
        <v>43</v>
      </c>
      <c r="G103" s="104" t="s">
        <v>284</v>
      </c>
      <c r="H103" s="105">
        <v>22</v>
      </c>
      <c r="I103" s="104"/>
      <c r="J103" s="104" t="s">
        <v>258</v>
      </c>
      <c r="K103" s="104" t="s">
        <v>79</v>
      </c>
      <c r="L103" s="104" t="s">
        <v>299</v>
      </c>
      <c r="M103" s="104" t="s">
        <v>386</v>
      </c>
      <c r="N103" s="104"/>
      <c r="O103" s="106" t="str">
        <f>A104</f>
        <v>12506</v>
      </c>
      <c r="P103" s="111" t="s">
        <v>391</v>
      </c>
      <c r="Q103" s="153" t="s">
        <v>549</v>
      </c>
      <c r="R103" s="153" t="s">
        <v>550</v>
      </c>
      <c r="S103" s="153">
        <v>4.1666666666666657E-2</v>
      </c>
      <c r="T103" s="153"/>
      <c r="U103" s="153"/>
      <c r="V103" s="153" t="str">
        <f>IF(ISBLANK(T103),"",Tabella2[[#This Row],[ACT STOP]]-Tabella2[[#This Row],[ACT START]])</f>
        <v/>
      </c>
      <c r="W103" s="104" t="s">
        <v>108</v>
      </c>
      <c r="X103" s="104" t="s">
        <v>146</v>
      </c>
      <c r="Y103" s="110"/>
      <c r="Z103" s="106"/>
      <c r="AA103" s="104"/>
      <c r="AB103" s="107"/>
      <c r="AC103" s="72">
        <v>0</v>
      </c>
      <c r="AH103" s="70"/>
      <c r="AI103" s="70"/>
      <c r="AJ103">
        <v>0</v>
      </c>
      <c r="AL103" s="70"/>
      <c r="BL103" t="s">
        <v>555</v>
      </c>
      <c r="BM103" s="135">
        <v>0</v>
      </c>
      <c r="BN103" s="136">
        <v>0</v>
      </c>
      <c r="BO103" s="101"/>
      <c r="BR103" s="109" t="str">
        <f t="shared" si="1"/>
        <v>SH-25-0092</v>
      </c>
      <c r="BS103" s="109" t="s">
        <v>295</v>
      </c>
      <c r="BT103" t="s">
        <v>108</v>
      </c>
      <c r="BU103" t="s">
        <v>570</v>
      </c>
    </row>
    <row r="104" spans="1:73" hidden="1">
      <c r="A104" s="103" t="s">
        <v>571</v>
      </c>
      <c r="B104" s="102">
        <v>45742</v>
      </c>
      <c r="C104" s="104">
        <f>_xlfn.ISOWEEKNUM(Tabella2[[#This Row],[Date]])</f>
        <v>13</v>
      </c>
      <c r="D104" s="104" t="s">
        <v>341</v>
      </c>
      <c r="E104" s="104" t="s">
        <v>284</v>
      </c>
      <c r="F104" s="104">
        <v>44</v>
      </c>
      <c r="G104" s="104" t="s">
        <v>257</v>
      </c>
      <c r="H104" s="105">
        <v>10</v>
      </c>
      <c r="I104" s="104"/>
      <c r="J104" s="104" t="s">
        <v>258</v>
      </c>
      <c r="K104" s="104" t="s">
        <v>78</v>
      </c>
      <c r="L104" s="104" t="s">
        <v>299</v>
      </c>
      <c r="M104" s="104" t="s">
        <v>386</v>
      </c>
      <c r="N104" s="104"/>
      <c r="O104" s="106" t="str">
        <f>A103</f>
        <v>12505</v>
      </c>
      <c r="P104" s="111" t="s">
        <v>391</v>
      </c>
      <c r="Q104" s="153" t="s">
        <v>549</v>
      </c>
      <c r="R104" s="153" t="s">
        <v>550</v>
      </c>
      <c r="S104" s="153">
        <v>4.1666666666666657E-2</v>
      </c>
      <c r="T104" s="153"/>
      <c r="U104" s="153"/>
      <c r="V104" s="153" t="str">
        <f>IF(ISBLANK(T104),"",Tabella2[[#This Row],[ACT STOP]]-Tabella2[[#This Row],[ACT START]])</f>
        <v/>
      </c>
      <c r="W104" s="104" t="s">
        <v>108</v>
      </c>
      <c r="X104" s="104" t="s">
        <v>146</v>
      </c>
      <c r="Y104" s="110"/>
      <c r="Z104" s="106"/>
      <c r="AA104" s="104"/>
      <c r="AB104" s="107"/>
      <c r="AC104" s="72">
        <v>0</v>
      </c>
      <c r="AH104" s="70"/>
      <c r="AI104" s="70"/>
      <c r="AJ104">
        <v>0</v>
      </c>
      <c r="AL104" s="70"/>
      <c r="BL104" t="s">
        <v>555</v>
      </c>
      <c r="BM104" s="135">
        <v>0</v>
      </c>
      <c r="BN104" s="136">
        <v>0</v>
      </c>
      <c r="BO104" s="101"/>
      <c r="BR104" s="109" t="str">
        <f t="shared" si="1"/>
        <v>SH-25-0093</v>
      </c>
      <c r="BS104" s="109" t="s">
        <v>552</v>
      </c>
      <c r="BT104" t="s">
        <v>108</v>
      </c>
      <c r="BU104" t="s">
        <v>572</v>
      </c>
    </row>
    <row r="105" spans="1:73" hidden="1">
      <c r="A105" s="103" t="s">
        <v>573</v>
      </c>
      <c r="B105" s="102">
        <v>45742</v>
      </c>
      <c r="C105" s="104">
        <f>_xlfn.ISOWEEKNUM(Tabella2[[#This Row],[Date]])</f>
        <v>13</v>
      </c>
      <c r="D105" s="104" t="s">
        <v>574</v>
      </c>
      <c r="E105" s="104" t="s">
        <v>284</v>
      </c>
      <c r="F105" s="104">
        <v>66</v>
      </c>
      <c r="G105" s="104" t="s">
        <v>257</v>
      </c>
      <c r="H105" s="105">
        <v>9</v>
      </c>
      <c r="I105" s="104"/>
      <c r="J105" s="104" t="s">
        <v>258</v>
      </c>
      <c r="K105" s="104" t="s">
        <v>79</v>
      </c>
      <c r="L105" s="104" t="s">
        <v>299</v>
      </c>
      <c r="M105" s="104" t="s">
        <v>260</v>
      </c>
      <c r="N105" s="104"/>
      <c r="O105" s="106" t="str">
        <f>A553</f>
        <v>12955</v>
      </c>
      <c r="P105" s="111" t="s">
        <v>575</v>
      </c>
      <c r="Q105" s="153" t="s">
        <v>576</v>
      </c>
      <c r="R105" s="153" t="s">
        <v>519</v>
      </c>
      <c r="S105" s="153">
        <v>4.1666666666666657E-2</v>
      </c>
      <c r="T105" s="153"/>
      <c r="U105" s="153"/>
      <c r="V105" s="153" t="str">
        <f>IF(ISBLANK(T105),"",Tabella2[[#This Row],[ACT STOP]]-Tabella2[[#This Row],[ACT START]])</f>
        <v/>
      </c>
      <c r="W105" s="104" t="s">
        <v>108</v>
      </c>
      <c r="X105" s="104" t="s">
        <v>146</v>
      </c>
      <c r="Y105" s="110"/>
      <c r="Z105" s="106"/>
      <c r="AA105" s="104"/>
      <c r="AB105" s="107"/>
      <c r="AC105" s="72">
        <v>0</v>
      </c>
      <c r="AH105" s="70"/>
      <c r="AI105" s="70"/>
      <c r="AJ105">
        <v>0</v>
      </c>
      <c r="AL105" s="70"/>
      <c r="BL105" t="s">
        <v>555</v>
      </c>
      <c r="BM105" s="135">
        <v>0</v>
      </c>
      <c r="BN105" s="136">
        <v>0</v>
      </c>
      <c r="BO105" s="101"/>
      <c r="BR105" s="109" t="str">
        <f t="shared" si="1"/>
        <v>SH-25-0094</v>
      </c>
      <c r="BS105" s="109" t="s">
        <v>318</v>
      </c>
      <c r="BT105" t="s">
        <v>108</v>
      </c>
      <c r="BU105" t="s">
        <v>577</v>
      </c>
    </row>
    <row r="106" spans="1:73" hidden="1">
      <c r="A106" s="103" t="s">
        <v>578</v>
      </c>
      <c r="B106" s="102">
        <v>45666</v>
      </c>
      <c r="C106" s="104">
        <f>_xlfn.ISOWEEKNUM(Tabella2[[#This Row],[Date]])</f>
        <v>2</v>
      </c>
      <c r="D106" s="104" t="s">
        <v>195</v>
      </c>
      <c r="E106" s="104" t="s">
        <v>298</v>
      </c>
      <c r="F106" s="104"/>
      <c r="G106" s="104" t="s">
        <v>257</v>
      </c>
      <c r="H106" s="105">
        <v>31</v>
      </c>
      <c r="I106" s="104"/>
      <c r="J106" s="104" t="s">
        <v>258</v>
      </c>
      <c r="K106" s="104" t="s">
        <v>78</v>
      </c>
      <c r="L106" s="104" t="s">
        <v>299</v>
      </c>
      <c r="M106" s="104" t="s">
        <v>276</v>
      </c>
      <c r="N106" s="104"/>
      <c r="O106" s="106" t="str">
        <f>A1102</f>
        <v>13504</v>
      </c>
      <c r="P106" s="111" t="s">
        <v>300</v>
      </c>
      <c r="Q106" s="153">
        <v>0.2951388888888889</v>
      </c>
      <c r="R106" s="153">
        <v>0.33680555555555558</v>
      </c>
      <c r="S106" s="153">
        <v>4.1666666666666657E-2</v>
      </c>
      <c r="T106" s="153">
        <v>0.2951388888888889</v>
      </c>
      <c r="U106" s="153">
        <v>0.33680555555555558</v>
      </c>
      <c r="V106" s="153">
        <f>IF(ISBLANK(T106),"",Tabella2[[#This Row],[ACT STOP]]-Tabella2[[#This Row],[ACT START]])</f>
        <v>4.1666666666666685E-2</v>
      </c>
      <c r="W106" s="104" t="s">
        <v>122</v>
      </c>
      <c r="X106" s="104" t="s">
        <v>91</v>
      </c>
      <c r="Y106" s="110"/>
      <c r="Z106" s="106"/>
      <c r="AA106" s="104"/>
      <c r="AB106" s="107"/>
      <c r="AC106" s="72">
        <v>1</v>
      </c>
      <c r="AH106" s="70"/>
      <c r="AI106" s="70"/>
      <c r="AJ106">
        <v>0</v>
      </c>
      <c r="AL106" s="70"/>
      <c r="BM106" s="135">
        <v>0.2951388888888889</v>
      </c>
      <c r="BN106" s="136">
        <v>0.33680555555555558</v>
      </c>
      <c r="BO106" s="101"/>
      <c r="BR106" s="109" t="str">
        <f t="shared" si="1"/>
        <v>SH-25-0095</v>
      </c>
      <c r="BS106" s="109" t="s">
        <v>345</v>
      </c>
      <c r="BT106" t="s">
        <v>122</v>
      </c>
      <c r="BU106" t="s">
        <v>302</v>
      </c>
    </row>
    <row r="107" spans="1:73" hidden="1">
      <c r="A107" s="103" t="s">
        <v>579</v>
      </c>
      <c r="B107" s="102">
        <v>45742</v>
      </c>
      <c r="C107" s="104">
        <f>_xlfn.ISOWEEKNUM(Tabella2[[#This Row],[Date]])</f>
        <v>13</v>
      </c>
      <c r="D107" s="104" t="s">
        <v>341</v>
      </c>
      <c r="E107" s="104" t="s">
        <v>284</v>
      </c>
      <c r="F107" s="104">
        <v>44</v>
      </c>
      <c r="G107" s="104" t="s">
        <v>257</v>
      </c>
      <c r="H107" s="105">
        <v>5</v>
      </c>
      <c r="I107" s="104"/>
      <c r="J107" s="104" t="s">
        <v>258</v>
      </c>
      <c r="K107" s="104" t="s">
        <v>83</v>
      </c>
      <c r="L107" s="104" t="s">
        <v>299</v>
      </c>
      <c r="M107" s="104" t="s">
        <v>386</v>
      </c>
      <c r="N107" s="104"/>
      <c r="O107" s="106" t="str">
        <f>A109</f>
        <v>12511</v>
      </c>
      <c r="P107" s="111" t="s">
        <v>387</v>
      </c>
      <c r="Q107" s="153" t="s">
        <v>580</v>
      </c>
      <c r="R107" s="153" t="s">
        <v>581</v>
      </c>
      <c r="S107" s="153">
        <v>4.1666666666666657E-2</v>
      </c>
      <c r="T107" s="153"/>
      <c r="U107" s="153"/>
      <c r="V107" s="153" t="str">
        <f>IF(ISBLANK(T107),"",Tabella2[[#This Row],[ACT STOP]]-Tabella2[[#This Row],[ACT START]])</f>
        <v/>
      </c>
      <c r="W107" s="104" t="s">
        <v>108</v>
      </c>
      <c r="X107" s="104" t="s">
        <v>146</v>
      </c>
      <c r="Y107" s="110"/>
      <c r="Z107" s="106"/>
      <c r="AA107" s="104"/>
      <c r="AB107" s="107"/>
      <c r="AC107" s="72">
        <v>0</v>
      </c>
      <c r="AH107" s="70"/>
      <c r="AI107" s="70"/>
      <c r="AJ107">
        <v>0</v>
      </c>
      <c r="AL107" s="70"/>
      <c r="BL107" t="s">
        <v>555</v>
      </c>
      <c r="BM107" s="135">
        <v>0</v>
      </c>
      <c r="BN107" s="136">
        <v>0</v>
      </c>
      <c r="BO107" s="101"/>
      <c r="BR107" s="109" t="str">
        <f t="shared" si="1"/>
        <v>SH-25-0096</v>
      </c>
      <c r="BS107" s="109" t="s">
        <v>416</v>
      </c>
      <c r="BT107" t="s">
        <v>108</v>
      </c>
      <c r="BU107" t="s">
        <v>582</v>
      </c>
    </row>
    <row r="108" spans="1:73" hidden="1">
      <c r="A108" s="103" t="s">
        <v>583</v>
      </c>
      <c r="B108" s="102">
        <v>45666</v>
      </c>
      <c r="C108" s="104">
        <f>_xlfn.ISOWEEKNUM(Tabella2[[#This Row],[Date]])</f>
        <v>2</v>
      </c>
      <c r="D108" s="104" t="s">
        <v>195</v>
      </c>
      <c r="E108" s="104" t="s">
        <v>298</v>
      </c>
      <c r="F108" s="104"/>
      <c r="G108" s="104" t="s">
        <v>257</v>
      </c>
      <c r="H108" s="105">
        <v>10</v>
      </c>
      <c r="I108" s="104"/>
      <c r="J108" s="104" t="s">
        <v>258</v>
      </c>
      <c r="K108" s="104" t="s">
        <v>80</v>
      </c>
      <c r="L108" s="104" t="s">
        <v>299</v>
      </c>
      <c r="M108" s="104" t="s">
        <v>276</v>
      </c>
      <c r="N108" s="104"/>
      <c r="O108" s="106" t="str">
        <f>A1103</f>
        <v>13505</v>
      </c>
      <c r="P108" s="111" t="s">
        <v>300</v>
      </c>
      <c r="Q108" s="153">
        <v>0.2951388888888889</v>
      </c>
      <c r="R108" s="153">
        <v>0.33680555555555558</v>
      </c>
      <c r="S108" s="153">
        <v>4.1666666666666657E-2</v>
      </c>
      <c r="T108" s="153">
        <v>0.2951388888888889</v>
      </c>
      <c r="U108" s="153">
        <v>0.33680555555555558</v>
      </c>
      <c r="V108" s="153">
        <f>IF(ISBLANK(T108),"",Tabella2[[#This Row],[ACT STOP]]-Tabella2[[#This Row],[ACT START]])</f>
        <v>4.1666666666666685E-2</v>
      </c>
      <c r="W108" s="104" t="s">
        <v>122</v>
      </c>
      <c r="X108" s="104" t="s">
        <v>91</v>
      </c>
      <c r="Y108" s="110"/>
      <c r="Z108" s="106"/>
      <c r="AA108" s="104"/>
      <c r="AB108" s="107"/>
      <c r="AC108" s="72">
        <v>1</v>
      </c>
      <c r="AH108" s="70"/>
      <c r="AI108" s="70"/>
      <c r="AJ108">
        <v>0</v>
      </c>
      <c r="AL108" s="70"/>
      <c r="BM108" s="135">
        <v>0.2951388888888889</v>
      </c>
      <c r="BN108" s="136">
        <v>0.33680555555555558</v>
      </c>
      <c r="BO108" s="101"/>
      <c r="BR108" s="109" t="str">
        <f t="shared" si="1"/>
        <v>SH-25-0097</v>
      </c>
      <c r="BS108" s="109" t="s">
        <v>552</v>
      </c>
      <c r="BT108" t="s">
        <v>122</v>
      </c>
      <c r="BU108" t="s">
        <v>302</v>
      </c>
    </row>
    <row r="109" spans="1:73" hidden="1">
      <c r="A109" s="103" t="s">
        <v>584</v>
      </c>
      <c r="B109" s="102">
        <v>45742</v>
      </c>
      <c r="C109" s="104">
        <f>_xlfn.ISOWEEKNUM(Tabella2[[#This Row],[Date]])</f>
        <v>13</v>
      </c>
      <c r="D109" s="104" t="s">
        <v>341</v>
      </c>
      <c r="E109" s="104" t="s">
        <v>284</v>
      </c>
      <c r="F109" s="104">
        <v>43</v>
      </c>
      <c r="G109" s="104" t="s">
        <v>257</v>
      </c>
      <c r="H109" s="105">
        <v>1</v>
      </c>
      <c r="I109" s="104"/>
      <c r="J109" s="104" t="s">
        <v>258</v>
      </c>
      <c r="K109" s="104" t="s">
        <v>80</v>
      </c>
      <c r="L109" s="104" t="s">
        <v>299</v>
      </c>
      <c r="M109" s="104" t="s">
        <v>386</v>
      </c>
      <c r="N109" s="104"/>
      <c r="O109" s="106" t="str">
        <f>A107</f>
        <v>12509</v>
      </c>
      <c r="P109" s="111" t="s">
        <v>387</v>
      </c>
      <c r="Q109" s="153" t="s">
        <v>580</v>
      </c>
      <c r="R109" s="153" t="s">
        <v>581</v>
      </c>
      <c r="S109" s="153">
        <v>4.1666666666666657E-2</v>
      </c>
      <c r="T109" s="153"/>
      <c r="U109" s="153"/>
      <c r="V109" s="153" t="str">
        <f>IF(ISBLANK(T109),"",Tabella2[[#This Row],[ACT STOP]]-Tabella2[[#This Row],[ACT START]])</f>
        <v/>
      </c>
      <c r="W109" s="104" t="s">
        <v>108</v>
      </c>
      <c r="X109" s="104" t="s">
        <v>146</v>
      </c>
      <c r="Y109" s="110"/>
      <c r="Z109" s="106"/>
      <c r="AA109" s="104"/>
      <c r="AB109" s="107"/>
      <c r="AC109" s="72">
        <v>0</v>
      </c>
      <c r="AH109" s="70"/>
      <c r="AI109" s="70"/>
      <c r="AJ109">
        <v>0</v>
      </c>
      <c r="AL109" s="70"/>
      <c r="BL109" t="s">
        <v>555</v>
      </c>
      <c r="BM109" s="135">
        <v>0</v>
      </c>
      <c r="BN109" s="136">
        <v>0</v>
      </c>
      <c r="BO109" s="101"/>
      <c r="BR109" s="109" t="str">
        <f t="shared" si="1"/>
        <v>SH-25-0098</v>
      </c>
      <c r="BS109" s="109" t="s">
        <v>332</v>
      </c>
      <c r="BT109" t="s">
        <v>108</v>
      </c>
      <c r="BU109" t="s">
        <v>585</v>
      </c>
    </row>
    <row r="110" spans="1:73" hidden="1">
      <c r="A110" s="103" t="s">
        <v>586</v>
      </c>
      <c r="B110" s="102">
        <v>45742</v>
      </c>
      <c r="C110" s="104">
        <f>_xlfn.ISOWEEKNUM(Tabella2[[#This Row],[Date]])</f>
        <v>13</v>
      </c>
      <c r="D110" s="104" t="s">
        <v>574</v>
      </c>
      <c r="E110" s="104" t="s">
        <v>284</v>
      </c>
      <c r="F110" s="104">
        <v>67</v>
      </c>
      <c r="G110" s="104" t="s">
        <v>257</v>
      </c>
      <c r="H110" s="105">
        <v>32</v>
      </c>
      <c r="I110" s="104"/>
      <c r="J110" s="104" t="s">
        <v>258</v>
      </c>
      <c r="K110" s="104" t="s">
        <v>79</v>
      </c>
      <c r="L110" s="104" t="s">
        <v>299</v>
      </c>
      <c r="M110" s="104" t="s">
        <v>260</v>
      </c>
      <c r="N110" s="104"/>
      <c r="O110" s="106" t="str">
        <f>A554</f>
        <v>12956</v>
      </c>
      <c r="P110" s="111" t="s">
        <v>575</v>
      </c>
      <c r="Q110" s="153" t="s">
        <v>580</v>
      </c>
      <c r="R110" s="153" t="s">
        <v>581</v>
      </c>
      <c r="S110" s="153">
        <v>4.1666666666666657E-2</v>
      </c>
      <c r="T110" s="153"/>
      <c r="U110" s="153"/>
      <c r="V110" s="153" t="str">
        <f>IF(ISBLANK(T110),"",Tabella2[[#This Row],[ACT STOP]]-Tabella2[[#This Row],[ACT START]])</f>
        <v/>
      </c>
      <c r="W110" s="104" t="s">
        <v>108</v>
      </c>
      <c r="X110" s="104" t="s">
        <v>146</v>
      </c>
      <c r="Y110" s="110"/>
      <c r="Z110" s="106"/>
      <c r="AA110" s="104"/>
      <c r="AB110" s="107"/>
      <c r="AC110" s="72">
        <v>0</v>
      </c>
      <c r="AH110" s="70"/>
      <c r="AI110" s="70"/>
      <c r="AJ110">
        <v>0</v>
      </c>
      <c r="AL110" s="70"/>
      <c r="BL110" t="s">
        <v>555</v>
      </c>
      <c r="BM110" s="135">
        <v>0</v>
      </c>
      <c r="BN110" s="136">
        <v>0</v>
      </c>
      <c r="BO110" s="101"/>
      <c r="BR110" s="109" t="str">
        <f t="shared" si="1"/>
        <v>SH-25-0099</v>
      </c>
      <c r="BS110" s="109" t="s">
        <v>356</v>
      </c>
      <c r="BT110" t="s">
        <v>108</v>
      </c>
      <c r="BU110" t="s">
        <v>587</v>
      </c>
    </row>
    <row r="111" spans="1:73" hidden="1">
      <c r="A111" s="103" t="s">
        <v>588</v>
      </c>
      <c r="B111" s="102">
        <v>45742</v>
      </c>
      <c r="C111" s="104">
        <f>_xlfn.ISOWEEKNUM(Tabella2[[#This Row],[Date]])</f>
        <v>13</v>
      </c>
      <c r="D111" s="104" t="s">
        <v>370</v>
      </c>
      <c r="E111" s="104" t="s">
        <v>256</v>
      </c>
      <c r="F111" s="104">
        <v>50</v>
      </c>
      <c r="G111" s="104" t="s">
        <v>257</v>
      </c>
      <c r="H111" s="105">
        <v>10</v>
      </c>
      <c r="I111" s="104" t="s">
        <v>258</v>
      </c>
      <c r="J111" s="104"/>
      <c r="K111" s="104" t="s">
        <v>81</v>
      </c>
      <c r="L111" s="104" t="s">
        <v>259</v>
      </c>
      <c r="M111" s="104" t="s">
        <v>269</v>
      </c>
      <c r="N111" s="104"/>
      <c r="O111" s="106"/>
      <c r="P111" s="111" t="s">
        <v>270</v>
      </c>
      <c r="Q111" s="153" t="s">
        <v>580</v>
      </c>
      <c r="R111" s="153" t="s">
        <v>581</v>
      </c>
      <c r="S111" s="153">
        <v>4.1666666666666657E-2</v>
      </c>
      <c r="T111" s="153"/>
      <c r="U111" s="153"/>
      <c r="V111" s="153" t="str">
        <f>IF(ISBLANK(T111),"",Tabella2[[#This Row],[ACT STOP]]-Tabella2[[#This Row],[ACT START]])</f>
        <v/>
      </c>
      <c r="W111" s="104" t="s">
        <v>108</v>
      </c>
      <c r="X111" s="104" t="s">
        <v>146</v>
      </c>
      <c r="Y111" s="110"/>
      <c r="Z111" s="106"/>
      <c r="AA111" s="104"/>
      <c r="AB111" s="107"/>
      <c r="AC111" s="72">
        <v>0</v>
      </c>
      <c r="AH111" s="70"/>
      <c r="AI111" s="70"/>
      <c r="AJ111">
        <v>0</v>
      </c>
      <c r="AL111" s="70"/>
      <c r="BL111" t="s">
        <v>555</v>
      </c>
      <c r="BM111" s="135">
        <v>0</v>
      </c>
      <c r="BN111" s="136">
        <v>0</v>
      </c>
      <c r="BO111" s="101"/>
      <c r="BR111" s="109" t="str">
        <f t="shared" si="1"/>
        <v>SH-25-0100</v>
      </c>
      <c r="BS111" s="109" t="s">
        <v>552</v>
      </c>
      <c r="BT111" t="s">
        <v>108</v>
      </c>
      <c r="BU111" t="s">
        <v>589</v>
      </c>
    </row>
    <row r="112" spans="1:73" hidden="1">
      <c r="A112" s="103" t="s">
        <v>590</v>
      </c>
      <c r="B112" s="102">
        <v>45743</v>
      </c>
      <c r="C112" s="104">
        <f>_xlfn.ISOWEEKNUM(Tabella2[[#This Row],[Date]])</f>
        <v>13</v>
      </c>
      <c r="D112" s="104" t="s">
        <v>370</v>
      </c>
      <c r="E112" s="104" t="s">
        <v>256</v>
      </c>
      <c r="F112" s="104">
        <v>53</v>
      </c>
      <c r="G112" s="104" t="s">
        <v>284</v>
      </c>
      <c r="H112" s="105">
        <v>23</v>
      </c>
      <c r="I112" s="104" t="s">
        <v>258</v>
      </c>
      <c r="J112" s="104"/>
      <c r="K112" s="104" t="s">
        <v>83</v>
      </c>
      <c r="L112" s="104" t="s">
        <v>299</v>
      </c>
      <c r="M112" s="104" t="s">
        <v>386</v>
      </c>
      <c r="N112" s="104"/>
      <c r="O112" s="106" t="str">
        <f>A114</f>
        <v>12516</v>
      </c>
      <c r="P112" s="111" t="s">
        <v>565</v>
      </c>
      <c r="Q112" s="153" t="s">
        <v>525</v>
      </c>
      <c r="R112" s="153" t="s">
        <v>262</v>
      </c>
      <c r="S112" s="153">
        <v>4.1666666666666657E-2</v>
      </c>
      <c r="T112" s="153">
        <v>0.3611111111111111</v>
      </c>
      <c r="U112" s="153">
        <v>0.40277777777777779</v>
      </c>
      <c r="V112" s="153">
        <f>IF(ISBLANK(T112),"",Tabella2[[#This Row],[ACT STOP]]-Tabella2[[#This Row],[ACT START]])</f>
        <v>4.1666666666666685E-2</v>
      </c>
      <c r="W112" s="104" t="s">
        <v>92</v>
      </c>
      <c r="X112" s="104" t="s">
        <v>91</v>
      </c>
      <c r="Y112" s="110" t="s">
        <v>591</v>
      </c>
      <c r="Z112" s="106"/>
      <c r="AA112" s="104"/>
      <c r="AB112" s="107"/>
      <c r="AC112" s="72">
        <v>1</v>
      </c>
      <c r="AH112" s="70"/>
      <c r="AI112" s="70"/>
      <c r="AJ112">
        <v>0</v>
      </c>
      <c r="AL112" s="70"/>
      <c r="BM112" s="135">
        <v>0.3611111111111111</v>
      </c>
      <c r="BN112" s="136">
        <v>0.40277777777777779</v>
      </c>
      <c r="BO112" s="101"/>
      <c r="BR112" s="109" t="str">
        <f t="shared" si="1"/>
        <v>SH-25-0101</v>
      </c>
      <c r="BS112" s="109" t="s">
        <v>358</v>
      </c>
      <c r="BT112" t="s">
        <v>92</v>
      </c>
      <c r="BU112" t="s">
        <v>566</v>
      </c>
    </row>
    <row r="113" spans="1:73" hidden="1">
      <c r="A113" s="103" t="s">
        <v>592</v>
      </c>
      <c r="B113" s="102">
        <v>45666</v>
      </c>
      <c r="C113" s="104">
        <f>_xlfn.ISOWEEKNUM(Tabella2[[#This Row],[Date]])</f>
        <v>2</v>
      </c>
      <c r="D113" s="104" t="s">
        <v>195</v>
      </c>
      <c r="E113" s="104" t="s">
        <v>298</v>
      </c>
      <c r="F113" s="104"/>
      <c r="G113" s="104" t="s">
        <v>257</v>
      </c>
      <c r="H113" s="105">
        <v>2</v>
      </c>
      <c r="I113" s="104"/>
      <c r="J113" s="104" t="s">
        <v>258</v>
      </c>
      <c r="K113" s="104" t="s">
        <v>80</v>
      </c>
      <c r="L113" s="104" t="s">
        <v>299</v>
      </c>
      <c r="M113" s="104" t="s">
        <v>260</v>
      </c>
      <c r="N113" s="104"/>
      <c r="O113" s="106" t="str">
        <f>A1107</f>
        <v>13509</v>
      </c>
      <c r="P113" s="111" t="s">
        <v>300</v>
      </c>
      <c r="Q113" s="153">
        <v>0.3576388888888889</v>
      </c>
      <c r="R113" s="153">
        <v>0.39930555555555558</v>
      </c>
      <c r="S113" s="153">
        <v>4.1666666666666657E-2</v>
      </c>
      <c r="T113" s="153">
        <v>0.3576388888888889</v>
      </c>
      <c r="U113" s="153">
        <v>0.39930555555555558</v>
      </c>
      <c r="V113" s="153">
        <f>IF(ISBLANK(T113),"",Tabella2[[#This Row],[ACT STOP]]-Tabella2[[#This Row],[ACT START]])</f>
        <v>4.1666666666666685E-2</v>
      </c>
      <c r="W113" s="104" t="s">
        <v>122</v>
      </c>
      <c r="X113" s="104" t="s">
        <v>91</v>
      </c>
      <c r="Y113" s="110"/>
      <c r="Z113" s="106"/>
      <c r="AA113" s="104"/>
      <c r="AB113" s="107"/>
      <c r="AC113" s="72">
        <v>1</v>
      </c>
      <c r="AH113" s="70"/>
      <c r="AI113" s="70"/>
      <c r="AJ113">
        <v>0</v>
      </c>
      <c r="AL113" s="70"/>
      <c r="BM113" s="135">
        <v>0.3576388888888889</v>
      </c>
      <c r="BN113" s="136">
        <v>0.39930555555555558</v>
      </c>
      <c r="BO113" s="101"/>
      <c r="BR113" s="109" t="str">
        <f t="shared" si="1"/>
        <v>SH-25-0102</v>
      </c>
      <c r="BS113" s="109" t="s">
        <v>368</v>
      </c>
      <c r="BT113" t="s">
        <v>122</v>
      </c>
      <c r="BU113" t="s">
        <v>302</v>
      </c>
    </row>
    <row r="114" spans="1:73" hidden="1">
      <c r="A114" s="103" t="s">
        <v>593</v>
      </c>
      <c r="B114" s="102">
        <v>45743</v>
      </c>
      <c r="C114" s="104">
        <f>_xlfn.ISOWEEKNUM(Tabella2[[#This Row],[Date]])</f>
        <v>13</v>
      </c>
      <c r="D114" s="104" t="s">
        <v>370</v>
      </c>
      <c r="E114" s="104" t="s">
        <v>256</v>
      </c>
      <c r="F114" s="104">
        <v>54</v>
      </c>
      <c r="G114" s="104" t="s">
        <v>257</v>
      </c>
      <c r="H114" s="105">
        <v>30</v>
      </c>
      <c r="I114" s="104" t="s">
        <v>258</v>
      </c>
      <c r="J114" s="104"/>
      <c r="K114" s="104" t="s">
        <v>80</v>
      </c>
      <c r="L114" s="104" t="s">
        <v>299</v>
      </c>
      <c r="M114" s="104" t="s">
        <v>386</v>
      </c>
      <c r="N114" s="104"/>
      <c r="O114" s="106" t="str">
        <f>A112</f>
        <v>12514</v>
      </c>
      <c r="P114" s="111" t="s">
        <v>565</v>
      </c>
      <c r="Q114" s="153">
        <v>0.35416666666666669</v>
      </c>
      <c r="R114" s="153">
        <v>0.39583333333333331</v>
      </c>
      <c r="S114" s="153">
        <v>4.1666666666666657E-2</v>
      </c>
      <c r="T114" s="153">
        <v>0.3611111111111111</v>
      </c>
      <c r="U114" s="153">
        <v>0.40277777777777779</v>
      </c>
      <c r="V114" s="153">
        <f>IF(ISBLANK(T114),"",Tabella2[[#This Row],[ACT STOP]]-Tabella2[[#This Row],[ACT START]])</f>
        <v>4.1666666666666685E-2</v>
      </c>
      <c r="W114" s="104" t="s">
        <v>92</v>
      </c>
      <c r="X114" s="104" t="s">
        <v>91</v>
      </c>
      <c r="Y114" s="110" t="s">
        <v>594</v>
      </c>
      <c r="Z114" s="106"/>
      <c r="AA114" s="104"/>
      <c r="AB114" s="107"/>
      <c r="AC114" s="72">
        <v>1</v>
      </c>
      <c r="AH114" s="70"/>
      <c r="AI114" s="70"/>
      <c r="AJ114">
        <v>0</v>
      </c>
      <c r="AL114" s="70"/>
      <c r="BM114" s="135">
        <v>0.3611111111111111</v>
      </c>
      <c r="BN114" s="136">
        <v>0.40277777777777779</v>
      </c>
      <c r="BO114" s="101"/>
      <c r="BR114" s="109" t="str">
        <f t="shared" si="1"/>
        <v>SH-25-0103</v>
      </c>
      <c r="BS114" s="109" t="s">
        <v>279</v>
      </c>
      <c r="BT114" t="s">
        <v>92</v>
      </c>
      <c r="BU114" t="s">
        <v>568</v>
      </c>
    </row>
    <row r="115" spans="1:73" hidden="1">
      <c r="A115" s="103" t="s">
        <v>595</v>
      </c>
      <c r="B115" s="102">
        <v>45743</v>
      </c>
      <c r="C115" s="104">
        <f>_xlfn.ISOWEEKNUM(Tabella2[[#This Row],[Date]])</f>
        <v>13</v>
      </c>
      <c r="D115" s="104" t="s">
        <v>326</v>
      </c>
      <c r="E115" s="104" t="s">
        <v>327</v>
      </c>
      <c r="F115" s="104">
        <v>69</v>
      </c>
      <c r="G115" s="104" t="s">
        <v>257</v>
      </c>
      <c r="H115" s="105">
        <v>12</v>
      </c>
      <c r="I115" s="104" t="s">
        <v>258</v>
      </c>
      <c r="J115" s="104"/>
      <c r="K115" s="104" t="s">
        <v>81</v>
      </c>
      <c r="L115" s="104" t="s">
        <v>259</v>
      </c>
      <c r="M115" s="104" t="s">
        <v>386</v>
      </c>
      <c r="N115" s="104"/>
      <c r="O115" s="106"/>
      <c r="P115" s="111" t="s">
        <v>561</v>
      </c>
      <c r="Q115" s="153" t="s">
        <v>549</v>
      </c>
      <c r="R115" s="153" t="s">
        <v>550</v>
      </c>
      <c r="S115" s="153">
        <v>4.1666666666666657E-2</v>
      </c>
      <c r="T115" s="153">
        <v>0.54166666666666663</v>
      </c>
      <c r="U115" s="153">
        <v>0.58333333333333337</v>
      </c>
      <c r="V115" s="153">
        <f>IF(ISBLANK(T115),"",Tabella2[[#This Row],[ACT STOP]]-Tabella2[[#This Row],[ACT START]])</f>
        <v>4.1666666666666741E-2</v>
      </c>
      <c r="W115" s="104" t="s">
        <v>92</v>
      </c>
      <c r="X115" s="104" t="s">
        <v>91</v>
      </c>
      <c r="Y115" s="110"/>
      <c r="Z115" s="106"/>
      <c r="AA115" s="104"/>
      <c r="AB115" s="107"/>
      <c r="AC115" s="72">
        <v>1</v>
      </c>
      <c r="AH115" s="70"/>
      <c r="AI115" s="70"/>
      <c r="AJ115">
        <v>0</v>
      </c>
      <c r="AL115" s="70"/>
      <c r="BM115" s="135">
        <v>0.54166666666666663</v>
      </c>
      <c r="BN115" s="136">
        <v>0.58333333333333337</v>
      </c>
      <c r="BO115" s="101"/>
      <c r="BR115" s="109" t="str">
        <f t="shared" si="1"/>
        <v>SH-25-0104</v>
      </c>
      <c r="BS115" s="109" t="s">
        <v>266</v>
      </c>
      <c r="BT115" t="s">
        <v>92</v>
      </c>
      <c r="BU115" t="s">
        <v>563</v>
      </c>
    </row>
    <row r="116" spans="1:73" hidden="1">
      <c r="A116" s="103" t="s">
        <v>596</v>
      </c>
      <c r="B116" s="102">
        <v>45666</v>
      </c>
      <c r="C116" s="104">
        <f>_xlfn.ISOWEEKNUM(Tabella2[[#This Row],[Date]])</f>
        <v>2</v>
      </c>
      <c r="D116" s="104" t="s">
        <v>195</v>
      </c>
      <c r="E116" s="104" t="s">
        <v>298</v>
      </c>
      <c r="F116" s="104"/>
      <c r="G116" s="104" t="s">
        <v>284</v>
      </c>
      <c r="H116" s="105">
        <v>9</v>
      </c>
      <c r="I116" s="104"/>
      <c r="J116" s="104" t="s">
        <v>258</v>
      </c>
      <c r="K116" s="104" t="s">
        <v>78</v>
      </c>
      <c r="L116" s="104" t="s">
        <v>299</v>
      </c>
      <c r="M116" s="104" t="s">
        <v>260</v>
      </c>
      <c r="N116" s="104"/>
      <c r="O116" s="106" t="str">
        <f>A1109</f>
        <v>13511</v>
      </c>
      <c r="P116" s="111" t="s">
        <v>300</v>
      </c>
      <c r="Q116" s="153">
        <v>0.4201388888888889</v>
      </c>
      <c r="R116" s="153">
        <v>0.46180555555555558</v>
      </c>
      <c r="S116" s="153">
        <v>4.1666666666666657E-2</v>
      </c>
      <c r="T116" s="153">
        <v>0.4201388888888889</v>
      </c>
      <c r="U116" s="153">
        <v>0.46180555555555558</v>
      </c>
      <c r="V116" s="153">
        <f>IF(ISBLANK(T116),"",Tabella2[[#This Row],[ACT STOP]]-Tabella2[[#This Row],[ACT START]])</f>
        <v>4.1666666666666685E-2</v>
      </c>
      <c r="W116" s="104" t="s">
        <v>122</v>
      </c>
      <c r="X116" s="104" t="s">
        <v>91</v>
      </c>
      <c r="Y116" s="110"/>
      <c r="Z116" s="106"/>
      <c r="AA116" s="104"/>
      <c r="AB116" s="107"/>
      <c r="AC116" s="72">
        <v>1</v>
      </c>
      <c r="AH116" s="70"/>
      <c r="AI116" s="70"/>
      <c r="AJ116">
        <v>0</v>
      </c>
      <c r="AL116" s="70"/>
      <c r="BM116" s="135">
        <v>0.4201388888888889</v>
      </c>
      <c r="BN116" s="136">
        <v>0.46180555555555558</v>
      </c>
      <c r="BO116" s="101"/>
      <c r="BR116" s="109" t="str">
        <f t="shared" si="1"/>
        <v>SH-25-0105</v>
      </c>
      <c r="BS116" s="109" t="s">
        <v>339</v>
      </c>
      <c r="BT116" t="s">
        <v>122</v>
      </c>
      <c r="BU116" t="s">
        <v>302</v>
      </c>
    </row>
    <row r="117" spans="1:73" hidden="1">
      <c r="A117" s="103" t="s">
        <v>597</v>
      </c>
      <c r="B117" s="102">
        <v>45744</v>
      </c>
      <c r="C117" s="104">
        <f>_xlfn.ISOWEEKNUM(Tabella2[[#This Row],[Date]])</f>
        <v>13</v>
      </c>
      <c r="D117" s="104" t="s">
        <v>574</v>
      </c>
      <c r="E117" s="104" t="s">
        <v>284</v>
      </c>
      <c r="F117" s="104">
        <v>66</v>
      </c>
      <c r="G117" s="104" t="s">
        <v>257</v>
      </c>
      <c r="H117" s="105">
        <v>12</v>
      </c>
      <c r="I117" s="104"/>
      <c r="J117" s="104" t="s">
        <v>258</v>
      </c>
      <c r="K117" s="104" t="s">
        <v>83</v>
      </c>
      <c r="L117" s="104" t="s">
        <v>299</v>
      </c>
      <c r="M117" s="104" t="s">
        <v>260</v>
      </c>
      <c r="N117" s="104"/>
      <c r="O117" s="106" t="str">
        <f>A563</f>
        <v>12965</v>
      </c>
      <c r="P117" s="111" t="s">
        <v>575</v>
      </c>
      <c r="Q117" s="153" t="s">
        <v>525</v>
      </c>
      <c r="R117" s="153" t="s">
        <v>262</v>
      </c>
      <c r="S117" s="153">
        <v>4.1666666666666657E-2</v>
      </c>
      <c r="T117" s="153">
        <v>0.35416666666666669</v>
      </c>
      <c r="U117" s="153">
        <v>0.39583333333333331</v>
      </c>
      <c r="V117" s="153">
        <f>IF(ISBLANK(T117),"",Tabella2[[#This Row],[ACT STOP]]-Tabella2[[#This Row],[ACT START]])</f>
        <v>4.166666666666663E-2</v>
      </c>
      <c r="W117" s="104" t="s">
        <v>92</v>
      </c>
      <c r="X117" s="104" t="s">
        <v>91</v>
      </c>
      <c r="Y117" s="110"/>
      <c r="Z117" s="106"/>
      <c r="AA117" s="104"/>
      <c r="AB117" s="107"/>
      <c r="AC117" s="72">
        <v>1</v>
      </c>
      <c r="AH117" s="70"/>
      <c r="AI117" s="70"/>
      <c r="AJ117">
        <v>0</v>
      </c>
      <c r="AL117" s="70"/>
      <c r="BM117" s="135">
        <v>0.35416666666666669</v>
      </c>
      <c r="BN117" s="136">
        <v>0.39583333333333331</v>
      </c>
      <c r="BO117" s="101"/>
      <c r="BR117" s="109" t="str">
        <f t="shared" si="1"/>
        <v>SH-25-0106</v>
      </c>
      <c r="BS117" s="109" t="s">
        <v>266</v>
      </c>
      <c r="BT117" t="s">
        <v>92</v>
      </c>
      <c r="BU117" t="s">
        <v>577</v>
      </c>
    </row>
    <row r="118" spans="1:73" hidden="1">
      <c r="A118" s="103" t="s">
        <v>598</v>
      </c>
      <c r="B118" s="102">
        <v>45744</v>
      </c>
      <c r="C118" s="104">
        <f>_xlfn.ISOWEEKNUM(Tabella2[[#This Row],[Date]])</f>
        <v>13</v>
      </c>
      <c r="D118" s="104" t="s">
        <v>574</v>
      </c>
      <c r="E118" s="104" t="s">
        <v>284</v>
      </c>
      <c r="F118" s="104">
        <v>67</v>
      </c>
      <c r="G118" s="104" t="s">
        <v>257</v>
      </c>
      <c r="H118" s="105">
        <v>1</v>
      </c>
      <c r="I118" s="104"/>
      <c r="J118" s="104" t="s">
        <v>258</v>
      </c>
      <c r="K118" s="104" t="s">
        <v>83</v>
      </c>
      <c r="L118" s="104" t="s">
        <v>299</v>
      </c>
      <c r="M118" s="104" t="s">
        <v>260</v>
      </c>
      <c r="N118" s="104"/>
      <c r="O118" s="106" t="str">
        <f>A566</f>
        <v>12968</v>
      </c>
      <c r="P118" s="111" t="s">
        <v>575</v>
      </c>
      <c r="Q118" s="153" t="s">
        <v>504</v>
      </c>
      <c r="R118" s="153" t="s">
        <v>271</v>
      </c>
      <c r="S118" s="153">
        <v>4.1666666666666657E-2</v>
      </c>
      <c r="T118" s="153">
        <v>0.47916666666666669</v>
      </c>
      <c r="U118" s="153">
        <v>0.52083333333333337</v>
      </c>
      <c r="V118" s="153">
        <f>IF(ISBLANK(T118),"",Tabella2[[#This Row],[ACT STOP]]-Tabella2[[#This Row],[ACT START]])</f>
        <v>4.1666666666666685E-2</v>
      </c>
      <c r="W118" s="104" t="s">
        <v>92</v>
      </c>
      <c r="X118" s="104" t="s">
        <v>91</v>
      </c>
      <c r="Y118" s="110"/>
      <c r="Z118" s="106"/>
      <c r="AA118" s="104"/>
      <c r="AB118" s="107"/>
      <c r="AC118" s="72">
        <v>1</v>
      </c>
      <c r="AH118" s="70"/>
      <c r="AI118" s="70"/>
      <c r="AJ118">
        <v>0</v>
      </c>
      <c r="AL118" s="70"/>
      <c r="BM118" s="135">
        <v>0.47916666666666669</v>
      </c>
      <c r="BN118" s="136">
        <v>0.52083333333333337</v>
      </c>
      <c r="BO118" s="101"/>
      <c r="BR118" s="109" t="str">
        <f t="shared" si="1"/>
        <v>SH-25-0107</v>
      </c>
      <c r="BS118" s="109" t="s">
        <v>332</v>
      </c>
      <c r="BT118" t="s">
        <v>92</v>
      </c>
      <c r="BU118" t="s">
        <v>587</v>
      </c>
    </row>
    <row r="119" spans="1:73" hidden="1">
      <c r="A119" s="103" t="s">
        <v>599</v>
      </c>
      <c r="B119" s="102">
        <v>45747</v>
      </c>
      <c r="C119" s="104">
        <f>_xlfn.ISOWEEKNUM(Tabella2[[#This Row],[Date]])</f>
        <v>14</v>
      </c>
      <c r="D119" s="104" t="s">
        <v>341</v>
      </c>
      <c r="E119" s="104" t="s">
        <v>284</v>
      </c>
      <c r="F119" s="104">
        <v>43</v>
      </c>
      <c r="G119" s="104" t="s">
        <v>257</v>
      </c>
      <c r="H119" s="105">
        <v>12</v>
      </c>
      <c r="I119" s="104"/>
      <c r="J119" s="104" t="s">
        <v>258</v>
      </c>
      <c r="K119" s="104" t="s">
        <v>83</v>
      </c>
      <c r="L119" s="104" t="s">
        <v>299</v>
      </c>
      <c r="M119" s="104" t="s">
        <v>386</v>
      </c>
      <c r="N119" s="104"/>
      <c r="O119" s="106" t="str">
        <f>A120</f>
        <v>12522</v>
      </c>
      <c r="P119" s="111" t="s">
        <v>387</v>
      </c>
      <c r="Q119" s="153" t="s">
        <v>263</v>
      </c>
      <c r="R119" s="153" t="s">
        <v>504</v>
      </c>
      <c r="S119" s="153">
        <v>4.1666666666666657E-2</v>
      </c>
      <c r="T119" s="153" t="s">
        <v>263</v>
      </c>
      <c r="U119" s="153" t="s">
        <v>504</v>
      </c>
      <c r="V119" s="153">
        <f>IF(ISBLANK(T119),"",Tabella2[[#This Row],[ACT STOP]]-Tabella2[[#This Row],[ACT START]])</f>
        <v>4.1666666666666685E-2</v>
      </c>
      <c r="W119" s="104" t="s">
        <v>92</v>
      </c>
      <c r="X119" s="104" t="s">
        <v>91</v>
      </c>
      <c r="Y119" s="110"/>
      <c r="Z119" s="106"/>
      <c r="AA119" s="104"/>
      <c r="AB119" s="107"/>
      <c r="AC119" s="72">
        <v>1</v>
      </c>
      <c r="AH119" s="70"/>
      <c r="AI119" s="70"/>
      <c r="AJ119">
        <v>0</v>
      </c>
      <c r="AL119" s="70"/>
      <c r="BM119" s="135" t="s">
        <v>263</v>
      </c>
      <c r="BN119" s="136" t="s">
        <v>504</v>
      </c>
      <c r="BO119" s="101"/>
      <c r="BR119" s="109" t="str">
        <f t="shared" si="1"/>
        <v>SH-25-0108</v>
      </c>
      <c r="BS119" s="109" t="s">
        <v>266</v>
      </c>
      <c r="BT119" t="s">
        <v>92</v>
      </c>
      <c r="BU119" t="s">
        <v>585</v>
      </c>
    </row>
    <row r="120" spans="1:73" hidden="1">
      <c r="A120" s="103" t="s">
        <v>600</v>
      </c>
      <c r="B120" s="102">
        <v>45747</v>
      </c>
      <c r="C120" s="104">
        <f>_xlfn.ISOWEEKNUM(Tabella2[[#This Row],[Date]])</f>
        <v>14</v>
      </c>
      <c r="D120" s="104" t="s">
        <v>341</v>
      </c>
      <c r="E120" s="104" t="s">
        <v>284</v>
      </c>
      <c r="F120" s="104">
        <v>44</v>
      </c>
      <c r="G120" s="104" t="s">
        <v>257</v>
      </c>
      <c r="H120" s="105">
        <v>5</v>
      </c>
      <c r="I120" s="104"/>
      <c r="J120" s="104" t="s">
        <v>258</v>
      </c>
      <c r="K120" s="104" t="s">
        <v>80</v>
      </c>
      <c r="L120" s="104" t="s">
        <v>299</v>
      </c>
      <c r="M120" s="104" t="s">
        <v>386</v>
      </c>
      <c r="N120" s="104"/>
      <c r="O120" s="106" t="str">
        <f>A119</f>
        <v>12521</v>
      </c>
      <c r="P120" s="111" t="s">
        <v>387</v>
      </c>
      <c r="Q120" s="153">
        <v>0.4375</v>
      </c>
      <c r="R120" s="153">
        <v>0.47916666666666669</v>
      </c>
      <c r="S120" s="153">
        <v>4.1666666666666657E-2</v>
      </c>
      <c r="T120" s="153">
        <v>0.4375</v>
      </c>
      <c r="U120" s="153">
        <v>0.47916666666666669</v>
      </c>
      <c r="V120" s="153">
        <f>IF(ISBLANK(T120),"",Tabella2[[#This Row],[ACT STOP]]-Tabella2[[#This Row],[ACT START]])</f>
        <v>4.1666666666666685E-2</v>
      </c>
      <c r="W120" s="104" t="s">
        <v>92</v>
      </c>
      <c r="X120" s="104" t="s">
        <v>91</v>
      </c>
      <c r="Y120" s="110"/>
      <c r="Z120" s="106"/>
      <c r="AA120" s="104"/>
      <c r="AB120" s="107"/>
      <c r="AC120" s="72">
        <v>1</v>
      </c>
      <c r="AH120" s="70"/>
      <c r="AI120" s="70"/>
      <c r="AJ120">
        <v>0</v>
      </c>
      <c r="AL120" s="70"/>
      <c r="BM120" s="135">
        <v>0.4375</v>
      </c>
      <c r="BN120" s="136">
        <v>0.47916666666666669</v>
      </c>
      <c r="BO120" s="101"/>
      <c r="BR120" s="109" t="str">
        <f t="shared" si="1"/>
        <v>SH-25-0109</v>
      </c>
      <c r="BS120" s="109" t="s">
        <v>416</v>
      </c>
      <c r="BT120" t="s">
        <v>92</v>
      </c>
      <c r="BU120" t="s">
        <v>582</v>
      </c>
    </row>
    <row r="121" spans="1:73" hidden="1">
      <c r="A121" s="103" t="s">
        <v>601</v>
      </c>
      <c r="B121" s="102">
        <v>45666</v>
      </c>
      <c r="C121" s="104">
        <f>_xlfn.ISOWEEKNUM(Tabella2[[#This Row],[Date]])</f>
        <v>2</v>
      </c>
      <c r="D121" s="104" t="s">
        <v>195</v>
      </c>
      <c r="E121" s="104" t="s">
        <v>398</v>
      </c>
      <c r="F121" s="104"/>
      <c r="G121" s="104" t="s">
        <v>257</v>
      </c>
      <c r="H121" s="105">
        <v>9</v>
      </c>
      <c r="I121" s="104"/>
      <c r="J121" s="104" t="s">
        <v>258</v>
      </c>
      <c r="K121" s="104" t="s">
        <v>78</v>
      </c>
      <c r="L121" s="104" t="s">
        <v>299</v>
      </c>
      <c r="M121" s="104" t="s">
        <v>361</v>
      </c>
      <c r="N121" s="104"/>
      <c r="O121" s="106" t="str">
        <f>A1113</f>
        <v>13515</v>
      </c>
      <c r="P121" s="111" t="s">
        <v>300</v>
      </c>
      <c r="Q121" s="153">
        <v>0.4826388888888889</v>
      </c>
      <c r="R121" s="153">
        <v>0.52430555555555558</v>
      </c>
      <c r="S121" s="153">
        <v>4.1666666666666657E-2</v>
      </c>
      <c r="T121" s="153">
        <v>0.4826388888888889</v>
      </c>
      <c r="U121" s="153">
        <v>0.52430555555555558</v>
      </c>
      <c r="V121" s="153">
        <f>IF(ISBLANK(T121),"",Tabella2[[#This Row],[ACT STOP]]-Tabella2[[#This Row],[ACT START]])</f>
        <v>4.1666666666666685E-2</v>
      </c>
      <c r="W121" s="104" t="s">
        <v>122</v>
      </c>
      <c r="X121" s="104" t="s">
        <v>91</v>
      </c>
      <c r="Y121" s="110"/>
      <c r="Z121" s="106"/>
      <c r="AA121" s="104"/>
      <c r="AB121" s="107"/>
      <c r="AC121" s="72">
        <v>1</v>
      </c>
      <c r="AH121" s="70"/>
      <c r="AI121" s="70"/>
      <c r="AJ121">
        <v>0</v>
      </c>
      <c r="AL121" s="70"/>
      <c r="BM121" s="135">
        <v>0.4826388888888889</v>
      </c>
      <c r="BN121" s="136">
        <v>0.52430555555555558</v>
      </c>
      <c r="BO121" s="101"/>
      <c r="BR121" s="109" t="str">
        <f t="shared" si="1"/>
        <v>SH-25-0110</v>
      </c>
      <c r="BS121" s="109" t="s">
        <v>318</v>
      </c>
      <c r="BT121" t="s">
        <v>122</v>
      </c>
      <c r="BU121" t="s">
        <v>399</v>
      </c>
    </row>
    <row r="122" spans="1:73" hidden="1">
      <c r="A122" s="103" t="s">
        <v>602</v>
      </c>
      <c r="B122" s="102">
        <v>45748</v>
      </c>
      <c r="C122" s="104">
        <f>_xlfn.ISOWEEKNUM(Tabella2[[#This Row],[Date]])</f>
        <v>14</v>
      </c>
      <c r="D122" s="104" t="s">
        <v>370</v>
      </c>
      <c r="E122" s="104" t="s">
        <v>256</v>
      </c>
      <c r="F122" s="104">
        <v>50</v>
      </c>
      <c r="G122" s="104" t="s">
        <v>257</v>
      </c>
      <c r="H122" s="105">
        <v>2</v>
      </c>
      <c r="I122" s="104" t="s">
        <v>258</v>
      </c>
      <c r="J122" s="104"/>
      <c r="K122" s="104" t="s">
        <v>81</v>
      </c>
      <c r="L122" s="104" t="s">
        <v>259</v>
      </c>
      <c r="M122" s="104" t="s">
        <v>269</v>
      </c>
      <c r="N122" s="104"/>
      <c r="O122" s="106"/>
      <c r="P122" s="111" t="s">
        <v>270</v>
      </c>
      <c r="Q122" s="153" t="s">
        <v>272</v>
      </c>
      <c r="R122" s="153" t="s">
        <v>576</v>
      </c>
      <c r="S122" s="153">
        <v>4.1666666666666657E-2</v>
      </c>
      <c r="T122" s="153">
        <v>0.5625</v>
      </c>
      <c r="U122" s="153">
        <v>0.60416666666666663</v>
      </c>
      <c r="V122" s="153">
        <f>IF(ISBLANK(T122),"",Tabella2[[#This Row],[ACT STOP]]-Tabella2[[#This Row],[ACT START]])</f>
        <v>4.166666666666663E-2</v>
      </c>
      <c r="W122" s="104" t="s">
        <v>92</v>
      </c>
      <c r="X122" s="104" t="s">
        <v>91</v>
      </c>
      <c r="Y122" s="110"/>
      <c r="Z122" s="106"/>
      <c r="AA122" s="104"/>
      <c r="AB122" s="107"/>
      <c r="AC122" s="72">
        <v>1</v>
      </c>
      <c r="AH122" s="70"/>
      <c r="AI122" s="70"/>
      <c r="AJ122">
        <v>0</v>
      </c>
      <c r="AL122" s="70"/>
      <c r="BM122" s="135">
        <v>0.5625</v>
      </c>
      <c r="BN122" s="136">
        <v>0.60416666666666663</v>
      </c>
      <c r="BO122" s="101"/>
      <c r="BR122" s="109" t="str">
        <f t="shared" si="1"/>
        <v>SH-25-0111</v>
      </c>
      <c r="BS122" s="109" t="s">
        <v>368</v>
      </c>
      <c r="BT122" t="s">
        <v>92</v>
      </c>
      <c r="BU122" t="s">
        <v>589</v>
      </c>
    </row>
    <row r="123" spans="1:73" hidden="1">
      <c r="A123" s="103" t="s">
        <v>603</v>
      </c>
      <c r="B123" s="102">
        <v>45666</v>
      </c>
      <c r="C123" s="104">
        <f>_xlfn.ISOWEEKNUM(Tabella2[[#This Row],[Date]])</f>
        <v>2</v>
      </c>
      <c r="D123" s="104" t="s">
        <v>195</v>
      </c>
      <c r="E123" s="104" t="s">
        <v>398</v>
      </c>
      <c r="F123" s="104"/>
      <c r="G123" s="104" t="s">
        <v>257</v>
      </c>
      <c r="H123" s="105">
        <v>12</v>
      </c>
      <c r="I123" s="104"/>
      <c r="J123" s="104" t="s">
        <v>258</v>
      </c>
      <c r="K123" s="104" t="s">
        <v>80</v>
      </c>
      <c r="L123" s="104" t="s">
        <v>299</v>
      </c>
      <c r="M123" s="104" t="s">
        <v>361</v>
      </c>
      <c r="N123" s="104"/>
      <c r="O123" s="106" t="str">
        <f>A1114</f>
        <v>13516</v>
      </c>
      <c r="P123" s="111" t="s">
        <v>300</v>
      </c>
      <c r="Q123" s="153">
        <v>0.4826388888888889</v>
      </c>
      <c r="R123" s="153">
        <v>0.52430555555555558</v>
      </c>
      <c r="S123" s="153">
        <v>4.1666666666666657E-2</v>
      </c>
      <c r="T123" s="153">
        <v>0.4826388888888889</v>
      </c>
      <c r="U123" s="153">
        <v>0.52430555555555558</v>
      </c>
      <c r="V123" s="153">
        <f>IF(ISBLANK(T123),"",Tabella2[[#This Row],[ACT STOP]]-Tabella2[[#This Row],[ACT START]])</f>
        <v>4.1666666666666685E-2</v>
      </c>
      <c r="W123" s="104" t="s">
        <v>92</v>
      </c>
      <c r="X123" s="104" t="s">
        <v>91</v>
      </c>
      <c r="Y123" s="110"/>
      <c r="Z123" s="106"/>
      <c r="AA123" s="104"/>
      <c r="AB123" s="107"/>
      <c r="AC123" s="72">
        <v>1</v>
      </c>
      <c r="AH123" s="70"/>
      <c r="AI123" s="70"/>
      <c r="AJ123">
        <v>0</v>
      </c>
      <c r="AL123" s="70"/>
      <c r="BM123" s="135">
        <v>0.4826388888888889</v>
      </c>
      <c r="BN123" s="136">
        <v>0.52430555555555558</v>
      </c>
      <c r="BO123" s="101"/>
      <c r="BR123" s="109" t="str">
        <f t="shared" si="1"/>
        <v>SH-25-0112</v>
      </c>
      <c r="BS123" s="109" t="s">
        <v>266</v>
      </c>
      <c r="BT123" t="s">
        <v>92</v>
      </c>
      <c r="BU123" t="s">
        <v>399</v>
      </c>
    </row>
    <row r="124" spans="1:73" hidden="1">
      <c r="A124" s="103" t="s">
        <v>604</v>
      </c>
      <c r="B124" s="102">
        <v>45749</v>
      </c>
      <c r="C124" s="104">
        <f>_xlfn.ISOWEEKNUM(Tabella2[[#This Row],[Date]])</f>
        <v>14</v>
      </c>
      <c r="D124" s="104" t="s">
        <v>523</v>
      </c>
      <c r="E124" s="104" t="s">
        <v>284</v>
      </c>
      <c r="F124" s="104">
        <v>62</v>
      </c>
      <c r="G124" s="104" t="s">
        <v>257</v>
      </c>
      <c r="H124" s="105">
        <v>32</v>
      </c>
      <c r="I124" s="104"/>
      <c r="J124" s="104" t="s">
        <v>258</v>
      </c>
      <c r="K124" s="104" t="s">
        <v>83</v>
      </c>
      <c r="L124" s="104" t="s">
        <v>299</v>
      </c>
      <c r="M124" s="104" t="s">
        <v>361</v>
      </c>
      <c r="N124" s="104"/>
      <c r="O124" s="108" t="str">
        <f>A577</f>
        <v>12979</v>
      </c>
      <c r="P124" s="111" t="s">
        <v>539</v>
      </c>
      <c r="Q124" s="153" t="s">
        <v>605</v>
      </c>
      <c r="R124" s="153" t="s">
        <v>285</v>
      </c>
      <c r="S124" s="153">
        <v>4.1666666666666657E-2</v>
      </c>
      <c r="T124" s="153" t="s">
        <v>605</v>
      </c>
      <c r="U124" s="153" t="s">
        <v>285</v>
      </c>
      <c r="V124" s="153">
        <f>IF(ISBLANK(T124),"",Tabella2[[#This Row],[ACT STOP]]-Tabella2[[#This Row],[ACT START]])</f>
        <v>4.1666666666666685E-2</v>
      </c>
      <c r="W124" s="104" t="s">
        <v>92</v>
      </c>
      <c r="X124" s="104" t="s">
        <v>91</v>
      </c>
      <c r="Y124" s="110"/>
      <c r="Z124" s="106"/>
      <c r="AA124" s="104"/>
      <c r="AB124" s="107"/>
      <c r="AC124" s="72">
        <v>1</v>
      </c>
      <c r="AH124" s="70"/>
      <c r="AI124" s="70"/>
      <c r="AJ124">
        <v>0</v>
      </c>
      <c r="AL124" s="70"/>
      <c r="BM124" s="135" t="s">
        <v>605</v>
      </c>
      <c r="BN124" s="136" t="s">
        <v>285</v>
      </c>
      <c r="BO124" s="101"/>
      <c r="BR124" s="109" t="str">
        <f t="shared" si="1"/>
        <v>SH-25-0113</v>
      </c>
      <c r="BS124" s="109" t="s">
        <v>356</v>
      </c>
      <c r="BT124" t="s">
        <v>92</v>
      </c>
      <c r="BU124" t="s">
        <v>542</v>
      </c>
    </row>
    <row r="125" spans="1:73" hidden="1">
      <c r="A125" s="103" t="s">
        <v>606</v>
      </c>
      <c r="B125" s="102">
        <v>45750</v>
      </c>
      <c r="C125" s="104">
        <f>_xlfn.ISOWEEKNUM(Tabella2[[#This Row],[Date]])</f>
        <v>14</v>
      </c>
      <c r="D125" s="104" t="s">
        <v>370</v>
      </c>
      <c r="E125" s="104" t="s">
        <v>256</v>
      </c>
      <c r="F125" s="104">
        <v>52</v>
      </c>
      <c r="G125" s="104" t="s">
        <v>257</v>
      </c>
      <c r="H125" s="105">
        <v>14</v>
      </c>
      <c r="I125" s="104" t="s">
        <v>258</v>
      </c>
      <c r="J125" s="104"/>
      <c r="K125" s="104" t="s">
        <v>78</v>
      </c>
      <c r="L125" s="104" t="s">
        <v>259</v>
      </c>
      <c r="M125" s="104" t="s">
        <v>269</v>
      </c>
      <c r="N125" s="104"/>
      <c r="O125" s="106"/>
      <c r="P125" s="111" t="s">
        <v>607</v>
      </c>
      <c r="Q125" s="153" t="s">
        <v>272</v>
      </c>
      <c r="R125" s="153" t="s">
        <v>576</v>
      </c>
      <c r="S125" s="153">
        <v>4.1666666666666657E-2</v>
      </c>
      <c r="T125" s="153">
        <v>0.5625</v>
      </c>
      <c r="U125" s="153">
        <v>0.60416666666666663</v>
      </c>
      <c r="V125" s="153">
        <f>IF(ISBLANK(T125),"",Tabella2[[#This Row],[ACT STOP]]-Tabella2[[#This Row],[ACT START]])</f>
        <v>4.166666666666663E-2</v>
      </c>
      <c r="W125" s="104" t="s">
        <v>92</v>
      </c>
      <c r="X125" s="104" t="s">
        <v>91</v>
      </c>
      <c r="Y125" s="110"/>
      <c r="Z125" s="106"/>
      <c r="AA125" s="104"/>
      <c r="AB125" s="107"/>
      <c r="AC125" s="72">
        <v>1</v>
      </c>
      <c r="AH125" s="70"/>
      <c r="AI125" s="70"/>
      <c r="AJ125">
        <v>0</v>
      </c>
      <c r="AL125" s="70"/>
      <c r="BM125" s="135">
        <v>0.5625</v>
      </c>
      <c r="BN125" s="136">
        <v>0.60416666666666663</v>
      </c>
      <c r="BO125" s="101"/>
      <c r="BR125" s="109" t="str">
        <f t="shared" si="1"/>
        <v>SH-25-0114</v>
      </c>
      <c r="BS125" s="109" t="s">
        <v>372</v>
      </c>
      <c r="BT125" t="s">
        <v>92</v>
      </c>
      <c r="BU125" t="s">
        <v>608</v>
      </c>
    </row>
    <row r="126" spans="1:73" hidden="1">
      <c r="A126" s="103" t="s">
        <v>609</v>
      </c>
      <c r="B126" s="102">
        <v>45750</v>
      </c>
      <c r="C126" s="104">
        <f>_xlfn.ISOWEEKNUM(Tabella2[[#This Row],[Date]])</f>
        <v>14</v>
      </c>
      <c r="D126" s="104" t="s">
        <v>275</v>
      </c>
      <c r="E126" s="104" t="s">
        <v>256</v>
      </c>
      <c r="F126" s="104">
        <v>57</v>
      </c>
      <c r="G126" s="104" t="s">
        <v>284</v>
      </c>
      <c r="H126" s="105">
        <v>5</v>
      </c>
      <c r="I126" s="104" t="s">
        <v>258</v>
      </c>
      <c r="J126" s="104"/>
      <c r="K126" s="104" t="s">
        <v>77</v>
      </c>
      <c r="L126" s="104" t="s">
        <v>259</v>
      </c>
      <c r="M126" s="104" t="s">
        <v>461</v>
      </c>
      <c r="N126" s="104"/>
      <c r="O126" s="106"/>
      <c r="P126" s="111" t="s">
        <v>610</v>
      </c>
      <c r="Q126" s="153" t="s">
        <v>272</v>
      </c>
      <c r="R126" s="153" t="s">
        <v>576</v>
      </c>
      <c r="S126" s="153">
        <v>4.1666666666666657E-2</v>
      </c>
      <c r="T126" s="153">
        <v>0.57291666666666663</v>
      </c>
      <c r="U126" s="153">
        <v>0.60416666666666663</v>
      </c>
      <c r="V126" s="153">
        <f>IF(ISBLANK(T126),"",Tabella2[[#This Row],[ACT STOP]]-Tabella2[[#This Row],[ACT START]])</f>
        <v>3.125E-2</v>
      </c>
      <c r="W126" s="104" t="s">
        <v>92</v>
      </c>
      <c r="X126" s="104" t="s">
        <v>91</v>
      </c>
      <c r="Y126" s="110" t="s">
        <v>611</v>
      </c>
      <c r="Z126" s="106"/>
      <c r="AA126" s="104"/>
      <c r="AB126" s="107"/>
      <c r="AC126" s="72">
        <v>1</v>
      </c>
      <c r="AH126" s="70"/>
      <c r="AI126" s="70"/>
      <c r="AJ126">
        <v>0</v>
      </c>
      <c r="AL126" s="70"/>
      <c r="BL126" t="s">
        <v>612</v>
      </c>
      <c r="BM126" s="135">
        <v>0.57291666666666663</v>
      </c>
      <c r="BN126" s="136">
        <v>0.60416666666666663</v>
      </c>
      <c r="BO126" s="101">
        <v>1.041666666666667E-2</v>
      </c>
      <c r="BQ126" t="s">
        <v>94</v>
      </c>
      <c r="BR126" s="109" t="str">
        <f t="shared" si="1"/>
        <v>SH-25-0115</v>
      </c>
      <c r="BS126" s="109" t="s">
        <v>288</v>
      </c>
      <c r="BT126" t="s">
        <v>92</v>
      </c>
      <c r="BU126" t="s">
        <v>613</v>
      </c>
    </row>
    <row r="127" spans="1:73" hidden="1">
      <c r="A127" s="103" t="s">
        <v>614</v>
      </c>
      <c r="B127" s="102">
        <v>45751</v>
      </c>
      <c r="C127" s="104">
        <f>_xlfn.ISOWEEKNUM(Tabella2[[#This Row],[Date]])</f>
        <v>14</v>
      </c>
      <c r="D127" s="104" t="s">
        <v>370</v>
      </c>
      <c r="E127" s="104" t="s">
        <v>256</v>
      </c>
      <c r="F127" s="104">
        <v>52</v>
      </c>
      <c r="G127" s="104" t="s">
        <v>284</v>
      </c>
      <c r="H127" s="105">
        <v>23</v>
      </c>
      <c r="I127" s="104" t="s">
        <v>258</v>
      </c>
      <c r="J127" s="104"/>
      <c r="K127" s="104" t="s">
        <v>81</v>
      </c>
      <c r="L127" s="104" t="s">
        <v>259</v>
      </c>
      <c r="M127" s="104" t="s">
        <v>269</v>
      </c>
      <c r="N127" s="104"/>
      <c r="O127" s="106"/>
      <c r="P127" s="111" t="s">
        <v>607</v>
      </c>
      <c r="Q127" s="153" t="s">
        <v>605</v>
      </c>
      <c r="R127" s="153" t="s">
        <v>285</v>
      </c>
      <c r="S127" s="153">
        <v>4.1666666666666657E-2</v>
      </c>
      <c r="T127" s="153" t="s">
        <v>605</v>
      </c>
      <c r="U127" s="153" t="s">
        <v>285</v>
      </c>
      <c r="V127" s="153">
        <f>IF(ISBLANK(T127),"",Tabella2[[#This Row],[ACT STOP]]-Tabella2[[#This Row],[ACT START]])</f>
        <v>4.1666666666666685E-2</v>
      </c>
      <c r="W127" s="104" t="s">
        <v>92</v>
      </c>
      <c r="X127" s="104" t="s">
        <v>91</v>
      </c>
      <c r="Y127" s="110"/>
      <c r="Z127" s="106"/>
      <c r="AA127" s="104"/>
      <c r="AB127" s="107"/>
      <c r="AC127" s="72">
        <v>1</v>
      </c>
      <c r="AH127" s="70"/>
      <c r="AI127" s="70"/>
      <c r="AJ127">
        <v>0</v>
      </c>
      <c r="AL127" s="70"/>
      <c r="BM127" s="135" t="s">
        <v>605</v>
      </c>
      <c r="BN127" s="136" t="s">
        <v>285</v>
      </c>
      <c r="BO127" s="101"/>
      <c r="BR127" s="109" t="str">
        <f t="shared" si="1"/>
        <v>SH-25-0116</v>
      </c>
      <c r="BS127" s="109" t="s">
        <v>358</v>
      </c>
      <c r="BT127" t="s">
        <v>92</v>
      </c>
      <c r="BU127" t="s">
        <v>608</v>
      </c>
    </row>
    <row r="128" spans="1:73" hidden="1">
      <c r="A128" s="103" t="s">
        <v>615</v>
      </c>
      <c r="B128" s="102">
        <v>45666</v>
      </c>
      <c r="C128" s="104">
        <f>_xlfn.ISOWEEKNUM(Tabella2[[#This Row],[Date]])</f>
        <v>2</v>
      </c>
      <c r="D128" s="104" t="s">
        <v>195</v>
      </c>
      <c r="E128" s="104" t="s">
        <v>398</v>
      </c>
      <c r="F128" s="104"/>
      <c r="G128" s="104" t="s">
        <v>257</v>
      </c>
      <c r="H128" s="105">
        <v>10</v>
      </c>
      <c r="I128" s="104"/>
      <c r="J128" s="104" t="s">
        <v>258</v>
      </c>
      <c r="K128" s="104" t="s">
        <v>80</v>
      </c>
      <c r="L128" s="104" t="s">
        <v>299</v>
      </c>
      <c r="M128" s="104" t="s">
        <v>361</v>
      </c>
      <c r="N128" s="104"/>
      <c r="O128" s="106" t="str">
        <f>A1118</f>
        <v>13520</v>
      </c>
      <c r="P128" s="111" t="s">
        <v>300</v>
      </c>
      <c r="Q128" s="153">
        <v>0.54513888888888884</v>
      </c>
      <c r="R128" s="153">
        <v>0.58680555555555558</v>
      </c>
      <c r="S128" s="153">
        <v>4.1666666666666657E-2</v>
      </c>
      <c r="T128" s="153">
        <v>0.54513888888888884</v>
      </c>
      <c r="U128" s="153">
        <v>0.58680555555555558</v>
      </c>
      <c r="V128" s="153">
        <f>IF(ISBLANK(T128),"",Tabella2[[#This Row],[ACT STOP]]-Tabella2[[#This Row],[ACT START]])</f>
        <v>4.1666666666666741E-2</v>
      </c>
      <c r="W128" s="104" t="s">
        <v>92</v>
      </c>
      <c r="X128" s="104" t="s">
        <v>91</v>
      </c>
      <c r="Y128" s="110"/>
      <c r="Z128" s="106"/>
      <c r="AA128" s="104"/>
      <c r="AB128" s="107"/>
      <c r="AC128" s="72">
        <v>1</v>
      </c>
      <c r="AH128" s="70"/>
      <c r="AI128" s="70"/>
      <c r="AJ128">
        <v>0</v>
      </c>
      <c r="AL128" s="70"/>
      <c r="BM128" s="135">
        <v>0.54513888888888884</v>
      </c>
      <c r="BN128" s="136">
        <v>0.58680555555555558</v>
      </c>
      <c r="BO128" s="101"/>
      <c r="BR128" s="109" t="str">
        <f t="shared" si="1"/>
        <v>SH-25-0117</v>
      </c>
      <c r="BS128" s="109" t="s">
        <v>552</v>
      </c>
      <c r="BT128" t="s">
        <v>92</v>
      </c>
      <c r="BU128" t="s">
        <v>399</v>
      </c>
    </row>
    <row r="129" spans="1:73" hidden="1">
      <c r="A129" s="103" t="s">
        <v>616</v>
      </c>
      <c r="B129" s="102">
        <v>45751</v>
      </c>
      <c r="C129" s="104">
        <f>_xlfn.ISOWEEKNUM(Tabella2[[#This Row],[Date]])</f>
        <v>14</v>
      </c>
      <c r="D129" s="104" t="s">
        <v>509</v>
      </c>
      <c r="E129" s="104" t="s">
        <v>284</v>
      </c>
      <c r="F129" s="104">
        <v>71</v>
      </c>
      <c r="G129" s="104" t="s">
        <v>257</v>
      </c>
      <c r="H129" s="105">
        <v>10</v>
      </c>
      <c r="I129" s="104"/>
      <c r="J129" s="104" t="s">
        <v>258</v>
      </c>
      <c r="K129" s="104" t="s">
        <v>77</v>
      </c>
      <c r="L129" s="104" t="s">
        <v>259</v>
      </c>
      <c r="M129" s="104" t="s">
        <v>276</v>
      </c>
      <c r="N129" s="104"/>
      <c r="O129" s="106"/>
      <c r="P129" s="111" t="s">
        <v>467</v>
      </c>
      <c r="Q129" s="153" t="s">
        <v>617</v>
      </c>
      <c r="R129" s="153" t="s">
        <v>525</v>
      </c>
      <c r="S129" s="153">
        <v>4.1666666666666657E-2</v>
      </c>
      <c r="T129" s="153">
        <v>0.31944444444444442</v>
      </c>
      <c r="U129" s="153">
        <v>0.36805555555555558</v>
      </c>
      <c r="V129" s="153">
        <f>IF(ISBLANK(T129),"",Tabella2[[#This Row],[ACT STOP]]-Tabella2[[#This Row],[ACT START]])</f>
        <v>4.861111111111116E-2</v>
      </c>
      <c r="W129" s="104" t="s">
        <v>92</v>
      </c>
      <c r="X129" s="104" t="s">
        <v>91</v>
      </c>
      <c r="Y129" s="110"/>
      <c r="Z129" s="106"/>
      <c r="AA129" s="104"/>
      <c r="AB129" s="107"/>
      <c r="AC129" s="72">
        <v>1</v>
      </c>
      <c r="AH129" s="70"/>
      <c r="AI129" s="70"/>
      <c r="AJ129">
        <v>0</v>
      </c>
      <c r="AL129" s="70"/>
      <c r="BL129" t="s">
        <v>618</v>
      </c>
      <c r="BM129" s="135">
        <v>0</v>
      </c>
      <c r="BN129" s="136">
        <v>0</v>
      </c>
      <c r="BO129" s="101">
        <v>6.9444444444444441E-3</v>
      </c>
      <c r="BQ129" t="s">
        <v>102</v>
      </c>
      <c r="BR129" s="109" t="str">
        <f t="shared" si="1"/>
        <v>SH-25-0118</v>
      </c>
      <c r="BS129" s="109" t="s">
        <v>552</v>
      </c>
      <c r="BT129" t="s">
        <v>92</v>
      </c>
      <c r="BU129" t="s">
        <v>619</v>
      </c>
    </row>
    <row r="130" spans="1:73" hidden="1">
      <c r="A130" s="103" t="s">
        <v>620</v>
      </c>
      <c r="B130" s="102">
        <v>45754</v>
      </c>
      <c r="C130" s="104">
        <f>_xlfn.ISOWEEKNUM(Tabella2[[#This Row],[Date]])</f>
        <v>15</v>
      </c>
      <c r="D130" s="104" t="s">
        <v>558</v>
      </c>
      <c r="E130" s="104" t="s">
        <v>284</v>
      </c>
      <c r="F130" s="104">
        <v>58</v>
      </c>
      <c r="G130" s="104" t="s">
        <v>257</v>
      </c>
      <c r="H130" s="105">
        <v>14</v>
      </c>
      <c r="I130" s="104"/>
      <c r="J130" s="104" t="s">
        <v>258</v>
      </c>
      <c r="K130" s="104" t="s">
        <v>83</v>
      </c>
      <c r="L130" s="104" t="s">
        <v>299</v>
      </c>
      <c r="M130" s="104" t="s">
        <v>276</v>
      </c>
      <c r="N130" s="104"/>
      <c r="O130" s="108" t="str">
        <f>A590</f>
        <v>12992</v>
      </c>
      <c r="P130" s="111" t="s">
        <v>306</v>
      </c>
      <c r="Q130" s="153" t="s">
        <v>605</v>
      </c>
      <c r="R130" s="153" t="s">
        <v>285</v>
      </c>
      <c r="S130" s="153">
        <v>4.1666666666666657E-2</v>
      </c>
      <c r="T130" s="153"/>
      <c r="U130" s="153"/>
      <c r="V130" s="153" t="str">
        <f>IF(ISBLANK(T130),"",Tabella2[[#This Row],[ACT STOP]]-Tabella2[[#This Row],[ACT START]])</f>
        <v/>
      </c>
      <c r="W130" s="104" t="s">
        <v>108</v>
      </c>
      <c r="X130" s="104" t="s">
        <v>119</v>
      </c>
      <c r="Y130" s="110"/>
      <c r="Z130" s="106"/>
      <c r="AA130" s="104"/>
      <c r="AB130" s="107"/>
      <c r="AC130" s="72">
        <v>0</v>
      </c>
      <c r="AH130" s="70"/>
      <c r="AI130" s="70"/>
      <c r="AJ130">
        <v>0</v>
      </c>
      <c r="AL130" s="70"/>
      <c r="BL130" t="s">
        <v>621</v>
      </c>
      <c r="BM130" s="135">
        <v>0</v>
      </c>
      <c r="BN130" s="136">
        <v>0</v>
      </c>
      <c r="BO130" s="101"/>
      <c r="BR130" s="109" t="str">
        <f t="shared" si="1"/>
        <v>SH-25-0119</v>
      </c>
      <c r="BS130" s="109" t="s">
        <v>372</v>
      </c>
      <c r="BT130" t="s">
        <v>108</v>
      </c>
      <c r="BU130" t="s">
        <v>559</v>
      </c>
    </row>
    <row r="131" spans="1:73" hidden="1">
      <c r="A131" s="103" t="s">
        <v>622</v>
      </c>
      <c r="B131" s="102">
        <v>45754</v>
      </c>
      <c r="C131" s="104">
        <f>_xlfn.ISOWEEKNUM(Tabella2[[#This Row],[Date]])</f>
        <v>15</v>
      </c>
      <c r="D131" s="104" t="s">
        <v>478</v>
      </c>
      <c r="E131" s="104" t="s">
        <v>284</v>
      </c>
      <c r="F131" s="104">
        <v>64</v>
      </c>
      <c r="G131" s="104" t="s">
        <v>257</v>
      </c>
      <c r="H131" s="105">
        <v>1</v>
      </c>
      <c r="I131" s="104"/>
      <c r="J131" s="104" t="s">
        <v>258</v>
      </c>
      <c r="K131" s="104" t="s">
        <v>78</v>
      </c>
      <c r="L131" s="104" t="s">
        <v>259</v>
      </c>
      <c r="M131" s="104" t="s">
        <v>328</v>
      </c>
      <c r="N131" s="104"/>
      <c r="O131" s="106"/>
      <c r="P131" s="111" t="s">
        <v>524</v>
      </c>
      <c r="Q131" s="153" t="s">
        <v>605</v>
      </c>
      <c r="R131" s="153" t="s">
        <v>285</v>
      </c>
      <c r="S131" s="153">
        <v>4.1666666666666657E-2</v>
      </c>
      <c r="T131" s="153"/>
      <c r="U131" s="153"/>
      <c r="V131" s="153" t="str">
        <f>IF(ISBLANK(T131),"",Tabella2[[#This Row],[ACT STOP]]-Tabella2[[#This Row],[ACT START]])</f>
        <v/>
      </c>
      <c r="W131" s="104" t="s">
        <v>108</v>
      </c>
      <c r="X131" s="104" t="s">
        <v>119</v>
      </c>
      <c r="Y131" s="110"/>
      <c r="Z131" s="106"/>
      <c r="AA131" s="104"/>
      <c r="AB131" s="107"/>
      <c r="AC131" s="72">
        <v>0</v>
      </c>
      <c r="AH131" s="70"/>
      <c r="AI131" s="70"/>
      <c r="AJ131">
        <v>0</v>
      </c>
      <c r="AL131" s="70"/>
      <c r="BL131" t="s">
        <v>623</v>
      </c>
      <c r="BM131" s="135">
        <v>0</v>
      </c>
      <c r="BN131" s="136">
        <v>0</v>
      </c>
      <c r="BO131" s="101"/>
      <c r="BR131" s="109" t="str">
        <f t="shared" si="1"/>
        <v>SH-25-0120</v>
      </c>
      <c r="BS131" s="109" t="s">
        <v>332</v>
      </c>
      <c r="BT131" t="s">
        <v>108</v>
      </c>
      <c r="BU131" t="s">
        <v>624</v>
      </c>
    </row>
    <row r="132" spans="1:73" hidden="1">
      <c r="A132" s="103" t="s">
        <v>625</v>
      </c>
      <c r="B132" s="102">
        <v>45754</v>
      </c>
      <c r="C132" s="104">
        <f>_xlfn.ISOWEEKNUM(Tabella2[[#This Row],[Date]])</f>
        <v>15</v>
      </c>
      <c r="D132" s="104" t="s">
        <v>478</v>
      </c>
      <c r="E132" s="104" t="s">
        <v>284</v>
      </c>
      <c r="F132" s="104">
        <v>65</v>
      </c>
      <c r="G132" s="104" t="s">
        <v>257</v>
      </c>
      <c r="H132" s="105">
        <v>10</v>
      </c>
      <c r="I132" s="104"/>
      <c r="J132" s="104" t="s">
        <v>258</v>
      </c>
      <c r="K132" s="104" t="s">
        <v>81</v>
      </c>
      <c r="L132" s="104" t="s">
        <v>259</v>
      </c>
      <c r="M132" s="104" t="s">
        <v>328</v>
      </c>
      <c r="N132" s="104"/>
      <c r="O132" s="106"/>
      <c r="P132" s="111" t="s">
        <v>524</v>
      </c>
      <c r="Q132" s="153" t="s">
        <v>605</v>
      </c>
      <c r="R132" s="153" t="s">
        <v>285</v>
      </c>
      <c r="S132" s="153">
        <v>4.1666666666666657E-2</v>
      </c>
      <c r="T132" s="153"/>
      <c r="U132" s="153"/>
      <c r="V132" s="153" t="str">
        <f>IF(ISBLANK(T132),"",Tabella2[[#This Row],[ACT STOP]]-Tabella2[[#This Row],[ACT START]])</f>
        <v/>
      </c>
      <c r="W132" s="104" t="s">
        <v>108</v>
      </c>
      <c r="X132" s="104" t="s">
        <v>119</v>
      </c>
      <c r="Y132" s="110"/>
      <c r="Z132" s="106"/>
      <c r="AA132" s="104"/>
      <c r="AB132" s="107"/>
      <c r="AC132" s="72">
        <v>0</v>
      </c>
      <c r="AH132" s="70"/>
      <c r="AI132" s="70"/>
      <c r="AJ132">
        <v>0</v>
      </c>
      <c r="AL132" s="70"/>
      <c r="BL132" t="s">
        <v>626</v>
      </c>
      <c r="BM132" s="135">
        <v>0</v>
      </c>
      <c r="BN132" s="136">
        <v>0</v>
      </c>
      <c r="BO132" s="101"/>
      <c r="BR132" s="109" t="str">
        <f t="shared" si="1"/>
        <v>SH-25-0121</v>
      </c>
      <c r="BS132" s="109" t="s">
        <v>552</v>
      </c>
      <c r="BT132" t="s">
        <v>108</v>
      </c>
      <c r="BU132" t="s">
        <v>627</v>
      </c>
    </row>
    <row r="133" spans="1:73" hidden="1">
      <c r="A133" s="103" t="s">
        <v>628</v>
      </c>
      <c r="B133" s="102">
        <v>45666</v>
      </c>
      <c r="C133" s="104">
        <f>_xlfn.ISOWEEKNUM(Tabella2[[#This Row],[Date]])</f>
        <v>2</v>
      </c>
      <c r="D133" s="104" t="s">
        <v>195</v>
      </c>
      <c r="E133" s="104" t="s">
        <v>398</v>
      </c>
      <c r="F133" s="104"/>
      <c r="G133" s="104" t="s">
        <v>284</v>
      </c>
      <c r="H133" s="105">
        <v>23</v>
      </c>
      <c r="I133" s="104"/>
      <c r="J133" s="104" t="s">
        <v>258</v>
      </c>
      <c r="K133" s="104" t="s">
        <v>80</v>
      </c>
      <c r="L133" s="104" t="s">
        <v>299</v>
      </c>
      <c r="M133" s="104" t="s">
        <v>361</v>
      </c>
      <c r="N133" s="104"/>
      <c r="O133" s="106" t="str">
        <f>A1122</f>
        <v>13524</v>
      </c>
      <c r="P133" s="111" t="s">
        <v>300</v>
      </c>
      <c r="Q133" s="153">
        <v>0.60763888888888884</v>
      </c>
      <c r="R133" s="153">
        <v>0.64930555555555558</v>
      </c>
      <c r="S133" s="153">
        <v>4.1666666666666657E-2</v>
      </c>
      <c r="T133" s="153">
        <v>0.60763888888888884</v>
      </c>
      <c r="U133" s="153">
        <v>0.64930555555555558</v>
      </c>
      <c r="V133" s="153">
        <f>IF(ISBLANK(T133),"",Tabella2[[#This Row],[ACT STOP]]-Tabella2[[#This Row],[ACT START]])</f>
        <v>4.1666666666666741E-2</v>
      </c>
      <c r="W133" s="104" t="s">
        <v>92</v>
      </c>
      <c r="X133" s="104" t="s">
        <v>91</v>
      </c>
      <c r="Y133" s="110"/>
      <c r="Z133" s="106"/>
      <c r="AA133" s="104"/>
      <c r="AB133" s="107"/>
      <c r="AC133" s="72">
        <v>1</v>
      </c>
      <c r="AH133" s="70"/>
      <c r="AI133" s="70"/>
      <c r="AJ133">
        <v>0</v>
      </c>
      <c r="AL133" s="70"/>
      <c r="BM133" s="135">
        <v>0.60763888888888884</v>
      </c>
      <c r="BN133" s="136">
        <v>0.64930555555555558</v>
      </c>
      <c r="BO133" s="101"/>
      <c r="BR133" s="109" t="str">
        <f t="shared" si="1"/>
        <v>SH-25-0122</v>
      </c>
      <c r="BS133" s="109" t="s">
        <v>358</v>
      </c>
      <c r="BT133" t="s">
        <v>92</v>
      </c>
      <c r="BU133" t="s">
        <v>399</v>
      </c>
    </row>
    <row r="134" spans="1:73" hidden="1">
      <c r="A134" s="103" t="s">
        <v>629</v>
      </c>
      <c r="B134" s="102">
        <v>45754</v>
      </c>
      <c r="C134" s="104">
        <f>_xlfn.ISOWEEKNUM(Tabella2[[#This Row],[Date]])</f>
        <v>15</v>
      </c>
      <c r="D134" s="104" t="s">
        <v>558</v>
      </c>
      <c r="E134" s="104" t="s">
        <v>284</v>
      </c>
      <c r="F134" s="104">
        <v>58</v>
      </c>
      <c r="G134" s="104" t="s">
        <v>284</v>
      </c>
      <c r="H134" s="105">
        <v>9</v>
      </c>
      <c r="I134" s="104"/>
      <c r="J134" s="104" t="s">
        <v>258</v>
      </c>
      <c r="K134" s="104" t="s">
        <v>79</v>
      </c>
      <c r="L134" s="104" t="s">
        <v>299</v>
      </c>
      <c r="M134" s="104" t="s">
        <v>276</v>
      </c>
      <c r="N134" s="104"/>
      <c r="O134" s="108" t="str">
        <f>A594</f>
        <v>12996</v>
      </c>
      <c r="P134" s="111" t="s">
        <v>306</v>
      </c>
      <c r="Q134" s="153">
        <v>0.5</v>
      </c>
      <c r="R134" s="153">
        <v>0.54166666666666663</v>
      </c>
      <c r="S134" s="153">
        <v>4.1666666666666657E-2</v>
      </c>
      <c r="T134" s="153">
        <v>0.5</v>
      </c>
      <c r="U134" s="153">
        <v>0.54166666666666663</v>
      </c>
      <c r="V134" s="153">
        <f>IF(ISBLANK(T134),"",Tabella2[[#This Row],[ACT STOP]]-Tabella2[[#This Row],[ACT START]])</f>
        <v>4.166666666666663E-2</v>
      </c>
      <c r="W134" s="104" t="s">
        <v>92</v>
      </c>
      <c r="X134" s="104" t="s">
        <v>91</v>
      </c>
      <c r="Y134" s="110"/>
      <c r="Z134" s="106"/>
      <c r="AA134" s="104"/>
      <c r="AB134" s="107"/>
      <c r="AC134" s="72">
        <v>1</v>
      </c>
      <c r="AH134" s="70"/>
      <c r="AI134" s="70"/>
      <c r="AJ134">
        <v>0</v>
      </c>
      <c r="AL134" s="70"/>
      <c r="BM134" s="135">
        <v>0.5</v>
      </c>
      <c r="BN134" s="136">
        <v>0.54166666666666663</v>
      </c>
      <c r="BO134" s="101"/>
      <c r="BR134" s="109" t="str">
        <f t="shared" si="1"/>
        <v>SH-25-0123</v>
      </c>
      <c r="BS134" s="109" t="s">
        <v>339</v>
      </c>
      <c r="BT134" t="s">
        <v>92</v>
      </c>
      <c r="BU134" t="s">
        <v>559</v>
      </c>
    </row>
    <row r="135" spans="1:73" hidden="1">
      <c r="A135" s="103" t="s">
        <v>630</v>
      </c>
      <c r="B135" s="102">
        <v>45757</v>
      </c>
      <c r="C135" s="104">
        <f>_xlfn.ISOWEEKNUM(Tabella2[[#This Row],[Date]])</f>
        <v>15</v>
      </c>
      <c r="D135" s="104" t="s">
        <v>478</v>
      </c>
      <c r="E135" s="104" t="s">
        <v>284</v>
      </c>
      <c r="F135" s="104">
        <v>64</v>
      </c>
      <c r="G135" s="104" t="s">
        <v>257</v>
      </c>
      <c r="H135" s="105">
        <v>1</v>
      </c>
      <c r="I135" s="104"/>
      <c r="J135" s="104" t="s">
        <v>258</v>
      </c>
      <c r="K135" s="104" t="s">
        <v>75</v>
      </c>
      <c r="L135" s="104" t="s">
        <v>259</v>
      </c>
      <c r="M135" s="104" t="s">
        <v>328</v>
      </c>
      <c r="N135" s="104"/>
      <c r="O135" s="106"/>
      <c r="P135" s="111" t="s">
        <v>524</v>
      </c>
      <c r="Q135" s="153" t="s">
        <v>631</v>
      </c>
      <c r="R135" s="153" t="s">
        <v>498</v>
      </c>
      <c r="S135" s="153">
        <v>4.1666666666666657E-2</v>
      </c>
      <c r="T135" s="153">
        <v>0.375</v>
      </c>
      <c r="U135" s="153">
        <v>0.40972222222222221</v>
      </c>
      <c r="V135" s="153">
        <f>IF(ISBLANK(T135),"",Tabella2[[#This Row],[ACT STOP]]-Tabella2[[#This Row],[ACT START]])</f>
        <v>3.472222222222221E-2</v>
      </c>
      <c r="W135" s="104" t="s">
        <v>92</v>
      </c>
      <c r="X135" s="104" t="s">
        <v>91</v>
      </c>
      <c r="Y135" s="110" t="s">
        <v>632</v>
      </c>
      <c r="Z135" s="106"/>
      <c r="AA135" s="104"/>
      <c r="AB135" s="107"/>
      <c r="AC135" s="72">
        <v>1</v>
      </c>
      <c r="AH135" s="70"/>
      <c r="AI135" s="70"/>
      <c r="AJ135">
        <v>0</v>
      </c>
      <c r="AL135" s="70"/>
      <c r="BM135" s="135">
        <v>0.375</v>
      </c>
      <c r="BN135" s="136">
        <v>0.40972222222222221</v>
      </c>
      <c r="BO135" s="101"/>
      <c r="BR135" s="109" t="str">
        <f t="shared" si="1"/>
        <v>SH-25-0124</v>
      </c>
      <c r="BS135" s="109" t="s">
        <v>332</v>
      </c>
      <c r="BT135" t="s">
        <v>92</v>
      </c>
      <c r="BU135" t="s">
        <v>624</v>
      </c>
    </row>
    <row r="136" spans="1:73" hidden="1">
      <c r="A136" s="103" t="s">
        <v>633</v>
      </c>
      <c r="B136" s="102">
        <v>45667</v>
      </c>
      <c r="C136" s="104">
        <f>_xlfn.ISOWEEKNUM(Tabella2[[#This Row],[Date]])</f>
        <v>2</v>
      </c>
      <c r="D136" s="104" t="s">
        <v>195</v>
      </c>
      <c r="E136" s="104" t="s">
        <v>398</v>
      </c>
      <c r="F136" s="104"/>
      <c r="G136" s="104" t="s">
        <v>257</v>
      </c>
      <c r="H136" s="105">
        <v>13</v>
      </c>
      <c r="I136" s="104"/>
      <c r="J136" s="104" t="s">
        <v>258</v>
      </c>
      <c r="K136" s="104" t="s">
        <v>78</v>
      </c>
      <c r="L136" s="104" t="s">
        <v>299</v>
      </c>
      <c r="M136" s="104" t="s">
        <v>361</v>
      </c>
      <c r="N136" s="104"/>
      <c r="O136" s="106" t="str">
        <f>A1123</f>
        <v>13525</v>
      </c>
      <c r="P136" s="111" t="s">
        <v>300</v>
      </c>
      <c r="Q136" s="153">
        <v>0.2951388888888889</v>
      </c>
      <c r="R136" s="153">
        <v>0.33680555555555558</v>
      </c>
      <c r="S136" s="153">
        <v>4.1666666666666657E-2</v>
      </c>
      <c r="T136" s="153" t="s">
        <v>307</v>
      </c>
      <c r="U136" s="153">
        <v>0.3298611111111111</v>
      </c>
      <c r="V136" s="153">
        <f>IF(ISBLANK(T136),"",Tabella2[[#This Row],[ACT STOP]]-Tabella2[[#This Row],[ACT START]])</f>
        <v>3.472222222222221E-2</v>
      </c>
      <c r="W136" s="104" t="s">
        <v>122</v>
      </c>
      <c r="X136" s="104" t="s">
        <v>91</v>
      </c>
      <c r="Y136" s="110"/>
      <c r="Z136" s="106"/>
      <c r="AA136" s="104"/>
      <c r="AB136" s="107"/>
      <c r="AC136" s="72">
        <v>1</v>
      </c>
      <c r="AH136" s="70"/>
      <c r="AI136" s="70"/>
      <c r="AJ136">
        <v>0</v>
      </c>
      <c r="AL136" s="70"/>
      <c r="BM136" s="135" t="s">
        <v>307</v>
      </c>
      <c r="BN136" s="136">
        <v>0.3298611111111111</v>
      </c>
      <c r="BO136" s="101"/>
      <c r="BR136" s="109" t="str">
        <f t="shared" si="1"/>
        <v>SH-25-0125</v>
      </c>
      <c r="BS136" s="109" t="s">
        <v>427</v>
      </c>
      <c r="BT136" t="s">
        <v>122</v>
      </c>
      <c r="BU136" t="s">
        <v>399</v>
      </c>
    </row>
    <row r="137" spans="1:73" hidden="1">
      <c r="A137" s="103" t="s">
        <v>634</v>
      </c>
      <c r="B137" s="102">
        <v>45758</v>
      </c>
      <c r="C137" s="104">
        <f>_xlfn.ISOWEEKNUM(Tabella2[[#This Row],[Date]])</f>
        <v>15</v>
      </c>
      <c r="D137" s="104" t="s">
        <v>478</v>
      </c>
      <c r="E137" s="104" t="s">
        <v>284</v>
      </c>
      <c r="F137" s="104">
        <v>64</v>
      </c>
      <c r="G137" s="104" t="s">
        <v>284</v>
      </c>
      <c r="H137" s="105">
        <v>9</v>
      </c>
      <c r="I137" s="104"/>
      <c r="J137" s="104" t="s">
        <v>258</v>
      </c>
      <c r="K137" s="104" t="s">
        <v>83</v>
      </c>
      <c r="L137" s="104" t="s">
        <v>299</v>
      </c>
      <c r="M137" s="104" t="s">
        <v>276</v>
      </c>
      <c r="N137" s="104"/>
      <c r="O137" s="106" t="str">
        <f>A621</f>
        <v>13023</v>
      </c>
      <c r="P137" s="111" t="s">
        <v>635</v>
      </c>
      <c r="Q137" s="153" t="s">
        <v>605</v>
      </c>
      <c r="R137" s="153" t="s">
        <v>285</v>
      </c>
      <c r="S137" s="153">
        <v>4.1666666666666657E-2</v>
      </c>
      <c r="T137" s="153"/>
      <c r="U137" s="153"/>
      <c r="V137" s="153" t="str">
        <f>IF(ISBLANK(T137),"",Tabella2[[#This Row],[ACT STOP]]-Tabella2[[#This Row],[ACT START]])</f>
        <v/>
      </c>
      <c r="W137" s="104" t="s">
        <v>108</v>
      </c>
      <c r="X137" s="104" t="s">
        <v>146</v>
      </c>
      <c r="Y137" s="110"/>
      <c r="Z137" s="106"/>
      <c r="AA137" s="104"/>
      <c r="AB137" s="107"/>
      <c r="AC137" s="72">
        <v>0</v>
      </c>
      <c r="AH137" s="70"/>
      <c r="AI137" s="70"/>
      <c r="AJ137">
        <v>0</v>
      </c>
      <c r="AL137" s="70"/>
      <c r="BL137" t="s">
        <v>636</v>
      </c>
      <c r="BM137" s="135">
        <v>0</v>
      </c>
      <c r="BN137" s="136">
        <v>0</v>
      </c>
      <c r="BO137" s="101"/>
      <c r="BR137" s="109" t="str">
        <f t="shared" si="1"/>
        <v>SH-25-0126</v>
      </c>
      <c r="BS137" s="109" t="s">
        <v>339</v>
      </c>
      <c r="BT137" t="s">
        <v>108</v>
      </c>
      <c r="BU137" t="s">
        <v>637</v>
      </c>
    </row>
    <row r="138" spans="1:73" hidden="1">
      <c r="A138" s="103" t="s">
        <v>638</v>
      </c>
      <c r="B138" s="102">
        <v>45667</v>
      </c>
      <c r="C138" s="104">
        <f>_xlfn.ISOWEEKNUM(Tabella2[[#This Row],[Date]])</f>
        <v>2</v>
      </c>
      <c r="D138" s="104" t="s">
        <v>195</v>
      </c>
      <c r="E138" s="104" t="s">
        <v>398</v>
      </c>
      <c r="F138" s="104"/>
      <c r="G138" s="104" t="s">
        <v>257</v>
      </c>
      <c r="H138" s="105">
        <v>5</v>
      </c>
      <c r="I138" s="104"/>
      <c r="J138" s="104" t="s">
        <v>258</v>
      </c>
      <c r="K138" s="104" t="s">
        <v>80</v>
      </c>
      <c r="L138" s="104" t="s">
        <v>299</v>
      </c>
      <c r="M138" s="104" t="s">
        <v>361</v>
      </c>
      <c r="N138" s="104"/>
      <c r="O138" s="106" t="str">
        <f>A1124</f>
        <v>13526</v>
      </c>
      <c r="P138" s="111" t="s">
        <v>300</v>
      </c>
      <c r="Q138" s="153">
        <v>0.2951388888888889</v>
      </c>
      <c r="R138" s="153">
        <v>0.33680555555555558</v>
      </c>
      <c r="S138" s="153">
        <v>4.1666666666666657E-2</v>
      </c>
      <c r="T138" s="153">
        <v>0.2986111111111111</v>
      </c>
      <c r="U138" s="153">
        <v>0.33333333333333331</v>
      </c>
      <c r="V138" s="153">
        <f>IF(ISBLANK(T138),"",Tabella2[[#This Row],[ACT STOP]]-Tabella2[[#This Row],[ACT START]])</f>
        <v>3.472222222222221E-2</v>
      </c>
      <c r="W138" s="104" t="s">
        <v>122</v>
      </c>
      <c r="X138" s="104" t="s">
        <v>91</v>
      </c>
      <c r="Y138" s="110"/>
      <c r="Z138" s="106"/>
      <c r="AA138" s="104"/>
      <c r="AB138" s="107"/>
      <c r="AC138" s="72">
        <v>1</v>
      </c>
      <c r="AH138" s="70"/>
      <c r="AI138" s="70"/>
      <c r="AJ138">
        <v>0</v>
      </c>
      <c r="AL138" s="70"/>
      <c r="BM138" s="135">
        <v>0.2986111111111111</v>
      </c>
      <c r="BN138" s="136">
        <v>0.33333333333333331</v>
      </c>
      <c r="BO138" s="101"/>
      <c r="BR138" s="109" t="str">
        <f t="shared" si="1"/>
        <v>SH-25-0127</v>
      </c>
      <c r="BS138" s="109" t="s">
        <v>416</v>
      </c>
      <c r="BT138" t="s">
        <v>122</v>
      </c>
      <c r="BU138" t="s">
        <v>399</v>
      </c>
    </row>
    <row r="139" spans="1:73" hidden="1">
      <c r="A139" s="103" t="s">
        <v>639</v>
      </c>
      <c r="B139" s="102">
        <v>45758</v>
      </c>
      <c r="C139" s="104">
        <f>_xlfn.ISOWEEKNUM(Tabella2[[#This Row],[Date]])</f>
        <v>15</v>
      </c>
      <c r="D139" s="104" t="s">
        <v>574</v>
      </c>
      <c r="E139" s="104" t="s">
        <v>284</v>
      </c>
      <c r="F139" s="104">
        <v>67</v>
      </c>
      <c r="G139" s="104" t="s">
        <v>257</v>
      </c>
      <c r="H139" s="105">
        <v>5</v>
      </c>
      <c r="I139" s="104"/>
      <c r="J139" s="104" t="s">
        <v>258</v>
      </c>
      <c r="K139" s="104" t="s">
        <v>83</v>
      </c>
      <c r="L139" s="104" t="s">
        <v>299</v>
      </c>
      <c r="M139" s="104" t="s">
        <v>276</v>
      </c>
      <c r="N139" s="104"/>
      <c r="O139" s="106" t="str">
        <f>A624</f>
        <v>13026</v>
      </c>
      <c r="P139" s="111" t="s">
        <v>554</v>
      </c>
      <c r="Q139" s="153" t="s">
        <v>617</v>
      </c>
      <c r="R139" s="153" t="s">
        <v>525</v>
      </c>
      <c r="S139" s="153">
        <v>4.1666666666666657E-2</v>
      </c>
      <c r="T139" s="153"/>
      <c r="U139" s="153"/>
      <c r="V139" s="153" t="str">
        <f>IF(ISBLANK(T139),"",Tabella2[[#This Row],[ACT STOP]]-Tabella2[[#This Row],[ACT START]])</f>
        <v/>
      </c>
      <c r="W139" s="104" t="s">
        <v>108</v>
      </c>
      <c r="X139" s="104" t="s">
        <v>146</v>
      </c>
      <c r="Y139" s="110"/>
      <c r="Z139" s="106"/>
      <c r="AA139" s="104"/>
      <c r="AB139" s="107"/>
      <c r="AC139" s="72">
        <v>0</v>
      </c>
      <c r="AH139" s="70"/>
      <c r="AI139" s="70"/>
      <c r="AJ139">
        <v>0</v>
      </c>
      <c r="AL139" s="70"/>
      <c r="BL139" t="s">
        <v>636</v>
      </c>
      <c r="BM139" s="135">
        <v>0</v>
      </c>
      <c r="BN139" s="136">
        <v>0</v>
      </c>
      <c r="BO139" s="101"/>
      <c r="BR139" s="109" t="str">
        <f t="shared" si="1"/>
        <v>SH-25-0128</v>
      </c>
      <c r="BS139" s="109" t="s">
        <v>416</v>
      </c>
      <c r="BT139" t="s">
        <v>108</v>
      </c>
      <c r="BU139" t="s">
        <v>640</v>
      </c>
    </row>
    <row r="140" spans="1:73" hidden="1">
      <c r="A140" s="103" t="s">
        <v>641</v>
      </c>
      <c r="B140" s="102">
        <v>45758</v>
      </c>
      <c r="C140" s="104">
        <f>_xlfn.ISOWEEKNUM(Tabella2[[#This Row],[Date]])</f>
        <v>15</v>
      </c>
      <c r="D140" s="104" t="s">
        <v>275</v>
      </c>
      <c r="E140" s="104" t="s">
        <v>256</v>
      </c>
      <c r="F140" s="104">
        <v>56</v>
      </c>
      <c r="G140" s="104" t="s">
        <v>284</v>
      </c>
      <c r="H140" s="105">
        <v>9</v>
      </c>
      <c r="I140" s="104" t="s">
        <v>258</v>
      </c>
      <c r="J140" s="104"/>
      <c r="K140" s="104" t="s">
        <v>79</v>
      </c>
      <c r="L140" s="104" t="s">
        <v>299</v>
      </c>
      <c r="M140" s="104" t="s">
        <v>276</v>
      </c>
      <c r="N140" s="104"/>
      <c r="O140" s="106" t="str">
        <f>A625</f>
        <v>13027</v>
      </c>
      <c r="P140" s="111" t="s">
        <v>306</v>
      </c>
      <c r="Q140" s="153" t="s">
        <v>631</v>
      </c>
      <c r="R140" s="153" t="s">
        <v>498</v>
      </c>
      <c r="S140" s="153">
        <v>4.1666666666666657E-2</v>
      </c>
      <c r="T140" s="153">
        <v>0.375</v>
      </c>
      <c r="U140" s="153">
        <v>0.41666666666666669</v>
      </c>
      <c r="V140" s="153">
        <f>IF(ISBLANK(T140),"",Tabella2[[#This Row],[ACT STOP]]-Tabella2[[#This Row],[ACT START]])</f>
        <v>4.1666666666666685E-2</v>
      </c>
      <c r="W140" s="104" t="s">
        <v>92</v>
      </c>
      <c r="X140" s="104" t="s">
        <v>91</v>
      </c>
      <c r="Y140" s="110"/>
      <c r="Z140" s="106"/>
      <c r="AA140" s="104"/>
      <c r="AB140" s="107"/>
      <c r="AC140" s="72">
        <v>1</v>
      </c>
      <c r="AH140" s="70"/>
      <c r="AI140" s="70"/>
      <c r="AJ140">
        <v>0</v>
      </c>
      <c r="AL140" s="70"/>
      <c r="BL140" t="s">
        <v>453</v>
      </c>
      <c r="BM140" s="135">
        <v>0.375</v>
      </c>
      <c r="BN140" s="136">
        <v>0.41666666666666669</v>
      </c>
      <c r="BO140" s="101"/>
      <c r="BR140" s="109" t="str">
        <f t="shared" si="1"/>
        <v>SH-25-0129</v>
      </c>
      <c r="BS140" s="109" t="s">
        <v>339</v>
      </c>
      <c r="BT140" t="s">
        <v>92</v>
      </c>
      <c r="BU140" t="s">
        <v>642</v>
      </c>
    </row>
    <row r="141" spans="1:73" hidden="1">
      <c r="A141" s="103" t="s">
        <v>643</v>
      </c>
      <c r="B141" s="102">
        <v>45761</v>
      </c>
      <c r="C141" s="104">
        <f>_xlfn.ISOWEEKNUM(Tabella2[[#This Row],[Date]])</f>
        <v>16</v>
      </c>
      <c r="D141" s="104" t="s">
        <v>275</v>
      </c>
      <c r="E141" s="104" t="s">
        <v>256</v>
      </c>
      <c r="F141" s="104">
        <v>57</v>
      </c>
      <c r="G141" s="104" t="s">
        <v>284</v>
      </c>
      <c r="H141" s="104">
        <v>9</v>
      </c>
      <c r="I141" s="104" t="s">
        <v>258</v>
      </c>
      <c r="J141" s="104"/>
      <c r="K141" s="104" t="s">
        <v>79</v>
      </c>
      <c r="L141" s="104" t="s">
        <v>299</v>
      </c>
      <c r="M141" s="104" t="s">
        <v>276</v>
      </c>
      <c r="N141" s="104"/>
      <c r="O141" s="106" t="str">
        <f>A628</f>
        <v>13030</v>
      </c>
      <c r="P141" s="111" t="s">
        <v>554</v>
      </c>
      <c r="Q141" s="153" t="s">
        <v>617</v>
      </c>
      <c r="R141" s="153" t="s">
        <v>525</v>
      </c>
      <c r="S141" s="153">
        <v>4.1666666666666657E-2</v>
      </c>
      <c r="T141" s="153" t="s">
        <v>617</v>
      </c>
      <c r="U141" s="153" t="s">
        <v>525</v>
      </c>
      <c r="V141" s="153">
        <f>IF(ISBLANK(T141),"",Tabella2[[#This Row],[ACT STOP]]-Tabella2[[#This Row],[ACT START]])</f>
        <v>4.1666666666666685E-2</v>
      </c>
      <c r="W141" s="104" t="s">
        <v>92</v>
      </c>
      <c r="X141" s="104" t="s">
        <v>91</v>
      </c>
      <c r="Y141" s="110"/>
      <c r="Z141" s="106"/>
      <c r="AA141" s="104"/>
      <c r="AB141" s="107"/>
      <c r="AC141" s="72">
        <v>1</v>
      </c>
      <c r="AH141" s="70"/>
      <c r="AI141" s="70"/>
      <c r="AJ141">
        <v>0</v>
      </c>
      <c r="AL141" s="70"/>
      <c r="BM141" s="135" t="s">
        <v>617</v>
      </c>
      <c r="BN141" s="136" t="s">
        <v>525</v>
      </c>
      <c r="BO141" s="101"/>
      <c r="BR141" s="109" t="str">
        <f t="shared" ref="BR141:BR204" si="2">_xlfn.CONCAT(LEFT(BR140,6),TEXT(RIGHT(BR140,4)+1,"0000"))</f>
        <v>SH-25-0130</v>
      </c>
      <c r="BS141" s="109" t="s">
        <v>339</v>
      </c>
      <c r="BT141" t="s">
        <v>92</v>
      </c>
      <c r="BU141" t="s">
        <v>556</v>
      </c>
    </row>
    <row r="142" spans="1:73" hidden="1">
      <c r="A142" s="103" t="s">
        <v>644</v>
      </c>
      <c r="B142" s="102">
        <v>45762</v>
      </c>
      <c r="C142" s="104">
        <f>_xlfn.ISOWEEKNUM(Tabella2[[#This Row],[Date]])</f>
        <v>16</v>
      </c>
      <c r="D142" s="104" t="s">
        <v>478</v>
      </c>
      <c r="E142" s="104" t="s">
        <v>284</v>
      </c>
      <c r="F142" s="104">
        <v>64</v>
      </c>
      <c r="G142" s="104" t="s">
        <v>257</v>
      </c>
      <c r="H142" s="105">
        <v>9</v>
      </c>
      <c r="I142" s="104"/>
      <c r="J142" s="104" t="s">
        <v>258</v>
      </c>
      <c r="K142" s="104" t="s">
        <v>79</v>
      </c>
      <c r="L142" s="104" t="s">
        <v>299</v>
      </c>
      <c r="M142" s="104" t="s">
        <v>276</v>
      </c>
      <c r="N142" s="104"/>
      <c r="O142" s="108" t="str">
        <f>A633</f>
        <v>13035</v>
      </c>
      <c r="P142" s="111" t="s">
        <v>635</v>
      </c>
      <c r="Q142" s="153" t="s">
        <v>605</v>
      </c>
      <c r="R142" s="153" t="s">
        <v>285</v>
      </c>
      <c r="S142" s="153">
        <v>4.1666666666666657E-2</v>
      </c>
      <c r="T142" s="153">
        <v>0.25</v>
      </c>
      <c r="U142" s="153">
        <v>0.29166666666666669</v>
      </c>
      <c r="V142" s="153">
        <f>IF(ISBLANK(T142),"",Tabella2[[#This Row],[ACT STOP]]-Tabella2[[#This Row],[ACT START]])</f>
        <v>4.1666666666666685E-2</v>
      </c>
      <c r="W142" s="104" t="s">
        <v>92</v>
      </c>
      <c r="X142" s="104" t="s">
        <v>91</v>
      </c>
      <c r="Y142" s="110"/>
      <c r="Z142" s="106"/>
      <c r="AA142" s="104"/>
      <c r="AB142" s="107"/>
      <c r="AC142" s="72">
        <v>1</v>
      </c>
      <c r="AH142" s="70"/>
      <c r="AI142" s="70"/>
      <c r="AJ142">
        <v>0</v>
      </c>
      <c r="AL142" s="70"/>
      <c r="BM142" s="135">
        <v>0.25</v>
      </c>
      <c r="BN142" s="136">
        <v>0.29166666666666669</v>
      </c>
      <c r="BO142" s="101"/>
      <c r="BR142" s="109" t="str">
        <f t="shared" si="2"/>
        <v>SH-25-0131</v>
      </c>
      <c r="BS142" s="109" t="s">
        <v>318</v>
      </c>
      <c r="BT142" t="s">
        <v>92</v>
      </c>
      <c r="BU142" t="s">
        <v>637</v>
      </c>
    </row>
    <row r="143" spans="1:73" hidden="1">
      <c r="A143" s="103" t="s">
        <v>645</v>
      </c>
      <c r="B143" s="102">
        <v>45667</v>
      </c>
      <c r="C143" s="104">
        <f>_xlfn.ISOWEEKNUM(Tabella2[[#This Row],[Date]])</f>
        <v>2</v>
      </c>
      <c r="D143" s="104" t="s">
        <v>195</v>
      </c>
      <c r="E143" s="104" t="s">
        <v>298</v>
      </c>
      <c r="F143" s="104"/>
      <c r="G143" s="104" t="s">
        <v>284</v>
      </c>
      <c r="H143" s="105">
        <v>22</v>
      </c>
      <c r="I143" s="104"/>
      <c r="J143" s="104" t="s">
        <v>258</v>
      </c>
      <c r="K143" s="104" t="s">
        <v>80</v>
      </c>
      <c r="L143" s="104" t="s">
        <v>299</v>
      </c>
      <c r="M143" s="104" t="s">
        <v>276</v>
      </c>
      <c r="N143" s="104"/>
      <c r="O143" s="106" t="str">
        <f>A1128</f>
        <v>13530</v>
      </c>
      <c r="P143" s="111" t="s">
        <v>300</v>
      </c>
      <c r="Q143" s="153">
        <v>0.3576388888888889</v>
      </c>
      <c r="R143" s="153">
        <v>0.39930555555555558</v>
      </c>
      <c r="S143" s="153">
        <v>4.1666666666666657E-2</v>
      </c>
      <c r="T143" s="153" t="s">
        <v>330</v>
      </c>
      <c r="U143" s="153" t="s">
        <v>331</v>
      </c>
      <c r="V143" s="153">
        <f>IF(ISBLANK(T143),"",Tabella2[[#This Row],[ACT STOP]]-Tabella2[[#This Row],[ACT START]])</f>
        <v>4.1666666666666685E-2</v>
      </c>
      <c r="W143" s="104" t="s">
        <v>122</v>
      </c>
      <c r="X143" s="104" t="s">
        <v>91</v>
      </c>
      <c r="Y143" s="110"/>
      <c r="Z143" s="106"/>
      <c r="AA143" s="104"/>
      <c r="AB143" s="107"/>
      <c r="AC143" s="72">
        <v>1</v>
      </c>
      <c r="AH143" s="70"/>
      <c r="AI143" s="70"/>
      <c r="AJ143">
        <v>0</v>
      </c>
      <c r="AL143" s="70"/>
      <c r="BM143" s="135" t="s">
        <v>330</v>
      </c>
      <c r="BN143" s="136" t="s">
        <v>331</v>
      </c>
      <c r="BO143" s="101"/>
      <c r="BR143" s="109" t="str">
        <f t="shared" si="2"/>
        <v>SH-25-0132</v>
      </c>
      <c r="BS143" s="109" t="s">
        <v>295</v>
      </c>
      <c r="BT143" t="s">
        <v>122</v>
      </c>
      <c r="BU143" t="s">
        <v>302</v>
      </c>
    </row>
    <row r="144" spans="1:73" hidden="1">
      <c r="A144" s="103" t="s">
        <v>646</v>
      </c>
      <c r="B144" s="102">
        <v>45762</v>
      </c>
      <c r="C144" s="104">
        <f>_xlfn.ISOWEEKNUM(Tabella2[[#This Row],[Date]])</f>
        <v>16</v>
      </c>
      <c r="D144" s="104" t="s">
        <v>574</v>
      </c>
      <c r="E144" s="104" t="s">
        <v>284</v>
      </c>
      <c r="F144" s="104">
        <v>67</v>
      </c>
      <c r="G144" s="104" t="s">
        <v>257</v>
      </c>
      <c r="H144" s="105">
        <v>1</v>
      </c>
      <c r="I144" s="104"/>
      <c r="J144" s="104" t="s">
        <v>258</v>
      </c>
      <c r="K144" s="104" t="s">
        <v>79</v>
      </c>
      <c r="L144" s="104" t="s">
        <v>299</v>
      </c>
      <c r="M144" s="104" t="s">
        <v>276</v>
      </c>
      <c r="N144" s="104"/>
      <c r="O144" s="108" t="str">
        <f>A635</f>
        <v>13037</v>
      </c>
      <c r="P144" s="111" t="s">
        <v>554</v>
      </c>
      <c r="Q144" s="153" t="s">
        <v>631</v>
      </c>
      <c r="R144" s="153" t="s">
        <v>498</v>
      </c>
      <c r="S144" s="153">
        <v>4.1666666666666657E-2</v>
      </c>
      <c r="T144" s="153">
        <v>0.375</v>
      </c>
      <c r="U144" s="153">
        <v>0.41666666666666669</v>
      </c>
      <c r="V144" s="153">
        <f>IF(ISBLANK(T144),"",Tabella2[[#This Row],[ACT STOP]]-Tabella2[[#This Row],[ACT START]])</f>
        <v>4.1666666666666685E-2</v>
      </c>
      <c r="W144" s="104" t="s">
        <v>92</v>
      </c>
      <c r="X144" s="104" t="s">
        <v>91</v>
      </c>
      <c r="Y144" s="110"/>
      <c r="Z144" s="106"/>
      <c r="AA144" s="104"/>
      <c r="AB144" s="107"/>
      <c r="AC144" s="72">
        <v>1</v>
      </c>
      <c r="AH144" s="70"/>
      <c r="AI144" s="70"/>
      <c r="AJ144">
        <v>0</v>
      </c>
      <c r="AL144" s="70"/>
      <c r="BM144" s="135">
        <v>0.375</v>
      </c>
      <c r="BN144" s="136">
        <v>0.41666666666666669</v>
      </c>
      <c r="BO144" s="101"/>
      <c r="BR144" s="109" t="str">
        <f t="shared" si="2"/>
        <v>SH-25-0133</v>
      </c>
      <c r="BS144" s="109" t="s">
        <v>332</v>
      </c>
      <c r="BT144" t="s">
        <v>92</v>
      </c>
      <c r="BU144" t="s">
        <v>640</v>
      </c>
    </row>
    <row r="145" spans="1:73" hidden="1">
      <c r="A145" s="103" t="s">
        <v>647</v>
      </c>
      <c r="B145" s="102">
        <v>45769</v>
      </c>
      <c r="C145" s="104">
        <f>_xlfn.ISOWEEKNUM(Tabella2[[#This Row],[Date]])</f>
        <v>17</v>
      </c>
      <c r="D145" s="104" t="s">
        <v>523</v>
      </c>
      <c r="E145" s="104" t="s">
        <v>284</v>
      </c>
      <c r="F145" s="104">
        <v>62</v>
      </c>
      <c r="G145" s="104" t="s">
        <v>257</v>
      </c>
      <c r="H145" s="105">
        <v>2</v>
      </c>
      <c r="I145" s="104"/>
      <c r="J145" s="104" t="s">
        <v>258</v>
      </c>
      <c r="K145" s="104" t="s">
        <v>81</v>
      </c>
      <c r="L145" s="104" t="s">
        <v>259</v>
      </c>
      <c r="M145" s="104" t="s">
        <v>328</v>
      </c>
      <c r="N145" s="104"/>
      <c r="O145" s="106"/>
      <c r="P145" s="111" t="s">
        <v>524</v>
      </c>
      <c r="Q145" s="153" t="s">
        <v>631</v>
      </c>
      <c r="R145" s="153" t="s">
        <v>498</v>
      </c>
      <c r="S145" s="153">
        <v>4.1666666666666657E-2</v>
      </c>
      <c r="T145" s="153" t="s">
        <v>631</v>
      </c>
      <c r="U145" s="153" t="s">
        <v>498</v>
      </c>
      <c r="V145" s="153">
        <f>IF(ISBLANK(T145),"",Tabella2[[#This Row],[ACT STOP]]-Tabella2[[#This Row],[ACT START]])</f>
        <v>4.1666666666666685E-2</v>
      </c>
      <c r="W145" s="104" t="s">
        <v>92</v>
      </c>
      <c r="X145" s="104" t="s">
        <v>91</v>
      </c>
      <c r="Y145" s="110"/>
      <c r="Z145" s="106"/>
      <c r="AA145" s="104"/>
      <c r="AB145" s="107"/>
      <c r="AC145" s="72">
        <v>1</v>
      </c>
      <c r="AH145" s="70"/>
      <c r="AI145" s="70"/>
      <c r="AJ145">
        <v>0</v>
      </c>
      <c r="AL145" s="70"/>
      <c r="BM145" s="135" t="s">
        <v>631</v>
      </c>
      <c r="BN145" s="136" t="s">
        <v>498</v>
      </c>
      <c r="BO145" s="101"/>
      <c r="BR145" s="109" t="str">
        <f t="shared" si="2"/>
        <v>SH-25-0134</v>
      </c>
      <c r="BS145" s="109" t="s">
        <v>368</v>
      </c>
      <c r="BT145" t="s">
        <v>92</v>
      </c>
      <c r="BU145" t="s">
        <v>526</v>
      </c>
    </row>
    <row r="146" spans="1:73" hidden="1">
      <c r="A146" s="103" t="s">
        <v>648</v>
      </c>
      <c r="B146" s="102">
        <v>45667</v>
      </c>
      <c r="C146" s="104">
        <f>_xlfn.ISOWEEKNUM(Tabella2[[#This Row],[Date]])</f>
        <v>2</v>
      </c>
      <c r="D146" s="104" t="s">
        <v>195</v>
      </c>
      <c r="E146" s="104" t="s">
        <v>398</v>
      </c>
      <c r="F146" s="104"/>
      <c r="G146" s="104" t="s">
        <v>257</v>
      </c>
      <c r="H146" s="105">
        <v>13</v>
      </c>
      <c r="I146" s="104"/>
      <c r="J146" s="104" t="s">
        <v>258</v>
      </c>
      <c r="K146" s="104" t="s">
        <v>78</v>
      </c>
      <c r="L146" s="104" t="s">
        <v>299</v>
      </c>
      <c r="M146" s="104" t="s">
        <v>361</v>
      </c>
      <c r="N146" s="104"/>
      <c r="O146" s="106" t="str">
        <f>A1130</f>
        <v>13532</v>
      </c>
      <c r="P146" s="111" t="s">
        <v>300</v>
      </c>
      <c r="Q146" s="153">
        <v>0.4201388888888889</v>
      </c>
      <c r="R146" s="153">
        <v>0.46180555555555558</v>
      </c>
      <c r="S146" s="153">
        <v>4.1666666666666657E-2</v>
      </c>
      <c r="T146" s="153" t="s">
        <v>336</v>
      </c>
      <c r="U146" s="153" t="s">
        <v>337</v>
      </c>
      <c r="V146" s="153">
        <f>IF(ISBLANK(T146),"",Tabella2[[#This Row],[ACT STOP]]-Tabella2[[#This Row],[ACT START]])</f>
        <v>4.1666666666666685E-2</v>
      </c>
      <c r="W146" s="104" t="s">
        <v>122</v>
      </c>
      <c r="X146" s="104" t="s">
        <v>91</v>
      </c>
      <c r="Y146" s="110"/>
      <c r="Z146" s="106"/>
      <c r="AA146" s="104"/>
      <c r="AB146" s="107"/>
      <c r="AC146" s="72">
        <v>1</v>
      </c>
      <c r="AH146" s="70"/>
      <c r="AI146" s="70"/>
      <c r="AJ146">
        <v>0</v>
      </c>
      <c r="AL146" s="70"/>
      <c r="BM146" s="135" t="s">
        <v>336</v>
      </c>
      <c r="BN146" s="136" t="s">
        <v>337</v>
      </c>
      <c r="BO146" s="101"/>
      <c r="BR146" s="109" t="str">
        <f t="shared" si="2"/>
        <v>SH-25-0135</v>
      </c>
      <c r="BS146" s="109" t="s">
        <v>427</v>
      </c>
      <c r="BT146" t="s">
        <v>122</v>
      </c>
      <c r="BU146" t="s">
        <v>399</v>
      </c>
    </row>
    <row r="147" spans="1:73" hidden="1">
      <c r="A147" s="103" t="s">
        <v>649</v>
      </c>
      <c r="B147" s="102">
        <v>45770</v>
      </c>
      <c r="C147" s="104">
        <f>_xlfn.ISOWEEKNUM(Tabella2[[#This Row],[Date]])</f>
        <v>17</v>
      </c>
      <c r="D147" s="104" t="s">
        <v>409</v>
      </c>
      <c r="E147" s="104" t="s">
        <v>284</v>
      </c>
      <c r="F147" s="104">
        <v>42</v>
      </c>
      <c r="G147" s="104" t="s">
        <v>257</v>
      </c>
      <c r="H147" s="105">
        <v>17</v>
      </c>
      <c r="I147" s="104"/>
      <c r="J147" s="104" t="s">
        <v>258</v>
      </c>
      <c r="K147" s="104" t="s">
        <v>83</v>
      </c>
      <c r="L147" s="104" t="s">
        <v>299</v>
      </c>
      <c r="M147" s="104" t="s">
        <v>276</v>
      </c>
      <c r="N147" s="104"/>
      <c r="O147" s="108" t="str">
        <f>A663</f>
        <v>13065</v>
      </c>
      <c r="P147" s="111" t="s">
        <v>650</v>
      </c>
      <c r="Q147" s="153" t="s">
        <v>337</v>
      </c>
      <c r="R147" s="153">
        <v>0.4826388888888889</v>
      </c>
      <c r="S147" s="153">
        <v>2.0833333333333329E-2</v>
      </c>
      <c r="T147" s="153">
        <v>0.46180555555555558</v>
      </c>
      <c r="U147" s="153">
        <v>0.4826388888888889</v>
      </c>
      <c r="V147" s="153">
        <f>IF(ISBLANK(T147),"",Tabella2[[#This Row],[ACT STOP]]-Tabella2[[#This Row],[ACT START]])</f>
        <v>2.0833333333333315E-2</v>
      </c>
      <c r="W147" s="104" t="s">
        <v>92</v>
      </c>
      <c r="X147" s="104" t="s">
        <v>91</v>
      </c>
      <c r="Y147" s="110"/>
      <c r="Z147" s="106"/>
      <c r="AA147" s="104"/>
      <c r="AB147" s="107"/>
      <c r="AC147" s="72">
        <v>1</v>
      </c>
      <c r="AH147" s="70"/>
      <c r="AI147" s="70"/>
      <c r="AJ147">
        <v>0</v>
      </c>
      <c r="AL147" s="70"/>
      <c r="BM147" s="135">
        <v>0.46180555555555558</v>
      </c>
      <c r="BN147" s="136">
        <v>0.4826388888888889</v>
      </c>
      <c r="BO147" s="101"/>
      <c r="BR147" s="109" t="str">
        <f t="shared" si="2"/>
        <v>SH-25-0136</v>
      </c>
      <c r="BS147" s="109" t="s">
        <v>393</v>
      </c>
      <c r="BT147" t="s">
        <v>92</v>
      </c>
      <c r="BU147" t="s">
        <v>651</v>
      </c>
    </row>
    <row r="148" spans="1:73" hidden="1">
      <c r="A148" s="103" t="s">
        <v>652</v>
      </c>
      <c r="B148" s="102">
        <v>45667</v>
      </c>
      <c r="C148" s="104">
        <f>_xlfn.ISOWEEKNUM(Tabella2[[#This Row],[Date]])</f>
        <v>2</v>
      </c>
      <c r="D148" s="104" t="s">
        <v>195</v>
      </c>
      <c r="E148" s="104" t="s">
        <v>298</v>
      </c>
      <c r="F148" s="104"/>
      <c r="G148" s="104" t="s">
        <v>257</v>
      </c>
      <c r="H148" s="105">
        <v>8</v>
      </c>
      <c r="I148" s="104"/>
      <c r="J148" s="104" t="s">
        <v>258</v>
      </c>
      <c r="K148" s="104" t="s">
        <v>80</v>
      </c>
      <c r="L148" s="104" t="s">
        <v>299</v>
      </c>
      <c r="M148" s="104" t="s">
        <v>276</v>
      </c>
      <c r="N148" s="104"/>
      <c r="O148" s="106" t="str">
        <f>A1131</f>
        <v>13533</v>
      </c>
      <c r="P148" s="111" t="s">
        <v>300</v>
      </c>
      <c r="Q148" s="153">
        <v>0.4201388888888889</v>
      </c>
      <c r="R148" s="153">
        <v>0.46180555555555558</v>
      </c>
      <c r="S148" s="153">
        <v>4.1666666666666657E-2</v>
      </c>
      <c r="T148" s="153" t="s">
        <v>336</v>
      </c>
      <c r="U148" s="153">
        <v>0.45833333333333331</v>
      </c>
      <c r="V148" s="153">
        <f>IF(ISBLANK(T148),"",Tabella2[[#This Row],[ACT STOP]]-Tabella2[[#This Row],[ACT START]])</f>
        <v>3.819444444444442E-2</v>
      </c>
      <c r="W148" s="104" t="s">
        <v>122</v>
      </c>
      <c r="X148" s="104" t="s">
        <v>91</v>
      </c>
      <c r="Y148" s="110"/>
      <c r="Z148" s="106"/>
      <c r="AA148" s="104"/>
      <c r="AB148" s="107"/>
      <c r="AC148" s="72">
        <v>1</v>
      </c>
      <c r="AH148" s="70"/>
      <c r="AI148" s="70"/>
      <c r="AJ148">
        <v>0</v>
      </c>
      <c r="AL148" s="70"/>
      <c r="BM148" s="135" t="s">
        <v>336</v>
      </c>
      <c r="BN148" s="136">
        <v>0.45833333333333331</v>
      </c>
      <c r="BO148" s="101"/>
      <c r="BR148" s="109" t="str">
        <f t="shared" si="2"/>
        <v>SH-25-0137</v>
      </c>
      <c r="BS148" s="109" t="s">
        <v>653</v>
      </c>
      <c r="BT148" t="s">
        <v>122</v>
      </c>
      <c r="BU148" t="s">
        <v>302</v>
      </c>
    </row>
    <row r="149" spans="1:73" hidden="1">
      <c r="A149" s="103" t="s">
        <v>654</v>
      </c>
      <c r="B149" s="102">
        <v>45771</v>
      </c>
      <c r="C149" s="104">
        <f>_xlfn.ISOWEEKNUM(Tabella2[[#This Row],[Date]])</f>
        <v>17</v>
      </c>
      <c r="D149" s="104" t="s">
        <v>370</v>
      </c>
      <c r="E149" s="104" t="s">
        <v>256</v>
      </c>
      <c r="F149" s="104">
        <v>52</v>
      </c>
      <c r="G149" s="104" t="s">
        <v>257</v>
      </c>
      <c r="H149" s="105">
        <v>17</v>
      </c>
      <c r="I149" s="104" t="s">
        <v>258</v>
      </c>
      <c r="J149" s="104"/>
      <c r="K149" s="104" t="s">
        <v>78</v>
      </c>
      <c r="L149" s="104" t="s">
        <v>299</v>
      </c>
      <c r="M149" s="104" t="s">
        <v>386</v>
      </c>
      <c r="N149" s="104"/>
      <c r="O149" s="108" t="str">
        <f>A2589</f>
        <v>14991</v>
      </c>
      <c r="P149" s="111" t="s">
        <v>565</v>
      </c>
      <c r="Q149" s="153">
        <v>0.25</v>
      </c>
      <c r="R149" s="153">
        <v>0.29166666666666669</v>
      </c>
      <c r="S149" s="153">
        <v>4.1666666666666657E-2</v>
      </c>
      <c r="T149" s="153">
        <v>0.25</v>
      </c>
      <c r="U149" s="153">
        <v>0.29166666666666669</v>
      </c>
      <c r="V149" s="153">
        <f>IF(ISBLANK(T149),"",Tabella2[[#This Row],[ACT STOP]]-Tabella2[[#This Row],[ACT START]])</f>
        <v>4.1666666666666685E-2</v>
      </c>
      <c r="W149" s="104" t="s">
        <v>92</v>
      </c>
      <c r="X149" s="104" t="s">
        <v>91</v>
      </c>
      <c r="Y149" s="110"/>
      <c r="Z149" s="106"/>
      <c r="AA149" s="104"/>
      <c r="AB149" s="107"/>
      <c r="AC149" s="72">
        <v>1</v>
      </c>
      <c r="AH149" s="70"/>
      <c r="AI149" s="70"/>
      <c r="AJ149">
        <v>0</v>
      </c>
      <c r="AL149" s="70"/>
      <c r="BL149" t="s">
        <v>655</v>
      </c>
      <c r="BM149" s="135">
        <v>0.25</v>
      </c>
      <c r="BN149" s="136">
        <v>0.29166666666666669</v>
      </c>
      <c r="BO149" s="101"/>
      <c r="BR149" s="109" t="str">
        <f t="shared" si="2"/>
        <v>SH-25-0138</v>
      </c>
      <c r="BS149" s="109" t="s">
        <v>393</v>
      </c>
      <c r="BT149" t="s">
        <v>92</v>
      </c>
      <c r="BU149" t="s">
        <v>656</v>
      </c>
    </row>
    <row r="150" spans="1:73" hidden="1">
      <c r="A150" s="103" t="s">
        <v>657</v>
      </c>
      <c r="B150" s="102">
        <v>45777</v>
      </c>
      <c r="C150" s="104">
        <f>_xlfn.ISOWEEKNUM(Tabella2[[#This Row],[Date]])</f>
        <v>18</v>
      </c>
      <c r="D150" s="104" t="s">
        <v>275</v>
      </c>
      <c r="E150" s="104" t="s">
        <v>256</v>
      </c>
      <c r="F150" s="104">
        <v>57</v>
      </c>
      <c r="G150" s="104" t="s">
        <v>284</v>
      </c>
      <c r="H150" s="105">
        <v>23</v>
      </c>
      <c r="I150" s="104" t="s">
        <v>258</v>
      </c>
      <c r="J150" s="104"/>
      <c r="K150" s="104" t="s">
        <v>81</v>
      </c>
      <c r="L150" s="104" t="s">
        <v>259</v>
      </c>
      <c r="M150" s="104" t="s">
        <v>276</v>
      </c>
      <c r="N150" s="104"/>
      <c r="O150" s="106"/>
      <c r="P150" s="111" t="s">
        <v>342</v>
      </c>
      <c r="Q150" s="153" t="s">
        <v>617</v>
      </c>
      <c r="R150" s="153" t="s">
        <v>525</v>
      </c>
      <c r="S150" s="153">
        <v>4.1666666666666657E-2</v>
      </c>
      <c r="T150" s="153"/>
      <c r="U150" s="153"/>
      <c r="V150" s="153" t="str">
        <f>IF(ISBLANK(T150),"",Tabella2[[#This Row],[ACT STOP]]-Tabella2[[#This Row],[ACT START]])</f>
        <v/>
      </c>
      <c r="W150" s="104" t="s">
        <v>108</v>
      </c>
      <c r="X150" s="104" t="s">
        <v>105</v>
      </c>
      <c r="Y150" s="110"/>
      <c r="Z150" s="106"/>
      <c r="AA150" s="104"/>
      <c r="AB150" s="107"/>
      <c r="AC150" s="72">
        <v>0</v>
      </c>
      <c r="AH150" s="70"/>
      <c r="AI150" s="70"/>
      <c r="AJ150">
        <v>0</v>
      </c>
      <c r="AL150" s="70"/>
      <c r="BL150" t="s">
        <v>658</v>
      </c>
      <c r="BM150" s="135">
        <v>0</v>
      </c>
      <c r="BN150" s="136">
        <v>0</v>
      </c>
      <c r="BO150" s="101"/>
      <c r="BR150" s="109" t="str">
        <f t="shared" si="2"/>
        <v>SH-25-0139</v>
      </c>
      <c r="BS150" s="109" t="s">
        <v>358</v>
      </c>
      <c r="BT150" t="s">
        <v>108</v>
      </c>
      <c r="BU150" t="s">
        <v>659</v>
      </c>
    </row>
    <row r="151" spans="1:73" hidden="1">
      <c r="A151" s="103" t="s">
        <v>660</v>
      </c>
      <c r="B151" s="102">
        <v>45777</v>
      </c>
      <c r="C151" s="104">
        <f>_xlfn.ISOWEEKNUM(Tabella2[[#This Row],[Date]])</f>
        <v>18</v>
      </c>
      <c r="D151" s="104" t="s">
        <v>409</v>
      </c>
      <c r="E151" s="104" t="s">
        <v>284</v>
      </c>
      <c r="F151" s="104">
        <v>42</v>
      </c>
      <c r="G151" s="104" t="s">
        <v>257</v>
      </c>
      <c r="H151" s="105">
        <v>1</v>
      </c>
      <c r="I151" s="104"/>
      <c r="J151" s="104" t="s">
        <v>258</v>
      </c>
      <c r="K151" s="104" t="s">
        <v>79</v>
      </c>
      <c r="L151" s="104" t="s">
        <v>299</v>
      </c>
      <c r="M151" s="104" t="s">
        <v>276</v>
      </c>
      <c r="N151" s="104"/>
      <c r="O151" s="108" t="str">
        <f>A698</f>
        <v>13100</v>
      </c>
      <c r="P151" s="111" t="s">
        <v>650</v>
      </c>
      <c r="Q151" s="153" t="s">
        <v>511</v>
      </c>
      <c r="R151" s="153" t="s">
        <v>549</v>
      </c>
      <c r="S151" s="153">
        <v>4.1666666666666657E-2</v>
      </c>
      <c r="T151" s="153">
        <v>0.5</v>
      </c>
      <c r="U151" s="153">
        <v>0.54166666666666663</v>
      </c>
      <c r="V151" s="153">
        <f>IF(ISBLANK(T151),"",Tabella2[[#This Row],[ACT STOP]]-Tabella2[[#This Row],[ACT START]])</f>
        <v>4.166666666666663E-2</v>
      </c>
      <c r="W151" s="104" t="s">
        <v>92</v>
      </c>
      <c r="X151" s="104" t="s">
        <v>91</v>
      </c>
      <c r="Y151" s="110"/>
      <c r="Z151" s="106"/>
      <c r="AA151" s="104"/>
      <c r="AB151" s="107"/>
      <c r="AC151" s="72">
        <v>1</v>
      </c>
      <c r="AH151" s="70"/>
      <c r="AI151" s="70"/>
      <c r="AJ151">
        <v>0</v>
      </c>
      <c r="AL151" s="70"/>
      <c r="BM151" s="135">
        <v>0.5</v>
      </c>
      <c r="BN151" s="136">
        <v>0.54166666666666663</v>
      </c>
      <c r="BO151" s="101"/>
      <c r="BR151" s="109" t="str">
        <f t="shared" si="2"/>
        <v>SH-25-0140</v>
      </c>
      <c r="BS151" s="109" t="s">
        <v>332</v>
      </c>
      <c r="BT151" t="s">
        <v>92</v>
      </c>
      <c r="BU151" t="s">
        <v>651</v>
      </c>
    </row>
    <row r="152" spans="1:73" hidden="1">
      <c r="A152" s="103" t="s">
        <v>661</v>
      </c>
      <c r="B152" s="102">
        <v>45782</v>
      </c>
      <c r="C152" s="104">
        <f>_xlfn.ISOWEEKNUM(Tabella2[[#This Row],[Date]])</f>
        <v>19</v>
      </c>
      <c r="D152" s="104" t="s">
        <v>275</v>
      </c>
      <c r="E152" s="104" t="s">
        <v>256</v>
      </c>
      <c r="F152" s="104">
        <v>57</v>
      </c>
      <c r="G152" s="104" t="s">
        <v>284</v>
      </c>
      <c r="H152" s="105">
        <v>22</v>
      </c>
      <c r="I152" s="104" t="s">
        <v>258</v>
      </c>
      <c r="J152" s="104"/>
      <c r="K152" s="104" t="s">
        <v>81</v>
      </c>
      <c r="L152" s="104" t="s">
        <v>259</v>
      </c>
      <c r="M152" s="104" t="s">
        <v>276</v>
      </c>
      <c r="N152" s="104"/>
      <c r="O152" s="106"/>
      <c r="P152" s="111" t="s">
        <v>342</v>
      </c>
      <c r="Q152" s="153" t="s">
        <v>262</v>
      </c>
      <c r="R152" s="153" t="s">
        <v>263</v>
      </c>
      <c r="S152" s="153">
        <v>4.1666666666666657E-2</v>
      </c>
      <c r="T152" s="153" t="s">
        <v>262</v>
      </c>
      <c r="U152" s="153">
        <v>0.43402777777777779</v>
      </c>
      <c r="V152" s="153">
        <f>IF(ISBLANK(T152),"",Tabella2[[#This Row],[ACT STOP]]-Tabella2[[#This Row],[ACT START]])</f>
        <v>3.8194444444444475E-2</v>
      </c>
      <c r="W152" s="104" t="s">
        <v>92</v>
      </c>
      <c r="X152" s="104" t="s">
        <v>91</v>
      </c>
      <c r="Y152" s="110"/>
      <c r="Z152" s="106"/>
      <c r="AA152" s="104"/>
      <c r="AB152" s="107"/>
      <c r="AC152" s="72">
        <v>1</v>
      </c>
      <c r="AH152" s="70"/>
      <c r="AI152" s="70"/>
      <c r="AJ152">
        <v>0</v>
      </c>
      <c r="AL152" s="70"/>
      <c r="BM152" s="135" t="s">
        <v>262</v>
      </c>
      <c r="BN152" s="136">
        <v>0.43402777777777779</v>
      </c>
      <c r="BO152" s="101"/>
      <c r="BR152" s="109" t="str">
        <f t="shared" si="2"/>
        <v>SH-25-0141</v>
      </c>
      <c r="BS152" s="109" t="s">
        <v>295</v>
      </c>
      <c r="BT152" t="s">
        <v>92</v>
      </c>
      <c r="BU152" t="s">
        <v>659</v>
      </c>
    </row>
    <row r="153" spans="1:73" hidden="1">
      <c r="A153" s="103" t="s">
        <v>662</v>
      </c>
      <c r="B153" s="102">
        <v>45667</v>
      </c>
      <c r="C153" s="104">
        <f>_xlfn.ISOWEEKNUM(Tabella2[[#This Row],[Date]])</f>
        <v>2</v>
      </c>
      <c r="D153" s="104" t="s">
        <v>195</v>
      </c>
      <c r="E153" s="104" t="s">
        <v>398</v>
      </c>
      <c r="F153" s="104"/>
      <c r="G153" s="104" t="s">
        <v>257</v>
      </c>
      <c r="H153" s="105">
        <v>12</v>
      </c>
      <c r="I153" s="104"/>
      <c r="J153" s="104" t="s">
        <v>258</v>
      </c>
      <c r="K153" s="104" t="s">
        <v>80</v>
      </c>
      <c r="L153" s="104" t="s">
        <v>299</v>
      </c>
      <c r="M153" s="104" t="s">
        <v>361</v>
      </c>
      <c r="N153" s="104"/>
      <c r="O153" s="106" t="str">
        <f>A1135</f>
        <v>13537</v>
      </c>
      <c r="P153" s="111" t="s">
        <v>300</v>
      </c>
      <c r="Q153" s="153">
        <v>0.4826388888888889</v>
      </c>
      <c r="R153" s="153">
        <v>0.52430555555555558</v>
      </c>
      <c r="S153" s="153">
        <v>4.1666666666666657E-2</v>
      </c>
      <c r="T153" s="153">
        <v>0.4826388888888889</v>
      </c>
      <c r="U153" s="153">
        <v>0.52430555555555558</v>
      </c>
      <c r="V153" s="153">
        <f>IF(ISBLANK(T153),"",Tabella2[[#This Row],[ACT STOP]]-Tabella2[[#This Row],[ACT START]])</f>
        <v>4.1666666666666685E-2</v>
      </c>
      <c r="W153" s="104" t="s">
        <v>122</v>
      </c>
      <c r="X153" s="104" t="s">
        <v>91</v>
      </c>
      <c r="Y153" s="110"/>
      <c r="Z153" s="106"/>
      <c r="AA153" s="104"/>
      <c r="AB153" s="107"/>
      <c r="AC153" s="72">
        <v>1</v>
      </c>
      <c r="AH153" s="70"/>
      <c r="AI153" s="70"/>
      <c r="AJ153">
        <v>0</v>
      </c>
      <c r="AL153" s="70"/>
      <c r="BM153" s="135">
        <v>0.4826388888888889</v>
      </c>
      <c r="BN153" s="136">
        <v>0.52430555555555558</v>
      </c>
      <c r="BO153" s="101"/>
      <c r="BR153" s="109" t="str">
        <f t="shared" si="2"/>
        <v>SH-25-0142</v>
      </c>
      <c r="BS153" s="109" t="s">
        <v>266</v>
      </c>
      <c r="BT153" t="s">
        <v>122</v>
      </c>
      <c r="BU153" t="s">
        <v>399</v>
      </c>
    </row>
    <row r="154" spans="1:73" hidden="1">
      <c r="A154" s="103" t="s">
        <v>663</v>
      </c>
      <c r="B154" s="102">
        <v>45782</v>
      </c>
      <c r="C154" s="104">
        <f>_xlfn.ISOWEEKNUM(Tabella2[[#This Row],[Date]])</f>
        <v>19</v>
      </c>
      <c r="D154" s="104" t="s">
        <v>478</v>
      </c>
      <c r="E154" s="104" t="s">
        <v>284</v>
      </c>
      <c r="F154" s="104">
        <v>64</v>
      </c>
      <c r="G154" s="104" t="s">
        <v>284</v>
      </c>
      <c r="H154" s="105">
        <v>23</v>
      </c>
      <c r="I154" s="104"/>
      <c r="J154" s="104" t="s">
        <v>258</v>
      </c>
      <c r="K154" s="104" t="s">
        <v>79</v>
      </c>
      <c r="L154" s="104" t="s">
        <v>299</v>
      </c>
      <c r="M154" s="104" t="s">
        <v>276</v>
      </c>
      <c r="N154" s="104"/>
      <c r="O154" s="108" t="str">
        <f>A704</f>
        <v>13106</v>
      </c>
      <c r="P154" s="111" t="s">
        <v>664</v>
      </c>
      <c r="Q154" s="153" t="s">
        <v>550</v>
      </c>
      <c r="R154" s="153" t="s">
        <v>665</v>
      </c>
      <c r="S154" s="153">
        <v>4.1666666666666657E-2</v>
      </c>
      <c r="T154" s="153">
        <v>0.58333333333333337</v>
      </c>
      <c r="U154" s="153">
        <v>0.61805555555555558</v>
      </c>
      <c r="V154" s="153">
        <f>IF(ISBLANK(T154),"",Tabella2[[#This Row],[ACT STOP]]-Tabella2[[#This Row],[ACT START]])</f>
        <v>3.472222222222221E-2</v>
      </c>
      <c r="W154" s="104" t="s">
        <v>92</v>
      </c>
      <c r="X154" s="104" t="s">
        <v>91</v>
      </c>
      <c r="Y154" s="110"/>
      <c r="Z154" s="106"/>
      <c r="AA154" s="104"/>
      <c r="AB154" s="107"/>
      <c r="AC154" s="72">
        <v>1</v>
      </c>
      <c r="AH154" s="70"/>
      <c r="AI154" s="70"/>
      <c r="AJ154">
        <v>0</v>
      </c>
      <c r="AL154" s="70"/>
      <c r="BM154" s="135">
        <v>0.58333333333333337</v>
      </c>
      <c r="BN154" s="136">
        <v>0.61805555555555558</v>
      </c>
      <c r="BO154" s="101"/>
      <c r="BR154" s="109" t="str">
        <f t="shared" si="2"/>
        <v>SH-25-0143</v>
      </c>
      <c r="BS154" s="109" t="s">
        <v>358</v>
      </c>
      <c r="BT154" t="s">
        <v>92</v>
      </c>
      <c r="BU154" t="s">
        <v>666</v>
      </c>
    </row>
    <row r="155" spans="1:73" hidden="1">
      <c r="A155" s="103" t="s">
        <v>667</v>
      </c>
      <c r="B155" s="102">
        <v>45782</v>
      </c>
      <c r="C155" s="104">
        <f>_xlfn.ISOWEEKNUM(Tabella2[[#This Row],[Date]])</f>
        <v>19</v>
      </c>
      <c r="D155" s="104" t="s">
        <v>421</v>
      </c>
      <c r="E155" s="104" t="s">
        <v>327</v>
      </c>
      <c r="F155" s="104">
        <v>72</v>
      </c>
      <c r="G155" s="104" t="s">
        <v>257</v>
      </c>
      <c r="H155" s="105">
        <v>14</v>
      </c>
      <c r="I155" s="104" t="s">
        <v>258</v>
      </c>
      <c r="J155" s="104"/>
      <c r="K155" s="104" t="s">
        <v>83</v>
      </c>
      <c r="L155" s="104" t="s">
        <v>299</v>
      </c>
      <c r="M155" s="104" t="s">
        <v>386</v>
      </c>
      <c r="N155" s="104"/>
      <c r="O155" s="108" t="str">
        <f>A157</f>
        <v>12559</v>
      </c>
      <c r="P155" s="111" t="s">
        <v>668</v>
      </c>
      <c r="Q155" s="153" t="s">
        <v>550</v>
      </c>
      <c r="R155" s="153" t="s">
        <v>665</v>
      </c>
      <c r="S155" s="153">
        <v>4.1666666666666657E-2</v>
      </c>
      <c r="T155" s="153" t="s">
        <v>550</v>
      </c>
      <c r="U155" s="153" t="s">
        <v>665</v>
      </c>
      <c r="V155" s="153">
        <f>IF(ISBLANK(T155),"",Tabella2[[#This Row],[ACT STOP]]-Tabella2[[#This Row],[ACT START]])</f>
        <v>4.166666666666663E-2</v>
      </c>
      <c r="W155" s="104" t="s">
        <v>92</v>
      </c>
      <c r="X155" s="104" t="s">
        <v>91</v>
      </c>
      <c r="Y155" s="110"/>
      <c r="Z155" s="106"/>
      <c r="AA155" s="104"/>
      <c r="AB155" s="107"/>
      <c r="AC155" s="72">
        <v>1</v>
      </c>
      <c r="AH155" s="70"/>
      <c r="AI155" s="70"/>
      <c r="AJ155">
        <v>0</v>
      </c>
      <c r="AL155" s="70"/>
      <c r="BM155" s="135" t="s">
        <v>550</v>
      </c>
      <c r="BN155" s="136" t="s">
        <v>665</v>
      </c>
      <c r="BO155" s="101"/>
      <c r="BR155" s="109" t="str">
        <f t="shared" si="2"/>
        <v>SH-25-0144</v>
      </c>
      <c r="BS155" s="109" t="s">
        <v>372</v>
      </c>
      <c r="BT155" t="s">
        <v>92</v>
      </c>
      <c r="BU155" t="s">
        <v>669</v>
      </c>
    </row>
    <row r="156" spans="1:73" hidden="1">
      <c r="A156" s="103" t="s">
        <v>670</v>
      </c>
      <c r="B156" s="102">
        <v>45670</v>
      </c>
      <c r="C156" s="104">
        <f>_xlfn.ISOWEEKNUM(Tabella2[[#This Row],[Date]])</f>
        <v>3</v>
      </c>
      <c r="D156" s="104" t="s">
        <v>195</v>
      </c>
      <c r="E156" s="104" t="s">
        <v>398</v>
      </c>
      <c r="F156" s="104"/>
      <c r="G156" s="104" t="s">
        <v>284</v>
      </c>
      <c r="H156" s="105">
        <v>23</v>
      </c>
      <c r="I156" s="104"/>
      <c r="J156" s="104" t="s">
        <v>258</v>
      </c>
      <c r="K156" s="104" t="s">
        <v>80</v>
      </c>
      <c r="L156" s="104" t="s">
        <v>299</v>
      </c>
      <c r="M156" s="104" t="s">
        <v>361</v>
      </c>
      <c r="N156" s="104"/>
      <c r="O156" s="106" t="str">
        <f>A1136</f>
        <v>13538</v>
      </c>
      <c r="P156" s="111" t="s">
        <v>300</v>
      </c>
      <c r="Q156" s="153">
        <v>0.2951388888888889</v>
      </c>
      <c r="R156" s="153">
        <v>0.33680555555555558</v>
      </c>
      <c r="S156" s="153">
        <v>4.1666666666666657E-2</v>
      </c>
      <c r="T156" s="153">
        <v>0.2951388888888889</v>
      </c>
      <c r="U156" s="153">
        <v>0.33680555555555558</v>
      </c>
      <c r="V156" s="153">
        <f>IF(ISBLANK(T156),"",Tabella2[[#This Row],[ACT STOP]]-Tabella2[[#This Row],[ACT START]])</f>
        <v>4.1666666666666685E-2</v>
      </c>
      <c r="W156" s="104" t="s">
        <v>122</v>
      </c>
      <c r="X156" s="104" t="s">
        <v>91</v>
      </c>
      <c r="Y156" s="110"/>
      <c r="Z156" s="106"/>
      <c r="AA156" s="104"/>
      <c r="AB156" s="107"/>
      <c r="AC156" s="72">
        <v>1</v>
      </c>
      <c r="AH156" s="70"/>
      <c r="AI156" s="70"/>
      <c r="AJ156">
        <v>0</v>
      </c>
      <c r="AL156" s="70"/>
      <c r="BM156" s="135">
        <v>0.2951388888888889</v>
      </c>
      <c r="BN156" s="136">
        <v>0.33680555555555558</v>
      </c>
      <c r="BO156" s="101"/>
      <c r="BR156" s="109" t="str">
        <f t="shared" si="2"/>
        <v>SH-25-0145</v>
      </c>
      <c r="BS156" s="109" t="s">
        <v>358</v>
      </c>
      <c r="BT156" t="s">
        <v>122</v>
      </c>
      <c r="BU156" t="s">
        <v>399</v>
      </c>
    </row>
    <row r="157" spans="1:73" hidden="1">
      <c r="A157" s="103" t="s">
        <v>671</v>
      </c>
      <c r="B157" s="102">
        <v>45782</v>
      </c>
      <c r="C157" s="104">
        <f>_xlfn.ISOWEEKNUM(Tabella2[[#This Row],[Date]])</f>
        <v>19</v>
      </c>
      <c r="D157" s="104" t="s">
        <v>421</v>
      </c>
      <c r="E157" s="104" t="s">
        <v>327</v>
      </c>
      <c r="F157" s="104">
        <v>70</v>
      </c>
      <c r="G157" s="104" t="s">
        <v>257</v>
      </c>
      <c r="H157" s="105">
        <v>1</v>
      </c>
      <c r="I157" s="104" t="s">
        <v>258</v>
      </c>
      <c r="J157" s="104"/>
      <c r="K157" s="104" t="s">
        <v>80</v>
      </c>
      <c r="L157" s="104" t="s">
        <v>299</v>
      </c>
      <c r="M157" s="104" t="s">
        <v>386</v>
      </c>
      <c r="N157" s="104"/>
      <c r="O157" s="108" t="str">
        <f>A155</f>
        <v>12557</v>
      </c>
      <c r="P157" s="111" t="s">
        <v>668</v>
      </c>
      <c r="Q157" s="153">
        <v>0.58333333333333337</v>
      </c>
      <c r="R157" s="153">
        <v>0.625</v>
      </c>
      <c r="S157" s="153">
        <v>4.1666666666666657E-2</v>
      </c>
      <c r="T157" s="153">
        <v>0.58333333333333337</v>
      </c>
      <c r="U157" s="153">
        <v>0.625</v>
      </c>
      <c r="V157" s="153">
        <f>IF(ISBLANK(T157),"",Tabella2[[#This Row],[ACT STOP]]-Tabella2[[#This Row],[ACT START]])</f>
        <v>4.166666666666663E-2</v>
      </c>
      <c r="W157" s="104" t="s">
        <v>92</v>
      </c>
      <c r="X157" s="104" t="s">
        <v>91</v>
      </c>
      <c r="Y157" s="110" t="s">
        <v>672</v>
      </c>
      <c r="Z157" s="106"/>
      <c r="AA157" s="104"/>
      <c r="AB157" s="107"/>
      <c r="AC157" s="72">
        <v>1</v>
      </c>
      <c r="AH157" s="70"/>
      <c r="AI157" s="70"/>
      <c r="AJ157">
        <v>0</v>
      </c>
      <c r="AL157" s="70"/>
      <c r="BL157" t="s">
        <v>673</v>
      </c>
      <c r="BM157" s="135">
        <v>0.58333333333333337</v>
      </c>
      <c r="BN157" s="136">
        <v>0.625</v>
      </c>
      <c r="BO157" s="101"/>
      <c r="BR157" s="109" t="str">
        <f t="shared" si="2"/>
        <v>SH-25-0146</v>
      </c>
      <c r="BS157" s="109" t="s">
        <v>332</v>
      </c>
      <c r="BT157" t="s">
        <v>92</v>
      </c>
      <c r="BU157" t="s">
        <v>674</v>
      </c>
    </row>
    <row r="158" spans="1:73" hidden="1">
      <c r="A158" s="103" t="s">
        <v>675</v>
      </c>
      <c r="B158" s="102">
        <v>45783</v>
      </c>
      <c r="C158" s="104">
        <f>_xlfn.ISOWEEKNUM(Tabella2[[#This Row],[Date]])</f>
        <v>19</v>
      </c>
      <c r="D158" s="104" t="s">
        <v>421</v>
      </c>
      <c r="E158" s="104" t="s">
        <v>327</v>
      </c>
      <c r="F158" s="104">
        <v>72</v>
      </c>
      <c r="G158" s="104" t="s">
        <v>257</v>
      </c>
      <c r="H158" s="105">
        <v>14</v>
      </c>
      <c r="I158" s="104" t="s">
        <v>258</v>
      </c>
      <c r="J158" s="104"/>
      <c r="K158" s="104" t="s">
        <v>83</v>
      </c>
      <c r="L158" s="104" t="s">
        <v>299</v>
      </c>
      <c r="M158" s="104" t="s">
        <v>386</v>
      </c>
      <c r="N158" s="104"/>
      <c r="O158" s="108" t="str">
        <f>A159</f>
        <v>12561</v>
      </c>
      <c r="P158" s="111" t="s">
        <v>668</v>
      </c>
      <c r="Q158" s="153" t="s">
        <v>286</v>
      </c>
      <c r="R158" s="153" t="s">
        <v>631</v>
      </c>
      <c r="S158" s="153">
        <v>4.1666666666666657E-2</v>
      </c>
      <c r="T158" s="153">
        <v>0.33333333333333331</v>
      </c>
      <c r="U158" s="153">
        <v>0.375</v>
      </c>
      <c r="V158" s="153">
        <f>IF(ISBLANK(T158),"",Tabella2[[#This Row],[ACT STOP]]-Tabella2[[#This Row],[ACT START]])</f>
        <v>4.1666666666666685E-2</v>
      </c>
      <c r="W158" s="104" t="s">
        <v>92</v>
      </c>
      <c r="X158" s="104" t="s">
        <v>91</v>
      </c>
      <c r="Y158" s="110" t="s">
        <v>676</v>
      </c>
      <c r="Z158" s="106"/>
      <c r="AA158" s="104"/>
      <c r="AB158" s="107"/>
      <c r="AC158" s="72">
        <v>1</v>
      </c>
      <c r="AH158" s="70"/>
      <c r="AI158" s="70"/>
      <c r="AJ158">
        <v>0</v>
      </c>
      <c r="AL158" s="70"/>
      <c r="BM158" s="135">
        <v>0.33333333333333331</v>
      </c>
      <c r="BN158" s="136">
        <v>0.375</v>
      </c>
      <c r="BO158" s="101"/>
      <c r="BR158" s="109" t="str">
        <f t="shared" si="2"/>
        <v>SH-25-0147</v>
      </c>
      <c r="BS158" s="109" t="s">
        <v>372</v>
      </c>
      <c r="BT158" t="s">
        <v>92</v>
      </c>
      <c r="BU158" t="s">
        <v>669</v>
      </c>
    </row>
    <row r="159" spans="1:73" hidden="1">
      <c r="A159" s="103" t="s">
        <v>677</v>
      </c>
      <c r="B159" s="102">
        <v>45783</v>
      </c>
      <c r="C159" s="104">
        <f>_xlfn.ISOWEEKNUM(Tabella2[[#This Row],[Date]])</f>
        <v>19</v>
      </c>
      <c r="D159" s="104" t="s">
        <v>421</v>
      </c>
      <c r="E159" s="104" t="s">
        <v>327</v>
      </c>
      <c r="F159" s="104">
        <v>70</v>
      </c>
      <c r="G159" s="104" t="s">
        <v>257</v>
      </c>
      <c r="H159" s="105">
        <v>1</v>
      </c>
      <c r="I159" s="104" t="s">
        <v>258</v>
      </c>
      <c r="J159" s="104"/>
      <c r="K159" s="104" t="s">
        <v>80</v>
      </c>
      <c r="L159" s="104" t="s">
        <v>299</v>
      </c>
      <c r="M159" s="104" t="s">
        <v>386</v>
      </c>
      <c r="N159" s="104"/>
      <c r="O159" s="108" t="str">
        <f>A158</f>
        <v>12560</v>
      </c>
      <c r="P159" s="111" t="s">
        <v>668</v>
      </c>
      <c r="Q159" s="153">
        <v>0.33333333333333331</v>
      </c>
      <c r="R159" s="153">
        <v>0.375</v>
      </c>
      <c r="S159" s="153">
        <v>4.1666666666666657E-2</v>
      </c>
      <c r="T159" s="153">
        <v>0.33333333333333331</v>
      </c>
      <c r="U159" s="153">
        <v>0.375</v>
      </c>
      <c r="V159" s="153">
        <f>IF(ISBLANK(T159),"",Tabella2[[#This Row],[ACT STOP]]-Tabella2[[#This Row],[ACT START]])</f>
        <v>4.1666666666666685E-2</v>
      </c>
      <c r="W159" s="104" t="s">
        <v>92</v>
      </c>
      <c r="X159" s="104" t="s">
        <v>91</v>
      </c>
      <c r="Y159" s="110" t="s">
        <v>678</v>
      </c>
      <c r="Z159" s="106"/>
      <c r="AA159" s="104"/>
      <c r="AB159" s="107"/>
      <c r="AC159" s="72">
        <v>1</v>
      </c>
      <c r="AH159" s="70"/>
      <c r="AI159" s="70"/>
      <c r="AJ159">
        <v>0</v>
      </c>
      <c r="AL159" s="70"/>
      <c r="BM159" s="135">
        <v>0.33333333333333331</v>
      </c>
      <c r="BN159" s="136">
        <v>0.375</v>
      </c>
      <c r="BO159" s="101"/>
      <c r="BR159" s="109" t="str">
        <f t="shared" si="2"/>
        <v>SH-25-0148</v>
      </c>
      <c r="BS159" s="109" t="s">
        <v>332</v>
      </c>
      <c r="BT159" t="s">
        <v>92</v>
      </c>
      <c r="BU159" t="s">
        <v>674</v>
      </c>
    </row>
    <row r="160" spans="1:73" hidden="1">
      <c r="A160" s="103" t="s">
        <v>679</v>
      </c>
      <c r="B160" s="102">
        <v>45670</v>
      </c>
      <c r="C160" s="104">
        <f>_xlfn.ISOWEEKNUM(Tabella2[[#This Row],[Date]])</f>
        <v>3</v>
      </c>
      <c r="D160" s="104" t="s">
        <v>195</v>
      </c>
      <c r="E160" s="104" t="s">
        <v>298</v>
      </c>
      <c r="F160" s="104"/>
      <c r="G160" s="104" t="s">
        <v>257</v>
      </c>
      <c r="H160" s="105">
        <v>12</v>
      </c>
      <c r="I160" s="104"/>
      <c r="J160" s="104" t="s">
        <v>258</v>
      </c>
      <c r="K160" s="104" t="s">
        <v>78</v>
      </c>
      <c r="L160" s="104" t="s">
        <v>299</v>
      </c>
      <c r="M160" s="104" t="s">
        <v>361</v>
      </c>
      <c r="N160" s="104"/>
      <c r="O160" s="108" t="str">
        <f>A1139</f>
        <v>13541</v>
      </c>
      <c r="P160" s="111" t="s">
        <v>300</v>
      </c>
      <c r="Q160" s="153">
        <v>0.3576388888888889</v>
      </c>
      <c r="R160" s="153">
        <v>0.39930555555555558</v>
      </c>
      <c r="S160" s="153">
        <v>4.1666666666666657E-2</v>
      </c>
      <c r="T160" s="153">
        <v>0.3576388888888889</v>
      </c>
      <c r="U160" s="153">
        <v>0.39930555555555558</v>
      </c>
      <c r="V160" s="153">
        <f>IF(ISBLANK(T160),"",Tabella2[[#This Row],[ACT STOP]]-Tabella2[[#This Row],[ACT START]])</f>
        <v>4.1666666666666685E-2</v>
      </c>
      <c r="W160" s="104" t="s">
        <v>122</v>
      </c>
      <c r="X160" s="104" t="s">
        <v>91</v>
      </c>
      <c r="Y160" s="110"/>
      <c r="Z160" s="106"/>
      <c r="AA160" s="104"/>
      <c r="AB160" s="107"/>
      <c r="AC160" s="72">
        <v>1</v>
      </c>
      <c r="AH160" s="70"/>
      <c r="AI160" s="70"/>
      <c r="AJ160">
        <v>0</v>
      </c>
      <c r="AL160" s="70"/>
      <c r="BM160" s="135">
        <v>0.3576388888888889</v>
      </c>
      <c r="BN160" s="136">
        <v>0.39930555555555558</v>
      </c>
      <c r="BO160" s="101"/>
      <c r="BR160" s="109" t="str">
        <f t="shared" si="2"/>
        <v>SH-25-0149</v>
      </c>
      <c r="BS160" s="109" t="s">
        <v>266</v>
      </c>
      <c r="BT160" t="s">
        <v>122</v>
      </c>
      <c r="BU160" t="s">
        <v>302</v>
      </c>
    </row>
    <row r="161" spans="1:73" hidden="1">
      <c r="A161" s="103" t="s">
        <v>680</v>
      </c>
      <c r="B161" s="102">
        <v>45783</v>
      </c>
      <c r="C161" s="104">
        <f>_xlfn.ISOWEEKNUM(Tabella2[[#This Row],[Date]])</f>
        <v>19</v>
      </c>
      <c r="D161" s="104" t="s">
        <v>348</v>
      </c>
      <c r="E161" s="104" t="s">
        <v>284</v>
      </c>
      <c r="F161" s="104">
        <v>55</v>
      </c>
      <c r="G161" s="104" t="s">
        <v>257</v>
      </c>
      <c r="H161" s="105">
        <v>14</v>
      </c>
      <c r="I161" s="104"/>
      <c r="J161" s="104" t="s">
        <v>258</v>
      </c>
      <c r="K161" s="104" t="s">
        <v>75</v>
      </c>
      <c r="L161" s="104" t="s">
        <v>259</v>
      </c>
      <c r="M161" s="104" t="s">
        <v>276</v>
      </c>
      <c r="N161" s="104"/>
      <c r="O161" s="106"/>
      <c r="P161" s="111" t="s">
        <v>342</v>
      </c>
      <c r="Q161" s="153" t="s">
        <v>499</v>
      </c>
      <c r="R161" s="153" t="s">
        <v>511</v>
      </c>
      <c r="S161" s="153">
        <v>4.1666666666666657E-2</v>
      </c>
      <c r="T161" s="153">
        <v>0.45833333333333331</v>
      </c>
      <c r="U161" s="153">
        <v>0.5</v>
      </c>
      <c r="V161" s="153">
        <f>IF(ISBLANK(T161),"",Tabella2[[#This Row],[ACT STOP]]-Tabella2[[#This Row],[ACT START]])</f>
        <v>4.1666666666666685E-2</v>
      </c>
      <c r="W161" s="104" t="s">
        <v>92</v>
      </c>
      <c r="X161" s="104" t="s">
        <v>91</v>
      </c>
      <c r="Y161" s="110"/>
      <c r="Z161" s="106"/>
      <c r="AA161" s="104"/>
      <c r="AB161" s="107"/>
      <c r="AC161" s="72">
        <v>1</v>
      </c>
      <c r="AH161" s="70"/>
      <c r="AI161" s="70"/>
      <c r="AJ161">
        <v>0</v>
      </c>
      <c r="AL161" s="70"/>
      <c r="BM161" s="135">
        <v>0.45833333333333331</v>
      </c>
      <c r="BN161" s="136">
        <v>0.5</v>
      </c>
      <c r="BO161" s="101"/>
      <c r="BR161" s="109" t="str">
        <f t="shared" si="2"/>
        <v>SH-25-0150</v>
      </c>
      <c r="BS161" s="109" t="s">
        <v>372</v>
      </c>
      <c r="BT161" t="s">
        <v>92</v>
      </c>
      <c r="BU161" t="s">
        <v>681</v>
      </c>
    </row>
    <row r="162" spans="1:73" hidden="1">
      <c r="A162" s="103" t="s">
        <v>682</v>
      </c>
      <c r="B162" s="102">
        <v>45670</v>
      </c>
      <c r="C162" s="104">
        <f>_xlfn.ISOWEEKNUM(Tabella2[[#This Row],[Date]])</f>
        <v>3</v>
      </c>
      <c r="D162" s="104" t="s">
        <v>195</v>
      </c>
      <c r="E162" s="104" t="s">
        <v>298</v>
      </c>
      <c r="F162" s="104"/>
      <c r="G162" s="104" t="s">
        <v>284</v>
      </c>
      <c r="H162" s="105">
        <v>22</v>
      </c>
      <c r="I162" s="104"/>
      <c r="J162" s="104" t="s">
        <v>258</v>
      </c>
      <c r="K162" s="104" t="s">
        <v>80</v>
      </c>
      <c r="L162" s="104" t="s">
        <v>299</v>
      </c>
      <c r="M162" s="104" t="s">
        <v>361</v>
      </c>
      <c r="N162" s="104"/>
      <c r="O162" s="106" t="str">
        <f>A1140</f>
        <v>13542</v>
      </c>
      <c r="P162" s="111" t="s">
        <v>300</v>
      </c>
      <c r="Q162" s="153">
        <v>0.3576388888888889</v>
      </c>
      <c r="R162" s="153">
        <v>0.39930555555555558</v>
      </c>
      <c r="S162" s="153">
        <v>4.1666666666666657E-2</v>
      </c>
      <c r="T162" s="153">
        <v>0.3576388888888889</v>
      </c>
      <c r="U162" s="153">
        <v>0.39930555555555558</v>
      </c>
      <c r="V162" s="153">
        <f>IF(ISBLANK(T162),"",Tabella2[[#This Row],[ACT STOP]]-Tabella2[[#This Row],[ACT START]])</f>
        <v>4.1666666666666685E-2</v>
      </c>
      <c r="W162" s="104" t="s">
        <v>122</v>
      </c>
      <c r="X162" s="104" t="s">
        <v>91</v>
      </c>
      <c r="Y162" s="110"/>
      <c r="Z162" s="106"/>
      <c r="AA162" s="104"/>
      <c r="AB162" s="107"/>
      <c r="AC162" s="72">
        <v>1</v>
      </c>
      <c r="AH162" s="70"/>
      <c r="AI162" s="70"/>
      <c r="AJ162">
        <v>0</v>
      </c>
      <c r="AL162" s="70"/>
      <c r="BM162" s="135">
        <v>0.3576388888888889</v>
      </c>
      <c r="BN162" s="136">
        <v>0.39930555555555558</v>
      </c>
      <c r="BO162" s="101"/>
      <c r="BR162" s="109" t="str">
        <f t="shared" si="2"/>
        <v>SH-25-0151</v>
      </c>
      <c r="BS162" s="109" t="s">
        <v>295</v>
      </c>
      <c r="BT162" t="s">
        <v>122</v>
      </c>
      <c r="BU162" t="s">
        <v>302</v>
      </c>
    </row>
    <row r="163" spans="1:73" hidden="1">
      <c r="A163" s="103" t="s">
        <v>683</v>
      </c>
      <c r="B163" s="102">
        <v>45785</v>
      </c>
      <c r="C163" s="104">
        <f>_xlfn.ISOWEEKNUM(Tabella2[[#This Row],[Date]])</f>
        <v>19</v>
      </c>
      <c r="D163" s="104" t="s">
        <v>305</v>
      </c>
      <c r="E163" s="104" t="s">
        <v>284</v>
      </c>
      <c r="F163" s="104">
        <v>45</v>
      </c>
      <c r="G163" s="104" t="s">
        <v>284</v>
      </c>
      <c r="H163" s="105">
        <v>9</v>
      </c>
      <c r="I163" s="104"/>
      <c r="J163" s="104" t="s">
        <v>258</v>
      </c>
      <c r="K163" s="104" t="s">
        <v>79</v>
      </c>
      <c r="L163" s="104" t="s">
        <v>299</v>
      </c>
      <c r="M163" s="104" t="s">
        <v>386</v>
      </c>
      <c r="N163" s="104"/>
      <c r="O163" s="108" t="str">
        <f>A164</f>
        <v>12566</v>
      </c>
      <c r="P163" s="111" t="s">
        <v>391</v>
      </c>
      <c r="Q163" s="153" t="s">
        <v>550</v>
      </c>
      <c r="R163" s="153" t="s">
        <v>665</v>
      </c>
      <c r="S163" s="153">
        <v>4.1666666666666657E-2</v>
      </c>
      <c r="T163" s="153"/>
      <c r="U163" s="153"/>
      <c r="V163" s="153" t="str">
        <f>IF(ISBLANK(T163),"",Tabella2[[#This Row],[ACT STOP]]-Tabella2[[#This Row],[ACT START]])</f>
        <v/>
      </c>
      <c r="W163" s="104" t="s">
        <v>108</v>
      </c>
      <c r="X163" s="104" t="s">
        <v>143</v>
      </c>
      <c r="Y163" s="110"/>
      <c r="Z163" s="106"/>
      <c r="AA163" s="104"/>
      <c r="AB163" s="107"/>
      <c r="AC163" s="72">
        <v>0</v>
      </c>
      <c r="AH163" s="70"/>
      <c r="AI163" s="70"/>
      <c r="AJ163">
        <v>0</v>
      </c>
      <c r="AL163" s="70"/>
      <c r="BL163" t="s">
        <v>684</v>
      </c>
      <c r="BM163" s="135">
        <v>0</v>
      </c>
      <c r="BN163" s="136">
        <v>0</v>
      </c>
      <c r="BO163" s="101"/>
      <c r="BR163" s="109" t="str">
        <f t="shared" si="2"/>
        <v>SH-25-0152</v>
      </c>
      <c r="BS163" s="109" t="s">
        <v>339</v>
      </c>
      <c r="BT163" t="s">
        <v>108</v>
      </c>
      <c r="BU163" t="s">
        <v>685</v>
      </c>
    </row>
    <row r="164" spans="1:73" ht="78.75" hidden="1" customHeight="1">
      <c r="A164" s="103" t="s">
        <v>686</v>
      </c>
      <c r="B164" s="102">
        <v>45785</v>
      </c>
      <c r="C164" s="104">
        <f>_xlfn.ISOWEEKNUM(Tabella2[[#This Row],[Date]])</f>
        <v>19</v>
      </c>
      <c r="D164" s="104" t="s">
        <v>305</v>
      </c>
      <c r="E164" s="104" t="s">
        <v>284</v>
      </c>
      <c r="F164" s="104">
        <v>47</v>
      </c>
      <c r="G164" s="104" t="s">
        <v>284</v>
      </c>
      <c r="H164" s="105">
        <v>5</v>
      </c>
      <c r="I164" s="104"/>
      <c r="J164" s="104" t="s">
        <v>258</v>
      </c>
      <c r="K164" s="104" t="s">
        <v>78</v>
      </c>
      <c r="L164" s="104" t="s">
        <v>299</v>
      </c>
      <c r="M164" s="104" t="s">
        <v>386</v>
      </c>
      <c r="N164" s="104"/>
      <c r="O164" s="108" t="str">
        <f>A163</f>
        <v>12565</v>
      </c>
      <c r="P164" s="111" t="s">
        <v>391</v>
      </c>
      <c r="Q164" s="153">
        <v>0.58333333333333337</v>
      </c>
      <c r="R164" s="153">
        <v>0.625</v>
      </c>
      <c r="S164" s="153">
        <v>4.1666666666666657E-2</v>
      </c>
      <c r="T164" s="153"/>
      <c r="U164" s="153"/>
      <c r="V164" s="153" t="str">
        <f>IF(ISBLANK(T164),"",Tabella2[[#This Row],[ACT STOP]]-Tabella2[[#This Row],[ACT START]])</f>
        <v/>
      </c>
      <c r="W164" s="104" t="s">
        <v>108</v>
      </c>
      <c r="X164" s="104" t="s">
        <v>119</v>
      </c>
      <c r="Y164" s="180"/>
      <c r="Z164" s="106"/>
      <c r="AA164" s="104"/>
      <c r="AB164" s="107"/>
      <c r="AC164" s="72">
        <v>0</v>
      </c>
      <c r="AH164" s="70"/>
      <c r="AI164" s="70"/>
      <c r="AJ164">
        <v>0</v>
      </c>
      <c r="AL164" s="70"/>
      <c r="BL164" s="197" t="s">
        <v>687</v>
      </c>
      <c r="BM164" s="135">
        <v>0</v>
      </c>
      <c r="BN164" s="136">
        <v>0</v>
      </c>
      <c r="BO164" s="101"/>
      <c r="BR164" s="109" t="str">
        <f t="shared" si="2"/>
        <v>SH-25-0153</v>
      </c>
      <c r="BS164" s="109" t="s">
        <v>288</v>
      </c>
      <c r="BT164" t="s">
        <v>108</v>
      </c>
      <c r="BU164" t="s">
        <v>688</v>
      </c>
    </row>
    <row r="165" spans="1:73" hidden="1">
      <c r="A165" s="103" t="s">
        <v>689</v>
      </c>
      <c r="B165" s="102">
        <v>45670</v>
      </c>
      <c r="C165" s="104">
        <f>_xlfn.ISOWEEKNUM(Tabella2[[#This Row],[Date]])</f>
        <v>3</v>
      </c>
      <c r="D165" s="104" t="s">
        <v>195</v>
      </c>
      <c r="E165" s="104" t="s">
        <v>298</v>
      </c>
      <c r="F165" s="104"/>
      <c r="G165" s="104" t="s">
        <v>257</v>
      </c>
      <c r="H165" s="105">
        <v>9</v>
      </c>
      <c r="I165" s="104"/>
      <c r="J165" s="104" t="s">
        <v>258</v>
      </c>
      <c r="K165" s="104" t="s">
        <v>78</v>
      </c>
      <c r="L165" s="104" t="s">
        <v>299</v>
      </c>
      <c r="M165" s="104" t="s">
        <v>361</v>
      </c>
      <c r="N165" s="104"/>
      <c r="O165" s="108" t="str">
        <f>A1142</f>
        <v>13544</v>
      </c>
      <c r="P165" s="111" t="s">
        <v>300</v>
      </c>
      <c r="Q165" s="153">
        <v>0.4201388888888889</v>
      </c>
      <c r="R165" s="153">
        <v>0.46180555555555558</v>
      </c>
      <c r="S165" s="153">
        <v>4.1666666666666657E-2</v>
      </c>
      <c r="T165" s="153">
        <v>0.4375</v>
      </c>
      <c r="U165" s="153">
        <v>0.47222222222222221</v>
      </c>
      <c r="V165" s="153">
        <f>IF(ISBLANK(T165),"",Tabella2[[#This Row],[ACT STOP]]-Tabella2[[#This Row],[ACT START]])</f>
        <v>3.472222222222221E-2</v>
      </c>
      <c r="W165" s="104" t="s">
        <v>122</v>
      </c>
      <c r="X165" s="104" t="s">
        <v>91</v>
      </c>
      <c r="Y165" s="110"/>
      <c r="Z165" s="106"/>
      <c r="AA165" s="104"/>
      <c r="AB165" s="107"/>
      <c r="AC165" s="72">
        <v>1</v>
      </c>
      <c r="AH165" s="70"/>
      <c r="AI165" s="70"/>
      <c r="AJ165">
        <v>0</v>
      </c>
      <c r="AL165" s="70"/>
      <c r="BM165" s="135">
        <v>0.4375</v>
      </c>
      <c r="BN165" s="136">
        <v>0.47222222222222221</v>
      </c>
      <c r="BO165" s="101"/>
      <c r="BR165" s="109" t="str">
        <f t="shared" si="2"/>
        <v>SH-25-0154</v>
      </c>
      <c r="BS165" s="109" t="s">
        <v>318</v>
      </c>
      <c r="BT165" t="s">
        <v>122</v>
      </c>
      <c r="BU165" t="s">
        <v>302</v>
      </c>
    </row>
    <row r="166" spans="1:73" hidden="1">
      <c r="A166" s="103" t="s">
        <v>690</v>
      </c>
      <c r="B166" s="102">
        <v>45786</v>
      </c>
      <c r="C166" s="104">
        <f>_xlfn.ISOWEEKNUM(Tabella2[[#This Row],[Date]])</f>
        <v>19</v>
      </c>
      <c r="D166" s="104" t="s">
        <v>13714</v>
      </c>
      <c r="E166" s="104" t="s">
        <v>284</v>
      </c>
      <c r="F166" s="104">
        <v>48</v>
      </c>
      <c r="G166" s="104" t="s">
        <v>284</v>
      </c>
      <c r="H166" s="105">
        <v>22</v>
      </c>
      <c r="I166" s="104"/>
      <c r="J166" s="104" t="s">
        <v>258</v>
      </c>
      <c r="K166" s="104" t="s">
        <v>78</v>
      </c>
      <c r="L166" s="104" t="s">
        <v>299</v>
      </c>
      <c r="M166" s="104" t="s">
        <v>361</v>
      </c>
      <c r="N166" s="104"/>
      <c r="O166" s="106" t="str">
        <f>A2766</f>
        <v>15168</v>
      </c>
      <c r="P166" s="111" t="s">
        <v>691</v>
      </c>
      <c r="Q166" s="153">
        <v>0.47916666666666669</v>
      </c>
      <c r="R166" s="153">
        <v>0.52083333333333337</v>
      </c>
      <c r="S166" s="153">
        <v>4.1666666666666657E-2</v>
      </c>
      <c r="T166" s="153">
        <v>0.47916666666666669</v>
      </c>
      <c r="U166" s="153">
        <v>0.52083333333333337</v>
      </c>
      <c r="V166" s="153">
        <f>IF(ISBLANK(T166),"",Tabella2[[#This Row],[ACT STOP]]-Tabella2[[#This Row],[ACT START]])</f>
        <v>4.1666666666666685E-2</v>
      </c>
      <c r="W166" s="104" t="s">
        <v>92</v>
      </c>
      <c r="X166" s="104" t="s">
        <v>91</v>
      </c>
      <c r="Y166" s="110"/>
      <c r="Z166" s="106"/>
      <c r="AA166" s="104"/>
      <c r="AB166" s="107"/>
      <c r="AC166" s="72">
        <v>1</v>
      </c>
      <c r="AH166" s="70"/>
      <c r="AI166" s="70"/>
      <c r="AJ166">
        <v>0</v>
      </c>
      <c r="AL166" s="70"/>
      <c r="BM166" s="135">
        <v>0.47916666666666669</v>
      </c>
      <c r="BN166" s="136">
        <v>0.52083333333333337</v>
      </c>
      <c r="BO166" s="101"/>
      <c r="BR166" s="109" t="str">
        <f t="shared" si="2"/>
        <v>SH-25-0155</v>
      </c>
      <c r="BS166" s="109" t="s">
        <v>295</v>
      </c>
      <c r="BT166" t="s">
        <v>92</v>
      </c>
      <c r="BU166" t="s">
        <v>692</v>
      </c>
    </row>
    <row r="167" spans="1:73" ht="78.75" hidden="1" customHeight="1">
      <c r="A167" s="103" t="s">
        <v>693</v>
      </c>
      <c r="B167" s="102">
        <v>45670</v>
      </c>
      <c r="C167" s="104">
        <f>_xlfn.ISOWEEKNUM(Tabella2[[#This Row],[Date]])</f>
        <v>3</v>
      </c>
      <c r="D167" s="104" t="s">
        <v>195</v>
      </c>
      <c r="E167" s="104" t="s">
        <v>398</v>
      </c>
      <c r="F167" s="104"/>
      <c r="G167" s="104" t="s">
        <v>257</v>
      </c>
      <c r="H167" s="105">
        <v>1</v>
      </c>
      <c r="I167" s="104"/>
      <c r="J167" s="104" t="s">
        <v>258</v>
      </c>
      <c r="K167" s="104" t="s">
        <v>80</v>
      </c>
      <c r="L167" s="104" t="s">
        <v>299</v>
      </c>
      <c r="M167" s="104" t="s">
        <v>276</v>
      </c>
      <c r="N167" s="104"/>
      <c r="O167" s="108" t="str">
        <f>A31</f>
        <v>12433</v>
      </c>
      <c r="P167" s="111" t="s">
        <v>300</v>
      </c>
      <c r="Q167" s="153">
        <v>0.4201388888888889</v>
      </c>
      <c r="R167" s="153">
        <v>0.46180555555555558</v>
      </c>
      <c r="S167" s="153">
        <v>4.1666666666666657E-2</v>
      </c>
      <c r="T167" s="153" t="s">
        <v>336</v>
      </c>
      <c r="U167" s="153">
        <v>0.47222222222222221</v>
      </c>
      <c r="V167" s="153">
        <f>IF(ISBLANK(T167),"",Tabella2[[#This Row],[ACT STOP]]-Tabella2[[#This Row],[ACT START]])</f>
        <v>5.2083333333333315E-2</v>
      </c>
      <c r="W167" s="104" t="s">
        <v>122</v>
      </c>
      <c r="X167" s="104" t="s">
        <v>91</v>
      </c>
      <c r="Y167" s="110"/>
      <c r="Z167" s="106"/>
      <c r="AA167" s="104"/>
      <c r="AB167" s="107"/>
      <c r="AC167" s="72">
        <v>1</v>
      </c>
      <c r="AH167" s="70"/>
      <c r="AI167" s="70"/>
      <c r="AJ167">
        <v>0</v>
      </c>
      <c r="AL167" s="70"/>
      <c r="BM167" s="135" t="s">
        <v>336</v>
      </c>
      <c r="BN167" s="136">
        <v>0.47222222222222221</v>
      </c>
      <c r="BO167" s="101"/>
      <c r="BR167" s="109" t="str">
        <f t="shared" si="2"/>
        <v>SH-25-0156</v>
      </c>
      <c r="BS167" s="109" t="s">
        <v>332</v>
      </c>
      <c r="BT167" t="s">
        <v>122</v>
      </c>
      <c r="BU167" t="s">
        <v>399</v>
      </c>
    </row>
    <row r="168" spans="1:73" hidden="1">
      <c r="A168" s="103" t="s">
        <v>694</v>
      </c>
      <c r="B168" s="102">
        <v>45786</v>
      </c>
      <c r="C168" s="104">
        <f>_xlfn.ISOWEEKNUM(Tabella2[[#This Row],[Date]])</f>
        <v>19</v>
      </c>
      <c r="D168" s="104" t="s">
        <v>275</v>
      </c>
      <c r="E168" s="104" t="s">
        <v>256</v>
      </c>
      <c r="F168" s="104">
        <v>56</v>
      </c>
      <c r="G168" s="104" t="s">
        <v>257</v>
      </c>
      <c r="H168" s="105">
        <v>13</v>
      </c>
      <c r="I168" s="104" t="s">
        <v>258</v>
      </c>
      <c r="J168" s="104"/>
      <c r="K168" s="104" t="s">
        <v>75</v>
      </c>
      <c r="L168" s="104" t="s">
        <v>259</v>
      </c>
      <c r="M168" s="104" t="s">
        <v>276</v>
      </c>
      <c r="N168" s="104"/>
      <c r="O168" s="106"/>
      <c r="P168" s="111" t="s">
        <v>342</v>
      </c>
      <c r="Q168" s="153">
        <v>0.35416666666666669</v>
      </c>
      <c r="R168" s="153">
        <v>0.39583333333333331</v>
      </c>
      <c r="S168" s="153">
        <v>4.1666666666666657E-2</v>
      </c>
      <c r="T168" s="153">
        <v>0.35416666666666669</v>
      </c>
      <c r="U168" s="153">
        <v>0.39583333333333331</v>
      </c>
      <c r="V168" s="153">
        <f>IF(ISBLANK(T168),"",Tabella2[[#This Row],[ACT STOP]]-Tabella2[[#This Row],[ACT START]])</f>
        <v>4.166666666666663E-2</v>
      </c>
      <c r="W168" s="104" t="s">
        <v>92</v>
      </c>
      <c r="X168" s="104" t="s">
        <v>91</v>
      </c>
      <c r="Y168" s="110"/>
      <c r="Z168" s="106"/>
      <c r="AA168" s="104"/>
      <c r="AB168" s="107"/>
      <c r="AC168" s="72">
        <v>1</v>
      </c>
      <c r="AH168" s="70"/>
      <c r="AI168" s="70"/>
      <c r="AJ168">
        <v>0</v>
      </c>
      <c r="AL168" s="70"/>
      <c r="BL168" t="s">
        <v>695</v>
      </c>
      <c r="BM168" s="135">
        <v>0.35416666666666669</v>
      </c>
      <c r="BN168" s="136">
        <v>0.39583333333333331</v>
      </c>
      <c r="BO168" s="101"/>
      <c r="BR168" s="109" t="str">
        <f t="shared" si="2"/>
        <v>SH-25-0157</v>
      </c>
      <c r="BS168" s="109" t="s">
        <v>427</v>
      </c>
      <c r="BT168" t="s">
        <v>92</v>
      </c>
      <c r="BU168" t="s">
        <v>696</v>
      </c>
    </row>
    <row r="169" spans="1:73" hidden="1">
      <c r="A169" s="103" t="s">
        <v>697</v>
      </c>
      <c r="B169" s="102">
        <v>45789</v>
      </c>
      <c r="C169" s="104">
        <f>_xlfn.ISOWEEKNUM(Tabella2[[#This Row],[Date]])</f>
        <v>20</v>
      </c>
      <c r="D169" s="104" t="s">
        <v>698</v>
      </c>
      <c r="E169" s="104" t="s">
        <v>284</v>
      </c>
      <c r="F169" s="104">
        <v>50</v>
      </c>
      <c r="G169" s="104" t="s">
        <v>257</v>
      </c>
      <c r="H169" s="105">
        <v>4</v>
      </c>
      <c r="I169" s="104"/>
      <c r="J169" s="104" t="s">
        <v>258</v>
      </c>
      <c r="K169" s="104" t="s">
        <v>80</v>
      </c>
      <c r="L169" s="104" t="s">
        <v>299</v>
      </c>
      <c r="M169" s="104" t="s">
        <v>430</v>
      </c>
      <c r="N169" s="104"/>
      <c r="O169" s="108" t="str">
        <f>A2771</f>
        <v>15173</v>
      </c>
      <c r="P169" s="111" t="s">
        <v>691</v>
      </c>
      <c r="Q169" s="153">
        <v>0.25</v>
      </c>
      <c r="R169" s="153">
        <v>0.29166666666666669</v>
      </c>
      <c r="S169" s="153">
        <v>4.1666666666666657E-2</v>
      </c>
      <c r="T169" s="153" t="s">
        <v>605</v>
      </c>
      <c r="U169" s="153" t="s">
        <v>285</v>
      </c>
      <c r="V169" s="153">
        <f>IF(ISBLANK(T169),"",Tabella2[[#This Row],[ACT STOP]]-Tabella2[[#This Row],[ACT START]])</f>
        <v>4.1666666666666685E-2</v>
      </c>
      <c r="W169" s="104" t="s">
        <v>92</v>
      </c>
      <c r="X169" s="104" t="s">
        <v>91</v>
      </c>
      <c r="Y169" s="110"/>
      <c r="Z169" s="106"/>
      <c r="AA169" s="104"/>
      <c r="AB169" s="107"/>
      <c r="AC169" s="72">
        <v>1</v>
      </c>
      <c r="AH169" s="70"/>
      <c r="AI169" s="70"/>
      <c r="AJ169">
        <v>0</v>
      </c>
      <c r="AL169" s="70"/>
      <c r="BM169" s="135" t="s">
        <v>605</v>
      </c>
      <c r="BN169" s="136" t="s">
        <v>285</v>
      </c>
      <c r="BO169" s="101"/>
      <c r="BR169" s="109" t="str">
        <f t="shared" si="2"/>
        <v>SH-25-0158</v>
      </c>
      <c r="BS169" s="109" t="s">
        <v>699</v>
      </c>
      <c r="BT169" t="s">
        <v>92</v>
      </c>
      <c r="BU169" t="s">
        <v>700</v>
      </c>
    </row>
    <row r="170" spans="1:73" hidden="1">
      <c r="A170" s="103" t="s">
        <v>701</v>
      </c>
      <c r="B170" s="102">
        <v>45670</v>
      </c>
      <c r="C170" s="104">
        <f>_xlfn.ISOWEEKNUM(Tabella2[[#This Row],[Date]])</f>
        <v>3</v>
      </c>
      <c r="D170" s="104" t="s">
        <v>195</v>
      </c>
      <c r="E170" s="104" t="s">
        <v>398</v>
      </c>
      <c r="F170" s="104"/>
      <c r="G170" s="104" t="s">
        <v>257</v>
      </c>
      <c r="H170" s="105">
        <v>17</v>
      </c>
      <c r="I170" s="104"/>
      <c r="J170" s="104" t="s">
        <v>258</v>
      </c>
      <c r="K170" s="104" t="s">
        <v>78</v>
      </c>
      <c r="L170" s="104" t="s">
        <v>299</v>
      </c>
      <c r="M170" s="104" t="s">
        <v>361</v>
      </c>
      <c r="N170" s="104"/>
      <c r="O170" s="108" t="str">
        <f>A1144</f>
        <v>13546</v>
      </c>
      <c r="P170" s="111" t="s">
        <v>300</v>
      </c>
      <c r="Q170" s="153">
        <v>0.4826388888888889</v>
      </c>
      <c r="R170" s="153">
        <v>0.52430555555555558</v>
      </c>
      <c r="S170" s="153">
        <v>4.1666666666666657E-2</v>
      </c>
      <c r="T170" s="153">
        <v>0.4826388888888889</v>
      </c>
      <c r="U170" s="153">
        <v>0.52430555555555558</v>
      </c>
      <c r="V170" s="153">
        <f>IF(ISBLANK(T170),"",Tabella2[[#This Row],[ACT STOP]]-Tabella2[[#This Row],[ACT START]])</f>
        <v>4.1666666666666685E-2</v>
      </c>
      <c r="W170" s="104" t="s">
        <v>122</v>
      </c>
      <c r="X170" s="104" t="s">
        <v>91</v>
      </c>
      <c r="Y170" s="110"/>
      <c r="Z170" s="106"/>
      <c r="AA170" s="104"/>
      <c r="AB170" s="107"/>
      <c r="AC170" s="72">
        <v>1</v>
      </c>
      <c r="AH170" s="70"/>
      <c r="AI170" s="70"/>
      <c r="AJ170">
        <v>0</v>
      </c>
      <c r="AL170" s="70"/>
      <c r="BM170" s="135">
        <v>0.4826388888888889</v>
      </c>
      <c r="BN170" s="136">
        <v>0.52430555555555558</v>
      </c>
      <c r="BO170" s="101"/>
      <c r="BR170" s="109" t="str">
        <f t="shared" si="2"/>
        <v>SH-25-0159</v>
      </c>
      <c r="BS170" s="109" t="s">
        <v>393</v>
      </c>
      <c r="BT170" t="s">
        <v>122</v>
      </c>
      <c r="BU170" t="s">
        <v>399</v>
      </c>
    </row>
    <row r="171" spans="1:73" hidden="1">
      <c r="A171" s="103" t="s">
        <v>702</v>
      </c>
      <c r="B171" s="102">
        <v>45789</v>
      </c>
      <c r="C171" s="104">
        <f>_xlfn.ISOWEEKNUM(Tabella2[[#This Row],[Date]])</f>
        <v>20</v>
      </c>
      <c r="D171" s="104" t="s">
        <v>305</v>
      </c>
      <c r="E171" s="104" t="s">
        <v>284</v>
      </c>
      <c r="F171" s="104">
        <v>45</v>
      </c>
      <c r="G171" s="104" t="s">
        <v>284</v>
      </c>
      <c r="H171" s="105">
        <v>23</v>
      </c>
      <c r="I171" s="104"/>
      <c r="J171" s="104" t="s">
        <v>258</v>
      </c>
      <c r="K171" s="104" t="s">
        <v>79</v>
      </c>
      <c r="L171" s="104" t="s">
        <v>299</v>
      </c>
      <c r="M171" s="104" t="s">
        <v>386</v>
      </c>
      <c r="N171" s="104"/>
      <c r="O171" s="108" t="str">
        <f>A173</f>
        <v>12575</v>
      </c>
      <c r="P171" s="111" t="s">
        <v>391</v>
      </c>
      <c r="Q171" s="153" t="s">
        <v>511</v>
      </c>
      <c r="R171" s="153" t="s">
        <v>549</v>
      </c>
      <c r="S171" s="153">
        <v>4.1666666666666657E-2</v>
      </c>
      <c r="T171" s="153" t="s">
        <v>511</v>
      </c>
      <c r="U171" s="153" t="s">
        <v>549</v>
      </c>
      <c r="V171" s="153">
        <f>IF(ISBLANK(T171),"",Tabella2[[#This Row],[ACT STOP]]-Tabella2[[#This Row],[ACT START]])</f>
        <v>4.166666666666663E-2</v>
      </c>
      <c r="W171" s="104" t="s">
        <v>92</v>
      </c>
      <c r="X171" s="104" t="s">
        <v>91</v>
      </c>
      <c r="Y171" s="110"/>
      <c r="Z171" s="106"/>
      <c r="AA171" s="104"/>
      <c r="AB171" s="107"/>
      <c r="AC171" s="72">
        <v>1</v>
      </c>
      <c r="AH171" s="70"/>
      <c r="AI171" s="70"/>
      <c r="AJ171">
        <v>0</v>
      </c>
      <c r="AL171" s="70"/>
      <c r="BM171" s="135" t="s">
        <v>511</v>
      </c>
      <c r="BN171" s="136" t="s">
        <v>549</v>
      </c>
      <c r="BO171" s="101"/>
      <c r="BR171" s="109" t="str">
        <f t="shared" si="2"/>
        <v>SH-25-0160</v>
      </c>
      <c r="BS171" s="109" t="s">
        <v>358</v>
      </c>
      <c r="BT171" t="s">
        <v>92</v>
      </c>
      <c r="BU171" t="s">
        <v>685</v>
      </c>
    </row>
    <row r="172" spans="1:73" hidden="1">
      <c r="A172" s="103" t="s">
        <v>703</v>
      </c>
      <c r="B172" s="102">
        <v>45670</v>
      </c>
      <c r="C172" s="104">
        <f>_xlfn.ISOWEEKNUM(Tabella2[[#This Row],[Date]])</f>
        <v>3</v>
      </c>
      <c r="D172" s="104" t="s">
        <v>195</v>
      </c>
      <c r="E172" s="104" t="s">
        <v>398</v>
      </c>
      <c r="F172" s="104"/>
      <c r="G172" s="104" t="s">
        <v>257</v>
      </c>
      <c r="H172" s="105">
        <v>32</v>
      </c>
      <c r="I172" s="104"/>
      <c r="J172" s="104" t="s">
        <v>258</v>
      </c>
      <c r="K172" s="104" t="s">
        <v>80</v>
      </c>
      <c r="L172" s="104" t="s">
        <v>299</v>
      </c>
      <c r="M172" s="104" t="s">
        <v>361</v>
      </c>
      <c r="N172" s="104"/>
      <c r="O172" s="108" t="str">
        <f>A1145</f>
        <v>13547</v>
      </c>
      <c r="P172" s="111" t="s">
        <v>300</v>
      </c>
      <c r="Q172" s="153">
        <v>0.4826388888888889</v>
      </c>
      <c r="R172" s="153">
        <v>0.52430555555555558</v>
      </c>
      <c r="S172" s="153">
        <v>4.1666666666666657E-2</v>
      </c>
      <c r="T172" s="153">
        <v>0.4826388888888889</v>
      </c>
      <c r="U172" s="153">
        <v>0.52430555555555558</v>
      </c>
      <c r="V172" s="153">
        <f>IF(ISBLANK(T172),"",Tabella2[[#This Row],[ACT STOP]]-Tabella2[[#This Row],[ACT START]])</f>
        <v>4.1666666666666685E-2</v>
      </c>
      <c r="W172" s="104" t="s">
        <v>122</v>
      </c>
      <c r="X172" s="104" t="s">
        <v>91</v>
      </c>
      <c r="Y172" s="110" t="s">
        <v>704</v>
      </c>
      <c r="Z172" s="106"/>
      <c r="AA172" s="104"/>
      <c r="AB172" s="107"/>
      <c r="AC172" s="72">
        <v>1</v>
      </c>
      <c r="AH172" s="70"/>
      <c r="AI172" s="70"/>
      <c r="AJ172">
        <v>0</v>
      </c>
      <c r="AL172" s="70"/>
      <c r="BM172" s="135">
        <v>0.4826388888888889</v>
      </c>
      <c r="BN172" s="136">
        <v>0.52430555555555558</v>
      </c>
      <c r="BO172" s="101"/>
      <c r="BR172" s="109" t="str">
        <f t="shared" si="2"/>
        <v>SH-25-0161</v>
      </c>
      <c r="BS172" s="109" t="s">
        <v>356</v>
      </c>
      <c r="BT172" t="s">
        <v>122</v>
      </c>
      <c r="BU172" t="s">
        <v>399</v>
      </c>
    </row>
    <row r="173" spans="1:73" hidden="1">
      <c r="A173" s="103" t="s">
        <v>705</v>
      </c>
      <c r="B173" s="102">
        <v>45789</v>
      </c>
      <c r="C173" s="104">
        <f>_xlfn.ISOWEEKNUM(Tabella2[[#This Row],[Date]])</f>
        <v>20</v>
      </c>
      <c r="D173" s="104" t="s">
        <v>305</v>
      </c>
      <c r="E173" s="104" t="s">
        <v>284</v>
      </c>
      <c r="F173" s="104">
        <v>47</v>
      </c>
      <c r="G173" s="104" t="s">
        <v>257</v>
      </c>
      <c r="H173" s="105">
        <v>2</v>
      </c>
      <c r="I173" s="104"/>
      <c r="J173" s="104" t="s">
        <v>258</v>
      </c>
      <c r="K173" s="104" t="s">
        <v>78</v>
      </c>
      <c r="L173" s="104" t="s">
        <v>299</v>
      </c>
      <c r="M173" s="104" t="s">
        <v>386</v>
      </c>
      <c r="N173" s="104"/>
      <c r="O173" s="108" t="str">
        <f>A171</f>
        <v>12573</v>
      </c>
      <c r="P173" s="111" t="s">
        <v>391</v>
      </c>
      <c r="Q173" s="153">
        <v>0.5</v>
      </c>
      <c r="R173" s="153">
        <v>0.54166666666666663</v>
      </c>
      <c r="S173" s="153">
        <v>4.1666666666666657E-2</v>
      </c>
      <c r="T173" s="153">
        <v>0.5</v>
      </c>
      <c r="U173" s="153">
        <v>0.54166666666666663</v>
      </c>
      <c r="V173" s="153">
        <f>IF(ISBLANK(T173),"",Tabella2[[#This Row],[ACT STOP]]-Tabella2[[#This Row],[ACT START]])</f>
        <v>4.166666666666663E-2</v>
      </c>
      <c r="W173" s="104" t="s">
        <v>92</v>
      </c>
      <c r="X173" s="104" t="s">
        <v>91</v>
      </c>
      <c r="Y173" s="110"/>
      <c r="Z173" s="106"/>
      <c r="AA173" s="104"/>
      <c r="AB173" s="107"/>
      <c r="AC173" s="72">
        <v>1</v>
      </c>
      <c r="AH173" s="70"/>
      <c r="AI173" s="70"/>
      <c r="AJ173">
        <v>0</v>
      </c>
      <c r="AL173" s="70"/>
      <c r="BM173" s="135">
        <v>0.5</v>
      </c>
      <c r="BN173" s="136">
        <v>0.54166666666666663</v>
      </c>
      <c r="BO173" s="101"/>
      <c r="BR173" s="109" t="str">
        <f t="shared" si="2"/>
        <v>SH-25-0162</v>
      </c>
      <c r="BS173" s="109" t="s">
        <v>368</v>
      </c>
      <c r="BT173" t="s">
        <v>92</v>
      </c>
      <c r="BU173" t="s">
        <v>688</v>
      </c>
    </row>
    <row r="174" spans="1:73" ht="47.25" hidden="1" customHeight="1">
      <c r="A174" s="103" t="s">
        <v>706</v>
      </c>
      <c r="B174" s="102">
        <v>45670</v>
      </c>
      <c r="C174" s="104">
        <f>_xlfn.ISOWEEKNUM(Tabella2[[#This Row],[Date]])</f>
        <v>3</v>
      </c>
      <c r="D174" s="104" t="s">
        <v>370</v>
      </c>
      <c r="E174" s="104" t="s">
        <v>256</v>
      </c>
      <c r="F174" s="104">
        <v>52</v>
      </c>
      <c r="G174" s="104" t="s">
        <v>257</v>
      </c>
      <c r="H174" s="105">
        <v>9</v>
      </c>
      <c r="I174" s="104" t="s">
        <v>258</v>
      </c>
      <c r="J174" s="104"/>
      <c r="K174" s="104" t="s">
        <v>80</v>
      </c>
      <c r="L174" s="104" t="s">
        <v>299</v>
      </c>
      <c r="M174" s="104" t="s">
        <v>386</v>
      </c>
      <c r="N174" s="104"/>
      <c r="O174" s="108" t="str">
        <f>A1032</f>
        <v>13434</v>
      </c>
      <c r="P174" s="111" t="s">
        <v>565</v>
      </c>
      <c r="Q174" s="153" t="s">
        <v>315</v>
      </c>
      <c r="R174" s="153" t="s">
        <v>316</v>
      </c>
      <c r="S174" s="153">
        <v>4.1666666666666657E-2</v>
      </c>
      <c r="T174" s="153">
        <v>0.55902777777777779</v>
      </c>
      <c r="U174" s="153">
        <v>0.56944444444444442</v>
      </c>
      <c r="V174" s="153">
        <f>IF(ISBLANK(T174),"",Tabella2[[#This Row],[ACT STOP]]-Tabella2[[#This Row],[ACT START]])</f>
        <v>1.041666666666663E-2</v>
      </c>
      <c r="W174" s="104" t="s">
        <v>100</v>
      </c>
      <c r="X174" s="104" t="s">
        <v>113</v>
      </c>
      <c r="Y174" s="110" t="s">
        <v>707</v>
      </c>
      <c r="Z174" s="106"/>
      <c r="AA174" s="104"/>
      <c r="AB174" s="107"/>
      <c r="AC174" s="72">
        <v>0</v>
      </c>
      <c r="AH174" s="70"/>
      <c r="AI174" s="70"/>
      <c r="AJ174">
        <v>1</v>
      </c>
      <c r="AL174" s="70"/>
      <c r="BL174" t="s">
        <v>708</v>
      </c>
      <c r="BM174" s="135">
        <v>0.55902777777777779</v>
      </c>
      <c r="BN174" s="136">
        <v>0.56944444444444442</v>
      </c>
      <c r="BO174" s="101"/>
      <c r="BR174" s="109" t="str">
        <f t="shared" si="2"/>
        <v>SH-25-0163</v>
      </c>
      <c r="BS174" s="109" t="s">
        <v>318</v>
      </c>
      <c r="BT174" t="s">
        <v>100</v>
      </c>
      <c r="BU174" t="s">
        <v>656</v>
      </c>
    </row>
    <row r="175" spans="1:73" hidden="1">
      <c r="A175" s="103" t="s">
        <v>709</v>
      </c>
      <c r="B175" s="102">
        <v>45789</v>
      </c>
      <c r="C175" s="104">
        <f>_xlfn.ISOWEEKNUM(Tabella2[[#This Row],[Date]])</f>
        <v>20</v>
      </c>
      <c r="D175" s="104" t="s">
        <v>558</v>
      </c>
      <c r="E175" s="104" t="s">
        <v>284</v>
      </c>
      <c r="F175" s="104">
        <v>59</v>
      </c>
      <c r="G175" s="104" t="s">
        <v>257</v>
      </c>
      <c r="H175" s="105">
        <v>13</v>
      </c>
      <c r="I175" s="104"/>
      <c r="J175" s="104" t="s">
        <v>258</v>
      </c>
      <c r="K175" s="104" t="s">
        <v>75</v>
      </c>
      <c r="L175" s="104" t="s">
        <v>299</v>
      </c>
      <c r="M175" s="104" t="s">
        <v>328</v>
      </c>
      <c r="N175" s="104"/>
      <c r="O175" s="108" t="str">
        <f>A177</f>
        <v>12579</v>
      </c>
      <c r="P175" s="111" t="s">
        <v>710</v>
      </c>
      <c r="Q175" s="153" t="s">
        <v>511</v>
      </c>
      <c r="R175" s="153" t="s">
        <v>549</v>
      </c>
      <c r="S175" s="153">
        <v>4.1666666666666657E-2</v>
      </c>
      <c r="T175" s="153"/>
      <c r="U175" s="153"/>
      <c r="V175" s="153" t="str">
        <f>IF(ISBLANK(T175),"",Tabella2[[#This Row],[ACT STOP]]-Tabella2[[#This Row],[ACT START]])</f>
        <v/>
      </c>
      <c r="W175" s="104" t="s">
        <v>108</v>
      </c>
      <c r="X175" s="104" t="s">
        <v>119</v>
      </c>
      <c r="Y175" s="110"/>
      <c r="Z175" s="106"/>
      <c r="AA175" s="104"/>
      <c r="AB175" s="107"/>
      <c r="AC175" s="72">
        <v>0</v>
      </c>
      <c r="AH175" s="70"/>
      <c r="AI175" s="70"/>
      <c r="AJ175">
        <v>0</v>
      </c>
      <c r="AL175" s="70"/>
      <c r="BL175" s="181" t="s">
        <v>711</v>
      </c>
      <c r="BM175" s="135">
        <v>0</v>
      </c>
      <c r="BN175" s="136">
        <v>0</v>
      </c>
      <c r="BO175" s="101"/>
      <c r="BR175" s="109" t="str">
        <f t="shared" si="2"/>
        <v>SH-25-0164</v>
      </c>
      <c r="BS175" s="109" t="s">
        <v>427</v>
      </c>
      <c r="BT175" t="s">
        <v>108</v>
      </c>
      <c r="BU175" t="s">
        <v>712</v>
      </c>
    </row>
    <row r="176" spans="1:73" hidden="1">
      <c r="A176" s="103" t="s">
        <v>713</v>
      </c>
      <c r="B176" s="102">
        <v>45670</v>
      </c>
      <c r="C176" s="104">
        <f>_xlfn.ISOWEEKNUM(Tabella2[[#This Row],[Date]])</f>
        <v>3</v>
      </c>
      <c r="D176" s="104" t="s">
        <v>195</v>
      </c>
      <c r="E176" s="104" t="s">
        <v>398</v>
      </c>
      <c r="F176" s="104"/>
      <c r="G176" s="104" t="s">
        <v>284</v>
      </c>
      <c r="H176" s="105">
        <v>23</v>
      </c>
      <c r="I176" s="104"/>
      <c r="J176" s="104" t="s">
        <v>258</v>
      </c>
      <c r="K176" s="104" t="s">
        <v>78</v>
      </c>
      <c r="L176" s="104" t="s">
        <v>299</v>
      </c>
      <c r="M176" s="104" t="s">
        <v>361</v>
      </c>
      <c r="N176" s="104"/>
      <c r="O176" s="108" t="str">
        <f>A1147</f>
        <v>13549</v>
      </c>
      <c r="P176" s="111" t="s">
        <v>300</v>
      </c>
      <c r="Q176" s="153">
        <v>0.54513888888888884</v>
      </c>
      <c r="R176" s="153">
        <v>0.58680555555555558</v>
      </c>
      <c r="S176" s="153">
        <v>4.1666666666666657E-2</v>
      </c>
      <c r="T176" s="153">
        <v>0.54513888888888884</v>
      </c>
      <c r="U176" s="153">
        <v>0.58680555555555558</v>
      </c>
      <c r="V176" s="153">
        <f>IF(ISBLANK(T176),"",Tabella2[[#This Row],[ACT STOP]]-Tabella2[[#This Row],[ACT START]])</f>
        <v>4.1666666666666741E-2</v>
      </c>
      <c r="W176" s="104" t="s">
        <v>122</v>
      </c>
      <c r="X176" s="104" t="s">
        <v>91</v>
      </c>
      <c r="Y176" s="110"/>
      <c r="Z176" s="106"/>
      <c r="AA176" s="104"/>
      <c r="AB176" s="107"/>
      <c r="AC176" s="72">
        <v>1</v>
      </c>
      <c r="AH176" s="70"/>
      <c r="AI176" s="70"/>
      <c r="AJ176">
        <v>0</v>
      </c>
      <c r="AL176" s="70"/>
      <c r="BM176" s="135">
        <v>0.54513888888888884</v>
      </c>
      <c r="BN176" s="136">
        <v>0.58680555555555558</v>
      </c>
      <c r="BO176" s="101"/>
      <c r="BR176" s="109" t="str">
        <f t="shared" si="2"/>
        <v>SH-25-0165</v>
      </c>
      <c r="BS176" s="109" t="s">
        <v>358</v>
      </c>
      <c r="BT176" t="s">
        <v>122</v>
      </c>
      <c r="BU176" t="s">
        <v>399</v>
      </c>
    </row>
    <row r="177" spans="1:73" hidden="1">
      <c r="A177" s="103" t="s">
        <v>714</v>
      </c>
      <c r="B177" s="102">
        <v>45789</v>
      </c>
      <c r="C177" s="104">
        <f>_xlfn.ISOWEEKNUM(Tabella2[[#This Row],[Date]])</f>
        <v>20</v>
      </c>
      <c r="D177" s="104" t="s">
        <v>558</v>
      </c>
      <c r="E177" s="104" t="s">
        <v>284</v>
      </c>
      <c r="F177" s="104">
        <v>61</v>
      </c>
      <c r="G177" s="104" t="s">
        <v>257</v>
      </c>
      <c r="H177" s="105">
        <v>31</v>
      </c>
      <c r="I177" s="104"/>
      <c r="J177" s="104" t="s">
        <v>258</v>
      </c>
      <c r="K177" s="104" t="s">
        <v>77</v>
      </c>
      <c r="L177" s="104" t="s">
        <v>299</v>
      </c>
      <c r="M177" s="104" t="s">
        <v>328</v>
      </c>
      <c r="N177" s="104"/>
      <c r="O177" s="108" t="str">
        <f>A175</f>
        <v>12577</v>
      </c>
      <c r="P177" s="111" t="s">
        <v>710</v>
      </c>
      <c r="Q177" s="153">
        <v>0.5</v>
      </c>
      <c r="R177" s="153">
        <v>0.54166666666666663</v>
      </c>
      <c r="S177" s="153">
        <v>4.1666666666666657E-2</v>
      </c>
      <c r="T177" s="153"/>
      <c r="U177" s="153"/>
      <c r="V177" s="153" t="str">
        <f>IF(ISBLANK(T177),"",Tabella2[[#This Row],[ACT STOP]]-Tabella2[[#This Row],[ACT START]])</f>
        <v/>
      </c>
      <c r="W177" s="104" t="s">
        <v>108</v>
      </c>
      <c r="X177" s="104" t="s">
        <v>119</v>
      </c>
      <c r="Y177" s="110"/>
      <c r="Z177" s="106"/>
      <c r="AA177" s="104"/>
      <c r="AB177" s="107"/>
      <c r="AC177" s="72">
        <v>0</v>
      </c>
      <c r="AH177" s="70"/>
      <c r="AI177" s="70"/>
      <c r="AJ177">
        <v>0</v>
      </c>
      <c r="AL177" s="70"/>
      <c r="BL177" s="181" t="s">
        <v>711</v>
      </c>
      <c r="BM177" s="135">
        <v>0</v>
      </c>
      <c r="BN177" s="136">
        <v>0</v>
      </c>
      <c r="BO177" s="101"/>
      <c r="BR177" s="109" t="str">
        <f t="shared" si="2"/>
        <v>SH-25-0166</v>
      </c>
      <c r="BS177" s="109" t="s">
        <v>345</v>
      </c>
      <c r="BT177" t="s">
        <v>108</v>
      </c>
      <c r="BU177" t="s">
        <v>715</v>
      </c>
    </row>
    <row r="178" spans="1:73" hidden="1">
      <c r="A178" s="103" t="s">
        <v>716</v>
      </c>
      <c r="B178" s="102">
        <v>45790</v>
      </c>
      <c r="C178" s="104">
        <f>_xlfn.ISOWEEKNUM(Tabella2[[#This Row],[Date]])</f>
        <v>20</v>
      </c>
      <c r="D178" s="104" t="s">
        <v>558</v>
      </c>
      <c r="E178" s="104" t="s">
        <v>284</v>
      </c>
      <c r="F178" s="104">
        <v>59</v>
      </c>
      <c r="G178" s="104" t="s">
        <v>257</v>
      </c>
      <c r="H178" s="105">
        <v>6</v>
      </c>
      <c r="I178" s="104"/>
      <c r="J178" s="104" t="s">
        <v>258</v>
      </c>
      <c r="K178" s="104" t="s">
        <v>75</v>
      </c>
      <c r="L178" s="104" t="s">
        <v>299</v>
      </c>
      <c r="M178" s="104" t="s">
        <v>328</v>
      </c>
      <c r="N178" s="104"/>
      <c r="O178" s="108" t="str">
        <f>A179</f>
        <v>12581</v>
      </c>
      <c r="P178" s="111" t="s">
        <v>710</v>
      </c>
      <c r="Q178" s="153" t="s">
        <v>617</v>
      </c>
      <c r="R178" s="153" t="s">
        <v>525</v>
      </c>
      <c r="S178" s="153">
        <v>4.1666666666666657E-2</v>
      </c>
      <c r="T178" s="153">
        <v>0.3125</v>
      </c>
      <c r="U178" s="153">
        <v>0.35416666666666669</v>
      </c>
      <c r="V178" s="153">
        <f>IF(ISBLANK(T178),"",Tabella2[[#This Row],[ACT STOP]]-Tabella2[[#This Row],[ACT START]])</f>
        <v>4.1666666666666685E-2</v>
      </c>
      <c r="W178" s="104" t="s">
        <v>92</v>
      </c>
      <c r="X178" s="104" t="s">
        <v>91</v>
      </c>
      <c r="Y178" s="110" t="s">
        <v>717</v>
      </c>
      <c r="Z178" s="106"/>
      <c r="AA178" s="104"/>
      <c r="AB178" s="107"/>
      <c r="AC178" s="72">
        <v>1</v>
      </c>
      <c r="AH178" s="70"/>
      <c r="AI178" s="70"/>
      <c r="AJ178">
        <v>0</v>
      </c>
      <c r="AL178" s="70"/>
      <c r="BL178" s="195"/>
      <c r="BM178" s="135">
        <v>0.3125</v>
      </c>
      <c r="BN178" s="136">
        <v>0.35416666666666669</v>
      </c>
      <c r="BO178" s="101"/>
      <c r="BR178" s="109" t="str">
        <f t="shared" si="2"/>
        <v>SH-25-0167</v>
      </c>
      <c r="BS178" s="109" t="s">
        <v>379</v>
      </c>
      <c r="BT178" t="s">
        <v>92</v>
      </c>
      <c r="BU178" t="s">
        <v>712</v>
      </c>
    </row>
    <row r="179" spans="1:73" hidden="1">
      <c r="A179" s="103" t="s">
        <v>718</v>
      </c>
      <c r="B179" s="102">
        <v>45790</v>
      </c>
      <c r="C179" s="104">
        <f>_xlfn.ISOWEEKNUM(Tabella2[[#This Row],[Date]])</f>
        <v>20</v>
      </c>
      <c r="D179" s="104" t="s">
        <v>558</v>
      </c>
      <c r="E179" s="104" t="s">
        <v>284</v>
      </c>
      <c r="F179" s="104">
        <v>61</v>
      </c>
      <c r="G179" s="104" t="s">
        <v>257</v>
      </c>
      <c r="H179" s="105">
        <v>9</v>
      </c>
      <c r="I179" s="104"/>
      <c r="J179" s="104" t="s">
        <v>258</v>
      </c>
      <c r="K179" s="104" t="s">
        <v>77</v>
      </c>
      <c r="L179" s="104" t="s">
        <v>299</v>
      </c>
      <c r="M179" s="104" t="s">
        <v>328</v>
      </c>
      <c r="N179" s="104"/>
      <c r="O179" s="108" t="str">
        <f>A178</f>
        <v>12580</v>
      </c>
      <c r="P179" s="111" t="s">
        <v>710</v>
      </c>
      <c r="Q179" s="153">
        <v>0.3125</v>
      </c>
      <c r="R179" s="153">
        <v>0.35416666666666669</v>
      </c>
      <c r="S179" s="153">
        <v>4.1666666666666657E-2</v>
      </c>
      <c r="T179" s="153">
        <v>0.3125</v>
      </c>
      <c r="U179" s="153">
        <v>0.35416666666666669</v>
      </c>
      <c r="V179" s="153">
        <f>IF(ISBLANK(T179),"",Tabella2[[#This Row],[ACT STOP]]-Tabella2[[#This Row],[ACT START]])</f>
        <v>4.1666666666666685E-2</v>
      </c>
      <c r="W179" s="104" t="s">
        <v>92</v>
      </c>
      <c r="X179" s="104" t="s">
        <v>91</v>
      </c>
      <c r="Y179" s="110" t="s">
        <v>719</v>
      </c>
      <c r="Z179" s="106"/>
      <c r="AA179" s="104"/>
      <c r="AB179" s="107"/>
      <c r="AC179" s="72">
        <v>1</v>
      </c>
      <c r="AH179" s="70"/>
      <c r="AI179" s="70"/>
      <c r="AJ179">
        <v>0</v>
      </c>
      <c r="AL179" s="70"/>
      <c r="BM179" s="135">
        <v>0.3125</v>
      </c>
      <c r="BN179" s="136">
        <v>0.35416666666666669</v>
      </c>
      <c r="BO179" s="101"/>
      <c r="BR179" s="109" t="str">
        <f t="shared" si="2"/>
        <v>SH-25-0168</v>
      </c>
      <c r="BS179" s="109" t="s">
        <v>318</v>
      </c>
      <c r="BT179" t="s">
        <v>92</v>
      </c>
      <c r="BU179" t="s">
        <v>715</v>
      </c>
    </row>
    <row r="180" spans="1:73" hidden="1">
      <c r="A180" s="103" t="s">
        <v>720</v>
      </c>
      <c r="B180" s="102">
        <v>45670</v>
      </c>
      <c r="C180" s="104">
        <f>_xlfn.ISOWEEKNUM(Tabella2[[#This Row],[Date]])</f>
        <v>3</v>
      </c>
      <c r="D180" s="104" t="s">
        <v>195</v>
      </c>
      <c r="E180" s="104" t="s">
        <v>298</v>
      </c>
      <c r="F180" s="104"/>
      <c r="G180" s="104" t="s">
        <v>257</v>
      </c>
      <c r="H180" s="105">
        <v>2</v>
      </c>
      <c r="I180" s="104"/>
      <c r="J180" s="104" t="s">
        <v>258</v>
      </c>
      <c r="K180" s="104" t="s">
        <v>78</v>
      </c>
      <c r="L180" s="104" t="s">
        <v>299</v>
      </c>
      <c r="M180" s="104" t="s">
        <v>361</v>
      </c>
      <c r="N180" s="104"/>
      <c r="O180" s="108" t="str">
        <f>A1150</f>
        <v>13552</v>
      </c>
      <c r="P180" s="111" t="s">
        <v>300</v>
      </c>
      <c r="Q180" s="153">
        <v>0.60763888888888884</v>
      </c>
      <c r="R180" s="153">
        <v>0.64930555555555558</v>
      </c>
      <c r="S180" s="153" t="s">
        <v>84</v>
      </c>
      <c r="T180" s="153">
        <v>0.60763888888888884</v>
      </c>
      <c r="U180" s="153">
        <v>0.64236111111111116</v>
      </c>
      <c r="V180" s="153">
        <f>IF(ISBLANK(T180),"",Tabella2[[#This Row],[ACT STOP]]-Tabella2[[#This Row],[ACT START]])</f>
        <v>3.4722222222222321E-2</v>
      </c>
      <c r="W180" s="104" t="s">
        <v>122</v>
      </c>
      <c r="X180" s="104" t="s">
        <v>91</v>
      </c>
      <c r="Y180" s="110"/>
      <c r="Z180" s="106"/>
      <c r="AA180" s="104"/>
      <c r="AB180" s="107"/>
      <c r="AC180" s="72">
        <v>1</v>
      </c>
      <c r="AH180" s="70"/>
      <c r="AI180" s="70"/>
      <c r="AJ180">
        <v>0</v>
      </c>
      <c r="AL180" s="70"/>
      <c r="BM180" s="135">
        <v>0.60763888888888884</v>
      </c>
      <c r="BN180" s="136">
        <v>0.64236111111111116</v>
      </c>
      <c r="BO180" s="101"/>
      <c r="BR180" s="109" t="str">
        <f t="shared" si="2"/>
        <v>SH-25-0169</v>
      </c>
      <c r="BS180" s="109" t="s">
        <v>368</v>
      </c>
      <c r="BT180" t="s">
        <v>122</v>
      </c>
      <c r="BU180" t="s">
        <v>302</v>
      </c>
    </row>
    <row r="181" spans="1:73" hidden="1">
      <c r="A181" s="103" t="s">
        <v>721</v>
      </c>
      <c r="B181" s="102">
        <v>45790</v>
      </c>
      <c r="C181" s="104">
        <f>_xlfn.ISOWEEKNUM(Tabella2[[#This Row],[Date]])</f>
        <v>20</v>
      </c>
      <c r="D181" s="104" t="s">
        <v>722</v>
      </c>
      <c r="E181" s="104" t="s">
        <v>327</v>
      </c>
      <c r="F181" s="104">
        <v>82</v>
      </c>
      <c r="G181" s="104" t="s">
        <v>257</v>
      </c>
      <c r="H181" s="105">
        <v>9</v>
      </c>
      <c r="I181" s="104" t="s">
        <v>258</v>
      </c>
      <c r="J181" s="104"/>
      <c r="K181" s="104" t="s">
        <v>75</v>
      </c>
      <c r="L181" s="104" t="s">
        <v>259</v>
      </c>
      <c r="M181" s="104" t="s">
        <v>276</v>
      </c>
      <c r="N181" s="104"/>
      <c r="O181" s="106"/>
      <c r="P181" s="111" t="s">
        <v>723</v>
      </c>
      <c r="Q181" s="153" t="s">
        <v>272</v>
      </c>
      <c r="R181" s="153" t="s">
        <v>576</v>
      </c>
      <c r="S181" s="153">
        <v>4.1666666666666657E-2</v>
      </c>
      <c r="T181" s="153">
        <v>0.59027777777777779</v>
      </c>
      <c r="U181" s="153">
        <v>0.61111111111111116</v>
      </c>
      <c r="V181" s="153">
        <f>IF(ISBLANK(T181),"",Tabella2[[#This Row],[ACT STOP]]-Tabella2[[#This Row],[ACT START]])</f>
        <v>2.083333333333337E-2</v>
      </c>
      <c r="W181" s="104" t="s">
        <v>92</v>
      </c>
      <c r="X181" s="104" t="s">
        <v>91</v>
      </c>
      <c r="Y181" s="110"/>
      <c r="Z181" s="106"/>
      <c r="AA181" s="104"/>
      <c r="AB181" s="107"/>
      <c r="AC181" s="72">
        <v>1</v>
      </c>
      <c r="AH181" s="70"/>
      <c r="AI181" s="70"/>
      <c r="AJ181">
        <v>0</v>
      </c>
      <c r="AL181" s="70"/>
      <c r="BM181" s="135">
        <v>0.59027777777777779</v>
      </c>
      <c r="BN181" s="136">
        <v>0.61111111111111116</v>
      </c>
      <c r="BO181" s="101">
        <v>2.0833333333333329E-2</v>
      </c>
      <c r="BQ181" t="s">
        <v>94</v>
      </c>
      <c r="BR181" s="109" t="str">
        <f t="shared" si="2"/>
        <v>SH-25-0170</v>
      </c>
      <c r="BS181" s="109" t="s">
        <v>318</v>
      </c>
      <c r="BT181" t="s">
        <v>92</v>
      </c>
      <c r="BU181" t="s">
        <v>724</v>
      </c>
    </row>
    <row r="182" spans="1:73" hidden="1">
      <c r="A182" s="103" t="s">
        <v>725</v>
      </c>
      <c r="B182" s="102">
        <v>45670</v>
      </c>
      <c r="C182" s="104">
        <f>_xlfn.ISOWEEKNUM(Tabella2[[#This Row],[Date]])</f>
        <v>3</v>
      </c>
      <c r="D182" s="104" t="s">
        <v>195</v>
      </c>
      <c r="E182" s="104" t="s">
        <v>398</v>
      </c>
      <c r="F182" s="104"/>
      <c r="G182" s="104" t="s">
        <v>257</v>
      </c>
      <c r="H182" s="105">
        <v>12</v>
      </c>
      <c r="I182" s="104"/>
      <c r="J182" s="104" t="s">
        <v>258</v>
      </c>
      <c r="K182" s="104" t="s">
        <v>80</v>
      </c>
      <c r="L182" s="104" t="s">
        <v>259</v>
      </c>
      <c r="M182" s="104" t="s">
        <v>361</v>
      </c>
      <c r="N182" s="104"/>
      <c r="O182" s="106"/>
      <c r="P182" s="111" t="s">
        <v>300</v>
      </c>
      <c r="Q182" s="153">
        <v>0.60763888888888884</v>
      </c>
      <c r="R182" s="153">
        <v>0.64930555555555558</v>
      </c>
      <c r="S182" s="153">
        <v>4.1666666666666657E-2</v>
      </c>
      <c r="T182" s="153"/>
      <c r="U182" s="153"/>
      <c r="V182" s="153" t="str">
        <f>IF(ISBLANK(T182),"",Tabella2[[#This Row],[ACT STOP]]-Tabella2[[#This Row],[ACT START]])</f>
        <v/>
      </c>
      <c r="W182" s="104" t="s">
        <v>133</v>
      </c>
      <c r="X182" s="104" t="s">
        <v>97</v>
      </c>
      <c r="Y182" s="110"/>
      <c r="Z182" s="106"/>
      <c r="AA182" s="104"/>
      <c r="AB182" s="107"/>
      <c r="AC182" s="72">
        <v>0</v>
      </c>
      <c r="AH182" s="70"/>
      <c r="AI182" s="70"/>
      <c r="AJ182">
        <v>0</v>
      </c>
      <c r="AL182" s="70"/>
      <c r="BL182" t="s">
        <v>363</v>
      </c>
      <c r="BM182" s="135">
        <v>0</v>
      </c>
      <c r="BN182" s="136">
        <v>0</v>
      </c>
      <c r="BO182" s="101"/>
      <c r="BR182" s="109" t="str">
        <f t="shared" si="2"/>
        <v>SH-25-0171</v>
      </c>
      <c r="BS182" s="109" t="s">
        <v>266</v>
      </c>
      <c r="BT182" t="s">
        <v>133</v>
      </c>
      <c r="BU182" t="s">
        <v>399</v>
      </c>
    </row>
    <row r="183" spans="1:73" hidden="1">
      <c r="A183" s="103" t="s">
        <v>726</v>
      </c>
      <c r="B183" s="102">
        <v>45791</v>
      </c>
      <c r="C183" s="104">
        <f>_xlfn.ISOWEEKNUM(Tabella2[[#This Row],[Date]])</f>
        <v>20</v>
      </c>
      <c r="D183" s="104" t="s">
        <v>722</v>
      </c>
      <c r="E183" s="104" t="s">
        <v>327</v>
      </c>
      <c r="F183" s="104">
        <v>76</v>
      </c>
      <c r="G183" s="104" t="s">
        <v>257</v>
      </c>
      <c r="H183" s="105">
        <v>6</v>
      </c>
      <c r="I183" s="104" t="s">
        <v>258</v>
      </c>
      <c r="J183" s="104"/>
      <c r="K183" s="104" t="s">
        <v>77</v>
      </c>
      <c r="L183" s="104" t="s">
        <v>259</v>
      </c>
      <c r="M183" s="104" t="s">
        <v>276</v>
      </c>
      <c r="N183" s="104"/>
      <c r="O183" s="106"/>
      <c r="P183" s="111" t="s">
        <v>727</v>
      </c>
      <c r="Q183" s="153" t="s">
        <v>511</v>
      </c>
      <c r="R183" s="153" t="s">
        <v>549</v>
      </c>
      <c r="S183" s="153">
        <v>4.1666666666666657E-2</v>
      </c>
      <c r="T183" s="153">
        <v>0.51388888888888884</v>
      </c>
      <c r="U183" s="153">
        <v>0.54861111111111116</v>
      </c>
      <c r="V183" s="153">
        <f>IF(ISBLANK(T183),"",Tabella2[[#This Row],[ACT STOP]]-Tabella2[[#This Row],[ACT START]])</f>
        <v>3.4722222222222321E-2</v>
      </c>
      <c r="W183" s="104" t="s">
        <v>92</v>
      </c>
      <c r="X183" s="104" t="s">
        <v>91</v>
      </c>
      <c r="Y183" s="110" t="s">
        <v>728</v>
      </c>
      <c r="Z183" s="106" t="s">
        <v>729</v>
      </c>
      <c r="AA183" s="104">
        <v>0.5</v>
      </c>
      <c r="AB183" s="107">
        <v>0.51041666666666663</v>
      </c>
      <c r="AF183" t="s">
        <v>730</v>
      </c>
      <c r="AG183" t="s">
        <v>379</v>
      </c>
      <c r="AH183" s="70"/>
      <c r="AI183" s="70"/>
      <c r="AL183" s="70"/>
      <c r="BM183" s="135">
        <v>0.51388888888888884</v>
      </c>
      <c r="BN183" s="136">
        <v>0.54861111111111116</v>
      </c>
      <c r="BO183" s="101">
        <v>1.388888888888889E-2</v>
      </c>
      <c r="BQ183" t="s">
        <v>94</v>
      </c>
      <c r="BR183" s="109" t="str">
        <f t="shared" si="2"/>
        <v>SH-25-0172</v>
      </c>
      <c r="BS183" s="109" t="s">
        <v>379</v>
      </c>
      <c r="BT183" t="s">
        <v>92</v>
      </c>
      <c r="BU183" t="s">
        <v>731</v>
      </c>
    </row>
    <row r="184" spans="1:73" hidden="1">
      <c r="A184" s="103" t="s">
        <v>732</v>
      </c>
      <c r="B184" s="102">
        <v>45792</v>
      </c>
      <c r="C184" s="104">
        <f>_xlfn.ISOWEEKNUM(Tabella2[[#This Row],[Date]])</f>
        <v>20</v>
      </c>
      <c r="D184" s="104" t="s">
        <v>275</v>
      </c>
      <c r="E184" s="104" t="s">
        <v>256</v>
      </c>
      <c r="F184" s="104">
        <v>56</v>
      </c>
      <c r="G184" s="104" t="s">
        <v>257</v>
      </c>
      <c r="H184" s="105">
        <v>5</v>
      </c>
      <c r="I184" s="104" t="s">
        <v>258</v>
      </c>
      <c r="J184" s="104"/>
      <c r="K184" s="104" t="s">
        <v>79</v>
      </c>
      <c r="L184" s="104" t="s">
        <v>299</v>
      </c>
      <c r="M184" s="104" t="s">
        <v>276</v>
      </c>
      <c r="N184" s="104"/>
      <c r="O184" s="108" t="str">
        <f>A776</f>
        <v>13178</v>
      </c>
      <c r="P184" s="111" t="s">
        <v>733</v>
      </c>
      <c r="Q184" s="153" t="s">
        <v>605</v>
      </c>
      <c r="R184" s="153" t="s">
        <v>285</v>
      </c>
      <c r="S184" s="153">
        <v>4.1666666666666657E-2</v>
      </c>
      <c r="T184" s="153"/>
      <c r="U184" s="153"/>
      <c r="V184" s="153" t="str">
        <f>IF(ISBLANK(T184),"",Tabella2[[#This Row],[ACT STOP]]-Tabella2[[#This Row],[ACT START]])</f>
        <v/>
      </c>
      <c r="W184" s="104" t="s">
        <v>108</v>
      </c>
      <c r="X184" s="104" t="s">
        <v>119</v>
      </c>
      <c r="Y184" s="110"/>
      <c r="Z184" s="106"/>
      <c r="AA184" s="104"/>
      <c r="AB184" s="107"/>
      <c r="AC184" s="72">
        <v>0</v>
      </c>
      <c r="AH184" s="70"/>
      <c r="AI184" s="70"/>
      <c r="AJ184">
        <v>0</v>
      </c>
      <c r="AL184" s="70"/>
      <c r="BL184" t="s">
        <v>734</v>
      </c>
      <c r="BM184" s="135">
        <v>0</v>
      </c>
      <c r="BN184" s="136">
        <v>0</v>
      </c>
      <c r="BO184" s="101"/>
      <c r="BR184" s="109" t="str">
        <f t="shared" si="2"/>
        <v>SH-25-0173</v>
      </c>
      <c r="BS184" s="109" t="s">
        <v>416</v>
      </c>
      <c r="BT184" t="s">
        <v>108</v>
      </c>
      <c r="BU184" t="s">
        <v>735</v>
      </c>
    </row>
    <row r="185" spans="1:73" hidden="1">
      <c r="A185" s="103" t="s">
        <v>736</v>
      </c>
      <c r="B185" s="102">
        <v>45796</v>
      </c>
      <c r="C185" s="104">
        <f>_xlfn.ISOWEEKNUM(Tabella2[[#This Row],[Date]])</f>
        <v>21</v>
      </c>
      <c r="D185" s="104" t="s">
        <v>275</v>
      </c>
      <c r="E185" s="104" t="s">
        <v>256</v>
      </c>
      <c r="F185" s="104">
        <v>56</v>
      </c>
      <c r="G185" s="104" t="s">
        <v>257</v>
      </c>
      <c r="H185" s="105">
        <v>17</v>
      </c>
      <c r="I185" s="104" t="s">
        <v>258</v>
      </c>
      <c r="J185" s="104"/>
      <c r="K185" s="104" t="s">
        <v>79</v>
      </c>
      <c r="L185" s="104" t="s">
        <v>299</v>
      </c>
      <c r="M185" s="104" t="s">
        <v>276</v>
      </c>
      <c r="N185" s="104"/>
      <c r="O185" s="108" t="str">
        <f>A798</f>
        <v>13200</v>
      </c>
      <c r="P185" s="111" t="s">
        <v>733</v>
      </c>
      <c r="Q185" s="153" t="s">
        <v>511</v>
      </c>
      <c r="R185" s="153" t="s">
        <v>549</v>
      </c>
      <c r="S185" s="153">
        <v>4.1666666666666657E-2</v>
      </c>
      <c r="T185" s="153" t="s">
        <v>511</v>
      </c>
      <c r="U185" s="153" t="s">
        <v>549</v>
      </c>
      <c r="V185" s="153">
        <f>IF(ISBLANK(T185),"",Tabella2[[#This Row],[ACT STOP]]-Tabella2[[#This Row],[ACT START]])</f>
        <v>4.166666666666663E-2</v>
      </c>
      <c r="W185" s="104" t="s">
        <v>92</v>
      </c>
      <c r="X185" s="104" t="s">
        <v>91</v>
      </c>
      <c r="Y185" s="110"/>
      <c r="Z185" s="106"/>
      <c r="AA185" s="104"/>
      <c r="AB185" s="107"/>
      <c r="AC185" s="72">
        <v>1</v>
      </c>
      <c r="AH185" s="70"/>
      <c r="AI185" s="70"/>
      <c r="AJ185">
        <v>0</v>
      </c>
      <c r="AL185" s="70"/>
      <c r="BM185" s="135" t="s">
        <v>511</v>
      </c>
      <c r="BN185" s="136" t="s">
        <v>549</v>
      </c>
      <c r="BO185" s="101"/>
      <c r="BR185" s="109" t="str">
        <f t="shared" si="2"/>
        <v>SH-25-0174</v>
      </c>
      <c r="BS185" s="109" t="s">
        <v>393</v>
      </c>
      <c r="BT185" t="s">
        <v>92</v>
      </c>
      <c r="BU185" t="s">
        <v>735</v>
      </c>
    </row>
    <row r="186" spans="1:73" hidden="1">
      <c r="A186" s="103" t="s">
        <v>737</v>
      </c>
      <c r="B186" s="102">
        <v>45796</v>
      </c>
      <c r="C186" s="104">
        <f>_xlfn.ISOWEEKNUM(Tabella2[[#This Row],[Date]])</f>
        <v>21</v>
      </c>
      <c r="D186" s="104" t="s">
        <v>722</v>
      </c>
      <c r="E186" s="104" t="s">
        <v>327</v>
      </c>
      <c r="F186" s="104">
        <v>79</v>
      </c>
      <c r="G186" s="104" t="s">
        <v>257</v>
      </c>
      <c r="H186" s="105">
        <v>1</v>
      </c>
      <c r="I186" s="104" t="s">
        <v>258</v>
      </c>
      <c r="J186" s="104"/>
      <c r="K186" s="104" t="s">
        <v>77</v>
      </c>
      <c r="L186" s="104" t="s">
        <v>259</v>
      </c>
      <c r="M186" s="104" t="s">
        <v>276</v>
      </c>
      <c r="N186" s="104"/>
      <c r="O186" s="106"/>
      <c r="P186" s="111" t="s">
        <v>738</v>
      </c>
      <c r="Q186" s="153" t="s">
        <v>631</v>
      </c>
      <c r="R186" s="153" t="s">
        <v>498</v>
      </c>
      <c r="S186" s="153">
        <v>4.1666666666666657E-2</v>
      </c>
      <c r="T186" s="153">
        <v>0.375</v>
      </c>
      <c r="U186" s="153">
        <v>0.41666666666666669</v>
      </c>
      <c r="V186" s="153">
        <f>IF(ISBLANK(T186),"",Tabella2[[#This Row],[ACT STOP]]-Tabella2[[#This Row],[ACT START]])</f>
        <v>4.1666666666666685E-2</v>
      </c>
      <c r="W186" s="104" t="s">
        <v>92</v>
      </c>
      <c r="X186" s="104" t="s">
        <v>91</v>
      </c>
      <c r="Y186" s="110"/>
      <c r="Z186" s="106"/>
      <c r="AA186" s="104">
        <v>0.375</v>
      </c>
      <c r="AB186" s="107">
        <v>0.41666666666666669</v>
      </c>
      <c r="AF186" t="e">
        <v>#VALUE!</v>
      </c>
      <c r="AG186" t="s">
        <v>332</v>
      </c>
      <c r="AH186" s="70"/>
      <c r="AI186" s="70"/>
      <c r="AJ186">
        <v>0</v>
      </c>
      <c r="AL186" s="70"/>
      <c r="BL186" t="s">
        <v>739</v>
      </c>
      <c r="BM186" s="135">
        <v>0.375</v>
      </c>
      <c r="BN186" s="136">
        <v>0.41666666666666669</v>
      </c>
      <c r="BO186" s="101"/>
      <c r="BR186" s="109" t="str">
        <f t="shared" si="2"/>
        <v>SH-25-0175</v>
      </c>
      <c r="BS186" s="109" t="s">
        <v>332</v>
      </c>
      <c r="BT186" t="s">
        <v>92</v>
      </c>
      <c r="BU186" t="s">
        <v>740</v>
      </c>
    </row>
    <row r="187" spans="1:73" hidden="1">
      <c r="A187" s="103" t="s">
        <v>741</v>
      </c>
      <c r="B187" s="102">
        <v>45796</v>
      </c>
      <c r="C187" s="104">
        <f>_xlfn.ISOWEEKNUM(Tabella2[[#This Row],[Date]])</f>
        <v>21</v>
      </c>
      <c r="D187" s="104" t="s">
        <v>722</v>
      </c>
      <c r="E187" s="104" t="s">
        <v>327</v>
      </c>
      <c r="F187" s="104">
        <v>78</v>
      </c>
      <c r="G187" s="104" t="s">
        <v>257</v>
      </c>
      <c r="H187" s="105">
        <v>5</v>
      </c>
      <c r="I187" s="104" t="s">
        <v>258</v>
      </c>
      <c r="J187" s="104"/>
      <c r="K187" s="104" t="s">
        <v>75</v>
      </c>
      <c r="L187" s="104" t="s">
        <v>259</v>
      </c>
      <c r="M187" s="104" t="s">
        <v>276</v>
      </c>
      <c r="N187" s="104"/>
      <c r="O187" s="106"/>
      <c r="P187" s="111" t="s">
        <v>742</v>
      </c>
      <c r="Q187" s="153" t="s">
        <v>605</v>
      </c>
      <c r="R187" s="153" t="s">
        <v>285</v>
      </c>
      <c r="S187" s="153">
        <v>4.1666666666666657E-2</v>
      </c>
      <c r="T187" s="153">
        <v>0.2638888888888889</v>
      </c>
      <c r="U187" s="153">
        <v>0.30555555555555558</v>
      </c>
      <c r="V187" s="153">
        <f>IF(ISBLANK(T187),"",Tabella2[[#This Row],[ACT STOP]]-Tabella2[[#This Row],[ACT START]])</f>
        <v>4.1666666666666685E-2</v>
      </c>
      <c r="W187" s="104" t="s">
        <v>92</v>
      </c>
      <c r="X187" s="104" t="s">
        <v>91</v>
      </c>
      <c r="Y187" s="110"/>
      <c r="Z187" s="106"/>
      <c r="AA187" s="104"/>
      <c r="AB187" s="107"/>
      <c r="AC187" s="72">
        <v>1</v>
      </c>
      <c r="AH187" s="70"/>
      <c r="AI187" s="70"/>
      <c r="AJ187">
        <v>0</v>
      </c>
      <c r="AL187" s="70"/>
      <c r="BM187" s="135">
        <v>0.2638888888888889</v>
      </c>
      <c r="BN187" s="136">
        <v>0.30555555555555558</v>
      </c>
      <c r="BO187" s="101"/>
      <c r="BR187" s="109" t="str">
        <f t="shared" si="2"/>
        <v>SH-25-0176</v>
      </c>
      <c r="BS187" s="109" t="s">
        <v>416</v>
      </c>
      <c r="BT187" t="s">
        <v>92</v>
      </c>
      <c r="BU187" t="s">
        <v>743</v>
      </c>
    </row>
    <row r="188" spans="1:73" hidden="1">
      <c r="A188" s="103" t="s">
        <v>744</v>
      </c>
      <c r="B188" s="102">
        <v>45814</v>
      </c>
      <c r="C188" s="104">
        <f>_xlfn.ISOWEEKNUM(Tabella2[[#This Row],[Date]])</f>
        <v>23</v>
      </c>
      <c r="D188" s="104" t="s">
        <v>722</v>
      </c>
      <c r="E188" s="104" t="s">
        <v>327</v>
      </c>
      <c r="F188" s="104">
        <v>82</v>
      </c>
      <c r="G188" s="104" t="s">
        <v>257</v>
      </c>
      <c r="H188" s="105">
        <v>2</v>
      </c>
      <c r="I188" s="104" t="s">
        <v>258</v>
      </c>
      <c r="J188" s="104"/>
      <c r="K188" s="104" t="s">
        <v>75</v>
      </c>
      <c r="L188" s="104" t="s">
        <v>259</v>
      </c>
      <c r="M188" s="104" t="s">
        <v>276</v>
      </c>
      <c r="N188" s="104"/>
      <c r="O188" s="106"/>
      <c r="P188" s="111" t="s">
        <v>745</v>
      </c>
      <c r="Q188" s="153" t="s">
        <v>525</v>
      </c>
      <c r="R188" s="153">
        <v>0.39583333333333331</v>
      </c>
      <c r="S188" s="153">
        <v>4.1666666666666657E-2</v>
      </c>
      <c r="T188" s="153">
        <v>0.3611111111111111</v>
      </c>
      <c r="U188" s="153">
        <v>0.40277777777777779</v>
      </c>
      <c r="V188" s="153">
        <f>IF(ISBLANK(T188),"",Tabella2[[#This Row],[ACT STOP]]-Tabella2[[#This Row],[ACT START]])</f>
        <v>4.1666666666666685E-2</v>
      </c>
      <c r="W188" s="104" t="s">
        <v>92</v>
      </c>
      <c r="X188" s="104" t="s">
        <v>91</v>
      </c>
      <c r="Y188" s="110" t="s">
        <v>746</v>
      </c>
      <c r="Z188" s="106"/>
      <c r="AA188" s="104"/>
      <c r="AB188" s="107"/>
      <c r="AC188" s="72">
        <v>1</v>
      </c>
      <c r="AH188" s="70"/>
      <c r="AI188" s="70"/>
      <c r="AJ188">
        <v>0</v>
      </c>
      <c r="AL188" s="70"/>
      <c r="BL188" t="s">
        <v>747</v>
      </c>
      <c r="BM188" s="135">
        <v>0.3611111111111111</v>
      </c>
      <c r="BN188" s="136">
        <v>0.40277777777777779</v>
      </c>
      <c r="BO188" s="101"/>
      <c r="BR188" s="109" t="str">
        <f t="shared" si="2"/>
        <v>SH-25-0177</v>
      </c>
      <c r="BS188" s="109" t="s">
        <v>368</v>
      </c>
      <c r="BT188" t="s">
        <v>92</v>
      </c>
      <c r="BU188" t="s">
        <v>748</v>
      </c>
    </row>
    <row r="189" spans="1:73" hidden="1">
      <c r="A189" s="103" t="s">
        <v>749</v>
      </c>
      <c r="B189" s="102">
        <v>45818</v>
      </c>
      <c r="C189" s="104">
        <f>_xlfn.ISOWEEKNUM(Tabella2[[#This Row],[Date]])</f>
        <v>24</v>
      </c>
      <c r="D189" s="104" t="s">
        <v>348</v>
      </c>
      <c r="E189" s="104" t="s">
        <v>284</v>
      </c>
      <c r="F189" s="104">
        <v>55</v>
      </c>
      <c r="G189" s="104" t="s">
        <v>257</v>
      </c>
      <c r="H189" s="105">
        <v>5</v>
      </c>
      <c r="I189" s="104"/>
      <c r="J189" s="104" t="s">
        <v>258</v>
      </c>
      <c r="K189" s="104" t="s">
        <v>75</v>
      </c>
      <c r="L189" s="104" t="s">
        <v>259</v>
      </c>
      <c r="M189" s="104" t="s">
        <v>276</v>
      </c>
      <c r="N189" s="104"/>
      <c r="O189" s="106"/>
      <c r="P189" s="111" t="s">
        <v>342</v>
      </c>
      <c r="Q189" s="153" t="s">
        <v>631</v>
      </c>
      <c r="R189" s="153" t="s">
        <v>498</v>
      </c>
      <c r="S189" s="153">
        <v>4.1666666666666657E-2</v>
      </c>
      <c r="T189" s="153">
        <v>0.375</v>
      </c>
      <c r="U189" s="153">
        <v>0.41666666666666669</v>
      </c>
      <c r="V189" s="153">
        <f>IF(ISBLANK(T189),"",Tabella2[[#This Row],[ACT STOP]]-Tabella2[[#This Row],[ACT START]])</f>
        <v>4.1666666666666685E-2</v>
      </c>
      <c r="W189" s="104" t="s">
        <v>92</v>
      </c>
      <c r="X189" s="104" t="s">
        <v>91</v>
      </c>
      <c r="Y189" s="110"/>
      <c r="Z189" s="106"/>
      <c r="AA189" s="104"/>
      <c r="AB189" s="107"/>
      <c r="AC189" s="72">
        <v>1</v>
      </c>
      <c r="AH189" s="70"/>
      <c r="AI189" s="70"/>
      <c r="AJ189">
        <v>0</v>
      </c>
      <c r="AL189" s="70"/>
      <c r="BM189" s="135">
        <v>0.375</v>
      </c>
      <c r="BN189" s="136">
        <v>0.41666666666666669</v>
      </c>
      <c r="BO189" s="101"/>
      <c r="BR189" s="109" t="str">
        <f t="shared" si="2"/>
        <v>SH-25-0178</v>
      </c>
      <c r="BS189" s="109" t="s">
        <v>416</v>
      </c>
      <c r="BT189" t="s">
        <v>92</v>
      </c>
      <c r="BU189" t="s">
        <v>681</v>
      </c>
    </row>
    <row r="190" spans="1:73" hidden="1">
      <c r="A190" s="103" t="s">
        <v>750</v>
      </c>
      <c r="B190" s="102">
        <v>45818</v>
      </c>
      <c r="C190" s="104">
        <f>_xlfn.ISOWEEKNUM(Tabella2[[#This Row],[Date]])</f>
        <v>24</v>
      </c>
      <c r="D190" s="104" t="s">
        <v>751</v>
      </c>
      <c r="E190" s="104" t="s">
        <v>256</v>
      </c>
      <c r="F190" s="104">
        <v>76</v>
      </c>
      <c r="G190" s="104" t="s">
        <v>257</v>
      </c>
      <c r="H190" s="105">
        <v>31</v>
      </c>
      <c r="I190" s="104" t="s">
        <v>258</v>
      </c>
      <c r="J190" s="104"/>
      <c r="K190" s="104" t="s">
        <v>77</v>
      </c>
      <c r="L190" s="104" t="s">
        <v>259</v>
      </c>
      <c r="M190" s="104" t="s">
        <v>276</v>
      </c>
      <c r="N190" s="104"/>
      <c r="O190" s="106"/>
      <c r="P190" s="111" t="s">
        <v>752</v>
      </c>
      <c r="Q190" s="153">
        <v>0.50694444444444442</v>
      </c>
      <c r="R190" s="153">
        <v>0.54861111111111116</v>
      </c>
      <c r="S190" s="153">
        <v>4.1666666666666657E-2</v>
      </c>
      <c r="T190" s="153">
        <v>0.50694444444444442</v>
      </c>
      <c r="U190" s="153">
        <v>0.54861111111111116</v>
      </c>
      <c r="V190" s="153">
        <f>IF(ISBLANK(T190),"",Tabella2[[#This Row],[ACT STOP]]-Tabella2[[#This Row],[ACT START]])</f>
        <v>4.1666666666666741E-2</v>
      </c>
      <c r="W190" s="104" t="s">
        <v>92</v>
      </c>
      <c r="X190" s="104" t="s">
        <v>91</v>
      </c>
      <c r="Y190" s="110"/>
      <c r="Z190" s="106"/>
      <c r="AA190" s="104"/>
      <c r="AB190" s="107"/>
      <c r="AC190" s="72">
        <v>1</v>
      </c>
      <c r="AH190" s="70"/>
      <c r="AI190" s="70"/>
      <c r="AJ190">
        <v>0</v>
      </c>
      <c r="AL190" s="70"/>
      <c r="BM190" s="135">
        <v>0.50694444444444442</v>
      </c>
      <c r="BN190" s="136">
        <v>0.54861111111111116</v>
      </c>
      <c r="BO190" s="101"/>
      <c r="BR190" s="109" t="str">
        <f t="shared" si="2"/>
        <v>SH-25-0179</v>
      </c>
      <c r="BS190" s="109" t="s">
        <v>345</v>
      </c>
      <c r="BT190" t="s">
        <v>92</v>
      </c>
      <c r="BU190" t="s">
        <v>753</v>
      </c>
    </row>
    <row r="191" spans="1:73" hidden="1">
      <c r="A191" s="103" t="s">
        <v>754</v>
      </c>
      <c r="B191" s="102">
        <v>45819</v>
      </c>
      <c r="C191" s="104">
        <f>_xlfn.ISOWEEKNUM(Tabella2[[#This Row],[Date]])</f>
        <v>24</v>
      </c>
      <c r="D191" s="104" t="s">
        <v>755</v>
      </c>
      <c r="E191" s="104" t="s">
        <v>256</v>
      </c>
      <c r="F191" s="104">
        <v>58</v>
      </c>
      <c r="G191" s="104" t="s">
        <v>257</v>
      </c>
      <c r="H191" s="105">
        <v>3</v>
      </c>
      <c r="I191" s="104" t="s">
        <v>258</v>
      </c>
      <c r="J191" s="104"/>
      <c r="K191" s="104" t="s">
        <v>83</v>
      </c>
      <c r="L191" s="104" t="s">
        <v>299</v>
      </c>
      <c r="M191" s="104" t="s">
        <v>313</v>
      </c>
      <c r="N191" s="104"/>
      <c r="O191" s="108" t="str">
        <f>A192</f>
        <v>12594</v>
      </c>
      <c r="P191" s="111" t="s">
        <v>442</v>
      </c>
      <c r="Q191" s="153" t="s">
        <v>617</v>
      </c>
      <c r="R191" s="153" t="s">
        <v>525</v>
      </c>
      <c r="S191" s="153">
        <v>4.1666666666666657E-2</v>
      </c>
      <c r="T191" s="153">
        <v>0.3125</v>
      </c>
      <c r="U191" s="153">
        <v>0.34375</v>
      </c>
      <c r="V191" s="153">
        <f>IF(ISBLANK(T191),"",Tabella2[[#This Row],[ACT STOP]]-Tabella2[[#This Row],[ACT START]])</f>
        <v>3.125E-2</v>
      </c>
      <c r="W191" s="104" t="s">
        <v>92</v>
      </c>
      <c r="X191" s="104" t="s">
        <v>91</v>
      </c>
      <c r="Y191" s="110" t="s">
        <v>756</v>
      </c>
      <c r="Z191" s="106"/>
      <c r="AA191" s="104"/>
      <c r="AB191" s="107"/>
      <c r="AC191" s="72">
        <v>1</v>
      </c>
      <c r="AH191" s="70"/>
      <c r="AI191" s="70"/>
      <c r="AJ191">
        <v>0</v>
      </c>
      <c r="AL191" s="70"/>
      <c r="BM191" s="135">
        <v>0.3125</v>
      </c>
      <c r="BN191" s="136">
        <v>0.34375</v>
      </c>
      <c r="BO191" s="101"/>
      <c r="BR191" s="109" t="str">
        <f t="shared" si="2"/>
        <v>SH-25-0180</v>
      </c>
      <c r="BS191" s="109" t="s">
        <v>757</v>
      </c>
      <c r="BT191" t="s">
        <v>92</v>
      </c>
      <c r="BU191" t="s">
        <v>758</v>
      </c>
    </row>
    <row r="192" spans="1:73" hidden="1">
      <c r="A192" s="103" t="s">
        <v>759</v>
      </c>
      <c r="B192" s="102">
        <v>45819</v>
      </c>
      <c r="C192" s="104">
        <f>_xlfn.ISOWEEKNUM(Tabella2[[#This Row],[Date]])</f>
        <v>24</v>
      </c>
      <c r="D192" s="104" t="s">
        <v>275</v>
      </c>
      <c r="E192" s="104" t="s">
        <v>256</v>
      </c>
      <c r="F192" s="104">
        <v>57</v>
      </c>
      <c r="G192" s="104" t="s">
        <v>257</v>
      </c>
      <c r="H192" s="105">
        <v>32</v>
      </c>
      <c r="I192" s="104" t="s">
        <v>258</v>
      </c>
      <c r="J192" s="104"/>
      <c r="K192" s="104" t="s">
        <v>80</v>
      </c>
      <c r="L192" s="104" t="s">
        <v>299</v>
      </c>
      <c r="M192" s="104" t="s">
        <v>313</v>
      </c>
      <c r="N192" s="104"/>
      <c r="O192" s="108" t="str">
        <f>A191</f>
        <v>12593</v>
      </c>
      <c r="P192" s="111" t="s">
        <v>442</v>
      </c>
      <c r="Q192" s="153">
        <v>0.3125</v>
      </c>
      <c r="R192" s="153">
        <v>0.35416666666666669</v>
      </c>
      <c r="S192" s="153">
        <v>4.1666666666666657E-2</v>
      </c>
      <c r="T192" s="153">
        <v>0.3125</v>
      </c>
      <c r="U192" s="153">
        <v>0.34375</v>
      </c>
      <c r="V192" s="153">
        <f>IF(ISBLANK(T192),"",Tabella2[[#This Row],[ACT STOP]]-Tabella2[[#This Row],[ACT START]])</f>
        <v>3.125E-2</v>
      </c>
      <c r="W192" s="104" t="s">
        <v>92</v>
      </c>
      <c r="X192" s="104" t="s">
        <v>91</v>
      </c>
      <c r="Y192" s="110"/>
      <c r="Z192" s="106"/>
      <c r="AA192" s="104"/>
      <c r="AB192" s="107"/>
      <c r="AC192" s="72">
        <v>1</v>
      </c>
      <c r="AH192" s="70"/>
      <c r="AI192" s="70"/>
      <c r="AJ192">
        <v>0</v>
      </c>
      <c r="AL192" s="70"/>
      <c r="BM192" s="135">
        <v>0.3125</v>
      </c>
      <c r="BN192" s="136">
        <v>0.34375</v>
      </c>
      <c r="BO192" s="101"/>
      <c r="BR192" s="109" t="str">
        <f t="shared" si="2"/>
        <v>SH-25-0181</v>
      </c>
      <c r="BS192" s="109" t="s">
        <v>356</v>
      </c>
      <c r="BT192" t="s">
        <v>92</v>
      </c>
      <c r="BU192" t="s">
        <v>760</v>
      </c>
    </row>
    <row r="193" spans="1:73" hidden="1">
      <c r="A193" s="103" t="s">
        <v>761</v>
      </c>
      <c r="B193" s="102">
        <v>45671</v>
      </c>
      <c r="C193" s="104">
        <f>_xlfn.ISOWEEKNUM(Tabella2[[#This Row],[Date]])</f>
        <v>3</v>
      </c>
      <c r="D193" s="104" t="s">
        <v>195</v>
      </c>
      <c r="E193" s="104" t="s">
        <v>298</v>
      </c>
      <c r="F193" s="104"/>
      <c r="G193" s="104" t="s">
        <v>257</v>
      </c>
      <c r="H193" s="105">
        <v>1</v>
      </c>
      <c r="I193" s="104"/>
      <c r="J193" s="104" t="s">
        <v>258</v>
      </c>
      <c r="K193" s="104" t="s">
        <v>80</v>
      </c>
      <c r="L193" s="104" t="s">
        <v>299</v>
      </c>
      <c r="M193" s="104" t="s">
        <v>361</v>
      </c>
      <c r="N193" s="104"/>
      <c r="O193" s="106" t="str">
        <f>A1160</f>
        <v>13562</v>
      </c>
      <c r="P193" s="111" t="s">
        <v>300</v>
      </c>
      <c r="Q193" s="153">
        <v>0.3576388888888889</v>
      </c>
      <c r="R193" s="153">
        <v>0.39930555555555558</v>
      </c>
      <c r="S193" s="153">
        <v>4.1666666666666657E-2</v>
      </c>
      <c r="T193" s="153">
        <v>0.3576388888888889</v>
      </c>
      <c r="U193" s="153">
        <v>0.39930555555555558</v>
      </c>
      <c r="V193" s="153">
        <f>IF(ISBLANK(T193),"",Tabella2[[#This Row],[ACT STOP]]-Tabella2[[#This Row],[ACT START]])</f>
        <v>4.1666666666666685E-2</v>
      </c>
      <c r="W193" s="104" t="s">
        <v>122</v>
      </c>
      <c r="X193" s="104" t="s">
        <v>91</v>
      </c>
      <c r="Y193" s="110"/>
      <c r="Z193" s="106"/>
      <c r="AA193" s="104"/>
      <c r="AB193" s="107"/>
      <c r="AC193" s="72">
        <v>1</v>
      </c>
      <c r="AH193" s="70"/>
      <c r="AI193" s="70"/>
      <c r="AJ193">
        <v>0</v>
      </c>
      <c r="AL193" s="70"/>
      <c r="BM193" s="135">
        <v>0.3576388888888889</v>
      </c>
      <c r="BN193" s="136">
        <v>0.39930555555555558</v>
      </c>
      <c r="BO193" s="101"/>
      <c r="BR193" s="109" t="str">
        <f t="shared" si="2"/>
        <v>SH-25-0182</v>
      </c>
      <c r="BS193" s="109" t="s">
        <v>332</v>
      </c>
      <c r="BT193" t="s">
        <v>122</v>
      </c>
      <c r="BU193" t="s">
        <v>302</v>
      </c>
    </row>
    <row r="194" spans="1:73" hidden="1">
      <c r="A194" s="103" t="s">
        <v>762</v>
      </c>
      <c r="B194" s="102">
        <v>45819</v>
      </c>
      <c r="C194" s="104">
        <f>_xlfn.ISOWEEKNUM(Tabella2[[#This Row],[Date]])</f>
        <v>24</v>
      </c>
      <c r="D194" s="104" t="s">
        <v>763</v>
      </c>
      <c r="E194" s="104" t="s">
        <v>256</v>
      </c>
      <c r="F194" s="104">
        <v>66</v>
      </c>
      <c r="G194" s="104" t="s">
        <v>257</v>
      </c>
      <c r="H194" s="105">
        <v>14</v>
      </c>
      <c r="I194" s="104"/>
      <c r="J194" s="104" t="s">
        <v>258</v>
      </c>
      <c r="K194" s="104" t="s">
        <v>75</v>
      </c>
      <c r="L194" s="104" t="s">
        <v>259</v>
      </c>
      <c r="M194" s="104" t="s">
        <v>764</v>
      </c>
      <c r="N194" s="104"/>
      <c r="O194" s="106"/>
      <c r="P194" s="111" t="s">
        <v>765</v>
      </c>
      <c r="Q194" s="153" t="s">
        <v>631</v>
      </c>
      <c r="R194" s="153" t="s">
        <v>498</v>
      </c>
      <c r="S194" s="153">
        <v>4.1666666666666657E-2</v>
      </c>
      <c r="T194" s="153"/>
      <c r="U194" s="153"/>
      <c r="V194" s="153" t="str">
        <f>IF(ISBLANK(T194),"",Tabella2[[#This Row],[ACT STOP]]-Tabella2[[#This Row],[ACT START]])</f>
        <v/>
      </c>
      <c r="W194" s="104" t="s">
        <v>108</v>
      </c>
      <c r="X194" s="104" t="s">
        <v>119</v>
      </c>
      <c r="Y194" s="110"/>
      <c r="Z194" s="106"/>
      <c r="AA194" s="104"/>
      <c r="AB194" s="107"/>
      <c r="AC194" s="72">
        <v>0</v>
      </c>
      <c r="AH194" s="70"/>
      <c r="AI194" s="70"/>
      <c r="AJ194">
        <v>0</v>
      </c>
      <c r="AL194" s="70"/>
      <c r="BL194" t="s">
        <v>766</v>
      </c>
      <c r="BM194" s="135">
        <v>0</v>
      </c>
      <c r="BN194" s="136">
        <v>0</v>
      </c>
      <c r="BO194" s="101"/>
      <c r="BR194" s="109" t="str">
        <f t="shared" si="2"/>
        <v>SH-25-0183</v>
      </c>
      <c r="BS194" s="109" t="s">
        <v>372</v>
      </c>
      <c r="BT194" t="s">
        <v>108</v>
      </c>
      <c r="BU194" t="s">
        <v>767</v>
      </c>
    </row>
    <row r="195" spans="1:73" hidden="1">
      <c r="A195" s="103" t="s">
        <v>768</v>
      </c>
      <c r="B195" s="102">
        <v>45819</v>
      </c>
      <c r="C195" s="104">
        <f>_xlfn.ISOWEEKNUM(Tabella2[[#This Row],[Date]])</f>
        <v>24</v>
      </c>
      <c r="D195" s="104" t="s">
        <v>255</v>
      </c>
      <c r="E195" s="104" t="s">
        <v>256</v>
      </c>
      <c r="F195" s="104">
        <v>40</v>
      </c>
      <c r="G195" s="104" t="s">
        <v>284</v>
      </c>
      <c r="H195" s="105">
        <v>9</v>
      </c>
      <c r="I195" s="104" t="s">
        <v>258</v>
      </c>
      <c r="J195" s="104"/>
      <c r="K195" s="104" t="s">
        <v>77</v>
      </c>
      <c r="L195" s="104" t="s">
        <v>259</v>
      </c>
      <c r="M195" s="104" t="s">
        <v>764</v>
      </c>
      <c r="N195" s="104"/>
      <c r="O195" s="106"/>
      <c r="P195" s="111" t="s">
        <v>765</v>
      </c>
      <c r="Q195" s="153" t="s">
        <v>631</v>
      </c>
      <c r="R195" s="153" t="s">
        <v>498</v>
      </c>
      <c r="S195" s="153">
        <v>4.1666666666666657E-2</v>
      </c>
      <c r="T195" s="153"/>
      <c r="U195" s="153"/>
      <c r="V195" s="153" t="str">
        <f>IF(ISBLANK(T195),"",Tabella2[[#This Row],[ACT STOP]]-Tabella2[[#This Row],[ACT START]])</f>
        <v/>
      </c>
      <c r="W195" s="104" t="s">
        <v>108</v>
      </c>
      <c r="X195" s="104" t="s">
        <v>119</v>
      </c>
      <c r="Y195" s="110"/>
      <c r="Z195" s="106"/>
      <c r="AA195" s="104"/>
      <c r="AB195" s="107"/>
      <c r="AC195" s="72">
        <v>0</v>
      </c>
      <c r="AH195" s="70"/>
      <c r="AI195" s="70"/>
      <c r="AJ195">
        <v>0</v>
      </c>
      <c r="AL195" s="70"/>
      <c r="BL195" t="s">
        <v>766</v>
      </c>
      <c r="BM195" s="135">
        <v>0</v>
      </c>
      <c r="BN195" s="136">
        <v>0</v>
      </c>
      <c r="BO195" s="101"/>
      <c r="BR195" s="109" t="str">
        <f t="shared" si="2"/>
        <v>SH-25-0184</v>
      </c>
      <c r="BS195" s="109" t="s">
        <v>339</v>
      </c>
      <c r="BT195" t="s">
        <v>108</v>
      </c>
      <c r="BU195" t="s">
        <v>769</v>
      </c>
    </row>
    <row r="196" spans="1:73" hidden="1">
      <c r="A196" s="103" t="s">
        <v>770</v>
      </c>
      <c r="B196" s="102">
        <v>45819</v>
      </c>
      <c r="C196" s="104">
        <f>_xlfn.ISOWEEKNUM(Tabella2[[#This Row],[Date]])</f>
        <v>24</v>
      </c>
      <c r="D196" s="104" t="s">
        <v>558</v>
      </c>
      <c r="E196" s="104" t="s">
        <v>284</v>
      </c>
      <c r="F196" s="104">
        <v>60</v>
      </c>
      <c r="G196" s="104" t="s">
        <v>257</v>
      </c>
      <c r="H196" s="105">
        <v>17</v>
      </c>
      <c r="I196" s="104"/>
      <c r="J196" s="104" t="s">
        <v>258</v>
      </c>
      <c r="K196" s="104" t="s">
        <v>75</v>
      </c>
      <c r="L196" s="104" t="s">
        <v>259</v>
      </c>
      <c r="M196" s="104" t="s">
        <v>276</v>
      </c>
      <c r="N196" s="104"/>
      <c r="O196" s="106"/>
      <c r="P196" s="111" t="s">
        <v>342</v>
      </c>
      <c r="Q196" s="153" t="s">
        <v>263</v>
      </c>
      <c r="R196" s="153" t="s">
        <v>504</v>
      </c>
      <c r="S196" s="153">
        <v>4.1666666666666657E-2</v>
      </c>
      <c r="T196" s="153"/>
      <c r="U196" s="153"/>
      <c r="V196" s="153" t="str">
        <f>IF(ISBLANK(T196),"",Tabella2[[#This Row],[ACT STOP]]-Tabella2[[#This Row],[ACT START]])</f>
        <v/>
      </c>
      <c r="W196" s="104" t="s">
        <v>108</v>
      </c>
      <c r="X196" s="104" t="s">
        <v>119</v>
      </c>
      <c r="Y196" s="110"/>
      <c r="Z196" s="106"/>
      <c r="AA196" s="104"/>
      <c r="AB196" s="107"/>
      <c r="AC196" s="72">
        <v>0</v>
      </c>
      <c r="AH196" s="70"/>
      <c r="AI196" s="70"/>
      <c r="AJ196">
        <v>0</v>
      </c>
      <c r="AL196" s="70"/>
      <c r="BL196" t="s">
        <v>766</v>
      </c>
      <c r="BM196" s="135">
        <v>0</v>
      </c>
      <c r="BN196" s="136">
        <v>0</v>
      </c>
      <c r="BO196" s="101"/>
      <c r="BR196" s="109" t="str">
        <f t="shared" si="2"/>
        <v>SH-25-0185</v>
      </c>
      <c r="BS196" s="109" t="s">
        <v>393</v>
      </c>
      <c r="BT196" t="s">
        <v>108</v>
      </c>
      <c r="BU196" t="s">
        <v>771</v>
      </c>
    </row>
    <row r="197" spans="1:73" hidden="1">
      <c r="A197" s="103" t="s">
        <v>772</v>
      </c>
      <c r="B197" s="102">
        <v>45671</v>
      </c>
      <c r="C197" s="104">
        <f>_xlfn.ISOWEEKNUM(Tabella2[[#This Row],[Date]])</f>
        <v>3</v>
      </c>
      <c r="D197" s="104" t="s">
        <v>195</v>
      </c>
      <c r="E197" s="104" t="s">
        <v>298</v>
      </c>
      <c r="F197" s="104"/>
      <c r="G197" s="104" t="s">
        <v>257</v>
      </c>
      <c r="H197" s="105">
        <v>9</v>
      </c>
      <c r="I197" s="104"/>
      <c r="J197" s="104" t="s">
        <v>258</v>
      </c>
      <c r="K197" s="104" t="s">
        <v>78</v>
      </c>
      <c r="L197" s="104" t="s">
        <v>299</v>
      </c>
      <c r="M197" s="104" t="s">
        <v>361</v>
      </c>
      <c r="N197" s="104"/>
      <c r="O197" s="106" t="str">
        <f>A1163</f>
        <v>13565</v>
      </c>
      <c r="P197" s="111" t="s">
        <v>300</v>
      </c>
      <c r="Q197" s="153">
        <v>0.4201388888888889</v>
      </c>
      <c r="R197" s="153">
        <v>0.46180555555555558</v>
      </c>
      <c r="S197" s="153">
        <v>4.1666666666666657E-2</v>
      </c>
      <c r="T197" s="153">
        <v>0.4201388888888889</v>
      </c>
      <c r="U197" s="153">
        <v>0.46180555555555558</v>
      </c>
      <c r="V197" s="153">
        <f>IF(ISBLANK(T197),"",Tabella2[[#This Row],[ACT STOP]]-Tabella2[[#This Row],[ACT START]])</f>
        <v>4.1666666666666685E-2</v>
      </c>
      <c r="W197" s="104" t="s">
        <v>122</v>
      </c>
      <c r="X197" s="104" t="s">
        <v>91</v>
      </c>
      <c r="Y197" s="110"/>
      <c r="Z197" s="106"/>
      <c r="AA197" s="104"/>
      <c r="AB197" s="107"/>
      <c r="AC197" s="72">
        <v>1</v>
      </c>
      <c r="AH197" s="70"/>
      <c r="AI197" s="70"/>
      <c r="AJ197">
        <v>0</v>
      </c>
      <c r="AL197" s="70"/>
      <c r="BM197" s="135">
        <v>0.4201388888888889</v>
      </c>
      <c r="BN197" s="136">
        <v>0.46180555555555558</v>
      </c>
      <c r="BO197" s="101"/>
      <c r="BR197" s="109" t="str">
        <f t="shared" si="2"/>
        <v>SH-25-0186</v>
      </c>
      <c r="BS197" s="109" t="s">
        <v>318</v>
      </c>
      <c r="BT197" t="s">
        <v>122</v>
      </c>
      <c r="BU197" t="s">
        <v>302</v>
      </c>
    </row>
    <row r="198" spans="1:73" hidden="1">
      <c r="A198" s="103" t="s">
        <v>773</v>
      </c>
      <c r="B198" s="102">
        <v>45819</v>
      </c>
      <c r="C198" s="104">
        <f>_xlfn.ISOWEEKNUM(Tabella2[[#This Row],[Date]])</f>
        <v>24</v>
      </c>
      <c r="D198" s="104" t="s">
        <v>763</v>
      </c>
      <c r="E198" s="104" t="s">
        <v>256</v>
      </c>
      <c r="F198" s="104">
        <v>65</v>
      </c>
      <c r="G198" s="104" t="s">
        <v>257</v>
      </c>
      <c r="H198" s="105">
        <v>13</v>
      </c>
      <c r="I198" s="104"/>
      <c r="J198" s="104" t="s">
        <v>258</v>
      </c>
      <c r="K198" s="104" t="s">
        <v>77</v>
      </c>
      <c r="L198" s="104" t="s">
        <v>259</v>
      </c>
      <c r="M198" s="104" t="s">
        <v>764</v>
      </c>
      <c r="N198" s="104"/>
      <c r="O198" s="106"/>
      <c r="P198" s="111" t="s">
        <v>765</v>
      </c>
      <c r="Q198" s="153" t="s">
        <v>263</v>
      </c>
      <c r="R198" s="153" t="s">
        <v>504</v>
      </c>
      <c r="S198" s="153">
        <v>4.1666666666666657E-2</v>
      </c>
      <c r="T198" s="153"/>
      <c r="U198" s="153"/>
      <c r="V198" s="153" t="str">
        <f>IF(ISBLANK(T198),"",Tabella2[[#This Row],[ACT STOP]]-Tabella2[[#This Row],[ACT START]])</f>
        <v/>
      </c>
      <c r="W198" s="104" t="s">
        <v>108</v>
      </c>
      <c r="X198" s="104" t="s">
        <v>119</v>
      </c>
      <c r="Y198" s="110"/>
      <c r="Z198" s="106"/>
      <c r="AA198" s="104"/>
      <c r="AB198" s="107"/>
      <c r="AC198" s="72">
        <v>0</v>
      </c>
      <c r="AH198" s="70"/>
      <c r="AI198" s="70"/>
      <c r="AJ198">
        <v>0</v>
      </c>
      <c r="AL198" s="70"/>
      <c r="BL198" t="s">
        <v>766</v>
      </c>
      <c r="BM198" s="135">
        <v>0</v>
      </c>
      <c r="BN198" s="136">
        <v>0</v>
      </c>
      <c r="BO198" s="101"/>
      <c r="BR198" s="109" t="str">
        <f t="shared" si="2"/>
        <v>SH-25-0187</v>
      </c>
      <c r="BS198" s="109" t="s">
        <v>427</v>
      </c>
      <c r="BT198" t="s">
        <v>108</v>
      </c>
      <c r="BU198" t="s">
        <v>774</v>
      </c>
    </row>
    <row r="199" spans="1:73" hidden="1">
      <c r="A199" s="103" t="s">
        <v>775</v>
      </c>
      <c r="B199" s="102">
        <v>45819</v>
      </c>
      <c r="C199" s="104">
        <f>_xlfn.ISOWEEKNUM(Tabella2[[#This Row],[Date]])</f>
        <v>24</v>
      </c>
      <c r="D199" s="104" t="s">
        <v>722</v>
      </c>
      <c r="E199" s="104" t="s">
        <v>327</v>
      </c>
      <c r="F199" s="104">
        <v>82</v>
      </c>
      <c r="G199" s="104" t="s">
        <v>257</v>
      </c>
      <c r="H199" s="105">
        <v>10</v>
      </c>
      <c r="I199" s="104" t="s">
        <v>258</v>
      </c>
      <c r="J199" s="104"/>
      <c r="K199" s="104" t="s">
        <v>75</v>
      </c>
      <c r="L199" s="104" t="s">
        <v>259</v>
      </c>
      <c r="M199" s="104" t="s">
        <v>276</v>
      </c>
      <c r="N199" s="104"/>
      <c r="O199" s="106"/>
      <c r="P199" s="111" t="s">
        <v>776</v>
      </c>
      <c r="Q199" s="153" t="s">
        <v>511</v>
      </c>
      <c r="R199" s="153" t="s">
        <v>549</v>
      </c>
      <c r="S199" s="153">
        <v>4.1666666666666657E-2</v>
      </c>
      <c r="T199" s="153"/>
      <c r="U199" s="153"/>
      <c r="V199" s="153" t="str">
        <f>IF(ISBLANK(T199),"",Tabella2[[#This Row],[ACT STOP]]-Tabella2[[#This Row],[ACT START]])</f>
        <v/>
      </c>
      <c r="W199" s="104" t="s">
        <v>108</v>
      </c>
      <c r="X199" s="104" t="s">
        <v>119</v>
      </c>
      <c r="Y199" s="110"/>
      <c r="Z199" s="106"/>
      <c r="AA199" s="104"/>
      <c r="AB199" s="107"/>
      <c r="AC199" s="72">
        <v>0</v>
      </c>
      <c r="AH199" s="70"/>
      <c r="AI199" s="70"/>
      <c r="AJ199">
        <v>0</v>
      </c>
      <c r="AL199" s="70"/>
      <c r="BL199" t="s">
        <v>766</v>
      </c>
      <c r="BM199" s="135">
        <v>0</v>
      </c>
      <c r="BN199" s="136">
        <v>0</v>
      </c>
      <c r="BO199" s="101"/>
      <c r="BR199" s="109" t="str">
        <f t="shared" si="2"/>
        <v>SH-25-0188</v>
      </c>
      <c r="BS199" s="109" t="s">
        <v>552</v>
      </c>
      <c r="BT199" t="s">
        <v>108</v>
      </c>
      <c r="BU199" t="s">
        <v>777</v>
      </c>
    </row>
    <row r="200" spans="1:73" hidden="1">
      <c r="A200" s="103" t="s">
        <v>778</v>
      </c>
      <c r="B200" s="102">
        <v>45819</v>
      </c>
      <c r="C200" s="104">
        <f>_xlfn.ISOWEEKNUM(Tabella2[[#This Row],[Date]])</f>
        <v>24</v>
      </c>
      <c r="D200" s="104" t="s">
        <v>763</v>
      </c>
      <c r="E200" s="104" t="s">
        <v>256</v>
      </c>
      <c r="F200" s="104">
        <v>68</v>
      </c>
      <c r="G200" s="104" t="s">
        <v>257</v>
      </c>
      <c r="H200" s="105">
        <v>5</v>
      </c>
      <c r="I200" s="104"/>
      <c r="J200" s="104" t="s">
        <v>258</v>
      </c>
      <c r="K200" s="104" t="s">
        <v>77</v>
      </c>
      <c r="L200" s="104" t="s">
        <v>259</v>
      </c>
      <c r="M200" s="104" t="s">
        <v>276</v>
      </c>
      <c r="N200" s="104"/>
      <c r="O200" s="106"/>
      <c r="P200" s="111" t="s">
        <v>322</v>
      </c>
      <c r="Q200" s="153" t="s">
        <v>511</v>
      </c>
      <c r="R200" s="153" t="s">
        <v>549</v>
      </c>
      <c r="S200" s="153">
        <v>4.1666666666666657E-2</v>
      </c>
      <c r="T200" s="153"/>
      <c r="U200" s="153"/>
      <c r="V200" s="153" t="str">
        <f>IF(ISBLANK(T200),"",Tabella2[[#This Row],[ACT STOP]]-Tabella2[[#This Row],[ACT START]])</f>
        <v/>
      </c>
      <c r="W200" s="104" t="s">
        <v>108</v>
      </c>
      <c r="X200" s="104" t="s">
        <v>119</v>
      </c>
      <c r="Y200" s="110"/>
      <c r="Z200" s="106"/>
      <c r="AA200" s="104"/>
      <c r="AB200" s="107"/>
      <c r="AC200" s="72">
        <v>0</v>
      </c>
      <c r="AH200" s="70"/>
      <c r="AI200" s="70"/>
      <c r="AJ200">
        <v>0</v>
      </c>
      <c r="AL200" s="70"/>
      <c r="BL200" t="s">
        <v>766</v>
      </c>
      <c r="BM200" s="135">
        <v>0</v>
      </c>
      <c r="BN200" s="136">
        <v>0</v>
      </c>
      <c r="BO200" s="101"/>
      <c r="BR200" s="109" t="str">
        <f t="shared" si="2"/>
        <v>SH-25-0189</v>
      </c>
      <c r="BS200" s="109" t="s">
        <v>416</v>
      </c>
      <c r="BT200" t="s">
        <v>108</v>
      </c>
      <c r="BU200" t="s">
        <v>779</v>
      </c>
    </row>
    <row r="201" spans="1:73" hidden="1">
      <c r="A201" s="103" t="s">
        <v>780</v>
      </c>
      <c r="B201" s="102">
        <v>45819</v>
      </c>
      <c r="C201" s="104">
        <f>_xlfn.ISOWEEKNUM(Tabella2[[#This Row],[Date]])</f>
        <v>24</v>
      </c>
      <c r="D201" s="104" t="s">
        <v>751</v>
      </c>
      <c r="E201" s="104" t="s">
        <v>256</v>
      </c>
      <c r="F201" s="104">
        <v>78</v>
      </c>
      <c r="G201" s="104" t="s">
        <v>257</v>
      </c>
      <c r="H201" s="105">
        <v>2</v>
      </c>
      <c r="I201" s="104" t="s">
        <v>258</v>
      </c>
      <c r="J201" s="104"/>
      <c r="K201" s="104" t="s">
        <v>75</v>
      </c>
      <c r="L201" s="104" t="s">
        <v>259</v>
      </c>
      <c r="M201" s="104" t="s">
        <v>276</v>
      </c>
      <c r="N201" s="104"/>
      <c r="O201" s="106"/>
      <c r="P201" s="111" t="s">
        <v>322</v>
      </c>
      <c r="Q201" s="153" t="s">
        <v>272</v>
      </c>
      <c r="R201" s="153" t="s">
        <v>576</v>
      </c>
      <c r="S201" s="153">
        <v>4.1666666666666657E-2</v>
      </c>
      <c r="T201" s="153"/>
      <c r="U201" s="153"/>
      <c r="V201" s="153" t="str">
        <f>IF(ISBLANK(T201),"",Tabella2[[#This Row],[ACT STOP]]-Tabella2[[#This Row],[ACT START]])</f>
        <v/>
      </c>
      <c r="W201" s="104" t="s">
        <v>108</v>
      </c>
      <c r="X201" s="104" t="s">
        <v>119</v>
      </c>
      <c r="Y201" s="110"/>
      <c r="Z201" s="106"/>
      <c r="AA201" s="104"/>
      <c r="AB201" s="107"/>
      <c r="AC201" s="72">
        <v>0</v>
      </c>
      <c r="AH201" s="70"/>
      <c r="AI201" s="70"/>
      <c r="AJ201">
        <v>0</v>
      </c>
      <c r="AL201" s="70"/>
      <c r="BL201" t="s">
        <v>766</v>
      </c>
      <c r="BM201" s="135">
        <v>0</v>
      </c>
      <c r="BN201" s="136">
        <v>0</v>
      </c>
      <c r="BO201" s="101"/>
      <c r="BR201" s="109" t="str">
        <f t="shared" si="2"/>
        <v>SH-25-0190</v>
      </c>
      <c r="BS201" s="109" t="s">
        <v>368</v>
      </c>
      <c r="BT201" t="s">
        <v>108</v>
      </c>
      <c r="BU201" t="s">
        <v>781</v>
      </c>
    </row>
    <row r="202" spans="1:73" hidden="1">
      <c r="A202" s="103" t="s">
        <v>782</v>
      </c>
      <c r="B202" s="102">
        <v>45819</v>
      </c>
      <c r="C202" s="104">
        <f>_xlfn.ISOWEEKNUM(Tabella2[[#This Row],[Date]])</f>
        <v>24</v>
      </c>
      <c r="D202" s="104" t="s">
        <v>763</v>
      </c>
      <c r="E202" s="104" t="s">
        <v>256</v>
      </c>
      <c r="F202" s="104">
        <v>63</v>
      </c>
      <c r="G202" s="104" t="s">
        <v>257</v>
      </c>
      <c r="H202" s="105">
        <v>3</v>
      </c>
      <c r="I202" s="104"/>
      <c r="J202" s="104" t="s">
        <v>258</v>
      </c>
      <c r="K202" s="104" t="s">
        <v>77</v>
      </c>
      <c r="L202" s="104" t="s">
        <v>259</v>
      </c>
      <c r="M202" s="104" t="s">
        <v>276</v>
      </c>
      <c r="N202" s="104"/>
      <c r="O202" s="106"/>
      <c r="P202" s="111" t="s">
        <v>322</v>
      </c>
      <c r="Q202" s="153" t="s">
        <v>272</v>
      </c>
      <c r="R202" s="153" t="s">
        <v>576</v>
      </c>
      <c r="S202" s="153">
        <v>4.1666666666666657E-2</v>
      </c>
      <c r="T202" s="153"/>
      <c r="U202" s="153"/>
      <c r="V202" s="153" t="str">
        <f>IF(ISBLANK(T202),"",Tabella2[[#This Row],[ACT STOP]]-Tabella2[[#This Row],[ACT START]])</f>
        <v/>
      </c>
      <c r="W202" s="104" t="s">
        <v>108</v>
      </c>
      <c r="X202" s="104" t="s">
        <v>119</v>
      </c>
      <c r="Y202" s="110"/>
      <c r="Z202" s="106"/>
      <c r="AA202" s="104"/>
      <c r="AB202" s="107"/>
      <c r="AC202" s="72">
        <v>0</v>
      </c>
      <c r="AH202" s="70"/>
      <c r="AI202" s="70"/>
      <c r="AJ202">
        <v>0</v>
      </c>
      <c r="AL202" s="70"/>
      <c r="BL202" t="s">
        <v>766</v>
      </c>
      <c r="BM202" s="135">
        <v>0</v>
      </c>
      <c r="BN202" s="136">
        <v>0</v>
      </c>
      <c r="BO202" s="101"/>
      <c r="BR202" s="109" t="str">
        <f t="shared" si="2"/>
        <v>SH-25-0191</v>
      </c>
      <c r="BS202" s="109" t="s">
        <v>757</v>
      </c>
      <c r="BT202" t="s">
        <v>108</v>
      </c>
      <c r="BU202" t="s">
        <v>783</v>
      </c>
    </row>
    <row r="203" spans="1:73" hidden="1">
      <c r="A203" s="103" t="s">
        <v>784</v>
      </c>
      <c r="B203" s="102">
        <v>45671</v>
      </c>
      <c r="C203" s="104">
        <f>_xlfn.ISOWEEKNUM(Tabella2[[#This Row],[Date]])</f>
        <v>3</v>
      </c>
      <c r="D203" s="104" t="s">
        <v>195</v>
      </c>
      <c r="E203" s="104" t="s">
        <v>298</v>
      </c>
      <c r="F203" s="104"/>
      <c r="G203" s="104" t="s">
        <v>257</v>
      </c>
      <c r="H203" s="105">
        <v>17</v>
      </c>
      <c r="I203" s="104"/>
      <c r="J203" s="104" t="s">
        <v>258</v>
      </c>
      <c r="K203" s="104" t="s">
        <v>78</v>
      </c>
      <c r="L203" s="104" t="s">
        <v>299</v>
      </c>
      <c r="M203" s="104" t="s">
        <v>361</v>
      </c>
      <c r="N203" s="104"/>
      <c r="O203" s="106" t="str">
        <f>A1168</f>
        <v>13570</v>
      </c>
      <c r="P203" s="111" t="s">
        <v>300</v>
      </c>
      <c r="Q203" s="153">
        <v>0.4826388888888889</v>
      </c>
      <c r="R203" s="153">
        <v>0.52430555555555558</v>
      </c>
      <c r="S203" s="153">
        <v>4.1666666666666657E-2</v>
      </c>
      <c r="T203" s="153">
        <v>0.4826388888888889</v>
      </c>
      <c r="U203" s="153">
        <v>0.52430555555555558</v>
      </c>
      <c r="V203" s="153">
        <f>IF(ISBLANK(T203),"",Tabella2[[#This Row],[ACT STOP]]-Tabella2[[#This Row],[ACT START]])</f>
        <v>4.1666666666666685E-2</v>
      </c>
      <c r="W203" s="104" t="s">
        <v>122</v>
      </c>
      <c r="X203" s="104" t="s">
        <v>91</v>
      </c>
      <c r="Y203" s="110"/>
      <c r="Z203" s="106"/>
      <c r="AA203" s="104"/>
      <c r="AB203" s="107"/>
      <c r="AC203" s="72">
        <v>1</v>
      </c>
      <c r="AH203" s="70"/>
      <c r="AI203" s="70"/>
      <c r="AJ203">
        <v>0</v>
      </c>
      <c r="AL203" s="70"/>
      <c r="BM203" s="135">
        <v>0.4826388888888889</v>
      </c>
      <c r="BN203" s="136">
        <v>0.52430555555555558</v>
      </c>
      <c r="BO203" s="101"/>
      <c r="BR203" s="109" t="str">
        <f t="shared" si="2"/>
        <v>SH-25-0192</v>
      </c>
      <c r="BS203" s="109" t="s">
        <v>393</v>
      </c>
      <c r="BT203" t="s">
        <v>122</v>
      </c>
      <c r="BU203" t="s">
        <v>302</v>
      </c>
    </row>
    <row r="204" spans="1:73" hidden="1">
      <c r="A204" s="103" t="s">
        <v>785</v>
      </c>
      <c r="B204" s="102">
        <v>45819</v>
      </c>
      <c r="C204" s="104">
        <f>_xlfn.ISOWEEKNUM(Tabella2[[#This Row],[Date]])</f>
        <v>24</v>
      </c>
      <c r="D204" s="104" t="s">
        <v>404</v>
      </c>
      <c r="E204" s="104" t="s">
        <v>284</v>
      </c>
      <c r="F204" s="104">
        <v>41</v>
      </c>
      <c r="G204" s="104" t="s">
        <v>257</v>
      </c>
      <c r="H204" s="105">
        <v>9</v>
      </c>
      <c r="I204" s="104"/>
      <c r="J204" s="104" t="s">
        <v>258</v>
      </c>
      <c r="K204" s="104" t="s">
        <v>77</v>
      </c>
      <c r="L204" s="104" t="s">
        <v>259</v>
      </c>
      <c r="M204" s="104" t="s">
        <v>386</v>
      </c>
      <c r="N204" s="104"/>
      <c r="O204" s="106"/>
      <c r="P204" s="111" t="s">
        <v>786</v>
      </c>
      <c r="Q204" s="153" t="s">
        <v>617</v>
      </c>
      <c r="R204" s="153" t="s">
        <v>525</v>
      </c>
      <c r="S204" s="153">
        <v>4.1666666666666657E-2</v>
      </c>
      <c r="T204" s="153">
        <v>0.3125</v>
      </c>
      <c r="U204" s="153">
        <v>0.35416666666666669</v>
      </c>
      <c r="V204" s="153">
        <f>IF(ISBLANK(T204),"",Tabella2[[#This Row],[ACT STOP]]-Tabella2[[#This Row],[ACT START]])</f>
        <v>4.1666666666666685E-2</v>
      </c>
      <c r="W204" s="104" t="s">
        <v>92</v>
      </c>
      <c r="X204" s="104" t="s">
        <v>91</v>
      </c>
      <c r="Y204" s="110" t="s">
        <v>787</v>
      </c>
      <c r="Z204" s="106"/>
      <c r="AA204" s="104"/>
      <c r="AB204" s="107"/>
      <c r="AC204" s="72">
        <v>1</v>
      </c>
      <c r="AH204" s="70"/>
      <c r="AI204" s="70"/>
      <c r="AJ204">
        <v>0</v>
      </c>
      <c r="AL204" s="70"/>
      <c r="BM204" s="135">
        <v>0.3125</v>
      </c>
      <c r="BN204" s="136">
        <v>0.35416666666666669</v>
      </c>
      <c r="BO204" s="101"/>
      <c r="BR204" s="109" t="str">
        <f t="shared" si="2"/>
        <v>SH-25-0193</v>
      </c>
      <c r="BS204" s="109" t="s">
        <v>318</v>
      </c>
      <c r="BT204" t="s">
        <v>92</v>
      </c>
      <c r="BU204" t="s">
        <v>788</v>
      </c>
    </row>
    <row r="205" spans="1:73" hidden="1">
      <c r="A205" s="103" t="s">
        <v>789</v>
      </c>
      <c r="B205" s="102">
        <v>45671</v>
      </c>
      <c r="C205" s="104">
        <f>_xlfn.ISOWEEKNUM(Tabella2[[#This Row],[Date]])</f>
        <v>3</v>
      </c>
      <c r="D205" s="104" t="s">
        <v>195</v>
      </c>
      <c r="E205" s="104" t="s">
        <v>298</v>
      </c>
      <c r="F205" s="104"/>
      <c r="G205" s="104" t="s">
        <v>284</v>
      </c>
      <c r="H205" s="105">
        <v>22</v>
      </c>
      <c r="I205" s="104"/>
      <c r="J205" s="104" t="s">
        <v>258</v>
      </c>
      <c r="K205" s="104" t="s">
        <v>80</v>
      </c>
      <c r="L205" s="104" t="s">
        <v>299</v>
      </c>
      <c r="M205" s="104" t="s">
        <v>361</v>
      </c>
      <c r="N205" s="104"/>
      <c r="O205" s="106" t="str">
        <f>A1169</f>
        <v>13571</v>
      </c>
      <c r="P205" s="111" t="s">
        <v>300</v>
      </c>
      <c r="Q205" s="153">
        <v>0.4826388888888889</v>
      </c>
      <c r="R205" s="153">
        <v>0.52430555555555558</v>
      </c>
      <c r="S205" s="153">
        <v>4.1666666666666657E-2</v>
      </c>
      <c r="T205" s="153">
        <v>0.4826388888888889</v>
      </c>
      <c r="U205" s="153">
        <v>0.52430555555555558</v>
      </c>
      <c r="V205" s="153">
        <f>IF(ISBLANK(T205),"",Tabella2[[#This Row],[ACT STOP]]-Tabella2[[#This Row],[ACT START]])</f>
        <v>4.1666666666666685E-2</v>
      </c>
      <c r="W205" s="104" t="s">
        <v>122</v>
      </c>
      <c r="X205" s="104" t="s">
        <v>91</v>
      </c>
      <c r="Y205" s="110"/>
      <c r="Z205" s="106"/>
      <c r="AA205" s="104"/>
      <c r="AB205" s="107"/>
      <c r="AC205" s="72">
        <v>1</v>
      </c>
      <c r="AH205" s="70"/>
      <c r="AI205" s="70"/>
      <c r="AJ205">
        <v>0</v>
      </c>
      <c r="AL205" s="70"/>
      <c r="BM205" s="135">
        <v>0.4826388888888889</v>
      </c>
      <c r="BN205" s="136">
        <v>0.52430555555555558</v>
      </c>
      <c r="BO205" s="101"/>
      <c r="BR205" s="109" t="str">
        <f t="shared" ref="BR205:BR268" si="3">_xlfn.CONCAT(LEFT(BR204,6),TEXT(RIGHT(BR204,4)+1,"0000"))</f>
        <v>SH-25-0194</v>
      </c>
      <c r="BS205" s="109" t="s">
        <v>295</v>
      </c>
      <c r="BT205" t="s">
        <v>122</v>
      </c>
      <c r="BU205" t="s">
        <v>302</v>
      </c>
    </row>
    <row r="206" spans="1:73" hidden="1">
      <c r="A206" s="103" t="s">
        <v>790</v>
      </c>
      <c r="B206" s="102">
        <v>45820</v>
      </c>
      <c r="C206" s="104">
        <f>_xlfn.ISOWEEKNUM(Tabella2[[#This Row],[Date]])</f>
        <v>24</v>
      </c>
      <c r="D206" s="104" t="s">
        <v>558</v>
      </c>
      <c r="E206" s="190" t="s">
        <v>284</v>
      </c>
      <c r="F206" s="104">
        <v>60</v>
      </c>
      <c r="G206" s="104" t="s">
        <v>284</v>
      </c>
      <c r="H206" s="105">
        <v>3</v>
      </c>
      <c r="I206" s="104"/>
      <c r="J206" s="104" t="s">
        <v>258</v>
      </c>
      <c r="K206" s="104" t="s">
        <v>81</v>
      </c>
      <c r="L206" s="104" t="s">
        <v>259</v>
      </c>
      <c r="M206" s="104" t="s">
        <v>276</v>
      </c>
      <c r="N206" s="104"/>
      <c r="O206" s="108"/>
      <c r="P206" s="111" t="s">
        <v>342</v>
      </c>
      <c r="Q206" s="153" t="s">
        <v>263</v>
      </c>
      <c r="R206" s="153" t="s">
        <v>504</v>
      </c>
      <c r="S206" s="153">
        <v>4.1666666666666657E-2</v>
      </c>
      <c r="T206" s="153">
        <v>0.4375</v>
      </c>
      <c r="U206" s="153">
        <v>0.47916666666666669</v>
      </c>
      <c r="V206" s="153">
        <f>IF(ISBLANK(T206),"",Tabella2[[#This Row],[ACT STOP]]-Tabella2[[#This Row],[ACT START]])</f>
        <v>4.1666666666666685E-2</v>
      </c>
      <c r="W206" s="104" t="s">
        <v>92</v>
      </c>
      <c r="X206" s="104" t="s">
        <v>91</v>
      </c>
      <c r="Y206" s="110"/>
      <c r="Z206" s="106"/>
      <c r="AA206" s="104"/>
      <c r="AB206" s="107"/>
      <c r="AC206" s="72">
        <v>1</v>
      </c>
      <c r="AH206" s="70"/>
      <c r="AI206" s="70"/>
      <c r="AJ206">
        <v>0</v>
      </c>
      <c r="AL206" s="70"/>
      <c r="BM206" s="135">
        <v>0.4375</v>
      </c>
      <c r="BN206" s="136">
        <v>0.47916666666666669</v>
      </c>
      <c r="BO206" s="101"/>
      <c r="BR206" s="109" t="str">
        <f t="shared" si="3"/>
        <v>SH-25-0195</v>
      </c>
      <c r="BS206" s="109" t="s">
        <v>301</v>
      </c>
      <c r="BT206" t="s">
        <v>92</v>
      </c>
      <c r="BU206" t="s">
        <v>771</v>
      </c>
    </row>
    <row r="207" spans="1:73" hidden="1">
      <c r="A207" s="103" t="s">
        <v>791</v>
      </c>
      <c r="B207" s="102">
        <v>45820</v>
      </c>
      <c r="C207" s="104">
        <f>_xlfn.ISOWEEKNUM(Tabella2[[#This Row],[Date]])</f>
        <v>24</v>
      </c>
      <c r="D207" s="104" t="s">
        <v>722</v>
      </c>
      <c r="E207" s="190" t="s">
        <v>327</v>
      </c>
      <c r="F207" s="104">
        <v>82</v>
      </c>
      <c r="G207" s="104" t="s">
        <v>257</v>
      </c>
      <c r="H207" s="105">
        <v>14</v>
      </c>
      <c r="I207" s="104" t="s">
        <v>258</v>
      </c>
      <c r="J207" s="104"/>
      <c r="K207" s="104" t="s">
        <v>81</v>
      </c>
      <c r="L207" s="104" t="s">
        <v>259</v>
      </c>
      <c r="M207" s="104" t="s">
        <v>276</v>
      </c>
      <c r="N207" s="104"/>
      <c r="O207" s="106"/>
      <c r="P207" s="111" t="s">
        <v>776</v>
      </c>
      <c r="Q207" s="153" t="s">
        <v>511</v>
      </c>
      <c r="R207" s="153" t="s">
        <v>549</v>
      </c>
      <c r="S207" s="153">
        <v>4.1666666666666657E-2</v>
      </c>
      <c r="T207" s="153">
        <v>0.5</v>
      </c>
      <c r="U207" s="153">
        <v>0.54513888888888884</v>
      </c>
      <c r="V207" s="153">
        <f>IF(ISBLANK(T207),"",Tabella2[[#This Row],[ACT STOP]]-Tabella2[[#This Row],[ACT START]])</f>
        <v>4.513888888888884E-2</v>
      </c>
      <c r="W207" s="104" t="s">
        <v>92</v>
      </c>
      <c r="X207" s="104" t="s">
        <v>91</v>
      </c>
      <c r="Y207" s="110"/>
      <c r="Z207" s="106"/>
      <c r="AA207" s="104"/>
      <c r="AB207" s="107"/>
      <c r="AC207" s="72">
        <v>1</v>
      </c>
      <c r="AH207" s="70"/>
      <c r="AI207" s="70"/>
      <c r="AJ207">
        <v>0</v>
      </c>
      <c r="AL207" s="70"/>
      <c r="BM207" s="135">
        <v>0.5</v>
      </c>
      <c r="BN207" s="136">
        <v>0.54513888888888884</v>
      </c>
      <c r="BO207" s="101"/>
      <c r="BR207" s="109" t="str">
        <f t="shared" si="3"/>
        <v>SH-25-0196</v>
      </c>
      <c r="BS207" s="109" t="s">
        <v>372</v>
      </c>
      <c r="BT207" t="s">
        <v>92</v>
      </c>
      <c r="BU207" t="s">
        <v>777</v>
      </c>
    </row>
    <row r="208" spans="1:73" hidden="1">
      <c r="A208" s="103" t="s">
        <v>792</v>
      </c>
      <c r="B208" s="102">
        <v>45820</v>
      </c>
      <c r="C208" s="104">
        <f>_xlfn.ISOWEEKNUM(Tabella2[[#This Row],[Date]])</f>
        <v>24</v>
      </c>
      <c r="D208" s="104" t="s">
        <v>763</v>
      </c>
      <c r="E208" s="190" t="s">
        <v>256</v>
      </c>
      <c r="F208" s="104">
        <v>65</v>
      </c>
      <c r="G208" s="104" t="s">
        <v>257</v>
      </c>
      <c r="H208" s="105">
        <v>13</v>
      </c>
      <c r="I208" s="104"/>
      <c r="J208" s="104" t="s">
        <v>258</v>
      </c>
      <c r="K208" s="104" t="s">
        <v>81</v>
      </c>
      <c r="L208" s="104" t="s">
        <v>259</v>
      </c>
      <c r="M208" s="104" t="s">
        <v>764</v>
      </c>
      <c r="N208" s="104"/>
      <c r="O208" s="106"/>
      <c r="P208" s="111" t="s">
        <v>765</v>
      </c>
      <c r="Q208" s="153" t="s">
        <v>272</v>
      </c>
      <c r="R208" s="153" t="s">
        <v>576</v>
      </c>
      <c r="S208" s="153">
        <v>4.1666666666666657E-2</v>
      </c>
      <c r="T208" s="153">
        <v>0.5625</v>
      </c>
      <c r="U208" s="153">
        <v>0.60416666666666663</v>
      </c>
      <c r="V208" s="153">
        <f>IF(ISBLANK(T208),"",Tabella2[[#This Row],[ACT STOP]]-Tabella2[[#This Row],[ACT START]])</f>
        <v>4.166666666666663E-2</v>
      </c>
      <c r="W208" s="104" t="s">
        <v>92</v>
      </c>
      <c r="X208" s="104" t="s">
        <v>91</v>
      </c>
      <c r="Y208" s="110"/>
      <c r="Z208" s="106"/>
      <c r="AA208" s="104"/>
      <c r="AB208" s="107"/>
      <c r="AC208" s="72">
        <v>1</v>
      </c>
      <c r="AH208" s="70"/>
      <c r="AI208" s="70"/>
      <c r="AJ208">
        <v>0</v>
      </c>
      <c r="AL208" s="70"/>
      <c r="BM208" s="135">
        <v>0.5625</v>
      </c>
      <c r="BN208" s="136">
        <v>0.60416666666666663</v>
      </c>
      <c r="BO208" s="101"/>
      <c r="BR208" s="109" t="str">
        <f t="shared" si="3"/>
        <v>SH-25-0197</v>
      </c>
      <c r="BS208" s="109" t="s">
        <v>427</v>
      </c>
      <c r="BT208" t="s">
        <v>92</v>
      </c>
      <c r="BU208" t="s">
        <v>774</v>
      </c>
    </row>
    <row r="209" spans="1:73" hidden="1">
      <c r="A209" s="103" t="s">
        <v>793</v>
      </c>
      <c r="B209" s="102">
        <v>45820</v>
      </c>
      <c r="C209" s="104">
        <f>_xlfn.ISOWEEKNUM(Tabella2[[#This Row],[Date]])</f>
        <v>24</v>
      </c>
      <c r="D209" s="104" t="s">
        <v>751</v>
      </c>
      <c r="E209" s="104" t="s">
        <v>256</v>
      </c>
      <c r="F209" s="104">
        <v>77</v>
      </c>
      <c r="G209" s="104" t="s">
        <v>257</v>
      </c>
      <c r="H209" s="105">
        <v>2</v>
      </c>
      <c r="I209" s="104" t="s">
        <v>258</v>
      </c>
      <c r="J209" s="104"/>
      <c r="K209" s="104" t="s">
        <v>75</v>
      </c>
      <c r="L209" s="104" t="s">
        <v>259</v>
      </c>
      <c r="M209" s="104" t="s">
        <v>764</v>
      </c>
      <c r="N209" s="104"/>
      <c r="O209" s="106"/>
      <c r="P209" s="111" t="s">
        <v>765</v>
      </c>
      <c r="Q209" s="153" t="s">
        <v>272</v>
      </c>
      <c r="R209" s="153" t="s">
        <v>576</v>
      </c>
      <c r="S209" s="153">
        <v>4.1666666666666657E-2</v>
      </c>
      <c r="T209" s="153">
        <v>0.5625</v>
      </c>
      <c r="U209" s="153">
        <v>0.61805555555555558</v>
      </c>
      <c r="V209" s="153">
        <f>IF(ISBLANK(T209),"",Tabella2[[#This Row],[ACT STOP]]-Tabella2[[#This Row],[ACT START]])</f>
        <v>5.555555555555558E-2</v>
      </c>
      <c r="W209" s="104" t="s">
        <v>92</v>
      </c>
      <c r="X209" s="104" t="s">
        <v>91</v>
      </c>
      <c r="Y209" s="110" t="s">
        <v>794</v>
      </c>
      <c r="Z209" s="106"/>
      <c r="AA209" s="104"/>
      <c r="AB209" s="107"/>
      <c r="AC209" s="72">
        <v>1</v>
      </c>
      <c r="AH209" s="70"/>
      <c r="AI209" s="70"/>
      <c r="AJ209">
        <v>0</v>
      </c>
      <c r="AL209" s="70"/>
      <c r="BM209" s="135">
        <v>0.5625</v>
      </c>
      <c r="BN209" s="136">
        <v>0.61805555555555558</v>
      </c>
      <c r="BO209" s="101">
        <v>1.388888888888889E-2</v>
      </c>
      <c r="BQ209" t="s">
        <v>94</v>
      </c>
      <c r="BR209" s="109" t="str">
        <f t="shared" si="3"/>
        <v>SH-25-0198</v>
      </c>
      <c r="BS209" s="109" t="s">
        <v>368</v>
      </c>
      <c r="BT209" t="s">
        <v>92</v>
      </c>
      <c r="BU209" t="s">
        <v>795</v>
      </c>
    </row>
    <row r="210" spans="1:73" hidden="1">
      <c r="A210" s="103" t="s">
        <v>796</v>
      </c>
      <c r="B210" s="102">
        <v>45821</v>
      </c>
      <c r="C210" s="104">
        <f>_xlfn.ISOWEEKNUM(Tabella2[[#This Row],[Date]])</f>
        <v>24</v>
      </c>
      <c r="D210" s="104" t="s">
        <v>763</v>
      </c>
      <c r="E210" s="104" t="s">
        <v>256</v>
      </c>
      <c r="F210" s="104">
        <v>68</v>
      </c>
      <c r="G210" s="104" t="s">
        <v>257</v>
      </c>
      <c r="H210" s="105">
        <v>12</v>
      </c>
      <c r="I210" s="104"/>
      <c r="J210" s="104" t="s">
        <v>258</v>
      </c>
      <c r="K210" s="104" t="s">
        <v>83</v>
      </c>
      <c r="L210" s="104" t="s">
        <v>259</v>
      </c>
      <c r="M210" s="104" t="s">
        <v>276</v>
      </c>
      <c r="N210" s="104"/>
      <c r="O210" s="106"/>
      <c r="P210" s="111" t="s">
        <v>322</v>
      </c>
      <c r="Q210" s="153" t="s">
        <v>605</v>
      </c>
      <c r="R210" s="153" t="s">
        <v>285</v>
      </c>
      <c r="S210" s="153">
        <v>4.1666666666666657E-2</v>
      </c>
      <c r="T210" s="153">
        <v>0.25</v>
      </c>
      <c r="U210" s="153">
        <v>0.29166666666666669</v>
      </c>
      <c r="V210" s="153">
        <f>IF(ISBLANK(T210),"",Tabella2[[#This Row],[ACT STOP]]-Tabella2[[#This Row],[ACT START]])</f>
        <v>4.1666666666666685E-2</v>
      </c>
      <c r="W210" s="104" t="s">
        <v>92</v>
      </c>
      <c r="X210" s="104" t="s">
        <v>91</v>
      </c>
      <c r="Y210" s="110"/>
      <c r="Z210" s="106"/>
      <c r="AA210" s="104"/>
      <c r="AB210" s="107"/>
      <c r="AC210" s="72">
        <v>1</v>
      </c>
      <c r="AH210" s="70"/>
      <c r="AI210" s="70"/>
      <c r="AJ210">
        <v>0</v>
      </c>
      <c r="AL210" s="70"/>
      <c r="BM210" s="135">
        <v>0.25</v>
      </c>
      <c r="BN210" s="136">
        <v>0.29166666666666669</v>
      </c>
      <c r="BO210" s="101"/>
      <c r="BR210" s="109" t="str">
        <f t="shared" si="3"/>
        <v>SH-25-0199</v>
      </c>
      <c r="BS210" s="109" t="s">
        <v>266</v>
      </c>
      <c r="BT210" t="s">
        <v>92</v>
      </c>
      <c r="BU210" t="s">
        <v>779</v>
      </c>
    </row>
    <row r="211" spans="1:73" hidden="1">
      <c r="A211" s="103" t="s">
        <v>797</v>
      </c>
      <c r="B211" s="102">
        <v>45821</v>
      </c>
      <c r="C211" s="104">
        <f>_xlfn.ISOWEEKNUM(Tabella2[[#This Row],[Date]])</f>
        <v>24</v>
      </c>
      <c r="D211" s="104" t="s">
        <v>722</v>
      </c>
      <c r="E211" s="104" t="s">
        <v>327</v>
      </c>
      <c r="F211" s="104">
        <v>82</v>
      </c>
      <c r="G211" s="104" t="s">
        <v>257</v>
      </c>
      <c r="H211" s="105">
        <v>17</v>
      </c>
      <c r="I211" s="104" t="s">
        <v>258</v>
      </c>
      <c r="J211" s="104"/>
      <c r="K211" s="104" t="s">
        <v>77</v>
      </c>
      <c r="L211" s="104" t="s">
        <v>259</v>
      </c>
      <c r="M211" s="104" t="s">
        <v>798</v>
      </c>
      <c r="N211" s="104"/>
      <c r="O211" s="106"/>
      <c r="P211" s="111" t="s">
        <v>799</v>
      </c>
      <c r="Q211" s="153" t="s">
        <v>617</v>
      </c>
      <c r="R211" s="153" t="s">
        <v>525</v>
      </c>
      <c r="S211" s="153">
        <v>4.1666666666666657E-2</v>
      </c>
      <c r="T211" s="153"/>
      <c r="U211" s="153"/>
      <c r="V211" s="153" t="str">
        <f>IF(ISBLANK(T211),"",Tabella2[[#This Row],[ACT STOP]]-Tabella2[[#This Row],[ACT START]])</f>
        <v/>
      </c>
      <c r="W211" s="104" t="s">
        <v>108</v>
      </c>
      <c r="X211" s="104" t="s">
        <v>119</v>
      </c>
      <c r="Y211" s="110"/>
      <c r="Z211" s="106"/>
      <c r="AA211" s="104"/>
      <c r="AB211" s="107"/>
      <c r="AC211" s="72">
        <v>0</v>
      </c>
      <c r="AH211" s="70"/>
      <c r="AI211" s="70"/>
      <c r="AJ211">
        <v>0</v>
      </c>
      <c r="AL211" s="70"/>
      <c r="BL211" t="s">
        <v>800</v>
      </c>
      <c r="BM211" s="135">
        <v>0</v>
      </c>
      <c r="BN211" s="136">
        <v>0</v>
      </c>
      <c r="BO211" s="101"/>
      <c r="BR211" s="109" t="str">
        <f t="shared" si="3"/>
        <v>SH-25-0200</v>
      </c>
      <c r="BS211" s="109" t="s">
        <v>393</v>
      </c>
      <c r="BT211" t="s">
        <v>108</v>
      </c>
      <c r="BU211" t="s">
        <v>801</v>
      </c>
    </row>
    <row r="212" spans="1:73" hidden="1">
      <c r="A212" s="103" t="s">
        <v>802</v>
      </c>
      <c r="B212" s="102">
        <v>45821</v>
      </c>
      <c r="C212" s="104">
        <f>_xlfn.ISOWEEKNUM(Tabella2[[#This Row],[Date]])</f>
        <v>24</v>
      </c>
      <c r="D212" s="104" t="s">
        <v>751</v>
      </c>
      <c r="E212" s="104" t="s">
        <v>256</v>
      </c>
      <c r="F212" s="104">
        <v>78</v>
      </c>
      <c r="G212" s="104" t="s">
        <v>257</v>
      </c>
      <c r="H212" s="105">
        <v>9</v>
      </c>
      <c r="I212" s="104" t="s">
        <v>258</v>
      </c>
      <c r="J212" s="104"/>
      <c r="K212" s="104" t="s">
        <v>81</v>
      </c>
      <c r="L212" s="104" t="s">
        <v>259</v>
      </c>
      <c r="M212" s="104" t="s">
        <v>276</v>
      </c>
      <c r="N212" s="104"/>
      <c r="O212" s="106"/>
      <c r="P212" s="111" t="s">
        <v>322</v>
      </c>
      <c r="Q212" s="153" t="s">
        <v>617</v>
      </c>
      <c r="R212" s="153" t="s">
        <v>525</v>
      </c>
      <c r="S212" s="153">
        <v>4.1666666666666657E-2</v>
      </c>
      <c r="T212" s="153">
        <v>0.3125</v>
      </c>
      <c r="U212" s="153">
        <v>0.35416666666666669</v>
      </c>
      <c r="V212" s="153">
        <f>IF(ISBLANK(T212),"",Tabella2[[#This Row],[ACT STOP]]-Tabella2[[#This Row],[ACT START]])</f>
        <v>4.1666666666666685E-2</v>
      </c>
      <c r="W212" s="104" t="s">
        <v>92</v>
      </c>
      <c r="X212" s="104" t="s">
        <v>91</v>
      </c>
      <c r="Y212" s="110"/>
      <c r="Z212" s="106"/>
      <c r="AA212" s="104"/>
      <c r="AB212" s="107"/>
      <c r="AC212" s="72">
        <v>1</v>
      </c>
      <c r="AH212" s="70"/>
      <c r="AI212" s="70"/>
      <c r="AJ212">
        <v>0</v>
      </c>
      <c r="AL212" s="70"/>
      <c r="BM212" s="135">
        <v>0.3125</v>
      </c>
      <c r="BN212" s="136">
        <v>0.35416666666666669</v>
      </c>
      <c r="BO212" s="101"/>
      <c r="BR212" s="109" t="str">
        <f t="shared" si="3"/>
        <v>SH-25-0201</v>
      </c>
      <c r="BS212" s="109" t="s">
        <v>318</v>
      </c>
      <c r="BT212" t="s">
        <v>92</v>
      </c>
      <c r="BU212" t="s">
        <v>781</v>
      </c>
    </row>
    <row r="213" spans="1:73" hidden="1">
      <c r="A213" s="103" t="s">
        <v>803</v>
      </c>
      <c r="B213" s="102">
        <v>45671</v>
      </c>
      <c r="C213" s="104">
        <f>_xlfn.ISOWEEKNUM(Tabella2[[#This Row],[Date]])</f>
        <v>3</v>
      </c>
      <c r="D213" s="104" t="s">
        <v>195</v>
      </c>
      <c r="E213" s="104" t="s">
        <v>298</v>
      </c>
      <c r="F213" s="104"/>
      <c r="G213" s="104" t="s">
        <v>257</v>
      </c>
      <c r="H213" s="105">
        <v>14</v>
      </c>
      <c r="I213" s="104"/>
      <c r="J213" s="104" t="s">
        <v>258</v>
      </c>
      <c r="K213" s="104" t="s">
        <v>78</v>
      </c>
      <c r="L213" s="104" t="s">
        <v>299</v>
      </c>
      <c r="M213" s="104" t="s">
        <v>260</v>
      </c>
      <c r="N213" s="104"/>
      <c r="O213" s="106" t="str">
        <f>A1178</f>
        <v>13580</v>
      </c>
      <c r="P213" s="111" t="s">
        <v>300</v>
      </c>
      <c r="Q213" s="153">
        <v>0.60763888888888884</v>
      </c>
      <c r="R213" s="153">
        <v>0.64930555555555558</v>
      </c>
      <c r="S213" s="153">
        <v>4.1666666666666657E-2</v>
      </c>
      <c r="T213" s="153">
        <v>0.60763888888888884</v>
      </c>
      <c r="U213" s="153">
        <v>0.64930555555555558</v>
      </c>
      <c r="V213" s="153">
        <f>IF(ISBLANK(T213),"",Tabella2[[#This Row],[ACT STOP]]-Tabella2[[#This Row],[ACT START]])</f>
        <v>4.1666666666666741E-2</v>
      </c>
      <c r="W213" s="104" t="s">
        <v>122</v>
      </c>
      <c r="X213" s="104" t="s">
        <v>91</v>
      </c>
      <c r="Y213" s="110"/>
      <c r="Z213" s="106"/>
      <c r="AA213" s="104"/>
      <c r="AB213" s="107"/>
      <c r="AC213" s="72">
        <v>1</v>
      </c>
      <c r="AH213" s="70"/>
      <c r="AI213" s="70"/>
      <c r="AJ213">
        <v>0</v>
      </c>
      <c r="AL213" s="70"/>
      <c r="BM213" s="135">
        <v>0.60763888888888884</v>
      </c>
      <c r="BN213" s="136">
        <v>0.64930555555555558</v>
      </c>
      <c r="BO213" s="101"/>
      <c r="BR213" s="109" t="str">
        <f t="shared" si="3"/>
        <v>SH-25-0202</v>
      </c>
      <c r="BS213" s="109" t="s">
        <v>372</v>
      </c>
      <c r="BT213" t="s">
        <v>122</v>
      </c>
      <c r="BU213" t="s">
        <v>302</v>
      </c>
    </row>
    <row r="214" spans="1:73" hidden="1">
      <c r="A214" s="103" t="s">
        <v>804</v>
      </c>
      <c r="B214" s="102">
        <v>45824</v>
      </c>
      <c r="C214" s="104">
        <f>_xlfn.ISOWEEKNUM(Tabella2[[#This Row],[Date]])</f>
        <v>25</v>
      </c>
      <c r="D214" s="104" t="s">
        <v>722</v>
      </c>
      <c r="E214" s="104" t="s">
        <v>327</v>
      </c>
      <c r="F214" s="104">
        <v>82</v>
      </c>
      <c r="G214" s="104" t="s">
        <v>257</v>
      </c>
      <c r="H214" s="105">
        <v>17</v>
      </c>
      <c r="I214" s="104" t="s">
        <v>258</v>
      </c>
      <c r="J214" s="104"/>
      <c r="K214" s="104" t="s">
        <v>79</v>
      </c>
      <c r="L214" s="104" t="s">
        <v>259</v>
      </c>
      <c r="M214" s="104" t="s">
        <v>798</v>
      </c>
      <c r="N214" s="104"/>
      <c r="O214" s="106"/>
      <c r="P214" s="111" t="s">
        <v>799</v>
      </c>
      <c r="Q214" s="153" t="s">
        <v>511</v>
      </c>
      <c r="R214" s="153" t="s">
        <v>549</v>
      </c>
      <c r="S214" s="153">
        <v>4.1666666666666657E-2</v>
      </c>
      <c r="T214" s="153" t="s">
        <v>511</v>
      </c>
      <c r="U214" s="153" t="s">
        <v>549</v>
      </c>
      <c r="V214" s="153">
        <f>IF(ISBLANK(T214),"",Tabella2[[#This Row],[ACT STOP]]-Tabella2[[#This Row],[ACT START]])</f>
        <v>4.166666666666663E-2</v>
      </c>
      <c r="W214" s="104" t="s">
        <v>92</v>
      </c>
      <c r="X214" s="104" t="s">
        <v>91</v>
      </c>
      <c r="Y214" s="110"/>
      <c r="Z214" s="106"/>
      <c r="AA214" s="104"/>
      <c r="AB214" s="107"/>
      <c r="AC214" s="72">
        <v>1</v>
      </c>
      <c r="AH214" s="70"/>
      <c r="AI214" s="70"/>
      <c r="AJ214">
        <v>0</v>
      </c>
      <c r="AL214" s="70"/>
      <c r="BM214" s="135" t="s">
        <v>511</v>
      </c>
      <c r="BN214" s="136" t="s">
        <v>549</v>
      </c>
      <c r="BO214" s="101"/>
      <c r="BR214" s="109" t="str">
        <f t="shared" si="3"/>
        <v>SH-25-0203</v>
      </c>
      <c r="BS214" s="109" t="s">
        <v>393</v>
      </c>
      <c r="BT214" t="s">
        <v>92</v>
      </c>
      <c r="BU214" t="s">
        <v>801</v>
      </c>
    </row>
    <row r="215" spans="1:73" hidden="1">
      <c r="A215" s="103" t="s">
        <v>805</v>
      </c>
      <c r="B215" s="102">
        <v>45824</v>
      </c>
      <c r="C215" s="104">
        <f>_xlfn.ISOWEEKNUM(Tabella2[[#This Row],[Date]])</f>
        <v>25</v>
      </c>
      <c r="D215" s="104" t="s">
        <v>763</v>
      </c>
      <c r="E215" s="104" t="s">
        <v>256</v>
      </c>
      <c r="F215" s="104">
        <v>65</v>
      </c>
      <c r="G215" s="104" t="s">
        <v>284</v>
      </c>
      <c r="H215" s="105">
        <v>9</v>
      </c>
      <c r="I215" s="104"/>
      <c r="J215" s="104" t="s">
        <v>258</v>
      </c>
      <c r="K215" s="104" t="s">
        <v>77</v>
      </c>
      <c r="L215" s="104" t="s">
        <v>259</v>
      </c>
      <c r="M215" s="104" t="s">
        <v>276</v>
      </c>
      <c r="N215" s="104"/>
      <c r="O215" s="106"/>
      <c r="P215" s="111" t="s">
        <v>322</v>
      </c>
      <c r="Q215" s="153" t="s">
        <v>617</v>
      </c>
      <c r="R215" s="153" t="s">
        <v>525</v>
      </c>
      <c r="S215" s="153">
        <v>4.1666666666666657E-2</v>
      </c>
      <c r="T215" s="153" t="s">
        <v>617</v>
      </c>
      <c r="U215" s="153" t="s">
        <v>525</v>
      </c>
      <c r="V215" s="153">
        <f>IF(ISBLANK(T215),"",Tabella2[[#This Row],[ACT STOP]]-Tabella2[[#This Row],[ACT START]])</f>
        <v>4.1666666666666685E-2</v>
      </c>
      <c r="W215" s="104" t="s">
        <v>92</v>
      </c>
      <c r="X215" s="104" t="s">
        <v>91</v>
      </c>
      <c r="Y215" s="110"/>
      <c r="Z215" s="106"/>
      <c r="AA215" s="104">
        <v>0</v>
      </c>
      <c r="AB215" s="107">
        <v>0</v>
      </c>
      <c r="AF215" t="s">
        <v>806</v>
      </c>
      <c r="AG215" t="s">
        <v>339</v>
      </c>
      <c r="AH215" s="70">
        <v>0</v>
      </c>
      <c r="AI215" s="70"/>
      <c r="AJ215">
        <v>0</v>
      </c>
      <c r="AL215" s="70"/>
      <c r="BM215" s="135" t="s">
        <v>617</v>
      </c>
      <c r="BN215" s="136" t="s">
        <v>525</v>
      </c>
      <c r="BO215" s="101"/>
      <c r="BR215" s="109" t="str">
        <f t="shared" si="3"/>
        <v>SH-25-0204</v>
      </c>
      <c r="BS215" s="109" t="s">
        <v>339</v>
      </c>
      <c r="BT215" t="s">
        <v>92</v>
      </c>
      <c r="BU215" t="s">
        <v>807</v>
      </c>
    </row>
    <row r="216" spans="1:73" hidden="1">
      <c r="A216" s="103" t="s">
        <v>808</v>
      </c>
      <c r="B216" s="102">
        <v>45825</v>
      </c>
      <c r="C216" s="104">
        <f>_xlfn.ISOWEEKNUM(Tabella2[[#This Row],[Date]])</f>
        <v>25</v>
      </c>
      <c r="D216" s="104" t="s">
        <v>722</v>
      </c>
      <c r="E216" s="104" t="s">
        <v>327</v>
      </c>
      <c r="F216" s="104">
        <v>77</v>
      </c>
      <c r="G216" s="104" t="s">
        <v>257</v>
      </c>
      <c r="H216" s="105">
        <v>2</v>
      </c>
      <c r="I216" s="104" t="s">
        <v>258</v>
      </c>
      <c r="J216" s="104"/>
      <c r="K216" s="104" t="s">
        <v>77</v>
      </c>
      <c r="L216" s="104" t="s">
        <v>259</v>
      </c>
      <c r="M216" s="104" t="s">
        <v>276</v>
      </c>
      <c r="N216" s="104"/>
      <c r="O216" s="106"/>
      <c r="P216" s="111" t="s">
        <v>809</v>
      </c>
      <c r="Q216" s="153" t="s">
        <v>605</v>
      </c>
      <c r="R216" s="153" t="s">
        <v>285</v>
      </c>
      <c r="S216" s="153">
        <v>4.1666666666666657E-2</v>
      </c>
      <c r="T216" s="153" t="s">
        <v>605</v>
      </c>
      <c r="U216" s="153" t="s">
        <v>285</v>
      </c>
      <c r="V216" s="153">
        <f>IF(ISBLANK(T216),"",Tabella2[[#This Row],[ACT STOP]]-Tabella2[[#This Row],[ACT START]])</f>
        <v>4.1666666666666685E-2</v>
      </c>
      <c r="W216" s="104" t="s">
        <v>92</v>
      </c>
      <c r="X216" s="104" t="s">
        <v>91</v>
      </c>
      <c r="Y216" s="110"/>
      <c r="Z216" s="106"/>
      <c r="AA216" s="104">
        <v>0</v>
      </c>
      <c r="AB216" s="107">
        <v>0</v>
      </c>
      <c r="AF216" t="s">
        <v>810</v>
      </c>
      <c r="AG216" t="s">
        <v>368</v>
      </c>
      <c r="AH216" s="70">
        <v>0</v>
      </c>
      <c r="AI216" s="70"/>
      <c r="AJ216">
        <v>0</v>
      </c>
      <c r="AL216" s="70"/>
      <c r="BM216" s="135" t="s">
        <v>605</v>
      </c>
      <c r="BN216" s="136" t="s">
        <v>285</v>
      </c>
      <c r="BO216" s="101"/>
      <c r="BR216" s="109" t="str">
        <f t="shared" si="3"/>
        <v>SH-25-0205</v>
      </c>
      <c r="BS216" s="109" t="s">
        <v>368</v>
      </c>
      <c r="BT216" t="s">
        <v>92</v>
      </c>
      <c r="BU216" t="s">
        <v>811</v>
      </c>
    </row>
    <row r="217" spans="1:73" hidden="1">
      <c r="A217" s="103" t="s">
        <v>812</v>
      </c>
      <c r="B217" s="102">
        <v>45825</v>
      </c>
      <c r="C217" s="104">
        <f>_xlfn.ISOWEEKNUM(Tabella2[[#This Row],[Date]])</f>
        <v>25</v>
      </c>
      <c r="D217" s="104" t="s">
        <v>404</v>
      </c>
      <c r="E217" s="104" t="s">
        <v>284</v>
      </c>
      <c r="F217" s="104">
        <v>41</v>
      </c>
      <c r="G217" s="104" t="s">
        <v>257</v>
      </c>
      <c r="H217" s="105">
        <v>2</v>
      </c>
      <c r="I217" s="104"/>
      <c r="J217" s="104" t="s">
        <v>258</v>
      </c>
      <c r="K217" s="104" t="s">
        <v>77</v>
      </c>
      <c r="L217" s="104" t="s">
        <v>259</v>
      </c>
      <c r="M217" s="104" t="s">
        <v>386</v>
      </c>
      <c r="N217" s="104"/>
      <c r="O217" s="106"/>
      <c r="P217" s="111" t="s">
        <v>813</v>
      </c>
      <c r="Q217" s="153" t="s">
        <v>631</v>
      </c>
      <c r="R217" s="153" t="s">
        <v>498</v>
      </c>
      <c r="S217" s="153">
        <v>4.1666666666666657E-2</v>
      </c>
      <c r="T217" s="153" t="s">
        <v>631</v>
      </c>
      <c r="U217" s="153" t="s">
        <v>498</v>
      </c>
      <c r="V217" s="153">
        <f>IF(ISBLANK(T217),"",Tabella2[[#This Row],[ACT STOP]]-Tabella2[[#This Row],[ACT START]])</f>
        <v>4.1666666666666685E-2</v>
      </c>
      <c r="W217" s="104" t="s">
        <v>92</v>
      </c>
      <c r="X217" s="104" t="s">
        <v>91</v>
      </c>
      <c r="Y217" s="110"/>
      <c r="Z217" s="106"/>
      <c r="AA217" s="104">
        <v>0</v>
      </c>
      <c r="AB217" s="107">
        <v>0</v>
      </c>
      <c r="AF217" t="s">
        <v>814</v>
      </c>
      <c r="AG217" t="s">
        <v>368</v>
      </c>
      <c r="AH217" s="70">
        <v>0</v>
      </c>
      <c r="AI217" s="70"/>
      <c r="AJ217">
        <v>0</v>
      </c>
      <c r="AL217" s="70"/>
      <c r="BM217" s="135" t="s">
        <v>631</v>
      </c>
      <c r="BN217" s="136" t="s">
        <v>498</v>
      </c>
      <c r="BO217" s="101"/>
      <c r="BR217" s="109" t="str">
        <f t="shared" si="3"/>
        <v>SH-25-0206</v>
      </c>
      <c r="BS217" s="109" t="s">
        <v>368</v>
      </c>
      <c r="BT217" t="s">
        <v>92</v>
      </c>
      <c r="BU217" t="s">
        <v>815</v>
      </c>
    </row>
    <row r="218" spans="1:73" hidden="1">
      <c r="A218" s="103" t="s">
        <v>816</v>
      </c>
      <c r="B218" s="102">
        <v>45825</v>
      </c>
      <c r="C218" s="104">
        <f>_xlfn.ISOWEEKNUM(Tabella2[[#This Row],[Date]])</f>
        <v>25</v>
      </c>
      <c r="D218" s="104" t="s">
        <v>817</v>
      </c>
      <c r="E218" s="104" t="s">
        <v>284</v>
      </c>
      <c r="F218" s="104">
        <v>74</v>
      </c>
      <c r="G218" s="104" t="s">
        <v>257</v>
      </c>
      <c r="H218" s="105">
        <v>2</v>
      </c>
      <c r="I218" s="104"/>
      <c r="J218" s="104" t="s">
        <v>258</v>
      </c>
      <c r="K218" s="104" t="s">
        <v>77</v>
      </c>
      <c r="L218" s="104" t="s">
        <v>259</v>
      </c>
      <c r="M218" s="104" t="s">
        <v>276</v>
      </c>
      <c r="N218" s="104"/>
      <c r="O218" s="106"/>
      <c r="P218" s="111" t="s">
        <v>752</v>
      </c>
      <c r="Q218" s="153" t="s">
        <v>511</v>
      </c>
      <c r="R218" s="153" t="s">
        <v>549</v>
      </c>
      <c r="S218" s="153">
        <v>4.1666666666666657E-2</v>
      </c>
      <c r="T218" s="153" t="s">
        <v>511</v>
      </c>
      <c r="U218" s="153" t="s">
        <v>549</v>
      </c>
      <c r="V218" s="153">
        <f>IF(ISBLANK(T218),"",Tabella2[[#This Row],[ACT STOP]]-Tabella2[[#This Row],[ACT START]])</f>
        <v>4.166666666666663E-2</v>
      </c>
      <c r="W218" s="104" t="s">
        <v>92</v>
      </c>
      <c r="X218" s="104" t="s">
        <v>91</v>
      </c>
      <c r="Y218" s="110"/>
      <c r="Z218" s="106"/>
      <c r="AA218" s="104">
        <v>0</v>
      </c>
      <c r="AB218" s="107">
        <v>0</v>
      </c>
      <c r="AF218" t="s">
        <v>818</v>
      </c>
      <c r="AG218" t="s">
        <v>368</v>
      </c>
      <c r="AH218" s="70">
        <v>0</v>
      </c>
      <c r="AI218" s="70"/>
      <c r="AJ218">
        <v>0</v>
      </c>
      <c r="AL218" s="70"/>
      <c r="BM218" s="135" t="s">
        <v>511</v>
      </c>
      <c r="BN218" s="136" t="s">
        <v>549</v>
      </c>
      <c r="BO218" s="101"/>
      <c r="BR218" s="109" t="str">
        <f t="shared" si="3"/>
        <v>SH-25-0207</v>
      </c>
      <c r="BS218" s="109" t="s">
        <v>368</v>
      </c>
      <c r="BT218" t="s">
        <v>92</v>
      </c>
      <c r="BU218" t="s">
        <v>819</v>
      </c>
    </row>
    <row r="219" spans="1:73" hidden="1">
      <c r="A219" s="103" t="s">
        <v>820</v>
      </c>
      <c r="B219" s="102">
        <v>45826</v>
      </c>
      <c r="C219" s="104">
        <f>_xlfn.ISOWEEKNUM(Tabella2[[#This Row],[Date]])</f>
        <v>25</v>
      </c>
      <c r="D219" s="104" t="s">
        <v>763</v>
      </c>
      <c r="E219" s="104" t="s">
        <v>256</v>
      </c>
      <c r="F219" s="104">
        <v>63</v>
      </c>
      <c r="G219" s="104" t="s">
        <v>284</v>
      </c>
      <c r="H219" s="105">
        <v>9</v>
      </c>
      <c r="I219" s="104"/>
      <c r="J219" s="104" t="s">
        <v>258</v>
      </c>
      <c r="K219" s="104" t="s">
        <v>81</v>
      </c>
      <c r="L219" s="104" t="s">
        <v>259</v>
      </c>
      <c r="M219" s="104" t="s">
        <v>276</v>
      </c>
      <c r="N219" s="104"/>
      <c r="O219" s="106"/>
      <c r="P219" s="111" t="s">
        <v>322</v>
      </c>
      <c r="Q219" s="153" t="s">
        <v>511</v>
      </c>
      <c r="R219" s="153" t="s">
        <v>549</v>
      </c>
      <c r="S219" s="153">
        <v>4.1666666666666657E-2</v>
      </c>
      <c r="T219" s="153" t="s">
        <v>511</v>
      </c>
      <c r="U219" s="153" t="s">
        <v>549</v>
      </c>
      <c r="V219" s="153">
        <f>IF(ISBLANK(T219),"",Tabella2[[#This Row],[ACT STOP]]-Tabella2[[#This Row],[ACT START]])</f>
        <v>4.166666666666663E-2</v>
      </c>
      <c r="W219" s="104" t="s">
        <v>92</v>
      </c>
      <c r="X219" s="104" t="s">
        <v>91</v>
      </c>
      <c r="Y219" s="110"/>
      <c r="Z219" s="106"/>
      <c r="AA219" s="104"/>
      <c r="AB219" s="107"/>
      <c r="AC219" s="72">
        <v>1</v>
      </c>
      <c r="AH219" s="70"/>
      <c r="AI219" s="70"/>
      <c r="AJ219">
        <v>0</v>
      </c>
      <c r="AL219" s="70"/>
      <c r="BM219" s="135" t="s">
        <v>511</v>
      </c>
      <c r="BN219" s="136" t="s">
        <v>549</v>
      </c>
      <c r="BO219" s="101"/>
      <c r="BR219" s="109" t="str">
        <f t="shared" si="3"/>
        <v>SH-25-0208</v>
      </c>
      <c r="BS219" s="109" t="s">
        <v>339</v>
      </c>
      <c r="BT219" t="s">
        <v>92</v>
      </c>
      <c r="BU219" t="s">
        <v>783</v>
      </c>
    </row>
    <row r="220" spans="1:73" hidden="1">
      <c r="A220" s="103" t="s">
        <v>821</v>
      </c>
      <c r="B220" s="102">
        <v>45672</v>
      </c>
      <c r="C220" s="104">
        <f>_xlfn.ISOWEEKNUM(Tabella2[[#This Row],[Date]])</f>
        <v>3</v>
      </c>
      <c r="D220" s="104" t="s">
        <v>195</v>
      </c>
      <c r="E220" s="104" t="s">
        <v>398</v>
      </c>
      <c r="F220" s="104"/>
      <c r="G220" s="104" t="s">
        <v>257</v>
      </c>
      <c r="H220" s="105">
        <v>1</v>
      </c>
      <c r="I220" s="104"/>
      <c r="J220" s="104" t="s">
        <v>258</v>
      </c>
      <c r="K220" s="104" t="s">
        <v>80</v>
      </c>
      <c r="L220" s="104" t="s">
        <v>299</v>
      </c>
      <c r="M220" s="104" t="s">
        <v>361</v>
      </c>
      <c r="N220" s="104"/>
      <c r="O220" s="108" t="str">
        <f>A1183</f>
        <v>13585</v>
      </c>
      <c r="P220" s="111" t="s">
        <v>300</v>
      </c>
      <c r="Q220" s="153">
        <v>0.2951388888888889</v>
      </c>
      <c r="R220" s="153">
        <v>0.33680555555555558</v>
      </c>
      <c r="S220" s="153">
        <v>4.1666666666666657E-2</v>
      </c>
      <c r="T220" s="153">
        <v>0.2951388888888889</v>
      </c>
      <c r="U220" s="153">
        <v>0.33680555555555558</v>
      </c>
      <c r="V220" s="153">
        <f>IF(ISBLANK(T220),"",Tabella2[[#This Row],[ACT STOP]]-Tabella2[[#This Row],[ACT START]])</f>
        <v>4.1666666666666685E-2</v>
      </c>
      <c r="W220" s="104" t="s">
        <v>122</v>
      </c>
      <c r="X220" s="104" t="s">
        <v>91</v>
      </c>
      <c r="Y220" s="110"/>
      <c r="Z220" s="106"/>
      <c r="AA220" s="104"/>
      <c r="AB220" s="107"/>
      <c r="AC220" s="72">
        <v>1</v>
      </c>
      <c r="AH220" s="70"/>
      <c r="AI220" s="70"/>
      <c r="AJ220">
        <v>0</v>
      </c>
      <c r="AL220" s="70"/>
      <c r="BM220" s="135">
        <v>0.2951388888888889</v>
      </c>
      <c r="BN220" s="136">
        <v>0.33680555555555558</v>
      </c>
      <c r="BO220" s="101"/>
      <c r="BR220" s="109" t="str">
        <f t="shared" si="3"/>
        <v>SH-25-0209</v>
      </c>
      <c r="BS220" s="109" t="s">
        <v>332</v>
      </c>
      <c r="BT220" t="s">
        <v>122</v>
      </c>
      <c r="BU220" t="s">
        <v>399</v>
      </c>
    </row>
    <row r="221" spans="1:73" hidden="1">
      <c r="A221" s="103" t="s">
        <v>822</v>
      </c>
      <c r="B221" s="102">
        <v>45827</v>
      </c>
      <c r="C221" s="104">
        <f>_xlfn.ISOWEEKNUM(Tabella2[[#This Row],[Date]])</f>
        <v>25</v>
      </c>
      <c r="D221" s="104" t="s">
        <v>763</v>
      </c>
      <c r="E221" s="104" t="s">
        <v>256</v>
      </c>
      <c r="F221" s="104">
        <v>66</v>
      </c>
      <c r="G221" s="104" t="s">
        <v>257</v>
      </c>
      <c r="H221" s="105">
        <v>14</v>
      </c>
      <c r="I221" s="104"/>
      <c r="J221" s="104" t="s">
        <v>258</v>
      </c>
      <c r="K221" s="104" t="s">
        <v>81</v>
      </c>
      <c r="L221" s="104" t="s">
        <v>259</v>
      </c>
      <c r="M221" s="104" t="s">
        <v>764</v>
      </c>
      <c r="N221" s="104"/>
      <c r="O221" s="106"/>
      <c r="P221" s="111" t="s">
        <v>765</v>
      </c>
      <c r="Q221" s="153" t="s">
        <v>263</v>
      </c>
      <c r="R221" s="153" t="s">
        <v>504</v>
      </c>
      <c r="S221" s="153">
        <v>4.1666666666666657E-2</v>
      </c>
      <c r="T221" s="153" t="s">
        <v>263</v>
      </c>
      <c r="U221" s="153" t="s">
        <v>504</v>
      </c>
      <c r="V221" s="153">
        <f>IF(ISBLANK(T221),"",Tabella2[[#This Row],[ACT STOP]]-Tabella2[[#This Row],[ACT START]])</f>
        <v>4.1666666666666685E-2</v>
      </c>
      <c r="W221" s="104" t="s">
        <v>92</v>
      </c>
      <c r="X221" s="104" t="s">
        <v>91</v>
      </c>
      <c r="Y221" s="110"/>
      <c r="Z221" s="106"/>
      <c r="AA221" s="104"/>
      <c r="AB221" s="107"/>
      <c r="AC221" s="72">
        <v>1</v>
      </c>
      <c r="AH221" s="70"/>
      <c r="AI221" s="70"/>
      <c r="AJ221">
        <v>0</v>
      </c>
      <c r="AL221" s="70"/>
      <c r="BM221" s="135" t="s">
        <v>263</v>
      </c>
      <c r="BN221" s="136" t="s">
        <v>504</v>
      </c>
      <c r="BO221" s="101"/>
      <c r="BR221" s="109" t="str">
        <f t="shared" si="3"/>
        <v>SH-25-0210</v>
      </c>
      <c r="BS221" s="109" t="s">
        <v>372</v>
      </c>
      <c r="BT221" t="s">
        <v>92</v>
      </c>
      <c r="BU221" t="s">
        <v>767</v>
      </c>
    </row>
    <row r="222" spans="1:73" hidden="1">
      <c r="A222" s="103" t="s">
        <v>823</v>
      </c>
      <c r="B222" s="102">
        <v>45827</v>
      </c>
      <c r="C222" s="104">
        <f>_xlfn.ISOWEEKNUM(Tabella2[[#This Row],[Date]])</f>
        <v>25</v>
      </c>
      <c r="D222" s="104" t="s">
        <v>255</v>
      </c>
      <c r="E222" s="104" t="s">
        <v>256</v>
      </c>
      <c r="F222" s="104">
        <v>40</v>
      </c>
      <c r="G222" s="104" t="s">
        <v>284</v>
      </c>
      <c r="H222" s="105">
        <v>9</v>
      </c>
      <c r="I222" s="104" t="s">
        <v>258</v>
      </c>
      <c r="J222" s="104"/>
      <c r="K222" s="104" t="s">
        <v>77</v>
      </c>
      <c r="L222" s="104" t="s">
        <v>259</v>
      </c>
      <c r="M222" s="104" t="s">
        <v>764</v>
      </c>
      <c r="N222" s="104"/>
      <c r="O222" s="106"/>
      <c r="P222" s="111" t="s">
        <v>765</v>
      </c>
      <c r="Q222" s="153" t="s">
        <v>263</v>
      </c>
      <c r="R222" s="153" t="s">
        <v>504</v>
      </c>
      <c r="S222" s="153">
        <v>4.1666666666666657E-2</v>
      </c>
      <c r="T222" s="153" t="s">
        <v>263</v>
      </c>
      <c r="U222" s="153" t="s">
        <v>504</v>
      </c>
      <c r="V222" s="153">
        <f>IF(ISBLANK(T222),"",Tabella2[[#This Row],[ACT STOP]]-Tabella2[[#This Row],[ACT START]])</f>
        <v>4.1666666666666685E-2</v>
      </c>
      <c r="W222" s="104" t="s">
        <v>92</v>
      </c>
      <c r="X222" s="104" t="s">
        <v>91</v>
      </c>
      <c r="Y222" s="110" t="s">
        <v>824</v>
      </c>
      <c r="Z222" s="106"/>
      <c r="AA222" s="104"/>
      <c r="AB222" s="107"/>
      <c r="AC222" s="72">
        <v>1</v>
      </c>
      <c r="AH222" s="70"/>
      <c r="AI222" s="70"/>
      <c r="AJ222">
        <v>0</v>
      </c>
      <c r="AL222" s="70"/>
      <c r="BM222" s="135" t="s">
        <v>263</v>
      </c>
      <c r="BN222" s="136" t="s">
        <v>504</v>
      </c>
      <c r="BO222" s="101"/>
      <c r="BR222" s="109" t="str">
        <f t="shared" si="3"/>
        <v>SH-25-0211</v>
      </c>
      <c r="BS222" s="109" t="s">
        <v>339</v>
      </c>
      <c r="BT222" t="s">
        <v>92</v>
      </c>
      <c r="BU222" t="s">
        <v>769</v>
      </c>
    </row>
    <row r="223" spans="1:73" hidden="1">
      <c r="A223" s="103" t="s">
        <v>825</v>
      </c>
      <c r="B223" s="102">
        <v>45835</v>
      </c>
      <c r="C223" s="104">
        <f>_xlfn.ISOWEEKNUM(Tabella2[[#This Row],[Date]])</f>
        <v>26</v>
      </c>
      <c r="D223" s="104" t="s">
        <v>195</v>
      </c>
      <c r="E223" s="104" t="s">
        <v>327</v>
      </c>
      <c r="F223" s="104">
        <v>18</v>
      </c>
      <c r="G223" s="104" t="s">
        <v>257</v>
      </c>
      <c r="H223" s="105">
        <v>31</v>
      </c>
      <c r="I223" s="104"/>
      <c r="J223" s="104" t="s">
        <v>258</v>
      </c>
      <c r="K223" s="104" t="s">
        <v>77</v>
      </c>
      <c r="L223" s="104" t="s">
        <v>259</v>
      </c>
      <c r="M223" s="104" t="s">
        <v>276</v>
      </c>
      <c r="N223" s="104"/>
      <c r="O223" s="106"/>
      <c r="P223" s="111" t="s">
        <v>377</v>
      </c>
      <c r="Q223" s="153" t="s">
        <v>499</v>
      </c>
      <c r="R223" s="153" t="s">
        <v>511</v>
      </c>
      <c r="S223" s="153">
        <v>4.1666666666666657E-2</v>
      </c>
      <c r="T223" s="153">
        <v>0.45833333333333331</v>
      </c>
      <c r="U223" s="153">
        <v>0.5</v>
      </c>
      <c r="V223" s="153">
        <f>IF(ISBLANK(T223),"",Tabella2[[#This Row],[ACT STOP]]-Tabella2[[#This Row],[ACT START]])</f>
        <v>4.1666666666666685E-2</v>
      </c>
      <c r="W223" s="104" t="s">
        <v>92</v>
      </c>
      <c r="X223" s="104" t="s">
        <v>91</v>
      </c>
      <c r="Y223" s="110"/>
      <c r="Z223" s="106"/>
      <c r="AA223" s="104"/>
      <c r="AB223" s="107"/>
      <c r="AC223" s="72">
        <v>1</v>
      </c>
      <c r="AH223" s="70"/>
      <c r="AI223" s="70"/>
      <c r="AJ223">
        <v>0</v>
      </c>
      <c r="AL223" s="70"/>
      <c r="BM223" s="135">
        <v>0.45833333333333331</v>
      </c>
      <c r="BN223" s="136">
        <v>0.5</v>
      </c>
      <c r="BO223" s="101"/>
      <c r="BR223" s="109" t="str">
        <f t="shared" si="3"/>
        <v>SH-25-0212</v>
      </c>
      <c r="BS223" s="109" t="s">
        <v>345</v>
      </c>
      <c r="BT223" t="s">
        <v>92</v>
      </c>
      <c r="BU223" t="s">
        <v>826</v>
      </c>
    </row>
    <row r="224" spans="1:73" hidden="1">
      <c r="A224" s="103" t="s">
        <v>827</v>
      </c>
      <c r="B224" s="102">
        <v>45672</v>
      </c>
      <c r="C224" s="104">
        <f>_xlfn.ISOWEEKNUM(Tabella2[[#This Row],[Date]])</f>
        <v>3</v>
      </c>
      <c r="D224" s="104" t="s">
        <v>195</v>
      </c>
      <c r="E224" s="104" t="s">
        <v>298</v>
      </c>
      <c r="F224" s="104"/>
      <c r="G224" s="104" t="s">
        <v>257</v>
      </c>
      <c r="H224" s="105">
        <v>12</v>
      </c>
      <c r="I224" s="104"/>
      <c r="J224" s="104" t="s">
        <v>258</v>
      </c>
      <c r="K224" s="104" t="s">
        <v>78</v>
      </c>
      <c r="L224" s="104" t="s">
        <v>299</v>
      </c>
      <c r="M224" s="104" t="s">
        <v>361</v>
      </c>
      <c r="N224" s="104"/>
      <c r="O224" s="106" t="str">
        <f>A35</f>
        <v>12437</v>
      </c>
      <c r="P224" s="111" t="s">
        <v>300</v>
      </c>
      <c r="Q224" s="153">
        <v>0.3576388888888889</v>
      </c>
      <c r="R224" s="153">
        <v>0.39930555555555558</v>
      </c>
      <c r="S224" s="153">
        <v>4.1666666666666657E-2</v>
      </c>
      <c r="T224" s="153"/>
      <c r="U224" s="153"/>
      <c r="V224" s="153" t="str">
        <f>IF(ISBLANK(T224),"",Tabella2[[#This Row],[ACT STOP]]-Tabella2[[#This Row],[ACT START]])</f>
        <v/>
      </c>
      <c r="W224" s="104" t="s">
        <v>133</v>
      </c>
      <c r="X224" s="104" t="s">
        <v>97</v>
      </c>
      <c r="Y224" s="110"/>
      <c r="Z224" s="106"/>
      <c r="AA224" s="104"/>
      <c r="AB224" s="107"/>
      <c r="AC224" s="72">
        <v>0</v>
      </c>
      <c r="AH224" s="70"/>
      <c r="AI224" s="70"/>
      <c r="AJ224">
        <v>0</v>
      </c>
      <c r="AL224" s="70"/>
      <c r="BL224" t="s">
        <v>363</v>
      </c>
      <c r="BM224" s="135">
        <v>0</v>
      </c>
      <c r="BN224" s="136">
        <v>0</v>
      </c>
      <c r="BO224" s="101"/>
      <c r="BR224" s="109" t="str">
        <f t="shared" si="3"/>
        <v>SH-25-0213</v>
      </c>
      <c r="BS224" s="109" t="s">
        <v>266</v>
      </c>
      <c r="BT224" t="s">
        <v>133</v>
      </c>
      <c r="BU224" t="s">
        <v>302</v>
      </c>
    </row>
    <row r="225" spans="1:73" hidden="1">
      <c r="A225" s="103" t="s">
        <v>828</v>
      </c>
      <c r="B225" s="102">
        <v>45838</v>
      </c>
      <c r="C225" s="104">
        <f>_xlfn.ISOWEEKNUM(Tabella2[[#This Row],[Date]])</f>
        <v>27</v>
      </c>
      <c r="D225" s="104" t="s">
        <v>478</v>
      </c>
      <c r="E225" s="104" t="s">
        <v>284</v>
      </c>
      <c r="F225" s="104">
        <v>64</v>
      </c>
      <c r="G225" s="104" t="s">
        <v>257</v>
      </c>
      <c r="H225" s="105">
        <v>9</v>
      </c>
      <c r="I225" s="104"/>
      <c r="J225" s="104" t="s">
        <v>258</v>
      </c>
      <c r="K225" s="104" t="s">
        <v>79</v>
      </c>
      <c r="L225" s="104" t="s">
        <v>259</v>
      </c>
      <c r="M225" s="104" t="s">
        <v>276</v>
      </c>
      <c r="N225" s="104"/>
      <c r="O225" s="108">
        <v>12628</v>
      </c>
      <c r="P225" s="111" t="s">
        <v>829</v>
      </c>
      <c r="Q225" s="153" t="s">
        <v>605</v>
      </c>
      <c r="R225" s="153" t="s">
        <v>285</v>
      </c>
      <c r="S225" s="153">
        <v>4.1666666666666657E-2</v>
      </c>
      <c r="T225" s="153">
        <v>0.25</v>
      </c>
      <c r="U225" s="153">
        <v>0.29166666666666669</v>
      </c>
      <c r="V225" s="153">
        <f>IF(ISBLANK(T225),"",Tabella2[[#This Row],[ACT STOP]]-Tabella2[[#This Row],[ACT START]])</f>
        <v>4.1666666666666685E-2</v>
      </c>
      <c r="W225" s="104" t="s">
        <v>92</v>
      </c>
      <c r="X225" s="104" t="s">
        <v>91</v>
      </c>
      <c r="Y225" s="110"/>
      <c r="Z225" s="106"/>
      <c r="AA225" s="104"/>
      <c r="AB225" s="107"/>
      <c r="AC225" s="72">
        <v>1</v>
      </c>
      <c r="AH225" s="70"/>
      <c r="AI225" s="70"/>
      <c r="AJ225">
        <v>0</v>
      </c>
      <c r="AL225" s="70"/>
      <c r="BM225" s="135">
        <v>0.25</v>
      </c>
      <c r="BN225" s="136">
        <v>0.29166666666666669</v>
      </c>
      <c r="BO225" s="101"/>
      <c r="BR225" s="109" t="str">
        <f t="shared" si="3"/>
        <v>SH-25-0214</v>
      </c>
      <c r="BS225" s="109" t="s">
        <v>318</v>
      </c>
      <c r="BT225" t="s">
        <v>92</v>
      </c>
      <c r="BU225" t="s">
        <v>830</v>
      </c>
    </row>
    <row r="226" spans="1:73" hidden="1">
      <c r="A226" s="103" t="s">
        <v>831</v>
      </c>
      <c r="B226" s="102">
        <v>45672</v>
      </c>
      <c r="C226" s="104">
        <f>_xlfn.ISOWEEKNUM(Tabella2[[#This Row],[Date]])</f>
        <v>3</v>
      </c>
      <c r="D226" s="104" t="s">
        <v>195</v>
      </c>
      <c r="E226" s="104" t="s">
        <v>298</v>
      </c>
      <c r="F226" s="104"/>
      <c r="G226" s="104" t="s">
        <v>257</v>
      </c>
      <c r="H226" s="105">
        <v>17</v>
      </c>
      <c r="I226" s="104"/>
      <c r="J226" s="104" t="s">
        <v>258</v>
      </c>
      <c r="K226" s="104" t="s">
        <v>80</v>
      </c>
      <c r="L226" s="104" t="s">
        <v>299</v>
      </c>
      <c r="M226" s="104" t="s">
        <v>361</v>
      </c>
      <c r="N226" s="104"/>
      <c r="O226" s="108" t="str">
        <f>A1186</f>
        <v>13588</v>
      </c>
      <c r="P226" s="111" t="s">
        <v>300</v>
      </c>
      <c r="Q226" s="153">
        <v>0.3576388888888889</v>
      </c>
      <c r="R226" s="153">
        <v>0.39930555555555558</v>
      </c>
      <c r="S226" s="153">
        <v>4.1666666666666657E-2</v>
      </c>
      <c r="T226" s="153">
        <v>0.3576388888888889</v>
      </c>
      <c r="U226" s="153">
        <v>0.39930555555555558</v>
      </c>
      <c r="V226" s="153">
        <f>IF(ISBLANK(T226),"",Tabella2[[#This Row],[ACT STOP]]-Tabella2[[#This Row],[ACT START]])</f>
        <v>4.1666666666666685E-2</v>
      </c>
      <c r="W226" s="104" t="s">
        <v>122</v>
      </c>
      <c r="X226" s="104" t="s">
        <v>91</v>
      </c>
      <c r="Y226" s="110"/>
      <c r="Z226" s="106"/>
      <c r="AA226" s="104"/>
      <c r="AB226" s="107"/>
      <c r="AC226" s="72">
        <v>1</v>
      </c>
      <c r="AH226" s="70"/>
      <c r="AI226" s="70"/>
      <c r="AJ226">
        <v>0</v>
      </c>
      <c r="AL226" s="70"/>
      <c r="BM226" s="135">
        <v>0.3576388888888889</v>
      </c>
      <c r="BN226" s="136">
        <v>0.39930555555555558</v>
      </c>
      <c r="BO226" s="101"/>
      <c r="BR226" s="109" t="str">
        <f t="shared" si="3"/>
        <v>SH-25-0215</v>
      </c>
      <c r="BS226" s="109" t="s">
        <v>393</v>
      </c>
      <c r="BT226" t="s">
        <v>122</v>
      </c>
      <c r="BU226" t="s">
        <v>302</v>
      </c>
    </row>
    <row r="227" spans="1:73" hidden="1">
      <c r="A227" s="103" t="s">
        <v>832</v>
      </c>
      <c r="B227" s="102">
        <v>45838</v>
      </c>
      <c r="C227" s="104">
        <f>_xlfn.ISOWEEKNUM(Tabella2[[#This Row],[Date]])</f>
        <v>27</v>
      </c>
      <c r="D227" s="104" t="s">
        <v>13714</v>
      </c>
      <c r="E227" s="104" t="s">
        <v>284</v>
      </c>
      <c r="F227" s="104">
        <v>48</v>
      </c>
      <c r="G227" s="104" t="s">
        <v>284</v>
      </c>
      <c r="H227" s="105">
        <v>22</v>
      </c>
      <c r="I227" s="104"/>
      <c r="J227" s="104" t="s">
        <v>258</v>
      </c>
      <c r="K227" s="104" t="s">
        <v>83</v>
      </c>
      <c r="L227" s="104" t="s">
        <v>299</v>
      </c>
      <c r="M227" s="104" t="s">
        <v>276</v>
      </c>
      <c r="N227" s="104"/>
      <c r="O227" s="108" t="str">
        <f>A994</f>
        <v>13396</v>
      </c>
      <c r="P227" s="111" t="s">
        <v>833</v>
      </c>
      <c r="Q227" s="153" t="s">
        <v>617</v>
      </c>
      <c r="R227" s="153" t="s">
        <v>525</v>
      </c>
      <c r="S227" s="153">
        <v>4.1666666666666657E-2</v>
      </c>
      <c r="T227" s="153"/>
      <c r="U227" s="153"/>
      <c r="V227" s="153" t="str">
        <f>IF(ISBLANK(T227),"",Tabella2[[#This Row],[ACT STOP]]-Tabella2[[#This Row],[ACT START]])</f>
        <v/>
      </c>
      <c r="W227" s="104" t="s">
        <v>108</v>
      </c>
      <c r="X227" s="104" t="s">
        <v>146</v>
      </c>
      <c r="Y227" s="110"/>
      <c r="Z227" s="106"/>
      <c r="AA227" s="104"/>
      <c r="AB227" s="107"/>
      <c r="AC227" s="72">
        <v>0</v>
      </c>
      <c r="AH227" s="70"/>
      <c r="AI227" s="70"/>
      <c r="AJ227">
        <v>0</v>
      </c>
      <c r="AL227" s="70"/>
      <c r="BL227" t="s">
        <v>834</v>
      </c>
      <c r="BM227" s="135">
        <v>0</v>
      </c>
      <c r="BN227" s="136">
        <v>0</v>
      </c>
      <c r="BO227" s="101"/>
      <c r="BR227" s="109" t="str">
        <f t="shared" si="3"/>
        <v>SH-25-0216</v>
      </c>
      <c r="BS227" s="109" t="s">
        <v>295</v>
      </c>
      <c r="BT227" t="s">
        <v>108</v>
      </c>
      <c r="BU227" t="s">
        <v>835</v>
      </c>
    </row>
    <row r="228" spans="1:73" hidden="1">
      <c r="A228" s="103" t="s">
        <v>836</v>
      </c>
      <c r="B228" s="102">
        <v>45838</v>
      </c>
      <c r="C228" s="104">
        <f>_xlfn.ISOWEEKNUM(Tabella2[[#This Row],[Date]])</f>
        <v>27</v>
      </c>
      <c r="D228" s="104" t="s">
        <v>195</v>
      </c>
      <c r="E228" s="104" t="s">
        <v>327</v>
      </c>
      <c r="F228" s="104">
        <v>18</v>
      </c>
      <c r="G228" s="104" t="s">
        <v>257</v>
      </c>
      <c r="H228" s="105">
        <v>31</v>
      </c>
      <c r="I228" s="104"/>
      <c r="J228" s="104" t="s">
        <v>258</v>
      </c>
      <c r="K228" s="104" t="s">
        <v>77</v>
      </c>
      <c r="L228" s="104" t="s">
        <v>259</v>
      </c>
      <c r="M228" s="104" t="s">
        <v>276</v>
      </c>
      <c r="N228" s="104"/>
      <c r="O228" s="106"/>
      <c r="P228" s="111" t="s">
        <v>377</v>
      </c>
      <c r="Q228" s="153">
        <v>0.25347222222222221</v>
      </c>
      <c r="R228" s="153">
        <v>0.2951388888888889</v>
      </c>
      <c r="S228" s="153">
        <v>4.1666666666666657E-2</v>
      </c>
      <c r="T228" s="153">
        <v>0.25</v>
      </c>
      <c r="U228" s="153">
        <v>0.29166666666666669</v>
      </c>
      <c r="V228" s="153">
        <f>IF(ISBLANK(T228),"",Tabella2[[#This Row],[ACT STOP]]-Tabella2[[#This Row],[ACT START]])</f>
        <v>4.1666666666666685E-2</v>
      </c>
      <c r="W228" s="104" t="s">
        <v>92</v>
      </c>
      <c r="X228" s="104" t="s">
        <v>91</v>
      </c>
      <c r="Y228" s="110"/>
      <c r="Z228" s="106"/>
      <c r="AA228" s="104">
        <v>0.45833333333333331</v>
      </c>
      <c r="AB228" s="107">
        <v>0.5</v>
      </c>
      <c r="AF228" t="s">
        <v>837</v>
      </c>
      <c r="AG228" t="s">
        <v>345</v>
      </c>
      <c r="AH228" s="70" t="s">
        <v>92</v>
      </c>
      <c r="AI228" s="70"/>
      <c r="AJ228">
        <v>0</v>
      </c>
      <c r="AL228" s="70"/>
      <c r="BM228" s="135">
        <v>0.25</v>
      </c>
      <c r="BN228" s="136">
        <v>0.29166666666666669</v>
      </c>
      <c r="BO228" s="101"/>
      <c r="BR228" s="109" t="str">
        <f t="shared" si="3"/>
        <v>SH-25-0217</v>
      </c>
      <c r="BS228" s="109" t="s">
        <v>345</v>
      </c>
      <c r="BT228" t="s">
        <v>92</v>
      </c>
      <c r="BU228" t="s">
        <v>826</v>
      </c>
    </row>
    <row r="229" spans="1:73" hidden="1">
      <c r="A229" s="103" t="s">
        <v>838</v>
      </c>
      <c r="B229" s="102">
        <v>45672</v>
      </c>
      <c r="C229" s="104">
        <f>_xlfn.ISOWEEKNUM(Tabella2[[#This Row],[Date]])</f>
        <v>3</v>
      </c>
      <c r="D229" s="104" t="s">
        <v>195</v>
      </c>
      <c r="E229" s="104" t="s">
        <v>298</v>
      </c>
      <c r="F229" s="104"/>
      <c r="G229" s="104" t="s">
        <v>284</v>
      </c>
      <c r="H229" s="105">
        <v>9</v>
      </c>
      <c r="I229" s="104"/>
      <c r="J229" s="104" t="s">
        <v>258</v>
      </c>
      <c r="K229" s="104" t="s">
        <v>78</v>
      </c>
      <c r="L229" s="104" t="s">
        <v>299</v>
      </c>
      <c r="M229" s="104" t="s">
        <v>361</v>
      </c>
      <c r="N229" s="104"/>
      <c r="O229" s="108" t="str">
        <f>A36</f>
        <v>12438</v>
      </c>
      <c r="P229" s="103" t="s">
        <v>300</v>
      </c>
      <c r="Q229" s="153">
        <v>0.4201388888888889</v>
      </c>
      <c r="R229" s="153">
        <v>0.46180555555555558</v>
      </c>
      <c r="S229" s="153">
        <v>4.1666666666666657E-2</v>
      </c>
      <c r="T229" s="153">
        <v>0.43402777777777779</v>
      </c>
      <c r="U229" s="153">
        <v>0.46875</v>
      </c>
      <c r="V229" s="153">
        <f>IF(ISBLANK(T229),"",Tabella2[[#This Row],[ACT STOP]]-Tabella2[[#This Row],[ACT START]])</f>
        <v>3.472222222222221E-2</v>
      </c>
      <c r="W229" s="104" t="s">
        <v>122</v>
      </c>
      <c r="X229" s="104" t="s">
        <v>91</v>
      </c>
      <c r="Y229" s="110"/>
      <c r="Z229" s="106"/>
      <c r="AA229" s="104"/>
      <c r="AB229" s="107"/>
      <c r="AC229" s="72">
        <v>1</v>
      </c>
      <c r="AH229" s="70"/>
      <c r="AI229" s="70"/>
      <c r="AJ229">
        <v>0</v>
      </c>
      <c r="AL229" s="70"/>
      <c r="BM229" s="135">
        <v>0.43402777777777779</v>
      </c>
      <c r="BN229" s="136">
        <v>0.46875</v>
      </c>
      <c r="BO229" s="101"/>
      <c r="BR229" s="109" t="str">
        <f t="shared" si="3"/>
        <v>SH-25-0218</v>
      </c>
      <c r="BS229" s="109" t="s">
        <v>339</v>
      </c>
      <c r="BT229" t="s">
        <v>122</v>
      </c>
      <c r="BU229" t="s">
        <v>302</v>
      </c>
    </row>
    <row r="230" spans="1:73" hidden="1">
      <c r="A230" s="103" t="s">
        <v>839</v>
      </c>
      <c r="B230" s="102">
        <v>45839</v>
      </c>
      <c r="C230" s="104">
        <f>_xlfn.ISOWEEKNUM(Tabella2[[#This Row],[Date]])</f>
        <v>27</v>
      </c>
      <c r="D230" s="104" t="s">
        <v>13714</v>
      </c>
      <c r="E230" s="104" t="s">
        <v>284</v>
      </c>
      <c r="F230" s="104">
        <v>48</v>
      </c>
      <c r="G230" s="104" t="s">
        <v>257</v>
      </c>
      <c r="H230" s="105">
        <v>14</v>
      </c>
      <c r="I230" s="104"/>
      <c r="J230" s="104" t="s">
        <v>258</v>
      </c>
      <c r="K230" s="104" t="s">
        <v>83</v>
      </c>
      <c r="L230" s="104" t="s">
        <v>299</v>
      </c>
      <c r="M230" s="104" t="s">
        <v>276</v>
      </c>
      <c r="N230" s="104"/>
      <c r="O230" s="106" t="str">
        <f>A998</f>
        <v>13400</v>
      </c>
      <c r="P230" s="111" t="s">
        <v>833</v>
      </c>
      <c r="Q230" s="153" t="s">
        <v>605</v>
      </c>
      <c r="R230" s="153" t="s">
        <v>285</v>
      </c>
      <c r="S230" s="153">
        <v>4.1666666666666657E-2</v>
      </c>
      <c r="T230" s="153" t="s">
        <v>605</v>
      </c>
      <c r="U230" s="153" t="s">
        <v>285</v>
      </c>
      <c r="V230" s="153">
        <f>IF(ISBLANK(T230),"",Tabella2[[#This Row],[ACT STOP]]-Tabella2[[#This Row],[ACT START]])</f>
        <v>4.1666666666666685E-2</v>
      </c>
      <c r="W230" s="104" t="s">
        <v>92</v>
      </c>
      <c r="X230" s="104" t="s">
        <v>91</v>
      </c>
      <c r="Y230" s="110" t="s">
        <v>840</v>
      </c>
      <c r="Z230" s="106"/>
      <c r="AA230" s="104"/>
      <c r="AB230" s="107"/>
      <c r="AC230" s="72">
        <v>1</v>
      </c>
      <c r="AH230" s="70"/>
      <c r="AI230" s="70"/>
      <c r="AJ230">
        <v>0</v>
      </c>
      <c r="AL230" s="70"/>
      <c r="BM230" s="135" t="s">
        <v>605</v>
      </c>
      <c r="BN230" s="136" t="s">
        <v>285</v>
      </c>
      <c r="BO230" s="101"/>
      <c r="BR230" s="109" t="str">
        <f t="shared" si="3"/>
        <v>SH-25-0219</v>
      </c>
      <c r="BS230" s="109" t="s">
        <v>372</v>
      </c>
      <c r="BT230" t="s">
        <v>92</v>
      </c>
      <c r="BU230" t="s">
        <v>835</v>
      </c>
    </row>
    <row r="231" spans="1:73" hidden="1">
      <c r="A231" s="103" t="s">
        <v>841</v>
      </c>
      <c r="B231" s="102">
        <v>45839</v>
      </c>
      <c r="C231" s="104">
        <f>_xlfn.ISOWEEKNUM(Tabella2[[#This Row],[Date]])</f>
        <v>27</v>
      </c>
      <c r="D231" s="104" t="s">
        <v>478</v>
      </c>
      <c r="E231" s="104" t="s">
        <v>284</v>
      </c>
      <c r="F231" s="104">
        <v>64</v>
      </c>
      <c r="G231" s="104" t="s">
        <v>257</v>
      </c>
      <c r="H231" s="105">
        <v>5</v>
      </c>
      <c r="I231" s="104"/>
      <c r="J231" s="104" t="s">
        <v>258</v>
      </c>
      <c r="K231" s="104" t="s">
        <v>83</v>
      </c>
      <c r="L231" s="104" t="s">
        <v>299</v>
      </c>
      <c r="M231" s="104" t="s">
        <v>276</v>
      </c>
      <c r="N231" s="104"/>
      <c r="O231" s="106" t="str">
        <f>A1000</f>
        <v>13402</v>
      </c>
      <c r="P231" s="111" t="s">
        <v>829</v>
      </c>
      <c r="Q231" s="153" t="s">
        <v>617</v>
      </c>
      <c r="R231" s="153" t="s">
        <v>525</v>
      </c>
      <c r="S231" s="153">
        <v>4.1666666666666657E-2</v>
      </c>
      <c r="T231" s="153" t="s">
        <v>617</v>
      </c>
      <c r="U231" s="153" t="s">
        <v>525</v>
      </c>
      <c r="V231" s="153">
        <f>IF(ISBLANK(T231),"",Tabella2[[#This Row],[ACT STOP]]-Tabella2[[#This Row],[ACT START]])</f>
        <v>4.1666666666666685E-2</v>
      </c>
      <c r="W231" s="104" t="s">
        <v>92</v>
      </c>
      <c r="X231" s="104" t="s">
        <v>91</v>
      </c>
      <c r="Y231" s="110" t="s">
        <v>842</v>
      </c>
      <c r="Z231" s="106"/>
      <c r="AA231" s="104"/>
      <c r="AB231" s="107"/>
      <c r="AC231" s="72">
        <v>1</v>
      </c>
      <c r="AH231" s="70"/>
      <c r="AI231" s="70"/>
      <c r="AJ231">
        <v>0</v>
      </c>
      <c r="AL231" s="70"/>
      <c r="BM231" s="135" t="s">
        <v>617</v>
      </c>
      <c r="BN231" s="136" t="s">
        <v>525</v>
      </c>
      <c r="BO231" s="101"/>
      <c r="BR231" s="109" t="str">
        <f t="shared" si="3"/>
        <v>SH-25-0220</v>
      </c>
      <c r="BS231" s="109" t="s">
        <v>416</v>
      </c>
      <c r="BT231" t="s">
        <v>92</v>
      </c>
      <c r="BU231" t="s">
        <v>830</v>
      </c>
    </row>
    <row r="232" spans="1:73" hidden="1">
      <c r="A232" s="103" t="s">
        <v>843</v>
      </c>
      <c r="B232" s="102">
        <v>45839</v>
      </c>
      <c r="C232" s="104">
        <f>_xlfn.ISOWEEKNUM(Tabella2[[#This Row],[Date]])</f>
        <v>27</v>
      </c>
      <c r="D232" s="104" t="s">
        <v>478</v>
      </c>
      <c r="E232" s="104" t="s">
        <v>284</v>
      </c>
      <c r="F232" s="104">
        <v>64</v>
      </c>
      <c r="G232" s="104" t="s">
        <v>257</v>
      </c>
      <c r="H232" s="105">
        <v>5</v>
      </c>
      <c r="I232" s="104"/>
      <c r="J232" s="104" t="s">
        <v>258</v>
      </c>
      <c r="K232" s="104" t="s">
        <v>79</v>
      </c>
      <c r="L232" s="104" t="s">
        <v>299</v>
      </c>
      <c r="M232" s="104" t="s">
        <v>276</v>
      </c>
      <c r="N232" s="104"/>
      <c r="O232" s="106" t="str">
        <f>A1003</f>
        <v>13405</v>
      </c>
      <c r="P232" s="111" t="s">
        <v>844</v>
      </c>
      <c r="Q232" s="153" t="s">
        <v>263</v>
      </c>
      <c r="R232" s="153" t="s">
        <v>504</v>
      </c>
      <c r="S232" s="153">
        <v>4.1666666666666657E-2</v>
      </c>
      <c r="T232" s="153"/>
      <c r="U232" s="153"/>
      <c r="V232" s="153" t="str">
        <f>IF(ISBLANK(T232),"",Tabella2[[#This Row],[ACT STOP]]-Tabella2[[#This Row],[ACT START]])</f>
        <v/>
      </c>
      <c r="W232" s="104" t="s">
        <v>108</v>
      </c>
      <c r="X232" s="104" t="s">
        <v>97</v>
      </c>
      <c r="Y232" s="110"/>
      <c r="Z232" s="106"/>
      <c r="AA232" s="104"/>
      <c r="AB232" s="107"/>
      <c r="AC232" s="72">
        <v>0</v>
      </c>
      <c r="AH232" s="70"/>
      <c r="AI232" s="70"/>
      <c r="AJ232">
        <v>0</v>
      </c>
      <c r="AL232" s="70"/>
      <c r="BL232" t="s">
        <v>845</v>
      </c>
      <c r="BM232" s="135">
        <v>0</v>
      </c>
      <c r="BN232" s="136">
        <v>0</v>
      </c>
      <c r="BO232" s="101"/>
      <c r="BR232" s="109" t="str">
        <f t="shared" si="3"/>
        <v>SH-25-0221</v>
      </c>
      <c r="BS232" s="109" t="s">
        <v>416</v>
      </c>
      <c r="BT232" t="s">
        <v>108</v>
      </c>
      <c r="BU232" t="s">
        <v>846</v>
      </c>
    </row>
    <row r="233" spans="1:73" hidden="1">
      <c r="A233" s="103" t="s">
        <v>847</v>
      </c>
      <c r="B233" s="102">
        <v>45839</v>
      </c>
      <c r="C233" s="104">
        <f>_xlfn.ISOWEEKNUM(Tabella2[[#This Row],[Date]])</f>
        <v>27</v>
      </c>
      <c r="D233" s="104" t="s">
        <v>195</v>
      </c>
      <c r="E233" s="104" t="s">
        <v>257</v>
      </c>
      <c r="F233" s="104">
        <v>7</v>
      </c>
      <c r="G233" s="104" t="s">
        <v>257</v>
      </c>
      <c r="H233" s="105">
        <v>4</v>
      </c>
      <c r="I233" s="104"/>
      <c r="J233" s="104" t="s">
        <v>258</v>
      </c>
      <c r="K233" s="104" t="s">
        <v>75</v>
      </c>
      <c r="L233" s="104" t="s">
        <v>259</v>
      </c>
      <c r="M233" s="104" t="s">
        <v>276</v>
      </c>
      <c r="N233" s="104"/>
      <c r="O233" s="106"/>
      <c r="P233" s="111" t="s">
        <v>377</v>
      </c>
      <c r="Q233" s="153" t="s">
        <v>511</v>
      </c>
      <c r="R233" s="153" t="s">
        <v>549</v>
      </c>
      <c r="S233" s="153">
        <v>4.1666666666666657E-2</v>
      </c>
      <c r="T233" s="153" t="s">
        <v>511</v>
      </c>
      <c r="U233" s="153" t="s">
        <v>549</v>
      </c>
      <c r="V233" s="153">
        <f>IF(ISBLANK(T233),"",Tabella2[[#This Row],[ACT STOP]]-Tabella2[[#This Row],[ACT START]])</f>
        <v>4.166666666666663E-2</v>
      </c>
      <c r="W233" s="104" t="s">
        <v>92</v>
      </c>
      <c r="X233" s="104" t="s">
        <v>91</v>
      </c>
      <c r="Y233" s="110"/>
      <c r="Z233" s="106"/>
      <c r="AA233" s="104"/>
      <c r="AB233" s="107"/>
      <c r="AC233" s="72">
        <v>1</v>
      </c>
      <c r="AH233" s="70"/>
      <c r="AI233" s="70"/>
      <c r="AJ233">
        <v>0</v>
      </c>
      <c r="AL233" s="70"/>
      <c r="BM233" s="135" t="s">
        <v>511</v>
      </c>
      <c r="BN233" s="136" t="s">
        <v>549</v>
      </c>
      <c r="BO233" s="101"/>
      <c r="BR233" s="109" t="str">
        <f t="shared" si="3"/>
        <v>SH-25-0222</v>
      </c>
      <c r="BS233" s="109" t="s">
        <v>699</v>
      </c>
      <c r="BT233" t="s">
        <v>92</v>
      </c>
      <c r="BU233" t="s">
        <v>380</v>
      </c>
    </row>
    <row r="234" spans="1:73" hidden="1">
      <c r="A234" s="103" t="s">
        <v>848</v>
      </c>
      <c r="B234" s="102">
        <v>45672</v>
      </c>
      <c r="C234" s="104">
        <f>_xlfn.ISOWEEKNUM(Tabella2[[#This Row],[Date]])</f>
        <v>3</v>
      </c>
      <c r="D234" s="104" t="s">
        <v>195</v>
      </c>
      <c r="E234" s="104" t="s">
        <v>398</v>
      </c>
      <c r="F234" s="104"/>
      <c r="G234" s="104" t="s">
        <v>257</v>
      </c>
      <c r="H234" s="105">
        <v>10</v>
      </c>
      <c r="I234" s="104"/>
      <c r="J234" s="104" t="s">
        <v>258</v>
      </c>
      <c r="K234" s="104" t="s">
        <v>78</v>
      </c>
      <c r="L234" s="104" t="s">
        <v>299</v>
      </c>
      <c r="M234" s="104" t="s">
        <v>276</v>
      </c>
      <c r="N234" s="104"/>
      <c r="O234" s="108" t="str">
        <f>A38</f>
        <v>12440</v>
      </c>
      <c r="P234" s="111" t="s">
        <v>300</v>
      </c>
      <c r="Q234" s="153">
        <v>0.4826388888888889</v>
      </c>
      <c r="R234" s="153">
        <v>0.52430555555555558</v>
      </c>
      <c r="S234" s="153">
        <v>4.1666666666666657E-2</v>
      </c>
      <c r="T234" s="153">
        <v>0.4826388888888889</v>
      </c>
      <c r="U234" s="153">
        <v>0.52430555555555558</v>
      </c>
      <c r="V234" s="153">
        <f>IF(ISBLANK(T234),"",Tabella2[[#This Row],[ACT STOP]]-Tabella2[[#This Row],[ACT START]])</f>
        <v>4.1666666666666685E-2</v>
      </c>
      <c r="W234" s="104" t="s">
        <v>122</v>
      </c>
      <c r="X234" s="104" t="s">
        <v>91</v>
      </c>
      <c r="Y234" s="110"/>
      <c r="Z234" s="106"/>
      <c r="AA234" s="104"/>
      <c r="AB234" s="107"/>
      <c r="AC234" s="72">
        <v>1</v>
      </c>
      <c r="AH234" s="70"/>
      <c r="AI234" s="70"/>
      <c r="AJ234">
        <v>0</v>
      </c>
      <c r="AL234" s="70"/>
      <c r="BM234" s="135">
        <v>0.4826388888888889</v>
      </c>
      <c r="BN234" s="136">
        <v>0.52430555555555558</v>
      </c>
      <c r="BO234" s="101"/>
      <c r="BR234" s="109" t="str">
        <f t="shared" si="3"/>
        <v>SH-25-0223</v>
      </c>
      <c r="BS234" s="109" t="s">
        <v>552</v>
      </c>
      <c r="BT234" t="s">
        <v>122</v>
      </c>
      <c r="BU234" t="s">
        <v>399</v>
      </c>
    </row>
    <row r="235" spans="1:73" hidden="1">
      <c r="A235" s="103" t="s">
        <v>849</v>
      </c>
      <c r="B235" s="102">
        <v>45839</v>
      </c>
      <c r="C235" s="104">
        <f>_xlfn.ISOWEEKNUM(Tabella2[[#This Row],[Date]])</f>
        <v>27</v>
      </c>
      <c r="D235" s="104" t="s">
        <v>763</v>
      </c>
      <c r="E235" s="104" t="s">
        <v>256</v>
      </c>
      <c r="F235" s="104">
        <v>68</v>
      </c>
      <c r="G235" s="104" t="s">
        <v>257</v>
      </c>
      <c r="H235" s="105">
        <v>10</v>
      </c>
      <c r="I235" s="104"/>
      <c r="J235" s="104" t="s">
        <v>258</v>
      </c>
      <c r="K235" s="104" t="s">
        <v>75</v>
      </c>
      <c r="L235" s="104" t="s">
        <v>259</v>
      </c>
      <c r="M235" s="104" t="s">
        <v>276</v>
      </c>
      <c r="N235" s="104"/>
      <c r="O235" s="106"/>
      <c r="P235" s="111" t="s">
        <v>850</v>
      </c>
      <c r="Q235" s="153" t="s">
        <v>617</v>
      </c>
      <c r="R235" s="153" t="s">
        <v>525</v>
      </c>
      <c r="S235" s="153">
        <v>4.1666666666666657E-2</v>
      </c>
      <c r="T235" s="153">
        <v>0.3298611111111111</v>
      </c>
      <c r="U235" s="153">
        <v>0.36458333333333331</v>
      </c>
      <c r="V235" s="153">
        <f>IF(ISBLANK(T235),"",Tabella2[[#This Row],[ACT STOP]]-Tabella2[[#This Row],[ACT START]])</f>
        <v>3.472222222222221E-2</v>
      </c>
      <c r="W235" s="104" t="s">
        <v>92</v>
      </c>
      <c r="X235" s="104" t="s">
        <v>91</v>
      </c>
      <c r="Y235" s="110"/>
      <c r="Z235" s="106"/>
      <c r="AA235" s="104"/>
      <c r="AB235" s="107"/>
      <c r="AC235" s="72">
        <v>1</v>
      </c>
      <c r="AH235" s="70"/>
      <c r="AI235" s="70"/>
      <c r="AJ235">
        <v>0</v>
      </c>
      <c r="AL235" s="70"/>
      <c r="BM235" s="135">
        <v>0.3298611111111111</v>
      </c>
      <c r="BN235" s="136">
        <v>0.36458333333333331</v>
      </c>
      <c r="BO235" s="101"/>
      <c r="BR235" s="109" t="str">
        <f t="shared" si="3"/>
        <v>SH-25-0224</v>
      </c>
      <c r="BS235" s="109" t="s">
        <v>552</v>
      </c>
      <c r="BT235" t="s">
        <v>92</v>
      </c>
      <c r="BU235" t="s">
        <v>851</v>
      </c>
    </row>
    <row r="236" spans="1:73" hidden="1">
      <c r="A236" s="103" t="s">
        <v>852</v>
      </c>
      <c r="B236" s="102">
        <v>45672</v>
      </c>
      <c r="C236" s="104">
        <f>_xlfn.ISOWEEKNUM(Tabella2[[#This Row],[Date]])</f>
        <v>3</v>
      </c>
      <c r="D236" s="104" t="s">
        <v>195</v>
      </c>
      <c r="E236" s="104" t="s">
        <v>298</v>
      </c>
      <c r="F236" s="104"/>
      <c r="G236" s="104" t="s">
        <v>257</v>
      </c>
      <c r="H236" s="105">
        <v>5</v>
      </c>
      <c r="I236" s="104"/>
      <c r="J236" s="104" t="s">
        <v>258</v>
      </c>
      <c r="K236" s="104" t="s">
        <v>80</v>
      </c>
      <c r="L236" s="104" t="s">
        <v>299</v>
      </c>
      <c r="M236" s="104" t="s">
        <v>361</v>
      </c>
      <c r="N236" s="104"/>
      <c r="O236" s="108" t="str">
        <f>A1190</f>
        <v>13592</v>
      </c>
      <c r="P236" s="111" t="s">
        <v>300</v>
      </c>
      <c r="Q236" s="153">
        <v>0.4826388888888889</v>
      </c>
      <c r="R236" s="153">
        <v>0.52430555555555558</v>
      </c>
      <c r="S236" s="153">
        <v>4.1666666666666657E-2</v>
      </c>
      <c r="T236" s="153">
        <v>0.4826388888888889</v>
      </c>
      <c r="U236" s="153">
        <v>0.52430555555555558</v>
      </c>
      <c r="V236" s="153">
        <f>IF(ISBLANK(T236),"",Tabella2[[#This Row],[ACT STOP]]-Tabella2[[#This Row],[ACT START]])</f>
        <v>4.1666666666666685E-2</v>
      </c>
      <c r="W236" s="104" t="s">
        <v>122</v>
      </c>
      <c r="X236" s="104" t="s">
        <v>91</v>
      </c>
      <c r="Y236" s="110" t="s">
        <v>853</v>
      </c>
      <c r="Z236" s="106"/>
      <c r="AA236" s="104"/>
      <c r="AB236" s="107"/>
      <c r="AC236" s="72">
        <v>1</v>
      </c>
      <c r="AH236" s="70"/>
      <c r="AI236" s="70"/>
      <c r="AJ236">
        <v>0</v>
      </c>
      <c r="AL236" s="70"/>
      <c r="BM236" s="135">
        <v>0.4826388888888889</v>
      </c>
      <c r="BN236" s="136">
        <v>0.52430555555555558</v>
      </c>
      <c r="BO236" s="101"/>
      <c r="BR236" s="109" t="str">
        <f t="shared" si="3"/>
        <v>SH-25-0225</v>
      </c>
      <c r="BS236" s="109" t="s">
        <v>416</v>
      </c>
      <c r="BT236" t="s">
        <v>122</v>
      </c>
      <c r="BU236" t="s">
        <v>302</v>
      </c>
    </row>
    <row r="237" spans="1:73" hidden="1">
      <c r="A237" s="103" t="s">
        <v>854</v>
      </c>
      <c r="B237" s="102">
        <v>45840</v>
      </c>
      <c r="C237" s="104">
        <f>_xlfn.ISOWEEKNUM(Tabella2[[#This Row],[Date]])</f>
        <v>27</v>
      </c>
      <c r="D237" s="104" t="s">
        <v>763</v>
      </c>
      <c r="E237" s="104" t="s">
        <v>256</v>
      </c>
      <c r="F237" s="104">
        <v>65</v>
      </c>
      <c r="G237" s="104" t="s">
        <v>257</v>
      </c>
      <c r="H237" s="105">
        <v>12</v>
      </c>
      <c r="I237" s="104"/>
      <c r="J237" s="104" t="s">
        <v>258</v>
      </c>
      <c r="K237" s="104" t="s">
        <v>81</v>
      </c>
      <c r="L237" s="104" t="s">
        <v>259</v>
      </c>
      <c r="M237" s="104" t="s">
        <v>276</v>
      </c>
      <c r="N237" s="104"/>
      <c r="O237" s="106"/>
      <c r="P237" s="111" t="s">
        <v>855</v>
      </c>
      <c r="Q237" s="153" t="s">
        <v>576</v>
      </c>
      <c r="R237" s="153" t="s">
        <v>519</v>
      </c>
      <c r="S237" s="153">
        <v>4.1666666666666657E-2</v>
      </c>
      <c r="T237" s="153"/>
      <c r="U237" s="153"/>
      <c r="V237" s="153" t="str">
        <f>IF(ISBLANK(T237),"",Tabella2[[#This Row],[ACT STOP]]-Tabella2[[#This Row],[ACT START]])</f>
        <v/>
      </c>
      <c r="W237" s="104" t="s">
        <v>108</v>
      </c>
      <c r="X237" s="104" t="s">
        <v>119</v>
      </c>
      <c r="Y237" s="110" t="s">
        <v>856</v>
      </c>
      <c r="Z237" s="106"/>
      <c r="AA237" s="104"/>
      <c r="AB237" s="107"/>
      <c r="AC237" s="72">
        <v>0</v>
      </c>
      <c r="AH237" s="70"/>
      <c r="AI237" s="70"/>
      <c r="AJ237">
        <v>0</v>
      </c>
      <c r="AL237" s="70"/>
      <c r="BL237" t="s">
        <v>857</v>
      </c>
      <c r="BM237" s="135">
        <v>0</v>
      </c>
      <c r="BN237" s="136">
        <v>0</v>
      </c>
      <c r="BO237" s="101"/>
      <c r="BR237" s="109" t="str">
        <f t="shared" si="3"/>
        <v>SH-25-0226</v>
      </c>
      <c r="BS237" s="109" t="s">
        <v>266</v>
      </c>
      <c r="BT237" t="s">
        <v>108</v>
      </c>
      <c r="BU237" t="s">
        <v>858</v>
      </c>
    </row>
    <row r="238" spans="1:73" hidden="1">
      <c r="A238" s="103" t="s">
        <v>859</v>
      </c>
      <c r="B238" s="102">
        <v>45841</v>
      </c>
      <c r="C238" s="104">
        <f>_xlfn.ISOWEEKNUM(Tabella2[[#This Row],[Date]])</f>
        <v>27</v>
      </c>
      <c r="D238" s="104" t="s">
        <v>860</v>
      </c>
      <c r="E238" s="104" t="s">
        <v>284</v>
      </c>
      <c r="F238" s="104">
        <v>81</v>
      </c>
      <c r="G238" s="104" t="s">
        <v>257</v>
      </c>
      <c r="H238" s="105">
        <v>14</v>
      </c>
      <c r="I238" s="104"/>
      <c r="J238" s="104" t="s">
        <v>258</v>
      </c>
      <c r="K238" s="104" t="s">
        <v>81</v>
      </c>
      <c r="L238" s="104" t="s">
        <v>259</v>
      </c>
      <c r="M238" s="104" t="s">
        <v>276</v>
      </c>
      <c r="N238" s="104"/>
      <c r="O238" s="106"/>
      <c r="P238" s="111" t="s">
        <v>479</v>
      </c>
      <c r="Q238" s="153" t="s">
        <v>631</v>
      </c>
      <c r="R238" s="153" t="s">
        <v>498</v>
      </c>
      <c r="S238" s="153">
        <v>4.1666666666666657E-2</v>
      </c>
      <c r="T238" s="153" t="s">
        <v>631</v>
      </c>
      <c r="U238" s="153" t="s">
        <v>498</v>
      </c>
      <c r="V238" s="153">
        <f>IF(ISBLANK(T238),"",Tabella2[[#This Row],[ACT STOP]]-Tabella2[[#This Row],[ACT START]])</f>
        <v>4.1666666666666685E-2</v>
      </c>
      <c r="W238" s="104" t="s">
        <v>92</v>
      </c>
      <c r="X238" s="104" t="s">
        <v>91</v>
      </c>
      <c r="Y238" s="110"/>
      <c r="Z238" s="106"/>
      <c r="AA238" s="104"/>
      <c r="AB238" s="107"/>
      <c r="AC238" s="72">
        <v>1</v>
      </c>
      <c r="AH238" s="70"/>
      <c r="AI238" s="70"/>
      <c r="AJ238">
        <v>0</v>
      </c>
      <c r="AL238" s="70"/>
      <c r="BM238" s="135" t="s">
        <v>631</v>
      </c>
      <c r="BN238" s="136" t="s">
        <v>498</v>
      </c>
      <c r="BO238" s="101"/>
      <c r="BR238" s="109" t="str">
        <f t="shared" si="3"/>
        <v>SH-25-0227</v>
      </c>
      <c r="BS238" s="109" t="s">
        <v>372</v>
      </c>
      <c r="BT238" t="s">
        <v>92</v>
      </c>
      <c r="BU238" t="s">
        <v>861</v>
      </c>
    </row>
    <row r="239" spans="1:73" hidden="1">
      <c r="A239" s="103" t="s">
        <v>862</v>
      </c>
      <c r="B239" s="102">
        <v>45672</v>
      </c>
      <c r="C239" s="104">
        <f>_xlfn.ISOWEEKNUM(Tabella2[[#This Row],[Date]])</f>
        <v>3</v>
      </c>
      <c r="D239" s="104" t="s">
        <v>195</v>
      </c>
      <c r="E239" s="104" t="s">
        <v>398</v>
      </c>
      <c r="F239" s="104"/>
      <c r="G239" s="104" t="s">
        <v>257</v>
      </c>
      <c r="H239" s="105">
        <v>1</v>
      </c>
      <c r="I239" s="104"/>
      <c r="J239" s="104" t="s">
        <v>258</v>
      </c>
      <c r="K239" s="104" t="s">
        <v>78</v>
      </c>
      <c r="L239" s="104" t="s">
        <v>299</v>
      </c>
      <c r="M239" s="104" t="s">
        <v>361</v>
      </c>
      <c r="N239" s="104"/>
      <c r="O239" s="108" t="str">
        <f>A39</f>
        <v>12441</v>
      </c>
      <c r="P239" s="111" t="s">
        <v>300</v>
      </c>
      <c r="Q239" s="153">
        <v>0.54513888888888884</v>
      </c>
      <c r="R239" s="153">
        <v>0.58680555555555558</v>
      </c>
      <c r="S239" s="153">
        <v>4.1666666666666657E-2</v>
      </c>
      <c r="T239" s="153">
        <v>0.54513888888888884</v>
      </c>
      <c r="U239" s="153">
        <v>0.58680555555555558</v>
      </c>
      <c r="V239" s="153">
        <f>IF(ISBLANK(T239),"",Tabella2[[#This Row],[ACT STOP]]-Tabella2[[#This Row],[ACT START]])</f>
        <v>4.1666666666666741E-2</v>
      </c>
      <c r="W239" s="104" t="s">
        <v>122</v>
      </c>
      <c r="X239" s="104" t="s">
        <v>91</v>
      </c>
      <c r="Y239" s="110"/>
      <c r="Z239" s="106"/>
      <c r="AA239" s="104"/>
      <c r="AB239" s="107"/>
      <c r="AC239" s="72">
        <v>1</v>
      </c>
      <c r="AH239" s="70"/>
      <c r="AI239" s="70"/>
      <c r="AJ239">
        <v>0</v>
      </c>
      <c r="AL239" s="70"/>
      <c r="BM239" s="135">
        <v>0.54513888888888884</v>
      </c>
      <c r="BN239" s="136">
        <v>0.58680555555555558</v>
      </c>
      <c r="BO239" s="101"/>
      <c r="BR239" s="109" t="str">
        <f t="shared" si="3"/>
        <v>SH-25-0228</v>
      </c>
      <c r="BS239" s="109" t="s">
        <v>332</v>
      </c>
      <c r="BT239" t="s">
        <v>122</v>
      </c>
      <c r="BU239" t="s">
        <v>399</v>
      </c>
    </row>
    <row r="240" spans="1:73" hidden="1">
      <c r="A240" s="103" t="s">
        <v>863</v>
      </c>
      <c r="B240" s="102">
        <v>45841</v>
      </c>
      <c r="C240" s="104">
        <f>_xlfn.ISOWEEKNUM(Tabella2[[#This Row],[Date]])</f>
        <v>27</v>
      </c>
      <c r="D240" s="104" t="s">
        <v>763</v>
      </c>
      <c r="E240" s="104" t="s">
        <v>256</v>
      </c>
      <c r="F240" s="104">
        <v>65</v>
      </c>
      <c r="G240" s="104" t="s">
        <v>257</v>
      </c>
      <c r="H240" s="105">
        <v>2</v>
      </c>
      <c r="I240" s="104"/>
      <c r="J240" s="104" t="s">
        <v>258</v>
      </c>
      <c r="K240" s="104" t="s">
        <v>78</v>
      </c>
      <c r="L240" s="104" t="s">
        <v>259</v>
      </c>
      <c r="M240" s="104" t="s">
        <v>276</v>
      </c>
      <c r="N240" s="104"/>
      <c r="O240" s="106"/>
      <c r="P240" s="111" t="s">
        <v>855</v>
      </c>
      <c r="Q240" s="153" t="s">
        <v>511</v>
      </c>
      <c r="R240" s="153" t="s">
        <v>549</v>
      </c>
      <c r="S240" s="153">
        <v>4.1666666666666657E-2</v>
      </c>
      <c r="T240" s="153">
        <v>0.5</v>
      </c>
      <c r="U240" s="153">
        <v>0.54166666666666663</v>
      </c>
      <c r="V240" s="153">
        <f>IF(ISBLANK(T240),"",Tabella2[[#This Row],[ACT STOP]]-Tabella2[[#This Row],[ACT START]])</f>
        <v>4.166666666666663E-2</v>
      </c>
      <c r="W240" s="104" t="s">
        <v>92</v>
      </c>
      <c r="X240" s="104" t="s">
        <v>91</v>
      </c>
      <c r="Y240" s="110"/>
      <c r="Z240" s="106"/>
      <c r="AA240" s="104"/>
      <c r="AB240" s="107"/>
      <c r="AC240" s="72">
        <v>1</v>
      </c>
      <c r="AH240" s="70"/>
      <c r="AI240" s="70"/>
      <c r="AJ240">
        <v>0</v>
      </c>
      <c r="AL240" s="70"/>
      <c r="BM240" s="135">
        <v>0.5</v>
      </c>
      <c r="BN240" s="136">
        <v>0.54166666666666663</v>
      </c>
      <c r="BO240" s="101"/>
      <c r="BR240" s="109" t="str">
        <f t="shared" si="3"/>
        <v>SH-25-0229</v>
      </c>
      <c r="BS240" s="109" t="s">
        <v>368</v>
      </c>
      <c r="BT240" t="s">
        <v>92</v>
      </c>
      <c r="BU240" t="s">
        <v>858</v>
      </c>
    </row>
    <row r="241" spans="1:73" hidden="1">
      <c r="A241" s="103" t="s">
        <v>864</v>
      </c>
      <c r="B241" s="102">
        <v>45839</v>
      </c>
      <c r="C241" s="104">
        <f>_xlfn.ISOWEEKNUM(Tabella2[[#This Row],[Date]])</f>
        <v>27</v>
      </c>
      <c r="D241" s="104" t="s">
        <v>865</v>
      </c>
      <c r="E241" s="104" t="s">
        <v>284</v>
      </c>
      <c r="F241" s="104">
        <v>3</v>
      </c>
      <c r="G241" s="104" t="s">
        <v>257</v>
      </c>
      <c r="H241" s="105">
        <v>25</v>
      </c>
      <c r="I241" s="104"/>
      <c r="J241" s="104" t="s">
        <v>258</v>
      </c>
      <c r="K241" s="104" t="s">
        <v>75</v>
      </c>
      <c r="L241" s="104" t="s">
        <v>259</v>
      </c>
      <c r="M241" s="104" t="s">
        <v>276</v>
      </c>
      <c r="N241" s="104"/>
      <c r="O241" s="106"/>
      <c r="P241" s="111" t="s">
        <v>377</v>
      </c>
      <c r="Q241" s="153" t="s">
        <v>866</v>
      </c>
      <c r="R241" s="153" t="s">
        <v>307</v>
      </c>
      <c r="S241" s="153">
        <v>4.1666666666666657E-2</v>
      </c>
      <c r="T241" s="153">
        <v>0.25347222222222221</v>
      </c>
      <c r="U241" s="153">
        <v>0.2951388888888889</v>
      </c>
      <c r="V241" s="153">
        <f>IF(ISBLANK(T241),"",Tabella2[[#This Row],[ACT STOP]]-Tabella2[[#This Row],[ACT START]])</f>
        <v>4.1666666666666685E-2</v>
      </c>
      <c r="W241" s="104" t="s">
        <v>92</v>
      </c>
      <c r="X241" s="104" t="s">
        <v>91</v>
      </c>
      <c r="Y241" s="110"/>
      <c r="Z241" s="106"/>
      <c r="AA241" s="104"/>
      <c r="AB241" s="107"/>
      <c r="AC241" s="72">
        <v>1</v>
      </c>
      <c r="AH241" s="70"/>
      <c r="AI241" s="70"/>
      <c r="AJ241">
        <v>0</v>
      </c>
      <c r="AL241" s="70"/>
      <c r="BM241" s="135">
        <v>0.25347222222222221</v>
      </c>
      <c r="BN241" s="136">
        <v>0.2951388888888889</v>
      </c>
      <c r="BO241" s="101"/>
      <c r="BR241" s="109" t="str">
        <f t="shared" si="3"/>
        <v>SH-25-0230</v>
      </c>
      <c r="BS241" s="109" t="s">
        <v>867</v>
      </c>
      <c r="BT241" t="s">
        <v>92</v>
      </c>
      <c r="BU241" t="s">
        <v>868</v>
      </c>
    </row>
    <row r="242" spans="1:73" hidden="1">
      <c r="A242" s="103" t="s">
        <v>869</v>
      </c>
      <c r="B242" s="102">
        <v>45842</v>
      </c>
      <c r="C242" s="104">
        <f>_xlfn.ISOWEEKNUM(Tabella2[[#This Row],[Date]])</f>
        <v>27</v>
      </c>
      <c r="D242" s="104" t="s">
        <v>478</v>
      </c>
      <c r="E242" s="104" t="s">
        <v>284</v>
      </c>
      <c r="F242" s="104">
        <v>64</v>
      </c>
      <c r="G242" s="104" t="s">
        <v>257</v>
      </c>
      <c r="H242" s="105">
        <v>12</v>
      </c>
      <c r="I242" s="104"/>
      <c r="J242" s="104" t="s">
        <v>258</v>
      </c>
      <c r="K242" s="104" t="s">
        <v>79</v>
      </c>
      <c r="L242" s="104" t="s">
        <v>299</v>
      </c>
      <c r="M242" s="104" t="s">
        <v>276</v>
      </c>
      <c r="N242" s="104"/>
      <c r="O242" s="108" t="str">
        <f>A1016</f>
        <v>13418</v>
      </c>
      <c r="P242" s="111" t="s">
        <v>844</v>
      </c>
      <c r="Q242" s="153" t="s">
        <v>617</v>
      </c>
      <c r="R242" s="153" t="s">
        <v>525</v>
      </c>
      <c r="S242" s="153">
        <v>4.1666666666666657E-2</v>
      </c>
      <c r="T242" s="153">
        <v>0.3125</v>
      </c>
      <c r="U242" s="153">
        <v>0.35416666666666669</v>
      </c>
      <c r="V242" s="153">
        <f>IF(ISBLANK(T242),"",Tabella2[[#This Row],[ACT STOP]]-Tabella2[[#This Row],[ACT START]])</f>
        <v>4.1666666666666685E-2</v>
      </c>
      <c r="W242" s="104" t="s">
        <v>92</v>
      </c>
      <c r="X242" s="104" t="s">
        <v>91</v>
      </c>
      <c r="Y242" s="110"/>
      <c r="Z242" s="106"/>
      <c r="AA242" s="104"/>
      <c r="AB242" s="107"/>
      <c r="AC242" s="72">
        <v>1</v>
      </c>
      <c r="AH242" s="70"/>
      <c r="AI242" s="70"/>
      <c r="AJ242">
        <v>0</v>
      </c>
      <c r="AL242" s="70"/>
      <c r="BM242" s="135">
        <v>0.3125</v>
      </c>
      <c r="BN242" s="136">
        <v>0.35416666666666669</v>
      </c>
      <c r="BO242" s="101"/>
      <c r="BR242" s="109" t="str">
        <f t="shared" si="3"/>
        <v>SH-25-0231</v>
      </c>
      <c r="BS242" s="109" t="s">
        <v>266</v>
      </c>
      <c r="BT242" t="s">
        <v>92</v>
      </c>
      <c r="BU242" t="s">
        <v>846</v>
      </c>
    </row>
    <row r="243" spans="1:73" hidden="1">
      <c r="A243" s="103" t="s">
        <v>870</v>
      </c>
      <c r="B243" s="102">
        <v>45839</v>
      </c>
      <c r="C243" s="104">
        <f>_xlfn.ISOWEEKNUM(Tabella2[[#This Row],[Date]])</f>
        <v>27</v>
      </c>
      <c r="D243" s="104" t="s">
        <v>817</v>
      </c>
      <c r="E243" s="104" t="s">
        <v>284</v>
      </c>
      <c r="F243" s="104">
        <v>73</v>
      </c>
      <c r="G243" s="104" t="s">
        <v>284</v>
      </c>
      <c r="H243" s="105">
        <v>23</v>
      </c>
      <c r="I243" s="104"/>
      <c r="J243" s="104" t="s">
        <v>258</v>
      </c>
      <c r="K243" s="104" t="s">
        <v>77</v>
      </c>
      <c r="L243" s="104" t="s">
        <v>259</v>
      </c>
      <c r="M243" s="104" t="s">
        <v>276</v>
      </c>
      <c r="N243" s="104"/>
      <c r="O243" s="106"/>
      <c r="P243" s="111" t="s">
        <v>871</v>
      </c>
      <c r="Q243" s="153" t="s">
        <v>605</v>
      </c>
      <c r="R243" s="153" t="s">
        <v>285</v>
      </c>
      <c r="S243" s="153">
        <v>4.1666666666666657E-2</v>
      </c>
      <c r="T243" s="153">
        <v>0.25</v>
      </c>
      <c r="U243" s="153">
        <v>0.29166666666666669</v>
      </c>
      <c r="V243" s="153">
        <f>IF(ISBLANK(T243),"",Tabella2[[#This Row],[ACT STOP]]-Tabella2[[#This Row],[ACT START]])</f>
        <v>4.1666666666666685E-2</v>
      </c>
      <c r="W243" s="104" t="s">
        <v>92</v>
      </c>
      <c r="X243" s="104" t="s">
        <v>91</v>
      </c>
      <c r="Y243" s="110"/>
      <c r="Z243" s="106"/>
      <c r="AA243" s="104"/>
      <c r="AB243" s="107"/>
      <c r="AC243" s="72">
        <v>1</v>
      </c>
      <c r="AH243" s="70"/>
      <c r="AI243" s="70"/>
      <c r="AJ243">
        <v>0</v>
      </c>
      <c r="AL243" s="70"/>
      <c r="BM243" s="135">
        <v>0.25</v>
      </c>
      <c r="BN243" s="136">
        <v>0.29166666666666669</v>
      </c>
      <c r="BO243" s="101"/>
      <c r="BR243" s="109" t="str">
        <f t="shared" si="3"/>
        <v>SH-25-0232</v>
      </c>
      <c r="BS243" s="109" t="s">
        <v>358</v>
      </c>
      <c r="BT243" t="s">
        <v>92</v>
      </c>
      <c r="BU243" t="s">
        <v>872</v>
      </c>
    </row>
    <row r="244" spans="1:73" hidden="1">
      <c r="A244" s="103" t="s">
        <v>873</v>
      </c>
      <c r="B244" s="102">
        <v>45840</v>
      </c>
      <c r="C244" s="104">
        <f>_xlfn.ISOWEEKNUM(Tabella2[[#This Row],[Date]])</f>
        <v>27</v>
      </c>
      <c r="D244" s="104" t="s">
        <v>321</v>
      </c>
      <c r="E244" s="104" t="s">
        <v>284</v>
      </c>
      <c r="F244" s="104">
        <v>53</v>
      </c>
      <c r="G244" s="104" t="s">
        <v>284</v>
      </c>
      <c r="H244" s="105">
        <v>9</v>
      </c>
      <c r="I244" s="104"/>
      <c r="J244" s="104" t="s">
        <v>258</v>
      </c>
      <c r="K244" s="104" t="s">
        <v>75</v>
      </c>
      <c r="L244" s="104" t="s">
        <v>259</v>
      </c>
      <c r="M244" s="104" t="s">
        <v>269</v>
      </c>
      <c r="N244" s="104"/>
      <c r="O244" s="106"/>
      <c r="P244" s="111" t="s">
        <v>607</v>
      </c>
      <c r="Q244" s="153" t="s">
        <v>504</v>
      </c>
      <c r="R244" s="153" t="s">
        <v>271</v>
      </c>
      <c r="S244" s="153">
        <v>4.1666666666666657E-2</v>
      </c>
      <c r="T244" s="153">
        <v>0.47916666666666669</v>
      </c>
      <c r="U244" s="153">
        <v>0.52083333333333337</v>
      </c>
      <c r="V244" s="153">
        <f>IF(ISBLANK(T244),"",Tabella2[[#This Row],[ACT STOP]]-Tabella2[[#This Row],[ACT START]])</f>
        <v>4.1666666666666685E-2</v>
      </c>
      <c r="W244" s="104" t="s">
        <v>92</v>
      </c>
      <c r="X244" s="104" t="s">
        <v>91</v>
      </c>
      <c r="Y244" s="110" t="s">
        <v>874</v>
      </c>
      <c r="Z244" s="106"/>
      <c r="AA244" s="104"/>
      <c r="AB244" s="107"/>
      <c r="AC244" s="72">
        <v>1</v>
      </c>
      <c r="AH244" s="70"/>
      <c r="AI244" s="70"/>
      <c r="AJ244">
        <v>0</v>
      </c>
      <c r="AL244" s="70"/>
      <c r="BM244" s="135">
        <v>0.47916666666666669</v>
      </c>
      <c r="BN244" s="136">
        <v>0.52083333333333337</v>
      </c>
      <c r="BO244" s="101"/>
      <c r="BR244" s="109" t="str">
        <f t="shared" si="3"/>
        <v>SH-25-0233</v>
      </c>
      <c r="BS244" s="109" t="s">
        <v>339</v>
      </c>
      <c r="BT244" t="s">
        <v>92</v>
      </c>
      <c r="BU244" t="s">
        <v>875</v>
      </c>
    </row>
    <row r="245" spans="1:73" hidden="1">
      <c r="A245" s="103" t="s">
        <v>876</v>
      </c>
      <c r="B245" s="102">
        <v>45673</v>
      </c>
      <c r="C245" s="104">
        <f>_xlfn.ISOWEEKNUM(Tabella2[[#This Row],[Date]])</f>
        <v>3</v>
      </c>
      <c r="D245" s="104" t="s">
        <v>195</v>
      </c>
      <c r="E245" s="104" t="s">
        <v>298</v>
      </c>
      <c r="F245" s="104"/>
      <c r="G245" s="104" t="s">
        <v>257</v>
      </c>
      <c r="H245" s="105">
        <v>13</v>
      </c>
      <c r="I245" s="104"/>
      <c r="J245" s="104" t="s">
        <v>258</v>
      </c>
      <c r="K245" s="104" t="s">
        <v>80</v>
      </c>
      <c r="L245" s="104" t="s">
        <v>299</v>
      </c>
      <c r="M245" s="104" t="s">
        <v>361</v>
      </c>
      <c r="N245" s="104"/>
      <c r="O245" s="108" t="str">
        <f>A1201</f>
        <v>13603</v>
      </c>
      <c r="P245" s="111" t="s">
        <v>300</v>
      </c>
      <c r="Q245" s="153">
        <v>0.2951388888888889</v>
      </c>
      <c r="R245" s="153">
        <v>0.33680555555555558</v>
      </c>
      <c r="S245" s="153">
        <v>4.1666666666666657E-2</v>
      </c>
      <c r="T245" s="153">
        <v>0.2951388888888889</v>
      </c>
      <c r="U245" s="153">
        <v>0.33680555555555558</v>
      </c>
      <c r="V245" s="153">
        <f>IF(ISBLANK(T245),"",Tabella2[[#This Row],[ACT STOP]]-Tabella2[[#This Row],[ACT START]])</f>
        <v>4.1666666666666685E-2</v>
      </c>
      <c r="W245" s="104" t="s">
        <v>122</v>
      </c>
      <c r="X245" s="104" t="s">
        <v>91</v>
      </c>
      <c r="Y245" s="110"/>
      <c r="Z245" s="106"/>
      <c r="AA245" s="104"/>
      <c r="AB245" s="107"/>
      <c r="AC245" s="72">
        <v>1</v>
      </c>
      <c r="AH245" s="70"/>
      <c r="AI245" s="70"/>
      <c r="AJ245">
        <v>0</v>
      </c>
      <c r="AL245" s="70"/>
      <c r="BM245" s="135">
        <v>0.2951388888888889</v>
      </c>
      <c r="BN245" s="136">
        <v>0.33680555555555558</v>
      </c>
      <c r="BO245" s="101"/>
      <c r="BR245" s="109" t="str">
        <f t="shared" si="3"/>
        <v>SH-25-0234</v>
      </c>
      <c r="BS245" s="109" t="s">
        <v>427</v>
      </c>
      <c r="BT245" t="s">
        <v>122</v>
      </c>
      <c r="BU245" t="s">
        <v>302</v>
      </c>
    </row>
    <row r="246" spans="1:73" hidden="1">
      <c r="A246" s="103" t="s">
        <v>877</v>
      </c>
      <c r="B246" s="102">
        <v>45673</v>
      </c>
      <c r="C246" s="104">
        <f>_xlfn.ISOWEEKNUM(Tabella2[[#This Row],[Date]])</f>
        <v>3</v>
      </c>
      <c r="D246" s="104" t="s">
        <v>195</v>
      </c>
      <c r="E246" s="104" t="s">
        <v>298</v>
      </c>
      <c r="F246" s="104"/>
      <c r="G246" s="104" t="s">
        <v>257</v>
      </c>
      <c r="H246" s="105">
        <v>17</v>
      </c>
      <c r="I246" s="104"/>
      <c r="J246" s="104" t="s">
        <v>258</v>
      </c>
      <c r="K246" s="104" t="s">
        <v>81</v>
      </c>
      <c r="L246" s="104" t="s">
        <v>299</v>
      </c>
      <c r="M246" s="104" t="s">
        <v>361</v>
      </c>
      <c r="N246" s="104"/>
      <c r="O246" s="108" t="str">
        <f>A1204</f>
        <v>13606</v>
      </c>
      <c r="P246" s="111" t="s">
        <v>300</v>
      </c>
      <c r="Q246" s="153">
        <v>0.3576388888888889</v>
      </c>
      <c r="R246" s="153">
        <v>0.39930555555555558</v>
      </c>
      <c r="S246" s="153">
        <v>4.1666666666666657E-2</v>
      </c>
      <c r="T246" s="153">
        <v>0.3576388888888889</v>
      </c>
      <c r="U246" s="153">
        <v>0.39930555555555558</v>
      </c>
      <c r="V246" s="153">
        <f>IF(ISBLANK(T246),"",Tabella2[[#This Row],[ACT STOP]]-Tabella2[[#This Row],[ACT START]])</f>
        <v>4.1666666666666685E-2</v>
      </c>
      <c r="W246" s="104" t="s">
        <v>122</v>
      </c>
      <c r="X246" s="104" t="s">
        <v>91</v>
      </c>
      <c r="Y246" s="110"/>
      <c r="Z246" s="106"/>
      <c r="AA246" s="104"/>
      <c r="AB246" s="107"/>
      <c r="AC246" s="72">
        <v>1</v>
      </c>
      <c r="AH246" s="70"/>
      <c r="AI246" s="70"/>
      <c r="AJ246">
        <v>0</v>
      </c>
      <c r="AL246" s="70"/>
      <c r="BM246" s="135">
        <v>0.3576388888888889</v>
      </c>
      <c r="BN246" s="136">
        <v>0.39930555555555558</v>
      </c>
      <c r="BO246" s="101"/>
      <c r="BR246" s="109" t="str">
        <f t="shared" si="3"/>
        <v>SH-25-0235</v>
      </c>
      <c r="BS246" s="109" t="s">
        <v>393</v>
      </c>
      <c r="BT246" t="s">
        <v>122</v>
      </c>
      <c r="BU246" t="s">
        <v>302</v>
      </c>
    </row>
    <row r="247" spans="1:73" hidden="1">
      <c r="A247" s="103" t="s">
        <v>878</v>
      </c>
      <c r="B247" s="102">
        <v>45673</v>
      </c>
      <c r="C247" s="104">
        <f>_xlfn.ISOWEEKNUM(Tabella2[[#This Row],[Date]])</f>
        <v>3</v>
      </c>
      <c r="D247" s="104" t="s">
        <v>195</v>
      </c>
      <c r="E247" s="104" t="s">
        <v>398</v>
      </c>
      <c r="F247" s="104"/>
      <c r="G247" s="104" t="s">
        <v>257</v>
      </c>
      <c r="H247" s="105">
        <v>30</v>
      </c>
      <c r="I247" s="104"/>
      <c r="J247" s="104" t="s">
        <v>258</v>
      </c>
      <c r="K247" s="104" t="s">
        <v>78</v>
      </c>
      <c r="L247" s="104" t="s">
        <v>299</v>
      </c>
      <c r="M247" s="104" t="s">
        <v>361</v>
      </c>
      <c r="N247" s="104"/>
      <c r="O247" s="108" t="str">
        <f>A1209</f>
        <v>13611</v>
      </c>
      <c r="P247" s="111" t="s">
        <v>300</v>
      </c>
      <c r="Q247" s="153">
        <v>0.4826388888888889</v>
      </c>
      <c r="R247" s="153">
        <v>0.52430555555555558</v>
      </c>
      <c r="S247" s="153">
        <v>4.1666666666666657E-2</v>
      </c>
      <c r="T247" s="153">
        <v>0.4826388888888889</v>
      </c>
      <c r="U247" s="153">
        <v>0.52430555555555558</v>
      </c>
      <c r="V247" s="153">
        <f>IF(ISBLANK(T247),"",Tabella2[[#This Row],[ACT STOP]]-Tabella2[[#This Row],[ACT START]])</f>
        <v>4.1666666666666685E-2</v>
      </c>
      <c r="W247" s="104" t="s">
        <v>92</v>
      </c>
      <c r="X247" s="104" t="s">
        <v>91</v>
      </c>
      <c r="Y247" s="110"/>
      <c r="Z247" s="106"/>
      <c r="AA247" s="104"/>
      <c r="AB247" s="107"/>
      <c r="AC247" s="72">
        <v>1</v>
      </c>
      <c r="AH247" s="70"/>
      <c r="AI247" s="70"/>
      <c r="AJ247">
        <v>0</v>
      </c>
      <c r="AL247" s="70"/>
      <c r="BM247" s="135">
        <v>0.4826388888888889</v>
      </c>
      <c r="BN247" s="136">
        <v>0.52430555555555558</v>
      </c>
      <c r="BO247" s="101"/>
      <c r="BR247" s="109" t="str">
        <f t="shared" si="3"/>
        <v>SH-25-0236</v>
      </c>
      <c r="BS247" s="109" t="s">
        <v>279</v>
      </c>
      <c r="BT247" t="s">
        <v>92</v>
      </c>
      <c r="BU247" t="s">
        <v>399</v>
      </c>
    </row>
    <row r="248" spans="1:73" hidden="1">
      <c r="A248" s="103" t="s">
        <v>879</v>
      </c>
      <c r="B248" s="102">
        <v>45673</v>
      </c>
      <c r="C248" s="104">
        <f>_xlfn.ISOWEEKNUM(Tabella2[[#This Row],[Date]])</f>
        <v>3</v>
      </c>
      <c r="D248" s="104" t="s">
        <v>195</v>
      </c>
      <c r="E248" s="104" t="s">
        <v>880</v>
      </c>
      <c r="F248" s="104"/>
      <c r="G248" s="104" t="s">
        <v>284</v>
      </c>
      <c r="H248" s="105">
        <v>5</v>
      </c>
      <c r="I248" s="104"/>
      <c r="J248" s="104" t="s">
        <v>258</v>
      </c>
      <c r="K248" s="104" t="s">
        <v>81</v>
      </c>
      <c r="L248" s="104" t="s">
        <v>299</v>
      </c>
      <c r="M248" s="104" t="s">
        <v>422</v>
      </c>
      <c r="N248" s="104"/>
      <c r="O248" s="108" t="str">
        <f>A1210</f>
        <v>13612</v>
      </c>
      <c r="P248" s="111" t="s">
        <v>300</v>
      </c>
      <c r="Q248" s="153">
        <v>0.4826388888888889</v>
      </c>
      <c r="R248" s="153">
        <v>0.52430555555555558</v>
      </c>
      <c r="S248" s="153">
        <v>4.1666666666666657E-2</v>
      </c>
      <c r="T248" s="153">
        <v>0.48958333333333331</v>
      </c>
      <c r="U248" s="153">
        <v>0.52083333333333337</v>
      </c>
      <c r="V248" s="153">
        <f>IF(ISBLANK(T248),"",Tabella2[[#This Row],[ACT STOP]]-Tabella2[[#This Row],[ACT START]])</f>
        <v>3.1250000000000056E-2</v>
      </c>
      <c r="W248" s="104" t="s">
        <v>122</v>
      </c>
      <c r="X248" s="104" t="s">
        <v>91</v>
      </c>
      <c r="Y248" s="110"/>
      <c r="Z248" s="106"/>
      <c r="AA248" s="104"/>
      <c r="AB248" s="107"/>
      <c r="AC248" s="72">
        <v>1</v>
      </c>
      <c r="AH248" s="70"/>
      <c r="AI248" s="70"/>
      <c r="AJ248">
        <v>0</v>
      </c>
      <c r="AL248" s="70"/>
      <c r="BM248" s="135">
        <v>0.48958333333333331</v>
      </c>
      <c r="BN248" s="136">
        <v>0.52083333333333337</v>
      </c>
      <c r="BO248" s="101">
        <v>6.9444444444444441E-3</v>
      </c>
      <c r="BQ248" t="s">
        <v>94</v>
      </c>
      <c r="BR248" s="109" t="str">
        <f t="shared" si="3"/>
        <v>SH-25-0237</v>
      </c>
      <c r="BS248" s="109" t="s">
        <v>288</v>
      </c>
      <c r="BT248" t="s">
        <v>122</v>
      </c>
      <c r="BU248" t="s">
        <v>881</v>
      </c>
    </row>
    <row r="249" spans="1:73" hidden="1">
      <c r="A249" s="103" t="s">
        <v>882</v>
      </c>
      <c r="B249" s="102">
        <v>45673</v>
      </c>
      <c r="C249" s="104">
        <f>_xlfn.ISOWEEKNUM(Tabella2[[#This Row],[Date]])</f>
        <v>3</v>
      </c>
      <c r="D249" s="104" t="s">
        <v>195</v>
      </c>
      <c r="E249" s="104" t="s">
        <v>880</v>
      </c>
      <c r="F249" s="104"/>
      <c r="G249" s="104" t="s">
        <v>284</v>
      </c>
      <c r="H249" s="105">
        <v>23</v>
      </c>
      <c r="I249" s="104"/>
      <c r="J249" s="104" t="s">
        <v>258</v>
      </c>
      <c r="K249" s="104" t="s">
        <v>80</v>
      </c>
      <c r="L249" s="104" t="s">
        <v>299</v>
      </c>
      <c r="M249" s="104" t="s">
        <v>430</v>
      </c>
      <c r="N249" s="104"/>
      <c r="O249" s="108" t="str">
        <f>A1213</f>
        <v>13615</v>
      </c>
      <c r="P249" s="111" t="s">
        <v>300</v>
      </c>
      <c r="Q249" s="153" t="s">
        <v>315</v>
      </c>
      <c r="R249" s="153" t="s">
        <v>316</v>
      </c>
      <c r="S249" s="153">
        <v>4.1666666666666657E-2</v>
      </c>
      <c r="T249" s="153" t="s">
        <v>315</v>
      </c>
      <c r="U249" s="153" t="s">
        <v>316</v>
      </c>
      <c r="V249" s="153">
        <f>IF(ISBLANK(T249),"",Tabella2[[#This Row],[ACT STOP]]-Tabella2[[#This Row],[ACT START]])</f>
        <v>4.166666666666663E-2</v>
      </c>
      <c r="W249" s="104" t="s">
        <v>122</v>
      </c>
      <c r="X249" s="104" t="s">
        <v>91</v>
      </c>
      <c r="Y249" s="110"/>
      <c r="Z249" s="106"/>
      <c r="AA249" s="104"/>
      <c r="AB249" s="107"/>
      <c r="AC249" s="72">
        <v>1</v>
      </c>
      <c r="AH249" s="70"/>
      <c r="AI249" s="70"/>
      <c r="AJ249">
        <v>0</v>
      </c>
      <c r="AL249" s="70"/>
      <c r="BM249" s="135" t="s">
        <v>315</v>
      </c>
      <c r="BN249" s="136" t="s">
        <v>316</v>
      </c>
      <c r="BO249" s="101"/>
      <c r="BR249" s="109" t="str">
        <f t="shared" si="3"/>
        <v>SH-25-0238</v>
      </c>
      <c r="BS249" s="109" t="s">
        <v>358</v>
      </c>
      <c r="BT249" t="s">
        <v>122</v>
      </c>
      <c r="BU249" t="s">
        <v>881</v>
      </c>
    </row>
    <row r="250" spans="1:73" hidden="1">
      <c r="A250" s="103" t="s">
        <v>883</v>
      </c>
      <c r="B250" s="102">
        <v>45674</v>
      </c>
      <c r="C250" s="104">
        <f>_xlfn.ISOWEEKNUM(Tabella2[[#This Row],[Date]])</f>
        <v>3</v>
      </c>
      <c r="D250" s="104" t="s">
        <v>195</v>
      </c>
      <c r="E250" s="104" t="s">
        <v>298</v>
      </c>
      <c r="F250" s="104"/>
      <c r="G250" s="104" t="s">
        <v>257</v>
      </c>
      <c r="H250" s="105">
        <v>1</v>
      </c>
      <c r="I250" s="104"/>
      <c r="J250" s="104" t="s">
        <v>258</v>
      </c>
      <c r="K250" s="104" t="s">
        <v>80</v>
      </c>
      <c r="L250" s="104" t="s">
        <v>299</v>
      </c>
      <c r="M250" s="104" t="s">
        <v>430</v>
      </c>
      <c r="N250" s="104"/>
      <c r="O250" s="108" t="str">
        <f>A1220</f>
        <v>13622</v>
      </c>
      <c r="P250" s="111" t="s">
        <v>300</v>
      </c>
      <c r="Q250" s="153">
        <v>0.2951388888888889</v>
      </c>
      <c r="R250" s="153">
        <v>0.33680555555555558</v>
      </c>
      <c r="S250" s="153">
        <v>4.1666666666666657E-2</v>
      </c>
      <c r="T250" s="153">
        <v>0.2951388888888889</v>
      </c>
      <c r="U250" s="153">
        <v>0.33333333333333331</v>
      </c>
      <c r="V250" s="153">
        <f>IF(ISBLANK(T250),"",Tabella2[[#This Row],[ACT STOP]]-Tabella2[[#This Row],[ACT START]])</f>
        <v>3.819444444444442E-2</v>
      </c>
      <c r="W250" s="104" t="s">
        <v>122</v>
      </c>
      <c r="X250" s="104" t="s">
        <v>91</v>
      </c>
      <c r="Y250" s="110"/>
      <c r="Z250" s="106"/>
      <c r="AA250" s="104"/>
      <c r="AB250" s="107"/>
      <c r="AC250" s="72">
        <v>1</v>
      </c>
      <c r="AH250" s="70"/>
      <c r="AI250" s="70"/>
      <c r="AJ250">
        <v>0</v>
      </c>
      <c r="AL250" s="70"/>
      <c r="BM250" s="135">
        <v>0.2951388888888889</v>
      </c>
      <c r="BN250" s="136">
        <v>0.33333333333333331</v>
      </c>
      <c r="BO250" s="101"/>
      <c r="BR250" s="109" t="str">
        <f t="shared" si="3"/>
        <v>SH-25-0239</v>
      </c>
      <c r="BS250" s="109" t="s">
        <v>332</v>
      </c>
      <c r="BT250" t="s">
        <v>122</v>
      </c>
      <c r="BU250" t="s">
        <v>302</v>
      </c>
    </row>
    <row r="251" spans="1:73" hidden="1">
      <c r="A251" s="103" t="s">
        <v>884</v>
      </c>
      <c r="B251" s="102">
        <v>45674</v>
      </c>
      <c r="C251" s="104">
        <f>_xlfn.ISOWEEKNUM(Tabella2[[#This Row],[Date]])</f>
        <v>3</v>
      </c>
      <c r="D251" s="104" t="s">
        <v>195</v>
      </c>
      <c r="E251" s="104" t="s">
        <v>880</v>
      </c>
      <c r="F251" s="104"/>
      <c r="G251" s="104" t="s">
        <v>284</v>
      </c>
      <c r="H251" s="105">
        <v>9</v>
      </c>
      <c r="I251" s="104"/>
      <c r="J251" s="104" t="s">
        <v>258</v>
      </c>
      <c r="K251" s="104" t="s">
        <v>81</v>
      </c>
      <c r="L251" s="104" t="s">
        <v>299</v>
      </c>
      <c r="M251" s="104" t="s">
        <v>422</v>
      </c>
      <c r="N251" s="104"/>
      <c r="O251" s="108" t="str">
        <f>A1229</f>
        <v>13631</v>
      </c>
      <c r="P251" s="111" t="s">
        <v>300</v>
      </c>
      <c r="Q251" s="153">
        <v>0.4201388888888889</v>
      </c>
      <c r="R251" s="153">
        <v>0.46180555555555558</v>
      </c>
      <c r="S251" s="153">
        <v>4.1666666666666657E-2</v>
      </c>
      <c r="T251" s="153">
        <v>0.4201388888888889</v>
      </c>
      <c r="U251" s="153">
        <v>0.46180555555555558</v>
      </c>
      <c r="V251" s="153">
        <f>IF(ISBLANK(T251),"",Tabella2[[#This Row],[ACT STOP]]-Tabella2[[#This Row],[ACT START]])</f>
        <v>4.1666666666666685E-2</v>
      </c>
      <c r="W251" s="104" t="s">
        <v>122</v>
      </c>
      <c r="X251" s="104" t="s">
        <v>91</v>
      </c>
      <c r="Y251" s="110" t="s">
        <v>885</v>
      </c>
      <c r="Z251" s="106"/>
      <c r="AA251" s="104"/>
      <c r="AB251" s="107"/>
      <c r="AC251" s="72">
        <v>1</v>
      </c>
      <c r="AH251" s="70"/>
      <c r="AI251" s="70"/>
      <c r="AJ251">
        <v>0</v>
      </c>
      <c r="AL251" s="70"/>
      <c r="BL251" t="s">
        <v>886</v>
      </c>
      <c r="BM251" s="135">
        <v>0.4201388888888889</v>
      </c>
      <c r="BN251" s="136">
        <v>0.46180555555555558</v>
      </c>
      <c r="BO251" s="101"/>
      <c r="BR251" s="109" t="str">
        <f t="shared" si="3"/>
        <v>SH-25-0240</v>
      </c>
      <c r="BS251" s="109" t="s">
        <v>339</v>
      </c>
      <c r="BT251" t="s">
        <v>122</v>
      </c>
      <c r="BU251" t="s">
        <v>881</v>
      </c>
    </row>
    <row r="252" spans="1:73" hidden="1">
      <c r="A252" s="103" t="s">
        <v>887</v>
      </c>
      <c r="B252" s="102">
        <v>45677</v>
      </c>
      <c r="C252" s="104">
        <f>_xlfn.ISOWEEKNUM(Tabella2[[#This Row],[Date]])</f>
        <v>4</v>
      </c>
      <c r="D252" s="104" t="s">
        <v>255</v>
      </c>
      <c r="E252" s="104" t="s">
        <v>298</v>
      </c>
      <c r="F252" s="104"/>
      <c r="G252" s="104" t="s">
        <v>257</v>
      </c>
      <c r="H252" s="105">
        <v>2</v>
      </c>
      <c r="I252" s="104" t="s">
        <v>258</v>
      </c>
      <c r="J252" s="104"/>
      <c r="K252" s="104" t="s">
        <v>83</v>
      </c>
      <c r="L252" s="104" t="s">
        <v>299</v>
      </c>
      <c r="M252" s="104" t="s">
        <v>386</v>
      </c>
      <c r="N252" s="104"/>
      <c r="O252" s="108" t="str">
        <f>A1234</f>
        <v>13636</v>
      </c>
      <c r="P252" s="111" t="s">
        <v>300</v>
      </c>
      <c r="Q252" s="153" t="s">
        <v>308</v>
      </c>
      <c r="R252" s="153" t="s">
        <v>401</v>
      </c>
      <c r="S252" s="153">
        <v>4.1666666666666657E-2</v>
      </c>
      <c r="T252" s="153" t="s">
        <v>308</v>
      </c>
      <c r="U252" s="153" t="s">
        <v>401</v>
      </c>
      <c r="V252" s="153">
        <f>IF(ISBLANK(T252),"",Tabella2[[#This Row],[ACT STOP]]-Tabella2[[#This Row],[ACT START]])</f>
        <v>4.1666666666666685E-2</v>
      </c>
      <c r="W252" s="104" t="s">
        <v>122</v>
      </c>
      <c r="X252" s="104" t="s">
        <v>91</v>
      </c>
      <c r="Y252" s="110"/>
      <c r="Z252" s="106"/>
      <c r="AA252" s="104"/>
      <c r="AB252" s="107"/>
      <c r="AC252" s="72">
        <v>1</v>
      </c>
      <c r="AH252" s="70"/>
      <c r="AI252" s="70"/>
      <c r="AJ252">
        <v>0</v>
      </c>
      <c r="AL252" s="70"/>
      <c r="BM252" s="135" t="s">
        <v>308</v>
      </c>
      <c r="BN252" s="136" t="s">
        <v>401</v>
      </c>
      <c r="BO252" s="101"/>
      <c r="BR252" s="109" t="str">
        <f t="shared" si="3"/>
        <v>SH-25-0241</v>
      </c>
      <c r="BS252" s="109" t="s">
        <v>368</v>
      </c>
      <c r="BT252" t="s">
        <v>122</v>
      </c>
      <c r="BU252" t="s">
        <v>302</v>
      </c>
    </row>
    <row r="253" spans="1:73" hidden="1">
      <c r="A253" s="103" t="s">
        <v>888</v>
      </c>
      <c r="B253" s="102">
        <v>45677</v>
      </c>
      <c r="C253" s="104">
        <f>_xlfn.ISOWEEKNUM(Tabella2[[#This Row],[Date]])</f>
        <v>4</v>
      </c>
      <c r="D253" s="104" t="s">
        <v>195</v>
      </c>
      <c r="E253" s="104" t="s">
        <v>398</v>
      </c>
      <c r="F253" s="104"/>
      <c r="G253" s="104" t="s">
        <v>257</v>
      </c>
      <c r="H253" s="105">
        <v>30</v>
      </c>
      <c r="I253" s="104"/>
      <c r="J253" s="104" t="s">
        <v>258</v>
      </c>
      <c r="K253" s="104" t="s">
        <v>81</v>
      </c>
      <c r="L253" s="104" t="s">
        <v>299</v>
      </c>
      <c r="M253" s="104" t="s">
        <v>361</v>
      </c>
      <c r="N253" s="104"/>
      <c r="O253" s="108" t="str">
        <f>A1238</f>
        <v>13640</v>
      </c>
      <c r="P253" s="111" t="s">
        <v>300</v>
      </c>
      <c r="Q253" s="153">
        <v>0.39930555555555558</v>
      </c>
      <c r="R253" s="153">
        <v>0.44097222222222221</v>
      </c>
      <c r="S253" s="153">
        <v>4.1666666666666657E-2</v>
      </c>
      <c r="T253" s="153">
        <v>0.40972222222222221</v>
      </c>
      <c r="U253" s="153">
        <v>0.44097222222222221</v>
      </c>
      <c r="V253" s="153">
        <f>IF(ISBLANK(T253),"",Tabella2[[#This Row],[ACT STOP]]-Tabella2[[#This Row],[ACT START]])</f>
        <v>3.125E-2</v>
      </c>
      <c r="W253" s="104" t="s">
        <v>122</v>
      </c>
      <c r="X253" s="104" t="s">
        <v>91</v>
      </c>
      <c r="Y253" s="110" t="s">
        <v>889</v>
      </c>
      <c r="Z253" s="106"/>
      <c r="AA253" s="104"/>
      <c r="AB253" s="107"/>
      <c r="AC253" s="72">
        <v>1</v>
      </c>
      <c r="AH253" s="70"/>
      <c r="AI253" s="70"/>
      <c r="AJ253">
        <v>0</v>
      </c>
      <c r="AL253" s="70"/>
      <c r="BL253" t="s">
        <v>890</v>
      </c>
      <c r="BM253" s="135">
        <v>0.40972222222222221</v>
      </c>
      <c r="BN253" s="136">
        <v>0.44097222222222221</v>
      </c>
      <c r="BO253" s="101">
        <v>1.041666666666667E-2</v>
      </c>
      <c r="BQ253" t="s">
        <v>102</v>
      </c>
      <c r="BR253" s="109" t="str">
        <f t="shared" si="3"/>
        <v>SH-25-0242</v>
      </c>
      <c r="BS253" s="109" t="s">
        <v>279</v>
      </c>
      <c r="BT253" t="s">
        <v>122</v>
      </c>
      <c r="BU253" t="s">
        <v>399</v>
      </c>
    </row>
    <row r="254" spans="1:73" hidden="1">
      <c r="A254" s="103" t="s">
        <v>891</v>
      </c>
      <c r="B254" s="102">
        <v>45677</v>
      </c>
      <c r="C254" s="104">
        <f>_xlfn.ISOWEEKNUM(Tabella2[[#This Row],[Date]])</f>
        <v>4</v>
      </c>
      <c r="D254" s="104" t="s">
        <v>195</v>
      </c>
      <c r="E254" s="104" t="s">
        <v>298</v>
      </c>
      <c r="F254" s="104"/>
      <c r="G254" s="104" t="s">
        <v>257</v>
      </c>
      <c r="H254" s="105">
        <v>17</v>
      </c>
      <c r="I254" s="104"/>
      <c r="J254" s="104" t="s">
        <v>258</v>
      </c>
      <c r="K254" s="104" t="s">
        <v>78</v>
      </c>
      <c r="L254" s="104" t="s">
        <v>299</v>
      </c>
      <c r="M254" s="104" t="s">
        <v>276</v>
      </c>
      <c r="N254" s="104"/>
      <c r="O254" s="108" t="str">
        <f>A1240</f>
        <v>13642</v>
      </c>
      <c r="P254" s="111" t="s">
        <v>300</v>
      </c>
      <c r="Q254" s="153">
        <v>0.46180555555555558</v>
      </c>
      <c r="R254" s="153">
        <v>0.50347222222222221</v>
      </c>
      <c r="S254" s="153">
        <v>4.1666666666666657E-2</v>
      </c>
      <c r="T254" s="153">
        <v>0.46180555555555558</v>
      </c>
      <c r="U254" s="153">
        <v>0.50347222222222221</v>
      </c>
      <c r="V254" s="153">
        <f>IF(ISBLANK(T254),"",Tabella2[[#This Row],[ACT STOP]]-Tabella2[[#This Row],[ACT START]])</f>
        <v>4.166666666666663E-2</v>
      </c>
      <c r="W254" s="104" t="s">
        <v>122</v>
      </c>
      <c r="X254" s="104" t="s">
        <v>91</v>
      </c>
      <c r="Y254" s="110"/>
      <c r="Z254" s="106"/>
      <c r="AA254" s="104"/>
      <c r="AB254" s="107"/>
      <c r="AC254" s="72">
        <v>1</v>
      </c>
      <c r="AH254" s="70"/>
      <c r="AI254" s="70"/>
      <c r="AJ254">
        <v>0</v>
      </c>
      <c r="AL254" s="70"/>
      <c r="BM254" s="135">
        <v>0.46180555555555558</v>
      </c>
      <c r="BN254" s="136">
        <v>0.50347222222222221</v>
      </c>
      <c r="BO254" s="101"/>
      <c r="BR254" s="109" t="str">
        <f t="shared" si="3"/>
        <v>SH-25-0243</v>
      </c>
      <c r="BS254" s="109" t="s">
        <v>393</v>
      </c>
      <c r="BT254" t="s">
        <v>122</v>
      </c>
      <c r="BU254" t="s">
        <v>302</v>
      </c>
    </row>
    <row r="255" spans="1:73" hidden="1">
      <c r="A255" s="103" t="s">
        <v>892</v>
      </c>
      <c r="B255" s="102">
        <v>45677</v>
      </c>
      <c r="C255" s="104">
        <f>_xlfn.ISOWEEKNUM(Tabella2[[#This Row],[Date]])</f>
        <v>4</v>
      </c>
      <c r="D255" s="104" t="s">
        <v>195</v>
      </c>
      <c r="E255" s="104" t="s">
        <v>298</v>
      </c>
      <c r="F255" s="104"/>
      <c r="G255" s="104" t="s">
        <v>257</v>
      </c>
      <c r="H255" s="105">
        <v>5</v>
      </c>
      <c r="I255" s="104"/>
      <c r="J255" s="104" t="s">
        <v>258</v>
      </c>
      <c r="K255" s="104" t="s">
        <v>80</v>
      </c>
      <c r="L255" s="104" t="s">
        <v>299</v>
      </c>
      <c r="M255" s="104" t="s">
        <v>276</v>
      </c>
      <c r="N255" s="104"/>
      <c r="O255" s="108" t="str">
        <f>A1241</f>
        <v>13643</v>
      </c>
      <c r="P255" s="111" t="s">
        <v>300</v>
      </c>
      <c r="Q255" s="153">
        <v>0.46180555555555558</v>
      </c>
      <c r="R255" s="153">
        <v>0.50347222222222221</v>
      </c>
      <c r="S255" s="153">
        <v>4.1666666666666657E-2</v>
      </c>
      <c r="T255" s="153">
        <v>0.46180555555555558</v>
      </c>
      <c r="U255" s="153">
        <v>0.50347222222222221</v>
      </c>
      <c r="V255" s="153">
        <f>IF(ISBLANK(T255),"",Tabella2[[#This Row],[ACT STOP]]-Tabella2[[#This Row],[ACT START]])</f>
        <v>4.166666666666663E-2</v>
      </c>
      <c r="W255" s="104" t="s">
        <v>122</v>
      </c>
      <c r="X255" s="104" t="s">
        <v>91</v>
      </c>
      <c r="Y255" s="110"/>
      <c r="Z255" s="106"/>
      <c r="AA255" s="104"/>
      <c r="AB255" s="107"/>
      <c r="AC255" s="72">
        <v>1</v>
      </c>
      <c r="AH255" s="70"/>
      <c r="AI255" s="70"/>
      <c r="AJ255">
        <v>0</v>
      </c>
      <c r="AL255" s="70"/>
      <c r="BM255" s="135">
        <v>0.46180555555555558</v>
      </c>
      <c r="BN255" s="136">
        <v>0.50347222222222221</v>
      </c>
      <c r="BO255" s="101"/>
      <c r="BR255" s="109" t="str">
        <f t="shared" si="3"/>
        <v>SH-25-0244</v>
      </c>
      <c r="BS255" s="109" t="s">
        <v>416</v>
      </c>
      <c r="BT255" t="s">
        <v>122</v>
      </c>
      <c r="BU255" t="s">
        <v>302</v>
      </c>
    </row>
    <row r="256" spans="1:73" hidden="1">
      <c r="A256" s="103" t="s">
        <v>893</v>
      </c>
      <c r="B256" s="102">
        <v>45677</v>
      </c>
      <c r="C256" s="104">
        <f>_xlfn.ISOWEEKNUM(Tabella2[[#This Row],[Date]])</f>
        <v>4</v>
      </c>
      <c r="D256" s="104" t="s">
        <v>255</v>
      </c>
      <c r="E256" s="104" t="s">
        <v>298</v>
      </c>
      <c r="F256" s="104"/>
      <c r="G256" s="104" t="s">
        <v>257</v>
      </c>
      <c r="H256" s="105">
        <v>30</v>
      </c>
      <c r="I256" s="104" t="s">
        <v>258</v>
      </c>
      <c r="J256" s="104"/>
      <c r="K256" s="104" t="s">
        <v>79</v>
      </c>
      <c r="L256" s="104" t="s">
        <v>299</v>
      </c>
      <c r="M256" s="104" t="s">
        <v>386</v>
      </c>
      <c r="N256" s="104"/>
      <c r="O256" s="108" t="str">
        <f>A1242</f>
        <v>13644</v>
      </c>
      <c r="P256" s="111" t="s">
        <v>300</v>
      </c>
      <c r="Q256" s="153" t="s">
        <v>350</v>
      </c>
      <c r="R256" s="153" t="s">
        <v>406</v>
      </c>
      <c r="S256" s="153">
        <v>4.1666666666666657E-2</v>
      </c>
      <c r="T256" s="153">
        <v>0.52430555555555558</v>
      </c>
      <c r="U256" s="153">
        <v>0.56597222222222221</v>
      </c>
      <c r="V256" s="153">
        <f>IF(ISBLANK(T256),"",Tabella2[[#This Row],[ACT STOP]]-Tabella2[[#This Row],[ACT START]])</f>
        <v>4.166666666666663E-2</v>
      </c>
      <c r="W256" s="104" t="s">
        <v>122</v>
      </c>
      <c r="X256" s="104" t="s">
        <v>91</v>
      </c>
      <c r="Y256" s="110"/>
      <c r="Z256" s="106"/>
      <c r="AA256" s="104"/>
      <c r="AB256" s="107"/>
      <c r="AC256" s="72">
        <v>1</v>
      </c>
      <c r="AH256" s="70"/>
      <c r="AI256" s="70"/>
      <c r="AJ256">
        <v>0</v>
      </c>
      <c r="AL256" s="70"/>
      <c r="BM256" s="135">
        <v>0.52430555555555558</v>
      </c>
      <c r="BN256" s="136">
        <v>0.56597222222222221</v>
      </c>
      <c r="BO256" s="101"/>
      <c r="BR256" s="109" t="str">
        <f t="shared" si="3"/>
        <v>SH-25-0245</v>
      </c>
      <c r="BS256" s="109" t="s">
        <v>279</v>
      </c>
      <c r="BT256" t="s">
        <v>122</v>
      </c>
      <c r="BU256" t="s">
        <v>302</v>
      </c>
    </row>
    <row r="257" spans="1:73" hidden="1">
      <c r="A257" s="103" t="s">
        <v>894</v>
      </c>
      <c r="B257" s="102">
        <v>45677</v>
      </c>
      <c r="C257" s="104">
        <f>_xlfn.ISOWEEKNUM(Tabella2[[#This Row],[Date]])</f>
        <v>4</v>
      </c>
      <c r="D257" s="104" t="s">
        <v>195</v>
      </c>
      <c r="E257" s="104" t="s">
        <v>298</v>
      </c>
      <c r="F257" s="104"/>
      <c r="G257" s="104" t="s">
        <v>257</v>
      </c>
      <c r="H257" s="105">
        <v>32</v>
      </c>
      <c r="I257" s="104"/>
      <c r="J257" s="104" t="s">
        <v>258</v>
      </c>
      <c r="K257" s="104" t="s">
        <v>80</v>
      </c>
      <c r="L257" s="104" t="s">
        <v>299</v>
      </c>
      <c r="M257" s="104" t="s">
        <v>361</v>
      </c>
      <c r="N257" s="104"/>
      <c r="O257" s="108" t="str">
        <f>A1243</f>
        <v>13645</v>
      </c>
      <c r="P257" s="111" t="s">
        <v>300</v>
      </c>
      <c r="Q257" s="153">
        <v>0.52430555555555558</v>
      </c>
      <c r="R257" s="153">
        <v>0.56597222222222221</v>
      </c>
      <c r="S257" s="153">
        <v>4.1666666666666657E-2</v>
      </c>
      <c r="T257" s="153">
        <v>0.52430555555555558</v>
      </c>
      <c r="U257" s="153">
        <v>0.56597222222222221</v>
      </c>
      <c r="V257" s="153">
        <f>IF(ISBLANK(T257),"",Tabella2[[#This Row],[ACT STOP]]-Tabella2[[#This Row],[ACT START]])</f>
        <v>4.166666666666663E-2</v>
      </c>
      <c r="W257" s="104" t="s">
        <v>122</v>
      </c>
      <c r="X257" s="104" t="s">
        <v>91</v>
      </c>
      <c r="Y257" s="110"/>
      <c r="Z257" s="106"/>
      <c r="AA257" s="104"/>
      <c r="AB257" s="107"/>
      <c r="AC257" s="72">
        <v>1</v>
      </c>
      <c r="AH257" s="70"/>
      <c r="AI257" s="70"/>
      <c r="AJ257">
        <v>0</v>
      </c>
      <c r="AL257" s="70"/>
      <c r="BM257" s="135">
        <v>0.52430555555555558</v>
      </c>
      <c r="BN257" s="136">
        <v>0.56597222222222221</v>
      </c>
      <c r="BO257" s="101"/>
      <c r="BR257" s="109" t="str">
        <f t="shared" si="3"/>
        <v>SH-25-0246</v>
      </c>
      <c r="BS257" s="109" t="s">
        <v>356</v>
      </c>
      <c r="BT257" t="s">
        <v>122</v>
      </c>
      <c r="BU257" t="s">
        <v>302</v>
      </c>
    </row>
    <row r="258" spans="1:73" hidden="1">
      <c r="A258" s="103" t="s">
        <v>895</v>
      </c>
      <c r="B258" s="102">
        <v>45677</v>
      </c>
      <c r="C258" s="104">
        <f>_xlfn.ISOWEEKNUM(Tabella2[[#This Row],[Date]])</f>
        <v>4</v>
      </c>
      <c r="D258" s="104" t="s">
        <v>195</v>
      </c>
      <c r="E258" s="104" t="s">
        <v>298</v>
      </c>
      <c r="F258" s="104"/>
      <c r="G258" s="104" t="s">
        <v>284</v>
      </c>
      <c r="H258" s="105">
        <v>10</v>
      </c>
      <c r="I258" s="104"/>
      <c r="J258" s="104" t="s">
        <v>258</v>
      </c>
      <c r="K258" s="104" t="s">
        <v>80</v>
      </c>
      <c r="L258" s="104" t="s">
        <v>299</v>
      </c>
      <c r="M258" s="104" t="s">
        <v>361</v>
      </c>
      <c r="N258" s="104"/>
      <c r="O258" s="108" t="str">
        <f>A1246</f>
        <v>13648</v>
      </c>
      <c r="P258" s="111" t="s">
        <v>300</v>
      </c>
      <c r="Q258" s="153">
        <v>0.58680555555555558</v>
      </c>
      <c r="R258" s="153">
        <v>0.62847222222222221</v>
      </c>
      <c r="S258" s="153">
        <v>4.1666666666666657E-2</v>
      </c>
      <c r="T258" s="153">
        <v>0.58680555555555558</v>
      </c>
      <c r="U258" s="153">
        <v>0.62847222222222221</v>
      </c>
      <c r="V258" s="153">
        <f>IF(ISBLANK(T258),"",Tabella2[[#This Row],[ACT STOP]]-Tabella2[[#This Row],[ACT START]])</f>
        <v>4.166666666666663E-2</v>
      </c>
      <c r="W258" s="104" t="s">
        <v>122</v>
      </c>
      <c r="X258" s="104" t="s">
        <v>91</v>
      </c>
      <c r="Y258" s="110"/>
      <c r="Z258" s="106"/>
      <c r="AA258" s="104"/>
      <c r="AB258" s="107"/>
      <c r="AC258" s="72">
        <v>1</v>
      </c>
      <c r="AH258" s="70"/>
      <c r="AI258" s="70"/>
      <c r="AJ258">
        <v>0</v>
      </c>
      <c r="AL258" s="70"/>
      <c r="BM258" s="135">
        <v>0.58680555555555558</v>
      </c>
      <c r="BN258" s="136">
        <v>0.62847222222222221</v>
      </c>
      <c r="BO258" s="101"/>
      <c r="BR258" s="109" t="str">
        <f t="shared" si="3"/>
        <v>SH-25-0247</v>
      </c>
      <c r="BS258" s="109" t="s">
        <v>896</v>
      </c>
      <c r="BT258" t="s">
        <v>122</v>
      </c>
      <c r="BU258" t="s">
        <v>302</v>
      </c>
    </row>
    <row r="259" spans="1:73" hidden="1">
      <c r="A259" s="103" t="s">
        <v>897</v>
      </c>
      <c r="B259" s="102">
        <v>45677</v>
      </c>
      <c r="C259" s="104">
        <f>_xlfn.ISOWEEKNUM(Tabella2[[#This Row],[Date]])</f>
        <v>4</v>
      </c>
      <c r="D259" s="104" t="s">
        <v>195</v>
      </c>
      <c r="E259" s="104" t="s">
        <v>880</v>
      </c>
      <c r="F259" s="104"/>
      <c r="G259" s="104" t="s">
        <v>257</v>
      </c>
      <c r="H259" s="105">
        <v>10</v>
      </c>
      <c r="I259" s="104"/>
      <c r="J259" s="104" t="s">
        <v>258</v>
      </c>
      <c r="K259" s="104" t="s">
        <v>78</v>
      </c>
      <c r="L259" s="104" t="s">
        <v>299</v>
      </c>
      <c r="M259" s="104" t="s">
        <v>430</v>
      </c>
      <c r="N259" s="104"/>
      <c r="O259" s="108" t="str">
        <f>A1247</f>
        <v>13649</v>
      </c>
      <c r="P259" s="111" t="s">
        <v>300</v>
      </c>
      <c r="Q259" s="153">
        <v>0.64930555555555558</v>
      </c>
      <c r="R259" s="153">
        <v>0.69097222222222221</v>
      </c>
      <c r="S259" s="153">
        <v>4.1666666666666657E-2</v>
      </c>
      <c r="T259" s="153">
        <v>0.64930555555555558</v>
      </c>
      <c r="U259" s="153">
        <v>0.69097222222222221</v>
      </c>
      <c r="V259" s="153">
        <f>IF(ISBLANK(T259),"",Tabella2[[#This Row],[ACT STOP]]-Tabella2[[#This Row],[ACT START]])</f>
        <v>4.166666666666663E-2</v>
      </c>
      <c r="W259" s="104" t="s">
        <v>122</v>
      </c>
      <c r="X259" s="104" t="s">
        <v>91</v>
      </c>
      <c r="Y259" s="110"/>
      <c r="Z259" s="106"/>
      <c r="AA259" s="104"/>
      <c r="AB259" s="107"/>
      <c r="AC259" s="72">
        <v>1</v>
      </c>
      <c r="AH259" s="70"/>
      <c r="AI259" s="70"/>
      <c r="AJ259">
        <v>0</v>
      </c>
      <c r="AL259" s="70"/>
      <c r="BM259" s="135">
        <v>0.64930555555555558</v>
      </c>
      <c r="BN259" s="136">
        <v>0.69097222222222221</v>
      </c>
      <c r="BO259" s="101"/>
      <c r="BR259" s="109" t="str">
        <f t="shared" si="3"/>
        <v>SH-25-0248</v>
      </c>
      <c r="BS259" s="109" t="s">
        <v>552</v>
      </c>
      <c r="BT259" t="s">
        <v>122</v>
      </c>
      <c r="BU259" t="s">
        <v>881</v>
      </c>
    </row>
    <row r="260" spans="1:73" hidden="1">
      <c r="A260" s="103" t="s">
        <v>898</v>
      </c>
      <c r="B260" s="102">
        <v>45677</v>
      </c>
      <c r="C260" s="104">
        <f>_xlfn.ISOWEEKNUM(Tabella2[[#This Row],[Date]])</f>
        <v>4</v>
      </c>
      <c r="D260" s="104" t="s">
        <v>195</v>
      </c>
      <c r="E260" s="104" t="s">
        <v>880</v>
      </c>
      <c r="F260" s="104"/>
      <c r="G260" s="104" t="s">
        <v>284</v>
      </c>
      <c r="H260" s="105">
        <v>3</v>
      </c>
      <c r="I260" s="104"/>
      <c r="J260" s="104" t="s">
        <v>258</v>
      </c>
      <c r="K260" s="104" t="s">
        <v>81</v>
      </c>
      <c r="L260" s="104" t="s">
        <v>299</v>
      </c>
      <c r="M260" s="104" t="s">
        <v>430</v>
      </c>
      <c r="N260" s="104"/>
      <c r="O260" s="108" t="str">
        <f>A1248</f>
        <v>13650</v>
      </c>
      <c r="P260" s="111" t="s">
        <v>300</v>
      </c>
      <c r="Q260" s="153">
        <v>0.64930555555555558</v>
      </c>
      <c r="R260" s="153">
        <v>0.69097222222222221</v>
      </c>
      <c r="S260" s="153">
        <v>4.1666666666666657E-2</v>
      </c>
      <c r="T260" s="153" t="s">
        <v>344</v>
      </c>
      <c r="U260" s="153" t="s">
        <v>899</v>
      </c>
      <c r="V260" s="153">
        <f>IF(ISBLANK(T260),"",Tabella2[[#This Row],[ACT STOP]]-Tabella2[[#This Row],[ACT START]])</f>
        <v>4.166666666666663E-2</v>
      </c>
      <c r="W260" s="104" t="s">
        <v>122</v>
      </c>
      <c r="X260" s="104" t="s">
        <v>91</v>
      </c>
      <c r="Y260" s="110"/>
      <c r="Z260" s="106"/>
      <c r="AA260" s="104"/>
      <c r="AB260" s="107"/>
      <c r="AC260" s="72">
        <v>1</v>
      </c>
      <c r="AH260" s="70"/>
      <c r="AI260" s="70"/>
      <c r="AJ260">
        <v>0</v>
      </c>
      <c r="AL260" s="70"/>
      <c r="BM260" s="135" t="s">
        <v>344</v>
      </c>
      <c r="BN260" s="136" t="s">
        <v>899</v>
      </c>
      <c r="BO260" s="101"/>
      <c r="BR260" s="109" t="str">
        <f t="shared" si="3"/>
        <v>SH-25-0249</v>
      </c>
      <c r="BS260" s="109" t="s">
        <v>301</v>
      </c>
      <c r="BT260" t="s">
        <v>122</v>
      </c>
      <c r="BU260" t="s">
        <v>881</v>
      </c>
    </row>
    <row r="261" spans="1:73" hidden="1">
      <c r="A261" s="103" t="s">
        <v>900</v>
      </c>
      <c r="B261" s="102">
        <v>45678</v>
      </c>
      <c r="C261" s="104">
        <f>_xlfn.ISOWEEKNUM(Tabella2[[#This Row],[Date]])</f>
        <v>4</v>
      </c>
      <c r="D261" s="104" t="s">
        <v>195</v>
      </c>
      <c r="E261" s="104" t="s">
        <v>398</v>
      </c>
      <c r="F261" s="104"/>
      <c r="G261" s="104" t="s">
        <v>257</v>
      </c>
      <c r="H261" s="105">
        <v>5</v>
      </c>
      <c r="I261" s="104"/>
      <c r="J261" s="104" t="s">
        <v>258</v>
      </c>
      <c r="K261" s="104" t="s">
        <v>78</v>
      </c>
      <c r="L261" s="104" t="s">
        <v>299</v>
      </c>
      <c r="M261" s="104" t="s">
        <v>361</v>
      </c>
      <c r="N261" s="104"/>
      <c r="O261" s="106" t="str">
        <f>A1253</f>
        <v>13655</v>
      </c>
      <c r="P261" s="111" t="s">
        <v>300</v>
      </c>
      <c r="Q261" s="153">
        <v>0.39930555555555558</v>
      </c>
      <c r="R261" s="153">
        <v>0.44097222222222221</v>
      </c>
      <c r="S261" s="153">
        <v>4.1666666666666657E-2</v>
      </c>
      <c r="T261" s="153">
        <v>0.39930555555555558</v>
      </c>
      <c r="U261" s="153">
        <v>0.44097222222222221</v>
      </c>
      <c r="V261" s="153">
        <f>IF(ISBLANK(T261),"",Tabella2[[#This Row],[ACT STOP]]-Tabella2[[#This Row],[ACT START]])</f>
        <v>4.166666666666663E-2</v>
      </c>
      <c r="W261" s="104" t="s">
        <v>122</v>
      </c>
      <c r="X261" s="104" t="s">
        <v>91</v>
      </c>
      <c r="Y261" s="110"/>
      <c r="Z261" s="106"/>
      <c r="AA261" s="104"/>
      <c r="AB261" s="107"/>
      <c r="AC261" s="72">
        <v>1</v>
      </c>
      <c r="AH261" s="70"/>
      <c r="AI261" s="70"/>
      <c r="AJ261">
        <v>0</v>
      </c>
      <c r="AL261" s="70"/>
      <c r="BM261" s="135">
        <v>0.39930555555555558</v>
      </c>
      <c r="BN261" s="136">
        <v>0.44097222222222221</v>
      </c>
      <c r="BO261" s="101"/>
      <c r="BR261" s="109" t="str">
        <f t="shared" si="3"/>
        <v>SH-25-0250</v>
      </c>
      <c r="BS261" s="109" t="s">
        <v>416</v>
      </c>
      <c r="BT261" t="s">
        <v>122</v>
      </c>
      <c r="BU261" t="s">
        <v>399</v>
      </c>
    </row>
    <row r="262" spans="1:73" hidden="1">
      <c r="A262" s="103" t="s">
        <v>901</v>
      </c>
      <c r="B262" s="102">
        <v>45678</v>
      </c>
      <c r="C262" s="104">
        <f>_xlfn.ISOWEEKNUM(Tabella2[[#This Row],[Date]])</f>
        <v>4</v>
      </c>
      <c r="D262" s="104" t="s">
        <v>195</v>
      </c>
      <c r="E262" s="104" t="s">
        <v>398</v>
      </c>
      <c r="F262" s="104"/>
      <c r="G262" s="104" t="s">
        <v>257</v>
      </c>
      <c r="H262" s="105">
        <v>32</v>
      </c>
      <c r="I262" s="104"/>
      <c r="J262" s="104" t="s">
        <v>258</v>
      </c>
      <c r="K262" s="104" t="s">
        <v>80</v>
      </c>
      <c r="L262" s="104" t="s">
        <v>299</v>
      </c>
      <c r="M262" s="104" t="s">
        <v>361</v>
      </c>
      <c r="N262" s="104"/>
      <c r="O262" s="106" t="str">
        <f>A1258</f>
        <v>13660</v>
      </c>
      <c r="P262" s="111" t="s">
        <v>300</v>
      </c>
      <c r="Q262" s="153">
        <v>0.46180555555555558</v>
      </c>
      <c r="R262" s="153">
        <v>0.50347222222222221</v>
      </c>
      <c r="S262" s="153">
        <v>4.1666666666666657E-2</v>
      </c>
      <c r="T262" s="153">
        <v>0.46180555555555558</v>
      </c>
      <c r="U262" s="153">
        <v>0.50347222222222221</v>
      </c>
      <c r="V262" s="153">
        <f>IF(ISBLANK(T262),"",Tabella2[[#This Row],[ACT STOP]]-Tabella2[[#This Row],[ACT START]])</f>
        <v>4.166666666666663E-2</v>
      </c>
      <c r="W262" s="104" t="s">
        <v>122</v>
      </c>
      <c r="X262" s="104" t="s">
        <v>91</v>
      </c>
      <c r="Y262" s="110" t="s">
        <v>902</v>
      </c>
      <c r="Z262" s="106"/>
      <c r="AA262" s="104"/>
      <c r="AB262" s="107"/>
      <c r="AC262" s="72">
        <v>1</v>
      </c>
      <c r="AH262" s="70"/>
      <c r="AI262" s="70"/>
      <c r="AJ262">
        <v>0</v>
      </c>
      <c r="AL262" s="70"/>
      <c r="BM262" s="135">
        <v>0.46180555555555558</v>
      </c>
      <c r="BN262" s="136">
        <v>0.50347222222222221</v>
      </c>
      <c r="BO262" s="101"/>
      <c r="BR262" s="109" t="str">
        <f t="shared" si="3"/>
        <v>SH-25-0251</v>
      </c>
      <c r="BS262" s="109" t="s">
        <v>356</v>
      </c>
      <c r="BT262" t="s">
        <v>122</v>
      </c>
      <c r="BU262" t="s">
        <v>399</v>
      </c>
    </row>
    <row r="263" spans="1:73" hidden="1">
      <c r="A263" s="103" t="s">
        <v>903</v>
      </c>
      <c r="B263" s="102">
        <v>45678</v>
      </c>
      <c r="C263" s="104">
        <f>_xlfn.ISOWEEKNUM(Tabella2[[#This Row],[Date]])</f>
        <v>4</v>
      </c>
      <c r="D263" s="104" t="s">
        <v>195</v>
      </c>
      <c r="E263" s="104" t="s">
        <v>298</v>
      </c>
      <c r="F263" s="104"/>
      <c r="G263" s="104" t="s">
        <v>257</v>
      </c>
      <c r="H263" s="105">
        <v>10</v>
      </c>
      <c r="I263" s="104"/>
      <c r="J263" s="104" t="s">
        <v>258</v>
      </c>
      <c r="K263" s="104" t="s">
        <v>78</v>
      </c>
      <c r="L263" s="104" t="s">
        <v>299</v>
      </c>
      <c r="M263" s="104" t="s">
        <v>361</v>
      </c>
      <c r="N263" s="104"/>
      <c r="O263" s="106" t="str">
        <f>A1259</f>
        <v>13661</v>
      </c>
      <c r="P263" s="111" t="s">
        <v>300</v>
      </c>
      <c r="Q263" s="153">
        <v>0.52430555555555558</v>
      </c>
      <c r="R263" s="153">
        <v>0.56597222222222221</v>
      </c>
      <c r="S263" s="153">
        <v>4.1666666666666657E-2</v>
      </c>
      <c r="T263" s="153">
        <v>0.52430555555555558</v>
      </c>
      <c r="U263" s="153">
        <v>0.56597222222222221</v>
      </c>
      <c r="V263" s="153">
        <f>IF(ISBLANK(T263),"",Tabella2[[#This Row],[ACT STOP]]-Tabella2[[#This Row],[ACT START]])</f>
        <v>4.166666666666663E-2</v>
      </c>
      <c r="W263" s="104" t="s">
        <v>122</v>
      </c>
      <c r="X263" s="104" t="s">
        <v>91</v>
      </c>
      <c r="Y263" s="110"/>
      <c r="Z263" s="106"/>
      <c r="AA263" s="104"/>
      <c r="AB263" s="107"/>
      <c r="AC263" s="72">
        <v>1</v>
      </c>
      <c r="AH263" s="70"/>
      <c r="AI263" s="70"/>
      <c r="AJ263">
        <v>0</v>
      </c>
      <c r="AL263" s="70"/>
      <c r="BM263" s="135">
        <v>0.52430555555555558</v>
      </c>
      <c r="BN263" s="136">
        <v>0.56597222222222221</v>
      </c>
      <c r="BO263" s="101"/>
      <c r="BR263" s="109" t="str">
        <f t="shared" si="3"/>
        <v>SH-25-0252</v>
      </c>
      <c r="BS263" s="109" t="s">
        <v>552</v>
      </c>
      <c r="BT263" t="s">
        <v>122</v>
      </c>
      <c r="BU263" t="s">
        <v>302</v>
      </c>
    </row>
    <row r="264" spans="1:73" hidden="1">
      <c r="A264" s="103" t="s">
        <v>904</v>
      </c>
      <c r="B264" s="102">
        <v>45678</v>
      </c>
      <c r="C264" s="104">
        <f>_xlfn.ISOWEEKNUM(Tabella2[[#This Row],[Date]])</f>
        <v>4</v>
      </c>
      <c r="D264" s="104" t="s">
        <v>195</v>
      </c>
      <c r="E264" s="104" t="s">
        <v>398</v>
      </c>
      <c r="F264" s="104"/>
      <c r="G264" s="104" t="s">
        <v>257</v>
      </c>
      <c r="H264" s="105">
        <v>30</v>
      </c>
      <c r="I264" s="104"/>
      <c r="J264" s="104" t="s">
        <v>258</v>
      </c>
      <c r="K264" s="104" t="s">
        <v>78</v>
      </c>
      <c r="L264" s="104" t="s">
        <v>299</v>
      </c>
      <c r="M264" s="104" t="s">
        <v>361</v>
      </c>
      <c r="N264" s="104"/>
      <c r="O264" s="106" t="str">
        <f>A1265</f>
        <v>13667</v>
      </c>
      <c r="P264" s="111" t="s">
        <v>300</v>
      </c>
      <c r="Q264" s="153">
        <v>0.64930555555555558</v>
      </c>
      <c r="R264" s="153">
        <v>0.69097222222222221</v>
      </c>
      <c r="S264" s="153">
        <v>4.1666666666666657E-2</v>
      </c>
      <c r="T264" s="153">
        <v>0.64930555555555558</v>
      </c>
      <c r="U264" s="153">
        <v>0.69097222222222221</v>
      </c>
      <c r="V264" s="153">
        <f>IF(ISBLANK(T264),"",Tabella2[[#This Row],[ACT STOP]]-Tabella2[[#This Row],[ACT START]])</f>
        <v>4.166666666666663E-2</v>
      </c>
      <c r="W264" s="104" t="s">
        <v>122</v>
      </c>
      <c r="X264" s="104" t="s">
        <v>91</v>
      </c>
      <c r="Y264" s="110"/>
      <c r="Z264" s="106"/>
      <c r="AA264" s="104"/>
      <c r="AB264" s="107"/>
      <c r="AC264" s="72">
        <v>1</v>
      </c>
      <c r="AH264" s="70"/>
      <c r="AI264" s="70"/>
      <c r="AJ264">
        <v>0</v>
      </c>
      <c r="AL264" s="70"/>
      <c r="BM264" s="135">
        <v>0.64930555555555558</v>
      </c>
      <c r="BN264" s="136">
        <v>0.69097222222222221</v>
      </c>
      <c r="BO264" s="101"/>
      <c r="BR264" s="109" t="str">
        <f t="shared" si="3"/>
        <v>SH-25-0253</v>
      </c>
      <c r="BS264" s="109" t="s">
        <v>279</v>
      </c>
      <c r="BT264" t="s">
        <v>122</v>
      </c>
      <c r="BU264" t="s">
        <v>399</v>
      </c>
    </row>
    <row r="265" spans="1:73" hidden="1">
      <c r="A265" s="103" t="s">
        <v>905</v>
      </c>
      <c r="B265" s="102">
        <v>45679</v>
      </c>
      <c r="C265" s="104">
        <f>_xlfn.ISOWEEKNUM(Tabella2[[#This Row],[Date]])</f>
        <v>4</v>
      </c>
      <c r="D265" s="104" t="s">
        <v>195</v>
      </c>
      <c r="E265" s="104" t="s">
        <v>298</v>
      </c>
      <c r="F265" s="104"/>
      <c r="G265" s="104" t="s">
        <v>257</v>
      </c>
      <c r="H265" s="105">
        <v>32</v>
      </c>
      <c r="I265" s="104" t="s">
        <v>258</v>
      </c>
      <c r="J265" s="104"/>
      <c r="K265" s="104" t="s">
        <v>79</v>
      </c>
      <c r="L265" s="104" t="s">
        <v>299</v>
      </c>
      <c r="M265" s="104" t="s">
        <v>906</v>
      </c>
      <c r="N265" s="104"/>
      <c r="O265" s="106" t="str">
        <f>A1267</f>
        <v>13669</v>
      </c>
      <c r="P265" s="111" t="s">
        <v>300</v>
      </c>
      <c r="Q265" s="153" t="s">
        <v>308</v>
      </c>
      <c r="R265" s="153" t="s">
        <v>401</v>
      </c>
      <c r="S265" s="153">
        <v>4.1666666666666657E-2</v>
      </c>
      <c r="T265" s="153">
        <v>0.33680555555555558</v>
      </c>
      <c r="U265" s="153">
        <v>0.37847222222222221</v>
      </c>
      <c r="V265" s="153">
        <f>IF(ISBLANK(T265),"",Tabella2[[#This Row],[ACT STOP]]-Tabella2[[#This Row],[ACT START]])</f>
        <v>4.166666666666663E-2</v>
      </c>
      <c r="W265" s="104" t="s">
        <v>122</v>
      </c>
      <c r="X265" s="104" t="s">
        <v>91</v>
      </c>
      <c r="Y265" s="110"/>
      <c r="Z265" s="106"/>
      <c r="AA265" s="104"/>
      <c r="AB265" s="107"/>
      <c r="AC265" s="72">
        <v>1</v>
      </c>
      <c r="AH265" s="70"/>
      <c r="AI265" s="70"/>
      <c r="AJ265">
        <v>0</v>
      </c>
      <c r="AL265" s="70"/>
      <c r="BM265" s="135">
        <v>0.33680555555555558</v>
      </c>
      <c r="BN265" s="136">
        <v>0.37847222222222221</v>
      </c>
      <c r="BO265" s="101"/>
      <c r="BR265" s="109" t="str">
        <f t="shared" si="3"/>
        <v>SH-25-0254</v>
      </c>
      <c r="BS265" s="109" t="s">
        <v>356</v>
      </c>
      <c r="BT265" t="s">
        <v>122</v>
      </c>
      <c r="BU265" t="s">
        <v>302</v>
      </c>
    </row>
    <row r="266" spans="1:73" hidden="1">
      <c r="A266" s="103" t="s">
        <v>907</v>
      </c>
      <c r="B266" s="102">
        <v>45679</v>
      </c>
      <c r="C266" s="104">
        <f>_xlfn.ISOWEEKNUM(Tabella2[[#This Row],[Date]])</f>
        <v>4</v>
      </c>
      <c r="D266" s="104" t="s">
        <v>195</v>
      </c>
      <c r="E266" s="104" t="s">
        <v>298</v>
      </c>
      <c r="F266" s="104"/>
      <c r="G266" s="104" t="s">
        <v>257</v>
      </c>
      <c r="H266" s="105">
        <v>30</v>
      </c>
      <c r="I266" s="104"/>
      <c r="J266" s="104" t="s">
        <v>258</v>
      </c>
      <c r="K266" s="104" t="s">
        <v>80</v>
      </c>
      <c r="L266" s="104" t="s">
        <v>299</v>
      </c>
      <c r="M266" s="104" t="s">
        <v>276</v>
      </c>
      <c r="N266" s="104"/>
      <c r="O266" s="106" t="str">
        <f>A1268</f>
        <v>13670</v>
      </c>
      <c r="P266" s="111" t="s">
        <v>300</v>
      </c>
      <c r="Q266" s="153">
        <v>0.33680555555555558</v>
      </c>
      <c r="R266" s="153">
        <v>0.37847222222222221</v>
      </c>
      <c r="S266" s="153">
        <v>4.1666666666666657E-2</v>
      </c>
      <c r="T266" s="153">
        <v>0.33680555555555558</v>
      </c>
      <c r="U266" s="153">
        <v>0.37847222222222221</v>
      </c>
      <c r="V266" s="153">
        <f>IF(ISBLANK(T266),"",Tabella2[[#This Row],[ACT STOP]]-Tabella2[[#This Row],[ACT START]])</f>
        <v>4.166666666666663E-2</v>
      </c>
      <c r="W266" s="104" t="s">
        <v>122</v>
      </c>
      <c r="X266" s="104" t="s">
        <v>91</v>
      </c>
      <c r="Y266" s="110"/>
      <c r="Z266" s="106"/>
      <c r="AA266" s="104"/>
      <c r="AB266" s="107"/>
      <c r="AC266" s="72">
        <v>1</v>
      </c>
      <c r="AH266" s="70"/>
      <c r="AI266" s="70"/>
      <c r="AJ266">
        <v>0</v>
      </c>
      <c r="AL266" s="70"/>
      <c r="BM266" s="135">
        <v>0.33680555555555558</v>
      </c>
      <c r="BN266" s="136">
        <v>0.37847222222222221</v>
      </c>
      <c r="BO266" s="101"/>
      <c r="BR266" s="109" t="str">
        <f t="shared" si="3"/>
        <v>SH-25-0255</v>
      </c>
      <c r="BS266" s="109" t="s">
        <v>279</v>
      </c>
      <c r="BT266" t="s">
        <v>122</v>
      </c>
      <c r="BU266" t="s">
        <v>302</v>
      </c>
    </row>
    <row r="267" spans="1:73" hidden="1">
      <c r="A267" s="103" t="s">
        <v>908</v>
      </c>
      <c r="B267" s="102">
        <v>45679</v>
      </c>
      <c r="C267" s="104">
        <f>_xlfn.ISOWEEKNUM(Tabella2[[#This Row],[Date]])</f>
        <v>4</v>
      </c>
      <c r="D267" s="104" t="s">
        <v>195</v>
      </c>
      <c r="E267" s="104" t="s">
        <v>298</v>
      </c>
      <c r="F267" s="104"/>
      <c r="G267" s="104" t="s">
        <v>284</v>
      </c>
      <c r="H267" s="105">
        <v>22</v>
      </c>
      <c r="I267" s="104"/>
      <c r="J267" s="104" t="s">
        <v>258</v>
      </c>
      <c r="K267" s="104" t="s">
        <v>80</v>
      </c>
      <c r="L267" s="104" t="s">
        <v>299</v>
      </c>
      <c r="M267" s="104" t="s">
        <v>276</v>
      </c>
      <c r="N267" s="104"/>
      <c r="O267" s="106" t="str">
        <f>A1276</f>
        <v>13678</v>
      </c>
      <c r="P267" s="111" t="s">
        <v>300</v>
      </c>
      <c r="Q267" s="153">
        <v>0.46180555555555558</v>
      </c>
      <c r="R267" s="153">
        <v>0.50347222222222221</v>
      </c>
      <c r="S267" s="153">
        <v>4.1666666666666657E-2</v>
      </c>
      <c r="T267" s="153">
        <v>0.46180555555555558</v>
      </c>
      <c r="U267" s="153">
        <v>0.50347222222222221</v>
      </c>
      <c r="V267" s="153">
        <f>IF(ISBLANK(T267),"",Tabella2[[#This Row],[ACT STOP]]-Tabella2[[#This Row],[ACT START]])</f>
        <v>4.166666666666663E-2</v>
      </c>
      <c r="W267" s="104" t="s">
        <v>122</v>
      </c>
      <c r="X267" s="104" t="s">
        <v>91</v>
      </c>
      <c r="Y267" s="110"/>
      <c r="Z267" s="106"/>
      <c r="AA267" s="104"/>
      <c r="AB267" s="107"/>
      <c r="AC267" s="72">
        <v>1</v>
      </c>
      <c r="AH267" s="70"/>
      <c r="AI267" s="70"/>
      <c r="AJ267">
        <v>0</v>
      </c>
      <c r="AL267" s="70"/>
      <c r="BM267" s="135">
        <v>0.46180555555555558</v>
      </c>
      <c r="BN267" s="136">
        <v>0.50347222222222221</v>
      </c>
      <c r="BO267" s="101"/>
      <c r="BR267" s="109" t="str">
        <f t="shared" si="3"/>
        <v>SH-25-0256</v>
      </c>
      <c r="BS267" s="109" t="s">
        <v>295</v>
      </c>
      <c r="BT267" t="s">
        <v>122</v>
      </c>
      <c r="BU267" t="s">
        <v>302</v>
      </c>
    </row>
    <row r="268" spans="1:73" hidden="1">
      <c r="A268" s="103" t="s">
        <v>909</v>
      </c>
      <c r="B268" s="102">
        <v>45679</v>
      </c>
      <c r="C268" s="104">
        <f>_xlfn.ISOWEEKNUM(Tabella2[[#This Row],[Date]])</f>
        <v>4</v>
      </c>
      <c r="D268" s="104" t="s">
        <v>195</v>
      </c>
      <c r="E268" s="104" t="s">
        <v>298</v>
      </c>
      <c r="F268" s="104"/>
      <c r="G268" s="104" t="s">
        <v>257</v>
      </c>
      <c r="H268" s="105">
        <v>4</v>
      </c>
      <c r="I268" s="104"/>
      <c r="J268" s="104" t="s">
        <v>258</v>
      </c>
      <c r="K268" s="104" t="s">
        <v>78</v>
      </c>
      <c r="L268" s="104" t="s">
        <v>299</v>
      </c>
      <c r="M268" s="104" t="s">
        <v>361</v>
      </c>
      <c r="N268" s="104"/>
      <c r="O268" s="106" t="str">
        <f>A1277</f>
        <v>13679</v>
      </c>
      <c r="P268" s="111" t="s">
        <v>300</v>
      </c>
      <c r="Q268" s="153">
        <v>0.52430555555555558</v>
      </c>
      <c r="R268" s="153">
        <v>0.56597222222222221</v>
      </c>
      <c r="S268" s="153">
        <v>4.1666666666666657E-2</v>
      </c>
      <c r="T268" s="153">
        <v>0.52430555555555558</v>
      </c>
      <c r="U268" s="153">
        <v>0.56597222222222221</v>
      </c>
      <c r="V268" s="153">
        <f>IF(ISBLANK(T268),"",Tabella2[[#This Row],[ACT STOP]]-Tabella2[[#This Row],[ACT START]])</f>
        <v>4.166666666666663E-2</v>
      </c>
      <c r="W268" s="104" t="s">
        <v>122</v>
      </c>
      <c r="X268" s="104" t="s">
        <v>91</v>
      </c>
      <c r="Y268" s="110"/>
      <c r="Z268" s="106"/>
      <c r="AA268" s="104"/>
      <c r="AB268" s="107"/>
      <c r="AC268" s="72">
        <v>1</v>
      </c>
      <c r="AH268" s="70"/>
      <c r="AI268" s="70"/>
      <c r="AJ268">
        <v>0</v>
      </c>
      <c r="AL268" s="70"/>
      <c r="BM268" s="135">
        <v>0.52430555555555558</v>
      </c>
      <c r="BN268" s="136">
        <v>0.56597222222222221</v>
      </c>
      <c r="BO268" s="101"/>
      <c r="BR268" s="109" t="str">
        <f t="shared" si="3"/>
        <v>SH-25-0257</v>
      </c>
      <c r="BS268" s="109" t="s">
        <v>699</v>
      </c>
      <c r="BT268" t="s">
        <v>122</v>
      </c>
      <c r="BU268" t="s">
        <v>302</v>
      </c>
    </row>
    <row r="269" spans="1:73" hidden="1">
      <c r="A269" s="103" t="s">
        <v>910</v>
      </c>
      <c r="B269" s="102">
        <v>45680</v>
      </c>
      <c r="C269" s="104">
        <f>_xlfn.ISOWEEKNUM(Tabella2[[#This Row],[Date]])</f>
        <v>4</v>
      </c>
      <c r="D269" s="104" t="s">
        <v>195</v>
      </c>
      <c r="E269" s="104" t="s">
        <v>298</v>
      </c>
      <c r="F269" s="104"/>
      <c r="G269" s="104" t="s">
        <v>284</v>
      </c>
      <c r="H269" s="105">
        <v>9</v>
      </c>
      <c r="I269" s="104"/>
      <c r="J269" s="104" t="s">
        <v>258</v>
      </c>
      <c r="K269" s="104" t="s">
        <v>78</v>
      </c>
      <c r="L269" s="104" t="s">
        <v>299</v>
      </c>
      <c r="M269" s="104" t="s">
        <v>386</v>
      </c>
      <c r="N269" s="104"/>
      <c r="O269" s="106" t="str">
        <f>A1291</f>
        <v>13693</v>
      </c>
      <c r="P269" s="111" t="s">
        <v>300</v>
      </c>
      <c r="Q269" s="153">
        <v>0.39930555555555558</v>
      </c>
      <c r="R269" s="153">
        <v>0.44097222222222221</v>
      </c>
      <c r="S269" s="153">
        <v>4.1666666666666657E-2</v>
      </c>
      <c r="T269" s="153">
        <v>0.39930555555555558</v>
      </c>
      <c r="U269" s="153">
        <v>0.44097222222222221</v>
      </c>
      <c r="V269" s="153">
        <f>IF(ISBLANK(T269),"",Tabella2[[#This Row],[ACT STOP]]-Tabella2[[#This Row],[ACT START]])</f>
        <v>4.166666666666663E-2</v>
      </c>
      <c r="W269" s="104" t="s">
        <v>122</v>
      </c>
      <c r="X269" s="104" t="s">
        <v>91</v>
      </c>
      <c r="Y269" s="110"/>
      <c r="Z269" s="106"/>
      <c r="AA269" s="104"/>
      <c r="AB269" s="107"/>
      <c r="AC269" s="72">
        <v>1</v>
      </c>
      <c r="AH269" s="70"/>
      <c r="AI269" s="70"/>
      <c r="AJ269">
        <v>0</v>
      </c>
      <c r="AL269" s="70"/>
      <c r="BM269" s="135">
        <v>0.39930555555555558</v>
      </c>
      <c r="BN269" s="136">
        <v>0.44097222222222221</v>
      </c>
      <c r="BO269" s="101"/>
      <c r="BR269" s="109" t="str">
        <f t="shared" ref="BR269:BR332" si="4">_xlfn.CONCAT(LEFT(BR268,6),TEXT(RIGHT(BR268,4)+1,"0000"))</f>
        <v>SH-25-0258</v>
      </c>
      <c r="BS269" s="109" t="s">
        <v>339</v>
      </c>
      <c r="BT269" t="s">
        <v>122</v>
      </c>
      <c r="BU269" t="s">
        <v>302</v>
      </c>
    </row>
    <row r="270" spans="1:73" hidden="1">
      <c r="A270" s="103" t="s">
        <v>911</v>
      </c>
      <c r="B270" s="102">
        <v>45680</v>
      </c>
      <c r="C270" s="104">
        <f>_xlfn.ISOWEEKNUM(Tabella2[[#This Row],[Date]])</f>
        <v>4</v>
      </c>
      <c r="D270" s="104" t="s">
        <v>195</v>
      </c>
      <c r="E270" s="104" t="s">
        <v>298</v>
      </c>
      <c r="F270" s="104"/>
      <c r="G270" s="104" t="s">
        <v>257</v>
      </c>
      <c r="H270" s="105">
        <v>12</v>
      </c>
      <c r="I270" s="104"/>
      <c r="J270" s="104" t="s">
        <v>258</v>
      </c>
      <c r="K270" s="104" t="s">
        <v>80</v>
      </c>
      <c r="L270" s="104" t="s">
        <v>299</v>
      </c>
      <c r="M270" s="104" t="s">
        <v>386</v>
      </c>
      <c r="N270" s="104"/>
      <c r="O270" s="106" t="str">
        <f>A1297</f>
        <v>13699</v>
      </c>
      <c r="P270" s="111" t="s">
        <v>300</v>
      </c>
      <c r="Q270" s="153">
        <v>0.46180555555555558</v>
      </c>
      <c r="R270" s="153">
        <v>0.50347222222222221</v>
      </c>
      <c r="S270" s="153">
        <v>4.1666666666666657E-2</v>
      </c>
      <c r="T270" s="153">
        <v>0.46180555555555558</v>
      </c>
      <c r="U270" s="153">
        <v>0.50347222222222221</v>
      </c>
      <c r="V270" s="153">
        <f>IF(ISBLANK(T270),"",Tabella2[[#This Row],[ACT STOP]]-Tabella2[[#This Row],[ACT START]])</f>
        <v>4.166666666666663E-2</v>
      </c>
      <c r="W270" s="104" t="s">
        <v>122</v>
      </c>
      <c r="X270" s="104" t="s">
        <v>91</v>
      </c>
      <c r="Y270" s="110"/>
      <c r="Z270" s="106"/>
      <c r="AA270" s="104"/>
      <c r="AB270" s="107"/>
      <c r="AC270" s="72">
        <v>1</v>
      </c>
      <c r="AH270" s="70"/>
      <c r="AI270" s="70"/>
      <c r="AJ270">
        <v>0</v>
      </c>
      <c r="AL270" s="70"/>
      <c r="BM270" s="135">
        <v>0.46180555555555558</v>
      </c>
      <c r="BN270" s="136">
        <v>0.50347222222222221</v>
      </c>
      <c r="BO270" s="101"/>
      <c r="BR270" s="109" t="str">
        <f t="shared" si="4"/>
        <v>SH-25-0259</v>
      </c>
      <c r="BS270" s="109" t="s">
        <v>266</v>
      </c>
      <c r="BT270" t="s">
        <v>122</v>
      </c>
      <c r="BU270" t="s">
        <v>302</v>
      </c>
    </row>
    <row r="271" spans="1:73" hidden="1">
      <c r="A271" s="103" t="s">
        <v>912</v>
      </c>
      <c r="B271" s="102">
        <v>45680</v>
      </c>
      <c r="C271" s="104">
        <f>_xlfn.ISOWEEKNUM(Tabella2[[#This Row],[Date]])</f>
        <v>4</v>
      </c>
      <c r="D271" s="104" t="s">
        <v>195</v>
      </c>
      <c r="E271" s="104" t="s">
        <v>398</v>
      </c>
      <c r="F271" s="104"/>
      <c r="G271" s="104" t="s">
        <v>257</v>
      </c>
      <c r="H271" s="105">
        <v>10</v>
      </c>
      <c r="I271" s="104"/>
      <c r="J271" s="104" t="s">
        <v>258</v>
      </c>
      <c r="K271" s="104" t="s">
        <v>78</v>
      </c>
      <c r="L271" s="104" t="s">
        <v>299</v>
      </c>
      <c r="M271" s="104" t="s">
        <v>913</v>
      </c>
      <c r="N271" s="104"/>
      <c r="O271" s="106" t="str">
        <f>A1299</f>
        <v>13701</v>
      </c>
      <c r="P271" s="111" t="s">
        <v>300</v>
      </c>
      <c r="Q271" s="153">
        <v>0.52430555555555558</v>
      </c>
      <c r="R271" s="153">
        <v>0.56597222222222221</v>
      </c>
      <c r="S271" s="153">
        <v>4.1666666666666657E-2</v>
      </c>
      <c r="T271" s="153" t="s">
        <v>350</v>
      </c>
      <c r="U271" s="153" t="s">
        <v>406</v>
      </c>
      <c r="V271" s="153">
        <f>IF(ISBLANK(T271),"",Tabella2[[#This Row],[ACT STOP]]-Tabella2[[#This Row],[ACT START]])</f>
        <v>4.166666666666663E-2</v>
      </c>
      <c r="W271" s="104" t="s">
        <v>122</v>
      </c>
      <c r="X271" s="104" t="s">
        <v>91</v>
      </c>
      <c r="Y271" s="110"/>
      <c r="Z271" s="106"/>
      <c r="AA271" s="104"/>
      <c r="AB271" s="107"/>
      <c r="AC271" s="72">
        <v>1</v>
      </c>
      <c r="AH271" s="70"/>
      <c r="AI271" s="70"/>
      <c r="AJ271">
        <v>0</v>
      </c>
      <c r="AL271" s="70"/>
      <c r="BM271" s="135" t="s">
        <v>350</v>
      </c>
      <c r="BN271" s="136" t="s">
        <v>406</v>
      </c>
      <c r="BO271" s="101"/>
      <c r="BR271" s="109" t="str">
        <f t="shared" si="4"/>
        <v>SH-25-0260</v>
      </c>
      <c r="BS271" s="109" t="s">
        <v>552</v>
      </c>
      <c r="BT271" t="s">
        <v>122</v>
      </c>
      <c r="BU271" t="s">
        <v>399</v>
      </c>
    </row>
    <row r="272" spans="1:73" hidden="1">
      <c r="A272" s="103" t="s">
        <v>914</v>
      </c>
      <c r="B272" s="102">
        <v>45680</v>
      </c>
      <c r="C272" s="104">
        <f>_xlfn.ISOWEEKNUM(Tabella2[[#This Row],[Date]])</f>
        <v>4</v>
      </c>
      <c r="D272" s="104" t="s">
        <v>195</v>
      </c>
      <c r="E272" s="104" t="s">
        <v>398</v>
      </c>
      <c r="F272" s="104"/>
      <c r="G272" s="104" t="s">
        <v>257</v>
      </c>
      <c r="H272" s="105">
        <v>14</v>
      </c>
      <c r="I272" s="104"/>
      <c r="J272" s="104" t="s">
        <v>258</v>
      </c>
      <c r="K272" s="104" t="s">
        <v>80</v>
      </c>
      <c r="L272" s="104" t="s">
        <v>299</v>
      </c>
      <c r="M272" s="104" t="s">
        <v>915</v>
      </c>
      <c r="N272" s="104"/>
      <c r="O272" s="106" t="str">
        <f>A1306</f>
        <v>13708</v>
      </c>
      <c r="P272" s="111" t="s">
        <v>300</v>
      </c>
      <c r="Q272" s="153">
        <v>0.58680555555555558</v>
      </c>
      <c r="R272" s="153">
        <v>0.62847222222222221</v>
      </c>
      <c r="S272" s="153">
        <v>4.1666666666666657E-2</v>
      </c>
      <c r="T272" s="153">
        <v>0.58680555555555558</v>
      </c>
      <c r="U272" s="153">
        <v>0.62847222222222221</v>
      </c>
      <c r="V272" s="153">
        <f>IF(ISBLANK(T272),"",Tabella2[[#This Row],[ACT STOP]]-Tabella2[[#This Row],[ACT START]])</f>
        <v>4.166666666666663E-2</v>
      </c>
      <c r="W272" s="104" t="s">
        <v>122</v>
      </c>
      <c r="X272" s="104" t="s">
        <v>91</v>
      </c>
      <c r="Y272" s="110"/>
      <c r="Z272" s="106"/>
      <c r="AA272" s="104"/>
      <c r="AB272" s="107"/>
      <c r="AC272" s="72">
        <v>1</v>
      </c>
      <c r="AH272" s="70"/>
      <c r="AI272" s="70"/>
      <c r="AJ272">
        <v>0</v>
      </c>
      <c r="AL272" s="70"/>
      <c r="BM272" s="135">
        <v>0.58680555555555558</v>
      </c>
      <c r="BN272" s="136">
        <v>0.62847222222222221</v>
      </c>
      <c r="BO272" s="101"/>
      <c r="BR272" s="109" t="str">
        <f t="shared" si="4"/>
        <v>SH-25-0261</v>
      </c>
      <c r="BS272" s="109" t="s">
        <v>372</v>
      </c>
      <c r="BT272" t="s">
        <v>122</v>
      </c>
      <c r="BU272" t="s">
        <v>399</v>
      </c>
    </row>
    <row r="273" spans="1:73" hidden="1">
      <c r="A273" s="103" t="s">
        <v>916</v>
      </c>
      <c r="B273" s="102">
        <v>45680</v>
      </c>
      <c r="C273" s="104">
        <f>_xlfn.ISOWEEKNUM(Tabella2[[#This Row],[Date]])</f>
        <v>4</v>
      </c>
      <c r="D273" s="104" t="s">
        <v>195</v>
      </c>
      <c r="E273" s="104" t="s">
        <v>298</v>
      </c>
      <c r="F273" s="104"/>
      <c r="G273" s="104" t="s">
        <v>257</v>
      </c>
      <c r="H273" s="105">
        <v>10</v>
      </c>
      <c r="I273" s="104"/>
      <c r="J273" s="104" t="s">
        <v>258</v>
      </c>
      <c r="K273" s="104" t="s">
        <v>78</v>
      </c>
      <c r="L273" s="104" t="s">
        <v>299</v>
      </c>
      <c r="M273" s="104" t="s">
        <v>276</v>
      </c>
      <c r="N273" s="104"/>
      <c r="O273" s="106" t="str">
        <f>A1308</f>
        <v>13710</v>
      </c>
      <c r="P273" s="111" t="s">
        <v>300</v>
      </c>
      <c r="Q273" s="153">
        <v>0.64930555555555558</v>
      </c>
      <c r="R273" s="153">
        <v>0.69097222222222221</v>
      </c>
      <c r="S273" s="153">
        <v>4.1666666666666657E-2</v>
      </c>
      <c r="T273" s="153">
        <v>0.64930555555555558</v>
      </c>
      <c r="U273" s="153">
        <v>0.69097222222222221</v>
      </c>
      <c r="V273" s="153">
        <f>IF(ISBLANK(T273),"",Tabella2[[#This Row],[ACT STOP]]-Tabella2[[#This Row],[ACT START]])</f>
        <v>4.166666666666663E-2</v>
      </c>
      <c r="W273" s="104" t="s">
        <v>122</v>
      </c>
      <c r="X273" s="104" t="s">
        <v>91</v>
      </c>
      <c r="Y273" s="110"/>
      <c r="Z273" s="106"/>
      <c r="AA273" s="104"/>
      <c r="AB273" s="107"/>
      <c r="AC273" s="72">
        <v>1</v>
      </c>
      <c r="AH273" s="70"/>
      <c r="AI273" s="70"/>
      <c r="AJ273">
        <v>0</v>
      </c>
      <c r="AL273" s="70"/>
      <c r="BM273" s="135">
        <v>0.64930555555555558</v>
      </c>
      <c r="BN273" s="136">
        <v>0.69097222222222221</v>
      </c>
      <c r="BO273" s="101"/>
      <c r="BR273" s="109" t="str">
        <f t="shared" si="4"/>
        <v>SH-25-0262</v>
      </c>
      <c r="BS273" s="109" t="s">
        <v>552</v>
      </c>
      <c r="BT273" t="s">
        <v>122</v>
      </c>
      <c r="BU273" t="s">
        <v>302</v>
      </c>
    </row>
    <row r="274" spans="1:73" hidden="1">
      <c r="A274" s="103" t="s">
        <v>917</v>
      </c>
      <c r="B274" s="102">
        <v>45680</v>
      </c>
      <c r="C274" s="104">
        <f>_xlfn.ISOWEEKNUM(Tabella2[[#This Row],[Date]])</f>
        <v>4</v>
      </c>
      <c r="D274" s="104" t="s">
        <v>195</v>
      </c>
      <c r="E274" s="104" t="s">
        <v>298</v>
      </c>
      <c r="F274" s="104"/>
      <c r="G274" s="104" t="s">
        <v>257</v>
      </c>
      <c r="H274" s="105">
        <v>5</v>
      </c>
      <c r="I274" s="104"/>
      <c r="J274" s="104" t="s">
        <v>258</v>
      </c>
      <c r="K274" s="104" t="s">
        <v>80</v>
      </c>
      <c r="L274" s="104" t="s">
        <v>299</v>
      </c>
      <c r="M274" s="104" t="s">
        <v>276</v>
      </c>
      <c r="N274" s="104"/>
      <c r="O274" s="106" t="str">
        <f>A1309</f>
        <v>13711</v>
      </c>
      <c r="P274" s="111" t="s">
        <v>300</v>
      </c>
      <c r="Q274" s="153">
        <v>0.64930555555555558</v>
      </c>
      <c r="R274" s="153">
        <v>0.69097222222222221</v>
      </c>
      <c r="S274" s="153">
        <v>4.1666666666666657E-2</v>
      </c>
      <c r="T274" s="153">
        <v>0.64930555555555558</v>
      </c>
      <c r="U274" s="153">
        <v>0.69097222222222221</v>
      </c>
      <c r="V274" s="153">
        <f>IF(ISBLANK(T274),"",Tabella2[[#This Row],[ACT STOP]]-Tabella2[[#This Row],[ACT START]])</f>
        <v>4.166666666666663E-2</v>
      </c>
      <c r="W274" s="104" t="s">
        <v>122</v>
      </c>
      <c r="X274" s="104" t="s">
        <v>91</v>
      </c>
      <c r="Y274" s="110"/>
      <c r="Z274" s="106"/>
      <c r="AA274" s="104"/>
      <c r="AB274" s="107"/>
      <c r="AC274" s="72">
        <v>1</v>
      </c>
      <c r="AH274" s="70"/>
      <c r="AI274" s="70"/>
      <c r="AJ274">
        <v>0</v>
      </c>
      <c r="AL274" s="70"/>
      <c r="BM274" s="135">
        <v>0.64930555555555558</v>
      </c>
      <c r="BN274" s="136">
        <v>0.69097222222222221</v>
      </c>
      <c r="BO274" s="101"/>
      <c r="BR274" s="109" t="str">
        <f t="shared" si="4"/>
        <v>SH-25-0263</v>
      </c>
      <c r="BS274" s="109" t="s">
        <v>416</v>
      </c>
      <c r="BT274" t="s">
        <v>122</v>
      </c>
      <c r="BU274" t="s">
        <v>302</v>
      </c>
    </row>
    <row r="275" spans="1:73" hidden="1">
      <c r="A275" s="103" t="s">
        <v>918</v>
      </c>
      <c r="B275" s="102">
        <v>45681</v>
      </c>
      <c r="C275" s="104">
        <f>_xlfn.ISOWEEKNUM(Tabella2[[#This Row],[Date]])</f>
        <v>4</v>
      </c>
      <c r="D275" s="104" t="s">
        <v>195</v>
      </c>
      <c r="E275" s="104" t="s">
        <v>298</v>
      </c>
      <c r="F275" s="104"/>
      <c r="G275" s="104" t="s">
        <v>257</v>
      </c>
      <c r="H275" s="105">
        <v>14</v>
      </c>
      <c r="I275" s="104"/>
      <c r="J275" s="104" t="s">
        <v>258</v>
      </c>
      <c r="K275" s="104" t="s">
        <v>78</v>
      </c>
      <c r="L275" s="104" t="s">
        <v>299</v>
      </c>
      <c r="M275" s="104" t="s">
        <v>276</v>
      </c>
      <c r="N275" s="104"/>
      <c r="O275" s="106" t="str">
        <f>A1311</f>
        <v>13713</v>
      </c>
      <c r="P275" s="111" t="s">
        <v>300</v>
      </c>
      <c r="Q275" s="153">
        <v>0.2951388888888889</v>
      </c>
      <c r="R275" s="153">
        <v>0.33680555555555558</v>
      </c>
      <c r="S275" s="153">
        <v>4.1666666666666657E-2</v>
      </c>
      <c r="T275" s="153">
        <v>0.2951388888888889</v>
      </c>
      <c r="U275" s="153">
        <v>0.33680555555555558</v>
      </c>
      <c r="V275" s="153">
        <f>IF(ISBLANK(T275),"",Tabella2[[#This Row],[ACT STOP]]-Tabella2[[#This Row],[ACT START]])</f>
        <v>4.1666666666666685E-2</v>
      </c>
      <c r="W275" s="104" t="s">
        <v>122</v>
      </c>
      <c r="X275" s="104" t="s">
        <v>91</v>
      </c>
      <c r="Y275" s="110"/>
      <c r="Z275" s="106"/>
      <c r="AA275" s="104"/>
      <c r="AB275" s="107"/>
      <c r="AC275" s="72">
        <v>1</v>
      </c>
      <c r="AH275" s="70"/>
      <c r="AI275" s="70"/>
      <c r="AJ275">
        <v>0</v>
      </c>
      <c r="AL275" s="70"/>
      <c r="BM275" s="135">
        <v>0.2951388888888889</v>
      </c>
      <c r="BN275" s="136">
        <v>0.33680555555555558</v>
      </c>
      <c r="BO275" s="101"/>
      <c r="BR275" s="109" t="str">
        <f t="shared" si="4"/>
        <v>SH-25-0264</v>
      </c>
      <c r="BS275" s="109" t="s">
        <v>372</v>
      </c>
      <c r="BT275" t="s">
        <v>122</v>
      </c>
      <c r="BU275" t="s">
        <v>302</v>
      </c>
    </row>
    <row r="276" spans="1:73" hidden="1">
      <c r="A276" s="103" t="s">
        <v>919</v>
      </c>
      <c r="B276" s="102">
        <v>45681</v>
      </c>
      <c r="C276" s="104">
        <f>_xlfn.ISOWEEKNUM(Tabella2[[#This Row],[Date]])</f>
        <v>4</v>
      </c>
      <c r="D276" s="104" t="s">
        <v>195</v>
      </c>
      <c r="E276" s="104" t="s">
        <v>298</v>
      </c>
      <c r="F276" s="104"/>
      <c r="G276" s="104" t="s">
        <v>257</v>
      </c>
      <c r="H276" s="105">
        <v>1</v>
      </c>
      <c r="I276" s="104"/>
      <c r="J276" s="104" t="s">
        <v>258</v>
      </c>
      <c r="K276" s="104" t="s">
        <v>80</v>
      </c>
      <c r="L276" s="104" t="s">
        <v>299</v>
      </c>
      <c r="M276" s="104" t="s">
        <v>276</v>
      </c>
      <c r="N276" s="104"/>
      <c r="O276" s="106" t="str">
        <f>A1317</f>
        <v>13719</v>
      </c>
      <c r="P276" s="111" t="s">
        <v>300</v>
      </c>
      <c r="Q276" s="153">
        <v>0.3576388888888889</v>
      </c>
      <c r="R276" s="153">
        <v>0.39930555555555558</v>
      </c>
      <c r="S276" s="153">
        <v>4.1666666666666657E-2</v>
      </c>
      <c r="T276" s="153">
        <v>0.3576388888888889</v>
      </c>
      <c r="U276" s="153">
        <v>0.39930555555555558</v>
      </c>
      <c r="V276" s="153">
        <f>IF(ISBLANK(T276),"",Tabella2[[#This Row],[ACT STOP]]-Tabella2[[#This Row],[ACT START]])</f>
        <v>4.1666666666666685E-2</v>
      </c>
      <c r="W276" s="104" t="s">
        <v>122</v>
      </c>
      <c r="X276" s="104" t="s">
        <v>91</v>
      </c>
      <c r="Y276" s="110"/>
      <c r="Z276" s="106"/>
      <c r="AA276" s="104"/>
      <c r="AB276" s="107"/>
      <c r="AC276" s="72">
        <v>1</v>
      </c>
      <c r="AH276" s="70"/>
      <c r="AI276" s="70"/>
      <c r="AJ276">
        <v>0</v>
      </c>
      <c r="AL276" s="70"/>
      <c r="BM276" s="135">
        <v>0.3576388888888889</v>
      </c>
      <c r="BN276" s="136">
        <v>0.39930555555555558</v>
      </c>
      <c r="BO276" s="101"/>
      <c r="BR276" s="109" t="str">
        <f t="shared" si="4"/>
        <v>SH-25-0265</v>
      </c>
      <c r="BS276" s="109" t="s">
        <v>332</v>
      </c>
      <c r="BT276" t="s">
        <v>122</v>
      </c>
      <c r="BU276" t="s">
        <v>302</v>
      </c>
    </row>
    <row r="277" spans="1:73" hidden="1">
      <c r="A277" s="103" t="s">
        <v>920</v>
      </c>
      <c r="B277" s="102">
        <v>45681</v>
      </c>
      <c r="C277" s="104">
        <f>_xlfn.ISOWEEKNUM(Tabella2[[#This Row],[Date]])</f>
        <v>4</v>
      </c>
      <c r="D277" s="104" t="s">
        <v>195</v>
      </c>
      <c r="E277" s="104" t="s">
        <v>298</v>
      </c>
      <c r="F277" s="104"/>
      <c r="G277" s="104" t="s">
        <v>257</v>
      </c>
      <c r="H277" s="105">
        <v>9</v>
      </c>
      <c r="I277" s="104"/>
      <c r="J277" s="104" t="s">
        <v>258</v>
      </c>
      <c r="K277" s="104" t="s">
        <v>80</v>
      </c>
      <c r="L277" s="104" t="s">
        <v>299</v>
      </c>
      <c r="M277" s="104" t="s">
        <v>276</v>
      </c>
      <c r="N277" s="104"/>
      <c r="O277" s="106" t="str">
        <f>A1321</f>
        <v>13723</v>
      </c>
      <c r="P277" s="111" t="s">
        <v>300</v>
      </c>
      <c r="Q277" s="153">
        <v>0.4201388888888889</v>
      </c>
      <c r="R277" s="153">
        <v>0.46180555555555558</v>
      </c>
      <c r="S277" s="153">
        <v>4.1666666666666657E-2</v>
      </c>
      <c r="T277" s="153">
        <v>0.4201388888888889</v>
      </c>
      <c r="U277" s="153">
        <v>0.46180555555555558</v>
      </c>
      <c r="V277" s="153">
        <f>IF(ISBLANK(T277),"",Tabella2[[#This Row],[ACT STOP]]-Tabella2[[#This Row],[ACT START]])</f>
        <v>4.1666666666666685E-2</v>
      </c>
      <c r="W277" s="104" t="s">
        <v>92</v>
      </c>
      <c r="X277" s="104" t="s">
        <v>91</v>
      </c>
      <c r="Y277" s="110"/>
      <c r="Z277" s="106"/>
      <c r="AA277" s="104"/>
      <c r="AB277" s="107"/>
      <c r="AC277" s="72">
        <v>1</v>
      </c>
      <c r="AH277" s="70"/>
      <c r="AI277" s="70"/>
      <c r="AJ277">
        <v>0</v>
      </c>
      <c r="AL277" s="70"/>
      <c r="BM277" s="135">
        <v>0.4201388888888889</v>
      </c>
      <c r="BN277" s="136">
        <v>0.46180555555555558</v>
      </c>
      <c r="BO277" s="101"/>
      <c r="BR277" s="109" t="str">
        <f t="shared" si="4"/>
        <v>SH-25-0266</v>
      </c>
      <c r="BS277" s="109" t="s">
        <v>318</v>
      </c>
      <c r="BT277" t="s">
        <v>92</v>
      </c>
      <c r="BU277" t="s">
        <v>302</v>
      </c>
    </row>
    <row r="278" spans="1:73" hidden="1">
      <c r="A278" s="103" t="s">
        <v>921</v>
      </c>
      <c r="B278" s="102">
        <v>45684</v>
      </c>
      <c r="C278" s="104">
        <f>_xlfn.ISOWEEKNUM(Tabella2[[#This Row],[Date]])</f>
        <v>5</v>
      </c>
      <c r="D278" s="104" t="s">
        <v>195</v>
      </c>
      <c r="E278" s="104" t="s">
        <v>298</v>
      </c>
      <c r="F278" s="104"/>
      <c r="G278" s="104" t="s">
        <v>257</v>
      </c>
      <c r="H278" s="105">
        <v>6</v>
      </c>
      <c r="I278" s="104"/>
      <c r="J278" s="104" t="s">
        <v>258</v>
      </c>
      <c r="K278" s="104" t="s">
        <v>78</v>
      </c>
      <c r="L278" s="104" t="s">
        <v>299</v>
      </c>
      <c r="M278" s="104" t="s">
        <v>276</v>
      </c>
      <c r="N278" s="104"/>
      <c r="O278" s="108" t="str">
        <f>A1328</f>
        <v>13730</v>
      </c>
      <c r="P278" s="111" t="s">
        <v>300</v>
      </c>
      <c r="Q278" s="153">
        <v>0.2951388888888889</v>
      </c>
      <c r="R278" s="153">
        <v>0.33680555555555558</v>
      </c>
      <c r="S278" s="153">
        <v>4.1666666666666657E-2</v>
      </c>
      <c r="T278" s="153">
        <v>0.2951388888888889</v>
      </c>
      <c r="U278" s="153">
        <v>0.34027777777777779</v>
      </c>
      <c r="V278" s="153">
        <f>IF(ISBLANK(T278),"",Tabella2[[#This Row],[ACT STOP]]-Tabella2[[#This Row],[ACT START]])</f>
        <v>4.5138888888888895E-2</v>
      </c>
      <c r="W278" s="104" t="s">
        <v>122</v>
      </c>
      <c r="X278" s="104" t="s">
        <v>91</v>
      </c>
      <c r="Y278" s="110"/>
      <c r="Z278" s="106"/>
      <c r="AA278" s="104"/>
      <c r="AB278" s="107"/>
      <c r="AC278" s="72">
        <v>1</v>
      </c>
      <c r="AH278" s="70"/>
      <c r="AI278" s="70"/>
      <c r="AJ278">
        <v>0</v>
      </c>
      <c r="AL278" s="70"/>
      <c r="BM278" s="135">
        <v>0.2951388888888889</v>
      </c>
      <c r="BN278" s="136">
        <v>0.34027777777777779</v>
      </c>
      <c r="BO278" s="101"/>
      <c r="BR278" s="109" t="str">
        <f t="shared" si="4"/>
        <v>SH-25-0267</v>
      </c>
      <c r="BS278" s="109" t="s">
        <v>379</v>
      </c>
      <c r="BT278" t="s">
        <v>122</v>
      </c>
      <c r="BU278" t="s">
        <v>302</v>
      </c>
    </row>
    <row r="279" spans="1:73" hidden="1">
      <c r="A279" s="103" t="s">
        <v>922</v>
      </c>
      <c r="B279" s="102">
        <v>45684</v>
      </c>
      <c r="C279" s="104">
        <f>_xlfn.ISOWEEKNUM(Tabella2[[#This Row],[Date]])</f>
        <v>5</v>
      </c>
      <c r="D279" s="104" t="s">
        <v>195</v>
      </c>
      <c r="E279" s="104" t="s">
        <v>398</v>
      </c>
      <c r="F279" s="104"/>
      <c r="G279" s="104" t="s">
        <v>257</v>
      </c>
      <c r="H279" s="105">
        <v>10</v>
      </c>
      <c r="I279" s="104"/>
      <c r="J279" s="104" t="s">
        <v>258</v>
      </c>
      <c r="K279" s="104" t="s">
        <v>78</v>
      </c>
      <c r="L279" s="104" t="s">
        <v>299</v>
      </c>
      <c r="M279" s="104" t="s">
        <v>386</v>
      </c>
      <c r="N279" s="104"/>
      <c r="O279" s="108" t="str">
        <f>A1330</f>
        <v>13732</v>
      </c>
      <c r="P279" s="111" t="s">
        <v>300</v>
      </c>
      <c r="Q279" s="153">
        <v>0.3576388888888889</v>
      </c>
      <c r="R279" s="153">
        <v>0.39930555555555558</v>
      </c>
      <c r="S279" s="153">
        <v>4.1666666666666657E-2</v>
      </c>
      <c r="T279" s="153">
        <v>0.3576388888888889</v>
      </c>
      <c r="U279" s="153">
        <v>0.39930555555555558</v>
      </c>
      <c r="V279" s="153">
        <f>IF(ISBLANK(T279),"",Tabella2[[#This Row],[ACT STOP]]-Tabella2[[#This Row],[ACT START]])</f>
        <v>4.1666666666666685E-2</v>
      </c>
      <c r="W279" s="104" t="s">
        <v>122</v>
      </c>
      <c r="X279" s="104" t="s">
        <v>91</v>
      </c>
      <c r="Y279" s="110"/>
      <c r="Z279" s="106"/>
      <c r="AA279" s="104"/>
      <c r="AB279" s="107"/>
      <c r="AC279" s="72">
        <v>1</v>
      </c>
      <c r="AH279" s="70"/>
      <c r="AI279" s="70"/>
      <c r="AJ279">
        <v>0</v>
      </c>
      <c r="AL279" s="70"/>
      <c r="BM279" s="135">
        <v>0.3576388888888889</v>
      </c>
      <c r="BN279" s="136">
        <v>0.39930555555555558</v>
      </c>
      <c r="BO279" s="101"/>
      <c r="BR279" s="109" t="str">
        <f t="shared" si="4"/>
        <v>SH-25-0268</v>
      </c>
      <c r="BS279" s="109" t="s">
        <v>552</v>
      </c>
      <c r="BT279" t="s">
        <v>122</v>
      </c>
      <c r="BU279" t="s">
        <v>399</v>
      </c>
    </row>
    <row r="280" spans="1:73" hidden="1">
      <c r="A280" s="103" t="s">
        <v>923</v>
      </c>
      <c r="B280" s="102">
        <v>45684</v>
      </c>
      <c r="C280" s="104">
        <f>_xlfn.ISOWEEKNUM(Tabella2[[#This Row],[Date]])</f>
        <v>5</v>
      </c>
      <c r="D280" s="104" t="s">
        <v>195</v>
      </c>
      <c r="E280" s="104" t="s">
        <v>298</v>
      </c>
      <c r="F280" s="104"/>
      <c r="G280" s="104" t="s">
        <v>257</v>
      </c>
      <c r="H280" s="105">
        <v>9</v>
      </c>
      <c r="I280" s="104"/>
      <c r="J280" s="104" t="s">
        <v>258</v>
      </c>
      <c r="K280" s="104" t="s">
        <v>78</v>
      </c>
      <c r="L280" s="104" t="s">
        <v>299</v>
      </c>
      <c r="M280" s="104" t="s">
        <v>276</v>
      </c>
      <c r="N280" s="104"/>
      <c r="O280" s="108" t="str">
        <f>A1180</f>
        <v>13582</v>
      </c>
      <c r="P280" s="111" t="s">
        <v>300</v>
      </c>
      <c r="Q280" s="153">
        <v>0.4201388888888889</v>
      </c>
      <c r="R280" s="153">
        <v>0.46180555555555558</v>
      </c>
      <c r="S280" s="153">
        <v>4.1666666666666657E-2</v>
      </c>
      <c r="T280" s="153">
        <v>0.4375</v>
      </c>
      <c r="U280" s="153">
        <v>0.46180555555555558</v>
      </c>
      <c r="V280" s="153">
        <f>IF(ISBLANK(T280),"",Tabella2[[#This Row],[ACT STOP]]-Tabella2[[#This Row],[ACT START]])</f>
        <v>2.430555555555558E-2</v>
      </c>
      <c r="W280" s="104" t="s">
        <v>116</v>
      </c>
      <c r="X280" s="104" t="s">
        <v>113</v>
      </c>
      <c r="Y280" s="110" t="s">
        <v>924</v>
      </c>
      <c r="Z280" s="106"/>
      <c r="AA280" s="104"/>
      <c r="AB280" s="107"/>
      <c r="AC280" s="72">
        <v>0</v>
      </c>
      <c r="AH280" s="70"/>
      <c r="AI280" s="70"/>
      <c r="AJ280">
        <v>0</v>
      </c>
      <c r="AL280" s="70"/>
      <c r="BL280" t="s">
        <v>925</v>
      </c>
      <c r="BM280" s="135">
        <v>0.4375</v>
      </c>
      <c r="BN280" s="136">
        <v>0.46180555555555558</v>
      </c>
      <c r="BO280" s="101"/>
      <c r="BR280" s="109" t="str">
        <f t="shared" si="4"/>
        <v>SH-25-0269</v>
      </c>
      <c r="BS280" s="109" t="s">
        <v>318</v>
      </c>
      <c r="BT280" t="s">
        <v>127</v>
      </c>
      <c r="BU280" t="s">
        <v>302</v>
      </c>
    </row>
    <row r="281" spans="1:73" hidden="1">
      <c r="A281" s="103" t="s">
        <v>926</v>
      </c>
      <c r="B281" s="102">
        <v>45684</v>
      </c>
      <c r="C281" s="104">
        <f>_xlfn.ISOWEEKNUM(Tabella2[[#This Row],[Date]])</f>
        <v>5</v>
      </c>
      <c r="D281" s="104" t="s">
        <v>195</v>
      </c>
      <c r="E281" s="104" t="s">
        <v>298</v>
      </c>
      <c r="F281" s="104"/>
      <c r="G281" s="104" t="s">
        <v>257</v>
      </c>
      <c r="H281" s="105">
        <v>13</v>
      </c>
      <c r="I281" s="104"/>
      <c r="J281" s="104" t="s">
        <v>258</v>
      </c>
      <c r="K281" s="104" t="s">
        <v>80</v>
      </c>
      <c r="L281" s="104" t="s">
        <v>299</v>
      </c>
      <c r="M281" s="104" t="s">
        <v>276</v>
      </c>
      <c r="N281" s="104"/>
      <c r="O281" s="108" t="str">
        <f>A1340</f>
        <v>13742</v>
      </c>
      <c r="P281" s="111" t="s">
        <v>300</v>
      </c>
      <c r="Q281" s="153">
        <v>0.4826388888888889</v>
      </c>
      <c r="R281" s="153">
        <v>0.52430555555555558</v>
      </c>
      <c r="S281" s="153">
        <v>4.1666666666666657E-2</v>
      </c>
      <c r="T281" s="153">
        <v>0.4826388888888889</v>
      </c>
      <c r="U281" s="153">
        <v>0.52430555555555558</v>
      </c>
      <c r="V281" s="153">
        <f>IF(ISBLANK(T281),"",Tabella2[[#This Row],[ACT STOP]]-Tabella2[[#This Row],[ACT START]])</f>
        <v>4.1666666666666685E-2</v>
      </c>
      <c r="W281" s="104" t="s">
        <v>122</v>
      </c>
      <c r="X281" s="104" t="s">
        <v>91</v>
      </c>
      <c r="Y281" s="110"/>
      <c r="Z281" s="106"/>
      <c r="AA281" s="104"/>
      <c r="AB281" s="107"/>
      <c r="AC281" s="72">
        <v>1</v>
      </c>
      <c r="AH281" s="70"/>
      <c r="AI281" s="70"/>
      <c r="AJ281">
        <v>0</v>
      </c>
      <c r="AL281" s="70"/>
      <c r="BM281" s="135">
        <v>0.4826388888888889</v>
      </c>
      <c r="BN281" s="136">
        <v>0.52430555555555558</v>
      </c>
      <c r="BO281" s="101"/>
      <c r="BR281" s="109" t="str">
        <f t="shared" si="4"/>
        <v>SH-25-0270</v>
      </c>
      <c r="BS281" s="109" t="s">
        <v>427</v>
      </c>
      <c r="BT281" t="s">
        <v>122</v>
      </c>
      <c r="BU281" t="s">
        <v>302</v>
      </c>
    </row>
    <row r="282" spans="1:73" hidden="1">
      <c r="A282" s="103" t="s">
        <v>927</v>
      </c>
      <c r="B282" s="102">
        <v>45684</v>
      </c>
      <c r="C282" s="104">
        <f>_xlfn.ISOWEEKNUM(Tabella2[[#This Row],[Date]])</f>
        <v>5</v>
      </c>
      <c r="D282" s="104" t="s">
        <v>195</v>
      </c>
      <c r="E282" s="104" t="s">
        <v>398</v>
      </c>
      <c r="F282" s="104"/>
      <c r="G282" s="104" t="s">
        <v>257</v>
      </c>
      <c r="H282" s="105">
        <v>12</v>
      </c>
      <c r="I282" s="104"/>
      <c r="J282" s="104" t="s">
        <v>258</v>
      </c>
      <c r="K282" s="104" t="s">
        <v>80</v>
      </c>
      <c r="L282" s="104" t="s">
        <v>299</v>
      </c>
      <c r="M282" s="104" t="s">
        <v>276</v>
      </c>
      <c r="N282" s="104"/>
      <c r="O282" s="108" t="str">
        <f>A1348</f>
        <v>13750</v>
      </c>
      <c r="P282" s="111" t="s">
        <v>300</v>
      </c>
      <c r="Q282" s="153">
        <v>0.60763888888888884</v>
      </c>
      <c r="R282" s="153">
        <v>0.64930555555555558</v>
      </c>
      <c r="S282" s="153">
        <v>4.1666666666666657E-2</v>
      </c>
      <c r="T282" s="153">
        <v>0.60763888888888884</v>
      </c>
      <c r="U282" s="153">
        <v>0.64236111111111116</v>
      </c>
      <c r="V282" s="153">
        <f>IF(ISBLANK(T282),"",Tabella2[[#This Row],[ACT STOP]]-Tabella2[[#This Row],[ACT START]])</f>
        <v>3.4722222222222321E-2</v>
      </c>
      <c r="W282" s="104" t="s">
        <v>122</v>
      </c>
      <c r="X282" s="104" t="s">
        <v>91</v>
      </c>
      <c r="Y282" s="110"/>
      <c r="Z282" s="106"/>
      <c r="AA282" s="104"/>
      <c r="AB282" s="107"/>
      <c r="AC282" s="72">
        <v>1</v>
      </c>
      <c r="AH282" s="70"/>
      <c r="AI282" s="70"/>
      <c r="AJ282">
        <v>0</v>
      </c>
      <c r="AL282" s="70"/>
      <c r="BM282" s="135">
        <v>0.60763888888888884</v>
      </c>
      <c r="BN282" s="136">
        <v>0.64236111111111116</v>
      </c>
      <c r="BO282" s="101"/>
      <c r="BR282" s="109" t="str">
        <f t="shared" si="4"/>
        <v>SH-25-0271</v>
      </c>
      <c r="BS282" s="109" t="s">
        <v>266</v>
      </c>
      <c r="BT282" t="s">
        <v>122</v>
      </c>
      <c r="BU282" t="s">
        <v>399</v>
      </c>
    </row>
    <row r="283" spans="1:73" hidden="1">
      <c r="A283" s="103" t="s">
        <v>928</v>
      </c>
      <c r="B283" s="102">
        <v>45684</v>
      </c>
      <c r="C283" s="104">
        <f>_xlfn.ISOWEEKNUM(Tabella2[[#This Row],[Date]])</f>
        <v>5</v>
      </c>
      <c r="D283" s="104" t="s">
        <v>195</v>
      </c>
      <c r="E283" s="104" t="s">
        <v>298</v>
      </c>
      <c r="F283" s="104"/>
      <c r="G283" s="104" t="s">
        <v>284</v>
      </c>
      <c r="H283" s="105">
        <v>23</v>
      </c>
      <c r="I283" s="104"/>
      <c r="J283" s="104" t="s">
        <v>258</v>
      </c>
      <c r="K283" s="104" t="s">
        <v>78</v>
      </c>
      <c r="L283" s="104" t="s">
        <v>299</v>
      </c>
      <c r="M283" s="104" t="s">
        <v>276</v>
      </c>
      <c r="N283" s="104"/>
      <c r="O283" s="108" t="str">
        <f>A1350</f>
        <v>13752</v>
      </c>
      <c r="P283" s="111" t="s">
        <v>300</v>
      </c>
      <c r="Q283" s="153">
        <v>0.67013888888888884</v>
      </c>
      <c r="R283" s="153">
        <v>0.71180555555555558</v>
      </c>
      <c r="S283" s="153">
        <v>4.1666666666666657E-2</v>
      </c>
      <c r="T283" s="153">
        <v>0.67013888888888884</v>
      </c>
      <c r="U283" s="153">
        <v>0.71180555555555558</v>
      </c>
      <c r="V283" s="153">
        <f>IF(ISBLANK(T283),"",Tabella2[[#This Row],[ACT STOP]]-Tabella2[[#This Row],[ACT START]])</f>
        <v>4.1666666666666741E-2</v>
      </c>
      <c r="W283" s="104" t="s">
        <v>122</v>
      </c>
      <c r="X283" s="104" t="s">
        <v>91</v>
      </c>
      <c r="Y283" s="110"/>
      <c r="Z283" s="106"/>
      <c r="AA283" s="104"/>
      <c r="AB283" s="107"/>
      <c r="AC283" s="72">
        <v>1</v>
      </c>
      <c r="AH283" s="70"/>
      <c r="AI283" s="70"/>
      <c r="AJ283">
        <v>0</v>
      </c>
      <c r="AL283" s="70"/>
      <c r="BM283" s="135">
        <v>0.67013888888888884</v>
      </c>
      <c r="BN283" s="136">
        <v>0.71180555555555558</v>
      </c>
      <c r="BO283" s="101"/>
      <c r="BR283" s="109" t="str">
        <f t="shared" si="4"/>
        <v>SH-25-0272</v>
      </c>
      <c r="BS283" s="109" t="s">
        <v>358</v>
      </c>
      <c r="BT283" t="s">
        <v>122</v>
      </c>
      <c r="BU283" t="s">
        <v>302</v>
      </c>
    </row>
    <row r="284" spans="1:73" hidden="1">
      <c r="A284" s="103" t="s">
        <v>929</v>
      </c>
      <c r="B284" s="102">
        <v>45684</v>
      </c>
      <c r="C284" s="104">
        <f>_xlfn.ISOWEEKNUM(Tabella2[[#This Row],[Date]])</f>
        <v>5</v>
      </c>
      <c r="D284" s="104" t="s">
        <v>195</v>
      </c>
      <c r="E284" s="104" t="s">
        <v>298</v>
      </c>
      <c r="F284" s="104"/>
      <c r="G284" s="104" t="s">
        <v>257</v>
      </c>
      <c r="H284" s="105">
        <v>5</v>
      </c>
      <c r="I284" s="104"/>
      <c r="J284" s="104" t="s">
        <v>258</v>
      </c>
      <c r="K284" s="104" t="s">
        <v>80</v>
      </c>
      <c r="L284" s="104" t="s">
        <v>299</v>
      </c>
      <c r="M284" s="104" t="s">
        <v>276</v>
      </c>
      <c r="N284" s="104"/>
      <c r="O284" s="108" t="str">
        <f>A1351</f>
        <v>13753</v>
      </c>
      <c r="P284" s="111" t="s">
        <v>300</v>
      </c>
      <c r="Q284" s="153">
        <v>0.67013888888888884</v>
      </c>
      <c r="R284" s="153">
        <v>0.71180555555555558</v>
      </c>
      <c r="S284" s="153">
        <v>4.1666666666666657E-2</v>
      </c>
      <c r="T284" s="153">
        <v>0.67013888888888884</v>
      </c>
      <c r="U284" s="153">
        <v>0.71180555555555558</v>
      </c>
      <c r="V284" s="153">
        <f>IF(ISBLANK(T284),"",Tabella2[[#This Row],[ACT STOP]]-Tabella2[[#This Row],[ACT START]])</f>
        <v>4.1666666666666741E-2</v>
      </c>
      <c r="W284" s="104" t="s">
        <v>122</v>
      </c>
      <c r="X284" s="104" t="s">
        <v>91</v>
      </c>
      <c r="Y284" s="110"/>
      <c r="Z284" s="106"/>
      <c r="AA284" s="104"/>
      <c r="AB284" s="107"/>
      <c r="AC284" s="72">
        <v>1</v>
      </c>
      <c r="AH284" s="70"/>
      <c r="AI284" s="70"/>
      <c r="AJ284">
        <v>0</v>
      </c>
      <c r="AL284" s="70"/>
      <c r="BM284" s="135">
        <v>0.67013888888888884</v>
      </c>
      <c r="BN284" s="136">
        <v>0.71180555555555558</v>
      </c>
      <c r="BO284" s="101"/>
      <c r="BR284" s="109" t="str">
        <f t="shared" si="4"/>
        <v>SH-25-0273</v>
      </c>
      <c r="BS284" s="109" t="s">
        <v>416</v>
      </c>
      <c r="BT284" t="s">
        <v>122</v>
      </c>
      <c r="BU284" t="s">
        <v>302</v>
      </c>
    </row>
    <row r="285" spans="1:73" hidden="1">
      <c r="A285" s="103" t="s">
        <v>930</v>
      </c>
      <c r="B285" s="102">
        <v>45685</v>
      </c>
      <c r="C285" s="104">
        <f>_xlfn.ISOWEEKNUM(Tabella2[[#This Row],[Date]])</f>
        <v>5</v>
      </c>
      <c r="D285" s="104" t="s">
        <v>255</v>
      </c>
      <c r="E285" s="104" t="s">
        <v>256</v>
      </c>
      <c r="F285" s="104">
        <v>49</v>
      </c>
      <c r="G285" s="104" t="s">
        <v>257</v>
      </c>
      <c r="H285" s="105">
        <v>5</v>
      </c>
      <c r="I285" s="104" t="s">
        <v>258</v>
      </c>
      <c r="J285" s="104"/>
      <c r="K285" s="104" t="s">
        <v>83</v>
      </c>
      <c r="L285" s="104" t="s">
        <v>299</v>
      </c>
      <c r="M285" s="104" t="s">
        <v>313</v>
      </c>
      <c r="N285" s="104"/>
      <c r="O285" s="108" t="str">
        <f>A286</f>
        <v>12688</v>
      </c>
      <c r="P285" s="111" t="s">
        <v>442</v>
      </c>
      <c r="Q285" s="153" t="s">
        <v>307</v>
      </c>
      <c r="R285" s="153" t="s">
        <v>308</v>
      </c>
      <c r="S285" s="153">
        <v>4.1666666666666657E-2</v>
      </c>
      <c r="T285" s="153">
        <v>0.2951388888888889</v>
      </c>
      <c r="U285" s="153">
        <v>0.3125</v>
      </c>
      <c r="V285" s="153">
        <f>IF(ISBLANK(T285),"",Tabella2[[#This Row],[ACT STOP]]-Tabella2[[#This Row],[ACT START]])</f>
        <v>1.7361111111111105E-2</v>
      </c>
      <c r="W285" s="104" t="s">
        <v>100</v>
      </c>
      <c r="X285" s="104" t="s">
        <v>143</v>
      </c>
      <c r="Y285" s="110"/>
      <c r="Z285" s="106"/>
      <c r="AA285" s="104"/>
      <c r="AB285" s="107"/>
      <c r="AC285" s="72">
        <v>0</v>
      </c>
      <c r="AH285" s="70"/>
      <c r="AI285" s="70"/>
      <c r="AJ285">
        <v>1</v>
      </c>
      <c r="AL285" s="70"/>
      <c r="BL285" t="s">
        <v>931</v>
      </c>
      <c r="BM285" s="135">
        <v>0.2951388888888889</v>
      </c>
      <c r="BN285" s="136">
        <v>0.3125</v>
      </c>
      <c r="BO285" s="101"/>
      <c r="BR285" s="109" t="str">
        <f t="shared" si="4"/>
        <v>SH-25-0274</v>
      </c>
      <c r="BS285" s="109" t="s">
        <v>416</v>
      </c>
      <c r="BT285" t="s">
        <v>100</v>
      </c>
      <c r="BU285" t="s">
        <v>443</v>
      </c>
    </row>
    <row r="286" spans="1:73" hidden="1">
      <c r="A286" s="103" t="s">
        <v>932</v>
      </c>
      <c r="B286" s="102">
        <v>45685</v>
      </c>
      <c r="C286" s="104">
        <f>_xlfn.ISOWEEKNUM(Tabella2[[#This Row],[Date]])</f>
        <v>5</v>
      </c>
      <c r="D286" s="104" t="s">
        <v>255</v>
      </c>
      <c r="E286" s="104" t="s">
        <v>256</v>
      </c>
      <c r="F286" s="104">
        <v>41</v>
      </c>
      <c r="G286" s="104" t="s">
        <v>257</v>
      </c>
      <c r="H286" s="105">
        <v>2</v>
      </c>
      <c r="I286" s="104" t="s">
        <v>258</v>
      </c>
      <c r="J286" s="104"/>
      <c r="K286" s="104" t="s">
        <v>80</v>
      </c>
      <c r="L286" s="104" t="s">
        <v>299</v>
      </c>
      <c r="M286" s="104" t="s">
        <v>313</v>
      </c>
      <c r="N286" s="104"/>
      <c r="O286" s="108" t="str">
        <f>A285</f>
        <v>12687</v>
      </c>
      <c r="P286" s="111" t="s">
        <v>442</v>
      </c>
      <c r="Q286" s="153">
        <v>0.2951388888888889</v>
      </c>
      <c r="R286" s="153">
        <v>0.33680555555555558</v>
      </c>
      <c r="S286" s="153">
        <v>4.1666666666666657E-2</v>
      </c>
      <c r="T286" s="153">
        <v>0.2951388888888889</v>
      </c>
      <c r="U286" s="153">
        <v>0.3125</v>
      </c>
      <c r="V286" s="153">
        <f>IF(ISBLANK(T286),"",Tabella2[[#This Row],[ACT STOP]]-Tabella2[[#This Row],[ACT START]])</f>
        <v>1.7361111111111105E-2</v>
      </c>
      <c r="W286" s="104" t="s">
        <v>100</v>
      </c>
      <c r="X286" s="104" t="s">
        <v>113</v>
      </c>
      <c r="Y286" s="110"/>
      <c r="Z286" s="106"/>
      <c r="AA286" s="104"/>
      <c r="AB286" s="107"/>
      <c r="AC286" s="72">
        <v>0</v>
      </c>
      <c r="AH286" s="70"/>
      <c r="AI286" s="70"/>
      <c r="AJ286">
        <v>1</v>
      </c>
      <c r="AL286" s="70"/>
      <c r="BL286" t="s">
        <v>931</v>
      </c>
      <c r="BM286" s="135">
        <v>0.2951388888888889</v>
      </c>
      <c r="BN286" s="136">
        <v>0.3125</v>
      </c>
      <c r="BO286" s="101"/>
      <c r="BR286" s="109" t="str">
        <f t="shared" si="4"/>
        <v>SH-25-0275</v>
      </c>
      <c r="BS286" s="109" t="s">
        <v>368</v>
      </c>
      <c r="BT286" t="s">
        <v>100</v>
      </c>
      <c r="BU286" t="s">
        <v>445</v>
      </c>
    </row>
    <row r="287" spans="1:73" hidden="1">
      <c r="A287" s="103" t="s">
        <v>933</v>
      </c>
      <c r="B287" s="102">
        <v>45685</v>
      </c>
      <c r="C287" s="104">
        <f>_xlfn.ISOWEEKNUM(Tabella2[[#This Row],[Date]])</f>
        <v>5</v>
      </c>
      <c r="D287" s="104" t="s">
        <v>195</v>
      </c>
      <c r="E287" s="104" t="s">
        <v>298</v>
      </c>
      <c r="F287" s="104"/>
      <c r="G287" s="104" t="s">
        <v>257</v>
      </c>
      <c r="H287" s="105">
        <v>13</v>
      </c>
      <c r="I287" s="104"/>
      <c r="J287" s="104" t="s">
        <v>258</v>
      </c>
      <c r="K287" s="104" t="s">
        <v>78</v>
      </c>
      <c r="L287" s="104" t="s">
        <v>299</v>
      </c>
      <c r="M287" s="104" t="s">
        <v>361</v>
      </c>
      <c r="N287" s="104"/>
      <c r="O287" s="108" t="str">
        <f>A1357</f>
        <v>13759</v>
      </c>
      <c r="P287" s="111" t="s">
        <v>300</v>
      </c>
      <c r="Q287" s="153">
        <v>0.3576388888888889</v>
      </c>
      <c r="R287" s="153">
        <v>0.39930555555555558</v>
      </c>
      <c r="S287" s="153">
        <v>4.1666666666666657E-2</v>
      </c>
      <c r="T287" s="153">
        <v>0.3576388888888889</v>
      </c>
      <c r="U287" s="153">
        <v>0.39930555555555558</v>
      </c>
      <c r="V287" s="153">
        <f>IF(ISBLANK(T287),"",Tabella2[[#This Row],[ACT STOP]]-Tabella2[[#This Row],[ACT START]])</f>
        <v>4.1666666666666685E-2</v>
      </c>
      <c r="W287" s="104" t="s">
        <v>122</v>
      </c>
      <c r="X287" s="104" t="s">
        <v>91</v>
      </c>
      <c r="Y287" s="110"/>
      <c r="Z287" s="106"/>
      <c r="AA287" s="104"/>
      <c r="AB287" s="107"/>
      <c r="AC287" s="72">
        <v>1</v>
      </c>
      <c r="AH287" s="70"/>
      <c r="AI287" s="70"/>
      <c r="AJ287">
        <v>0</v>
      </c>
      <c r="AL287" s="70"/>
      <c r="BM287" s="135">
        <v>0.3576388888888889</v>
      </c>
      <c r="BN287" s="136">
        <v>0.39930555555555558</v>
      </c>
      <c r="BO287" s="101"/>
      <c r="BR287" s="109" t="str">
        <f t="shared" si="4"/>
        <v>SH-25-0276</v>
      </c>
      <c r="BS287" s="109" t="s">
        <v>427</v>
      </c>
      <c r="BT287" t="s">
        <v>122</v>
      </c>
      <c r="BU287" t="s">
        <v>302</v>
      </c>
    </row>
    <row r="288" spans="1:73" hidden="1">
      <c r="A288" s="103" t="s">
        <v>934</v>
      </c>
      <c r="B288" s="102">
        <v>45685</v>
      </c>
      <c r="C288" s="104">
        <f>_xlfn.ISOWEEKNUM(Tabella2[[#This Row],[Date]])</f>
        <v>5</v>
      </c>
      <c r="D288" s="104" t="s">
        <v>195</v>
      </c>
      <c r="E288" s="104" t="s">
        <v>298</v>
      </c>
      <c r="F288" s="104"/>
      <c r="G288" s="104" t="s">
        <v>284</v>
      </c>
      <c r="H288" s="105">
        <v>22</v>
      </c>
      <c r="I288" s="104"/>
      <c r="J288" s="104" t="s">
        <v>258</v>
      </c>
      <c r="K288" s="104" t="s">
        <v>80</v>
      </c>
      <c r="L288" s="104" t="s">
        <v>299</v>
      </c>
      <c r="M288" s="104" t="s">
        <v>361</v>
      </c>
      <c r="N288" s="104"/>
      <c r="O288" s="108" t="str">
        <f>A1358</f>
        <v>13760</v>
      </c>
      <c r="P288" s="111" t="s">
        <v>300</v>
      </c>
      <c r="Q288" s="153">
        <v>0.3576388888888889</v>
      </c>
      <c r="R288" s="153">
        <v>0.39930555555555558</v>
      </c>
      <c r="S288" s="153">
        <v>4.1666666666666657E-2</v>
      </c>
      <c r="T288" s="153">
        <v>0.3576388888888889</v>
      </c>
      <c r="U288" s="153">
        <v>0.39930555555555558</v>
      </c>
      <c r="V288" s="153">
        <f>IF(ISBLANK(T288),"",Tabella2[[#This Row],[ACT STOP]]-Tabella2[[#This Row],[ACT START]])</f>
        <v>4.1666666666666685E-2</v>
      </c>
      <c r="W288" s="104" t="s">
        <v>122</v>
      </c>
      <c r="X288" s="104" t="s">
        <v>91</v>
      </c>
      <c r="Y288" s="110"/>
      <c r="Z288" s="106"/>
      <c r="AA288" s="104"/>
      <c r="AB288" s="107"/>
      <c r="AC288" s="72">
        <v>1</v>
      </c>
      <c r="AH288" s="70"/>
      <c r="AI288" s="70"/>
      <c r="AJ288">
        <v>0</v>
      </c>
      <c r="AL288" s="70"/>
      <c r="BM288" s="135">
        <v>0.3576388888888889</v>
      </c>
      <c r="BN288" s="136">
        <v>0.39930555555555558</v>
      </c>
      <c r="BO288" s="101"/>
      <c r="BR288" s="109" t="str">
        <f t="shared" si="4"/>
        <v>SH-25-0277</v>
      </c>
      <c r="BS288" s="109" t="s">
        <v>295</v>
      </c>
      <c r="BT288" t="s">
        <v>122</v>
      </c>
      <c r="BU288" t="s">
        <v>302</v>
      </c>
    </row>
    <row r="289" spans="1:73" hidden="1">
      <c r="A289" s="103" t="s">
        <v>935</v>
      </c>
      <c r="B289" s="102">
        <v>45685</v>
      </c>
      <c r="C289" s="104">
        <f>_xlfn.ISOWEEKNUM(Tabella2[[#This Row],[Date]])</f>
        <v>5</v>
      </c>
      <c r="D289" s="104" t="s">
        <v>195</v>
      </c>
      <c r="E289" s="104" t="s">
        <v>398</v>
      </c>
      <c r="F289" s="104"/>
      <c r="G289" s="104" t="s">
        <v>257</v>
      </c>
      <c r="H289" s="105">
        <v>5</v>
      </c>
      <c r="I289" s="104"/>
      <c r="J289" s="104" t="s">
        <v>258</v>
      </c>
      <c r="K289" s="104" t="s">
        <v>78</v>
      </c>
      <c r="L289" s="104" t="s">
        <v>299</v>
      </c>
      <c r="M289" s="104" t="s">
        <v>361</v>
      </c>
      <c r="N289" s="104"/>
      <c r="O289" s="108" t="str">
        <f>A1360</f>
        <v>13762</v>
      </c>
      <c r="P289" s="111" t="s">
        <v>300</v>
      </c>
      <c r="Q289" s="153">
        <v>0.4201388888888889</v>
      </c>
      <c r="R289" s="153">
        <v>0.46180555555555558</v>
      </c>
      <c r="S289" s="153">
        <v>4.1666666666666657E-2</v>
      </c>
      <c r="T289" s="153">
        <v>0.4201388888888889</v>
      </c>
      <c r="U289" s="153">
        <v>0.46180555555555558</v>
      </c>
      <c r="V289" s="153">
        <f>IF(ISBLANK(T289),"",Tabella2[[#This Row],[ACT STOP]]-Tabella2[[#This Row],[ACT START]])</f>
        <v>4.1666666666666685E-2</v>
      </c>
      <c r="W289" s="104" t="s">
        <v>122</v>
      </c>
      <c r="X289" s="104" t="s">
        <v>91</v>
      </c>
      <c r="Y289" s="110"/>
      <c r="Z289" s="106"/>
      <c r="AA289" s="104"/>
      <c r="AB289" s="107"/>
      <c r="AC289" s="72">
        <v>1</v>
      </c>
      <c r="AH289" s="70"/>
      <c r="AI289" s="70"/>
      <c r="AJ289">
        <v>0</v>
      </c>
      <c r="AL289" s="70"/>
      <c r="BM289" s="135">
        <v>0.4201388888888889</v>
      </c>
      <c r="BN289" s="136">
        <v>0.46180555555555558</v>
      </c>
      <c r="BO289" s="101"/>
      <c r="BR289" s="109" t="str">
        <f t="shared" si="4"/>
        <v>SH-25-0278</v>
      </c>
      <c r="BS289" s="109" t="s">
        <v>416</v>
      </c>
      <c r="BT289" t="s">
        <v>122</v>
      </c>
      <c r="BU289" t="s">
        <v>399</v>
      </c>
    </row>
    <row r="290" spans="1:73" hidden="1">
      <c r="A290" s="103" t="s">
        <v>936</v>
      </c>
      <c r="B290" s="102">
        <v>45685</v>
      </c>
      <c r="C290" s="104">
        <f>_xlfn.ISOWEEKNUM(Tabella2[[#This Row],[Date]])</f>
        <v>5</v>
      </c>
      <c r="D290" s="104" t="s">
        <v>195</v>
      </c>
      <c r="E290" s="104" t="s">
        <v>398</v>
      </c>
      <c r="F290" s="104"/>
      <c r="G290" s="104" t="s">
        <v>284</v>
      </c>
      <c r="H290" s="105">
        <v>5</v>
      </c>
      <c r="I290" s="104"/>
      <c r="J290" s="104" t="s">
        <v>258</v>
      </c>
      <c r="K290" s="104" t="s">
        <v>78</v>
      </c>
      <c r="L290" s="104" t="s">
        <v>299</v>
      </c>
      <c r="M290" s="104" t="s">
        <v>361</v>
      </c>
      <c r="N290" s="104"/>
      <c r="O290" s="108" t="str">
        <f>A1364</f>
        <v>13766</v>
      </c>
      <c r="P290" s="111" t="s">
        <v>300</v>
      </c>
      <c r="Q290" s="153">
        <v>0.4826388888888889</v>
      </c>
      <c r="R290" s="153">
        <v>0.52430555555555558</v>
      </c>
      <c r="S290" s="153">
        <v>4.1666666666666657E-2</v>
      </c>
      <c r="T290" s="153">
        <v>0.4826388888888889</v>
      </c>
      <c r="U290" s="153">
        <v>0.52430555555555558</v>
      </c>
      <c r="V290" s="153">
        <f>IF(ISBLANK(T290),"",Tabella2[[#This Row],[ACT STOP]]-Tabella2[[#This Row],[ACT START]])</f>
        <v>4.1666666666666685E-2</v>
      </c>
      <c r="W290" s="104" t="s">
        <v>122</v>
      </c>
      <c r="X290" s="104" t="s">
        <v>91</v>
      </c>
      <c r="Y290" s="110"/>
      <c r="Z290" s="106"/>
      <c r="AA290" s="104"/>
      <c r="AB290" s="107"/>
      <c r="AC290" s="72">
        <v>1</v>
      </c>
      <c r="AH290" s="70"/>
      <c r="AI290" s="70"/>
      <c r="AJ290">
        <v>0</v>
      </c>
      <c r="AL290" s="70"/>
      <c r="BM290" s="135">
        <v>0.4826388888888889</v>
      </c>
      <c r="BN290" s="136">
        <v>0.52430555555555558</v>
      </c>
      <c r="BO290" s="101"/>
      <c r="BR290" s="109" t="str">
        <f t="shared" si="4"/>
        <v>SH-25-0279</v>
      </c>
      <c r="BS290" s="109" t="s">
        <v>288</v>
      </c>
      <c r="BT290" t="s">
        <v>122</v>
      </c>
      <c r="BU290" t="s">
        <v>399</v>
      </c>
    </row>
    <row r="291" spans="1:73" hidden="1">
      <c r="A291" s="103" t="s">
        <v>937</v>
      </c>
      <c r="B291" s="102">
        <v>45685</v>
      </c>
      <c r="C291" s="104">
        <f>_xlfn.ISOWEEKNUM(Tabella2[[#This Row],[Date]])</f>
        <v>5</v>
      </c>
      <c r="D291" s="104" t="s">
        <v>195</v>
      </c>
      <c r="E291" s="104" t="s">
        <v>880</v>
      </c>
      <c r="F291" s="104"/>
      <c r="G291" s="104" t="s">
        <v>284</v>
      </c>
      <c r="H291" s="105">
        <v>9</v>
      </c>
      <c r="I291" s="104"/>
      <c r="J291" s="104" t="s">
        <v>258</v>
      </c>
      <c r="K291" s="104" t="s">
        <v>78</v>
      </c>
      <c r="L291" s="104" t="s">
        <v>299</v>
      </c>
      <c r="M291" s="104" t="s">
        <v>430</v>
      </c>
      <c r="N291" s="104"/>
      <c r="O291" s="108" t="str">
        <f>A57</f>
        <v>12459</v>
      </c>
      <c r="P291" s="111" t="s">
        <v>300</v>
      </c>
      <c r="Q291" s="153">
        <v>0.54513888888888884</v>
      </c>
      <c r="R291" s="153">
        <v>0.58680555555555558</v>
      </c>
      <c r="S291" s="153">
        <v>4.1666666666666657E-2</v>
      </c>
      <c r="T291" s="153">
        <v>0.54513888888888884</v>
      </c>
      <c r="U291" s="153">
        <v>0.58680555555555558</v>
      </c>
      <c r="V291" s="153">
        <f>IF(ISBLANK(T291),"",Tabella2[[#This Row],[ACT STOP]]-Tabella2[[#This Row],[ACT START]])</f>
        <v>4.1666666666666741E-2</v>
      </c>
      <c r="W291" s="104" t="s">
        <v>122</v>
      </c>
      <c r="X291" s="104" t="s">
        <v>91</v>
      </c>
      <c r="Y291" s="110"/>
      <c r="Z291" s="106"/>
      <c r="AA291" s="104"/>
      <c r="AB291" s="107"/>
      <c r="AC291" s="72">
        <v>1</v>
      </c>
      <c r="AH291" s="70"/>
      <c r="AI291" s="70"/>
      <c r="AJ291">
        <v>0</v>
      </c>
      <c r="AL291" s="70"/>
      <c r="BM291" s="135">
        <v>0.54513888888888884</v>
      </c>
      <c r="BN291" s="136">
        <v>0.58680555555555558</v>
      </c>
      <c r="BO291" s="101"/>
      <c r="BR291" s="109" t="str">
        <f t="shared" si="4"/>
        <v>SH-25-0280</v>
      </c>
      <c r="BS291" s="109" t="s">
        <v>339</v>
      </c>
      <c r="BT291" t="s">
        <v>122</v>
      </c>
      <c r="BU291" t="s">
        <v>881</v>
      </c>
    </row>
    <row r="292" spans="1:73" hidden="1">
      <c r="A292" s="103" t="s">
        <v>938</v>
      </c>
      <c r="B292" s="102">
        <v>45685</v>
      </c>
      <c r="C292" s="104">
        <f>_xlfn.ISOWEEKNUM(Tabella2[[#This Row],[Date]])</f>
        <v>5</v>
      </c>
      <c r="D292" s="104" t="s">
        <v>195</v>
      </c>
      <c r="E292" s="104" t="s">
        <v>398</v>
      </c>
      <c r="F292" s="104"/>
      <c r="G292" s="104" t="s">
        <v>257</v>
      </c>
      <c r="H292" s="105">
        <v>9</v>
      </c>
      <c r="I292" s="104"/>
      <c r="J292" s="104" t="s">
        <v>258</v>
      </c>
      <c r="K292" s="104" t="s">
        <v>78</v>
      </c>
      <c r="L292" s="104" t="s">
        <v>299</v>
      </c>
      <c r="M292" s="104" t="s">
        <v>276</v>
      </c>
      <c r="N292" s="104"/>
      <c r="O292" s="108" t="str">
        <f>A1367</f>
        <v>13769</v>
      </c>
      <c r="P292" s="111" t="s">
        <v>300</v>
      </c>
      <c r="Q292" s="153">
        <v>0.60763888888888884</v>
      </c>
      <c r="R292" s="153">
        <v>0.64930555555555558</v>
      </c>
      <c r="S292" s="153">
        <v>4.1666666666666657E-2</v>
      </c>
      <c r="T292" s="153">
        <v>0.60763888888888884</v>
      </c>
      <c r="U292" s="153">
        <v>0.64930555555555558</v>
      </c>
      <c r="V292" s="153">
        <f>IF(ISBLANK(T292),"",Tabella2[[#This Row],[ACT STOP]]-Tabella2[[#This Row],[ACT START]])</f>
        <v>4.1666666666666741E-2</v>
      </c>
      <c r="W292" s="104" t="s">
        <v>122</v>
      </c>
      <c r="X292" s="104" t="s">
        <v>91</v>
      </c>
      <c r="Y292" s="110" t="s">
        <v>939</v>
      </c>
      <c r="Z292" s="106"/>
      <c r="AA292" s="104"/>
      <c r="AB292" s="107"/>
      <c r="AC292" s="72">
        <v>1</v>
      </c>
      <c r="AH292" s="70"/>
      <c r="AI292" s="70"/>
      <c r="AJ292">
        <v>0</v>
      </c>
      <c r="AL292" s="70"/>
      <c r="BM292" s="135">
        <v>0.60763888888888884</v>
      </c>
      <c r="BN292" s="136">
        <v>0.64930555555555558</v>
      </c>
      <c r="BO292" s="101"/>
      <c r="BR292" s="109" t="str">
        <f t="shared" si="4"/>
        <v>SH-25-0281</v>
      </c>
      <c r="BS292" s="109" t="s">
        <v>318</v>
      </c>
      <c r="BT292" t="s">
        <v>122</v>
      </c>
      <c r="BU292" t="s">
        <v>399</v>
      </c>
    </row>
    <row r="293" spans="1:73" hidden="1">
      <c r="A293" s="103" t="s">
        <v>940</v>
      </c>
      <c r="B293" s="102">
        <v>45685</v>
      </c>
      <c r="C293" s="104">
        <f>_xlfn.ISOWEEKNUM(Tabella2[[#This Row],[Date]])</f>
        <v>5</v>
      </c>
      <c r="D293" s="104" t="s">
        <v>195</v>
      </c>
      <c r="E293" s="104" t="s">
        <v>398</v>
      </c>
      <c r="F293" s="104"/>
      <c r="G293" s="104" t="s">
        <v>284</v>
      </c>
      <c r="H293" s="105">
        <v>22</v>
      </c>
      <c r="I293" s="104"/>
      <c r="J293" s="104" t="s">
        <v>258</v>
      </c>
      <c r="K293" s="104" t="s">
        <v>80</v>
      </c>
      <c r="L293" s="104" t="s">
        <v>299</v>
      </c>
      <c r="M293" s="104" t="s">
        <v>276</v>
      </c>
      <c r="N293" s="104"/>
      <c r="O293" s="108" t="str">
        <f>A1368</f>
        <v>13770</v>
      </c>
      <c r="P293" s="111" t="s">
        <v>300</v>
      </c>
      <c r="Q293" s="153">
        <v>0.60763888888888884</v>
      </c>
      <c r="R293" s="153">
        <v>0.64930555555555558</v>
      </c>
      <c r="S293" s="153">
        <v>4.1666666666666657E-2</v>
      </c>
      <c r="T293" s="153">
        <v>0.60763888888888884</v>
      </c>
      <c r="U293" s="153">
        <v>0.64930555555555558</v>
      </c>
      <c r="V293" s="153">
        <f>IF(ISBLANK(T293),"",Tabella2[[#This Row],[ACT STOP]]-Tabella2[[#This Row],[ACT START]])</f>
        <v>4.1666666666666741E-2</v>
      </c>
      <c r="W293" s="104" t="s">
        <v>122</v>
      </c>
      <c r="X293" s="104" t="s">
        <v>91</v>
      </c>
      <c r="Y293" s="110"/>
      <c r="Z293" s="106"/>
      <c r="AA293" s="104"/>
      <c r="AB293" s="107"/>
      <c r="AC293" s="72">
        <v>1</v>
      </c>
      <c r="AH293" s="70"/>
      <c r="AI293" s="70"/>
      <c r="AJ293">
        <v>0</v>
      </c>
      <c r="AL293" s="70"/>
      <c r="BM293" s="135">
        <v>0.60763888888888884</v>
      </c>
      <c r="BN293" s="136">
        <v>0.64930555555555558</v>
      </c>
      <c r="BO293" s="101"/>
      <c r="BR293" s="109" t="str">
        <f t="shared" si="4"/>
        <v>SH-25-0282</v>
      </c>
      <c r="BS293" s="109" t="s">
        <v>295</v>
      </c>
      <c r="BT293" t="s">
        <v>122</v>
      </c>
      <c r="BU293" t="s">
        <v>399</v>
      </c>
    </row>
    <row r="294" spans="1:73" hidden="1">
      <c r="A294" s="103" t="s">
        <v>941</v>
      </c>
      <c r="B294" s="102">
        <v>45685</v>
      </c>
      <c r="C294" s="104">
        <f>_xlfn.ISOWEEKNUM(Tabella2[[#This Row],[Date]])</f>
        <v>5</v>
      </c>
      <c r="D294" s="104" t="s">
        <v>195</v>
      </c>
      <c r="E294" s="104" t="s">
        <v>298</v>
      </c>
      <c r="F294" s="104"/>
      <c r="G294" s="104" t="s">
        <v>257</v>
      </c>
      <c r="H294" s="105">
        <v>14</v>
      </c>
      <c r="I294" s="104"/>
      <c r="J294" s="104" t="s">
        <v>258</v>
      </c>
      <c r="K294" s="104" t="s">
        <v>80</v>
      </c>
      <c r="L294" s="104" t="s">
        <v>299</v>
      </c>
      <c r="M294" s="104" t="s">
        <v>276</v>
      </c>
      <c r="N294" s="104"/>
      <c r="O294" s="108" t="str">
        <f>A1371</f>
        <v>13773</v>
      </c>
      <c r="P294" s="111" t="s">
        <v>300</v>
      </c>
      <c r="Q294" s="153">
        <v>0.67013888888888884</v>
      </c>
      <c r="R294" s="153">
        <v>0.71180555555555558</v>
      </c>
      <c r="S294" s="153">
        <v>4.1666666666666657E-2</v>
      </c>
      <c r="T294" s="153">
        <v>0.67013888888888884</v>
      </c>
      <c r="U294" s="153">
        <v>0.71180555555555558</v>
      </c>
      <c r="V294" s="153">
        <f>IF(ISBLANK(T294),"",Tabella2[[#This Row],[ACT STOP]]-Tabella2[[#This Row],[ACT START]])</f>
        <v>4.1666666666666741E-2</v>
      </c>
      <c r="W294" s="104" t="s">
        <v>122</v>
      </c>
      <c r="X294" s="104" t="s">
        <v>91</v>
      </c>
      <c r="Y294" s="110"/>
      <c r="Z294" s="106"/>
      <c r="AA294" s="104"/>
      <c r="AB294" s="107"/>
      <c r="AC294" s="72">
        <v>1</v>
      </c>
      <c r="AH294" s="70"/>
      <c r="AI294" s="70"/>
      <c r="AJ294">
        <v>0</v>
      </c>
      <c r="AL294" s="70"/>
      <c r="BM294" s="135">
        <v>0.67013888888888884</v>
      </c>
      <c r="BN294" s="136">
        <v>0.71180555555555558</v>
      </c>
      <c r="BO294" s="101"/>
      <c r="BR294" s="109" t="str">
        <f t="shared" si="4"/>
        <v>SH-25-0283</v>
      </c>
      <c r="BS294" s="109" t="s">
        <v>372</v>
      </c>
      <c r="BT294" t="s">
        <v>122</v>
      </c>
      <c r="BU294" t="s">
        <v>302</v>
      </c>
    </row>
    <row r="295" spans="1:73" hidden="1">
      <c r="A295" s="103" t="s">
        <v>942</v>
      </c>
      <c r="B295" s="102">
        <v>45686</v>
      </c>
      <c r="C295" s="104">
        <f>_xlfn.ISOWEEKNUM(Tabella2[[#This Row],[Date]])</f>
        <v>5</v>
      </c>
      <c r="D295" s="104" t="s">
        <v>195</v>
      </c>
      <c r="E295" s="104" t="s">
        <v>298</v>
      </c>
      <c r="F295" s="104"/>
      <c r="G295" s="104" t="s">
        <v>257</v>
      </c>
      <c r="H295" s="105">
        <v>5</v>
      </c>
      <c r="I295" s="104"/>
      <c r="J295" s="104" t="s">
        <v>258</v>
      </c>
      <c r="K295" s="104" t="s">
        <v>80</v>
      </c>
      <c r="L295" s="104" t="s">
        <v>299</v>
      </c>
      <c r="M295" s="104" t="s">
        <v>906</v>
      </c>
      <c r="N295" s="104"/>
      <c r="O295" s="108" t="str">
        <f>A1376</f>
        <v>13778</v>
      </c>
      <c r="P295" s="111" t="s">
        <v>300</v>
      </c>
      <c r="Q295" s="153">
        <v>0.2951388888888889</v>
      </c>
      <c r="R295" s="153">
        <v>0.33680555555555558</v>
      </c>
      <c r="S295" s="153">
        <v>4.1666666666666657E-2</v>
      </c>
      <c r="T295" s="153">
        <v>0.2951388888888889</v>
      </c>
      <c r="U295" s="153">
        <v>0.33680555555555558</v>
      </c>
      <c r="V295" s="153">
        <f>IF(ISBLANK(T295),"",Tabella2[[#This Row],[ACT STOP]]-Tabella2[[#This Row],[ACT START]])</f>
        <v>4.1666666666666685E-2</v>
      </c>
      <c r="W295" s="104" t="s">
        <v>122</v>
      </c>
      <c r="X295" s="104" t="s">
        <v>91</v>
      </c>
      <c r="Y295" s="110"/>
      <c r="Z295" s="106"/>
      <c r="AA295" s="104"/>
      <c r="AB295" s="107"/>
      <c r="AC295" s="72">
        <v>1</v>
      </c>
      <c r="AH295" s="70"/>
      <c r="AI295" s="70"/>
      <c r="AJ295">
        <v>0</v>
      </c>
      <c r="AL295" s="70"/>
      <c r="BM295" s="135">
        <v>0.2951388888888889</v>
      </c>
      <c r="BN295" s="136">
        <v>0.33680555555555558</v>
      </c>
      <c r="BO295" s="101"/>
      <c r="BR295" s="109" t="str">
        <f t="shared" si="4"/>
        <v>SH-25-0284</v>
      </c>
      <c r="BS295" s="109" t="s">
        <v>416</v>
      </c>
      <c r="BT295" t="s">
        <v>122</v>
      </c>
      <c r="BU295" t="s">
        <v>302</v>
      </c>
    </row>
    <row r="296" spans="1:73" hidden="1">
      <c r="A296" s="103" t="s">
        <v>943</v>
      </c>
      <c r="B296" s="102">
        <v>45686</v>
      </c>
      <c r="C296" s="104">
        <f>_xlfn.ISOWEEKNUM(Tabella2[[#This Row],[Date]])</f>
        <v>5</v>
      </c>
      <c r="D296" s="104" t="s">
        <v>195</v>
      </c>
      <c r="E296" s="104" t="s">
        <v>298</v>
      </c>
      <c r="F296" s="104"/>
      <c r="G296" s="104" t="s">
        <v>257</v>
      </c>
      <c r="H296" s="105">
        <v>16</v>
      </c>
      <c r="I296" s="104"/>
      <c r="J296" s="104" t="s">
        <v>258</v>
      </c>
      <c r="K296" s="104" t="s">
        <v>78</v>
      </c>
      <c r="L296" s="104" t="s">
        <v>299</v>
      </c>
      <c r="M296" s="104" t="s">
        <v>361</v>
      </c>
      <c r="N296" s="104"/>
      <c r="O296" s="108" t="str">
        <f>A1378</f>
        <v>13780</v>
      </c>
      <c r="P296" s="111" t="s">
        <v>300</v>
      </c>
      <c r="Q296" s="153">
        <v>0.3576388888888889</v>
      </c>
      <c r="R296" s="153">
        <v>0.39930555555555558</v>
      </c>
      <c r="S296" s="153">
        <v>4.1666666666666657E-2</v>
      </c>
      <c r="T296" s="153">
        <v>0.3576388888888889</v>
      </c>
      <c r="U296" s="153">
        <v>0.39930555555555558</v>
      </c>
      <c r="V296" s="153">
        <f>IF(ISBLANK(T296),"",Tabella2[[#This Row],[ACT STOP]]-Tabella2[[#This Row],[ACT START]])</f>
        <v>4.1666666666666685E-2</v>
      </c>
      <c r="W296" s="104" t="s">
        <v>122</v>
      </c>
      <c r="X296" s="104" t="s">
        <v>91</v>
      </c>
      <c r="Y296" s="110"/>
      <c r="Z296" s="106"/>
      <c r="AA296" s="104"/>
      <c r="AB296" s="107"/>
      <c r="AC296" s="72">
        <v>1</v>
      </c>
      <c r="AH296" s="70"/>
      <c r="AI296" s="70"/>
      <c r="AJ296">
        <v>0</v>
      </c>
      <c r="AL296" s="70"/>
      <c r="BM296" s="135">
        <v>0.3576388888888889</v>
      </c>
      <c r="BN296" s="136">
        <v>0.39930555555555558</v>
      </c>
      <c r="BO296" s="101"/>
      <c r="BR296" s="109" t="str">
        <f t="shared" si="4"/>
        <v>SH-25-0285</v>
      </c>
      <c r="BS296" s="109" t="s">
        <v>447</v>
      </c>
      <c r="BT296" t="s">
        <v>122</v>
      </c>
      <c r="BU296" t="s">
        <v>302</v>
      </c>
    </row>
    <row r="297" spans="1:73" hidden="1">
      <c r="A297" s="103" t="s">
        <v>944</v>
      </c>
      <c r="B297" s="102">
        <v>45686</v>
      </c>
      <c r="C297" s="104">
        <f>_xlfn.ISOWEEKNUM(Tabella2[[#This Row],[Date]])</f>
        <v>5</v>
      </c>
      <c r="D297" s="104" t="s">
        <v>195</v>
      </c>
      <c r="E297" s="104" t="s">
        <v>298</v>
      </c>
      <c r="F297" s="104"/>
      <c r="G297" s="104" t="s">
        <v>257</v>
      </c>
      <c r="H297" s="105">
        <v>10</v>
      </c>
      <c r="I297" s="104"/>
      <c r="J297" s="104" t="s">
        <v>258</v>
      </c>
      <c r="K297" s="104" t="s">
        <v>78</v>
      </c>
      <c r="L297" s="104" t="s">
        <v>299</v>
      </c>
      <c r="M297" s="104" t="s">
        <v>361</v>
      </c>
      <c r="N297" s="104"/>
      <c r="O297" s="108" t="str">
        <f>A1380</f>
        <v>13782</v>
      </c>
      <c r="P297" s="111" t="s">
        <v>300</v>
      </c>
      <c r="Q297" s="153">
        <v>0.4201388888888889</v>
      </c>
      <c r="R297" s="153">
        <v>0.46180555555555558</v>
      </c>
      <c r="S297" s="153">
        <v>4.1666666666666657E-2</v>
      </c>
      <c r="T297" s="153">
        <v>0.4201388888888889</v>
      </c>
      <c r="U297" s="153">
        <v>0.46180555555555558</v>
      </c>
      <c r="V297" s="153">
        <f>IF(ISBLANK(T297),"",Tabella2[[#This Row],[ACT STOP]]-Tabella2[[#This Row],[ACT START]])</f>
        <v>4.1666666666666685E-2</v>
      </c>
      <c r="W297" s="104" t="s">
        <v>122</v>
      </c>
      <c r="X297" s="104" t="s">
        <v>91</v>
      </c>
      <c r="Y297" s="110"/>
      <c r="Z297" s="106"/>
      <c r="AA297" s="104"/>
      <c r="AB297" s="107"/>
      <c r="AC297" s="72">
        <v>1</v>
      </c>
      <c r="AH297" s="70"/>
      <c r="AI297" s="70"/>
      <c r="AJ297">
        <v>0</v>
      </c>
      <c r="AL297" s="70"/>
      <c r="BM297" s="135">
        <v>0.4201388888888889</v>
      </c>
      <c r="BN297" s="136">
        <v>0.46180555555555558</v>
      </c>
      <c r="BO297" s="101"/>
      <c r="BR297" s="109" t="str">
        <f t="shared" si="4"/>
        <v>SH-25-0286</v>
      </c>
      <c r="BS297" s="109" t="s">
        <v>552</v>
      </c>
      <c r="BT297" t="s">
        <v>122</v>
      </c>
      <c r="BU297" t="s">
        <v>302</v>
      </c>
    </row>
    <row r="298" spans="1:73" hidden="1">
      <c r="A298" s="103" t="s">
        <v>945</v>
      </c>
      <c r="B298" s="102">
        <v>45686</v>
      </c>
      <c r="C298" s="104">
        <f>_xlfn.ISOWEEKNUM(Tabella2[[#This Row],[Date]])</f>
        <v>5</v>
      </c>
      <c r="D298" s="104" t="s">
        <v>195</v>
      </c>
      <c r="E298" s="104" t="s">
        <v>880</v>
      </c>
      <c r="F298" s="104"/>
      <c r="G298" s="104" t="s">
        <v>257</v>
      </c>
      <c r="H298" s="105">
        <v>9</v>
      </c>
      <c r="I298" s="104"/>
      <c r="J298" s="104" t="s">
        <v>258</v>
      </c>
      <c r="K298" s="104" t="s">
        <v>78</v>
      </c>
      <c r="L298" s="104" t="s">
        <v>299</v>
      </c>
      <c r="M298" s="104" t="s">
        <v>430</v>
      </c>
      <c r="N298" s="104"/>
      <c r="O298" s="108" t="str">
        <f>A1384</f>
        <v>13786</v>
      </c>
      <c r="P298" s="111" t="s">
        <v>300</v>
      </c>
      <c r="Q298" s="153">
        <v>0.4826388888888889</v>
      </c>
      <c r="R298" s="153">
        <v>0.52430555555555558</v>
      </c>
      <c r="S298" s="153">
        <v>4.1666666666666657E-2</v>
      </c>
      <c r="T298" s="153">
        <v>0.4826388888888889</v>
      </c>
      <c r="U298" s="153">
        <v>0.52430555555555558</v>
      </c>
      <c r="V298" s="153">
        <f>IF(ISBLANK(T298),"",Tabella2[[#This Row],[ACT STOP]]-Tabella2[[#This Row],[ACT START]])</f>
        <v>4.1666666666666685E-2</v>
      </c>
      <c r="W298" s="104" t="s">
        <v>122</v>
      </c>
      <c r="X298" s="104" t="s">
        <v>91</v>
      </c>
      <c r="Y298" s="110"/>
      <c r="Z298" s="106"/>
      <c r="AA298" s="104"/>
      <c r="AB298" s="107"/>
      <c r="AC298" s="72">
        <v>1</v>
      </c>
      <c r="AH298" s="70"/>
      <c r="AI298" s="70"/>
      <c r="AJ298">
        <v>0</v>
      </c>
      <c r="AL298" s="70"/>
      <c r="BM298" s="135">
        <v>0.4826388888888889</v>
      </c>
      <c r="BN298" s="136">
        <v>0.52430555555555558</v>
      </c>
      <c r="BO298" s="101"/>
      <c r="BR298" s="109" t="str">
        <f t="shared" si="4"/>
        <v>SH-25-0287</v>
      </c>
      <c r="BS298" s="109" t="s">
        <v>318</v>
      </c>
      <c r="BT298" t="s">
        <v>122</v>
      </c>
      <c r="BU298" t="s">
        <v>881</v>
      </c>
    </row>
    <row r="299" spans="1:73" hidden="1">
      <c r="A299" s="103" t="s">
        <v>946</v>
      </c>
      <c r="B299" s="102">
        <v>45686</v>
      </c>
      <c r="C299" s="104">
        <f>_xlfn.ISOWEEKNUM(Tabella2[[#This Row],[Date]])</f>
        <v>5</v>
      </c>
      <c r="D299" s="104" t="s">
        <v>195</v>
      </c>
      <c r="E299" s="104" t="s">
        <v>880</v>
      </c>
      <c r="F299" s="104"/>
      <c r="G299" s="104" t="s">
        <v>257</v>
      </c>
      <c r="H299" s="105">
        <v>14</v>
      </c>
      <c r="I299" s="104"/>
      <c r="J299" s="104" t="s">
        <v>258</v>
      </c>
      <c r="K299" s="104" t="s">
        <v>80</v>
      </c>
      <c r="L299" s="104" t="s">
        <v>299</v>
      </c>
      <c r="M299" s="104" t="s">
        <v>430</v>
      </c>
      <c r="N299" s="104"/>
      <c r="O299" s="108" t="str">
        <f>A1385</f>
        <v>13787</v>
      </c>
      <c r="P299" s="111" t="s">
        <v>300</v>
      </c>
      <c r="Q299" s="153">
        <v>0.4826388888888889</v>
      </c>
      <c r="R299" s="153">
        <v>0.52430555555555558</v>
      </c>
      <c r="S299" s="153">
        <v>4.1666666666666657E-2</v>
      </c>
      <c r="T299" s="153">
        <v>0.4826388888888889</v>
      </c>
      <c r="U299" s="153">
        <v>0.52430555555555558</v>
      </c>
      <c r="V299" s="153">
        <f>IF(ISBLANK(T299),"",Tabella2[[#This Row],[ACT STOP]]-Tabella2[[#This Row],[ACT START]])</f>
        <v>4.1666666666666685E-2</v>
      </c>
      <c r="W299" s="104" t="s">
        <v>122</v>
      </c>
      <c r="X299" s="104" t="s">
        <v>91</v>
      </c>
      <c r="Y299" s="110"/>
      <c r="Z299" s="106"/>
      <c r="AA299" s="104"/>
      <c r="AB299" s="107"/>
      <c r="AC299" s="72">
        <v>1</v>
      </c>
      <c r="AH299" s="70"/>
      <c r="AI299" s="70"/>
      <c r="AJ299">
        <v>0</v>
      </c>
      <c r="AL299" s="70"/>
      <c r="BM299" s="135">
        <v>0.4826388888888889</v>
      </c>
      <c r="BN299" s="136">
        <v>0.52430555555555558</v>
      </c>
      <c r="BO299" s="101"/>
      <c r="BR299" s="109" t="str">
        <f t="shared" si="4"/>
        <v>SH-25-0288</v>
      </c>
      <c r="BS299" s="109" t="s">
        <v>372</v>
      </c>
      <c r="BT299" t="s">
        <v>122</v>
      </c>
      <c r="BU299" t="s">
        <v>881</v>
      </c>
    </row>
    <row r="300" spans="1:73" hidden="1">
      <c r="A300" s="103" t="s">
        <v>947</v>
      </c>
      <c r="B300" s="102">
        <v>45686</v>
      </c>
      <c r="C300" s="104">
        <f>_xlfn.ISOWEEKNUM(Tabella2[[#This Row],[Date]])</f>
        <v>5</v>
      </c>
      <c r="D300" s="104" t="s">
        <v>195</v>
      </c>
      <c r="E300" s="104" t="s">
        <v>398</v>
      </c>
      <c r="F300" s="104"/>
      <c r="G300" s="104" t="s">
        <v>284</v>
      </c>
      <c r="H300" s="105">
        <v>23</v>
      </c>
      <c r="I300" s="104"/>
      <c r="J300" s="104" t="s">
        <v>258</v>
      </c>
      <c r="K300" s="104" t="s">
        <v>78</v>
      </c>
      <c r="L300" s="104" t="s">
        <v>299</v>
      </c>
      <c r="M300" s="104" t="s">
        <v>361</v>
      </c>
      <c r="N300" s="104"/>
      <c r="O300" s="108" t="str">
        <f>A1387</f>
        <v>13789</v>
      </c>
      <c r="P300" s="111" t="s">
        <v>300</v>
      </c>
      <c r="Q300" s="153">
        <v>0.54513888888888884</v>
      </c>
      <c r="R300" s="153">
        <v>0.58680555555555558</v>
      </c>
      <c r="S300" s="153">
        <v>4.1666666666666657E-2</v>
      </c>
      <c r="T300" s="153">
        <v>0.54513888888888884</v>
      </c>
      <c r="U300" s="153">
        <v>0.58680555555555558</v>
      </c>
      <c r="V300" s="153">
        <f>IF(ISBLANK(T300),"",Tabella2[[#This Row],[ACT STOP]]-Tabella2[[#This Row],[ACT START]])</f>
        <v>4.1666666666666741E-2</v>
      </c>
      <c r="W300" s="104" t="s">
        <v>122</v>
      </c>
      <c r="X300" s="104" t="s">
        <v>91</v>
      </c>
      <c r="Y300" s="110"/>
      <c r="Z300" s="106"/>
      <c r="AA300" s="104"/>
      <c r="AB300" s="107"/>
      <c r="AC300" s="72">
        <v>1</v>
      </c>
      <c r="AH300" s="70"/>
      <c r="AI300" s="70"/>
      <c r="AJ300">
        <v>0</v>
      </c>
      <c r="AL300" s="70"/>
      <c r="BM300" s="135">
        <v>0.54513888888888884</v>
      </c>
      <c r="BN300" s="136">
        <v>0.58680555555555558</v>
      </c>
      <c r="BO300" s="101"/>
      <c r="BR300" s="109" t="str">
        <f t="shared" si="4"/>
        <v>SH-25-0289</v>
      </c>
      <c r="BS300" s="109" t="s">
        <v>358</v>
      </c>
      <c r="BT300" t="s">
        <v>122</v>
      </c>
      <c r="BU300" t="s">
        <v>399</v>
      </c>
    </row>
    <row r="301" spans="1:73" hidden="1">
      <c r="A301" s="103" t="s">
        <v>948</v>
      </c>
      <c r="B301" s="102">
        <v>45686</v>
      </c>
      <c r="C301" s="104">
        <f>_xlfn.ISOWEEKNUM(Tabella2[[#This Row],[Date]])</f>
        <v>5</v>
      </c>
      <c r="D301" s="104" t="s">
        <v>195</v>
      </c>
      <c r="E301" s="104" t="s">
        <v>398</v>
      </c>
      <c r="F301" s="104"/>
      <c r="G301" s="104" t="s">
        <v>257</v>
      </c>
      <c r="H301" s="105">
        <v>2</v>
      </c>
      <c r="I301" s="104"/>
      <c r="J301" s="104" t="s">
        <v>258</v>
      </c>
      <c r="K301" s="104" t="s">
        <v>80</v>
      </c>
      <c r="L301" s="104" t="s">
        <v>299</v>
      </c>
      <c r="M301" s="104" t="s">
        <v>361</v>
      </c>
      <c r="N301" s="104"/>
      <c r="O301" s="108" t="str">
        <f>A1388</f>
        <v>13790</v>
      </c>
      <c r="P301" s="111" t="s">
        <v>300</v>
      </c>
      <c r="Q301" s="153">
        <v>0.54513888888888884</v>
      </c>
      <c r="R301" s="153">
        <v>0.58680555555555558</v>
      </c>
      <c r="S301" s="153">
        <v>4.1666666666666657E-2</v>
      </c>
      <c r="T301" s="153">
        <v>0.54513888888888884</v>
      </c>
      <c r="U301" s="153">
        <v>0.58680555555555558</v>
      </c>
      <c r="V301" s="153">
        <f>IF(ISBLANK(T301),"",Tabella2[[#This Row],[ACT STOP]]-Tabella2[[#This Row],[ACT START]])</f>
        <v>4.1666666666666741E-2</v>
      </c>
      <c r="W301" s="104" t="s">
        <v>122</v>
      </c>
      <c r="X301" s="104" t="s">
        <v>91</v>
      </c>
      <c r="Y301" s="110"/>
      <c r="Z301" s="106"/>
      <c r="AA301" s="104"/>
      <c r="AB301" s="107"/>
      <c r="AC301" s="72">
        <v>1</v>
      </c>
      <c r="AH301" s="70"/>
      <c r="AI301" s="70"/>
      <c r="AJ301">
        <v>0</v>
      </c>
      <c r="AL301" s="70"/>
      <c r="BM301" s="135">
        <v>0.54513888888888884</v>
      </c>
      <c r="BN301" s="136">
        <v>0.58680555555555558</v>
      </c>
      <c r="BO301" s="101"/>
      <c r="BR301" s="109" t="str">
        <f t="shared" si="4"/>
        <v>SH-25-0290</v>
      </c>
      <c r="BS301" s="109" t="s">
        <v>368</v>
      </c>
      <c r="BT301" t="s">
        <v>122</v>
      </c>
      <c r="BU301" t="s">
        <v>399</v>
      </c>
    </row>
    <row r="302" spans="1:73" hidden="1">
      <c r="A302" s="103" t="s">
        <v>949</v>
      </c>
      <c r="B302" s="102">
        <v>45686</v>
      </c>
      <c r="C302" s="104">
        <f>_xlfn.ISOWEEKNUM(Tabella2[[#This Row],[Date]])</f>
        <v>5</v>
      </c>
      <c r="D302" s="104" t="s">
        <v>195</v>
      </c>
      <c r="E302" s="104" t="s">
        <v>398</v>
      </c>
      <c r="F302" s="104"/>
      <c r="G302" s="104" t="s">
        <v>257</v>
      </c>
      <c r="H302" s="105">
        <v>33</v>
      </c>
      <c r="I302" s="104"/>
      <c r="J302" s="104" t="s">
        <v>258</v>
      </c>
      <c r="K302" s="104" t="s">
        <v>80</v>
      </c>
      <c r="L302" s="104" t="s">
        <v>299</v>
      </c>
      <c r="M302" s="104" t="s">
        <v>361</v>
      </c>
      <c r="N302" s="104"/>
      <c r="O302" s="108" t="str">
        <f>A1397</f>
        <v>13799</v>
      </c>
      <c r="P302" s="111" t="s">
        <v>300</v>
      </c>
      <c r="Q302" s="153">
        <v>0.67013888888888884</v>
      </c>
      <c r="R302" s="153">
        <v>0.71180555555555558</v>
      </c>
      <c r="S302" s="153">
        <v>4.1666666666666657E-2</v>
      </c>
      <c r="T302" s="153">
        <v>0.67013888888888884</v>
      </c>
      <c r="U302" s="153">
        <v>0.71180555555555558</v>
      </c>
      <c r="V302" s="153">
        <f>IF(ISBLANK(T302),"",Tabella2[[#This Row],[ACT STOP]]-Tabella2[[#This Row],[ACT START]])</f>
        <v>4.1666666666666741E-2</v>
      </c>
      <c r="W302" s="104" t="s">
        <v>122</v>
      </c>
      <c r="X302" s="104" t="s">
        <v>91</v>
      </c>
      <c r="Y302" s="110"/>
      <c r="Z302" s="106"/>
      <c r="AA302" s="104"/>
      <c r="AB302" s="107"/>
      <c r="AC302" s="72">
        <v>1</v>
      </c>
      <c r="AH302" s="70"/>
      <c r="AI302" s="70"/>
      <c r="AJ302">
        <v>0</v>
      </c>
      <c r="AL302" s="70"/>
      <c r="BM302" s="135">
        <v>0.67013888888888884</v>
      </c>
      <c r="BN302" s="136">
        <v>0.71180555555555558</v>
      </c>
      <c r="BO302" s="101"/>
      <c r="BR302" s="109" t="str">
        <f t="shared" si="4"/>
        <v>SH-25-0291</v>
      </c>
      <c r="BS302" s="109" t="s">
        <v>458</v>
      </c>
      <c r="BT302" t="s">
        <v>122</v>
      </c>
      <c r="BU302" t="s">
        <v>399</v>
      </c>
    </row>
    <row r="303" spans="1:73" hidden="1">
      <c r="A303" s="103" t="s">
        <v>950</v>
      </c>
      <c r="B303" s="102">
        <v>45687</v>
      </c>
      <c r="C303" s="104">
        <f>_xlfn.ISOWEEKNUM(Tabella2[[#This Row],[Date]])</f>
        <v>5</v>
      </c>
      <c r="D303" s="104" t="s">
        <v>195</v>
      </c>
      <c r="E303" s="104" t="s">
        <v>398</v>
      </c>
      <c r="F303" s="104"/>
      <c r="G303" s="104" t="s">
        <v>257</v>
      </c>
      <c r="H303" s="105">
        <v>5</v>
      </c>
      <c r="I303" s="104" t="s">
        <v>258</v>
      </c>
      <c r="J303" s="104"/>
      <c r="K303" s="104" t="s">
        <v>78</v>
      </c>
      <c r="L303" s="104" t="s">
        <v>299</v>
      </c>
      <c r="M303" s="104" t="s">
        <v>386</v>
      </c>
      <c r="N303" s="104"/>
      <c r="O303" s="108" t="str">
        <f>A1399</f>
        <v>13801</v>
      </c>
      <c r="P303" s="111" t="s">
        <v>300</v>
      </c>
      <c r="Q303" s="153">
        <v>0.2951388888888889</v>
      </c>
      <c r="R303" s="153">
        <v>0.33680555555555558</v>
      </c>
      <c r="S303" s="153">
        <v>4.1666666666666657E-2</v>
      </c>
      <c r="T303" s="153">
        <v>0.2951388888888889</v>
      </c>
      <c r="U303" s="153">
        <v>0.33680555555555558</v>
      </c>
      <c r="V303" s="153">
        <f>IF(ISBLANK(T303),"",Tabella2[[#This Row],[ACT STOP]]-Tabella2[[#This Row],[ACT START]])</f>
        <v>4.1666666666666685E-2</v>
      </c>
      <c r="W303" s="104" t="s">
        <v>122</v>
      </c>
      <c r="X303" s="104" t="s">
        <v>91</v>
      </c>
      <c r="Y303" s="110"/>
      <c r="Z303" s="106"/>
      <c r="AA303" s="104"/>
      <c r="AB303" s="107"/>
      <c r="AC303" s="72">
        <v>1</v>
      </c>
      <c r="AH303" s="70"/>
      <c r="AI303" s="70"/>
      <c r="AJ303">
        <v>0</v>
      </c>
      <c r="AL303" s="70"/>
      <c r="BM303" s="135">
        <v>0.2951388888888889</v>
      </c>
      <c r="BN303" s="136">
        <v>0.33680555555555558</v>
      </c>
      <c r="BO303" s="101"/>
      <c r="BR303" s="109" t="str">
        <f t="shared" si="4"/>
        <v>SH-25-0292</v>
      </c>
      <c r="BS303" s="109" t="s">
        <v>416</v>
      </c>
      <c r="BT303" t="s">
        <v>122</v>
      </c>
      <c r="BU303" t="s">
        <v>399</v>
      </c>
    </row>
    <row r="304" spans="1:73" hidden="1">
      <c r="A304" s="103" t="s">
        <v>951</v>
      </c>
      <c r="B304" s="102">
        <v>45687</v>
      </c>
      <c r="C304" s="104">
        <f>_xlfn.ISOWEEKNUM(Tabella2[[#This Row],[Date]])</f>
        <v>5</v>
      </c>
      <c r="D304" s="104" t="s">
        <v>195</v>
      </c>
      <c r="E304" s="104" t="s">
        <v>298</v>
      </c>
      <c r="F304" s="104"/>
      <c r="G304" s="104" t="s">
        <v>257</v>
      </c>
      <c r="H304" s="105">
        <v>13</v>
      </c>
      <c r="I304" s="104"/>
      <c r="J304" s="104" t="s">
        <v>258</v>
      </c>
      <c r="K304" s="104" t="s">
        <v>80</v>
      </c>
      <c r="L304" s="104" t="s">
        <v>299</v>
      </c>
      <c r="M304" s="104" t="s">
        <v>361</v>
      </c>
      <c r="N304" s="104"/>
      <c r="O304" s="108" t="str">
        <f>A1403</f>
        <v>13805</v>
      </c>
      <c r="P304" s="111" t="s">
        <v>300</v>
      </c>
      <c r="Q304" s="153">
        <v>0.3576388888888889</v>
      </c>
      <c r="R304" s="153">
        <v>0.39930555555555558</v>
      </c>
      <c r="S304" s="153">
        <v>4.1666666666666657E-2</v>
      </c>
      <c r="T304" s="153">
        <v>0.3576388888888889</v>
      </c>
      <c r="U304" s="153">
        <v>0.39930555555555558</v>
      </c>
      <c r="V304" s="153">
        <f>IF(ISBLANK(T304),"",Tabella2[[#This Row],[ACT STOP]]-Tabella2[[#This Row],[ACT START]])</f>
        <v>4.1666666666666685E-2</v>
      </c>
      <c r="W304" s="104" t="s">
        <v>122</v>
      </c>
      <c r="X304" s="104" t="s">
        <v>91</v>
      </c>
      <c r="Y304" s="110"/>
      <c r="Z304" s="106"/>
      <c r="AA304" s="104"/>
      <c r="AB304" s="107"/>
      <c r="AC304" s="72">
        <v>1</v>
      </c>
      <c r="AH304" s="70"/>
      <c r="AI304" s="70"/>
      <c r="AJ304">
        <v>0</v>
      </c>
      <c r="AL304" s="70"/>
      <c r="BM304" s="135">
        <v>0.3576388888888889</v>
      </c>
      <c r="BN304" s="136">
        <v>0.39930555555555558</v>
      </c>
      <c r="BO304" s="101"/>
      <c r="BR304" s="109" t="str">
        <f t="shared" si="4"/>
        <v>SH-25-0293</v>
      </c>
      <c r="BS304" s="109" t="s">
        <v>427</v>
      </c>
      <c r="BT304" t="s">
        <v>122</v>
      </c>
      <c r="BU304" t="s">
        <v>302</v>
      </c>
    </row>
    <row r="305" spans="1:73" hidden="1">
      <c r="A305" s="103" t="s">
        <v>952</v>
      </c>
      <c r="B305" s="102">
        <v>45687</v>
      </c>
      <c r="C305" s="104">
        <f>_xlfn.ISOWEEKNUM(Tabella2[[#This Row],[Date]])</f>
        <v>5</v>
      </c>
      <c r="D305" s="104" t="s">
        <v>195</v>
      </c>
      <c r="E305" s="104" t="s">
        <v>298</v>
      </c>
      <c r="F305" s="104"/>
      <c r="G305" s="104" t="s">
        <v>257</v>
      </c>
      <c r="H305" s="105">
        <v>14</v>
      </c>
      <c r="I305" s="104"/>
      <c r="J305" s="104" t="s">
        <v>258</v>
      </c>
      <c r="K305" s="104" t="s">
        <v>78</v>
      </c>
      <c r="L305" s="104" t="s">
        <v>299</v>
      </c>
      <c r="M305" s="104" t="s">
        <v>276</v>
      </c>
      <c r="N305" s="104"/>
      <c r="O305" s="108" t="str">
        <f>A1410</f>
        <v>13812</v>
      </c>
      <c r="P305" s="111" t="s">
        <v>300</v>
      </c>
      <c r="Q305" s="153">
        <v>0.4826388888888889</v>
      </c>
      <c r="R305" s="153">
        <v>0.52430555555555558</v>
      </c>
      <c r="S305" s="153">
        <v>4.1666666666666657E-2</v>
      </c>
      <c r="T305" s="153">
        <v>0.4826388888888889</v>
      </c>
      <c r="U305" s="153">
        <v>0.52430555555555558</v>
      </c>
      <c r="V305" s="153">
        <f>IF(ISBLANK(T305),"",Tabella2[[#This Row],[ACT STOP]]-Tabella2[[#This Row],[ACT START]])</f>
        <v>4.1666666666666685E-2</v>
      </c>
      <c r="W305" s="104" t="s">
        <v>122</v>
      </c>
      <c r="X305" s="104" t="s">
        <v>91</v>
      </c>
      <c r="Y305" s="110"/>
      <c r="Z305" s="106"/>
      <c r="AA305" s="104"/>
      <c r="AB305" s="107"/>
      <c r="AC305" s="72">
        <v>1</v>
      </c>
      <c r="AH305" s="70"/>
      <c r="AI305" s="70"/>
      <c r="AJ305">
        <v>0</v>
      </c>
      <c r="AL305" s="70"/>
      <c r="BM305" s="135">
        <v>0.4826388888888889</v>
      </c>
      <c r="BN305" s="136">
        <v>0.52430555555555558</v>
      </c>
      <c r="BO305" s="101"/>
      <c r="BR305" s="109" t="str">
        <f t="shared" si="4"/>
        <v>SH-25-0294</v>
      </c>
      <c r="BS305" s="109" t="s">
        <v>372</v>
      </c>
      <c r="BT305" t="s">
        <v>122</v>
      </c>
      <c r="BU305" t="s">
        <v>302</v>
      </c>
    </row>
    <row r="306" spans="1:73" hidden="1">
      <c r="A306" s="103" t="s">
        <v>953</v>
      </c>
      <c r="B306" s="102">
        <v>45687</v>
      </c>
      <c r="C306" s="104">
        <f>_xlfn.ISOWEEKNUM(Tabella2[[#This Row],[Date]])</f>
        <v>5</v>
      </c>
      <c r="D306" s="104" t="s">
        <v>195</v>
      </c>
      <c r="E306" s="104" t="s">
        <v>298</v>
      </c>
      <c r="F306" s="104"/>
      <c r="G306" s="104" t="s">
        <v>257</v>
      </c>
      <c r="H306" s="105">
        <v>2</v>
      </c>
      <c r="I306" s="104"/>
      <c r="J306" s="104" t="s">
        <v>258</v>
      </c>
      <c r="K306" s="104" t="s">
        <v>80</v>
      </c>
      <c r="L306" s="104" t="s">
        <v>299</v>
      </c>
      <c r="M306" s="104" t="s">
        <v>276</v>
      </c>
      <c r="N306" s="104"/>
      <c r="O306" s="108" t="str">
        <f>A1411</f>
        <v>13813</v>
      </c>
      <c r="P306" s="111" t="s">
        <v>300</v>
      </c>
      <c r="Q306" s="153">
        <v>0.4826388888888889</v>
      </c>
      <c r="R306" s="153">
        <v>0.52430555555555558</v>
      </c>
      <c r="S306" s="153">
        <v>4.1666666666666657E-2</v>
      </c>
      <c r="T306" s="153">
        <v>0.4826388888888889</v>
      </c>
      <c r="U306" s="153">
        <v>0.52430555555555558</v>
      </c>
      <c r="V306" s="153">
        <f>IF(ISBLANK(T306),"",Tabella2[[#This Row],[ACT STOP]]-Tabella2[[#This Row],[ACT START]])</f>
        <v>4.1666666666666685E-2</v>
      </c>
      <c r="W306" s="104" t="s">
        <v>122</v>
      </c>
      <c r="X306" s="104" t="s">
        <v>91</v>
      </c>
      <c r="Y306" s="110"/>
      <c r="Z306" s="106"/>
      <c r="AA306" s="104"/>
      <c r="AB306" s="107"/>
      <c r="AC306" s="72">
        <v>1</v>
      </c>
      <c r="AH306" s="70"/>
      <c r="AI306" s="70"/>
      <c r="AJ306">
        <v>0</v>
      </c>
      <c r="AL306" s="70"/>
      <c r="BM306" s="135">
        <v>0.4826388888888889</v>
      </c>
      <c r="BN306" s="136">
        <v>0.52430555555555558</v>
      </c>
      <c r="BO306" s="101"/>
      <c r="BR306" s="109" t="str">
        <f t="shared" si="4"/>
        <v>SH-25-0295</v>
      </c>
      <c r="BS306" s="109" t="s">
        <v>368</v>
      </c>
      <c r="BT306" t="s">
        <v>122</v>
      </c>
      <c r="BU306" t="s">
        <v>302</v>
      </c>
    </row>
    <row r="307" spans="1:73" hidden="1">
      <c r="A307" s="103" t="s">
        <v>954</v>
      </c>
      <c r="B307" s="102">
        <v>45687</v>
      </c>
      <c r="C307" s="104">
        <f>_xlfn.ISOWEEKNUM(Tabella2[[#This Row],[Date]])</f>
        <v>5</v>
      </c>
      <c r="D307" s="104" t="s">
        <v>195</v>
      </c>
      <c r="E307" s="104" t="s">
        <v>298</v>
      </c>
      <c r="F307" s="104"/>
      <c r="G307" s="104" t="s">
        <v>284</v>
      </c>
      <c r="H307" s="105">
        <v>22</v>
      </c>
      <c r="I307" s="104"/>
      <c r="J307" s="104" t="s">
        <v>258</v>
      </c>
      <c r="K307" s="104" t="s">
        <v>78</v>
      </c>
      <c r="L307" s="104" t="s">
        <v>299</v>
      </c>
      <c r="M307" s="104" t="s">
        <v>276</v>
      </c>
      <c r="N307" s="104"/>
      <c r="O307" s="108" t="str">
        <f>A1413</f>
        <v>13815</v>
      </c>
      <c r="P307" s="111" t="s">
        <v>300</v>
      </c>
      <c r="Q307" s="153">
        <v>0.54513888888888884</v>
      </c>
      <c r="R307" s="153">
        <v>0.58680555555555558</v>
      </c>
      <c r="S307" s="153">
        <v>4.1666666666666657E-2</v>
      </c>
      <c r="T307" s="153">
        <v>0.54513888888888884</v>
      </c>
      <c r="U307" s="153">
        <v>0.58680555555555558</v>
      </c>
      <c r="V307" s="153">
        <f>IF(ISBLANK(T307),"",Tabella2[[#This Row],[ACT STOP]]-Tabella2[[#This Row],[ACT START]])</f>
        <v>4.1666666666666741E-2</v>
      </c>
      <c r="W307" s="104" t="s">
        <v>122</v>
      </c>
      <c r="X307" s="104" t="s">
        <v>91</v>
      </c>
      <c r="Y307" s="110"/>
      <c r="Z307" s="106"/>
      <c r="AA307" s="104"/>
      <c r="AB307" s="107"/>
      <c r="AC307" s="72">
        <v>1</v>
      </c>
      <c r="AH307" s="70"/>
      <c r="AI307" s="70"/>
      <c r="AJ307">
        <v>0</v>
      </c>
      <c r="AL307" s="70"/>
      <c r="BM307" s="135">
        <v>0.54513888888888884</v>
      </c>
      <c r="BN307" s="136">
        <v>0.58680555555555558</v>
      </c>
      <c r="BO307" s="101"/>
      <c r="BR307" s="109" t="str">
        <f t="shared" si="4"/>
        <v>SH-25-0296</v>
      </c>
      <c r="BS307" s="109" t="s">
        <v>295</v>
      </c>
      <c r="BT307" t="s">
        <v>122</v>
      </c>
      <c r="BU307" t="s">
        <v>302</v>
      </c>
    </row>
    <row r="308" spans="1:73" hidden="1">
      <c r="A308" s="103" t="s">
        <v>955</v>
      </c>
      <c r="B308" s="102">
        <v>45687</v>
      </c>
      <c r="C308" s="104">
        <f>_xlfn.ISOWEEKNUM(Tabella2[[#This Row],[Date]])</f>
        <v>5</v>
      </c>
      <c r="D308" s="104" t="s">
        <v>195</v>
      </c>
      <c r="E308" s="104" t="s">
        <v>298</v>
      </c>
      <c r="F308" s="104"/>
      <c r="G308" s="104" t="s">
        <v>257</v>
      </c>
      <c r="H308" s="105">
        <v>31</v>
      </c>
      <c r="I308" s="104"/>
      <c r="J308" s="104" t="s">
        <v>258</v>
      </c>
      <c r="K308" s="104" t="s">
        <v>80</v>
      </c>
      <c r="L308" s="104" t="s">
        <v>299</v>
      </c>
      <c r="M308" s="104" t="s">
        <v>276</v>
      </c>
      <c r="N308" s="104"/>
      <c r="O308" s="108" t="str">
        <f>A1414</f>
        <v>13816</v>
      </c>
      <c r="P308" s="111" t="s">
        <v>300</v>
      </c>
      <c r="Q308" s="153">
        <v>0.54513888888888884</v>
      </c>
      <c r="R308" s="153">
        <v>0.58680555555555558</v>
      </c>
      <c r="S308" s="153">
        <v>4.1666666666666657E-2</v>
      </c>
      <c r="T308" s="153">
        <v>0.54513888888888884</v>
      </c>
      <c r="U308" s="153">
        <v>0.58680555555555558</v>
      </c>
      <c r="V308" s="153">
        <f>IF(ISBLANK(T308),"",Tabella2[[#This Row],[ACT STOP]]-Tabella2[[#This Row],[ACT START]])</f>
        <v>4.1666666666666741E-2</v>
      </c>
      <c r="W308" s="104" t="s">
        <v>122</v>
      </c>
      <c r="X308" s="104" t="s">
        <v>91</v>
      </c>
      <c r="Y308" s="110"/>
      <c r="Z308" s="106"/>
      <c r="AA308" s="104"/>
      <c r="AB308" s="107"/>
      <c r="AC308" s="72">
        <v>1</v>
      </c>
      <c r="AH308" s="70"/>
      <c r="AI308" s="70"/>
      <c r="AJ308">
        <v>0</v>
      </c>
      <c r="AL308" s="70"/>
      <c r="BM308" s="135">
        <v>0.54513888888888884</v>
      </c>
      <c r="BN308" s="136">
        <v>0.58680555555555558</v>
      </c>
      <c r="BO308" s="101"/>
      <c r="BR308" s="109" t="str">
        <f t="shared" si="4"/>
        <v>SH-25-0297</v>
      </c>
      <c r="BS308" s="109" t="s">
        <v>345</v>
      </c>
      <c r="BT308" t="s">
        <v>122</v>
      </c>
      <c r="BU308" t="s">
        <v>302</v>
      </c>
    </row>
    <row r="309" spans="1:73" hidden="1">
      <c r="A309" s="103" t="s">
        <v>956</v>
      </c>
      <c r="B309" s="102">
        <v>45687</v>
      </c>
      <c r="C309" s="104">
        <f>_xlfn.ISOWEEKNUM(Tabella2[[#This Row],[Date]])</f>
        <v>5</v>
      </c>
      <c r="D309" s="104" t="s">
        <v>195</v>
      </c>
      <c r="E309" s="104" t="s">
        <v>298</v>
      </c>
      <c r="F309" s="104"/>
      <c r="G309" s="104" t="s">
        <v>257</v>
      </c>
      <c r="H309" s="105">
        <v>5</v>
      </c>
      <c r="I309" s="104"/>
      <c r="J309" s="104" t="s">
        <v>258</v>
      </c>
      <c r="K309" s="104" t="s">
        <v>78</v>
      </c>
      <c r="L309" s="104" t="s">
        <v>299</v>
      </c>
      <c r="M309" s="104" t="s">
        <v>430</v>
      </c>
      <c r="N309" s="104"/>
      <c r="O309" s="108" t="str">
        <f>A63</f>
        <v>12465</v>
      </c>
      <c r="P309" s="111" t="s">
        <v>300</v>
      </c>
      <c r="Q309" s="153">
        <v>0.60763888888888884</v>
      </c>
      <c r="R309" s="153">
        <v>0.64930555555555558</v>
      </c>
      <c r="S309" s="153">
        <v>4.1666666666666657E-2</v>
      </c>
      <c r="T309" s="153">
        <v>0.60763888888888884</v>
      </c>
      <c r="U309" s="153">
        <v>0.64930555555555558</v>
      </c>
      <c r="V309" s="153">
        <f>IF(ISBLANK(T309),"",Tabella2[[#This Row],[ACT STOP]]-Tabella2[[#This Row],[ACT START]])</f>
        <v>4.1666666666666741E-2</v>
      </c>
      <c r="W309" s="104" t="s">
        <v>122</v>
      </c>
      <c r="X309" s="104" t="s">
        <v>91</v>
      </c>
      <c r="Y309" s="110"/>
      <c r="Z309" s="106"/>
      <c r="AA309" s="104"/>
      <c r="AB309" s="107"/>
      <c r="AC309" s="72">
        <v>1</v>
      </c>
      <c r="AH309" s="70"/>
      <c r="AI309" s="70"/>
      <c r="AJ309">
        <v>0</v>
      </c>
      <c r="AL309" s="70"/>
      <c r="BM309" s="135">
        <v>0.60763888888888884</v>
      </c>
      <c r="BN309" s="136">
        <v>0.64930555555555558</v>
      </c>
      <c r="BO309" s="101"/>
      <c r="BR309" s="109" t="str">
        <f t="shared" si="4"/>
        <v>SH-25-0298</v>
      </c>
      <c r="BS309" s="109" t="s">
        <v>416</v>
      </c>
      <c r="BT309" t="s">
        <v>122</v>
      </c>
      <c r="BU309" t="s">
        <v>302</v>
      </c>
    </row>
    <row r="310" spans="1:73" hidden="1">
      <c r="A310" s="103" t="s">
        <v>957</v>
      </c>
      <c r="B310" s="102">
        <v>45688</v>
      </c>
      <c r="C310" s="104">
        <f>_xlfn.ISOWEEKNUM(Tabella2[[#This Row],[Date]])</f>
        <v>5</v>
      </c>
      <c r="D310" s="104" t="s">
        <v>195</v>
      </c>
      <c r="E310" s="104" t="s">
        <v>298</v>
      </c>
      <c r="F310" s="104"/>
      <c r="G310" s="104" t="s">
        <v>257</v>
      </c>
      <c r="H310" s="105">
        <v>32</v>
      </c>
      <c r="I310" s="104"/>
      <c r="J310" s="104" t="s">
        <v>258</v>
      </c>
      <c r="K310" s="104" t="s">
        <v>78</v>
      </c>
      <c r="L310" s="104" t="s">
        <v>299</v>
      </c>
      <c r="M310" s="104" t="s">
        <v>260</v>
      </c>
      <c r="N310" s="104"/>
      <c r="O310" s="108" t="str">
        <f>A1424</f>
        <v>13826</v>
      </c>
      <c r="P310" s="111" t="s">
        <v>300</v>
      </c>
      <c r="Q310" s="153">
        <v>0.2951388888888889</v>
      </c>
      <c r="R310" s="153">
        <v>0.33680555555555558</v>
      </c>
      <c r="S310" s="153">
        <v>4.1666666666666657E-2</v>
      </c>
      <c r="T310" s="153">
        <v>0.2951388888888889</v>
      </c>
      <c r="U310" s="153">
        <v>0.33680555555555558</v>
      </c>
      <c r="V310" s="153">
        <f>IF(ISBLANK(T310),"",Tabella2[[#This Row],[ACT STOP]]-Tabella2[[#This Row],[ACT START]])</f>
        <v>4.1666666666666685E-2</v>
      </c>
      <c r="W310" s="104" t="s">
        <v>122</v>
      </c>
      <c r="X310" s="104" t="s">
        <v>91</v>
      </c>
      <c r="Y310" s="110"/>
      <c r="Z310" s="106"/>
      <c r="AA310" s="104"/>
      <c r="AB310" s="107"/>
      <c r="AC310" s="72">
        <v>1</v>
      </c>
      <c r="AH310" s="70"/>
      <c r="AI310" s="70"/>
      <c r="AJ310">
        <v>0</v>
      </c>
      <c r="AL310" s="70"/>
      <c r="BM310" s="135">
        <v>0.2951388888888889</v>
      </c>
      <c r="BN310" s="136">
        <v>0.33680555555555558</v>
      </c>
      <c r="BO310" s="101"/>
      <c r="BR310" s="109" t="str">
        <f t="shared" si="4"/>
        <v>SH-25-0299</v>
      </c>
      <c r="BS310" s="109" t="s">
        <v>356</v>
      </c>
      <c r="BT310" t="s">
        <v>122</v>
      </c>
      <c r="BU310" t="s">
        <v>302</v>
      </c>
    </row>
    <row r="311" spans="1:73" hidden="1">
      <c r="A311" s="103" t="s">
        <v>958</v>
      </c>
      <c r="B311" s="102">
        <v>45688</v>
      </c>
      <c r="C311" s="104">
        <f>_xlfn.ISOWEEKNUM(Tabella2[[#This Row],[Date]])</f>
        <v>5</v>
      </c>
      <c r="D311" s="104" t="s">
        <v>195</v>
      </c>
      <c r="E311" s="104" t="s">
        <v>398</v>
      </c>
      <c r="F311" s="104"/>
      <c r="G311" s="104" t="s">
        <v>257</v>
      </c>
      <c r="H311" s="105">
        <v>13</v>
      </c>
      <c r="I311" s="104"/>
      <c r="J311" s="104" t="s">
        <v>258</v>
      </c>
      <c r="K311" s="104" t="s">
        <v>80</v>
      </c>
      <c r="L311" s="104" t="s">
        <v>299</v>
      </c>
      <c r="M311" s="104" t="s">
        <v>361</v>
      </c>
      <c r="N311" s="104"/>
      <c r="O311" s="108" t="str">
        <f>A1430</f>
        <v>13832</v>
      </c>
      <c r="P311" s="111" t="s">
        <v>300</v>
      </c>
      <c r="Q311" s="153">
        <v>0.3576388888888889</v>
      </c>
      <c r="R311" s="153">
        <v>0.39930555555555558</v>
      </c>
      <c r="S311" s="153">
        <v>4.1666666666666657E-2</v>
      </c>
      <c r="T311" s="153">
        <v>0.3576388888888889</v>
      </c>
      <c r="U311" s="153">
        <v>0.39930555555555558</v>
      </c>
      <c r="V311" s="153">
        <f>IF(ISBLANK(T311),"",Tabella2[[#This Row],[ACT STOP]]-Tabella2[[#This Row],[ACT START]])</f>
        <v>4.1666666666666685E-2</v>
      </c>
      <c r="W311" s="104" t="s">
        <v>122</v>
      </c>
      <c r="X311" s="104" t="s">
        <v>91</v>
      </c>
      <c r="Y311" s="110"/>
      <c r="Z311" s="106"/>
      <c r="AA311" s="104"/>
      <c r="AB311" s="107"/>
      <c r="AC311" s="72">
        <v>1</v>
      </c>
      <c r="AH311" s="70"/>
      <c r="AI311" s="70"/>
      <c r="AJ311">
        <v>0</v>
      </c>
      <c r="AL311" s="70"/>
      <c r="BM311" s="135">
        <v>0.3576388888888889</v>
      </c>
      <c r="BN311" s="136">
        <v>0.39930555555555558</v>
      </c>
      <c r="BO311" s="101"/>
      <c r="BR311" s="109" t="str">
        <f t="shared" si="4"/>
        <v>SH-25-0300</v>
      </c>
      <c r="BS311" s="109" t="s">
        <v>427</v>
      </c>
      <c r="BT311" t="s">
        <v>122</v>
      </c>
      <c r="BU311" t="s">
        <v>399</v>
      </c>
    </row>
    <row r="312" spans="1:73" hidden="1">
      <c r="A312" s="103" t="s">
        <v>959</v>
      </c>
      <c r="B312" s="102">
        <v>45688</v>
      </c>
      <c r="C312" s="104">
        <f>_xlfn.ISOWEEKNUM(Tabella2[[#This Row],[Date]])</f>
        <v>5</v>
      </c>
      <c r="D312" s="104" t="s">
        <v>195</v>
      </c>
      <c r="E312" s="104" t="s">
        <v>398</v>
      </c>
      <c r="F312" s="104"/>
      <c r="G312" s="104" t="s">
        <v>257</v>
      </c>
      <c r="H312" s="105">
        <v>1</v>
      </c>
      <c r="I312" s="104"/>
      <c r="J312" s="104" t="s">
        <v>258</v>
      </c>
      <c r="K312" s="104" t="s">
        <v>78</v>
      </c>
      <c r="L312" s="104" t="s">
        <v>299</v>
      </c>
      <c r="M312" s="104" t="s">
        <v>361</v>
      </c>
      <c r="N312" s="104"/>
      <c r="O312" s="108" t="str">
        <f>A1433</f>
        <v>13835</v>
      </c>
      <c r="P312" s="111" t="s">
        <v>300</v>
      </c>
      <c r="Q312" s="153">
        <v>0.4201388888888889</v>
      </c>
      <c r="R312" s="153">
        <v>0.46180555555555558</v>
      </c>
      <c r="S312" s="153">
        <v>4.1666666666666657E-2</v>
      </c>
      <c r="T312" s="153">
        <v>0.4201388888888889</v>
      </c>
      <c r="U312" s="153">
        <v>0.46180555555555558</v>
      </c>
      <c r="V312" s="153">
        <f>IF(ISBLANK(T312),"",Tabella2[[#This Row],[ACT STOP]]-Tabella2[[#This Row],[ACT START]])</f>
        <v>4.1666666666666685E-2</v>
      </c>
      <c r="W312" s="104" t="s">
        <v>122</v>
      </c>
      <c r="X312" s="104" t="s">
        <v>91</v>
      </c>
      <c r="Y312" s="110"/>
      <c r="Z312" s="106"/>
      <c r="AA312" s="104"/>
      <c r="AB312" s="107"/>
      <c r="AC312" s="72">
        <v>1</v>
      </c>
      <c r="AH312" s="70"/>
      <c r="AI312" s="70"/>
      <c r="AJ312">
        <v>0</v>
      </c>
      <c r="AL312" s="70"/>
      <c r="BM312" s="135">
        <v>0.4201388888888889</v>
      </c>
      <c r="BN312" s="136">
        <v>0.46180555555555558</v>
      </c>
      <c r="BO312" s="101"/>
      <c r="BR312" s="109" t="str">
        <f t="shared" si="4"/>
        <v>SH-25-0301</v>
      </c>
      <c r="BS312" s="109" t="s">
        <v>332</v>
      </c>
      <c r="BT312" t="s">
        <v>122</v>
      </c>
      <c r="BU312" t="s">
        <v>399</v>
      </c>
    </row>
    <row r="313" spans="1:73" hidden="1">
      <c r="A313" s="103" t="s">
        <v>960</v>
      </c>
      <c r="B313" s="102">
        <v>45688</v>
      </c>
      <c r="C313" s="104">
        <f>_xlfn.ISOWEEKNUM(Tabella2[[#This Row],[Date]])</f>
        <v>5</v>
      </c>
      <c r="D313" s="104" t="s">
        <v>195</v>
      </c>
      <c r="E313" s="104" t="s">
        <v>398</v>
      </c>
      <c r="F313" s="104"/>
      <c r="G313" s="104" t="s">
        <v>257</v>
      </c>
      <c r="H313" s="105">
        <v>5</v>
      </c>
      <c r="I313" s="104"/>
      <c r="J313" s="104" t="s">
        <v>258</v>
      </c>
      <c r="K313" s="104" t="s">
        <v>80</v>
      </c>
      <c r="L313" s="104" t="s">
        <v>299</v>
      </c>
      <c r="M313" s="104" t="s">
        <v>276</v>
      </c>
      <c r="N313" s="104"/>
      <c r="O313" s="108" t="str">
        <f>A1434</f>
        <v>13836</v>
      </c>
      <c r="P313" s="111" t="s">
        <v>300</v>
      </c>
      <c r="Q313" s="153">
        <v>0.4201388888888889</v>
      </c>
      <c r="R313" s="153">
        <v>0.46180555555555558</v>
      </c>
      <c r="S313" s="153">
        <v>4.1666666666666657E-2</v>
      </c>
      <c r="T313" s="153">
        <v>0.4201388888888889</v>
      </c>
      <c r="U313" s="153">
        <v>0.46180555555555558</v>
      </c>
      <c r="V313" s="153">
        <f>IF(ISBLANK(T313),"",Tabella2[[#This Row],[ACT STOP]]-Tabella2[[#This Row],[ACT START]])</f>
        <v>4.1666666666666685E-2</v>
      </c>
      <c r="W313" s="104" t="s">
        <v>122</v>
      </c>
      <c r="X313" s="104" t="s">
        <v>91</v>
      </c>
      <c r="Y313" s="110"/>
      <c r="Z313" s="106"/>
      <c r="AA313" s="104"/>
      <c r="AB313" s="107"/>
      <c r="AC313" s="72">
        <v>1</v>
      </c>
      <c r="AH313" s="70"/>
      <c r="AI313" s="70"/>
      <c r="AJ313">
        <v>0</v>
      </c>
      <c r="AL313" s="70"/>
      <c r="BM313" s="135">
        <v>0.4201388888888889</v>
      </c>
      <c r="BN313" s="136">
        <v>0.46180555555555558</v>
      </c>
      <c r="BO313" s="101"/>
      <c r="BR313" s="109" t="str">
        <f t="shared" si="4"/>
        <v>SH-25-0302</v>
      </c>
      <c r="BS313" s="109" t="s">
        <v>416</v>
      </c>
      <c r="BT313" t="s">
        <v>122</v>
      </c>
      <c r="BU313" t="s">
        <v>399</v>
      </c>
    </row>
    <row r="314" spans="1:73" hidden="1">
      <c r="A314" s="103" t="s">
        <v>961</v>
      </c>
      <c r="B314" s="102">
        <v>45688</v>
      </c>
      <c r="C314" s="104">
        <f>_xlfn.ISOWEEKNUM(Tabella2[[#This Row],[Date]])</f>
        <v>5</v>
      </c>
      <c r="D314" s="104" t="s">
        <v>195</v>
      </c>
      <c r="E314" s="104" t="s">
        <v>298</v>
      </c>
      <c r="F314" s="104"/>
      <c r="G314" s="104" t="s">
        <v>257</v>
      </c>
      <c r="H314" s="105">
        <v>32</v>
      </c>
      <c r="I314" s="104"/>
      <c r="J314" s="104" t="s">
        <v>258</v>
      </c>
      <c r="K314" s="104" t="s">
        <v>80</v>
      </c>
      <c r="L314" s="104" t="s">
        <v>299</v>
      </c>
      <c r="M314" s="104" t="s">
        <v>260</v>
      </c>
      <c r="N314" s="104"/>
      <c r="O314" s="108" t="str">
        <f>A1438</f>
        <v>13840</v>
      </c>
      <c r="P314" s="111" t="s">
        <v>300</v>
      </c>
      <c r="Q314" s="153">
        <v>0.4826388888888889</v>
      </c>
      <c r="R314" s="153">
        <v>0.52430555555555558</v>
      </c>
      <c r="S314" s="153">
        <v>4.1666666666666657E-2</v>
      </c>
      <c r="T314" s="153">
        <v>0.4826388888888889</v>
      </c>
      <c r="U314" s="153">
        <v>0.52430555555555558</v>
      </c>
      <c r="V314" s="153">
        <f>IF(ISBLANK(T314),"",Tabella2[[#This Row],[ACT STOP]]-Tabella2[[#This Row],[ACT START]])</f>
        <v>4.1666666666666685E-2</v>
      </c>
      <c r="W314" s="104" t="s">
        <v>122</v>
      </c>
      <c r="X314" s="104" t="s">
        <v>91</v>
      </c>
      <c r="Y314" s="110"/>
      <c r="Z314" s="106"/>
      <c r="AA314" s="104"/>
      <c r="AB314" s="107"/>
      <c r="AC314" s="72">
        <v>1</v>
      </c>
      <c r="AH314" s="70"/>
      <c r="AI314" s="70"/>
      <c r="AJ314">
        <v>0</v>
      </c>
      <c r="AL314" s="70"/>
      <c r="BM314" s="135">
        <v>0.4826388888888889</v>
      </c>
      <c r="BN314" s="136">
        <v>0.52430555555555558</v>
      </c>
      <c r="BO314" s="101"/>
      <c r="BR314" s="109" t="str">
        <f t="shared" si="4"/>
        <v>SH-25-0303</v>
      </c>
      <c r="BS314" s="109" t="s">
        <v>356</v>
      </c>
      <c r="BT314" t="s">
        <v>122</v>
      </c>
      <c r="BU314" t="s">
        <v>302</v>
      </c>
    </row>
    <row r="315" spans="1:73" hidden="1">
      <c r="A315" s="103" t="s">
        <v>962</v>
      </c>
      <c r="B315" s="102">
        <v>45688</v>
      </c>
      <c r="C315" s="104">
        <f>_xlfn.ISOWEEKNUM(Tabella2[[#This Row],[Date]])</f>
        <v>5</v>
      </c>
      <c r="D315" s="104" t="s">
        <v>195</v>
      </c>
      <c r="E315" s="104" t="s">
        <v>398</v>
      </c>
      <c r="F315" s="104"/>
      <c r="G315" s="104" t="s">
        <v>284</v>
      </c>
      <c r="H315" s="105">
        <v>22</v>
      </c>
      <c r="I315" s="104"/>
      <c r="J315" s="104" t="s">
        <v>258</v>
      </c>
      <c r="K315" s="104" t="s">
        <v>80</v>
      </c>
      <c r="L315" s="104" t="s">
        <v>299</v>
      </c>
      <c r="M315" s="104" t="s">
        <v>361</v>
      </c>
      <c r="N315" s="104"/>
      <c r="O315" s="108" t="str">
        <f>A1443</f>
        <v>13845</v>
      </c>
      <c r="P315" s="111" t="s">
        <v>300</v>
      </c>
      <c r="Q315" s="153">
        <v>0.54513888888888884</v>
      </c>
      <c r="R315" s="153">
        <v>0.58680555555555558</v>
      </c>
      <c r="S315" s="153">
        <v>4.1666666666666657E-2</v>
      </c>
      <c r="T315" s="153">
        <v>0.54513888888888884</v>
      </c>
      <c r="U315" s="153">
        <v>0.58680555555555558</v>
      </c>
      <c r="V315" s="153">
        <f>IF(ISBLANK(T315),"",Tabella2[[#This Row],[ACT STOP]]-Tabella2[[#This Row],[ACT START]])</f>
        <v>4.1666666666666741E-2</v>
      </c>
      <c r="W315" s="104" t="s">
        <v>122</v>
      </c>
      <c r="X315" s="104" t="s">
        <v>91</v>
      </c>
      <c r="Y315" s="110"/>
      <c r="Z315" s="106"/>
      <c r="AA315" s="104"/>
      <c r="AB315" s="107"/>
      <c r="AC315" s="72">
        <v>1</v>
      </c>
      <c r="AH315" s="70"/>
      <c r="AI315" s="70"/>
      <c r="AJ315">
        <v>0</v>
      </c>
      <c r="AL315" s="70"/>
      <c r="BM315" s="135">
        <v>0.54513888888888884</v>
      </c>
      <c r="BN315" s="136">
        <v>0.58680555555555558</v>
      </c>
      <c r="BO315" s="101"/>
      <c r="BR315" s="109" t="str">
        <f t="shared" si="4"/>
        <v>SH-25-0304</v>
      </c>
      <c r="BS315" s="109" t="s">
        <v>295</v>
      </c>
      <c r="BT315" t="s">
        <v>122</v>
      </c>
      <c r="BU315" t="s">
        <v>399</v>
      </c>
    </row>
    <row r="316" spans="1:73" hidden="1">
      <c r="A316" s="103" t="s">
        <v>963</v>
      </c>
      <c r="B316" s="102">
        <v>45692</v>
      </c>
      <c r="C316" s="104">
        <f>_xlfn.ISOWEEKNUM(Tabella2[[#This Row],[Date]])</f>
        <v>6</v>
      </c>
      <c r="D316" s="104" t="s">
        <v>195</v>
      </c>
      <c r="E316" s="104" t="s">
        <v>298</v>
      </c>
      <c r="F316" s="104"/>
      <c r="G316" s="104" t="s">
        <v>257</v>
      </c>
      <c r="H316" s="105">
        <v>14</v>
      </c>
      <c r="I316" s="104"/>
      <c r="J316" s="104" t="s">
        <v>258</v>
      </c>
      <c r="K316" s="104" t="s">
        <v>78</v>
      </c>
      <c r="L316" s="104" t="s">
        <v>299</v>
      </c>
      <c r="M316" s="104" t="s">
        <v>328</v>
      </c>
      <c r="N316" s="104"/>
      <c r="O316" s="108" t="str">
        <f>A64</f>
        <v>12466</v>
      </c>
      <c r="P316" s="111" t="s">
        <v>300</v>
      </c>
      <c r="Q316" s="153">
        <v>0.2951388888888889</v>
      </c>
      <c r="R316" s="153">
        <v>0.33680555555555558</v>
      </c>
      <c r="S316" s="153">
        <v>4.1666666666666657E-2</v>
      </c>
      <c r="T316" s="153"/>
      <c r="U316" s="153"/>
      <c r="V316" s="153" t="str">
        <f>IF(ISBLANK(T316),"",Tabella2[[#This Row],[ACT STOP]]-Tabella2[[#This Row],[ACT START]])</f>
        <v/>
      </c>
      <c r="W316" s="104" t="s">
        <v>133</v>
      </c>
      <c r="X316" s="104" t="s">
        <v>97</v>
      </c>
      <c r="Y316" s="110"/>
      <c r="Z316" s="106"/>
      <c r="AA316" s="104"/>
      <c r="AB316" s="107"/>
      <c r="AC316" s="72">
        <v>0</v>
      </c>
      <c r="AH316" s="70"/>
      <c r="AI316" s="70"/>
      <c r="AJ316">
        <v>0</v>
      </c>
      <c r="AL316" s="70"/>
      <c r="BL316" t="s">
        <v>450</v>
      </c>
      <c r="BM316" s="135">
        <v>0</v>
      </c>
      <c r="BN316" s="136">
        <v>0</v>
      </c>
      <c r="BO316" s="101"/>
      <c r="BR316" s="109" t="str">
        <f t="shared" si="4"/>
        <v>SH-25-0305</v>
      </c>
      <c r="BS316" s="109" t="s">
        <v>372</v>
      </c>
      <c r="BT316" t="s">
        <v>133</v>
      </c>
      <c r="BU316" t="s">
        <v>302</v>
      </c>
    </row>
    <row r="317" spans="1:73" hidden="1">
      <c r="A317" s="103" t="s">
        <v>964</v>
      </c>
      <c r="B317" s="102">
        <v>45692</v>
      </c>
      <c r="C317" s="104">
        <f>_xlfn.ISOWEEKNUM(Tabella2[[#This Row],[Date]])</f>
        <v>6</v>
      </c>
      <c r="D317" s="104" t="s">
        <v>195</v>
      </c>
      <c r="E317" s="104" t="s">
        <v>398</v>
      </c>
      <c r="F317" s="104"/>
      <c r="G317" s="104" t="s">
        <v>257</v>
      </c>
      <c r="H317" s="105">
        <v>31</v>
      </c>
      <c r="I317" s="104"/>
      <c r="J317" s="104" t="s">
        <v>258</v>
      </c>
      <c r="K317" s="104" t="s">
        <v>80</v>
      </c>
      <c r="L317" s="104" t="s">
        <v>299</v>
      </c>
      <c r="M317" s="104" t="s">
        <v>361</v>
      </c>
      <c r="N317" s="104"/>
      <c r="O317" s="108" t="str">
        <f>A1448</f>
        <v>13850</v>
      </c>
      <c r="P317" s="111" t="s">
        <v>300</v>
      </c>
      <c r="Q317" s="153" t="s">
        <v>330</v>
      </c>
      <c r="R317" s="153" t="s">
        <v>331</v>
      </c>
      <c r="S317" s="153">
        <v>4.1666666666666657E-2</v>
      </c>
      <c r="T317" s="153" t="s">
        <v>330</v>
      </c>
      <c r="U317" s="153" t="s">
        <v>331</v>
      </c>
      <c r="V317" s="153">
        <f>IF(ISBLANK(T317),"",Tabella2[[#This Row],[ACT STOP]]-Tabella2[[#This Row],[ACT START]])</f>
        <v>4.1666666666666685E-2</v>
      </c>
      <c r="W317" s="104" t="s">
        <v>122</v>
      </c>
      <c r="X317" s="104" t="s">
        <v>91</v>
      </c>
      <c r="Y317" s="110"/>
      <c r="Z317" s="106"/>
      <c r="AA317" s="104"/>
      <c r="AB317" s="107"/>
      <c r="AC317" s="72">
        <v>1</v>
      </c>
      <c r="AH317" s="70"/>
      <c r="AI317" s="70"/>
      <c r="AJ317">
        <v>0</v>
      </c>
      <c r="AL317" s="70"/>
      <c r="BM317" s="135" t="s">
        <v>330</v>
      </c>
      <c r="BN317" s="136" t="s">
        <v>331</v>
      </c>
      <c r="BO317" s="101"/>
      <c r="BR317" s="109" t="str">
        <f t="shared" si="4"/>
        <v>SH-25-0306</v>
      </c>
      <c r="BS317" s="109" t="s">
        <v>345</v>
      </c>
      <c r="BT317" t="s">
        <v>122</v>
      </c>
      <c r="BU317" t="s">
        <v>399</v>
      </c>
    </row>
    <row r="318" spans="1:73" hidden="1">
      <c r="A318" s="103" t="s">
        <v>965</v>
      </c>
      <c r="B318" s="102">
        <v>45692</v>
      </c>
      <c r="C318" s="104">
        <f>_xlfn.ISOWEEKNUM(Tabella2[[#This Row],[Date]])</f>
        <v>6</v>
      </c>
      <c r="D318" s="104" t="s">
        <v>195</v>
      </c>
      <c r="E318" s="104" t="s">
        <v>298</v>
      </c>
      <c r="F318" s="104"/>
      <c r="G318" s="104" t="s">
        <v>257</v>
      </c>
      <c r="H318" s="105">
        <v>13</v>
      </c>
      <c r="I318" s="104"/>
      <c r="J318" s="104" t="s">
        <v>258</v>
      </c>
      <c r="K318" s="104" t="s">
        <v>78</v>
      </c>
      <c r="L318" s="104" t="s">
        <v>299</v>
      </c>
      <c r="M318" s="104" t="s">
        <v>328</v>
      </c>
      <c r="N318" s="104"/>
      <c r="O318" s="108" t="str">
        <f>A1450</f>
        <v>13852</v>
      </c>
      <c r="P318" s="111" t="s">
        <v>300</v>
      </c>
      <c r="Q318" s="153">
        <v>0.4201388888888889</v>
      </c>
      <c r="R318" s="153">
        <v>0.46180555555555558</v>
      </c>
      <c r="S318" s="153">
        <v>4.1666666666666657E-2</v>
      </c>
      <c r="T318" s="153">
        <v>0.4201388888888889</v>
      </c>
      <c r="U318" s="153">
        <v>0.46180555555555558</v>
      </c>
      <c r="V318" s="153">
        <f>IF(ISBLANK(T318),"",Tabella2[[#This Row],[ACT STOP]]-Tabella2[[#This Row],[ACT START]])</f>
        <v>4.1666666666666685E-2</v>
      </c>
      <c r="W318" s="104" t="s">
        <v>122</v>
      </c>
      <c r="X318" s="104" t="s">
        <v>91</v>
      </c>
      <c r="Y318" s="110"/>
      <c r="Z318" s="106"/>
      <c r="AA318" s="104"/>
      <c r="AB318" s="107"/>
      <c r="AC318" s="72">
        <v>1</v>
      </c>
      <c r="AH318" s="70"/>
      <c r="AI318" s="70"/>
      <c r="AJ318">
        <v>0</v>
      </c>
      <c r="AL318" s="70"/>
      <c r="BM318" s="135">
        <v>0.4201388888888889</v>
      </c>
      <c r="BN318" s="136">
        <v>0.46180555555555558</v>
      </c>
      <c r="BO318" s="101"/>
      <c r="BR318" s="109" t="str">
        <f t="shared" si="4"/>
        <v>SH-25-0307</v>
      </c>
      <c r="BS318" s="109" t="s">
        <v>427</v>
      </c>
      <c r="BT318" t="s">
        <v>122</v>
      </c>
      <c r="BU318" t="s">
        <v>302</v>
      </c>
    </row>
    <row r="319" spans="1:73" hidden="1">
      <c r="A319" s="103" t="s">
        <v>966</v>
      </c>
      <c r="B319" s="102">
        <v>45692</v>
      </c>
      <c r="C319" s="104">
        <f>_xlfn.ISOWEEKNUM(Tabella2[[#This Row],[Date]])</f>
        <v>6</v>
      </c>
      <c r="D319" s="104" t="s">
        <v>195</v>
      </c>
      <c r="E319" s="104" t="s">
        <v>398</v>
      </c>
      <c r="F319" s="104"/>
      <c r="G319" s="104" t="s">
        <v>257</v>
      </c>
      <c r="H319" s="105">
        <v>2</v>
      </c>
      <c r="I319" s="104"/>
      <c r="J319" s="104" t="s">
        <v>258</v>
      </c>
      <c r="K319" s="104" t="s">
        <v>80</v>
      </c>
      <c r="L319" s="104" t="s">
        <v>299</v>
      </c>
      <c r="M319" s="104" t="s">
        <v>260</v>
      </c>
      <c r="N319" s="104"/>
      <c r="O319" s="108" t="str">
        <f>A1465</f>
        <v>13867</v>
      </c>
      <c r="P319" s="111" t="s">
        <v>300</v>
      </c>
      <c r="Q319" s="153">
        <v>0.60763888888888884</v>
      </c>
      <c r="R319" s="153">
        <v>0.64930555555555558</v>
      </c>
      <c r="S319" s="153">
        <v>4.1666666666666657E-2</v>
      </c>
      <c r="T319" s="153" t="s">
        <v>343</v>
      </c>
      <c r="U319" s="153">
        <v>0.64583333333333337</v>
      </c>
      <c r="V319" s="153">
        <f>IF(ISBLANK(T319),"",Tabella2[[#This Row],[ACT STOP]]-Tabella2[[#This Row],[ACT START]])</f>
        <v>3.819444444444442E-2</v>
      </c>
      <c r="W319" s="104" t="s">
        <v>122</v>
      </c>
      <c r="X319" s="104" t="s">
        <v>91</v>
      </c>
      <c r="Y319" s="110"/>
      <c r="Z319" s="106"/>
      <c r="AA319" s="104"/>
      <c r="AB319" s="107"/>
      <c r="AC319" s="72">
        <v>1</v>
      </c>
      <c r="AH319" s="70"/>
      <c r="AI319" s="70"/>
      <c r="AJ319">
        <v>0</v>
      </c>
      <c r="AL319" s="70"/>
      <c r="BM319" s="135" t="s">
        <v>343</v>
      </c>
      <c r="BN319" s="136">
        <v>0.64583333333333337</v>
      </c>
      <c r="BO319" s="101"/>
      <c r="BR319" s="109" t="str">
        <f t="shared" si="4"/>
        <v>SH-25-0308</v>
      </c>
      <c r="BS319" s="109" t="s">
        <v>368</v>
      </c>
      <c r="BT319" t="s">
        <v>122</v>
      </c>
      <c r="BU319" t="s">
        <v>399</v>
      </c>
    </row>
    <row r="320" spans="1:73" hidden="1">
      <c r="A320" s="103" t="s">
        <v>967</v>
      </c>
      <c r="B320" s="102">
        <v>45693</v>
      </c>
      <c r="C320" s="104">
        <f>_xlfn.ISOWEEKNUM(Tabella2[[#This Row],[Date]])</f>
        <v>6</v>
      </c>
      <c r="D320" s="104" t="s">
        <v>195</v>
      </c>
      <c r="E320" s="104" t="s">
        <v>298</v>
      </c>
      <c r="F320" s="104"/>
      <c r="G320" s="104" t="s">
        <v>257</v>
      </c>
      <c r="H320" s="105">
        <v>5</v>
      </c>
      <c r="I320" s="104"/>
      <c r="J320" s="104" t="s">
        <v>258</v>
      </c>
      <c r="K320" s="104" t="s">
        <v>78</v>
      </c>
      <c r="L320" s="104" t="s">
        <v>299</v>
      </c>
      <c r="M320" s="104" t="s">
        <v>260</v>
      </c>
      <c r="N320" s="104"/>
      <c r="O320" s="108" t="str">
        <f>A1467</f>
        <v>13869</v>
      </c>
      <c r="P320" s="111" t="s">
        <v>300</v>
      </c>
      <c r="Q320" s="153">
        <v>0.2951388888888889</v>
      </c>
      <c r="R320" s="153">
        <v>0.33680555555555558</v>
      </c>
      <c r="S320" s="153">
        <v>4.1666666666666657E-2</v>
      </c>
      <c r="T320" s="153">
        <v>0.2951388888888889</v>
      </c>
      <c r="U320" s="153">
        <v>0.33680555555555558</v>
      </c>
      <c r="V320" s="153">
        <f>IF(ISBLANK(T320),"",Tabella2[[#This Row],[ACT STOP]]-Tabella2[[#This Row],[ACT START]])</f>
        <v>4.1666666666666685E-2</v>
      </c>
      <c r="W320" s="104" t="s">
        <v>122</v>
      </c>
      <c r="X320" s="104" t="s">
        <v>91</v>
      </c>
      <c r="Y320" s="110"/>
      <c r="Z320" s="106"/>
      <c r="AA320" s="104"/>
      <c r="AB320" s="107"/>
      <c r="AC320" s="72">
        <v>1</v>
      </c>
      <c r="AH320" s="70"/>
      <c r="AI320" s="70"/>
      <c r="AJ320">
        <v>0</v>
      </c>
      <c r="AL320" s="70"/>
      <c r="BM320" s="135">
        <v>0.2951388888888889</v>
      </c>
      <c r="BN320" s="136">
        <v>0.33680555555555558</v>
      </c>
      <c r="BO320" s="101"/>
      <c r="BR320" s="109" t="str">
        <f t="shared" si="4"/>
        <v>SH-25-0309</v>
      </c>
      <c r="BS320" s="109" t="s">
        <v>416</v>
      </c>
      <c r="BT320" t="s">
        <v>122</v>
      </c>
      <c r="BU320" t="s">
        <v>302</v>
      </c>
    </row>
    <row r="321" spans="1:73" hidden="1">
      <c r="A321" s="103" t="s">
        <v>968</v>
      </c>
      <c r="B321" s="102">
        <v>45693</v>
      </c>
      <c r="C321" s="104">
        <f>_xlfn.ISOWEEKNUM(Tabella2[[#This Row],[Date]])</f>
        <v>6</v>
      </c>
      <c r="D321" s="104" t="s">
        <v>195</v>
      </c>
      <c r="E321" s="104" t="s">
        <v>298</v>
      </c>
      <c r="F321" s="104"/>
      <c r="G321" s="104" t="s">
        <v>257</v>
      </c>
      <c r="H321" s="105">
        <v>14</v>
      </c>
      <c r="I321" s="104"/>
      <c r="J321" s="104" t="s">
        <v>258</v>
      </c>
      <c r="K321" s="104" t="s">
        <v>80</v>
      </c>
      <c r="L321" s="104" t="s">
        <v>299</v>
      </c>
      <c r="M321" s="104" t="s">
        <v>386</v>
      </c>
      <c r="N321" s="104"/>
      <c r="O321" s="108" t="str">
        <f>A1468</f>
        <v>13870</v>
      </c>
      <c r="P321" s="111" t="s">
        <v>300</v>
      </c>
      <c r="Q321" s="153">
        <v>0.2951388888888889</v>
      </c>
      <c r="R321" s="153">
        <v>0.33680555555555558</v>
      </c>
      <c r="S321" s="153">
        <v>4.1666666666666657E-2</v>
      </c>
      <c r="T321" s="153">
        <v>0.2951388888888889</v>
      </c>
      <c r="U321" s="153">
        <v>0.33680555555555558</v>
      </c>
      <c r="V321" s="153">
        <f>IF(ISBLANK(T321),"",Tabella2[[#This Row],[ACT STOP]]-Tabella2[[#This Row],[ACT START]])</f>
        <v>4.1666666666666685E-2</v>
      </c>
      <c r="W321" s="104" t="s">
        <v>122</v>
      </c>
      <c r="X321" s="104" t="s">
        <v>91</v>
      </c>
      <c r="Y321" s="110"/>
      <c r="Z321" s="106"/>
      <c r="AA321" s="104"/>
      <c r="AB321" s="107"/>
      <c r="AC321" s="72">
        <v>1</v>
      </c>
      <c r="AH321" s="70"/>
      <c r="AI321" s="70"/>
      <c r="AJ321">
        <v>0</v>
      </c>
      <c r="AL321" s="70"/>
      <c r="BM321" s="135">
        <v>0.2951388888888889</v>
      </c>
      <c r="BN321" s="136">
        <v>0.33680555555555558</v>
      </c>
      <c r="BO321" s="101"/>
      <c r="BR321" s="109" t="str">
        <f t="shared" si="4"/>
        <v>SH-25-0310</v>
      </c>
      <c r="BS321" s="109" t="s">
        <v>372</v>
      </c>
      <c r="BT321" t="s">
        <v>122</v>
      </c>
      <c r="BU321" t="s">
        <v>302</v>
      </c>
    </row>
    <row r="322" spans="1:73" hidden="1">
      <c r="A322" s="103" t="s">
        <v>969</v>
      </c>
      <c r="B322" s="102">
        <v>45693</v>
      </c>
      <c r="C322" s="104">
        <f>_xlfn.ISOWEEKNUM(Tabella2[[#This Row],[Date]])</f>
        <v>6</v>
      </c>
      <c r="D322" s="104" t="s">
        <v>195</v>
      </c>
      <c r="E322" s="104" t="s">
        <v>398</v>
      </c>
      <c r="F322" s="104"/>
      <c r="G322" s="104" t="s">
        <v>284</v>
      </c>
      <c r="H322" s="105">
        <v>9</v>
      </c>
      <c r="I322" s="104"/>
      <c r="J322" s="104" t="s">
        <v>258</v>
      </c>
      <c r="K322" s="104" t="s">
        <v>78</v>
      </c>
      <c r="L322" s="104" t="s">
        <v>299</v>
      </c>
      <c r="M322" s="104" t="s">
        <v>386</v>
      </c>
      <c r="N322" s="104"/>
      <c r="O322" s="108" t="str">
        <f>A1470</f>
        <v>13872</v>
      </c>
      <c r="P322" s="111" t="s">
        <v>300</v>
      </c>
      <c r="Q322" s="153">
        <v>0.3576388888888889</v>
      </c>
      <c r="R322" s="153">
        <v>0.39930555555555558</v>
      </c>
      <c r="S322" s="153">
        <v>4.1666666666666657E-2</v>
      </c>
      <c r="T322" s="153">
        <v>0.3576388888888889</v>
      </c>
      <c r="U322" s="153">
        <v>0.39930555555555558</v>
      </c>
      <c r="V322" s="153">
        <f>IF(ISBLANK(T322),"",Tabella2[[#This Row],[ACT STOP]]-Tabella2[[#This Row],[ACT START]])</f>
        <v>4.1666666666666685E-2</v>
      </c>
      <c r="W322" s="104" t="s">
        <v>122</v>
      </c>
      <c r="X322" s="104" t="s">
        <v>91</v>
      </c>
      <c r="Y322" s="110"/>
      <c r="Z322" s="106"/>
      <c r="AA322" s="104"/>
      <c r="AB322" s="107"/>
      <c r="AC322" s="72">
        <v>1</v>
      </c>
      <c r="AH322" s="70"/>
      <c r="AI322" s="70"/>
      <c r="AJ322">
        <v>0</v>
      </c>
      <c r="AL322" s="70"/>
      <c r="BM322" s="135">
        <v>0.3576388888888889</v>
      </c>
      <c r="BN322" s="136">
        <v>0.39930555555555558</v>
      </c>
      <c r="BO322" s="101"/>
      <c r="BR322" s="109" t="str">
        <f t="shared" si="4"/>
        <v>SH-25-0311</v>
      </c>
      <c r="BS322" s="109" t="s">
        <v>339</v>
      </c>
      <c r="BT322" t="s">
        <v>122</v>
      </c>
      <c r="BU322" t="s">
        <v>399</v>
      </c>
    </row>
    <row r="323" spans="1:73" hidden="1">
      <c r="A323" s="103" t="s">
        <v>970</v>
      </c>
      <c r="B323" s="102">
        <v>45693</v>
      </c>
      <c r="C323" s="104">
        <f>_xlfn.ISOWEEKNUM(Tabella2[[#This Row],[Date]])</f>
        <v>6</v>
      </c>
      <c r="D323" s="104" t="s">
        <v>195</v>
      </c>
      <c r="E323" s="104" t="s">
        <v>398</v>
      </c>
      <c r="F323" s="104"/>
      <c r="G323" s="104" t="s">
        <v>257</v>
      </c>
      <c r="H323" s="105">
        <v>1</v>
      </c>
      <c r="I323" s="104"/>
      <c r="J323" s="104" t="s">
        <v>258</v>
      </c>
      <c r="K323" s="104" t="s">
        <v>80</v>
      </c>
      <c r="L323" s="104" t="s">
        <v>299</v>
      </c>
      <c r="M323" s="104" t="s">
        <v>361</v>
      </c>
      <c r="N323" s="104"/>
      <c r="O323" s="108" t="str">
        <f>A1471</f>
        <v>13873</v>
      </c>
      <c r="P323" s="111" t="s">
        <v>300</v>
      </c>
      <c r="Q323" s="153">
        <v>0.3576388888888889</v>
      </c>
      <c r="R323" s="153">
        <v>0.39930555555555558</v>
      </c>
      <c r="S323" s="153">
        <v>4.1666666666666657E-2</v>
      </c>
      <c r="T323" s="153">
        <v>0.3576388888888889</v>
      </c>
      <c r="U323" s="153">
        <v>0.37847222222222221</v>
      </c>
      <c r="V323" s="153">
        <f>IF(ISBLANK(T323),"",Tabella2[[#This Row],[ACT STOP]]-Tabella2[[#This Row],[ACT START]])</f>
        <v>2.0833333333333315E-2</v>
      </c>
      <c r="W323" s="104" t="s">
        <v>127</v>
      </c>
      <c r="X323" s="104" t="s">
        <v>113</v>
      </c>
      <c r="Y323" s="110" t="s">
        <v>971</v>
      </c>
      <c r="Z323" s="106"/>
      <c r="AA323" s="104"/>
      <c r="AB323" s="107"/>
      <c r="AC323" s="72">
        <v>0</v>
      </c>
      <c r="AH323" s="70"/>
      <c r="AI323" s="70"/>
      <c r="AJ323">
        <v>1</v>
      </c>
      <c r="AL323" s="70"/>
      <c r="BL323" t="s">
        <v>972</v>
      </c>
      <c r="BM323" s="135">
        <v>0.3576388888888889</v>
      </c>
      <c r="BN323" s="136">
        <v>0.37847222222222221</v>
      </c>
      <c r="BO323" s="101"/>
      <c r="BR323" s="109" t="str">
        <f t="shared" si="4"/>
        <v>SH-25-0312</v>
      </c>
      <c r="BS323" s="109" t="s">
        <v>332</v>
      </c>
      <c r="BT323" t="s">
        <v>127</v>
      </c>
      <c r="BU323" t="s">
        <v>399</v>
      </c>
    </row>
    <row r="324" spans="1:73" hidden="1">
      <c r="A324" s="103" t="s">
        <v>973</v>
      </c>
      <c r="B324" s="102">
        <v>45693</v>
      </c>
      <c r="C324" s="104">
        <f>_xlfn.ISOWEEKNUM(Tabella2[[#This Row],[Date]])</f>
        <v>6</v>
      </c>
      <c r="D324" s="104" t="s">
        <v>195</v>
      </c>
      <c r="E324" s="104" t="s">
        <v>298</v>
      </c>
      <c r="F324" s="104"/>
      <c r="G324" s="104" t="s">
        <v>257</v>
      </c>
      <c r="H324" s="105">
        <v>12</v>
      </c>
      <c r="I324" s="104"/>
      <c r="J324" s="104" t="s">
        <v>258</v>
      </c>
      <c r="K324" s="104" t="s">
        <v>78</v>
      </c>
      <c r="L324" s="104" t="s">
        <v>299</v>
      </c>
      <c r="M324" s="104" t="s">
        <v>328</v>
      </c>
      <c r="N324" s="104"/>
      <c r="O324" s="108" t="str">
        <f>A1473</f>
        <v>13875</v>
      </c>
      <c r="P324" s="111" t="s">
        <v>300</v>
      </c>
      <c r="Q324" s="153">
        <v>0.4201388888888889</v>
      </c>
      <c r="R324" s="153">
        <v>0.46180555555555558</v>
      </c>
      <c r="S324" s="153">
        <v>4.1666666666666657E-2</v>
      </c>
      <c r="T324" s="153">
        <v>0.4201388888888889</v>
      </c>
      <c r="U324" s="153">
        <v>0.47222222222222221</v>
      </c>
      <c r="V324" s="153">
        <f>IF(ISBLANK(T324),"",Tabella2[[#This Row],[ACT STOP]]-Tabella2[[#This Row],[ACT START]])</f>
        <v>5.2083333333333315E-2</v>
      </c>
      <c r="W324" s="104" t="s">
        <v>122</v>
      </c>
      <c r="X324" s="104" t="s">
        <v>91</v>
      </c>
      <c r="Y324" s="110"/>
      <c r="Z324" s="106"/>
      <c r="AA324" s="104"/>
      <c r="AB324" s="107"/>
      <c r="AC324" s="72">
        <v>1</v>
      </c>
      <c r="AH324" s="70"/>
      <c r="AI324" s="70"/>
      <c r="AJ324">
        <v>0</v>
      </c>
      <c r="AL324" s="70"/>
      <c r="BM324" s="135">
        <v>0.4201388888888889</v>
      </c>
      <c r="BN324" s="136">
        <v>0.47222222222222221</v>
      </c>
      <c r="BO324" s="101"/>
      <c r="BR324" s="109" t="str">
        <f t="shared" si="4"/>
        <v>SH-25-0313</v>
      </c>
      <c r="BS324" s="109" t="s">
        <v>266</v>
      </c>
      <c r="BT324" t="s">
        <v>122</v>
      </c>
      <c r="BU324" t="s">
        <v>302</v>
      </c>
    </row>
    <row r="325" spans="1:73" hidden="1">
      <c r="A325" s="103" t="s">
        <v>974</v>
      </c>
      <c r="B325" s="102">
        <v>45693</v>
      </c>
      <c r="C325" s="104">
        <f>_xlfn.ISOWEEKNUM(Tabella2[[#This Row],[Date]])</f>
        <v>6</v>
      </c>
      <c r="D325" s="104" t="s">
        <v>195</v>
      </c>
      <c r="E325" s="104" t="s">
        <v>398</v>
      </c>
      <c r="F325" s="104"/>
      <c r="G325" s="104" t="s">
        <v>257</v>
      </c>
      <c r="H325" s="105">
        <v>10</v>
      </c>
      <c r="I325" s="104"/>
      <c r="J325" s="104" t="s">
        <v>258</v>
      </c>
      <c r="K325" s="104" t="s">
        <v>80</v>
      </c>
      <c r="L325" s="104" t="s">
        <v>299</v>
      </c>
      <c r="M325" s="104" t="s">
        <v>276</v>
      </c>
      <c r="N325" s="104"/>
      <c r="O325" s="108" t="str">
        <f>A1474</f>
        <v>13876</v>
      </c>
      <c r="P325" s="111" t="s">
        <v>300</v>
      </c>
      <c r="Q325" s="153">
        <v>0.4201388888888889</v>
      </c>
      <c r="R325" s="153">
        <v>0.46180555555555558</v>
      </c>
      <c r="S325" s="153">
        <v>4.1666666666666657E-2</v>
      </c>
      <c r="T325" s="153">
        <v>0.4201388888888889</v>
      </c>
      <c r="U325" s="153">
        <v>0.46180555555555558</v>
      </c>
      <c r="V325" s="153">
        <f>IF(ISBLANK(T325),"",Tabella2[[#This Row],[ACT STOP]]-Tabella2[[#This Row],[ACT START]])</f>
        <v>4.1666666666666685E-2</v>
      </c>
      <c r="W325" s="104" t="s">
        <v>122</v>
      </c>
      <c r="X325" s="104" t="s">
        <v>91</v>
      </c>
      <c r="Y325" s="110"/>
      <c r="Z325" s="106"/>
      <c r="AA325" s="104"/>
      <c r="AB325" s="107"/>
      <c r="AC325" s="72">
        <v>1</v>
      </c>
      <c r="AH325" s="70"/>
      <c r="AI325" s="70"/>
      <c r="AJ325">
        <v>0</v>
      </c>
      <c r="AL325" s="70"/>
      <c r="BM325" s="135">
        <v>0.4201388888888889</v>
      </c>
      <c r="BN325" s="136">
        <v>0.46180555555555558</v>
      </c>
      <c r="BO325" s="101"/>
      <c r="BR325" s="109" t="str">
        <f t="shared" si="4"/>
        <v>SH-25-0314</v>
      </c>
      <c r="BS325" s="109" t="s">
        <v>552</v>
      </c>
      <c r="BT325" t="s">
        <v>122</v>
      </c>
      <c r="BU325" t="s">
        <v>399</v>
      </c>
    </row>
    <row r="326" spans="1:73" hidden="1">
      <c r="A326" s="103" t="s">
        <v>975</v>
      </c>
      <c r="B326" s="102">
        <v>45693</v>
      </c>
      <c r="C326" s="104">
        <f>_xlfn.ISOWEEKNUM(Tabella2[[#This Row],[Date]])</f>
        <v>6</v>
      </c>
      <c r="D326" s="104" t="s">
        <v>195</v>
      </c>
      <c r="E326" s="104" t="s">
        <v>298</v>
      </c>
      <c r="F326" s="104"/>
      <c r="G326" s="104" t="s">
        <v>284</v>
      </c>
      <c r="H326" s="105">
        <v>22</v>
      </c>
      <c r="I326" s="104"/>
      <c r="J326" s="104" t="s">
        <v>258</v>
      </c>
      <c r="K326" s="104" t="s">
        <v>80</v>
      </c>
      <c r="L326" s="104" t="s">
        <v>299</v>
      </c>
      <c r="M326" s="104" t="s">
        <v>276</v>
      </c>
      <c r="N326" s="104"/>
      <c r="O326" s="108" t="str">
        <f>A1479</f>
        <v>13881</v>
      </c>
      <c r="P326" s="111" t="s">
        <v>300</v>
      </c>
      <c r="Q326" s="153">
        <v>0.4826388888888889</v>
      </c>
      <c r="R326" s="153">
        <v>0.52430555555555558</v>
      </c>
      <c r="S326" s="153">
        <v>4.1666666666666657E-2</v>
      </c>
      <c r="T326" s="153">
        <v>0.4826388888888889</v>
      </c>
      <c r="U326" s="153">
        <v>0.52430555555555558</v>
      </c>
      <c r="V326" s="153">
        <f>IF(ISBLANK(T326),"",Tabella2[[#This Row],[ACT STOP]]-Tabella2[[#This Row],[ACT START]])</f>
        <v>4.1666666666666685E-2</v>
      </c>
      <c r="W326" s="104" t="s">
        <v>122</v>
      </c>
      <c r="X326" s="104" t="s">
        <v>91</v>
      </c>
      <c r="Y326" s="110"/>
      <c r="Z326" s="106"/>
      <c r="AA326" s="104"/>
      <c r="AB326" s="107"/>
      <c r="AC326" s="72">
        <v>1</v>
      </c>
      <c r="AH326" s="70"/>
      <c r="AI326" s="70"/>
      <c r="AJ326">
        <v>0</v>
      </c>
      <c r="AL326" s="70"/>
      <c r="BM326" s="135">
        <v>0.4826388888888889</v>
      </c>
      <c r="BN326" s="136">
        <v>0.52430555555555558</v>
      </c>
      <c r="BO326" s="101"/>
      <c r="BR326" s="109" t="str">
        <f t="shared" si="4"/>
        <v>SH-25-0315</v>
      </c>
      <c r="BS326" s="109" t="s">
        <v>295</v>
      </c>
      <c r="BT326" t="s">
        <v>122</v>
      </c>
      <c r="BU326" t="s">
        <v>302</v>
      </c>
    </row>
    <row r="327" spans="1:73" hidden="1">
      <c r="A327" s="103" t="s">
        <v>976</v>
      </c>
      <c r="B327" s="102">
        <v>45693</v>
      </c>
      <c r="C327" s="104">
        <f>_xlfn.ISOWEEKNUM(Tabella2[[#This Row],[Date]])</f>
        <v>6</v>
      </c>
      <c r="D327" s="104" t="s">
        <v>195</v>
      </c>
      <c r="E327" s="104" t="s">
        <v>880</v>
      </c>
      <c r="F327" s="104"/>
      <c r="G327" s="104" t="s">
        <v>257</v>
      </c>
      <c r="H327" s="105">
        <v>5</v>
      </c>
      <c r="I327" s="104"/>
      <c r="J327" s="104" t="s">
        <v>258</v>
      </c>
      <c r="K327" s="104" t="s">
        <v>81</v>
      </c>
      <c r="L327" s="104" t="s">
        <v>299</v>
      </c>
      <c r="M327" s="104" t="s">
        <v>977</v>
      </c>
      <c r="N327" s="104"/>
      <c r="O327" s="108" t="str">
        <f>A1483</f>
        <v>13885</v>
      </c>
      <c r="P327" s="111" t="s">
        <v>300</v>
      </c>
      <c r="Q327" s="153" t="s">
        <v>315</v>
      </c>
      <c r="R327" s="153" t="s">
        <v>316</v>
      </c>
      <c r="S327" s="153">
        <v>4.1666666666666657E-2</v>
      </c>
      <c r="T327" s="153">
        <v>0.54513888888888884</v>
      </c>
      <c r="U327" s="153">
        <v>0.58680555555555558</v>
      </c>
      <c r="V327" s="153">
        <f>IF(ISBLANK(T327),"",Tabella2[[#This Row],[ACT STOP]]-Tabella2[[#This Row],[ACT START]])</f>
        <v>4.1666666666666741E-2</v>
      </c>
      <c r="W327" s="104" t="s">
        <v>92</v>
      </c>
      <c r="X327" s="104" t="s">
        <v>91</v>
      </c>
      <c r="Y327" s="110"/>
      <c r="Z327" s="106"/>
      <c r="AA327" s="104"/>
      <c r="AB327" s="107"/>
      <c r="AC327" s="72">
        <v>1</v>
      </c>
      <c r="AH327" s="70"/>
      <c r="AI327" s="70"/>
      <c r="AJ327">
        <v>0</v>
      </c>
      <c r="AL327" s="70"/>
      <c r="BM327" s="135">
        <v>0.54513888888888884</v>
      </c>
      <c r="BN327" s="136">
        <v>0.58680555555555558</v>
      </c>
      <c r="BO327" s="101"/>
      <c r="BR327" s="109" t="str">
        <f t="shared" si="4"/>
        <v>SH-25-0316</v>
      </c>
      <c r="BS327" s="109" t="s">
        <v>416</v>
      </c>
      <c r="BT327" t="s">
        <v>92</v>
      </c>
      <c r="BU327" t="s">
        <v>881</v>
      </c>
    </row>
    <row r="328" spans="1:73" hidden="1">
      <c r="A328" s="103" t="s">
        <v>978</v>
      </c>
      <c r="B328" s="102">
        <v>45694</v>
      </c>
      <c r="C328" s="104">
        <f>_xlfn.ISOWEEKNUM(Tabella2[[#This Row],[Date]])</f>
        <v>6</v>
      </c>
      <c r="D328" s="104" t="s">
        <v>195</v>
      </c>
      <c r="E328" s="104" t="s">
        <v>880</v>
      </c>
      <c r="F328" s="104"/>
      <c r="G328" s="104" t="s">
        <v>257</v>
      </c>
      <c r="H328" s="105">
        <v>12</v>
      </c>
      <c r="I328" s="104"/>
      <c r="J328" s="104" t="s">
        <v>258</v>
      </c>
      <c r="K328" s="104" t="s">
        <v>78</v>
      </c>
      <c r="L328" s="104" t="s">
        <v>299</v>
      </c>
      <c r="M328" s="104" t="s">
        <v>977</v>
      </c>
      <c r="N328" s="104"/>
      <c r="O328" s="106" t="str">
        <f>A1489</f>
        <v>13891</v>
      </c>
      <c r="P328" s="111" t="s">
        <v>300</v>
      </c>
      <c r="Q328" s="153">
        <v>0.2951388888888889</v>
      </c>
      <c r="R328" s="153">
        <v>0.33680555555555558</v>
      </c>
      <c r="S328" s="153">
        <v>4.1666666666666657E-2</v>
      </c>
      <c r="T328" s="153">
        <v>0.2951388888888889</v>
      </c>
      <c r="U328" s="153">
        <v>0.33680555555555558</v>
      </c>
      <c r="V328" s="153">
        <f>IF(ISBLANK(T328),"",Tabella2[[#This Row],[ACT STOP]]-Tabella2[[#This Row],[ACT START]])</f>
        <v>4.1666666666666685E-2</v>
      </c>
      <c r="W328" s="104" t="s">
        <v>122</v>
      </c>
      <c r="X328" s="104" t="s">
        <v>91</v>
      </c>
      <c r="Y328" s="110"/>
      <c r="Z328" s="106"/>
      <c r="AA328" s="104"/>
      <c r="AB328" s="107"/>
      <c r="AC328" s="72">
        <v>1</v>
      </c>
      <c r="AH328" s="70"/>
      <c r="AI328" s="70"/>
      <c r="AJ328">
        <v>0</v>
      </c>
      <c r="AL328" s="70"/>
      <c r="BL328" t="s">
        <v>979</v>
      </c>
      <c r="BM328" s="135">
        <v>0.30555555555555558</v>
      </c>
      <c r="BN328" s="136">
        <v>0.34722222222222221</v>
      </c>
      <c r="BO328" s="101">
        <v>1.041666666666667E-2</v>
      </c>
      <c r="BQ328" t="s">
        <v>102</v>
      </c>
      <c r="BR328" s="109" t="str">
        <f t="shared" si="4"/>
        <v>SH-25-0317</v>
      </c>
      <c r="BS328" s="109" t="s">
        <v>266</v>
      </c>
      <c r="BT328" t="s">
        <v>122</v>
      </c>
      <c r="BU328" t="s">
        <v>881</v>
      </c>
    </row>
    <row r="329" spans="1:73" hidden="1">
      <c r="A329" s="103" t="s">
        <v>980</v>
      </c>
      <c r="B329" s="102">
        <v>45694</v>
      </c>
      <c r="C329" s="104">
        <f>_xlfn.ISOWEEKNUM(Tabella2[[#This Row],[Date]])</f>
        <v>6</v>
      </c>
      <c r="D329" s="104" t="s">
        <v>195</v>
      </c>
      <c r="E329" s="104" t="s">
        <v>298</v>
      </c>
      <c r="F329" s="104"/>
      <c r="G329" s="104" t="s">
        <v>257</v>
      </c>
      <c r="H329" s="105">
        <v>9</v>
      </c>
      <c r="I329" s="104"/>
      <c r="J329" s="104" t="s">
        <v>258</v>
      </c>
      <c r="K329" s="104" t="s">
        <v>78</v>
      </c>
      <c r="L329" s="104" t="s">
        <v>299</v>
      </c>
      <c r="M329" s="104" t="s">
        <v>328</v>
      </c>
      <c r="N329" s="104"/>
      <c r="O329" s="106" t="str">
        <f>A65</f>
        <v>12467</v>
      </c>
      <c r="P329" s="111" t="s">
        <v>300</v>
      </c>
      <c r="Q329" s="153">
        <v>0.3576388888888889</v>
      </c>
      <c r="R329" s="153">
        <v>0.39930555555555558</v>
      </c>
      <c r="S329" s="153">
        <v>4.1666666666666657E-2</v>
      </c>
      <c r="T329" s="153">
        <v>0.3576388888888889</v>
      </c>
      <c r="U329" s="153">
        <v>0.39930555555555558</v>
      </c>
      <c r="V329" s="153">
        <f>IF(ISBLANK(T329),"",Tabella2[[#This Row],[ACT STOP]]-Tabella2[[#This Row],[ACT START]])</f>
        <v>4.1666666666666685E-2</v>
      </c>
      <c r="W329" s="104" t="s">
        <v>122</v>
      </c>
      <c r="X329" s="104" t="s">
        <v>91</v>
      </c>
      <c r="Y329" s="110" t="s">
        <v>981</v>
      </c>
      <c r="Z329" s="106"/>
      <c r="AA329" s="104"/>
      <c r="AB329" s="107"/>
      <c r="AC329" s="72">
        <v>1</v>
      </c>
      <c r="AH329" s="70"/>
      <c r="AI329" s="70"/>
      <c r="AJ329">
        <v>0</v>
      </c>
      <c r="AL329" s="70"/>
      <c r="BM329" s="135">
        <v>0.3576388888888889</v>
      </c>
      <c r="BN329" s="136">
        <v>0.39930555555555558</v>
      </c>
      <c r="BO329" s="101"/>
      <c r="BR329" s="109" t="str">
        <f t="shared" si="4"/>
        <v>SH-25-0318</v>
      </c>
      <c r="BS329" s="109" t="s">
        <v>318</v>
      </c>
      <c r="BT329" t="s">
        <v>122</v>
      </c>
      <c r="BU329" t="s">
        <v>302</v>
      </c>
    </row>
    <row r="330" spans="1:73" hidden="1">
      <c r="A330" s="103" t="s">
        <v>982</v>
      </c>
      <c r="B330" s="102">
        <v>45694</v>
      </c>
      <c r="C330" s="104">
        <f>_xlfn.ISOWEEKNUM(Tabella2[[#This Row],[Date]])</f>
        <v>6</v>
      </c>
      <c r="D330" s="104" t="s">
        <v>195</v>
      </c>
      <c r="E330" s="104" t="s">
        <v>880</v>
      </c>
      <c r="F330" s="104"/>
      <c r="G330" s="104" t="s">
        <v>257</v>
      </c>
      <c r="H330" s="105">
        <v>30</v>
      </c>
      <c r="I330" s="104"/>
      <c r="J330" s="104" t="s">
        <v>258</v>
      </c>
      <c r="K330" s="104" t="s">
        <v>80</v>
      </c>
      <c r="L330" s="104" t="s">
        <v>299</v>
      </c>
      <c r="M330" s="104" t="s">
        <v>977</v>
      </c>
      <c r="N330" s="104"/>
      <c r="O330" s="106" t="str">
        <f>A1493</f>
        <v>13895</v>
      </c>
      <c r="P330" s="111" t="s">
        <v>300</v>
      </c>
      <c r="Q330" s="153">
        <v>0.3576388888888889</v>
      </c>
      <c r="R330" s="153">
        <v>0.39930555555555558</v>
      </c>
      <c r="S330" s="153">
        <v>4.1666666666666657E-2</v>
      </c>
      <c r="T330" s="153">
        <v>0.3576388888888889</v>
      </c>
      <c r="U330" s="153">
        <v>0.39930555555555558</v>
      </c>
      <c r="V330" s="153">
        <f>IF(ISBLANK(T330),"",Tabella2[[#This Row],[ACT STOP]]-Tabella2[[#This Row],[ACT START]])</f>
        <v>4.1666666666666685E-2</v>
      </c>
      <c r="W330" s="104" t="s">
        <v>122</v>
      </c>
      <c r="X330" s="104" t="s">
        <v>91</v>
      </c>
      <c r="Y330" s="110"/>
      <c r="Z330" s="106"/>
      <c r="AA330" s="104"/>
      <c r="AB330" s="107"/>
      <c r="AC330" s="72">
        <v>1</v>
      </c>
      <c r="AH330" s="70"/>
      <c r="AI330" s="70"/>
      <c r="AJ330">
        <v>0</v>
      </c>
      <c r="AL330" s="70"/>
      <c r="BM330" s="135">
        <v>0.3576388888888889</v>
      </c>
      <c r="BN330" s="136">
        <v>0.39930555555555558</v>
      </c>
      <c r="BO330" s="101"/>
      <c r="BR330" s="109" t="str">
        <f t="shared" si="4"/>
        <v>SH-25-0319</v>
      </c>
      <c r="BS330" s="109" t="s">
        <v>279</v>
      </c>
      <c r="BT330" t="s">
        <v>122</v>
      </c>
      <c r="BU330" t="s">
        <v>881</v>
      </c>
    </row>
    <row r="331" spans="1:73" hidden="1">
      <c r="A331" s="103" t="s">
        <v>983</v>
      </c>
      <c r="B331" s="102">
        <v>45694</v>
      </c>
      <c r="C331" s="104">
        <f>_xlfn.ISOWEEKNUM(Tabella2[[#This Row],[Date]])</f>
        <v>6</v>
      </c>
      <c r="D331" s="104" t="s">
        <v>195</v>
      </c>
      <c r="E331" s="104" t="s">
        <v>298</v>
      </c>
      <c r="F331" s="104"/>
      <c r="G331" s="104" t="s">
        <v>257</v>
      </c>
      <c r="H331" s="105">
        <v>14</v>
      </c>
      <c r="I331" s="104"/>
      <c r="J331" s="104" t="s">
        <v>258</v>
      </c>
      <c r="K331" s="104" t="s">
        <v>78</v>
      </c>
      <c r="L331" s="104" t="s">
        <v>299</v>
      </c>
      <c r="M331" s="104" t="s">
        <v>328</v>
      </c>
      <c r="N331" s="104"/>
      <c r="O331" s="106" t="str">
        <f>A1495</f>
        <v>13897</v>
      </c>
      <c r="P331" s="111" t="s">
        <v>300</v>
      </c>
      <c r="Q331" s="153">
        <v>0.4201388888888889</v>
      </c>
      <c r="R331" s="153">
        <v>0.46180555555555558</v>
      </c>
      <c r="S331" s="153">
        <v>4.1666666666666657E-2</v>
      </c>
      <c r="T331" s="153" t="s">
        <v>336</v>
      </c>
      <c r="U331" s="153" t="s">
        <v>337</v>
      </c>
      <c r="V331" s="153">
        <f>IF(ISBLANK(T331),"",Tabella2[[#This Row],[ACT STOP]]-Tabella2[[#This Row],[ACT START]])</f>
        <v>4.1666666666666685E-2</v>
      </c>
      <c r="W331" s="104" t="s">
        <v>122</v>
      </c>
      <c r="X331" s="104" t="s">
        <v>91</v>
      </c>
      <c r="Y331" s="110"/>
      <c r="Z331" s="106"/>
      <c r="AA331" s="104"/>
      <c r="AB331" s="107"/>
      <c r="AC331" s="72">
        <v>1</v>
      </c>
      <c r="AH331" s="70"/>
      <c r="AI331" s="70"/>
      <c r="AJ331">
        <v>0</v>
      </c>
      <c r="AL331" s="70"/>
      <c r="BM331" s="135" t="s">
        <v>336</v>
      </c>
      <c r="BN331" s="136" t="s">
        <v>337</v>
      </c>
      <c r="BO331" s="101"/>
      <c r="BR331" s="109" t="str">
        <f t="shared" si="4"/>
        <v>SH-25-0320</v>
      </c>
      <c r="BS331" s="109" t="s">
        <v>372</v>
      </c>
      <c r="BT331" t="s">
        <v>122</v>
      </c>
      <c r="BU331" t="s">
        <v>302</v>
      </c>
    </row>
    <row r="332" spans="1:73" hidden="1">
      <c r="A332" s="103" t="s">
        <v>984</v>
      </c>
      <c r="B332" s="102">
        <v>45694</v>
      </c>
      <c r="C332" s="104">
        <f>_xlfn.ISOWEEKNUM(Tabella2[[#This Row],[Date]])</f>
        <v>6</v>
      </c>
      <c r="D332" s="104" t="s">
        <v>195</v>
      </c>
      <c r="E332" s="104" t="s">
        <v>398</v>
      </c>
      <c r="F332" s="104"/>
      <c r="G332" s="104" t="s">
        <v>257</v>
      </c>
      <c r="H332" s="105">
        <v>10</v>
      </c>
      <c r="I332" s="104"/>
      <c r="J332" s="104" t="s">
        <v>258</v>
      </c>
      <c r="K332" s="104" t="s">
        <v>80</v>
      </c>
      <c r="L332" s="104" t="s">
        <v>299</v>
      </c>
      <c r="M332" s="104" t="s">
        <v>276</v>
      </c>
      <c r="N332" s="104"/>
      <c r="O332" s="106" t="str">
        <f>A1496</f>
        <v>13898</v>
      </c>
      <c r="P332" s="111" t="s">
        <v>300</v>
      </c>
      <c r="Q332" s="153">
        <v>0.4201388888888889</v>
      </c>
      <c r="R332" s="153">
        <v>0.46180555555555558</v>
      </c>
      <c r="S332" s="153">
        <v>4.1666666666666657E-2</v>
      </c>
      <c r="T332" s="153">
        <v>0.4201388888888889</v>
      </c>
      <c r="U332" s="153">
        <v>0.46180555555555558</v>
      </c>
      <c r="V332" s="153">
        <f>IF(ISBLANK(T332),"",Tabella2[[#This Row],[ACT STOP]]-Tabella2[[#This Row],[ACT START]])</f>
        <v>4.1666666666666685E-2</v>
      </c>
      <c r="W332" s="104" t="s">
        <v>122</v>
      </c>
      <c r="X332" s="104" t="s">
        <v>91</v>
      </c>
      <c r="Y332" s="110"/>
      <c r="Z332" s="106"/>
      <c r="AA332" s="104"/>
      <c r="AB332" s="107"/>
      <c r="AC332" s="72">
        <v>1</v>
      </c>
      <c r="AH332" s="70"/>
      <c r="AI332" s="70"/>
      <c r="AJ332">
        <v>0</v>
      </c>
      <c r="AL332" s="70"/>
      <c r="BM332" s="135">
        <v>0.4201388888888889</v>
      </c>
      <c r="BN332" s="136">
        <v>0.46180555555555558</v>
      </c>
      <c r="BO332" s="101"/>
      <c r="BR332" s="109" t="str">
        <f t="shared" si="4"/>
        <v>SH-25-0321</v>
      </c>
      <c r="BS332" s="109" t="s">
        <v>552</v>
      </c>
      <c r="BT332" t="s">
        <v>122</v>
      </c>
      <c r="BU332" t="s">
        <v>399</v>
      </c>
    </row>
    <row r="333" spans="1:73" hidden="1">
      <c r="A333" s="103" t="s">
        <v>985</v>
      </c>
      <c r="B333" s="102">
        <v>45694</v>
      </c>
      <c r="C333" s="104">
        <f>_xlfn.ISOWEEKNUM(Tabella2[[#This Row],[Date]])</f>
        <v>6</v>
      </c>
      <c r="D333" s="104" t="s">
        <v>195</v>
      </c>
      <c r="E333" s="104" t="s">
        <v>298</v>
      </c>
      <c r="F333" s="104"/>
      <c r="G333" s="104" t="s">
        <v>257</v>
      </c>
      <c r="H333" s="105">
        <v>1</v>
      </c>
      <c r="I333" s="104"/>
      <c r="J333" s="104" t="s">
        <v>258</v>
      </c>
      <c r="K333" s="104" t="s">
        <v>78</v>
      </c>
      <c r="L333" s="104" t="s">
        <v>299</v>
      </c>
      <c r="M333" s="104" t="s">
        <v>276</v>
      </c>
      <c r="N333" s="104"/>
      <c r="O333" s="106" t="str">
        <f>A1355</f>
        <v>13757</v>
      </c>
      <c r="P333" s="111" t="s">
        <v>300</v>
      </c>
      <c r="Q333" s="153">
        <v>0.4826388888888889</v>
      </c>
      <c r="R333" s="153">
        <v>0.52430555555555558</v>
      </c>
      <c r="S333" s="153">
        <v>4.1666666666666657E-2</v>
      </c>
      <c r="T333" s="153">
        <v>0.4826388888888889</v>
      </c>
      <c r="U333" s="153">
        <v>0.50694444444444442</v>
      </c>
      <c r="V333" s="153">
        <f>IF(ISBLANK(T333),"",Tabella2[[#This Row],[ACT STOP]]-Tabella2[[#This Row],[ACT START]])</f>
        <v>2.4305555555555525E-2</v>
      </c>
      <c r="W333" s="104" t="s">
        <v>127</v>
      </c>
      <c r="X333" s="104" t="s">
        <v>113</v>
      </c>
      <c r="Y333" s="110" t="s">
        <v>986</v>
      </c>
      <c r="Z333" s="106"/>
      <c r="AA333" s="104"/>
      <c r="AB333" s="107"/>
      <c r="AC333" s="72">
        <v>0</v>
      </c>
      <c r="AH333" s="70"/>
      <c r="AI333" s="70"/>
      <c r="AJ333">
        <v>1</v>
      </c>
      <c r="AL333" s="70"/>
      <c r="BL333" t="s">
        <v>987</v>
      </c>
      <c r="BM333" s="135">
        <v>0.4826388888888889</v>
      </c>
      <c r="BN333" s="136">
        <v>0.50694444444444442</v>
      </c>
      <c r="BO333" s="101"/>
      <c r="BR333" s="109" t="str">
        <f t="shared" ref="BR333:BR396" si="5">_xlfn.CONCAT(LEFT(BR332,6),TEXT(RIGHT(BR332,4)+1,"0000"))</f>
        <v>SH-25-0322</v>
      </c>
      <c r="BS333" s="109" t="s">
        <v>332</v>
      </c>
      <c r="BT333" t="s">
        <v>127</v>
      </c>
      <c r="BU333" t="s">
        <v>302</v>
      </c>
    </row>
    <row r="334" spans="1:73" hidden="1">
      <c r="A334" s="103" t="s">
        <v>988</v>
      </c>
      <c r="B334" s="102">
        <v>45694</v>
      </c>
      <c r="C334" s="104">
        <f>_xlfn.ISOWEEKNUM(Tabella2[[#This Row],[Date]])</f>
        <v>6</v>
      </c>
      <c r="D334" s="104" t="s">
        <v>195</v>
      </c>
      <c r="E334" s="104" t="s">
        <v>298</v>
      </c>
      <c r="F334" s="104"/>
      <c r="G334" s="104" t="s">
        <v>284</v>
      </c>
      <c r="H334" s="105">
        <v>22</v>
      </c>
      <c r="I334" s="104"/>
      <c r="J334" s="104" t="s">
        <v>258</v>
      </c>
      <c r="K334" s="104" t="s">
        <v>80</v>
      </c>
      <c r="L334" s="104" t="s">
        <v>299</v>
      </c>
      <c r="M334" s="104" t="s">
        <v>276</v>
      </c>
      <c r="N334" s="104"/>
      <c r="O334" s="106" t="str">
        <f>A1498</f>
        <v>13900</v>
      </c>
      <c r="P334" s="111" t="s">
        <v>300</v>
      </c>
      <c r="Q334" s="153">
        <v>0.4826388888888889</v>
      </c>
      <c r="R334" s="153">
        <v>0.52430555555555558</v>
      </c>
      <c r="S334" s="153">
        <v>4.1666666666666657E-2</v>
      </c>
      <c r="T334" s="153">
        <v>0.4826388888888889</v>
      </c>
      <c r="U334" s="153">
        <v>0.52430555555555558</v>
      </c>
      <c r="V334" s="153">
        <f>IF(ISBLANK(T334),"",Tabella2[[#This Row],[ACT STOP]]-Tabella2[[#This Row],[ACT START]])</f>
        <v>4.1666666666666685E-2</v>
      </c>
      <c r="W334" s="104" t="s">
        <v>122</v>
      </c>
      <c r="X334" s="104" t="s">
        <v>91</v>
      </c>
      <c r="Y334" s="110"/>
      <c r="Z334" s="106"/>
      <c r="AA334" s="104"/>
      <c r="AB334" s="107"/>
      <c r="AC334" s="72">
        <v>1</v>
      </c>
      <c r="AH334" s="70"/>
      <c r="AI334" s="70"/>
      <c r="AJ334">
        <v>0</v>
      </c>
      <c r="AL334" s="70"/>
      <c r="BM334" s="135">
        <v>0.4826388888888889</v>
      </c>
      <c r="BN334" s="136">
        <v>0.52430555555555558</v>
      </c>
      <c r="BO334" s="101"/>
      <c r="BR334" s="109" t="str">
        <f t="shared" si="5"/>
        <v>SH-25-0323</v>
      </c>
      <c r="BS334" s="109" t="s">
        <v>295</v>
      </c>
      <c r="BT334" t="s">
        <v>122</v>
      </c>
      <c r="BU334" t="s">
        <v>302</v>
      </c>
    </row>
    <row r="335" spans="1:73" hidden="1">
      <c r="A335" s="103" t="s">
        <v>989</v>
      </c>
      <c r="B335" s="102">
        <v>45694</v>
      </c>
      <c r="C335" s="104">
        <f>_xlfn.ISOWEEKNUM(Tabella2[[#This Row],[Date]])</f>
        <v>6</v>
      </c>
      <c r="D335" s="104" t="s">
        <v>195</v>
      </c>
      <c r="E335" s="104" t="s">
        <v>298</v>
      </c>
      <c r="F335" s="104"/>
      <c r="G335" s="104" t="s">
        <v>257</v>
      </c>
      <c r="H335" s="105">
        <v>5</v>
      </c>
      <c r="I335" s="104"/>
      <c r="J335" s="104" t="s">
        <v>258</v>
      </c>
      <c r="K335" s="104" t="s">
        <v>78</v>
      </c>
      <c r="L335" s="104" t="s">
        <v>299</v>
      </c>
      <c r="M335" s="104" t="s">
        <v>276</v>
      </c>
      <c r="N335" s="104"/>
      <c r="O335" s="106" t="str">
        <f>A1500</f>
        <v>13902</v>
      </c>
      <c r="P335" s="111" t="s">
        <v>300</v>
      </c>
      <c r="Q335" s="153">
        <v>0.54513888888888884</v>
      </c>
      <c r="R335" s="153">
        <v>0.58680555555555558</v>
      </c>
      <c r="S335" s="153">
        <v>4.1666666666666657E-2</v>
      </c>
      <c r="T335" s="153" t="s">
        <v>315</v>
      </c>
      <c r="U335" s="153" t="s">
        <v>316</v>
      </c>
      <c r="V335" s="153">
        <f>IF(ISBLANK(T335),"",Tabella2[[#This Row],[ACT STOP]]-Tabella2[[#This Row],[ACT START]])</f>
        <v>4.166666666666663E-2</v>
      </c>
      <c r="W335" s="104" t="s">
        <v>122</v>
      </c>
      <c r="X335" s="104" t="s">
        <v>91</v>
      </c>
      <c r="Y335" s="110"/>
      <c r="Z335" s="106"/>
      <c r="AA335" s="104"/>
      <c r="AB335" s="107"/>
      <c r="AC335" s="72">
        <v>1</v>
      </c>
      <c r="AH335" s="70"/>
      <c r="AI335" s="70"/>
      <c r="AJ335">
        <v>0</v>
      </c>
      <c r="AL335" s="70"/>
      <c r="BM335" s="135" t="s">
        <v>315</v>
      </c>
      <c r="BN335" s="136" t="s">
        <v>316</v>
      </c>
      <c r="BO335" s="101"/>
      <c r="BR335" s="109" t="str">
        <f t="shared" si="5"/>
        <v>SH-25-0324</v>
      </c>
      <c r="BS335" s="109" t="s">
        <v>416</v>
      </c>
      <c r="BT335" t="s">
        <v>122</v>
      </c>
      <c r="BU335" t="s">
        <v>302</v>
      </c>
    </row>
    <row r="336" spans="1:73" hidden="1">
      <c r="A336" s="103" t="s">
        <v>990</v>
      </c>
      <c r="B336" s="102">
        <v>45695</v>
      </c>
      <c r="C336" s="104">
        <f>_xlfn.ISOWEEKNUM(Tabella2[[#This Row],[Date]])</f>
        <v>6</v>
      </c>
      <c r="D336" s="104" t="s">
        <v>195</v>
      </c>
      <c r="E336" s="104" t="s">
        <v>298</v>
      </c>
      <c r="F336" s="104"/>
      <c r="G336" s="104" t="s">
        <v>257</v>
      </c>
      <c r="H336" s="105">
        <v>1</v>
      </c>
      <c r="I336" s="104"/>
      <c r="J336" s="104" t="s">
        <v>258</v>
      </c>
      <c r="K336" s="104" t="s">
        <v>78</v>
      </c>
      <c r="L336" s="104" t="s">
        <v>299</v>
      </c>
      <c r="M336" s="104" t="s">
        <v>313</v>
      </c>
      <c r="N336" s="104"/>
      <c r="O336" s="108" t="str">
        <f>A1514</f>
        <v>13916</v>
      </c>
      <c r="P336" s="111" t="s">
        <v>300</v>
      </c>
      <c r="Q336" s="153">
        <v>0.3576388888888889</v>
      </c>
      <c r="R336" s="153">
        <v>0.39930555555555558</v>
      </c>
      <c r="S336" s="153">
        <v>4.1666666666666657E-2</v>
      </c>
      <c r="T336" s="153">
        <v>0.3576388888888889</v>
      </c>
      <c r="U336" s="153">
        <v>0.39930555555555558</v>
      </c>
      <c r="V336" s="153">
        <f>IF(ISBLANK(T336),"",Tabella2[[#This Row],[ACT STOP]]-Tabella2[[#This Row],[ACT START]])</f>
        <v>4.1666666666666685E-2</v>
      </c>
      <c r="W336" s="104" t="s">
        <v>122</v>
      </c>
      <c r="X336" s="104" t="s">
        <v>91</v>
      </c>
      <c r="Y336" s="110"/>
      <c r="Z336" s="106"/>
      <c r="AA336" s="104"/>
      <c r="AB336" s="107"/>
      <c r="AC336" s="72">
        <v>1</v>
      </c>
      <c r="AH336" s="70"/>
      <c r="AI336" s="70"/>
      <c r="AJ336">
        <v>0</v>
      </c>
      <c r="AL336" s="70"/>
      <c r="BM336" s="135">
        <v>0.3576388888888889</v>
      </c>
      <c r="BN336" s="136">
        <v>0.39930555555555558</v>
      </c>
      <c r="BO336" s="101"/>
      <c r="BR336" s="109" t="str">
        <f t="shared" si="5"/>
        <v>SH-25-0325</v>
      </c>
      <c r="BS336" s="109" t="s">
        <v>332</v>
      </c>
      <c r="BT336" t="s">
        <v>122</v>
      </c>
      <c r="BU336" t="s">
        <v>302</v>
      </c>
    </row>
    <row r="337" spans="1:73" hidden="1">
      <c r="A337" s="103" t="s">
        <v>991</v>
      </c>
      <c r="B337" s="102">
        <v>45695</v>
      </c>
      <c r="C337" s="104">
        <f>_xlfn.ISOWEEKNUM(Tabella2[[#This Row],[Date]])</f>
        <v>6</v>
      </c>
      <c r="D337" s="104" t="s">
        <v>195</v>
      </c>
      <c r="E337" s="104" t="s">
        <v>880</v>
      </c>
      <c r="F337" s="104"/>
      <c r="G337" s="104" t="s">
        <v>257</v>
      </c>
      <c r="H337" s="105">
        <v>33</v>
      </c>
      <c r="I337" s="104"/>
      <c r="J337" s="104" t="s">
        <v>258</v>
      </c>
      <c r="K337" s="104" t="s">
        <v>78</v>
      </c>
      <c r="L337" s="104" t="s">
        <v>299</v>
      </c>
      <c r="M337" s="104" t="s">
        <v>430</v>
      </c>
      <c r="N337" s="104"/>
      <c r="O337" s="108" t="str">
        <f>A1518</f>
        <v>13920</v>
      </c>
      <c r="P337" s="111" t="s">
        <v>300</v>
      </c>
      <c r="Q337" s="153">
        <v>0.4201388888888889</v>
      </c>
      <c r="R337" s="153">
        <v>0.46180555555555558</v>
      </c>
      <c r="S337" s="153">
        <v>4.1666666666666657E-2</v>
      </c>
      <c r="T337" s="153">
        <v>0.4201388888888889</v>
      </c>
      <c r="U337" s="153">
        <v>0.46180555555555558</v>
      </c>
      <c r="V337" s="153">
        <f>IF(ISBLANK(T337),"",Tabella2[[#This Row],[ACT STOP]]-Tabella2[[#This Row],[ACT START]])</f>
        <v>4.1666666666666685E-2</v>
      </c>
      <c r="W337" s="104" t="s">
        <v>122</v>
      </c>
      <c r="X337" s="104" t="s">
        <v>91</v>
      </c>
      <c r="Y337" s="110"/>
      <c r="Z337" s="106"/>
      <c r="AA337" s="104"/>
      <c r="AB337" s="107"/>
      <c r="AC337" s="72">
        <v>1</v>
      </c>
      <c r="AH337" s="70"/>
      <c r="AI337" s="70"/>
      <c r="AJ337">
        <v>0</v>
      </c>
      <c r="AL337" s="70"/>
      <c r="BM337" s="135">
        <v>0.4201388888888889</v>
      </c>
      <c r="BN337" s="136">
        <v>0.46180555555555558</v>
      </c>
      <c r="BO337" s="101"/>
      <c r="BR337" s="109" t="str">
        <f t="shared" si="5"/>
        <v>SH-25-0326</v>
      </c>
      <c r="BS337" s="109" t="s">
        <v>458</v>
      </c>
      <c r="BT337" t="s">
        <v>122</v>
      </c>
      <c r="BU337" t="s">
        <v>881</v>
      </c>
    </row>
    <row r="338" spans="1:73" hidden="1">
      <c r="A338" s="103" t="s">
        <v>992</v>
      </c>
      <c r="B338" s="102">
        <v>45695</v>
      </c>
      <c r="C338" s="104">
        <f>_xlfn.ISOWEEKNUM(Tabella2[[#This Row],[Date]])</f>
        <v>6</v>
      </c>
      <c r="D338" s="104" t="s">
        <v>195</v>
      </c>
      <c r="E338" s="104" t="s">
        <v>398</v>
      </c>
      <c r="F338" s="104"/>
      <c r="G338" s="104" t="s">
        <v>257</v>
      </c>
      <c r="H338" s="105">
        <v>17</v>
      </c>
      <c r="I338" s="104"/>
      <c r="J338" s="104" t="s">
        <v>258</v>
      </c>
      <c r="K338" s="104" t="s">
        <v>80</v>
      </c>
      <c r="L338" s="104" t="s">
        <v>299</v>
      </c>
      <c r="M338" s="104" t="s">
        <v>276</v>
      </c>
      <c r="N338" s="104"/>
      <c r="O338" s="108" t="str">
        <f>A1519</f>
        <v>13921</v>
      </c>
      <c r="P338" s="111" t="s">
        <v>300</v>
      </c>
      <c r="Q338" s="153">
        <v>0.4201388888888889</v>
      </c>
      <c r="R338" s="153">
        <v>0.46180555555555558</v>
      </c>
      <c r="S338" s="153">
        <v>4.1666666666666657E-2</v>
      </c>
      <c r="T338" s="153" t="s">
        <v>336</v>
      </c>
      <c r="U338" s="153" t="s">
        <v>337</v>
      </c>
      <c r="V338" s="153">
        <f>IF(ISBLANK(T338),"",Tabella2[[#This Row],[ACT STOP]]-Tabella2[[#This Row],[ACT START]])</f>
        <v>4.1666666666666685E-2</v>
      </c>
      <c r="W338" s="104" t="s">
        <v>122</v>
      </c>
      <c r="X338" s="104" t="s">
        <v>91</v>
      </c>
      <c r="Y338" s="110"/>
      <c r="Z338" s="106"/>
      <c r="AA338" s="104"/>
      <c r="AB338" s="107"/>
      <c r="AC338" s="72">
        <v>1</v>
      </c>
      <c r="AH338" s="70"/>
      <c r="AI338" s="70"/>
      <c r="AJ338">
        <v>0</v>
      </c>
      <c r="AL338" s="70"/>
      <c r="BM338" s="135" t="s">
        <v>336</v>
      </c>
      <c r="BN338" s="136" t="s">
        <v>337</v>
      </c>
      <c r="BO338" s="101"/>
      <c r="BR338" s="109" t="str">
        <f t="shared" si="5"/>
        <v>SH-25-0327</v>
      </c>
      <c r="BS338" s="109" t="s">
        <v>393</v>
      </c>
      <c r="BT338" t="s">
        <v>122</v>
      </c>
      <c r="BU338" t="s">
        <v>399</v>
      </c>
    </row>
    <row r="339" spans="1:73" hidden="1">
      <c r="A339" s="103" t="s">
        <v>993</v>
      </c>
      <c r="B339" s="102">
        <v>45695</v>
      </c>
      <c r="C339" s="104">
        <f>_xlfn.ISOWEEKNUM(Tabella2[[#This Row],[Date]])</f>
        <v>6</v>
      </c>
      <c r="D339" s="104" t="s">
        <v>195</v>
      </c>
      <c r="E339" s="104" t="s">
        <v>880</v>
      </c>
      <c r="F339" s="104"/>
      <c r="G339" s="104" t="s">
        <v>257</v>
      </c>
      <c r="H339" s="105">
        <v>32</v>
      </c>
      <c r="I339" s="104"/>
      <c r="J339" s="104" t="s">
        <v>258</v>
      </c>
      <c r="K339" s="104" t="s">
        <v>78</v>
      </c>
      <c r="L339" s="104" t="s">
        <v>299</v>
      </c>
      <c r="M339" s="104" t="s">
        <v>430</v>
      </c>
      <c r="N339" s="104"/>
      <c r="O339" s="108" t="str">
        <f>A1521</f>
        <v>13923</v>
      </c>
      <c r="P339" s="111" t="s">
        <v>300</v>
      </c>
      <c r="Q339" s="153">
        <v>0.4826388888888889</v>
      </c>
      <c r="R339" s="153">
        <v>0.52430555555555558</v>
      </c>
      <c r="S339" s="153">
        <v>4.1666666666666657E-2</v>
      </c>
      <c r="T339" s="153">
        <v>0.4826388888888889</v>
      </c>
      <c r="U339" s="153">
        <v>0.52430555555555558</v>
      </c>
      <c r="V339" s="153">
        <f>IF(ISBLANK(T339),"",Tabella2[[#This Row],[ACT STOP]]-Tabella2[[#This Row],[ACT START]])</f>
        <v>4.1666666666666685E-2</v>
      </c>
      <c r="W339" s="104" t="s">
        <v>122</v>
      </c>
      <c r="X339" s="104" t="s">
        <v>91</v>
      </c>
      <c r="Y339" s="110"/>
      <c r="Z339" s="106"/>
      <c r="AA339" s="104"/>
      <c r="AB339" s="107"/>
      <c r="AC339" s="72">
        <v>1</v>
      </c>
      <c r="AH339" s="70"/>
      <c r="AI339" s="70"/>
      <c r="AJ339">
        <v>0</v>
      </c>
      <c r="AL339" s="70"/>
      <c r="BM339" s="135">
        <v>0.4826388888888889</v>
      </c>
      <c r="BN339" s="136">
        <v>0.52430555555555558</v>
      </c>
      <c r="BO339" s="101"/>
      <c r="BR339" s="109" t="str">
        <f t="shared" si="5"/>
        <v>SH-25-0328</v>
      </c>
      <c r="BS339" s="109" t="s">
        <v>356</v>
      </c>
      <c r="BT339" t="s">
        <v>122</v>
      </c>
      <c r="BU339" t="s">
        <v>881</v>
      </c>
    </row>
    <row r="340" spans="1:73" hidden="1">
      <c r="A340" s="103" t="s">
        <v>994</v>
      </c>
      <c r="B340" s="102">
        <v>45695</v>
      </c>
      <c r="C340" s="104">
        <f>_xlfn.ISOWEEKNUM(Tabella2[[#This Row],[Date]])</f>
        <v>6</v>
      </c>
      <c r="D340" s="104" t="s">
        <v>195</v>
      </c>
      <c r="E340" s="104" t="s">
        <v>880</v>
      </c>
      <c r="F340" s="104"/>
      <c r="G340" s="104" t="s">
        <v>284</v>
      </c>
      <c r="H340" s="105">
        <v>23</v>
      </c>
      <c r="I340" s="104"/>
      <c r="J340" s="104" t="s">
        <v>258</v>
      </c>
      <c r="K340" s="104" t="s">
        <v>80</v>
      </c>
      <c r="L340" s="104" t="s">
        <v>299</v>
      </c>
      <c r="M340" s="104" t="s">
        <v>430</v>
      </c>
      <c r="N340" s="104"/>
      <c r="O340" s="108" t="str">
        <f>A1522</f>
        <v>13924</v>
      </c>
      <c r="P340" s="111" t="s">
        <v>300</v>
      </c>
      <c r="Q340" s="153">
        <v>0.4826388888888889</v>
      </c>
      <c r="R340" s="153">
        <v>0.52430555555555558</v>
      </c>
      <c r="S340" s="153">
        <v>4.1666666666666657E-2</v>
      </c>
      <c r="T340" s="153" t="s">
        <v>349</v>
      </c>
      <c r="U340" s="153" t="s">
        <v>350</v>
      </c>
      <c r="V340" s="153">
        <f>IF(ISBLANK(T340),"",Tabella2[[#This Row],[ACT STOP]]-Tabella2[[#This Row],[ACT START]])</f>
        <v>4.1666666666666685E-2</v>
      </c>
      <c r="W340" s="104" t="s">
        <v>122</v>
      </c>
      <c r="X340" s="104" t="s">
        <v>91</v>
      </c>
      <c r="Y340" s="110"/>
      <c r="Z340" s="106"/>
      <c r="AA340" s="104"/>
      <c r="AB340" s="107"/>
      <c r="AC340" s="72">
        <v>1</v>
      </c>
      <c r="AH340" s="70"/>
      <c r="AI340" s="70"/>
      <c r="AJ340">
        <v>0</v>
      </c>
      <c r="AL340" s="70"/>
      <c r="BM340" s="135" t="s">
        <v>349</v>
      </c>
      <c r="BN340" s="136" t="s">
        <v>350</v>
      </c>
      <c r="BO340" s="101"/>
      <c r="BR340" s="109" t="str">
        <f t="shared" si="5"/>
        <v>SH-25-0329</v>
      </c>
      <c r="BS340" s="109" t="s">
        <v>358</v>
      </c>
      <c r="BT340" t="s">
        <v>122</v>
      </c>
      <c r="BU340" t="s">
        <v>881</v>
      </c>
    </row>
    <row r="341" spans="1:73" hidden="1">
      <c r="A341" s="103" t="s">
        <v>995</v>
      </c>
      <c r="B341" s="102">
        <v>45698</v>
      </c>
      <c r="C341" s="104">
        <f>_xlfn.ISOWEEKNUM(Tabella2[[#This Row],[Date]])</f>
        <v>7</v>
      </c>
      <c r="D341" s="104" t="s">
        <v>195</v>
      </c>
      <c r="E341" s="104" t="s">
        <v>398</v>
      </c>
      <c r="F341" s="104"/>
      <c r="G341" s="104" t="s">
        <v>257</v>
      </c>
      <c r="H341" s="105">
        <v>14</v>
      </c>
      <c r="I341" s="104"/>
      <c r="J341" s="104" t="s">
        <v>258</v>
      </c>
      <c r="K341" s="104" t="s">
        <v>78</v>
      </c>
      <c r="L341" s="104" t="s">
        <v>299</v>
      </c>
      <c r="M341" s="104" t="s">
        <v>276</v>
      </c>
      <c r="N341" s="104"/>
      <c r="O341" s="106" t="str">
        <f>A66</f>
        <v>12468</v>
      </c>
      <c r="P341" s="111" t="s">
        <v>300</v>
      </c>
      <c r="Q341" s="153">
        <v>0.2951388888888889</v>
      </c>
      <c r="R341" s="153">
        <v>0.33680555555555558</v>
      </c>
      <c r="S341" s="153">
        <v>4.1666666666666657E-2</v>
      </c>
      <c r="T341" s="153"/>
      <c r="U341" s="153"/>
      <c r="V341" s="153" t="str">
        <f>IF(ISBLANK(T341),"",Tabella2[[#This Row],[ACT STOP]]-Tabella2[[#This Row],[ACT START]])</f>
        <v/>
      </c>
      <c r="W341" s="104" t="s">
        <v>133</v>
      </c>
      <c r="X341" s="104" t="s">
        <v>143</v>
      </c>
      <c r="Y341" s="110"/>
      <c r="Z341" s="106"/>
      <c r="AA341" s="104"/>
      <c r="AB341" s="107"/>
      <c r="AC341" s="72">
        <v>0</v>
      </c>
      <c r="AH341" s="70"/>
      <c r="AI341" s="70"/>
      <c r="AJ341">
        <v>0</v>
      </c>
      <c r="AL341" s="70"/>
      <c r="BL341" t="s">
        <v>996</v>
      </c>
      <c r="BM341" s="135">
        <v>0</v>
      </c>
      <c r="BN341" s="136">
        <v>0</v>
      </c>
      <c r="BO341" s="101"/>
      <c r="BR341" s="109" t="str">
        <f t="shared" si="5"/>
        <v>SH-25-0330</v>
      </c>
      <c r="BS341" s="109" t="s">
        <v>372</v>
      </c>
      <c r="BT341" t="s">
        <v>133</v>
      </c>
      <c r="BU341" t="s">
        <v>399</v>
      </c>
    </row>
    <row r="342" spans="1:73" hidden="1">
      <c r="A342" s="103" t="s">
        <v>997</v>
      </c>
      <c r="B342" s="102">
        <v>45698</v>
      </c>
      <c r="C342" s="104">
        <f>_xlfn.ISOWEEKNUM(Tabella2[[#This Row],[Date]])</f>
        <v>7</v>
      </c>
      <c r="D342" s="104" t="s">
        <v>195</v>
      </c>
      <c r="E342" s="104" t="s">
        <v>880</v>
      </c>
      <c r="F342" s="104"/>
      <c r="G342" s="104" t="s">
        <v>257</v>
      </c>
      <c r="H342" s="105">
        <v>9</v>
      </c>
      <c r="I342" s="104"/>
      <c r="J342" s="104" t="s">
        <v>258</v>
      </c>
      <c r="K342" s="104" t="s">
        <v>80</v>
      </c>
      <c r="L342" s="104" t="s">
        <v>299</v>
      </c>
      <c r="M342" s="104" t="s">
        <v>977</v>
      </c>
      <c r="N342" s="104"/>
      <c r="O342" s="106" t="str">
        <f>A1525</f>
        <v>13927</v>
      </c>
      <c r="P342" s="111" t="s">
        <v>300</v>
      </c>
      <c r="Q342" s="153">
        <v>0.2951388888888889</v>
      </c>
      <c r="R342" s="153">
        <v>0.33680555555555558</v>
      </c>
      <c r="S342" s="153">
        <v>4.1666666666666657E-2</v>
      </c>
      <c r="T342" s="153">
        <v>0.2951388888888889</v>
      </c>
      <c r="U342" s="153">
        <v>0.33680555555555558</v>
      </c>
      <c r="V342" s="153">
        <f>IF(ISBLANK(T342),"",Tabella2[[#This Row],[ACT STOP]]-Tabella2[[#This Row],[ACT START]])</f>
        <v>4.1666666666666685E-2</v>
      </c>
      <c r="W342" s="104" t="s">
        <v>122</v>
      </c>
      <c r="X342" s="104" t="s">
        <v>91</v>
      </c>
      <c r="Y342" s="110"/>
      <c r="Z342" s="106"/>
      <c r="AA342" s="104"/>
      <c r="AB342" s="107"/>
      <c r="AC342" s="72">
        <v>1</v>
      </c>
      <c r="AH342" s="70"/>
      <c r="AI342" s="70"/>
      <c r="AJ342">
        <v>0</v>
      </c>
      <c r="AL342" s="70"/>
      <c r="BM342" s="135">
        <v>0.2951388888888889</v>
      </c>
      <c r="BN342" s="136">
        <v>0.33680555555555558</v>
      </c>
      <c r="BO342" s="101"/>
      <c r="BR342" s="109" t="str">
        <f t="shared" si="5"/>
        <v>SH-25-0331</v>
      </c>
      <c r="BS342" s="109" t="s">
        <v>318</v>
      </c>
      <c r="BT342" t="s">
        <v>122</v>
      </c>
      <c r="BU342" t="s">
        <v>881</v>
      </c>
    </row>
    <row r="343" spans="1:73" hidden="1">
      <c r="A343" s="103" t="s">
        <v>998</v>
      </c>
      <c r="B343" s="102">
        <v>45698</v>
      </c>
      <c r="C343" s="104">
        <f>_xlfn.ISOWEEKNUM(Tabella2[[#This Row],[Date]])</f>
        <v>7</v>
      </c>
      <c r="D343" s="104" t="s">
        <v>195</v>
      </c>
      <c r="E343" s="104" t="s">
        <v>880</v>
      </c>
      <c r="F343" s="104"/>
      <c r="G343" s="104" t="s">
        <v>284</v>
      </c>
      <c r="H343" s="105">
        <v>23</v>
      </c>
      <c r="I343" s="104"/>
      <c r="J343" s="104" t="s">
        <v>258</v>
      </c>
      <c r="K343" s="104" t="s">
        <v>78</v>
      </c>
      <c r="L343" s="104" t="s">
        <v>299</v>
      </c>
      <c r="M343" s="104" t="s">
        <v>430</v>
      </c>
      <c r="N343" s="104"/>
      <c r="O343" s="106" t="str">
        <f>A1528</f>
        <v>13930</v>
      </c>
      <c r="P343" s="111" t="s">
        <v>300</v>
      </c>
      <c r="Q343" s="153">
        <v>0.3576388888888889</v>
      </c>
      <c r="R343" s="153">
        <v>0.39930555555555558</v>
      </c>
      <c r="S343" s="153">
        <v>4.1666666666666657E-2</v>
      </c>
      <c r="T343" s="153">
        <v>0.3576388888888889</v>
      </c>
      <c r="U343" s="153">
        <v>0.39930555555555558</v>
      </c>
      <c r="V343" s="153">
        <f>IF(ISBLANK(T343),"",Tabella2[[#This Row],[ACT STOP]]-Tabella2[[#This Row],[ACT START]])</f>
        <v>4.1666666666666685E-2</v>
      </c>
      <c r="W343" s="104" t="s">
        <v>122</v>
      </c>
      <c r="X343" s="104" t="s">
        <v>91</v>
      </c>
      <c r="Y343" s="110"/>
      <c r="Z343" s="106"/>
      <c r="AA343" s="104"/>
      <c r="AB343" s="107"/>
      <c r="AC343" s="72">
        <v>1</v>
      </c>
      <c r="AH343" s="70"/>
      <c r="AI343" s="70"/>
      <c r="AJ343">
        <v>0</v>
      </c>
      <c r="AL343" s="70"/>
      <c r="BM343" s="135">
        <v>0.3576388888888889</v>
      </c>
      <c r="BN343" s="136">
        <v>0.39930555555555558</v>
      </c>
      <c r="BO343" s="101"/>
      <c r="BR343" s="109" t="str">
        <f t="shared" si="5"/>
        <v>SH-25-0332</v>
      </c>
      <c r="BS343" s="109" t="s">
        <v>358</v>
      </c>
      <c r="BT343" t="s">
        <v>122</v>
      </c>
      <c r="BU343" t="s">
        <v>881</v>
      </c>
    </row>
    <row r="344" spans="1:73" hidden="1">
      <c r="A344" s="103" t="s">
        <v>999</v>
      </c>
      <c r="B344" s="102">
        <v>45698</v>
      </c>
      <c r="C344" s="104">
        <f>_xlfn.ISOWEEKNUM(Tabella2[[#This Row],[Date]])</f>
        <v>7</v>
      </c>
      <c r="D344" s="104" t="s">
        <v>195</v>
      </c>
      <c r="E344" s="104" t="s">
        <v>398</v>
      </c>
      <c r="F344" s="104"/>
      <c r="G344" s="104" t="s">
        <v>257</v>
      </c>
      <c r="H344" s="105">
        <v>1</v>
      </c>
      <c r="I344" s="104"/>
      <c r="J344" s="104" t="s">
        <v>258</v>
      </c>
      <c r="K344" s="104" t="s">
        <v>80</v>
      </c>
      <c r="L344" s="104" t="s">
        <v>299</v>
      </c>
      <c r="M344" s="104" t="s">
        <v>276</v>
      </c>
      <c r="N344" s="104"/>
      <c r="O344" s="106" t="str">
        <f>A1534</f>
        <v>13936</v>
      </c>
      <c r="P344" s="111" t="s">
        <v>300</v>
      </c>
      <c r="Q344" s="153">
        <v>0.4201388888888889</v>
      </c>
      <c r="R344" s="153">
        <v>0.46180555555555558</v>
      </c>
      <c r="S344" s="153">
        <v>4.1666666666666657E-2</v>
      </c>
      <c r="T344" s="153">
        <v>0.4201388888888889</v>
      </c>
      <c r="U344" s="153">
        <v>0.4548611111111111</v>
      </c>
      <c r="V344" s="153">
        <f>IF(ISBLANK(T344),"",Tabella2[[#This Row],[ACT STOP]]-Tabella2[[#This Row],[ACT START]])</f>
        <v>3.472222222222221E-2</v>
      </c>
      <c r="W344" s="104" t="s">
        <v>122</v>
      </c>
      <c r="X344" s="104" t="s">
        <v>91</v>
      </c>
      <c r="Y344" s="110"/>
      <c r="Z344" s="106"/>
      <c r="AA344" s="104"/>
      <c r="AB344" s="107"/>
      <c r="AC344" s="72">
        <v>1</v>
      </c>
      <c r="AH344" s="70"/>
      <c r="AI344" s="70"/>
      <c r="AJ344">
        <v>0</v>
      </c>
      <c r="AL344" s="70"/>
      <c r="BM344" s="135">
        <v>0.4201388888888889</v>
      </c>
      <c r="BN344" s="136">
        <v>0.4548611111111111</v>
      </c>
      <c r="BO344" s="101"/>
      <c r="BR344" s="109" t="str">
        <f t="shared" si="5"/>
        <v>SH-25-0333</v>
      </c>
      <c r="BS344" s="109" t="s">
        <v>332</v>
      </c>
      <c r="BT344" t="s">
        <v>122</v>
      </c>
      <c r="BU344" t="s">
        <v>399</v>
      </c>
    </row>
    <row r="345" spans="1:73" hidden="1">
      <c r="A345" s="103" t="s">
        <v>1000</v>
      </c>
      <c r="B345" s="102">
        <v>45698</v>
      </c>
      <c r="C345" s="104">
        <f>_xlfn.ISOWEEKNUM(Tabella2[[#This Row],[Date]])</f>
        <v>7</v>
      </c>
      <c r="D345" s="104" t="s">
        <v>195</v>
      </c>
      <c r="E345" s="104" t="s">
        <v>398</v>
      </c>
      <c r="F345" s="104"/>
      <c r="G345" s="104" t="s">
        <v>257</v>
      </c>
      <c r="H345" s="105">
        <v>10</v>
      </c>
      <c r="I345" s="104"/>
      <c r="J345" s="104" t="s">
        <v>258</v>
      </c>
      <c r="K345" s="104" t="s">
        <v>78</v>
      </c>
      <c r="L345" s="104" t="s">
        <v>299</v>
      </c>
      <c r="M345" s="104" t="s">
        <v>276</v>
      </c>
      <c r="N345" s="104"/>
      <c r="O345" s="106" t="str">
        <f>A1536</f>
        <v>13938</v>
      </c>
      <c r="P345" s="111" t="s">
        <v>300</v>
      </c>
      <c r="Q345" s="153">
        <v>0.4826388888888889</v>
      </c>
      <c r="R345" s="153">
        <v>0.52430555555555558</v>
      </c>
      <c r="S345" s="153">
        <v>4.1666666666666657E-2</v>
      </c>
      <c r="T345" s="153">
        <v>0.4826388888888889</v>
      </c>
      <c r="U345" s="153">
        <v>0.52430555555555558</v>
      </c>
      <c r="V345" s="153">
        <f>IF(ISBLANK(T345),"",Tabella2[[#This Row],[ACT STOP]]-Tabella2[[#This Row],[ACT START]])</f>
        <v>4.1666666666666685E-2</v>
      </c>
      <c r="W345" s="104" t="s">
        <v>122</v>
      </c>
      <c r="X345" s="104" t="s">
        <v>91</v>
      </c>
      <c r="Y345" s="110"/>
      <c r="Z345" s="106"/>
      <c r="AA345" s="104"/>
      <c r="AB345" s="107"/>
      <c r="AC345" s="72">
        <v>1</v>
      </c>
      <c r="AH345" s="70"/>
      <c r="AI345" s="70"/>
      <c r="AJ345">
        <v>0</v>
      </c>
      <c r="AL345" s="70"/>
      <c r="BM345" s="135">
        <v>0.4826388888888889</v>
      </c>
      <c r="BN345" s="136">
        <v>0.52430555555555558</v>
      </c>
      <c r="BO345" s="101"/>
      <c r="BR345" s="109" t="str">
        <f t="shared" si="5"/>
        <v>SH-25-0334</v>
      </c>
      <c r="BS345" s="109" t="s">
        <v>552</v>
      </c>
      <c r="BT345" t="s">
        <v>122</v>
      </c>
      <c r="BU345" t="s">
        <v>399</v>
      </c>
    </row>
    <row r="346" spans="1:73" hidden="1">
      <c r="A346" s="103" t="s">
        <v>1001</v>
      </c>
      <c r="B346" s="102">
        <v>45698</v>
      </c>
      <c r="C346" s="104">
        <f>_xlfn.ISOWEEKNUM(Tabella2[[#This Row],[Date]])</f>
        <v>7</v>
      </c>
      <c r="D346" s="104" t="s">
        <v>195</v>
      </c>
      <c r="E346" s="104" t="s">
        <v>298</v>
      </c>
      <c r="F346" s="104"/>
      <c r="G346" s="104" t="s">
        <v>257</v>
      </c>
      <c r="H346" s="105">
        <v>5</v>
      </c>
      <c r="I346" s="104"/>
      <c r="J346" s="104" t="s">
        <v>258</v>
      </c>
      <c r="K346" s="104" t="s">
        <v>80</v>
      </c>
      <c r="L346" s="104" t="s">
        <v>299</v>
      </c>
      <c r="M346" s="104" t="s">
        <v>276</v>
      </c>
      <c r="N346" s="104"/>
      <c r="O346" s="106" t="str">
        <f>A1547</f>
        <v>13949</v>
      </c>
      <c r="P346" s="111" t="s">
        <v>300</v>
      </c>
      <c r="Q346" s="153">
        <v>0.60763888888888884</v>
      </c>
      <c r="R346" s="153">
        <v>0.64930555555555558</v>
      </c>
      <c r="S346" s="153">
        <v>4.1666666666666657E-2</v>
      </c>
      <c r="T346" s="153">
        <v>0.60763888888888884</v>
      </c>
      <c r="U346" s="153">
        <v>0.64930555555555558</v>
      </c>
      <c r="V346" s="153">
        <f>IF(ISBLANK(T346),"",Tabella2[[#This Row],[ACT STOP]]-Tabella2[[#This Row],[ACT START]])</f>
        <v>4.1666666666666741E-2</v>
      </c>
      <c r="W346" s="104" t="s">
        <v>92</v>
      </c>
      <c r="X346" s="104" t="s">
        <v>91</v>
      </c>
      <c r="Y346" s="110"/>
      <c r="Z346" s="106"/>
      <c r="AA346" s="104"/>
      <c r="AB346" s="107"/>
      <c r="AC346" s="72">
        <v>1</v>
      </c>
      <c r="AH346" s="70"/>
      <c r="AI346" s="70"/>
      <c r="AJ346">
        <v>0</v>
      </c>
      <c r="AL346" s="70"/>
      <c r="BM346" s="135">
        <v>0.60763888888888884</v>
      </c>
      <c r="BN346" s="136">
        <v>0.64930555555555558</v>
      </c>
      <c r="BO346" s="101"/>
      <c r="BR346" s="109" t="str">
        <f t="shared" si="5"/>
        <v>SH-25-0335</v>
      </c>
      <c r="BS346" s="109" t="s">
        <v>416</v>
      </c>
      <c r="BT346" t="s">
        <v>92</v>
      </c>
      <c r="BU346" t="s">
        <v>302</v>
      </c>
    </row>
    <row r="347" spans="1:73" hidden="1">
      <c r="A347" s="103" t="s">
        <v>1002</v>
      </c>
      <c r="B347" s="102">
        <v>45698</v>
      </c>
      <c r="C347" s="104">
        <f>_xlfn.ISOWEEKNUM(Tabella2[[#This Row],[Date]])</f>
        <v>7</v>
      </c>
      <c r="D347" s="104" t="s">
        <v>321</v>
      </c>
      <c r="E347" s="104" t="s">
        <v>284</v>
      </c>
      <c r="F347" s="104">
        <v>54</v>
      </c>
      <c r="G347" s="104" t="s">
        <v>284</v>
      </c>
      <c r="H347" s="105">
        <v>23</v>
      </c>
      <c r="I347" s="104"/>
      <c r="J347" s="104" t="s">
        <v>258</v>
      </c>
      <c r="K347" s="104" t="s">
        <v>75</v>
      </c>
      <c r="L347" s="104" t="s">
        <v>259</v>
      </c>
      <c r="M347" s="104" t="s">
        <v>461</v>
      </c>
      <c r="N347" s="104"/>
      <c r="O347" s="106"/>
      <c r="P347" s="111" t="s">
        <v>462</v>
      </c>
      <c r="Q347" s="153" t="s">
        <v>343</v>
      </c>
      <c r="R347" s="153" t="s">
        <v>344</v>
      </c>
      <c r="S347" s="153">
        <v>4.1666666666666657E-2</v>
      </c>
      <c r="T347" s="153"/>
      <c r="U347" s="153"/>
      <c r="V347" s="153" t="str">
        <f>IF(ISBLANK(T347),"",Tabella2[[#This Row],[ACT STOP]]-Tabella2[[#This Row],[ACT START]])</f>
        <v/>
      </c>
      <c r="W347" s="104" t="s">
        <v>116</v>
      </c>
      <c r="X347" s="104" t="s">
        <v>113</v>
      </c>
      <c r="Y347" s="110" t="s">
        <v>1003</v>
      </c>
      <c r="Z347" s="106"/>
      <c r="AA347" s="104"/>
      <c r="AB347" s="107"/>
      <c r="AC347" s="72">
        <v>0</v>
      </c>
      <c r="AH347" s="70"/>
      <c r="AI347" s="70"/>
      <c r="AJ347">
        <v>0</v>
      </c>
      <c r="AL347" s="70"/>
      <c r="BL347" t="s">
        <v>1004</v>
      </c>
      <c r="BM347" s="135">
        <v>0</v>
      </c>
      <c r="BN347" s="136">
        <v>0</v>
      </c>
      <c r="BO347" s="101"/>
      <c r="BR347" s="109" t="str">
        <f t="shared" si="5"/>
        <v>SH-25-0336</v>
      </c>
      <c r="BS347" s="109" t="s">
        <v>358</v>
      </c>
      <c r="BT347" t="s">
        <v>116</v>
      </c>
      <c r="BU347" t="s">
        <v>463</v>
      </c>
    </row>
    <row r="348" spans="1:73" hidden="1">
      <c r="A348" s="103" t="s">
        <v>1005</v>
      </c>
      <c r="B348" s="102">
        <v>45699</v>
      </c>
      <c r="C348" s="104">
        <f>_xlfn.ISOWEEKNUM(Tabella2[[#This Row],[Date]])</f>
        <v>7</v>
      </c>
      <c r="D348" s="104" t="s">
        <v>195</v>
      </c>
      <c r="E348" s="104" t="s">
        <v>398</v>
      </c>
      <c r="F348" s="104"/>
      <c r="G348" s="104" t="s">
        <v>284</v>
      </c>
      <c r="H348" s="105">
        <v>9</v>
      </c>
      <c r="I348" s="104"/>
      <c r="J348" s="104" t="s">
        <v>258</v>
      </c>
      <c r="K348" s="104" t="s">
        <v>78</v>
      </c>
      <c r="L348" s="104" t="s">
        <v>299</v>
      </c>
      <c r="M348" s="104" t="s">
        <v>276</v>
      </c>
      <c r="N348" s="104"/>
      <c r="O348" s="106" t="str">
        <f>A1548</f>
        <v>13950</v>
      </c>
      <c r="P348" s="111" t="s">
        <v>300</v>
      </c>
      <c r="Q348" s="153">
        <v>0.2951388888888889</v>
      </c>
      <c r="R348" s="153">
        <v>0.33680555555555558</v>
      </c>
      <c r="S348" s="153">
        <v>4.1666666666666657E-2</v>
      </c>
      <c r="T348" s="153" t="s">
        <v>307</v>
      </c>
      <c r="U348" s="153">
        <v>0.33333333333333331</v>
      </c>
      <c r="V348" s="153">
        <f>IF(ISBLANK(T348),"",Tabella2[[#This Row],[ACT STOP]]-Tabella2[[#This Row],[ACT START]])</f>
        <v>3.819444444444442E-2</v>
      </c>
      <c r="W348" s="104" t="s">
        <v>122</v>
      </c>
      <c r="X348" s="104" t="s">
        <v>91</v>
      </c>
      <c r="Y348" s="110"/>
      <c r="Z348" s="106"/>
      <c r="AA348" s="104"/>
      <c r="AB348" s="107"/>
      <c r="AC348" s="72">
        <v>1</v>
      </c>
      <c r="AH348" s="70"/>
      <c r="AI348" s="70"/>
      <c r="AJ348">
        <v>0</v>
      </c>
      <c r="AL348" s="70"/>
      <c r="BM348" s="135" t="s">
        <v>307</v>
      </c>
      <c r="BN348" s="136">
        <v>0.33333333333333331</v>
      </c>
      <c r="BO348" s="101"/>
      <c r="BR348" s="109" t="str">
        <f t="shared" si="5"/>
        <v>SH-25-0337</v>
      </c>
      <c r="BS348" s="109" t="s">
        <v>339</v>
      </c>
      <c r="BT348" t="s">
        <v>122</v>
      </c>
      <c r="BU348" t="s">
        <v>399</v>
      </c>
    </row>
    <row r="349" spans="1:73" hidden="1">
      <c r="A349" s="103" t="s">
        <v>1006</v>
      </c>
      <c r="B349" s="102">
        <v>45699</v>
      </c>
      <c r="C349" s="104">
        <f>_xlfn.ISOWEEKNUM(Tabella2[[#This Row],[Date]])</f>
        <v>7</v>
      </c>
      <c r="D349" s="104" t="s">
        <v>321</v>
      </c>
      <c r="E349" s="104" t="s">
        <v>284</v>
      </c>
      <c r="F349" s="104">
        <v>54</v>
      </c>
      <c r="G349" s="104" t="s">
        <v>257</v>
      </c>
      <c r="H349" s="105">
        <v>32</v>
      </c>
      <c r="I349" s="104"/>
      <c r="J349" s="104" t="s">
        <v>258</v>
      </c>
      <c r="K349" s="104" t="s">
        <v>75</v>
      </c>
      <c r="L349" s="104" t="s">
        <v>259</v>
      </c>
      <c r="M349" s="104" t="s">
        <v>276</v>
      </c>
      <c r="N349" s="104"/>
      <c r="O349" s="106"/>
      <c r="P349" s="111" t="s">
        <v>467</v>
      </c>
      <c r="Q349" s="153" t="s">
        <v>307</v>
      </c>
      <c r="R349" s="153" t="s">
        <v>308</v>
      </c>
      <c r="S349" s="153">
        <v>4.1666666666666657E-2</v>
      </c>
      <c r="T349" s="153"/>
      <c r="U349" s="153"/>
      <c r="V349" s="153" t="str">
        <f>IF(ISBLANK(T349),"",Tabella2[[#This Row],[ACT STOP]]-Tabella2[[#This Row],[ACT START]])</f>
        <v/>
      </c>
      <c r="W349" s="104" t="s">
        <v>116</v>
      </c>
      <c r="X349" s="104" t="s">
        <v>113</v>
      </c>
      <c r="Y349" s="110" t="s">
        <v>1007</v>
      </c>
      <c r="Z349" s="106"/>
      <c r="AA349" s="104"/>
      <c r="AB349" s="107"/>
      <c r="AC349" s="72">
        <v>0</v>
      </c>
      <c r="AH349" s="70"/>
      <c r="AI349" s="70"/>
      <c r="AJ349">
        <v>0</v>
      </c>
      <c r="AL349" s="70"/>
      <c r="BL349" t="s">
        <v>1008</v>
      </c>
      <c r="BM349" s="135">
        <v>0</v>
      </c>
      <c r="BN349" s="136">
        <v>0</v>
      </c>
      <c r="BO349" s="101"/>
      <c r="BR349" s="109" t="str">
        <f t="shared" si="5"/>
        <v>SH-25-0338</v>
      </c>
      <c r="BS349" s="109" t="s">
        <v>356</v>
      </c>
      <c r="BT349" t="s">
        <v>116</v>
      </c>
      <c r="BU349" t="s">
        <v>469</v>
      </c>
    </row>
    <row r="350" spans="1:73" hidden="1">
      <c r="A350" s="103" t="s">
        <v>1009</v>
      </c>
      <c r="B350" s="102">
        <v>45699</v>
      </c>
      <c r="C350" s="104">
        <f>_xlfn.ISOWEEKNUM(Tabella2[[#This Row],[Date]])</f>
        <v>7</v>
      </c>
      <c r="D350" s="104" t="s">
        <v>195</v>
      </c>
      <c r="E350" s="104" t="s">
        <v>298</v>
      </c>
      <c r="F350" s="104"/>
      <c r="G350" s="104" t="s">
        <v>284</v>
      </c>
      <c r="H350" s="105">
        <v>23</v>
      </c>
      <c r="I350" s="104"/>
      <c r="J350" s="104" t="s">
        <v>258</v>
      </c>
      <c r="K350" s="104" t="s">
        <v>81</v>
      </c>
      <c r="L350" s="104" t="s">
        <v>299</v>
      </c>
      <c r="M350" s="104" t="s">
        <v>276</v>
      </c>
      <c r="N350" s="104"/>
      <c r="O350" s="106" t="str">
        <f>A1553</f>
        <v>13955</v>
      </c>
      <c r="P350" s="111" t="s">
        <v>300</v>
      </c>
      <c r="Q350" s="153">
        <v>0.3576388888888889</v>
      </c>
      <c r="R350" s="153">
        <v>0.39930555555555558</v>
      </c>
      <c r="S350" s="153">
        <v>4.1666666666666657E-2</v>
      </c>
      <c r="T350" s="153">
        <v>0.3576388888888889</v>
      </c>
      <c r="U350" s="153">
        <v>0.39930555555555558</v>
      </c>
      <c r="V350" s="153">
        <f>IF(ISBLANK(T350),"",Tabella2[[#This Row],[ACT STOP]]-Tabella2[[#This Row],[ACT START]])</f>
        <v>4.1666666666666685E-2</v>
      </c>
      <c r="W350" s="104" t="s">
        <v>92</v>
      </c>
      <c r="X350" s="104" t="s">
        <v>91</v>
      </c>
      <c r="Y350" s="110"/>
      <c r="Z350" s="106"/>
      <c r="AA350" s="104"/>
      <c r="AB350" s="107"/>
      <c r="AC350" s="72">
        <v>1</v>
      </c>
      <c r="AH350" s="70"/>
      <c r="AI350" s="70"/>
      <c r="AJ350">
        <v>0</v>
      </c>
      <c r="AL350" s="70"/>
      <c r="BM350" s="135">
        <v>0.3576388888888889</v>
      </c>
      <c r="BN350" s="136">
        <v>0.39930555555555558</v>
      </c>
      <c r="BO350" s="101"/>
      <c r="BR350" s="109" t="str">
        <f t="shared" si="5"/>
        <v>SH-25-0339</v>
      </c>
      <c r="BS350" s="109" t="s">
        <v>358</v>
      </c>
      <c r="BT350" t="s">
        <v>92</v>
      </c>
      <c r="BU350" t="s">
        <v>302</v>
      </c>
    </row>
    <row r="351" spans="1:73" hidden="1">
      <c r="A351" s="103" t="s">
        <v>1010</v>
      </c>
      <c r="B351" s="102">
        <v>45699</v>
      </c>
      <c r="C351" s="104">
        <f>_xlfn.ISOWEEKNUM(Tabella2[[#This Row],[Date]])</f>
        <v>7</v>
      </c>
      <c r="D351" s="104" t="s">
        <v>195</v>
      </c>
      <c r="E351" s="104" t="s">
        <v>298</v>
      </c>
      <c r="F351" s="104"/>
      <c r="G351" s="104" t="s">
        <v>257</v>
      </c>
      <c r="H351" s="105">
        <v>31</v>
      </c>
      <c r="I351" s="104"/>
      <c r="J351" s="104" t="s">
        <v>258</v>
      </c>
      <c r="K351" s="104" t="s">
        <v>78</v>
      </c>
      <c r="L351" s="104" t="s">
        <v>299</v>
      </c>
      <c r="M351" s="104" t="s">
        <v>276</v>
      </c>
      <c r="N351" s="104"/>
      <c r="O351" s="106" t="str">
        <f>A1555</f>
        <v>13957</v>
      </c>
      <c r="P351" s="111" t="s">
        <v>300</v>
      </c>
      <c r="Q351" s="153">
        <v>0.4201388888888889</v>
      </c>
      <c r="R351" s="153">
        <v>0.46180555555555558</v>
      </c>
      <c r="S351" s="153">
        <v>4.1666666666666657E-2</v>
      </c>
      <c r="T351" s="153">
        <v>0.4201388888888889</v>
      </c>
      <c r="U351" s="153">
        <v>0.46180555555555558</v>
      </c>
      <c r="V351" s="153">
        <f>IF(ISBLANK(T351),"",Tabella2[[#This Row],[ACT STOP]]-Tabella2[[#This Row],[ACT START]])</f>
        <v>4.1666666666666685E-2</v>
      </c>
      <c r="W351" s="104" t="s">
        <v>122</v>
      </c>
      <c r="X351" s="104" t="s">
        <v>91</v>
      </c>
      <c r="Y351" s="110"/>
      <c r="Z351" s="106"/>
      <c r="AA351" s="104"/>
      <c r="AB351" s="107"/>
      <c r="AC351" s="72">
        <v>1</v>
      </c>
      <c r="AH351" s="70"/>
      <c r="AI351" s="70"/>
      <c r="AJ351">
        <v>0</v>
      </c>
      <c r="AL351" s="70"/>
      <c r="BM351" s="135">
        <v>0.4201388888888889</v>
      </c>
      <c r="BN351" s="136">
        <v>0.46180555555555558</v>
      </c>
      <c r="BO351" s="101"/>
      <c r="BR351" s="109" t="str">
        <f t="shared" si="5"/>
        <v>SH-25-0340</v>
      </c>
      <c r="BS351" s="109" t="s">
        <v>345</v>
      </c>
      <c r="BT351" t="s">
        <v>122</v>
      </c>
      <c r="BU351" t="s">
        <v>302</v>
      </c>
    </row>
    <row r="352" spans="1:73" hidden="1">
      <c r="A352" s="103" t="s">
        <v>1011</v>
      </c>
      <c r="B352" s="102">
        <v>45699</v>
      </c>
      <c r="C352" s="104">
        <f>_xlfn.ISOWEEKNUM(Tabella2[[#This Row],[Date]])</f>
        <v>7</v>
      </c>
      <c r="D352" s="104" t="s">
        <v>195</v>
      </c>
      <c r="E352" s="104" t="s">
        <v>298</v>
      </c>
      <c r="F352" s="104"/>
      <c r="G352" s="104" t="s">
        <v>257</v>
      </c>
      <c r="H352" s="105">
        <v>14</v>
      </c>
      <c r="I352" s="104"/>
      <c r="J352" s="104" t="s">
        <v>258</v>
      </c>
      <c r="K352" s="104" t="s">
        <v>81</v>
      </c>
      <c r="L352" s="104" t="s">
        <v>299</v>
      </c>
      <c r="M352" s="104" t="s">
        <v>276</v>
      </c>
      <c r="N352" s="104"/>
      <c r="O352" s="106" t="str">
        <f>A68</f>
        <v>12470</v>
      </c>
      <c r="P352" s="111" t="s">
        <v>300</v>
      </c>
      <c r="Q352" s="153">
        <v>0.4201388888888889</v>
      </c>
      <c r="R352" s="153">
        <v>0.46180555555555558</v>
      </c>
      <c r="S352" s="153">
        <v>4.1666666666666657E-2</v>
      </c>
      <c r="T352" s="153">
        <v>0.4201388888888889</v>
      </c>
      <c r="U352" s="153">
        <v>0.46180555555555558</v>
      </c>
      <c r="V352" s="153">
        <f>IF(ISBLANK(T352),"",Tabella2[[#This Row],[ACT STOP]]-Tabella2[[#This Row],[ACT START]])</f>
        <v>4.1666666666666685E-2</v>
      </c>
      <c r="W352" s="104" t="s">
        <v>122</v>
      </c>
      <c r="X352" s="104" t="s">
        <v>91</v>
      </c>
      <c r="Y352" s="110"/>
      <c r="Z352" s="106"/>
      <c r="AA352" s="104"/>
      <c r="AB352" s="107"/>
      <c r="AC352" s="72">
        <v>1</v>
      </c>
      <c r="AH352" s="70"/>
      <c r="AI352" s="70"/>
      <c r="AJ352">
        <v>0</v>
      </c>
      <c r="AL352" s="70"/>
      <c r="BM352" s="135">
        <v>0.4201388888888889</v>
      </c>
      <c r="BN352" s="136">
        <v>0.46180555555555558</v>
      </c>
      <c r="BO352" s="101"/>
      <c r="BR352" s="109" t="str">
        <f t="shared" si="5"/>
        <v>SH-25-0341</v>
      </c>
      <c r="BS352" s="109" t="s">
        <v>372</v>
      </c>
      <c r="BT352" t="s">
        <v>122</v>
      </c>
      <c r="BU352" t="s">
        <v>302</v>
      </c>
    </row>
    <row r="353" spans="1:73" hidden="1">
      <c r="A353" s="103" t="s">
        <v>1012</v>
      </c>
      <c r="B353" s="102">
        <v>45699</v>
      </c>
      <c r="C353" s="104">
        <f>_xlfn.ISOWEEKNUM(Tabella2[[#This Row],[Date]])</f>
        <v>7</v>
      </c>
      <c r="D353" s="104" t="s">
        <v>471</v>
      </c>
      <c r="E353" s="104" t="s">
        <v>327</v>
      </c>
      <c r="F353" s="104">
        <v>34</v>
      </c>
      <c r="G353" s="104" t="s">
        <v>257</v>
      </c>
      <c r="H353" s="105">
        <v>1</v>
      </c>
      <c r="I353" s="104" t="s">
        <v>258</v>
      </c>
      <c r="J353" s="104"/>
      <c r="K353" s="104" t="s">
        <v>75</v>
      </c>
      <c r="L353" s="104" t="s">
        <v>259</v>
      </c>
      <c r="M353" s="104" t="s">
        <v>276</v>
      </c>
      <c r="N353" s="104"/>
      <c r="O353" s="106"/>
      <c r="P353" s="111" t="s">
        <v>472</v>
      </c>
      <c r="Q353" s="153" t="s">
        <v>336</v>
      </c>
      <c r="R353" s="153" t="s">
        <v>337</v>
      </c>
      <c r="S353" s="153">
        <v>4.1666666666666657E-2</v>
      </c>
      <c r="T353" s="153"/>
      <c r="U353" s="153"/>
      <c r="V353" s="153" t="str">
        <f>IF(ISBLANK(T353),"",Tabella2[[#This Row],[ACT STOP]]-Tabella2[[#This Row],[ACT START]])</f>
        <v/>
      </c>
      <c r="W353" s="104" t="s">
        <v>116</v>
      </c>
      <c r="X353" s="104" t="s">
        <v>113</v>
      </c>
      <c r="Y353" s="110" t="s">
        <v>1013</v>
      </c>
      <c r="Z353" s="106"/>
      <c r="AA353" s="104"/>
      <c r="AB353" s="107"/>
      <c r="AC353" s="72">
        <v>0</v>
      </c>
      <c r="AH353" s="70"/>
      <c r="AI353" s="70"/>
      <c r="AJ353">
        <v>0</v>
      </c>
      <c r="AL353" s="70"/>
      <c r="BL353" t="s">
        <v>1014</v>
      </c>
      <c r="BM353" s="135">
        <v>0</v>
      </c>
      <c r="BN353" s="136">
        <v>0</v>
      </c>
      <c r="BO353" s="101"/>
      <c r="BR353" s="109" t="str">
        <f t="shared" si="5"/>
        <v>SH-25-0342</v>
      </c>
      <c r="BS353" s="109" t="s">
        <v>332</v>
      </c>
      <c r="BT353" t="s">
        <v>116</v>
      </c>
      <c r="BU353" t="s">
        <v>475</v>
      </c>
    </row>
    <row r="354" spans="1:73" hidden="1">
      <c r="A354" s="103" t="s">
        <v>1015</v>
      </c>
      <c r="B354" s="102">
        <v>45699</v>
      </c>
      <c r="C354" s="104">
        <f>_xlfn.ISOWEEKNUM(Tabella2[[#This Row],[Date]])</f>
        <v>7</v>
      </c>
      <c r="D354" s="104" t="s">
        <v>195</v>
      </c>
      <c r="E354" s="104" t="s">
        <v>398</v>
      </c>
      <c r="F354" s="104"/>
      <c r="G354" s="104" t="s">
        <v>257</v>
      </c>
      <c r="H354" s="105">
        <v>12</v>
      </c>
      <c r="I354" s="104"/>
      <c r="J354" s="104" t="s">
        <v>258</v>
      </c>
      <c r="K354" s="104" t="s">
        <v>78</v>
      </c>
      <c r="L354" s="104" t="s">
        <v>299</v>
      </c>
      <c r="M354" s="104" t="s">
        <v>276</v>
      </c>
      <c r="N354" s="104"/>
      <c r="O354" s="106" t="str">
        <f>A1556</f>
        <v>13958</v>
      </c>
      <c r="P354" s="111" t="s">
        <v>300</v>
      </c>
      <c r="Q354" s="153">
        <v>0.4826388888888889</v>
      </c>
      <c r="R354" s="153">
        <v>0.52430555555555558</v>
      </c>
      <c r="S354" s="153">
        <v>4.1666666666666657E-2</v>
      </c>
      <c r="T354" s="153" t="s">
        <v>349</v>
      </c>
      <c r="U354" s="153">
        <v>0.51736111111111116</v>
      </c>
      <c r="V354" s="153">
        <f>IF(ISBLANK(T354),"",Tabella2[[#This Row],[ACT STOP]]-Tabella2[[#This Row],[ACT START]])</f>
        <v>3.4722222222222265E-2</v>
      </c>
      <c r="W354" s="104" t="s">
        <v>122</v>
      </c>
      <c r="X354" s="104" t="s">
        <v>91</v>
      </c>
      <c r="Y354" s="110"/>
      <c r="Z354" s="106"/>
      <c r="AA354" s="104"/>
      <c r="AB354" s="107"/>
      <c r="AC354" s="72">
        <v>1</v>
      </c>
      <c r="AH354" s="70"/>
      <c r="AI354" s="70"/>
      <c r="AJ354">
        <v>0</v>
      </c>
      <c r="AL354" s="70"/>
      <c r="BM354" s="135" t="s">
        <v>349</v>
      </c>
      <c r="BN354" s="136">
        <v>0.51736111111111116</v>
      </c>
      <c r="BO354" s="101"/>
      <c r="BR354" s="109" t="str">
        <f t="shared" si="5"/>
        <v>SH-25-0343</v>
      </c>
      <c r="BS354" s="109" t="s">
        <v>266</v>
      </c>
      <c r="BT354" t="s">
        <v>122</v>
      </c>
      <c r="BU354" t="s">
        <v>399</v>
      </c>
    </row>
    <row r="355" spans="1:73" hidden="1">
      <c r="A355" s="103" t="s">
        <v>1016</v>
      </c>
      <c r="B355" s="102">
        <v>45699</v>
      </c>
      <c r="C355" s="104">
        <f>_xlfn.ISOWEEKNUM(Tabella2[[#This Row],[Date]])</f>
        <v>7</v>
      </c>
      <c r="D355" s="104" t="s">
        <v>195</v>
      </c>
      <c r="E355" s="104" t="s">
        <v>398</v>
      </c>
      <c r="F355" s="104"/>
      <c r="G355" s="104" t="s">
        <v>257</v>
      </c>
      <c r="H355" s="105">
        <v>5</v>
      </c>
      <c r="I355" s="104"/>
      <c r="J355" s="104" t="s">
        <v>258</v>
      </c>
      <c r="K355" s="104" t="s">
        <v>81</v>
      </c>
      <c r="L355" s="104" t="s">
        <v>299</v>
      </c>
      <c r="M355" s="104" t="s">
        <v>276</v>
      </c>
      <c r="N355" s="104"/>
      <c r="O355" s="106" t="str">
        <f>A1557</f>
        <v>13959</v>
      </c>
      <c r="P355" s="111" t="s">
        <v>300</v>
      </c>
      <c r="Q355" s="153">
        <v>0.4826388888888889</v>
      </c>
      <c r="R355" s="153">
        <v>0.52430555555555558</v>
      </c>
      <c r="S355" s="153">
        <v>4.1666666666666657E-2</v>
      </c>
      <c r="T355" s="153">
        <v>0.47916666666666669</v>
      </c>
      <c r="U355" s="153">
        <v>0.52083333333333337</v>
      </c>
      <c r="V355" s="153">
        <f>IF(ISBLANK(T355),"",Tabella2[[#This Row],[ACT STOP]]-Tabella2[[#This Row],[ACT START]])</f>
        <v>4.1666666666666685E-2</v>
      </c>
      <c r="W355" s="104" t="s">
        <v>122</v>
      </c>
      <c r="X355" s="104" t="s">
        <v>91</v>
      </c>
      <c r="Y355" s="110"/>
      <c r="Z355" s="106"/>
      <c r="AA355" s="104"/>
      <c r="AB355" s="107"/>
      <c r="AC355" s="72">
        <v>1</v>
      </c>
      <c r="AH355" s="70"/>
      <c r="AI355" s="70"/>
      <c r="AJ355">
        <v>0</v>
      </c>
      <c r="AL355" s="70"/>
      <c r="BM355" s="135">
        <v>0.47916666666666669</v>
      </c>
      <c r="BN355" s="136">
        <v>0.52083333333333337</v>
      </c>
      <c r="BO355" s="101"/>
      <c r="BR355" s="109" t="str">
        <f t="shared" si="5"/>
        <v>SH-25-0344</v>
      </c>
      <c r="BS355" s="109" t="s">
        <v>416</v>
      </c>
      <c r="BT355" t="s">
        <v>122</v>
      </c>
      <c r="BU355" t="s">
        <v>399</v>
      </c>
    </row>
    <row r="356" spans="1:73" hidden="1">
      <c r="A356" s="103" t="s">
        <v>1017</v>
      </c>
      <c r="B356" s="102">
        <v>45699</v>
      </c>
      <c r="C356" s="104">
        <f>_xlfn.ISOWEEKNUM(Tabella2[[#This Row],[Date]])</f>
        <v>7</v>
      </c>
      <c r="D356" s="104" t="s">
        <v>195</v>
      </c>
      <c r="E356" s="104" t="s">
        <v>880</v>
      </c>
      <c r="F356" s="104"/>
      <c r="G356" s="104" t="s">
        <v>257</v>
      </c>
      <c r="H356" s="105">
        <v>10</v>
      </c>
      <c r="I356" s="104"/>
      <c r="J356" s="104" t="s">
        <v>258</v>
      </c>
      <c r="K356" s="104" t="s">
        <v>78</v>
      </c>
      <c r="L356" s="104" t="s">
        <v>299</v>
      </c>
      <c r="M356" s="104" t="s">
        <v>977</v>
      </c>
      <c r="N356" s="104"/>
      <c r="O356" s="106" t="str">
        <f>A1564</f>
        <v>13966</v>
      </c>
      <c r="P356" s="111" t="s">
        <v>300</v>
      </c>
      <c r="Q356" s="153">
        <v>0.60763888888888884</v>
      </c>
      <c r="R356" s="153">
        <v>0.64930555555555558</v>
      </c>
      <c r="S356" s="153">
        <v>4.1666666666666657E-2</v>
      </c>
      <c r="T356" s="153">
        <v>0.60763888888888884</v>
      </c>
      <c r="U356" s="153">
        <v>0.64930555555555558</v>
      </c>
      <c r="V356" s="153">
        <f>IF(ISBLANK(T356),"",Tabella2[[#This Row],[ACT STOP]]-Tabella2[[#This Row],[ACT START]])</f>
        <v>4.1666666666666741E-2</v>
      </c>
      <c r="W356" s="104" t="s">
        <v>122</v>
      </c>
      <c r="X356" s="104" t="s">
        <v>91</v>
      </c>
      <c r="Y356" s="110"/>
      <c r="Z356" s="106"/>
      <c r="AA356" s="104"/>
      <c r="AB356" s="107"/>
      <c r="AC356" s="72">
        <v>1</v>
      </c>
      <c r="AH356" s="70"/>
      <c r="AI356" s="70"/>
      <c r="AJ356">
        <v>0</v>
      </c>
      <c r="AL356" s="70"/>
      <c r="BM356" s="135">
        <v>0.60763888888888884</v>
      </c>
      <c r="BN356" s="136">
        <v>0.64930555555555558</v>
      </c>
      <c r="BO356" s="101"/>
      <c r="BR356" s="109" t="str">
        <f t="shared" si="5"/>
        <v>SH-25-0345</v>
      </c>
      <c r="BS356" s="109" t="s">
        <v>552</v>
      </c>
      <c r="BT356" t="s">
        <v>122</v>
      </c>
      <c r="BU356" t="s">
        <v>881</v>
      </c>
    </row>
    <row r="357" spans="1:73" hidden="1">
      <c r="A357" s="103" t="s">
        <v>1018</v>
      </c>
      <c r="B357" s="102">
        <v>45699</v>
      </c>
      <c r="C357" s="104">
        <f>_xlfn.ISOWEEKNUM(Tabella2[[#This Row],[Date]])</f>
        <v>7</v>
      </c>
      <c r="D357" s="104" t="s">
        <v>195</v>
      </c>
      <c r="E357" s="104" t="s">
        <v>298</v>
      </c>
      <c r="F357" s="104"/>
      <c r="G357" s="104" t="s">
        <v>284</v>
      </c>
      <c r="H357" s="105">
        <v>23</v>
      </c>
      <c r="I357" s="104"/>
      <c r="J357" s="104" t="s">
        <v>258</v>
      </c>
      <c r="K357" s="104" t="s">
        <v>81</v>
      </c>
      <c r="L357" s="104" t="s">
        <v>299</v>
      </c>
      <c r="M357" s="104" t="s">
        <v>276</v>
      </c>
      <c r="N357" s="104"/>
      <c r="O357" s="106" t="str">
        <f>A1565</f>
        <v>13967</v>
      </c>
      <c r="P357" s="111" t="s">
        <v>300</v>
      </c>
      <c r="Q357" s="153">
        <v>0.60763888888888884</v>
      </c>
      <c r="R357" s="153">
        <v>0.64930555555555558</v>
      </c>
      <c r="S357" s="153">
        <v>4.1666666666666657E-2</v>
      </c>
      <c r="T357" s="153">
        <v>0.60763888888888884</v>
      </c>
      <c r="U357" s="153">
        <v>0.64930555555555558</v>
      </c>
      <c r="V357" s="153">
        <f>IF(ISBLANK(T357),"",Tabella2[[#This Row],[ACT STOP]]-Tabella2[[#This Row],[ACT START]])</f>
        <v>4.1666666666666741E-2</v>
      </c>
      <c r="W357" s="104" t="s">
        <v>122</v>
      </c>
      <c r="X357" s="104" t="s">
        <v>91</v>
      </c>
      <c r="Y357" s="110"/>
      <c r="Z357" s="106"/>
      <c r="AA357" s="104"/>
      <c r="AB357" s="107"/>
      <c r="AC357" s="72">
        <v>1</v>
      </c>
      <c r="AH357" s="70"/>
      <c r="AI357" s="70"/>
      <c r="AJ357">
        <v>0</v>
      </c>
      <c r="AL357" s="70"/>
      <c r="BM357" s="135">
        <v>0.60763888888888884</v>
      </c>
      <c r="BN357" s="136">
        <v>0.64930555555555558</v>
      </c>
      <c r="BO357" s="101"/>
      <c r="BR357" s="109" t="str">
        <f t="shared" si="5"/>
        <v>SH-25-0346</v>
      </c>
      <c r="BS357" s="109" t="s">
        <v>358</v>
      </c>
      <c r="BT357" t="s">
        <v>122</v>
      </c>
      <c r="BU357" t="s">
        <v>302</v>
      </c>
    </row>
    <row r="358" spans="1:73" hidden="1">
      <c r="A358" s="103" t="s">
        <v>1019</v>
      </c>
      <c r="B358" s="102">
        <v>45700</v>
      </c>
      <c r="C358" s="104">
        <f>_xlfn.ISOWEEKNUM(Tabella2[[#This Row],[Date]])</f>
        <v>7</v>
      </c>
      <c r="D358" s="104" t="s">
        <v>195</v>
      </c>
      <c r="E358" s="104" t="s">
        <v>298</v>
      </c>
      <c r="F358" s="104"/>
      <c r="G358" s="104" t="s">
        <v>257</v>
      </c>
      <c r="H358" s="105">
        <v>1</v>
      </c>
      <c r="I358" s="104"/>
      <c r="J358" s="104" t="s">
        <v>258</v>
      </c>
      <c r="K358" s="104" t="s">
        <v>78</v>
      </c>
      <c r="L358" s="104" t="s">
        <v>299</v>
      </c>
      <c r="M358" s="104" t="s">
        <v>276</v>
      </c>
      <c r="N358" s="104"/>
      <c r="O358" s="106" t="str">
        <f>A1567</f>
        <v>13969</v>
      </c>
      <c r="P358" s="111" t="s">
        <v>300</v>
      </c>
      <c r="Q358" s="153">
        <v>0.33680555555555558</v>
      </c>
      <c r="R358" s="153">
        <v>0.37847222222222221</v>
      </c>
      <c r="S358" s="153">
        <v>4.1666666666666657E-2</v>
      </c>
      <c r="T358" s="153" t="s">
        <v>308</v>
      </c>
      <c r="U358" s="153" t="s">
        <v>401</v>
      </c>
      <c r="V358" s="153">
        <f>IF(ISBLANK(T358),"",Tabella2[[#This Row],[ACT STOP]]-Tabella2[[#This Row],[ACT START]])</f>
        <v>4.1666666666666685E-2</v>
      </c>
      <c r="W358" s="104" t="s">
        <v>122</v>
      </c>
      <c r="X358" s="104" t="s">
        <v>91</v>
      </c>
      <c r="Y358" s="110"/>
      <c r="Z358" s="106"/>
      <c r="AA358" s="104"/>
      <c r="AB358" s="107"/>
      <c r="AC358" s="72">
        <v>1</v>
      </c>
      <c r="AH358" s="70"/>
      <c r="AI358" s="70"/>
      <c r="AJ358">
        <v>0</v>
      </c>
      <c r="AL358" s="70"/>
      <c r="BM358" s="135" t="s">
        <v>308</v>
      </c>
      <c r="BN358" s="136" t="s">
        <v>401</v>
      </c>
      <c r="BO358" s="101"/>
      <c r="BR358" s="109" t="str">
        <f t="shared" si="5"/>
        <v>SH-25-0347</v>
      </c>
      <c r="BS358" s="109" t="s">
        <v>332</v>
      </c>
      <c r="BT358" t="s">
        <v>122</v>
      </c>
      <c r="BU358" t="s">
        <v>302</v>
      </c>
    </row>
    <row r="359" spans="1:73" hidden="1">
      <c r="A359" s="103" t="s">
        <v>1020</v>
      </c>
      <c r="B359" s="102">
        <v>45700</v>
      </c>
      <c r="C359" s="104">
        <f>_xlfn.ISOWEEKNUM(Tabella2[[#This Row],[Date]])</f>
        <v>7</v>
      </c>
      <c r="D359" s="104" t="s">
        <v>195</v>
      </c>
      <c r="E359" s="104" t="s">
        <v>298</v>
      </c>
      <c r="F359" s="104"/>
      <c r="G359" s="104" t="s">
        <v>257</v>
      </c>
      <c r="H359" s="105">
        <v>12</v>
      </c>
      <c r="I359" s="104"/>
      <c r="J359" s="104" t="s">
        <v>258</v>
      </c>
      <c r="K359" s="104" t="s">
        <v>78</v>
      </c>
      <c r="L359" s="104" t="s">
        <v>299</v>
      </c>
      <c r="M359" s="104" t="s">
        <v>276</v>
      </c>
      <c r="N359" s="104"/>
      <c r="O359" s="106" t="str">
        <f>A1570</f>
        <v>13972</v>
      </c>
      <c r="P359" s="111" t="s">
        <v>300</v>
      </c>
      <c r="Q359" s="153">
        <v>0.39930555555555558</v>
      </c>
      <c r="R359" s="153">
        <v>0.44097222222222221</v>
      </c>
      <c r="S359" s="153">
        <v>4.1666666666666657E-2</v>
      </c>
      <c r="T359" s="153">
        <v>0.39930555555555558</v>
      </c>
      <c r="U359" s="153">
        <v>0.44097222222222221</v>
      </c>
      <c r="V359" s="153">
        <f>IF(ISBLANK(T359),"",Tabella2[[#This Row],[ACT STOP]]-Tabella2[[#This Row],[ACT START]])</f>
        <v>4.166666666666663E-2</v>
      </c>
      <c r="W359" s="104" t="s">
        <v>122</v>
      </c>
      <c r="X359" s="104" t="s">
        <v>91</v>
      </c>
      <c r="Y359" s="110"/>
      <c r="Z359" s="106"/>
      <c r="AA359" s="104"/>
      <c r="AB359" s="107"/>
      <c r="AC359" s="72">
        <v>1</v>
      </c>
      <c r="AH359" s="70"/>
      <c r="AI359" s="70"/>
      <c r="AJ359">
        <v>0</v>
      </c>
      <c r="AL359" s="70"/>
      <c r="BM359" s="135">
        <v>0.39930555555555558</v>
      </c>
      <c r="BN359" s="136">
        <v>0.44097222222222221</v>
      </c>
      <c r="BO359" s="101"/>
      <c r="BR359" s="109" t="str">
        <f t="shared" si="5"/>
        <v>SH-25-0348</v>
      </c>
      <c r="BS359" s="109" t="s">
        <v>266</v>
      </c>
      <c r="BT359" t="s">
        <v>122</v>
      </c>
      <c r="BU359" t="s">
        <v>302</v>
      </c>
    </row>
    <row r="360" spans="1:73" hidden="1">
      <c r="A360" s="103" t="s">
        <v>1021</v>
      </c>
      <c r="B360" s="102">
        <v>45700</v>
      </c>
      <c r="C360" s="104">
        <f>_xlfn.ISOWEEKNUM(Tabella2[[#This Row],[Date]])</f>
        <v>7</v>
      </c>
      <c r="D360" s="104" t="s">
        <v>195</v>
      </c>
      <c r="E360" s="104" t="s">
        <v>298</v>
      </c>
      <c r="F360" s="104"/>
      <c r="G360" s="104" t="s">
        <v>257</v>
      </c>
      <c r="H360" s="105">
        <v>14</v>
      </c>
      <c r="I360" s="104"/>
      <c r="J360" s="104" t="s">
        <v>258</v>
      </c>
      <c r="K360" s="104" t="s">
        <v>78</v>
      </c>
      <c r="L360" s="104" t="s">
        <v>299</v>
      </c>
      <c r="M360" s="104" t="s">
        <v>276</v>
      </c>
      <c r="N360" s="104"/>
      <c r="O360" s="106" t="str">
        <f>A71</f>
        <v>12473</v>
      </c>
      <c r="P360" s="111" t="s">
        <v>300</v>
      </c>
      <c r="Q360" s="153">
        <v>0.52430555555555558</v>
      </c>
      <c r="R360" s="153">
        <v>0.56597222222222221</v>
      </c>
      <c r="S360" s="153">
        <v>4.1666666666666657E-2</v>
      </c>
      <c r="T360" s="153" t="s">
        <v>350</v>
      </c>
      <c r="U360" s="153" t="s">
        <v>406</v>
      </c>
      <c r="V360" s="153">
        <f>IF(ISBLANK(T360),"",Tabella2[[#This Row],[ACT STOP]]-Tabella2[[#This Row],[ACT START]])</f>
        <v>4.166666666666663E-2</v>
      </c>
      <c r="W360" s="104" t="s">
        <v>122</v>
      </c>
      <c r="X360" s="104" t="s">
        <v>91</v>
      </c>
      <c r="Y360" s="110"/>
      <c r="Z360" s="106"/>
      <c r="AA360" s="104"/>
      <c r="AB360" s="107"/>
      <c r="AC360" s="72">
        <v>1</v>
      </c>
      <c r="AH360" s="70"/>
      <c r="AI360" s="70"/>
      <c r="AJ360">
        <v>0</v>
      </c>
      <c r="AL360" s="70"/>
      <c r="BM360" s="135" t="s">
        <v>350</v>
      </c>
      <c r="BN360" s="136" t="s">
        <v>406</v>
      </c>
      <c r="BO360" s="101"/>
      <c r="BR360" s="109" t="str">
        <f t="shared" si="5"/>
        <v>SH-25-0349</v>
      </c>
      <c r="BS360" s="109" t="s">
        <v>372</v>
      </c>
      <c r="BT360" t="s">
        <v>122</v>
      </c>
      <c r="BU360" t="s">
        <v>302</v>
      </c>
    </row>
    <row r="361" spans="1:73" hidden="1">
      <c r="A361" s="103" t="s">
        <v>1022</v>
      </c>
      <c r="B361" s="102">
        <v>45700</v>
      </c>
      <c r="C361" s="104">
        <f>_xlfn.ISOWEEKNUM(Tabella2[[#This Row],[Date]])</f>
        <v>7</v>
      </c>
      <c r="D361" s="104" t="s">
        <v>478</v>
      </c>
      <c r="E361" s="104" t="s">
        <v>284</v>
      </c>
      <c r="F361" s="104">
        <v>64</v>
      </c>
      <c r="G361" s="104" t="s">
        <v>257</v>
      </c>
      <c r="H361" s="105">
        <v>9</v>
      </c>
      <c r="I361" s="104"/>
      <c r="J361" s="104" t="s">
        <v>258</v>
      </c>
      <c r="K361" s="104" t="s">
        <v>77</v>
      </c>
      <c r="L361" s="104" t="s">
        <v>259</v>
      </c>
      <c r="M361" s="104" t="s">
        <v>276</v>
      </c>
      <c r="N361" s="104"/>
      <c r="O361" s="106"/>
      <c r="P361" s="111" t="s">
        <v>479</v>
      </c>
      <c r="Q361" s="153" t="s">
        <v>316</v>
      </c>
      <c r="R361" s="153" t="s">
        <v>480</v>
      </c>
      <c r="S361" s="153">
        <v>4.1666666666666657E-2</v>
      </c>
      <c r="T361" s="153">
        <v>0.58680555555555558</v>
      </c>
      <c r="U361" s="153">
        <v>0.61111111111111116</v>
      </c>
      <c r="V361" s="153">
        <f>IF(ISBLANK(T361),"",Tabella2[[#This Row],[ACT STOP]]-Tabella2[[#This Row],[ACT START]])</f>
        <v>2.430555555555558E-2</v>
      </c>
      <c r="W361" s="104" t="s">
        <v>116</v>
      </c>
      <c r="X361" s="104" t="s">
        <v>113</v>
      </c>
      <c r="Y361" s="110" t="s">
        <v>1023</v>
      </c>
      <c r="Z361" s="106"/>
      <c r="AA361" s="104"/>
      <c r="AB361" s="107"/>
      <c r="AC361" s="72">
        <v>0</v>
      </c>
      <c r="AH361" s="70"/>
      <c r="AI361" s="70"/>
      <c r="AJ361">
        <v>0</v>
      </c>
      <c r="AL361" s="70"/>
      <c r="BL361" t="s">
        <v>482</v>
      </c>
      <c r="BM361" s="135">
        <v>0.58680555555555558</v>
      </c>
      <c r="BN361" s="136">
        <v>0.61111111111111116</v>
      </c>
      <c r="BO361" s="101"/>
      <c r="BR361" s="109" t="str">
        <f t="shared" si="5"/>
        <v>SH-25-0350</v>
      </c>
      <c r="BS361" s="109" t="s">
        <v>318</v>
      </c>
      <c r="BT361" t="s">
        <v>116</v>
      </c>
      <c r="BU361" t="s">
        <v>484</v>
      </c>
    </row>
    <row r="362" spans="1:73" hidden="1">
      <c r="A362" s="103" t="s">
        <v>1024</v>
      </c>
      <c r="B362" s="102">
        <v>45701</v>
      </c>
      <c r="C362" s="104">
        <f>_xlfn.ISOWEEKNUM(Tabella2[[#This Row],[Date]])</f>
        <v>7</v>
      </c>
      <c r="D362" s="104" t="s">
        <v>195</v>
      </c>
      <c r="E362" s="104" t="s">
        <v>298</v>
      </c>
      <c r="F362" s="104"/>
      <c r="G362" s="104" t="s">
        <v>257</v>
      </c>
      <c r="H362" s="105">
        <v>10</v>
      </c>
      <c r="I362" s="104"/>
      <c r="J362" s="104" t="s">
        <v>258</v>
      </c>
      <c r="K362" s="104" t="s">
        <v>80</v>
      </c>
      <c r="L362" s="104" t="s">
        <v>299</v>
      </c>
      <c r="M362" s="104" t="s">
        <v>276</v>
      </c>
      <c r="N362" s="104"/>
      <c r="O362" s="106" t="str">
        <f>A1586</f>
        <v>13988</v>
      </c>
      <c r="P362" s="111" t="s">
        <v>300</v>
      </c>
      <c r="Q362" s="153">
        <v>0.2951388888888889</v>
      </c>
      <c r="R362" s="153">
        <v>0.33680555555555558</v>
      </c>
      <c r="S362" s="153">
        <v>4.1666666666666657E-2</v>
      </c>
      <c r="T362" s="153">
        <v>0.2951388888888889</v>
      </c>
      <c r="U362" s="153">
        <v>0.33680555555555558</v>
      </c>
      <c r="V362" s="153">
        <f>IF(ISBLANK(T362),"",Tabella2[[#This Row],[ACT STOP]]-Tabella2[[#This Row],[ACT START]])</f>
        <v>4.1666666666666685E-2</v>
      </c>
      <c r="W362" s="104" t="s">
        <v>122</v>
      </c>
      <c r="X362" s="104" t="s">
        <v>91</v>
      </c>
      <c r="Y362" s="110"/>
      <c r="Z362" s="106"/>
      <c r="AA362" s="104"/>
      <c r="AB362" s="107"/>
      <c r="AC362" s="72">
        <v>1</v>
      </c>
      <c r="AH362" s="70"/>
      <c r="AI362" s="70"/>
      <c r="AJ362">
        <v>0</v>
      </c>
      <c r="AL362" s="70"/>
      <c r="BM362" s="135">
        <v>0.2951388888888889</v>
      </c>
      <c r="BN362" s="136">
        <v>0.33680555555555558</v>
      </c>
      <c r="BO362" s="101"/>
      <c r="BR362" s="109" t="str">
        <f t="shared" si="5"/>
        <v>SH-25-0351</v>
      </c>
      <c r="BS362" s="109" t="s">
        <v>552</v>
      </c>
      <c r="BT362" t="s">
        <v>122</v>
      </c>
      <c r="BU362" t="s">
        <v>302</v>
      </c>
    </row>
    <row r="363" spans="1:73" hidden="1">
      <c r="A363" s="103" t="s">
        <v>1025</v>
      </c>
      <c r="B363" s="102">
        <v>45701</v>
      </c>
      <c r="C363" s="104">
        <f>_xlfn.ISOWEEKNUM(Tabella2[[#This Row],[Date]])</f>
        <v>7</v>
      </c>
      <c r="D363" s="104" t="s">
        <v>195</v>
      </c>
      <c r="E363" s="104" t="s">
        <v>398</v>
      </c>
      <c r="F363" s="104"/>
      <c r="G363" s="104" t="s">
        <v>257</v>
      </c>
      <c r="H363" s="105">
        <v>5</v>
      </c>
      <c r="I363" s="104"/>
      <c r="J363" s="104" t="s">
        <v>258</v>
      </c>
      <c r="K363" s="104" t="s">
        <v>78</v>
      </c>
      <c r="L363" s="104" t="s">
        <v>299</v>
      </c>
      <c r="M363" s="104" t="s">
        <v>276</v>
      </c>
      <c r="N363" s="104"/>
      <c r="O363" s="106" t="str">
        <f>A73</f>
        <v>12475</v>
      </c>
      <c r="P363" s="111" t="s">
        <v>300</v>
      </c>
      <c r="Q363" s="153">
        <v>0.4201388888888889</v>
      </c>
      <c r="R363" s="153">
        <v>0.46180555555555558</v>
      </c>
      <c r="S363" s="153">
        <v>4.1666666666666657E-2</v>
      </c>
      <c r="T363" s="153" t="s">
        <v>336</v>
      </c>
      <c r="U363" s="153" t="s">
        <v>337</v>
      </c>
      <c r="V363" s="153">
        <f>IF(ISBLANK(T363),"",Tabella2[[#This Row],[ACT STOP]]-Tabella2[[#This Row],[ACT START]])</f>
        <v>4.1666666666666685E-2</v>
      </c>
      <c r="W363" s="104" t="s">
        <v>122</v>
      </c>
      <c r="X363" s="104" t="s">
        <v>91</v>
      </c>
      <c r="Y363" s="110"/>
      <c r="Z363" s="106"/>
      <c r="AA363" s="104"/>
      <c r="AB363" s="107"/>
      <c r="AC363" s="72">
        <v>1</v>
      </c>
      <c r="AH363" s="70"/>
      <c r="AI363" s="70"/>
      <c r="AJ363">
        <v>0</v>
      </c>
      <c r="AL363" s="70"/>
      <c r="BM363" s="135" t="s">
        <v>336</v>
      </c>
      <c r="BN363" s="136" t="s">
        <v>337</v>
      </c>
      <c r="BO363" s="101"/>
      <c r="BR363" s="109" t="str">
        <f t="shared" si="5"/>
        <v>SH-25-0352</v>
      </c>
      <c r="BS363" s="109" t="s">
        <v>416</v>
      </c>
      <c r="BT363" t="s">
        <v>122</v>
      </c>
      <c r="BU363" t="s">
        <v>399</v>
      </c>
    </row>
    <row r="364" spans="1:73" hidden="1">
      <c r="A364" s="103" t="s">
        <v>1026</v>
      </c>
      <c r="B364" s="102">
        <v>45701</v>
      </c>
      <c r="C364" s="104">
        <f>_xlfn.ISOWEEKNUM(Tabella2[[#This Row],[Date]])</f>
        <v>7</v>
      </c>
      <c r="D364" s="104" t="s">
        <v>195</v>
      </c>
      <c r="E364" s="104" t="s">
        <v>398</v>
      </c>
      <c r="F364" s="104"/>
      <c r="G364" s="104" t="s">
        <v>284</v>
      </c>
      <c r="H364" s="105">
        <v>9</v>
      </c>
      <c r="I364" s="104"/>
      <c r="J364" s="104" t="s">
        <v>258</v>
      </c>
      <c r="K364" s="104" t="s">
        <v>78</v>
      </c>
      <c r="L364" s="104" t="s">
        <v>299</v>
      </c>
      <c r="M364" s="104" t="s">
        <v>276</v>
      </c>
      <c r="N364" s="104"/>
      <c r="O364" s="106" t="str">
        <f>A1597</f>
        <v>13999</v>
      </c>
      <c r="P364" s="111" t="s">
        <v>300</v>
      </c>
      <c r="Q364" s="153">
        <v>0.4826388888888889</v>
      </c>
      <c r="R364" s="153">
        <v>0.52430555555555558</v>
      </c>
      <c r="S364" s="153">
        <v>4.1666666666666657E-2</v>
      </c>
      <c r="T364" s="153" t="s">
        <v>349</v>
      </c>
      <c r="U364" s="153" t="s">
        <v>350</v>
      </c>
      <c r="V364" s="153">
        <f>IF(ISBLANK(T364),"",Tabella2[[#This Row],[ACT STOP]]-Tabella2[[#This Row],[ACT START]])</f>
        <v>4.1666666666666685E-2</v>
      </c>
      <c r="W364" s="104" t="s">
        <v>122</v>
      </c>
      <c r="X364" s="104" t="s">
        <v>91</v>
      </c>
      <c r="Y364" s="110"/>
      <c r="Z364" s="106"/>
      <c r="AA364" s="104"/>
      <c r="AB364" s="107"/>
      <c r="AC364" s="72">
        <v>1</v>
      </c>
      <c r="AH364" s="70"/>
      <c r="AI364" s="70"/>
      <c r="AJ364">
        <v>0</v>
      </c>
      <c r="AL364" s="70"/>
      <c r="BM364" s="135" t="s">
        <v>349</v>
      </c>
      <c r="BN364" s="136" t="s">
        <v>350</v>
      </c>
      <c r="BO364" s="101"/>
      <c r="BR364" s="109" t="str">
        <f t="shared" si="5"/>
        <v>SH-25-0353</v>
      </c>
      <c r="BS364" s="109" t="s">
        <v>339</v>
      </c>
      <c r="BT364" t="s">
        <v>122</v>
      </c>
      <c r="BU364" t="s">
        <v>399</v>
      </c>
    </row>
    <row r="365" spans="1:73" hidden="1">
      <c r="A365" s="103" t="s">
        <v>1027</v>
      </c>
      <c r="B365" s="102">
        <v>45701</v>
      </c>
      <c r="C365" s="104">
        <f>_xlfn.ISOWEEKNUM(Tabella2[[#This Row],[Date]])</f>
        <v>7</v>
      </c>
      <c r="D365" s="104" t="s">
        <v>195</v>
      </c>
      <c r="E365" s="104" t="s">
        <v>298</v>
      </c>
      <c r="F365" s="104"/>
      <c r="G365" s="104" t="s">
        <v>257</v>
      </c>
      <c r="H365" s="105">
        <v>15</v>
      </c>
      <c r="I365" s="104"/>
      <c r="J365" s="104" t="s">
        <v>258</v>
      </c>
      <c r="K365" s="104" t="s">
        <v>78</v>
      </c>
      <c r="L365" s="104" t="s">
        <v>299</v>
      </c>
      <c r="M365" s="104" t="s">
        <v>276</v>
      </c>
      <c r="N365" s="104"/>
      <c r="O365" s="106" t="str">
        <f>A1602</f>
        <v>14004</v>
      </c>
      <c r="P365" s="111" t="s">
        <v>300</v>
      </c>
      <c r="Q365" s="153">
        <v>0.54513888888888884</v>
      </c>
      <c r="R365" s="153">
        <v>0.58680555555555558</v>
      </c>
      <c r="S365" s="153">
        <v>4.1666666666666657E-2</v>
      </c>
      <c r="T365" s="153" t="s">
        <v>315</v>
      </c>
      <c r="U365" s="153" t="s">
        <v>316</v>
      </c>
      <c r="V365" s="153">
        <f>IF(ISBLANK(T365),"",Tabella2[[#This Row],[ACT STOP]]-Tabella2[[#This Row],[ACT START]])</f>
        <v>4.166666666666663E-2</v>
      </c>
      <c r="W365" s="104" t="s">
        <v>122</v>
      </c>
      <c r="X365" s="104" t="s">
        <v>91</v>
      </c>
      <c r="Y365" s="110"/>
      <c r="Z365" s="106"/>
      <c r="AA365" s="104"/>
      <c r="AB365" s="107"/>
      <c r="AC365" s="72">
        <v>1</v>
      </c>
      <c r="AH365" s="70"/>
      <c r="AI365" s="70"/>
      <c r="AJ365">
        <v>0</v>
      </c>
      <c r="AL365" s="70"/>
      <c r="BM365" s="135" t="s">
        <v>315</v>
      </c>
      <c r="BN365" s="136" t="s">
        <v>316</v>
      </c>
      <c r="BO365" s="101"/>
      <c r="BR365" s="109" t="str">
        <f t="shared" si="5"/>
        <v>SH-25-0354</v>
      </c>
      <c r="BS365" s="109" t="s">
        <v>1028</v>
      </c>
      <c r="BT365" t="s">
        <v>122</v>
      </c>
      <c r="BU365" t="s">
        <v>302</v>
      </c>
    </row>
    <row r="366" spans="1:73" hidden="1">
      <c r="A366" s="103" t="s">
        <v>1029</v>
      </c>
      <c r="B366" s="102">
        <v>45702</v>
      </c>
      <c r="C366" s="104">
        <f>_xlfn.ISOWEEKNUM(Tabella2[[#This Row],[Date]])</f>
        <v>7</v>
      </c>
      <c r="D366" s="104" t="s">
        <v>195</v>
      </c>
      <c r="E366" s="104" t="s">
        <v>398</v>
      </c>
      <c r="F366" s="104"/>
      <c r="G366" s="104" t="s">
        <v>257</v>
      </c>
      <c r="H366" s="105">
        <v>14</v>
      </c>
      <c r="I366" s="104"/>
      <c r="J366" s="104" t="s">
        <v>258</v>
      </c>
      <c r="K366" s="104" t="s">
        <v>78</v>
      </c>
      <c r="L366" s="104" t="s">
        <v>299</v>
      </c>
      <c r="M366" s="104" t="s">
        <v>276</v>
      </c>
      <c r="N366" s="104"/>
      <c r="O366" s="106" t="str">
        <f>A1615</f>
        <v>14017</v>
      </c>
      <c r="P366" s="111" t="s">
        <v>300</v>
      </c>
      <c r="Q366" s="153">
        <v>0.3576388888888889</v>
      </c>
      <c r="R366" s="153">
        <v>0.39930555555555558</v>
      </c>
      <c r="S366" s="153">
        <v>4.1666666666666657E-2</v>
      </c>
      <c r="T366" s="153">
        <v>0.3576388888888889</v>
      </c>
      <c r="U366" s="153">
        <v>0.39930555555555558</v>
      </c>
      <c r="V366" s="153">
        <f>IF(ISBLANK(T366),"",Tabella2[[#This Row],[ACT STOP]]-Tabella2[[#This Row],[ACT START]])</f>
        <v>4.1666666666666685E-2</v>
      </c>
      <c r="W366" s="104" t="s">
        <v>122</v>
      </c>
      <c r="X366" s="104" t="s">
        <v>91</v>
      </c>
      <c r="Y366" s="110"/>
      <c r="Z366" s="106"/>
      <c r="AA366" s="104"/>
      <c r="AB366" s="107"/>
      <c r="AC366" s="72">
        <v>1</v>
      </c>
      <c r="AH366" s="70"/>
      <c r="AI366" s="70"/>
      <c r="AJ366">
        <v>0</v>
      </c>
      <c r="AL366" s="70"/>
      <c r="BM366" s="135">
        <v>0.3576388888888889</v>
      </c>
      <c r="BN366" s="136">
        <v>0.39930555555555558</v>
      </c>
      <c r="BO366" s="101"/>
      <c r="BR366" s="109" t="str">
        <f t="shared" si="5"/>
        <v>SH-25-0355</v>
      </c>
      <c r="BS366" s="109" t="s">
        <v>372</v>
      </c>
      <c r="BT366" t="s">
        <v>122</v>
      </c>
      <c r="BU366" t="s">
        <v>399</v>
      </c>
    </row>
    <row r="367" spans="1:73" hidden="1">
      <c r="A367" s="103" t="s">
        <v>1030</v>
      </c>
      <c r="B367" s="102">
        <v>45702</v>
      </c>
      <c r="C367" s="104">
        <f>_xlfn.ISOWEEKNUM(Tabella2[[#This Row],[Date]])</f>
        <v>7</v>
      </c>
      <c r="D367" s="104" t="s">
        <v>195</v>
      </c>
      <c r="E367" s="104" t="s">
        <v>298</v>
      </c>
      <c r="F367" s="104"/>
      <c r="G367" s="104" t="s">
        <v>284</v>
      </c>
      <c r="H367" s="105">
        <v>23</v>
      </c>
      <c r="I367" s="104"/>
      <c r="J367" s="104" t="s">
        <v>258</v>
      </c>
      <c r="K367" s="104" t="s">
        <v>78</v>
      </c>
      <c r="L367" s="104" t="s">
        <v>299</v>
      </c>
      <c r="M367" s="104" t="s">
        <v>276</v>
      </c>
      <c r="N367" s="104"/>
      <c r="O367" s="106" t="str">
        <f>A1619</f>
        <v>14021</v>
      </c>
      <c r="P367" s="111" t="s">
        <v>300</v>
      </c>
      <c r="Q367" s="153">
        <v>0.4201388888888889</v>
      </c>
      <c r="R367" s="153">
        <v>0.46180555555555558</v>
      </c>
      <c r="S367" s="153">
        <v>4.1666666666666657E-2</v>
      </c>
      <c r="T367" s="153">
        <v>0.4201388888888889</v>
      </c>
      <c r="U367" s="153">
        <v>0.46180555555555558</v>
      </c>
      <c r="V367" s="153">
        <f>IF(ISBLANK(T367),"",Tabella2[[#This Row],[ACT STOP]]-Tabella2[[#This Row],[ACT START]])</f>
        <v>4.1666666666666685E-2</v>
      </c>
      <c r="W367" s="104" t="s">
        <v>122</v>
      </c>
      <c r="X367" s="104" t="s">
        <v>91</v>
      </c>
      <c r="Y367" s="110"/>
      <c r="Z367" s="106"/>
      <c r="AA367" s="104"/>
      <c r="AB367" s="107"/>
      <c r="AC367" s="72">
        <v>1</v>
      </c>
      <c r="AH367" s="70"/>
      <c r="AI367" s="70"/>
      <c r="AJ367">
        <v>0</v>
      </c>
      <c r="AL367" s="70"/>
      <c r="BM367" s="135">
        <v>0.4201388888888889</v>
      </c>
      <c r="BN367" s="136">
        <v>0.46180555555555558</v>
      </c>
      <c r="BO367" s="101"/>
      <c r="BR367" s="109" t="str">
        <f t="shared" si="5"/>
        <v>SH-25-0356</v>
      </c>
      <c r="BS367" s="109" t="s">
        <v>358</v>
      </c>
      <c r="BT367" t="s">
        <v>122</v>
      </c>
      <c r="BU367" t="s">
        <v>302</v>
      </c>
    </row>
    <row r="368" spans="1:73" hidden="1">
      <c r="A368" s="103" t="s">
        <v>1031</v>
      </c>
      <c r="B368" s="102">
        <v>45702</v>
      </c>
      <c r="C368" s="104">
        <f>_xlfn.ISOWEEKNUM(Tabella2[[#This Row],[Date]])</f>
        <v>7</v>
      </c>
      <c r="D368" s="104" t="s">
        <v>195</v>
      </c>
      <c r="E368" s="104" t="s">
        <v>298</v>
      </c>
      <c r="F368" s="104"/>
      <c r="G368" s="104" t="s">
        <v>257</v>
      </c>
      <c r="H368" s="105">
        <v>13</v>
      </c>
      <c r="I368" s="104"/>
      <c r="J368" s="104" t="s">
        <v>258</v>
      </c>
      <c r="K368" s="104" t="s">
        <v>78</v>
      </c>
      <c r="L368" s="104" t="s">
        <v>299</v>
      </c>
      <c r="M368" s="104" t="s">
        <v>276</v>
      </c>
      <c r="N368" s="104"/>
      <c r="O368" s="106" t="str">
        <f>A1623</f>
        <v>14025</v>
      </c>
      <c r="P368" s="111" t="s">
        <v>300</v>
      </c>
      <c r="Q368" s="153">
        <v>0.4826388888888889</v>
      </c>
      <c r="R368" s="153">
        <v>0.52430555555555558</v>
      </c>
      <c r="S368" s="153">
        <v>4.1666666666666657E-2</v>
      </c>
      <c r="T368" s="153">
        <v>0.4826388888888889</v>
      </c>
      <c r="U368" s="153">
        <v>0.52430555555555558</v>
      </c>
      <c r="V368" s="153">
        <f>IF(ISBLANK(T368),"",Tabella2[[#This Row],[ACT STOP]]-Tabella2[[#This Row],[ACT START]])</f>
        <v>4.1666666666666685E-2</v>
      </c>
      <c r="W368" s="104" t="s">
        <v>122</v>
      </c>
      <c r="X368" s="104" t="s">
        <v>91</v>
      </c>
      <c r="Y368" s="110"/>
      <c r="Z368" s="106"/>
      <c r="AA368" s="104"/>
      <c r="AB368" s="107"/>
      <c r="AC368" s="72">
        <v>1</v>
      </c>
      <c r="AH368" s="70"/>
      <c r="AI368" s="70"/>
      <c r="AJ368">
        <v>0</v>
      </c>
      <c r="AL368" s="70"/>
      <c r="BM368" s="135">
        <v>0.4826388888888889</v>
      </c>
      <c r="BN368" s="136">
        <v>0.52430555555555558</v>
      </c>
      <c r="BO368" s="101"/>
      <c r="BR368" s="109" t="str">
        <f t="shared" si="5"/>
        <v>SH-25-0357</v>
      </c>
      <c r="BS368" s="109" t="s">
        <v>427</v>
      </c>
      <c r="BT368" t="s">
        <v>122</v>
      </c>
      <c r="BU368" t="s">
        <v>302</v>
      </c>
    </row>
    <row r="369" spans="1:73" hidden="1">
      <c r="A369" s="103" t="s">
        <v>1032</v>
      </c>
      <c r="B369" s="102">
        <v>45705</v>
      </c>
      <c r="C369" s="104">
        <f>_xlfn.ISOWEEKNUM(Tabella2[[#This Row],[Date]])</f>
        <v>8</v>
      </c>
      <c r="D369" s="104" t="s">
        <v>195</v>
      </c>
      <c r="E369" s="104" t="s">
        <v>298</v>
      </c>
      <c r="F369" s="104"/>
      <c r="G369" s="104" t="s">
        <v>257</v>
      </c>
      <c r="H369" s="105">
        <v>14</v>
      </c>
      <c r="I369" s="104"/>
      <c r="J369" s="104" t="s">
        <v>258</v>
      </c>
      <c r="K369" s="104" t="s">
        <v>78</v>
      </c>
      <c r="L369" s="104" t="s">
        <v>299</v>
      </c>
      <c r="M369" s="104" t="s">
        <v>276</v>
      </c>
      <c r="N369" s="104"/>
      <c r="O369" s="108" t="str">
        <f>A75</f>
        <v>12477</v>
      </c>
      <c r="P369" s="111" t="s">
        <v>300</v>
      </c>
      <c r="Q369" s="153">
        <v>0.4201388888888889</v>
      </c>
      <c r="R369" s="153">
        <v>0.46180555555555558</v>
      </c>
      <c r="S369" s="153">
        <v>4.1666666666666657E-2</v>
      </c>
      <c r="T369" s="153"/>
      <c r="U369" s="153"/>
      <c r="V369" s="153" t="str">
        <f>IF(ISBLANK(T369),"",Tabella2[[#This Row],[ACT STOP]]-Tabella2[[#This Row],[ACT START]])</f>
        <v/>
      </c>
      <c r="W369" s="104" t="s">
        <v>133</v>
      </c>
      <c r="X369" s="104" t="s">
        <v>97</v>
      </c>
      <c r="Y369" s="110"/>
      <c r="Z369" s="107"/>
      <c r="AA369" s="107"/>
      <c r="AB369" s="107"/>
      <c r="AC369" s="72">
        <v>0</v>
      </c>
      <c r="AH369" s="70"/>
      <c r="AI369" s="70"/>
      <c r="AJ369">
        <v>0</v>
      </c>
      <c r="AL369" s="70"/>
      <c r="BL369" t="s">
        <v>488</v>
      </c>
      <c r="BM369" s="135">
        <v>0</v>
      </c>
      <c r="BN369" s="136">
        <v>0</v>
      </c>
      <c r="BO369" s="101"/>
      <c r="BR369" s="109" t="str">
        <f t="shared" si="5"/>
        <v>SH-25-0358</v>
      </c>
      <c r="BS369" s="109" t="s">
        <v>372</v>
      </c>
      <c r="BT369" t="s">
        <v>133</v>
      </c>
      <c r="BU369" t="s">
        <v>302</v>
      </c>
    </row>
    <row r="370" spans="1:73" hidden="1">
      <c r="A370" s="103" t="s">
        <v>1033</v>
      </c>
      <c r="B370" s="102">
        <v>45705</v>
      </c>
      <c r="C370" s="104">
        <f>_xlfn.ISOWEEKNUM(Tabella2[[#This Row],[Date]])</f>
        <v>8</v>
      </c>
      <c r="D370" s="104" t="s">
        <v>195</v>
      </c>
      <c r="E370" s="104" t="s">
        <v>298</v>
      </c>
      <c r="F370" s="104"/>
      <c r="G370" s="104" t="s">
        <v>284</v>
      </c>
      <c r="H370" s="105">
        <v>22</v>
      </c>
      <c r="I370" s="104"/>
      <c r="J370" s="104" t="s">
        <v>258</v>
      </c>
      <c r="K370" s="104" t="s">
        <v>78</v>
      </c>
      <c r="L370" s="104" t="s">
        <v>299</v>
      </c>
      <c r="M370" s="104" t="s">
        <v>276</v>
      </c>
      <c r="N370" s="104"/>
      <c r="O370" s="108" t="str">
        <f>A1643</f>
        <v>14045</v>
      </c>
      <c r="P370" s="111" t="s">
        <v>300</v>
      </c>
      <c r="Q370" s="153">
        <v>0.54513888888888884</v>
      </c>
      <c r="R370" s="153">
        <v>0.58680555555555558</v>
      </c>
      <c r="S370" s="153">
        <v>4.1666666666666657E-2</v>
      </c>
      <c r="T370" s="153">
        <v>0.54513888888888884</v>
      </c>
      <c r="U370" s="153">
        <v>0.58680555555555558</v>
      </c>
      <c r="V370" s="153">
        <f>IF(ISBLANK(T370),"",Tabella2[[#This Row],[ACT STOP]]-Tabella2[[#This Row],[ACT START]])</f>
        <v>4.1666666666666741E-2</v>
      </c>
      <c r="W370" s="104" t="s">
        <v>122</v>
      </c>
      <c r="X370" s="104" t="s">
        <v>91</v>
      </c>
      <c r="Y370" s="110"/>
      <c r="Z370" s="107"/>
      <c r="AA370" s="107"/>
      <c r="AB370" s="107"/>
      <c r="AC370" s="72">
        <v>1</v>
      </c>
      <c r="AH370" s="70"/>
      <c r="AI370" s="70"/>
      <c r="AJ370">
        <v>0</v>
      </c>
      <c r="AL370" s="70"/>
      <c r="BM370" s="135">
        <v>0.54513888888888884</v>
      </c>
      <c r="BN370" s="136">
        <v>0.58680555555555558</v>
      </c>
      <c r="BO370" s="101"/>
      <c r="BR370" s="109" t="str">
        <f t="shared" si="5"/>
        <v>SH-25-0359</v>
      </c>
      <c r="BS370" s="109" t="s">
        <v>295</v>
      </c>
      <c r="BT370" t="s">
        <v>122</v>
      </c>
      <c r="BU370" t="s">
        <v>302</v>
      </c>
    </row>
    <row r="371" spans="1:73" hidden="1">
      <c r="A371" s="103" t="s">
        <v>1034</v>
      </c>
      <c r="B371" s="102">
        <v>45706</v>
      </c>
      <c r="C371" s="104">
        <f>_xlfn.ISOWEEKNUM(Tabella2[[#This Row],[Date]])</f>
        <v>8</v>
      </c>
      <c r="D371" s="104" t="s">
        <v>195</v>
      </c>
      <c r="E371" s="104" t="s">
        <v>298</v>
      </c>
      <c r="F371" s="104"/>
      <c r="G371" s="104" t="s">
        <v>257</v>
      </c>
      <c r="H371" s="105">
        <v>12</v>
      </c>
      <c r="I371" s="104"/>
      <c r="J371" s="104" t="s">
        <v>258</v>
      </c>
      <c r="K371" s="104" t="s">
        <v>78</v>
      </c>
      <c r="L371" s="104" t="s">
        <v>299</v>
      </c>
      <c r="M371" s="104" t="s">
        <v>276</v>
      </c>
      <c r="N371" s="104"/>
      <c r="O371" s="108" t="str">
        <f>A1649</f>
        <v>14051</v>
      </c>
      <c r="P371" s="111" t="s">
        <v>300</v>
      </c>
      <c r="Q371" s="153">
        <v>0.2951388888888889</v>
      </c>
      <c r="R371" s="153">
        <v>0.33680555555555558</v>
      </c>
      <c r="S371" s="153">
        <v>4.1666666666666657E-2</v>
      </c>
      <c r="T371" s="153">
        <v>0.2951388888888889</v>
      </c>
      <c r="U371" s="153">
        <v>0.33680555555555558</v>
      </c>
      <c r="V371" s="153">
        <f>IF(ISBLANK(T371),"",Tabella2[[#This Row],[ACT STOP]]-Tabella2[[#This Row],[ACT START]])</f>
        <v>4.1666666666666685E-2</v>
      </c>
      <c r="W371" s="104" t="s">
        <v>122</v>
      </c>
      <c r="X371" s="104" t="s">
        <v>91</v>
      </c>
      <c r="Y371" s="110"/>
      <c r="Z371" s="106"/>
      <c r="AA371" s="104"/>
      <c r="AB371" s="107"/>
      <c r="AC371" s="72">
        <v>1</v>
      </c>
      <c r="AH371" s="70"/>
      <c r="AI371" s="70"/>
      <c r="AJ371">
        <v>0</v>
      </c>
      <c r="AL371" s="70"/>
      <c r="BM371" s="135">
        <v>0.2951388888888889</v>
      </c>
      <c r="BN371" s="136">
        <v>0.33680555555555558</v>
      </c>
      <c r="BO371" s="101"/>
      <c r="BR371" s="109" t="str">
        <f t="shared" si="5"/>
        <v>SH-25-0360</v>
      </c>
      <c r="BS371" s="109" t="s">
        <v>266</v>
      </c>
      <c r="BT371" t="s">
        <v>122</v>
      </c>
      <c r="BU371" t="s">
        <v>302</v>
      </c>
    </row>
    <row r="372" spans="1:73" hidden="1">
      <c r="A372" s="103" t="s">
        <v>1035</v>
      </c>
      <c r="B372" s="102">
        <v>45706</v>
      </c>
      <c r="C372" s="104">
        <f>_xlfn.ISOWEEKNUM(Tabella2[[#This Row],[Date]])</f>
        <v>8</v>
      </c>
      <c r="D372" s="104" t="s">
        <v>195</v>
      </c>
      <c r="E372" s="104" t="s">
        <v>298</v>
      </c>
      <c r="F372" s="104"/>
      <c r="G372" s="104" t="s">
        <v>257</v>
      </c>
      <c r="H372" s="105">
        <v>9</v>
      </c>
      <c r="I372" s="104"/>
      <c r="J372" s="104" t="s">
        <v>258</v>
      </c>
      <c r="K372" s="104" t="s">
        <v>78</v>
      </c>
      <c r="L372" s="104" t="s">
        <v>299</v>
      </c>
      <c r="M372" s="104" t="s">
        <v>276</v>
      </c>
      <c r="N372" s="104"/>
      <c r="O372" s="106" t="str">
        <f>A1653</f>
        <v>14055</v>
      </c>
      <c r="P372" s="111" t="s">
        <v>300</v>
      </c>
      <c r="Q372" s="153">
        <v>0.3576388888888889</v>
      </c>
      <c r="R372" s="153">
        <v>0.39930555555555558</v>
      </c>
      <c r="S372" s="153">
        <v>4.1666666666666657E-2</v>
      </c>
      <c r="T372" s="153">
        <v>0.3576388888888889</v>
      </c>
      <c r="U372" s="153">
        <v>0.39930555555555558</v>
      </c>
      <c r="V372" s="153">
        <f>IF(ISBLANK(T372),"",Tabella2[[#This Row],[ACT STOP]]-Tabella2[[#This Row],[ACT START]])</f>
        <v>4.1666666666666685E-2</v>
      </c>
      <c r="W372" s="104" t="s">
        <v>122</v>
      </c>
      <c r="X372" s="104" t="s">
        <v>91</v>
      </c>
      <c r="Y372" s="110"/>
      <c r="Z372" s="106"/>
      <c r="AA372" s="104"/>
      <c r="AB372" s="107"/>
      <c r="AC372" s="72">
        <v>1</v>
      </c>
      <c r="AH372" s="70"/>
      <c r="AI372" s="70"/>
      <c r="AJ372">
        <v>0</v>
      </c>
      <c r="AL372" s="70"/>
      <c r="BM372" s="135">
        <v>0.3576388888888889</v>
      </c>
      <c r="BN372" s="136">
        <v>0.39930555555555558</v>
      </c>
      <c r="BO372" s="101"/>
      <c r="BR372" s="109" t="str">
        <f t="shared" si="5"/>
        <v>SH-25-0361</v>
      </c>
      <c r="BS372" s="109" t="s">
        <v>318</v>
      </c>
      <c r="BT372" t="s">
        <v>122</v>
      </c>
      <c r="BU372" t="s">
        <v>302</v>
      </c>
    </row>
    <row r="373" spans="1:73" hidden="1">
      <c r="A373" s="103" t="s">
        <v>1036</v>
      </c>
      <c r="B373" s="102">
        <v>45706</v>
      </c>
      <c r="C373" s="104">
        <f>_xlfn.ISOWEEKNUM(Tabella2[[#This Row],[Date]])</f>
        <v>8</v>
      </c>
      <c r="D373" s="104" t="s">
        <v>195</v>
      </c>
      <c r="E373" s="104" t="s">
        <v>398</v>
      </c>
      <c r="F373" s="104"/>
      <c r="G373" s="104" t="s">
        <v>284</v>
      </c>
      <c r="H373" s="105">
        <v>3</v>
      </c>
      <c r="I373" s="104"/>
      <c r="J373" s="104" t="s">
        <v>258</v>
      </c>
      <c r="K373" s="104" t="s">
        <v>80</v>
      </c>
      <c r="L373" s="104" t="s">
        <v>299</v>
      </c>
      <c r="M373" s="104" t="s">
        <v>276</v>
      </c>
      <c r="N373" s="104"/>
      <c r="O373" s="106" t="str">
        <f>A1654</f>
        <v>14056</v>
      </c>
      <c r="P373" s="111" t="s">
        <v>300</v>
      </c>
      <c r="Q373" s="153" t="s">
        <v>330</v>
      </c>
      <c r="R373" s="153" t="s">
        <v>331</v>
      </c>
      <c r="S373" s="153">
        <v>4.1666666666666657E-2</v>
      </c>
      <c r="T373" s="153" t="s">
        <v>330</v>
      </c>
      <c r="U373" s="153" t="s">
        <v>331</v>
      </c>
      <c r="V373" s="153">
        <f>IF(ISBLANK(T373),"",Tabella2[[#This Row],[ACT STOP]]-Tabella2[[#This Row],[ACT START]])</f>
        <v>4.1666666666666685E-2</v>
      </c>
      <c r="W373" s="104" t="s">
        <v>122</v>
      </c>
      <c r="X373" s="104" t="s">
        <v>91</v>
      </c>
      <c r="Y373" s="110" t="s">
        <v>1037</v>
      </c>
      <c r="Z373" s="106"/>
      <c r="AA373" s="104"/>
      <c r="AB373" s="107"/>
      <c r="AC373" s="72">
        <v>1</v>
      </c>
      <c r="AH373" s="70"/>
      <c r="AI373" s="70"/>
      <c r="AJ373">
        <v>0</v>
      </c>
      <c r="AL373" s="70"/>
      <c r="BL373" t="s">
        <v>1038</v>
      </c>
      <c r="BM373" s="135" t="s">
        <v>330</v>
      </c>
      <c r="BN373" s="136" t="s">
        <v>331</v>
      </c>
      <c r="BO373" s="101"/>
      <c r="BR373" s="109" t="str">
        <f t="shared" si="5"/>
        <v>SH-25-0362</v>
      </c>
      <c r="BS373" s="109" t="s">
        <v>301</v>
      </c>
      <c r="BT373" t="s">
        <v>122</v>
      </c>
      <c r="BU373" t="s">
        <v>399</v>
      </c>
    </row>
    <row r="374" spans="1:73" hidden="1">
      <c r="A374" s="103" t="s">
        <v>1039</v>
      </c>
      <c r="B374" s="102">
        <v>45706</v>
      </c>
      <c r="C374" s="104">
        <f>_xlfn.ISOWEEKNUM(Tabella2[[#This Row],[Date]])</f>
        <v>8</v>
      </c>
      <c r="D374" s="104" t="s">
        <v>195</v>
      </c>
      <c r="E374" s="104" t="s">
        <v>298</v>
      </c>
      <c r="F374" s="104"/>
      <c r="G374" s="104" t="s">
        <v>257</v>
      </c>
      <c r="H374" s="105">
        <v>14</v>
      </c>
      <c r="I374" s="104"/>
      <c r="J374" s="104" t="s">
        <v>258</v>
      </c>
      <c r="K374" s="104" t="s">
        <v>78</v>
      </c>
      <c r="L374" s="104" t="s">
        <v>299</v>
      </c>
      <c r="M374" s="104" t="s">
        <v>276</v>
      </c>
      <c r="N374" s="104"/>
      <c r="O374" s="106" t="str">
        <f>A1656</f>
        <v>14058</v>
      </c>
      <c r="P374" s="111" t="s">
        <v>300</v>
      </c>
      <c r="Q374" s="153">
        <v>0.4201388888888889</v>
      </c>
      <c r="R374" s="153">
        <v>0.46180555555555558</v>
      </c>
      <c r="S374" s="153">
        <v>4.1666666666666657E-2</v>
      </c>
      <c r="T374" s="153">
        <v>0.4201388888888889</v>
      </c>
      <c r="U374" s="153">
        <v>0.46180555555555558</v>
      </c>
      <c r="V374" s="153">
        <f>IF(ISBLANK(T374),"",Tabella2[[#This Row],[ACT STOP]]-Tabella2[[#This Row],[ACT START]])</f>
        <v>4.1666666666666685E-2</v>
      </c>
      <c r="W374" s="104" t="s">
        <v>122</v>
      </c>
      <c r="X374" s="104" t="s">
        <v>91</v>
      </c>
      <c r="Y374" s="110"/>
      <c r="Z374" s="106"/>
      <c r="AA374" s="104"/>
      <c r="AB374" s="107"/>
      <c r="AC374" s="72">
        <v>1</v>
      </c>
      <c r="AH374" s="70"/>
      <c r="AI374" s="70"/>
      <c r="AJ374">
        <v>0</v>
      </c>
      <c r="AL374" s="70"/>
      <c r="BM374" s="135">
        <v>0.4201388888888889</v>
      </c>
      <c r="BN374" s="136">
        <v>0.46180555555555558</v>
      </c>
      <c r="BO374" s="101"/>
      <c r="BR374" s="109" t="str">
        <f t="shared" si="5"/>
        <v>SH-25-0363</v>
      </c>
      <c r="BS374" s="109" t="s">
        <v>372</v>
      </c>
      <c r="BT374" t="s">
        <v>122</v>
      </c>
      <c r="BU374" t="s">
        <v>302</v>
      </c>
    </row>
    <row r="375" spans="1:73" hidden="1">
      <c r="A375" s="103" t="s">
        <v>1040</v>
      </c>
      <c r="B375" s="102">
        <v>45706</v>
      </c>
      <c r="C375" s="104">
        <f>_xlfn.ISOWEEKNUM(Tabella2[[#This Row],[Date]])</f>
        <v>8</v>
      </c>
      <c r="D375" s="104" t="s">
        <v>195</v>
      </c>
      <c r="E375" s="104" t="s">
        <v>298</v>
      </c>
      <c r="F375" s="104"/>
      <c r="G375" s="104" t="s">
        <v>257</v>
      </c>
      <c r="H375" s="105">
        <v>10</v>
      </c>
      <c r="I375" s="104"/>
      <c r="J375" s="104" t="s">
        <v>258</v>
      </c>
      <c r="K375" s="104" t="s">
        <v>80</v>
      </c>
      <c r="L375" s="104" t="s">
        <v>299</v>
      </c>
      <c r="M375" s="104" t="s">
        <v>276</v>
      </c>
      <c r="N375" s="104"/>
      <c r="O375" s="106" t="str">
        <f>A1657</f>
        <v>14059</v>
      </c>
      <c r="P375" s="111" t="s">
        <v>300</v>
      </c>
      <c r="Q375" s="153" t="s">
        <v>336</v>
      </c>
      <c r="R375" s="153" t="s">
        <v>337</v>
      </c>
      <c r="S375" s="153">
        <v>4.1666666666666657E-2</v>
      </c>
      <c r="T375" s="153" t="s">
        <v>336</v>
      </c>
      <c r="U375" s="153" t="s">
        <v>337</v>
      </c>
      <c r="V375" s="153">
        <f>IF(ISBLANK(T375),"",Tabella2[[#This Row],[ACT STOP]]-Tabella2[[#This Row],[ACT START]])</f>
        <v>4.1666666666666685E-2</v>
      </c>
      <c r="W375" s="104" t="s">
        <v>122</v>
      </c>
      <c r="X375" s="104" t="s">
        <v>91</v>
      </c>
      <c r="Y375" s="110"/>
      <c r="Z375" s="106"/>
      <c r="AA375" s="104"/>
      <c r="AB375" s="107"/>
      <c r="AC375" s="72">
        <v>1</v>
      </c>
      <c r="AH375" s="70"/>
      <c r="AI375" s="70"/>
      <c r="AJ375">
        <v>0</v>
      </c>
      <c r="AL375" s="70"/>
      <c r="BM375" s="135" t="s">
        <v>336</v>
      </c>
      <c r="BN375" s="136" t="s">
        <v>337</v>
      </c>
      <c r="BO375" s="101"/>
      <c r="BR375" s="109" t="str">
        <f t="shared" si="5"/>
        <v>SH-25-0364</v>
      </c>
      <c r="BS375" s="109" t="s">
        <v>552</v>
      </c>
      <c r="BT375" t="s">
        <v>122</v>
      </c>
      <c r="BU375" t="s">
        <v>302</v>
      </c>
    </row>
    <row r="376" spans="1:73" hidden="1">
      <c r="A376" s="103" t="s">
        <v>1041</v>
      </c>
      <c r="B376" s="102">
        <v>45706</v>
      </c>
      <c r="C376" s="104">
        <f>_xlfn.ISOWEEKNUM(Tabella2[[#This Row],[Date]])</f>
        <v>8</v>
      </c>
      <c r="D376" s="104" t="s">
        <v>195</v>
      </c>
      <c r="E376" s="104" t="s">
        <v>398</v>
      </c>
      <c r="F376" s="104"/>
      <c r="G376" s="104" t="s">
        <v>257</v>
      </c>
      <c r="H376" s="105">
        <v>33</v>
      </c>
      <c r="I376" s="104"/>
      <c r="J376" s="104" t="s">
        <v>258</v>
      </c>
      <c r="K376" s="104" t="s">
        <v>78</v>
      </c>
      <c r="L376" s="104" t="s">
        <v>299</v>
      </c>
      <c r="M376" s="104" t="s">
        <v>276</v>
      </c>
      <c r="N376" s="104"/>
      <c r="O376" s="106" t="str">
        <f>A1659</f>
        <v>14061</v>
      </c>
      <c r="P376" s="111" t="s">
        <v>300</v>
      </c>
      <c r="Q376" s="153">
        <v>0.4826388888888889</v>
      </c>
      <c r="R376" s="153">
        <v>0.52430555555555558</v>
      </c>
      <c r="S376" s="153">
        <v>4.1666666666666657E-2</v>
      </c>
      <c r="T376" s="153">
        <v>0.4826388888888889</v>
      </c>
      <c r="U376" s="153">
        <v>0.52430555555555558</v>
      </c>
      <c r="V376" s="153">
        <f>IF(ISBLANK(T376),"",Tabella2[[#This Row],[ACT STOP]]-Tabella2[[#This Row],[ACT START]])</f>
        <v>4.1666666666666685E-2</v>
      </c>
      <c r="W376" s="104" t="s">
        <v>122</v>
      </c>
      <c r="X376" s="104" t="s">
        <v>91</v>
      </c>
      <c r="Y376" s="110"/>
      <c r="Z376" s="106"/>
      <c r="AA376" s="104"/>
      <c r="AB376" s="107"/>
      <c r="AC376" s="72">
        <v>1</v>
      </c>
      <c r="AH376" s="70"/>
      <c r="AI376" s="70"/>
      <c r="AJ376">
        <v>0</v>
      </c>
      <c r="AL376" s="70"/>
      <c r="BM376" s="135">
        <v>0.4826388888888889</v>
      </c>
      <c r="BN376" s="136">
        <v>0.52430555555555558</v>
      </c>
      <c r="BO376" s="101"/>
      <c r="BR376" s="109" t="str">
        <f t="shared" si="5"/>
        <v>SH-25-0365</v>
      </c>
      <c r="BS376" s="109" t="s">
        <v>458</v>
      </c>
      <c r="BT376" t="s">
        <v>122</v>
      </c>
      <c r="BU376" t="s">
        <v>399</v>
      </c>
    </row>
    <row r="377" spans="1:73" hidden="1">
      <c r="A377" s="103" t="s">
        <v>1042</v>
      </c>
      <c r="B377" s="102">
        <v>45706</v>
      </c>
      <c r="C377" s="104">
        <f>_xlfn.ISOWEEKNUM(Tabella2[[#This Row],[Date]])</f>
        <v>8</v>
      </c>
      <c r="D377" s="104" t="s">
        <v>195</v>
      </c>
      <c r="E377" s="104" t="s">
        <v>298</v>
      </c>
      <c r="F377" s="104"/>
      <c r="G377" s="104" t="s">
        <v>284</v>
      </c>
      <c r="H377" s="105">
        <v>3</v>
      </c>
      <c r="I377" s="104"/>
      <c r="J377" s="104" t="s">
        <v>258</v>
      </c>
      <c r="K377" s="104" t="s">
        <v>78</v>
      </c>
      <c r="L377" s="104" t="s">
        <v>299</v>
      </c>
      <c r="M377" s="104" t="s">
        <v>276</v>
      </c>
      <c r="N377" s="104"/>
      <c r="O377" s="106" t="str">
        <f>A1663</f>
        <v>14065</v>
      </c>
      <c r="P377" s="111" t="s">
        <v>300</v>
      </c>
      <c r="Q377" s="153">
        <v>0.54513888888888884</v>
      </c>
      <c r="R377" s="153">
        <v>0.58680555555555558</v>
      </c>
      <c r="S377" s="153">
        <v>4.1666666666666657E-2</v>
      </c>
      <c r="T377" s="153">
        <v>0.54513888888888884</v>
      </c>
      <c r="U377" s="153">
        <v>0.58680555555555558</v>
      </c>
      <c r="V377" s="153">
        <f>IF(ISBLANK(T377),"",Tabella2[[#This Row],[ACT STOP]]-Tabella2[[#This Row],[ACT START]])</f>
        <v>4.1666666666666741E-2</v>
      </c>
      <c r="W377" s="104" t="s">
        <v>122</v>
      </c>
      <c r="X377" s="104" t="s">
        <v>91</v>
      </c>
      <c r="Y377" s="110"/>
      <c r="Z377" s="106"/>
      <c r="AA377" s="104"/>
      <c r="AB377" s="107"/>
      <c r="AC377" s="72">
        <v>1</v>
      </c>
      <c r="AH377" s="70"/>
      <c r="AI377" s="70"/>
      <c r="AJ377">
        <v>0</v>
      </c>
      <c r="AL377" s="70"/>
      <c r="BM377" s="135">
        <v>0.54513888888888884</v>
      </c>
      <c r="BN377" s="136">
        <v>0.58680555555555558</v>
      </c>
      <c r="BO377" s="101"/>
      <c r="BR377" s="109" t="str">
        <f t="shared" si="5"/>
        <v>SH-25-0366</v>
      </c>
      <c r="BS377" s="109" t="s">
        <v>301</v>
      </c>
      <c r="BT377" t="s">
        <v>122</v>
      </c>
      <c r="BU377" t="s">
        <v>302</v>
      </c>
    </row>
    <row r="378" spans="1:73" hidden="1">
      <c r="A378" s="103" t="s">
        <v>1043</v>
      </c>
      <c r="B378" s="102">
        <v>45706</v>
      </c>
      <c r="C378" s="104">
        <f>_xlfn.ISOWEEKNUM(Tabella2[[#This Row],[Date]])</f>
        <v>8</v>
      </c>
      <c r="D378" s="104" t="s">
        <v>195</v>
      </c>
      <c r="E378" s="104" t="s">
        <v>398</v>
      </c>
      <c r="F378" s="104"/>
      <c r="G378" s="104" t="s">
        <v>257</v>
      </c>
      <c r="H378" s="105">
        <v>17</v>
      </c>
      <c r="I378" s="104"/>
      <c r="J378" s="104" t="s">
        <v>258</v>
      </c>
      <c r="K378" s="104" t="s">
        <v>78</v>
      </c>
      <c r="L378" s="104" t="s">
        <v>299</v>
      </c>
      <c r="M378" s="104" t="s">
        <v>276</v>
      </c>
      <c r="N378" s="104"/>
      <c r="O378" s="106" t="str">
        <f>A1667</f>
        <v>14069</v>
      </c>
      <c r="P378" s="111" t="s">
        <v>300</v>
      </c>
      <c r="Q378" s="153">
        <v>0.60763888888888884</v>
      </c>
      <c r="R378" s="153">
        <v>0.64930555555555558</v>
      </c>
      <c r="S378" s="153">
        <v>4.1666666666666657E-2</v>
      </c>
      <c r="T378" s="153">
        <v>0.60763888888888884</v>
      </c>
      <c r="U378" s="153">
        <v>0.64930555555555558</v>
      </c>
      <c r="V378" s="153">
        <f>IF(ISBLANK(T378),"",Tabella2[[#This Row],[ACT STOP]]-Tabella2[[#This Row],[ACT START]])</f>
        <v>4.1666666666666741E-2</v>
      </c>
      <c r="W378" s="104" t="s">
        <v>122</v>
      </c>
      <c r="X378" s="104" t="s">
        <v>91</v>
      </c>
      <c r="Y378" s="110"/>
      <c r="Z378" s="106"/>
      <c r="AA378" s="104"/>
      <c r="AB378" s="107"/>
      <c r="AC378" s="72">
        <v>1</v>
      </c>
      <c r="AH378" s="70"/>
      <c r="AI378" s="70"/>
      <c r="AJ378">
        <v>0</v>
      </c>
      <c r="AL378" s="70"/>
      <c r="BM378" s="135">
        <v>0.60763888888888884</v>
      </c>
      <c r="BN378" s="136">
        <v>0.64930555555555558</v>
      </c>
      <c r="BO378" s="101"/>
      <c r="BR378" s="109" t="str">
        <f t="shared" si="5"/>
        <v>SH-25-0367</v>
      </c>
      <c r="BS378" s="109" t="s">
        <v>393</v>
      </c>
      <c r="BT378" t="s">
        <v>122</v>
      </c>
      <c r="BU378" t="s">
        <v>399</v>
      </c>
    </row>
    <row r="379" spans="1:73" hidden="1">
      <c r="A379" s="103" t="s">
        <v>1044</v>
      </c>
      <c r="B379" s="102">
        <v>45707</v>
      </c>
      <c r="C379" s="104">
        <f>_xlfn.ISOWEEKNUM(Tabella2[[#This Row],[Date]])</f>
        <v>8</v>
      </c>
      <c r="D379" s="104" t="s">
        <v>195</v>
      </c>
      <c r="E379" s="104" t="s">
        <v>398</v>
      </c>
      <c r="F379" s="104"/>
      <c r="G379" s="104" t="s">
        <v>257</v>
      </c>
      <c r="H379" s="105">
        <v>10</v>
      </c>
      <c r="I379" s="104"/>
      <c r="J379" s="104" t="s">
        <v>258</v>
      </c>
      <c r="K379" s="104" t="s">
        <v>78</v>
      </c>
      <c r="L379" s="104" t="s">
        <v>299</v>
      </c>
      <c r="M379" s="104" t="s">
        <v>516</v>
      </c>
      <c r="N379" s="104"/>
      <c r="O379" s="108" t="str">
        <f>A1670</f>
        <v>14072</v>
      </c>
      <c r="P379" s="111" t="s">
        <v>300</v>
      </c>
      <c r="Q379" s="153">
        <v>0.2951388888888889</v>
      </c>
      <c r="R379" s="153">
        <v>0.33680555555555558</v>
      </c>
      <c r="S379" s="153">
        <v>4.1666666666666657E-2</v>
      </c>
      <c r="T379" s="153">
        <v>0.2951388888888889</v>
      </c>
      <c r="U379" s="153">
        <v>0.3298611111111111</v>
      </c>
      <c r="V379" s="153">
        <f>IF(ISBLANK(T379),"",Tabella2[[#This Row],[ACT STOP]]-Tabella2[[#This Row],[ACT START]])</f>
        <v>3.472222222222221E-2</v>
      </c>
      <c r="W379" s="104" t="s">
        <v>122</v>
      </c>
      <c r="X379" s="104" t="s">
        <v>91</v>
      </c>
      <c r="Y379" s="110"/>
      <c r="Z379" s="106"/>
      <c r="AA379" s="104"/>
      <c r="AB379" s="107"/>
      <c r="AC379" s="72">
        <v>1</v>
      </c>
      <c r="AH379" s="70"/>
      <c r="AI379" s="70"/>
      <c r="AJ379">
        <v>0</v>
      </c>
      <c r="AL379" s="70"/>
      <c r="BM379" s="135">
        <v>0.2951388888888889</v>
      </c>
      <c r="BN379" s="136">
        <v>0.3298611111111111</v>
      </c>
      <c r="BO379" s="101"/>
      <c r="BR379" s="109" t="str">
        <f t="shared" si="5"/>
        <v>SH-25-0368</v>
      </c>
      <c r="BS379" s="109" t="s">
        <v>552</v>
      </c>
      <c r="BT379" t="s">
        <v>122</v>
      </c>
      <c r="BU379" t="s">
        <v>399</v>
      </c>
    </row>
    <row r="380" spans="1:73" ht="31.5" hidden="1" customHeight="1">
      <c r="A380" s="103" t="s">
        <v>1045</v>
      </c>
      <c r="B380" s="102">
        <v>45707</v>
      </c>
      <c r="C380" s="104">
        <f>_xlfn.ISOWEEKNUM(Tabella2[[#This Row],[Date]])</f>
        <v>8</v>
      </c>
      <c r="D380" s="104" t="s">
        <v>321</v>
      </c>
      <c r="E380" s="104" t="s">
        <v>284</v>
      </c>
      <c r="F380" s="104">
        <v>54</v>
      </c>
      <c r="G380" s="104" t="s">
        <v>257</v>
      </c>
      <c r="H380" s="105">
        <v>2</v>
      </c>
      <c r="I380" s="104"/>
      <c r="J380" s="104" t="s">
        <v>258</v>
      </c>
      <c r="K380" s="104" t="s">
        <v>81</v>
      </c>
      <c r="L380" s="104" t="s">
        <v>259</v>
      </c>
      <c r="M380" s="104" t="s">
        <v>276</v>
      </c>
      <c r="N380" s="104"/>
      <c r="O380" s="106"/>
      <c r="P380" s="111" t="s">
        <v>277</v>
      </c>
      <c r="Q380" s="153" t="s">
        <v>307</v>
      </c>
      <c r="R380" s="153" t="s">
        <v>308</v>
      </c>
      <c r="S380" s="153">
        <v>4.1666666666666657E-2</v>
      </c>
      <c r="T380" s="153">
        <v>0.33680555555555558</v>
      </c>
      <c r="U380" s="153">
        <v>0.3576388888888889</v>
      </c>
      <c r="V380" s="153">
        <f>IF(ISBLANK(T380),"",Tabella2[[#This Row],[ACT STOP]]-Tabella2[[#This Row],[ACT START]])</f>
        <v>2.0833333333333315E-2</v>
      </c>
      <c r="W380" s="104" t="s">
        <v>116</v>
      </c>
      <c r="X380" s="104" t="s">
        <v>113</v>
      </c>
      <c r="Y380" s="110" t="s">
        <v>1046</v>
      </c>
      <c r="Z380" s="106"/>
      <c r="AA380" s="104"/>
      <c r="AB380" s="107"/>
      <c r="AC380" s="72">
        <v>0</v>
      </c>
      <c r="AH380" s="70"/>
      <c r="AI380" s="70"/>
      <c r="AJ380">
        <v>0</v>
      </c>
      <c r="AL380" s="70"/>
      <c r="BL380" s="30" t="s">
        <v>1047</v>
      </c>
      <c r="BM380" s="135">
        <v>0.33680555555555558</v>
      </c>
      <c r="BN380" s="136">
        <v>0.3576388888888889</v>
      </c>
      <c r="BO380" s="101"/>
      <c r="BR380" s="109" t="str">
        <f t="shared" si="5"/>
        <v>SH-25-0369</v>
      </c>
      <c r="BS380" s="109" t="s">
        <v>368</v>
      </c>
      <c r="BT380" t="s">
        <v>116</v>
      </c>
      <c r="BU380" t="s">
        <v>496</v>
      </c>
    </row>
    <row r="381" spans="1:73" hidden="1">
      <c r="A381" s="103" t="s">
        <v>1048</v>
      </c>
      <c r="B381" s="102">
        <v>45707</v>
      </c>
      <c r="C381" s="104">
        <f>_xlfn.ISOWEEKNUM(Tabella2[[#This Row],[Date]])</f>
        <v>8</v>
      </c>
      <c r="D381" s="104" t="s">
        <v>195</v>
      </c>
      <c r="E381" s="104" t="s">
        <v>398</v>
      </c>
      <c r="F381" s="104"/>
      <c r="G381" s="104" t="s">
        <v>257</v>
      </c>
      <c r="H381" s="105">
        <v>12</v>
      </c>
      <c r="I381" s="104"/>
      <c r="J381" s="104" t="s">
        <v>258</v>
      </c>
      <c r="K381" s="104" t="s">
        <v>78</v>
      </c>
      <c r="L381" s="104" t="s">
        <v>299</v>
      </c>
      <c r="M381" s="104" t="s">
        <v>276</v>
      </c>
      <c r="N381" s="104"/>
      <c r="O381" s="108" t="str">
        <f>A1672</f>
        <v>14074</v>
      </c>
      <c r="P381" s="111" t="s">
        <v>300</v>
      </c>
      <c r="Q381" s="153">
        <v>0.3576388888888889</v>
      </c>
      <c r="R381" s="153">
        <v>0.39930555555555558</v>
      </c>
      <c r="S381" s="153">
        <v>4.1666666666666657E-2</v>
      </c>
      <c r="T381" s="153">
        <v>0.3576388888888889</v>
      </c>
      <c r="U381" s="153">
        <v>0.39930555555555558</v>
      </c>
      <c r="V381" s="153">
        <f>IF(ISBLANK(T381),"",Tabella2[[#This Row],[ACT STOP]]-Tabella2[[#This Row],[ACT START]])</f>
        <v>4.1666666666666685E-2</v>
      </c>
      <c r="W381" s="104" t="s">
        <v>122</v>
      </c>
      <c r="X381" s="104" t="s">
        <v>91</v>
      </c>
      <c r="Y381" s="110"/>
      <c r="Z381" s="106"/>
      <c r="AA381" s="104"/>
      <c r="AB381" s="107"/>
      <c r="AC381" s="72">
        <v>1</v>
      </c>
      <c r="AH381" s="70"/>
      <c r="AI381" s="70"/>
      <c r="AJ381">
        <v>0</v>
      </c>
      <c r="AL381" s="70"/>
      <c r="BM381" s="135">
        <v>0.3576388888888889</v>
      </c>
      <c r="BN381" s="136">
        <v>0.39930555555555558</v>
      </c>
      <c r="BO381" s="101"/>
      <c r="BR381" s="109" t="str">
        <f t="shared" si="5"/>
        <v>SH-25-0370</v>
      </c>
      <c r="BS381" s="109" t="s">
        <v>266</v>
      </c>
      <c r="BT381" t="s">
        <v>122</v>
      </c>
      <c r="BU381" t="s">
        <v>399</v>
      </c>
    </row>
    <row r="382" spans="1:73" hidden="1">
      <c r="A382" s="103" t="s">
        <v>1049</v>
      </c>
      <c r="B382" s="102">
        <v>45707</v>
      </c>
      <c r="C382" s="104">
        <f>_xlfn.ISOWEEKNUM(Tabella2[[#This Row],[Date]])</f>
        <v>8</v>
      </c>
      <c r="D382" s="104" t="s">
        <v>195</v>
      </c>
      <c r="E382" s="104" t="s">
        <v>398</v>
      </c>
      <c r="F382" s="104"/>
      <c r="G382" s="104" t="s">
        <v>257</v>
      </c>
      <c r="H382" s="105">
        <v>13</v>
      </c>
      <c r="I382" s="104"/>
      <c r="J382" s="104" t="s">
        <v>258</v>
      </c>
      <c r="K382" s="104" t="s">
        <v>80</v>
      </c>
      <c r="L382" s="104" t="s">
        <v>299</v>
      </c>
      <c r="M382" s="104" t="s">
        <v>276</v>
      </c>
      <c r="N382" s="104"/>
      <c r="O382" s="108" t="str">
        <f>A1675</f>
        <v>14077</v>
      </c>
      <c r="P382" s="111" t="s">
        <v>300</v>
      </c>
      <c r="Q382" s="153">
        <v>0.4201388888888889</v>
      </c>
      <c r="R382" s="153">
        <v>0.46180555555555558</v>
      </c>
      <c r="S382" s="153">
        <v>4.1666666666666657E-2</v>
      </c>
      <c r="T382" s="153">
        <v>0.4201388888888889</v>
      </c>
      <c r="U382" s="153">
        <v>0.46180555555555558</v>
      </c>
      <c r="V382" s="153">
        <f>IF(ISBLANK(T382),"",Tabella2[[#This Row],[ACT STOP]]-Tabella2[[#This Row],[ACT START]])</f>
        <v>4.1666666666666685E-2</v>
      </c>
      <c r="W382" s="104" t="s">
        <v>122</v>
      </c>
      <c r="X382" s="104" t="s">
        <v>91</v>
      </c>
      <c r="Y382" s="110"/>
      <c r="Z382" s="106"/>
      <c r="AA382" s="104"/>
      <c r="AB382" s="107"/>
      <c r="AC382" s="72">
        <v>1</v>
      </c>
      <c r="AH382" s="70"/>
      <c r="AI382" s="70"/>
      <c r="AJ382">
        <v>0</v>
      </c>
      <c r="AL382" s="70"/>
      <c r="BM382" s="135">
        <v>0.4201388888888889</v>
      </c>
      <c r="BN382" s="136">
        <v>0.46180555555555558</v>
      </c>
      <c r="BO382" s="101"/>
      <c r="BR382" s="109" t="str">
        <f t="shared" si="5"/>
        <v>SH-25-0371</v>
      </c>
      <c r="BS382" s="109" t="s">
        <v>427</v>
      </c>
      <c r="BT382" t="s">
        <v>122</v>
      </c>
      <c r="BU382" t="s">
        <v>399</v>
      </c>
    </row>
    <row r="383" spans="1:73" hidden="1">
      <c r="A383" s="103" t="s">
        <v>1050</v>
      </c>
      <c r="B383" s="102">
        <v>45707</v>
      </c>
      <c r="C383" s="104">
        <f>_xlfn.ISOWEEKNUM(Tabella2[[#This Row],[Date]])</f>
        <v>8</v>
      </c>
      <c r="D383" s="104" t="s">
        <v>195</v>
      </c>
      <c r="E383" s="104" t="s">
        <v>398</v>
      </c>
      <c r="F383" s="104"/>
      <c r="G383" s="104" t="s">
        <v>257</v>
      </c>
      <c r="H383" s="105">
        <v>5</v>
      </c>
      <c r="I383" s="104"/>
      <c r="J383" s="104" t="s">
        <v>258</v>
      </c>
      <c r="K383" s="104" t="s">
        <v>80</v>
      </c>
      <c r="L383" s="104" t="s">
        <v>299</v>
      </c>
      <c r="M383" s="104" t="s">
        <v>276</v>
      </c>
      <c r="N383" s="104"/>
      <c r="O383" s="108" t="str">
        <f>A1679</f>
        <v>14081</v>
      </c>
      <c r="P383" s="111" t="s">
        <v>300</v>
      </c>
      <c r="Q383" s="153">
        <v>0.54513888888888884</v>
      </c>
      <c r="R383" s="153">
        <v>0.58680555555555558</v>
      </c>
      <c r="S383" s="153">
        <v>4.1666666666666657E-2</v>
      </c>
      <c r="T383" s="153">
        <v>0.54513888888888884</v>
      </c>
      <c r="U383" s="153">
        <v>0.58680555555555558</v>
      </c>
      <c r="V383" s="153">
        <f>IF(ISBLANK(T383),"",Tabella2[[#This Row],[ACT STOP]]-Tabella2[[#This Row],[ACT START]])</f>
        <v>4.1666666666666741E-2</v>
      </c>
      <c r="W383" s="104" t="s">
        <v>122</v>
      </c>
      <c r="X383" s="104" t="s">
        <v>91</v>
      </c>
      <c r="Y383" s="110"/>
      <c r="Z383" s="106"/>
      <c r="AA383" s="104"/>
      <c r="AB383" s="107"/>
      <c r="AC383" s="72">
        <v>1</v>
      </c>
      <c r="AH383" s="70"/>
      <c r="AI383" s="70"/>
      <c r="AJ383">
        <v>0</v>
      </c>
      <c r="AL383" s="70"/>
      <c r="BM383" s="135">
        <v>0.54513888888888884</v>
      </c>
      <c r="BN383" s="136">
        <v>0.58680555555555558</v>
      </c>
      <c r="BO383" s="101"/>
      <c r="BR383" s="109" t="str">
        <f t="shared" si="5"/>
        <v>SH-25-0372</v>
      </c>
      <c r="BS383" s="109" t="s">
        <v>416</v>
      </c>
      <c r="BT383" t="s">
        <v>122</v>
      </c>
      <c r="BU383" t="s">
        <v>399</v>
      </c>
    </row>
    <row r="384" spans="1:73" hidden="1">
      <c r="A384" s="103" t="s">
        <v>1051</v>
      </c>
      <c r="B384" s="102">
        <v>45707</v>
      </c>
      <c r="C384" s="104">
        <f>_xlfn.ISOWEEKNUM(Tabella2[[#This Row],[Date]])</f>
        <v>8</v>
      </c>
      <c r="D384" s="104" t="s">
        <v>195</v>
      </c>
      <c r="E384" s="104" t="s">
        <v>298</v>
      </c>
      <c r="F384" s="104"/>
      <c r="G384" s="104" t="s">
        <v>257</v>
      </c>
      <c r="H384" s="105">
        <v>9</v>
      </c>
      <c r="I384" s="104"/>
      <c r="J384" s="104" t="s">
        <v>258</v>
      </c>
      <c r="K384" s="104" t="s">
        <v>78</v>
      </c>
      <c r="L384" s="104" t="s">
        <v>299</v>
      </c>
      <c r="M384" s="104" t="s">
        <v>276</v>
      </c>
      <c r="N384" s="104"/>
      <c r="O384" s="108" t="str">
        <f>A77</f>
        <v>12479</v>
      </c>
      <c r="P384" s="111" t="s">
        <v>300</v>
      </c>
      <c r="Q384" s="153">
        <v>0.60763888888888884</v>
      </c>
      <c r="R384" s="153">
        <v>0.64930555555555558</v>
      </c>
      <c r="S384" s="153">
        <v>4.1666666666666657E-2</v>
      </c>
      <c r="T384" s="153">
        <v>0.60763888888888884</v>
      </c>
      <c r="U384" s="153">
        <v>0.64930555555555558</v>
      </c>
      <c r="V384" s="153">
        <f>IF(ISBLANK(T384),"",Tabella2[[#This Row],[ACT STOP]]-Tabella2[[#This Row],[ACT START]])</f>
        <v>4.1666666666666741E-2</v>
      </c>
      <c r="W384" s="104" t="s">
        <v>122</v>
      </c>
      <c r="X384" s="104" t="s">
        <v>91</v>
      </c>
      <c r="Y384" s="110"/>
      <c r="Z384" s="106"/>
      <c r="AA384" s="104"/>
      <c r="AB384" s="107"/>
      <c r="AC384" s="72">
        <v>1</v>
      </c>
      <c r="AH384" s="70"/>
      <c r="AI384" s="70"/>
      <c r="AJ384">
        <v>0</v>
      </c>
      <c r="AL384" s="70"/>
      <c r="BM384" s="135">
        <v>0.60763888888888884</v>
      </c>
      <c r="BN384" s="136">
        <v>0.64930555555555558</v>
      </c>
      <c r="BO384" s="101"/>
      <c r="BR384" s="109" t="str">
        <f t="shared" si="5"/>
        <v>SH-25-0373</v>
      </c>
      <c r="BS384" s="109" t="s">
        <v>318</v>
      </c>
      <c r="BT384" t="s">
        <v>122</v>
      </c>
      <c r="BU384" t="s">
        <v>302</v>
      </c>
    </row>
    <row r="385" spans="1:73" hidden="1">
      <c r="A385" s="103" t="s">
        <v>1052</v>
      </c>
      <c r="B385" s="102">
        <v>45707</v>
      </c>
      <c r="C385" s="104">
        <f>_xlfn.ISOWEEKNUM(Tabella2[[#This Row],[Date]])</f>
        <v>8</v>
      </c>
      <c r="D385" s="104" t="s">
        <v>195</v>
      </c>
      <c r="E385" s="104" t="s">
        <v>398</v>
      </c>
      <c r="F385" s="104"/>
      <c r="G385" s="104" t="s">
        <v>284</v>
      </c>
      <c r="H385" s="105">
        <v>23</v>
      </c>
      <c r="I385" s="104"/>
      <c r="J385" s="104" t="s">
        <v>258</v>
      </c>
      <c r="K385" s="104" t="s">
        <v>80</v>
      </c>
      <c r="L385" s="104" t="s">
        <v>299</v>
      </c>
      <c r="M385" s="104" t="s">
        <v>276</v>
      </c>
      <c r="N385" s="104"/>
      <c r="O385" s="108" t="str">
        <f>A1681</f>
        <v>14083</v>
      </c>
      <c r="P385" s="111" t="s">
        <v>300</v>
      </c>
      <c r="Q385" s="153">
        <v>0.60763888888888884</v>
      </c>
      <c r="R385" s="153">
        <v>0.64930555555555558</v>
      </c>
      <c r="S385" s="153">
        <v>4.1666666666666657E-2</v>
      </c>
      <c r="T385" s="153">
        <v>0.60763888888888884</v>
      </c>
      <c r="U385" s="153">
        <v>0.64930555555555558</v>
      </c>
      <c r="V385" s="153">
        <f>IF(ISBLANK(T385),"",Tabella2[[#This Row],[ACT STOP]]-Tabella2[[#This Row],[ACT START]])</f>
        <v>4.1666666666666741E-2</v>
      </c>
      <c r="W385" s="104" t="s">
        <v>122</v>
      </c>
      <c r="X385" s="104" t="s">
        <v>91</v>
      </c>
      <c r="Y385" s="110"/>
      <c r="Z385" s="106"/>
      <c r="AA385" s="104"/>
      <c r="AB385" s="107"/>
      <c r="AC385" s="72">
        <v>1</v>
      </c>
      <c r="AH385" s="70"/>
      <c r="AI385" s="70"/>
      <c r="AJ385">
        <v>0</v>
      </c>
      <c r="AL385" s="70"/>
      <c r="BM385" s="135">
        <v>0.60763888888888884</v>
      </c>
      <c r="BN385" s="136">
        <v>0.64930555555555558</v>
      </c>
      <c r="BO385" s="101"/>
      <c r="BR385" s="109" t="str">
        <f t="shared" si="5"/>
        <v>SH-25-0374</v>
      </c>
      <c r="BS385" s="109" t="s">
        <v>358</v>
      </c>
      <c r="BT385" t="s">
        <v>122</v>
      </c>
      <c r="BU385" t="s">
        <v>399</v>
      </c>
    </row>
    <row r="386" spans="1:73" hidden="1">
      <c r="A386" s="103" t="s">
        <v>1053</v>
      </c>
      <c r="B386" s="102">
        <v>45708</v>
      </c>
      <c r="C386" s="104">
        <f>_xlfn.ISOWEEKNUM(Tabella2[[#This Row],[Date]])</f>
        <v>8</v>
      </c>
      <c r="D386" s="104" t="s">
        <v>195</v>
      </c>
      <c r="E386" s="104" t="s">
        <v>298</v>
      </c>
      <c r="F386" s="104"/>
      <c r="G386" s="104" t="s">
        <v>284</v>
      </c>
      <c r="H386" s="105">
        <v>9</v>
      </c>
      <c r="I386" s="104"/>
      <c r="J386" s="104" t="s">
        <v>258</v>
      </c>
      <c r="K386" s="104" t="s">
        <v>78</v>
      </c>
      <c r="L386" s="104" t="s">
        <v>299</v>
      </c>
      <c r="M386" s="104" t="s">
        <v>328</v>
      </c>
      <c r="N386" s="104"/>
      <c r="O386" s="108" t="str">
        <f>A1682</f>
        <v>14084</v>
      </c>
      <c r="P386" s="111" t="s">
        <v>300</v>
      </c>
      <c r="Q386" s="153">
        <v>0.2951388888888889</v>
      </c>
      <c r="R386" s="153">
        <v>0.33680555555555558</v>
      </c>
      <c r="S386" s="153">
        <v>4.1666666666666657E-2</v>
      </c>
      <c r="T386" s="153">
        <v>0.2951388888888889</v>
      </c>
      <c r="U386" s="153">
        <v>0.33680555555555558</v>
      </c>
      <c r="V386" s="153">
        <f>IF(ISBLANK(T386),"",Tabella2[[#This Row],[ACT STOP]]-Tabella2[[#This Row],[ACT START]])</f>
        <v>4.1666666666666685E-2</v>
      </c>
      <c r="W386" s="104" t="s">
        <v>122</v>
      </c>
      <c r="X386" s="104" t="s">
        <v>91</v>
      </c>
      <c r="Y386" s="110"/>
      <c r="Z386" s="106"/>
      <c r="AA386" s="104"/>
      <c r="AB386" s="107"/>
      <c r="AC386" s="72">
        <v>1</v>
      </c>
      <c r="AH386" s="70"/>
      <c r="AI386" s="70"/>
      <c r="AJ386">
        <v>0</v>
      </c>
      <c r="AL386" s="70"/>
      <c r="BM386" s="135">
        <v>0.2951388888888889</v>
      </c>
      <c r="BN386" s="136">
        <v>0.33680555555555558</v>
      </c>
      <c r="BO386" s="101"/>
      <c r="BR386" s="109" t="str">
        <f t="shared" si="5"/>
        <v>SH-25-0375</v>
      </c>
      <c r="BS386" s="109" t="s">
        <v>339</v>
      </c>
      <c r="BT386" t="s">
        <v>122</v>
      </c>
      <c r="BU386" t="s">
        <v>302</v>
      </c>
    </row>
    <row r="387" spans="1:73" hidden="1">
      <c r="A387" s="103" t="s">
        <v>1054</v>
      </c>
      <c r="B387" s="102">
        <v>45708</v>
      </c>
      <c r="C387" s="104">
        <f>_xlfn.ISOWEEKNUM(Tabella2[[#This Row],[Date]])</f>
        <v>8</v>
      </c>
      <c r="D387" s="104" t="s">
        <v>195</v>
      </c>
      <c r="E387" s="104" t="s">
        <v>398</v>
      </c>
      <c r="F387" s="104"/>
      <c r="G387" s="104" t="s">
        <v>257</v>
      </c>
      <c r="H387" s="105">
        <v>5</v>
      </c>
      <c r="I387" s="104"/>
      <c r="J387" s="104" t="s">
        <v>258</v>
      </c>
      <c r="K387" s="104" t="s">
        <v>78</v>
      </c>
      <c r="L387" s="104" t="s">
        <v>299</v>
      </c>
      <c r="M387" s="104" t="s">
        <v>276</v>
      </c>
      <c r="N387" s="104"/>
      <c r="O387" s="108" t="str">
        <f>A1684</f>
        <v>14086</v>
      </c>
      <c r="P387" s="111" t="s">
        <v>300</v>
      </c>
      <c r="Q387" s="153">
        <v>0.3576388888888889</v>
      </c>
      <c r="R387" s="153">
        <v>0.39930555555555558</v>
      </c>
      <c r="S387" s="153">
        <v>4.1666666666666657E-2</v>
      </c>
      <c r="T387" s="153">
        <v>0.3576388888888889</v>
      </c>
      <c r="U387" s="153">
        <v>0.39930555555555558</v>
      </c>
      <c r="V387" s="153">
        <f>IF(ISBLANK(T387),"",Tabella2[[#This Row],[ACT STOP]]-Tabella2[[#This Row],[ACT START]])</f>
        <v>4.1666666666666685E-2</v>
      </c>
      <c r="W387" s="104" t="s">
        <v>122</v>
      </c>
      <c r="X387" s="104" t="s">
        <v>91</v>
      </c>
      <c r="Y387" s="110"/>
      <c r="Z387" s="106"/>
      <c r="AA387" s="104"/>
      <c r="AB387" s="107"/>
      <c r="AC387" s="72">
        <v>1</v>
      </c>
      <c r="AH387" s="70"/>
      <c r="AI387" s="70"/>
      <c r="AJ387">
        <v>0</v>
      </c>
      <c r="AL387" s="70"/>
      <c r="BM387" s="135">
        <v>0.3576388888888889</v>
      </c>
      <c r="BN387" s="136">
        <v>0.39930555555555558</v>
      </c>
      <c r="BO387" s="101"/>
      <c r="BR387" s="109" t="str">
        <f t="shared" si="5"/>
        <v>SH-25-0376</v>
      </c>
      <c r="BS387" s="109" t="s">
        <v>416</v>
      </c>
      <c r="BT387" t="s">
        <v>122</v>
      </c>
      <c r="BU387" t="s">
        <v>399</v>
      </c>
    </row>
    <row r="388" spans="1:73" hidden="1">
      <c r="A388" s="103" t="s">
        <v>1055</v>
      </c>
      <c r="B388" s="102">
        <v>45708</v>
      </c>
      <c r="C388" s="104">
        <f>_xlfn.ISOWEEKNUM(Tabella2[[#This Row],[Date]])</f>
        <v>8</v>
      </c>
      <c r="D388" s="104" t="s">
        <v>195</v>
      </c>
      <c r="E388" s="104" t="s">
        <v>298</v>
      </c>
      <c r="F388" s="104"/>
      <c r="G388" s="104" t="s">
        <v>257</v>
      </c>
      <c r="H388" s="105">
        <v>17</v>
      </c>
      <c r="I388" s="104"/>
      <c r="J388" s="104" t="s">
        <v>258</v>
      </c>
      <c r="K388" s="104" t="s">
        <v>78</v>
      </c>
      <c r="L388" s="104" t="s">
        <v>299</v>
      </c>
      <c r="M388" s="104" t="s">
        <v>328</v>
      </c>
      <c r="N388" s="104"/>
      <c r="O388" s="108" t="str">
        <f>A1686</f>
        <v>14088</v>
      </c>
      <c r="P388" s="111" t="s">
        <v>300</v>
      </c>
      <c r="Q388" s="153">
        <v>0.4201388888888889</v>
      </c>
      <c r="R388" s="153">
        <v>0.46180555555555558</v>
      </c>
      <c r="S388" s="153">
        <v>4.1666666666666657E-2</v>
      </c>
      <c r="T388" s="153" t="s">
        <v>336</v>
      </c>
      <c r="U388" s="153" t="s">
        <v>337</v>
      </c>
      <c r="V388" s="153">
        <f>IF(ISBLANK(T388),"",Tabella2[[#This Row],[ACT STOP]]-Tabella2[[#This Row],[ACT START]])</f>
        <v>4.1666666666666685E-2</v>
      </c>
      <c r="W388" s="104" t="s">
        <v>122</v>
      </c>
      <c r="X388" s="104" t="s">
        <v>91</v>
      </c>
      <c r="Y388" s="110"/>
      <c r="Z388" s="106"/>
      <c r="AA388" s="104"/>
      <c r="AB388" s="107"/>
      <c r="AC388" s="72">
        <v>1</v>
      </c>
      <c r="AH388" s="70"/>
      <c r="AI388" s="70"/>
      <c r="AJ388">
        <v>0</v>
      </c>
      <c r="AL388" s="70"/>
      <c r="BM388" s="135" t="s">
        <v>336</v>
      </c>
      <c r="BN388" s="136" t="s">
        <v>337</v>
      </c>
      <c r="BO388" s="101"/>
      <c r="BR388" s="109" t="str">
        <f t="shared" si="5"/>
        <v>SH-25-0377</v>
      </c>
      <c r="BS388" s="109" t="s">
        <v>393</v>
      </c>
      <c r="BT388" t="s">
        <v>122</v>
      </c>
      <c r="BU388" t="s">
        <v>302</v>
      </c>
    </row>
    <row r="389" spans="1:73" hidden="1">
      <c r="A389" s="103" t="s">
        <v>1056</v>
      </c>
      <c r="B389" s="102">
        <v>45708</v>
      </c>
      <c r="C389" s="104">
        <f>_xlfn.ISOWEEKNUM(Tabella2[[#This Row],[Date]])</f>
        <v>8</v>
      </c>
      <c r="D389" s="104" t="s">
        <v>195</v>
      </c>
      <c r="E389" s="104" t="s">
        <v>298</v>
      </c>
      <c r="F389" s="104"/>
      <c r="G389" s="104" t="s">
        <v>257</v>
      </c>
      <c r="H389" s="105">
        <v>14</v>
      </c>
      <c r="I389" s="104"/>
      <c r="J389" s="104" t="s">
        <v>258</v>
      </c>
      <c r="K389" s="104" t="s">
        <v>78</v>
      </c>
      <c r="L389" s="104" t="s">
        <v>299</v>
      </c>
      <c r="M389" s="104" t="s">
        <v>276</v>
      </c>
      <c r="N389" s="104"/>
      <c r="O389" s="108" t="str">
        <f>A1689</f>
        <v>14091</v>
      </c>
      <c r="P389" s="111" t="s">
        <v>300</v>
      </c>
      <c r="Q389" s="153">
        <v>0.4826388888888889</v>
      </c>
      <c r="R389" s="153">
        <v>0.52430555555555558</v>
      </c>
      <c r="S389" s="153">
        <v>4.1666666666666657E-2</v>
      </c>
      <c r="T389" s="153">
        <v>0.4826388888888889</v>
      </c>
      <c r="U389" s="153">
        <v>0.52430555555555558</v>
      </c>
      <c r="V389" s="153">
        <f>IF(ISBLANK(T389),"",Tabella2[[#This Row],[ACT STOP]]-Tabella2[[#This Row],[ACT START]])</f>
        <v>4.1666666666666685E-2</v>
      </c>
      <c r="W389" s="104" t="s">
        <v>122</v>
      </c>
      <c r="X389" s="104" t="s">
        <v>91</v>
      </c>
      <c r="Y389" s="110"/>
      <c r="Z389" s="106"/>
      <c r="AA389" s="104"/>
      <c r="AB389" s="107"/>
      <c r="AC389" s="72">
        <v>1</v>
      </c>
      <c r="AH389" s="70"/>
      <c r="AI389" s="70"/>
      <c r="AJ389">
        <v>0</v>
      </c>
      <c r="AL389" s="70"/>
      <c r="BM389" s="135">
        <v>0.4826388888888889</v>
      </c>
      <c r="BN389" s="136">
        <v>0.52430555555555558</v>
      </c>
      <c r="BO389" s="101"/>
      <c r="BR389" s="109" t="str">
        <f t="shared" si="5"/>
        <v>SH-25-0378</v>
      </c>
      <c r="BS389" s="109" t="s">
        <v>372</v>
      </c>
      <c r="BT389" t="s">
        <v>122</v>
      </c>
      <c r="BU389" t="s">
        <v>302</v>
      </c>
    </row>
    <row r="390" spans="1:73" hidden="1">
      <c r="A390" s="103" t="s">
        <v>1057</v>
      </c>
      <c r="B390" s="102">
        <v>45708</v>
      </c>
      <c r="C390" s="104">
        <f>_xlfn.ISOWEEKNUM(Tabella2[[#This Row],[Date]])</f>
        <v>8</v>
      </c>
      <c r="D390" s="104" t="s">
        <v>195</v>
      </c>
      <c r="E390" s="104" t="s">
        <v>398</v>
      </c>
      <c r="F390" s="104"/>
      <c r="G390" s="104" t="s">
        <v>257</v>
      </c>
      <c r="H390" s="105">
        <v>2</v>
      </c>
      <c r="I390" s="104"/>
      <c r="J390" s="104" t="s">
        <v>258</v>
      </c>
      <c r="K390" s="104" t="s">
        <v>78</v>
      </c>
      <c r="L390" s="104" t="s">
        <v>259</v>
      </c>
      <c r="M390" s="104" t="s">
        <v>276</v>
      </c>
      <c r="N390" s="104"/>
      <c r="O390" s="108">
        <v>12791</v>
      </c>
      <c r="P390" s="111" t="s">
        <v>300</v>
      </c>
      <c r="Q390" s="153">
        <v>0.54513888888888884</v>
      </c>
      <c r="R390" s="153">
        <v>0.58680555555555558</v>
      </c>
      <c r="S390" s="153">
        <v>4.1666666666666657E-2</v>
      </c>
      <c r="T390" s="153">
        <v>0.54513888888888884</v>
      </c>
      <c r="U390" s="153">
        <v>0.58680555555555558</v>
      </c>
      <c r="V390" s="153">
        <f>IF(ISBLANK(T390),"",Tabella2[[#This Row],[ACT STOP]]-Tabella2[[#This Row],[ACT START]])</f>
        <v>4.1666666666666741E-2</v>
      </c>
      <c r="W390" s="104" t="s">
        <v>122</v>
      </c>
      <c r="X390" s="104" t="s">
        <v>91</v>
      </c>
      <c r="Y390" s="110"/>
      <c r="Z390" s="106"/>
      <c r="AA390" s="104"/>
      <c r="AB390" s="107"/>
      <c r="AC390" s="72">
        <v>1</v>
      </c>
      <c r="AH390" s="70"/>
      <c r="AI390" s="70"/>
      <c r="AJ390">
        <v>0</v>
      </c>
      <c r="AL390" s="70"/>
      <c r="BM390" s="135">
        <v>0.54513888888888884</v>
      </c>
      <c r="BN390" s="136">
        <v>0.58680555555555558</v>
      </c>
      <c r="BO390" s="101"/>
      <c r="BR390" s="109" t="str">
        <f t="shared" si="5"/>
        <v>SH-25-0379</v>
      </c>
      <c r="BS390" s="109" t="s">
        <v>368</v>
      </c>
      <c r="BT390" t="s">
        <v>122</v>
      </c>
      <c r="BU390" t="s">
        <v>399</v>
      </c>
    </row>
    <row r="391" spans="1:73" hidden="1">
      <c r="A391" s="103" t="s">
        <v>1058</v>
      </c>
      <c r="B391" s="102">
        <v>45709</v>
      </c>
      <c r="C391" s="104">
        <f>_xlfn.ISOWEEKNUM(Tabella2[[#This Row],[Date]])</f>
        <v>8</v>
      </c>
      <c r="D391" s="104" t="s">
        <v>195</v>
      </c>
      <c r="E391" s="104" t="s">
        <v>298</v>
      </c>
      <c r="F391" s="104"/>
      <c r="G391" s="104" t="s">
        <v>257</v>
      </c>
      <c r="H391" s="105">
        <v>5</v>
      </c>
      <c r="I391" s="104"/>
      <c r="J391" s="104" t="s">
        <v>258</v>
      </c>
      <c r="K391" s="104" t="s">
        <v>78</v>
      </c>
      <c r="L391" s="104" t="s">
        <v>299</v>
      </c>
      <c r="M391" s="104" t="s">
        <v>328</v>
      </c>
      <c r="N391" s="104"/>
      <c r="O391" s="108" t="str">
        <f>A1699</f>
        <v>14101</v>
      </c>
      <c r="P391" s="111" t="s">
        <v>300</v>
      </c>
      <c r="Q391" s="153">
        <v>0.2951388888888889</v>
      </c>
      <c r="R391" s="153">
        <v>0.33680555555555558</v>
      </c>
      <c r="S391" s="153">
        <v>4.1666666666666657E-2</v>
      </c>
      <c r="T391" s="153">
        <v>0.2951388888888889</v>
      </c>
      <c r="U391" s="153">
        <v>0.33333333333333331</v>
      </c>
      <c r="V391" s="153">
        <f>IF(ISBLANK(T391),"",Tabella2[[#This Row],[ACT STOP]]-Tabella2[[#This Row],[ACT START]])</f>
        <v>3.819444444444442E-2</v>
      </c>
      <c r="W391" s="104" t="s">
        <v>122</v>
      </c>
      <c r="X391" s="104" t="s">
        <v>91</v>
      </c>
      <c r="Y391" s="110"/>
      <c r="Z391" s="106"/>
      <c r="AA391" s="104"/>
      <c r="AB391" s="107"/>
      <c r="AC391" s="72">
        <v>1</v>
      </c>
      <c r="AH391" s="70"/>
      <c r="AI391" s="70"/>
      <c r="AJ391">
        <v>0</v>
      </c>
      <c r="AL391" s="70"/>
      <c r="BM391" s="135">
        <v>0.2951388888888889</v>
      </c>
      <c r="BN391" s="136">
        <v>0.33333333333333331</v>
      </c>
      <c r="BO391" s="101"/>
      <c r="BR391" s="109" t="str">
        <f t="shared" si="5"/>
        <v>SH-25-0380</v>
      </c>
      <c r="BS391" s="109" t="s">
        <v>416</v>
      </c>
      <c r="BT391" t="s">
        <v>122</v>
      </c>
      <c r="BU391" t="s">
        <v>302</v>
      </c>
    </row>
    <row r="392" spans="1:73" hidden="1">
      <c r="A392" s="103" t="s">
        <v>1059</v>
      </c>
      <c r="B392" s="102">
        <v>45709</v>
      </c>
      <c r="C392" s="104">
        <f>_xlfn.ISOWEEKNUM(Tabella2[[#This Row],[Date]])</f>
        <v>8</v>
      </c>
      <c r="D392" s="104" t="s">
        <v>195</v>
      </c>
      <c r="E392" s="104" t="s">
        <v>298</v>
      </c>
      <c r="F392" s="104"/>
      <c r="G392" s="104" t="s">
        <v>257</v>
      </c>
      <c r="H392" s="105">
        <v>17</v>
      </c>
      <c r="I392" s="104"/>
      <c r="J392" s="104" t="s">
        <v>258</v>
      </c>
      <c r="K392" s="104" t="s">
        <v>80</v>
      </c>
      <c r="L392" s="104" t="s">
        <v>299</v>
      </c>
      <c r="M392" s="104" t="s">
        <v>328</v>
      </c>
      <c r="N392" s="104"/>
      <c r="O392" s="108" t="str">
        <f>A1700</f>
        <v>14102</v>
      </c>
      <c r="P392" s="111" t="s">
        <v>300</v>
      </c>
      <c r="Q392" s="153">
        <v>0.2951388888888889</v>
      </c>
      <c r="R392" s="153">
        <v>0.33680555555555558</v>
      </c>
      <c r="S392" s="153">
        <v>4.1666666666666657E-2</v>
      </c>
      <c r="T392" s="153">
        <v>0.2951388888888889</v>
      </c>
      <c r="U392" s="153">
        <v>0.33680555555555558</v>
      </c>
      <c r="V392" s="153">
        <f>IF(ISBLANK(T392),"",Tabella2[[#This Row],[ACT STOP]]-Tabella2[[#This Row],[ACT START]])</f>
        <v>4.1666666666666685E-2</v>
      </c>
      <c r="W392" s="104" t="s">
        <v>122</v>
      </c>
      <c r="X392" s="104" t="s">
        <v>91</v>
      </c>
      <c r="Y392" s="110"/>
      <c r="Z392" s="106"/>
      <c r="AA392" s="104"/>
      <c r="AB392" s="107"/>
      <c r="AC392" s="72">
        <v>1</v>
      </c>
      <c r="AH392" s="70"/>
      <c r="AI392" s="70"/>
      <c r="AJ392">
        <v>0</v>
      </c>
      <c r="AL392" s="70"/>
      <c r="BM392" s="135">
        <v>0.2951388888888889</v>
      </c>
      <c r="BN392" s="136">
        <v>0.33680555555555558</v>
      </c>
      <c r="BO392" s="101"/>
      <c r="BR392" s="109" t="str">
        <f t="shared" si="5"/>
        <v>SH-25-0381</v>
      </c>
      <c r="BS392" s="109" t="s">
        <v>393</v>
      </c>
      <c r="BT392" t="s">
        <v>122</v>
      </c>
      <c r="BU392" t="s">
        <v>302</v>
      </c>
    </row>
    <row r="393" spans="1:73" hidden="1">
      <c r="A393" s="103" t="s">
        <v>1060</v>
      </c>
      <c r="B393" s="102">
        <v>45709</v>
      </c>
      <c r="C393" s="104">
        <f>_xlfn.ISOWEEKNUM(Tabella2[[#This Row],[Date]])</f>
        <v>8</v>
      </c>
      <c r="D393" s="104" t="s">
        <v>195</v>
      </c>
      <c r="E393" s="104" t="s">
        <v>880</v>
      </c>
      <c r="F393" s="104"/>
      <c r="G393" s="104" t="s">
        <v>284</v>
      </c>
      <c r="H393" s="105">
        <v>23</v>
      </c>
      <c r="I393" s="104"/>
      <c r="J393" s="104" t="s">
        <v>258</v>
      </c>
      <c r="K393" s="104" t="s">
        <v>78</v>
      </c>
      <c r="L393" s="104" t="s">
        <v>299</v>
      </c>
      <c r="M393" s="104" t="s">
        <v>276</v>
      </c>
      <c r="N393" s="104"/>
      <c r="O393" s="108" t="str">
        <f>A1701</f>
        <v>14103</v>
      </c>
      <c r="P393" s="111" t="s">
        <v>300</v>
      </c>
      <c r="Q393" s="153">
        <v>0.3576388888888889</v>
      </c>
      <c r="R393" s="153">
        <v>0.37847222222222221</v>
      </c>
      <c r="S393" s="153">
        <v>2.0833333333333329E-2</v>
      </c>
      <c r="T393" s="153">
        <v>0.3576388888888889</v>
      </c>
      <c r="U393" s="153">
        <v>0.37847222222222221</v>
      </c>
      <c r="V393" s="153">
        <f>IF(ISBLANK(T393),"",Tabella2[[#This Row],[ACT STOP]]-Tabella2[[#This Row],[ACT START]])</f>
        <v>2.0833333333333315E-2</v>
      </c>
      <c r="W393" s="104" t="s">
        <v>122</v>
      </c>
      <c r="X393" s="104" t="s">
        <v>91</v>
      </c>
      <c r="Y393" s="110"/>
      <c r="Z393" s="106"/>
      <c r="AA393" s="104"/>
      <c r="AB393" s="107"/>
      <c r="AC393" s="72">
        <v>1</v>
      </c>
      <c r="AH393" s="70"/>
      <c r="AI393" s="70"/>
      <c r="AJ393">
        <v>0</v>
      </c>
      <c r="AL393" s="70"/>
      <c r="BM393" s="135">
        <v>0.3576388888888889</v>
      </c>
      <c r="BN393" s="136">
        <v>0.37847222222222221</v>
      </c>
      <c r="BO393" s="101"/>
      <c r="BR393" s="109" t="str">
        <f t="shared" si="5"/>
        <v>SH-25-0382</v>
      </c>
      <c r="BS393" s="109" t="s">
        <v>358</v>
      </c>
      <c r="BT393" t="s">
        <v>122</v>
      </c>
      <c r="BU393" t="s">
        <v>881</v>
      </c>
    </row>
    <row r="394" spans="1:73" hidden="1">
      <c r="A394" s="103" t="s">
        <v>1061</v>
      </c>
      <c r="B394" s="102">
        <v>45709</v>
      </c>
      <c r="C394" s="104">
        <f>_xlfn.ISOWEEKNUM(Tabella2[[#This Row],[Date]])</f>
        <v>8</v>
      </c>
      <c r="D394" s="104" t="s">
        <v>195</v>
      </c>
      <c r="E394" s="104" t="s">
        <v>880</v>
      </c>
      <c r="F394" s="104"/>
      <c r="G394" s="104" t="s">
        <v>257</v>
      </c>
      <c r="H394" s="105">
        <v>10</v>
      </c>
      <c r="I394" s="104"/>
      <c r="J394" s="104" t="s">
        <v>258</v>
      </c>
      <c r="K394" s="104" t="s">
        <v>78</v>
      </c>
      <c r="L394" s="104" t="s">
        <v>299</v>
      </c>
      <c r="M394" s="104" t="s">
        <v>276</v>
      </c>
      <c r="N394" s="104"/>
      <c r="O394" s="108" t="str">
        <f>A1702</f>
        <v>14104</v>
      </c>
      <c r="P394" s="111" t="s">
        <v>300</v>
      </c>
      <c r="Q394" s="153">
        <v>0.38194444444444442</v>
      </c>
      <c r="R394" s="153">
        <v>0.40277777777777779</v>
      </c>
      <c r="S394" s="153">
        <v>2.0833333333333329E-2</v>
      </c>
      <c r="T394" s="153">
        <v>0.38194444444444442</v>
      </c>
      <c r="U394" s="153">
        <v>0.40277777777777779</v>
      </c>
      <c r="V394" s="153">
        <f>IF(ISBLANK(T394),"",Tabella2[[#This Row],[ACT STOP]]-Tabella2[[#This Row],[ACT START]])</f>
        <v>2.083333333333337E-2</v>
      </c>
      <c r="W394" s="104" t="s">
        <v>122</v>
      </c>
      <c r="X394" s="104" t="s">
        <v>91</v>
      </c>
      <c r="Y394" s="110"/>
      <c r="Z394" s="106"/>
      <c r="AA394" s="104"/>
      <c r="AB394" s="107"/>
      <c r="AC394" s="72">
        <v>1</v>
      </c>
      <c r="AH394" s="70"/>
      <c r="AI394" s="70"/>
      <c r="AJ394">
        <v>0</v>
      </c>
      <c r="AL394" s="70"/>
      <c r="BM394" s="135">
        <v>0.38194444444444442</v>
      </c>
      <c r="BN394" s="136">
        <v>0.40277777777777779</v>
      </c>
      <c r="BO394" s="101"/>
      <c r="BR394" s="109" t="str">
        <f t="shared" si="5"/>
        <v>SH-25-0383</v>
      </c>
      <c r="BS394" s="109" t="s">
        <v>552</v>
      </c>
      <c r="BT394" t="s">
        <v>122</v>
      </c>
      <c r="BU394" t="s">
        <v>881</v>
      </c>
    </row>
    <row r="395" spans="1:73" hidden="1">
      <c r="A395" s="103" t="s">
        <v>1062</v>
      </c>
      <c r="B395" s="102">
        <v>45709</v>
      </c>
      <c r="C395" s="104">
        <f>_xlfn.ISOWEEKNUM(Tabella2[[#This Row],[Date]])</f>
        <v>8</v>
      </c>
      <c r="D395" s="104" t="s">
        <v>195</v>
      </c>
      <c r="E395" s="104" t="s">
        <v>298</v>
      </c>
      <c r="F395" s="104"/>
      <c r="G395" s="104" t="s">
        <v>257</v>
      </c>
      <c r="H395" s="105">
        <v>30</v>
      </c>
      <c r="I395" s="104"/>
      <c r="J395" s="104" t="s">
        <v>258</v>
      </c>
      <c r="K395" s="104" t="s">
        <v>80</v>
      </c>
      <c r="L395" s="104" t="s">
        <v>299</v>
      </c>
      <c r="M395" s="104" t="s">
        <v>276</v>
      </c>
      <c r="N395" s="104"/>
      <c r="O395" s="108" t="str">
        <f>A1704</f>
        <v>14106</v>
      </c>
      <c r="P395" s="111" t="s">
        <v>300</v>
      </c>
      <c r="Q395" s="153">
        <v>0.4201388888888889</v>
      </c>
      <c r="R395" s="153">
        <v>0.46180555555555558</v>
      </c>
      <c r="S395" s="153">
        <v>4.1666666666666657E-2</v>
      </c>
      <c r="T395" s="153">
        <v>0.4201388888888889</v>
      </c>
      <c r="U395" s="153">
        <v>0.46180555555555558</v>
      </c>
      <c r="V395" s="153">
        <f>IF(ISBLANK(T395),"",Tabella2[[#This Row],[ACT STOP]]-Tabella2[[#This Row],[ACT START]])</f>
        <v>4.1666666666666685E-2</v>
      </c>
      <c r="W395" s="104" t="s">
        <v>122</v>
      </c>
      <c r="X395" s="104" t="s">
        <v>91</v>
      </c>
      <c r="Y395" s="110"/>
      <c r="Z395" s="106"/>
      <c r="AA395" s="104"/>
      <c r="AB395" s="107"/>
      <c r="AC395" s="72">
        <v>1</v>
      </c>
      <c r="AH395" s="70"/>
      <c r="AI395" s="70"/>
      <c r="AJ395">
        <v>0</v>
      </c>
      <c r="AL395" s="70"/>
      <c r="BM395" s="135">
        <v>0.4201388888888889</v>
      </c>
      <c r="BN395" s="136">
        <v>0.46180555555555558</v>
      </c>
      <c r="BO395" s="101"/>
      <c r="BR395" s="109" t="str">
        <f t="shared" si="5"/>
        <v>SH-25-0384</v>
      </c>
      <c r="BS395" s="109" t="s">
        <v>279</v>
      </c>
      <c r="BT395" t="s">
        <v>122</v>
      </c>
      <c r="BU395" t="s">
        <v>302</v>
      </c>
    </row>
    <row r="396" spans="1:73" hidden="1">
      <c r="A396" s="103" t="s">
        <v>1063</v>
      </c>
      <c r="B396" s="102">
        <v>45712</v>
      </c>
      <c r="C396" s="104">
        <f>_xlfn.ISOWEEKNUM(Tabella2[[#This Row],[Date]])</f>
        <v>9</v>
      </c>
      <c r="D396" s="104" t="s">
        <v>195</v>
      </c>
      <c r="E396" s="104" t="s">
        <v>398</v>
      </c>
      <c r="F396" s="104"/>
      <c r="G396" s="104" t="s">
        <v>257</v>
      </c>
      <c r="H396" s="105">
        <v>6</v>
      </c>
      <c r="I396" s="104"/>
      <c r="J396" s="104" t="s">
        <v>258</v>
      </c>
      <c r="K396" s="104" t="s">
        <v>78</v>
      </c>
      <c r="L396" s="104" t="s">
        <v>299</v>
      </c>
      <c r="M396" s="104" t="s">
        <v>276</v>
      </c>
      <c r="N396" s="104"/>
      <c r="O396" s="108" t="str">
        <f>A1713</f>
        <v>14115</v>
      </c>
      <c r="P396" s="111" t="s">
        <v>300</v>
      </c>
      <c r="Q396" s="153" t="s">
        <v>498</v>
      </c>
      <c r="R396" s="153" t="s">
        <v>499</v>
      </c>
      <c r="S396" s="153">
        <v>4.1666666666666657E-2</v>
      </c>
      <c r="T396" s="153" t="s">
        <v>498</v>
      </c>
      <c r="U396" s="153" t="s">
        <v>499</v>
      </c>
      <c r="V396" s="153">
        <f>IF(ISBLANK(T396),"",Tabella2[[#This Row],[ACT STOP]]-Tabella2[[#This Row],[ACT START]])</f>
        <v>4.166666666666663E-2</v>
      </c>
      <c r="W396" s="104" t="s">
        <v>122</v>
      </c>
      <c r="X396" s="104" t="s">
        <v>91</v>
      </c>
      <c r="Y396" s="110"/>
      <c r="Z396" s="106"/>
      <c r="AA396" s="104"/>
      <c r="AB396" s="107"/>
      <c r="AC396" s="72">
        <v>1</v>
      </c>
      <c r="AH396" s="70"/>
      <c r="AI396" s="70"/>
      <c r="AJ396">
        <v>0</v>
      </c>
      <c r="AL396" s="70"/>
      <c r="BM396" s="135" t="s">
        <v>498</v>
      </c>
      <c r="BN396" s="136" t="s">
        <v>499</v>
      </c>
      <c r="BO396" s="101"/>
      <c r="BR396" s="109" t="str">
        <f t="shared" si="5"/>
        <v>SH-25-0385</v>
      </c>
      <c r="BS396" s="109" t="s">
        <v>379</v>
      </c>
      <c r="BT396" t="s">
        <v>122</v>
      </c>
      <c r="BU396" t="s">
        <v>399</v>
      </c>
    </row>
    <row r="397" spans="1:73" hidden="1">
      <c r="A397" s="103" t="s">
        <v>1064</v>
      </c>
      <c r="B397" s="102">
        <v>45712</v>
      </c>
      <c r="C397" s="104">
        <f>_xlfn.ISOWEEKNUM(Tabella2[[#This Row],[Date]])</f>
        <v>9</v>
      </c>
      <c r="D397" s="104" t="s">
        <v>195</v>
      </c>
      <c r="E397" s="104" t="s">
        <v>298</v>
      </c>
      <c r="F397" s="104"/>
      <c r="G397" s="104" t="s">
        <v>257</v>
      </c>
      <c r="H397" s="105">
        <v>1</v>
      </c>
      <c r="I397" s="104" t="s">
        <v>258</v>
      </c>
      <c r="J397" s="104"/>
      <c r="K397" s="104" t="s">
        <v>78</v>
      </c>
      <c r="L397" s="104" t="s">
        <v>299</v>
      </c>
      <c r="M397" s="104" t="s">
        <v>328</v>
      </c>
      <c r="N397" s="104"/>
      <c r="O397" s="108" t="str">
        <f>A1714</f>
        <v>14116</v>
      </c>
      <c r="P397" s="111" t="s">
        <v>300</v>
      </c>
      <c r="Q397" s="153" t="s">
        <v>504</v>
      </c>
      <c r="R397" s="153" t="s">
        <v>271</v>
      </c>
      <c r="S397" s="153">
        <v>4.1666666666666657E-2</v>
      </c>
      <c r="T397" s="153" t="s">
        <v>504</v>
      </c>
      <c r="U397" s="153" t="s">
        <v>271</v>
      </c>
      <c r="V397" s="153">
        <f>IF(ISBLANK(T397),"",Tabella2[[#This Row],[ACT STOP]]-Tabella2[[#This Row],[ACT START]])</f>
        <v>4.1666666666666685E-2</v>
      </c>
      <c r="W397" s="104" t="s">
        <v>122</v>
      </c>
      <c r="X397" s="104" t="s">
        <v>91</v>
      </c>
      <c r="Y397" s="110"/>
      <c r="Z397" s="106"/>
      <c r="AA397" s="104"/>
      <c r="AB397" s="107"/>
      <c r="AC397" s="72">
        <v>1</v>
      </c>
      <c r="AH397" s="70"/>
      <c r="AI397" s="70"/>
      <c r="AJ397">
        <v>0</v>
      </c>
      <c r="AL397" s="70"/>
      <c r="BM397" s="135" t="s">
        <v>504</v>
      </c>
      <c r="BN397" s="136" t="s">
        <v>271</v>
      </c>
      <c r="BO397" s="101"/>
      <c r="BR397" s="109" t="str">
        <f t="shared" ref="BR397:BR460" si="6">_xlfn.CONCAT(LEFT(BR396,6),TEXT(RIGHT(BR396,4)+1,"0000"))</f>
        <v>SH-25-0386</v>
      </c>
      <c r="BS397" s="109" t="s">
        <v>332</v>
      </c>
      <c r="BT397" t="s">
        <v>122</v>
      </c>
      <c r="BU397" t="s">
        <v>302</v>
      </c>
    </row>
    <row r="398" spans="1:73" hidden="1">
      <c r="A398" s="103" t="s">
        <v>1065</v>
      </c>
      <c r="B398" s="102">
        <v>45712</v>
      </c>
      <c r="C398" s="104">
        <f>_xlfn.ISOWEEKNUM(Tabella2[[#This Row],[Date]])</f>
        <v>9</v>
      </c>
      <c r="D398" s="104" t="s">
        <v>195</v>
      </c>
      <c r="E398" s="104" t="s">
        <v>880</v>
      </c>
      <c r="F398" s="104"/>
      <c r="G398" s="104" t="s">
        <v>284</v>
      </c>
      <c r="H398" s="105">
        <v>9</v>
      </c>
      <c r="I398" s="104"/>
      <c r="J398" s="104" t="s">
        <v>258</v>
      </c>
      <c r="K398" s="104" t="s">
        <v>78</v>
      </c>
      <c r="L398" s="104" t="s">
        <v>299</v>
      </c>
      <c r="M398" s="104" t="s">
        <v>276</v>
      </c>
      <c r="N398" s="104"/>
      <c r="O398" s="108" t="str">
        <f>A1717</f>
        <v>14119</v>
      </c>
      <c r="P398" s="111" t="s">
        <v>300</v>
      </c>
      <c r="Q398" s="153" t="s">
        <v>549</v>
      </c>
      <c r="R398" s="153">
        <v>0.5625</v>
      </c>
      <c r="S398" s="153">
        <v>2.0833333333333329E-2</v>
      </c>
      <c r="T398" s="153" t="s">
        <v>549</v>
      </c>
      <c r="U398" s="153">
        <v>0.5625</v>
      </c>
      <c r="V398" s="153">
        <f>IF(ISBLANK(T398),"",Tabella2[[#This Row],[ACT STOP]]-Tabella2[[#This Row],[ACT START]])</f>
        <v>2.083333333333337E-2</v>
      </c>
      <c r="W398" s="104" t="s">
        <v>122</v>
      </c>
      <c r="X398" s="104" t="s">
        <v>91</v>
      </c>
      <c r="Y398" s="110"/>
      <c r="Z398" s="106"/>
      <c r="AA398" s="104"/>
      <c r="AB398" s="107"/>
      <c r="AC398" s="72">
        <v>1</v>
      </c>
      <c r="AH398" s="70"/>
      <c r="AI398" s="70"/>
      <c r="AJ398">
        <v>0</v>
      </c>
      <c r="AL398" s="70"/>
      <c r="BM398" s="135" t="s">
        <v>549</v>
      </c>
      <c r="BN398" s="136">
        <v>0.5625</v>
      </c>
      <c r="BO398" s="101"/>
      <c r="BR398" s="109" t="str">
        <f t="shared" si="6"/>
        <v>SH-25-0387</v>
      </c>
      <c r="BS398" s="109" t="s">
        <v>339</v>
      </c>
      <c r="BT398" t="s">
        <v>122</v>
      </c>
      <c r="BU398" t="s">
        <v>881</v>
      </c>
    </row>
    <row r="399" spans="1:73" hidden="1">
      <c r="A399" s="103" t="s">
        <v>1066</v>
      </c>
      <c r="B399" s="102">
        <v>45712</v>
      </c>
      <c r="C399" s="104">
        <f>_xlfn.ISOWEEKNUM(Tabella2[[#This Row],[Date]])</f>
        <v>9</v>
      </c>
      <c r="D399" s="104" t="s">
        <v>195</v>
      </c>
      <c r="E399" s="104" t="s">
        <v>880</v>
      </c>
      <c r="F399" s="104"/>
      <c r="G399" s="104" t="s">
        <v>257</v>
      </c>
      <c r="H399" s="105">
        <v>13</v>
      </c>
      <c r="I399" s="104"/>
      <c r="J399" s="104" t="s">
        <v>258</v>
      </c>
      <c r="K399" s="104" t="s">
        <v>78</v>
      </c>
      <c r="L399" s="104" t="s">
        <v>299</v>
      </c>
      <c r="M399" s="104" t="s">
        <v>276</v>
      </c>
      <c r="N399" s="104"/>
      <c r="O399" s="108" t="str">
        <f>A80</f>
        <v>12482</v>
      </c>
      <c r="P399" s="111" t="s">
        <v>300</v>
      </c>
      <c r="Q399" s="153" t="s">
        <v>406</v>
      </c>
      <c r="R399" s="153">
        <v>0.58680555555555558</v>
      </c>
      <c r="S399" s="153">
        <v>2.0833333333333329E-2</v>
      </c>
      <c r="T399" s="153"/>
      <c r="U399" s="153"/>
      <c r="V399" s="153" t="str">
        <f>IF(ISBLANK(T399),"",Tabella2[[#This Row],[ACT STOP]]-Tabella2[[#This Row],[ACT START]])</f>
        <v/>
      </c>
      <c r="W399" s="104" t="s">
        <v>133</v>
      </c>
      <c r="X399" s="104" t="s">
        <v>97</v>
      </c>
      <c r="Y399" s="110"/>
      <c r="Z399" s="106"/>
      <c r="AA399" s="104"/>
      <c r="AB399" s="107"/>
      <c r="AC399" s="72">
        <v>0</v>
      </c>
      <c r="AH399" s="70"/>
      <c r="AI399" s="70"/>
      <c r="AJ399">
        <v>0</v>
      </c>
      <c r="AL399" s="70"/>
      <c r="BL399" t="s">
        <v>323</v>
      </c>
      <c r="BM399" s="135">
        <v>0</v>
      </c>
      <c r="BN399" s="136">
        <v>0</v>
      </c>
      <c r="BO399" s="101"/>
      <c r="BR399" s="109" t="str">
        <f t="shared" si="6"/>
        <v>SH-25-0388</v>
      </c>
      <c r="BS399" s="109" t="s">
        <v>427</v>
      </c>
      <c r="BT399" t="s">
        <v>133</v>
      </c>
      <c r="BU399" t="s">
        <v>881</v>
      </c>
    </row>
    <row r="400" spans="1:73" hidden="1">
      <c r="A400" s="103" t="s">
        <v>1067</v>
      </c>
      <c r="B400" s="102">
        <v>45712</v>
      </c>
      <c r="C400" s="104">
        <f>_xlfn.ISOWEEKNUM(Tabella2[[#This Row],[Date]])</f>
        <v>9</v>
      </c>
      <c r="D400" s="104" t="s">
        <v>195</v>
      </c>
      <c r="E400" s="104" t="s">
        <v>880</v>
      </c>
      <c r="F400" s="104"/>
      <c r="G400" s="104" t="s">
        <v>257</v>
      </c>
      <c r="H400" s="105">
        <v>6</v>
      </c>
      <c r="I400" s="104"/>
      <c r="J400" s="104" t="s">
        <v>258</v>
      </c>
      <c r="K400" s="104" t="s">
        <v>80</v>
      </c>
      <c r="L400" s="104" t="s">
        <v>299</v>
      </c>
      <c r="M400" s="104" t="s">
        <v>276</v>
      </c>
      <c r="N400" s="104"/>
      <c r="O400" s="108" t="str">
        <f>A1718</f>
        <v>14120</v>
      </c>
      <c r="P400" s="111" t="s">
        <v>300</v>
      </c>
      <c r="Q400" s="153" t="s">
        <v>549</v>
      </c>
      <c r="R400" s="153">
        <v>0.5625</v>
      </c>
      <c r="S400" s="153">
        <v>2.0833333333333329E-2</v>
      </c>
      <c r="T400" s="153" t="s">
        <v>549</v>
      </c>
      <c r="U400" s="153">
        <v>0.5625</v>
      </c>
      <c r="V400" s="153">
        <f>IF(ISBLANK(T400),"",Tabella2[[#This Row],[ACT STOP]]-Tabella2[[#This Row],[ACT START]])</f>
        <v>2.083333333333337E-2</v>
      </c>
      <c r="W400" s="104" t="s">
        <v>92</v>
      </c>
      <c r="X400" s="104" t="s">
        <v>91</v>
      </c>
      <c r="Y400" s="110"/>
      <c r="Z400" s="106"/>
      <c r="AA400" s="104"/>
      <c r="AB400" s="107"/>
      <c r="AC400" s="72">
        <v>1</v>
      </c>
      <c r="AH400" s="70"/>
      <c r="AI400" s="70"/>
      <c r="AJ400">
        <v>0</v>
      </c>
      <c r="AL400" s="70"/>
      <c r="BM400" s="135" t="s">
        <v>549</v>
      </c>
      <c r="BN400" s="136">
        <v>0.5625</v>
      </c>
      <c r="BO400" s="101"/>
      <c r="BR400" s="109" t="str">
        <f t="shared" si="6"/>
        <v>SH-25-0389</v>
      </c>
      <c r="BS400" s="109" t="s">
        <v>379</v>
      </c>
      <c r="BT400" t="s">
        <v>92</v>
      </c>
      <c r="BU400" t="s">
        <v>881</v>
      </c>
    </row>
    <row r="401" spans="1:73" hidden="1">
      <c r="A401" s="103" t="s">
        <v>1068</v>
      </c>
      <c r="B401" s="102">
        <v>45712</v>
      </c>
      <c r="C401" s="104">
        <f>_xlfn.ISOWEEKNUM(Tabella2[[#This Row],[Date]])</f>
        <v>9</v>
      </c>
      <c r="D401" s="104" t="s">
        <v>195</v>
      </c>
      <c r="E401" s="104" t="s">
        <v>880</v>
      </c>
      <c r="F401" s="104"/>
      <c r="G401" s="104" t="s">
        <v>284</v>
      </c>
      <c r="H401" s="105">
        <v>23</v>
      </c>
      <c r="I401" s="104"/>
      <c r="J401" s="104" t="s">
        <v>258</v>
      </c>
      <c r="K401" s="104" t="s">
        <v>80</v>
      </c>
      <c r="L401" s="104" t="s">
        <v>299</v>
      </c>
      <c r="M401" s="104" t="s">
        <v>276</v>
      </c>
      <c r="N401" s="104"/>
      <c r="O401" s="108" t="str">
        <f>A1719</f>
        <v>14121</v>
      </c>
      <c r="P401" s="111" t="s">
        <v>300</v>
      </c>
      <c r="Q401" s="153" t="s">
        <v>406</v>
      </c>
      <c r="R401" s="153">
        <v>0.58680555555555558</v>
      </c>
      <c r="S401" s="153">
        <v>2.0833333333333329E-2</v>
      </c>
      <c r="T401" s="153" t="s">
        <v>406</v>
      </c>
      <c r="U401" s="153">
        <v>0.58680555555555558</v>
      </c>
      <c r="V401" s="153">
        <f>IF(ISBLANK(T401),"",Tabella2[[#This Row],[ACT STOP]]-Tabella2[[#This Row],[ACT START]])</f>
        <v>2.083333333333337E-2</v>
      </c>
      <c r="W401" s="104" t="s">
        <v>92</v>
      </c>
      <c r="X401" s="104" t="s">
        <v>91</v>
      </c>
      <c r="Y401" s="110"/>
      <c r="Z401" s="106"/>
      <c r="AA401" s="104"/>
      <c r="AB401" s="107"/>
      <c r="AC401" s="72">
        <v>1</v>
      </c>
      <c r="AH401" s="70"/>
      <c r="AI401" s="70"/>
      <c r="AJ401">
        <v>0</v>
      </c>
      <c r="AL401" s="70"/>
      <c r="BM401" s="135" t="s">
        <v>406</v>
      </c>
      <c r="BN401" s="136">
        <v>0.58680555555555558</v>
      </c>
      <c r="BO401" s="101"/>
      <c r="BR401" s="109" t="str">
        <f t="shared" si="6"/>
        <v>SH-25-0390</v>
      </c>
      <c r="BS401" s="109" t="s">
        <v>358</v>
      </c>
      <c r="BT401" t="s">
        <v>92</v>
      </c>
      <c r="BU401" t="s">
        <v>881</v>
      </c>
    </row>
    <row r="402" spans="1:73" hidden="1">
      <c r="A402" s="103" t="s">
        <v>1069</v>
      </c>
      <c r="B402" s="102">
        <v>45713</v>
      </c>
      <c r="C402" s="104">
        <f>_xlfn.ISOWEEKNUM(Tabella2[[#This Row],[Date]])</f>
        <v>9</v>
      </c>
      <c r="D402" s="104" t="s">
        <v>195</v>
      </c>
      <c r="E402" s="104" t="s">
        <v>398</v>
      </c>
      <c r="F402" s="104"/>
      <c r="G402" s="104" t="s">
        <v>257</v>
      </c>
      <c r="H402" s="105">
        <v>2</v>
      </c>
      <c r="I402" s="104"/>
      <c r="J402" s="104" t="s">
        <v>258</v>
      </c>
      <c r="K402" s="104" t="s">
        <v>78</v>
      </c>
      <c r="L402" s="104" t="s">
        <v>299</v>
      </c>
      <c r="M402" s="104" t="s">
        <v>276</v>
      </c>
      <c r="N402" s="104"/>
      <c r="O402" s="108" t="str">
        <f>A1599</f>
        <v>14001</v>
      </c>
      <c r="P402" s="111" t="s">
        <v>300</v>
      </c>
      <c r="Q402" s="153">
        <v>0.35416666666666669</v>
      </c>
      <c r="R402" s="153">
        <v>0.39583333333333331</v>
      </c>
      <c r="S402" s="153">
        <v>4.1666666666666657E-2</v>
      </c>
      <c r="T402" s="153">
        <v>0.35416666666666669</v>
      </c>
      <c r="U402" s="153">
        <v>0.36458333333333331</v>
      </c>
      <c r="V402" s="153">
        <f>IF(ISBLANK(T402),"",Tabella2[[#This Row],[ACT STOP]]-Tabella2[[#This Row],[ACT START]])</f>
        <v>1.041666666666663E-2</v>
      </c>
      <c r="W402" s="104" t="s">
        <v>116</v>
      </c>
      <c r="X402" s="104" t="s">
        <v>146</v>
      </c>
      <c r="Y402" s="110" t="s">
        <v>1070</v>
      </c>
      <c r="Z402" s="106"/>
      <c r="AA402" s="104"/>
      <c r="AB402" s="107"/>
      <c r="AC402" s="72">
        <v>0</v>
      </c>
      <c r="AH402" s="70"/>
      <c r="AI402" s="70"/>
      <c r="AJ402">
        <v>0</v>
      </c>
      <c r="AL402" s="70"/>
      <c r="BL402" t="s">
        <v>1071</v>
      </c>
      <c r="BM402" s="135">
        <v>0.35416666666666669</v>
      </c>
      <c r="BN402" s="136">
        <v>0.36458333333333331</v>
      </c>
      <c r="BO402" s="101"/>
      <c r="BR402" s="109" t="str">
        <f t="shared" si="6"/>
        <v>SH-25-0391</v>
      </c>
      <c r="BS402" s="109" t="s">
        <v>368</v>
      </c>
      <c r="BT402" t="s">
        <v>127</v>
      </c>
      <c r="BU402" t="s">
        <v>399</v>
      </c>
    </row>
    <row r="403" spans="1:73" hidden="1">
      <c r="A403" s="103" t="s">
        <v>1072</v>
      </c>
      <c r="B403" s="102">
        <v>45713</v>
      </c>
      <c r="C403" s="104">
        <f>_xlfn.ISOWEEKNUM(Tabella2[[#This Row],[Date]])</f>
        <v>9</v>
      </c>
      <c r="D403" s="104" t="s">
        <v>195</v>
      </c>
      <c r="E403" s="104" t="s">
        <v>298</v>
      </c>
      <c r="F403" s="104"/>
      <c r="G403" s="104" t="s">
        <v>257</v>
      </c>
      <c r="H403" s="105">
        <v>13</v>
      </c>
      <c r="I403" s="104"/>
      <c r="J403" s="104" t="s">
        <v>258</v>
      </c>
      <c r="K403" s="104" t="s">
        <v>83</v>
      </c>
      <c r="L403" s="104" t="s">
        <v>299</v>
      </c>
      <c r="M403" s="104" t="s">
        <v>461</v>
      </c>
      <c r="N403" s="104"/>
      <c r="O403" s="108" t="str">
        <f>A1728</f>
        <v>14130</v>
      </c>
      <c r="P403" s="111" t="s">
        <v>300</v>
      </c>
      <c r="Q403" s="153" t="s">
        <v>498</v>
      </c>
      <c r="R403" s="153" t="s">
        <v>499</v>
      </c>
      <c r="S403" s="153">
        <v>4.1666666666666657E-2</v>
      </c>
      <c r="T403" s="153" t="s">
        <v>498</v>
      </c>
      <c r="U403" s="153" t="s">
        <v>499</v>
      </c>
      <c r="V403" s="153">
        <f>IF(ISBLANK(T403),"",Tabella2[[#This Row],[ACT STOP]]-Tabella2[[#This Row],[ACT START]])</f>
        <v>4.166666666666663E-2</v>
      </c>
      <c r="W403" s="104" t="s">
        <v>92</v>
      </c>
      <c r="X403" s="104" t="s">
        <v>91</v>
      </c>
      <c r="Y403" s="110"/>
      <c r="Z403" s="106"/>
      <c r="AA403" s="104"/>
      <c r="AB403" s="107"/>
      <c r="AC403" s="72">
        <v>1</v>
      </c>
      <c r="AH403" s="70"/>
      <c r="AI403" s="70"/>
      <c r="AJ403">
        <v>0</v>
      </c>
      <c r="AL403" s="70"/>
      <c r="BM403" s="135" t="s">
        <v>498</v>
      </c>
      <c r="BN403" s="136" t="s">
        <v>499</v>
      </c>
      <c r="BO403" s="101"/>
      <c r="BR403" s="109" t="str">
        <f t="shared" si="6"/>
        <v>SH-25-0392</v>
      </c>
      <c r="BS403" s="109" t="s">
        <v>427</v>
      </c>
      <c r="BT403" t="s">
        <v>92</v>
      </c>
      <c r="BU403" t="s">
        <v>302</v>
      </c>
    </row>
    <row r="404" spans="1:73" hidden="1">
      <c r="A404" s="103" t="s">
        <v>1073</v>
      </c>
      <c r="B404" s="102">
        <v>45713</v>
      </c>
      <c r="C404" s="104">
        <f>_xlfn.ISOWEEKNUM(Tabella2[[#This Row],[Date]])</f>
        <v>9</v>
      </c>
      <c r="D404" s="104" t="s">
        <v>195</v>
      </c>
      <c r="E404" s="104" t="s">
        <v>880</v>
      </c>
      <c r="F404" s="104"/>
      <c r="G404" s="104" t="s">
        <v>284</v>
      </c>
      <c r="H404" s="105">
        <v>23</v>
      </c>
      <c r="I404" s="104"/>
      <c r="J404" s="104" t="s">
        <v>258</v>
      </c>
      <c r="K404" s="104" t="s">
        <v>80</v>
      </c>
      <c r="L404" s="104" t="s">
        <v>299</v>
      </c>
      <c r="M404" s="104" t="s">
        <v>276</v>
      </c>
      <c r="N404" s="104"/>
      <c r="O404" s="108" t="str">
        <f>A1738</f>
        <v>14140</v>
      </c>
      <c r="P404" s="111" t="s">
        <v>300</v>
      </c>
      <c r="Q404" s="153">
        <v>0.60416666666666663</v>
      </c>
      <c r="R404" s="153">
        <v>0.64583333333333337</v>
      </c>
      <c r="S404" s="153">
        <v>4.1666666666666657E-2</v>
      </c>
      <c r="T404" s="153">
        <v>0.60416666666666663</v>
      </c>
      <c r="U404" s="153">
        <v>0.64583333333333337</v>
      </c>
      <c r="V404" s="153">
        <f>IF(ISBLANK(T404),"",Tabella2[[#This Row],[ACT STOP]]-Tabella2[[#This Row],[ACT START]])</f>
        <v>4.1666666666666741E-2</v>
      </c>
      <c r="W404" s="104" t="s">
        <v>92</v>
      </c>
      <c r="X404" s="104" t="s">
        <v>91</v>
      </c>
      <c r="Y404" s="110"/>
      <c r="Z404" s="106"/>
      <c r="AA404" s="104"/>
      <c r="AB404" s="107"/>
      <c r="AC404" s="72">
        <v>1</v>
      </c>
      <c r="AH404" s="70"/>
      <c r="AI404" s="70"/>
      <c r="AJ404">
        <v>0</v>
      </c>
      <c r="AL404" s="70"/>
      <c r="BM404" s="135">
        <v>0.60416666666666663</v>
      </c>
      <c r="BN404" s="136">
        <v>0.64583333333333337</v>
      </c>
      <c r="BO404" s="101"/>
      <c r="BR404" s="109" t="str">
        <f t="shared" si="6"/>
        <v>SH-25-0393</v>
      </c>
      <c r="BS404" s="109" t="s">
        <v>358</v>
      </c>
      <c r="BT404" t="s">
        <v>92</v>
      </c>
      <c r="BU404" t="s">
        <v>881</v>
      </c>
    </row>
    <row r="405" spans="1:73" hidden="1">
      <c r="A405" s="103" t="s">
        <v>1074</v>
      </c>
      <c r="B405" s="102">
        <v>45713</v>
      </c>
      <c r="C405" s="104">
        <f>_xlfn.ISOWEEKNUM(Tabella2[[#This Row],[Date]])</f>
        <v>9</v>
      </c>
      <c r="D405" s="104" t="s">
        <v>195</v>
      </c>
      <c r="E405" s="104" t="s">
        <v>298</v>
      </c>
      <c r="F405" s="104"/>
      <c r="G405" s="104" t="s">
        <v>257</v>
      </c>
      <c r="H405" s="105">
        <v>10</v>
      </c>
      <c r="I405" s="104"/>
      <c r="J405" s="104" t="s">
        <v>258</v>
      </c>
      <c r="K405" s="104" t="s">
        <v>78</v>
      </c>
      <c r="L405" s="104" t="s">
        <v>299</v>
      </c>
      <c r="M405" s="104" t="s">
        <v>516</v>
      </c>
      <c r="N405" s="104"/>
      <c r="O405" s="108" t="str">
        <f>A1739</f>
        <v>14141</v>
      </c>
      <c r="P405" s="111" t="s">
        <v>300</v>
      </c>
      <c r="Q405" s="153">
        <v>0.66666666666666663</v>
      </c>
      <c r="R405" s="153">
        <v>0.70833333333333337</v>
      </c>
      <c r="S405" s="153">
        <v>4.1666666666666657E-2</v>
      </c>
      <c r="T405" s="153">
        <v>0.66666666666666663</v>
      </c>
      <c r="U405" s="153">
        <v>0.70833333333333337</v>
      </c>
      <c r="V405" s="153">
        <f>IF(ISBLANK(T405),"",Tabella2[[#This Row],[ACT STOP]]-Tabella2[[#This Row],[ACT START]])</f>
        <v>4.1666666666666741E-2</v>
      </c>
      <c r="W405" s="104" t="s">
        <v>122</v>
      </c>
      <c r="X405" s="104" t="s">
        <v>91</v>
      </c>
      <c r="Y405" s="110"/>
      <c r="Z405" s="106"/>
      <c r="AA405" s="104"/>
      <c r="AB405" s="107"/>
      <c r="AC405" s="72">
        <v>1</v>
      </c>
      <c r="AH405" s="70"/>
      <c r="AI405" s="70"/>
      <c r="AJ405">
        <v>0</v>
      </c>
      <c r="AL405" s="70"/>
      <c r="BM405" s="135">
        <v>0.66666666666666663</v>
      </c>
      <c r="BN405" s="136">
        <v>0.70833333333333337</v>
      </c>
      <c r="BO405" s="101"/>
      <c r="BR405" s="109" t="str">
        <f t="shared" si="6"/>
        <v>SH-25-0394</v>
      </c>
      <c r="BS405" s="109" t="s">
        <v>552</v>
      </c>
      <c r="BT405" t="s">
        <v>122</v>
      </c>
      <c r="BU405" t="s">
        <v>302</v>
      </c>
    </row>
    <row r="406" spans="1:73" hidden="1">
      <c r="A406" s="103" t="s">
        <v>1075</v>
      </c>
      <c r="B406" s="102">
        <v>45713</v>
      </c>
      <c r="C406" s="104">
        <f>_xlfn.ISOWEEKNUM(Tabella2[[#This Row],[Date]])</f>
        <v>9</v>
      </c>
      <c r="D406" s="104" t="s">
        <v>195</v>
      </c>
      <c r="E406" s="104" t="s">
        <v>880</v>
      </c>
      <c r="F406" s="104"/>
      <c r="G406" s="104" t="s">
        <v>257</v>
      </c>
      <c r="H406" s="105">
        <v>17</v>
      </c>
      <c r="I406" s="104"/>
      <c r="J406" s="104" t="s">
        <v>258</v>
      </c>
      <c r="K406" s="104" t="s">
        <v>80</v>
      </c>
      <c r="L406" s="104" t="s">
        <v>299</v>
      </c>
      <c r="M406" s="104" t="s">
        <v>276</v>
      </c>
      <c r="N406" s="104"/>
      <c r="O406" s="108" t="str">
        <f>A1740</f>
        <v>14142</v>
      </c>
      <c r="P406" s="111" t="s">
        <v>300</v>
      </c>
      <c r="Q406" s="153">
        <v>0.66666666666666663</v>
      </c>
      <c r="R406" s="153">
        <v>0.70833333333333337</v>
      </c>
      <c r="S406" s="153">
        <v>4.1666666666666657E-2</v>
      </c>
      <c r="T406" s="153">
        <v>0.66666666666666663</v>
      </c>
      <c r="U406" s="153">
        <v>0.70833333333333337</v>
      </c>
      <c r="V406" s="153">
        <f>IF(ISBLANK(T406),"",Tabella2[[#This Row],[ACT STOP]]-Tabella2[[#This Row],[ACT START]])</f>
        <v>4.1666666666666741E-2</v>
      </c>
      <c r="W406" s="104" t="s">
        <v>122</v>
      </c>
      <c r="X406" s="104" t="s">
        <v>91</v>
      </c>
      <c r="Y406" s="110"/>
      <c r="Z406" s="106"/>
      <c r="AA406" s="104"/>
      <c r="AB406" s="107"/>
      <c r="AC406" s="72">
        <v>1</v>
      </c>
      <c r="AH406" s="70"/>
      <c r="AI406" s="70"/>
      <c r="AJ406">
        <v>0</v>
      </c>
      <c r="AL406" s="70"/>
      <c r="BM406" s="135">
        <v>0.66666666666666663</v>
      </c>
      <c r="BN406" s="136">
        <v>0.70833333333333337</v>
      </c>
      <c r="BO406" s="101"/>
      <c r="BR406" s="109" t="str">
        <f t="shared" si="6"/>
        <v>SH-25-0395</v>
      </c>
      <c r="BS406" s="109" t="s">
        <v>393</v>
      </c>
      <c r="BT406" t="s">
        <v>122</v>
      </c>
      <c r="BU406" t="s">
        <v>881</v>
      </c>
    </row>
    <row r="407" spans="1:73" hidden="1">
      <c r="A407" s="103" t="s">
        <v>1076</v>
      </c>
      <c r="B407" s="102">
        <v>45714</v>
      </c>
      <c r="C407" s="104">
        <f>_xlfn.ISOWEEKNUM(Tabella2[[#This Row],[Date]])</f>
        <v>9</v>
      </c>
      <c r="D407" s="104" t="s">
        <v>195</v>
      </c>
      <c r="E407" s="104" t="s">
        <v>298</v>
      </c>
      <c r="F407" s="104"/>
      <c r="G407" s="104" t="s">
        <v>257</v>
      </c>
      <c r="H407" s="105">
        <v>12</v>
      </c>
      <c r="I407" s="104"/>
      <c r="J407" s="104" t="s">
        <v>258</v>
      </c>
      <c r="K407" s="104" t="s">
        <v>78</v>
      </c>
      <c r="L407" s="104" t="s">
        <v>299</v>
      </c>
      <c r="M407" s="104" t="s">
        <v>516</v>
      </c>
      <c r="N407" s="104"/>
      <c r="O407" s="108" t="str">
        <f>A1744</f>
        <v>14146</v>
      </c>
      <c r="P407" s="111" t="s">
        <v>300</v>
      </c>
      <c r="Q407" s="153">
        <v>0.4375</v>
      </c>
      <c r="R407" s="153">
        <v>0.47916666666666669</v>
      </c>
      <c r="S407" s="153">
        <v>4.1666666666666657E-2</v>
      </c>
      <c r="T407" s="153">
        <v>0.4375</v>
      </c>
      <c r="U407" s="153">
        <v>0.47916666666666669</v>
      </c>
      <c r="V407" s="153">
        <f>IF(ISBLANK(T407),"",Tabella2[[#This Row],[ACT STOP]]-Tabella2[[#This Row],[ACT START]])</f>
        <v>4.1666666666666685E-2</v>
      </c>
      <c r="W407" s="104" t="s">
        <v>122</v>
      </c>
      <c r="X407" s="104" t="s">
        <v>91</v>
      </c>
      <c r="Y407" s="110"/>
      <c r="Z407" s="106"/>
      <c r="AA407" s="104"/>
      <c r="AB407" s="107"/>
      <c r="AC407" s="72">
        <v>1</v>
      </c>
      <c r="AH407" s="70"/>
      <c r="AI407" s="70"/>
      <c r="AJ407">
        <v>0</v>
      </c>
      <c r="AL407" s="70"/>
      <c r="BM407" s="135">
        <v>0.4375</v>
      </c>
      <c r="BN407" s="136">
        <v>0.47916666666666669</v>
      </c>
      <c r="BO407" s="101"/>
      <c r="BR407" s="109" t="str">
        <f t="shared" si="6"/>
        <v>SH-25-0396</v>
      </c>
      <c r="BS407" s="109" t="s">
        <v>266</v>
      </c>
      <c r="BT407" t="s">
        <v>122</v>
      </c>
      <c r="BU407" t="s">
        <v>302</v>
      </c>
    </row>
    <row r="408" spans="1:73" hidden="1">
      <c r="A408" s="103" t="s">
        <v>1077</v>
      </c>
      <c r="B408" s="102">
        <v>45714</v>
      </c>
      <c r="C408" s="104">
        <f>_xlfn.ISOWEEKNUM(Tabella2[[#This Row],[Date]])</f>
        <v>9</v>
      </c>
      <c r="D408" s="104" t="s">
        <v>195</v>
      </c>
      <c r="E408" s="104" t="s">
        <v>298</v>
      </c>
      <c r="F408" s="104"/>
      <c r="G408" s="104" t="s">
        <v>257</v>
      </c>
      <c r="H408" s="105">
        <v>17</v>
      </c>
      <c r="I408" s="104"/>
      <c r="J408" s="104" t="s">
        <v>258</v>
      </c>
      <c r="K408" s="104" t="s">
        <v>78</v>
      </c>
      <c r="L408" s="104" t="s">
        <v>299</v>
      </c>
      <c r="M408" s="104" t="s">
        <v>906</v>
      </c>
      <c r="N408" s="104"/>
      <c r="O408" s="108" t="str">
        <f>A1747</f>
        <v>14149</v>
      </c>
      <c r="P408" s="111" t="s">
        <v>300</v>
      </c>
      <c r="Q408" s="153">
        <v>0.5</v>
      </c>
      <c r="R408" s="153">
        <v>0.54166666666666663</v>
      </c>
      <c r="S408" s="153">
        <v>4.1666666666666657E-2</v>
      </c>
      <c r="T408" s="153">
        <v>0.5</v>
      </c>
      <c r="U408" s="153">
        <v>0.54166666666666663</v>
      </c>
      <c r="V408" s="153">
        <f>IF(ISBLANK(T408),"",Tabella2[[#This Row],[ACT STOP]]-Tabella2[[#This Row],[ACT START]])</f>
        <v>4.166666666666663E-2</v>
      </c>
      <c r="W408" s="104" t="s">
        <v>122</v>
      </c>
      <c r="X408" s="104" t="s">
        <v>91</v>
      </c>
      <c r="Y408" s="110"/>
      <c r="Z408" s="106"/>
      <c r="AA408" s="104"/>
      <c r="AB408" s="107"/>
      <c r="AC408" s="72">
        <v>1</v>
      </c>
      <c r="AH408" s="70"/>
      <c r="AI408" s="70"/>
      <c r="AJ408">
        <v>0</v>
      </c>
      <c r="AL408" s="70"/>
      <c r="BM408" s="135">
        <v>0.5</v>
      </c>
      <c r="BN408" s="136">
        <v>0.54166666666666663</v>
      </c>
      <c r="BO408" s="101"/>
      <c r="BR408" s="109" t="str">
        <f t="shared" si="6"/>
        <v>SH-25-0397</v>
      </c>
      <c r="BS408" s="109" t="s">
        <v>393</v>
      </c>
      <c r="BT408" t="s">
        <v>122</v>
      </c>
      <c r="BU408" t="s">
        <v>302</v>
      </c>
    </row>
    <row r="409" spans="1:73" hidden="1">
      <c r="A409" s="103" t="s">
        <v>1078</v>
      </c>
      <c r="B409" s="102">
        <v>45714</v>
      </c>
      <c r="C409" s="104">
        <f>_xlfn.ISOWEEKNUM(Tabella2[[#This Row],[Date]])</f>
        <v>9</v>
      </c>
      <c r="D409" s="104" t="s">
        <v>195</v>
      </c>
      <c r="E409" s="104" t="s">
        <v>880</v>
      </c>
      <c r="F409" s="104"/>
      <c r="G409" s="104" t="s">
        <v>284</v>
      </c>
      <c r="H409" s="105">
        <v>9</v>
      </c>
      <c r="I409" s="104"/>
      <c r="J409" s="104" t="s">
        <v>258</v>
      </c>
      <c r="K409" s="104" t="s">
        <v>78</v>
      </c>
      <c r="L409" s="104" t="s">
        <v>299</v>
      </c>
      <c r="M409" s="104" t="s">
        <v>276</v>
      </c>
      <c r="N409" s="104"/>
      <c r="O409" s="108" t="str">
        <f>A1751</f>
        <v>14153</v>
      </c>
      <c r="P409" s="111" t="s">
        <v>300</v>
      </c>
      <c r="Q409" s="153">
        <v>0.5625</v>
      </c>
      <c r="R409" s="153">
        <v>0.60416666666666663</v>
      </c>
      <c r="S409" s="153">
        <v>4.1666666666666657E-2</v>
      </c>
      <c r="T409" s="153">
        <v>0.5625</v>
      </c>
      <c r="U409" s="153">
        <v>0.60416666666666663</v>
      </c>
      <c r="V409" s="153">
        <f>IF(ISBLANK(T409),"",Tabella2[[#This Row],[ACT STOP]]-Tabella2[[#This Row],[ACT START]])</f>
        <v>4.166666666666663E-2</v>
      </c>
      <c r="W409" s="104" t="s">
        <v>122</v>
      </c>
      <c r="X409" s="104" t="s">
        <v>91</v>
      </c>
      <c r="Y409" s="110"/>
      <c r="Z409" s="106"/>
      <c r="AA409" s="104"/>
      <c r="AB409" s="107"/>
      <c r="AC409" s="72">
        <v>1</v>
      </c>
      <c r="AH409" s="70"/>
      <c r="AI409" s="70"/>
      <c r="AJ409">
        <v>0</v>
      </c>
      <c r="AL409" s="70"/>
      <c r="BM409" s="135">
        <v>0.5625</v>
      </c>
      <c r="BN409" s="136">
        <v>0.60416666666666663</v>
      </c>
      <c r="BO409" s="101"/>
      <c r="BR409" s="109" t="str">
        <f t="shared" si="6"/>
        <v>SH-25-0398</v>
      </c>
      <c r="BS409" s="109" t="s">
        <v>339</v>
      </c>
      <c r="BT409" t="s">
        <v>122</v>
      </c>
      <c r="BU409" t="s">
        <v>881</v>
      </c>
    </row>
    <row r="410" spans="1:73" hidden="1">
      <c r="A410" s="103" t="s">
        <v>1079</v>
      </c>
      <c r="B410" s="102">
        <v>45714</v>
      </c>
      <c r="C410" s="104">
        <f>_xlfn.ISOWEEKNUM(Tabella2[[#This Row],[Date]])</f>
        <v>9</v>
      </c>
      <c r="D410" s="104" t="s">
        <v>195</v>
      </c>
      <c r="E410" s="104" t="s">
        <v>880</v>
      </c>
      <c r="F410" s="104"/>
      <c r="G410" s="104" t="s">
        <v>257</v>
      </c>
      <c r="H410" s="105">
        <v>1</v>
      </c>
      <c r="I410" s="104"/>
      <c r="J410" s="104" t="s">
        <v>258</v>
      </c>
      <c r="K410" s="104" t="s">
        <v>75</v>
      </c>
      <c r="L410" s="104" t="s">
        <v>299</v>
      </c>
      <c r="M410" s="104" t="s">
        <v>328</v>
      </c>
      <c r="N410" s="104"/>
      <c r="O410" s="108" t="str">
        <f>A1753</f>
        <v>14155</v>
      </c>
      <c r="P410" s="111" t="s">
        <v>300</v>
      </c>
      <c r="Q410" s="153" t="s">
        <v>272</v>
      </c>
      <c r="R410" s="153" t="s">
        <v>576</v>
      </c>
      <c r="S410" s="153">
        <v>4.1666666666666657E-2</v>
      </c>
      <c r="T410" s="153" t="s">
        <v>272</v>
      </c>
      <c r="U410" s="153">
        <v>0.59722222222222221</v>
      </c>
      <c r="V410" s="153">
        <f>IF(ISBLANK(T410),"",Tabella2[[#This Row],[ACT STOP]]-Tabella2[[#This Row],[ACT START]])</f>
        <v>3.472222222222221E-2</v>
      </c>
      <c r="W410" s="104" t="s">
        <v>92</v>
      </c>
      <c r="X410" s="104" t="s">
        <v>91</v>
      </c>
      <c r="Y410" s="110"/>
      <c r="Z410" s="106"/>
      <c r="AA410" s="104"/>
      <c r="AB410" s="107"/>
      <c r="AC410" s="72">
        <v>1</v>
      </c>
      <c r="AH410" s="70"/>
      <c r="AI410" s="70"/>
      <c r="AJ410">
        <v>0</v>
      </c>
      <c r="AL410" s="70"/>
      <c r="BM410" s="135" t="s">
        <v>272</v>
      </c>
      <c r="BN410" s="136">
        <v>0.59722222222222221</v>
      </c>
      <c r="BO410" s="101"/>
      <c r="BR410" s="109" t="str">
        <f t="shared" si="6"/>
        <v>SH-25-0399</v>
      </c>
      <c r="BS410" s="109" t="s">
        <v>332</v>
      </c>
      <c r="BT410" t="s">
        <v>92</v>
      </c>
      <c r="BU410" t="s">
        <v>881</v>
      </c>
    </row>
    <row r="411" spans="1:73" hidden="1">
      <c r="A411" s="103" t="s">
        <v>1080</v>
      </c>
      <c r="B411" s="102">
        <v>45714</v>
      </c>
      <c r="C411" s="104">
        <f>_xlfn.ISOWEEKNUM(Tabella2[[#This Row],[Date]])</f>
        <v>9</v>
      </c>
      <c r="D411" s="104" t="s">
        <v>195</v>
      </c>
      <c r="E411" s="104" t="s">
        <v>398</v>
      </c>
      <c r="F411" s="104"/>
      <c r="G411" s="104" t="s">
        <v>257</v>
      </c>
      <c r="H411" s="105">
        <v>13</v>
      </c>
      <c r="I411" s="104"/>
      <c r="J411" s="104" t="s">
        <v>258</v>
      </c>
      <c r="K411" s="104" t="s">
        <v>78</v>
      </c>
      <c r="L411" s="104" t="s">
        <v>299</v>
      </c>
      <c r="M411" s="104" t="s">
        <v>276</v>
      </c>
      <c r="N411" s="104"/>
      <c r="O411" s="108" t="str">
        <f>A1754</f>
        <v>14156</v>
      </c>
      <c r="P411" s="111" t="s">
        <v>300</v>
      </c>
      <c r="Q411" s="153">
        <v>0.625</v>
      </c>
      <c r="R411" s="153">
        <v>0.66666666666666663</v>
      </c>
      <c r="S411" s="153">
        <v>4.1666666666666657E-2</v>
      </c>
      <c r="T411" s="153">
        <v>0.625</v>
      </c>
      <c r="U411" s="153">
        <v>0.66666666666666663</v>
      </c>
      <c r="V411" s="153">
        <f>IF(ISBLANK(T411),"",Tabella2[[#This Row],[ACT STOP]]-Tabella2[[#This Row],[ACT START]])</f>
        <v>4.166666666666663E-2</v>
      </c>
      <c r="W411" s="104" t="s">
        <v>122</v>
      </c>
      <c r="X411" s="104" t="s">
        <v>91</v>
      </c>
      <c r="Y411" s="110"/>
      <c r="Z411" s="106"/>
      <c r="AA411" s="104"/>
      <c r="AB411" s="107"/>
      <c r="AC411" s="72">
        <v>1</v>
      </c>
      <c r="AH411" s="70"/>
      <c r="AI411" s="70"/>
      <c r="AJ411">
        <v>0</v>
      </c>
      <c r="AL411" s="70"/>
      <c r="BM411" s="135">
        <v>0.625</v>
      </c>
      <c r="BN411" s="136">
        <v>0.66666666666666663</v>
      </c>
      <c r="BO411" s="101"/>
      <c r="BR411" s="109" t="str">
        <f t="shared" si="6"/>
        <v>SH-25-0400</v>
      </c>
      <c r="BS411" s="109" t="s">
        <v>427</v>
      </c>
      <c r="BT411" t="s">
        <v>122</v>
      </c>
      <c r="BU411" t="s">
        <v>399</v>
      </c>
    </row>
    <row r="412" spans="1:73" hidden="1">
      <c r="A412" s="103" t="s">
        <v>1081</v>
      </c>
      <c r="B412" s="102">
        <v>45714</v>
      </c>
      <c r="C412" s="104">
        <f>_xlfn.ISOWEEKNUM(Tabella2[[#This Row],[Date]])</f>
        <v>9</v>
      </c>
      <c r="D412" s="104" t="s">
        <v>195</v>
      </c>
      <c r="E412" s="104" t="s">
        <v>398</v>
      </c>
      <c r="F412" s="104"/>
      <c r="G412" s="104" t="s">
        <v>284</v>
      </c>
      <c r="H412" s="105">
        <v>23</v>
      </c>
      <c r="I412" s="104"/>
      <c r="J412" s="104" t="s">
        <v>258</v>
      </c>
      <c r="K412" s="104" t="s">
        <v>75</v>
      </c>
      <c r="L412" s="104" t="s">
        <v>299</v>
      </c>
      <c r="M412" s="104" t="s">
        <v>516</v>
      </c>
      <c r="N412" s="104"/>
      <c r="O412" s="108" t="str">
        <f>A1757</f>
        <v>14159</v>
      </c>
      <c r="P412" s="111" t="s">
        <v>300</v>
      </c>
      <c r="Q412" s="153">
        <v>0.6875</v>
      </c>
      <c r="R412" s="153">
        <v>0.72916666666666663</v>
      </c>
      <c r="S412" s="153">
        <v>4.1666666666666657E-2</v>
      </c>
      <c r="T412" s="153">
        <v>0.6875</v>
      </c>
      <c r="U412" s="153">
        <v>0.72916666666666663</v>
      </c>
      <c r="V412" s="153">
        <f>IF(ISBLANK(T412),"",Tabella2[[#This Row],[ACT STOP]]-Tabella2[[#This Row],[ACT START]])</f>
        <v>4.166666666666663E-2</v>
      </c>
      <c r="W412" s="104" t="s">
        <v>122</v>
      </c>
      <c r="X412" s="104" t="s">
        <v>91</v>
      </c>
      <c r="Y412" s="110" t="s">
        <v>1082</v>
      </c>
      <c r="Z412" s="106"/>
      <c r="AA412" s="104"/>
      <c r="AB412" s="107"/>
      <c r="AC412" s="72">
        <v>1</v>
      </c>
      <c r="AH412" s="70"/>
      <c r="AI412" s="70"/>
      <c r="AJ412">
        <v>0</v>
      </c>
      <c r="AL412" s="70"/>
      <c r="BM412" s="135">
        <v>0.6875</v>
      </c>
      <c r="BN412" s="136">
        <v>0.72916666666666663</v>
      </c>
      <c r="BO412" s="101"/>
      <c r="BR412" s="109" t="str">
        <f t="shared" si="6"/>
        <v>SH-25-0401</v>
      </c>
      <c r="BS412" s="109" t="s">
        <v>358</v>
      </c>
      <c r="BT412" t="s">
        <v>122</v>
      </c>
      <c r="BU412" t="s">
        <v>399</v>
      </c>
    </row>
    <row r="413" spans="1:73" hidden="1">
      <c r="A413" s="103" t="s">
        <v>1083</v>
      </c>
      <c r="B413" s="102">
        <v>45714</v>
      </c>
      <c r="C413" s="104">
        <f>_xlfn.ISOWEEKNUM(Tabella2[[#This Row],[Date]])</f>
        <v>9</v>
      </c>
      <c r="D413" s="104" t="s">
        <v>195</v>
      </c>
      <c r="E413" s="104" t="s">
        <v>298</v>
      </c>
      <c r="F413" s="104"/>
      <c r="G413" s="104" t="s">
        <v>257</v>
      </c>
      <c r="H413" s="105">
        <v>12</v>
      </c>
      <c r="I413" s="104"/>
      <c r="J413" s="104" t="s">
        <v>258</v>
      </c>
      <c r="K413" s="104" t="s">
        <v>83</v>
      </c>
      <c r="L413" s="104" t="s">
        <v>299</v>
      </c>
      <c r="M413" s="104" t="s">
        <v>906</v>
      </c>
      <c r="N413" s="104"/>
      <c r="O413" s="108" t="str">
        <f>A1758</f>
        <v>14160</v>
      </c>
      <c r="P413" s="111" t="s">
        <v>300</v>
      </c>
      <c r="Q413" s="153" t="s">
        <v>520</v>
      </c>
      <c r="R413" s="153" t="s">
        <v>1084</v>
      </c>
      <c r="S413" s="153">
        <v>4.1666666666666657E-2</v>
      </c>
      <c r="T413" s="153">
        <v>0.6875</v>
      </c>
      <c r="U413" s="153">
        <v>0.72916666666666663</v>
      </c>
      <c r="V413" s="153">
        <f>IF(ISBLANK(T413),"",Tabella2[[#This Row],[ACT STOP]]-Tabella2[[#This Row],[ACT START]])</f>
        <v>4.166666666666663E-2</v>
      </c>
      <c r="W413" s="104" t="s">
        <v>92</v>
      </c>
      <c r="X413" s="104" t="s">
        <v>91</v>
      </c>
      <c r="Y413" s="110"/>
      <c r="Z413" s="106"/>
      <c r="AA413" s="104"/>
      <c r="AB413" s="107"/>
      <c r="AC413" s="72">
        <v>1</v>
      </c>
      <c r="AH413" s="70"/>
      <c r="AI413" s="70"/>
      <c r="AJ413">
        <v>0</v>
      </c>
      <c r="AL413" s="70"/>
      <c r="BM413" s="135">
        <v>0.6875</v>
      </c>
      <c r="BN413" s="136">
        <v>0.72916666666666663</v>
      </c>
      <c r="BO413" s="101"/>
      <c r="BR413" s="109" t="str">
        <f t="shared" si="6"/>
        <v>SH-25-0402</v>
      </c>
      <c r="BS413" s="109" t="s">
        <v>266</v>
      </c>
      <c r="BT413" t="s">
        <v>92</v>
      </c>
      <c r="BU413" t="s">
        <v>302</v>
      </c>
    </row>
    <row r="414" spans="1:73" hidden="1">
      <c r="A414" s="103" t="s">
        <v>1085</v>
      </c>
      <c r="B414" s="102">
        <v>45715</v>
      </c>
      <c r="C414" s="104">
        <f>_xlfn.ISOWEEKNUM(Tabella2[[#This Row],[Date]])</f>
        <v>9</v>
      </c>
      <c r="D414" s="104" t="s">
        <v>195</v>
      </c>
      <c r="E414" s="104" t="s">
        <v>398</v>
      </c>
      <c r="F414" s="104"/>
      <c r="G414" s="104" t="s">
        <v>257</v>
      </c>
      <c r="H414" s="105">
        <v>17</v>
      </c>
      <c r="I414" s="104"/>
      <c r="J414" s="104" t="s">
        <v>258</v>
      </c>
      <c r="K414" s="104" t="s">
        <v>78</v>
      </c>
      <c r="L414" s="104" t="s">
        <v>299</v>
      </c>
      <c r="M414" s="104" t="s">
        <v>276</v>
      </c>
      <c r="N414" s="104"/>
      <c r="O414" s="108" t="str">
        <f>A1763</f>
        <v>14165</v>
      </c>
      <c r="P414" s="111" t="s">
        <v>300</v>
      </c>
      <c r="Q414" s="153" t="s">
        <v>498</v>
      </c>
      <c r="R414" s="153" t="s">
        <v>499</v>
      </c>
      <c r="S414" s="153">
        <v>4.1666666666666657E-2</v>
      </c>
      <c r="T414" s="153" t="s">
        <v>498</v>
      </c>
      <c r="U414" s="153" t="s">
        <v>499</v>
      </c>
      <c r="V414" s="153">
        <f>IF(ISBLANK(T414),"",Tabella2[[#This Row],[ACT STOP]]-Tabella2[[#This Row],[ACT START]])</f>
        <v>4.166666666666663E-2</v>
      </c>
      <c r="W414" s="104" t="s">
        <v>122</v>
      </c>
      <c r="X414" s="104" t="s">
        <v>91</v>
      </c>
      <c r="Y414" s="110"/>
      <c r="Z414" s="106"/>
      <c r="AA414" s="104"/>
      <c r="AB414" s="107"/>
      <c r="AC414" s="72">
        <v>1</v>
      </c>
      <c r="AH414" s="70"/>
      <c r="AI414" s="70"/>
      <c r="AJ414">
        <v>0</v>
      </c>
      <c r="AL414" s="70"/>
      <c r="BM414" s="135" t="s">
        <v>498</v>
      </c>
      <c r="BN414" s="136" t="s">
        <v>499</v>
      </c>
      <c r="BO414" s="101"/>
      <c r="BR414" s="109" t="str">
        <f t="shared" si="6"/>
        <v>SH-25-0403</v>
      </c>
      <c r="BS414" s="109" t="s">
        <v>393</v>
      </c>
      <c r="BT414" t="s">
        <v>122</v>
      </c>
      <c r="BU414" t="s">
        <v>399</v>
      </c>
    </row>
    <row r="415" spans="1:73" hidden="1">
      <c r="A415" s="103" t="s">
        <v>1086</v>
      </c>
      <c r="B415" s="102">
        <v>45715</v>
      </c>
      <c r="C415" s="104">
        <f>_xlfn.ISOWEEKNUM(Tabella2[[#This Row],[Date]])</f>
        <v>9</v>
      </c>
      <c r="D415" s="104" t="s">
        <v>195</v>
      </c>
      <c r="E415" s="104" t="s">
        <v>298</v>
      </c>
      <c r="F415" s="104"/>
      <c r="G415" s="104" t="s">
        <v>257</v>
      </c>
      <c r="H415" s="105">
        <v>9</v>
      </c>
      <c r="I415" s="104"/>
      <c r="J415" s="104" t="s">
        <v>258</v>
      </c>
      <c r="K415" s="104" t="s">
        <v>78</v>
      </c>
      <c r="L415" s="104" t="s">
        <v>299</v>
      </c>
      <c r="M415" s="104" t="s">
        <v>328</v>
      </c>
      <c r="N415" s="104"/>
      <c r="O415" s="108" t="str">
        <f>A1766</f>
        <v>14168</v>
      </c>
      <c r="P415" s="111" t="s">
        <v>300</v>
      </c>
      <c r="Q415" s="153">
        <v>0.47916666666666669</v>
      </c>
      <c r="R415" s="153">
        <v>0.52083333333333337</v>
      </c>
      <c r="S415" s="153">
        <v>4.1666666666666657E-2</v>
      </c>
      <c r="T415" s="153">
        <v>0.47916666666666669</v>
      </c>
      <c r="U415" s="153">
        <v>0.53125</v>
      </c>
      <c r="V415" s="153">
        <f>IF(ISBLANK(T415),"",Tabella2[[#This Row],[ACT STOP]]-Tabella2[[#This Row],[ACT START]])</f>
        <v>5.2083333333333315E-2</v>
      </c>
      <c r="W415" s="104" t="s">
        <v>122</v>
      </c>
      <c r="X415" s="104" t="s">
        <v>91</v>
      </c>
      <c r="Y415" s="110"/>
      <c r="Z415" s="106"/>
      <c r="AA415" s="104"/>
      <c r="AB415" s="107"/>
      <c r="AC415" s="72">
        <v>1</v>
      </c>
      <c r="AH415" s="70"/>
      <c r="AI415" s="70"/>
      <c r="AJ415">
        <v>0</v>
      </c>
      <c r="AL415" s="70"/>
      <c r="BM415" s="135">
        <v>0.47916666666666669</v>
      </c>
      <c r="BN415" s="136">
        <v>0.53125</v>
      </c>
      <c r="BO415" s="101"/>
      <c r="BR415" s="109" t="str">
        <f t="shared" si="6"/>
        <v>SH-25-0404</v>
      </c>
      <c r="BS415" s="109" t="s">
        <v>318</v>
      </c>
      <c r="BT415" t="s">
        <v>122</v>
      </c>
      <c r="BU415" t="s">
        <v>302</v>
      </c>
    </row>
    <row r="416" spans="1:73" hidden="1">
      <c r="A416" s="103" t="s">
        <v>1087</v>
      </c>
      <c r="B416" s="102">
        <v>45715</v>
      </c>
      <c r="C416" s="104">
        <f>_xlfn.ISOWEEKNUM(Tabella2[[#This Row],[Date]])</f>
        <v>9</v>
      </c>
      <c r="D416" s="104" t="s">
        <v>195</v>
      </c>
      <c r="E416" s="104" t="s">
        <v>298</v>
      </c>
      <c r="F416" s="104"/>
      <c r="G416" s="104" t="s">
        <v>257</v>
      </c>
      <c r="H416" s="105">
        <v>2</v>
      </c>
      <c r="I416" s="104"/>
      <c r="J416" s="104" t="s">
        <v>258</v>
      </c>
      <c r="K416" s="104" t="s">
        <v>78</v>
      </c>
      <c r="L416" s="104" t="s">
        <v>299</v>
      </c>
      <c r="M416" s="104" t="s">
        <v>516</v>
      </c>
      <c r="N416" s="104"/>
      <c r="O416" s="108" t="str">
        <f>A1771</f>
        <v>14173</v>
      </c>
      <c r="P416" s="111" t="s">
        <v>300</v>
      </c>
      <c r="Q416" s="153">
        <v>0.60416666666666663</v>
      </c>
      <c r="R416" s="153">
        <v>0.64583333333333337</v>
      </c>
      <c r="S416" s="153">
        <v>4.1666666666666657E-2</v>
      </c>
      <c r="T416" s="153">
        <v>0.60416666666666663</v>
      </c>
      <c r="U416" s="153">
        <v>0.64583333333333337</v>
      </c>
      <c r="V416" s="153">
        <f>IF(ISBLANK(T416),"",Tabella2[[#This Row],[ACT STOP]]-Tabella2[[#This Row],[ACT START]])</f>
        <v>4.1666666666666741E-2</v>
      </c>
      <c r="W416" s="104" t="s">
        <v>122</v>
      </c>
      <c r="X416" s="104" t="s">
        <v>91</v>
      </c>
      <c r="Y416" s="110"/>
      <c r="Z416" s="106"/>
      <c r="AA416" s="104"/>
      <c r="AB416" s="107"/>
      <c r="AC416" s="72">
        <v>1</v>
      </c>
      <c r="AH416" s="70"/>
      <c r="AI416" s="70"/>
      <c r="AJ416">
        <v>0</v>
      </c>
      <c r="AL416" s="70"/>
      <c r="BM416" s="135">
        <v>0.60416666666666663</v>
      </c>
      <c r="BN416" s="136">
        <v>0.64583333333333337</v>
      </c>
      <c r="BO416" s="101"/>
      <c r="BR416" s="109" t="str">
        <f t="shared" si="6"/>
        <v>SH-25-0405</v>
      </c>
      <c r="BS416" s="109" t="s">
        <v>368</v>
      </c>
      <c r="BT416" t="s">
        <v>122</v>
      </c>
      <c r="BU416" t="s">
        <v>302</v>
      </c>
    </row>
    <row r="417" spans="1:73" hidden="1">
      <c r="A417" s="103" t="s">
        <v>1088</v>
      </c>
      <c r="B417" s="102">
        <v>45715</v>
      </c>
      <c r="C417" s="104">
        <f>_xlfn.ISOWEEKNUM(Tabella2[[#This Row],[Date]])</f>
        <v>9</v>
      </c>
      <c r="D417" s="104" t="s">
        <v>195</v>
      </c>
      <c r="E417" s="104" t="s">
        <v>298</v>
      </c>
      <c r="F417" s="104"/>
      <c r="G417" s="104" t="s">
        <v>257</v>
      </c>
      <c r="H417" s="105">
        <v>1</v>
      </c>
      <c r="I417" s="104"/>
      <c r="J417" s="104" t="s">
        <v>258</v>
      </c>
      <c r="K417" s="104" t="s">
        <v>78</v>
      </c>
      <c r="L417" s="104" t="s">
        <v>299</v>
      </c>
      <c r="M417" s="104" t="s">
        <v>906</v>
      </c>
      <c r="N417" s="104"/>
      <c r="O417" s="108" t="str">
        <f>A1774</f>
        <v>14176</v>
      </c>
      <c r="P417" s="111" t="s">
        <v>300</v>
      </c>
      <c r="Q417" s="153">
        <v>0.66666666666666663</v>
      </c>
      <c r="R417" s="153">
        <v>0.70833333333333337</v>
      </c>
      <c r="S417" s="153">
        <v>4.1666666666666657E-2</v>
      </c>
      <c r="T417" s="153">
        <v>0.66666666666666663</v>
      </c>
      <c r="U417" s="153">
        <v>0.70833333333333337</v>
      </c>
      <c r="V417" s="153">
        <f>IF(ISBLANK(T417),"",Tabella2[[#This Row],[ACT STOP]]-Tabella2[[#This Row],[ACT START]])</f>
        <v>4.1666666666666741E-2</v>
      </c>
      <c r="W417" s="104" t="s">
        <v>122</v>
      </c>
      <c r="X417" s="104" t="s">
        <v>91</v>
      </c>
      <c r="Y417" s="110"/>
      <c r="Z417" s="106"/>
      <c r="AA417" s="104"/>
      <c r="AB417" s="107"/>
      <c r="AC417" s="72">
        <v>1</v>
      </c>
      <c r="AH417" s="70"/>
      <c r="AI417" s="70"/>
      <c r="AJ417">
        <v>0</v>
      </c>
      <c r="AL417" s="70"/>
      <c r="BM417" s="135">
        <v>0.66666666666666663</v>
      </c>
      <c r="BN417" s="136">
        <v>0.70833333333333337</v>
      </c>
      <c r="BO417" s="101"/>
      <c r="BR417" s="109" t="str">
        <f t="shared" si="6"/>
        <v>SH-25-0406</v>
      </c>
      <c r="BS417" s="109" t="s">
        <v>332</v>
      </c>
      <c r="BT417" t="s">
        <v>122</v>
      </c>
      <c r="BU417" t="s">
        <v>302</v>
      </c>
    </row>
    <row r="418" spans="1:73" hidden="1">
      <c r="A418" s="103" t="s">
        <v>1089</v>
      </c>
      <c r="B418" s="102">
        <v>45716</v>
      </c>
      <c r="C418" s="104">
        <f>_xlfn.ISOWEEKNUM(Tabella2[[#This Row],[Date]])</f>
        <v>9</v>
      </c>
      <c r="D418" s="104" t="s">
        <v>195</v>
      </c>
      <c r="E418" s="104" t="s">
        <v>298</v>
      </c>
      <c r="F418" s="104"/>
      <c r="G418" s="104" t="s">
        <v>257</v>
      </c>
      <c r="H418" s="105">
        <v>17</v>
      </c>
      <c r="I418" s="104"/>
      <c r="J418" s="104" t="s">
        <v>258</v>
      </c>
      <c r="K418" s="104" t="s">
        <v>78</v>
      </c>
      <c r="L418" s="104" t="s">
        <v>299</v>
      </c>
      <c r="M418" s="104" t="s">
        <v>516</v>
      </c>
      <c r="N418" s="104"/>
      <c r="O418" s="108" t="str">
        <f>A1777</f>
        <v>14179</v>
      </c>
      <c r="P418" s="111" t="s">
        <v>300</v>
      </c>
      <c r="Q418" s="153">
        <v>0.3125</v>
      </c>
      <c r="R418" s="153">
        <v>0.35416666666666669</v>
      </c>
      <c r="S418" s="153">
        <v>4.1666666666666657E-2</v>
      </c>
      <c r="T418" s="153" t="s">
        <v>617</v>
      </c>
      <c r="U418" s="153" t="s">
        <v>525</v>
      </c>
      <c r="V418" s="153">
        <f>IF(ISBLANK(T418),"",Tabella2[[#This Row],[ACT STOP]]-Tabella2[[#This Row],[ACT START]])</f>
        <v>4.1666666666666685E-2</v>
      </c>
      <c r="W418" s="104" t="s">
        <v>122</v>
      </c>
      <c r="X418" s="104" t="s">
        <v>91</v>
      </c>
      <c r="Y418" s="110"/>
      <c r="Z418" s="106"/>
      <c r="AA418" s="104"/>
      <c r="AB418" s="107"/>
      <c r="AC418" s="72">
        <v>1</v>
      </c>
      <c r="AH418" s="70"/>
      <c r="AI418" s="70"/>
      <c r="AJ418">
        <v>0</v>
      </c>
      <c r="AL418" s="70"/>
      <c r="BM418" s="135" t="s">
        <v>617</v>
      </c>
      <c r="BN418" s="136" t="s">
        <v>525</v>
      </c>
      <c r="BO418" s="101"/>
      <c r="BR418" s="109" t="str">
        <f t="shared" si="6"/>
        <v>SH-25-0407</v>
      </c>
      <c r="BS418" s="109" t="s">
        <v>393</v>
      </c>
      <c r="BT418" t="s">
        <v>122</v>
      </c>
      <c r="BU418" t="s">
        <v>302</v>
      </c>
    </row>
    <row r="419" spans="1:73" hidden="1">
      <c r="A419" s="103" t="s">
        <v>1090</v>
      </c>
      <c r="B419" s="102">
        <v>45716</v>
      </c>
      <c r="C419" s="104">
        <f>_xlfn.ISOWEEKNUM(Tabella2[[#This Row],[Date]])</f>
        <v>9</v>
      </c>
      <c r="D419" s="104" t="s">
        <v>195</v>
      </c>
      <c r="E419" s="104" t="s">
        <v>880</v>
      </c>
      <c r="F419" s="104"/>
      <c r="G419" s="104" t="s">
        <v>257</v>
      </c>
      <c r="H419" s="105">
        <v>12</v>
      </c>
      <c r="I419" s="104"/>
      <c r="J419" s="104" t="s">
        <v>258</v>
      </c>
      <c r="K419" s="104" t="s">
        <v>78</v>
      </c>
      <c r="L419" s="104" t="s">
        <v>299</v>
      </c>
      <c r="M419" s="104" t="s">
        <v>276</v>
      </c>
      <c r="N419" s="104"/>
      <c r="O419" s="108" t="str">
        <f>A82</f>
        <v>12484</v>
      </c>
      <c r="P419" s="111" t="s">
        <v>300</v>
      </c>
      <c r="Q419" s="153">
        <v>0.4375</v>
      </c>
      <c r="R419" s="153">
        <v>0.46180555555555558</v>
      </c>
      <c r="S419" s="153">
        <v>2.4305555555555559E-2</v>
      </c>
      <c r="T419" s="153">
        <v>0.4375</v>
      </c>
      <c r="U419" s="153">
        <v>0.46180555555555558</v>
      </c>
      <c r="V419" s="153">
        <f>IF(ISBLANK(T419),"",Tabella2[[#This Row],[ACT STOP]]-Tabella2[[#This Row],[ACT START]])</f>
        <v>2.430555555555558E-2</v>
      </c>
      <c r="W419" s="104" t="s">
        <v>122</v>
      </c>
      <c r="X419" s="104" t="s">
        <v>91</v>
      </c>
      <c r="Y419" s="110"/>
      <c r="Z419" s="106"/>
      <c r="AA419" s="104"/>
      <c r="AB419" s="107"/>
      <c r="AC419" s="72">
        <v>1</v>
      </c>
      <c r="AH419" s="70"/>
      <c r="AI419" s="70"/>
      <c r="AJ419">
        <v>0</v>
      </c>
      <c r="AL419" s="70"/>
      <c r="BM419" s="135">
        <v>0.4375</v>
      </c>
      <c r="BN419" s="136">
        <v>0.46180555555555558</v>
      </c>
      <c r="BO419" s="101"/>
      <c r="BR419" s="109" t="str">
        <f t="shared" si="6"/>
        <v>SH-25-0408</v>
      </c>
      <c r="BS419" s="109" t="s">
        <v>266</v>
      </c>
      <c r="BT419" t="s">
        <v>122</v>
      </c>
      <c r="BU419" t="s">
        <v>881</v>
      </c>
    </row>
    <row r="420" spans="1:73" hidden="1">
      <c r="A420" s="103" t="s">
        <v>1091</v>
      </c>
      <c r="B420" s="102">
        <v>45716</v>
      </c>
      <c r="C420" s="104">
        <f>_xlfn.ISOWEEKNUM(Tabella2[[#This Row],[Date]])</f>
        <v>9</v>
      </c>
      <c r="D420" s="104" t="s">
        <v>195</v>
      </c>
      <c r="E420" s="104" t="s">
        <v>880</v>
      </c>
      <c r="F420" s="104"/>
      <c r="G420" s="104" t="s">
        <v>257</v>
      </c>
      <c r="H420" s="105">
        <v>1</v>
      </c>
      <c r="I420" s="104"/>
      <c r="J420" s="104" t="s">
        <v>258</v>
      </c>
      <c r="K420" s="104" t="s">
        <v>78</v>
      </c>
      <c r="L420" s="104" t="s">
        <v>299</v>
      </c>
      <c r="M420" s="104" t="s">
        <v>276</v>
      </c>
      <c r="N420" s="104"/>
      <c r="O420" s="108" t="str">
        <f>A1789</f>
        <v>14191</v>
      </c>
      <c r="P420" s="111" t="s">
        <v>300</v>
      </c>
      <c r="Q420" s="153">
        <v>0.5</v>
      </c>
      <c r="R420" s="153">
        <v>0.52083333333333337</v>
      </c>
      <c r="S420" s="153">
        <v>2.0833333333333329E-2</v>
      </c>
      <c r="T420" s="153">
        <v>0.5</v>
      </c>
      <c r="U420" s="153">
        <v>0.52083333333333337</v>
      </c>
      <c r="V420" s="153">
        <f>IF(ISBLANK(T420),"",Tabella2[[#This Row],[ACT STOP]]-Tabella2[[#This Row],[ACT START]])</f>
        <v>2.083333333333337E-2</v>
      </c>
      <c r="W420" s="104" t="s">
        <v>122</v>
      </c>
      <c r="X420" s="104" t="s">
        <v>91</v>
      </c>
      <c r="Y420" s="110"/>
      <c r="Z420" s="106"/>
      <c r="AA420" s="104"/>
      <c r="AB420" s="107"/>
      <c r="AC420" s="72">
        <v>1</v>
      </c>
      <c r="AH420" s="70"/>
      <c r="AI420" s="70"/>
      <c r="AJ420">
        <v>0</v>
      </c>
      <c r="AL420" s="70"/>
      <c r="BM420" s="135">
        <v>0.5</v>
      </c>
      <c r="BN420" s="136">
        <v>0.52083333333333337</v>
      </c>
      <c r="BO420" s="101"/>
      <c r="BR420" s="109" t="str">
        <f t="shared" si="6"/>
        <v>SH-25-0409</v>
      </c>
      <c r="BS420" s="109" t="s">
        <v>332</v>
      </c>
      <c r="BT420" t="s">
        <v>122</v>
      </c>
      <c r="BU420" t="s">
        <v>881</v>
      </c>
    </row>
    <row r="421" spans="1:73" hidden="1">
      <c r="A421" s="103" t="s">
        <v>1092</v>
      </c>
      <c r="B421" s="102">
        <v>45716</v>
      </c>
      <c r="C421" s="104">
        <f>_xlfn.ISOWEEKNUM(Tabella2[[#This Row],[Date]])</f>
        <v>9</v>
      </c>
      <c r="D421" s="104" t="s">
        <v>195</v>
      </c>
      <c r="E421" s="104" t="s">
        <v>880</v>
      </c>
      <c r="F421" s="104"/>
      <c r="G421" s="104" t="s">
        <v>284</v>
      </c>
      <c r="H421" s="105">
        <v>9</v>
      </c>
      <c r="I421" s="104"/>
      <c r="J421" s="104" t="s">
        <v>258</v>
      </c>
      <c r="K421" s="104" t="s">
        <v>78</v>
      </c>
      <c r="L421" s="104" t="s">
        <v>299</v>
      </c>
      <c r="M421" s="104" t="s">
        <v>276</v>
      </c>
      <c r="N421" s="104"/>
      <c r="O421" s="108" t="str">
        <f>A1790</f>
        <v>14192</v>
      </c>
      <c r="P421" s="111" t="s">
        <v>300</v>
      </c>
      <c r="Q421" s="153" t="s">
        <v>350</v>
      </c>
      <c r="R421" s="153">
        <v>0.54513888888888884</v>
      </c>
      <c r="S421" s="153">
        <v>2.0833333333333329E-2</v>
      </c>
      <c r="T421" s="153">
        <v>0.52430555555555558</v>
      </c>
      <c r="U421" s="153">
        <v>0.54513888888888884</v>
      </c>
      <c r="V421" s="153">
        <f>IF(ISBLANK(T421),"",Tabella2[[#This Row],[ACT STOP]]-Tabella2[[#This Row],[ACT START]])</f>
        <v>2.0833333333333259E-2</v>
      </c>
      <c r="W421" s="104" t="s">
        <v>122</v>
      </c>
      <c r="X421" s="104" t="s">
        <v>91</v>
      </c>
      <c r="Y421" s="110"/>
      <c r="Z421" s="106"/>
      <c r="AA421" s="104"/>
      <c r="AB421" s="107"/>
      <c r="AC421" s="72">
        <v>1</v>
      </c>
      <c r="AH421" s="70"/>
      <c r="AI421" s="70"/>
      <c r="AJ421">
        <v>0</v>
      </c>
      <c r="AL421" s="70"/>
      <c r="BM421" s="135">
        <v>0.52430555555555558</v>
      </c>
      <c r="BN421" s="136">
        <v>0.54513888888888884</v>
      </c>
      <c r="BO421" s="101"/>
      <c r="BR421" s="109" t="str">
        <f t="shared" si="6"/>
        <v>SH-25-0410</v>
      </c>
      <c r="BS421" s="109" t="s">
        <v>339</v>
      </c>
      <c r="BT421" t="s">
        <v>122</v>
      </c>
      <c r="BU421" t="s">
        <v>881</v>
      </c>
    </row>
    <row r="422" spans="1:73" hidden="1">
      <c r="A422" s="103" t="s">
        <v>1093</v>
      </c>
      <c r="B422" s="102">
        <v>45719</v>
      </c>
      <c r="C422" s="104">
        <f>_xlfn.ISOWEEKNUM(Tabella2[[#This Row],[Date]])</f>
        <v>10</v>
      </c>
      <c r="D422" s="104" t="s">
        <v>195</v>
      </c>
      <c r="E422" s="104" t="s">
        <v>298</v>
      </c>
      <c r="F422" s="104"/>
      <c r="G422" s="104" t="s">
        <v>257</v>
      </c>
      <c r="H422" s="105">
        <v>5</v>
      </c>
      <c r="I422" s="104"/>
      <c r="J422" s="104" t="s">
        <v>258</v>
      </c>
      <c r="K422" s="104" t="s">
        <v>78</v>
      </c>
      <c r="L422" s="104" t="s">
        <v>299</v>
      </c>
      <c r="M422" s="104" t="s">
        <v>276</v>
      </c>
      <c r="N422" s="104"/>
      <c r="O422" s="108" t="str">
        <f>A1794</f>
        <v>14196</v>
      </c>
      <c r="P422" s="111" t="s">
        <v>300</v>
      </c>
      <c r="Q422" s="153">
        <v>0.33333333333333331</v>
      </c>
      <c r="R422" s="153">
        <v>0.375</v>
      </c>
      <c r="S422" s="153">
        <v>4.1666666666666657E-2</v>
      </c>
      <c r="T422" s="153">
        <v>0.33333333333333331</v>
      </c>
      <c r="U422" s="153">
        <v>0.375</v>
      </c>
      <c r="V422" s="153">
        <f>IF(ISBLANK(T422),"",Tabella2[[#This Row],[ACT STOP]]-Tabella2[[#This Row],[ACT START]])</f>
        <v>4.1666666666666685E-2</v>
      </c>
      <c r="W422" s="104" t="s">
        <v>122</v>
      </c>
      <c r="X422" s="104" t="s">
        <v>91</v>
      </c>
      <c r="Y422" s="110"/>
      <c r="Z422" s="106"/>
      <c r="AA422" s="104"/>
      <c r="AB422" s="107"/>
      <c r="AC422" s="72">
        <v>1</v>
      </c>
      <c r="AH422" s="70"/>
      <c r="AI422" s="70"/>
      <c r="AJ422">
        <v>0</v>
      </c>
      <c r="AL422" s="70"/>
      <c r="BM422" s="135">
        <v>0.33333333333333331</v>
      </c>
      <c r="BN422" s="136">
        <v>0.375</v>
      </c>
      <c r="BO422" s="101"/>
      <c r="BR422" s="109" t="str">
        <f t="shared" si="6"/>
        <v>SH-25-0411</v>
      </c>
      <c r="BS422" s="109" t="s">
        <v>416</v>
      </c>
      <c r="BT422" t="s">
        <v>122</v>
      </c>
      <c r="BU422" t="s">
        <v>302</v>
      </c>
    </row>
    <row r="423" spans="1:73" hidden="1">
      <c r="A423" s="103" t="s">
        <v>1094</v>
      </c>
      <c r="B423" s="102">
        <v>45719</v>
      </c>
      <c r="C423" s="104">
        <f>_xlfn.ISOWEEKNUM(Tabella2[[#This Row],[Date]])</f>
        <v>10</v>
      </c>
      <c r="D423" s="104" t="s">
        <v>195</v>
      </c>
      <c r="E423" s="104" t="s">
        <v>298</v>
      </c>
      <c r="F423" s="104"/>
      <c r="G423" s="104" t="s">
        <v>257</v>
      </c>
      <c r="H423" s="105">
        <v>10</v>
      </c>
      <c r="I423" s="104"/>
      <c r="J423" s="104" t="s">
        <v>258</v>
      </c>
      <c r="K423" s="104" t="s">
        <v>80</v>
      </c>
      <c r="L423" s="104" t="s">
        <v>299</v>
      </c>
      <c r="M423" s="104" t="s">
        <v>276</v>
      </c>
      <c r="N423" s="104"/>
      <c r="O423" s="108" t="str">
        <f>A1795</f>
        <v>14197</v>
      </c>
      <c r="P423" s="111" t="s">
        <v>300</v>
      </c>
      <c r="Q423" s="153">
        <v>0.33333333333333331</v>
      </c>
      <c r="R423" s="153">
        <v>0.375</v>
      </c>
      <c r="S423" s="153">
        <v>4.1666666666666657E-2</v>
      </c>
      <c r="T423" s="153">
        <v>0.33333333333333331</v>
      </c>
      <c r="U423" s="153">
        <v>0.375</v>
      </c>
      <c r="V423" s="153">
        <f>IF(ISBLANK(T423),"",Tabella2[[#This Row],[ACT STOP]]-Tabella2[[#This Row],[ACT START]])</f>
        <v>4.1666666666666685E-2</v>
      </c>
      <c r="W423" s="104" t="s">
        <v>122</v>
      </c>
      <c r="X423" s="104" t="s">
        <v>91</v>
      </c>
      <c r="Y423" s="110"/>
      <c r="Z423" s="106"/>
      <c r="AA423" s="104"/>
      <c r="AB423" s="107"/>
      <c r="AC423" s="72">
        <v>1</v>
      </c>
      <c r="AH423" s="70"/>
      <c r="AI423" s="70"/>
      <c r="AJ423">
        <v>0</v>
      </c>
      <c r="AL423" s="70"/>
      <c r="BM423" s="135">
        <v>0.33333333333333331</v>
      </c>
      <c r="BN423" s="136">
        <v>0.375</v>
      </c>
      <c r="BO423" s="101"/>
      <c r="BR423" s="109" t="str">
        <f t="shared" si="6"/>
        <v>SH-25-0412</v>
      </c>
      <c r="BS423" s="109" t="s">
        <v>552</v>
      </c>
      <c r="BT423" t="s">
        <v>122</v>
      </c>
      <c r="BU423" t="s">
        <v>302</v>
      </c>
    </row>
    <row r="424" spans="1:73" hidden="1">
      <c r="A424" s="103" t="s">
        <v>1095</v>
      </c>
      <c r="B424" s="102">
        <v>45719</v>
      </c>
      <c r="C424" s="104">
        <f>_xlfn.ISOWEEKNUM(Tabella2[[#This Row],[Date]])</f>
        <v>10</v>
      </c>
      <c r="D424" s="104" t="s">
        <v>195</v>
      </c>
      <c r="E424" s="104" t="s">
        <v>398</v>
      </c>
      <c r="F424" s="104"/>
      <c r="G424" s="104" t="s">
        <v>257</v>
      </c>
      <c r="H424" s="105">
        <v>13</v>
      </c>
      <c r="I424" s="104"/>
      <c r="J424" s="104" t="s">
        <v>258</v>
      </c>
      <c r="K424" s="104" t="s">
        <v>78</v>
      </c>
      <c r="L424" s="104" t="s">
        <v>299</v>
      </c>
      <c r="M424" s="104" t="s">
        <v>276</v>
      </c>
      <c r="N424" s="104"/>
      <c r="O424" s="108" t="str">
        <f>A1797</f>
        <v>14199</v>
      </c>
      <c r="P424" s="111" t="s">
        <v>300</v>
      </c>
      <c r="Q424" s="153">
        <v>0.39583333333333331</v>
      </c>
      <c r="R424" s="153">
        <v>0.4375</v>
      </c>
      <c r="S424" s="153">
        <v>4.1666666666666657E-2</v>
      </c>
      <c r="T424" s="153">
        <v>0.39583333333333331</v>
      </c>
      <c r="U424" s="153">
        <v>0.4375</v>
      </c>
      <c r="V424" s="153">
        <f>IF(ISBLANK(T424),"",Tabella2[[#This Row],[ACT STOP]]-Tabella2[[#This Row],[ACT START]])</f>
        <v>4.1666666666666685E-2</v>
      </c>
      <c r="W424" s="104" t="s">
        <v>122</v>
      </c>
      <c r="X424" s="104" t="s">
        <v>91</v>
      </c>
      <c r="Y424" s="110"/>
      <c r="Z424" s="106"/>
      <c r="AA424" s="104"/>
      <c r="AB424" s="107"/>
      <c r="AC424" s="72">
        <v>1</v>
      </c>
      <c r="AH424" s="70"/>
      <c r="AI424" s="70"/>
      <c r="AJ424">
        <v>0</v>
      </c>
      <c r="AL424" s="70"/>
      <c r="BM424" s="135">
        <v>0.39583333333333331</v>
      </c>
      <c r="BN424" s="136">
        <v>0.4375</v>
      </c>
      <c r="BO424" s="101"/>
      <c r="BR424" s="109" t="str">
        <f t="shared" si="6"/>
        <v>SH-25-0413</v>
      </c>
      <c r="BS424" s="109" t="s">
        <v>427</v>
      </c>
      <c r="BT424" t="s">
        <v>122</v>
      </c>
      <c r="BU424" t="s">
        <v>399</v>
      </c>
    </row>
    <row r="425" spans="1:73" hidden="1">
      <c r="A425" s="103" t="s">
        <v>1096</v>
      </c>
      <c r="B425" s="102">
        <v>45719</v>
      </c>
      <c r="C425" s="104">
        <f>_xlfn.ISOWEEKNUM(Tabella2[[#This Row],[Date]])</f>
        <v>10</v>
      </c>
      <c r="D425" s="104" t="s">
        <v>195</v>
      </c>
      <c r="E425" s="104" t="s">
        <v>298</v>
      </c>
      <c r="F425" s="104"/>
      <c r="G425" s="104" t="s">
        <v>257</v>
      </c>
      <c r="H425" s="105">
        <v>9</v>
      </c>
      <c r="I425" s="104"/>
      <c r="J425" s="104" t="s">
        <v>258</v>
      </c>
      <c r="K425" s="104" t="s">
        <v>78</v>
      </c>
      <c r="L425" s="104" t="s">
        <v>299</v>
      </c>
      <c r="M425" s="104" t="s">
        <v>906</v>
      </c>
      <c r="N425" s="104"/>
      <c r="O425" s="108" t="str">
        <f>A1801</f>
        <v>14203</v>
      </c>
      <c r="P425" s="111" t="s">
        <v>300</v>
      </c>
      <c r="Q425" s="153">
        <v>0.45833333333333331</v>
      </c>
      <c r="R425" s="153">
        <v>0.5</v>
      </c>
      <c r="S425" s="153">
        <v>4.1666666666666657E-2</v>
      </c>
      <c r="T425" s="153" t="s">
        <v>271</v>
      </c>
      <c r="U425" s="153" t="s">
        <v>272</v>
      </c>
      <c r="V425" s="153">
        <f>IF(ISBLANK(T425),"",Tabella2[[#This Row],[ACT STOP]]-Tabella2[[#This Row],[ACT START]])</f>
        <v>4.166666666666663E-2</v>
      </c>
      <c r="W425" s="104" t="s">
        <v>122</v>
      </c>
      <c r="X425" s="104" t="s">
        <v>91</v>
      </c>
      <c r="Y425" s="110" t="s">
        <v>1097</v>
      </c>
      <c r="Z425" s="106"/>
      <c r="AA425" s="104"/>
      <c r="AB425" s="107"/>
      <c r="AC425" s="72">
        <v>1</v>
      </c>
      <c r="AH425" s="70"/>
      <c r="AI425" s="70"/>
      <c r="AJ425">
        <v>0</v>
      </c>
      <c r="AL425" s="70"/>
      <c r="BL425" t="s">
        <v>1098</v>
      </c>
      <c r="BM425" s="135" t="s">
        <v>271</v>
      </c>
      <c r="BN425" s="136" t="s">
        <v>272</v>
      </c>
      <c r="BO425" s="101"/>
      <c r="BR425" s="109" t="str">
        <f t="shared" si="6"/>
        <v>SH-25-0414</v>
      </c>
      <c r="BS425" s="109" t="s">
        <v>318</v>
      </c>
      <c r="BT425" t="s">
        <v>122</v>
      </c>
      <c r="BU425" t="s">
        <v>302</v>
      </c>
    </row>
    <row r="426" spans="1:73" hidden="1">
      <c r="A426" s="103" t="s">
        <v>1099</v>
      </c>
      <c r="B426" s="102">
        <v>45719</v>
      </c>
      <c r="C426" s="104">
        <f>_xlfn.ISOWEEKNUM(Tabella2[[#This Row],[Date]])</f>
        <v>10</v>
      </c>
      <c r="D426" s="104" t="s">
        <v>195</v>
      </c>
      <c r="E426" s="104" t="s">
        <v>398</v>
      </c>
      <c r="F426" s="104"/>
      <c r="G426" s="104" t="s">
        <v>257</v>
      </c>
      <c r="H426" s="105">
        <v>12</v>
      </c>
      <c r="I426" s="104"/>
      <c r="J426" s="104" t="s">
        <v>258</v>
      </c>
      <c r="K426" s="104" t="s">
        <v>80</v>
      </c>
      <c r="L426" s="104" t="s">
        <v>299</v>
      </c>
      <c r="M426" s="104" t="s">
        <v>276</v>
      </c>
      <c r="N426" s="104"/>
      <c r="O426" s="108" t="str">
        <f>A1806</f>
        <v>14208</v>
      </c>
      <c r="P426" s="111" t="s">
        <v>300</v>
      </c>
      <c r="Q426" s="153" t="s">
        <v>271</v>
      </c>
      <c r="R426" s="153" t="s">
        <v>272</v>
      </c>
      <c r="S426" s="153">
        <v>4.1666666666666657E-2</v>
      </c>
      <c r="T426" s="153">
        <v>0.52777777777777779</v>
      </c>
      <c r="U426" s="153">
        <v>0.5625</v>
      </c>
      <c r="V426" s="153">
        <f>IF(ISBLANK(T426),"",Tabella2[[#This Row],[ACT STOP]]-Tabella2[[#This Row],[ACT START]])</f>
        <v>3.472222222222221E-2</v>
      </c>
      <c r="W426" s="104" t="s">
        <v>122</v>
      </c>
      <c r="X426" s="104" t="s">
        <v>91</v>
      </c>
      <c r="Y426" s="110"/>
      <c r="Z426" s="106"/>
      <c r="AA426" s="104"/>
      <c r="AB426" s="107"/>
      <c r="AC426" s="72">
        <v>1</v>
      </c>
      <c r="AH426" s="70"/>
      <c r="AI426" s="70"/>
      <c r="AJ426">
        <v>0</v>
      </c>
      <c r="AL426" s="70"/>
      <c r="BL426" t="s">
        <v>1100</v>
      </c>
      <c r="BM426" s="135">
        <v>0.52777777777777779</v>
      </c>
      <c r="BN426" s="136">
        <v>0.5625</v>
      </c>
      <c r="BO426" s="101"/>
      <c r="BR426" s="109" t="str">
        <f t="shared" si="6"/>
        <v>SH-25-0415</v>
      </c>
      <c r="BS426" s="109" t="s">
        <v>266</v>
      </c>
      <c r="BT426" t="s">
        <v>122</v>
      </c>
      <c r="BU426" t="s">
        <v>399</v>
      </c>
    </row>
    <row r="427" spans="1:73" hidden="1">
      <c r="A427" s="103" t="s">
        <v>1101</v>
      </c>
      <c r="B427" s="102">
        <v>45719</v>
      </c>
      <c r="C427" s="104">
        <f>_xlfn.ISOWEEKNUM(Tabella2[[#This Row],[Date]])</f>
        <v>10</v>
      </c>
      <c r="D427" s="104" t="s">
        <v>421</v>
      </c>
      <c r="E427" s="104" t="s">
        <v>327</v>
      </c>
      <c r="F427" s="104">
        <v>71</v>
      </c>
      <c r="G427" s="104" t="s">
        <v>257</v>
      </c>
      <c r="H427" s="105">
        <v>9</v>
      </c>
      <c r="I427" s="104" t="s">
        <v>258</v>
      </c>
      <c r="J427" s="104"/>
      <c r="K427" s="104" t="s">
        <v>83</v>
      </c>
      <c r="L427" s="104" t="s">
        <v>299</v>
      </c>
      <c r="M427" s="104" t="s">
        <v>276</v>
      </c>
      <c r="N427" s="104"/>
      <c r="O427" s="108" t="str">
        <f>A428</f>
        <v>12830</v>
      </c>
      <c r="P427" s="111" t="s">
        <v>405</v>
      </c>
      <c r="Q427" s="153" t="s">
        <v>550</v>
      </c>
      <c r="R427" s="153" t="s">
        <v>665</v>
      </c>
      <c r="S427" s="153">
        <v>4.1666666666666657E-2</v>
      </c>
      <c r="T427" s="153" t="s">
        <v>550</v>
      </c>
      <c r="U427" s="153">
        <v>0.60902777777777772</v>
      </c>
      <c r="V427" s="153">
        <f>IF(ISBLANK(T427),"",Tabella2[[#This Row],[ACT STOP]]-Tabella2[[#This Row],[ACT START]])</f>
        <v>2.5694444444444353E-2</v>
      </c>
      <c r="W427" s="104" t="s">
        <v>100</v>
      </c>
      <c r="X427" s="104" t="s">
        <v>113</v>
      </c>
      <c r="Y427" s="110" t="s">
        <v>1102</v>
      </c>
      <c r="Z427" s="106"/>
      <c r="AA427" s="104"/>
      <c r="AB427" s="107"/>
      <c r="AC427" s="72">
        <v>0</v>
      </c>
      <c r="AH427" s="70"/>
      <c r="AI427" s="70"/>
      <c r="AJ427">
        <v>1</v>
      </c>
      <c r="AL427" s="70"/>
      <c r="BL427" t="s">
        <v>1103</v>
      </c>
      <c r="BM427" s="135" t="s">
        <v>550</v>
      </c>
      <c r="BN427" s="136">
        <v>0.60902777777777772</v>
      </c>
      <c r="BO427" s="101"/>
      <c r="BR427" s="109" t="str">
        <f t="shared" si="6"/>
        <v>SH-25-0416</v>
      </c>
      <c r="BS427" s="109" t="s">
        <v>318</v>
      </c>
      <c r="BT427" t="s">
        <v>100</v>
      </c>
      <c r="BU427" t="s">
        <v>521</v>
      </c>
    </row>
    <row r="428" spans="1:73" hidden="1">
      <c r="A428" s="103" t="s">
        <v>1104</v>
      </c>
      <c r="B428" s="102">
        <v>45719</v>
      </c>
      <c r="C428" s="104">
        <f>_xlfn.ISOWEEKNUM(Tabella2[[#This Row],[Date]])</f>
        <v>10</v>
      </c>
      <c r="D428" s="104" t="s">
        <v>195</v>
      </c>
      <c r="E428" s="104" t="s">
        <v>880</v>
      </c>
      <c r="F428" s="104"/>
      <c r="G428" s="104" t="s">
        <v>257</v>
      </c>
      <c r="H428" s="105">
        <v>33</v>
      </c>
      <c r="I428" s="104"/>
      <c r="J428" s="104" t="s">
        <v>258</v>
      </c>
      <c r="K428" s="104" t="s">
        <v>80</v>
      </c>
      <c r="L428" s="104" t="s">
        <v>299</v>
      </c>
      <c r="M428" s="104" t="s">
        <v>276</v>
      </c>
      <c r="N428" s="104"/>
      <c r="O428" s="108" t="str">
        <f>A427</f>
        <v>12829</v>
      </c>
      <c r="P428" s="111" t="s">
        <v>300</v>
      </c>
      <c r="Q428" s="153" t="s">
        <v>550</v>
      </c>
      <c r="R428" s="153" t="s">
        <v>665</v>
      </c>
      <c r="S428" s="153">
        <v>4.1666666666666657E-2</v>
      </c>
      <c r="T428" s="153">
        <v>0.58333333333333337</v>
      </c>
      <c r="U428" s="153">
        <v>0.60902777777777772</v>
      </c>
      <c r="V428" s="153">
        <f>IF(ISBLANK(T428),"",Tabella2[[#This Row],[ACT STOP]]-Tabella2[[#This Row],[ACT START]])</f>
        <v>2.5694444444444353E-2</v>
      </c>
      <c r="W428" s="104" t="s">
        <v>127</v>
      </c>
      <c r="X428" s="104" t="s">
        <v>113</v>
      </c>
      <c r="Y428" s="110"/>
      <c r="Z428" s="106"/>
      <c r="AA428" s="104"/>
      <c r="AB428" s="107"/>
      <c r="AC428" s="72">
        <v>0</v>
      </c>
      <c r="AH428" s="70"/>
      <c r="AI428" s="70"/>
      <c r="AJ428">
        <v>1</v>
      </c>
      <c r="AL428" s="70"/>
      <c r="BL428" t="s">
        <v>1105</v>
      </c>
      <c r="BM428" s="135">
        <v>0.58333333333333337</v>
      </c>
      <c r="BN428" s="136">
        <v>0.60902777777777772</v>
      </c>
      <c r="BO428" s="101"/>
      <c r="BR428" s="109" t="str">
        <f t="shared" si="6"/>
        <v>SH-25-0417</v>
      </c>
      <c r="BS428" s="109" t="s">
        <v>458</v>
      </c>
      <c r="BT428" t="s">
        <v>127</v>
      </c>
      <c r="BU428" t="s">
        <v>881</v>
      </c>
    </row>
    <row r="429" spans="1:73" hidden="1">
      <c r="A429" s="103" t="s">
        <v>1106</v>
      </c>
      <c r="B429" s="102">
        <v>45719</v>
      </c>
      <c r="C429" s="104">
        <f>_xlfn.ISOWEEKNUM(Tabella2[[#This Row],[Date]])</f>
        <v>10</v>
      </c>
      <c r="D429" s="104" t="s">
        <v>195</v>
      </c>
      <c r="E429" s="104" t="s">
        <v>298</v>
      </c>
      <c r="F429" s="104"/>
      <c r="G429" s="104" t="s">
        <v>257</v>
      </c>
      <c r="H429" s="105">
        <v>1</v>
      </c>
      <c r="I429" s="104"/>
      <c r="J429" s="104" t="s">
        <v>258</v>
      </c>
      <c r="K429" s="104" t="s">
        <v>78</v>
      </c>
      <c r="L429" s="104" t="s">
        <v>299</v>
      </c>
      <c r="M429" s="104" t="s">
        <v>276</v>
      </c>
      <c r="N429" s="104"/>
      <c r="O429" s="108" t="str">
        <f>A1813</f>
        <v>14215</v>
      </c>
      <c r="P429" s="111" t="s">
        <v>300</v>
      </c>
      <c r="Q429" s="153" t="s">
        <v>519</v>
      </c>
      <c r="R429" s="153" t="s">
        <v>520</v>
      </c>
      <c r="S429" s="153">
        <v>4.1666666666666657E-2</v>
      </c>
      <c r="T429" s="153" t="s">
        <v>519</v>
      </c>
      <c r="U429" s="153" t="s">
        <v>520</v>
      </c>
      <c r="V429" s="153">
        <f>IF(ISBLANK(T429),"",Tabella2[[#This Row],[ACT STOP]]-Tabella2[[#This Row],[ACT START]])</f>
        <v>4.166666666666663E-2</v>
      </c>
      <c r="W429" s="104" t="s">
        <v>122</v>
      </c>
      <c r="X429" s="104" t="s">
        <v>91</v>
      </c>
      <c r="Y429" s="110"/>
      <c r="Z429" s="106"/>
      <c r="AA429" s="104"/>
      <c r="AB429" s="107"/>
      <c r="AC429" s="72">
        <v>1</v>
      </c>
      <c r="AH429" s="70"/>
      <c r="AI429" s="70"/>
      <c r="AJ429">
        <v>0</v>
      </c>
      <c r="AL429" s="70"/>
      <c r="BM429" s="135" t="s">
        <v>519</v>
      </c>
      <c r="BN429" s="136" t="s">
        <v>520</v>
      </c>
      <c r="BO429" s="101"/>
      <c r="BR429" s="109" t="str">
        <f t="shared" si="6"/>
        <v>SH-25-0418</v>
      </c>
      <c r="BS429" s="109" t="s">
        <v>332</v>
      </c>
      <c r="BT429" t="s">
        <v>122</v>
      </c>
      <c r="BU429" t="s">
        <v>302</v>
      </c>
    </row>
    <row r="430" spans="1:73" hidden="1">
      <c r="A430" s="103" t="s">
        <v>1107</v>
      </c>
      <c r="B430" s="102">
        <v>45719</v>
      </c>
      <c r="C430" s="104">
        <f>_xlfn.ISOWEEKNUM(Tabella2[[#This Row],[Date]])</f>
        <v>10</v>
      </c>
      <c r="D430" s="104" t="s">
        <v>195</v>
      </c>
      <c r="E430" s="104" t="s">
        <v>298</v>
      </c>
      <c r="F430" s="104"/>
      <c r="G430" s="104" t="s">
        <v>284</v>
      </c>
      <c r="H430" s="105">
        <v>22</v>
      </c>
      <c r="I430" s="104"/>
      <c r="J430" s="104" t="s">
        <v>258</v>
      </c>
      <c r="K430" s="104" t="s">
        <v>80</v>
      </c>
      <c r="L430" s="104" t="s">
        <v>299</v>
      </c>
      <c r="M430" s="104" t="s">
        <v>276</v>
      </c>
      <c r="N430" s="104"/>
      <c r="O430" s="108" t="str">
        <f>A1814</f>
        <v>14216</v>
      </c>
      <c r="P430" s="111" t="s">
        <v>300</v>
      </c>
      <c r="Q430" s="153" t="s">
        <v>519</v>
      </c>
      <c r="R430" s="153" t="s">
        <v>520</v>
      </c>
      <c r="S430" s="153">
        <v>4.1666666666666657E-2</v>
      </c>
      <c r="T430" s="153" t="s">
        <v>519</v>
      </c>
      <c r="U430" s="153" t="s">
        <v>520</v>
      </c>
      <c r="V430" s="153">
        <f>IF(ISBLANK(T430),"",Tabella2[[#This Row],[ACT STOP]]-Tabella2[[#This Row],[ACT START]])</f>
        <v>4.166666666666663E-2</v>
      </c>
      <c r="W430" s="104" t="s">
        <v>122</v>
      </c>
      <c r="X430" s="104" t="s">
        <v>91</v>
      </c>
      <c r="Y430" s="110"/>
      <c r="Z430" s="106"/>
      <c r="AA430" s="104"/>
      <c r="AB430" s="107"/>
      <c r="AC430" s="72">
        <v>1</v>
      </c>
      <c r="AH430" s="70"/>
      <c r="AI430" s="70"/>
      <c r="AJ430">
        <v>0</v>
      </c>
      <c r="AL430" s="70"/>
      <c r="BM430" s="135" t="s">
        <v>519</v>
      </c>
      <c r="BN430" s="136" t="s">
        <v>520</v>
      </c>
      <c r="BO430" s="101"/>
      <c r="BR430" s="109" t="str">
        <f t="shared" si="6"/>
        <v>SH-25-0419</v>
      </c>
      <c r="BS430" s="109" t="s">
        <v>295</v>
      </c>
      <c r="BT430" t="s">
        <v>122</v>
      </c>
      <c r="BU430" t="s">
        <v>302</v>
      </c>
    </row>
    <row r="431" spans="1:73" hidden="1">
      <c r="A431" s="103" t="s">
        <v>1108</v>
      </c>
      <c r="B431" s="102">
        <v>45720</v>
      </c>
      <c r="C431" s="104">
        <f>_xlfn.ISOWEEKNUM(Tabella2[[#This Row],[Date]])</f>
        <v>10</v>
      </c>
      <c r="D431" s="104" t="s">
        <v>195</v>
      </c>
      <c r="E431" s="104" t="s">
        <v>398</v>
      </c>
      <c r="F431" s="104"/>
      <c r="G431" s="104" t="s">
        <v>284</v>
      </c>
      <c r="H431" s="105">
        <v>9</v>
      </c>
      <c r="I431" s="104"/>
      <c r="J431" s="104" t="s">
        <v>258</v>
      </c>
      <c r="K431" s="104" t="s">
        <v>78</v>
      </c>
      <c r="L431" s="104" t="s">
        <v>299</v>
      </c>
      <c r="M431" s="104" t="s">
        <v>276</v>
      </c>
      <c r="N431" s="104"/>
      <c r="O431" s="106" t="str">
        <f>A1816</f>
        <v>14218</v>
      </c>
      <c r="P431" s="111" t="s">
        <v>300</v>
      </c>
      <c r="Q431" s="153">
        <v>0.33333333333333331</v>
      </c>
      <c r="R431" s="153">
        <v>0.375</v>
      </c>
      <c r="S431" s="153">
        <v>4.1666666666666657E-2</v>
      </c>
      <c r="T431" s="153">
        <v>0.33333333333333331</v>
      </c>
      <c r="U431" s="153">
        <v>0.375</v>
      </c>
      <c r="V431" s="153">
        <f>IF(ISBLANK(T431),"",Tabella2[[#This Row],[ACT STOP]]-Tabella2[[#This Row],[ACT START]])</f>
        <v>4.1666666666666685E-2</v>
      </c>
      <c r="W431" s="104" t="s">
        <v>122</v>
      </c>
      <c r="X431" s="104" t="s">
        <v>91</v>
      </c>
      <c r="Y431" s="110"/>
      <c r="Z431" s="106"/>
      <c r="AA431" s="104"/>
      <c r="AB431" s="107"/>
      <c r="AC431" s="72">
        <v>1</v>
      </c>
      <c r="AH431" s="70"/>
      <c r="AI431" s="70"/>
      <c r="AJ431">
        <v>0</v>
      </c>
      <c r="AL431" s="70"/>
      <c r="BM431" s="135">
        <v>0.33333333333333331</v>
      </c>
      <c r="BN431" s="136">
        <v>0.375</v>
      </c>
      <c r="BO431" s="101"/>
      <c r="BR431" s="109" t="str">
        <f t="shared" si="6"/>
        <v>SH-25-0420</v>
      </c>
      <c r="BS431" s="109" t="s">
        <v>339</v>
      </c>
      <c r="BT431" t="s">
        <v>122</v>
      </c>
      <c r="BU431" t="s">
        <v>399</v>
      </c>
    </row>
    <row r="432" spans="1:73" hidden="1">
      <c r="A432" s="103" t="s">
        <v>1109</v>
      </c>
      <c r="B432" s="102">
        <v>45720</v>
      </c>
      <c r="C432" s="104">
        <f>_xlfn.ISOWEEKNUM(Tabella2[[#This Row],[Date]])</f>
        <v>10</v>
      </c>
      <c r="D432" s="104" t="s">
        <v>195</v>
      </c>
      <c r="E432" s="104" t="s">
        <v>298</v>
      </c>
      <c r="F432" s="104"/>
      <c r="G432" s="104" t="s">
        <v>284</v>
      </c>
      <c r="H432" s="105">
        <v>23</v>
      </c>
      <c r="I432" s="104" t="s">
        <v>258</v>
      </c>
      <c r="J432" s="104"/>
      <c r="K432" s="104" t="s">
        <v>78</v>
      </c>
      <c r="L432" s="104" t="s">
        <v>299</v>
      </c>
      <c r="M432" s="104" t="s">
        <v>276</v>
      </c>
      <c r="N432" s="104"/>
      <c r="O432" s="106" t="str">
        <f>A1820</f>
        <v>14222</v>
      </c>
      <c r="P432" s="111" t="s">
        <v>300</v>
      </c>
      <c r="Q432" s="153">
        <v>0.39583333333333331</v>
      </c>
      <c r="R432" s="153">
        <v>0.4375</v>
      </c>
      <c r="S432" s="153">
        <v>4.1666666666666657E-2</v>
      </c>
      <c r="T432" s="153">
        <v>0.39583333333333331</v>
      </c>
      <c r="U432" s="153">
        <v>0.4375</v>
      </c>
      <c r="V432" s="153">
        <f>IF(ISBLANK(T432),"",Tabella2[[#This Row],[ACT STOP]]-Tabella2[[#This Row],[ACT START]])</f>
        <v>4.1666666666666685E-2</v>
      </c>
      <c r="W432" s="104" t="s">
        <v>122</v>
      </c>
      <c r="X432" s="104" t="s">
        <v>91</v>
      </c>
      <c r="Y432" s="110"/>
      <c r="Z432" s="106"/>
      <c r="AA432" s="104"/>
      <c r="AB432" s="107"/>
      <c r="AC432" s="72">
        <v>1</v>
      </c>
      <c r="AH432" s="70"/>
      <c r="AI432" s="70"/>
      <c r="AJ432">
        <v>0</v>
      </c>
      <c r="AL432" s="70"/>
      <c r="BM432" s="135">
        <v>0.39583333333333331</v>
      </c>
      <c r="BN432" s="136">
        <v>0.4375</v>
      </c>
      <c r="BO432" s="101"/>
      <c r="BR432" s="109" t="str">
        <f t="shared" si="6"/>
        <v>SH-25-0421</v>
      </c>
      <c r="BS432" s="109" t="s">
        <v>358</v>
      </c>
      <c r="BT432" t="s">
        <v>122</v>
      </c>
      <c r="BU432" t="s">
        <v>302</v>
      </c>
    </row>
    <row r="433" spans="1:73" hidden="1">
      <c r="A433" s="103" t="s">
        <v>1110</v>
      </c>
      <c r="B433" s="102">
        <v>45720</v>
      </c>
      <c r="C433" s="104">
        <f>_xlfn.ISOWEEKNUM(Tabella2[[#This Row],[Date]])</f>
        <v>10</v>
      </c>
      <c r="D433" s="104" t="s">
        <v>195</v>
      </c>
      <c r="E433" s="104" t="s">
        <v>298</v>
      </c>
      <c r="F433" s="104"/>
      <c r="G433" s="104" t="s">
        <v>284</v>
      </c>
      <c r="H433" s="105">
        <v>22</v>
      </c>
      <c r="I433" s="104"/>
      <c r="J433" s="104" t="s">
        <v>258</v>
      </c>
      <c r="K433" s="104" t="s">
        <v>80</v>
      </c>
      <c r="L433" s="104" t="s">
        <v>299</v>
      </c>
      <c r="M433" s="104" t="s">
        <v>276</v>
      </c>
      <c r="N433" s="104"/>
      <c r="O433" s="106" t="str">
        <f>A1821</f>
        <v>14223</v>
      </c>
      <c r="P433" s="111" t="s">
        <v>300</v>
      </c>
      <c r="Q433" s="153">
        <v>0.39583333333333331</v>
      </c>
      <c r="R433" s="153">
        <v>0.4375</v>
      </c>
      <c r="S433" s="153">
        <v>4.1666666666666657E-2</v>
      </c>
      <c r="T433" s="153">
        <v>0.39583333333333331</v>
      </c>
      <c r="U433" s="153">
        <v>0.4375</v>
      </c>
      <c r="V433" s="153">
        <f>IF(ISBLANK(T433),"",Tabella2[[#This Row],[ACT STOP]]-Tabella2[[#This Row],[ACT START]])</f>
        <v>4.1666666666666685E-2</v>
      </c>
      <c r="W433" s="104" t="s">
        <v>122</v>
      </c>
      <c r="X433" s="104" t="s">
        <v>91</v>
      </c>
      <c r="Y433" s="110"/>
      <c r="Z433" s="106"/>
      <c r="AA433" s="104"/>
      <c r="AB433" s="107"/>
      <c r="AC433" s="72">
        <v>1</v>
      </c>
      <c r="AH433" s="70"/>
      <c r="AI433" s="70"/>
      <c r="AJ433">
        <v>0</v>
      </c>
      <c r="AL433" s="70"/>
      <c r="BM433" s="135">
        <v>0.39583333333333331</v>
      </c>
      <c r="BN433" s="136">
        <v>0.4375</v>
      </c>
      <c r="BO433" s="101"/>
      <c r="BR433" s="109" t="str">
        <f t="shared" si="6"/>
        <v>SH-25-0422</v>
      </c>
      <c r="BS433" s="109" t="s">
        <v>295</v>
      </c>
      <c r="BT433" t="s">
        <v>122</v>
      </c>
      <c r="BU433" t="s">
        <v>302</v>
      </c>
    </row>
    <row r="434" spans="1:73" hidden="1">
      <c r="A434" s="103" t="s">
        <v>1111</v>
      </c>
      <c r="B434" s="102">
        <v>45720</v>
      </c>
      <c r="C434" s="104">
        <f>_xlfn.ISOWEEKNUM(Tabella2[[#This Row],[Date]])</f>
        <v>10</v>
      </c>
      <c r="D434" s="104" t="s">
        <v>195</v>
      </c>
      <c r="E434" s="104" t="s">
        <v>398</v>
      </c>
      <c r="F434" s="104"/>
      <c r="G434" s="104" t="s">
        <v>257</v>
      </c>
      <c r="H434" s="105">
        <v>31</v>
      </c>
      <c r="I434" s="104"/>
      <c r="J434" s="104" t="s">
        <v>258</v>
      </c>
      <c r="K434" s="104" t="s">
        <v>80</v>
      </c>
      <c r="L434" s="104" t="s">
        <v>299</v>
      </c>
      <c r="M434" s="104" t="s">
        <v>276</v>
      </c>
      <c r="N434" s="104"/>
      <c r="O434" s="106" t="str">
        <f>A1824</f>
        <v>14226</v>
      </c>
      <c r="P434" s="111" t="s">
        <v>300</v>
      </c>
      <c r="Q434" s="153">
        <v>0.45833333333333331</v>
      </c>
      <c r="R434" s="153">
        <v>0.5</v>
      </c>
      <c r="S434" s="153">
        <v>4.1666666666666657E-2</v>
      </c>
      <c r="T434" s="153">
        <v>0.45833333333333331</v>
      </c>
      <c r="U434" s="153">
        <v>0.5</v>
      </c>
      <c r="V434" s="153">
        <f>IF(ISBLANK(T434),"",Tabella2[[#This Row],[ACT STOP]]-Tabella2[[#This Row],[ACT START]])</f>
        <v>4.1666666666666685E-2</v>
      </c>
      <c r="W434" s="104" t="s">
        <v>122</v>
      </c>
      <c r="X434" s="104" t="s">
        <v>91</v>
      </c>
      <c r="Y434" s="110"/>
      <c r="Z434" s="106"/>
      <c r="AA434" s="104"/>
      <c r="AB434" s="107"/>
      <c r="AC434" s="72">
        <v>1</v>
      </c>
      <c r="AH434" s="70"/>
      <c r="AI434" s="70"/>
      <c r="AJ434">
        <v>0</v>
      </c>
      <c r="AL434" s="70"/>
      <c r="BM434" s="135">
        <v>0.45833333333333331</v>
      </c>
      <c r="BN434" s="136">
        <v>0.5</v>
      </c>
      <c r="BO434" s="101"/>
      <c r="BR434" s="109" t="str">
        <f t="shared" si="6"/>
        <v>SH-25-0423</v>
      </c>
      <c r="BS434" s="109" t="s">
        <v>345</v>
      </c>
      <c r="BT434" t="s">
        <v>122</v>
      </c>
      <c r="BU434" t="s">
        <v>399</v>
      </c>
    </row>
    <row r="435" spans="1:73" hidden="1">
      <c r="A435" s="103" t="s">
        <v>1112</v>
      </c>
      <c r="B435" s="102">
        <v>45720</v>
      </c>
      <c r="C435" s="104">
        <f>_xlfn.ISOWEEKNUM(Tabella2[[#This Row],[Date]])</f>
        <v>10</v>
      </c>
      <c r="D435" s="104" t="s">
        <v>195</v>
      </c>
      <c r="E435" s="104" t="s">
        <v>298</v>
      </c>
      <c r="F435" s="104"/>
      <c r="G435" s="104" t="s">
        <v>257</v>
      </c>
      <c r="H435" s="105">
        <v>12</v>
      </c>
      <c r="I435" s="104"/>
      <c r="J435" s="104" t="s">
        <v>258</v>
      </c>
      <c r="K435" s="104" t="s">
        <v>78</v>
      </c>
      <c r="L435" s="104" t="s">
        <v>299</v>
      </c>
      <c r="M435" s="104" t="s">
        <v>328</v>
      </c>
      <c r="N435" s="104"/>
      <c r="O435" s="106" t="str">
        <f>A1826</f>
        <v>14228</v>
      </c>
      <c r="P435" s="111" t="s">
        <v>300</v>
      </c>
      <c r="Q435" s="153">
        <v>0.52083333333333337</v>
      </c>
      <c r="R435" s="153">
        <v>0.5625</v>
      </c>
      <c r="S435" s="153">
        <v>4.1666666666666657E-2</v>
      </c>
      <c r="T435" s="153">
        <v>0.52083333333333337</v>
      </c>
      <c r="U435" s="153">
        <v>0.5625</v>
      </c>
      <c r="V435" s="153">
        <f>IF(ISBLANK(T435),"",Tabella2[[#This Row],[ACT STOP]]-Tabella2[[#This Row],[ACT START]])</f>
        <v>4.166666666666663E-2</v>
      </c>
      <c r="W435" s="104" t="s">
        <v>122</v>
      </c>
      <c r="X435" s="104" t="s">
        <v>91</v>
      </c>
      <c r="Y435" s="110"/>
      <c r="Z435" s="106"/>
      <c r="AA435" s="104"/>
      <c r="AB435" s="107"/>
      <c r="AC435" s="72">
        <v>1</v>
      </c>
      <c r="AH435" s="70"/>
      <c r="AI435" s="70"/>
      <c r="AJ435">
        <v>0</v>
      </c>
      <c r="AL435" s="70"/>
      <c r="BM435" s="135">
        <v>0.52083333333333337</v>
      </c>
      <c r="BN435" s="136">
        <v>0.5625</v>
      </c>
      <c r="BO435" s="101"/>
      <c r="BR435" s="109" t="str">
        <f t="shared" si="6"/>
        <v>SH-25-0424</v>
      </c>
      <c r="BS435" s="109" t="s">
        <v>266</v>
      </c>
      <c r="BT435" t="s">
        <v>122</v>
      </c>
      <c r="BU435" t="s">
        <v>302</v>
      </c>
    </row>
    <row r="436" spans="1:73" hidden="1">
      <c r="A436" s="103" t="s">
        <v>1113</v>
      </c>
      <c r="B436" s="102">
        <v>45720</v>
      </c>
      <c r="C436" s="104">
        <f>_xlfn.ISOWEEKNUM(Tabella2[[#This Row],[Date]])</f>
        <v>10</v>
      </c>
      <c r="D436" s="104" t="s">
        <v>195</v>
      </c>
      <c r="E436" s="104" t="s">
        <v>298</v>
      </c>
      <c r="F436" s="104"/>
      <c r="G436" s="104" t="s">
        <v>257</v>
      </c>
      <c r="H436" s="105">
        <v>9</v>
      </c>
      <c r="I436" s="104"/>
      <c r="J436" s="104" t="s">
        <v>258</v>
      </c>
      <c r="K436" s="104" t="s">
        <v>78</v>
      </c>
      <c r="L436" s="104" t="s">
        <v>299</v>
      </c>
      <c r="M436" s="104" t="s">
        <v>276</v>
      </c>
      <c r="N436" s="104"/>
      <c r="O436" s="106" t="str">
        <f>A1830</f>
        <v>14232</v>
      </c>
      <c r="P436" s="111" t="s">
        <v>300</v>
      </c>
      <c r="Q436" s="153">
        <v>0.58333333333333337</v>
      </c>
      <c r="R436" s="153">
        <v>0.625</v>
      </c>
      <c r="S436" s="153">
        <v>4.1666666666666657E-2</v>
      </c>
      <c r="T436" s="153">
        <v>0.58333333333333337</v>
      </c>
      <c r="U436" s="153">
        <v>0.625</v>
      </c>
      <c r="V436" s="153">
        <f>IF(ISBLANK(T436),"",Tabella2[[#This Row],[ACT STOP]]-Tabella2[[#This Row],[ACT START]])</f>
        <v>4.166666666666663E-2</v>
      </c>
      <c r="W436" s="104" t="s">
        <v>122</v>
      </c>
      <c r="X436" s="104" t="s">
        <v>91</v>
      </c>
      <c r="Y436" s="110"/>
      <c r="Z436" s="106"/>
      <c r="AA436" s="104"/>
      <c r="AB436" s="107"/>
      <c r="AC436" s="72">
        <v>1</v>
      </c>
      <c r="AH436" s="70"/>
      <c r="AI436" s="70"/>
      <c r="AJ436">
        <v>0</v>
      </c>
      <c r="AL436" s="70"/>
      <c r="BM436" s="135">
        <v>0.58333333333333337</v>
      </c>
      <c r="BN436" s="136">
        <v>0.625</v>
      </c>
      <c r="BO436" s="101"/>
      <c r="BR436" s="109" t="str">
        <f t="shared" si="6"/>
        <v>SH-25-0425</v>
      </c>
      <c r="BS436" s="109" t="s">
        <v>318</v>
      </c>
      <c r="BT436" t="s">
        <v>122</v>
      </c>
      <c r="BU436" t="s">
        <v>302</v>
      </c>
    </row>
    <row r="437" spans="1:73" hidden="1">
      <c r="A437" s="103" t="s">
        <v>1114</v>
      </c>
      <c r="B437" s="102">
        <v>45720</v>
      </c>
      <c r="C437" s="104">
        <f>_xlfn.ISOWEEKNUM(Tabella2[[#This Row],[Date]])</f>
        <v>10</v>
      </c>
      <c r="D437" s="104" t="s">
        <v>195</v>
      </c>
      <c r="E437" s="104" t="s">
        <v>298</v>
      </c>
      <c r="F437" s="104"/>
      <c r="G437" s="104" t="s">
        <v>257</v>
      </c>
      <c r="H437" s="105">
        <v>1</v>
      </c>
      <c r="I437" s="104"/>
      <c r="J437" s="104" t="s">
        <v>258</v>
      </c>
      <c r="K437" s="104" t="s">
        <v>78</v>
      </c>
      <c r="L437" s="104" t="s">
        <v>299</v>
      </c>
      <c r="M437" s="104" t="s">
        <v>276</v>
      </c>
      <c r="N437" s="104"/>
      <c r="O437" s="106" t="str">
        <f>A1834</f>
        <v>14236</v>
      </c>
      <c r="P437" s="111" t="s">
        <v>300</v>
      </c>
      <c r="Q437" s="153">
        <v>0.64583333333333337</v>
      </c>
      <c r="R437" s="153">
        <v>0.6875</v>
      </c>
      <c r="S437" s="153">
        <v>4.1666666666666657E-2</v>
      </c>
      <c r="T437" s="153">
        <v>0.64583333333333337</v>
      </c>
      <c r="U437" s="153">
        <v>0.6875</v>
      </c>
      <c r="V437" s="153">
        <f>IF(ISBLANK(T437),"",Tabella2[[#This Row],[ACT STOP]]-Tabella2[[#This Row],[ACT START]])</f>
        <v>4.166666666666663E-2</v>
      </c>
      <c r="W437" s="104" t="s">
        <v>122</v>
      </c>
      <c r="X437" s="104" t="s">
        <v>91</v>
      </c>
      <c r="Y437" s="110"/>
      <c r="Z437" s="106"/>
      <c r="AA437" s="104"/>
      <c r="AB437" s="107"/>
      <c r="AC437" s="72">
        <v>1</v>
      </c>
      <c r="AH437" s="70"/>
      <c r="AI437" s="70"/>
      <c r="AJ437">
        <v>0</v>
      </c>
      <c r="AL437" s="70"/>
      <c r="BM437" s="135">
        <v>0.64583333333333337</v>
      </c>
      <c r="BN437" s="136">
        <v>0.6875</v>
      </c>
      <c r="BO437" s="101"/>
      <c r="BR437" s="109" t="str">
        <f t="shared" si="6"/>
        <v>SH-25-0426</v>
      </c>
      <c r="BS437" s="109" t="s">
        <v>332</v>
      </c>
      <c r="BT437" t="s">
        <v>122</v>
      </c>
      <c r="BU437" t="s">
        <v>302</v>
      </c>
    </row>
    <row r="438" spans="1:73" hidden="1">
      <c r="A438" s="103" t="s">
        <v>1115</v>
      </c>
      <c r="B438" s="102">
        <v>45720</v>
      </c>
      <c r="C438" s="104">
        <f>_xlfn.ISOWEEKNUM(Tabella2[[#This Row],[Date]])</f>
        <v>10</v>
      </c>
      <c r="D438" s="104" t="s">
        <v>195</v>
      </c>
      <c r="E438" s="104" t="s">
        <v>880</v>
      </c>
      <c r="F438" s="104"/>
      <c r="G438" s="104" t="s">
        <v>257</v>
      </c>
      <c r="H438" s="105">
        <v>13</v>
      </c>
      <c r="I438" s="104"/>
      <c r="J438" s="104" t="s">
        <v>258</v>
      </c>
      <c r="K438" s="104" t="s">
        <v>80</v>
      </c>
      <c r="L438" s="104" t="s">
        <v>299</v>
      </c>
      <c r="M438" s="104" t="s">
        <v>276</v>
      </c>
      <c r="N438" s="104"/>
      <c r="O438" s="106" t="str">
        <f>A86</f>
        <v>12488</v>
      </c>
      <c r="P438" s="111" t="s">
        <v>300</v>
      </c>
      <c r="Q438" s="153">
        <v>0.64583333333333337</v>
      </c>
      <c r="R438" s="153">
        <v>0.6875</v>
      </c>
      <c r="S438" s="153">
        <v>4.1666666666666657E-2</v>
      </c>
      <c r="T438" s="153">
        <v>0.64583333333333337</v>
      </c>
      <c r="U438" s="153">
        <v>0.68402777777777779</v>
      </c>
      <c r="V438" s="153">
        <f>IF(ISBLANK(T438),"",Tabella2[[#This Row],[ACT STOP]]-Tabella2[[#This Row],[ACT START]])</f>
        <v>3.819444444444442E-2</v>
      </c>
      <c r="W438" s="104" t="s">
        <v>122</v>
      </c>
      <c r="X438" s="104" t="s">
        <v>91</v>
      </c>
      <c r="Y438" s="110"/>
      <c r="Z438" s="106"/>
      <c r="AA438" s="104"/>
      <c r="AB438" s="107"/>
      <c r="AC438" s="72">
        <v>1</v>
      </c>
      <c r="AH438" s="70"/>
      <c r="AI438" s="70"/>
      <c r="AJ438">
        <v>0</v>
      </c>
      <c r="AL438" s="70"/>
      <c r="BM438" s="135">
        <v>0.64583333333333337</v>
      </c>
      <c r="BN438" s="136">
        <v>0.68402777777777779</v>
      </c>
      <c r="BO438" s="101"/>
      <c r="BR438" s="109" t="str">
        <f t="shared" si="6"/>
        <v>SH-25-0427</v>
      </c>
      <c r="BS438" s="109" t="s">
        <v>427</v>
      </c>
      <c r="BT438" t="s">
        <v>122</v>
      </c>
      <c r="BU438" t="s">
        <v>881</v>
      </c>
    </row>
    <row r="439" spans="1:73" hidden="1">
      <c r="A439" s="103" t="s">
        <v>1116</v>
      </c>
      <c r="B439" s="102">
        <v>45721</v>
      </c>
      <c r="C439" s="104">
        <f>_xlfn.ISOWEEKNUM(Tabella2[[#This Row],[Date]])</f>
        <v>10</v>
      </c>
      <c r="D439" s="104" t="s">
        <v>195</v>
      </c>
      <c r="E439" s="104" t="s">
        <v>298</v>
      </c>
      <c r="F439" s="104"/>
      <c r="G439" s="104" t="s">
        <v>257</v>
      </c>
      <c r="H439" s="105">
        <v>9</v>
      </c>
      <c r="I439" s="104"/>
      <c r="J439" s="104" t="s">
        <v>258</v>
      </c>
      <c r="K439" s="104" t="s">
        <v>78</v>
      </c>
      <c r="L439" s="104" t="s">
        <v>299</v>
      </c>
      <c r="M439" s="104" t="s">
        <v>276</v>
      </c>
      <c r="N439" s="104"/>
      <c r="O439" s="108" t="str">
        <f>A1836</f>
        <v>14238</v>
      </c>
      <c r="P439" s="111" t="s">
        <v>300</v>
      </c>
      <c r="Q439" s="153">
        <v>0.33333333333333331</v>
      </c>
      <c r="R439" s="153">
        <v>0.375</v>
      </c>
      <c r="S439" s="153">
        <v>4.1666666666666657E-2</v>
      </c>
      <c r="T439" s="153">
        <v>0.34027777777777779</v>
      </c>
      <c r="U439" s="153">
        <v>0.375</v>
      </c>
      <c r="V439" s="153">
        <f>IF(ISBLANK(T439),"",Tabella2[[#This Row],[ACT STOP]]-Tabella2[[#This Row],[ACT START]])</f>
        <v>3.472222222222221E-2</v>
      </c>
      <c r="W439" s="104" t="s">
        <v>122</v>
      </c>
      <c r="X439" s="104" t="s">
        <v>91</v>
      </c>
      <c r="Y439" s="110"/>
      <c r="Z439" s="106"/>
      <c r="AA439" s="104"/>
      <c r="AB439" s="107"/>
      <c r="AC439" s="72">
        <v>1</v>
      </c>
      <c r="AH439" s="70"/>
      <c r="AI439" s="70"/>
      <c r="AJ439">
        <v>0</v>
      </c>
      <c r="AL439" s="70"/>
      <c r="BM439" s="135">
        <v>0.34027777777777779</v>
      </c>
      <c r="BN439" s="136">
        <v>0.375</v>
      </c>
      <c r="BO439" s="101"/>
      <c r="BR439" s="109" t="str">
        <f t="shared" si="6"/>
        <v>SH-25-0428</v>
      </c>
      <c r="BS439" s="109" t="s">
        <v>318</v>
      </c>
      <c r="BT439" t="s">
        <v>122</v>
      </c>
      <c r="BU439" t="s">
        <v>302</v>
      </c>
    </row>
    <row r="440" spans="1:73" hidden="1">
      <c r="A440" s="103" t="s">
        <v>1117</v>
      </c>
      <c r="B440" s="102">
        <v>45721</v>
      </c>
      <c r="C440" s="104">
        <f>_xlfn.ISOWEEKNUM(Tabella2[[#This Row],[Date]])</f>
        <v>10</v>
      </c>
      <c r="D440" s="104" t="s">
        <v>195</v>
      </c>
      <c r="E440" s="104" t="s">
        <v>298</v>
      </c>
      <c r="F440" s="104"/>
      <c r="G440" s="104" t="s">
        <v>257</v>
      </c>
      <c r="H440" s="105">
        <v>10</v>
      </c>
      <c r="I440" s="104"/>
      <c r="J440" s="104" t="s">
        <v>258</v>
      </c>
      <c r="K440" s="104" t="s">
        <v>78</v>
      </c>
      <c r="L440" s="104" t="s">
        <v>299</v>
      </c>
      <c r="M440" s="104" t="s">
        <v>276</v>
      </c>
      <c r="N440" s="104"/>
      <c r="O440" s="108" t="str">
        <f>A1839</f>
        <v>14241</v>
      </c>
      <c r="P440" s="111" t="s">
        <v>300</v>
      </c>
      <c r="Q440" s="153">
        <v>0.39583333333333331</v>
      </c>
      <c r="R440" s="153">
        <v>0.4375</v>
      </c>
      <c r="S440" s="153">
        <v>4.1666666666666657E-2</v>
      </c>
      <c r="T440" s="153">
        <v>0.39583333333333331</v>
      </c>
      <c r="U440" s="153">
        <v>0.4375</v>
      </c>
      <c r="V440" s="153">
        <f>IF(ISBLANK(T440),"",Tabella2[[#This Row],[ACT STOP]]-Tabella2[[#This Row],[ACT START]])</f>
        <v>4.1666666666666685E-2</v>
      </c>
      <c r="W440" s="104" t="s">
        <v>122</v>
      </c>
      <c r="X440" s="104" t="s">
        <v>91</v>
      </c>
      <c r="Y440" s="110"/>
      <c r="Z440" s="106"/>
      <c r="AA440" s="104"/>
      <c r="AB440" s="107"/>
      <c r="AC440" s="72">
        <v>1</v>
      </c>
      <c r="AH440" s="70"/>
      <c r="AI440" s="70"/>
      <c r="AJ440">
        <v>0</v>
      </c>
      <c r="AL440" s="70"/>
      <c r="BM440" s="135">
        <v>0.39583333333333331</v>
      </c>
      <c r="BN440" s="136">
        <v>0.4375</v>
      </c>
      <c r="BO440" s="101"/>
      <c r="BR440" s="109" t="str">
        <f t="shared" si="6"/>
        <v>SH-25-0429</v>
      </c>
      <c r="BS440" s="109" t="s">
        <v>552</v>
      </c>
      <c r="BT440" t="s">
        <v>122</v>
      </c>
      <c r="BU440" t="s">
        <v>302</v>
      </c>
    </row>
    <row r="441" spans="1:73" hidden="1">
      <c r="A441" s="103" t="s">
        <v>1118</v>
      </c>
      <c r="B441" s="102">
        <v>45721</v>
      </c>
      <c r="C441" s="104">
        <f>_xlfn.ISOWEEKNUM(Tabella2[[#This Row],[Date]])</f>
        <v>10</v>
      </c>
      <c r="D441" s="104" t="s">
        <v>195</v>
      </c>
      <c r="E441" s="104" t="s">
        <v>298</v>
      </c>
      <c r="F441" s="104"/>
      <c r="G441" s="104" t="s">
        <v>257</v>
      </c>
      <c r="H441" s="105">
        <v>31</v>
      </c>
      <c r="I441" s="104"/>
      <c r="J441" s="104" t="s">
        <v>258</v>
      </c>
      <c r="K441" s="104" t="s">
        <v>78</v>
      </c>
      <c r="L441" s="104" t="s">
        <v>299</v>
      </c>
      <c r="M441" s="104" t="s">
        <v>276</v>
      </c>
      <c r="N441" s="104"/>
      <c r="O441" s="108" t="str">
        <f>A1857</f>
        <v>14259</v>
      </c>
      <c r="P441" s="111" t="s">
        <v>300</v>
      </c>
      <c r="Q441" s="153">
        <v>0.64583333333333337</v>
      </c>
      <c r="R441" s="153">
        <v>0.6875</v>
      </c>
      <c r="S441" s="153">
        <v>4.1666666666666657E-2</v>
      </c>
      <c r="T441" s="153">
        <v>0.64583333333333337</v>
      </c>
      <c r="U441" s="153">
        <v>0.6875</v>
      </c>
      <c r="V441" s="153">
        <f>IF(ISBLANK(T441),"",Tabella2[[#This Row],[ACT STOP]]-Tabella2[[#This Row],[ACT START]])</f>
        <v>4.166666666666663E-2</v>
      </c>
      <c r="W441" s="104" t="s">
        <v>122</v>
      </c>
      <c r="X441" s="104" t="s">
        <v>91</v>
      </c>
      <c r="Y441" s="110"/>
      <c r="Z441" s="106"/>
      <c r="AA441" s="104"/>
      <c r="AB441" s="107"/>
      <c r="AC441" s="72">
        <v>1</v>
      </c>
      <c r="AH441" s="70"/>
      <c r="AI441" s="70"/>
      <c r="AJ441">
        <v>0</v>
      </c>
      <c r="AL441" s="70"/>
      <c r="BM441" s="135">
        <v>0.64583333333333337</v>
      </c>
      <c r="BN441" s="136">
        <v>0.6875</v>
      </c>
      <c r="BO441" s="101"/>
      <c r="BR441" s="109" t="str">
        <f t="shared" si="6"/>
        <v>SH-25-0430</v>
      </c>
      <c r="BS441" s="109" t="s">
        <v>345</v>
      </c>
      <c r="BT441" t="s">
        <v>122</v>
      </c>
      <c r="BU441" t="s">
        <v>302</v>
      </c>
    </row>
    <row r="442" spans="1:73" hidden="1">
      <c r="A442" s="103" t="s">
        <v>1119</v>
      </c>
      <c r="B442" s="102">
        <v>45722</v>
      </c>
      <c r="C442" s="104">
        <f>_xlfn.ISOWEEKNUM(Tabella2[[#This Row],[Date]])</f>
        <v>10</v>
      </c>
      <c r="D442" s="104" t="s">
        <v>195</v>
      </c>
      <c r="E442" s="104" t="s">
        <v>298</v>
      </c>
      <c r="F442" s="104"/>
      <c r="G442" s="104" t="s">
        <v>257</v>
      </c>
      <c r="H442" s="105">
        <v>2</v>
      </c>
      <c r="I442" s="104"/>
      <c r="J442" s="104" t="s">
        <v>258</v>
      </c>
      <c r="K442" s="104" t="s">
        <v>78</v>
      </c>
      <c r="L442" s="104" t="s">
        <v>299</v>
      </c>
      <c r="M442" s="104" t="s">
        <v>276</v>
      </c>
      <c r="N442" s="104"/>
      <c r="O442" s="108" t="str">
        <f>A1861</f>
        <v>14263</v>
      </c>
      <c r="P442" s="111" t="s">
        <v>300</v>
      </c>
      <c r="Q442" s="153">
        <v>0.33333333333333331</v>
      </c>
      <c r="R442" s="153">
        <v>0.375</v>
      </c>
      <c r="S442" s="153">
        <v>4.1666666666666657E-2</v>
      </c>
      <c r="T442" s="153">
        <v>0.33333333333333331</v>
      </c>
      <c r="U442" s="153">
        <v>0.375</v>
      </c>
      <c r="V442" s="153">
        <f>IF(ISBLANK(T442),"",Tabella2[[#This Row],[ACT STOP]]-Tabella2[[#This Row],[ACT START]])</f>
        <v>4.1666666666666685E-2</v>
      </c>
      <c r="W442" s="104" t="s">
        <v>122</v>
      </c>
      <c r="X442" s="104" t="s">
        <v>91</v>
      </c>
      <c r="Y442" s="110"/>
      <c r="Z442" s="106"/>
      <c r="AA442" s="104"/>
      <c r="AB442" s="107"/>
      <c r="AC442" s="72">
        <v>1</v>
      </c>
      <c r="AH442" s="70"/>
      <c r="AI442" s="70"/>
      <c r="AJ442">
        <v>0</v>
      </c>
      <c r="AL442" s="70"/>
      <c r="BM442" s="135">
        <v>0.33333333333333331</v>
      </c>
      <c r="BN442" s="136">
        <v>0.375</v>
      </c>
      <c r="BO442" s="101"/>
      <c r="BR442" s="109" t="str">
        <f t="shared" si="6"/>
        <v>SH-25-0431</v>
      </c>
      <c r="BS442" s="109" t="s">
        <v>368</v>
      </c>
      <c r="BT442" t="s">
        <v>122</v>
      </c>
      <c r="BU442" t="s">
        <v>302</v>
      </c>
    </row>
    <row r="443" spans="1:73" hidden="1">
      <c r="A443" s="103" t="s">
        <v>1120</v>
      </c>
      <c r="B443" s="102">
        <v>45722</v>
      </c>
      <c r="C443" s="104">
        <f>_xlfn.ISOWEEKNUM(Tabella2[[#This Row],[Date]])</f>
        <v>10</v>
      </c>
      <c r="D443" s="104" t="s">
        <v>195</v>
      </c>
      <c r="E443" s="104" t="s">
        <v>298</v>
      </c>
      <c r="F443" s="104"/>
      <c r="G443" s="104" t="s">
        <v>284</v>
      </c>
      <c r="H443" s="105">
        <v>23</v>
      </c>
      <c r="I443" s="104"/>
      <c r="J443" s="104" t="s">
        <v>258</v>
      </c>
      <c r="K443" s="104" t="s">
        <v>80</v>
      </c>
      <c r="L443" s="104" t="s">
        <v>299</v>
      </c>
      <c r="M443" s="104" t="s">
        <v>276</v>
      </c>
      <c r="N443" s="104"/>
      <c r="O443" s="108" t="str">
        <f>A1862</f>
        <v>14264</v>
      </c>
      <c r="P443" s="111" t="s">
        <v>300</v>
      </c>
      <c r="Q443" s="153">
        <v>0.33333333333333331</v>
      </c>
      <c r="R443" s="153">
        <v>0.375</v>
      </c>
      <c r="S443" s="153">
        <v>4.1666666666666657E-2</v>
      </c>
      <c r="T443" s="153">
        <v>0.33333333333333331</v>
      </c>
      <c r="U443" s="153">
        <v>0.375</v>
      </c>
      <c r="V443" s="153">
        <f>IF(ISBLANK(T443),"",Tabella2[[#This Row],[ACT STOP]]-Tabella2[[#This Row],[ACT START]])</f>
        <v>4.1666666666666685E-2</v>
      </c>
      <c r="W443" s="104" t="s">
        <v>122</v>
      </c>
      <c r="X443" s="104" t="s">
        <v>91</v>
      </c>
      <c r="Y443" s="110"/>
      <c r="Z443" s="106"/>
      <c r="AA443" s="104"/>
      <c r="AB443" s="107"/>
      <c r="AC443" s="72">
        <v>1</v>
      </c>
      <c r="AH443" s="70"/>
      <c r="AI443" s="70"/>
      <c r="AJ443">
        <v>0</v>
      </c>
      <c r="AL443" s="70"/>
      <c r="BM443" s="135">
        <v>0.33333333333333331</v>
      </c>
      <c r="BN443" s="136">
        <v>0.375</v>
      </c>
      <c r="BO443" s="101"/>
      <c r="BR443" s="109" t="str">
        <f t="shared" si="6"/>
        <v>SH-25-0432</v>
      </c>
      <c r="BS443" s="109" t="s">
        <v>358</v>
      </c>
      <c r="BT443" t="s">
        <v>122</v>
      </c>
      <c r="BU443" t="s">
        <v>302</v>
      </c>
    </row>
    <row r="444" spans="1:73" hidden="1">
      <c r="A444" s="103" t="s">
        <v>1121</v>
      </c>
      <c r="B444" s="102">
        <v>45722</v>
      </c>
      <c r="C444" s="104">
        <f>_xlfn.ISOWEEKNUM(Tabella2[[#This Row],[Date]])</f>
        <v>10</v>
      </c>
      <c r="D444" s="104" t="s">
        <v>195</v>
      </c>
      <c r="E444" s="104" t="s">
        <v>298</v>
      </c>
      <c r="F444" s="104"/>
      <c r="G444" s="104" t="s">
        <v>257</v>
      </c>
      <c r="H444" s="105">
        <v>9</v>
      </c>
      <c r="I444" s="104"/>
      <c r="J444" s="104" t="s">
        <v>258</v>
      </c>
      <c r="K444" s="104" t="s">
        <v>78</v>
      </c>
      <c r="L444" s="104" t="s">
        <v>299</v>
      </c>
      <c r="M444" s="104" t="s">
        <v>276</v>
      </c>
      <c r="N444" s="104"/>
      <c r="O444" s="108" t="str">
        <f>A1864</f>
        <v>14266</v>
      </c>
      <c r="P444" s="111" t="s">
        <v>300</v>
      </c>
      <c r="Q444" s="153">
        <v>0.39583333333333331</v>
      </c>
      <c r="R444" s="153">
        <v>0.4375</v>
      </c>
      <c r="S444" s="153">
        <v>4.1666666666666657E-2</v>
      </c>
      <c r="T444" s="153">
        <v>0.39583333333333331</v>
      </c>
      <c r="U444" s="153">
        <v>0.4375</v>
      </c>
      <c r="V444" s="153">
        <f>IF(ISBLANK(T444),"",Tabella2[[#This Row],[ACT STOP]]-Tabella2[[#This Row],[ACT START]])</f>
        <v>4.1666666666666685E-2</v>
      </c>
      <c r="W444" s="104" t="s">
        <v>122</v>
      </c>
      <c r="X444" s="104" t="s">
        <v>91</v>
      </c>
      <c r="Y444" s="110"/>
      <c r="Z444" s="106"/>
      <c r="AA444" s="104"/>
      <c r="AB444" s="107"/>
      <c r="AC444" s="72">
        <v>1</v>
      </c>
      <c r="AH444" s="70"/>
      <c r="AI444" s="70"/>
      <c r="AJ444">
        <v>0</v>
      </c>
      <c r="AL444" s="70"/>
      <c r="BM444" s="135">
        <v>0.39583333333333331</v>
      </c>
      <c r="BN444" s="136">
        <v>0.4375</v>
      </c>
      <c r="BO444" s="101"/>
      <c r="BR444" s="109" t="str">
        <f t="shared" si="6"/>
        <v>SH-25-0433</v>
      </c>
      <c r="BS444" s="109" t="s">
        <v>318</v>
      </c>
      <c r="BT444" t="s">
        <v>122</v>
      </c>
      <c r="BU444" t="s">
        <v>302</v>
      </c>
    </row>
    <row r="445" spans="1:73" hidden="1">
      <c r="A445" s="103" t="s">
        <v>1122</v>
      </c>
      <c r="B445" s="102">
        <v>45722</v>
      </c>
      <c r="C445" s="104">
        <f>_xlfn.ISOWEEKNUM(Tabella2[[#This Row],[Date]])</f>
        <v>10</v>
      </c>
      <c r="D445" s="104" t="s">
        <v>195</v>
      </c>
      <c r="E445" s="104" t="s">
        <v>298</v>
      </c>
      <c r="F445" s="104"/>
      <c r="G445" s="104" t="s">
        <v>257</v>
      </c>
      <c r="H445" s="105">
        <v>5</v>
      </c>
      <c r="I445" s="104"/>
      <c r="J445" s="104" t="s">
        <v>258</v>
      </c>
      <c r="K445" s="104" t="s">
        <v>78</v>
      </c>
      <c r="L445" s="104" t="s">
        <v>299</v>
      </c>
      <c r="M445" s="104" t="s">
        <v>276</v>
      </c>
      <c r="N445" s="104"/>
      <c r="O445" s="108" t="str">
        <f>A1867</f>
        <v>14269</v>
      </c>
      <c r="P445" s="111" t="s">
        <v>300</v>
      </c>
      <c r="Q445" s="153">
        <v>0.45833333333333331</v>
      </c>
      <c r="R445" s="153">
        <v>0.5</v>
      </c>
      <c r="S445" s="153">
        <v>4.1666666666666657E-2</v>
      </c>
      <c r="T445" s="153">
        <v>0.45833333333333331</v>
      </c>
      <c r="U445" s="153">
        <v>0.5</v>
      </c>
      <c r="V445" s="153">
        <f>IF(ISBLANK(T445),"",Tabella2[[#This Row],[ACT STOP]]-Tabella2[[#This Row],[ACT START]])</f>
        <v>4.1666666666666685E-2</v>
      </c>
      <c r="W445" s="104" t="s">
        <v>122</v>
      </c>
      <c r="X445" s="104" t="s">
        <v>91</v>
      </c>
      <c r="Y445" s="110"/>
      <c r="Z445" s="106"/>
      <c r="AA445" s="104"/>
      <c r="AB445" s="107"/>
      <c r="AC445" s="72">
        <v>1</v>
      </c>
      <c r="AH445" s="70"/>
      <c r="AI445" s="70"/>
      <c r="AJ445">
        <v>0</v>
      </c>
      <c r="AL445" s="70"/>
      <c r="BM445" s="135">
        <v>0.45833333333333331</v>
      </c>
      <c r="BN445" s="136">
        <v>0.5</v>
      </c>
      <c r="BO445" s="101"/>
      <c r="BR445" s="109" t="str">
        <f t="shared" si="6"/>
        <v>SH-25-0434</v>
      </c>
      <c r="BS445" s="109" t="s">
        <v>416</v>
      </c>
      <c r="BT445" t="s">
        <v>122</v>
      </c>
      <c r="BU445" t="s">
        <v>302</v>
      </c>
    </row>
    <row r="446" spans="1:73" hidden="1">
      <c r="A446" s="103" t="s">
        <v>1123</v>
      </c>
      <c r="B446" s="102">
        <v>45722</v>
      </c>
      <c r="C446" s="104">
        <f>_xlfn.ISOWEEKNUM(Tabella2[[#This Row],[Date]])</f>
        <v>10</v>
      </c>
      <c r="D446" s="104" t="s">
        <v>195</v>
      </c>
      <c r="E446" s="104" t="s">
        <v>298</v>
      </c>
      <c r="F446" s="104"/>
      <c r="G446" s="104" t="s">
        <v>257</v>
      </c>
      <c r="H446" s="105">
        <v>31</v>
      </c>
      <c r="I446" s="104"/>
      <c r="J446" s="104" t="s">
        <v>258</v>
      </c>
      <c r="K446" s="104" t="s">
        <v>78</v>
      </c>
      <c r="L446" s="104" t="s">
        <v>299</v>
      </c>
      <c r="M446" s="104" t="s">
        <v>906</v>
      </c>
      <c r="N446" s="104"/>
      <c r="O446" s="108" t="str">
        <f>A1876</f>
        <v>14278</v>
      </c>
      <c r="P446" s="111" t="s">
        <v>300</v>
      </c>
      <c r="Q446" s="153" t="s">
        <v>550</v>
      </c>
      <c r="R446" s="153" t="s">
        <v>665</v>
      </c>
      <c r="S446" s="153">
        <v>4.1666666666666657E-2</v>
      </c>
      <c r="T446" s="153" t="s">
        <v>550</v>
      </c>
      <c r="U446" s="153" t="s">
        <v>665</v>
      </c>
      <c r="V446" s="153">
        <f>IF(ISBLANK(T446),"",Tabella2[[#This Row],[ACT STOP]]-Tabella2[[#This Row],[ACT START]])</f>
        <v>4.166666666666663E-2</v>
      </c>
      <c r="W446" s="104" t="s">
        <v>122</v>
      </c>
      <c r="X446" s="104" t="s">
        <v>91</v>
      </c>
      <c r="Y446" s="110"/>
      <c r="Z446" s="106"/>
      <c r="AA446" s="104"/>
      <c r="AB446" s="107"/>
      <c r="AC446" s="72">
        <v>1</v>
      </c>
      <c r="AH446" s="70"/>
      <c r="AI446" s="70"/>
      <c r="AJ446">
        <v>0</v>
      </c>
      <c r="AL446" s="70"/>
      <c r="BM446" s="135" t="s">
        <v>550</v>
      </c>
      <c r="BN446" s="136" t="s">
        <v>665</v>
      </c>
      <c r="BO446" s="101"/>
      <c r="BR446" s="109" t="str">
        <f t="shared" si="6"/>
        <v>SH-25-0435</v>
      </c>
      <c r="BS446" s="109" t="s">
        <v>345</v>
      </c>
      <c r="BT446" t="s">
        <v>122</v>
      </c>
      <c r="BU446" t="s">
        <v>302</v>
      </c>
    </row>
    <row r="447" spans="1:73" hidden="1">
      <c r="A447" s="103" t="s">
        <v>1124</v>
      </c>
      <c r="B447" s="102">
        <v>45722</v>
      </c>
      <c r="C447" s="104">
        <f>_xlfn.ISOWEEKNUM(Tabella2[[#This Row],[Date]])</f>
        <v>10</v>
      </c>
      <c r="D447" s="104" t="s">
        <v>195</v>
      </c>
      <c r="E447" s="104" t="s">
        <v>298</v>
      </c>
      <c r="F447" s="104"/>
      <c r="G447" s="104" t="s">
        <v>257</v>
      </c>
      <c r="H447" s="105">
        <v>32</v>
      </c>
      <c r="I447" s="104"/>
      <c r="J447" s="104" t="s">
        <v>258</v>
      </c>
      <c r="K447" s="104" t="s">
        <v>80</v>
      </c>
      <c r="L447" s="104" t="s">
        <v>299</v>
      </c>
      <c r="M447" s="104" t="s">
        <v>906</v>
      </c>
      <c r="N447" s="104"/>
      <c r="O447" s="108" t="str">
        <f>A1883</f>
        <v>14285</v>
      </c>
      <c r="P447" s="111" t="s">
        <v>300</v>
      </c>
      <c r="Q447" s="153" t="s">
        <v>519</v>
      </c>
      <c r="R447" s="153" t="s">
        <v>520</v>
      </c>
      <c r="S447" s="153">
        <v>4.1666666666666657E-2</v>
      </c>
      <c r="T447" s="153">
        <v>0.63888888888888884</v>
      </c>
      <c r="U447" s="153">
        <v>0.68055555555555558</v>
      </c>
      <c r="V447" s="153">
        <f>IF(ISBLANK(T447),"",Tabella2[[#This Row],[ACT STOP]]-Tabella2[[#This Row],[ACT START]])</f>
        <v>4.1666666666666741E-2</v>
      </c>
      <c r="W447" s="104" t="s">
        <v>122</v>
      </c>
      <c r="X447" s="104" t="s">
        <v>91</v>
      </c>
      <c r="Y447" s="110"/>
      <c r="Z447" s="106"/>
      <c r="AA447" s="104"/>
      <c r="AB447" s="107"/>
      <c r="AC447" s="72">
        <v>1</v>
      </c>
      <c r="AH447" s="70"/>
      <c r="AI447" s="70"/>
      <c r="AJ447">
        <v>0</v>
      </c>
      <c r="AL447" s="70"/>
      <c r="BM447" s="135">
        <v>0.63888888888888884</v>
      </c>
      <c r="BN447" s="136">
        <v>0.68055555555555558</v>
      </c>
      <c r="BO447" s="101"/>
      <c r="BR447" s="109" t="str">
        <f t="shared" si="6"/>
        <v>SH-25-0436</v>
      </c>
      <c r="BS447" s="109" t="s">
        <v>356</v>
      </c>
      <c r="BT447" t="s">
        <v>122</v>
      </c>
      <c r="BU447" t="s">
        <v>302</v>
      </c>
    </row>
    <row r="448" spans="1:73" hidden="1">
      <c r="A448" s="103" t="s">
        <v>1125</v>
      </c>
      <c r="B448" s="102">
        <v>45723</v>
      </c>
      <c r="C448" s="104">
        <f>_xlfn.ISOWEEKNUM(Tabella2[[#This Row],[Date]])</f>
        <v>10</v>
      </c>
      <c r="D448" s="104" t="s">
        <v>195</v>
      </c>
      <c r="E448" s="104" t="s">
        <v>298</v>
      </c>
      <c r="F448" s="104"/>
      <c r="G448" s="104" t="s">
        <v>257</v>
      </c>
      <c r="H448" s="105">
        <v>31</v>
      </c>
      <c r="I448" s="104"/>
      <c r="J448" s="104" t="s">
        <v>258</v>
      </c>
      <c r="K448" s="104" t="s">
        <v>78</v>
      </c>
      <c r="L448" s="104" t="s">
        <v>299</v>
      </c>
      <c r="M448" s="104" t="s">
        <v>276</v>
      </c>
      <c r="N448" s="104"/>
      <c r="O448" s="108" t="str">
        <f>A1884</f>
        <v>14286</v>
      </c>
      <c r="P448" s="111" t="s">
        <v>300</v>
      </c>
      <c r="Q448" s="153">
        <v>0.29166666666666669</v>
      </c>
      <c r="R448" s="153">
        <v>0.33333333333333331</v>
      </c>
      <c r="S448" s="153">
        <v>4.1666666666666657E-2</v>
      </c>
      <c r="T448" s="153">
        <v>0.29166666666666669</v>
      </c>
      <c r="U448" s="153">
        <v>0.33333333333333331</v>
      </c>
      <c r="V448" s="153">
        <f>IF(ISBLANK(T448),"",Tabella2[[#This Row],[ACT STOP]]-Tabella2[[#This Row],[ACT START]])</f>
        <v>4.166666666666663E-2</v>
      </c>
      <c r="W448" s="104" t="s">
        <v>122</v>
      </c>
      <c r="X448" s="104" t="s">
        <v>91</v>
      </c>
      <c r="Y448" s="110"/>
      <c r="Z448" s="106"/>
      <c r="AA448" s="104"/>
      <c r="AB448" s="107"/>
      <c r="AC448" s="72">
        <v>1</v>
      </c>
      <c r="AH448" s="70"/>
      <c r="AI448" s="70"/>
      <c r="AJ448">
        <v>0</v>
      </c>
      <c r="AL448" s="70"/>
      <c r="BM448" s="135">
        <v>0.29166666666666669</v>
      </c>
      <c r="BN448" s="136">
        <v>0.33333333333333331</v>
      </c>
      <c r="BO448" s="101"/>
      <c r="BR448" s="109" t="str">
        <f t="shared" si="6"/>
        <v>SH-25-0437</v>
      </c>
      <c r="BS448" s="109" t="s">
        <v>345</v>
      </c>
      <c r="BT448" t="s">
        <v>122</v>
      </c>
      <c r="BU448" t="s">
        <v>302</v>
      </c>
    </row>
    <row r="449" spans="1:73" hidden="1">
      <c r="A449" s="103" t="s">
        <v>1126</v>
      </c>
      <c r="B449" s="102">
        <v>45723</v>
      </c>
      <c r="C449" s="104">
        <f>_xlfn.ISOWEEKNUM(Tabella2[[#This Row],[Date]])</f>
        <v>10</v>
      </c>
      <c r="D449" s="104" t="s">
        <v>195</v>
      </c>
      <c r="E449" s="104" t="s">
        <v>880</v>
      </c>
      <c r="F449" s="104"/>
      <c r="G449" s="104" t="s">
        <v>257</v>
      </c>
      <c r="H449" s="105">
        <v>15</v>
      </c>
      <c r="I449" s="104"/>
      <c r="J449" s="104" t="s">
        <v>258</v>
      </c>
      <c r="K449" s="104" t="s">
        <v>78</v>
      </c>
      <c r="L449" s="104" t="s">
        <v>299</v>
      </c>
      <c r="M449" s="104" t="s">
        <v>386</v>
      </c>
      <c r="N449" s="104"/>
      <c r="O449" s="108" t="str">
        <f>A1888</f>
        <v>14290</v>
      </c>
      <c r="P449" s="111" t="s">
        <v>300</v>
      </c>
      <c r="Q449" s="153">
        <v>0.35416666666666669</v>
      </c>
      <c r="R449" s="153">
        <v>0.39583333333333331</v>
      </c>
      <c r="S449" s="153">
        <v>4.1666666666666657E-2</v>
      </c>
      <c r="T449" s="153" t="s">
        <v>525</v>
      </c>
      <c r="U449" s="153" t="s">
        <v>262</v>
      </c>
      <c r="V449" s="153">
        <f>IF(ISBLANK(T449),"",Tabella2[[#This Row],[ACT STOP]]-Tabella2[[#This Row],[ACT START]])</f>
        <v>4.166666666666663E-2</v>
      </c>
      <c r="W449" s="104" t="s">
        <v>122</v>
      </c>
      <c r="X449" s="104" t="s">
        <v>91</v>
      </c>
      <c r="Y449" s="110"/>
      <c r="Z449" s="106"/>
      <c r="AA449" s="104"/>
      <c r="AB449" s="107"/>
      <c r="AC449" s="72">
        <v>1</v>
      </c>
      <c r="AH449" s="70"/>
      <c r="AI449" s="70"/>
      <c r="AJ449">
        <v>0</v>
      </c>
      <c r="AL449" s="70"/>
      <c r="BM449" s="135" t="s">
        <v>525</v>
      </c>
      <c r="BN449" s="136" t="s">
        <v>262</v>
      </c>
      <c r="BO449" s="101"/>
      <c r="BR449" s="109" t="str">
        <f t="shared" si="6"/>
        <v>SH-25-0438</v>
      </c>
      <c r="BS449" s="109" t="s">
        <v>1028</v>
      </c>
      <c r="BT449" t="s">
        <v>122</v>
      </c>
      <c r="BU449" t="s">
        <v>881</v>
      </c>
    </row>
    <row r="450" spans="1:73" hidden="1">
      <c r="A450" s="103" t="s">
        <v>1127</v>
      </c>
      <c r="B450" s="102">
        <v>45723</v>
      </c>
      <c r="C450" s="104">
        <f>_xlfn.ISOWEEKNUM(Tabella2[[#This Row],[Date]])</f>
        <v>10</v>
      </c>
      <c r="D450" s="104" t="s">
        <v>195</v>
      </c>
      <c r="E450" s="104" t="s">
        <v>298</v>
      </c>
      <c r="F450" s="104"/>
      <c r="G450" s="104" t="s">
        <v>284</v>
      </c>
      <c r="H450" s="105">
        <v>23</v>
      </c>
      <c r="I450" s="104"/>
      <c r="J450" s="104" t="s">
        <v>258</v>
      </c>
      <c r="K450" s="104" t="s">
        <v>80</v>
      </c>
      <c r="L450" s="104" t="s">
        <v>299</v>
      </c>
      <c r="M450" s="104" t="s">
        <v>260</v>
      </c>
      <c r="N450" s="104"/>
      <c r="O450" s="108" t="str">
        <f>A1898</f>
        <v>14300</v>
      </c>
      <c r="P450" s="111" t="s">
        <v>300</v>
      </c>
      <c r="Q450" s="153">
        <v>0.47916666666666669</v>
      </c>
      <c r="R450" s="153">
        <v>0.52083333333333337</v>
      </c>
      <c r="S450" s="153">
        <v>4.1666666666666657E-2</v>
      </c>
      <c r="T450" s="153">
        <v>0.47916666666666669</v>
      </c>
      <c r="U450" s="153">
        <v>0.52083333333333337</v>
      </c>
      <c r="V450" s="153">
        <f>IF(ISBLANK(T450),"",Tabella2[[#This Row],[ACT STOP]]-Tabella2[[#This Row],[ACT START]])</f>
        <v>4.1666666666666685E-2</v>
      </c>
      <c r="W450" s="104" t="s">
        <v>122</v>
      </c>
      <c r="X450" s="104" t="s">
        <v>91</v>
      </c>
      <c r="Y450" s="110"/>
      <c r="Z450" s="106"/>
      <c r="AA450" s="104"/>
      <c r="AB450" s="107"/>
      <c r="AC450" s="72">
        <v>1</v>
      </c>
      <c r="AH450" s="70"/>
      <c r="AI450" s="70"/>
      <c r="AJ450">
        <v>0</v>
      </c>
      <c r="AL450" s="70"/>
      <c r="BM450" s="135">
        <v>0.47916666666666669</v>
      </c>
      <c r="BN450" s="136">
        <v>0.52083333333333337</v>
      </c>
      <c r="BO450" s="101"/>
      <c r="BR450" s="109" t="str">
        <f t="shared" si="6"/>
        <v>SH-25-0439</v>
      </c>
      <c r="BS450" s="109" t="s">
        <v>358</v>
      </c>
      <c r="BT450" t="s">
        <v>122</v>
      </c>
      <c r="BU450" t="s">
        <v>302</v>
      </c>
    </row>
    <row r="451" spans="1:73" hidden="1">
      <c r="A451" s="103" t="s">
        <v>1128</v>
      </c>
      <c r="B451" s="102">
        <v>45726</v>
      </c>
      <c r="C451" s="104">
        <f>_xlfn.ISOWEEKNUM(Tabella2[[#This Row],[Date]])</f>
        <v>11</v>
      </c>
      <c r="D451" s="104" t="s">
        <v>195</v>
      </c>
      <c r="E451" s="104" t="s">
        <v>398</v>
      </c>
      <c r="F451" s="104"/>
      <c r="G451" s="104" t="s">
        <v>257</v>
      </c>
      <c r="H451" s="105">
        <v>17</v>
      </c>
      <c r="I451" s="104"/>
      <c r="J451" s="104" t="s">
        <v>258</v>
      </c>
      <c r="K451" s="104" t="s">
        <v>78</v>
      </c>
      <c r="L451" s="104" t="s">
        <v>299</v>
      </c>
      <c r="M451" s="104" t="s">
        <v>276</v>
      </c>
      <c r="N451" s="104"/>
      <c r="O451" s="108" t="str">
        <f>A1900</f>
        <v>14302</v>
      </c>
      <c r="P451" s="111" t="s">
        <v>300</v>
      </c>
      <c r="Q451" s="153">
        <v>0.29166666666666669</v>
      </c>
      <c r="R451" s="153">
        <v>0.33333333333333331</v>
      </c>
      <c r="S451" s="153">
        <v>4.1666666666666657E-2</v>
      </c>
      <c r="T451" s="153">
        <v>0.29166666666666669</v>
      </c>
      <c r="U451" s="153">
        <v>0.33333333333333331</v>
      </c>
      <c r="V451" s="153">
        <f>IF(ISBLANK(T451),"",Tabella2[[#This Row],[ACT STOP]]-Tabella2[[#This Row],[ACT START]])</f>
        <v>4.166666666666663E-2</v>
      </c>
      <c r="W451" s="104" t="s">
        <v>122</v>
      </c>
      <c r="X451" s="104" t="s">
        <v>91</v>
      </c>
      <c r="Y451" s="110"/>
      <c r="Z451" s="106"/>
      <c r="AA451" s="104"/>
      <c r="AB451" s="107"/>
      <c r="AC451" s="72">
        <v>1</v>
      </c>
      <c r="AH451" s="70"/>
      <c r="AI451" s="70"/>
      <c r="AJ451">
        <v>0</v>
      </c>
      <c r="AL451" s="70"/>
      <c r="BM451" s="135">
        <v>0.29166666666666669</v>
      </c>
      <c r="BN451" s="136">
        <v>0.33333333333333331</v>
      </c>
      <c r="BO451" s="101"/>
      <c r="BR451" s="109" t="str">
        <f t="shared" si="6"/>
        <v>SH-25-0440</v>
      </c>
      <c r="BS451" s="109" t="s">
        <v>393</v>
      </c>
      <c r="BT451" t="s">
        <v>122</v>
      </c>
      <c r="BU451" t="s">
        <v>399</v>
      </c>
    </row>
    <row r="452" spans="1:73" hidden="1">
      <c r="A452" s="103" t="s">
        <v>1129</v>
      </c>
      <c r="B452" s="102">
        <v>45726</v>
      </c>
      <c r="C452" s="104">
        <f>_xlfn.ISOWEEKNUM(Tabella2[[#This Row],[Date]])</f>
        <v>11</v>
      </c>
      <c r="D452" s="104" t="s">
        <v>195</v>
      </c>
      <c r="E452" s="104" t="s">
        <v>298</v>
      </c>
      <c r="F452" s="104"/>
      <c r="G452" s="104" t="s">
        <v>257</v>
      </c>
      <c r="H452" s="105">
        <v>2</v>
      </c>
      <c r="I452" s="104"/>
      <c r="J452" s="104" t="s">
        <v>258</v>
      </c>
      <c r="K452" s="104" t="s">
        <v>80</v>
      </c>
      <c r="L452" s="104" t="s">
        <v>299</v>
      </c>
      <c r="M452" s="104" t="s">
        <v>260</v>
      </c>
      <c r="N452" s="104"/>
      <c r="O452" s="108" t="str">
        <f>A1901</f>
        <v>14303</v>
      </c>
      <c r="P452" s="111" t="s">
        <v>300</v>
      </c>
      <c r="Q452" s="153">
        <v>0.29166666666666669</v>
      </c>
      <c r="R452" s="153">
        <v>0.33333333333333331</v>
      </c>
      <c r="S452" s="153">
        <v>4.1666666666666657E-2</v>
      </c>
      <c r="T452" s="153">
        <v>0.29166666666666669</v>
      </c>
      <c r="U452" s="153">
        <v>0.3298611111111111</v>
      </c>
      <c r="V452" s="153">
        <f>IF(ISBLANK(T452),"",Tabella2[[#This Row],[ACT STOP]]-Tabella2[[#This Row],[ACT START]])</f>
        <v>3.819444444444442E-2</v>
      </c>
      <c r="W452" s="104" t="s">
        <v>122</v>
      </c>
      <c r="X452" s="104" t="s">
        <v>91</v>
      </c>
      <c r="Y452" s="110"/>
      <c r="Z452" s="106"/>
      <c r="AA452" s="104"/>
      <c r="AB452" s="107"/>
      <c r="AC452" s="72">
        <v>1</v>
      </c>
      <c r="AH452" s="70"/>
      <c r="AI452" s="70"/>
      <c r="AJ452">
        <v>0</v>
      </c>
      <c r="AL452" s="70"/>
      <c r="BM452" s="135">
        <v>0.29166666666666669</v>
      </c>
      <c r="BN452" s="136">
        <v>0.3298611111111111</v>
      </c>
      <c r="BO452" s="101"/>
      <c r="BR452" s="109" t="str">
        <f t="shared" si="6"/>
        <v>SH-25-0441</v>
      </c>
      <c r="BS452" s="109" t="s">
        <v>368</v>
      </c>
      <c r="BT452" t="s">
        <v>122</v>
      </c>
      <c r="BU452" t="s">
        <v>302</v>
      </c>
    </row>
    <row r="453" spans="1:73" hidden="1">
      <c r="A453" s="103" t="s">
        <v>1130</v>
      </c>
      <c r="B453" s="102">
        <v>45726</v>
      </c>
      <c r="C453" s="104">
        <f>_xlfn.ISOWEEKNUM(Tabella2[[#This Row],[Date]])</f>
        <v>11</v>
      </c>
      <c r="D453" s="104" t="s">
        <v>195</v>
      </c>
      <c r="E453" s="104" t="s">
        <v>298</v>
      </c>
      <c r="F453" s="104"/>
      <c r="G453" s="104" t="s">
        <v>284</v>
      </c>
      <c r="H453" s="105">
        <v>3</v>
      </c>
      <c r="I453" s="104"/>
      <c r="J453" s="104" t="s">
        <v>258</v>
      </c>
      <c r="K453" s="104" t="s">
        <v>78</v>
      </c>
      <c r="L453" s="104" t="s">
        <v>299</v>
      </c>
      <c r="M453" s="104" t="s">
        <v>276</v>
      </c>
      <c r="N453" s="104"/>
      <c r="O453" s="108" t="str">
        <f>A1909</f>
        <v>14311</v>
      </c>
      <c r="P453" s="111" t="s">
        <v>300</v>
      </c>
      <c r="Q453" s="153">
        <v>0.41666666666666669</v>
      </c>
      <c r="R453" s="153">
        <v>0.45833333333333331</v>
      </c>
      <c r="S453" s="153">
        <v>4.1666666666666657E-2</v>
      </c>
      <c r="T453" s="153">
        <v>0.41666666666666669</v>
      </c>
      <c r="U453" s="153">
        <v>0.45833333333333331</v>
      </c>
      <c r="V453" s="153">
        <f>IF(ISBLANK(T453),"",Tabella2[[#This Row],[ACT STOP]]-Tabella2[[#This Row],[ACT START]])</f>
        <v>4.166666666666663E-2</v>
      </c>
      <c r="W453" s="104" t="s">
        <v>122</v>
      </c>
      <c r="X453" s="104" t="s">
        <v>91</v>
      </c>
      <c r="Y453" s="110"/>
      <c r="Z453" s="106"/>
      <c r="AA453" s="104"/>
      <c r="AB453" s="107"/>
      <c r="AC453" s="72">
        <v>1</v>
      </c>
      <c r="AH453" s="70"/>
      <c r="AI453" s="70"/>
      <c r="AJ453">
        <v>0</v>
      </c>
      <c r="AL453" s="70"/>
      <c r="BM453" s="135">
        <v>0.41666666666666669</v>
      </c>
      <c r="BN453" s="136">
        <v>0.45833333333333331</v>
      </c>
      <c r="BO453" s="101"/>
      <c r="BR453" s="109" t="str">
        <f t="shared" si="6"/>
        <v>SH-25-0442</v>
      </c>
      <c r="BS453" s="109" t="s">
        <v>301</v>
      </c>
      <c r="BT453" t="s">
        <v>122</v>
      </c>
      <c r="BU453" t="s">
        <v>302</v>
      </c>
    </row>
    <row r="454" spans="1:73" hidden="1">
      <c r="A454" s="103" t="s">
        <v>1131</v>
      </c>
      <c r="B454" s="102">
        <v>45726</v>
      </c>
      <c r="C454" s="104">
        <f>_xlfn.ISOWEEKNUM(Tabella2[[#This Row],[Date]])</f>
        <v>11</v>
      </c>
      <c r="D454" s="104" t="s">
        <v>195</v>
      </c>
      <c r="E454" s="104" t="s">
        <v>398</v>
      </c>
      <c r="F454" s="104"/>
      <c r="G454" s="104" t="s">
        <v>284</v>
      </c>
      <c r="H454" s="105">
        <v>23</v>
      </c>
      <c r="I454" s="104"/>
      <c r="J454" s="104" t="s">
        <v>258</v>
      </c>
      <c r="K454" s="104" t="s">
        <v>78</v>
      </c>
      <c r="L454" s="104" t="s">
        <v>299</v>
      </c>
      <c r="M454" s="104" t="s">
        <v>276</v>
      </c>
      <c r="N454" s="104"/>
      <c r="O454" s="108" t="str">
        <f>A1918</f>
        <v>14320</v>
      </c>
      <c r="P454" s="111" t="s">
        <v>300</v>
      </c>
      <c r="Q454" s="153">
        <v>0.54166666666666663</v>
      </c>
      <c r="R454" s="153">
        <v>0.58333333333333337</v>
      </c>
      <c r="S454" s="153">
        <v>4.1666666666666657E-2</v>
      </c>
      <c r="T454" s="153">
        <v>0.54166666666666663</v>
      </c>
      <c r="U454" s="153">
        <v>0.58333333333333337</v>
      </c>
      <c r="V454" s="153">
        <f>IF(ISBLANK(T454),"",Tabella2[[#This Row],[ACT STOP]]-Tabella2[[#This Row],[ACT START]])</f>
        <v>4.1666666666666741E-2</v>
      </c>
      <c r="W454" s="104" t="s">
        <v>122</v>
      </c>
      <c r="X454" s="104" t="s">
        <v>91</v>
      </c>
      <c r="Y454" s="110"/>
      <c r="Z454" s="106"/>
      <c r="AA454" s="104"/>
      <c r="AB454" s="107"/>
      <c r="AC454" s="72">
        <v>1</v>
      </c>
      <c r="AH454" s="70"/>
      <c r="AI454" s="70"/>
      <c r="AJ454">
        <v>0</v>
      </c>
      <c r="AL454" s="70"/>
      <c r="BM454" s="135">
        <v>0.54166666666666663</v>
      </c>
      <c r="BN454" s="136">
        <v>0.58333333333333337</v>
      </c>
      <c r="BO454" s="101"/>
      <c r="BR454" s="109" t="str">
        <f t="shared" si="6"/>
        <v>SH-25-0443</v>
      </c>
      <c r="BS454" s="109" t="s">
        <v>358</v>
      </c>
      <c r="BT454" t="s">
        <v>122</v>
      </c>
      <c r="BU454" t="s">
        <v>399</v>
      </c>
    </row>
    <row r="455" spans="1:73" hidden="1">
      <c r="A455" s="103" t="s">
        <v>1132</v>
      </c>
      <c r="B455" s="102">
        <v>45726</v>
      </c>
      <c r="C455" s="104">
        <f>_xlfn.ISOWEEKNUM(Tabella2[[#This Row],[Date]])</f>
        <v>11</v>
      </c>
      <c r="D455" s="104" t="s">
        <v>195</v>
      </c>
      <c r="E455" s="104" t="s">
        <v>398</v>
      </c>
      <c r="F455" s="104"/>
      <c r="G455" s="104" t="s">
        <v>284</v>
      </c>
      <c r="H455" s="105">
        <v>22</v>
      </c>
      <c r="I455" s="104"/>
      <c r="J455" s="104" t="s">
        <v>258</v>
      </c>
      <c r="K455" s="104" t="s">
        <v>80</v>
      </c>
      <c r="L455" s="104" t="s">
        <v>299</v>
      </c>
      <c r="M455" s="104" t="s">
        <v>276</v>
      </c>
      <c r="N455" s="104"/>
      <c r="O455" s="108" t="str">
        <f>A1919</f>
        <v>14321</v>
      </c>
      <c r="P455" s="111" t="s">
        <v>300</v>
      </c>
      <c r="Q455" s="153">
        <v>0.54166666666666663</v>
      </c>
      <c r="R455" s="153">
        <v>0.58333333333333337</v>
      </c>
      <c r="S455" s="153">
        <v>4.1666666666666657E-2</v>
      </c>
      <c r="T455" s="153">
        <v>0.54166666666666663</v>
      </c>
      <c r="U455" s="153">
        <v>0.58333333333333337</v>
      </c>
      <c r="V455" s="153">
        <f>IF(ISBLANK(T455),"",Tabella2[[#This Row],[ACT STOP]]-Tabella2[[#This Row],[ACT START]])</f>
        <v>4.1666666666666741E-2</v>
      </c>
      <c r="W455" s="104" t="s">
        <v>122</v>
      </c>
      <c r="X455" s="104" t="s">
        <v>91</v>
      </c>
      <c r="Y455" s="110"/>
      <c r="Z455" s="106"/>
      <c r="AA455" s="104"/>
      <c r="AB455" s="107"/>
      <c r="AC455" s="72">
        <v>1</v>
      </c>
      <c r="AH455" s="70"/>
      <c r="AI455" s="70"/>
      <c r="AJ455">
        <v>0</v>
      </c>
      <c r="AL455" s="70"/>
      <c r="BM455" s="135">
        <v>0.54166666666666663</v>
      </c>
      <c r="BN455" s="136">
        <v>0.58333333333333337</v>
      </c>
      <c r="BO455" s="101"/>
      <c r="BR455" s="109" t="str">
        <f t="shared" si="6"/>
        <v>SH-25-0444</v>
      </c>
      <c r="BS455" s="109" t="s">
        <v>295</v>
      </c>
      <c r="BT455" t="s">
        <v>122</v>
      </c>
      <c r="BU455" t="s">
        <v>399</v>
      </c>
    </row>
    <row r="456" spans="1:73" hidden="1">
      <c r="A456" s="103" t="s">
        <v>1133</v>
      </c>
      <c r="B456" s="102">
        <v>45727</v>
      </c>
      <c r="C456" s="104">
        <f>_xlfn.ISOWEEKNUM(Tabella2[[#This Row],[Date]])</f>
        <v>11</v>
      </c>
      <c r="D456" s="104" t="s">
        <v>195</v>
      </c>
      <c r="E456" s="104" t="s">
        <v>880</v>
      </c>
      <c r="F456" s="104"/>
      <c r="G456" s="104" t="s">
        <v>257</v>
      </c>
      <c r="H456" s="105">
        <v>17</v>
      </c>
      <c r="I456" s="104"/>
      <c r="J456" s="104" t="s">
        <v>258</v>
      </c>
      <c r="K456" s="104" t="s">
        <v>80</v>
      </c>
      <c r="L456" s="104" t="s">
        <v>299</v>
      </c>
      <c r="M456" s="104" t="s">
        <v>276</v>
      </c>
      <c r="N456" s="104"/>
      <c r="O456" s="106" t="str">
        <f>A1928</f>
        <v>14330</v>
      </c>
      <c r="P456" s="111" t="s">
        <v>300</v>
      </c>
      <c r="Q456" s="153">
        <v>0.29166666666666669</v>
      </c>
      <c r="R456" s="153">
        <v>0.3125</v>
      </c>
      <c r="S456" s="153">
        <v>2.0833333333333329E-2</v>
      </c>
      <c r="T456" s="153">
        <v>0.29166666666666669</v>
      </c>
      <c r="U456" s="153">
        <v>0.3125</v>
      </c>
      <c r="V456" s="153">
        <f>IF(ISBLANK(T456),"",Tabella2[[#This Row],[ACT STOP]]-Tabella2[[#This Row],[ACT START]])</f>
        <v>2.0833333333333315E-2</v>
      </c>
      <c r="W456" s="104" t="s">
        <v>122</v>
      </c>
      <c r="X456" s="104" t="s">
        <v>91</v>
      </c>
      <c r="Y456" s="110"/>
      <c r="Z456" s="106"/>
      <c r="AA456" s="104"/>
      <c r="AB456" s="107"/>
      <c r="AC456" s="72">
        <v>1</v>
      </c>
      <c r="AH456" s="70"/>
      <c r="AI456" s="70"/>
      <c r="AJ456">
        <v>0</v>
      </c>
      <c r="AL456" s="70"/>
      <c r="BM456" s="135">
        <v>0.29166666666666669</v>
      </c>
      <c r="BN456" s="136">
        <v>0.3125</v>
      </c>
      <c r="BO456" s="101"/>
      <c r="BR456" s="109" t="str">
        <f t="shared" si="6"/>
        <v>SH-25-0445</v>
      </c>
      <c r="BS456" s="109" t="s">
        <v>393</v>
      </c>
      <c r="BT456" t="s">
        <v>122</v>
      </c>
      <c r="BU456" t="s">
        <v>881</v>
      </c>
    </row>
    <row r="457" spans="1:73" hidden="1">
      <c r="A457" s="103" t="s">
        <v>1134</v>
      </c>
      <c r="B457" s="102">
        <v>45727</v>
      </c>
      <c r="C457" s="104">
        <f>_xlfn.ISOWEEKNUM(Tabella2[[#This Row],[Date]])</f>
        <v>11</v>
      </c>
      <c r="D457" s="104" t="s">
        <v>195</v>
      </c>
      <c r="E457" s="104" t="s">
        <v>880</v>
      </c>
      <c r="F457" s="104"/>
      <c r="G457" s="104" t="s">
        <v>257</v>
      </c>
      <c r="H457" s="105">
        <v>31</v>
      </c>
      <c r="I457" s="104"/>
      <c r="J457" s="104" t="s">
        <v>258</v>
      </c>
      <c r="K457" s="104" t="s">
        <v>80</v>
      </c>
      <c r="L457" s="104" t="s">
        <v>299</v>
      </c>
      <c r="M457" s="104" t="s">
        <v>276</v>
      </c>
      <c r="N457" s="104"/>
      <c r="O457" s="108" t="str">
        <f>A1929</f>
        <v>14331</v>
      </c>
      <c r="P457" s="111" t="s">
        <v>300</v>
      </c>
      <c r="Q457" s="153">
        <v>0.31597222222222221</v>
      </c>
      <c r="R457" s="153">
        <v>0.33680555555555558</v>
      </c>
      <c r="S457" s="153">
        <v>2.0833333333333329E-2</v>
      </c>
      <c r="T457" s="153">
        <v>0.31597222222222221</v>
      </c>
      <c r="U457" s="153">
        <v>0.33680555555555558</v>
      </c>
      <c r="V457" s="153">
        <f>IF(ISBLANK(T457),"",Tabella2[[#This Row],[ACT STOP]]-Tabella2[[#This Row],[ACT START]])</f>
        <v>2.083333333333337E-2</v>
      </c>
      <c r="W457" s="104" t="s">
        <v>122</v>
      </c>
      <c r="X457" s="104" t="s">
        <v>91</v>
      </c>
      <c r="Y457" s="110"/>
      <c r="Z457" s="106"/>
      <c r="AA457" s="104"/>
      <c r="AB457" s="107"/>
      <c r="AC457" s="72">
        <v>1</v>
      </c>
      <c r="AH457" s="70"/>
      <c r="AI457" s="70"/>
      <c r="AJ457">
        <v>0</v>
      </c>
      <c r="AL457" s="70"/>
      <c r="BM457" s="135">
        <v>0.31597222222222221</v>
      </c>
      <c r="BN457" s="136">
        <v>0.33680555555555558</v>
      </c>
      <c r="BO457" s="101"/>
      <c r="BR457" s="109" t="str">
        <f t="shared" si="6"/>
        <v>SH-25-0446</v>
      </c>
      <c r="BS457" s="109" t="s">
        <v>345</v>
      </c>
      <c r="BT457" t="s">
        <v>122</v>
      </c>
      <c r="BU457" t="s">
        <v>881</v>
      </c>
    </row>
    <row r="458" spans="1:73" hidden="1">
      <c r="A458" s="103" t="s">
        <v>1135</v>
      </c>
      <c r="B458" s="102">
        <v>45727</v>
      </c>
      <c r="C458" s="104">
        <f>_xlfn.ISOWEEKNUM(Tabella2[[#This Row],[Date]])</f>
        <v>11</v>
      </c>
      <c r="D458" s="104" t="s">
        <v>195</v>
      </c>
      <c r="E458" s="104" t="s">
        <v>398</v>
      </c>
      <c r="F458" s="104"/>
      <c r="G458" s="104" t="s">
        <v>257</v>
      </c>
      <c r="H458" s="105">
        <v>1</v>
      </c>
      <c r="I458" s="104"/>
      <c r="J458" s="104" t="s">
        <v>258</v>
      </c>
      <c r="K458" s="104" t="s">
        <v>78</v>
      </c>
      <c r="L458" s="104" t="s">
        <v>299</v>
      </c>
      <c r="M458" s="104" t="s">
        <v>276</v>
      </c>
      <c r="N458" s="104"/>
      <c r="O458" s="106" t="str">
        <f>A1931</f>
        <v>14333</v>
      </c>
      <c r="P458" s="111" t="s">
        <v>300</v>
      </c>
      <c r="Q458" s="153">
        <v>0.35416666666666669</v>
      </c>
      <c r="R458" s="153">
        <v>0.39583333333333331</v>
      </c>
      <c r="S458" s="153">
        <v>4.1666666666666657E-2</v>
      </c>
      <c r="T458" s="153">
        <v>0.35416666666666669</v>
      </c>
      <c r="U458" s="153">
        <v>0.39583333333333331</v>
      </c>
      <c r="V458" s="153">
        <f>IF(ISBLANK(T458),"",Tabella2[[#This Row],[ACT STOP]]-Tabella2[[#This Row],[ACT START]])</f>
        <v>4.166666666666663E-2</v>
      </c>
      <c r="W458" s="104" t="s">
        <v>122</v>
      </c>
      <c r="X458" s="104" t="s">
        <v>91</v>
      </c>
      <c r="Y458" s="110"/>
      <c r="Z458" s="106"/>
      <c r="AA458" s="104"/>
      <c r="AB458" s="107"/>
      <c r="AC458" s="72">
        <v>1</v>
      </c>
      <c r="AH458" s="70"/>
      <c r="AI458" s="70"/>
      <c r="AJ458">
        <v>0</v>
      </c>
      <c r="AL458" s="70"/>
      <c r="BM458" s="135">
        <v>0.35416666666666669</v>
      </c>
      <c r="BN458" s="136">
        <v>0.39583333333333331</v>
      </c>
      <c r="BO458" s="101"/>
      <c r="BR458" s="109" t="str">
        <f t="shared" si="6"/>
        <v>SH-25-0447</v>
      </c>
      <c r="BS458" s="109" t="s">
        <v>332</v>
      </c>
      <c r="BT458" t="s">
        <v>122</v>
      </c>
      <c r="BU458" t="s">
        <v>399</v>
      </c>
    </row>
    <row r="459" spans="1:73" hidden="1">
      <c r="A459" s="103" t="s">
        <v>1136</v>
      </c>
      <c r="B459" s="102">
        <v>45727</v>
      </c>
      <c r="C459" s="104">
        <f>_xlfn.ISOWEEKNUM(Tabella2[[#This Row],[Date]])</f>
        <v>11</v>
      </c>
      <c r="D459" s="104" t="s">
        <v>195</v>
      </c>
      <c r="E459" s="104" t="s">
        <v>398</v>
      </c>
      <c r="F459" s="104"/>
      <c r="G459" s="104" t="s">
        <v>284</v>
      </c>
      <c r="H459" s="105">
        <v>3</v>
      </c>
      <c r="I459" s="104"/>
      <c r="J459" s="104" t="s">
        <v>258</v>
      </c>
      <c r="K459" s="104" t="s">
        <v>78</v>
      </c>
      <c r="L459" s="104" t="s">
        <v>299</v>
      </c>
      <c r="M459" s="104" t="s">
        <v>276</v>
      </c>
      <c r="N459" s="104"/>
      <c r="O459" s="106" t="str">
        <f>A1943</f>
        <v>14345</v>
      </c>
      <c r="P459" s="111" t="s">
        <v>300</v>
      </c>
      <c r="Q459" s="153">
        <v>0.54166666666666663</v>
      </c>
      <c r="R459" s="153">
        <v>0.58333333333333337</v>
      </c>
      <c r="S459" s="153">
        <v>4.1666666666666657E-2</v>
      </c>
      <c r="T459" s="153">
        <v>0.54166666666666663</v>
      </c>
      <c r="U459" s="153">
        <v>0.58333333333333337</v>
      </c>
      <c r="V459" s="153">
        <f>IF(ISBLANK(T459),"",Tabella2[[#This Row],[ACT STOP]]-Tabella2[[#This Row],[ACT START]])</f>
        <v>4.1666666666666741E-2</v>
      </c>
      <c r="W459" s="104" t="s">
        <v>122</v>
      </c>
      <c r="X459" s="104" t="s">
        <v>91</v>
      </c>
      <c r="Y459" s="110"/>
      <c r="Z459" s="106"/>
      <c r="AA459" s="104"/>
      <c r="AB459" s="107"/>
      <c r="AC459" s="72">
        <v>1</v>
      </c>
      <c r="AH459" s="70"/>
      <c r="AI459" s="70"/>
      <c r="AJ459">
        <v>0</v>
      </c>
      <c r="AL459" s="70"/>
      <c r="BM459" s="135">
        <v>0.54166666666666663</v>
      </c>
      <c r="BN459" s="136">
        <v>0.58333333333333337</v>
      </c>
      <c r="BO459" s="101"/>
      <c r="BR459" s="109" t="str">
        <f t="shared" si="6"/>
        <v>SH-25-0448</v>
      </c>
      <c r="BS459" s="109" t="s">
        <v>301</v>
      </c>
      <c r="BT459" t="s">
        <v>122</v>
      </c>
      <c r="BU459" t="s">
        <v>399</v>
      </c>
    </row>
    <row r="460" spans="1:73" hidden="1">
      <c r="A460" s="103" t="s">
        <v>1137</v>
      </c>
      <c r="B460" s="102">
        <v>45727</v>
      </c>
      <c r="C460" s="104">
        <f>_xlfn.ISOWEEKNUM(Tabella2[[#This Row],[Date]])</f>
        <v>11</v>
      </c>
      <c r="D460" s="104" t="s">
        <v>195</v>
      </c>
      <c r="E460" s="104" t="s">
        <v>398</v>
      </c>
      <c r="F460" s="104"/>
      <c r="G460" s="104" t="s">
        <v>257</v>
      </c>
      <c r="H460" s="105">
        <v>12</v>
      </c>
      <c r="I460" s="104"/>
      <c r="J460" s="104" t="s">
        <v>258</v>
      </c>
      <c r="K460" s="104" t="s">
        <v>78</v>
      </c>
      <c r="L460" s="104" t="s">
        <v>299</v>
      </c>
      <c r="M460" s="104" t="s">
        <v>276</v>
      </c>
      <c r="N460" s="104"/>
      <c r="O460" s="106" t="str">
        <f>A1947</f>
        <v>14349</v>
      </c>
      <c r="P460" s="111" t="s">
        <v>300</v>
      </c>
      <c r="Q460" s="153">
        <v>0.60416666666666663</v>
      </c>
      <c r="R460" s="153">
        <v>0.64583333333333337</v>
      </c>
      <c r="S460" s="153">
        <v>4.1666666666666657E-2</v>
      </c>
      <c r="T460" s="153">
        <v>0.60416666666666663</v>
      </c>
      <c r="U460" s="153">
        <v>0.64583333333333337</v>
      </c>
      <c r="V460" s="153">
        <f>IF(ISBLANK(T460),"",Tabella2[[#This Row],[ACT STOP]]-Tabella2[[#This Row],[ACT START]])</f>
        <v>4.1666666666666741E-2</v>
      </c>
      <c r="W460" s="104" t="s">
        <v>122</v>
      </c>
      <c r="X460" s="104" t="s">
        <v>91</v>
      </c>
      <c r="Y460" s="110"/>
      <c r="Z460" s="106"/>
      <c r="AA460" s="104"/>
      <c r="AB460" s="107"/>
      <c r="AC460" s="72">
        <v>1</v>
      </c>
      <c r="AH460" s="70"/>
      <c r="AI460" s="70"/>
      <c r="AJ460">
        <v>0</v>
      </c>
      <c r="AL460" s="70"/>
      <c r="BM460" s="135">
        <v>0.60416666666666663</v>
      </c>
      <c r="BN460" s="136">
        <v>0.64583333333333337</v>
      </c>
      <c r="BO460" s="101"/>
      <c r="BR460" s="109" t="str">
        <f t="shared" si="6"/>
        <v>SH-25-0449</v>
      </c>
      <c r="BS460" s="109" t="s">
        <v>266</v>
      </c>
      <c r="BT460" t="s">
        <v>122</v>
      </c>
      <c r="BU460" t="s">
        <v>399</v>
      </c>
    </row>
    <row r="461" spans="1:73" hidden="1">
      <c r="A461" s="103" t="s">
        <v>1138</v>
      </c>
      <c r="B461" s="102">
        <v>45728</v>
      </c>
      <c r="C461" s="104">
        <f>_xlfn.ISOWEEKNUM(Tabella2[[#This Row],[Date]])</f>
        <v>11</v>
      </c>
      <c r="D461" s="104" t="s">
        <v>195</v>
      </c>
      <c r="E461" s="104" t="s">
        <v>398</v>
      </c>
      <c r="F461" s="104"/>
      <c r="G461" s="104" t="s">
        <v>257</v>
      </c>
      <c r="H461" s="105">
        <v>17</v>
      </c>
      <c r="I461" s="104"/>
      <c r="J461" s="104" t="s">
        <v>258</v>
      </c>
      <c r="K461" s="104" t="s">
        <v>78</v>
      </c>
      <c r="L461" s="104" t="s">
        <v>299</v>
      </c>
      <c r="M461" s="104" t="s">
        <v>276</v>
      </c>
      <c r="N461" s="104"/>
      <c r="O461" s="106" t="str">
        <f>A1951</f>
        <v>14353</v>
      </c>
      <c r="P461" s="111" t="s">
        <v>300</v>
      </c>
      <c r="Q461" s="153">
        <v>0.29166666666666669</v>
      </c>
      <c r="R461" s="153">
        <v>0.33333333333333331</v>
      </c>
      <c r="S461" s="153">
        <v>4.1666666666666657E-2</v>
      </c>
      <c r="T461" s="153">
        <v>0.29166666666666669</v>
      </c>
      <c r="U461" s="153">
        <v>0.33333333333333331</v>
      </c>
      <c r="V461" s="153">
        <f>IF(ISBLANK(T461),"",Tabella2[[#This Row],[ACT STOP]]-Tabella2[[#This Row],[ACT START]])</f>
        <v>4.166666666666663E-2</v>
      </c>
      <c r="W461" s="104" t="s">
        <v>122</v>
      </c>
      <c r="X461" s="104" t="s">
        <v>91</v>
      </c>
      <c r="Y461" s="110"/>
      <c r="Z461" s="106"/>
      <c r="AA461" s="104"/>
      <c r="AB461" s="107"/>
      <c r="AC461" s="72">
        <v>1</v>
      </c>
      <c r="AH461" s="70"/>
      <c r="AI461" s="70"/>
      <c r="AJ461">
        <v>0</v>
      </c>
      <c r="AL461" s="70"/>
      <c r="BM461" s="135">
        <v>0.29166666666666669</v>
      </c>
      <c r="BN461" s="136">
        <v>0.33333333333333331</v>
      </c>
      <c r="BO461" s="101"/>
      <c r="BR461" s="109" t="str">
        <f t="shared" ref="BR461:BR524" si="7">_xlfn.CONCAT(LEFT(BR460,6),TEXT(RIGHT(BR460,4)+1,"0000"))</f>
        <v>SH-25-0450</v>
      </c>
      <c r="BS461" s="109" t="s">
        <v>393</v>
      </c>
      <c r="BT461" t="s">
        <v>122</v>
      </c>
      <c r="BU461" t="s">
        <v>399</v>
      </c>
    </row>
    <row r="462" spans="1:73" hidden="1">
      <c r="A462" s="103" t="s">
        <v>1139</v>
      </c>
      <c r="B462" s="102">
        <v>45728</v>
      </c>
      <c r="C462" s="104">
        <f>_xlfn.ISOWEEKNUM(Tabella2[[#This Row],[Date]])</f>
        <v>11</v>
      </c>
      <c r="D462" s="104" t="s">
        <v>195</v>
      </c>
      <c r="E462" s="104" t="s">
        <v>398</v>
      </c>
      <c r="F462" s="104"/>
      <c r="G462" s="104" t="s">
        <v>257</v>
      </c>
      <c r="H462" s="105">
        <v>5</v>
      </c>
      <c r="I462" s="104"/>
      <c r="J462" s="104" t="s">
        <v>258</v>
      </c>
      <c r="K462" s="104" t="s">
        <v>78</v>
      </c>
      <c r="L462" s="104" t="s">
        <v>299</v>
      </c>
      <c r="M462" s="104" t="s">
        <v>276</v>
      </c>
      <c r="N462" s="104"/>
      <c r="O462" s="106" t="str">
        <f>A1956</f>
        <v>14358</v>
      </c>
      <c r="P462" s="111" t="s">
        <v>300</v>
      </c>
      <c r="Q462" s="153">
        <v>0.35416666666666669</v>
      </c>
      <c r="R462" s="153">
        <v>0.39583333333333331</v>
      </c>
      <c r="S462" s="153">
        <v>4.1666666666666657E-2</v>
      </c>
      <c r="T462" s="153">
        <v>0.35416666666666669</v>
      </c>
      <c r="U462" s="153">
        <v>0.39583333333333331</v>
      </c>
      <c r="V462" s="153">
        <f>IF(ISBLANK(T462),"",Tabella2[[#This Row],[ACT STOP]]-Tabella2[[#This Row],[ACT START]])</f>
        <v>4.166666666666663E-2</v>
      </c>
      <c r="W462" s="104" t="s">
        <v>122</v>
      </c>
      <c r="X462" s="104" t="s">
        <v>91</v>
      </c>
      <c r="Y462" s="110"/>
      <c r="Z462" s="106"/>
      <c r="AA462" s="104"/>
      <c r="AB462" s="107"/>
      <c r="AC462" s="72">
        <v>1</v>
      </c>
      <c r="AH462" s="70"/>
      <c r="AI462" s="70"/>
      <c r="AJ462">
        <v>0</v>
      </c>
      <c r="AL462" s="70"/>
      <c r="BM462" s="135">
        <v>0.35416666666666669</v>
      </c>
      <c r="BN462" s="136">
        <v>0.39583333333333331</v>
      </c>
      <c r="BO462" s="101"/>
      <c r="BR462" s="109" t="str">
        <f t="shared" si="7"/>
        <v>SH-25-0451</v>
      </c>
      <c r="BS462" s="109" t="s">
        <v>416</v>
      </c>
      <c r="BT462" t="s">
        <v>122</v>
      </c>
      <c r="BU462" t="s">
        <v>399</v>
      </c>
    </row>
    <row r="463" spans="1:73" hidden="1">
      <c r="A463" s="103" t="s">
        <v>1140</v>
      </c>
      <c r="B463" s="102">
        <v>45728</v>
      </c>
      <c r="C463" s="104">
        <f>_xlfn.ISOWEEKNUM(Tabella2[[#This Row],[Date]])</f>
        <v>11</v>
      </c>
      <c r="D463" s="104" t="s">
        <v>195</v>
      </c>
      <c r="E463" s="104" t="s">
        <v>398</v>
      </c>
      <c r="F463" s="104"/>
      <c r="G463" s="104" t="s">
        <v>284</v>
      </c>
      <c r="H463" s="105">
        <v>23</v>
      </c>
      <c r="I463" s="104"/>
      <c r="J463" s="104" t="s">
        <v>258</v>
      </c>
      <c r="K463" s="104" t="s">
        <v>80</v>
      </c>
      <c r="L463" s="104" t="s">
        <v>299</v>
      </c>
      <c r="M463" s="104" t="s">
        <v>361</v>
      </c>
      <c r="N463" s="104"/>
      <c r="O463" s="106" t="str">
        <f>A1963</f>
        <v>14365</v>
      </c>
      <c r="P463" s="111" t="s">
        <v>300</v>
      </c>
      <c r="Q463" s="153">
        <v>0.41666666666666669</v>
      </c>
      <c r="R463" s="153">
        <v>0.45833333333333331</v>
      </c>
      <c r="S463" s="153">
        <v>4.1666666666666657E-2</v>
      </c>
      <c r="T463" s="153">
        <v>0.41666666666666669</v>
      </c>
      <c r="U463" s="153">
        <v>0.45833333333333331</v>
      </c>
      <c r="V463" s="153">
        <f>IF(ISBLANK(T463),"",Tabella2[[#This Row],[ACT STOP]]-Tabella2[[#This Row],[ACT START]])</f>
        <v>4.166666666666663E-2</v>
      </c>
      <c r="W463" s="104" t="s">
        <v>122</v>
      </c>
      <c r="X463" s="104" t="s">
        <v>91</v>
      </c>
      <c r="Y463" s="110"/>
      <c r="Z463" s="106"/>
      <c r="AA463" s="104"/>
      <c r="AB463" s="107"/>
      <c r="AC463" s="72">
        <v>1</v>
      </c>
      <c r="AH463" s="70"/>
      <c r="AI463" s="70"/>
      <c r="AJ463">
        <v>0</v>
      </c>
      <c r="AL463" s="70"/>
      <c r="BM463" s="135">
        <v>0.41666666666666669</v>
      </c>
      <c r="BN463" s="136">
        <v>0.45833333333333331</v>
      </c>
      <c r="BO463" s="101"/>
      <c r="BR463" s="109" t="str">
        <f t="shared" si="7"/>
        <v>SH-25-0452</v>
      </c>
      <c r="BS463" s="109" t="s">
        <v>358</v>
      </c>
      <c r="BT463" t="s">
        <v>122</v>
      </c>
      <c r="BU463" t="s">
        <v>399</v>
      </c>
    </row>
    <row r="464" spans="1:73" hidden="1">
      <c r="A464" s="103" t="s">
        <v>1141</v>
      </c>
      <c r="B464" s="102">
        <v>45728</v>
      </c>
      <c r="C464" s="104">
        <f>_xlfn.ISOWEEKNUM(Tabella2[[#This Row],[Date]])</f>
        <v>11</v>
      </c>
      <c r="D464" s="104" t="s">
        <v>195</v>
      </c>
      <c r="E464" s="104" t="s">
        <v>398</v>
      </c>
      <c r="F464" s="104"/>
      <c r="G464" s="104" t="s">
        <v>284</v>
      </c>
      <c r="H464" s="105">
        <v>3</v>
      </c>
      <c r="I464" s="104"/>
      <c r="J464" s="104" t="s">
        <v>258</v>
      </c>
      <c r="K464" s="104" t="s">
        <v>78</v>
      </c>
      <c r="L464" s="104" t="s">
        <v>299</v>
      </c>
      <c r="M464" s="104" t="s">
        <v>361</v>
      </c>
      <c r="N464" s="104"/>
      <c r="O464" s="106" t="str">
        <f>A88</f>
        <v>12490</v>
      </c>
      <c r="P464" s="111" t="s">
        <v>300</v>
      </c>
      <c r="Q464" s="153">
        <v>0.47916666666666669</v>
      </c>
      <c r="R464" s="153">
        <v>0.52083333333333337</v>
      </c>
      <c r="S464" s="153">
        <v>4.1666666666666657E-2</v>
      </c>
      <c r="T464" s="153">
        <v>0.47916666666666669</v>
      </c>
      <c r="U464" s="153">
        <v>0.52083333333333337</v>
      </c>
      <c r="V464" s="153">
        <f>IF(ISBLANK(T464),"",Tabella2[[#This Row],[ACT STOP]]-Tabella2[[#This Row],[ACT START]])</f>
        <v>4.1666666666666685E-2</v>
      </c>
      <c r="W464" s="104" t="s">
        <v>122</v>
      </c>
      <c r="X464" s="104" t="s">
        <v>91</v>
      </c>
      <c r="Y464" s="110"/>
      <c r="Z464" s="106"/>
      <c r="AA464" s="104"/>
      <c r="AB464" s="107"/>
      <c r="AC464" s="72">
        <v>1</v>
      </c>
      <c r="AH464" s="70"/>
      <c r="AI464" s="70"/>
      <c r="AJ464">
        <v>0</v>
      </c>
      <c r="AL464" s="70"/>
      <c r="BM464" s="135">
        <v>0.47916666666666669</v>
      </c>
      <c r="BN464" s="136">
        <v>0.52083333333333337</v>
      </c>
      <c r="BO464" s="101"/>
      <c r="BR464" s="109" t="str">
        <f t="shared" si="7"/>
        <v>SH-25-0453</v>
      </c>
      <c r="BS464" s="109" t="s">
        <v>301</v>
      </c>
      <c r="BT464" t="s">
        <v>122</v>
      </c>
      <c r="BU464" t="s">
        <v>399</v>
      </c>
    </row>
    <row r="465" spans="1:73" hidden="1">
      <c r="A465" s="103" t="s">
        <v>1142</v>
      </c>
      <c r="B465" s="102">
        <v>45728</v>
      </c>
      <c r="C465" s="104">
        <f>_xlfn.ISOWEEKNUM(Tabella2[[#This Row],[Date]])</f>
        <v>11</v>
      </c>
      <c r="D465" s="104" t="s">
        <v>195</v>
      </c>
      <c r="E465" s="104" t="s">
        <v>880</v>
      </c>
      <c r="F465" s="104"/>
      <c r="G465" s="104" t="s">
        <v>257</v>
      </c>
      <c r="H465" s="105">
        <v>9</v>
      </c>
      <c r="I465" s="104"/>
      <c r="J465" s="104" t="s">
        <v>258</v>
      </c>
      <c r="K465" s="104" t="s">
        <v>78</v>
      </c>
      <c r="L465" s="104" t="s">
        <v>299</v>
      </c>
      <c r="M465" s="104" t="s">
        <v>386</v>
      </c>
      <c r="N465" s="104"/>
      <c r="O465" s="106" t="str">
        <f>A1970</f>
        <v>14372</v>
      </c>
      <c r="P465" s="111" t="s">
        <v>300</v>
      </c>
      <c r="Q465" s="153">
        <v>0.54166666666666663</v>
      </c>
      <c r="R465" s="153">
        <v>0.58333333333333337</v>
      </c>
      <c r="S465" s="153">
        <v>4.1666666666666657E-2</v>
      </c>
      <c r="T465" s="153">
        <v>0.54166666666666663</v>
      </c>
      <c r="U465" s="153">
        <v>0.58333333333333337</v>
      </c>
      <c r="V465" s="153">
        <f>IF(ISBLANK(T465),"",Tabella2[[#This Row],[ACT STOP]]-Tabella2[[#This Row],[ACT START]])</f>
        <v>4.1666666666666741E-2</v>
      </c>
      <c r="W465" s="104" t="s">
        <v>122</v>
      </c>
      <c r="X465" s="104" t="s">
        <v>91</v>
      </c>
      <c r="Y465" s="110"/>
      <c r="Z465" s="106"/>
      <c r="AA465" s="104"/>
      <c r="AB465" s="107"/>
      <c r="AC465" s="72">
        <v>1</v>
      </c>
      <c r="AH465" s="70"/>
      <c r="AI465" s="70"/>
      <c r="AJ465">
        <v>0</v>
      </c>
      <c r="AL465" s="70"/>
      <c r="BM465" s="135">
        <v>0.54166666666666663</v>
      </c>
      <c r="BN465" s="136">
        <v>0.58333333333333337</v>
      </c>
      <c r="BO465" s="101"/>
      <c r="BR465" s="109" t="str">
        <f t="shared" si="7"/>
        <v>SH-25-0454</v>
      </c>
      <c r="BS465" s="109" t="s">
        <v>318</v>
      </c>
      <c r="BT465" t="s">
        <v>122</v>
      </c>
      <c r="BU465" t="s">
        <v>881</v>
      </c>
    </row>
    <row r="466" spans="1:73" hidden="1">
      <c r="A466" s="103" t="s">
        <v>1143</v>
      </c>
      <c r="B466" s="102">
        <v>45728</v>
      </c>
      <c r="C466" s="104">
        <f>_xlfn.ISOWEEKNUM(Tabella2[[#This Row],[Date]])</f>
        <v>11</v>
      </c>
      <c r="D466" s="104" t="s">
        <v>195</v>
      </c>
      <c r="E466" s="104" t="s">
        <v>880</v>
      </c>
      <c r="F466" s="104"/>
      <c r="G466" s="104" t="s">
        <v>257</v>
      </c>
      <c r="H466" s="105">
        <v>13</v>
      </c>
      <c r="I466" s="104"/>
      <c r="J466" s="104" t="s">
        <v>258</v>
      </c>
      <c r="K466" s="104" t="s">
        <v>80</v>
      </c>
      <c r="L466" s="104" t="s">
        <v>299</v>
      </c>
      <c r="M466" s="104" t="s">
        <v>386</v>
      </c>
      <c r="N466" s="104"/>
      <c r="O466" s="106" t="str">
        <f>A1971</f>
        <v>14373</v>
      </c>
      <c r="P466" s="111" t="s">
        <v>300</v>
      </c>
      <c r="Q466" s="153">
        <v>0.54166666666666663</v>
      </c>
      <c r="R466" s="153">
        <v>0.58333333333333337</v>
      </c>
      <c r="S466" s="153">
        <v>4.1666666666666657E-2</v>
      </c>
      <c r="T466" s="153">
        <v>0.54166666666666663</v>
      </c>
      <c r="U466" s="153">
        <v>0.58333333333333337</v>
      </c>
      <c r="V466" s="153">
        <f>IF(ISBLANK(T466),"",Tabella2[[#This Row],[ACT STOP]]-Tabella2[[#This Row],[ACT START]])</f>
        <v>4.1666666666666741E-2</v>
      </c>
      <c r="W466" s="104" t="s">
        <v>122</v>
      </c>
      <c r="X466" s="104" t="s">
        <v>91</v>
      </c>
      <c r="Y466" s="110"/>
      <c r="Z466" s="106"/>
      <c r="AA466" s="104"/>
      <c r="AB466" s="107"/>
      <c r="AC466" s="72">
        <v>1</v>
      </c>
      <c r="AH466" s="70"/>
      <c r="AI466" s="70"/>
      <c r="AJ466">
        <v>0</v>
      </c>
      <c r="AL466" s="70"/>
      <c r="BM466" s="135">
        <v>0.54166666666666663</v>
      </c>
      <c r="BN466" s="136">
        <v>0.58333333333333337</v>
      </c>
      <c r="BO466" s="101"/>
      <c r="BR466" s="109" t="str">
        <f t="shared" si="7"/>
        <v>SH-25-0455</v>
      </c>
      <c r="BS466" s="109" t="s">
        <v>427</v>
      </c>
      <c r="BT466" t="s">
        <v>122</v>
      </c>
      <c r="BU466" t="s">
        <v>881</v>
      </c>
    </row>
    <row r="467" spans="1:73" hidden="1">
      <c r="A467" s="103" t="s">
        <v>1144</v>
      </c>
      <c r="B467" s="102">
        <v>45728</v>
      </c>
      <c r="C467" s="104">
        <f>_xlfn.ISOWEEKNUM(Tabella2[[#This Row],[Date]])</f>
        <v>11</v>
      </c>
      <c r="D467" s="104" t="s">
        <v>195</v>
      </c>
      <c r="E467" s="104" t="s">
        <v>398</v>
      </c>
      <c r="F467" s="104"/>
      <c r="G467" s="104" t="s">
        <v>257</v>
      </c>
      <c r="H467" s="105">
        <v>14</v>
      </c>
      <c r="I467" s="104"/>
      <c r="J467" s="104" t="s">
        <v>258</v>
      </c>
      <c r="K467" s="104" t="s">
        <v>78</v>
      </c>
      <c r="L467" s="104" t="s">
        <v>299</v>
      </c>
      <c r="M467" s="104" t="s">
        <v>276</v>
      </c>
      <c r="N467" s="104"/>
      <c r="O467" s="106" t="str">
        <f>A1974</f>
        <v>14376</v>
      </c>
      <c r="P467" s="111" t="s">
        <v>300</v>
      </c>
      <c r="Q467" s="153">
        <v>0.60416666666666663</v>
      </c>
      <c r="R467" s="153">
        <v>0.64583333333333337</v>
      </c>
      <c r="S467" s="153">
        <v>4.1666666666666657E-2</v>
      </c>
      <c r="T467" s="153">
        <v>0.60416666666666663</v>
      </c>
      <c r="U467" s="153">
        <v>0.64583333333333337</v>
      </c>
      <c r="V467" s="153">
        <f>IF(ISBLANK(T467),"",Tabella2[[#This Row],[ACT STOP]]-Tabella2[[#This Row],[ACT START]])</f>
        <v>4.1666666666666741E-2</v>
      </c>
      <c r="W467" s="104" t="s">
        <v>122</v>
      </c>
      <c r="X467" s="104" t="s">
        <v>91</v>
      </c>
      <c r="Y467" s="110"/>
      <c r="Z467" s="106"/>
      <c r="AA467" s="104"/>
      <c r="AB467" s="107"/>
      <c r="AC467" s="72">
        <v>1</v>
      </c>
      <c r="AH467" s="70"/>
      <c r="AI467" s="70"/>
      <c r="AJ467">
        <v>0</v>
      </c>
      <c r="AL467" s="70"/>
      <c r="BM467" s="135">
        <v>0.60416666666666663</v>
      </c>
      <c r="BN467" s="136">
        <v>0.64583333333333337</v>
      </c>
      <c r="BO467" s="101"/>
      <c r="BR467" s="109" t="str">
        <f t="shared" si="7"/>
        <v>SH-25-0456</v>
      </c>
      <c r="BS467" s="109" t="s">
        <v>372</v>
      </c>
      <c r="BT467" t="s">
        <v>122</v>
      </c>
      <c r="BU467" t="s">
        <v>399</v>
      </c>
    </row>
    <row r="468" spans="1:73" hidden="1">
      <c r="A468" s="103" t="s">
        <v>1145</v>
      </c>
      <c r="B468" s="102">
        <v>45728</v>
      </c>
      <c r="C468" s="104">
        <f>_xlfn.ISOWEEKNUM(Tabella2[[#This Row],[Date]])</f>
        <v>11</v>
      </c>
      <c r="D468" s="104" t="s">
        <v>195</v>
      </c>
      <c r="E468" s="104" t="s">
        <v>398</v>
      </c>
      <c r="F468" s="104"/>
      <c r="G468" s="104" t="s">
        <v>257</v>
      </c>
      <c r="H468" s="105">
        <v>32</v>
      </c>
      <c r="I468" s="104"/>
      <c r="J468" s="104" t="s">
        <v>258</v>
      </c>
      <c r="K468" s="104" t="s">
        <v>80</v>
      </c>
      <c r="L468" s="104" t="s">
        <v>299</v>
      </c>
      <c r="M468" s="104" t="s">
        <v>276</v>
      </c>
      <c r="N468" s="104"/>
      <c r="O468" s="106" t="str">
        <f>A1975</f>
        <v>14377</v>
      </c>
      <c r="P468" s="111" t="s">
        <v>300</v>
      </c>
      <c r="Q468" s="153">
        <v>0.60416666666666663</v>
      </c>
      <c r="R468" s="153">
        <v>0.64583333333333337</v>
      </c>
      <c r="S468" s="153">
        <v>4.1666666666666657E-2</v>
      </c>
      <c r="T468" s="153">
        <v>0.60416666666666663</v>
      </c>
      <c r="U468" s="153">
        <v>0.65277777777777779</v>
      </c>
      <c r="V468" s="153">
        <f>IF(ISBLANK(T468),"",Tabella2[[#This Row],[ACT STOP]]-Tabella2[[#This Row],[ACT START]])</f>
        <v>4.861111111111116E-2</v>
      </c>
      <c r="W468" s="104" t="s">
        <v>122</v>
      </c>
      <c r="X468" s="104" t="s">
        <v>91</v>
      </c>
      <c r="Y468" s="110" t="s">
        <v>1146</v>
      </c>
      <c r="Z468" s="106"/>
      <c r="AA468" s="104"/>
      <c r="AB468" s="107"/>
      <c r="AC468" s="72">
        <v>1</v>
      </c>
      <c r="AH468" s="70"/>
      <c r="AI468" s="70"/>
      <c r="AJ468">
        <v>0</v>
      </c>
      <c r="AL468" s="70"/>
      <c r="BM468" s="135">
        <v>0.60416666666666663</v>
      </c>
      <c r="BN468" s="136">
        <v>0.65277777777777779</v>
      </c>
      <c r="BO468" s="101"/>
      <c r="BR468" s="109" t="str">
        <f t="shared" si="7"/>
        <v>SH-25-0457</v>
      </c>
      <c r="BS468" s="109" t="s">
        <v>356</v>
      </c>
      <c r="BT468" t="s">
        <v>122</v>
      </c>
      <c r="BU468" t="s">
        <v>399</v>
      </c>
    </row>
    <row r="469" spans="1:73" hidden="1">
      <c r="A469" s="103" t="s">
        <v>1147</v>
      </c>
      <c r="B469" s="102">
        <v>45729</v>
      </c>
      <c r="C469" s="104">
        <f>_xlfn.ISOWEEKNUM(Tabella2[[#This Row],[Date]])</f>
        <v>11</v>
      </c>
      <c r="D469" s="104" t="s">
        <v>195</v>
      </c>
      <c r="E469" s="104" t="s">
        <v>298</v>
      </c>
      <c r="F469" s="104"/>
      <c r="G469" s="104" t="s">
        <v>257</v>
      </c>
      <c r="H469" s="105">
        <v>17</v>
      </c>
      <c r="I469" s="104"/>
      <c r="J469" s="104" t="s">
        <v>258</v>
      </c>
      <c r="K469" s="104" t="s">
        <v>78</v>
      </c>
      <c r="L469" s="104" t="s">
        <v>299</v>
      </c>
      <c r="M469" s="104" t="s">
        <v>276</v>
      </c>
      <c r="N469" s="104"/>
      <c r="O469" s="106" t="str">
        <f>A1978</f>
        <v>14380</v>
      </c>
      <c r="P469" s="111" t="s">
        <v>300</v>
      </c>
      <c r="Q469" s="153">
        <v>0.29166666666666669</v>
      </c>
      <c r="R469" s="153">
        <v>0.33333333333333331</v>
      </c>
      <c r="S469" s="153">
        <v>4.1666666666666657E-2</v>
      </c>
      <c r="T469" s="153">
        <v>0.29166666666666669</v>
      </c>
      <c r="U469" s="153">
        <v>0.33333333333333331</v>
      </c>
      <c r="V469" s="153">
        <f>IF(ISBLANK(T469),"",Tabella2[[#This Row],[ACT STOP]]-Tabella2[[#This Row],[ACT START]])</f>
        <v>4.166666666666663E-2</v>
      </c>
      <c r="W469" s="104" t="s">
        <v>122</v>
      </c>
      <c r="X469" s="104" t="s">
        <v>91</v>
      </c>
      <c r="Y469" s="110"/>
      <c r="Z469" s="106"/>
      <c r="AA469" s="104"/>
      <c r="AB469" s="107"/>
      <c r="AC469" s="72">
        <v>1</v>
      </c>
      <c r="AH469" s="70"/>
      <c r="AI469" s="70"/>
      <c r="AJ469">
        <v>0</v>
      </c>
      <c r="AL469" s="70"/>
      <c r="BM469" s="135">
        <v>0.29166666666666669</v>
      </c>
      <c r="BN469" s="136">
        <v>0.33333333333333331</v>
      </c>
      <c r="BO469" s="101"/>
      <c r="BR469" s="109" t="str">
        <f t="shared" si="7"/>
        <v>SH-25-0458</v>
      </c>
      <c r="BS469" s="109" t="s">
        <v>393</v>
      </c>
      <c r="BT469" t="s">
        <v>122</v>
      </c>
      <c r="BU469" t="s">
        <v>302</v>
      </c>
    </row>
    <row r="470" spans="1:73" hidden="1">
      <c r="A470" s="103" t="s">
        <v>1148</v>
      </c>
      <c r="B470" s="102">
        <v>45729</v>
      </c>
      <c r="C470" s="104">
        <f>_xlfn.ISOWEEKNUM(Tabella2[[#This Row],[Date]])</f>
        <v>11</v>
      </c>
      <c r="D470" s="104" t="s">
        <v>195</v>
      </c>
      <c r="E470" s="104" t="s">
        <v>398</v>
      </c>
      <c r="F470" s="104"/>
      <c r="G470" s="104" t="s">
        <v>284</v>
      </c>
      <c r="H470" s="105">
        <v>22</v>
      </c>
      <c r="I470" s="104"/>
      <c r="J470" s="104" t="s">
        <v>258</v>
      </c>
      <c r="K470" s="104" t="s">
        <v>80</v>
      </c>
      <c r="L470" s="104" t="s">
        <v>299</v>
      </c>
      <c r="M470" s="104" t="s">
        <v>361</v>
      </c>
      <c r="N470" s="104"/>
      <c r="O470" s="106" t="str">
        <f>A1979</f>
        <v>14381</v>
      </c>
      <c r="P470" s="111" t="s">
        <v>300</v>
      </c>
      <c r="Q470" s="153">
        <v>0.29166666666666669</v>
      </c>
      <c r="R470" s="153">
        <v>0.33333333333333331</v>
      </c>
      <c r="S470" s="153">
        <v>4.1666666666666657E-2</v>
      </c>
      <c r="T470" s="153">
        <v>0.29166666666666669</v>
      </c>
      <c r="U470" s="153">
        <v>0.33333333333333331</v>
      </c>
      <c r="V470" s="153">
        <f>IF(ISBLANK(T470),"",Tabella2[[#This Row],[ACT STOP]]-Tabella2[[#This Row],[ACT START]])</f>
        <v>4.166666666666663E-2</v>
      </c>
      <c r="W470" s="104" t="s">
        <v>122</v>
      </c>
      <c r="X470" s="104" t="s">
        <v>91</v>
      </c>
      <c r="Y470" s="110"/>
      <c r="Z470" s="106"/>
      <c r="AA470" s="104"/>
      <c r="AB470" s="107"/>
      <c r="AC470" s="72">
        <v>1</v>
      </c>
      <c r="AH470" s="70"/>
      <c r="AI470" s="70"/>
      <c r="AJ470">
        <v>0</v>
      </c>
      <c r="AL470" s="70"/>
      <c r="BM470" s="135">
        <v>0.29166666666666669</v>
      </c>
      <c r="BN470" s="136">
        <v>0.33333333333333331</v>
      </c>
      <c r="BO470" s="101"/>
      <c r="BR470" s="109" t="str">
        <f t="shared" si="7"/>
        <v>SH-25-0459</v>
      </c>
      <c r="BS470" s="109" t="s">
        <v>295</v>
      </c>
      <c r="BT470" t="s">
        <v>122</v>
      </c>
      <c r="BU470" t="s">
        <v>399</v>
      </c>
    </row>
    <row r="471" spans="1:73" hidden="1">
      <c r="A471" s="103" t="s">
        <v>1149</v>
      </c>
      <c r="B471" s="102">
        <v>45729</v>
      </c>
      <c r="C471" s="104">
        <f>_xlfn.ISOWEEKNUM(Tabella2[[#This Row],[Date]])</f>
        <v>11</v>
      </c>
      <c r="D471" s="104" t="s">
        <v>195</v>
      </c>
      <c r="E471" s="104" t="s">
        <v>298</v>
      </c>
      <c r="F471" s="104"/>
      <c r="G471" s="104" t="s">
        <v>257</v>
      </c>
      <c r="H471" s="105">
        <v>1</v>
      </c>
      <c r="I471" s="104"/>
      <c r="J471" s="104" t="s">
        <v>258</v>
      </c>
      <c r="K471" s="104" t="s">
        <v>78</v>
      </c>
      <c r="L471" s="104" t="s">
        <v>299</v>
      </c>
      <c r="M471" s="104" t="s">
        <v>276</v>
      </c>
      <c r="N471" s="104"/>
      <c r="O471" s="106" t="str">
        <f>A1981</f>
        <v>14383</v>
      </c>
      <c r="P471" s="111" t="s">
        <v>300</v>
      </c>
      <c r="Q471" s="153">
        <v>0.35416666666666669</v>
      </c>
      <c r="R471" s="153">
        <v>0.39583333333333331</v>
      </c>
      <c r="S471" s="153">
        <v>4.1666666666666657E-2</v>
      </c>
      <c r="T471" s="153">
        <v>0.35416666666666669</v>
      </c>
      <c r="U471" s="153">
        <v>0.39583333333333331</v>
      </c>
      <c r="V471" s="153">
        <f>IF(ISBLANK(T471),"",Tabella2[[#This Row],[ACT STOP]]-Tabella2[[#This Row],[ACT START]])</f>
        <v>4.166666666666663E-2</v>
      </c>
      <c r="W471" s="104" t="s">
        <v>122</v>
      </c>
      <c r="X471" s="104" t="s">
        <v>91</v>
      </c>
      <c r="Y471" s="110"/>
      <c r="Z471" s="106"/>
      <c r="AA471" s="104"/>
      <c r="AB471" s="107"/>
      <c r="AC471" s="72">
        <v>1</v>
      </c>
      <c r="AH471" s="70"/>
      <c r="AI471" s="70"/>
      <c r="AJ471">
        <v>0</v>
      </c>
      <c r="AL471" s="70"/>
      <c r="BM471" s="135">
        <v>0.35416666666666669</v>
      </c>
      <c r="BN471" s="136">
        <v>0.39583333333333331</v>
      </c>
      <c r="BO471" s="101"/>
      <c r="BR471" s="109" t="str">
        <f t="shared" si="7"/>
        <v>SH-25-0460</v>
      </c>
      <c r="BS471" s="109" t="s">
        <v>332</v>
      </c>
      <c r="BT471" t="s">
        <v>122</v>
      </c>
      <c r="BU471" t="s">
        <v>302</v>
      </c>
    </row>
    <row r="472" spans="1:73" hidden="1">
      <c r="A472" s="103" t="s">
        <v>1150</v>
      </c>
      <c r="B472" s="102">
        <v>45729</v>
      </c>
      <c r="C472" s="104">
        <f>_xlfn.ISOWEEKNUM(Tabella2[[#This Row],[Date]])</f>
        <v>11</v>
      </c>
      <c r="D472" s="104" t="s">
        <v>195</v>
      </c>
      <c r="E472" s="104" t="s">
        <v>398</v>
      </c>
      <c r="F472" s="104"/>
      <c r="G472" s="104" t="s">
        <v>257</v>
      </c>
      <c r="H472" s="105">
        <v>32</v>
      </c>
      <c r="I472" s="104"/>
      <c r="J472" s="104" t="s">
        <v>258</v>
      </c>
      <c r="K472" s="104" t="s">
        <v>80</v>
      </c>
      <c r="L472" s="104" t="s">
        <v>299</v>
      </c>
      <c r="M472" s="104" t="s">
        <v>361</v>
      </c>
      <c r="N472" s="104"/>
      <c r="O472" s="106" t="str">
        <f>A1982</f>
        <v>14384</v>
      </c>
      <c r="P472" s="111" t="s">
        <v>300</v>
      </c>
      <c r="Q472" s="153">
        <v>0.35416666666666669</v>
      </c>
      <c r="R472" s="153">
        <v>0.39583333333333331</v>
      </c>
      <c r="S472" s="153">
        <v>4.1666666666666657E-2</v>
      </c>
      <c r="T472" s="153">
        <v>0.35416666666666669</v>
      </c>
      <c r="U472" s="153">
        <v>0.39583333333333331</v>
      </c>
      <c r="V472" s="153">
        <f>IF(ISBLANK(T472),"",Tabella2[[#This Row],[ACT STOP]]-Tabella2[[#This Row],[ACT START]])</f>
        <v>4.166666666666663E-2</v>
      </c>
      <c r="W472" s="104" t="s">
        <v>122</v>
      </c>
      <c r="X472" s="104" t="s">
        <v>91</v>
      </c>
      <c r="Y472" s="110"/>
      <c r="Z472" s="106"/>
      <c r="AA472" s="104"/>
      <c r="AB472" s="107"/>
      <c r="AC472" s="72">
        <v>1</v>
      </c>
      <c r="AH472" s="70"/>
      <c r="AI472" s="70"/>
      <c r="AJ472">
        <v>0</v>
      </c>
      <c r="AL472" s="70"/>
      <c r="BM472" s="135">
        <v>0.35416666666666669</v>
      </c>
      <c r="BN472" s="136">
        <v>0.39583333333333331</v>
      </c>
      <c r="BO472" s="101"/>
      <c r="BR472" s="109" t="str">
        <f t="shared" si="7"/>
        <v>SH-25-0461</v>
      </c>
      <c r="BS472" s="109" t="s">
        <v>356</v>
      </c>
      <c r="BT472" t="s">
        <v>122</v>
      </c>
      <c r="BU472" t="s">
        <v>399</v>
      </c>
    </row>
    <row r="473" spans="1:73" hidden="1">
      <c r="A473" s="103" t="s">
        <v>1151</v>
      </c>
      <c r="B473" s="102">
        <v>45729</v>
      </c>
      <c r="C473" s="104">
        <f>_xlfn.ISOWEEKNUM(Tabella2[[#This Row],[Date]])</f>
        <v>11</v>
      </c>
      <c r="D473" s="104" t="s">
        <v>195</v>
      </c>
      <c r="E473" s="104" t="s">
        <v>298</v>
      </c>
      <c r="F473" s="104"/>
      <c r="G473" s="104" t="s">
        <v>257</v>
      </c>
      <c r="H473" s="105">
        <v>9</v>
      </c>
      <c r="I473" s="104"/>
      <c r="J473" s="104" t="s">
        <v>258</v>
      </c>
      <c r="K473" s="104" t="s">
        <v>78</v>
      </c>
      <c r="L473" s="104" t="s">
        <v>299</v>
      </c>
      <c r="M473" s="104" t="s">
        <v>276</v>
      </c>
      <c r="N473" s="104"/>
      <c r="O473" s="106" t="str">
        <f>A1984</f>
        <v>14386</v>
      </c>
      <c r="P473" s="111" t="s">
        <v>300</v>
      </c>
      <c r="Q473" s="153">
        <v>0.41666666666666669</v>
      </c>
      <c r="R473" s="153">
        <v>0.45833333333333331</v>
      </c>
      <c r="S473" s="153">
        <v>4.1666666666666657E-2</v>
      </c>
      <c r="T473" s="153">
        <v>0.41666666666666669</v>
      </c>
      <c r="U473" s="153">
        <v>0.45833333333333331</v>
      </c>
      <c r="V473" s="153">
        <f>IF(ISBLANK(T473),"",Tabella2[[#This Row],[ACT STOP]]-Tabella2[[#This Row],[ACT START]])</f>
        <v>4.166666666666663E-2</v>
      </c>
      <c r="W473" s="104" t="s">
        <v>122</v>
      </c>
      <c r="X473" s="104" t="s">
        <v>91</v>
      </c>
      <c r="Y473" s="110"/>
      <c r="Z473" s="106"/>
      <c r="AA473" s="104"/>
      <c r="AB473" s="107"/>
      <c r="AC473" s="72">
        <v>1</v>
      </c>
      <c r="AH473" s="70"/>
      <c r="AI473" s="70"/>
      <c r="AJ473">
        <v>0</v>
      </c>
      <c r="AL473" s="70"/>
      <c r="BM473" s="135">
        <v>0.41666666666666669</v>
      </c>
      <c r="BN473" s="136">
        <v>0.45833333333333331</v>
      </c>
      <c r="BO473" s="101"/>
      <c r="BR473" s="109" t="str">
        <f t="shared" si="7"/>
        <v>SH-25-0462</v>
      </c>
      <c r="BS473" s="109" t="s">
        <v>318</v>
      </c>
      <c r="BT473" t="s">
        <v>122</v>
      </c>
      <c r="BU473" t="s">
        <v>302</v>
      </c>
    </row>
    <row r="474" spans="1:73" hidden="1">
      <c r="A474" s="103" t="s">
        <v>1152</v>
      </c>
      <c r="B474" s="102">
        <v>45729</v>
      </c>
      <c r="C474" s="104">
        <f>_xlfn.ISOWEEKNUM(Tabella2[[#This Row],[Date]])</f>
        <v>11</v>
      </c>
      <c r="D474" s="104" t="s">
        <v>195</v>
      </c>
      <c r="E474" s="104" t="s">
        <v>398</v>
      </c>
      <c r="F474" s="104"/>
      <c r="G474" s="104" t="s">
        <v>284</v>
      </c>
      <c r="H474" s="105">
        <v>9</v>
      </c>
      <c r="I474" s="104"/>
      <c r="J474" s="104" t="s">
        <v>258</v>
      </c>
      <c r="K474" s="104" t="s">
        <v>80</v>
      </c>
      <c r="L474" s="104" t="s">
        <v>299</v>
      </c>
      <c r="M474" s="104" t="s">
        <v>276</v>
      </c>
      <c r="N474" s="104"/>
      <c r="O474" s="106" t="str">
        <f>A1985</f>
        <v>14387</v>
      </c>
      <c r="P474" s="111" t="s">
        <v>300</v>
      </c>
      <c r="Q474" s="153">
        <v>0.41666666666666669</v>
      </c>
      <c r="R474" s="153">
        <v>0.45833333333333331</v>
      </c>
      <c r="S474" s="153">
        <v>4.1666666666666657E-2</v>
      </c>
      <c r="T474" s="153">
        <v>0.41666666666666669</v>
      </c>
      <c r="U474" s="153">
        <v>0.45833333333333331</v>
      </c>
      <c r="V474" s="153">
        <f>IF(ISBLANK(T474),"",Tabella2[[#This Row],[ACT STOP]]-Tabella2[[#This Row],[ACT START]])</f>
        <v>4.166666666666663E-2</v>
      </c>
      <c r="W474" s="104" t="s">
        <v>122</v>
      </c>
      <c r="X474" s="104" t="s">
        <v>91</v>
      </c>
      <c r="Y474" s="110"/>
      <c r="Z474" s="106"/>
      <c r="AA474" s="104"/>
      <c r="AB474" s="107"/>
      <c r="AC474" s="72">
        <v>1</v>
      </c>
      <c r="AH474" s="70"/>
      <c r="AI474" s="70"/>
      <c r="AJ474">
        <v>0</v>
      </c>
      <c r="AL474" s="70"/>
      <c r="BM474" s="135">
        <v>0.41666666666666669</v>
      </c>
      <c r="BN474" s="136">
        <v>0.45833333333333331</v>
      </c>
      <c r="BO474" s="101"/>
      <c r="BR474" s="109" t="str">
        <f t="shared" si="7"/>
        <v>SH-25-0463</v>
      </c>
      <c r="BS474" s="109" t="s">
        <v>339</v>
      </c>
      <c r="BT474" t="s">
        <v>122</v>
      </c>
      <c r="BU474" t="s">
        <v>399</v>
      </c>
    </row>
    <row r="475" spans="1:73" hidden="1">
      <c r="A475" s="103" t="s">
        <v>1153</v>
      </c>
      <c r="B475" s="102">
        <v>45729</v>
      </c>
      <c r="C475" s="104">
        <f>_xlfn.ISOWEEKNUM(Tabella2[[#This Row],[Date]])</f>
        <v>11</v>
      </c>
      <c r="D475" s="104" t="s">
        <v>195</v>
      </c>
      <c r="E475" s="104" t="s">
        <v>398</v>
      </c>
      <c r="F475" s="104"/>
      <c r="G475" s="104" t="s">
        <v>257</v>
      </c>
      <c r="H475" s="105">
        <v>12</v>
      </c>
      <c r="I475" s="104"/>
      <c r="J475" s="104" t="s">
        <v>258</v>
      </c>
      <c r="K475" s="104" t="s">
        <v>80</v>
      </c>
      <c r="L475" s="104" t="s">
        <v>299</v>
      </c>
      <c r="M475" s="104" t="s">
        <v>276</v>
      </c>
      <c r="N475" s="104"/>
      <c r="O475" s="106" t="str">
        <f>A1989</f>
        <v>14391</v>
      </c>
      <c r="P475" s="111" t="s">
        <v>300</v>
      </c>
      <c r="Q475" s="153" t="s">
        <v>504</v>
      </c>
      <c r="R475" s="153" t="s">
        <v>271</v>
      </c>
      <c r="S475" s="153">
        <v>4.1666666666666657E-2</v>
      </c>
      <c r="T475" s="153" t="s">
        <v>504</v>
      </c>
      <c r="U475" s="153" t="s">
        <v>271</v>
      </c>
      <c r="V475" s="153">
        <f>IF(ISBLANK(T475),"",Tabella2[[#This Row],[ACT STOP]]-Tabella2[[#This Row],[ACT START]])</f>
        <v>4.1666666666666685E-2</v>
      </c>
      <c r="W475" s="104" t="s">
        <v>122</v>
      </c>
      <c r="X475" s="104" t="s">
        <v>91</v>
      </c>
      <c r="Y475" s="110"/>
      <c r="Z475" s="106"/>
      <c r="AA475" s="104"/>
      <c r="AB475" s="107"/>
      <c r="AC475" s="72">
        <v>1</v>
      </c>
      <c r="AH475" s="70"/>
      <c r="AI475" s="70"/>
      <c r="AJ475">
        <v>0</v>
      </c>
      <c r="AL475" s="70"/>
      <c r="BM475" s="135" t="s">
        <v>504</v>
      </c>
      <c r="BN475" s="136" t="s">
        <v>271</v>
      </c>
      <c r="BO475" s="101"/>
      <c r="BR475" s="109" t="str">
        <f t="shared" si="7"/>
        <v>SH-25-0464</v>
      </c>
      <c r="BS475" s="109" t="s">
        <v>266</v>
      </c>
      <c r="BT475" t="s">
        <v>122</v>
      </c>
      <c r="BU475" t="s">
        <v>399</v>
      </c>
    </row>
    <row r="476" spans="1:73" hidden="1">
      <c r="A476" s="103" t="s">
        <v>1154</v>
      </c>
      <c r="B476" s="102">
        <v>45729</v>
      </c>
      <c r="C476" s="104">
        <f>_xlfn.ISOWEEKNUM(Tabella2[[#This Row],[Date]])</f>
        <v>11</v>
      </c>
      <c r="D476" s="104" t="s">
        <v>195</v>
      </c>
      <c r="E476" s="104" t="s">
        <v>298</v>
      </c>
      <c r="F476" s="104"/>
      <c r="G476" s="104" t="s">
        <v>257</v>
      </c>
      <c r="H476" s="105">
        <v>17</v>
      </c>
      <c r="I476" s="104"/>
      <c r="J476" s="104" t="s">
        <v>258</v>
      </c>
      <c r="K476" s="104" t="s">
        <v>78</v>
      </c>
      <c r="L476" s="104" t="s">
        <v>299</v>
      </c>
      <c r="M476" s="104" t="s">
        <v>276</v>
      </c>
      <c r="N476" s="104"/>
      <c r="O476" s="106" t="str">
        <f>A1998</f>
        <v>14400</v>
      </c>
      <c r="P476" s="111" t="s">
        <v>300</v>
      </c>
      <c r="Q476" s="153" t="s">
        <v>549</v>
      </c>
      <c r="R476" s="153" t="s">
        <v>550</v>
      </c>
      <c r="S476" s="153">
        <v>4.1666666666666657E-2</v>
      </c>
      <c r="T476" s="153" t="s">
        <v>549</v>
      </c>
      <c r="U476" s="153" t="s">
        <v>550</v>
      </c>
      <c r="V476" s="153">
        <f>IF(ISBLANK(T476),"",Tabella2[[#This Row],[ACT STOP]]-Tabella2[[#This Row],[ACT START]])</f>
        <v>4.1666666666666741E-2</v>
      </c>
      <c r="W476" s="104" t="s">
        <v>122</v>
      </c>
      <c r="X476" s="104" t="s">
        <v>91</v>
      </c>
      <c r="Y476" s="110"/>
      <c r="Z476" s="106"/>
      <c r="AA476" s="104"/>
      <c r="AB476" s="107"/>
      <c r="AC476" s="72">
        <v>1</v>
      </c>
      <c r="AH476" s="70"/>
      <c r="AI476" s="70"/>
      <c r="AJ476">
        <v>0</v>
      </c>
      <c r="AL476" s="70"/>
      <c r="BM476" s="135" t="s">
        <v>549</v>
      </c>
      <c r="BN476" s="136" t="s">
        <v>550</v>
      </c>
      <c r="BO476" s="101"/>
      <c r="BR476" s="109" t="str">
        <f t="shared" si="7"/>
        <v>SH-25-0465</v>
      </c>
      <c r="BS476" s="109" t="s">
        <v>393</v>
      </c>
      <c r="BT476" t="s">
        <v>122</v>
      </c>
      <c r="BU476" t="s">
        <v>302</v>
      </c>
    </row>
    <row r="477" spans="1:73" hidden="1">
      <c r="A477" s="103" t="s">
        <v>1155</v>
      </c>
      <c r="B477" s="102">
        <v>45729</v>
      </c>
      <c r="C477" s="104">
        <f>_xlfn.ISOWEEKNUM(Tabella2[[#This Row],[Date]])</f>
        <v>11</v>
      </c>
      <c r="D477" s="104" t="s">
        <v>195</v>
      </c>
      <c r="E477" s="104" t="s">
        <v>398</v>
      </c>
      <c r="F477" s="104"/>
      <c r="G477" s="104" t="s">
        <v>257</v>
      </c>
      <c r="H477" s="105">
        <v>10</v>
      </c>
      <c r="I477" s="104"/>
      <c r="J477" s="104" t="s">
        <v>258</v>
      </c>
      <c r="K477" s="104" t="s">
        <v>80</v>
      </c>
      <c r="L477" s="104" t="s">
        <v>299</v>
      </c>
      <c r="M477" s="104" t="s">
        <v>276</v>
      </c>
      <c r="N477" s="104"/>
      <c r="O477" s="106" t="str">
        <f>A2006</f>
        <v>14408</v>
      </c>
      <c r="P477" s="111" t="s">
        <v>300</v>
      </c>
      <c r="Q477" s="153" t="s">
        <v>576</v>
      </c>
      <c r="R477" s="153" t="s">
        <v>519</v>
      </c>
      <c r="S477" s="153">
        <v>4.1666666666666657E-2</v>
      </c>
      <c r="T477" s="153">
        <v>0.60416666666666663</v>
      </c>
      <c r="U477" s="153">
        <v>0.64583333333333337</v>
      </c>
      <c r="V477" s="153">
        <f>IF(ISBLANK(T477),"",Tabella2[[#This Row],[ACT STOP]]-Tabella2[[#This Row],[ACT START]])</f>
        <v>4.1666666666666741E-2</v>
      </c>
      <c r="W477" s="104" t="s">
        <v>92</v>
      </c>
      <c r="X477" s="104" t="s">
        <v>91</v>
      </c>
      <c r="Y477" s="110"/>
      <c r="Z477" s="106"/>
      <c r="AA477" s="104"/>
      <c r="AB477" s="107"/>
      <c r="AC477" s="72">
        <v>1</v>
      </c>
      <c r="AH477" s="70"/>
      <c r="AI477" s="70"/>
      <c r="AJ477">
        <v>0</v>
      </c>
      <c r="AL477" s="70"/>
      <c r="BM477" s="135">
        <v>0.60416666666666663</v>
      </c>
      <c r="BN477" s="136">
        <v>0.64583333333333337</v>
      </c>
      <c r="BO477" s="101"/>
      <c r="BR477" s="109" t="str">
        <f t="shared" si="7"/>
        <v>SH-25-0466</v>
      </c>
      <c r="BS477" s="109" t="s">
        <v>552</v>
      </c>
      <c r="BT477" t="s">
        <v>92</v>
      </c>
      <c r="BU477" t="s">
        <v>399</v>
      </c>
    </row>
    <row r="478" spans="1:73" hidden="1">
      <c r="A478" s="103" t="s">
        <v>1156</v>
      </c>
      <c r="B478" s="102">
        <v>45730</v>
      </c>
      <c r="C478" s="104">
        <f>_xlfn.ISOWEEKNUM(Tabella2[[#This Row],[Date]])</f>
        <v>11</v>
      </c>
      <c r="D478" s="104" t="s">
        <v>195</v>
      </c>
      <c r="E478" s="104" t="s">
        <v>298</v>
      </c>
      <c r="F478" s="104"/>
      <c r="G478" s="104" t="s">
        <v>257</v>
      </c>
      <c r="H478" s="105">
        <v>13</v>
      </c>
      <c r="I478" s="104"/>
      <c r="J478" s="104" t="s">
        <v>258</v>
      </c>
      <c r="K478" s="104" t="s">
        <v>78</v>
      </c>
      <c r="L478" s="104" t="s">
        <v>299</v>
      </c>
      <c r="M478" s="104" t="s">
        <v>276</v>
      </c>
      <c r="N478" s="104"/>
      <c r="O478" s="106" t="str">
        <f>A2014</f>
        <v>14416</v>
      </c>
      <c r="P478" s="111" t="s">
        <v>300</v>
      </c>
      <c r="Q478" s="153">
        <v>0.35416666666666669</v>
      </c>
      <c r="R478" s="153">
        <v>0.39583333333333331</v>
      </c>
      <c r="S478" s="153">
        <v>4.1666666666666657E-2</v>
      </c>
      <c r="T478" s="153">
        <v>0.35416666666666669</v>
      </c>
      <c r="U478" s="153">
        <v>0.39583333333333331</v>
      </c>
      <c r="V478" s="153">
        <f>IF(ISBLANK(T478),"",Tabella2[[#This Row],[ACT STOP]]-Tabella2[[#This Row],[ACT START]])</f>
        <v>4.166666666666663E-2</v>
      </c>
      <c r="W478" s="104" t="s">
        <v>122</v>
      </c>
      <c r="X478" s="104" t="s">
        <v>91</v>
      </c>
      <c r="Y478" s="110"/>
      <c r="Z478" s="106"/>
      <c r="AA478" s="104"/>
      <c r="AB478" s="107"/>
      <c r="AC478" s="72">
        <v>1</v>
      </c>
      <c r="AH478" s="70"/>
      <c r="AI478" s="70"/>
      <c r="AJ478">
        <v>0</v>
      </c>
      <c r="AL478" s="70"/>
      <c r="BM478" s="135">
        <v>0.35416666666666669</v>
      </c>
      <c r="BN478" s="136">
        <v>0.39583333333333331</v>
      </c>
      <c r="BO478" s="101"/>
      <c r="BR478" s="109" t="str">
        <f t="shared" si="7"/>
        <v>SH-25-0467</v>
      </c>
      <c r="BS478" s="109" t="s">
        <v>427</v>
      </c>
      <c r="BT478" t="s">
        <v>122</v>
      </c>
      <c r="BU478" t="s">
        <v>302</v>
      </c>
    </row>
    <row r="479" spans="1:73" hidden="1">
      <c r="A479" s="103" t="s">
        <v>1157</v>
      </c>
      <c r="B479" s="102">
        <v>45730</v>
      </c>
      <c r="C479" s="104">
        <f>_xlfn.ISOWEEKNUM(Tabella2[[#This Row],[Date]])</f>
        <v>11</v>
      </c>
      <c r="D479" s="104" t="s">
        <v>195</v>
      </c>
      <c r="E479" s="104" t="s">
        <v>298</v>
      </c>
      <c r="F479" s="104"/>
      <c r="G479" s="104" t="s">
        <v>284</v>
      </c>
      <c r="H479" s="105">
        <v>3</v>
      </c>
      <c r="I479" s="104"/>
      <c r="J479" s="104" t="s">
        <v>258</v>
      </c>
      <c r="K479" s="104" t="s">
        <v>78</v>
      </c>
      <c r="L479" s="104" t="s">
        <v>299</v>
      </c>
      <c r="M479" s="104" t="s">
        <v>276</v>
      </c>
      <c r="N479" s="104"/>
      <c r="O479" s="106" t="str">
        <f>A2018</f>
        <v>14420</v>
      </c>
      <c r="P479" s="111" t="s">
        <v>300</v>
      </c>
      <c r="Q479" s="153">
        <v>0.41666666666666669</v>
      </c>
      <c r="R479" s="153">
        <v>0.45833333333333331</v>
      </c>
      <c r="S479" s="153">
        <v>4.1666666666666657E-2</v>
      </c>
      <c r="T479" s="153">
        <v>0.41666666666666669</v>
      </c>
      <c r="U479" s="153">
        <v>0.45833333333333331</v>
      </c>
      <c r="V479" s="153">
        <f>IF(ISBLANK(T479),"",Tabella2[[#This Row],[ACT STOP]]-Tabella2[[#This Row],[ACT START]])</f>
        <v>4.166666666666663E-2</v>
      </c>
      <c r="W479" s="104" t="s">
        <v>122</v>
      </c>
      <c r="X479" s="104" t="s">
        <v>91</v>
      </c>
      <c r="Y479" s="110"/>
      <c r="Z479" s="106"/>
      <c r="AA479" s="104"/>
      <c r="AB479" s="107"/>
      <c r="AC479" s="72">
        <v>1</v>
      </c>
      <c r="AH479" s="70"/>
      <c r="AI479" s="70"/>
      <c r="AJ479">
        <v>0</v>
      </c>
      <c r="AL479" s="70"/>
      <c r="BM479" s="135">
        <v>0.41666666666666669</v>
      </c>
      <c r="BN479" s="136">
        <v>0.45833333333333331</v>
      </c>
      <c r="BO479" s="101"/>
      <c r="BR479" s="109" t="str">
        <f t="shared" si="7"/>
        <v>SH-25-0468</v>
      </c>
      <c r="BS479" s="109" t="s">
        <v>301</v>
      </c>
      <c r="BT479" t="s">
        <v>122</v>
      </c>
      <c r="BU479" t="s">
        <v>302</v>
      </c>
    </row>
    <row r="480" spans="1:73" hidden="1">
      <c r="A480" s="103" t="s">
        <v>1158</v>
      </c>
      <c r="B480" s="102">
        <v>45730</v>
      </c>
      <c r="C480" s="104">
        <f>_xlfn.ISOWEEKNUM(Tabella2[[#This Row],[Date]])</f>
        <v>11</v>
      </c>
      <c r="D480" s="104" t="s">
        <v>195</v>
      </c>
      <c r="E480" s="104" t="s">
        <v>398</v>
      </c>
      <c r="F480" s="104"/>
      <c r="G480" s="104" t="s">
        <v>257</v>
      </c>
      <c r="H480" s="105">
        <v>9</v>
      </c>
      <c r="I480" s="104"/>
      <c r="J480" s="104" t="s">
        <v>258</v>
      </c>
      <c r="K480" s="104" t="s">
        <v>80</v>
      </c>
      <c r="L480" s="104" t="s">
        <v>299</v>
      </c>
      <c r="M480" s="104" t="s">
        <v>361</v>
      </c>
      <c r="N480" s="104"/>
      <c r="O480" s="106" t="str">
        <f>A2019</f>
        <v>14421</v>
      </c>
      <c r="P480" s="111" t="s">
        <v>300</v>
      </c>
      <c r="Q480" s="153">
        <v>0.41666666666666669</v>
      </c>
      <c r="R480" s="153">
        <v>0.45833333333333331</v>
      </c>
      <c r="S480" s="153">
        <v>4.1666666666666657E-2</v>
      </c>
      <c r="T480" s="153">
        <v>0.41666666666666669</v>
      </c>
      <c r="U480" s="153">
        <v>0.45833333333333331</v>
      </c>
      <c r="V480" s="153">
        <f>IF(ISBLANK(T480),"",Tabella2[[#This Row],[ACT STOP]]-Tabella2[[#This Row],[ACT START]])</f>
        <v>4.166666666666663E-2</v>
      </c>
      <c r="W480" s="104" t="s">
        <v>122</v>
      </c>
      <c r="X480" s="104" t="s">
        <v>91</v>
      </c>
      <c r="Y480" s="110"/>
      <c r="Z480" s="106"/>
      <c r="AA480" s="104"/>
      <c r="AB480" s="107"/>
      <c r="AC480" s="72">
        <v>1</v>
      </c>
      <c r="AH480" s="70"/>
      <c r="AI480" s="70"/>
      <c r="AJ480">
        <v>0</v>
      </c>
      <c r="AL480" s="70"/>
      <c r="BM480" s="135">
        <v>0.41666666666666669</v>
      </c>
      <c r="BN480" s="136">
        <v>0.45833333333333331</v>
      </c>
      <c r="BO480" s="101"/>
      <c r="BR480" s="109" t="str">
        <f t="shared" si="7"/>
        <v>SH-25-0469</v>
      </c>
      <c r="BS480" s="109" t="s">
        <v>318</v>
      </c>
      <c r="BT480" t="s">
        <v>122</v>
      </c>
      <c r="BU480" t="s">
        <v>399</v>
      </c>
    </row>
    <row r="481" spans="1:73" hidden="1">
      <c r="A481" s="103" t="s">
        <v>1159</v>
      </c>
      <c r="B481" s="102">
        <v>45730</v>
      </c>
      <c r="C481" s="104">
        <f>_xlfn.ISOWEEKNUM(Tabella2[[#This Row],[Date]])</f>
        <v>11</v>
      </c>
      <c r="D481" s="104" t="s">
        <v>195</v>
      </c>
      <c r="E481" s="104" t="s">
        <v>298</v>
      </c>
      <c r="F481" s="104"/>
      <c r="G481" s="104" t="s">
        <v>257</v>
      </c>
      <c r="H481" s="105">
        <v>17</v>
      </c>
      <c r="I481" s="104"/>
      <c r="J481" s="104" t="s">
        <v>258</v>
      </c>
      <c r="K481" s="104" t="s">
        <v>78</v>
      </c>
      <c r="L481" s="104" t="s">
        <v>299</v>
      </c>
      <c r="M481" s="104" t="s">
        <v>276</v>
      </c>
      <c r="N481" s="104"/>
      <c r="O481" s="106" t="str">
        <f>A2023</f>
        <v>14425</v>
      </c>
      <c r="P481" s="111" t="s">
        <v>300</v>
      </c>
      <c r="Q481" s="153" t="s">
        <v>504</v>
      </c>
      <c r="R481" s="153" t="s">
        <v>271</v>
      </c>
      <c r="S481" s="153">
        <v>4.1666666666666657E-2</v>
      </c>
      <c r="T481" s="153" t="s">
        <v>504</v>
      </c>
      <c r="U481" s="153" t="s">
        <v>271</v>
      </c>
      <c r="V481" s="153">
        <f>IF(ISBLANK(T481),"",Tabella2[[#This Row],[ACT STOP]]-Tabella2[[#This Row],[ACT START]])</f>
        <v>4.1666666666666685E-2</v>
      </c>
      <c r="W481" s="104" t="s">
        <v>122</v>
      </c>
      <c r="X481" s="104" t="s">
        <v>91</v>
      </c>
      <c r="Y481" s="110"/>
      <c r="Z481" s="106"/>
      <c r="AA481" s="104"/>
      <c r="AB481" s="107"/>
      <c r="AC481" s="72">
        <v>1</v>
      </c>
      <c r="AH481" s="70"/>
      <c r="AI481" s="70"/>
      <c r="AJ481">
        <v>0</v>
      </c>
      <c r="AL481" s="70"/>
      <c r="BM481" s="135" t="s">
        <v>504</v>
      </c>
      <c r="BN481" s="136" t="s">
        <v>271</v>
      </c>
      <c r="BO481" s="101"/>
      <c r="BR481" s="109" t="str">
        <f t="shared" si="7"/>
        <v>SH-25-0470</v>
      </c>
      <c r="BS481" s="109" t="s">
        <v>393</v>
      </c>
      <c r="BT481" t="s">
        <v>122</v>
      </c>
      <c r="BU481" t="s">
        <v>302</v>
      </c>
    </row>
    <row r="482" spans="1:73" hidden="1">
      <c r="A482" s="103" t="s">
        <v>1160</v>
      </c>
      <c r="B482" s="102">
        <v>45730</v>
      </c>
      <c r="C482" s="104">
        <f>_xlfn.ISOWEEKNUM(Tabella2[[#This Row],[Date]])</f>
        <v>11</v>
      </c>
      <c r="D482" s="104" t="s">
        <v>195</v>
      </c>
      <c r="E482" s="104" t="s">
        <v>398</v>
      </c>
      <c r="F482" s="104"/>
      <c r="G482" s="104" t="s">
        <v>257</v>
      </c>
      <c r="H482" s="105">
        <v>12</v>
      </c>
      <c r="I482" s="104"/>
      <c r="J482" s="104" t="s">
        <v>258</v>
      </c>
      <c r="K482" s="104" t="s">
        <v>80</v>
      </c>
      <c r="L482" s="104" t="s">
        <v>299</v>
      </c>
      <c r="M482" s="104" t="s">
        <v>361</v>
      </c>
      <c r="N482" s="104"/>
      <c r="O482" s="106" t="str">
        <f>A2024</f>
        <v>14426</v>
      </c>
      <c r="P482" s="111" t="s">
        <v>300</v>
      </c>
      <c r="Q482" s="153" t="s">
        <v>504</v>
      </c>
      <c r="R482" s="153" t="s">
        <v>271</v>
      </c>
      <c r="S482" s="153">
        <v>4.1666666666666657E-2</v>
      </c>
      <c r="T482" s="153">
        <v>0.47916666666666669</v>
      </c>
      <c r="U482" s="153">
        <v>0.52083333333333337</v>
      </c>
      <c r="V482" s="153">
        <f>IF(ISBLANK(T482),"",Tabella2[[#This Row],[ACT STOP]]-Tabella2[[#This Row],[ACT START]])</f>
        <v>4.1666666666666685E-2</v>
      </c>
      <c r="W482" s="104" t="s">
        <v>122</v>
      </c>
      <c r="X482" s="104" t="s">
        <v>91</v>
      </c>
      <c r="Y482" s="110" t="s">
        <v>1161</v>
      </c>
      <c r="Z482" s="106"/>
      <c r="AA482" s="104"/>
      <c r="AB482" s="107"/>
      <c r="AC482" s="72">
        <v>1</v>
      </c>
      <c r="AH482" s="70"/>
      <c r="AI482" s="70"/>
      <c r="AJ482">
        <v>0</v>
      </c>
      <c r="AL482" s="70"/>
      <c r="BL482" t="s">
        <v>1162</v>
      </c>
      <c r="BM482" s="135">
        <v>0.47916666666666669</v>
      </c>
      <c r="BN482" s="136">
        <v>0.52083333333333337</v>
      </c>
      <c r="BO482" s="101"/>
      <c r="BR482" s="109" t="str">
        <f t="shared" si="7"/>
        <v>SH-25-0471</v>
      </c>
      <c r="BS482" s="109" t="s">
        <v>266</v>
      </c>
      <c r="BT482" t="s">
        <v>122</v>
      </c>
      <c r="BU482" t="s">
        <v>399</v>
      </c>
    </row>
    <row r="483" spans="1:73" hidden="1">
      <c r="A483" s="103" t="s">
        <v>1163</v>
      </c>
      <c r="B483" s="102">
        <v>45733</v>
      </c>
      <c r="C483" s="104">
        <f>_xlfn.ISOWEEKNUM(Tabella2[[#This Row],[Date]])</f>
        <v>12</v>
      </c>
      <c r="D483" s="104" t="s">
        <v>195</v>
      </c>
      <c r="E483" s="104" t="s">
        <v>398</v>
      </c>
      <c r="F483" s="104"/>
      <c r="G483" s="104" t="s">
        <v>257</v>
      </c>
      <c r="H483" s="105">
        <v>5</v>
      </c>
      <c r="I483" s="104"/>
      <c r="J483" s="104" t="s">
        <v>258</v>
      </c>
      <c r="K483" s="104" t="s">
        <v>78</v>
      </c>
      <c r="L483" s="104" t="s">
        <v>299</v>
      </c>
      <c r="M483" s="104" t="s">
        <v>276</v>
      </c>
      <c r="N483" s="104"/>
      <c r="O483" s="106" t="str">
        <f>A2027</f>
        <v>14429</v>
      </c>
      <c r="P483" s="111" t="s">
        <v>300</v>
      </c>
      <c r="Q483" s="153">
        <v>0.35416666666666669</v>
      </c>
      <c r="R483" s="153">
        <v>0.39583333333333331</v>
      </c>
      <c r="S483" s="153">
        <v>4.1666666666666657E-2</v>
      </c>
      <c r="T483" s="153">
        <v>0.35416666666666669</v>
      </c>
      <c r="U483" s="153">
        <v>0.39583333333333331</v>
      </c>
      <c r="V483" s="153">
        <f>IF(ISBLANK(T483),"",Tabella2[[#This Row],[ACT STOP]]-Tabella2[[#This Row],[ACT START]])</f>
        <v>4.166666666666663E-2</v>
      </c>
      <c r="W483" s="104" t="s">
        <v>122</v>
      </c>
      <c r="X483" s="104" t="s">
        <v>91</v>
      </c>
      <c r="Y483" s="110"/>
      <c r="Z483" s="106"/>
      <c r="AA483" s="104"/>
      <c r="AB483" s="107"/>
      <c r="AC483" s="72">
        <v>1</v>
      </c>
      <c r="AH483" s="70"/>
      <c r="AI483" s="70"/>
      <c r="AJ483">
        <v>0</v>
      </c>
      <c r="AL483" s="70"/>
      <c r="BM483" s="135">
        <v>0.35416666666666669</v>
      </c>
      <c r="BN483" s="136">
        <v>0.39583333333333331</v>
      </c>
      <c r="BO483" s="101"/>
      <c r="BR483" s="109" t="str">
        <f t="shared" si="7"/>
        <v>SH-25-0472</v>
      </c>
      <c r="BS483" s="109" t="s">
        <v>416</v>
      </c>
      <c r="BT483" t="s">
        <v>122</v>
      </c>
      <c r="BU483" t="s">
        <v>399</v>
      </c>
    </row>
    <row r="484" spans="1:73" hidden="1">
      <c r="A484" s="103" t="s">
        <v>1164</v>
      </c>
      <c r="B484" s="102">
        <v>45733</v>
      </c>
      <c r="C484" s="104">
        <f>_xlfn.ISOWEEKNUM(Tabella2[[#This Row],[Date]])</f>
        <v>12</v>
      </c>
      <c r="D484" s="104" t="s">
        <v>195</v>
      </c>
      <c r="E484" s="104" t="s">
        <v>398</v>
      </c>
      <c r="F484" s="104"/>
      <c r="G484" s="104" t="s">
        <v>257</v>
      </c>
      <c r="H484" s="105">
        <v>32</v>
      </c>
      <c r="I484" s="104"/>
      <c r="J484" s="104" t="s">
        <v>258</v>
      </c>
      <c r="K484" s="104" t="s">
        <v>78</v>
      </c>
      <c r="L484" s="104" t="s">
        <v>299</v>
      </c>
      <c r="M484" s="104" t="s">
        <v>276</v>
      </c>
      <c r="N484" s="104"/>
      <c r="O484" s="106" t="str">
        <f>A2031</f>
        <v>14433</v>
      </c>
      <c r="P484" s="111" t="s">
        <v>300</v>
      </c>
      <c r="Q484" s="153">
        <v>0.41666666666666669</v>
      </c>
      <c r="R484" s="153">
        <v>0.45833333333333331</v>
      </c>
      <c r="S484" s="153">
        <v>4.1666666666666657E-2</v>
      </c>
      <c r="T484" s="153">
        <v>0.41319444444444442</v>
      </c>
      <c r="U484" s="153">
        <v>0.4548611111111111</v>
      </c>
      <c r="V484" s="153">
        <f>IF(ISBLANK(T484),"",Tabella2[[#This Row],[ACT STOP]]-Tabella2[[#This Row],[ACT START]])</f>
        <v>4.1666666666666685E-2</v>
      </c>
      <c r="W484" s="104" t="s">
        <v>122</v>
      </c>
      <c r="X484" s="104" t="s">
        <v>91</v>
      </c>
      <c r="Y484" s="110"/>
      <c r="Z484" s="106"/>
      <c r="AA484" s="104"/>
      <c r="AB484" s="107"/>
      <c r="AC484" s="72">
        <v>1</v>
      </c>
      <c r="AH484" s="70"/>
      <c r="AI484" s="70"/>
      <c r="AJ484">
        <v>0</v>
      </c>
      <c r="AL484" s="70"/>
      <c r="BM484" s="135">
        <v>0.41319444444444442</v>
      </c>
      <c r="BN484" s="136">
        <v>0.4548611111111111</v>
      </c>
      <c r="BO484" s="101"/>
      <c r="BR484" s="109" t="str">
        <f t="shared" si="7"/>
        <v>SH-25-0473</v>
      </c>
      <c r="BS484" s="109" t="s">
        <v>356</v>
      </c>
      <c r="BT484" t="s">
        <v>122</v>
      </c>
      <c r="BU484" t="s">
        <v>399</v>
      </c>
    </row>
    <row r="485" spans="1:73" hidden="1">
      <c r="A485" s="103" t="s">
        <v>1165</v>
      </c>
      <c r="B485" s="102">
        <v>45733</v>
      </c>
      <c r="C485" s="104">
        <f>_xlfn.ISOWEEKNUM(Tabella2[[#This Row],[Date]])</f>
        <v>12</v>
      </c>
      <c r="D485" s="104" t="s">
        <v>195</v>
      </c>
      <c r="E485" s="104" t="s">
        <v>298</v>
      </c>
      <c r="F485" s="104"/>
      <c r="G485" s="104" t="s">
        <v>257</v>
      </c>
      <c r="H485" s="105">
        <v>9</v>
      </c>
      <c r="I485" s="104"/>
      <c r="J485" s="104" t="s">
        <v>258</v>
      </c>
      <c r="K485" s="104" t="s">
        <v>78</v>
      </c>
      <c r="L485" s="104" t="s">
        <v>299</v>
      </c>
      <c r="M485" s="104" t="s">
        <v>276</v>
      </c>
      <c r="N485" s="104"/>
      <c r="O485" s="106" t="str">
        <f>A2036</f>
        <v>14438</v>
      </c>
      <c r="P485" s="111" t="s">
        <v>300</v>
      </c>
      <c r="Q485" s="153">
        <v>0.47916666666666669</v>
      </c>
      <c r="R485" s="153">
        <v>0.52083333333333337</v>
      </c>
      <c r="S485" s="153">
        <v>4.1666666666666657E-2</v>
      </c>
      <c r="T485" s="153">
        <v>0.47916666666666669</v>
      </c>
      <c r="U485" s="153">
        <v>0.52083333333333337</v>
      </c>
      <c r="V485" s="153">
        <f>IF(ISBLANK(T485),"",Tabella2[[#This Row],[ACT STOP]]-Tabella2[[#This Row],[ACT START]])</f>
        <v>4.1666666666666685E-2</v>
      </c>
      <c r="W485" s="104" t="s">
        <v>122</v>
      </c>
      <c r="X485" s="104" t="s">
        <v>91</v>
      </c>
      <c r="Y485" s="110"/>
      <c r="Z485" s="106"/>
      <c r="AA485" s="104"/>
      <c r="AB485" s="107"/>
      <c r="AC485" s="72">
        <v>1</v>
      </c>
      <c r="AH485" s="70"/>
      <c r="AI485" s="70"/>
      <c r="AJ485">
        <v>0</v>
      </c>
      <c r="AL485" s="70"/>
      <c r="BM485" s="135">
        <v>0.47916666666666669</v>
      </c>
      <c r="BN485" s="136">
        <v>0.52083333333333337</v>
      </c>
      <c r="BO485" s="101"/>
      <c r="BR485" s="109" t="str">
        <f t="shared" si="7"/>
        <v>SH-25-0474</v>
      </c>
      <c r="BS485" s="109" t="s">
        <v>318</v>
      </c>
      <c r="BT485" t="s">
        <v>122</v>
      </c>
      <c r="BU485" t="s">
        <v>302</v>
      </c>
    </row>
    <row r="486" spans="1:73" hidden="1">
      <c r="A486" s="103" t="s">
        <v>1166</v>
      </c>
      <c r="B486" s="102">
        <v>45733</v>
      </c>
      <c r="C486" s="104">
        <f>_xlfn.ISOWEEKNUM(Tabella2[[#This Row],[Date]])</f>
        <v>12</v>
      </c>
      <c r="D486" s="104" t="s">
        <v>195</v>
      </c>
      <c r="E486" s="104" t="s">
        <v>398</v>
      </c>
      <c r="F486" s="104"/>
      <c r="G486" s="104" t="s">
        <v>257</v>
      </c>
      <c r="H486" s="105">
        <v>10</v>
      </c>
      <c r="I486" s="104"/>
      <c r="J486" s="104" t="s">
        <v>258</v>
      </c>
      <c r="K486" s="104" t="s">
        <v>80</v>
      </c>
      <c r="L486" s="104" t="s">
        <v>299</v>
      </c>
      <c r="M486" s="104" t="s">
        <v>276</v>
      </c>
      <c r="N486" s="104"/>
      <c r="O486" s="106" t="str">
        <f>A2037</f>
        <v>14439</v>
      </c>
      <c r="P486" s="111" t="s">
        <v>300</v>
      </c>
      <c r="Q486" s="153">
        <v>0.47916666666666669</v>
      </c>
      <c r="R486" s="153">
        <v>0.52083333333333337</v>
      </c>
      <c r="S486" s="153">
        <v>4.1666666666666657E-2</v>
      </c>
      <c r="T486" s="153">
        <v>0.47916666666666669</v>
      </c>
      <c r="U486" s="153">
        <v>0.52083333333333337</v>
      </c>
      <c r="V486" s="153">
        <f>IF(ISBLANK(T486),"",Tabella2[[#This Row],[ACT STOP]]-Tabella2[[#This Row],[ACT START]])</f>
        <v>4.1666666666666685E-2</v>
      </c>
      <c r="W486" s="104" t="s">
        <v>122</v>
      </c>
      <c r="X486" s="104" t="s">
        <v>91</v>
      </c>
      <c r="Y486" s="110"/>
      <c r="Z486" s="106"/>
      <c r="AA486" s="104"/>
      <c r="AB486" s="107"/>
      <c r="AC486" s="72">
        <v>1</v>
      </c>
      <c r="AH486" s="70"/>
      <c r="AI486" s="70"/>
      <c r="AJ486">
        <v>0</v>
      </c>
      <c r="AL486" s="70"/>
      <c r="BM486" s="135">
        <v>0.47916666666666669</v>
      </c>
      <c r="BN486" s="136">
        <v>0.52083333333333337</v>
      </c>
      <c r="BO486" s="101"/>
      <c r="BR486" s="109" t="str">
        <f t="shared" si="7"/>
        <v>SH-25-0475</v>
      </c>
      <c r="BS486" s="109" t="s">
        <v>552</v>
      </c>
      <c r="BT486" t="s">
        <v>122</v>
      </c>
      <c r="BU486" t="s">
        <v>399</v>
      </c>
    </row>
    <row r="487" spans="1:73" hidden="1">
      <c r="A487" s="103" t="s">
        <v>1167</v>
      </c>
      <c r="B487" s="102">
        <v>45733</v>
      </c>
      <c r="C487" s="104">
        <f>_xlfn.ISOWEEKNUM(Tabella2[[#This Row],[Date]])</f>
        <v>12</v>
      </c>
      <c r="D487" s="104" t="s">
        <v>195</v>
      </c>
      <c r="E487" s="104" t="s">
        <v>880</v>
      </c>
      <c r="F487" s="104"/>
      <c r="G487" s="104" t="s">
        <v>257</v>
      </c>
      <c r="H487" s="105">
        <v>14</v>
      </c>
      <c r="I487" s="104"/>
      <c r="J487" s="104" t="s">
        <v>258</v>
      </c>
      <c r="K487" s="104" t="s">
        <v>78</v>
      </c>
      <c r="L487" s="104" t="s">
        <v>299</v>
      </c>
      <c r="M487" s="104" t="s">
        <v>386</v>
      </c>
      <c r="N487" s="104"/>
      <c r="O487" s="106" t="str">
        <f>A2040</f>
        <v>14442</v>
      </c>
      <c r="P487" s="111" t="s">
        <v>300</v>
      </c>
      <c r="Q487" s="153">
        <v>0.54166666666666663</v>
      </c>
      <c r="R487" s="153">
        <v>0.58333333333333337</v>
      </c>
      <c r="S487" s="153">
        <v>4.1666666666666657E-2</v>
      </c>
      <c r="T487" s="153" t="s">
        <v>549</v>
      </c>
      <c r="U487" s="153" t="s">
        <v>550</v>
      </c>
      <c r="V487" s="153">
        <f>IF(ISBLANK(T487),"",Tabella2[[#This Row],[ACT STOP]]-Tabella2[[#This Row],[ACT START]])</f>
        <v>4.1666666666666741E-2</v>
      </c>
      <c r="W487" s="104" t="s">
        <v>122</v>
      </c>
      <c r="X487" s="104" t="s">
        <v>91</v>
      </c>
      <c r="Y487" s="110"/>
      <c r="Z487" s="106"/>
      <c r="AA487" s="104"/>
      <c r="AB487" s="107"/>
      <c r="AC487" s="72">
        <v>1</v>
      </c>
      <c r="AH487" s="70"/>
      <c r="AI487" s="70"/>
      <c r="AJ487">
        <v>0</v>
      </c>
      <c r="AL487" s="70"/>
      <c r="BM487" s="135" t="s">
        <v>549</v>
      </c>
      <c r="BN487" s="136" t="s">
        <v>550</v>
      </c>
      <c r="BO487" s="101"/>
      <c r="BR487" s="109" t="str">
        <f t="shared" si="7"/>
        <v>SH-25-0476</v>
      </c>
      <c r="BS487" s="109" t="s">
        <v>372</v>
      </c>
      <c r="BT487" t="s">
        <v>122</v>
      </c>
      <c r="BU487" t="s">
        <v>881</v>
      </c>
    </row>
    <row r="488" spans="1:73" hidden="1">
      <c r="A488" s="103" t="s">
        <v>1168</v>
      </c>
      <c r="B488" s="102">
        <v>45733</v>
      </c>
      <c r="C488" s="104">
        <f>_xlfn.ISOWEEKNUM(Tabella2[[#This Row],[Date]])</f>
        <v>12</v>
      </c>
      <c r="D488" s="104" t="s">
        <v>195</v>
      </c>
      <c r="E488" s="104" t="s">
        <v>1169</v>
      </c>
      <c r="F488" s="104"/>
      <c r="G488" s="104" t="s">
        <v>284</v>
      </c>
      <c r="H488" s="105">
        <v>9</v>
      </c>
      <c r="I488" s="104"/>
      <c r="J488" s="104" t="s">
        <v>258</v>
      </c>
      <c r="K488" s="104" t="s">
        <v>80</v>
      </c>
      <c r="L488" s="104" t="s">
        <v>299</v>
      </c>
      <c r="M488" s="104" t="s">
        <v>276</v>
      </c>
      <c r="N488" s="104"/>
      <c r="O488" s="106" t="str">
        <f>A2041</f>
        <v>14443</v>
      </c>
      <c r="P488" s="111" t="s">
        <v>300</v>
      </c>
      <c r="Q488" s="153">
        <v>0.54166666666666663</v>
      </c>
      <c r="R488" s="153">
        <v>0.58333333333333337</v>
      </c>
      <c r="S488" s="153">
        <v>4.1666666666666657E-2</v>
      </c>
      <c r="T488" s="153">
        <v>0.54166666666666663</v>
      </c>
      <c r="U488" s="153">
        <v>0.58333333333333337</v>
      </c>
      <c r="V488" s="153">
        <f>IF(ISBLANK(T488),"",Tabella2[[#This Row],[ACT STOP]]-Tabella2[[#This Row],[ACT START]])</f>
        <v>4.1666666666666741E-2</v>
      </c>
      <c r="W488" s="104" t="s">
        <v>122</v>
      </c>
      <c r="X488" s="104" t="s">
        <v>91</v>
      </c>
      <c r="Y488" s="110"/>
      <c r="Z488" s="106"/>
      <c r="AA488" s="104"/>
      <c r="AB488" s="107"/>
      <c r="AC488" s="72">
        <v>1</v>
      </c>
      <c r="AH488" s="70"/>
      <c r="AI488" s="70"/>
      <c r="AJ488">
        <v>0</v>
      </c>
      <c r="AL488" s="70"/>
      <c r="BM488" s="135">
        <v>0.54166666666666663</v>
      </c>
      <c r="BN488" s="136">
        <v>0.58333333333333337</v>
      </c>
      <c r="BO488" s="101"/>
      <c r="BR488" s="109" t="str">
        <f t="shared" si="7"/>
        <v>SH-25-0477</v>
      </c>
      <c r="BS488" s="109" t="s">
        <v>339</v>
      </c>
      <c r="BT488" t="s">
        <v>122</v>
      </c>
      <c r="BU488" t="s">
        <v>1170</v>
      </c>
    </row>
    <row r="489" spans="1:73" hidden="1">
      <c r="A489" s="103" t="s">
        <v>1171</v>
      </c>
      <c r="B489" s="102">
        <v>45733</v>
      </c>
      <c r="C489" s="104">
        <f>_xlfn.ISOWEEKNUM(Tabella2[[#This Row],[Date]])</f>
        <v>12</v>
      </c>
      <c r="D489" s="104" t="s">
        <v>195</v>
      </c>
      <c r="E489" s="104" t="s">
        <v>880</v>
      </c>
      <c r="F489" s="104"/>
      <c r="G489" s="104" t="s">
        <v>257</v>
      </c>
      <c r="H489" s="105">
        <v>12</v>
      </c>
      <c r="I489" s="104"/>
      <c r="J489" s="104" t="s">
        <v>258</v>
      </c>
      <c r="K489" s="104" t="s">
        <v>78</v>
      </c>
      <c r="L489" s="104" t="s">
        <v>299</v>
      </c>
      <c r="M489" s="104" t="s">
        <v>386</v>
      </c>
      <c r="N489" s="104"/>
      <c r="O489" s="106" t="str">
        <f>A2044</f>
        <v>14446</v>
      </c>
      <c r="P489" s="111" t="s">
        <v>300</v>
      </c>
      <c r="Q489" s="153">
        <v>0.60416666666666663</v>
      </c>
      <c r="R489" s="153">
        <v>0.64583333333333337</v>
      </c>
      <c r="S489" s="153">
        <v>4.1666666666666657E-2</v>
      </c>
      <c r="T489" s="153" t="s">
        <v>576</v>
      </c>
      <c r="U489" s="153" t="s">
        <v>519</v>
      </c>
      <c r="V489" s="153">
        <f>IF(ISBLANK(T489),"",Tabella2[[#This Row],[ACT STOP]]-Tabella2[[#This Row],[ACT START]])</f>
        <v>4.1666666666666741E-2</v>
      </c>
      <c r="W489" s="104" t="s">
        <v>122</v>
      </c>
      <c r="X489" s="104" t="s">
        <v>91</v>
      </c>
      <c r="Y489" s="110"/>
      <c r="Z489" s="106"/>
      <c r="AA489" s="104"/>
      <c r="AB489" s="107"/>
      <c r="AC489" s="72">
        <v>1</v>
      </c>
      <c r="AH489" s="70"/>
      <c r="AI489" s="70"/>
      <c r="AJ489">
        <v>0</v>
      </c>
      <c r="AL489" s="70"/>
      <c r="BM489" s="135" t="s">
        <v>576</v>
      </c>
      <c r="BN489" s="136" t="s">
        <v>519</v>
      </c>
      <c r="BO489" s="101"/>
      <c r="BR489" s="109" t="str">
        <f t="shared" si="7"/>
        <v>SH-25-0478</v>
      </c>
      <c r="BS489" s="109" t="s">
        <v>266</v>
      </c>
      <c r="BT489" t="s">
        <v>122</v>
      </c>
      <c r="BU489" t="s">
        <v>881</v>
      </c>
    </row>
    <row r="490" spans="1:73" hidden="1">
      <c r="A490" s="103" t="s">
        <v>1172</v>
      </c>
      <c r="B490" s="102">
        <v>45733</v>
      </c>
      <c r="C490" s="104">
        <f>_xlfn.ISOWEEKNUM(Tabella2[[#This Row],[Date]])</f>
        <v>12</v>
      </c>
      <c r="D490" s="104" t="s">
        <v>195</v>
      </c>
      <c r="E490" s="104" t="s">
        <v>298</v>
      </c>
      <c r="F490" s="104"/>
      <c r="G490" s="104" t="s">
        <v>257</v>
      </c>
      <c r="H490" s="105">
        <v>13</v>
      </c>
      <c r="I490" s="104"/>
      <c r="J490" s="104" t="s">
        <v>258</v>
      </c>
      <c r="K490" s="104" t="s">
        <v>78</v>
      </c>
      <c r="L490" s="104" t="s">
        <v>299</v>
      </c>
      <c r="M490" s="104" t="s">
        <v>276</v>
      </c>
      <c r="N490" s="104"/>
      <c r="O490" s="106" t="str">
        <f>A2049</f>
        <v>14451</v>
      </c>
      <c r="P490" s="111" t="s">
        <v>300</v>
      </c>
      <c r="Q490" s="153">
        <v>0.66666666666666663</v>
      </c>
      <c r="R490" s="153">
        <v>0.70833333333333337</v>
      </c>
      <c r="S490" s="153">
        <v>4.1666666666666657E-2</v>
      </c>
      <c r="T490" s="153" t="s">
        <v>580</v>
      </c>
      <c r="U490" s="153" t="s">
        <v>581</v>
      </c>
      <c r="V490" s="153">
        <f>IF(ISBLANK(T490),"",Tabella2[[#This Row],[ACT STOP]]-Tabella2[[#This Row],[ACT START]])</f>
        <v>4.1666666666666741E-2</v>
      </c>
      <c r="W490" s="104" t="s">
        <v>122</v>
      </c>
      <c r="X490" s="104" t="s">
        <v>91</v>
      </c>
      <c r="Y490" s="110"/>
      <c r="Z490" s="106"/>
      <c r="AA490" s="104"/>
      <c r="AB490" s="107"/>
      <c r="AC490" s="72">
        <v>1</v>
      </c>
      <c r="AH490" s="70"/>
      <c r="AI490" s="70"/>
      <c r="AJ490">
        <v>0</v>
      </c>
      <c r="AL490" s="70"/>
      <c r="BM490" s="135" t="s">
        <v>580</v>
      </c>
      <c r="BN490" s="136" t="s">
        <v>581</v>
      </c>
      <c r="BO490" s="101"/>
      <c r="BR490" s="109" t="str">
        <f t="shared" si="7"/>
        <v>SH-25-0479</v>
      </c>
      <c r="BS490" s="109" t="s">
        <v>427</v>
      </c>
      <c r="BT490" t="s">
        <v>122</v>
      </c>
      <c r="BU490" t="s">
        <v>302</v>
      </c>
    </row>
    <row r="491" spans="1:73" hidden="1">
      <c r="A491" s="103" t="s">
        <v>1173</v>
      </c>
      <c r="B491" s="102">
        <v>45733</v>
      </c>
      <c r="C491" s="104">
        <f>_xlfn.ISOWEEKNUM(Tabella2[[#This Row],[Date]])</f>
        <v>12</v>
      </c>
      <c r="D491" s="104" t="s">
        <v>195</v>
      </c>
      <c r="E491" s="104" t="s">
        <v>398</v>
      </c>
      <c r="F491" s="104"/>
      <c r="G491" s="104" t="s">
        <v>257</v>
      </c>
      <c r="H491" s="105">
        <v>2</v>
      </c>
      <c r="I491" s="104"/>
      <c r="J491" s="104" t="s">
        <v>258</v>
      </c>
      <c r="K491" s="104" t="s">
        <v>80</v>
      </c>
      <c r="L491" s="104" t="s">
        <v>299</v>
      </c>
      <c r="M491" s="104" t="s">
        <v>276</v>
      </c>
      <c r="N491" s="104"/>
      <c r="O491" s="106" t="str">
        <f>A2050</f>
        <v>14452</v>
      </c>
      <c r="P491" s="111" t="s">
        <v>300</v>
      </c>
      <c r="Q491" s="153">
        <v>0.66666666666666663</v>
      </c>
      <c r="R491" s="153">
        <v>0.70833333333333337</v>
      </c>
      <c r="S491" s="153">
        <v>4.1666666666666657E-2</v>
      </c>
      <c r="T491" s="153">
        <v>0.66666666666666663</v>
      </c>
      <c r="U491" s="153">
        <v>0.70833333333333337</v>
      </c>
      <c r="V491" s="153">
        <f>IF(ISBLANK(T491),"",Tabella2[[#This Row],[ACT STOP]]-Tabella2[[#This Row],[ACT START]])</f>
        <v>4.1666666666666741E-2</v>
      </c>
      <c r="W491" s="104" t="s">
        <v>122</v>
      </c>
      <c r="X491" s="104" t="s">
        <v>91</v>
      </c>
      <c r="Y491" s="110"/>
      <c r="Z491" s="106"/>
      <c r="AA491" s="104"/>
      <c r="AB491" s="107"/>
      <c r="AC491" s="72">
        <v>1</v>
      </c>
      <c r="AH491" s="70"/>
      <c r="AI491" s="70"/>
      <c r="AJ491">
        <v>0</v>
      </c>
      <c r="AL491" s="70"/>
      <c r="BM491" s="135">
        <v>0.66666666666666663</v>
      </c>
      <c r="BN491" s="136">
        <v>0.70833333333333337</v>
      </c>
      <c r="BO491" s="101"/>
      <c r="BR491" s="109" t="str">
        <f t="shared" si="7"/>
        <v>SH-25-0480</v>
      </c>
      <c r="BS491" s="109" t="s">
        <v>368</v>
      </c>
      <c r="BT491" t="s">
        <v>122</v>
      </c>
      <c r="BU491" t="s">
        <v>399</v>
      </c>
    </row>
    <row r="492" spans="1:73" hidden="1">
      <c r="A492" s="103" t="s">
        <v>1174</v>
      </c>
      <c r="B492" s="102">
        <v>45734</v>
      </c>
      <c r="C492" s="104">
        <f>_xlfn.ISOWEEKNUM(Tabella2[[#This Row],[Date]])</f>
        <v>12</v>
      </c>
      <c r="D492" s="104" t="s">
        <v>195</v>
      </c>
      <c r="E492" s="104" t="s">
        <v>398</v>
      </c>
      <c r="F492" s="104"/>
      <c r="G492" s="104" t="s">
        <v>257</v>
      </c>
      <c r="H492" s="105">
        <v>1</v>
      </c>
      <c r="I492" s="104"/>
      <c r="J492" s="104" t="s">
        <v>258</v>
      </c>
      <c r="K492" s="104" t="s">
        <v>78</v>
      </c>
      <c r="L492" s="104" t="s">
        <v>299</v>
      </c>
      <c r="M492" s="104" t="s">
        <v>276</v>
      </c>
      <c r="N492" s="104"/>
      <c r="O492" s="106" t="str">
        <f>A2053</f>
        <v>14455</v>
      </c>
      <c r="P492" s="111" t="s">
        <v>300</v>
      </c>
      <c r="Q492" s="153">
        <v>0.35416666666666669</v>
      </c>
      <c r="R492" s="153">
        <v>0.39583333333333331</v>
      </c>
      <c r="S492" s="153">
        <v>4.1666666666666657E-2</v>
      </c>
      <c r="T492" s="153">
        <v>0.35416666666666669</v>
      </c>
      <c r="U492" s="153">
        <v>0.39583333333333331</v>
      </c>
      <c r="V492" s="153">
        <f>IF(ISBLANK(T492),"",Tabella2[[#This Row],[ACT STOP]]-Tabella2[[#This Row],[ACT START]])</f>
        <v>4.166666666666663E-2</v>
      </c>
      <c r="W492" s="104" t="s">
        <v>122</v>
      </c>
      <c r="X492" s="104" t="s">
        <v>91</v>
      </c>
      <c r="Y492" s="110"/>
      <c r="Z492" s="106"/>
      <c r="AA492" s="104"/>
      <c r="AB492" s="107"/>
      <c r="AC492" s="72">
        <v>1</v>
      </c>
      <c r="AH492" s="70"/>
      <c r="AI492" s="70"/>
      <c r="AJ492">
        <v>0</v>
      </c>
      <c r="AL492" s="70"/>
      <c r="BM492" s="135">
        <v>0.35416666666666669</v>
      </c>
      <c r="BN492" s="136">
        <v>0.39583333333333331</v>
      </c>
      <c r="BO492" s="101"/>
      <c r="BR492" s="109" t="str">
        <f t="shared" si="7"/>
        <v>SH-25-0481</v>
      </c>
      <c r="BS492" s="109" t="s">
        <v>332</v>
      </c>
      <c r="BT492" t="s">
        <v>122</v>
      </c>
      <c r="BU492" t="s">
        <v>399</v>
      </c>
    </row>
    <row r="493" spans="1:73" hidden="1">
      <c r="A493" s="103" t="s">
        <v>1175</v>
      </c>
      <c r="B493" s="102">
        <v>45734</v>
      </c>
      <c r="C493" s="104">
        <f>_xlfn.ISOWEEKNUM(Tabella2[[#This Row],[Date]])</f>
        <v>12</v>
      </c>
      <c r="D493" s="104" t="s">
        <v>195</v>
      </c>
      <c r="E493" s="104" t="s">
        <v>398</v>
      </c>
      <c r="F493" s="104"/>
      <c r="G493" s="104" t="s">
        <v>257</v>
      </c>
      <c r="H493" s="105">
        <v>10</v>
      </c>
      <c r="I493" s="104"/>
      <c r="J493" s="104" t="s">
        <v>258</v>
      </c>
      <c r="K493" s="104" t="s">
        <v>80</v>
      </c>
      <c r="L493" s="104" t="s">
        <v>299</v>
      </c>
      <c r="M493" s="104" t="s">
        <v>276</v>
      </c>
      <c r="N493" s="104"/>
      <c r="O493" s="106" t="str">
        <f>A2054</f>
        <v>14456</v>
      </c>
      <c r="P493" s="111" t="s">
        <v>300</v>
      </c>
      <c r="Q493" s="153">
        <v>0.35416666666666669</v>
      </c>
      <c r="R493" s="153">
        <v>0.39583333333333331</v>
      </c>
      <c r="S493" s="153">
        <v>4.1666666666666657E-2</v>
      </c>
      <c r="T493" s="153">
        <v>0.35416666666666669</v>
      </c>
      <c r="U493" s="153">
        <v>0.39583333333333331</v>
      </c>
      <c r="V493" s="153">
        <f>IF(ISBLANK(T493),"",Tabella2[[#This Row],[ACT STOP]]-Tabella2[[#This Row],[ACT START]])</f>
        <v>4.166666666666663E-2</v>
      </c>
      <c r="W493" s="104" t="s">
        <v>122</v>
      </c>
      <c r="X493" s="104" t="s">
        <v>91</v>
      </c>
      <c r="Y493" s="110"/>
      <c r="Z493" s="106"/>
      <c r="AA493" s="104"/>
      <c r="AB493" s="107"/>
      <c r="AC493" s="72">
        <v>1</v>
      </c>
      <c r="AH493" s="70"/>
      <c r="AI493" s="70"/>
      <c r="AJ493">
        <v>0</v>
      </c>
      <c r="AL493" s="70"/>
      <c r="BM493" s="135">
        <v>0.35416666666666669</v>
      </c>
      <c r="BN493" s="136">
        <v>0.39583333333333331</v>
      </c>
      <c r="BO493" s="101"/>
      <c r="BR493" s="109" t="str">
        <f t="shared" si="7"/>
        <v>SH-25-0482</v>
      </c>
      <c r="BS493" s="109" t="s">
        <v>552</v>
      </c>
      <c r="BT493" t="s">
        <v>122</v>
      </c>
      <c r="BU493" t="s">
        <v>399</v>
      </c>
    </row>
    <row r="494" spans="1:73" hidden="1">
      <c r="A494" s="103" t="s">
        <v>1176</v>
      </c>
      <c r="B494" s="102">
        <v>45734</v>
      </c>
      <c r="C494" s="104">
        <f>_xlfn.ISOWEEKNUM(Tabella2[[#This Row],[Date]])</f>
        <v>12</v>
      </c>
      <c r="D494" s="104" t="s">
        <v>195</v>
      </c>
      <c r="E494" s="104" t="s">
        <v>398</v>
      </c>
      <c r="F494" s="104"/>
      <c r="G494" s="104" t="s">
        <v>284</v>
      </c>
      <c r="H494" s="105">
        <v>9</v>
      </c>
      <c r="I494" s="104"/>
      <c r="J494" s="104" t="s">
        <v>258</v>
      </c>
      <c r="K494" s="104" t="s">
        <v>78</v>
      </c>
      <c r="L494" s="104" t="s">
        <v>299</v>
      </c>
      <c r="M494" s="104" t="s">
        <v>276</v>
      </c>
      <c r="N494" s="104"/>
      <c r="O494" s="106" t="str">
        <f>A2056</f>
        <v>14458</v>
      </c>
      <c r="P494" s="111" t="s">
        <v>300</v>
      </c>
      <c r="Q494" s="153">
        <v>0.41666666666666669</v>
      </c>
      <c r="R494" s="153">
        <v>0.45833333333333331</v>
      </c>
      <c r="S494" s="153">
        <v>4.1666666666666657E-2</v>
      </c>
      <c r="T494" s="153">
        <v>0.41666666666666669</v>
      </c>
      <c r="U494" s="153">
        <v>0.4513888888888889</v>
      </c>
      <c r="V494" s="153">
        <f>IF(ISBLANK(T494),"",Tabella2[[#This Row],[ACT STOP]]-Tabella2[[#This Row],[ACT START]])</f>
        <v>3.472222222222221E-2</v>
      </c>
      <c r="W494" s="104" t="s">
        <v>122</v>
      </c>
      <c r="X494" s="104" t="s">
        <v>91</v>
      </c>
      <c r="Y494" s="110"/>
      <c r="Z494" s="106"/>
      <c r="AA494" s="104"/>
      <c r="AB494" s="107"/>
      <c r="AC494" s="72">
        <v>1</v>
      </c>
      <c r="AH494" s="70"/>
      <c r="AI494" s="70"/>
      <c r="AJ494">
        <v>0</v>
      </c>
      <c r="AL494" s="70"/>
      <c r="BM494" s="135">
        <v>0.41666666666666669</v>
      </c>
      <c r="BN494" s="136">
        <v>0.4513888888888889</v>
      </c>
      <c r="BO494" s="101"/>
      <c r="BR494" s="109" t="str">
        <f t="shared" si="7"/>
        <v>SH-25-0483</v>
      </c>
      <c r="BS494" s="109" t="s">
        <v>339</v>
      </c>
      <c r="BT494" t="s">
        <v>122</v>
      </c>
      <c r="BU494" t="s">
        <v>399</v>
      </c>
    </row>
    <row r="495" spans="1:73" hidden="1">
      <c r="A495" s="103" t="s">
        <v>1177</v>
      </c>
      <c r="B495" s="102">
        <v>45734</v>
      </c>
      <c r="C495" s="104">
        <f>_xlfn.ISOWEEKNUM(Tabella2[[#This Row],[Date]])</f>
        <v>12</v>
      </c>
      <c r="D495" s="104" t="s">
        <v>195</v>
      </c>
      <c r="E495" s="104" t="s">
        <v>880</v>
      </c>
      <c r="F495" s="104"/>
      <c r="G495" s="104" t="s">
        <v>257</v>
      </c>
      <c r="H495" s="105">
        <v>17</v>
      </c>
      <c r="I495" s="104"/>
      <c r="J495" s="104" t="s">
        <v>258</v>
      </c>
      <c r="K495" s="104" t="s">
        <v>78</v>
      </c>
      <c r="L495" s="104" t="s">
        <v>299</v>
      </c>
      <c r="M495" s="104" t="s">
        <v>386</v>
      </c>
      <c r="N495" s="104"/>
      <c r="O495" s="106" t="str">
        <f>A2060</f>
        <v>14462</v>
      </c>
      <c r="P495" s="111" t="s">
        <v>300</v>
      </c>
      <c r="Q495" s="153">
        <v>0.47916666666666669</v>
      </c>
      <c r="R495" s="153">
        <v>0.52083333333333337</v>
      </c>
      <c r="S495" s="153">
        <v>4.1666666666666657E-2</v>
      </c>
      <c r="T495" s="153">
        <v>0.47916666666666669</v>
      </c>
      <c r="U495" s="153">
        <v>0.52083333333333337</v>
      </c>
      <c r="V495" s="153">
        <f>IF(ISBLANK(T495),"",Tabella2[[#This Row],[ACT STOP]]-Tabella2[[#This Row],[ACT START]])</f>
        <v>4.1666666666666685E-2</v>
      </c>
      <c r="W495" s="104" t="s">
        <v>122</v>
      </c>
      <c r="X495" s="104" t="s">
        <v>91</v>
      </c>
      <c r="Y495" s="110"/>
      <c r="Z495" s="106"/>
      <c r="AA495" s="104"/>
      <c r="AB495" s="107"/>
      <c r="AC495" s="72">
        <v>1</v>
      </c>
      <c r="AH495" s="70"/>
      <c r="AI495" s="70"/>
      <c r="AJ495">
        <v>0</v>
      </c>
      <c r="AL495" s="70"/>
      <c r="BM495" s="135">
        <v>0.47916666666666669</v>
      </c>
      <c r="BN495" s="136">
        <v>0.52083333333333337</v>
      </c>
      <c r="BO495" s="101"/>
      <c r="BR495" s="109" t="str">
        <f t="shared" si="7"/>
        <v>SH-25-0484</v>
      </c>
      <c r="BS495" s="109" t="s">
        <v>393</v>
      </c>
      <c r="BT495" t="s">
        <v>122</v>
      </c>
      <c r="BU495" t="s">
        <v>881</v>
      </c>
    </row>
    <row r="496" spans="1:73" hidden="1">
      <c r="A496" s="103" t="s">
        <v>1178</v>
      </c>
      <c r="B496" s="102">
        <v>45734</v>
      </c>
      <c r="C496" s="104">
        <f>_xlfn.ISOWEEKNUM(Tabella2[[#This Row],[Date]])</f>
        <v>12</v>
      </c>
      <c r="D496" s="104" t="s">
        <v>195</v>
      </c>
      <c r="E496" s="104" t="s">
        <v>880</v>
      </c>
      <c r="F496" s="104"/>
      <c r="G496" s="104" t="s">
        <v>257</v>
      </c>
      <c r="H496" s="105">
        <v>9</v>
      </c>
      <c r="I496" s="104"/>
      <c r="J496" s="104" t="s">
        <v>258</v>
      </c>
      <c r="K496" s="104" t="s">
        <v>78</v>
      </c>
      <c r="L496" s="104" t="s">
        <v>299</v>
      </c>
      <c r="M496" s="104" t="s">
        <v>386</v>
      </c>
      <c r="N496" s="104"/>
      <c r="O496" s="106" t="str">
        <f>A2064</f>
        <v>14466</v>
      </c>
      <c r="P496" s="111" t="s">
        <v>300</v>
      </c>
      <c r="Q496" s="153">
        <v>0.54166666666666663</v>
      </c>
      <c r="R496" s="153">
        <v>0.58333333333333337</v>
      </c>
      <c r="S496" s="153">
        <v>4.1666666666666657E-2</v>
      </c>
      <c r="T496" s="153">
        <v>0.54166666666666663</v>
      </c>
      <c r="U496" s="153">
        <v>0.58333333333333337</v>
      </c>
      <c r="V496" s="153">
        <f>IF(ISBLANK(T496),"",Tabella2[[#This Row],[ACT STOP]]-Tabella2[[#This Row],[ACT START]])</f>
        <v>4.1666666666666741E-2</v>
      </c>
      <c r="W496" s="104" t="s">
        <v>122</v>
      </c>
      <c r="X496" s="104" t="s">
        <v>91</v>
      </c>
      <c r="Y496" s="110"/>
      <c r="Z496" s="106"/>
      <c r="AA496" s="104"/>
      <c r="AB496" s="107"/>
      <c r="AC496" s="72">
        <v>1</v>
      </c>
      <c r="AH496" s="70"/>
      <c r="AI496" s="70"/>
      <c r="AJ496">
        <v>0</v>
      </c>
      <c r="AL496" s="70"/>
      <c r="BM496" s="135">
        <v>0.54166666666666663</v>
      </c>
      <c r="BN496" s="136">
        <v>0.58333333333333337</v>
      </c>
      <c r="BO496" s="101"/>
      <c r="BR496" s="109" t="str">
        <f t="shared" si="7"/>
        <v>SH-25-0485</v>
      </c>
      <c r="BS496" s="109" t="s">
        <v>318</v>
      </c>
      <c r="BT496" t="s">
        <v>122</v>
      </c>
      <c r="BU496" t="s">
        <v>881</v>
      </c>
    </row>
    <row r="497" spans="1:73" hidden="1">
      <c r="A497" s="103" t="s">
        <v>1179</v>
      </c>
      <c r="B497" s="102">
        <v>45734</v>
      </c>
      <c r="C497" s="104">
        <f>_xlfn.ISOWEEKNUM(Tabella2[[#This Row],[Date]])</f>
        <v>12</v>
      </c>
      <c r="D497" s="104" t="s">
        <v>195</v>
      </c>
      <c r="E497" s="104" t="s">
        <v>398</v>
      </c>
      <c r="F497" s="104"/>
      <c r="G497" s="104" t="s">
        <v>257</v>
      </c>
      <c r="H497" s="105">
        <v>14</v>
      </c>
      <c r="I497" s="104"/>
      <c r="J497" s="104" t="s">
        <v>258</v>
      </c>
      <c r="K497" s="104" t="s">
        <v>80</v>
      </c>
      <c r="L497" s="104" t="s">
        <v>299</v>
      </c>
      <c r="M497" s="104" t="s">
        <v>276</v>
      </c>
      <c r="N497" s="104"/>
      <c r="O497" s="106" t="str">
        <f>A2065</f>
        <v>14467</v>
      </c>
      <c r="P497" s="111" t="s">
        <v>300</v>
      </c>
      <c r="Q497" s="153">
        <v>0.54166666666666663</v>
      </c>
      <c r="R497" s="153">
        <v>0.58333333333333337</v>
      </c>
      <c r="S497" s="153">
        <v>4.1666666666666657E-2</v>
      </c>
      <c r="T497" s="153">
        <v>0.54166666666666663</v>
      </c>
      <c r="U497" s="153">
        <v>0.58333333333333337</v>
      </c>
      <c r="V497" s="153">
        <f>IF(ISBLANK(T497),"",Tabella2[[#This Row],[ACT STOP]]-Tabella2[[#This Row],[ACT START]])</f>
        <v>4.1666666666666741E-2</v>
      </c>
      <c r="W497" s="104" t="s">
        <v>122</v>
      </c>
      <c r="X497" s="104" t="s">
        <v>91</v>
      </c>
      <c r="Y497" s="110"/>
      <c r="Z497" s="106"/>
      <c r="AA497" s="104"/>
      <c r="AB497" s="107"/>
      <c r="AC497" s="72">
        <v>1</v>
      </c>
      <c r="AH497" s="70"/>
      <c r="AI497" s="70"/>
      <c r="AJ497">
        <v>0</v>
      </c>
      <c r="AL497" s="70"/>
      <c r="BM497" s="135">
        <v>0.54166666666666663</v>
      </c>
      <c r="BN497" s="136">
        <v>0.58333333333333337</v>
      </c>
      <c r="BO497" s="101"/>
      <c r="BR497" s="109" t="str">
        <f t="shared" si="7"/>
        <v>SH-25-0486</v>
      </c>
      <c r="BS497" s="109" t="s">
        <v>372</v>
      </c>
      <c r="BT497" t="s">
        <v>122</v>
      </c>
      <c r="BU497" t="s">
        <v>399</v>
      </c>
    </row>
    <row r="498" spans="1:73" hidden="1">
      <c r="A498" s="103" t="s">
        <v>1180</v>
      </c>
      <c r="B498" s="102">
        <v>45734</v>
      </c>
      <c r="C498" s="104">
        <f>_xlfn.ISOWEEKNUM(Tabella2[[#This Row],[Date]])</f>
        <v>12</v>
      </c>
      <c r="D498" s="104" t="s">
        <v>195</v>
      </c>
      <c r="E498" s="104" t="s">
        <v>298</v>
      </c>
      <c r="F498" s="104"/>
      <c r="G498" s="104" t="s">
        <v>257</v>
      </c>
      <c r="H498" s="105">
        <v>32</v>
      </c>
      <c r="I498" s="104"/>
      <c r="J498" s="104" t="s">
        <v>258</v>
      </c>
      <c r="K498" s="104" t="s">
        <v>78</v>
      </c>
      <c r="L498" s="104" t="s">
        <v>299</v>
      </c>
      <c r="M498" s="104" t="s">
        <v>276</v>
      </c>
      <c r="N498" s="104"/>
      <c r="O498" s="106" t="str">
        <f>A2067</f>
        <v>14469</v>
      </c>
      <c r="P498" s="111" t="s">
        <v>300</v>
      </c>
      <c r="Q498" s="153">
        <v>0.60416666666666663</v>
      </c>
      <c r="R498" s="153">
        <v>0.64583333333333337</v>
      </c>
      <c r="S498" s="153">
        <v>4.1666666666666657E-2</v>
      </c>
      <c r="T498" s="153">
        <v>0.60416666666666663</v>
      </c>
      <c r="U498" s="153">
        <v>0.64583333333333337</v>
      </c>
      <c r="V498" s="153">
        <f>IF(ISBLANK(T498),"",Tabella2[[#This Row],[ACT STOP]]-Tabella2[[#This Row],[ACT START]])</f>
        <v>4.1666666666666741E-2</v>
      </c>
      <c r="W498" s="104" t="s">
        <v>122</v>
      </c>
      <c r="X498" s="104" t="s">
        <v>91</v>
      </c>
      <c r="Y498" s="110"/>
      <c r="Z498" s="106"/>
      <c r="AA498" s="104"/>
      <c r="AB498" s="107"/>
      <c r="AC498" s="72">
        <v>1</v>
      </c>
      <c r="AH498" s="70"/>
      <c r="AI498" s="70"/>
      <c r="AJ498">
        <v>0</v>
      </c>
      <c r="AL498" s="70"/>
      <c r="BM498" s="135">
        <v>0.60416666666666663</v>
      </c>
      <c r="BN498" s="136">
        <v>0.64583333333333337</v>
      </c>
      <c r="BO498" s="101"/>
      <c r="BR498" s="109" t="str">
        <f t="shared" si="7"/>
        <v>SH-25-0487</v>
      </c>
      <c r="BS498" s="109" t="s">
        <v>356</v>
      </c>
      <c r="BT498" t="s">
        <v>122</v>
      </c>
      <c r="BU498" t="s">
        <v>302</v>
      </c>
    </row>
    <row r="499" spans="1:73" hidden="1">
      <c r="A499" s="103" t="s">
        <v>1181</v>
      </c>
      <c r="B499" s="102">
        <v>45734</v>
      </c>
      <c r="C499" s="104">
        <f>_xlfn.ISOWEEKNUM(Tabella2[[#This Row],[Date]])</f>
        <v>12</v>
      </c>
      <c r="D499" s="104" t="s">
        <v>195</v>
      </c>
      <c r="E499" s="104" t="s">
        <v>398</v>
      </c>
      <c r="F499" s="104"/>
      <c r="G499" s="104" t="s">
        <v>257</v>
      </c>
      <c r="H499" s="105">
        <v>5</v>
      </c>
      <c r="I499" s="104"/>
      <c r="J499" s="104" t="s">
        <v>258</v>
      </c>
      <c r="K499" s="104" t="s">
        <v>80</v>
      </c>
      <c r="L499" s="104" t="s">
        <v>299</v>
      </c>
      <c r="M499" s="104" t="s">
        <v>260</v>
      </c>
      <c r="N499" s="104"/>
      <c r="O499" s="106" t="str">
        <f>A2068</f>
        <v>14470</v>
      </c>
      <c r="P499" s="111" t="s">
        <v>300</v>
      </c>
      <c r="Q499" s="153">
        <v>0.60416666666666663</v>
      </c>
      <c r="R499" s="153">
        <v>0.64583333333333337</v>
      </c>
      <c r="S499" s="153">
        <v>4.1666666666666657E-2</v>
      </c>
      <c r="T499" s="153">
        <v>0.60416666666666663</v>
      </c>
      <c r="U499" s="153">
        <v>0.64583333333333337</v>
      </c>
      <c r="V499" s="153">
        <f>IF(ISBLANK(T499),"",Tabella2[[#This Row],[ACT STOP]]-Tabella2[[#This Row],[ACT START]])</f>
        <v>4.1666666666666741E-2</v>
      </c>
      <c r="W499" s="104" t="s">
        <v>122</v>
      </c>
      <c r="X499" s="104" t="s">
        <v>91</v>
      </c>
      <c r="Y499" s="110"/>
      <c r="Z499" s="106"/>
      <c r="AA499" s="104"/>
      <c r="AB499" s="107"/>
      <c r="AC499" s="72">
        <v>1</v>
      </c>
      <c r="AH499" s="70"/>
      <c r="AI499" s="70"/>
      <c r="AJ499">
        <v>0</v>
      </c>
      <c r="AL499" s="70"/>
      <c r="BM499" s="135">
        <v>0.60416666666666663</v>
      </c>
      <c r="BN499" s="136">
        <v>0.64583333333333337</v>
      </c>
      <c r="BO499" s="101"/>
      <c r="BR499" s="109" t="str">
        <f t="shared" si="7"/>
        <v>SH-25-0488</v>
      </c>
      <c r="BS499" s="109" t="s">
        <v>416</v>
      </c>
      <c r="BT499" t="s">
        <v>122</v>
      </c>
      <c r="BU499" t="s">
        <v>399</v>
      </c>
    </row>
    <row r="500" spans="1:73" hidden="1">
      <c r="A500" s="103" t="s">
        <v>1182</v>
      </c>
      <c r="B500" s="102">
        <v>45734</v>
      </c>
      <c r="C500" s="104">
        <f>_xlfn.ISOWEEKNUM(Tabella2[[#This Row],[Date]])</f>
        <v>12</v>
      </c>
      <c r="D500" s="104" t="s">
        <v>195</v>
      </c>
      <c r="E500" s="104" t="s">
        <v>880</v>
      </c>
      <c r="F500" s="104"/>
      <c r="G500" s="104" t="s">
        <v>284</v>
      </c>
      <c r="H500" s="105">
        <v>9</v>
      </c>
      <c r="I500" s="104"/>
      <c r="J500" s="104" t="s">
        <v>258</v>
      </c>
      <c r="K500" s="104" t="s">
        <v>78</v>
      </c>
      <c r="L500" s="104" t="s">
        <v>299</v>
      </c>
      <c r="M500" s="104" t="s">
        <v>276</v>
      </c>
      <c r="N500" s="104"/>
      <c r="O500" s="106" t="str">
        <f>A2070</f>
        <v>14472</v>
      </c>
      <c r="P500" s="111" t="s">
        <v>300</v>
      </c>
      <c r="Q500" s="153">
        <v>0.66666666666666663</v>
      </c>
      <c r="R500" s="153">
        <v>0.6875</v>
      </c>
      <c r="S500" s="153">
        <v>2.0833333333333329E-2</v>
      </c>
      <c r="T500" s="153">
        <v>0.67361111111111116</v>
      </c>
      <c r="U500" s="153">
        <v>0.69444444444444442</v>
      </c>
      <c r="V500" s="153">
        <f>IF(ISBLANK(T500),"",Tabella2[[#This Row],[ACT STOP]]-Tabella2[[#This Row],[ACT START]])</f>
        <v>2.0833333333333259E-2</v>
      </c>
      <c r="W500" s="104" t="s">
        <v>122</v>
      </c>
      <c r="X500" s="104" t="s">
        <v>91</v>
      </c>
      <c r="Y500" s="110"/>
      <c r="Z500" s="106"/>
      <c r="AA500" s="104"/>
      <c r="AB500" s="107"/>
      <c r="AC500" s="72">
        <v>1</v>
      </c>
      <c r="AH500" s="70"/>
      <c r="AI500" s="70"/>
      <c r="AJ500">
        <v>0</v>
      </c>
      <c r="AL500" s="70"/>
      <c r="BM500" s="135">
        <v>0.67361111111111116</v>
      </c>
      <c r="BN500" s="136">
        <v>0.69444444444444442</v>
      </c>
      <c r="BO500" s="101"/>
      <c r="BR500" s="109" t="str">
        <f t="shared" si="7"/>
        <v>SH-25-0489</v>
      </c>
      <c r="BS500" s="109" t="s">
        <v>339</v>
      </c>
      <c r="BT500" t="s">
        <v>122</v>
      </c>
      <c r="BU500" t="s">
        <v>881</v>
      </c>
    </row>
    <row r="501" spans="1:73" hidden="1">
      <c r="A501" s="103" t="s">
        <v>1183</v>
      </c>
      <c r="B501" s="102">
        <v>45734</v>
      </c>
      <c r="C501" s="104">
        <f>_xlfn.ISOWEEKNUM(Tabella2[[#This Row],[Date]])</f>
        <v>12</v>
      </c>
      <c r="D501" s="104" t="s">
        <v>195</v>
      </c>
      <c r="E501" s="104" t="s">
        <v>880</v>
      </c>
      <c r="F501" s="104"/>
      <c r="G501" s="104" t="s">
        <v>257</v>
      </c>
      <c r="H501" s="105">
        <v>9</v>
      </c>
      <c r="I501" s="104"/>
      <c r="J501" s="104" t="s">
        <v>258</v>
      </c>
      <c r="K501" s="104" t="s">
        <v>78</v>
      </c>
      <c r="L501" s="104" t="s">
        <v>299</v>
      </c>
      <c r="M501" s="104" t="s">
        <v>276</v>
      </c>
      <c r="N501" s="104"/>
      <c r="O501" s="106" t="str">
        <f>A2071</f>
        <v>14473</v>
      </c>
      <c r="P501" s="111" t="s">
        <v>300</v>
      </c>
      <c r="Q501" s="153">
        <v>0.69097222222222221</v>
      </c>
      <c r="R501" s="153">
        <v>0.71180555555555558</v>
      </c>
      <c r="S501" s="153">
        <v>2.0833333333333329E-2</v>
      </c>
      <c r="T501" s="153">
        <v>0.69791666666666663</v>
      </c>
      <c r="U501" s="153">
        <v>0.71875</v>
      </c>
      <c r="V501" s="153">
        <f>IF(ISBLANK(T501),"",Tabella2[[#This Row],[ACT STOP]]-Tabella2[[#This Row],[ACT START]])</f>
        <v>2.083333333333337E-2</v>
      </c>
      <c r="W501" s="104" t="s">
        <v>122</v>
      </c>
      <c r="X501" s="104" t="s">
        <v>91</v>
      </c>
      <c r="Y501" s="110"/>
      <c r="Z501" s="106"/>
      <c r="AA501" s="104"/>
      <c r="AB501" s="107"/>
      <c r="AC501" s="72">
        <v>1</v>
      </c>
      <c r="AH501" s="70"/>
      <c r="AI501" s="70"/>
      <c r="AJ501">
        <v>0</v>
      </c>
      <c r="AL501" s="70"/>
      <c r="BM501" s="135">
        <v>0.69791666666666663</v>
      </c>
      <c r="BN501" s="136">
        <v>0.71875</v>
      </c>
      <c r="BO501" s="101"/>
      <c r="BR501" s="109" t="str">
        <f t="shared" si="7"/>
        <v>SH-25-0490</v>
      </c>
      <c r="BS501" s="109" t="s">
        <v>318</v>
      </c>
      <c r="BT501" t="s">
        <v>122</v>
      </c>
      <c r="BU501" t="s">
        <v>881</v>
      </c>
    </row>
    <row r="502" spans="1:73" hidden="1">
      <c r="A502" s="103" t="s">
        <v>1184</v>
      </c>
      <c r="B502" s="102">
        <v>45734</v>
      </c>
      <c r="C502" s="104">
        <f>_xlfn.ISOWEEKNUM(Tabella2[[#This Row],[Date]])</f>
        <v>12</v>
      </c>
      <c r="D502" s="104" t="s">
        <v>195</v>
      </c>
      <c r="E502" s="104" t="s">
        <v>398</v>
      </c>
      <c r="F502" s="104"/>
      <c r="G502" s="104" t="s">
        <v>257</v>
      </c>
      <c r="H502" s="105">
        <v>13</v>
      </c>
      <c r="I502" s="104"/>
      <c r="J502" s="104" t="s">
        <v>258</v>
      </c>
      <c r="K502" s="104" t="s">
        <v>80</v>
      </c>
      <c r="L502" s="104" t="s">
        <v>299</v>
      </c>
      <c r="M502" s="104" t="s">
        <v>276</v>
      </c>
      <c r="N502" s="104"/>
      <c r="O502" s="106" t="str">
        <f>A2072</f>
        <v>14474</v>
      </c>
      <c r="P502" s="111" t="s">
        <v>300</v>
      </c>
      <c r="Q502" s="153">
        <v>0.66666666666666663</v>
      </c>
      <c r="R502" s="153">
        <v>0.70833333333333337</v>
      </c>
      <c r="S502" s="153">
        <v>4.1666666666666657E-2</v>
      </c>
      <c r="T502" s="153">
        <v>0.66666666666666663</v>
      </c>
      <c r="U502" s="153">
        <v>0.70833333333333337</v>
      </c>
      <c r="V502" s="153">
        <f>IF(ISBLANK(T502),"",Tabella2[[#This Row],[ACT STOP]]-Tabella2[[#This Row],[ACT START]])</f>
        <v>4.1666666666666741E-2</v>
      </c>
      <c r="W502" s="104" t="s">
        <v>122</v>
      </c>
      <c r="X502" s="104" t="s">
        <v>91</v>
      </c>
      <c r="Y502" s="110"/>
      <c r="Z502" s="106"/>
      <c r="AA502" s="104"/>
      <c r="AB502" s="107"/>
      <c r="AC502" s="72">
        <v>1</v>
      </c>
      <c r="AH502" s="70"/>
      <c r="AI502" s="70"/>
      <c r="AJ502">
        <v>0</v>
      </c>
      <c r="AL502" s="70"/>
      <c r="BM502" s="135">
        <v>0.66666666666666663</v>
      </c>
      <c r="BN502" s="136">
        <v>0.70833333333333337</v>
      </c>
      <c r="BO502" s="101"/>
      <c r="BR502" s="109" t="str">
        <f t="shared" si="7"/>
        <v>SH-25-0491</v>
      </c>
      <c r="BS502" s="109" t="s">
        <v>427</v>
      </c>
      <c r="BT502" t="s">
        <v>122</v>
      </c>
      <c r="BU502" t="s">
        <v>399</v>
      </c>
    </row>
    <row r="503" spans="1:73" hidden="1">
      <c r="A503" s="103" t="s">
        <v>1185</v>
      </c>
      <c r="B503" s="102">
        <v>45735</v>
      </c>
      <c r="C503" s="104">
        <f>_xlfn.ISOWEEKNUM(Tabella2[[#This Row],[Date]])</f>
        <v>12</v>
      </c>
      <c r="D503" s="104" t="s">
        <v>195</v>
      </c>
      <c r="E503" s="104" t="s">
        <v>298</v>
      </c>
      <c r="F503" s="104"/>
      <c r="G503" s="104" t="s">
        <v>257</v>
      </c>
      <c r="H503" s="105">
        <v>32</v>
      </c>
      <c r="I503" s="104"/>
      <c r="J503" s="104" t="s">
        <v>258</v>
      </c>
      <c r="K503" s="104" t="s">
        <v>78</v>
      </c>
      <c r="L503" s="104" t="s">
        <v>299</v>
      </c>
      <c r="M503" s="104" t="s">
        <v>276</v>
      </c>
      <c r="N503" s="104"/>
      <c r="O503" s="106" t="str">
        <f>A2074</f>
        <v>14476</v>
      </c>
      <c r="P503" s="111" t="s">
        <v>300</v>
      </c>
      <c r="Q503" s="153">
        <v>0.35416666666666669</v>
      </c>
      <c r="R503" s="153">
        <v>0.39583333333333331</v>
      </c>
      <c r="S503" s="153">
        <v>4.1666666666666657E-2</v>
      </c>
      <c r="T503" s="153">
        <v>0.35416666666666669</v>
      </c>
      <c r="U503" s="153">
        <v>0.39583333333333331</v>
      </c>
      <c r="V503" s="153">
        <f>IF(ISBLANK(T503),"",Tabella2[[#This Row],[ACT STOP]]-Tabella2[[#This Row],[ACT START]])</f>
        <v>4.166666666666663E-2</v>
      </c>
      <c r="W503" s="104" t="s">
        <v>122</v>
      </c>
      <c r="X503" s="104" t="s">
        <v>91</v>
      </c>
      <c r="Y503" s="110"/>
      <c r="Z503" s="106"/>
      <c r="AA503" s="104"/>
      <c r="AB503" s="107"/>
      <c r="AC503" s="72">
        <v>1</v>
      </c>
      <c r="AH503" s="70"/>
      <c r="AI503" s="70"/>
      <c r="AJ503">
        <v>0</v>
      </c>
      <c r="AL503" s="70"/>
      <c r="BM503" s="135">
        <v>0.35416666666666669</v>
      </c>
      <c r="BN503" s="136">
        <v>0.39583333333333331</v>
      </c>
      <c r="BO503" s="101"/>
      <c r="BR503" s="109" t="str">
        <f t="shared" si="7"/>
        <v>SH-25-0492</v>
      </c>
      <c r="BS503" s="109" t="s">
        <v>356</v>
      </c>
      <c r="BT503" t="s">
        <v>122</v>
      </c>
      <c r="BU503" t="s">
        <v>302</v>
      </c>
    </row>
    <row r="504" spans="1:73" hidden="1">
      <c r="A504" s="103" t="s">
        <v>1186</v>
      </c>
      <c r="B504" s="102">
        <v>45735</v>
      </c>
      <c r="C504" s="104">
        <f>_xlfn.ISOWEEKNUM(Tabella2[[#This Row],[Date]])</f>
        <v>12</v>
      </c>
      <c r="D504" s="104" t="s">
        <v>195</v>
      </c>
      <c r="E504" s="104" t="s">
        <v>398</v>
      </c>
      <c r="F504" s="104"/>
      <c r="G504" s="104" t="s">
        <v>284</v>
      </c>
      <c r="H504" s="105">
        <v>23</v>
      </c>
      <c r="I504" s="104"/>
      <c r="J504" s="104" t="s">
        <v>258</v>
      </c>
      <c r="K504" s="104" t="s">
        <v>80</v>
      </c>
      <c r="L504" s="104" t="s">
        <v>299</v>
      </c>
      <c r="M504" s="104" t="s">
        <v>361</v>
      </c>
      <c r="N504" s="104"/>
      <c r="O504" s="106" t="str">
        <f>A2075</f>
        <v>14477</v>
      </c>
      <c r="P504" s="111" t="s">
        <v>300</v>
      </c>
      <c r="Q504" s="153">
        <v>0.35416666666666669</v>
      </c>
      <c r="R504" s="153">
        <v>0.39583333333333331</v>
      </c>
      <c r="S504" s="153">
        <v>4.1666666666666657E-2</v>
      </c>
      <c r="T504" s="153">
        <v>0.35416666666666669</v>
      </c>
      <c r="U504" s="153">
        <v>0.39583333333333331</v>
      </c>
      <c r="V504" s="153">
        <f>IF(ISBLANK(T504),"",Tabella2[[#This Row],[ACT STOP]]-Tabella2[[#This Row],[ACT START]])</f>
        <v>4.166666666666663E-2</v>
      </c>
      <c r="W504" s="104" t="s">
        <v>122</v>
      </c>
      <c r="X504" s="104" t="s">
        <v>91</v>
      </c>
      <c r="Y504" s="110"/>
      <c r="Z504" s="106"/>
      <c r="AA504" s="104"/>
      <c r="AB504" s="107"/>
      <c r="AC504" s="72">
        <v>1</v>
      </c>
      <c r="AH504" s="70"/>
      <c r="AI504" s="70"/>
      <c r="AJ504">
        <v>0</v>
      </c>
      <c r="AL504" s="70"/>
      <c r="BM504" s="135">
        <v>0.35416666666666669</v>
      </c>
      <c r="BN504" s="136">
        <v>0.39583333333333331</v>
      </c>
      <c r="BO504" s="101"/>
      <c r="BR504" s="109" t="str">
        <f t="shared" si="7"/>
        <v>SH-25-0493</v>
      </c>
      <c r="BS504" s="109" t="s">
        <v>358</v>
      </c>
      <c r="BT504" t="s">
        <v>122</v>
      </c>
      <c r="BU504" t="s">
        <v>399</v>
      </c>
    </row>
    <row r="505" spans="1:73" hidden="1">
      <c r="A505" s="103" t="s">
        <v>1187</v>
      </c>
      <c r="B505" s="102">
        <v>45735</v>
      </c>
      <c r="C505" s="104">
        <f>_xlfn.ISOWEEKNUM(Tabella2[[#This Row],[Date]])</f>
        <v>12</v>
      </c>
      <c r="D505" s="104" t="s">
        <v>195</v>
      </c>
      <c r="E505" s="104" t="s">
        <v>298</v>
      </c>
      <c r="F505" s="104"/>
      <c r="G505" s="104" t="s">
        <v>257</v>
      </c>
      <c r="H505" s="105">
        <v>9</v>
      </c>
      <c r="I505" s="104"/>
      <c r="J505" s="104" t="s">
        <v>258</v>
      </c>
      <c r="K505" s="104" t="s">
        <v>78</v>
      </c>
      <c r="L505" s="104" t="s">
        <v>299</v>
      </c>
      <c r="M505" s="104" t="s">
        <v>276</v>
      </c>
      <c r="N505" s="104"/>
      <c r="O505" s="106" t="str">
        <f>A2077</f>
        <v>14479</v>
      </c>
      <c r="P505" s="111" t="s">
        <v>300</v>
      </c>
      <c r="Q505" s="153">
        <v>0.41666666666666669</v>
      </c>
      <c r="R505" s="153">
        <v>0.45833333333333331</v>
      </c>
      <c r="S505" s="153">
        <v>4.1666666666666657E-2</v>
      </c>
      <c r="T505" s="153">
        <v>0.41666666666666669</v>
      </c>
      <c r="U505" s="153">
        <v>0.45833333333333331</v>
      </c>
      <c r="V505" s="153">
        <f>IF(ISBLANK(T505),"",Tabella2[[#This Row],[ACT STOP]]-Tabella2[[#This Row],[ACT START]])</f>
        <v>4.166666666666663E-2</v>
      </c>
      <c r="W505" s="104" t="s">
        <v>122</v>
      </c>
      <c r="X505" s="104" t="s">
        <v>91</v>
      </c>
      <c r="Y505" s="110"/>
      <c r="Z505" s="106"/>
      <c r="AA505" s="104"/>
      <c r="AB505" s="107"/>
      <c r="AC505" s="72">
        <v>1</v>
      </c>
      <c r="AH505" s="70"/>
      <c r="AI505" s="70"/>
      <c r="AJ505">
        <v>0</v>
      </c>
      <c r="AL505" s="70"/>
      <c r="BM505" s="135">
        <v>0.41666666666666669</v>
      </c>
      <c r="BN505" s="136">
        <v>0.45833333333333331</v>
      </c>
      <c r="BO505" s="101"/>
      <c r="BR505" s="109" t="str">
        <f t="shared" si="7"/>
        <v>SH-25-0494</v>
      </c>
      <c r="BS505" s="109" t="s">
        <v>318</v>
      </c>
      <c r="BT505" t="s">
        <v>122</v>
      </c>
      <c r="BU505" t="s">
        <v>302</v>
      </c>
    </row>
    <row r="506" spans="1:73" hidden="1">
      <c r="A506" s="103" t="s">
        <v>1188</v>
      </c>
      <c r="B506" s="102">
        <v>45735</v>
      </c>
      <c r="C506" s="104">
        <f>_xlfn.ISOWEEKNUM(Tabella2[[#This Row],[Date]])</f>
        <v>12</v>
      </c>
      <c r="D506" s="104" t="s">
        <v>195</v>
      </c>
      <c r="E506" s="104" t="s">
        <v>398</v>
      </c>
      <c r="F506" s="104"/>
      <c r="G506" s="104" t="s">
        <v>284</v>
      </c>
      <c r="H506" s="105">
        <v>9</v>
      </c>
      <c r="I506" s="104"/>
      <c r="J506" s="104" t="s">
        <v>258</v>
      </c>
      <c r="K506" s="104" t="s">
        <v>80</v>
      </c>
      <c r="L506" s="104" t="s">
        <v>299</v>
      </c>
      <c r="M506" s="104" t="s">
        <v>361</v>
      </c>
      <c r="N506" s="104"/>
      <c r="O506" s="106" t="str">
        <f>A2078</f>
        <v>14480</v>
      </c>
      <c r="P506" s="111" t="s">
        <v>300</v>
      </c>
      <c r="Q506" s="153">
        <v>0.41666666666666669</v>
      </c>
      <c r="R506" s="153">
        <v>0.45833333333333331</v>
      </c>
      <c r="S506" s="153">
        <v>4.1666666666666657E-2</v>
      </c>
      <c r="T506" s="153">
        <v>0.41666666666666669</v>
      </c>
      <c r="U506" s="153">
        <v>0.4513888888888889</v>
      </c>
      <c r="V506" s="153">
        <f>IF(ISBLANK(T506),"",Tabella2[[#This Row],[ACT STOP]]-Tabella2[[#This Row],[ACT START]])</f>
        <v>3.472222222222221E-2</v>
      </c>
      <c r="W506" s="104" t="s">
        <v>122</v>
      </c>
      <c r="X506" s="104" t="s">
        <v>91</v>
      </c>
      <c r="Y506" s="110"/>
      <c r="Z506" s="106"/>
      <c r="AA506" s="104"/>
      <c r="AB506" s="107"/>
      <c r="AC506" s="72">
        <v>1</v>
      </c>
      <c r="AH506" s="70"/>
      <c r="AI506" s="70"/>
      <c r="AJ506">
        <v>0</v>
      </c>
      <c r="AL506" s="70"/>
      <c r="BM506" s="135">
        <v>0.41666666666666669</v>
      </c>
      <c r="BN506" s="136">
        <v>0.4513888888888889</v>
      </c>
      <c r="BO506" s="101"/>
      <c r="BR506" s="109" t="str">
        <f t="shared" si="7"/>
        <v>SH-25-0495</v>
      </c>
      <c r="BS506" s="109" t="s">
        <v>339</v>
      </c>
      <c r="BT506" t="s">
        <v>122</v>
      </c>
      <c r="BU506" t="s">
        <v>399</v>
      </c>
    </row>
    <row r="507" spans="1:73" hidden="1">
      <c r="A507" s="103" t="s">
        <v>1189</v>
      </c>
      <c r="B507" s="102">
        <v>45735</v>
      </c>
      <c r="C507" s="104">
        <f>_xlfn.ISOWEEKNUM(Tabella2[[#This Row],[Date]])</f>
        <v>12</v>
      </c>
      <c r="D507" s="104" t="s">
        <v>195</v>
      </c>
      <c r="E507" s="104" t="s">
        <v>398</v>
      </c>
      <c r="F507" s="104"/>
      <c r="G507" s="104" t="s">
        <v>257</v>
      </c>
      <c r="H507" s="105">
        <v>10</v>
      </c>
      <c r="I507" s="104"/>
      <c r="J507" s="104" t="s">
        <v>258</v>
      </c>
      <c r="K507" s="104" t="s">
        <v>78</v>
      </c>
      <c r="L507" s="104" t="s">
        <v>299</v>
      </c>
      <c r="M507" s="104" t="s">
        <v>276</v>
      </c>
      <c r="N507" s="104"/>
      <c r="O507" s="106" t="str">
        <f>A2080</f>
        <v>14482</v>
      </c>
      <c r="P507" s="111" t="s">
        <v>300</v>
      </c>
      <c r="Q507" s="153">
        <v>0.47916666666666669</v>
      </c>
      <c r="R507" s="153">
        <v>0.52083333333333337</v>
      </c>
      <c r="S507" s="153">
        <v>4.1666666666666657E-2</v>
      </c>
      <c r="T507" s="153">
        <v>0.47916666666666669</v>
      </c>
      <c r="U507" s="153">
        <v>0.52083333333333337</v>
      </c>
      <c r="V507" s="153">
        <f>IF(ISBLANK(T507),"",Tabella2[[#This Row],[ACT STOP]]-Tabella2[[#This Row],[ACT START]])</f>
        <v>4.1666666666666685E-2</v>
      </c>
      <c r="W507" s="104" t="s">
        <v>122</v>
      </c>
      <c r="X507" s="104" t="s">
        <v>91</v>
      </c>
      <c r="Y507" s="110"/>
      <c r="Z507" s="106"/>
      <c r="AA507" s="104"/>
      <c r="AB507" s="107"/>
      <c r="AC507" s="72">
        <v>1</v>
      </c>
      <c r="AH507" s="70"/>
      <c r="AI507" s="70"/>
      <c r="AJ507">
        <v>0</v>
      </c>
      <c r="AL507" s="70"/>
      <c r="BM507" s="135">
        <v>0.47916666666666669</v>
      </c>
      <c r="BN507" s="136">
        <v>0.52083333333333337</v>
      </c>
      <c r="BO507" s="101"/>
      <c r="BR507" s="109" t="str">
        <f t="shared" si="7"/>
        <v>SH-25-0496</v>
      </c>
      <c r="BS507" s="109" t="s">
        <v>552</v>
      </c>
      <c r="BT507" t="s">
        <v>122</v>
      </c>
      <c r="BU507" t="s">
        <v>399</v>
      </c>
    </row>
    <row r="508" spans="1:73" hidden="1">
      <c r="A508" s="103" t="s">
        <v>1190</v>
      </c>
      <c r="B508" s="102">
        <v>45735</v>
      </c>
      <c r="C508" s="104">
        <f>_xlfn.ISOWEEKNUM(Tabella2[[#This Row],[Date]])</f>
        <v>12</v>
      </c>
      <c r="D508" s="104" t="s">
        <v>195</v>
      </c>
      <c r="E508" s="104" t="s">
        <v>398</v>
      </c>
      <c r="F508" s="104"/>
      <c r="G508" s="104" t="s">
        <v>257</v>
      </c>
      <c r="H508" s="105">
        <v>5</v>
      </c>
      <c r="I508" s="104"/>
      <c r="J508" s="104" t="s">
        <v>258</v>
      </c>
      <c r="K508" s="104" t="s">
        <v>80</v>
      </c>
      <c r="L508" s="104" t="s">
        <v>299</v>
      </c>
      <c r="M508" s="104" t="s">
        <v>276</v>
      </c>
      <c r="N508" s="104"/>
      <c r="O508" s="106" t="str">
        <f>A2081</f>
        <v>14483</v>
      </c>
      <c r="P508" s="111" t="s">
        <v>300</v>
      </c>
      <c r="Q508" s="153">
        <v>0.47916666666666669</v>
      </c>
      <c r="R508" s="153">
        <v>0.52083333333333337</v>
      </c>
      <c r="S508" s="153">
        <v>4.1666666666666657E-2</v>
      </c>
      <c r="T508" s="153">
        <v>0.47916666666666669</v>
      </c>
      <c r="U508" s="153">
        <v>0.52083333333333337</v>
      </c>
      <c r="V508" s="153">
        <f>IF(ISBLANK(T508),"",Tabella2[[#This Row],[ACT STOP]]-Tabella2[[#This Row],[ACT START]])</f>
        <v>4.1666666666666685E-2</v>
      </c>
      <c r="W508" s="104" t="s">
        <v>122</v>
      </c>
      <c r="X508" s="104" t="s">
        <v>91</v>
      </c>
      <c r="Y508" s="110"/>
      <c r="Z508" s="106"/>
      <c r="AA508" s="104"/>
      <c r="AB508" s="107"/>
      <c r="AC508" s="72">
        <v>1</v>
      </c>
      <c r="AH508" s="70"/>
      <c r="AI508" s="70"/>
      <c r="AJ508">
        <v>0</v>
      </c>
      <c r="AL508" s="70"/>
      <c r="BM508" s="135">
        <v>0.47916666666666669</v>
      </c>
      <c r="BN508" s="136">
        <v>0.52083333333333337</v>
      </c>
      <c r="BO508" s="101"/>
      <c r="BR508" s="109" t="str">
        <f t="shared" si="7"/>
        <v>SH-25-0497</v>
      </c>
      <c r="BS508" s="109" t="s">
        <v>416</v>
      </c>
      <c r="BT508" t="s">
        <v>122</v>
      </c>
      <c r="BU508" t="s">
        <v>399</v>
      </c>
    </row>
    <row r="509" spans="1:73" hidden="1">
      <c r="A509" s="103" t="s">
        <v>1191</v>
      </c>
      <c r="B509" s="102">
        <v>45735</v>
      </c>
      <c r="C509" s="104">
        <f>_xlfn.ISOWEEKNUM(Tabella2[[#This Row],[Date]])</f>
        <v>12</v>
      </c>
      <c r="D509" s="104" t="s">
        <v>195</v>
      </c>
      <c r="E509" s="104" t="s">
        <v>398</v>
      </c>
      <c r="F509" s="104"/>
      <c r="G509" s="104" t="s">
        <v>257</v>
      </c>
      <c r="H509" s="105">
        <v>14</v>
      </c>
      <c r="I509" s="104"/>
      <c r="J509" s="104" t="s">
        <v>258</v>
      </c>
      <c r="K509" s="104" t="s">
        <v>80</v>
      </c>
      <c r="L509" s="104" t="s">
        <v>299</v>
      </c>
      <c r="M509" s="104" t="s">
        <v>361</v>
      </c>
      <c r="N509" s="104"/>
      <c r="O509" s="106" t="str">
        <f>A2086</f>
        <v>14488</v>
      </c>
      <c r="P509" s="111" t="s">
        <v>300</v>
      </c>
      <c r="Q509" s="153">
        <v>0.54166666666666663</v>
      </c>
      <c r="R509" s="153">
        <v>0.58333333333333337</v>
      </c>
      <c r="S509" s="153">
        <v>4.1666666666666657E-2</v>
      </c>
      <c r="T509" s="153">
        <v>0.54166666666666663</v>
      </c>
      <c r="U509" s="153">
        <v>0.58333333333333337</v>
      </c>
      <c r="V509" s="153">
        <f>IF(ISBLANK(T509),"",Tabella2[[#This Row],[ACT STOP]]-Tabella2[[#This Row],[ACT START]])</f>
        <v>4.1666666666666741E-2</v>
      </c>
      <c r="W509" s="104" t="s">
        <v>122</v>
      </c>
      <c r="X509" s="104" t="s">
        <v>91</v>
      </c>
      <c r="Y509" s="110"/>
      <c r="Z509" s="106"/>
      <c r="AA509" s="104"/>
      <c r="AB509" s="107"/>
      <c r="AC509" s="72">
        <v>1</v>
      </c>
      <c r="AH509" s="70"/>
      <c r="AI509" s="70"/>
      <c r="AJ509">
        <v>0</v>
      </c>
      <c r="AL509" s="70"/>
      <c r="BM509" s="135">
        <v>0.54166666666666663</v>
      </c>
      <c r="BN509" s="136">
        <v>0.58333333333333337</v>
      </c>
      <c r="BO509" s="101"/>
      <c r="BR509" s="109" t="str">
        <f t="shared" si="7"/>
        <v>SH-25-0498</v>
      </c>
      <c r="BS509" s="109" t="s">
        <v>372</v>
      </c>
      <c r="BT509" t="s">
        <v>122</v>
      </c>
      <c r="BU509" t="s">
        <v>399</v>
      </c>
    </row>
    <row r="510" spans="1:73" hidden="1">
      <c r="A510" s="103" t="s">
        <v>1192</v>
      </c>
      <c r="B510" s="102">
        <v>45735</v>
      </c>
      <c r="C510" s="104">
        <f>_xlfn.ISOWEEKNUM(Tabella2[[#This Row],[Date]])</f>
        <v>12</v>
      </c>
      <c r="D510" s="104" t="s">
        <v>195</v>
      </c>
      <c r="E510" s="104" t="s">
        <v>398</v>
      </c>
      <c r="F510" s="104"/>
      <c r="G510" s="104" t="s">
        <v>257</v>
      </c>
      <c r="H510" s="105">
        <v>17</v>
      </c>
      <c r="I510" s="104"/>
      <c r="J510" s="104" t="s">
        <v>258</v>
      </c>
      <c r="K510" s="104" t="s">
        <v>78</v>
      </c>
      <c r="L510" s="104" t="s">
        <v>299</v>
      </c>
      <c r="M510" s="104" t="s">
        <v>361</v>
      </c>
      <c r="N510" s="104"/>
      <c r="O510" s="106" t="str">
        <f>A2088</f>
        <v>14490</v>
      </c>
      <c r="P510" s="111" t="s">
        <v>300</v>
      </c>
      <c r="Q510" s="153">
        <v>0.60416666666666663</v>
      </c>
      <c r="R510" s="153">
        <v>0.64583333333333337</v>
      </c>
      <c r="S510" s="153">
        <v>4.1666666666666657E-2</v>
      </c>
      <c r="T510" s="153">
        <v>0.64583333333333337</v>
      </c>
      <c r="U510" s="153">
        <v>0.64583333333333337</v>
      </c>
      <c r="V510" s="153">
        <f>IF(ISBLANK(T510),"",Tabella2[[#This Row],[ACT STOP]]-Tabella2[[#This Row],[ACT START]])</f>
        <v>0</v>
      </c>
      <c r="W510" s="104" t="s">
        <v>122</v>
      </c>
      <c r="X510" s="104" t="s">
        <v>91</v>
      </c>
      <c r="Y510" s="110"/>
      <c r="Z510" s="106"/>
      <c r="AA510" s="104"/>
      <c r="AB510" s="107"/>
      <c r="AC510" s="72">
        <v>1</v>
      </c>
      <c r="AH510" s="70"/>
      <c r="AI510" s="70"/>
      <c r="AJ510">
        <v>0</v>
      </c>
      <c r="AL510" s="70"/>
      <c r="BM510" s="135">
        <v>0.64583333333333337</v>
      </c>
      <c r="BN510" s="136">
        <v>0.64583333333333337</v>
      </c>
      <c r="BO510" s="101"/>
      <c r="BR510" s="109" t="str">
        <f t="shared" si="7"/>
        <v>SH-25-0499</v>
      </c>
      <c r="BS510" s="109" t="s">
        <v>393</v>
      </c>
      <c r="BT510" t="s">
        <v>122</v>
      </c>
      <c r="BU510" t="s">
        <v>399</v>
      </c>
    </row>
    <row r="511" spans="1:73" hidden="1">
      <c r="A511" s="103" t="s">
        <v>1193</v>
      </c>
      <c r="B511" s="102">
        <v>45735</v>
      </c>
      <c r="C511" s="104">
        <f>_xlfn.ISOWEEKNUM(Tabella2[[#This Row],[Date]])</f>
        <v>12</v>
      </c>
      <c r="D511" s="104" t="s">
        <v>195</v>
      </c>
      <c r="E511" s="104" t="s">
        <v>880</v>
      </c>
      <c r="F511" s="104"/>
      <c r="G511" s="104" t="s">
        <v>284</v>
      </c>
      <c r="H511" s="105">
        <v>9</v>
      </c>
      <c r="I511" s="104"/>
      <c r="J511" s="104" t="s">
        <v>258</v>
      </c>
      <c r="K511" s="104" t="s">
        <v>78</v>
      </c>
      <c r="L511" s="104" t="s">
        <v>299</v>
      </c>
      <c r="M511" s="104" t="s">
        <v>276</v>
      </c>
      <c r="N511" s="104"/>
      <c r="O511" s="106" t="str">
        <f>A2092</f>
        <v>14494</v>
      </c>
      <c r="P511" s="111" t="s">
        <v>300</v>
      </c>
      <c r="Q511" s="153">
        <v>0.66666666666666663</v>
      </c>
      <c r="R511" s="153">
        <v>0.6875</v>
      </c>
      <c r="S511" s="153">
        <v>2.0833333333333329E-2</v>
      </c>
      <c r="T511" s="153">
        <v>0.67361111111111116</v>
      </c>
      <c r="U511" s="153">
        <v>0.69444444444444442</v>
      </c>
      <c r="V511" s="153">
        <f>IF(ISBLANK(T511),"",Tabella2[[#This Row],[ACT STOP]]-Tabella2[[#This Row],[ACT START]])</f>
        <v>2.0833333333333259E-2</v>
      </c>
      <c r="W511" s="104" t="s">
        <v>122</v>
      </c>
      <c r="X511" s="104" t="s">
        <v>91</v>
      </c>
      <c r="Y511" s="110"/>
      <c r="Z511" s="106"/>
      <c r="AA511" s="104"/>
      <c r="AB511" s="107"/>
      <c r="AC511" s="72">
        <v>1</v>
      </c>
      <c r="AH511" s="70"/>
      <c r="AI511" s="70"/>
      <c r="AJ511">
        <v>0</v>
      </c>
      <c r="AL511" s="70"/>
      <c r="BM511" s="135">
        <v>0.67361111111111116</v>
      </c>
      <c r="BN511" s="136">
        <v>0.69444444444444442</v>
      </c>
      <c r="BO511" s="101">
        <v>6.9444444444444441E-3</v>
      </c>
      <c r="BQ511" t="s">
        <v>102</v>
      </c>
      <c r="BR511" s="109" t="str">
        <f t="shared" si="7"/>
        <v>SH-25-0500</v>
      </c>
      <c r="BS511" s="109" t="s">
        <v>339</v>
      </c>
      <c r="BT511" t="s">
        <v>122</v>
      </c>
      <c r="BU511" t="s">
        <v>881</v>
      </c>
    </row>
    <row r="512" spans="1:73" hidden="1">
      <c r="A512" s="103" t="s">
        <v>1194</v>
      </c>
      <c r="B512" s="102">
        <v>45735</v>
      </c>
      <c r="C512" s="104">
        <f>_xlfn.ISOWEEKNUM(Tabella2[[#This Row],[Date]])</f>
        <v>12</v>
      </c>
      <c r="D512" s="104" t="s">
        <v>195</v>
      </c>
      <c r="E512" s="104" t="s">
        <v>880</v>
      </c>
      <c r="F512" s="104"/>
      <c r="G512" s="104" t="s">
        <v>257</v>
      </c>
      <c r="H512" s="105">
        <v>9</v>
      </c>
      <c r="I512" s="104"/>
      <c r="J512" s="104" t="s">
        <v>258</v>
      </c>
      <c r="K512" s="104" t="s">
        <v>78</v>
      </c>
      <c r="L512" s="104" t="s">
        <v>299</v>
      </c>
      <c r="M512" s="104" t="s">
        <v>276</v>
      </c>
      <c r="N512" s="104"/>
      <c r="O512" s="106" t="str">
        <f>A2093</f>
        <v>14495</v>
      </c>
      <c r="P512" s="111" t="s">
        <v>300</v>
      </c>
      <c r="Q512" s="153">
        <v>0.69097222222222221</v>
      </c>
      <c r="R512" s="153">
        <v>0.71180555555555558</v>
      </c>
      <c r="S512" s="153">
        <v>2.0833333333333329E-2</v>
      </c>
      <c r="T512" s="153">
        <v>0.69791666666666663</v>
      </c>
      <c r="U512" s="153">
        <v>0.71875</v>
      </c>
      <c r="V512" s="153">
        <f>IF(ISBLANK(T512),"",Tabella2[[#This Row],[ACT STOP]]-Tabella2[[#This Row],[ACT START]])</f>
        <v>2.083333333333337E-2</v>
      </c>
      <c r="W512" s="104" t="s">
        <v>122</v>
      </c>
      <c r="X512" s="104" t="s">
        <v>91</v>
      </c>
      <c r="Y512" s="110"/>
      <c r="Z512" s="106"/>
      <c r="AA512" s="104"/>
      <c r="AB512" s="107"/>
      <c r="AC512" s="72">
        <v>1</v>
      </c>
      <c r="AH512" s="70"/>
      <c r="AI512" s="70"/>
      <c r="AJ512">
        <v>0</v>
      </c>
      <c r="AL512" s="70"/>
      <c r="BM512" s="135">
        <v>0.69791666666666663</v>
      </c>
      <c r="BN512" s="136">
        <v>0.71875</v>
      </c>
      <c r="BO512" s="101">
        <v>1.041666666666667E-2</v>
      </c>
      <c r="BQ512" t="s">
        <v>102</v>
      </c>
      <c r="BR512" s="109" t="str">
        <f t="shared" si="7"/>
        <v>SH-25-0501</v>
      </c>
      <c r="BS512" s="109" t="s">
        <v>318</v>
      </c>
      <c r="BT512" t="s">
        <v>122</v>
      </c>
      <c r="BU512" t="s">
        <v>881</v>
      </c>
    </row>
    <row r="513" spans="1:73" hidden="1">
      <c r="A513" s="103" t="s">
        <v>1195</v>
      </c>
      <c r="B513" s="102">
        <v>45735</v>
      </c>
      <c r="C513" s="104">
        <f>_xlfn.ISOWEEKNUM(Tabella2[[#This Row],[Date]])</f>
        <v>12</v>
      </c>
      <c r="D513" s="104" t="s">
        <v>195</v>
      </c>
      <c r="E513" s="104" t="s">
        <v>298</v>
      </c>
      <c r="F513" s="104"/>
      <c r="G513" s="104" t="s">
        <v>257</v>
      </c>
      <c r="H513" s="105">
        <v>2</v>
      </c>
      <c r="I513" s="104"/>
      <c r="J513" s="104" t="s">
        <v>258</v>
      </c>
      <c r="K513" s="104" t="s">
        <v>80</v>
      </c>
      <c r="L513" s="104" t="s">
        <v>299</v>
      </c>
      <c r="M513" s="104" t="s">
        <v>276</v>
      </c>
      <c r="N513" s="104"/>
      <c r="O513" s="106" t="str">
        <f>A2094</f>
        <v>14496</v>
      </c>
      <c r="P513" s="111" t="s">
        <v>300</v>
      </c>
      <c r="Q513" s="153">
        <v>0.66666666666666663</v>
      </c>
      <c r="R513" s="153">
        <v>0.70833333333333337</v>
      </c>
      <c r="S513" s="153">
        <v>4.1666666666666657E-2</v>
      </c>
      <c r="T513" s="153">
        <v>0.66666666666666663</v>
      </c>
      <c r="U513" s="153">
        <v>0.70833333333333337</v>
      </c>
      <c r="V513" s="153">
        <f>IF(ISBLANK(T513),"",Tabella2[[#This Row],[ACT STOP]]-Tabella2[[#This Row],[ACT START]])</f>
        <v>4.1666666666666741E-2</v>
      </c>
      <c r="W513" s="104" t="s">
        <v>122</v>
      </c>
      <c r="X513" s="104" t="s">
        <v>91</v>
      </c>
      <c r="Y513" s="110"/>
      <c r="Z513" s="106"/>
      <c r="AA513" s="104"/>
      <c r="AB513" s="107"/>
      <c r="AC513" s="72">
        <v>1</v>
      </c>
      <c r="AH513" s="70"/>
      <c r="AI513" s="70"/>
      <c r="AJ513">
        <v>0</v>
      </c>
      <c r="AL513" s="70"/>
      <c r="BM513" s="135">
        <v>0.66666666666666663</v>
      </c>
      <c r="BN513" s="136">
        <v>0.70833333333333337</v>
      </c>
      <c r="BO513" s="101"/>
      <c r="BR513" s="109" t="str">
        <f t="shared" si="7"/>
        <v>SH-25-0502</v>
      </c>
      <c r="BS513" s="109" t="s">
        <v>368</v>
      </c>
      <c r="BT513" t="s">
        <v>122</v>
      </c>
      <c r="BU513" t="s">
        <v>302</v>
      </c>
    </row>
    <row r="514" spans="1:73" hidden="1">
      <c r="A514" s="103" t="s">
        <v>1196</v>
      </c>
      <c r="B514" s="102">
        <v>45736</v>
      </c>
      <c r="C514" s="104">
        <f>_xlfn.ISOWEEKNUM(Tabella2[[#This Row],[Date]])</f>
        <v>12</v>
      </c>
      <c r="D514" s="104" t="s">
        <v>195</v>
      </c>
      <c r="E514" s="104" t="s">
        <v>298</v>
      </c>
      <c r="F514" s="104"/>
      <c r="G514" s="104" t="s">
        <v>284</v>
      </c>
      <c r="H514" s="105">
        <v>9</v>
      </c>
      <c r="I514" s="104"/>
      <c r="J514" s="104" t="s">
        <v>258</v>
      </c>
      <c r="K514" s="104" t="s">
        <v>79</v>
      </c>
      <c r="L514" s="104" t="s">
        <v>299</v>
      </c>
      <c r="M514" s="104" t="s">
        <v>906</v>
      </c>
      <c r="N514" s="104"/>
      <c r="O514" s="108" t="str">
        <f>A2099</f>
        <v>14501</v>
      </c>
      <c r="P514" s="111" t="s">
        <v>300</v>
      </c>
      <c r="Q514" s="153" t="s">
        <v>525</v>
      </c>
      <c r="R514" s="153" t="s">
        <v>262</v>
      </c>
      <c r="S514" s="153">
        <v>4.1666666666666657E-2</v>
      </c>
      <c r="T514" s="153" t="s">
        <v>525</v>
      </c>
      <c r="U514" s="153" t="s">
        <v>262</v>
      </c>
      <c r="V514" s="153">
        <f>IF(ISBLANK(T514),"",Tabella2[[#This Row],[ACT STOP]]-Tabella2[[#This Row],[ACT START]])</f>
        <v>4.166666666666663E-2</v>
      </c>
      <c r="W514" s="104" t="s">
        <v>122</v>
      </c>
      <c r="X514" s="104" t="s">
        <v>91</v>
      </c>
      <c r="Y514" s="110"/>
      <c r="Z514" s="106"/>
      <c r="AA514" s="104"/>
      <c r="AB514" s="107"/>
      <c r="AC514" s="72">
        <v>1</v>
      </c>
      <c r="AH514" s="70"/>
      <c r="AI514" s="70"/>
      <c r="AJ514">
        <v>0</v>
      </c>
      <c r="AL514" s="70"/>
      <c r="BL514" t="s">
        <v>1197</v>
      </c>
      <c r="BM514" s="135" t="s">
        <v>525</v>
      </c>
      <c r="BN514" s="136" t="s">
        <v>262</v>
      </c>
      <c r="BO514" s="101"/>
      <c r="BR514" s="109" t="str">
        <f t="shared" si="7"/>
        <v>SH-25-0503</v>
      </c>
      <c r="BS514" s="109" t="s">
        <v>339</v>
      </c>
      <c r="BT514" t="s">
        <v>122</v>
      </c>
      <c r="BU514" t="s">
        <v>302</v>
      </c>
    </row>
    <row r="515" spans="1:73" hidden="1">
      <c r="A515" s="103" t="s">
        <v>1198</v>
      </c>
      <c r="B515" s="102">
        <v>45736</v>
      </c>
      <c r="C515" s="104">
        <f>_xlfn.ISOWEEKNUM(Tabella2[[#This Row],[Date]])</f>
        <v>12</v>
      </c>
      <c r="D515" s="104" t="s">
        <v>195</v>
      </c>
      <c r="E515" s="104" t="s">
        <v>298</v>
      </c>
      <c r="F515" s="104"/>
      <c r="G515" s="104" t="s">
        <v>257</v>
      </c>
      <c r="H515" s="105">
        <v>32</v>
      </c>
      <c r="I515" s="104"/>
      <c r="J515" s="104" t="s">
        <v>258</v>
      </c>
      <c r="K515" s="104" t="s">
        <v>83</v>
      </c>
      <c r="L515" s="104" t="s">
        <v>299</v>
      </c>
      <c r="M515" s="104" t="s">
        <v>906</v>
      </c>
      <c r="N515" s="104"/>
      <c r="O515" s="108" t="str">
        <f>A2100</f>
        <v>14502</v>
      </c>
      <c r="P515" s="111" t="s">
        <v>300</v>
      </c>
      <c r="Q515" s="153" t="s">
        <v>525</v>
      </c>
      <c r="R515" s="153" t="s">
        <v>262</v>
      </c>
      <c r="S515" s="153">
        <v>4.1666666666666657E-2</v>
      </c>
      <c r="T515" s="153" t="s">
        <v>525</v>
      </c>
      <c r="U515" s="153" t="s">
        <v>262</v>
      </c>
      <c r="V515" s="153">
        <f>IF(ISBLANK(T515),"",Tabella2[[#This Row],[ACT STOP]]-Tabella2[[#This Row],[ACT START]])</f>
        <v>4.166666666666663E-2</v>
      </c>
      <c r="W515" s="104" t="s">
        <v>122</v>
      </c>
      <c r="X515" s="104" t="s">
        <v>91</v>
      </c>
      <c r="Y515" s="110"/>
      <c r="Z515" s="106"/>
      <c r="AA515" s="104"/>
      <c r="AB515" s="107"/>
      <c r="AC515" s="72">
        <v>1</v>
      </c>
      <c r="AH515" s="70"/>
      <c r="AI515" s="70"/>
      <c r="AJ515">
        <v>0</v>
      </c>
      <c r="AL515" s="70"/>
      <c r="BM515" s="135" t="s">
        <v>525</v>
      </c>
      <c r="BN515" s="136" t="s">
        <v>262</v>
      </c>
      <c r="BO515" s="101"/>
      <c r="BR515" s="109" t="str">
        <f t="shared" si="7"/>
        <v>SH-25-0504</v>
      </c>
      <c r="BS515" s="109" t="s">
        <v>356</v>
      </c>
      <c r="BT515" t="s">
        <v>122</v>
      </c>
      <c r="BU515" t="s">
        <v>302</v>
      </c>
    </row>
    <row r="516" spans="1:73" hidden="1">
      <c r="A516" s="103" t="s">
        <v>1199</v>
      </c>
      <c r="B516" s="102">
        <v>45736</v>
      </c>
      <c r="C516" s="104">
        <f>_xlfn.ISOWEEKNUM(Tabella2[[#This Row],[Date]])</f>
        <v>12</v>
      </c>
      <c r="D516" s="104" t="s">
        <v>195</v>
      </c>
      <c r="E516" s="104" t="s">
        <v>298</v>
      </c>
      <c r="F516" s="104"/>
      <c r="G516" s="104" t="s">
        <v>257</v>
      </c>
      <c r="H516" s="105">
        <v>17</v>
      </c>
      <c r="I516" s="104"/>
      <c r="J516" s="104" t="s">
        <v>258</v>
      </c>
      <c r="K516" s="104" t="s">
        <v>78</v>
      </c>
      <c r="L516" s="104" t="s">
        <v>299</v>
      </c>
      <c r="M516" s="104" t="s">
        <v>276</v>
      </c>
      <c r="N516" s="104"/>
      <c r="O516" s="108" t="str">
        <f>A2102</f>
        <v>14504</v>
      </c>
      <c r="P516" s="111" t="s">
        <v>300</v>
      </c>
      <c r="Q516" s="153">
        <v>0.41666666666666669</v>
      </c>
      <c r="R516" s="153">
        <v>0.45833333333333331</v>
      </c>
      <c r="S516" s="153">
        <v>4.1666666666666657E-2</v>
      </c>
      <c r="T516" s="153">
        <v>0.41666666666666669</v>
      </c>
      <c r="U516" s="153">
        <v>0.45833333333333331</v>
      </c>
      <c r="V516" s="153">
        <f>IF(ISBLANK(T516),"",Tabella2[[#This Row],[ACT STOP]]-Tabella2[[#This Row],[ACT START]])</f>
        <v>4.166666666666663E-2</v>
      </c>
      <c r="W516" s="104" t="s">
        <v>122</v>
      </c>
      <c r="X516" s="104" t="s">
        <v>91</v>
      </c>
      <c r="Y516" s="110"/>
      <c r="Z516" s="106"/>
      <c r="AA516" s="104"/>
      <c r="AB516" s="107"/>
      <c r="AC516" s="72">
        <v>1</v>
      </c>
      <c r="AH516" s="70"/>
      <c r="AI516" s="70"/>
      <c r="AJ516">
        <v>0</v>
      </c>
      <c r="AL516" s="70"/>
      <c r="BM516" s="135">
        <v>0.41666666666666669</v>
      </c>
      <c r="BN516" s="136">
        <v>0.45833333333333331</v>
      </c>
      <c r="BO516" s="101"/>
      <c r="BR516" s="109" t="str">
        <f t="shared" si="7"/>
        <v>SH-25-0505</v>
      </c>
      <c r="BS516" s="109" t="s">
        <v>393</v>
      </c>
      <c r="BT516" t="s">
        <v>122</v>
      </c>
      <c r="BU516" t="s">
        <v>302</v>
      </c>
    </row>
    <row r="517" spans="1:73" hidden="1">
      <c r="A517" s="103" t="s">
        <v>1200</v>
      </c>
      <c r="B517" s="102">
        <v>45736</v>
      </c>
      <c r="C517" s="104">
        <f>_xlfn.ISOWEEKNUM(Tabella2[[#This Row],[Date]])</f>
        <v>12</v>
      </c>
      <c r="D517" s="104" t="s">
        <v>195</v>
      </c>
      <c r="E517" s="104" t="s">
        <v>298</v>
      </c>
      <c r="F517" s="104"/>
      <c r="G517" s="104" t="s">
        <v>257</v>
      </c>
      <c r="H517" s="105">
        <v>9</v>
      </c>
      <c r="I517" s="104"/>
      <c r="J517" s="104" t="s">
        <v>258</v>
      </c>
      <c r="K517" s="104" t="s">
        <v>80</v>
      </c>
      <c r="L517" s="104" t="s">
        <v>299</v>
      </c>
      <c r="M517" s="104" t="s">
        <v>276</v>
      </c>
      <c r="N517" s="104"/>
      <c r="O517" s="108" t="str">
        <f>A2103</f>
        <v>14505</v>
      </c>
      <c r="P517" s="111" t="s">
        <v>300</v>
      </c>
      <c r="Q517" s="153">
        <v>0.41666666666666669</v>
      </c>
      <c r="R517" s="153">
        <v>0.45833333333333331</v>
      </c>
      <c r="S517" s="153">
        <v>4.1666666666666657E-2</v>
      </c>
      <c r="T517" s="153">
        <v>0.41666666666666669</v>
      </c>
      <c r="U517" s="153">
        <v>0.45833333333333331</v>
      </c>
      <c r="V517" s="153">
        <f>IF(ISBLANK(T517),"",Tabella2[[#This Row],[ACT STOP]]-Tabella2[[#This Row],[ACT START]])</f>
        <v>4.166666666666663E-2</v>
      </c>
      <c r="W517" s="104" t="s">
        <v>122</v>
      </c>
      <c r="X517" s="104" t="s">
        <v>91</v>
      </c>
      <c r="Y517" s="110"/>
      <c r="Z517" s="106"/>
      <c r="AA517" s="104"/>
      <c r="AB517" s="107"/>
      <c r="AC517" s="72">
        <v>1</v>
      </c>
      <c r="AH517" s="70"/>
      <c r="AI517" s="70"/>
      <c r="AJ517">
        <v>0</v>
      </c>
      <c r="AL517" s="70"/>
      <c r="BM517" s="135">
        <v>0.41666666666666669</v>
      </c>
      <c r="BN517" s="136">
        <v>0.45833333333333331</v>
      </c>
      <c r="BO517" s="101"/>
      <c r="BR517" s="109" t="str">
        <f t="shared" si="7"/>
        <v>SH-25-0506</v>
      </c>
      <c r="BS517" s="109" t="s">
        <v>318</v>
      </c>
      <c r="BT517" t="s">
        <v>122</v>
      </c>
      <c r="BU517" t="s">
        <v>302</v>
      </c>
    </row>
    <row r="518" spans="1:73" hidden="1">
      <c r="A518" s="103" t="s">
        <v>1201</v>
      </c>
      <c r="B518" s="102">
        <v>45736</v>
      </c>
      <c r="C518" s="104">
        <f>_xlfn.ISOWEEKNUM(Tabella2[[#This Row],[Date]])</f>
        <v>12</v>
      </c>
      <c r="D518" s="104" t="s">
        <v>195</v>
      </c>
      <c r="E518" s="104" t="s">
        <v>398</v>
      </c>
      <c r="F518" s="104"/>
      <c r="G518" s="104" t="s">
        <v>257</v>
      </c>
      <c r="H518" s="105">
        <v>1</v>
      </c>
      <c r="I518" s="104"/>
      <c r="J518" s="104" t="s">
        <v>258</v>
      </c>
      <c r="K518" s="104" t="s">
        <v>78</v>
      </c>
      <c r="L518" s="104" t="s">
        <v>299</v>
      </c>
      <c r="M518" s="104" t="s">
        <v>276</v>
      </c>
      <c r="N518" s="104"/>
      <c r="O518" s="108" t="str">
        <f>A2105</f>
        <v>14507</v>
      </c>
      <c r="P518" s="111" t="s">
        <v>300</v>
      </c>
      <c r="Q518" s="153">
        <v>0.47916666666666669</v>
      </c>
      <c r="R518" s="153">
        <v>0.52083333333333337</v>
      </c>
      <c r="S518" s="153">
        <v>4.1666666666666657E-2</v>
      </c>
      <c r="T518" s="153">
        <v>0.47916666666666669</v>
      </c>
      <c r="U518" s="153">
        <v>0.52083333333333337</v>
      </c>
      <c r="V518" s="153">
        <f>IF(ISBLANK(T518),"",Tabella2[[#This Row],[ACT STOP]]-Tabella2[[#This Row],[ACT START]])</f>
        <v>4.1666666666666685E-2</v>
      </c>
      <c r="W518" s="104" t="s">
        <v>122</v>
      </c>
      <c r="X518" s="104" t="s">
        <v>91</v>
      </c>
      <c r="Y518" s="110"/>
      <c r="Z518" s="106"/>
      <c r="AA518" s="104"/>
      <c r="AB518" s="107"/>
      <c r="AC518" s="72">
        <v>1</v>
      </c>
      <c r="AH518" s="70"/>
      <c r="AI518" s="70"/>
      <c r="AJ518">
        <v>0</v>
      </c>
      <c r="AL518" s="70"/>
      <c r="BM518" s="135">
        <v>0.47916666666666669</v>
      </c>
      <c r="BN518" s="136">
        <v>0.52083333333333337</v>
      </c>
      <c r="BO518" s="101"/>
      <c r="BR518" s="109" t="str">
        <f t="shared" si="7"/>
        <v>SH-25-0507</v>
      </c>
      <c r="BS518" s="109" t="s">
        <v>332</v>
      </c>
      <c r="BT518" t="s">
        <v>122</v>
      </c>
      <c r="BU518" t="s">
        <v>399</v>
      </c>
    </row>
    <row r="519" spans="1:73" hidden="1">
      <c r="A519" s="103" t="s">
        <v>1202</v>
      </c>
      <c r="B519" s="102">
        <v>45736</v>
      </c>
      <c r="C519" s="104">
        <f>_xlfn.ISOWEEKNUM(Tabella2[[#This Row],[Date]])</f>
        <v>12</v>
      </c>
      <c r="D519" s="104" t="s">
        <v>195</v>
      </c>
      <c r="E519" s="104" t="s">
        <v>398</v>
      </c>
      <c r="F519" s="104"/>
      <c r="G519" s="104" t="s">
        <v>257</v>
      </c>
      <c r="H519" s="105">
        <v>5</v>
      </c>
      <c r="I519" s="104"/>
      <c r="J519" s="104" t="s">
        <v>258</v>
      </c>
      <c r="K519" s="104" t="s">
        <v>80</v>
      </c>
      <c r="L519" s="104" t="s">
        <v>299</v>
      </c>
      <c r="M519" s="104" t="s">
        <v>276</v>
      </c>
      <c r="N519" s="104"/>
      <c r="O519" s="108" t="str">
        <f>A2106</f>
        <v>14508</v>
      </c>
      <c r="P519" s="111" t="s">
        <v>300</v>
      </c>
      <c r="Q519" s="153">
        <v>0.47916666666666669</v>
      </c>
      <c r="R519" s="153">
        <v>0.52083333333333337</v>
      </c>
      <c r="S519" s="153">
        <v>4.1666666666666657E-2</v>
      </c>
      <c r="T519" s="153">
        <v>0.47916666666666669</v>
      </c>
      <c r="U519" s="153">
        <v>0.52083333333333337</v>
      </c>
      <c r="V519" s="153">
        <f>IF(ISBLANK(T519),"",Tabella2[[#This Row],[ACT STOP]]-Tabella2[[#This Row],[ACT START]])</f>
        <v>4.1666666666666685E-2</v>
      </c>
      <c r="W519" s="104" t="s">
        <v>122</v>
      </c>
      <c r="X519" s="104" t="s">
        <v>91</v>
      </c>
      <c r="Y519" s="110" t="s">
        <v>1203</v>
      </c>
      <c r="Z519" s="106"/>
      <c r="AA519" s="104"/>
      <c r="AB519" s="107"/>
      <c r="AC519" s="72">
        <v>1</v>
      </c>
      <c r="AH519" s="70"/>
      <c r="AI519" s="70"/>
      <c r="AJ519">
        <v>0</v>
      </c>
      <c r="AL519" s="70"/>
      <c r="BM519" s="135">
        <v>0.47916666666666669</v>
      </c>
      <c r="BN519" s="136">
        <v>0.52083333333333337</v>
      </c>
      <c r="BO519" s="101"/>
      <c r="BR519" s="109" t="str">
        <f t="shared" si="7"/>
        <v>SH-25-0508</v>
      </c>
      <c r="BS519" s="109" t="s">
        <v>416</v>
      </c>
      <c r="BT519" t="s">
        <v>122</v>
      </c>
      <c r="BU519" t="s">
        <v>399</v>
      </c>
    </row>
    <row r="520" spans="1:73" hidden="1">
      <c r="A520" s="103" t="s">
        <v>1204</v>
      </c>
      <c r="B520" s="102">
        <v>45736</v>
      </c>
      <c r="C520" s="104">
        <f>_xlfn.ISOWEEKNUM(Tabella2[[#This Row],[Date]])</f>
        <v>12</v>
      </c>
      <c r="D520" s="104" t="s">
        <v>195</v>
      </c>
      <c r="E520" s="104" t="s">
        <v>298</v>
      </c>
      <c r="F520" s="104"/>
      <c r="G520" s="104" t="s">
        <v>257</v>
      </c>
      <c r="H520" s="105">
        <v>14</v>
      </c>
      <c r="I520" s="104"/>
      <c r="J520" s="104" t="s">
        <v>258</v>
      </c>
      <c r="K520" s="104" t="s">
        <v>80</v>
      </c>
      <c r="L520" s="104" t="s">
        <v>299</v>
      </c>
      <c r="M520" s="104" t="s">
        <v>276</v>
      </c>
      <c r="N520" s="104"/>
      <c r="O520" s="108" t="str">
        <f>A2111</f>
        <v>14513</v>
      </c>
      <c r="P520" s="111" t="s">
        <v>300</v>
      </c>
      <c r="Q520" s="153" t="s">
        <v>549</v>
      </c>
      <c r="R520" s="153" t="s">
        <v>550</v>
      </c>
      <c r="S520" s="153">
        <v>4.1666666666666657E-2</v>
      </c>
      <c r="T520" s="153" t="s">
        <v>549</v>
      </c>
      <c r="U520" s="153" t="s">
        <v>550</v>
      </c>
      <c r="V520" s="153">
        <f>IF(ISBLANK(T520),"",Tabella2[[#This Row],[ACT STOP]]-Tabella2[[#This Row],[ACT START]])</f>
        <v>4.1666666666666741E-2</v>
      </c>
      <c r="W520" s="104" t="s">
        <v>122</v>
      </c>
      <c r="X520" s="104" t="s">
        <v>91</v>
      </c>
      <c r="Y520" s="110"/>
      <c r="Z520" s="106"/>
      <c r="AA520" s="104"/>
      <c r="AB520" s="107"/>
      <c r="AC520" s="72">
        <v>1</v>
      </c>
      <c r="AH520" s="70"/>
      <c r="AI520" s="70"/>
      <c r="AJ520">
        <v>0</v>
      </c>
      <c r="AL520" s="70"/>
      <c r="BM520" s="135" t="s">
        <v>549</v>
      </c>
      <c r="BN520" s="136" t="s">
        <v>550</v>
      </c>
      <c r="BO520" s="101"/>
      <c r="BR520" s="109" t="str">
        <f t="shared" si="7"/>
        <v>SH-25-0509</v>
      </c>
      <c r="BS520" s="109" t="s">
        <v>372</v>
      </c>
      <c r="BT520" t="s">
        <v>122</v>
      </c>
      <c r="BU520" t="s">
        <v>302</v>
      </c>
    </row>
    <row r="521" spans="1:73" hidden="1">
      <c r="A521" s="103" t="s">
        <v>1205</v>
      </c>
      <c r="B521" s="102">
        <v>45736</v>
      </c>
      <c r="C521" s="104">
        <f>_xlfn.ISOWEEKNUM(Tabella2[[#This Row],[Date]])</f>
        <v>12</v>
      </c>
      <c r="D521" s="104" t="s">
        <v>195</v>
      </c>
      <c r="E521" s="104" t="s">
        <v>298</v>
      </c>
      <c r="F521" s="104"/>
      <c r="G521" s="104" t="s">
        <v>284</v>
      </c>
      <c r="H521" s="105">
        <v>3</v>
      </c>
      <c r="I521" s="104"/>
      <c r="J521" s="104" t="s">
        <v>258</v>
      </c>
      <c r="K521" s="104" t="s">
        <v>80</v>
      </c>
      <c r="L521" s="104" t="s">
        <v>299</v>
      </c>
      <c r="M521" s="104" t="s">
        <v>276</v>
      </c>
      <c r="N521" s="104"/>
      <c r="O521" s="108" t="str">
        <f>A2115</f>
        <v>14517</v>
      </c>
      <c r="P521" s="111" t="s">
        <v>300</v>
      </c>
      <c r="Q521" s="153" t="s">
        <v>576</v>
      </c>
      <c r="R521" s="153" t="s">
        <v>519</v>
      </c>
      <c r="S521" s="153">
        <v>4.1666666666666657E-2</v>
      </c>
      <c r="T521" s="153">
        <v>0.60416666666666663</v>
      </c>
      <c r="U521" s="153">
        <v>0.64583333333333337</v>
      </c>
      <c r="V521" s="153">
        <f>IF(ISBLANK(T521),"",Tabella2[[#This Row],[ACT STOP]]-Tabella2[[#This Row],[ACT START]])</f>
        <v>4.1666666666666741E-2</v>
      </c>
      <c r="W521" s="104" t="s">
        <v>122</v>
      </c>
      <c r="X521" s="104" t="s">
        <v>91</v>
      </c>
      <c r="Y521" s="110"/>
      <c r="Z521" s="106"/>
      <c r="AA521" s="104"/>
      <c r="AB521" s="107"/>
      <c r="AC521" s="72">
        <v>1</v>
      </c>
      <c r="AH521" s="70"/>
      <c r="AI521" s="70"/>
      <c r="AJ521">
        <v>0</v>
      </c>
      <c r="AL521" s="70"/>
      <c r="BM521" s="135">
        <v>0.60416666666666663</v>
      </c>
      <c r="BN521" s="136">
        <v>0.64583333333333337</v>
      </c>
      <c r="BO521" s="101"/>
      <c r="BR521" s="109" t="str">
        <f t="shared" si="7"/>
        <v>SH-25-0510</v>
      </c>
      <c r="BS521" s="109" t="s">
        <v>301</v>
      </c>
      <c r="BT521" t="s">
        <v>122</v>
      </c>
      <c r="BU521" t="s">
        <v>302</v>
      </c>
    </row>
    <row r="522" spans="1:73" hidden="1">
      <c r="A522" s="103" t="s">
        <v>1206</v>
      </c>
      <c r="B522" s="102">
        <v>45736</v>
      </c>
      <c r="C522" s="104">
        <f>_xlfn.ISOWEEKNUM(Tabella2[[#This Row],[Date]])</f>
        <v>12</v>
      </c>
      <c r="D522" s="104" t="s">
        <v>195</v>
      </c>
      <c r="E522" s="104" t="s">
        <v>880</v>
      </c>
      <c r="F522" s="104"/>
      <c r="G522" s="104" t="s">
        <v>257</v>
      </c>
      <c r="H522" s="105">
        <v>17</v>
      </c>
      <c r="I522" s="104"/>
      <c r="J522" s="104" t="s">
        <v>258</v>
      </c>
      <c r="K522" s="104" t="s">
        <v>78</v>
      </c>
      <c r="L522" s="104" t="s">
        <v>299</v>
      </c>
      <c r="M522" s="104" t="s">
        <v>276</v>
      </c>
      <c r="N522" s="104"/>
      <c r="O522" s="108" t="str">
        <f>A2116</f>
        <v>14518</v>
      </c>
      <c r="P522" s="111" t="s">
        <v>300</v>
      </c>
      <c r="Q522" s="153">
        <v>0.66666666666666663</v>
      </c>
      <c r="R522" s="153">
        <v>0.6875</v>
      </c>
      <c r="S522" s="153">
        <v>2.0833333333333329E-2</v>
      </c>
      <c r="T522" s="153">
        <v>0.66666666666666663</v>
      </c>
      <c r="U522" s="153">
        <v>0.6875</v>
      </c>
      <c r="V522" s="153">
        <f>IF(ISBLANK(T522),"",Tabella2[[#This Row],[ACT STOP]]-Tabella2[[#This Row],[ACT START]])</f>
        <v>2.083333333333337E-2</v>
      </c>
      <c r="W522" s="104" t="s">
        <v>122</v>
      </c>
      <c r="X522" s="104" t="s">
        <v>91</v>
      </c>
      <c r="Y522" s="110"/>
      <c r="Z522" s="106"/>
      <c r="AA522" s="104"/>
      <c r="AB522" s="107"/>
      <c r="AC522" s="72">
        <v>1</v>
      </c>
      <c r="AH522" s="70"/>
      <c r="AI522" s="70"/>
      <c r="AJ522">
        <v>0</v>
      </c>
      <c r="AL522" s="70"/>
      <c r="BM522" s="135">
        <v>0.66666666666666663</v>
      </c>
      <c r="BN522" s="136">
        <v>0.6875</v>
      </c>
      <c r="BO522" s="101"/>
      <c r="BR522" s="109" t="str">
        <f t="shared" si="7"/>
        <v>SH-25-0511</v>
      </c>
      <c r="BS522" s="109" t="s">
        <v>393</v>
      </c>
      <c r="BT522" t="s">
        <v>122</v>
      </c>
      <c r="BU522" t="s">
        <v>881</v>
      </c>
    </row>
    <row r="523" spans="1:73" hidden="1">
      <c r="A523" s="103" t="s">
        <v>1207</v>
      </c>
      <c r="B523" s="102">
        <v>45736</v>
      </c>
      <c r="C523" s="104">
        <f>_xlfn.ISOWEEKNUM(Tabella2[[#This Row],[Date]])</f>
        <v>12</v>
      </c>
      <c r="D523" s="104" t="s">
        <v>195</v>
      </c>
      <c r="E523" s="104" t="s">
        <v>880</v>
      </c>
      <c r="F523" s="104"/>
      <c r="G523" s="104" t="s">
        <v>257</v>
      </c>
      <c r="H523" s="105">
        <v>9</v>
      </c>
      <c r="I523" s="104"/>
      <c r="J523" s="104" t="s">
        <v>258</v>
      </c>
      <c r="K523" s="104" t="s">
        <v>78</v>
      </c>
      <c r="L523" s="104" t="s">
        <v>299</v>
      </c>
      <c r="M523" s="104" t="s">
        <v>276</v>
      </c>
      <c r="N523" s="104"/>
      <c r="O523" s="108" t="str">
        <f>A2117</f>
        <v>14519</v>
      </c>
      <c r="P523" s="111" t="s">
        <v>300</v>
      </c>
      <c r="Q523" s="153" t="s">
        <v>899</v>
      </c>
      <c r="R523" s="153">
        <v>0.71180555555555558</v>
      </c>
      <c r="S523" s="153">
        <v>2.0833333333333329E-2</v>
      </c>
      <c r="T523" s="153">
        <v>0.69097222222222221</v>
      </c>
      <c r="U523" s="153">
        <v>0.71180555555555558</v>
      </c>
      <c r="V523" s="153">
        <f>IF(ISBLANK(T523),"",Tabella2[[#This Row],[ACT STOP]]-Tabella2[[#This Row],[ACT START]])</f>
        <v>2.083333333333337E-2</v>
      </c>
      <c r="W523" s="104" t="s">
        <v>122</v>
      </c>
      <c r="X523" s="104" t="s">
        <v>91</v>
      </c>
      <c r="Y523" s="110"/>
      <c r="Z523" s="106"/>
      <c r="AA523" s="104"/>
      <c r="AB523" s="107"/>
      <c r="AC523" s="72">
        <v>1</v>
      </c>
      <c r="AH523" s="70"/>
      <c r="AI523" s="70"/>
      <c r="AJ523">
        <v>0</v>
      </c>
      <c r="AL523" s="70"/>
      <c r="BM523" s="135">
        <v>0.69097222222222221</v>
      </c>
      <c r="BN523" s="136">
        <v>0.71180555555555558</v>
      </c>
      <c r="BO523" s="101"/>
      <c r="BR523" s="109" t="str">
        <f t="shared" si="7"/>
        <v>SH-25-0512</v>
      </c>
      <c r="BS523" s="109" t="s">
        <v>318</v>
      </c>
      <c r="BT523" t="s">
        <v>122</v>
      </c>
      <c r="BU523" t="s">
        <v>881</v>
      </c>
    </row>
    <row r="524" spans="1:73" hidden="1">
      <c r="A524" s="103" t="s">
        <v>1208</v>
      </c>
      <c r="B524" s="102">
        <v>45736</v>
      </c>
      <c r="C524" s="104">
        <f>_xlfn.ISOWEEKNUM(Tabella2[[#This Row],[Date]])</f>
        <v>12</v>
      </c>
      <c r="D524" s="104" t="s">
        <v>195</v>
      </c>
      <c r="E524" s="104" t="s">
        <v>880</v>
      </c>
      <c r="F524" s="104"/>
      <c r="G524" s="104" t="s">
        <v>257</v>
      </c>
      <c r="H524" s="105">
        <v>13</v>
      </c>
      <c r="I524" s="104"/>
      <c r="J524" s="104" t="s">
        <v>258</v>
      </c>
      <c r="K524" s="104" t="s">
        <v>80</v>
      </c>
      <c r="L524" s="104" t="s">
        <v>299</v>
      </c>
      <c r="M524" s="104" t="s">
        <v>276</v>
      </c>
      <c r="N524" s="104"/>
      <c r="O524" s="108" t="str">
        <f>A1994</f>
        <v>14396</v>
      </c>
      <c r="P524" s="111" t="s">
        <v>1209</v>
      </c>
      <c r="Q524" s="153">
        <v>0.66666666666666663</v>
      </c>
      <c r="R524" s="153">
        <v>0.6875</v>
      </c>
      <c r="S524" s="153">
        <v>2.0833333333333329E-2</v>
      </c>
      <c r="T524" s="153">
        <v>0.66666666666666663</v>
      </c>
      <c r="U524" s="153">
        <v>0.6875</v>
      </c>
      <c r="V524" s="153">
        <f>IF(ISBLANK(T524),"",Tabella2[[#This Row],[ACT STOP]]-Tabella2[[#This Row],[ACT START]])</f>
        <v>2.083333333333337E-2</v>
      </c>
      <c r="W524" s="104" t="s">
        <v>116</v>
      </c>
      <c r="X524" s="104" t="s">
        <v>113</v>
      </c>
      <c r="Y524" s="110" t="s">
        <v>1210</v>
      </c>
      <c r="Z524" s="106"/>
      <c r="AA524" s="104"/>
      <c r="AB524" s="107"/>
      <c r="AC524" s="72">
        <v>0</v>
      </c>
      <c r="AH524" s="70"/>
      <c r="AI524" s="70"/>
      <c r="AJ524">
        <v>0</v>
      </c>
      <c r="AL524" s="70"/>
      <c r="BL524" t="s">
        <v>1211</v>
      </c>
      <c r="BM524" s="135">
        <v>0.66666666666666663</v>
      </c>
      <c r="BN524" s="136">
        <v>0.6875</v>
      </c>
      <c r="BO524" s="101"/>
      <c r="BR524" s="109" t="str">
        <f t="shared" si="7"/>
        <v>SH-25-0513</v>
      </c>
      <c r="BS524" s="109" t="s">
        <v>427</v>
      </c>
      <c r="BT524" t="s">
        <v>127</v>
      </c>
      <c r="BU524" t="s">
        <v>1212</v>
      </c>
    </row>
    <row r="525" spans="1:73" hidden="1">
      <c r="A525" s="103" t="s">
        <v>1213</v>
      </c>
      <c r="B525" s="102">
        <v>45736</v>
      </c>
      <c r="C525" s="104">
        <f>_xlfn.ISOWEEKNUM(Tabella2[[#This Row],[Date]])</f>
        <v>12</v>
      </c>
      <c r="D525" s="104" t="s">
        <v>195</v>
      </c>
      <c r="E525" s="104" t="s">
        <v>880</v>
      </c>
      <c r="F525" s="104"/>
      <c r="G525" s="104" t="s">
        <v>257</v>
      </c>
      <c r="H525" s="105">
        <v>14</v>
      </c>
      <c r="I525" s="104"/>
      <c r="J525" s="104" t="s">
        <v>258</v>
      </c>
      <c r="K525" s="104" t="s">
        <v>80</v>
      </c>
      <c r="L525" s="104" t="s">
        <v>299</v>
      </c>
      <c r="M525" s="104" t="s">
        <v>276</v>
      </c>
      <c r="N525" s="104"/>
      <c r="O525" s="108" t="str">
        <f>A1995</f>
        <v>14397</v>
      </c>
      <c r="P525" s="111" t="s">
        <v>1209</v>
      </c>
      <c r="Q525" s="153" t="s">
        <v>899</v>
      </c>
      <c r="R525" s="153">
        <v>0.71180555555555558</v>
      </c>
      <c r="S525" s="153">
        <v>2.0833333333333329E-2</v>
      </c>
      <c r="T525" s="153" t="s">
        <v>899</v>
      </c>
      <c r="U525" s="153">
        <v>0.69444444444444442</v>
      </c>
      <c r="V525" s="153">
        <f>IF(ISBLANK(T525),"",Tabella2[[#This Row],[ACT STOP]]-Tabella2[[#This Row],[ACT START]])</f>
        <v>3.4722222222222099E-3</v>
      </c>
      <c r="W525" s="104" t="s">
        <v>116</v>
      </c>
      <c r="X525" s="104" t="s">
        <v>113</v>
      </c>
      <c r="Y525" s="110" t="s">
        <v>1210</v>
      </c>
      <c r="Z525" s="106"/>
      <c r="AA525" s="104"/>
      <c r="AB525" s="107"/>
      <c r="AC525" s="72">
        <v>0</v>
      </c>
      <c r="AH525" s="70"/>
      <c r="AI525" s="70"/>
      <c r="AJ525">
        <v>0</v>
      </c>
      <c r="AL525" s="70"/>
      <c r="BL525" t="s">
        <v>1211</v>
      </c>
      <c r="BM525" s="135" t="s">
        <v>899</v>
      </c>
      <c r="BN525" s="136">
        <v>0.69444444444444442</v>
      </c>
      <c r="BO525" s="101"/>
      <c r="BR525" s="109" t="str">
        <f t="shared" ref="BR525:BR588" si="8">_xlfn.CONCAT(LEFT(BR524,6),TEXT(RIGHT(BR524,4)+1,"0000"))</f>
        <v>SH-25-0514</v>
      </c>
      <c r="BS525" s="109" t="s">
        <v>372</v>
      </c>
      <c r="BT525" t="s">
        <v>127</v>
      </c>
      <c r="BU525" t="s">
        <v>1212</v>
      </c>
    </row>
    <row r="526" spans="1:73" hidden="1">
      <c r="A526" s="103" t="s">
        <v>1214</v>
      </c>
      <c r="B526" s="102">
        <v>45737</v>
      </c>
      <c r="C526" s="104">
        <f>_xlfn.ISOWEEKNUM(Tabella2[[#This Row],[Date]])</f>
        <v>12</v>
      </c>
      <c r="D526" s="104" t="s">
        <v>195</v>
      </c>
      <c r="E526" s="104" t="s">
        <v>880</v>
      </c>
      <c r="F526" s="104"/>
      <c r="G526" s="104" t="s">
        <v>257</v>
      </c>
      <c r="H526" s="105">
        <v>17</v>
      </c>
      <c r="I526" s="104"/>
      <c r="J526" s="104" t="s">
        <v>258</v>
      </c>
      <c r="K526" s="104" t="s">
        <v>78</v>
      </c>
      <c r="L526" s="104" t="s">
        <v>299</v>
      </c>
      <c r="M526" s="104" t="s">
        <v>276</v>
      </c>
      <c r="N526" s="104"/>
      <c r="O526" s="108" t="str">
        <f>A1999</f>
        <v>14401</v>
      </c>
      <c r="P526" s="111" t="s">
        <v>300</v>
      </c>
      <c r="Q526" s="153">
        <v>0.29166666666666669</v>
      </c>
      <c r="R526" s="153">
        <v>0.3125</v>
      </c>
      <c r="S526" s="153">
        <v>2.0833333333333329E-2</v>
      </c>
      <c r="T526" s="153">
        <v>0.29166666666666669</v>
      </c>
      <c r="U526" s="153">
        <v>0.30902777777777779</v>
      </c>
      <c r="V526" s="153">
        <f>IF(ISBLANK(T526),"",Tabella2[[#This Row],[ACT STOP]]-Tabella2[[#This Row],[ACT START]])</f>
        <v>1.7361111111111105E-2</v>
      </c>
      <c r="W526" s="104" t="s">
        <v>127</v>
      </c>
      <c r="X526" s="104" t="s">
        <v>113</v>
      </c>
      <c r="Y526" s="172" t="s">
        <v>1215</v>
      </c>
      <c r="Z526" s="106"/>
      <c r="AA526" s="104"/>
      <c r="AB526" s="107"/>
      <c r="AC526" s="72">
        <v>0</v>
      </c>
      <c r="AH526" s="70"/>
      <c r="AI526" s="70"/>
      <c r="AJ526">
        <v>1</v>
      </c>
      <c r="AL526" s="70"/>
      <c r="BL526" t="s">
        <v>1216</v>
      </c>
      <c r="BM526" s="135">
        <v>0.29166666666666669</v>
      </c>
      <c r="BN526" s="136">
        <v>0.30902777777777779</v>
      </c>
      <c r="BO526" s="101"/>
      <c r="BR526" s="109" t="str">
        <f t="shared" si="8"/>
        <v>SH-25-0515</v>
      </c>
      <c r="BS526" s="109" t="s">
        <v>393</v>
      </c>
      <c r="BT526" t="s">
        <v>127</v>
      </c>
      <c r="BU526" t="s">
        <v>881</v>
      </c>
    </row>
    <row r="527" spans="1:73" hidden="1">
      <c r="A527" s="103" t="s">
        <v>1217</v>
      </c>
      <c r="B527" s="102">
        <v>45737</v>
      </c>
      <c r="C527" s="104">
        <f>_xlfn.ISOWEEKNUM(Tabella2[[#This Row],[Date]])</f>
        <v>12</v>
      </c>
      <c r="D527" s="104" t="s">
        <v>195</v>
      </c>
      <c r="E527" s="104" t="s">
        <v>880</v>
      </c>
      <c r="F527" s="104"/>
      <c r="G527" s="104" t="s">
        <v>257</v>
      </c>
      <c r="H527" s="105">
        <v>10</v>
      </c>
      <c r="I527" s="104"/>
      <c r="J527" s="104" t="s">
        <v>258</v>
      </c>
      <c r="K527" s="104" t="s">
        <v>78</v>
      </c>
      <c r="L527" s="104" t="s">
        <v>299</v>
      </c>
      <c r="M527" s="104" t="s">
        <v>276</v>
      </c>
      <c r="N527" s="104"/>
      <c r="O527" s="108" t="str">
        <f>A2000</f>
        <v>14402</v>
      </c>
      <c r="P527" s="111" t="s">
        <v>300</v>
      </c>
      <c r="Q527" s="153">
        <v>0.31597222222222221</v>
      </c>
      <c r="R527" s="153">
        <v>0.33680555555555558</v>
      </c>
      <c r="S527" s="153">
        <v>2.0833333333333329E-2</v>
      </c>
      <c r="T527" s="153">
        <v>0.29166666666666669</v>
      </c>
      <c r="U527" s="153">
        <v>0.30902777777777779</v>
      </c>
      <c r="V527" s="153">
        <f>IF(ISBLANK(T527),"",Tabella2[[#This Row],[ACT STOP]]-Tabella2[[#This Row],[ACT START]])</f>
        <v>1.7361111111111105E-2</v>
      </c>
      <c r="W527" s="104" t="s">
        <v>127</v>
      </c>
      <c r="X527" s="104" t="s">
        <v>113</v>
      </c>
      <c r="Y527" s="172" t="s">
        <v>1215</v>
      </c>
      <c r="Z527" s="106"/>
      <c r="AA527" s="104"/>
      <c r="AB527" s="107"/>
      <c r="AC527" s="72">
        <v>0</v>
      </c>
      <c r="AH527" s="70"/>
      <c r="AI527" s="70"/>
      <c r="AJ527">
        <v>1</v>
      </c>
      <c r="AL527" s="70"/>
      <c r="BL527" t="s">
        <v>1216</v>
      </c>
      <c r="BM527" s="135">
        <v>0.29166666666666669</v>
      </c>
      <c r="BN527" s="136">
        <v>0.30902777777777779</v>
      </c>
      <c r="BO527" s="101"/>
      <c r="BR527" s="109" t="str">
        <f t="shared" si="8"/>
        <v>SH-25-0516</v>
      </c>
      <c r="BS527" s="109" t="s">
        <v>552</v>
      </c>
      <c r="BT527" t="s">
        <v>127</v>
      </c>
      <c r="BU527" t="s">
        <v>881</v>
      </c>
    </row>
    <row r="528" spans="1:73" hidden="1">
      <c r="A528" s="103" t="s">
        <v>1218</v>
      </c>
      <c r="B528" s="102">
        <v>45737</v>
      </c>
      <c r="C528" s="104">
        <f>_xlfn.ISOWEEKNUM(Tabella2[[#This Row],[Date]])</f>
        <v>12</v>
      </c>
      <c r="D528" s="104" t="s">
        <v>195</v>
      </c>
      <c r="E528" s="104" t="s">
        <v>298</v>
      </c>
      <c r="F528" s="104"/>
      <c r="G528" s="104" t="s">
        <v>257</v>
      </c>
      <c r="H528" s="105">
        <v>5</v>
      </c>
      <c r="I528" s="104"/>
      <c r="J528" s="104" t="s">
        <v>258</v>
      </c>
      <c r="K528" s="104" t="s">
        <v>80</v>
      </c>
      <c r="L528" s="104" t="s">
        <v>299</v>
      </c>
      <c r="M528" s="104" t="s">
        <v>276</v>
      </c>
      <c r="N528" s="104"/>
      <c r="O528" s="108" t="str">
        <f>A2119</f>
        <v>14521</v>
      </c>
      <c r="P528" s="111" t="s">
        <v>300</v>
      </c>
      <c r="Q528" s="153">
        <v>0.29166666666666669</v>
      </c>
      <c r="R528" s="153">
        <v>0.33333333333333331</v>
      </c>
      <c r="S528" s="153">
        <v>4.1666666666666657E-2</v>
      </c>
      <c r="T528" s="153">
        <v>0.29166666666666669</v>
      </c>
      <c r="U528" s="153">
        <v>0.33333333333333331</v>
      </c>
      <c r="V528" s="153">
        <f>IF(ISBLANK(T528),"",Tabella2[[#This Row],[ACT STOP]]-Tabella2[[#This Row],[ACT START]])</f>
        <v>4.166666666666663E-2</v>
      </c>
      <c r="W528" s="104" t="s">
        <v>122</v>
      </c>
      <c r="X528" s="104" t="s">
        <v>91</v>
      </c>
      <c r="Y528" s="110"/>
      <c r="Z528" s="106"/>
      <c r="AA528" s="104"/>
      <c r="AB528" s="107"/>
      <c r="AC528" s="72">
        <v>1</v>
      </c>
      <c r="AH528" s="70"/>
      <c r="AI528" s="70"/>
      <c r="AJ528">
        <v>0</v>
      </c>
      <c r="AL528" s="70"/>
      <c r="BM528" s="135">
        <v>0.29166666666666669</v>
      </c>
      <c r="BN528" s="136">
        <v>0.33333333333333331</v>
      </c>
      <c r="BO528" s="101"/>
      <c r="BR528" s="109" t="str">
        <f t="shared" si="8"/>
        <v>SH-25-0517</v>
      </c>
      <c r="BS528" s="109" t="s">
        <v>416</v>
      </c>
      <c r="BT528" t="s">
        <v>122</v>
      </c>
      <c r="BU528" t="s">
        <v>302</v>
      </c>
    </row>
    <row r="529" spans="1:73" hidden="1">
      <c r="A529" s="103" t="s">
        <v>1219</v>
      </c>
      <c r="B529" s="102">
        <v>45737</v>
      </c>
      <c r="C529" s="104">
        <f>_xlfn.ISOWEEKNUM(Tabella2[[#This Row],[Date]])</f>
        <v>12</v>
      </c>
      <c r="D529" s="104" t="s">
        <v>195</v>
      </c>
      <c r="E529" s="104" t="s">
        <v>398</v>
      </c>
      <c r="F529" s="104"/>
      <c r="G529" s="104" t="s">
        <v>257</v>
      </c>
      <c r="H529" s="105">
        <v>20</v>
      </c>
      <c r="I529" s="104"/>
      <c r="J529" s="104" t="s">
        <v>258</v>
      </c>
      <c r="K529" s="104" t="s">
        <v>80</v>
      </c>
      <c r="L529" s="104" t="s">
        <v>299</v>
      </c>
      <c r="M529" s="104" t="s">
        <v>361</v>
      </c>
      <c r="N529" s="104"/>
      <c r="O529" s="108" t="str">
        <f>A91</f>
        <v>12493</v>
      </c>
      <c r="P529" s="111" t="s">
        <v>300</v>
      </c>
      <c r="Q529" s="153">
        <v>0.35416666666666669</v>
      </c>
      <c r="R529" s="153">
        <v>0.39583333333333331</v>
      </c>
      <c r="S529" s="153">
        <v>4.1666666666666657E-2</v>
      </c>
      <c r="T529" s="153">
        <v>0.35416666666666669</v>
      </c>
      <c r="U529" s="153">
        <v>0.39583333333333331</v>
      </c>
      <c r="V529" s="153">
        <f>IF(ISBLANK(T529),"",Tabella2[[#This Row],[ACT STOP]]-Tabella2[[#This Row],[ACT START]])</f>
        <v>4.166666666666663E-2</v>
      </c>
      <c r="W529" s="104" t="s">
        <v>122</v>
      </c>
      <c r="X529" s="104" t="s">
        <v>91</v>
      </c>
      <c r="Y529" s="110"/>
      <c r="Z529" s="106"/>
      <c r="AA529" s="104"/>
      <c r="AB529" s="107"/>
      <c r="AC529" s="72">
        <v>1</v>
      </c>
      <c r="AH529" s="70"/>
      <c r="AI529" s="70"/>
      <c r="AJ529">
        <v>0</v>
      </c>
      <c r="AL529" s="70"/>
      <c r="BM529" s="135">
        <v>0.35416666666666669</v>
      </c>
      <c r="BN529" s="136">
        <v>0.39583333333333331</v>
      </c>
      <c r="BO529" s="101"/>
      <c r="BR529" s="109" t="str">
        <f t="shared" si="8"/>
        <v>SH-25-0518</v>
      </c>
      <c r="BS529" s="109" t="s">
        <v>1220</v>
      </c>
      <c r="BT529" t="s">
        <v>122</v>
      </c>
      <c r="BU529" t="s">
        <v>399</v>
      </c>
    </row>
    <row r="530" spans="1:73" hidden="1">
      <c r="A530" s="103" t="s">
        <v>1221</v>
      </c>
      <c r="B530" s="102">
        <v>45737</v>
      </c>
      <c r="C530" s="104">
        <f>_xlfn.ISOWEEKNUM(Tabella2[[#This Row],[Date]])</f>
        <v>12</v>
      </c>
      <c r="D530" s="104" t="s">
        <v>195</v>
      </c>
      <c r="E530" s="104" t="s">
        <v>398</v>
      </c>
      <c r="F530" s="104"/>
      <c r="G530" s="104" t="s">
        <v>257</v>
      </c>
      <c r="H530" s="105">
        <v>1</v>
      </c>
      <c r="I530" s="104"/>
      <c r="J530" s="104" t="s">
        <v>258</v>
      </c>
      <c r="K530" s="104" t="s">
        <v>80</v>
      </c>
      <c r="L530" s="104" t="s">
        <v>299</v>
      </c>
      <c r="M530" s="104" t="s">
        <v>361</v>
      </c>
      <c r="N530" s="104"/>
      <c r="O530" s="108" t="str">
        <f>A2126</f>
        <v>14528</v>
      </c>
      <c r="P530" s="111" t="s">
        <v>300</v>
      </c>
      <c r="Q530" s="153">
        <v>0.41666666666666669</v>
      </c>
      <c r="R530" s="153">
        <v>0.45833333333333331</v>
      </c>
      <c r="S530" s="153">
        <v>4.1666666666666657E-2</v>
      </c>
      <c r="T530" s="153">
        <v>0.41666666666666669</v>
      </c>
      <c r="U530" s="153">
        <v>0.45833333333333331</v>
      </c>
      <c r="V530" s="153">
        <f>IF(ISBLANK(T530),"",Tabella2[[#This Row],[ACT STOP]]-Tabella2[[#This Row],[ACT START]])</f>
        <v>4.166666666666663E-2</v>
      </c>
      <c r="W530" s="104" t="s">
        <v>122</v>
      </c>
      <c r="X530" s="104" t="s">
        <v>91</v>
      </c>
      <c r="Y530" s="110"/>
      <c r="Z530" s="106"/>
      <c r="AA530" s="104"/>
      <c r="AB530" s="107"/>
      <c r="AC530" s="72">
        <v>1</v>
      </c>
      <c r="AH530" s="70"/>
      <c r="AI530" s="70"/>
      <c r="AJ530">
        <v>0</v>
      </c>
      <c r="AL530" s="70"/>
      <c r="BM530" s="135">
        <v>0.41666666666666669</v>
      </c>
      <c r="BN530" s="136">
        <v>0.45833333333333331</v>
      </c>
      <c r="BO530" s="101"/>
      <c r="BR530" s="109" t="str">
        <f t="shared" si="8"/>
        <v>SH-25-0519</v>
      </c>
      <c r="BS530" s="109" t="s">
        <v>332</v>
      </c>
      <c r="BT530" t="s">
        <v>122</v>
      </c>
      <c r="BU530" t="s">
        <v>399</v>
      </c>
    </row>
    <row r="531" spans="1:73" hidden="1">
      <c r="A531" s="103" t="s">
        <v>1222</v>
      </c>
      <c r="B531" s="102">
        <v>45737</v>
      </c>
      <c r="C531" s="104">
        <f>_xlfn.ISOWEEKNUM(Tabella2[[#This Row],[Date]])</f>
        <v>12</v>
      </c>
      <c r="D531" s="104" t="s">
        <v>195</v>
      </c>
      <c r="E531" s="104" t="s">
        <v>398</v>
      </c>
      <c r="F531" s="104"/>
      <c r="G531" s="104" t="s">
        <v>284</v>
      </c>
      <c r="H531" s="105">
        <v>9</v>
      </c>
      <c r="I531" s="104"/>
      <c r="J531" s="104" t="s">
        <v>258</v>
      </c>
      <c r="K531" s="104" t="s">
        <v>78</v>
      </c>
      <c r="L531" s="104" t="s">
        <v>299</v>
      </c>
      <c r="M531" s="104" t="s">
        <v>361</v>
      </c>
      <c r="N531" s="104"/>
      <c r="O531" s="108" t="str">
        <f>A93</f>
        <v>12495</v>
      </c>
      <c r="P531" s="111" t="s">
        <v>300</v>
      </c>
      <c r="Q531" s="153">
        <v>0.42708333333333331</v>
      </c>
      <c r="R531" s="153">
        <v>0.46875</v>
      </c>
      <c r="S531" s="153">
        <v>4.1666666666666657E-2</v>
      </c>
      <c r="T531" s="153">
        <v>0.42708333333333331</v>
      </c>
      <c r="U531" s="153">
        <v>0.46180555555555558</v>
      </c>
      <c r="V531" s="153">
        <f>IF(ISBLANK(T531),"",Tabella2[[#This Row],[ACT STOP]]-Tabella2[[#This Row],[ACT START]])</f>
        <v>3.4722222222222265E-2</v>
      </c>
      <c r="W531" s="104" t="s">
        <v>122</v>
      </c>
      <c r="X531" s="104" t="s">
        <v>91</v>
      </c>
      <c r="Y531" s="110"/>
      <c r="Z531" s="106"/>
      <c r="AA531" s="104"/>
      <c r="AB531" s="107"/>
      <c r="AC531" s="72">
        <v>1</v>
      </c>
      <c r="AH531" s="70"/>
      <c r="AI531" s="70"/>
      <c r="AJ531">
        <v>0</v>
      </c>
      <c r="AL531" s="70"/>
      <c r="BM531" s="135">
        <v>0.42708333333333331</v>
      </c>
      <c r="BN531" s="136">
        <v>0.46180555555555558</v>
      </c>
      <c r="BO531" s="101"/>
      <c r="BR531" s="109" t="str">
        <f t="shared" si="8"/>
        <v>SH-25-0520</v>
      </c>
      <c r="BS531" s="109" t="s">
        <v>339</v>
      </c>
      <c r="BT531" t="s">
        <v>122</v>
      </c>
      <c r="BU531" t="s">
        <v>399</v>
      </c>
    </row>
    <row r="532" spans="1:73" hidden="1">
      <c r="A532" s="103" t="s">
        <v>1223</v>
      </c>
      <c r="B532" s="102">
        <v>45737</v>
      </c>
      <c r="C532" s="104">
        <f>_xlfn.ISOWEEKNUM(Tabella2[[#This Row],[Date]])</f>
        <v>12</v>
      </c>
      <c r="D532" s="104" t="s">
        <v>195</v>
      </c>
      <c r="E532" s="104" t="s">
        <v>298</v>
      </c>
      <c r="F532" s="104"/>
      <c r="G532" s="104" t="s">
        <v>284</v>
      </c>
      <c r="H532" s="105">
        <v>3</v>
      </c>
      <c r="I532" s="104"/>
      <c r="J532" s="104" t="s">
        <v>258</v>
      </c>
      <c r="K532" s="104" t="s">
        <v>78</v>
      </c>
      <c r="L532" s="104" t="s">
        <v>299</v>
      </c>
      <c r="M532" s="104" t="s">
        <v>276</v>
      </c>
      <c r="N532" s="104"/>
      <c r="O532" s="108" t="str">
        <f>A2129</f>
        <v>14531</v>
      </c>
      <c r="P532" s="111" t="s">
        <v>300</v>
      </c>
      <c r="Q532" s="153">
        <v>0.47916666666666669</v>
      </c>
      <c r="R532" s="153">
        <v>0.52083333333333337</v>
      </c>
      <c r="S532" s="153">
        <v>4.1666666666666657E-2</v>
      </c>
      <c r="T532" s="153">
        <v>0.47916666666666669</v>
      </c>
      <c r="U532" s="153">
        <v>0.52083333333333337</v>
      </c>
      <c r="V532" s="153">
        <f>IF(ISBLANK(T532),"",Tabella2[[#This Row],[ACT STOP]]-Tabella2[[#This Row],[ACT START]])</f>
        <v>4.1666666666666685E-2</v>
      </c>
      <c r="W532" s="104" t="s">
        <v>122</v>
      </c>
      <c r="X532" s="104" t="s">
        <v>91</v>
      </c>
      <c r="Y532" s="110"/>
      <c r="Z532" s="106"/>
      <c r="AA532" s="104"/>
      <c r="AB532" s="107"/>
      <c r="AC532" s="72">
        <v>1</v>
      </c>
      <c r="AH532" s="70"/>
      <c r="AI532" s="70"/>
      <c r="AJ532">
        <v>0</v>
      </c>
      <c r="AL532" s="70"/>
      <c r="BM532" s="135">
        <v>0.47916666666666669</v>
      </c>
      <c r="BN532" s="136">
        <v>0.52083333333333337</v>
      </c>
      <c r="BO532" s="101"/>
      <c r="BR532" s="109" t="str">
        <f t="shared" si="8"/>
        <v>SH-25-0521</v>
      </c>
      <c r="BS532" s="109" t="s">
        <v>301</v>
      </c>
      <c r="BT532" t="s">
        <v>122</v>
      </c>
      <c r="BU532" t="s">
        <v>302</v>
      </c>
    </row>
    <row r="533" spans="1:73" hidden="1">
      <c r="A533" s="103" t="s">
        <v>1224</v>
      </c>
      <c r="B533" s="102">
        <v>45737</v>
      </c>
      <c r="C533" s="104">
        <f>_xlfn.ISOWEEKNUM(Tabella2[[#This Row],[Date]])</f>
        <v>12</v>
      </c>
      <c r="D533" s="104" t="s">
        <v>195</v>
      </c>
      <c r="E533" s="104" t="s">
        <v>298</v>
      </c>
      <c r="F533" s="104"/>
      <c r="G533" s="104" t="s">
        <v>257</v>
      </c>
      <c r="H533" s="105">
        <v>9</v>
      </c>
      <c r="I533" s="104"/>
      <c r="J533" s="104" t="s">
        <v>258</v>
      </c>
      <c r="K533" s="104" t="s">
        <v>80</v>
      </c>
      <c r="L533" s="104" t="s">
        <v>299</v>
      </c>
      <c r="M533" s="104" t="s">
        <v>276</v>
      </c>
      <c r="N533" s="104"/>
      <c r="O533" s="108" t="str">
        <f>A2131</f>
        <v>14533</v>
      </c>
      <c r="P533" s="111" t="s">
        <v>300</v>
      </c>
      <c r="Q533" s="153">
        <v>0.48958333333333331</v>
      </c>
      <c r="R533" s="153">
        <v>0.53125</v>
      </c>
      <c r="S533" s="153">
        <v>4.1666666666666657E-2</v>
      </c>
      <c r="T533" s="153">
        <v>0.48958333333333331</v>
      </c>
      <c r="U533" s="153">
        <v>0.53125</v>
      </c>
      <c r="V533" s="153">
        <f>IF(ISBLANK(T533),"",Tabella2[[#This Row],[ACT STOP]]-Tabella2[[#This Row],[ACT START]])</f>
        <v>4.1666666666666685E-2</v>
      </c>
      <c r="W533" s="104" t="s">
        <v>122</v>
      </c>
      <c r="X533" s="104" t="s">
        <v>91</v>
      </c>
      <c r="Y533" s="110"/>
      <c r="Z533" s="106"/>
      <c r="AA533" s="104"/>
      <c r="AB533" s="107"/>
      <c r="AC533" s="72">
        <v>1</v>
      </c>
      <c r="AH533" s="70"/>
      <c r="AI533" s="70"/>
      <c r="AJ533">
        <v>0</v>
      </c>
      <c r="AL533" s="70"/>
      <c r="BM533" s="135">
        <v>0.48958333333333331</v>
      </c>
      <c r="BN533" s="136">
        <v>0.53125</v>
      </c>
      <c r="BO533" s="101"/>
      <c r="BR533" s="109" t="str">
        <f t="shared" si="8"/>
        <v>SH-25-0522</v>
      </c>
      <c r="BS533" s="109" t="s">
        <v>318</v>
      </c>
      <c r="BT533" t="s">
        <v>122</v>
      </c>
      <c r="BU533" t="s">
        <v>302</v>
      </c>
    </row>
    <row r="534" spans="1:73" hidden="1">
      <c r="A534" s="103" t="s">
        <v>1225</v>
      </c>
      <c r="B534" s="102">
        <v>45740</v>
      </c>
      <c r="C534" s="104">
        <f>_xlfn.ISOWEEKNUM(Tabella2[[#This Row],[Date]])</f>
        <v>13</v>
      </c>
      <c r="D534" s="104" t="s">
        <v>195</v>
      </c>
      <c r="E534" s="104" t="s">
        <v>298</v>
      </c>
      <c r="F534" s="104"/>
      <c r="G534" s="104" t="s">
        <v>257</v>
      </c>
      <c r="H534" s="105">
        <v>23</v>
      </c>
      <c r="I534" s="104"/>
      <c r="J534" s="104" t="s">
        <v>258</v>
      </c>
      <c r="K534" s="104" t="s">
        <v>78</v>
      </c>
      <c r="L534" s="104" t="s">
        <v>299</v>
      </c>
      <c r="M534" s="104" t="s">
        <v>276</v>
      </c>
      <c r="N534" s="104"/>
      <c r="O534" s="106" t="str">
        <f>A2132</f>
        <v>14534</v>
      </c>
      <c r="P534" s="111" t="s">
        <v>300</v>
      </c>
      <c r="Q534" s="153">
        <v>0.35416666666666669</v>
      </c>
      <c r="R534" s="153">
        <v>0.39583333333333331</v>
      </c>
      <c r="S534" s="153">
        <v>4.1666666666666657E-2</v>
      </c>
      <c r="T534" s="153">
        <v>0.35416666666666669</v>
      </c>
      <c r="U534" s="153">
        <v>0.39583333333333331</v>
      </c>
      <c r="V534" s="153">
        <f>IF(ISBLANK(T534),"",Tabella2[[#This Row],[ACT STOP]]-Tabella2[[#This Row],[ACT START]])</f>
        <v>4.166666666666663E-2</v>
      </c>
      <c r="W534" s="104" t="s">
        <v>122</v>
      </c>
      <c r="X534" s="104" t="s">
        <v>91</v>
      </c>
      <c r="Y534" s="110"/>
      <c r="Z534" s="106"/>
      <c r="AA534" s="104"/>
      <c r="AB534" s="107"/>
      <c r="AC534" s="72">
        <v>1</v>
      </c>
      <c r="AH534" s="70"/>
      <c r="AI534" s="70"/>
      <c r="AJ534">
        <v>0</v>
      </c>
      <c r="AL534" s="70"/>
      <c r="BM534" s="135">
        <v>0.35416666666666669</v>
      </c>
      <c r="BN534" s="136">
        <v>0.39583333333333331</v>
      </c>
      <c r="BO534" s="101"/>
      <c r="BR534" s="109" t="str">
        <f t="shared" si="8"/>
        <v>SH-25-0523</v>
      </c>
      <c r="BS534" s="109" t="s">
        <v>1226</v>
      </c>
      <c r="BT534" t="s">
        <v>122</v>
      </c>
      <c r="BU534" t="s">
        <v>302</v>
      </c>
    </row>
    <row r="535" spans="1:73" hidden="1">
      <c r="A535" s="103" t="s">
        <v>1227</v>
      </c>
      <c r="B535" s="102">
        <v>45740</v>
      </c>
      <c r="C535" s="104">
        <f>_xlfn.ISOWEEKNUM(Tabella2[[#This Row],[Date]])</f>
        <v>13</v>
      </c>
      <c r="D535" s="104" t="s">
        <v>195</v>
      </c>
      <c r="E535" s="104" t="s">
        <v>298</v>
      </c>
      <c r="F535" s="104"/>
      <c r="G535" s="104" t="s">
        <v>327</v>
      </c>
      <c r="H535" s="105">
        <v>58</v>
      </c>
      <c r="I535" s="104"/>
      <c r="J535" s="104" t="s">
        <v>258</v>
      </c>
      <c r="K535" s="104" t="s">
        <v>80</v>
      </c>
      <c r="L535" s="104" t="s">
        <v>299</v>
      </c>
      <c r="M535" s="104" t="s">
        <v>276</v>
      </c>
      <c r="N535" s="104"/>
      <c r="O535" s="106" t="str">
        <f>A2133</f>
        <v>14535</v>
      </c>
      <c r="P535" s="111" t="s">
        <v>300</v>
      </c>
      <c r="Q535" s="153">
        <v>0.35416666666666669</v>
      </c>
      <c r="R535" s="153">
        <v>0.39583333333333331</v>
      </c>
      <c r="S535" s="153">
        <v>4.1666666666666657E-2</v>
      </c>
      <c r="T535" s="153">
        <v>0.35416666666666669</v>
      </c>
      <c r="U535" s="153">
        <v>0.3923611111111111</v>
      </c>
      <c r="V535" s="153">
        <f>IF(ISBLANK(T535),"",Tabella2[[#This Row],[ACT STOP]]-Tabella2[[#This Row],[ACT START]])</f>
        <v>3.819444444444442E-2</v>
      </c>
      <c r="W535" s="104" t="s">
        <v>122</v>
      </c>
      <c r="X535" s="104" t="s">
        <v>91</v>
      </c>
      <c r="Y535" s="110"/>
      <c r="Z535" s="106"/>
      <c r="AA535" s="104"/>
      <c r="AB535" s="107"/>
      <c r="AC535" s="72">
        <v>1</v>
      </c>
      <c r="AH535" s="70"/>
      <c r="AI535" s="70"/>
      <c r="AJ535">
        <v>0</v>
      </c>
      <c r="AL535" s="70"/>
      <c r="BM535" s="135">
        <v>0.35416666666666669</v>
      </c>
      <c r="BN535" s="136">
        <v>0.3923611111111111</v>
      </c>
      <c r="BO535" s="101"/>
      <c r="BR535" s="109" t="str">
        <f t="shared" si="8"/>
        <v>SH-25-0524</v>
      </c>
      <c r="BS535" s="109" t="s">
        <v>1228</v>
      </c>
      <c r="BT535" t="s">
        <v>122</v>
      </c>
      <c r="BU535" t="s">
        <v>302</v>
      </c>
    </row>
    <row r="536" spans="1:73" hidden="1">
      <c r="A536" s="103" t="s">
        <v>1229</v>
      </c>
      <c r="B536" s="102">
        <v>45740</v>
      </c>
      <c r="C536" s="104">
        <f>_xlfn.ISOWEEKNUM(Tabella2[[#This Row],[Date]])</f>
        <v>13</v>
      </c>
      <c r="D536" s="104" t="s">
        <v>195</v>
      </c>
      <c r="E536" s="104" t="s">
        <v>298</v>
      </c>
      <c r="F536" s="104"/>
      <c r="G536" s="104" t="s">
        <v>284</v>
      </c>
      <c r="H536" s="105">
        <v>5</v>
      </c>
      <c r="I536" s="104"/>
      <c r="J536" s="104" t="s">
        <v>258</v>
      </c>
      <c r="K536" s="104" t="s">
        <v>78</v>
      </c>
      <c r="L536" s="104" t="s">
        <v>299</v>
      </c>
      <c r="M536" s="104" t="s">
        <v>276</v>
      </c>
      <c r="N536" s="104"/>
      <c r="O536" s="106" t="str">
        <f>A2140</f>
        <v>14542</v>
      </c>
      <c r="P536" s="111" t="s">
        <v>300</v>
      </c>
      <c r="Q536" s="153">
        <v>0.47916666666666669</v>
      </c>
      <c r="R536" s="153">
        <v>0.52083333333333337</v>
      </c>
      <c r="S536" s="153">
        <v>4.1666666666666657E-2</v>
      </c>
      <c r="T536" s="153">
        <v>0.47916666666666669</v>
      </c>
      <c r="U536" s="153">
        <v>0.52083333333333337</v>
      </c>
      <c r="V536" s="153">
        <f>IF(ISBLANK(T536),"",Tabella2[[#This Row],[ACT STOP]]-Tabella2[[#This Row],[ACT START]])</f>
        <v>4.1666666666666685E-2</v>
      </c>
      <c r="W536" s="104" t="s">
        <v>122</v>
      </c>
      <c r="X536" s="104" t="s">
        <v>91</v>
      </c>
      <c r="Y536" s="110"/>
      <c r="Z536" s="106"/>
      <c r="AA536" s="104"/>
      <c r="AB536" s="107"/>
      <c r="AC536" s="72">
        <v>1</v>
      </c>
      <c r="AH536" s="70"/>
      <c r="AI536" s="70"/>
      <c r="AJ536">
        <v>0</v>
      </c>
      <c r="AL536" s="70"/>
      <c r="BM536" s="135">
        <v>0.47916666666666669</v>
      </c>
      <c r="BN536" s="136">
        <v>0.52083333333333337</v>
      </c>
      <c r="BO536" s="101"/>
      <c r="BR536" s="109" t="str">
        <f t="shared" si="8"/>
        <v>SH-25-0525</v>
      </c>
      <c r="BS536" s="109" t="s">
        <v>288</v>
      </c>
      <c r="BT536" t="s">
        <v>122</v>
      </c>
      <c r="BU536" t="s">
        <v>302</v>
      </c>
    </row>
    <row r="537" spans="1:73" hidden="1">
      <c r="A537" s="103" t="s">
        <v>1230</v>
      </c>
      <c r="B537" s="102">
        <v>45740</v>
      </c>
      <c r="C537" s="104">
        <f>_xlfn.ISOWEEKNUM(Tabella2[[#This Row],[Date]])</f>
        <v>13</v>
      </c>
      <c r="D537" s="104" t="s">
        <v>195</v>
      </c>
      <c r="E537" s="104" t="s">
        <v>298</v>
      </c>
      <c r="F537" s="104"/>
      <c r="G537" s="104" t="s">
        <v>257</v>
      </c>
      <c r="H537" s="105">
        <v>16</v>
      </c>
      <c r="I537" s="104"/>
      <c r="J537" s="104" t="s">
        <v>258</v>
      </c>
      <c r="K537" s="104" t="s">
        <v>78</v>
      </c>
      <c r="L537" s="104" t="s">
        <v>299</v>
      </c>
      <c r="M537" s="104" t="s">
        <v>276</v>
      </c>
      <c r="N537" s="104"/>
      <c r="O537" s="106" t="str">
        <f>A2149</f>
        <v>14551</v>
      </c>
      <c r="P537" s="111" t="s">
        <v>300</v>
      </c>
      <c r="Q537" s="153" t="s">
        <v>576</v>
      </c>
      <c r="R537" s="153" t="s">
        <v>519</v>
      </c>
      <c r="S537" s="153">
        <v>4.1666666666666657E-2</v>
      </c>
      <c r="T537" s="153" t="s">
        <v>576</v>
      </c>
      <c r="U537" s="153" t="s">
        <v>519</v>
      </c>
      <c r="V537" s="153">
        <f>IF(ISBLANK(T537),"",Tabella2[[#This Row],[ACT STOP]]-Tabella2[[#This Row],[ACT START]])</f>
        <v>4.1666666666666741E-2</v>
      </c>
      <c r="W537" s="104" t="s">
        <v>122</v>
      </c>
      <c r="X537" s="104" t="s">
        <v>91</v>
      </c>
      <c r="Y537" s="110"/>
      <c r="Z537" s="106"/>
      <c r="AA537" s="104"/>
      <c r="AB537" s="107"/>
      <c r="AC537" s="72">
        <v>1</v>
      </c>
      <c r="AH537" s="70"/>
      <c r="AI537" s="70"/>
      <c r="AJ537">
        <v>0</v>
      </c>
      <c r="AL537" s="70"/>
      <c r="BM537" s="135" t="s">
        <v>576</v>
      </c>
      <c r="BN537" s="136" t="s">
        <v>519</v>
      </c>
      <c r="BO537" s="101"/>
      <c r="BR537" s="109" t="str">
        <f t="shared" si="8"/>
        <v>SH-25-0526</v>
      </c>
      <c r="BS537" s="109" t="s">
        <v>447</v>
      </c>
      <c r="BT537" t="s">
        <v>122</v>
      </c>
      <c r="BU537" t="s">
        <v>302</v>
      </c>
    </row>
    <row r="538" spans="1:73" hidden="1">
      <c r="A538" s="103" t="s">
        <v>1231</v>
      </c>
      <c r="B538" s="102">
        <v>45740</v>
      </c>
      <c r="C538" s="104">
        <f>_xlfn.ISOWEEKNUM(Tabella2[[#This Row],[Date]])</f>
        <v>13</v>
      </c>
      <c r="D538" s="104" t="s">
        <v>195</v>
      </c>
      <c r="E538" s="104" t="s">
        <v>298</v>
      </c>
      <c r="F538" s="104"/>
      <c r="G538" s="104" t="s">
        <v>257</v>
      </c>
      <c r="H538" s="105">
        <v>2</v>
      </c>
      <c r="I538" s="104"/>
      <c r="J538" s="104" t="s">
        <v>258</v>
      </c>
      <c r="K538" s="104" t="s">
        <v>80</v>
      </c>
      <c r="L538" s="104" t="s">
        <v>299</v>
      </c>
      <c r="M538" s="104" t="s">
        <v>276</v>
      </c>
      <c r="N538" s="104"/>
      <c r="O538" s="106" t="str">
        <f>A2150</f>
        <v>14552</v>
      </c>
      <c r="P538" s="111" t="s">
        <v>300</v>
      </c>
      <c r="Q538" s="153" t="s">
        <v>576</v>
      </c>
      <c r="R538" s="153" t="s">
        <v>519</v>
      </c>
      <c r="S538" s="153">
        <v>4.1666666666666657E-2</v>
      </c>
      <c r="T538" s="153" t="s">
        <v>576</v>
      </c>
      <c r="U538" s="153">
        <v>0.63888888888888884</v>
      </c>
      <c r="V538" s="153">
        <f>IF(ISBLANK(T538),"",Tabella2[[#This Row],[ACT STOP]]-Tabella2[[#This Row],[ACT START]])</f>
        <v>3.472222222222221E-2</v>
      </c>
      <c r="W538" s="104" t="s">
        <v>122</v>
      </c>
      <c r="X538" s="104" t="s">
        <v>91</v>
      </c>
      <c r="Y538" s="110"/>
      <c r="Z538" s="106"/>
      <c r="AA538" s="104"/>
      <c r="AB538" s="107"/>
      <c r="AC538" s="72">
        <v>1</v>
      </c>
      <c r="AH538" s="70"/>
      <c r="AI538" s="70"/>
      <c r="AJ538">
        <v>0</v>
      </c>
      <c r="AL538" s="70"/>
      <c r="BM538" s="135" t="s">
        <v>576</v>
      </c>
      <c r="BN538" s="136">
        <v>0.63888888888888884</v>
      </c>
      <c r="BO538" s="101"/>
      <c r="BR538" s="109" t="str">
        <f t="shared" si="8"/>
        <v>SH-25-0527</v>
      </c>
      <c r="BS538" s="109" t="s">
        <v>368</v>
      </c>
      <c r="BT538" t="s">
        <v>122</v>
      </c>
      <c r="BU538" t="s">
        <v>302</v>
      </c>
    </row>
    <row r="539" spans="1:73" hidden="1">
      <c r="A539" s="103" t="s">
        <v>1232</v>
      </c>
      <c r="B539" s="102">
        <v>45740</v>
      </c>
      <c r="C539" s="104">
        <f>_xlfn.ISOWEEKNUM(Tabella2[[#This Row],[Date]])</f>
        <v>13</v>
      </c>
      <c r="D539" s="104" t="s">
        <v>195</v>
      </c>
      <c r="E539" s="104" t="s">
        <v>880</v>
      </c>
      <c r="F539" s="104"/>
      <c r="G539" s="104" t="s">
        <v>284</v>
      </c>
      <c r="H539" s="105">
        <v>9</v>
      </c>
      <c r="I539" s="104"/>
      <c r="J539" s="104" t="s">
        <v>258</v>
      </c>
      <c r="K539" s="104" t="s">
        <v>78</v>
      </c>
      <c r="L539" s="104" t="s">
        <v>299</v>
      </c>
      <c r="M539" s="104" t="s">
        <v>276</v>
      </c>
      <c r="N539" s="104"/>
      <c r="O539" s="106" t="str">
        <f>A2152</f>
        <v>14554</v>
      </c>
      <c r="P539" s="111" t="s">
        <v>300</v>
      </c>
      <c r="Q539" s="153" t="s">
        <v>580</v>
      </c>
      <c r="R539" s="153">
        <v>0.6875</v>
      </c>
      <c r="S539" s="153">
        <v>2.0833333333333329E-2</v>
      </c>
      <c r="T539" s="153">
        <v>0.66666666666666663</v>
      </c>
      <c r="U539" s="153">
        <v>0.69791666666666663</v>
      </c>
      <c r="V539" s="153">
        <f>IF(ISBLANK(T539),"",Tabella2[[#This Row],[ACT STOP]]-Tabella2[[#This Row],[ACT START]])</f>
        <v>3.125E-2</v>
      </c>
      <c r="W539" s="104" t="s">
        <v>122</v>
      </c>
      <c r="X539" s="104" t="s">
        <v>91</v>
      </c>
      <c r="Y539" s="110"/>
      <c r="Z539" s="106"/>
      <c r="AA539" s="104"/>
      <c r="AB539" s="107"/>
      <c r="AC539" s="72">
        <v>1</v>
      </c>
      <c r="AH539" s="70"/>
      <c r="AI539" s="70"/>
      <c r="AJ539">
        <v>0</v>
      </c>
      <c r="AL539" s="70"/>
      <c r="BM539" s="135">
        <v>0.66666666666666663</v>
      </c>
      <c r="BN539" s="136">
        <v>0.69791666666666663</v>
      </c>
      <c r="BO539" s="101"/>
      <c r="BR539" s="109" t="str">
        <f t="shared" si="8"/>
        <v>SH-25-0528</v>
      </c>
      <c r="BS539" s="109" t="s">
        <v>339</v>
      </c>
      <c r="BT539" t="s">
        <v>122</v>
      </c>
      <c r="BU539" t="s">
        <v>881</v>
      </c>
    </row>
    <row r="540" spans="1:73" hidden="1">
      <c r="A540" s="103" t="s">
        <v>1233</v>
      </c>
      <c r="B540" s="102">
        <v>45740</v>
      </c>
      <c r="C540" s="104">
        <f>_xlfn.ISOWEEKNUM(Tabella2[[#This Row],[Date]])</f>
        <v>13</v>
      </c>
      <c r="D540" s="104" t="s">
        <v>195</v>
      </c>
      <c r="E540" s="104" t="s">
        <v>880</v>
      </c>
      <c r="F540" s="104"/>
      <c r="G540" s="104" t="s">
        <v>257</v>
      </c>
      <c r="H540" s="105">
        <v>9</v>
      </c>
      <c r="I540" s="104"/>
      <c r="J540" s="104" t="s">
        <v>258</v>
      </c>
      <c r="K540" s="104" t="s">
        <v>78</v>
      </c>
      <c r="L540" s="104" t="s">
        <v>299</v>
      </c>
      <c r="M540" s="104" t="s">
        <v>276</v>
      </c>
      <c r="N540" s="104"/>
      <c r="O540" s="106" t="str">
        <f>A2154</f>
        <v>14556</v>
      </c>
      <c r="P540" s="111" t="s">
        <v>300</v>
      </c>
      <c r="Q540" s="153" t="s">
        <v>899</v>
      </c>
      <c r="R540" s="153">
        <v>0.71180555555555558</v>
      </c>
      <c r="S540" s="153">
        <v>2.0833333333333329E-2</v>
      </c>
      <c r="T540" s="153">
        <v>0.69791666666666663</v>
      </c>
      <c r="U540" s="153">
        <v>0.71527777777777779</v>
      </c>
      <c r="V540" s="153">
        <f>IF(ISBLANK(T540),"",Tabella2[[#This Row],[ACT STOP]]-Tabella2[[#This Row],[ACT START]])</f>
        <v>1.736111111111116E-2</v>
      </c>
      <c r="W540" s="104" t="s">
        <v>122</v>
      </c>
      <c r="X540" s="104" t="s">
        <v>91</v>
      </c>
      <c r="Y540" s="110"/>
      <c r="Z540" s="106"/>
      <c r="AA540" s="104"/>
      <c r="AB540" s="107"/>
      <c r="AC540" s="72">
        <v>1</v>
      </c>
      <c r="AH540" s="70"/>
      <c r="AI540" s="70"/>
      <c r="AJ540">
        <v>0</v>
      </c>
      <c r="AL540" s="70"/>
      <c r="BM540" s="135">
        <v>0.69791666666666663</v>
      </c>
      <c r="BN540" s="136">
        <v>0.71527777777777779</v>
      </c>
      <c r="BO540" s="101"/>
      <c r="BR540" s="109" t="str">
        <f t="shared" si="8"/>
        <v>SH-25-0529</v>
      </c>
      <c r="BS540" s="109" t="s">
        <v>318</v>
      </c>
      <c r="BT540" t="s">
        <v>122</v>
      </c>
      <c r="BU540" t="s">
        <v>881</v>
      </c>
    </row>
    <row r="541" spans="1:73" hidden="1">
      <c r="A541" s="103" t="s">
        <v>1234</v>
      </c>
      <c r="B541" s="102">
        <v>45741</v>
      </c>
      <c r="C541" s="104">
        <f>_xlfn.ISOWEEKNUM(Tabella2[[#This Row],[Date]])</f>
        <v>13</v>
      </c>
      <c r="D541" s="104" t="s">
        <v>195</v>
      </c>
      <c r="E541" s="104" t="s">
        <v>398</v>
      </c>
      <c r="F541" s="104"/>
      <c r="G541" s="104" t="s">
        <v>257</v>
      </c>
      <c r="H541" s="105">
        <v>9</v>
      </c>
      <c r="I541" s="104"/>
      <c r="J541" s="104" t="s">
        <v>258</v>
      </c>
      <c r="K541" s="104" t="s">
        <v>78</v>
      </c>
      <c r="L541" s="104" t="s">
        <v>299</v>
      </c>
      <c r="M541" s="104" t="s">
        <v>276</v>
      </c>
      <c r="N541" s="104"/>
      <c r="O541" s="106" t="str">
        <f>A2158</f>
        <v>14560</v>
      </c>
      <c r="P541" s="111" t="s">
        <v>300</v>
      </c>
      <c r="Q541" s="153">
        <v>0.35416666666666669</v>
      </c>
      <c r="R541" s="153">
        <v>0.39583333333333331</v>
      </c>
      <c r="S541" s="153">
        <v>4.1666666666666657E-2</v>
      </c>
      <c r="T541" s="153">
        <v>0.35416666666666669</v>
      </c>
      <c r="U541" s="153">
        <v>0.39583333333333331</v>
      </c>
      <c r="V541" s="153">
        <f>IF(ISBLANK(T541),"",Tabella2[[#This Row],[ACT STOP]]-Tabella2[[#This Row],[ACT START]])</f>
        <v>4.166666666666663E-2</v>
      </c>
      <c r="W541" s="104" t="s">
        <v>122</v>
      </c>
      <c r="X541" s="104" t="s">
        <v>91</v>
      </c>
      <c r="Y541" s="110"/>
      <c r="Z541" s="106"/>
      <c r="AA541" s="104"/>
      <c r="AB541" s="107"/>
      <c r="AC541" s="72">
        <v>1</v>
      </c>
      <c r="AH541" s="70"/>
      <c r="AI541" s="70"/>
      <c r="AJ541">
        <v>0</v>
      </c>
      <c r="AL541" s="70"/>
      <c r="BM541" s="135">
        <v>0.35416666666666669</v>
      </c>
      <c r="BN541" s="136">
        <v>0.39583333333333331</v>
      </c>
      <c r="BO541" s="101"/>
      <c r="BR541" s="109" t="str">
        <f t="shared" si="8"/>
        <v>SH-25-0530</v>
      </c>
      <c r="BS541" s="109" t="s">
        <v>318</v>
      </c>
      <c r="BT541" t="s">
        <v>122</v>
      </c>
      <c r="BU541" t="s">
        <v>399</v>
      </c>
    </row>
    <row r="542" spans="1:73" hidden="1">
      <c r="A542" s="103" t="s">
        <v>1235</v>
      </c>
      <c r="B542" s="102">
        <v>45741</v>
      </c>
      <c r="C542" s="104">
        <f>_xlfn.ISOWEEKNUM(Tabella2[[#This Row],[Date]])</f>
        <v>13</v>
      </c>
      <c r="D542" s="104" t="s">
        <v>195</v>
      </c>
      <c r="E542" s="104" t="s">
        <v>398</v>
      </c>
      <c r="F542" s="104"/>
      <c r="G542" s="104" t="s">
        <v>257</v>
      </c>
      <c r="H542" s="105">
        <v>2</v>
      </c>
      <c r="I542" s="104"/>
      <c r="J542" s="104" t="s">
        <v>258</v>
      </c>
      <c r="K542" s="104" t="s">
        <v>80</v>
      </c>
      <c r="L542" s="104" t="s">
        <v>299</v>
      </c>
      <c r="M542" s="104" t="s">
        <v>276</v>
      </c>
      <c r="N542" s="104"/>
      <c r="O542" s="106" t="str">
        <f>A2159</f>
        <v>14561</v>
      </c>
      <c r="P542" s="111" t="s">
        <v>300</v>
      </c>
      <c r="Q542" s="153">
        <v>0.35416666666666669</v>
      </c>
      <c r="R542" s="153">
        <v>0.39583333333333331</v>
      </c>
      <c r="S542" s="153">
        <v>4.1666666666666657E-2</v>
      </c>
      <c r="T542" s="153">
        <v>0.35416666666666669</v>
      </c>
      <c r="U542" s="153">
        <v>0.39583333333333331</v>
      </c>
      <c r="V542" s="153">
        <f>IF(ISBLANK(T542),"",Tabella2[[#This Row],[ACT STOP]]-Tabella2[[#This Row],[ACT START]])</f>
        <v>4.166666666666663E-2</v>
      </c>
      <c r="W542" s="104" t="s">
        <v>122</v>
      </c>
      <c r="X542" s="104" t="s">
        <v>91</v>
      </c>
      <c r="Y542" s="110"/>
      <c r="Z542" s="106"/>
      <c r="AA542" s="104"/>
      <c r="AB542" s="107"/>
      <c r="AC542" s="72">
        <v>1</v>
      </c>
      <c r="AH542" s="70"/>
      <c r="AI542" s="70"/>
      <c r="AJ542">
        <v>0</v>
      </c>
      <c r="AL542" s="70"/>
      <c r="BM542" s="135">
        <v>0.35416666666666669</v>
      </c>
      <c r="BN542" s="136">
        <v>0.39583333333333331</v>
      </c>
      <c r="BO542" s="101"/>
      <c r="BR542" s="109" t="str">
        <f t="shared" si="8"/>
        <v>SH-25-0531</v>
      </c>
      <c r="BS542" s="109" t="s">
        <v>368</v>
      </c>
      <c r="BT542" t="s">
        <v>122</v>
      </c>
      <c r="BU542" t="s">
        <v>399</v>
      </c>
    </row>
    <row r="543" spans="1:73" hidden="1">
      <c r="A543" s="103" t="s">
        <v>1236</v>
      </c>
      <c r="B543" s="102">
        <v>45741</v>
      </c>
      <c r="C543" s="104">
        <f>_xlfn.ISOWEEKNUM(Tabella2[[#This Row],[Date]])</f>
        <v>13</v>
      </c>
      <c r="D543" s="104" t="s">
        <v>195</v>
      </c>
      <c r="E543" s="104" t="s">
        <v>398</v>
      </c>
      <c r="F543" s="104"/>
      <c r="G543" s="104" t="s">
        <v>257</v>
      </c>
      <c r="H543" s="105">
        <v>8</v>
      </c>
      <c r="I543" s="104"/>
      <c r="J543" s="104" t="s">
        <v>258</v>
      </c>
      <c r="K543" s="104" t="s">
        <v>80</v>
      </c>
      <c r="L543" s="104" t="s">
        <v>299</v>
      </c>
      <c r="M543" s="104" t="s">
        <v>276</v>
      </c>
      <c r="N543" s="104"/>
      <c r="O543" s="106" t="str">
        <f>A2163</f>
        <v>14565</v>
      </c>
      <c r="P543" s="111" t="s">
        <v>300</v>
      </c>
      <c r="Q543" s="153">
        <v>0.41666666666666669</v>
      </c>
      <c r="R543" s="153">
        <v>0.45833333333333331</v>
      </c>
      <c r="S543" s="153">
        <v>4.1666666666666657E-2</v>
      </c>
      <c r="T543" s="153">
        <v>0.41666666666666669</v>
      </c>
      <c r="U543" s="153">
        <v>0.45833333333333331</v>
      </c>
      <c r="V543" s="153">
        <f>IF(ISBLANK(T543),"",Tabella2[[#This Row],[ACT STOP]]-Tabella2[[#This Row],[ACT START]])</f>
        <v>4.166666666666663E-2</v>
      </c>
      <c r="W543" s="104" t="s">
        <v>122</v>
      </c>
      <c r="X543" s="104" t="s">
        <v>91</v>
      </c>
      <c r="Y543" s="110"/>
      <c r="Z543" s="106"/>
      <c r="AA543" s="104"/>
      <c r="AB543" s="107"/>
      <c r="AC543" s="72">
        <v>1</v>
      </c>
      <c r="AH543" s="70"/>
      <c r="AI543" s="70"/>
      <c r="AJ543">
        <v>0</v>
      </c>
      <c r="AL543" s="70"/>
      <c r="BM543" s="135">
        <v>0.41666666666666669</v>
      </c>
      <c r="BN543" s="136">
        <v>0.45833333333333331</v>
      </c>
      <c r="BO543" s="101"/>
      <c r="BR543" s="109" t="str">
        <f t="shared" si="8"/>
        <v>SH-25-0532</v>
      </c>
      <c r="BS543" s="109" t="s">
        <v>653</v>
      </c>
      <c r="BT543" t="s">
        <v>122</v>
      </c>
      <c r="BU543" t="s">
        <v>399</v>
      </c>
    </row>
    <row r="544" spans="1:73" hidden="1">
      <c r="A544" s="103" t="s">
        <v>1237</v>
      </c>
      <c r="B544" s="102">
        <v>45741</v>
      </c>
      <c r="C544" s="104">
        <f>_xlfn.ISOWEEKNUM(Tabella2[[#This Row],[Date]])</f>
        <v>13</v>
      </c>
      <c r="D544" s="104" t="s">
        <v>195</v>
      </c>
      <c r="E544" s="104" t="s">
        <v>398</v>
      </c>
      <c r="F544" s="104"/>
      <c r="G544" s="104" t="s">
        <v>257</v>
      </c>
      <c r="H544" s="105">
        <v>32</v>
      </c>
      <c r="I544" s="104"/>
      <c r="J544" s="104" t="s">
        <v>258</v>
      </c>
      <c r="K544" s="104" t="s">
        <v>80</v>
      </c>
      <c r="L544" s="104" t="s">
        <v>299</v>
      </c>
      <c r="M544" s="104" t="s">
        <v>260</v>
      </c>
      <c r="N544" s="104"/>
      <c r="O544" s="106" t="str">
        <f>A2168</f>
        <v>14570</v>
      </c>
      <c r="P544" s="111" t="s">
        <v>300</v>
      </c>
      <c r="Q544" s="153">
        <v>0.47916666666666669</v>
      </c>
      <c r="R544" s="153">
        <v>0.52083333333333337</v>
      </c>
      <c r="S544" s="153">
        <v>4.1666666666666657E-2</v>
      </c>
      <c r="T544" s="153">
        <v>0.47916666666666669</v>
      </c>
      <c r="U544" s="153">
        <v>0.52083333333333337</v>
      </c>
      <c r="V544" s="153">
        <f>IF(ISBLANK(T544),"",Tabella2[[#This Row],[ACT STOP]]-Tabella2[[#This Row],[ACT START]])</f>
        <v>4.1666666666666685E-2</v>
      </c>
      <c r="W544" s="104" t="s">
        <v>122</v>
      </c>
      <c r="X544" s="104" t="s">
        <v>91</v>
      </c>
      <c r="Y544" s="110"/>
      <c r="Z544" s="106"/>
      <c r="AA544" s="104"/>
      <c r="AB544" s="107"/>
      <c r="AC544" s="72">
        <v>1</v>
      </c>
      <c r="AH544" s="70"/>
      <c r="AI544" s="70"/>
      <c r="AJ544">
        <v>0</v>
      </c>
      <c r="AL544" s="70"/>
      <c r="BM544" s="135">
        <v>0.47916666666666669</v>
      </c>
      <c r="BN544" s="136">
        <v>0.52083333333333337</v>
      </c>
      <c r="BO544" s="101"/>
      <c r="BR544" s="109" t="str">
        <f t="shared" si="8"/>
        <v>SH-25-0533</v>
      </c>
      <c r="BS544" s="109" t="s">
        <v>356</v>
      </c>
      <c r="BT544" t="s">
        <v>122</v>
      </c>
      <c r="BU544" t="s">
        <v>399</v>
      </c>
    </row>
    <row r="545" spans="1:73" hidden="1">
      <c r="A545" s="103" t="s">
        <v>1238</v>
      </c>
      <c r="B545" s="102">
        <v>45741</v>
      </c>
      <c r="C545" s="104">
        <f>_xlfn.ISOWEEKNUM(Tabella2[[#This Row],[Date]])</f>
        <v>13</v>
      </c>
      <c r="D545" s="104" t="s">
        <v>195</v>
      </c>
      <c r="E545" s="104" t="s">
        <v>298</v>
      </c>
      <c r="F545" s="104"/>
      <c r="G545" s="104" t="s">
        <v>257</v>
      </c>
      <c r="H545" s="105">
        <v>16</v>
      </c>
      <c r="I545" s="104"/>
      <c r="J545" s="104" t="s">
        <v>258</v>
      </c>
      <c r="K545" s="104" t="s">
        <v>78</v>
      </c>
      <c r="L545" s="104" t="s">
        <v>299</v>
      </c>
      <c r="M545" s="104" t="s">
        <v>276</v>
      </c>
      <c r="N545" s="104"/>
      <c r="O545" s="106" t="str">
        <f>A2171</f>
        <v>14573</v>
      </c>
      <c r="P545" s="111" t="s">
        <v>300</v>
      </c>
      <c r="Q545" s="153">
        <v>0.54166666666666663</v>
      </c>
      <c r="R545" s="153">
        <v>0.58333333333333337</v>
      </c>
      <c r="S545" s="153">
        <v>4.1666666666666657E-2</v>
      </c>
      <c r="T545" s="153" t="s">
        <v>549</v>
      </c>
      <c r="U545" s="153" t="s">
        <v>550</v>
      </c>
      <c r="V545" s="153">
        <f>IF(ISBLANK(T545),"",Tabella2[[#This Row],[ACT STOP]]-Tabella2[[#This Row],[ACT START]])</f>
        <v>4.1666666666666741E-2</v>
      </c>
      <c r="W545" s="104" t="s">
        <v>122</v>
      </c>
      <c r="X545" s="104" t="s">
        <v>91</v>
      </c>
      <c r="Y545" s="110"/>
      <c r="Z545" s="106"/>
      <c r="AA545" s="104"/>
      <c r="AB545" s="107"/>
      <c r="AC545" s="72">
        <v>1</v>
      </c>
      <c r="AH545" s="70"/>
      <c r="AI545" s="70"/>
      <c r="AJ545">
        <v>0</v>
      </c>
      <c r="AL545" s="70"/>
      <c r="BM545" s="135" t="s">
        <v>549</v>
      </c>
      <c r="BN545" s="136" t="s">
        <v>550</v>
      </c>
      <c r="BO545" s="101"/>
      <c r="BR545" s="109" t="str">
        <f t="shared" si="8"/>
        <v>SH-25-0534</v>
      </c>
      <c r="BS545" s="109" t="s">
        <v>447</v>
      </c>
      <c r="BT545" t="s">
        <v>122</v>
      </c>
      <c r="BU545" t="s">
        <v>302</v>
      </c>
    </row>
    <row r="546" spans="1:73" hidden="1">
      <c r="A546" s="103" t="s">
        <v>1239</v>
      </c>
      <c r="B546" s="102">
        <v>45741</v>
      </c>
      <c r="C546" s="104">
        <f>_xlfn.ISOWEEKNUM(Tabella2[[#This Row],[Date]])</f>
        <v>13</v>
      </c>
      <c r="D546" s="104" t="s">
        <v>195</v>
      </c>
      <c r="E546" s="104" t="s">
        <v>398</v>
      </c>
      <c r="F546" s="104"/>
      <c r="G546" s="104" t="s">
        <v>284</v>
      </c>
      <c r="H546" s="105">
        <v>22</v>
      </c>
      <c r="I546" s="104"/>
      <c r="J546" s="104" t="s">
        <v>258</v>
      </c>
      <c r="K546" s="104" t="s">
        <v>80</v>
      </c>
      <c r="L546" s="104" t="s">
        <v>299</v>
      </c>
      <c r="M546" s="104" t="s">
        <v>260</v>
      </c>
      <c r="N546" s="104"/>
      <c r="O546" s="106" t="str">
        <f>A2172</f>
        <v>14574</v>
      </c>
      <c r="P546" s="111" t="s">
        <v>300</v>
      </c>
      <c r="Q546" s="153">
        <v>0.54166666666666663</v>
      </c>
      <c r="R546" s="153">
        <v>0.58333333333333337</v>
      </c>
      <c r="S546" s="153">
        <v>4.1666666666666657E-2</v>
      </c>
      <c r="T546" s="153">
        <v>0.54166666666666663</v>
      </c>
      <c r="U546" s="153">
        <v>0.58333333333333337</v>
      </c>
      <c r="V546" s="153">
        <f>IF(ISBLANK(T546),"",Tabella2[[#This Row],[ACT STOP]]-Tabella2[[#This Row],[ACT START]])</f>
        <v>4.1666666666666741E-2</v>
      </c>
      <c r="W546" s="104" t="s">
        <v>122</v>
      </c>
      <c r="X546" s="104" t="s">
        <v>91</v>
      </c>
      <c r="Y546" s="110"/>
      <c r="Z546" s="106"/>
      <c r="AA546" s="104"/>
      <c r="AB546" s="107"/>
      <c r="AC546" s="72">
        <v>1</v>
      </c>
      <c r="AH546" s="70"/>
      <c r="AI546" s="70"/>
      <c r="AJ546">
        <v>0</v>
      </c>
      <c r="AL546" s="70"/>
      <c r="BM546" s="135">
        <v>0.54166666666666663</v>
      </c>
      <c r="BN546" s="136">
        <v>0.58333333333333337</v>
      </c>
      <c r="BO546" s="101"/>
      <c r="BR546" s="109" t="str">
        <f t="shared" si="8"/>
        <v>SH-25-0535</v>
      </c>
      <c r="BS546" s="109" t="s">
        <v>295</v>
      </c>
      <c r="BT546" t="s">
        <v>122</v>
      </c>
      <c r="BU546" t="s">
        <v>399</v>
      </c>
    </row>
    <row r="547" spans="1:73" hidden="1">
      <c r="A547" s="103" t="s">
        <v>1240</v>
      </c>
      <c r="B547" s="102">
        <v>45741</v>
      </c>
      <c r="C547" s="104">
        <f>_xlfn.ISOWEEKNUM(Tabella2[[#This Row],[Date]])</f>
        <v>13</v>
      </c>
      <c r="D547" s="104" t="s">
        <v>195</v>
      </c>
      <c r="E547" s="104" t="s">
        <v>298</v>
      </c>
      <c r="F547" s="104"/>
      <c r="G547" s="104" t="s">
        <v>257</v>
      </c>
      <c r="H547" s="105">
        <v>7</v>
      </c>
      <c r="I547" s="104"/>
      <c r="J547" s="104" t="s">
        <v>258</v>
      </c>
      <c r="K547" s="104" t="s">
        <v>78</v>
      </c>
      <c r="L547" s="104" t="s">
        <v>299</v>
      </c>
      <c r="M547" s="104" t="s">
        <v>276</v>
      </c>
      <c r="N547" s="104"/>
      <c r="O547" s="106" t="str">
        <f>A2174</f>
        <v>14576</v>
      </c>
      <c r="P547" s="111" t="s">
        <v>300</v>
      </c>
      <c r="Q547" s="153">
        <v>0.60416666666666663</v>
      </c>
      <c r="R547" s="153">
        <v>0.64583333333333337</v>
      </c>
      <c r="S547" s="153">
        <v>4.1666666666666657E-2</v>
      </c>
      <c r="T547" s="153" t="s">
        <v>576</v>
      </c>
      <c r="U547" s="153" t="s">
        <v>519</v>
      </c>
      <c r="V547" s="153">
        <f>IF(ISBLANK(T547),"",Tabella2[[#This Row],[ACT STOP]]-Tabella2[[#This Row],[ACT START]])</f>
        <v>4.1666666666666741E-2</v>
      </c>
      <c r="W547" s="104" t="s">
        <v>122</v>
      </c>
      <c r="X547" s="104" t="s">
        <v>91</v>
      </c>
      <c r="Y547" s="110"/>
      <c r="Z547" s="106"/>
      <c r="AA547" s="104"/>
      <c r="AB547" s="107"/>
      <c r="AC547" s="72">
        <v>1</v>
      </c>
      <c r="AH547" s="70"/>
      <c r="AI547" s="70"/>
      <c r="AJ547">
        <v>0</v>
      </c>
      <c r="AL547" s="70"/>
      <c r="BM547" s="135" t="s">
        <v>576</v>
      </c>
      <c r="BN547" s="136" t="s">
        <v>519</v>
      </c>
      <c r="BO547" s="101"/>
      <c r="BR547" s="109" t="str">
        <f t="shared" si="8"/>
        <v>SH-25-0536</v>
      </c>
      <c r="BS547" s="109" t="s">
        <v>1241</v>
      </c>
      <c r="BT547" t="s">
        <v>122</v>
      </c>
      <c r="BU547" t="s">
        <v>302</v>
      </c>
    </row>
    <row r="548" spans="1:73" hidden="1">
      <c r="A548" s="103" t="s">
        <v>1242</v>
      </c>
      <c r="B548" s="102">
        <v>45741</v>
      </c>
      <c r="C548" s="104">
        <f>_xlfn.ISOWEEKNUM(Tabella2[[#This Row],[Date]])</f>
        <v>13</v>
      </c>
      <c r="D548" s="104" t="s">
        <v>195</v>
      </c>
      <c r="E548" s="104" t="s">
        <v>398</v>
      </c>
      <c r="F548" s="104"/>
      <c r="G548" s="104" t="s">
        <v>284</v>
      </c>
      <c r="H548" s="105">
        <v>9</v>
      </c>
      <c r="I548" s="104"/>
      <c r="J548" s="104" t="s">
        <v>258</v>
      </c>
      <c r="K548" s="104" t="s">
        <v>80</v>
      </c>
      <c r="L548" s="104" t="s">
        <v>299</v>
      </c>
      <c r="M548" s="104" t="s">
        <v>260</v>
      </c>
      <c r="N548" s="104"/>
      <c r="O548" s="106" t="str">
        <f>A2175</f>
        <v>14577</v>
      </c>
      <c r="P548" s="111" t="s">
        <v>300</v>
      </c>
      <c r="Q548" s="153">
        <v>0.60416666666666663</v>
      </c>
      <c r="R548" s="153">
        <v>0.64583333333333337</v>
      </c>
      <c r="S548" s="153">
        <v>4.1666666666666657E-2</v>
      </c>
      <c r="T548" s="153">
        <v>0.60416666666666663</v>
      </c>
      <c r="U548" s="153">
        <v>0.64583333333333337</v>
      </c>
      <c r="V548" s="153">
        <f>IF(ISBLANK(T548),"",Tabella2[[#This Row],[ACT STOP]]-Tabella2[[#This Row],[ACT START]])</f>
        <v>4.1666666666666741E-2</v>
      </c>
      <c r="W548" s="104" t="s">
        <v>122</v>
      </c>
      <c r="X548" s="104" t="s">
        <v>91</v>
      </c>
      <c r="Y548" s="110"/>
      <c r="Z548" s="106"/>
      <c r="AA548" s="104"/>
      <c r="AB548" s="107"/>
      <c r="AC548" s="72">
        <v>1</v>
      </c>
      <c r="AH548" s="70"/>
      <c r="AI548" s="70"/>
      <c r="AJ548">
        <v>0</v>
      </c>
      <c r="AL548" s="70"/>
      <c r="BM548" s="135">
        <v>0.60416666666666663</v>
      </c>
      <c r="BN548" s="136">
        <v>0.64583333333333337</v>
      </c>
      <c r="BO548" s="101"/>
      <c r="BR548" s="109" t="str">
        <f t="shared" si="8"/>
        <v>SH-25-0537</v>
      </c>
      <c r="BS548" s="109" t="s">
        <v>339</v>
      </c>
      <c r="BT548" t="s">
        <v>122</v>
      </c>
      <c r="BU548" t="s">
        <v>399</v>
      </c>
    </row>
    <row r="549" spans="1:73" hidden="1">
      <c r="A549" s="103" t="s">
        <v>1243</v>
      </c>
      <c r="B549" s="102">
        <v>45741</v>
      </c>
      <c r="C549" s="104">
        <f>_xlfn.ISOWEEKNUM(Tabella2[[#This Row],[Date]])</f>
        <v>13</v>
      </c>
      <c r="D549" s="104" t="s">
        <v>195</v>
      </c>
      <c r="E549" s="104" t="s">
        <v>398</v>
      </c>
      <c r="F549" s="104"/>
      <c r="G549" s="104" t="s">
        <v>257</v>
      </c>
      <c r="H549" s="105">
        <v>14</v>
      </c>
      <c r="I549" s="104"/>
      <c r="J549" s="104" t="s">
        <v>258</v>
      </c>
      <c r="K549" s="104" t="s">
        <v>80</v>
      </c>
      <c r="L549" s="104" t="s">
        <v>299</v>
      </c>
      <c r="M549" s="104" t="s">
        <v>260</v>
      </c>
      <c r="N549" s="104"/>
      <c r="O549" s="106" t="str">
        <f>A2180</f>
        <v>14582</v>
      </c>
      <c r="P549" s="111" t="s">
        <v>300</v>
      </c>
      <c r="Q549" s="153">
        <v>0.66666666666666663</v>
      </c>
      <c r="R549" s="153">
        <v>0.70833333333333337</v>
      </c>
      <c r="S549" s="153">
        <v>4.1666666666666657E-2</v>
      </c>
      <c r="T549" s="153">
        <v>0.66666666666666663</v>
      </c>
      <c r="U549" s="153">
        <v>0.70833333333333337</v>
      </c>
      <c r="V549" s="153">
        <f>IF(ISBLANK(T549),"",Tabella2[[#This Row],[ACT STOP]]-Tabella2[[#This Row],[ACT START]])</f>
        <v>4.1666666666666741E-2</v>
      </c>
      <c r="W549" s="104" t="s">
        <v>122</v>
      </c>
      <c r="X549" s="104" t="s">
        <v>91</v>
      </c>
      <c r="Y549" s="110"/>
      <c r="Z549" s="106"/>
      <c r="AA549" s="104"/>
      <c r="AB549" s="107"/>
      <c r="AC549" s="72">
        <v>1</v>
      </c>
      <c r="AH549" s="70"/>
      <c r="AI549" s="70"/>
      <c r="AJ549">
        <v>0</v>
      </c>
      <c r="AL549" s="70"/>
      <c r="BM549" s="135">
        <v>0.66666666666666663</v>
      </c>
      <c r="BN549" s="136">
        <v>0.70833333333333337</v>
      </c>
      <c r="BO549" s="101"/>
      <c r="BR549" s="109" t="str">
        <f t="shared" si="8"/>
        <v>SH-25-0538</v>
      </c>
      <c r="BS549" s="109" t="s">
        <v>372</v>
      </c>
      <c r="BT549" t="s">
        <v>122</v>
      </c>
      <c r="BU549" t="s">
        <v>399</v>
      </c>
    </row>
    <row r="550" spans="1:73" hidden="1">
      <c r="A550" s="103" t="s">
        <v>1244</v>
      </c>
      <c r="B550" s="102">
        <v>45742</v>
      </c>
      <c r="C550" s="104">
        <f>_xlfn.ISOWEEKNUM(Tabella2[[#This Row],[Date]])</f>
        <v>13</v>
      </c>
      <c r="D550" s="104" t="s">
        <v>195</v>
      </c>
      <c r="E550" s="104" t="s">
        <v>298</v>
      </c>
      <c r="F550" s="104"/>
      <c r="G550" s="104" t="s">
        <v>257</v>
      </c>
      <c r="H550" s="105">
        <v>9</v>
      </c>
      <c r="I550" s="104"/>
      <c r="J550" s="104" t="s">
        <v>258</v>
      </c>
      <c r="K550" s="104" t="s">
        <v>78</v>
      </c>
      <c r="L550" s="104" t="s">
        <v>299</v>
      </c>
      <c r="M550" s="104" t="s">
        <v>276</v>
      </c>
      <c r="N550" s="104"/>
      <c r="O550" s="106" t="str">
        <f>A98</f>
        <v>12500</v>
      </c>
      <c r="P550" s="111" t="s">
        <v>300</v>
      </c>
      <c r="Q550" s="153">
        <v>0.35416666666666669</v>
      </c>
      <c r="R550" s="153">
        <v>0.39583333333333331</v>
      </c>
      <c r="S550" s="153">
        <v>4.1666666666666657E-2</v>
      </c>
      <c r="T550" s="153"/>
      <c r="U550" s="153"/>
      <c r="V550" s="153" t="str">
        <f>IF(ISBLANK(T550),"",Tabella2[[#This Row],[ACT STOP]]-Tabella2[[#This Row],[ACT START]])</f>
        <v/>
      </c>
      <c r="W550" s="104" t="s">
        <v>133</v>
      </c>
      <c r="X550" s="104" t="s">
        <v>146</v>
      </c>
      <c r="Y550" s="110"/>
      <c r="Z550" s="106"/>
      <c r="AA550" s="104"/>
      <c r="AB550" s="107"/>
      <c r="AC550" s="72">
        <v>0</v>
      </c>
      <c r="AH550" s="70"/>
      <c r="AI550" s="70"/>
      <c r="AJ550">
        <v>0</v>
      </c>
      <c r="AL550" s="70"/>
      <c r="BL550" t="s">
        <v>555</v>
      </c>
      <c r="BM550" s="135">
        <v>0</v>
      </c>
      <c r="BN550" s="136">
        <v>0</v>
      </c>
      <c r="BO550" s="101"/>
      <c r="BR550" s="109" t="str">
        <f t="shared" si="8"/>
        <v>SH-25-0539</v>
      </c>
      <c r="BS550" s="109" t="s">
        <v>318</v>
      </c>
      <c r="BT550" t="s">
        <v>133</v>
      </c>
      <c r="BU550" t="s">
        <v>302</v>
      </c>
    </row>
    <row r="551" spans="1:73" hidden="1">
      <c r="A551" s="103" t="s">
        <v>1245</v>
      </c>
      <c r="B551" s="102">
        <v>45742</v>
      </c>
      <c r="C551" s="104">
        <f>_xlfn.ISOWEEKNUM(Tabella2[[#This Row],[Date]])</f>
        <v>13</v>
      </c>
      <c r="D551" s="104" t="s">
        <v>195</v>
      </c>
      <c r="E551" s="104" t="s">
        <v>298</v>
      </c>
      <c r="F551" s="104"/>
      <c r="G551" s="104" t="s">
        <v>257</v>
      </c>
      <c r="H551" s="105">
        <v>32</v>
      </c>
      <c r="I551" s="104" t="s">
        <v>258</v>
      </c>
      <c r="J551" s="104"/>
      <c r="K551" s="104" t="s">
        <v>78</v>
      </c>
      <c r="L551" s="104" t="s">
        <v>299</v>
      </c>
      <c r="M551" s="104" t="s">
        <v>276</v>
      </c>
      <c r="N551" s="104"/>
      <c r="O551" s="106" t="str">
        <f>A99</f>
        <v>12501</v>
      </c>
      <c r="P551" s="111" t="s">
        <v>300</v>
      </c>
      <c r="Q551" s="153">
        <v>0.41666666666666669</v>
      </c>
      <c r="R551" s="153">
        <v>0.45833333333333331</v>
      </c>
      <c r="S551" s="153">
        <v>4.1666666666666657E-2</v>
      </c>
      <c r="T551" s="153"/>
      <c r="U551" s="153"/>
      <c r="V551" s="153" t="str">
        <f>IF(ISBLANK(T551),"",Tabella2[[#This Row],[ACT STOP]]-Tabella2[[#This Row],[ACT START]])</f>
        <v/>
      </c>
      <c r="W551" s="104" t="s">
        <v>133</v>
      </c>
      <c r="X551" s="104" t="s">
        <v>146</v>
      </c>
      <c r="Y551" s="110"/>
      <c r="Z551" s="106"/>
      <c r="AA551" s="104"/>
      <c r="AB551" s="107"/>
      <c r="AC551" s="72">
        <v>0</v>
      </c>
      <c r="AH551" s="70"/>
      <c r="AI551" s="70"/>
      <c r="AJ551">
        <v>0</v>
      </c>
      <c r="AL551" s="70"/>
      <c r="BL551" t="s">
        <v>555</v>
      </c>
      <c r="BM551" s="135">
        <v>0</v>
      </c>
      <c r="BN551" s="136">
        <v>0</v>
      </c>
      <c r="BO551" s="101"/>
      <c r="BR551" s="109" t="str">
        <f t="shared" si="8"/>
        <v>SH-25-0540</v>
      </c>
      <c r="BS551" s="109" t="s">
        <v>356</v>
      </c>
      <c r="BT551" t="s">
        <v>133</v>
      </c>
      <c r="BU551" t="s">
        <v>302</v>
      </c>
    </row>
    <row r="552" spans="1:73" hidden="1">
      <c r="A552" s="103" t="s">
        <v>1246</v>
      </c>
      <c r="B552" s="102">
        <v>45742</v>
      </c>
      <c r="C552" s="104">
        <f>_xlfn.ISOWEEKNUM(Tabella2[[#This Row],[Date]])</f>
        <v>13</v>
      </c>
      <c r="D552" s="104" t="s">
        <v>195</v>
      </c>
      <c r="E552" s="104" t="s">
        <v>298</v>
      </c>
      <c r="F552" s="104"/>
      <c r="G552" s="104" t="s">
        <v>257</v>
      </c>
      <c r="H552" s="105">
        <v>2</v>
      </c>
      <c r="I552" s="104"/>
      <c r="J552" s="104" t="s">
        <v>258</v>
      </c>
      <c r="K552" s="104" t="s">
        <v>80</v>
      </c>
      <c r="L552" s="104" t="s">
        <v>299</v>
      </c>
      <c r="M552" s="104" t="s">
        <v>276</v>
      </c>
      <c r="N552" s="104"/>
      <c r="O552" s="106" t="str">
        <f>A2195</f>
        <v>14597</v>
      </c>
      <c r="P552" s="111" t="s">
        <v>300</v>
      </c>
      <c r="Q552" s="153" t="s">
        <v>576</v>
      </c>
      <c r="R552" s="153" t="s">
        <v>519</v>
      </c>
      <c r="S552" s="153">
        <v>4.1666666666666657E-2</v>
      </c>
      <c r="T552" s="153" t="s">
        <v>576</v>
      </c>
      <c r="U552" s="153" t="s">
        <v>519</v>
      </c>
      <c r="V552" s="153">
        <f>IF(ISBLANK(T552),"",Tabella2[[#This Row],[ACT STOP]]-Tabella2[[#This Row],[ACT START]])</f>
        <v>4.1666666666666741E-2</v>
      </c>
      <c r="W552" s="104" t="s">
        <v>122</v>
      </c>
      <c r="X552" s="104" t="s">
        <v>91</v>
      </c>
      <c r="Y552" s="110"/>
      <c r="Z552" s="106"/>
      <c r="AA552" s="104"/>
      <c r="AB552" s="107"/>
      <c r="AC552" s="72">
        <v>1</v>
      </c>
      <c r="AH552" s="70"/>
      <c r="AI552" s="70"/>
      <c r="AJ552">
        <v>0</v>
      </c>
      <c r="AL552" s="70"/>
      <c r="BM552" s="135" t="s">
        <v>576</v>
      </c>
      <c r="BN552" s="136" t="s">
        <v>519</v>
      </c>
      <c r="BO552" s="101"/>
      <c r="BR552" s="109" t="str">
        <f t="shared" si="8"/>
        <v>SH-25-0541</v>
      </c>
      <c r="BS552" s="109" t="s">
        <v>368</v>
      </c>
      <c r="BT552" t="s">
        <v>122</v>
      </c>
      <c r="BU552" t="s">
        <v>302</v>
      </c>
    </row>
    <row r="553" spans="1:73" hidden="1">
      <c r="A553" s="103" t="s">
        <v>1247</v>
      </c>
      <c r="B553" s="102">
        <v>45742</v>
      </c>
      <c r="C553" s="104">
        <f>_xlfn.ISOWEEKNUM(Tabella2[[#This Row],[Date]])</f>
        <v>13</v>
      </c>
      <c r="D553" s="104" t="s">
        <v>195</v>
      </c>
      <c r="E553" s="104" t="s">
        <v>398</v>
      </c>
      <c r="F553" s="104"/>
      <c r="G553" s="104" t="s">
        <v>257</v>
      </c>
      <c r="H553" s="105">
        <v>14</v>
      </c>
      <c r="I553" s="104"/>
      <c r="J553" s="104" t="s">
        <v>258</v>
      </c>
      <c r="K553" s="104" t="s">
        <v>78</v>
      </c>
      <c r="L553" s="104" t="s">
        <v>299</v>
      </c>
      <c r="M553" s="104" t="s">
        <v>260</v>
      </c>
      <c r="N553" s="104"/>
      <c r="O553" s="106" t="str">
        <f>A105</f>
        <v>12507</v>
      </c>
      <c r="P553" s="111" t="s">
        <v>300</v>
      </c>
      <c r="Q553" s="153" t="s">
        <v>576</v>
      </c>
      <c r="R553" s="153" t="s">
        <v>519</v>
      </c>
      <c r="S553" s="153">
        <v>4.1666666666666657E-2</v>
      </c>
      <c r="T553" s="153"/>
      <c r="U553" s="153"/>
      <c r="V553" s="153" t="str">
        <f>IF(ISBLANK(T553),"",Tabella2[[#This Row],[ACT STOP]]-Tabella2[[#This Row],[ACT START]])</f>
        <v/>
      </c>
      <c r="W553" s="104" t="s">
        <v>133</v>
      </c>
      <c r="X553" s="104" t="s">
        <v>146</v>
      </c>
      <c r="Y553" s="110"/>
      <c r="Z553" s="106"/>
      <c r="AA553" s="104"/>
      <c r="AB553" s="107"/>
      <c r="AC553" s="72">
        <v>0</v>
      </c>
      <c r="AH553" s="70"/>
      <c r="AI553" s="70"/>
      <c r="AJ553">
        <v>0</v>
      </c>
      <c r="AL553" s="70"/>
      <c r="BL553" t="s">
        <v>555</v>
      </c>
      <c r="BM553" s="135">
        <v>0</v>
      </c>
      <c r="BN553" s="136">
        <v>0</v>
      </c>
      <c r="BO553" s="101"/>
      <c r="BR553" s="109" t="str">
        <f t="shared" si="8"/>
        <v>SH-25-0542</v>
      </c>
      <c r="BS553" s="109" t="s">
        <v>372</v>
      </c>
      <c r="BT553" t="s">
        <v>133</v>
      </c>
      <c r="BU553" t="s">
        <v>399</v>
      </c>
    </row>
    <row r="554" spans="1:73" hidden="1">
      <c r="A554" s="103" t="s">
        <v>1248</v>
      </c>
      <c r="B554" s="102">
        <v>45742</v>
      </c>
      <c r="C554" s="104">
        <f>_xlfn.ISOWEEKNUM(Tabella2[[#This Row],[Date]])</f>
        <v>13</v>
      </c>
      <c r="D554" s="104" t="s">
        <v>195</v>
      </c>
      <c r="E554" s="104" t="s">
        <v>398</v>
      </c>
      <c r="F554" s="104"/>
      <c r="G554" s="104" t="s">
        <v>284</v>
      </c>
      <c r="H554" s="105">
        <v>22</v>
      </c>
      <c r="I554" s="104"/>
      <c r="J554" s="104" t="s">
        <v>258</v>
      </c>
      <c r="K554" s="104" t="s">
        <v>78</v>
      </c>
      <c r="L554" s="104" t="s">
        <v>299</v>
      </c>
      <c r="M554" s="104" t="s">
        <v>260</v>
      </c>
      <c r="N554" s="104"/>
      <c r="O554" s="106" t="str">
        <f>A110</f>
        <v>12512</v>
      </c>
      <c r="P554" s="111" t="s">
        <v>300</v>
      </c>
      <c r="Q554" s="153" t="s">
        <v>580</v>
      </c>
      <c r="R554" s="153" t="s">
        <v>581</v>
      </c>
      <c r="S554" s="153">
        <v>4.1666666666666657E-2</v>
      </c>
      <c r="T554" s="153"/>
      <c r="U554" s="153"/>
      <c r="V554" s="153" t="str">
        <f>IF(ISBLANK(T554),"",Tabella2[[#This Row],[ACT STOP]]-Tabella2[[#This Row],[ACT START]])</f>
        <v/>
      </c>
      <c r="W554" s="104" t="s">
        <v>133</v>
      </c>
      <c r="X554" s="104" t="s">
        <v>146</v>
      </c>
      <c r="Y554" s="110"/>
      <c r="Z554" s="106"/>
      <c r="AA554" s="104"/>
      <c r="AB554" s="107"/>
      <c r="AC554" s="72">
        <v>0</v>
      </c>
      <c r="AH554" s="70"/>
      <c r="AI554" s="70"/>
      <c r="AJ554">
        <v>0</v>
      </c>
      <c r="AL554" s="70"/>
      <c r="BL554" t="s">
        <v>555</v>
      </c>
      <c r="BM554" s="135">
        <v>0</v>
      </c>
      <c r="BN554" s="136">
        <v>0</v>
      </c>
      <c r="BO554" s="101"/>
      <c r="BR554" s="109" t="str">
        <f t="shared" si="8"/>
        <v>SH-25-0543</v>
      </c>
      <c r="BS554" s="109" t="s">
        <v>295</v>
      </c>
      <c r="BT554" t="s">
        <v>133</v>
      </c>
      <c r="BU554" t="s">
        <v>399</v>
      </c>
    </row>
    <row r="555" spans="1:73" ht="15.75" hidden="1" customHeight="1">
      <c r="A555" s="103" t="s">
        <v>1249</v>
      </c>
      <c r="B555" s="102">
        <v>45743</v>
      </c>
      <c r="C555" s="104">
        <f>_xlfn.ISOWEEKNUM(Tabella2[[#This Row],[Date]])</f>
        <v>13</v>
      </c>
      <c r="D555" s="104" t="s">
        <v>341</v>
      </c>
      <c r="E555" s="104" t="s">
        <v>284</v>
      </c>
      <c r="F555" s="104">
        <v>44</v>
      </c>
      <c r="G555" s="104" t="s">
        <v>284</v>
      </c>
      <c r="H555" s="105">
        <v>22</v>
      </c>
      <c r="I555" s="104"/>
      <c r="J555" s="104" t="s">
        <v>258</v>
      </c>
      <c r="K555" s="104" t="s">
        <v>83</v>
      </c>
      <c r="L555" s="104" t="s">
        <v>299</v>
      </c>
      <c r="M555" s="104" t="s">
        <v>386</v>
      </c>
      <c r="N555" s="104"/>
      <c r="O555" s="106" t="str">
        <f>A556</f>
        <v>12958</v>
      </c>
      <c r="P555" s="111" t="s">
        <v>391</v>
      </c>
      <c r="Q555" s="153" t="s">
        <v>498</v>
      </c>
      <c r="R555" s="153" t="s">
        <v>499</v>
      </c>
      <c r="S555" s="153">
        <v>4.1666666666666657E-2</v>
      </c>
      <c r="T555" s="153">
        <v>0.41666666666666669</v>
      </c>
      <c r="U555" s="153">
        <v>0.4375</v>
      </c>
      <c r="V555" s="153">
        <f>IF(ISBLANK(T555),"",Tabella2[[#This Row],[ACT STOP]]-Tabella2[[#This Row],[ACT START]])</f>
        <v>2.0833333333333315E-2</v>
      </c>
      <c r="W555" s="104" t="s">
        <v>116</v>
      </c>
      <c r="X555" s="104" t="s">
        <v>143</v>
      </c>
      <c r="Y555" s="110" t="s">
        <v>1250</v>
      </c>
      <c r="Z555" s="106"/>
      <c r="AA555" s="104"/>
      <c r="AB555" s="107"/>
      <c r="AC555" s="72">
        <v>0</v>
      </c>
      <c r="AH555" s="70"/>
      <c r="AI555" s="70"/>
      <c r="AJ555">
        <v>0</v>
      </c>
      <c r="AL555" s="70"/>
      <c r="BL555" t="s">
        <v>1251</v>
      </c>
      <c r="BM555" s="135">
        <v>0.41666666666666669</v>
      </c>
      <c r="BN555" s="136">
        <v>0.4375</v>
      </c>
      <c r="BO555" s="101"/>
      <c r="BR555" s="109" t="str">
        <f t="shared" si="8"/>
        <v>SH-25-0544</v>
      </c>
      <c r="BS555" s="109" t="s">
        <v>295</v>
      </c>
      <c r="BT555" t="s">
        <v>100</v>
      </c>
      <c r="BU555" t="s">
        <v>572</v>
      </c>
    </row>
    <row r="556" spans="1:73" ht="15.75" hidden="1" customHeight="1">
      <c r="A556" s="103" t="s">
        <v>1252</v>
      </c>
      <c r="B556" s="102">
        <v>45743</v>
      </c>
      <c r="C556" s="104">
        <f>_xlfn.ISOWEEKNUM(Tabella2[[#This Row],[Date]])</f>
        <v>13</v>
      </c>
      <c r="D556" s="104" t="s">
        <v>341</v>
      </c>
      <c r="E556" s="104" t="s">
        <v>284</v>
      </c>
      <c r="F556" s="104">
        <v>43</v>
      </c>
      <c r="G556" s="104" t="s">
        <v>257</v>
      </c>
      <c r="H556" s="105">
        <v>32</v>
      </c>
      <c r="I556" s="104"/>
      <c r="J556" s="104" t="s">
        <v>258</v>
      </c>
      <c r="K556" s="104" t="s">
        <v>80</v>
      </c>
      <c r="L556" s="104" t="s">
        <v>299</v>
      </c>
      <c r="M556" s="104" t="s">
        <v>386</v>
      </c>
      <c r="N556" s="104"/>
      <c r="O556" s="106" t="str">
        <f>A555</f>
        <v>12957</v>
      </c>
      <c r="P556" s="111" t="s">
        <v>391</v>
      </c>
      <c r="Q556" s="153">
        <v>0.41666666666666669</v>
      </c>
      <c r="R556" s="153">
        <v>0.45833333333333331</v>
      </c>
      <c r="S556" s="153">
        <v>4.1666666666666657E-2</v>
      </c>
      <c r="T556" s="153">
        <v>0.41666666666666669</v>
      </c>
      <c r="U556" s="153">
        <v>0.4375</v>
      </c>
      <c r="V556" s="153">
        <f>IF(ISBLANK(T556),"",Tabella2[[#This Row],[ACT STOP]]-Tabella2[[#This Row],[ACT START]])</f>
        <v>2.0833333333333315E-2</v>
      </c>
      <c r="W556" s="104" t="s">
        <v>116</v>
      </c>
      <c r="X556" s="104" t="s">
        <v>113</v>
      </c>
      <c r="Y556" s="110" t="s">
        <v>1250</v>
      </c>
      <c r="Z556" s="106"/>
      <c r="AA556" s="104"/>
      <c r="AB556" s="107"/>
      <c r="AC556" s="72">
        <v>0</v>
      </c>
      <c r="AH556" s="70"/>
      <c r="AI556" s="70"/>
      <c r="AJ556">
        <v>0</v>
      </c>
      <c r="AL556" s="70"/>
      <c r="BL556" t="s">
        <v>1253</v>
      </c>
      <c r="BM556" s="135">
        <v>0.41666666666666669</v>
      </c>
      <c r="BN556" s="136">
        <v>0.4375</v>
      </c>
      <c r="BO556" s="101"/>
      <c r="BR556" s="109" t="str">
        <f t="shared" si="8"/>
        <v>SH-25-0545</v>
      </c>
      <c r="BS556" s="109" t="s">
        <v>356</v>
      </c>
      <c r="BT556" t="s">
        <v>100</v>
      </c>
      <c r="BU556" t="s">
        <v>570</v>
      </c>
    </row>
    <row r="557" spans="1:73" ht="15.75" hidden="1" customHeight="1">
      <c r="A557" s="103" t="s">
        <v>1254</v>
      </c>
      <c r="B557" s="102">
        <v>45743</v>
      </c>
      <c r="C557" s="104">
        <f>_xlfn.ISOWEEKNUM(Tabella2[[#This Row],[Date]])</f>
        <v>13</v>
      </c>
      <c r="D557" s="104" t="s">
        <v>195</v>
      </c>
      <c r="E557" s="104" t="s">
        <v>298</v>
      </c>
      <c r="F557" s="104"/>
      <c r="G557" s="104" t="s">
        <v>257</v>
      </c>
      <c r="H557" s="105">
        <v>20</v>
      </c>
      <c r="I557" s="104"/>
      <c r="J557" s="104" t="s">
        <v>258</v>
      </c>
      <c r="K557" s="104" t="s">
        <v>78</v>
      </c>
      <c r="L557" s="104" t="s">
        <v>299</v>
      </c>
      <c r="M557" s="104" t="s">
        <v>276</v>
      </c>
      <c r="N557" s="104"/>
      <c r="O557" s="106" t="str">
        <f>A2202</f>
        <v>14604</v>
      </c>
      <c r="P557" s="111" t="s">
        <v>300</v>
      </c>
      <c r="Q557" s="153">
        <v>0.47916666666666669</v>
      </c>
      <c r="R557" s="153">
        <v>0.52083333333333337</v>
      </c>
      <c r="S557" s="153">
        <v>4.1666666666666657E-2</v>
      </c>
      <c r="T557" s="153">
        <v>0.47916666666666669</v>
      </c>
      <c r="U557" s="153">
        <v>0.52083333333333337</v>
      </c>
      <c r="V557" s="153">
        <f>IF(ISBLANK(T557),"",Tabella2[[#This Row],[ACT STOP]]-Tabella2[[#This Row],[ACT START]])</f>
        <v>4.1666666666666685E-2</v>
      </c>
      <c r="W557" s="104" t="s">
        <v>122</v>
      </c>
      <c r="X557" s="104" t="s">
        <v>91</v>
      </c>
      <c r="Y557" s="110"/>
      <c r="Z557" s="106"/>
      <c r="AA557" s="104"/>
      <c r="AB557" s="107"/>
      <c r="AC557" s="72">
        <v>1</v>
      </c>
      <c r="AH557" s="70"/>
      <c r="AI557" s="70"/>
      <c r="AJ557">
        <v>0</v>
      </c>
      <c r="AL557" s="70"/>
      <c r="BM557" s="135">
        <v>0.47916666666666669</v>
      </c>
      <c r="BN557" s="136">
        <v>0.52083333333333337</v>
      </c>
      <c r="BO557" s="101"/>
      <c r="BR557" s="109" t="str">
        <f t="shared" si="8"/>
        <v>SH-25-0546</v>
      </c>
      <c r="BS557" s="109" t="s">
        <v>1220</v>
      </c>
      <c r="BT557" t="s">
        <v>122</v>
      </c>
      <c r="BU557" t="s">
        <v>302</v>
      </c>
    </row>
    <row r="558" spans="1:73" hidden="1">
      <c r="A558" s="103" t="s">
        <v>1255</v>
      </c>
      <c r="B558" s="102">
        <v>45743</v>
      </c>
      <c r="C558" s="104">
        <f>_xlfn.ISOWEEKNUM(Tabella2[[#This Row],[Date]])</f>
        <v>13</v>
      </c>
      <c r="D558" s="104" t="s">
        <v>195</v>
      </c>
      <c r="E558" s="104" t="s">
        <v>398</v>
      </c>
      <c r="F558" s="104"/>
      <c r="G558" s="104" t="s">
        <v>257</v>
      </c>
      <c r="H558" s="105">
        <v>9</v>
      </c>
      <c r="I558" s="104"/>
      <c r="J558" s="104" t="s">
        <v>258</v>
      </c>
      <c r="K558" s="104" t="s">
        <v>78</v>
      </c>
      <c r="L558" s="104" t="s">
        <v>299</v>
      </c>
      <c r="M558" s="104" t="s">
        <v>430</v>
      </c>
      <c r="N558" s="104"/>
      <c r="O558" s="106" t="str">
        <f>A2205</f>
        <v>14607</v>
      </c>
      <c r="P558" s="111" t="s">
        <v>300</v>
      </c>
      <c r="Q558" s="153">
        <v>0.54166666666666663</v>
      </c>
      <c r="R558" s="153">
        <v>0.58333333333333337</v>
      </c>
      <c r="S558" s="153">
        <v>4.1666666666666657E-2</v>
      </c>
      <c r="T558" s="153">
        <v>0.54166666666666663</v>
      </c>
      <c r="U558" s="153">
        <v>0.58333333333333337</v>
      </c>
      <c r="V558" s="153">
        <f>IF(ISBLANK(T558),"",Tabella2[[#This Row],[ACT STOP]]-Tabella2[[#This Row],[ACT START]])</f>
        <v>4.1666666666666741E-2</v>
      </c>
      <c r="W558" s="104" t="s">
        <v>122</v>
      </c>
      <c r="X558" s="104" t="s">
        <v>91</v>
      </c>
      <c r="Y558" s="110"/>
      <c r="Z558" s="106"/>
      <c r="AA558" s="104"/>
      <c r="AB558" s="107"/>
      <c r="AC558" s="72">
        <v>1</v>
      </c>
      <c r="AH558" s="70"/>
      <c r="AI558" s="70"/>
      <c r="AJ558">
        <v>0</v>
      </c>
      <c r="AL558" s="70"/>
      <c r="BM558" s="135">
        <v>0.54166666666666663</v>
      </c>
      <c r="BN558" s="136">
        <v>0.58333333333333337</v>
      </c>
      <c r="BO558" s="101"/>
      <c r="BR558" s="109" t="str">
        <f t="shared" si="8"/>
        <v>SH-25-0547</v>
      </c>
      <c r="BS558" s="109" t="s">
        <v>318</v>
      </c>
      <c r="BT558" t="s">
        <v>122</v>
      </c>
      <c r="BU558" t="s">
        <v>399</v>
      </c>
    </row>
    <row r="559" spans="1:73" hidden="1">
      <c r="A559" s="103" t="s">
        <v>1256</v>
      </c>
      <c r="B559" s="102">
        <v>45743</v>
      </c>
      <c r="C559" s="104">
        <f>_xlfn.ISOWEEKNUM(Tabella2[[#This Row],[Date]])</f>
        <v>13</v>
      </c>
      <c r="D559" s="104" t="s">
        <v>195</v>
      </c>
      <c r="E559" s="104" t="s">
        <v>398</v>
      </c>
      <c r="F559" s="104"/>
      <c r="G559" s="104" t="s">
        <v>257</v>
      </c>
      <c r="H559" s="105">
        <v>22</v>
      </c>
      <c r="I559" s="104"/>
      <c r="J559" s="104" t="s">
        <v>258</v>
      </c>
      <c r="K559" s="104" t="s">
        <v>80</v>
      </c>
      <c r="L559" s="104" t="s">
        <v>299</v>
      </c>
      <c r="M559" s="104" t="s">
        <v>276</v>
      </c>
      <c r="N559" s="104"/>
      <c r="O559" s="106" t="str">
        <f>A2211</f>
        <v>14613</v>
      </c>
      <c r="P559" s="111" t="s">
        <v>300</v>
      </c>
      <c r="Q559" s="153">
        <v>0.60416666666666663</v>
      </c>
      <c r="R559" s="153">
        <v>0.64583333333333337</v>
      </c>
      <c r="S559" s="153">
        <v>4.1666666666666657E-2</v>
      </c>
      <c r="T559" s="153">
        <v>0.60416666666666663</v>
      </c>
      <c r="U559" s="153">
        <v>0.64583333333333337</v>
      </c>
      <c r="V559" s="153">
        <f>IF(ISBLANK(T559),"",Tabella2[[#This Row],[ACT STOP]]-Tabella2[[#This Row],[ACT START]])</f>
        <v>4.1666666666666741E-2</v>
      </c>
      <c r="W559" s="104" t="s">
        <v>122</v>
      </c>
      <c r="X559" s="104" t="s">
        <v>91</v>
      </c>
      <c r="Y559" s="110"/>
      <c r="Z559" s="106"/>
      <c r="AA559" s="104"/>
      <c r="AB559" s="107"/>
      <c r="AC559" s="72">
        <v>1</v>
      </c>
      <c r="AH559" s="70"/>
      <c r="AI559" s="70"/>
      <c r="AJ559">
        <v>0</v>
      </c>
      <c r="AL559" s="70"/>
      <c r="BM559" s="135">
        <v>0.60416666666666663</v>
      </c>
      <c r="BN559" s="136">
        <v>0.64583333333333337</v>
      </c>
      <c r="BO559" s="101"/>
      <c r="BR559" s="109" t="str">
        <f t="shared" si="8"/>
        <v>SH-25-0548</v>
      </c>
      <c r="BS559" s="109" t="s">
        <v>1257</v>
      </c>
      <c r="BT559" t="s">
        <v>122</v>
      </c>
      <c r="BU559" t="s">
        <v>399</v>
      </c>
    </row>
    <row r="560" spans="1:73" hidden="1">
      <c r="A560" s="103" t="s">
        <v>1258</v>
      </c>
      <c r="B560" s="102">
        <v>45743</v>
      </c>
      <c r="C560" s="104">
        <f>_xlfn.ISOWEEKNUM(Tabella2[[#This Row],[Date]])</f>
        <v>13</v>
      </c>
      <c r="D560" s="104" t="s">
        <v>195</v>
      </c>
      <c r="E560" s="104" t="s">
        <v>880</v>
      </c>
      <c r="F560" s="104"/>
      <c r="G560" s="104" t="s">
        <v>257</v>
      </c>
      <c r="H560" s="105">
        <v>17</v>
      </c>
      <c r="I560" s="104"/>
      <c r="J560" s="104" t="s">
        <v>258</v>
      </c>
      <c r="K560" s="104" t="s">
        <v>78</v>
      </c>
      <c r="L560" s="104" t="s">
        <v>299</v>
      </c>
      <c r="M560" s="104" t="s">
        <v>276</v>
      </c>
      <c r="N560" s="104"/>
      <c r="O560" s="106" t="str">
        <f>A2212</f>
        <v>14614</v>
      </c>
      <c r="P560" s="111" t="s">
        <v>300</v>
      </c>
      <c r="Q560" s="153">
        <v>0.66666666666666663</v>
      </c>
      <c r="R560" s="153">
        <v>0.70833333333333337</v>
      </c>
      <c r="S560" s="153">
        <v>4.1666666666666657E-2</v>
      </c>
      <c r="T560" s="153">
        <v>0.66666666666666663</v>
      </c>
      <c r="U560" s="153">
        <v>0.70833333333333337</v>
      </c>
      <c r="V560" s="153">
        <f>IF(ISBLANK(T560),"",Tabella2[[#This Row],[ACT STOP]]-Tabella2[[#This Row],[ACT START]])</f>
        <v>4.1666666666666741E-2</v>
      </c>
      <c r="W560" s="104" t="s">
        <v>122</v>
      </c>
      <c r="X560" s="104" t="s">
        <v>91</v>
      </c>
      <c r="Y560" s="110"/>
      <c r="Z560" s="106"/>
      <c r="AA560" s="104"/>
      <c r="AB560" s="107"/>
      <c r="AC560" s="72">
        <v>1</v>
      </c>
      <c r="AH560" s="70"/>
      <c r="AI560" s="70"/>
      <c r="AJ560">
        <v>0</v>
      </c>
      <c r="AL560" s="70"/>
      <c r="BM560" s="135">
        <v>0.66666666666666663</v>
      </c>
      <c r="BN560" s="136">
        <v>0.70833333333333337</v>
      </c>
      <c r="BO560" s="101"/>
      <c r="BR560" s="109" t="str">
        <f t="shared" si="8"/>
        <v>SH-25-0549</v>
      </c>
      <c r="BS560" s="109" t="s">
        <v>393</v>
      </c>
      <c r="BT560" t="s">
        <v>122</v>
      </c>
      <c r="BU560" t="s">
        <v>881</v>
      </c>
    </row>
    <row r="561" spans="1:73" hidden="1">
      <c r="A561" s="103" t="s">
        <v>1259</v>
      </c>
      <c r="B561" s="102">
        <v>45743</v>
      </c>
      <c r="C561" s="104">
        <f>_xlfn.ISOWEEKNUM(Tabella2[[#This Row],[Date]])</f>
        <v>13</v>
      </c>
      <c r="D561" s="104" t="s">
        <v>195</v>
      </c>
      <c r="E561" s="104" t="s">
        <v>398</v>
      </c>
      <c r="F561" s="104"/>
      <c r="G561" s="104" t="s">
        <v>257</v>
      </c>
      <c r="H561" s="105">
        <v>32</v>
      </c>
      <c r="I561" s="104"/>
      <c r="J561" s="104" t="s">
        <v>258</v>
      </c>
      <c r="K561" s="104" t="s">
        <v>80</v>
      </c>
      <c r="L561" s="104" t="s">
        <v>299</v>
      </c>
      <c r="M561" s="104" t="s">
        <v>276</v>
      </c>
      <c r="N561" s="104"/>
      <c r="O561" s="106" t="str">
        <f>A2213</f>
        <v>14615</v>
      </c>
      <c r="P561" s="111" t="s">
        <v>300</v>
      </c>
      <c r="Q561" s="153">
        <v>0.66666666666666663</v>
      </c>
      <c r="R561" s="153">
        <v>0.70833333333333337</v>
      </c>
      <c r="S561" s="153">
        <v>4.1666666666666657E-2</v>
      </c>
      <c r="T561" s="153">
        <v>0.66666666666666663</v>
      </c>
      <c r="U561" s="153">
        <v>0.70833333333333337</v>
      </c>
      <c r="V561" s="153">
        <f>IF(ISBLANK(T561),"",Tabella2[[#This Row],[ACT STOP]]-Tabella2[[#This Row],[ACT START]])</f>
        <v>4.1666666666666741E-2</v>
      </c>
      <c r="W561" s="104" t="s">
        <v>122</v>
      </c>
      <c r="X561" s="104" t="s">
        <v>91</v>
      </c>
      <c r="Y561" s="110" t="s">
        <v>1260</v>
      </c>
      <c r="Z561" s="106"/>
      <c r="AA561" s="104"/>
      <c r="AB561" s="107"/>
      <c r="AC561" s="72">
        <v>1</v>
      </c>
      <c r="AH561" s="70"/>
      <c r="AI561" s="70"/>
      <c r="AJ561">
        <v>0</v>
      </c>
      <c r="AL561" s="70"/>
      <c r="BM561" s="135">
        <v>0.66666666666666663</v>
      </c>
      <c r="BN561" s="136">
        <v>0.70833333333333337</v>
      </c>
      <c r="BO561" s="101"/>
      <c r="BR561" s="109" t="str">
        <f t="shared" si="8"/>
        <v>SH-25-0550</v>
      </c>
      <c r="BS561" s="109" t="s">
        <v>356</v>
      </c>
      <c r="BT561" t="s">
        <v>122</v>
      </c>
      <c r="BU561" t="s">
        <v>399</v>
      </c>
    </row>
    <row r="562" spans="1:73" hidden="1">
      <c r="A562" s="103" t="s">
        <v>1261</v>
      </c>
      <c r="B562" s="102">
        <v>45744</v>
      </c>
      <c r="C562" s="104">
        <f>_xlfn.ISOWEEKNUM(Tabella2[[#This Row],[Date]])</f>
        <v>13</v>
      </c>
      <c r="D562" s="104" t="s">
        <v>195</v>
      </c>
      <c r="E562" s="104" t="s">
        <v>298</v>
      </c>
      <c r="F562" s="104"/>
      <c r="G562" s="104" t="s">
        <v>257</v>
      </c>
      <c r="H562" s="105">
        <v>32</v>
      </c>
      <c r="I562" s="104"/>
      <c r="J562" s="104" t="s">
        <v>258</v>
      </c>
      <c r="K562" s="104" t="s">
        <v>78</v>
      </c>
      <c r="L562" s="104" t="s">
        <v>299</v>
      </c>
      <c r="M562" s="104" t="s">
        <v>276</v>
      </c>
      <c r="N562" s="104"/>
      <c r="O562" s="106" t="str">
        <f>A2215</f>
        <v>14617</v>
      </c>
      <c r="P562" s="111" t="s">
        <v>300</v>
      </c>
      <c r="Q562" s="153">
        <v>0.29166666666666669</v>
      </c>
      <c r="R562" s="153">
        <v>0.33333333333333331</v>
      </c>
      <c r="S562" s="153">
        <v>4.1666666666666657E-2</v>
      </c>
      <c r="T562" s="153">
        <v>0.29166666666666669</v>
      </c>
      <c r="U562" s="153">
        <v>0.33333333333333331</v>
      </c>
      <c r="V562" s="153">
        <f>IF(ISBLANK(T562),"",Tabella2[[#This Row],[ACT STOP]]-Tabella2[[#This Row],[ACT START]])</f>
        <v>4.166666666666663E-2</v>
      </c>
      <c r="W562" s="104" t="s">
        <v>122</v>
      </c>
      <c r="X562" s="104" t="s">
        <v>91</v>
      </c>
      <c r="Y562" s="110"/>
      <c r="Z562" s="106"/>
      <c r="AA562" s="104"/>
      <c r="AB562" s="107"/>
      <c r="AC562" s="72">
        <v>1</v>
      </c>
      <c r="AH562" s="70"/>
      <c r="AI562" s="70"/>
      <c r="AJ562">
        <v>0</v>
      </c>
      <c r="AL562" s="70"/>
      <c r="BM562" s="135">
        <v>0.29166666666666669</v>
      </c>
      <c r="BN562" s="136">
        <v>0.33333333333333331</v>
      </c>
      <c r="BO562" s="101"/>
      <c r="BR562" s="109" t="str">
        <f t="shared" si="8"/>
        <v>SH-25-0551</v>
      </c>
      <c r="BS562" s="109" t="s">
        <v>356</v>
      </c>
      <c r="BT562" t="s">
        <v>122</v>
      </c>
      <c r="BU562" t="s">
        <v>302</v>
      </c>
    </row>
    <row r="563" spans="1:73" hidden="1">
      <c r="A563" s="103" t="s">
        <v>1262</v>
      </c>
      <c r="B563" s="102">
        <v>45744</v>
      </c>
      <c r="C563" s="104">
        <f>_xlfn.ISOWEEKNUM(Tabella2[[#This Row],[Date]])</f>
        <v>13</v>
      </c>
      <c r="D563" s="104" t="s">
        <v>195</v>
      </c>
      <c r="E563" s="104" t="s">
        <v>398</v>
      </c>
      <c r="F563" s="104"/>
      <c r="G563" s="104" t="s">
        <v>257</v>
      </c>
      <c r="H563" s="105">
        <v>1</v>
      </c>
      <c r="I563" s="104"/>
      <c r="J563" s="104" t="s">
        <v>258</v>
      </c>
      <c r="K563" s="104" t="s">
        <v>80</v>
      </c>
      <c r="L563" s="104" t="s">
        <v>299</v>
      </c>
      <c r="M563" s="104" t="s">
        <v>260</v>
      </c>
      <c r="N563" s="104"/>
      <c r="O563" s="106" t="str">
        <f>A117</f>
        <v>12519</v>
      </c>
      <c r="P563" s="111" t="s">
        <v>300</v>
      </c>
      <c r="Q563" s="153">
        <v>0.35416666666666669</v>
      </c>
      <c r="R563" s="153">
        <v>0.39583333333333331</v>
      </c>
      <c r="S563" s="153">
        <v>4.1666666666666657E-2</v>
      </c>
      <c r="T563" s="153">
        <v>0.35416666666666669</v>
      </c>
      <c r="U563" s="153">
        <v>0.39583333333333331</v>
      </c>
      <c r="V563" s="153">
        <f>IF(ISBLANK(T563),"",Tabella2[[#This Row],[ACT STOP]]-Tabella2[[#This Row],[ACT START]])</f>
        <v>4.166666666666663E-2</v>
      </c>
      <c r="W563" s="104" t="s">
        <v>122</v>
      </c>
      <c r="X563" s="104" t="s">
        <v>91</v>
      </c>
      <c r="Y563" s="110"/>
      <c r="Z563" s="106"/>
      <c r="AA563" s="104"/>
      <c r="AB563" s="107"/>
      <c r="AC563" s="72">
        <v>1</v>
      </c>
      <c r="AH563" s="70"/>
      <c r="AI563" s="70"/>
      <c r="AJ563">
        <v>0</v>
      </c>
      <c r="AL563" s="70"/>
      <c r="BM563" s="135">
        <v>0.35416666666666669</v>
      </c>
      <c r="BN563" s="136">
        <v>0.39583333333333331</v>
      </c>
      <c r="BO563" s="101"/>
      <c r="BR563" s="109" t="str">
        <f t="shared" si="8"/>
        <v>SH-25-0552</v>
      </c>
      <c r="BS563" s="109" t="s">
        <v>332</v>
      </c>
      <c r="BT563" t="s">
        <v>122</v>
      </c>
      <c r="BU563" t="s">
        <v>399</v>
      </c>
    </row>
    <row r="564" spans="1:73" hidden="1">
      <c r="A564" s="103" t="s">
        <v>1263</v>
      </c>
      <c r="B564" s="102">
        <v>45744</v>
      </c>
      <c r="C564" s="104">
        <f>_xlfn.ISOWEEKNUM(Tabella2[[#This Row],[Date]])</f>
        <v>13</v>
      </c>
      <c r="D564" s="104" t="s">
        <v>195</v>
      </c>
      <c r="E564" s="104" t="s">
        <v>398</v>
      </c>
      <c r="F564" s="104"/>
      <c r="G564" s="104" t="s">
        <v>257</v>
      </c>
      <c r="H564" s="105">
        <v>5</v>
      </c>
      <c r="I564" s="104"/>
      <c r="J564" s="104" t="s">
        <v>258</v>
      </c>
      <c r="K564" s="104" t="s">
        <v>80</v>
      </c>
      <c r="L564" s="104" t="s">
        <v>299</v>
      </c>
      <c r="M564" s="104" t="s">
        <v>276</v>
      </c>
      <c r="N564" s="104"/>
      <c r="O564" s="106" t="str">
        <f>A2226</f>
        <v>14628</v>
      </c>
      <c r="P564" s="111" t="s">
        <v>300</v>
      </c>
      <c r="Q564" s="153">
        <v>0.41666666666666669</v>
      </c>
      <c r="R564" s="153">
        <v>0.45833333333333331</v>
      </c>
      <c r="S564" s="153">
        <v>4.1666666666666657E-2</v>
      </c>
      <c r="T564" s="153">
        <v>0.41666666666666669</v>
      </c>
      <c r="U564" s="153">
        <v>0.45833333333333331</v>
      </c>
      <c r="V564" s="153">
        <f>IF(ISBLANK(T564),"",Tabella2[[#This Row],[ACT STOP]]-Tabella2[[#This Row],[ACT START]])</f>
        <v>4.166666666666663E-2</v>
      </c>
      <c r="W564" s="104" t="s">
        <v>122</v>
      </c>
      <c r="X564" s="104" t="s">
        <v>91</v>
      </c>
      <c r="Y564" s="110"/>
      <c r="Z564" s="106"/>
      <c r="AA564" s="104"/>
      <c r="AB564" s="107"/>
      <c r="AC564" s="72">
        <v>1</v>
      </c>
      <c r="AH564" s="70"/>
      <c r="AI564" s="70"/>
      <c r="AJ564">
        <v>0</v>
      </c>
      <c r="AL564" s="70"/>
      <c r="BM564" s="135">
        <v>0.41666666666666669</v>
      </c>
      <c r="BN564" s="136">
        <v>0.45833333333333331</v>
      </c>
      <c r="BO564" s="101"/>
      <c r="BR564" s="109" t="str">
        <f t="shared" si="8"/>
        <v>SH-25-0553</v>
      </c>
      <c r="BS564" s="109" t="s">
        <v>416</v>
      </c>
      <c r="BT564" t="s">
        <v>122</v>
      </c>
      <c r="BU564" t="s">
        <v>399</v>
      </c>
    </row>
    <row r="565" spans="1:73" hidden="1">
      <c r="A565" s="103" t="s">
        <v>1264</v>
      </c>
      <c r="B565" s="102">
        <v>45744</v>
      </c>
      <c r="C565" s="104">
        <f>_xlfn.ISOWEEKNUM(Tabella2[[#This Row],[Date]])</f>
        <v>13</v>
      </c>
      <c r="D565" s="104" t="s">
        <v>195</v>
      </c>
      <c r="E565" s="104" t="s">
        <v>398</v>
      </c>
      <c r="F565" s="104"/>
      <c r="G565" s="104" t="s">
        <v>257</v>
      </c>
      <c r="H565" s="105">
        <v>14</v>
      </c>
      <c r="I565" s="104"/>
      <c r="J565" s="104" t="s">
        <v>258</v>
      </c>
      <c r="K565" s="104" t="s">
        <v>78</v>
      </c>
      <c r="L565" s="104" t="s">
        <v>299</v>
      </c>
      <c r="M565" s="104" t="s">
        <v>430</v>
      </c>
      <c r="N565" s="104"/>
      <c r="O565" s="106" t="str">
        <f>A2231</f>
        <v>14633</v>
      </c>
      <c r="P565" s="111" t="s">
        <v>300</v>
      </c>
      <c r="Q565" s="153">
        <v>0.47916666666666669</v>
      </c>
      <c r="R565" s="153">
        <v>0.52083333333333337</v>
      </c>
      <c r="S565" s="153">
        <v>4.1666666666666657E-2</v>
      </c>
      <c r="T565" s="153">
        <v>0.47916666666666669</v>
      </c>
      <c r="U565" s="153">
        <v>0.52083333333333337</v>
      </c>
      <c r="V565" s="153">
        <f>IF(ISBLANK(T565),"",Tabella2[[#This Row],[ACT STOP]]-Tabella2[[#This Row],[ACT START]])</f>
        <v>4.1666666666666685E-2</v>
      </c>
      <c r="W565" s="104" t="s">
        <v>122</v>
      </c>
      <c r="X565" s="104" t="s">
        <v>91</v>
      </c>
      <c r="Y565" s="110"/>
      <c r="Z565" s="106"/>
      <c r="AA565" s="104"/>
      <c r="AB565" s="107"/>
      <c r="AC565" s="72">
        <v>1</v>
      </c>
      <c r="AH565" s="70"/>
      <c r="AI565" s="70"/>
      <c r="AJ565">
        <v>0</v>
      </c>
      <c r="AL565" s="70"/>
      <c r="BM565" s="135">
        <v>0.47916666666666669</v>
      </c>
      <c r="BN565" s="136">
        <v>0.52083333333333337</v>
      </c>
      <c r="BO565" s="101"/>
      <c r="BR565" s="109" t="str">
        <f t="shared" si="8"/>
        <v>SH-25-0554</v>
      </c>
      <c r="BS565" s="109" t="s">
        <v>372</v>
      </c>
      <c r="BT565" t="s">
        <v>122</v>
      </c>
      <c r="BU565" t="s">
        <v>399</v>
      </c>
    </row>
    <row r="566" spans="1:73" hidden="1">
      <c r="A566" s="103" t="s">
        <v>1265</v>
      </c>
      <c r="B566" s="102">
        <v>45744</v>
      </c>
      <c r="C566" s="104">
        <f>_xlfn.ISOWEEKNUM(Tabella2[[#This Row],[Date]])</f>
        <v>13</v>
      </c>
      <c r="D566" s="104" t="s">
        <v>195</v>
      </c>
      <c r="E566" s="104" t="s">
        <v>398</v>
      </c>
      <c r="F566" s="104"/>
      <c r="G566" s="104" t="s">
        <v>257</v>
      </c>
      <c r="H566" s="105">
        <v>12</v>
      </c>
      <c r="I566" s="104"/>
      <c r="J566" s="104" t="s">
        <v>258</v>
      </c>
      <c r="K566" s="104" t="s">
        <v>80</v>
      </c>
      <c r="L566" s="104" t="s">
        <v>299</v>
      </c>
      <c r="M566" s="104" t="s">
        <v>260</v>
      </c>
      <c r="N566" s="104"/>
      <c r="O566" s="106" t="str">
        <f>A118</f>
        <v>12520</v>
      </c>
      <c r="P566" s="111" t="s">
        <v>300</v>
      </c>
      <c r="Q566" s="153">
        <v>0.47916666666666669</v>
      </c>
      <c r="R566" s="153">
        <v>0.52083333333333337</v>
      </c>
      <c r="S566" s="153">
        <v>4.1666666666666657E-2</v>
      </c>
      <c r="T566" s="153">
        <v>0.47916666666666669</v>
      </c>
      <c r="U566" s="153">
        <v>0.52083333333333337</v>
      </c>
      <c r="V566" s="153">
        <f>IF(ISBLANK(T566),"",Tabella2[[#This Row],[ACT STOP]]-Tabella2[[#This Row],[ACT START]])</f>
        <v>4.1666666666666685E-2</v>
      </c>
      <c r="W566" s="104" t="s">
        <v>122</v>
      </c>
      <c r="X566" s="104" t="s">
        <v>91</v>
      </c>
      <c r="Y566" s="110"/>
      <c r="Z566" s="106"/>
      <c r="AA566" s="104"/>
      <c r="AB566" s="107"/>
      <c r="AC566" s="72">
        <v>1</v>
      </c>
      <c r="AH566" s="70"/>
      <c r="AI566" s="70"/>
      <c r="AJ566">
        <v>0</v>
      </c>
      <c r="AL566" s="70"/>
      <c r="BM566" s="135">
        <v>0.47916666666666669</v>
      </c>
      <c r="BN566" s="136">
        <v>0.52083333333333337</v>
      </c>
      <c r="BO566" s="101"/>
      <c r="BR566" s="109" t="str">
        <f t="shared" si="8"/>
        <v>SH-25-0555</v>
      </c>
      <c r="BS566" s="109" t="s">
        <v>266</v>
      </c>
      <c r="BT566" t="s">
        <v>122</v>
      </c>
      <c r="BU566" t="s">
        <v>399</v>
      </c>
    </row>
    <row r="567" spans="1:73" hidden="1">
      <c r="A567" s="103" t="s">
        <v>1266</v>
      </c>
      <c r="B567" s="102">
        <v>45747</v>
      </c>
      <c r="C567" s="104">
        <f>_xlfn.ISOWEEKNUM(Tabella2[[#This Row],[Date]])</f>
        <v>14</v>
      </c>
      <c r="D567" s="104" t="s">
        <v>195</v>
      </c>
      <c r="E567" s="104" t="s">
        <v>398</v>
      </c>
      <c r="F567" s="104"/>
      <c r="G567" s="104" t="s">
        <v>257</v>
      </c>
      <c r="H567" s="105">
        <v>2</v>
      </c>
      <c r="I567" s="104"/>
      <c r="J567" s="104" t="s">
        <v>258</v>
      </c>
      <c r="K567" s="104" t="s">
        <v>80</v>
      </c>
      <c r="L567" s="104" t="s">
        <v>299</v>
      </c>
      <c r="M567" s="104" t="s">
        <v>430</v>
      </c>
      <c r="N567" s="104"/>
      <c r="O567" s="106" t="str">
        <f>A2235</f>
        <v>14637</v>
      </c>
      <c r="P567" s="111" t="s">
        <v>300</v>
      </c>
      <c r="Q567" s="153">
        <v>0.25</v>
      </c>
      <c r="R567" s="153">
        <v>0.29166666666666669</v>
      </c>
      <c r="S567" s="153">
        <v>4.1666666666666657E-2</v>
      </c>
      <c r="T567" s="153">
        <v>0.25</v>
      </c>
      <c r="U567" s="153">
        <v>0.29166666666666669</v>
      </c>
      <c r="V567" s="153">
        <f>IF(ISBLANK(T567),"",Tabella2[[#This Row],[ACT STOP]]-Tabella2[[#This Row],[ACT START]])</f>
        <v>4.1666666666666685E-2</v>
      </c>
      <c r="W567" s="104" t="s">
        <v>122</v>
      </c>
      <c r="X567" s="104" t="s">
        <v>91</v>
      </c>
      <c r="Y567" s="110"/>
      <c r="Z567" s="106"/>
      <c r="AA567" s="104"/>
      <c r="AB567" s="107"/>
      <c r="AC567" s="72">
        <v>1</v>
      </c>
      <c r="AH567" s="70"/>
      <c r="AI567" s="70"/>
      <c r="AJ567">
        <v>0</v>
      </c>
      <c r="AL567" s="70"/>
      <c r="BM567" s="135">
        <v>0.25</v>
      </c>
      <c r="BN567" s="136">
        <v>0.29166666666666669</v>
      </c>
      <c r="BO567" s="101"/>
      <c r="BR567" s="109" t="str">
        <f t="shared" si="8"/>
        <v>SH-25-0556</v>
      </c>
      <c r="BS567" s="109" t="s">
        <v>368</v>
      </c>
      <c r="BT567" t="s">
        <v>122</v>
      </c>
      <c r="BU567" t="s">
        <v>399</v>
      </c>
    </row>
    <row r="568" spans="1:73" ht="31.5" hidden="1" customHeight="1">
      <c r="A568" s="103" t="s">
        <v>1267</v>
      </c>
      <c r="B568" s="102">
        <v>45747</v>
      </c>
      <c r="C568" s="104">
        <f>_xlfn.ISOWEEKNUM(Tabella2[[#This Row],[Date]])</f>
        <v>14</v>
      </c>
      <c r="D568" s="104" t="s">
        <v>195</v>
      </c>
      <c r="E568" s="104" t="s">
        <v>298</v>
      </c>
      <c r="F568" s="104"/>
      <c r="G568" s="104" t="s">
        <v>257</v>
      </c>
      <c r="H568" s="105">
        <v>1</v>
      </c>
      <c r="I568" s="104"/>
      <c r="J568" s="104" t="s">
        <v>258</v>
      </c>
      <c r="K568" s="104" t="s">
        <v>80</v>
      </c>
      <c r="L568" s="104" t="s">
        <v>299</v>
      </c>
      <c r="M568" s="104" t="s">
        <v>276</v>
      </c>
      <c r="N568" s="104"/>
      <c r="O568" s="106" t="str">
        <f>A2238</f>
        <v>14640</v>
      </c>
      <c r="P568" s="111" t="s">
        <v>300</v>
      </c>
      <c r="Q568" s="153">
        <v>0.3125</v>
      </c>
      <c r="R568" s="153">
        <v>0.35416666666666669</v>
      </c>
      <c r="S568" s="153">
        <v>4.1666666666666657E-2</v>
      </c>
      <c r="T568" s="153">
        <v>0.3125</v>
      </c>
      <c r="U568" s="153">
        <v>0.35416666666666669</v>
      </c>
      <c r="V568" s="153">
        <f>IF(ISBLANK(T568),"",Tabella2[[#This Row],[ACT STOP]]-Tabella2[[#This Row],[ACT START]])</f>
        <v>4.1666666666666685E-2</v>
      </c>
      <c r="W568" s="104" t="s">
        <v>122</v>
      </c>
      <c r="X568" s="104" t="s">
        <v>91</v>
      </c>
      <c r="Y568" s="110" t="s">
        <v>1268</v>
      </c>
      <c r="Z568" s="106"/>
      <c r="AA568" s="104"/>
      <c r="AB568" s="107"/>
      <c r="AC568" s="72">
        <v>1</v>
      </c>
      <c r="AH568" s="70"/>
      <c r="AI568" s="70"/>
      <c r="AJ568">
        <v>0</v>
      </c>
      <c r="AL568" s="70"/>
      <c r="BM568" s="135">
        <v>0.3125</v>
      </c>
      <c r="BN568" s="136">
        <v>0.35416666666666669</v>
      </c>
      <c r="BO568" s="101"/>
      <c r="BR568" s="109" t="str">
        <f t="shared" si="8"/>
        <v>SH-25-0557</v>
      </c>
      <c r="BS568" s="109" t="s">
        <v>332</v>
      </c>
      <c r="BT568" t="s">
        <v>122</v>
      </c>
      <c r="BU568" t="s">
        <v>302</v>
      </c>
    </row>
    <row r="569" spans="1:73" hidden="1">
      <c r="A569" s="103" t="s">
        <v>1269</v>
      </c>
      <c r="B569" s="102">
        <v>45747</v>
      </c>
      <c r="C569" s="104">
        <f>_xlfn.ISOWEEKNUM(Tabella2[[#This Row],[Date]])</f>
        <v>14</v>
      </c>
      <c r="D569" s="104" t="s">
        <v>195</v>
      </c>
      <c r="E569" s="104" t="s">
        <v>880</v>
      </c>
      <c r="F569" s="104"/>
      <c r="G569" s="104" t="s">
        <v>257</v>
      </c>
      <c r="H569" s="105">
        <v>9</v>
      </c>
      <c r="I569" s="104"/>
      <c r="J569" s="104" t="s">
        <v>258</v>
      </c>
      <c r="K569" s="104" t="s">
        <v>80</v>
      </c>
      <c r="L569" s="104" t="s">
        <v>299</v>
      </c>
      <c r="M569" s="104" t="s">
        <v>276</v>
      </c>
      <c r="N569" s="104"/>
      <c r="O569" s="106" t="str">
        <f>A2241</f>
        <v>14643</v>
      </c>
      <c r="P569" s="111" t="s">
        <v>300</v>
      </c>
      <c r="Q569" s="153">
        <v>0.375</v>
      </c>
      <c r="R569" s="153">
        <v>0.41666666666666669</v>
      </c>
      <c r="S569" s="153">
        <v>4.1666666666666657E-2</v>
      </c>
      <c r="T569" s="153">
        <v>0.375</v>
      </c>
      <c r="U569" s="153">
        <v>0.41666666666666669</v>
      </c>
      <c r="V569" s="153">
        <f>IF(ISBLANK(T569),"",Tabella2[[#This Row],[ACT STOP]]-Tabella2[[#This Row],[ACT START]])</f>
        <v>4.1666666666666685E-2</v>
      </c>
      <c r="W569" s="104" t="s">
        <v>122</v>
      </c>
      <c r="X569" s="104" t="s">
        <v>91</v>
      </c>
      <c r="Y569" s="110"/>
      <c r="Z569" s="106"/>
      <c r="AA569" s="104"/>
      <c r="AB569" s="107"/>
      <c r="AC569" s="72">
        <v>1</v>
      </c>
      <c r="AH569" s="70"/>
      <c r="AI569" s="70"/>
      <c r="AJ569">
        <v>0</v>
      </c>
      <c r="AL569" s="70"/>
      <c r="BM569" s="135">
        <v>0.375</v>
      </c>
      <c r="BN569" s="136">
        <v>0.41666666666666669</v>
      </c>
      <c r="BO569" s="101"/>
      <c r="BR569" s="109" t="str">
        <f t="shared" si="8"/>
        <v>SH-25-0558</v>
      </c>
      <c r="BS569" s="109" t="s">
        <v>318</v>
      </c>
      <c r="BT569" t="s">
        <v>122</v>
      </c>
      <c r="BU569" t="s">
        <v>881</v>
      </c>
    </row>
    <row r="570" spans="1:73" hidden="1">
      <c r="A570" s="103" t="s">
        <v>1270</v>
      </c>
      <c r="B570" s="102">
        <v>45747</v>
      </c>
      <c r="C570" s="104">
        <f>_xlfn.ISOWEEKNUM(Tabella2[[#This Row],[Date]])</f>
        <v>14</v>
      </c>
      <c r="D570" s="104" t="s">
        <v>195</v>
      </c>
      <c r="E570" s="104" t="s">
        <v>398</v>
      </c>
      <c r="F570" s="104"/>
      <c r="G570" s="104" t="s">
        <v>284</v>
      </c>
      <c r="H570" s="105">
        <v>22</v>
      </c>
      <c r="I570" s="104"/>
      <c r="J570" s="104" t="s">
        <v>258</v>
      </c>
      <c r="K570" s="104" t="s">
        <v>80</v>
      </c>
      <c r="L570" s="104" t="s">
        <v>299</v>
      </c>
      <c r="M570" s="104" t="s">
        <v>276</v>
      </c>
      <c r="N570" s="104"/>
      <c r="O570" s="106" t="str">
        <f>A2246</f>
        <v>14648</v>
      </c>
      <c r="P570" s="111" t="s">
        <v>300</v>
      </c>
      <c r="Q570" s="153">
        <v>0.5</v>
      </c>
      <c r="R570" s="153">
        <v>0.54166666666666663</v>
      </c>
      <c r="S570" s="153">
        <v>4.1666666666666657E-2</v>
      </c>
      <c r="T570" s="153">
        <v>0.5</v>
      </c>
      <c r="U570" s="153">
        <v>0.54166666666666663</v>
      </c>
      <c r="V570" s="153">
        <f>IF(ISBLANK(T570),"",Tabella2[[#This Row],[ACT STOP]]-Tabella2[[#This Row],[ACT START]])</f>
        <v>4.166666666666663E-2</v>
      </c>
      <c r="W570" s="104" t="s">
        <v>122</v>
      </c>
      <c r="X570" s="104" t="s">
        <v>91</v>
      </c>
      <c r="Y570" s="110"/>
      <c r="Z570" s="106"/>
      <c r="AA570" s="104"/>
      <c r="AB570" s="107"/>
      <c r="AC570" s="72">
        <v>1</v>
      </c>
      <c r="AH570" s="70"/>
      <c r="AI570" s="70"/>
      <c r="AJ570">
        <v>0</v>
      </c>
      <c r="AL570" s="70"/>
      <c r="BM570" s="135">
        <v>0.5</v>
      </c>
      <c r="BN570" s="136">
        <v>0.54166666666666663</v>
      </c>
      <c r="BO570" s="101"/>
      <c r="BR570" s="109" t="str">
        <f t="shared" si="8"/>
        <v>SH-25-0559</v>
      </c>
      <c r="BS570" s="109" t="s">
        <v>295</v>
      </c>
      <c r="BT570" t="s">
        <v>122</v>
      </c>
      <c r="BU570" t="s">
        <v>399</v>
      </c>
    </row>
    <row r="571" spans="1:73" hidden="1">
      <c r="A571" s="103" t="s">
        <v>1271</v>
      </c>
      <c r="B571" s="102">
        <v>45747</v>
      </c>
      <c r="C571" s="104">
        <f>_xlfn.ISOWEEKNUM(Tabella2[[#This Row],[Date]])</f>
        <v>14</v>
      </c>
      <c r="D571" s="104" t="s">
        <v>195</v>
      </c>
      <c r="E571" s="104" t="s">
        <v>398</v>
      </c>
      <c r="F571" s="104"/>
      <c r="G571" s="104" t="s">
        <v>257</v>
      </c>
      <c r="H571" s="105">
        <v>5</v>
      </c>
      <c r="I571" s="104"/>
      <c r="J571" s="104" t="s">
        <v>258</v>
      </c>
      <c r="K571" s="104" t="s">
        <v>80</v>
      </c>
      <c r="L571" s="104" t="s">
        <v>299</v>
      </c>
      <c r="M571" s="104" t="s">
        <v>276</v>
      </c>
      <c r="N571" s="104"/>
      <c r="O571" s="106" t="str">
        <f>A2252</f>
        <v>14654</v>
      </c>
      <c r="P571" s="111" t="s">
        <v>300</v>
      </c>
      <c r="Q571" s="153">
        <v>0.625</v>
      </c>
      <c r="R571" s="153">
        <v>0.66666666666666663</v>
      </c>
      <c r="S571" s="153">
        <v>4.1666666666666657E-2</v>
      </c>
      <c r="T571" s="153">
        <v>0.625</v>
      </c>
      <c r="U571" s="153">
        <v>0.66666666666666663</v>
      </c>
      <c r="V571" s="153">
        <f>IF(ISBLANK(T571),"",Tabella2[[#This Row],[ACT STOP]]-Tabella2[[#This Row],[ACT START]])</f>
        <v>4.166666666666663E-2</v>
      </c>
      <c r="W571" s="104" t="s">
        <v>122</v>
      </c>
      <c r="X571" s="104" t="s">
        <v>91</v>
      </c>
      <c r="Y571" s="110"/>
      <c r="Z571" s="106"/>
      <c r="AA571" s="104"/>
      <c r="AB571" s="107"/>
      <c r="AC571" s="72">
        <v>1</v>
      </c>
      <c r="AH571" s="70"/>
      <c r="AI571" s="70"/>
      <c r="AJ571">
        <v>0</v>
      </c>
      <c r="AL571" s="70"/>
      <c r="BM571" s="135">
        <v>0.625</v>
      </c>
      <c r="BN571" s="136">
        <v>0.66666666666666663</v>
      </c>
      <c r="BO571" s="101"/>
      <c r="BR571" s="109" t="str">
        <f t="shared" si="8"/>
        <v>SH-25-0560</v>
      </c>
      <c r="BS571" s="109" t="s">
        <v>416</v>
      </c>
      <c r="BT571" t="s">
        <v>122</v>
      </c>
      <c r="BU571" t="s">
        <v>399</v>
      </c>
    </row>
    <row r="572" spans="1:73" hidden="1">
      <c r="A572" s="103" t="s">
        <v>1272</v>
      </c>
      <c r="B572" s="102">
        <v>45748</v>
      </c>
      <c r="C572" s="104">
        <f>_xlfn.ISOWEEKNUM(Tabella2[[#This Row],[Date]])</f>
        <v>14</v>
      </c>
      <c r="D572" s="104" t="s">
        <v>195</v>
      </c>
      <c r="E572" s="104" t="s">
        <v>398</v>
      </c>
      <c r="F572" s="104"/>
      <c r="G572" s="104" t="s">
        <v>257</v>
      </c>
      <c r="H572" s="105">
        <v>20</v>
      </c>
      <c r="I572" s="104"/>
      <c r="J572" s="104" t="s">
        <v>258</v>
      </c>
      <c r="K572" s="104" t="s">
        <v>80</v>
      </c>
      <c r="L572" s="104" t="s">
        <v>299</v>
      </c>
      <c r="M572" s="104" t="s">
        <v>361</v>
      </c>
      <c r="N572" s="104"/>
      <c r="O572" s="106" t="str">
        <f>A2254</f>
        <v>14656</v>
      </c>
      <c r="P572" s="111" t="s">
        <v>300</v>
      </c>
      <c r="Q572" s="153">
        <v>0.25</v>
      </c>
      <c r="R572" s="153">
        <v>0.29166666666666669</v>
      </c>
      <c r="S572" s="153">
        <v>4.1666666666666657E-2</v>
      </c>
      <c r="T572" s="153" t="s">
        <v>605</v>
      </c>
      <c r="U572" s="153" t="s">
        <v>285</v>
      </c>
      <c r="V572" s="153">
        <f>IF(ISBLANK(T572),"",Tabella2[[#This Row],[ACT STOP]]-Tabella2[[#This Row],[ACT START]])</f>
        <v>4.1666666666666685E-2</v>
      </c>
      <c r="W572" s="104" t="s">
        <v>122</v>
      </c>
      <c r="X572" s="104" t="s">
        <v>91</v>
      </c>
      <c r="Y572" s="110"/>
      <c r="Z572" s="106"/>
      <c r="AA572" s="104"/>
      <c r="AB572" s="107"/>
      <c r="AC572" s="72">
        <v>1</v>
      </c>
      <c r="AH572" s="70"/>
      <c r="AI572" s="70"/>
      <c r="AJ572">
        <v>0</v>
      </c>
      <c r="AL572" s="70"/>
      <c r="BL572" t="s">
        <v>1273</v>
      </c>
      <c r="BM572" s="135" t="s">
        <v>605</v>
      </c>
      <c r="BN572" s="136" t="s">
        <v>285</v>
      </c>
      <c r="BO572" s="101"/>
      <c r="BR572" s="109" t="str">
        <f t="shared" si="8"/>
        <v>SH-25-0561</v>
      </c>
      <c r="BS572" s="109" t="s">
        <v>1220</v>
      </c>
      <c r="BT572" t="s">
        <v>122</v>
      </c>
      <c r="BU572" t="s">
        <v>399</v>
      </c>
    </row>
    <row r="573" spans="1:73" hidden="1">
      <c r="A573" s="103" t="s">
        <v>1274</v>
      </c>
      <c r="B573" s="102">
        <v>45748</v>
      </c>
      <c r="C573" s="104">
        <f>_xlfn.ISOWEEKNUM(Tabella2[[#This Row],[Date]])</f>
        <v>14</v>
      </c>
      <c r="D573" s="104" t="s">
        <v>195</v>
      </c>
      <c r="E573" s="104" t="s">
        <v>398</v>
      </c>
      <c r="F573" s="104"/>
      <c r="G573" s="104" t="s">
        <v>257</v>
      </c>
      <c r="H573" s="105">
        <v>1</v>
      </c>
      <c r="I573" s="104"/>
      <c r="J573" s="104" t="s">
        <v>258</v>
      </c>
      <c r="K573" s="104" t="s">
        <v>80</v>
      </c>
      <c r="L573" s="104" t="s">
        <v>299</v>
      </c>
      <c r="M573" s="104" t="s">
        <v>361</v>
      </c>
      <c r="N573" s="104"/>
      <c r="O573" s="106" t="str">
        <f>A2258</f>
        <v>14660</v>
      </c>
      <c r="P573" s="111" t="s">
        <v>300</v>
      </c>
      <c r="Q573" s="153">
        <v>0.3125</v>
      </c>
      <c r="R573" s="153">
        <v>0.35416666666666669</v>
      </c>
      <c r="S573" s="153">
        <v>4.1666666666666657E-2</v>
      </c>
      <c r="T573" s="153">
        <v>0.3125</v>
      </c>
      <c r="U573" s="153">
        <v>0.35416666666666669</v>
      </c>
      <c r="V573" s="153">
        <f>IF(ISBLANK(T573),"",Tabella2[[#This Row],[ACT STOP]]-Tabella2[[#This Row],[ACT START]])</f>
        <v>4.1666666666666685E-2</v>
      </c>
      <c r="W573" s="104" t="s">
        <v>92</v>
      </c>
      <c r="X573" s="104" t="s">
        <v>91</v>
      </c>
      <c r="Y573" s="110" t="s">
        <v>1275</v>
      </c>
      <c r="Z573" s="106"/>
      <c r="AA573" s="104"/>
      <c r="AB573" s="107"/>
      <c r="AC573" s="72">
        <v>1</v>
      </c>
      <c r="AH573" s="70"/>
      <c r="AI573" s="70"/>
      <c r="AJ573">
        <v>0</v>
      </c>
      <c r="AL573" s="70"/>
      <c r="BL573" t="s">
        <v>1276</v>
      </c>
      <c r="BM573" s="135">
        <v>0.3125</v>
      </c>
      <c r="BN573" s="136">
        <v>0.35416666666666669</v>
      </c>
      <c r="BO573" s="101"/>
      <c r="BR573" s="109" t="str">
        <f t="shared" si="8"/>
        <v>SH-25-0562</v>
      </c>
      <c r="BS573" s="109" t="s">
        <v>332</v>
      </c>
      <c r="BT573" t="s">
        <v>92</v>
      </c>
      <c r="BU573" t="s">
        <v>399</v>
      </c>
    </row>
    <row r="574" spans="1:73" hidden="1">
      <c r="A574" s="103" t="s">
        <v>1277</v>
      </c>
      <c r="B574" s="102">
        <v>45748</v>
      </c>
      <c r="C574" s="104">
        <f>_xlfn.ISOWEEKNUM(Tabella2[[#This Row],[Date]])</f>
        <v>14</v>
      </c>
      <c r="D574" s="104" t="s">
        <v>195</v>
      </c>
      <c r="E574" s="104" t="s">
        <v>398</v>
      </c>
      <c r="F574" s="104"/>
      <c r="G574" s="104" t="s">
        <v>257</v>
      </c>
      <c r="H574" s="105">
        <v>20</v>
      </c>
      <c r="I574" s="104"/>
      <c r="J574" s="104" t="s">
        <v>258</v>
      </c>
      <c r="K574" s="104" t="s">
        <v>80</v>
      </c>
      <c r="L574" s="104" t="s">
        <v>299</v>
      </c>
      <c r="M574" s="104" t="s">
        <v>276</v>
      </c>
      <c r="N574" s="104"/>
      <c r="O574" s="106" t="str">
        <f>A2263</f>
        <v>14665</v>
      </c>
      <c r="P574" s="111" t="s">
        <v>300</v>
      </c>
      <c r="Q574" s="153">
        <v>0.375</v>
      </c>
      <c r="R574" s="153">
        <v>0.41666666666666669</v>
      </c>
      <c r="S574" s="153">
        <v>4.1666666666666657E-2</v>
      </c>
      <c r="T574" s="153">
        <v>0.375</v>
      </c>
      <c r="U574" s="153">
        <v>0.41666666666666669</v>
      </c>
      <c r="V574" s="153">
        <f>IF(ISBLANK(T574),"",Tabella2[[#This Row],[ACT STOP]]-Tabella2[[#This Row],[ACT START]])</f>
        <v>4.1666666666666685E-2</v>
      </c>
      <c r="W574" s="104" t="s">
        <v>122</v>
      </c>
      <c r="X574" s="104" t="s">
        <v>91</v>
      </c>
      <c r="Y574" s="110"/>
      <c r="Z574" s="106"/>
      <c r="AA574" s="104"/>
      <c r="AB574" s="107"/>
      <c r="AC574" s="72">
        <v>1</v>
      </c>
      <c r="AH574" s="70"/>
      <c r="AI574" s="70"/>
      <c r="AJ574">
        <v>0</v>
      </c>
      <c r="AL574" s="70"/>
      <c r="BM574" s="135">
        <v>0.375</v>
      </c>
      <c r="BN574" s="136">
        <v>0.41666666666666669</v>
      </c>
      <c r="BO574" s="101"/>
      <c r="BR574" s="109" t="str">
        <f t="shared" si="8"/>
        <v>SH-25-0563</v>
      </c>
      <c r="BS574" s="109" t="s">
        <v>1220</v>
      </c>
      <c r="BT574" t="s">
        <v>122</v>
      </c>
      <c r="BU574" t="s">
        <v>399</v>
      </c>
    </row>
    <row r="575" spans="1:73" hidden="1">
      <c r="A575" s="103" t="s">
        <v>1278</v>
      </c>
      <c r="B575" s="102">
        <v>45748</v>
      </c>
      <c r="C575" s="104">
        <f>_xlfn.ISOWEEKNUM(Tabella2[[#This Row],[Date]])</f>
        <v>14</v>
      </c>
      <c r="D575" s="104" t="s">
        <v>195</v>
      </c>
      <c r="E575" s="104" t="s">
        <v>398</v>
      </c>
      <c r="F575" s="104"/>
      <c r="G575" s="104" t="s">
        <v>257</v>
      </c>
      <c r="H575" s="105">
        <v>14</v>
      </c>
      <c r="I575" s="104"/>
      <c r="J575" s="104" t="s">
        <v>258</v>
      </c>
      <c r="K575" s="104" t="s">
        <v>80</v>
      </c>
      <c r="L575" s="104" t="s">
        <v>299</v>
      </c>
      <c r="M575" s="104" t="s">
        <v>276</v>
      </c>
      <c r="N575" s="104"/>
      <c r="O575" s="106" t="str">
        <f>A2266</f>
        <v>14668</v>
      </c>
      <c r="P575" s="111" t="s">
        <v>300</v>
      </c>
      <c r="Q575" s="153">
        <v>0.4375</v>
      </c>
      <c r="R575" s="153">
        <v>0.47916666666666669</v>
      </c>
      <c r="S575" s="153">
        <v>4.1666666666666657E-2</v>
      </c>
      <c r="T575" s="153">
        <v>0.4375</v>
      </c>
      <c r="U575" s="153">
        <v>0.47916666666666669</v>
      </c>
      <c r="V575" s="153">
        <f>IF(ISBLANK(T575),"",Tabella2[[#This Row],[ACT STOP]]-Tabella2[[#This Row],[ACT START]])</f>
        <v>4.1666666666666685E-2</v>
      </c>
      <c r="W575" s="104" t="s">
        <v>122</v>
      </c>
      <c r="X575" s="104" t="s">
        <v>91</v>
      </c>
      <c r="Y575" s="110"/>
      <c r="Z575" s="106"/>
      <c r="AA575" s="104"/>
      <c r="AB575" s="107"/>
      <c r="AC575" s="72">
        <v>1</v>
      </c>
      <c r="AH575" s="70"/>
      <c r="AI575" s="70"/>
      <c r="AJ575">
        <v>0</v>
      </c>
      <c r="AL575" s="70"/>
      <c r="BL575" t="s">
        <v>1279</v>
      </c>
      <c r="BM575" s="135">
        <v>0.4375</v>
      </c>
      <c r="BN575" s="136">
        <v>0.47916666666666669</v>
      </c>
      <c r="BO575" s="101"/>
      <c r="BR575" s="109" t="str">
        <f t="shared" si="8"/>
        <v>SH-25-0564</v>
      </c>
      <c r="BS575" s="109" t="s">
        <v>372</v>
      </c>
      <c r="BT575" t="s">
        <v>122</v>
      </c>
      <c r="BU575" t="s">
        <v>399</v>
      </c>
    </row>
    <row r="576" spans="1:73" hidden="1">
      <c r="A576" s="103" t="s">
        <v>1280</v>
      </c>
      <c r="B576" s="102">
        <v>45748</v>
      </c>
      <c r="C576" s="104">
        <f>_xlfn.ISOWEEKNUM(Tabella2[[#This Row],[Date]])</f>
        <v>14</v>
      </c>
      <c r="D576" s="104" t="s">
        <v>195</v>
      </c>
      <c r="E576" s="104" t="s">
        <v>880</v>
      </c>
      <c r="F576" s="104"/>
      <c r="G576" s="104" t="s">
        <v>257</v>
      </c>
      <c r="H576" s="105">
        <v>9</v>
      </c>
      <c r="I576" s="104"/>
      <c r="J576" s="104" t="s">
        <v>258</v>
      </c>
      <c r="K576" s="104" t="s">
        <v>80</v>
      </c>
      <c r="L576" s="104" t="s">
        <v>299</v>
      </c>
      <c r="M576" s="104" t="s">
        <v>276</v>
      </c>
      <c r="N576" s="104"/>
      <c r="O576" s="106" t="str">
        <f>A2273</f>
        <v>14675</v>
      </c>
      <c r="P576" s="111" t="s">
        <v>300</v>
      </c>
      <c r="Q576" s="153">
        <v>0.5625</v>
      </c>
      <c r="R576" s="153">
        <v>0.60416666666666663</v>
      </c>
      <c r="S576" s="153">
        <v>4.1666666666666657E-2</v>
      </c>
      <c r="T576" s="153">
        <v>0.5625</v>
      </c>
      <c r="U576" s="153">
        <v>0.60416666666666663</v>
      </c>
      <c r="V576" s="153">
        <f>IF(ISBLANK(T576),"",Tabella2[[#This Row],[ACT STOP]]-Tabella2[[#This Row],[ACT START]])</f>
        <v>4.166666666666663E-2</v>
      </c>
      <c r="W576" s="104" t="s">
        <v>122</v>
      </c>
      <c r="X576" s="104" t="s">
        <v>91</v>
      </c>
      <c r="Y576" s="110"/>
      <c r="Z576" s="106"/>
      <c r="AA576" s="104"/>
      <c r="AB576" s="107"/>
      <c r="AC576" s="72">
        <v>1</v>
      </c>
      <c r="AH576" s="70"/>
      <c r="AI576" s="70"/>
      <c r="AJ576">
        <v>0</v>
      </c>
      <c r="AL576" s="70"/>
      <c r="BM576" s="135">
        <v>0.5625</v>
      </c>
      <c r="BN576" s="136">
        <v>0.60416666666666663</v>
      </c>
      <c r="BO576" s="101"/>
      <c r="BR576" s="109" t="str">
        <f t="shared" si="8"/>
        <v>SH-25-0565</v>
      </c>
      <c r="BS576" s="109" t="s">
        <v>318</v>
      </c>
      <c r="BT576" t="s">
        <v>122</v>
      </c>
      <c r="BU576" t="s">
        <v>881</v>
      </c>
    </row>
    <row r="577" spans="1:73" hidden="1">
      <c r="A577" s="103" t="s">
        <v>1281</v>
      </c>
      <c r="B577" s="102">
        <v>45749</v>
      </c>
      <c r="C577" s="104">
        <f>_xlfn.ISOWEEKNUM(Tabella2[[#This Row],[Date]])</f>
        <v>14</v>
      </c>
      <c r="D577" s="104" t="s">
        <v>195</v>
      </c>
      <c r="E577" s="104" t="s">
        <v>398</v>
      </c>
      <c r="F577" s="104"/>
      <c r="G577" s="104" t="s">
        <v>257</v>
      </c>
      <c r="H577" s="105">
        <v>8</v>
      </c>
      <c r="I577" s="104"/>
      <c r="J577" s="104" t="s">
        <v>258</v>
      </c>
      <c r="K577" s="104" t="s">
        <v>80</v>
      </c>
      <c r="L577" s="104" t="s">
        <v>299</v>
      </c>
      <c r="M577" s="104" t="s">
        <v>361</v>
      </c>
      <c r="N577" s="104"/>
      <c r="O577" s="108" t="str">
        <f>A124</f>
        <v>12526</v>
      </c>
      <c r="P577" s="111" t="s">
        <v>300</v>
      </c>
      <c r="Q577" s="153">
        <v>0.25</v>
      </c>
      <c r="R577" s="153">
        <v>0.29166666666666669</v>
      </c>
      <c r="S577" s="153">
        <v>4.1666666666666657E-2</v>
      </c>
      <c r="T577" s="153">
        <v>0.25</v>
      </c>
      <c r="U577" s="153">
        <v>0.29166666666666669</v>
      </c>
      <c r="V577" s="153">
        <f>IF(ISBLANK(T577),"",Tabella2[[#This Row],[ACT STOP]]-Tabella2[[#This Row],[ACT START]])</f>
        <v>4.1666666666666685E-2</v>
      </c>
      <c r="W577" s="104" t="s">
        <v>122</v>
      </c>
      <c r="X577" s="104" t="s">
        <v>91</v>
      </c>
      <c r="Y577" s="110"/>
      <c r="Z577" s="106"/>
      <c r="AA577" s="104"/>
      <c r="AB577" s="107"/>
      <c r="AC577" s="72">
        <v>1</v>
      </c>
      <c r="AH577" s="70"/>
      <c r="AI577" s="70"/>
      <c r="AJ577">
        <v>0</v>
      </c>
      <c r="AL577" s="70"/>
      <c r="BM577" s="135">
        <v>0.25</v>
      </c>
      <c r="BN577" s="136">
        <v>0.29166666666666669</v>
      </c>
      <c r="BO577" s="101"/>
      <c r="BR577" s="109" t="str">
        <f t="shared" si="8"/>
        <v>SH-25-0566</v>
      </c>
      <c r="BS577" s="109" t="s">
        <v>653</v>
      </c>
      <c r="BT577" t="s">
        <v>122</v>
      </c>
      <c r="BU577" t="s">
        <v>399</v>
      </c>
    </row>
    <row r="578" spans="1:73" hidden="1">
      <c r="A578" s="103" t="s">
        <v>1282</v>
      </c>
      <c r="B578" s="102">
        <v>45749</v>
      </c>
      <c r="C578" s="104">
        <f>_xlfn.ISOWEEKNUM(Tabella2[[#This Row],[Date]])</f>
        <v>14</v>
      </c>
      <c r="D578" s="104" t="s">
        <v>195</v>
      </c>
      <c r="E578" s="104" t="s">
        <v>398</v>
      </c>
      <c r="F578" s="104"/>
      <c r="G578" s="104" t="s">
        <v>257</v>
      </c>
      <c r="H578" s="105">
        <v>1</v>
      </c>
      <c r="I578" s="104"/>
      <c r="J578" s="104" t="s">
        <v>258</v>
      </c>
      <c r="K578" s="104" t="s">
        <v>80</v>
      </c>
      <c r="L578" s="104" t="s">
        <v>299</v>
      </c>
      <c r="M578" s="104" t="s">
        <v>361</v>
      </c>
      <c r="N578" s="104"/>
      <c r="O578" s="108" t="str">
        <f>A2281</f>
        <v>14683</v>
      </c>
      <c r="P578" s="111" t="s">
        <v>300</v>
      </c>
      <c r="Q578" s="153">
        <v>0.3125</v>
      </c>
      <c r="R578" s="153">
        <v>0.35416666666666669</v>
      </c>
      <c r="S578" s="153">
        <v>4.1666666666666657E-2</v>
      </c>
      <c r="T578" s="153">
        <v>0.3125</v>
      </c>
      <c r="U578" s="153">
        <v>0.35416666666666669</v>
      </c>
      <c r="V578" s="153">
        <f>IF(ISBLANK(T578),"",Tabella2[[#This Row],[ACT STOP]]-Tabella2[[#This Row],[ACT START]])</f>
        <v>4.1666666666666685E-2</v>
      </c>
      <c r="W578" s="104" t="s">
        <v>122</v>
      </c>
      <c r="X578" s="104" t="s">
        <v>91</v>
      </c>
      <c r="Y578" s="110"/>
      <c r="Z578" s="106"/>
      <c r="AA578" s="104"/>
      <c r="AB578" s="107"/>
      <c r="AC578" s="72">
        <v>1</v>
      </c>
      <c r="AH578" s="70"/>
      <c r="AI578" s="70"/>
      <c r="AJ578">
        <v>0</v>
      </c>
      <c r="AL578" s="70"/>
      <c r="BM578" s="135">
        <v>0.3125</v>
      </c>
      <c r="BN578" s="136">
        <v>0.35416666666666669</v>
      </c>
      <c r="BO578" s="101"/>
      <c r="BR578" s="109" t="str">
        <f t="shared" si="8"/>
        <v>SH-25-0567</v>
      </c>
      <c r="BS578" s="109" t="s">
        <v>332</v>
      </c>
      <c r="BT578" t="s">
        <v>122</v>
      </c>
      <c r="BU578" t="s">
        <v>399</v>
      </c>
    </row>
    <row r="579" spans="1:73" hidden="1">
      <c r="A579" s="103" t="s">
        <v>1283</v>
      </c>
      <c r="B579" s="102">
        <v>45749</v>
      </c>
      <c r="C579" s="104">
        <f>_xlfn.ISOWEEKNUM(Tabella2[[#This Row],[Date]])</f>
        <v>14</v>
      </c>
      <c r="D579" s="104" t="s">
        <v>195</v>
      </c>
      <c r="E579" s="104" t="s">
        <v>398</v>
      </c>
      <c r="F579" s="104"/>
      <c r="G579" s="104" t="s">
        <v>284</v>
      </c>
      <c r="H579" s="105">
        <v>22</v>
      </c>
      <c r="I579" s="104"/>
      <c r="J579" s="104" t="s">
        <v>258</v>
      </c>
      <c r="K579" s="104" t="s">
        <v>80</v>
      </c>
      <c r="L579" s="104" t="s">
        <v>299</v>
      </c>
      <c r="M579" s="104" t="s">
        <v>361</v>
      </c>
      <c r="N579" s="104"/>
      <c r="O579" s="108" t="str">
        <f>A2284</f>
        <v>14686</v>
      </c>
      <c r="P579" s="111" t="s">
        <v>300</v>
      </c>
      <c r="Q579" s="153">
        <v>0.375</v>
      </c>
      <c r="R579" s="153">
        <v>0.41666666666666669</v>
      </c>
      <c r="S579" s="153">
        <v>4.1666666666666657E-2</v>
      </c>
      <c r="T579" s="153">
        <v>0.375</v>
      </c>
      <c r="U579" s="153">
        <v>0.41666666666666669</v>
      </c>
      <c r="V579" s="153">
        <f>IF(ISBLANK(T579),"",Tabella2[[#This Row],[ACT STOP]]-Tabella2[[#This Row],[ACT START]])</f>
        <v>4.1666666666666685E-2</v>
      </c>
      <c r="W579" s="104" t="s">
        <v>122</v>
      </c>
      <c r="X579" s="104" t="s">
        <v>91</v>
      </c>
      <c r="Y579" s="110"/>
      <c r="Z579" s="106"/>
      <c r="AA579" s="104"/>
      <c r="AB579" s="107"/>
      <c r="AC579" s="72">
        <v>1</v>
      </c>
      <c r="AH579" s="70"/>
      <c r="AI579" s="70"/>
      <c r="AJ579">
        <v>0</v>
      </c>
      <c r="AL579" s="70"/>
      <c r="BM579" s="135">
        <v>0.375</v>
      </c>
      <c r="BN579" s="136">
        <v>0.41666666666666669</v>
      </c>
      <c r="BO579" s="101"/>
      <c r="BR579" s="109" t="str">
        <f t="shared" si="8"/>
        <v>SH-25-0568</v>
      </c>
      <c r="BS579" s="109" t="s">
        <v>295</v>
      </c>
      <c r="BT579" t="s">
        <v>122</v>
      </c>
      <c r="BU579" t="s">
        <v>399</v>
      </c>
    </row>
    <row r="580" spans="1:73" hidden="1">
      <c r="A580" s="103" t="s">
        <v>1284</v>
      </c>
      <c r="B580" s="102">
        <v>45749</v>
      </c>
      <c r="C580" s="104">
        <f>_xlfn.ISOWEEKNUM(Tabella2[[#This Row],[Date]])</f>
        <v>14</v>
      </c>
      <c r="D580" s="104" t="s">
        <v>195</v>
      </c>
      <c r="E580" s="104" t="s">
        <v>880</v>
      </c>
      <c r="F580" s="104"/>
      <c r="G580" s="104" t="s">
        <v>284</v>
      </c>
      <c r="H580" s="105">
        <v>9</v>
      </c>
      <c r="I580" s="104"/>
      <c r="J580" s="104" t="s">
        <v>258</v>
      </c>
      <c r="K580" s="104" t="s">
        <v>80</v>
      </c>
      <c r="L580" s="104" t="s">
        <v>299</v>
      </c>
      <c r="M580" s="104" t="s">
        <v>276</v>
      </c>
      <c r="N580" s="104"/>
      <c r="O580" s="108" t="str">
        <f>A2299</f>
        <v>14701</v>
      </c>
      <c r="P580" s="111" t="s">
        <v>300</v>
      </c>
      <c r="Q580" s="153">
        <v>0.625</v>
      </c>
      <c r="R580" s="153">
        <v>0.66666666666666663</v>
      </c>
      <c r="S580" s="153">
        <v>4.1666666666666657E-2</v>
      </c>
      <c r="T580" s="153">
        <v>0.625</v>
      </c>
      <c r="U580" s="153">
        <v>0.66666666666666663</v>
      </c>
      <c r="V580" s="153">
        <f>IF(ISBLANK(T580),"",Tabella2[[#This Row],[ACT STOP]]-Tabella2[[#This Row],[ACT START]])</f>
        <v>4.166666666666663E-2</v>
      </c>
      <c r="W580" s="104" t="s">
        <v>122</v>
      </c>
      <c r="X580" s="104" t="s">
        <v>91</v>
      </c>
      <c r="Y580" s="110"/>
      <c r="Z580" s="106"/>
      <c r="AA580" s="104"/>
      <c r="AB580" s="107"/>
      <c r="AC580" s="72">
        <v>1</v>
      </c>
      <c r="AH580" s="70"/>
      <c r="AI580" s="70"/>
      <c r="AJ580">
        <v>0</v>
      </c>
      <c r="AL580" s="70"/>
      <c r="BM580" s="135">
        <v>0.625</v>
      </c>
      <c r="BN580" s="136">
        <v>0.66666666666666663</v>
      </c>
      <c r="BO580" s="101"/>
      <c r="BR580" s="109" t="str">
        <f t="shared" si="8"/>
        <v>SH-25-0569</v>
      </c>
      <c r="BS580" s="109" t="s">
        <v>339</v>
      </c>
      <c r="BT580" t="s">
        <v>122</v>
      </c>
      <c r="BU580" t="s">
        <v>881</v>
      </c>
    </row>
    <row r="581" spans="1:73" hidden="1">
      <c r="A581" s="103" t="s">
        <v>1285</v>
      </c>
      <c r="B581" s="102">
        <v>45750</v>
      </c>
      <c r="C581" s="104">
        <f>_xlfn.ISOWEEKNUM(Tabella2[[#This Row],[Date]])</f>
        <v>14</v>
      </c>
      <c r="D581" s="104" t="s">
        <v>195</v>
      </c>
      <c r="E581" s="104" t="s">
        <v>880</v>
      </c>
      <c r="F581" s="104"/>
      <c r="G581" s="104" t="s">
        <v>257</v>
      </c>
      <c r="H581" s="105">
        <v>5</v>
      </c>
      <c r="I581" s="104"/>
      <c r="J581" s="104" t="s">
        <v>258</v>
      </c>
      <c r="K581" s="104" t="s">
        <v>80</v>
      </c>
      <c r="L581" s="104" t="s">
        <v>299</v>
      </c>
      <c r="M581" s="104" t="s">
        <v>276</v>
      </c>
      <c r="N581" s="104"/>
      <c r="O581" s="108" t="str">
        <f>A2301</f>
        <v>14703</v>
      </c>
      <c r="P581" s="111" t="s">
        <v>300</v>
      </c>
      <c r="Q581" s="153">
        <v>0.25</v>
      </c>
      <c r="R581" s="153">
        <v>0.29166666666666669</v>
      </c>
      <c r="S581" s="153">
        <v>4.1666666666666657E-2</v>
      </c>
      <c r="T581" s="153">
        <v>0.25</v>
      </c>
      <c r="U581" s="153">
        <v>0.29166666666666669</v>
      </c>
      <c r="V581" s="153">
        <f>IF(ISBLANK(T581),"",Tabella2[[#This Row],[ACT STOP]]-Tabella2[[#This Row],[ACT START]])</f>
        <v>4.1666666666666685E-2</v>
      </c>
      <c r="W581" s="104" t="s">
        <v>122</v>
      </c>
      <c r="X581" s="104" t="s">
        <v>91</v>
      </c>
      <c r="Y581" s="110"/>
      <c r="Z581" s="106"/>
      <c r="AA581" s="104"/>
      <c r="AB581" s="107"/>
      <c r="AC581" s="72">
        <v>1</v>
      </c>
      <c r="AH581" s="70"/>
      <c r="AI581" s="70"/>
      <c r="AJ581">
        <v>0</v>
      </c>
      <c r="AL581" s="70"/>
      <c r="BM581" s="135">
        <v>0.25</v>
      </c>
      <c r="BN581" s="136">
        <v>0.29166666666666669</v>
      </c>
      <c r="BO581" s="101"/>
      <c r="BR581" s="109" t="str">
        <f t="shared" si="8"/>
        <v>SH-25-0570</v>
      </c>
      <c r="BS581" s="109" t="s">
        <v>416</v>
      </c>
      <c r="BT581" t="s">
        <v>122</v>
      </c>
      <c r="BU581" t="s">
        <v>881</v>
      </c>
    </row>
    <row r="582" spans="1:73" hidden="1">
      <c r="A582" s="103" t="s">
        <v>1286</v>
      </c>
      <c r="B582" s="102">
        <v>45750</v>
      </c>
      <c r="C582" s="104">
        <f>_xlfn.ISOWEEKNUM(Tabella2[[#This Row],[Date]])</f>
        <v>14</v>
      </c>
      <c r="D582" s="104" t="s">
        <v>195</v>
      </c>
      <c r="E582" s="104" t="s">
        <v>398</v>
      </c>
      <c r="F582" s="104"/>
      <c r="G582" s="104" t="s">
        <v>257</v>
      </c>
      <c r="H582" s="105">
        <v>23</v>
      </c>
      <c r="I582" s="104"/>
      <c r="J582" s="104" t="s">
        <v>258</v>
      </c>
      <c r="K582" s="104" t="s">
        <v>80</v>
      </c>
      <c r="L582" s="104" t="s">
        <v>299</v>
      </c>
      <c r="M582" s="104" t="s">
        <v>361</v>
      </c>
      <c r="N582" s="104"/>
      <c r="O582" s="108" t="str">
        <f>A2303</f>
        <v>14705</v>
      </c>
      <c r="P582" s="111" t="s">
        <v>300</v>
      </c>
      <c r="Q582" s="153">
        <v>0.3125</v>
      </c>
      <c r="R582" s="153">
        <v>0.35416666666666669</v>
      </c>
      <c r="S582" s="153">
        <v>4.1666666666666657E-2</v>
      </c>
      <c r="T582" s="153">
        <v>0.3125</v>
      </c>
      <c r="U582" s="153">
        <v>0.35416666666666669</v>
      </c>
      <c r="V582" s="153">
        <f>IF(ISBLANK(T582),"",Tabella2[[#This Row],[ACT STOP]]-Tabella2[[#This Row],[ACT START]])</f>
        <v>4.1666666666666685E-2</v>
      </c>
      <c r="W582" s="104" t="s">
        <v>122</v>
      </c>
      <c r="X582" s="104" t="s">
        <v>91</v>
      </c>
      <c r="Y582" s="110"/>
      <c r="Z582" s="106"/>
      <c r="AA582" s="104"/>
      <c r="AB582" s="107"/>
      <c r="AC582" s="72">
        <v>1</v>
      </c>
      <c r="AH582" s="70"/>
      <c r="AI582" s="70"/>
      <c r="AJ582">
        <v>0</v>
      </c>
      <c r="AL582" s="70"/>
      <c r="BM582" s="135">
        <v>0.3125</v>
      </c>
      <c r="BN582" s="136">
        <v>0.35416666666666669</v>
      </c>
      <c r="BO582" s="101"/>
      <c r="BR582" s="109" t="str">
        <f t="shared" si="8"/>
        <v>SH-25-0571</v>
      </c>
      <c r="BS582" s="109" t="s">
        <v>1226</v>
      </c>
      <c r="BT582" t="s">
        <v>122</v>
      </c>
      <c r="BU582" t="s">
        <v>399</v>
      </c>
    </row>
    <row r="583" spans="1:73" hidden="1">
      <c r="A583" s="103" t="s">
        <v>1287</v>
      </c>
      <c r="B583" s="102">
        <v>45750</v>
      </c>
      <c r="C583" s="104">
        <f>_xlfn.ISOWEEKNUM(Tabella2[[#This Row],[Date]])</f>
        <v>14</v>
      </c>
      <c r="D583" s="104" t="s">
        <v>195</v>
      </c>
      <c r="E583" s="104" t="s">
        <v>398</v>
      </c>
      <c r="F583" s="104"/>
      <c r="G583" s="104" t="s">
        <v>257</v>
      </c>
      <c r="H583" s="105">
        <v>32</v>
      </c>
      <c r="I583" s="104"/>
      <c r="J583" s="104" t="s">
        <v>258</v>
      </c>
      <c r="K583" s="104" t="s">
        <v>80</v>
      </c>
      <c r="L583" s="104" t="s">
        <v>299</v>
      </c>
      <c r="M583" s="104" t="s">
        <v>361</v>
      </c>
      <c r="N583" s="104"/>
      <c r="O583" s="108" t="str">
        <f>A2306</f>
        <v>14708</v>
      </c>
      <c r="P583" s="111" t="s">
        <v>300</v>
      </c>
      <c r="Q583" s="153">
        <v>0.375</v>
      </c>
      <c r="R583" s="153">
        <v>0.41666666666666669</v>
      </c>
      <c r="S583" s="153">
        <v>4.1666666666666657E-2</v>
      </c>
      <c r="T583" s="153" t="s">
        <v>631</v>
      </c>
      <c r="U583" s="153" t="s">
        <v>498</v>
      </c>
      <c r="V583" s="153">
        <f>IF(ISBLANK(T583),"",Tabella2[[#This Row],[ACT STOP]]-Tabella2[[#This Row],[ACT START]])</f>
        <v>4.1666666666666685E-2</v>
      </c>
      <c r="W583" s="104" t="s">
        <v>122</v>
      </c>
      <c r="X583" s="104" t="s">
        <v>91</v>
      </c>
      <c r="Y583" s="110"/>
      <c r="Z583" s="106"/>
      <c r="AA583" s="104"/>
      <c r="AB583" s="107"/>
      <c r="AC583" s="72">
        <v>1</v>
      </c>
      <c r="AH583" s="70"/>
      <c r="AI583" s="70"/>
      <c r="AJ583">
        <v>0</v>
      </c>
      <c r="AL583" s="70"/>
      <c r="BM583" s="135" t="s">
        <v>631</v>
      </c>
      <c r="BN583" s="136" t="s">
        <v>498</v>
      </c>
      <c r="BO583" s="101"/>
      <c r="BR583" s="109" t="str">
        <f t="shared" si="8"/>
        <v>SH-25-0572</v>
      </c>
      <c r="BS583" s="109" t="s">
        <v>356</v>
      </c>
      <c r="BT583" t="s">
        <v>122</v>
      </c>
      <c r="BU583" t="s">
        <v>399</v>
      </c>
    </row>
    <row r="584" spans="1:73" hidden="1">
      <c r="A584" s="103" t="s">
        <v>1288</v>
      </c>
      <c r="B584" s="102">
        <v>45750</v>
      </c>
      <c r="C584" s="104">
        <f>_xlfn.ISOWEEKNUM(Tabella2[[#This Row],[Date]])</f>
        <v>14</v>
      </c>
      <c r="D584" s="104" t="s">
        <v>195</v>
      </c>
      <c r="E584" s="104" t="s">
        <v>398</v>
      </c>
      <c r="F584" s="104"/>
      <c r="G584" s="104" t="s">
        <v>257</v>
      </c>
      <c r="H584" s="105">
        <v>17</v>
      </c>
      <c r="I584" s="104"/>
      <c r="J584" s="104" t="s">
        <v>258</v>
      </c>
      <c r="K584" s="104" t="s">
        <v>80</v>
      </c>
      <c r="L584" s="104" t="s">
        <v>299</v>
      </c>
      <c r="M584" s="104" t="s">
        <v>361</v>
      </c>
      <c r="N584" s="104"/>
      <c r="O584" s="108" t="str">
        <f>A2313</f>
        <v>14715</v>
      </c>
      <c r="P584" s="111" t="s">
        <v>300</v>
      </c>
      <c r="Q584" s="153">
        <v>0.5</v>
      </c>
      <c r="R584" s="153">
        <v>0.54166666666666663</v>
      </c>
      <c r="S584" s="153">
        <v>4.1666666666666657E-2</v>
      </c>
      <c r="T584" s="153" t="s">
        <v>511</v>
      </c>
      <c r="U584" s="153">
        <v>0.53472222222222221</v>
      </c>
      <c r="V584" s="153">
        <f>IF(ISBLANK(T584),"",Tabella2[[#This Row],[ACT STOP]]-Tabella2[[#This Row],[ACT START]])</f>
        <v>3.472222222222221E-2</v>
      </c>
      <c r="W584" s="104" t="s">
        <v>122</v>
      </c>
      <c r="X584" s="104" t="s">
        <v>91</v>
      </c>
      <c r="Y584" s="110"/>
      <c r="Z584" s="106"/>
      <c r="AA584" s="104"/>
      <c r="AB584" s="107"/>
      <c r="AC584" s="72">
        <v>1</v>
      </c>
      <c r="AH584" s="70"/>
      <c r="AI584" s="70"/>
      <c r="AJ584">
        <v>0</v>
      </c>
      <c r="AL584" s="70"/>
      <c r="BM584" s="135" t="s">
        <v>511</v>
      </c>
      <c r="BN584" s="136">
        <v>0.53472222222222221</v>
      </c>
      <c r="BO584" s="101"/>
      <c r="BR584" s="109" t="str">
        <f t="shared" si="8"/>
        <v>SH-25-0573</v>
      </c>
      <c r="BS584" s="109" t="s">
        <v>393</v>
      </c>
      <c r="BT584" t="s">
        <v>122</v>
      </c>
      <c r="BU584" t="s">
        <v>399</v>
      </c>
    </row>
    <row r="585" spans="1:73" hidden="1">
      <c r="A585" s="103" t="s">
        <v>1289</v>
      </c>
      <c r="B585" s="102">
        <v>45750</v>
      </c>
      <c r="C585" s="104">
        <f>_xlfn.ISOWEEKNUM(Tabella2[[#This Row],[Date]])</f>
        <v>14</v>
      </c>
      <c r="D585" s="104" t="s">
        <v>195</v>
      </c>
      <c r="E585" s="104" t="s">
        <v>398</v>
      </c>
      <c r="F585" s="104"/>
      <c r="G585" s="104" t="s">
        <v>257</v>
      </c>
      <c r="H585" s="105">
        <v>20</v>
      </c>
      <c r="I585" s="104"/>
      <c r="J585" s="104" t="s">
        <v>258</v>
      </c>
      <c r="K585" s="104" t="s">
        <v>80</v>
      </c>
      <c r="L585" s="104" t="s">
        <v>299</v>
      </c>
      <c r="M585" s="104" t="s">
        <v>361</v>
      </c>
      <c r="N585" s="104"/>
      <c r="O585" s="108" t="str">
        <f>A2317</f>
        <v>14719</v>
      </c>
      <c r="P585" s="111" t="s">
        <v>300</v>
      </c>
      <c r="Q585" s="153">
        <v>0.5625</v>
      </c>
      <c r="R585" s="153">
        <v>0.60416666666666663</v>
      </c>
      <c r="S585" s="153">
        <v>4.1666666666666657E-2</v>
      </c>
      <c r="T585" s="153">
        <v>0.5625</v>
      </c>
      <c r="U585" s="153">
        <v>0.60416666666666663</v>
      </c>
      <c r="V585" s="153">
        <f>IF(ISBLANK(T585),"",Tabella2[[#This Row],[ACT STOP]]-Tabella2[[#This Row],[ACT START]])</f>
        <v>4.166666666666663E-2</v>
      </c>
      <c r="W585" s="104" t="s">
        <v>122</v>
      </c>
      <c r="X585" s="104" t="s">
        <v>91</v>
      </c>
      <c r="Y585" s="110"/>
      <c r="Z585" s="106"/>
      <c r="AA585" s="104"/>
      <c r="AB585" s="107"/>
      <c r="AC585" s="72">
        <v>1</v>
      </c>
      <c r="AH585" s="70"/>
      <c r="AI585" s="70"/>
      <c r="AJ585">
        <v>0</v>
      </c>
      <c r="AL585" s="70"/>
      <c r="BM585" s="135">
        <v>0.5625</v>
      </c>
      <c r="BN585" s="136">
        <v>0.60416666666666663</v>
      </c>
      <c r="BO585" s="101"/>
      <c r="BR585" s="109" t="str">
        <f t="shared" si="8"/>
        <v>SH-25-0574</v>
      </c>
      <c r="BS585" s="109" t="s">
        <v>1220</v>
      </c>
      <c r="BT585" t="s">
        <v>122</v>
      </c>
      <c r="BU585" t="s">
        <v>399</v>
      </c>
    </row>
    <row r="586" spans="1:73" hidden="1">
      <c r="A586" s="103" t="s">
        <v>1290</v>
      </c>
      <c r="B586" s="102">
        <v>45750</v>
      </c>
      <c r="C586" s="104">
        <f>_xlfn.ISOWEEKNUM(Tabella2[[#This Row],[Date]])</f>
        <v>14</v>
      </c>
      <c r="D586" s="104" t="s">
        <v>275</v>
      </c>
      <c r="E586" s="104" t="s">
        <v>256</v>
      </c>
      <c r="F586" s="104">
        <v>57</v>
      </c>
      <c r="G586" s="104" t="s">
        <v>284</v>
      </c>
      <c r="H586" s="105">
        <v>5</v>
      </c>
      <c r="I586" s="104" t="s">
        <v>258</v>
      </c>
      <c r="J586" s="104"/>
      <c r="K586" s="104" t="s">
        <v>75</v>
      </c>
      <c r="L586" s="104" t="s">
        <v>259</v>
      </c>
      <c r="M586" s="104" t="s">
        <v>461</v>
      </c>
      <c r="N586" s="104"/>
      <c r="O586" s="106"/>
      <c r="P586" s="111" t="s">
        <v>610</v>
      </c>
      <c r="Q586" s="153" t="s">
        <v>272</v>
      </c>
      <c r="R586" s="153" t="s">
        <v>576</v>
      </c>
      <c r="S586" s="153">
        <v>4.1666666666666657E-2</v>
      </c>
      <c r="T586" s="153">
        <v>0.5625</v>
      </c>
      <c r="U586" s="153">
        <v>0.56944444444444442</v>
      </c>
      <c r="V586" s="153">
        <f>IF(ISBLANK(T586),"",Tabella2[[#This Row],[ACT STOP]]-Tabella2[[#This Row],[ACT START]])</f>
        <v>6.9444444444444198E-3</v>
      </c>
      <c r="W586" s="104" t="s">
        <v>116</v>
      </c>
      <c r="X586" s="104" t="s">
        <v>113</v>
      </c>
      <c r="Y586" s="110" t="s">
        <v>1291</v>
      </c>
      <c r="Z586" s="106"/>
      <c r="AA586" s="104"/>
      <c r="AB586" s="107"/>
      <c r="AC586" s="72">
        <v>0</v>
      </c>
      <c r="AH586" s="70"/>
      <c r="AI586" s="70"/>
      <c r="AJ586">
        <v>0</v>
      </c>
      <c r="AL586" s="70"/>
      <c r="BL586" t="s">
        <v>1292</v>
      </c>
      <c r="BM586" s="135">
        <v>0.5625</v>
      </c>
      <c r="BN586" s="136">
        <v>0.56944444444444442</v>
      </c>
      <c r="BO586" s="101"/>
      <c r="BR586" s="109" t="str">
        <f t="shared" si="8"/>
        <v>SH-25-0575</v>
      </c>
      <c r="BS586" s="109" t="s">
        <v>288</v>
      </c>
      <c r="BT586" t="s">
        <v>116</v>
      </c>
      <c r="BU586" t="s">
        <v>613</v>
      </c>
    </row>
    <row r="587" spans="1:73" hidden="1">
      <c r="A587" s="103" t="s">
        <v>1293</v>
      </c>
      <c r="B587" s="102">
        <v>45751</v>
      </c>
      <c r="C587" s="104">
        <f>_xlfn.ISOWEEKNUM(Tabella2[[#This Row],[Date]])</f>
        <v>14</v>
      </c>
      <c r="D587" s="104" t="s">
        <v>195</v>
      </c>
      <c r="E587" s="104" t="s">
        <v>398</v>
      </c>
      <c r="F587" s="104"/>
      <c r="G587" s="104" t="s">
        <v>257</v>
      </c>
      <c r="H587" s="105">
        <v>5</v>
      </c>
      <c r="I587" s="104"/>
      <c r="J587" s="104" t="s">
        <v>258</v>
      </c>
      <c r="K587" s="104" t="s">
        <v>80</v>
      </c>
      <c r="L587" s="104" t="s">
        <v>299</v>
      </c>
      <c r="M587" s="104" t="s">
        <v>361</v>
      </c>
      <c r="N587" s="104"/>
      <c r="O587" s="108" t="str">
        <f>A2320</f>
        <v>14722</v>
      </c>
      <c r="P587" s="111" t="s">
        <v>300</v>
      </c>
      <c r="Q587" s="153">
        <v>0.25</v>
      </c>
      <c r="R587" s="153">
        <v>0.29166666666666669</v>
      </c>
      <c r="S587" s="153">
        <v>4.1666666666666657E-2</v>
      </c>
      <c r="T587" s="153">
        <v>0.25</v>
      </c>
      <c r="U587" s="153">
        <v>0.28472222222222221</v>
      </c>
      <c r="V587" s="153">
        <f>IF(ISBLANK(T587),"",Tabella2[[#This Row],[ACT STOP]]-Tabella2[[#This Row],[ACT START]])</f>
        <v>3.472222222222221E-2</v>
      </c>
      <c r="W587" s="104" t="s">
        <v>122</v>
      </c>
      <c r="X587" s="104" t="s">
        <v>91</v>
      </c>
      <c r="Y587" s="110"/>
      <c r="Z587" s="106"/>
      <c r="AA587" s="104"/>
      <c r="AB587" s="107"/>
      <c r="AC587" s="72">
        <v>1</v>
      </c>
      <c r="AH587" s="70"/>
      <c r="AI587" s="70"/>
      <c r="AJ587">
        <v>0</v>
      </c>
      <c r="AL587" s="70"/>
      <c r="BM587" s="135">
        <v>0.25</v>
      </c>
      <c r="BN587" s="136">
        <v>0.28472222222222221</v>
      </c>
      <c r="BO587" s="101"/>
      <c r="BR587" s="109" t="str">
        <f t="shared" si="8"/>
        <v>SH-25-0576</v>
      </c>
      <c r="BS587" s="109" t="s">
        <v>416</v>
      </c>
      <c r="BT587" t="s">
        <v>122</v>
      </c>
      <c r="BU587" t="s">
        <v>399</v>
      </c>
    </row>
    <row r="588" spans="1:73" hidden="1">
      <c r="A588" s="103" t="s">
        <v>1294</v>
      </c>
      <c r="B588" s="102">
        <v>45751</v>
      </c>
      <c r="C588" s="104">
        <f>_xlfn.ISOWEEKNUM(Tabella2[[#This Row],[Date]])</f>
        <v>14</v>
      </c>
      <c r="D588" s="104" t="s">
        <v>195</v>
      </c>
      <c r="E588" s="104" t="s">
        <v>398</v>
      </c>
      <c r="F588" s="104"/>
      <c r="G588" s="104" t="s">
        <v>257</v>
      </c>
      <c r="H588" s="105">
        <v>14</v>
      </c>
      <c r="I588" s="104"/>
      <c r="J588" s="104" t="s">
        <v>258</v>
      </c>
      <c r="K588" s="104" t="s">
        <v>80</v>
      </c>
      <c r="L588" s="104" t="s">
        <v>299</v>
      </c>
      <c r="M588" s="104" t="s">
        <v>361</v>
      </c>
      <c r="N588" s="104"/>
      <c r="O588" s="108" t="str">
        <f>A2322</f>
        <v>14724</v>
      </c>
      <c r="P588" s="111" t="s">
        <v>300</v>
      </c>
      <c r="Q588" s="153">
        <v>0.3125</v>
      </c>
      <c r="R588" s="153">
        <v>0.35416666666666669</v>
      </c>
      <c r="S588" s="153">
        <v>4.1666666666666657E-2</v>
      </c>
      <c r="T588" s="153">
        <v>0.3125</v>
      </c>
      <c r="U588" s="153">
        <v>0.35416666666666669</v>
      </c>
      <c r="V588" s="153">
        <f>IF(ISBLANK(T588),"",Tabella2[[#This Row],[ACT STOP]]-Tabella2[[#This Row],[ACT START]])</f>
        <v>4.1666666666666685E-2</v>
      </c>
      <c r="W588" s="104" t="s">
        <v>122</v>
      </c>
      <c r="X588" s="104" t="s">
        <v>91</v>
      </c>
      <c r="Y588" s="110"/>
      <c r="Z588" s="106"/>
      <c r="AA588" s="104"/>
      <c r="AB588" s="107"/>
      <c r="AC588" s="72">
        <v>1</v>
      </c>
      <c r="AH588" s="70"/>
      <c r="AI588" s="70"/>
      <c r="AJ588">
        <v>0</v>
      </c>
      <c r="AL588" s="70"/>
      <c r="BM588" s="135">
        <v>0.3125</v>
      </c>
      <c r="BN588" s="136">
        <v>0.35416666666666669</v>
      </c>
      <c r="BO588" s="101"/>
      <c r="BR588" s="109" t="str">
        <f t="shared" si="8"/>
        <v>SH-25-0577</v>
      </c>
      <c r="BS588" s="109" t="s">
        <v>372</v>
      </c>
      <c r="BT588" t="s">
        <v>122</v>
      </c>
      <c r="BU588" t="s">
        <v>399</v>
      </c>
    </row>
    <row r="589" spans="1:73" hidden="1">
      <c r="A589" s="103" t="s">
        <v>1295</v>
      </c>
      <c r="B589" s="102">
        <v>45751</v>
      </c>
      <c r="C589" s="104">
        <f>_xlfn.ISOWEEKNUM(Tabella2[[#This Row],[Date]])</f>
        <v>14</v>
      </c>
      <c r="D589" s="104" t="s">
        <v>509</v>
      </c>
      <c r="E589" s="104" t="s">
        <v>284</v>
      </c>
      <c r="F589" s="104">
        <v>71</v>
      </c>
      <c r="G589" s="104" t="s">
        <v>257</v>
      </c>
      <c r="H589" s="105">
        <v>10</v>
      </c>
      <c r="I589" s="104"/>
      <c r="J589" s="104" t="s">
        <v>258</v>
      </c>
      <c r="K589" s="104" t="s">
        <v>75</v>
      </c>
      <c r="L589" s="104" t="s">
        <v>259</v>
      </c>
      <c r="M589" s="104" t="s">
        <v>276</v>
      </c>
      <c r="N589" s="104"/>
      <c r="O589" s="106"/>
      <c r="P589" s="111" t="s">
        <v>467</v>
      </c>
      <c r="Q589" s="153" t="s">
        <v>617</v>
      </c>
      <c r="R589" s="153" t="s">
        <v>525</v>
      </c>
      <c r="S589" s="153">
        <v>4.1666666666666657E-2</v>
      </c>
      <c r="T589" s="153"/>
      <c r="U589" s="153"/>
      <c r="V589" s="153" t="str">
        <f>IF(ISBLANK(T589),"",Tabella2[[#This Row],[ACT STOP]]-Tabella2[[#This Row],[ACT START]])</f>
        <v/>
      </c>
      <c r="W589" s="104" t="s">
        <v>116</v>
      </c>
      <c r="X589" s="104" t="s">
        <v>119</v>
      </c>
      <c r="Y589" s="110"/>
      <c r="Z589" s="106"/>
      <c r="AA589" s="104"/>
      <c r="AB589" s="107"/>
      <c r="AC589" s="72">
        <v>0</v>
      </c>
      <c r="AH589" s="70"/>
      <c r="AI589" s="70"/>
      <c r="AJ589">
        <v>0</v>
      </c>
      <c r="AL589" s="70"/>
      <c r="BL589" t="s">
        <v>1296</v>
      </c>
      <c r="BM589" s="135">
        <v>0</v>
      </c>
      <c r="BN589" s="136">
        <v>0</v>
      </c>
      <c r="BO589" s="101"/>
      <c r="BR589" s="109" t="str">
        <f t="shared" ref="BR589:BR652" si="9">_xlfn.CONCAT(LEFT(BR588,6),TEXT(RIGHT(BR588,4)+1,"0000"))</f>
        <v>SH-25-0578</v>
      </c>
      <c r="BS589" s="109" t="s">
        <v>552</v>
      </c>
      <c r="BT589" t="s">
        <v>116</v>
      </c>
      <c r="BU589" t="s">
        <v>619</v>
      </c>
    </row>
    <row r="590" spans="1:73" hidden="1">
      <c r="A590" s="103" t="s">
        <v>1297</v>
      </c>
      <c r="B590" s="102">
        <v>45754</v>
      </c>
      <c r="C590" s="104">
        <f>_xlfn.ISOWEEKNUM(Tabella2[[#This Row],[Date]])</f>
        <v>15</v>
      </c>
      <c r="D590" s="104" t="s">
        <v>195</v>
      </c>
      <c r="E590" s="104" t="s">
        <v>398</v>
      </c>
      <c r="F590" s="104"/>
      <c r="G590" s="104" t="s">
        <v>284</v>
      </c>
      <c r="H590" s="105">
        <v>9</v>
      </c>
      <c r="I590" s="104"/>
      <c r="J590" s="104" t="s">
        <v>258</v>
      </c>
      <c r="K590" s="104" t="s">
        <v>80</v>
      </c>
      <c r="L590" s="104" t="s">
        <v>299</v>
      </c>
      <c r="M590" s="104" t="s">
        <v>276</v>
      </c>
      <c r="N590" s="104"/>
      <c r="O590" s="108" t="str">
        <f>A130</f>
        <v>12532</v>
      </c>
      <c r="P590" s="111" t="s">
        <v>300</v>
      </c>
      <c r="Q590" s="153">
        <v>0.25</v>
      </c>
      <c r="R590" s="153">
        <v>0.29166666666666669</v>
      </c>
      <c r="S590" s="153">
        <v>4.1666666666666657E-2</v>
      </c>
      <c r="T590" s="153"/>
      <c r="U590" s="153"/>
      <c r="V590" s="153" t="str">
        <f>IF(ISBLANK(T590),"",Tabella2[[#This Row],[ACT STOP]]-Tabella2[[#This Row],[ACT START]])</f>
        <v/>
      </c>
      <c r="W590" s="104" t="s">
        <v>133</v>
      </c>
      <c r="X590" s="104" t="s">
        <v>143</v>
      </c>
      <c r="Y590" s="110"/>
      <c r="Z590" s="106"/>
      <c r="AA590" s="104"/>
      <c r="AB590" s="107"/>
      <c r="AC590" s="72">
        <v>0</v>
      </c>
      <c r="AH590" s="70"/>
      <c r="AI590" s="70"/>
      <c r="AJ590">
        <v>0</v>
      </c>
      <c r="AL590" s="70"/>
      <c r="BL590" t="s">
        <v>626</v>
      </c>
      <c r="BM590" s="135">
        <v>0</v>
      </c>
      <c r="BN590" s="136">
        <v>0</v>
      </c>
      <c r="BO590" s="101"/>
      <c r="BR590" s="109" t="str">
        <f t="shared" si="9"/>
        <v>SH-25-0579</v>
      </c>
      <c r="BS590" s="109" t="s">
        <v>339</v>
      </c>
      <c r="BT590" t="s">
        <v>133</v>
      </c>
      <c r="BU590" t="s">
        <v>399</v>
      </c>
    </row>
    <row r="591" spans="1:73" hidden="1">
      <c r="A591" s="103" t="s">
        <v>1298</v>
      </c>
      <c r="B591" s="102">
        <v>45754</v>
      </c>
      <c r="C591" s="104">
        <f>_xlfn.ISOWEEKNUM(Tabella2[[#This Row],[Date]])</f>
        <v>15</v>
      </c>
      <c r="D591" s="104" t="s">
        <v>195</v>
      </c>
      <c r="E591" s="104" t="s">
        <v>398</v>
      </c>
      <c r="F591" s="104"/>
      <c r="G591" s="104" t="s">
        <v>257</v>
      </c>
      <c r="H591" s="105">
        <v>8</v>
      </c>
      <c r="I591" s="104"/>
      <c r="J591" s="104" t="s">
        <v>258</v>
      </c>
      <c r="K591" s="104" t="s">
        <v>80</v>
      </c>
      <c r="L591" s="104" t="s">
        <v>299</v>
      </c>
      <c r="M591" s="104" t="s">
        <v>276</v>
      </c>
      <c r="N591" s="104"/>
      <c r="O591" s="108" t="str">
        <f>A2333</f>
        <v>14735</v>
      </c>
      <c r="P591" s="111" t="s">
        <v>300</v>
      </c>
      <c r="Q591" s="153">
        <v>0.3125</v>
      </c>
      <c r="R591" s="153">
        <v>0.35416666666666669</v>
      </c>
      <c r="S591" s="153">
        <v>4.1666666666666657E-2</v>
      </c>
      <c r="T591" s="153">
        <v>0.3125</v>
      </c>
      <c r="U591" s="153">
        <v>0.35416666666666669</v>
      </c>
      <c r="V591" s="153">
        <f>IF(ISBLANK(T591),"",Tabella2[[#This Row],[ACT STOP]]-Tabella2[[#This Row],[ACT START]])</f>
        <v>4.1666666666666685E-2</v>
      </c>
      <c r="W591" s="104" t="s">
        <v>122</v>
      </c>
      <c r="X591" s="104" t="s">
        <v>91</v>
      </c>
      <c r="Y591" s="110"/>
      <c r="Z591" s="106"/>
      <c r="AA591" s="104"/>
      <c r="AB591" s="107"/>
      <c r="AC591" s="72">
        <v>1</v>
      </c>
      <c r="AH591" s="70"/>
      <c r="AI591" s="70"/>
      <c r="AJ591">
        <v>0</v>
      </c>
      <c r="AL591" s="70"/>
      <c r="BM591" s="135">
        <v>0.3125</v>
      </c>
      <c r="BN591" s="136">
        <v>0.35416666666666669</v>
      </c>
      <c r="BO591" s="101"/>
      <c r="BR591" s="109" t="str">
        <f t="shared" si="9"/>
        <v>SH-25-0580</v>
      </c>
      <c r="BS591" s="109" t="s">
        <v>653</v>
      </c>
      <c r="BT591" t="s">
        <v>122</v>
      </c>
      <c r="BU591" t="s">
        <v>399</v>
      </c>
    </row>
    <row r="592" spans="1:73" hidden="1">
      <c r="A592" s="103" t="s">
        <v>1299</v>
      </c>
      <c r="B592" s="102">
        <v>45754</v>
      </c>
      <c r="C592" s="104">
        <f>_xlfn.ISOWEEKNUM(Tabella2[[#This Row],[Date]])</f>
        <v>15</v>
      </c>
      <c r="D592" s="104" t="s">
        <v>195</v>
      </c>
      <c r="E592" s="104" t="s">
        <v>880</v>
      </c>
      <c r="F592" s="104"/>
      <c r="G592" s="104" t="s">
        <v>257</v>
      </c>
      <c r="H592" s="105">
        <v>14</v>
      </c>
      <c r="I592" s="104"/>
      <c r="J592" s="104" t="s">
        <v>258</v>
      </c>
      <c r="K592" s="104" t="s">
        <v>80</v>
      </c>
      <c r="L592" s="104" t="s">
        <v>299</v>
      </c>
      <c r="M592" s="104" t="s">
        <v>276</v>
      </c>
      <c r="N592" s="104"/>
      <c r="O592" s="108" t="str">
        <f>A2337</f>
        <v>14739</v>
      </c>
      <c r="P592" s="111" t="s">
        <v>300</v>
      </c>
      <c r="Q592" s="153">
        <v>0.375</v>
      </c>
      <c r="R592" s="153">
        <v>0.41666666666666669</v>
      </c>
      <c r="S592" s="153">
        <v>4.1666666666666657E-2</v>
      </c>
      <c r="T592" s="153">
        <v>0.375</v>
      </c>
      <c r="U592" s="153">
        <v>0.41666666666666669</v>
      </c>
      <c r="V592" s="153">
        <f>IF(ISBLANK(T592),"",Tabella2[[#This Row],[ACT STOP]]-Tabella2[[#This Row],[ACT START]])</f>
        <v>4.1666666666666685E-2</v>
      </c>
      <c r="W592" s="104" t="s">
        <v>122</v>
      </c>
      <c r="X592" s="104" t="s">
        <v>91</v>
      </c>
      <c r="Y592" s="110"/>
      <c r="Z592" s="106"/>
      <c r="AA592" s="104"/>
      <c r="AB592" s="107"/>
      <c r="AC592" s="72">
        <v>1</v>
      </c>
      <c r="AH592" s="70"/>
      <c r="AI592" s="70"/>
      <c r="AJ592">
        <v>0</v>
      </c>
      <c r="AL592" s="70"/>
      <c r="BM592" s="135">
        <v>0.375</v>
      </c>
      <c r="BN592" s="136">
        <v>0.41666666666666669</v>
      </c>
      <c r="BO592" s="101"/>
      <c r="BR592" s="109" t="str">
        <f t="shared" si="9"/>
        <v>SH-25-0581</v>
      </c>
      <c r="BS592" s="109" t="s">
        <v>372</v>
      </c>
      <c r="BT592" t="s">
        <v>122</v>
      </c>
      <c r="BU592" t="s">
        <v>881</v>
      </c>
    </row>
    <row r="593" spans="1:73" hidden="1">
      <c r="A593" s="103" t="s">
        <v>1300</v>
      </c>
      <c r="B593" s="102">
        <v>45754</v>
      </c>
      <c r="C593" s="104">
        <f>_xlfn.ISOWEEKNUM(Tabella2[[#This Row],[Date]])</f>
        <v>15</v>
      </c>
      <c r="D593" s="104" t="s">
        <v>195</v>
      </c>
      <c r="E593" s="104" t="s">
        <v>398</v>
      </c>
      <c r="F593" s="104"/>
      <c r="G593" s="104" t="s">
        <v>257</v>
      </c>
      <c r="H593" s="105">
        <v>5</v>
      </c>
      <c r="I593" s="104"/>
      <c r="J593" s="104" t="s">
        <v>258</v>
      </c>
      <c r="K593" s="104" t="s">
        <v>80</v>
      </c>
      <c r="L593" s="104" t="s">
        <v>299</v>
      </c>
      <c r="M593" s="104" t="s">
        <v>276</v>
      </c>
      <c r="N593" s="104"/>
      <c r="O593" s="108" t="str">
        <f>A2344</f>
        <v>14746</v>
      </c>
      <c r="P593" s="111" t="s">
        <v>300</v>
      </c>
      <c r="Q593" s="153">
        <v>0.5</v>
      </c>
      <c r="R593" s="153">
        <v>0.54166666666666663</v>
      </c>
      <c r="S593" s="153">
        <v>4.1666666666666657E-2</v>
      </c>
      <c r="T593" s="153">
        <v>0.5</v>
      </c>
      <c r="U593" s="153">
        <v>0.54166666666666663</v>
      </c>
      <c r="V593" s="153">
        <f>IF(ISBLANK(T593),"",Tabella2[[#This Row],[ACT STOP]]-Tabella2[[#This Row],[ACT START]])</f>
        <v>4.166666666666663E-2</v>
      </c>
      <c r="W593" s="104" t="s">
        <v>122</v>
      </c>
      <c r="X593" s="104" t="s">
        <v>91</v>
      </c>
      <c r="Y593" s="110"/>
      <c r="Z593" s="106"/>
      <c r="AA593" s="104"/>
      <c r="AB593" s="107"/>
      <c r="AC593" s="72">
        <v>1</v>
      </c>
      <c r="AH593" s="70"/>
      <c r="AI593" s="70"/>
      <c r="AJ593">
        <v>0</v>
      </c>
      <c r="AL593" s="70"/>
      <c r="BL593" t="s">
        <v>1301</v>
      </c>
      <c r="BM593" s="135">
        <v>0.5</v>
      </c>
      <c r="BN593" s="136">
        <v>0.54166666666666663</v>
      </c>
      <c r="BO593" s="101"/>
      <c r="BR593" s="109" t="str">
        <f t="shared" si="9"/>
        <v>SH-25-0582</v>
      </c>
      <c r="BS593" s="109" t="s">
        <v>416</v>
      </c>
      <c r="BT593" t="s">
        <v>122</v>
      </c>
      <c r="BU593" t="s">
        <v>399</v>
      </c>
    </row>
    <row r="594" spans="1:73" hidden="1">
      <c r="A594" s="103" t="s">
        <v>1302</v>
      </c>
      <c r="B594" s="102">
        <v>45754</v>
      </c>
      <c r="C594" s="104">
        <f>_xlfn.ISOWEEKNUM(Tabella2[[#This Row],[Date]])</f>
        <v>15</v>
      </c>
      <c r="D594" s="104" t="s">
        <v>195</v>
      </c>
      <c r="E594" s="104" t="s">
        <v>398</v>
      </c>
      <c r="F594" s="104"/>
      <c r="G594" s="104" t="s">
        <v>284</v>
      </c>
      <c r="H594" s="105">
        <v>22</v>
      </c>
      <c r="I594" s="104"/>
      <c r="J594" s="104" t="s">
        <v>258</v>
      </c>
      <c r="K594" s="104" t="s">
        <v>78</v>
      </c>
      <c r="L594" s="104" t="s">
        <v>299</v>
      </c>
      <c r="M594" s="104" t="s">
        <v>276</v>
      </c>
      <c r="N594" s="104"/>
      <c r="O594" s="108" t="str">
        <f>A134</f>
        <v>12536</v>
      </c>
      <c r="P594" s="111" t="s">
        <v>300</v>
      </c>
      <c r="Q594" s="153" t="s">
        <v>511</v>
      </c>
      <c r="R594" s="153" t="s">
        <v>549</v>
      </c>
      <c r="S594" s="153">
        <v>4.1666666666666657E-2</v>
      </c>
      <c r="T594" s="153" t="s">
        <v>511</v>
      </c>
      <c r="U594" s="153" t="s">
        <v>549</v>
      </c>
      <c r="V594" s="153">
        <f>IF(ISBLANK(T594),"",Tabella2[[#This Row],[ACT STOP]]-Tabella2[[#This Row],[ACT START]])</f>
        <v>4.166666666666663E-2</v>
      </c>
      <c r="W594" s="104" t="s">
        <v>92</v>
      </c>
      <c r="X594" s="104" t="s">
        <v>91</v>
      </c>
      <c r="Y594" s="110"/>
      <c r="Z594" s="106"/>
      <c r="AA594" s="104"/>
      <c r="AB594" s="107"/>
      <c r="AC594" s="72">
        <v>1</v>
      </c>
      <c r="AH594" s="70"/>
      <c r="AI594" s="70"/>
      <c r="AJ594">
        <v>0</v>
      </c>
      <c r="AL594" s="70"/>
      <c r="BM594" s="135" t="s">
        <v>511</v>
      </c>
      <c r="BN594" s="136" t="s">
        <v>549</v>
      </c>
      <c r="BO594" s="101"/>
      <c r="BR594" s="109" t="str">
        <f t="shared" si="9"/>
        <v>SH-25-0583</v>
      </c>
      <c r="BS594" s="109" t="s">
        <v>295</v>
      </c>
      <c r="BT594" t="s">
        <v>92</v>
      </c>
      <c r="BU594" t="s">
        <v>399</v>
      </c>
    </row>
    <row r="595" spans="1:73" hidden="1">
      <c r="A595" s="103" t="s">
        <v>1303</v>
      </c>
      <c r="B595" s="102">
        <v>45754</v>
      </c>
      <c r="C595" s="104">
        <f>_xlfn.ISOWEEKNUM(Tabella2[[#This Row],[Date]])</f>
        <v>15</v>
      </c>
      <c r="D595" s="104" t="s">
        <v>195</v>
      </c>
      <c r="E595" s="104" t="s">
        <v>398</v>
      </c>
      <c r="F595" s="104"/>
      <c r="G595" s="104" t="s">
        <v>257</v>
      </c>
      <c r="H595" s="105">
        <v>32</v>
      </c>
      <c r="I595" s="104"/>
      <c r="J595" s="104" t="s">
        <v>258</v>
      </c>
      <c r="K595" s="104" t="s">
        <v>80</v>
      </c>
      <c r="L595" s="104" t="s">
        <v>299</v>
      </c>
      <c r="M595" s="104" t="s">
        <v>276</v>
      </c>
      <c r="N595" s="104"/>
      <c r="O595" s="108" t="str">
        <f>A2261</f>
        <v>14663</v>
      </c>
      <c r="P595" s="111" t="s">
        <v>300</v>
      </c>
      <c r="Q595" s="153">
        <v>0.5625</v>
      </c>
      <c r="R595" s="153">
        <v>0.60416666666666663</v>
      </c>
      <c r="S595" s="153">
        <v>4.1666666666666657E-2</v>
      </c>
      <c r="T595" s="153">
        <v>0.5625</v>
      </c>
      <c r="U595" s="153">
        <v>0.60416666666666663</v>
      </c>
      <c r="V595" s="153">
        <f>IF(ISBLANK(T595),"",Tabella2[[#This Row],[ACT STOP]]-Tabella2[[#This Row],[ACT START]])</f>
        <v>4.166666666666663E-2</v>
      </c>
      <c r="W595" s="104" t="s">
        <v>116</v>
      </c>
      <c r="X595" s="104" t="s">
        <v>113</v>
      </c>
      <c r="Y595" s="110" t="s">
        <v>1304</v>
      </c>
      <c r="Z595" s="106"/>
      <c r="AA595" s="104"/>
      <c r="AB595" s="107"/>
      <c r="AC595" s="72">
        <v>0</v>
      </c>
      <c r="AH595" s="70"/>
      <c r="AI595" s="70"/>
      <c r="AJ595">
        <v>0</v>
      </c>
      <c r="AL595" s="70"/>
      <c r="BL595" t="s">
        <v>1305</v>
      </c>
      <c r="BM595" s="135">
        <v>0.5625</v>
      </c>
      <c r="BN595" s="136">
        <v>0.60416666666666663</v>
      </c>
      <c r="BO595" s="101"/>
      <c r="BR595" s="109" t="str">
        <f t="shared" si="9"/>
        <v>SH-25-0584</v>
      </c>
      <c r="BS595" s="109" t="s">
        <v>356</v>
      </c>
      <c r="BT595" t="s">
        <v>127</v>
      </c>
      <c r="BU595" t="s">
        <v>399</v>
      </c>
    </row>
    <row r="596" spans="1:73" hidden="1">
      <c r="A596" s="103" t="s">
        <v>1306</v>
      </c>
      <c r="B596" s="102">
        <v>45754</v>
      </c>
      <c r="C596" s="104">
        <f>_xlfn.ISOWEEKNUM(Tabella2[[#This Row],[Date]])</f>
        <v>15</v>
      </c>
      <c r="D596" s="104" t="s">
        <v>195</v>
      </c>
      <c r="E596" s="104" t="s">
        <v>880</v>
      </c>
      <c r="F596" s="104"/>
      <c r="G596" s="104" t="s">
        <v>257</v>
      </c>
      <c r="H596" s="105">
        <v>5</v>
      </c>
      <c r="I596" s="104"/>
      <c r="J596" s="104" t="s">
        <v>258</v>
      </c>
      <c r="K596" s="104" t="s">
        <v>80</v>
      </c>
      <c r="L596" s="104" t="s">
        <v>299</v>
      </c>
      <c r="M596" s="104" t="s">
        <v>276</v>
      </c>
      <c r="N596" s="104"/>
      <c r="O596" s="108" t="str">
        <f>A2347</f>
        <v>14749</v>
      </c>
      <c r="P596" s="111" t="s">
        <v>1307</v>
      </c>
      <c r="Q596" s="153" t="s">
        <v>665</v>
      </c>
      <c r="R596" s="153">
        <v>0.64583333333333337</v>
      </c>
      <c r="S596" s="153">
        <v>2.0833333333333329E-2</v>
      </c>
      <c r="T596" s="153" t="s">
        <v>665</v>
      </c>
      <c r="U596" s="153">
        <v>0.64583333333333337</v>
      </c>
      <c r="V596" s="153">
        <f>IF(ISBLANK(T596),"",Tabella2[[#This Row],[ACT STOP]]-Tabella2[[#This Row],[ACT START]])</f>
        <v>2.083333333333337E-2</v>
      </c>
      <c r="W596" s="104" t="s">
        <v>122</v>
      </c>
      <c r="X596" s="104" t="s">
        <v>91</v>
      </c>
      <c r="Y596" s="110"/>
      <c r="Z596" s="106"/>
      <c r="AA596" s="104"/>
      <c r="AB596" s="107"/>
      <c r="AC596" s="72">
        <v>1</v>
      </c>
      <c r="AH596" s="70"/>
      <c r="AI596" s="70"/>
      <c r="AJ596">
        <v>0</v>
      </c>
      <c r="AL596" s="70"/>
      <c r="BM596" s="135" t="s">
        <v>665</v>
      </c>
      <c r="BN596" s="136">
        <v>0.64583333333333337</v>
      </c>
      <c r="BO596" s="101"/>
      <c r="BR596" s="109" t="str">
        <f t="shared" si="9"/>
        <v>SH-25-0585</v>
      </c>
      <c r="BS596" s="109" t="s">
        <v>416</v>
      </c>
      <c r="BT596" t="s">
        <v>122</v>
      </c>
      <c r="BU596" t="s">
        <v>1308</v>
      </c>
    </row>
    <row r="597" spans="1:73" hidden="1">
      <c r="A597" s="103" t="s">
        <v>1309</v>
      </c>
      <c r="B597" s="102">
        <v>45754</v>
      </c>
      <c r="C597" s="104">
        <f>_xlfn.ISOWEEKNUM(Tabella2[[#This Row],[Date]])</f>
        <v>15</v>
      </c>
      <c r="D597" s="104" t="s">
        <v>195</v>
      </c>
      <c r="E597" s="104" t="s">
        <v>880</v>
      </c>
      <c r="F597" s="104"/>
      <c r="G597" s="104" t="s">
        <v>257</v>
      </c>
      <c r="H597" s="105">
        <v>9</v>
      </c>
      <c r="I597" s="104"/>
      <c r="J597" s="104" t="s">
        <v>258</v>
      </c>
      <c r="K597" s="104" t="s">
        <v>80</v>
      </c>
      <c r="L597" s="104" t="s">
        <v>299</v>
      </c>
      <c r="M597" s="104" t="s">
        <v>276</v>
      </c>
      <c r="N597" s="104"/>
      <c r="O597" s="108" t="str">
        <f>A2348</f>
        <v>14750</v>
      </c>
      <c r="P597" s="111" t="s">
        <v>1307</v>
      </c>
      <c r="Q597" s="153" t="s">
        <v>344</v>
      </c>
      <c r="R597" s="153">
        <v>0.67013888888888884</v>
      </c>
      <c r="S597" s="153">
        <v>2.0833333333333329E-2</v>
      </c>
      <c r="T597" s="153" t="s">
        <v>344</v>
      </c>
      <c r="U597" s="153">
        <v>0.67013888888888884</v>
      </c>
      <c r="V597" s="153">
        <f>IF(ISBLANK(T597),"",Tabella2[[#This Row],[ACT STOP]]-Tabella2[[#This Row],[ACT START]])</f>
        <v>2.0833333333333259E-2</v>
      </c>
      <c r="W597" s="104" t="s">
        <v>122</v>
      </c>
      <c r="X597" s="104" t="s">
        <v>91</v>
      </c>
      <c r="Y597" s="110"/>
      <c r="Z597" s="106"/>
      <c r="AA597" s="104"/>
      <c r="AB597" s="107"/>
      <c r="AC597" s="72">
        <v>1</v>
      </c>
      <c r="AH597" s="70"/>
      <c r="AI597" s="70"/>
      <c r="AJ597">
        <v>0</v>
      </c>
      <c r="AL597" s="70"/>
      <c r="BM597" s="135" t="s">
        <v>344</v>
      </c>
      <c r="BN597" s="136">
        <v>0.67013888888888884</v>
      </c>
      <c r="BO597" s="101"/>
      <c r="BR597" s="109" t="str">
        <f t="shared" si="9"/>
        <v>SH-25-0586</v>
      </c>
      <c r="BS597" s="109" t="s">
        <v>318</v>
      </c>
      <c r="BT597" t="s">
        <v>122</v>
      </c>
      <c r="BU597" t="s">
        <v>1308</v>
      </c>
    </row>
    <row r="598" spans="1:73" hidden="1">
      <c r="A598" s="103" t="s">
        <v>1310</v>
      </c>
      <c r="B598" s="102">
        <v>45755</v>
      </c>
      <c r="C598" s="104">
        <f>_xlfn.ISOWEEKNUM(Tabella2[[#This Row],[Date]])</f>
        <v>15</v>
      </c>
      <c r="D598" s="104" t="s">
        <v>195</v>
      </c>
      <c r="E598" s="104" t="s">
        <v>398</v>
      </c>
      <c r="F598" s="104"/>
      <c r="G598" s="104" t="s">
        <v>284</v>
      </c>
      <c r="H598" s="105">
        <v>23</v>
      </c>
      <c r="I598" s="104"/>
      <c r="J598" s="104" t="s">
        <v>258</v>
      </c>
      <c r="K598" s="104" t="s">
        <v>81</v>
      </c>
      <c r="L598" s="104" t="s">
        <v>299</v>
      </c>
      <c r="M598" s="104" t="s">
        <v>276</v>
      </c>
      <c r="N598" s="104"/>
      <c r="O598" s="108" t="str">
        <f>A2359</f>
        <v>14761</v>
      </c>
      <c r="P598" s="111" t="s">
        <v>300</v>
      </c>
      <c r="Q598" s="153">
        <v>0.375</v>
      </c>
      <c r="R598" s="153">
        <v>0.41666666666666669</v>
      </c>
      <c r="S598" s="153">
        <v>4.1666666666666657E-2</v>
      </c>
      <c r="T598" s="153">
        <v>0.375</v>
      </c>
      <c r="U598" s="153">
        <v>0.41666666666666669</v>
      </c>
      <c r="V598" s="153">
        <f>IF(ISBLANK(T598),"",Tabella2[[#This Row],[ACT STOP]]-Tabella2[[#This Row],[ACT START]])</f>
        <v>4.1666666666666685E-2</v>
      </c>
      <c r="W598" s="104" t="s">
        <v>122</v>
      </c>
      <c r="X598" s="104" t="s">
        <v>91</v>
      </c>
      <c r="Y598" s="110" t="s">
        <v>1311</v>
      </c>
      <c r="Z598" s="106"/>
      <c r="AA598" s="104"/>
      <c r="AB598" s="107"/>
      <c r="AC598" s="72">
        <v>1</v>
      </c>
      <c r="AH598" s="70"/>
      <c r="AI598" s="70"/>
      <c r="AJ598">
        <v>0</v>
      </c>
      <c r="AL598" s="70"/>
      <c r="BM598" s="135">
        <v>0.375</v>
      </c>
      <c r="BN598" s="136">
        <v>0.41666666666666669</v>
      </c>
      <c r="BO598" s="101"/>
      <c r="BR598" s="109" t="str">
        <f t="shared" si="9"/>
        <v>SH-25-0587</v>
      </c>
      <c r="BS598" s="109" t="s">
        <v>358</v>
      </c>
      <c r="BT598" t="s">
        <v>122</v>
      </c>
      <c r="BU598" t="s">
        <v>399</v>
      </c>
    </row>
    <row r="599" spans="1:73" hidden="1">
      <c r="A599" s="103" t="s">
        <v>1312</v>
      </c>
      <c r="B599" s="102">
        <v>45755</v>
      </c>
      <c r="C599" s="104">
        <f>_xlfn.ISOWEEKNUM(Tabella2[[#This Row],[Date]])</f>
        <v>15</v>
      </c>
      <c r="D599" s="104" t="s">
        <v>195</v>
      </c>
      <c r="E599" s="104" t="s">
        <v>398</v>
      </c>
      <c r="F599" s="104"/>
      <c r="G599" s="104" t="s">
        <v>257</v>
      </c>
      <c r="H599" s="105">
        <v>1</v>
      </c>
      <c r="I599" s="104"/>
      <c r="J599" s="104" t="s">
        <v>258</v>
      </c>
      <c r="K599" s="104" t="s">
        <v>78</v>
      </c>
      <c r="L599" s="104" t="s">
        <v>299</v>
      </c>
      <c r="M599" s="104" t="s">
        <v>276</v>
      </c>
      <c r="N599" s="104"/>
      <c r="O599" s="108" t="str">
        <f>A2360</f>
        <v>14762</v>
      </c>
      <c r="P599" s="111" t="s">
        <v>300</v>
      </c>
      <c r="Q599" s="153">
        <v>0.375</v>
      </c>
      <c r="R599" s="153">
        <v>0.41666666666666669</v>
      </c>
      <c r="S599" s="153">
        <v>4.1666666666666657E-2</v>
      </c>
      <c r="T599" s="153" t="s">
        <v>631</v>
      </c>
      <c r="U599" s="153" t="s">
        <v>498</v>
      </c>
      <c r="V599" s="153">
        <f>IF(ISBLANK(T599),"",Tabella2[[#This Row],[ACT STOP]]-Tabella2[[#This Row],[ACT START]])</f>
        <v>4.1666666666666685E-2</v>
      </c>
      <c r="W599" s="104" t="s">
        <v>122</v>
      </c>
      <c r="X599" s="104" t="s">
        <v>91</v>
      </c>
      <c r="Y599" s="110"/>
      <c r="Z599" s="106"/>
      <c r="AA599" s="104"/>
      <c r="AB599" s="107"/>
      <c r="AC599" s="72">
        <v>1</v>
      </c>
      <c r="AH599" s="70"/>
      <c r="AI599" s="70"/>
      <c r="AJ599">
        <v>0</v>
      </c>
      <c r="AL599" s="70"/>
      <c r="BM599" s="135" t="s">
        <v>631</v>
      </c>
      <c r="BN599" s="136" t="s">
        <v>498</v>
      </c>
      <c r="BO599" s="101"/>
      <c r="BR599" s="109" t="str">
        <f t="shared" si="9"/>
        <v>SH-25-0588</v>
      </c>
      <c r="BS599" s="109" t="s">
        <v>332</v>
      </c>
      <c r="BT599" t="s">
        <v>122</v>
      </c>
      <c r="BU599" t="s">
        <v>399</v>
      </c>
    </row>
    <row r="600" spans="1:73" hidden="1">
      <c r="A600" s="103" t="s">
        <v>1313</v>
      </c>
      <c r="B600" s="102">
        <v>45755</v>
      </c>
      <c r="C600" s="104">
        <f>_xlfn.ISOWEEKNUM(Tabella2[[#This Row],[Date]])</f>
        <v>15</v>
      </c>
      <c r="D600" s="104" t="s">
        <v>195</v>
      </c>
      <c r="E600" s="104" t="s">
        <v>398</v>
      </c>
      <c r="F600" s="104"/>
      <c r="G600" s="104" t="s">
        <v>257</v>
      </c>
      <c r="H600" s="105">
        <v>5</v>
      </c>
      <c r="I600" s="104"/>
      <c r="J600" s="104" t="s">
        <v>258</v>
      </c>
      <c r="K600" s="104" t="s">
        <v>81</v>
      </c>
      <c r="L600" s="104" t="s">
        <v>299</v>
      </c>
      <c r="M600" s="104" t="s">
        <v>276</v>
      </c>
      <c r="N600" s="104"/>
      <c r="O600" s="108" t="str">
        <f>A2361</f>
        <v>14763</v>
      </c>
      <c r="P600" s="111" t="s">
        <v>300</v>
      </c>
      <c r="Q600" s="153">
        <v>0.4375</v>
      </c>
      <c r="R600" s="153">
        <v>0.47916666666666669</v>
      </c>
      <c r="S600" s="153">
        <v>4.1666666666666657E-2</v>
      </c>
      <c r="T600" s="153">
        <v>0.4375</v>
      </c>
      <c r="U600" s="153">
        <v>0.47916666666666669</v>
      </c>
      <c r="V600" s="153">
        <f>IF(ISBLANK(T600),"",Tabella2[[#This Row],[ACT STOP]]-Tabella2[[#This Row],[ACT START]])</f>
        <v>4.1666666666666685E-2</v>
      </c>
      <c r="W600" s="104" t="s">
        <v>122</v>
      </c>
      <c r="X600" s="104" t="s">
        <v>91</v>
      </c>
      <c r="Y600" s="110" t="s">
        <v>1314</v>
      </c>
      <c r="Z600" s="106"/>
      <c r="AA600" s="104"/>
      <c r="AB600" s="107"/>
      <c r="AC600" s="72">
        <v>1</v>
      </c>
      <c r="AH600" s="70"/>
      <c r="AI600" s="70"/>
      <c r="AJ600">
        <v>0</v>
      </c>
      <c r="AL600" s="70"/>
      <c r="BM600" s="135">
        <v>0.4375</v>
      </c>
      <c r="BN600" s="136">
        <v>0.47916666666666669</v>
      </c>
      <c r="BO600" s="101"/>
      <c r="BR600" s="109" t="str">
        <f t="shared" si="9"/>
        <v>SH-25-0589</v>
      </c>
      <c r="BS600" s="109" t="s">
        <v>416</v>
      </c>
      <c r="BT600" t="s">
        <v>122</v>
      </c>
      <c r="BU600" t="s">
        <v>399</v>
      </c>
    </row>
    <row r="601" spans="1:73" hidden="1">
      <c r="A601" s="103" t="s">
        <v>1315</v>
      </c>
      <c r="B601" s="102">
        <v>45755</v>
      </c>
      <c r="C601" s="104">
        <f>_xlfn.ISOWEEKNUM(Tabella2[[#This Row],[Date]])</f>
        <v>15</v>
      </c>
      <c r="D601" s="104" t="s">
        <v>195</v>
      </c>
      <c r="E601" s="104" t="s">
        <v>398</v>
      </c>
      <c r="F601" s="104"/>
      <c r="G601" s="104" t="s">
        <v>257</v>
      </c>
      <c r="H601" s="105">
        <v>10</v>
      </c>
      <c r="I601" s="104"/>
      <c r="J601" s="104" t="s">
        <v>258</v>
      </c>
      <c r="K601" s="104" t="s">
        <v>78</v>
      </c>
      <c r="L601" s="104" t="s">
        <v>299</v>
      </c>
      <c r="M601" s="104" t="s">
        <v>276</v>
      </c>
      <c r="N601" s="104"/>
      <c r="O601" s="108" t="str">
        <f>A2362</f>
        <v>14764</v>
      </c>
      <c r="P601" s="111" t="s">
        <v>300</v>
      </c>
      <c r="Q601" s="153">
        <v>0.4375</v>
      </c>
      <c r="R601" s="153">
        <v>0.47916666666666669</v>
      </c>
      <c r="S601" s="153">
        <v>4.1666666666666657E-2</v>
      </c>
      <c r="T601" s="153">
        <v>0.4375</v>
      </c>
      <c r="U601" s="153">
        <v>0.47916666666666669</v>
      </c>
      <c r="V601" s="153">
        <f>IF(ISBLANK(T601),"",Tabella2[[#This Row],[ACT STOP]]-Tabella2[[#This Row],[ACT START]])</f>
        <v>4.1666666666666685E-2</v>
      </c>
      <c r="W601" s="104" t="s">
        <v>122</v>
      </c>
      <c r="X601" s="104" t="s">
        <v>91</v>
      </c>
      <c r="Y601" s="110"/>
      <c r="Z601" s="106"/>
      <c r="AA601" s="104"/>
      <c r="AB601" s="107"/>
      <c r="AC601" s="72">
        <v>1</v>
      </c>
      <c r="AH601" s="70"/>
      <c r="AI601" s="70"/>
      <c r="AJ601">
        <v>0</v>
      </c>
      <c r="AL601" s="70"/>
      <c r="BM601" s="135">
        <v>0.4375</v>
      </c>
      <c r="BN601" s="136">
        <v>0.47916666666666669</v>
      </c>
      <c r="BO601" s="101"/>
      <c r="BR601" s="109" t="str">
        <f t="shared" si="9"/>
        <v>SH-25-0590</v>
      </c>
      <c r="BS601" s="109" t="s">
        <v>552</v>
      </c>
      <c r="BT601" t="s">
        <v>122</v>
      </c>
      <c r="BU601" t="s">
        <v>399</v>
      </c>
    </row>
    <row r="602" spans="1:73" hidden="1">
      <c r="A602" s="103" t="s">
        <v>1316</v>
      </c>
      <c r="B602" s="102">
        <v>45755</v>
      </c>
      <c r="C602" s="104">
        <f>_xlfn.ISOWEEKNUM(Tabella2[[#This Row],[Date]])</f>
        <v>15</v>
      </c>
      <c r="D602" s="104" t="s">
        <v>195</v>
      </c>
      <c r="E602" s="104" t="s">
        <v>298</v>
      </c>
      <c r="F602" s="104"/>
      <c r="G602" s="104" t="s">
        <v>257</v>
      </c>
      <c r="H602" s="105">
        <v>20</v>
      </c>
      <c r="I602" s="104"/>
      <c r="J602" s="104" t="s">
        <v>258</v>
      </c>
      <c r="K602" s="104" t="s">
        <v>78</v>
      </c>
      <c r="L602" s="104" t="s">
        <v>299</v>
      </c>
      <c r="M602" s="104" t="s">
        <v>276</v>
      </c>
      <c r="N602" s="104"/>
      <c r="O602" s="108" t="str">
        <f>A2369</f>
        <v>14771</v>
      </c>
      <c r="P602" s="111" t="s">
        <v>300</v>
      </c>
      <c r="Q602" s="153">
        <v>0.5625</v>
      </c>
      <c r="R602" s="153">
        <v>0.60416666666666663</v>
      </c>
      <c r="S602" s="153">
        <v>4.1666666666666657E-2</v>
      </c>
      <c r="T602" s="153" t="s">
        <v>272</v>
      </c>
      <c r="U602" s="153" t="s">
        <v>576</v>
      </c>
      <c r="V602" s="153">
        <f>IF(ISBLANK(T602),"",Tabella2[[#This Row],[ACT STOP]]-Tabella2[[#This Row],[ACT START]])</f>
        <v>4.166666666666663E-2</v>
      </c>
      <c r="W602" s="104" t="s">
        <v>122</v>
      </c>
      <c r="X602" s="104" t="s">
        <v>91</v>
      </c>
      <c r="Y602" s="110"/>
      <c r="Z602" s="106"/>
      <c r="AA602" s="104"/>
      <c r="AB602" s="107"/>
      <c r="AC602" s="72">
        <v>1</v>
      </c>
      <c r="AH602" s="70"/>
      <c r="AI602" s="70"/>
      <c r="AJ602">
        <v>0</v>
      </c>
      <c r="AL602" s="70"/>
      <c r="BM602" s="135" t="s">
        <v>272</v>
      </c>
      <c r="BN602" s="136" t="s">
        <v>576</v>
      </c>
      <c r="BO602" s="101"/>
      <c r="BR602" s="109" t="str">
        <f t="shared" si="9"/>
        <v>SH-25-0591</v>
      </c>
      <c r="BS602" s="109" t="s">
        <v>1220</v>
      </c>
      <c r="BT602" t="s">
        <v>122</v>
      </c>
      <c r="BU602" t="s">
        <v>302</v>
      </c>
    </row>
    <row r="603" spans="1:73" hidden="1">
      <c r="A603" s="103" t="s">
        <v>1317</v>
      </c>
      <c r="B603" s="102">
        <v>45756</v>
      </c>
      <c r="C603" s="104">
        <f>_xlfn.ISOWEEKNUM(Tabella2[[#This Row],[Date]])</f>
        <v>15</v>
      </c>
      <c r="D603" s="104" t="s">
        <v>195</v>
      </c>
      <c r="E603" s="104" t="s">
        <v>398</v>
      </c>
      <c r="F603" s="104"/>
      <c r="G603" s="104" t="s">
        <v>257</v>
      </c>
      <c r="H603" s="105">
        <v>17</v>
      </c>
      <c r="I603" s="104"/>
      <c r="J603" s="104" t="s">
        <v>258</v>
      </c>
      <c r="K603" s="104" t="s">
        <v>81</v>
      </c>
      <c r="L603" s="104" t="s">
        <v>299</v>
      </c>
      <c r="M603" s="104" t="s">
        <v>276</v>
      </c>
      <c r="N603" s="104"/>
      <c r="O603" s="108" t="str">
        <f>A2374</f>
        <v>14776</v>
      </c>
      <c r="P603" s="111" t="s">
        <v>300</v>
      </c>
      <c r="Q603" s="153">
        <v>0.25</v>
      </c>
      <c r="R603" s="153">
        <v>0.29166666666666669</v>
      </c>
      <c r="S603" s="153">
        <v>4.1666666666666657E-2</v>
      </c>
      <c r="T603" s="153">
        <v>0.25</v>
      </c>
      <c r="U603" s="153">
        <v>0.29166666666666669</v>
      </c>
      <c r="V603" s="153">
        <f>IF(ISBLANK(T603),"",Tabella2[[#This Row],[ACT STOP]]-Tabella2[[#This Row],[ACT START]])</f>
        <v>4.1666666666666685E-2</v>
      </c>
      <c r="W603" s="104" t="s">
        <v>122</v>
      </c>
      <c r="X603" s="104" t="s">
        <v>91</v>
      </c>
      <c r="Y603" s="110"/>
      <c r="Z603" s="106"/>
      <c r="AA603" s="104"/>
      <c r="AB603" s="107"/>
      <c r="AC603" s="72">
        <v>1</v>
      </c>
      <c r="AH603" s="70"/>
      <c r="AI603" s="70"/>
      <c r="AJ603">
        <v>0</v>
      </c>
      <c r="AL603" s="70"/>
      <c r="BM603" s="135">
        <v>0.25</v>
      </c>
      <c r="BN603" s="136">
        <v>0.29166666666666669</v>
      </c>
      <c r="BO603" s="101"/>
      <c r="BR603" s="109" t="str">
        <f t="shared" si="9"/>
        <v>SH-25-0592</v>
      </c>
      <c r="BS603" s="109" t="s">
        <v>393</v>
      </c>
      <c r="BT603" t="s">
        <v>122</v>
      </c>
      <c r="BU603" t="s">
        <v>399</v>
      </c>
    </row>
    <row r="604" spans="1:73" hidden="1">
      <c r="A604" s="103" t="s">
        <v>1318</v>
      </c>
      <c r="B604" s="102">
        <v>45756</v>
      </c>
      <c r="C604" s="104">
        <f>_xlfn.ISOWEEKNUM(Tabella2[[#This Row],[Date]])</f>
        <v>15</v>
      </c>
      <c r="D604" s="104" t="s">
        <v>195</v>
      </c>
      <c r="E604" s="104" t="s">
        <v>398</v>
      </c>
      <c r="F604" s="104"/>
      <c r="G604" s="104" t="s">
        <v>257</v>
      </c>
      <c r="H604" s="105">
        <v>22</v>
      </c>
      <c r="I604" s="104"/>
      <c r="J604" s="104" t="s">
        <v>258</v>
      </c>
      <c r="K604" s="104" t="s">
        <v>78</v>
      </c>
      <c r="L604" s="104" t="s">
        <v>299</v>
      </c>
      <c r="M604" s="104" t="s">
        <v>276</v>
      </c>
      <c r="N604" s="104"/>
      <c r="O604" s="108" t="str">
        <f>A2377</f>
        <v>14779</v>
      </c>
      <c r="P604" s="111" t="s">
        <v>300</v>
      </c>
      <c r="Q604" s="153">
        <v>0.3125</v>
      </c>
      <c r="R604" s="153">
        <v>0.35416666666666669</v>
      </c>
      <c r="S604" s="153">
        <v>4.1666666666666657E-2</v>
      </c>
      <c r="T604" s="153">
        <v>0.3125</v>
      </c>
      <c r="U604" s="153">
        <v>0.35416666666666669</v>
      </c>
      <c r="V604" s="153">
        <f>IF(ISBLANK(T604),"",Tabella2[[#This Row],[ACT STOP]]-Tabella2[[#This Row],[ACT START]])</f>
        <v>4.1666666666666685E-2</v>
      </c>
      <c r="W604" s="104" t="s">
        <v>122</v>
      </c>
      <c r="X604" s="104" t="s">
        <v>91</v>
      </c>
      <c r="Y604" s="110"/>
      <c r="Z604" s="106"/>
      <c r="AA604" s="104"/>
      <c r="AB604" s="107"/>
      <c r="AC604" s="72">
        <v>1</v>
      </c>
      <c r="AH604" s="70"/>
      <c r="AI604" s="70"/>
      <c r="AJ604">
        <v>0</v>
      </c>
      <c r="AL604" s="70"/>
      <c r="BM604" s="135">
        <v>0.3125</v>
      </c>
      <c r="BN604" s="136">
        <v>0.35416666666666669</v>
      </c>
      <c r="BO604" s="101"/>
      <c r="BR604" s="109" t="str">
        <f t="shared" si="9"/>
        <v>SH-25-0593</v>
      </c>
      <c r="BS604" s="109" t="s">
        <v>1257</v>
      </c>
      <c r="BT604" t="s">
        <v>122</v>
      </c>
      <c r="BU604" t="s">
        <v>399</v>
      </c>
    </row>
    <row r="605" spans="1:73" hidden="1">
      <c r="A605" s="103" t="s">
        <v>1319</v>
      </c>
      <c r="B605" s="102">
        <v>45756</v>
      </c>
      <c r="C605" s="104">
        <f>_xlfn.ISOWEEKNUM(Tabella2[[#This Row],[Date]])</f>
        <v>15</v>
      </c>
      <c r="D605" s="104" t="s">
        <v>195</v>
      </c>
      <c r="E605" s="104" t="s">
        <v>398</v>
      </c>
      <c r="F605" s="104"/>
      <c r="G605" s="104" t="s">
        <v>284</v>
      </c>
      <c r="H605" s="105">
        <v>10</v>
      </c>
      <c r="I605" s="104"/>
      <c r="J605" s="104" t="s">
        <v>258</v>
      </c>
      <c r="K605" s="104" t="s">
        <v>81</v>
      </c>
      <c r="L605" s="104" t="s">
        <v>299</v>
      </c>
      <c r="M605" s="104" t="s">
        <v>276</v>
      </c>
      <c r="N605" s="104"/>
      <c r="O605" s="108" t="str">
        <f>A2378</f>
        <v>14780</v>
      </c>
      <c r="P605" s="111" t="s">
        <v>300</v>
      </c>
      <c r="Q605" s="153">
        <v>0.3125</v>
      </c>
      <c r="R605" s="153">
        <v>0.35416666666666669</v>
      </c>
      <c r="S605" s="153">
        <v>4.1666666666666657E-2</v>
      </c>
      <c r="T605" s="153">
        <v>0.3125</v>
      </c>
      <c r="U605" s="153">
        <v>0.35416666666666669</v>
      </c>
      <c r="V605" s="153">
        <f>IF(ISBLANK(T605),"",Tabella2[[#This Row],[ACT STOP]]-Tabella2[[#This Row],[ACT START]])</f>
        <v>4.1666666666666685E-2</v>
      </c>
      <c r="W605" s="104" t="s">
        <v>122</v>
      </c>
      <c r="X605" s="104" t="s">
        <v>91</v>
      </c>
      <c r="Y605" s="110"/>
      <c r="Z605" s="106"/>
      <c r="AA605" s="104"/>
      <c r="AB605" s="107"/>
      <c r="AC605" s="72">
        <v>1</v>
      </c>
      <c r="AH605" s="70"/>
      <c r="AI605" s="70"/>
      <c r="AJ605">
        <v>0</v>
      </c>
      <c r="AL605" s="70"/>
      <c r="BM605" s="135">
        <v>0.3125</v>
      </c>
      <c r="BN605" s="136">
        <v>0.35416666666666669</v>
      </c>
      <c r="BO605" s="101"/>
      <c r="BR605" s="109" t="str">
        <f t="shared" si="9"/>
        <v>SH-25-0594</v>
      </c>
      <c r="BS605" s="109" t="s">
        <v>896</v>
      </c>
      <c r="BT605" t="s">
        <v>122</v>
      </c>
      <c r="BU605" t="s">
        <v>399</v>
      </c>
    </row>
    <row r="606" spans="1:73" hidden="1">
      <c r="A606" s="103" t="s">
        <v>1320</v>
      </c>
      <c r="B606" s="102">
        <v>45756</v>
      </c>
      <c r="C606" s="104">
        <f>_xlfn.ISOWEEKNUM(Tabella2[[#This Row],[Date]])</f>
        <v>15</v>
      </c>
      <c r="D606" s="104" t="s">
        <v>195</v>
      </c>
      <c r="E606" s="104" t="s">
        <v>398</v>
      </c>
      <c r="F606" s="104"/>
      <c r="G606" s="104" t="s">
        <v>257</v>
      </c>
      <c r="H606" s="105">
        <v>1</v>
      </c>
      <c r="I606" s="104"/>
      <c r="J606" s="104" t="s">
        <v>258</v>
      </c>
      <c r="K606" s="104" t="s">
        <v>78</v>
      </c>
      <c r="L606" s="104" t="s">
        <v>299</v>
      </c>
      <c r="M606" s="104" t="s">
        <v>276</v>
      </c>
      <c r="N606" s="104"/>
      <c r="O606" s="108" t="str">
        <f>A2379</f>
        <v>14781</v>
      </c>
      <c r="P606" s="111" t="s">
        <v>300</v>
      </c>
      <c r="Q606" s="153">
        <v>0.375</v>
      </c>
      <c r="R606" s="153">
        <v>0.41666666666666669</v>
      </c>
      <c r="S606" s="153">
        <v>4.1666666666666657E-2</v>
      </c>
      <c r="T606" s="153">
        <v>0.375</v>
      </c>
      <c r="U606" s="153">
        <v>0.41666666666666669</v>
      </c>
      <c r="V606" s="153">
        <f>IF(ISBLANK(T606),"",Tabella2[[#This Row],[ACT STOP]]-Tabella2[[#This Row],[ACT START]])</f>
        <v>4.1666666666666685E-2</v>
      </c>
      <c r="W606" s="104" t="s">
        <v>122</v>
      </c>
      <c r="X606" s="104" t="s">
        <v>91</v>
      </c>
      <c r="Y606" s="110"/>
      <c r="Z606" s="106"/>
      <c r="AA606" s="104"/>
      <c r="AB606" s="107"/>
      <c r="AC606" s="72">
        <v>1</v>
      </c>
      <c r="AH606" s="70"/>
      <c r="AI606" s="70"/>
      <c r="AJ606">
        <v>0</v>
      </c>
      <c r="AL606" s="70"/>
      <c r="BM606" s="135">
        <v>0.375</v>
      </c>
      <c r="BN606" s="136">
        <v>0.41666666666666669</v>
      </c>
      <c r="BO606" s="101"/>
      <c r="BR606" s="109" t="str">
        <f t="shared" si="9"/>
        <v>SH-25-0595</v>
      </c>
      <c r="BS606" s="109" t="s">
        <v>332</v>
      </c>
      <c r="BT606" t="s">
        <v>122</v>
      </c>
      <c r="BU606" t="s">
        <v>399</v>
      </c>
    </row>
    <row r="607" spans="1:73" hidden="1">
      <c r="A607" s="103" t="s">
        <v>1321</v>
      </c>
      <c r="B607" s="102">
        <v>45756</v>
      </c>
      <c r="C607" s="104">
        <f>_xlfn.ISOWEEKNUM(Tabella2[[#This Row],[Date]])</f>
        <v>15</v>
      </c>
      <c r="D607" s="104" t="s">
        <v>195</v>
      </c>
      <c r="E607" s="104" t="s">
        <v>398</v>
      </c>
      <c r="F607" s="104"/>
      <c r="G607" s="104" t="s">
        <v>257</v>
      </c>
      <c r="H607" s="105">
        <v>16</v>
      </c>
      <c r="I607" s="104"/>
      <c r="J607" s="104" t="s">
        <v>258</v>
      </c>
      <c r="K607" s="104" t="s">
        <v>81</v>
      </c>
      <c r="L607" s="104" t="s">
        <v>299</v>
      </c>
      <c r="M607" s="104" t="s">
        <v>276</v>
      </c>
      <c r="N607" s="104"/>
      <c r="O607" s="108" t="str">
        <f>A2384</f>
        <v>14786</v>
      </c>
      <c r="P607" s="111" t="s">
        <v>300</v>
      </c>
      <c r="Q607" s="153">
        <v>0.4375</v>
      </c>
      <c r="R607" s="153">
        <v>0.47916666666666669</v>
      </c>
      <c r="S607" s="153">
        <v>4.1666666666666657E-2</v>
      </c>
      <c r="T607" s="153">
        <v>0.4375</v>
      </c>
      <c r="U607" s="153">
        <v>0.47916666666666669</v>
      </c>
      <c r="V607" s="153">
        <f>IF(ISBLANK(T607),"",Tabella2[[#This Row],[ACT STOP]]-Tabella2[[#This Row],[ACT START]])</f>
        <v>4.1666666666666685E-2</v>
      </c>
      <c r="W607" s="104" t="s">
        <v>122</v>
      </c>
      <c r="X607" s="104" t="s">
        <v>91</v>
      </c>
      <c r="Y607" s="110"/>
      <c r="Z607" s="106"/>
      <c r="AA607" s="104"/>
      <c r="AB607" s="107"/>
      <c r="AC607" s="72">
        <v>1</v>
      </c>
      <c r="AH607" s="70"/>
      <c r="AI607" s="70"/>
      <c r="AJ607">
        <v>0</v>
      </c>
      <c r="AL607" s="70"/>
      <c r="BM607" s="135">
        <v>0.4375</v>
      </c>
      <c r="BN607" s="136">
        <v>0.47916666666666669</v>
      </c>
      <c r="BO607" s="101"/>
      <c r="BR607" s="109" t="str">
        <f t="shared" si="9"/>
        <v>SH-25-0596</v>
      </c>
      <c r="BS607" s="109" t="s">
        <v>447</v>
      </c>
      <c r="BT607" t="s">
        <v>122</v>
      </c>
      <c r="BU607" t="s">
        <v>399</v>
      </c>
    </row>
    <row r="608" spans="1:73" hidden="1">
      <c r="A608" s="103" t="s">
        <v>1322</v>
      </c>
      <c r="B608" s="102">
        <v>45756</v>
      </c>
      <c r="C608" s="104">
        <f>_xlfn.ISOWEEKNUM(Tabella2[[#This Row],[Date]])</f>
        <v>15</v>
      </c>
      <c r="D608" s="104" t="s">
        <v>195</v>
      </c>
      <c r="E608" s="104" t="s">
        <v>398</v>
      </c>
      <c r="F608" s="104"/>
      <c r="G608" s="104" t="s">
        <v>257</v>
      </c>
      <c r="H608" s="105">
        <v>32</v>
      </c>
      <c r="I608" s="104"/>
      <c r="J608" s="104" t="s">
        <v>258</v>
      </c>
      <c r="K608" s="104" t="s">
        <v>78</v>
      </c>
      <c r="L608" s="104" t="s">
        <v>299</v>
      </c>
      <c r="M608" s="104" t="s">
        <v>276</v>
      </c>
      <c r="N608" s="104"/>
      <c r="O608" s="108" t="str">
        <f>A2385</f>
        <v>14787</v>
      </c>
      <c r="P608" s="111" t="s">
        <v>300</v>
      </c>
      <c r="Q608" s="153">
        <v>0.5</v>
      </c>
      <c r="R608" s="153">
        <v>0.54166666666666663</v>
      </c>
      <c r="S608" s="153">
        <v>4.1666666666666657E-2</v>
      </c>
      <c r="T608" s="153">
        <v>0.5</v>
      </c>
      <c r="U608" s="153">
        <v>0.54166666666666663</v>
      </c>
      <c r="V608" s="153">
        <f>IF(ISBLANK(T608),"",Tabella2[[#This Row],[ACT STOP]]-Tabella2[[#This Row],[ACT START]])</f>
        <v>4.166666666666663E-2</v>
      </c>
      <c r="W608" s="104" t="s">
        <v>122</v>
      </c>
      <c r="X608" s="104" t="s">
        <v>91</v>
      </c>
      <c r="Y608" s="110"/>
      <c r="Z608" s="106"/>
      <c r="AA608" s="104"/>
      <c r="AB608" s="107"/>
      <c r="AC608" s="72">
        <v>1</v>
      </c>
      <c r="AH608" s="70"/>
      <c r="AI608" s="70"/>
      <c r="AJ608">
        <v>0</v>
      </c>
      <c r="AL608" s="70"/>
      <c r="BM608" s="135">
        <v>0.5</v>
      </c>
      <c r="BN608" s="136">
        <v>0.54166666666666663</v>
      </c>
      <c r="BO608" s="101"/>
      <c r="BR608" s="109" t="str">
        <f t="shared" si="9"/>
        <v>SH-25-0597</v>
      </c>
      <c r="BS608" s="109" t="s">
        <v>356</v>
      </c>
      <c r="BT608" t="s">
        <v>122</v>
      </c>
      <c r="BU608" t="s">
        <v>399</v>
      </c>
    </row>
    <row r="609" spans="1:73" hidden="1">
      <c r="A609" s="103" t="s">
        <v>1323</v>
      </c>
      <c r="B609" s="102">
        <v>45756</v>
      </c>
      <c r="C609" s="104">
        <f>_xlfn.ISOWEEKNUM(Tabella2[[#This Row],[Date]])</f>
        <v>15</v>
      </c>
      <c r="D609" s="104" t="s">
        <v>195</v>
      </c>
      <c r="E609" s="104" t="s">
        <v>398</v>
      </c>
      <c r="F609" s="104"/>
      <c r="G609" s="104" t="s">
        <v>257</v>
      </c>
      <c r="H609" s="105">
        <v>7</v>
      </c>
      <c r="I609" s="104"/>
      <c r="J609" s="104" t="s">
        <v>258</v>
      </c>
      <c r="K609" s="104" t="s">
        <v>81</v>
      </c>
      <c r="L609" s="104" t="s">
        <v>299</v>
      </c>
      <c r="M609" s="104" t="s">
        <v>276</v>
      </c>
      <c r="N609" s="104"/>
      <c r="O609" s="108" t="str">
        <f>A2390</f>
        <v>14792</v>
      </c>
      <c r="P609" s="111" t="s">
        <v>300</v>
      </c>
      <c r="Q609" s="153">
        <v>0.5625</v>
      </c>
      <c r="R609" s="153">
        <v>0.60416666666666663</v>
      </c>
      <c r="S609" s="153">
        <v>4.1666666666666657E-2</v>
      </c>
      <c r="T609" s="153">
        <v>0.56944444444444442</v>
      </c>
      <c r="U609" s="153">
        <v>0.60416666666666663</v>
      </c>
      <c r="V609" s="153">
        <f>IF(ISBLANK(T609),"",Tabella2[[#This Row],[ACT STOP]]-Tabella2[[#This Row],[ACT START]])</f>
        <v>3.472222222222221E-2</v>
      </c>
      <c r="W609" s="104" t="s">
        <v>122</v>
      </c>
      <c r="X609" s="104" t="s">
        <v>91</v>
      </c>
      <c r="Y609" s="110"/>
      <c r="Z609" s="106"/>
      <c r="AA609" s="104"/>
      <c r="AB609" s="107"/>
      <c r="AC609" s="72">
        <v>1</v>
      </c>
      <c r="AH609" s="70"/>
      <c r="AI609" s="70"/>
      <c r="AJ609">
        <v>0</v>
      </c>
      <c r="AL609" s="70"/>
      <c r="BM609" s="135">
        <v>0.56944444444444442</v>
      </c>
      <c r="BN609" s="136">
        <v>0.60416666666666663</v>
      </c>
      <c r="BO609" s="101"/>
      <c r="BR609" s="109" t="str">
        <f t="shared" si="9"/>
        <v>SH-25-0598</v>
      </c>
      <c r="BS609" s="109" t="s">
        <v>1241</v>
      </c>
      <c r="BT609" t="s">
        <v>122</v>
      </c>
      <c r="BU609" t="s">
        <v>399</v>
      </c>
    </row>
    <row r="610" spans="1:73" hidden="1">
      <c r="A610" s="103" t="s">
        <v>1324</v>
      </c>
      <c r="B610" s="102">
        <v>45756</v>
      </c>
      <c r="C610" s="104">
        <f>_xlfn.ISOWEEKNUM(Tabella2[[#This Row],[Date]])</f>
        <v>15</v>
      </c>
      <c r="D610" s="104" t="s">
        <v>195</v>
      </c>
      <c r="E610" s="104" t="s">
        <v>880</v>
      </c>
      <c r="F610" s="104"/>
      <c r="G610" s="104" t="s">
        <v>257</v>
      </c>
      <c r="H610" s="105">
        <v>32</v>
      </c>
      <c r="I610" s="104"/>
      <c r="J610" s="104" t="s">
        <v>258</v>
      </c>
      <c r="K610" s="104" t="s">
        <v>78</v>
      </c>
      <c r="L610" s="104" t="s">
        <v>299</v>
      </c>
      <c r="M610" s="104" t="s">
        <v>276</v>
      </c>
      <c r="N610" s="104"/>
      <c r="O610" s="108" t="str">
        <f>A2391</f>
        <v>14793</v>
      </c>
      <c r="P610" s="111" t="s">
        <v>300</v>
      </c>
      <c r="Q610" s="153">
        <v>0.625</v>
      </c>
      <c r="R610" s="153">
        <v>0.64583333333333337</v>
      </c>
      <c r="S610" s="153">
        <v>2.0833333333333329E-2</v>
      </c>
      <c r="T610" s="153">
        <v>0.625</v>
      </c>
      <c r="U610" s="153">
        <v>0.64583333333333337</v>
      </c>
      <c r="V610" s="153">
        <f>IF(ISBLANK(T610),"",Tabella2[[#This Row],[ACT STOP]]-Tabella2[[#This Row],[ACT START]])</f>
        <v>2.083333333333337E-2</v>
      </c>
      <c r="W610" s="104" t="s">
        <v>122</v>
      </c>
      <c r="X610" s="104" t="s">
        <v>91</v>
      </c>
      <c r="Y610" s="110"/>
      <c r="Z610" s="106"/>
      <c r="AA610" s="104"/>
      <c r="AB610" s="107"/>
      <c r="AC610" s="72">
        <v>1</v>
      </c>
      <c r="AH610" s="70"/>
      <c r="AI610" s="70"/>
      <c r="AJ610">
        <v>0</v>
      </c>
      <c r="AL610" s="70"/>
      <c r="BM610" s="135">
        <v>0.625</v>
      </c>
      <c r="BN610" s="136">
        <v>0.64583333333333337</v>
      </c>
      <c r="BO610" s="101"/>
      <c r="BR610" s="109" t="str">
        <f t="shared" si="9"/>
        <v>SH-25-0599</v>
      </c>
      <c r="BS610" s="109" t="s">
        <v>356</v>
      </c>
      <c r="BT610" t="s">
        <v>122</v>
      </c>
      <c r="BU610" t="s">
        <v>881</v>
      </c>
    </row>
    <row r="611" spans="1:73" hidden="1">
      <c r="A611" s="103" t="s">
        <v>1325</v>
      </c>
      <c r="B611" s="102">
        <v>45756</v>
      </c>
      <c r="C611" s="104">
        <f>_xlfn.ISOWEEKNUM(Tabella2[[#This Row],[Date]])</f>
        <v>15</v>
      </c>
      <c r="D611" s="104" t="s">
        <v>195</v>
      </c>
      <c r="E611" s="104" t="s">
        <v>880</v>
      </c>
      <c r="F611" s="104"/>
      <c r="G611" s="104" t="s">
        <v>257</v>
      </c>
      <c r="H611" s="105">
        <v>1</v>
      </c>
      <c r="I611" s="104"/>
      <c r="J611" s="104" t="s">
        <v>258</v>
      </c>
      <c r="K611" s="104" t="s">
        <v>78</v>
      </c>
      <c r="L611" s="104" t="s">
        <v>299</v>
      </c>
      <c r="M611" s="104" t="s">
        <v>276</v>
      </c>
      <c r="N611" s="104"/>
      <c r="O611" s="108" t="str">
        <f>A2392</f>
        <v>14794</v>
      </c>
      <c r="P611" s="111" t="s">
        <v>300</v>
      </c>
      <c r="Q611" s="153">
        <v>0.64930555555555558</v>
      </c>
      <c r="R611" s="153">
        <v>0.67013888888888884</v>
      </c>
      <c r="S611" s="153">
        <v>2.0833333333333329E-2</v>
      </c>
      <c r="T611" s="153">
        <v>0.64583333333333337</v>
      </c>
      <c r="U611" s="153">
        <v>0.66666666666666663</v>
      </c>
      <c r="V611" s="153">
        <f>IF(ISBLANK(T611),"",Tabella2[[#This Row],[ACT STOP]]-Tabella2[[#This Row],[ACT START]])</f>
        <v>2.0833333333333259E-2</v>
      </c>
      <c r="W611" s="104" t="s">
        <v>122</v>
      </c>
      <c r="X611" s="104" t="s">
        <v>91</v>
      </c>
      <c r="Y611" s="110"/>
      <c r="Z611" s="106"/>
      <c r="AA611" s="104"/>
      <c r="AB611" s="107"/>
      <c r="AC611" s="72">
        <v>1</v>
      </c>
      <c r="AH611" s="70"/>
      <c r="AI611" s="70"/>
      <c r="AJ611">
        <v>0</v>
      </c>
      <c r="AL611" s="70"/>
      <c r="BM611" s="135">
        <v>0.64583333333333337</v>
      </c>
      <c r="BN611" s="136">
        <v>0.66666666666666663</v>
      </c>
      <c r="BO611" s="101"/>
      <c r="BR611" s="109" t="str">
        <f t="shared" si="9"/>
        <v>SH-25-0600</v>
      </c>
      <c r="BS611" s="109" t="s">
        <v>332</v>
      </c>
      <c r="BT611" t="s">
        <v>122</v>
      </c>
      <c r="BU611" t="s">
        <v>881</v>
      </c>
    </row>
    <row r="612" spans="1:73" hidden="1">
      <c r="A612" s="103" t="s">
        <v>1326</v>
      </c>
      <c r="B612" s="102">
        <v>45757</v>
      </c>
      <c r="C612" s="104">
        <f>_xlfn.ISOWEEKNUM(Tabella2[[#This Row],[Date]])</f>
        <v>15</v>
      </c>
      <c r="D612" s="104" t="s">
        <v>195</v>
      </c>
      <c r="E612" s="104" t="s">
        <v>398</v>
      </c>
      <c r="F612" s="104"/>
      <c r="G612" s="104" t="s">
        <v>257</v>
      </c>
      <c r="H612" s="105">
        <v>4</v>
      </c>
      <c r="I612" s="104"/>
      <c r="J612" s="104" t="s">
        <v>258</v>
      </c>
      <c r="K612" s="104" t="s">
        <v>81</v>
      </c>
      <c r="L612" s="104" t="s">
        <v>299</v>
      </c>
      <c r="M612" s="104" t="s">
        <v>276</v>
      </c>
      <c r="N612" s="104"/>
      <c r="O612" s="108" t="str">
        <f>A2401</f>
        <v>14803</v>
      </c>
      <c r="P612" s="111" t="s">
        <v>300</v>
      </c>
      <c r="Q612" s="153">
        <v>0.3125</v>
      </c>
      <c r="R612" s="153">
        <v>0.35416666666666669</v>
      </c>
      <c r="S612" s="153">
        <v>4.1666666666666657E-2</v>
      </c>
      <c r="T612" s="153">
        <v>0.3125</v>
      </c>
      <c r="U612" s="153">
        <v>0.3576388888888889</v>
      </c>
      <c r="V612" s="153">
        <f>IF(ISBLANK(T612),"",Tabella2[[#This Row],[ACT STOP]]-Tabella2[[#This Row],[ACT START]])</f>
        <v>4.5138888888888895E-2</v>
      </c>
      <c r="W612" s="104" t="s">
        <v>122</v>
      </c>
      <c r="X612" s="104" t="s">
        <v>91</v>
      </c>
      <c r="Y612" s="110"/>
      <c r="Z612" s="106"/>
      <c r="AA612" s="104"/>
      <c r="AB612" s="107"/>
      <c r="AC612" s="72">
        <v>1</v>
      </c>
      <c r="AH612" s="70"/>
      <c r="AI612" s="70"/>
      <c r="AJ612">
        <v>0</v>
      </c>
      <c r="AL612" s="70"/>
      <c r="BM612" s="135">
        <v>0.3125</v>
      </c>
      <c r="BN612" s="136">
        <v>0.3576388888888889</v>
      </c>
      <c r="BO612" s="101"/>
      <c r="BR612" s="109" t="str">
        <f t="shared" si="9"/>
        <v>SH-25-0601</v>
      </c>
      <c r="BS612" s="109" t="s">
        <v>699</v>
      </c>
      <c r="BT612" t="s">
        <v>122</v>
      </c>
      <c r="BU612" t="s">
        <v>399</v>
      </c>
    </row>
    <row r="613" spans="1:73" hidden="1">
      <c r="A613" s="103" t="s">
        <v>1327</v>
      </c>
      <c r="B613" s="102">
        <v>45757</v>
      </c>
      <c r="C613" s="104">
        <f>_xlfn.ISOWEEKNUM(Tabella2[[#This Row],[Date]])</f>
        <v>15</v>
      </c>
      <c r="D613" s="104" t="s">
        <v>195</v>
      </c>
      <c r="E613" s="104" t="s">
        <v>298</v>
      </c>
      <c r="F613" s="104"/>
      <c r="G613" s="104" t="s">
        <v>284</v>
      </c>
      <c r="H613" s="105">
        <v>23</v>
      </c>
      <c r="I613" s="104"/>
      <c r="J613" s="104" t="s">
        <v>258</v>
      </c>
      <c r="K613" s="104" t="s">
        <v>81</v>
      </c>
      <c r="L613" s="104" t="s">
        <v>299</v>
      </c>
      <c r="M613" s="104" t="s">
        <v>276</v>
      </c>
      <c r="N613" s="104"/>
      <c r="O613" s="108" t="str">
        <f>A2404</f>
        <v>14806</v>
      </c>
      <c r="P613" s="111" t="s">
        <v>300</v>
      </c>
      <c r="Q613" s="153">
        <v>0.375</v>
      </c>
      <c r="R613" s="153">
        <v>0.41666666666666669</v>
      </c>
      <c r="S613" s="153">
        <v>4.1666666666666657E-2</v>
      </c>
      <c r="T613" s="153">
        <v>0.375</v>
      </c>
      <c r="U613" s="153">
        <v>0.41666666666666669</v>
      </c>
      <c r="V613" s="153">
        <f>IF(ISBLANK(T613),"",Tabella2[[#This Row],[ACT STOP]]-Tabella2[[#This Row],[ACT START]])</f>
        <v>4.1666666666666685E-2</v>
      </c>
      <c r="W613" s="104" t="s">
        <v>92</v>
      </c>
      <c r="X613" s="104" t="s">
        <v>91</v>
      </c>
      <c r="Y613" s="110"/>
      <c r="Z613" s="106"/>
      <c r="AA613" s="104"/>
      <c r="AB613" s="107"/>
      <c r="AC613" s="72">
        <v>1</v>
      </c>
      <c r="AH613" s="70"/>
      <c r="AI613" s="70"/>
      <c r="AJ613">
        <v>0</v>
      </c>
      <c r="AL613" s="70"/>
      <c r="BM613" s="135">
        <v>0.375</v>
      </c>
      <c r="BN613" s="136">
        <v>0.41666666666666669</v>
      </c>
      <c r="BO613" s="101"/>
      <c r="BR613" s="109" t="str">
        <f t="shared" si="9"/>
        <v>SH-25-0602</v>
      </c>
      <c r="BS613" s="109" t="s">
        <v>358</v>
      </c>
      <c r="BT613" t="s">
        <v>92</v>
      </c>
      <c r="BU613" t="s">
        <v>302</v>
      </c>
    </row>
    <row r="614" spans="1:73" hidden="1">
      <c r="A614" s="103" t="s">
        <v>1328</v>
      </c>
      <c r="B614" s="102">
        <v>45757</v>
      </c>
      <c r="C614" s="104">
        <f>_xlfn.ISOWEEKNUM(Tabella2[[#This Row],[Date]])</f>
        <v>15</v>
      </c>
      <c r="D614" s="104" t="s">
        <v>195</v>
      </c>
      <c r="E614" s="104" t="s">
        <v>398</v>
      </c>
      <c r="F614" s="104"/>
      <c r="G614" s="104" t="s">
        <v>284</v>
      </c>
      <c r="H614" s="105">
        <v>22</v>
      </c>
      <c r="I614" s="104"/>
      <c r="J614" s="104" t="s">
        <v>258</v>
      </c>
      <c r="K614" s="104" t="s">
        <v>78</v>
      </c>
      <c r="L614" s="104" t="s">
        <v>299</v>
      </c>
      <c r="M614" s="104" t="s">
        <v>276</v>
      </c>
      <c r="N614" s="104"/>
      <c r="O614" s="108" t="str">
        <f>A2405</f>
        <v>14807</v>
      </c>
      <c r="P614" s="111" t="s">
        <v>300</v>
      </c>
      <c r="Q614" s="153">
        <v>0.4375</v>
      </c>
      <c r="R614" s="153">
        <v>0.47916666666666669</v>
      </c>
      <c r="S614" s="153">
        <v>4.1666666666666657E-2</v>
      </c>
      <c r="T614" s="153">
        <v>0.4375</v>
      </c>
      <c r="U614" s="153">
        <v>0.47916666666666669</v>
      </c>
      <c r="V614" s="153">
        <f>IF(ISBLANK(T614),"",Tabella2[[#This Row],[ACT STOP]]-Tabella2[[#This Row],[ACT START]])</f>
        <v>4.1666666666666685E-2</v>
      </c>
      <c r="W614" s="104" t="s">
        <v>122</v>
      </c>
      <c r="X614" s="104" t="s">
        <v>91</v>
      </c>
      <c r="Y614" s="110"/>
      <c r="Z614" s="106"/>
      <c r="AA614" s="104"/>
      <c r="AB614" s="107"/>
      <c r="AC614" s="72">
        <v>1</v>
      </c>
      <c r="AH614" s="70"/>
      <c r="AI614" s="70"/>
      <c r="AJ614">
        <v>0</v>
      </c>
      <c r="AL614" s="70"/>
      <c r="BM614" s="135">
        <v>0.4375</v>
      </c>
      <c r="BN614" s="136">
        <v>0.47916666666666669</v>
      </c>
      <c r="BO614" s="101"/>
      <c r="BR614" s="109" t="str">
        <f t="shared" si="9"/>
        <v>SH-25-0603</v>
      </c>
      <c r="BS614" s="109" t="s">
        <v>295</v>
      </c>
      <c r="BT614" t="s">
        <v>122</v>
      </c>
      <c r="BU614" t="s">
        <v>399</v>
      </c>
    </row>
    <row r="615" spans="1:73" hidden="1">
      <c r="A615" s="103" t="s">
        <v>1329</v>
      </c>
      <c r="B615" s="102">
        <v>45757</v>
      </c>
      <c r="C615" s="104">
        <f>_xlfn.ISOWEEKNUM(Tabella2[[#This Row],[Date]])</f>
        <v>15</v>
      </c>
      <c r="D615" s="104" t="s">
        <v>195</v>
      </c>
      <c r="E615" s="104" t="s">
        <v>398</v>
      </c>
      <c r="F615" s="104"/>
      <c r="G615" s="104" t="s">
        <v>257</v>
      </c>
      <c r="H615" s="105">
        <v>5</v>
      </c>
      <c r="I615" s="104"/>
      <c r="J615" s="104" t="s">
        <v>258</v>
      </c>
      <c r="K615" s="104" t="s">
        <v>81</v>
      </c>
      <c r="L615" s="104" t="s">
        <v>299</v>
      </c>
      <c r="M615" s="104" t="s">
        <v>276</v>
      </c>
      <c r="N615" s="104"/>
      <c r="O615" s="108" t="str">
        <f>A2406</f>
        <v>14808</v>
      </c>
      <c r="P615" s="111" t="s">
        <v>300</v>
      </c>
      <c r="Q615" s="153">
        <v>0.4375</v>
      </c>
      <c r="R615" s="153">
        <v>0.47916666666666669</v>
      </c>
      <c r="S615" s="153">
        <v>4.1666666666666657E-2</v>
      </c>
      <c r="T615" s="153">
        <v>0.4375</v>
      </c>
      <c r="U615" s="153">
        <v>0.47916666666666669</v>
      </c>
      <c r="V615" s="153">
        <f>IF(ISBLANK(T615),"",Tabella2[[#This Row],[ACT STOP]]-Tabella2[[#This Row],[ACT START]])</f>
        <v>4.1666666666666685E-2</v>
      </c>
      <c r="W615" s="104" t="s">
        <v>122</v>
      </c>
      <c r="X615" s="104" t="s">
        <v>91</v>
      </c>
      <c r="Y615" s="110"/>
      <c r="Z615" s="106"/>
      <c r="AA615" s="104"/>
      <c r="AB615" s="107"/>
      <c r="AC615" s="72">
        <v>1</v>
      </c>
      <c r="AH615" s="70"/>
      <c r="AI615" s="70"/>
      <c r="AJ615">
        <v>0</v>
      </c>
      <c r="AL615" s="70"/>
      <c r="BM615" s="135">
        <v>0.4375</v>
      </c>
      <c r="BN615" s="136">
        <v>0.47916666666666669</v>
      </c>
      <c r="BO615" s="101"/>
      <c r="BR615" s="109" t="str">
        <f t="shared" si="9"/>
        <v>SH-25-0604</v>
      </c>
      <c r="BS615" s="109" t="s">
        <v>416</v>
      </c>
      <c r="BT615" t="s">
        <v>122</v>
      </c>
      <c r="BU615" t="s">
        <v>399</v>
      </c>
    </row>
    <row r="616" spans="1:73" hidden="1">
      <c r="A616" s="103" t="s">
        <v>1330</v>
      </c>
      <c r="B616" s="102">
        <v>45757</v>
      </c>
      <c r="C616" s="104">
        <f>_xlfn.ISOWEEKNUM(Tabella2[[#This Row],[Date]])</f>
        <v>15</v>
      </c>
      <c r="D616" s="104" t="s">
        <v>195</v>
      </c>
      <c r="E616" s="104" t="s">
        <v>398</v>
      </c>
      <c r="F616" s="104"/>
      <c r="G616" s="104" t="s">
        <v>257</v>
      </c>
      <c r="H616" s="105">
        <v>17</v>
      </c>
      <c r="I616" s="104"/>
      <c r="J616" s="104" t="s">
        <v>258</v>
      </c>
      <c r="K616" s="104" t="s">
        <v>81</v>
      </c>
      <c r="L616" s="104" t="s">
        <v>299</v>
      </c>
      <c r="M616" s="104" t="s">
        <v>276</v>
      </c>
      <c r="N616" s="104"/>
      <c r="O616" s="108" t="str">
        <f>A2409</f>
        <v>14811</v>
      </c>
      <c r="P616" s="111" t="s">
        <v>300</v>
      </c>
      <c r="Q616" s="153">
        <v>0.5</v>
      </c>
      <c r="R616" s="153">
        <v>0.54166666666666663</v>
      </c>
      <c r="S616" s="153">
        <v>4.1666666666666657E-2</v>
      </c>
      <c r="T616" s="153">
        <v>0.5</v>
      </c>
      <c r="U616" s="153">
        <v>0.54166666666666663</v>
      </c>
      <c r="V616" s="153">
        <f>IF(ISBLANK(T616),"",Tabella2[[#This Row],[ACT STOP]]-Tabella2[[#This Row],[ACT START]])</f>
        <v>4.166666666666663E-2</v>
      </c>
      <c r="W616" s="104" t="s">
        <v>122</v>
      </c>
      <c r="X616" s="104" t="s">
        <v>91</v>
      </c>
      <c r="Y616" s="110"/>
      <c r="Z616" s="106"/>
      <c r="AA616" s="104"/>
      <c r="AB616" s="107"/>
      <c r="AC616" s="72">
        <v>1</v>
      </c>
      <c r="AH616" s="70"/>
      <c r="AI616" s="70"/>
      <c r="AJ616">
        <v>0</v>
      </c>
      <c r="AL616" s="70"/>
      <c r="BM616" s="135">
        <v>0.5</v>
      </c>
      <c r="BN616" s="136">
        <v>0.54166666666666663</v>
      </c>
      <c r="BO616" s="101"/>
      <c r="BR616" s="109" t="str">
        <f t="shared" si="9"/>
        <v>SH-25-0605</v>
      </c>
      <c r="BS616" s="109" t="s">
        <v>393</v>
      </c>
      <c r="BT616" t="s">
        <v>122</v>
      </c>
      <c r="BU616" t="s">
        <v>399</v>
      </c>
    </row>
    <row r="617" spans="1:73" hidden="1">
      <c r="A617" s="103" t="s">
        <v>1331</v>
      </c>
      <c r="B617" s="102">
        <v>45757</v>
      </c>
      <c r="C617" s="104">
        <f>_xlfn.ISOWEEKNUM(Tabella2[[#This Row],[Date]])</f>
        <v>15</v>
      </c>
      <c r="D617" s="104" t="s">
        <v>195</v>
      </c>
      <c r="E617" s="104" t="s">
        <v>398</v>
      </c>
      <c r="F617" s="104"/>
      <c r="G617" s="104" t="s">
        <v>257</v>
      </c>
      <c r="H617" s="105">
        <v>3</v>
      </c>
      <c r="I617" s="104"/>
      <c r="J617" s="104" t="s">
        <v>258</v>
      </c>
      <c r="K617" s="104" t="s">
        <v>78</v>
      </c>
      <c r="L617" s="104" t="s">
        <v>299</v>
      </c>
      <c r="M617" s="104" t="s">
        <v>276</v>
      </c>
      <c r="N617" s="104"/>
      <c r="O617" s="108" t="str">
        <f>A2410</f>
        <v>14812</v>
      </c>
      <c r="P617" s="111" t="s">
        <v>300</v>
      </c>
      <c r="Q617" s="153">
        <v>0.5625</v>
      </c>
      <c r="R617" s="153">
        <v>0.60416666666666663</v>
      </c>
      <c r="S617" s="153">
        <v>4.1666666666666657E-2</v>
      </c>
      <c r="T617" s="153">
        <v>0.5625</v>
      </c>
      <c r="U617" s="153">
        <v>0.60416666666666663</v>
      </c>
      <c r="V617" s="153">
        <f>IF(ISBLANK(T617),"",Tabella2[[#This Row],[ACT STOP]]-Tabella2[[#This Row],[ACT START]])</f>
        <v>4.166666666666663E-2</v>
      </c>
      <c r="W617" s="104" t="s">
        <v>122</v>
      </c>
      <c r="X617" s="104" t="s">
        <v>91</v>
      </c>
      <c r="Y617" s="110"/>
      <c r="Z617" s="106"/>
      <c r="AA617" s="104"/>
      <c r="AB617" s="107"/>
      <c r="AC617" s="72">
        <v>1</v>
      </c>
      <c r="AH617" s="70"/>
      <c r="AI617" s="70"/>
      <c r="AJ617">
        <v>0</v>
      </c>
      <c r="AL617" s="70"/>
      <c r="BM617" s="135">
        <v>0.5625</v>
      </c>
      <c r="BN617" s="136">
        <v>0.60416666666666663</v>
      </c>
      <c r="BO617" s="101"/>
      <c r="BR617" s="109" t="str">
        <f t="shared" si="9"/>
        <v>SH-25-0606</v>
      </c>
      <c r="BS617" s="109" t="s">
        <v>757</v>
      </c>
      <c r="BT617" t="s">
        <v>122</v>
      </c>
      <c r="BU617" t="s">
        <v>399</v>
      </c>
    </row>
    <row r="618" spans="1:73" hidden="1">
      <c r="A618" s="103" t="s">
        <v>1332</v>
      </c>
      <c r="B618" s="102">
        <v>45757</v>
      </c>
      <c r="C618" s="104">
        <f>_xlfn.ISOWEEKNUM(Tabella2[[#This Row],[Date]])</f>
        <v>15</v>
      </c>
      <c r="D618" s="104" t="s">
        <v>195</v>
      </c>
      <c r="E618" s="104" t="s">
        <v>880</v>
      </c>
      <c r="F618" s="104"/>
      <c r="G618" s="104" t="s">
        <v>257</v>
      </c>
      <c r="H618" s="105">
        <v>9</v>
      </c>
      <c r="I618" s="104"/>
      <c r="J618" s="104" t="s">
        <v>258</v>
      </c>
      <c r="K618" s="104" t="s">
        <v>78</v>
      </c>
      <c r="L618" s="104" t="s">
        <v>299</v>
      </c>
      <c r="M618" s="104" t="s">
        <v>276</v>
      </c>
      <c r="N618" s="104"/>
      <c r="O618" s="108" t="str">
        <f>A2413</f>
        <v>14815</v>
      </c>
      <c r="P618" s="111" t="s">
        <v>300</v>
      </c>
      <c r="Q618" s="153">
        <v>0.625</v>
      </c>
      <c r="R618" s="153">
        <v>0.64583333333333337</v>
      </c>
      <c r="S618" s="153">
        <v>2.0833333333333329E-2</v>
      </c>
      <c r="T618" s="153">
        <v>0.625</v>
      </c>
      <c r="U618" s="153">
        <v>0.64583333333333337</v>
      </c>
      <c r="V618" s="153">
        <f>IF(ISBLANK(T618),"",Tabella2[[#This Row],[ACT STOP]]-Tabella2[[#This Row],[ACT START]])</f>
        <v>2.083333333333337E-2</v>
      </c>
      <c r="W618" s="104" t="s">
        <v>122</v>
      </c>
      <c r="X618" s="104" t="s">
        <v>91</v>
      </c>
      <c r="Y618" s="110"/>
      <c r="Z618" s="106"/>
      <c r="AA618" s="104"/>
      <c r="AB618" s="107"/>
      <c r="AC618" s="72">
        <v>1</v>
      </c>
      <c r="AH618" s="70"/>
      <c r="AI618" s="70"/>
      <c r="AJ618">
        <v>0</v>
      </c>
      <c r="AL618" s="70"/>
      <c r="BM618" s="135">
        <v>0.625</v>
      </c>
      <c r="BN618" s="136">
        <v>0.64583333333333337</v>
      </c>
      <c r="BO618" s="101"/>
      <c r="BR618" s="109" t="str">
        <f t="shared" si="9"/>
        <v>SH-25-0607</v>
      </c>
      <c r="BS618" s="109" t="s">
        <v>318</v>
      </c>
      <c r="BT618" t="s">
        <v>122</v>
      </c>
      <c r="BU618" t="s">
        <v>881</v>
      </c>
    </row>
    <row r="619" spans="1:73" hidden="1">
      <c r="A619" s="103" t="s">
        <v>1333</v>
      </c>
      <c r="B619" s="102">
        <v>45757</v>
      </c>
      <c r="C619" s="104">
        <f>_xlfn.ISOWEEKNUM(Tabella2[[#This Row],[Date]])</f>
        <v>15</v>
      </c>
      <c r="D619" s="104" t="s">
        <v>195</v>
      </c>
      <c r="E619" s="104" t="s">
        <v>880</v>
      </c>
      <c r="F619" s="104"/>
      <c r="G619" s="104" t="s">
        <v>284</v>
      </c>
      <c r="H619" s="105">
        <v>23</v>
      </c>
      <c r="I619" s="104"/>
      <c r="J619" s="104" t="s">
        <v>258</v>
      </c>
      <c r="K619" s="104" t="s">
        <v>78</v>
      </c>
      <c r="L619" s="104" t="s">
        <v>299</v>
      </c>
      <c r="M619" s="104" t="s">
        <v>276</v>
      </c>
      <c r="N619" s="104"/>
      <c r="O619" s="108" t="str">
        <f>A2414</f>
        <v>14816</v>
      </c>
      <c r="P619" s="111" t="s">
        <v>300</v>
      </c>
      <c r="Q619" s="153">
        <v>0.64930555555555558</v>
      </c>
      <c r="R619" s="153">
        <v>0.67013888888888884</v>
      </c>
      <c r="S619" s="153">
        <v>2.0833333333333329E-2</v>
      </c>
      <c r="T619" s="153">
        <v>0.64930555555555558</v>
      </c>
      <c r="U619" s="153">
        <v>0.67013888888888884</v>
      </c>
      <c r="V619" s="153">
        <f>IF(ISBLANK(T619),"",Tabella2[[#This Row],[ACT STOP]]-Tabella2[[#This Row],[ACT START]])</f>
        <v>2.0833333333333259E-2</v>
      </c>
      <c r="W619" s="104" t="s">
        <v>122</v>
      </c>
      <c r="X619" s="104" t="s">
        <v>91</v>
      </c>
      <c r="Y619" s="110"/>
      <c r="Z619" s="106"/>
      <c r="AA619" s="104"/>
      <c r="AB619" s="107"/>
      <c r="AC619" s="72">
        <v>1</v>
      </c>
      <c r="AH619" s="70"/>
      <c r="AI619" s="70"/>
      <c r="AJ619">
        <v>0</v>
      </c>
      <c r="AL619" s="70"/>
      <c r="BM619" s="135">
        <v>0.64930555555555558</v>
      </c>
      <c r="BN619" s="136">
        <v>0.67013888888888884</v>
      </c>
      <c r="BO619" s="101"/>
      <c r="BR619" s="109" t="str">
        <f t="shared" si="9"/>
        <v>SH-25-0608</v>
      </c>
      <c r="BS619" s="109" t="s">
        <v>358</v>
      </c>
      <c r="BT619" t="s">
        <v>122</v>
      </c>
      <c r="BU619" t="s">
        <v>881</v>
      </c>
    </row>
    <row r="620" spans="1:73" hidden="1">
      <c r="A620" s="103" t="s">
        <v>1334</v>
      </c>
      <c r="B620" s="102">
        <v>45757</v>
      </c>
      <c r="C620" s="104">
        <f>_xlfn.ISOWEEKNUM(Tabella2[[#This Row],[Date]])</f>
        <v>15</v>
      </c>
      <c r="D620" s="104" t="s">
        <v>195</v>
      </c>
      <c r="E620" s="104" t="s">
        <v>398</v>
      </c>
      <c r="F620" s="104"/>
      <c r="G620" s="104" t="s">
        <v>257</v>
      </c>
      <c r="H620" s="105">
        <v>1</v>
      </c>
      <c r="I620" s="104"/>
      <c r="J620" s="104" t="s">
        <v>258</v>
      </c>
      <c r="K620" s="104" t="s">
        <v>80</v>
      </c>
      <c r="L620" s="104" t="s">
        <v>299</v>
      </c>
      <c r="M620" s="104" t="s">
        <v>276</v>
      </c>
      <c r="N620" s="104"/>
      <c r="O620" s="108" t="str">
        <f>A2415</f>
        <v>14817</v>
      </c>
      <c r="P620" s="111" t="s">
        <v>300</v>
      </c>
      <c r="Q620" s="153">
        <v>0.625</v>
      </c>
      <c r="R620" s="153">
        <v>0.66666666666666663</v>
      </c>
      <c r="S620" s="153">
        <v>4.1666666666666657E-2</v>
      </c>
      <c r="T620" s="153">
        <v>0.625</v>
      </c>
      <c r="U620" s="153">
        <v>0.66666666666666663</v>
      </c>
      <c r="V620" s="153">
        <f>IF(ISBLANK(T620),"",Tabella2[[#This Row],[ACT STOP]]-Tabella2[[#This Row],[ACT START]])</f>
        <v>4.166666666666663E-2</v>
      </c>
      <c r="W620" s="104" t="s">
        <v>122</v>
      </c>
      <c r="X620" s="104" t="s">
        <v>91</v>
      </c>
      <c r="Y620" s="110" t="s">
        <v>1335</v>
      </c>
      <c r="Z620" s="106"/>
      <c r="AA620" s="104"/>
      <c r="AB620" s="107"/>
      <c r="AC620" s="72">
        <v>1</v>
      </c>
      <c r="AH620" s="70"/>
      <c r="AI620" s="70"/>
      <c r="AJ620">
        <v>0</v>
      </c>
      <c r="AL620" s="70"/>
      <c r="BM620" s="135">
        <v>0.625</v>
      </c>
      <c r="BN620" s="136">
        <v>0.66666666666666663</v>
      </c>
      <c r="BO620" s="101"/>
      <c r="BR620" s="109" t="str">
        <f t="shared" si="9"/>
        <v>SH-25-0609</v>
      </c>
      <c r="BS620" s="109" t="s">
        <v>332</v>
      </c>
      <c r="BT620" t="s">
        <v>122</v>
      </c>
      <c r="BU620" t="s">
        <v>399</v>
      </c>
    </row>
    <row r="621" spans="1:73" hidden="1">
      <c r="A621" s="103" t="s">
        <v>1336</v>
      </c>
      <c r="B621" s="102">
        <v>45758</v>
      </c>
      <c r="C621" s="104">
        <f>_xlfn.ISOWEEKNUM(Tabella2[[#This Row],[Date]])</f>
        <v>15</v>
      </c>
      <c r="D621" s="104" t="s">
        <v>195</v>
      </c>
      <c r="E621" s="104" t="s">
        <v>398</v>
      </c>
      <c r="F621" s="104"/>
      <c r="G621" s="104" t="s">
        <v>284</v>
      </c>
      <c r="H621" s="105">
        <v>22</v>
      </c>
      <c r="I621" s="104"/>
      <c r="J621" s="104" t="s">
        <v>258</v>
      </c>
      <c r="K621" s="104" t="s">
        <v>80</v>
      </c>
      <c r="L621" s="104" t="s">
        <v>299</v>
      </c>
      <c r="M621" s="104" t="s">
        <v>276</v>
      </c>
      <c r="N621" s="104"/>
      <c r="O621" s="106" t="str">
        <f>A137</f>
        <v>12539</v>
      </c>
      <c r="P621" s="111" t="s">
        <v>300</v>
      </c>
      <c r="Q621" s="153">
        <v>0.25</v>
      </c>
      <c r="R621" s="153">
        <v>0.29166666666666669</v>
      </c>
      <c r="S621" s="153">
        <v>4.1666666666666657E-2</v>
      </c>
      <c r="T621" s="153"/>
      <c r="U621" s="153"/>
      <c r="V621" s="153" t="str">
        <f>IF(ISBLANK(T621),"",Tabella2[[#This Row],[ACT STOP]]-Tabella2[[#This Row],[ACT START]])</f>
        <v/>
      </c>
      <c r="W621" s="104" t="s">
        <v>133</v>
      </c>
      <c r="X621" s="104" t="s">
        <v>146</v>
      </c>
      <c r="Y621" s="110"/>
      <c r="Z621" s="106"/>
      <c r="AA621" s="104"/>
      <c r="AB621" s="107"/>
      <c r="AC621" s="72">
        <v>0</v>
      </c>
      <c r="AH621" s="70"/>
      <c r="AI621" s="70"/>
      <c r="AJ621">
        <v>0</v>
      </c>
      <c r="AL621" s="70"/>
      <c r="BL621" t="s">
        <v>636</v>
      </c>
      <c r="BM621" s="135">
        <v>0</v>
      </c>
      <c r="BN621" s="136">
        <v>0</v>
      </c>
      <c r="BO621" s="101"/>
      <c r="BR621" s="109" t="str">
        <f t="shared" si="9"/>
        <v>SH-25-0610</v>
      </c>
      <c r="BS621" s="109" t="s">
        <v>295</v>
      </c>
      <c r="BT621" t="s">
        <v>133</v>
      </c>
      <c r="BU621" t="s">
        <v>399</v>
      </c>
    </row>
    <row r="622" spans="1:73" hidden="1">
      <c r="A622" s="103" t="s">
        <v>1337</v>
      </c>
      <c r="B622" s="102">
        <v>45758</v>
      </c>
      <c r="C622" s="104">
        <f>_xlfn.ISOWEEKNUM(Tabella2[[#This Row],[Date]])</f>
        <v>15</v>
      </c>
      <c r="D622" s="104" t="s">
        <v>478</v>
      </c>
      <c r="E622" s="104" t="s">
        <v>284</v>
      </c>
      <c r="F622" s="104">
        <v>65</v>
      </c>
      <c r="G622" s="104" t="s">
        <v>284</v>
      </c>
      <c r="H622" s="105">
        <v>23</v>
      </c>
      <c r="I622" s="104"/>
      <c r="J622" s="104" t="s">
        <v>258</v>
      </c>
      <c r="K622" s="104" t="s">
        <v>81</v>
      </c>
      <c r="L622" s="104" t="s">
        <v>259</v>
      </c>
      <c r="M622" s="104" t="s">
        <v>328</v>
      </c>
      <c r="N622" s="104"/>
      <c r="O622" s="106"/>
      <c r="P622" s="111" t="s">
        <v>524</v>
      </c>
      <c r="Q622" s="153" t="s">
        <v>605</v>
      </c>
      <c r="R622" s="153" t="s">
        <v>285</v>
      </c>
      <c r="S622" s="153">
        <v>4.1666666666666657E-2</v>
      </c>
      <c r="T622" s="153"/>
      <c r="U622" s="153"/>
      <c r="V622" s="153" t="str">
        <f>IF(ISBLANK(T622),"",Tabella2[[#This Row],[ACT STOP]]-Tabella2[[#This Row],[ACT START]])</f>
        <v/>
      </c>
      <c r="W622" s="104" t="s">
        <v>116</v>
      </c>
      <c r="X622" s="104" t="s">
        <v>113</v>
      </c>
      <c r="Y622" s="110"/>
      <c r="Z622" s="106"/>
      <c r="AA622" s="104"/>
      <c r="AB622" s="107"/>
      <c r="AC622" s="72">
        <v>0</v>
      </c>
      <c r="AH622" s="70"/>
      <c r="AI622" s="70"/>
      <c r="AJ622">
        <v>0</v>
      </c>
      <c r="AL622" s="70"/>
      <c r="BL622" t="s">
        <v>1338</v>
      </c>
      <c r="BM622" s="135">
        <v>0</v>
      </c>
      <c r="BN622" s="136">
        <v>0</v>
      </c>
      <c r="BO622" s="101"/>
      <c r="BR622" s="109" t="str">
        <f t="shared" si="9"/>
        <v>SH-25-0611</v>
      </c>
      <c r="BS622" s="109" t="s">
        <v>358</v>
      </c>
      <c r="BT622" t="s">
        <v>116</v>
      </c>
      <c r="BU622" t="s">
        <v>627</v>
      </c>
    </row>
    <row r="623" spans="1:73" hidden="1">
      <c r="A623" s="103" t="s">
        <v>1339</v>
      </c>
      <c r="B623" s="102">
        <v>45758</v>
      </c>
      <c r="C623" s="104">
        <f>_xlfn.ISOWEEKNUM(Tabella2[[#This Row],[Date]])</f>
        <v>15</v>
      </c>
      <c r="D623" s="104" t="s">
        <v>195</v>
      </c>
      <c r="E623" s="104" t="s">
        <v>398</v>
      </c>
      <c r="F623" s="104"/>
      <c r="G623" s="104" t="s">
        <v>284</v>
      </c>
      <c r="H623" s="105">
        <v>10</v>
      </c>
      <c r="I623" s="104"/>
      <c r="J623" s="104" t="s">
        <v>258</v>
      </c>
      <c r="K623" s="104" t="s">
        <v>78</v>
      </c>
      <c r="L623" s="104" t="s">
        <v>299</v>
      </c>
      <c r="M623" s="104" t="s">
        <v>276</v>
      </c>
      <c r="N623" s="104"/>
      <c r="O623" s="106" t="str">
        <f>A2417</f>
        <v>14819</v>
      </c>
      <c r="P623" s="111" t="s">
        <v>300</v>
      </c>
      <c r="Q623" s="153">
        <v>0.3125</v>
      </c>
      <c r="R623" s="153">
        <v>0.35416666666666669</v>
      </c>
      <c r="S623" s="153">
        <v>4.1666666666666657E-2</v>
      </c>
      <c r="T623" s="153">
        <v>0.3125</v>
      </c>
      <c r="U623" s="153">
        <v>0.35416666666666669</v>
      </c>
      <c r="V623" s="153">
        <f>IF(ISBLANK(T623),"",Tabella2[[#This Row],[ACT STOP]]-Tabella2[[#This Row],[ACT START]])</f>
        <v>4.1666666666666685E-2</v>
      </c>
      <c r="W623" s="104" t="s">
        <v>122</v>
      </c>
      <c r="X623" s="104" t="s">
        <v>91</v>
      </c>
      <c r="Y623" s="110"/>
      <c r="Z623" s="106"/>
      <c r="AA623" s="104"/>
      <c r="AB623" s="107"/>
      <c r="AC623" s="72">
        <v>1</v>
      </c>
      <c r="AH623" s="70"/>
      <c r="AI623" s="70"/>
      <c r="AJ623">
        <v>0</v>
      </c>
      <c r="AL623" s="70"/>
      <c r="BM623" s="135">
        <v>0.3125</v>
      </c>
      <c r="BN623" s="136">
        <v>0.35416666666666669</v>
      </c>
      <c r="BO623" s="101"/>
      <c r="BR623" s="109" t="str">
        <f t="shared" si="9"/>
        <v>SH-25-0612</v>
      </c>
      <c r="BS623" s="109" t="s">
        <v>896</v>
      </c>
      <c r="BT623" t="s">
        <v>122</v>
      </c>
      <c r="BU623" t="s">
        <v>399</v>
      </c>
    </row>
    <row r="624" spans="1:73" hidden="1">
      <c r="A624" s="103" t="s">
        <v>1340</v>
      </c>
      <c r="B624" s="102">
        <v>45758</v>
      </c>
      <c r="C624" s="104">
        <f>_xlfn.ISOWEEKNUM(Tabella2[[#This Row],[Date]])</f>
        <v>15</v>
      </c>
      <c r="D624" s="104" t="s">
        <v>195</v>
      </c>
      <c r="E624" s="104" t="s">
        <v>398</v>
      </c>
      <c r="F624" s="104"/>
      <c r="G624" s="104" t="s">
        <v>257</v>
      </c>
      <c r="H624" s="105">
        <v>23</v>
      </c>
      <c r="I624" s="104"/>
      <c r="J624" s="104" t="s">
        <v>258</v>
      </c>
      <c r="K624" s="104" t="s">
        <v>80</v>
      </c>
      <c r="L624" s="104" t="s">
        <v>299</v>
      </c>
      <c r="M624" s="104" t="s">
        <v>276</v>
      </c>
      <c r="N624" s="104"/>
      <c r="O624" s="106" t="str">
        <f>A139</f>
        <v>12541</v>
      </c>
      <c r="P624" s="111" t="s">
        <v>300</v>
      </c>
      <c r="Q624" s="153">
        <v>0.3125</v>
      </c>
      <c r="R624" s="153">
        <v>0.35416666666666669</v>
      </c>
      <c r="S624" s="153">
        <v>4.1666666666666657E-2</v>
      </c>
      <c r="T624" s="153"/>
      <c r="U624" s="153"/>
      <c r="V624" s="153" t="str">
        <f>IF(ISBLANK(T624),"",Tabella2[[#This Row],[ACT STOP]]-Tabella2[[#This Row],[ACT START]])</f>
        <v/>
      </c>
      <c r="W624" s="104" t="s">
        <v>133</v>
      </c>
      <c r="X624" s="104" t="s">
        <v>146</v>
      </c>
      <c r="Y624" s="110"/>
      <c r="Z624" s="106"/>
      <c r="AA624" s="104"/>
      <c r="AB624" s="107"/>
      <c r="AC624" s="72">
        <v>0</v>
      </c>
      <c r="AH624" s="70"/>
      <c r="AI624" s="70"/>
      <c r="AJ624">
        <v>0</v>
      </c>
      <c r="AL624" s="70"/>
      <c r="BL624" t="s">
        <v>636</v>
      </c>
      <c r="BM624" s="135">
        <v>0</v>
      </c>
      <c r="BN624" s="136">
        <v>0</v>
      </c>
      <c r="BO624" s="101"/>
      <c r="BR624" s="109" t="str">
        <f t="shared" si="9"/>
        <v>SH-25-0613</v>
      </c>
      <c r="BS624" s="109" t="s">
        <v>1226</v>
      </c>
      <c r="BT624" t="s">
        <v>133</v>
      </c>
      <c r="BU624" t="s">
        <v>399</v>
      </c>
    </row>
    <row r="625" spans="1:73" hidden="1">
      <c r="A625" s="103" t="s">
        <v>1341</v>
      </c>
      <c r="B625" s="102">
        <v>45758</v>
      </c>
      <c r="C625" s="104">
        <f>_xlfn.ISOWEEKNUM(Tabella2[[#This Row],[Date]])</f>
        <v>15</v>
      </c>
      <c r="D625" s="104" t="s">
        <v>195</v>
      </c>
      <c r="E625" s="104" t="s">
        <v>298</v>
      </c>
      <c r="F625" s="104"/>
      <c r="G625" s="104" t="s">
        <v>257</v>
      </c>
      <c r="H625" s="105">
        <v>14</v>
      </c>
      <c r="I625" s="104"/>
      <c r="J625" s="104" t="s">
        <v>258</v>
      </c>
      <c r="K625" s="104" t="s">
        <v>78</v>
      </c>
      <c r="L625" s="104" t="s">
        <v>299</v>
      </c>
      <c r="M625" s="104" t="s">
        <v>276</v>
      </c>
      <c r="N625" s="104"/>
      <c r="O625" s="106" t="str">
        <f>A140</f>
        <v>12542</v>
      </c>
      <c r="P625" s="111" t="s">
        <v>300</v>
      </c>
      <c r="Q625" s="153">
        <v>0.375</v>
      </c>
      <c r="R625" s="153">
        <v>0.41666666666666669</v>
      </c>
      <c r="S625" s="153">
        <v>4.1666666666666657E-2</v>
      </c>
      <c r="T625" s="153">
        <v>0.375</v>
      </c>
      <c r="U625" s="153">
        <v>0.41666666666666669</v>
      </c>
      <c r="V625" s="153">
        <f>IF(ISBLANK(T625),"",Tabella2[[#This Row],[ACT STOP]]-Tabella2[[#This Row],[ACT START]])</f>
        <v>4.1666666666666685E-2</v>
      </c>
      <c r="W625" s="104" t="s">
        <v>122</v>
      </c>
      <c r="X625" s="104" t="s">
        <v>91</v>
      </c>
      <c r="Y625" s="110"/>
      <c r="Z625" s="106"/>
      <c r="AA625" s="104"/>
      <c r="AB625" s="107"/>
      <c r="AC625" s="72">
        <v>1</v>
      </c>
      <c r="AH625" s="70"/>
      <c r="AI625" s="70"/>
      <c r="AJ625">
        <v>0</v>
      </c>
      <c r="AL625" s="70"/>
      <c r="BM625" s="135">
        <v>0.375</v>
      </c>
      <c r="BN625" s="136">
        <v>0.41666666666666669</v>
      </c>
      <c r="BO625" s="101"/>
      <c r="BR625" s="109" t="str">
        <f t="shared" si="9"/>
        <v>SH-25-0614</v>
      </c>
      <c r="BS625" s="109" t="s">
        <v>372</v>
      </c>
      <c r="BT625" t="s">
        <v>122</v>
      </c>
      <c r="BU625" t="s">
        <v>302</v>
      </c>
    </row>
    <row r="626" spans="1:73" hidden="1">
      <c r="A626" s="103" t="s">
        <v>1342</v>
      </c>
      <c r="B626" s="102">
        <v>45758</v>
      </c>
      <c r="C626" s="104">
        <f>_xlfn.ISOWEEKNUM(Tabella2[[#This Row],[Date]])</f>
        <v>15</v>
      </c>
      <c r="D626" s="104" t="s">
        <v>275</v>
      </c>
      <c r="E626" s="104" t="s">
        <v>256</v>
      </c>
      <c r="F626" s="104">
        <v>56</v>
      </c>
      <c r="G626" s="104" t="s">
        <v>257</v>
      </c>
      <c r="H626" s="105">
        <v>5</v>
      </c>
      <c r="I626" s="104" t="s">
        <v>258</v>
      </c>
      <c r="J626" s="104"/>
      <c r="K626" s="104" t="s">
        <v>83</v>
      </c>
      <c r="L626" s="104" t="s">
        <v>259</v>
      </c>
      <c r="M626" s="104" t="s">
        <v>276</v>
      </c>
      <c r="N626" s="104"/>
      <c r="O626" s="106"/>
      <c r="P626" s="111" t="s">
        <v>306</v>
      </c>
      <c r="Q626" s="153" t="s">
        <v>263</v>
      </c>
      <c r="R626" s="153" t="s">
        <v>504</v>
      </c>
      <c r="S626" s="153">
        <v>4.1666666666666657E-2</v>
      </c>
      <c r="T626" s="153"/>
      <c r="U626" s="153"/>
      <c r="V626" s="153" t="str">
        <f>IF(ISBLANK(T626),"",Tabella2[[#This Row],[ACT STOP]]-Tabella2[[#This Row],[ACT START]])</f>
        <v/>
      </c>
      <c r="W626" s="104" t="s">
        <v>138</v>
      </c>
      <c r="X626" s="104" t="s">
        <v>146</v>
      </c>
      <c r="Y626" s="110"/>
      <c r="Z626" s="106"/>
      <c r="AA626" s="104"/>
      <c r="AB626" s="107"/>
      <c r="AC626" s="72">
        <v>0</v>
      </c>
      <c r="AH626" s="70"/>
      <c r="AI626" s="70"/>
      <c r="AJ626">
        <v>0</v>
      </c>
      <c r="AL626" s="70"/>
      <c r="BL626" t="s">
        <v>1343</v>
      </c>
      <c r="BM626" s="135">
        <v>0</v>
      </c>
      <c r="BN626" s="136">
        <v>0</v>
      </c>
      <c r="BO626" s="101"/>
      <c r="BR626" s="109" t="str">
        <f t="shared" si="9"/>
        <v>SH-25-0615</v>
      </c>
      <c r="BS626" s="109" t="s">
        <v>416</v>
      </c>
      <c r="BT626" t="s">
        <v>138</v>
      </c>
      <c r="BU626" t="s">
        <v>642</v>
      </c>
    </row>
    <row r="627" spans="1:73" hidden="1">
      <c r="A627" s="103" t="s">
        <v>1344</v>
      </c>
      <c r="B627" s="102">
        <v>45758</v>
      </c>
      <c r="C627" s="104">
        <f>_xlfn.ISOWEEKNUM(Tabella2[[#This Row],[Date]])</f>
        <v>15</v>
      </c>
      <c r="D627" s="104" t="s">
        <v>478</v>
      </c>
      <c r="E627" s="104" t="s">
        <v>284</v>
      </c>
      <c r="F627" s="104">
        <v>65</v>
      </c>
      <c r="G627" s="104" t="s">
        <v>284</v>
      </c>
      <c r="H627" s="105">
        <v>23</v>
      </c>
      <c r="I627" s="104"/>
      <c r="J627" s="104" t="s">
        <v>258</v>
      </c>
      <c r="K627" s="104" t="s">
        <v>80</v>
      </c>
      <c r="L627" s="104" t="s">
        <v>259</v>
      </c>
      <c r="M627" s="104" t="s">
        <v>328</v>
      </c>
      <c r="N627" s="104"/>
      <c r="O627" s="106"/>
      <c r="P627" s="111" t="s">
        <v>524</v>
      </c>
      <c r="Q627" s="153" t="s">
        <v>605</v>
      </c>
      <c r="R627" s="153" t="s">
        <v>285</v>
      </c>
      <c r="S627" s="153">
        <v>4.1666666666666657E-2</v>
      </c>
      <c r="T627" s="153">
        <v>0.27083333333333331</v>
      </c>
      <c r="U627" s="153">
        <v>0.2986111111111111</v>
      </c>
      <c r="V627" s="153">
        <f>IF(ISBLANK(T627),"",Tabella2[[#This Row],[ACT STOP]]-Tabella2[[#This Row],[ACT START]])</f>
        <v>2.777777777777779E-2</v>
      </c>
      <c r="W627" s="104" t="s">
        <v>116</v>
      </c>
      <c r="X627" s="104" t="s">
        <v>113</v>
      </c>
      <c r="Y627" s="110"/>
      <c r="Z627" s="106"/>
      <c r="AA627" s="104"/>
      <c r="AB627" s="107"/>
      <c r="AC627" s="72">
        <v>0</v>
      </c>
      <c r="AH627" s="70"/>
      <c r="AI627" s="70"/>
      <c r="AJ627">
        <v>0</v>
      </c>
      <c r="AL627" s="70"/>
      <c r="BL627" t="s">
        <v>1345</v>
      </c>
      <c r="BM627" s="135">
        <v>0</v>
      </c>
      <c r="BN627" s="136">
        <v>0</v>
      </c>
      <c r="BO627" s="101"/>
      <c r="BR627" s="109" t="str">
        <f t="shared" si="9"/>
        <v>SH-25-0616</v>
      </c>
      <c r="BS627" s="109" t="s">
        <v>358</v>
      </c>
      <c r="BT627" t="s">
        <v>100</v>
      </c>
      <c r="BU627" t="s">
        <v>627</v>
      </c>
    </row>
    <row r="628" spans="1:73" hidden="1">
      <c r="A628" s="103" t="s">
        <v>1346</v>
      </c>
      <c r="B628" s="102">
        <v>45761</v>
      </c>
      <c r="C628" s="104">
        <f>_xlfn.ISOWEEKNUM(Tabella2[[#This Row],[Date]])</f>
        <v>16</v>
      </c>
      <c r="D628" s="104" t="s">
        <v>195</v>
      </c>
      <c r="E628" s="104" t="s">
        <v>298</v>
      </c>
      <c r="F628" s="104"/>
      <c r="G628" s="104" t="s">
        <v>257</v>
      </c>
      <c r="H628" s="104">
        <v>23</v>
      </c>
      <c r="I628" s="104"/>
      <c r="J628" s="104" t="s">
        <v>258</v>
      </c>
      <c r="K628" s="104" t="s">
        <v>78</v>
      </c>
      <c r="L628" s="104" t="s">
        <v>299</v>
      </c>
      <c r="M628" s="104" t="s">
        <v>276</v>
      </c>
      <c r="N628" s="104"/>
      <c r="O628" s="106" t="str">
        <f>A141</f>
        <v>12543</v>
      </c>
      <c r="P628" s="111" t="s">
        <v>300</v>
      </c>
      <c r="Q628" s="153">
        <v>0.3125</v>
      </c>
      <c r="R628" s="153">
        <v>0.35416666666666669</v>
      </c>
      <c r="S628" s="153">
        <v>4.1666666666666657E-2</v>
      </c>
      <c r="T628" s="153">
        <v>0.3125</v>
      </c>
      <c r="U628" s="153">
        <v>0.35416666666666669</v>
      </c>
      <c r="V628" s="153">
        <f>IF(ISBLANK(T628),"",Tabella2[[#This Row],[ACT STOP]]-Tabella2[[#This Row],[ACT START]])</f>
        <v>4.1666666666666685E-2</v>
      </c>
      <c r="W628" s="104" t="s">
        <v>122</v>
      </c>
      <c r="X628" s="104" t="s">
        <v>91</v>
      </c>
      <c r="Y628" s="110"/>
      <c r="Z628" s="106"/>
      <c r="AA628" s="104"/>
      <c r="AB628" s="107"/>
      <c r="AC628" s="72">
        <v>1</v>
      </c>
      <c r="AH628" s="70"/>
      <c r="AI628" s="70"/>
      <c r="AJ628">
        <v>0</v>
      </c>
      <c r="AL628" s="70"/>
      <c r="BM628" s="135">
        <v>0.3125</v>
      </c>
      <c r="BN628" s="136">
        <v>0.35416666666666669</v>
      </c>
      <c r="BO628" s="101"/>
      <c r="BR628" s="109" t="str">
        <f t="shared" si="9"/>
        <v>SH-25-0617</v>
      </c>
      <c r="BS628" s="109" t="s">
        <v>1226</v>
      </c>
      <c r="BT628" t="s">
        <v>122</v>
      </c>
      <c r="BU628" t="s">
        <v>302</v>
      </c>
    </row>
    <row r="629" spans="1:73" hidden="1">
      <c r="A629" s="103" t="s">
        <v>1347</v>
      </c>
      <c r="B629" s="102">
        <v>45761</v>
      </c>
      <c r="C629" s="104">
        <f>_xlfn.ISOWEEKNUM(Tabella2[[#This Row],[Date]])</f>
        <v>16</v>
      </c>
      <c r="D629" s="104" t="s">
        <v>195</v>
      </c>
      <c r="E629" s="104" t="s">
        <v>298</v>
      </c>
      <c r="F629" s="104"/>
      <c r="G629" s="104" t="s">
        <v>257</v>
      </c>
      <c r="H629" s="104">
        <v>10</v>
      </c>
      <c r="I629" s="104"/>
      <c r="J629" s="104" t="s">
        <v>258</v>
      </c>
      <c r="K629" s="104" t="s">
        <v>78</v>
      </c>
      <c r="L629" s="104" t="s">
        <v>299</v>
      </c>
      <c r="M629" s="104" t="s">
        <v>276</v>
      </c>
      <c r="N629" s="104"/>
      <c r="O629" s="106" t="str">
        <f>A2432</f>
        <v>14834</v>
      </c>
      <c r="P629" s="111" t="s">
        <v>300</v>
      </c>
      <c r="Q629" s="153">
        <v>0.375</v>
      </c>
      <c r="R629" s="153">
        <v>0.41666666666666669</v>
      </c>
      <c r="S629" s="153">
        <v>4.1666666666666657E-2</v>
      </c>
      <c r="T629" s="153">
        <v>0.375</v>
      </c>
      <c r="U629" s="153">
        <v>0.41666666666666669</v>
      </c>
      <c r="V629" s="153">
        <f>IF(ISBLANK(T629),"",Tabella2[[#This Row],[ACT STOP]]-Tabella2[[#This Row],[ACT START]])</f>
        <v>4.1666666666666685E-2</v>
      </c>
      <c r="W629" s="104" t="s">
        <v>122</v>
      </c>
      <c r="X629" s="104" t="s">
        <v>91</v>
      </c>
      <c r="Y629" s="110"/>
      <c r="Z629" s="106"/>
      <c r="AA629" s="104"/>
      <c r="AB629" s="107"/>
      <c r="AC629" s="72">
        <v>1</v>
      </c>
      <c r="AH629" s="70"/>
      <c r="AI629" s="70"/>
      <c r="AJ629">
        <v>0</v>
      </c>
      <c r="AL629" s="70"/>
      <c r="BM629" s="135">
        <v>0.375</v>
      </c>
      <c r="BN629" s="136">
        <v>0.41666666666666669</v>
      </c>
      <c r="BO629" s="101"/>
      <c r="BR629" s="109" t="str">
        <f t="shared" si="9"/>
        <v>SH-25-0618</v>
      </c>
      <c r="BS629" s="109" t="s">
        <v>552</v>
      </c>
      <c r="BT629" t="s">
        <v>122</v>
      </c>
      <c r="BU629" t="s">
        <v>302</v>
      </c>
    </row>
    <row r="630" spans="1:73" hidden="1">
      <c r="A630" s="103" t="s">
        <v>1348</v>
      </c>
      <c r="B630" s="102">
        <v>45761</v>
      </c>
      <c r="C630" s="104">
        <f>_xlfn.ISOWEEKNUM(Tabella2[[#This Row],[Date]])</f>
        <v>16</v>
      </c>
      <c r="D630" s="104" t="s">
        <v>195</v>
      </c>
      <c r="E630" s="104" t="s">
        <v>298</v>
      </c>
      <c r="F630" s="104"/>
      <c r="G630" s="104" t="s">
        <v>284</v>
      </c>
      <c r="H630" s="104">
        <v>5</v>
      </c>
      <c r="I630" s="104"/>
      <c r="J630" s="104" t="s">
        <v>258</v>
      </c>
      <c r="K630" s="104" t="s">
        <v>78</v>
      </c>
      <c r="L630" s="104" t="s">
        <v>299</v>
      </c>
      <c r="M630" s="104" t="s">
        <v>313</v>
      </c>
      <c r="N630" s="104"/>
      <c r="O630" s="106" t="str">
        <f>A2436</f>
        <v>14838</v>
      </c>
      <c r="P630" s="111" t="s">
        <v>300</v>
      </c>
      <c r="Q630" s="153">
        <v>0.4375</v>
      </c>
      <c r="R630" s="153">
        <v>0.47916666666666669</v>
      </c>
      <c r="S630" s="153">
        <v>4.1666666666666657E-2</v>
      </c>
      <c r="T630" s="153">
        <v>0.4375</v>
      </c>
      <c r="U630" s="153">
        <v>0.47916666666666669</v>
      </c>
      <c r="V630" s="153">
        <f>IF(ISBLANK(T630),"",Tabella2[[#This Row],[ACT STOP]]-Tabella2[[#This Row],[ACT START]])</f>
        <v>4.1666666666666685E-2</v>
      </c>
      <c r="W630" s="104" t="s">
        <v>122</v>
      </c>
      <c r="X630" s="104" t="s">
        <v>91</v>
      </c>
      <c r="Y630" s="110"/>
      <c r="Z630" s="106"/>
      <c r="AA630" s="104"/>
      <c r="AB630" s="107"/>
      <c r="AC630" s="72">
        <v>1</v>
      </c>
      <c r="AH630" s="70"/>
      <c r="AI630" s="70"/>
      <c r="AJ630">
        <v>0</v>
      </c>
      <c r="AL630" s="70"/>
      <c r="BM630" s="135">
        <v>0.4375</v>
      </c>
      <c r="BN630" s="136">
        <v>0.47916666666666669</v>
      </c>
      <c r="BO630" s="101"/>
      <c r="BR630" s="109" t="str">
        <f t="shared" si="9"/>
        <v>SH-25-0619</v>
      </c>
      <c r="BS630" s="109" t="s">
        <v>288</v>
      </c>
      <c r="BT630" t="s">
        <v>122</v>
      </c>
      <c r="BU630" t="s">
        <v>302</v>
      </c>
    </row>
    <row r="631" spans="1:73" hidden="1">
      <c r="A631" s="103" t="s">
        <v>1349</v>
      </c>
      <c r="B631" s="102">
        <v>45761</v>
      </c>
      <c r="C631" s="104">
        <f>_xlfn.ISOWEEKNUM(Tabella2[[#This Row],[Date]])</f>
        <v>16</v>
      </c>
      <c r="D631" s="104" t="s">
        <v>195</v>
      </c>
      <c r="E631" s="104" t="s">
        <v>398</v>
      </c>
      <c r="F631" s="104"/>
      <c r="G631" s="104" t="s">
        <v>284</v>
      </c>
      <c r="H631" s="104">
        <v>3</v>
      </c>
      <c r="I631" s="104"/>
      <c r="J631" s="104" t="s">
        <v>258</v>
      </c>
      <c r="K631" s="104" t="s">
        <v>78</v>
      </c>
      <c r="L631" s="104" t="s">
        <v>299</v>
      </c>
      <c r="M631" s="104" t="s">
        <v>276</v>
      </c>
      <c r="N631" s="104"/>
      <c r="O631" s="106" t="str">
        <f>A2445</f>
        <v>14847</v>
      </c>
      <c r="P631" s="111" t="s">
        <v>300</v>
      </c>
      <c r="Q631" s="153">
        <v>0.5625</v>
      </c>
      <c r="R631" s="153">
        <v>0.60416666666666663</v>
      </c>
      <c r="S631" s="153">
        <v>4.1666666666666657E-2</v>
      </c>
      <c r="T631" s="153">
        <v>0.5625</v>
      </c>
      <c r="U631" s="153">
        <v>0.60416666666666663</v>
      </c>
      <c r="V631" s="153">
        <f>IF(ISBLANK(T631),"",Tabella2[[#This Row],[ACT STOP]]-Tabella2[[#This Row],[ACT START]])</f>
        <v>4.166666666666663E-2</v>
      </c>
      <c r="W631" s="104" t="s">
        <v>92</v>
      </c>
      <c r="X631" s="104" t="s">
        <v>91</v>
      </c>
      <c r="Y631" s="110"/>
      <c r="Z631" s="106"/>
      <c r="AA631" s="104"/>
      <c r="AB631" s="107"/>
      <c r="AC631" s="72">
        <v>1</v>
      </c>
      <c r="AH631" s="70"/>
      <c r="AI631" s="70"/>
      <c r="AJ631">
        <v>0</v>
      </c>
      <c r="AL631" s="70"/>
      <c r="BM631" s="135">
        <v>0.5625</v>
      </c>
      <c r="BN631" s="136">
        <v>0.60416666666666663</v>
      </c>
      <c r="BO631" s="101"/>
      <c r="BR631" s="109" t="str">
        <f t="shared" si="9"/>
        <v>SH-25-0620</v>
      </c>
      <c r="BS631" s="109" t="s">
        <v>301</v>
      </c>
      <c r="BT631" t="s">
        <v>92</v>
      </c>
      <c r="BU631" t="s">
        <v>399</v>
      </c>
    </row>
    <row r="632" spans="1:73" hidden="1">
      <c r="A632" s="103" t="s">
        <v>1350</v>
      </c>
      <c r="B632" s="102">
        <v>45761</v>
      </c>
      <c r="C632" s="104">
        <f>_xlfn.ISOWEEKNUM(Tabella2[[#This Row],[Date]])</f>
        <v>16</v>
      </c>
      <c r="D632" s="104" t="s">
        <v>195</v>
      </c>
      <c r="E632" s="104" t="s">
        <v>398</v>
      </c>
      <c r="F632" s="104"/>
      <c r="G632" s="104" t="s">
        <v>284</v>
      </c>
      <c r="H632" s="104">
        <v>22</v>
      </c>
      <c r="I632" s="104"/>
      <c r="J632" s="104" t="s">
        <v>258</v>
      </c>
      <c r="K632" s="104" t="s">
        <v>78</v>
      </c>
      <c r="L632" s="104" t="s">
        <v>299</v>
      </c>
      <c r="M632" s="104" t="s">
        <v>276</v>
      </c>
      <c r="N632" s="104"/>
      <c r="O632" s="106" t="str">
        <f>A2448</f>
        <v>14850</v>
      </c>
      <c r="P632" s="111" t="s">
        <v>300</v>
      </c>
      <c r="Q632" s="153">
        <v>0.625</v>
      </c>
      <c r="R632" s="153">
        <v>0.66666666666666663</v>
      </c>
      <c r="S632" s="153">
        <v>4.1666666666666657E-2</v>
      </c>
      <c r="T632" s="153">
        <v>0.625</v>
      </c>
      <c r="U632" s="153">
        <v>0.66666666666666663</v>
      </c>
      <c r="V632" s="153">
        <f>IF(ISBLANK(T632),"",Tabella2[[#This Row],[ACT STOP]]-Tabella2[[#This Row],[ACT START]])</f>
        <v>4.166666666666663E-2</v>
      </c>
      <c r="W632" s="104" t="s">
        <v>92</v>
      </c>
      <c r="X632" s="104" t="s">
        <v>91</v>
      </c>
      <c r="Y632" s="110"/>
      <c r="Z632" s="106"/>
      <c r="AA632" s="104"/>
      <c r="AB632" s="107"/>
      <c r="AC632" s="72">
        <v>1</v>
      </c>
      <c r="AH632" s="70"/>
      <c r="AI632" s="70"/>
      <c r="AJ632">
        <v>0</v>
      </c>
      <c r="AL632" s="70"/>
      <c r="BM632" s="135">
        <v>0.625</v>
      </c>
      <c r="BN632" s="136">
        <v>0.66666666666666663</v>
      </c>
      <c r="BO632" s="101"/>
      <c r="BR632" s="109" t="str">
        <f t="shared" si="9"/>
        <v>SH-25-0621</v>
      </c>
      <c r="BS632" s="109" t="s">
        <v>295</v>
      </c>
      <c r="BT632" t="s">
        <v>92</v>
      </c>
      <c r="BU632" t="s">
        <v>399</v>
      </c>
    </row>
    <row r="633" spans="1:73" hidden="1">
      <c r="A633" s="103" t="s">
        <v>1351</v>
      </c>
      <c r="B633" s="102">
        <v>45762</v>
      </c>
      <c r="C633" s="104">
        <f>_xlfn.ISOWEEKNUM(Tabella2[[#This Row],[Date]])</f>
        <v>16</v>
      </c>
      <c r="D633" s="104" t="s">
        <v>195</v>
      </c>
      <c r="E633" s="104" t="s">
        <v>398</v>
      </c>
      <c r="F633" s="104"/>
      <c r="G633" s="104" t="s">
        <v>284</v>
      </c>
      <c r="H633" s="105">
        <v>3</v>
      </c>
      <c r="I633" s="104"/>
      <c r="J633" s="104" t="s">
        <v>258</v>
      </c>
      <c r="K633" s="104" t="s">
        <v>78</v>
      </c>
      <c r="L633" s="104" t="s">
        <v>299</v>
      </c>
      <c r="M633" s="104" t="s">
        <v>276</v>
      </c>
      <c r="N633" s="104"/>
      <c r="O633" s="108" t="str">
        <f>A142</f>
        <v>12544</v>
      </c>
      <c r="P633" s="111" t="s">
        <v>300</v>
      </c>
      <c r="Q633" s="153">
        <v>0.25</v>
      </c>
      <c r="R633" s="153">
        <v>0.29166666666666669</v>
      </c>
      <c r="S633" s="153">
        <v>4.1666666666666657E-2</v>
      </c>
      <c r="T633" s="153">
        <v>0.25</v>
      </c>
      <c r="U633" s="153">
        <v>0.29166666666666669</v>
      </c>
      <c r="V633" s="153">
        <f>IF(ISBLANK(T633),"",Tabella2[[#This Row],[ACT STOP]]-Tabella2[[#This Row],[ACT START]])</f>
        <v>4.1666666666666685E-2</v>
      </c>
      <c r="W633" s="104" t="s">
        <v>122</v>
      </c>
      <c r="X633" s="104" t="s">
        <v>91</v>
      </c>
      <c r="Y633" s="110"/>
      <c r="Z633" s="106"/>
      <c r="AA633" s="104"/>
      <c r="AB633" s="107"/>
      <c r="AC633" s="72">
        <v>1</v>
      </c>
      <c r="AH633" s="70"/>
      <c r="AI633" s="70"/>
      <c r="AJ633">
        <v>0</v>
      </c>
      <c r="AL633" s="70"/>
      <c r="BM633" s="135">
        <v>0.25</v>
      </c>
      <c r="BN633" s="136">
        <v>0.29166666666666669</v>
      </c>
      <c r="BO633" s="101"/>
      <c r="BR633" s="109" t="str">
        <f t="shared" si="9"/>
        <v>SH-25-0622</v>
      </c>
      <c r="BS633" s="109" t="s">
        <v>301</v>
      </c>
      <c r="BT633" t="s">
        <v>122</v>
      </c>
      <c r="BU633" t="s">
        <v>399</v>
      </c>
    </row>
    <row r="634" spans="1:73" hidden="1">
      <c r="A634" s="103" t="s">
        <v>1352</v>
      </c>
      <c r="B634" s="102">
        <v>45762</v>
      </c>
      <c r="C634" s="104">
        <f>_xlfn.ISOWEEKNUM(Tabella2[[#This Row],[Date]])</f>
        <v>16</v>
      </c>
      <c r="D634" s="104" t="s">
        <v>195</v>
      </c>
      <c r="E634" s="104" t="s">
        <v>298</v>
      </c>
      <c r="F634" s="104"/>
      <c r="G634" s="104" t="s">
        <v>284</v>
      </c>
      <c r="H634" s="105">
        <v>9</v>
      </c>
      <c r="I634" s="104"/>
      <c r="J634" s="104" t="s">
        <v>258</v>
      </c>
      <c r="K634" s="104" t="s">
        <v>78</v>
      </c>
      <c r="L634" s="104" t="s">
        <v>299</v>
      </c>
      <c r="M634" s="104" t="s">
        <v>260</v>
      </c>
      <c r="N634" s="104"/>
      <c r="O634" s="108" t="str">
        <f>A2453</f>
        <v>14855</v>
      </c>
      <c r="P634" s="111" t="s">
        <v>300</v>
      </c>
      <c r="Q634" s="153">
        <v>0.3125</v>
      </c>
      <c r="R634" s="153">
        <v>0.35416666666666669</v>
      </c>
      <c r="S634" s="153">
        <v>4.1666666666666657E-2</v>
      </c>
      <c r="T634" s="153">
        <v>0.3125</v>
      </c>
      <c r="U634" s="153">
        <v>0.35416666666666669</v>
      </c>
      <c r="V634" s="153">
        <f>IF(ISBLANK(T634),"",Tabella2[[#This Row],[ACT STOP]]-Tabella2[[#This Row],[ACT START]])</f>
        <v>4.1666666666666685E-2</v>
      </c>
      <c r="W634" s="104" t="s">
        <v>122</v>
      </c>
      <c r="X634" s="104" t="s">
        <v>91</v>
      </c>
      <c r="Y634" s="110"/>
      <c r="Z634" s="106"/>
      <c r="AA634" s="104"/>
      <c r="AB634" s="107"/>
      <c r="AC634" s="72">
        <v>1</v>
      </c>
      <c r="AH634" s="70"/>
      <c r="AI634" s="70"/>
      <c r="AJ634">
        <v>0</v>
      </c>
      <c r="AL634" s="70"/>
      <c r="BM634" s="135">
        <v>0.3125</v>
      </c>
      <c r="BN634" s="136">
        <v>0.35416666666666669</v>
      </c>
      <c r="BO634" s="101"/>
      <c r="BR634" s="109" t="str">
        <f t="shared" si="9"/>
        <v>SH-25-0623</v>
      </c>
      <c r="BS634" s="109" t="s">
        <v>339</v>
      </c>
      <c r="BT634" t="s">
        <v>122</v>
      </c>
      <c r="BU634" t="s">
        <v>302</v>
      </c>
    </row>
    <row r="635" spans="1:73" hidden="1">
      <c r="A635" s="103" t="s">
        <v>1353</v>
      </c>
      <c r="B635" s="102">
        <v>45762</v>
      </c>
      <c r="C635" s="104">
        <f>_xlfn.ISOWEEKNUM(Tabella2[[#This Row],[Date]])</f>
        <v>16</v>
      </c>
      <c r="D635" s="104" t="s">
        <v>195</v>
      </c>
      <c r="E635" s="104" t="s">
        <v>398</v>
      </c>
      <c r="F635" s="104"/>
      <c r="G635" s="104" t="s">
        <v>257</v>
      </c>
      <c r="H635" s="105">
        <v>5</v>
      </c>
      <c r="I635" s="104"/>
      <c r="J635" s="104" t="s">
        <v>258</v>
      </c>
      <c r="K635" s="104" t="s">
        <v>78</v>
      </c>
      <c r="L635" s="104" t="s">
        <v>299</v>
      </c>
      <c r="M635" s="104" t="s">
        <v>276</v>
      </c>
      <c r="N635" s="104"/>
      <c r="O635" s="108" t="str">
        <f>A144</f>
        <v>12546</v>
      </c>
      <c r="P635" s="111" t="s">
        <v>300</v>
      </c>
      <c r="Q635" s="153">
        <v>0.375</v>
      </c>
      <c r="R635" s="153">
        <v>0.41666666666666669</v>
      </c>
      <c r="S635" s="153">
        <v>4.1666666666666657E-2</v>
      </c>
      <c r="T635" s="153">
        <v>0.375</v>
      </c>
      <c r="U635" s="153">
        <v>0.41666666666666669</v>
      </c>
      <c r="V635" s="153">
        <f>IF(ISBLANK(T635),"",Tabella2[[#This Row],[ACT STOP]]-Tabella2[[#This Row],[ACT START]])</f>
        <v>4.1666666666666685E-2</v>
      </c>
      <c r="W635" s="104" t="s">
        <v>122</v>
      </c>
      <c r="X635" s="104" t="s">
        <v>91</v>
      </c>
      <c r="Y635" s="110"/>
      <c r="Z635" s="106"/>
      <c r="AA635" s="104"/>
      <c r="AB635" s="107"/>
      <c r="AC635" s="72">
        <v>1</v>
      </c>
      <c r="AH635" s="70"/>
      <c r="AI635" s="70"/>
      <c r="AJ635">
        <v>0</v>
      </c>
      <c r="AL635" s="70"/>
      <c r="BM635" s="135">
        <v>0.375</v>
      </c>
      <c r="BN635" s="136">
        <v>0.41666666666666669</v>
      </c>
      <c r="BO635" s="101"/>
      <c r="BR635" s="109" t="str">
        <f t="shared" si="9"/>
        <v>SH-25-0624</v>
      </c>
      <c r="BS635" s="109" t="s">
        <v>416</v>
      </c>
      <c r="BT635" t="s">
        <v>122</v>
      </c>
      <c r="BU635" t="s">
        <v>399</v>
      </c>
    </row>
    <row r="636" spans="1:73" hidden="1">
      <c r="A636" s="103" t="s">
        <v>1354</v>
      </c>
      <c r="B636" s="102">
        <v>45762</v>
      </c>
      <c r="C636" s="104">
        <f>_xlfn.ISOWEEKNUM(Tabella2[[#This Row],[Date]])</f>
        <v>16</v>
      </c>
      <c r="D636" s="104" t="s">
        <v>195</v>
      </c>
      <c r="E636" s="104" t="s">
        <v>398</v>
      </c>
      <c r="F636" s="104"/>
      <c r="G636" s="104" t="s">
        <v>257</v>
      </c>
      <c r="H636" s="105">
        <v>1</v>
      </c>
      <c r="I636" s="104"/>
      <c r="J636" s="104" t="s">
        <v>258</v>
      </c>
      <c r="K636" s="104" t="s">
        <v>78</v>
      </c>
      <c r="L636" s="104" t="s">
        <v>299</v>
      </c>
      <c r="M636" s="104" t="s">
        <v>276</v>
      </c>
      <c r="N636" s="104"/>
      <c r="O636" s="108" t="str">
        <f>A2464</f>
        <v>14866</v>
      </c>
      <c r="P636" s="111" t="s">
        <v>300</v>
      </c>
      <c r="Q636" s="153">
        <v>0.5</v>
      </c>
      <c r="R636" s="153">
        <v>0.54166666666666663</v>
      </c>
      <c r="S636" s="153">
        <v>4.1666666666666657E-2</v>
      </c>
      <c r="T636" s="153">
        <v>0.5</v>
      </c>
      <c r="U636" s="153">
        <v>0.54166666666666663</v>
      </c>
      <c r="V636" s="153">
        <f>IF(ISBLANK(T636),"",Tabella2[[#This Row],[ACT STOP]]-Tabella2[[#This Row],[ACT START]])</f>
        <v>4.166666666666663E-2</v>
      </c>
      <c r="W636" s="104" t="s">
        <v>122</v>
      </c>
      <c r="X636" s="104" t="s">
        <v>91</v>
      </c>
      <c r="Y636" s="110"/>
      <c r="Z636" s="106"/>
      <c r="AA636" s="104"/>
      <c r="AB636" s="107"/>
      <c r="AC636" s="72">
        <v>1</v>
      </c>
      <c r="AH636" s="70"/>
      <c r="AI636" s="70"/>
      <c r="AJ636">
        <v>0</v>
      </c>
      <c r="AL636" s="70"/>
      <c r="BM636" s="135">
        <v>0.5</v>
      </c>
      <c r="BN636" s="136">
        <v>0.54166666666666663</v>
      </c>
      <c r="BO636" s="101"/>
      <c r="BR636" s="109" t="str">
        <f t="shared" si="9"/>
        <v>SH-25-0625</v>
      </c>
      <c r="BS636" s="109" t="s">
        <v>332</v>
      </c>
      <c r="BT636" t="s">
        <v>122</v>
      </c>
      <c r="BU636" t="s">
        <v>399</v>
      </c>
    </row>
    <row r="637" spans="1:73" hidden="1">
      <c r="A637" s="103" t="s">
        <v>1355</v>
      </c>
      <c r="B637" s="102">
        <v>45762</v>
      </c>
      <c r="C637" s="104">
        <f>_xlfn.ISOWEEKNUM(Tabella2[[#This Row],[Date]])</f>
        <v>16</v>
      </c>
      <c r="D637" s="104" t="s">
        <v>195</v>
      </c>
      <c r="E637" s="104" t="s">
        <v>398</v>
      </c>
      <c r="F637" s="104"/>
      <c r="G637" s="104" t="s">
        <v>257</v>
      </c>
      <c r="H637" s="105">
        <v>2</v>
      </c>
      <c r="I637" s="104"/>
      <c r="J637" s="104" t="s">
        <v>258</v>
      </c>
      <c r="K637" s="104" t="s">
        <v>78</v>
      </c>
      <c r="L637" s="104" t="s">
        <v>299</v>
      </c>
      <c r="M637" s="104" t="s">
        <v>276</v>
      </c>
      <c r="N637" s="104"/>
      <c r="O637" s="108" t="str">
        <f>A2472</f>
        <v>14874</v>
      </c>
      <c r="P637" s="111" t="s">
        <v>300</v>
      </c>
      <c r="Q637" s="153">
        <v>0.625</v>
      </c>
      <c r="R637" s="153">
        <v>0.66666666666666663</v>
      </c>
      <c r="S637" s="153">
        <v>4.1666666666666657E-2</v>
      </c>
      <c r="T637" s="153" t="s">
        <v>665</v>
      </c>
      <c r="U637" s="153" t="s">
        <v>580</v>
      </c>
      <c r="V637" s="153">
        <f>IF(ISBLANK(T637),"",Tabella2[[#This Row],[ACT STOP]]-Tabella2[[#This Row],[ACT START]])</f>
        <v>4.166666666666663E-2</v>
      </c>
      <c r="W637" s="104" t="s">
        <v>122</v>
      </c>
      <c r="X637" s="104" t="s">
        <v>91</v>
      </c>
      <c r="Y637" s="110"/>
      <c r="Z637" s="106"/>
      <c r="AA637" s="104"/>
      <c r="AB637" s="107"/>
      <c r="AC637" s="72">
        <v>1</v>
      </c>
      <c r="AH637" s="70"/>
      <c r="AI637" s="70"/>
      <c r="AJ637">
        <v>0</v>
      </c>
      <c r="AL637" s="70"/>
      <c r="BM637" s="135" t="s">
        <v>665</v>
      </c>
      <c r="BN637" s="136" t="s">
        <v>580</v>
      </c>
      <c r="BO637" s="101"/>
      <c r="BR637" s="109" t="str">
        <f t="shared" si="9"/>
        <v>SH-25-0626</v>
      </c>
      <c r="BS637" s="109" t="s">
        <v>368</v>
      </c>
      <c r="BT637" t="s">
        <v>122</v>
      </c>
      <c r="BU637" t="s">
        <v>399</v>
      </c>
    </row>
    <row r="638" spans="1:73" hidden="1">
      <c r="A638" s="103" t="s">
        <v>1356</v>
      </c>
      <c r="B638" s="102">
        <v>45763</v>
      </c>
      <c r="C638" s="104">
        <f>_xlfn.ISOWEEKNUM(Tabella2[[#This Row],[Date]])</f>
        <v>16</v>
      </c>
      <c r="D638" s="104" t="s">
        <v>195</v>
      </c>
      <c r="E638" s="104" t="s">
        <v>398</v>
      </c>
      <c r="F638" s="104"/>
      <c r="G638" s="104" t="s">
        <v>257</v>
      </c>
      <c r="H638" s="105">
        <v>10</v>
      </c>
      <c r="I638" s="104"/>
      <c r="J638" s="104" t="s">
        <v>258</v>
      </c>
      <c r="K638" s="104" t="s">
        <v>78</v>
      </c>
      <c r="L638" s="104" t="s">
        <v>299</v>
      </c>
      <c r="M638" s="104" t="s">
        <v>276</v>
      </c>
      <c r="N638" s="104"/>
      <c r="O638" s="108" t="str">
        <f>A2479</f>
        <v>14881</v>
      </c>
      <c r="P638" s="111" t="s">
        <v>300</v>
      </c>
      <c r="Q638" s="153">
        <v>0.3125</v>
      </c>
      <c r="R638" s="153">
        <v>0.35416666666666669</v>
      </c>
      <c r="S638" s="153">
        <v>4.1666666666666657E-2</v>
      </c>
      <c r="T638" s="153">
        <v>0.3125</v>
      </c>
      <c r="U638" s="153">
        <v>0.35416666666666669</v>
      </c>
      <c r="V638" s="153">
        <f>IF(ISBLANK(T638),"",Tabella2[[#This Row],[ACT STOP]]-Tabella2[[#This Row],[ACT START]])</f>
        <v>4.1666666666666685E-2</v>
      </c>
      <c r="W638" s="104" t="s">
        <v>122</v>
      </c>
      <c r="X638" s="104" t="s">
        <v>91</v>
      </c>
      <c r="Y638" s="110"/>
      <c r="Z638" s="106"/>
      <c r="AA638" s="104"/>
      <c r="AB638" s="107"/>
      <c r="AC638" s="72">
        <v>1</v>
      </c>
      <c r="AH638" s="70"/>
      <c r="AI638" s="70"/>
      <c r="AJ638">
        <v>0</v>
      </c>
      <c r="AL638" s="70"/>
      <c r="BM638" s="135">
        <v>0.3125</v>
      </c>
      <c r="BN638" s="136">
        <v>0.35416666666666669</v>
      </c>
      <c r="BO638" s="101"/>
      <c r="BR638" s="109" t="str">
        <f t="shared" si="9"/>
        <v>SH-25-0627</v>
      </c>
      <c r="BS638" s="109" t="s">
        <v>552</v>
      </c>
      <c r="BT638" t="s">
        <v>122</v>
      </c>
      <c r="BU638" t="s">
        <v>399</v>
      </c>
    </row>
    <row r="639" spans="1:73" hidden="1">
      <c r="A639" s="103" t="s">
        <v>1357</v>
      </c>
      <c r="B639" s="102">
        <v>45763</v>
      </c>
      <c r="C639" s="104">
        <f>_xlfn.ISOWEEKNUM(Tabella2[[#This Row],[Date]])</f>
        <v>16</v>
      </c>
      <c r="D639" s="104" t="s">
        <v>195</v>
      </c>
      <c r="E639" s="104" t="s">
        <v>398</v>
      </c>
      <c r="F639" s="104"/>
      <c r="G639" s="104" t="s">
        <v>257</v>
      </c>
      <c r="H639" s="105">
        <v>12</v>
      </c>
      <c r="I639" s="104"/>
      <c r="J639" s="104" t="s">
        <v>258</v>
      </c>
      <c r="K639" s="104" t="s">
        <v>78</v>
      </c>
      <c r="L639" s="104" t="s">
        <v>299</v>
      </c>
      <c r="M639" s="104" t="s">
        <v>276</v>
      </c>
      <c r="N639" s="104"/>
      <c r="O639" s="108" t="str">
        <f>A2490</f>
        <v>14892</v>
      </c>
      <c r="P639" s="111" t="s">
        <v>300</v>
      </c>
      <c r="Q639" s="153">
        <v>0.5</v>
      </c>
      <c r="R639" s="153">
        <v>0.54166666666666663</v>
      </c>
      <c r="S639" s="153">
        <v>4.1666666666666657E-2</v>
      </c>
      <c r="T639" s="153">
        <v>0.5</v>
      </c>
      <c r="U639" s="153">
        <v>0.54166666666666663</v>
      </c>
      <c r="V639" s="153">
        <f>IF(ISBLANK(T639),"",Tabella2[[#This Row],[ACT STOP]]-Tabella2[[#This Row],[ACT START]])</f>
        <v>4.166666666666663E-2</v>
      </c>
      <c r="W639" s="104" t="s">
        <v>122</v>
      </c>
      <c r="X639" s="104" t="s">
        <v>91</v>
      </c>
      <c r="Y639" s="110"/>
      <c r="Z639" s="106"/>
      <c r="AA639" s="104"/>
      <c r="AB639" s="107"/>
      <c r="AC639" s="72">
        <v>1</v>
      </c>
      <c r="AH639" s="70"/>
      <c r="AI639" s="70"/>
      <c r="AJ639">
        <v>0</v>
      </c>
      <c r="AL639" s="70"/>
      <c r="BM639" s="135">
        <v>0.5</v>
      </c>
      <c r="BN639" s="136">
        <v>0.54166666666666663</v>
      </c>
      <c r="BO639" s="101"/>
      <c r="BR639" s="109" t="str">
        <f t="shared" si="9"/>
        <v>SH-25-0628</v>
      </c>
      <c r="BS639" s="109" t="s">
        <v>266</v>
      </c>
      <c r="BT639" t="s">
        <v>122</v>
      </c>
      <c r="BU639" t="s">
        <v>399</v>
      </c>
    </row>
    <row r="640" spans="1:73" hidden="1">
      <c r="A640" s="103" t="s">
        <v>1358</v>
      </c>
      <c r="B640" s="102">
        <v>45763</v>
      </c>
      <c r="C640" s="104">
        <f>_xlfn.ISOWEEKNUM(Tabella2[[#This Row],[Date]])</f>
        <v>16</v>
      </c>
      <c r="D640" s="104" t="s">
        <v>195</v>
      </c>
      <c r="E640" s="104" t="s">
        <v>880</v>
      </c>
      <c r="F640" s="104"/>
      <c r="G640" s="104" t="s">
        <v>257</v>
      </c>
      <c r="H640" s="105">
        <v>32</v>
      </c>
      <c r="I640" s="104"/>
      <c r="J640" s="104" t="s">
        <v>258</v>
      </c>
      <c r="K640" s="104" t="s">
        <v>78</v>
      </c>
      <c r="L640" s="104" t="s">
        <v>299</v>
      </c>
      <c r="M640" s="104" t="s">
        <v>276</v>
      </c>
      <c r="N640" s="104"/>
      <c r="O640" s="108" t="str">
        <f>A2497</f>
        <v>14899</v>
      </c>
      <c r="P640" s="111" t="s">
        <v>300</v>
      </c>
      <c r="Q640" s="153">
        <v>0.625</v>
      </c>
      <c r="R640" s="153">
        <v>0.64583333333333337</v>
      </c>
      <c r="S640" s="153">
        <v>2.0833333333333329E-2</v>
      </c>
      <c r="T640" s="153">
        <v>0.625</v>
      </c>
      <c r="U640" s="153">
        <v>0.64583333333333337</v>
      </c>
      <c r="V640" s="153">
        <f>IF(ISBLANK(T640),"",Tabella2[[#This Row],[ACT STOP]]-Tabella2[[#This Row],[ACT START]])</f>
        <v>2.083333333333337E-2</v>
      </c>
      <c r="W640" s="104" t="s">
        <v>122</v>
      </c>
      <c r="X640" s="104" t="s">
        <v>91</v>
      </c>
      <c r="Y640" s="110"/>
      <c r="Z640" s="106"/>
      <c r="AA640" s="104"/>
      <c r="AB640" s="107"/>
      <c r="AC640" s="72">
        <v>1</v>
      </c>
      <c r="AH640" s="70"/>
      <c r="AI640" s="70"/>
      <c r="AJ640">
        <v>0</v>
      </c>
      <c r="AL640" s="70"/>
      <c r="BM640" s="135">
        <v>0.625</v>
      </c>
      <c r="BN640" s="136">
        <v>0.64583333333333337</v>
      </c>
      <c r="BO640" s="101"/>
      <c r="BR640" s="109" t="str">
        <f t="shared" si="9"/>
        <v>SH-25-0629</v>
      </c>
      <c r="BS640" s="109" t="s">
        <v>356</v>
      </c>
      <c r="BT640" t="s">
        <v>122</v>
      </c>
      <c r="BU640" t="s">
        <v>881</v>
      </c>
    </row>
    <row r="641" spans="1:73" hidden="1">
      <c r="A641" s="103" t="s">
        <v>1359</v>
      </c>
      <c r="B641" s="102">
        <v>45763</v>
      </c>
      <c r="C641" s="104">
        <f>_xlfn.ISOWEEKNUM(Tabella2[[#This Row],[Date]])</f>
        <v>16</v>
      </c>
      <c r="D641" s="104" t="s">
        <v>195</v>
      </c>
      <c r="E641" s="104" t="s">
        <v>880</v>
      </c>
      <c r="F641" s="104"/>
      <c r="G641" s="104" t="s">
        <v>257</v>
      </c>
      <c r="H641" s="105">
        <v>9</v>
      </c>
      <c r="I641" s="104"/>
      <c r="J641" s="104" t="s">
        <v>258</v>
      </c>
      <c r="K641" s="104" t="s">
        <v>78</v>
      </c>
      <c r="L641" s="104" t="s">
        <v>299</v>
      </c>
      <c r="M641" s="104" t="s">
        <v>276</v>
      </c>
      <c r="N641" s="104"/>
      <c r="O641" s="108" t="str">
        <f>A2498</f>
        <v>14900</v>
      </c>
      <c r="P641" s="111" t="s">
        <v>300</v>
      </c>
      <c r="Q641" s="153">
        <v>0.64930555555555558</v>
      </c>
      <c r="R641" s="153">
        <v>0.67013888888888884</v>
      </c>
      <c r="S641" s="153">
        <v>2.0833333333333329E-2</v>
      </c>
      <c r="T641" s="153">
        <v>0.64930555555555558</v>
      </c>
      <c r="U641" s="153">
        <v>0.67013888888888884</v>
      </c>
      <c r="V641" s="153">
        <f>IF(ISBLANK(T641),"",Tabella2[[#This Row],[ACT STOP]]-Tabella2[[#This Row],[ACT START]])</f>
        <v>2.0833333333333259E-2</v>
      </c>
      <c r="W641" s="104" t="s">
        <v>122</v>
      </c>
      <c r="X641" s="104" t="s">
        <v>91</v>
      </c>
      <c r="Y641" s="110"/>
      <c r="Z641" s="106"/>
      <c r="AA641" s="104"/>
      <c r="AB641" s="107"/>
      <c r="AC641" s="72">
        <v>1</v>
      </c>
      <c r="AH641" s="70"/>
      <c r="AI641" s="70"/>
      <c r="AJ641">
        <v>0</v>
      </c>
      <c r="AL641" s="70"/>
      <c r="BM641" s="135">
        <v>0.64930555555555558</v>
      </c>
      <c r="BN641" s="136">
        <v>0.67013888888888884</v>
      </c>
      <c r="BO641" s="101"/>
      <c r="BR641" s="109" t="str">
        <f t="shared" si="9"/>
        <v>SH-25-0630</v>
      </c>
      <c r="BS641" s="109" t="s">
        <v>318</v>
      </c>
      <c r="BT641" t="s">
        <v>122</v>
      </c>
      <c r="BU641" t="s">
        <v>881</v>
      </c>
    </row>
    <row r="642" spans="1:73" hidden="1">
      <c r="A642" s="103" t="s">
        <v>1360</v>
      </c>
      <c r="B642" s="102">
        <v>45764</v>
      </c>
      <c r="C642" s="104">
        <f>_xlfn.ISOWEEKNUM(Tabella2[[#This Row],[Date]])</f>
        <v>16</v>
      </c>
      <c r="D642" s="104" t="s">
        <v>195</v>
      </c>
      <c r="E642" s="104" t="s">
        <v>398</v>
      </c>
      <c r="F642" s="104"/>
      <c r="G642" s="104" t="s">
        <v>257</v>
      </c>
      <c r="H642" s="105">
        <v>12</v>
      </c>
      <c r="I642" s="104" t="s">
        <v>258</v>
      </c>
      <c r="J642" s="104"/>
      <c r="K642" s="104" t="s">
        <v>80</v>
      </c>
      <c r="L642" s="104" t="s">
        <v>299</v>
      </c>
      <c r="M642" s="104" t="s">
        <v>276</v>
      </c>
      <c r="N642" s="104"/>
      <c r="O642" s="108" t="str">
        <f>A2503</f>
        <v>14905</v>
      </c>
      <c r="P642" s="111" t="s">
        <v>300</v>
      </c>
      <c r="Q642" s="153" t="s">
        <v>605</v>
      </c>
      <c r="R642" s="153" t="s">
        <v>285</v>
      </c>
      <c r="S642" s="153">
        <v>4.1666666666666657E-2</v>
      </c>
      <c r="T642" s="153" t="s">
        <v>605</v>
      </c>
      <c r="U642" s="153" t="s">
        <v>285</v>
      </c>
      <c r="V642" s="153">
        <f>IF(ISBLANK(T642),"",Tabella2[[#This Row],[ACT STOP]]-Tabella2[[#This Row],[ACT START]])</f>
        <v>4.1666666666666685E-2</v>
      </c>
      <c r="W642" s="104" t="s">
        <v>122</v>
      </c>
      <c r="X642" s="104" t="s">
        <v>91</v>
      </c>
      <c r="Y642" s="110"/>
      <c r="Z642" s="106"/>
      <c r="AA642" s="104"/>
      <c r="AB642" s="107"/>
      <c r="AC642" s="72">
        <v>1</v>
      </c>
      <c r="AH642" s="70"/>
      <c r="AI642" s="70"/>
      <c r="AJ642">
        <v>0</v>
      </c>
      <c r="AL642" s="70"/>
      <c r="BM642" s="135" t="s">
        <v>605</v>
      </c>
      <c r="BN642" s="136" t="s">
        <v>285</v>
      </c>
      <c r="BO642" s="101"/>
      <c r="BR642" s="109" t="str">
        <f t="shared" si="9"/>
        <v>SH-25-0631</v>
      </c>
      <c r="BS642" s="109" t="s">
        <v>266</v>
      </c>
      <c r="BT642" t="s">
        <v>122</v>
      </c>
      <c r="BU642" t="s">
        <v>399</v>
      </c>
    </row>
    <row r="643" spans="1:73" hidden="1">
      <c r="A643" s="103" t="s">
        <v>1361</v>
      </c>
      <c r="B643" s="102">
        <v>45764</v>
      </c>
      <c r="C643" s="104">
        <f>_xlfn.ISOWEEKNUM(Tabella2[[#This Row],[Date]])</f>
        <v>16</v>
      </c>
      <c r="D643" s="104" t="s">
        <v>195</v>
      </c>
      <c r="E643" s="104" t="s">
        <v>398</v>
      </c>
      <c r="F643" s="104"/>
      <c r="G643" s="104" t="s">
        <v>257</v>
      </c>
      <c r="H643" s="105">
        <v>14</v>
      </c>
      <c r="I643" s="104"/>
      <c r="J643" s="104" t="s">
        <v>258</v>
      </c>
      <c r="K643" s="104" t="s">
        <v>80</v>
      </c>
      <c r="L643" s="104" t="s">
        <v>299</v>
      </c>
      <c r="M643" s="104" t="s">
        <v>276</v>
      </c>
      <c r="N643" s="104"/>
      <c r="O643" s="108" t="str">
        <f>A2507</f>
        <v>14909</v>
      </c>
      <c r="P643" s="111" t="s">
        <v>300</v>
      </c>
      <c r="Q643" s="153" t="s">
        <v>617</v>
      </c>
      <c r="R643" s="153" t="s">
        <v>525</v>
      </c>
      <c r="S643" s="153">
        <v>4.1666666666666657E-2</v>
      </c>
      <c r="T643" s="153" t="s">
        <v>617</v>
      </c>
      <c r="U643" s="153" t="s">
        <v>525</v>
      </c>
      <c r="V643" s="153">
        <f>IF(ISBLANK(T643),"",Tabella2[[#This Row],[ACT STOP]]-Tabella2[[#This Row],[ACT START]])</f>
        <v>4.1666666666666685E-2</v>
      </c>
      <c r="W643" s="104" t="s">
        <v>122</v>
      </c>
      <c r="X643" s="104" t="s">
        <v>91</v>
      </c>
      <c r="Y643" s="110"/>
      <c r="Z643" s="106"/>
      <c r="AA643" s="104"/>
      <c r="AB643" s="107"/>
      <c r="AC643" s="72">
        <v>1</v>
      </c>
      <c r="AH643" s="70"/>
      <c r="AI643" s="70"/>
      <c r="AJ643">
        <v>0</v>
      </c>
      <c r="AL643" s="70"/>
      <c r="BM643" s="135" t="s">
        <v>617</v>
      </c>
      <c r="BN643" s="136" t="s">
        <v>525</v>
      </c>
      <c r="BO643" s="101"/>
      <c r="BR643" s="109" t="str">
        <f t="shared" si="9"/>
        <v>SH-25-0632</v>
      </c>
      <c r="BS643" s="109" t="s">
        <v>372</v>
      </c>
      <c r="BT643" t="s">
        <v>122</v>
      </c>
      <c r="BU643" t="s">
        <v>399</v>
      </c>
    </row>
    <row r="644" spans="1:73" hidden="1">
      <c r="A644" s="103" t="s">
        <v>1362</v>
      </c>
      <c r="B644" s="102">
        <v>45764</v>
      </c>
      <c r="C644" s="104">
        <f>_xlfn.ISOWEEKNUM(Tabella2[[#This Row],[Date]])</f>
        <v>16</v>
      </c>
      <c r="D644" s="104" t="s">
        <v>195</v>
      </c>
      <c r="E644" s="104" t="s">
        <v>398</v>
      </c>
      <c r="F644" s="104"/>
      <c r="G644" s="104" t="s">
        <v>257</v>
      </c>
      <c r="H644" s="105">
        <v>32</v>
      </c>
      <c r="I644" s="104"/>
      <c r="J644" s="104" t="s">
        <v>258</v>
      </c>
      <c r="K644" s="104" t="s">
        <v>80</v>
      </c>
      <c r="L644" s="104" t="s">
        <v>299</v>
      </c>
      <c r="M644" s="104" t="s">
        <v>276</v>
      </c>
      <c r="N644" s="104"/>
      <c r="O644" s="108" t="str">
        <f>A2511</f>
        <v>14913</v>
      </c>
      <c r="P644" s="111" t="s">
        <v>300</v>
      </c>
      <c r="Q644" s="153" t="s">
        <v>631</v>
      </c>
      <c r="R644" s="153" t="s">
        <v>498</v>
      </c>
      <c r="S644" s="153">
        <v>4.1666666666666657E-2</v>
      </c>
      <c r="T644" s="153" t="s">
        <v>631</v>
      </c>
      <c r="U644" s="153" t="s">
        <v>498</v>
      </c>
      <c r="V644" s="153">
        <f>IF(ISBLANK(T644),"",Tabella2[[#This Row],[ACT STOP]]-Tabella2[[#This Row],[ACT START]])</f>
        <v>4.1666666666666685E-2</v>
      </c>
      <c r="W644" s="104" t="s">
        <v>122</v>
      </c>
      <c r="X644" s="104" t="s">
        <v>91</v>
      </c>
      <c r="Y644" s="110"/>
      <c r="Z644" s="106"/>
      <c r="AA644" s="104"/>
      <c r="AB644" s="107"/>
      <c r="AC644" s="72">
        <v>1</v>
      </c>
      <c r="AH644" s="70"/>
      <c r="AI644" s="70"/>
      <c r="AJ644">
        <v>0</v>
      </c>
      <c r="AL644" s="70"/>
      <c r="BM644" s="135" t="s">
        <v>631</v>
      </c>
      <c r="BN644" s="136" t="s">
        <v>498</v>
      </c>
      <c r="BO644" s="101"/>
      <c r="BR644" s="109" t="str">
        <f t="shared" si="9"/>
        <v>SH-25-0633</v>
      </c>
      <c r="BS644" s="109" t="s">
        <v>356</v>
      </c>
      <c r="BT644" t="s">
        <v>122</v>
      </c>
      <c r="BU644" t="s">
        <v>399</v>
      </c>
    </row>
    <row r="645" spans="1:73" hidden="1">
      <c r="A645" s="103" t="s">
        <v>1363</v>
      </c>
      <c r="B645" s="102">
        <v>45764</v>
      </c>
      <c r="C645" s="104">
        <f>_xlfn.ISOWEEKNUM(Tabella2[[#This Row],[Date]])</f>
        <v>16</v>
      </c>
      <c r="D645" s="104" t="s">
        <v>195</v>
      </c>
      <c r="E645" s="104" t="s">
        <v>398</v>
      </c>
      <c r="F645" s="104"/>
      <c r="G645" s="104" t="s">
        <v>284</v>
      </c>
      <c r="H645" s="105">
        <v>9</v>
      </c>
      <c r="I645" s="104"/>
      <c r="J645" s="104" t="s">
        <v>258</v>
      </c>
      <c r="K645" s="104" t="s">
        <v>80</v>
      </c>
      <c r="L645" s="104" t="s">
        <v>299</v>
      </c>
      <c r="M645" s="104" t="s">
        <v>276</v>
      </c>
      <c r="N645" s="104"/>
      <c r="O645" s="108" t="str">
        <f>A2520</f>
        <v>14922</v>
      </c>
      <c r="P645" s="111" t="s">
        <v>300</v>
      </c>
      <c r="Q645" s="153" t="s">
        <v>511</v>
      </c>
      <c r="R645" s="153" t="s">
        <v>549</v>
      </c>
      <c r="S645" s="153">
        <v>4.1666666666666657E-2</v>
      </c>
      <c r="T645" s="153" t="s">
        <v>511</v>
      </c>
      <c r="U645" s="153" t="s">
        <v>549</v>
      </c>
      <c r="V645" s="153">
        <f>IF(ISBLANK(T645),"",Tabella2[[#This Row],[ACT STOP]]-Tabella2[[#This Row],[ACT START]])</f>
        <v>4.166666666666663E-2</v>
      </c>
      <c r="W645" s="104" t="s">
        <v>122</v>
      </c>
      <c r="X645" s="104" t="s">
        <v>91</v>
      </c>
      <c r="Y645" s="110"/>
      <c r="Z645" s="106"/>
      <c r="AA645" s="104"/>
      <c r="AB645" s="107"/>
      <c r="AC645" s="72">
        <v>1</v>
      </c>
      <c r="AH645" s="70"/>
      <c r="AI645" s="70"/>
      <c r="AJ645">
        <v>0</v>
      </c>
      <c r="AL645" s="70"/>
      <c r="BM645" s="135" t="s">
        <v>511</v>
      </c>
      <c r="BN645" s="136" t="s">
        <v>549</v>
      </c>
      <c r="BO645" s="101"/>
      <c r="BR645" s="109" t="str">
        <f t="shared" si="9"/>
        <v>SH-25-0634</v>
      </c>
      <c r="BS645" s="109" t="s">
        <v>339</v>
      </c>
      <c r="BT645" t="s">
        <v>122</v>
      </c>
      <c r="BU645" t="s">
        <v>399</v>
      </c>
    </row>
    <row r="646" spans="1:73" hidden="1">
      <c r="A646" s="103" t="s">
        <v>1364</v>
      </c>
      <c r="B646" s="102">
        <v>45764</v>
      </c>
      <c r="C646" s="104">
        <f>_xlfn.ISOWEEKNUM(Tabella2[[#This Row],[Date]])</f>
        <v>16</v>
      </c>
      <c r="D646" s="104" t="s">
        <v>195</v>
      </c>
      <c r="E646" s="104"/>
      <c r="F646" s="104"/>
      <c r="G646" s="104" t="s">
        <v>327</v>
      </c>
      <c r="H646" s="105">
        <v>20</v>
      </c>
      <c r="I646" s="104" t="s">
        <v>258</v>
      </c>
      <c r="J646" s="104"/>
      <c r="K646" s="104" t="s">
        <v>75</v>
      </c>
      <c r="L646" s="104" t="s">
        <v>259</v>
      </c>
      <c r="M646" s="104" t="s">
        <v>276</v>
      </c>
      <c r="N646" s="104"/>
      <c r="O646" s="106"/>
      <c r="P646" s="111" t="s">
        <v>1365</v>
      </c>
      <c r="Q646" s="153" t="s">
        <v>271</v>
      </c>
      <c r="R646" s="153" t="s">
        <v>549</v>
      </c>
      <c r="S646" s="153">
        <v>2.0833333333333329E-2</v>
      </c>
      <c r="T646" s="153" t="s">
        <v>271</v>
      </c>
      <c r="U646" s="153" t="s">
        <v>549</v>
      </c>
      <c r="V646" s="153">
        <f>IF(ISBLANK(T646),"",Tabella2[[#This Row],[ACT STOP]]-Tabella2[[#This Row],[ACT START]])</f>
        <v>2.0833333333333259E-2</v>
      </c>
      <c r="W646" s="104" t="s">
        <v>92</v>
      </c>
      <c r="X646" s="104" t="s">
        <v>91</v>
      </c>
      <c r="Y646" s="110"/>
      <c r="Z646" s="106"/>
      <c r="AA646" s="104"/>
      <c r="AB646" s="107"/>
      <c r="AC646" s="72">
        <v>1</v>
      </c>
      <c r="AH646" s="70"/>
      <c r="AI646" s="70"/>
      <c r="AJ646">
        <v>0</v>
      </c>
      <c r="AL646" s="70"/>
      <c r="BM646" s="135" t="s">
        <v>271</v>
      </c>
      <c r="BN646" s="136" t="s">
        <v>549</v>
      </c>
      <c r="BO646" s="101"/>
      <c r="BR646" s="109" t="str">
        <f t="shared" si="9"/>
        <v>SH-25-0635</v>
      </c>
      <c r="BS646" s="109" t="s">
        <v>1366</v>
      </c>
      <c r="BT646" t="s">
        <v>92</v>
      </c>
      <c r="BU646" t="s">
        <v>1367</v>
      </c>
    </row>
    <row r="647" spans="1:73" hidden="1">
      <c r="A647" s="103" t="s">
        <v>1368</v>
      </c>
      <c r="B647" s="102">
        <v>45764</v>
      </c>
      <c r="C647" s="104">
        <f>_xlfn.ISOWEEKNUM(Tabella2[[#This Row],[Date]])</f>
        <v>16</v>
      </c>
      <c r="D647" s="104" t="s">
        <v>195</v>
      </c>
      <c r="E647" s="104"/>
      <c r="F647" s="104"/>
      <c r="G647" s="104" t="s">
        <v>327</v>
      </c>
      <c r="H647" s="105">
        <v>20</v>
      </c>
      <c r="I647" s="104" t="s">
        <v>258</v>
      </c>
      <c r="J647" s="104"/>
      <c r="K647" s="104" t="s">
        <v>77</v>
      </c>
      <c r="L647" s="104" t="s">
        <v>259</v>
      </c>
      <c r="M647" s="104" t="s">
        <v>276</v>
      </c>
      <c r="N647" s="104"/>
      <c r="O647" s="106"/>
      <c r="P647" s="111" t="s">
        <v>1365</v>
      </c>
      <c r="Q647" s="153" t="s">
        <v>1369</v>
      </c>
      <c r="R647" s="153" t="s">
        <v>1370</v>
      </c>
      <c r="S647" s="153">
        <v>2.0833333333333329E-2</v>
      </c>
      <c r="T647" s="153" t="s">
        <v>1369</v>
      </c>
      <c r="U647" s="153" t="s">
        <v>1370</v>
      </c>
      <c r="V647" s="153">
        <f>IF(ISBLANK(T647),"",Tabella2[[#This Row],[ACT STOP]]-Tabella2[[#This Row],[ACT START]])</f>
        <v>2.0833333333333259E-2</v>
      </c>
      <c r="W647" s="104" t="s">
        <v>108</v>
      </c>
      <c r="X647" s="104" t="s">
        <v>97</v>
      </c>
      <c r="Y647" s="110"/>
      <c r="Z647" s="106"/>
      <c r="AA647" s="104"/>
      <c r="AB647" s="107"/>
      <c r="AC647" s="72">
        <v>0</v>
      </c>
      <c r="AH647" s="70"/>
      <c r="AI647" s="70"/>
      <c r="AJ647">
        <v>0</v>
      </c>
      <c r="AL647" s="70"/>
      <c r="BL647" t="s">
        <v>1371</v>
      </c>
      <c r="BM647" s="135" t="s">
        <v>1369</v>
      </c>
      <c r="BN647" s="136" t="s">
        <v>1370</v>
      </c>
      <c r="BO647" s="101"/>
      <c r="BR647" s="109" t="str">
        <f t="shared" si="9"/>
        <v>SH-25-0636</v>
      </c>
      <c r="BS647" s="109" t="s">
        <v>1366</v>
      </c>
      <c r="BT647" t="s">
        <v>108</v>
      </c>
      <c r="BU647" t="s">
        <v>1367</v>
      </c>
    </row>
    <row r="648" spans="1:73" hidden="1">
      <c r="A648" s="103" t="s">
        <v>1372</v>
      </c>
      <c r="B648" s="102">
        <v>45764</v>
      </c>
      <c r="C648" s="104">
        <f>_xlfn.ISOWEEKNUM(Tabella2[[#This Row],[Date]])</f>
        <v>16</v>
      </c>
      <c r="D648" s="104" t="s">
        <v>195</v>
      </c>
      <c r="E648" s="104" t="s">
        <v>298</v>
      </c>
      <c r="F648" s="104"/>
      <c r="G648" s="104" t="s">
        <v>257</v>
      </c>
      <c r="H648" s="105">
        <v>9</v>
      </c>
      <c r="I648" s="104"/>
      <c r="J648" s="104" t="s">
        <v>258</v>
      </c>
      <c r="K648" s="104" t="s">
        <v>80</v>
      </c>
      <c r="L648" s="104" t="s">
        <v>299</v>
      </c>
      <c r="M648" s="104" t="s">
        <v>276</v>
      </c>
      <c r="N648" s="104"/>
      <c r="O648" s="108" t="str">
        <f>A2524</f>
        <v>14926</v>
      </c>
      <c r="P648" s="111" t="s">
        <v>300</v>
      </c>
      <c r="Q648" s="153" t="s">
        <v>272</v>
      </c>
      <c r="R648" s="153" t="s">
        <v>576</v>
      </c>
      <c r="S648" s="153">
        <v>4.1666666666666657E-2</v>
      </c>
      <c r="T648" s="153" t="s">
        <v>272</v>
      </c>
      <c r="U648" s="153" t="s">
        <v>576</v>
      </c>
      <c r="V648" s="153">
        <f>IF(ISBLANK(T648),"",Tabella2[[#This Row],[ACT STOP]]-Tabella2[[#This Row],[ACT START]])</f>
        <v>4.166666666666663E-2</v>
      </c>
      <c r="W648" s="104" t="s">
        <v>122</v>
      </c>
      <c r="X648" s="104" t="s">
        <v>91</v>
      </c>
      <c r="Y648" s="110"/>
      <c r="Z648" s="106"/>
      <c r="AA648" s="104"/>
      <c r="AB648" s="107"/>
      <c r="AC648" s="72">
        <v>1</v>
      </c>
      <c r="AH648" s="70"/>
      <c r="AI648" s="70"/>
      <c r="AJ648">
        <v>0</v>
      </c>
      <c r="AL648" s="70"/>
      <c r="BM648" s="135" t="s">
        <v>272</v>
      </c>
      <c r="BN648" s="136" t="s">
        <v>576</v>
      </c>
      <c r="BO648" s="101"/>
      <c r="BR648" s="109" t="str">
        <f t="shared" si="9"/>
        <v>SH-25-0637</v>
      </c>
      <c r="BS648" s="109" t="s">
        <v>318</v>
      </c>
      <c r="BT648" t="s">
        <v>122</v>
      </c>
      <c r="BU648" t="s">
        <v>302</v>
      </c>
    </row>
    <row r="649" spans="1:73" hidden="1">
      <c r="A649" s="103" t="s">
        <v>1373</v>
      </c>
      <c r="B649" s="102">
        <v>45765</v>
      </c>
      <c r="C649" s="104">
        <f>_xlfn.ISOWEEKNUM(Tabella2[[#This Row],[Date]])</f>
        <v>16</v>
      </c>
      <c r="D649" s="104" t="s">
        <v>195</v>
      </c>
      <c r="E649" s="104" t="s">
        <v>298</v>
      </c>
      <c r="F649" s="104"/>
      <c r="G649" s="104" t="s">
        <v>257</v>
      </c>
      <c r="H649" s="105">
        <v>2</v>
      </c>
      <c r="I649" s="104"/>
      <c r="J649" s="104" t="s">
        <v>258</v>
      </c>
      <c r="K649" s="104" t="s">
        <v>80</v>
      </c>
      <c r="L649" s="104" t="s">
        <v>299</v>
      </c>
      <c r="M649" s="104" t="s">
        <v>276</v>
      </c>
      <c r="N649" s="104"/>
      <c r="O649" s="108" t="str">
        <f>A2531</f>
        <v>14933</v>
      </c>
      <c r="P649" s="111" t="s">
        <v>300</v>
      </c>
      <c r="Q649" s="153">
        <v>0.3125</v>
      </c>
      <c r="R649" s="153">
        <v>0.35416666666666669</v>
      </c>
      <c r="S649" s="153">
        <v>4.1666666666666657E-2</v>
      </c>
      <c r="T649" s="153">
        <v>0.3125</v>
      </c>
      <c r="U649" s="153">
        <v>0.35416666666666669</v>
      </c>
      <c r="V649" s="153">
        <f>IF(ISBLANK(T649),"",Tabella2[[#This Row],[ACT STOP]]-Tabella2[[#This Row],[ACT START]])</f>
        <v>4.1666666666666685E-2</v>
      </c>
      <c r="W649" s="104" t="s">
        <v>122</v>
      </c>
      <c r="X649" s="104" t="s">
        <v>91</v>
      </c>
      <c r="Y649" s="110"/>
      <c r="Z649" s="106"/>
      <c r="AA649" s="104"/>
      <c r="AB649" s="107"/>
      <c r="AC649" s="72">
        <v>1</v>
      </c>
      <c r="AH649" s="70"/>
      <c r="AI649" s="70"/>
      <c r="AJ649">
        <v>0</v>
      </c>
      <c r="AL649" s="70"/>
      <c r="BM649" s="135">
        <v>0.3125</v>
      </c>
      <c r="BN649" s="136">
        <v>0.35416666666666669</v>
      </c>
      <c r="BO649" s="101"/>
      <c r="BR649" s="109" t="str">
        <f t="shared" si="9"/>
        <v>SH-25-0638</v>
      </c>
      <c r="BS649" s="109" t="s">
        <v>368</v>
      </c>
      <c r="BT649" t="s">
        <v>122</v>
      </c>
      <c r="BU649" t="s">
        <v>302</v>
      </c>
    </row>
    <row r="650" spans="1:73" hidden="1">
      <c r="A650" s="103" t="s">
        <v>1374</v>
      </c>
      <c r="B650" s="102">
        <v>45765</v>
      </c>
      <c r="C650" s="104">
        <f>_xlfn.ISOWEEKNUM(Tabella2[[#This Row],[Date]])</f>
        <v>16</v>
      </c>
      <c r="D650" s="104" t="s">
        <v>195</v>
      </c>
      <c r="E650" s="104" t="s">
        <v>298</v>
      </c>
      <c r="F650" s="104"/>
      <c r="G650" s="104" t="s">
        <v>257</v>
      </c>
      <c r="H650" s="105">
        <v>14</v>
      </c>
      <c r="I650" s="104"/>
      <c r="J650" s="104" t="s">
        <v>258</v>
      </c>
      <c r="K650" s="104" t="s">
        <v>80</v>
      </c>
      <c r="L650" s="104" t="s">
        <v>299</v>
      </c>
      <c r="M650" s="104" t="s">
        <v>276</v>
      </c>
      <c r="N650" s="104"/>
      <c r="O650" s="108" t="str">
        <f>A2539</f>
        <v>14941</v>
      </c>
      <c r="P650" s="111" t="s">
        <v>300</v>
      </c>
      <c r="Q650" s="153">
        <v>0.4375</v>
      </c>
      <c r="R650" s="153">
        <v>0.47916666666666669</v>
      </c>
      <c r="S650" s="153">
        <v>4.1666666666666657E-2</v>
      </c>
      <c r="T650" s="153" t="s">
        <v>263</v>
      </c>
      <c r="U650" s="153" t="s">
        <v>504</v>
      </c>
      <c r="V650" s="153">
        <f>IF(ISBLANK(T650),"",Tabella2[[#This Row],[ACT STOP]]-Tabella2[[#This Row],[ACT START]])</f>
        <v>4.1666666666666685E-2</v>
      </c>
      <c r="W650" s="104" t="s">
        <v>122</v>
      </c>
      <c r="X650" s="104" t="s">
        <v>91</v>
      </c>
      <c r="Y650" s="110"/>
      <c r="Z650" s="106"/>
      <c r="AA650" s="104"/>
      <c r="AB650" s="107"/>
      <c r="AC650" s="72">
        <v>1</v>
      </c>
      <c r="AH650" s="70"/>
      <c r="AI650" s="70"/>
      <c r="AJ650">
        <v>0</v>
      </c>
      <c r="AL650" s="70"/>
      <c r="BM650" s="135" t="s">
        <v>263</v>
      </c>
      <c r="BN650" s="136" t="s">
        <v>504</v>
      </c>
      <c r="BO650" s="101"/>
      <c r="BR650" s="109" t="str">
        <f t="shared" si="9"/>
        <v>SH-25-0639</v>
      </c>
      <c r="BS650" s="109" t="s">
        <v>372</v>
      </c>
      <c r="BT650" t="s">
        <v>122</v>
      </c>
      <c r="BU650" t="s">
        <v>302</v>
      </c>
    </row>
    <row r="651" spans="1:73" hidden="1">
      <c r="A651" s="103" t="s">
        <v>1375</v>
      </c>
      <c r="B651" s="102">
        <v>45769</v>
      </c>
      <c r="C651" s="104">
        <f>_xlfn.ISOWEEKNUM(Tabella2[[#This Row],[Date]])</f>
        <v>17</v>
      </c>
      <c r="D651" s="104" t="s">
        <v>195</v>
      </c>
      <c r="E651" s="104" t="s">
        <v>1169</v>
      </c>
      <c r="F651" s="104"/>
      <c r="G651" s="104" t="s">
        <v>257</v>
      </c>
      <c r="H651" s="105">
        <v>5</v>
      </c>
      <c r="I651" s="104" t="s">
        <v>258</v>
      </c>
      <c r="J651" s="104"/>
      <c r="K651" s="104" t="s">
        <v>83</v>
      </c>
      <c r="L651" s="104" t="s">
        <v>299</v>
      </c>
      <c r="M651" s="104" t="s">
        <v>328</v>
      </c>
      <c r="N651" s="104"/>
      <c r="O651" s="108" t="str">
        <f>A2549</f>
        <v>14951</v>
      </c>
      <c r="P651" s="111" t="s">
        <v>300</v>
      </c>
      <c r="Q651" s="153" t="s">
        <v>617</v>
      </c>
      <c r="R651" s="153" t="s">
        <v>525</v>
      </c>
      <c r="S651" s="153">
        <v>4.1666666666666657E-2</v>
      </c>
      <c r="T651" s="153">
        <v>0.3125</v>
      </c>
      <c r="U651" s="153">
        <v>0.35416666666666669</v>
      </c>
      <c r="V651" s="153">
        <f>IF(ISBLANK(T651),"",Tabella2[[#This Row],[ACT STOP]]-Tabella2[[#This Row],[ACT START]])</f>
        <v>4.1666666666666685E-2</v>
      </c>
      <c r="W651" s="104" t="s">
        <v>122</v>
      </c>
      <c r="X651" s="104" t="s">
        <v>91</v>
      </c>
      <c r="Y651" s="110"/>
      <c r="Z651" s="106"/>
      <c r="AA651" s="104"/>
      <c r="AB651" s="107"/>
      <c r="AC651" s="72">
        <v>1</v>
      </c>
      <c r="AH651" s="70"/>
      <c r="AI651" s="70"/>
      <c r="AJ651">
        <v>0</v>
      </c>
      <c r="AL651" s="70"/>
      <c r="BM651" s="135">
        <v>0.3125</v>
      </c>
      <c r="BN651" s="136">
        <v>0.35416666666666669</v>
      </c>
      <c r="BO651" s="101"/>
      <c r="BR651" s="109" t="str">
        <f t="shared" si="9"/>
        <v>SH-25-0640</v>
      </c>
      <c r="BS651" s="109" t="s">
        <v>416</v>
      </c>
      <c r="BT651" t="s">
        <v>122</v>
      </c>
      <c r="BU651" t="s">
        <v>1170</v>
      </c>
    </row>
    <row r="652" spans="1:73" hidden="1">
      <c r="A652" s="103" t="s">
        <v>1376</v>
      </c>
      <c r="B652" s="102">
        <v>45769</v>
      </c>
      <c r="C652" s="104">
        <f>_xlfn.ISOWEEKNUM(Tabella2[[#This Row],[Date]])</f>
        <v>17</v>
      </c>
      <c r="D652" s="104" t="s">
        <v>195</v>
      </c>
      <c r="E652" s="104" t="s">
        <v>398</v>
      </c>
      <c r="F652" s="104"/>
      <c r="G652" s="104" t="s">
        <v>257</v>
      </c>
      <c r="H652" s="105">
        <v>32</v>
      </c>
      <c r="I652" s="104"/>
      <c r="J652" s="104" t="s">
        <v>258</v>
      </c>
      <c r="K652" s="104" t="s">
        <v>80</v>
      </c>
      <c r="L652" s="104" t="s">
        <v>299</v>
      </c>
      <c r="M652" s="104" t="s">
        <v>276</v>
      </c>
      <c r="N652" s="104"/>
      <c r="O652" s="108" t="str">
        <f>A2553</f>
        <v>14955</v>
      </c>
      <c r="P652" s="111" t="s">
        <v>300</v>
      </c>
      <c r="Q652" s="153">
        <v>0.375</v>
      </c>
      <c r="R652" s="153">
        <v>0.41666666666666669</v>
      </c>
      <c r="S652" s="153">
        <v>4.1666666666666657E-2</v>
      </c>
      <c r="T652" s="153">
        <v>0.375</v>
      </c>
      <c r="U652" s="153">
        <v>0.41666666666666669</v>
      </c>
      <c r="V652" s="153">
        <f>IF(ISBLANK(T652),"",Tabella2[[#This Row],[ACT STOP]]-Tabella2[[#This Row],[ACT START]])</f>
        <v>4.1666666666666685E-2</v>
      </c>
      <c r="W652" s="104" t="s">
        <v>122</v>
      </c>
      <c r="X652" s="104" t="s">
        <v>91</v>
      </c>
      <c r="Y652" s="110"/>
      <c r="Z652" s="106"/>
      <c r="AA652" s="104"/>
      <c r="AB652" s="107"/>
      <c r="AC652" s="72">
        <v>1</v>
      </c>
      <c r="AH652" s="70"/>
      <c r="AI652" s="70"/>
      <c r="AJ652">
        <v>0</v>
      </c>
      <c r="AL652" s="70"/>
      <c r="BM652" s="135">
        <v>0.375</v>
      </c>
      <c r="BN652" s="136">
        <v>0.41666666666666669</v>
      </c>
      <c r="BO652" s="101"/>
      <c r="BR652" s="109" t="str">
        <f t="shared" si="9"/>
        <v>SH-25-0641</v>
      </c>
      <c r="BS652" s="109" t="s">
        <v>356</v>
      </c>
      <c r="BT652" t="s">
        <v>122</v>
      </c>
      <c r="BU652" t="s">
        <v>399</v>
      </c>
    </row>
    <row r="653" spans="1:73" hidden="1">
      <c r="A653" s="103" t="s">
        <v>1377</v>
      </c>
      <c r="B653" s="102">
        <v>45769</v>
      </c>
      <c r="C653" s="104">
        <f>_xlfn.ISOWEEKNUM(Tabella2[[#This Row],[Date]])</f>
        <v>17</v>
      </c>
      <c r="D653" s="104" t="s">
        <v>195</v>
      </c>
      <c r="E653" s="104" t="s">
        <v>398</v>
      </c>
      <c r="F653" s="104"/>
      <c r="G653" s="104" t="s">
        <v>257</v>
      </c>
      <c r="H653" s="105">
        <v>14</v>
      </c>
      <c r="I653" s="104"/>
      <c r="J653" s="104" t="s">
        <v>258</v>
      </c>
      <c r="K653" s="104" t="s">
        <v>80</v>
      </c>
      <c r="L653" s="104" t="s">
        <v>299</v>
      </c>
      <c r="M653" s="104" t="s">
        <v>276</v>
      </c>
      <c r="N653" s="104"/>
      <c r="O653" s="108" t="str">
        <f>A2563</f>
        <v>14965</v>
      </c>
      <c r="P653" s="111" t="s">
        <v>300</v>
      </c>
      <c r="Q653" s="153">
        <v>0.5</v>
      </c>
      <c r="R653" s="153">
        <v>0.54166666666666663</v>
      </c>
      <c r="S653" s="153">
        <v>4.1666666666666657E-2</v>
      </c>
      <c r="T653" s="153">
        <v>0.5</v>
      </c>
      <c r="U653" s="153">
        <v>0.54166666666666663</v>
      </c>
      <c r="V653" s="153">
        <f>IF(ISBLANK(T653),"",Tabella2[[#This Row],[ACT STOP]]-Tabella2[[#This Row],[ACT START]])</f>
        <v>4.166666666666663E-2</v>
      </c>
      <c r="W653" s="104" t="s">
        <v>122</v>
      </c>
      <c r="X653" s="104" t="s">
        <v>91</v>
      </c>
      <c r="Y653" s="110"/>
      <c r="Z653" s="106"/>
      <c r="AA653" s="104"/>
      <c r="AB653" s="107"/>
      <c r="AC653" s="72">
        <v>1</v>
      </c>
      <c r="AH653" s="70"/>
      <c r="AI653" s="70"/>
      <c r="AJ653">
        <v>0</v>
      </c>
      <c r="AL653" s="70"/>
      <c r="BM653" s="135">
        <v>0.5</v>
      </c>
      <c r="BN653" s="136">
        <v>0.54166666666666663</v>
      </c>
      <c r="BO653" s="101"/>
      <c r="BR653" s="109" t="str">
        <f t="shared" ref="BR653:BR716" si="10">_xlfn.CONCAT(LEFT(BR652,6),TEXT(RIGHT(BR652,4)+1,"0000"))</f>
        <v>SH-25-0642</v>
      </c>
      <c r="BS653" s="109" t="s">
        <v>372</v>
      </c>
      <c r="BT653" t="s">
        <v>122</v>
      </c>
      <c r="BU653" t="s">
        <v>399</v>
      </c>
    </row>
    <row r="654" spans="1:73" hidden="1">
      <c r="A654" s="103" t="s">
        <v>1378</v>
      </c>
      <c r="B654" s="102">
        <v>45769</v>
      </c>
      <c r="C654" s="104">
        <f>_xlfn.ISOWEEKNUM(Tabella2[[#This Row],[Date]])</f>
        <v>17</v>
      </c>
      <c r="D654" s="104" t="s">
        <v>195</v>
      </c>
      <c r="E654" s="104" t="s">
        <v>880</v>
      </c>
      <c r="F654" s="104"/>
      <c r="G654" s="104" t="s">
        <v>257</v>
      </c>
      <c r="H654" s="105">
        <v>12</v>
      </c>
      <c r="I654" s="104"/>
      <c r="J654" s="104" t="s">
        <v>258</v>
      </c>
      <c r="K654" s="104" t="s">
        <v>78</v>
      </c>
      <c r="L654" s="104" t="s">
        <v>299</v>
      </c>
      <c r="M654" s="104" t="s">
        <v>276</v>
      </c>
      <c r="N654" s="104"/>
      <c r="O654" s="108" t="str">
        <f>A2565</f>
        <v>14967</v>
      </c>
      <c r="P654" s="111" t="s">
        <v>300</v>
      </c>
      <c r="Q654" s="153">
        <v>0.5625</v>
      </c>
      <c r="R654" s="153">
        <v>0.58333333333333337</v>
      </c>
      <c r="S654" s="153">
        <v>2.0833333333333329E-2</v>
      </c>
      <c r="T654" s="153">
        <v>0.5625</v>
      </c>
      <c r="U654" s="153">
        <v>0.58333333333333337</v>
      </c>
      <c r="V654" s="153">
        <f>IF(ISBLANK(T654),"",Tabella2[[#This Row],[ACT STOP]]-Tabella2[[#This Row],[ACT START]])</f>
        <v>2.083333333333337E-2</v>
      </c>
      <c r="W654" s="104" t="s">
        <v>122</v>
      </c>
      <c r="X654" s="104" t="s">
        <v>91</v>
      </c>
      <c r="Y654" s="110"/>
      <c r="Z654" s="106"/>
      <c r="AA654" s="104"/>
      <c r="AB654" s="107"/>
      <c r="AC654" s="72">
        <v>1</v>
      </c>
      <c r="AH654" s="70"/>
      <c r="AI654" s="70"/>
      <c r="AJ654">
        <v>0</v>
      </c>
      <c r="AL654" s="70"/>
      <c r="BM654" s="135">
        <v>0.5625</v>
      </c>
      <c r="BN654" s="136">
        <v>0.58333333333333337</v>
      </c>
      <c r="BO654" s="101"/>
      <c r="BR654" s="109" t="str">
        <f t="shared" si="10"/>
        <v>SH-25-0643</v>
      </c>
      <c r="BS654" s="109" t="s">
        <v>266</v>
      </c>
      <c r="BT654" t="s">
        <v>122</v>
      </c>
      <c r="BU654" t="s">
        <v>881</v>
      </c>
    </row>
    <row r="655" spans="1:73" hidden="1">
      <c r="A655" s="103" t="s">
        <v>1379</v>
      </c>
      <c r="B655" s="102">
        <v>45769</v>
      </c>
      <c r="C655" s="104">
        <f>_xlfn.ISOWEEKNUM(Tabella2[[#This Row],[Date]])</f>
        <v>17</v>
      </c>
      <c r="D655" s="104" t="s">
        <v>195</v>
      </c>
      <c r="E655" s="104" t="s">
        <v>880</v>
      </c>
      <c r="F655" s="104"/>
      <c r="G655" s="104" t="s">
        <v>257</v>
      </c>
      <c r="H655" s="105">
        <v>1</v>
      </c>
      <c r="I655" s="104"/>
      <c r="J655" s="104" t="s">
        <v>258</v>
      </c>
      <c r="K655" s="104" t="s">
        <v>78</v>
      </c>
      <c r="L655" s="104" t="s">
        <v>299</v>
      </c>
      <c r="M655" s="104" t="s">
        <v>276</v>
      </c>
      <c r="N655" s="104"/>
      <c r="O655" s="108" t="str">
        <f>A2566</f>
        <v>14968</v>
      </c>
      <c r="P655" s="111" t="s">
        <v>300</v>
      </c>
      <c r="Q655" s="153">
        <v>0.58680555555555558</v>
      </c>
      <c r="R655" s="153">
        <v>0.60763888888888884</v>
      </c>
      <c r="S655" s="153">
        <v>2.0833333333333329E-2</v>
      </c>
      <c r="T655" s="153">
        <v>0.58333333333333337</v>
      </c>
      <c r="U655" s="153">
        <v>0.60416666666666663</v>
      </c>
      <c r="V655" s="153">
        <f>IF(ISBLANK(T655),"",Tabella2[[#This Row],[ACT STOP]]-Tabella2[[#This Row],[ACT START]])</f>
        <v>2.0833333333333259E-2</v>
      </c>
      <c r="W655" s="104" t="s">
        <v>122</v>
      </c>
      <c r="X655" s="104" t="s">
        <v>91</v>
      </c>
      <c r="Y655" s="110"/>
      <c r="Z655" s="106"/>
      <c r="AA655" s="104"/>
      <c r="AB655" s="107"/>
      <c r="AC655" s="72">
        <v>1</v>
      </c>
      <c r="AH655" s="70"/>
      <c r="AI655" s="70"/>
      <c r="AJ655">
        <v>0</v>
      </c>
      <c r="AL655" s="70"/>
      <c r="BM655" s="135">
        <v>0.58333333333333337</v>
      </c>
      <c r="BN655" s="136">
        <v>0.60416666666666663</v>
      </c>
      <c r="BO655" s="101"/>
      <c r="BR655" s="109" t="str">
        <f t="shared" si="10"/>
        <v>SH-25-0644</v>
      </c>
      <c r="BS655" s="109" t="s">
        <v>332</v>
      </c>
      <c r="BT655" t="s">
        <v>122</v>
      </c>
      <c r="BU655" t="s">
        <v>881</v>
      </c>
    </row>
    <row r="656" spans="1:73" hidden="1">
      <c r="A656" s="103" t="s">
        <v>1380</v>
      </c>
      <c r="B656" s="102">
        <v>45769</v>
      </c>
      <c r="C656" s="104">
        <f>_xlfn.ISOWEEKNUM(Tabella2[[#This Row],[Date]])</f>
        <v>17</v>
      </c>
      <c r="D656" s="104" t="s">
        <v>195</v>
      </c>
      <c r="E656" s="104" t="s">
        <v>398</v>
      </c>
      <c r="F656" s="104"/>
      <c r="G656" s="104" t="s">
        <v>284</v>
      </c>
      <c r="H656" s="105">
        <v>22</v>
      </c>
      <c r="I656" s="104"/>
      <c r="J656" s="104" t="s">
        <v>258</v>
      </c>
      <c r="K656" s="104" t="s">
        <v>80</v>
      </c>
      <c r="L656" s="104" t="s">
        <v>299</v>
      </c>
      <c r="M656" s="104" t="s">
        <v>276</v>
      </c>
      <c r="N656" s="104"/>
      <c r="O656" s="108" t="str">
        <f>A2567</f>
        <v>14969</v>
      </c>
      <c r="P656" s="111" t="s">
        <v>300</v>
      </c>
      <c r="Q656" s="153">
        <v>0.5625</v>
      </c>
      <c r="R656" s="153">
        <v>0.60416666666666663</v>
      </c>
      <c r="S656" s="153">
        <v>4.1666666666666657E-2</v>
      </c>
      <c r="T656" s="153">
        <v>0.5625</v>
      </c>
      <c r="U656" s="153">
        <v>0.60416666666666663</v>
      </c>
      <c r="V656" s="153">
        <f>IF(ISBLANK(T656),"",Tabella2[[#This Row],[ACT STOP]]-Tabella2[[#This Row],[ACT START]])</f>
        <v>4.166666666666663E-2</v>
      </c>
      <c r="W656" s="104" t="s">
        <v>122</v>
      </c>
      <c r="X656" s="104" t="s">
        <v>91</v>
      </c>
      <c r="Y656" s="110"/>
      <c r="Z656" s="106"/>
      <c r="AA656" s="104"/>
      <c r="AB656" s="107"/>
      <c r="AC656" s="72">
        <v>1</v>
      </c>
      <c r="AH656" s="70"/>
      <c r="AI656" s="70"/>
      <c r="AJ656">
        <v>0</v>
      </c>
      <c r="AL656" s="70"/>
      <c r="BM656" s="135">
        <v>0.5625</v>
      </c>
      <c r="BN656" s="136">
        <v>0.60416666666666663</v>
      </c>
      <c r="BO656" s="101"/>
      <c r="BR656" s="109" t="str">
        <f t="shared" si="10"/>
        <v>SH-25-0645</v>
      </c>
      <c r="BS656" s="109" t="s">
        <v>295</v>
      </c>
      <c r="BT656" t="s">
        <v>122</v>
      </c>
      <c r="BU656" t="s">
        <v>399</v>
      </c>
    </row>
    <row r="657" spans="1:73" hidden="1">
      <c r="A657" s="103" t="s">
        <v>1381</v>
      </c>
      <c r="B657" s="102">
        <v>45770</v>
      </c>
      <c r="C657" s="104">
        <f>_xlfn.ISOWEEKNUM(Tabella2[[#This Row],[Date]])</f>
        <v>17</v>
      </c>
      <c r="D657" s="104" t="s">
        <v>195</v>
      </c>
      <c r="E657" s="104" t="s">
        <v>298</v>
      </c>
      <c r="F657" s="104"/>
      <c r="G657" s="104" t="s">
        <v>257</v>
      </c>
      <c r="H657" s="105">
        <v>2</v>
      </c>
      <c r="I657" s="104"/>
      <c r="J657" s="104" t="s">
        <v>258</v>
      </c>
      <c r="K657" s="104" t="s">
        <v>78</v>
      </c>
      <c r="L657" s="104" t="s">
        <v>299</v>
      </c>
      <c r="M657" s="104" t="s">
        <v>276</v>
      </c>
      <c r="N657" s="104"/>
      <c r="O657" s="108" t="str">
        <f>A2569</f>
        <v>14971</v>
      </c>
      <c r="P657" s="111" t="s">
        <v>300</v>
      </c>
      <c r="Q657" s="153">
        <v>0.25</v>
      </c>
      <c r="R657" s="153">
        <v>0.29166666666666669</v>
      </c>
      <c r="S657" s="153">
        <v>4.1666666666666657E-2</v>
      </c>
      <c r="T657" s="153">
        <v>0.25</v>
      </c>
      <c r="U657" s="153">
        <v>0.29166666666666669</v>
      </c>
      <c r="V657" s="153">
        <f>IF(ISBLANK(T657),"",Tabella2[[#This Row],[ACT STOP]]-Tabella2[[#This Row],[ACT START]])</f>
        <v>4.1666666666666685E-2</v>
      </c>
      <c r="W657" s="104" t="s">
        <v>122</v>
      </c>
      <c r="X657" s="104" t="s">
        <v>91</v>
      </c>
      <c r="Y657" s="110"/>
      <c r="Z657" s="106"/>
      <c r="AA657" s="104"/>
      <c r="AB657" s="107"/>
      <c r="AC657" s="72">
        <v>1</v>
      </c>
      <c r="AH657" s="70"/>
      <c r="AI657" s="70"/>
      <c r="AJ657">
        <v>0</v>
      </c>
      <c r="AL657" s="70"/>
      <c r="BM657" s="135">
        <v>0.25</v>
      </c>
      <c r="BN657" s="136">
        <v>0.29166666666666669</v>
      </c>
      <c r="BO657" s="101"/>
      <c r="BR657" s="109" t="str">
        <f t="shared" si="10"/>
        <v>SH-25-0646</v>
      </c>
      <c r="BS657" s="109" t="s">
        <v>368</v>
      </c>
      <c r="BT657" t="s">
        <v>122</v>
      </c>
      <c r="BU657" t="s">
        <v>302</v>
      </c>
    </row>
    <row r="658" spans="1:73" hidden="1">
      <c r="A658" s="103" t="s">
        <v>1382</v>
      </c>
      <c r="B658" s="102">
        <v>45770</v>
      </c>
      <c r="C658" s="104">
        <f>_xlfn.ISOWEEKNUM(Tabella2[[#This Row],[Date]])</f>
        <v>17</v>
      </c>
      <c r="D658" s="104" t="s">
        <v>195</v>
      </c>
      <c r="E658" s="104" t="s">
        <v>298</v>
      </c>
      <c r="F658" s="104"/>
      <c r="G658" s="104" t="s">
        <v>257</v>
      </c>
      <c r="H658" s="105">
        <v>5</v>
      </c>
      <c r="I658" s="104"/>
      <c r="J658" s="104" t="s">
        <v>258</v>
      </c>
      <c r="K658" s="104" t="s">
        <v>78</v>
      </c>
      <c r="L658" s="104" t="s">
        <v>299</v>
      </c>
      <c r="M658" s="104" t="s">
        <v>276</v>
      </c>
      <c r="N658" s="104"/>
      <c r="O658" s="108" t="str">
        <f>A2573</f>
        <v>14975</v>
      </c>
      <c r="P658" s="111" t="s">
        <v>300</v>
      </c>
      <c r="Q658" s="153">
        <v>0.3125</v>
      </c>
      <c r="R658" s="153">
        <v>0.35416666666666669</v>
      </c>
      <c r="S658" s="153">
        <v>4.1666666666666657E-2</v>
      </c>
      <c r="T658" s="153">
        <v>0.3125</v>
      </c>
      <c r="U658" s="153">
        <v>0.35416666666666669</v>
      </c>
      <c r="V658" s="153">
        <f>IF(ISBLANK(T658),"",Tabella2[[#This Row],[ACT STOP]]-Tabella2[[#This Row],[ACT START]])</f>
        <v>4.1666666666666685E-2</v>
      </c>
      <c r="W658" s="104" t="s">
        <v>122</v>
      </c>
      <c r="X658" s="104" t="s">
        <v>91</v>
      </c>
      <c r="Y658" s="110"/>
      <c r="Z658" s="106"/>
      <c r="AA658" s="104"/>
      <c r="AB658" s="107"/>
      <c r="AC658" s="72">
        <v>1</v>
      </c>
      <c r="AH658" s="70"/>
      <c r="AI658" s="70"/>
      <c r="AJ658">
        <v>0</v>
      </c>
      <c r="AL658" s="70"/>
      <c r="BM658" s="135">
        <v>0.3125</v>
      </c>
      <c r="BN658" s="136">
        <v>0.35416666666666669</v>
      </c>
      <c r="BO658" s="101"/>
      <c r="BR658" s="109" t="str">
        <f t="shared" si="10"/>
        <v>SH-25-0647</v>
      </c>
      <c r="BS658" s="109" t="s">
        <v>416</v>
      </c>
      <c r="BT658" t="s">
        <v>122</v>
      </c>
      <c r="BU658" t="s">
        <v>302</v>
      </c>
    </row>
    <row r="659" spans="1:73" hidden="1">
      <c r="A659" s="103" t="s">
        <v>1383</v>
      </c>
      <c r="B659" s="102">
        <v>45770</v>
      </c>
      <c r="C659" s="104">
        <f>_xlfn.ISOWEEKNUM(Tabella2[[#This Row],[Date]])</f>
        <v>17</v>
      </c>
      <c r="D659" s="104" t="s">
        <v>195</v>
      </c>
      <c r="E659" s="104" t="s">
        <v>398</v>
      </c>
      <c r="F659" s="104"/>
      <c r="G659" s="104" t="s">
        <v>284</v>
      </c>
      <c r="H659" s="105">
        <v>9</v>
      </c>
      <c r="I659" s="104"/>
      <c r="J659" s="104" t="s">
        <v>258</v>
      </c>
      <c r="K659" s="104" t="s">
        <v>78</v>
      </c>
      <c r="L659" s="104" t="s">
        <v>299</v>
      </c>
      <c r="M659" s="104" t="s">
        <v>276</v>
      </c>
      <c r="N659" s="104"/>
      <c r="O659" s="108" t="str">
        <f>A2576</f>
        <v>14978</v>
      </c>
      <c r="P659" s="111" t="s">
        <v>300</v>
      </c>
      <c r="Q659" s="153">
        <v>0.375</v>
      </c>
      <c r="R659" s="153">
        <v>0.41666666666666669</v>
      </c>
      <c r="S659" s="153">
        <v>4.1666666666666657E-2</v>
      </c>
      <c r="T659" s="153">
        <v>0.375</v>
      </c>
      <c r="U659" s="153">
        <v>0.41666666666666669</v>
      </c>
      <c r="V659" s="153">
        <f>IF(ISBLANK(T659),"",Tabella2[[#This Row],[ACT STOP]]-Tabella2[[#This Row],[ACT START]])</f>
        <v>4.1666666666666685E-2</v>
      </c>
      <c r="W659" s="104" t="s">
        <v>122</v>
      </c>
      <c r="X659" s="104" t="s">
        <v>91</v>
      </c>
      <c r="Y659" s="110"/>
      <c r="Z659" s="106"/>
      <c r="AA659" s="104"/>
      <c r="AB659" s="107"/>
      <c r="AC659" s="72">
        <v>1</v>
      </c>
      <c r="AH659" s="70"/>
      <c r="AI659" s="70"/>
      <c r="AJ659">
        <v>0</v>
      </c>
      <c r="AL659" s="70"/>
      <c r="BM659" s="135">
        <v>0.375</v>
      </c>
      <c r="BN659" s="136">
        <v>0.41666666666666669</v>
      </c>
      <c r="BO659" s="101"/>
      <c r="BR659" s="109" t="str">
        <f t="shared" si="10"/>
        <v>SH-25-0648</v>
      </c>
      <c r="BS659" s="109" t="s">
        <v>339</v>
      </c>
      <c r="BT659" t="s">
        <v>122</v>
      </c>
      <c r="BU659" t="s">
        <v>399</v>
      </c>
    </row>
    <row r="660" spans="1:73" hidden="1">
      <c r="A660" s="103" t="s">
        <v>1384</v>
      </c>
      <c r="B660" s="102">
        <v>45770</v>
      </c>
      <c r="C660" s="104">
        <f>_xlfn.ISOWEEKNUM(Tabella2[[#This Row],[Date]])</f>
        <v>17</v>
      </c>
      <c r="D660" s="104" t="s">
        <v>195</v>
      </c>
      <c r="E660" s="104" t="s">
        <v>398</v>
      </c>
      <c r="F660" s="104"/>
      <c r="G660" s="104" t="s">
        <v>257</v>
      </c>
      <c r="H660" s="105">
        <v>14</v>
      </c>
      <c r="I660" s="104"/>
      <c r="J660" s="104" t="s">
        <v>258</v>
      </c>
      <c r="K660" s="104" t="s">
        <v>80</v>
      </c>
      <c r="L660" s="104" t="s">
        <v>299</v>
      </c>
      <c r="M660" s="104" t="s">
        <v>276</v>
      </c>
      <c r="N660" s="104"/>
      <c r="O660" s="108" t="str">
        <f>A2577</f>
        <v>14979</v>
      </c>
      <c r="P660" s="111" t="s">
        <v>300</v>
      </c>
      <c r="Q660" s="153">
        <v>0.375</v>
      </c>
      <c r="R660" s="153">
        <v>0.41666666666666669</v>
      </c>
      <c r="S660" s="153">
        <v>4.1666666666666657E-2</v>
      </c>
      <c r="T660" s="153">
        <v>0.375</v>
      </c>
      <c r="U660" s="153">
        <v>0.41666666666666669</v>
      </c>
      <c r="V660" s="153">
        <f>IF(ISBLANK(T660),"",Tabella2[[#This Row],[ACT STOP]]-Tabella2[[#This Row],[ACT START]])</f>
        <v>4.1666666666666685E-2</v>
      </c>
      <c r="W660" s="104" t="s">
        <v>122</v>
      </c>
      <c r="X660" s="104" t="s">
        <v>91</v>
      </c>
      <c r="Y660" s="110"/>
      <c r="Z660" s="106"/>
      <c r="AA660" s="104"/>
      <c r="AB660" s="107"/>
      <c r="AC660" s="72">
        <v>1</v>
      </c>
      <c r="AH660" s="70"/>
      <c r="AI660" s="70"/>
      <c r="AJ660">
        <v>0</v>
      </c>
      <c r="AL660" s="70"/>
      <c r="BM660" s="135">
        <v>0.375</v>
      </c>
      <c r="BN660" s="136">
        <v>0.41666666666666669</v>
      </c>
      <c r="BO660" s="101"/>
      <c r="BR660" s="109" t="str">
        <f t="shared" si="10"/>
        <v>SH-25-0649</v>
      </c>
      <c r="BS660" s="109" t="s">
        <v>372</v>
      </c>
      <c r="BT660" t="s">
        <v>122</v>
      </c>
      <c r="BU660" t="s">
        <v>399</v>
      </c>
    </row>
    <row r="661" spans="1:73" hidden="1">
      <c r="A661" s="103" t="s">
        <v>1385</v>
      </c>
      <c r="B661" s="102">
        <v>45770</v>
      </c>
      <c r="C661" s="104">
        <f>_xlfn.ISOWEEKNUM(Tabella2[[#This Row],[Date]])</f>
        <v>17</v>
      </c>
      <c r="D661" s="104" t="s">
        <v>195</v>
      </c>
      <c r="E661" s="104" t="s">
        <v>398</v>
      </c>
      <c r="F661" s="104"/>
      <c r="G661" s="104" t="s">
        <v>257</v>
      </c>
      <c r="H661" s="105">
        <v>22</v>
      </c>
      <c r="I661" s="104"/>
      <c r="J661" s="104" t="s">
        <v>258</v>
      </c>
      <c r="K661" s="104" t="s">
        <v>78</v>
      </c>
      <c r="L661" s="104" t="s">
        <v>299</v>
      </c>
      <c r="M661" s="104" t="s">
        <v>276</v>
      </c>
      <c r="N661" s="104"/>
      <c r="O661" s="108" t="str">
        <f>A2579</f>
        <v>14981</v>
      </c>
      <c r="P661" s="111" t="s">
        <v>300</v>
      </c>
      <c r="Q661" s="153">
        <v>0.4375</v>
      </c>
      <c r="R661" s="153">
        <v>0.47916666666666669</v>
      </c>
      <c r="S661" s="153">
        <v>4.1666666666666657E-2</v>
      </c>
      <c r="T661" s="153">
        <v>0.4375</v>
      </c>
      <c r="U661" s="153">
        <v>0.47916666666666669</v>
      </c>
      <c r="V661" s="153">
        <f>IF(ISBLANK(T661),"",Tabella2[[#This Row],[ACT STOP]]-Tabella2[[#This Row],[ACT START]])</f>
        <v>4.1666666666666685E-2</v>
      </c>
      <c r="W661" s="104" t="s">
        <v>122</v>
      </c>
      <c r="X661" s="104" t="s">
        <v>91</v>
      </c>
      <c r="Y661" s="110"/>
      <c r="Z661" s="106"/>
      <c r="AA661" s="104"/>
      <c r="AB661" s="107"/>
      <c r="AC661" s="72">
        <v>1</v>
      </c>
      <c r="AH661" s="70"/>
      <c r="AI661" s="70"/>
      <c r="AJ661">
        <v>0</v>
      </c>
      <c r="AL661" s="70"/>
      <c r="BM661" s="135">
        <v>0.4375</v>
      </c>
      <c r="BN661" s="136">
        <v>0.47916666666666669</v>
      </c>
      <c r="BO661" s="101"/>
      <c r="BR661" s="109" t="str">
        <f t="shared" si="10"/>
        <v>SH-25-0650</v>
      </c>
      <c r="BS661" s="109" t="s">
        <v>1257</v>
      </c>
      <c r="BT661" t="s">
        <v>122</v>
      </c>
      <c r="BU661" t="s">
        <v>399</v>
      </c>
    </row>
    <row r="662" spans="1:73" hidden="1">
      <c r="A662" s="103" t="s">
        <v>1386</v>
      </c>
      <c r="B662" s="102">
        <v>45770</v>
      </c>
      <c r="C662" s="104">
        <f>_xlfn.ISOWEEKNUM(Tabella2[[#This Row],[Date]])</f>
        <v>17</v>
      </c>
      <c r="D662" s="104" t="s">
        <v>195</v>
      </c>
      <c r="E662" s="104" t="s">
        <v>398</v>
      </c>
      <c r="F662" s="104"/>
      <c r="G662" s="104" t="s">
        <v>257</v>
      </c>
      <c r="H662" s="105">
        <v>17</v>
      </c>
      <c r="I662" s="104"/>
      <c r="J662" s="104" t="s">
        <v>258</v>
      </c>
      <c r="K662" s="104" t="s">
        <v>80</v>
      </c>
      <c r="L662" s="104" t="s">
        <v>299</v>
      </c>
      <c r="M662" s="104" t="s">
        <v>276</v>
      </c>
      <c r="N662" s="104"/>
      <c r="O662" s="108" t="str">
        <f>A2580</f>
        <v>14982</v>
      </c>
      <c r="P662" s="111" t="s">
        <v>300</v>
      </c>
      <c r="Q662" s="153" t="s">
        <v>263</v>
      </c>
      <c r="R662" s="153">
        <v>0.45833333333333331</v>
      </c>
      <c r="S662" s="153">
        <v>2.0833333333333329E-2</v>
      </c>
      <c r="T662" s="153">
        <v>0.4375</v>
      </c>
      <c r="U662" s="153">
        <v>0.45833333333333331</v>
      </c>
      <c r="V662" s="153">
        <f>IF(ISBLANK(T662),"",Tabella2[[#This Row],[ACT STOP]]-Tabella2[[#This Row],[ACT START]])</f>
        <v>2.0833333333333315E-2</v>
      </c>
      <c r="W662" s="104" t="s">
        <v>122</v>
      </c>
      <c r="X662" s="104" t="s">
        <v>91</v>
      </c>
      <c r="Y662" s="110"/>
      <c r="Z662" s="106"/>
      <c r="AA662" s="104"/>
      <c r="AB662" s="107"/>
      <c r="AC662" s="72">
        <v>1</v>
      </c>
      <c r="AH662" s="70"/>
      <c r="AI662" s="70"/>
      <c r="AJ662">
        <v>0</v>
      </c>
      <c r="AL662" s="70"/>
      <c r="BM662" s="135">
        <v>0.4375</v>
      </c>
      <c r="BN662" s="136">
        <v>0.45833333333333331</v>
      </c>
      <c r="BO662" s="101"/>
      <c r="BR662" s="109" t="str">
        <f t="shared" si="10"/>
        <v>SH-25-0651</v>
      </c>
      <c r="BS662" s="109" t="s">
        <v>393</v>
      </c>
      <c r="BT662" t="s">
        <v>122</v>
      </c>
      <c r="BU662" t="s">
        <v>399</v>
      </c>
    </row>
    <row r="663" spans="1:73" hidden="1">
      <c r="A663" s="103" t="s">
        <v>1387</v>
      </c>
      <c r="B663" s="102">
        <v>45770</v>
      </c>
      <c r="C663" s="104">
        <f>_xlfn.ISOWEEKNUM(Tabella2[[#This Row],[Date]])</f>
        <v>17</v>
      </c>
      <c r="D663" s="104" t="s">
        <v>195</v>
      </c>
      <c r="E663" s="104" t="s">
        <v>398</v>
      </c>
      <c r="F663" s="104"/>
      <c r="G663" s="104" t="s">
        <v>257</v>
      </c>
      <c r="H663" s="105">
        <v>1</v>
      </c>
      <c r="I663" s="104"/>
      <c r="J663" s="104" t="s">
        <v>258</v>
      </c>
      <c r="K663" s="104" t="s">
        <v>80</v>
      </c>
      <c r="L663" s="104" t="s">
        <v>299</v>
      </c>
      <c r="M663" s="104" t="s">
        <v>276</v>
      </c>
      <c r="N663" s="104"/>
      <c r="O663" s="108" t="str">
        <f>A147</f>
        <v>12549</v>
      </c>
      <c r="P663" s="111" t="s">
        <v>300</v>
      </c>
      <c r="Q663" s="153" t="s">
        <v>337</v>
      </c>
      <c r="R663" s="153">
        <v>0.4826388888888889</v>
      </c>
      <c r="S663" s="153">
        <v>2.0833333333333329E-2</v>
      </c>
      <c r="T663" s="153">
        <v>0.4375</v>
      </c>
      <c r="U663" s="153">
        <v>0.47916666666666669</v>
      </c>
      <c r="V663" s="153">
        <f>IF(ISBLANK(T663),"",Tabella2[[#This Row],[ACT STOP]]-Tabella2[[#This Row],[ACT START]])</f>
        <v>4.1666666666666685E-2</v>
      </c>
      <c r="W663" s="104" t="s">
        <v>122</v>
      </c>
      <c r="X663" s="104" t="s">
        <v>91</v>
      </c>
      <c r="Y663" s="110"/>
      <c r="Z663" s="106"/>
      <c r="AA663" s="104"/>
      <c r="AB663" s="107"/>
      <c r="AC663" s="72">
        <v>1</v>
      </c>
      <c r="AH663" s="70"/>
      <c r="AI663" s="70"/>
      <c r="AJ663">
        <v>0</v>
      </c>
      <c r="AL663" s="70"/>
      <c r="BM663" s="135">
        <v>0.4375</v>
      </c>
      <c r="BN663" s="136">
        <v>0.47916666666666669</v>
      </c>
      <c r="BO663" s="101"/>
      <c r="BR663" s="109" t="str">
        <f t="shared" si="10"/>
        <v>SH-25-0652</v>
      </c>
      <c r="BS663" s="109" t="s">
        <v>332</v>
      </c>
      <c r="BT663" t="s">
        <v>122</v>
      </c>
      <c r="BU663" t="s">
        <v>399</v>
      </c>
    </row>
    <row r="664" spans="1:73" hidden="1">
      <c r="A664" s="103" t="s">
        <v>1388</v>
      </c>
      <c r="B664" s="102">
        <v>45770</v>
      </c>
      <c r="C664" s="104">
        <f>_xlfn.ISOWEEKNUM(Tabella2[[#This Row],[Date]])</f>
        <v>17</v>
      </c>
      <c r="D664" s="104" t="s">
        <v>195</v>
      </c>
      <c r="E664" s="104" t="s">
        <v>298</v>
      </c>
      <c r="F664" s="104"/>
      <c r="G664" s="104" t="s">
        <v>257</v>
      </c>
      <c r="H664" s="105">
        <v>14</v>
      </c>
      <c r="I664" s="104"/>
      <c r="J664" s="104" t="s">
        <v>258</v>
      </c>
      <c r="K664" s="104" t="s">
        <v>78</v>
      </c>
      <c r="L664" s="104" t="s">
        <v>299</v>
      </c>
      <c r="M664" s="104" t="s">
        <v>276</v>
      </c>
      <c r="N664" s="104"/>
      <c r="O664" s="108" t="str">
        <f>A2582</f>
        <v>14984</v>
      </c>
      <c r="P664" s="111" t="s">
        <v>300</v>
      </c>
      <c r="Q664" s="153">
        <v>0.5</v>
      </c>
      <c r="R664" s="153">
        <v>0.54166666666666663</v>
      </c>
      <c r="S664" s="153">
        <v>4.1666666666666657E-2</v>
      </c>
      <c r="T664" s="153" t="s">
        <v>511</v>
      </c>
      <c r="U664" s="153" t="s">
        <v>549</v>
      </c>
      <c r="V664" s="153">
        <f>IF(ISBLANK(T664),"",Tabella2[[#This Row],[ACT STOP]]-Tabella2[[#This Row],[ACT START]])</f>
        <v>4.166666666666663E-2</v>
      </c>
      <c r="W664" s="104" t="s">
        <v>122</v>
      </c>
      <c r="X664" s="104" t="s">
        <v>91</v>
      </c>
      <c r="Y664" s="110"/>
      <c r="Z664" s="106"/>
      <c r="AA664" s="104"/>
      <c r="AB664" s="107"/>
      <c r="AC664" s="72">
        <v>1</v>
      </c>
      <c r="AH664" s="70"/>
      <c r="AI664" s="70"/>
      <c r="AJ664">
        <v>0</v>
      </c>
      <c r="AL664" s="70"/>
      <c r="BM664" s="135" t="s">
        <v>511</v>
      </c>
      <c r="BN664" s="136" t="s">
        <v>549</v>
      </c>
      <c r="BO664" s="101"/>
      <c r="BR664" s="109" t="str">
        <f t="shared" si="10"/>
        <v>SH-25-0653</v>
      </c>
      <c r="BS664" s="109" t="s">
        <v>372</v>
      </c>
      <c r="BT664" t="s">
        <v>122</v>
      </c>
      <c r="BU664" t="s">
        <v>302</v>
      </c>
    </row>
    <row r="665" spans="1:73" hidden="1">
      <c r="A665" s="103" t="s">
        <v>1389</v>
      </c>
      <c r="B665" s="102">
        <v>45770</v>
      </c>
      <c r="C665" s="104">
        <f>_xlfn.ISOWEEKNUM(Tabella2[[#This Row],[Date]])</f>
        <v>17</v>
      </c>
      <c r="D665" s="104" t="s">
        <v>195</v>
      </c>
      <c r="E665" s="104" t="s">
        <v>298</v>
      </c>
      <c r="F665" s="104"/>
      <c r="G665" s="104" t="s">
        <v>257</v>
      </c>
      <c r="H665" s="105">
        <v>32</v>
      </c>
      <c r="I665" s="104"/>
      <c r="J665" s="104" t="s">
        <v>258</v>
      </c>
      <c r="K665" s="104" t="s">
        <v>80</v>
      </c>
      <c r="L665" s="104" t="s">
        <v>299</v>
      </c>
      <c r="M665" s="104" t="s">
        <v>276</v>
      </c>
      <c r="N665" s="104"/>
      <c r="O665" s="108" t="str">
        <f>A2583</f>
        <v>14985</v>
      </c>
      <c r="P665" s="111" t="s">
        <v>300</v>
      </c>
      <c r="Q665" s="153">
        <v>0.5</v>
      </c>
      <c r="R665" s="153">
        <v>0.54166666666666663</v>
      </c>
      <c r="S665" s="153">
        <v>4.1666666666666657E-2</v>
      </c>
      <c r="T665" s="153">
        <v>0.5</v>
      </c>
      <c r="U665" s="153">
        <v>0.54166666666666663</v>
      </c>
      <c r="V665" s="153">
        <f>IF(ISBLANK(T665),"",Tabella2[[#This Row],[ACT STOP]]-Tabella2[[#This Row],[ACT START]])</f>
        <v>4.166666666666663E-2</v>
      </c>
      <c r="W665" s="104" t="s">
        <v>122</v>
      </c>
      <c r="X665" s="104" t="s">
        <v>91</v>
      </c>
      <c r="Y665" s="110"/>
      <c r="Z665" s="106"/>
      <c r="AA665" s="104"/>
      <c r="AB665" s="107"/>
      <c r="AC665" s="72">
        <v>1</v>
      </c>
      <c r="AH665" s="70"/>
      <c r="AI665" s="70"/>
      <c r="AJ665">
        <v>0</v>
      </c>
      <c r="AL665" s="70"/>
      <c r="BM665" s="135">
        <v>0.5</v>
      </c>
      <c r="BN665" s="136">
        <v>0.54166666666666663</v>
      </c>
      <c r="BO665" s="101"/>
      <c r="BR665" s="109" t="str">
        <f t="shared" si="10"/>
        <v>SH-25-0654</v>
      </c>
      <c r="BS665" s="109" t="s">
        <v>356</v>
      </c>
      <c r="BT665" t="s">
        <v>122</v>
      </c>
      <c r="BU665" t="s">
        <v>302</v>
      </c>
    </row>
    <row r="666" spans="1:73" hidden="1">
      <c r="A666" s="103" t="s">
        <v>1390</v>
      </c>
      <c r="B666" s="102">
        <v>45771</v>
      </c>
      <c r="C666" s="104">
        <f>_xlfn.ISOWEEKNUM(Tabella2[[#This Row],[Date]])</f>
        <v>17</v>
      </c>
      <c r="D666" s="104" t="s">
        <v>195</v>
      </c>
      <c r="E666" s="104" t="s">
        <v>398</v>
      </c>
      <c r="F666" s="104"/>
      <c r="G666" s="104" t="s">
        <v>257</v>
      </c>
      <c r="H666" s="105">
        <v>32</v>
      </c>
      <c r="I666" s="104"/>
      <c r="J666" s="104" t="s">
        <v>258</v>
      </c>
      <c r="K666" s="104" t="s">
        <v>80</v>
      </c>
      <c r="L666" s="104" t="s">
        <v>299</v>
      </c>
      <c r="M666" s="104" t="s">
        <v>276</v>
      </c>
      <c r="N666" s="104"/>
      <c r="O666" s="108" t="str">
        <f>A2590</f>
        <v>14992</v>
      </c>
      <c r="P666" s="111" t="s">
        <v>300</v>
      </c>
      <c r="Q666" s="153">
        <v>0.25</v>
      </c>
      <c r="R666" s="153">
        <v>0.29166666666666669</v>
      </c>
      <c r="S666" s="153">
        <v>4.1666666666666657E-2</v>
      </c>
      <c r="T666" s="153">
        <v>0.25</v>
      </c>
      <c r="U666" s="153">
        <v>0.29166666666666669</v>
      </c>
      <c r="V666" s="153">
        <f>IF(ISBLANK(T666),"",Tabella2[[#This Row],[ACT STOP]]-Tabella2[[#This Row],[ACT START]])</f>
        <v>4.1666666666666685E-2</v>
      </c>
      <c r="W666" s="104" t="s">
        <v>122</v>
      </c>
      <c r="X666" s="104" t="s">
        <v>91</v>
      </c>
      <c r="Y666" s="110"/>
      <c r="Z666" s="106"/>
      <c r="AA666" s="104"/>
      <c r="AB666" s="107"/>
      <c r="AC666" s="72">
        <v>1</v>
      </c>
      <c r="AH666" s="70"/>
      <c r="AI666" s="70"/>
      <c r="AJ666">
        <v>0</v>
      </c>
      <c r="AL666" s="70"/>
      <c r="BM666" s="135">
        <v>0.25</v>
      </c>
      <c r="BN666" s="136">
        <v>0.29166666666666669</v>
      </c>
      <c r="BO666" s="101"/>
      <c r="BR666" s="109" t="str">
        <f t="shared" si="10"/>
        <v>SH-25-0655</v>
      </c>
      <c r="BS666" s="109" t="s">
        <v>356</v>
      </c>
      <c r="BT666" t="s">
        <v>122</v>
      </c>
      <c r="BU666" t="s">
        <v>399</v>
      </c>
    </row>
    <row r="667" spans="1:73" hidden="1">
      <c r="A667" s="103" t="s">
        <v>1391</v>
      </c>
      <c r="B667" s="102">
        <v>45771</v>
      </c>
      <c r="C667" s="104">
        <f>_xlfn.ISOWEEKNUM(Tabella2[[#This Row],[Date]])</f>
        <v>17</v>
      </c>
      <c r="D667" s="104" t="s">
        <v>195</v>
      </c>
      <c r="E667" s="104" t="s">
        <v>398</v>
      </c>
      <c r="F667" s="104"/>
      <c r="G667" s="104" t="s">
        <v>257</v>
      </c>
      <c r="H667" s="105">
        <v>10</v>
      </c>
      <c r="I667" s="104"/>
      <c r="J667" s="104" t="s">
        <v>258</v>
      </c>
      <c r="K667" s="104" t="s">
        <v>78</v>
      </c>
      <c r="L667" s="104" t="s">
        <v>299</v>
      </c>
      <c r="M667" s="104" t="s">
        <v>276</v>
      </c>
      <c r="N667" s="104"/>
      <c r="O667" s="108" t="str">
        <f>A2591</f>
        <v>14993</v>
      </c>
      <c r="P667" s="111" t="s">
        <v>300</v>
      </c>
      <c r="Q667" s="153">
        <v>0.3125</v>
      </c>
      <c r="R667" s="153">
        <v>0.35416666666666669</v>
      </c>
      <c r="S667" s="153">
        <v>4.1666666666666657E-2</v>
      </c>
      <c r="T667" s="153">
        <v>0.3125</v>
      </c>
      <c r="U667" s="153">
        <v>0.35416666666666669</v>
      </c>
      <c r="V667" s="153">
        <f>IF(ISBLANK(T667),"",Tabella2[[#This Row],[ACT STOP]]-Tabella2[[#This Row],[ACT START]])</f>
        <v>4.1666666666666685E-2</v>
      </c>
      <c r="W667" s="104" t="s">
        <v>122</v>
      </c>
      <c r="X667" s="104" t="s">
        <v>91</v>
      </c>
      <c r="Y667" s="110"/>
      <c r="Z667" s="106"/>
      <c r="AA667" s="104"/>
      <c r="AB667" s="107"/>
      <c r="AC667" s="72">
        <v>1</v>
      </c>
      <c r="AH667" s="70"/>
      <c r="AI667" s="70"/>
      <c r="AJ667">
        <v>0</v>
      </c>
      <c r="AL667" s="70"/>
      <c r="BM667" s="135">
        <v>0.3125</v>
      </c>
      <c r="BN667" s="136">
        <v>0.35416666666666669</v>
      </c>
      <c r="BO667" s="101"/>
      <c r="BR667" s="109" t="str">
        <f t="shared" si="10"/>
        <v>SH-25-0656</v>
      </c>
      <c r="BS667" s="109" t="s">
        <v>552</v>
      </c>
      <c r="BT667" t="s">
        <v>122</v>
      </c>
      <c r="BU667" t="s">
        <v>399</v>
      </c>
    </row>
    <row r="668" spans="1:73" hidden="1">
      <c r="A668" s="103" t="s">
        <v>1392</v>
      </c>
      <c r="B668" s="102">
        <v>45771</v>
      </c>
      <c r="C668" s="104">
        <f>_xlfn.ISOWEEKNUM(Tabella2[[#This Row],[Date]])</f>
        <v>17</v>
      </c>
      <c r="D668" s="104" t="s">
        <v>195</v>
      </c>
      <c r="E668" s="104" t="s">
        <v>298</v>
      </c>
      <c r="F668" s="104"/>
      <c r="G668" s="104" t="s">
        <v>257</v>
      </c>
      <c r="H668" s="105">
        <v>17</v>
      </c>
      <c r="I668" s="104"/>
      <c r="J668" s="104" t="s">
        <v>258</v>
      </c>
      <c r="K668" s="104" t="s">
        <v>78</v>
      </c>
      <c r="L668" s="104" t="s">
        <v>299</v>
      </c>
      <c r="M668" s="104" t="s">
        <v>276</v>
      </c>
      <c r="N668" s="104"/>
      <c r="O668" s="108" t="str">
        <f>A2594</f>
        <v>14996</v>
      </c>
      <c r="P668" s="111" t="s">
        <v>300</v>
      </c>
      <c r="Q668" s="153">
        <v>0.375</v>
      </c>
      <c r="R668" s="153">
        <v>0.41666666666666669</v>
      </c>
      <c r="S668" s="153">
        <v>4.1666666666666657E-2</v>
      </c>
      <c r="T668" s="153">
        <v>0.375</v>
      </c>
      <c r="U668" s="153">
        <v>0.41666666666666669</v>
      </c>
      <c r="V668" s="153">
        <f>IF(ISBLANK(T668),"",Tabella2[[#This Row],[ACT STOP]]-Tabella2[[#This Row],[ACT START]])</f>
        <v>4.1666666666666685E-2</v>
      </c>
      <c r="W668" s="104" t="s">
        <v>122</v>
      </c>
      <c r="X668" s="104" t="s">
        <v>91</v>
      </c>
      <c r="Y668" s="110"/>
      <c r="Z668" s="106"/>
      <c r="AA668" s="104"/>
      <c r="AB668" s="107"/>
      <c r="AC668" s="72">
        <v>1</v>
      </c>
      <c r="AH668" s="70"/>
      <c r="AI668" s="70"/>
      <c r="AJ668">
        <v>0</v>
      </c>
      <c r="AL668" s="70"/>
      <c r="BM668" s="135">
        <v>0.375</v>
      </c>
      <c r="BN668" s="136">
        <v>0.41666666666666669</v>
      </c>
      <c r="BO668" s="101"/>
      <c r="BR668" s="109" t="str">
        <f t="shared" si="10"/>
        <v>SH-25-0657</v>
      </c>
      <c r="BS668" s="109" t="s">
        <v>393</v>
      </c>
      <c r="BT668" t="s">
        <v>122</v>
      </c>
      <c r="BU668" t="s">
        <v>302</v>
      </c>
    </row>
    <row r="669" spans="1:73" hidden="1">
      <c r="A669" s="103" t="s">
        <v>1393</v>
      </c>
      <c r="B669" s="102">
        <v>45771</v>
      </c>
      <c r="C669" s="104">
        <f>_xlfn.ISOWEEKNUM(Tabella2[[#This Row],[Date]])</f>
        <v>17</v>
      </c>
      <c r="D669" s="104" t="s">
        <v>195</v>
      </c>
      <c r="E669" s="104" t="s">
        <v>398</v>
      </c>
      <c r="F669" s="104"/>
      <c r="G669" s="104" t="s">
        <v>257</v>
      </c>
      <c r="H669" s="105">
        <v>2</v>
      </c>
      <c r="I669" s="104"/>
      <c r="J669" s="104" t="s">
        <v>258</v>
      </c>
      <c r="K669" s="104" t="s">
        <v>80</v>
      </c>
      <c r="L669" s="104" t="s">
        <v>299</v>
      </c>
      <c r="M669" s="104" t="s">
        <v>276</v>
      </c>
      <c r="N669" s="104"/>
      <c r="O669" s="108" t="str">
        <f>A2595</f>
        <v>14997</v>
      </c>
      <c r="P669" s="111" t="s">
        <v>300</v>
      </c>
      <c r="Q669" s="153">
        <v>0.375</v>
      </c>
      <c r="R669" s="153">
        <v>0.41666666666666669</v>
      </c>
      <c r="S669" s="153">
        <v>4.1666666666666657E-2</v>
      </c>
      <c r="T669" s="153">
        <v>0.375</v>
      </c>
      <c r="U669" s="153">
        <v>0.41666666666666669</v>
      </c>
      <c r="V669" s="153">
        <f>IF(ISBLANK(T669),"",Tabella2[[#This Row],[ACT STOP]]-Tabella2[[#This Row],[ACT START]])</f>
        <v>4.1666666666666685E-2</v>
      </c>
      <c r="W669" s="104" t="s">
        <v>122</v>
      </c>
      <c r="X669" s="104" t="s">
        <v>91</v>
      </c>
      <c r="Y669" s="110"/>
      <c r="Z669" s="106"/>
      <c r="AA669" s="104"/>
      <c r="AB669" s="107"/>
      <c r="AC669" s="72">
        <v>1</v>
      </c>
      <c r="AH669" s="70"/>
      <c r="AI669" s="70"/>
      <c r="AJ669">
        <v>0</v>
      </c>
      <c r="AL669" s="70"/>
      <c r="BM669" s="135">
        <v>0.375</v>
      </c>
      <c r="BN669" s="136">
        <v>0.41666666666666669</v>
      </c>
      <c r="BO669" s="101"/>
      <c r="BR669" s="109" t="str">
        <f t="shared" si="10"/>
        <v>SH-25-0658</v>
      </c>
      <c r="BS669" s="109" t="s">
        <v>368</v>
      </c>
      <c r="BT669" t="s">
        <v>122</v>
      </c>
      <c r="BU669" t="s">
        <v>399</v>
      </c>
    </row>
    <row r="670" spans="1:73" hidden="1">
      <c r="A670" s="103" t="s">
        <v>1394</v>
      </c>
      <c r="B670" s="102">
        <v>45771</v>
      </c>
      <c r="C670" s="104">
        <f>_xlfn.ISOWEEKNUM(Tabella2[[#This Row],[Date]])</f>
        <v>17</v>
      </c>
      <c r="D670" s="104" t="s">
        <v>195</v>
      </c>
      <c r="E670" s="104" t="s">
        <v>398</v>
      </c>
      <c r="F670" s="104"/>
      <c r="G670" s="104" t="s">
        <v>284</v>
      </c>
      <c r="H670" s="105">
        <v>22</v>
      </c>
      <c r="I670" s="104"/>
      <c r="J670" s="104" t="s">
        <v>258</v>
      </c>
      <c r="K670" s="104" t="s">
        <v>78</v>
      </c>
      <c r="L670" s="104" t="s">
        <v>299</v>
      </c>
      <c r="M670" s="104" t="s">
        <v>276</v>
      </c>
      <c r="N670" s="104"/>
      <c r="O670" s="108" t="str">
        <f>A2596</f>
        <v>14998</v>
      </c>
      <c r="P670" s="111" t="s">
        <v>300</v>
      </c>
      <c r="Q670" s="153">
        <v>0.4375</v>
      </c>
      <c r="R670" s="153">
        <v>0.47916666666666669</v>
      </c>
      <c r="S670" s="153">
        <v>4.1666666666666657E-2</v>
      </c>
      <c r="T670" s="153">
        <v>0.4375</v>
      </c>
      <c r="U670" s="153">
        <v>0.47916666666666669</v>
      </c>
      <c r="V670" s="153">
        <f>IF(ISBLANK(T670),"",Tabella2[[#This Row],[ACT STOP]]-Tabella2[[#This Row],[ACT START]])</f>
        <v>4.1666666666666685E-2</v>
      </c>
      <c r="W670" s="104" t="s">
        <v>122</v>
      </c>
      <c r="X670" s="104" t="s">
        <v>91</v>
      </c>
      <c r="Y670" s="110"/>
      <c r="Z670" s="106"/>
      <c r="AA670" s="104"/>
      <c r="AB670" s="107"/>
      <c r="AC670" s="72">
        <v>1</v>
      </c>
      <c r="AH670" s="70"/>
      <c r="AI670" s="70"/>
      <c r="AJ670">
        <v>0</v>
      </c>
      <c r="AL670" s="70"/>
      <c r="BM670" s="135">
        <v>0.4375</v>
      </c>
      <c r="BN670" s="136">
        <v>0.47916666666666669</v>
      </c>
      <c r="BO670" s="101"/>
      <c r="BR670" s="109" t="str">
        <f t="shared" si="10"/>
        <v>SH-25-0659</v>
      </c>
      <c r="BS670" s="109" t="s">
        <v>295</v>
      </c>
      <c r="BT670" t="s">
        <v>122</v>
      </c>
      <c r="BU670" t="s">
        <v>399</v>
      </c>
    </row>
    <row r="671" spans="1:73" hidden="1">
      <c r="A671" s="103" t="s">
        <v>1395</v>
      </c>
      <c r="B671" s="102">
        <v>45771</v>
      </c>
      <c r="C671" s="104">
        <f>_xlfn.ISOWEEKNUM(Tabella2[[#This Row],[Date]])</f>
        <v>17</v>
      </c>
      <c r="D671" s="104" t="s">
        <v>195</v>
      </c>
      <c r="E671" s="104" t="s">
        <v>398</v>
      </c>
      <c r="F671" s="104"/>
      <c r="G671" s="104" t="s">
        <v>257</v>
      </c>
      <c r="H671" s="105">
        <v>8</v>
      </c>
      <c r="I671" s="104"/>
      <c r="J671" s="104" t="s">
        <v>258</v>
      </c>
      <c r="K671" s="104" t="s">
        <v>80</v>
      </c>
      <c r="L671" s="104" t="s">
        <v>299</v>
      </c>
      <c r="M671" s="104" t="s">
        <v>276</v>
      </c>
      <c r="N671" s="104"/>
      <c r="O671" s="108" t="str">
        <f>A2606</f>
        <v>15008</v>
      </c>
      <c r="P671" s="111" t="s">
        <v>300</v>
      </c>
      <c r="Q671" s="153">
        <v>0.5625</v>
      </c>
      <c r="R671" s="153">
        <v>0.60416666666666663</v>
      </c>
      <c r="S671" s="153">
        <v>4.1666666666666657E-2</v>
      </c>
      <c r="T671" s="153">
        <v>0.5625</v>
      </c>
      <c r="U671" s="153">
        <v>0.60416666666666663</v>
      </c>
      <c r="V671" s="153">
        <f>IF(ISBLANK(T671),"",Tabella2[[#This Row],[ACT STOP]]-Tabella2[[#This Row],[ACT START]])</f>
        <v>4.166666666666663E-2</v>
      </c>
      <c r="W671" s="104" t="s">
        <v>122</v>
      </c>
      <c r="X671" s="104" t="s">
        <v>91</v>
      </c>
      <c r="Y671" s="110"/>
      <c r="Z671" s="106"/>
      <c r="AA671" s="104"/>
      <c r="AB671" s="107"/>
      <c r="AC671" s="72">
        <v>1</v>
      </c>
      <c r="AH671" s="70"/>
      <c r="AI671" s="70"/>
      <c r="AJ671">
        <v>0</v>
      </c>
      <c r="AL671" s="70"/>
      <c r="BM671" s="135">
        <v>0.5625</v>
      </c>
      <c r="BN671" s="136">
        <v>0.60416666666666663</v>
      </c>
      <c r="BO671" s="101"/>
      <c r="BR671" s="109" t="str">
        <f t="shared" si="10"/>
        <v>SH-25-0660</v>
      </c>
      <c r="BS671" s="109" t="s">
        <v>653</v>
      </c>
      <c r="BT671" t="s">
        <v>122</v>
      </c>
      <c r="BU671" t="s">
        <v>399</v>
      </c>
    </row>
    <row r="672" spans="1:73" hidden="1">
      <c r="A672" s="103" t="s">
        <v>1396</v>
      </c>
      <c r="B672" s="102">
        <v>45775</v>
      </c>
      <c r="C672" s="104">
        <f>_xlfn.ISOWEEKNUM(Tabella2[[#This Row],[Date]])</f>
        <v>18</v>
      </c>
      <c r="D672" s="104" t="s">
        <v>195</v>
      </c>
      <c r="E672" s="104" t="s">
        <v>398</v>
      </c>
      <c r="F672" s="104"/>
      <c r="G672" s="104" t="s">
        <v>257</v>
      </c>
      <c r="H672" s="105">
        <v>2</v>
      </c>
      <c r="I672" s="104"/>
      <c r="J672" s="104" t="s">
        <v>258</v>
      </c>
      <c r="K672" s="104" t="s">
        <v>80</v>
      </c>
      <c r="L672" s="104" t="s">
        <v>299</v>
      </c>
      <c r="M672" s="104" t="s">
        <v>276</v>
      </c>
      <c r="N672" s="104"/>
      <c r="O672" s="108" t="str">
        <f>A2610</f>
        <v>15012</v>
      </c>
      <c r="P672" s="111" t="s">
        <v>300</v>
      </c>
      <c r="Q672" s="153">
        <v>0.33333333333333331</v>
      </c>
      <c r="R672" s="153">
        <v>0.375</v>
      </c>
      <c r="S672" s="153">
        <v>4.1666666666666657E-2</v>
      </c>
      <c r="T672" s="153">
        <v>0.33333333333333331</v>
      </c>
      <c r="U672" s="153">
        <v>0.375</v>
      </c>
      <c r="V672" s="153">
        <f>IF(ISBLANK(T672),"",Tabella2[[#This Row],[ACT STOP]]-Tabella2[[#This Row],[ACT START]])</f>
        <v>4.1666666666666685E-2</v>
      </c>
      <c r="W672" s="104" t="s">
        <v>122</v>
      </c>
      <c r="X672" s="104" t="s">
        <v>91</v>
      </c>
      <c r="Y672" s="110"/>
      <c r="Z672" s="106"/>
      <c r="AA672" s="104"/>
      <c r="AB672" s="107"/>
      <c r="AC672" s="72">
        <v>1</v>
      </c>
      <c r="AH672" s="70"/>
      <c r="AI672" s="70"/>
      <c r="AJ672">
        <v>0</v>
      </c>
      <c r="AL672" s="70"/>
      <c r="BM672" s="135">
        <v>0.33333333333333331</v>
      </c>
      <c r="BN672" s="136">
        <v>0.375</v>
      </c>
      <c r="BO672" s="101"/>
      <c r="BR672" s="109" t="str">
        <f t="shared" si="10"/>
        <v>SH-25-0661</v>
      </c>
      <c r="BS672" s="109" t="s">
        <v>368</v>
      </c>
      <c r="BT672" t="s">
        <v>122</v>
      </c>
      <c r="BU672" t="s">
        <v>399</v>
      </c>
    </row>
    <row r="673" spans="1:73" hidden="1">
      <c r="A673" s="103" t="s">
        <v>1397</v>
      </c>
      <c r="B673" s="102">
        <v>45775</v>
      </c>
      <c r="C673" s="104">
        <f>_xlfn.ISOWEEKNUM(Tabella2[[#This Row],[Date]])</f>
        <v>18</v>
      </c>
      <c r="D673" s="104" t="s">
        <v>195</v>
      </c>
      <c r="E673" s="104" t="s">
        <v>398</v>
      </c>
      <c r="F673" s="104"/>
      <c r="G673" s="104" t="s">
        <v>257</v>
      </c>
      <c r="H673" s="105">
        <v>31</v>
      </c>
      <c r="I673" s="104"/>
      <c r="J673" s="104" t="s">
        <v>258</v>
      </c>
      <c r="K673" s="104" t="s">
        <v>78</v>
      </c>
      <c r="L673" s="104" t="s">
        <v>299</v>
      </c>
      <c r="M673" s="104" t="s">
        <v>276</v>
      </c>
      <c r="N673" s="104"/>
      <c r="O673" s="108" t="str">
        <f>A2612</f>
        <v>15014</v>
      </c>
      <c r="P673" s="111" t="s">
        <v>300</v>
      </c>
      <c r="Q673" s="153">
        <v>0.39583333333333331</v>
      </c>
      <c r="R673" s="153">
        <v>0.4375</v>
      </c>
      <c r="S673" s="153">
        <v>4.1666666666666657E-2</v>
      </c>
      <c r="T673" s="153">
        <v>0.39583333333333331</v>
      </c>
      <c r="U673" s="153">
        <v>0.4375</v>
      </c>
      <c r="V673" s="153">
        <f>IF(ISBLANK(T673),"",Tabella2[[#This Row],[ACT STOP]]-Tabella2[[#This Row],[ACT START]])</f>
        <v>4.1666666666666685E-2</v>
      </c>
      <c r="W673" s="104" t="s">
        <v>122</v>
      </c>
      <c r="X673" s="104" t="s">
        <v>91</v>
      </c>
      <c r="Y673" s="110"/>
      <c r="Z673" s="106"/>
      <c r="AA673" s="104"/>
      <c r="AB673" s="107"/>
      <c r="AC673" s="72">
        <v>1</v>
      </c>
      <c r="AH673" s="70"/>
      <c r="AI673" s="70"/>
      <c r="AJ673">
        <v>0</v>
      </c>
      <c r="AL673" s="70"/>
      <c r="BM673" s="135">
        <v>0.39583333333333331</v>
      </c>
      <c r="BN673" s="136">
        <v>0.4375</v>
      </c>
      <c r="BO673" s="101"/>
      <c r="BR673" s="109" t="str">
        <f t="shared" si="10"/>
        <v>SH-25-0662</v>
      </c>
      <c r="BS673" s="109" t="s">
        <v>345</v>
      </c>
      <c r="BT673" t="s">
        <v>122</v>
      </c>
      <c r="BU673" t="s">
        <v>399</v>
      </c>
    </row>
    <row r="674" spans="1:73" hidden="1">
      <c r="A674" s="103" t="s">
        <v>1398</v>
      </c>
      <c r="B674" s="102">
        <v>45775</v>
      </c>
      <c r="C674" s="104">
        <f>_xlfn.ISOWEEKNUM(Tabella2[[#This Row],[Date]])</f>
        <v>18</v>
      </c>
      <c r="D674" s="104" t="s">
        <v>195</v>
      </c>
      <c r="E674" s="104" t="s">
        <v>398</v>
      </c>
      <c r="F674" s="104"/>
      <c r="G674" s="104" t="s">
        <v>257</v>
      </c>
      <c r="H674" s="105">
        <v>12</v>
      </c>
      <c r="I674" s="104"/>
      <c r="J674" s="104" t="s">
        <v>258</v>
      </c>
      <c r="K674" s="104" t="s">
        <v>80</v>
      </c>
      <c r="L674" s="104" t="s">
        <v>299</v>
      </c>
      <c r="M674" s="104" t="s">
        <v>276</v>
      </c>
      <c r="N674" s="104"/>
      <c r="O674" s="108" t="str">
        <f>A2613</f>
        <v>15015</v>
      </c>
      <c r="P674" s="111" t="s">
        <v>300</v>
      </c>
      <c r="Q674" s="153">
        <v>0.39583333333333331</v>
      </c>
      <c r="R674" s="153">
        <v>0.4375</v>
      </c>
      <c r="S674" s="153">
        <v>4.1666666666666657E-2</v>
      </c>
      <c r="T674" s="153">
        <v>0.39583333333333331</v>
      </c>
      <c r="U674" s="153">
        <v>0.4375</v>
      </c>
      <c r="V674" s="153">
        <f>IF(ISBLANK(T674),"",Tabella2[[#This Row],[ACT STOP]]-Tabella2[[#This Row],[ACT START]])</f>
        <v>4.1666666666666685E-2</v>
      </c>
      <c r="W674" s="104" t="s">
        <v>122</v>
      </c>
      <c r="X674" s="104" t="s">
        <v>91</v>
      </c>
      <c r="Y674" s="110"/>
      <c r="Z674" s="106"/>
      <c r="AA674" s="104"/>
      <c r="AB674" s="107"/>
      <c r="AC674" s="72">
        <v>1</v>
      </c>
      <c r="AH674" s="70"/>
      <c r="AI674" s="70"/>
      <c r="AJ674">
        <v>0</v>
      </c>
      <c r="AL674" s="70"/>
      <c r="BM674" s="135">
        <v>0.39583333333333331</v>
      </c>
      <c r="BN674" s="136">
        <v>0.4375</v>
      </c>
      <c r="BO674" s="101"/>
      <c r="BR674" s="109" t="str">
        <f t="shared" si="10"/>
        <v>SH-25-0663</v>
      </c>
      <c r="BS674" s="109" t="s">
        <v>266</v>
      </c>
      <c r="BT674" t="s">
        <v>122</v>
      </c>
      <c r="BU674" t="s">
        <v>399</v>
      </c>
    </row>
    <row r="675" spans="1:73" hidden="1">
      <c r="A675" s="103" t="s">
        <v>1399</v>
      </c>
      <c r="B675" s="102">
        <v>45775</v>
      </c>
      <c r="C675" s="104">
        <f>_xlfn.ISOWEEKNUM(Tabella2[[#This Row],[Date]])</f>
        <v>18</v>
      </c>
      <c r="D675" s="104" t="s">
        <v>195</v>
      </c>
      <c r="E675" s="104" t="s">
        <v>298</v>
      </c>
      <c r="F675" s="104"/>
      <c r="G675" s="104" t="s">
        <v>284</v>
      </c>
      <c r="H675" s="105">
        <v>9</v>
      </c>
      <c r="I675" s="104"/>
      <c r="J675" s="104" t="s">
        <v>258</v>
      </c>
      <c r="K675" s="104" t="s">
        <v>78</v>
      </c>
      <c r="L675" s="104" t="s">
        <v>299</v>
      </c>
      <c r="M675" s="104" t="s">
        <v>276</v>
      </c>
      <c r="N675" s="104"/>
      <c r="O675" s="108" t="str">
        <f>A2615</f>
        <v>15017</v>
      </c>
      <c r="P675" s="111" t="s">
        <v>300</v>
      </c>
      <c r="Q675" s="153">
        <v>0.45833333333333331</v>
      </c>
      <c r="R675" s="153">
        <v>0.5</v>
      </c>
      <c r="S675" s="153">
        <v>4.1666666666666657E-2</v>
      </c>
      <c r="T675" s="153">
        <v>0.45833333333333331</v>
      </c>
      <c r="U675" s="153">
        <v>0.5</v>
      </c>
      <c r="V675" s="153">
        <f>IF(ISBLANK(T675),"",Tabella2[[#This Row],[ACT STOP]]-Tabella2[[#This Row],[ACT START]])</f>
        <v>4.1666666666666685E-2</v>
      </c>
      <c r="W675" s="104" t="s">
        <v>122</v>
      </c>
      <c r="X675" s="104" t="s">
        <v>91</v>
      </c>
      <c r="Y675" s="110" t="s">
        <v>1400</v>
      </c>
      <c r="Z675" s="106"/>
      <c r="AA675" s="104"/>
      <c r="AB675" s="107"/>
      <c r="AC675" s="72">
        <v>1</v>
      </c>
      <c r="AH675" s="70"/>
      <c r="AI675" s="70"/>
      <c r="AJ675">
        <v>0</v>
      </c>
      <c r="AL675" s="70"/>
      <c r="BM675" s="135">
        <v>0.45833333333333331</v>
      </c>
      <c r="BN675" s="136">
        <v>0.5</v>
      </c>
      <c r="BO675" s="101"/>
      <c r="BR675" s="109" t="str">
        <f t="shared" si="10"/>
        <v>SH-25-0664</v>
      </c>
      <c r="BS675" s="109" t="s">
        <v>339</v>
      </c>
      <c r="BT675" t="s">
        <v>122</v>
      </c>
      <c r="BU675" t="s">
        <v>302</v>
      </c>
    </row>
    <row r="676" spans="1:73" hidden="1">
      <c r="A676" s="103" t="s">
        <v>1401</v>
      </c>
      <c r="B676" s="102">
        <v>45775</v>
      </c>
      <c r="C676" s="104">
        <f>_xlfn.ISOWEEKNUM(Tabella2[[#This Row],[Date]])</f>
        <v>18</v>
      </c>
      <c r="D676" s="104" t="s">
        <v>195</v>
      </c>
      <c r="E676" s="104" t="s">
        <v>298</v>
      </c>
      <c r="F676" s="104"/>
      <c r="G676" s="104" t="s">
        <v>257</v>
      </c>
      <c r="H676" s="105">
        <v>14</v>
      </c>
      <c r="I676" s="104"/>
      <c r="J676" s="104" t="s">
        <v>258</v>
      </c>
      <c r="K676" s="104" t="s">
        <v>80</v>
      </c>
      <c r="L676" s="104" t="s">
        <v>299</v>
      </c>
      <c r="M676" s="104" t="s">
        <v>276</v>
      </c>
      <c r="N676" s="104"/>
      <c r="O676" s="108" t="str">
        <f>A2621</f>
        <v>15023</v>
      </c>
      <c r="P676" s="111" t="s">
        <v>300</v>
      </c>
      <c r="Q676" s="153">
        <v>0.52083333333333337</v>
      </c>
      <c r="R676" s="153">
        <v>0.5625</v>
      </c>
      <c r="S676" s="153">
        <v>4.1666666666666657E-2</v>
      </c>
      <c r="T676" s="153">
        <v>0.53125</v>
      </c>
      <c r="U676" s="153">
        <v>0.57291666666666663</v>
      </c>
      <c r="V676" s="153">
        <f>IF(ISBLANK(T676),"",Tabella2[[#This Row],[ACT STOP]]-Tabella2[[#This Row],[ACT START]])</f>
        <v>4.166666666666663E-2</v>
      </c>
      <c r="W676" s="104" t="s">
        <v>122</v>
      </c>
      <c r="X676" s="104" t="s">
        <v>91</v>
      </c>
      <c r="Y676" s="110" t="s">
        <v>1402</v>
      </c>
      <c r="Z676" s="106"/>
      <c r="AA676" s="104"/>
      <c r="AB676" s="107"/>
      <c r="AC676" s="72">
        <v>1</v>
      </c>
      <c r="AH676" s="70"/>
      <c r="AI676" s="70"/>
      <c r="AJ676">
        <v>0</v>
      </c>
      <c r="AL676" s="70"/>
      <c r="BM676" s="135">
        <v>0.53125</v>
      </c>
      <c r="BN676" s="136">
        <v>0.57291666666666663</v>
      </c>
      <c r="BO676" s="101"/>
      <c r="BR676" s="109" t="str">
        <f t="shared" si="10"/>
        <v>SH-25-0665</v>
      </c>
      <c r="BS676" s="109" t="s">
        <v>372</v>
      </c>
      <c r="BT676" t="s">
        <v>122</v>
      </c>
      <c r="BU676" t="s">
        <v>302</v>
      </c>
    </row>
    <row r="677" spans="1:73" hidden="1">
      <c r="A677" s="103" t="s">
        <v>1403</v>
      </c>
      <c r="B677" s="102">
        <v>45775</v>
      </c>
      <c r="C677" s="104">
        <f>_xlfn.ISOWEEKNUM(Tabella2[[#This Row],[Date]])</f>
        <v>18</v>
      </c>
      <c r="D677" s="104" t="s">
        <v>195</v>
      </c>
      <c r="E677" s="104" t="s">
        <v>398</v>
      </c>
      <c r="F677" s="104"/>
      <c r="G677" s="104" t="s">
        <v>257</v>
      </c>
      <c r="H677" s="105">
        <v>32</v>
      </c>
      <c r="I677" s="104"/>
      <c r="J677" s="104" t="s">
        <v>258</v>
      </c>
      <c r="K677" s="104" t="s">
        <v>80</v>
      </c>
      <c r="L677" s="104" t="s">
        <v>299</v>
      </c>
      <c r="M677" s="104" t="s">
        <v>276</v>
      </c>
      <c r="N677" s="104"/>
      <c r="O677" s="108" t="str">
        <f>A2625</f>
        <v>15027</v>
      </c>
      <c r="P677" s="111" t="s">
        <v>300</v>
      </c>
      <c r="Q677" s="153">
        <v>0.58333333333333337</v>
      </c>
      <c r="R677" s="153">
        <v>0.625</v>
      </c>
      <c r="S677" s="153">
        <v>4.1666666666666657E-2</v>
      </c>
      <c r="T677" s="153">
        <v>0.58333333333333337</v>
      </c>
      <c r="U677" s="153">
        <v>0.625</v>
      </c>
      <c r="V677" s="153">
        <f>IF(ISBLANK(T677),"",Tabella2[[#This Row],[ACT STOP]]-Tabella2[[#This Row],[ACT START]])</f>
        <v>4.166666666666663E-2</v>
      </c>
      <c r="W677" s="104" t="s">
        <v>122</v>
      </c>
      <c r="X677" s="104" t="s">
        <v>91</v>
      </c>
      <c r="Y677" s="110"/>
      <c r="Z677" s="106"/>
      <c r="AA677" s="104"/>
      <c r="AB677" s="107"/>
      <c r="AC677" s="72">
        <v>1</v>
      </c>
      <c r="AH677" s="70"/>
      <c r="AI677" s="70"/>
      <c r="AJ677">
        <v>0</v>
      </c>
      <c r="AL677" s="70"/>
      <c r="BM677" s="135">
        <v>0.58333333333333337</v>
      </c>
      <c r="BN677" s="136">
        <v>0.625</v>
      </c>
      <c r="BO677" s="101"/>
      <c r="BR677" s="109" t="str">
        <f t="shared" si="10"/>
        <v>SH-25-0666</v>
      </c>
      <c r="BS677" s="109" t="s">
        <v>356</v>
      </c>
      <c r="BT677" t="s">
        <v>122</v>
      </c>
      <c r="BU677" t="s">
        <v>399</v>
      </c>
    </row>
    <row r="678" spans="1:73" hidden="1">
      <c r="A678" s="103" t="s">
        <v>1404</v>
      </c>
      <c r="B678" s="102">
        <v>45775</v>
      </c>
      <c r="C678" s="104">
        <f>_xlfn.ISOWEEKNUM(Tabella2[[#This Row],[Date]])</f>
        <v>18</v>
      </c>
      <c r="D678" s="104" t="s">
        <v>195</v>
      </c>
      <c r="E678" s="104" t="s">
        <v>398</v>
      </c>
      <c r="F678" s="104"/>
      <c r="G678" s="104" t="s">
        <v>284</v>
      </c>
      <c r="H678" s="105">
        <v>22</v>
      </c>
      <c r="I678" s="104"/>
      <c r="J678" s="104" t="s">
        <v>258</v>
      </c>
      <c r="K678" s="104" t="s">
        <v>78</v>
      </c>
      <c r="L678" s="104" t="s">
        <v>299</v>
      </c>
      <c r="M678" s="104" t="s">
        <v>276</v>
      </c>
      <c r="N678" s="104"/>
      <c r="O678" s="108" t="str">
        <f>A2627</f>
        <v>15029</v>
      </c>
      <c r="P678" s="111" t="s">
        <v>300</v>
      </c>
      <c r="Q678" s="153">
        <v>0.64583333333333337</v>
      </c>
      <c r="R678" s="153">
        <v>0.6875</v>
      </c>
      <c r="S678" s="153">
        <v>4.1666666666666657E-2</v>
      </c>
      <c r="T678" s="153">
        <v>0.64583333333333337</v>
      </c>
      <c r="U678" s="153">
        <v>0.6875</v>
      </c>
      <c r="V678" s="153">
        <f>IF(ISBLANK(T678),"",Tabella2[[#This Row],[ACT STOP]]-Tabella2[[#This Row],[ACT START]])</f>
        <v>4.166666666666663E-2</v>
      </c>
      <c r="W678" s="104" t="s">
        <v>122</v>
      </c>
      <c r="X678" s="104" t="s">
        <v>91</v>
      </c>
      <c r="Y678" s="110"/>
      <c r="Z678" s="106"/>
      <c r="AA678" s="104"/>
      <c r="AB678" s="107"/>
      <c r="AC678" s="72">
        <v>1</v>
      </c>
      <c r="AH678" s="70"/>
      <c r="AI678" s="70"/>
      <c r="AJ678">
        <v>0</v>
      </c>
      <c r="AL678" s="70"/>
      <c r="BM678" s="135">
        <v>0.64583333333333337</v>
      </c>
      <c r="BN678" s="136">
        <v>0.6875</v>
      </c>
      <c r="BO678" s="101"/>
      <c r="BR678" s="109" t="str">
        <f t="shared" si="10"/>
        <v>SH-25-0667</v>
      </c>
      <c r="BS678" s="109" t="s">
        <v>295</v>
      </c>
      <c r="BT678" t="s">
        <v>122</v>
      </c>
      <c r="BU678" t="s">
        <v>399</v>
      </c>
    </row>
    <row r="679" spans="1:73" hidden="1">
      <c r="A679" s="103" t="s">
        <v>1405</v>
      </c>
      <c r="B679" s="102">
        <v>45775</v>
      </c>
      <c r="C679" s="104">
        <f>_xlfn.ISOWEEKNUM(Tabella2[[#This Row],[Date]])</f>
        <v>18</v>
      </c>
      <c r="D679" s="104" t="s">
        <v>195</v>
      </c>
      <c r="E679" s="104" t="s">
        <v>398</v>
      </c>
      <c r="F679" s="104"/>
      <c r="G679" s="104" t="s">
        <v>257</v>
      </c>
      <c r="H679" s="105">
        <v>10</v>
      </c>
      <c r="I679" s="104"/>
      <c r="J679" s="104" t="s">
        <v>258</v>
      </c>
      <c r="K679" s="104" t="s">
        <v>80</v>
      </c>
      <c r="L679" s="104" t="s">
        <v>299</v>
      </c>
      <c r="M679" s="104" t="s">
        <v>276</v>
      </c>
      <c r="N679" s="104"/>
      <c r="O679" s="108" t="str">
        <f>A2628</f>
        <v>15030</v>
      </c>
      <c r="P679" s="111" t="s">
        <v>300</v>
      </c>
      <c r="Q679" s="153">
        <v>0.64583333333333337</v>
      </c>
      <c r="R679" s="153">
        <v>0.6875</v>
      </c>
      <c r="S679" s="153">
        <v>4.1666666666666657E-2</v>
      </c>
      <c r="T679" s="153">
        <v>0.64583333333333337</v>
      </c>
      <c r="U679" s="153">
        <v>0.6875</v>
      </c>
      <c r="V679" s="153">
        <f>IF(ISBLANK(T679),"",Tabella2[[#This Row],[ACT STOP]]-Tabella2[[#This Row],[ACT START]])</f>
        <v>4.166666666666663E-2</v>
      </c>
      <c r="W679" s="104" t="s">
        <v>122</v>
      </c>
      <c r="X679" s="104" t="s">
        <v>91</v>
      </c>
      <c r="Y679" s="110"/>
      <c r="Z679" s="106"/>
      <c r="AA679" s="104"/>
      <c r="AB679" s="107"/>
      <c r="AC679" s="72">
        <v>1</v>
      </c>
      <c r="AH679" s="70"/>
      <c r="AI679" s="70"/>
      <c r="AJ679">
        <v>0</v>
      </c>
      <c r="AL679" s="70"/>
      <c r="BM679" s="135">
        <v>0.64583333333333337</v>
      </c>
      <c r="BN679" s="136">
        <v>0.6875</v>
      </c>
      <c r="BO679" s="101"/>
      <c r="BR679" s="109" t="str">
        <f t="shared" si="10"/>
        <v>SH-25-0668</v>
      </c>
      <c r="BS679" s="109" t="s">
        <v>552</v>
      </c>
      <c r="BT679" t="s">
        <v>122</v>
      </c>
      <c r="BU679" t="s">
        <v>399</v>
      </c>
    </row>
    <row r="680" spans="1:73" hidden="1">
      <c r="A680" s="103" t="s">
        <v>1406</v>
      </c>
      <c r="B680" s="102">
        <v>45776</v>
      </c>
      <c r="C680" s="104">
        <f>_xlfn.ISOWEEKNUM(Tabella2[[#This Row],[Date]])</f>
        <v>18</v>
      </c>
      <c r="D680" s="104" t="s">
        <v>195</v>
      </c>
      <c r="E680" s="104" t="s">
        <v>298</v>
      </c>
      <c r="F680" s="104"/>
      <c r="G680" s="104" t="s">
        <v>257</v>
      </c>
      <c r="H680" s="105">
        <v>14</v>
      </c>
      <c r="I680" s="104"/>
      <c r="J680" s="104" t="s">
        <v>258</v>
      </c>
      <c r="K680" s="104" t="s">
        <v>80</v>
      </c>
      <c r="L680" s="104" t="s">
        <v>299</v>
      </c>
      <c r="M680" s="104" t="s">
        <v>276</v>
      </c>
      <c r="N680" s="104"/>
      <c r="O680" s="108" t="str">
        <f>A2631</f>
        <v>15033</v>
      </c>
      <c r="P680" s="111" t="s">
        <v>300</v>
      </c>
      <c r="Q680" s="153">
        <v>0.33333333333333331</v>
      </c>
      <c r="R680" s="153">
        <v>0.375</v>
      </c>
      <c r="S680" s="153">
        <v>4.1666666666666657E-2</v>
      </c>
      <c r="T680" s="153">
        <v>0.33333333333333331</v>
      </c>
      <c r="U680" s="153">
        <v>0.36805555555555558</v>
      </c>
      <c r="V680" s="153">
        <f>IF(ISBLANK(T680),"",Tabella2[[#This Row],[ACT STOP]]-Tabella2[[#This Row],[ACT START]])</f>
        <v>3.4722222222222265E-2</v>
      </c>
      <c r="W680" s="104" t="s">
        <v>122</v>
      </c>
      <c r="X680" s="104" t="s">
        <v>91</v>
      </c>
      <c r="Y680" s="110"/>
      <c r="Z680" s="106"/>
      <c r="AA680" s="104"/>
      <c r="AB680" s="107"/>
      <c r="AC680" s="72">
        <v>1</v>
      </c>
      <c r="AH680" s="70"/>
      <c r="AI680" s="70"/>
      <c r="AJ680">
        <v>0</v>
      </c>
      <c r="AL680" s="70"/>
      <c r="BM680" s="135">
        <v>0.33333333333333331</v>
      </c>
      <c r="BN680" s="136">
        <v>0.36805555555555558</v>
      </c>
      <c r="BO680" s="101"/>
      <c r="BR680" s="109" t="str">
        <f t="shared" si="10"/>
        <v>SH-25-0669</v>
      </c>
      <c r="BS680" s="109" t="s">
        <v>372</v>
      </c>
      <c r="BT680" t="s">
        <v>122</v>
      </c>
      <c r="BU680" t="s">
        <v>302</v>
      </c>
    </row>
    <row r="681" spans="1:73" hidden="1">
      <c r="A681" s="103" t="s">
        <v>1407</v>
      </c>
      <c r="B681" s="102">
        <v>45776</v>
      </c>
      <c r="C681" s="104">
        <f>_xlfn.ISOWEEKNUM(Tabella2[[#This Row],[Date]])</f>
        <v>18</v>
      </c>
      <c r="D681" s="104" t="s">
        <v>195</v>
      </c>
      <c r="E681" s="104" t="s">
        <v>398</v>
      </c>
      <c r="F681" s="104"/>
      <c r="G681" s="104" t="s">
        <v>257</v>
      </c>
      <c r="H681" s="105">
        <v>32</v>
      </c>
      <c r="I681" s="104"/>
      <c r="J681" s="104" t="s">
        <v>258</v>
      </c>
      <c r="K681" s="104" t="s">
        <v>78</v>
      </c>
      <c r="L681" s="104" t="s">
        <v>299</v>
      </c>
      <c r="M681" s="104" t="s">
        <v>276</v>
      </c>
      <c r="N681" s="104"/>
      <c r="O681" s="108" t="str">
        <f>A2632</f>
        <v>15034</v>
      </c>
      <c r="P681" s="111" t="s">
        <v>300</v>
      </c>
      <c r="Q681" s="153">
        <v>0.39583333333333331</v>
      </c>
      <c r="R681" s="153">
        <v>0.4375</v>
      </c>
      <c r="S681" s="153">
        <v>4.1666666666666657E-2</v>
      </c>
      <c r="T681" s="153">
        <v>0.39583333333333331</v>
      </c>
      <c r="U681" s="153">
        <v>0.4375</v>
      </c>
      <c r="V681" s="153">
        <f>IF(ISBLANK(T681),"",Tabella2[[#This Row],[ACT STOP]]-Tabella2[[#This Row],[ACT START]])</f>
        <v>4.1666666666666685E-2</v>
      </c>
      <c r="W681" s="104" t="s">
        <v>122</v>
      </c>
      <c r="X681" s="104" t="s">
        <v>91</v>
      </c>
      <c r="Y681" s="110"/>
      <c r="Z681" s="106"/>
      <c r="AA681" s="104"/>
      <c r="AB681" s="107"/>
      <c r="AC681" s="72">
        <v>1</v>
      </c>
      <c r="AH681" s="70"/>
      <c r="AI681" s="70"/>
      <c r="AJ681">
        <v>0</v>
      </c>
      <c r="AL681" s="70"/>
      <c r="BM681" s="135">
        <v>0.39583333333333331</v>
      </c>
      <c r="BN681" s="136">
        <v>0.4375</v>
      </c>
      <c r="BO681" s="101"/>
      <c r="BR681" s="109" t="str">
        <f t="shared" si="10"/>
        <v>SH-25-0670</v>
      </c>
      <c r="BS681" s="109" t="s">
        <v>356</v>
      </c>
      <c r="BT681" t="s">
        <v>122</v>
      </c>
      <c r="BU681" t="s">
        <v>399</v>
      </c>
    </row>
    <row r="682" spans="1:73" ht="31.5" hidden="1" customHeight="1">
      <c r="A682" s="103" t="s">
        <v>1408</v>
      </c>
      <c r="B682" s="102">
        <v>45776</v>
      </c>
      <c r="C682" s="104">
        <f>_xlfn.ISOWEEKNUM(Tabella2[[#This Row],[Date]])</f>
        <v>18</v>
      </c>
      <c r="D682" s="104" t="s">
        <v>478</v>
      </c>
      <c r="E682" s="104" t="s">
        <v>284</v>
      </c>
      <c r="F682" s="104">
        <v>64</v>
      </c>
      <c r="G682" s="104" t="s">
        <v>257</v>
      </c>
      <c r="H682" s="105">
        <v>10</v>
      </c>
      <c r="I682" s="104"/>
      <c r="J682" s="104" t="s">
        <v>258</v>
      </c>
      <c r="K682" s="104" t="s">
        <v>83</v>
      </c>
      <c r="L682" s="104" t="s">
        <v>299</v>
      </c>
      <c r="M682" s="104" t="s">
        <v>276</v>
      </c>
      <c r="N682" s="104"/>
      <c r="O682" s="108" t="str">
        <f>A683</f>
        <v>13085</v>
      </c>
      <c r="P682" s="111" t="s">
        <v>664</v>
      </c>
      <c r="Q682" s="153" t="s">
        <v>262</v>
      </c>
      <c r="R682" s="153" t="s">
        <v>263</v>
      </c>
      <c r="S682" s="153">
        <v>4.1666666666666657E-2</v>
      </c>
      <c r="T682" s="153">
        <v>0.39583333333333331</v>
      </c>
      <c r="U682" s="153">
        <v>0.41666666666666669</v>
      </c>
      <c r="V682" s="153">
        <f>IF(ISBLANK(T682),"",Tabella2[[#This Row],[ACT STOP]]-Tabella2[[#This Row],[ACT START]])</f>
        <v>2.083333333333337E-2</v>
      </c>
      <c r="W682" s="104" t="s">
        <v>100</v>
      </c>
      <c r="X682" s="104" t="s">
        <v>113</v>
      </c>
      <c r="Y682" s="110" t="s">
        <v>1409</v>
      </c>
      <c r="Z682" s="106"/>
      <c r="AA682" s="104"/>
      <c r="AB682" s="107"/>
      <c r="AC682" s="72">
        <v>0</v>
      </c>
      <c r="AH682" s="70"/>
      <c r="AI682" s="70"/>
      <c r="AJ682">
        <v>1</v>
      </c>
      <c r="AL682" s="70"/>
      <c r="BL682" t="s">
        <v>1410</v>
      </c>
      <c r="BM682" s="135">
        <v>0.39583333333333331</v>
      </c>
      <c r="BN682" s="136">
        <v>0.41666666666666669</v>
      </c>
      <c r="BO682" s="101"/>
      <c r="BR682" s="109" t="str">
        <f t="shared" si="10"/>
        <v>SH-25-0671</v>
      </c>
      <c r="BS682" s="109" t="s">
        <v>552</v>
      </c>
      <c r="BT682" t="s">
        <v>100</v>
      </c>
      <c r="BU682" t="s">
        <v>666</v>
      </c>
    </row>
    <row r="683" spans="1:73" ht="31.5" hidden="1" customHeight="1">
      <c r="A683" s="103" t="s">
        <v>1411</v>
      </c>
      <c r="B683" s="102">
        <v>45776</v>
      </c>
      <c r="C683" s="104">
        <f>_xlfn.ISOWEEKNUM(Tabella2[[#This Row],[Date]])</f>
        <v>18</v>
      </c>
      <c r="D683" s="104" t="s">
        <v>195</v>
      </c>
      <c r="E683" s="104" t="s">
        <v>398</v>
      </c>
      <c r="F683" s="104"/>
      <c r="G683" s="104" t="s">
        <v>257</v>
      </c>
      <c r="H683" s="105">
        <v>17</v>
      </c>
      <c r="I683" s="104"/>
      <c r="J683" s="104" t="s">
        <v>258</v>
      </c>
      <c r="K683" s="104" t="s">
        <v>80</v>
      </c>
      <c r="L683" s="104" t="s">
        <v>299</v>
      </c>
      <c r="M683" s="104" t="s">
        <v>276</v>
      </c>
      <c r="N683" s="104"/>
      <c r="O683" s="108" t="str">
        <f>A682</f>
        <v>13084</v>
      </c>
      <c r="P683" s="111" t="s">
        <v>300</v>
      </c>
      <c r="Q683" s="153">
        <v>0.39583333333333331</v>
      </c>
      <c r="R683" s="153">
        <v>0.4375</v>
      </c>
      <c r="S683" s="153">
        <v>4.1666666666666657E-2</v>
      </c>
      <c r="T683" s="153">
        <v>0.39583333333333331</v>
      </c>
      <c r="U683" s="153">
        <v>0.41666666666666669</v>
      </c>
      <c r="V683" s="153">
        <f>IF(ISBLANK(T683),"",Tabella2[[#This Row],[ACT STOP]]-Tabella2[[#This Row],[ACT START]])</f>
        <v>2.083333333333337E-2</v>
      </c>
      <c r="W683" s="104" t="s">
        <v>127</v>
      </c>
      <c r="X683" s="104" t="s">
        <v>113</v>
      </c>
      <c r="Y683" s="110" t="s">
        <v>1412</v>
      </c>
      <c r="Z683" s="106"/>
      <c r="AA683" s="104"/>
      <c r="AB683" s="107"/>
      <c r="AC683" s="72">
        <v>0</v>
      </c>
      <c r="AH683" s="70"/>
      <c r="AI683" s="70"/>
      <c r="AJ683">
        <v>1</v>
      </c>
      <c r="AL683" s="70"/>
      <c r="BL683" s="21" t="s">
        <v>1413</v>
      </c>
      <c r="BM683" s="135">
        <v>0.39583333333333331</v>
      </c>
      <c r="BN683" s="136">
        <v>0.41666666666666669</v>
      </c>
      <c r="BO683" s="101"/>
      <c r="BR683" s="109" t="str">
        <f t="shared" si="10"/>
        <v>SH-25-0672</v>
      </c>
      <c r="BS683" s="109" t="s">
        <v>393</v>
      </c>
      <c r="BT683" t="s">
        <v>127</v>
      </c>
      <c r="BU683" t="s">
        <v>399</v>
      </c>
    </row>
    <row r="684" spans="1:73" hidden="1">
      <c r="A684" s="103" t="s">
        <v>1414</v>
      </c>
      <c r="B684" s="102">
        <v>45776</v>
      </c>
      <c r="C684" s="104">
        <f>_xlfn.ISOWEEKNUM(Tabella2[[#This Row],[Date]])</f>
        <v>18</v>
      </c>
      <c r="D684" s="104" t="s">
        <v>195</v>
      </c>
      <c r="E684" s="104" t="s">
        <v>398</v>
      </c>
      <c r="F684" s="104"/>
      <c r="G684" s="104" t="s">
        <v>257</v>
      </c>
      <c r="H684" s="105">
        <v>1</v>
      </c>
      <c r="I684" s="104"/>
      <c r="J684" s="104" t="s">
        <v>258</v>
      </c>
      <c r="K684" s="104" t="s">
        <v>78</v>
      </c>
      <c r="L684" s="104" t="s">
        <v>299</v>
      </c>
      <c r="M684" s="104" t="s">
        <v>276</v>
      </c>
      <c r="N684" s="104"/>
      <c r="O684" s="108" t="str">
        <f>A2634</f>
        <v>15036</v>
      </c>
      <c r="P684" s="111" t="s">
        <v>300</v>
      </c>
      <c r="Q684" s="153">
        <v>0.45833333333333331</v>
      </c>
      <c r="R684" s="153">
        <v>0.5</v>
      </c>
      <c r="S684" s="153">
        <v>4.1666666666666657E-2</v>
      </c>
      <c r="T684" s="153">
        <v>0.45833333333333331</v>
      </c>
      <c r="U684" s="153">
        <v>0.5</v>
      </c>
      <c r="V684" s="153">
        <f>IF(ISBLANK(T684),"",Tabella2[[#This Row],[ACT STOP]]-Tabella2[[#This Row],[ACT START]])</f>
        <v>4.1666666666666685E-2</v>
      </c>
      <c r="W684" s="104" t="s">
        <v>122</v>
      </c>
      <c r="X684" s="104" t="s">
        <v>91</v>
      </c>
      <c r="Y684" s="110"/>
      <c r="Z684" s="106"/>
      <c r="AA684" s="104"/>
      <c r="AB684" s="107"/>
      <c r="AC684" s="72">
        <v>1</v>
      </c>
      <c r="AH684" s="70"/>
      <c r="AI684" s="70"/>
      <c r="AJ684">
        <v>0</v>
      </c>
      <c r="AL684" s="70"/>
      <c r="BM684" s="135">
        <v>0.45833333333333331</v>
      </c>
      <c r="BN684" s="136">
        <v>0.5</v>
      </c>
      <c r="BO684" s="101"/>
      <c r="BR684" s="109" t="str">
        <f t="shared" si="10"/>
        <v>SH-25-0673</v>
      </c>
      <c r="BS684" s="109" t="s">
        <v>332</v>
      </c>
      <c r="BT684" t="s">
        <v>122</v>
      </c>
      <c r="BU684" t="s">
        <v>399</v>
      </c>
    </row>
    <row r="685" spans="1:73" hidden="1">
      <c r="A685" s="103" t="s">
        <v>1415</v>
      </c>
      <c r="B685" s="102">
        <v>45776</v>
      </c>
      <c r="C685" s="104">
        <f>_xlfn.ISOWEEKNUM(Tabella2[[#This Row],[Date]])</f>
        <v>18</v>
      </c>
      <c r="D685" s="104" t="s">
        <v>195</v>
      </c>
      <c r="E685" s="104" t="s">
        <v>398</v>
      </c>
      <c r="F685" s="104"/>
      <c r="G685" s="104" t="s">
        <v>284</v>
      </c>
      <c r="H685" s="105">
        <v>3</v>
      </c>
      <c r="I685" s="104"/>
      <c r="J685" s="104" t="s">
        <v>258</v>
      </c>
      <c r="K685" s="104" t="s">
        <v>80</v>
      </c>
      <c r="L685" s="104" t="s">
        <v>299</v>
      </c>
      <c r="M685" s="104" t="s">
        <v>276</v>
      </c>
      <c r="N685" s="104"/>
      <c r="O685" s="108" t="str">
        <f>A2635</f>
        <v>15037</v>
      </c>
      <c r="P685" s="111" t="s">
        <v>300</v>
      </c>
      <c r="Q685" s="153">
        <v>0.45833333333333331</v>
      </c>
      <c r="R685" s="153">
        <v>0.5</v>
      </c>
      <c r="S685" s="153">
        <v>4.1666666666666657E-2</v>
      </c>
      <c r="T685" s="153">
        <v>0.45833333333333331</v>
      </c>
      <c r="U685" s="153">
        <v>0.49305555555555558</v>
      </c>
      <c r="V685" s="153">
        <f>IF(ISBLANK(T685),"",Tabella2[[#This Row],[ACT STOP]]-Tabella2[[#This Row],[ACT START]])</f>
        <v>3.4722222222222265E-2</v>
      </c>
      <c r="W685" s="104" t="s">
        <v>122</v>
      </c>
      <c r="X685" s="104" t="s">
        <v>91</v>
      </c>
      <c r="Y685" s="110"/>
      <c r="Z685" s="106"/>
      <c r="AA685" s="104"/>
      <c r="AB685" s="107"/>
      <c r="AC685" s="72">
        <v>1</v>
      </c>
      <c r="AH685" s="70"/>
      <c r="AI685" s="70"/>
      <c r="AJ685">
        <v>0</v>
      </c>
      <c r="AL685" s="70"/>
      <c r="BM685" s="135">
        <v>0.45833333333333331</v>
      </c>
      <c r="BN685" s="136">
        <v>0.49305555555555558</v>
      </c>
      <c r="BO685" s="101"/>
      <c r="BR685" s="109" t="str">
        <f t="shared" si="10"/>
        <v>SH-25-0674</v>
      </c>
      <c r="BS685" s="109" t="s">
        <v>301</v>
      </c>
      <c r="BT685" t="s">
        <v>122</v>
      </c>
      <c r="BU685" t="s">
        <v>399</v>
      </c>
    </row>
    <row r="686" spans="1:73" hidden="1">
      <c r="A686" s="103" t="s">
        <v>1416</v>
      </c>
      <c r="B686" s="102">
        <v>45776</v>
      </c>
      <c r="C686" s="104">
        <f>_xlfn.ISOWEEKNUM(Tabella2[[#This Row],[Date]])</f>
        <v>18</v>
      </c>
      <c r="D686" s="104" t="s">
        <v>195</v>
      </c>
      <c r="E686" s="104" t="s">
        <v>298</v>
      </c>
      <c r="F686" s="104"/>
      <c r="G686" s="104" t="s">
        <v>257</v>
      </c>
      <c r="H686" s="105">
        <v>5</v>
      </c>
      <c r="I686" s="104"/>
      <c r="J686" s="104" t="s">
        <v>258</v>
      </c>
      <c r="K686" s="104" t="s">
        <v>78</v>
      </c>
      <c r="L686" s="104" t="s">
        <v>299</v>
      </c>
      <c r="M686" s="104" t="s">
        <v>276</v>
      </c>
      <c r="N686" s="104"/>
      <c r="O686" s="108" t="str">
        <f>A2637</f>
        <v>15039</v>
      </c>
      <c r="P686" s="111" t="s">
        <v>300</v>
      </c>
      <c r="Q686" s="153">
        <v>0.52083333333333337</v>
      </c>
      <c r="R686" s="153">
        <v>0.5625</v>
      </c>
      <c r="S686" s="153">
        <v>4.1666666666666657E-2</v>
      </c>
      <c r="T686" s="153">
        <v>0.52083333333333337</v>
      </c>
      <c r="U686" s="153">
        <v>0.5625</v>
      </c>
      <c r="V686" s="153">
        <f>IF(ISBLANK(T686),"",Tabella2[[#This Row],[ACT STOP]]-Tabella2[[#This Row],[ACT START]])</f>
        <v>4.166666666666663E-2</v>
      </c>
      <c r="W686" s="104" t="s">
        <v>122</v>
      </c>
      <c r="X686" s="104" t="s">
        <v>91</v>
      </c>
      <c r="Y686" s="110"/>
      <c r="Z686" s="106"/>
      <c r="AA686" s="104"/>
      <c r="AB686" s="107"/>
      <c r="AC686" s="72">
        <v>1</v>
      </c>
      <c r="AH686" s="70"/>
      <c r="AI686" s="70"/>
      <c r="AJ686">
        <v>0</v>
      </c>
      <c r="AL686" s="70"/>
      <c r="BM686" s="135">
        <v>0.52083333333333337</v>
      </c>
      <c r="BN686" s="136">
        <v>0.5625</v>
      </c>
      <c r="BO686" s="101"/>
      <c r="BR686" s="109" t="str">
        <f t="shared" si="10"/>
        <v>SH-25-0675</v>
      </c>
      <c r="BS686" s="109" t="s">
        <v>416</v>
      </c>
      <c r="BT686" t="s">
        <v>122</v>
      </c>
      <c r="BU686" t="s">
        <v>302</v>
      </c>
    </row>
    <row r="687" spans="1:73" hidden="1">
      <c r="A687" s="103" t="s">
        <v>1417</v>
      </c>
      <c r="B687" s="102">
        <v>45776</v>
      </c>
      <c r="C687" s="104">
        <f>_xlfn.ISOWEEKNUM(Tabella2[[#This Row],[Date]])</f>
        <v>18</v>
      </c>
      <c r="D687" s="104" t="s">
        <v>195</v>
      </c>
      <c r="E687" s="104" t="s">
        <v>398</v>
      </c>
      <c r="F687" s="104"/>
      <c r="G687" s="104" t="s">
        <v>284</v>
      </c>
      <c r="H687" s="105">
        <v>22</v>
      </c>
      <c r="I687" s="104"/>
      <c r="J687" s="104" t="s">
        <v>258</v>
      </c>
      <c r="K687" s="104" t="s">
        <v>80</v>
      </c>
      <c r="L687" s="104" t="s">
        <v>299</v>
      </c>
      <c r="M687" s="104" t="s">
        <v>276</v>
      </c>
      <c r="N687" s="104"/>
      <c r="O687" s="108" t="str">
        <f>A2638</f>
        <v>15040</v>
      </c>
      <c r="P687" s="111" t="s">
        <v>300</v>
      </c>
      <c r="Q687" s="153">
        <v>0.52083333333333337</v>
      </c>
      <c r="R687" s="153">
        <v>0.5625</v>
      </c>
      <c r="S687" s="153">
        <v>4.1666666666666657E-2</v>
      </c>
      <c r="T687" s="153">
        <v>0.52083333333333337</v>
      </c>
      <c r="U687" s="153">
        <v>0.5625</v>
      </c>
      <c r="V687" s="153">
        <f>IF(ISBLANK(T687),"",Tabella2[[#This Row],[ACT STOP]]-Tabella2[[#This Row],[ACT START]])</f>
        <v>4.166666666666663E-2</v>
      </c>
      <c r="W687" s="104" t="s">
        <v>122</v>
      </c>
      <c r="X687" s="104" t="s">
        <v>91</v>
      </c>
      <c r="Y687" s="110"/>
      <c r="Z687" s="106"/>
      <c r="AA687" s="104"/>
      <c r="AB687" s="107"/>
      <c r="AC687" s="72">
        <v>1</v>
      </c>
      <c r="AH687" s="70"/>
      <c r="AI687" s="70"/>
      <c r="AJ687">
        <v>0</v>
      </c>
      <c r="AL687" s="70"/>
      <c r="BM687" s="135">
        <v>0.52083333333333337</v>
      </c>
      <c r="BN687" s="136">
        <v>0.5625</v>
      </c>
      <c r="BO687" s="101"/>
      <c r="BR687" s="109" t="str">
        <f t="shared" si="10"/>
        <v>SH-25-0676</v>
      </c>
      <c r="BS687" s="109" t="s">
        <v>295</v>
      </c>
      <c r="BT687" t="s">
        <v>122</v>
      </c>
      <c r="BU687" t="s">
        <v>399</v>
      </c>
    </row>
    <row r="688" spans="1:73" hidden="1">
      <c r="A688" s="103" t="s">
        <v>1418</v>
      </c>
      <c r="B688" s="102">
        <v>45776</v>
      </c>
      <c r="C688" s="104">
        <f>_xlfn.ISOWEEKNUM(Tabella2[[#This Row],[Date]])</f>
        <v>18</v>
      </c>
      <c r="D688" s="104" t="s">
        <v>195</v>
      </c>
      <c r="E688" s="104" t="s">
        <v>398</v>
      </c>
      <c r="F688" s="104"/>
      <c r="G688" s="104" t="s">
        <v>257</v>
      </c>
      <c r="H688" s="105">
        <v>15</v>
      </c>
      <c r="I688" s="104"/>
      <c r="J688" s="104" t="s">
        <v>258</v>
      </c>
      <c r="K688" s="104" t="s">
        <v>78</v>
      </c>
      <c r="L688" s="104" t="s">
        <v>299</v>
      </c>
      <c r="M688" s="104" t="s">
        <v>276</v>
      </c>
      <c r="N688" s="104"/>
      <c r="O688" s="108" t="str">
        <f>A2640</f>
        <v>15042</v>
      </c>
      <c r="P688" s="111" t="s">
        <v>300</v>
      </c>
      <c r="Q688" s="153">
        <v>0.58333333333333337</v>
      </c>
      <c r="R688" s="153">
        <v>0.625</v>
      </c>
      <c r="S688" s="153">
        <v>4.1666666666666657E-2</v>
      </c>
      <c r="T688" s="153">
        <v>0.57638888888888884</v>
      </c>
      <c r="U688" s="153">
        <v>0.61111111111111116</v>
      </c>
      <c r="V688" s="153">
        <f>IF(ISBLANK(T688),"",Tabella2[[#This Row],[ACT STOP]]-Tabella2[[#This Row],[ACT START]])</f>
        <v>3.4722222222222321E-2</v>
      </c>
      <c r="W688" s="104" t="s">
        <v>122</v>
      </c>
      <c r="X688" s="104" t="s">
        <v>91</v>
      </c>
      <c r="Y688" s="110"/>
      <c r="Z688" s="106"/>
      <c r="AA688" s="104"/>
      <c r="AB688" s="107"/>
      <c r="AC688" s="72">
        <v>1</v>
      </c>
      <c r="AH688" s="70"/>
      <c r="AI688" s="70"/>
      <c r="AJ688">
        <v>0</v>
      </c>
      <c r="AL688" s="70"/>
      <c r="BM688" s="135">
        <v>0.57638888888888884</v>
      </c>
      <c r="BN688" s="136">
        <v>0.61111111111111116</v>
      </c>
      <c r="BO688" s="101"/>
      <c r="BR688" s="109" t="str">
        <f t="shared" si="10"/>
        <v>SH-25-0677</v>
      </c>
      <c r="BS688" s="109" t="s">
        <v>1028</v>
      </c>
      <c r="BT688" t="s">
        <v>122</v>
      </c>
      <c r="BU688" t="s">
        <v>399</v>
      </c>
    </row>
    <row r="689" spans="1:73" hidden="1">
      <c r="A689" s="103" t="s">
        <v>1419</v>
      </c>
      <c r="B689" s="102">
        <v>45776</v>
      </c>
      <c r="C689" s="104">
        <f>_xlfn.ISOWEEKNUM(Tabella2[[#This Row],[Date]])</f>
        <v>18</v>
      </c>
      <c r="D689" s="104" t="s">
        <v>195</v>
      </c>
      <c r="E689" s="104" t="s">
        <v>398</v>
      </c>
      <c r="F689" s="104"/>
      <c r="G689" s="104" t="s">
        <v>284</v>
      </c>
      <c r="H689" s="105">
        <v>23</v>
      </c>
      <c r="I689" s="104"/>
      <c r="J689" s="104" t="s">
        <v>258</v>
      </c>
      <c r="K689" s="104" t="s">
        <v>80</v>
      </c>
      <c r="L689" s="104" t="s">
        <v>299</v>
      </c>
      <c r="M689" s="104" t="s">
        <v>276</v>
      </c>
      <c r="N689" s="104"/>
      <c r="O689" s="108" t="str">
        <f>A2641</f>
        <v>15043</v>
      </c>
      <c r="P689" s="111" t="s">
        <v>300</v>
      </c>
      <c r="Q689" s="153">
        <v>0.58333333333333337</v>
      </c>
      <c r="R689" s="153">
        <v>0.625</v>
      </c>
      <c r="S689" s="153">
        <v>4.1666666666666657E-2</v>
      </c>
      <c r="T689" s="153">
        <v>0.58333333333333337</v>
      </c>
      <c r="U689" s="153">
        <v>0.625</v>
      </c>
      <c r="V689" s="153">
        <f>IF(ISBLANK(T689),"",Tabella2[[#This Row],[ACT STOP]]-Tabella2[[#This Row],[ACT START]])</f>
        <v>4.166666666666663E-2</v>
      </c>
      <c r="W689" s="104" t="s">
        <v>122</v>
      </c>
      <c r="X689" s="104" t="s">
        <v>91</v>
      </c>
      <c r="Y689" s="110"/>
      <c r="Z689" s="106"/>
      <c r="AA689" s="104"/>
      <c r="AB689" s="107"/>
      <c r="AC689" s="72">
        <v>1</v>
      </c>
      <c r="AH689" s="70"/>
      <c r="AI689" s="70"/>
      <c r="AJ689">
        <v>0</v>
      </c>
      <c r="AL689" s="70"/>
      <c r="BM689" s="135">
        <v>0.58333333333333337</v>
      </c>
      <c r="BN689" s="136">
        <v>0.625</v>
      </c>
      <c r="BO689" s="101"/>
      <c r="BR689" s="109" t="str">
        <f t="shared" si="10"/>
        <v>SH-25-0678</v>
      </c>
      <c r="BS689" s="109" t="s">
        <v>358</v>
      </c>
      <c r="BT689" t="s">
        <v>122</v>
      </c>
      <c r="BU689" t="s">
        <v>399</v>
      </c>
    </row>
    <row r="690" spans="1:73" hidden="1">
      <c r="A690" s="103" t="s">
        <v>1420</v>
      </c>
      <c r="B690" s="102">
        <v>45776</v>
      </c>
      <c r="C690" s="104">
        <f>_xlfn.ISOWEEKNUM(Tabella2[[#This Row],[Date]])</f>
        <v>18</v>
      </c>
      <c r="D690" s="104" t="s">
        <v>195</v>
      </c>
      <c r="E690" s="104" t="s">
        <v>398</v>
      </c>
      <c r="F690" s="104"/>
      <c r="G690" s="104" t="s">
        <v>257</v>
      </c>
      <c r="H690" s="105">
        <v>10</v>
      </c>
      <c r="I690" s="104"/>
      <c r="J690" s="104" t="s">
        <v>258</v>
      </c>
      <c r="K690" s="104" t="s">
        <v>78</v>
      </c>
      <c r="L690" s="104" t="s">
        <v>299</v>
      </c>
      <c r="M690" s="104" t="s">
        <v>276</v>
      </c>
      <c r="N690" s="104"/>
      <c r="O690" s="108" t="str">
        <f>A2644</f>
        <v>15046</v>
      </c>
      <c r="P690" s="111" t="s">
        <v>300</v>
      </c>
      <c r="Q690" s="153">
        <v>0.64583333333333337</v>
      </c>
      <c r="R690" s="153">
        <v>0.6875</v>
      </c>
      <c r="S690" s="153">
        <v>4.1666666666666657E-2</v>
      </c>
      <c r="T690" s="153">
        <v>0.63194444444444442</v>
      </c>
      <c r="U690" s="153">
        <v>0.66666666666666663</v>
      </c>
      <c r="V690" s="153">
        <f>IF(ISBLANK(T690),"",Tabella2[[#This Row],[ACT STOP]]-Tabella2[[#This Row],[ACT START]])</f>
        <v>3.472222222222221E-2</v>
      </c>
      <c r="W690" s="104" t="s">
        <v>122</v>
      </c>
      <c r="X690" s="104" t="s">
        <v>91</v>
      </c>
      <c r="Y690" s="110"/>
      <c r="Z690" s="106"/>
      <c r="AA690" s="104"/>
      <c r="AB690" s="107"/>
      <c r="AC690" s="72">
        <v>1</v>
      </c>
      <c r="AH690" s="70"/>
      <c r="AI690" s="70"/>
      <c r="AJ690">
        <v>0</v>
      </c>
      <c r="AL690" s="70"/>
      <c r="BM690" s="135">
        <v>0.63194444444444442</v>
      </c>
      <c r="BN690" s="136">
        <v>0.66666666666666663</v>
      </c>
      <c r="BO690" s="101">
        <v>6.9444444444444441E-3</v>
      </c>
      <c r="BQ690" t="s">
        <v>102</v>
      </c>
      <c r="BR690" s="109" t="str">
        <f t="shared" si="10"/>
        <v>SH-25-0679</v>
      </c>
      <c r="BS690" s="109" t="s">
        <v>552</v>
      </c>
      <c r="BT690" t="s">
        <v>122</v>
      </c>
      <c r="BU690" t="s">
        <v>399</v>
      </c>
    </row>
    <row r="691" spans="1:73" hidden="1">
      <c r="A691" s="103" t="s">
        <v>1421</v>
      </c>
      <c r="B691" s="102">
        <v>45776</v>
      </c>
      <c r="C691" s="104">
        <f>_xlfn.ISOWEEKNUM(Tabella2[[#This Row],[Date]])</f>
        <v>18</v>
      </c>
      <c r="D691" s="104" t="s">
        <v>195</v>
      </c>
      <c r="E691" s="104" t="s">
        <v>298</v>
      </c>
      <c r="F691" s="104"/>
      <c r="G691" s="104" t="s">
        <v>257</v>
      </c>
      <c r="H691" s="105">
        <v>2</v>
      </c>
      <c r="I691" s="104"/>
      <c r="J691" s="104" t="s">
        <v>258</v>
      </c>
      <c r="K691" s="104" t="s">
        <v>80</v>
      </c>
      <c r="L691" s="104" t="s">
        <v>299</v>
      </c>
      <c r="M691" s="104" t="s">
        <v>276</v>
      </c>
      <c r="N691" s="104"/>
      <c r="O691" s="108" t="str">
        <f>A2645</f>
        <v>15047</v>
      </c>
      <c r="P691" s="111" t="s">
        <v>300</v>
      </c>
      <c r="Q691" s="153">
        <v>0.64583333333333337</v>
      </c>
      <c r="R691" s="153">
        <v>0.6875</v>
      </c>
      <c r="S691" s="153">
        <v>4.1666666666666657E-2</v>
      </c>
      <c r="T691" s="153">
        <v>0.64583333333333337</v>
      </c>
      <c r="U691" s="153">
        <v>0.68055555555555558</v>
      </c>
      <c r="V691" s="153">
        <f>IF(ISBLANK(T691),"",Tabella2[[#This Row],[ACT STOP]]-Tabella2[[#This Row],[ACT START]])</f>
        <v>3.472222222222221E-2</v>
      </c>
      <c r="W691" s="104" t="s">
        <v>122</v>
      </c>
      <c r="X691" s="104" t="s">
        <v>91</v>
      </c>
      <c r="Y691" s="110"/>
      <c r="Z691" s="106"/>
      <c r="AA691" s="104"/>
      <c r="AB691" s="107"/>
      <c r="AC691" s="72">
        <v>1</v>
      </c>
      <c r="AH691" s="70"/>
      <c r="AI691" s="70"/>
      <c r="AJ691">
        <v>0</v>
      </c>
      <c r="AL691" s="70"/>
      <c r="BM691" s="135">
        <v>0.64583333333333337</v>
      </c>
      <c r="BN691" s="136">
        <v>0.68055555555555558</v>
      </c>
      <c r="BO691" s="101"/>
      <c r="BR691" s="109" t="str">
        <f t="shared" si="10"/>
        <v>SH-25-0680</v>
      </c>
      <c r="BS691" s="109" t="s">
        <v>368</v>
      </c>
      <c r="BT691" t="s">
        <v>122</v>
      </c>
      <c r="BU691" t="s">
        <v>302</v>
      </c>
    </row>
    <row r="692" spans="1:73" hidden="1">
      <c r="A692" s="103" t="s">
        <v>1422</v>
      </c>
      <c r="B692" s="102">
        <v>45777</v>
      </c>
      <c r="C692" s="104">
        <f>_xlfn.ISOWEEKNUM(Tabella2[[#This Row],[Date]])</f>
        <v>18</v>
      </c>
      <c r="D692" s="104" t="s">
        <v>195</v>
      </c>
      <c r="E692" s="104" t="s">
        <v>398</v>
      </c>
      <c r="F692" s="104"/>
      <c r="G692" s="104" t="s">
        <v>257</v>
      </c>
      <c r="H692" s="105">
        <v>2</v>
      </c>
      <c r="I692" s="104"/>
      <c r="J692" s="104" t="s">
        <v>258</v>
      </c>
      <c r="K692" s="104" t="s">
        <v>80</v>
      </c>
      <c r="L692" s="104" t="s">
        <v>299</v>
      </c>
      <c r="M692" s="104" t="s">
        <v>276</v>
      </c>
      <c r="N692" s="104"/>
      <c r="O692" s="108" t="str">
        <f>A2649</f>
        <v>15051</v>
      </c>
      <c r="P692" s="111" t="s">
        <v>300</v>
      </c>
      <c r="Q692" s="153">
        <v>0.25</v>
      </c>
      <c r="R692" s="153">
        <v>0.29166666666666669</v>
      </c>
      <c r="S692" s="153">
        <v>4.1666666666666657E-2</v>
      </c>
      <c r="T692" s="153">
        <v>0.25</v>
      </c>
      <c r="U692" s="153">
        <v>0.29166666666666669</v>
      </c>
      <c r="V692" s="153">
        <f>IF(ISBLANK(T692),"",Tabella2[[#This Row],[ACT STOP]]-Tabella2[[#This Row],[ACT START]])</f>
        <v>4.1666666666666685E-2</v>
      </c>
      <c r="W692" s="104" t="s">
        <v>122</v>
      </c>
      <c r="X692" s="104" t="s">
        <v>91</v>
      </c>
      <c r="Y692" s="110"/>
      <c r="Z692" s="106"/>
      <c r="AA692" s="104"/>
      <c r="AB692" s="107"/>
      <c r="AC692" s="72">
        <v>1</v>
      </c>
      <c r="AH692" s="70"/>
      <c r="AI692" s="70"/>
      <c r="AJ692">
        <v>0</v>
      </c>
      <c r="AL692" s="70"/>
      <c r="BM692" s="135">
        <v>0.25</v>
      </c>
      <c r="BN692" s="136">
        <v>0.29166666666666669</v>
      </c>
      <c r="BO692" s="101"/>
      <c r="BR692" s="109" t="str">
        <f t="shared" si="10"/>
        <v>SH-25-0681</v>
      </c>
      <c r="BS692" s="109" t="s">
        <v>368</v>
      </c>
      <c r="BT692" t="s">
        <v>122</v>
      </c>
      <c r="BU692" t="s">
        <v>399</v>
      </c>
    </row>
    <row r="693" spans="1:73" hidden="1">
      <c r="A693" s="103" t="s">
        <v>1423</v>
      </c>
      <c r="B693" s="102">
        <v>45777</v>
      </c>
      <c r="C693" s="104">
        <f>_xlfn.ISOWEEKNUM(Tabella2[[#This Row],[Date]])</f>
        <v>18</v>
      </c>
      <c r="D693" s="104" t="s">
        <v>195</v>
      </c>
      <c r="E693" s="104" t="s">
        <v>398</v>
      </c>
      <c r="F693" s="104"/>
      <c r="G693" s="104" t="s">
        <v>257</v>
      </c>
      <c r="H693" s="105">
        <v>17</v>
      </c>
      <c r="I693" s="104"/>
      <c r="J693" s="104" t="s">
        <v>258</v>
      </c>
      <c r="K693" s="104" t="s">
        <v>80</v>
      </c>
      <c r="L693" s="104" t="s">
        <v>299</v>
      </c>
      <c r="M693" s="104" t="s">
        <v>260</v>
      </c>
      <c r="N693" s="104"/>
      <c r="O693" s="108" t="str">
        <f>A2653</f>
        <v>15055</v>
      </c>
      <c r="P693" s="111" t="s">
        <v>300</v>
      </c>
      <c r="Q693" s="153">
        <v>0.3125</v>
      </c>
      <c r="R693" s="153">
        <v>0.35416666666666669</v>
      </c>
      <c r="S693" s="153">
        <v>4.1666666666666657E-2</v>
      </c>
      <c r="T693" s="153">
        <v>0.3125</v>
      </c>
      <c r="U693" s="153">
        <v>0.35416666666666669</v>
      </c>
      <c r="V693" s="153">
        <f>IF(ISBLANK(T693),"",Tabella2[[#This Row],[ACT STOP]]-Tabella2[[#This Row],[ACT START]])</f>
        <v>4.1666666666666685E-2</v>
      </c>
      <c r="W693" s="104" t="s">
        <v>122</v>
      </c>
      <c r="X693" s="104" t="s">
        <v>91</v>
      </c>
      <c r="Y693" s="110"/>
      <c r="Z693" s="106"/>
      <c r="AA693" s="104"/>
      <c r="AB693" s="107"/>
      <c r="AC693" s="72">
        <v>1</v>
      </c>
      <c r="AH693" s="70"/>
      <c r="AI693" s="70"/>
      <c r="AJ693">
        <v>0</v>
      </c>
      <c r="AL693" s="70"/>
      <c r="BM693" s="135">
        <v>0.3125</v>
      </c>
      <c r="BN693" s="136">
        <v>0.35416666666666669</v>
      </c>
      <c r="BO693" s="101"/>
      <c r="BR693" s="109" t="str">
        <f t="shared" si="10"/>
        <v>SH-25-0682</v>
      </c>
      <c r="BS693" s="109" t="s">
        <v>393</v>
      </c>
      <c r="BT693" t="s">
        <v>122</v>
      </c>
      <c r="BU693" t="s">
        <v>399</v>
      </c>
    </row>
    <row r="694" spans="1:73" hidden="1">
      <c r="A694" s="103" t="s">
        <v>1424</v>
      </c>
      <c r="B694" s="102">
        <v>45777</v>
      </c>
      <c r="C694" s="104">
        <f>_xlfn.ISOWEEKNUM(Tabella2[[#This Row],[Date]])</f>
        <v>18</v>
      </c>
      <c r="D694" s="104" t="s">
        <v>195</v>
      </c>
      <c r="E694" s="104" t="s">
        <v>398</v>
      </c>
      <c r="F694" s="104"/>
      <c r="G694" s="104" t="s">
        <v>257</v>
      </c>
      <c r="H694" s="105">
        <v>1</v>
      </c>
      <c r="I694" s="104"/>
      <c r="J694" s="104" t="s">
        <v>258</v>
      </c>
      <c r="K694" s="104" t="s">
        <v>78</v>
      </c>
      <c r="L694" s="104" t="s">
        <v>299</v>
      </c>
      <c r="M694" s="104" t="s">
        <v>276</v>
      </c>
      <c r="N694" s="104"/>
      <c r="O694" s="108" t="str">
        <f>A2654</f>
        <v>15056</v>
      </c>
      <c r="P694" s="111" t="s">
        <v>300</v>
      </c>
      <c r="Q694" s="153">
        <v>0.375</v>
      </c>
      <c r="R694" s="153">
        <v>0.41666666666666669</v>
      </c>
      <c r="S694" s="153">
        <v>4.1666666666666657E-2</v>
      </c>
      <c r="T694" s="153">
        <v>0.375</v>
      </c>
      <c r="U694" s="153">
        <v>0.41666666666666669</v>
      </c>
      <c r="V694" s="153">
        <f>IF(ISBLANK(T694),"",Tabella2[[#This Row],[ACT STOP]]-Tabella2[[#This Row],[ACT START]])</f>
        <v>4.1666666666666685E-2</v>
      </c>
      <c r="W694" s="104" t="s">
        <v>122</v>
      </c>
      <c r="X694" s="104" t="s">
        <v>91</v>
      </c>
      <c r="Y694" s="110"/>
      <c r="Z694" s="106"/>
      <c r="AA694" s="104"/>
      <c r="AB694" s="107"/>
      <c r="AC694" s="72">
        <v>1</v>
      </c>
      <c r="AH694" s="70"/>
      <c r="AI694" s="70"/>
      <c r="AJ694">
        <v>0</v>
      </c>
      <c r="AL694" s="70"/>
      <c r="BM694" s="135">
        <v>0.375</v>
      </c>
      <c r="BN694" s="136">
        <v>0.41666666666666669</v>
      </c>
      <c r="BO694" s="101"/>
      <c r="BR694" s="109" t="str">
        <f t="shared" si="10"/>
        <v>SH-25-0683</v>
      </c>
      <c r="BS694" s="109" t="s">
        <v>332</v>
      </c>
      <c r="BT694" t="s">
        <v>122</v>
      </c>
      <c r="BU694" t="s">
        <v>399</v>
      </c>
    </row>
    <row r="695" spans="1:73" hidden="1">
      <c r="A695" s="103" t="s">
        <v>1425</v>
      </c>
      <c r="B695" s="102">
        <v>45777</v>
      </c>
      <c r="C695" s="104">
        <f>_xlfn.ISOWEEKNUM(Tabella2[[#This Row],[Date]])</f>
        <v>18</v>
      </c>
      <c r="D695" s="104" t="s">
        <v>195</v>
      </c>
      <c r="E695" s="104" t="s">
        <v>398</v>
      </c>
      <c r="F695" s="104"/>
      <c r="G695" s="104" t="s">
        <v>257</v>
      </c>
      <c r="H695" s="105">
        <v>10</v>
      </c>
      <c r="I695" s="104"/>
      <c r="J695" s="104" t="s">
        <v>258</v>
      </c>
      <c r="K695" s="104" t="s">
        <v>80</v>
      </c>
      <c r="L695" s="104" t="s">
        <v>299</v>
      </c>
      <c r="M695" s="104" t="s">
        <v>276</v>
      </c>
      <c r="N695" s="104"/>
      <c r="O695" s="108" t="str">
        <f>A2655</f>
        <v>15057</v>
      </c>
      <c r="P695" s="111" t="s">
        <v>300</v>
      </c>
      <c r="Q695" s="153">
        <v>0.375</v>
      </c>
      <c r="R695" s="153">
        <v>0.41666666666666669</v>
      </c>
      <c r="S695" s="153">
        <v>4.1666666666666657E-2</v>
      </c>
      <c r="T695" s="153">
        <v>0.375</v>
      </c>
      <c r="U695" s="153">
        <v>0.41666666666666669</v>
      </c>
      <c r="V695" s="153">
        <f>IF(ISBLANK(T695),"",Tabella2[[#This Row],[ACT STOP]]-Tabella2[[#This Row],[ACT START]])</f>
        <v>4.1666666666666685E-2</v>
      </c>
      <c r="W695" s="104" t="s">
        <v>122</v>
      </c>
      <c r="X695" s="104" t="s">
        <v>91</v>
      </c>
      <c r="Y695" s="110"/>
      <c r="Z695" s="106"/>
      <c r="AA695" s="104"/>
      <c r="AB695" s="107"/>
      <c r="AC695" s="72">
        <v>1</v>
      </c>
      <c r="AH695" s="70"/>
      <c r="AI695" s="70"/>
      <c r="AJ695">
        <v>0</v>
      </c>
      <c r="AL695" s="70"/>
      <c r="BM695" s="135">
        <v>0.375</v>
      </c>
      <c r="BN695" s="136">
        <v>0.41666666666666669</v>
      </c>
      <c r="BO695" s="101"/>
      <c r="BR695" s="109" t="str">
        <f t="shared" si="10"/>
        <v>SH-25-0684</v>
      </c>
      <c r="BS695" s="109" t="s">
        <v>552</v>
      </c>
      <c r="BT695" t="s">
        <v>122</v>
      </c>
      <c r="BU695" t="s">
        <v>399</v>
      </c>
    </row>
    <row r="696" spans="1:73" hidden="1">
      <c r="A696" s="103" t="s">
        <v>1426</v>
      </c>
      <c r="B696" s="102">
        <v>45777</v>
      </c>
      <c r="C696" s="104">
        <f>_xlfn.ISOWEEKNUM(Tabella2[[#This Row],[Date]])</f>
        <v>18</v>
      </c>
      <c r="D696" s="104" t="s">
        <v>195</v>
      </c>
      <c r="E696" s="104" t="s">
        <v>398</v>
      </c>
      <c r="F696" s="104"/>
      <c r="G696" s="104" t="s">
        <v>257</v>
      </c>
      <c r="H696" s="105">
        <v>20</v>
      </c>
      <c r="I696" s="104"/>
      <c r="J696" s="104" t="s">
        <v>258</v>
      </c>
      <c r="K696" s="104" t="s">
        <v>78</v>
      </c>
      <c r="L696" s="104" t="s">
        <v>299</v>
      </c>
      <c r="M696" s="104" t="s">
        <v>276</v>
      </c>
      <c r="N696" s="104"/>
      <c r="O696" s="108" t="str">
        <f>A2657</f>
        <v>15059</v>
      </c>
      <c r="P696" s="111" t="s">
        <v>300</v>
      </c>
      <c r="Q696" s="153">
        <v>0.4375</v>
      </c>
      <c r="R696" s="153">
        <v>0.47916666666666669</v>
      </c>
      <c r="S696" s="153">
        <v>4.1666666666666657E-2</v>
      </c>
      <c r="T696" s="153">
        <v>0.4375</v>
      </c>
      <c r="U696" s="153">
        <v>0.47916666666666669</v>
      </c>
      <c r="V696" s="153">
        <f>IF(ISBLANK(T696),"",Tabella2[[#This Row],[ACT STOP]]-Tabella2[[#This Row],[ACT START]])</f>
        <v>4.1666666666666685E-2</v>
      </c>
      <c r="W696" s="104" t="s">
        <v>122</v>
      </c>
      <c r="X696" s="104" t="s">
        <v>91</v>
      </c>
      <c r="Y696" s="110"/>
      <c r="Z696" s="106"/>
      <c r="AA696" s="104"/>
      <c r="AB696" s="107"/>
      <c r="AC696" s="72">
        <v>1</v>
      </c>
      <c r="AH696" s="70"/>
      <c r="AI696" s="70"/>
      <c r="AJ696">
        <v>0</v>
      </c>
      <c r="AL696" s="70"/>
      <c r="BM696" s="135">
        <v>0.4375</v>
      </c>
      <c r="BN696" s="136">
        <v>0.47916666666666669</v>
      </c>
      <c r="BO696" s="101"/>
      <c r="BR696" s="109" t="str">
        <f t="shared" si="10"/>
        <v>SH-25-0685</v>
      </c>
      <c r="BS696" s="109" t="s">
        <v>1220</v>
      </c>
      <c r="BT696" t="s">
        <v>122</v>
      </c>
      <c r="BU696" t="s">
        <v>399</v>
      </c>
    </row>
    <row r="697" spans="1:73" hidden="1">
      <c r="A697" s="103" t="s">
        <v>1427</v>
      </c>
      <c r="B697" s="102">
        <v>45777</v>
      </c>
      <c r="C697" s="104">
        <f>_xlfn.ISOWEEKNUM(Tabella2[[#This Row],[Date]])</f>
        <v>18</v>
      </c>
      <c r="D697" s="104" t="s">
        <v>195</v>
      </c>
      <c r="E697" s="104" t="s">
        <v>398</v>
      </c>
      <c r="F697" s="104"/>
      <c r="G697" s="104" t="s">
        <v>257</v>
      </c>
      <c r="H697" s="105">
        <v>3</v>
      </c>
      <c r="I697" s="104"/>
      <c r="J697" s="104" t="s">
        <v>258</v>
      </c>
      <c r="K697" s="104" t="s">
        <v>81</v>
      </c>
      <c r="L697" s="104" t="s">
        <v>299</v>
      </c>
      <c r="M697" s="104" t="s">
        <v>328</v>
      </c>
      <c r="N697" s="104"/>
      <c r="O697" s="108" t="str">
        <f>A2658</f>
        <v>15060</v>
      </c>
      <c r="P697" s="111" t="s">
        <v>300</v>
      </c>
      <c r="Q697" s="153">
        <v>0.4375</v>
      </c>
      <c r="R697" s="153">
        <v>0.47916666666666669</v>
      </c>
      <c r="S697" s="153">
        <v>4.1666666666666657E-2</v>
      </c>
      <c r="T697" s="153">
        <v>0.4375</v>
      </c>
      <c r="U697" s="153">
        <v>0.47916666666666669</v>
      </c>
      <c r="V697" s="153">
        <f>IF(ISBLANK(T697),"",Tabella2[[#This Row],[ACT STOP]]-Tabella2[[#This Row],[ACT START]])</f>
        <v>4.1666666666666685E-2</v>
      </c>
      <c r="W697" s="104" t="s">
        <v>122</v>
      </c>
      <c r="X697" s="104" t="s">
        <v>91</v>
      </c>
      <c r="Y697" s="110"/>
      <c r="Z697" s="106"/>
      <c r="AA697" s="104"/>
      <c r="AB697" s="107"/>
      <c r="AC697" s="72">
        <v>1</v>
      </c>
      <c r="AH697" s="70"/>
      <c r="AI697" s="70"/>
      <c r="AJ697">
        <v>0</v>
      </c>
      <c r="AL697" s="70"/>
      <c r="BM697" s="135">
        <v>0.4375</v>
      </c>
      <c r="BN697" s="136">
        <v>0.47916666666666669</v>
      </c>
      <c r="BO697" s="101"/>
      <c r="BR697" s="109" t="str">
        <f t="shared" si="10"/>
        <v>SH-25-0686</v>
      </c>
      <c r="BS697" s="109" t="s">
        <v>757</v>
      </c>
      <c r="BT697" t="s">
        <v>122</v>
      </c>
      <c r="BU697" t="s">
        <v>399</v>
      </c>
    </row>
    <row r="698" spans="1:73" hidden="1">
      <c r="A698" s="103" t="s">
        <v>1428</v>
      </c>
      <c r="B698" s="102">
        <v>45777</v>
      </c>
      <c r="C698" s="104">
        <f>_xlfn.ISOWEEKNUM(Tabella2[[#This Row],[Date]])</f>
        <v>18</v>
      </c>
      <c r="D698" s="104" t="s">
        <v>195</v>
      </c>
      <c r="E698" s="104" t="s">
        <v>398</v>
      </c>
      <c r="F698" s="104"/>
      <c r="G698" s="104" t="s">
        <v>257</v>
      </c>
      <c r="H698" s="105">
        <v>5</v>
      </c>
      <c r="I698" s="104"/>
      <c r="J698" s="104" t="s">
        <v>258</v>
      </c>
      <c r="K698" s="104" t="s">
        <v>78</v>
      </c>
      <c r="L698" s="104" t="s">
        <v>299</v>
      </c>
      <c r="M698" s="104" t="s">
        <v>276</v>
      </c>
      <c r="N698" s="104"/>
      <c r="O698" s="108" t="str">
        <f>A151</f>
        <v>12553</v>
      </c>
      <c r="P698" s="111" t="s">
        <v>300</v>
      </c>
      <c r="Q698" s="153">
        <v>0.5</v>
      </c>
      <c r="R698" s="153">
        <v>0.54166666666666663</v>
      </c>
      <c r="S698" s="153">
        <v>4.1666666666666657E-2</v>
      </c>
      <c r="T698" s="153">
        <v>0.5</v>
      </c>
      <c r="U698" s="153">
        <v>0.54166666666666663</v>
      </c>
      <c r="V698" s="153">
        <f>IF(ISBLANK(T698),"",Tabella2[[#This Row],[ACT STOP]]-Tabella2[[#This Row],[ACT START]])</f>
        <v>4.166666666666663E-2</v>
      </c>
      <c r="W698" s="104" t="s">
        <v>122</v>
      </c>
      <c r="X698" s="104" t="s">
        <v>91</v>
      </c>
      <c r="Y698" s="110"/>
      <c r="Z698" s="106"/>
      <c r="AA698" s="104"/>
      <c r="AB698" s="107"/>
      <c r="AC698" s="72">
        <v>1</v>
      </c>
      <c r="AH698" s="70"/>
      <c r="AI698" s="70"/>
      <c r="AJ698">
        <v>0</v>
      </c>
      <c r="AL698" s="70"/>
      <c r="BM698" s="135">
        <v>0.5</v>
      </c>
      <c r="BN698" s="136">
        <v>0.54166666666666663</v>
      </c>
      <c r="BO698" s="101"/>
      <c r="BR698" s="109" t="str">
        <f t="shared" si="10"/>
        <v>SH-25-0687</v>
      </c>
      <c r="BS698" s="109" t="s">
        <v>416</v>
      </c>
      <c r="BT698" t="s">
        <v>122</v>
      </c>
      <c r="BU698" t="s">
        <v>399</v>
      </c>
    </row>
    <row r="699" spans="1:73" hidden="1">
      <c r="A699" s="103" t="s">
        <v>1429</v>
      </c>
      <c r="B699" s="102">
        <v>45777</v>
      </c>
      <c r="C699" s="104">
        <f>_xlfn.ISOWEEKNUM(Tabella2[[#This Row],[Date]])</f>
        <v>18</v>
      </c>
      <c r="D699" s="104" t="s">
        <v>195</v>
      </c>
      <c r="E699" s="104" t="s">
        <v>398</v>
      </c>
      <c r="F699" s="104"/>
      <c r="G699" s="104" t="s">
        <v>257</v>
      </c>
      <c r="H699" s="105">
        <v>17</v>
      </c>
      <c r="I699" s="104"/>
      <c r="J699" s="104" t="s">
        <v>258</v>
      </c>
      <c r="K699" s="104" t="s">
        <v>78</v>
      </c>
      <c r="L699" s="104" t="s">
        <v>299</v>
      </c>
      <c r="M699" s="104" t="s">
        <v>276</v>
      </c>
      <c r="N699" s="104"/>
      <c r="O699" s="108" t="str">
        <f>A2663</f>
        <v>15065</v>
      </c>
      <c r="P699" s="111" t="s">
        <v>300</v>
      </c>
      <c r="Q699" s="153">
        <v>0.5625</v>
      </c>
      <c r="R699" s="153">
        <v>0.60416666666666663</v>
      </c>
      <c r="S699" s="153">
        <v>4.1666666666666657E-2</v>
      </c>
      <c r="T699" s="153">
        <v>0.5625</v>
      </c>
      <c r="U699" s="153">
        <v>0.60416666666666663</v>
      </c>
      <c r="V699" s="153">
        <f>IF(ISBLANK(T699),"",Tabella2[[#This Row],[ACT STOP]]-Tabella2[[#This Row],[ACT START]])</f>
        <v>4.166666666666663E-2</v>
      </c>
      <c r="W699" s="104" t="s">
        <v>122</v>
      </c>
      <c r="X699" s="104" t="s">
        <v>91</v>
      </c>
      <c r="Y699" s="110"/>
      <c r="Z699" s="106"/>
      <c r="AA699" s="104"/>
      <c r="AB699" s="107"/>
      <c r="AC699" s="72">
        <v>1</v>
      </c>
      <c r="AH699" s="70"/>
      <c r="AI699" s="70"/>
      <c r="AJ699">
        <v>0</v>
      </c>
      <c r="AL699" s="70"/>
      <c r="BM699" s="135">
        <v>0.5625</v>
      </c>
      <c r="BN699" s="136">
        <v>0.60416666666666663</v>
      </c>
      <c r="BO699" s="101"/>
      <c r="BR699" s="109" t="str">
        <f t="shared" si="10"/>
        <v>SH-25-0688</v>
      </c>
      <c r="BS699" s="109" t="s">
        <v>393</v>
      </c>
      <c r="BT699" t="s">
        <v>122</v>
      </c>
      <c r="BU699" t="s">
        <v>399</v>
      </c>
    </row>
    <row r="700" spans="1:73" hidden="1">
      <c r="A700" s="103" t="s">
        <v>1430</v>
      </c>
      <c r="B700" s="102">
        <v>45777</v>
      </c>
      <c r="C700" s="104">
        <f>_xlfn.ISOWEEKNUM(Tabella2[[#This Row],[Date]])</f>
        <v>18</v>
      </c>
      <c r="D700" s="104" t="s">
        <v>195</v>
      </c>
      <c r="E700" s="104" t="s">
        <v>398</v>
      </c>
      <c r="F700" s="104"/>
      <c r="G700" s="104" t="s">
        <v>257</v>
      </c>
      <c r="H700" s="105">
        <v>32</v>
      </c>
      <c r="I700" s="104"/>
      <c r="J700" s="104" t="s">
        <v>258</v>
      </c>
      <c r="K700" s="104" t="s">
        <v>80</v>
      </c>
      <c r="L700" s="104" t="s">
        <v>299</v>
      </c>
      <c r="M700" s="104" t="s">
        <v>276</v>
      </c>
      <c r="N700" s="104"/>
      <c r="O700" s="108" t="str">
        <f>A2664</f>
        <v>15066</v>
      </c>
      <c r="P700" s="111" t="s">
        <v>300</v>
      </c>
      <c r="Q700" s="153">
        <v>0.5625</v>
      </c>
      <c r="R700" s="153">
        <v>0.60416666666666663</v>
      </c>
      <c r="S700" s="153">
        <v>4.1666666666666657E-2</v>
      </c>
      <c r="T700" s="153">
        <v>0.5625</v>
      </c>
      <c r="U700" s="153">
        <v>0.60416666666666663</v>
      </c>
      <c r="V700" s="153">
        <f>IF(ISBLANK(T700),"",Tabella2[[#This Row],[ACT STOP]]-Tabella2[[#This Row],[ACT START]])</f>
        <v>4.166666666666663E-2</v>
      </c>
      <c r="W700" s="104" t="s">
        <v>122</v>
      </c>
      <c r="X700" s="104" t="s">
        <v>91</v>
      </c>
      <c r="Y700" s="110"/>
      <c r="Z700" s="106"/>
      <c r="AA700" s="104"/>
      <c r="AB700" s="107"/>
      <c r="AC700" s="72">
        <v>1</v>
      </c>
      <c r="AH700" s="70"/>
      <c r="AI700" s="70"/>
      <c r="AJ700">
        <v>0</v>
      </c>
      <c r="AL700" s="70"/>
      <c r="BM700" s="135">
        <v>0.5625</v>
      </c>
      <c r="BN700" s="136">
        <v>0.60416666666666663</v>
      </c>
      <c r="BO700" s="101"/>
      <c r="BR700" s="109" t="str">
        <f t="shared" si="10"/>
        <v>SH-25-0689</v>
      </c>
      <c r="BS700" s="109" t="s">
        <v>356</v>
      </c>
      <c r="BT700" t="s">
        <v>122</v>
      </c>
      <c r="BU700" t="s">
        <v>399</v>
      </c>
    </row>
    <row r="701" spans="1:73" hidden="1">
      <c r="A701" s="103" t="s">
        <v>1431</v>
      </c>
      <c r="B701" s="102">
        <v>45782</v>
      </c>
      <c r="C701" s="104">
        <f>_xlfn.ISOWEEKNUM(Tabella2[[#This Row],[Date]])</f>
        <v>19</v>
      </c>
      <c r="D701" s="104" t="s">
        <v>195</v>
      </c>
      <c r="E701" s="104" t="s">
        <v>398</v>
      </c>
      <c r="F701" s="104"/>
      <c r="G701" s="104" t="s">
        <v>257</v>
      </c>
      <c r="H701" s="105">
        <v>14</v>
      </c>
      <c r="I701" s="104"/>
      <c r="J701" s="104" t="s">
        <v>258</v>
      </c>
      <c r="K701" s="104" t="s">
        <v>78</v>
      </c>
      <c r="L701" s="104" t="s">
        <v>299</v>
      </c>
      <c r="M701" s="104" t="s">
        <v>276</v>
      </c>
      <c r="N701" s="104"/>
      <c r="O701" s="108" t="str">
        <f>A2665</f>
        <v>15067</v>
      </c>
      <c r="P701" s="111" t="s">
        <v>300</v>
      </c>
      <c r="Q701" s="153">
        <v>0.33333333333333331</v>
      </c>
      <c r="R701" s="153">
        <v>0.375</v>
      </c>
      <c r="S701" s="153">
        <v>4.1666666666666657E-2</v>
      </c>
      <c r="T701" s="153">
        <v>0.33333333333333331</v>
      </c>
      <c r="U701" s="153">
        <v>0.375</v>
      </c>
      <c r="V701" s="153">
        <f>IF(ISBLANK(T701),"",Tabella2[[#This Row],[ACT STOP]]-Tabella2[[#This Row],[ACT START]])</f>
        <v>4.1666666666666685E-2</v>
      </c>
      <c r="W701" s="104" t="s">
        <v>122</v>
      </c>
      <c r="X701" s="104" t="s">
        <v>91</v>
      </c>
      <c r="Y701" s="110"/>
      <c r="Z701" s="106"/>
      <c r="AA701" s="104"/>
      <c r="AB701" s="107"/>
      <c r="AC701" s="72">
        <v>1</v>
      </c>
      <c r="AH701" s="70"/>
      <c r="AI701" s="70"/>
      <c r="AJ701">
        <v>0</v>
      </c>
      <c r="AL701" s="70"/>
      <c r="BM701" s="135">
        <v>0.33333333333333331</v>
      </c>
      <c r="BN701" s="136">
        <v>0.375</v>
      </c>
      <c r="BO701" s="101"/>
      <c r="BR701" s="109" t="str">
        <f t="shared" si="10"/>
        <v>SH-25-0690</v>
      </c>
      <c r="BS701" s="109" t="s">
        <v>372</v>
      </c>
      <c r="BT701" t="s">
        <v>122</v>
      </c>
      <c r="BU701" t="s">
        <v>399</v>
      </c>
    </row>
    <row r="702" spans="1:73" hidden="1">
      <c r="A702" s="103" t="s">
        <v>1432</v>
      </c>
      <c r="B702" s="102">
        <v>45782</v>
      </c>
      <c r="C702" s="104">
        <f>_xlfn.ISOWEEKNUM(Tabella2[[#This Row],[Date]])</f>
        <v>19</v>
      </c>
      <c r="D702" s="104" t="s">
        <v>195</v>
      </c>
      <c r="E702" s="104" t="s">
        <v>398</v>
      </c>
      <c r="F702" s="104"/>
      <c r="G702" s="104" t="s">
        <v>284</v>
      </c>
      <c r="H702" s="105">
        <v>23</v>
      </c>
      <c r="I702" s="104"/>
      <c r="J702" s="104" t="s">
        <v>258</v>
      </c>
      <c r="K702" s="104" t="s">
        <v>80</v>
      </c>
      <c r="L702" s="104" t="s">
        <v>299</v>
      </c>
      <c r="M702" s="104" t="s">
        <v>276</v>
      </c>
      <c r="N702" s="104"/>
      <c r="O702" s="108" t="str">
        <f>A2675</f>
        <v>15077</v>
      </c>
      <c r="P702" s="111" t="s">
        <v>300</v>
      </c>
      <c r="Q702" s="153">
        <v>0.45833333333333331</v>
      </c>
      <c r="R702" s="153">
        <v>0.5</v>
      </c>
      <c r="S702" s="153">
        <v>4.1666666666666657E-2</v>
      </c>
      <c r="T702" s="153">
        <v>0.45833333333333331</v>
      </c>
      <c r="U702" s="153">
        <v>0.49305555555555558</v>
      </c>
      <c r="V702" s="153">
        <f>IF(ISBLANK(T702),"",Tabella2[[#This Row],[ACT STOP]]-Tabella2[[#This Row],[ACT START]])</f>
        <v>3.4722222222222265E-2</v>
      </c>
      <c r="W702" s="104" t="s">
        <v>122</v>
      </c>
      <c r="X702" s="104" t="s">
        <v>91</v>
      </c>
      <c r="Y702" s="110"/>
      <c r="Z702" s="106"/>
      <c r="AA702" s="104"/>
      <c r="AB702" s="107"/>
      <c r="AC702" s="72">
        <v>1</v>
      </c>
      <c r="AH702" s="70"/>
      <c r="AI702" s="70"/>
      <c r="AJ702">
        <v>0</v>
      </c>
      <c r="AL702" s="70"/>
      <c r="BM702" s="135">
        <v>0.45833333333333331</v>
      </c>
      <c r="BN702" s="136">
        <v>0.49305555555555558</v>
      </c>
      <c r="BO702" s="101"/>
      <c r="BR702" s="109" t="str">
        <f t="shared" si="10"/>
        <v>SH-25-0691</v>
      </c>
      <c r="BS702" s="109" t="s">
        <v>358</v>
      </c>
      <c r="BT702" t="s">
        <v>122</v>
      </c>
      <c r="BU702" t="s">
        <v>399</v>
      </c>
    </row>
    <row r="703" spans="1:73" hidden="1">
      <c r="A703" s="103" t="s">
        <v>1433</v>
      </c>
      <c r="B703" s="102">
        <v>45782</v>
      </c>
      <c r="C703" s="104">
        <f>_xlfn.ISOWEEKNUM(Tabella2[[#This Row],[Date]])</f>
        <v>19</v>
      </c>
      <c r="D703" s="104" t="s">
        <v>195</v>
      </c>
      <c r="E703" s="104" t="s">
        <v>398</v>
      </c>
      <c r="F703" s="104"/>
      <c r="G703" s="104" t="s">
        <v>257</v>
      </c>
      <c r="H703" s="105">
        <v>32</v>
      </c>
      <c r="I703" s="104"/>
      <c r="J703" s="104" t="s">
        <v>258</v>
      </c>
      <c r="K703" s="104" t="s">
        <v>80</v>
      </c>
      <c r="L703" s="104" t="s">
        <v>299</v>
      </c>
      <c r="M703" s="104" t="s">
        <v>276</v>
      </c>
      <c r="N703" s="104"/>
      <c r="O703" s="108" t="str">
        <f>A2679</f>
        <v>15081</v>
      </c>
      <c r="P703" s="111" t="s">
        <v>300</v>
      </c>
      <c r="Q703" s="153">
        <v>0.52083333333333337</v>
      </c>
      <c r="R703" s="153">
        <v>0.5625</v>
      </c>
      <c r="S703" s="153">
        <v>4.1666666666666657E-2</v>
      </c>
      <c r="T703" s="153">
        <v>0.52083333333333337</v>
      </c>
      <c r="U703" s="153">
        <v>0.5625</v>
      </c>
      <c r="V703" s="153">
        <f>IF(ISBLANK(T703),"",Tabella2[[#This Row],[ACT STOP]]-Tabella2[[#This Row],[ACT START]])</f>
        <v>4.166666666666663E-2</v>
      </c>
      <c r="W703" s="104" t="s">
        <v>122</v>
      </c>
      <c r="X703" s="104" t="s">
        <v>91</v>
      </c>
      <c r="Y703" s="110"/>
      <c r="Z703" s="106"/>
      <c r="AA703" s="104"/>
      <c r="AB703" s="107"/>
      <c r="AC703" s="72">
        <v>1</v>
      </c>
      <c r="AH703" s="70"/>
      <c r="AI703" s="70"/>
      <c r="AJ703">
        <v>0</v>
      </c>
      <c r="AL703" s="70"/>
      <c r="BM703" s="135">
        <v>0.52083333333333337</v>
      </c>
      <c r="BN703" s="136">
        <v>0.5625</v>
      </c>
      <c r="BO703" s="101"/>
      <c r="BR703" s="109" t="str">
        <f t="shared" si="10"/>
        <v>SH-25-0692</v>
      </c>
      <c r="BS703" s="109" t="s">
        <v>356</v>
      </c>
      <c r="BT703" t="s">
        <v>122</v>
      </c>
      <c r="BU703" t="s">
        <v>399</v>
      </c>
    </row>
    <row r="704" spans="1:73" hidden="1">
      <c r="A704" s="103" t="s">
        <v>1434</v>
      </c>
      <c r="B704" s="102">
        <v>45782</v>
      </c>
      <c r="C704" s="104">
        <f>_xlfn.ISOWEEKNUM(Tabella2[[#This Row],[Date]])</f>
        <v>19</v>
      </c>
      <c r="D704" s="104" t="s">
        <v>195</v>
      </c>
      <c r="E704" s="104" t="s">
        <v>398</v>
      </c>
      <c r="F704" s="104"/>
      <c r="G704" s="104" t="s">
        <v>284</v>
      </c>
      <c r="H704" s="105">
        <v>3</v>
      </c>
      <c r="I704" s="104"/>
      <c r="J704" s="104" t="s">
        <v>258</v>
      </c>
      <c r="K704" s="104" t="s">
        <v>78</v>
      </c>
      <c r="L704" s="104" t="s">
        <v>299</v>
      </c>
      <c r="M704" s="104" t="s">
        <v>276</v>
      </c>
      <c r="N704" s="104"/>
      <c r="O704" s="108" t="str">
        <f>A154</f>
        <v>12556</v>
      </c>
      <c r="P704" s="111" t="s">
        <v>300</v>
      </c>
      <c r="Q704" s="153">
        <v>0.58333333333333337</v>
      </c>
      <c r="R704" s="153">
        <v>0.625</v>
      </c>
      <c r="S704" s="153">
        <v>4.1666666666666657E-2</v>
      </c>
      <c r="T704" s="153">
        <v>0.58333333333333337</v>
      </c>
      <c r="U704" s="153">
        <v>0.61805555555555558</v>
      </c>
      <c r="V704" s="153">
        <f>IF(ISBLANK(T704),"",Tabella2[[#This Row],[ACT STOP]]-Tabella2[[#This Row],[ACT START]])</f>
        <v>3.472222222222221E-2</v>
      </c>
      <c r="W704" s="104" t="s">
        <v>122</v>
      </c>
      <c r="X704" s="104" t="s">
        <v>91</v>
      </c>
      <c r="Y704" s="110"/>
      <c r="Z704" s="106"/>
      <c r="AA704" s="104"/>
      <c r="AB704" s="107"/>
      <c r="AC704" s="72">
        <v>1</v>
      </c>
      <c r="AH704" s="70"/>
      <c r="AI704" s="70"/>
      <c r="AJ704">
        <v>0</v>
      </c>
      <c r="AL704" s="70"/>
      <c r="BM704" s="135">
        <v>0.58333333333333337</v>
      </c>
      <c r="BN704" s="136">
        <v>0.61805555555555558</v>
      </c>
      <c r="BO704" s="101"/>
      <c r="BR704" s="109" t="str">
        <f t="shared" si="10"/>
        <v>SH-25-0693</v>
      </c>
      <c r="BS704" s="109" t="s">
        <v>301</v>
      </c>
      <c r="BT704" t="s">
        <v>122</v>
      </c>
      <c r="BU704" t="s">
        <v>399</v>
      </c>
    </row>
    <row r="705" spans="1:73" hidden="1">
      <c r="A705" s="103" t="s">
        <v>1435</v>
      </c>
      <c r="B705" s="102">
        <v>45782</v>
      </c>
      <c r="C705" s="104">
        <f>_xlfn.ISOWEEKNUM(Tabella2[[#This Row],[Date]])</f>
        <v>19</v>
      </c>
      <c r="D705" s="104" t="s">
        <v>195</v>
      </c>
      <c r="E705" s="104" t="s">
        <v>880</v>
      </c>
      <c r="F705" s="104"/>
      <c r="G705" s="104" t="s">
        <v>257</v>
      </c>
      <c r="H705" s="105">
        <v>32</v>
      </c>
      <c r="I705" s="104"/>
      <c r="J705" s="104" t="s">
        <v>258</v>
      </c>
      <c r="K705" s="104" t="s">
        <v>78</v>
      </c>
      <c r="L705" s="104" t="s">
        <v>299</v>
      </c>
      <c r="M705" s="104" t="s">
        <v>276</v>
      </c>
      <c r="N705" s="104"/>
      <c r="O705" s="108" t="str">
        <f>A2682</f>
        <v>15084</v>
      </c>
      <c r="P705" s="111" t="s">
        <v>300</v>
      </c>
      <c r="Q705" s="153">
        <v>0.64583333333333337</v>
      </c>
      <c r="R705" s="153">
        <v>0.66666666666666663</v>
      </c>
      <c r="S705" s="153">
        <v>2.0833333333333329E-2</v>
      </c>
      <c r="T705" s="153">
        <v>0.64583333333333337</v>
      </c>
      <c r="U705" s="153">
        <v>0.66666666666666663</v>
      </c>
      <c r="V705" s="153">
        <f>IF(ISBLANK(T705),"",Tabella2[[#This Row],[ACT STOP]]-Tabella2[[#This Row],[ACT START]])</f>
        <v>2.0833333333333259E-2</v>
      </c>
      <c r="W705" s="104" t="s">
        <v>122</v>
      </c>
      <c r="X705" s="104" t="s">
        <v>91</v>
      </c>
      <c r="Y705" s="110"/>
      <c r="Z705" s="106"/>
      <c r="AA705" s="104"/>
      <c r="AB705" s="107"/>
      <c r="AC705" s="72">
        <v>1</v>
      </c>
      <c r="AH705" s="70"/>
      <c r="AI705" s="70"/>
      <c r="AJ705">
        <v>0</v>
      </c>
      <c r="AL705" s="70"/>
      <c r="BM705" s="135">
        <v>0.64583333333333337</v>
      </c>
      <c r="BN705" s="136">
        <v>0.66666666666666663</v>
      </c>
      <c r="BO705" s="101"/>
      <c r="BR705" s="109" t="str">
        <f t="shared" si="10"/>
        <v>SH-25-0694</v>
      </c>
      <c r="BS705" s="109" t="s">
        <v>356</v>
      </c>
      <c r="BT705" t="s">
        <v>122</v>
      </c>
      <c r="BU705" t="s">
        <v>881</v>
      </c>
    </row>
    <row r="706" spans="1:73" hidden="1">
      <c r="A706" s="103" t="s">
        <v>1436</v>
      </c>
      <c r="B706" s="102">
        <v>45782</v>
      </c>
      <c r="C706" s="104">
        <f>_xlfn.ISOWEEKNUM(Tabella2[[#This Row],[Date]])</f>
        <v>19</v>
      </c>
      <c r="D706" s="104" t="s">
        <v>195</v>
      </c>
      <c r="E706" s="104" t="s">
        <v>880</v>
      </c>
      <c r="F706" s="104"/>
      <c r="G706" s="104" t="s">
        <v>257</v>
      </c>
      <c r="H706" s="105">
        <v>12</v>
      </c>
      <c r="I706" s="104"/>
      <c r="J706" s="104" t="s">
        <v>258</v>
      </c>
      <c r="K706" s="104" t="s">
        <v>78</v>
      </c>
      <c r="L706" s="104" t="s">
        <v>299</v>
      </c>
      <c r="M706" s="104" t="s">
        <v>276</v>
      </c>
      <c r="N706" s="104"/>
      <c r="O706" s="108" t="str">
        <f>A2683</f>
        <v>15085</v>
      </c>
      <c r="P706" s="111" t="s">
        <v>300</v>
      </c>
      <c r="Q706" s="153">
        <v>0.67013888888888884</v>
      </c>
      <c r="R706" s="153">
        <v>0.69097222222222221</v>
      </c>
      <c r="S706" s="153">
        <v>2.0833333333333329E-2</v>
      </c>
      <c r="T706" s="153">
        <v>0.67013888888888884</v>
      </c>
      <c r="U706" s="153">
        <v>0.69097222222222221</v>
      </c>
      <c r="V706" s="153">
        <f>IF(ISBLANK(T706),"",Tabella2[[#This Row],[ACT STOP]]-Tabella2[[#This Row],[ACT START]])</f>
        <v>2.083333333333337E-2</v>
      </c>
      <c r="W706" s="104" t="s">
        <v>122</v>
      </c>
      <c r="X706" s="104" t="s">
        <v>91</v>
      </c>
      <c r="Y706" s="110"/>
      <c r="Z706" s="106"/>
      <c r="AA706" s="104"/>
      <c r="AB706" s="107"/>
      <c r="AC706" s="72">
        <v>1</v>
      </c>
      <c r="AH706" s="70"/>
      <c r="AI706" s="70"/>
      <c r="AJ706">
        <v>0</v>
      </c>
      <c r="AL706" s="70"/>
      <c r="BM706" s="135">
        <v>0.67013888888888884</v>
      </c>
      <c r="BN706" s="136">
        <v>0.69097222222222221</v>
      </c>
      <c r="BO706" s="101"/>
      <c r="BR706" s="109" t="str">
        <f t="shared" si="10"/>
        <v>SH-25-0695</v>
      </c>
      <c r="BS706" s="109" t="s">
        <v>266</v>
      </c>
      <c r="BT706" t="s">
        <v>122</v>
      </c>
      <c r="BU706" t="s">
        <v>881</v>
      </c>
    </row>
    <row r="707" spans="1:73" hidden="1">
      <c r="A707" s="103" t="s">
        <v>1437</v>
      </c>
      <c r="B707" s="102">
        <v>45782</v>
      </c>
      <c r="C707" s="104">
        <f>_xlfn.ISOWEEKNUM(Tabella2[[#This Row],[Date]])</f>
        <v>19</v>
      </c>
      <c r="D707" s="104" t="s">
        <v>195</v>
      </c>
      <c r="E707" s="104" t="s">
        <v>880</v>
      </c>
      <c r="F707" s="104"/>
      <c r="G707" s="104" t="s">
        <v>257</v>
      </c>
      <c r="H707" s="105">
        <v>10</v>
      </c>
      <c r="I707" s="104"/>
      <c r="J707" s="104" t="s">
        <v>258</v>
      </c>
      <c r="K707" s="104" t="s">
        <v>80</v>
      </c>
      <c r="L707" s="104" t="s">
        <v>299</v>
      </c>
      <c r="M707" s="104" t="s">
        <v>1438</v>
      </c>
      <c r="N707" s="104"/>
      <c r="O707" s="108" t="str">
        <f>A2684</f>
        <v>15086</v>
      </c>
      <c r="P707" s="111" t="s">
        <v>300</v>
      </c>
      <c r="Q707" s="153">
        <v>0.64583333333333337</v>
      </c>
      <c r="R707" s="153">
        <v>0.6875</v>
      </c>
      <c r="S707" s="153">
        <v>4.1666666666666657E-2</v>
      </c>
      <c r="T707" s="153">
        <v>0.63888888888888884</v>
      </c>
      <c r="U707" s="153">
        <v>0.68055555555555558</v>
      </c>
      <c r="V707" s="153">
        <f>IF(ISBLANK(T707),"",Tabella2[[#This Row],[ACT STOP]]-Tabella2[[#This Row],[ACT START]])</f>
        <v>4.1666666666666741E-2</v>
      </c>
      <c r="W707" s="104" t="s">
        <v>92</v>
      </c>
      <c r="X707" s="104" t="s">
        <v>91</v>
      </c>
      <c r="Y707" s="110"/>
      <c r="Z707" s="106"/>
      <c r="AA707" s="104"/>
      <c r="AB707" s="107"/>
      <c r="AC707" s="72">
        <v>1</v>
      </c>
      <c r="AH707" s="70"/>
      <c r="AI707" s="70"/>
      <c r="AJ707">
        <v>0</v>
      </c>
      <c r="AL707" s="70"/>
      <c r="BM707" s="135">
        <v>0.63888888888888884</v>
      </c>
      <c r="BN707" s="136">
        <v>0.68055555555555558</v>
      </c>
      <c r="BO707" s="101"/>
      <c r="BR707" s="109" t="str">
        <f t="shared" si="10"/>
        <v>SH-25-0696</v>
      </c>
      <c r="BS707" s="109" t="s">
        <v>552</v>
      </c>
      <c r="BT707" t="s">
        <v>92</v>
      </c>
      <c r="BU707" t="s">
        <v>881</v>
      </c>
    </row>
    <row r="708" spans="1:73" hidden="1">
      <c r="A708" s="103" t="s">
        <v>1439</v>
      </c>
      <c r="B708" s="102">
        <v>45783</v>
      </c>
      <c r="C708" s="104">
        <f>_xlfn.ISOWEEKNUM(Tabella2[[#This Row],[Date]])</f>
        <v>19</v>
      </c>
      <c r="D708" s="104" t="s">
        <v>195</v>
      </c>
      <c r="E708" s="104" t="s">
        <v>880</v>
      </c>
      <c r="F708" s="104"/>
      <c r="G708" s="104" t="s">
        <v>284</v>
      </c>
      <c r="H708" s="105">
        <v>22</v>
      </c>
      <c r="I708" s="104"/>
      <c r="J708" s="104" t="s">
        <v>258</v>
      </c>
      <c r="K708" s="104" t="s">
        <v>78</v>
      </c>
      <c r="L708" s="104" t="s">
        <v>299</v>
      </c>
      <c r="M708" s="104" t="s">
        <v>430</v>
      </c>
      <c r="N708" s="104"/>
      <c r="O708" s="108" t="str">
        <f>A2689</f>
        <v>15091</v>
      </c>
      <c r="P708" s="111" t="s">
        <v>300</v>
      </c>
      <c r="Q708" s="153">
        <v>0.39583333333333331</v>
      </c>
      <c r="R708" s="153">
        <v>0.4375</v>
      </c>
      <c r="S708" s="153">
        <v>4.1666666666666657E-2</v>
      </c>
      <c r="T708" s="153" t="s">
        <v>262</v>
      </c>
      <c r="U708" s="153" t="s">
        <v>263</v>
      </c>
      <c r="V708" s="153">
        <f>IF(ISBLANK(T708),"",Tabella2[[#This Row],[ACT STOP]]-Tabella2[[#This Row],[ACT START]])</f>
        <v>4.1666666666666685E-2</v>
      </c>
      <c r="W708" s="104" t="s">
        <v>122</v>
      </c>
      <c r="X708" s="104" t="s">
        <v>91</v>
      </c>
      <c r="Y708" s="110"/>
      <c r="Z708" s="106"/>
      <c r="AA708" s="104"/>
      <c r="AB708" s="107"/>
      <c r="AC708" s="72">
        <v>1</v>
      </c>
      <c r="AH708" s="70"/>
      <c r="AI708" s="70"/>
      <c r="AJ708">
        <v>0</v>
      </c>
      <c r="AL708" s="70"/>
      <c r="BM708" s="135" t="s">
        <v>262</v>
      </c>
      <c r="BN708" s="136" t="s">
        <v>263</v>
      </c>
      <c r="BO708" s="101"/>
      <c r="BR708" s="109" t="str">
        <f t="shared" si="10"/>
        <v>SH-25-0697</v>
      </c>
      <c r="BS708" s="109" t="s">
        <v>295</v>
      </c>
      <c r="BT708" t="s">
        <v>122</v>
      </c>
      <c r="BU708" t="s">
        <v>881</v>
      </c>
    </row>
    <row r="709" spans="1:73" hidden="1">
      <c r="A709" s="103" t="s">
        <v>1440</v>
      </c>
      <c r="B709" s="102">
        <v>45783</v>
      </c>
      <c r="C709" s="104">
        <f>_xlfn.ISOWEEKNUM(Tabella2[[#This Row],[Date]])</f>
        <v>19</v>
      </c>
      <c r="D709" s="104" t="s">
        <v>195</v>
      </c>
      <c r="E709" s="104" t="s">
        <v>398</v>
      </c>
      <c r="F709" s="104"/>
      <c r="G709" s="104" t="s">
        <v>257</v>
      </c>
      <c r="H709" s="105">
        <v>9</v>
      </c>
      <c r="I709" s="104"/>
      <c r="J709" s="104" t="s">
        <v>258</v>
      </c>
      <c r="K709" s="104" t="s">
        <v>78</v>
      </c>
      <c r="L709" s="104" t="s">
        <v>299</v>
      </c>
      <c r="M709" s="104" t="s">
        <v>361</v>
      </c>
      <c r="N709" s="104"/>
      <c r="O709" s="108" t="str">
        <f>A2693</f>
        <v>15095</v>
      </c>
      <c r="P709" s="111" t="s">
        <v>300</v>
      </c>
      <c r="Q709" s="153">
        <v>0.45833333333333331</v>
      </c>
      <c r="R709" s="153">
        <v>0.5</v>
      </c>
      <c r="S709" s="153">
        <v>4.1666666666666657E-2</v>
      </c>
      <c r="T709" s="153" t="s">
        <v>499</v>
      </c>
      <c r="U709" s="153" t="s">
        <v>511</v>
      </c>
      <c r="V709" s="153">
        <f>IF(ISBLANK(T709),"",Tabella2[[#This Row],[ACT STOP]]-Tabella2[[#This Row],[ACT START]])</f>
        <v>4.1666666666666685E-2</v>
      </c>
      <c r="W709" s="104" t="s">
        <v>122</v>
      </c>
      <c r="X709" s="104" t="s">
        <v>91</v>
      </c>
      <c r="Y709" s="110"/>
      <c r="Z709" s="106"/>
      <c r="AA709" s="104"/>
      <c r="AB709" s="107"/>
      <c r="AC709" s="72">
        <v>1</v>
      </c>
      <c r="AH709" s="70"/>
      <c r="AI709" s="70"/>
      <c r="AJ709">
        <v>0</v>
      </c>
      <c r="AL709" s="70"/>
      <c r="BM709" s="135" t="s">
        <v>499</v>
      </c>
      <c r="BN709" s="136" t="s">
        <v>511</v>
      </c>
      <c r="BO709" s="101"/>
      <c r="BR709" s="109" t="str">
        <f t="shared" si="10"/>
        <v>SH-25-0698</v>
      </c>
      <c r="BS709" s="109" t="s">
        <v>318</v>
      </c>
      <c r="BT709" t="s">
        <v>122</v>
      </c>
      <c r="BU709" t="s">
        <v>399</v>
      </c>
    </row>
    <row r="710" spans="1:73" hidden="1">
      <c r="A710" s="103" t="s">
        <v>1441</v>
      </c>
      <c r="B710" s="102">
        <v>45783</v>
      </c>
      <c r="C710" s="104">
        <f>_xlfn.ISOWEEKNUM(Tabella2[[#This Row],[Date]])</f>
        <v>19</v>
      </c>
      <c r="D710" s="104" t="s">
        <v>195</v>
      </c>
      <c r="E710" s="104" t="s">
        <v>398</v>
      </c>
      <c r="F710" s="104"/>
      <c r="G710" s="104" t="s">
        <v>257</v>
      </c>
      <c r="H710" s="105">
        <v>32</v>
      </c>
      <c r="I710" s="104"/>
      <c r="J710" s="104" t="s">
        <v>258</v>
      </c>
      <c r="K710" s="104" t="s">
        <v>80</v>
      </c>
      <c r="L710" s="104" t="s">
        <v>299</v>
      </c>
      <c r="M710" s="104" t="s">
        <v>361</v>
      </c>
      <c r="N710" s="104"/>
      <c r="O710" s="108" t="str">
        <f>A2694</f>
        <v>15096</v>
      </c>
      <c r="P710" s="111" t="s">
        <v>300</v>
      </c>
      <c r="Q710" s="153">
        <v>0.45833333333333331</v>
      </c>
      <c r="R710" s="153">
        <v>0.5</v>
      </c>
      <c r="S710" s="153">
        <v>4.1666666666666657E-2</v>
      </c>
      <c r="T710" s="153">
        <v>0.45833333333333331</v>
      </c>
      <c r="U710" s="153">
        <v>0.5</v>
      </c>
      <c r="V710" s="153">
        <f>IF(ISBLANK(T710),"",Tabella2[[#This Row],[ACT STOP]]-Tabella2[[#This Row],[ACT START]])</f>
        <v>4.1666666666666685E-2</v>
      </c>
      <c r="W710" s="104" t="s">
        <v>122</v>
      </c>
      <c r="X710" s="104" t="s">
        <v>91</v>
      </c>
      <c r="Y710" s="110"/>
      <c r="Z710" s="106"/>
      <c r="AA710" s="104"/>
      <c r="AB710" s="107"/>
      <c r="AC710" s="72">
        <v>1</v>
      </c>
      <c r="AH710" s="70"/>
      <c r="AI710" s="70"/>
      <c r="AJ710">
        <v>0</v>
      </c>
      <c r="AL710" s="70"/>
      <c r="BM710" s="135">
        <v>0.45833333333333331</v>
      </c>
      <c r="BN710" s="136">
        <v>0.5</v>
      </c>
      <c r="BO710" s="101"/>
      <c r="BR710" s="109" t="str">
        <f t="shared" si="10"/>
        <v>SH-25-0699</v>
      </c>
      <c r="BS710" s="109" t="s">
        <v>356</v>
      </c>
      <c r="BT710" t="s">
        <v>122</v>
      </c>
      <c r="BU710" t="s">
        <v>399</v>
      </c>
    </row>
    <row r="711" spans="1:73" hidden="1">
      <c r="A711" s="103" t="s">
        <v>1442</v>
      </c>
      <c r="B711" s="102">
        <v>45783</v>
      </c>
      <c r="C711" s="104">
        <f>_xlfn.ISOWEEKNUM(Tabella2[[#This Row],[Date]])</f>
        <v>19</v>
      </c>
      <c r="D711" s="104" t="s">
        <v>195</v>
      </c>
      <c r="E711" s="104" t="s">
        <v>398</v>
      </c>
      <c r="F711" s="104"/>
      <c r="G711" s="104" t="s">
        <v>257</v>
      </c>
      <c r="H711" s="105">
        <v>12</v>
      </c>
      <c r="I711" s="104"/>
      <c r="J711" s="104" t="s">
        <v>258</v>
      </c>
      <c r="K711" s="104" t="s">
        <v>78</v>
      </c>
      <c r="L711" s="104" t="s">
        <v>299</v>
      </c>
      <c r="M711" s="104" t="s">
        <v>361</v>
      </c>
      <c r="N711" s="104"/>
      <c r="O711" s="108" t="str">
        <f>A2696</f>
        <v>15098</v>
      </c>
      <c r="P711" s="111" t="s">
        <v>300</v>
      </c>
      <c r="Q711" s="153">
        <v>0.52083333333333337</v>
      </c>
      <c r="R711" s="153">
        <v>0.5625</v>
      </c>
      <c r="S711" s="153">
        <v>4.1666666666666657E-2</v>
      </c>
      <c r="T711" s="153">
        <v>0.52777777777777779</v>
      </c>
      <c r="U711" s="153">
        <v>0.5625</v>
      </c>
      <c r="V711" s="153">
        <f>IF(ISBLANK(T711),"",Tabella2[[#This Row],[ACT STOP]]-Tabella2[[#This Row],[ACT START]])</f>
        <v>3.472222222222221E-2</v>
      </c>
      <c r="W711" s="104" t="s">
        <v>122</v>
      </c>
      <c r="X711" s="104" t="s">
        <v>91</v>
      </c>
      <c r="Y711" s="110"/>
      <c r="Z711" s="106"/>
      <c r="AA711" s="104"/>
      <c r="AB711" s="107"/>
      <c r="AC711" s="72">
        <v>1</v>
      </c>
      <c r="AH711" s="70"/>
      <c r="AI711" s="70"/>
      <c r="AJ711">
        <v>0</v>
      </c>
      <c r="AL711" s="70"/>
      <c r="BM711" s="135">
        <v>0.52777777777777779</v>
      </c>
      <c r="BN711" s="136">
        <v>0.5625</v>
      </c>
      <c r="BO711" s="101"/>
      <c r="BR711" s="109" t="str">
        <f t="shared" si="10"/>
        <v>SH-25-0700</v>
      </c>
      <c r="BS711" s="109" t="s">
        <v>266</v>
      </c>
      <c r="BT711" t="s">
        <v>122</v>
      </c>
      <c r="BU711" t="s">
        <v>399</v>
      </c>
    </row>
    <row r="712" spans="1:73" hidden="1">
      <c r="A712" s="103" t="s">
        <v>1443</v>
      </c>
      <c r="B712" s="102">
        <v>45783</v>
      </c>
      <c r="C712" s="104">
        <f>_xlfn.ISOWEEKNUM(Tabella2[[#This Row],[Date]])</f>
        <v>19</v>
      </c>
      <c r="D712" s="104" t="s">
        <v>195</v>
      </c>
      <c r="E712" s="104" t="s">
        <v>398</v>
      </c>
      <c r="F712" s="104"/>
      <c r="G712" s="104" t="s">
        <v>257</v>
      </c>
      <c r="H712" s="105">
        <v>13</v>
      </c>
      <c r="I712" s="104"/>
      <c r="J712" s="104" t="s">
        <v>258</v>
      </c>
      <c r="K712" s="104" t="s">
        <v>80</v>
      </c>
      <c r="L712" s="104" t="s">
        <v>299</v>
      </c>
      <c r="M712" s="104" t="s">
        <v>260</v>
      </c>
      <c r="N712" s="104"/>
      <c r="O712" s="108" t="str">
        <f>A2697</f>
        <v>15099</v>
      </c>
      <c r="P712" s="111" t="s">
        <v>300</v>
      </c>
      <c r="Q712" s="153">
        <v>0.52083333333333337</v>
      </c>
      <c r="R712" s="153">
        <v>0.5625</v>
      </c>
      <c r="S712" s="153">
        <v>4.1666666666666657E-2</v>
      </c>
      <c r="T712" s="153">
        <v>0.52083333333333337</v>
      </c>
      <c r="U712" s="153">
        <v>0.5625</v>
      </c>
      <c r="V712" s="153">
        <f>IF(ISBLANK(T712),"",Tabella2[[#This Row],[ACT STOP]]-Tabella2[[#This Row],[ACT START]])</f>
        <v>4.166666666666663E-2</v>
      </c>
      <c r="W712" s="104" t="s">
        <v>122</v>
      </c>
      <c r="X712" s="104" t="s">
        <v>91</v>
      </c>
      <c r="Y712" s="110"/>
      <c r="Z712" s="106"/>
      <c r="AA712" s="104"/>
      <c r="AB712" s="107"/>
      <c r="AC712" s="72">
        <v>1</v>
      </c>
      <c r="AH712" s="70"/>
      <c r="AI712" s="70"/>
      <c r="AJ712">
        <v>0</v>
      </c>
      <c r="AL712" s="70"/>
      <c r="BM712" s="135">
        <v>0.52083333333333337</v>
      </c>
      <c r="BN712" s="136">
        <v>0.5625</v>
      </c>
      <c r="BO712" s="101"/>
      <c r="BR712" s="109" t="str">
        <f t="shared" si="10"/>
        <v>SH-25-0701</v>
      </c>
      <c r="BS712" s="109" t="s">
        <v>427</v>
      </c>
      <c r="BT712" t="s">
        <v>122</v>
      </c>
      <c r="BU712" t="s">
        <v>399</v>
      </c>
    </row>
    <row r="713" spans="1:73" hidden="1">
      <c r="A713" s="103" t="s">
        <v>1444</v>
      </c>
      <c r="B713" s="102">
        <v>45783</v>
      </c>
      <c r="C713" s="104">
        <f>_xlfn.ISOWEEKNUM(Tabella2[[#This Row],[Date]])</f>
        <v>19</v>
      </c>
      <c r="D713" s="104" t="s">
        <v>195</v>
      </c>
      <c r="E713" s="104" t="s">
        <v>398</v>
      </c>
      <c r="F713" s="104"/>
      <c r="G713" s="104" t="s">
        <v>257</v>
      </c>
      <c r="H713" s="105">
        <v>14</v>
      </c>
      <c r="I713" s="104"/>
      <c r="J713" s="104" t="s">
        <v>258</v>
      </c>
      <c r="K713" s="104" t="s">
        <v>78</v>
      </c>
      <c r="L713" s="104" t="s">
        <v>299</v>
      </c>
      <c r="M713" s="104" t="s">
        <v>276</v>
      </c>
      <c r="N713" s="104"/>
      <c r="O713" s="108" t="str">
        <f>A2699</f>
        <v>15101</v>
      </c>
      <c r="P713" s="111" t="s">
        <v>300</v>
      </c>
      <c r="Q713" s="153">
        <v>0.58333333333333337</v>
      </c>
      <c r="R713" s="153">
        <v>0.625</v>
      </c>
      <c r="S713" s="153">
        <v>4.1666666666666657E-2</v>
      </c>
      <c r="T713" s="153">
        <v>0.58333333333333337</v>
      </c>
      <c r="U713" s="153">
        <v>0.625</v>
      </c>
      <c r="V713" s="153">
        <f>IF(ISBLANK(T713),"",Tabella2[[#This Row],[ACT STOP]]-Tabella2[[#This Row],[ACT START]])</f>
        <v>4.166666666666663E-2</v>
      </c>
      <c r="W713" s="104" t="s">
        <v>122</v>
      </c>
      <c r="X713" s="104" t="s">
        <v>91</v>
      </c>
      <c r="Y713" s="110"/>
      <c r="Z713" s="106"/>
      <c r="AA713" s="104"/>
      <c r="AB713" s="107"/>
      <c r="AC713" s="72">
        <v>1</v>
      </c>
      <c r="AH713" s="70"/>
      <c r="AI713" s="70"/>
      <c r="AJ713">
        <v>0</v>
      </c>
      <c r="AL713" s="70"/>
      <c r="BM713" s="135">
        <v>0.58333333333333337</v>
      </c>
      <c r="BN713" s="136">
        <v>0.625</v>
      </c>
      <c r="BO713" s="101"/>
      <c r="BR713" s="109" t="str">
        <f t="shared" si="10"/>
        <v>SH-25-0702</v>
      </c>
      <c r="BS713" s="109" t="s">
        <v>372</v>
      </c>
      <c r="BT713" t="s">
        <v>122</v>
      </c>
      <c r="BU713" t="s">
        <v>399</v>
      </c>
    </row>
    <row r="714" spans="1:73" hidden="1">
      <c r="A714" s="103" t="s">
        <v>1445</v>
      </c>
      <c r="B714" s="102">
        <v>45783</v>
      </c>
      <c r="C714" s="104">
        <f>_xlfn.ISOWEEKNUM(Tabella2[[#This Row],[Date]])</f>
        <v>19</v>
      </c>
      <c r="D714" s="104" t="s">
        <v>195</v>
      </c>
      <c r="E714" s="104" t="s">
        <v>880</v>
      </c>
      <c r="F714" s="104"/>
      <c r="G714" s="104" t="s">
        <v>257</v>
      </c>
      <c r="H714" s="105">
        <v>13</v>
      </c>
      <c r="I714" s="104"/>
      <c r="J714" s="104" t="s">
        <v>258</v>
      </c>
      <c r="K714" s="104" t="s">
        <v>78</v>
      </c>
      <c r="L714" s="104" t="s">
        <v>299</v>
      </c>
      <c r="M714" s="104" t="s">
        <v>276</v>
      </c>
      <c r="N714" s="104"/>
      <c r="O714" s="108" t="str">
        <f>A2703</f>
        <v>15105</v>
      </c>
      <c r="P714" s="111" t="s">
        <v>300</v>
      </c>
      <c r="Q714" s="153">
        <v>0.64583333333333337</v>
      </c>
      <c r="R714" s="153">
        <v>0.66666666666666663</v>
      </c>
      <c r="S714" s="153">
        <v>2.0833333333333329E-2</v>
      </c>
      <c r="T714" s="153">
        <v>0.64583333333333337</v>
      </c>
      <c r="U714" s="153">
        <v>0.66666666666666663</v>
      </c>
      <c r="V714" s="153">
        <f>IF(ISBLANK(T714),"",Tabella2[[#This Row],[ACT STOP]]-Tabella2[[#This Row],[ACT START]])</f>
        <v>2.0833333333333259E-2</v>
      </c>
      <c r="W714" s="104" t="s">
        <v>122</v>
      </c>
      <c r="X714" s="104" t="s">
        <v>91</v>
      </c>
      <c r="Y714" s="110"/>
      <c r="Z714" s="106"/>
      <c r="AA714" s="104"/>
      <c r="AB714" s="107"/>
      <c r="AC714" s="72">
        <v>1</v>
      </c>
      <c r="AH714" s="70"/>
      <c r="AI714" s="70"/>
      <c r="AJ714">
        <v>0</v>
      </c>
      <c r="AL714" s="70"/>
      <c r="BM714" s="135">
        <v>0.64583333333333337</v>
      </c>
      <c r="BN714" s="136">
        <v>0.66666666666666663</v>
      </c>
      <c r="BO714" s="101"/>
      <c r="BR714" s="109" t="str">
        <f t="shared" si="10"/>
        <v>SH-25-0703</v>
      </c>
      <c r="BS714" s="109" t="s">
        <v>427</v>
      </c>
      <c r="BT714" t="s">
        <v>122</v>
      </c>
      <c r="BU714" t="s">
        <v>881</v>
      </c>
    </row>
    <row r="715" spans="1:73" hidden="1">
      <c r="A715" s="103" t="s">
        <v>1446</v>
      </c>
      <c r="B715" s="102">
        <v>45783</v>
      </c>
      <c r="C715" s="104">
        <f>_xlfn.ISOWEEKNUM(Tabella2[[#This Row],[Date]])</f>
        <v>19</v>
      </c>
      <c r="D715" s="104" t="s">
        <v>195</v>
      </c>
      <c r="E715" s="104" t="s">
        <v>880</v>
      </c>
      <c r="F715" s="104"/>
      <c r="G715" s="104" t="s">
        <v>257</v>
      </c>
      <c r="H715" s="105">
        <v>12</v>
      </c>
      <c r="I715" s="104"/>
      <c r="J715" s="104" t="s">
        <v>258</v>
      </c>
      <c r="K715" s="104" t="s">
        <v>78</v>
      </c>
      <c r="L715" s="104" t="s">
        <v>299</v>
      </c>
      <c r="M715" s="104" t="s">
        <v>276</v>
      </c>
      <c r="N715" s="104"/>
      <c r="O715" s="108" t="str">
        <f>A2704</f>
        <v>15106</v>
      </c>
      <c r="P715" s="111" t="s">
        <v>300</v>
      </c>
      <c r="Q715" s="153">
        <v>0.67013888888888884</v>
      </c>
      <c r="R715" s="153">
        <v>0.69097222222222221</v>
      </c>
      <c r="S715" s="153">
        <v>2.0833333333333329E-2</v>
      </c>
      <c r="T715" s="153">
        <v>0.67013888888888884</v>
      </c>
      <c r="U715" s="153">
        <v>0.69097222222222221</v>
      </c>
      <c r="V715" s="153">
        <f>IF(ISBLANK(T715),"",Tabella2[[#This Row],[ACT STOP]]-Tabella2[[#This Row],[ACT START]])</f>
        <v>2.083333333333337E-2</v>
      </c>
      <c r="W715" s="104" t="s">
        <v>122</v>
      </c>
      <c r="X715" s="104" t="s">
        <v>91</v>
      </c>
      <c r="Y715" s="110"/>
      <c r="Z715" s="106"/>
      <c r="AA715" s="104"/>
      <c r="AB715" s="107"/>
      <c r="AC715" s="72">
        <v>1</v>
      </c>
      <c r="AH715" s="70"/>
      <c r="AI715" s="70"/>
      <c r="AJ715">
        <v>0</v>
      </c>
      <c r="AL715" s="70"/>
      <c r="BM715" s="135">
        <v>0.67013888888888884</v>
      </c>
      <c r="BN715" s="136">
        <v>0.69097222222222221</v>
      </c>
      <c r="BO715" s="101"/>
      <c r="BR715" s="109" t="str">
        <f t="shared" si="10"/>
        <v>SH-25-0704</v>
      </c>
      <c r="BS715" s="109" t="s">
        <v>266</v>
      </c>
      <c r="BT715" t="s">
        <v>122</v>
      </c>
      <c r="BU715" t="s">
        <v>881</v>
      </c>
    </row>
    <row r="716" spans="1:73" hidden="1">
      <c r="A716" s="103" t="s">
        <v>1447</v>
      </c>
      <c r="B716" s="102">
        <v>45783</v>
      </c>
      <c r="C716" s="104">
        <f>_xlfn.ISOWEEKNUM(Tabella2[[#This Row],[Date]])</f>
        <v>19</v>
      </c>
      <c r="D716" s="104" t="s">
        <v>195</v>
      </c>
      <c r="E716" s="104" t="s">
        <v>398</v>
      </c>
      <c r="F716" s="104"/>
      <c r="G716" s="104" t="s">
        <v>284</v>
      </c>
      <c r="H716" s="105">
        <v>22</v>
      </c>
      <c r="I716" s="104"/>
      <c r="J716" s="104" t="s">
        <v>258</v>
      </c>
      <c r="K716" s="104" t="s">
        <v>80</v>
      </c>
      <c r="L716" s="104" t="s">
        <v>299</v>
      </c>
      <c r="M716" s="104" t="s">
        <v>361</v>
      </c>
      <c r="N716" s="104"/>
      <c r="O716" s="108" t="str">
        <f>A2705</f>
        <v>15107</v>
      </c>
      <c r="P716" s="111" t="s">
        <v>300</v>
      </c>
      <c r="Q716" s="153">
        <v>0.64583333333333337</v>
      </c>
      <c r="R716" s="153">
        <v>0.6875</v>
      </c>
      <c r="S716" s="153">
        <v>4.1666666666666657E-2</v>
      </c>
      <c r="T716" s="153">
        <v>0.64583333333333337</v>
      </c>
      <c r="U716" s="153">
        <v>0.6875</v>
      </c>
      <c r="V716" s="153">
        <f>IF(ISBLANK(T716),"",Tabella2[[#This Row],[ACT STOP]]-Tabella2[[#This Row],[ACT START]])</f>
        <v>4.166666666666663E-2</v>
      </c>
      <c r="W716" s="104" t="s">
        <v>122</v>
      </c>
      <c r="X716" s="104" t="s">
        <v>91</v>
      </c>
      <c r="Y716" s="110"/>
      <c r="Z716" s="106"/>
      <c r="AA716" s="104"/>
      <c r="AB716" s="107"/>
      <c r="AC716" s="72">
        <v>1</v>
      </c>
      <c r="AH716" s="70"/>
      <c r="AI716" s="70"/>
      <c r="AJ716">
        <v>0</v>
      </c>
      <c r="AL716" s="70"/>
      <c r="BM716" s="135">
        <v>0.64583333333333337</v>
      </c>
      <c r="BN716" s="136">
        <v>0.6875</v>
      </c>
      <c r="BO716" s="101"/>
      <c r="BR716" s="109" t="str">
        <f t="shared" si="10"/>
        <v>SH-25-0705</v>
      </c>
      <c r="BS716" s="109" t="s">
        <v>295</v>
      </c>
      <c r="BT716" t="s">
        <v>122</v>
      </c>
      <c r="BU716" t="s">
        <v>399</v>
      </c>
    </row>
    <row r="717" spans="1:73" hidden="1">
      <c r="A717" s="103" t="s">
        <v>1448</v>
      </c>
      <c r="B717" s="102">
        <v>45784</v>
      </c>
      <c r="C717" s="104">
        <f>_xlfn.ISOWEEKNUM(Tabella2[[#This Row],[Date]])</f>
        <v>19</v>
      </c>
      <c r="D717" s="104" t="s">
        <v>195</v>
      </c>
      <c r="E717" s="104" t="s">
        <v>398</v>
      </c>
      <c r="F717" s="104"/>
      <c r="G717" s="104" t="s">
        <v>284</v>
      </c>
      <c r="H717" s="105">
        <v>3</v>
      </c>
      <c r="I717" s="104"/>
      <c r="J717" s="104" t="s">
        <v>258</v>
      </c>
      <c r="K717" s="104" t="s">
        <v>80</v>
      </c>
      <c r="L717" s="104" t="s">
        <v>299</v>
      </c>
      <c r="M717" s="104" t="s">
        <v>361</v>
      </c>
      <c r="N717" s="104"/>
      <c r="O717" s="108" t="str">
        <f>A2709</f>
        <v>15111</v>
      </c>
      <c r="P717" s="111" t="s">
        <v>300</v>
      </c>
      <c r="Q717" s="153">
        <v>0.33333333333333331</v>
      </c>
      <c r="R717" s="153">
        <v>0.375</v>
      </c>
      <c r="S717" s="153">
        <v>4.1666666666666657E-2</v>
      </c>
      <c r="T717" s="153">
        <v>0.33333333333333331</v>
      </c>
      <c r="U717" s="153">
        <v>0.375</v>
      </c>
      <c r="V717" s="153">
        <f>IF(ISBLANK(T717),"",Tabella2[[#This Row],[ACT STOP]]-Tabella2[[#This Row],[ACT START]])</f>
        <v>4.1666666666666685E-2</v>
      </c>
      <c r="W717" s="104" t="s">
        <v>122</v>
      </c>
      <c r="X717" s="104" t="s">
        <v>91</v>
      </c>
      <c r="Y717" s="110"/>
      <c r="Z717" s="106"/>
      <c r="AA717" s="104"/>
      <c r="AB717" s="107"/>
      <c r="AC717" s="72">
        <v>1</v>
      </c>
      <c r="AH717" s="70"/>
      <c r="AI717" s="70"/>
      <c r="AJ717">
        <v>0</v>
      </c>
      <c r="AL717" s="70"/>
      <c r="BM717" s="135">
        <v>0.33333333333333331</v>
      </c>
      <c r="BN717" s="136">
        <v>0.375</v>
      </c>
      <c r="BO717" s="101"/>
      <c r="BR717" s="109" t="str">
        <f t="shared" ref="BR717:BR780" si="11">_xlfn.CONCAT(LEFT(BR716,6),TEXT(RIGHT(BR716,4)+1,"0000"))</f>
        <v>SH-25-0706</v>
      </c>
      <c r="BS717" s="109" t="s">
        <v>301</v>
      </c>
      <c r="BT717" t="s">
        <v>122</v>
      </c>
      <c r="BU717" t="s">
        <v>399</v>
      </c>
    </row>
    <row r="718" spans="1:73" hidden="1">
      <c r="A718" s="103" t="s">
        <v>1449</v>
      </c>
      <c r="B718" s="102">
        <v>45784</v>
      </c>
      <c r="C718" s="104">
        <f>_xlfn.ISOWEEKNUM(Tabella2[[#This Row],[Date]])</f>
        <v>19</v>
      </c>
      <c r="D718" s="104" t="s">
        <v>195</v>
      </c>
      <c r="E718" s="104" t="s">
        <v>298</v>
      </c>
      <c r="F718" s="104"/>
      <c r="G718" s="104" t="s">
        <v>284</v>
      </c>
      <c r="H718" s="105">
        <v>23</v>
      </c>
      <c r="I718" s="104"/>
      <c r="J718" s="104" t="s">
        <v>258</v>
      </c>
      <c r="K718" s="104" t="s">
        <v>78</v>
      </c>
      <c r="L718" s="104" t="s">
        <v>299</v>
      </c>
      <c r="M718" s="104" t="s">
        <v>361</v>
      </c>
      <c r="N718" s="104"/>
      <c r="O718" s="108" t="str">
        <f>A2712</f>
        <v>15114</v>
      </c>
      <c r="P718" s="111" t="s">
        <v>300</v>
      </c>
      <c r="Q718" s="153">
        <v>0.39583333333333331</v>
      </c>
      <c r="R718" s="153">
        <v>0.4375</v>
      </c>
      <c r="S718" s="153">
        <v>4.1666666666666657E-2</v>
      </c>
      <c r="T718" s="153" t="s">
        <v>262</v>
      </c>
      <c r="U718" s="153" t="s">
        <v>263</v>
      </c>
      <c r="V718" s="153">
        <f>IF(ISBLANK(T718),"",Tabella2[[#This Row],[ACT STOP]]-Tabella2[[#This Row],[ACT START]])</f>
        <v>4.1666666666666685E-2</v>
      </c>
      <c r="W718" s="104" t="s">
        <v>122</v>
      </c>
      <c r="X718" s="104" t="s">
        <v>91</v>
      </c>
      <c r="Y718" s="110"/>
      <c r="Z718" s="106"/>
      <c r="AA718" s="104"/>
      <c r="AB718" s="107"/>
      <c r="AC718" s="72">
        <v>1</v>
      </c>
      <c r="AH718" s="70"/>
      <c r="AI718" s="70"/>
      <c r="AJ718">
        <v>0</v>
      </c>
      <c r="AL718" s="70"/>
      <c r="BL718" t="s">
        <v>1450</v>
      </c>
      <c r="BM718" s="135" t="s">
        <v>262</v>
      </c>
      <c r="BN718" s="136" t="s">
        <v>263</v>
      </c>
      <c r="BO718" s="101"/>
      <c r="BR718" s="109" t="str">
        <f t="shared" si="11"/>
        <v>SH-25-0707</v>
      </c>
      <c r="BS718" s="109" t="s">
        <v>358</v>
      </c>
      <c r="BT718" t="s">
        <v>122</v>
      </c>
      <c r="BU718" t="s">
        <v>302</v>
      </c>
    </row>
    <row r="719" spans="1:73" hidden="1">
      <c r="A719" s="103" t="s">
        <v>1451</v>
      </c>
      <c r="B719" s="102">
        <v>45784</v>
      </c>
      <c r="C719" s="104">
        <f>_xlfn.ISOWEEKNUM(Tabella2[[#This Row],[Date]])</f>
        <v>19</v>
      </c>
      <c r="D719" s="104" t="s">
        <v>195</v>
      </c>
      <c r="E719" s="104" t="s">
        <v>398</v>
      </c>
      <c r="F719" s="104"/>
      <c r="G719" s="104" t="s">
        <v>257</v>
      </c>
      <c r="H719" s="105">
        <v>13</v>
      </c>
      <c r="I719" s="104"/>
      <c r="J719" s="104" t="s">
        <v>258</v>
      </c>
      <c r="K719" s="104" t="s">
        <v>80</v>
      </c>
      <c r="L719" s="104" t="s">
        <v>299</v>
      </c>
      <c r="M719" s="104" t="s">
        <v>361</v>
      </c>
      <c r="N719" s="104"/>
      <c r="O719" s="108" t="str">
        <f>A2713</f>
        <v>15115</v>
      </c>
      <c r="P719" s="111" t="s">
        <v>300</v>
      </c>
      <c r="Q719" s="153">
        <v>0.39583333333333331</v>
      </c>
      <c r="R719" s="153">
        <v>0.4375</v>
      </c>
      <c r="S719" s="153">
        <v>4.1666666666666657E-2</v>
      </c>
      <c r="T719" s="153">
        <v>0.39583333333333331</v>
      </c>
      <c r="U719" s="153">
        <v>0.44097222222222221</v>
      </c>
      <c r="V719" s="153">
        <f>IF(ISBLANK(T719),"",Tabella2[[#This Row],[ACT STOP]]-Tabella2[[#This Row],[ACT START]])</f>
        <v>4.5138888888888895E-2</v>
      </c>
      <c r="W719" s="104" t="s">
        <v>122</v>
      </c>
      <c r="X719" s="104" t="s">
        <v>91</v>
      </c>
      <c r="Y719" s="110"/>
      <c r="Z719" s="106"/>
      <c r="AA719" s="104"/>
      <c r="AB719" s="107"/>
      <c r="AC719" s="72">
        <v>1</v>
      </c>
      <c r="AH719" s="70"/>
      <c r="AI719" s="70"/>
      <c r="AJ719">
        <v>0</v>
      </c>
      <c r="AL719" s="70"/>
      <c r="BM719" s="135">
        <v>0.39583333333333331</v>
      </c>
      <c r="BN719" s="136">
        <v>0.44097222222222221</v>
      </c>
      <c r="BO719" s="101">
        <v>3.472222222222222E-3</v>
      </c>
      <c r="BQ719" t="s">
        <v>102</v>
      </c>
      <c r="BR719" s="109" t="str">
        <f t="shared" si="11"/>
        <v>SH-25-0708</v>
      </c>
      <c r="BS719" s="109" t="s">
        <v>427</v>
      </c>
      <c r="BT719" t="s">
        <v>122</v>
      </c>
      <c r="BU719" t="s">
        <v>399</v>
      </c>
    </row>
    <row r="720" spans="1:73" hidden="1">
      <c r="A720" s="103" t="s">
        <v>1452</v>
      </c>
      <c r="B720" s="102">
        <v>45784</v>
      </c>
      <c r="C720" s="104">
        <f>_xlfn.ISOWEEKNUM(Tabella2[[#This Row],[Date]])</f>
        <v>19</v>
      </c>
      <c r="D720" s="104" t="s">
        <v>195</v>
      </c>
      <c r="E720" s="104" t="s">
        <v>398</v>
      </c>
      <c r="F720" s="104"/>
      <c r="G720" s="104" t="s">
        <v>257</v>
      </c>
      <c r="H720" s="105">
        <v>25</v>
      </c>
      <c r="I720" s="104"/>
      <c r="J720" s="104" t="s">
        <v>258</v>
      </c>
      <c r="K720" s="104" t="s">
        <v>78</v>
      </c>
      <c r="L720" s="104" t="s">
        <v>299</v>
      </c>
      <c r="M720" s="104" t="s">
        <v>361</v>
      </c>
      <c r="N720" s="104"/>
      <c r="O720" s="108" t="str">
        <f>A2715</f>
        <v>15117</v>
      </c>
      <c r="P720" s="111" t="s">
        <v>300</v>
      </c>
      <c r="Q720" s="153">
        <v>0.45833333333333331</v>
      </c>
      <c r="R720" s="153">
        <v>0.5</v>
      </c>
      <c r="S720" s="153">
        <v>4.1666666666666657E-2</v>
      </c>
      <c r="T720" s="153">
        <v>0.45833333333333331</v>
      </c>
      <c r="U720" s="153">
        <v>0.5</v>
      </c>
      <c r="V720" s="153">
        <f>IF(ISBLANK(T720),"",Tabella2[[#This Row],[ACT STOP]]-Tabella2[[#This Row],[ACT START]])</f>
        <v>4.1666666666666685E-2</v>
      </c>
      <c r="W720" s="104" t="s">
        <v>122</v>
      </c>
      <c r="X720" s="104" t="s">
        <v>91</v>
      </c>
      <c r="Y720" s="110"/>
      <c r="Z720" s="106"/>
      <c r="AA720" s="104"/>
      <c r="AB720" s="107"/>
      <c r="AC720" s="72">
        <v>1</v>
      </c>
      <c r="AH720" s="70"/>
      <c r="AI720" s="70"/>
      <c r="AJ720">
        <v>0</v>
      </c>
      <c r="AL720" s="70"/>
      <c r="BM720" s="135">
        <v>0.45833333333333331</v>
      </c>
      <c r="BN720" s="136">
        <v>0.5</v>
      </c>
      <c r="BO720" s="101"/>
      <c r="BR720" s="109" t="str">
        <f t="shared" si="11"/>
        <v>SH-25-0709</v>
      </c>
      <c r="BS720" s="109" t="s">
        <v>867</v>
      </c>
      <c r="BT720" t="s">
        <v>122</v>
      </c>
      <c r="BU720" t="s">
        <v>399</v>
      </c>
    </row>
    <row r="721" spans="1:73" hidden="1">
      <c r="A721" s="103" t="s">
        <v>1453</v>
      </c>
      <c r="B721" s="102">
        <v>45784</v>
      </c>
      <c r="C721" s="104">
        <f>_xlfn.ISOWEEKNUM(Tabella2[[#This Row],[Date]])</f>
        <v>19</v>
      </c>
      <c r="D721" s="104" t="s">
        <v>195</v>
      </c>
      <c r="E721" s="104" t="s">
        <v>398</v>
      </c>
      <c r="F721" s="104"/>
      <c r="G721" s="104" t="s">
        <v>257</v>
      </c>
      <c r="H721" s="105">
        <v>23</v>
      </c>
      <c r="I721" s="104"/>
      <c r="J721" s="104" t="s">
        <v>258</v>
      </c>
      <c r="K721" s="104" t="s">
        <v>80</v>
      </c>
      <c r="L721" s="104" t="s">
        <v>299</v>
      </c>
      <c r="M721" s="104" t="s">
        <v>361</v>
      </c>
      <c r="N721" s="104"/>
      <c r="O721" s="108" t="str">
        <f>A2716</f>
        <v>15118</v>
      </c>
      <c r="P721" s="111" t="s">
        <v>300</v>
      </c>
      <c r="Q721" s="153">
        <v>0.45833333333333331</v>
      </c>
      <c r="R721" s="153">
        <v>0.5</v>
      </c>
      <c r="S721" s="153">
        <v>4.1666666666666657E-2</v>
      </c>
      <c r="T721" s="153">
        <v>0.45833333333333331</v>
      </c>
      <c r="U721" s="153">
        <v>0.5</v>
      </c>
      <c r="V721" s="153">
        <f>IF(ISBLANK(T721),"",Tabella2[[#This Row],[ACT STOP]]-Tabella2[[#This Row],[ACT START]])</f>
        <v>4.1666666666666685E-2</v>
      </c>
      <c r="W721" s="104" t="s">
        <v>92</v>
      </c>
      <c r="X721" s="104" t="s">
        <v>91</v>
      </c>
      <c r="Y721" s="110"/>
      <c r="Z721" s="106"/>
      <c r="AA721" s="104"/>
      <c r="AB721" s="107"/>
      <c r="AC721" s="72">
        <v>1</v>
      </c>
      <c r="AH721" s="70"/>
      <c r="AI721" s="70"/>
      <c r="AJ721">
        <v>0</v>
      </c>
      <c r="AL721" s="70"/>
      <c r="BM721" s="135">
        <v>0.45833333333333331</v>
      </c>
      <c r="BN721" s="136">
        <v>0.5</v>
      </c>
      <c r="BO721" s="101"/>
      <c r="BR721" s="109" t="str">
        <f t="shared" si="11"/>
        <v>SH-25-0710</v>
      </c>
      <c r="BS721" s="109" t="s">
        <v>1226</v>
      </c>
      <c r="BT721" t="s">
        <v>92</v>
      </c>
      <c r="BU721" t="s">
        <v>399</v>
      </c>
    </row>
    <row r="722" spans="1:73" hidden="1">
      <c r="A722" s="103" t="s">
        <v>1454</v>
      </c>
      <c r="B722" s="102">
        <v>45784</v>
      </c>
      <c r="C722" s="104">
        <f>_xlfn.ISOWEEKNUM(Tabella2[[#This Row],[Date]])</f>
        <v>19</v>
      </c>
      <c r="D722" s="104" t="s">
        <v>195</v>
      </c>
      <c r="E722" s="104" t="s">
        <v>398</v>
      </c>
      <c r="F722" s="104"/>
      <c r="G722" s="104" t="s">
        <v>257</v>
      </c>
      <c r="H722" s="105">
        <v>13</v>
      </c>
      <c r="I722" s="104"/>
      <c r="J722" s="104" t="s">
        <v>258</v>
      </c>
      <c r="K722" s="104" t="s">
        <v>78</v>
      </c>
      <c r="L722" s="104" t="s">
        <v>299</v>
      </c>
      <c r="M722" s="104" t="s">
        <v>361</v>
      </c>
      <c r="N722" s="104"/>
      <c r="O722" s="108" t="str">
        <f>A2719</f>
        <v>15121</v>
      </c>
      <c r="P722" s="111" t="s">
        <v>300</v>
      </c>
      <c r="Q722" s="153">
        <v>0.52083333333333337</v>
      </c>
      <c r="R722" s="153">
        <v>0.5625</v>
      </c>
      <c r="S722" s="153">
        <v>4.1666666666666657E-2</v>
      </c>
      <c r="T722" s="153">
        <v>0.52083333333333337</v>
      </c>
      <c r="U722" s="153">
        <v>0.5625</v>
      </c>
      <c r="V722" s="153">
        <f>IF(ISBLANK(T722),"",Tabella2[[#This Row],[ACT STOP]]-Tabella2[[#This Row],[ACT START]])</f>
        <v>4.166666666666663E-2</v>
      </c>
      <c r="W722" s="104" t="s">
        <v>122</v>
      </c>
      <c r="X722" s="104" t="s">
        <v>91</v>
      </c>
      <c r="Y722" s="110"/>
      <c r="Z722" s="106"/>
      <c r="AA722" s="104"/>
      <c r="AB722" s="107"/>
      <c r="AC722" s="72">
        <v>1</v>
      </c>
      <c r="AH722" s="70"/>
      <c r="AI722" s="70"/>
      <c r="AJ722">
        <v>0</v>
      </c>
      <c r="AL722" s="70"/>
      <c r="BM722" s="135">
        <v>0.52083333333333337</v>
      </c>
      <c r="BN722" s="136">
        <v>0.5625</v>
      </c>
      <c r="BO722" s="101"/>
      <c r="BR722" s="109" t="str">
        <f t="shared" si="11"/>
        <v>SH-25-0711</v>
      </c>
      <c r="BS722" s="109" t="s">
        <v>427</v>
      </c>
      <c r="BT722" t="s">
        <v>122</v>
      </c>
      <c r="BU722" t="s">
        <v>399</v>
      </c>
    </row>
    <row r="723" spans="1:73" hidden="1">
      <c r="A723" s="103" t="s">
        <v>1455</v>
      </c>
      <c r="B723" s="102">
        <v>45784</v>
      </c>
      <c r="C723" s="104">
        <f>_xlfn.ISOWEEKNUM(Tabella2[[#This Row],[Date]])</f>
        <v>19</v>
      </c>
      <c r="D723" s="104" t="s">
        <v>195</v>
      </c>
      <c r="E723" s="104" t="s">
        <v>398</v>
      </c>
      <c r="F723" s="104"/>
      <c r="G723" s="104" t="s">
        <v>257</v>
      </c>
      <c r="H723" s="105">
        <v>12</v>
      </c>
      <c r="I723" s="104"/>
      <c r="J723" s="104" t="s">
        <v>258</v>
      </c>
      <c r="K723" s="104" t="s">
        <v>80</v>
      </c>
      <c r="L723" s="104" t="s">
        <v>299</v>
      </c>
      <c r="M723" s="104" t="s">
        <v>361</v>
      </c>
      <c r="N723" s="104"/>
      <c r="O723" s="108" t="str">
        <f>A2720</f>
        <v>15122</v>
      </c>
      <c r="P723" s="111" t="s">
        <v>300</v>
      </c>
      <c r="Q723" s="153">
        <v>0.52083333333333337</v>
      </c>
      <c r="R723" s="153">
        <v>0.5625</v>
      </c>
      <c r="S723" s="153">
        <v>4.1666666666666657E-2</v>
      </c>
      <c r="T723" s="153">
        <v>0.52083333333333337</v>
      </c>
      <c r="U723" s="153">
        <v>0.5625</v>
      </c>
      <c r="V723" s="153">
        <f>IF(ISBLANK(T723),"",Tabella2[[#This Row],[ACT STOP]]-Tabella2[[#This Row],[ACT START]])</f>
        <v>4.166666666666663E-2</v>
      </c>
      <c r="W723" s="104" t="s">
        <v>92</v>
      </c>
      <c r="X723" s="104" t="s">
        <v>91</v>
      </c>
      <c r="Y723" s="110"/>
      <c r="Z723" s="106"/>
      <c r="AA723" s="104"/>
      <c r="AB723" s="107"/>
      <c r="AC723" s="72">
        <v>1</v>
      </c>
      <c r="AH723" s="70"/>
      <c r="AI723" s="70"/>
      <c r="AJ723">
        <v>0</v>
      </c>
      <c r="AL723" s="70"/>
      <c r="BM723" s="135">
        <v>0.52083333333333337</v>
      </c>
      <c r="BN723" s="136">
        <v>0.5625</v>
      </c>
      <c r="BO723" s="101"/>
      <c r="BR723" s="109" t="str">
        <f t="shared" si="11"/>
        <v>SH-25-0712</v>
      </c>
      <c r="BS723" s="109" t="s">
        <v>266</v>
      </c>
      <c r="BT723" t="s">
        <v>92</v>
      </c>
      <c r="BU723" t="s">
        <v>399</v>
      </c>
    </row>
    <row r="724" spans="1:73" hidden="1">
      <c r="A724" s="103" t="s">
        <v>1456</v>
      </c>
      <c r="B724" s="102">
        <v>45784</v>
      </c>
      <c r="C724" s="104">
        <f>_xlfn.ISOWEEKNUM(Tabella2[[#This Row],[Date]])</f>
        <v>19</v>
      </c>
      <c r="D724" s="104" t="s">
        <v>195</v>
      </c>
      <c r="E724" s="104" t="s">
        <v>298</v>
      </c>
      <c r="F724" s="104"/>
      <c r="G724" s="104" t="s">
        <v>257</v>
      </c>
      <c r="H724" s="105">
        <v>16</v>
      </c>
      <c r="I724" s="104"/>
      <c r="J724" s="104" t="s">
        <v>258</v>
      </c>
      <c r="K724" s="104" t="s">
        <v>80</v>
      </c>
      <c r="L724" s="104" t="s">
        <v>299</v>
      </c>
      <c r="M724" s="104" t="s">
        <v>361</v>
      </c>
      <c r="N724" s="104"/>
      <c r="O724" s="108" t="str">
        <f>A2724</f>
        <v>15126</v>
      </c>
      <c r="P724" s="111" t="s">
        <v>300</v>
      </c>
      <c r="Q724" s="153">
        <v>0.58333333333333337</v>
      </c>
      <c r="R724" s="153">
        <v>0.625</v>
      </c>
      <c r="S724" s="153">
        <v>4.1666666666666657E-2</v>
      </c>
      <c r="T724" s="153">
        <v>0.58333333333333337</v>
      </c>
      <c r="U724" s="153">
        <v>0.61111111111111116</v>
      </c>
      <c r="V724" s="153">
        <f>IF(ISBLANK(T724),"",Tabella2[[#This Row],[ACT STOP]]-Tabella2[[#This Row],[ACT START]])</f>
        <v>2.777777777777779E-2</v>
      </c>
      <c r="W724" s="104" t="s">
        <v>122</v>
      </c>
      <c r="X724" s="104" t="s">
        <v>91</v>
      </c>
      <c r="Y724" s="110"/>
      <c r="Z724" s="106"/>
      <c r="AA724" s="104"/>
      <c r="AB724" s="107"/>
      <c r="AC724" s="72">
        <v>1</v>
      </c>
      <c r="AH724" s="70"/>
      <c r="AI724" s="70"/>
      <c r="AJ724">
        <v>0</v>
      </c>
      <c r="AL724" s="70"/>
      <c r="BM724" s="135">
        <v>0.58333333333333337</v>
      </c>
      <c r="BN724" s="136">
        <v>0.61111111111111116</v>
      </c>
      <c r="BO724" s="101"/>
      <c r="BR724" s="109" t="str">
        <f t="shared" si="11"/>
        <v>SH-25-0713</v>
      </c>
      <c r="BS724" s="109" t="s">
        <v>447</v>
      </c>
      <c r="BT724" t="s">
        <v>122</v>
      </c>
      <c r="BU724" t="s">
        <v>302</v>
      </c>
    </row>
    <row r="725" spans="1:73" hidden="1">
      <c r="A725" s="103" t="s">
        <v>1457</v>
      </c>
      <c r="B725" s="102">
        <v>45784</v>
      </c>
      <c r="C725" s="104">
        <f>_xlfn.ISOWEEKNUM(Tabella2[[#This Row],[Date]])</f>
        <v>19</v>
      </c>
      <c r="D725" s="104" t="s">
        <v>195</v>
      </c>
      <c r="E725" s="104" t="s">
        <v>398</v>
      </c>
      <c r="F725" s="104"/>
      <c r="G725" s="104" t="s">
        <v>257</v>
      </c>
      <c r="H725" s="105">
        <v>3</v>
      </c>
      <c r="I725" s="104"/>
      <c r="J725" s="104" t="s">
        <v>258</v>
      </c>
      <c r="K725" s="104" t="s">
        <v>78</v>
      </c>
      <c r="L725" s="104" t="s">
        <v>299</v>
      </c>
      <c r="M725" s="104" t="s">
        <v>361</v>
      </c>
      <c r="N725" s="104"/>
      <c r="O725" s="108" t="str">
        <f>A2726</f>
        <v>15128</v>
      </c>
      <c r="P725" s="111" t="s">
        <v>300</v>
      </c>
      <c r="Q725" s="153">
        <v>0.64583333333333337</v>
      </c>
      <c r="R725" s="153">
        <v>0.6875</v>
      </c>
      <c r="S725" s="153">
        <v>4.1666666666666657E-2</v>
      </c>
      <c r="T725" s="153">
        <v>0.64583333333333337</v>
      </c>
      <c r="U725" s="153">
        <v>0.6875</v>
      </c>
      <c r="V725" s="153">
        <f>IF(ISBLANK(T725),"",Tabella2[[#This Row],[ACT STOP]]-Tabella2[[#This Row],[ACT START]])</f>
        <v>4.166666666666663E-2</v>
      </c>
      <c r="W725" s="104" t="s">
        <v>122</v>
      </c>
      <c r="X725" s="104" t="s">
        <v>91</v>
      </c>
      <c r="Y725" s="110"/>
      <c r="Z725" s="106"/>
      <c r="AA725" s="104"/>
      <c r="AB725" s="107"/>
      <c r="AC725" s="72">
        <v>1</v>
      </c>
      <c r="AH725" s="70"/>
      <c r="AI725" s="70"/>
      <c r="AJ725">
        <v>0</v>
      </c>
      <c r="AL725" s="70"/>
      <c r="BM725" s="135">
        <v>0.64583333333333337</v>
      </c>
      <c r="BN725" s="136">
        <v>0.6875</v>
      </c>
      <c r="BO725" s="101"/>
      <c r="BR725" s="109" t="str">
        <f t="shared" si="11"/>
        <v>SH-25-0714</v>
      </c>
      <c r="BS725" s="109" t="s">
        <v>757</v>
      </c>
      <c r="BT725" t="s">
        <v>122</v>
      </c>
      <c r="BU725" t="s">
        <v>399</v>
      </c>
    </row>
    <row r="726" spans="1:73" hidden="1">
      <c r="A726" s="103" t="s">
        <v>1458</v>
      </c>
      <c r="B726" s="102">
        <v>45784</v>
      </c>
      <c r="C726" s="104">
        <f>_xlfn.ISOWEEKNUM(Tabella2[[#This Row],[Date]])</f>
        <v>19</v>
      </c>
      <c r="D726" s="104" t="s">
        <v>195</v>
      </c>
      <c r="E726" s="104" t="s">
        <v>398</v>
      </c>
      <c r="F726" s="104"/>
      <c r="G726" s="104" t="s">
        <v>257</v>
      </c>
      <c r="H726" s="105">
        <v>5</v>
      </c>
      <c r="I726" s="104"/>
      <c r="J726" s="104" t="s">
        <v>258</v>
      </c>
      <c r="K726" s="104" t="s">
        <v>80</v>
      </c>
      <c r="L726" s="104" t="s">
        <v>299</v>
      </c>
      <c r="M726" s="104" t="s">
        <v>361</v>
      </c>
      <c r="N726" s="104"/>
      <c r="O726" s="108" t="str">
        <f>A2727</f>
        <v>15129</v>
      </c>
      <c r="P726" s="111" t="s">
        <v>300</v>
      </c>
      <c r="Q726" s="153">
        <v>0.64583333333333337</v>
      </c>
      <c r="R726" s="153">
        <v>0.6875</v>
      </c>
      <c r="S726" s="153">
        <v>4.1666666666666657E-2</v>
      </c>
      <c r="T726" s="153">
        <v>0.64583333333333337</v>
      </c>
      <c r="U726" s="153">
        <v>0.6875</v>
      </c>
      <c r="V726" s="153">
        <f>IF(ISBLANK(T726),"",Tabella2[[#This Row],[ACT STOP]]-Tabella2[[#This Row],[ACT START]])</f>
        <v>4.166666666666663E-2</v>
      </c>
      <c r="W726" s="104" t="s">
        <v>122</v>
      </c>
      <c r="X726" s="104" t="s">
        <v>91</v>
      </c>
      <c r="Y726" s="110"/>
      <c r="Z726" s="106"/>
      <c r="AA726" s="104"/>
      <c r="AB726" s="107"/>
      <c r="AC726" s="72">
        <v>1</v>
      </c>
      <c r="AH726" s="70"/>
      <c r="AI726" s="70"/>
      <c r="AJ726">
        <v>0</v>
      </c>
      <c r="AL726" s="70"/>
      <c r="BM726" s="135">
        <v>0.64583333333333337</v>
      </c>
      <c r="BN726" s="136">
        <v>0.6875</v>
      </c>
      <c r="BO726" s="101"/>
      <c r="BR726" s="109" t="str">
        <f t="shared" si="11"/>
        <v>SH-25-0715</v>
      </c>
      <c r="BS726" s="109" t="s">
        <v>416</v>
      </c>
      <c r="BT726" t="s">
        <v>122</v>
      </c>
      <c r="BU726" t="s">
        <v>399</v>
      </c>
    </row>
    <row r="727" spans="1:73" hidden="1">
      <c r="A727" s="103" t="s">
        <v>1459</v>
      </c>
      <c r="B727" s="102">
        <v>45785</v>
      </c>
      <c r="C727" s="104">
        <f>_xlfn.ISOWEEKNUM(Tabella2[[#This Row],[Date]])</f>
        <v>19</v>
      </c>
      <c r="D727" s="104" t="s">
        <v>195</v>
      </c>
      <c r="E727" s="104" t="s">
        <v>398</v>
      </c>
      <c r="F727" s="104"/>
      <c r="G727" s="104" t="s">
        <v>284</v>
      </c>
      <c r="H727" s="105">
        <v>9</v>
      </c>
      <c r="I727" s="104"/>
      <c r="J727" s="104" t="s">
        <v>258</v>
      </c>
      <c r="K727" s="104" t="s">
        <v>78</v>
      </c>
      <c r="L727" s="104" t="s">
        <v>299</v>
      </c>
      <c r="M727" s="104" t="s">
        <v>361</v>
      </c>
      <c r="N727" s="104"/>
      <c r="O727" s="108" t="str">
        <f>A2729</f>
        <v>15131</v>
      </c>
      <c r="P727" s="111" t="s">
        <v>300</v>
      </c>
      <c r="Q727" s="153">
        <v>0.33333333333333331</v>
      </c>
      <c r="R727" s="153">
        <v>0.375</v>
      </c>
      <c r="S727" s="153">
        <v>4.1666666666666657E-2</v>
      </c>
      <c r="T727" s="153">
        <v>0.33333333333333331</v>
      </c>
      <c r="U727" s="153">
        <v>0.375</v>
      </c>
      <c r="V727" s="153">
        <f>IF(ISBLANK(T727),"",Tabella2[[#This Row],[ACT STOP]]-Tabella2[[#This Row],[ACT START]])</f>
        <v>4.1666666666666685E-2</v>
      </c>
      <c r="W727" s="104" t="s">
        <v>122</v>
      </c>
      <c r="X727" s="104" t="s">
        <v>91</v>
      </c>
      <c r="Y727" s="110"/>
      <c r="Z727" s="106"/>
      <c r="AA727" s="104"/>
      <c r="AB727" s="107"/>
      <c r="AC727" s="72">
        <v>1</v>
      </c>
      <c r="AH727" s="70"/>
      <c r="AI727" s="70"/>
      <c r="AJ727">
        <v>0</v>
      </c>
      <c r="AL727" s="70"/>
      <c r="BM727" s="135">
        <v>0.33333333333333331</v>
      </c>
      <c r="BN727" s="136">
        <v>0.375</v>
      </c>
      <c r="BO727" s="101"/>
      <c r="BR727" s="109" t="str">
        <f t="shared" si="11"/>
        <v>SH-25-0716</v>
      </c>
      <c r="BS727" s="109" t="s">
        <v>339</v>
      </c>
      <c r="BT727" t="s">
        <v>122</v>
      </c>
      <c r="BU727" t="s">
        <v>399</v>
      </c>
    </row>
    <row r="728" spans="1:73" hidden="1">
      <c r="A728" s="103" t="s">
        <v>1460</v>
      </c>
      <c r="B728" s="102">
        <v>45785</v>
      </c>
      <c r="C728" s="104">
        <f>_xlfn.ISOWEEKNUM(Tabella2[[#This Row],[Date]])</f>
        <v>19</v>
      </c>
      <c r="D728" s="104" t="s">
        <v>195</v>
      </c>
      <c r="E728" s="104" t="s">
        <v>298</v>
      </c>
      <c r="F728" s="104"/>
      <c r="G728" s="104" t="s">
        <v>257</v>
      </c>
      <c r="H728" s="105">
        <v>1</v>
      </c>
      <c r="I728" s="104"/>
      <c r="J728" s="104" t="s">
        <v>258</v>
      </c>
      <c r="K728" s="104" t="s">
        <v>78</v>
      </c>
      <c r="L728" s="104" t="s">
        <v>299</v>
      </c>
      <c r="M728" s="104" t="s">
        <v>361</v>
      </c>
      <c r="N728" s="104"/>
      <c r="O728" s="108" t="str">
        <f>A2734</f>
        <v>15136</v>
      </c>
      <c r="P728" s="111" t="s">
        <v>300</v>
      </c>
      <c r="Q728" s="153">
        <v>0.39583333333333331</v>
      </c>
      <c r="R728" s="153">
        <v>0.4375</v>
      </c>
      <c r="S728" s="153">
        <v>4.1666666666666657E-2</v>
      </c>
      <c r="T728" s="153" t="s">
        <v>262</v>
      </c>
      <c r="U728" s="153" t="s">
        <v>263</v>
      </c>
      <c r="V728" s="153">
        <f>IF(ISBLANK(T728),"",Tabella2[[#This Row],[ACT STOP]]-Tabella2[[#This Row],[ACT START]])</f>
        <v>4.1666666666666685E-2</v>
      </c>
      <c r="W728" s="104" t="s">
        <v>122</v>
      </c>
      <c r="X728" s="104" t="s">
        <v>91</v>
      </c>
      <c r="Y728" s="110"/>
      <c r="Z728" s="106"/>
      <c r="AA728" s="104"/>
      <c r="AB728" s="107"/>
      <c r="AC728" s="72">
        <v>1</v>
      </c>
      <c r="AH728" s="70"/>
      <c r="AI728" s="70"/>
      <c r="AJ728">
        <v>0</v>
      </c>
      <c r="AL728" s="70"/>
      <c r="BM728" s="135" t="s">
        <v>262</v>
      </c>
      <c r="BN728" s="136" t="s">
        <v>263</v>
      </c>
      <c r="BO728" s="101"/>
      <c r="BR728" s="109" t="str">
        <f t="shared" si="11"/>
        <v>SH-25-0717</v>
      </c>
      <c r="BS728" s="109" t="s">
        <v>332</v>
      </c>
      <c r="BT728" t="s">
        <v>122</v>
      </c>
      <c r="BU728" t="s">
        <v>302</v>
      </c>
    </row>
    <row r="729" spans="1:73" hidden="1">
      <c r="A729" s="103" t="s">
        <v>1461</v>
      </c>
      <c r="B729" s="102">
        <v>45785</v>
      </c>
      <c r="C729" s="104">
        <f>_xlfn.ISOWEEKNUM(Tabella2[[#This Row],[Date]])</f>
        <v>19</v>
      </c>
      <c r="D729" s="104" t="s">
        <v>195</v>
      </c>
      <c r="E729" s="104" t="s">
        <v>398</v>
      </c>
      <c r="F729" s="104"/>
      <c r="G729" s="104" t="s">
        <v>257</v>
      </c>
      <c r="H729" s="105">
        <v>2</v>
      </c>
      <c r="I729" s="104"/>
      <c r="J729" s="104" t="s">
        <v>258</v>
      </c>
      <c r="K729" s="104" t="s">
        <v>80</v>
      </c>
      <c r="L729" s="104" t="s">
        <v>299</v>
      </c>
      <c r="M729" s="104" t="s">
        <v>361</v>
      </c>
      <c r="N729" s="104"/>
      <c r="O729" s="108" t="str">
        <f>A2735</f>
        <v>15137</v>
      </c>
      <c r="P729" s="111" t="s">
        <v>300</v>
      </c>
      <c r="Q729" s="153">
        <v>0.39583333333333331</v>
      </c>
      <c r="R729" s="153">
        <v>0.4375</v>
      </c>
      <c r="S729" s="153">
        <v>4.1666666666666657E-2</v>
      </c>
      <c r="T729" s="153">
        <v>0.39583333333333331</v>
      </c>
      <c r="U729" s="153">
        <v>0.43055555555555558</v>
      </c>
      <c r="V729" s="153">
        <f>IF(ISBLANK(T729),"",Tabella2[[#This Row],[ACT STOP]]-Tabella2[[#This Row],[ACT START]])</f>
        <v>3.4722222222222265E-2</v>
      </c>
      <c r="W729" s="104" t="s">
        <v>122</v>
      </c>
      <c r="X729" s="104" t="s">
        <v>91</v>
      </c>
      <c r="Y729" s="110"/>
      <c r="Z729" s="106"/>
      <c r="AA729" s="104"/>
      <c r="AB729" s="107"/>
      <c r="AC729" s="72">
        <v>1</v>
      </c>
      <c r="AH729" s="70"/>
      <c r="AI729" s="70"/>
      <c r="AJ729">
        <v>0</v>
      </c>
      <c r="AL729" s="70"/>
      <c r="BM729" s="135">
        <v>0.39583333333333331</v>
      </c>
      <c r="BN729" s="136">
        <v>0.43055555555555558</v>
      </c>
      <c r="BO729" s="101"/>
      <c r="BR729" s="109" t="str">
        <f t="shared" si="11"/>
        <v>SH-25-0718</v>
      </c>
      <c r="BS729" s="109" t="s">
        <v>368</v>
      </c>
      <c r="BT729" t="s">
        <v>122</v>
      </c>
      <c r="BU729" t="s">
        <v>399</v>
      </c>
    </row>
    <row r="730" spans="1:73" hidden="1">
      <c r="A730" s="103" t="s">
        <v>1462</v>
      </c>
      <c r="B730" s="102">
        <v>45785</v>
      </c>
      <c r="C730" s="104">
        <f>_xlfn.ISOWEEKNUM(Tabella2[[#This Row],[Date]])</f>
        <v>19</v>
      </c>
      <c r="D730" s="104" t="s">
        <v>195</v>
      </c>
      <c r="E730" s="104" t="s">
        <v>398</v>
      </c>
      <c r="F730" s="104"/>
      <c r="G730" s="104" t="s">
        <v>257</v>
      </c>
      <c r="H730" s="105">
        <v>17</v>
      </c>
      <c r="I730" s="104"/>
      <c r="J730" s="104" t="s">
        <v>258</v>
      </c>
      <c r="K730" s="104" t="s">
        <v>78</v>
      </c>
      <c r="L730" s="104" t="s">
        <v>299</v>
      </c>
      <c r="M730" s="104" t="s">
        <v>361</v>
      </c>
      <c r="N730" s="104"/>
      <c r="O730" s="108" t="str">
        <f>A2736</f>
        <v>15138</v>
      </c>
      <c r="P730" s="111" t="s">
        <v>300</v>
      </c>
      <c r="Q730" s="153">
        <v>0.45833333333333331</v>
      </c>
      <c r="R730" s="153">
        <v>0.5</v>
      </c>
      <c r="S730" s="153">
        <v>4.1666666666666657E-2</v>
      </c>
      <c r="T730" s="153">
        <v>0.45833333333333331</v>
      </c>
      <c r="U730" s="153">
        <v>0.5</v>
      </c>
      <c r="V730" s="153">
        <f>IF(ISBLANK(T730),"",Tabella2[[#This Row],[ACT STOP]]-Tabella2[[#This Row],[ACT START]])</f>
        <v>4.1666666666666685E-2</v>
      </c>
      <c r="W730" s="104" t="s">
        <v>122</v>
      </c>
      <c r="X730" s="104" t="s">
        <v>91</v>
      </c>
      <c r="Y730" s="110"/>
      <c r="Z730" s="106"/>
      <c r="AA730" s="104"/>
      <c r="AB730" s="107"/>
      <c r="AC730" s="72">
        <v>1</v>
      </c>
      <c r="AH730" s="70"/>
      <c r="AI730" s="70"/>
      <c r="AJ730">
        <v>0</v>
      </c>
      <c r="AL730" s="70"/>
      <c r="BM730" s="135">
        <v>0.45833333333333331</v>
      </c>
      <c r="BN730" s="136">
        <v>0.5</v>
      </c>
      <c r="BO730" s="101"/>
      <c r="BR730" s="109" t="str">
        <f t="shared" si="11"/>
        <v>SH-25-0719</v>
      </c>
      <c r="BS730" s="109" t="s">
        <v>393</v>
      </c>
      <c r="BT730" t="s">
        <v>122</v>
      </c>
      <c r="BU730" t="s">
        <v>399</v>
      </c>
    </row>
    <row r="731" spans="1:73" hidden="1">
      <c r="A731" s="103" t="s">
        <v>1463</v>
      </c>
      <c r="B731" s="102">
        <v>45785</v>
      </c>
      <c r="C731" s="104">
        <f>_xlfn.ISOWEEKNUM(Tabella2[[#This Row],[Date]])</f>
        <v>19</v>
      </c>
      <c r="D731" s="104" t="s">
        <v>195</v>
      </c>
      <c r="E731" s="104" t="s">
        <v>398</v>
      </c>
      <c r="F731" s="104"/>
      <c r="G731" s="104" t="s">
        <v>257</v>
      </c>
      <c r="H731" s="105">
        <v>32</v>
      </c>
      <c r="I731" s="104"/>
      <c r="J731" s="104" t="s">
        <v>258</v>
      </c>
      <c r="K731" s="104" t="s">
        <v>80</v>
      </c>
      <c r="L731" s="104" t="s">
        <v>299</v>
      </c>
      <c r="M731" s="104" t="s">
        <v>361</v>
      </c>
      <c r="N731" s="104"/>
      <c r="O731" s="108" t="str">
        <f>A2737</f>
        <v>15139</v>
      </c>
      <c r="P731" s="111" t="s">
        <v>300</v>
      </c>
      <c r="Q731" s="153">
        <v>0.45833333333333331</v>
      </c>
      <c r="R731" s="153">
        <v>0.5</v>
      </c>
      <c r="S731" s="153">
        <v>4.1666666666666657E-2</v>
      </c>
      <c r="T731" s="153">
        <v>0.45833333333333331</v>
      </c>
      <c r="U731" s="153">
        <v>0.5</v>
      </c>
      <c r="V731" s="153">
        <f>IF(ISBLANK(T731),"",Tabella2[[#This Row],[ACT STOP]]-Tabella2[[#This Row],[ACT START]])</f>
        <v>4.1666666666666685E-2</v>
      </c>
      <c r="W731" s="104" t="s">
        <v>122</v>
      </c>
      <c r="X731" s="104" t="s">
        <v>91</v>
      </c>
      <c r="Y731" s="110"/>
      <c r="Z731" s="106"/>
      <c r="AA731" s="104"/>
      <c r="AB731" s="107"/>
      <c r="AC731" s="72">
        <v>1</v>
      </c>
      <c r="AH731" s="70"/>
      <c r="AI731" s="70"/>
      <c r="AJ731">
        <v>0</v>
      </c>
      <c r="AL731" s="70"/>
      <c r="BM731" s="135">
        <v>0.45833333333333331</v>
      </c>
      <c r="BN731" s="136">
        <v>0.5</v>
      </c>
      <c r="BO731" s="101"/>
      <c r="BR731" s="109" t="str">
        <f t="shared" si="11"/>
        <v>SH-25-0720</v>
      </c>
      <c r="BS731" s="109" t="s">
        <v>356</v>
      </c>
      <c r="BT731" t="s">
        <v>122</v>
      </c>
      <c r="BU731" t="s">
        <v>399</v>
      </c>
    </row>
    <row r="732" spans="1:73" hidden="1">
      <c r="A732" s="103" t="s">
        <v>1464</v>
      </c>
      <c r="B732" s="102">
        <v>45785</v>
      </c>
      <c r="C732" s="104">
        <f>_xlfn.ISOWEEKNUM(Tabella2[[#This Row],[Date]])</f>
        <v>19</v>
      </c>
      <c r="D732" s="104" t="s">
        <v>195</v>
      </c>
      <c r="E732" s="104" t="s">
        <v>398</v>
      </c>
      <c r="F732" s="104"/>
      <c r="G732" s="104" t="s">
        <v>257</v>
      </c>
      <c r="H732" s="105">
        <v>25</v>
      </c>
      <c r="I732" s="104"/>
      <c r="J732" s="104" t="s">
        <v>258</v>
      </c>
      <c r="K732" s="104" t="s">
        <v>75</v>
      </c>
      <c r="L732" s="104" t="s">
        <v>299</v>
      </c>
      <c r="M732" s="104" t="s">
        <v>328</v>
      </c>
      <c r="N732" s="104"/>
      <c r="O732" s="108" t="str">
        <f>A2738</f>
        <v>15140</v>
      </c>
      <c r="P732" s="111" t="s">
        <v>300</v>
      </c>
      <c r="Q732" s="153">
        <v>0.45833333333333331</v>
      </c>
      <c r="R732" s="153">
        <v>0.5</v>
      </c>
      <c r="S732" s="153">
        <v>4.1666666666666657E-2</v>
      </c>
      <c r="T732" s="153">
        <v>0.45833333333333331</v>
      </c>
      <c r="U732" s="153">
        <v>0.5</v>
      </c>
      <c r="V732" s="153">
        <f>IF(ISBLANK(T732),"",Tabella2[[#This Row],[ACT STOP]]-Tabella2[[#This Row],[ACT START]])</f>
        <v>4.1666666666666685E-2</v>
      </c>
      <c r="W732" s="104" t="s">
        <v>122</v>
      </c>
      <c r="X732" s="104" t="s">
        <v>91</v>
      </c>
      <c r="Y732" s="110" t="s">
        <v>1465</v>
      </c>
      <c r="Z732" s="106"/>
      <c r="AA732" s="104"/>
      <c r="AB732" s="107"/>
      <c r="AC732" s="72">
        <v>1</v>
      </c>
      <c r="AH732" s="70"/>
      <c r="AI732" s="70"/>
      <c r="AJ732">
        <v>0</v>
      </c>
      <c r="AL732" s="70"/>
      <c r="BM732" s="135">
        <v>0.45833333333333331</v>
      </c>
      <c r="BN732" s="136">
        <v>0.5</v>
      </c>
      <c r="BO732" s="101"/>
      <c r="BR732" s="109" t="str">
        <f t="shared" si="11"/>
        <v>SH-25-0721</v>
      </c>
      <c r="BS732" s="109" t="s">
        <v>867</v>
      </c>
      <c r="BT732" t="s">
        <v>122</v>
      </c>
      <c r="BU732" t="s">
        <v>399</v>
      </c>
    </row>
    <row r="733" spans="1:73" hidden="1">
      <c r="A733" s="103" t="s">
        <v>1466</v>
      </c>
      <c r="B733" s="102">
        <v>45785</v>
      </c>
      <c r="C733" s="104">
        <f>_xlfn.ISOWEEKNUM(Tabella2[[#This Row],[Date]])</f>
        <v>19</v>
      </c>
      <c r="D733" s="104" t="s">
        <v>195</v>
      </c>
      <c r="E733" s="104" t="s">
        <v>398</v>
      </c>
      <c r="F733" s="104"/>
      <c r="G733" s="104" t="s">
        <v>284</v>
      </c>
      <c r="H733" s="105">
        <v>22</v>
      </c>
      <c r="I733" s="104"/>
      <c r="J733" s="104" t="s">
        <v>258</v>
      </c>
      <c r="K733" s="104" t="s">
        <v>80</v>
      </c>
      <c r="L733" s="104" t="s">
        <v>299</v>
      </c>
      <c r="M733" s="104" t="s">
        <v>276</v>
      </c>
      <c r="N733" s="104"/>
      <c r="O733" s="108" t="str">
        <f>A2741</f>
        <v>15143</v>
      </c>
      <c r="P733" s="111" t="s">
        <v>300</v>
      </c>
      <c r="Q733" s="153">
        <v>0.52083333333333337</v>
      </c>
      <c r="R733" s="153">
        <v>0.5625</v>
      </c>
      <c r="S733" s="153">
        <v>4.1666666666666657E-2</v>
      </c>
      <c r="T733" s="153">
        <v>0.52083333333333337</v>
      </c>
      <c r="U733" s="153">
        <v>0.5625</v>
      </c>
      <c r="V733" s="153">
        <f>IF(ISBLANK(T733),"",Tabella2[[#This Row],[ACT STOP]]-Tabella2[[#This Row],[ACT START]])</f>
        <v>4.166666666666663E-2</v>
      </c>
      <c r="W733" s="104" t="s">
        <v>122</v>
      </c>
      <c r="X733" s="104" t="s">
        <v>91</v>
      </c>
      <c r="Y733" s="110"/>
      <c r="Z733" s="106"/>
      <c r="AA733" s="104"/>
      <c r="AB733" s="107"/>
      <c r="AC733" s="72">
        <v>1</v>
      </c>
      <c r="AH733" s="70"/>
      <c r="AI733" s="70"/>
      <c r="AJ733">
        <v>0</v>
      </c>
      <c r="AL733" s="70"/>
      <c r="BM733" s="135">
        <v>0.52083333333333337</v>
      </c>
      <c r="BN733" s="136">
        <v>0.5625</v>
      </c>
      <c r="BO733" s="101"/>
      <c r="BR733" s="109" t="str">
        <f t="shared" si="11"/>
        <v>SH-25-0722</v>
      </c>
      <c r="BS733" s="109" t="s">
        <v>295</v>
      </c>
      <c r="BT733" t="s">
        <v>122</v>
      </c>
      <c r="BU733" t="s">
        <v>399</v>
      </c>
    </row>
    <row r="734" spans="1:73" hidden="1">
      <c r="A734" s="103" t="s">
        <v>1467</v>
      </c>
      <c r="B734" s="102">
        <v>45785</v>
      </c>
      <c r="C734" s="104">
        <f>_xlfn.ISOWEEKNUM(Tabella2[[#This Row],[Date]])</f>
        <v>19</v>
      </c>
      <c r="D734" s="104" t="s">
        <v>195</v>
      </c>
      <c r="E734" s="104" t="s">
        <v>398</v>
      </c>
      <c r="F734" s="104"/>
      <c r="G734" s="104" t="s">
        <v>257</v>
      </c>
      <c r="H734" s="105">
        <v>9</v>
      </c>
      <c r="I734" s="104"/>
      <c r="J734" s="104" t="s">
        <v>258</v>
      </c>
      <c r="K734" s="104" t="s">
        <v>80</v>
      </c>
      <c r="L734" s="104" t="s">
        <v>299</v>
      </c>
      <c r="M734" s="104" t="s">
        <v>361</v>
      </c>
      <c r="N734" s="104"/>
      <c r="O734" s="108" t="str">
        <f>A2744</f>
        <v>15146</v>
      </c>
      <c r="P734" s="111" t="s">
        <v>300</v>
      </c>
      <c r="Q734" s="153">
        <v>0.58333333333333337</v>
      </c>
      <c r="R734" s="153">
        <v>0.625</v>
      </c>
      <c r="S734" s="153">
        <v>4.1666666666666657E-2</v>
      </c>
      <c r="T734" s="153">
        <v>0.58333333333333337</v>
      </c>
      <c r="U734" s="153">
        <v>0.61458333333333337</v>
      </c>
      <c r="V734" s="153">
        <f>IF(ISBLANK(T734),"",Tabella2[[#This Row],[ACT STOP]]-Tabella2[[#This Row],[ACT START]])</f>
        <v>3.125E-2</v>
      </c>
      <c r="W734" s="104" t="s">
        <v>122</v>
      </c>
      <c r="X734" s="104" t="s">
        <v>91</v>
      </c>
      <c r="Y734" s="110"/>
      <c r="Z734" s="106"/>
      <c r="AA734" s="104"/>
      <c r="AB734" s="107"/>
      <c r="AC734" s="72">
        <v>1</v>
      </c>
      <c r="AH734" s="70"/>
      <c r="AI734" s="70"/>
      <c r="AJ734">
        <v>0</v>
      </c>
      <c r="AL734" s="70"/>
      <c r="BM734" s="135">
        <v>0.58333333333333337</v>
      </c>
      <c r="BN734" s="136">
        <v>0.61458333333333337</v>
      </c>
      <c r="BO734" s="101"/>
      <c r="BR734" s="109" t="str">
        <f t="shared" si="11"/>
        <v>SH-25-0723</v>
      </c>
      <c r="BS734" s="109" t="s">
        <v>318</v>
      </c>
      <c r="BT734" t="s">
        <v>122</v>
      </c>
      <c r="BU734" t="s">
        <v>399</v>
      </c>
    </row>
    <row r="735" spans="1:73" hidden="1">
      <c r="A735" s="103" t="s">
        <v>1468</v>
      </c>
      <c r="B735" s="102">
        <v>45785</v>
      </c>
      <c r="C735" s="104">
        <f>_xlfn.ISOWEEKNUM(Tabella2[[#This Row],[Date]])</f>
        <v>19</v>
      </c>
      <c r="D735" s="104" t="s">
        <v>195</v>
      </c>
      <c r="E735" s="104" t="s">
        <v>398</v>
      </c>
      <c r="F735" s="104"/>
      <c r="G735" s="104" t="s">
        <v>257</v>
      </c>
      <c r="H735" s="105">
        <v>13</v>
      </c>
      <c r="I735" s="104"/>
      <c r="J735" s="104" t="s">
        <v>258</v>
      </c>
      <c r="K735" s="104" t="s">
        <v>80</v>
      </c>
      <c r="L735" s="104" t="s">
        <v>299</v>
      </c>
      <c r="M735" s="104" t="s">
        <v>361</v>
      </c>
      <c r="N735" s="104"/>
      <c r="O735" s="108" t="str">
        <f>A2749</f>
        <v>15151</v>
      </c>
      <c r="P735" s="111" t="s">
        <v>300</v>
      </c>
      <c r="Q735" s="153">
        <v>0.64583333333333337</v>
      </c>
      <c r="R735" s="153">
        <v>0.6875</v>
      </c>
      <c r="S735" s="153">
        <v>4.1666666666666657E-2</v>
      </c>
      <c r="T735" s="153">
        <v>0.64236111111111116</v>
      </c>
      <c r="U735" s="153">
        <v>0.68402777777777779</v>
      </c>
      <c r="V735" s="153">
        <f>IF(ISBLANK(T735),"",Tabella2[[#This Row],[ACT STOP]]-Tabella2[[#This Row],[ACT START]])</f>
        <v>4.166666666666663E-2</v>
      </c>
      <c r="W735" s="104" t="s">
        <v>122</v>
      </c>
      <c r="X735" s="104" t="s">
        <v>91</v>
      </c>
      <c r="Y735" s="110"/>
      <c r="Z735" s="106"/>
      <c r="AA735" s="104"/>
      <c r="AB735" s="107"/>
      <c r="AC735" s="72">
        <v>1</v>
      </c>
      <c r="AH735" s="70"/>
      <c r="AI735" s="70"/>
      <c r="AJ735">
        <v>0</v>
      </c>
      <c r="AL735" s="70"/>
      <c r="BM735" s="135">
        <v>0.64236111111111116</v>
      </c>
      <c r="BN735" s="136">
        <v>0.68402777777777779</v>
      </c>
      <c r="BO735" s="101"/>
      <c r="BR735" s="109" t="str">
        <f t="shared" si="11"/>
        <v>SH-25-0724</v>
      </c>
      <c r="BS735" s="109" t="s">
        <v>427</v>
      </c>
      <c r="BT735" t="s">
        <v>122</v>
      </c>
      <c r="BU735" t="s">
        <v>399</v>
      </c>
    </row>
    <row r="736" spans="1:73" hidden="1">
      <c r="A736" s="103" t="s">
        <v>1469</v>
      </c>
      <c r="B736" s="102">
        <v>45786</v>
      </c>
      <c r="C736" s="104">
        <f>_xlfn.ISOWEEKNUM(Tabella2[[#This Row],[Date]])</f>
        <v>19</v>
      </c>
      <c r="D736" s="104" t="s">
        <v>195</v>
      </c>
      <c r="E736" s="104" t="s">
        <v>398</v>
      </c>
      <c r="F736" s="104"/>
      <c r="G736" s="104" t="s">
        <v>284</v>
      </c>
      <c r="H736" s="105">
        <v>10</v>
      </c>
      <c r="I736" s="104"/>
      <c r="J736" s="104" t="s">
        <v>258</v>
      </c>
      <c r="K736" s="104" t="s">
        <v>78</v>
      </c>
      <c r="L736" s="104" t="s">
        <v>299</v>
      </c>
      <c r="M736" s="104" t="s">
        <v>276</v>
      </c>
      <c r="N736" s="104"/>
      <c r="O736" s="106" t="str">
        <f>A2754</f>
        <v>15156</v>
      </c>
      <c r="P736" s="111" t="s">
        <v>300</v>
      </c>
      <c r="Q736" s="153">
        <v>0.29166666666666669</v>
      </c>
      <c r="R736" s="153">
        <v>0.33333333333333331</v>
      </c>
      <c r="S736" s="153">
        <v>4.1666666666666657E-2</v>
      </c>
      <c r="T736" s="153">
        <v>0.29166666666666669</v>
      </c>
      <c r="U736" s="153">
        <v>0.33333333333333331</v>
      </c>
      <c r="V736" s="153">
        <f>IF(ISBLANK(T736),"",Tabella2[[#This Row],[ACT STOP]]-Tabella2[[#This Row],[ACT START]])</f>
        <v>4.166666666666663E-2</v>
      </c>
      <c r="W736" s="104" t="s">
        <v>122</v>
      </c>
      <c r="X736" s="104" t="s">
        <v>91</v>
      </c>
      <c r="Y736" s="110"/>
      <c r="Z736" s="106"/>
      <c r="AA736" s="104"/>
      <c r="AB736" s="107"/>
      <c r="AC736" s="72">
        <v>1</v>
      </c>
      <c r="AH736" s="70"/>
      <c r="AI736" s="70"/>
      <c r="AJ736">
        <v>0</v>
      </c>
      <c r="AL736" s="70"/>
      <c r="BM736" s="135">
        <v>0.29166666666666669</v>
      </c>
      <c r="BN736" s="136">
        <v>0.33333333333333331</v>
      </c>
      <c r="BO736" s="101"/>
      <c r="BR736" s="109" t="str">
        <f t="shared" si="11"/>
        <v>SH-25-0725</v>
      </c>
      <c r="BS736" s="109" t="s">
        <v>896</v>
      </c>
      <c r="BT736" t="s">
        <v>122</v>
      </c>
      <c r="BU736" t="s">
        <v>399</v>
      </c>
    </row>
    <row r="737" spans="1:73" hidden="1">
      <c r="A737" s="103" t="s">
        <v>1470</v>
      </c>
      <c r="B737" s="102">
        <v>45786</v>
      </c>
      <c r="C737" s="104">
        <f>_xlfn.ISOWEEKNUM(Tabella2[[#This Row],[Date]])</f>
        <v>19</v>
      </c>
      <c r="D737" s="104" t="s">
        <v>13714</v>
      </c>
      <c r="E737" s="104" t="s">
        <v>284</v>
      </c>
      <c r="F737" s="104">
        <v>48</v>
      </c>
      <c r="G737" s="104" t="s">
        <v>257</v>
      </c>
      <c r="H737" s="105">
        <v>14</v>
      </c>
      <c r="I737" s="104"/>
      <c r="J737" s="104" t="s">
        <v>258</v>
      </c>
      <c r="K737" s="104" t="s">
        <v>80</v>
      </c>
      <c r="L737" s="104" t="s">
        <v>299</v>
      </c>
      <c r="M737" s="104" t="s">
        <v>430</v>
      </c>
      <c r="N737" s="104"/>
      <c r="O737" s="106" t="str">
        <f>A738</f>
        <v>13140</v>
      </c>
      <c r="P737" s="111" t="s">
        <v>691</v>
      </c>
      <c r="Q737" s="153" t="s">
        <v>285</v>
      </c>
      <c r="R737" s="153" t="s">
        <v>286</v>
      </c>
      <c r="S737" s="153">
        <v>4.1666666666666657E-2</v>
      </c>
      <c r="T737" s="153">
        <v>0.29166666666666669</v>
      </c>
      <c r="U737" s="153">
        <v>0.31944444444444442</v>
      </c>
      <c r="V737" s="153">
        <f>IF(ISBLANK(T737),"",Tabella2[[#This Row],[ACT STOP]]-Tabella2[[#This Row],[ACT START]])</f>
        <v>2.7777777777777735E-2</v>
      </c>
      <c r="W737" s="104" t="s">
        <v>100</v>
      </c>
      <c r="X737" s="104" t="s">
        <v>113</v>
      </c>
      <c r="Y737" s="110" t="s">
        <v>1471</v>
      </c>
      <c r="Z737" s="106"/>
      <c r="AA737" s="104"/>
      <c r="AB737" s="107"/>
      <c r="AC737" s="72">
        <v>0</v>
      </c>
      <c r="AH737" s="70"/>
      <c r="AI737" s="70"/>
      <c r="AJ737">
        <v>1</v>
      </c>
      <c r="AL737" s="70"/>
      <c r="BL737" t="s">
        <v>1472</v>
      </c>
      <c r="BM737" s="135">
        <v>0.29166666666666669</v>
      </c>
      <c r="BN737" s="136">
        <v>0.31944444444444442</v>
      </c>
      <c r="BO737" s="101"/>
      <c r="BR737" s="109" t="str">
        <f t="shared" si="11"/>
        <v>SH-25-0726</v>
      </c>
      <c r="BS737" s="109" t="s">
        <v>372</v>
      </c>
      <c r="BT737" t="s">
        <v>100</v>
      </c>
      <c r="BU737" t="s">
        <v>692</v>
      </c>
    </row>
    <row r="738" spans="1:73" hidden="1">
      <c r="A738" s="103" t="s">
        <v>1473</v>
      </c>
      <c r="B738" s="102">
        <v>45786</v>
      </c>
      <c r="C738" s="104">
        <f>_xlfn.ISOWEEKNUM(Tabella2[[#This Row],[Date]])</f>
        <v>19</v>
      </c>
      <c r="D738" s="104" t="s">
        <v>698</v>
      </c>
      <c r="E738" s="104" t="s">
        <v>284</v>
      </c>
      <c r="F738" s="104">
        <v>50</v>
      </c>
      <c r="G738" s="104" t="s">
        <v>257</v>
      </c>
      <c r="H738" s="105">
        <v>1</v>
      </c>
      <c r="I738" s="104"/>
      <c r="J738" s="104" t="s">
        <v>258</v>
      </c>
      <c r="K738" s="104" t="s">
        <v>81</v>
      </c>
      <c r="L738" s="104" t="s">
        <v>299</v>
      </c>
      <c r="M738" s="104" t="s">
        <v>430</v>
      </c>
      <c r="N738" s="104"/>
      <c r="O738" s="106" t="str">
        <f>A737</f>
        <v>13139</v>
      </c>
      <c r="P738" s="111" t="s">
        <v>691</v>
      </c>
      <c r="Q738" s="153">
        <v>0.29166666666666669</v>
      </c>
      <c r="R738" s="153">
        <v>0.33333333333333331</v>
      </c>
      <c r="S738" s="153">
        <v>4.1666666666666657E-2</v>
      </c>
      <c r="T738" s="153">
        <v>0.29166666666666669</v>
      </c>
      <c r="U738" s="153">
        <v>0.31944444444444442</v>
      </c>
      <c r="V738" s="153">
        <f>IF(ISBLANK(T738),"",Tabella2[[#This Row],[ACT STOP]]-Tabella2[[#This Row],[ACT START]])</f>
        <v>2.7777777777777735E-2</v>
      </c>
      <c r="W738" s="104" t="s">
        <v>100</v>
      </c>
      <c r="X738" s="104" t="s">
        <v>113</v>
      </c>
      <c r="Y738" s="110" t="s">
        <v>1474</v>
      </c>
      <c r="Z738" s="106"/>
      <c r="AA738" s="104"/>
      <c r="AB738" s="107"/>
      <c r="AC738" s="72">
        <v>0</v>
      </c>
      <c r="AH738" s="70"/>
      <c r="AI738" s="70"/>
      <c r="AJ738">
        <v>1</v>
      </c>
      <c r="AL738" s="70"/>
      <c r="BL738" t="s">
        <v>1475</v>
      </c>
      <c r="BM738" s="135">
        <v>0.29166666666666669</v>
      </c>
      <c r="BN738" s="136">
        <v>0.31944444444444442</v>
      </c>
      <c r="BO738" s="101"/>
      <c r="BR738" s="109" t="str">
        <f t="shared" si="11"/>
        <v>SH-25-0727</v>
      </c>
      <c r="BS738" s="109" t="s">
        <v>332</v>
      </c>
      <c r="BT738" t="s">
        <v>100</v>
      </c>
      <c r="BU738" t="s">
        <v>700</v>
      </c>
    </row>
    <row r="739" spans="1:73" hidden="1">
      <c r="A739" s="103" t="s">
        <v>1476</v>
      </c>
      <c r="B739" s="102">
        <v>45786</v>
      </c>
      <c r="C739" s="104">
        <f>_xlfn.ISOWEEKNUM(Tabella2[[#This Row],[Date]])</f>
        <v>19</v>
      </c>
      <c r="D739" s="104" t="s">
        <v>195</v>
      </c>
      <c r="E739" s="104" t="s">
        <v>398</v>
      </c>
      <c r="F739" s="104"/>
      <c r="G739" s="104" t="s">
        <v>284</v>
      </c>
      <c r="H739" s="105">
        <v>23</v>
      </c>
      <c r="I739" s="104"/>
      <c r="J739" s="104" t="s">
        <v>258</v>
      </c>
      <c r="K739" s="104" t="s">
        <v>80</v>
      </c>
      <c r="L739" s="104" t="s">
        <v>299</v>
      </c>
      <c r="M739" s="104" t="s">
        <v>361</v>
      </c>
      <c r="N739" s="104"/>
      <c r="O739" s="106" t="str">
        <f>A2757</f>
        <v>15159</v>
      </c>
      <c r="P739" s="111" t="s">
        <v>300</v>
      </c>
      <c r="Q739" s="153">
        <v>0.35416666666666669</v>
      </c>
      <c r="R739" s="153">
        <v>0.39583333333333331</v>
      </c>
      <c r="S739" s="153">
        <v>4.1666666666666657E-2</v>
      </c>
      <c r="T739" s="153">
        <v>0.35416666666666669</v>
      </c>
      <c r="U739" s="153">
        <v>0.39583333333333331</v>
      </c>
      <c r="V739" s="153">
        <f>IF(ISBLANK(T739),"",Tabella2[[#This Row],[ACT STOP]]-Tabella2[[#This Row],[ACT START]])</f>
        <v>4.166666666666663E-2</v>
      </c>
      <c r="W739" s="104" t="s">
        <v>122</v>
      </c>
      <c r="X739" s="104" t="s">
        <v>91</v>
      </c>
      <c r="Y739" s="110"/>
      <c r="Z739" s="106"/>
      <c r="AA739" s="104"/>
      <c r="AB739" s="107"/>
      <c r="AC739" s="72">
        <v>1</v>
      </c>
      <c r="AH739" s="70"/>
      <c r="AI739" s="70"/>
      <c r="AJ739">
        <v>0</v>
      </c>
      <c r="AL739" s="70"/>
      <c r="BM739" s="135">
        <v>0.35416666666666669</v>
      </c>
      <c r="BN739" s="136">
        <v>0.39583333333333331</v>
      </c>
      <c r="BO739" s="101"/>
      <c r="BR739" s="109" t="str">
        <f t="shared" si="11"/>
        <v>SH-25-0728</v>
      </c>
      <c r="BS739" s="109" t="s">
        <v>358</v>
      </c>
      <c r="BT739" t="s">
        <v>122</v>
      </c>
      <c r="BU739" t="s">
        <v>399</v>
      </c>
    </row>
    <row r="740" spans="1:73" hidden="1">
      <c r="A740" s="103" t="s">
        <v>1477</v>
      </c>
      <c r="B740" s="102">
        <v>45786</v>
      </c>
      <c r="C740" s="104">
        <f>_xlfn.ISOWEEKNUM(Tabella2[[#This Row],[Date]])</f>
        <v>19</v>
      </c>
      <c r="D740" s="104" t="s">
        <v>275</v>
      </c>
      <c r="E740" s="104" t="s">
        <v>256</v>
      </c>
      <c r="F740" s="104">
        <v>56</v>
      </c>
      <c r="G740" s="104" t="s">
        <v>257</v>
      </c>
      <c r="H740" s="105">
        <v>13</v>
      </c>
      <c r="I740" s="104" t="s">
        <v>258</v>
      </c>
      <c r="J740" s="104"/>
      <c r="K740" s="104" t="s">
        <v>77</v>
      </c>
      <c r="L740" s="104" t="s">
        <v>259</v>
      </c>
      <c r="M740" s="104" t="s">
        <v>276</v>
      </c>
      <c r="N740" s="104"/>
      <c r="O740" s="106"/>
      <c r="P740" s="111" t="s">
        <v>342</v>
      </c>
      <c r="Q740" s="153" t="s">
        <v>525</v>
      </c>
      <c r="R740" s="153" t="s">
        <v>262</v>
      </c>
      <c r="S740" s="153">
        <v>4.1666666666666657E-2</v>
      </c>
      <c r="T740" s="153"/>
      <c r="U740" s="153"/>
      <c r="V740" s="153" t="str">
        <f>IF(ISBLANK(T740),"",Tabella2[[#This Row],[ACT STOP]]-Tabella2[[#This Row],[ACT START]])</f>
        <v/>
      </c>
      <c r="W740" s="104" t="s">
        <v>116</v>
      </c>
      <c r="X740" s="104" t="s">
        <v>119</v>
      </c>
      <c r="Y740" s="110"/>
      <c r="Z740" s="106"/>
      <c r="AA740" s="104"/>
      <c r="AB740" s="107"/>
      <c r="AC740" s="72">
        <v>0</v>
      </c>
      <c r="AH740" s="70"/>
      <c r="AI740" s="70"/>
      <c r="AJ740">
        <v>0</v>
      </c>
      <c r="AL740" s="70"/>
      <c r="BL740" t="s">
        <v>1478</v>
      </c>
      <c r="BM740" s="135">
        <v>0</v>
      </c>
      <c r="BN740" s="136">
        <v>0</v>
      </c>
      <c r="BO740" s="101"/>
      <c r="BR740" s="109" t="str">
        <f t="shared" si="11"/>
        <v>SH-25-0729</v>
      </c>
      <c r="BS740" s="109" t="s">
        <v>427</v>
      </c>
      <c r="BT740" t="s">
        <v>116</v>
      </c>
      <c r="BU740" t="s">
        <v>696</v>
      </c>
    </row>
    <row r="741" spans="1:73" hidden="1">
      <c r="A741" s="103" t="s">
        <v>1479</v>
      </c>
      <c r="B741" s="102">
        <v>45786</v>
      </c>
      <c r="C741" s="104">
        <f>_xlfn.ISOWEEKNUM(Tabella2[[#This Row],[Date]])</f>
        <v>19</v>
      </c>
      <c r="D741" s="104" t="s">
        <v>195</v>
      </c>
      <c r="E741" s="104" t="s">
        <v>298</v>
      </c>
      <c r="F741" s="104"/>
      <c r="G741" s="104" t="s">
        <v>284</v>
      </c>
      <c r="H741" s="105">
        <v>23</v>
      </c>
      <c r="I741" s="104"/>
      <c r="J741" s="104" t="s">
        <v>258</v>
      </c>
      <c r="K741" s="104" t="s">
        <v>80</v>
      </c>
      <c r="L741" s="104" t="s">
        <v>299</v>
      </c>
      <c r="M741" s="104" t="s">
        <v>361</v>
      </c>
      <c r="N741" s="104"/>
      <c r="O741" s="106" t="str">
        <f>A2761</f>
        <v>15163</v>
      </c>
      <c r="P741" s="111" t="s">
        <v>300</v>
      </c>
      <c r="Q741" s="153">
        <v>0.41666666666666669</v>
      </c>
      <c r="R741" s="153">
        <v>0.45833333333333331</v>
      </c>
      <c r="S741" s="153">
        <v>4.1666666666666657E-2</v>
      </c>
      <c r="T741" s="153">
        <v>0.41666666666666669</v>
      </c>
      <c r="U741" s="153">
        <v>0.4513888888888889</v>
      </c>
      <c r="V741" s="153">
        <f>IF(ISBLANK(T741),"",Tabella2[[#This Row],[ACT STOP]]-Tabella2[[#This Row],[ACT START]])</f>
        <v>3.472222222222221E-2</v>
      </c>
      <c r="W741" s="104" t="s">
        <v>122</v>
      </c>
      <c r="X741" s="104" t="s">
        <v>91</v>
      </c>
      <c r="Y741" s="110"/>
      <c r="Z741" s="106"/>
      <c r="AA741" s="104"/>
      <c r="AB741" s="107"/>
      <c r="AC741" s="72">
        <v>1</v>
      </c>
      <c r="AH741" s="70"/>
      <c r="AI741" s="70"/>
      <c r="AJ741">
        <v>0</v>
      </c>
      <c r="AL741" s="70"/>
      <c r="BM741" s="135">
        <v>0.41666666666666669</v>
      </c>
      <c r="BN741" s="136">
        <v>0.4513888888888889</v>
      </c>
      <c r="BO741" s="101"/>
      <c r="BR741" s="109" t="str">
        <f t="shared" si="11"/>
        <v>SH-25-0730</v>
      </c>
      <c r="BS741" s="109" t="s">
        <v>358</v>
      </c>
      <c r="BT741" t="s">
        <v>122</v>
      </c>
      <c r="BU741" t="s">
        <v>302</v>
      </c>
    </row>
    <row r="742" spans="1:73" hidden="1">
      <c r="A742" s="103" t="s">
        <v>1480</v>
      </c>
      <c r="B742" s="102">
        <v>45786</v>
      </c>
      <c r="C742" s="104">
        <f>_xlfn.ISOWEEKNUM(Tabella2[[#This Row],[Date]])</f>
        <v>19</v>
      </c>
      <c r="D742" s="104" t="s">
        <v>195</v>
      </c>
      <c r="E742" s="104" t="s">
        <v>398</v>
      </c>
      <c r="F742" s="104"/>
      <c r="G742" s="104" t="s">
        <v>284</v>
      </c>
      <c r="H742" s="105">
        <v>9</v>
      </c>
      <c r="I742" s="104"/>
      <c r="J742" s="104" t="s">
        <v>258</v>
      </c>
      <c r="K742" s="104" t="s">
        <v>78</v>
      </c>
      <c r="L742" s="104" t="s">
        <v>299</v>
      </c>
      <c r="M742" s="104" t="s">
        <v>361</v>
      </c>
      <c r="N742" s="104"/>
      <c r="O742" s="106" t="str">
        <f>A2762</f>
        <v>15164</v>
      </c>
      <c r="P742" s="111" t="s">
        <v>300</v>
      </c>
      <c r="Q742" s="153">
        <v>0.41666666666666669</v>
      </c>
      <c r="R742" s="153">
        <v>0.45833333333333331</v>
      </c>
      <c r="S742" s="153">
        <v>4.1666666666666657E-2</v>
      </c>
      <c r="T742" s="153">
        <v>0.41666666666666669</v>
      </c>
      <c r="U742" s="153">
        <v>0.45833333333333331</v>
      </c>
      <c r="V742" s="153">
        <f>IF(ISBLANK(T742),"",Tabella2[[#This Row],[ACT STOP]]-Tabella2[[#This Row],[ACT START]])</f>
        <v>4.166666666666663E-2</v>
      </c>
      <c r="W742" s="104" t="s">
        <v>122</v>
      </c>
      <c r="X742" s="104" t="s">
        <v>91</v>
      </c>
      <c r="Y742" s="110"/>
      <c r="Z742" s="106"/>
      <c r="AA742" s="104"/>
      <c r="AB742" s="107"/>
      <c r="AC742" s="72">
        <v>1</v>
      </c>
      <c r="AH742" s="70"/>
      <c r="AI742" s="70"/>
      <c r="AJ742">
        <v>0</v>
      </c>
      <c r="AL742" s="70"/>
      <c r="BM742" s="135">
        <v>0.41666666666666669</v>
      </c>
      <c r="BN742" s="136">
        <v>0.45833333333333331</v>
      </c>
      <c r="BO742" s="101"/>
      <c r="BR742" s="109" t="str">
        <f t="shared" si="11"/>
        <v>SH-25-0731</v>
      </c>
      <c r="BS742" s="109" t="s">
        <v>339</v>
      </c>
      <c r="BT742" t="s">
        <v>122</v>
      </c>
      <c r="BU742" t="s">
        <v>399</v>
      </c>
    </row>
    <row r="743" spans="1:73" hidden="1">
      <c r="A743" s="103" t="s">
        <v>1481</v>
      </c>
      <c r="B743" s="102">
        <v>45786</v>
      </c>
      <c r="C743" s="104">
        <f>_xlfn.ISOWEEKNUM(Tabella2[[#This Row],[Date]])</f>
        <v>19</v>
      </c>
      <c r="D743" s="104" t="s">
        <v>195</v>
      </c>
      <c r="E743" s="104" t="s">
        <v>398</v>
      </c>
      <c r="F743" s="104"/>
      <c r="G743" s="104" t="s">
        <v>284</v>
      </c>
      <c r="H743" s="105">
        <v>23</v>
      </c>
      <c r="I743" s="104"/>
      <c r="J743" s="104" t="s">
        <v>258</v>
      </c>
      <c r="K743" s="104" t="s">
        <v>80</v>
      </c>
      <c r="L743" s="104" t="s">
        <v>299</v>
      </c>
      <c r="M743" s="104" t="s">
        <v>361</v>
      </c>
      <c r="N743" s="104"/>
      <c r="O743" s="106" t="str">
        <f>A2765</f>
        <v>15167</v>
      </c>
      <c r="P743" s="111" t="s">
        <v>300</v>
      </c>
      <c r="Q743" s="153">
        <v>0.47916666666666669</v>
      </c>
      <c r="R743" s="153">
        <v>0.52083333333333337</v>
      </c>
      <c r="S743" s="153">
        <v>4.1666666666666657E-2</v>
      </c>
      <c r="T743" s="153">
        <v>0.47916666666666669</v>
      </c>
      <c r="U743" s="153">
        <v>0.52083333333333337</v>
      </c>
      <c r="V743" s="153">
        <f>IF(ISBLANK(T743),"",Tabella2[[#This Row],[ACT STOP]]-Tabella2[[#This Row],[ACT START]])</f>
        <v>4.1666666666666685E-2</v>
      </c>
      <c r="W743" s="104" t="s">
        <v>122</v>
      </c>
      <c r="X743" s="104" t="s">
        <v>91</v>
      </c>
      <c r="Y743" s="110"/>
      <c r="Z743" s="106"/>
      <c r="AA743" s="104"/>
      <c r="AB743" s="107"/>
      <c r="AC743" s="72">
        <v>1</v>
      </c>
      <c r="AH743" s="70"/>
      <c r="AI743" s="70"/>
      <c r="AJ743">
        <v>0</v>
      </c>
      <c r="AL743" s="70"/>
      <c r="BM743" s="135">
        <v>0.47916666666666669</v>
      </c>
      <c r="BN743" s="136">
        <v>0.52083333333333337</v>
      </c>
      <c r="BO743" s="101"/>
      <c r="BR743" s="109" t="str">
        <f t="shared" si="11"/>
        <v>SH-25-0732</v>
      </c>
      <c r="BS743" s="109" t="s">
        <v>358</v>
      </c>
      <c r="BT743" t="s">
        <v>122</v>
      </c>
      <c r="BU743" t="s">
        <v>399</v>
      </c>
    </row>
    <row r="744" spans="1:73" ht="78.75" hidden="1" customHeight="1">
      <c r="A744" s="103" t="s">
        <v>1482</v>
      </c>
      <c r="B744" s="102">
        <v>45789</v>
      </c>
      <c r="C744" s="104">
        <f>_xlfn.ISOWEEKNUM(Tabella2[[#This Row],[Date]])</f>
        <v>20</v>
      </c>
      <c r="D744" s="104" t="s">
        <v>195</v>
      </c>
      <c r="E744" s="104" t="s">
        <v>398</v>
      </c>
      <c r="F744" s="104"/>
      <c r="G744" s="104" t="s">
        <v>257</v>
      </c>
      <c r="H744" s="105">
        <v>12</v>
      </c>
      <c r="I744" s="104"/>
      <c r="J744" s="104" t="s">
        <v>258</v>
      </c>
      <c r="K744" s="104" t="s">
        <v>78</v>
      </c>
      <c r="L744" s="104" t="s">
        <v>299</v>
      </c>
      <c r="M744" s="104" t="s">
        <v>361</v>
      </c>
      <c r="N744" s="104"/>
      <c r="O744" s="108" t="str">
        <f>A2774</f>
        <v>15176</v>
      </c>
      <c r="P744" s="111" t="s">
        <v>300</v>
      </c>
      <c r="Q744" s="153">
        <v>0.3125</v>
      </c>
      <c r="R744" s="153">
        <v>0.35416666666666669</v>
      </c>
      <c r="S744" s="153">
        <v>4.1666666666666657E-2</v>
      </c>
      <c r="T744" s="153">
        <v>0.3125</v>
      </c>
      <c r="U744" s="153">
        <v>0.35416666666666669</v>
      </c>
      <c r="V744" s="153">
        <f>IF(ISBLANK(T744),"",Tabella2[[#This Row],[ACT STOP]]-Tabella2[[#This Row],[ACT START]])</f>
        <v>4.1666666666666685E-2</v>
      </c>
      <c r="W744" s="104" t="s">
        <v>122</v>
      </c>
      <c r="X744" s="104" t="s">
        <v>91</v>
      </c>
      <c r="Y744" s="110"/>
      <c r="Z744" s="106"/>
      <c r="AA744" s="104"/>
      <c r="AB744" s="107"/>
      <c r="AC744" s="72">
        <v>1</v>
      </c>
      <c r="AH744" s="70"/>
      <c r="AI744" s="70"/>
      <c r="AJ744">
        <v>0</v>
      </c>
      <c r="AL744" s="70"/>
      <c r="BM744" s="135">
        <v>0.3125</v>
      </c>
      <c r="BN744" s="136">
        <v>0.35416666666666669</v>
      </c>
      <c r="BO744" s="101"/>
      <c r="BR744" s="109" t="str">
        <f t="shared" si="11"/>
        <v>SH-25-0733</v>
      </c>
      <c r="BS744" s="109" t="s">
        <v>266</v>
      </c>
      <c r="BT744" t="s">
        <v>122</v>
      </c>
      <c r="BU744" t="s">
        <v>399</v>
      </c>
    </row>
    <row r="745" spans="1:73" hidden="1">
      <c r="A745" s="103" t="s">
        <v>1483</v>
      </c>
      <c r="B745" s="102">
        <v>45789</v>
      </c>
      <c r="C745" s="104">
        <f>_xlfn.ISOWEEKNUM(Tabella2[[#This Row],[Date]])</f>
        <v>20</v>
      </c>
      <c r="D745" s="104" t="s">
        <v>195</v>
      </c>
      <c r="E745" s="104" t="s">
        <v>298</v>
      </c>
      <c r="F745" s="104"/>
      <c r="G745" s="104" t="s">
        <v>257</v>
      </c>
      <c r="H745" s="105">
        <v>8</v>
      </c>
      <c r="I745" s="104"/>
      <c r="J745" s="104" t="s">
        <v>258</v>
      </c>
      <c r="K745" s="104" t="s">
        <v>80</v>
      </c>
      <c r="L745" s="104" t="s">
        <v>299</v>
      </c>
      <c r="M745" s="104" t="s">
        <v>361</v>
      </c>
      <c r="N745" s="104"/>
      <c r="O745" s="108" t="str">
        <f>A2775</f>
        <v>15177</v>
      </c>
      <c r="P745" s="111" t="s">
        <v>300</v>
      </c>
      <c r="Q745" s="153">
        <v>0.3125</v>
      </c>
      <c r="R745" s="153">
        <v>0.35416666666666669</v>
      </c>
      <c r="S745" s="153">
        <v>4.1666666666666657E-2</v>
      </c>
      <c r="T745" s="153" t="s">
        <v>617</v>
      </c>
      <c r="U745" s="153" t="s">
        <v>525</v>
      </c>
      <c r="V745" s="153">
        <f>IF(ISBLANK(T745),"",Tabella2[[#This Row],[ACT STOP]]-Tabella2[[#This Row],[ACT START]])</f>
        <v>4.1666666666666685E-2</v>
      </c>
      <c r="W745" s="104" t="s">
        <v>122</v>
      </c>
      <c r="X745" s="104" t="s">
        <v>91</v>
      </c>
      <c r="Y745" s="110"/>
      <c r="Z745" s="106"/>
      <c r="AA745" s="104"/>
      <c r="AB745" s="107"/>
      <c r="AC745" s="72">
        <v>1</v>
      </c>
      <c r="AH745" s="70"/>
      <c r="AI745" s="70"/>
      <c r="AJ745">
        <v>0</v>
      </c>
      <c r="AL745" s="70"/>
      <c r="BM745" s="135" t="s">
        <v>617</v>
      </c>
      <c r="BN745" s="136" t="s">
        <v>525</v>
      </c>
      <c r="BO745" s="101"/>
      <c r="BR745" s="109" t="str">
        <f t="shared" si="11"/>
        <v>SH-25-0734</v>
      </c>
      <c r="BS745" s="109" t="s">
        <v>653</v>
      </c>
      <c r="BT745" t="s">
        <v>122</v>
      </c>
      <c r="BU745" t="s">
        <v>302</v>
      </c>
    </row>
    <row r="746" spans="1:73" hidden="1">
      <c r="A746" s="103" t="s">
        <v>1484</v>
      </c>
      <c r="B746" s="102">
        <v>45789</v>
      </c>
      <c r="C746" s="104">
        <f>_xlfn.ISOWEEKNUM(Tabella2[[#This Row],[Date]])</f>
        <v>20</v>
      </c>
      <c r="D746" s="104" t="s">
        <v>195</v>
      </c>
      <c r="E746" s="104" t="s">
        <v>398</v>
      </c>
      <c r="F746" s="104"/>
      <c r="G746" s="104" t="s">
        <v>257</v>
      </c>
      <c r="H746" s="105">
        <v>32</v>
      </c>
      <c r="I746" s="104"/>
      <c r="J746" s="104" t="s">
        <v>258</v>
      </c>
      <c r="K746" s="104" t="s">
        <v>78</v>
      </c>
      <c r="L746" s="104" t="s">
        <v>299</v>
      </c>
      <c r="M746" s="104" t="s">
        <v>361</v>
      </c>
      <c r="N746" s="104"/>
      <c r="O746" s="108" t="str">
        <f>A2778</f>
        <v>15180</v>
      </c>
      <c r="P746" s="111" t="s">
        <v>300</v>
      </c>
      <c r="Q746" s="153">
        <v>0.375</v>
      </c>
      <c r="R746" s="153">
        <v>0.41666666666666669</v>
      </c>
      <c r="S746" s="153">
        <v>4.1666666666666657E-2</v>
      </c>
      <c r="T746" s="153">
        <v>0.375</v>
      </c>
      <c r="U746" s="153">
        <v>0.41666666666666669</v>
      </c>
      <c r="V746" s="153">
        <f>IF(ISBLANK(T746),"",Tabella2[[#This Row],[ACT STOP]]-Tabella2[[#This Row],[ACT START]])</f>
        <v>4.1666666666666685E-2</v>
      </c>
      <c r="W746" s="104" t="s">
        <v>122</v>
      </c>
      <c r="X746" s="104" t="s">
        <v>91</v>
      </c>
      <c r="Y746" s="110"/>
      <c r="Z746" s="106"/>
      <c r="AA746" s="104"/>
      <c r="AB746" s="107"/>
      <c r="AC746" s="72">
        <v>1</v>
      </c>
      <c r="AH746" s="70"/>
      <c r="AI746" s="70"/>
      <c r="AJ746">
        <v>0</v>
      </c>
      <c r="AL746" s="70"/>
      <c r="BM746" s="135">
        <v>0.375</v>
      </c>
      <c r="BN746" s="136">
        <v>0.41666666666666669</v>
      </c>
      <c r="BO746" s="101"/>
      <c r="BR746" s="109" t="str">
        <f t="shared" si="11"/>
        <v>SH-25-0735</v>
      </c>
      <c r="BS746" s="109" t="s">
        <v>356</v>
      </c>
      <c r="BT746" t="s">
        <v>122</v>
      </c>
      <c r="BU746" t="s">
        <v>399</v>
      </c>
    </row>
    <row r="747" spans="1:73" hidden="1">
      <c r="A747" s="103" t="s">
        <v>1485</v>
      </c>
      <c r="B747" s="102">
        <v>45789</v>
      </c>
      <c r="C747" s="104">
        <f>_xlfn.ISOWEEKNUM(Tabella2[[#This Row],[Date]])</f>
        <v>20</v>
      </c>
      <c r="D747" s="104" t="s">
        <v>195</v>
      </c>
      <c r="E747" s="104" t="s">
        <v>298</v>
      </c>
      <c r="F747" s="104"/>
      <c r="G747" s="104" t="s">
        <v>257</v>
      </c>
      <c r="H747" s="105">
        <v>15</v>
      </c>
      <c r="I747" s="104"/>
      <c r="J747" s="104" t="s">
        <v>258</v>
      </c>
      <c r="K747" s="104" t="s">
        <v>80</v>
      </c>
      <c r="L747" s="104" t="s">
        <v>299</v>
      </c>
      <c r="M747" s="104" t="s">
        <v>361</v>
      </c>
      <c r="N747" s="104"/>
      <c r="O747" s="108" t="str">
        <f>A2779</f>
        <v>15181</v>
      </c>
      <c r="P747" s="111" t="s">
        <v>300</v>
      </c>
      <c r="Q747" s="153">
        <v>0.375</v>
      </c>
      <c r="R747" s="153">
        <v>0.41666666666666669</v>
      </c>
      <c r="S747" s="153">
        <v>4.1666666666666657E-2</v>
      </c>
      <c r="T747" s="153">
        <v>0.375</v>
      </c>
      <c r="U747" s="153">
        <v>0.40972222222222221</v>
      </c>
      <c r="V747" s="153">
        <f>IF(ISBLANK(T747),"",Tabella2[[#This Row],[ACT STOP]]-Tabella2[[#This Row],[ACT START]])</f>
        <v>3.472222222222221E-2</v>
      </c>
      <c r="W747" s="104" t="s">
        <v>122</v>
      </c>
      <c r="X747" s="104" t="s">
        <v>91</v>
      </c>
      <c r="Y747" s="110"/>
      <c r="Z747" s="106"/>
      <c r="AA747" s="104"/>
      <c r="AB747" s="107"/>
      <c r="AC747" s="72">
        <v>1</v>
      </c>
      <c r="AH747" s="70"/>
      <c r="AI747" s="70"/>
      <c r="AJ747">
        <v>0</v>
      </c>
      <c r="AL747" s="70"/>
      <c r="BM747" s="135">
        <v>0.375</v>
      </c>
      <c r="BN747" s="136">
        <v>0.40972222222222221</v>
      </c>
      <c r="BO747" s="101"/>
      <c r="BR747" s="109" t="str">
        <f t="shared" si="11"/>
        <v>SH-25-0736</v>
      </c>
      <c r="BS747" s="109" t="s">
        <v>1028</v>
      </c>
      <c r="BT747" t="s">
        <v>122</v>
      </c>
      <c r="BU747" t="s">
        <v>302</v>
      </c>
    </row>
    <row r="748" spans="1:73" hidden="1">
      <c r="A748" s="103" t="s">
        <v>1486</v>
      </c>
      <c r="B748" s="102">
        <v>45789</v>
      </c>
      <c r="C748" s="104">
        <f>_xlfn.ISOWEEKNUM(Tabella2[[#This Row],[Date]])</f>
        <v>20</v>
      </c>
      <c r="D748" s="104" t="s">
        <v>195</v>
      </c>
      <c r="E748" s="104" t="s">
        <v>398</v>
      </c>
      <c r="F748" s="104"/>
      <c r="G748" s="104" t="s">
        <v>257</v>
      </c>
      <c r="H748" s="105">
        <v>9</v>
      </c>
      <c r="I748" s="104"/>
      <c r="J748" s="104" t="s">
        <v>258</v>
      </c>
      <c r="K748" s="104" t="s">
        <v>78</v>
      </c>
      <c r="L748" s="104" t="s">
        <v>299</v>
      </c>
      <c r="M748" s="104" t="s">
        <v>361</v>
      </c>
      <c r="N748" s="104"/>
      <c r="O748" s="108" t="str">
        <f>A2781</f>
        <v>15183</v>
      </c>
      <c r="P748" s="111" t="s">
        <v>300</v>
      </c>
      <c r="Q748" s="153">
        <v>0.4375</v>
      </c>
      <c r="R748" s="153">
        <v>0.47916666666666669</v>
      </c>
      <c r="S748" s="153">
        <v>4.1666666666666657E-2</v>
      </c>
      <c r="T748" s="153">
        <v>0.4375</v>
      </c>
      <c r="U748" s="153">
        <v>0.47916666666666669</v>
      </c>
      <c r="V748" s="153">
        <f>IF(ISBLANK(T748),"",Tabella2[[#This Row],[ACT STOP]]-Tabella2[[#This Row],[ACT START]])</f>
        <v>4.1666666666666685E-2</v>
      </c>
      <c r="W748" s="104" t="s">
        <v>122</v>
      </c>
      <c r="X748" s="104" t="s">
        <v>91</v>
      </c>
      <c r="Y748" s="110"/>
      <c r="Z748" s="106"/>
      <c r="AA748" s="104"/>
      <c r="AB748" s="107"/>
      <c r="AC748" s="72">
        <v>1</v>
      </c>
      <c r="AH748" s="70"/>
      <c r="AI748" s="70"/>
      <c r="AJ748">
        <v>0</v>
      </c>
      <c r="AL748" s="70"/>
      <c r="BM748" s="135">
        <v>0.4375</v>
      </c>
      <c r="BN748" s="136">
        <v>0.47916666666666669</v>
      </c>
      <c r="BO748" s="101"/>
      <c r="BR748" s="109" t="str">
        <f t="shared" si="11"/>
        <v>SH-25-0737</v>
      </c>
      <c r="BS748" s="109" t="s">
        <v>318</v>
      </c>
      <c r="BT748" t="s">
        <v>122</v>
      </c>
      <c r="BU748" t="s">
        <v>399</v>
      </c>
    </row>
    <row r="749" spans="1:73" hidden="1">
      <c r="A749" s="103" t="s">
        <v>1487</v>
      </c>
      <c r="B749" s="102">
        <v>45789</v>
      </c>
      <c r="C749" s="104">
        <f>_xlfn.ISOWEEKNUM(Tabella2[[#This Row],[Date]])</f>
        <v>20</v>
      </c>
      <c r="D749" s="104" t="s">
        <v>195</v>
      </c>
      <c r="E749" s="104" t="s">
        <v>298</v>
      </c>
      <c r="F749" s="104"/>
      <c r="G749" s="104" t="s">
        <v>257</v>
      </c>
      <c r="H749" s="105">
        <v>25</v>
      </c>
      <c r="I749" s="104"/>
      <c r="J749" s="104" t="s">
        <v>258</v>
      </c>
      <c r="K749" s="104" t="s">
        <v>80</v>
      </c>
      <c r="L749" s="104" t="s">
        <v>299</v>
      </c>
      <c r="M749" s="104" t="s">
        <v>361</v>
      </c>
      <c r="N749" s="104"/>
      <c r="O749" s="108" t="str">
        <f>A2782</f>
        <v>15184</v>
      </c>
      <c r="P749" s="111" t="s">
        <v>300</v>
      </c>
      <c r="Q749" s="153">
        <v>0.4375</v>
      </c>
      <c r="R749" s="153">
        <v>0.47916666666666669</v>
      </c>
      <c r="S749" s="153">
        <v>4.1666666666666657E-2</v>
      </c>
      <c r="T749" s="153">
        <v>0.43055555555555558</v>
      </c>
      <c r="U749" s="153">
        <v>0.46180555555555558</v>
      </c>
      <c r="V749" s="153">
        <f>IF(ISBLANK(T749),"",Tabella2[[#This Row],[ACT STOP]]-Tabella2[[#This Row],[ACT START]])</f>
        <v>3.125E-2</v>
      </c>
      <c r="W749" s="104" t="s">
        <v>122</v>
      </c>
      <c r="X749" s="104" t="s">
        <v>91</v>
      </c>
      <c r="Y749" s="110"/>
      <c r="Z749" s="106"/>
      <c r="AA749" s="104"/>
      <c r="AB749" s="107"/>
      <c r="AC749" s="72">
        <v>1</v>
      </c>
      <c r="AH749" s="70"/>
      <c r="AI749" s="70"/>
      <c r="AJ749">
        <v>0</v>
      </c>
      <c r="AL749" s="70"/>
      <c r="BM749" s="135">
        <v>0.43055555555555558</v>
      </c>
      <c r="BN749" s="136">
        <v>0.46180555555555558</v>
      </c>
      <c r="BO749" s="101"/>
      <c r="BR749" s="109" t="str">
        <f t="shared" si="11"/>
        <v>SH-25-0738</v>
      </c>
      <c r="BS749" s="109" t="s">
        <v>867</v>
      </c>
      <c r="BT749" t="s">
        <v>122</v>
      </c>
      <c r="BU749" t="s">
        <v>302</v>
      </c>
    </row>
    <row r="750" spans="1:73" hidden="1">
      <c r="A750" s="103" t="s">
        <v>1488</v>
      </c>
      <c r="B750" s="102">
        <v>45789</v>
      </c>
      <c r="C750" s="104">
        <f>_xlfn.ISOWEEKNUM(Tabella2[[#This Row],[Date]])</f>
        <v>20</v>
      </c>
      <c r="D750" s="104" t="s">
        <v>195</v>
      </c>
      <c r="E750" s="104" t="s">
        <v>298</v>
      </c>
      <c r="F750" s="104"/>
      <c r="G750" s="104" t="s">
        <v>257</v>
      </c>
      <c r="H750" s="105">
        <v>7</v>
      </c>
      <c r="I750" s="104"/>
      <c r="J750" s="104" t="s">
        <v>258</v>
      </c>
      <c r="K750" s="104" t="s">
        <v>80</v>
      </c>
      <c r="L750" s="104" t="s">
        <v>299</v>
      </c>
      <c r="M750" s="104" t="s">
        <v>361</v>
      </c>
      <c r="N750" s="104"/>
      <c r="O750" s="108" t="str">
        <f>A2785</f>
        <v>15187</v>
      </c>
      <c r="P750" s="111" t="s">
        <v>300</v>
      </c>
      <c r="Q750" s="153">
        <v>0.5</v>
      </c>
      <c r="R750" s="153">
        <v>0.54166666666666663</v>
      </c>
      <c r="S750" s="153">
        <v>4.1666666666666657E-2</v>
      </c>
      <c r="T750" s="153">
        <v>0.5</v>
      </c>
      <c r="U750" s="153">
        <v>0.54166666666666663</v>
      </c>
      <c r="V750" s="153">
        <f>IF(ISBLANK(T750),"",Tabella2[[#This Row],[ACT STOP]]-Tabella2[[#This Row],[ACT START]])</f>
        <v>4.166666666666663E-2</v>
      </c>
      <c r="W750" s="104" t="s">
        <v>122</v>
      </c>
      <c r="X750" s="104" t="s">
        <v>91</v>
      </c>
      <c r="Y750" s="110"/>
      <c r="Z750" s="106"/>
      <c r="AA750" s="104"/>
      <c r="AB750" s="107"/>
      <c r="AC750" s="72">
        <v>1</v>
      </c>
      <c r="AH750" s="70"/>
      <c r="AI750" s="70"/>
      <c r="AJ750">
        <v>0</v>
      </c>
      <c r="AL750" s="70"/>
      <c r="BM750" s="135">
        <v>0.5</v>
      </c>
      <c r="BN750" s="136">
        <v>0.54166666666666663</v>
      </c>
      <c r="BO750" s="101"/>
      <c r="BR750" s="109" t="str">
        <f t="shared" si="11"/>
        <v>SH-25-0739</v>
      </c>
      <c r="BS750" s="109" t="s">
        <v>1241</v>
      </c>
      <c r="BT750" t="s">
        <v>122</v>
      </c>
      <c r="BU750" t="s">
        <v>302</v>
      </c>
    </row>
    <row r="751" spans="1:73" hidden="1">
      <c r="A751" s="103" t="s">
        <v>1489</v>
      </c>
      <c r="B751" s="102">
        <v>45789</v>
      </c>
      <c r="C751" s="104">
        <f>_xlfn.ISOWEEKNUM(Tabella2[[#This Row],[Date]])</f>
        <v>20</v>
      </c>
      <c r="D751" s="104" t="s">
        <v>195</v>
      </c>
      <c r="E751" s="104" t="s">
        <v>298</v>
      </c>
      <c r="F751" s="104"/>
      <c r="G751" s="104" t="s">
        <v>257</v>
      </c>
      <c r="H751" s="105">
        <v>17</v>
      </c>
      <c r="I751" s="104"/>
      <c r="J751" s="104" t="s">
        <v>258</v>
      </c>
      <c r="K751" s="104" t="s">
        <v>78</v>
      </c>
      <c r="L751" s="104" t="s">
        <v>299</v>
      </c>
      <c r="M751" s="104" t="s">
        <v>361</v>
      </c>
      <c r="N751" s="104"/>
      <c r="O751" s="108" t="str">
        <f>A2786</f>
        <v>15188</v>
      </c>
      <c r="P751" s="111" t="s">
        <v>300</v>
      </c>
      <c r="Q751" s="153">
        <v>0.5625</v>
      </c>
      <c r="R751" s="153">
        <v>0.60416666666666663</v>
      </c>
      <c r="S751" s="153">
        <v>4.1666666666666657E-2</v>
      </c>
      <c r="T751" s="153">
        <v>0.5625</v>
      </c>
      <c r="U751" s="153">
        <v>0.60416666666666663</v>
      </c>
      <c r="V751" s="153">
        <f>IF(ISBLANK(T751),"",Tabella2[[#This Row],[ACT STOP]]-Tabella2[[#This Row],[ACT START]])</f>
        <v>4.166666666666663E-2</v>
      </c>
      <c r="W751" s="104" t="s">
        <v>122</v>
      </c>
      <c r="X751" s="104" t="s">
        <v>91</v>
      </c>
      <c r="Y751" s="110"/>
      <c r="Z751" s="106"/>
      <c r="AA751" s="104"/>
      <c r="AB751" s="107"/>
      <c r="AC751" s="72">
        <v>1</v>
      </c>
      <c r="AH751" s="70"/>
      <c r="AI751" s="70"/>
      <c r="AJ751">
        <v>0</v>
      </c>
      <c r="AL751" s="70"/>
      <c r="BM751" s="135">
        <v>0.5625</v>
      </c>
      <c r="BN751" s="136">
        <v>0.60416666666666663</v>
      </c>
      <c r="BO751" s="101"/>
      <c r="BR751" s="109" t="str">
        <f t="shared" si="11"/>
        <v>SH-25-0740</v>
      </c>
      <c r="BS751" s="109" t="s">
        <v>393</v>
      </c>
      <c r="BT751" t="s">
        <v>122</v>
      </c>
      <c r="BU751" t="s">
        <v>302</v>
      </c>
    </row>
    <row r="752" spans="1:73" hidden="1">
      <c r="A752" s="103" t="s">
        <v>1490</v>
      </c>
      <c r="B752" s="102">
        <v>45789</v>
      </c>
      <c r="C752" s="104">
        <f>_xlfn.ISOWEEKNUM(Tabella2[[#This Row],[Date]])</f>
        <v>20</v>
      </c>
      <c r="D752" s="104" t="s">
        <v>195</v>
      </c>
      <c r="E752" s="104" t="s">
        <v>298</v>
      </c>
      <c r="F752" s="104"/>
      <c r="G752" s="104" t="s">
        <v>284</v>
      </c>
      <c r="H752" s="105">
        <v>22</v>
      </c>
      <c r="I752" s="104"/>
      <c r="J752" s="104" t="s">
        <v>258</v>
      </c>
      <c r="K752" s="104" t="s">
        <v>80</v>
      </c>
      <c r="L752" s="104" t="s">
        <v>299</v>
      </c>
      <c r="M752" s="104" t="s">
        <v>361</v>
      </c>
      <c r="N752" s="104"/>
      <c r="O752" s="108" t="str">
        <f>A2787</f>
        <v>15189</v>
      </c>
      <c r="P752" s="111" t="s">
        <v>300</v>
      </c>
      <c r="Q752" s="153">
        <v>0.5625</v>
      </c>
      <c r="R752" s="153">
        <v>0.60416666666666663</v>
      </c>
      <c r="S752" s="153">
        <v>4.1666666666666657E-2</v>
      </c>
      <c r="T752" s="153">
        <v>0.5625</v>
      </c>
      <c r="U752" s="153">
        <v>0.60416666666666663</v>
      </c>
      <c r="V752" s="153">
        <f>IF(ISBLANK(T752),"",Tabella2[[#This Row],[ACT STOP]]-Tabella2[[#This Row],[ACT START]])</f>
        <v>4.166666666666663E-2</v>
      </c>
      <c r="W752" s="104" t="s">
        <v>122</v>
      </c>
      <c r="X752" s="104" t="s">
        <v>91</v>
      </c>
      <c r="Y752" s="110"/>
      <c r="Z752" s="106"/>
      <c r="AA752" s="104"/>
      <c r="AB752" s="107"/>
      <c r="AC752" s="72">
        <v>1</v>
      </c>
      <c r="AH752" s="70"/>
      <c r="AI752" s="70"/>
      <c r="AJ752">
        <v>0</v>
      </c>
      <c r="AL752" s="70"/>
      <c r="BM752" s="135">
        <v>0.5625</v>
      </c>
      <c r="BN752" s="136">
        <v>0.60416666666666663</v>
      </c>
      <c r="BO752" s="101"/>
      <c r="BR752" s="109" t="str">
        <f t="shared" si="11"/>
        <v>SH-25-0741</v>
      </c>
      <c r="BS752" s="109" t="s">
        <v>295</v>
      </c>
      <c r="BT752" t="s">
        <v>122</v>
      </c>
      <c r="BU752" t="s">
        <v>302</v>
      </c>
    </row>
    <row r="753" spans="1:73" hidden="1">
      <c r="A753" s="103" t="s">
        <v>1491</v>
      </c>
      <c r="B753" s="102">
        <v>45790</v>
      </c>
      <c r="C753" s="104">
        <f>_xlfn.ISOWEEKNUM(Tabella2[[#This Row],[Date]])</f>
        <v>20</v>
      </c>
      <c r="D753" s="104" t="s">
        <v>195</v>
      </c>
      <c r="E753" s="104" t="s">
        <v>398</v>
      </c>
      <c r="F753" s="104"/>
      <c r="G753" s="104" t="s">
        <v>257</v>
      </c>
      <c r="H753" s="105">
        <v>20</v>
      </c>
      <c r="I753" s="104"/>
      <c r="J753" s="104" t="s">
        <v>258</v>
      </c>
      <c r="K753" s="104" t="s">
        <v>80</v>
      </c>
      <c r="L753" s="104" t="s">
        <v>299</v>
      </c>
      <c r="M753" s="104" t="s">
        <v>361</v>
      </c>
      <c r="N753" s="104"/>
      <c r="O753" s="108" t="str">
        <f>A2792</f>
        <v>15194</v>
      </c>
      <c r="P753" s="111" t="s">
        <v>300</v>
      </c>
      <c r="Q753" s="153">
        <v>0.25</v>
      </c>
      <c r="R753" s="153">
        <v>0.29166666666666669</v>
      </c>
      <c r="S753" s="153">
        <v>4.1666666666666657E-2</v>
      </c>
      <c r="T753" s="153">
        <v>0.25</v>
      </c>
      <c r="U753" s="153">
        <v>0.29166666666666669</v>
      </c>
      <c r="V753" s="153">
        <f>IF(ISBLANK(T753),"",Tabella2[[#This Row],[ACT STOP]]-Tabella2[[#This Row],[ACT START]])</f>
        <v>4.1666666666666685E-2</v>
      </c>
      <c r="W753" s="104" t="s">
        <v>122</v>
      </c>
      <c r="X753" s="104" t="s">
        <v>91</v>
      </c>
      <c r="Y753" s="110"/>
      <c r="Z753" s="106"/>
      <c r="AA753" s="104"/>
      <c r="AB753" s="107"/>
      <c r="AC753" s="72">
        <v>1</v>
      </c>
      <c r="AH753" s="70"/>
      <c r="AI753" s="70"/>
      <c r="AJ753">
        <v>0</v>
      </c>
      <c r="AL753" s="70"/>
      <c r="BM753" s="135">
        <v>0.25</v>
      </c>
      <c r="BN753" s="136">
        <v>0.29166666666666669</v>
      </c>
      <c r="BO753" s="101"/>
      <c r="BR753" s="109" t="str">
        <f t="shared" si="11"/>
        <v>SH-25-0742</v>
      </c>
      <c r="BS753" s="109" t="s">
        <v>1220</v>
      </c>
      <c r="BT753" t="s">
        <v>122</v>
      </c>
      <c r="BU753" t="s">
        <v>399</v>
      </c>
    </row>
    <row r="754" spans="1:73" hidden="1">
      <c r="A754" s="103" t="s">
        <v>1492</v>
      </c>
      <c r="B754" s="102">
        <v>45790</v>
      </c>
      <c r="C754" s="104">
        <f>_xlfn.ISOWEEKNUM(Tabella2[[#This Row],[Date]])</f>
        <v>20</v>
      </c>
      <c r="D754" s="104" t="s">
        <v>195</v>
      </c>
      <c r="E754" s="104" t="s">
        <v>398</v>
      </c>
      <c r="F754" s="104"/>
      <c r="G754" s="104" t="s">
        <v>257</v>
      </c>
      <c r="H754" s="105">
        <v>30</v>
      </c>
      <c r="I754" s="104"/>
      <c r="J754" s="104" t="s">
        <v>258</v>
      </c>
      <c r="K754" s="104" t="s">
        <v>78</v>
      </c>
      <c r="L754" s="104" t="s">
        <v>299</v>
      </c>
      <c r="M754" s="104" t="s">
        <v>361</v>
      </c>
      <c r="N754" s="104"/>
      <c r="O754" s="108" t="str">
        <f>A2795</f>
        <v>15197</v>
      </c>
      <c r="P754" s="111" t="s">
        <v>300</v>
      </c>
      <c r="Q754" s="153">
        <v>0.3125</v>
      </c>
      <c r="R754" s="153">
        <v>0.35416666666666669</v>
      </c>
      <c r="S754" s="153">
        <v>4.1666666666666657E-2</v>
      </c>
      <c r="T754" s="153">
        <v>0.3125</v>
      </c>
      <c r="U754" s="153">
        <v>0.34722222222222221</v>
      </c>
      <c r="V754" s="153">
        <f>IF(ISBLANK(T754),"",Tabella2[[#This Row],[ACT STOP]]-Tabella2[[#This Row],[ACT START]])</f>
        <v>3.472222222222221E-2</v>
      </c>
      <c r="W754" s="104" t="s">
        <v>122</v>
      </c>
      <c r="X754" s="104" t="s">
        <v>91</v>
      </c>
      <c r="Y754" s="110"/>
      <c r="Z754" s="106"/>
      <c r="AA754" s="104"/>
      <c r="AB754" s="107"/>
      <c r="AC754" s="72">
        <v>1</v>
      </c>
      <c r="AH754" s="70"/>
      <c r="AI754" s="70"/>
      <c r="AJ754">
        <v>0</v>
      </c>
      <c r="AL754" s="70"/>
      <c r="BM754" s="135">
        <v>0.3125</v>
      </c>
      <c r="BN754" s="136">
        <v>0.34722222222222221</v>
      </c>
      <c r="BO754" s="101"/>
      <c r="BR754" s="109" t="str">
        <f t="shared" si="11"/>
        <v>SH-25-0743</v>
      </c>
      <c r="BS754" s="109" t="s">
        <v>279</v>
      </c>
      <c r="BT754" t="s">
        <v>122</v>
      </c>
      <c r="BU754" t="s">
        <v>399</v>
      </c>
    </row>
    <row r="755" spans="1:73" hidden="1">
      <c r="A755" s="103" t="s">
        <v>1493</v>
      </c>
      <c r="B755" s="102">
        <v>45790</v>
      </c>
      <c r="C755" s="104">
        <f>_xlfn.ISOWEEKNUM(Tabella2[[#This Row],[Date]])</f>
        <v>20</v>
      </c>
      <c r="D755" s="104" t="s">
        <v>195</v>
      </c>
      <c r="E755" s="104" t="s">
        <v>298</v>
      </c>
      <c r="F755" s="104"/>
      <c r="G755" s="104" t="s">
        <v>257</v>
      </c>
      <c r="H755" s="105">
        <v>13</v>
      </c>
      <c r="I755" s="104"/>
      <c r="J755" s="104" t="s">
        <v>258</v>
      </c>
      <c r="K755" s="104" t="s">
        <v>78</v>
      </c>
      <c r="L755" s="104" t="s">
        <v>299</v>
      </c>
      <c r="M755" s="104" t="s">
        <v>276</v>
      </c>
      <c r="N755" s="104"/>
      <c r="O755" s="108" t="str">
        <f>A2799</f>
        <v>15201</v>
      </c>
      <c r="P755" s="111" t="s">
        <v>300</v>
      </c>
      <c r="Q755" s="153">
        <v>0.375</v>
      </c>
      <c r="R755" s="153">
        <v>0.41666666666666669</v>
      </c>
      <c r="S755" s="153">
        <v>4.1666666666666657E-2</v>
      </c>
      <c r="T755" s="153">
        <v>0.375</v>
      </c>
      <c r="U755" s="153">
        <v>0.41666666666666669</v>
      </c>
      <c r="V755" s="153">
        <f>IF(ISBLANK(T755),"",Tabella2[[#This Row],[ACT STOP]]-Tabella2[[#This Row],[ACT START]])</f>
        <v>4.1666666666666685E-2</v>
      </c>
      <c r="W755" s="104" t="s">
        <v>122</v>
      </c>
      <c r="X755" s="104" t="s">
        <v>91</v>
      </c>
      <c r="Y755" s="110" t="s">
        <v>1494</v>
      </c>
      <c r="Z755" s="106"/>
      <c r="AA755" s="104"/>
      <c r="AB755" s="107"/>
      <c r="AC755" s="72">
        <v>1</v>
      </c>
      <c r="AH755" s="70"/>
      <c r="AI755" s="70"/>
      <c r="AJ755">
        <v>0</v>
      </c>
      <c r="AL755" s="70"/>
      <c r="BM755" s="135">
        <v>0.375</v>
      </c>
      <c r="BN755" s="136">
        <v>0.41666666666666669</v>
      </c>
      <c r="BO755" s="101"/>
      <c r="BR755" s="109" t="str">
        <f t="shared" si="11"/>
        <v>SH-25-0744</v>
      </c>
      <c r="BS755" s="109" t="s">
        <v>427</v>
      </c>
      <c r="BT755" t="s">
        <v>122</v>
      </c>
      <c r="BU755" t="s">
        <v>302</v>
      </c>
    </row>
    <row r="756" spans="1:73" hidden="1">
      <c r="A756" s="103" t="s">
        <v>1495</v>
      </c>
      <c r="B756" s="102">
        <v>45790</v>
      </c>
      <c r="C756" s="104">
        <f>_xlfn.ISOWEEKNUM(Tabella2[[#This Row],[Date]])</f>
        <v>20</v>
      </c>
      <c r="D756" s="104" t="s">
        <v>195</v>
      </c>
      <c r="E756" s="104" t="s">
        <v>298</v>
      </c>
      <c r="F756" s="104"/>
      <c r="G756" s="104" t="s">
        <v>257</v>
      </c>
      <c r="H756" s="105">
        <v>12</v>
      </c>
      <c r="I756" s="104"/>
      <c r="J756" s="104" t="s">
        <v>258</v>
      </c>
      <c r="K756" s="104" t="s">
        <v>80</v>
      </c>
      <c r="L756" s="104" t="s">
        <v>299</v>
      </c>
      <c r="M756" s="104" t="s">
        <v>361</v>
      </c>
      <c r="N756" s="104"/>
      <c r="O756" s="108" t="str">
        <f>A2800</f>
        <v>15202</v>
      </c>
      <c r="P756" s="111" t="s">
        <v>300</v>
      </c>
      <c r="Q756" s="153">
        <v>0.375</v>
      </c>
      <c r="R756" s="153">
        <v>0.41666666666666669</v>
      </c>
      <c r="S756" s="153">
        <v>4.1666666666666657E-2</v>
      </c>
      <c r="T756" s="153">
        <v>0.375</v>
      </c>
      <c r="U756" s="153">
        <v>0.41666666666666669</v>
      </c>
      <c r="V756" s="153">
        <f>IF(ISBLANK(T756),"",Tabella2[[#This Row],[ACT STOP]]-Tabella2[[#This Row],[ACT START]])</f>
        <v>4.1666666666666685E-2</v>
      </c>
      <c r="W756" s="104" t="s">
        <v>122</v>
      </c>
      <c r="X756" s="104" t="s">
        <v>91</v>
      </c>
      <c r="Y756" s="110"/>
      <c r="Z756" s="106"/>
      <c r="AA756" s="104"/>
      <c r="AB756" s="107"/>
      <c r="AC756" s="72">
        <v>1</v>
      </c>
      <c r="AH756" s="70"/>
      <c r="AI756" s="70"/>
      <c r="AJ756">
        <v>0</v>
      </c>
      <c r="AL756" s="70"/>
      <c r="BM756" s="135">
        <v>0.375</v>
      </c>
      <c r="BN756" s="136">
        <v>0.41666666666666669</v>
      </c>
      <c r="BO756" s="101"/>
      <c r="BR756" s="109" t="str">
        <f t="shared" si="11"/>
        <v>SH-25-0745</v>
      </c>
      <c r="BS756" s="109" t="s">
        <v>266</v>
      </c>
      <c r="BT756" t="s">
        <v>122</v>
      </c>
      <c r="BU756" t="s">
        <v>302</v>
      </c>
    </row>
    <row r="757" spans="1:73" hidden="1">
      <c r="A757" s="103" t="s">
        <v>1496</v>
      </c>
      <c r="B757" s="102">
        <v>45790</v>
      </c>
      <c r="C757" s="104">
        <f>_xlfn.ISOWEEKNUM(Tabella2[[#This Row],[Date]])</f>
        <v>20</v>
      </c>
      <c r="D757" s="104" t="s">
        <v>195</v>
      </c>
      <c r="E757" s="104" t="s">
        <v>298</v>
      </c>
      <c r="F757" s="104"/>
      <c r="G757" s="104" t="s">
        <v>257</v>
      </c>
      <c r="H757" s="105">
        <v>9</v>
      </c>
      <c r="I757" s="104"/>
      <c r="J757" s="104" t="s">
        <v>258</v>
      </c>
      <c r="K757" s="104" t="s">
        <v>78</v>
      </c>
      <c r="L757" s="104" t="s">
        <v>299</v>
      </c>
      <c r="M757" s="104" t="s">
        <v>361</v>
      </c>
      <c r="N757" s="104"/>
      <c r="O757" s="108" t="str">
        <f>A2803</f>
        <v>15205</v>
      </c>
      <c r="P757" s="111" t="s">
        <v>300</v>
      </c>
      <c r="Q757" s="153">
        <v>0.4375</v>
      </c>
      <c r="R757" s="153">
        <v>0.47916666666666669</v>
      </c>
      <c r="S757" s="153">
        <v>4.1666666666666657E-2</v>
      </c>
      <c r="T757" s="153">
        <v>0.4375</v>
      </c>
      <c r="U757" s="153">
        <v>0.47916666666666669</v>
      </c>
      <c r="V757" s="153">
        <f>IF(ISBLANK(T757),"",Tabella2[[#This Row],[ACT STOP]]-Tabella2[[#This Row],[ACT START]])</f>
        <v>4.1666666666666685E-2</v>
      </c>
      <c r="W757" s="104" t="s">
        <v>122</v>
      </c>
      <c r="X757" s="104" t="s">
        <v>91</v>
      </c>
      <c r="Y757" s="110"/>
      <c r="Z757" s="106"/>
      <c r="AA757" s="104"/>
      <c r="AB757" s="107"/>
      <c r="AC757" s="72">
        <v>1</v>
      </c>
      <c r="AH757" s="70"/>
      <c r="AI757" s="70"/>
      <c r="AJ757">
        <v>0</v>
      </c>
      <c r="AL757" s="70"/>
      <c r="BM757" s="135">
        <v>0.4375</v>
      </c>
      <c r="BN757" s="136">
        <v>0.47916666666666669</v>
      </c>
      <c r="BO757" s="101"/>
      <c r="BR757" s="109" t="str">
        <f t="shared" si="11"/>
        <v>SH-25-0746</v>
      </c>
      <c r="BS757" s="109" t="s">
        <v>318</v>
      </c>
      <c r="BT757" t="s">
        <v>122</v>
      </c>
      <c r="BU757" t="s">
        <v>302</v>
      </c>
    </row>
    <row r="758" spans="1:73" hidden="1">
      <c r="A758" s="103" t="s">
        <v>1497</v>
      </c>
      <c r="B758" s="102">
        <v>45790</v>
      </c>
      <c r="C758" s="104">
        <f>_xlfn.ISOWEEKNUM(Tabella2[[#This Row],[Date]])</f>
        <v>20</v>
      </c>
      <c r="D758" s="104" t="s">
        <v>195</v>
      </c>
      <c r="E758" s="104" t="s">
        <v>298</v>
      </c>
      <c r="F758" s="104"/>
      <c r="G758" s="104" t="s">
        <v>284</v>
      </c>
      <c r="H758" s="105">
        <v>22</v>
      </c>
      <c r="I758" s="104"/>
      <c r="J758" s="104" t="s">
        <v>258</v>
      </c>
      <c r="K758" s="104" t="s">
        <v>80</v>
      </c>
      <c r="L758" s="104" t="s">
        <v>299</v>
      </c>
      <c r="M758" s="104" t="s">
        <v>361</v>
      </c>
      <c r="N758" s="104"/>
      <c r="O758" s="108" t="str">
        <f>A2804</f>
        <v>15206</v>
      </c>
      <c r="P758" s="111" t="s">
        <v>300</v>
      </c>
      <c r="Q758" s="153">
        <v>0.4375</v>
      </c>
      <c r="R758" s="153">
        <v>0.47916666666666669</v>
      </c>
      <c r="S758" s="153">
        <v>4.1666666666666657E-2</v>
      </c>
      <c r="T758" s="153">
        <v>0.4375</v>
      </c>
      <c r="U758" s="153">
        <v>0.47916666666666669</v>
      </c>
      <c r="V758" s="153">
        <f>IF(ISBLANK(T758),"",Tabella2[[#This Row],[ACT STOP]]-Tabella2[[#This Row],[ACT START]])</f>
        <v>4.1666666666666685E-2</v>
      </c>
      <c r="W758" s="104" t="s">
        <v>122</v>
      </c>
      <c r="X758" s="104" t="s">
        <v>91</v>
      </c>
      <c r="Y758" s="110"/>
      <c r="Z758" s="106"/>
      <c r="AA758" s="104"/>
      <c r="AB758" s="107"/>
      <c r="AC758" s="72">
        <v>1</v>
      </c>
      <c r="AH758" s="70"/>
      <c r="AI758" s="70"/>
      <c r="AJ758">
        <v>0</v>
      </c>
      <c r="AL758" s="70"/>
      <c r="BM758" s="135">
        <v>0.4375</v>
      </c>
      <c r="BN758" s="136">
        <v>0.47916666666666669</v>
      </c>
      <c r="BO758" s="101"/>
      <c r="BR758" s="109" t="str">
        <f t="shared" si="11"/>
        <v>SH-25-0747</v>
      </c>
      <c r="BS758" s="109" t="s">
        <v>295</v>
      </c>
      <c r="BT758" t="s">
        <v>122</v>
      </c>
      <c r="BU758" t="s">
        <v>302</v>
      </c>
    </row>
    <row r="759" spans="1:73" hidden="1">
      <c r="A759" s="103" t="s">
        <v>1498</v>
      </c>
      <c r="B759" s="102">
        <v>45790</v>
      </c>
      <c r="C759" s="104">
        <f>_xlfn.ISOWEEKNUM(Tabella2[[#This Row],[Date]])</f>
        <v>20</v>
      </c>
      <c r="D759" s="104" t="s">
        <v>195</v>
      </c>
      <c r="E759" s="104" t="s">
        <v>298</v>
      </c>
      <c r="F759" s="104"/>
      <c r="G759" s="104" t="s">
        <v>284</v>
      </c>
      <c r="H759" s="105">
        <v>23</v>
      </c>
      <c r="I759" s="104"/>
      <c r="J759" s="104" t="s">
        <v>258</v>
      </c>
      <c r="K759" s="104" t="s">
        <v>78</v>
      </c>
      <c r="L759" s="104" t="s">
        <v>299</v>
      </c>
      <c r="M759" s="104" t="s">
        <v>361</v>
      </c>
      <c r="N759" s="104"/>
      <c r="O759" s="108" t="str">
        <f>A2805</f>
        <v>15207</v>
      </c>
      <c r="P759" s="111" t="s">
        <v>300</v>
      </c>
      <c r="Q759" s="153">
        <v>0.5</v>
      </c>
      <c r="R759" s="153">
        <v>0.54166666666666663</v>
      </c>
      <c r="S759" s="153">
        <v>4.1666666666666657E-2</v>
      </c>
      <c r="T759" s="153">
        <v>0.5</v>
      </c>
      <c r="U759" s="153">
        <v>0.54166666666666663</v>
      </c>
      <c r="V759" s="153">
        <f>IF(ISBLANK(T759),"",Tabella2[[#This Row],[ACT STOP]]-Tabella2[[#This Row],[ACT START]])</f>
        <v>4.166666666666663E-2</v>
      </c>
      <c r="W759" s="104" t="s">
        <v>122</v>
      </c>
      <c r="X759" s="104" t="s">
        <v>91</v>
      </c>
      <c r="Y759" s="110"/>
      <c r="Z759" s="106"/>
      <c r="AA759" s="104"/>
      <c r="AB759" s="107"/>
      <c r="AC759" s="72">
        <v>1</v>
      </c>
      <c r="AH759" s="70"/>
      <c r="AI759" s="70"/>
      <c r="AJ759">
        <v>0</v>
      </c>
      <c r="AL759" s="70"/>
      <c r="BM759" s="135">
        <v>0.5</v>
      </c>
      <c r="BN759" s="136">
        <v>0.54166666666666663</v>
      </c>
      <c r="BO759" s="101"/>
      <c r="BR759" s="109" t="str">
        <f t="shared" si="11"/>
        <v>SH-25-0748</v>
      </c>
      <c r="BS759" s="109" t="s">
        <v>358</v>
      </c>
      <c r="BT759" t="s">
        <v>122</v>
      </c>
      <c r="BU759" t="s">
        <v>302</v>
      </c>
    </row>
    <row r="760" spans="1:73" hidden="1">
      <c r="A760" s="103" t="s">
        <v>1499</v>
      </c>
      <c r="B760" s="102">
        <v>45790</v>
      </c>
      <c r="C760" s="104">
        <f>_xlfn.ISOWEEKNUM(Tabella2[[#This Row],[Date]])</f>
        <v>20</v>
      </c>
      <c r="D760" s="104" t="s">
        <v>195</v>
      </c>
      <c r="E760" s="104" t="s">
        <v>298</v>
      </c>
      <c r="F760" s="104"/>
      <c r="G760" s="104" t="s">
        <v>257</v>
      </c>
      <c r="H760" s="105">
        <v>20</v>
      </c>
      <c r="I760" s="104"/>
      <c r="J760" s="104" t="s">
        <v>258</v>
      </c>
      <c r="K760" s="104" t="s">
        <v>80</v>
      </c>
      <c r="L760" s="104" t="s">
        <v>299</v>
      </c>
      <c r="M760" s="104" t="s">
        <v>276</v>
      </c>
      <c r="N760" s="104"/>
      <c r="O760" s="108" t="str">
        <f>A2806</f>
        <v>15208</v>
      </c>
      <c r="P760" s="111" t="s">
        <v>300</v>
      </c>
      <c r="Q760" s="153">
        <v>0.5</v>
      </c>
      <c r="R760" s="153">
        <v>0.54166666666666663</v>
      </c>
      <c r="S760" s="153">
        <v>4.1666666666666657E-2</v>
      </c>
      <c r="T760" s="153">
        <v>0.5</v>
      </c>
      <c r="U760" s="153">
        <v>0.54166666666666663</v>
      </c>
      <c r="V760" s="153">
        <f>IF(ISBLANK(T760),"",Tabella2[[#This Row],[ACT STOP]]-Tabella2[[#This Row],[ACT START]])</f>
        <v>4.166666666666663E-2</v>
      </c>
      <c r="W760" s="104" t="s">
        <v>122</v>
      </c>
      <c r="X760" s="104" t="s">
        <v>91</v>
      </c>
      <c r="Y760" s="110"/>
      <c r="Z760" s="106"/>
      <c r="AA760" s="104"/>
      <c r="AB760" s="107"/>
      <c r="AC760" s="72">
        <v>1</v>
      </c>
      <c r="AH760" s="70"/>
      <c r="AI760" s="70"/>
      <c r="AJ760">
        <v>0</v>
      </c>
      <c r="AL760" s="70"/>
      <c r="BM760" s="135">
        <v>0.5</v>
      </c>
      <c r="BN760" s="136">
        <v>0.54166666666666663</v>
      </c>
      <c r="BO760" s="101"/>
      <c r="BR760" s="109" t="str">
        <f t="shared" si="11"/>
        <v>SH-25-0749</v>
      </c>
      <c r="BS760" s="109" t="s">
        <v>1220</v>
      </c>
      <c r="BT760" t="s">
        <v>122</v>
      </c>
      <c r="BU760" t="s">
        <v>302</v>
      </c>
    </row>
    <row r="761" spans="1:73" hidden="1">
      <c r="A761" s="103" t="s">
        <v>1500</v>
      </c>
      <c r="B761" s="102">
        <v>45790</v>
      </c>
      <c r="C761" s="104">
        <f>_xlfn.ISOWEEKNUM(Tabella2[[#This Row],[Date]])</f>
        <v>20</v>
      </c>
      <c r="D761" s="104" t="s">
        <v>195</v>
      </c>
      <c r="E761" s="104" t="s">
        <v>298</v>
      </c>
      <c r="F761" s="104"/>
      <c r="G761" s="104" t="s">
        <v>257</v>
      </c>
      <c r="H761" s="105">
        <v>17</v>
      </c>
      <c r="I761" s="104"/>
      <c r="J761" s="104" t="s">
        <v>258</v>
      </c>
      <c r="K761" s="104" t="s">
        <v>78</v>
      </c>
      <c r="L761" s="104" t="s">
        <v>299</v>
      </c>
      <c r="M761" s="104" t="s">
        <v>361</v>
      </c>
      <c r="N761" s="104"/>
      <c r="O761" s="108" t="str">
        <f>A2809</f>
        <v>15211</v>
      </c>
      <c r="P761" s="111" t="s">
        <v>300</v>
      </c>
      <c r="Q761" s="153">
        <v>0.5625</v>
      </c>
      <c r="R761" s="153">
        <v>0.60416666666666663</v>
      </c>
      <c r="S761" s="153">
        <v>4.1666666666666657E-2</v>
      </c>
      <c r="T761" s="153">
        <v>0.55555555555555558</v>
      </c>
      <c r="U761" s="153">
        <v>0.59027777777777779</v>
      </c>
      <c r="V761" s="153">
        <f>IF(ISBLANK(T761),"",Tabella2[[#This Row],[ACT STOP]]-Tabella2[[#This Row],[ACT START]])</f>
        <v>3.472222222222221E-2</v>
      </c>
      <c r="W761" s="104" t="s">
        <v>122</v>
      </c>
      <c r="X761" s="104" t="s">
        <v>91</v>
      </c>
      <c r="Y761" s="110"/>
      <c r="Z761" s="106"/>
      <c r="AA761" s="104"/>
      <c r="AB761" s="107"/>
      <c r="AC761" s="72">
        <v>1</v>
      </c>
      <c r="AH761" s="70"/>
      <c r="AI761" s="70"/>
      <c r="AJ761">
        <v>0</v>
      </c>
      <c r="AL761" s="70"/>
      <c r="BM761" s="135">
        <v>0.55555555555555558</v>
      </c>
      <c r="BN761" s="136">
        <v>0.59027777777777779</v>
      </c>
      <c r="BO761" s="101"/>
      <c r="BR761" s="109" t="str">
        <f t="shared" si="11"/>
        <v>SH-25-0750</v>
      </c>
      <c r="BS761" s="109" t="s">
        <v>393</v>
      </c>
      <c r="BT761" t="s">
        <v>122</v>
      </c>
      <c r="BU761" t="s">
        <v>302</v>
      </c>
    </row>
    <row r="762" spans="1:73" hidden="1">
      <c r="A762" s="103" t="s">
        <v>1501</v>
      </c>
      <c r="B762" s="102">
        <v>45790</v>
      </c>
      <c r="C762" s="104">
        <f>_xlfn.ISOWEEKNUM(Tabella2[[#This Row],[Date]])</f>
        <v>20</v>
      </c>
      <c r="D762" s="104" t="s">
        <v>722</v>
      </c>
      <c r="E762" s="104" t="s">
        <v>327</v>
      </c>
      <c r="F762" s="104">
        <v>82</v>
      </c>
      <c r="G762" s="104" t="s">
        <v>257</v>
      </c>
      <c r="H762" s="105">
        <v>9</v>
      </c>
      <c r="I762" s="104" t="s">
        <v>258</v>
      </c>
      <c r="J762" s="104"/>
      <c r="K762" s="104" t="s">
        <v>77</v>
      </c>
      <c r="L762" s="104" t="s">
        <v>259</v>
      </c>
      <c r="M762" s="104" t="s">
        <v>276</v>
      </c>
      <c r="N762" s="104"/>
      <c r="O762" s="106"/>
      <c r="P762" s="111" t="s">
        <v>723</v>
      </c>
      <c r="Q762" s="153" t="s">
        <v>272</v>
      </c>
      <c r="R762" s="153" t="s">
        <v>576</v>
      </c>
      <c r="S762" s="153">
        <v>4.1666666666666657E-2</v>
      </c>
      <c r="T762" s="153"/>
      <c r="U762" s="153"/>
      <c r="V762" s="153" t="str">
        <f>IF(ISBLANK(T762),"",Tabella2[[#This Row],[ACT STOP]]-Tabella2[[#This Row],[ACT START]])</f>
        <v/>
      </c>
      <c r="W762" s="104" t="s">
        <v>116</v>
      </c>
      <c r="X762" s="104" t="s">
        <v>113</v>
      </c>
      <c r="Y762" s="110"/>
      <c r="Z762" s="106"/>
      <c r="AA762" s="104"/>
      <c r="AB762" s="107"/>
      <c r="AC762" s="72">
        <v>0</v>
      </c>
      <c r="AH762" s="70"/>
      <c r="AI762" s="70"/>
      <c r="AJ762">
        <v>0</v>
      </c>
      <c r="AL762" s="70"/>
      <c r="BL762" t="s">
        <v>1502</v>
      </c>
      <c r="BM762" s="135">
        <v>0</v>
      </c>
      <c r="BN762" s="136">
        <v>0</v>
      </c>
      <c r="BO762" s="101"/>
      <c r="BR762" s="109" t="str">
        <f t="shared" si="11"/>
        <v>SH-25-0751</v>
      </c>
      <c r="BS762" s="109" t="s">
        <v>318</v>
      </c>
      <c r="BT762" t="s">
        <v>116</v>
      </c>
      <c r="BU762" t="s">
        <v>724</v>
      </c>
    </row>
    <row r="763" spans="1:73" hidden="1">
      <c r="A763" s="103" t="s">
        <v>1503</v>
      </c>
      <c r="B763" s="102">
        <v>45791</v>
      </c>
      <c r="C763" s="104">
        <f>_xlfn.ISOWEEKNUM(Tabella2[[#This Row],[Date]])</f>
        <v>20</v>
      </c>
      <c r="D763" s="104" t="s">
        <v>195</v>
      </c>
      <c r="E763" s="104" t="s">
        <v>398</v>
      </c>
      <c r="F763" s="104"/>
      <c r="G763" s="104" t="s">
        <v>257</v>
      </c>
      <c r="H763" s="105">
        <v>2</v>
      </c>
      <c r="I763" s="104"/>
      <c r="J763" s="104" t="s">
        <v>258</v>
      </c>
      <c r="K763" s="104" t="s">
        <v>78</v>
      </c>
      <c r="L763" s="104" t="s">
        <v>299</v>
      </c>
      <c r="M763" s="104" t="s">
        <v>386</v>
      </c>
      <c r="N763" s="104"/>
      <c r="O763" s="108" t="str">
        <f>A2813</f>
        <v>15215</v>
      </c>
      <c r="P763" s="111" t="s">
        <v>300</v>
      </c>
      <c r="Q763" s="153">
        <v>0.25</v>
      </c>
      <c r="R763" s="153">
        <v>0.29166666666666669</v>
      </c>
      <c r="S763" s="153">
        <v>4.1666666666666657E-2</v>
      </c>
      <c r="T763" s="153">
        <v>0.25</v>
      </c>
      <c r="U763" s="153">
        <v>0.29166666666666669</v>
      </c>
      <c r="V763" s="153">
        <f>IF(ISBLANK(T763),"",Tabella2[[#This Row],[ACT STOP]]-Tabella2[[#This Row],[ACT START]])</f>
        <v>4.1666666666666685E-2</v>
      </c>
      <c r="W763" s="104" t="s">
        <v>92</v>
      </c>
      <c r="X763" s="104" t="s">
        <v>91</v>
      </c>
      <c r="Y763" s="110"/>
      <c r="Z763" s="106"/>
      <c r="AA763" s="104"/>
      <c r="AB763" s="107"/>
      <c r="AC763" s="72">
        <v>1</v>
      </c>
      <c r="AH763" s="70"/>
      <c r="AI763" s="70"/>
      <c r="AJ763">
        <v>0</v>
      </c>
      <c r="AL763" s="70"/>
      <c r="BM763" s="135">
        <v>0.25</v>
      </c>
      <c r="BN763" s="136">
        <v>0.29166666666666669</v>
      </c>
      <c r="BO763" s="101"/>
      <c r="BR763" s="109" t="str">
        <f t="shared" si="11"/>
        <v>SH-25-0752</v>
      </c>
      <c r="BS763" s="109" t="s">
        <v>368</v>
      </c>
      <c r="BT763" t="s">
        <v>92</v>
      </c>
      <c r="BU763" t="s">
        <v>399</v>
      </c>
    </row>
    <row r="764" spans="1:73" hidden="1">
      <c r="A764" s="103" t="s">
        <v>1504</v>
      </c>
      <c r="B764" s="102">
        <v>45791</v>
      </c>
      <c r="C764" s="104">
        <f>_xlfn.ISOWEEKNUM(Tabella2[[#This Row],[Date]])</f>
        <v>20</v>
      </c>
      <c r="D764" s="104" t="s">
        <v>195</v>
      </c>
      <c r="E764" s="104" t="s">
        <v>398</v>
      </c>
      <c r="F764" s="104"/>
      <c r="G764" s="104" t="s">
        <v>257</v>
      </c>
      <c r="H764" s="105">
        <v>6</v>
      </c>
      <c r="I764" s="104"/>
      <c r="J764" s="104" t="s">
        <v>258</v>
      </c>
      <c r="K764" s="104" t="s">
        <v>80</v>
      </c>
      <c r="L764" s="104" t="s">
        <v>299</v>
      </c>
      <c r="M764" s="104" t="s">
        <v>276</v>
      </c>
      <c r="N764" s="104"/>
      <c r="O764" s="108" t="str">
        <f>A2814</f>
        <v>15216</v>
      </c>
      <c r="P764" s="111" t="s">
        <v>300</v>
      </c>
      <c r="Q764" s="153">
        <v>0.25</v>
      </c>
      <c r="R764" s="153">
        <v>0.29166666666666669</v>
      </c>
      <c r="S764" s="153">
        <v>4.1666666666666657E-2</v>
      </c>
      <c r="T764" s="153">
        <v>0.25</v>
      </c>
      <c r="U764" s="153">
        <v>0.30208333333333331</v>
      </c>
      <c r="V764" s="153">
        <f>IF(ISBLANK(T764),"",Tabella2[[#This Row],[ACT STOP]]-Tabella2[[#This Row],[ACT START]])</f>
        <v>5.2083333333333315E-2</v>
      </c>
      <c r="W764" s="104" t="s">
        <v>122</v>
      </c>
      <c r="X764" s="104" t="s">
        <v>91</v>
      </c>
      <c r="Y764" s="110"/>
      <c r="Z764" s="106"/>
      <c r="AA764" s="104"/>
      <c r="AB764" s="107"/>
      <c r="AC764" s="72">
        <v>1</v>
      </c>
      <c r="AH764" s="70"/>
      <c r="AI764" s="70"/>
      <c r="AJ764">
        <v>0</v>
      </c>
      <c r="AL764" s="70"/>
      <c r="BM764" s="135">
        <v>0.25</v>
      </c>
      <c r="BN764" s="136">
        <v>0.30208333333333331</v>
      </c>
      <c r="BO764" s="101">
        <v>1.041666666666667E-2</v>
      </c>
      <c r="BQ764" t="s">
        <v>94</v>
      </c>
      <c r="BR764" s="109" t="str">
        <f t="shared" si="11"/>
        <v>SH-25-0753</v>
      </c>
      <c r="BS764" s="109" t="s">
        <v>379</v>
      </c>
      <c r="BT764" t="s">
        <v>122</v>
      </c>
      <c r="BU764" t="s">
        <v>399</v>
      </c>
    </row>
    <row r="765" spans="1:73" hidden="1">
      <c r="A765" s="103" t="s">
        <v>1505</v>
      </c>
      <c r="B765" s="102">
        <v>45791</v>
      </c>
      <c r="C765" s="104">
        <f>_xlfn.ISOWEEKNUM(Tabella2[[#This Row],[Date]])</f>
        <v>20</v>
      </c>
      <c r="D765" s="104" t="s">
        <v>195</v>
      </c>
      <c r="E765" s="104" t="s">
        <v>398</v>
      </c>
      <c r="F765" s="104"/>
      <c r="G765" s="104" t="s">
        <v>257</v>
      </c>
      <c r="H765" s="105">
        <v>15</v>
      </c>
      <c r="I765" s="104"/>
      <c r="J765" s="104" t="s">
        <v>258</v>
      </c>
      <c r="K765" s="104" t="s">
        <v>78</v>
      </c>
      <c r="L765" s="104" t="s">
        <v>299</v>
      </c>
      <c r="M765" s="104" t="s">
        <v>361</v>
      </c>
      <c r="N765" s="104"/>
      <c r="O765" s="108" t="str">
        <f>A2817</f>
        <v>15219</v>
      </c>
      <c r="P765" s="111" t="s">
        <v>300</v>
      </c>
      <c r="Q765" s="153">
        <v>0.3125</v>
      </c>
      <c r="R765" s="153">
        <v>0.35416666666666669</v>
      </c>
      <c r="S765" s="153">
        <v>4.1666666666666657E-2</v>
      </c>
      <c r="T765" s="153">
        <v>0.3125</v>
      </c>
      <c r="U765" s="153">
        <v>0.35416666666666669</v>
      </c>
      <c r="V765" s="153">
        <f>IF(ISBLANK(T765),"",Tabella2[[#This Row],[ACT STOP]]-Tabella2[[#This Row],[ACT START]])</f>
        <v>4.1666666666666685E-2</v>
      </c>
      <c r="W765" s="104" t="s">
        <v>122</v>
      </c>
      <c r="X765" s="104" t="s">
        <v>91</v>
      </c>
      <c r="Y765" s="110"/>
      <c r="Z765" s="106"/>
      <c r="AA765" s="104"/>
      <c r="AB765" s="107"/>
      <c r="AC765" s="72">
        <v>1</v>
      </c>
      <c r="AH765" s="70"/>
      <c r="AI765" s="70"/>
      <c r="AJ765">
        <v>0</v>
      </c>
      <c r="AL765" s="70"/>
      <c r="BM765" s="135">
        <v>0.3125</v>
      </c>
      <c r="BN765" s="136">
        <v>0.35416666666666669</v>
      </c>
      <c r="BO765" s="101"/>
      <c r="BR765" s="109" t="str">
        <f t="shared" si="11"/>
        <v>SH-25-0754</v>
      </c>
      <c r="BS765" s="109" t="s">
        <v>1028</v>
      </c>
      <c r="BT765" t="s">
        <v>122</v>
      </c>
      <c r="BU765" t="s">
        <v>399</v>
      </c>
    </row>
    <row r="766" spans="1:73" hidden="1">
      <c r="A766" s="103" t="s">
        <v>1506</v>
      </c>
      <c r="B766" s="102">
        <v>45791</v>
      </c>
      <c r="C766" s="104">
        <f>_xlfn.ISOWEEKNUM(Tabella2[[#This Row],[Date]])</f>
        <v>20</v>
      </c>
      <c r="D766" s="104" t="s">
        <v>195</v>
      </c>
      <c r="E766" s="104" t="s">
        <v>398</v>
      </c>
      <c r="F766" s="104"/>
      <c r="G766" s="104" t="s">
        <v>257</v>
      </c>
      <c r="H766" s="105">
        <v>13</v>
      </c>
      <c r="I766" s="104"/>
      <c r="J766" s="104" t="s">
        <v>258</v>
      </c>
      <c r="K766" s="104" t="s">
        <v>80</v>
      </c>
      <c r="L766" s="104" t="s">
        <v>299</v>
      </c>
      <c r="M766" s="104" t="s">
        <v>276</v>
      </c>
      <c r="N766" s="104"/>
      <c r="O766" s="108" t="str">
        <f>A2818</f>
        <v>15220</v>
      </c>
      <c r="P766" s="111" t="s">
        <v>300</v>
      </c>
      <c r="Q766" s="153">
        <v>0.3125</v>
      </c>
      <c r="R766" s="153">
        <v>0.35416666666666669</v>
      </c>
      <c r="S766" s="153">
        <v>4.1666666666666657E-2</v>
      </c>
      <c r="T766" s="153" t="s">
        <v>617</v>
      </c>
      <c r="U766" s="153" t="s">
        <v>525</v>
      </c>
      <c r="V766" s="153">
        <f>IF(ISBLANK(T766),"",Tabella2[[#This Row],[ACT STOP]]-Tabella2[[#This Row],[ACT START]])</f>
        <v>4.1666666666666685E-2</v>
      </c>
      <c r="W766" s="104" t="s">
        <v>122</v>
      </c>
      <c r="X766" s="104" t="s">
        <v>91</v>
      </c>
      <c r="Y766" s="110"/>
      <c r="Z766" s="106"/>
      <c r="AA766" s="104"/>
      <c r="AB766" s="107"/>
      <c r="AC766" s="72">
        <v>1</v>
      </c>
      <c r="AH766" s="70"/>
      <c r="AI766" s="70"/>
      <c r="AJ766">
        <v>0</v>
      </c>
      <c r="AL766" s="70"/>
      <c r="BM766" s="135" t="s">
        <v>617</v>
      </c>
      <c r="BN766" s="136" t="s">
        <v>525</v>
      </c>
      <c r="BO766" s="101"/>
      <c r="BR766" s="109" t="str">
        <f t="shared" si="11"/>
        <v>SH-25-0755</v>
      </c>
      <c r="BS766" s="109" t="s">
        <v>427</v>
      </c>
      <c r="BT766" t="s">
        <v>122</v>
      </c>
      <c r="BU766" t="s">
        <v>399</v>
      </c>
    </row>
    <row r="767" spans="1:73" hidden="1">
      <c r="A767" s="103" t="s">
        <v>1507</v>
      </c>
      <c r="B767" s="102">
        <v>45791</v>
      </c>
      <c r="C767" s="104">
        <f>_xlfn.ISOWEEKNUM(Tabella2[[#This Row],[Date]])</f>
        <v>20</v>
      </c>
      <c r="D767" s="104" t="s">
        <v>195</v>
      </c>
      <c r="E767" s="104" t="s">
        <v>398</v>
      </c>
      <c r="F767" s="104"/>
      <c r="G767" s="104" t="s">
        <v>284</v>
      </c>
      <c r="H767" s="105">
        <v>22</v>
      </c>
      <c r="I767" s="104"/>
      <c r="J767" s="104" t="s">
        <v>258</v>
      </c>
      <c r="K767" s="104" t="s">
        <v>80</v>
      </c>
      <c r="L767" s="104" t="s">
        <v>299</v>
      </c>
      <c r="M767" s="104" t="s">
        <v>361</v>
      </c>
      <c r="N767" s="104"/>
      <c r="O767" s="108" t="str">
        <f>A2823</f>
        <v>15225</v>
      </c>
      <c r="P767" s="111" t="s">
        <v>300</v>
      </c>
      <c r="Q767" s="153">
        <v>0.375</v>
      </c>
      <c r="R767" s="153">
        <v>0.41666666666666669</v>
      </c>
      <c r="S767" s="153">
        <v>4.1666666666666657E-2</v>
      </c>
      <c r="T767" s="153" t="s">
        <v>631</v>
      </c>
      <c r="U767" s="153" t="s">
        <v>498</v>
      </c>
      <c r="V767" s="153">
        <f>IF(ISBLANK(T767),"",Tabella2[[#This Row],[ACT STOP]]-Tabella2[[#This Row],[ACT START]])</f>
        <v>4.1666666666666685E-2</v>
      </c>
      <c r="W767" s="104" t="s">
        <v>122</v>
      </c>
      <c r="X767" s="104" t="s">
        <v>91</v>
      </c>
      <c r="Y767" s="110"/>
      <c r="Z767" s="106"/>
      <c r="AA767" s="104"/>
      <c r="AB767" s="107"/>
      <c r="AC767" s="72">
        <v>1</v>
      </c>
      <c r="AH767" s="70"/>
      <c r="AI767" s="70"/>
      <c r="AJ767">
        <v>0</v>
      </c>
      <c r="AL767" s="70"/>
      <c r="BM767" s="135" t="s">
        <v>631</v>
      </c>
      <c r="BN767" s="136" t="s">
        <v>498</v>
      </c>
      <c r="BO767" s="101"/>
      <c r="BR767" s="109" t="str">
        <f t="shared" si="11"/>
        <v>SH-25-0756</v>
      </c>
      <c r="BS767" s="109" t="s">
        <v>295</v>
      </c>
      <c r="BT767" t="s">
        <v>122</v>
      </c>
      <c r="BU767" t="s">
        <v>399</v>
      </c>
    </row>
    <row r="768" spans="1:73" hidden="1">
      <c r="A768" s="103" t="s">
        <v>1508</v>
      </c>
      <c r="B768" s="102">
        <v>45791</v>
      </c>
      <c r="C768" s="104">
        <f>_xlfn.ISOWEEKNUM(Tabella2[[#This Row],[Date]])</f>
        <v>20</v>
      </c>
      <c r="D768" s="104" t="s">
        <v>722</v>
      </c>
      <c r="E768" s="104" t="s">
        <v>327</v>
      </c>
      <c r="F768" s="104">
        <v>77</v>
      </c>
      <c r="G768" s="104" t="s">
        <v>257</v>
      </c>
      <c r="H768" s="105">
        <v>32</v>
      </c>
      <c r="I768" s="104" t="s">
        <v>258</v>
      </c>
      <c r="J768" s="104"/>
      <c r="K768" s="104" t="s">
        <v>75</v>
      </c>
      <c r="L768" s="104" t="s">
        <v>259</v>
      </c>
      <c r="M768" s="104" t="s">
        <v>1509</v>
      </c>
      <c r="N768" s="104"/>
      <c r="O768" s="106"/>
      <c r="P768" s="111" t="s">
        <v>1510</v>
      </c>
      <c r="Q768" s="153" t="s">
        <v>631</v>
      </c>
      <c r="R768" s="153" t="s">
        <v>498</v>
      </c>
      <c r="S768" s="153">
        <v>4.1666666666666657E-2</v>
      </c>
      <c r="T768" s="153">
        <v>0.375</v>
      </c>
      <c r="U768" s="153">
        <v>0.3888888888888889</v>
      </c>
      <c r="V768" s="153">
        <f>IF(ISBLANK(T768),"",Tabella2[[#This Row],[ACT STOP]]-Tabella2[[#This Row],[ACT START]])</f>
        <v>1.3888888888888895E-2</v>
      </c>
      <c r="W768" s="104" t="s">
        <v>116</v>
      </c>
      <c r="X768" s="104" t="s">
        <v>113</v>
      </c>
      <c r="Y768" s="110" t="s">
        <v>1511</v>
      </c>
      <c r="Z768" s="106"/>
      <c r="AA768" s="104"/>
      <c r="AB768" s="107"/>
      <c r="AC768" s="72">
        <v>0</v>
      </c>
      <c r="AH768" s="70"/>
      <c r="AI768" s="70"/>
      <c r="AJ768">
        <v>0</v>
      </c>
      <c r="AL768" s="70"/>
      <c r="BL768" t="s">
        <v>1512</v>
      </c>
      <c r="BM768" s="135">
        <v>0.375</v>
      </c>
      <c r="BN768" s="136">
        <v>0.3888888888888889</v>
      </c>
      <c r="BO768" s="101"/>
      <c r="BR768" s="109" t="str">
        <f t="shared" si="11"/>
        <v>SH-25-0757</v>
      </c>
      <c r="BS768" s="109" t="s">
        <v>356</v>
      </c>
      <c r="BT768" t="s">
        <v>100</v>
      </c>
      <c r="BU768" t="s">
        <v>1513</v>
      </c>
    </row>
    <row r="769" spans="1:73" hidden="1">
      <c r="A769" s="103" t="s">
        <v>1514</v>
      </c>
      <c r="B769" s="102">
        <v>45791</v>
      </c>
      <c r="C769" s="104">
        <f>_xlfn.ISOWEEKNUM(Tabella2[[#This Row],[Date]])</f>
        <v>20</v>
      </c>
      <c r="D769" s="104" t="s">
        <v>195</v>
      </c>
      <c r="E769" s="104" t="s">
        <v>398</v>
      </c>
      <c r="F769" s="104"/>
      <c r="G769" s="104" t="s">
        <v>257</v>
      </c>
      <c r="H769" s="105">
        <v>7</v>
      </c>
      <c r="I769" s="104"/>
      <c r="J769" s="104" t="s">
        <v>258</v>
      </c>
      <c r="K769" s="104" t="s">
        <v>78</v>
      </c>
      <c r="L769" s="104" t="s">
        <v>299</v>
      </c>
      <c r="M769" s="104" t="s">
        <v>276</v>
      </c>
      <c r="N769" s="104"/>
      <c r="O769" s="108" t="str">
        <f>A2825</f>
        <v>15227</v>
      </c>
      <c r="P769" s="111" t="s">
        <v>300</v>
      </c>
      <c r="Q769" s="153">
        <v>0.4375</v>
      </c>
      <c r="R769" s="153">
        <v>0.47916666666666669</v>
      </c>
      <c r="S769" s="153">
        <v>4.1666666666666657E-2</v>
      </c>
      <c r="T769" s="153">
        <v>0.4375</v>
      </c>
      <c r="U769" s="153">
        <v>0.47916666666666669</v>
      </c>
      <c r="V769" s="153">
        <f>IF(ISBLANK(T769),"",Tabella2[[#This Row],[ACT STOP]]-Tabella2[[#This Row],[ACT START]])</f>
        <v>4.1666666666666685E-2</v>
      </c>
      <c r="W769" s="104" t="s">
        <v>122</v>
      </c>
      <c r="X769" s="104" t="s">
        <v>91</v>
      </c>
      <c r="Y769" s="110"/>
      <c r="Z769" s="106"/>
      <c r="AA769" s="104"/>
      <c r="AB769" s="107"/>
      <c r="AC769" s="72">
        <v>1</v>
      </c>
      <c r="AH769" s="70"/>
      <c r="AI769" s="70"/>
      <c r="AJ769">
        <v>0</v>
      </c>
      <c r="AL769" s="70"/>
      <c r="BM769" s="135">
        <v>0.4375</v>
      </c>
      <c r="BN769" s="136">
        <v>0.47916666666666669</v>
      </c>
      <c r="BO769" s="101"/>
      <c r="BR769" s="109" t="str">
        <f t="shared" si="11"/>
        <v>SH-25-0758</v>
      </c>
      <c r="BS769" s="109" t="s">
        <v>1241</v>
      </c>
      <c r="BT769" t="s">
        <v>122</v>
      </c>
      <c r="BU769" t="s">
        <v>399</v>
      </c>
    </row>
    <row r="770" spans="1:73" hidden="1">
      <c r="A770" s="103" t="s">
        <v>1515</v>
      </c>
      <c r="B770" s="102">
        <v>45791</v>
      </c>
      <c r="C770" s="104">
        <f>_xlfn.ISOWEEKNUM(Tabella2[[#This Row],[Date]])</f>
        <v>20</v>
      </c>
      <c r="D770" s="104" t="s">
        <v>195</v>
      </c>
      <c r="E770" s="104" t="s">
        <v>298</v>
      </c>
      <c r="F770" s="104"/>
      <c r="G770" s="104" t="s">
        <v>257</v>
      </c>
      <c r="H770" s="105">
        <v>1</v>
      </c>
      <c r="I770" s="104"/>
      <c r="J770" s="104" t="s">
        <v>258</v>
      </c>
      <c r="K770" s="104" t="s">
        <v>80</v>
      </c>
      <c r="L770" s="104" t="s">
        <v>299</v>
      </c>
      <c r="M770" s="104" t="s">
        <v>361</v>
      </c>
      <c r="N770" s="104"/>
      <c r="O770" s="108" t="str">
        <f>A2826</f>
        <v>15228</v>
      </c>
      <c r="P770" s="111" t="s">
        <v>300</v>
      </c>
      <c r="Q770" s="153">
        <v>0.4375</v>
      </c>
      <c r="R770" s="153">
        <v>0.47916666666666669</v>
      </c>
      <c r="S770" s="153">
        <v>4.1666666666666657E-2</v>
      </c>
      <c r="T770" s="153" t="s">
        <v>263</v>
      </c>
      <c r="U770" s="153" t="s">
        <v>504</v>
      </c>
      <c r="V770" s="153">
        <f>IF(ISBLANK(T770),"",Tabella2[[#This Row],[ACT STOP]]-Tabella2[[#This Row],[ACT START]])</f>
        <v>4.1666666666666685E-2</v>
      </c>
      <c r="W770" s="104" t="s">
        <v>122</v>
      </c>
      <c r="X770" s="104" t="s">
        <v>91</v>
      </c>
      <c r="Y770" s="110"/>
      <c r="Z770" s="106"/>
      <c r="AA770" s="104"/>
      <c r="AB770" s="107"/>
      <c r="AC770" s="72">
        <v>1</v>
      </c>
      <c r="AH770" s="70"/>
      <c r="AI770" s="70"/>
      <c r="AJ770">
        <v>0</v>
      </c>
      <c r="AL770" s="70"/>
      <c r="BL770" s="195"/>
      <c r="BM770" s="135" t="s">
        <v>263</v>
      </c>
      <c r="BN770" s="136" t="s">
        <v>504</v>
      </c>
      <c r="BO770" s="101"/>
      <c r="BR770" s="109" t="str">
        <f t="shared" si="11"/>
        <v>SH-25-0759</v>
      </c>
      <c r="BS770" s="109" t="s">
        <v>1028</v>
      </c>
      <c r="BT770" t="s">
        <v>122</v>
      </c>
      <c r="BU770" t="s">
        <v>302</v>
      </c>
    </row>
    <row r="771" spans="1:73" hidden="1">
      <c r="A771" s="103" t="s">
        <v>1516</v>
      </c>
      <c r="B771" s="102">
        <v>45791</v>
      </c>
      <c r="C771" s="104">
        <f>_xlfn.ISOWEEKNUM(Tabella2[[#This Row],[Date]])</f>
        <v>20</v>
      </c>
      <c r="D771" s="104" t="s">
        <v>195</v>
      </c>
      <c r="E771" s="104" t="s">
        <v>398</v>
      </c>
      <c r="F771" s="104"/>
      <c r="G771" s="104" t="s">
        <v>257</v>
      </c>
      <c r="H771" s="105">
        <v>7</v>
      </c>
      <c r="I771" s="104"/>
      <c r="J771" s="104" t="s">
        <v>258</v>
      </c>
      <c r="K771" s="104" t="s">
        <v>80</v>
      </c>
      <c r="L771" s="104" t="s">
        <v>299</v>
      </c>
      <c r="M771" s="104" t="s">
        <v>361</v>
      </c>
      <c r="N771" s="104"/>
      <c r="O771" s="108" t="str">
        <f>A2831</f>
        <v>15233</v>
      </c>
      <c r="P771" s="111" t="s">
        <v>300</v>
      </c>
      <c r="Q771" s="153">
        <v>0.5</v>
      </c>
      <c r="R771" s="153">
        <v>0.54166666666666663</v>
      </c>
      <c r="S771" s="153">
        <v>4.1666666666666657E-2</v>
      </c>
      <c r="T771" s="153" t="s">
        <v>511</v>
      </c>
      <c r="U771" s="153">
        <v>0.53819444444444442</v>
      </c>
      <c r="V771" s="153">
        <f>IF(ISBLANK(T771),"",Tabella2[[#This Row],[ACT STOP]]-Tabella2[[#This Row],[ACT START]])</f>
        <v>3.819444444444442E-2</v>
      </c>
      <c r="W771" s="104" t="s">
        <v>122</v>
      </c>
      <c r="X771" s="104" t="s">
        <v>91</v>
      </c>
      <c r="Y771" s="110"/>
      <c r="Z771" s="106"/>
      <c r="AA771" s="104"/>
      <c r="AB771" s="107"/>
      <c r="AC771" s="72">
        <v>1</v>
      </c>
      <c r="AH771" s="70"/>
      <c r="AI771" s="70"/>
      <c r="AJ771">
        <v>0</v>
      </c>
      <c r="AL771" s="70"/>
      <c r="BL771" s="195"/>
      <c r="BM771" s="135" t="s">
        <v>511</v>
      </c>
      <c r="BN771" s="136">
        <v>0.53819444444444442</v>
      </c>
      <c r="BO771" s="101"/>
      <c r="BR771" s="109" t="str">
        <f t="shared" si="11"/>
        <v>SH-25-0760</v>
      </c>
      <c r="BS771" s="109" t="s">
        <v>1241</v>
      </c>
      <c r="BT771" t="s">
        <v>122</v>
      </c>
      <c r="BU771" t="s">
        <v>399</v>
      </c>
    </row>
    <row r="772" spans="1:73" hidden="1">
      <c r="A772" s="103" t="s">
        <v>1517</v>
      </c>
      <c r="B772" s="102">
        <v>45791</v>
      </c>
      <c r="C772" s="104">
        <f>_xlfn.ISOWEEKNUM(Tabella2[[#This Row],[Date]])</f>
        <v>20</v>
      </c>
      <c r="D772" s="104" t="s">
        <v>722</v>
      </c>
      <c r="E772" s="104" t="s">
        <v>327</v>
      </c>
      <c r="F772" s="104">
        <v>76</v>
      </c>
      <c r="G772" s="104" t="s">
        <v>257</v>
      </c>
      <c r="H772" s="105">
        <v>6</v>
      </c>
      <c r="I772" s="104" t="s">
        <v>258</v>
      </c>
      <c r="J772" s="104"/>
      <c r="K772" s="104" t="s">
        <v>75</v>
      </c>
      <c r="L772" s="104" t="s">
        <v>259</v>
      </c>
      <c r="M772" s="104" t="s">
        <v>276</v>
      </c>
      <c r="N772" s="104"/>
      <c r="O772" s="106"/>
      <c r="P772" s="111" t="s">
        <v>727</v>
      </c>
      <c r="Q772" s="153" t="s">
        <v>511</v>
      </c>
      <c r="R772" s="153" t="s">
        <v>549</v>
      </c>
      <c r="S772" s="153">
        <v>4.1666666666666657E-2</v>
      </c>
      <c r="T772" s="153">
        <v>0.5</v>
      </c>
      <c r="U772" s="153">
        <v>0.51041666666666663</v>
      </c>
      <c r="V772" s="153">
        <f>IF(ISBLANK(T772),"",Tabella2[[#This Row],[ACT STOP]]-Tabella2[[#This Row],[ACT START]])</f>
        <v>1.041666666666663E-2</v>
      </c>
      <c r="W772" s="104" t="s">
        <v>116</v>
      </c>
      <c r="X772" s="104" t="s">
        <v>113</v>
      </c>
      <c r="Y772" s="110" t="s">
        <v>1518</v>
      </c>
      <c r="Z772" s="106"/>
      <c r="AA772" s="104"/>
      <c r="AB772" s="107"/>
      <c r="AC772" s="72">
        <v>0</v>
      </c>
      <c r="AH772" s="70"/>
      <c r="AI772" s="70"/>
      <c r="AJ772">
        <v>0</v>
      </c>
      <c r="AL772" s="70"/>
      <c r="BL772" s="195" t="s">
        <v>729</v>
      </c>
      <c r="BM772" s="135">
        <v>0.5</v>
      </c>
      <c r="BN772" s="136">
        <v>0.51041666666666663</v>
      </c>
      <c r="BO772" s="101"/>
      <c r="BR772" s="109" t="str">
        <f t="shared" si="11"/>
        <v>SH-25-0761</v>
      </c>
      <c r="BS772" s="109" t="s">
        <v>379</v>
      </c>
      <c r="BT772" t="s">
        <v>116</v>
      </c>
      <c r="BU772" t="s">
        <v>731</v>
      </c>
    </row>
    <row r="773" spans="1:73" hidden="1">
      <c r="A773" s="103" t="s">
        <v>1519</v>
      </c>
      <c r="B773" s="102">
        <v>45791</v>
      </c>
      <c r="C773" s="104">
        <f>_xlfn.ISOWEEKNUM(Tabella2[[#This Row],[Date]])</f>
        <v>20</v>
      </c>
      <c r="D773" s="104" t="s">
        <v>195</v>
      </c>
      <c r="E773" s="104" t="s">
        <v>298</v>
      </c>
      <c r="F773" s="104"/>
      <c r="G773" s="104" t="s">
        <v>257</v>
      </c>
      <c r="H773" s="105">
        <v>5</v>
      </c>
      <c r="I773" s="104"/>
      <c r="J773" s="104" t="s">
        <v>258</v>
      </c>
      <c r="K773" s="104" t="s">
        <v>78</v>
      </c>
      <c r="L773" s="104" t="s">
        <v>299</v>
      </c>
      <c r="M773" s="104" t="s">
        <v>276</v>
      </c>
      <c r="N773" s="104"/>
      <c r="O773" s="108" t="str">
        <f>A2833</f>
        <v>15235</v>
      </c>
      <c r="P773" s="111" t="s">
        <v>300</v>
      </c>
      <c r="Q773" s="153">
        <v>0.5625</v>
      </c>
      <c r="R773" s="153">
        <v>0.60416666666666663</v>
      </c>
      <c r="S773" s="153">
        <v>4.1666666666666657E-2</v>
      </c>
      <c r="T773" s="153" t="s">
        <v>272</v>
      </c>
      <c r="U773" s="153" t="s">
        <v>576</v>
      </c>
      <c r="V773" s="153">
        <f>IF(ISBLANK(T773),"",Tabella2[[#This Row],[ACT STOP]]-Tabella2[[#This Row],[ACT START]])</f>
        <v>4.166666666666663E-2</v>
      </c>
      <c r="W773" s="104" t="s">
        <v>122</v>
      </c>
      <c r="X773" s="104" t="s">
        <v>91</v>
      </c>
      <c r="Y773" s="110"/>
      <c r="Z773" s="106"/>
      <c r="AA773" s="104"/>
      <c r="AB773" s="107"/>
      <c r="AC773" s="72">
        <v>1</v>
      </c>
      <c r="AH773" s="70"/>
      <c r="AI773" s="70"/>
      <c r="AJ773">
        <v>0</v>
      </c>
      <c r="AL773" s="70"/>
      <c r="BL773" s="195"/>
      <c r="BM773" s="135" t="s">
        <v>272</v>
      </c>
      <c r="BN773" s="136" t="s">
        <v>576</v>
      </c>
      <c r="BO773" s="101"/>
      <c r="BR773" s="109" t="str">
        <f t="shared" si="11"/>
        <v>SH-25-0762</v>
      </c>
      <c r="BS773" s="109" t="s">
        <v>416</v>
      </c>
      <c r="BT773" t="s">
        <v>122</v>
      </c>
      <c r="BU773" t="s">
        <v>302</v>
      </c>
    </row>
    <row r="774" spans="1:73" hidden="1">
      <c r="A774" s="103" t="s">
        <v>1520</v>
      </c>
      <c r="B774" s="102">
        <v>45791</v>
      </c>
      <c r="C774" s="104">
        <f>_xlfn.ISOWEEKNUM(Tabella2[[#This Row],[Date]])</f>
        <v>20</v>
      </c>
      <c r="D774" s="104" t="s">
        <v>195</v>
      </c>
      <c r="E774" s="104" t="s">
        <v>398</v>
      </c>
      <c r="F774" s="104"/>
      <c r="G774" s="104" t="s">
        <v>257</v>
      </c>
      <c r="H774" s="105">
        <v>22</v>
      </c>
      <c r="I774" s="104"/>
      <c r="J774" s="104" t="s">
        <v>258</v>
      </c>
      <c r="K774" s="104" t="s">
        <v>80</v>
      </c>
      <c r="L774" s="104" t="s">
        <v>299</v>
      </c>
      <c r="M774" s="104" t="s">
        <v>276</v>
      </c>
      <c r="N774" s="104"/>
      <c r="O774" s="108" t="str">
        <f>A2834</f>
        <v>15236</v>
      </c>
      <c r="P774" s="111" t="s">
        <v>300</v>
      </c>
      <c r="Q774" s="153">
        <v>0.5625</v>
      </c>
      <c r="R774" s="153">
        <v>0.60416666666666663</v>
      </c>
      <c r="S774" s="153">
        <v>4.1666666666666657E-2</v>
      </c>
      <c r="T774" s="153">
        <v>0.5625</v>
      </c>
      <c r="U774" s="153">
        <v>0.60416666666666663</v>
      </c>
      <c r="V774" s="153">
        <f>IF(ISBLANK(T774),"",Tabella2[[#This Row],[ACT STOP]]-Tabella2[[#This Row],[ACT START]])</f>
        <v>4.166666666666663E-2</v>
      </c>
      <c r="W774" s="104" t="s">
        <v>92</v>
      </c>
      <c r="X774" s="104" t="s">
        <v>91</v>
      </c>
      <c r="Y774" s="110"/>
      <c r="Z774" s="106"/>
      <c r="AA774" s="104"/>
      <c r="AB774" s="107"/>
      <c r="AC774" s="72">
        <v>1</v>
      </c>
      <c r="AH774" s="70"/>
      <c r="AI774" s="70"/>
      <c r="AJ774">
        <v>0</v>
      </c>
      <c r="AL774" s="70"/>
      <c r="BM774" s="135">
        <v>0.5625</v>
      </c>
      <c r="BN774" s="136">
        <v>0.60416666666666663</v>
      </c>
      <c r="BO774" s="101"/>
      <c r="BR774" s="109" t="str">
        <f t="shared" si="11"/>
        <v>SH-25-0763</v>
      </c>
      <c r="BS774" s="109" t="s">
        <v>1257</v>
      </c>
      <c r="BT774" t="s">
        <v>92</v>
      </c>
      <c r="BU774" t="s">
        <v>399</v>
      </c>
    </row>
    <row r="775" spans="1:73" hidden="1">
      <c r="A775" s="103" t="s">
        <v>1521</v>
      </c>
      <c r="B775" s="102">
        <v>45791</v>
      </c>
      <c r="C775" s="104">
        <f>_xlfn.ISOWEEKNUM(Tabella2[[#This Row],[Date]])</f>
        <v>20</v>
      </c>
      <c r="D775" s="104" t="s">
        <v>722</v>
      </c>
      <c r="E775" s="104" t="s">
        <v>327</v>
      </c>
      <c r="F775" s="104">
        <v>77</v>
      </c>
      <c r="G775" s="104" t="s">
        <v>257</v>
      </c>
      <c r="H775" s="105">
        <v>32</v>
      </c>
      <c r="I775" s="104" t="s">
        <v>258</v>
      </c>
      <c r="J775" s="104"/>
      <c r="K775" s="104" t="s">
        <v>77</v>
      </c>
      <c r="L775" s="104" t="s">
        <v>259</v>
      </c>
      <c r="M775" s="104" t="s">
        <v>1509</v>
      </c>
      <c r="N775" s="104"/>
      <c r="O775" s="106"/>
      <c r="P775" s="111" t="s">
        <v>1510</v>
      </c>
      <c r="Q775" s="153" t="s">
        <v>631</v>
      </c>
      <c r="R775" s="153" t="s">
        <v>498</v>
      </c>
      <c r="S775" s="153">
        <v>4.1666666666666657E-2</v>
      </c>
      <c r="T775" s="153">
        <v>0.3888888888888889</v>
      </c>
      <c r="U775" s="153">
        <v>0.39583333333333331</v>
      </c>
      <c r="V775" s="153">
        <f>IF(ISBLANK(T775),"",Tabella2[[#This Row],[ACT STOP]]-Tabella2[[#This Row],[ACT START]])</f>
        <v>6.9444444444444198E-3</v>
      </c>
      <c r="W775" s="104" t="s">
        <v>100</v>
      </c>
      <c r="X775" s="104" t="s">
        <v>113</v>
      </c>
      <c r="Y775" s="110" t="s">
        <v>1522</v>
      </c>
      <c r="Z775" s="106" t="s">
        <v>1512</v>
      </c>
      <c r="AA775" s="104">
        <v>0</v>
      </c>
      <c r="AB775" s="107">
        <v>0</v>
      </c>
      <c r="AF775" t="s">
        <v>1523</v>
      </c>
      <c r="AG775" t="s">
        <v>356</v>
      </c>
      <c r="AH775" s="70"/>
      <c r="AI775" s="70"/>
      <c r="AL775" s="70"/>
      <c r="BL775" t="s">
        <v>1524</v>
      </c>
      <c r="BM775" s="135">
        <v>0.3888888888888889</v>
      </c>
      <c r="BN775" s="136">
        <v>0.39583333333333331</v>
      </c>
      <c r="BO775" s="101"/>
      <c r="BR775" s="109" t="str">
        <f t="shared" si="11"/>
        <v>SH-25-0764</v>
      </c>
      <c r="BS775" s="109" t="s">
        <v>356</v>
      </c>
      <c r="BT775" t="s">
        <v>100</v>
      </c>
      <c r="BU775" t="s">
        <v>1513</v>
      </c>
    </row>
    <row r="776" spans="1:73" hidden="1">
      <c r="A776" s="103" t="s">
        <v>1525</v>
      </c>
      <c r="B776" s="102">
        <v>45792</v>
      </c>
      <c r="C776" s="104">
        <f>_xlfn.ISOWEEKNUM(Tabella2[[#This Row],[Date]])</f>
        <v>20</v>
      </c>
      <c r="D776" s="104" t="s">
        <v>195</v>
      </c>
      <c r="E776" s="104" t="s">
        <v>298</v>
      </c>
      <c r="F776" s="104"/>
      <c r="G776" s="104" t="s">
        <v>257</v>
      </c>
      <c r="H776" s="105">
        <v>2</v>
      </c>
      <c r="I776" s="104"/>
      <c r="J776" s="104" t="s">
        <v>258</v>
      </c>
      <c r="K776" s="104" t="s">
        <v>78</v>
      </c>
      <c r="L776" s="104" t="s">
        <v>299</v>
      </c>
      <c r="M776" s="104" t="s">
        <v>276</v>
      </c>
      <c r="N776" s="104"/>
      <c r="O776" s="108" t="str">
        <f>A184</f>
        <v>12586</v>
      </c>
      <c r="P776" s="111" t="s">
        <v>300</v>
      </c>
      <c r="Q776" s="153">
        <v>0.25</v>
      </c>
      <c r="R776" s="153">
        <v>0.29166666666666669</v>
      </c>
      <c r="S776" s="153">
        <v>4.1666666666666657E-2</v>
      </c>
      <c r="T776" s="153"/>
      <c r="U776" s="153"/>
      <c r="V776" s="153" t="str">
        <f>IF(ISBLANK(T776),"",Tabella2[[#This Row],[ACT STOP]]-Tabella2[[#This Row],[ACT START]])</f>
        <v/>
      </c>
      <c r="W776" s="104" t="s">
        <v>133</v>
      </c>
      <c r="X776" s="104" t="s">
        <v>119</v>
      </c>
      <c r="Y776" s="110"/>
      <c r="Z776" s="106"/>
      <c r="AA776" s="104"/>
      <c r="AB776" s="107"/>
      <c r="AC776" s="72">
        <v>0</v>
      </c>
      <c r="AH776" s="70"/>
      <c r="AI776" s="70"/>
      <c r="AJ776">
        <v>0</v>
      </c>
      <c r="AL776" s="70"/>
      <c r="BL776" t="s">
        <v>1526</v>
      </c>
      <c r="BM776" s="135">
        <v>0</v>
      </c>
      <c r="BN776" s="136">
        <v>0</v>
      </c>
      <c r="BO776" s="101"/>
      <c r="BR776" s="109" t="str">
        <f t="shared" si="11"/>
        <v>SH-25-0765</v>
      </c>
      <c r="BS776" s="109" t="s">
        <v>368</v>
      </c>
      <c r="BT776" t="s">
        <v>133</v>
      </c>
      <c r="BU776" t="s">
        <v>302</v>
      </c>
    </row>
    <row r="777" spans="1:73" hidden="1">
      <c r="A777" s="103" t="s">
        <v>1527</v>
      </c>
      <c r="B777" s="102">
        <v>45792</v>
      </c>
      <c r="C777" s="104">
        <f>_xlfn.ISOWEEKNUM(Tabella2[[#This Row],[Date]])</f>
        <v>20</v>
      </c>
      <c r="D777" s="104" t="s">
        <v>195</v>
      </c>
      <c r="E777" s="104" t="s">
        <v>298</v>
      </c>
      <c r="F777" s="104"/>
      <c r="G777" s="104" t="s">
        <v>284</v>
      </c>
      <c r="H777" s="105">
        <v>22</v>
      </c>
      <c r="I777" s="104"/>
      <c r="J777" s="104" t="s">
        <v>258</v>
      </c>
      <c r="K777" s="104" t="s">
        <v>78</v>
      </c>
      <c r="L777" s="104" t="s">
        <v>299</v>
      </c>
      <c r="M777" s="104" t="s">
        <v>276</v>
      </c>
      <c r="N777" s="104"/>
      <c r="O777" s="108" t="str">
        <f>A2796</f>
        <v>15198</v>
      </c>
      <c r="P777" s="111" t="s">
        <v>300</v>
      </c>
      <c r="Q777" s="153">
        <v>0.375</v>
      </c>
      <c r="R777" s="153">
        <v>0.41666666666666669</v>
      </c>
      <c r="S777" s="153">
        <v>4.1666666666666657E-2</v>
      </c>
      <c r="T777" s="153">
        <v>0.375</v>
      </c>
      <c r="U777" s="153">
        <v>0.39930555555555558</v>
      </c>
      <c r="V777" s="153">
        <f>IF(ISBLANK(T777),"",Tabella2[[#This Row],[ACT STOP]]-Tabella2[[#This Row],[ACT START]])</f>
        <v>2.430555555555558E-2</v>
      </c>
      <c r="W777" s="104" t="s">
        <v>116</v>
      </c>
      <c r="X777" s="104" t="s">
        <v>113</v>
      </c>
      <c r="Y777" s="110"/>
      <c r="Z777" s="106"/>
      <c r="AA777" s="104"/>
      <c r="AB777" s="107"/>
      <c r="AC777" s="72">
        <v>0</v>
      </c>
      <c r="AH777" s="70"/>
      <c r="AI777" s="70"/>
      <c r="AJ777">
        <v>0</v>
      </c>
      <c r="AL777" s="70"/>
      <c r="BL777" t="s">
        <v>1528</v>
      </c>
      <c r="BM777" s="135">
        <v>0.375</v>
      </c>
      <c r="BN777" s="136">
        <v>0.39930555555555558</v>
      </c>
      <c r="BO777" s="101"/>
      <c r="BR777" s="109" t="str">
        <f t="shared" si="11"/>
        <v>SH-25-0766</v>
      </c>
      <c r="BS777" s="109" t="s">
        <v>295</v>
      </c>
      <c r="BT777" t="s">
        <v>127</v>
      </c>
      <c r="BU777" t="s">
        <v>302</v>
      </c>
    </row>
    <row r="778" spans="1:73" hidden="1">
      <c r="A778" s="103" t="s">
        <v>1529</v>
      </c>
      <c r="B778" s="102">
        <v>45792</v>
      </c>
      <c r="C778" s="104">
        <f>_xlfn.ISOWEEKNUM(Tabella2[[#This Row],[Date]])</f>
        <v>20</v>
      </c>
      <c r="D778" s="104" t="s">
        <v>195</v>
      </c>
      <c r="E778" s="104" t="s">
        <v>398</v>
      </c>
      <c r="F778" s="104"/>
      <c r="G778" s="104" t="s">
        <v>257</v>
      </c>
      <c r="H778" s="105">
        <v>25</v>
      </c>
      <c r="I778" s="104"/>
      <c r="J778" s="104" t="s">
        <v>258</v>
      </c>
      <c r="K778" s="104" t="s">
        <v>80</v>
      </c>
      <c r="L778" s="104" t="s">
        <v>299</v>
      </c>
      <c r="M778" s="104" t="s">
        <v>276</v>
      </c>
      <c r="N778" s="104"/>
      <c r="O778" s="108" t="str">
        <f>A2851</f>
        <v>15253</v>
      </c>
      <c r="P778" s="111" t="s">
        <v>300</v>
      </c>
      <c r="Q778" s="153">
        <v>0.4375</v>
      </c>
      <c r="R778" s="153">
        <v>0.47916666666666669</v>
      </c>
      <c r="S778" s="153">
        <v>4.1666666666666657E-2</v>
      </c>
      <c r="T778" s="153">
        <v>0.4375</v>
      </c>
      <c r="U778" s="153">
        <v>0.47916666666666669</v>
      </c>
      <c r="V778" s="153">
        <f>IF(ISBLANK(T778),"",Tabella2[[#This Row],[ACT STOP]]-Tabella2[[#This Row],[ACT START]])</f>
        <v>4.1666666666666685E-2</v>
      </c>
      <c r="W778" s="104" t="s">
        <v>122</v>
      </c>
      <c r="X778" s="104" t="s">
        <v>91</v>
      </c>
      <c r="Y778" s="110"/>
      <c r="Z778" s="106"/>
      <c r="AA778" s="104"/>
      <c r="AB778" s="107"/>
      <c r="AC778" s="72">
        <v>1</v>
      </c>
      <c r="AH778" s="70"/>
      <c r="AI778" s="70"/>
      <c r="AJ778">
        <v>0</v>
      </c>
      <c r="AL778" s="70"/>
      <c r="BM778" s="135">
        <v>0.4375</v>
      </c>
      <c r="BN778" s="136">
        <v>0.47916666666666669</v>
      </c>
      <c r="BO778" s="101"/>
      <c r="BR778" s="109" t="str">
        <f t="shared" si="11"/>
        <v>SH-25-0767</v>
      </c>
      <c r="BS778" s="109" t="s">
        <v>867</v>
      </c>
      <c r="BT778" t="s">
        <v>122</v>
      </c>
      <c r="BU778" t="s">
        <v>399</v>
      </c>
    </row>
    <row r="779" spans="1:73" hidden="1">
      <c r="A779" s="103" t="s">
        <v>1530</v>
      </c>
      <c r="B779" s="102">
        <v>45792</v>
      </c>
      <c r="C779" s="104">
        <f>_xlfn.ISOWEEKNUM(Tabella2[[#This Row],[Date]])</f>
        <v>20</v>
      </c>
      <c r="D779" s="104" t="s">
        <v>195</v>
      </c>
      <c r="E779" s="104" t="s">
        <v>398</v>
      </c>
      <c r="F779" s="104"/>
      <c r="G779" s="104" t="s">
        <v>257</v>
      </c>
      <c r="H779" s="105">
        <v>32</v>
      </c>
      <c r="I779" s="104"/>
      <c r="J779" s="104" t="s">
        <v>258</v>
      </c>
      <c r="K779" s="104" t="s">
        <v>80</v>
      </c>
      <c r="L779" s="104" t="s">
        <v>299</v>
      </c>
      <c r="M779" s="104" t="s">
        <v>276</v>
      </c>
      <c r="N779" s="104"/>
      <c r="O779" s="108" t="str">
        <f>A2856</f>
        <v>15258</v>
      </c>
      <c r="P779" s="111" t="s">
        <v>300</v>
      </c>
      <c r="Q779" s="153">
        <v>0.5</v>
      </c>
      <c r="R779" s="153">
        <v>0.54166666666666663</v>
      </c>
      <c r="S779" s="153">
        <v>4.1666666666666657E-2</v>
      </c>
      <c r="T779" s="153" t="s">
        <v>511</v>
      </c>
      <c r="U779" s="153" t="s">
        <v>549</v>
      </c>
      <c r="V779" s="153">
        <f>IF(ISBLANK(T779),"",Tabella2[[#This Row],[ACT STOP]]-Tabella2[[#This Row],[ACT START]])</f>
        <v>4.166666666666663E-2</v>
      </c>
      <c r="W779" s="104" t="s">
        <v>122</v>
      </c>
      <c r="X779" s="104" t="s">
        <v>91</v>
      </c>
      <c r="Y779" s="110"/>
      <c r="Z779" s="106"/>
      <c r="AA779" s="104"/>
      <c r="AB779" s="107"/>
      <c r="AC779" s="72">
        <v>1</v>
      </c>
      <c r="AH779" s="70"/>
      <c r="AI779" s="70"/>
      <c r="AJ779">
        <v>0</v>
      </c>
      <c r="AL779" s="70"/>
      <c r="BM779" s="135" t="s">
        <v>511</v>
      </c>
      <c r="BN779" s="136" t="s">
        <v>549</v>
      </c>
      <c r="BO779" s="101"/>
      <c r="BR779" s="109" t="str">
        <f t="shared" si="11"/>
        <v>SH-25-0768</v>
      </c>
      <c r="BS779" s="109" t="s">
        <v>356</v>
      </c>
      <c r="BT779" t="s">
        <v>122</v>
      </c>
      <c r="BU779" t="s">
        <v>399</v>
      </c>
    </row>
    <row r="780" spans="1:73" hidden="1">
      <c r="A780" s="103" t="s">
        <v>1531</v>
      </c>
      <c r="B780" s="102">
        <v>45792</v>
      </c>
      <c r="C780" s="104">
        <f>_xlfn.ISOWEEKNUM(Tabella2[[#This Row],[Date]])</f>
        <v>20</v>
      </c>
      <c r="D780" s="104" t="s">
        <v>195</v>
      </c>
      <c r="E780" s="104" t="s">
        <v>298</v>
      </c>
      <c r="F780" s="104"/>
      <c r="G780" s="104" t="s">
        <v>257</v>
      </c>
      <c r="H780" s="105">
        <v>12</v>
      </c>
      <c r="I780" s="104"/>
      <c r="J780" s="104" t="s">
        <v>258</v>
      </c>
      <c r="K780" s="104" t="s">
        <v>78</v>
      </c>
      <c r="L780" s="104" t="s">
        <v>299</v>
      </c>
      <c r="M780" s="104" t="s">
        <v>276</v>
      </c>
      <c r="N780" s="104"/>
      <c r="O780" s="108" t="str">
        <f>A2859</f>
        <v>15261</v>
      </c>
      <c r="P780" s="111" t="s">
        <v>300</v>
      </c>
      <c r="Q780" s="153">
        <v>0.5625</v>
      </c>
      <c r="R780" s="153">
        <v>0.60416666666666663</v>
      </c>
      <c r="S780" s="153">
        <v>4.1666666666666657E-2</v>
      </c>
      <c r="T780" s="153">
        <v>0.5625</v>
      </c>
      <c r="U780" s="153">
        <v>0.60416666666666663</v>
      </c>
      <c r="V780" s="153">
        <f>IF(ISBLANK(T780),"",Tabella2[[#This Row],[ACT STOP]]-Tabella2[[#This Row],[ACT START]])</f>
        <v>4.166666666666663E-2</v>
      </c>
      <c r="W780" s="104" t="s">
        <v>122</v>
      </c>
      <c r="X780" s="104" t="s">
        <v>91</v>
      </c>
      <c r="Y780" s="110"/>
      <c r="Z780" s="106"/>
      <c r="AA780" s="104"/>
      <c r="AB780" s="107"/>
      <c r="AC780" s="72">
        <v>1</v>
      </c>
      <c r="AH780" s="70"/>
      <c r="AI780" s="70"/>
      <c r="AJ780">
        <v>0</v>
      </c>
      <c r="AL780" s="70"/>
      <c r="BM780" s="135">
        <v>0.5625</v>
      </c>
      <c r="BN780" s="136">
        <v>0.60416666666666663</v>
      </c>
      <c r="BO780" s="101"/>
      <c r="BR780" s="109" t="str">
        <f t="shared" si="11"/>
        <v>SH-25-0769</v>
      </c>
      <c r="BS780" s="109" t="s">
        <v>266</v>
      </c>
      <c r="BT780" t="s">
        <v>122</v>
      </c>
      <c r="BU780" t="s">
        <v>302</v>
      </c>
    </row>
    <row r="781" spans="1:73" hidden="1">
      <c r="A781" s="103" t="s">
        <v>1532</v>
      </c>
      <c r="B781" s="102">
        <v>45793</v>
      </c>
      <c r="C781" s="104">
        <f>_xlfn.ISOWEEKNUM(Tabella2[[#This Row],[Date]])</f>
        <v>20</v>
      </c>
      <c r="D781" s="104" t="s">
        <v>195</v>
      </c>
      <c r="E781" s="104" t="s">
        <v>398</v>
      </c>
      <c r="F781" s="104"/>
      <c r="G781" s="104" t="s">
        <v>284</v>
      </c>
      <c r="H781" s="105">
        <v>22</v>
      </c>
      <c r="I781" s="104"/>
      <c r="J781" s="104" t="s">
        <v>258</v>
      </c>
      <c r="K781" s="104" t="s">
        <v>78</v>
      </c>
      <c r="L781" s="104" t="s">
        <v>299</v>
      </c>
      <c r="M781" s="104" t="s">
        <v>276</v>
      </c>
      <c r="N781" s="104"/>
      <c r="O781" s="108" t="str">
        <f>A2863</f>
        <v>15265</v>
      </c>
      <c r="P781" s="111" t="s">
        <v>300</v>
      </c>
      <c r="Q781" s="153">
        <v>0.25</v>
      </c>
      <c r="R781" s="153">
        <v>0.29166666666666669</v>
      </c>
      <c r="S781" s="153">
        <v>4.1666666666666657E-2</v>
      </c>
      <c r="T781" s="153">
        <v>0.25</v>
      </c>
      <c r="U781" s="153">
        <v>0.29166666666666669</v>
      </c>
      <c r="V781" s="153">
        <f>IF(ISBLANK(T781),"",Tabella2[[#This Row],[ACT STOP]]-Tabella2[[#This Row],[ACT START]])</f>
        <v>4.1666666666666685E-2</v>
      </c>
      <c r="W781" s="104" t="s">
        <v>122</v>
      </c>
      <c r="X781" s="104" t="s">
        <v>91</v>
      </c>
      <c r="Y781" s="110"/>
      <c r="Z781" s="106"/>
      <c r="AA781" s="104"/>
      <c r="AB781" s="107"/>
      <c r="AC781" s="72">
        <v>1</v>
      </c>
      <c r="AH781" s="70"/>
      <c r="AI781" s="70"/>
      <c r="AJ781">
        <v>0</v>
      </c>
      <c r="AL781" s="70"/>
      <c r="BM781" s="135">
        <v>0.25</v>
      </c>
      <c r="BN781" s="136">
        <v>0.29166666666666669</v>
      </c>
      <c r="BO781" s="101"/>
      <c r="BR781" s="109" t="str">
        <f t="shared" ref="BR781:BR844" si="12">_xlfn.CONCAT(LEFT(BR780,6),TEXT(RIGHT(BR780,4)+1,"0000"))</f>
        <v>SH-25-0770</v>
      </c>
      <c r="BS781" s="109" t="s">
        <v>295</v>
      </c>
      <c r="BT781" t="s">
        <v>122</v>
      </c>
      <c r="BU781" t="s">
        <v>399</v>
      </c>
    </row>
    <row r="782" spans="1:73" hidden="1">
      <c r="A782" s="103" t="s">
        <v>1533</v>
      </c>
      <c r="B782" s="102">
        <v>45793</v>
      </c>
      <c r="C782" s="104">
        <f>_xlfn.ISOWEEKNUM(Tabella2[[#This Row],[Date]])</f>
        <v>20</v>
      </c>
      <c r="D782" s="104" t="s">
        <v>195</v>
      </c>
      <c r="E782" s="104" t="s">
        <v>398</v>
      </c>
      <c r="F782" s="104"/>
      <c r="G782" s="104" t="s">
        <v>257</v>
      </c>
      <c r="H782" s="105">
        <v>13</v>
      </c>
      <c r="I782" s="104"/>
      <c r="J782" s="104" t="s">
        <v>258</v>
      </c>
      <c r="K782" s="104" t="s">
        <v>80</v>
      </c>
      <c r="L782" s="104" t="s">
        <v>299</v>
      </c>
      <c r="M782" s="104" t="s">
        <v>276</v>
      </c>
      <c r="N782" s="104"/>
      <c r="O782" s="108" t="str">
        <f>A2864</f>
        <v>15266</v>
      </c>
      <c r="P782" s="111" t="s">
        <v>300</v>
      </c>
      <c r="Q782" s="153">
        <v>0.25</v>
      </c>
      <c r="R782" s="153">
        <v>0.29166666666666669</v>
      </c>
      <c r="S782" s="153">
        <v>4.1666666666666657E-2</v>
      </c>
      <c r="T782" s="153" t="s">
        <v>605</v>
      </c>
      <c r="U782" s="153" t="s">
        <v>285</v>
      </c>
      <c r="V782" s="153">
        <f>IF(ISBLANK(T782),"",Tabella2[[#This Row],[ACT STOP]]-Tabella2[[#This Row],[ACT START]])</f>
        <v>4.1666666666666685E-2</v>
      </c>
      <c r="W782" s="104" t="s">
        <v>122</v>
      </c>
      <c r="X782" s="104" t="s">
        <v>91</v>
      </c>
      <c r="Y782" s="110"/>
      <c r="Z782" s="106"/>
      <c r="AA782" s="104"/>
      <c r="AB782" s="107"/>
      <c r="AC782" s="72">
        <v>1</v>
      </c>
      <c r="AH782" s="70"/>
      <c r="AI782" s="70"/>
      <c r="AJ782">
        <v>0</v>
      </c>
      <c r="AL782" s="70"/>
      <c r="BM782" s="135" t="s">
        <v>605</v>
      </c>
      <c r="BN782" s="136" t="s">
        <v>285</v>
      </c>
      <c r="BO782" s="101"/>
      <c r="BR782" s="109" t="str">
        <f t="shared" si="12"/>
        <v>SH-25-0771</v>
      </c>
      <c r="BS782" s="109" t="s">
        <v>427</v>
      </c>
      <c r="BT782" t="s">
        <v>122</v>
      </c>
      <c r="BU782" t="s">
        <v>399</v>
      </c>
    </row>
    <row r="783" spans="1:73" hidden="1">
      <c r="A783" s="103" t="s">
        <v>1534</v>
      </c>
      <c r="B783" s="102">
        <v>45793</v>
      </c>
      <c r="C783" s="104">
        <f>_xlfn.ISOWEEKNUM(Tabella2[[#This Row],[Date]])</f>
        <v>20</v>
      </c>
      <c r="D783" s="104" t="s">
        <v>195</v>
      </c>
      <c r="E783" s="104" t="s">
        <v>298</v>
      </c>
      <c r="F783" s="104"/>
      <c r="G783" s="104" t="s">
        <v>284</v>
      </c>
      <c r="H783" s="105">
        <v>9</v>
      </c>
      <c r="I783" s="104"/>
      <c r="J783" s="104" t="s">
        <v>258</v>
      </c>
      <c r="K783" s="104" t="s">
        <v>78</v>
      </c>
      <c r="L783" s="104" t="s">
        <v>299</v>
      </c>
      <c r="M783" s="104" t="s">
        <v>276</v>
      </c>
      <c r="N783" s="104"/>
      <c r="O783" s="108" t="str">
        <f>A2867</f>
        <v>15269</v>
      </c>
      <c r="P783" s="111" t="s">
        <v>300</v>
      </c>
      <c r="Q783" s="153">
        <v>0.3125</v>
      </c>
      <c r="R783" s="153">
        <v>0.35416666666666669</v>
      </c>
      <c r="S783" s="153">
        <v>4.1666666666666657E-2</v>
      </c>
      <c r="T783" s="153">
        <v>0.3125</v>
      </c>
      <c r="U783" s="153">
        <v>0.35416666666666669</v>
      </c>
      <c r="V783" s="153">
        <f>IF(ISBLANK(T783),"",Tabella2[[#This Row],[ACT STOP]]-Tabella2[[#This Row],[ACT START]])</f>
        <v>4.1666666666666685E-2</v>
      </c>
      <c r="W783" s="104" t="s">
        <v>122</v>
      </c>
      <c r="X783" s="104" t="s">
        <v>91</v>
      </c>
      <c r="Y783" s="110"/>
      <c r="Z783" s="106"/>
      <c r="AA783" s="104"/>
      <c r="AB783" s="107"/>
      <c r="AC783" s="72">
        <v>1</v>
      </c>
      <c r="AH783" s="70"/>
      <c r="AI783" s="70"/>
      <c r="AJ783">
        <v>0</v>
      </c>
      <c r="AL783" s="70"/>
      <c r="BM783" s="135">
        <v>0.3125</v>
      </c>
      <c r="BN783" s="136">
        <v>0.35416666666666669</v>
      </c>
      <c r="BO783" s="101"/>
      <c r="BR783" s="109" t="str">
        <f t="shared" si="12"/>
        <v>SH-25-0772</v>
      </c>
      <c r="BS783" s="109" t="s">
        <v>339</v>
      </c>
      <c r="BT783" t="s">
        <v>122</v>
      </c>
      <c r="BU783" t="s">
        <v>302</v>
      </c>
    </row>
    <row r="784" spans="1:73" hidden="1">
      <c r="A784" s="103" t="s">
        <v>1535</v>
      </c>
      <c r="B784" s="102">
        <v>45793</v>
      </c>
      <c r="C784" s="104">
        <f>_xlfn.ISOWEEKNUM(Tabella2[[#This Row],[Date]])</f>
        <v>20</v>
      </c>
      <c r="D784" s="104" t="s">
        <v>195</v>
      </c>
      <c r="E784" s="104" t="s">
        <v>398</v>
      </c>
      <c r="F784" s="104"/>
      <c r="G784" s="104" t="s">
        <v>257</v>
      </c>
      <c r="H784" s="105">
        <v>10</v>
      </c>
      <c r="I784" s="104"/>
      <c r="J784" s="104" t="s">
        <v>258</v>
      </c>
      <c r="K784" s="104" t="s">
        <v>78</v>
      </c>
      <c r="L784" s="104" t="s">
        <v>299</v>
      </c>
      <c r="M784" s="104" t="s">
        <v>276</v>
      </c>
      <c r="N784" s="104"/>
      <c r="O784" s="108" t="str">
        <f>A2872</f>
        <v>15274</v>
      </c>
      <c r="P784" s="111" t="s">
        <v>300</v>
      </c>
      <c r="Q784" s="153">
        <v>0.375</v>
      </c>
      <c r="R784" s="153">
        <v>0.41666666666666669</v>
      </c>
      <c r="S784" s="153">
        <v>4.1666666666666657E-2</v>
      </c>
      <c r="T784" s="153">
        <v>0.375</v>
      </c>
      <c r="U784" s="153">
        <v>0.41666666666666669</v>
      </c>
      <c r="V784" s="153">
        <f>IF(ISBLANK(T784),"",Tabella2[[#This Row],[ACT STOP]]-Tabella2[[#This Row],[ACT START]])</f>
        <v>4.1666666666666685E-2</v>
      </c>
      <c r="W784" s="104" t="s">
        <v>122</v>
      </c>
      <c r="X784" s="104" t="s">
        <v>91</v>
      </c>
      <c r="Y784" s="110"/>
      <c r="Z784" s="107"/>
      <c r="AA784" s="107"/>
      <c r="AB784" s="107"/>
      <c r="AC784" s="72">
        <v>1</v>
      </c>
      <c r="AH784" s="70"/>
      <c r="AI784" s="70"/>
      <c r="AJ784">
        <v>0</v>
      </c>
      <c r="AL784" s="70"/>
      <c r="BM784" s="135">
        <v>0.375</v>
      </c>
      <c r="BN784" s="136">
        <v>0.41666666666666669</v>
      </c>
      <c r="BO784" s="101"/>
      <c r="BR784" s="109" t="str">
        <f t="shared" si="12"/>
        <v>SH-25-0773</v>
      </c>
      <c r="BS784" s="109" t="s">
        <v>552</v>
      </c>
      <c r="BT784" t="s">
        <v>122</v>
      </c>
      <c r="BU784" t="s">
        <v>399</v>
      </c>
    </row>
    <row r="785" spans="1:73" hidden="1">
      <c r="A785" s="103" t="s">
        <v>1536</v>
      </c>
      <c r="B785" s="102">
        <v>45793</v>
      </c>
      <c r="C785" s="104">
        <f>_xlfn.ISOWEEKNUM(Tabella2[[#This Row],[Date]])</f>
        <v>20</v>
      </c>
      <c r="D785" s="104" t="s">
        <v>195</v>
      </c>
      <c r="E785" s="104" t="s">
        <v>398</v>
      </c>
      <c r="F785" s="104"/>
      <c r="G785" s="104" t="s">
        <v>257</v>
      </c>
      <c r="H785" s="105">
        <v>5</v>
      </c>
      <c r="I785" s="104"/>
      <c r="J785" s="104" t="s">
        <v>258</v>
      </c>
      <c r="K785" s="104" t="s">
        <v>80</v>
      </c>
      <c r="L785" s="104" t="s">
        <v>299</v>
      </c>
      <c r="M785" s="104" t="s">
        <v>276</v>
      </c>
      <c r="N785" s="104"/>
      <c r="O785" s="108" t="str">
        <f>A2873</f>
        <v>15275</v>
      </c>
      <c r="P785" s="111" t="s">
        <v>300</v>
      </c>
      <c r="Q785" s="153">
        <v>0.375</v>
      </c>
      <c r="R785" s="153">
        <v>0.41666666666666669</v>
      </c>
      <c r="S785" s="153">
        <v>4.1666666666666657E-2</v>
      </c>
      <c r="T785" s="153" t="s">
        <v>631</v>
      </c>
      <c r="U785" s="153" t="s">
        <v>498</v>
      </c>
      <c r="V785" s="153">
        <f>IF(ISBLANK(T785),"",Tabella2[[#This Row],[ACT STOP]]-Tabella2[[#This Row],[ACT START]])</f>
        <v>4.1666666666666685E-2</v>
      </c>
      <c r="W785" s="104" t="s">
        <v>122</v>
      </c>
      <c r="X785" s="104" t="s">
        <v>91</v>
      </c>
      <c r="Y785" s="110"/>
      <c r="Z785" s="106"/>
      <c r="AA785" s="104"/>
      <c r="AB785" s="107"/>
      <c r="AC785" s="72">
        <v>1</v>
      </c>
      <c r="AH785" s="70"/>
      <c r="AI785" s="70"/>
      <c r="AJ785">
        <v>0</v>
      </c>
      <c r="AL785" s="70"/>
      <c r="BM785" s="135" t="s">
        <v>631</v>
      </c>
      <c r="BN785" s="136" t="s">
        <v>498</v>
      </c>
      <c r="BO785" s="101"/>
      <c r="BR785" s="109" t="str">
        <f t="shared" si="12"/>
        <v>SH-25-0774</v>
      </c>
      <c r="BS785" s="109" t="s">
        <v>416</v>
      </c>
      <c r="BT785" t="s">
        <v>122</v>
      </c>
      <c r="BU785" t="s">
        <v>399</v>
      </c>
    </row>
    <row r="786" spans="1:73" hidden="1">
      <c r="A786" s="103" t="s">
        <v>1537</v>
      </c>
      <c r="B786" s="102">
        <v>45793</v>
      </c>
      <c r="C786" s="104">
        <f>_xlfn.ISOWEEKNUM(Tabella2[[#This Row],[Date]])</f>
        <v>20</v>
      </c>
      <c r="D786" s="104" t="s">
        <v>195</v>
      </c>
      <c r="E786" s="104" t="s">
        <v>398</v>
      </c>
      <c r="F786" s="104"/>
      <c r="G786" s="104" t="s">
        <v>257</v>
      </c>
      <c r="H786" s="105">
        <v>4</v>
      </c>
      <c r="I786" s="104"/>
      <c r="J786" s="104" t="s">
        <v>258</v>
      </c>
      <c r="K786" s="104" t="s">
        <v>79</v>
      </c>
      <c r="L786" s="104" t="s">
        <v>299</v>
      </c>
      <c r="M786" s="104" t="s">
        <v>328</v>
      </c>
      <c r="N786" s="104"/>
      <c r="O786" s="108" t="str">
        <f>A2876</f>
        <v>15278</v>
      </c>
      <c r="P786" s="111" t="s">
        <v>300</v>
      </c>
      <c r="Q786" s="153" t="s">
        <v>263</v>
      </c>
      <c r="R786" s="153" t="s">
        <v>504</v>
      </c>
      <c r="S786" s="153">
        <v>4.1666666666666657E-2</v>
      </c>
      <c r="T786" s="153" t="s">
        <v>263</v>
      </c>
      <c r="U786" s="153" t="s">
        <v>504</v>
      </c>
      <c r="V786" s="153">
        <f>IF(ISBLANK(T786),"",Tabella2[[#This Row],[ACT STOP]]-Tabella2[[#This Row],[ACT START]])</f>
        <v>4.1666666666666685E-2</v>
      </c>
      <c r="W786" s="104" t="s">
        <v>122</v>
      </c>
      <c r="X786" s="104" t="s">
        <v>91</v>
      </c>
      <c r="Y786" s="110"/>
      <c r="Z786" s="106"/>
      <c r="AA786" s="104"/>
      <c r="AB786" s="107"/>
      <c r="AC786" s="72">
        <v>1</v>
      </c>
      <c r="AH786" s="70"/>
      <c r="AI786" s="70"/>
      <c r="AJ786">
        <v>0</v>
      </c>
      <c r="AL786" s="70"/>
      <c r="BM786" s="135" t="s">
        <v>263</v>
      </c>
      <c r="BN786" s="136" t="s">
        <v>504</v>
      </c>
      <c r="BO786" s="101"/>
      <c r="BR786" s="109" t="str">
        <f t="shared" si="12"/>
        <v>SH-25-0775</v>
      </c>
      <c r="BS786" s="109" t="s">
        <v>699</v>
      </c>
      <c r="BT786" t="s">
        <v>122</v>
      </c>
      <c r="BU786" t="s">
        <v>399</v>
      </c>
    </row>
    <row r="787" spans="1:73" hidden="1">
      <c r="A787" s="103" t="s">
        <v>1538</v>
      </c>
      <c r="B787" s="102">
        <v>45793</v>
      </c>
      <c r="C787" s="104">
        <f>_xlfn.ISOWEEKNUM(Tabella2[[#This Row],[Date]])</f>
        <v>20</v>
      </c>
      <c r="D787" s="104" t="s">
        <v>195</v>
      </c>
      <c r="E787" s="104" t="s">
        <v>398</v>
      </c>
      <c r="F787" s="104"/>
      <c r="G787" s="104" t="s">
        <v>284</v>
      </c>
      <c r="H787" s="105">
        <v>9</v>
      </c>
      <c r="I787" s="104"/>
      <c r="J787" s="104" t="s">
        <v>258</v>
      </c>
      <c r="K787" s="104" t="s">
        <v>80</v>
      </c>
      <c r="L787" s="104" t="s">
        <v>299</v>
      </c>
      <c r="M787" s="104" t="s">
        <v>276</v>
      </c>
      <c r="N787" s="104"/>
      <c r="O787" s="108" t="str">
        <f>A2877</f>
        <v>15279</v>
      </c>
      <c r="P787" s="111" t="s">
        <v>300</v>
      </c>
      <c r="Q787" s="153">
        <v>0.4375</v>
      </c>
      <c r="R787" s="153">
        <v>0.47916666666666669</v>
      </c>
      <c r="S787" s="153">
        <v>4.1666666666666657E-2</v>
      </c>
      <c r="T787" s="153" t="s">
        <v>263</v>
      </c>
      <c r="U787" s="153">
        <v>0.47222222222222221</v>
      </c>
      <c r="V787" s="153">
        <f>IF(ISBLANK(T787),"",Tabella2[[#This Row],[ACT STOP]]-Tabella2[[#This Row],[ACT START]])</f>
        <v>3.472222222222221E-2</v>
      </c>
      <c r="W787" s="104" t="s">
        <v>122</v>
      </c>
      <c r="X787" s="104" t="s">
        <v>91</v>
      </c>
      <c r="Y787" s="110"/>
      <c r="Z787" s="106"/>
      <c r="AA787" s="104"/>
      <c r="AB787" s="107"/>
      <c r="AC787" s="72">
        <v>1</v>
      </c>
      <c r="AH787" s="70"/>
      <c r="AI787" s="70"/>
      <c r="AJ787">
        <v>0</v>
      </c>
      <c r="AL787" s="70"/>
      <c r="BM787" s="135" t="s">
        <v>263</v>
      </c>
      <c r="BN787" s="136">
        <v>0.47222222222222221</v>
      </c>
      <c r="BO787" s="101"/>
      <c r="BR787" s="109" t="str">
        <f t="shared" si="12"/>
        <v>SH-25-0776</v>
      </c>
      <c r="BS787" s="109" t="s">
        <v>339</v>
      </c>
      <c r="BT787" t="s">
        <v>122</v>
      </c>
      <c r="BU787" t="s">
        <v>399</v>
      </c>
    </row>
    <row r="788" spans="1:73" hidden="1">
      <c r="A788" s="103" t="s">
        <v>1539</v>
      </c>
      <c r="B788" s="102">
        <v>45796</v>
      </c>
      <c r="C788" s="104">
        <f>_xlfn.ISOWEEKNUM(Tabella2[[#This Row],[Date]])</f>
        <v>21</v>
      </c>
      <c r="D788" s="104" t="s">
        <v>195</v>
      </c>
      <c r="E788" s="104" t="s">
        <v>398</v>
      </c>
      <c r="F788" s="104"/>
      <c r="G788" s="104" t="s">
        <v>257</v>
      </c>
      <c r="H788" s="105">
        <v>14</v>
      </c>
      <c r="I788" s="104"/>
      <c r="J788" s="104" t="s">
        <v>258</v>
      </c>
      <c r="K788" s="104" t="s">
        <v>78</v>
      </c>
      <c r="L788" s="104" t="s">
        <v>299</v>
      </c>
      <c r="M788" s="104" t="s">
        <v>276</v>
      </c>
      <c r="N788" s="104"/>
      <c r="O788" s="108" t="str">
        <f>A2880</f>
        <v>15282</v>
      </c>
      <c r="P788" s="111" t="s">
        <v>300</v>
      </c>
      <c r="Q788" s="153">
        <v>0.25</v>
      </c>
      <c r="R788" s="153">
        <v>0.29166666666666669</v>
      </c>
      <c r="S788" s="153">
        <v>4.1666666666666657E-2</v>
      </c>
      <c r="T788" s="153">
        <v>0.25</v>
      </c>
      <c r="U788" s="153">
        <v>0.29166666666666669</v>
      </c>
      <c r="V788" s="153">
        <f>IF(ISBLANK(T788),"",Tabella2[[#This Row],[ACT STOP]]-Tabella2[[#This Row],[ACT START]])</f>
        <v>4.1666666666666685E-2</v>
      </c>
      <c r="W788" s="104" t="s">
        <v>122</v>
      </c>
      <c r="X788" s="104" t="s">
        <v>91</v>
      </c>
      <c r="Y788" s="110"/>
      <c r="Z788" s="106"/>
      <c r="AA788" s="104"/>
      <c r="AB788" s="107"/>
      <c r="AC788" s="72">
        <v>1</v>
      </c>
      <c r="AH788" s="70"/>
      <c r="AI788" s="70"/>
      <c r="AJ788">
        <v>0</v>
      </c>
      <c r="AL788" s="70"/>
      <c r="BM788" s="135">
        <v>0.25</v>
      </c>
      <c r="BN788" s="136">
        <v>0.29166666666666669</v>
      </c>
      <c r="BO788" s="101"/>
      <c r="BR788" s="109" t="str">
        <f t="shared" si="12"/>
        <v>SH-25-0777</v>
      </c>
      <c r="BS788" s="109" t="s">
        <v>372</v>
      </c>
      <c r="BT788" t="s">
        <v>122</v>
      </c>
      <c r="BU788" t="s">
        <v>399</v>
      </c>
    </row>
    <row r="789" spans="1:73" hidden="1">
      <c r="A789" s="103" t="s">
        <v>1540</v>
      </c>
      <c r="B789" s="102">
        <v>45796</v>
      </c>
      <c r="C789" s="104">
        <f>_xlfn.ISOWEEKNUM(Tabella2[[#This Row],[Date]])</f>
        <v>21</v>
      </c>
      <c r="D789" s="104" t="s">
        <v>195</v>
      </c>
      <c r="E789" s="104" t="s">
        <v>398</v>
      </c>
      <c r="F789" s="104"/>
      <c r="G789" s="104" t="s">
        <v>257</v>
      </c>
      <c r="H789" s="105">
        <v>17</v>
      </c>
      <c r="I789" s="104"/>
      <c r="J789" s="104" t="s">
        <v>258</v>
      </c>
      <c r="K789" s="104" t="s">
        <v>80</v>
      </c>
      <c r="L789" s="104" t="s">
        <v>299</v>
      </c>
      <c r="M789" s="104" t="s">
        <v>276</v>
      </c>
      <c r="N789" s="104"/>
      <c r="O789" s="108" t="str">
        <f>A2881</f>
        <v>15283</v>
      </c>
      <c r="P789" s="111" t="s">
        <v>300</v>
      </c>
      <c r="Q789" s="153">
        <v>0.25</v>
      </c>
      <c r="R789" s="153">
        <v>0.29166666666666669</v>
      </c>
      <c r="S789" s="153">
        <v>4.1666666666666657E-2</v>
      </c>
      <c r="T789" s="153" t="s">
        <v>605</v>
      </c>
      <c r="U789" s="153" t="s">
        <v>285</v>
      </c>
      <c r="V789" s="153">
        <f>IF(ISBLANK(T789),"",Tabella2[[#This Row],[ACT STOP]]-Tabella2[[#This Row],[ACT START]])</f>
        <v>4.1666666666666685E-2</v>
      </c>
      <c r="W789" s="104" t="s">
        <v>122</v>
      </c>
      <c r="X789" s="104" t="s">
        <v>91</v>
      </c>
      <c r="Y789" s="110"/>
      <c r="Z789" s="106"/>
      <c r="AA789" s="104"/>
      <c r="AB789" s="107"/>
      <c r="AC789" s="72">
        <v>1</v>
      </c>
      <c r="AH789" s="70"/>
      <c r="AI789" s="70"/>
      <c r="AJ789">
        <v>0</v>
      </c>
      <c r="AL789" s="70"/>
      <c r="BM789" s="135" t="s">
        <v>605</v>
      </c>
      <c r="BN789" s="136" t="s">
        <v>285</v>
      </c>
      <c r="BO789" s="101"/>
      <c r="BR789" s="109" t="str">
        <f t="shared" si="12"/>
        <v>SH-25-0778</v>
      </c>
      <c r="BS789" s="109" t="s">
        <v>393</v>
      </c>
      <c r="BT789" t="s">
        <v>122</v>
      </c>
      <c r="BU789" t="s">
        <v>399</v>
      </c>
    </row>
    <row r="790" spans="1:73" hidden="1">
      <c r="A790" s="103" t="s">
        <v>1541</v>
      </c>
      <c r="B790" s="102">
        <v>45796</v>
      </c>
      <c r="C790" s="104">
        <f>_xlfn.ISOWEEKNUM(Tabella2[[#This Row],[Date]])</f>
        <v>21</v>
      </c>
      <c r="D790" s="104" t="s">
        <v>722</v>
      </c>
      <c r="E790" s="104" t="s">
        <v>327</v>
      </c>
      <c r="F790" s="104">
        <v>78</v>
      </c>
      <c r="G790" s="104" t="s">
        <v>257</v>
      </c>
      <c r="H790" s="105">
        <v>5</v>
      </c>
      <c r="I790" s="104" t="s">
        <v>258</v>
      </c>
      <c r="J790" s="104"/>
      <c r="K790" s="104" t="s">
        <v>75</v>
      </c>
      <c r="L790" s="104" t="s">
        <v>259</v>
      </c>
      <c r="M790" s="104" t="s">
        <v>276</v>
      </c>
      <c r="N790" s="104"/>
      <c r="O790" s="106"/>
      <c r="P790" s="111" t="s">
        <v>742</v>
      </c>
      <c r="Q790" s="153" t="s">
        <v>605</v>
      </c>
      <c r="R790" s="153" t="s">
        <v>285</v>
      </c>
      <c r="S790" s="153">
        <v>4.1666666666666657E-2</v>
      </c>
      <c r="T790" s="153">
        <v>0.25</v>
      </c>
      <c r="U790" s="153">
        <v>0.2638888888888889</v>
      </c>
      <c r="V790" s="153">
        <f>IF(ISBLANK(T790),"",Tabella2[[#This Row],[ACT STOP]]-Tabella2[[#This Row],[ACT START]])</f>
        <v>1.3888888888888895E-2</v>
      </c>
      <c r="W790" s="104" t="s">
        <v>116</v>
      </c>
      <c r="X790" s="104" t="s">
        <v>146</v>
      </c>
      <c r="Y790" s="110"/>
      <c r="Z790" s="106"/>
      <c r="AA790" s="104"/>
      <c r="AB790" s="107"/>
      <c r="AC790" s="72">
        <v>0</v>
      </c>
      <c r="AH790" s="70"/>
      <c r="AI790" s="70"/>
      <c r="AJ790">
        <v>0</v>
      </c>
      <c r="AL790" s="70"/>
      <c r="BL790" t="s">
        <v>1542</v>
      </c>
      <c r="BM790" s="135">
        <v>0.25</v>
      </c>
      <c r="BN790" s="136">
        <v>0.2638888888888889</v>
      </c>
      <c r="BO790" s="101"/>
      <c r="BR790" s="109" t="str">
        <f t="shared" si="12"/>
        <v>SH-25-0779</v>
      </c>
      <c r="BS790" s="109" t="s">
        <v>416</v>
      </c>
      <c r="BT790" t="s">
        <v>116</v>
      </c>
      <c r="BU790" t="s">
        <v>743</v>
      </c>
    </row>
    <row r="791" spans="1:73" hidden="1">
      <c r="A791" s="103" t="s">
        <v>1543</v>
      </c>
      <c r="B791" s="102">
        <v>45796</v>
      </c>
      <c r="C791" s="104">
        <f>_xlfn.ISOWEEKNUM(Tabella2[[#This Row],[Date]])</f>
        <v>21</v>
      </c>
      <c r="D791" s="104" t="s">
        <v>195</v>
      </c>
      <c r="E791" s="104" t="s">
        <v>398</v>
      </c>
      <c r="F791" s="104"/>
      <c r="G791" s="104" t="s">
        <v>327</v>
      </c>
      <c r="H791" s="105">
        <v>7</v>
      </c>
      <c r="I791" s="104"/>
      <c r="J791" s="104" t="s">
        <v>258</v>
      </c>
      <c r="K791" s="104" t="s">
        <v>78</v>
      </c>
      <c r="L791" s="104" t="s">
        <v>299</v>
      </c>
      <c r="M791" s="104" t="s">
        <v>276</v>
      </c>
      <c r="N791" s="104"/>
      <c r="O791" s="108" t="str">
        <f>A2883</f>
        <v>15285</v>
      </c>
      <c r="P791" s="111" t="s">
        <v>300</v>
      </c>
      <c r="Q791" s="153">
        <v>0.3125</v>
      </c>
      <c r="R791" s="153">
        <v>0.35416666666666669</v>
      </c>
      <c r="S791" s="153">
        <v>4.1666666666666657E-2</v>
      </c>
      <c r="T791" s="153">
        <v>0.3125</v>
      </c>
      <c r="U791" s="153">
        <v>0.35416666666666669</v>
      </c>
      <c r="V791" s="153">
        <f>IF(ISBLANK(T791),"",Tabella2[[#This Row],[ACT STOP]]-Tabella2[[#This Row],[ACT START]])</f>
        <v>4.1666666666666685E-2</v>
      </c>
      <c r="W791" s="104" t="s">
        <v>122</v>
      </c>
      <c r="X791" s="104" t="s">
        <v>91</v>
      </c>
      <c r="Y791" s="110"/>
      <c r="Z791" s="106"/>
      <c r="AA791" s="104"/>
      <c r="AB791" s="107"/>
      <c r="AC791" s="72">
        <v>1</v>
      </c>
      <c r="AH791" s="70"/>
      <c r="AI791" s="70"/>
      <c r="AJ791">
        <v>0</v>
      </c>
      <c r="AL791" s="70"/>
      <c r="BM791" s="135">
        <v>0.3125</v>
      </c>
      <c r="BN791" s="136">
        <v>0.35416666666666669</v>
      </c>
      <c r="BO791" s="101"/>
      <c r="BR791" s="109" t="str">
        <f t="shared" si="12"/>
        <v>SH-25-0780</v>
      </c>
      <c r="BS791" s="109" t="s">
        <v>1544</v>
      </c>
      <c r="BT791" t="s">
        <v>122</v>
      </c>
      <c r="BU791" t="s">
        <v>399</v>
      </c>
    </row>
    <row r="792" spans="1:73" hidden="1">
      <c r="A792" s="103" t="s">
        <v>1545</v>
      </c>
      <c r="B792" s="102">
        <v>45796</v>
      </c>
      <c r="C792" s="104">
        <f>_xlfn.ISOWEEKNUM(Tabella2[[#This Row],[Date]])</f>
        <v>21</v>
      </c>
      <c r="D792" s="104" t="s">
        <v>195</v>
      </c>
      <c r="E792" s="104" t="s">
        <v>398</v>
      </c>
      <c r="F792" s="104"/>
      <c r="G792" s="104" t="s">
        <v>257</v>
      </c>
      <c r="H792" s="105">
        <v>13</v>
      </c>
      <c r="I792" s="104"/>
      <c r="J792" s="104" t="s">
        <v>258</v>
      </c>
      <c r="K792" s="104" t="s">
        <v>80</v>
      </c>
      <c r="L792" s="104" t="s">
        <v>299</v>
      </c>
      <c r="M792" s="104" t="s">
        <v>276</v>
      </c>
      <c r="N792" s="104"/>
      <c r="O792" s="108" t="str">
        <f>A2884</f>
        <v>15286</v>
      </c>
      <c r="P792" s="111" t="s">
        <v>300</v>
      </c>
      <c r="Q792" s="153">
        <v>0.3125</v>
      </c>
      <c r="R792" s="153">
        <v>0.35416666666666669</v>
      </c>
      <c r="S792" s="153">
        <v>4.1666666666666657E-2</v>
      </c>
      <c r="T792" s="153">
        <v>0.3125</v>
      </c>
      <c r="U792" s="153">
        <v>0.35416666666666669</v>
      </c>
      <c r="V792" s="153">
        <f>IF(ISBLANK(T792),"",Tabella2[[#This Row],[ACT STOP]]-Tabella2[[#This Row],[ACT START]])</f>
        <v>4.1666666666666685E-2</v>
      </c>
      <c r="W792" s="104" t="s">
        <v>122</v>
      </c>
      <c r="X792" s="104" t="s">
        <v>91</v>
      </c>
      <c r="Y792" s="110"/>
      <c r="Z792" s="106"/>
      <c r="AA792" s="104"/>
      <c r="AB792" s="107"/>
      <c r="AC792" s="72">
        <v>1</v>
      </c>
      <c r="AH792" s="70"/>
      <c r="AI792" s="70"/>
      <c r="AJ792">
        <v>0</v>
      </c>
      <c r="AL792" s="70"/>
      <c r="BM792" s="135">
        <v>0.3125</v>
      </c>
      <c r="BN792" s="136">
        <v>0.35416666666666669</v>
      </c>
      <c r="BO792" s="101"/>
      <c r="BR792" s="109" t="str">
        <f t="shared" si="12"/>
        <v>SH-25-0781</v>
      </c>
      <c r="BS792" s="109" t="s">
        <v>427</v>
      </c>
      <c r="BT792" t="s">
        <v>122</v>
      </c>
      <c r="BU792" t="s">
        <v>399</v>
      </c>
    </row>
    <row r="793" spans="1:73" hidden="1">
      <c r="A793" s="103" t="s">
        <v>1546</v>
      </c>
      <c r="B793" s="102">
        <v>45796</v>
      </c>
      <c r="C793" s="104">
        <f>_xlfn.ISOWEEKNUM(Tabella2[[#This Row],[Date]])</f>
        <v>21</v>
      </c>
      <c r="D793" s="104" t="s">
        <v>195</v>
      </c>
      <c r="E793" s="104" t="s">
        <v>398</v>
      </c>
      <c r="F793" s="104"/>
      <c r="G793" s="104" t="s">
        <v>284</v>
      </c>
      <c r="H793" s="105">
        <v>3</v>
      </c>
      <c r="I793" s="104"/>
      <c r="J793" s="104" t="s">
        <v>258</v>
      </c>
      <c r="K793" s="104" t="s">
        <v>78</v>
      </c>
      <c r="L793" s="104" t="s">
        <v>299</v>
      </c>
      <c r="M793" s="104" t="s">
        <v>276</v>
      </c>
      <c r="N793" s="104"/>
      <c r="O793" s="108" t="str">
        <f>A2887</f>
        <v>15289</v>
      </c>
      <c r="P793" s="111" t="s">
        <v>300</v>
      </c>
      <c r="Q793" s="153">
        <v>0.375</v>
      </c>
      <c r="R793" s="153">
        <v>0.41666666666666669</v>
      </c>
      <c r="S793" s="153">
        <v>4.1666666666666657E-2</v>
      </c>
      <c r="T793" s="153">
        <v>0.375</v>
      </c>
      <c r="U793" s="153">
        <v>0.41666666666666669</v>
      </c>
      <c r="V793" s="153">
        <f>IF(ISBLANK(T793),"",Tabella2[[#This Row],[ACT STOP]]-Tabella2[[#This Row],[ACT START]])</f>
        <v>4.1666666666666685E-2</v>
      </c>
      <c r="W793" s="104" t="s">
        <v>122</v>
      </c>
      <c r="X793" s="104" t="s">
        <v>91</v>
      </c>
      <c r="Y793" s="110"/>
      <c r="Z793" s="106"/>
      <c r="AA793" s="104"/>
      <c r="AB793" s="107"/>
      <c r="AC793" s="72">
        <v>1</v>
      </c>
      <c r="AH793" s="70"/>
      <c r="AI793" s="70"/>
      <c r="AJ793">
        <v>0</v>
      </c>
      <c r="AL793" s="70"/>
      <c r="BM793" s="135">
        <v>0.375</v>
      </c>
      <c r="BN793" s="136">
        <v>0.41666666666666669</v>
      </c>
      <c r="BO793" s="101"/>
      <c r="BR793" s="109" t="str">
        <f t="shared" si="12"/>
        <v>SH-25-0782</v>
      </c>
      <c r="BS793" s="109" t="s">
        <v>301</v>
      </c>
      <c r="BT793" t="s">
        <v>122</v>
      </c>
      <c r="BU793" t="s">
        <v>399</v>
      </c>
    </row>
    <row r="794" spans="1:73" hidden="1">
      <c r="A794" s="103" t="s">
        <v>1547</v>
      </c>
      <c r="B794" s="102">
        <v>45796</v>
      </c>
      <c r="C794" s="104">
        <f>_xlfn.ISOWEEKNUM(Tabella2[[#This Row],[Date]])</f>
        <v>21</v>
      </c>
      <c r="D794" s="104" t="s">
        <v>195</v>
      </c>
      <c r="E794" s="104" t="s">
        <v>398</v>
      </c>
      <c r="F794" s="104"/>
      <c r="G794" s="104" t="s">
        <v>257</v>
      </c>
      <c r="H794" s="105">
        <v>5</v>
      </c>
      <c r="I794" s="104"/>
      <c r="J794" s="104" t="s">
        <v>258</v>
      </c>
      <c r="K794" s="104" t="s">
        <v>80</v>
      </c>
      <c r="L794" s="104" t="s">
        <v>299</v>
      </c>
      <c r="M794" s="104" t="s">
        <v>276</v>
      </c>
      <c r="N794" s="104"/>
      <c r="O794" s="108" t="str">
        <f>A2888</f>
        <v>15290</v>
      </c>
      <c r="P794" s="111" t="s">
        <v>300</v>
      </c>
      <c r="Q794" s="153">
        <v>0.375</v>
      </c>
      <c r="R794" s="153">
        <v>0.41666666666666669</v>
      </c>
      <c r="S794" s="153">
        <v>4.1666666666666657E-2</v>
      </c>
      <c r="T794" s="153">
        <v>0.375</v>
      </c>
      <c r="U794" s="153">
        <v>0.41666666666666669</v>
      </c>
      <c r="V794" s="153">
        <f>IF(ISBLANK(T794),"",Tabella2[[#This Row],[ACT STOP]]-Tabella2[[#This Row],[ACT START]])</f>
        <v>4.1666666666666685E-2</v>
      </c>
      <c r="W794" s="104" t="s">
        <v>122</v>
      </c>
      <c r="X794" s="104" t="s">
        <v>91</v>
      </c>
      <c r="Y794" s="110"/>
      <c r="Z794" s="106"/>
      <c r="AA794" s="104"/>
      <c r="AB794" s="107"/>
      <c r="AC794" s="72">
        <v>1</v>
      </c>
      <c r="AH794" s="70"/>
      <c r="AI794" s="70"/>
      <c r="AJ794">
        <v>0</v>
      </c>
      <c r="AL794" s="70"/>
      <c r="BM794" s="135">
        <v>0.375</v>
      </c>
      <c r="BN794" s="136">
        <v>0.41666666666666669</v>
      </c>
      <c r="BO794" s="101"/>
      <c r="BR794" s="109" t="str">
        <f t="shared" si="12"/>
        <v>SH-25-0783</v>
      </c>
      <c r="BS794" s="109" t="s">
        <v>416</v>
      </c>
      <c r="BT794" t="s">
        <v>122</v>
      </c>
      <c r="BU794" t="s">
        <v>399</v>
      </c>
    </row>
    <row r="795" spans="1:73" hidden="1">
      <c r="A795" s="103" t="s">
        <v>1548</v>
      </c>
      <c r="B795" s="102">
        <v>45796</v>
      </c>
      <c r="C795" s="104">
        <f>_xlfn.ISOWEEKNUM(Tabella2[[#This Row],[Date]])</f>
        <v>21</v>
      </c>
      <c r="D795" s="104" t="s">
        <v>722</v>
      </c>
      <c r="E795" s="104" t="s">
        <v>327</v>
      </c>
      <c r="F795" s="104">
        <v>79</v>
      </c>
      <c r="G795" s="104" t="s">
        <v>257</v>
      </c>
      <c r="H795" s="105">
        <v>1</v>
      </c>
      <c r="I795" s="104" t="s">
        <v>258</v>
      </c>
      <c r="J795" s="104"/>
      <c r="K795" s="104" t="s">
        <v>75</v>
      </c>
      <c r="L795" s="104" t="s">
        <v>259</v>
      </c>
      <c r="M795" s="104" t="s">
        <v>276</v>
      </c>
      <c r="N795" s="104"/>
      <c r="O795" s="106"/>
      <c r="P795" s="111" t="s">
        <v>738</v>
      </c>
      <c r="Q795" s="153" t="s">
        <v>631</v>
      </c>
      <c r="R795" s="153" t="s">
        <v>498</v>
      </c>
      <c r="S795" s="153">
        <v>4.1666666666666657E-2</v>
      </c>
      <c r="T795" s="153">
        <v>0.375</v>
      </c>
      <c r="U795" s="153">
        <v>0.37638888888888888</v>
      </c>
      <c r="V795" s="153">
        <f>IF(ISBLANK(T795),"",Tabella2[[#This Row],[ACT STOP]]-Tabella2[[#This Row],[ACT START]])</f>
        <v>1.388888888888884E-3</v>
      </c>
      <c r="W795" s="104" t="s">
        <v>116</v>
      </c>
      <c r="X795" s="104" t="s">
        <v>113</v>
      </c>
      <c r="Y795" s="110" t="s">
        <v>1549</v>
      </c>
      <c r="Z795" s="106"/>
      <c r="AA795" s="104"/>
      <c r="AB795" s="107"/>
      <c r="AC795" s="72">
        <v>0</v>
      </c>
      <c r="AH795" s="70"/>
      <c r="AI795" s="70"/>
      <c r="AJ795">
        <v>0</v>
      </c>
      <c r="AL795" s="70"/>
      <c r="BL795" t="s">
        <v>1550</v>
      </c>
      <c r="BM795" s="135">
        <v>0.375</v>
      </c>
      <c r="BN795" s="136">
        <v>0.37638888888888888</v>
      </c>
      <c r="BO795" s="101"/>
      <c r="BR795" s="109" t="str">
        <f t="shared" si="12"/>
        <v>SH-25-0784</v>
      </c>
      <c r="BS795" s="109" t="s">
        <v>332</v>
      </c>
      <c r="BT795" t="s">
        <v>116</v>
      </c>
      <c r="BU795" t="s">
        <v>740</v>
      </c>
    </row>
    <row r="796" spans="1:73" hidden="1">
      <c r="A796" s="103" t="s">
        <v>1551</v>
      </c>
      <c r="B796" s="102">
        <v>45796</v>
      </c>
      <c r="C796" s="104">
        <f>_xlfn.ISOWEEKNUM(Tabella2[[#This Row],[Date]])</f>
        <v>21</v>
      </c>
      <c r="D796" s="104" t="s">
        <v>195</v>
      </c>
      <c r="E796" s="104" t="s">
        <v>398</v>
      </c>
      <c r="F796" s="104"/>
      <c r="G796" s="104" t="s">
        <v>257</v>
      </c>
      <c r="H796" s="105">
        <v>20</v>
      </c>
      <c r="I796" s="104"/>
      <c r="J796" s="104" t="s">
        <v>258</v>
      </c>
      <c r="K796" s="104" t="s">
        <v>78</v>
      </c>
      <c r="L796" s="104" t="s">
        <v>299</v>
      </c>
      <c r="M796" s="104" t="s">
        <v>276</v>
      </c>
      <c r="N796" s="104"/>
      <c r="O796" s="108" t="str">
        <f>A2890</f>
        <v>15292</v>
      </c>
      <c r="P796" s="111" t="s">
        <v>300</v>
      </c>
      <c r="Q796" s="153">
        <v>0.4375</v>
      </c>
      <c r="R796" s="153">
        <v>0.47916666666666669</v>
      </c>
      <c r="S796" s="153">
        <v>4.1666666666666657E-2</v>
      </c>
      <c r="T796" s="153">
        <v>0.4375</v>
      </c>
      <c r="U796" s="153">
        <v>0.47916666666666669</v>
      </c>
      <c r="V796" s="153">
        <f>IF(ISBLANK(T796),"",Tabella2[[#This Row],[ACT STOP]]-Tabella2[[#This Row],[ACT START]])</f>
        <v>4.1666666666666685E-2</v>
      </c>
      <c r="W796" s="104" t="s">
        <v>122</v>
      </c>
      <c r="X796" s="104" t="s">
        <v>91</v>
      </c>
      <c r="Y796" s="110"/>
      <c r="Z796" s="106"/>
      <c r="AA796" s="104"/>
      <c r="AB796" s="107"/>
      <c r="AC796" s="72">
        <v>1</v>
      </c>
      <c r="AH796" s="70"/>
      <c r="AI796" s="70"/>
      <c r="AJ796">
        <v>0</v>
      </c>
      <c r="AL796" s="70"/>
      <c r="BM796" s="135">
        <v>0.4375</v>
      </c>
      <c r="BN796" s="136">
        <v>0.47916666666666669</v>
      </c>
      <c r="BO796" s="101"/>
      <c r="BR796" s="109" t="str">
        <f t="shared" si="12"/>
        <v>SH-25-0785</v>
      </c>
      <c r="BS796" s="109" t="s">
        <v>1220</v>
      </c>
      <c r="BT796" t="s">
        <v>122</v>
      </c>
      <c r="BU796" t="s">
        <v>399</v>
      </c>
    </row>
    <row r="797" spans="1:73" hidden="1">
      <c r="A797" s="103" t="s">
        <v>1552</v>
      </c>
      <c r="B797" s="102">
        <v>45796</v>
      </c>
      <c r="C797" s="104">
        <f>_xlfn.ISOWEEKNUM(Tabella2[[#This Row],[Date]])</f>
        <v>21</v>
      </c>
      <c r="D797" s="104" t="s">
        <v>195</v>
      </c>
      <c r="E797" s="104" t="s">
        <v>398</v>
      </c>
      <c r="F797" s="104"/>
      <c r="G797" s="104" t="s">
        <v>257</v>
      </c>
      <c r="H797" s="105">
        <v>5</v>
      </c>
      <c r="I797" s="104"/>
      <c r="J797" s="104" t="s">
        <v>258</v>
      </c>
      <c r="K797" s="104" t="s">
        <v>80</v>
      </c>
      <c r="L797" s="104" t="s">
        <v>299</v>
      </c>
      <c r="M797" s="104" t="s">
        <v>276</v>
      </c>
      <c r="N797" s="104"/>
      <c r="O797" s="108" t="str">
        <f>A2892</f>
        <v>15294</v>
      </c>
      <c r="P797" s="111" t="s">
        <v>300</v>
      </c>
      <c r="Q797" s="153">
        <v>0.4375</v>
      </c>
      <c r="R797" s="153">
        <v>0.47916666666666669</v>
      </c>
      <c r="S797" s="153">
        <v>4.1666666666666657E-2</v>
      </c>
      <c r="T797" s="153">
        <v>0.4375</v>
      </c>
      <c r="U797" s="153">
        <v>0.47916666666666669</v>
      </c>
      <c r="V797" s="153">
        <f>IF(ISBLANK(T797),"",Tabella2[[#This Row],[ACT STOP]]-Tabella2[[#This Row],[ACT START]])</f>
        <v>4.1666666666666685E-2</v>
      </c>
      <c r="W797" s="104" t="s">
        <v>122</v>
      </c>
      <c r="X797" s="104" t="s">
        <v>91</v>
      </c>
      <c r="Y797" s="110"/>
      <c r="Z797" s="106"/>
      <c r="AA797" s="104"/>
      <c r="AB797" s="107"/>
      <c r="AC797" s="72">
        <v>1</v>
      </c>
      <c r="AH797" s="70"/>
      <c r="AI797" s="70"/>
      <c r="AJ797">
        <v>0</v>
      </c>
      <c r="AL797" s="70"/>
      <c r="BM797" s="135">
        <v>0.4375</v>
      </c>
      <c r="BN797" s="136">
        <v>0.47916666666666669</v>
      </c>
      <c r="BO797" s="101"/>
      <c r="BR797" s="109" t="str">
        <f t="shared" si="12"/>
        <v>SH-25-0786</v>
      </c>
      <c r="BS797" s="109" t="s">
        <v>416</v>
      </c>
      <c r="BT797" t="s">
        <v>122</v>
      </c>
      <c r="BU797" t="s">
        <v>399</v>
      </c>
    </row>
    <row r="798" spans="1:73" hidden="1">
      <c r="A798" s="103" t="s">
        <v>1553</v>
      </c>
      <c r="B798" s="102">
        <v>45796</v>
      </c>
      <c r="C798" s="104">
        <f>_xlfn.ISOWEEKNUM(Tabella2[[#This Row],[Date]])</f>
        <v>21</v>
      </c>
      <c r="D798" s="104" t="s">
        <v>195</v>
      </c>
      <c r="E798" s="104" t="s">
        <v>298</v>
      </c>
      <c r="F798" s="104"/>
      <c r="G798" s="104" t="s">
        <v>257</v>
      </c>
      <c r="H798" s="105">
        <v>25</v>
      </c>
      <c r="I798" s="104"/>
      <c r="J798" s="104" t="s">
        <v>258</v>
      </c>
      <c r="K798" s="104" t="s">
        <v>78</v>
      </c>
      <c r="L798" s="104" t="s">
        <v>299</v>
      </c>
      <c r="M798" s="104" t="s">
        <v>276</v>
      </c>
      <c r="N798" s="104"/>
      <c r="O798" s="108" t="str">
        <f>A185</f>
        <v>12587</v>
      </c>
      <c r="P798" s="111" t="s">
        <v>300</v>
      </c>
      <c r="Q798" s="153">
        <v>0.5</v>
      </c>
      <c r="R798" s="153">
        <v>0.54166666666666663</v>
      </c>
      <c r="S798" s="153">
        <v>4.1666666666666657E-2</v>
      </c>
      <c r="T798" s="153">
        <v>0.5</v>
      </c>
      <c r="U798" s="153">
        <v>0.54166666666666663</v>
      </c>
      <c r="V798" s="153">
        <f>IF(ISBLANK(T798),"",Tabella2[[#This Row],[ACT STOP]]-Tabella2[[#This Row],[ACT START]])</f>
        <v>4.166666666666663E-2</v>
      </c>
      <c r="W798" s="104" t="s">
        <v>122</v>
      </c>
      <c r="X798" s="104" t="s">
        <v>91</v>
      </c>
      <c r="Y798" s="110"/>
      <c r="Z798" s="106"/>
      <c r="AA798" s="104"/>
      <c r="AB798" s="107"/>
      <c r="AC798" s="72">
        <v>1</v>
      </c>
      <c r="AH798" s="70"/>
      <c r="AI798" s="70"/>
      <c r="AJ798">
        <v>0</v>
      </c>
      <c r="AL798" s="70"/>
      <c r="BM798" s="135">
        <v>0.5</v>
      </c>
      <c r="BN798" s="136">
        <v>0.54166666666666663</v>
      </c>
      <c r="BO798" s="101"/>
      <c r="BR798" s="109" t="str">
        <f t="shared" si="12"/>
        <v>SH-25-0787</v>
      </c>
      <c r="BS798" s="109" t="s">
        <v>867</v>
      </c>
      <c r="BT798" t="s">
        <v>122</v>
      </c>
      <c r="BU798" t="s">
        <v>302</v>
      </c>
    </row>
    <row r="799" spans="1:73" hidden="1">
      <c r="A799" s="103" t="s">
        <v>1554</v>
      </c>
      <c r="B799" s="102">
        <v>45796</v>
      </c>
      <c r="C799" s="104">
        <f>_xlfn.ISOWEEKNUM(Tabella2[[#This Row],[Date]])</f>
        <v>21</v>
      </c>
      <c r="D799" s="104" t="s">
        <v>195</v>
      </c>
      <c r="E799" s="104" t="s">
        <v>398</v>
      </c>
      <c r="F799" s="104"/>
      <c r="G799" s="104" t="s">
        <v>257</v>
      </c>
      <c r="H799" s="105">
        <v>12</v>
      </c>
      <c r="I799" s="104"/>
      <c r="J799" s="104" t="s">
        <v>258</v>
      </c>
      <c r="K799" s="104" t="s">
        <v>80</v>
      </c>
      <c r="L799" s="104" t="s">
        <v>299</v>
      </c>
      <c r="M799" s="104" t="s">
        <v>276</v>
      </c>
      <c r="N799" s="104"/>
      <c r="O799" s="108" t="str">
        <f>A2895</f>
        <v>15297</v>
      </c>
      <c r="P799" s="111" t="s">
        <v>300</v>
      </c>
      <c r="Q799" s="153">
        <v>0.5</v>
      </c>
      <c r="R799" s="153">
        <v>0.54166666666666663</v>
      </c>
      <c r="S799" s="153">
        <v>4.1666666666666657E-2</v>
      </c>
      <c r="T799" s="153">
        <v>0.5</v>
      </c>
      <c r="U799" s="153">
        <v>0.54166666666666663</v>
      </c>
      <c r="V799" s="153">
        <f>IF(ISBLANK(T799),"",Tabella2[[#This Row],[ACT STOP]]-Tabella2[[#This Row],[ACT START]])</f>
        <v>4.166666666666663E-2</v>
      </c>
      <c r="W799" s="104" t="s">
        <v>122</v>
      </c>
      <c r="X799" s="104" t="s">
        <v>91</v>
      </c>
      <c r="Y799" s="110"/>
      <c r="Z799" s="106"/>
      <c r="AA799" s="104"/>
      <c r="AB799" s="107"/>
      <c r="AC799" s="72">
        <v>1</v>
      </c>
      <c r="AH799" s="70"/>
      <c r="AI799" s="70"/>
      <c r="AJ799">
        <v>0</v>
      </c>
      <c r="AL799" s="70"/>
      <c r="BM799" s="135">
        <v>0.5</v>
      </c>
      <c r="BN799" s="136">
        <v>0.54166666666666663</v>
      </c>
      <c r="BO799" s="101"/>
      <c r="BR799" s="109" t="str">
        <f t="shared" si="12"/>
        <v>SH-25-0788</v>
      </c>
      <c r="BS799" s="109" t="s">
        <v>266</v>
      </c>
      <c r="BT799" t="s">
        <v>122</v>
      </c>
      <c r="BU799" t="s">
        <v>399</v>
      </c>
    </row>
    <row r="800" spans="1:73" hidden="1">
      <c r="A800" s="103" t="s">
        <v>1555</v>
      </c>
      <c r="B800" s="102">
        <v>45796</v>
      </c>
      <c r="C800" s="104">
        <f>_xlfn.ISOWEEKNUM(Tabella2[[#This Row],[Date]])</f>
        <v>21</v>
      </c>
      <c r="D800" s="104" t="s">
        <v>195</v>
      </c>
      <c r="E800" s="104" t="s">
        <v>880</v>
      </c>
      <c r="F800" s="104"/>
      <c r="G800" s="104" t="s">
        <v>284</v>
      </c>
      <c r="H800" s="105">
        <v>23</v>
      </c>
      <c r="I800" s="104"/>
      <c r="J800" s="104" t="s">
        <v>258</v>
      </c>
      <c r="K800" s="104" t="s">
        <v>78</v>
      </c>
      <c r="L800" s="104" t="s">
        <v>299</v>
      </c>
      <c r="M800" s="104" t="s">
        <v>276</v>
      </c>
      <c r="N800" s="104"/>
      <c r="O800" s="108" t="str">
        <f>A2898</f>
        <v>15300</v>
      </c>
      <c r="P800" s="111" t="s">
        <v>300</v>
      </c>
      <c r="Q800" s="153">
        <v>0.5625</v>
      </c>
      <c r="R800" s="153">
        <v>0.58333333333333337</v>
      </c>
      <c r="S800" s="153">
        <v>2.0833333333333329E-2</v>
      </c>
      <c r="T800" s="153">
        <v>0.5625</v>
      </c>
      <c r="U800" s="153">
        <v>0.58333333333333337</v>
      </c>
      <c r="V800" s="153">
        <f>IF(ISBLANK(T800),"",Tabella2[[#This Row],[ACT STOP]]-Tabella2[[#This Row],[ACT START]])</f>
        <v>2.083333333333337E-2</v>
      </c>
      <c r="W800" s="104" t="s">
        <v>122</v>
      </c>
      <c r="X800" s="104" t="s">
        <v>91</v>
      </c>
      <c r="Y800" s="110"/>
      <c r="Z800" s="106"/>
      <c r="AA800" s="104"/>
      <c r="AB800" s="107"/>
      <c r="AC800" s="72">
        <v>1</v>
      </c>
      <c r="AH800" s="70"/>
      <c r="AI800" s="70"/>
      <c r="AJ800">
        <v>0</v>
      </c>
      <c r="AL800" s="70"/>
      <c r="BM800" s="135">
        <v>0.5625</v>
      </c>
      <c r="BN800" s="136">
        <v>0.58333333333333337</v>
      </c>
      <c r="BO800" s="101"/>
      <c r="BR800" s="109" t="str">
        <f t="shared" si="12"/>
        <v>SH-25-0789</v>
      </c>
      <c r="BS800" s="109" t="s">
        <v>358</v>
      </c>
      <c r="BT800" t="s">
        <v>122</v>
      </c>
      <c r="BU800" t="s">
        <v>881</v>
      </c>
    </row>
    <row r="801" spans="1:73" hidden="1">
      <c r="A801" s="103" t="s">
        <v>1556</v>
      </c>
      <c r="B801" s="102">
        <v>45796</v>
      </c>
      <c r="C801" s="104">
        <f>_xlfn.ISOWEEKNUM(Tabella2[[#This Row],[Date]])</f>
        <v>21</v>
      </c>
      <c r="D801" s="104" t="s">
        <v>195</v>
      </c>
      <c r="E801" s="104" t="s">
        <v>880</v>
      </c>
      <c r="F801" s="104"/>
      <c r="G801" s="104" t="s">
        <v>257</v>
      </c>
      <c r="H801" s="105">
        <v>32</v>
      </c>
      <c r="I801" s="104"/>
      <c r="J801" s="104" t="s">
        <v>258</v>
      </c>
      <c r="K801" s="104" t="s">
        <v>78</v>
      </c>
      <c r="L801" s="104" t="s">
        <v>299</v>
      </c>
      <c r="M801" s="104" t="s">
        <v>276</v>
      </c>
      <c r="N801" s="104"/>
      <c r="O801" s="108" t="str">
        <f>A2899</f>
        <v>15301</v>
      </c>
      <c r="P801" s="111" t="s">
        <v>300</v>
      </c>
      <c r="Q801" s="153">
        <v>0.58680555555555558</v>
      </c>
      <c r="R801" s="153">
        <v>0.60763888888888884</v>
      </c>
      <c r="S801" s="153">
        <v>2.0833333333333329E-2</v>
      </c>
      <c r="T801" s="153">
        <v>0.58680555555555558</v>
      </c>
      <c r="U801" s="153">
        <v>0.60763888888888884</v>
      </c>
      <c r="V801" s="153">
        <f>IF(ISBLANK(T801),"",Tabella2[[#This Row],[ACT STOP]]-Tabella2[[#This Row],[ACT START]])</f>
        <v>2.0833333333333259E-2</v>
      </c>
      <c r="W801" s="104" t="s">
        <v>122</v>
      </c>
      <c r="X801" s="104" t="s">
        <v>91</v>
      </c>
      <c r="Y801" s="110"/>
      <c r="Z801" s="106"/>
      <c r="AA801" s="104"/>
      <c r="AB801" s="107"/>
      <c r="AC801" s="72">
        <v>1</v>
      </c>
      <c r="AH801" s="70"/>
      <c r="AI801" s="70"/>
      <c r="AJ801">
        <v>0</v>
      </c>
      <c r="AL801" s="70"/>
      <c r="BM801" s="135">
        <v>0.58680555555555558</v>
      </c>
      <c r="BN801" s="136">
        <v>0.60763888888888884</v>
      </c>
      <c r="BO801" s="101"/>
      <c r="BR801" s="109" t="str">
        <f t="shared" si="12"/>
        <v>SH-25-0790</v>
      </c>
      <c r="BS801" s="109" t="s">
        <v>356</v>
      </c>
      <c r="BT801" t="s">
        <v>122</v>
      </c>
      <c r="BU801" t="s">
        <v>881</v>
      </c>
    </row>
    <row r="802" spans="1:73" hidden="1">
      <c r="A802" s="103" t="s">
        <v>1557</v>
      </c>
      <c r="B802" s="102">
        <v>45796</v>
      </c>
      <c r="C802" s="104">
        <f>_xlfn.ISOWEEKNUM(Tabella2[[#This Row],[Date]])</f>
        <v>21</v>
      </c>
      <c r="D802" s="104" t="s">
        <v>195</v>
      </c>
      <c r="E802" s="104" t="s">
        <v>298</v>
      </c>
      <c r="F802" s="104"/>
      <c r="G802" s="104" t="s">
        <v>257</v>
      </c>
      <c r="H802" s="105">
        <v>9</v>
      </c>
      <c r="I802" s="104"/>
      <c r="J802" s="104" t="s">
        <v>258</v>
      </c>
      <c r="K802" s="104" t="s">
        <v>80</v>
      </c>
      <c r="L802" s="104" t="s">
        <v>299</v>
      </c>
      <c r="M802" s="104" t="s">
        <v>276</v>
      </c>
      <c r="N802" s="104"/>
      <c r="O802" s="108" t="str">
        <f>A2900</f>
        <v>15302</v>
      </c>
      <c r="P802" s="111" t="s">
        <v>300</v>
      </c>
      <c r="Q802" s="153">
        <v>0.5625</v>
      </c>
      <c r="R802" s="153">
        <v>0.60416666666666663</v>
      </c>
      <c r="S802" s="153">
        <v>4.1666666666666657E-2</v>
      </c>
      <c r="T802" s="153">
        <v>0.5625</v>
      </c>
      <c r="U802" s="153">
        <v>0.60416666666666663</v>
      </c>
      <c r="V802" s="153">
        <f>IF(ISBLANK(T802),"",Tabella2[[#This Row],[ACT STOP]]-Tabella2[[#This Row],[ACT START]])</f>
        <v>4.166666666666663E-2</v>
      </c>
      <c r="W802" s="104" t="s">
        <v>122</v>
      </c>
      <c r="X802" s="104" t="s">
        <v>91</v>
      </c>
      <c r="Y802" s="110"/>
      <c r="Z802" s="106"/>
      <c r="AA802" s="104"/>
      <c r="AB802" s="107"/>
      <c r="AC802" s="72">
        <v>1</v>
      </c>
      <c r="AH802" s="70"/>
      <c r="AI802" s="70"/>
      <c r="AJ802">
        <v>0</v>
      </c>
      <c r="AL802" s="70"/>
      <c r="BM802" s="135">
        <v>0.5625</v>
      </c>
      <c r="BN802" s="136">
        <v>0.60416666666666663</v>
      </c>
      <c r="BO802" s="101"/>
      <c r="BR802" s="109" t="str">
        <f t="shared" si="12"/>
        <v>SH-25-0791</v>
      </c>
      <c r="BS802" s="109" t="s">
        <v>318</v>
      </c>
      <c r="BT802" t="s">
        <v>122</v>
      </c>
      <c r="BU802" t="s">
        <v>302</v>
      </c>
    </row>
    <row r="803" spans="1:73" hidden="1">
      <c r="A803" s="103" t="s">
        <v>1558</v>
      </c>
      <c r="B803" s="102">
        <v>45797</v>
      </c>
      <c r="C803" s="104">
        <f>_xlfn.ISOWEEKNUM(Tabella2[[#This Row],[Date]])</f>
        <v>21</v>
      </c>
      <c r="D803" s="104" t="s">
        <v>195</v>
      </c>
      <c r="E803" s="104" t="s">
        <v>298</v>
      </c>
      <c r="F803" s="104"/>
      <c r="G803" s="104" t="s">
        <v>257</v>
      </c>
      <c r="H803" s="105">
        <v>30</v>
      </c>
      <c r="I803" s="104"/>
      <c r="J803" s="104" t="s">
        <v>258</v>
      </c>
      <c r="K803" s="104" t="s">
        <v>78</v>
      </c>
      <c r="L803" s="104" t="s">
        <v>299</v>
      </c>
      <c r="M803" s="104" t="s">
        <v>276</v>
      </c>
      <c r="N803" s="104"/>
      <c r="O803" s="108" t="str">
        <f>A2903</f>
        <v>15305</v>
      </c>
      <c r="P803" s="111" t="s">
        <v>300</v>
      </c>
      <c r="Q803" s="153">
        <v>0.25</v>
      </c>
      <c r="R803" s="153">
        <v>0.29166666666666669</v>
      </c>
      <c r="S803" s="153">
        <v>4.1666666666666657E-2</v>
      </c>
      <c r="T803" s="153">
        <v>0.25</v>
      </c>
      <c r="U803" s="153">
        <v>0.29166666666666669</v>
      </c>
      <c r="V803" s="153">
        <f>IF(ISBLANK(T803),"",Tabella2[[#This Row],[ACT STOP]]-Tabella2[[#This Row],[ACT START]])</f>
        <v>4.1666666666666685E-2</v>
      </c>
      <c r="W803" s="104" t="s">
        <v>122</v>
      </c>
      <c r="X803" s="104" t="s">
        <v>91</v>
      </c>
      <c r="Y803" s="110"/>
      <c r="Z803" s="106"/>
      <c r="AA803" s="104"/>
      <c r="AB803" s="107"/>
      <c r="AC803" s="72">
        <v>1</v>
      </c>
      <c r="AH803" s="70"/>
      <c r="AI803" s="70"/>
      <c r="AJ803">
        <v>0</v>
      </c>
      <c r="AL803" s="70"/>
      <c r="BM803" s="135">
        <v>0.25</v>
      </c>
      <c r="BN803" s="136">
        <v>0.29166666666666669</v>
      </c>
      <c r="BO803" s="101"/>
      <c r="BR803" s="109" t="str">
        <f t="shared" si="12"/>
        <v>SH-25-0792</v>
      </c>
      <c r="BS803" s="109" t="s">
        <v>279</v>
      </c>
      <c r="BT803" t="s">
        <v>122</v>
      </c>
      <c r="BU803" t="s">
        <v>302</v>
      </c>
    </row>
    <row r="804" spans="1:73" hidden="1">
      <c r="A804" s="103" t="s">
        <v>1559</v>
      </c>
      <c r="B804" s="102">
        <v>45797</v>
      </c>
      <c r="C804" s="104">
        <f>_xlfn.ISOWEEKNUM(Tabella2[[#This Row],[Date]])</f>
        <v>21</v>
      </c>
      <c r="D804" s="104" t="s">
        <v>195</v>
      </c>
      <c r="E804" s="104" t="s">
        <v>298</v>
      </c>
      <c r="F804" s="104"/>
      <c r="G804" s="104" t="s">
        <v>284</v>
      </c>
      <c r="H804" s="105">
        <v>9</v>
      </c>
      <c r="I804" s="104"/>
      <c r="J804" s="104" t="s">
        <v>258</v>
      </c>
      <c r="K804" s="104" t="s">
        <v>80</v>
      </c>
      <c r="L804" s="104" t="s">
        <v>299</v>
      </c>
      <c r="M804" s="104" t="s">
        <v>276</v>
      </c>
      <c r="N804" s="104"/>
      <c r="O804" s="108" t="str">
        <f>A2904</f>
        <v>15306</v>
      </c>
      <c r="P804" s="111" t="s">
        <v>300</v>
      </c>
      <c r="Q804" s="153">
        <v>0.25</v>
      </c>
      <c r="R804" s="153">
        <v>0.29166666666666669</v>
      </c>
      <c r="S804" s="153">
        <v>4.1666666666666657E-2</v>
      </c>
      <c r="T804" s="153">
        <v>0.25</v>
      </c>
      <c r="U804" s="153">
        <v>0.28472222222222221</v>
      </c>
      <c r="V804" s="153">
        <f>IF(ISBLANK(T804),"",Tabella2[[#This Row],[ACT STOP]]-Tabella2[[#This Row],[ACT START]])</f>
        <v>3.472222222222221E-2</v>
      </c>
      <c r="W804" s="104" t="s">
        <v>122</v>
      </c>
      <c r="X804" s="104" t="s">
        <v>91</v>
      </c>
      <c r="Y804" s="110"/>
      <c r="Z804" s="106"/>
      <c r="AA804" s="104"/>
      <c r="AB804" s="107"/>
      <c r="AC804" s="72">
        <v>1</v>
      </c>
      <c r="AH804" s="70"/>
      <c r="AI804" s="70"/>
      <c r="AJ804">
        <v>0</v>
      </c>
      <c r="AL804" s="70"/>
      <c r="BM804" s="135">
        <v>0.25</v>
      </c>
      <c r="BN804" s="136">
        <v>0.28472222222222221</v>
      </c>
      <c r="BO804" s="101"/>
      <c r="BR804" s="109" t="str">
        <f t="shared" si="12"/>
        <v>SH-25-0793</v>
      </c>
      <c r="BS804" s="109" t="s">
        <v>339</v>
      </c>
      <c r="BT804" t="s">
        <v>122</v>
      </c>
      <c r="BU804" t="s">
        <v>302</v>
      </c>
    </row>
    <row r="805" spans="1:73" hidden="1">
      <c r="A805" s="103" t="s">
        <v>1560</v>
      </c>
      <c r="B805" s="102">
        <v>45797</v>
      </c>
      <c r="C805" s="104">
        <f>_xlfn.ISOWEEKNUM(Tabella2[[#This Row],[Date]])</f>
        <v>21</v>
      </c>
      <c r="D805" s="104" t="s">
        <v>195</v>
      </c>
      <c r="E805" s="104" t="s">
        <v>398</v>
      </c>
      <c r="F805" s="104"/>
      <c r="G805" s="104" t="s">
        <v>257</v>
      </c>
      <c r="H805" s="105">
        <v>31</v>
      </c>
      <c r="I805" s="104"/>
      <c r="J805" s="104" t="s">
        <v>258</v>
      </c>
      <c r="K805" s="104" t="s">
        <v>78</v>
      </c>
      <c r="L805" s="104" t="s">
        <v>299</v>
      </c>
      <c r="M805" s="104" t="s">
        <v>276</v>
      </c>
      <c r="N805" s="104"/>
      <c r="O805" s="108" t="str">
        <f>A2906</f>
        <v>15308</v>
      </c>
      <c r="P805" s="111" t="s">
        <v>300</v>
      </c>
      <c r="Q805" s="153">
        <v>0.3125</v>
      </c>
      <c r="R805" s="153">
        <v>0.35416666666666669</v>
      </c>
      <c r="S805" s="153">
        <v>4.1666666666666657E-2</v>
      </c>
      <c r="T805" s="153">
        <v>0.3125</v>
      </c>
      <c r="U805" s="153">
        <v>0.35416666666666669</v>
      </c>
      <c r="V805" s="153">
        <f>IF(ISBLANK(T805),"",Tabella2[[#This Row],[ACT STOP]]-Tabella2[[#This Row],[ACT START]])</f>
        <v>4.1666666666666685E-2</v>
      </c>
      <c r="W805" s="104" t="s">
        <v>122</v>
      </c>
      <c r="X805" s="104" t="s">
        <v>91</v>
      </c>
      <c r="Y805" s="110"/>
      <c r="Z805" s="106"/>
      <c r="AA805" s="104"/>
      <c r="AB805" s="107"/>
      <c r="AC805" s="72">
        <v>1</v>
      </c>
      <c r="AH805" s="70"/>
      <c r="AI805" s="70"/>
      <c r="AJ805">
        <v>0</v>
      </c>
      <c r="AL805" s="70"/>
      <c r="BM805" s="135">
        <v>0.3125</v>
      </c>
      <c r="BN805" s="136">
        <v>0.35416666666666669</v>
      </c>
      <c r="BO805" s="101"/>
      <c r="BR805" s="109" t="str">
        <f t="shared" si="12"/>
        <v>SH-25-0794</v>
      </c>
      <c r="BS805" s="109" t="s">
        <v>345</v>
      </c>
      <c r="BT805" t="s">
        <v>122</v>
      </c>
      <c r="BU805" t="s">
        <v>399</v>
      </c>
    </row>
    <row r="806" spans="1:73" hidden="1">
      <c r="A806" s="103" t="s">
        <v>1561</v>
      </c>
      <c r="B806" s="102">
        <v>45797</v>
      </c>
      <c r="C806" s="104">
        <f>_xlfn.ISOWEEKNUM(Tabella2[[#This Row],[Date]])</f>
        <v>21</v>
      </c>
      <c r="D806" s="104" t="s">
        <v>195</v>
      </c>
      <c r="E806" s="104" t="s">
        <v>398</v>
      </c>
      <c r="F806" s="104"/>
      <c r="G806" s="104" t="s">
        <v>257</v>
      </c>
      <c r="H806" s="105">
        <v>7</v>
      </c>
      <c r="I806" s="104"/>
      <c r="J806" s="104" t="s">
        <v>258</v>
      </c>
      <c r="K806" s="104" t="s">
        <v>78</v>
      </c>
      <c r="L806" s="104" t="s">
        <v>299</v>
      </c>
      <c r="M806" s="104" t="s">
        <v>386</v>
      </c>
      <c r="N806" s="104"/>
      <c r="O806" s="108" t="str">
        <f>A2911</f>
        <v>15313</v>
      </c>
      <c r="P806" s="111" t="s">
        <v>300</v>
      </c>
      <c r="Q806" s="153">
        <v>0.375</v>
      </c>
      <c r="R806" s="153">
        <v>0.41666666666666669</v>
      </c>
      <c r="S806" s="153">
        <v>4.1666666666666657E-2</v>
      </c>
      <c r="T806" s="153">
        <v>0.375</v>
      </c>
      <c r="U806" s="153">
        <v>0.41666666666666669</v>
      </c>
      <c r="V806" s="153">
        <f>IF(ISBLANK(T806),"",Tabella2[[#This Row],[ACT STOP]]-Tabella2[[#This Row],[ACT START]])</f>
        <v>4.1666666666666685E-2</v>
      </c>
      <c r="W806" s="104" t="s">
        <v>122</v>
      </c>
      <c r="X806" s="104" t="s">
        <v>91</v>
      </c>
      <c r="Y806" s="110"/>
      <c r="Z806" s="106"/>
      <c r="AA806" s="104"/>
      <c r="AB806" s="107"/>
      <c r="AC806" s="72">
        <v>1</v>
      </c>
      <c r="AH806" s="70"/>
      <c r="AI806" s="70"/>
      <c r="AJ806">
        <v>0</v>
      </c>
      <c r="AL806" s="70"/>
      <c r="BM806" s="135">
        <v>0.375</v>
      </c>
      <c r="BN806" s="136">
        <v>0.41666666666666669</v>
      </c>
      <c r="BO806" s="101"/>
      <c r="BR806" s="109" t="str">
        <f t="shared" si="12"/>
        <v>SH-25-0795</v>
      </c>
      <c r="BS806" s="109" t="s">
        <v>1241</v>
      </c>
      <c r="BT806" t="s">
        <v>122</v>
      </c>
      <c r="BU806" t="s">
        <v>399</v>
      </c>
    </row>
    <row r="807" spans="1:73" hidden="1">
      <c r="A807" s="103" t="s">
        <v>1562</v>
      </c>
      <c r="B807" s="102">
        <v>45797</v>
      </c>
      <c r="C807" s="104">
        <f>_xlfn.ISOWEEKNUM(Tabella2[[#This Row],[Date]])</f>
        <v>21</v>
      </c>
      <c r="D807" s="104" t="s">
        <v>195</v>
      </c>
      <c r="E807" s="104" t="s">
        <v>298</v>
      </c>
      <c r="F807" s="104"/>
      <c r="G807" s="104" t="s">
        <v>257</v>
      </c>
      <c r="H807" s="105">
        <v>20</v>
      </c>
      <c r="I807" s="104"/>
      <c r="J807" s="104" t="s">
        <v>258</v>
      </c>
      <c r="K807" s="104" t="s">
        <v>80</v>
      </c>
      <c r="L807" s="104" t="s">
        <v>299</v>
      </c>
      <c r="M807" s="104" t="s">
        <v>276</v>
      </c>
      <c r="N807" s="104"/>
      <c r="O807" s="108" t="str">
        <f>A2912</f>
        <v>15314</v>
      </c>
      <c r="P807" s="111" t="s">
        <v>300</v>
      </c>
      <c r="Q807" s="153">
        <v>0.375</v>
      </c>
      <c r="R807" s="153">
        <v>0.41666666666666669</v>
      </c>
      <c r="S807" s="153">
        <v>4.1666666666666657E-2</v>
      </c>
      <c r="T807" s="153">
        <v>0.375</v>
      </c>
      <c r="U807" s="153">
        <v>0.41666666666666669</v>
      </c>
      <c r="V807" s="153">
        <f>IF(ISBLANK(T807),"",Tabella2[[#This Row],[ACT STOP]]-Tabella2[[#This Row],[ACT START]])</f>
        <v>4.1666666666666685E-2</v>
      </c>
      <c r="W807" s="104" t="s">
        <v>122</v>
      </c>
      <c r="X807" s="104" t="s">
        <v>91</v>
      </c>
      <c r="Y807" s="110"/>
      <c r="Z807" s="106"/>
      <c r="AA807" s="104"/>
      <c r="AB807" s="107"/>
      <c r="AC807" s="72">
        <v>1</v>
      </c>
      <c r="AH807" s="70"/>
      <c r="AI807" s="70"/>
      <c r="AJ807">
        <v>0</v>
      </c>
      <c r="AL807" s="70"/>
      <c r="BM807" s="135">
        <v>0.375</v>
      </c>
      <c r="BN807" s="136">
        <v>0.41666666666666669</v>
      </c>
      <c r="BO807" s="101"/>
      <c r="BR807" s="109" t="str">
        <f t="shared" si="12"/>
        <v>SH-25-0796</v>
      </c>
      <c r="BS807" s="109" t="s">
        <v>1220</v>
      </c>
      <c r="BT807" t="s">
        <v>122</v>
      </c>
      <c r="BU807" t="s">
        <v>302</v>
      </c>
    </row>
    <row r="808" spans="1:73" hidden="1">
      <c r="A808" s="103" t="s">
        <v>1563</v>
      </c>
      <c r="B808" s="102">
        <v>45797</v>
      </c>
      <c r="C808" s="104">
        <f>_xlfn.ISOWEEKNUM(Tabella2[[#This Row],[Date]])</f>
        <v>21</v>
      </c>
      <c r="D808" s="104" t="s">
        <v>195</v>
      </c>
      <c r="E808" s="104" t="s">
        <v>398</v>
      </c>
      <c r="F808" s="104"/>
      <c r="G808" s="104" t="s">
        <v>257</v>
      </c>
      <c r="H808" s="105">
        <v>4</v>
      </c>
      <c r="I808" s="104"/>
      <c r="J808" s="104" t="s">
        <v>258</v>
      </c>
      <c r="K808" s="104" t="s">
        <v>77</v>
      </c>
      <c r="L808" s="104" t="s">
        <v>299</v>
      </c>
      <c r="M808" s="104" t="s">
        <v>328</v>
      </c>
      <c r="N808" s="104"/>
      <c r="O808" s="108" t="str">
        <f>A2913</f>
        <v>15315</v>
      </c>
      <c r="P808" s="111" t="s">
        <v>300</v>
      </c>
      <c r="Q808" s="153">
        <v>0.375</v>
      </c>
      <c r="R808" s="153">
        <v>0.41666666666666669</v>
      </c>
      <c r="S808" s="153">
        <v>4.1666666666666657E-2</v>
      </c>
      <c r="T808" s="153">
        <v>0.375</v>
      </c>
      <c r="U808" s="153">
        <v>0.40972222222222221</v>
      </c>
      <c r="V808" s="153">
        <f>IF(ISBLANK(T808),"",Tabella2[[#This Row],[ACT STOP]]-Tabella2[[#This Row],[ACT START]])</f>
        <v>3.472222222222221E-2</v>
      </c>
      <c r="W808" s="104" t="s">
        <v>122</v>
      </c>
      <c r="X808" s="104" t="s">
        <v>91</v>
      </c>
      <c r="Y808" s="110"/>
      <c r="Z808" s="106"/>
      <c r="AA808" s="104"/>
      <c r="AB808" s="107"/>
      <c r="AC808" s="72">
        <v>1</v>
      </c>
      <c r="AH808" s="70"/>
      <c r="AI808" s="70"/>
      <c r="AJ808">
        <v>0</v>
      </c>
      <c r="AL808" s="70"/>
      <c r="BM808" s="135">
        <v>0.375</v>
      </c>
      <c r="BN808" s="136">
        <v>0.40972222222222221</v>
      </c>
      <c r="BO808" s="101"/>
      <c r="BR808" s="109" t="str">
        <f t="shared" si="12"/>
        <v>SH-25-0797</v>
      </c>
      <c r="BS808" s="109" t="s">
        <v>699</v>
      </c>
      <c r="BT808" t="s">
        <v>122</v>
      </c>
      <c r="BU808" t="s">
        <v>399</v>
      </c>
    </row>
    <row r="809" spans="1:73" hidden="1">
      <c r="A809" s="103" t="s">
        <v>1564</v>
      </c>
      <c r="B809" s="102">
        <v>45797</v>
      </c>
      <c r="C809" s="104">
        <f>_xlfn.ISOWEEKNUM(Tabella2[[#This Row],[Date]])</f>
        <v>21</v>
      </c>
      <c r="D809" s="104" t="s">
        <v>195</v>
      </c>
      <c r="E809" s="104" t="s">
        <v>398</v>
      </c>
      <c r="F809" s="104"/>
      <c r="G809" s="104" t="s">
        <v>257</v>
      </c>
      <c r="H809" s="105">
        <v>32</v>
      </c>
      <c r="I809" s="104"/>
      <c r="J809" s="104" t="s">
        <v>258</v>
      </c>
      <c r="K809" s="104" t="s">
        <v>78</v>
      </c>
      <c r="L809" s="104" t="s">
        <v>299</v>
      </c>
      <c r="M809" s="104" t="s">
        <v>276</v>
      </c>
      <c r="N809" s="104"/>
      <c r="O809" s="108" t="str">
        <f>A2914</f>
        <v>15316</v>
      </c>
      <c r="P809" s="111" t="s">
        <v>300</v>
      </c>
      <c r="Q809" s="153">
        <v>0.4375</v>
      </c>
      <c r="R809" s="153">
        <v>0.47916666666666669</v>
      </c>
      <c r="S809" s="153">
        <v>4.1666666666666657E-2</v>
      </c>
      <c r="T809" s="153">
        <v>0.4375</v>
      </c>
      <c r="U809" s="153">
        <v>0.47916666666666669</v>
      </c>
      <c r="V809" s="153">
        <f>IF(ISBLANK(T809),"",Tabella2[[#This Row],[ACT STOP]]-Tabella2[[#This Row],[ACT START]])</f>
        <v>4.1666666666666685E-2</v>
      </c>
      <c r="W809" s="104" t="s">
        <v>122</v>
      </c>
      <c r="X809" s="104" t="s">
        <v>91</v>
      </c>
      <c r="Y809" s="110"/>
      <c r="Z809" s="106"/>
      <c r="AA809" s="104"/>
      <c r="AB809" s="107"/>
      <c r="AC809" s="72">
        <v>1</v>
      </c>
      <c r="AH809" s="70"/>
      <c r="AI809" s="70"/>
      <c r="AJ809">
        <v>0</v>
      </c>
      <c r="AL809" s="70"/>
      <c r="BM809" s="135">
        <v>0.4375</v>
      </c>
      <c r="BN809" s="136">
        <v>0.47916666666666669</v>
      </c>
      <c r="BO809" s="101"/>
      <c r="BR809" s="109" t="str">
        <f t="shared" si="12"/>
        <v>SH-25-0798</v>
      </c>
      <c r="BS809" s="109" t="s">
        <v>356</v>
      </c>
      <c r="BT809" t="s">
        <v>122</v>
      </c>
      <c r="BU809" t="s">
        <v>399</v>
      </c>
    </row>
    <row r="810" spans="1:73" hidden="1">
      <c r="A810" s="103" t="s">
        <v>1565</v>
      </c>
      <c r="B810" s="102">
        <v>45797</v>
      </c>
      <c r="C810" s="104">
        <f>_xlfn.ISOWEEKNUM(Tabella2[[#This Row],[Date]])</f>
        <v>21</v>
      </c>
      <c r="D810" s="104" t="s">
        <v>195</v>
      </c>
      <c r="E810" s="104" t="s">
        <v>398</v>
      </c>
      <c r="F810" s="104"/>
      <c r="G810" s="104" t="s">
        <v>284</v>
      </c>
      <c r="H810" s="105">
        <v>22</v>
      </c>
      <c r="I810" s="104"/>
      <c r="J810" s="104" t="s">
        <v>258</v>
      </c>
      <c r="K810" s="104" t="s">
        <v>80</v>
      </c>
      <c r="L810" s="104" t="s">
        <v>299</v>
      </c>
      <c r="M810" s="104" t="s">
        <v>276</v>
      </c>
      <c r="N810" s="104"/>
      <c r="O810" s="108" t="str">
        <f>A2915</f>
        <v>15317</v>
      </c>
      <c r="P810" s="111" t="s">
        <v>300</v>
      </c>
      <c r="Q810" s="153">
        <v>0.4375</v>
      </c>
      <c r="R810" s="153">
        <v>0.47916666666666669</v>
      </c>
      <c r="S810" s="153">
        <v>4.1666666666666657E-2</v>
      </c>
      <c r="T810" s="153">
        <v>0.4375</v>
      </c>
      <c r="U810" s="153">
        <v>0.47916666666666669</v>
      </c>
      <c r="V810" s="153">
        <f>IF(ISBLANK(T810),"",Tabella2[[#This Row],[ACT STOP]]-Tabella2[[#This Row],[ACT START]])</f>
        <v>4.1666666666666685E-2</v>
      </c>
      <c r="W810" s="104" t="s">
        <v>122</v>
      </c>
      <c r="X810" s="104" t="s">
        <v>91</v>
      </c>
      <c r="Y810" s="110"/>
      <c r="Z810" s="106"/>
      <c r="AA810" s="104"/>
      <c r="AB810" s="107"/>
      <c r="AC810" s="72">
        <v>1</v>
      </c>
      <c r="AH810" s="70"/>
      <c r="AI810" s="70"/>
      <c r="AJ810">
        <v>0</v>
      </c>
      <c r="AL810" s="70"/>
      <c r="BM810" s="135">
        <v>0.4375</v>
      </c>
      <c r="BN810" s="136">
        <v>0.47916666666666669</v>
      </c>
      <c r="BO810" s="101"/>
      <c r="BR810" s="109" t="str">
        <f t="shared" si="12"/>
        <v>SH-25-0799</v>
      </c>
      <c r="BS810" s="109" t="s">
        <v>295</v>
      </c>
      <c r="BT810" t="s">
        <v>122</v>
      </c>
      <c r="BU810" t="s">
        <v>399</v>
      </c>
    </row>
    <row r="811" spans="1:73" hidden="1">
      <c r="A811" s="103" t="s">
        <v>1566</v>
      </c>
      <c r="B811" s="102">
        <v>45797</v>
      </c>
      <c r="C811" s="104">
        <f>_xlfn.ISOWEEKNUM(Tabella2[[#This Row],[Date]])</f>
        <v>21</v>
      </c>
      <c r="D811" s="104" t="s">
        <v>195</v>
      </c>
      <c r="E811" s="104" t="s">
        <v>298</v>
      </c>
      <c r="F811" s="104"/>
      <c r="G811" s="104" t="s">
        <v>257</v>
      </c>
      <c r="H811" s="105">
        <v>25</v>
      </c>
      <c r="I811" s="104"/>
      <c r="J811" s="104" t="s">
        <v>258</v>
      </c>
      <c r="K811" s="104" t="s">
        <v>78</v>
      </c>
      <c r="L811" s="104" t="s">
        <v>299</v>
      </c>
      <c r="M811" s="104" t="s">
        <v>276</v>
      </c>
      <c r="N811" s="104"/>
      <c r="O811" s="108" t="str">
        <f>A2918</f>
        <v>15320</v>
      </c>
      <c r="P811" s="111" t="s">
        <v>300</v>
      </c>
      <c r="Q811" s="153">
        <v>0.5</v>
      </c>
      <c r="R811" s="153">
        <v>0.54166666666666663</v>
      </c>
      <c r="S811" s="153">
        <v>4.1666666666666657E-2</v>
      </c>
      <c r="T811" s="153">
        <v>0.5</v>
      </c>
      <c r="U811" s="153">
        <v>0.54166666666666663</v>
      </c>
      <c r="V811" s="153">
        <f>IF(ISBLANK(T811),"",Tabella2[[#This Row],[ACT STOP]]-Tabella2[[#This Row],[ACT START]])</f>
        <v>4.166666666666663E-2</v>
      </c>
      <c r="W811" s="104" t="s">
        <v>122</v>
      </c>
      <c r="X811" s="104" t="s">
        <v>91</v>
      </c>
      <c r="Y811" s="110"/>
      <c r="Z811" s="106"/>
      <c r="AA811" s="104"/>
      <c r="AB811" s="107"/>
      <c r="AC811" s="72">
        <v>1</v>
      </c>
      <c r="AH811" s="70"/>
      <c r="AI811" s="70"/>
      <c r="AJ811">
        <v>0</v>
      </c>
      <c r="AL811" s="70"/>
      <c r="BM811" s="135">
        <v>0.5</v>
      </c>
      <c r="BN811" s="136">
        <v>0.54166666666666663</v>
      </c>
      <c r="BO811" s="101"/>
      <c r="BR811" s="109" t="str">
        <f t="shared" si="12"/>
        <v>SH-25-0800</v>
      </c>
      <c r="BS811" s="109" t="s">
        <v>867</v>
      </c>
      <c r="BT811" t="s">
        <v>122</v>
      </c>
      <c r="BU811" t="s">
        <v>302</v>
      </c>
    </row>
    <row r="812" spans="1:73" hidden="1">
      <c r="A812" s="103" t="s">
        <v>1567</v>
      </c>
      <c r="B812" s="102">
        <v>45797</v>
      </c>
      <c r="C812" s="104">
        <f>_xlfn.ISOWEEKNUM(Tabella2[[#This Row],[Date]])</f>
        <v>21</v>
      </c>
      <c r="D812" s="104" t="s">
        <v>195</v>
      </c>
      <c r="E812" s="104" t="s">
        <v>398</v>
      </c>
      <c r="F812" s="104"/>
      <c r="G812" s="104" t="s">
        <v>284</v>
      </c>
      <c r="H812" s="105">
        <v>10</v>
      </c>
      <c r="I812" s="104"/>
      <c r="J812" s="104" t="s">
        <v>258</v>
      </c>
      <c r="K812" s="104" t="s">
        <v>80</v>
      </c>
      <c r="L812" s="104" t="s">
        <v>299</v>
      </c>
      <c r="M812" s="104" t="s">
        <v>276</v>
      </c>
      <c r="N812" s="104"/>
      <c r="O812" s="108" t="str">
        <f>A2919</f>
        <v>15321</v>
      </c>
      <c r="P812" s="111" t="s">
        <v>300</v>
      </c>
      <c r="Q812" s="153">
        <v>0.5</v>
      </c>
      <c r="R812" s="153">
        <v>0.54166666666666663</v>
      </c>
      <c r="S812" s="153">
        <v>4.1666666666666657E-2</v>
      </c>
      <c r="T812" s="153">
        <v>0.5</v>
      </c>
      <c r="U812" s="153">
        <v>0.54166666666666663</v>
      </c>
      <c r="V812" s="153">
        <f>IF(ISBLANK(T812),"",Tabella2[[#This Row],[ACT STOP]]-Tabella2[[#This Row],[ACT START]])</f>
        <v>4.166666666666663E-2</v>
      </c>
      <c r="W812" s="104" t="s">
        <v>122</v>
      </c>
      <c r="X812" s="104" t="s">
        <v>91</v>
      </c>
      <c r="Y812" s="110"/>
      <c r="Z812" s="106"/>
      <c r="AA812" s="104"/>
      <c r="AB812" s="107"/>
      <c r="AC812" s="72">
        <v>1</v>
      </c>
      <c r="AH812" s="70"/>
      <c r="AI812" s="70"/>
      <c r="AJ812">
        <v>0</v>
      </c>
      <c r="AL812" s="70"/>
      <c r="BM812" s="135">
        <v>0.5</v>
      </c>
      <c r="BN812" s="136">
        <v>0.54166666666666663</v>
      </c>
      <c r="BO812" s="101"/>
      <c r="BR812" s="109" t="str">
        <f t="shared" si="12"/>
        <v>SH-25-0801</v>
      </c>
      <c r="BS812" s="109" t="s">
        <v>896</v>
      </c>
      <c r="BT812" t="s">
        <v>122</v>
      </c>
      <c r="BU812" t="s">
        <v>399</v>
      </c>
    </row>
    <row r="813" spans="1:73" hidden="1">
      <c r="A813" s="103" t="s">
        <v>1568</v>
      </c>
      <c r="B813" s="102">
        <v>45797</v>
      </c>
      <c r="C813" s="104">
        <f>_xlfn.ISOWEEKNUM(Tabella2[[#This Row],[Date]])</f>
        <v>21</v>
      </c>
      <c r="D813" s="104" t="s">
        <v>195</v>
      </c>
      <c r="E813" s="104" t="s">
        <v>398</v>
      </c>
      <c r="F813" s="104"/>
      <c r="G813" s="104" t="s">
        <v>257</v>
      </c>
      <c r="H813" s="105">
        <v>12</v>
      </c>
      <c r="I813" s="104"/>
      <c r="J813" s="104" t="s">
        <v>258</v>
      </c>
      <c r="K813" s="104" t="s">
        <v>78</v>
      </c>
      <c r="L813" s="104" t="s">
        <v>299</v>
      </c>
      <c r="M813" s="104" t="s">
        <v>386</v>
      </c>
      <c r="N813" s="104"/>
      <c r="O813" s="108" t="str">
        <f>A2922</f>
        <v>15324</v>
      </c>
      <c r="P813" s="111" t="s">
        <v>300</v>
      </c>
      <c r="Q813" s="153">
        <v>0.5625</v>
      </c>
      <c r="R813" s="153">
        <v>0.60416666666666663</v>
      </c>
      <c r="S813" s="153">
        <v>4.1666666666666657E-2</v>
      </c>
      <c r="T813" s="153">
        <v>0.5625</v>
      </c>
      <c r="U813" s="153">
        <v>0.60416666666666663</v>
      </c>
      <c r="V813" s="153">
        <f>IF(ISBLANK(T813),"",Tabella2[[#This Row],[ACT STOP]]-Tabella2[[#This Row],[ACT START]])</f>
        <v>4.166666666666663E-2</v>
      </c>
      <c r="W813" s="104" t="s">
        <v>122</v>
      </c>
      <c r="X813" s="104" t="s">
        <v>91</v>
      </c>
      <c r="Y813" s="110"/>
      <c r="Z813" s="106"/>
      <c r="AA813" s="104"/>
      <c r="AB813" s="107"/>
      <c r="AC813" s="72">
        <v>1</v>
      </c>
      <c r="AH813" s="70"/>
      <c r="AI813" s="70"/>
      <c r="AJ813">
        <v>0</v>
      </c>
      <c r="AL813" s="70"/>
      <c r="BM813" s="135">
        <v>0.5625</v>
      </c>
      <c r="BN813" s="136">
        <v>0.60416666666666663</v>
      </c>
      <c r="BO813" s="101"/>
      <c r="BR813" s="109" t="str">
        <f t="shared" si="12"/>
        <v>SH-25-0802</v>
      </c>
      <c r="BS813" s="109" t="s">
        <v>266</v>
      </c>
      <c r="BT813" t="s">
        <v>122</v>
      </c>
      <c r="BU813" t="s">
        <v>399</v>
      </c>
    </row>
    <row r="814" spans="1:73" hidden="1">
      <c r="A814" s="103" t="s">
        <v>1569</v>
      </c>
      <c r="B814" s="102">
        <v>45797</v>
      </c>
      <c r="C814" s="104">
        <f>_xlfn.ISOWEEKNUM(Tabella2[[#This Row],[Date]])</f>
        <v>21</v>
      </c>
      <c r="D814" s="104" t="s">
        <v>195</v>
      </c>
      <c r="E814" s="104" t="s">
        <v>298</v>
      </c>
      <c r="F814" s="104"/>
      <c r="G814" s="104" t="s">
        <v>257</v>
      </c>
      <c r="H814" s="105">
        <v>2</v>
      </c>
      <c r="I814" s="104"/>
      <c r="J814" s="104" t="s">
        <v>258</v>
      </c>
      <c r="K814" s="104" t="s">
        <v>80</v>
      </c>
      <c r="L814" s="104" t="s">
        <v>299</v>
      </c>
      <c r="M814" s="104" t="s">
        <v>276</v>
      </c>
      <c r="N814" s="104"/>
      <c r="O814" s="108" t="str">
        <f>A2923</f>
        <v>15325</v>
      </c>
      <c r="P814" s="111" t="s">
        <v>300</v>
      </c>
      <c r="Q814" s="153">
        <v>0.5625</v>
      </c>
      <c r="R814" s="153">
        <v>0.60416666666666663</v>
      </c>
      <c r="S814" s="153">
        <v>4.1666666666666657E-2</v>
      </c>
      <c r="T814" s="153">
        <v>0.5625</v>
      </c>
      <c r="U814" s="153">
        <v>0.60416666666666663</v>
      </c>
      <c r="V814" s="153">
        <f>IF(ISBLANK(T814),"",Tabella2[[#This Row],[ACT STOP]]-Tabella2[[#This Row],[ACT START]])</f>
        <v>4.166666666666663E-2</v>
      </c>
      <c r="W814" s="104" t="s">
        <v>122</v>
      </c>
      <c r="X814" s="104" t="s">
        <v>91</v>
      </c>
      <c r="Y814" s="110"/>
      <c r="Z814" s="106"/>
      <c r="AA814" s="104"/>
      <c r="AB814" s="107"/>
      <c r="AC814" s="72">
        <v>1</v>
      </c>
      <c r="AH814" s="70"/>
      <c r="AI814" s="70"/>
      <c r="AJ814">
        <v>0</v>
      </c>
      <c r="AL814" s="70"/>
      <c r="BM814" s="135">
        <v>0.5625</v>
      </c>
      <c r="BN814" s="136">
        <v>0.60416666666666663</v>
      </c>
      <c r="BO814" s="101"/>
      <c r="BR814" s="109" t="str">
        <f t="shared" si="12"/>
        <v>SH-25-0803</v>
      </c>
      <c r="BS814" s="109" t="s">
        <v>368</v>
      </c>
      <c r="BT814" t="s">
        <v>122</v>
      </c>
      <c r="BU814" t="s">
        <v>302</v>
      </c>
    </row>
    <row r="815" spans="1:73" hidden="1">
      <c r="A815" s="103" t="s">
        <v>1570</v>
      </c>
      <c r="B815" s="102">
        <v>45798</v>
      </c>
      <c r="C815" s="104">
        <f>_xlfn.ISOWEEKNUM(Tabella2[[#This Row],[Date]])</f>
        <v>21</v>
      </c>
      <c r="D815" s="104" t="s">
        <v>195</v>
      </c>
      <c r="E815" s="104" t="s">
        <v>298</v>
      </c>
      <c r="F815" s="104"/>
      <c r="G815" s="104" t="s">
        <v>284</v>
      </c>
      <c r="H815" s="105">
        <v>9</v>
      </c>
      <c r="I815" s="104"/>
      <c r="J815" s="104" t="s">
        <v>258</v>
      </c>
      <c r="K815" s="104" t="s">
        <v>78</v>
      </c>
      <c r="L815" s="104" t="s">
        <v>299</v>
      </c>
      <c r="M815" s="104" t="s">
        <v>276</v>
      </c>
      <c r="N815" s="104"/>
      <c r="O815" s="108" t="str">
        <f>A2925</f>
        <v>15327</v>
      </c>
      <c r="P815" s="111" t="s">
        <v>300</v>
      </c>
      <c r="Q815" s="153">
        <v>0.25</v>
      </c>
      <c r="R815" s="153">
        <v>0.29166666666666669</v>
      </c>
      <c r="S815" s="153">
        <v>4.1666666666666657E-2</v>
      </c>
      <c r="T815" s="153">
        <v>0.25</v>
      </c>
      <c r="U815" s="153">
        <v>0.29166666666666669</v>
      </c>
      <c r="V815" s="153">
        <f>IF(ISBLANK(T815),"",Tabella2[[#This Row],[ACT STOP]]-Tabella2[[#This Row],[ACT START]])</f>
        <v>4.1666666666666685E-2</v>
      </c>
      <c r="W815" s="104" t="s">
        <v>122</v>
      </c>
      <c r="X815" s="104" t="s">
        <v>91</v>
      </c>
      <c r="Y815" s="110"/>
      <c r="Z815" s="106"/>
      <c r="AA815" s="104"/>
      <c r="AB815" s="107"/>
      <c r="AC815" s="72">
        <v>1</v>
      </c>
      <c r="AH815" s="70"/>
      <c r="AI815" s="70"/>
      <c r="AJ815">
        <v>0</v>
      </c>
      <c r="AL815" s="70"/>
      <c r="BL815" t="s">
        <v>1571</v>
      </c>
      <c r="BM815" s="135">
        <v>0.25</v>
      </c>
      <c r="BN815" s="136">
        <v>0.29166666666666669</v>
      </c>
      <c r="BO815" s="101"/>
      <c r="BR815" s="109" t="str">
        <f t="shared" si="12"/>
        <v>SH-25-0804</v>
      </c>
      <c r="BS815" s="109" t="s">
        <v>339</v>
      </c>
      <c r="BT815" t="s">
        <v>122</v>
      </c>
      <c r="BU815" t="s">
        <v>302</v>
      </c>
    </row>
    <row r="816" spans="1:73" hidden="1">
      <c r="A816" s="103" t="s">
        <v>1572</v>
      </c>
      <c r="B816" s="102">
        <v>45798</v>
      </c>
      <c r="C816" s="104">
        <f>_xlfn.ISOWEEKNUM(Tabella2[[#This Row],[Date]])</f>
        <v>21</v>
      </c>
      <c r="D816" s="104" t="s">
        <v>195</v>
      </c>
      <c r="E816" s="104" t="s">
        <v>398</v>
      </c>
      <c r="F816" s="104"/>
      <c r="G816" s="104" t="s">
        <v>257</v>
      </c>
      <c r="H816" s="105">
        <v>1</v>
      </c>
      <c r="I816" s="104"/>
      <c r="J816" s="104" t="s">
        <v>258</v>
      </c>
      <c r="K816" s="104" t="s">
        <v>80</v>
      </c>
      <c r="L816" s="104" t="s">
        <v>299</v>
      </c>
      <c r="M816" s="104" t="s">
        <v>276</v>
      </c>
      <c r="N816" s="104"/>
      <c r="O816" s="106" t="str">
        <f>A2926</f>
        <v>15328</v>
      </c>
      <c r="P816" s="111" t="s">
        <v>300</v>
      </c>
      <c r="Q816" s="153">
        <v>0.25</v>
      </c>
      <c r="R816" s="153">
        <v>0.29166666666666669</v>
      </c>
      <c r="S816" s="153">
        <v>4.1666666666666657E-2</v>
      </c>
      <c r="T816" s="153">
        <v>0.25</v>
      </c>
      <c r="U816" s="153">
        <v>0.28472222222222221</v>
      </c>
      <c r="V816" s="153">
        <f>IF(ISBLANK(T816),"",Tabella2[[#This Row],[ACT STOP]]-Tabella2[[#This Row],[ACT START]])</f>
        <v>3.472222222222221E-2</v>
      </c>
      <c r="W816" s="104" t="s">
        <v>122</v>
      </c>
      <c r="X816" s="104" t="s">
        <v>91</v>
      </c>
      <c r="Y816" s="110"/>
      <c r="Z816" s="106"/>
      <c r="AA816" s="104"/>
      <c r="AB816" s="107"/>
      <c r="AC816" s="72">
        <v>1</v>
      </c>
      <c r="AH816" s="70"/>
      <c r="AI816" s="70"/>
      <c r="AJ816">
        <v>0</v>
      </c>
      <c r="AL816" s="70"/>
      <c r="BM816" s="135">
        <v>0.25</v>
      </c>
      <c r="BN816" s="136">
        <v>0.28472222222222221</v>
      </c>
      <c r="BO816" s="101"/>
      <c r="BR816" s="109" t="str">
        <f t="shared" si="12"/>
        <v>SH-25-0805</v>
      </c>
      <c r="BS816" s="109" t="s">
        <v>332</v>
      </c>
      <c r="BT816" t="s">
        <v>122</v>
      </c>
      <c r="BU816" t="s">
        <v>399</v>
      </c>
    </row>
    <row r="817" spans="1:73" hidden="1">
      <c r="A817" s="103" t="s">
        <v>1573</v>
      </c>
      <c r="B817" s="102">
        <v>45798</v>
      </c>
      <c r="C817" s="104">
        <f>_xlfn.ISOWEEKNUM(Tabella2[[#This Row],[Date]])</f>
        <v>21</v>
      </c>
      <c r="D817" s="104" t="s">
        <v>195</v>
      </c>
      <c r="E817" s="104" t="s">
        <v>298</v>
      </c>
      <c r="F817" s="104"/>
      <c r="G817" s="104" t="s">
        <v>257</v>
      </c>
      <c r="H817" s="105">
        <v>12</v>
      </c>
      <c r="I817" s="104"/>
      <c r="J817" s="104" t="s">
        <v>258</v>
      </c>
      <c r="K817" s="104" t="s">
        <v>78</v>
      </c>
      <c r="L817" s="104" t="s">
        <v>299</v>
      </c>
      <c r="M817" s="104" t="s">
        <v>276</v>
      </c>
      <c r="N817" s="104"/>
      <c r="O817" s="106" t="str">
        <f>A2928</f>
        <v>15330</v>
      </c>
      <c r="P817" s="111" t="s">
        <v>300</v>
      </c>
      <c r="Q817" s="153">
        <v>0.3125</v>
      </c>
      <c r="R817" s="153">
        <v>0.35416666666666669</v>
      </c>
      <c r="S817" s="153">
        <v>4.1666666666666657E-2</v>
      </c>
      <c r="T817" s="153">
        <v>0.3125</v>
      </c>
      <c r="U817" s="153">
        <v>0.35416666666666669</v>
      </c>
      <c r="V817" s="153">
        <f>IF(ISBLANK(T817),"",Tabella2[[#This Row],[ACT STOP]]-Tabella2[[#This Row],[ACT START]])</f>
        <v>4.1666666666666685E-2</v>
      </c>
      <c r="W817" s="104" t="s">
        <v>122</v>
      </c>
      <c r="X817" s="104" t="s">
        <v>91</v>
      </c>
      <c r="Y817" s="110"/>
      <c r="Z817" s="106"/>
      <c r="AA817" s="104"/>
      <c r="AB817" s="107"/>
      <c r="AC817" s="72">
        <v>1</v>
      </c>
      <c r="AH817" s="70"/>
      <c r="AI817" s="70"/>
      <c r="AJ817">
        <v>0</v>
      </c>
      <c r="AL817" s="70"/>
      <c r="BM817" s="135">
        <v>0.3125</v>
      </c>
      <c r="BN817" s="136">
        <v>0.35416666666666669</v>
      </c>
      <c r="BO817" s="101"/>
      <c r="BR817" s="109" t="str">
        <f t="shared" si="12"/>
        <v>SH-25-0806</v>
      </c>
      <c r="BS817" s="109" t="s">
        <v>266</v>
      </c>
      <c r="BT817" t="s">
        <v>122</v>
      </c>
      <c r="BU817" t="s">
        <v>302</v>
      </c>
    </row>
    <row r="818" spans="1:73" hidden="1">
      <c r="A818" s="103" t="s">
        <v>1574</v>
      </c>
      <c r="B818" s="102">
        <v>45798</v>
      </c>
      <c r="C818" s="104">
        <f>_xlfn.ISOWEEKNUM(Tabella2[[#This Row],[Date]])</f>
        <v>21</v>
      </c>
      <c r="D818" s="104" t="s">
        <v>195</v>
      </c>
      <c r="E818" s="104" t="s">
        <v>298</v>
      </c>
      <c r="F818" s="104"/>
      <c r="G818" s="104" t="s">
        <v>284</v>
      </c>
      <c r="H818" s="105">
        <v>22</v>
      </c>
      <c r="I818" s="104"/>
      <c r="J818" s="104" t="s">
        <v>258</v>
      </c>
      <c r="K818" s="104" t="s">
        <v>80</v>
      </c>
      <c r="L818" s="104" t="s">
        <v>299</v>
      </c>
      <c r="M818" s="104" t="s">
        <v>276</v>
      </c>
      <c r="N818" s="104"/>
      <c r="O818" s="106" t="str">
        <f>A2929</f>
        <v>15331</v>
      </c>
      <c r="P818" s="111" t="s">
        <v>300</v>
      </c>
      <c r="Q818" s="153">
        <v>0.3125</v>
      </c>
      <c r="R818" s="153">
        <v>0.35416666666666669</v>
      </c>
      <c r="S818" s="153">
        <v>4.1666666666666657E-2</v>
      </c>
      <c r="T818" s="153">
        <v>0.3125</v>
      </c>
      <c r="U818" s="153">
        <v>0.35416666666666669</v>
      </c>
      <c r="V818" s="153">
        <f>IF(ISBLANK(T818),"",Tabella2[[#This Row],[ACT STOP]]-Tabella2[[#This Row],[ACT START]])</f>
        <v>4.1666666666666685E-2</v>
      </c>
      <c r="W818" s="104" t="s">
        <v>122</v>
      </c>
      <c r="X818" s="104" t="s">
        <v>91</v>
      </c>
      <c r="Y818" s="110"/>
      <c r="Z818" s="106"/>
      <c r="AA818" s="104"/>
      <c r="AB818" s="107"/>
      <c r="AC818" s="72">
        <v>1</v>
      </c>
      <c r="AH818" s="70"/>
      <c r="AI818" s="70"/>
      <c r="AJ818">
        <v>0</v>
      </c>
      <c r="AL818" s="70"/>
      <c r="BM818" s="135">
        <v>0.3125</v>
      </c>
      <c r="BN818" s="136">
        <v>0.35416666666666669</v>
      </c>
      <c r="BO818" s="101"/>
      <c r="BR818" s="109" t="str">
        <f t="shared" si="12"/>
        <v>SH-25-0807</v>
      </c>
      <c r="BS818" s="109" t="s">
        <v>295</v>
      </c>
      <c r="BT818" t="s">
        <v>122</v>
      </c>
      <c r="BU818" t="s">
        <v>302</v>
      </c>
    </row>
    <row r="819" spans="1:73" hidden="1">
      <c r="A819" s="103" t="s">
        <v>1575</v>
      </c>
      <c r="B819" s="102">
        <v>45798</v>
      </c>
      <c r="C819" s="104">
        <f>_xlfn.ISOWEEKNUM(Tabella2[[#This Row],[Date]])</f>
        <v>21</v>
      </c>
      <c r="D819" s="104" t="s">
        <v>195</v>
      </c>
      <c r="E819" s="104" t="s">
        <v>398</v>
      </c>
      <c r="F819" s="104"/>
      <c r="G819" s="104" t="s">
        <v>257</v>
      </c>
      <c r="H819" s="105">
        <v>17</v>
      </c>
      <c r="I819" s="104"/>
      <c r="J819" s="104" t="s">
        <v>258</v>
      </c>
      <c r="K819" s="104" t="s">
        <v>78</v>
      </c>
      <c r="L819" s="104" t="s">
        <v>299</v>
      </c>
      <c r="M819" s="104" t="s">
        <v>276</v>
      </c>
      <c r="N819" s="104"/>
      <c r="O819" s="106" t="str">
        <f>A2931</f>
        <v>15333</v>
      </c>
      <c r="P819" s="111" t="s">
        <v>300</v>
      </c>
      <c r="Q819" s="153">
        <v>0.375</v>
      </c>
      <c r="R819" s="153">
        <v>0.41666666666666669</v>
      </c>
      <c r="S819" s="153">
        <v>4.1666666666666657E-2</v>
      </c>
      <c r="T819" s="153">
        <v>0.375</v>
      </c>
      <c r="U819" s="153">
        <v>0.41666666666666669</v>
      </c>
      <c r="V819" s="153">
        <f>IF(ISBLANK(T819),"",Tabella2[[#This Row],[ACT STOP]]-Tabella2[[#This Row],[ACT START]])</f>
        <v>4.1666666666666685E-2</v>
      </c>
      <c r="W819" s="104" t="s">
        <v>122</v>
      </c>
      <c r="X819" s="104" t="s">
        <v>91</v>
      </c>
      <c r="Y819" s="110"/>
      <c r="Z819" s="106"/>
      <c r="AA819" s="104"/>
      <c r="AB819" s="107"/>
      <c r="AC819" s="72">
        <v>1</v>
      </c>
      <c r="AH819" s="70"/>
      <c r="AI819" s="70"/>
      <c r="AJ819">
        <v>0</v>
      </c>
      <c r="AL819" s="70"/>
      <c r="BM819" s="135">
        <v>0.375</v>
      </c>
      <c r="BN819" s="136">
        <v>0.41666666666666669</v>
      </c>
      <c r="BO819" s="101"/>
      <c r="BR819" s="109" t="str">
        <f t="shared" si="12"/>
        <v>SH-25-0808</v>
      </c>
      <c r="BS819" s="109" t="s">
        <v>393</v>
      </c>
      <c r="BT819" t="s">
        <v>122</v>
      </c>
      <c r="BU819" t="s">
        <v>399</v>
      </c>
    </row>
    <row r="820" spans="1:73" hidden="1">
      <c r="A820" s="103" t="s">
        <v>1576</v>
      </c>
      <c r="B820" s="102">
        <v>45798</v>
      </c>
      <c r="C820" s="104">
        <f>_xlfn.ISOWEEKNUM(Tabella2[[#This Row],[Date]])</f>
        <v>21</v>
      </c>
      <c r="D820" s="104" t="s">
        <v>195</v>
      </c>
      <c r="E820" s="104" t="s">
        <v>398</v>
      </c>
      <c r="F820" s="104"/>
      <c r="G820" s="104" t="s">
        <v>257</v>
      </c>
      <c r="H820" s="105">
        <v>14</v>
      </c>
      <c r="I820" s="104"/>
      <c r="J820" s="104" t="s">
        <v>258</v>
      </c>
      <c r="K820" s="104" t="s">
        <v>80</v>
      </c>
      <c r="L820" s="104" t="s">
        <v>299</v>
      </c>
      <c r="M820" s="104" t="s">
        <v>276</v>
      </c>
      <c r="N820" s="104"/>
      <c r="O820" s="106" t="str">
        <f>A2932</f>
        <v>15334</v>
      </c>
      <c r="P820" s="111" t="s">
        <v>300</v>
      </c>
      <c r="Q820" s="153">
        <v>0.375</v>
      </c>
      <c r="R820" s="153">
        <v>0.41666666666666669</v>
      </c>
      <c r="S820" s="153">
        <v>4.1666666666666657E-2</v>
      </c>
      <c r="T820" s="153">
        <v>0.375</v>
      </c>
      <c r="U820" s="153">
        <v>0.41666666666666669</v>
      </c>
      <c r="V820" s="153">
        <f>IF(ISBLANK(T820),"",Tabella2[[#This Row],[ACT STOP]]-Tabella2[[#This Row],[ACT START]])</f>
        <v>4.1666666666666685E-2</v>
      </c>
      <c r="W820" s="104" t="s">
        <v>122</v>
      </c>
      <c r="X820" s="104" t="s">
        <v>91</v>
      </c>
      <c r="Y820" s="110"/>
      <c r="Z820" s="106"/>
      <c r="AA820" s="104"/>
      <c r="AB820" s="107"/>
      <c r="AC820" s="72">
        <v>1</v>
      </c>
      <c r="AH820" s="70"/>
      <c r="AI820" s="70"/>
      <c r="AJ820">
        <v>0</v>
      </c>
      <c r="AL820" s="70"/>
      <c r="BM820" s="135">
        <v>0.375</v>
      </c>
      <c r="BN820" s="136">
        <v>0.41666666666666669</v>
      </c>
      <c r="BO820" s="101"/>
      <c r="BR820" s="109" t="str">
        <f t="shared" si="12"/>
        <v>SH-25-0809</v>
      </c>
      <c r="BS820" s="109" t="s">
        <v>372</v>
      </c>
      <c r="BT820" t="s">
        <v>122</v>
      </c>
      <c r="BU820" t="s">
        <v>399</v>
      </c>
    </row>
    <row r="821" spans="1:73" hidden="1">
      <c r="A821" s="103" t="s">
        <v>1577</v>
      </c>
      <c r="B821" s="102">
        <v>45798</v>
      </c>
      <c r="C821" s="104">
        <f>_xlfn.ISOWEEKNUM(Tabella2[[#This Row],[Date]])</f>
        <v>21</v>
      </c>
      <c r="D821" s="104" t="s">
        <v>195</v>
      </c>
      <c r="E821" s="104" t="s">
        <v>298</v>
      </c>
      <c r="F821" s="104"/>
      <c r="G821" s="104" t="s">
        <v>257</v>
      </c>
      <c r="H821" s="105">
        <v>9</v>
      </c>
      <c r="I821" s="104"/>
      <c r="J821" s="104" t="s">
        <v>258</v>
      </c>
      <c r="K821" s="104" t="s">
        <v>78</v>
      </c>
      <c r="L821" s="104" t="s">
        <v>299</v>
      </c>
      <c r="M821" s="104" t="s">
        <v>276</v>
      </c>
      <c r="N821" s="104"/>
      <c r="O821" s="106" t="str">
        <f>A2935</f>
        <v>15337</v>
      </c>
      <c r="P821" s="111" t="s">
        <v>300</v>
      </c>
      <c r="Q821" s="153">
        <v>0.4375</v>
      </c>
      <c r="R821" s="153">
        <v>0.47916666666666669</v>
      </c>
      <c r="S821" s="153">
        <v>4.1666666666666657E-2</v>
      </c>
      <c r="T821" s="153">
        <v>0.4375</v>
      </c>
      <c r="U821" s="153">
        <v>0.47916666666666669</v>
      </c>
      <c r="V821" s="153">
        <f>IF(ISBLANK(T821),"",Tabella2[[#This Row],[ACT STOP]]-Tabella2[[#This Row],[ACT START]])</f>
        <v>4.1666666666666685E-2</v>
      </c>
      <c r="W821" s="104" t="s">
        <v>122</v>
      </c>
      <c r="X821" s="104" t="s">
        <v>91</v>
      </c>
      <c r="Y821" s="110" t="s">
        <v>1578</v>
      </c>
      <c r="Z821" s="106"/>
      <c r="AA821" s="104"/>
      <c r="AB821" s="107"/>
      <c r="AC821" s="72">
        <v>1</v>
      </c>
      <c r="AH821" s="70"/>
      <c r="AI821" s="70"/>
      <c r="AJ821">
        <v>0</v>
      </c>
      <c r="AL821" s="70"/>
      <c r="BM821" s="135">
        <v>0.4375</v>
      </c>
      <c r="BN821" s="136">
        <v>0.47916666666666669</v>
      </c>
      <c r="BO821" s="101"/>
      <c r="BR821" s="109" t="str">
        <f t="shared" si="12"/>
        <v>SH-25-0810</v>
      </c>
      <c r="BS821" s="109" t="s">
        <v>318</v>
      </c>
      <c r="BT821" t="s">
        <v>122</v>
      </c>
      <c r="BU821" t="s">
        <v>302</v>
      </c>
    </row>
    <row r="822" spans="1:73" hidden="1">
      <c r="A822" s="103" t="s">
        <v>1579</v>
      </c>
      <c r="B822" s="102">
        <v>45798</v>
      </c>
      <c r="C822" s="104">
        <f>_xlfn.ISOWEEKNUM(Tabella2[[#This Row],[Date]])</f>
        <v>21</v>
      </c>
      <c r="D822" s="104" t="s">
        <v>195</v>
      </c>
      <c r="E822" s="104" t="s">
        <v>398</v>
      </c>
      <c r="F822" s="104"/>
      <c r="G822" s="104" t="s">
        <v>257</v>
      </c>
      <c r="H822" s="105">
        <v>32</v>
      </c>
      <c r="I822" s="104"/>
      <c r="J822" s="104" t="s">
        <v>258</v>
      </c>
      <c r="K822" s="104" t="s">
        <v>80</v>
      </c>
      <c r="L822" s="104" t="s">
        <v>299</v>
      </c>
      <c r="M822" s="104" t="s">
        <v>276</v>
      </c>
      <c r="N822" s="104"/>
      <c r="O822" s="106" t="str">
        <f>A2936</f>
        <v>15338</v>
      </c>
      <c r="P822" s="111" t="s">
        <v>300</v>
      </c>
      <c r="Q822" s="153">
        <v>0.4375</v>
      </c>
      <c r="R822" s="153">
        <v>0.47916666666666669</v>
      </c>
      <c r="S822" s="153">
        <v>4.1666666666666657E-2</v>
      </c>
      <c r="T822" s="153">
        <v>0.4375</v>
      </c>
      <c r="U822" s="153">
        <v>0.47916666666666669</v>
      </c>
      <c r="V822" s="153">
        <f>IF(ISBLANK(T822),"",Tabella2[[#This Row],[ACT STOP]]-Tabella2[[#This Row],[ACT START]])</f>
        <v>4.1666666666666685E-2</v>
      </c>
      <c r="W822" s="104" t="s">
        <v>92</v>
      </c>
      <c r="X822" s="104" t="s">
        <v>91</v>
      </c>
      <c r="Y822" s="110"/>
      <c r="Z822" s="106"/>
      <c r="AA822" s="104"/>
      <c r="AB822" s="107"/>
      <c r="AC822" s="72">
        <v>1</v>
      </c>
      <c r="AH822" s="70"/>
      <c r="AI822" s="70"/>
      <c r="AJ822">
        <v>0</v>
      </c>
      <c r="AL822" s="70"/>
      <c r="BM822" s="135">
        <v>0.4375</v>
      </c>
      <c r="BN822" s="136">
        <v>0.47916666666666669</v>
      </c>
      <c r="BO822" s="101"/>
      <c r="BR822" s="109" t="str">
        <f t="shared" si="12"/>
        <v>SH-25-0811</v>
      </c>
      <c r="BS822" s="109" t="s">
        <v>356</v>
      </c>
      <c r="BT822" t="s">
        <v>92</v>
      </c>
      <c r="BU822" t="s">
        <v>399</v>
      </c>
    </row>
    <row r="823" spans="1:73" hidden="1">
      <c r="A823" s="103" t="s">
        <v>1580</v>
      </c>
      <c r="B823" s="102">
        <v>45798</v>
      </c>
      <c r="C823" s="104">
        <f>_xlfn.ISOWEEKNUM(Tabella2[[#This Row],[Date]])</f>
        <v>21</v>
      </c>
      <c r="D823" s="104" t="s">
        <v>195</v>
      </c>
      <c r="E823" s="104" t="s">
        <v>398</v>
      </c>
      <c r="F823" s="104"/>
      <c r="G823" s="104" t="s">
        <v>257</v>
      </c>
      <c r="H823" s="105">
        <v>13</v>
      </c>
      <c r="I823" s="104"/>
      <c r="J823" s="104" t="s">
        <v>258</v>
      </c>
      <c r="K823" s="104" t="s">
        <v>75</v>
      </c>
      <c r="L823" s="104" t="s">
        <v>299</v>
      </c>
      <c r="M823" s="104" t="s">
        <v>328</v>
      </c>
      <c r="N823" s="104"/>
      <c r="O823" s="106" t="str">
        <f>A2891</f>
        <v>15293</v>
      </c>
      <c r="P823" s="111" t="s">
        <v>300</v>
      </c>
      <c r="Q823" s="153" t="s">
        <v>263</v>
      </c>
      <c r="R823" s="153" t="s">
        <v>504</v>
      </c>
      <c r="S823" s="153">
        <v>4.1666666666666657E-2</v>
      </c>
      <c r="T823" s="153">
        <v>0.4375</v>
      </c>
      <c r="U823" s="153">
        <v>0.46875</v>
      </c>
      <c r="V823" s="153">
        <f>IF(ISBLANK(T823),"",Tabella2[[#This Row],[ACT STOP]]-Tabella2[[#This Row],[ACT START]])</f>
        <v>3.125E-2</v>
      </c>
      <c r="W823" s="104" t="s">
        <v>116</v>
      </c>
      <c r="X823" s="104" t="s">
        <v>113</v>
      </c>
      <c r="Y823" s="110" t="s">
        <v>1581</v>
      </c>
      <c r="Z823" s="106"/>
      <c r="AA823" s="104"/>
      <c r="AB823" s="107"/>
      <c r="AC823" s="72">
        <v>0</v>
      </c>
      <c r="AH823" s="70"/>
      <c r="AI823" s="70"/>
      <c r="AJ823">
        <v>0</v>
      </c>
      <c r="AL823" s="70"/>
      <c r="BL823" t="s">
        <v>1582</v>
      </c>
      <c r="BM823" s="135">
        <v>0.4375</v>
      </c>
      <c r="BN823" s="136">
        <v>0.46875</v>
      </c>
      <c r="BO823" s="101"/>
      <c r="BR823" s="109" t="str">
        <f t="shared" si="12"/>
        <v>SH-25-0812</v>
      </c>
      <c r="BS823" s="109" t="s">
        <v>427</v>
      </c>
      <c r="BT823" t="s">
        <v>127</v>
      </c>
      <c r="BU823" t="s">
        <v>399</v>
      </c>
    </row>
    <row r="824" spans="1:73" hidden="1">
      <c r="A824" s="103" t="s">
        <v>1583</v>
      </c>
      <c r="B824" s="102">
        <v>45798</v>
      </c>
      <c r="C824" s="104">
        <f>_xlfn.ISOWEEKNUM(Tabella2[[#This Row],[Date]])</f>
        <v>21</v>
      </c>
      <c r="D824" s="104" t="s">
        <v>195</v>
      </c>
      <c r="E824" s="104" t="s">
        <v>298</v>
      </c>
      <c r="F824" s="104"/>
      <c r="G824" s="104" t="s">
        <v>257</v>
      </c>
      <c r="H824" s="105">
        <v>5</v>
      </c>
      <c r="I824" s="104"/>
      <c r="J824" s="104" t="s">
        <v>258</v>
      </c>
      <c r="K824" s="104" t="s">
        <v>78</v>
      </c>
      <c r="L824" s="104" t="s">
        <v>299</v>
      </c>
      <c r="M824" s="104" t="s">
        <v>276</v>
      </c>
      <c r="N824" s="104"/>
      <c r="O824" s="106" t="str">
        <f>A2937</f>
        <v>15339</v>
      </c>
      <c r="P824" s="111" t="s">
        <v>300</v>
      </c>
      <c r="Q824" s="153">
        <v>0.5</v>
      </c>
      <c r="R824" s="153">
        <v>0.54166666666666663</v>
      </c>
      <c r="S824" s="153">
        <v>4.1666666666666657E-2</v>
      </c>
      <c r="T824" s="153">
        <v>0.5</v>
      </c>
      <c r="U824" s="153">
        <v>0.54166666666666663</v>
      </c>
      <c r="V824" s="153">
        <f>IF(ISBLANK(T824),"",Tabella2[[#This Row],[ACT STOP]]-Tabella2[[#This Row],[ACT START]])</f>
        <v>4.166666666666663E-2</v>
      </c>
      <c r="W824" s="104" t="s">
        <v>122</v>
      </c>
      <c r="X824" s="104" t="s">
        <v>91</v>
      </c>
      <c r="Y824" s="110"/>
      <c r="Z824" s="106"/>
      <c r="AA824" s="104"/>
      <c r="AB824" s="107"/>
      <c r="AC824" s="72">
        <v>1</v>
      </c>
      <c r="AH824" s="70"/>
      <c r="AI824" s="70"/>
      <c r="AJ824">
        <v>0</v>
      </c>
      <c r="AL824" s="70"/>
      <c r="BM824" s="135">
        <v>0.5</v>
      </c>
      <c r="BN824" s="136">
        <v>0.54166666666666663</v>
      </c>
      <c r="BO824" s="101"/>
      <c r="BR824" s="109" t="str">
        <f t="shared" si="12"/>
        <v>SH-25-0813</v>
      </c>
      <c r="BS824" s="109" t="s">
        <v>416</v>
      </c>
      <c r="BT824" t="s">
        <v>122</v>
      </c>
      <c r="BU824" t="s">
        <v>302</v>
      </c>
    </row>
    <row r="825" spans="1:73" hidden="1">
      <c r="A825" s="103" t="s">
        <v>1584</v>
      </c>
      <c r="B825" s="102">
        <v>45798</v>
      </c>
      <c r="C825" s="104">
        <f>_xlfn.ISOWEEKNUM(Tabella2[[#This Row],[Date]])</f>
        <v>21</v>
      </c>
      <c r="D825" s="104" t="s">
        <v>195</v>
      </c>
      <c r="E825" s="104" t="s">
        <v>398</v>
      </c>
      <c r="F825" s="104"/>
      <c r="G825" s="104" t="s">
        <v>257</v>
      </c>
      <c r="H825" s="105">
        <v>12</v>
      </c>
      <c r="I825" s="104"/>
      <c r="J825" s="104" t="s">
        <v>258</v>
      </c>
      <c r="K825" s="104" t="s">
        <v>78</v>
      </c>
      <c r="L825" s="104" t="s">
        <v>299</v>
      </c>
      <c r="M825" s="104" t="s">
        <v>276</v>
      </c>
      <c r="N825" s="104"/>
      <c r="O825" s="106" t="str">
        <f>A2941</f>
        <v>15343</v>
      </c>
      <c r="P825" s="111" t="s">
        <v>300</v>
      </c>
      <c r="Q825" s="153">
        <v>0.5625</v>
      </c>
      <c r="R825" s="153">
        <v>0.60416666666666663</v>
      </c>
      <c r="S825" s="153">
        <v>4.1666666666666657E-2</v>
      </c>
      <c r="T825" s="153">
        <v>0.5625</v>
      </c>
      <c r="U825" s="153">
        <v>0.60069444444444442</v>
      </c>
      <c r="V825" s="153">
        <f>IF(ISBLANK(T825),"",Tabella2[[#This Row],[ACT STOP]]-Tabella2[[#This Row],[ACT START]])</f>
        <v>3.819444444444442E-2</v>
      </c>
      <c r="W825" s="104" t="s">
        <v>122</v>
      </c>
      <c r="X825" s="104" t="s">
        <v>91</v>
      </c>
      <c r="Y825" s="110"/>
      <c r="Z825" s="106"/>
      <c r="AA825" s="104"/>
      <c r="AB825" s="107"/>
      <c r="AC825" s="72">
        <v>1</v>
      </c>
      <c r="AH825" s="70"/>
      <c r="AI825" s="70"/>
      <c r="AJ825">
        <v>0</v>
      </c>
      <c r="AL825" s="70"/>
      <c r="BM825" s="135">
        <v>0.5625</v>
      </c>
      <c r="BN825" s="136">
        <v>0.60069444444444442</v>
      </c>
      <c r="BO825" s="101"/>
      <c r="BR825" s="109" t="str">
        <f t="shared" si="12"/>
        <v>SH-25-0814</v>
      </c>
      <c r="BS825" s="109" t="s">
        <v>266</v>
      </c>
      <c r="BT825" t="s">
        <v>122</v>
      </c>
      <c r="BU825" t="s">
        <v>399</v>
      </c>
    </row>
    <row r="826" spans="1:73" hidden="1">
      <c r="A826" s="103" t="s">
        <v>1585</v>
      </c>
      <c r="B826" s="102">
        <v>45798</v>
      </c>
      <c r="C826" s="104">
        <f>_xlfn.ISOWEEKNUM(Tabella2[[#This Row],[Date]])</f>
        <v>21</v>
      </c>
      <c r="D826" s="104" t="s">
        <v>195</v>
      </c>
      <c r="E826" s="104" t="s">
        <v>398</v>
      </c>
      <c r="F826" s="104"/>
      <c r="G826" s="104" t="s">
        <v>257</v>
      </c>
      <c r="H826" s="105">
        <v>32</v>
      </c>
      <c r="I826" s="104"/>
      <c r="J826" s="104" t="s">
        <v>258</v>
      </c>
      <c r="K826" s="104" t="s">
        <v>80</v>
      </c>
      <c r="L826" s="104" t="s">
        <v>299</v>
      </c>
      <c r="M826" s="104" t="s">
        <v>276</v>
      </c>
      <c r="N826" s="104"/>
      <c r="O826" s="106" t="str">
        <f>A2942</f>
        <v>15344</v>
      </c>
      <c r="P826" s="111" t="s">
        <v>300</v>
      </c>
      <c r="Q826" s="153">
        <v>0.5625</v>
      </c>
      <c r="R826" s="153">
        <v>0.60416666666666663</v>
      </c>
      <c r="S826" s="153">
        <v>4.1666666666666657E-2</v>
      </c>
      <c r="T826" s="153">
        <v>0.5625</v>
      </c>
      <c r="U826" s="153">
        <v>0.60416666666666663</v>
      </c>
      <c r="V826" s="153">
        <f>IF(ISBLANK(T826),"",Tabella2[[#This Row],[ACT STOP]]-Tabella2[[#This Row],[ACT START]])</f>
        <v>4.166666666666663E-2</v>
      </c>
      <c r="W826" s="104" t="s">
        <v>122</v>
      </c>
      <c r="X826" s="104" t="s">
        <v>91</v>
      </c>
      <c r="Y826" s="110"/>
      <c r="Z826" s="106"/>
      <c r="AA826" s="104"/>
      <c r="AB826" s="107"/>
      <c r="AC826" s="72">
        <v>1</v>
      </c>
      <c r="AH826" s="70"/>
      <c r="AI826" s="70"/>
      <c r="AJ826">
        <v>0</v>
      </c>
      <c r="AL826" s="70"/>
      <c r="BM826" s="135">
        <v>0.5625</v>
      </c>
      <c r="BN826" s="136">
        <v>0.60416666666666663</v>
      </c>
      <c r="BO826" s="101"/>
      <c r="BR826" s="109" t="str">
        <f t="shared" si="12"/>
        <v>SH-25-0815</v>
      </c>
      <c r="BS826" s="109" t="s">
        <v>356</v>
      </c>
      <c r="BT826" t="s">
        <v>122</v>
      </c>
      <c r="BU826" t="s">
        <v>399</v>
      </c>
    </row>
    <row r="827" spans="1:73" hidden="1">
      <c r="A827" s="103" t="s">
        <v>1586</v>
      </c>
      <c r="B827" s="102">
        <v>45799</v>
      </c>
      <c r="C827" s="104">
        <f>_xlfn.ISOWEEKNUM(Tabella2[[#This Row],[Date]])</f>
        <v>21</v>
      </c>
      <c r="D827" s="104" t="s">
        <v>195</v>
      </c>
      <c r="E827" s="104" t="s">
        <v>398</v>
      </c>
      <c r="F827" s="104"/>
      <c r="G827" s="104" t="s">
        <v>257</v>
      </c>
      <c r="H827" s="105">
        <v>17</v>
      </c>
      <c r="I827" s="104"/>
      <c r="J827" s="104" t="s">
        <v>258</v>
      </c>
      <c r="K827" s="104" t="s">
        <v>78</v>
      </c>
      <c r="L827" s="104" t="s">
        <v>299</v>
      </c>
      <c r="M827" s="104" t="s">
        <v>276</v>
      </c>
      <c r="N827" s="104"/>
      <c r="O827" s="108" t="str">
        <f>A2945</f>
        <v>15347</v>
      </c>
      <c r="P827" s="111" t="s">
        <v>300</v>
      </c>
      <c r="Q827" s="153">
        <v>0.25</v>
      </c>
      <c r="R827" s="153">
        <v>0.29166666666666669</v>
      </c>
      <c r="S827" s="153">
        <v>4.1666666666666657E-2</v>
      </c>
      <c r="T827" s="153">
        <v>0.25</v>
      </c>
      <c r="U827" s="153">
        <v>0.29166666666666669</v>
      </c>
      <c r="V827" s="153">
        <f>IF(ISBLANK(T827),"",Tabella2[[#This Row],[ACT STOP]]-Tabella2[[#This Row],[ACT START]])</f>
        <v>4.1666666666666685E-2</v>
      </c>
      <c r="W827" s="104" t="s">
        <v>122</v>
      </c>
      <c r="X827" s="104" t="s">
        <v>91</v>
      </c>
      <c r="Y827" s="110"/>
      <c r="Z827" s="106"/>
      <c r="AA827" s="104"/>
      <c r="AB827" s="107"/>
      <c r="AC827" s="72">
        <v>1</v>
      </c>
      <c r="AH827" s="70"/>
      <c r="AI827" s="70"/>
      <c r="AJ827">
        <v>0</v>
      </c>
      <c r="AL827" s="70"/>
      <c r="BM827" s="135">
        <v>0.25</v>
      </c>
      <c r="BN827" s="136">
        <v>0.29166666666666669</v>
      </c>
      <c r="BO827" s="101"/>
      <c r="BR827" s="109" t="str">
        <f t="shared" si="12"/>
        <v>SH-25-0816</v>
      </c>
      <c r="BS827" s="109" t="s">
        <v>393</v>
      </c>
      <c r="BT827" t="s">
        <v>122</v>
      </c>
      <c r="BU827" t="s">
        <v>399</v>
      </c>
    </row>
    <row r="828" spans="1:73" hidden="1">
      <c r="A828" s="103" t="s">
        <v>1587</v>
      </c>
      <c r="B828" s="102">
        <v>45799</v>
      </c>
      <c r="C828" s="104">
        <f>_xlfn.ISOWEEKNUM(Tabella2[[#This Row],[Date]])</f>
        <v>21</v>
      </c>
      <c r="D828" s="104" t="s">
        <v>195</v>
      </c>
      <c r="E828" s="104" t="s">
        <v>298</v>
      </c>
      <c r="F828" s="104"/>
      <c r="G828" s="104" t="s">
        <v>284</v>
      </c>
      <c r="H828" s="105">
        <v>22</v>
      </c>
      <c r="I828" s="104"/>
      <c r="J828" s="104" t="s">
        <v>258</v>
      </c>
      <c r="K828" s="104" t="s">
        <v>78</v>
      </c>
      <c r="L828" s="104" t="s">
        <v>299</v>
      </c>
      <c r="M828" s="104" t="s">
        <v>276</v>
      </c>
      <c r="N828" s="104"/>
      <c r="O828" s="108" t="str">
        <f>A2949</f>
        <v>15351</v>
      </c>
      <c r="P828" s="111" t="s">
        <v>300</v>
      </c>
      <c r="Q828" s="153">
        <v>0.3125</v>
      </c>
      <c r="R828" s="153">
        <v>0.35416666666666669</v>
      </c>
      <c r="S828" s="153">
        <v>4.1666666666666657E-2</v>
      </c>
      <c r="T828" s="153">
        <v>0.3125</v>
      </c>
      <c r="U828" s="153">
        <v>0.35416666666666669</v>
      </c>
      <c r="V828" s="153">
        <f>IF(ISBLANK(T828),"",Tabella2[[#This Row],[ACT STOP]]-Tabella2[[#This Row],[ACT START]])</f>
        <v>4.1666666666666685E-2</v>
      </c>
      <c r="W828" s="104" t="s">
        <v>122</v>
      </c>
      <c r="X828" s="104" t="s">
        <v>91</v>
      </c>
      <c r="Y828" s="110"/>
      <c r="Z828" s="106"/>
      <c r="AA828" s="104"/>
      <c r="AB828" s="107"/>
      <c r="AC828" s="72">
        <v>1</v>
      </c>
      <c r="AH828" s="70"/>
      <c r="AI828" s="70"/>
      <c r="AJ828">
        <v>0</v>
      </c>
      <c r="AL828" s="70"/>
      <c r="BM828" s="135">
        <v>0.3125</v>
      </c>
      <c r="BN828" s="136">
        <v>0.35416666666666669</v>
      </c>
      <c r="BO828" s="101"/>
      <c r="BR828" s="109" t="str">
        <f t="shared" si="12"/>
        <v>SH-25-0817</v>
      </c>
      <c r="BS828" s="109" t="s">
        <v>295</v>
      </c>
      <c r="BT828" t="s">
        <v>122</v>
      </c>
      <c r="BU828" t="s">
        <v>302</v>
      </c>
    </row>
    <row r="829" spans="1:73" hidden="1">
      <c r="A829" s="103" t="s">
        <v>1588</v>
      </c>
      <c r="B829" s="102">
        <v>45799</v>
      </c>
      <c r="C829" s="104">
        <f>_xlfn.ISOWEEKNUM(Tabella2[[#This Row],[Date]])</f>
        <v>21</v>
      </c>
      <c r="D829" s="104" t="s">
        <v>195</v>
      </c>
      <c r="E829" s="104" t="s">
        <v>398</v>
      </c>
      <c r="F829" s="104"/>
      <c r="G829" s="104" t="s">
        <v>284</v>
      </c>
      <c r="H829" s="105">
        <v>9</v>
      </c>
      <c r="I829" s="104"/>
      <c r="J829" s="104" t="s">
        <v>258</v>
      </c>
      <c r="K829" s="104" t="s">
        <v>78</v>
      </c>
      <c r="L829" s="104" t="s">
        <v>299</v>
      </c>
      <c r="M829" s="104" t="s">
        <v>276</v>
      </c>
      <c r="N829" s="104"/>
      <c r="O829" s="108" t="str">
        <f>A2953</f>
        <v>15355</v>
      </c>
      <c r="P829" s="111" t="s">
        <v>300</v>
      </c>
      <c r="Q829" s="153">
        <v>0.375</v>
      </c>
      <c r="R829" s="153">
        <v>0.41666666666666669</v>
      </c>
      <c r="S829" s="153">
        <v>4.1666666666666657E-2</v>
      </c>
      <c r="T829" s="153">
        <v>0.375</v>
      </c>
      <c r="U829" s="153">
        <v>0.41666666666666669</v>
      </c>
      <c r="V829" s="153">
        <f>IF(ISBLANK(T829),"",Tabella2[[#This Row],[ACT STOP]]-Tabella2[[#This Row],[ACT START]])</f>
        <v>4.1666666666666685E-2</v>
      </c>
      <c r="W829" s="104" t="s">
        <v>122</v>
      </c>
      <c r="X829" s="104" t="s">
        <v>91</v>
      </c>
      <c r="Y829" s="110"/>
      <c r="Z829" s="106"/>
      <c r="AA829" s="104"/>
      <c r="AB829" s="107"/>
      <c r="AC829" s="72">
        <v>1</v>
      </c>
      <c r="AH829" s="70"/>
      <c r="AI829" s="70"/>
      <c r="AJ829">
        <v>0</v>
      </c>
      <c r="AL829" s="70"/>
      <c r="BM829" s="135">
        <v>0.375</v>
      </c>
      <c r="BN829" s="136">
        <v>0.41666666666666669</v>
      </c>
      <c r="BO829" s="101"/>
      <c r="BR829" s="109" t="str">
        <f t="shared" si="12"/>
        <v>SH-25-0818</v>
      </c>
      <c r="BS829" s="109" t="s">
        <v>339</v>
      </c>
      <c r="BT829" t="s">
        <v>122</v>
      </c>
      <c r="BU829" t="s">
        <v>399</v>
      </c>
    </row>
    <row r="830" spans="1:73" hidden="1">
      <c r="A830" s="103" t="s">
        <v>1589</v>
      </c>
      <c r="B830" s="102">
        <v>45799</v>
      </c>
      <c r="C830" s="104">
        <f>_xlfn.ISOWEEKNUM(Tabella2[[#This Row],[Date]])</f>
        <v>21</v>
      </c>
      <c r="D830" s="104" t="s">
        <v>195</v>
      </c>
      <c r="E830" s="104" t="s">
        <v>398</v>
      </c>
      <c r="F830" s="104"/>
      <c r="G830" s="104" t="s">
        <v>257</v>
      </c>
      <c r="H830" s="105">
        <v>14</v>
      </c>
      <c r="I830" s="104"/>
      <c r="J830" s="104" t="s">
        <v>258</v>
      </c>
      <c r="K830" s="104" t="s">
        <v>75</v>
      </c>
      <c r="L830" s="104" t="s">
        <v>299</v>
      </c>
      <c r="M830" s="104" t="s">
        <v>328</v>
      </c>
      <c r="N830" s="104"/>
      <c r="O830" s="108" t="str">
        <f>A2954</f>
        <v>15356</v>
      </c>
      <c r="P830" s="111" t="s">
        <v>300</v>
      </c>
      <c r="Q830" s="153" t="s">
        <v>631</v>
      </c>
      <c r="R830" s="153" t="s">
        <v>498</v>
      </c>
      <c r="S830" s="153">
        <v>4.1666666666666657E-2</v>
      </c>
      <c r="T830" s="153">
        <v>0.375</v>
      </c>
      <c r="U830" s="153">
        <v>0.41666666666666669</v>
      </c>
      <c r="V830" s="153">
        <f>IF(ISBLANK(T830),"",Tabella2[[#This Row],[ACT STOP]]-Tabella2[[#This Row],[ACT START]])</f>
        <v>4.1666666666666685E-2</v>
      </c>
      <c r="W830" s="104" t="s">
        <v>122</v>
      </c>
      <c r="X830" s="104" t="s">
        <v>91</v>
      </c>
      <c r="Y830" s="110" t="s">
        <v>1590</v>
      </c>
      <c r="Z830" s="106"/>
      <c r="AA830" s="104"/>
      <c r="AB830" s="107"/>
      <c r="AC830" s="72">
        <v>1</v>
      </c>
      <c r="AH830" s="70"/>
      <c r="AI830" s="70"/>
      <c r="AJ830">
        <v>0</v>
      </c>
      <c r="AL830" s="70"/>
      <c r="BM830" s="135">
        <v>0.375</v>
      </c>
      <c r="BN830" s="136">
        <v>0.41666666666666669</v>
      </c>
      <c r="BO830" s="101"/>
      <c r="BR830" s="109" t="str">
        <f t="shared" si="12"/>
        <v>SH-25-0819</v>
      </c>
      <c r="BS830" s="109" t="s">
        <v>372</v>
      </c>
      <c r="BT830" t="s">
        <v>122</v>
      </c>
      <c r="BU830" t="s">
        <v>399</v>
      </c>
    </row>
    <row r="831" spans="1:73" hidden="1">
      <c r="A831" s="103" t="s">
        <v>1591</v>
      </c>
      <c r="B831" s="102">
        <v>45799</v>
      </c>
      <c r="C831" s="104">
        <f>_xlfn.ISOWEEKNUM(Tabella2[[#This Row],[Date]])</f>
        <v>21</v>
      </c>
      <c r="D831" s="104" t="s">
        <v>195</v>
      </c>
      <c r="E831" s="104" t="s">
        <v>398</v>
      </c>
      <c r="F831" s="104"/>
      <c r="G831" s="104" t="s">
        <v>257</v>
      </c>
      <c r="H831" s="105">
        <v>32</v>
      </c>
      <c r="I831" s="104"/>
      <c r="J831" s="104" t="s">
        <v>258</v>
      </c>
      <c r="K831" s="104" t="s">
        <v>80</v>
      </c>
      <c r="L831" s="104" t="s">
        <v>299</v>
      </c>
      <c r="M831" s="104" t="s">
        <v>276</v>
      </c>
      <c r="N831" s="104"/>
      <c r="O831" s="108" t="str">
        <f>A2958</f>
        <v>15360</v>
      </c>
      <c r="P831" s="111" t="s">
        <v>300</v>
      </c>
      <c r="Q831" s="153">
        <v>0.4375</v>
      </c>
      <c r="R831" s="153">
        <v>0.47916666666666669</v>
      </c>
      <c r="S831" s="153">
        <v>4.1666666666666657E-2</v>
      </c>
      <c r="T831" s="153">
        <v>0.4375</v>
      </c>
      <c r="U831" s="153">
        <v>0.47916666666666669</v>
      </c>
      <c r="V831" s="153">
        <f>IF(ISBLANK(T831),"",Tabella2[[#This Row],[ACT STOP]]-Tabella2[[#This Row],[ACT START]])</f>
        <v>4.1666666666666685E-2</v>
      </c>
      <c r="W831" s="104" t="s">
        <v>122</v>
      </c>
      <c r="X831" s="104" t="s">
        <v>91</v>
      </c>
      <c r="Y831" s="110"/>
      <c r="Z831" s="106"/>
      <c r="AA831" s="104"/>
      <c r="AB831" s="107"/>
      <c r="AC831" s="72">
        <v>1</v>
      </c>
      <c r="AH831" s="70"/>
      <c r="AI831" s="70"/>
      <c r="AJ831">
        <v>0</v>
      </c>
      <c r="AL831" s="70"/>
      <c r="BM831" s="135">
        <v>0.4375</v>
      </c>
      <c r="BN831" s="136">
        <v>0.47916666666666669</v>
      </c>
      <c r="BO831" s="101"/>
      <c r="BR831" s="109" t="str">
        <f t="shared" si="12"/>
        <v>SH-25-0820</v>
      </c>
      <c r="BS831" s="109" t="s">
        <v>356</v>
      </c>
      <c r="BT831" t="s">
        <v>122</v>
      </c>
      <c r="BU831" t="s">
        <v>399</v>
      </c>
    </row>
    <row r="832" spans="1:73" hidden="1">
      <c r="A832" s="103" t="s">
        <v>1592</v>
      </c>
      <c r="B832" s="102">
        <v>45799</v>
      </c>
      <c r="C832" s="104">
        <f>_xlfn.ISOWEEKNUM(Tabella2[[#This Row],[Date]])</f>
        <v>21</v>
      </c>
      <c r="D832" s="104" t="s">
        <v>195</v>
      </c>
      <c r="E832" s="104" t="s">
        <v>398</v>
      </c>
      <c r="F832" s="104"/>
      <c r="G832" s="104" t="s">
        <v>257</v>
      </c>
      <c r="H832" s="105">
        <v>5</v>
      </c>
      <c r="I832" s="104"/>
      <c r="J832" s="104" t="s">
        <v>258</v>
      </c>
      <c r="K832" s="104" t="s">
        <v>78</v>
      </c>
      <c r="L832" s="104" t="s">
        <v>299</v>
      </c>
      <c r="M832" s="104" t="s">
        <v>276</v>
      </c>
      <c r="N832" s="104"/>
      <c r="O832" s="108" t="str">
        <f>A2960</f>
        <v>15362</v>
      </c>
      <c r="P832" s="111" t="s">
        <v>300</v>
      </c>
      <c r="Q832" s="153">
        <v>0.5</v>
      </c>
      <c r="R832" s="153">
        <v>0.54166666666666663</v>
      </c>
      <c r="S832" s="153">
        <v>4.1666666666666657E-2</v>
      </c>
      <c r="T832" s="153">
        <v>0.5</v>
      </c>
      <c r="U832" s="153">
        <v>0.53472222222222221</v>
      </c>
      <c r="V832" s="153">
        <f>IF(ISBLANK(T832),"",Tabella2[[#This Row],[ACT STOP]]-Tabella2[[#This Row],[ACT START]])</f>
        <v>3.472222222222221E-2</v>
      </c>
      <c r="W832" s="104" t="s">
        <v>122</v>
      </c>
      <c r="X832" s="104" t="s">
        <v>91</v>
      </c>
      <c r="Y832" s="110"/>
      <c r="Z832" s="106"/>
      <c r="AA832" s="104"/>
      <c r="AB832" s="107"/>
      <c r="AC832" s="72">
        <v>1</v>
      </c>
      <c r="AH832" s="70"/>
      <c r="AI832" s="70"/>
      <c r="AJ832">
        <v>0</v>
      </c>
      <c r="AL832" s="70"/>
      <c r="BM832" s="135">
        <v>0.5</v>
      </c>
      <c r="BN832" s="136">
        <v>0.53472222222222221</v>
      </c>
      <c r="BO832" s="101"/>
      <c r="BR832" s="109" t="str">
        <f t="shared" si="12"/>
        <v>SH-25-0821</v>
      </c>
      <c r="BS832" s="109" t="s">
        <v>416</v>
      </c>
      <c r="BT832" t="s">
        <v>122</v>
      </c>
      <c r="BU832" t="s">
        <v>399</v>
      </c>
    </row>
    <row r="833" spans="1:73" hidden="1">
      <c r="A833" s="103" t="s">
        <v>1593</v>
      </c>
      <c r="B833" s="102">
        <v>45799</v>
      </c>
      <c r="C833" s="104">
        <f>_xlfn.ISOWEEKNUM(Tabella2[[#This Row],[Date]])</f>
        <v>21</v>
      </c>
      <c r="D833" s="104" t="s">
        <v>195</v>
      </c>
      <c r="E833" s="104" t="s">
        <v>298</v>
      </c>
      <c r="F833" s="104"/>
      <c r="G833" s="104" t="s">
        <v>257</v>
      </c>
      <c r="H833" s="105">
        <v>10</v>
      </c>
      <c r="I833" s="104"/>
      <c r="J833" s="104" t="s">
        <v>258</v>
      </c>
      <c r="K833" s="104" t="s">
        <v>80</v>
      </c>
      <c r="L833" s="104" t="s">
        <v>299</v>
      </c>
      <c r="M833" s="104" t="s">
        <v>276</v>
      </c>
      <c r="N833" s="104"/>
      <c r="O833" s="108" t="str">
        <f>A2961</f>
        <v>15363</v>
      </c>
      <c r="P833" s="111" t="s">
        <v>300</v>
      </c>
      <c r="Q833" s="153">
        <v>0.5</v>
      </c>
      <c r="R833" s="153">
        <v>0.54166666666666663</v>
      </c>
      <c r="S833" s="153">
        <v>4.1666666666666657E-2</v>
      </c>
      <c r="T833" s="153">
        <v>0.5</v>
      </c>
      <c r="U833" s="153">
        <v>0.54166666666666663</v>
      </c>
      <c r="V833" s="153">
        <f>IF(ISBLANK(T833),"",Tabella2[[#This Row],[ACT STOP]]-Tabella2[[#This Row],[ACT START]])</f>
        <v>4.166666666666663E-2</v>
      </c>
      <c r="W833" s="104" t="s">
        <v>122</v>
      </c>
      <c r="X833" s="104" t="s">
        <v>91</v>
      </c>
      <c r="Y833" s="110"/>
      <c r="Z833" s="106"/>
      <c r="AA833" s="104"/>
      <c r="AB833" s="107"/>
      <c r="AC833" s="72">
        <v>1</v>
      </c>
      <c r="AH833" s="70"/>
      <c r="AI833" s="70"/>
      <c r="AJ833">
        <v>0</v>
      </c>
      <c r="AL833" s="70"/>
      <c r="BM833" s="135">
        <v>0.5</v>
      </c>
      <c r="BN833" s="136">
        <v>0.54166666666666663</v>
      </c>
      <c r="BO833" s="101"/>
      <c r="BR833" s="109" t="str">
        <f t="shared" si="12"/>
        <v>SH-25-0822</v>
      </c>
      <c r="BS833" s="109" t="s">
        <v>552</v>
      </c>
      <c r="BT833" t="s">
        <v>122</v>
      </c>
      <c r="BU833" t="s">
        <v>302</v>
      </c>
    </row>
    <row r="834" spans="1:73" hidden="1">
      <c r="A834" s="103" t="s">
        <v>1594</v>
      </c>
      <c r="B834" s="102">
        <v>45799</v>
      </c>
      <c r="C834" s="104">
        <f>_xlfn.ISOWEEKNUM(Tabella2[[#This Row],[Date]])</f>
        <v>21</v>
      </c>
      <c r="D834" s="104" t="s">
        <v>195</v>
      </c>
      <c r="E834" s="104" t="s">
        <v>880</v>
      </c>
      <c r="F834" s="104"/>
      <c r="G834" s="104" t="s">
        <v>257</v>
      </c>
      <c r="H834" s="105">
        <v>12</v>
      </c>
      <c r="I834" s="104"/>
      <c r="J834" s="104" t="s">
        <v>258</v>
      </c>
      <c r="K834" s="104" t="s">
        <v>78</v>
      </c>
      <c r="L834" s="104" t="s">
        <v>299</v>
      </c>
      <c r="M834" s="104" t="s">
        <v>276</v>
      </c>
      <c r="N834" s="104"/>
      <c r="O834" s="108" t="str">
        <f>A2963</f>
        <v>15365</v>
      </c>
      <c r="P834" s="111" t="s">
        <v>1307</v>
      </c>
      <c r="Q834" s="153">
        <v>0.5625</v>
      </c>
      <c r="R834" s="153">
        <v>0.58333333333333337</v>
      </c>
      <c r="S834" s="153">
        <v>2.0833333333333329E-2</v>
      </c>
      <c r="T834" s="153" t="s">
        <v>272</v>
      </c>
      <c r="U834" s="153">
        <v>0.58680555555555558</v>
      </c>
      <c r="V834" s="153">
        <f>IF(ISBLANK(T834),"",Tabella2[[#This Row],[ACT STOP]]-Tabella2[[#This Row],[ACT START]])</f>
        <v>2.430555555555558E-2</v>
      </c>
      <c r="W834" s="104" t="s">
        <v>122</v>
      </c>
      <c r="X834" s="104" t="s">
        <v>91</v>
      </c>
      <c r="Y834" s="110"/>
      <c r="Z834" s="106"/>
      <c r="AA834" s="104"/>
      <c r="AB834" s="107"/>
      <c r="AC834" s="72">
        <v>1</v>
      </c>
      <c r="AH834" s="70"/>
      <c r="AI834" s="70"/>
      <c r="AJ834">
        <v>0</v>
      </c>
      <c r="AL834" s="70"/>
      <c r="BM834" s="135" t="s">
        <v>272</v>
      </c>
      <c r="BN834" s="136">
        <v>0.58680555555555558</v>
      </c>
      <c r="BO834" s="101"/>
      <c r="BR834" s="109" t="str">
        <f t="shared" si="12"/>
        <v>SH-25-0823</v>
      </c>
      <c r="BS834" s="109" t="s">
        <v>266</v>
      </c>
      <c r="BT834" t="s">
        <v>122</v>
      </c>
      <c r="BU834" t="s">
        <v>1308</v>
      </c>
    </row>
    <row r="835" spans="1:73" hidden="1">
      <c r="A835" s="103" t="s">
        <v>1595</v>
      </c>
      <c r="B835" s="102">
        <v>45799</v>
      </c>
      <c r="C835" s="104">
        <f>_xlfn.ISOWEEKNUM(Tabella2[[#This Row],[Date]])</f>
        <v>21</v>
      </c>
      <c r="D835" s="104" t="s">
        <v>195</v>
      </c>
      <c r="E835" s="104" t="s">
        <v>880</v>
      </c>
      <c r="F835" s="104"/>
      <c r="G835" s="104" t="s">
        <v>257</v>
      </c>
      <c r="H835" s="105">
        <v>9</v>
      </c>
      <c r="I835" s="104"/>
      <c r="J835" s="104" t="s">
        <v>258</v>
      </c>
      <c r="K835" s="104" t="s">
        <v>78</v>
      </c>
      <c r="L835" s="104" t="s">
        <v>299</v>
      </c>
      <c r="M835" s="104" t="s">
        <v>276</v>
      </c>
      <c r="N835" s="104"/>
      <c r="O835" s="108" t="str">
        <f>A2964</f>
        <v>15366</v>
      </c>
      <c r="P835" s="111" t="s">
        <v>1307</v>
      </c>
      <c r="Q835" s="153">
        <v>0.58680555555555558</v>
      </c>
      <c r="R835" s="153">
        <v>0.60763888888888884</v>
      </c>
      <c r="S835" s="153">
        <v>2.0833333333333329E-2</v>
      </c>
      <c r="T835" s="153">
        <v>0.59027777777777779</v>
      </c>
      <c r="U835" s="153">
        <v>0.61111111111111116</v>
      </c>
      <c r="V835" s="153">
        <f>IF(ISBLANK(T835),"",Tabella2[[#This Row],[ACT STOP]]-Tabella2[[#This Row],[ACT START]])</f>
        <v>2.083333333333337E-2</v>
      </c>
      <c r="W835" s="104" t="s">
        <v>122</v>
      </c>
      <c r="X835" s="104" t="s">
        <v>91</v>
      </c>
      <c r="Y835" s="110"/>
      <c r="Z835" s="106"/>
      <c r="AA835" s="104"/>
      <c r="AB835" s="107"/>
      <c r="AC835" s="72">
        <v>1</v>
      </c>
      <c r="AH835" s="70"/>
      <c r="AI835" s="70"/>
      <c r="AJ835">
        <v>0</v>
      </c>
      <c r="AL835" s="70"/>
      <c r="BM835" s="135">
        <v>0.59027777777777779</v>
      </c>
      <c r="BN835" s="136">
        <v>0.61111111111111116</v>
      </c>
      <c r="BO835" s="101"/>
      <c r="BR835" s="109" t="str">
        <f t="shared" si="12"/>
        <v>SH-25-0824</v>
      </c>
      <c r="BS835" s="109" t="s">
        <v>318</v>
      </c>
      <c r="BT835" t="s">
        <v>122</v>
      </c>
      <c r="BU835" t="s">
        <v>1308</v>
      </c>
    </row>
    <row r="836" spans="1:73" hidden="1">
      <c r="A836" s="103" t="s">
        <v>1596</v>
      </c>
      <c r="B836" s="102">
        <v>45800</v>
      </c>
      <c r="C836" s="104">
        <f>_xlfn.ISOWEEKNUM(Tabella2[[#This Row],[Date]])</f>
        <v>21</v>
      </c>
      <c r="D836" s="104" t="s">
        <v>195</v>
      </c>
      <c r="E836" s="104" t="s">
        <v>398</v>
      </c>
      <c r="F836" s="104"/>
      <c r="G836" s="104" t="s">
        <v>257</v>
      </c>
      <c r="H836" s="105">
        <v>5</v>
      </c>
      <c r="I836" s="104"/>
      <c r="J836" s="104" t="s">
        <v>258</v>
      </c>
      <c r="K836" s="104" t="s">
        <v>80</v>
      </c>
      <c r="L836" s="104" t="s">
        <v>299</v>
      </c>
      <c r="M836" s="104" t="s">
        <v>276</v>
      </c>
      <c r="N836" s="104"/>
      <c r="O836" s="108" t="str">
        <f>A2970</f>
        <v>15372</v>
      </c>
      <c r="P836" s="111" t="s">
        <v>300</v>
      </c>
      <c r="Q836" s="153">
        <v>0.25</v>
      </c>
      <c r="R836" s="153">
        <v>0.29166666666666669</v>
      </c>
      <c r="S836" s="153">
        <v>4.1666666666666657E-2</v>
      </c>
      <c r="T836" s="153">
        <v>0.25</v>
      </c>
      <c r="U836" s="153">
        <v>0.29166666666666669</v>
      </c>
      <c r="V836" s="153">
        <f>IF(ISBLANK(T836),"",Tabella2[[#This Row],[ACT STOP]]-Tabella2[[#This Row],[ACT START]])</f>
        <v>4.1666666666666685E-2</v>
      </c>
      <c r="W836" s="104" t="s">
        <v>122</v>
      </c>
      <c r="X836" s="104" t="s">
        <v>91</v>
      </c>
      <c r="Y836" s="110"/>
      <c r="Z836" s="106"/>
      <c r="AA836" s="104"/>
      <c r="AB836" s="107"/>
      <c r="AC836" s="72">
        <v>1</v>
      </c>
      <c r="AH836" s="70"/>
      <c r="AI836" s="70"/>
      <c r="AJ836">
        <v>0</v>
      </c>
      <c r="AL836" s="70"/>
      <c r="BM836" s="135">
        <v>0.25</v>
      </c>
      <c r="BN836" s="136">
        <v>0.29166666666666669</v>
      </c>
      <c r="BO836" s="101"/>
      <c r="BR836" s="109" t="str">
        <f t="shared" si="12"/>
        <v>SH-25-0825</v>
      </c>
      <c r="BS836" s="109" t="s">
        <v>416</v>
      </c>
      <c r="BT836" t="s">
        <v>122</v>
      </c>
      <c r="BU836" t="s">
        <v>399</v>
      </c>
    </row>
    <row r="837" spans="1:73" hidden="1">
      <c r="A837" s="103" t="s">
        <v>1597</v>
      </c>
      <c r="B837" s="102">
        <v>45800</v>
      </c>
      <c r="C837" s="104">
        <f>_xlfn.ISOWEEKNUM(Tabella2[[#This Row],[Date]])</f>
        <v>21</v>
      </c>
      <c r="D837" s="104" t="s">
        <v>195</v>
      </c>
      <c r="E837" s="104" t="s">
        <v>398</v>
      </c>
      <c r="F837" s="104"/>
      <c r="G837" s="104" t="s">
        <v>257</v>
      </c>
      <c r="H837" s="105">
        <v>17</v>
      </c>
      <c r="I837" s="104"/>
      <c r="J837" s="104" t="s">
        <v>258</v>
      </c>
      <c r="K837" s="104" t="s">
        <v>78</v>
      </c>
      <c r="L837" s="104" t="s">
        <v>299</v>
      </c>
      <c r="M837" s="104" t="s">
        <v>276</v>
      </c>
      <c r="N837" s="104"/>
      <c r="O837" s="108" t="str">
        <f>A2977</f>
        <v>15379</v>
      </c>
      <c r="P837" s="111" t="s">
        <v>300</v>
      </c>
      <c r="Q837" s="153">
        <v>0.375</v>
      </c>
      <c r="R837" s="153">
        <v>0.41666666666666669</v>
      </c>
      <c r="S837" s="153">
        <v>4.1666666666666657E-2</v>
      </c>
      <c r="T837" s="153">
        <v>0.36805555555555558</v>
      </c>
      <c r="U837" s="153">
        <v>0.40972222222222221</v>
      </c>
      <c r="V837" s="153">
        <f>IF(ISBLANK(T837),"",Tabella2[[#This Row],[ACT STOP]]-Tabella2[[#This Row],[ACT START]])</f>
        <v>4.166666666666663E-2</v>
      </c>
      <c r="W837" s="104" t="s">
        <v>122</v>
      </c>
      <c r="X837" s="104" t="s">
        <v>91</v>
      </c>
      <c r="Y837" s="110"/>
      <c r="Z837" s="106"/>
      <c r="AA837" s="104"/>
      <c r="AB837" s="107"/>
      <c r="AC837" s="72">
        <v>1</v>
      </c>
      <c r="AH837" s="70"/>
      <c r="AI837" s="70"/>
      <c r="AJ837">
        <v>0</v>
      </c>
      <c r="AL837" s="70"/>
      <c r="BM837" s="135">
        <v>0.36805555555555558</v>
      </c>
      <c r="BN837" s="136">
        <v>0.40972222222222221</v>
      </c>
      <c r="BO837" s="101"/>
      <c r="BR837" s="109" t="str">
        <f t="shared" si="12"/>
        <v>SH-25-0826</v>
      </c>
      <c r="BS837" s="109" t="s">
        <v>393</v>
      </c>
      <c r="BT837" t="s">
        <v>122</v>
      </c>
      <c r="BU837" t="s">
        <v>399</v>
      </c>
    </row>
    <row r="838" spans="1:73" hidden="1">
      <c r="A838" s="103" t="s">
        <v>1598</v>
      </c>
      <c r="B838" s="102">
        <v>45800</v>
      </c>
      <c r="C838" s="104">
        <f>_xlfn.ISOWEEKNUM(Tabella2[[#This Row],[Date]])</f>
        <v>21</v>
      </c>
      <c r="D838" s="104" t="s">
        <v>195</v>
      </c>
      <c r="E838" s="104" t="s">
        <v>398</v>
      </c>
      <c r="F838" s="104"/>
      <c r="G838" s="104" t="s">
        <v>257</v>
      </c>
      <c r="H838" s="105">
        <v>13</v>
      </c>
      <c r="I838" s="104"/>
      <c r="J838" s="104" t="s">
        <v>258</v>
      </c>
      <c r="K838" s="104" t="s">
        <v>78</v>
      </c>
      <c r="L838" s="104" t="s">
        <v>299</v>
      </c>
      <c r="M838" s="104" t="s">
        <v>276</v>
      </c>
      <c r="N838" s="104"/>
      <c r="O838" s="108" t="str">
        <f>A2980</f>
        <v>15382</v>
      </c>
      <c r="P838" s="111" t="s">
        <v>300</v>
      </c>
      <c r="Q838" s="153">
        <v>0.4375</v>
      </c>
      <c r="R838" s="153">
        <v>0.47916666666666669</v>
      </c>
      <c r="S838" s="153">
        <v>4.1666666666666657E-2</v>
      </c>
      <c r="T838" s="153">
        <v>0.4375</v>
      </c>
      <c r="U838" s="153">
        <v>0.46875</v>
      </c>
      <c r="V838" s="153">
        <f>IF(ISBLANK(T838),"",Tabella2[[#This Row],[ACT STOP]]-Tabella2[[#This Row],[ACT START]])</f>
        <v>3.125E-2</v>
      </c>
      <c r="W838" s="104" t="s">
        <v>122</v>
      </c>
      <c r="X838" s="104" t="s">
        <v>91</v>
      </c>
      <c r="Y838" s="110"/>
      <c r="Z838" s="106"/>
      <c r="AA838" s="104"/>
      <c r="AB838" s="107"/>
      <c r="AC838" s="72">
        <v>1</v>
      </c>
      <c r="AH838" s="70"/>
      <c r="AI838" s="70"/>
      <c r="AJ838">
        <v>0</v>
      </c>
      <c r="AL838" s="70"/>
      <c r="BM838" s="135">
        <v>0.4375</v>
      </c>
      <c r="BN838" s="136">
        <v>0.46875</v>
      </c>
      <c r="BO838" s="101"/>
      <c r="BR838" s="109" t="str">
        <f t="shared" si="12"/>
        <v>SH-25-0827</v>
      </c>
      <c r="BS838" s="109" t="s">
        <v>427</v>
      </c>
      <c r="BT838" t="s">
        <v>122</v>
      </c>
      <c r="BU838" t="s">
        <v>399</v>
      </c>
    </row>
    <row r="839" spans="1:73" hidden="1">
      <c r="A839" s="103" t="s">
        <v>1599</v>
      </c>
      <c r="B839" s="102">
        <v>45800</v>
      </c>
      <c r="C839" s="104">
        <f>_xlfn.ISOWEEKNUM(Tabella2[[#This Row],[Date]])</f>
        <v>21</v>
      </c>
      <c r="D839" s="104" t="s">
        <v>195</v>
      </c>
      <c r="E839" s="104" t="s">
        <v>398</v>
      </c>
      <c r="F839" s="104"/>
      <c r="G839" s="104" t="s">
        <v>284</v>
      </c>
      <c r="H839" s="105">
        <v>23</v>
      </c>
      <c r="I839" s="104"/>
      <c r="J839" s="104" t="s">
        <v>258</v>
      </c>
      <c r="K839" s="104" t="s">
        <v>80</v>
      </c>
      <c r="L839" s="104" t="s">
        <v>299</v>
      </c>
      <c r="M839" s="104" t="s">
        <v>328</v>
      </c>
      <c r="N839" s="104"/>
      <c r="O839" s="108" t="str">
        <f>A2981</f>
        <v>15383</v>
      </c>
      <c r="P839" s="111" t="s">
        <v>300</v>
      </c>
      <c r="Q839" s="153">
        <v>0.4375</v>
      </c>
      <c r="R839" s="153">
        <v>0.47916666666666669</v>
      </c>
      <c r="S839" s="153">
        <v>4.1666666666666657E-2</v>
      </c>
      <c r="T839" s="153">
        <v>0.4375</v>
      </c>
      <c r="U839" s="153">
        <v>0.47916666666666669</v>
      </c>
      <c r="V839" s="153">
        <f>IF(ISBLANK(T839),"",Tabella2[[#This Row],[ACT STOP]]-Tabella2[[#This Row],[ACT START]])</f>
        <v>4.1666666666666685E-2</v>
      </c>
      <c r="W839" s="104" t="s">
        <v>122</v>
      </c>
      <c r="X839" s="104" t="s">
        <v>91</v>
      </c>
      <c r="Y839" s="110" t="s">
        <v>1600</v>
      </c>
      <c r="Z839" s="106"/>
      <c r="AA839" s="104"/>
      <c r="AB839" s="107"/>
      <c r="AC839" s="72">
        <v>1</v>
      </c>
      <c r="AH839" s="70"/>
      <c r="AI839" s="70"/>
      <c r="AJ839">
        <v>0</v>
      </c>
      <c r="AL839" s="70"/>
      <c r="BM839" s="135">
        <v>0.4375</v>
      </c>
      <c r="BN839" s="136">
        <v>0.47916666666666669</v>
      </c>
      <c r="BO839" s="101"/>
      <c r="BR839" s="109" t="str">
        <f t="shared" si="12"/>
        <v>SH-25-0828</v>
      </c>
      <c r="BS839" s="109" t="s">
        <v>358</v>
      </c>
      <c r="BT839" t="s">
        <v>122</v>
      </c>
      <c r="BU839" t="s">
        <v>399</v>
      </c>
    </row>
    <row r="840" spans="1:73" hidden="1">
      <c r="A840" s="103" t="s">
        <v>1601</v>
      </c>
      <c r="B840" s="102">
        <v>45803</v>
      </c>
      <c r="C840" s="104">
        <f>_xlfn.ISOWEEKNUM(Tabella2[[#This Row],[Date]])</f>
        <v>22</v>
      </c>
      <c r="D840" s="104" t="s">
        <v>195</v>
      </c>
      <c r="E840" s="104" t="s">
        <v>398</v>
      </c>
      <c r="F840" s="104"/>
      <c r="G840" s="104" t="s">
        <v>284</v>
      </c>
      <c r="H840" s="105">
        <v>23</v>
      </c>
      <c r="I840" s="104"/>
      <c r="J840" s="104" t="s">
        <v>258</v>
      </c>
      <c r="K840" s="104" t="s">
        <v>78</v>
      </c>
      <c r="L840" s="104" t="s">
        <v>299</v>
      </c>
      <c r="M840" s="104" t="s">
        <v>276</v>
      </c>
      <c r="N840" s="104"/>
      <c r="O840" s="108" t="str">
        <f>A2982</f>
        <v>15384</v>
      </c>
      <c r="P840" s="111" t="s">
        <v>300</v>
      </c>
      <c r="Q840" s="153">
        <v>0.33333333333333331</v>
      </c>
      <c r="R840" s="153">
        <v>0.375</v>
      </c>
      <c r="S840" s="153">
        <v>4.1666666666666657E-2</v>
      </c>
      <c r="T840" s="153">
        <v>0.33333333333333331</v>
      </c>
      <c r="U840" s="153">
        <v>0.375</v>
      </c>
      <c r="V840" s="153">
        <f>IF(ISBLANK(T840),"",Tabella2[[#This Row],[ACT STOP]]-Tabella2[[#This Row],[ACT START]])</f>
        <v>4.1666666666666685E-2</v>
      </c>
      <c r="W840" s="104" t="s">
        <v>122</v>
      </c>
      <c r="X840" s="104" t="s">
        <v>91</v>
      </c>
      <c r="Y840" s="110"/>
      <c r="Z840" s="106"/>
      <c r="AA840" s="104"/>
      <c r="AB840" s="107"/>
      <c r="AC840" s="72">
        <v>1</v>
      </c>
      <c r="AH840" s="70"/>
      <c r="AI840" s="70"/>
      <c r="AJ840">
        <v>0</v>
      </c>
      <c r="AL840" s="70"/>
      <c r="BM840" s="135">
        <v>0.33333333333333331</v>
      </c>
      <c r="BN840" s="136">
        <v>0.375</v>
      </c>
      <c r="BO840" s="101"/>
      <c r="BR840" s="109" t="str">
        <f t="shared" si="12"/>
        <v>SH-25-0829</v>
      </c>
      <c r="BS840" s="109" t="s">
        <v>358</v>
      </c>
      <c r="BT840" t="s">
        <v>122</v>
      </c>
      <c r="BU840" t="s">
        <v>399</v>
      </c>
    </row>
    <row r="841" spans="1:73" hidden="1">
      <c r="A841" s="103" t="s">
        <v>1602</v>
      </c>
      <c r="B841" s="102">
        <v>45803</v>
      </c>
      <c r="C841" s="104">
        <f>_xlfn.ISOWEEKNUM(Tabella2[[#This Row],[Date]])</f>
        <v>22</v>
      </c>
      <c r="D841" s="104" t="s">
        <v>195</v>
      </c>
      <c r="E841" s="104" t="s">
        <v>298</v>
      </c>
      <c r="F841" s="104"/>
      <c r="G841" s="104" t="s">
        <v>257</v>
      </c>
      <c r="H841" s="105">
        <v>12</v>
      </c>
      <c r="I841" s="104"/>
      <c r="J841" s="104" t="s">
        <v>258</v>
      </c>
      <c r="K841" s="104" t="s">
        <v>80</v>
      </c>
      <c r="L841" s="104" t="s">
        <v>299</v>
      </c>
      <c r="M841" s="104" t="s">
        <v>276</v>
      </c>
      <c r="N841" s="104"/>
      <c r="O841" s="108" t="str">
        <f>A2983</f>
        <v>15385</v>
      </c>
      <c r="P841" s="111" t="s">
        <v>300</v>
      </c>
      <c r="Q841" s="153">
        <v>0.33333333333333331</v>
      </c>
      <c r="R841" s="153">
        <v>0.375</v>
      </c>
      <c r="S841" s="153">
        <v>4.1666666666666657E-2</v>
      </c>
      <c r="T841" s="153" t="s">
        <v>286</v>
      </c>
      <c r="U841" s="153" t="s">
        <v>631</v>
      </c>
      <c r="V841" s="153">
        <f>IF(ISBLANK(T841),"",Tabella2[[#This Row],[ACT STOP]]-Tabella2[[#This Row],[ACT START]])</f>
        <v>4.1666666666666685E-2</v>
      </c>
      <c r="W841" s="104" t="s">
        <v>122</v>
      </c>
      <c r="X841" s="104" t="s">
        <v>91</v>
      </c>
      <c r="Y841" s="110"/>
      <c r="Z841" s="106"/>
      <c r="AA841" s="104"/>
      <c r="AB841" s="107"/>
      <c r="AC841" s="72">
        <v>1</v>
      </c>
      <c r="AH841" s="70"/>
      <c r="AI841" s="70"/>
      <c r="AJ841">
        <v>0</v>
      </c>
      <c r="AL841" s="70"/>
      <c r="BM841" s="135" t="s">
        <v>286</v>
      </c>
      <c r="BN841" s="136" t="s">
        <v>631</v>
      </c>
      <c r="BO841" s="101"/>
      <c r="BR841" s="109" t="str">
        <f t="shared" si="12"/>
        <v>SH-25-0830</v>
      </c>
      <c r="BS841" s="109" t="s">
        <v>266</v>
      </c>
      <c r="BT841" t="s">
        <v>122</v>
      </c>
      <c r="BU841" t="s">
        <v>302</v>
      </c>
    </row>
    <row r="842" spans="1:73" hidden="1">
      <c r="A842" s="103" t="s">
        <v>1603</v>
      </c>
      <c r="B842" s="102">
        <v>45803</v>
      </c>
      <c r="C842" s="104">
        <f>_xlfn.ISOWEEKNUM(Tabella2[[#This Row],[Date]])</f>
        <v>22</v>
      </c>
      <c r="D842" s="104" t="s">
        <v>195</v>
      </c>
      <c r="E842" s="104" t="s">
        <v>298</v>
      </c>
      <c r="F842" s="104"/>
      <c r="G842" s="104" t="s">
        <v>257</v>
      </c>
      <c r="H842" s="105">
        <v>8</v>
      </c>
      <c r="I842" s="104"/>
      <c r="J842" s="104" t="s">
        <v>258</v>
      </c>
      <c r="K842" s="104" t="s">
        <v>80</v>
      </c>
      <c r="L842" s="104" t="s">
        <v>299</v>
      </c>
      <c r="M842" s="104" t="s">
        <v>276</v>
      </c>
      <c r="N842" s="104"/>
      <c r="O842" s="108" t="str">
        <f>A2986</f>
        <v>15388</v>
      </c>
      <c r="P842" s="111" t="s">
        <v>300</v>
      </c>
      <c r="Q842" s="153">
        <v>0.39583333333333331</v>
      </c>
      <c r="R842" s="153">
        <v>0.4375</v>
      </c>
      <c r="S842" s="153">
        <v>4.1666666666666657E-2</v>
      </c>
      <c r="T842" s="153" t="s">
        <v>262</v>
      </c>
      <c r="U842" s="153" t="s">
        <v>263</v>
      </c>
      <c r="V842" s="153">
        <f>IF(ISBLANK(T842),"",Tabella2[[#This Row],[ACT STOP]]-Tabella2[[#This Row],[ACT START]])</f>
        <v>4.1666666666666685E-2</v>
      </c>
      <c r="W842" s="104" t="s">
        <v>122</v>
      </c>
      <c r="X842" s="104" t="s">
        <v>91</v>
      </c>
      <c r="Y842" s="110"/>
      <c r="Z842" s="106"/>
      <c r="AA842" s="104"/>
      <c r="AB842" s="107"/>
      <c r="AC842" s="72">
        <v>1</v>
      </c>
      <c r="AH842" s="70"/>
      <c r="AI842" s="70"/>
      <c r="AJ842">
        <v>0</v>
      </c>
      <c r="AL842" s="70"/>
      <c r="BM842" s="135" t="s">
        <v>262</v>
      </c>
      <c r="BN842" s="136" t="s">
        <v>263</v>
      </c>
      <c r="BO842" s="101"/>
      <c r="BR842" s="109" t="str">
        <f t="shared" si="12"/>
        <v>SH-25-0831</v>
      </c>
      <c r="BS842" s="109" t="s">
        <v>653</v>
      </c>
      <c r="BT842" t="s">
        <v>122</v>
      </c>
      <c r="BU842" t="s">
        <v>302</v>
      </c>
    </row>
    <row r="843" spans="1:73" hidden="1">
      <c r="A843" s="103" t="s">
        <v>1604</v>
      </c>
      <c r="B843" s="102">
        <v>45803</v>
      </c>
      <c r="C843" s="104">
        <f>_xlfn.ISOWEEKNUM(Tabella2[[#This Row],[Date]])</f>
        <v>22</v>
      </c>
      <c r="D843" s="104" t="s">
        <v>195</v>
      </c>
      <c r="E843" s="104" t="s">
        <v>398</v>
      </c>
      <c r="F843" s="104"/>
      <c r="G843" s="104" t="s">
        <v>257</v>
      </c>
      <c r="H843" s="105">
        <v>17</v>
      </c>
      <c r="I843" s="104"/>
      <c r="J843" s="104" t="s">
        <v>258</v>
      </c>
      <c r="K843" s="104" t="s">
        <v>78</v>
      </c>
      <c r="L843" s="104" t="s">
        <v>299</v>
      </c>
      <c r="M843" s="104" t="s">
        <v>276</v>
      </c>
      <c r="N843" s="104"/>
      <c r="O843" s="108" t="str">
        <f>A2987</f>
        <v>15389</v>
      </c>
      <c r="P843" s="111" t="s">
        <v>300</v>
      </c>
      <c r="Q843" s="153">
        <v>0.45833333333333331</v>
      </c>
      <c r="R843" s="153">
        <v>0.5</v>
      </c>
      <c r="S843" s="153">
        <v>4.1666666666666657E-2</v>
      </c>
      <c r="T843" s="153">
        <v>0.45833333333333331</v>
      </c>
      <c r="U843" s="153">
        <v>0.5</v>
      </c>
      <c r="V843" s="153">
        <f>IF(ISBLANK(T843),"",Tabella2[[#This Row],[ACT STOP]]-Tabella2[[#This Row],[ACT START]])</f>
        <v>4.1666666666666685E-2</v>
      </c>
      <c r="W843" s="104" t="s">
        <v>122</v>
      </c>
      <c r="X843" s="104" t="s">
        <v>91</v>
      </c>
      <c r="Y843" s="110"/>
      <c r="Z843" s="106"/>
      <c r="AA843" s="104"/>
      <c r="AB843" s="107"/>
      <c r="AC843" s="72">
        <v>1</v>
      </c>
      <c r="AH843" s="70"/>
      <c r="AI843" s="70"/>
      <c r="AJ843">
        <v>0</v>
      </c>
      <c r="AL843" s="70"/>
      <c r="BM843" s="135">
        <v>0.45833333333333331</v>
      </c>
      <c r="BN843" s="136">
        <v>0.5</v>
      </c>
      <c r="BO843" s="101"/>
      <c r="BR843" s="109" t="str">
        <f t="shared" si="12"/>
        <v>SH-25-0832</v>
      </c>
      <c r="BS843" s="109" t="s">
        <v>393</v>
      </c>
      <c r="BT843" t="s">
        <v>122</v>
      </c>
      <c r="BU843" t="s">
        <v>399</v>
      </c>
    </row>
    <row r="844" spans="1:73" hidden="1">
      <c r="A844" s="103" t="s">
        <v>1605</v>
      </c>
      <c r="B844" s="102">
        <v>45803</v>
      </c>
      <c r="C844" s="104">
        <f>_xlfn.ISOWEEKNUM(Tabella2[[#This Row],[Date]])</f>
        <v>22</v>
      </c>
      <c r="D844" s="104" t="s">
        <v>195</v>
      </c>
      <c r="E844" s="104" t="s">
        <v>298</v>
      </c>
      <c r="F844" s="104"/>
      <c r="G844" s="104" t="s">
        <v>257</v>
      </c>
      <c r="H844" s="105">
        <v>12</v>
      </c>
      <c r="I844" s="104"/>
      <c r="J844" s="104" t="s">
        <v>258</v>
      </c>
      <c r="K844" s="104" t="s">
        <v>80</v>
      </c>
      <c r="L844" s="104" t="s">
        <v>299</v>
      </c>
      <c r="M844" s="104" t="s">
        <v>276</v>
      </c>
      <c r="N844" s="104"/>
      <c r="O844" s="108" t="str">
        <f>A2988</f>
        <v>15390</v>
      </c>
      <c r="P844" s="111" t="s">
        <v>300</v>
      </c>
      <c r="Q844" s="153">
        <v>0.45833333333333331</v>
      </c>
      <c r="R844" s="153">
        <v>0.5</v>
      </c>
      <c r="S844" s="153">
        <v>4.1666666666666657E-2</v>
      </c>
      <c r="T844" s="153">
        <v>0.45833333333333331</v>
      </c>
      <c r="U844" s="153">
        <v>0.5</v>
      </c>
      <c r="V844" s="153">
        <f>IF(ISBLANK(T844),"",Tabella2[[#This Row],[ACT STOP]]-Tabella2[[#This Row],[ACT START]])</f>
        <v>4.1666666666666685E-2</v>
      </c>
      <c r="W844" s="104" t="s">
        <v>122</v>
      </c>
      <c r="X844" s="104" t="s">
        <v>91</v>
      </c>
      <c r="Y844" s="110"/>
      <c r="Z844" s="106"/>
      <c r="AA844" s="104"/>
      <c r="AB844" s="107"/>
      <c r="AC844" s="72">
        <v>1</v>
      </c>
      <c r="AH844" s="70"/>
      <c r="AI844" s="70"/>
      <c r="AJ844">
        <v>0</v>
      </c>
      <c r="AL844" s="70"/>
      <c r="BM844" s="135">
        <v>0.45833333333333331</v>
      </c>
      <c r="BN844" s="136">
        <v>0.5</v>
      </c>
      <c r="BO844" s="101"/>
      <c r="BR844" s="109" t="str">
        <f t="shared" si="12"/>
        <v>SH-25-0833</v>
      </c>
      <c r="BS844" s="109" t="s">
        <v>266</v>
      </c>
      <c r="BT844" t="s">
        <v>122</v>
      </c>
      <c r="BU844" t="s">
        <v>302</v>
      </c>
    </row>
    <row r="845" spans="1:73" hidden="1">
      <c r="A845" s="103" t="s">
        <v>1606</v>
      </c>
      <c r="B845" s="102">
        <v>45803</v>
      </c>
      <c r="C845" s="104">
        <f>_xlfn.ISOWEEKNUM(Tabella2[[#This Row],[Date]])</f>
        <v>22</v>
      </c>
      <c r="D845" s="104" t="s">
        <v>195</v>
      </c>
      <c r="E845" s="104" t="s">
        <v>398</v>
      </c>
      <c r="F845" s="104"/>
      <c r="G845" s="104" t="s">
        <v>257</v>
      </c>
      <c r="H845" s="105">
        <v>22</v>
      </c>
      <c r="I845" s="104"/>
      <c r="J845" s="104" t="s">
        <v>258</v>
      </c>
      <c r="K845" s="104" t="s">
        <v>78</v>
      </c>
      <c r="L845" s="104" t="s">
        <v>299</v>
      </c>
      <c r="M845" s="104" t="s">
        <v>260</v>
      </c>
      <c r="N845" s="104"/>
      <c r="O845" s="108" t="str">
        <f>A2989</f>
        <v>15391</v>
      </c>
      <c r="P845" s="111" t="s">
        <v>300</v>
      </c>
      <c r="Q845" s="153">
        <v>0.52083333333333337</v>
      </c>
      <c r="R845" s="153">
        <v>0.5625</v>
      </c>
      <c r="S845" s="153">
        <v>4.1666666666666657E-2</v>
      </c>
      <c r="T845" s="153">
        <v>0.52083333333333337</v>
      </c>
      <c r="U845" s="153">
        <v>0.5625</v>
      </c>
      <c r="V845" s="153">
        <f>IF(ISBLANK(T845),"",Tabella2[[#This Row],[ACT STOP]]-Tabella2[[#This Row],[ACT START]])</f>
        <v>4.166666666666663E-2</v>
      </c>
      <c r="W845" s="104" t="s">
        <v>122</v>
      </c>
      <c r="X845" s="104" t="s">
        <v>91</v>
      </c>
      <c r="Y845" s="110"/>
      <c r="Z845" s="106"/>
      <c r="AA845" s="104"/>
      <c r="AB845" s="107"/>
      <c r="AC845" s="72">
        <v>1</v>
      </c>
      <c r="AH845" s="70"/>
      <c r="AI845" s="70"/>
      <c r="AJ845">
        <v>0</v>
      </c>
      <c r="AL845" s="70"/>
      <c r="BM845" s="135">
        <v>0.52083333333333337</v>
      </c>
      <c r="BN845" s="136">
        <v>0.5625</v>
      </c>
      <c r="BO845" s="101"/>
      <c r="BR845" s="109" t="str">
        <f t="shared" ref="BR845:BR908" si="13">_xlfn.CONCAT(LEFT(BR844,6),TEXT(RIGHT(BR844,4)+1,"0000"))</f>
        <v>SH-25-0834</v>
      </c>
      <c r="BS845" s="109" t="s">
        <v>1257</v>
      </c>
      <c r="BT845" t="s">
        <v>122</v>
      </c>
      <c r="BU845" t="s">
        <v>399</v>
      </c>
    </row>
    <row r="846" spans="1:73" hidden="1">
      <c r="A846" s="103" t="s">
        <v>1607</v>
      </c>
      <c r="B846" s="102">
        <v>45803</v>
      </c>
      <c r="C846" s="104">
        <f>_xlfn.ISOWEEKNUM(Tabella2[[#This Row],[Date]])</f>
        <v>22</v>
      </c>
      <c r="D846" s="104" t="s">
        <v>195</v>
      </c>
      <c r="E846" s="104" t="s">
        <v>398</v>
      </c>
      <c r="F846" s="104"/>
      <c r="G846" s="104" t="s">
        <v>257</v>
      </c>
      <c r="H846" s="105">
        <v>13</v>
      </c>
      <c r="I846" s="104"/>
      <c r="J846" s="104" t="s">
        <v>258</v>
      </c>
      <c r="K846" s="104" t="s">
        <v>80</v>
      </c>
      <c r="L846" s="104" t="s">
        <v>299</v>
      </c>
      <c r="M846" s="104" t="s">
        <v>260</v>
      </c>
      <c r="N846" s="104"/>
      <c r="O846" s="108" t="str">
        <f>A2996</f>
        <v>15398</v>
      </c>
      <c r="P846" s="111" t="s">
        <v>300</v>
      </c>
      <c r="Q846" s="153">
        <v>0.58333333333333337</v>
      </c>
      <c r="R846" s="153">
        <v>0.625</v>
      </c>
      <c r="S846" s="153">
        <v>4.1666666666666657E-2</v>
      </c>
      <c r="T846" s="153" t="s">
        <v>550</v>
      </c>
      <c r="U846" s="153" t="s">
        <v>665</v>
      </c>
      <c r="V846" s="153">
        <f>IF(ISBLANK(T846),"",Tabella2[[#This Row],[ACT STOP]]-Tabella2[[#This Row],[ACT START]])</f>
        <v>4.166666666666663E-2</v>
      </c>
      <c r="W846" s="104" t="s">
        <v>122</v>
      </c>
      <c r="X846" s="104" t="s">
        <v>91</v>
      </c>
      <c r="Y846" s="110"/>
      <c r="Z846" s="106"/>
      <c r="AA846" s="104"/>
      <c r="AB846" s="107"/>
      <c r="AC846" s="72">
        <v>1</v>
      </c>
      <c r="AH846" s="70"/>
      <c r="AI846" s="70"/>
      <c r="AJ846">
        <v>0</v>
      </c>
      <c r="AL846" s="70"/>
      <c r="BM846" s="135" t="s">
        <v>550</v>
      </c>
      <c r="BN846" s="136" t="s">
        <v>665</v>
      </c>
      <c r="BO846" s="101"/>
      <c r="BR846" s="109" t="str">
        <f t="shared" si="13"/>
        <v>SH-25-0835</v>
      </c>
      <c r="BS846" s="109" t="s">
        <v>427</v>
      </c>
      <c r="BT846" t="s">
        <v>122</v>
      </c>
      <c r="BU846" t="s">
        <v>399</v>
      </c>
    </row>
    <row r="847" spans="1:73" hidden="1">
      <c r="A847" s="103" t="s">
        <v>1608</v>
      </c>
      <c r="B847" s="102">
        <v>45803</v>
      </c>
      <c r="C847" s="104">
        <f>_xlfn.ISOWEEKNUM(Tabella2[[#This Row],[Date]])</f>
        <v>22</v>
      </c>
      <c r="D847" s="104" t="s">
        <v>195</v>
      </c>
      <c r="E847" s="104" t="s">
        <v>298</v>
      </c>
      <c r="F847" s="104"/>
      <c r="G847" s="104" t="s">
        <v>257</v>
      </c>
      <c r="H847" s="105">
        <v>1</v>
      </c>
      <c r="I847" s="104"/>
      <c r="J847" s="104" t="s">
        <v>258</v>
      </c>
      <c r="K847" s="104" t="s">
        <v>78</v>
      </c>
      <c r="L847" s="104" t="s">
        <v>299</v>
      </c>
      <c r="M847" s="104" t="s">
        <v>276</v>
      </c>
      <c r="N847" s="104"/>
      <c r="O847" s="108" t="str">
        <f>A2999</f>
        <v>15401</v>
      </c>
      <c r="P847" s="111" t="s">
        <v>300</v>
      </c>
      <c r="Q847" s="153">
        <v>0.64583333333333337</v>
      </c>
      <c r="R847" s="153">
        <v>0.6875</v>
      </c>
      <c r="S847" s="153">
        <v>4.1666666666666657E-2</v>
      </c>
      <c r="T847" s="153">
        <v>0.64583333333333337</v>
      </c>
      <c r="U847" s="153">
        <v>0.6875</v>
      </c>
      <c r="V847" s="153">
        <f>IF(ISBLANK(T847),"",Tabella2[[#This Row],[ACT STOP]]-Tabella2[[#This Row],[ACT START]])</f>
        <v>4.166666666666663E-2</v>
      </c>
      <c r="W847" s="104" t="s">
        <v>122</v>
      </c>
      <c r="X847" s="104" t="s">
        <v>91</v>
      </c>
      <c r="Y847" s="110"/>
      <c r="Z847" s="106"/>
      <c r="AA847" s="104"/>
      <c r="AB847" s="107"/>
      <c r="AC847" s="72">
        <v>1</v>
      </c>
      <c r="AH847" s="70"/>
      <c r="AI847" s="70"/>
      <c r="AJ847">
        <v>0</v>
      </c>
      <c r="AL847" s="70"/>
      <c r="BM847" s="135">
        <v>0.64583333333333337</v>
      </c>
      <c r="BN847" s="136">
        <v>0.6875</v>
      </c>
      <c r="BO847" s="101"/>
      <c r="BR847" s="109" t="str">
        <f t="shared" si="13"/>
        <v>SH-25-0836</v>
      </c>
      <c r="BS847" s="109" t="s">
        <v>332</v>
      </c>
      <c r="BT847" t="s">
        <v>122</v>
      </c>
      <c r="BU847" t="s">
        <v>302</v>
      </c>
    </row>
    <row r="848" spans="1:73" hidden="1">
      <c r="A848" s="103" t="s">
        <v>1609</v>
      </c>
      <c r="B848" s="102">
        <v>45804</v>
      </c>
      <c r="C848" s="104">
        <f>_xlfn.ISOWEEKNUM(Tabella2[[#This Row],[Date]])</f>
        <v>22</v>
      </c>
      <c r="D848" s="104" t="s">
        <v>195</v>
      </c>
      <c r="E848" s="104" t="s">
        <v>398</v>
      </c>
      <c r="F848" s="104"/>
      <c r="G848" s="104" t="s">
        <v>257</v>
      </c>
      <c r="H848" s="105">
        <v>9</v>
      </c>
      <c r="I848" s="104"/>
      <c r="J848" s="104" t="s">
        <v>258</v>
      </c>
      <c r="K848" s="104" t="s">
        <v>78</v>
      </c>
      <c r="L848" s="104" t="s">
        <v>299</v>
      </c>
      <c r="M848" s="104" t="s">
        <v>276</v>
      </c>
      <c r="N848" s="104"/>
      <c r="O848" s="108" t="str">
        <f>A3002</f>
        <v>15404</v>
      </c>
      <c r="P848" s="111" t="s">
        <v>300</v>
      </c>
      <c r="Q848" s="153">
        <v>0.33333333333333331</v>
      </c>
      <c r="R848" s="153">
        <v>0.375</v>
      </c>
      <c r="S848" s="153">
        <v>4.1666666666666657E-2</v>
      </c>
      <c r="T848" s="153">
        <v>0.33333333333333331</v>
      </c>
      <c r="U848" s="153">
        <v>0.37152777777777779</v>
      </c>
      <c r="V848" s="153">
        <f>IF(ISBLANK(T848),"",Tabella2[[#This Row],[ACT STOP]]-Tabella2[[#This Row],[ACT START]])</f>
        <v>3.8194444444444475E-2</v>
      </c>
      <c r="W848" s="104" t="s">
        <v>122</v>
      </c>
      <c r="X848" s="104" t="s">
        <v>91</v>
      </c>
      <c r="Y848" s="110"/>
      <c r="Z848" s="106"/>
      <c r="AA848" s="104"/>
      <c r="AB848" s="107"/>
      <c r="AC848" s="72">
        <v>1</v>
      </c>
      <c r="AH848" s="70"/>
      <c r="AI848" s="70"/>
      <c r="AJ848">
        <v>0</v>
      </c>
      <c r="AL848" s="70"/>
      <c r="BM848" s="135">
        <v>0.33333333333333331</v>
      </c>
      <c r="BN848" s="136">
        <v>0.37152777777777779</v>
      </c>
      <c r="BO848" s="101"/>
      <c r="BR848" s="109" t="str">
        <f t="shared" si="13"/>
        <v>SH-25-0837</v>
      </c>
      <c r="BS848" s="109" t="s">
        <v>318</v>
      </c>
      <c r="BT848" t="s">
        <v>122</v>
      </c>
      <c r="BU848" t="s">
        <v>399</v>
      </c>
    </row>
    <row r="849" spans="1:73" hidden="1">
      <c r="A849" s="103" t="s">
        <v>1610</v>
      </c>
      <c r="B849" s="102">
        <v>45804</v>
      </c>
      <c r="C849" s="104">
        <f>_xlfn.ISOWEEKNUM(Tabella2[[#This Row],[Date]])</f>
        <v>22</v>
      </c>
      <c r="D849" s="104" t="s">
        <v>195</v>
      </c>
      <c r="E849" s="104" t="s">
        <v>298</v>
      </c>
      <c r="F849" s="104"/>
      <c r="G849" s="104" t="s">
        <v>257</v>
      </c>
      <c r="H849" s="105">
        <v>14</v>
      </c>
      <c r="I849" s="104"/>
      <c r="J849" s="104" t="s">
        <v>258</v>
      </c>
      <c r="K849" s="104" t="s">
        <v>78</v>
      </c>
      <c r="L849" s="104" t="s">
        <v>299</v>
      </c>
      <c r="M849" s="104" t="s">
        <v>276</v>
      </c>
      <c r="N849" s="104"/>
      <c r="O849" s="106" t="str">
        <f>A3006</f>
        <v>15408</v>
      </c>
      <c r="P849" s="111" t="s">
        <v>300</v>
      </c>
      <c r="Q849" s="153">
        <v>0.39583333333333331</v>
      </c>
      <c r="R849" s="153">
        <v>0.4375</v>
      </c>
      <c r="S849" s="153">
        <v>4.1666666666666657E-2</v>
      </c>
      <c r="T849" s="153">
        <v>0.39583333333333331</v>
      </c>
      <c r="U849" s="153">
        <v>0.4375</v>
      </c>
      <c r="V849" s="153">
        <f>IF(ISBLANK(T849),"",Tabella2[[#This Row],[ACT STOP]]-Tabella2[[#This Row],[ACT START]])</f>
        <v>4.1666666666666685E-2</v>
      </c>
      <c r="W849" s="104" t="s">
        <v>122</v>
      </c>
      <c r="X849" s="104" t="s">
        <v>91</v>
      </c>
      <c r="Y849" s="110"/>
      <c r="Z849" s="106"/>
      <c r="AA849" s="104"/>
      <c r="AB849" s="107"/>
      <c r="AC849" s="72">
        <v>1</v>
      </c>
      <c r="AH849" s="70"/>
      <c r="AI849" s="70"/>
      <c r="AJ849">
        <v>0</v>
      </c>
      <c r="AL849" s="70"/>
      <c r="BM849" s="135">
        <v>0.39583333333333331</v>
      </c>
      <c r="BN849" s="136">
        <v>0.4375</v>
      </c>
      <c r="BO849" s="101"/>
      <c r="BR849" s="109" t="str">
        <f t="shared" si="13"/>
        <v>SH-25-0838</v>
      </c>
      <c r="BS849" s="109" t="s">
        <v>372</v>
      </c>
      <c r="BT849" t="s">
        <v>122</v>
      </c>
      <c r="BU849" t="s">
        <v>302</v>
      </c>
    </row>
    <row r="850" spans="1:73" hidden="1">
      <c r="A850" s="103" t="s">
        <v>1611</v>
      </c>
      <c r="B850" s="102">
        <v>45804</v>
      </c>
      <c r="C850" s="104">
        <f>_xlfn.ISOWEEKNUM(Tabella2[[#This Row],[Date]])</f>
        <v>22</v>
      </c>
      <c r="D850" s="104" t="s">
        <v>195</v>
      </c>
      <c r="E850" s="104" t="s">
        <v>398</v>
      </c>
      <c r="F850" s="104"/>
      <c r="G850" s="104" t="s">
        <v>284</v>
      </c>
      <c r="H850" s="105">
        <v>22</v>
      </c>
      <c r="I850" s="104"/>
      <c r="J850" s="104" t="s">
        <v>258</v>
      </c>
      <c r="K850" s="104" t="s">
        <v>80</v>
      </c>
      <c r="L850" s="104" t="s">
        <v>299</v>
      </c>
      <c r="M850" s="104" t="s">
        <v>276</v>
      </c>
      <c r="N850" s="104"/>
      <c r="O850" s="106" t="str">
        <f>A3012</f>
        <v>15414</v>
      </c>
      <c r="P850" s="111" t="s">
        <v>300</v>
      </c>
      <c r="Q850" s="153">
        <v>0.45833333333333331</v>
      </c>
      <c r="R850" s="153">
        <v>0.5</v>
      </c>
      <c r="S850" s="153">
        <v>4.1666666666666657E-2</v>
      </c>
      <c r="T850" s="153">
        <v>0.45833333333333331</v>
      </c>
      <c r="U850" s="153">
        <v>0.5</v>
      </c>
      <c r="V850" s="153">
        <f>IF(ISBLANK(T850),"",Tabella2[[#This Row],[ACT STOP]]-Tabella2[[#This Row],[ACT START]])</f>
        <v>4.1666666666666685E-2</v>
      </c>
      <c r="W850" s="104" t="s">
        <v>122</v>
      </c>
      <c r="X850" s="104" t="s">
        <v>91</v>
      </c>
      <c r="Y850" s="110"/>
      <c r="Z850" s="106"/>
      <c r="AA850" s="104"/>
      <c r="AB850" s="107"/>
      <c r="AC850" s="72">
        <v>1</v>
      </c>
      <c r="AH850" s="70"/>
      <c r="AI850" s="70"/>
      <c r="AJ850">
        <v>0</v>
      </c>
      <c r="AL850" s="70"/>
      <c r="BM850" s="135">
        <v>0.45833333333333331</v>
      </c>
      <c r="BN850" s="136">
        <v>0.5</v>
      </c>
      <c r="BO850" s="101"/>
      <c r="BR850" s="109" t="str">
        <f t="shared" si="13"/>
        <v>SH-25-0839</v>
      </c>
      <c r="BS850" s="109" t="s">
        <v>295</v>
      </c>
      <c r="BT850" t="s">
        <v>122</v>
      </c>
      <c r="BU850" t="s">
        <v>399</v>
      </c>
    </row>
    <row r="851" spans="1:73" hidden="1">
      <c r="A851" s="103" t="s">
        <v>1612</v>
      </c>
      <c r="B851" s="102">
        <v>45804</v>
      </c>
      <c r="C851" s="104">
        <f>_xlfn.ISOWEEKNUM(Tabella2[[#This Row],[Date]])</f>
        <v>22</v>
      </c>
      <c r="D851" s="104" t="s">
        <v>195</v>
      </c>
      <c r="E851" s="104" t="s">
        <v>398</v>
      </c>
      <c r="F851" s="104"/>
      <c r="G851" s="104" t="s">
        <v>257</v>
      </c>
      <c r="H851" s="105">
        <v>10</v>
      </c>
      <c r="I851" s="104"/>
      <c r="J851" s="104" t="s">
        <v>258</v>
      </c>
      <c r="K851" s="104" t="s">
        <v>78</v>
      </c>
      <c r="L851" s="104" t="s">
        <v>299</v>
      </c>
      <c r="M851" s="104" t="s">
        <v>276</v>
      </c>
      <c r="N851" s="104"/>
      <c r="O851" s="106" t="str">
        <f>A3014</f>
        <v>15416</v>
      </c>
      <c r="P851" s="111" t="s">
        <v>300</v>
      </c>
      <c r="Q851" s="153">
        <v>0.52083333333333337</v>
      </c>
      <c r="R851" s="153">
        <v>0.5625</v>
      </c>
      <c r="S851" s="153">
        <v>4.1666666666666657E-2</v>
      </c>
      <c r="T851" s="153">
        <v>0.52083333333333337</v>
      </c>
      <c r="U851" s="153">
        <v>0.5625</v>
      </c>
      <c r="V851" s="153">
        <f>IF(ISBLANK(T851),"",Tabella2[[#This Row],[ACT STOP]]-Tabella2[[#This Row],[ACT START]])</f>
        <v>4.166666666666663E-2</v>
      </c>
      <c r="W851" s="104" t="s">
        <v>122</v>
      </c>
      <c r="X851" s="104" t="s">
        <v>91</v>
      </c>
      <c r="Y851" s="110"/>
      <c r="Z851" s="106"/>
      <c r="AA851" s="104"/>
      <c r="AB851" s="107"/>
      <c r="AC851" s="72">
        <v>1</v>
      </c>
      <c r="AH851" s="70"/>
      <c r="AI851" s="70"/>
      <c r="AJ851">
        <v>0</v>
      </c>
      <c r="AL851" s="70"/>
      <c r="BM851" s="135">
        <v>0.52083333333333337</v>
      </c>
      <c r="BN851" s="136">
        <v>0.5625</v>
      </c>
      <c r="BO851" s="101"/>
      <c r="BR851" s="109" t="str">
        <f t="shared" si="13"/>
        <v>SH-25-0840</v>
      </c>
      <c r="BS851" s="109" t="s">
        <v>552</v>
      </c>
      <c r="BT851" t="s">
        <v>122</v>
      </c>
      <c r="BU851" t="s">
        <v>399</v>
      </c>
    </row>
    <row r="852" spans="1:73" hidden="1">
      <c r="A852" s="103" t="s">
        <v>1613</v>
      </c>
      <c r="B852" s="102">
        <v>45804</v>
      </c>
      <c r="C852" s="104">
        <f>_xlfn.ISOWEEKNUM(Tabella2[[#This Row],[Date]])</f>
        <v>22</v>
      </c>
      <c r="D852" s="104" t="s">
        <v>195</v>
      </c>
      <c r="E852" s="104" t="s">
        <v>398</v>
      </c>
      <c r="F852" s="104"/>
      <c r="G852" s="104" t="s">
        <v>257</v>
      </c>
      <c r="H852" s="105">
        <v>12</v>
      </c>
      <c r="I852" s="104"/>
      <c r="J852" s="104" t="s">
        <v>258</v>
      </c>
      <c r="K852" s="104" t="s">
        <v>78</v>
      </c>
      <c r="L852" s="104" t="s">
        <v>299</v>
      </c>
      <c r="M852" s="104" t="s">
        <v>276</v>
      </c>
      <c r="N852" s="104"/>
      <c r="O852" s="106" t="str">
        <f>A3018</f>
        <v>15420</v>
      </c>
      <c r="P852" s="111" t="s">
        <v>300</v>
      </c>
      <c r="Q852" s="153">
        <v>0.58333333333333337</v>
      </c>
      <c r="R852" s="153">
        <v>0.625</v>
      </c>
      <c r="S852" s="153">
        <v>4.1666666666666657E-2</v>
      </c>
      <c r="T852" s="153">
        <v>0.58333333333333337</v>
      </c>
      <c r="U852" s="153">
        <v>0.61805555555555558</v>
      </c>
      <c r="V852" s="153">
        <f>IF(ISBLANK(T852),"",Tabella2[[#This Row],[ACT STOP]]-Tabella2[[#This Row],[ACT START]])</f>
        <v>3.472222222222221E-2</v>
      </c>
      <c r="W852" s="104" t="s">
        <v>122</v>
      </c>
      <c r="X852" s="104" t="s">
        <v>91</v>
      </c>
      <c r="Y852" s="110"/>
      <c r="Z852" s="106"/>
      <c r="AA852" s="104"/>
      <c r="AB852" s="107"/>
      <c r="AC852" s="72">
        <v>1</v>
      </c>
      <c r="AH852" s="70"/>
      <c r="AI852" s="70"/>
      <c r="AJ852">
        <v>0</v>
      </c>
      <c r="AL852" s="70"/>
      <c r="BM852" s="135">
        <v>0.58333333333333337</v>
      </c>
      <c r="BN852" s="136">
        <v>0.61805555555555558</v>
      </c>
      <c r="BO852" s="101"/>
      <c r="BR852" s="109" t="str">
        <f t="shared" si="13"/>
        <v>SH-25-0841</v>
      </c>
      <c r="BS852" s="109" t="s">
        <v>266</v>
      </c>
      <c r="BT852" t="s">
        <v>122</v>
      </c>
      <c r="BU852" t="s">
        <v>399</v>
      </c>
    </row>
    <row r="853" spans="1:73" hidden="1">
      <c r="A853" s="103" t="s">
        <v>1614</v>
      </c>
      <c r="B853" s="102">
        <v>45805</v>
      </c>
      <c r="C853" s="104">
        <f>_xlfn.ISOWEEKNUM(Tabella2[[#This Row],[Date]])</f>
        <v>22</v>
      </c>
      <c r="D853" s="104" t="s">
        <v>195</v>
      </c>
      <c r="E853" s="104" t="s">
        <v>398</v>
      </c>
      <c r="F853" s="104"/>
      <c r="G853" s="104" t="s">
        <v>284</v>
      </c>
      <c r="H853" s="105">
        <v>23</v>
      </c>
      <c r="I853" s="104"/>
      <c r="J853" s="104" t="s">
        <v>258</v>
      </c>
      <c r="K853" s="104" t="s">
        <v>78</v>
      </c>
      <c r="L853" s="104" t="s">
        <v>299</v>
      </c>
      <c r="M853" s="104" t="s">
        <v>276</v>
      </c>
      <c r="N853" s="104"/>
      <c r="O853" s="106" t="str">
        <f>A3038</f>
        <v>15440</v>
      </c>
      <c r="P853" s="111" t="s">
        <v>300</v>
      </c>
      <c r="Q853" s="153">
        <v>0.45833333333333331</v>
      </c>
      <c r="R853" s="153">
        <v>0.5</v>
      </c>
      <c r="S853" s="153">
        <v>4.1666666666666657E-2</v>
      </c>
      <c r="T853" s="153">
        <v>0.45833333333333331</v>
      </c>
      <c r="U853" s="153">
        <v>0.5</v>
      </c>
      <c r="V853" s="153">
        <f>IF(ISBLANK(T853),"",Tabella2[[#This Row],[ACT STOP]]-Tabella2[[#This Row],[ACT START]])</f>
        <v>4.1666666666666685E-2</v>
      </c>
      <c r="W853" s="104" t="s">
        <v>122</v>
      </c>
      <c r="X853" s="104" t="s">
        <v>91</v>
      </c>
      <c r="Y853" s="110"/>
      <c r="Z853" s="106"/>
      <c r="AA853" s="104"/>
      <c r="AB853" s="107"/>
      <c r="AC853" s="72">
        <v>1</v>
      </c>
      <c r="AH853" s="70"/>
      <c r="AI853" s="70"/>
      <c r="AJ853">
        <v>0</v>
      </c>
      <c r="AL853" s="70"/>
      <c r="BM853" s="135">
        <v>0.45833333333333331</v>
      </c>
      <c r="BN853" s="136">
        <v>0.5</v>
      </c>
      <c r="BO853" s="101"/>
      <c r="BR853" s="109" t="str">
        <f t="shared" si="13"/>
        <v>SH-25-0842</v>
      </c>
      <c r="BS853" s="109" t="s">
        <v>358</v>
      </c>
      <c r="BT853" t="s">
        <v>122</v>
      </c>
      <c r="BU853" t="s">
        <v>399</v>
      </c>
    </row>
    <row r="854" spans="1:73" hidden="1">
      <c r="A854" s="103" t="s">
        <v>1615</v>
      </c>
      <c r="B854" s="102">
        <v>45805</v>
      </c>
      <c r="C854" s="104">
        <f>_xlfn.ISOWEEKNUM(Tabella2[[#This Row],[Date]])</f>
        <v>22</v>
      </c>
      <c r="D854" s="104" t="s">
        <v>195</v>
      </c>
      <c r="E854" s="104" t="s">
        <v>398</v>
      </c>
      <c r="F854" s="104"/>
      <c r="G854" s="104" t="s">
        <v>257</v>
      </c>
      <c r="H854" s="105">
        <v>9</v>
      </c>
      <c r="I854" s="104"/>
      <c r="J854" s="104" t="s">
        <v>258</v>
      </c>
      <c r="K854" s="104" t="s">
        <v>80</v>
      </c>
      <c r="L854" s="104" t="s">
        <v>299</v>
      </c>
      <c r="M854" s="104" t="s">
        <v>276</v>
      </c>
      <c r="N854" s="104"/>
      <c r="O854" s="106" t="str">
        <f>A3039</f>
        <v>15441</v>
      </c>
      <c r="P854" s="111" t="s">
        <v>300</v>
      </c>
      <c r="Q854" s="153">
        <v>0.45833333333333331</v>
      </c>
      <c r="R854" s="153">
        <v>0.5</v>
      </c>
      <c r="S854" s="153">
        <v>4.1666666666666657E-2</v>
      </c>
      <c r="T854" s="153">
        <v>0.45833333333333331</v>
      </c>
      <c r="U854" s="153">
        <v>0.5</v>
      </c>
      <c r="V854" s="153">
        <f>IF(ISBLANK(T854),"",Tabella2[[#This Row],[ACT STOP]]-Tabella2[[#This Row],[ACT START]])</f>
        <v>4.1666666666666685E-2</v>
      </c>
      <c r="W854" s="104" t="s">
        <v>122</v>
      </c>
      <c r="X854" s="104" t="s">
        <v>91</v>
      </c>
      <c r="Y854" s="110"/>
      <c r="Z854" s="106"/>
      <c r="AA854" s="104"/>
      <c r="AB854" s="107"/>
      <c r="AC854" s="72">
        <v>1</v>
      </c>
      <c r="AH854" s="70"/>
      <c r="AI854" s="70"/>
      <c r="AJ854">
        <v>0</v>
      </c>
      <c r="AL854" s="70"/>
      <c r="BM854" s="135">
        <v>0.45833333333333331</v>
      </c>
      <c r="BN854" s="136">
        <v>0.5</v>
      </c>
      <c r="BO854" s="101"/>
      <c r="BR854" s="109" t="str">
        <f t="shared" si="13"/>
        <v>SH-25-0843</v>
      </c>
      <c r="BS854" s="109" t="s">
        <v>318</v>
      </c>
      <c r="BT854" t="s">
        <v>122</v>
      </c>
      <c r="BU854" t="s">
        <v>399</v>
      </c>
    </row>
    <row r="855" spans="1:73" hidden="1">
      <c r="A855" s="103" t="s">
        <v>1616</v>
      </c>
      <c r="B855" s="102">
        <v>45805</v>
      </c>
      <c r="C855" s="104">
        <f>_xlfn.ISOWEEKNUM(Tabella2[[#This Row],[Date]])</f>
        <v>22</v>
      </c>
      <c r="D855" s="104" t="s">
        <v>195</v>
      </c>
      <c r="E855" s="104" t="s">
        <v>398</v>
      </c>
      <c r="F855" s="104"/>
      <c r="G855" s="104" t="s">
        <v>257</v>
      </c>
      <c r="H855" s="105">
        <v>5</v>
      </c>
      <c r="I855" s="104"/>
      <c r="J855" s="104" t="s">
        <v>258</v>
      </c>
      <c r="K855" s="104" t="s">
        <v>78</v>
      </c>
      <c r="L855" s="104" t="s">
        <v>299</v>
      </c>
      <c r="M855" s="104" t="s">
        <v>276</v>
      </c>
      <c r="N855" s="104"/>
      <c r="O855" s="106" t="str">
        <f>A3041</f>
        <v>15443</v>
      </c>
      <c r="P855" s="111" t="s">
        <v>300</v>
      </c>
      <c r="Q855" s="153">
        <v>0.52083333333333337</v>
      </c>
      <c r="R855" s="153">
        <v>0.5625</v>
      </c>
      <c r="S855" s="153">
        <v>4.1666666666666657E-2</v>
      </c>
      <c r="T855" s="153">
        <v>0.52083333333333337</v>
      </c>
      <c r="U855" s="153">
        <v>0.5625</v>
      </c>
      <c r="V855" s="153">
        <f>IF(ISBLANK(T855),"",Tabella2[[#This Row],[ACT STOP]]-Tabella2[[#This Row],[ACT START]])</f>
        <v>4.166666666666663E-2</v>
      </c>
      <c r="W855" s="104" t="s">
        <v>122</v>
      </c>
      <c r="X855" s="104" t="s">
        <v>91</v>
      </c>
      <c r="Y855" s="110"/>
      <c r="Z855" s="106"/>
      <c r="AA855" s="104"/>
      <c r="AB855" s="107"/>
      <c r="AC855" s="72">
        <v>1</v>
      </c>
      <c r="AH855" s="70"/>
      <c r="AI855" s="70"/>
      <c r="AJ855">
        <v>0</v>
      </c>
      <c r="AL855" s="70"/>
      <c r="BM855" s="135">
        <v>0.52083333333333337</v>
      </c>
      <c r="BN855" s="136">
        <v>0.5625</v>
      </c>
      <c r="BO855" s="101"/>
      <c r="BR855" s="109" t="str">
        <f t="shared" si="13"/>
        <v>SH-25-0844</v>
      </c>
      <c r="BS855" s="109" t="s">
        <v>416</v>
      </c>
      <c r="BT855" t="s">
        <v>122</v>
      </c>
      <c r="BU855" t="s">
        <v>399</v>
      </c>
    </row>
    <row r="856" spans="1:73" hidden="1">
      <c r="A856" s="103" t="s">
        <v>1617</v>
      </c>
      <c r="B856" s="102">
        <v>45805</v>
      </c>
      <c r="C856" s="104">
        <f>_xlfn.ISOWEEKNUM(Tabella2[[#This Row],[Date]])</f>
        <v>22</v>
      </c>
      <c r="D856" s="104" t="s">
        <v>195</v>
      </c>
      <c r="E856" s="104" t="s">
        <v>398</v>
      </c>
      <c r="F856" s="104"/>
      <c r="G856" s="104" t="s">
        <v>257</v>
      </c>
      <c r="H856" s="105">
        <v>10</v>
      </c>
      <c r="I856" s="104"/>
      <c r="J856" s="104" t="s">
        <v>258</v>
      </c>
      <c r="K856" s="104" t="s">
        <v>80</v>
      </c>
      <c r="L856" s="104" t="s">
        <v>299</v>
      </c>
      <c r="M856" s="104" t="s">
        <v>276</v>
      </c>
      <c r="N856" s="104"/>
      <c r="O856" s="106" t="str">
        <f>A3042</f>
        <v>15444</v>
      </c>
      <c r="P856" s="111" t="s">
        <v>300</v>
      </c>
      <c r="Q856" s="153">
        <v>0.52083333333333337</v>
      </c>
      <c r="R856" s="153">
        <v>0.5625</v>
      </c>
      <c r="S856" s="153">
        <v>4.1666666666666657E-2</v>
      </c>
      <c r="T856" s="153">
        <v>0.52083333333333337</v>
      </c>
      <c r="U856" s="153">
        <v>0.5625</v>
      </c>
      <c r="V856" s="153">
        <f>IF(ISBLANK(T856),"",Tabella2[[#This Row],[ACT STOP]]-Tabella2[[#This Row],[ACT START]])</f>
        <v>4.166666666666663E-2</v>
      </c>
      <c r="W856" s="104" t="s">
        <v>122</v>
      </c>
      <c r="X856" s="104" t="s">
        <v>91</v>
      </c>
      <c r="Y856" s="110"/>
      <c r="Z856" s="106"/>
      <c r="AA856" s="104"/>
      <c r="AB856" s="107"/>
      <c r="AC856" s="72">
        <v>1</v>
      </c>
      <c r="AH856" s="70"/>
      <c r="AI856" s="70"/>
      <c r="AJ856">
        <v>0</v>
      </c>
      <c r="AL856" s="70"/>
      <c r="BM856" s="135">
        <v>0.52083333333333337</v>
      </c>
      <c r="BN856" s="136">
        <v>0.5625</v>
      </c>
      <c r="BO856" s="101"/>
      <c r="BR856" s="109" t="str">
        <f t="shared" si="13"/>
        <v>SH-25-0845</v>
      </c>
      <c r="BS856" s="109" t="s">
        <v>552</v>
      </c>
      <c r="BT856" t="s">
        <v>122</v>
      </c>
      <c r="BU856" t="s">
        <v>399</v>
      </c>
    </row>
    <row r="857" spans="1:73" hidden="1">
      <c r="A857" s="103" t="s">
        <v>1618</v>
      </c>
      <c r="B857" s="102">
        <v>45805</v>
      </c>
      <c r="C857" s="104">
        <f>_xlfn.ISOWEEKNUM(Tabella2[[#This Row],[Date]])</f>
        <v>22</v>
      </c>
      <c r="D857" s="104" t="s">
        <v>195</v>
      </c>
      <c r="E857" s="104" t="s">
        <v>398</v>
      </c>
      <c r="F857" s="104"/>
      <c r="G857" s="104" t="s">
        <v>284</v>
      </c>
      <c r="H857" s="105">
        <v>5</v>
      </c>
      <c r="I857" s="104"/>
      <c r="J857" s="104" t="s">
        <v>258</v>
      </c>
      <c r="K857" s="104" t="s">
        <v>78</v>
      </c>
      <c r="L857" s="104" t="s">
        <v>299</v>
      </c>
      <c r="M857" s="104" t="s">
        <v>276</v>
      </c>
      <c r="N857" s="104"/>
      <c r="O857" s="106" t="str">
        <f>A3044</f>
        <v>15446</v>
      </c>
      <c r="P857" s="111" t="s">
        <v>300</v>
      </c>
      <c r="Q857" s="153">
        <v>0.58333333333333337</v>
      </c>
      <c r="R857" s="153">
        <v>0.625</v>
      </c>
      <c r="S857" s="153">
        <v>4.1666666666666657E-2</v>
      </c>
      <c r="T857" s="153">
        <v>0.58333333333333337</v>
      </c>
      <c r="U857" s="153">
        <v>0.625</v>
      </c>
      <c r="V857" s="153">
        <f>IF(ISBLANK(T857),"",Tabella2[[#This Row],[ACT STOP]]-Tabella2[[#This Row],[ACT START]])</f>
        <v>4.166666666666663E-2</v>
      </c>
      <c r="W857" s="104" t="s">
        <v>122</v>
      </c>
      <c r="X857" s="104" t="s">
        <v>91</v>
      </c>
      <c r="Y857" s="110"/>
      <c r="Z857" s="106"/>
      <c r="AA857" s="104"/>
      <c r="AB857" s="107"/>
      <c r="AC857" s="72">
        <v>1</v>
      </c>
      <c r="AH857" s="70"/>
      <c r="AI857" s="70"/>
      <c r="AJ857">
        <v>0</v>
      </c>
      <c r="AL857" s="70"/>
      <c r="BM857" s="135">
        <v>0.58333333333333337</v>
      </c>
      <c r="BN857" s="136">
        <v>0.625</v>
      </c>
      <c r="BO857" s="101"/>
      <c r="BR857" s="109" t="str">
        <f t="shared" si="13"/>
        <v>SH-25-0846</v>
      </c>
      <c r="BS857" s="109" t="s">
        <v>288</v>
      </c>
      <c r="BT857" t="s">
        <v>122</v>
      </c>
      <c r="BU857" t="s">
        <v>399</v>
      </c>
    </row>
    <row r="858" spans="1:73" hidden="1">
      <c r="A858" s="103" t="s">
        <v>1619</v>
      </c>
      <c r="B858" s="102">
        <v>45805</v>
      </c>
      <c r="C858" s="104">
        <f>_xlfn.ISOWEEKNUM(Tabella2[[#This Row],[Date]])</f>
        <v>22</v>
      </c>
      <c r="D858" s="104" t="s">
        <v>195</v>
      </c>
      <c r="E858" s="104" t="s">
        <v>398</v>
      </c>
      <c r="F858" s="104"/>
      <c r="G858" s="104" t="s">
        <v>257</v>
      </c>
      <c r="H858" s="105">
        <v>14</v>
      </c>
      <c r="I858" s="104"/>
      <c r="J858" s="104" t="s">
        <v>258</v>
      </c>
      <c r="K858" s="104" t="s">
        <v>80</v>
      </c>
      <c r="L858" s="104" t="s">
        <v>299</v>
      </c>
      <c r="M858" s="104" t="s">
        <v>276</v>
      </c>
      <c r="N858" s="104"/>
      <c r="O858" s="106" t="str">
        <f>A3045</f>
        <v>15447</v>
      </c>
      <c r="P858" s="111" t="s">
        <v>300</v>
      </c>
      <c r="Q858" s="153">
        <v>0.58333333333333337</v>
      </c>
      <c r="R858" s="153">
        <v>0.625</v>
      </c>
      <c r="S858" s="153">
        <v>4.1666666666666657E-2</v>
      </c>
      <c r="T858" s="153" t="s">
        <v>550</v>
      </c>
      <c r="U858" s="153" t="s">
        <v>665</v>
      </c>
      <c r="V858" s="153">
        <f>IF(ISBLANK(T858),"",Tabella2[[#This Row],[ACT STOP]]-Tabella2[[#This Row],[ACT START]])</f>
        <v>4.166666666666663E-2</v>
      </c>
      <c r="W858" s="104" t="s">
        <v>122</v>
      </c>
      <c r="X858" s="104" t="s">
        <v>91</v>
      </c>
      <c r="Y858" s="110"/>
      <c r="Z858" s="106"/>
      <c r="AA858" s="104"/>
      <c r="AB858" s="107"/>
      <c r="AC858" s="72">
        <v>1</v>
      </c>
      <c r="AH858" s="70"/>
      <c r="AI858" s="70"/>
      <c r="AJ858">
        <v>0</v>
      </c>
      <c r="AL858" s="70"/>
      <c r="BM858" s="135" t="s">
        <v>550</v>
      </c>
      <c r="BN858" s="136" t="s">
        <v>665</v>
      </c>
      <c r="BO858" s="101"/>
      <c r="BR858" s="109" t="str">
        <f t="shared" si="13"/>
        <v>SH-25-0847</v>
      </c>
      <c r="BS858" s="109" t="s">
        <v>372</v>
      </c>
      <c r="BT858" t="s">
        <v>122</v>
      </c>
      <c r="BU858" t="s">
        <v>399</v>
      </c>
    </row>
    <row r="859" spans="1:73" hidden="1">
      <c r="A859" s="103" t="s">
        <v>1620</v>
      </c>
      <c r="B859" s="102">
        <v>45805</v>
      </c>
      <c r="C859" s="104">
        <f>_xlfn.ISOWEEKNUM(Tabella2[[#This Row],[Date]])</f>
        <v>22</v>
      </c>
      <c r="D859" s="104" t="s">
        <v>195</v>
      </c>
      <c r="E859" s="104" t="s">
        <v>398</v>
      </c>
      <c r="F859" s="104"/>
      <c r="G859" s="104" t="s">
        <v>257</v>
      </c>
      <c r="H859" s="105">
        <v>2</v>
      </c>
      <c r="I859" s="104"/>
      <c r="J859" s="104" t="s">
        <v>258</v>
      </c>
      <c r="K859" s="104" t="s">
        <v>78</v>
      </c>
      <c r="L859" s="104" t="s">
        <v>299</v>
      </c>
      <c r="M859" s="104" t="s">
        <v>276</v>
      </c>
      <c r="N859" s="104"/>
      <c r="O859" s="106" t="str">
        <f>A3047</f>
        <v>15449</v>
      </c>
      <c r="P859" s="111" t="s">
        <v>300</v>
      </c>
      <c r="Q859" s="153">
        <v>0.64583333333333337</v>
      </c>
      <c r="R859" s="153">
        <v>0.6875</v>
      </c>
      <c r="S859" s="153">
        <v>4.1666666666666657E-2</v>
      </c>
      <c r="T859" s="153">
        <v>0.64583333333333337</v>
      </c>
      <c r="U859" s="153">
        <v>0.6875</v>
      </c>
      <c r="V859" s="153">
        <f>IF(ISBLANK(T859),"",Tabella2[[#This Row],[ACT STOP]]-Tabella2[[#This Row],[ACT START]])</f>
        <v>4.166666666666663E-2</v>
      </c>
      <c r="W859" s="104" t="s">
        <v>122</v>
      </c>
      <c r="X859" s="104" t="s">
        <v>91</v>
      </c>
      <c r="Y859" s="110"/>
      <c r="Z859" s="106"/>
      <c r="AA859" s="104"/>
      <c r="AB859" s="107"/>
      <c r="AC859" s="72">
        <v>1</v>
      </c>
      <c r="AH859" s="70"/>
      <c r="AI859" s="70"/>
      <c r="AJ859">
        <v>0</v>
      </c>
      <c r="AL859" s="70"/>
      <c r="BM859" s="135">
        <v>0.64583333333333337</v>
      </c>
      <c r="BN859" s="136">
        <v>0.6875</v>
      </c>
      <c r="BO859" s="101"/>
      <c r="BR859" s="109" t="str">
        <f t="shared" si="13"/>
        <v>SH-25-0848</v>
      </c>
      <c r="BS859" s="109" t="s">
        <v>368</v>
      </c>
      <c r="BT859" t="s">
        <v>122</v>
      </c>
      <c r="BU859" t="s">
        <v>399</v>
      </c>
    </row>
    <row r="860" spans="1:73" hidden="1">
      <c r="A860" s="103" t="s">
        <v>1621</v>
      </c>
      <c r="B860" s="102">
        <v>45805</v>
      </c>
      <c r="C860" s="104">
        <f>_xlfn.ISOWEEKNUM(Tabella2[[#This Row],[Date]])</f>
        <v>22</v>
      </c>
      <c r="D860" s="104" t="s">
        <v>195</v>
      </c>
      <c r="E860" s="104" t="s">
        <v>398</v>
      </c>
      <c r="F860" s="104"/>
      <c r="G860" s="104" t="s">
        <v>257</v>
      </c>
      <c r="H860" s="105">
        <v>1</v>
      </c>
      <c r="I860" s="104"/>
      <c r="J860" s="104" t="s">
        <v>258</v>
      </c>
      <c r="K860" s="104" t="s">
        <v>80</v>
      </c>
      <c r="L860" s="104" t="s">
        <v>299</v>
      </c>
      <c r="M860" s="104" t="s">
        <v>276</v>
      </c>
      <c r="N860" s="104"/>
      <c r="O860" s="106" t="str">
        <f>A3048</f>
        <v>15450</v>
      </c>
      <c r="P860" s="111" t="s">
        <v>300</v>
      </c>
      <c r="Q860" s="153">
        <v>0.64583333333333337</v>
      </c>
      <c r="R860" s="153">
        <v>0.6875</v>
      </c>
      <c r="S860" s="153">
        <v>4.1666666666666657E-2</v>
      </c>
      <c r="T860" s="153">
        <v>0.64583333333333337</v>
      </c>
      <c r="U860" s="153">
        <v>0.6875</v>
      </c>
      <c r="V860" s="153">
        <f>IF(ISBLANK(T860),"",Tabella2[[#This Row],[ACT STOP]]-Tabella2[[#This Row],[ACT START]])</f>
        <v>4.166666666666663E-2</v>
      </c>
      <c r="W860" s="104" t="s">
        <v>122</v>
      </c>
      <c r="X860" s="104" t="s">
        <v>91</v>
      </c>
      <c r="Y860" s="110"/>
      <c r="Z860" s="106"/>
      <c r="AA860" s="104"/>
      <c r="AB860" s="107"/>
      <c r="AC860" s="72">
        <v>1</v>
      </c>
      <c r="AH860" s="70"/>
      <c r="AI860" s="70"/>
      <c r="AJ860">
        <v>0</v>
      </c>
      <c r="AL860" s="70"/>
      <c r="BM860" s="135">
        <v>0.64583333333333337</v>
      </c>
      <c r="BN860" s="136">
        <v>0.6875</v>
      </c>
      <c r="BO860" s="101"/>
      <c r="BR860" s="109" t="str">
        <f t="shared" si="13"/>
        <v>SH-25-0849</v>
      </c>
      <c r="BS860" s="109" t="s">
        <v>332</v>
      </c>
      <c r="BT860" t="s">
        <v>122</v>
      </c>
      <c r="BU860" t="s">
        <v>399</v>
      </c>
    </row>
    <row r="861" spans="1:73" hidden="1">
      <c r="A861" s="103" t="s">
        <v>1622</v>
      </c>
      <c r="B861" s="102">
        <v>45806</v>
      </c>
      <c r="C861" s="104">
        <f>_xlfn.ISOWEEKNUM(Tabella2[[#This Row],[Date]])</f>
        <v>22</v>
      </c>
      <c r="D861" s="104" t="s">
        <v>195</v>
      </c>
      <c r="E861" s="104" t="s">
        <v>398</v>
      </c>
      <c r="F861" s="104"/>
      <c r="G861" s="104" t="s">
        <v>257</v>
      </c>
      <c r="H861" s="105">
        <v>8</v>
      </c>
      <c r="I861" s="104"/>
      <c r="J861" s="104" t="s">
        <v>258</v>
      </c>
      <c r="K861" s="104" t="s">
        <v>80</v>
      </c>
      <c r="L861" s="104" t="s">
        <v>299</v>
      </c>
      <c r="M861" s="104" t="s">
        <v>276</v>
      </c>
      <c r="N861" s="104"/>
      <c r="O861" s="106" t="str">
        <f>A3052</f>
        <v>15454</v>
      </c>
      <c r="P861" s="111" t="s">
        <v>300</v>
      </c>
      <c r="Q861" s="153">
        <v>0.33333333333333331</v>
      </c>
      <c r="R861" s="153">
        <v>0.375</v>
      </c>
      <c r="S861" s="153">
        <v>4.1666666666666657E-2</v>
      </c>
      <c r="T861" s="153">
        <v>0.33333333333333331</v>
      </c>
      <c r="U861" s="153">
        <v>0.375</v>
      </c>
      <c r="V861" s="153">
        <f>IF(ISBLANK(T861),"",Tabella2[[#This Row],[ACT STOP]]-Tabella2[[#This Row],[ACT START]])</f>
        <v>4.1666666666666685E-2</v>
      </c>
      <c r="W861" s="104" t="s">
        <v>122</v>
      </c>
      <c r="X861" s="104" t="s">
        <v>91</v>
      </c>
      <c r="Y861" s="110"/>
      <c r="Z861" s="106"/>
      <c r="AA861" s="104"/>
      <c r="AB861" s="107"/>
      <c r="AC861" s="72">
        <v>1</v>
      </c>
      <c r="AH861" s="70"/>
      <c r="AI861" s="70"/>
      <c r="AJ861">
        <v>0</v>
      </c>
      <c r="AL861" s="70"/>
      <c r="BM861" s="135">
        <v>0.33333333333333331</v>
      </c>
      <c r="BN861" s="136">
        <v>0.375</v>
      </c>
      <c r="BO861" s="101"/>
      <c r="BR861" s="109" t="str">
        <f t="shared" si="13"/>
        <v>SH-25-0850</v>
      </c>
      <c r="BS861" s="109" t="s">
        <v>653</v>
      </c>
      <c r="BT861" t="s">
        <v>122</v>
      </c>
      <c r="BU861" t="s">
        <v>399</v>
      </c>
    </row>
    <row r="862" spans="1:73" hidden="1">
      <c r="A862" s="103" t="s">
        <v>1623</v>
      </c>
      <c r="B862" s="102">
        <v>45806</v>
      </c>
      <c r="C862" s="104">
        <f>_xlfn.ISOWEEKNUM(Tabella2[[#This Row],[Date]])</f>
        <v>22</v>
      </c>
      <c r="D862" s="104" t="s">
        <v>195</v>
      </c>
      <c r="E862" s="104" t="s">
        <v>398</v>
      </c>
      <c r="F862" s="104"/>
      <c r="G862" s="104" t="s">
        <v>284</v>
      </c>
      <c r="H862" s="105">
        <v>9</v>
      </c>
      <c r="I862" s="104"/>
      <c r="J862" s="104" t="s">
        <v>258</v>
      </c>
      <c r="K862" s="104" t="s">
        <v>78</v>
      </c>
      <c r="L862" s="104" t="s">
        <v>299</v>
      </c>
      <c r="M862" s="104" t="s">
        <v>276</v>
      </c>
      <c r="N862" s="104"/>
      <c r="O862" s="106" t="str">
        <f>A3055</f>
        <v>15457</v>
      </c>
      <c r="P862" s="111" t="s">
        <v>300</v>
      </c>
      <c r="Q862" s="153">
        <v>0.39583333333333331</v>
      </c>
      <c r="R862" s="153">
        <v>0.4375</v>
      </c>
      <c r="S862" s="153">
        <v>4.1666666666666657E-2</v>
      </c>
      <c r="T862" s="153">
        <v>0.39583333333333331</v>
      </c>
      <c r="U862" s="153">
        <v>0.43402777777777779</v>
      </c>
      <c r="V862" s="153">
        <f>IF(ISBLANK(T862),"",Tabella2[[#This Row],[ACT STOP]]-Tabella2[[#This Row],[ACT START]])</f>
        <v>3.8194444444444475E-2</v>
      </c>
      <c r="W862" s="104" t="s">
        <v>122</v>
      </c>
      <c r="X862" s="104" t="s">
        <v>91</v>
      </c>
      <c r="Y862" s="110"/>
      <c r="Z862" s="106"/>
      <c r="AA862" s="104"/>
      <c r="AB862" s="107"/>
      <c r="AC862" s="72">
        <v>1</v>
      </c>
      <c r="AH862" s="70"/>
      <c r="AI862" s="70"/>
      <c r="AJ862">
        <v>0</v>
      </c>
      <c r="AL862" s="70"/>
      <c r="BM862" s="135">
        <v>0.39583333333333331</v>
      </c>
      <c r="BN862" s="136">
        <v>0.43402777777777779</v>
      </c>
      <c r="BO862" s="101"/>
      <c r="BR862" s="109" t="str">
        <f t="shared" si="13"/>
        <v>SH-25-0851</v>
      </c>
      <c r="BS862" s="109" t="s">
        <v>339</v>
      </c>
      <c r="BT862" t="s">
        <v>122</v>
      </c>
      <c r="BU862" t="s">
        <v>399</v>
      </c>
    </row>
    <row r="863" spans="1:73" hidden="1">
      <c r="A863" s="103" t="s">
        <v>1624</v>
      </c>
      <c r="B863" s="102">
        <v>45806</v>
      </c>
      <c r="C863" s="104">
        <f>_xlfn.ISOWEEKNUM(Tabella2[[#This Row],[Date]])</f>
        <v>22</v>
      </c>
      <c r="D863" s="104" t="s">
        <v>195</v>
      </c>
      <c r="E863" s="104" t="s">
        <v>398</v>
      </c>
      <c r="F863" s="104"/>
      <c r="G863" s="104" t="s">
        <v>257</v>
      </c>
      <c r="H863" s="105">
        <v>12</v>
      </c>
      <c r="I863" s="104"/>
      <c r="J863" s="104" t="s">
        <v>258</v>
      </c>
      <c r="K863" s="104" t="s">
        <v>78</v>
      </c>
      <c r="L863" s="104" t="s">
        <v>299</v>
      </c>
      <c r="M863" s="104" t="s">
        <v>276</v>
      </c>
      <c r="N863" s="104"/>
      <c r="O863" s="106" t="str">
        <f>A3058</f>
        <v>15460</v>
      </c>
      <c r="P863" s="111" t="s">
        <v>300</v>
      </c>
      <c r="Q863" s="153">
        <v>0.45833333333333331</v>
      </c>
      <c r="R863" s="153">
        <v>0.5</v>
      </c>
      <c r="S863" s="153">
        <v>4.1666666666666657E-2</v>
      </c>
      <c r="T863" s="153">
        <v>0.45833333333333331</v>
      </c>
      <c r="U863" s="153">
        <v>0.49305555555555558</v>
      </c>
      <c r="V863" s="153">
        <f>IF(ISBLANK(T863),"",Tabella2[[#This Row],[ACT STOP]]-Tabella2[[#This Row],[ACT START]])</f>
        <v>3.4722222222222265E-2</v>
      </c>
      <c r="W863" s="104" t="s">
        <v>122</v>
      </c>
      <c r="X863" s="104" t="s">
        <v>91</v>
      </c>
      <c r="Y863" s="110"/>
      <c r="Z863" s="106"/>
      <c r="AA863" s="104"/>
      <c r="AB863" s="107"/>
      <c r="AC863" s="72">
        <v>1</v>
      </c>
      <c r="AH863" s="70"/>
      <c r="AI863" s="70"/>
      <c r="AJ863">
        <v>0</v>
      </c>
      <c r="AL863" s="70"/>
      <c r="BM863" s="135">
        <v>0.45833333333333331</v>
      </c>
      <c r="BN863" s="136">
        <v>0.49305555555555558</v>
      </c>
      <c r="BO863" s="101"/>
      <c r="BR863" s="109" t="str">
        <f t="shared" si="13"/>
        <v>SH-25-0852</v>
      </c>
      <c r="BS863" s="109" t="s">
        <v>266</v>
      </c>
      <c r="BT863" t="s">
        <v>122</v>
      </c>
      <c r="BU863" t="s">
        <v>399</v>
      </c>
    </row>
    <row r="864" spans="1:73" hidden="1">
      <c r="A864" s="103" t="s">
        <v>1625</v>
      </c>
      <c r="B864" s="102">
        <v>45806</v>
      </c>
      <c r="C864" s="104">
        <f>_xlfn.ISOWEEKNUM(Tabella2[[#This Row],[Date]])</f>
        <v>22</v>
      </c>
      <c r="D864" s="104" t="s">
        <v>195</v>
      </c>
      <c r="E864" s="104" t="s">
        <v>398</v>
      </c>
      <c r="F864" s="104"/>
      <c r="G864" s="104" t="s">
        <v>257</v>
      </c>
      <c r="H864" s="105">
        <v>30</v>
      </c>
      <c r="I864" s="104"/>
      <c r="J864" s="104" t="s">
        <v>258</v>
      </c>
      <c r="K864" s="104" t="s">
        <v>80</v>
      </c>
      <c r="L864" s="104" t="s">
        <v>299</v>
      </c>
      <c r="M864" s="104" t="s">
        <v>276</v>
      </c>
      <c r="N864" s="104"/>
      <c r="O864" s="106" t="str">
        <f>A3059</f>
        <v>15461</v>
      </c>
      <c r="P864" s="111" t="s">
        <v>300</v>
      </c>
      <c r="Q864" s="153">
        <v>0.45833333333333331</v>
      </c>
      <c r="R864" s="153">
        <v>0.5</v>
      </c>
      <c r="S864" s="153">
        <v>4.1666666666666657E-2</v>
      </c>
      <c r="T864" s="153">
        <v>0.45833333333333331</v>
      </c>
      <c r="U864" s="153">
        <v>0.5</v>
      </c>
      <c r="V864" s="153">
        <f>IF(ISBLANK(T864),"",Tabella2[[#This Row],[ACT STOP]]-Tabella2[[#This Row],[ACT START]])</f>
        <v>4.1666666666666685E-2</v>
      </c>
      <c r="W864" s="104" t="s">
        <v>122</v>
      </c>
      <c r="X864" s="104" t="s">
        <v>91</v>
      </c>
      <c r="Y864" s="110"/>
      <c r="Z864" s="106"/>
      <c r="AA864" s="104"/>
      <c r="AB864" s="107"/>
      <c r="AC864" s="72">
        <v>1</v>
      </c>
      <c r="AH864" s="70"/>
      <c r="AI864" s="70"/>
      <c r="AJ864">
        <v>0</v>
      </c>
      <c r="AL864" s="70"/>
      <c r="BM864" s="135">
        <v>0.45833333333333331</v>
      </c>
      <c r="BN864" s="136">
        <v>0.5</v>
      </c>
      <c r="BO864" s="101"/>
      <c r="BR864" s="109" t="str">
        <f t="shared" si="13"/>
        <v>SH-25-0853</v>
      </c>
      <c r="BS864" s="109" t="s">
        <v>279</v>
      </c>
      <c r="BT864" t="s">
        <v>122</v>
      </c>
      <c r="BU864" t="s">
        <v>399</v>
      </c>
    </row>
    <row r="865" spans="1:73" hidden="1">
      <c r="A865" s="103" t="s">
        <v>1626</v>
      </c>
      <c r="B865" s="102">
        <v>45806</v>
      </c>
      <c r="C865" s="104">
        <f>_xlfn.ISOWEEKNUM(Tabella2[[#This Row],[Date]])</f>
        <v>22</v>
      </c>
      <c r="D865" s="104" t="s">
        <v>195</v>
      </c>
      <c r="E865" s="104" t="s">
        <v>398</v>
      </c>
      <c r="F865" s="104"/>
      <c r="G865" s="104" t="s">
        <v>327</v>
      </c>
      <c r="H865" s="105">
        <v>19</v>
      </c>
      <c r="I865" s="104"/>
      <c r="J865" s="104" t="s">
        <v>258</v>
      </c>
      <c r="K865" s="104" t="s">
        <v>80</v>
      </c>
      <c r="L865" s="104" t="s">
        <v>299</v>
      </c>
      <c r="M865" s="104" t="s">
        <v>276</v>
      </c>
      <c r="N865" s="104"/>
      <c r="O865" s="106" t="str">
        <f>A3064</f>
        <v>15466</v>
      </c>
      <c r="P865" s="111" t="s">
        <v>300</v>
      </c>
      <c r="Q865" s="153">
        <v>0.52083333333333337</v>
      </c>
      <c r="R865" s="153">
        <v>0.5625</v>
      </c>
      <c r="S865" s="153">
        <v>4.1666666666666657E-2</v>
      </c>
      <c r="T865" s="153">
        <v>0.52083333333333337</v>
      </c>
      <c r="U865" s="153">
        <v>0.5625</v>
      </c>
      <c r="V865" s="153">
        <f>IF(ISBLANK(T865),"",Tabella2[[#This Row],[ACT STOP]]-Tabella2[[#This Row],[ACT START]])</f>
        <v>4.166666666666663E-2</v>
      </c>
      <c r="W865" s="104" t="s">
        <v>122</v>
      </c>
      <c r="X865" s="104" t="s">
        <v>91</v>
      </c>
      <c r="Y865" s="110"/>
      <c r="Z865" s="106"/>
      <c r="AA865" s="104"/>
      <c r="AB865" s="107"/>
      <c r="AC865" s="72">
        <v>1</v>
      </c>
      <c r="AH865" s="70"/>
      <c r="AI865" s="70"/>
      <c r="AJ865">
        <v>0</v>
      </c>
      <c r="AL865" s="70"/>
      <c r="BM865" s="135">
        <v>0.52083333333333337</v>
      </c>
      <c r="BN865" s="136">
        <v>0.5625</v>
      </c>
      <c r="BO865" s="101"/>
      <c r="BR865" s="109" t="str">
        <f t="shared" si="13"/>
        <v>SH-25-0854</v>
      </c>
      <c r="BS865" s="109" t="s">
        <v>1627</v>
      </c>
      <c r="BT865" t="s">
        <v>122</v>
      </c>
      <c r="BU865" t="s">
        <v>399</v>
      </c>
    </row>
    <row r="866" spans="1:73" hidden="1">
      <c r="A866" s="103" t="s">
        <v>1628</v>
      </c>
      <c r="B866" s="102">
        <v>45806</v>
      </c>
      <c r="C866" s="104">
        <f>_xlfn.ISOWEEKNUM(Tabella2[[#This Row],[Date]])</f>
        <v>22</v>
      </c>
      <c r="D866" s="104" t="s">
        <v>195</v>
      </c>
      <c r="E866" s="104" t="s">
        <v>398</v>
      </c>
      <c r="F866" s="104"/>
      <c r="G866" s="104" t="s">
        <v>257</v>
      </c>
      <c r="H866" s="105">
        <v>13</v>
      </c>
      <c r="I866" s="104"/>
      <c r="J866" s="104" t="s">
        <v>258</v>
      </c>
      <c r="K866" s="104" t="s">
        <v>78</v>
      </c>
      <c r="L866" s="104" t="s">
        <v>299</v>
      </c>
      <c r="M866" s="104" t="s">
        <v>276</v>
      </c>
      <c r="N866" s="104"/>
      <c r="O866" s="106" t="str">
        <f>A3066</f>
        <v>15468</v>
      </c>
      <c r="P866" s="111" t="s">
        <v>300</v>
      </c>
      <c r="Q866" s="153">
        <v>0.58333333333333337</v>
      </c>
      <c r="R866" s="153">
        <v>0.625</v>
      </c>
      <c r="S866" s="153">
        <v>4.1666666666666657E-2</v>
      </c>
      <c r="T866" s="153">
        <v>0.58333333333333337</v>
      </c>
      <c r="U866" s="153">
        <v>0.625</v>
      </c>
      <c r="V866" s="153">
        <f>IF(ISBLANK(T866),"",Tabella2[[#This Row],[ACT STOP]]-Tabella2[[#This Row],[ACT START]])</f>
        <v>4.166666666666663E-2</v>
      </c>
      <c r="W866" s="104" t="s">
        <v>122</v>
      </c>
      <c r="X866" s="104" t="s">
        <v>91</v>
      </c>
      <c r="Y866" s="110"/>
      <c r="Z866" s="106"/>
      <c r="AA866" s="104"/>
      <c r="AB866" s="107"/>
      <c r="AC866" s="72">
        <v>1</v>
      </c>
      <c r="AH866" s="70"/>
      <c r="AI866" s="70"/>
      <c r="AJ866">
        <v>0</v>
      </c>
      <c r="AL866" s="70"/>
      <c r="BM866" s="135">
        <v>0.58333333333333337</v>
      </c>
      <c r="BN866" s="136">
        <v>0.625</v>
      </c>
      <c r="BO866" s="101"/>
      <c r="BR866" s="109" t="str">
        <f t="shared" si="13"/>
        <v>SH-25-0855</v>
      </c>
      <c r="BS866" s="109" t="s">
        <v>427</v>
      </c>
      <c r="BT866" t="s">
        <v>122</v>
      </c>
      <c r="BU866" t="s">
        <v>399</v>
      </c>
    </row>
    <row r="867" spans="1:73" ht="63" hidden="1" customHeight="1">
      <c r="A867" s="103" t="s">
        <v>1629</v>
      </c>
      <c r="B867" s="102">
        <v>45806</v>
      </c>
      <c r="C867" s="104">
        <f>_xlfn.ISOWEEKNUM(Tabella2[[#This Row],[Date]])</f>
        <v>22</v>
      </c>
      <c r="D867" s="104" t="s">
        <v>195</v>
      </c>
      <c r="E867" s="104" t="s">
        <v>398</v>
      </c>
      <c r="F867" s="104"/>
      <c r="G867" s="104" t="s">
        <v>257</v>
      </c>
      <c r="H867" s="105">
        <v>17</v>
      </c>
      <c r="I867" s="104"/>
      <c r="J867" s="104" t="s">
        <v>258</v>
      </c>
      <c r="K867" s="104" t="s">
        <v>80</v>
      </c>
      <c r="L867" s="104" t="s">
        <v>299</v>
      </c>
      <c r="M867" s="104" t="s">
        <v>276</v>
      </c>
      <c r="N867" s="104"/>
      <c r="O867" s="106" t="str">
        <f>A3021</f>
        <v>15423</v>
      </c>
      <c r="P867" s="111" t="s">
        <v>300</v>
      </c>
      <c r="Q867" s="153">
        <v>0.58333333333333337</v>
      </c>
      <c r="R867" s="153">
        <v>0.625</v>
      </c>
      <c r="S867" s="153">
        <v>4.1666666666666657E-2</v>
      </c>
      <c r="T867" s="153">
        <v>0.58333333333333337</v>
      </c>
      <c r="U867" s="153">
        <v>0.62152777777777779</v>
      </c>
      <c r="V867" s="153">
        <f>IF(ISBLANK(T867),"",Tabella2[[#This Row],[ACT STOP]]-Tabella2[[#This Row],[ACT START]])</f>
        <v>3.819444444444442E-2</v>
      </c>
      <c r="W867" s="104" t="s">
        <v>116</v>
      </c>
      <c r="X867" s="104" t="s">
        <v>113</v>
      </c>
      <c r="Y867" s="110" t="s">
        <v>1630</v>
      </c>
      <c r="Z867" s="106"/>
      <c r="AA867" s="104"/>
      <c r="AB867" s="107"/>
      <c r="AC867" s="72">
        <v>0</v>
      </c>
      <c r="AH867" s="70"/>
      <c r="AI867" s="70"/>
      <c r="AJ867">
        <v>0</v>
      </c>
      <c r="AL867" s="70"/>
      <c r="BL867" s="30" t="s">
        <v>1631</v>
      </c>
      <c r="BM867" s="135">
        <v>0.58333333333333337</v>
      </c>
      <c r="BN867" s="136">
        <v>0.62152777777777779</v>
      </c>
      <c r="BO867" s="101"/>
      <c r="BR867" s="109" t="str">
        <f t="shared" si="13"/>
        <v>SH-25-0856</v>
      </c>
      <c r="BS867" s="109" t="s">
        <v>393</v>
      </c>
      <c r="BT867" t="s">
        <v>127</v>
      </c>
      <c r="BU867" t="s">
        <v>399</v>
      </c>
    </row>
    <row r="868" spans="1:73" hidden="1">
      <c r="A868" s="103" t="s">
        <v>1632</v>
      </c>
      <c r="B868" s="102">
        <v>45806</v>
      </c>
      <c r="C868" s="104">
        <f>_xlfn.ISOWEEKNUM(Tabella2[[#This Row],[Date]])</f>
        <v>22</v>
      </c>
      <c r="D868" s="104" t="s">
        <v>195</v>
      </c>
      <c r="E868" s="104" t="s">
        <v>398</v>
      </c>
      <c r="F868" s="104"/>
      <c r="G868" s="104" t="s">
        <v>284</v>
      </c>
      <c r="H868" s="105">
        <v>5</v>
      </c>
      <c r="I868" s="104"/>
      <c r="J868" s="104" t="s">
        <v>258</v>
      </c>
      <c r="K868" s="104" t="s">
        <v>78</v>
      </c>
      <c r="L868" s="104" t="s">
        <v>299</v>
      </c>
      <c r="M868" s="104" t="s">
        <v>276</v>
      </c>
      <c r="N868" s="104"/>
      <c r="O868" s="106" t="str">
        <f>A3067</f>
        <v>15469</v>
      </c>
      <c r="P868" s="111" t="s">
        <v>300</v>
      </c>
      <c r="Q868" s="153">
        <v>0.64583333333333337</v>
      </c>
      <c r="R868" s="153">
        <v>0.6875</v>
      </c>
      <c r="S868" s="153">
        <v>4.1666666666666657E-2</v>
      </c>
      <c r="T868" s="153">
        <v>0.65625</v>
      </c>
      <c r="U868" s="153">
        <v>0.6875</v>
      </c>
      <c r="V868" s="153">
        <f>IF(ISBLANK(T868),"",Tabella2[[#This Row],[ACT STOP]]-Tabella2[[#This Row],[ACT START]])</f>
        <v>3.125E-2</v>
      </c>
      <c r="W868" s="104" t="s">
        <v>122</v>
      </c>
      <c r="X868" s="104" t="s">
        <v>91</v>
      </c>
      <c r="Y868" s="110"/>
      <c r="Z868" s="106"/>
      <c r="AA868" s="104"/>
      <c r="AB868" s="107"/>
      <c r="AC868" s="72">
        <v>1</v>
      </c>
      <c r="AH868" s="70"/>
      <c r="AI868" s="70"/>
      <c r="AJ868">
        <v>0</v>
      </c>
      <c r="AL868" s="70"/>
      <c r="BM868" s="135">
        <v>0.65625</v>
      </c>
      <c r="BN868" s="136">
        <v>0.6875</v>
      </c>
      <c r="BO868" s="101"/>
      <c r="BR868" s="109" t="str">
        <f t="shared" si="13"/>
        <v>SH-25-0857</v>
      </c>
      <c r="BS868" s="109" t="s">
        <v>288</v>
      </c>
      <c r="BT868" t="s">
        <v>122</v>
      </c>
      <c r="BU868" t="s">
        <v>399</v>
      </c>
    </row>
    <row r="869" spans="1:73" hidden="1">
      <c r="A869" s="103" t="s">
        <v>1633</v>
      </c>
      <c r="B869" s="102">
        <v>45807</v>
      </c>
      <c r="C869" s="104">
        <f>_xlfn.ISOWEEKNUM(Tabella2[[#This Row],[Date]])</f>
        <v>22</v>
      </c>
      <c r="D869" s="104" t="s">
        <v>195</v>
      </c>
      <c r="E869" s="104" t="s">
        <v>398</v>
      </c>
      <c r="F869" s="104"/>
      <c r="G869" s="104" t="s">
        <v>257</v>
      </c>
      <c r="H869" s="105">
        <v>13</v>
      </c>
      <c r="I869" s="104"/>
      <c r="J869" s="104" t="s">
        <v>258</v>
      </c>
      <c r="K869" s="104" t="s">
        <v>80</v>
      </c>
      <c r="L869" s="104" t="s">
        <v>299</v>
      </c>
      <c r="M869" s="104" t="s">
        <v>276</v>
      </c>
      <c r="N869" s="104"/>
      <c r="O869" s="106" t="str">
        <f>A3075</f>
        <v>15477</v>
      </c>
      <c r="P869" s="111" t="s">
        <v>300</v>
      </c>
      <c r="Q869" s="153">
        <v>0.29166666666666669</v>
      </c>
      <c r="R869" s="153">
        <v>0.33333333333333331</v>
      </c>
      <c r="S869" s="153">
        <v>4.1666666666666657E-2</v>
      </c>
      <c r="T869" s="153">
        <v>0.29166666666666669</v>
      </c>
      <c r="U869" s="153">
        <v>0.34375</v>
      </c>
      <c r="V869" s="153">
        <f>IF(ISBLANK(T869),"",Tabella2[[#This Row],[ACT STOP]]-Tabella2[[#This Row],[ACT START]])</f>
        <v>5.2083333333333315E-2</v>
      </c>
      <c r="W869" s="104" t="s">
        <v>122</v>
      </c>
      <c r="X869" s="104" t="s">
        <v>91</v>
      </c>
      <c r="Y869" s="110" t="s">
        <v>1634</v>
      </c>
      <c r="Z869" s="106"/>
      <c r="AA869" s="104"/>
      <c r="AB869" s="107"/>
      <c r="AC869" s="72">
        <v>1</v>
      </c>
      <c r="AH869" s="70"/>
      <c r="AI869" s="70"/>
      <c r="AJ869">
        <v>0</v>
      </c>
      <c r="AL869" s="70"/>
      <c r="BM869" s="135">
        <v>0.29166666666666669</v>
      </c>
      <c r="BN869" s="136">
        <v>0.34375</v>
      </c>
      <c r="BO869" s="101">
        <v>1.041666666666667E-2</v>
      </c>
      <c r="BQ869" t="s">
        <v>94</v>
      </c>
      <c r="BR869" s="109" t="str">
        <f t="shared" si="13"/>
        <v>SH-25-0858</v>
      </c>
      <c r="BS869" s="109" t="s">
        <v>427</v>
      </c>
      <c r="BT869" t="s">
        <v>122</v>
      </c>
      <c r="BU869" t="s">
        <v>399</v>
      </c>
    </row>
    <row r="870" spans="1:73" hidden="1">
      <c r="A870" s="103" t="s">
        <v>1635</v>
      </c>
      <c r="B870" s="102">
        <v>45807</v>
      </c>
      <c r="C870" s="104">
        <f>_xlfn.ISOWEEKNUM(Tabella2[[#This Row],[Date]])</f>
        <v>22</v>
      </c>
      <c r="D870" s="104" t="s">
        <v>195</v>
      </c>
      <c r="E870" s="104" t="s">
        <v>398</v>
      </c>
      <c r="F870" s="104"/>
      <c r="G870" s="104" t="s">
        <v>284</v>
      </c>
      <c r="H870" s="105">
        <v>23</v>
      </c>
      <c r="I870" s="104"/>
      <c r="J870" s="104" t="s">
        <v>258</v>
      </c>
      <c r="K870" s="104" t="s">
        <v>78</v>
      </c>
      <c r="L870" s="104" t="s">
        <v>299</v>
      </c>
      <c r="M870" s="104" t="s">
        <v>276</v>
      </c>
      <c r="N870" s="104"/>
      <c r="O870" s="106" t="str">
        <f>A3076</f>
        <v>15478</v>
      </c>
      <c r="P870" s="111" t="s">
        <v>300</v>
      </c>
      <c r="Q870" s="153">
        <v>0.35416666666666669</v>
      </c>
      <c r="R870" s="153">
        <v>0.39583333333333331</v>
      </c>
      <c r="S870" s="153">
        <v>4.1666666666666657E-2</v>
      </c>
      <c r="T870" s="153">
        <v>0.35416666666666669</v>
      </c>
      <c r="U870" s="153">
        <v>0.3888888888888889</v>
      </c>
      <c r="V870" s="153">
        <f>IF(ISBLANK(T870),"",Tabella2[[#This Row],[ACT STOP]]-Tabella2[[#This Row],[ACT START]])</f>
        <v>3.472222222222221E-2</v>
      </c>
      <c r="W870" s="104" t="s">
        <v>122</v>
      </c>
      <c r="X870" s="104" t="s">
        <v>91</v>
      </c>
      <c r="Y870" s="110"/>
      <c r="Z870" s="106"/>
      <c r="AA870" s="104"/>
      <c r="AB870" s="107"/>
      <c r="AC870" s="72">
        <v>1</v>
      </c>
      <c r="AH870" s="70"/>
      <c r="AI870" s="70"/>
      <c r="AJ870">
        <v>0</v>
      </c>
      <c r="AL870" s="70"/>
      <c r="BM870" s="135">
        <v>0.35416666666666669</v>
      </c>
      <c r="BN870" s="136">
        <v>0.3888888888888889</v>
      </c>
      <c r="BO870" s="101"/>
      <c r="BR870" s="109" t="str">
        <f t="shared" si="13"/>
        <v>SH-25-0859</v>
      </c>
      <c r="BS870" s="109" t="s">
        <v>358</v>
      </c>
      <c r="BT870" t="s">
        <v>122</v>
      </c>
      <c r="BU870" t="s">
        <v>399</v>
      </c>
    </row>
    <row r="871" spans="1:73" hidden="1">
      <c r="A871" s="103" t="s">
        <v>1636</v>
      </c>
      <c r="B871" s="102">
        <v>45807</v>
      </c>
      <c r="C871" s="104">
        <f>_xlfn.ISOWEEKNUM(Tabella2[[#This Row],[Date]])</f>
        <v>22</v>
      </c>
      <c r="D871" s="104" t="s">
        <v>195</v>
      </c>
      <c r="E871" s="104" t="s">
        <v>398</v>
      </c>
      <c r="F871" s="104"/>
      <c r="G871" s="104" t="s">
        <v>257</v>
      </c>
      <c r="H871" s="105">
        <v>14</v>
      </c>
      <c r="I871" s="104" t="s">
        <v>258</v>
      </c>
      <c r="J871" s="104"/>
      <c r="K871" s="104" t="s">
        <v>80</v>
      </c>
      <c r="L871" s="104" t="s">
        <v>299</v>
      </c>
      <c r="M871" s="104" t="s">
        <v>386</v>
      </c>
      <c r="N871" s="104"/>
      <c r="O871" s="106" t="str">
        <f>A3077</f>
        <v>15479</v>
      </c>
      <c r="P871" s="111" t="s">
        <v>300</v>
      </c>
      <c r="Q871" s="153">
        <v>0.35416666666666669</v>
      </c>
      <c r="R871" s="153">
        <v>0.39583333333333331</v>
      </c>
      <c r="S871" s="153">
        <v>4.1666666666666657E-2</v>
      </c>
      <c r="T871" s="153">
        <v>0.35416666666666669</v>
      </c>
      <c r="U871" s="153">
        <v>0.38194444444444442</v>
      </c>
      <c r="V871" s="153">
        <f>IF(ISBLANK(T871),"",Tabella2[[#This Row],[ACT STOP]]-Tabella2[[#This Row],[ACT START]])</f>
        <v>2.7777777777777735E-2</v>
      </c>
      <c r="W871" s="104" t="s">
        <v>92</v>
      </c>
      <c r="X871" s="104" t="s">
        <v>91</v>
      </c>
      <c r="Y871" s="110"/>
      <c r="Z871" s="106"/>
      <c r="AA871" s="104"/>
      <c r="AB871" s="107"/>
      <c r="AC871" s="72">
        <v>1</v>
      </c>
      <c r="AH871" s="70"/>
      <c r="AI871" s="70"/>
      <c r="AJ871">
        <v>0</v>
      </c>
      <c r="AL871" s="70"/>
      <c r="BM871" s="135">
        <v>0.35416666666666669</v>
      </c>
      <c r="BN871" s="136">
        <v>0.38194444444444442</v>
      </c>
      <c r="BO871" s="101"/>
      <c r="BR871" s="109" t="str">
        <f t="shared" si="13"/>
        <v>SH-25-0860</v>
      </c>
      <c r="BS871" s="109" t="s">
        <v>372</v>
      </c>
      <c r="BT871" t="s">
        <v>92</v>
      </c>
      <c r="BU871" t="s">
        <v>399</v>
      </c>
    </row>
    <row r="872" spans="1:73" hidden="1">
      <c r="A872" s="103" t="s">
        <v>1637</v>
      </c>
      <c r="B872" s="102">
        <v>45807</v>
      </c>
      <c r="C872" s="104">
        <f>_xlfn.ISOWEEKNUM(Tabella2[[#This Row],[Date]])</f>
        <v>22</v>
      </c>
      <c r="D872" s="104" t="s">
        <v>195</v>
      </c>
      <c r="E872" s="104" t="s">
        <v>398</v>
      </c>
      <c r="F872" s="104"/>
      <c r="G872" s="104" t="s">
        <v>257</v>
      </c>
      <c r="H872" s="105">
        <v>17</v>
      </c>
      <c r="I872" s="104"/>
      <c r="J872" s="104" t="s">
        <v>258</v>
      </c>
      <c r="K872" s="104" t="s">
        <v>78</v>
      </c>
      <c r="L872" s="104" t="s">
        <v>299</v>
      </c>
      <c r="M872" s="104" t="s">
        <v>276</v>
      </c>
      <c r="N872" s="104"/>
      <c r="O872" s="106" t="str">
        <f>A3080</f>
        <v>15482</v>
      </c>
      <c r="P872" s="111" t="s">
        <v>300</v>
      </c>
      <c r="Q872" s="153">
        <v>0.41666666666666669</v>
      </c>
      <c r="R872" s="153">
        <v>0.45833333333333331</v>
      </c>
      <c r="S872" s="153">
        <v>4.1666666666666657E-2</v>
      </c>
      <c r="T872" s="153">
        <v>0.41666666666666669</v>
      </c>
      <c r="U872" s="153">
        <v>0.45833333333333331</v>
      </c>
      <c r="V872" s="153">
        <f>IF(ISBLANK(T872),"",Tabella2[[#This Row],[ACT STOP]]-Tabella2[[#This Row],[ACT START]])</f>
        <v>4.166666666666663E-2</v>
      </c>
      <c r="W872" s="104" t="s">
        <v>122</v>
      </c>
      <c r="X872" s="104" t="s">
        <v>91</v>
      </c>
      <c r="Y872" s="110"/>
      <c r="Z872" s="106"/>
      <c r="AA872" s="104"/>
      <c r="AB872" s="107"/>
      <c r="AC872" s="72">
        <v>1</v>
      </c>
      <c r="AH872" s="70"/>
      <c r="AI872" s="70"/>
      <c r="AJ872">
        <v>0</v>
      </c>
      <c r="AL872" s="70"/>
      <c r="BM872" s="135">
        <v>0.41666666666666669</v>
      </c>
      <c r="BN872" s="136">
        <v>0.45833333333333331</v>
      </c>
      <c r="BO872" s="101"/>
      <c r="BR872" s="109" t="str">
        <f t="shared" si="13"/>
        <v>SH-25-0861</v>
      </c>
      <c r="BS872" s="109" t="s">
        <v>266</v>
      </c>
      <c r="BT872" t="s">
        <v>122</v>
      </c>
      <c r="BU872" t="s">
        <v>399</v>
      </c>
    </row>
    <row r="873" spans="1:73" hidden="1">
      <c r="A873" s="103" t="s">
        <v>1638</v>
      </c>
      <c r="B873" s="102">
        <v>45807</v>
      </c>
      <c r="C873" s="104">
        <f>_xlfn.ISOWEEKNUM(Tabella2[[#This Row],[Date]])</f>
        <v>22</v>
      </c>
      <c r="D873" s="104" t="s">
        <v>195</v>
      </c>
      <c r="E873" s="104" t="s">
        <v>398</v>
      </c>
      <c r="F873" s="104"/>
      <c r="G873" s="104" t="s">
        <v>284</v>
      </c>
      <c r="H873" s="105">
        <v>23</v>
      </c>
      <c r="I873" s="104"/>
      <c r="J873" s="104" t="s">
        <v>258</v>
      </c>
      <c r="K873" s="104" t="s">
        <v>80</v>
      </c>
      <c r="L873" s="104" t="s">
        <v>299</v>
      </c>
      <c r="M873" s="104" t="s">
        <v>276</v>
      </c>
      <c r="N873" s="104"/>
      <c r="O873" s="106" t="str">
        <f>A3081</f>
        <v>15483</v>
      </c>
      <c r="P873" s="111" t="s">
        <v>300</v>
      </c>
      <c r="Q873" s="153">
        <v>0.41666666666666669</v>
      </c>
      <c r="R873" s="153">
        <v>0.45833333333333331</v>
      </c>
      <c r="S873" s="153">
        <v>4.1666666666666657E-2</v>
      </c>
      <c r="T873" s="153">
        <v>0.41666666666666669</v>
      </c>
      <c r="U873" s="153">
        <v>0.4548611111111111</v>
      </c>
      <c r="V873" s="153">
        <f>IF(ISBLANK(T873),"",Tabella2[[#This Row],[ACT STOP]]-Tabella2[[#This Row],[ACT START]])</f>
        <v>3.819444444444442E-2</v>
      </c>
      <c r="W873" s="104" t="s">
        <v>122</v>
      </c>
      <c r="X873" s="104" t="s">
        <v>91</v>
      </c>
      <c r="Y873" s="110"/>
      <c r="Z873" s="106"/>
      <c r="AA873" s="104"/>
      <c r="AB873" s="107"/>
      <c r="AC873" s="72">
        <v>1</v>
      </c>
      <c r="AH873" s="70"/>
      <c r="AI873" s="70"/>
      <c r="AJ873">
        <v>0</v>
      </c>
      <c r="AL873" s="70"/>
      <c r="BM873" s="135">
        <v>0.41666666666666669</v>
      </c>
      <c r="BN873" s="136">
        <v>0.4548611111111111</v>
      </c>
      <c r="BO873" s="101"/>
      <c r="BR873" s="109" t="str">
        <f t="shared" si="13"/>
        <v>SH-25-0862</v>
      </c>
      <c r="BS873" s="109" t="s">
        <v>358</v>
      </c>
      <c r="BT873" t="s">
        <v>122</v>
      </c>
      <c r="BU873" t="s">
        <v>399</v>
      </c>
    </row>
    <row r="874" spans="1:73" hidden="1">
      <c r="A874" s="103" t="s">
        <v>1639</v>
      </c>
      <c r="B874" s="102">
        <v>45807</v>
      </c>
      <c r="C874" s="104">
        <f>_xlfn.ISOWEEKNUM(Tabella2[[#This Row],[Date]])</f>
        <v>22</v>
      </c>
      <c r="D874" s="104" t="s">
        <v>195</v>
      </c>
      <c r="E874" s="104" t="s">
        <v>398</v>
      </c>
      <c r="F874" s="104"/>
      <c r="G874" s="104" t="s">
        <v>257</v>
      </c>
      <c r="H874" s="105">
        <v>14</v>
      </c>
      <c r="I874" s="104"/>
      <c r="J874" s="104" t="s">
        <v>258</v>
      </c>
      <c r="K874" s="104" t="s">
        <v>78</v>
      </c>
      <c r="L874" s="104" t="s">
        <v>299</v>
      </c>
      <c r="M874" s="104" t="s">
        <v>977</v>
      </c>
      <c r="N874" s="104"/>
      <c r="O874" s="106" t="str">
        <f>A3083</f>
        <v>15485</v>
      </c>
      <c r="P874" s="111" t="s">
        <v>300</v>
      </c>
      <c r="Q874" s="153">
        <v>0.47916666666666669</v>
      </c>
      <c r="R874" s="153">
        <v>0.52083333333333337</v>
      </c>
      <c r="S874" s="153">
        <v>4.1666666666666657E-2</v>
      </c>
      <c r="T874" s="153">
        <v>0.47569444444444442</v>
      </c>
      <c r="U874" s="153">
        <v>0.51736111111111116</v>
      </c>
      <c r="V874" s="153">
        <f>IF(ISBLANK(T874),"",Tabella2[[#This Row],[ACT STOP]]-Tabella2[[#This Row],[ACT START]])</f>
        <v>4.1666666666666741E-2</v>
      </c>
      <c r="W874" s="104" t="s">
        <v>122</v>
      </c>
      <c r="X874" s="104" t="s">
        <v>91</v>
      </c>
      <c r="Y874" s="110"/>
      <c r="Z874" s="106"/>
      <c r="AA874" s="104"/>
      <c r="AB874" s="107"/>
      <c r="AC874" s="72">
        <v>1</v>
      </c>
      <c r="AH874" s="70"/>
      <c r="AI874" s="70"/>
      <c r="AJ874">
        <v>0</v>
      </c>
      <c r="AL874" s="70"/>
      <c r="BM874" s="135">
        <v>0.47569444444444442</v>
      </c>
      <c r="BN874" s="136">
        <v>0.51736111111111116</v>
      </c>
      <c r="BO874" s="101"/>
      <c r="BR874" s="109" t="str">
        <f t="shared" si="13"/>
        <v>SH-25-0863</v>
      </c>
      <c r="BS874" s="109" t="s">
        <v>372</v>
      </c>
      <c r="BT874" t="s">
        <v>122</v>
      </c>
      <c r="BU874" t="s">
        <v>399</v>
      </c>
    </row>
    <row r="875" spans="1:73" hidden="1">
      <c r="A875" s="103" t="s">
        <v>1640</v>
      </c>
      <c r="B875" s="102">
        <v>45811</v>
      </c>
      <c r="C875" s="104">
        <f>_xlfn.ISOWEEKNUM(Tabella2[[#This Row],[Date]])</f>
        <v>23</v>
      </c>
      <c r="D875" s="104" t="s">
        <v>195</v>
      </c>
      <c r="E875" s="104" t="s">
        <v>398</v>
      </c>
      <c r="F875" s="104"/>
      <c r="G875" s="104" t="s">
        <v>257</v>
      </c>
      <c r="H875" s="105">
        <v>9</v>
      </c>
      <c r="I875" s="104"/>
      <c r="J875" s="104" t="s">
        <v>258</v>
      </c>
      <c r="K875" s="104" t="s">
        <v>78</v>
      </c>
      <c r="L875" s="104" t="s">
        <v>299</v>
      </c>
      <c r="M875" s="104" t="s">
        <v>276</v>
      </c>
      <c r="N875" s="104"/>
      <c r="O875" s="108" t="str">
        <f>A3094</f>
        <v>15496</v>
      </c>
      <c r="P875" s="111" t="s">
        <v>300</v>
      </c>
      <c r="Q875" s="153">
        <v>0.39583333333333331</v>
      </c>
      <c r="R875" s="153">
        <v>0.4375</v>
      </c>
      <c r="S875" s="153">
        <v>4.1666666666666657E-2</v>
      </c>
      <c r="T875" s="153" t="s">
        <v>262</v>
      </c>
      <c r="U875" s="153" t="s">
        <v>263</v>
      </c>
      <c r="V875" s="153">
        <f>IF(ISBLANK(T875),"",Tabella2[[#This Row],[ACT STOP]]-Tabella2[[#This Row],[ACT START]])</f>
        <v>4.1666666666666685E-2</v>
      </c>
      <c r="W875" s="104" t="s">
        <v>122</v>
      </c>
      <c r="X875" s="104" t="s">
        <v>91</v>
      </c>
      <c r="Y875" s="110"/>
      <c r="Z875" s="106"/>
      <c r="AA875" s="104"/>
      <c r="AB875" s="107"/>
      <c r="AC875" s="72">
        <v>1</v>
      </c>
      <c r="AH875" s="70"/>
      <c r="AI875" s="70"/>
      <c r="AJ875">
        <v>0</v>
      </c>
      <c r="AL875" s="70"/>
      <c r="BM875" s="135" t="s">
        <v>262</v>
      </c>
      <c r="BN875" s="136" t="s">
        <v>263</v>
      </c>
      <c r="BO875" s="101"/>
      <c r="BR875" s="109" t="str">
        <f t="shared" si="13"/>
        <v>SH-25-0864</v>
      </c>
      <c r="BS875" s="109" t="s">
        <v>318</v>
      </c>
      <c r="BT875" t="s">
        <v>122</v>
      </c>
      <c r="BU875" t="s">
        <v>399</v>
      </c>
    </row>
    <row r="876" spans="1:73" hidden="1">
      <c r="A876" s="103" t="s">
        <v>1641</v>
      </c>
      <c r="B876" s="102">
        <v>45811</v>
      </c>
      <c r="C876" s="104">
        <f>_xlfn.ISOWEEKNUM(Tabella2[[#This Row],[Date]])</f>
        <v>23</v>
      </c>
      <c r="D876" s="104" t="s">
        <v>195</v>
      </c>
      <c r="E876" s="104" t="s">
        <v>398</v>
      </c>
      <c r="F876" s="104"/>
      <c r="G876" s="104" t="s">
        <v>257</v>
      </c>
      <c r="H876" s="105">
        <v>1</v>
      </c>
      <c r="I876" s="104"/>
      <c r="J876" s="104" t="s">
        <v>258</v>
      </c>
      <c r="K876" s="104" t="s">
        <v>80</v>
      </c>
      <c r="L876" s="104" t="s">
        <v>299</v>
      </c>
      <c r="M876" s="104" t="s">
        <v>276</v>
      </c>
      <c r="N876" s="104"/>
      <c r="O876" s="108" t="str">
        <f>A3095</f>
        <v>15497</v>
      </c>
      <c r="P876" s="111" t="s">
        <v>300</v>
      </c>
      <c r="Q876" s="153">
        <v>0.39583333333333331</v>
      </c>
      <c r="R876" s="153">
        <v>0.4375</v>
      </c>
      <c r="S876" s="153">
        <v>4.1666666666666657E-2</v>
      </c>
      <c r="T876" s="153">
        <v>0.39583333333333331</v>
      </c>
      <c r="U876" s="153">
        <v>0.4375</v>
      </c>
      <c r="V876" s="153">
        <f>IF(ISBLANK(T876),"",Tabella2[[#This Row],[ACT STOP]]-Tabella2[[#This Row],[ACT START]])</f>
        <v>4.1666666666666685E-2</v>
      </c>
      <c r="W876" s="104" t="s">
        <v>122</v>
      </c>
      <c r="X876" s="104" t="s">
        <v>91</v>
      </c>
      <c r="Y876" s="110" t="s">
        <v>1642</v>
      </c>
      <c r="Z876" s="106"/>
      <c r="AA876" s="104"/>
      <c r="AB876" s="107"/>
      <c r="AC876" s="72">
        <v>1</v>
      </c>
      <c r="AH876" s="70"/>
      <c r="AI876" s="70"/>
      <c r="AJ876">
        <v>0</v>
      </c>
      <c r="AL876" s="70"/>
      <c r="BM876" s="135">
        <v>0.39583333333333331</v>
      </c>
      <c r="BN876" s="136">
        <v>0.4375</v>
      </c>
      <c r="BO876" s="101"/>
      <c r="BR876" s="109" t="str">
        <f t="shared" si="13"/>
        <v>SH-25-0865</v>
      </c>
      <c r="BS876" s="109" t="s">
        <v>332</v>
      </c>
      <c r="BT876" t="s">
        <v>122</v>
      </c>
      <c r="BU876" t="s">
        <v>399</v>
      </c>
    </row>
    <row r="877" spans="1:73" hidden="1">
      <c r="A877" s="103" t="s">
        <v>1643</v>
      </c>
      <c r="B877" s="102">
        <v>45811</v>
      </c>
      <c r="C877" s="104">
        <f>_xlfn.ISOWEEKNUM(Tabella2[[#This Row],[Date]])</f>
        <v>23</v>
      </c>
      <c r="D877" s="104" t="s">
        <v>195</v>
      </c>
      <c r="E877" s="104" t="s">
        <v>398</v>
      </c>
      <c r="F877" s="104"/>
      <c r="G877" s="104" t="s">
        <v>257</v>
      </c>
      <c r="H877" s="105">
        <v>13</v>
      </c>
      <c r="I877" s="104"/>
      <c r="J877" s="104" t="s">
        <v>258</v>
      </c>
      <c r="K877" s="104" t="s">
        <v>78</v>
      </c>
      <c r="L877" s="104" t="s">
        <v>299</v>
      </c>
      <c r="M877" s="104" t="s">
        <v>276</v>
      </c>
      <c r="N877" s="104"/>
      <c r="O877" s="108" t="str">
        <f>A3098</f>
        <v>15500</v>
      </c>
      <c r="P877" s="111" t="s">
        <v>300</v>
      </c>
      <c r="Q877" s="153">
        <v>0.45833333333333331</v>
      </c>
      <c r="R877" s="153">
        <v>0.5</v>
      </c>
      <c r="S877" s="153">
        <v>4.1666666666666657E-2</v>
      </c>
      <c r="T877" s="153">
        <v>0.45833333333333331</v>
      </c>
      <c r="U877" s="153">
        <v>0.5</v>
      </c>
      <c r="V877" s="153">
        <f>IF(ISBLANK(T877),"",Tabella2[[#This Row],[ACT STOP]]-Tabella2[[#This Row],[ACT START]])</f>
        <v>4.1666666666666685E-2</v>
      </c>
      <c r="W877" s="104" t="s">
        <v>122</v>
      </c>
      <c r="X877" s="104" t="s">
        <v>91</v>
      </c>
      <c r="Y877" s="110"/>
      <c r="Z877" s="106"/>
      <c r="AA877" s="104"/>
      <c r="AB877" s="107"/>
      <c r="AC877" s="72">
        <v>1</v>
      </c>
      <c r="AH877" s="70"/>
      <c r="AI877" s="70"/>
      <c r="AJ877">
        <v>0</v>
      </c>
      <c r="AL877" s="70"/>
      <c r="BM877" s="135">
        <v>0.45833333333333331</v>
      </c>
      <c r="BN877" s="136">
        <v>0.5</v>
      </c>
      <c r="BO877" s="101"/>
      <c r="BR877" s="109" t="str">
        <f t="shared" si="13"/>
        <v>SH-25-0866</v>
      </c>
      <c r="BS877" s="109" t="s">
        <v>427</v>
      </c>
      <c r="BT877" t="s">
        <v>122</v>
      </c>
      <c r="BU877" t="s">
        <v>399</v>
      </c>
    </row>
    <row r="878" spans="1:73" hidden="1">
      <c r="A878" s="103" t="s">
        <v>1644</v>
      </c>
      <c r="B878" s="102">
        <v>45811</v>
      </c>
      <c r="C878" s="104">
        <f>_xlfn.ISOWEEKNUM(Tabella2[[#This Row],[Date]])</f>
        <v>23</v>
      </c>
      <c r="D878" s="104" t="s">
        <v>195</v>
      </c>
      <c r="E878" s="104" t="s">
        <v>398</v>
      </c>
      <c r="F878" s="104"/>
      <c r="G878" s="104" t="s">
        <v>257</v>
      </c>
      <c r="H878" s="105">
        <v>5</v>
      </c>
      <c r="I878" s="104"/>
      <c r="J878" s="104" t="s">
        <v>258</v>
      </c>
      <c r="K878" s="104" t="s">
        <v>80</v>
      </c>
      <c r="L878" s="104" t="s">
        <v>299</v>
      </c>
      <c r="M878" s="104" t="s">
        <v>276</v>
      </c>
      <c r="N878" s="104"/>
      <c r="O878" s="108" t="str">
        <f>A3099</f>
        <v>15501</v>
      </c>
      <c r="P878" s="111" t="s">
        <v>300</v>
      </c>
      <c r="Q878" s="153">
        <v>0.45833333333333331</v>
      </c>
      <c r="R878" s="153">
        <v>0.5</v>
      </c>
      <c r="S878" s="153">
        <v>4.1666666666666657E-2</v>
      </c>
      <c r="T878" s="153">
        <v>0.45833333333333331</v>
      </c>
      <c r="U878" s="153">
        <v>0.5</v>
      </c>
      <c r="V878" s="153">
        <f>IF(ISBLANK(T878),"",Tabella2[[#This Row],[ACT STOP]]-Tabella2[[#This Row],[ACT START]])</f>
        <v>4.1666666666666685E-2</v>
      </c>
      <c r="W878" s="104" t="s">
        <v>122</v>
      </c>
      <c r="X878" s="104" t="s">
        <v>91</v>
      </c>
      <c r="Y878" s="110"/>
      <c r="Z878" s="106"/>
      <c r="AA878" s="104"/>
      <c r="AB878" s="107"/>
      <c r="AC878" s="72">
        <v>1</v>
      </c>
      <c r="AH878" s="70"/>
      <c r="AI878" s="70"/>
      <c r="AJ878">
        <v>0</v>
      </c>
      <c r="AL878" s="70"/>
      <c r="BM878" s="135">
        <v>0.45833333333333331</v>
      </c>
      <c r="BN878" s="136">
        <v>0.5</v>
      </c>
      <c r="BO878" s="101"/>
      <c r="BR878" s="109" t="str">
        <f t="shared" si="13"/>
        <v>SH-25-0867</v>
      </c>
      <c r="BS878" s="109" t="s">
        <v>416</v>
      </c>
      <c r="BT878" t="s">
        <v>122</v>
      </c>
      <c r="BU878" t="s">
        <v>399</v>
      </c>
    </row>
    <row r="879" spans="1:73" hidden="1">
      <c r="A879" s="103" t="s">
        <v>1645</v>
      </c>
      <c r="B879" s="102">
        <v>45811</v>
      </c>
      <c r="C879" s="104">
        <f>_xlfn.ISOWEEKNUM(Tabella2[[#This Row],[Date]])</f>
        <v>23</v>
      </c>
      <c r="D879" s="104" t="s">
        <v>195</v>
      </c>
      <c r="E879" s="104" t="s">
        <v>398</v>
      </c>
      <c r="F879" s="104"/>
      <c r="G879" s="104" t="s">
        <v>257</v>
      </c>
      <c r="H879" s="105">
        <v>17</v>
      </c>
      <c r="I879" s="104"/>
      <c r="J879" s="104" t="s">
        <v>258</v>
      </c>
      <c r="K879" s="104" t="s">
        <v>78</v>
      </c>
      <c r="L879" s="104" t="s">
        <v>299</v>
      </c>
      <c r="M879" s="104" t="s">
        <v>276</v>
      </c>
      <c r="N879" s="104"/>
      <c r="O879" s="108" t="str">
        <f>A3102</f>
        <v>15504</v>
      </c>
      <c r="P879" s="111" t="s">
        <v>300</v>
      </c>
      <c r="Q879" s="153">
        <v>0.52083333333333337</v>
      </c>
      <c r="R879" s="153">
        <v>0.5625</v>
      </c>
      <c r="S879" s="153">
        <v>4.1666666666666657E-2</v>
      </c>
      <c r="T879" s="153">
        <v>0.52083333333333337</v>
      </c>
      <c r="U879" s="153">
        <v>0.5625</v>
      </c>
      <c r="V879" s="153">
        <f>IF(ISBLANK(T879),"",Tabella2[[#This Row],[ACT STOP]]-Tabella2[[#This Row],[ACT START]])</f>
        <v>4.166666666666663E-2</v>
      </c>
      <c r="W879" s="104" t="s">
        <v>122</v>
      </c>
      <c r="X879" s="104" t="s">
        <v>91</v>
      </c>
      <c r="Y879" s="110"/>
      <c r="Z879" s="106"/>
      <c r="AA879" s="104"/>
      <c r="AB879" s="107"/>
      <c r="AC879" s="72">
        <v>1</v>
      </c>
      <c r="AH879" s="70"/>
      <c r="AI879" s="70"/>
      <c r="AJ879">
        <v>0</v>
      </c>
      <c r="AL879" s="70"/>
      <c r="BM879" s="135">
        <v>0.52083333333333337</v>
      </c>
      <c r="BN879" s="136">
        <v>0.5625</v>
      </c>
      <c r="BO879" s="101"/>
      <c r="BR879" s="109" t="str">
        <f t="shared" si="13"/>
        <v>SH-25-0868</v>
      </c>
      <c r="BS879" s="109" t="s">
        <v>393</v>
      </c>
      <c r="BT879" t="s">
        <v>122</v>
      </c>
      <c r="BU879" t="s">
        <v>399</v>
      </c>
    </row>
    <row r="880" spans="1:73" hidden="1">
      <c r="A880" s="103" t="s">
        <v>1646</v>
      </c>
      <c r="B880" s="102">
        <v>45811</v>
      </c>
      <c r="C880" s="104">
        <f>_xlfn.ISOWEEKNUM(Tabella2[[#This Row],[Date]])</f>
        <v>23</v>
      </c>
      <c r="D880" s="104" t="s">
        <v>195</v>
      </c>
      <c r="E880" s="104" t="s">
        <v>880</v>
      </c>
      <c r="F880" s="104"/>
      <c r="G880" s="104" t="s">
        <v>257</v>
      </c>
      <c r="H880" s="105">
        <v>1</v>
      </c>
      <c r="I880" s="104"/>
      <c r="J880" s="104" t="s">
        <v>258</v>
      </c>
      <c r="K880" s="104" t="s">
        <v>80</v>
      </c>
      <c r="L880" s="104" t="s">
        <v>299</v>
      </c>
      <c r="M880" s="104" t="s">
        <v>276</v>
      </c>
      <c r="N880" s="104"/>
      <c r="O880" s="108" t="str">
        <f>A3103</f>
        <v>15505</v>
      </c>
      <c r="P880" s="111" t="s">
        <v>300</v>
      </c>
      <c r="Q880" s="153">
        <v>0.52083333333333337</v>
      </c>
      <c r="R880" s="153">
        <v>0.5625</v>
      </c>
      <c r="S880" s="153">
        <v>4.1666666666666657E-2</v>
      </c>
      <c r="T880" s="153">
        <v>0.52083333333333337</v>
      </c>
      <c r="U880" s="153">
        <v>0.5625</v>
      </c>
      <c r="V880" s="153">
        <f>IF(ISBLANK(T880),"",Tabella2[[#This Row],[ACT STOP]]-Tabella2[[#This Row],[ACT START]])</f>
        <v>4.166666666666663E-2</v>
      </c>
      <c r="W880" s="104" t="s">
        <v>122</v>
      </c>
      <c r="X880" s="104" t="s">
        <v>91</v>
      </c>
      <c r="Y880" s="110"/>
      <c r="Z880" s="106"/>
      <c r="AA880" s="104"/>
      <c r="AB880" s="107"/>
      <c r="AC880" s="72">
        <v>1</v>
      </c>
      <c r="AH880" s="70"/>
      <c r="AI880" s="70"/>
      <c r="AJ880">
        <v>0</v>
      </c>
      <c r="AL880" s="70"/>
      <c r="BM880" s="135">
        <v>0.52083333333333337</v>
      </c>
      <c r="BN880" s="136">
        <v>0.5625</v>
      </c>
      <c r="BO880" s="101"/>
      <c r="BR880" s="109" t="str">
        <f t="shared" si="13"/>
        <v>SH-25-0869</v>
      </c>
      <c r="BS880" s="109" t="s">
        <v>332</v>
      </c>
      <c r="BT880" t="s">
        <v>122</v>
      </c>
      <c r="BU880" t="s">
        <v>881</v>
      </c>
    </row>
    <row r="881" spans="1:73" hidden="1">
      <c r="A881" s="103" t="s">
        <v>1647</v>
      </c>
      <c r="B881" s="102">
        <v>45811</v>
      </c>
      <c r="C881" s="104">
        <f>_xlfn.ISOWEEKNUM(Tabella2[[#This Row],[Date]])</f>
        <v>23</v>
      </c>
      <c r="D881" s="104" t="s">
        <v>195</v>
      </c>
      <c r="E881" s="104" t="s">
        <v>398</v>
      </c>
      <c r="F881" s="104"/>
      <c r="G881" s="104" t="s">
        <v>257</v>
      </c>
      <c r="H881" s="105">
        <v>13</v>
      </c>
      <c r="I881" s="104"/>
      <c r="J881" s="104" t="s">
        <v>258</v>
      </c>
      <c r="K881" s="104" t="s">
        <v>78</v>
      </c>
      <c r="L881" s="104" t="s">
        <v>299</v>
      </c>
      <c r="M881" s="104" t="s">
        <v>276</v>
      </c>
      <c r="N881" s="104"/>
      <c r="O881" s="108" t="str">
        <f>A3106</f>
        <v>15508</v>
      </c>
      <c r="P881" s="111" t="s">
        <v>300</v>
      </c>
      <c r="Q881" s="153">
        <v>0.58333333333333337</v>
      </c>
      <c r="R881" s="153">
        <v>0.625</v>
      </c>
      <c r="S881" s="153">
        <v>4.1666666666666657E-2</v>
      </c>
      <c r="T881" s="153">
        <v>0.58333333333333337</v>
      </c>
      <c r="U881" s="153">
        <v>0.61805555555555558</v>
      </c>
      <c r="V881" s="153">
        <f>IF(ISBLANK(T881),"",Tabella2[[#This Row],[ACT STOP]]-Tabella2[[#This Row],[ACT START]])</f>
        <v>3.472222222222221E-2</v>
      </c>
      <c r="W881" s="104" t="s">
        <v>122</v>
      </c>
      <c r="X881" s="104" t="s">
        <v>91</v>
      </c>
      <c r="Y881" s="110"/>
      <c r="Z881" s="106"/>
      <c r="AA881" s="104"/>
      <c r="AB881" s="107"/>
      <c r="AC881" s="72">
        <v>1</v>
      </c>
      <c r="AH881" s="70"/>
      <c r="AI881" s="70"/>
      <c r="AJ881">
        <v>0</v>
      </c>
      <c r="AL881" s="70"/>
      <c r="BM881" s="135">
        <v>0.58333333333333337</v>
      </c>
      <c r="BN881" s="136">
        <v>0.61805555555555558</v>
      </c>
      <c r="BO881" s="101"/>
      <c r="BR881" s="109" t="str">
        <f t="shared" si="13"/>
        <v>SH-25-0870</v>
      </c>
      <c r="BS881" s="109" t="s">
        <v>427</v>
      </c>
      <c r="BT881" t="s">
        <v>122</v>
      </c>
      <c r="BU881" t="s">
        <v>399</v>
      </c>
    </row>
    <row r="882" spans="1:73" hidden="1">
      <c r="A882" s="103" t="s">
        <v>1648</v>
      </c>
      <c r="B882" s="102">
        <v>45811</v>
      </c>
      <c r="C882" s="104">
        <f>_xlfn.ISOWEEKNUM(Tabella2[[#This Row],[Date]])</f>
        <v>23</v>
      </c>
      <c r="D882" s="104" t="s">
        <v>195</v>
      </c>
      <c r="E882" s="104" t="s">
        <v>880</v>
      </c>
      <c r="F882" s="104"/>
      <c r="G882" s="104" t="s">
        <v>257</v>
      </c>
      <c r="H882" s="105">
        <v>1</v>
      </c>
      <c r="I882" s="104"/>
      <c r="J882" s="104" t="s">
        <v>258</v>
      </c>
      <c r="K882" s="104" t="s">
        <v>78</v>
      </c>
      <c r="L882" s="104" t="s">
        <v>299</v>
      </c>
      <c r="M882" s="104" t="s">
        <v>276</v>
      </c>
      <c r="N882" s="104"/>
      <c r="O882" s="108" t="str">
        <f>A3111</f>
        <v>15513</v>
      </c>
      <c r="P882" s="111" t="s">
        <v>300</v>
      </c>
      <c r="Q882" s="153">
        <v>0.64583333333333337</v>
      </c>
      <c r="R882" s="153">
        <v>0.66666666666666663</v>
      </c>
      <c r="S882" s="153">
        <v>2.0833333333333329E-2</v>
      </c>
      <c r="T882" s="153">
        <v>0.64583333333333337</v>
      </c>
      <c r="U882" s="153">
        <v>0.66666666666666663</v>
      </c>
      <c r="V882" s="153">
        <f>IF(ISBLANK(T882),"",Tabella2[[#This Row],[ACT STOP]]-Tabella2[[#This Row],[ACT START]])</f>
        <v>2.0833333333333259E-2</v>
      </c>
      <c r="W882" s="104" t="s">
        <v>122</v>
      </c>
      <c r="X882" s="104" t="s">
        <v>91</v>
      </c>
      <c r="Y882" s="110"/>
      <c r="Z882" s="106"/>
      <c r="AA882" s="104"/>
      <c r="AB882" s="107"/>
      <c r="AC882" s="72">
        <v>1</v>
      </c>
      <c r="AH882" s="70"/>
      <c r="AI882" s="70"/>
      <c r="AJ882">
        <v>0</v>
      </c>
      <c r="AL882" s="70"/>
      <c r="BM882" s="135">
        <v>0.64583333333333337</v>
      </c>
      <c r="BN882" s="136">
        <v>0.66666666666666663</v>
      </c>
      <c r="BO882" s="101"/>
      <c r="BR882" s="109" t="str">
        <f t="shared" si="13"/>
        <v>SH-25-0871</v>
      </c>
      <c r="BS882" s="109" t="s">
        <v>332</v>
      </c>
      <c r="BT882" t="s">
        <v>122</v>
      </c>
      <c r="BU882" t="s">
        <v>881</v>
      </c>
    </row>
    <row r="883" spans="1:73" hidden="1">
      <c r="A883" s="103" t="s">
        <v>1649</v>
      </c>
      <c r="B883" s="102">
        <v>45811</v>
      </c>
      <c r="C883" s="104">
        <f>_xlfn.ISOWEEKNUM(Tabella2[[#This Row],[Date]])</f>
        <v>23</v>
      </c>
      <c r="D883" s="104" t="s">
        <v>195</v>
      </c>
      <c r="E883" s="104" t="s">
        <v>880</v>
      </c>
      <c r="F883" s="104"/>
      <c r="G883" s="104" t="s">
        <v>257</v>
      </c>
      <c r="H883" s="105">
        <v>9</v>
      </c>
      <c r="I883" s="104"/>
      <c r="J883" s="104" t="s">
        <v>258</v>
      </c>
      <c r="K883" s="104" t="s">
        <v>78</v>
      </c>
      <c r="L883" s="104" t="s">
        <v>299</v>
      </c>
      <c r="M883" s="104" t="s">
        <v>276</v>
      </c>
      <c r="N883" s="104"/>
      <c r="O883" s="108" t="str">
        <f>A3112</f>
        <v>15514</v>
      </c>
      <c r="P883" s="111" t="s">
        <v>300</v>
      </c>
      <c r="Q883" s="153">
        <v>0.67013888888888884</v>
      </c>
      <c r="R883" s="153">
        <v>0.69097222222222221</v>
      </c>
      <c r="S883" s="153">
        <v>2.0833333333333329E-2</v>
      </c>
      <c r="T883" s="153">
        <v>0.67013888888888884</v>
      </c>
      <c r="U883" s="153">
        <v>0.69097222222222221</v>
      </c>
      <c r="V883" s="153">
        <f>IF(ISBLANK(T883),"",Tabella2[[#This Row],[ACT STOP]]-Tabella2[[#This Row],[ACT START]])</f>
        <v>2.083333333333337E-2</v>
      </c>
      <c r="W883" s="104" t="s">
        <v>122</v>
      </c>
      <c r="X883" s="104" t="s">
        <v>91</v>
      </c>
      <c r="Y883" s="110"/>
      <c r="Z883" s="106"/>
      <c r="AA883" s="104"/>
      <c r="AB883" s="107"/>
      <c r="AC883" s="72">
        <v>1</v>
      </c>
      <c r="AH883" s="70"/>
      <c r="AI883" s="70"/>
      <c r="AJ883">
        <v>0</v>
      </c>
      <c r="AL883" s="70"/>
      <c r="BM883" s="135">
        <v>0.67013888888888884</v>
      </c>
      <c r="BN883" s="136">
        <v>0.69097222222222221</v>
      </c>
      <c r="BO883" s="101"/>
      <c r="BR883" s="109" t="str">
        <f t="shared" si="13"/>
        <v>SH-25-0872</v>
      </c>
      <c r="BS883" s="109" t="s">
        <v>318</v>
      </c>
      <c r="BT883" t="s">
        <v>122</v>
      </c>
      <c r="BU883" t="s">
        <v>881</v>
      </c>
    </row>
    <row r="884" spans="1:73" hidden="1">
      <c r="A884" s="103" t="s">
        <v>1650</v>
      </c>
      <c r="B884" s="102">
        <v>45811</v>
      </c>
      <c r="C884" s="104">
        <f>_xlfn.ISOWEEKNUM(Tabella2[[#This Row],[Date]])</f>
        <v>23</v>
      </c>
      <c r="D884" s="104" t="s">
        <v>195</v>
      </c>
      <c r="E884" s="104" t="s">
        <v>398</v>
      </c>
      <c r="F884" s="104"/>
      <c r="G884" s="104" t="s">
        <v>257</v>
      </c>
      <c r="H884" s="105">
        <v>17</v>
      </c>
      <c r="I884" s="104"/>
      <c r="J884" s="104" t="s">
        <v>258</v>
      </c>
      <c r="K884" s="104" t="s">
        <v>80</v>
      </c>
      <c r="L884" s="104" t="s">
        <v>299</v>
      </c>
      <c r="M884" s="104" t="s">
        <v>276</v>
      </c>
      <c r="N884" s="104"/>
      <c r="O884" s="108" t="str">
        <f>A3113</f>
        <v>15515</v>
      </c>
      <c r="P884" s="111" t="s">
        <v>300</v>
      </c>
      <c r="Q884" s="153">
        <v>0.64583333333333337</v>
      </c>
      <c r="R884" s="153">
        <v>0.6875</v>
      </c>
      <c r="S884" s="153">
        <v>4.1666666666666657E-2</v>
      </c>
      <c r="T884" s="153">
        <v>0.64583333333333337</v>
      </c>
      <c r="U884" s="153">
        <v>0.6875</v>
      </c>
      <c r="V884" s="153">
        <f>IF(ISBLANK(T884),"",Tabella2[[#This Row],[ACT STOP]]-Tabella2[[#This Row],[ACT START]])</f>
        <v>4.166666666666663E-2</v>
      </c>
      <c r="W884" s="104" t="s">
        <v>122</v>
      </c>
      <c r="X884" s="104" t="s">
        <v>91</v>
      </c>
      <c r="Y884" s="110"/>
      <c r="Z884" s="106"/>
      <c r="AA884" s="104"/>
      <c r="AB884" s="107"/>
      <c r="AC884" s="72">
        <v>1</v>
      </c>
      <c r="AH884" s="70"/>
      <c r="AI884" s="70"/>
      <c r="AJ884">
        <v>0</v>
      </c>
      <c r="AL884" s="70"/>
      <c r="BM884" s="135">
        <v>0.64583333333333337</v>
      </c>
      <c r="BN884" s="136">
        <v>0.6875</v>
      </c>
      <c r="BO884" s="101"/>
      <c r="BR884" s="109" t="str">
        <f t="shared" si="13"/>
        <v>SH-25-0873</v>
      </c>
      <c r="BS884" s="109" t="s">
        <v>393</v>
      </c>
      <c r="BT884" t="s">
        <v>122</v>
      </c>
      <c r="BU884" t="s">
        <v>399</v>
      </c>
    </row>
    <row r="885" spans="1:73" hidden="1">
      <c r="A885" s="103" t="s">
        <v>1651</v>
      </c>
      <c r="B885" s="102">
        <v>45812</v>
      </c>
      <c r="C885" s="104">
        <f>_xlfn.ISOWEEKNUM(Tabella2[[#This Row],[Date]])</f>
        <v>23</v>
      </c>
      <c r="D885" s="104" t="s">
        <v>195</v>
      </c>
      <c r="E885" s="104" t="s">
        <v>398</v>
      </c>
      <c r="F885" s="104"/>
      <c r="G885" s="104" t="s">
        <v>284</v>
      </c>
      <c r="H885" s="105">
        <v>9</v>
      </c>
      <c r="I885" s="104"/>
      <c r="J885" s="104" t="s">
        <v>258</v>
      </c>
      <c r="K885" s="104" t="s">
        <v>80</v>
      </c>
      <c r="L885" s="104" t="s">
        <v>299</v>
      </c>
      <c r="M885" s="104" t="s">
        <v>276</v>
      </c>
      <c r="N885" s="104"/>
      <c r="O885" s="108" t="str">
        <f>A3118</f>
        <v>15520</v>
      </c>
      <c r="P885" s="111" t="s">
        <v>300</v>
      </c>
      <c r="Q885" s="153">
        <v>0.33333333333333331</v>
      </c>
      <c r="R885" s="153">
        <v>0.375</v>
      </c>
      <c r="S885" s="153">
        <v>4.1666666666666657E-2</v>
      </c>
      <c r="T885" s="153">
        <v>0.33333333333333331</v>
      </c>
      <c r="U885" s="153">
        <v>0.375</v>
      </c>
      <c r="V885" s="153">
        <f>IF(ISBLANK(T885),"",Tabella2[[#This Row],[ACT STOP]]-Tabella2[[#This Row],[ACT START]])</f>
        <v>4.1666666666666685E-2</v>
      </c>
      <c r="W885" s="104" t="s">
        <v>122</v>
      </c>
      <c r="X885" s="104" t="s">
        <v>91</v>
      </c>
      <c r="Y885" s="110"/>
      <c r="Z885" s="106"/>
      <c r="AA885" s="104"/>
      <c r="AB885" s="107"/>
      <c r="AC885" s="72">
        <v>1</v>
      </c>
      <c r="AH885" s="70"/>
      <c r="AI885" s="70"/>
      <c r="AJ885">
        <v>0</v>
      </c>
      <c r="AL885" s="70"/>
      <c r="BM885" s="135">
        <v>0.33333333333333331</v>
      </c>
      <c r="BN885" s="136">
        <v>0.375</v>
      </c>
      <c r="BO885" s="101"/>
      <c r="BR885" s="109" t="str">
        <f t="shared" si="13"/>
        <v>SH-25-0874</v>
      </c>
      <c r="BS885" s="109" t="s">
        <v>339</v>
      </c>
      <c r="BT885" t="s">
        <v>122</v>
      </c>
      <c r="BU885" t="s">
        <v>399</v>
      </c>
    </row>
    <row r="886" spans="1:73" hidden="1">
      <c r="A886" s="103" t="s">
        <v>1652</v>
      </c>
      <c r="B886" s="102">
        <v>45812</v>
      </c>
      <c r="C886" s="104">
        <f>_xlfn.ISOWEEKNUM(Tabella2[[#This Row],[Date]])</f>
        <v>23</v>
      </c>
      <c r="D886" s="104" t="s">
        <v>195</v>
      </c>
      <c r="E886" s="104" t="s">
        <v>398</v>
      </c>
      <c r="F886" s="104"/>
      <c r="G886" s="104" t="s">
        <v>257</v>
      </c>
      <c r="H886" s="105">
        <v>12</v>
      </c>
      <c r="I886" s="104"/>
      <c r="J886" s="104" t="s">
        <v>258</v>
      </c>
      <c r="K886" s="104" t="s">
        <v>80</v>
      </c>
      <c r="L886" s="104" t="s">
        <v>299</v>
      </c>
      <c r="M886" s="104" t="s">
        <v>276</v>
      </c>
      <c r="N886" s="104"/>
      <c r="O886" s="108" t="str">
        <f>A3123</f>
        <v>15525</v>
      </c>
      <c r="P886" s="111" t="s">
        <v>300</v>
      </c>
      <c r="Q886" s="153">
        <v>0.39583333333333331</v>
      </c>
      <c r="R886" s="153">
        <v>0.4375</v>
      </c>
      <c r="S886" s="153">
        <v>4.1666666666666657E-2</v>
      </c>
      <c r="T886" s="153">
        <v>0.39583333333333331</v>
      </c>
      <c r="U886" s="153">
        <v>0.4375</v>
      </c>
      <c r="V886" s="153">
        <f>IF(ISBLANK(T886),"",Tabella2[[#This Row],[ACT STOP]]-Tabella2[[#This Row],[ACT START]])</f>
        <v>4.1666666666666685E-2</v>
      </c>
      <c r="W886" s="104" t="s">
        <v>122</v>
      </c>
      <c r="X886" s="104" t="s">
        <v>91</v>
      </c>
      <c r="Y886" s="110"/>
      <c r="Z886" s="106"/>
      <c r="AA886" s="104"/>
      <c r="AB886" s="107"/>
      <c r="AC886" s="72">
        <v>1</v>
      </c>
      <c r="AH886" s="70"/>
      <c r="AI886" s="70"/>
      <c r="AJ886">
        <v>0</v>
      </c>
      <c r="AL886" s="70"/>
      <c r="BM886" s="135">
        <v>0.39583333333333331</v>
      </c>
      <c r="BN886" s="136">
        <v>0.4375</v>
      </c>
      <c r="BO886" s="101"/>
      <c r="BR886" s="109" t="str">
        <f t="shared" si="13"/>
        <v>SH-25-0875</v>
      </c>
      <c r="BS886" s="109" t="s">
        <v>266</v>
      </c>
      <c r="BT886" t="s">
        <v>122</v>
      </c>
      <c r="BU886" t="s">
        <v>399</v>
      </c>
    </row>
    <row r="887" spans="1:73" hidden="1">
      <c r="A887" s="103" t="s">
        <v>1653</v>
      </c>
      <c r="B887" s="102">
        <v>45812</v>
      </c>
      <c r="C887" s="104">
        <f>_xlfn.ISOWEEKNUM(Tabella2[[#This Row],[Date]])</f>
        <v>23</v>
      </c>
      <c r="D887" s="104" t="s">
        <v>195</v>
      </c>
      <c r="E887" s="104" t="s">
        <v>398</v>
      </c>
      <c r="F887" s="104"/>
      <c r="G887" s="104" t="s">
        <v>257</v>
      </c>
      <c r="H887" s="105">
        <v>2</v>
      </c>
      <c r="I887" s="104"/>
      <c r="J887" s="104" t="s">
        <v>258</v>
      </c>
      <c r="K887" s="104" t="s">
        <v>78</v>
      </c>
      <c r="L887" s="104" t="s">
        <v>299</v>
      </c>
      <c r="M887" s="104" t="s">
        <v>276</v>
      </c>
      <c r="N887" s="104"/>
      <c r="O887" s="108" t="str">
        <f>A3126</f>
        <v>15528</v>
      </c>
      <c r="P887" s="111" t="s">
        <v>300</v>
      </c>
      <c r="Q887" s="153">
        <v>0.45833333333333331</v>
      </c>
      <c r="R887" s="153">
        <v>0.5</v>
      </c>
      <c r="S887" s="153">
        <v>4.1666666666666657E-2</v>
      </c>
      <c r="T887" s="153">
        <v>0.45833333333333331</v>
      </c>
      <c r="U887" s="153">
        <v>0.5</v>
      </c>
      <c r="V887" s="153">
        <f>IF(ISBLANK(T887),"",Tabella2[[#This Row],[ACT STOP]]-Tabella2[[#This Row],[ACT START]])</f>
        <v>4.1666666666666685E-2</v>
      </c>
      <c r="W887" s="104" t="s">
        <v>122</v>
      </c>
      <c r="X887" s="104" t="s">
        <v>91</v>
      </c>
      <c r="Y887" s="110"/>
      <c r="Z887" s="106"/>
      <c r="AA887" s="104"/>
      <c r="AB887" s="107"/>
      <c r="AC887" s="72">
        <v>1</v>
      </c>
      <c r="AH887" s="70"/>
      <c r="AI887" s="70"/>
      <c r="AJ887">
        <v>0</v>
      </c>
      <c r="AL887" s="70"/>
      <c r="BM887" s="135">
        <v>0.45833333333333331</v>
      </c>
      <c r="BN887" s="136">
        <v>0.5</v>
      </c>
      <c r="BO887" s="101"/>
      <c r="BR887" s="109" t="str">
        <f t="shared" si="13"/>
        <v>SH-25-0876</v>
      </c>
      <c r="BS887" s="109" t="s">
        <v>368</v>
      </c>
      <c r="BT887" t="s">
        <v>122</v>
      </c>
      <c r="BU887" t="s">
        <v>399</v>
      </c>
    </row>
    <row r="888" spans="1:73" hidden="1">
      <c r="A888" s="103" t="s">
        <v>1654</v>
      </c>
      <c r="B888" s="102">
        <v>45812</v>
      </c>
      <c r="C888" s="104">
        <f>_xlfn.ISOWEEKNUM(Tabella2[[#This Row],[Date]])</f>
        <v>23</v>
      </c>
      <c r="D888" s="104" t="s">
        <v>195</v>
      </c>
      <c r="E888" s="104" t="s">
        <v>398</v>
      </c>
      <c r="F888" s="104"/>
      <c r="G888" s="104" t="s">
        <v>257</v>
      </c>
      <c r="H888" s="105">
        <v>10</v>
      </c>
      <c r="I888" s="104"/>
      <c r="J888" s="104" t="s">
        <v>258</v>
      </c>
      <c r="K888" s="104" t="s">
        <v>80</v>
      </c>
      <c r="L888" s="104" t="s">
        <v>299</v>
      </c>
      <c r="M888" s="104" t="s">
        <v>276</v>
      </c>
      <c r="N888" s="104"/>
      <c r="O888" s="108" t="str">
        <f>A3128</f>
        <v>15530</v>
      </c>
      <c r="P888" s="111" t="s">
        <v>300</v>
      </c>
      <c r="Q888" s="153">
        <v>0.45833333333333331</v>
      </c>
      <c r="R888" s="153">
        <v>0.5</v>
      </c>
      <c r="S888" s="153">
        <v>4.1666666666666657E-2</v>
      </c>
      <c r="T888" s="153">
        <v>0.45833333333333331</v>
      </c>
      <c r="U888" s="153">
        <v>0.5</v>
      </c>
      <c r="V888" s="153">
        <f>IF(ISBLANK(T888),"",Tabella2[[#This Row],[ACT STOP]]-Tabella2[[#This Row],[ACT START]])</f>
        <v>4.1666666666666685E-2</v>
      </c>
      <c r="W888" s="104" t="s">
        <v>122</v>
      </c>
      <c r="X888" s="104" t="s">
        <v>91</v>
      </c>
      <c r="Y888" s="110"/>
      <c r="Z888" s="106"/>
      <c r="AA888" s="104"/>
      <c r="AB888" s="107"/>
      <c r="AC888" s="72">
        <v>1</v>
      </c>
      <c r="AH888" s="70"/>
      <c r="AI888" s="70"/>
      <c r="AJ888">
        <v>0</v>
      </c>
      <c r="AL888" s="70"/>
      <c r="BM888" s="135">
        <v>0.45833333333333331</v>
      </c>
      <c r="BN888" s="136">
        <v>0.5</v>
      </c>
      <c r="BO888" s="101"/>
      <c r="BR888" s="109" t="str">
        <f t="shared" si="13"/>
        <v>SH-25-0877</v>
      </c>
      <c r="BS888" s="109" t="s">
        <v>552</v>
      </c>
      <c r="BT888" t="s">
        <v>122</v>
      </c>
      <c r="BU888" t="s">
        <v>399</v>
      </c>
    </row>
    <row r="889" spans="1:73" hidden="1">
      <c r="A889" s="103" t="s">
        <v>1655</v>
      </c>
      <c r="B889" s="102">
        <v>45812</v>
      </c>
      <c r="C889" s="104">
        <f>_xlfn.ISOWEEKNUM(Tabella2[[#This Row],[Date]])</f>
        <v>23</v>
      </c>
      <c r="D889" s="104" t="s">
        <v>195</v>
      </c>
      <c r="E889" s="104" t="s">
        <v>398</v>
      </c>
      <c r="F889" s="104"/>
      <c r="G889" s="104" t="s">
        <v>257</v>
      </c>
      <c r="H889" s="105">
        <v>1</v>
      </c>
      <c r="I889" s="104"/>
      <c r="J889" s="104" t="s">
        <v>258</v>
      </c>
      <c r="K889" s="104" t="s">
        <v>80</v>
      </c>
      <c r="L889" s="104" t="s">
        <v>299</v>
      </c>
      <c r="M889" s="104" t="s">
        <v>276</v>
      </c>
      <c r="N889" s="104"/>
      <c r="O889" s="108" t="str">
        <f>A3133</f>
        <v>15535</v>
      </c>
      <c r="P889" s="111" t="s">
        <v>300</v>
      </c>
      <c r="Q889" s="153">
        <v>0.52083333333333337</v>
      </c>
      <c r="R889" s="153">
        <v>0.5625</v>
      </c>
      <c r="S889" s="153">
        <v>4.1666666666666657E-2</v>
      </c>
      <c r="T889" s="153">
        <v>0.52083333333333337</v>
      </c>
      <c r="U889" s="153">
        <v>0.5625</v>
      </c>
      <c r="V889" s="153">
        <f>IF(ISBLANK(T889),"",Tabella2[[#This Row],[ACT STOP]]-Tabella2[[#This Row],[ACT START]])</f>
        <v>4.166666666666663E-2</v>
      </c>
      <c r="W889" s="104" t="s">
        <v>122</v>
      </c>
      <c r="X889" s="104" t="s">
        <v>91</v>
      </c>
      <c r="Y889" s="110"/>
      <c r="Z889" s="106"/>
      <c r="AA889" s="104"/>
      <c r="AB889" s="107"/>
      <c r="AC889" s="72">
        <v>1</v>
      </c>
      <c r="AH889" s="70"/>
      <c r="AI889" s="70"/>
      <c r="AJ889">
        <v>0</v>
      </c>
      <c r="AL889" s="70"/>
      <c r="BM889" s="135">
        <v>0.52083333333333337</v>
      </c>
      <c r="BN889" s="136">
        <v>0.5625</v>
      </c>
      <c r="BO889" s="101"/>
      <c r="BR889" s="109" t="str">
        <f t="shared" si="13"/>
        <v>SH-25-0878</v>
      </c>
      <c r="BS889" s="109" t="s">
        <v>332</v>
      </c>
      <c r="BT889" t="s">
        <v>122</v>
      </c>
      <c r="BU889" t="s">
        <v>399</v>
      </c>
    </row>
    <row r="890" spans="1:73" hidden="1">
      <c r="A890" s="103" t="s">
        <v>1656</v>
      </c>
      <c r="B890" s="102">
        <v>45812</v>
      </c>
      <c r="C890" s="104">
        <f>_xlfn.ISOWEEKNUM(Tabella2[[#This Row],[Date]])</f>
        <v>23</v>
      </c>
      <c r="D890" s="104" t="s">
        <v>195</v>
      </c>
      <c r="E890" s="104" t="s">
        <v>398</v>
      </c>
      <c r="F890" s="104"/>
      <c r="G890" s="104" t="s">
        <v>257</v>
      </c>
      <c r="H890" s="105">
        <v>13</v>
      </c>
      <c r="I890" s="104"/>
      <c r="J890" s="104" t="s">
        <v>258</v>
      </c>
      <c r="K890" s="104" t="s">
        <v>80</v>
      </c>
      <c r="L890" s="104" t="s">
        <v>299</v>
      </c>
      <c r="M890" s="104" t="s">
        <v>276</v>
      </c>
      <c r="N890" s="104"/>
      <c r="O890" s="108" t="str">
        <f>A3138</f>
        <v>15540</v>
      </c>
      <c r="P890" s="111" t="s">
        <v>300</v>
      </c>
      <c r="Q890" s="153">
        <v>0.58333333333333337</v>
      </c>
      <c r="R890" s="153">
        <v>0.625</v>
      </c>
      <c r="S890" s="153">
        <v>4.1666666666666657E-2</v>
      </c>
      <c r="T890" s="153">
        <v>0.58333333333333337</v>
      </c>
      <c r="U890" s="153">
        <v>0.625</v>
      </c>
      <c r="V890" s="153">
        <f>IF(ISBLANK(T890),"",Tabella2[[#This Row],[ACT STOP]]-Tabella2[[#This Row],[ACT START]])</f>
        <v>4.166666666666663E-2</v>
      </c>
      <c r="W890" s="104" t="s">
        <v>122</v>
      </c>
      <c r="X890" s="104" t="s">
        <v>91</v>
      </c>
      <c r="Y890" s="110"/>
      <c r="Z890" s="106"/>
      <c r="AA890" s="104"/>
      <c r="AB890" s="107"/>
      <c r="AC890" s="72">
        <v>1</v>
      </c>
      <c r="AH890" s="70"/>
      <c r="AI890" s="70"/>
      <c r="AJ890">
        <v>0</v>
      </c>
      <c r="AL890" s="70"/>
      <c r="BM890" s="135">
        <v>0.58333333333333337</v>
      </c>
      <c r="BN890" s="136">
        <v>0.625</v>
      </c>
      <c r="BO890" s="101"/>
      <c r="BR890" s="109" t="str">
        <f t="shared" si="13"/>
        <v>SH-25-0879</v>
      </c>
      <c r="BS890" s="109" t="s">
        <v>427</v>
      </c>
      <c r="BT890" t="s">
        <v>122</v>
      </c>
      <c r="BU890" t="s">
        <v>399</v>
      </c>
    </row>
    <row r="891" spans="1:73" hidden="1">
      <c r="A891" s="103" t="s">
        <v>1657</v>
      </c>
      <c r="B891" s="102">
        <v>45813</v>
      </c>
      <c r="C891" s="104">
        <f>_xlfn.ISOWEEKNUM(Tabella2[[#This Row],[Date]])</f>
        <v>23</v>
      </c>
      <c r="D891" s="104" t="s">
        <v>195</v>
      </c>
      <c r="E891" s="104" t="s">
        <v>398</v>
      </c>
      <c r="F891" s="104"/>
      <c r="G891" s="104" t="s">
        <v>257</v>
      </c>
      <c r="H891" s="105">
        <v>12</v>
      </c>
      <c r="I891" s="104"/>
      <c r="J891" s="104" t="s">
        <v>258</v>
      </c>
      <c r="K891" s="104" t="s">
        <v>78</v>
      </c>
      <c r="L891" s="104" t="s">
        <v>299</v>
      </c>
      <c r="M891" s="104" t="s">
        <v>276</v>
      </c>
      <c r="N891" s="104"/>
      <c r="O891" s="108" t="str">
        <f>A3147</f>
        <v>15549</v>
      </c>
      <c r="P891" s="111" t="s">
        <v>300</v>
      </c>
      <c r="Q891" s="153">
        <v>0.33333333333333331</v>
      </c>
      <c r="R891" s="153">
        <v>0.375</v>
      </c>
      <c r="S891" s="153">
        <v>4.1666666666666657E-2</v>
      </c>
      <c r="T891" s="153" t="s">
        <v>286</v>
      </c>
      <c r="U891" s="153" t="s">
        <v>631</v>
      </c>
      <c r="V891" s="153">
        <f>IF(ISBLANK(T891),"",Tabella2[[#This Row],[ACT STOP]]-Tabella2[[#This Row],[ACT START]])</f>
        <v>4.1666666666666685E-2</v>
      </c>
      <c r="W891" s="104" t="s">
        <v>122</v>
      </c>
      <c r="X891" s="104" t="s">
        <v>91</v>
      </c>
      <c r="Y891" s="110"/>
      <c r="Z891" s="106"/>
      <c r="AA891" s="104"/>
      <c r="AB891" s="107"/>
      <c r="AC891" s="72">
        <v>1</v>
      </c>
      <c r="AH891" s="70"/>
      <c r="AI891" s="70"/>
      <c r="AJ891">
        <v>0</v>
      </c>
      <c r="AL891" s="70"/>
      <c r="BM891" s="135" t="s">
        <v>286</v>
      </c>
      <c r="BN891" s="136" t="s">
        <v>631</v>
      </c>
      <c r="BO891" s="101"/>
      <c r="BR891" s="109" t="str">
        <f t="shared" si="13"/>
        <v>SH-25-0880</v>
      </c>
      <c r="BS891" s="109" t="s">
        <v>266</v>
      </c>
      <c r="BT891" t="s">
        <v>122</v>
      </c>
      <c r="BU891" t="s">
        <v>399</v>
      </c>
    </row>
    <row r="892" spans="1:73" hidden="1">
      <c r="A892" s="103" t="s">
        <v>1658</v>
      </c>
      <c r="B892" s="102">
        <v>45813</v>
      </c>
      <c r="C892" s="104">
        <f>_xlfn.ISOWEEKNUM(Tabella2[[#This Row],[Date]])</f>
        <v>23</v>
      </c>
      <c r="D892" s="104" t="s">
        <v>195</v>
      </c>
      <c r="E892" s="104" t="s">
        <v>398</v>
      </c>
      <c r="F892" s="104"/>
      <c r="G892" s="104" t="s">
        <v>257</v>
      </c>
      <c r="H892" s="105">
        <v>10</v>
      </c>
      <c r="I892" s="104"/>
      <c r="J892" s="104" t="s">
        <v>258</v>
      </c>
      <c r="K892" s="104" t="s">
        <v>78</v>
      </c>
      <c r="L892" s="104" t="s">
        <v>299</v>
      </c>
      <c r="M892" s="104" t="s">
        <v>276</v>
      </c>
      <c r="N892" s="104"/>
      <c r="O892" s="108" t="str">
        <f>A3158</f>
        <v>15560</v>
      </c>
      <c r="P892" s="111" t="s">
        <v>300</v>
      </c>
      <c r="Q892" s="153">
        <v>0.45833333333333331</v>
      </c>
      <c r="R892" s="153">
        <v>0.5</v>
      </c>
      <c r="S892" s="153">
        <v>4.1666666666666657E-2</v>
      </c>
      <c r="T892" s="153" t="s">
        <v>499</v>
      </c>
      <c r="U892" s="153">
        <v>0.49305555555555558</v>
      </c>
      <c r="V892" s="153">
        <f>IF(ISBLANK(T892),"",Tabella2[[#This Row],[ACT STOP]]-Tabella2[[#This Row],[ACT START]])</f>
        <v>3.4722222222222265E-2</v>
      </c>
      <c r="W892" s="104" t="s">
        <v>122</v>
      </c>
      <c r="X892" s="104" t="s">
        <v>91</v>
      </c>
      <c r="Y892" s="110"/>
      <c r="Z892" s="106"/>
      <c r="AA892" s="104"/>
      <c r="AB892" s="107"/>
      <c r="AC892" s="72">
        <v>1</v>
      </c>
      <c r="AH892" s="70"/>
      <c r="AI892" s="70"/>
      <c r="AJ892">
        <v>0</v>
      </c>
      <c r="AL892" s="70"/>
      <c r="BM892" s="135" t="s">
        <v>499</v>
      </c>
      <c r="BN892" s="136">
        <v>0.49305555555555558</v>
      </c>
      <c r="BO892" s="101"/>
      <c r="BR892" s="109" t="str">
        <f t="shared" si="13"/>
        <v>SH-25-0881</v>
      </c>
      <c r="BS892" s="109" t="s">
        <v>552</v>
      </c>
      <c r="BT892" t="s">
        <v>122</v>
      </c>
      <c r="BU892" t="s">
        <v>399</v>
      </c>
    </row>
    <row r="893" spans="1:73" hidden="1">
      <c r="A893" s="103" t="s">
        <v>1659</v>
      </c>
      <c r="B893" s="102">
        <v>45813</v>
      </c>
      <c r="C893" s="104">
        <f>_xlfn.ISOWEEKNUM(Tabella2[[#This Row],[Date]])</f>
        <v>23</v>
      </c>
      <c r="D893" s="104" t="s">
        <v>195</v>
      </c>
      <c r="E893" s="104" t="s">
        <v>398</v>
      </c>
      <c r="F893" s="104"/>
      <c r="G893" s="104" t="s">
        <v>257</v>
      </c>
      <c r="H893" s="105">
        <v>32</v>
      </c>
      <c r="I893" s="104"/>
      <c r="J893" s="104" t="s">
        <v>258</v>
      </c>
      <c r="K893" s="104" t="s">
        <v>78</v>
      </c>
      <c r="L893" s="104" t="s">
        <v>299</v>
      </c>
      <c r="M893" s="104" t="s">
        <v>276</v>
      </c>
      <c r="N893" s="104"/>
      <c r="O893" s="108" t="str">
        <f>A3163</f>
        <v>15565</v>
      </c>
      <c r="P893" s="111" t="s">
        <v>300</v>
      </c>
      <c r="Q893" s="153">
        <v>0.52083333333333337</v>
      </c>
      <c r="R893" s="153">
        <v>0.5625</v>
      </c>
      <c r="S893" s="153">
        <v>4.1666666666666657E-2</v>
      </c>
      <c r="T893" s="153">
        <v>0.52083333333333337</v>
      </c>
      <c r="U893" s="153">
        <v>0.55555555555555558</v>
      </c>
      <c r="V893" s="153">
        <f>IF(ISBLANK(T893),"",Tabella2[[#This Row],[ACT STOP]]-Tabella2[[#This Row],[ACT START]])</f>
        <v>3.472222222222221E-2</v>
      </c>
      <c r="W893" s="104" t="s">
        <v>122</v>
      </c>
      <c r="X893" s="104" t="s">
        <v>91</v>
      </c>
      <c r="Y893" s="110"/>
      <c r="Z893" s="106"/>
      <c r="AA893" s="104"/>
      <c r="AB893" s="107"/>
      <c r="AC893" s="72">
        <v>1</v>
      </c>
      <c r="AH893" s="70"/>
      <c r="AI893" s="70"/>
      <c r="AJ893">
        <v>0</v>
      </c>
      <c r="AL893" s="70"/>
      <c r="BM893" s="135">
        <v>0.52083333333333337</v>
      </c>
      <c r="BN893" s="136">
        <v>0.55555555555555558</v>
      </c>
      <c r="BO893" s="101"/>
      <c r="BR893" s="109" t="str">
        <f t="shared" si="13"/>
        <v>SH-25-0882</v>
      </c>
      <c r="BS893" s="109" t="s">
        <v>356</v>
      </c>
      <c r="BT893" t="s">
        <v>122</v>
      </c>
      <c r="BU893" t="s">
        <v>399</v>
      </c>
    </row>
    <row r="894" spans="1:73" hidden="1">
      <c r="A894" s="103" t="s">
        <v>1660</v>
      </c>
      <c r="B894" s="102">
        <v>45813</v>
      </c>
      <c r="C894" s="104">
        <f>_xlfn.ISOWEEKNUM(Tabella2[[#This Row],[Date]])</f>
        <v>23</v>
      </c>
      <c r="D894" s="104" t="s">
        <v>195</v>
      </c>
      <c r="E894" s="104" t="s">
        <v>398</v>
      </c>
      <c r="F894" s="104"/>
      <c r="G894" s="104" t="s">
        <v>257</v>
      </c>
      <c r="H894" s="105">
        <v>9</v>
      </c>
      <c r="I894" s="104"/>
      <c r="J894" s="104" t="s">
        <v>258</v>
      </c>
      <c r="K894" s="104" t="s">
        <v>80</v>
      </c>
      <c r="L894" s="104" t="s">
        <v>299</v>
      </c>
      <c r="M894" s="104" t="s">
        <v>276</v>
      </c>
      <c r="N894" s="104"/>
      <c r="O894" s="108" t="str">
        <f>A3164</f>
        <v>15566</v>
      </c>
      <c r="P894" s="111" t="s">
        <v>300</v>
      </c>
      <c r="Q894" s="153">
        <v>0.52083333333333337</v>
      </c>
      <c r="R894" s="153">
        <v>0.5625</v>
      </c>
      <c r="S894" s="153">
        <v>4.1666666666666657E-2</v>
      </c>
      <c r="T894" s="153">
        <v>0.52083333333333337</v>
      </c>
      <c r="U894" s="153">
        <v>0.5625</v>
      </c>
      <c r="V894" s="153">
        <f>IF(ISBLANK(T894),"",Tabella2[[#This Row],[ACT STOP]]-Tabella2[[#This Row],[ACT START]])</f>
        <v>4.166666666666663E-2</v>
      </c>
      <c r="W894" s="104" t="s">
        <v>122</v>
      </c>
      <c r="X894" s="104" t="s">
        <v>91</v>
      </c>
      <c r="Y894" s="110"/>
      <c r="Z894" s="106"/>
      <c r="AA894" s="104"/>
      <c r="AB894" s="107"/>
      <c r="AC894" s="72">
        <v>1</v>
      </c>
      <c r="AH894" s="70"/>
      <c r="AI894" s="70"/>
      <c r="AJ894">
        <v>0</v>
      </c>
      <c r="AL894" s="70"/>
      <c r="BM894" s="135">
        <v>0.52083333333333337</v>
      </c>
      <c r="BN894" s="136">
        <v>0.5625</v>
      </c>
      <c r="BO894" s="101"/>
      <c r="BR894" s="109" t="str">
        <f t="shared" si="13"/>
        <v>SH-25-0883</v>
      </c>
      <c r="BS894" s="109" t="s">
        <v>318</v>
      </c>
      <c r="BT894" t="s">
        <v>122</v>
      </c>
      <c r="BU894" t="s">
        <v>399</v>
      </c>
    </row>
    <row r="895" spans="1:73" hidden="1">
      <c r="A895" s="103" t="s">
        <v>1661</v>
      </c>
      <c r="B895" s="102">
        <v>45813</v>
      </c>
      <c r="C895" s="104">
        <f>_xlfn.ISOWEEKNUM(Tabella2[[#This Row],[Date]])</f>
        <v>23</v>
      </c>
      <c r="D895" s="104" t="s">
        <v>195</v>
      </c>
      <c r="E895" s="104" t="s">
        <v>398</v>
      </c>
      <c r="F895" s="104"/>
      <c r="G895" s="104" t="s">
        <v>257</v>
      </c>
      <c r="H895" s="105">
        <v>13</v>
      </c>
      <c r="I895" s="104"/>
      <c r="J895" s="104" t="s">
        <v>258</v>
      </c>
      <c r="K895" s="104" t="s">
        <v>78</v>
      </c>
      <c r="L895" s="104" t="s">
        <v>299</v>
      </c>
      <c r="M895" s="104" t="s">
        <v>276</v>
      </c>
      <c r="N895" s="104"/>
      <c r="O895" s="108" t="str">
        <f>A3167</f>
        <v>15569</v>
      </c>
      <c r="P895" s="111" t="s">
        <v>300</v>
      </c>
      <c r="Q895" s="153">
        <v>0.58333333333333337</v>
      </c>
      <c r="R895" s="153">
        <v>0.625</v>
      </c>
      <c r="S895" s="153">
        <v>4.1666666666666657E-2</v>
      </c>
      <c r="T895" s="153">
        <v>0.58333333333333337</v>
      </c>
      <c r="U895" s="153">
        <v>0.625</v>
      </c>
      <c r="V895" s="153">
        <f>IF(ISBLANK(T895),"",Tabella2[[#This Row],[ACT STOP]]-Tabella2[[#This Row],[ACT START]])</f>
        <v>4.166666666666663E-2</v>
      </c>
      <c r="W895" s="104" t="s">
        <v>122</v>
      </c>
      <c r="X895" s="104" t="s">
        <v>91</v>
      </c>
      <c r="Y895" s="110"/>
      <c r="Z895" s="106"/>
      <c r="AA895" s="104"/>
      <c r="AB895" s="107"/>
      <c r="AC895" s="72">
        <v>1</v>
      </c>
      <c r="AH895" s="70"/>
      <c r="AI895" s="70"/>
      <c r="AJ895">
        <v>0</v>
      </c>
      <c r="AL895" s="70"/>
      <c r="BM895" s="135">
        <v>0.58333333333333337</v>
      </c>
      <c r="BN895" s="136">
        <v>0.625</v>
      </c>
      <c r="BO895" s="101"/>
      <c r="BR895" s="109" t="str">
        <f t="shared" si="13"/>
        <v>SH-25-0884</v>
      </c>
      <c r="BS895" s="109" t="s">
        <v>427</v>
      </c>
      <c r="BT895" t="s">
        <v>122</v>
      </c>
      <c r="BU895" t="s">
        <v>399</v>
      </c>
    </row>
    <row r="896" spans="1:73" hidden="1">
      <c r="A896" s="103" t="s">
        <v>1662</v>
      </c>
      <c r="B896" s="102">
        <v>45813</v>
      </c>
      <c r="C896" s="104">
        <f>_xlfn.ISOWEEKNUM(Tabella2[[#This Row],[Date]])</f>
        <v>23</v>
      </c>
      <c r="D896" s="104" t="s">
        <v>195</v>
      </c>
      <c r="E896" s="104" t="s">
        <v>880</v>
      </c>
      <c r="F896" s="104"/>
      <c r="G896" s="104" t="s">
        <v>257</v>
      </c>
      <c r="H896" s="105">
        <v>32</v>
      </c>
      <c r="I896" s="104"/>
      <c r="J896" s="104" t="s">
        <v>258</v>
      </c>
      <c r="K896" s="104" t="s">
        <v>78</v>
      </c>
      <c r="L896" s="104" t="s">
        <v>299</v>
      </c>
      <c r="M896" s="104" t="s">
        <v>276</v>
      </c>
      <c r="N896" s="104"/>
      <c r="O896" s="108" t="str">
        <f>A3172</f>
        <v>15574</v>
      </c>
      <c r="P896" s="111" t="s">
        <v>300</v>
      </c>
      <c r="Q896" s="153">
        <v>0.64583333333333337</v>
      </c>
      <c r="R896" s="153">
        <v>0.66666666666666663</v>
      </c>
      <c r="S896" s="153">
        <v>2.0833333333333329E-2</v>
      </c>
      <c r="T896" s="153">
        <v>0.64583333333333337</v>
      </c>
      <c r="U896" s="153">
        <v>0.66666666666666663</v>
      </c>
      <c r="V896" s="153">
        <f>IF(ISBLANK(T896),"",Tabella2[[#This Row],[ACT STOP]]-Tabella2[[#This Row],[ACT START]])</f>
        <v>2.0833333333333259E-2</v>
      </c>
      <c r="W896" s="104" t="s">
        <v>122</v>
      </c>
      <c r="X896" s="104" t="s">
        <v>91</v>
      </c>
      <c r="Y896" s="110"/>
      <c r="Z896" s="106"/>
      <c r="AA896" s="104"/>
      <c r="AB896" s="107"/>
      <c r="AC896" s="72">
        <v>1</v>
      </c>
      <c r="AH896" s="70"/>
      <c r="AI896" s="70"/>
      <c r="AJ896">
        <v>0</v>
      </c>
      <c r="AL896" s="70"/>
      <c r="BM896" s="135">
        <v>0.64583333333333337</v>
      </c>
      <c r="BN896" s="136">
        <v>0.66666666666666663</v>
      </c>
      <c r="BO896" s="101"/>
      <c r="BR896" s="109" t="str">
        <f t="shared" si="13"/>
        <v>SH-25-0885</v>
      </c>
      <c r="BS896" s="109" t="s">
        <v>356</v>
      </c>
      <c r="BT896" t="s">
        <v>122</v>
      </c>
      <c r="BU896" t="s">
        <v>881</v>
      </c>
    </row>
    <row r="897" spans="1:73" hidden="1">
      <c r="A897" s="103" t="s">
        <v>1663</v>
      </c>
      <c r="B897" s="102">
        <v>45814</v>
      </c>
      <c r="C897" s="104">
        <f>_xlfn.ISOWEEKNUM(Tabella2[[#This Row],[Date]])</f>
        <v>23</v>
      </c>
      <c r="D897" s="104" t="s">
        <v>722</v>
      </c>
      <c r="E897" s="104" t="s">
        <v>327</v>
      </c>
      <c r="F897" s="104">
        <v>82</v>
      </c>
      <c r="G897" s="104" t="s">
        <v>257</v>
      </c>
      <c r="H897" s="105">
        <v>2</v>
      </c>
      <c r="I897" s="104" t="s">
        <v>258</v>
      </c>
      <c r="J897" s="104"/>
      <c r="K897" s="104" t="s">
        <v>80</v>
      </c>
      <c r="L897" s="104" t="s">
        <v>259</v>
      </c>
      <c r="M897" s="104" t="s">
        <v>276</v>
      </c>
      <c r="N897" s="104"/>
      <c r="O897" s="106"/>
      <c r="P897" s="111" t="s">
        <v>745</v>
      </c>
      <c r="Q897" s="153" t="s">
        <v>525</v>
      </c>
      <c r="R897" s="153">
        <v>0.39583333333333331</v>
      </c>
      <c r="S897" s="153">
        <v>4.1666666666666657E-2</v>
      </c>
      <c r="T897" s="153">
        <v>0.35416666666666669</v>
      </c>
      <c r="U897" s="153">
        <v>0.3611111111111111</v>
      </c>
      <c r="V897" s="153">
        <f>IF(ISBLANK(T897),"",Tabella2[[#This Row],[ACT STOP]]-Tabella2[[#This Row],[ACT START]])</f>
        <v>6.9444444444444198E-3</v>
      </c>
      <c r="W897" s="104" t="s">
        <v>116</v>
      </c>
      <c r="X897" s="104" t="s">
        <v>113</v>
      </c>
      <c r="Y897" s="110" t="s">
        <v>1664</v>
      </c>
      <c r="Z897" s="106"/>
      <c r="AA897" s="104"/>
      <c r="AB897" s="107"/>
      <c r="AC897" s="72">
        <v>0</v>
      </c>
      <c r="AH897" s="70"/>
      <c r="AI897" s="70"/>
      <c r="AJ897">
        <v>0</v>
      </c>
      <c r="AL897" s="70"/>
      <c r="BL897" t="s">
        <v>1665</v>
      </c>
      <c r="BM897" s="135">
        <v>0.35416666666666669</v>
      </c>
      <c r="BN897" s="136">
        <v>0.3611111111111111</v>
      </c>
      <c r="BO897" s="101"/>
      <c r="BR897" s="109" t="str">
        <f t="shared" si="13"/>
        <v>SH-25-0886</v>
      </c>
      <c r="BS897" s="109" t="s">
        <v>368</v>
      </c>
      <c r="BT897" t="s">
        <v>116</v>
      </c>
      <c r="BU897" t="s">
        <v>748</v>
      </c>
    </row>
    <row r="898" spans="1:73" hidden="1">
      <c r="A898" s="103" t="s">
        <v>1666</v>
      </c>
      <c r="B898" s="102">
        <v>45813</v>
      </c>
      <c r="C898" s="104">
        <f>_xlfn.ISOWEEKNUM(Tabella2[[#This Row],[Date]])</f>
        <v>23</v>
      </c>
      <c r="D898" s="104" t="s">
        <v>195</v>
      </c>
      <c r="E898" s="104" t="s">
        <v>880</v>
      </c>
      <c r="F898" s="104"/>
      <c r="G898" s="104" t="s">
        <v>257</v>
      </c>
      <c r="H898" s="105">
        <v>9</v>
      </c>
      <c r="I898" s="104"/>
      <c r="J898" s="104" t="s">
        <v>258</v>
      </c>
      <c r="K898" s="104" t="s">
        <v>78</v>
      </c>
      <c r="L898" s="104" t="s">
        <v>299</v>
      </c>
      <c r="M898" s="104" t="s">
        <v>276</v>
      </c>
      <c r="N898" s="104"/>
      <c r="O898" s="108" t="str">
        <f>A3195</f>
        <v>15597</v>
      </c>
      <c r="P898" s="111" t="s">
        <v>300</v>
      </c>
      <c r="Q898" s="153">
        <v>0.67013888888888884</v>
      </c>
      <c r="R898" s="153">
        <v>0.69097222222222221</v>
      </c>
      <c r="S898" s="153">
        <v>2.0833333333333329E-2</v>
      </c>
      <c r="T898" s="153">
        <v>0.67013888888888884</v>
      </c>
      <c r="U898" s="153">
        <v>0.69097222222222221</v>
      </c>
      <c r="V898" s="153">
        <f>IF(ISBLANK(T898),"",Tabella2[[#This Row],[ACT STOP]]-Tabella2[[#This Row],[ACT START]])</f>
        <v>2.083333333333337E-2</v>
      </c>
      <c r="W898" s="104" t="s">
        <v>122</v>
      </c>
      <c r="X898" s="104" t="s">
        <v>91</v>
      </c>
      <c r="Y898" s="110"/>
      <c r="Z898" s="106"/>
      <c r="AA898" s="104"/>
      <c r="AB898" s="107"/>
      <c r="AC898" s="72">
        <v>1</v>
      </c>
      <c r="AH898" s="70"/>
      <c r="AI898" s="70"/>
      <c r="AJ898">
        <v>0</v>
      </c>
      <c r="AL898" s="70"/>
      <c r="BM898" s="135">
        <v>0.67013888888888884</v>
      </c>
      <c r="BN898" s="136">
        <v>0.69097222222222221</v>
      </c>
      <c r="BO898" s="101"/>
      <c r="BR898" s="109" t="str">
        <f t="shared" si="13"/>
        <v>SH-25-0887</v>
      </c>
      <c r="BS898" s="109" t="s">
        <v>318</v>
      </c>
      <c r="BT898" t="s">
        <v>122</v>
      </c>
      <c r="BU898" t="s">
        <v>881</v>
      </c>
    </row>
    <row r="899" spans="1:73" hidden="1">
      <c r="A899" s="103" t="s">
        <v>1667</v>
      </c>
      <c r="B899" s="102">
        <v>45813</v>
      </c>
      <c r="C899" s="104">
        <f>_xlfn.ISOWEEKNUM(Tabella2[[#This Row],[Date]])</f>
        <v>23</v>
      </c>
      <c r="D899" s="104" t="s">
        <v>195</v>
      </c>
      <c r="E899" s="104" t="s">
        <v>398</v>
      </c>
      <c r="F899" s="104"/>
      <c r="G899" s="104" t="s">
        <v>257</v>
      </c>
      <c r="H899" s="105">
        <v>5</v>
      </c>
      <c r="I899" s="104"/>
      <c r="J899" s="104" t="s">
        <v>258</v>
      </c>
      <c r="K899" s="104" t="s">
        <v>80</v>
      </c>
      <c r="L899" s="104" t="s">
        <v>299</v>
      </c>
      <c r="M899" s="104" t="s">
        <v>328</v>
      </c>
      <c r="N899" s="104"/>
      <c r="O899" s="108" t="str">
        <f>A3127</f>
        <v>15529</v>
      </c>
      <c r="P899" s="111" t="s">
        <v>300</v>
      </c>
      <c r="Q899" s="153">
        <v>0.64583333333333337</v>
      </c>
      <c r="R899" s="153">
        <v>0.6875</v>
      </c>
      <c r="S899" s="153">
        <v>4.1666666666666657E-2</v>
      </c>
      <c r="T899" s="153">
        <v>0.64583333333333337</v>
      </c>
      <c r="U899" s="153">
        <v>0.67708333333333337</v>
      </c>
      <c r="V899" s="153">
        <f>IF(ISBLANK(T899),"",Tabella2[[#This Row],[ACT STOP]]-Tabella2[[#This Row],[ACT START]])</f>
        <v>3.125E-2</v>
      </c>
      <c r="W899" s="104" t="s">
        <v>116</v>
      </c>
      <c r="X899" s="104" t="s">
        <v>143</v>
      </c>
      <c r="Y899" s="110" t="s">
        <v>1668</v>
      </c>
      <c r="Z899" s="106"/>
      <c r="AA899" s="104"/>
      <c r="AB899" s="107"/>
      <c r="AC899" s="72">
        <v>0</v>
      </c>
      <c r="AH899" s="70"/>
      <c r="AI899" s="70"/>
      <c r="AJ899">
        <v>0</v>
      </c>
      <c r="AL899" s="70"/>
      <c r="BL899" t="s">
        <v>1669</v>
      </c>
      <c r="BM899" s="135">
        <v>0.64583333333333337</v>
      </c>
      <c r="BN899" s="136">
        <v>0.67708333333333337</v>
      </c>
      <c r="BO899" s="101"/>
      <c r="BR899" s="109" t="str">
        <f t="shared" si="13"/>
        <v>SH-25-0888</v>
      </c>
      <c r="BS899" s="109" t="s">
        <v>416</v>
      </c>
      <c r="BT899" t="s">
        <v>127</v>
      </c>
      <c r="BU899" t="s">
        <v>399</v>
      </c>
    </row>
    <row r="900" spans="1:73" hidden="1">
      <c r="A900" s="103" t="s">
        <v>1670</v>
      </c>
      <c r="B900" s="102">
        <v>45817</v>
      </c>
      <c r="C900" s="104">
        <f>_xlfn.ISOWEEKNUM(Tabella2[[#This Row],[Date]])</f>
        <v>24</v>
      </c>
      <c r="D900" s="104" t="s">
        <v>195</v>
      </c>
      <c r="E900" s="104" t="s">
        <v>398</v>
      </c>
      <c r="F900" s="104"/>
      <c r="G900" s="104" t="s">
        <v>284</v>
      </c>
      <c r="H900" s="105">
        <v>9</v>
      </c>
      <c r="I900" s="104"/>
      <c r="J900" s="104" t="s">
        <v>258</v>
      </c>
      <c r="K900" s="104" t="s">
        <v>78</v>
      </c>
      <c r="L900" s="104" t="s">
        <v>299</v>
      </c>
      <c r="M900" s="104" t="s">
        <v>276</v>
      </c>
      <c r="N900" s="104"/>
      <c r="O900" s="106" t="str">
        <f>A3207</f>
        <v>15609</v>
      </c>
      <c r="P900" s="111" t="s">
        <v>300</v>
      </c>
      <c r="Q900" s="153">
        <v>0.375</v>
      </c>
      <c r="R900" s="153">
        <v>0.41666666666666669</v>
      </c>
      <c r="S900" s="153">
        <v>4.1666666666666657E-2</v>
      </c>
      <c r="T900" s="153">
        <v>0.375</v>
      </c>
      <c r="U900" s="153">
        <v>0.41666666666666669</v>
      </c>
      <c r="V900" s="153">
        <f>IF(ISBLANK(T900),"",Tabella2[[#This Row],[ACT STOP]]-Tabella2[[#This Row],[ACT START]])</f>
        <v>4.1666666666666685E-2</v>
      </c>
      <c r="W900" s="104" t="s">
        <v>122</v>
      </c>
      <c r="X900" s="104" t="s">
        <v>91</v>
      </c>
      <c r="Y900" s="110"/>
      <c r="Z900" s="106"/>
      <c r="AA900" s="104"/>
      <c r="AB900" s="107"/>
      <c r="AC900" s="72">
        <v>1</v>
      </c>
      <c r="AH900" s="70"/>
      <c r="AI900" s="70"/>
      <c r="AJ900">
        <v>0</v>
      </c>
      <c r="AL900" s="70"/>
      <c r="BM900" s="135">
        <v>0.375</v>
      </c>
      <c r="BN900" s="136">
        <v>0.41666666666666669</v>
      </c>
      <c r="BO900" s="101"/>
      <c r="BR900" s="109" t="str">
        <f t="shared" si="13"/>
        <v>SH-25-0889</v>
      </c>
      <c r="BS900" s="109" t="s">
        <v>339</v>
      </c>
      <c r="BT900" t="s">
        <v>122</v>
      </c>
      <c r="BU900" t="s">
        <v>399</v>
      </c>
    </row>
    <row r="901" spans="1:73" hidden="1">
      <c r="A901" s="103" t="s">
        <v>1671</v>
      </c>
      <c r="B901" s="102">
        <v>45817</v>
      </c>
      <c r="C901" s="104">
        <f>_xlfn.ISOWEEKNUM(Tabella2[[#This Row],[Date]])</f>
        <v>24</v>
      </c>
      <c r="D901" s="104" t="s">
        <v>195</v>
      </c>
      <c r="E901" s="104" t="s">
        <v>398</v>
      </c>
      <c r="F901" s="104"/>
      <c r="G901" s="104" t="s">
        <v>327</v>
      </c>
      <c r="H901" s="105">
        <v>19</v>
      </c>
      <c r="I901" s="104"/>
      <c r="J901" s="104" t="s">
        <v>258</v>
      </c>
      <c r="K901" s="104" t="s">
        <v>80</v>
      </c>
      <c r="L901" s="104" t="s">
        <v>299</v>
      </c>
      <c r="M901" s="104" t="s">
        <v>276</v>
      </c>
      <c r="N901" s="104"/>
      <c r="O901" s="106" t="str">
        <f>A3208</f>
        <v>15610</v>
      </c>
      <c r="P901" s="111" t="s">
        <v>300</v>
      </c>
      <c r="Q901" s="153">
        <v>0.375</v>
      </c>
      <c r="R901" s="153">
        <v>0.41666666666666669</v>
      </c>
      <c r="S901" s="153">
        <v>4.1666666666666657E-2</v>
      </c>
      <c r="T901" s="153" t="s">
        <v>631</v>
      </c>
      <c r="U901" s="153" t="s">
        <v>498</v>
      </c>
      <c r="V901" s="153">
        <f>IF(ISBLANK(T901),"",Tabella2[[#This Row],[ACT STOP]]-Tabella2[[#This Row],[ACT START]])</f>
        <v>4.1666666666666685E-2</v>
      </c>
      <c r="W901" s="104" t="s">
        <v>122</v>
      </c>
      <c r="X901" s="104" t="s">
        <v>91</v>
      </c>
      <c r="Y901" s="110"/>
      <c r="Z901" s="106"/>
      <c r="AA901" s="104"/>
      <c r="AB901" s="107"/>
      <c r="AC901" s="72">
        <v>1</v>
      </c>
      <c r="AH901" s="70"/>
      <c r="AI901" s="70"/>
      <c r="AJ901">
        <v>0</v>
      </c>
      <c r="AL901" s="70"/>
      <c r="BM901" s="135" t="s">
        <v>631</v>
      </c>
      <c r="BN901" s="136" t="s">
        <v>498</v>
      </c>
      <c r="BO901" s="101"/>
      <c r="BR901" s="109" t="str">
        <f t="shared" si="13"/>
        <v>SH-25-0890</v>
      </c>
      <c r="BS901" s="109" t="s">
        <v>1627</v>
      </c>
      <c r="BT901" t="s">
        <v>122</v>
      </c>
      <c r="BU901" t="s">
        <v>399</v>
      </c>
    </row>
    <row r="902" spans="1:73" hidden="1">
      <c r="A902" s="103" t="s">
        <v>1672</v>
      </c>
      <c r="B902" s="102">
        <v>45817</v>
      </c>
      <c r="C902" s="104">
        <f>_xlfn.ISOWEEKNUM(Tabella2[[#This Row],[Date]])</f>
        <v>24</v>
      </c>
      <c r="D902" s="104" t="s">
        <v>195</v>
      </c>
      <c r="E902" s="104" t="s">
        <v>398</v>
      </c>
      <c r="F902" s="104"/>
      <c r="G902" s="104" t="s">
        <v>257</v>
      </c>
      <c r="H902" s="105">
        <v>2</v>
      </c>
      <c r="I902" s="104"/>
      <c r="J902" s="104" t="s">
        <v>258</v>
      </c>
      <c r="K902" s="104" t="s">
        <v>78</v>
      </c>
      <c r="L902" s="104" t="s">
        <v>299</v>
      </c>
      <c r="M902" s="104" t="s">
        <v>276</v>
      </c>
      <c r="N902" s="104"/>
      <c r="O902" s="106" t="str">
        <f>A3211</f>
        <v>15613</v>
      </c>
      <c r="P902" s="111" t="s">
        <v>300</v>
      </c>
      <c r="Q902" s="153">
        <v>0.4375</v>
      </c>
      <c r="R902" s="153">
        <v>0.47916666666666669</v>
      </c>
      <c r="S902" s="153">
        <v>4.1666666666666657E-2</v>
      </c>
      <c r="T902" s="153">
        <v>0.4375</v>
      </c>
      <c r="U902" s="153">
        <v>0.47916666666666669</v>
      </c>
      <c r="V902" s="153">
        <f>IF(ISBLANK(T902),"",Tabella2[[#This Row],[ACT STOP]]-Tabella2[[#This Row],[ACT START]])</f>
        <v>4.1666666666666685E-2</v>
      </c>
      <c r="W902" s="104" t="s">
        <v>122</v>
      </c>
      <c r="X902" s="104" t="s">
        <v>91</v>
      </c>
      <c r="Y902" s="110"/>
      <c r="Z902" s="106"/>
      <c r="AA902" s="104"/>
      <c r="AB902" s="107"/>
      <c r="AC902" s="72">
        <v>1</v>
      </c>
      <c r="AH902" s="70"/>
      <c r="AI902" s="70"/>
      <c r="AJ902">
        <v>0</v>
      </c>
      <c r="AL902" s="70"/>
      <c r="BM902" s="135">
        <v>0.4375</v>
      </c>
      <c r="BN902" s="136">
        <v>0.47916666666666669</v>
      </c>
      <c r="BO902" s="101"/>
      <c r="BR902" s="109" t="str">
        <f t="shared" si="13"/>
        <v>SH-25-0891</v>
      </c>
      <c r="BS902" s="109" t="s">
        <v>368</v>
      </c>
      <c r="BT902" t="s">
        <v>122</v>
      </c>
      <c r="BU902" t="s">
        <v>399</v>
      </c>
    </row>
    <row r="903" spans="1:73" hidden="1">
      <c r="A903" s="103" t="s">
        <v>1673</v>
      </c>
      <c r="B903" s="102">
        <v>45817</v>
      </c>
      <c r="C903" s="104">
        <f>_xlfn.ISOWEEKNUM(Tabella2[[#This Row],[Date]])</f>
        <v>24</v>
      </c>
      <c r="D903" s="104" t="s">
        <v>195</v>
      </c>
      <c r="E903" s="104" t="s">
        <v>398</v>
      </c>
      <c r="F903" s="104"/>
      <c r="G903" s="104" t="s">
        <v>257</v>
      </c>
      <c r="H903" s="105">
        <v>15</v>
      </c>
      <c r="I903" s="104"/>
      <c r="J903" s="104" t="s">
        <v>258</v>
      </c>
      <c r="K903" s="104" t="s">
        <v>80</v>
      </c>
      <c r="L903" s="104" t="s">
        <v>299</v>
      </c>
      <c r="M903" s="104" t="s">
        <v>276</v>
      </c>
      <c r="N903" s="104"/>
      <c r="O903" s="106" t="str">
        <f>A3212</f>
        <v>15614</v>
      </c>
      <c r="P903" s="111" t="s">
        <v>300</v>
      </c>
      <c r="Q903" s="153">
        <v>0.4375</v>
      </c>
      <c r="R903" s="153">
        <v>0.47916666666666669</v>
      </c>
      <c r="S903" s="153">
        <v>4.1666666666666657E-2</v>
      </c>
      <c r="T903" s="153">
        <v>0.4375</v>
      </c>
      <c r="U903" s="153">
        <v>0.47916666666666669</v>
      </c>
      <c r="V903" s="153">
        <f>IF(ISBLANK(T903),"",Tabella2[[#This Row],[ACT STOP]]-Tabella2[[#This Row],[ACT START]])</f>
        <v>4.1666666666666685E-2</v>
      </c>
      <c r="W903" s="104" t="s">
        <v>122</v>
      </c>
      <c r="X903" s="104" t="s">
        <v>91</v>
      </c>
      <c r="Y903" s="110"/>
      <c r="Z903" s="106"/>
      <c r="AA903" s="104"/>
      <c r="AB903" s="107"/>
      <c r="AC903" s="72">
        <v>1</v>
      </c>
      <c r="AH903" s="70"/>
      <c r="AI903" s="70"/>
      <c r="AJ903">
        <v>0</v>
      </c>
      <c r="AL903" s="70"/>
      <c r="BM903" s="135">
        <v>0.4375</v>
      </c>
      <c r="BN903" s="136">
        <v>0.47916666666666669</v>
      </c>
      <c r="BO903" s="101"/>
      <c r="BR903" s="109" t="str">
        <f t="shared" si="13"/>
        <v>SH-25-0892</v>
      </c>
      <c r="BS903" s="109" t="s">
        <v>1028</v>
      </c>
      <c r="BT903" t="s">
        <v>122</v>
      </c>
      <c r="BU903" t="s">
        <v>399</v>
      </c>
    </row>
    <row r="904" spans="1:73" hidden="1">
      <c r="A904" s="103" t="s">
        <v>1674</v>
      </c>
      <c r="B904" s="102">
        <v>45817</v>
      </c>
      <c r="C904" s="104">
        <f>_xlfn.ISOWEEKNUM(Tabella2[[#This Row],[Date]])</f>
        <v>24</v>
      </c>
      <c r="D904" s="104" t="s">
        <v>195</v>
      </c>
      <c r="E904" s="104" t="s">
        <v>880</v>
      </c>
      <c r="F904" s="104"/>
      <c r="G904" s="104" t="s">
        <v>257</v>
      </c>
      <c r="H904" s="105">
        <v>9</v>
      </c>
      <c r="I904" s="104"/>
      <c r="J904" s="104" t="s">
        <v>258</v>
      </c>
      <c r="K904" s="104" t="s">
        <v>78</v>
      </c>
      <c r="L904" s="104" t="s">
        <v>299</v>
      </c>
      <c r="M904" s="104" t="s">
        <v>977</v>
      </c>
      <c r="N904" s="104"/>
      <c r="O904" s="106" t="str">
        <f>A3215</f>
        <v>15617</v>
      </c>
      <c r="P904" s="111" t="s">
        <v>300</v>
      </c>
      <c r="Q904" s="153">
        <v>0.5</v>
      </c>
      <c r="R904" s="153">
        <v>0.54166666666666663</v>
      </c>
      <c r="S904" s="153">
        <v>4.1666666666666657E-2</v>
      </c>
      <c r="T904" s="153">
        <v>0.5</v>
      </c>
      <c r="U904" s="153">
        <v>0.54166666666666663</v>
      </c>
      <c r="V904" s="153">
        <f>IF(ISBLANK(T904),"",Tabella2[[#This Row],[ACT STOP]]-Tabella2[[#This Row],[ACT START]])</f>
        <v>4.166666666666663E-2</v>
      </c>
      <c r="W904" s="104" t="s">
        <v>122</v>
      </c>
      <c r="X904" s="104" t="s">
        <v>91</v>
      </c>
      <c r="Y904" s="110"/>
      <c r="Z904" s="106"/>
      <c r="AA904" s="104"/>
      <c r="AB904" s="107"/>
      <c r="AC904" s="72">
        <v>1</v>
      </c>
      <c r="AH904" s="70"/>
      <c r="AI904" s="70"/>
      <c r="AJ904">
        <v>0</v>
      </c>
      <c r="AL904" s="70"/>
      <c r="BM904" s="135">
        <v>0.5</v>
      </c>
      <c r="BN904" s="136">
        <v>0.54166666666666663</v>
      </c>
      <c r="BO904" s="101"/>
      <c r="BR904" s="109" t="str">
        <f t="shared" si="13"/>
        <v>SH-25-0893</v>
      </c>
      <c r="BS904" s="109" t="s">
        <v>318</v>
      </c>
      <c r="BT904" t="s">
        <v>122</v>
      </c>
      <c r="BU904" t="s">
        <v>881</v>
      </c>
    </row>
    <row r="905" spans="1:73" hidden="1">
      <c r="A905" s="103" t="s">
        <v>1675</v>
      </c>
      <c r="B905" s="102">
        <v>45818</v>
      </c>
      <c r="C905" s="104">
        <f>_xlfn.ISOWEEKNUM(Tabella2[[#This Row],[Date]])</f>
        <v>24</v>
      </c>
      <c r="D905" s="104" t="s">
        <v>195</v>
      </c>
      <c r="E905" s="104" t="s">
        <v>398</v>
      </c>
      <c r="F905" s="104"/>
      <c r="G905" s="104" t="s">
        <v>257</v>
      </c>
      <c r="H905" s="105">
        <v>32</v>
      </c>
      <c r="I905" s="104"/>
      <c r="J905" s="104" t="s">
        <v>258</v>
      </c>
      <c r="K905" s="104" t="s">
        <v>78</v>
      </c>
      <c r="L905" s="104" t="s">
        <v>299</v>
      </c>
      <c r="M905" s="104" t="s">
        <v>276</v>
      </c>
      <c r="N905" s="104"/>
      <c r="O905" s="108" t="str">
        <f>A3223</f>
        <v>15625</v>
      </c>
      <c r="P905" s="111" t="s">
        <v>300</v>
      </c>
      <c r="Q905" s="153">
        <v>0.25</v>
      </c>
      <c r="R905" s="153">
        <v>0.29166666666666669</v>
      </c>
      <c r="S905" s="153">
        <v>4.1666666666666657E-2</v>
      </c>
      <c r="T905" s="153" t="s">
        <v>605</v>
      </c>
      <c r="U905" s="153" t="s">
        <v>285</v>
      </c>
      <c r="V905" s="153">
        <f>IF(ISBLANK(T905),"",Tabella2[[#This Row],[ACT STOP]]-Tabella2[[#This Row],[ACT START]])</f>
        <v>4.1666666666666685E-2</v>
      </c>
      <c r="W905" s="104" t="s">
        <v>122</v>
      </c>
      <c r="X905" s="104" t="s">
        <v>91</v>
      </c>
      <c r="Y905" s="110"/>
      <c r="Z905" s="106"/>
      <c r="AA905" s="104"/>
      <c r="AB905" s="107"/>
      <c r="AC905" s="72">
        <v>1</v>
      </c>
      <c r="AH905" s="70"/>
      <c r="AI905" s="70"/>
      <c r="AJ905">
        <v>0</v>
      </c>
      <c r="AL905" s="70"/>
      <c r="BM905" s="135" t="s">
        <v>605</v>
      </c>
      <c r="BN905" s="136" t="s">
        <v>285</v>
      </c>
      <c r="BO905" s="101"/>
      <c r="BR905" s="109" t="str">
        <f t="shared" si="13"/>
        <v>SH-25-0894</v>
      </c>
      <c r="BS905" s="109" t="s">
        <v>356</v>
      </c>
      <c r="BT905" t="s">
        <v>122</v>
      </c>
      <c r="BU905" t="s">
        <v>399</v>
      </c>
    </row>
    <row r="906" spans="1:73" hidden="1">
      <c r="A906" s="103" t="s">
        <v>1676</v>
      </c>
      <c r="B906" s="102">
        <v>45818</v>
      </c>
      <c r="C906" s="104">
        <f>_xlfn.ISOWEEKNUM(Tabella2[[#This Row],[Date]])</f>
        <v>24</v>
      </c>
      <c r="D906" s="104" t="s">
        <v>195</v>
      </c>
      <c r="E906" s="104" t="s">
        <v>398</v>
      </c>
      <c r="F906" s="104"/>
      <c r="G906" s="104" t="s">
        <v>284</v>
      </c>
      <c r="H906" s="105">
        <v>9</v>
      </c>
      <c r="I906" s="104"/>
      <c r="J906" s="104" t="s">
        <v>258</v>
      </c>
      <c r="K906" s="104" t="s">
        <v>78</v>
      </c>
      <c r="L906" s="104" t="s">
        <v>299</v>
      </c>
      <c r="M906" s="104" t="s">
        <v>276</v>
      </c>
      <c r="N906" s="104"/>
      <c r="O906" s="108" t="str">
        <f>A3239</f>
        <v>15641</v>
      </c>
      <c r="P906" s="111" t="s">
        <v>300</v>
      </c>
      <c r="Q906" s="153">
        <v>0.4375</v>
      </c>
      <c r="R906" s="153">
        <v>0.47916666666666669</v>
      </c>
      <c r="S906" s="153">
        <v>4.1666666666666657E-2</v>
      </c>
      <c r="T906" s="153" t="s">
        <v>263</v>
      </c>
      <c r="U906" s="153" t="s">
        <v>504</v>
      </c>
      <c r="V906" s="153">
        <f>IF(ISBLANK(T906),"",Tabella2[[#This Row],[ACT STOP]]-Tabella2[[#This Row],[ACT START]])</f>
        <v>4.1666666666666685E-2</v>
      </c>
      <c r="W906" s="104" t="s">
        <v>122</v>
      </c>
      <c r="X906" s="104" t="s">
        <v>91</v>
      </c>
      <c r="Y906" s="110"/>
      <c r="Z906" s="106"/>
      <c r="AA906" s="104"/>
      <c r="AB906" s="107"/>
      <c r="AC906" s="72">
        <v>1</v>
      </c>
      <c r="AH906" s="70"/>
      <c r="AI906" s="70"/>
      <c r="AJ906">
        <v>0</v>
      </c>
      <c r="AL906" s="70"/>
      <c r="BM906" s="135" t="s">
        <v>263</v>
      </c>
      <c r="BN906" s="136" t="s">
        <v>504</v>
      </c>
      <c r="BO906" s="101"/>
      <c r="BR906" s="109" t="str">
        <f t="shared" si="13"/>
        <v>SH-25-0895</v>
      </c>
      <c r="BS906" s="109" t="s">
        <v>339</v>
      </c>
      <c r="BT906" t="s">
        <v>122</v>
      </c>
      <c r="BU906" t="s">
        <v>399</v>
      </c>
    </row>
    <row r="907" spans="1:73" hidden="1">
      <c r="A907" s="103" t="s">
        <v>1677</v>
      </c>
      <c r="B907" s="102">
        <v>45818</v>
      </c>
      <c r="C907" s="104">
        <f>_xlfn.ISOWEEKNUM(Tabella2[[#This Row],[Date]])</f>
        <v>24</v>
      </c>
      <c r="D907" s="104" t="s">
        <v>195</v>
      </c>
      <c r="E907" s="104" t="s">
        <v>398</v>
      </c>
      <c r="F907" s="104"/>
      <c r="G907" s="104" t="s">
        <v>257</v>
      </c>
      <c r="H907" s="105">
        <v>22</v>
      </c>
      <c r="I907" s="104"/>
      <c r="J907" s="104" t="s">
        <v>258</v>
      </c>
      <c r="K907" s="104" t="s">
        <v>80</v>
      </c>
      <c r="L907" s="104" t="s">
        <v>299</v>
      </c>
      <c r="M907" s="104" t="s">
        <v>276</v>
      </c>
      <c r="N907" s="104"/>
      <c r="O907" s="108" t="str">
        <f>A3240</f>
        <v>15642</v>
      </c>
      <c r="P907" s="111" t="s">
        <v>300</v>
      </c>
      <c r="Q907" s="153">
        <v>0.4375</v>
      </c>
      <c r="R907" s="153">
        <v>0.47916666666666669</v>
      </c>
      <c r="S907" s="153">
        <v>4.1666666666666657E-2</v>
      </c>
      <c r="T907" s="153" t="s">
        <v>263</v>
      </c>
      <c r="U907" s="153" t="s">
        <v>504</v>
      </c>
      <c r="V907" s="153">
        <f>IF(ISBLANK(T907),"",Tabella2[[#This Row],[ACT STOP]]-Tabella2[[#This Row],[ACT START]])</f>
        <v>4.1666666666666685E-2</v>
      </c>
      <c r="W907" s="104" t="s">
        <v>122</v>
      </c>
      <c r="X907" s="104" t="s">
        <v>91</v>
      </c>
      <c r="Y907" s="110"/>
      <c r="Z907" s="106"/>
      <c r="AA907" s="104"/>
      <c r="AB907" s="107"/>
      <c r="AC907" s="72">
        <v>1</v>
      </c>
      <c r="AH907" s="70"/>
      <c r="AI907" s="70"/>
      <c r="AJ907">
        <v>0</v>
      </c>
      <c r="AL907" s="70"/>
      <c r="BM907" s="135" t="s">
        <v>263</v>
      </c>
      <c r="BN907" s="136" t="s">
        <v>504</v>
      </c>
      <c r="BO907" s="101"/>
      <c r="BR907" s="109" t="str">
        <f t="shared" si="13"/>
        <v>SH-25-0896</v>
      </c>
      <c r="BS907" s="109" t="s">
        <v>1257</v>
      </c>
      <c r="BT907" t="s">
        <v>122</v>
      </c>
      <c r="BU907" t="s">
        <v>399</v>
      </c>
    </row>
    <row r="908" spans="1:73" hidden="1">
      <c r="A908" s="103" t="s">
        <v>1678</v>
      </c>
      <c r="B908" s="102">
        <v>45818</v>
      </c>
      <c r="C908" s="104">
        <f>_xlfn.ISOWEEKNUM(Tabella2[[#This Row],[Date]])</f>
        <v>24</v>
      </c>
      <c r="D908" s="104" t="s">
        <v>755</v>
      </c>
      <c r="E908" s="104" t="s">
        <v>256</v>
      </c>
      <c r="F908" s="104">
        <v>58</v>
      </c>
      <c r="G908" s="104" t="s">
        <v>257</v>
      </c>
      <c r="H908" s="105">
        <v>32</v>
      </c>
      <c r="I908" s="104" t="s">
        <v>258</v>
      </c>
      <c r="J908" s="104"/>
      <c r="K908" s="104" t="s">
        <v>79</v>
      </c>
      <c r="L908" s="104" t="s">
        <v>299</v>
      </c>
      <c r="M908" s="104" t="s">
        <v>313</v>
      </c>
      <c r="N908" s="104"/>
      <c r="O908" s="108" t="str">
        <f>A909</f>
        <v>13311</v>
      </c>
      <c r="P908" s="111" t="s">
        <v>442</v>
      </c>
      <c r="Q908" s="153" t="s">
        <v>511</v>
      </c>
      <c r="R908" s="153" t="s">
        <v>549</v>
      </c>
      <c r="S908" s="153">
        <v>4.1666666666666657E-2</v>
      </c>
      <c r="T908" s="153">
        <v>0.5</v>
      </c>
      <c r="U908" s="153">
        <v>0.51736111111111116</v>
      </c>
      <c r="V908" s="153">
        <f>IF(ISBLANK(T908),"",Tabella2[[#This Row],[ACT STOP]]-Tabella2[[#This Row],[ACT START]])</f>
        <v>1.736111111111116E-2</v>
      </c>
      <c r="W908" s="104" t="s">
        <v>100</v>
      </c>
      <c r="X908" s="104" t="s">
        <v>113</v>
      </c>
      <c r="Y908" s="110" t="s">
        <v>1679</v>
      </c>
      <c r="Z908" s="106"/>
      <c r="AA908" s="104"/>
      <c r="AB908" s="107"/>
      <c r="AC908" s="72">
        <v>0</v>
      </c>
      <c r="AH908" s="70"/>
      <c r="AI908" s="70"/>
      <c r="AJ908">
        <v>1</v>
      </c>
      <c r="AL908" s="70"/>
      <c r="BL908" t="s">
        <v>1680</v>
      </c>
      <c r="BM908" s="135">
        <v>0.50347222222222221</v>
      </c>
      <c r="BN908" s="136">
        <v>0.51736111111111116</v>
      </c>
      <c r="BO908" s="101">
        <v>3.472222222222222E-3</v>
      </c>
      <c r="BQ908" t="s">
        <v>102</v>
      </c>
      <c r="BR908" s="109" t="str">
        <f t="shared" si="13"/>
        <v>SH-25-0897</v>
      </c>
      <c r="BS908" s="109" t="s">
        <v>356</v>
      </c>
      <c r="BT908" t="s">
        <v>100</v>
      </c>
      <c r="BU908" t="s">
        <v>758</v>
      </c>
    </row>
    <row r="909" spans="1:73" hidden="1">
      <c r="A909" s="103" t="s">
        <v>1681</v>
      </c>
      <c r="B909" s="102">
        <v>45818</v>
      </c>
      <c r="C909" s="104">
        <f>_xlfn.ISOWEEKNUM(Tabella2[[#This Row],[Date]])</f>
        <v>24</v>
      </c>
      <c r="D909" s="104" t="s">
        <v>275</v>
      </c>
      <c r="E909" s="104" t="s">
        <v>256</v>
      </c>
      <c r="F909" s="104">
        <v>57</v>
      </c>
      <c r="G909" s="104" t="s">
        <v>257</v>
      </c>
      <c r="H909" s="105">
        <v>14</v>
      </c>
      <c r="I909" s="104" t="s">
        <v>258</v>
      </c>
      <c r="J909" s="104"/>
      <c r="K909" s="104" t="s">
        <v>78</v>
      </c>
      <c r="L909" s="104" t="s">
        <v>299</v>
      </c>
      <c r="M909" s="104" t="s">
        <v>313</v>
      </c>
      <c r="N909" s="104"/>
      <c r="O909" s="108" t="str">
        <f>A908</f>
        <v>13310</v>
      </c>
      <c r="P909" s="111" t="s">
        <v>442</v>
      </c>
      <c r="Q909" s="153">
        <v>0.5</v>
      </c>
      <c r="R909" s="153">
        <v>0.54166666666666663</v>
      </c>
      <c r="S909" s="153">
        <v>4.1666666666666657E-2</v>
      </c>
      <c r="T909" s="153">
        <v>0.5</v>
      </c>
      <c r="U909" s="153">
        <v>0.51736111111111116</v>
      </c>
      <c r="V909" s="153">
        <f>IF(ISBLANK(T909),"",Tabella2[[#This Row],[ACT STOP]]-Tabella2[[#This Row],[ACT START]])</f>
        <v>1.736111111111116E-2</v>
      </c>
      <c r="W909" s="104" t="s">
        <v>100</v>
      </c>
      <c r="X909" s="104" t="s">
        <v>113</v>
      </c>
      <c r="Y909" s="110" t="s">
        <v>1682</v>
      </c>
      <c r="Z909" s="106"/>
      <c r="AA909" s="104"/>
      <c r="AB909" s="107"/>
      <c r="AC909" s="72">
        <v>0</v>
      </c>
      <c r="AH909" s="70"/>
      <c r="AI909" s="70"/>
      <c r="AJ909">
        <v>1</v>
      </c>
      <c r="AL909" s="70"/>
      <c r="BL909" t="s">
        <v>1683</v>
      </c>
      <c r="BM909" s="135">
        <v>0.50347222222222221</v>
      </c>
      <c r="BN909" s="136">
        <v>0.51736111111111116</v>
      </c>
      <c r="BO909" s="101">
        <v>3.472222222222222E-3</v>
      </c>
      <c r="BQ909" t="s">
        <v>102</v>
      </c>
      <c r="BR909" s="109" t="str">
        <f t="shared" ref="BR909:BR972" si="14">_xlfn.CONCAT(LEFT(BR908,6),TEXT(RIGHT(BR908,4)+1,"0000"))</f>
        <v>SH-25-0898</v>
      </c>
      <c r="BS909" s="109" t="s">
        <v>372</v>
      </c>
      <c r="BT909" t="s">
        <v>100</v>
      </c>
      <c r="BU909" t="s">
        <v>760</v>
      </c>
    </row>
    <row r="910" spans="1:73" hidden="1">
      <c r="A910" s="103" t="s">
        <v>1684</v>
      </c>
      <c r="B910" s="102">
        <v>45818</v>
      </c>
      <c r="C910" s="104">
        <f>_xlfn.ISOWEEKNUM(Tabella2[[#This Row],[Date]])</f>
        <v>24</v>
      </c>
      <c r="D910" s="104" t="s">
        <v>751</v>
      </c>
      <c r="E910" s="104" t="s">
        <v>256</v>
      </c>
      <c r="F910" s="104">
        <v>76</v>
      </c>
      <c r="G910" s="104" t="s">
        <v>257</v>
      </c>
      <c r="H910" s="105">
        <v>31</v>
      </c>
      <c r="I910" s="104" t="s">
        <v>258</v>
      </c>
      <c r="J910" s="104"/>
      <c r="K910" s="104" t="s">
        <v>75</v>
      </c>
      <c r="L910" s="104" t="s">
        <v>259</v>
      </c>
      <c r="M910" s="104" t="s">
        <v>276</v>
      </c>
      <c r="N910" s="104"/>
      <c r="O910" s="106"/>
      <c r="P910" s="111" t="s">
        <v>752</v>
      </c>
      <c r="Q910" s="153" t="s">
        <v>1685</v>
      </c>
      <c r="R910" s="153" t="s">
        <v>1686</v>
      </c>
      <c r="S910" s="153">
        <v>4.1666666666666657E-2</v>
      </c>
      <c r="T910" s="153"/>
      <c r="U910" s="153"/>
      <c r="V910" s="153" t="str">
        <f>IF(ISBLANK(T910),"",Tabella2[[#This Row],[ACT STOP]]-Tabella2[[#This Row],[ACT START]])</f>
        <v/>
      </c>
      <c r="W910" s="104" t="s">
        <v>116</v>
      </c>
      <c r="X910" s="104" t="s">
        <v>119</v>
      </c>
      <c r="Y910" s="110"/>
      <c r="Z910" s="106"/>
      <c r="AA910" s="104"/>
      <c r="AB910" s="107"/>
      <c r="AC910" s="72">
        <v>0</v>
      </c>
      <c r="AH910" s="70"/>
      <c r="AI910" s="70"/>
      <c r="AJ910">
        <v>0</v>
      </c>
      <c r="AL910" s="70"/>
      <c r="BL910" s="198" t="s">
        <v>1687</v>
      </c>
      <c r="BM910" s="135">
        <v>0</v>
      </c>
      <c r="BN910" s="136">
        <v>0</v>
      </c>
      <c r="BO910" s="101"/>
      <c r="BR910" s="109" t="str">
        <f t="shared" si="14"/>
        <v>SH-25-0899</v>
      </c>
      <c r="BS910" s="109" t="s">
        <v>345</v>
      </c>
      <c r="BT910" t="s">
        <v>116</v>
      </c>
      <c r="BU910" t="s">
        <v>753</v>
      </c>
    </row>
    <row r="911" spans="1:73" hidden="1">
      <c r="A911" s="103" t="s">
        <v>1688</v>
      </c>
      <c r="B911" s="102">
        <v>45819</v>
      </c>
      <c r="C911" s="104">
        <f>_xlfn.ISOWEEKNUM(Tabella2[[#This Row],[Date]])</f>
        <v>24</v>
      </c>
      <c r="D911" s="104" t="s">
        <v>195</v>
      </c>
      <c r="E911" s="104" t="s">
        <v>398</v>
      </c>
      <c r="F911" s="104"/>
      <c r="G911" s="104" t="s">
        <v>257</v>
      </c>
      <c r="H911" s="105">
        <v>13</v>
      </c>
      <c r="I911" s="104"/>
      <c r="J911" s="104" t="s">
        <v>258</v>
      </c>
      <c r="K911" s="104" t="s">
        <v>78</v>
      </c>
      <c r="L911" s="104" t="s">
        <v>299</v>
      </c>
      <c r="M911" s="104" t="s">
        <v>276</v>
      </c>
      <c r="N911" s="104"/>
      <c r="O911" s="108" t="str">
        <f>A3257</f>
        <v>15659</v>
      </c>
      <c r="P911" s="111" t="s">
        <v>300</v>
      </c>
      <c r="Q911" s="153">
        <v>0.3125</v>
      </c>
      <c r="R911" s="153">
        <v>0.35416666666666669</v>
      </c>
      <c r="S911" s="153">
        <v>4.1666666666666657E-2</v>
      </c>
      <c r="T911" s="153" t="s">
        <v>617</v>
      </c>
      <c r="U911" s="153" t="s">
        <v>525</v>
      </c>
      <c r="V911" s="153">
        <f>IF(ISBLANK(T911),"",Tabella2[[#This Row],[ACT STOP]]-Tabella2[[#This Row],[ACT START]])</f>
        <v>4.1666666666666685E-2</v>
      </c>
      <c r="W911" s="104" t="s">
        <v>122</v>
      </c>
      <c r="X911" s="104" t="s">
        <v>91</v>
      </c>
      <c r="Y911" s="110"/>
      <c r="Z911" s="106"/>
      <c r="AA911" s="104"/>
      <c r="AB911" s="107"/>
      <c r="AC911" s="72">
        <v>1</v>
      </c>
      <c r="AH911" s="70"/>
      <c r="AI911" s="70"/>
      <c r="AJ911">
        <v>0</v>
      </c>
      <c r="AL911" s="70"/>
      <c r="BM911" s="135" t="s">
        <v>617</v>
      </c>
      <c r="BN911" s="136" t="s">
        <v>525</v>
      </c>
      <c r="BO911" s="101"/>
      <c r="BR911" s="109" t="str">
        <f t="shared" si="14"/>
        <v>SH-25-0900</v>
      </c>
      <c r="BS911" s="109" t="s">
        <v>427</v>
      </c>
      <c r="BT911" t="s">
        <v>122</v>
      </c>
      <c r="BU911" t="s">
        <v>399</v>
      </c>
    </row>
    <row r="912" spans="1:73" hidden="1">
      <c r="A912" s="103" t="s">
        <v>1689</v>
      </c>
      <c r="B912" s="102">
        <v>45819</v>
      </c>
      <c r="C912" s="104">
        <f>_xlfn.ISOWEEKNUM(Tabella2[[#This Row],[Date]])</f>
        <v>24</v>
      </c>
      <c r="D912" s="104" t="s">
        <v>404</v>
      </c>
      <c r="E912" s="104" t="s">
        <v>284</v>
      </c>
      <c r="F912" s="104">
        <v>41</v>
      </c>
      <c r="G912" s="104" t="s">
        <v>257</v>
      </c>
      <c r="H912" s="105">
        <v>9</v>
      </c>
      <c r="I912" s="104"/>
      <c r="J912" s="104" t="s">
        <v>258</v>
      </c>
      <c r="K912" s="104" t="s">
        <v>77</v>
      </c>
      <c r="L912" s="104" t="s">
        <v>259</v>
      </c>
      <c r="M912" s="104" t="s">
        <v>386</v>
      </c>
      <c r="N912" s="104"/>
      <c r="O912" s="106"/>
      <c r="P912" s="111" t="s">
        <v>786</v>
      </c>
      <c r="Q912" s="153" t="s">
        <v>617</v>
      </c>
      <c r="R912" s="153" t="s">
        <v>525</v>
      </c>
      <c r="S912" s="153">
        <v>4.1666666666666657E-2</v>
      </c>
      <c r="T912" s="153"/>
      <c r="U912" s="153"/>
      <c r="V912" s="153" t="str">
        <f>IF(ISBLANK(T912),"",Tabella2[[#This Row],[ACT STOP]]-Tabella2[[#This Row],[ACT START]])</f>
        <v/>
      </c>
      <c r="W912" s="104" t="s">
        <v>116</v>
      </c>
      <c r="X912" s="104" t="s">
        <v>119</v>
      </c>
      <c r="Y912" s="110" t="s">
        <v>1690</v>
      </c>
      <c r="Z912" s="106"/>
      <c r="AA912" s="104"/>
      <c r="AB912" s="107"/>
      <c r="AC912" s="72">
        <v>0</v>
      </c>
      <c r="AH912" s="70"/>
      <c r="AI912" s="70"/>
      <c r="AJ912">
        <v>0</v>
      </c>
      <c r="AL912" s="70"/>
      <c r="BL912" t="s">
        <v>1691</v>
      </c>
      <c r="BM912" s="135">
        <v>0</v>
      </c>
      <c r="BN912" s="136">
        <v>0</v>
      </c>
      <c r="BO912" s="101"/>
      <c r="BR912" s="109" t="str">
        <f t="shared" si="14"/>
        <v>SH-25-0901</v>
      </c>
      <c r="BS912" s="109" t="s">
        <v>318</v>
      </c>
      <c r="BT912" t="s">
        <v>116</v>
      </c>
      <c r="BU912" t="s">
        <v>788</v>
      </c>
    </row>
    <row r="913" spans="1:73" hidden="1">
      <c r="A913" s="103" t="s">
        <v>1692</v>
      </c>
      <c r="B913" s="102">
        <v>45819</v>
      </c>
      <c r="C913" s="104">
        <f>_xlfn.ISOWEEKNUM(Tabella2[[#This Row],[Date]])</f>
        <v>24</v>
      </c>
      <c r="D913" s="104" t="s">
        <v>195</v>
      </c>
      <c r="E913" s="104" t="s">
        <v>398</v>
      </c>
      <c r="F913" s="104"/>
      <c r="G913" s="104" t="s">
        <v>257</v>
      </c>
      <c r="H913" s="105">
        <v>20</v>
      </c>
      <c r="I913" s="104"/>
      <c r="J913" s="104" t="s">
        <v>258</v>
      </c>
      <c r="K913" s="104" t="s">
        <v>78</v>
      </c>
      <c r="L913" s="104" t="s">
        <v>299</v>
      </c>
      <c r="M913" s="104" t="s">
        <v>276</v>
      </c>
      <c r="N913" s="104"/>
      <c r="O913" s="108" t="str">
        <f>A3259</f>
        <v>15661</v>
      </c>
      <c r="P913" s="111" t="s">
        <v>300</v>
      </c>
      <c r="Q913" s="153">
        <v>0.375</v>
      </c>
      <c r="R913" s="153">
        <v>0.41666666666666669</v>
      </c>
      <c r="S913" s="153">
        <v>4.1666666666666657E-2</v>
      </c>
      <c r="T913" s="153" t="s">
        <v>631</v>
      </c>
      <c r="U913" s="153" t="s">
        <v>498</v>
      </c>
      <c r="V913" s="153">
        <f>IF(ISBLANK(T913),"",Tabella2[[#This Row],[ACT STOP]]-Tabella2[[#This Row],[ACT START]])</f>
        <v>4.1666666666666685E-2</v>
      </c>
      <c r="W913" s="104" t="s">
        <v>122</v>
      </c>
      <c r="X913" s="104" t="s">
        <v>91</v>
      </c>
      <c r="Y913" s="110"/>
      <c r="Z913" s="106"/>
      <c r="AA913" s="104"/>
      <c r="AB913" s="107"/>
      <c r="AC913" s="72">
        <v>1</v>
      </c>
      <c r="AH913" s="70"/>
      <c r="AI913" s="70"/>
      <c r="AJ913">
        <v>0</v>
      </c>
      <c r="AL913" s="70"/>
      <c r="BM913" s="135" t="s">
        <v>631</v>
      </c>
      <c r="BN913" s="136" t="s">
        <v>498</v>
      </c>
      <c r="BO913" s="101"/>
      <c r="BR913" s="109" t="str">
        <f t="shared" si="14"/>
        <v>SH-25-0902</v>
      </c>
      <c r="BS913" s="109" t="s">
        <v>1220</v>
      </c>
      <c r="BT913" t="s">
        <v>122</v>
      </c>
      <c r="BU913" t="s">
        <v>399</v>
      </c>
    </row>
    <row r="914" spans="1:73" hidden="1">
      <c r="A914" s="103" t="s">
        <v>1693</v>
      </c>
      <c r="B914" s="102">
        <v>45819</v>
      </c>
      <c r="C914" s="104">
        <f>_xlfn.ISOWEEKNUM(Tabella2[[#This Row],[Date]])</f>
        <v>24</v>
      </c>
      <c r="D914" s="104" t="s">
        <v>195</v>
      </c>
      <c r="E914" s="104" t="s">
        <v>398</v>
      </c>
      <c r="F914" s="104"/>
      <c r="G914" s="104" t="s">
        <v>257</v>
      </c>
      <c r="H914" s="105">
        <v>31</v>
      </c>
      <c r="I914" s="104"/>
      <c r="J914" s="104" t="s">
        <v>258</v>
      </c>
      <c r="K914" s="104" t="s">
        <v>80</v>
      </c>
      <c r="L914" s="104" t="s">
        <v>299</v>
      </c>
      <c r="M914" s="104" t="s">
        <v>276</v>
      </c>
      <c r="N914" s="104"/>
      <c r="O914" s="108" t="str">
        <f>A3260</f>
        <v>15662</v>
      </c>
      <c r="P914" s="111" t="s">
        <v>300</v>
      </c>
      <c r="Q914" s="153">
        <v>0.375</v>
      </c>
      <c r="R914" s="153">
        <v>0.41666666666666669</v>
      </c>
      <c r="S914" s="153">
        <v>4.1666666666666657E-2</v>
      </c>
      <c r="T914" s="153">
        <v>0.375</v>
      </c>
      <c r="U914" s="153">
        <v>0.41666666666666669</v>
      </c>
      <c r="V914" s="153">
        <f>IF(ISBLANK(T914),"",Tabella2[[#This Row],[ACT STOP]]-Tabella2[[#This Row],[ACT START]])</f>
        <v>4.1666666666666685E-2</v>
      </c>
      <c r="W914" s="104" t="s">
        <v>122</v>
      </c>
      <c r="X914" s="104" t="s">
        <v>91</v>
      </c>
      <c r="Y914" s="110"/>
      <c r="Z914" s="106"/>
      <c r="AA914" s="104"/>
      <c r="AB914" s="107"/>
      <c r="AC914" s="72">
        <v>1</v>
      </c>
      <c r="AH914" s="70"/>
      <c r="AI914" s="70"/>
      <c r="AJ914">
        <v>0</v>
      </c>
      <c r="AL914" s="70"/>
      <c r="BM914" s="135">
        <v>0.375</v>
      </c>
      <c r="BN914" s="136">
        <v>0.41666666666666669</v>
      </c>
      <c r="BO914" s="101"/>
      <c r="BR914" s="109" t="str">
        <f t="shared" si="14"/>
        <v>SH-25-0903</v>
      </c>
      <c r="BS914" s="109" t="s">
        <v>345</v>
      </c>
      <c r="BT914" t="s">
        <v>122</v>
      </c>
      <c r="BU914" t="s">
        <v>399</v>
      </c>
    </row>
    <row r="915" spans="1:73" hidden="1">
      <c r="A915" s="103" t="s">
        <v>1694</v>
      </c>
      <c r="B915" s="102">
        <v>45819</v>
      </c>
      <c r="C915" s="104">
        <f>_xlfn.ISOWEEKNUM(Tabella2[[#This Row],[Date]])</f>
        <v>24</v>
      </c>
      <c r="D915" s="104" t="s">
        <v>195</v>
      </c>
      <c r="E915" s="104" t="s">
        <v>398</v>
      </c>
      <c r="F915" s="104"/>
      <c r="G915" s="104" t="s">
        <v>257</v>
      </c>
      <c r="H915" s="105">
        <v>3</v>
      </c>
      <c r="I915" s="104"/>
      <c r="J915" s="104" t="s">
        <v>258</v>
      </c>
      <c r="K915" s="104" t="s">
        <v>78</v>
      </c>
      <c r="L915" s="104" t="s">
        <v>299</v>
      </c>
      <c r="M915" s="104" t="s">
        <v>276</v>
      </c>
      <c r="N915" s="104"/>
      <c r="O915" s="108" t="str">
        <f>A3262</f>
        <v>15664</v>
      </c>
      <c r="P915" s="111" t="s">
        <v>300</v>
      </c>
      <c r="Q915" s="153">
        <v>0.4375</v>
      </c>
      <c r="R915" s="153">
        <v>0.47916666666666669</v>
      </c>
      <c r="S915" s="153">
        <v>4.1666666666666657E-2</v>
      </c>
      <c r="T915" s="153" t="s">
        <v>263</v>
      </c>
      <c r="U915" s="153" t="s">
        <v>504</v>
      </c>
      <c r="V915" s="153">
        <f>IF(ISBLANK(T915),"",Tabella2[[#This Row],[ACT STOP]]-Tabella2[[#This Row],[ACT START]])</f>
        <v>4.1666666666666685E-2</v>
      </c>
      <c r="W915" s="104" t="s">
        <v>122</v>
      </c>
      <c r="X915" s="104" t="s">
        <v>91</v>
      </c>
      <c r="Y915" s="110"/>
      <c r="Z915" s="106"/>
      <c r="AA915" s="104"/>
      <c r="AB915" s="107"/>
      <c r="AC915" s="72">
        <v>1</v>
      </c>
      <c r="AH915" s="70"/>
      <c r="AI915" s="70"/>
      <c r="AJ915">
        <v>0</v>
      </c>
      <c r="AL915" s="70"/>
      <c r="BM915" s="135" t="s">
        <v>263</v>
      </c>
      <c r="BN915" s="136" t="s">
        <v>504</v>
      </c>
      <c r="BO915" s="101"/>
      <c r="BR915" s="109" t="str">
        <f t="shared" si="14"/>
        <v>SH-25-0904</v>
      </c>
      <c r="BS915" s="109" t="s">
        <v>757</v>
      </c>
      <c r="BT915" t="s">
        <v>122</v>
      </c>
      <c r="BU915" t="s">
        <v>399</v>
      </c>
    </row>
    <row r="916" spans="1:73" hidden="1">
      <c r="A916" s="103" t="s">
        <v>1695</v>
      </c>
      <c r="B916" s="102">
        <v>45819</v>
      </c>
      <c r="C916" s="104">
        <f>_xlfn.ISOWEEKNUM(Tabella2[[#This Row],[Date]])</f>
        <v>24</v>
      </c>
      <c r="D916" s="104" t="s">
        <v>195</v>
      </c>
      <c r="E916" s="104" t="s">
        <v>880</v>
      </c>
      <c r="F916" s="104"/>
      <c r="G916" s="104" t="s">
        <v>257</v>
      </c>
      <c r="H916" s="105">
        <v>16</v>
      </c>
      <c r="I916" s="104"/>
      <c r="J916" s="104" t="s">
        <v>258</v>
      </c>
      <c r="K916" s="104" t="s">
        <v>78</v>
      </c>
      <c r="L916" s="104" t="s">
        <v>299</v>
      </c>
      <c r="M916" s="104" t="s">
        <v>276</v>
      </c>
      <c r="N916" s="104"/>
      <c r="O916" s="108" t="str">
        <f>A3266</f>
        <v>15668</v>
      </c>
      <c r="P916" s="111" t="s">
        <v>300</v>
      </c>
      <c r="Q916" s="153">
        <v>0.5</v>
      </c>
      <c r="R916" s="153">
        <v>0.54166666666666663</v>
      </c>
      <c r="S916" s="153">
        <v>4.1666666666666657E-2</v>
      </c>
      <c r="T916" s="153">
        <v>0.5</v>
      </c>
      <c r="U916" s="153">
        <v>0.54166666666666663</v>
      </c>
      <c r="V916" s="153">
        <f>IF(ISBLANK(T916),"",Tabella2[[#This Row],[ACT STOP]]-Tabella2[[#This Row],[ACT START]])</f>
        <v>4.166666666666663E-2</v>
      </c>
      <c r="W916" s="104" t="s">
        <v>122</v>
      </c>
      <c r="X916" s="104" t="s">
        <v>91</v>
      </c>
      <c r="Y916" s="110"/>
      <c r="Z916" s="106"/>
      <c r="AA916" s="104"/>
      <c r="AB916" s="107"/>
      <c r="AC916" s="72">
        <v>1</v>
      </c>
      <c r="AH916" s="70"/>
      <c r="AI916" s="70"/>
      <c r="AJ916">
        <v>0</v>
      </c>
      <c r="AL916" s="70"/>
      <c r="BM916" s="135">
        <v>0.5</v>
      </c>
      <c r="BN916" s="136">
        <v>0.54166666666666663</v>
      </c>
      <c r="BO916" s="101"/>
      <c r="BR916" s="109" t="str">
        <f t="shared" si="14"/>
        <v>SH-25-0905</v>
      </c>
      <c r="BS916" s="109" t="s">
        <v>447</v>
      </c>
      <c r="BT916" t="s">
        <v>122</v>
      </c>
      <c r="BU916" t="s">
        <v>881</v>
      </c>
    </row>
    <row r="917" spans="1:73" ht="31.5" hidden="1" customHeight="1">
      <c r="A917" s="103" t="s">
        <v>1696</v>
      </c>
      <c r="B917" s="102">
        <v>45819</v>
      </c>
      <c r="C917" s="104">
        <f>_xlfn.ISOWEEKNUM(Tabella2[[#This Row],[Date]])</f>
        <v>24</v>
      </c>
      <c r="D917" s="104" t="s">
        <v>195</v>
      </c>
      <c r="E917" s="104" t="s">
        <v>398</v>
      </c>
      <c r="F917" s="104"/>
      <c r="G917" s="104" t="s">
        <v>257</v>
      </c>
      <c r="H917" s="105">
        <v>32</v>
      </c>
      <c r="I917" s="104"/>
      <c r="J917" s="104" t="s">
        <v>258</v>
      </c>
      <c r="K917" s="104" t="s">
        <v>78</v>
      </c>
      <c r="L917" s="104" t="s">
        <v>299</v>
      </c>
      <c r="M917" s="104" t="s">
        <v>276</v>
      </c>
      <c r="N917" s="104"/>
      <c r="O917" s="108" t="str">
        <f>A3270</f>
        <v>15672</v>
      </c>
      <c r="P917" s="111" t="s">
        <v>300</v>
      </c>
      <c r="Q917" s="153">
        <v>0.5625</v>
      </c>
      <c r="R917" s="153">
        <v>0.60416666666666663</v>
      </c>
      <c r="S917" s="153">
        <v>4.1666666666666657E-2</v>
      </c>
      <c r="T917" s="153">
        <v>0.57291666666666663</v>
      </c>
      <c r="U917" s="153">
        <v>0.60069444444444442</v>
      </c>
      <c r="V917" s="153">
        <f>IF(ISBLANK(T917),"",Tabella2[[#This Row],[ACT STOP]]-Tabella2[[#This Row],[ACT START]])</f>
        <v>2.777777777777779E-2</v>
      </c>
      <c r="W917" s="104" t="s">
        <v>122</v>
      </c>
      <c r="X917" s="104" t="s">
        <v>91</v>
      </c>
      <c r="Y917" s="110" t="s">
        <v>1697</v>
      </c>
      <c r="Z917" s="106"/>
      <c r="AA917" s="104"/>
      <c r="AB917" s="107"/>
      <c r="AC917" s="72">
        <v>1</v>
      </c>
      <c r="AH917" s="70"/>
      <c r="AI917" s="70"/>
      <c r="AJ917">
        <v>0</v>
      </c>
      <c r="AL917" s="70"/>
      <c r="BL917" s="30" t="s">
        <v>1698</v>
      </c>
      <c r="BM917" s="135">
        <v>0.57291666666666663</v>
      </c>
      <c r="BN917" s="136">
        <v>0.60069444444444442</v>
      </c>
      <c r="BO917" s="101">
        <v>1.041666666666667E-2</v>
      </c>
      <c r="BQ917" t="s">
        <v>94</v>
      </c>
      <c r="BR917" s="109" t="str">
        <f t="shared" si="14"/>
        <v>SH-25-0906</v>
      </c>
      <c r="BS917" s="109" t="s">
        <v>356</v>
      </c>
      <c r="BT917" t="s">
        <v>122</v>
      </c>
      <c r="BU917" t="s">
        <v>399</v>
      </c>
    </row>
    <row r="918" spans="1:73" hidden="1">
      <c r="A918" s="103" t="s">
        <v>1699</v>
      </c>
      <c r="B918" s="102">
        <v>45820</v>
      </c>
      <c r="C918" s="104">
        <f>_xlfn.ISOWEEKNUM(Tabella2[[#This Row],[Date]])</f>
        <v>24</v>
      </c>
      <c r="D918" s="104" t="s">
        <v>195</v>
      </c>
      <c r="E918" s="104" t="s">
        <v>298</v>
      </c>
      <c r="F918" s="104"/>
      <c r="G918" s="104" t="s">
        <v>257</v>
      </c>
      <c r="H918" s="105">
        <v>14</v>
      </c>
      <c r="I918" s="104"/>
      <c r="J918" s="104" t="s">
        <v>258</v>
      </c>
      <c r="K918" s="104" t="s">
        <v>78</v>
      </c>
      <c r="L918" s="104" t="s">
        <v>299</v>
      </c>
      <c r="M918" s="104" t="s">
        <v>276</v>
      </c>
      <c r="N918" s="104"/>
      <c r="O918" s="108" t="str">
        <f>A3274</f>
        <v>15676</v>
      </c>
      <c r="P918" s="111" t="s">
        <v>300</v>
      </c>
      <c r="Q918" s="153" t="s">
        <v>605</v>
      </c>
      <c r="R918" s="153" t="s">
        <v>285</v>
      </c>
      <c r="S918" s="153">
        <v>4.1666666666666657E-2</v>
      </c>
      <c r="T918" s="153" t="s">
        <v>605</v>
      </c>
      <c r="U918" s="153">
        <v>0.27777777777777779</v>
      </c>
      <c r="V918" s="153">
        <f>IF(ISBLANK(T918),"",Tabella2[[#This Row],[ACT STOP]]-Tabella2[[#This Row],[ACT START]])</f>
        <v>2.777777777777779E-2</v>
      </c>
      <c r="W918" s="104" t="s">
        <v>122</v>
      </c>
      <c r="X918" s="104" t="s">
        <v>91</v>
      </c>
      <c r="Y918" s="110"/>
      <c r="Z918" s="106"/>
      <c r="AA918" s="104"/>
      <c r="AB918" s="107"/>
      <c r="AC918" s="72">
        <v>1</v>
      </c>
      <c r="AH918" s="70"/>
      <c r="AI918" s="70"/>
      <c r="AJ918">
        <v>0</v>
      </c>
      <c r="AL918" s="70"/>
      <c r="BM918" s="135" t="s">
        <v>605</v>
      </c>
      <c r="BN918" s="136">
        <v>0.27777777777777779</v>
      </c>
      <c r="BO918" s="101"/>
      <c r="BR918" s="109" t="str">
        <f t="shared" si="14"/>
        <v>SH-25-0907</v>
      </c>
      <c r="BS918" s="109" t="s">
        <v>372</v>
      </c>
      <c r="BT918" t="s">
        <v>122</v>
      </c>
      <c r="BU918" t="s">
        <v>302</v>
      </c>
    </row>
    <row r="919" spans="1:73" hidden="1">
      <c r="A919" s="103" t="s">
        <v>1700</v>
      </c>
      <c r="B919" s="102">
        <v>45820</v>
      </c>
      <c r="C919" s="104">
        <f>_xlfn.ISOWEEKNUM(Tabella2[[#This Row],[Date]])</f>
        <v>24</v>
      </c>
      <c r="D919" s="104" t="s">
        <v>195</v>
      </c>
      <c r="E919" s="104" t="s">
        <v>398</v>
      </c>
      <c r="F919" s="104"/>
      <c r="G919" s="104" t="s">
        <v>257</v>
      </c>
      <c r="H919" s="105">
        <v>17</v>
      </c>
      <c r="I919" s="104"/>
      <c r="J919" s="104" t="s">
        <v>258</v>
      </c>
      <c r="K919" s="104" t="s">
        <v>80</v>
      </c>
      <c r="L919" s="104" t="s">
        <v>299</v>
      </c>
      <c r="M919" s="104" t="s">
        <v>276</v>
      </c>
      <c r="N919" s="104"/>
      <c r="O919" s="108" t="str">
        <f>A3280</f>
        <v>15682</v>
      </c>
      <c r="P919" s="111" t="s">
        <v>300</v>
      </c>
      <c r="Q919" s="153" t="s">
        <v>617</v>
      </c>
      <c r="R919" s="153" t="s">
        <v>525</v>
      </c>
      <c r="S919" s="153">
        <v>4.1666666666666657E-2</v>
      </c>
      <c r="T919" s="153">
        <v>0.3125</v>
      </c>
      <c r="U919" s="153">
        <v>0.35416666666666669</v>
      </c>
      <c r="V919" s="153">
        <f>IF(ISBLANK(T919),"",Tabella2[[#This Row],[ACT STOP]]-Tabella2[[#This Row],[ACT START]])</f>
        <v>4.1666666666666685E-2</v>
      </c>
      <c r="W919" s="104" t="s">
        <v>122</v>
      </c>
      <c r="X919" s="104" t="s">
        <v>91</v>
      </c>
      <c r="Y919" s="110"/>
      <c r="Z919" s="106"/>
      <c r="AA919" s="104"/>
      <c r="AB919" s="107"/>
      <c r="AC919" s="72">
        <v>1</v>
      </c>
      <c r="AH919" s="70"/>
      <c r="AI919" s="70"/>
      <c r="AJ919">
        <v>0</v>
      </c>
      <c r="AL919" s="70"/>
      <c r="BM919" s="135">
        <v>0.3125</v>
      </c>
      <c r="BN919" s="136">
        <v>0.35416666666666669</v>
      </c>
      <c r="BO919" s="101"/>
      <c r="BR919" s="109" t="str">
        <f t="shared" si="14"/>
        <v>SH-25-0908</v>
      </c>
      <c r="BS919" s="109" t="s">
        <v>393</v>
      </c>
      <c r="BT919" t="s">
        <v>122</v>
      </c>
      <c r="BU919" t="s">
        <v>399</v>
      </c>
    </row>
    <row r="920" spans="1:73" hidden="1">
      <c r="A920" s="103" t="s">
        <v>1701</v>
      </c>
      <c r="B920" s="102">
        <v>45820</v>
      </c>
      <c r="C920" s="104">
        <f>_xlfn.ISOWEEKNUM(Tabella2[[#This Row],[Date]])</f>
        <v>24</v>
      </c>
      <c r="D920" s="104" t="s">
        <v>195</v>
      </c>
      <c r="E920" s="104" t="s">
        <v>398</v>
      </c>
      <c r="F920" s="104"/>
      <c r="G920" s="104" t="s">
        <v>284</v>
      </c>
      <c r="H920" s="105">
        <v>9</v>
      </c>
      <c r="I920" s="104"/>
      <c r="J920" s="104" t="s">
        <v>258</v>
      </c>
      <c r="K920" s="104" t="s">
        <v>78</v>
      </c>
      <c r="L920" s="104" t="s">
        <v>299</v>
      </c>
      <c r="M920" s="104" t="s">
        <v>276</v>
      </c>
      <c r="N920" s="104"/>
      <c r="O920" s="108" t="str">
        <f>A3282</f>
        <v>15684</v>
      </c>
      <c r="P920" s="111" t="s">
        <v>300</v>
      </c>
      <c r="Q920" s="153">
        <v>0.375</v>
      </c>
      <c r="R920" s="153">
        <v>0.41666666666666669</v>
      </c>
      <c r="S920" s="153">
        <v>4.1666666666666657E-2</v>
      </c>
      <c r="T920" s="153">
        <v>0.375</v>
      </c>
      <c r="U920" s="153">
        <v>0.40972222222222221</v>
      </c>
      <c r="V920" s="153">
        <f>IF(ISBLANK(T920),"",Tabella2[[#This Row],[ACT STOP]]-Tabella2[[#This Row],[ACT START]])</f>
        <v>3.472222222222221E-2</v>
      </c>
      <c r="W920" s="104" t="s">
        <v>122</v>
      </c>
      <c r="X920" s="104" t="s">
        <v>91</v>
      </c>
      <c r="Y920" s="110"/>
      <c r="Z920" s="106"/>
      <c r="AA920" s="104"/>
      <c r="AB920" s="107"/>
      <c r="AC920" s="72">
        <v>1</v>
      </c>
      <c r="AH920" s="70"/>
      <c r="AI920" s="70"/>
      <c r="AJ920">
        <v>0</v>
      </c>
      <c r="AL920" s="70"/>
      <c r="BM920" s="135">
        <v>0.375</v>
      </c>
      <c r="BN920" s="136">
        <v>0.40972222222222221</v>
      </c>
      <c r="BO920" s="101"/>
      <c r="BR920" s="109" t="str">
        <f t="shared" si="14"/>
        <v>SH-25-0909</v>
      </c>
      <c r="BS920" s="109" t="s">
        <v>339</v>
      </c>
      <c r="BT920" t="s">
        <v>122</v>
      </c>
      <c r="BU920" t="s">
        <v>399</v>
      </c>
    </row>
    <row r="921" spans="1:73" hidden="1">
      <c r="A921" s="103" t="s">
        <v>1702</v>
      </c>
      <c r="B921" s="102">
        <v>45820</v>
      </c>
      <c r="C921" s="104">
        <f>_xlfn.ISOWEEKNUM(Tabella2[[#This Row],[Date]])</f>
        <v>24</v>
      </c>
      <c r="D921" s="104" t="s">
        <v>195</v>
      </c>
      <c r="E921" s="104" t="s">
        <v>398</v>
      </c>
      <c r="F921" s="104"/>
      <c r="G921" s="104" t="s">
        <v>257</v>
      </c>
      <c r="H921" s="105">
        <v>12</v>
      </c>
      <c r="I921" s="104"/>
      <c r="J921" s="104" t="s">
        <v>258</v>
      </c>
      <c r="K921" s="104" t="s">
        <v>80</v>
      </c>
      <c r="L921" s="104" t="s">
        <v>299</v>
      </c>
      <c r="M921" s="104" t="s">
        <v>276</v>
      </c>
      <c r="N921" s="104"/>
      <c r="O921" s="108" t="str">
        <f>A3283</f>
        <v>15685</v>
      </c>
      <c r="P921" s="111" t="s">
        <v>300</v>
      </c>
      <c r="Q921" s="153">
        <v>0.375</v>
      </c>
      <c r="R921" s="153">
        <v>0.41666666666666669</v>
      </c>
      <c r="S921" s="153">
        <v>4.1666666666666657E-2</v>
      </c>
      <c r="T921" s="153">
        <v>0.375</v>
      </c>
      <c r="U921" s="153">
        <v>0.41666666666666669</v>
      </c>
      <c r="V921" s="153">
        <f>IF(ISBLANK(T921),"",Tabella2[[#This Row],[ACT STOP]]-Tabella2[[#This Row],[ACT START]])</f>
        <v>4.1666666666666685E-2</v>
      </c>
      <c r="W921" s="104" t="s">
        <v>122</v>
      </c>
      <c r="X921" s="104" t="s">
        <v>91</v>
      </c>
      <c r="Y921" s="110"/>
      <c r="Z921" s="106"/>
      <c r="AA921" s="104"/>
      <c r="AB921" s="107"/>
      <c r="AC921" s="72">
        <v>1</v>
      </c>
      <c r="AH921" s="70"/>
      <c r="AI921" s="70"/>
      <c r="AJ921">
        <v>0</v>
      </c>
      <c r="AL921" s="70"/>
      <c r="BM921" s="135">
        <v>0.375</v>
      </c>
      <c r="BN921" s="136">
        <v>0.41666666666666669</v>
      </c>
      <c r="BO921" s="101"/>
      <c r="BR921" s="109" t="str">
        <f t="shared" si="14"/>
        <v>SH-25-0910</v>
      </c>
      <c r="BS921" s="109" t="s">
        <v>266</v>
      </c>
      <c r="BT921" t="s">
        <v>122</v>
      </c>
      <c r="BU921" t="s">
        <v>399</v>
      </c>
    </row>
    <row r="922" spans="1:73" hidden="1">
      <c r="A922" s="103" t="s">
        <v>1703</v>
      </c>
      <c r="B922" s="102">
        <v>45820</v>
      </c>
      <c r="C922" s="104">
        <f>_xlfn.ISOWEEKNUM(Tabella2[[#This Row],[Date]])</f>
        <v>24</v>
      </c>
      <c r="D922" s="104" t="s">
        <v>195</v>
      </c>
      <c r="E922" s="104" t="s">
        <v>398</v>
      </c>
      <c r="F922" s="104"/>
      <c r="G922" s="104" t="s">
        <v>257</v>
      </c>
      <c r="H922" s="105">
        <v>1</v>
      </c>
      <c r="I922" s="104"/>
      <c r="J922" s="104" t="s">
        <v>258</v>
      </c>
      <c r="K922" s="104" t="s">
        <v>78</v>
      </c>
      <c r="L922" s="104" t="s">
        <v>299</v>
      </c>
      <c r="M922" s="104" t="s">
        <v>276</v>
      </c>
      <c r="N922" s="104"/>
      <c r="O922" s="108" t="str">
        <f>A3284</f>
        <v>15686</v>
      </c>
      <c r="P922" s="111" t="s">
        <v>300</v>
      </c>
      <c r="Q922" s="153" t="s">
        <v>263</v>
      </c>
      <c r="R922" s="153" t="s">
        <v>504</v>
      </c>
      <c r="S922" s="153">
        <v>4.1666666666666657E-2</v>
      </c>
      <c r="T922" s="153" t="s">
        <v>263</v>
      </c>
      <c r="U922" s="153" t="s">
        <v>504</v>
      </c>
      <c r="V922" s="153">
        <f>IF(ISBLANK(T922),"",Tabella2[[#This Row],[ACT STOP]]-Tabella2[[#This Row],[ACT START]])</f>
        <v>4.1666666666666685E-2</v>
      </c>
      <c r="W922" s="104" t="s">
        <v>122</v>
      </c>
      <c r="X922" s="104" t="s">
        <v>91</v>
      </c>
      <c r="Y922" s="110"/>
      <c r="Z922" s="106"/>
      <c r="AA922" s="104"/>
      <c r="AB922" s="107"/>
      <c r="AC922" s="72">
        <v>1</v>
      </c>
      <c r="AH922" s="70"/>
      <c r="AI922" s="70"/>
      <c r="AJ922">
        <v>0</v>
      </c>
      <c r="AL922" s="70"/>
      <c r="BM922" s="135" t="s">
        <v>263</v>
      </c>
      <c r="BN922" s="136" t="s">
        <v>504</v>
      </c>
      <c r="BO922" s="101"/>
      <c r="BR922" s="109" t="str">
        <f t="shared" si="14"/>
        <v>SH-25-0911</v>
      </c>
      <c r="BS922" s="109" t="s">
        <v>332</v>
      </c>
      <c r="BT922" t="s">
        <v>122</v>
      </c>
      <c r="BU922" t="s">
        <v>399</v>
      </c>
    </row>
    <row r="923" spans="1:73" hidden="1">
      <c r="A923" s="103" t="s">
        <v>1704</v>
      </c>
      <c r="B923" s="102">
        <v>45820</v>
      </c>
      <c r="C923" s="104">
        <f>_xlfn.ISOWEEKNUM(Tabella2[[#This Row],[Date]])</f>
        <v>24</v>
      </c>
      <c r="D923" s="104" t="s">
        <v>195</v>
      </c>
      <c r="E923" s="104" t="s">
        <v>398</v>
      </c>
      <c r="F923" s="104"/>
      <c r="G923" s="104" t="s">
        <v>284</v>
      </c>
      <c r="H923" s="105">
        <v>3</v>
      </c>
      <c r="I923" s="104"/>
      <c r="J923" s="104" t="s">
        <v>258</v>
      </c>
      <c r="K923" s="104" t="s">
        <v>80</v>
      </c>
      <c r="L923" s="104" t="s">
        <v>299</v>
      </c>
      <c r="M923" s="104" t="s">
        <v>276</v>
      </c>
      <c r="N923" s="104"/>
      <c r="O923" s="108" t="str">
        <f>A3293</f>
        <v>15695</v>
      </c>
      <c r="P923" s="111" t="s">
        <v>300</v>
      </c>
      <c r="Q923" s="153" t="s">
        <v>272</v>
      </c>
      <c r="R923" s="153" t="s">
        <v>576</v>
      </c>
      <c r="S923" s="153">
        <v>4.1666666666666657E-2</v>
      </c>
      <c r="T923" s="153">
        <v>0.5625</v>
      </c>
      <c r="U923" s="153">
        <v>0.60416666666666663</v>
      </c>
      <c r="V923" s="153">
        <f>IF(ISBLANK(T923),"",Tabella2[[#This Row],[ACT STOP]]-Tabella2[[#This Row],[ACT START]])</f>
        <v>4.166666666666663E-2</v>
      </c>
      <c r="W923" s="104" t="s">
        <v>122</v>
      </c>
      <c r="X923" s="104" t="s">
        <v>91</v>
      </c>
      <c r="Y923" s="110"/>
      <c r="Z923" s="106"/>
      <c r="AA923" s="104"/>
      <c r="AB923" s="107"/>
      <c r="AC923" s="72">
        <v>1</v>
      </c>
      <c r="AH923" s="70"/>
      <c r="AI923" s="70"/>
      <c r="AJ923">
        <v>0</v>
      </c>
      <c r="AL923" s="70"/>
      <c r="BM923" s="135">
        <v>0.5625</v>
      </c>
      <c r="BN923" s="136">
        <v>0.60416666666666663</v>
      </c>
      <c r="BO923" s="101"/>
      <c r="BR923" s="109" t="str">
        <f t="shared" si="14"/>
        <v>SH-25-0912</v>
      </c>
      <c r="BS923" s="109" t="s">
        <v>301</v>
      </c>
      <c r="BT923" t="s">
        <v>122</v>
      </c>
      <c r="BU923" t="s">
        <v>399</v>
      </c>
    </row>
    <row r="924" spans="1:73" hidden="1">
      <c r="A924" s="103" t="s">
        <v>1705</v>
      </c>
      <c r="B924" s="102">
        <v>45820</v>
      </c>
      <c r="C924" s="104">
        <f>_xlfn.ISOWEEKNUM(Tabella2[[#This Row],[Date]])</f>
        <v>24</v>
      </c>
      <c r="D924" s="104" t="s">
        <v>751</v>
      </c>
      <c r="E924" s="190" t="s">
        <v>256</v>
      </c>
      <c r="F924" s="104">
        <v>77</v>
      </c>
      <c r="G924" s="104" t="s">
        <v>257</v>
      </c>
      <c r="H924" s="105">
        <v>2</v>
      </c>
      <c r="I924" s="104" t="s">
        <v>258</v>
      </c>
      <c r="J924" s="104"/>
      <c r="K924" s="104" t="s">
        <v>77</v>
      </c>
      <c r="L924" s="104" t="s">
        <v>259</v>
      </c>
      <c r="M924" s="104" t="s">
        <v>764</v>
      </c>
      <c r="N924" s="104"/>
      <c r="O924" s="106"/>
      <c r="P924" s="111" t="s">
        <v>765</v>
      </c>
      <c r="Q924" s="153" t="s">
        <v>272</v>
      </c>
      <c r="R924" s="153" t="s">
        <v>576</v>
      </c>
      <c r="S924" s="153">
        <v>4.1666666666666657E-2</v>
      </c>
      <c r="T924" s="153"/>
      <c r="U924" s="153"/>
      <c r="V924" s="153" t="str">
        <f>IF(ISBLANK(T924),"",Tabella2[[#This Row],[ACT STOP]]-Tabella2[[#This Row],[ACT START]])</f>
        <v/>
      </c>
      <c r="W924" s="104" t="s">
        <v>116</v>
      </c>
      <c r="X924" s="104" t="s">
        <v>113</v>
      </c>
      <c r="Y924" s="110"/>
      <c r="Z924" s="106"/>
      <c r="AA924" s="104"/>
      <c r="AB924" s="107"/>
      <c r="AC924" s="72">
        <v>0</v>
      </c>
      <c r="AH924" s="70"/>
      <c r="AI924" s="70"/>
      <c r="AJ924">
        <v>0</v>
      </c>
      <c r="AL924" s="70"/>
      <c r="BL924" t="s">
        <v>1706</v>
      </c>
      <c r="BM924" s="135">
        <v>0</v>
      </c>
      <c r="BN924" s="136">
        <v>0</v>
      </c>
      <c r="BO924" s="101"/>
      <c r="BR924" s="109" t="str">
        <f t="shared" si="14"/>
        <v>SH-25-0913</v>
      </c>
      <c r="BS924" s="109" t="s">
        <v>368</v>
      </c>
      <c r="BT924" t="s">
        <v>116</v>
      </c>
      <c r="BU924" t="s">
        <v>795</v>
      </c>
    </row>
    <row r="925" spans="1:73" hidden="1">
      <c r="A925" s="103" t="s">
        <v>1707</v>
      </c>
      <c r="B925" s="102">
        <v>45821</v>
      </c>
      <c r="C925" s="104">
        <f>_xlfn.ISOWEEKNUM(Tabella2[[#This Row],[Date]])</f>
        <v>24</v>
      </c>
      <c r="D925" s="104" t="s">
        <v>195</v>
      </c>
      <c r="E925" s="104" t="s">
        <v>398</v>
      </c>
      <c r="F925" s="104"/>
      <c r="G925" s="104" t="s">
        <v>257</v>
      </c>
      <c r="H925" s="105">
        <v>31</v>
      </c>
      <c r="I925" s="104"/>
      <c r="J925" s="104" t="s">
        <v>258</v>
      </c>
      <c r="K925" s="104" t="s">
        <v>80</v>
      </c>
      <c r="L925" s="104" t="s">
        <v>299</v>
      </c>
      <c r="M925" s="104" t="s">
        <v>913</v>
      </c>
      <c r="N925" s="104"/>
      <c r="O925" s="108" t="str">
        <f>A3300</f>
        <v>15702</v>
      </c>
      <c r="P925" s="111" t="s">
        <v>300</v>
      </c>
      <c r="Q925" s="153">
        <v>0.3125</v>
      </c>
      <c r="R925" s="153">
        <v>0.35416666666666669</v>
      </c>
      <c r="S925" s="153">
        <v>4.1666666666666657E-2</v>
      </c>
      <c r="T925" s="153">
        <v>0.3125</v>
      </c>
      <c r="U925" s="153">
        <v>0.35416666666666669</v>
      </c>
      <c r="V925" s="153">
        <f>IF(ISBLANK(T925),"",Tabella2[[#This Row],[ACT STOP]]-Tabella2[[#This Row],[ACT START]])</f>
        <v>4.1666666666666685E-2</v>
      </c>
      <c r="W925" s="104" t="s">
        <v>122</v>
      </c>
      <c r="X925" s="104" t="s">
        <v>91</v>
      </c>
      <c r="Y925" s="110"/>
      <c r="Z925" s="106"/>
      <c r="AA925" s="104"/>
      <c r="AB925" s="107"/>
      <c r="AC925" s="72">
        <v>1</v>
      </c>
      <c r="AH925" s="70"/>
      <c r="AI925" s="70"/>
      <c r="AJ925">
        <v>0</v>
      </c>
      <c r="AL925" s="70"/>
      <c r="BM925" s="135">
        <v>0.3125</v>
      </c>
      <c r="BN925" s="136">
        <v>0.35416666666666669</v>
      </c>
      <c r="BO925" s="101"/>
      <c r="BR925" s="109" t="str">
        <f t="shared" si="14"/>
        <v>SH-25-0914</v>
      </c>
      <c r="BS925" s="109" t="s">
        <v>345</v>
      </c>
      <c r="BT925" t="s">
        <v>122</v>
      </c>
      <c r="BU925" t="s">
        <v>399</v>
      </c>
    </row>
    <row r="926" spans="1:73" hidden="1">
      <c r="A926" s="103" t="s">
        <v>1708</v>
      </c>
      <c r="B926" s="102">
        <v>45821</v>
      </c>
      <c r="C926" s="104">
        <f>_xlfn.ISOWEEKNUM(Tabella2[[#This Row],[Date]])</f>
        <v>24</v>
      </c>
      <c r="D926" s="104" t="s">
        <v>195</v>
      </c>
      <c r="E926" s="104" t="s">
        <v>398</v>
      </c>
      <c r="F926" s="104"/>
      <c r="G926" s="104" t="s">
        <v>284</v>
      </c>
      <c r="H926" s="105">
        <v>10</v>
      </c>
      <c r="I926" s="104"/>
      <c r="J926" s="104" t="s">
        <v>258</v>
      </c>
      <c r="K926" s="104" t="s">
        <v>80</v>
      </c>
      <c r="L926" s="104" t="s">
        <v>299</v>
      </c>
      <c r="M926" s="104" t="s">
        <v>276</v>
      </c>
      <c r="N926" s="104"/>
      <c r="O926" s="108" t="str">
        <f>A3303</f>
        <v>15705</v>
      </c>
      <c r="P926" s="111" t="s">
        <v>300</v>
      </c>
      <c r="Q926" s="153">
        <v>0.375</v>
      </c>
      <c r="R926" s="153">
        <v>0.41666666666666669</v>
      </c>
      <c r="S926" s="153">
        <v>4.1666666666666657E-2</v>
      </c>
      <c r="T926" s="153">
        <v>0.375</v>
      </c>
      <c r="U926" s="153">
        <v>0.41666666666666669</v>
      </c>
      <c r="V926" s="153">
        <f>IF(ISBLANK(T926),"",Tabella2[[#This Row],[ACT STOP]]-Tabella2[[#This Row],[ACT START]])</f>
        <v>4.1666666666666685E-2</v>
      </c>
      <c r="W926" s="104" t="s">
        <v>122</v>
      </c>
      <c r="X926" s="104" t="s">
        <v>91</v>
      </c>
      <c r="Y926" s="110"/>
      <c r="Z926" s="106"/>
      <c r="AA926" s="104"/>
      <c r="AB926" s="107"/>
      <c r="AC926" s="72">
        <v>1</v>
      </c>
      <c r="AH926" s="70"/>
      <c r="AI926" s="70"/>
      <c r="AJ926">
        <v>0</v>
      </c>
      <c r="AL926" s="70"/>
      <c r="BM926" s="135">
        <v>0.375</v>
      </c>
      <c r="BN926" s="136">
        <v>0.41666666666666669</v>
      </c>
      <c r="BO926" s="101"/>
      <c r="BR926" s="109" t="str">
        <f t="shared" si="14"/>
        <v>SH-25-0915</v>
      </c>
      <c r="BS926" s="109" t="s">
        <v>896</v>
      </c>
      <c r="BT926" t="s">
        <v>122</v>
      </c>
      <c r="BU926" t="s">
        <v>399</v>
      </c>
    </row>
    <row r="927" spans="1:73" hidden="1">
      <c r="A927" s="103" t="s">
        <v>1709</v>
      </c>
      <c r="B927" s="102">
        <v>45824</v>
      </c>
      <c r="C927" s="104">
        <f>_xlfn.ISOWEEKNUM(Tabella2[[#This Row],[Date]])</f>
        <v>25</v>
      </c>
      <c r="D927" s="104" t="s">
        <v>195</v>
      </c>
      <c r="E927" s="104" t="s">
        <v>398</v>
      </c>
      <c r="F927" s="104"/>
      <c r="G927" s="104" t="s">
        <v>257</v>
      </c>
      <c r="H927" s="105">
        <v>32</v>
      </c>
      <c r="I927" s="104" t="s">
        <v>258</v>
      </c>
      <c r="J927" s="104"/>
      <c r="K927" s="104" t="s">
        <v>78</v>
      </c>
      <c r="L927" s="104" t="s">
        <v>299</v>
      </c>
      <c r="M927" s="104" t="s">
        <v>276</v>
      </c>
      <c r="N927" s="104"/>
      <c r="O927" s="108" t="str">
        <f>A3309</f>
        <v>15711</v>
      </c>
      <c r="P927" s="111" t="s">
        <v>300</v>
      </c>
      <c r="Q927" s="153">
        <v>0.25</v>
      </c>
      <c r="R927" s="153">
        <v>0.29166666666666669</v>
      </c>
      <c r="S927" s="153">
        <v>4.1666666666666657E-2</v>
      </c>
      <c r="T927" s="153">
        <v>0.25</v>
      </c>
      <c r="U927" s="153">
        <v>0.29166666666666669</v>
      </c>
      <c r="V927" s="153">
        <f>IF(ISBLANK(T927),"",Tabella2[[#This Row],[ACT STOP]]-Tabella2[[#This Row],[ACT START]])</f>
        <v>4.1666666666666685E-2</v>
      </c>
      <c r="W927" s="104" t="s">
        <v>122</v>
      </c>
      <c r="X927" s="104" t="s">
        <v>91</v>
      </c>
      <c r="Y927" s="110"/>
      <c r="Z927" s="106"/>
      <c r="AA927" s="104"/>
      <c r="AB927" s="107"/>
      <c r="AC927" s="72">
        <v>1</v>
      </c>
      <c r="AH927" s="70"/>
      <c r="AI927" s="70"/>
      <c r="AJ927">
        <v>0</v>
      </c>
      <c r="AL927" s="70"/>
      <c r="BM927" s="135">
        <v>0.25</v>
      </c>
      <c r="BN927" s="136">
        <v>0.29166666666666669</v>
      </c>
      <c r="BO927" s="101"/>
      <c r="BR927" s="109" t="str">
        <f t="shared" si="14"/>
        <v>SH-25-0916</v>
      </c>
      <c r="BS927" s="109" t="s">
        <v>356</v>
      </c>
      <c r="BT927" t="s">
        <v>122</v>
      </c>
      <c r="BU927" t="s">
        <v>399</v>
      </c>
    </row>
    <row r="928" spans="1:73" hidden="1">
      <c r="A928" s="103" t="s">
        <v>1710</v>
      </c>
      <c r="B928" s="102">
        <v>45824</v>
      </c>
      <c r="C928" s="104">
        <f>_xlfn.ISOWEEKNUM(Tabella2[[#This Row],[Date]])</f>
        <v>25</v>
      </c>
      <c r="D928" s="104" t="s">
        <v>763</v>
      </c>
      <c r="E928" s="104" t="s">
        <v>256</v>
      </c>
      <c r="F928" s="104">
        <v>65</v>
      </c>
      <c r="G928" s="104" t="s">
        <v>284</v>
      </c>
      <c r="H928" s="105">
        <v>9</v>
      </c>
      <c r="I928" s="104"/>
      <c r="J928" s="104" t="s">
        <v>258</v>
      </c>
      <c r="K928" s="104" t="s">
        <v>75</v>
      </c>
      <c r="L928" s="104" t="s">
        <v>259</v>
      </c>
      <c r="M928" s="104" t="s">
        <v>276</v>
      </c>
      <c r="N928" s="104"/>
      <c r="O928" s="106"/>
      <c r="P928" s="111" t="s">
        <v>322</v>
      </c>
      <c r="Q928" s="153" t="s">
        <v>617</v>
      </c>
      <c r="R928" s="153" t="s">
        <v>525</v>
      </c>
      <c r="S928" s="153">
        <v>4.1666666666666657E-2</v>
      </c>
      <c r="T928" s="153"/>
      <c r="U928" s="153"/>
      <c r="V928" s="153" t="str">
        <f>IF(ISBLANK(T928),"",Tabella2[[#This Row],[ACT STOP]]-Tabella2[[#This Row],[ACT START]])</f>
        <v/>
      </c>
      <c r="W928" s="104" t="s">
        <v>116</v>
      </c>
      <c r="X928" s="104" t="s">
        <v>124</v>
      </c>
      <c r="Y928" s="110"/>
      <c r="Z928" s="106"/>
      <c r="AA928" s="104"/>
      <c r="AB928" s="107"/>
      <c r="AC928" s="72">
        <v>0</v>
      </c>
      <c r="AH928" s="70"/>
      <c r="AI928" s="70"/>
      <c r="AJ928">
        <v>0</v>
      </c>
      <c r="AL928" s="70"/>
      <c r="BL928" t="s">
        <v>1711</v>
      </c>
      <c r="BM928" s="135">
        <v>0</v>
      </c>
      <c r="BN928" s="136">
        <v>0</v>
      </c>
      <c r="BO928" s="101"/>
      <c r="BR928" s="109" t="str">
        <f t="shared" si="14"/>
        <v>SH-25-0917</v>
      </c>
      <c r="BS928" s="109" t="s">
        <v>339</v>
      </c>
      <c r="BT928" t="s">
        <v>116</v>
      </c>
      <c r="BU928" t="s">
        <v>807</v>
      </c>
    </row>
    <row r="929" spans="1:73" hidden="1">
      <c r="A929" s="103" t="s">
        <v>1712</v>
      </c>
      <c r="B929" s="102">
        <v>45824</v>
      </c>
      <c r="C929" s="104">
        <f>_xlfn.ISOWEEKNUM(Tabella2[[#This Row],[Date]])</f>
        <v>25</v>
      </c>
      <c r="D929" s="104" t="s">
        <v>195</v>
      </c>
      <c r="E929" s="104" t="s">
        <v>398</v>
      </c>
      <c r="F929" s="104"/>
      <c r="G929" s="104" t="s">
        <v>257</v>
      </c>
      <c r="H929" s="105">
        <v>9</v>
      </c>
      <c r="I929" s="104"/>
      <c r="J929" s="104" t="s">
        <v>258</v>
      </c>
      <c r="K929" s="104" t="s">
        <v>78</v>
      </c>
      <c r="L929" s="104" t="s">
        <v>299</v>
      </c>
      <c r="M929" s="104" t="s">
        <v>915</v>
      </c>
      <c r="N929" s="104"/>
      <c r="O929" s="108" t="str">
        <f>A3317</f>
        <v>15719</v>
      </c>
      <c r="P929" s="111" t="s">
        <v>300</v>
      </c>
      <c r="Q929" s="153">
        <v>0.375</v>
      </c>
      <c r="R929" s="153">
        <v>0.41666666666666669</v>
      </c>
      <c r="S929" s="153">
        <v>4.1666666666666657E-2</v>
      </c>
      <c r="T929" s="153" t="s">
        <v>631</v>
      </c>
      <c r="U929" s="153" t="s">
        <v>498</v>
      </c>
      <c r="V929" s="153">
        <f>IF(ISBLANK(T929),"",Tabella2[[#This Row],[ACT STOP]]-Tabella2[[#This Row],[ACT START]])</f>
        <v>4.1666666666666685E-2</v>
      </c>
      <c r="W929" s="104" t="s">
        <v>122</v>
      </c>
      <c r="X929" s="104" t="s">
        <v>91</v>
      </c>
      <c r="Y929" s="110"/>
      <c r="Z929" s="106"/>
      <c r="AA929" s="104"/>
      <c r="AB929" s="107"/>
      <c r="AC929" s="72">
        <v>1</v>
      </c>
      <c r="AH929" s="70"/>
      <c r="AI929" s="70"/>
      <c r="AJ929">
        <v>0</v>
      </c>
      <c r="AL929" s="70"/>
      <c r="BM929" s="135" t="s">
        <v>631</v>
      </c>
      <c r="BN929" s="136" t="s">
        <v>498</v>
      </c>
      <c r="BO929" s="101"/>
      <c r="BR929" s="109" t="str">
        <f t="shared" si="14"/>
        <v>SH-25-0918</v>
      </c>
      <c r="BS929" s="109" t="s">
        <v>318</v>
      </c>
      <c r="BT929" t="s">
        <v>122</v>
      </c>
      <c r="BU929" t="s">
        <v>399</v>
      </c>
    </row>
    <row r="930" spans="1:73" hidden="1">
      <c r="A930" s="103" t="s">
        <v>1713</v>
      </c>
      <c r="B930" s="102">
        <v>45824</v>
      </c>
      <c r="C930" s="104">
        <f>_xlfn.ISOWEEKNUM(Tabella2[[#This Row],[Date]])</f>
        <v>25</v>
      </c>
      <c r="D930" s="104" t="s">
        <v>195</v>
      </c>
      <c r="E930" s="104" t="s">
        <v>398</v>
      </c>
      <c r="F930" s="104"/>
      <c r="G930" s="104" t="s">
        <v>257</v>
      </c>
      <c r="H930" s="105">
        <v>30</v>
      </c>
      <c r="I930" s="104"/>
      <c r="J930" s="104" t="s">
        <v>258</v>
      </c>
      <c r="K930" s="104" t="s">
        <v>78</v>
      </c>
      <c r="L930" s="104" t="s">
        <v>299</v>
      </c>
      <c r="M930" s="104" t="s">
        <v>276</v>
      </c>
      <c r="N930" s="104"/>
      <c r="O930" s="108" t="str">
        <f>A3319</f>
        <v>15721</v>
      </c>
      <c r="P930" s="111" t="s">
        <v>300</v>
      </c>
      <c r="Q930" s="153">
        <v>0.4375</v>
      </c>
      <c r="R930" s="153">
        <v>0.47916666666666669</v>
      </c>
      <c r="S930" s="153">
        <v>4.1666666666666657E-2</v>
      </c>
      <c r="T930" s="153" t="s">
        <v>263</v>
      </c>
      <c r="U930" s="153" t="s">
        <v>504</v>
      </c>
      <c r="V930" s="153">
        <f>IF(ISBLANK(T930),"",Tabella2[[#This Row],[ACT STOP]]-Tabella2[[#This Row],[ACT START]])</f>
        <v>4.1666666666666685E-2</v>
      </c>
      <c r="W930" s="104" t="s">
        <v>122</v>
      </c>
      <c r="X930" s="104" t="s">
        <v>91</v>
      </c>
      <c r="Y930" s="110"/>
      <c r="Z930" s="106"/>
      <c r="AA930" s="104"/>
      <c r="AB930" s="107"/>
      <c r="AC930" s="72">
        <v>1</v>
      </c>
      <c r="AH930" s="70"/>
      <c r="AI930" s="70"/>
      <c r="AJ930">
        <v>0</v>
      </c>
      <c r="AL930" s="70"/>
      <c r="BM930" s="135" t="s">
        <v>263</v>
      </c>
      <c r="BN930" s="136" t="s">
        <v>504</v>
      </c>
      <c r="BO930" s="101"/>
      <c r="BR930" s="109" t="str">
        <f t="shared" si="14"/>
        <v>SH-25-0919</v>
      </c>
      <c r="BS930" s="109" t="s">
        <v>279</v>
      </c>
      <c r="BT930" t="s">
        <v>122</v>
      </c>
      <c r="BU930" t="s">
        <v>399</v>
      </c>
    </row>
    <row r="931" spans="1:73" hidden="1">
      <c r="A931" s="103" t="s">
        <v>1714</v>
      </c>
      <c r="B931" s="102">
        <v>45825</v>
      </c>
      <c r="C931" s="104">
        <f>_xlfn.ISOWEEKNUM(Tabella2[[#This Row],[Date]])</f>
        <v>25</v>
      </c>
      <c r="D931" s="104" t="s">
        <v>195</v>
      </c>
      <c r="E931" s="104" t="s">
        <v>398</v>
      </c>
      <c r="F931" s="104"/>
      <c r="G931" s="104" t="s">
        <v>257</v>
      </c>
      <c r="H931" s="105">
        <v>17</v>
      </c>
      <c r="I931" s="104"/>
      <c r="J931" s="104" t="s">
        <v>258</v>
      </c>
      <c r="K931" s="104" t="s">
        <v>78</v>
      </c>
      <c r="L931" s="104" t="s">
        <v>299</v>
      </c>
      <c r="M931" s="104" t="s">
        <v>276</v>
      </c>
      <c r="N931" s="104"/>
      <c r="O931" s="108" t="str">
        <f>A3332</f>
        <v>15734</v>
      </c>
      <c r="P931" s="111" t="s">
        <v>300</v>
      </c>
      <c r="Q931" s="153">
        <v>0.25</v>
      </c>
      <c r="R931" s="153">
        <v>0.29166666666666669</v>
      </c>
      <c r="S931" s="153">
        <v>4.1666666666666657E-2</v>
      </c>
      <c r="T931" s="153">
        <v>0.25</v>
      </c>
      <c r="U931" s="153">
        <v>0.29166666666666669</v>
      </c>
      <c r="V931" s="153">
        <f>IF(ISBLANK(T931),"",Tabella2[[#This Row],[ACT STOP]]-Tabella2[[#This Row],[ACT START]])</f>
        <v>4.1666666666666685E-2</v>
      </c>
      <c r="W931" s="104" t="s">
        <v>122</v>
      </c>
      <c r="X931" s="104" t="s">
        <v>91</v>
      </c>
      <c r="Y931" s="110"/>
      <c r="Z931" s="106"/>
      <c r="AA931" s="104"/>
      <c r="AB931" s="107"/>
      <c r="AC931" s="72">
        <v>1</v>
      </c>
      <c r="AH931" s="70"/>
      <c r="AI931" s="70"/>
      <c r="AJ931">
        <v>0</v>
      </c>
      <c r="AL931" s="70"/>
      <c r="BM931" s="135">
        <v>0.25</v>
      </c>
      <c r="BN931" s="136">
        <v>0.29166666666666669</v>
      </c>
      <c r="BO931" s="101"/>
      <c r="BR931" s="109" t="str">
        <f t="shared" si="14"/>
        <v>SH-25-0920</v>
      </c>
      <c r="BS931" s="109" t="s">
        <v>393</v>
      </c>
      <c r="BT931" t="s">
        <v>122</v>
      </c>
      <c r="BU931" t="s">
        <v>399</v>
      </c>
    </row>
    <row r="932" spans="1:73" hidden="1">
      <c r="A932" s="103" t="s">
        <v>1715</v>
      </c>
      <c r="B932" s="102">
        <v>45825</v>
      </c>
      <c r="C932" s="104">
        <f>_xlfn.ISOWEEKNUM(Tabella2[[#This Row],[Date]])</f>
        <v>25</v>
      </c>
      <c r="D932" s="104" t="s">
        <v>195</v>
      </c>
      <c r="E932" s="104" t="s">
        <v>398</v>
      </c>
      <c r="F932" s="104"/>
      <c r="G932" s="104" t="s">
        <v>257</v>
      </c>
      <c r="H932" s="105">
        <v>1</v>
      </c>
      <c r="I932" s="104"/>
      <c r="J932" s="104" t="s">
        <v>258</v>
      </c>
      <c r="K932" s="104" t="s">
        <v>80</v>
      </c>
      <c r="L932" s="104" t="s">
        <v>299</v>
      </c>
      <c r="M932" s="104" t="s">
        <v>276</v>
      </c>
      <c r="N932" s="104"/>
      <c r="O932" s="108" t="str">
        <f>A3333</f>
        <v>15735</v>
      </c>
      <c r="P932" s="111" t="s">
        <v>300</v>
      </c>
      <c r="Q932" s="153">
        <v>0.25</v>
      </c>
      <c r="R932" s="153">
        <v>0.29166666666666669</v>
      </c>
      <c r="S932" s="153">
        <v>4.1666666666666657E-2</v>
      </c>
      <c r="T932" s="153" t="s">
        <v>605</v>
      </c>
      <c r="U932" s="153" t="s">
        <v>285</v>
      </c>
      <c r="V932" s="153">
        <f>IF(ISBLANK(T932),"",Tabella2[[#This Row],[ACT STOP]]-Tabella2[[#This Row],[ACT START]])</f>
        <v>4.1666666666666685E-2</v>
      </c>
      <c r="W932" s="104" t="s">
        <v>122</v>
      </c>
      <c r="X932" s="104" t="s">
        <v>91</v>
      </c>
      <c r="Y932" s="110"/>
      <c r="Z932" s="106"/>
      <c r="AA932" s="104"/>
      <c r="AB932" s="107"/>
      <c r="AC932" s="72">
        <v>1</v>
      </c>
      <c r="AH932" s="70"/>
      <c r="AI932" s="70"/>
      <c r="AJ932">
        <v>0</v>
      </c>
      <c r="AL932" s="70"/>
      <c r="BM932" s="135" t="s">
        <v>605</v>
      </c>
      <c r="BN932" s="136" t="s">
        <v>285</v>
      </c>
      <c r="BO932" s="101"/>
      <c r="BR932" s="109" t="str">
        <f t="shared" si="14"/>
        <v>SH-25-0921</v>
      </c>
      <c r="BS932" s="109" t="s">
        <v>332</v>
      </c>
      <c r="BT932" t="s">
        <v>122</v>
      </c>
      <c r="BU932" t="s">
        <v>399</v>
      </c>
    </row>
    <row r="933" spans="1:73" hidden="1">
      <c r="A933" s="103" t="s">
        <v>1716</v>
      </c>
      <c r="B933" s="102">
        <v>45825</v>
      </c>
      <c r="C933" s="104">
        <f>_xlfn.ISOWEEKNUM(Tabella2[[#This Row],[Date]])</f>
        <v>25</v>
      </c>
      <c r="D933" s="104" t="s">
        <v>722</v>
      </c>
      <c r="E933" s="104" t="s">
        <v>327</v>
      </c>
      <c r="F933" s="104">
        <v>77</v>
      </c>
      <c r="G933" s="104" t="s">
        <v>257</v>
      </c>
      <c r="H933" s="105">
        <v>2</v>
      </c>
      <c r="I933" s="104" t="s">
        <v>258</v>
      </c>
      <c r="J933" s="104"/>
      <c r="K933" s="104" t="s">
        <v>75</v>
      </c>
      <c r="L933" s="104" t="s">
        <v>259</v>
      </c>
      <c r="M933" s="104" t="s">
        <v>276</v>
      </c>
      <c r="N933" s="104"/>
      <c r="O933" s="106"/>
      <c r="P933" s="111" t="s">
        <v>809</v>
      </c>
      <c r="Q933" s="153" t="s">
        <v>605</v>
      </c>
      <c r="R933" s="153" t="s">
        <v>285</v>
      </c>
      <c r="S933" s="153">
        <v>4.1666666666666657E-2</v>
      </c>
      <c r="T933" s="153"/>
      <c r="U933" s="153"/>
      <c r="V933" s="153" t="str">
        <f>IF(ISBLANK(T933),"",Tabella2[[#This Row],[ACT STOP]]-Tabella2[[#This Row],[ACT START]])</f>
        <v/>
      </c>
      <c r="W933" s="104" t="s">
        <v>116</v>
      </c>
      <c r="X933" s="104" t="s">
        <v>124</v>
      </c>
      <c r="Y933" s="110"/>
      <c r="Z933" s="106"/>
      <c r="AA933" s="104"/>
      <c r="AB933" s="107"/>
      <c r="AC933" s="72">
        <v>0</v>
      </c>
      <c r="AH933" s="70"/>
      <c r="AI933" s="70"/>
      <c r="AJ933">
        <v>0</v>
      </c>
      <c r="AL933" s="70"/>
      <c r="BL933" t="s">
        <v>1711</v>
      </c>
      <c r="BM933" s="135">
        <v>0</v>
      </c>
      <c r="BN933" s="136">
        <v>0</v>
      </c>
      <c r="BO933" s="101"/>
      <c r="BR933" s="109" t="str">
        <f t="shared" si="14"/>
        <v>SH-25-0922</v>
      </c>
      <c r="BS933" s="109" t="s">
        <v>368</v>
      </c>
      <c r="BT933" t="s">
        <v>116</v>
      </c>
      <c r="BU933" t="s">
        <v>811</v>
      </c>
    </row>
    <row r="934" spans="1:73" hidden="1">
      <c r="A934" s="103" t="s">
        <v>1717</v>
      </c>
      <c r="B934" s="102">
        <v>45825</v>
      </c>
      <c r="C934" s="104">
        <f>_xlfn.ISOWEEKNUM(Tabella2[[#This Row],[Date]])</f>
        <v>25</v>
      </c>
      <c r="D934" s="104" t="s">
        <v>195</v>
      </c>
      <c r="E934" s="104" t="s">
        <v>398</v>
      </c>
      <c r="F934" s="104"/>
      <c r="G934" s="104" t="s">
        <v>257</v>
      </c>
      <c r="H934" s="105">
        <v>13</v>
      </c>
      <c r="I934" s="104"/>
      <c r="J934" s="104" t="s">
        <v>258</v>
      </c>
      <c r="K934" s="104" t="s">
        <v>78</v>
      </c>
      <c r="L934" s="104" t="s">
        <v>299</v>
      </c>
      <c r="M934" s="104" t="s">
        <v>276</v>
      </c>
      <c r="N934" s="104"/>
      <c r="O934" s="108" t="str">
        <f>A3335</f>
        <v>15737</v>
      </c>
      <c r="P934" s="111" t="s">
        <v>300</v>
      </c>
      <c r="Q934" s="153">
        <v>0.3125</v>
      </c>
      <c r="R934" s="153">
        <v>0.35416666666666669</v>
      </c>
      <c r="S934" s="153">
        <v>4.1666666666666657E-2</v>
      </c>
      <c r="T934" s="153">
        <v>0.3125</v>
      </c>
      <c r="U934" s="153">
        <v>0.35416666666666669</v>
      </c>
      <c r="V934" s="153">
        <f>IF(ISBLANK(T934),"",Tabella2[[#This Row],[ACT STOP]]-Tabella2[[#This Row],[ACT START]])</f>
        <v>4.1666666666666685E-2</v>
      </c>
      <c r="W934" s="104" t="s">
        <v>122</v>
      </c>
      <c r="X934" s="104" t="s">
        <v>91</v>
      </c>
      <c r="Y934" s="110"/>
      <c r="Z934" s="106"/>
      <c r="AA934" s="104"/>
      <c r="AB934" s="107"/>
      <c r="AC934" s="72">
        <v>1</v>
      </c>
      <c r="AH934" s="70"/>
      <c r="AI934" s="70"/>
      <c r="AJ934">
        <v>0</v>
      </c>
      <c r="AL934" s="70"/>
      <c r="BM934" s="135">
        <v>0.3125</v>
      </c>
      <c r="BN934" s="136">
        <v>0.35416666666666669</v>
      </c>
      <c r="BO934" s="101"/>
      <c r="BR934" s="109" t="str">
        <f t="shared" si="14"/>
        <v>SH-25-0923</v>
      </c>
      <c r="BS934" s="109" t="s">
        <v>427</v>
      </c>
      <c r="BT934" t="s">
        <v>122</v>
      </c>
      <c r="BU934" t="s">
        <v>399</v>
      </c>
    </row>
    <row r="935" spans="1:73" hidden="1">
      <c r="A935" s="103" t="s">
        <v>1718</v>
      </c>
      <c r="B935" s="102">
        <v>45825</v>
      </c>
      <c r="C935" s="104">
        <f>_xlfn.ISOWEEKNUM(Tabella2[[#This Row],[Date]])</f>
        <v>25</v>
      </c>
      <c r="D935" s="104" t="s">
        <v>404</v>
      </c>
      <c r="E935" s="104" t="s">
        <v>284</v>
      </c>
      <c r="F935" s="104">
        <v>41</v>
      </c>
      <c r="G935" s="104" t="s">
        <v>257</v>
      </c>
      <c r="H935" s="105">
        <v>2</v>
      </c>
      <c r="I935" s="104"/>
      <c r="J935" s="104" t="s">
        <v>258</v>
      </c>
      <c r="K935" s="104" t="s">
        <v>75</v>
      </c>
      <c r="L935" s="104" t="s">
        <v>259</v>
      </c>
      <c r="M935" s="104" t="s">
        <v>386</v>
      </c>
      <c r="N935" s="104"/>
      <c r="O935" s="106"/>
      <c r="P935" s="111" t="s">
        <v>813</v>
      </c>
      <c r="Q935" s="153" t="s">
        <v>631</v>
      </c>
      <c r="R935" s="153" t="s">
        <v>498</v>
      </c>
      <c r="S935" s="153">
        <v>4.1666666666666657E-2</v>
      </c>
      <c r="T935" s="153"/>
      <c r="U935" s="153"/>
      <c r="V935" s="153" t="str">
        <f>IF(ISBLANK(T935),"",Tabella2[[#This Row],[ACT STOP]]-Tabella2[[#This Row],[ACT START]])</f>
        <v/>
      </c>
      <c r="W935" s="104" t="s">
        <v>116</v>
      </c>
      <c r="X935" s="104" t="s">
        <v>124</v>
      </c>
      <c r="Y935" s="110"/>
      <c r="Z935" s="106"/>
      <c r="AA935" s="104"/>
      <c r="AB935" s="107"/>
      <c r="AC935" s="72">
        <v>0</v>
      </c>
      <c r="AH935" s="70"/>
      <c r="AI935" s="70"/>
      <c r="AJ935">
        <v>0</v>
      </c>
      <c r="AL935" s="70"/>
      <c r="BL935" t="s">
        <v>1711</v>
      </c>
      <c r="BM935" s="135">
        <v>0</v>
      </c>
      <c r="BN935" s="136">
        <v>0</v>
      </c>
      <c r="BO935" s="101"/>
      <c r="BR935" s="109" t="str">
        <f t="shared" si="14"/>
        <v>SH-25-0924</v>
      </c>
      <c r="BS935" s="109" t="s">
        <v>368</v>
      </c>
      <c r="BT935" t="s">
        <v>116</v>
      </c>
      <c r="BU935" t="s">
        <v>815</v>
      </c>
    </row>
    <row r="936" spans="1:73" hidden="1">
      <c r="A936" s="103" t="s">
        <v>1719</v>
      </c>
      <c r="B936" s="102">
        <v>45825</v>
      </c>
      <c r="C936" s="104">
        <f>_xlfn.ISOWEEKNUM(Tabella2[[#This Row],[Date]])</f>
        <v>25</v>
      </c>
      <c r="D936" s="104" t="s">
        <v>195</v>
      </c>
      <c r="E936" s="104" t="s">
        <v>398</v>
      </c>
      <c r="F936" s="104"/>
      <c r="G936" s="104" t="s">
        <v>257</v>
      </c>
      <c r="H936" s="105">
        <v>12</v>
      </c>
      <c r="I936" s="104"/>
      <c r="J936" s="104" t="s">
        <v>258</v>
      </c>
      <c r="K936" s="104" t="s">
        <v>78</v>
      </c>
      <c r="L936" s="104" t="s">
        <v>299</v>
      </c>
      <c r="M936" s="104" t="s">
        <v>276</v>
      </c>
      <c r="N936" s="104"/>
      <c r="O936" s="108" t="str">
        <f>A3344</f>
        <v>15746</v>
      </c>
      <c r="P936" s="111" t="s">
        <v>300</v>
      </c>
      <c r="Q936" s="153">
        <v>0.4375</v>
      </c>
      <c r="R936" s="153">
        <v>0.47916666666666669</v>
      </c>
      <c r="S936" s="153">
        <v>4.1666666666666657E-2</v>
      </c>
      <c r="T936" s="153">
        <v>0.4375</v>
      </c>
      <c r="U936" s="153">
        <v>0.47222222222222221</v>
      </c>
      <c r="V936" s="153">
        <f>IF(ISBLANK(T936),"",Tabella2[[#This Row],[ACT STOP]]-Tabella2[[#This Row],[ACT START]])</f>
        <v>3.472222222222221E-2</v>
      </c>
      <c r="W936" s="104" t="s">
        <v>122</v>
      </c>
      <c r="X936" s="104" t="s">
        <v>91</v>
      </c>
      <c r="Y936" s="110"/>
      <c r="Z936" s="106"/>
      <c r="AA936" s="104"/>
      <c r="AB936" s="107"/>
      <c r="AC936" s="72">
        <v>1</v>
      </c>
      <c r="AH936" s="70"/>
      <c r="AI936" s="70"/>
      <c r="AJ936">
        <v>0</v>
      </c>
      <c r="AL936" s="70"/>
      <c r="BM936" s="135">
        <v>0.4375</v>
      </c>
      <c r="BN936" s="136">
        <v>0.47222222222222221</v>
      </c>
      <c r="BO936" s="101"/>
      <c r="BR936" s="109" t="str">
        <f t="shared" si="14"/>
        <v>SH-25-0925</v>
      </c>
      <c r="BS936" s="109" t="s">
        <v>266</v>
      </c>
      <c r="BT936" t="s">
        <v>122</v>
      </c>
      <c r="BU936" t="s">
        <v>399</v>
      </c>
    </row>
    <row r="937" spans="1:73" hidden="1">
      <c r="A937" s="103" t="s">
        <v>1720</v>
      </c>
      <c r="B937" s="102">
        <v>45825</v>
      </c>
      <c r="C937" s="104">
        <f>_xlfn.ISOWEEKNUM(Tabella2[[#This Row],[Date]])</f>
        <v>25</v>
      </c>
      <c r="D937" s="104" t="s">
        <v>195</v>
      </c>
      <c r="E937" s="104" t="s">
        <v>398</v>
      </c>
      <c r="F937" s="104"/>
      <c r="G937" s="104" t="s">
        <v>257</v>
      </c>
      <c r="H937" s="105">
        <v>9</v>
      </c>
      <c r="I937" s="104"/>
      <c r="J937" s="104" t="s">
        <v>258</v>
      </c>
      <c r="K937" s="104" t="s">
        <v>80</v>
      </c>
      <c r="L937" s="104" t="s">
        <v>299</v>
      </c>
      <c r="M937" s="104" t="s">
        <v>276</v>
      </c>
      <c r="N937" s="104"/>
      <c r="O937" s="108" t="str">
        <f>A3351</f>
        <v>15753</v>
      </c>
      <c r="P937" s="111" t="s">
        <v>300</v>
      </c>
      <c r="Q937" s="153">
        <v>0.5</v>
      </c>
      <c r="R937" s="153">
        <v>0.54166666666666663</v>
      </c>
      <c r="S937" s="153">
        <v>4.1666666666666657E-2</v>
      </c>
      <c r="T937" s="153" t="s">
        <v>511</v>
      </c>
      <c r="U937" s="153" t="s">
        <v>549</v>
      </c>
      <c r="V937" s="153">
        <f>IF(ISBLANK(T937),"",Tabella2[[#This Row],[ACT STOP]]-Tabella2[[#This Row],[ACT START]])</f>
        <v>4.166666666666663E-2</v>
      </c>
      <c r="W937" s="104" t="s">
        <v>122</v>
      </c>
      <c r="X937" s="104" t="s">
        <v>91</v>
      </c>
      <c r="Y937" s="110"/>
      <c r="Z937" s="106"/>
      <c r="AA937" s="104"/>
      <c r="AB937" s="107"/>
      <c r="AC937" s="72">
        <v>1</v>
      </c>
      <c r="AH937" s="70"/>
      <c r="AI937" s="70"/>
      <c r="AJ937">
        <v>0</v>
      </c>
      <c r="AL937" s="70"/>
      <c r="BM937" s="135" t="s">
        <v>511</v>
      </c>
      <c r="BN937" s="136" t="s">
        <v>549</v>
      </c>
      <c r="BO937" s="101"/>
      <c r="BR937" s="109" t="str">
        <f t="shared" si="14"/>
        <v>SH-25-0926</v>
      </c>
      <c r="BS937" s="109" t="s">
        <v>318</v>
      </c>
      <c r="BT937" t="s">
        <v>122</v>
      </c>
      <c r="BU937" t="s">
        <v>399</v>
      </c>
    </row>
    <row r="938" spans="1:73" hidden="1">
      <c r="A938" s="103" t="s">
        <v>1721</v>
      </c>
      <c r="B938" s="102">
        <v>45825</v>
      </c>
      <c r="C938" s="104">
        <f>_xlfn.ISOWEEKNUM(Tabella2[[#This Row],[Date]])</f>
        <v>25</v>
      </c>
      <c r="D938" s="104" t="s">
        <v>817</v>
      </c>
      <c r="E938" s="104" t="s">
        <v>284</v>
      </c>
      <c r="F938" s="104">
        <v>74</v>
      </c>
      <c r="G938" s="104" t="s">
        <v>257</v>
      </c>
      <c r="H938" s="105">
        <v>2</v>
      </c>
      <c r="I938" s="104"/>
      <c r="J938" s="104" t="s">
        <v>258</v>
      </c>
      <c r="K938" s="104" t="s">
        <v>75</v>
      </c>
      <c r="L938" s="104" t="s">
        <v>259</v>
      </c>
      <c r="M938" s="104" t="s">
        <v>276</v>
      </c>
      <c r="N938" s="104"/>
      <c r="O938" s="106"/>
      <c r="P938" s="111" t="s">
        <v>752</v>
      </c>
      <c r="Q938" s="153" t="s">
        <v>511</v>
      </c>
      <c r="R938" s="153" t="s">
        <v>549</v>
      </c>
      <c r="S938" s="153">
        <v>4.1666666666666657E-2</v>
      </c>
      <c r="T938" s="153"/>
      <c r="U938" s="153"/>
      <c r="V938" s="153" t="str">
        <f>IF(ISBLANK(T938),"",Tabella2[[#This Row],[ACT STOP]]-Tabella2[[#This Row],[ACT START]])</f>
        <v/>
      </c>
      <c r="W938" s="104" t="s">
        <v>116</v>
      </c>
      <c r="X938" s="104" t="s">
        <v>124</v>
      </c>
      <c r="Y938" s="110"/>
      <c r="Z938" s="106"/>
      <c r="AA938" s="104"/>
      <c r="AB938" s="107"/>
      <c r="AC938" s="72">
        <v>0</v>
      </c>
      <c r="AH938" s="70"/>
      <c r="AI938" s="70"/>
      <c r="AJ938">
        <v>0</v>
      </c>
      <c r="AL938" s="70"/>
      <c r="BL938" t="s">
        <v>1711</v>
      </c>
      <c r="BM938" s="135">
        <v>0</v>
      </c>
      <c r="BN938" s="136">
        <v>0</v>
      </c>
      <c r="BO938" s="101"/>
      <c r="BR938" s="109" t="str">
        <f t="shared" si="14"/>
        <v>SH-25-0927</v>
      </c>
      <c r="BS938" s="109" t="s">
        <v>368</v>
      </c>
      <c r="BT938" t="s">
        <v>116</v>
      </c>
      <c r="BU938" t="s">
        <v>819</v>
      </c>
    </row>
    <row r="939" spans="1:73" hidden="1">
      <c r="A939" s="103" t="s">
        <v>1722</v>
      </c>
      <c r="B939" s="102">
        <v>45825</v>
      </c>
      <c r="C939" s="104">
        <f>_xlfn.ISOWEEKNUM(Tabella2[[#This Row],[Date]])</f>
        <v>25</v>
      </c>
      <c r="D939" s="104" t="s">
        <v>195</v>
      </c>
      <c r="E939" s="104" t="s">
        <v>398</v>
      </c>
      <c r="F939" s="104"/>
      <c r="G939" s="104" t="s">
        <v>257</v>
      </c>
      <c r="H939" s="105">
        <v>13</v>
      </c>
      <c r="I939" s="104"/>
      <c r="J939" s="104" t="s">
        <v>258</v>
      </c>
      <c r="K939" s="104" t="s">
        <v>80</v>
      </c>
      <c r="L939" s="104" t="s">
        <v>299</v>
      </c>
      <c r="M939" s="104" t="s">
        <v>276</v>
      </c>
      <c r="N939" s="104"/>
      <c r="O939" s="108" t="str">
        <f>A3355</f>
        <v>15757</v>
      </c>
      <c r="P939" s="111" t="s">
        <v>300</v>
      </c>
      <c r="Q939" s="153">
        <v>0.5625</v>
      </c>
      <c r="R939" s="153">
        <v>0.60416666666666663</v>
      </c>
      <c r="S939" s="153">
        <v>4.1666666666666657E-2</v>
      </c>
      <c r="T939" s="153">
        <v>0.5625</v>
      </c>
      <c r="U939" s="153">
        <v>0.59722222222222221</v>
      </c>
      <c r="V939" s="153">
        <f>IF(ISBLANK(T939),"",Tabella2[[#This Row],[ACT STOP]]-Tabella2[[#This Row],[ACT START]])</f>
        <v>3.472222222222221E-2</v>
      </c>
      <c r="W939" s="104" t="s">
        <v>122</v>
      </c>
      <c r="X939" s="104" t="s">
        <v>91</v>
      </c>
      <c r="Y939" s="110"/>
      <c r="Z939" s="106"/>
      <c r="AA939" s="104"/>
      <c r="AB939" s="107"/>
      <c r="AC939" s="72">
        <v>1</v>
      </c>
      <c r="AH939" s="70"/>
      <c r="AI939" s="70"/>
      <c r="AJ939">
        <v>0</v>
      </c>
      <c r="AL939" s="70"/>
      <c r="BM939" s="135">
        <v>0.5625</v>
      </c>
      <c r="BN939" s="136">
        <v>0.59722222222222221</v>
      </c>
      <c r="BO939" s="101"/>
      <c r="BR939" s="109" t="str">
        <f t="shared" si="14"/>
        <v>SH-25-0928</v>
      </c>
      <c r="BS939" s="109" t="s">
        <v>427</v>
      </c>
      <c r="BT939" t="s">
        <v>122</v>
      </c>
      <c r="BU939" t="s">
        <v>399</v>
      </c>
    </row>
    <row r="940" spans="1:73" hidden="1">
      <c r="A940" s="103" t="s">
        <v>1723</v>
      </c>
      <c r="B940" s="102">
        <v>45826</v>
      </c>
      <c r="C940" s="104">
        <f>_xlfn.ISOWEEKNUM(Tabella2[[#This Row],[Date]])</f>
        <v>25</v>
      </c>
      <c r="D940" s="104" t="s">
        <v>195</v>
      </c>
      <c r="E940" s="104" t="s">
        <v>398</v>
      </c>
      <c r="F940" s="104"/>
      <c r="G940" s="104" t="s">
        <v>257</v>
      </c>
      <c r="H940" s="105">
        <v>1</v>
      </c>
      <c r="I940" s="104"/>
      <c r="J940" s="104" t="s">
        <v>258</v>
      </c>
      <c r="K940" s="104" t="s">
        <v>78</v>
      </c>
      <c r="L940" s="104" t="s">
        <v>299</v>
      </c>
      <c r="M940" s="104" t="s">
        <v>276</v>
      </c>
      <c r="N940" s="104"/>
      <c r="O940" s="108" t="str">
        <f>A3356</f>
        <v>15758</v>
      </c>
      <c r="P940" s="111" t="s">
        <v>300</v>
      </c>
      <c r="Q940" s="153">
        <v>0.25</v>
      </c>
      <c r="R940" s="153">
        <v>0.29166666666666669</v>
      </c>
      <c r="S940" s="153">
        <v>4.1666666666666657E-2</v>
      </c>
      <c r="T940" s="153">
        <v>0.25</v>
      </c>
      <c r="U940" s="153">
        <v>0.29166666666666669</v>
      </c>
      <c r="V940" s="153">
        <f>IF(ISBLANK(T940),"",Tabella2[[#This Row],[ACT STOP]]-Tabella2[[#This Row],[ACT START]])</f>
        <v>4.1666666666666685E-2</v>
      </c>
      <c r="W940" s="104" t="s">
        <v>122</v>
      </c>
      <c r="X940" s="104" t="s">
        <v>91</v>
      </c>
      <c r="Y940" s="110"/>
      <c r="Z940" s="106"/>
      <c r="AA940" s="104"/>
      <c r="AB940" s="107"/>
      <c r="AC940" s="72">
        <v>1</v>
      </c>
      <c r="AH940" s="70"/>
      <c r="AI940" s="70"/>
      <c r="AJ940">
        <v>0</v>
      </c>
      <c r="AL940" s="70"/>
      <c r="BM940" s="135">
        <v>0.25</v>
      </c>
      <c r="BN940" s="136">
        <v>0.29166666666666669</v>
      </c>
      <c r="BO940" s="101"/>
      <c r="BR940" s="109" t="str">
        <f t="shared" si="14"/>
        <v>SH-25-0929</v>
      </c>
      <c r="BS940" s="109" t="s">
        <v>332</v>
      </c>
      <c r="BT940" t="s">
        <v>122</v>
      </c>
      <c r="BU940" t="s">
        <v>399</v>
      </c>
    </row>
    <row r="941" spans="1:73" hidden="1">
      <c r="A941" s="103" t="s">
        <v>1724</v>
      </c>
      <c r="B941" s="102">
        <v>45826</v>
      </c>
      <c r="C941" s="104">
        <f>_xlfn.ISOWEEKNUM(Tabella2[[#This Row],[Date]])</f>
        <v>25</v>
      </c>
      <c r="D941" s="104" t="s">
        <v>195</v>
      </c>
      <c r="E941" s="104" t="s">
        <v>398</v>
      </c>
      <c r="F941" s="104"/>
      <c r="G941" s="104" t="s">
        <v>257</v>
      </c>
      <c r="H941" s="105">
        <v>32</v>
      </c>
      <c r="I941" s="104"/>
      <c r="J941" s="104" t="s">
        <v>258</v>
      </c>
      <c r="K941" s="104" t="s">
        <v>80</v>
      </c>
      <c r="L941" s="104" t="s">
        <v>299</v>
      </c>
      <c r="M941" s="104" t="s">
        <v>276</v>
      </c>
      <c r="N941" s="104"/>
      <c r="O941" s="108" t="str">
        <f>A3357</f>
        <v>15759</v>
      </c>
      <c r="P941" s="111" t="s">
        <v>300</v>
      </c>
      <c r="Q941" s="153">
        <v>0.25</v>
      </c>
      <c r="R941" s="153">
        <v>0.29166666666666669</v>
      </c>
      <c r="S941" s="153">
        <v>4.1666666666666657E-2</v>
      </c>
      <c r="T941" s="153" t="s">
        <v>605</v>
      </c>
      <c r="U941" s="153" t="s">
        <v>285</v>
      </c>
      <c r="V941" s="153">
        <f>IF(ISBLANK(T941),"",Tabella2[[#This Row],[ACT STOP]]-Tabella2[[#This Row],[ACT START]])</f>
        <v>4.1666666666666685E-2</v>
      </c>
      <c r="W941" s="104" t="s">
        <v>122</v>
      </c>
      <c r="X941" s="104" t="s">
        <v>91</v>
      </c>
      <c r="Y941" s="110" t="s">
        <v>1725</v>
      </c>
      <c r="Z941" s="106"/>
      <c r="AA941" s="104"/>
      <c r="AB941" s="107"/>
      <c r="AC941" s="72">
        <v>1</v>
      </c>
      <c r="AH941" s="70"/>
      <c r="AI941" s="70"/>
      <c r="AJ941">
        <v>0</v>
      </c>
      <c r="AL941" s="70"/>
      <c r="BM941" s="135" t="s">
        <v>605</v>
      </c>
      <c r="BN941" s="136" t="s">
        <v>285</v>
      </c>
      <c r="BO941" s="101"/>
      <c r="BR941" s="109" t="str">
        <f t="shared" si="14"/>
        <v>SH-25-0930</v>
      </c>
      <c r="BS941" s="109" t="s">
        <v>356</v>
      </c>
      <c r="BT941" t="s">
        <v>122</v>
      </c>
      <c r="BU941" t="s">
        <v>399</v>
      </c>
    </row>
    <row r="942" spans="1:73" hidden="1">
      <c r="A942" s="103" t="s">
        <v>1726</v>
      </c>
      <c r="B942" s="102">
        <v>45826</v>
      </c>
      <c r="C942" s="104">
        <f>_xlfn.ISOWEEKNUM(Tabella2[[#This Row],[Date]])</f>
        <v>25</v>
      </c>
      <c r="D942" s="104" t="s">
        <v>195</v>
      </c>
      <c r="E942" s="104" t="s">
        <v>398</v>
      </c>
      <c r="F942" s="104"/>
      <c r="G942" s="104" t="s">
        <v>257</v>
      </c>
      <c r="H942" s="105">
        <v>17</v>
      </c>
      <c r="I942" s="104"/>
      <c r="J942" s="104" t="s">
        <v>258</v>
      </c>
      <c r="K942" s="104" t="s">
        <v>78</v>
      </c>
      <c r="L942" s="104" t="s">
        <v>299</v>
      </c>
      <c r="M942" s="104" t="s">
        <v>276</v>
      </c>
      <c r="N942" s="104"/>
      <c r="O942" s="108" t="str">
        <f>A3374</f>
        <v>15776</v>
      </c>
      <c r="P942" s="111" t="s">
        <v>300</v>
      </c>
      <c r="Q942" s="153">
        <v>0.4375</v>
      </c>
      <c r="R942" s="153">
        <v>0.47916666666666669</v>
      </c>
      <c r="S942" s="153">
        <v>4.1666666666666657E-2</v>
      </c>
      <c r="T942" s="153">
        <v>0.4375</v>
      </c>
      <c r="U942" s="153">
        <v>0.47916666666666669</v>
      </c>
      <c r="V942" s="153">
        <f>IF(ISBLANK(T942),"",Tabella2[[#This Row],[ACT STOP]]-Tabella2[[#This Row],[ACT START]])</f>
        <v>4.1666666666666685E-2</v>
      </c>
      <c r="W942" s="104" t="s">
        <v>122</v>
      </c>
      <c r="X942" s="104" t="s">
        <v>91</v>
      </c>
      <c r="Y942" s="110"/>
      <c r="Z942" s="106"/>
      <c r="AA942" s="104"/>
      <c r="AB942" s="107"/>
      <c r="AC942" s="72">
        <v>1</v>
      </c>
      <c r="AH942" s="70"/>
      <c r="AI942" s="70"/>
      <c r="AJ942">
        <v>0</v>
      </c>
      <c r="AL942" s="70"/>
      <c r="BM942" s="135">
        <v>0.4375</v>
      </c>
      <c r="BN942" s="136">
        <v>0.47916666666666669</v>
      </c>
      <c r="BO942" s="101"/>
      <c r="BR942" s="109" t="str">
        <f t="shared" si="14"/>
        <v>SH-25-0931</v>
      </c>
      <c r="BS942" s="109" t="s">
        <v>393</v>
      </c>
      <c r="BT942" t="s">
        <v>122</v>
      </c>
      <c r="BU942" t="s">
        <v>399</v>
      </c>
    </row>
    <row r="943" spans="1:73" hidden="1">
      <c r="A943" s="103" t="s">
        <v>1727</v>
      </c>
      <c r="B943" s="102">
        <v>45826</v>
      </c>
      <c r="C943" s="104">
        <f>_xlfn.ISOWEEKNUM(Tabella2[[#This Row],[Date]])</f>
        <v>25</v>
      </c>
      <c r="D943" s="104" t="s">
        <v>195</v>
      </c>
      <c r="E943" s="104" t="s">
        <v>398</v>
      </c>
      <c r="F943" s="104"/>
      <c r="G943" s="104" t="s">
        <v>257</v>
      </c>
      <c r="H943" s="105">
        <v>12</v>
      </c>
      <c r="I943" s="104"/>
      <c r="J943" s="104" t="s">
        <v>258</v>
      </c>
      <c r="K943" s="104" t="s">
        <v>78</v>
      </c>
      <c r="L943" s="104" t="s">
        <v>299</v>
      </c>
      <c r="M943" s="104" t="s">
        <v>276</v>
      </c>
      <c r="N943" s="104"/>
      <c r="O943" s="108" t="str">
        <f>A3379</f>
        <v>15781</v>
      </c>
      <c r="P943" s="111" t="s">
        <v>300</v>
      </c>
      <c r="Q943" s="153">
        <v>0.5</v>
      </c>
      <c r="R943" s="153">
        <v>0.54166666666666663</v>
      </c>
      <c r="S943" s="153">
        <v>4.1666666666666657E-2</v>
      </c>
      <c r="T943" s="153" t="s">
        <v>511</v>
      </c>
      <c r="U943" s="153" t="s">
        <v>549</v>
      </c>
      <c r="V943" s="153">
        <f>IF(ISBLANK(T943),"",Tabella2[[#This Row],[ACT STOP]]-Tabella2[[#This Row],[ACT START]])</f>
        <v>4.166666666666663E-2</v>
      </c>
      <c r="W943" s="104" t="s">
        <v>122</v>
      </c>
      <c r="X943" s="104" t="s">
        <v>91</v>
      </c>
      <c r="Y943" s="110"/>
      <c r="Z943" s="106"/>
      <c r="AA943" s="104"/>
      <c r="AB943" s="107"/>
      <c r="AC943" s="72">
        <v>1</v>
      </c>
      <c r="AH943" s="70"/>
      <c r="AI943" s="70"/>
      <c r="AJ943">
        <v>0</v>
      </c>
      <c r="AL943" s="70"/>
      <c r="BM943" s="135" t="s">
        <v>511</v>
      </c>
      <c r="BN943" s="136" t="s">
        <v>549</v>
      </c>
      <c r="BO943" s="101"/>
      <c r="BR943" s="109" t="str">
        <f t="shared" si="14"/>
        <v>SH-25-0932</v>
      </c>
      <c r="BS943" s="109" t="s">
        <v>266</v>
      </c>
      <c r="BT943" t="s">
        <v>122</v>
      </c>
      <c r="BU943" t="s">
        <v>399</v>
      </c>
    </row>
    <row r="944" spans="1:73" hidden="1">
      <c r="A944" s="103" t="s">
        <v>1728</v>
      </c>
      <c r="B944" s="102">
        <v>45826</v>
      </c>
      <c r="C944" s="104">
        <f>_xlfn.ISOWEEKNUM(Tabella2[[#This Row],[Date]])</f>
        <v>25</v>
      </c>
      <c r="D944" s="104" t="s">
        <v>195</v>
      </c>
      <c r="E944" s="104" t="s">
        <v>398</v>
      </c>
      <c r="F944" s="104"/>
      <c r="G944" s="104" t="s">
        <v>327</v>
      </c>
      <c r="H944" s="105">
        <v>19</v>
      </c>
      <c r="I944" s="104"/>
      <c r="J944" s="104" t="s">
        <v>258</v>
      </c>
      <c r="K944" s="104" t="s">
        <v>80</v>
      </c>
      <c r="L944" s="104" t="s">
        <v>299</v>
      </c>
      <c r="M944" s="104" t="s">
        <v>276</v>
      </c>
      <c r="N944" s="104"/>
      <c r="O944" s="108" t="str">
        <f>A3380</f>
        <v>15782</v>
      </c>
      <c r="P944" s="111" t="s">
        <v>300</v>
      </c>
      <c r="Q944" s="153">
        <v>0.5</v>
      </c>
      <c r="R944" s="153">
        <v>0.54166666666666663</v>
      </c>
      <c r="S944" s="153">
        <v>4.1666666666666657E-2</v>
      </c>
      <c r="T944" s="153" t="s">
        <v>511</v>
      </c>
      <c r="U944" s="153" t="s">
        <v>549</v>
      </c>
      <c r="V944" s="153">
        <f>IF(ISBLANK(T944),"",Tabella2[[#This Row],[ACT STOP]]-Tabella2[[#This Row],[ACT START]])</f>
        <v>4.166666666666663E-2</v>
      </c>
      <c r="W944" s="104" t="s">
        <v>122</v>
      </c>
      <c r="X944" s="104" t="s">
        <v>91</v>
      </c>
      <c r="Y944" s="110" t="s">
        <v>1729</v>
      </c>
      <c r="Z944" s="106"/>
      <c r="AA944" s="104"/>
      <c r="AB944" s="107"/>
      <c r="AC944" s="72">
        <v>1</v>
      </c>
      <c r="AH944" s="70"/>
      <c r="AI944" s="70"/>
      <c r="AJ944">
        <v>0</v>
      </c>
      <c r="AL944" s="70"/>
      <c r="BM944" s="135" t="s">
        <v>511</v>
      </c>
      <c r="BN944" s="136" t="s">
        <v>549</v>
      </c>
      <c r="BO944" s="101"/>
      <c r="BR944" s="109" t="str">
        <f t="shared" si="14"/>
        <v>SH-25-0933</v>
      </c>
      <c r="BS944" s="109" t="s">
        <v>1627</v>
      </c>
      <c r="BT944" t="s">
        <v>122</v>
      </c>
      <c r="BU944" t="s">
        <v>399</v>
      </c>
    </row>
    <row r="945" spans="1:73" hidden="1">
      <c r="A945" s="103" t="s">
        <v>1730</v>
      </c>
      <c r="B945" s="102">
        <v>45826</v>
      </c>
      <c r="C945" s="104">
        <f>_xlfn.ISOWEEKNUM(Tabella2[[#This Row],[Date]])</f>
        <v>25</v>
      </c>
      <c r="D945" s="104" t="s">
        <v>195</v>
      </c>
      <c r="E945" s="104" t="s">
        <v>398</v>
      </c>
      <c r="F945" s="104"/>
      <c r="G945" s="104" t="s">
        <v>257</v>
      </c>
      <c r="H945" s="105">
        <v>10</v>
      </c>
      <c r="I945" s="104"/>
      <c r="J945" s="104" t="s">
        <v>258</v>
      </c>
      <c r="K945" s="104" t="s">
        <v>80</v>
      </c>
      <c r="L945" s="104" t="s">
        <v>299</v>
      </c>
      <c r="M945" s="104" t="s">
        <v>276</v>
      </c>
      <c r="N945" s="104"/>
      <c r="O945" s="108" t="str">
        <f>A3384</f>
        <v>15786</v>
      </c>
      <c r="P945" s="111" t="s">
        <v>300</v>
      </c>
      <c r="Q945" s="153">
        <v>0.5625</v>
      </c>
      <c r="R945" s="153">
        <v>0.60416666666666663</v>
      </c>
      <c r="S945" s="153">
        <v>4.1666666666666657E-2</v>
      </c>
      <c r="T945" s="153" t="s">
        <v>272</v>
      </c>
      <c r="U945" s="153" t="s">
        <v>576</v>
      </c>
      <c r="V945" s="153">
        <f>IF(ISBLANK(T945),"",Tabella2[[#This Row],[ACT STOP]]-Tabella2[[#This Row],[ACT START]])</f>
        <v>4.166666666666663E-2</v>
      </c>
      <c r="W945" s="104" t="s">
        <v>122</v>
      </c>
      <c r="X945" s="104" t="s">
        <v>91</v>
      </c>
      <c r="Y945" s="110"/>
      <c r="Z945" s="106"/>
      <c r="AA945" s="104"/>
      <c r="AB945" s="107"/>
      <c r="AC945" s="72">
        <v>1</v>
      </c>
      <c r="AH945" s="70"/>
      <c r="AI945" s="70"/>
      <c r="AJ945">
        <v>0</v>
      </c>
      <c r="AL945" s="70"/>
      <c r="BM945" s="135" t="s">
        <v>272</v>
      </c>
      <c r="BN945" s="136" t="s">
        <v>576</v>
      </c>
      <c r="BO945" s="101"/>
      <c r="BR945" s="109" t="str">
        <f t="shared" si="14"/>
        <v>SH-25-0934</v>
      </c>
      <c r="BS945" s="109" t="s">
        <v>552</v>
      </c>
      <c r="BT945" t="s">
        <v>122</v>
      </c>
      <c r="BU945" t="s">
        <v>399</v>
      </c>
    </row>
    <row r="946" spans="1:73" hidden="1">
      <c r="A946" s="103" t="s">
        <v>1731</v>
      </c>
      <c r="B946" s="102">
        <v>45827</v>
      </c>
      <c r="C946" s="104">
        <f>_xlfn.ISOWEEKNUM(Tabella2[[#This Row],[Date]])</f>
        <v>25</v>
      </c>
      <c r="D946" s="104" t="s">
        <v>195</v>
      </c>
      <c r="E946" s="104" t="s">
        <v>398</v>
      </c>
      <c r="F946" s="104"/>
      <c r="G946" s="104" t="s">
        <v>257</v>
      </c>
      <c r="H946" s="105">
        <v>1</v>
      </c>
      <c r="I946" s="104"/>
      <c r="J946" s="104" t="s">
        <v>258</v>
      </c>
      <c r="K946" s="104" t="s">
        <v>78</v>
      </c>
      <c r="L946" s="104" t="s">
        <v>299</v>
      </c>
      <c r="M946" s="104" t="s">
        <v>276</v>
      </c>
      <c r="N946" s="104"/>
      <c r="O946" s="108" t="str">
        <f>A3385</f>
        <v>15787</v>
      </c>
      <c r="P946" s="111" t="s">
        <v>300</v>
      </c>
      <c r="Q946" s="153">
        <v>0.25</v>
      </c>
      <c r="R946" s="153">
        <v>0.29166666666666669</v>
      </c>
      <c r="S946" s="153">
        <v>4.1666666666666657E-2</v>
      </c>
      <c r="T946" s="153">
        <v>0.25</v>
      </c>
      <c r="U946" s="153">
        <v>0.29166666666666669</v>
      </c>
      <c r="V946" s="153">
        <f>IF(ISBLANK(T946),"",Tabella2[[#This Row],[ACT STOP]]-Tabella2[[#This Row],[ACT START]])</f>
        <v>4.1666666666666685E-2</v>
      </c>
      <c r="W946" s="104" t="s">
        <v>122</v>
      </c>
      <c r="X946" s="104" t="s">
        <v>91</v>
      </c>
      <c r="Y946" s="110" t="s">
        <v>1732</v>
      </c>
      <c r="Z946" s="106"/>
      <c r="AA946" s="104"/>
      <c r="AB946" s="107"/>
      <c r="AC946" s="72">
        <v>1</v>
      </c>
      <c r="AH946" s="70"/>
      <c r="AI946" s="70"/>
      <c r="AJ946">
        <v>0</v>
      </c>
      <c r="AL946" s="70"/>
      <c r="BM946" s="135">
        <v>0.25</v>
      </c>
      <c r="BN946" s="136">
        <v>0.29166666666666669</v>
      </c>
      <c r="BO946" s="101"/>
      <c r="BR946" s="109" t="str">
        <f t="shared" si="14"/>
        <v>SH-25-0935</v>
      </c>
      <c r="BS946" s="109" t="s">
        <v>332</v>
      </c>
      <c r="BT946" t="s">
        <v>122</v>
      </c>
      <c r="BU946" t="s">
        <v>399</v>
      </c>
    </row>
    <row r="947" spans="1:73" hidden="1">
      <c r="A947" s="103" t="s">
        <v>1733</v>
      </c>
      <c r="B947" s="102">
        <v>45827</v>
      </c>
      <c r="C947" s="104">
        <f>_xlfn.ISOWEEKNUM(Tabella2[[#This Row],[Date]])</f>
        <v>25</v>
      </c>
      <c r="D947" s="104" t="s">
        <v>195</v>
      </c>
      <c r="E947" s="104" t="s">
        <v>398</v>
      </c>
      <c r="F947" s="104"/>
      <c r="G947" s="104" t="s">
        <v>284</v>
      </c>
      <c r="H947" s="105">
        <v>9</v>
      </c>
      <c r="I947" s="104"/>
      <c r="J947" s="104" t="s">
        <v>258</v>
      </c>
      <c r="K947" s="104" t="s">
        <v>78</v>
      </c>
      <c r="L947" s="104" t="s">
        <v>299</v>
      </c>
      <c r="M947" s="104" t="s">
        <v>276</v>
      </c>
      <c r="N947" s="104"/>
      <c r="O947" s="108" t="str">
        <f>A3387</f>
        <v>15789</v>
      </c>
      <c r="P947" s="111" t="s">
        <v>300</v>
      </c>
      <c r="Q947" s="153">
        <v>0.3125</v>
      </c>
      <c r="R947" s="153">
        <v>0.35416666666666669</v>
      </c>
      <c r="S947" s="153">
        <v>4.1666666666666657E-2</v>
      </c>
      <c r="T947" s="153" t="s">
        <v>617</v>
      </c>
      <c r="U947" s="153" t="s">
        <v>525</v>
      </c>
      <c r="V947" s="153">
        <f>IF(ISBLANK(T947),"",Tabella2[[#This Row],[ACT STOP]]-Tabella2[[#This Row],[ACT START]])</f>
        <v>4.1666666666666685E-2</v>
      </c>
      <c r="W947" s="104" t="s">
        <v>122</v>
      </c>
      <c r="X947" s="104" t="s">
        <v>91</v>
      </c>
      <c r="Y947" s="110"/>
      <c r="Z947" s="106"/>
      <c r="AA947" s="104"/>
      <c r="AB947" s="107"/>
      <c r="AC947" s="72">
        <v>1</v>
      </c>
      <c r="AH947" s="70"/>
      <c r="AI947" s="70"/>
      <c r="AJ947">
        <v>0</v>
      </c>
      <c r="AL947" s="70"/>
      <c r="BM947" s="135" t="s">
        <v>617</v>
      </c>
      <c r="BN947" s="136" t="s">
        <v>525</v>
      </c>
      <c r="BO947" s="101"/>
      <c r="BR947" s="109" t="str">
        <f t="shared" si="14"/>
        <v>SH-25-0936</v>
      </c>
      <c r="BS947" s="109" t="s">
        <v>339</v>
      </c>
      <c r="BT947" t="s">
        <v>122</v>
      </c>
      <c r="BU947" t="s">
        <v>399</v>
      </c>
    </row>
    <row r="948" spans="1:73" hidden="1">
      <c r="A948" s="103" t="s">
        <v>1734</v>
      </c>
      <c r="B948" s="102">
        <v>45827</v>
      </c>
      <c r="C948" s="104">
        <f>_xlfn.ISOWEEKNUM(Tabella2[[#This Row],[Date]])</f>
        <v>25</v>
      </c>
      <c r="D948" s="104" t="s">
        <v>195</v>
      </c>
      <c r="E948" s="104" t="s">
        <v>398</v>
      </c>
      <c r="F948" s="104"/>
      <c r="G948" s="104" t="s">
        <v>257</v>
      </c>
      <c r="H948" s="105">
        <v>14</v>
      </c>
      <c r="I948" s="104"/>
      <c r="J948" s="104" t="s">
        <v>258</v>
      </c>
      <c r="K948" s="104" t="s">
        <v>80</v>
      </c>
      <c r="L948" s="104" t="s">
        <v>299</v>
      </c>
      <c r="M948" s="104" t="s">
        <v>276</v>
      </c>
      <c r="N948" s="104"/>
      <c r="O948" s="108" t="str">
        <f>A3388</f>
        <v>15790</v>
      </c>
      <c r="P948" s="111" t="s">
        <v>300</v>
      </c>
      <c r="Q948" s="153">
        <v>0.3125</v>
      </c>
      <c r="R948" s="153">
        <v>0.35416666666666669</v>
      </c>
      <c r="S948" s="153">
        <v>4.1666666666666657E-2</v>
      </c>
      <c r="T948" s="153" t="s">
        <v>617</v>
      </c>
      <c r="U948" s="153">
        <v>0.34722222222222221</v>
      </c>
      <c r="V948" s="153">
        <f>IF(ISBLANK(T948),"",Tabella2[[#This Row],[ACT STOP]]-Tabella2[[#This Row],[ACT START]])</f>
        <v>3.472222222222221E-2</v>
      </c>
      <c r="W948" s="104" t="s">
        <v>122</v>
      </c>
      <c r="X948" s="104" t="s">
        <v>91</v>
      </c>
      <c r="Y948" s="110"/>
      <c r="Z948" s="106"/>
      <c r="AA948" s="104"/>
      <c r="AB948" s="107"/>
      <c r="AC948" s="72">
        <v>1</v>
      </c>
      <c r="AH948" s="70"/>
      <c r="AI948" s="70"/>
      <c r="AJ948">
        <v>0</v>
      </c>
      <c r="AL948" s="70"/>
      <c r="BM948" s="135" t="s">
        <v>617</v>
      </c>
      <c r="BN948" s="136">
        <v>0.34722222222222221</v>
      </c>
      <c r="BO948" s="101"/>
      <c r="BR948" s="109" t="str">
        <f t="shared" si="14"/>
        <v>SH-25-0937</v>
      </c>
      <c r="BS948" s="109" t="s">
        <v>372</v>
      </c>
      <c r="BT948" t="s">
        <v>122</v>
      </c>
      <c r="BU948" t="s">
        <v>399</v>
      </c>
    </row>
    <row r="949" spans="1:73" hidden="1">
      <c r="A949" s="103" t="s">
        <v>1735</v>
      </c>
      <c r="B949" s="102">
        <v>45827</v>
      </c>
      <c r="C949" s="104">
        <f>_xlfn.ISOWEEKNUM(Tabella2[[#This Row],[Date]])</f>
        <v>25</v>
      </c>
      <c r="D949" s="104" t="s">
        <v>195</v>
      </c>
      <c r="E949" s="104" t="s">
        <v>398</v>
      </c>
      <c r="F949" s="104"/>
      <c r="G949" s="104" t="s">
        <v>257</v>
      </c>
      <c r="H949" s="105">
        <v>9</v>
      </c>
      <c r="I949" s="104"/>
      <c r="J949" s="104" t="s">
        <v>258</v>
      </c>
      <c r="K949" s="104" t="s">
        <v>78</v>
      </c>
      <c r="L949" s="104" t="s">
        <v>299</v>
      </c>
      <c r="M949" s="104" t="s">
        <v>276</v>
      </c>
      <c r="N949" s="104"/>
      <c r="O949" s="108" t="str">
        <f>A3391</f>
        <v>15793</v>
      </c>
      <c r="P949" s="111" t="s">
        <v>300</v>
      </c>
      <c r="Q949" s="153">
        <v>0.375</v>
      </c>
      <c r="R949" s="153">
        <v>0.41666666666666669</v>
      </c>
      <c r="S949" s="153">
        <v>4.1666666666666657E-2</v>
      </c>
      <c r="T949" s="153" t="s">
        <v>631</v>
      </c>
      <c r="U949" s="153" t="s">
        <v>498</v>
      </c>
      <c r="V949" s="153">
        <f>IF(ISBLANK(T949),"",Tabella2[[#This Row],[ACT STOP]]-Tabella2[[#This Row],[ACT START]])</f>
        <v>4.1666666666666685E-2</v>
      </c>
      <c r="W949" s="104" t="s">
        <v>122</v>
      </c>
      <c r="X949" s="104" t="s">
        <v>91</v>
      </c>
      <c r="Y949" s="110"/>
      <c r="Z949" s="106"/>
      <c r="AA949" s="104"/>
      <c r="AB949" s="107"/>
      <c r="AC949" s="72">
        <v>1</v>
      </c>
      <c r="AH949" s="70"/>
      <c r="AI949" s="70"/>
      <c r="AJ949">
        <v>0</v>
      </c>
      <c r="AL949" s="70"/>
      <c r="BM949" s="135" t="s">
        <v>631</v>
      </c>
      <c r="BN949" s="136" t="s">
        <v>498</v>
      </c>
      <c r="BO949" s="101"/>
      <c r="BR949" s="109" t="str">
        <f t="shared" si="14"/>
        <v>SH-25-0938</v>
      </c>
      <c r="BS949" s="109" t="s">
        <v>318</v>
      </c>
      <c r="BT949" t="s">
        <v>122</v>
      </c>
      <c r="BU949" t="s">
        <v>399</v>
      </c>
    </row>
    <row r="950" spans="1:73" hidden="1">
      <c r="A950" s="103" t="s">
        <v>1736</v>
      </c>
      <c r="B950" s="102">
        <v>45827</v>
      </c>
      <c r="C950" s="104">
        <f>_xlfn.ISOWEEKNUM(Tabella2[[#This Row],[Date]])</f>
        <v>25</v>
      </c>
      <c r="D950" s="104" t="s">
        <v>195</v>
      </c>
      <c r="E950" s="104" t="s">
        <v>398</v>
      </c>
      <c r="F950" s="104"/>
      <c r="G950" s="104" t="s">
        <v>257</v>
      </c>
      <c r="H950" s="105">
        <v>12</v>
      </c>
      <c r="I950" s="104"/>
      <c r="J950" s="104" t="s">
        <v>258</v>
      </c>
      <c r="K950" s="104" t="s">
        <v>80</v>
      </c>
      <c r="L950" s="104" t="s">
        <v>299</v>
      </c>
      <c r="M950" s="104" t="s">
        <v>276</v>
      </c>
      <c r="N950" s="104"/>
      <c r="O950" s="108" t="str">
        <f>A3392</f>
        <v>15794</v>
      </c>
      <c r="P950" s="111" t="s">
        <v>300</v>
      </c>
      <c r="Q950" s="153">
        <v>0.375</v>
      </c>
      <c r="R950" s="153">
        <v>0.41666666666666669</v>
      </c>
      <c r="S950" s="153">
        <v>4.1666666666666657E-2</v>
      </c>
      <c r="T950" s="153" t="s">
        <v>631</v>
      </c>
      <c r="U950" s="153" t="s">
        <v>498</v>
      </c>
      <c r="V950" s="153">
        <f>IF(ISBLANK(T950),"",Tabella2[[#This Row],[ACT STOP]]-Tabella2[[#This Row],[ACT START]])</f>
        <v>4.1666666666666685E-2</v>
      </c>
      <c r="W950" s="104" t="s">
        <v>122</v>
      </c>
      <c r="X950" s="104" t="s">
        <v>91</v>
      </c>
      <c r="Y950" s="110"/>
      <c r="Z950" s="106"/>
      <c r="AA950" s="104"/>
      <c r="AB950" s="107"/>
      <c r="AC950" s="72">
        <v>1</v>
      </c>
      <c r="AH950" s="70"/>
      <c r="AI950" s="70"/>
      <c r="AJ950">
        <v>0</v>
      </c>
      <c r="AL950" s="70"/>
      <c r="BM950" s="135" t="s">
        <v>631</v>
      </c>
      <c r="BN950" s="136" t="s">
        <v>498</v>
      </c>
      <c r="BO950" s="101"/>
      <c r="BR950" s="109" t="str">
        <f t="shared" si="14"/>
        <v>SH-25-0939</v>
      </c>
      <c r="BS950" s="109" t="s">
        <v>266</v>
      </c>
      <c r="BT950" t="s">
        <v>122</v>
      </c>
      <c r="BU950" t="s">
        <v>399</v>
      </c>
    </row>
    <row r="951" spans="1:73" hidden="1">
      <c r="A951" s="103" t="s">
        <v>1737</v>
      </c>
      <c r="B951" s="102">
        <v>45827</v>
      </c>
      <c r="C951" s="104">
        <f>_xlfn.ISOWEEKNUM(Tabella2[[#This Row],[Date]])</f>
        <v>25</v>
      </c>
      <c r="D951" s="104" t="s">
        <v>195</v>
      </c>
      <c r="E951" s="104" t="s">
        <v>398</v>
      </c>
      <c r="F951" s="104"/>
      <c r="G951" s="104" t="s">
        <v>284</v>
      </c>
      <c r="H951" s="105">
        <v>3</v>
      </c>
      <c r="I951" s="104"/>
      <c r="J951" s="104" t="s">
        <v>258</v>
      </c>
      <c r="K951" s="104" t="s">
        <v>78</v>
      </c>
      <c r="L951" s="104" t="s">
        <v>299</v>
      </c>
      <c r="M951" s="104" t="s">
        <v>276</v>
      </c>
      <c r="N951" s="104"/>
      <c r="O951" s="108" t="str">
        <f>A3395</f>
        <v>15797</v>
      </c>
      <c r="P951" s="111" t="s">
        <v>300</v>
      </c>
      <c r="Q951" s="153">
        <v>0.4375</v>
      </c>
      <c r="R951" s="153">
        <v>0.47916666666666669</v>
      </c>
      <c r="S951" s="153">
        <v>4.1666666666666657E-2</v>
      </c>
      <c r="T951" s="153">
        <v>0.4375</v>
      </c>
      <c r="U951" s="153">
        <v>0.47916666666666669</v>
      </c>
      <c r="V951" s="153">
        <f>IF(ISBLANK(T951),"",Tabella2[[#This Row],[ACT STOP]]-Tabella2[[#This Row],[ACT START]])</f>
        <v>4.1666666666666685E-2</v>
      </c>
      <c r="W951" s="104" t="s">
        <v>122</v>
      </c>
      <c r="X951" s="104" t="s">
        <v>91</v>
      </c>
      <c r="Y951" s="110"/>
      <c r="Z951" s="106"/>
      <c r="AA951" s="104"/>
      <c r="AB951" s="107"/>
      <c r="AC951" s="72">
        <v>1</v>
      </c>
      <c r="AH951" s="70"/>
      <c r="AI951" s="70"/>
      <c r="AJ951">
        <v>0</v>
      </c>
      <c r="AL951" s="70"/>
      <c r="BM951" s="135">
        <v>0.4375</v>
      </c>
      <c r="BN951" s="136">
        <v>0.47916666666666669</v>
      </c>
      <c r="BO951" s="101"/>
      <c r="BR951" s="109" t="str">
        <f t="shared" si="14"/>
        <v>SH-25-0940</v>
      </c>
      <c r="BS951" s="109" t="s">
        <v>301</v>
      </c>
      <c r="BT951" t="s">
        <v>122</v>
      </c>
      <c r="BU951" t="s">
        <v>399</v>
      </c>
    </row>
    <row r="952" spans="1:73" hidden="1">
      <c r="A952" s="103" t="s">
        <v>1738</v>
      </c>
      <c r="B952" s="102">
        <v>45827</v>
      </c>
      <c r="C952" s="104">
        <f>_xlfn.ISOWEEKNUM(Tabella2[[#This Row],[Date]])</f>
        <v>25</v>
      </c>
      <c r="D952" s="104" t="s">
        <v>195</v>
      </c>
      <c r="E952" s="104" t="s">
        <v>398</v>
      </c>
      <c r="F952" s="104"/>
      <c r="G952" s="104" t="s">
        <v>284</v>
      </c>
      <c r="H952" s="105">
        <v>22</v>
      </c>
      <c r="I952" s="104"/>
      <c r="J952" s="104" t="s">
        <v>258</v>
      </c>
      <c r="K952" s="104" t="s">
        <v>80</v>
      </c>
      <c r="L952" s="104" t="s">
        <v>299</v>
      </c>
      <c r="M952" s="104" t="s">
        <v>276</v>
      </c>
      <c r="N952" s="104"/>
      <c r="O952" s="108" t="str">
        <f>A3396</f>
        <v>15798</v>
      </c>
      <c r="P952" s="111" t="s">
        <v>300</v>
      </c>
      <c r="Q952" s="153">
        <v>0.4375</v>
      </c>
      <c r="R952" s="153">
        <v>0.47916666666666669</v>
      </c>
      <c r="S952" s="153">
        <v>4.1666666666666657E-2</v>
      </c>
      <c r="T952" s="153" t="s">
        <v>263</v>
      </c>
      <c r="U952" s="153" t="s">
        <v>504</v>
      </c>
      <c r="V952" s="153">
        <f>IF(ISBLANK(T952),"",Tabella2[[#This Row],[ACT STOP]]-Tabella2[[#This Row],[ACT START]])</f>
        <v>4.1666666666666685E-2</v>
      </c>
      <c r="W952" s="104" t="s">
        <v>122</v>
      </c>
      <c r="X952" s="104" t="s">
        <v>91</v>
      </c>
      <c r="Y952" s="110"/>
      <c r="Z952" s="106"/>
      <c r="AA952" s="104"/>
      <c r="AB952" s="107"/>
      <c r="AC952" s="72">
        <v>1</v>
      </c>
      <c r="AH952" s="70"/>
      <c r="AI952" s="70"/>
      <c r="AJ952">
        <v>0</v>
      </c>
      <c r="AL952" s="70"/>
      <c r="BM952" s="135" t="s">
        <v>263</v>
      </c>
      <c r="BN952" s="136" t="s">
        <v>504</v>
      </c>
      <c r="BO952" s="101"/>
      <c r="BR952" s="109" t="str">
        <f t="shared" si="14"/>
        <v>SH-25-0941</v>
      </c>
      <c r="BS952" s="109" t="s">
        <v>295</v>
      </c>
      <c r="BT952" t="s">
        <v>122</v>
      </c>
      <c r="BU952" t="s">
        <v>399</v>
      </c>
    </row>
    <row r="953" spans="1:73" hidden="1">
      <c r="A953" s="103" t="s">
        <v>1739</v>
      </c>
      <c r="B953" s="102">
        <v>45827</v>
      </c>
      <c r="C953" s="104">
        <f>_xlfn.ISOWEEKNUM(Tabella2[[#This Row],[Date]])</f>
        <v>25</v>
      </c>
      <c r="D953" s="104" t="s">
        <v>195</v>
      </c>
      <c r="E953" s="104" t="s">
        <v>398</v>
      </c>
      <c r="F953" s="104"/>
      <c r="G953" s="104" t="s">
        <v>257</v>
      </c>
      <c r="H953" s="105">
        <v>10</v>
      </c>
      <c r="I953" s="104"/>
      <c r="J953" s="104" t="s">
        <v>258</v>
      </c>
      <c r="K953" s="104" t="s">
        <v>78</v>
      </c>
      <c r="L953" s="104" t="s">
        <v>299</v>
      </c>
      <c r="M953" s="104" t="s">
        <v>276</v>
      </c>
      <c r="N953" s="104"/>
      <c r="O953" s="108" t="str">
        <f>A3403</f>
        <v>15805</v>
      </c>
      <c r="P953" s="111" t="s">
        <v>300</v>
      </c>
      <c r="Q953" s="153">
        <v>0.5625</v>
      </c>
      <c r="R953" s="153">
        <v>0.60416666666666663</v>
      </c>
      <c r="S953" s="153">
        <v>4.1666666666666657E-2</v>
      </c>
      <c r="T953" s="153">
        <v>0.5625</v>
      </c>
      <c r="U953" s="153">
        <v>0.60416666666666663</v>
      </c>
      <c r="V953" s="153">
        <f>IF(ISBLANK(T953),"",Tabella2[[#This Row],[ACT STOP]]-Tabella2[[#This Row],[ACT START]])</f>
        <v>4.166666666666663E-2</v>
      </c>
      <c r="W953" s="104" t="s">
        <v>122</v>
      </c>
      <c r="X953" s="104" t="s">
        <v>91</v>
      </c>
      <c r="Y953" s="110"/>
      <c r="Z953" s="106"/>
      <c r="AA953" s="104"/>
      <c r="AB953" s="107"/>
      <c r="AC953" s="72">
        <v>1</v>
      </c>
      <c r="AH953" s="70"/>
      <c r="AI953" s="70"/>
      <c r="AJ953">
        <v>0</v>
      </c>
      <c r="AL953" s="70"/>
      <c r="BM953" s="135">
        <v>0.5625</v>
      </c>
      <c r="BN953" s="136">
        <v>0.60416666666666663</v>
      </c>
      <c r="BO953" s="101"/>
      <c r="BR953" s="109" t="str">
        <f t="shared" si="14"/>
        <v>SH-25-0942</v>
      </c>
      <c r="BS953" s="109" t="s">
        <v>552</v>
      </c>
      <c r="BT953" t="s">
        <v>122</v>
      </c>
      <c r="BU953" t="s">
        <v>399</v>
      </c>
    </row>
    <row r="954" spans="1:73" hidden="1">
      <c r="A954" s="103" t="s">
        <v>1740</v>
      </c>
      <c r="B954" s="102">
        <v>45827</v>
      </c>
      <c r="C954" s="104">
        <f>_xlfn.ISOWEEKNUM(Tabella2[[#This Row],[Date]])</f>
        <v>25</v>
      </c>
      <c r="D954" s="104" t="s">
        <v>195</v>
      </c>
      <c r="E954" s="104" t="s">
        <v>880</v>
      </c>
      <c r="F954" s="104"/>
      <c r="G954" s="104" t="s">
        <v>284</v>
      </c>
      <c r="H954" s="105">
        <v>22</v>
      </c>
      <c r="I954" s="104"/>
      <c r="J954" s="104" t="s">
        <v>258</v>
      </c>
      <c r="K954" s="104" t="s">
        <v>80</v>
      </c>
      <c r="L954" s="104" t="s">
        <v>299</v>
      </c>
      <c r="M954" s="104" t="s">
        <v>276</v>
      </c>
      <c r="N954" s="104"/>
      <c r="O954" s="108" t="str">
        <f>A3404</f>
        <v>15806</v>
      </c>
      <c r="P954" s="111" t="s">
        <v>300</v>
      </c>
      <c r="Q954" s="153">
        <v>0.5625</v>
      </c>
      <c r="R954" s="153">
        <v>0.60416666666666663</v>
      </c>
      <c r="S954" s="153">
        <v>4.1666666666666657E-2</v>
      </c>
      <c r="T954" s="153">
        <v>0.58333333333333337</v>
      </c>
      <c r="U954" s="153">
        <v>0.60416666666666663</v>
      </c>
      <c r="V954" s="153">
        <f>IF(ISBLANK(T954),"",Tabella2[[#This Row],[ACT STOP]]-Tabella2[[#This Row],[ACT START]])</f>
        <v>2.0833333333333259E-2</v>
      </c>
      <c r="W954" s="104" t="s">
        <v>122</v>
      </c>
      <c r="X954" s="104" t="s">
        <v>91</v>
      </c>
      <c r="Y954" s="110"/>
      <c r="Z954" s="106"/>
      <c r="AA954" s="104"/>
      <c r="AB954" s="107"/>
      <c r="AC954" s="72">
        <v>1</v>
      </c>
      <c r="AH954" s="70"/>
      <c r="AI954" s="70"/>
      <c r="AJ954">
        <v>0</v>
      </c>
      <c r="AL954" s="70"/>
      <c r="BM954" s="135">
        <v>0.58333333333333337</v>
      </c>
      <c r="BN954" s="136">
        <v>0.60416666666666663</v>
      </c>
      <c r="BO954" s="101"/>
      <c r="BR954" s="109" t="str">
        <f t="shared" si="14"/>
        <v>SH-25-0943</v>
      </c>
      <c r="BS954" s="109" t="s">
        <v>295</v>
      </c>
      <c r="BT954" t="s">
        <v>122</v>
      </c>
      <c r="BU954" t="s">
        <v>881</v>
      </c>
    </row>
    <row r="955" spans="1:73" hidden="1">
      <c r="A955" s="103" t="s">
        <v>1741</v>
      </c>
      <c r="B955" s="102">
        <v>45828</v>
      </c>
      <c r="C955" s="104">
        <f>_xlfn.ISOWEEKNUM(Tabella2[[#This Row],[Date]])</f>
        <v>25</v>
      </c>
      <c r="D955" s="104" t="s">
        <v>195</v>
      </c>
      <c r="E955" s="104" t="s">
        <v>398</v>
      </c>
      <c r="F955" s="104"/>
      <c r="G955" s="104" t="s">
        <v>327</v>
      </c>
      <c r="H955" s="105">
        <v>58</v>
      </c>
      <c r="I955" s="104"/>
      <c r="J955" s="104" t="s">
        <v>258</v>
      </c>
      <c r="K955" s="104" t="s">
        <v>80</v>
      </c>
      <c r="L955" s="104" t="s">
        <v>299</v>
      </c>
      <c r="M955" s="104" t="s">
        <v>276</v>
      </c>
      <c r="N955" s="104"/>
      <c r="O955" s="108" t="str">
        <f>A3409</f>
        <v>15811</v>
      </c>
      <c r="P955" s="111" t="s">
        <v>300</v>
      </c>
      <c r="Q955" s="153">
        <v>0.25</v>
      </c>
      <c r="R955" s="153">
        <v>0.29166666666666669</v>
      </c>
      <c r="S955" s="153">
        <v>4.1666666666666657E-2</v>
      </c>
      <c r="T955" s="153">
        <v>0.25</v>
      </c>
      <c r="U955" s="153">
        <v>0.29166666666666669</v>
      </c>
      <c r="V955" s="153">
        <f>IF(ISBLANK(T955),"",Tabella2[[#This Row],[ACT STOP]]-Tabella2[[#This Row],[ACT START]])</f>
        <v>4.1666666666666685E-2</v>
      </c>
      <c r="W955" s="104" t="s">
        <v>122</v>
      </c>
      <c r="X955" s="104" t="s">
        <v>91</v>
      </c>
      <c r="Y955" s="110"/>
      <c r="Z955" s="106"/>
      <c r="AA955" s="104"/>
      <c r="AB955" s="107"/>
      <c r="AC955" s="72">
        <v>1</v>
      </c>
      <c r="AH955" s="70"/>
      <c r="AI955" s="70"/>
      <c r="AJ955">
        <v>0</v>
      </c>
      <c r="AL955" s="70"/>
      <c r="BM955" s="135">
        <v>0.25</v>
      </c>
      <c r="BN955" s="136">
        <v>0.29166666666666669</v>
      </c>
      <c r="BO955" s="101"/>
      <c r="BR955" s="109" t="str">
        <f t="shared" si="14"/>
        <v>SH-25-0944</v>
      </c>
      <c r="BS955" s="109" t="s">
        <v>1228</v>
      </c>
      <c r="BT955" t="s">
        <v>122</v>
      </c>
      <c r="BU955" t="s">
        <v>399</v>
      </c>
    </row>
    <row r="956" spans="1:73" hidden="1">
      <c r="A956" s="103" t="s">
        <v>1742</v>
      </c>
      <c r="B956" s="102">
        <v>45828</v>
      </c>
      <c r="C956" s="104">
        <f>_xlfn.ISOWEEKNUM(Tabella2[[#This Row],[Date]])</f>
        <v>25</v>
      </c>
      <c r="D956" s="104" t="s">
        <v>195</v>
      </c>
      <c r="E956" s="104" t="s">
        <v>398</v>
      </c>
      <c r="F956" s="104"/>
      <c r="G956" s="104" t="s">
        <v>284</v>
      </c>
      <c r="H956" s="105">
        <v>9</v>
      </c>
      <c r="I956" s="104"/>
      <c r="J956" s="104" t="s">
        <v>258</v>
      </c>
      <c r="K956" s="104" t="s">
        <v>80</v>
      </c>
      <c r="L956" s="104" t="s">
        <v>299</v>
      </c>
      <c r="M956" s="104" t="s">
        <v>276</v>
      </c>
      <c r="N956" s="104"/>
      <c r="O956" s="108" t="str">
        <f>A3414</f>
        <v>15816</v>
      </c>
      <c r="P956" s="111" t="s">
        <v>300</v>
      </c>
      <c r="Q956" s="153">
        <v>0.3125</v>
      </c>
      <c r="R956" s="153">
        <v>0.35416666666666669</v>
      </c>
      <c r="S956" s="153">
        <v>4.1666666666666657E-2</v>
      </c>
      <c r="T956" s="153">
        <v>0.3125</v>
      </c>
      <c r="U956" s="153">
        <v>0.35416666666666669</v>
      </c>
      <c r="V956" s="153">
        <f>IF(ISBLANK(T956),"",Tabella2[[#This Row],[ACT STOP]]-Tabella2[[#This Row],[ACT START]])</f>
        <v>4.1666666666666685E-2</v>
      </c>
      <c r="W956" s="104" t="s">
        <v>122</v>
      </c>
      <c r="X956" s="104" t="s">
        <v>91</v>
      </c>
      <c r="Y956" s="110"/>
      <c r="Z956" s="106"/>
      <c r="AA956" s="104"/>
      <c r="AB956" s="107"/>
      <c r="AC956" s="72">
        <v>1</v>
      </c>
      <c r="AH956" s="70"/>
      <c r="AI956" s="70"/>
      <c r="AJ956">
        <v>0</v>
      </c>
      <c r="AL956" s="70"/>
      <c r="BM956" s="135">
        <v>0.3125</v>
      </c>
      <c r="BN956" s="136">
        <v>0.35416666666666669</v>
      </c>
      <c r="BO956" s="101"/>
      <c r="BR956" s="109" t="str">
        <f t="shared" si="14"/>
        <v>SH-25-0945</v>
      </c>
      <c r="BS956" s="109" t="s">
        <v>339</v>
      </c>
      <c r="BT956" t="s">
        <v>122</v>
      </c>
      <c r="BU956" t="s">
        <v>399</v>
      </c>
    </row>
    <row r="957" spans="1:73" hidden="1">
      <c r="A957" s="103" t="s">
        <v>1743</v>
      </c>
      <c r="B957" s="102">
        <v>45828</v>
      </c>
      <c r="C957" s="104">
        <f>_xlfn.ISOWEEKNUM(Tabella2[[#This Row],[Date]])</f>
        <v>25</v>
      </c>
      <c r="D957" s="104" t="s">
        <v>195</v>
      </c>
      <c r="E957" s="104" t="s">
        <v>398</v>
      </c>
      <c r="F957" s="104"/>
      <c r="G957" s="104" t="s">
        <v>257</v>
      </c>
      <c r="H957" s="105">
        <v>9</v>
      </c>
      <c r="I957" s="104"/>
      <c r="J957" s="104" t="s">
        <v>258</v>
      </c>
      <c r="K957" s="104" t="s">
        <v>80</v>
      </c>
      <c r="L957" s="104" t="s">
        <v>299</v>
      </c>
      <c r="M957" s="104" t="s">
        <v>276</v>
      </c>
      <c r="N957" s="104"/>
      <c r="O957" s="108" t="str">
        <f>A3419</f>
        <v>15821</v>
      </c>
      <c r="P957" s="111" t="s">
        <v>300</v>
      </c>
      <c r="Q957" s="153">
        <v>0.375</v>
      </c>
      <c r="R957" s="153">
        <v>0.41666666666666669</v>
      </c>
      <c r="S957" s="153">
        <v>4.1666666666666657E-2</v>
      </c>
      <c r="T957" s="153">
        <v>0.375</v>
      </c>
      <c r="U957" s="153">
        <v>0.41666666666666669</v>
      </c>
      <c r="V957" s="153">
        <f>IF(ISBLANK(T957),"",Tabella2[[#This Row],[ACT STOP]]-Tabella2[[#This Row],[ACT START]])</f>
        <v>4.1666666666666685E-2</v>
      </c>
      <c r="W957" s="104" t="s">
        <v>122</v>
      </c>
      <c r="X957" s="104" t="s">
        <v>91</v>
      </c>
      <c r="Y957" s="110"/>
      <c r="Z957" s="106"/>
      <c r="AA957" s="104"/>
      <c r="AB957" s="107"/>
      <c r="AC957" s="72">
        <v>1</v>
      </c>
      <c r="AH957" s="70"/>
      <c r="AI957" s="70"/>
      <c r="AJ957">
        <v>0</v>
      </c>
      <c r="AL957" s="70"/>
      <c r="BM957" s="135">
        <v>0.375</v>
      </c>
      <c r="BN957" s="136">
        <v>0.41666666666666669</v>
      </c>
      <c r="BO957" s="101"/>
      <c r="BR957" s="109" t="str">
        <f t="shared" si="14"/>
        <v>SH-25-0946</v>
      </c>
      <c r="BS957" s="109" t="s">
        <v>318</v>
      </c>
      <c r="BT957" t="s">
        <v>122</v>
      </c>
      <c r="BU957" t="s">
        <v>399</v>
      </c>
    </row>
    <row r="958" spans="1:73" hidden="1">
      <c r="A958" s="103" t="s">
        <v>1744</v>
      </c>
      <c r="B958" s="102">
        <v>45828</v>
      </c>
      <c r="C958" s="104">
        <f>_xlfn.ISOWEEKNUM(Tabella2[[#This Row],[Date]])</f>
        <v>25</v>
      </c>
      <c r="D958" s="104" t="s">
        <v>195</v>
      </c>
      <c r="E958" s="104" t="s">
        <v>398</v>
      </c>
      <c r="F958" s="104"/>
      <c r="G958" s="104" t="s">
        <v>327</v>
      </c>
      <c r="H958" s="105">
        <v>18</v>
      </c>
      <c r="I958" s="104"/>
      <c r="J958" s="104" t="s">
        <v>258</v>
      </c>
      <c r="K958" s="104" t="s">
        <v>78</v>
      </c>
      <c r="L958" s="104" t="s">
        <v>299</v>
      </c>
      <c r="M958" s="104" t="s">
        <v>276</v>
      </c>
      <c r="N958" s="104"/>
      <c r="O958" s="108" t="str">
        <f>A3422</f>
        <v>15824</v>
      </c>
      <c r="P958" s="111" t="s">
        <v>300</v>
      </c>
      <c r="Q958" s="153">
        <v>0.4375</v>
      </c>
      <c r="R958" s="153">
        <v>0.47916666666666669</v>
      </c>
      <c r="S958" s="153">
        <v>4.1666666666666657E-2</v>
      </c>
      <c r="T958" s="153">
        <v>0.4375</v>
      </c>
      <c r="U958" s="153">
        <v>0.47916666666666669</v>
      </c>
      <c r="V958" s="153">
        <f>IF(ISBLANK(T958),"",Tabella2[[#This Row],[ACT STOP]]-Tabella2[[#This Row],[ACT START]])</f>
        <v>4.1666666666666685E-2</v>
      </c>
      <c r="W958" s="104" t="s">
        <v>122</v>
      </c>
      <c r="X958" s="104" t="s">
        <v>91</v>
      </c>
      <c r="Y958" s="110"/>
      <c r="Z958" s="106"/>
      <c r="AA958" s="104"/>
      <c r="AB958" s="107"/>
      <c r="AC958" s="72">
        <v>1</v>
      </c>
      <c r="AH958" s="70"/>
      <c r="AI958" s="70"/>
      <c r="AJ958">
        <v>0</v>
      </c>
      <c r="AL958" s="70"/>
      <c r="BM958" s="135">
        <v>0.4375</v>
      </c>
      <c r="BN958" s="136">
        <v>0.47916666666666669</v>
      </c>
      <c r="BO958" s="101"/>
      <c r="BR958" s="109" t="str">
        <f t="shared" si="14"/>
        <v>SH-25-0947</v>
      </c>
      <c r="BS958" s="109" t="s">
        <v>1745</v>
      </c>
      <c r="BT958" t="s">
        <v>122</v>
      </c>
      <c r="BU958" t="s">
        <v>399</v>
      </c>
    </row>
    <row r="959" spans="1:73" hidden="1">
      <c r="A959" s="103" t="s">
        <v>1746</v>
      </c>
      <c r="B959" s="102">
        <v>45831</v>
      </c>
      <c r="C959" s="104">
        <f>_xlfn.ISOWEEKNUM(Tabella2[[#This Row],[Date]])</f>
        <v>26</v>
      </c>
      <c r="D959" s="104" t="s">
        <v>195</v>
      </c>
      <c r="E959" s="104" t="s">
        <v>398</v>
      </c>
      <c r="F959" s="104"/>
      <c r="G959" s="104" t="s">
        <v>284</v>
      </c>
      <c r="H959" s="105">
        <v>42</v>
      </c>
      <c r="I959" s="104"/>
      <c r="J959" s="104" t="s">
        <v>258</v>
      </c>
      <c r="K959" s="104" t="s">
        <v>78</v>
      </c>
      <c r="L959" s="104" t="s">
        <v>299</v>
      </c>
      <c r="M959" s="104" t="s">
        <v>276</v>
      </c>
      <c r="N959" s="104"/>
      <c r="O959" s="108" t="str">
        <f>A3433</f>
        <v>15835</v>
      </c>
      <c r="P959" s="111" t="s">
        <v>300</v>
      </c>
      <c r="Q959" s="153">
        <v>0.3125</v>
      </c>
      <c r="R959" s="153">
        <v>0.35416666666666669</v>
      </c>
      <c r="S959" s="153">
        <v>4.1666666666666657E-2</v>
      </c>
      <c r="T959" s="153">
        <v>0.3125</v>
      </c>
      <c r="U959" s="153">
        <v>0.35416666666666669</v>
      </c>
      <c r="V959" s="153">
        <f>IF(ISBLANK(T959),"",Tabella2[[#This Row],[ACT STOP]]-Tabella2[[#This Row],[ACT START]])</f>
        <v>4.1666666666666685E-2</v>
      </c>
      <c r="W959" s="104" t="s">
        <v>122</v>
      </c>
      <c r="X959" s="104" t="s">
        <v>91</v>
      </c>
      <c r="Y959" s="110"/>
      <c r="Z959" s="106"/>
      <c r="AA959" s="104"/>
      <c r="AB959" s="107"/>
      <c r="AC959" s="72">
        <v>1</v>
      </c>
      <c r="AH959" s="70"/>
      <c r="AI959" s="70"/>
      <c r="AJ959">
        <v>0</v>
      </c>
      <c r="AL959" s="70"/>
      <c r="BM959" s="135">
        <v>0.3125</v>
      </c>
      <c r="BN959" s="136">
        <v>0.35416666666666669</v>
      </c>
      <c r="BO959" s="101"/>
      <c r="BR959" s="109" t="str">
        <f t="shared" si="14"/>
        <v>SH-25-0948</v>
      </c>
      <c r="BS959" s="109" t="s">
        <v>1747</v>
      </c>
      <c r="BT959" t="s">
        <v>122</v>
      </c>
      <c r="BU959" t="s">
        <v>399</v>
      </c>
    </row>
    <row r="960" spans="1:73" hidden="1">
      <c r="A960" s="103" t="s">
        <v>1748</v>
      </c>
      <c r="B960" s="102">
        <v>45831</v>
      </c>
      <c r="C960" s="104">
        <f>_xlfn.ISOWEEKNUM(Tabella2[[#This Row],[Date]])</f>
        <v>26</v>
      </c>
      <c r="D960" s="104" t="s">
        <v>195</v>
      </c>
      <c r="E960" s="104" t="s">
        <v>880</v>
      </c>
      <c r="F960" s="104"/>
      <c r="G960" s="104" t="s">
        <v>284</v>
      </c>
      <c r="H960" s="105">
        <v>41</v>
      </c>
      <c r="I960" s="104"/>
      <c r="J960" s="104" t="s">
        <v>258</v>
      </c>
      <c r="K960" s="104" t="s">
        <v>80</v>
      </c>
      <c r="L960" s="104" t="s">
        <v>299</v>
      </c>
      <c r="M960" s="104" t="s">
        <v>276</v>
      </c>
      <c r="N960" s="104"/>
      <c r="O960" s="108" t="str">
        <f>A3434</f>
        <v>15836</v>
      </c>
      <c r="P960" s="111" t="s">
        <v>300</v>
      </c>
      <c r="Q960" s="153">
        <v>0.3125</v>
      </c>
      <c r="R960" s="153">
        <v>0.33333333333333331</v>
      </c>
      <c r="S960" s="153">
        <v>2.0833333333333329E-2</v>
      </c>
      <c r="T960" s="153">
        <v>0.3298611111111111</v>
      </c>
      <c r="U960" s="153">
        <v>0.35416666666666669</v>
      </c>
      <c r="V960" s="153">
        <f>IF(ISBLANK(T960),"",Tabella2[[#This Row],[ACT STOP]]-Tabella2[[#This Row],[ACT START]])</f>
        <v>2.430555555555558E-2</v>
      </c>
      <c r="W960" s="104" t="s">
        <v>122</v>
      </c>
      <c r="X960" s="104" t="s">
        <v>91</v>
      </c>
      <c r="Y960" s="110" t="s">
        <v>1749</v>
      </c>
      <c r="Z960" s="106"/>
      <c r="AA960" s="104"/>
      <c r="AB960" s="107"/>
      <c r="AC960" s="72">
        <v>1</v>
      </c>
      <c r="AH960" s="70"/>
      <c r="AI960" s="70"/>
      <c r="AJ960">
        <v>0</v>
      </c>
      <c r="AL960" s="70"/>
      <c r="BM960" s="135">
        <v>0.3263888888888889</v>
      </c>
      <c r="BN960" s="136">
        <v>0.35416666666666669</v>
      </c>
      <c r="BO960" s="101">
        <v>1.388888888888889E-2</v>
      </c>
      <c r="BQ960" t="s">
        <v>94</v>
      </c>
      <c r="BR960" s="109" t="str">
        <f t="shared" si="14"/>
        <v>SH-25-0949</v>
      </c>
      <c r="BS960" s="109" t="s">
        <v>1750</v>
      </c>
      <c r="BT960" t="s">
        <v>122</v>
      </c>
      <c r="BU960" t="s">
        <v>881</v>
      </c>
    </row>
    <row r="961" spans="1:73" hidden="1">
      <c r="A961" s="103" t="s">
        <v>1751</v>
      </c>
      <c r="B961" s="102">
        <v>45831</v>
      </c>
      <c r="C961" s="104">
        <f>_xlfn.ISOWEEKNUM(Tabella2[[#This Row],[Date]])</f>
        <v>26</v>
      </c>
      <c r="D961" s="104" t="s">
        <v>195</v>
      </c>
      <c r="E961" s="104" t="s">
        <v>398</v>
      </c>
      <c r="F961" s="104"/>
      <c r="G961" s="104" t="s">
        <v>257</v>
      </c>
      <c r="H961" s="105">
        <v>17</v>
      </c>
      <c r="I961" s="104"/>
      <c r="J961" s="104" t="s">
        <v>258</v>
      </c>
      <c r="K961" s="104" t="s">
        <v>78</v>
      </c>
      <c r="L961" s="104" t="s">
        <v>299</v>
      </c>
      <c r="M961" s="104" t="s">
        <v>276</v>
      </c>
      <c r="N961" s="104"/>
      <c r="O961" s="108" t="str">
        <f>A3439</f>
        <v>15841</v>
      </c>
      <c r="P961" s="111" t="s">
        <v>300</v>
      </c>
      <c r="Q961" s="153">
        <v>0.375</v>
      </c>
      <c r="R961" s="153">
        <v>0.41666666666666669</v>
      </c>
      <c r="S961" s="153">
        <v>4.1666666666666657E-2</v>
      </c>
      <c r="T961" s="153" t="s">
        <v>631</v>
      </c>
      <c r="U961" s="153" t="s">
        <v>498</v>
      </c>
      <c r="V961" s="153">
        <f>IF(ISBLANK(T961),"",Tabella2[[#This Row],[ACT STOP]]-Tabella2[[#This Row],[ACT START]])</f>
        <v>4.1666666666666685E-2</v>
      </c>
      <c r="W961" s="104" t="s">
        <v>122</v>
      </c>
      <c r="X961" s="104" t="s">
        <v>91</v>
      </c>
      <c r="Y961" s="110"/>
      <c r="Z961" s="106"/>
      <c r="AA961" s="104"/>
      <c r="AB961" s="107"/>
      <c r="AC961" s="72">
        <v>1</v>
      </c>
      <c r="AH961" s="70"/>
      <c r="AI961" s="70"/>
      <c r="AJ961">
        <v>0</v>
      </c>
      <c r="AL961" s="70"/>
      <c r="BM961" s="135" t="s">
        <v>631</v>
      </c>
      <c r="BN961" s="136" t="s">
        <v>498</v>
      </c>
      <c r="BO961" s="101"/>
      <c r="BR961" s="109" t="str">
        <f t="shared" si="14"/>
        <v>SH-25-0950</v>
      </c>
      <c r="BS961" s="109" t="s">
        <v>393</v>
      </c>
      <c r="BT961" t="s">
        <v>122</v>
      </c>
      <c r="BU961" t="s">
        <v>399</v>
      </c>
    </row>
    <row r="962" spans="1:73" hidden="1">
      <c r="A962" s="103" t="s">
        <v>1752</v>
      </c>
      <c r="B962" s="102">
        <v>45831</v>
      </c>
      <c r="C962" s="104">
        <f>_xlfn.ISOWEEKNUM(Tabella2[[#This Row],[Date]])</f>
        <v>26</v>
      </c>
      <c r="D962" s="104" t="s">
        <v>195</v>
      </c>
      <c r="E962" s="104" t="s">
        <v>398</v>
      </c>
      <c r="F962" s="104"/>
      <c r="G962" s="104" t="s">
        <v>257</v>
      </c>
      <c r="H962" s="105">
        <v>12</v>
      </c>
      <c r="I962" s="104"/>
      <c r="J962" s="104" t="s">
        <v>258</v>
      </c>
      <c r="K962" s="104" t="s">
        <v>80</v>
      </c>
      <c r="L962" s="104" t="s">
        <v>299</v>
      </c>
      <c r="M962" s="104" t="s">
        <v>276</v>
      </c>
      <c r="N962" s="104"/>
      <c r="O962" s="108" t="str">
        <f>A3440</f>
        <v>15842</v>
      </c>
      <c r="P962" s="111" t="s">
        <v>300</v>
      </c>
      <c r="Q962" s="153">
        <v>0.375</v>
      </c>
      <c r="R962" s="153">
        <v>0.41666666666666669</v>
      </c>
      <c r="S962" s="153">
        <v>4.1666666666666657E-2</v>
      </c>
      <c r="T962" s="153">
        <v>0.375</v>
      </c>
      <c r="U962" s="153">
        <v>0.40972222222222221</v>
      </c>
      <c r="V962" s="153">
        <f>IF(ISBLANK(T962),"",Tabella2[[#This Row],[ACT STOP]]-Tabella2[[#This Row],[ACT START]])</f>
        <v>3.472222222222221E-2</v>
      </c>
      <c r="W962" s="104" t="s">
        <v>122</v>
      </c>
      <c r="X962" s="104" t="s">
        <v>91</v>
      </c>
      <c r="Y962" s="110"/>
      <c r="Z962" s="106"/>
      <c r="AA962" s="104"/>
      <c r="AB962" s="107"/>
      <c r="AC962" s="72">
        <v>1</v>
      </c>
      <c r="AH962" s="70"/>
      <c r="AI962" s="70"/>
      <c r="AJ962">
        <v>0</v>
      </c>
      <c r="AL962" s="70"/>
      <c r="BM962" s="135">
        <v>0.375</v>
      </c>
      <c r="BN962" s="136">
        <v>0.40972222222222221</v>
      </c>
      <c r="BO962" s="101"/>
      <c r="BR962" s="109" t="str">
        <f t="shared" si="14"/>
        <v>SH-25-0951</v>
      </c>
      <c r="BS962" s="109" t="s">
        <v>266</v>
      </c>
      <c r="BT962" t="s">
        <v>122</v>
      </c>
      <c r="BU962" t="s">
        <v>399</v>
      </c>
    </row>
    <row r="963" spans="1:73" hidden="1">
      <c r="A963" s="103" t="s">
        <v>1753</v>
      </c>
      <c r="B963" s="102">
        <v>45831</v>
      </c>
      <c r="C963" s="104">
        <f>_xlfn.ISOWEEKNUM(Tabella2[[#This Row],[Date]])</f>
        <v>26</v>
      </c>
      <c r="D963" s="104" t="s">
        <v>195</v>
      </c>
      <c r="E963" s="104" t="s">
        <v>398</v>
      </c>
      <c r="F963" s="104"/>
      <c r="G963" s="104" t="s">
        <v>257</v>
      </c>
      <c r="H963" s="105">
        <v>15</v>
      </c>
      <c r="I963" s="104"/>
      <c r="J963" s="104" t="s">
        <v>258</v>
      </c>
      <c r="K963" s="104" t="s">
        <v>78</v>
      </c>
      <c r="L963" s="104" t="s">
        <v>299</v>
      </c>
      <c r="M963" s="104" t="s">
        <v>276</v>
      </c>
      <c r="N963" s="104"/>
      <c r="O963" s="108" t="str">
        <f>A3443</f>
        <v>15845</v>
      </c>
      <c r="P963" s="111" t="s">
        <v>300</v>
      </c>
      <c r="Q963" s="153">
        <v>0.4375</v>
      </c>
      <c r="R963" s="153">
        <v>0.47916666666666669</v>
      </c>
      <c r="S963" s="153">
        <v>4.1666666666666657E-2</v>
      </c>
      <c r="T963" s="153" t="s">
        <v>263</v>
      </c>
      <c r="U963" s="153" t="s">
        <v>504</v>
      </c>
      <c r="V963" s="153">
        <f>IF(ISBLANK(T963),"",Tabella2[[#This Row],[ACT STOP]]-Tabella2[[#This Row],[ACT START]])</f>
        <v>4.1666666666666685E-2</v>
      </c>
      <c r="W963" s="104" t="s">
        <v>122</v>
      </c>
      <c r="X963" s="104" t="s">
        <v>91</v>
      </c>
      <c r="Y963" s="110"/>
      <c r="Z963" s="106"/>
      <c r="AA963" s="104"/>
      <c r="AB963" s="107"/>
      <c r="AC963" s="72">
        <v>1</v>
      </c>
      <c r="AH963" s="70"/>
      <c r="AI963" s="70"/>
      <c r="AJ963">
        <v>0</v>
      </c>
      <c r="AL963" s="70"/>
      <c r="BM963" s="135" t="s">
        <v>263</v>
      </c>
      <c r="BN963" s="136" t="s">
        <v>504</v>
      </c>
      <c r="BO963" s="101"/>
      <c r="BR963" s="109" t="str">
        <f t="shared" si="14"/>
        <v>SH-25-0952</v>
      </c>
      <c r="BS963" s="109" t="s">
        <v>1028</v>
      </c>
      <c r="BT963" t="s">
        <v>122</v>
      </c>
      <c r="BU963" t="s">
        <v>399</v>
      </c>
    </row>
    <row r="964" spans="1:73" hidden="1">
      <c r="A964" s="103" t="s">
        <v>1754</v>
      </c>
      <c r="B964" s="102">
        <v>45831</v>
      </c>
      <c r="C964" s="104">
        <f>_xlfn.ISOWEEKNUM(Tabella2[[#This Row],[Date]])</f>
        <v>26</v>
      </c>
      <c r="D964" s="104" t="s">
        <v>195</v>
      </c>
      <c r="E964" s="104" t="s">
        <v>398</v>
      </c>
      <c r="F964" s="104"/>
      <c r="G964" s="104" t="s">
        <v>284</v>
      </c>
      <c r="H964" s="105">
        <v>41</v>
      </c>
      <c r="I964" s="104"/>
      <c r="J964" s="104" t="s">
        <v>258</v>
      </c>
      <c r="K964" s="104" t="s">
        <v>78</v>
      </c>
      <c r="L964" s="104" t="s">
        <v>299</v>
      </c>
      <c r="M964" s="104" t="s">
        <v>276</v>
      </c>
      <c r="N964" s="104"/>
      <c r="O964" s="108" t="str">
        <f>A3449</f>
        <v>15851</v>
      </c>
      <c r="P964" s="111" t="s">
        <v>300</v>
      </c>
      <c r="Q964" s="153">
        <v>0.5</v>
      </c>
      <c r="R964" s="153">
        <v>0.54166666666666663</v>
      </c>
      <c r="S964" s="153">
        <v>4.1666666666666657E-2</v>
      </c>
      <c r="T964" s="153">
        <v>0.5</v>
      </c>
      <c r="U964" s="153">
        <v>0.53472222222222221</v>
      </c>
      <c r="V964" s="153">
        <f>IF(ISBLANK(T964),"",Tabella2[[#This Row],[ACT STOP]]-Tabella2[[#This Row],[ACT START]])</f>
        <v>3.472222222222221E-2</v>
      </c>
      <c r="W964" s="104" t="s">
        <v>122</v>
      </c>
      <c r="X964" s="104" t="s">
        <v>91</v>
      </c>
      <c r="Y964" s="110"/>
      <c r="Z964" s="106"/>
      <c r="AA964" s="104"/>
      <c r="AB964" s="107"/>
      <c r="AC964" s="72">
        <v>1</v>
      </c>
      <c r="AH964" s="70"/>
      <c r="AI964" s="70"/>
      <c r="AJ964">
        <v>0</v>
      </c>
      <c r="AL964" s="70"/>
      <c r="BM964" s="135">
        <v>0.5</v>
      </c>
      <c r="BN964" s="136">
        <v>0.53472222222222221</v>
      </c>
      <c r="BO964" s="101"/>
      <c r="BR964" s="109" t="str">
        <f t="shared" si="14"/>
        <v>SH-25-0953</v>
      </c>
      <c r="BS964" s="109" t="s">
        <v>1750</v>
      </c>
      <c r="BT964" t="s">
        <v>122</v>
      </c>
      <c r="BU964" t="s">
        <v>399</v>
      </c>
    </row>
    <row r="965" spans="1:73" hidden="1">
      <c r="A965" s="103" t="s">
        <v>1755</v>
      </c>
      <c r="B965" s="102">
        <v>45831</v>
      </c>
      <c r="C965" s="104">
        <f>_xlfn.ISOWEEKNUM(Tabella2[[#This Row],[Date]])</f>
        <v>26</v>
      </c>
      <c r="D965" s="104" t="s">
        <v>195</v>
      </c>
      <c r="E965" s="104" t="s">
        <v>398</v>
      </c>
      <c r="F965" s="104"/>
      <c r="G965" s="104" t="s">
        <v>284</v>
      </c>
      <c r="H965" s="105">
        <v>42</v>
      </c>
      <c r="I965" s="104"/>
      <c r="J965" s="104" t="s">
        <v>258</v>
      </c>
      <c r="K965" s="104" t="s">
        <v>80</v>
      </c>
      <c r="L965" s="104" t="s">
        <v>299</v>
      </c>
      <c r="M965" s="104" t="s">
        <v>276</v>
      </c>
      <c r="N965" s="104"/>
      <c r="O965" s="108" t="str">
        <f>A3450</f>
        <v>15852</v>
      </c>
      <c r="P965" s="111" t="s">
        <v>300</v>
      </c>
      <c r="Q965" s="153">
        <v>0.5</v>
      </c>
      <c r="R965" s="153">
        <v>0.54166666666666663</v>
      </c>
      <c r="S965" s="153">
        <v>4.1666666666666657E-2</v>
      </c>
      <c r="T965" s="153">
        <v>0.5</v>
      </c>
      <c r="U965" s="153">
        <v>0.54166666666666663</v>
      </c>
      <c r="V965" s="153">
        <f>IF(ISBLANK(T965),"",Tabella2[[#This Row],[ACT STOP]]-Tabella2[[#This Row],[ACT START]])</f>
        <v>4.166666666666663E-2</v>
      </c>
      <c r="W965" s="104" t="s">
        <v>122</v>
      </c>
      <c r="X965" s="104" t="s">
        <v>91</v>
      </c>
      <c r="Y965" s="110"/>
      <c r="Z965" s="106"/>
      <c r="AA965" s="104"/>
      <c r="AB965" s="107"/>
      <c r="AC965" s="72">
        <v>1</v>
      </c>
      <c r="AH965" s="70"/>
      <c r="AI965" s="70"/>
      <c r="AJ965">
        <v>0</v>
      </c>
      <c r="AL965" s="70"/>
      <c r="BM965" s="135">
        <v>0.5</v>
      </c>
      <c r="BN965" s="136">
        <v>0.54166666666666663</v>
      </c>
      <c r="BO965" s="101"/>
      <c r="BR965" s="109" t="str">
        <f t="shared" si="14"/>
        <v>SH-25-0954</v>
      </c>
      <c r="BS965" s="109" t="s">
        <v>1747</v>
      </c>
      <c r="BT965" t="s">
        <v>122</v>
      </c>
      <c r="BU965" t="s">
        <v>399</v>
      </c>
    </row>
    <row r="966" spans="1:73" hidden="1">
      <c r="A966" s="103" t="s">
        <v>1756</v>
      </c>
      <c r="B966" s="102">
        <v>45831</v>
      </c>
      <c r="C966" s="104">
        <f>_xlfn.ISOWEEKNUM(Tabella2[[#This Row],[Date]])</f>
        <v>26</v>
      </c>
      <c r="D966" s="104" t="s">
        <v>195</v>
      </c>
      <c r="E966" s="104" t="s">
        <v>398</v>
      </c>
      <c r="F966" s="104"/>
      <c r="G966" s="104" t="s">
        <v>284</v>
      </c>
      <c r="H966" s="105">
        <v>48</v>
      </c>
      <c r="I966" s="104"/>
      <c r="J966" s="104" t="s">
        <v>258</v>
      </c>
      <c r="K966" s="104" t="s">
        <v>80</v>
      </c>
      <c r="L966" s="104" t="s">
        <v>299</v>
      </c>
      <c r="M966" s="104" t="s">
        <v>276</v>
      </c>
      <c r="N966" s="104"/>
      <c r="O966" s="108" t="str">
        <f>A3454</f>
        <v>15856</v>
      </c>
      <c r="P966" s="111" t="s">
        <v>300</v>
      </c>
      <c r="Q966" s="153">
        <v>0.5625</v>
      </c>
      <c r="R966" s="153">
        <v>0.60416666666666663</v>
      </c>
      <c r="S966" s="153">
        <v>4.1666666666666657E-2</v>
      </c>
      <c r="T966" s="153">
        <v>0.57291666666666663</v>
      </c>
      <c r="U966" s="153">
        <v>0.61805555555555558</v>
      </c>
      <c r="V966" s="153">
        <f>IF(ISBLANK(T966),"",Tabella2[[#This Row],[ACT STOP]]-Tabella2[[#This Row],[ACT START]])</f>
        <v>4.5138888888888951E-2</v>
      </c>
      <c r="W966" s="104" t="s">
        <v>122</v>
      </c>
      <c r="X966" s="104" t="s">
        <v>91</v>
      </c>
      <c r="Y966" s="110" t="s">
        <v>1757</v>
      </c>
      <c r="Z966" s="106"/>
      <c r="AA966" s="104"/>
      <c r="AB966" s="107"/>
      <c r="AC966" s="72">
        <v>1</v>
      </c>
      <c r="AH966" s="70"/>
      <c r="AI966" s="70"/>
      <c r="AJ966">
        <v>0</v>
      </c>
      <c r="AL966" s="70"/>
      <c r="BM966" s="135">
        <v>0.57291666666666663</v>
      </c>
      <c r="BN966" s="136">
        <v>0.61805555555555558</v>
      </c>
      <c r="BO966" s="101">
        <v>1.041666666666667E-2</v>
      </c>
      <c r="BQ966" t="s">
        <v>110</v>
      </c>
      <c r="BR966" s="109" t="str">
        <f t="shared" si="14"/>
        <v>SH-25-0955</v>
      </c>
      <c r="BS966" s="109" t="s">
        <v>1758</v>
      </c>
      <c r="BT966" t="s">
        <v>122</v>
      </c>
      <c r="BU966" t="s">
        <v>399</v>
      </c>
    </row>
    <row r="967" spans="1:73" hidden="1">
      <c r="A967" s="103" t="s">
        <v>1759</v>
      </c>
      <c r="B967" s="102">
        <v>45832</v>
      </c>
      <c r="C967" s="104">
        <f>_xlfn.ISOWEEKNUM(Tabella2[[#This Row],[Date]])</f>
        <v>26</v>
      </c>
      <c r="D967" s="104" t="s">
        <v>195</v>
      </c>
      <c r="E967" s="104" t="s">
        <v>398</v>
      </c>
      <c r="F967" s="104"/>
      <c r="G967" s="104" t="s">
        <v>284</v>
      </c>
      <c r="H967" s="105">
        <v>41</v>
      </c>
      <c r="I967" s="104"/>
      <c r="J967" s="104" t="s">
        <v>258</v>
      </c>
      <c r="K967" s="104" t="s">
        <v>80</v>
      </c>
      <c r="L967" s="104" t="s">
        <v>299</v>
      </c>
      <c r="M967" s="104" t="s">
        <v>276</v>
      </c>
      <c r="N967" s="104"/>
      <c r="O967" s="108" t="str">
        <f>A3459</f>
        <v>15861</v>
      </c>
      <c r="P967" s="111" t="s">
        <v>300</v>
      </c>
      <c r="Q967" s="153">
        <v>0.25</v>
      </c>
      <c r="R967" s="153">
        <v>0.29166666666666669</v>
      </c>
      <c r="S967" s="153">
        <v>4.1666666666666657E-2</v>
      </c>
      <c r="T967" s="153" t="s">
        <v>605</v>
      </c>
      <c r="U967" s="153" t="s">
        <v>285</v>
      </c>
      <c r="V967" s="153">
        <f>IF(ISBLANK(T967),"",Tabella2[[#This Row],[ACT STOP]]-Tabella2[[#This Row],[ACT START]])</f>
        <v>4.1666666666666685E-2</v>
      </c>
      <c r="W967" s="104" t="s">
        <v>122</v>
      </c>
      <c r="X967" s="104" t="s">
        <v>91</v>
      </c>
      <c r="Y967" s="110"/>
      <c r="Z967" s="106"/>
      <c r="AA967" s="104"/>
      <c r="AB967" s="107"/>
      <c r="AC967" s="72">
        <v>1</v>
      </c>
      <c r="AH967" s="70"/>
      <c r="AI967" s="70"/>
      <c r="AJ967">
        <v>0</v>
      </c>
      <c r="AL967" s="70"/>
      <c r="BM967" s="135" t="s">
        <v>605</v>
      </c>
      <c r="BN967" s="136" t="s">
        <v>285</v>
      </c>
      <c r="BO967" s="101"/>
      <c r="BR967" s="109" t="str">
        <f t="shared" si="14"/>
        <v>SH-25-0956</v>
      </c>
      <c r="BS967" s="109" t="s">
        <v>1750</v>
      </c>
      <c r="BT967" t="s">
        <v>122</v>
      </c>
      <c r="BU967" t="s">
        <v>399</v>
      </c>
    </row>
    <row r="968" spans="1:73" hidden="1">
      <c r="A968" s="103" t="s">
        <v>1760</v>
      </c>
      <c r="B968" s="102">
        <v>45832</v>
      </c>
      <c r="C968" s="104">
        <f>_xlfn.ISOWEEKNUM(Tabella2[[#This Row],[Date]])</f>
        <v>26</v>
      </c>
      <c r="D968" s="104" t="s">
        <v>195</v>
      </c>
      <c r="E968" s="104" t="s">
        <v>398</v>
      </c>
      <c r="F968" s="104"/>
      <c r="G968" s="104" t="s">
        <v>327</v>
      </c>
      <c r="H968" s="105">
        <v>19</v>
      </c>
      <c r="I968" s="104"/>
      <c r="J968" s="104" t="s">
        <v>258</v>
      </c>
      <c r="K968" s="104" t="s">
        <v>78</v>
      </c>
      <c r="L968" s="104" t="s">
        <v>299</v>
      </c>
      <c r="M968" s="104" t="s">
        <v>276</v>
      </c>
      <c r="N968" s="104"/>
      <c r="O968" s="108" t="str">
        <f>A3462</f>
        <v>15864</v>
      </c>
      <c r="P968" s="111" t="s">
        <v>300</v>
      </c>
      <c r="Q968" s="153">
        <v>0.3125</v>
      </c>
      <c r="R968" s="153">
        <v>0.35416666666666669</v>
      </c>
      <c r="S968" s="153">
        <v>4.1666666666666657E-2</v>
      </c>
      <c r="T968" s="153">
        <v>0.3125</v>
      </c>
      <c r="U968" s="153">
        <v>0.35416666666666669</v>
      </c>
      <c r="V968" s="153">
        <f>IF(ISBLANK(T968),"",Tabella2[[#This Row],[ACT STOP]]-Tabella2[[#This Row],[ACT START]])</f>
        <v>4.1666666666666685E-2</v>
      </c>
      <c r="W968" s="104" t="s">
        <v>122</v>
      </c>
      <c r="X968" s="104" t="s">
        <v>91</v>
      </c>
      <c r="Y968" s="110"/>
      <c r="Z968" s="106"/>
      <c r="AA968" s="104"/>
      <c r="AB968" s="107"/>
      <c r="AC968" s="72">
        <v>1</v>
      </c>
      <c r="AH968" s="70"/>
      <c r="AI968" s="70"/>
      <c r="AJ968">
        <v>0</v>
      </c>
      <c r="AL968" s="70"/>
      <c r="BM968" s="135">
        <v>0.3125</v>
      </c>
      <c r="BN968" s="136">
        <v>0.35416666666666669</v>
      </c>
      <c r="BO968" s="101"/>
      <c r="BR968" s="109" t="str">
        <f t="shared" si="14"/>
        <v>SH-25-0957</v>
      </c>
      <c r="BS968" s="109" t="s">
        <v>1627</v>
      </c>
      <c r="BT968" t="s">
        <v>122</v>
      </c>
      <c r="BU968" t="s">
        <v>399</v>
      </c>
    </row>
    <row r="969" spans="1:73" hidden="1">
      <c r="A969" s="103" t="s">
        <v>1761</v>
      </c>
      <c r="B969" s="102">
        <v>45832</v>
      </c>
      <c r="C969" s="104">
        <f>_xlfn.ISOWEEKNUM(Tabella2[[#This Row],[Date]])</f>
        <v>26</v>
      </c>
      <c r="D969" s="104" t="s">
        <v>195</v>
      </c>
      <c r="E969" s="104" t="s">
        <v>398</v>
      </c>
      <c r="F969" s="104"/>
      <c r="G969" s="104" t="s">
        <v>257</v>
      </c>
      <c r="H969" s="105">
        <v>5</v>
      </c>
      <c r="I969" s="104"/>
      <c r="J969" s="104" t="s">
        <v>258</v>
      </c>
      <c r="K969" s="104" t="s">
        <v>80</v>
      </c>
      <c r="L969" s="104" t="s">
        <v>299</v>
      </c>
      <c r="M969" s="104" t="s">
        <v>276</v>
      </c>
      <c r="N969" s="104"/>
      <c r="O969" s="108" t="str">
        <f>A3463</f>
        <v>15865</v>
      </c>
      <c r="P969" s="111" t="s">
        <v>300</v>
      </c>
      <c r="Q969" s="153">
        <v>0.3125</v>
      </c>
      <c r="R969" s="153">
        <v>0.35416666666666669</v>
      </c>
      <c r="S969" s="153">
        <v>4.1666666666666657E-2</v>
      </c>
      <c r="T969" s="153" t="s">
        <v>617</v>
      </c>
      <c r="U969" s="153" t="s">
        <v>525</v>
      </c>
      <c r="V969" s="153">
        <f>IF(ISBLANK(T969),"",Tabella2[[#This Row],[ACT STOP]]-Tabella2[[#This Row],[ACT START]])</f>
        <v>4.1666666666666685E-2</v>
      </c>
      <c r="W969" s="104" t="s">
        <v>122</v>
      </c>
      <c r="X969" s="104" t="s">
        <v>91</v>
      </c>
      <c r="Y969" s="110"/>
      <c r="Z969" s="106"/>
      <c r="AA969" s="104"/>
      <c r="AB969" s="107"/>
      <c r="AC969" s="72">
        <v>1</v>
      </c>
      <c r="AH969" s="70"/>
      <c r="AI969" s="70"/>
      <c r="AJ969">
        <v>0</v>
      </c>
      <c r="AL969" s="70"/>
      <c r="BM969" s="135" t="s">
        <v>617</v>
      </c>
      <c r="BN969" s="136" t="s">
        <v>525</v>
      </c>
      <c r="BO969" s="101"/>
      <c r="BR969" s="109" t="str">
        <f t="shared" si="14"/>
        <v>SH-25-0958</v>
      </c>
      <c r="BS969" s="109" t="s">
        <v>416</v>
      </c>
      <c r="BT969" t="s">
        <v>122</v>
      </c>
      <c r="BU969" t="s">
        <v>399</v>
      </c>
    </row>
    <row r="970" spans="1:73" hidden="1">
      <c r="A970" s="103" t="s">
        <v>1762</v>
      </c>
      <c r="B970" s="102">
        <v>45832</v>
      </c>
      <c r="C970" s="104">
        <f>_xlfn.ISOWEEKNUM(Tabella2[[#This Row],[Date]])</f>
        <v>26</v>
      </c>
      <c r="D970" s="104" t="s">
        <v>195</v>
      </c>
      <c r="E970" s="104" t="s">
        <v>398</v>
      </c>
      <c r="F970" s="104"/>
      <c r="G970" s="104" t="s">
        <v>284</v>
      </c>
      <c r="H970" s="105">
        <v>50</v>
      </c>
      <c r="I970" s="104"/>
      <c r="J970" s="104" t="s">
        <v>258</v>
      </c>
      <c r="K970" s="104" t="s">
        <v>78</v>
      </c>
      <c r="L970" s="104" t="s">
        <v>299</v>
      </c>
      <c r="M970" s="104" t="s">
        <v>276</v>
      </c>
      <c r="N970" s="104"/>
      <c r="O970" s="108" t="str">
        <f>A3473</f>
        <v>15875</v>
      </c>
      <c r="P970" s="111" t="s">
        <v>300</v>
      </c>
      <c r="Q970" s="153">
        <v>0.4375</v>
      </c>
      <c r="R970" s="153">
        <v>0.47916666666666669</v>
      </c>
      <c r="S970" s="153">
        <v>4.1666666666666657E-2</v>
      </c>
      <c r="T970" s="153">
        <v>0.4375</v>
      </c>
      <c r="U970" s="153">
        <v>0.47916666666666669</v>
      </c>
      <c r="V970" s="153">
        <f>IF(ISBLANK(T970),"",Tabella2[[#This Row],[ACT STOP]]-Tabella2[[#This Row],[ACT START]])</f>
        <v>4.1666666666666685E-2</v>
      </c>
      <c r="W970" s="104" t="s">
        <v>122</v>
      </c>
      <c r="X970" s="104" t="s">
        <v>91</v>
      </c>
      <c r="Y970" s="110"/>
      <c r="Z970" s="106"/>
      <c r="AA970" s="104"/>
      <c r="AB970" s="107"/>
      <c r="AC970" s="72">
        <v>1</v>
      </c>
      <c r="AH970" s="70"/>
      <c r="AI970" s="70"/>
      <c r="AJ970">
        <v>0</v>
      </c>
      <c r="AL970" s="70"/>
      <c r="BM970" s="135">
        <v>0.4375</v>
      </c>
      <c r="BN970" s="136">
        <v>0.47916666666666669</v>
      </c>
      <c r="BO970" s="101"/>
      <c r="BR970" s="109" t="str">
        <f t="shared" si="14"/>
        <v>SH-25-0959</v>
      </c>
      <c r="BS970" s="109" t="s">
        <v>1763</v>
      </c>
      <c r="BT970" t="s">
        <v>122</v>
      </c>
      <c r="BU970" t="s">
        <v>399</v>
      </c>
    </row>
    <row r="971" spans="1:73" hidden="1">
      <c r="A971" s="103" t="s">
        <v>1764</v>
      </c>
      <c r="B971" s="102">
        <v>45832</v>
      </c>
      <c r="C971" s="104">
        <f>_xlfn.ISOWEEKNUM(Tabella2[[#This Row],[Date]])</f>
        <v>26</v>
      </c>
      <c r="D971" s="104" t="s">
        <v>195</v>
      </c>
      <c r="E971" s="104" t="s">
        <v>398</v>
      </c>
      <c r="F971" s="104"/>
      <c r="G971" s="104" t="s">
        <v>257</v>
      </c>
      <c r="H971" s="105">
        <v>12</v>
      </c>
      <c r="I971" s="104"/>
      <c r="J971" s="104" t="s">
        <v>258</v>
      </c>
      <c r="K971" s="104" t="s">
        <v>78</v>
      </c>
      <c r="L971" s="104" t="s">
        <v>299</v>
      </c>
      <c r="M971" s="104" t="s">
        <v>276</v>
      </c>
      <c r="N971" s="104"/>
      <c r="O971" s="108" t="str">
        <f>A3479</f>
        <v>15881</v>
      </c>
      <c r="P971" s="111" t="s">
        <v>300</v>
      </c>
      <c r="Q971" s="153">
        <v>0.5</v>
      </c>
      <c r="R971" s="153">
        <v>0.54166666666666663</v>
      </c>
      <c r="S971" s="153">
        <v>4.1666666666666657E-2</v>
      </c>
      <c r="T971" s="153">
        <v>0.5</v>
      </c>
      <c r="U971" s="153">
        <v>0.54166666666666663</v>
      </c>
      <c r="V971" s="153">
        <f>IF(ISBLANK(T971),"",Tabella2[[#This Row],[ACT STOP]]-Tabella2[[#This Row],[ACT START]])</f>
        <v>4.166666666666663E-2</v>
      </c>
      <c r="W971" s="104" t="s">
        <v>122</v>
      </c>
      <c r="X971" s="104" t="s">
        <v>91</v>
      </c>
      <c r="Y971" s="110"/>
      <c r="Z971" s="106"/>
      <c r="AA971" s="104"/>
      <c r="AB971" s="107"/>
      <c r="AC971" s="72">
        <v>1</v>
      </c>
      <c r="AH971" s="70"/>
      <c r="AI971" s="70"/>
      <c r="AJ971">
        <v>0</v>
      </c>
      <c r="AL971" s="70"/>
      <c r="BM971" s="135">
        <v>0.5</v>
      </c>
      <c r="BN971" s="136">
        <v>0.54166666666666663</v>
      </c>
      <c r="BO971" s="101"/>
      <c r="BR971" s="109" t="str">
        <f t="shared" si="14"/>
        <v>SH-25-0960</v>
      </c>
      <c r="BS971" s="109" t="s">
        <v>266</v>
      </c>
      <c r="BT971" t="s">
        <v>122</v>
      </c>
      <c r="BU971" t="s">
        <v>399</v>
      </c>
    </row>
    <row r="972" spans="1:73" hidden="1">
      <c r="A972" s="103" t="s">
        <v>1765</v>
      </c>
      <c r="B972" s="102">
        <v>45832</v>
      </c>
      <c r="C972" s="104">
        <f>_xlfn.ISOWEEKNUM(Tabella2[[#This Row],[Date]])</f>
        <v>26</v>
      </c>
      <c r="D972" s="104" t="s">
        <v>195</v>
      </c>
      <c r="E972" s="104" t="s">
        <v>398</v>
      </c>
      <c r="F972" s="104"/>
      <c r="G972" s="104" t="s">
        <v>284</v>
      </c>
      <c r="H972" s="105">
        <v>50</v>
      </c>
      <c r="I972" s="104"/>
      <c r="J972" s="104" t="s">
        <v>258</v>
      </c>
      <c r="K972" s="104" t="s">
        <v>78</v>
      </c>
      <c r="L972" s="104" t="s">
        <v>299</v>
      </c>
      <c r="M972" s="104" t="s">
        <v>276</v>
      </c>
      <c r="N972" s="104"/>
      <c r="O972" s="108" t="str">
        <f>A3483</f>
        <v>15885</v>
      </c>
      <c r="P972" s="111" t="s">
        <v>300</v>
      </c>
      <c r="Q972" s="153">
        <v>0.5625</v>
      </c>
      <c r="R972" s="153">
        <v>0.60416666666666663</v>
      </c>
      <c r="S972" s="153">
        <v>4.1666666666666657E-2</v>
      </c>
      <c r="T972" s="153">
        <v>0.5625</v>
      </c>
      <c r="U972" s="153">
        <v>0.60416666666666663</v>
      </c>
      <c r="V972" s="153">
        <f>IF(ISBLANK(T972),"",Tabella2[[#This Row],[ACT STOP]]-Tabella2[[#This Row],[ACT START]])</f>
        <v>4.166666666666663E-2</v>
      </c>
      <c r="W972" s="104" t="s">
        <v>122</v>
      </c>
      <c r="X972" s="104" t="s">
        <v>91</v>
      </c>
      <c r="Y972" s="110"/>
      <c r="Z972" s="106"/>
      <c r="AA972" s="104"/>
      <c r="AB972" s="107"/>
      <c r="AC972" s="72">
        <v>1</v>
      </c>
      <c r="AH972" s="70"/>
      <c r="AI972" s="70"/>
      <c r="AJ972">
        <v>0</v>
      </c>
      <c r="AL972" s="70"/>
      <c r="BM972" s="135">
        <v>0.5625</v>
      </c>
      <c r="BN972" s="136">
        <v>0.60416666666666663</v>
      </c>
      <c r="BO972" s="101"/>
      <c r="BR972" s="109" t="str">
        <f t="shared" si="14"/>
        <v>SH-25-0961</v>
      </c>
      <c r="BS972" s="109" t="s">
        <v>1763</v>
      </c>
      <c r="BT972" t="s">
        <v>122</v>
      </c>
      <c r="BU972" t="s">
        <v>399</v>
      </c>
    </row>
    <row r="973" spans="1:73" hidden="1">
      <c r="A973" s="103" t="s">
        <v>1766</v>
      </c>
      <c r="B973" s="102">
        <v>45832</v>
      </c>
      <c r="C973" s="104">
        <f>_xlfn.ISOWEEKNUM(Tabella2[[#This Row],[Date]])</f>
        <v>26</v>
      </c>
      <c r="D973" s="104" t="s">
        <v>195</v>
      </c>
      <c r="E973" s="104" t="s">
        <v>398</v>
      </c>
      <c r="F973" s="104"/>
      <c r="G973" s="104" t="s">
        <v>284</v>
      </c>
      <c r="H973" s="105">
        <v>22</v>
      </c>
      <c r="I973" s="104"/>
      <c r="J973" s="104" t="s">
        <v>258</v>
      </c>
      <c r="K973" s="104" t="s">
        <v>80</v>
      </c>
      <c r="L973" s="104" t="s">
        <v>299</v>
      </c>
      <c r="M973" s="104" t="s">
        <v>276</v>
      </c>
      <c r="N973" s="104"/>
      <c r="O973" s="108" t="str">
        <f>A3484</f>
        <v>15886</v>
      </c>
      <c r="P973" s="111" t="s">
        <v>300</v>
      </c>
      <c r="Q973" s="153">
        <v>0.5625</v>
      </c>
      <c r="R973" s="153">
        <v>0.60416666666666663</v>
      </c>
      <c r="S973" s="153">
        <v>4.1666666666666657E-2</v>
      </c>
      <c r="T973" s="153">
        <v>0.5625</v>
      </c>
      <c r="U973" s="153">
        <v>0.60416666666666663</v>
      </c>
      <c r="V973" s="153">
        <f>IF(ISBLANK(T973),"",Tabella2[[#This Row],[ACT STOP]]-Tabella2[[#This Row],[ACT START]])</f>
        <v>4.166666666666663E-2</v>
      </c>
      <c r="W973" s="104" t="s">
        <v>122</v>
      </c>
      <c r="X973" s="104" t="s">
        <v>91</v>
      </c>
      <c r="Y973" s="110"/>
      <c r="Z973" s="106"/>
      <c r="AA973" s="104"/>
      <c r="AB973" s="107"/>
      <c r="AC973" s="72">
        <v>1</v>
      </c>
      <c r="AH973" s="70"/>
      <c r="AI973" s="70"/>
      <c r="AJ973">
        <v>0</v>
      </c>
      <c r="AL973" s="70"/>
      <c r="BM973" s="135">
        <v>0.5625</v>
      </c>
      <c r="BN973" s="136">
        <v>0.60416666666666663</v>
      </c>
      <c r="BO973" s="101"/>
      <c r="BR973" s="109" t="str">
        <f t="shared" ref="BR973:BR1036" si="15">_xlfn.CONCAT(LEFT(BR972,6),TEXT(RIGHT(BR972,4)+1,"0000"))</f>
        <v>SH-25-0962</v>
      </c>
      <c r="BS973" s="109" t="s">
        <v>295</v>
      </c>
      <c r="BT973" t="s">
        <v>122</v>
      </c>
      <c r="BU973" t="s">
        <v>399</v>
      </c>
    </row>
    <row r="974" spans="1:73" hidden="1">
      <c r="A974" s="103" t="s">
        <v>1767</v>
      </c>
      <c r="B974" s="102">
        <v>45833</v>
      </c>
      <c r="C974" s="104">
        <f>_xlfn.ISOWEEKNUM(Tabella2[[#This Row],[Date]])</f>
        <v>26</v>
      </c>
      <c r="D974" s="104" t="s">
        <v>195</v>
      </c>
      <c r="E974" s="104" t="s">
        <v>398</v>
      </c>
      <c r="F974" s="104"/>
      <c r="G974" s="104" t="s">
        <v>257</v>
      </c>
      <c r="H974" s="105">
        <v>5</v>
      </c>
      <c r="I974" s="104"/>
      <c r="J974" s="104" t="s">
        <v>258</v>
      </c>
      <c r="K974" s="104" t="s">
        <v>78</v>
      </c>
      <c r="L974" s="104" t="s">
        <v>299</v>
      </c>
      <c r="M974" s="104" t="s">
        <v>276</v>
      </c>
      <c r="N974" s="104"/>
      <c r="O974" s="108" t="str">
        <f>A3494</f>
        <v>15896</v>
      </c>
      <c r="P974" s="111" t="s">
        <v>300</v>
      </c>
      <c r="Q974" s="153">
        <v>0.3125</v>
      </c>
      <c r="R974" s="153">
        <v>0.35416666666666669</v>
      </c>
      <c r="S974" s="153">
        <v>4.1666666666666657E-2</v>
      </c>
      <c r="T974" s="153">
        <v>0.3125</v>
      </c>
      <c r="U974" s="153">
        <v>0.35416666666666669</v>
      </c>
      <c r="V974" s="153">
        <f>IF(ISBLANK(T974),"",Tabella2[[#This Row],[ACT STOP]]-Tabella2[[#This Row],[ACT START]])</f>
        <v>4.1666666666666685E-2</v>
      </c>
      <c r="W974" s="104" t="s">
        <v>122</v>
      </c>
      <c r="X974" s="104" t="s">
        <v>91</v>
      </c>
      <c r="Y974" s="110"/>
      <c r="Z974" s="106"/>
      <c r="AA974" s="104"/>
      <c r="AB974" s="107"/>
      <c r="AC974" s="72">
        <v>1</v>
      </c>
      <c r="AH974" s="70"/>
      <c r="AI974" s="70"/>
      <c r="AJ974">
        <v>0</v>
      </c>
      <c r="AL974" s="70"/>
      <c r="BM974" s="135">
        <v>0.3125</v>
      </c>
      <c r="BN974" s="136">
        <v>0.35416666666666669</v>
      </c>
      <c r="BO974" s="101"/>
      <c r="BR974" s="109" t="str">
        <f t="shared" si="15"/>
        <v>SH-25-0963</v>
      </c>
      <c r="BS974" s="109" t="s">
        <v>416</v>
      </c>
      <c r="BT974" t="s">
        <v>122</v>
      </c>
      <c r="BU974" t="s">
        <v>399</v>
      </c>
    </row>
    <row r="975" spans="1:73" hidden="1">
      <c r="A975" s="103" t="s">
        <v>1768</v>
      </c>
      <c r="B975" s="102">
        <v>45833</v>
      </c>
      <c r="C975" s="104">
        <f>_xlfn.ISOWEEKNUM(Tabella2[[#This Row],[Date]])</f>
        <v>26</v>
      </c>
      <c r="D975" s="104" t="s">
        <v>195</v>
      </c>
      <c r="E975" s="104" t="s">
        <v>298</v>
      </c>
      <c r="F975" s="104"/>
      <c r="G975" s="104" t="s">
        <v>257</v>
      </c>
      <c r="H975" s="105">
        <v>10</v>
      </c>
      <c r="I975" s="104"/>
      <c r="J975" s="104" t="s">
        <v>258</v>
      </c>
      <c r="K975" s="104" t="s">
        <v>80</v>
      </c>
      <c r="L975" s="104" t="s">
        <v>299</v>
      </c>
      <c r="M975" s="104" t="s">
        <v>260</v>
      </c>
      <c r="N975" s="104"/>
      <c r="O975" s="108" t="str">
        <f>A3495</f>
        <v>15897</v>
      </c>
      <c r="P975" s="111" t="s">
        <v>300</v>
      </c>
      <c r="Q975" s="153">
        <v>0.3125</v>
      </c>
      <c r="R975" s="153">
        <v>0.35416666666666669</v>
      </c>
      <c r="S975" s="153">
        <v>4.1666666666666657E-2</v>
      </c>
      <c r="T975" s="153" t="s">
        <v>617</v>
      </c>
      <c r="U975" s="153">
        <v>0.35069444444444442</v>
      </c>
      <c r="V975" s="153">
        <f>IF(ISBLANK(T975),"",Tabella2[[#This Row],[ACT STOP]]-Tabella2[[#This Row],[ACT START]])</f>
        <v>3.819444444444442E-2</v>
      </c>
      <c r="W975" s="104" t="s">
        <v>122</v>
      </c>
      <c r="X975" s="104" t="s">
        <v>91</v>
      </c>
      <c r="Y975" s="110"/>
      <c r="Z975" s="106"/>
      <c r="AA975" s="104"/>
      <c r="AB975" s="107"/>
      <c r="AC975" s="72">
        <v>1</v>
      </c>
      <c r="AH975" s="70"/>
      <c r="AI975" s="70"/>
      <c r="AJ975">
        <v>0</v>
      </c>
      <c r="AL975" s="70"/>
      <c r="BM975" s="135" t="s">
        <v>617</v>
      </c>
      <c r="BN975" s="136">
        <v>0.35069444444444442</v>
      </c>
      <c r="BO975" s="101"/>
      <c r="BR975" s="109" t="str">
        <f t="shared" si="15"/>
        <v>SH-25-0964</v>
      </c>
      <c r="BS975" s="109" t="s">
        <v>552</v>
      </c>
      <c r="BT975" t="s">
        <v>122</v>
      </c>
      <c r="BU975" t="s">
        <v>302</v>
      </c>
    </row>
    <row r="976" spans="1:73" hidden="1">
      <c r="A976" s="103" t="s">
        <v>1769</v>
      </c>
      <c r="B976" s="102">
        <v>45833</v>
      </c>
      <c r="C976" s="104">
        <f>_xlfn.ISOWEEKNUM(Tabella2[[#This Row],[Date]])</f>
        <v>26</v>
      </c>
      <c r="D976" s="104" t="s">
        <v>195</v>
      </c>
      <c r="E976" s="104" t="s">
        <v>398</v>
      </c>
      <c r="F976" s="104"/>
      <c r="G976" s="104" t="s">
        <v>284</v>
      </c>
      <c r="H976" s="105">
        <v>42</v>
      </c>
      <c r="I976" s="104"/>
      <c r="J976" s="104" t="s">
        <v>258</v>
      </c>
      <c r="K976" s="104" t="s">
        <v>78</v>
      </c>
      <c r="L976" s="104" t="s">
        <v>299</v>
      </c>
      <c r="M976" s="104" t="s">
        <v>276</v>
      </c>
      <c r="N976" s="104"/>
      <c r="O976" s="108" t="str">
        <f>A3499</f>
        <v>15901</v>
      </c>
      <c r="P976" s="111" t="s">
        <v>300</v>
      </c>
      <c r="Q976" s="153">
        <v>0.375</v>
      </c>
      <c r="R976" s="153">
        <v>0.41666666666666669</v>
      </c>
      <c r="S976" s="153">
        <v>4.1666666666666657E-2</v>
      </c>
      <c r="T976" s="153">
        <v>0.375</v>
      </c>
      <c r="U976" s="153">
        <v>0.41666666666666669</v>
      </c>
      <c r="V976" s="153">
        <f>IF(ISBLANK(T976),"",Tabella2[[#This Row],[ACT STOP]]-Tabella2[[#This Row],[ACT START]])</f>
        <v>4.1666666666666685E-2</v>
      </c>
      <c r="W976" s="104" t="s">
        <v>122</v>
      </c>
      <c r="X976" s="104" t="s">
        <v>91</v>
      </c>
      <c r="Y976" s="110"/>
      <c r="Z976" s="106"/>
      <c r="AA976" s="104"/>
      <c r="AB976" s="107"/>
      <c r="AC976" s="72">
        <v>1</v>
      </c>
      <c r="AH976" s="70"/>
      <c r="AI976" s="70"/>
      <c r="AJ976">
        <v>0</v>
      </c>
      <c r="AL976" s="70"/>
      <c r="BM976" s="135">
        <v>0.375</v>
      </c>
      <c r="BN976" s="136">
        <v>0.41666666666666669</v>
      </c>
      <c r="BO976" s="101"/>
      <c r="BR976" s="109" t="str">
        <f t="shared" si="15"/>
        <v>SH-25-0965</v>
      </c>
      <c r="BS976" s="109" t="s">
        <v>1747</v>
      </c>
      <c r="BT976" t="s">
        <v>122</v>
      </c>
      <c r="BU976" t="s">
        <v>399</v>
      </c>
    </row>
    <row r="977" spans="1:73" hidden="1">
      <c r="A977" s="103" t="s">
        <v>1770</v>
      </c>
      <c r="B977" s="102">
        <v>45833</v>
      </c>
      <c r="C977" s="104">
        <f>_xlfn.ISOWEEKNUM(Tabella2[[#This Row],[Date]])</f>
        <v>26</v>
      </c>
      <c r="D977" s="104" t="s">
        <v>195</v>
      </c>
      <c r="E977" s="104" t="s">
        <v>398</v>
      </c>
      <c r="F977" s="104"/>
      <c r="G977" s="104" t="s">
        <v>257</v>
      </c>
      <c r="H977" s="105">
        <v>14</v>
      </c>
      <c r="I977" s="104"/>
      <c r="J977" s="104" t="s">
        <v>258</v>
      </c>
      <c r="K977" s="104" t="s">
        <v>80</v>
      </c>
      <c r="L977" s="104" t="s">
        <v>299</v>
      </c>
      <c r="M977" s="104" t="s">
        <v>276</v>
      </c>
      <c r="N977" s="104"/>
      <c r="O977" s="108" t="str">
        <f>A3500</f>
        <v>15902</v>
      </c>
      <c r="P977" s="111" t="s">
        <v>300</v>
      </c>
      <c r="Q977" s="153">
        <v>0.375</v>
      </c>
      <c r="R977" s="153">
        <v>0.41666666666666669</v>
      </c>
      <c r="S977" s="153">
        <v>4.1666666666666657E-2</v>
      </c>
      <c r="T977" s="153">
        <v>0.375</v>
      </c>
      <c r="U977" s="153">
        <v>0.41666666666666669</v>
      </c>
      <c r="V977" s="153">
        <f>IF(ISBLANK(T977),"",Tabella2[[#This Row],[ACT STOP]]-Tabella2[[#This Row],[ACT START]])</f>
        <v>4.1666666666666685E-2</v>
      </c>
      <c r="W977" s="104" t="s">
        <v>122</v>
      </c>
      <c r="X977" s="104" t="s">
        <v>91</v>
      </c>
      <c r="Y977" s="110"/>
      <c r="Z977" s="106"/>
      <c r="AA977" s="104"/>
      <c r="AB977" s="107"/>
      <c r="AC977" s="72">
        <v>1</v>
      </c>
      <c r="AH977" s="70"/>
      <c r="AI977" s="70"/>
      <c r="AJ977">
        <v>0</v>
      </c>
      <c r="AL977" s="70"/>
      <c r="BM977" s="135">
        <v>0.375</v>
      </c>
      <c r="BN977" s="136">
        <v>0.41666666666666669</v>
      </c>
      <c r="BO977" s="101"/>
      <c r="BR977" s="109" t="str">
        <f t="shared" si="15"/>
        <v>SH-25-0966</v>
      </c>
      <c r="BS977" s="109" t="s">
        <v>372</v>
      </c>
      <c r="BT977" t="s">
        <v>122</v>
      </c>
      <c r="BU977" t="s">
        <v>399</v>
      </c>
    </row>
    <row r="978" spans="1:73" hidden="1">
      <c r="A978" s="103" t="s">
        <v>1771</v>
      </c>
      <c r="B978" s="102">
        <v>45833</v>
      </c>
      <c r="C978" s="104">
        <f>_xlfn.ISOWEEKNUM(Tabella2[[#This Row],[Date]])</f>
        <v>26</v>
      </c>
      <c r="D978" s="104" t="s">
        <v>195</v>
      </c>
      <c r="E978" s="104" t="s">
        <v>398</v>
      </c>
      <c r="F978" s="104"/>
      <c r="G978" s="104" t="s">
        <v>257</v>
      </c>
      <c r="H978" s="105">
        <v>2</v>
      </c>
      <c r="I978" s="104"/>
      <c r="J978" s="104" t="s">
        <v>258</v>
      </c>
      <c r="K978" s="104" t="s">
        <v>78</v>
      </c>
      <c r="L978" s="104" t="s">
        <v>299</v>
      </c>
      <c r="M978" s="104" t="s">
        <v>276</v>
      </c>
      <c r="N978" s="104"/>
      <c r="O978" s="108" t="str">
        <f>A3504</f>
        <v>15906</v>
      </c>
      <c r="P978" s="111" t="s">
        <v>300</v>
      </c>
      <c r="Q978" s="153">
        <v>0.4375</v>
      </c>
      <c r="R978" s="153">
        <v>0.47916666666666669</v>
      </c>
      <c r="S978" s="153">
        <v>4.1666666666666657E-2</v>
      </c>
      <c r="T978" s="153">
        <v>0.4375</v>
      </c>
      <c r="U978" s="153">
        <v>0.47569444444444442</v>
      </c>
      <c r="V978" s="153">
        <f>IF(ISBLANK(T978),"",Tabella2[[#This Row],[ACT STOP]]-Tabella2[[#This Row],[ACT START]])</f>
        <v>3.819444444444442E-2</v>
      </c>
      <c r="W978" s="104" t="s">
        <v>122</v>
      </c>
      <c r="X978" s="104" t="s">
        <v>91</v>
      </c>
      <c r="Y978" s="110"/>
      <c r="Z978" s="106"/>
      <c r="AA978" s="104"/>
      <c r="AB978" s="107"/>
      <c r="AC978" s="72">
        <v>1</v>
      </c>
      <c r="AH978" s="70"/>
      <c r="AI978" s="70"/>
      <c r="AJ978">
        <v>0</v>
      </c>
      <c r="AL978" s="70"/>
      <c r="BM978" s="135">
        <v>0.4375</v>
      </c>
      <c r="BN978" s="136">
        <v>0.47569444444444442</v>
      </c>
      <c r="BO978" s="101"/>
      <c r="BR978" s="109" t="str">
        <f t="shared" si="15"/>
        <v>SH-25-0967</v>
      </c>
      <c r="BS978" s="109" t="s">
        <v>368</v>
      </c>
      <c r="BT978" t="s">
        <v>122</v>
      </c>
      <c r="BU978" t="s">
        <v>399</v>
      </c>
    </row>
    <row r="979" spans="1:73" hidden="1">
      <c r="A979" s="103" t="s">
        <v>1772</v>
      </c>
      <c r="B979" s="102">
        <v>45833</v>
      </c>
      <c r="C979" s="104">
        <f>_xlfn.ISOWEEKNUM(Tabella2[[#This Row],[Date]])</f>
        <v>26</v>
      </c>
      <c r="D979" s="104" t="s">
        <v>195</v>
      </c>
      <c r="E979" s="104" t="s">
        <v>398</v>
      </c>
      <c r="F979" s="104"/>
      <c r="G979" s="104" t="s">
        <v>284</v>
      </c>
      <c r="H979" s="105">
        <v>22</v>
      </c>
      <c r="I979" s="104"/>
      <c r="J979" s="104" t="s">
        <v>258</v>
      </c>
      <c r="K979" s="104" t="s">
        <v>80</v>
      </c>
      <c r="L979" s="104" t="s">
        <v>299</v>
      </c>
      <c r="M979" s="104" t="s">
        <v>276</v>
      </c>
      <c r="N979" s="104"/>
      <c r="O979" s="108" t="str">
        <f>A3505</f>
        <v>15907</v>
      </c>
      <c r="P979" s="111" t="s">
        <v>300</v>
      </c>
      <c r="Q979" s="153">
        <v>0.4375</v>
      </c>
      <c r="R979" s="153">
        <v>0.47916666666666669</v>
      </c>
      <c r="S979" s="153">
        <v>4.1666666666666657E-2</v>
      </c>
      <c r="T979" s="153">
        <v>0.4375</v>
      </c>
      <c r="U979" s="153">
        <v>0.47916666666666669</v>
      </c>
      <c r="V979" s="153">
        <f>IF(ISBLANK(T979),"",Tabella2[[#This Row],[ACT STOP]]-Tabella2[[#This Row],[ACT START]])</f>
        <v>4.1666666666666685E-2</v>
      </c>
      <c r="W979" s="104" t="s">
        <v>122</v>
      </c>
      <c r="X979" s="104" t="s">
        <v>91</v>
      </c>
      <c r="Y979" s="110"/>
      <c r="Z979" s="106"/>
      <c r="AA979" s="104"/>
      <c r="AB979" s="107"/>
      <c r="AC979" s="72">
        <v>1</v>
      </c>
      <c r="AH979" s="70"/>
      <c r="AI979" s="70"/>
      <c r="AJ979">
        <v>0</v>
      </c>
      <c r="AL979" s="70"/>
      <c r="BM979" s="135">
        <v>0.4375</v>
      </c>
      <c r="BN979" s="136">
        <v>0.47916666666666669</v>
      </c>
      <c r="BO979" s="101"/>
      <c r="BR979" s="109" t="str">
        <f t="shared" si="15"/>
        <v>SH-25-0968</v>
      </c>
      <c r="BS979" s="109" t="s">
        <v>295</v>
      </c>
      <c r="BT979" t="s">
        <v>122</v>
      </c>
      <c r="BU979" t="s">
        <v>399</v>
      </c>
    </row>
    <row r="980" spans="1:73" hidden="1">
      <c r="A980" s="103" t="s">
        <v>1773</v>
      </c>
      <c r="B980" s="102">
        <v>45833</v>
      </c>
      <c r="C980" s="104">
        <f>_xlfn.ISOWEEKNUM(Tabella2[[#This Row],[Date]])</f>
        <v>26</v>
      </c>
      <c r="D980" s="104" t="s">
        <v>195</v>
      </c>
      <c r="E980" s="104" t="s">
        <v>398</v>
      </c>
      <c r="F980" s="104"/>
      <c r="G980" s="104" t="s">
        <v>257</v>
      </c>
      <c r="H980" s="105">
        <v>9</v>
      </c>
      <c r="I980" s="104"/>
      <c r="J980" s="104" t="s">
        <v>258</v>
      </c>
      <c r="K980" s="104" t="s">
        <v>78</v>
      </c>
      <c r="L980" s="104" t="s">
        <v>299</v>
      </c>
      <c r="M980" s="104" t="s">
        <v>276</v>
      </c>
      <c r="N980" s="104"/>
      <c r="O980" s="106" t="str">
        <f>A3509</f>
        <v>15911</v>
      </c>
      <c r="P980" s="111" t="s">
        <v>300</v>
      </c>
      <c r="Q980" s="153">
        <v>0.5</v>
      </c>
      <c r="R980" s="153">
        <v>0.54166666666666663</v>
      </c>
      <c r="S980" s="153">
        <v>4.1666666666666657E-2</v>
      </c>
      <c r="T980" s="153">
        <v>0.5</v>
      </c>
      <c r="U980" s="153">
        <v>0.53472222222222221</v>
      </c>
      <c r="V980" s="153">
        <f>IF(ISBLANK(T980),"",Tabella2[[#This Row],[ACT STOP]]-Tabella2[[#This Row],[ACT START]])</f>
        <v>3.472222222222221E-2</v>
      </c>
      <c r="W980" s="104" t="s">
        <v>122</v>
      </c>
      <c r="X980" s="104" t="s">
        <v>91</v>
      </c>
      <c r="Y980" s="110"/>
      <c r="Z980" s="106"/>
      <c r="AA980" s="104"/>
      <c r="AB980" s="107"/>
      <c r="AC980" s="72">
        <v>1</v>
      </c>
      <c r="AH980" s="70"/>
      <c r="AI980" s="70"/>
      <c r="AJ980">
        <v>0</v>
      </c>
      <c r="AL980" s="70"/>
      <c r="BM980" s="135">
        <v>0.5</v>
      </c>
      <c r="BN980" s="136">
        <v>0.53472222222222221</v>
      </c>
      <c r="BO980" s="101"/>
      <c r="BR980" s="109" t="str">
        <f t="shared" si="15"/>
        <v>SH-25-0969</v>
      </c>
      <c r="BS980" s="109" t="s">
        <v>318</v>
      </c>
      <c r="BT980" t="s">
        <v>122</v>
      </c>
      <c r="BU980" t="s">
        <v>399</v>
      </c>
    </row>
    <row r="981" spans="1:73" hidden="1">
      <c r="A981" s="103" t="s">
        <v>1774</v>
      </c>
      <c r="B981" s="102">
        <v>45833</v>
      </c>
      <c r="C981" s="104">
        <f>_xlfn.ISOWEEKNUM(Tabella2[[#This Row],[Date]])</f>
        <v>26</v>
      </c>
      <c r="D981" s="104" t="s">
        <v>195</v>
      </c>
      <c r="E981" s="104" t="s">
        <v>398</v>
      </c>
      <c r="F981" s="104"/>
      <c r="G981" s="104" t="s">
        <v>257</v>
      </c>
      <c r="H981" s="105">
        <v>32</v>
      </c>
      <c r="I981" s="104"/>
      <c r="J981" s="104" t="s">
        <v>258</v>
      </c>
      <c r="K981" s="104" t="s">
        <v>78</v>
      </c>
      <c r="L981" s="104" t="s">
        <v>299</v>
      </c>
      <c r="M981" s="104" t="s">
        <v>276</v>
      </c>
      <c r="N981" s="104"/>
      <c r="O981" s="108" t="str">
        <f>A3514</f>
        <v>15916</v>
      </c>
      <c r="P981" s="111" t="s">
        <v>300</v>
      </c>
      <c r="Q981" s="153">
        <v>0.5625</v>
      </c>
      <c r="R981" s="153">
        <v>0.60416666666666663</v>
      </c>
      <c r="S981" s="153">
        <v>4.1666666666666657E-2</v>
      </c>
      <c r="T981" s="153">
        <v>0.5625</v>
      </c>
      <c r="U981" s="153">
        <v>0.60416666666666663</v>
      </c>
      <c r="V981" s="153">
        <f>IF(ISBLANK(T981),"",Tabella2[[#This Row],[ACT STOP]]-Tabella2[[#This Row],[ACT START]])</f>
        <v>4.166666666666663E-2</v>
      </c>
      <c r="W981" s="104" t="s">
        <v>122</v>
      </c>
      <c r="X981" s="104" t="s">
        <v>91</v>
      </c>
      <c r="Y981" s="110"/>
      <c r="Z981" s="106"/>
      <c r="AA981" s="104"/>
      <c r="AB981" s="107"/>
      <c r="AC981" s="72">
        <v>1</v>
      </c>
      <c r="AH981" s="70"/>
      <c r="AI981" s="70"/>
      <c r="AJ981">
        <v>0</v>
      </c>
      <c r="AL981" s="70"/>
      <c r="BM981" s="135">
        <v>0.5625</v>
      </c>
      <c r="BN981" s="136">
        <v>0.60416666666666663</v>
      </c>
      <c r="BO981" s="101"/>
      <c r="BR981" s="109" t="str">
        <f t="shared" si="15"/>
        <v>SH-25-0970</v>
      </c>
      <c r="BS981" s="109" t="s">
        <v>356</v>
      </c>
      <c r="BT981" t="s">
        <v>122</v>
      </c>
      <c r="BU981" t="s">
        <v>399</v>
      </c>
    </row>
    <row r="982" spans="1:73" hidden="1">
      <c r="A982" s="103" t="s">
        <v>1775</v>
      </c>
      <c r="B982" s="102">
        <v>45833</v>
      </c>
      <c r="C982" s="104">
        <f>_xlfn.ISOWEEKNUM(Tabella2[[#This Row],[Date]])</f>
        <v>26</v>
      </c>
      <c r="D982" s="104" t="s">
        <v>195</v>
      </c>
      <c r="E982" s="104" t="s">
        <v>398</v>
      </c>
      <c r="F982" s="104"/>
      <c r="G982" s="104" t="s">
        <v>284</v>
      </c>
      <c r="H982" s="105">
        <v>48</v>
      </c>
      <c r="I982" s="104"/>
      <c r="J982" s="104" t="s">
        <v>258</v>
      </c>
      <c r="K982" s="104" t="s">
        <v>80</v>
      </c>
      <c r="L982" s="104" t="s">
        <v>299</v>
      </c>
      <c r="M982" s="104" t="s">
        <v>276</v>
      </c>
      <c r="N982" s="104"/>
      <c r="O982" s="108" t="str">
        <f>A3515</f>
        <v>15917</v>
      </c>
      <c r="P982" s="111" t="s">
        <v>300</v>
      </c>
      <c r="Q982" s="153">
        <v>0.5625</v>
      </c>
      <c r="R982" s="153">
        <v>0.60416666666666663</v>
      </c>
      <c r="S982" s="153">
        <v>4.1666666666666657E-2</v>
      </c>
      <c r="T982" s="153">
        <v>0.5625</v>
      </c>
      <c r="U982" s="153">
        <v>0.60416666666666663</v>
      </c>
      <c r="V982" s="153">
        <f>IF(ISBLANK(T982),"",Tabella2[[#This Row],[ACT STOP]]-Tabella2[[#This Row],[ACT START]])</f>
        <v>4.166666666666663E-2</v>
      </c>
      <c r="W982" s="104" t="s">
        <v>122</v>
      </c>
      <c r="X982" s="104" t="s">
        <v>91</v>
      </c>
      <c r="Y982" s="110"/>
      <c r="Z982" s="106"/>
      <c r="AA982" s="104"/>
      <c r="AB982" s="107"/>
      <c r="AC982" s="72">
        <v>1</v>
      </c>
      <c r="AH982" s="70"/>
      <c r="AI982" s="70"/>
      <c r="AJ982">
        <v>0</v>
      </c>
      <c r="AL982" s="70"/>
      <c r="BM982" s="135">
        <v>0.5625</v>
      </c>
      <c r="BN982" s="136">
        <v>0.60416666666666663</v>
      </c>
      <c r="BO982" s="101"/>
      <c r="BR982" s="109" t="str">
        <f t="shared" si="15"/>
        <v>SH-25-0971</v>
      </c>
      <c r="BS982" s="109" t="s">
        <v>1758</v>
      </c>
      <c r="BT982" t="s">
        <v>122</v>
      </c>
      <c r="BU982" t="s">
        <v>399</v>
      </c>
    </row>
    <row r="983" spans="1:73" hidden="1">
      <c r="A983" s="103" t="s">
        <v>1776</v>
      </c>
      <c r="B983" s="102">
        <v>45834</v>
      </c>
      <c r="C983" s="104">
        <f>_xlfn.ISOWEEKNUM(Tabella2[[#This Row],[Date]])</f>
        <v>26</v>
      </c>
      <c r="D983" s="104" t="s">
        <v>195</v>
      </c>
      <c r="E983" s="190" t="s">
        <v>398</v>
      </c>
      <c r="F983" s="104"/>
      <c r="G983" s="190" t="s">
        <v>284</v>
      </c>
      <c r="H983" s="190">
        <v>22</v>
      </c>
      <c r="I983" s="104"/>
      <c r="J983" s="104" t="s">
        <v>258</v>
      </c>
      <c r="K983" s="104" t="s">
        <v>78</v>
      </c>
      <c r="L983" s="190" t="s">
        <v>299</v>
      </c>
      <c r="M983" s="190" t="s">
        <v>276</v>
      </c>
      <c r="N983" s="104"/>
      <c r="O983" s="108" t="str">
        <f>A3525</f>
        <v>15927</v>
      </c>
      <c r="P983" s="189" t="s">
        <v>300</v>
      </c>
      <c r="Q983" s="190" t="s">
        <v>617</v>
      </c>
      <c r="R983" s="190" t="s">
        <v>525</v>
      </c>
      <c r="S983" s="153">
        <v>4.1666666666666657E-2</v>
      </c>
      <c r="T983" s="153">
        <v>0.3125</v>
      </c>
      <c r="U983" s="153">
        <v>0.35069444444444442</v>
      </c>
      <c r="V983" s="153">
        <f>IF(ISBLANK(T983),"",Tabella2[[#This Row],[ACT STOP]]-Tabella2[[#This Row],[ACT START]])</f>
        <v>3.819444444444442E-2</v>
      </c>
      <c r="W983" s="104" t="s">
        <v>122</v>
      </c>
      <c r="X983" s="104" t="s">
        <v>91</v>
      </c>
      <c r="Y983" s="110"/>
      <c r="Z983" s="106"/>
      <c r="AA983" s="104"/>
      <c r="AB983" s="107"/>
      <c r="AC983" s="72">
        <v>1</v>
      </c>
      <c r="AH983" s="70"/>
      <c r="AI983" s="70"/>
      <c r="AJ983">
        <v>0</v>
      </c>
      <c r="AL983" s="70"/>
      <c r="BM983" s="135">
        <v>0.3125</v>
      </c>
      <c r="BN983" s="136">
        <v>0.35069444444444442</v>
      </c>
      <c r="BO983" s="101"/>
      <c r="BR983" s="109" t="str">
        <f t="shared" si="15"/>
        <v>SH-25-0972</v>
      </c>
      <c r="BS983" s="109" t="s">
        <v>295</v>
      </c>
      <c r="BT983" t="s">
        <v>122</v>
      </c>
      <c r="BU983" t="s">
        <v>399</v>
      </c>
    </row>
    <row r="984" spans="1:73" hidden="1">
      <c r="A984" s="103" t="s">
        <v>1777</v>
      </c>
      <c r="B984" s="102">
        <v>45834</v>
      </c>
      <c r="C984" s="104">
        <f>_xlfn.ISOWEEKNUM(Tabella2[[#This Row],[Date]])</f>
        <v>26</v>
      </c>
      <c r="D984" s="104" t="s">
        <v>195</v>
      </c>
      <c r="E984" s="190" t="s">
        <v>398</v>
      </c>
      <c r="F984" s="104"/>
      <c r="G984" s="190" t="s">
        <v>257</v>
      </c>
      <c r="H984" s="190">
        <v>10</v>
      </c>
      <c r="I984" s="104"/>
      <c r="J984" s="104" t="s">
        <v>258</v>
      </c>
      <c r="K984" s="104" t="s">
        <v>80</v>
      </c>
      <c r="L984" s="190" t="s">
        <v>299</v>
      </c>
      <c r="M984" s="190" t="s">
        <v>276</v>
      </c>
      <c r="N984" s="104"/>
      <c r="O984" s="108" t="str">
        <f>A3526</f>
        <v>15928</v>
      </c>
      <c r="P984" s="189" t="s">
        <v>300</v>
      </c>
      <c r="Q984" s="190" t="s">
        <v>617</v>
      </c>
      <c r="R984" s="190" t="s">
        <v>525</v>
      </c>
      <c r="S984" s="153">
        <v>4.1666666666666657E-2</v>
      </c>
      <c r="T984" s="190" t="s">
        <v>617</v>
      </c>
      <c r="U984" s="190" t="s">
        <v>525</v>
      </c>
      <c r="V984" s="153">
        <f>IF(ISBLANK(T984),"",Tabella2[[#This Row],[ACT STOP]]-Tabella2[[#This Row],[ACT START]])</f>
        <v>4.1666666666666685E-2</v>
      </c>
      <c r="W984" s="104" t="s">
        <v>122</v>
      </c>
      <c r="X984" s="104" t="s">
        <v>91</v>
      </c>
      <c r="Y984" s="110"/>
      <c r="Z984" s="106"/>
      <c r="AA984" s="104"/>
      <c r="AB984" s="107"/>
      <c r="AC984" s="72">
        <v>1</v>
      </c>
      <c r="AH984" s="70"/>
      <c r="AI984" s="70"/>
      <c r="AJ984">
        <v>0</v>
      </c>
      <c r="AL984" s="70"/>
      <c r="BM984" s="135" t="s">
        <v>617</v>
      </c>
      <c r="BN984" s="136" t="s">
        <v>525</v>
      </c>
      <c r="BO984" s="101"/>
      <c r="BR984" s="109" t="str">
        <f t="shared" si="15"/>
        <v>SH-25-0973</v>
      </c>
      <c r="BS984" s="109" t="s">
        <v>552</v>
      </c>
      <c r="BT984" t="s">
        <v>122</v>
      </c>
      <c r="BU984" t="s">
        <v>399</v>
      </c>
    </row>
    <row r="985" spans="1:73" hidden="1">
      <c r="A985" s="103" t="s">
        <v>1778</v>
      </c>
      <c r="B985" s="102">
        <v>45834</v>
      </c>
      <c r="C985" s="104">
        <f>_xlfn.ISOWEEKNUM(Tabella2[[#This Row],[Date]])</f>
        <v>26</v>
      </c>
      <c r="D985" s="104" t="s">
        <v>195</v>
      </c>
      <c r="E985" s="190" t="s">
        <v>398</v>
      </c>
      <c r="F985" s="104"/>
      <c r="G985" s="190" t="s">
        <v>257</v>
      </c>
      <c r="H985" s="190">
        <v>1</v>
      </c>
      <c r="I985" s="104"/>
      <c r="J985" s="104" t="s">
        <v>258</v>
      </c>
      <c r="K985" s="104" t="s">
        <v>80</v>
      </c>
      <c r="L985" s="190" t="s">
        <v>299</v>
      </c>
      <c r="M985" s="190" t="s">
        <v>276</v>
      </c>
      <c r="N985" s="104"/>
      <c r="O985" s="108" t="str">
        <f>A3531</f>
        <v>15933</v>
      </c>
      <c r="P985" s="189" t="s">
        <v>300</v>
      </c>
      <c r="Q985" s="190" t="s">
        <v>631</v>
      </c>
      <c r="R985" s="190" t="s">
        <v>498</v>
      </c>
      <c r="S985" s="153">
        <v>4.1666666666666657E-2</v>
      </c>
      <c r="T985" s="190" t="s">
        <v>631</v>
      </c>
      <c r="U985" s="190" t="s">
        <v>498</v>
      </c>
      <c r="V985" s="153">
        <f>IF(ISBLANK(T985),"",Tabella2[[#This Row],[ACT STOP]]-Tabella2[[#This Row],[ACT START]])</f>
        <v>4.1666666666666685E-2</v>
      </c>
      <c r="W985" s="104" t="s">
        <v>122</v>
      </c>
      <c r="X985" s="104" t="s">
        <v>91</v>
      </c>
      <c r="Y985" s="110"/>
      <c r="Z985" s="106"/>
      <c r="AA985" s="104"/>
      <c r="AB985" s="107"/>
      <c r="AC985" s="72">
        <v>1</v>
      </c>
      <c r="AH985" s="70"/>
      <c r="AI985" s="70"/>
      <c r="AJ985">
        <v>0</v>
      </c>
      <c r="AL985" s="70"/>
      <c r="BM985" s="135" t="s">
        <v>631</v>
      </c>
      <c r="BN985" s="136" t="s">
        <v>498</v>
      </c>
      <c r="BO985" s="101"/>
      <c r="BR985" s="109" t="str">
        <f t="shared" si="15"/>
        <v>SH-25-0974</v>
      </c>
      <c r="BS985" s="109" t="s">
        <v>332</v>
      </c>
      <c r="BT985" t="s">
        <v>122</v>
      </c>
      <c r="BU985" t="s">
        <v>399</v>
      </c>
    </row>
    <row r="986" spans="1:73" hidden="1">
      <c r="A986" s="103" t="s">
        <v>1779</v>
      </c>
      <c r="B986" s="102">
        <v>45834</v>
      </c>
      <c r="C986" s="104">
        <f>_xlfn.ISOWEEKNUM(Tabella2[[#This Row],[Date]])</f>
        <v>26</v>
      </c>
      <c r="D986" s="104" t="s">
        <v>195</v>
      </c>
      <c r="E986" s="190" t="s">
        <v>398</v>
      </c>
      <c r="F986" s="104"/>
      <c r="G986" s="190" t="s">
        <v>257</v>
      </c>
      <c r="H986" s="190">
        <v>22</v>
      </c>
      <c r="I986" s="104"/>
      <c r="J986" s="104" t="s">
        <v>258</v>
      </c>
      <c r="K986" s="104" t="s">
        <v>80</v>
      </c>
      <c r="L986" s="190" t="s">
        <v>299</v>
      </c>
      <c r="M986" s="190" t="s">
        <v>276</v>
      </c>
      <c r="N986" s="104"/>
      <c r="O986" s="108" t="str">
        <f>A3536</f>
        <v>15938</v>
      </c>
      <c r="P986" s="189" t="s">
        <v>300</v>
      </c>
      <c r="Q986" s="190" t="s">
        <v>263</v>
      </c>
      <c r="R986" s="190" t="s">
        <v>504</v>
      </c>
      <c r="S986" s="153">
        <v>4.1666666666666657E-2</v>
      </c>
      <c r="T986" s="190" t="s">
        <v>263</v>
      </c>
      <c r="U986" s="190" t="s">
        <v>504</v>
      </c>
      <c r="V986" s="153">
        <f>IF(ISBLANK(T986),"",Tabella2[[#This Row],[ACT STOP]]-Tabella2[[#This Row],[ACT START]])</f>
        <v>4.1666666666666685E-2</v>
      </c>
      <c r="W986" s="104" t="s">
        <v>122</v>
      </c>
      <c r="X986" s="104" t="s">
        <v>91</v>
      </c>
      <c r="Y986" s="110"/>
      <c r="Z986" s="106"/>
      <c r="AA986" s="104"/>
      <c r="AB986" s="107"/>
      <c r="AC986" s="72">
        <v>1</v>
      </c>
      <c r="AH986" s="70"/>
      <c r="AI986" s="70"/>
      <c r="AJ986">
        <v>0</v>
      </c>
      <c r="AL986" s="70"/>
      <c r="BM986" s="135" t="s">
        <v>263</v>
      </c>
      <c r="BN986" s="136" t="s">
        <v>504</v>
      </c>
      <c r="BO986" s="101"/>
      <c r="BR986" s="109" t="str">
        <f t="shared" si="15"/>
        <v>SH-25-0975</v>
      </c>
      <c r="BS986" s="109" t="s">
        <v>1257</v>
      </c>
      <c r="BT986" t="s">
        <v>122</v>
      </c>
      <c r="BU986" t="s">
        <v>399</v>
      </c>
    </row>
    <row r="987" spans="1:73" hidden="1">
      <c r="A987" s="103" t="s">
        <v>1780</v>
      </c>
      <c r="B987" s="102">
        <v>45834</v>
      </c>
      <c r="C987" s="104">
        <f>_xlfn.ISOWEEKNUM(Tabella2[[#This Row],[Date]])</f>
        <v>26</v>
      </c>
      <c r="D987" s="104" t="s">
        <v>195</v>
      </c>
      <c r="E987" s="190" t="s">
        <v>398</v>
      </c>
      <c r="F987" s="104"/>
      <c r="G987" s="190" t="s">
        <v>257</v>
      </c>
      <c r="H987" s="190">
        <v>17</v>
      </c>
      <c r="I987" s="104"/>
      <c r="J987" s="104" t="s">
        <v>258</v>
      </c>
      <c r="K987" s="104" t="s">
        <v>80</v>
      </c>
      <c r="L987" s="190" t="s">
        <v>299</v>
      </c>
      <c r="M987" s="190" t="s">
        <v>276</v>
      </c>
      <c r="N987" s="104"/>
      <c r="O987" s="108" t="str">
        <f>A3541</f>
        <v>15943</v>
      </c>
      <c r="P987" s="189" t="s">
        <v>300</v>
      </c>
      <c r="Q987" s="190" t="s">
        <v>511</v>
      </c>
      <c r="R987" s="190" t="s">
        <v>549</v>
      </c>
      <c r="S987" s="153">
        <v>4.1666666666666657E-2</v>
      </c>
      <c r="T987" s="190" t="s">
        <v>511</v>
      </c>
      <c r="U987" s="190" t="s">
        <v>549</v>
      </c>
      <c r="V987" s="153">
        <f>IF(ISBLANK(T987),"",Tabella2[[#This Row],[ACT STOP]]-Tabella2[[#This Row],[ACT START]])</f>
        <v>4.166666666666663E-2</v>
      </c>
      <c r="W987" s="104" t="s">
        <v>122</v>
      </c>
      <c r="X987" s="104" t="s">
        <v>91</v>
      </c>
      <c r="Y987" s="110"/>
      <c r="Z987" s="106"/>
      <c r="AA987" s="104"/>
      <c r="AB987" s="107"/>
      <c r="AC987" s="72">
        <v>1</v>
      </c>
      <c r="AH987" s="70"/>
      <c r="AI987" s="70"/>
      <c r="AJ987">
        <v>0</v>
      </c>
      <c r="AL987" s="70"/>
      <c r="BM987" s="135" t="s">
        <v>511</v>
      </c>
      <c r="BN987" s="136" t="s">
        <v>549</v>
      </c>
      <c r="BO987" s="101"/>
      <c r="BR987" s="109" t="str">
        <f t="shared" si="15"/>
        <v>SH-25-0976</v>
      </c>
      <c r="BS987" s="109" t="s">
        <v>393</v>
      </c>
      <c r="BT987" t="s">
        <v>122</v>
      </c>
      <c r="BU987" t="s">
        <v>399</v>
      </c>
    </row>
    <row r="988" spans="1:73" hidden="1">
      <c r="A988" s="103" t="s">
        <v>1781</v>
      </c>
      <c r="B988" s="102">
        <v>45834</v>
      </c>
      <c r="C988" s="104">
        <f>_xlfn.ISOWEEKNUM(Tabella2[[#This Row],[Date]])</f>
        <v>26</v>
      </c>
      <c r="D988" s="104" t="s">
        <v>195</v>
      </c>
      <c r="E988" s="190" t="s">
        <v>398</v>
      </c>
      <c r="F988" s="104"/>
      <c r="G988" s="190" t="s">
        <v>284</v>
      </c>
      <c r="H988" s="190">
        <v>50</v>
      </c>
      <c r="I988" s="104"/>
      <c r="J988" s="104" t="s">
        <v>258</v>
      </c>
      <c r="K988" s="104" t="s">
        <v>80</v>
      </c>
      <c r="L988" s="190" t="s">
        <v>299</v>
      </c>
      <c r="M988" s="190" t="s">
        <v>276</v>
      </c>
      <c r="N988" s="104"/>
      <c r="O988" s="108" t="str">
        <f>A3546</f>
        <v>15948</v>
      </c>
      <c r="P988" s="189" t="s">
        <v>300</v>
      </c>
      <c r="Q988" s="190" t="s">
        <v>272</v>
      </c>
      <c r="R988" s="190" t="s">
        <v>576</v>
      </c>
      <c r="S988" s="153">
        <v>4.1666666666666657E-2</v>
      </c>
      <c r="T988" s="190" t="s">
        <v>272</v>
      </c>
      <c r="U988" s="190" t="s">
        <v>576</v>
      </c>
      <c r="V988" s="153">
        <f>IF(ISBLANK(T988),"",Tabella2[[#This Row],[ACT STOP]]-Tabella2[[#This Row],[ACT START]])</f>
        <v>4.166666666666663E-2</v>
      </c>
      <c r="W988" s="104" t="s">
        <v>122</v>
      </c>
      <c r="X988" s="104" t="s">
        <v>91</v>
      </c>
      <c r="Y988" s="110"/>
      <c r="Z988" s="106"/>
      <c r="AA988" s="104"/>
      <c r="AB988" s="107"/>
      <c r="AC988" s="72">
        <v>1</v>
      </c>
      <c r="AH988" s="70"/>
      <c r="AI988" s="70"/>
      <c r="AJ988">
        <v>0</v>
      </c>
      <c r="AL988" s="70"/>
      <c r="BM988" s="135" t="s">
        <v>272</v>
      </c>
      <c r="BN988" s="136" t="s">
        <v>576</v>
      </c>
      <c r="BO988" s="101"/>
      <c r="BR988" s="109" t="str">
        <f t="shared" si="15"/>
        <v>SH-25-0977</v>
      </c>
      <c r="BS988" s="109" t="s">
        <v>1763</v>
      </c>
      <c r="BT988" t="s">
        <v>122</v>
      </c>
      <c r="BU988" t="s">
        <v>399</v>
      </c>
    </row>
    <row r="989" spans="1:73" hidden="1">
      <c r="A989" s="103" t="s">
        <v>1782</v>
      </c>
      <c r="B989" s="102">
        <v>45835</v>
      </c>
      <c r="C989" s="104">
        <f>_xlfn.ISOWEEKNUM(Tabella2[[#This Row],[Date]])</f>
        <v>26</v>
      </c>
      <c r="D989" s="104" t="s">
        <v>195</v>
      </c>
      <c r="E989" s="104" t="s">
        <v>880</v>
      </c>
      <c r="F989" s="104"/>
      <c r="G989" s="104" t="s">
        <v>284</v>
      </c>
      <c r="H989" s="105">
        <v>42</v>
      </c>
      <c r="I989" s="104"/>
      <c r="J989" s="104" t="s">
        <v>258</v>
      </c>
      <c r="K989" s="104" t="s">
        <v>80</v>
      </c>
      <c r="L989" s="104" t="s">
        <v>299</v>
      </c>
      <c r="M989" s="104" t="s">
        <v>276</v>
      </c>
      <c r="N989" s="104"/>
      <c r="O989" s="108" t="str">
        <f>A3552</f>
        <v>15954</v>
      </c>
      <c r="P989" s="111" t="s">
        <v>300</v>
      </c>
      <c r="Q989" s="153">
        <v>0.26041666666666669</v>
      </c>
      <c r="R989" s="153">
        <v>0.28125</v>
      </c>
      <c r="S989" s="153">
        <v>2.0833333333333329E-2</v>
      </c>
      <c r="T989" s="153">
        <v>0.2673611111111111</v>
      </c>
      <c r="U989" s="153">
        <v>0.29166666666666669</v>
      </c>
      <c r="V989" s="153">
        <f>IF(ISBLANK(T989),"",Tabella2[[#This Row],[ACT STOP]]-Tabella2[[#This Row],[ACT START]])</f>
        <v>2.430555555555558E-2</v>
      </c>
      <c r="W989" s="104" t="s">
        <v>122</v>
      </c>
      <c r="X989" s="104" t="s">
        <v>91</v>
      </c>
      <c r="Y989" s="110"/>
      <c r="Z989" s="106"/>
      <c r="AA989" s="104"/>
      <c r="AB989" s="107"/>
      <c r="AC989" s="72">
        <v>1</v>
      </c>
      <c r="AH989" s="70"/>
      <c r="AI989" s="70"/>
      <c r="AJ989">
        <v>0</v>
      </c>
      <c r="AL989" s="70"/>
      <c r="BM989" s="135">
        <v>0.2673611111111111</v>
      </c>
      <c r="BN989" s="136">
        <v>0.29166666666666669</v>
      </c>
      <c r="BO989" s="101">
        <v>6.9444444444444441E-3</v>
      </c>
      <c r="BQ989" t="s">
        <v>102</v>
      </c>
      <c r="BR989" s="109" t="str">
        <f t="shared" si="15"/>
        <v>SH-25-0978</v>
      </c>
      <c r="BS989" s="109" t="s">
        <v>1747</v>
      </c>
      <c r="BT989" t="s">
        <v>122</v>
      </c>
      <c r="BU989" t="s">
        <v>881</v>
      </c>
    </row>
    <row r="990" spans="1:73" hidden="1">
      <c r="A990" s="103" t="s">
        <v>1783</v>
      </c>
      <c r="B990" s="102">
        <v>45835</v>
      </c>
      <c r="C990" s="104">
        <f>_xlfn.ISOWEEKNUM(Tabella2[[#This Row],[Date]])</f>
        <v>26</v>
      </c>
      <c r="D990" s="104" t="s">
        <v>195</v>
      </c>
      <c r="E990" s="104" t="s">
        <v>398</v>
      </c>
      <c r="F990" s="104"/>
      <c r="G990" s="104" t="s">
        <v>284</v>
      </c>
      <c r="H990" s="105">
        <v>23</v>
      </c>
      <c r="I990" s="104"/>
      <c r="J990" s="104" t="s">
        <v>258</v>
      </c>
      <c r="K990" s="104" t="s">
        <v>78</v>
      </c>
      <c r="L990" s="104" t="s">
        <v>299</v>
      </c>
      <c r="M990" s="104" t="s">
        <v>276</v>
      </c>
      <c r="N990" s="104"/>
      <c r="O990" s="108" t="str">
        <f>A3569</f>
        <v>15971</v>
      </c>
      <c r="P990" s="111" t="s">
        <v>300</v>
      </c>
      <c r="Q990" s="153">
        <v>0.4375</v>
      </c>
      <c r="R990" s="153">
        <v>0.47916666666666669</v>
      </c>
      <c r="S990" s="153">
        <v>4.1666666666666657E-2</v>
      </c>
      <c r="T990" s="153">
        <v>0.4375</v>
      </c>
      <c r="U990" s="153">
        <v>0.47916666666666669</v>
      </c>
      <c r="V990" s="153">
        <f>IF(ISBLANK(T990),"",Tabella2[[#This Row],[ACT STOP]]-Tabella2[[#This Row],[ACT START]])</f>
        <v>4.1666666666666685E-2</v>
      </c>
      <c r="W990" s="104" t="s">
        <v>122</v>
      </c>
      <c r="X990" s="104" t="s">
        <v>91</v>
      </c>
      <c r="Y990" s="110"/>
      <c r="Z990" s="106"/>
      <c r="AA990" s="104"/>
      <c r="AB990" s="107"/>
      <c r="AC990" s="72">
        <v>1</v>
      </c>
      <c r="AH990" s="70"/>
      <c r="AI990" s="70"/>
      <c r="AJ990">
        <v>0</v>
      </c>
      <c r="AL990" s="70"/>
      <c r="BM990" s="135">
        <v>0.4375</v>
      </c>
      <c r="BN990" s="136">
        <v>0.47916666666666669</v>
      </c>
      <c r="BO990" s="101"/>
      <c r="BR990" s="109" t="str">
        <f t="shared" si="15"/>
        <v>SH-25-0979</v>
      </c>
      <c r="BS990" s="109" t="s">
        <v>358</v>
      </c>
      <c r="BT990" t="s">
        <v>122</v>
      </c>
      <c r="BU990" t="s">
        <v>399</v>
      </c>
    </row>
    <row r="991" spans="1:73" hidden="1">
      <c r="A991" s="103" t="s">
        <v>1784</v>
      </c>
      <c r="B991" s="102">
        <v>45835</v>
      </c>
      <c r="C991" s="104">
        <f>_xlfn.ISOWEEKNUM(Tabella2[[#This Row],[Date]])</f>
        <v>26</v>
      </c>
      <c r="D991" s="104" t="s">
        <v>195</v>
      </c>
      <c r="E991" s="104" t="s">
        <v>398</v>
      </c>
      <c r="F991" s="104"/>
      <c r="G991" s="104" t="s">
        <v>257</v>
      </c>
      <c r="H991" s="105">
        <v>2</v>
      </c>
      <c r="I991" s="104"/>
      <c r="J991" s="104" t="s">
        <v>258</v>
      </c>
      <c r="K991" s="104" t="s">
        <v>80</v>
      </c>
      <c r="L991" s="104" t="s">
        <v>299</v>
      </c>
      <c r="M991" s="104" t="s">
        <v>276</v>
      </c>
      <c r="N991" s="104"/>
      <c r="O991" s="108" t="str">
        <f>A3570</f>
        <v>15972</v>
      </c>
      <c r="P991" s="111" t="s">
        <v>300</v>
      </c>
      <c r="Q991" s="153">
        <v>0.4375</v>
      </c>
      <c r="R991" s="153">
        <v>0.47916666666666669</v>
      </c>
      <c r="S991" s="153">
        <v>4.1666666666666657E-2</v>
      </c>
      <c r="T991" s="153">
        <v>0.4375</v>
      </c>
      <c r="U991" s="153">
        <v>0.47916666666666669</v>
      </c>
      <c r="V991" s="153">
        <f>IF(ISBLANK(T991),"",Tabella2[[#This Row],[ACT STOP]]-Tabella2[[#This Row],[ACT START]])</f>
        <v>4.1666666666666685E-2</v>
      </c>
      <c r="W991" s="104" t="s">
        <v>122</v>
      </c>
      <c r="X991" s="104" t="s">
        <v>91</v>
      </c>
      <c r="Y991" s="110"/>
      <c r="Z991" s="106"/>
      <c r="AA991" s="104"/>
      <c r="AB991" s="107"/>
      <c r="AC991" s="72">
        <v>1</v>
      </c>
      <c r="AH991" s="70"/>
      <c r="AI991" s="70"/>
      <c r="AJ991">
        <v>0</v>
      </c>
      <c r="AL991" s="70"/>
      <c r="BM991" s="135">
        <v>0.4375</v>
      </c>
      <c r="BN991" s="136">
        <v>0.47916666666666669</v>
      </c>
      <c r="BO991" s="101"/>
      <c r="BR991" s="109" t="str">
        <f t="shared" si="15"/>
        <v>SH-25-0980</v>
      </c>
      <c r="BS991" s="109" t="s">
        <v>368</v>
      </c>
      <c r="BT991" t="s">
        <v>122</v>
      </c>
      <c r="BU991" t="s">
        <v>399</v>
      </c>
    </row>
    <row r="992" spans="1:73" hidden="1">
      <c r="A992" s="103" t="s">
        <v>1785</v>
      </c>
      <c r="B992" s="102">
        <v>45835</v>
      </c>
      <c r="C992" s="104">
        <f>_xlfn.ISOWEEKNUM(Tabella2[[#This Row],[Date]])</f>
        <v>26</v>
      </c>
      <c r="D992" s="104" t="s">
        <v>195</v>
      </c>
      <c r="E992" s="104" t="s">
        <v>398</v>
      </c>
      <c r="F992" s="104"/>
      <c r="G992" s="104" t="s">
        <v>257</v>
      </c>
      <c r="H992" s="105">
        <v>2</v>
      </c>
      <c r="I992" s="104"/>
      <c r="J992" s="104" t="s">
        <v>258</v>
      </c>
      <c r="K992" s="104" t="s">
        <v>80</v>
      </c>
      <c r="L992" s="104" t="s">
        <v>299</v>
      </c>
      <c r="M992" s="104" t="s">
        <v>276</v>
      </c>
      <c r="N992" s="104"/>
      <c r="O992" s="108" t="str">
        <f>A3575</f>
        <v>15977</v>
      </c>
      <c r="P992" s="111" t="s">
        <v>300</v>
      </c>
      <c r="Q992" s="153">
        <v>0.5</v>
      </c>
      <c r="R992" s="153">
        <v>0.54166666666666663</v>
      </c>
      <c r="S992" s="153">
        <v>4.1666666666666657E-2</v>
      </c>
      <c r="T992" s="153">
        <v>0.49305555555555558</v>
      </c>
      <c r="U992" s="153">
        <v>0.52777777777777779</v>
      </c>
      <c r="V992" s="153">
        <f>IF(ISBLANK(T992),"",Tabella2[[#This Row],[ACT STOP]]-Tabella2[[#This Row],[ACT START]])</f>
        <v>3.472222222222221E-2</v>
      </c>
      <c r="W992" s="104" t="s">
        <v>122</v>
      </c>
      <c r="X992" s="104" t="s">
        <v>91</v>
      </c>
      <c r="Y992" s="110"/>
      <c r="Z992" s="106"/>
      <c r="AA992" s="104"/>
      <c r="AB992" s="107"/>
      <c r="AC992" s="72">
        <v>1</v>
      </c>
      <c r="AH992" s="70"/>
      <c r="AI992" s="70"/>
      <c r="AJ992">
        <v>0</v>
      </c>
      <c r="AL992" s="70"/>
      <c r="BM992" s="135">
        <v>0.49305555555555558</v>
      </c>
      <c r="BN992" s="136">
        <v>0.52777777777777779</v>
      </c>
      <c r="BO992" s="101"/>
      <c r="BR992" s="109" t="str">
        <f t="shared" si="15"/>
        <v>SH-25-0981</v>
      </c>
      <c r="BS992" s="109" t="s">
        <v>368</v>
      </c>
      <c r="BT992" t="s">
        <v>122</v>
      </c>
      <c r="BU992" t="s">
        <v>399</v>
      </c>
    </row>
    <row r="993" spans="1:73" hidden="1">
      <c r="A993" s="103" t="s">
        <v>1786</v>
      </c>
      <c r="B993" s="102">
        <v>45838</v>
      </c>
      <c r="C993" s="104">
        <f>_xlfn.ISOWEEKNUM(Tabella2[[#This Row],[Date]])</f>
        <v>27</v>
      </c>
      <c r="D993" s="104" t="s">
        <v>195</v>
      </c>
      <c r="E993" s="104" t="s">
        <v>398</v>
      </c>
      <c r="F993" s="104"/>
      <c r="G993" s="104" t="s">
        <v>257</v>
      </c>
      <c r="H993" s="105">
        <v>12</v>
      </c>
      <c r="I993" s="104"/>
      <c r="J993" s="104" t="s">
        <v>258</v>
      </c>
      <c r="K993" s="104" t="s">
        <v>78</v>
      </c>
      <c r="L993" s="104" t="s">
        <v>299</v>
      </c>
      <c r="M993" s="104" t="s">
        <v>276</v>
      </c>
      <c r="N993" s="104"/>
      <c r="O993" s="108" t="str">
        <f>A3580</f>
        <v>15982</v>
      </c>
      <c r="P993" s="111" t="s">
        <v>300</v>
      </c>
      <c r="Q993" s="153">
        <v>0.3125</v>
      </c>
      <c r="R993" s="153">
        <v>0.35416666666666669</v>
      </c>
      <c r="S993" s="153">
        <v>4.1666666666666657E-2</v>
      </c>
      <c r="T993" s="153">
        <v>0.3125</v>
      </c>
      <c r="U993" s="153">
        <v>0.35416666666666669</v>
      </c>
      <c r="V993" s="153">
        <f>IF(ISBLANK(T993),"",Tabella2[[#This Row],[ACT STOP]]-Tabella2[[#This Row],[ACT START]])</f>
        <v>4.1666666666666685E-2</v>
      </c>
      <c r="W993" s="104" t="s">
        <v>122</v>
      </c>
      <c r="X993" s="104" t="s">
        <v>91</v>
      </c>
      <c r="Y993" s="110"/>
      <c r="Z993" s="106"/>
      <c r="AA993" s="104"/>
      <c r="AB993" s="107"/>
      <c r="AC993" s="72">
        <v>1</v>
      </c>
      <c r="AH993" s="70"/>
      <c r="AI993" s="70"/>
      <c r="AJ993">
        <v>0</v>
      </c>
      <c r="AL993" s="70"/>
      <c r="BM993" s="135">
        <v>0.3125</v>
      </c>
      <c r="BN993" s="136">
        <v>0.35416666666666669</v>
      </c>
      <c r="BO993" s="101"/>
      <c r="BR993" s="109" t="str">
        <f t="shared" si="15"/>
        <v>SH-25-0982</v>
      </c>
      <c r="BS993" s="109" t="s">
        <v>266</v>
      </c>
      <c r="BT993" t="s">
        <v>122</v>
      </c>
      <c r="BU993" t="s">
        <v>399</v>
      </c>
    </row>
    <row r="994" spans="1:73" hidden="1">
      <c r="A994" s="103" t="s">
        <v>1787</v>
      </c>
      <c r="B994" s="102">
        <v>45838</v>
      </c>
      <c r="C994" s="104">
        <f>_xlfn.ISOWEEKNUM(Tabella2[[#This Row],[Date]])</f>
        <v>27</v>
      </c>
      <c r="D994" s="104" t="s">
        <v>195</v>
      </c>
      <c r="E994" s="104" t="s">
        <v>398</v>
      </c>
      <c r="F994" s="104"/>
      <c r="G994" s="104" t="s">
        <v>257</v>
      </c>
      <c r="H994" s="105">
        <v>32</v>
      </c>
      <c r="I994" s="104"/>
      <c r="J994" s="104" t="s">
        <v>258</v>
      </c>
      <c r="K994" s="104" t="s">
        <v>80</v>
      </c>
      <c r="L994" s="104" t="s">
        <v>299</v>
      </c>
      <c r="M994" s="104" t="s">
        <v>276</v>
      </c>
      <c r="N994" s="104"/>
      <c r="O994" s="108" t="str">
        <f>A227</f>
        <v>12629</v>
      </c>
      <c r="P994" s="111" t="s">
        <v>300</v>
      </c>
      <c r="Q994" s="153">
        <v>0.3125</v>
      </c>
      <c r="R994" s="153">
        <v>0.35416666666666669</v>
      </c>
      <c r="S994" s="153">
        <v>4.1666666666666657E-2</v>
      </c>
      <c r="T994" s="153"/>
      <c r="U994" s="153"/>
      <c r="V994" s="153" t="str">
        <f>IF(ISBLANK(T994),"",Tabella2[[#This Row],[ACT STOP]]-Tabella2[[#This Row],[ACT START]])</f>
        <v/>
      </c>
      <c r="W994" s="104" t="s">
        <v>133</v>
      </c>
      <c r="X994" s="104" t="s">
        <v>146</v>
      </c>
      <c r="Y994" s="110"/>
      <c r="Z994" s="106"/>
      <c r="AA994" s="104"/>
      <c r="AB994" s="107"/>
      <c r="AC994" s="72">
        <v>0</v>
      </c>
      <c r="AH994" s="70"/>
      <c r="AI994" s="70"/>
      <c r="AJ994">
        <v>0</v>
      </c>
      <c r="AL994" s="70"/>
      <c r="BL994" t="s">
        <v>834</v>
      </c>
      <c r="BM994" s="135">
        <v>0</v>
      </c>
      <c r="BN994" s="136">
        <v>0</v>
      </c>
      <c r="BO994" s="101"/>
      <c r="BR994" s="109" t="str">
        <f t="shared" si="15"/>
        <v>SH-25-0983</v>
      </c>
      <c r="BS994" s="109" t="s">
        <v>356</v>
      </c>
      <c r="BT994" t="s">
        <v>133</v>
      </c>
      <c r="BU994" t="s">
        <v>399</v>
      </c>
    </row>
    <row r="995" spans="1:73" hidden="1">
      <c r="A995" s="103" t="s">
        <v>1788</v>
      </c>
      <c r="B995" s="102">
        <v>45838</v>
      </c>
      <c r="C995" s="104">
        <f>_xlfn.ISOWEEKNUM(Tabella2[[#This Row],[Date]])</f>
        <v>27</v>
      </c>
      <c r="D995" s="104" t="s">
        <v>195</v>
      </c>
      <c r="E995" s="104" t="s">
        <v>398</v>
      </c>
      <c r="F995" s="104"/>
      <c r="G995" s="104" t="s">
        <v>284</v>
      </c>
      <c r="H995" s="105">
        <v>41</v>
      </c>
      <c r="I995" s="104"/>
      <c r="J995" s="104" t="s">
        <v>258</v>
      </c>
      <c r="K995" s="104" t="s">
        <v>80</v>
      </c>
      <c r="L995" s="104" t="s">
        <v>299</v>
      </c>
      <c r="M995" s="104" t="s">
        <v>276</v>
      </c>
      <c r="N995" s="104"/>
      <c r="O995" s="108" t="str">
        <f>A3585</f>
        <v>15987</v>
      </c>
      <c r="P995" s="111" t="s">
        <v>300</v>
      </c>
      <c r="Q995" s="153">
        <v>0.375</v>
      </c>
      <c r="R995" s="153">
        <v>0.41666666666666669</v>
      </c>
      <c r="S995" s="153">
        <v>4.1666666666666657E-2</v>
      </c>
      <c r="T995" s="153">
        <v>0.375</v>
      </c>
      <c r="U995" s="153">
        <v>0.41666666666666669</v>
      </c>
      <c r="V995" s="153">
        <f>IF(ISBLANK(T995),"",Tabella2[[#This Row],[ACT STOP]]-Tabella2[[#This Row],[ACT START]])</f>
        <v>4.1666666666666685E-2</v>
      </c>
      <c r="W995" s="104" t="s">
        <v>122</v>
      </c>
      <c r="X995" s="104" t="s">
        <v>91</v>
      </c>
      <c r="Y995" s="110"/>
      <c r="Z995" s="106"/>
      <c r="AA995" s="104"/>
      <c r="AB995" s="107"/>
      <c r="AC995" s="72">
        <v>1</v>
      </c>
      <c r="AH995" s="70"/>
      <c r="AI995" s="70"/>
      <c r="AJ995">
        <v>0</v>
      </c>
      <c r="AL995" s="70"/>
      <c r="BM995" s="135">
        <v>0.375</v>
      </c>
      <c r="BN995" s="136">
        <v>0.41666666666666669</v>
      </c>
      <c r="BO995" s="101"/>
      <c r="BR995" s="109" t="str">
        <f t="shared" si="15"/>
        <v>SH-25-0984</v>
      </c>
      <c r="BS995" s="109" t="s">
        <v>1750</v>
      </c>
      <c r="BT995" t="s">
        <v>122</v>
      </c>
      <c r="BU995" t="s">
        <v>399</v>
      </c>
    </row>
    <row r="996" spans="1:73" hidden="1">
      <c r="A996" s="103" t="s">
        <v>1789</v>
      </c>
      <c r="B996" s="102">
        <v>45838</v>
      </c>
      <c r="C996" s="104">
        <f>_xlfn.ISOWEEKNUM(Tabella2[[#This Row],[Date]])</f>
        <v>27</v>
      </c>
      <c r="D996" s="104" t="s">
        <v>195</v>
      </c>
      <c r="E996" s="104" t="s">
        <v>398</v>
      </c>
      <c r="F996" s="104"/>
      <c r="G996" s="104" t="s">
        <v>284</v>
      </c>
      <c r="H996" s="105">
        <v>48</v>
      </c>
      <c r="I996" s="104"/>
      <c r="J996" s="104" t="s">
        <v>258</v>
      </c>
      <c r="K996" s="104" t="s">
        <v>80</v>
      </c>
      <c r="L996" s="104" t="s">
        <v>299</v>
      </c>
      <c r="M996" s="104" t="s">
        <v>276</v>
      </c>
      <c r="N996" s="104"/>
      <c r="O996" s="108" t="str">
        <f>A3595</f>
        <v>15997</v>
      </c>
      <c r="P996" s="111" t="s">
        <v>300</v>
      </c>
      <c r="Q996" s="153">
        <v>0.5</v>
      </c>
      <c r="R996" s="153">
        <v>0.54166666666666663</v>
      </c>
      <c r="S996" s="153">
        <v>4.1666666666666657E-2</v>
      </c>
      <c r="T996" s="153">
        <v>0.5</v>
      </c>
      <c r="U996" s="153">
        <v>0.54166666666666663</v>
      </c>
      <c r="V996" s="153">
        <f>IF(ISBLANK(T996),"",Tabella2[[#This Row],[ACT STOP]]-Tabella2[[#This Row],[ACT START]])</f>
        <v>4.166666666666663E-2</v>
      </c>
      <c r="W996" s="104" t="s">
        <v>122</v>
      </c>
      <c r="X996" s="104" t="s">
        <v>91</v>
      </c>
      <c r="Y996" s="110"/>
      <c r="Z996" s="106"/>
      <c r="AA996" s="104"/>
      <c r="AB996" s="107"/>
      <c r="AC996" s="72">
        <v>1</v>
      </c>
      <c r="AH996" s="70"/>
      <c r="AI996" s="70"/>
      <c r="AJ996">
        <v>0</v>
      </c>
      <c r="AL996" s="70"/>
      <c r="BM996" s="135">
        <v>0.5</v>
      </c>
      <c r="BN996" s="136">
        <v>0.54166666666666663</v>
      </c>
      <c r="BO996" s="101"/>
      <c r="BR996" s="109" t="str">
        <f t="shared" si="15"/>
        <v>SH-25-0985</v>
      </c>
      <c r="BS996" s="109" t="s">
        <v>1758</v>
      </c>
      <c r="BT996" t="s">
        <v>122</v>
      </c>
      <c r="BU996" t="s">
        <v>399</v>
      </c>
    </row>
    <row r="997" spans="1:73" hidden="1">
      <c r="A997" s="103" t="s">
        <v>1790</v>
      </c>
      <c r="B997" s="102">
        <v>45838</v>
      </c>
      <c r="C997" s="104">
        <f>_xlfn.ISOWEEKNUM(Tabella2[[#This Row],[Date]])</f>
        <v>27</v>
      </c>
      <c r="D997" s="104" t="s">
        <v>195</v>
      </c>
      <c r="E997" s="104" t="s">
        <v>880</v>
      </c>
      <c r="F997" s="104"/>
      <c r="G997" s="104" t="s">
        <v>284</v>
      </c>
      <c r="H997" s="105">
        <v>41</v>
      </c>
      <c r="I997" s="104"/>
      <c r="J997" s="104" t="s">
        <v>258</v>
      </c>
      <c r="K997" s="104" t="s">
        <v>80</v>
      </c>
      <c r="L997" s="104" t="s">
        <v>299</v>
      </c>
      <c r="M997" s="104" t="s">
        <v>276</v>
      </c>
      <c r="N997" s="104"/>
      <c r="O997" s="108" t="str">
        <f>A3601</f>
        <v>16003</v>
      </c>
      <c r="P997" s="111" t="s">
        <v>300</v>
      </c>
      <c r="Q997" s="153">
        <v>0.5625</v>
      </c>
      <c r="R997" s="153">
        <v>0.58333333333333337</v>
      </c>
      <c r="S997" s="153">
        <v>2.0833333333333329E-2</v>
      </c>
      <c r="T997" s="153" t="s">
        <v>272</v>
      </c>
      <c r="U997" s="153" t="s">
        <v>550</v>
      </c>
      <c r="V997" s="153">
        <f>IF(ISBLANK(T997),"",Tabella2[[#This Row],[ACT STOP]]-Tabella2[[#This Row],[ACT START]])</f>
        <v>2.083333333333337E-2</v>
      </c>
      <c r="W997" s="104" t="s">
        <v>122</v>
      </c>
      <c r="X997" s="104" t="s">
        <v>91</v>
      </c>
      <c r="Y997" s="110"/>
      <c r="Z997" s="106"/>
      <c r="AA997" s="104"/>
      <c r="AB997" s="107"/>
      <c r="AC997" s="72">
        <v>1</v>
      </c>
      <c r="AH997" s="70"/>
      <c r="AI997" s="70"/>
      <c r="AJ997">
        <v>0</v>
      </c>
      <c r="AL997" s="70"/>
      <c r="BM997" s="135" t="s">
        <v>272</v>
      </c>
      <c r="BN997" s="136" t="s">
        <v>550</v>
      </c>
      <c r="BO997" s="101"/>
      <c r="BR997" s="109" t="str">
        <f t="shared" si="15"/>
        <v>SH-25-0986</v>
      </c>
      <c r="BS997" s="109" t="s">
        <v>1750</v>
      </c>
      <c r="BT997" t="s">
        <v>122</v>
      </c>
      <c r="BU997" t="s">
        <v>881</v>
      </c>
    </row>
    <row r="998" spans="1:73" hidden="1">
      <c r="A998" s="103" t="s">
        <v>1791</v>
      </c>
      <c r="B998" s="102">
        <v>45839</v>
      </c>
      <c r="C998" s="104">
        <f>_xlfn.ISOWEEKNUM(Tabella2[[#This Row],[Date]])</f>
        <v>27</v>
      </c>
      <c r="D998" s="104" t="s">
        <v>195</v>
      </c>
      <c r="E998" s="104" t="s">
        <v>398</v>
      </c>
      <c r="F998" s="104"/>
      <c r="G998" s="104" t="s">
        <v>284</v>
      </c>
      <c r="H998" s="105">
        <v>42</v>
      </c>
      <c r="I998" s="104"/>
      <c r="J998" s="104" t="s">
        <v>258</v>
      </c>
      <c r="K998" s="104" t="s">
        <v>80</v>
      </c>
      <c r="L998" s="104" t="s">
        <v>299</v>
      </c>
      <c r="M998" s="104" t="s">
        <v>276</v>
      </c>
      <c r="N998" s="104"/>
      <c r="O998" s="106" t="str">
        <f>A230</f>
        <v>12632</v>
      </c>
      <c r="P998" s="111" t="s">
        <v>300</v>
      </c>
      <c r="Q998" s="153">
        <v>0.25</v>
      </c>
      <c r="R998" s="153">
        <v>0.29166666666666669</v>
      </c>
      <c r="S998" s="153">
        <v>4.1666666666666657E-2</v>
      </c>
      <c r="T998" s="153">
        <v>0.25</v>
      </c>
      <c r="U998" s="153">
        <v>0.29166666666666669</v>
      </c>
      <c r="V998" s="153">
        <f>IF(ISBLANK(T998),"",Tabella2[[#This Row],[ACT STOP]]-Tabella2[[#This Row],[ACT START]])</f>
        <v>4.1666666666666685E-2</v>
      </c>
      <c r="W998" s="104" t="s">
        <v>122</v>
      </c>
      <c r="X998" s="104" t="s">
        <v>91</v>
      </c>
      <c r="Y998" s="110" t="s">
        <v>1792</v>
      </c>
      <c r="Z998" s="106"/>
      <c r="AA998" s="104"/>
      <c r="AB998" s="107"/>
      <c r="AC998" s="72">
        <v>1</v>
      </c>
      <c r="AH998" s="70"/>
      <c r="AI998" s="70"/>
      <c r="AJ998">
        <v>0</v>
      </c>
      <c r="AL998" s="70"/>
      <c r="BM998" s="135">
        <v>0.25</v>
      </c>
      <c r="BN998" s="136">
        <v>0.29166666666666669</v>
      </c>
      <c r="BO998" s="101"/>
      <c r="BR998" s="109" t="str">
        <f t="shared" si="15"/>
        <v>SH-25-0987</v>
      </c>
      <c r="BS998" s="109" t="s">
        <v>1747</v>
      </c>
      <c r="BT998" t="s">
        <v>122</v>
      </c>
      <c r="BU998" t="s">
        <v>399</v>
      </c>
    </row>
    <row r="999" spans="1:73" hidden="1">
      <c r="A999" s="103" t="s">
        <v>1793</v>
      </c>
      <c r="B999" s="102">
        <v>45839</v>
      </c>
      <c r="C999" s="104">
        <f>_xlfn.ISOWEEKNUM(Tabella2[[#This Row],[Date]])</f>
        <v>27</v>
      </c>
      <c r="D999" s="104" t="s">
        <v>195</v>
      </c>
      <c r="E999" s="104" t="s">
        <v>398</v>
      </c>
      <c r="F999" s="104"/>
      <c r="G999" s="104" t="s">
        <v>257</v>
      </c>
      <c r="H999" s="105">
        <v>32</v>
      </c>
      <c r="I999" s="104"/>
      <c r="J999" s="104" t="s">
        <v>258</v>
      </c>
      <c r="K999" s="104" t="s">
        <v>78</v>
      </c>
      <c r="L999" s="104" t="s">
        <v>299</v>
      </c>
      <c r="M999" s="104" t="s">
        <v>276</v>
      </c>
      <c r="N999" s="104"/>
      <c r="O999" s="106" t="str">
        <f>A3609</f>
        <v>16011</v>
      </c>
      <c r="P999" s="111" t="s">
        <v>300</v>
      </c>
      <c r="Q999" s="153">
        <v>0.3125</v>
      </c>
      <c r="R999" s="153">
        <v>0.35416666666666669</v>
      </c>
      <c r="S999" s="153">
        <v>4.1666666666666657E-2</v>
      </c>
      <c r="T999" s="153">
        <v>0.3125</v>
      </c>
      <c r="U999" s="153">
        <v>0.35416666666666669</v>
      </c>
      <c r="V999" s="153">
        <f>IF(ISBLANK(T999),"",Tabella2[[#This Row],[ACT STOP]]-Tabella2[[#This Row],[ACT START]])</f>
        <v>4.1666666666666685E-2</v>
      </c>
      <c r="W999" s="104" t="s">
        <v>122</v>
      </c>
      <c r="X999" s="104" t="s">
        <v>91</v>
      </c>
      <c r="Y999" s="110"/>
      <c r="Z999" s="106"/>
      <c r="AA999" s="104"/>
      <c r="AB999" s="107"/>
      <c r="AC999" s="72">
        <v>1</v>
      </c>
      <c r="AH999" s="70"/>
      <c r="AI999" s="70"/>
      <c r="AJ999">
        <v>0</v>
      </c>
      <c r="AL999" s="70"/>
      <c r="BM999" s="135">
        <v>0.3125</v>
      </c>
      <c r="BN999" s="136">
        <v>0.35416666666666669</v>
      </c>
      <c r="BO999" s="101"/>
      <c r="BR999" s="109" t="str">
        <f t="shared" si="15"/>
        <v>SH-25-0988</v>
      </c>
      <c r="BS999" s="109" t="s">
        <v>356</v>
      </c>
      <c r="BT999" t="s">
        <v>122</v>
      </c>
      <c r="BU999" t="s">
        <v>399</v>
      </c>
    </row>
    <row r="1000" spans="1:73" hidden="1">
      <c r="A1000" s="103" t="s">
        <v>1794</v>
      </c>
      <c r="B1000" s="102">
        <v>45839</v>
      </c>
      <c r="C1000" s="104">
        <f>_xlfn.ISOWEEKNUM(Tabella2[[#This Row],[Date]])</f>
        <v>27</v>
      </c>
      <c r="D1000" s="104" t="s">
        <v>195</v>
      </c>
      <c r="E1000" s="104" t="s">
        <v>398</v>
      </c>
      <c r="F1000" s="104"/>
      <c r="G1000" s="104" t="s">
        <v>257</v>
      </c>
      <c r="H1000" s="105">
        <v>6</v>
      </c>
      <c r="I1000" s="104"/>
      <c r="J1000" s="104" t="s">
        <v>258</v>
      </c>
      <c r="K1000" s="104" t="s">
        <v>80</v>
      </c>
      <c r="L1000" s="104" t="s">
        <v>299</v>
      </c>
      <c r="M1000" s="104" t="s">
        <v>276</v>
      </c>
      <c r="N1000" s="104"/>
      <c r="O1000" s="106" t="str">
        <f>A231</f>
        <v>12633</v>
      </c>
      <c r="P1000" s="111" t="s">
        <v>300</v>
      </c>
      <c r="Q1000" s="153">
        <v>0.3125</v>
      </c>
      <c r="R1000" s="153">
        <v>0.35416666666666669</v>
      </c>
      <c r="S1000" s="153">
        <v>4.1666666666666657E-2</v>
      </c>
      <c r="T1000" s="153">
        <v>0.3125</v>
      </c>
      <c r="U1000" s="153">
        <v>0.35416666666666669</v>
      </c>
      <c r="V1000" s="153">
        <f>IF(ISBLANK(T1000),"",Tabella2[[#This Row],[ACT STOP]]-Tabella2[[#This Row],[ACT START]])</f>
        <v>4.1666666666666685E-2</v>
      </c>
      <c r="W1000" s="104" t="s">
        <v>122</v>
      </c>
      <c r="X1000" s="104" t="s">
        <v>91</v>
      </c>
      <c r="Y1000" s="110"/>
      <c r="Z1000" s="106"/>
      <c r="AA1000" s="104"/>
      <c r="AB1000" s="107"/>
      <c r="AC1000" s="72">
        <v>1</v>
      </c>
      <c r="AH1000" s="70"/>
      <c r="AI1000" s="70"/>
      <c r="AJ1000">
        <v>0</v>
      </c>
      <c r="AL1000" s="70"/>
      <c r="BM1000" s="135">
        <v>0.3125</v>
      </c>
      <c r="BN1000" s="136">
        <v>0.35416666666666669</v>
      </c>
      <c r="BO1000" s="101"/>
      <c r="BR1000" s="109" t="str">
        <f t="shared" si="15"/>
        <v>SH-25-0989</v>
      </c>
      <c r="BS1000" s="109" t="s">
        <v>379</v>
      </c>
      <c r="BT1000" t="s">
        <v>122</v>
      </c>
      <c r="BU1000" t="s">
        <v>399</v>
      </c>
    </row>
    <row r="1001" spans="1:73" hidden="1">
      <c r="A1001" s="103" t="s">
        <v>1795</v>
      </c>
      <c r="B1001" s="102">
        <v>45839</v>
      </c>
      <c r="C1001" s="104">
        <f>_xlfn.ISOWEEKNUM(Tabella2[[#This Row],[Date]])</f>
        <v>27</v>
      </c>
      <c r="D1001" s="104" t="s">
        <v>763</v>
      </c>
      <c r="E1001" s="104" t="s">
        <v>256</v>
      </c>
      <c r="F1001" s="104">
        <v>68</v>
      </c>
      <c r="G1001" s="104" t="s">
        <v>257</v>
      </c>
      <c r="H1001" s="105">
        <v>10</v>
      </c>
      <c r="I1001" s="104"/>
      <c r="J1001" s="104" t="s">
        <v>258</v>
      </c>
      <c r="K1001" s="104" t="s">
        <v>77</v>
      </c>
      <c r="L1001" s="104" t="s">
        <v>259</v>
      </c>
      <c r="M1001" s="104" t="s">
        <v>276</v>
      </c>
      <c r="N1001" s="104"/>
      <c r="O1001" s="106"/>
      <c r="P1001" s="111" t="s">
        <v>850</v>
      </c>
      <c r="Q1001" s="153" t="s">
        <v>617</v>
      </c>
      <c r="R1001" s="153" t="s">
        <v>525</v>
      </c>
      <c r="S1001" s="153">
        <v>4.1666666666666657E-2</v>
      </c>
      <c r="T1001" s="153">
        <v>0.31944444444444442</v>
      </c>
      <c r="U1001" s="153">
        <v>0.3298611111111111</v>
      </c>
      <c r="V1001" s="153">
        <f>IF(ISBLANK(T1001),"",Tabella2[[#This Row],[ACT STOP]]-Tabella2[[#This Row],[ACT START]])</f>
        <v>1.0416666666666685E-2</v>
      </c>
      <c r="W1001" s="104" t="s">
        <v>116</v>
      </c>
      <c r="X1001" s="104" t="s">
        <v>146</v>
      </c>
      <c r="Y1001" s="110" t="s">
        <v>1796</v>
      </c>
      <c r="Z1001" s="106"/>
      <c r="AA1001" s="104"/>
      <c r="AB1001" s="107"/>
      <c r="AC1001" s="72">
        <v>0</v>
      </c>
      <c r="AH1001" s="70"/>
      <c r="AI1001" s="70"/>
      <c r="AJ1001">
        <v>0</v>
      </c>
      <c r="AL1001" s="70"/>
      <c r="BL1001" t="s">
        <v>1797</v>
      </c>
      <c r="BM1001" s="135">
        <v>0.31944444444444442</v>
      </c>
      <c r="BN1001" s="136">
        <v>0.3298611111111111</v>
      </c>
      <c r="BO1001" s="101"/>
      <c r="BR1001" s="109" t="str">
        <f t="shared" si="15"/>
        <v>SH-25-0990</v>
      </c>
      <c r="BS1001" s="109" t="s">
        <v>552</v>
      </c>
      <c r="BT1001" t="s">
        <v>116</v>
      </c>
      <c r="BU1001" t="s">
        <v>851</v>
      </c>
    </row>
    <row r="1002" spans="1:73" hidden="1">
      <c r="A1002" s="103" t="s">
        <v>1798</v>
      </c>
      <c r="B1002" s="102">
        <v>45839</v>
      </c>
      <c r="C1002" s="104">
        <f>_xlfn.ISOWEEKNUM(Tabella2[[#This Row],[Date]])</f>
        <v>27</v>
      </c>
      <c r="D1002" s="104" t="s">
        <v>195</v>
      </c>
      <c r="E1002" s="104" t="s">
        <v>398</v>
      </c>
      <c r="F1002" s="104"/>
      <c r="G1002" s="104" t="s">
        <v>284</v>
      </c>
      <c r="H1002" s="105">
        <v>23</v>
      </c>
      <c r="I1002" s="104"/>
      <c r="J1002" s="104" t="s">
        <v>258</v>
      </c>
      <c r="K1002" s="104" t="s">
        <v>80</v>
      </c>
      <c r="L1002" s="104" t="s">
        <v>299</v>
      </c>
      <c r="M1002" s="104" t="s">
        <v>276</v>
      </c>
      <c r="N1002" s="104"/>
      <c r="O1002" s="106" t="str">
        <f>A3613</f>
        <v>16015</v>
      </c>
      <c r="P1002" s="111" t="s">
        <v>300</v>
      </c>
      <c r="Q1002" s="153">
        <v>0.375</v>
      </c>
      <c r="R1002" s="153">
        <v>0.41666666666666669</v>
      </c>
      <c r="S1002" s="153">
        <v>4.1666666666666657E-2</v>
      </c>
      <c r="T1002" s="153">
        <v>0.375</v>
      </c>
      <c r="U1002" s="153">
        <v>0.41666666666666669</v>
      </c>
      <c r="V1002" s="153">
        <f>IF(ISBLANK(T1002),"",Tabella2[[#This Row],[ACT STOP]]-Tabella2[[#This Row],[ACT START]])</f>
        <v>4.1666666666666685E-2</v>
      </c>
      <c r="W1002" s="104" t="s">
        <v>122</v>
      </c>
      <c r="X1002" s="104" t="s">
        <v>91</v>
      </c>
      <c r="Y1002" s="110"/>
      <c r="Z1002" s="106"/>
      <c r="AA1002" s="104"/>
      <c r="AB1002" s="107"/>
      <c r="AC1002" s="72">
        <v>1</v>
      </c>
      <c r="AH1002" s="70"/>
      <c r="AI1002" s="70"/>
      <c r="AJ1002">
        <v>0</v>
      </c>
      <c r="AL1002" s="70"/>
      <c r="BM1002" s="135">
        <v>0.375</v>
      </c>
      <c r="BN1002" s="136">
        <v>0.41666666666666669</v>
      </c>
      <c r="BO1002" s="101"/>
      <c r="BR1002" s="109" t="str">
        <f t="shared" si="15"/>
        <v>SH-25-0991</v>
      </c>
      <c r="BS1002" s="109" t="s">
        <v>358</v>
      </c>
      <c r="BT1002" t="s">
        <v>122</v>
      </c>
      <c r="BU1002" t="s">
        <v>399</v>
      </c>
    </row>
    <row r="1003" spans="1:73" hidden="1">
      <c r="A1003" s="103" t="s">
        <v>1799</v>
      </c>
      <c r="B1003" s="102">
        <v>45839</v>
      </c>
      <c r="C1003" s="104">
        <f>_xlfn.ISOWEEKNUM(Tabella2[[#This Row],[Date]])</f>
        <v>27</v>
      </c>
      <c r="D1003" s="104" t="s">
        <v>195</v>
      </c>
      <c r="E1003" s="104" t="s">
        <v>398</v>
      </c>
      <c r="F1003" s="104"/>
      <c r="G1003" s="104" t="s">
        <v>257</v>
      </c>
      <c r="H1003" s="105">
        <v>10</v>
      </c>
      <c r="I1003" s="104"/>
      <c r="J1003" s="104" t="s">
        <v>258</v>
      </c>
      <c r="K1003" s="104" t="s">
        <v>78</v>
      </c>
      <c r="L1003" s="104" t="s">
        <v>299</v>
      </c>
      <c r="M1003" s="104" t="s">
        <v>276</v>
      </c>
      <c r="N1003" s="104"/>
      <c r="O1003" s="106" t="str">
        <f>A232</f>
        <v>12634</v>
      </c>
      <c r="P1003" s="111" t="s">
        <v>300</v>
      </c>
      <c r="Q1003" s="153">
        <v>0.4375</v>
      </c>
      <c r="R1003" s="153">
        <v>0.47916666666666669</v>
      </c>
      <c r="S1003" s="153">
        <v>4.1666666666666657E-2</v>
      </c>
      <c r="T1003" s="153"/>
      <c r="U1003" s="153"/>
      <c r="V1003" s="153" t="str">
        <f>IF(ISBLANK(T1003),"",Tabella2[[#This Row],[ACT STOP]]-Tabella2[[#This Row],[ACT START]])</f>
        <v/>
      </c>
      <c r="W1003" s="104" t="s">
        <v>133</v>
      </c>
      <c r="X1003" s="104" t="s">
        <v>97</v>
      </c>
      <c r="Y1003" s="110"/>
      <c r="Z1003" s="106"/>
      <c r="AA1003" s="104"/>
      <c r="AB1003" s="107"/>
      <c r="AC1003" s="72">
        <v>0</v>
      </c>
      <c r="AH1003" s="70"/>
      <c r="AI1003" s="70"/>
      <c r="AJ1003">
        <v>0</v>
      </c>
      <c r="AL1003" s="70"/>
      <c r="BL1003" t="s">
        <v>845</v>
      </c>
      <c r="BM1003" s="135">
        <v>0</v>
      </c>
      <c r="BN1003" s="136">
        <v>0</v>
      </c>
      <c r="BO1003" s="101"/>
      <c r="BR1003" s="109" t="str">
        <f t="shared" si="15"/>
        <v>SH-25-0992</v>
      </c>
      <c r="BS1003" s="109" t="s">
        <v>552</v>
      </c>
      <c r="BT1003" t="s">
        <v>133</v>
      </c>
      <c r="BU1003" t="s">
        <v>399</v>
      </c>
    </row>
    <row r="1004" spans="1:73" hidden="1">
      <c r="A1004" s="103" t="s">
        <v>1800</v>
      </c>
      <c r="B1004" s="102">
        <v>45839</v>
      </c>
      <c r="C1004" s="104">
        <f>_xlfn.ISOWEEKNUM(Tabella2[[#This Row],[Date]])</f>
        <v>27</v>
      </c>
      <c r="D1004" s="104" t="s">
        <v>195</v>
      </c>
      <c r="E1004" s="104" t="s">
        <v>398</v>
      </c>
      <c r="F1004" s="104"/>
      <c r="G1004" s="104" t="s">
        <v>257</v>
      </c>
      <c r="H1004" s="105">
        <v>17</v>
      </c>
      <c r="I1004" s="104"/>
      <c r="J1004" s="104" t="s">
        <v>258</v>
      </c>
      <c r="K1004" s="104" t="s">
        <v>80</v>
      </c>
      <c r="L1004" s="104" t="s">
        <v>299</v>
      </c>
      <c r="M1004" s="104" t="s">
        <v>276</v>
      </c>
      <c r="N1004" s="104"/>
      <c r="O1004" s="106" t="str">
        <f>A3616</f>
        <v>16018</v>
      </c>
      <c r="P1004" s="111" t="s">
        <v>300</v>
      </c>
      <c r="Q1004" s="153">
        <v>0.4375</v>
      </c>
      <c r="R1004" s="153">
        <v>0.47916666666666669</v>
      </c>
      <c r="S1004" s="153">
        <v>4.1666666666666657E-2</v>
      </c>
      <c r="T1004" s="153">
        <v>0.4375</v>
      </c>
      <c r="U1004" s="153">
        <v>0.47916666666666669</v>
      </c>
      <c r="V1004" s="153">
        <f>IF(ISBLANK(T1004),"",Tabella2[[#This Row],[ACT STOP]]-Tabella2[[#This Row],[ACT START]])</f>
        <v>4.1666666666666685E-2</v>
      </c>
      <c r="W1004" s="104" t="s">
        <v>122</v>
      </c>
      <c r="X1004" s="104" t="s">
        <v>91</v>
      </c>
      <c r="Y1004" s="110"/>
      <c r="Z1004" s="106"/>
      <c r="AA1004" s="104"/>
      <c r="AB1004" s="107"/>
      <c r="AC1004" s="72">
        <v>1</v>
      </c>
      <c r="AH1004" s="70"/>
      <c r="AI1004" s="70"/>
      <c r="AJ1004">
        <v>0</v>
      </c>
      <c r="AL1004" s="70"/>
      <c r="BM1004" s="135">
        <v>0.4375</v>
      </c>
      <c r="BN1004" s="136">
        <v>0.47916666666666669</v>
      </c>
      <c r="BO1004" s="101"/>
      <c r="BR1004" s="109" t="str">
        <f t="shared" si="15"/>
        <v>SH-25-0993</v>
      </c>
      <c r="BS1004" s="109" t="s">
        <v>393</v>
      </c>
      <c r="BT1004" t="s">
        <v>122</v>
      </c>
      <c r="BU1004" t="s">
        <v>399</v>
      </c>
    </row>
    <row r="1005" spans="1:73" hidden="1">
      <c r="A1005" s="103" t="s">
        <v>1801</v>
      </c>
      <c r="B1005" s="102">
        <v>45839</v>
      </c>
      <c r="C1005" s="104">
        <f>_xlfn.ISOWEEKNUM(Tabella2[[#This Row],[Date]])</f>
        <v>27</v>
      </c>
      <c r="D1005" s="104" t="s">
        <v>195</v>
      </c>
      <c r="E1005" s="104" t="s">
        <v>398</v>
      </c>
      <c r="F1005" s="104"/>
      <c r="G1005" s="104" t="s">
        <v>257</v>
      </c>
      <c r="H1005" s="105">
        <v>2</v>
      </c>
      <c r="I1005" s="104"/>
      <c r="J1005" s="104" t="s">
        <v>258</v>
      </c>
      <c r="K1005" s="104" t="s">
        <v>80</v>
      </c>
      <c r="L1005" s="104" t="s">
        <v>299</v>
      </c>
      <c r="M1005" s="104" t="s">
        <v>276</v>
      </c>
      <c r="N1005" s="104"/>
      <c r="O1005" s="106" t="str">
        <f>A3621</f>
        <v>16023</v>
      </c>
      <c r="P1005" s="111" t="s">
        <v>300</v>
      </c>
      <c r="Q1005" s="153">
        <v>0.5</v>
      </c>
      <c r="R1005" s="153">
        <v>0.54166666666666663</v>
      </c>
      <c r="S1005" s="153">
        <v>4.1666666666666657E-2</v>
      </c>
      <c r="T1005" s="153">
        <v>0.49305555555555558</v>
      </c>
      <c r="U1005" s="153">
        <v>0.53472222222222221</v>
      </c>
      <c r="V1005" s="153">
        <f>IF(ISBLANK(T1005),"",Tabella2[[#This Row],[ACT STOP]]-Tabella2[[#This Row],[ACT START]])</f>
        <v>4.166666666666663E-2</v>
      </c>
      <c r="W1005" s="104" t="s">
        <v>122</v>
      </c>
      <c r="X1005" s="104" t="s">
        <v>91</v>
      </c>
      <c r="Y1005" s="110"/>
      <c r="Z1005" s="106"/>
      <c r="AA1005" s="104"/>
      <c r="AB1005" s="107"/>
      <c r="AC1005" s="72">
        <v>1</v>
      </c>
      <c r="AH1005" s="70"/>
      <c r="AI1005" s="70"/>
      <c r="AJ1005">
        <v>0</v>
      </c>
      <c r="AL1005" s="70"/>
      <c r="BM1005" s="135">
        <v>0.49305555555555558</v>
      </c>
      <c r="BN1005" s="136">
        <v>0.53472222222222221</v>
      </c>
      <c r="BO1005" s="101"/>
      <c r="BR1005" s="109" t="str">
        <f t="shared" si="15"/>
        <v>SH-25-0994</v>
      </c>
      <c r="BS1005" s="109" t="s">
        <v>368</v>
      </c>
      <c r="BT1005" t="s">
        <v>122</v>
      </c>
      <c r="BU1005" t="s">
        <v>399</v>
      </c>
    </row>
    <row r="1006" spans="1:73" hidden="1">
      <c r="A1006" s="103" t="s">
        <v>1802</v>
      </c>
      <c r="B1006" s="102">
        <v>45840</v>
      </c>
      <c r="C1006" s="104">
        <f>_xlfn.ISOWEEKNUM(Tabella2[[#This Row],[Date]])</f>
        <v>27</v>
      </c>
      <c r="D1006" s="104" t="s">
        <v>195</v>
      </c>
      <c r="E1006" s="104" t="s">
        <v>398</v>
      </c>
      <c r="F1006" s="104"/>
      <c r="G1006" s="104" t="s">
        <v>257</v>
      </c>
      <c r="H1006" s="105">
        <v>12</v>
      </c>
      <c r="I1006" s="104"/>
      <c r="J1006" s="104" t="s">
        <v>258</v>
      </c>
      <c r="K1006" s="104" t="s">
        <v>80</v>
      </c>
      <c r="L1006" s="104" t="s">
        <v>299</v>
      </c>
      <c r="M1006" s="104" t="s">
        <v>276</v>
      </c>
      <c r="N1006" s="104"/>
      <c r="O1006" s="106" t="str">
        <f>A3632</f>
        <v>16034</v>
      </c>
      <c r="P1006" s="111" t="s">
        <v>300</v>
      </c>
      <c r="Q1006" s="153">
        <v>0.47916666666666669</v>
      </c>
      <c r="R1006" s="153">
        <v>0.52083333333333337</v>
      </c>
      <c r="S1006" s="153">
        <v>4.1666666666666657E-2</v>
      </c>
      <c r="T1006" s="153">
        <v>0.47916666666666669</v>
      </c>
      <c r="U1006" s="153">
        <v>0.52083333333333337</v>
      </c>
      <c r="V1006" s="153">
        <f>IF(ISBLANK(T1006),"",Tabella2[[#This Row],[ACT STOP]]-Tabella2[[#This Row],[ACT START]])</f>
        <v>4.1666666666666685E-2</v>
      </c>
      <c r="W1006" s="104" t="s">
        <v>92</v>
      </c>
      <c r="X1006" s="104" t="s">
        <v>91</v>
      </c>
      <c r="Y1006" s="110"/>
      <c r="Z1006" s="106"/>
      <c r="AA1006" s="104"/>
      <c r="AB1006" s="107"/>
      <c r="AC1006" s="72">
        <v>1</v>
      </c>
      <c r="AH1006" s="70"/>
      <c r="AI1006" s="70"/>
      <c r="AJ1006">
        <v>0</v>
      </c>
      <c r="AL1006" s="70"/>
      <c r="BM1006" s="135">
        <v>0.47916666666666669</v>
      </c>
      <c r="BN1006" s="136">
        <v>0.52083333333333337</v>
      </c>
      <c r="BO1006" s="101"/>
      <c r="BR1006" s="109" t="str">
        <f t="shared" si="15"/>
        <v>SH-25-0995</v>
      </c>
      <c r="BS1006" s="109" t="s">
        <v>266</v>
      </c>
      <c r="BT1006" t="s">
        <v>92</v>
      </c>
      <c r="BU1006" t="s">
        <v>399</v>
      </c>
    </row>
    <row r="1007" spans="1:73" hidden="1">
      <c r="A1007" s="103" t="s">
        <v>1803</v>
      </c>
      <c r="B1007" s="102">
        <v>45840</v>
      </c>
      <c r="C1007" s="104">
        <f>_xlfn.ISOWEEKNUM(Tabella2[[#This Row],[Date]])</f>
        <v>27</v>
      </c>
      <c r="D1007" s="104" t="s">
        <v>195</v>
      </c>
      <c r="E1007" s="104" t="s">
        <v>398</v>
      </c>
      <c r="F1007" s="104"/>
      <c r="G1007" s="104" t="s">
        <v>257</v>
      </c>
      <c r="H1007" s="105">
        <v>5</v>
      </c>
      <c r="I1007" s="104"/>
      <c r="J1007" s="104" t="s">
        <v>258</v>
      </c>
      <c r="K1007" s="104" t="s">
        <v>78</v>
      </c>
      <c r="L1007" s="104" t="s">
        <v>299</v>
      </c>
      <c r="M1007" s="104" t="s">
        <v>276</v>
      </c>
      <c r="N1007" s="104"/>
      <c r="O1007" s="106" t="str">
        <f>A3636</f>
        <v>16038</v>
      </c>
      <c r="P1007" s="111" t="s">
        <v>300</v>
      </c>
      <c r="Q1007" s="153">
        <v>0.54166666666666663</v>
      </c>
      <c r="R1007" s="153">
        <v>0.58333333333333337</v>
      </c>
      <c r="S1007" s="153">
        <v>4.1666666666666657E-2</v>
      </c>
      <c r="T1007" s="153">
        <v>0.54166666666666663</v>
      </c>
      <c r="U1007" s="153">
        <v>0.57638888888888884</v>
      </c>
      <c r="V1007" s="153">
        <f>IF(ISBLANK(T1007),"",Tabella2[[#This Row],[ACT STOP]]-Tabella2[[#This Row],[ACT START]])</f>
        <v>3.472222222222221E-2</v>
      </c>
      <c r="W1007" s="104" t="s">
        <v>122</v>
      </c>
      <c r="X1007" s="104" t="s">
        <v>91</v>
      </c>
      <c r="Y1007" s="110"/>
      <c r="Z1007" s="106"/>
      <c r="AA1007" s="104"/>
      <c r="AB1007" s="107"/>
      <c r="AC1007" s="72">
        <v>1</v>
      </c>
      <c r="AH1007" s="70"/>
      <c r="AI1007" s="70"/>
      <c r="AJ1007">
        <v>0</v>
      </c>
      <c r="AL1007" s="70"/>
      <c r="BM1007" s="135">
        <v>0.54166666666666663</v>
      </c>
      <c r="BN1007" s="136">
        <v>0.57638888888888884</v>
      </c>
      <c r="BO1007" s="101"/>
      <c r="BR1007" s="109" t="str">
        <f t="shared" si="15"/>
        <v>SH-25-0996</v>
      </c>
      <c r="BS1007" s="109" t="s">
        <v>416</v>
      </c>
      <c r="BT1007" t="s">
        <v>122</v>
      </c>
      <c r="BU1007" t="s">
        <v>399</v>
      </c>
    </row>
    <row r="1008" spans="1:73" hidden="1">
      <c r="A1008" s="103" t="s">
        <v>1804</v>
      </c>
      <c r="B1008" s="102">
        <v>45840</v>
      </c>
      <c r="C1008" s="104">
        <f>_xlfn.ISOWEEKNUM(Tabella2[[#This Row],[Date]])</f>
        <v>27</v>
      </c>
      <c r="D1008" s="104" t="s">
        <v>195</v>
      </c>
      <c r="E1008" s="104" t="s">
        <v>398</v>
      </c>
      <c r="F1008" s="104"/>
      <c r="G1008" s="104" t="s">
        <v>257</v>
      </c>
      <c r="H1008" s="105">
        <v>13</v>
      </c>
      <c r="I1008" s="104"/>
      <c r="J1008" s="104" t="s">
        <v>258</v>
      </c>
      <c r="K1008" s="104" t="s">
        <v>80</v>
      </c>
      <c r="L1008" s="104" t="s">
        <v>299</v>
      </c>
      <c r="M1008" s="104" t="s">
        <v>276</v>
      </c>
      <c r="N1008" s="104"/>
      <c r="O1008" s="106" t="str">
        <f>A3637</f>
        <v>16039</v>
      </c>
      <c r="P1008" s="111" t="s">
        <v>300</v>
      </c>
      <c r="Q1008" s="153">
        <v>0.54166666666666663</v>
      </c>
      <c r="R1008" s="153">
        <v>0.58333333333333337</v>
      </c>
      <c r="S1008" s="153">
        <v>4.1666666666666657E-2</v>
      </c>
      <c r="T1008" s="153">
        <v>0.54166666666666663</v>
      </c>
      <c r="U1008" s="153">
        <v>0.61458333333333337</v>
      </c>
      <c r="V1008" s="153">
        <f>IF(ISBLANK(T1008),"",Tabella2[[#This Row],[ACT STOP]]-Tabella2[[#This Row],[ACT START]])</f>
        <v>7.2916666666666741E-2</v>
      </c>
      <c r="W1008" s="104" t="s">
        <v>122</v>
      </c>
      <c r="X1008" s="104" t="s">
        <v>91</v>
      </c>
      <c r="Y1008" s="110"/>
      <c r="Z1008" s="106"/>
      <c r="AA1008" s="104"/>
      <c r="AB1008" s="107"/>
      <c r="AC1008" s="72">
        <v>1</v>
      </c>
      <c r="AH1008" s="70"/>
      <c r="AI1008" s="70"/>
      <c r="AJ1008">
        <v>0</v>
      </c>
      <c r="AL1008" s="70"/>
      <c r="BM1008" s="135">
        <v>0.54166666666666663</v>
      </c>
      <c r="BN1008" s="136">
        <v>0.61458333333333337</v>
      </c>
      <c r="BO1008" s="101"/>
      <c r="BR1008" s="109" t="str">
        <f t="shared" si="15"/>
        <v>SH-25-0997</v>
      </c>
      <c r="BS1008" s="109" t="s">
        <v>427</v>
      </c>
      <c r="BT1008" t="s">
        <v>122</v>
      </c>
      <c r="BU1008" t="s">
        <v>399</v>
      </c>
    </row>
    <row r="1009" spans="1:73" hidden="1">
      <c r="A1009" s="103" t="s">
        <v>1805</v>
      </c>
      <c r="B1009" s="102">
        <v>45840</v>
      </c>
      <c r="C1009" s="104">
        <f>_xlfn.ISOWEEKNUM(Tabella2[[#This Row],[Date]])</f>
        <v>27</v>
      </c>
      <c r="D1009" s="104" t="s">
        <v>195</v>
      </c>
      <c r="E1009" s="104" t="s">
        <v>398</v>
      </c>
      <c r="F1009" s="104"/>
      <c r="G1009" s="104" t="s">
        <v>284</v>
      </c>
      <c r="H1009" s="105">
        <v>10</v>
      </c>
      <c r="I1009" s="104"/>
      <c r="J1009" s="104" t="s">
        <v>258</v>
      </c>
      <c r="K1009" s="104" t="s">
        <v>78</v>
      </c>
      <c r="L1009" s="104" t="s">
        <v>299</v>
      </c>
      <c r="M1009" s="104" t="s">
        <v>276</v>
      </c>
      <c r="N1009" s="104"/>
      <c r="O1009" s="106" t="str">
        <f>A3641</f>
        <v>16043</v>
      </c>
      <c r="P1009" s="111" t="s">
        <v>300</v>
      </c>
      <c r="Q1009" s="153">
        <v>0.60416666666666663</v>
      </c>
      <c r="R1009" s="153">
        <v>0.64583333333333337</v>
      </c>
      <c r="S1009" s="153">
        <v>4.1666666666666657E-2</v>
      </c>
      <c r="T1009" s="153">
        <v>0.60416666666666663</v>
      </c>
      <c r="U1009" s="153">
        <v>0.64583333333333337</v>
      </c>
      <c r="V1009" s="153">
        <f>IF(ISBLANK(T1009),"",Tabella2[[#This Row],[ACT STOP]]-Tabella2[[#This Row],[ACT START]])</f>
        <v>4.1666666666666741E-2</v>
      </c>
      <c r="W1009" s="104" t="s">
        <v>122</v>
      </c>
      <c r="X1009" s="104" t="s">
        <v>91</v>
      </c>
      <c r="Y1009" s="110"/>
      <c r="Z1009" s="106"/>
      <c r="AA1009" s="104"/>
      <c r="AB1009" s="107"/>
      <c r="AC1009" s="72">
        <v>1</v>
      </c>
      <c r="AH1009" s="70"/>
      <c r="AI1009" s="70"/>
      <c r="AJ1009">
        <v>0</v>
      </c>
      <c r="AL1009" s="70"/>
      <c r="BM1009" s="135">
        <v>0.60416666666666663</v>
      </c>
      <c r="BN1009" s="136">
        <v>0.64583333333333337</v>
      </c>
      <c r="BO1009" s="101"/>
      <c r="BR1009" s="109" t="str">
        <f t="shared" si="15"/>
        <v>SH-25-0998</v>
      </c>
      <c r="BS1009" s="109" t="s">
        <v>896</v>
      </c>
      <c r="BT1009" t="s">
        <v>122</v>
      </c>
      <c r="BU1009" t="s">
        <v>399</v>
      </c>
    </row>
    <row r="1010" spans="1:73" hidden="1">
      <c r="A1010" s="103" t="s">
        <v>1806</v>
      </c>
      <c r="B1010" s="102">
        <v>45839</v>
      </c>
      <c r="C1010" s="104">
        <f>_xlfn.ISOWEEKNUM(Tabella2[[#This Row],[Date]])</f>
        <v>27</v>
      </c>
      <c r="D1010" s="104" t="s">
        <v>817</v>
      </c>
      <c r="E1010" s="104" t="s">
        <v>284</v>
      </c>
      <c r="F1010" s="104">
        <v>72</v>
      </c>
      <c r="G1010" s="104" t="s">
        <v>257</v>
      </c>
      <c r="H1010" s="105">
        <v>14</v>
      </c>
      <c r="I1010" s="104"/>
      <c r="J1010" s="104" t="s">
        <v>258</v>
      </c>
      <c r="K1010" s="104" t="s">
        <v>77</v>
      </c>
      <c r="L1010" s="104" t="s">
        <v>259</v>
      </c>
      <c r="M1010" s="104" t="s">
        <v>276</v>
      </c>
      <c r="N1010" s="104"/>
      <c r="O1010" s="106"/>
      <c r="P1010" s="111" t="s">
        <v>871</v>
      </c>
      <c r="Q1010" s="153" t="s">
        <v>631</v>
      </c>
      <c r="R1010" s="153" t="s">
        <v>498</v>
      </c>
      <c r="S1010" s="153">
        <v>4.1666666666666657E-2</v>
      </c>
      <c r="T1010" s="153">
        <v>0.375</v>
      </c>
      <c r="U1010" s="153">
        <v>0.41666666666666669</v>
      </c>
      <c r="V1010" s="153">
        <f>IF(ISBLANK(T1010),"",Tabella2[[#This Row],[ACT STOP]]-Tabella2[[#This Row],[ACT START]])</f>
        <v>4.1666666666666685E-2</v>
      </c>
      <c r="W1010" s="104" t="s">
        <v>92</v>
      </c>
      <c r="X1010" s="104" t="s">
        <v>91</v>
      </c>
      <c r="Y1010" s="110" t="s">
        <v>1807</v>
      </c>
      <c r="Z1010" s="106"/>
      <c r="AA1010" s="104"/>
      <c r="AB1010" s="107"/>
      <c r="AC1010" s="72">
        <v>1</v>
      </c>
      <c r="AH1010" s="70"/>
      <c r="AI1010" s="70"/>
      <c r="AJ1010">
        <v>0</v>
      </c>
      <c r="AL1010" s="70"/>
      <c r="BM1010" s="135">
        <v>0.375</v>
      </c>
      <c r="BN1010" s="136">
        <v>0.41666666666666669</v>
      </c>
      <c r="BO1010" s="101"/>
      <c r="BR1010" s="109" t="str">
        <f t="shared" si="15"/>
        <v>SH-25-0999</v>
      </c>
      <c r="BS1010" s="109" t="s">
        <v>372</v>
      </c>
      <c r="BT1010" t="s">
        <v>92</v>
      </c>
      <c r="BU1010" t="s">
        <v>1808</v>
      </c>
    </row>
    <row r="1011" spans="1:73" hidden="1">
      <c r="A1011" s="103" t="s">
        <v>1809</v>
      </c>
      <c r="B1011" s="102">
        <v>45841</v>
      </c>
      <c r="C1011" s="104">
        <f>_xlfn.ISOWEEKNUM(Tabella2[[#This Row],[Date]])</f>
        <v>27</v>
      </c>
      <c r="D1011" s="104" t="s">
        <v>195</v>
      </c>
      <c r="E1011" s="104" t="s">
        <v>398</v>
      </c>
      <c r="F1011" s="104"/>
      <c r="G1011" s="104" t="s">
        <v>257</v>
      </c>
      <c r="H1011" s="105">
        <v>9</v>
      </c>
      <c r="I1011" s="104"/>
      <c r="J1011" s="104" t="s">
        <v>258</v>
      </c>
      <c r="K1011" s="104" t="s">
        <v>78</v>
      </c>
      <c r="L1011" s="104" t="s">
        <v>299</v>
      </c>
      <c r="M1011" s="104" t="s">
        <v>276</v>
      </c>
      <c r="N1011" s="104"/>
      <c r="O1011" s="106" t="str">
        <f>A3652</f>
        <v>16054</v>
      </c>
      <c r="P1011" s="111" t="s">
        <v>300</v>
      </c>
      <c r="Q1011" s="153" t="s">
        <v>605</v>
      </c>
      <c r="R1011" s="153" t="s">
        <v>285</v>
      </c>
      <c r="S1011" s="153">
        <v>4.1666666666666657E-2</v>
      </c>
      <c r="T1011" s="153">
        <v>0.25</v>
      </c>
      <c r="U1011" s="153">
        <v>0.28472222222222221</v>
      </c>
      <c r="V1011" s="153">
        <f>IF(ISBLANK(T1011),"",Tabella2[[#This Row],[ACT STOP]]-Tabella2[[#This Row],[ACT START]])</f>
        <v>3.472222222222221E-2</v>
      </c>
      <c r="W1011" s="104" t="s">
        <v>92</v>
      </c>
      <c r="X1011" s="104" t="s">
        <v>91</v>
      </c>
      <c r="Y1011" s="110"/>
      <c r="Z1011" s="106"/>
      <c r="AA1011" s="104"/>
      <c r="AB1011" s="107"/>
      <c r="AC1011" s="72">
        <v>1</v>
      </c>
      <c r="AH1011" s="70"/>
      <c r="AI1011" s="70"/>
      <c r="AJ1011">
        <v>0</v>
      </c>
      <c r="AL1011" s="70"/>
      <c r="BM1011" s="135">
        <v>0.25</v>
      </c>
      <c r="BN1011" s="136">
        <v>0.28472222222222221</v>
      </c>
      <c r="BO1011" s="101"/>
      <c r="BR1011" s="109" t="str">
        <f t="shared" si="15"/>
        <v>SH-25-1000</v>
      </c>
      <c r="BS1011" s="109" t="s">
        <v>318</v>
      </c>
      <c r="BT1011" t="s">
        <v>92</v>
      </c>
      <c r="BU1011" t="s">
        <v>399</v>
      </c>
    </row>
    <row r="1012" spans="1:73" hidden="1">
      <c r="A1012" s="103" t="s">
        <v>1810</v>
      </c>
      <c r="B1012" s="102">
        <v>45841</v>
      </c>
      <c r="C1012" s="104">
        <f>_xlfn.ISOWEEKNUM(Tabella2[[#This Row],[Date]])</f>
        <v>27</v>
      </c>
      <c r="D1012" s="104" t="s">
        <v>195</v>
      </c>
      <c r="E1012" s="104" t="s">
        <v>398</v>
      </c>
      <c r="F1012" s="104"/>
      <c r="G1012" s="104" t="s">
        <v>257</v>
      </c>
      <c r="H1012" s="105">
        <v>14</v>
      </c>
      <c r="I1012" s="104"/>
      <c r="J1012" s="104" t="s">
        <v>258</v>
      </c>
      <c r="K1012" s="104" t="s">
        <v>80</v>
      </c>
      <c r="L1012" s="104" t="s">
        <v>299</v>
      </c>
      <c r="M1012" s="104" t="s">
        <v>276</v>
      </c>
      <c r="N1012" s="104"/>
      <c r="O1012" s="106" t="str">
        <f>A3653</f>
        <v>16055</v>
      </c>
      <c r="P1012" s="111" t="s">
        <v>300</v>
      </c>
      <c r="Q1012" s="153" t="s">
        <v>605</v>
      </c>
      <c r="R1012" s="153" t="s">
        <v>285</v>
      </c>
      <c r="S1012" s="153">
        <v>4.1666666666666657E-2</v>
      </c>
      <c r="T1012" s="153" t="s">
        <v>605</v>
      </c>
      <c r="U1012" s="153" t="s">
        <v>285</v>
      </c>
      <c r="V1012" s="153">
        <f>IF(ISBLANK(T1012),"",Tabella2[[#This Row],[ACT STOP]]-Tabella2[[#This Row],[ACT START]])</f>
        <v>4.1666666666666685E-2</v>
      </c>
      <c r="W1012" s="104" t="s">
        <v>122</v>
      </c>
      <c r="X1012" s="104" t="s">
        <v>91</v>
      </c>
      <c r="Y1012" s="110"/>
      <c r="Z1012" s="106"/>
      <c r="AA1012" s="104"/>
      <c r="AB1012" s="107"/>
      <c r="AC1012" s="72">
        <v>1</v>
      </c>
      <c r="AH1012" s="70"/>
      <c r="AI1012" s="70"/>
      <c r="AJ1012">
        <v>0</v>
      </c>
      <c r="AL1012" s="70"/>
      <c r="BM1012" s="135" t="s">
        <v>605</v>
      </c>
      <c r="BN1012" s="136" t="s">
        <v>285</v>
      </c>
      <c r="BO1012" s="101"/>
      <c r="BR1012" s="109" t="str">
        <f t="shared" si="15"/>
        <v>SH-25-1001</v>
      </c>
      <c r="BS1012" s="109" t="s">
        <v>372</v>
      </c>
      <c r="BT1012" t="s">
        <v>122</v>
      </c>
      <c r="BU1012" t="s">
        <v>399</v>
      </c>
    </row>
    <row r="1013" spans="1:73" hidden="1">
      <c r="A1013" s="103" t="s">
        <v>1811</v>
      </c>
      <c r="B1013" s="102">
        <v>45841</v>
      </c>
      <c r="C1013" s="104">
        <f>_xlfn.ISOWEEKNUM(Tabella2[[#This Row],[Date]])</f>
        <v>27</v>
      </c>
      <c r="D1013" s="104" t="s">
        <v>195</v>
      </c>
      <c r="E1013" s="104" t="s">
        <v>398</v>
      </c>
      <c r="F1013" s="104"/>
      <c r="G1013" s="104" t="s">
        <v>257</v>
      </c>
      <c r="H1013" s="105">
        <v>10</v>
      </c>
      <c r="I1013" s="104"/>
      <c r="J1013" s="104" t="s">
        <v>258</v>
      </c>
      <c r="K1013" s="104" t="s">
        <v>78</v>
      </c>
      <c r="L1013" s="104" t="s">
        <v>299</v>
      </c>
      <c r="M1013" s="104" t="s">
        <v>276</v>
      </c>
      <c r="N1013" s="104"/>
      <c r="O1013" s="106" t="str">
        <f>A3656</f>
        <v>16058</v>
      </c>
      <c r="P1013" s="111" t="s">
        <v>300</v>
      </c>
      <c r="Q1013" s="153" t="s">
        <v>617</v>
      </c>
      <c r="R1013" s="153" t="s">
        <v>525</v>
      </c>
      <c r="S1013" s="153">
        <v>4.1666666666666657E-2</v>
      </c>
      <c r="T1013" s="153">
        <v>0.3125</v>
      </c>
      <c r="U1013" s="153">
        <v>0.35416666666666669</v>
      </c>
      <c r="V1013" s="153">
        <f>IF(ISBLANK(T1013),"",Tabella2[[#This Row],[ACT STOP]]-Tabella2[[#This Row],[ACT START]])</f>
        <v>4.1666666666666685E-2</v>
      </c>
      <c r="W1013" s="104" t="s">
        <v>122</v>
      </c>
      <c r="X1013" s="104" t="s">
        <v>91</v>
      </c>
      <c r="Y1013" s="110"/>
      <c r="Z1013" s="106"/>
      <c r="AA1013" s="104"/>
      <c r="AB1013" s="107"/>
      <c r="AC1013" s="72">
        <v>1</v>
      </c>
      <c r="AH1013" s="70"/>
      <c r="AI1013" s="70"/>
      <c r="AJ1013">
        <v>0</v>
      </c>
      <c r="AL1013" s="70"/>
      <c r="BM1013" s="135">
        <v>0.3125</v>
      </c>
      <c r="BN1013" s="136">
        <v>0.35416666666666669</v>
      </c>
      <c r="BO1013" s="101"/>
      <c r="BR1013" s="109" t="str">
        <f t="shared" si="15"/>
        <v>SH-25-1002</v>
      </c>
      <c r="BS1013" s="109" t="s">
        <v>552</v>
      </c>
      <c r="BT1013" t="s">
        <v>122</v>
      </c>
      <c r="BU1013" t="s">
        <v>399</v>
      </c>
    </row>
    <row r="1014" spans="1:73" hidden="1">
      <c r="A1014" s="103" t="s">
        <v>1812</v>
      </c>
      <c r="B1014" s="102">
        <v>45841</v>
      </c>
      <c r="C1014" s="104">
        <f>_xlfn.ISOWEEKNUM(Tabella2[[#This Row],[Date]])</f>
        <v>27</v>
      </c>
      <c r="D1014" s="104" t="s">
        <v>195</v>
      </c>
      <c r="E1014" s="104" t="s">
        <v>398</v>
      </c>
      <c r="F1014" s="104"/>
      <c r="G1014" s="104" t="s">
        <v>284</v>
      </c>
      <c r="H1014" s="105">
        <v>23</v>
      </c>
      <c r="I1014" s="104"/>
      <c r="J1014" s="104" t="s">
        <v>258</v>
      </c>
      <c r="K1014" s="104" t="s">
        <v>78</v>
      </c>
      <c r="L1014" s="104" t="s">
        <v>299</v>
      </c>
      <c r="M1014" s="104" t="s">
        <v>276</v>
      </c>
      <c r="N1014" s="104"/>
      <c r="O1014" s="106" t="str">
        <f>A3661</f>
        <v>16063</v>
      </c>
      <c r="P1014" s="111" t="s">
        <v>300</v>
      </c>
      <c r="Q1014" s="153" t="s">
        <v>631</v>
      </c>
      <c r="R1014" s="153" t="s">
        <v>498</v>
      </c>
      <c r="S1014" s="153">
        <v>4.1666666666666657E-2</v>
      </c>
      <c r="T1014" s="153">
        <v>0.375</v>
      </c>
      <c r="U1014" s="153">
        <v>0.41666666666666669</v>
      </c>
      <c r="V1014" s="153">
        <f>IF(ISBLANK(T1014),"",Tabella2[[#This Row],[ACT STOP]]-Tabella2[[#This Row],[ACT START]])</f>
        <v>4.1666666666666685E-2</v>
      </c>
      <c r="W1014" s="104" t="s">
        <v>122</v>
      </c>
      <c r="X1014" s="104" t="s">
        <v>91</v>
      </c>
      <c r="Y1014" s="110"/>
      <c r="Z1014" s="106"/>
      <c r="AA1014" s="104"/>
      <c r="AB1014" s="107"/>
      <c r="AC1014" s="72">
        <v>1</v>
      </c>
      <c r="AH1014" s="70"/>
      <c r="AI1014" s="70"/>
      <c r="AJ1014">
        <v>0</v>
      </c>
      <c r="AL1014" s="70"/>
      <c r="BM1014" s="135">
        <v>0.375</v>
      </c>
      <c r="BN1014" s="136">
        <v>0.41666666666666669</v>
      </c>
      <c r="BO1014" s="101"/>
      <c r="BR1014" s="109" t="str">
        <f t="shared" si="15"/>
        <v>SH-25-1003</v>
      </c>
      <c r="BS1014" s="109" t="s">
        <v>358</v>
      </c>
      <c r="BT1014" t="s">
        <v>122</v>
      </c>
      <c r="BU1014" t="s">
        <v>399</v>
      </c>
    </row>
    <row r="1015" spans="1:73" ht="31.5" hidden="1" customHeight="1">
      <c r="A1015" s="103" t="s">
        <v>1813</v>
      </c>
      <c r="B1015" s="102">
        <v>45839</v>
      </c>
      <c r="C1015" s="104">
        <f>_xlfn.ISOWEEKNUM(Tabella2[[#This Row],[Date]])</f>
        <v>27</v>
      </c>
      <c r="D1015" s="104" t="s">
        <v>321</v>
      </c>
      <c r="E1015" s="104" t="s">
        <v>284</v>
      </c>
      <c r="F1015" s="104">
        <v>51</v>
      </c>
      <c r="G1015" s="104" t="s">
        <v>284</v>
      </c>
      <c r="H1015" s="105">
        <v>22</v>
      </c>
      <c r="I1015" s="104"/>
      <c r="J1015" s="104" t="s">
        <v>258</v>
      </c>
      <c r="K1015" s="104" t="s">
        <v>77</v>
      </c>
      <c r="L1015" s="104" t="s">
        <v>259</v>
      </c>
      <c r="M1015" s="104" t="s">
        <v>269</v>
      </c>
      <c r="N1015" s="104"/>
      <c r="O1015" s="106"/>
      <c r="P1015" s="111" t="s">
        <v>1814</v>
      </c>
      <c r="Q1015" s="153" t="s">
        <v>263</v>
      </c>
      <c r="R1015" s="153" t="s">
        <v>504</v>
      </c>
      <c r="S1015" s="153">
        <v>4.1666666666666657E-2</v>
      </c>
      <c r="T1015" s="153">
        <v>0.4375</v>
      </c>
      <c r="U1015" s="153">
        <v>0.47222222222222221</v>
      </c>
      <c r="V1015" s="153">
        <f>IF(ISBLANK(T1015),"",Tabella2[[#This Row],[ACT STOP]]-Tabella2[[#This Row],[ACT START]])</f>
        <v>3.472222222222221E-2</v>
      </c>
      <c r="W1015" s="104" t="s">
        <v>92</v>
      </c>
      <c r="X1015" s="104" t="s">
        <v>91</v>
      </c>
      <c r="Y1015" s="180" t="s">
        <v>1815</v>
      </c>
      <c r="Z1015" s="106"/>
      <c r="AA1015" s="104"/>
      <c r="AB1015" s="107"/>
      <c r="AC1015" s="72">
        <v>1</v>
      </c>
      <c r="AH1015" s="70"/>
      <c r="AI1015" s="70"/>
      <c r="AJ1015">
        <v>0</v>
      </c>
      <c r="AL1015" s="70"/>
      <c r="BM1015" s="135">
        <v>0.4375</v>
      </c>
      <c r="BN1015" s="136">
        <v>0.47222222222222221</v>
      </c>
      <c r="BO1015" s="101"/>
      <c r="BR1015" s="109" t="str">
        <f t="shared" si="15"/>
        <v>SH-25-1004</v>
      </c>
      <c r="BS1015" s="109" t="s">
        <v>295</v>
      </c>
      <c r="BT1015" t="s">
        <v>92</v>
      </c>
      <c r="BU1015" t="s">
        <v>1816</v>
      </c>
    </row>
    <row r="1016" spans="1:73" hidden="1">
      <c r="A1016" s="103" t="s">
        <v>1817</v>
      </c>
      <c r="B1016" s="102">
        <v>45842</v>
      </c>
      <c r="C1016" s="104">
        <f>_xlfn.ISOWEEKNUM(Tabella2[[#This Row],[Date]])</f>
        <v>27</v>
      </c>
      <c r="D1016" s="104" t="s">
        <v>195</v>
      </c>
      <c r="E1016" s="104" t="s">
        <v>398</v>
      </c>
      <c r="F1016" s="104"/>
      <c r="G1016" s="104" t="s">
        <v>284</v>
      </c>
      <c r="H1016" s="105">
        <v>41</v>
      </c>
      <c r="I1016" s="104"/>
      <c r="J1016" s="104" t="s">
        <v>258</v>
      </c>
      <c r="K1016" s="104" t="s">
        <v>78</v>
      </c>
      <c r="L1016" s="104" t="s">
        <v>299</v>
      </c>
      <c r="M1016" s="104" t="s">
        <v>276</v>
      </c>
      <c r="N1016" s="104"/>
      <c r="O1016" s="108" t="str">
        <f>A242</f>
        <v>12644</v>
      </c>
      <c r="P1016" s="111" t="s">
        <v>300</v>
      </c>
      <c r="Q1016" s="153">
        <v>0.3125</v>
      </c>
      <c r="R1016" s="153">
        <v>0.35416666666666669</v>
      </c>
      <c r="S1016" s="153">
        <v>4.1666666666666657E-2</v>
      </c>
      <c r="T1016" s="153">
        <v>0.3125</v>
      </c>
      <c r="U1016" s="153">
        <v>0.35416666666666669</v>
      </c>
      <c r="V1016" s="153">
        <f>IF(ISBLANK(T1016),"",Tabella2[[#This Row],[ACT STOP]]-Tabella2[[#This Row],[ACT START]])</f>
        <v>4.1666666666666685E-2</v>
      </c>
      <c r="W1016" s="104" t="s">
        <v>122</v>
      </c>
      <c r="X1016" s="104" t="s">
        <v>91</v>
      </c>
      <c r="Y1016" s="110"/>
      <c r="Z1016" s="106"/>
      <c r="AA1016" s="104"/>
      <c r="AB1016" s="107"/>
      <c r="AC1016" s="72">
        <v>1</v>
      </c>
      <c r="AH1016" s="70"/>
      <c r="AI1016" s="70"/>
      <c r="AJ1016">
        <v>0</v>
      </c>
      <c r="AL1016" s="70"/>
      <c r="BM1016" s="135">
        <v>0.3125</v>
      </c>
      <c r="BN1016" s="136">
        <v>0.35416666666666669</v>
      </c>
      <c r="BO1016" s="101"/>
      <c r="BR1016" s="109" t="str">
        <f t="shared" si="15"/>
        <v>SH-25-1005</v>
      </c>
      <c r="BS1016" s="109" t="s">
        <v>1750</v>
      </c>
      <c r="BT1016" t="s">
        <v>122</v>
      </c>
      <c r="BU1016" t="s">
        <v>399</v>
      </c>
    </row>
    <row r="1017" spans="1:73" hidden="1">
      <c r="A1017" s="103" t="s">
        <v>1818</v>
      </c>
      <c r="B1017" s="102">
        <v>45845</v>
      </c>
      <c r="C1017" s="104">
        <f>_xlfn.ISOWEEKNUM(Tabella2[[#This Row],[Date]])</f>
        <v>28</v>
      </c>
      <c r="D1017" s="104" t="s">
        <v>195</v>
      </c>
      <c r="E1017" s="104" t="s">
        <v>398</v>
      </c>
      <c r="F1017" s="104"/>
      <c r="G1017" s="104" t="s">
        <v>257</v>
      </c>
      <c r="H1017" s="105">
        <v>14</v>
      </c>
      <c r="I1017" s="104" t="s">
        <v>258</v>
      </c>
      <c r="J1017" s="104"/>
      <c r="K1017" s="104" t="s">
        <v>78</v>
      </c>
      <c r="L1017" s="104" t="s">
        <v>299</v>
      </c>
      <c r="M1017" s="104" t="s">
        <v>276</v>
      </c>
      <c r="N1017" s="104"/>
      <c r="O1017" s="108" t="str">
        <f>A3703</f>
        <v>16105</v>
      </c>
      <c r="P1017" s="111" t="s">
        <v>300</v>
      </c>
      <c r="Q1017" s="153">
        <v>0.22916666666666671</v>
      </c>
      <c r="R1017" s="153">
        <v>0.27083333333333331</v>
      </c>
      <c r="S1017" s="153">
        <v>4.1666666666666657E-2</v>
      </c>
      <c r="T1017" s="153">
        <v>0.22916666666666671</v>
      </c>
      <c r="U1017" s="153">
        <v>0.27083333333333331</v>
      </c>
      <c r="V1017" s="153">
        <f>IF(ISBLANK(T1017),"",Tabella2[[#This Row],[ACT STOP]]-Tabella2[[#This Row],[ACT START]])</f>
        <v>4.1666666666666602E-2</v>
      </c>
      <c r="W1017" s="104" t="s">
        <v>122</v>
      </c>
      <c r="X1017" s="104" t="s">
        <v>91</v>
      </c>
      <c r="Y1017" s="110"/>
      <c r="Z1017" s="106"/>
      <c r="AA1017" s="104"/>
      <c r="AB1017" s="107"/>
      <c r="AC1017" s="72">
        <v>1</v>
      </c>
      <c r="AH1017" s="70"/>
      <c r="AI1017" s="70"/>
      <c r="AJ1017">
        <v>0</v>
      </c>
      <c r="AL1017" s="70"/>
      <c r="BM1017" s="135">
        <v>0.22916666666666671</v>
      </c>
      <c r="BN1017" s="136">
        <v>0.27083333333333331</v>
      </c>
      <c r="BO1017" s="101"/>
      <c r="BR1017" s="109" t="str">
        <f t="shared" si="15"/>
        <v>SH-25-1006</v>
      </c>
      <c r="BS1017" s="109" t="s">
        <v>372</v>
      </c>
      <c r="BT1017" t="s">
        <v>122</v>
      </c>
      <c r="BU1017" t="s">
        <v>399</v>
      </c>
    </row>
    <row r="1018" spans="1:73" hidden="1">
      <c r="A1018" s="103" t="s">
        <v>1819</v>
      </c>
      <c r="B1018" s="102">
        <v>45845</v>
      </c>
      <c r="C1018" s="104">
        <f>_xlfn.ISOWEEKNUM(Tabella2[[#This Row],[Date]])</f>
        <v>28</v>
      </c>
      <c r="D1018" s="104" t="s">
        <v>195</v>
      </c>
      <c r="E1018" s="104" t="s">
        <v>398</v>
      </c>
      <c r="F1018" s="104"/>
      <c r="G1018" s="104" t="s">
        <v>284</v>
      </c>
      <c r="H1018" s="105">
        <v>22</v>
      </c>
      <c r="I1018" s="104"/>
      <c r="J1018" s="104" t="s">
        <v>258</v>
      </c>
      <c r="K1018" s="104" t="s">
        <v>78</v>
      </c>
      <c r="L1018" s="104" t="s">
        <v>299</v>
      </c>
      <c r="M1018" s="104" t="s">
        <v>276</v>
      </c>
      <c r="N1018" s="104"/>
      <c r="O1018" s="108" t="str">
        <f>A3708</f>
        <v>16110</v>
      </c>
      <c r="P1018" s="111" t="s">
        <v>300</v>
      </c>
      <c r="Q1018" s="153">
        <v>0.29166666666666669</v>
      </c>
      <c r="R1018" s="153">
        <v>0.33333333333333331</v>
      </c>
      <c r="S1018" s="153">
        <v>4.1666666666666657E-2</v>
      </c>
      <c r="T1018" s="153">
        <v>0.29166666666666669</v>
      </c>
      <c r="U1018" s="153">
        <v>0.33333333333333331</v>
      </c>
      <c r="V1018" s="153">
        <f>IF(ISBLANK(T1018),"",Tabella2[[#This Row],[ACT STOP]]-Tabella2[[#This Row],[ACT START]])</f>
        <v>4.166666666666663E-2</v>
      </c>
      <c r="W1018" s="104" t="s">
        <v>122</v>
      </c>
      <c r="X1018" s="104" t="s">
        <v>91</v>
      </c>
      <c r="Y1018" s="110"/>
      <c r="Z1018" s="106"/>
      <c r="AA1018" s="104"/>
      <c r="AB1018" s="107"/>
      <c r="AC1018" s="72">
        <v>1</v>
      </c>
      <c r="AH1018" s="70"/>
      <c r="AI1018" s="70"/>
      <c r="AJ1018">
        <v>0</v>
      </c>
      <c r="AL1018" s="70"/>
      <c r="BM1018" s="135">
        <v>0.29166666666666669</v>
      </c>
      <c r="BN1018" s="136">
        <v>0.33333333333333331</v>
      </c>
      <c r="BO1018" s="101"/>
      <c r="BR1018" s="109" t="str">
        <f t="shared" si="15"/>
        <v>SH-25-1007</v>
      </c>
      <c r="BS1018" s="109" t="s">
        <v>295</v>
      </c>
      <c r="BT1018" t="s">
        <v>122</v>
      </c>
      <c r="BU1018" t="s">
        <v>399</v>
      </c>
    </row>
    <row r="1019" spans="1:73" hidden="1">
      <c r="A1019" s="103" t="s">
        <v>1820</v>
      </c>
      <c r="B1019" s="102">
        <v>45845</v>
      </c>
      <c r="C1019" s="104">
        <f>_xlfn.ISOWEEKNUM(Tabella2[[#This Row],[Date]])</f>
        <v>28</v>
      </c>
      <c r="D1019" s="104" t="s">
        <v>195</v>
      </c>
      <c r="E1019" s="104" t="s">
        <v>398</v>
      </c>
      <c r="F1019" s="104"/>
      <c r="G1019" s="104" t="s">
        <v>284</v>
      </c>
      <c r="H1019" s="105">
        <v>42</v>
      </c>
      <c r="I1019" s="104"/>
      <c r="J1019" s="104" t="s">
        <v>258</v>
      </c>
      <c r="K1019" s="104" t="s">
        <v>78</v>
      </c>
      <c r="L1019" s="104" t="s">
        <v>299</v>
      </c>
      <c r="M1019" s="104" t="s">
        <v>276</v>
      </c>
      <c r="N1019" s="104"/>
      <c r="O1019" s="108" t="str">
        <f>A3713</f>
        <v>16115</v>
      </c>
      <c r="P1019" s="111" t="s">
        <v>300</v>
      </c>
      <c r="Q1019" s="153">
        <v>0.35416666666666669</v>
      </c>
      <c r="R1019" s="153">
        <v>0.39583333333333331</v>
      </c>
      <c r="S1019" s="153">
        <v>4.1666666666666657E-2</v>
      </c>
      <c r="T1019" s="153">
        <v>0.35416666666666669</v>
      </c>
      <c r="U1019" s="153">
        <v>0.39583333333333331</v>
      </c>
      <c r="V1019" s="153">
        <f>IF(ISBLANK(T1019),"",Tabella2[[#This Row],[ACT STOP]]-Tabella2[[#This Row],[ACT START]])</f>
        <v>4.166666666666663E-2</v>
      </c>
      <c r="W1019" s="104" t="s">
        <v>122</v>
      </c>
      <c r="X1019" s="104" t="s">
        <v>91</v>
      </c>
      <c r="Y1019" s="110"/>
      <c r="Z1019" s="106"/>
      <c r="AA1019" s="104"/>
      <c r="AB1019" s="107"/>
      <c r="AC1019" s="72">
        <v>1</v>
      </c>
      <c r="AH1019" s="70"/>
      <c r="AI1019" s="70"/>
      <c r="AJ1019">
        <v>0</v>
      </c>
      <c r="AL1019" s="70"/>
      <c r="BM1019" s="135">
        <v>0.35416666666666669</v>
      </c>
      <c r="BN1019" s="136">
        <v>0.39583333333333331</v>
      </c>
      <c r="BO1019" s="101"/>
      <c r="BR1019" s="109" t="str">
        <f t="shared" si="15"/>
        <v>SH-25-1008</v>
      </c>
      <c r="BS1019" s="109" t="s">
        <v>1747</v>
      </c>
      <c r="BT1019" t="s">
        <v>122</v>
      </c>
      <c r="BU1019" t="s">
        <v>399</v>
      </c>
    </row>
    <row r="1020" spans="1:73" hidden="1">
      <c r="A1020" s="103" t="s">
        <v>1821</v>
      </c>
      <c r="B1020" s="102">
        <v>45845</v>
      </c>
      <c r="C1020" s="104">
        <f>_xlfn.ISOWEEKNUM(Tabella2[[#This Row],[Date]])</f>
        <v>28</v>
      </c>
      <c r="D1020" s="104" t="s">
        <v>195</v>
      </c>
      <c r="E1020" s="104" t="s">
        <v>398</v>
      </c>
      <c r="F1020" s="104"/>
      <c r="G1020" s="104" t="s">
        <v>257</v>
      </c>
      <c r="H1020" s="105">
        <v>12</v>
      </c>
      <c r="I1020" s="104"/>
      <c r="J1020" s="104" t="s">
        <v>258</v>
      </c>
      <c r="K1020" s="104" t="s">
        <v>80</v>
      </c>
      <c r="L1020" s="104" t="s">
        <v>299</v>
      </c>
      <c r="M1020" s="104" t="s">
        <v>276</v>
      </c>
      <c r="N1020" s="104"/>
      <c r="O1020" s="108" t="str">
        <f>A3714</f>
        <v>16116</v>
      </c>
      <c r="P1020" s="111" t="s">
        <v>300</v>
      </c>
      <c r="Q1020" s="153">
        <v>0.35416666666666669</v>
      </c>
      <c r="R1020" s="153">
        <v>0.39583333333333331</v>
      </c>
      <c r="S1020" s="153">
        <v>4.1666666666666657E-2</v>
      </c>
      <c r="T1020" s="153">
        <v>0.35416666666666669</v>
      </c>
      <c r="U1020" s="153">
        <v>0.39583333333333331</v>
      </c>
      <c r="V1020" s="153">
        <f>IF(ISBLANK(T1020),"",Tabella2[[#This Row],[ACT STOP]]-Tabella2[[#This Row],[ACT START]])</f>
        <v>4.166666666666663E-2</v>
      </c>
      <c r="W1020" s="104" t="s">
        <v>122</v>
      </c>
      <c r="X1020" s="104" t="s">
        <v>91</v>
      </c>
      <c r="Y1020" s="110"/>
      <c r="Z1020" s="106"/>
      <c r="AA1020" s="104"/>
      <c r="AB1020" s="107"/>
      <c r="AC1020" s="72">
        <v>1</v>
      </c>
      <c r="AH1020" s="70"/>
      <c r="AI1020" s="70"/>
      <c r="AJ1020">
        <v>0</v>
      </c>
      <c r="AL1020" s="70"/>
      <c r="BM1020" s="135">
        <v>0.35416666666666669</v>
      </c>
      <c r="BN1020" s="136">
        <v>0.39583333333333331</v>
      </c>
      <c r="BO1020" s="101"/>
      <c r="BR1020" s="109" t="str">
        <f t="shared" si="15"/>
        <v>SH-25-1009</v>
      </c>
      <c r="BS1020" s="109" t="s">
        <v>266</v>
      </c>
      <c r="BT1020" t="s">
        <v>122</v>
      </c>
      <c r="BU1020" t="s">
        <v>399</v>
      </c>
    </row>
    <row r="1021" spans="1:73" hidden="1">
      <c r="A1021" s="103" t="s">
        <v>1822</v>
      </c>
      <c r="B1021" s="102">
        <v>45845</v>
      </c>
      <c r="C1021" s="104">
        <f>_xlfn.ISOWEEKNUM(Tabella2[[#This Row],[Date]])</f>
        <v>28</v>
      </c>
      <c r="D1021" s="104" t="s">
        <v>195</v>
      </c>
      <c r="E1021" s="104" t="s">
        <v>398</v>
      </c>
      <c r="F1021" s="104"/>
      <c r="G1021" s="104" t="s">
        <v>257</v>
      </c>
      <c r="H1021" s="105">
        <v>17</v>
      </c>
      <c r="I1021" s="104"/>
      <c r="J1021" s="104" t="s">
        <v>258</v>
      </c>
      <c r="K1021" s="104" t="s">
        <v>78</v>
      </c>
      <c r="L1021" s="104" t="s">
        <v>299</v>
      </c>
      <c r="M1021" s="104" t="s">
        <v>276</v>
      </c>
      <c r="N1021" s="104"/>
      <c r="O1021" s="108" t="str">
        <f>A3717</f>
        <v>16119</v>
      </c>
      <c r="P1021" s="111" t="s">
        <v>300</v>
      </c>
      <c r="Q1021" s="153">
        <v>0.41666666666666669</v>
      </c>
      <c r="R1021" s="153">
        <v>0.45833333333333331</v>
      </c>
      <c r="S1021" s="153">
        <v>4.1666666666666657E-2</v>
      </c>
      <c r="T1021" s="153">
        <v>0.41319444444444442</v>
      </c>
      <c r="U1021" s="153">
        <v>0.44791666666666669</v>
      </c>
      <c r="V1021" s="153">
        <f>IF(ISBLANK(T1021),"",Tabella2[[#This Row],[ACT STOP]]-Tabella2[[#This Row],[ACT START]])</f>
        <v>3.4722222222222265E-2</v>
      </c>
      <c r="W1021" s="104" t="s">
        <v>122</v>
      </c>
      <c r="X1021" s="104" t="s">
        <v>91</v>
      </c>
      <c r="Y1021" s="110"/>
      <c r="Z1021" s="106"/>
      <c r="AA1021" s="104"/>
      <c r="AB1021" s="107"/>
      <c r="AC1021" s="72">
        <v>1</v>
      </c>
      <c r="AH1021" s="70"/>
      <c r="AI1021" s="70"/>
      <c r="AJ1021">
        <v>0</v>
      </c>
      <c r="AL1021" s="70"/>
      <c r="BM1021" s="135">
        <v>0.41319444444444442</v>
      </c>
      <c r="BN1021" s="136">
        <v>0.44791666666666669</v>
      </c>
      <c r="BO1021" s="101"/>
      <c r="BR1021" s="109" t="str">
        <f t="shared" si="15"/>
        <v>SH-25-1010</v>
      </c>
      <c r="BS1021" s="109" t="s">
        <v>393</v>
      </c>
      <c r="BT1021" t="s">
        <v>122</v>
      </c>
      <c r="BU1021" t="s">
        <v>399</v>
      </c>
    </row>
    <row r="1022" spans="1:73" hidden="1">
      <c r="A1022" s="103" t="s">
        <v>1823</v>
      </c>
      <c r="B1022" s="102">
        <v>45845</v>
      </c>
      <c r="C1022" s="104">
        <f>_xlfn.ISOWEEKNUM(Tabella2[[#This Row],[Date]])</f>
        <v>28</v>
      </c>
      <c r="D1022" s="104" t="s">
        <v>195</v>
      </c>
      <c r="E1022" s="104" t="s">
        <v>398</v>
      </c>
      <c r="F1022" s="104"/>
      <c r="G1022" s="104" t="s">
        <v>257</v>
      </c>
      <c r="H1022" s="105">
        <v>10</v>
      </c>
      <c r="I1022" s="104"/>
      <c r="J1022" s="104" t="s">
        <v>258</v>
      </c>
      <c r="K1022" s="104" t="s">
        <v>78</v>
      </c>
      <c r="L1022" s="104" t="s">
        <v>299</v>
      </c>
      <c r="M1022" s="104" t="s">
        <v>276</v>
      </c>
      <c r="N1022" s="104"/>
      <c r="O1022" s="108" t="str">
        <f>A3722</f>
        <v>16124</v>
      </c>
      <c r="P1022" s="111" t="s">
        <v>300</v>
      </c>
      <c r="Q1022" s="153">
        <v>0.47916666666666669</v>
      </c>
      <c r="R1022" s="153">
        <v>0.52083333333333337</v>
      </c>
      <c r="S1022" s="153">
        <v>4.1666666666666657E-2</v>
      </c>
      <c r="T1022" s="153">
        <v>0.47916666666666669</v>
      </c>
      <c r="U1022" s="153">
        <v>0.51388888888888884</v>
      </c>
      <c r="V1022" s="153">
        <f>IF(ISBLANK(T1022),"",Tabella2[[#This Row],[ACT STOP]]-Tabella2[[#This Row],[ACT START]])</f>
        <v>3.4722222222222154E-2</v>
      </c>
      <c r="W1022" s="104" t="s">
        <v>122</v>
      </c>
      <c r="X1022" s="104" t="s">
        <v>91</v>
      </c>
      <c r="Y1022" s="110"/>
      <c r="Z1022" s="106"/>
      <c r="AA1022" s="104"/>
      <c r="AB1022" s="107"/>
      <c r="AC1022" s="72">
        <v>1</v>
      </c>
      <c r="AH1022" s="70"/>
      <c r="AI1022" s="70"/>
      <c r="AJ1022">
        <v>0</v>
      </c>
      <c r="AL1022" s="70"/>
      <c r="BM1022" s="135">
        <v>0.47916666666666669</v>
      </c>
      <c r="BN1022" s="136">
        <v>0.51388888888888884</v>
      </c>
      <c r="BO1022" s="101"/>
      <c r="BR1022" s="109" t="str">
        <f t="shared" si="15"/>
        <v>SH-25-1011</v>
      </c>
      <c r="BS1022" s="109" t="s">
        <v>552</v>
      </c>
      <c r="BT1022" t="s">
        <v>122</v>
      </c>
      <c r="BU1022" t="s">
        <v>399</v>
      </c>
    </row>
    <row r="1023" spans="1:73" hidden="1">
      <c r="A1023" s="103" t="s">
        <v>1824</v>
      </c>
      <c r="B1023" s="102">
        <v>45846</v>
      </c>
      <c r="C1023" s="104">
        <f>_xlfn.ISOWEEKNUM(Tabella2[[#This Row],[Date]])</f>
        <v>28</v>
      </c>
      <c r="D1023" s="104" t="s">
        <v>195</v>
      </c>
      <c r="E1023" s="104" t="s">
        <v>398</v>
      </c>
      <c r="F1023" s="104"/>
      <c r="G1023" s="104" t="s">
        <v>284</v>
      </c>
      <c r="H1023" s="105">
        <v>42</v>
      </c>
      <c r="I1023" s="104"/>
      <c r="J1023" s="104" t="s">
        <v>258</v>
      </c>
      <c r="K1023" s="104" t="s">
        <v>80</v>
      </c>
      <c r="L1023" s="104" t="s">
        <v>299</v>
      </c>
      <c r="M1023" s="104" t="s">
        <v>276</v>
      </c>
      <c r="N1023" s="104"/>
      <c r="O1023" s="108" t="str">
        <f>A3759</f>
        <v>16161</v>
      </c>
      <c r="P1023" s="111" t="s">
        <v>300</v>
      </c>
      <c r="Q1023" s="153">
        <v>0.47916666666666669</v>
      </c>
      <c r="R1023" s="153">
        <v>0.52083333333333337</v>
      </c>
      <c r="S1023" s="153">
        <v>4.1666666666666657E-2</v>
      </c>
      <c r="T1023" s="153">
        <v>0.47916666666666669</v>
      </c>
      <c r="U1023" s="153">
        <v>0.51388888888888884</v>
      </c>
      <c r="V1023" s="153">
        <f>IF(ISBLANK(T1023),"",Tabella2[[#This Row],[ACT STOP]]-Tabella2[[#This Row],[ACT START]])</f>
        <v>3.4722222222222154E-2</v>
      </c>
      <c r="W1023" s="104" t="s">
        <v>122</v>
      </c>
      <c r="X1023" s="104" t="s">
        <v>91</v>
      </c>
      <c r="Y1023" s="110"/>
      <c r="Z1023" s="106"/>
      <c r="AA1023" s="104"/>
      <c r="AB1023" s="107"/>
      <c r="AC1023" s="72">
        <v>1</v>
      </c>
      <c r="AH1023" s="70"/>
      <c r="AI1023" s="70"/>
      <c r="AJ1023">
        <v>0</v>
      </c>
      <c r="AL1023" s="70"/>
      <c r="BM1023" s="135">
        <v>0.47916666666666669</v>
      </c>
      <c r="BN1023" s="136">
        <v>0.51388888888888884</v>
      </c>
      <c r="BO1023" s="101"/>
      <c r="BR1023" s="109" t="str">
        <f t="shared" si="15"/>
        <v>SH-25-1012</v>
      </c>
      <c r="BS1023" s="109" t="s">
        <v>1747</v>
      </c>
      <c r="BT1023" t="s">
        <v>122</v>
      </c>
      <c r="BU1023" t="s">
        <v>399</v>
      </c>
    </row>
    <row r="1024" spans="1:73" hidden="1">
      <c r="A1024" s="103" t="s">
        <v>1825</v>
      </c>
      <c r="B1024" s="102">
        <v>45840</v>
      </c>
      <c r="C1024" s="104">
        <f>_xlfn.ISOWEEKNUM(Tabella2[[#This Row],[Date]])</f>
        <v>27</v>
      </c>
      <c r="D1024" s="104" t="s">
        <v>321</v>
      </c>
      <c r="E1024" s="104" t="s">
        <v>284</v>
      </c>
      <c r="F1024" s="104">
        <v>54</v>
      </c>
      <c r="G1024" s="104" t="s">
        <v>284</v>
      </c>
      <c r="H1024" s="105">
        <v>23</v>
      </c>
      <c r="I1024" s="104"/>
      <c r="J1024" s="104" t="s">
        <v>258</v>
      </c>
      <c r="K1024" s="104" t="s">
        <v>75</v>
      </c>
      <c r="L1024" s="104" t="s">
        <v>259</v>
      </c>
      <c r="M1024" s="104" t="s">
        <v>269</v>
      </c>
      <c r="N1024" s="104"/>
      <c r="O1024" s="106"/>
      <c r="P1024" s="111" t="s">
        <v>1814</v>
      </c>
      <c r="Q1024" s="153" t="s">
        <v>549</v>
      </c>
      <c r="R1024" s="153" t="s">
        <v>550</v>
      </c>
      <c r="S1024" s="153">
        <v>4.1666666666666657E-2</v>
      </c>
      <c r="T1024" s="153">
        <v>0.54166666666666663</v>
      </c>
      <c r="U1024" s="153">
        <v>0.58333333333333337</v>
      </c>
      <c r="V1024" s="153">
        <f>IF(ISBLANK(T1024),"",Tabella2[[#This Row],[ACT STOP]]-Tabella2[[#This Row],[ACT START]])</f>
        <v>4.1666666666666741E-2</v>
      </c>
      <c r="W1024" s="104" t="s">
        <v>92</v>
      </c>
      <c r="X1024" s="104" t="s">
        <v>91</v>
      </c>
      <c r="Y1024" s="110"/>
      <c r="Z1024" s="106"/>
      <c r="AA1024" s="104"/>
      <c r="AB1024" s="107"/>
      <c r="AC1024" s="72">
        <v>1</v>
      </c>
      <c r="AH1024" s="70"/>
      <c r="AI1024" s="70"/>
      <c r="AJ1024">
        <v>0</v>
      </c>
      <c r="AL1024" s="70"/>
      <c r="BM1024" s="135">
        <v>0.54166666666666663</v>
      </c>
      <c r="BN1024" s="136">
        <v>0.58333333333333337</v>
      </c>
      <c r="BO1024" s="101"/>
      <c r="BR1024" s="109" t="str">
        <f t="shared" si="15"/>
        <v>SH-25-1013</v>
      </c>
      <c r="BS1024" s="109" t="s">
        <v>358</v>
      </c>
      <c r="BT1024" t="s">
        <v>92</v>
      </c>
      <c r="BU1024" t="s">
        <v>1826</v>
      </c>
    </row>
    <row r="1025" spans="1:73" hidden="1">
      <c r="A1025" s="103" t="s">
        <v>1827</v>
      </c>
      <c r="B1025" s="102">
        <v>45839</v>
      </c>
      <c r="C1025" s="104">
        <f>_xlfn.ISOWEEKNUM(Tabella2[[#This Row],[Date]])</f>
        <v>27</v>
      </c>
      <c r="D1025" s="104" t="s">
        <v>860</v>
      </c>
      <c r="E1025" s="104" t="s">
        <v>284</v>
      </c>
      <c r="F1025" s="104">
        <v>80</v>
      </c>
      <c r="G1025" s="104" t="s">
        <v>257</v>
      </c>
      <c r="H1025" s="105">
        <v>13</v>
      </c>
      <c r="I1025" s="104"/>
      <c r="J1025" s="104" t="s">
        <v>258</v>
      </c>
      <c r="K1025" s="104" t="s">
        <v>77</v>
      </c>
      <c r="L1025" s="104" t="s">
        <v>259</v>
      </c>
      <c r="M1025" s="104" t="s">
        <v>276</v>
      </c>
      <c r="N1025" s="104"/>
      <c r="O1025" s="106"/>
      <c r="P1025" s="111" t="s">
        <v>1828</v>
      </c>
      <c r="Q1025" s="153" t="s">
        <v>511</v>
      </c>
      <c r="R1025" s="153" t="s">
        <v>549</v>
      </c>
      <c r="S1025" s="153">
        <v>4.1666666666666657E-2</v>
      </c>
      <c r="T1025" s="153" t="s">
        <v>511</v>
      </c>
      <c r="U1025" s="153" t="s">
        <v>549</v>
      </c>
      <c r="V1025" s="153">
        <f>IF(ISBLANK(T1025),"",Tabella2[[#This Row],[ACT STOP]]-Tabella2[[#This Row],[ACT START]])</f>
        <v>4.166666666666663E-2</v>
      </c>
      <c r="W1025" s="104" t="s">
        <v>92</v>
      </c>
      <c r="X1025" s="104" t="s">
        <v>91</v>
      </c>
      <c r="Y1025" s="110"/>
      <c r="Z1025" s="106"/>
      <c r="AA1025" s="104"/>
      <c r="AB1025" s="107"/>
      <c r="AC1025" s="72">
        <v>1</v>
      </c>
      <c r="AH1025" s="70"/>
      <c r="AI1025" s="70"/>
      <c r="AJ1025">
        <v>0</v>
      </c>
      <c r="AL1025" s="70"/>
      <c r="BM1025" s="135" t="s">
        <v>511</v>
      </c>
      <c r="BN1025" s="136" t="s">
        <v>549</v>
      </c>
      <c r="BO1025" s="101"/>
      <c r="BR1025" s="109" t="str">
        <f t="shared" si="15"/>
        <v>SH-25-1014</v>
      </c>
      <c r="BS1025" s="109" t="s">
        <v>427</v>
      </c>
      <c r="BT1025" t="s">
        <v>92</v>
      </c>
      <c r="BU1025" t="s">
        <v>1829</v>
      </c>
    </row>
    <row r="1026" spans="1:73" hidden="1">
      <c r="A1026" s="103" t="s">
        <v>1830</v>
      </c>
      <c r="B1026" s="102">
        <v>45848</v>
      </c>
      <c r="C1026" s="104">
        <f>_xlfn.ISOWEEKNUM(Tabella2[[#This Row],[Date]])</f>
        <v>28</v>
      </c>
      <c r="D1026" s="104" t="s">
        <v>195</v>
      </c>
      <c r="E1026" s="104" t="s">
        <v>398</v>
      </c>
      <c r="F1026" s="104"/>
      <c r="G1026" s="104" t="s">
        <v>284</v>
      </c>
      <c r="H1026" s="105">
        <v>42</v>
      </c>
      <c r="I1026" s="104" t="s">
        <v>258</v>
      </c>
      <c r="J1026" s="104"/>
      <c r="K1026" s="104" t="s">
        <v>78</v>
      </c>
      <c r="L1026" s="104" t="s">
        <v>299</v>
      </c>
      <c r="M1026" s="104" t="s">
        <v>276</v>
      </c>
      <c r="N1026" s="104"/>
      <c r="O1026" s="108" t="str">
        <f>A3798</f>
        <v>16200</v>
      </c>
      <c r="P1026" s="111" t="s">
        <v>300</v>
      </c>
      <c r="Q1026" s="153">
        <v>0.22916666666666671</v>
      </c>
      <c r="R1026" s="153">
        <v>0.27083333333333331</v>
      </c>
      <c r="S1026" s="153">
        <v>4.1666666666666657E-2</v>
      </c>
      <c r="T1026" s="153">
        <v>0.22916666666666671</v>
      </c>
      <c r="U1026" s="153">
        <v>0.27083333333333331</v>
      </c>
      <c r="V1026" s="153">
        <f>IF(ISBLANK(T1026),"",Tabella2[[#This Row],[ACT STOP]]-Tabella2[[#This Row],[ACT START]])</f>
        <v>4.1666666666666602E-2</v>
      </c>
      <c r="W1026" s="104" t="s">
        <v>122</v>
      </c>
      <c r="X1026" s="104" t="s">
        <v>91</v>
      </c>
      <c r="Y1026" s="110"/>
      <c r="Z1026" s="106"/>
      <c r="AA1026" s="104"/>
      <c r="AB1026" s="107"/>
      <c r="AC1026" s="72">
        <v>1</v>
      </c>
      <c r="AH1026" s="70"/>
      <c r="AI1026" s="70"/>
      <c r="AJ1026">
        <v>0</v>
      </c>
      <c r="AL1026" s="70"/>
      <c r="BM1026" s="135">
        <v>0.22916666666666671</v>
      </c>
      <c r="BN1026" s="136">
        <v>0.27083333333333331</v>
      </c>
      <c r="BO1026" s="101"/>
      <c r="BR1026" s="109" t="str">
        <f t="shared" si="15"/>
        <v>SH-25-1015</v>
      </c>
      <c r="BS1026" s="109" t="s">
        <v>1747</v>
      </c>
      <c r="BT1026" t="s">
        <v>122</v>
      </c>
      <c r="BU1026" t="s">
        <v>399</v>
      </c>
    </row>
    <row r="1027" spans="1:73" hidden="1">
      <c r="A1027" s="103" t="s">
        <v>1831</v>
      </c>
      <c r="B1027" s="102">
        <v>45848</v>
      </c>
      <c r="C1027" s="104">
        <f>_xlfn.ISOWEEKNUM(Tabella2[[#This Row],[Date]])</f>
        <v>28</v>
      </c>
      <c r="D1027" s="104" t="s">
        <v>195</v>
      </c>
      <c r="E1027" s="104" t="s">
        <v>398</v>
      </c>
      <c r="F1027" s="104"/>
      <c r="G1027" s="104" t="s">
        <v>284</v>
      </c>
      <c r="H1027" s="105">
        <v>50</v>
      </c>
      <c r="I1027" s="104"/>
      <c r="J1027" s="104" t="s">
        <v>258</v>
      </c>
      <c r="K1027" s="104" t="s">
        <v>78</v>
      </c>
      <c r="L1027" s="104" t="s">
        <v>299</v>
      </c>
      <c r="M1027" s="104" t="s">
        <v>276</v>
      </c>
      <c r="N1027" s="104"/>
      <c r="O1027" s="108" t="str">
        <f>A3803</f>
        <v>16205</v>
      </c>
      <c r="P1027" s="111" t="s">
        <v>300</v>
      </c>
      <c r="Q1027" s="153">
        <v>0.29166666666666669</v>
      </c>
      <c r="R1027" s="153">
        <v>0.33333333333333331</v>
      </c>
      <c r="S1027" s="153">
        <v>4.1666666666666657E-2</v>
      </c>
      <c r="T1027" s="153">
        <v>0.29166666666666669</v>
      </c>
      <c r="U1027" s="153">
        <v>0.33333333333333331</v>
      </c>
      <c r="V1027" s="153">
        <f>IF(ISBLANK(T1027),"",Tabella2[[#This Row],[ACT STOP]]-Tabella2[[#This Row],[ACT START]])</f>
        <v>4.166666666666663E-2</v>
      </c>
      <c r="W1027" s="104" t="s">
        <v>122</v>
      </c>
      <c r="X1027" s="104" t="s">
        <v>91</v>
      </c>
      <c r="Y1027" s="110"/>
      <c r="Z1027" s="106"/>
      <c r="AA1027" s="104"/>
      <c r="AB1027" s="107"/>
      <c r="AC1027" s="72">
        <v>1</v>
      </c>
      <c r="AH1027" s="70"/>
      <c r="AI1027" s="70"/>
      <c r="AJ1027">
        <v>0</v>
      </c>
      <c r="AL1027" s="70"/>
      <c r="BM1027" s="135">
        <v>0.29166666666666669</v>
      </c>
      <c r="BN1027" s="136">
        <v>0.33333333333333331</v>
      </c>
      <c r="BO1027" s="101"/>
      <c r="BR1027" s="109" t="str">
        <f t="shared" si="15"/>
        <v>SH-25-1016</v>
      </c>
      <c r="BS1027" s="109" t="s">
        <v>1763</v>
      </c>
      <c r="BT1027" t="s">
        <v>122</v>
      </c>
      <c r="BU1027" t="s">
        <v>399</v>
      </c>
    </row>
    <row r="1028" spans="1:73" hidden="1">
      <c r="A1028" s="103" t="s">
        <v>1832</v>
      </c>
      <c r="B1028" s="102">
        <v>45849</v>
      </c>
      <c r="C1028" s="104">
        <f>_xlfn.ISOWEEKNUM(Tabella2[[#This Row],[Date]])</f>
        <v>28</v>
      </c>
      <c r="D1028" s="104" t="s">
        <v>195</v>
      </c>
      <c r="E1028" s="104" t="s">
        <v>398</v>
      </c>
      <c r="F1028" s="104"/>
      <c r="G1028" s="104" t="s">
        <v>284</v>
      </c>
      <c r="H1028" s="105">
        <v>42</v>
      </c>
      <c r="I1028" s="104"/>
      <c r="J1028" s="104" t="s">
        <v>258</v>
      </c>
      <c r="K1028" s="104" t="s">
        <v>80</v>
      </c>
      <c r="L1028" s="104" t="s">
        <v>299</v>
      </c>
      <c r="M1028" s="104" t="s">
        <v>276</v>
      </c>
      <c r="N1028" s="104"/>
      <c r="O1028" s="108" t="str">
        <f>A3845</f>
        <v>16247</v>
      </c>
      <c r="P1028" s="111" t="s">
        <v>300</v>
      </c>
      <c r="Q1028" s="153">
        <v>0.41666666666666669</v>
      </c>
      <c r="R1028" s="153">
        <v>0.45833333333333331</v>
      </c>
      <c r="S1028" s="153">
        <v>4.1666666666666657E-2</v>
      </c>
      <c r="T1028" s="153">
        <v>0.41666666666666669</v>
      </c>
      <c r="U1028" s="153">
        <v>0.45833333333333331</v>
      </c>
      <c r="V1028" s="153">
        <f>IF(ISBLANK(T1028),"",Tabella2[[#This Row],[ACT STOP]]-Tabella2[[#This Row],[ACT START]])</f>
        <v>4.166666666666663E-2</v>
      </c>
      <c r="W1028" s="104" t="s">
        <v>122</v>
      </c>
      <c r="X1028" s="104" t="s">
        <v>91</v>
      </c>
      <c r="Y1028" s="110"/>
      <c r="Z1028" s="106"/>
      <c r="AA1028" s="104"/>
      <c r="AB1028" s="107"/>
      <c r="AC1028" s="72">
        <v>1</v>
      </c>
      <c r="AH1028" s="70"/>
      <c r="AI1028" s="70"/>
      <c r="AJ1028">
        <v>0</v>
      </c>
      <c r="AL1028" s="70"/>
      <c r="BM1028" s="135">
        <v>0.41666666666666669</v>
      </c>
      <c r="BN1028" s="136">
        <v>0.45833333333333331</v>
      </c>
      <c r="BO1028" s="101"/>
      <c r="BR1028" s="109" t="str">
        <f t="shared" si="15"/>
        <v>SH-25-1017</v>
      </c>
      <c r="BS1028" s="109" t="s">
        <v>1747</v>
      </c>
      <c r="BT1028" t="s">
        <v>122</v>
      </c>
      <c r="BU1028" t="s">
        <v>399</v>
      </c>
    </row>
    <row r="1029" spans="1:73" hidden="1">
      <c r="A1029" s="103" t="s">
        <v>1833</v>
      </c>
      <c r="B1029" s="102">
        <v>45664</v>
      </c>
      <c r="C1029" s="104">
        <f>_xlfn.ISOWEEKNUM(Tabella2[[#This Row],[Date]])</f>
        <v>2</v>
      </c>
      <c r="D1029" s="104" t="s">
        <v>312</v>
      </c>
      <c r="E1029" s="104" t="s">
        <v>284</v>
      </c>
      <c r="F1029" s="104">
        <v>30</v>
      </c>
      <c r="G1029" s="104" t="s">
        <v>257</v>
      </c>
      <c r="H1029" s="105">
        <v>32</v>
      </c>
      <c r="I1029" s="104"/>
      <c r="J1029" s="104" t="s">
        <v>258</v>
      </c>
      <c r="K1029" s="104" t="s">
        <v>79</v>
      </c>
      <c r="L1029" s="104" t="s">
        <v>299</v>
      </c>
      <c r="M1029" s="104" t="s">
        <v>313</v>
      </c>
      <c r="N1029" s="104"/>
      <c r="O1029" s="106" t="str">
        <f>A60</f>
        <v>12462</v>
      </c>
      <c r="P1029" s="111" t="s">
        <v>314</v>
      </c>
      <c r="Q1029" s="153" t="s">
        <v>349</v>
      </c>
      <c r="R1029" s="153" t="s">
        <v>350</v>
      </c>
      <c r="S1029" s="153">
        <v>4.1666666666666657E-2</v>
      </c>
      <c r="T1029" s="153">
        <v>0.4826388888888889</v>
      </c>
      <c r="U1029" s="153">
        <v>0.50347222222222221</v>
      </c>
      <c r="V1029" s="153">
        <f>IF(ISBLANK(T1029),"",Tabella2[[#This Row],[ACT STOP]]-Tabella2[[#This Row],[ACT START]])</f>
        <v>2.0833333333333315E-2</v>
      </c>
      <c r="W1029" s="104" t="s">
        <v>116</v>
      </c>
      <c r="X1029" s="104" t="s">
        <v>113</v>
      </c>
      <c r="Y1029" s="110" t="s">
        <v>1834</v>
      </c>
      <c r="Z1029" s="106"/>
      <c r="AA1029" s="104"/>
      <c r="AB1029" s="107"/>
      <c r="AC1029" s="72">
        <v>0</v>
      </c>
      <c r="AH1029" s="70"/>
      <c r="AI1029" s="70"/>
      <c r="AJ1029">
        <v>0</v>
      </c>
      <c r="AL1029" s="70"/>
      <c r="BL1029" t="s">
        <v>440</v>
      </c>
      <c r="BM1029" s="135">
        <v>0.4826388888888889</v>
      </c>
      <c r="BN1029" s="136">
        <v>0.50347222222222221</v>
      </c>
      <c r="BO1029" s="101"/>
      <c r="BR1029" s="109" t="str">
        <f t="shared" si="15"/>
        <v>SH-25-1018</v>
      </c>
      <c r="BS1029" s="109" t="s">
        <v>356</v>
      </c>
      <c r="BT1029" t="s">
        <v>100</v>
      </c>
      <c r="BU1029" t="s">
        <v>1835</v>
      </c>
    </row>
    <row r="1030" spans="1:73" hidden="1">
      <c r="A1030" s="103" t="s">
        <v>1836</v>
      </c>
      <c r="B1030" s="102">
        <v>45670</v>
      </c>
      <c r="C1030" s="104">
        <f>_xlfn.ISOWEEKNUM(Tabella2[[#This Row],[Date]])</f>
        <v>3</v>
      </c>
      <c r="D1030" s="104" t="s">
        <v>255</v>
      </c>
      <c r="E1030" s="104" t="s">
        <v>256</v>
      </c>
      <c r="F1030" s="104">
        <v>44</v>
      </c>
      <c r="G1030" s="104" t="s">
        <v>257</v>
      </c>
      <c r="H1030" s="105">
        <v>9</v>
      </c>
      <c r="I1030" s="104" t="s">
        <v>258</v>
      </c>
      <c r="J1030" s="104"/>
      <c r="K1030" s="104" t="s">
        <v>79</v>
      </c>
      <c r="L1030" s="104" t="s">
        <v>299</v>
      </c>
      <c r="M1030" s="104" t="s">
        <v>386</v>
      </c>
      <c r="N1030" s="104"/>
      <c r="O1030" s="106" t="str">
        <f>A1031</f>
        <v>13433</v>
      </c>
      <c r="P1030" s="111" t="s">
        <v>565</v>
      </c>
      <c r="Q1030" s="153" t="s">
        <v>307</v>
      </c>
      <c r="R1030" s="153" t="s">
        <v>308</v>
      </c>
      <c r="S1030" s="153">
        <v>4.1666666666666657E-2</v>
      </c>
      <c r="T1030" s="153"/>
      <c r="U1030" s="153"/>
      <c r="V1030" s="153" t="str">
        <f>IF(ISBLANK(T1030),"",Tabella2[[#This Row],[ACT STOP]]-Tabella2[[#This Row],[ACT START]])</f>
        <v/>
      </c>
      <c r="W1030" s="104" t="s">
        <v>116</v>
      </c>
      <c r="X1030" s="104" t="s">
        <v>119</v>
      </c>
      <c r="Y1030" s="110"/>
      <c r="Z1030" s="106"/>
      <c r="AA1030" s="104"/>
      <c r="AB1030" s="107"/>
      <c r="AC1030" s="72">
        <v>0</v>
      </c>
      <c r="AH1030" s="70"/>
      <c r="AI1030" s="70"/>
      <c r="AJ1030">
        <v>0</v>
      </c>
      <c r="AL1030" s="70"/>
      <c r="BL1030" t="s">
        <v>1837</v>
      </c>
      <c r="BM1030" s="135">
        <v>0</v>
      </c>
      <c r="BN1030" s="136">
        <v>0</v>
      </c>
      <c r="BO1030" s="101"/>
      <c r="BR1030" s="109" t="str">
        <f t="shared" si="15"/>
        <v>SH-25-1019</v>
      </c>
      <c r="BS1030" s="109" t="s">
        <v>318</v>
      </c>
      <c r="BT1030" t="s">
        <v>108</v>
      </c>
      <c r="BU1030" t="s">
        <v>1838</v>
      </c>
    </row>
    <row r="1031" spans="1:73" hidden="1">
      <c r="A1031" s="103" t="s">
        <v>1839</v>
      </c>
      <c r="B1031" s="102">
        <v>45670</v>
      </c>
      <c r="C1031" s="104">
        <f>_xlfn.ISOWEEKNUM(Tabella2[[#This Row],[Date]])</f>
        <v>3</v>
      </c>
      <c r="D1031" s="104" t="s">
        <v>255</v>
      </c>
      <c r="E1031" s="104" t="s">
        <v>256</v>
      </c>
      <c r="F1031" s="104">
        <v>42</v>
      </c>
      <c r="G1031" s="104" t="s">
        <v>257</v>
      </c>
      <c r="H1031" s="105">
        <v>13</v>
      </c>
      <c r="I1031" s="104" t="s">
        <v>258</v>
      </c>
      <c r="J1031" s="104"/>
      <c r="K1031" s="104" t="s">
        <v>78</v>
      </c>
      <c r="L1031" s="104" t="s">
        <v>299</v>
      </c>
      <c r="M1031" s="104" t="s">
        <v>386</v>
      </c>
      <c r="N1031" s="104"/>
      <c r="O1031" s="106" t="str">
        <f>A1030</f>
        <v>13432</v>
      </c>
      <c r="P1031" s="111" t="s">
        <v>565</v>
      </c>
      <c r="Q1031" s="153">
        <v>0.2951388888888889</v>
      </c>
      <c r="R1031" s="153">
        <v>0.33680555555555558</v>
      </c>
      <c r="S1031" s="153">
        <v>4.1666666666666657E-2</v>
      </c>
      <c r="T1031" s="153"/>
      <c r="U1031" s="153"/>
      <c r="V1031" s="153" t="str">
        <f>IF(ISBLANK(T1031),"",Tabella2[[#This Row],[ACT STOP]]-Tabella2[[#This Row],[ACT START]])</f>
        <v/>
      </c>
      <c r="W1031" s="104" t="s">
        <v>116</v>
      </c>
      <c r="X1031" s="104" t="s">
        <v>143</v>
      </c>
      <c r="Y1031" s="110"/>
      <c r="Z1031" s="106"/>
      <c r="AA1031" s="104"/>
      <c r="AB1031" s="107"/>
      <c r="AC1031" s="72">
        <v>0</v>
      </c>
      <c r="AH1031" s="70"/>
      <c r="AI1031" s="70"/>
      <c r="AJ1031">
        <v>0</v>
      </c>
      <c r="AL1031" s="70"/>
      <c r="BL1031" t="s">
        <v>1840</v>
      </c>
      <c r="BM1031" s="135">
        <v>0</v>
      </c>
      <c r="BN1031" s="136">
        <v>0</v>
      </c>
      <c r="BO1031" s="101"/>
      <c r="BR1031" s="109" t="str">
        <f t="shared" si="15"/>
        <v>SH-25-1020</v>
      </c>
      <c r="BS1031" s="109" t="s">
        <v>427</v>
      </c>
      <c r="BT1031" t="s">
        <v>108</v>
      </c>
      <c r="BU1031" t="s">
        <v>1841</v>
      </c>
    </row>
    <row r="1032" spans="1:73" hidden="1">
      <c r="A1032" s="103" t="s">
        <v>1842</v>
      </c>
      <c r="B1032" s="102">
        <v>45670</v>
      </c>
      <c r="C1032" s="104">
        <f>_xlfn.ISOWEEKNUM(Tabella2[[#This Row],[Date]])</f>
        <v>3</v>
      </c>
      <c r="D1032" s="104" t="s">
        <v>195</v>
      </c>
      <c r="E1032" s="104" t="s">
        <v>298</v>
      </c>
      <c r="F1032" s="104"/>
      <c r="G1032" s="104" t="s">
        <v>257</v>
      </c>
      <c r="H1032" s="105">
        <v>13</v>
      </c>
      <c r="I1032" s="104"/>
      <c r="J1032" s="104" t="s">
        <v>258</v>
      </c>
      <c r="K1032" s="104" t="s">
        <v>81</v>
      </c>
      <c r="L1032" s="104" t="s">
        <v>299</v>
      </c>
      <c r="M1032" s="104" t="s">
        <v>386</v>
      </c>
      <c r="N1032" s="104"/>
      <c r="O1032" s="108" t="str">
        <f>A174</f>
        <v>12576</v>
      </c>
      <c r="P1032" s="111" t="s">
        <v>565</v>
      </c>
      <c r="Q1032" s="153">
        <v>0.54513888888888884</v>
      </c>
      <c r="R1032" s="153">
        <v>0.58680555555555558</v>
      </c>
      <c r="S1032" s="153">
        <v>4.1666666666666657E-2</v>
      </c>
      <c r="T1032" s="153">
        <v>0.55902777777777779</v>
      </c>
      <c r="U1032" s="153">
        <v>0.56944444444444442</v>
      </c>
      <c r="V1032" s="153">
        <f>IF(ISBLANK(T1032),"",Tabella2[[#This Row],[ACT STOP]]-Tabella2[[#This Row],[ACT START]])</f>
        <v>1.041666666666663E-2</v>
      </c>
      <c r="W1032" s="104" t="s">
        <v>100</v>
      </c>
      <c r="X1032" s="104" t="s">
        <v>143</v>
      </c>
      <c r="Y1032" s="110" t="s">
        <v>1843</v>
      </c>
      <c r="Z1032" s="106"/>
      <c r="AA1032" s="104"/>
      <c r="AB1032" s="107"/>
      <c r="AC1032" s="72">
        <v>0</v>
      </c>
      <c r="AH1032" s="70"/>
      <c r="AI1032" s="70"/>
      <c r="AJ1032">
        <v>1</v>
      </c>
      <c r="AL1032" s="70"/>
      <c r="BL1032" s="198" t="s">
        <v>1843</v>
      </c>
      <c r="BM1032" s="135">
        <v>0.55902777777777779</v>
      </c>
      <c r="BN1032" s="136">
        <v>0.56944444444444442</v>
      </c>
      <c r="BO1032" s="101"/>
      <c r="BR1032" s="109" t="str">
        <f t="shared" si="15"/>
        <v>SH-25-1021</v>
      </c>
      <c r="BS1032" s="109" t="s">
        <v>427</v>
      </c>
      <c r="BT1032" t="s">
        <v>100</v>
      </c>
      <c r="BU1032" t="s">
        <v>1844</v>
      </c>
    </row>
    <row r="1033" spans="1:73" hidden="1">
      <c r="A1033" s="103" t="s">
        <v>1845</v>
      </c>
      <c r="B1033" s="102">
        <v>45659</v>
      </c>
      <c r="C1033" s="104">
        <f>_xlfn.ISOWEEKNUM(Tabella2[[#This Row],[Date]])</f>
        <v>1</v>
      </c>
      <c r="D1033" s="104" t="s">
        <v>255</v>
      </c>
      <c r="E1033" s="104" t="s">
        <v>256</v>
      </c>
      <c r="F1033" s="104">
        <v>45</v>
      </c>
      <c r="G1033" s="104" t="s">
        <v>257</v>
      </c>
      <c r="H1033" s="105">
        <v>9</v>
      </c>
      <c r="I1033" s="104" t="s">
        <v>258</v>
      </c>
      <c r="J1033" s="104"/>
      <c r="K1033" s="104" t="s">
        <v>78</v>
      </c>
      <c r="L1033" s="104" t="s">
        <v>259</v>
      </c>
      <c r="M1033" s="104" t="s">
        <v>1846</v>
      </c>
      <c r="N1033" s="104"/>
      <c r="O1033" s="108"/>
      <c r="P1033" s="111" t="s">
        <v>1847</v>
      </c>
      <c r="Q1033" s="153" t="s">
        <v>285</v>
      </c>
      <c r="R1033" s="153" t="s">
        <v>286</v>
      </c>
      <c r="S1033" s="153">
        <v>4.1666666666666657E-2</v>
      </c>
      <c r="T1033" s="153" t="s">
        <v>285</v>
      </c>
      <c r="U1033" s="153" t="s">
        <v>286</v>
      </c>
      <c r="V1033" s="153">
        <f>IF(ISBLANK(T1033),"",Tabella2[[#This Row],[ACT STOP]]-Tabella2[[#This Row],[ACT START]])</f>
        <v>4.166666666666663E-2</v>
      </c>
      <c r="W1033" s="104" t="s">
        <v>92</v>
      </c>
      <c r="X1033" s="104" t="s">
        <v>91</v>
      </c>
      <c r="Y1033" s="110"/>
      <c r="Z1033" s="106"/>
      <c r="AA1033" s="104"/>
      <c r="AB1033" s="107"/>
      <c r="AC1033" s="72">
        <v>1</v>
      </c>
      <c r="AH1033" s="70"/>
      <c r="AI1033" s="70"/>
      <c r="AJ1033">
        <v>0</v>
      </c>
      <c r="AL1033" s="70"/>
      <c r="BM1033" s="135" t="s">
        <v>285</v>
      </c>
      <c r="BN1033" s="136" t="s">
        <v>286</v>
      </c>
      <c r="BO1033" s="101"/>
      <c r="BR1033" s="109" t="str">
        <f t="shared" si="15"/>
        <v>SH-25-1022</v>
      </c>
      <c r="BS1033" s="109" t="s">
        <v>318</v>
      </c>
      <c r="BT1033" t="s">
        <v>92</v>
      </c>
      <c r="BU1033" t="s">
        <v>1848</v>
      </c>
    </row>
    <row r="1034" spans="1:73" hidden="1">
      <c r="A1034" s="103" t="s">
        <v>1849</v>
      </c>
      <c r="B1034" s="102">
        <v>45659</v>
      </c>
      <c r="C1034" s="104">
        <f>_xlfn.ISOWEEKNUM(Tabella2[[#This Row],[Date]])</f>
        <v>1</v>
      </c>
      <c r="D1034" s="104" t="s">
        <v>370</v>
      </c>
      <c r="E1034" s="104" t="s">
        <v>256</v>
      </c>
      <c r="F1034" s="104">
        <v>50</v>
      </c>
      <c r="G1034" s="104" t="s">
        <v>257</v>
      </c>
      <c r="H1034" s="105">
        <v>2</v>
      </c>
      <c r="I1034" s="104" t="s">
        <v>258</v>
      </c>
      <c r="J1034" s="104"/>
      <c r="K1034" s="104" t="s">
        <v>79</v>
      </c>
      <c r="L1034" s="104" t="s">
        <v>259</v>
      </c>
      <c r="M1034" s="104" t="s">
        <v>260</v>
      </c>
      <c r="N1034" s="104"/>
      <c r="O1034" s="108"/>
      <c r="P1034" s="111" t="s">
        <v>1850</v>
      </c>
      <c r="Q1034" s="153" t="s">
        <v>285</v>
      </c>
      <c r="R1034" s="153" t="s">
        <v>286</v>
      </c>
      <c r="S1034" s="153">
        <v>4.1666666666666657E-2</v>
      </c>
      <c r="T1034" s="153" t="s">
        <v>285</v>
      </c>
      <c r="U1034" s="153" t="s">
        <v>286</v>
      </c>
      <c r="V1034" s="153">
        <f>IF(ISBLANK(T1034),"",Tabella2[[#This Row],[ACT STOP]]-Tabella2[[#This Row],[ACT START]])</f>
        <v>4.166666666666663E-2</v>
      </c>
      <c r="W1034" s="104" t="s">
        <v>92</v>
      </c>
      <c r="X1034" s="104" t="s">
        <v>91</v>
      </c>
      <c r="Y1034" s="110" t="s">
        <v>1851</v>
      </c>
      <c r="Z1034" s="106"/>
      <c r="AA1034" s="104"/>
      <c r="AB1034" s="107"/>
      <c r="AC1034" s="72">
        <v>1</v>
      </c>
      <c r="AH1034" s="70"/>
      <c r="AI1034" s="70"/>
      <c r="AJ1034">
        <v>0</v>
      </c>
      <c r="AL1034" s="70"/>
      <c r="BM1034" s="135" t="s">
        <v>285</v>
      </c>
      <c r="BN1034" s="136" t="s">
        <v>286</v>
      </c>
      <c r="BO1034" s="101"/>
      <c r="BR1034" s="109" t="str">
        <f t="shared" si="15"/>
        <v>SH-25-1023</v>
      </c>
      <c r="BS1034" s="109" t="s">
        <v>368</v>
      </c>
      <c r="BT1034" t="s">
        <v>92</v>
      </c>
      <c r="BU1034" t="s">
        <v>1852</v>
      </c>
    </row>
    <row r="1035" spans="1:73" hidden="1">
      <c r="A1035" s="103" t="s">
        <v>1853</v>
      </c>
      <c r="B1035" s="102">
        <v>45659</v>
      </c>
      <c r="C1035" s="104">
        <f>_xlfn.ISOWEEKNUM(Tabella2[[#This Row],[Date]])</f>
        <v>1</v>
      </c>
      <c r="D1035" s="104" t="s">
        <v>370</v>
      </c>
      <c r="E1035" s="104" t="s">
        <v>256</v>
      </c>
      <c r="F1035" s="104">
        <v>51</v>
      </c>
      <c r="G1035" s="104" t="s">
        <v>257</v>
      </c>
      <c r="H1035" s="105">
        <v>12</v>
      </c>
      <c r="I1035" s="104" t="s">
        <v>258</v>
      </c>
      <c r="J1035" s="104"/>
      <c r="K1035" s="104" t="s">
        <v>83</v>
      </c>
      <c r="L1035" s="104" t="s">
        <v>259</v>
      </c>
      <c r="M1035" s="104" t="s">
        <v>260</v>
      </c>
      <c r="N1035" s="104"/>
      <c r="O1035" s="108"/>
      <c r="P1035" s="111" t="s">
        <v>1850</v>
      </c>
      <c r="Q1035" s="153" t="s">
        <v>285</v>
      </c>
      <c r="R1035" s="153" t="s">
        <v>286</v>
      </c>
      <c r="S1035" s="153">
        <v>4.1666666666666657E-2</v>
      </c>
      <c r="T1035" s="153">
        <v>0.29166666666666669</v>
      </c>
      <c r="U1035" s="153">
        <v>0.33333333333333331</v>
      </c>
      <c r="V1035" s="153">
        <f>IF(ISBLANK(T1035),"",Tabella2[[#This Row],[ACT STOP]]-Tabella2[[#This Row],[ACT START]])</f>
        <v>4.166666666666663E-2</v>
      </c>
      <c r="W1035" s="104" t="s">
        <v>92</v>
      </c>
      <c r="X1035" s="104" t="s">
        <v>91</v>
      </c>
      <c r="Y1035" s="110" t="s">
        <v>1854</v>
      </c>
      <c r="Z1035" s="106"/>
      <c r="AA1035" s="104"/>
      <c r="AB1035" s="107"/>
      <c r="AC1035" s="72">
        <v>1</v>
      </c>
      <c r="AH1035" s="70"/>
      <c r="AI1035" s="70"/>
      <c r="AJ1035">
        <v>0</v>
      </c>
      <c r="AL1035" s="70"/>
      <c r="BL1035" t="s">
        <v>1855</v>
      </c>
      <c r="BM1035" s="135">
        <v>0.29166666666666669</v>
      </c>
      <c r="BN1035" s="136">
        <v>0.33333333333333331</v>
      </c>
      <c r="BO1035" s="101"/>
      <c r="BR1035" s="109" t="str">
        <f t="shared" si="15"/>
        <v>SH-25-1024</v>
      </c>
      <c r="BS1035" s="109" t="s">
        <v>266</v>
      </c>
      <c r="BT1035" t="s">
        <v>92</v>
      </c>
      <c r="BU1035" t="s">
        <v>1856</v>
      </c>
    </row>
    <row r="1036" spans="1:73" hidden="1">
      <c r="A1036" s="103" t="s">
        <v>1857</v>
      </c>
      <c r="B1036" s="102">
        <v>45659</v>
      </c>
      <c r="C1036" s="104">
        <f>_xlfn.ISOWEEKNUM(Tabella2[[#This Row],[Date]])</f>
        <v>1</v>
      </c>
      <c r="D1036" s="104" t="s">
        <v>370</v>
      </c>
      <c r="E1036" s="104" t="s">
        <v>256</v>
      </c>
      <c r="F1036" s="104">
        <v>55</v>
      </c>
      <c r="G1036" s="104" t="s">
        <v>284</v>
      </c>
      <c r="H1036" s="105">
        <v>3</v>
      </c>
      <c r="I1036" s="104" t="s">
        <v>258</v>
      </c>
      <c r="J1036" s="104"/>
      <c r="K1036" s="104" t="s">
        <v>80</v>
      </c>
      <c r="L1036" s="104" t="s">
        <v>259</v>
      </c>
      <c r="M1036" s="104" t="s">
        <v>1846</v>
      </c>
      <c r="N1036" s="104"/>
      <c r="O1036" s="108"/>
      <c r="P1036" s="111" t="s">
        <v>1858</v>
      </c>
      <c r="Q1036" s="153" t="s">
        <v>285</v>
      </c>
      <c r="R1036" s="153" t="s">
        <v>286</v>
      </c>
      <c r="S1036" s="153">
        <v>4.1666666666666657E-2</v>
      </c>
      <c r="T1036" s="153">
        <v>0.29166666666666669</v>
      </c>
      <c r="U1036" s="153">
        <v>0.33333333333333331</v>
      </c>
      <c r="V1036" s="153">
        <f>IF(ISBLANK(T1036),"",Tabella2[[#This Row],[ACT STOP]]-Tabella2[[#This Row],[ACT START]])</f>
        <v>4.166666666666663E-2</v>
      </c>
      <c r="W1036" s="104" t="s">
        <v>92</v>
      </c>
      <c r="X1036" s="104" t="s">
        <v>91</v>
      </c>
      <c r="Y1036" s="110"/>
      <c r="Z1036" s="106"/>
      <c r="AA1036" s="104"/>
      <c r="AB1036" s="107"/>
      <c r="AC1036" s="72">
        <v>1</v>
      </c>
      <c r="AH1036" s="70"/>
      <c r="AI1036" s="70"/>
      <c r="AJ1036">
        <v>0</v>
      </c>
      <c r="AL1036" s="70"/>
      <c r="BM1036" s="135">
        <v>0.29166666666666669</v>
      </c>
      <c r="BN1036" s="136">
        <v>0.33333333333333331</v>
      </c>
      <c r="BO1036" s="101"/>
      <c r="BR1036" s="109" t="str">
        <f t="shared" si="15"/>
        <v>SH-25-1025</v>
      </c>
      <c r="BS1036" s="109" t="s">
        <v>301</v>
      </c>
      <c r="BT1036" t="s">
        <v>92</v>
      </c>
      <c r="BU1036" t="s">
        <v>1859</v>
      </c>
    </row>
    <row r="1037" spans="1:73" hidden="1">
      <c r="A1037" s="103" t="s">
        <v>1860</v>
      </c>
      <c r="B1037" s="102">
        <v>45659</v>
      </c>
      <c r="C1037" s="104">
        <f>_xlfn.ISOWEEKNUM(Tabella2[[#This Row],[Date]])</f>
        <v>1</v>
      </c>
      <c r="D1037" s="104" t="s">
        <v>370</v>
      </c>
      <c r="E1037" s="104" t="s">
        <v>256</v>
      </c>
      <c r="F1037" s="104">
        <v>53</v>
      </c>
      <c r="G1037" s="104" t="s">
        <v>257</v>
      </c>
      <c r="H1037" s="105">
        <v>30</v>
      </c>
      <c r="I1037" s="104" t="s">
        <v>258</v>
      </c>
      <c r="J1037" s="104"/>
      <c r="K1037" s="104" t="s">
        <v>81</v>
      </c>
      <c r="L1037" s="104" t="s">
        <v>259</v>
      </c>
      <c r="M1037" s="104" t="s">
        <v>1846</v>
      </c>
      <c r="N1037" s="104"/>
      <c r="O1037" s="106"/>
      <c r="P1037" s="111" t="s">
        <v>1858</v>
      </c>
      <c r="Q1037" s="153" t="s">
        <v>285</v>
      </c>
      <c r="R1037" s="153" t="s">
        <v>286</v>
      </c>
      <c r="S1037" s="153">
        <v>4.1666666666666657E-2</v>
      </c>
      <c r="T1037" s="153"/>
      <c r="U1037" s="153"/>
      <c r="V1037" s="153" t="str">
        <f>IF(ISBLANK(T1037),"",Tabella2[[#This Row],[ACT STOP]]-Tabella2[[#This Row],[ACT START]])</f>
        <v/>
      </c>
      <c r="W1037" s="104" t="s">
        <v>108</v>
      </c>
      <c r="X1037" s="104" t="s">
        <v>97</v>
      </c>
      <c r="Y1037" s="110"/>
      <c r="Z1037" s="106"/>
      <c r="AA1037" s="104"/>
      <c r="AB1037" s="107"/>
      <c r="AC1037" s="72">
        <v>0</v>
      </c>
      <c r="AH1037" s="70"/>
      <c r="AI1037" s="70"/>
      <c r="AJ1037">
        <v>0</v>
      </c>
      <c r="AL1037" s="70"/>
      <c r="BL1037" t="s">
        <v>323</v>
      </c>
      <c r="BM1037" s="135">
        <v>0</v>
      </c>
      <c r="BN1037" s="136">
        <v>0</v>
      </c>
      <c r="BO1037" s="101"/>
      <c r="BR1037" s="109" t="str">
        <f t="shared" ref="BR1037:BR1100" si="16">_xlfn.CONCAT(LEFT(BR1036,6),TEXT(RIGHT(BR1036,4)+1,"0000"))</f>
        <v>SH-25-1026</v>
      </c>
      <c r="BS1037" s="109" t="s">
        <v>279</v>
      </c>
      <c r="BT1037" t="s">
        <v>108</v>
      </c>
      <c r="BU1037" t="s">
        <v>1861</v>
      </c>
    </row>
    <row r="1038" spans="1:73" hidden="1">
      <c r="A1038" s="103" t="s">
        <v>1862</v>
      </c>
      <c r="B1038" s="102">
        <v>45659</v>
      </c>
      <c r="C1038" s="104">
        <f>_xlfn.ISOWEEKNUM(Tabella2[[#This Row],[Date]])</f>
        <v>1</v>
      </c>
      <c r="D1038" s="104" t="s">
        <v>255</v>
      </c>
      <c r="E1038" s="104" t="s">
        <v>256</v>
      </c>
      <c r="F1038" s="104">
        <v>43</v>
      </c>
      <c r="G1038" s="104" t="s">
        <v>257</v>
      </c>
      <c r="H1038" s="105">
        <v>9</v>
      </c>
      <c r="I1038" s="104" t="s">
        <v>258</v>
      </c>
      <c r="J1038" s="104"/>
      <c r="K1038" s="104" t="s">
        <v>79</v>
      </c>
      <c r="L1038" s="104" t="s">
        <v>299</v>
      </c>
      <c r="M1038" s="104" t="s">
        <v>276</v>
      </c>
      <c r="N1038" s="104"/>
      <c r="O1038" s="108" t="str">
        <f>A19</f>
        <v>12421</v>
      </c>
      <c r="P1038" s="111" t="s">
        <v>844</v>
      </c>
      <c r="Q1038" s="153" t="s">
        <v>262</v>
      </c>
      <c r="R1038" s="153" t="s">
        <v>263</v>
      </c>
      <c r="S1038" s="153">
        <v>4.1666666666666657E-2</v>
      </c>
      <c r="T1038" s="153" t="s">
        <v>262</v>
      </c>
      <c r="U1038" s="153" t="s">
        <v>263</v>
      </c>
      <c r="V1038" s="153">
        <f>IF(ISBLANK(T1038),"",Tabella2[[#This Row],[ACT STOP]]-Tabella2[[#This Row],[ACT START]])</f>
        <v>4.1666666666666685E-2</v>
      </c>
      <c r="W1038" s="104" t="s">
        <v>92</v>
      </c>
      <c r="X1038" s="104" t="s">
        <v>91</v>
      </c>
      <c r="Y1038" s="110" t="s">
        <v>1863</v>
      </c>
      <c r="Z1038" s="106"/>
      <c r="AA1038" s="104"/>
      <c r="AB1038" s="107"/>
      <c r="AC1038" s="72">
        <v>1</v>
      </c>
      <c r="AH1038" s="70"/>
      <c r="AI1038" s="70"/>
      <c r="AJ1038">
        <v>0</v>
      </c>
      <c r="AL1038" s="70"/>
      <c r="BM1038" s="135" t="s">
        <v>262</v>
      </c>
      <c r="BN1038" s="136" t="s">
        <v>263</v>
      </c>
      <c r="BO1038" s="101"/>
      <c r="BR1038" s="109" t="str">
        <f t="shared" si="16"/>
        <v>SH-25-1027</v>
      </c>
      <c r="BS1038" s="109" t="s">
        <v>318</v>
      </c>
      <c r="BT1038" t="s">
        <v>92</v>
      </c>
      <c r="BU1038" t="s">
        <v>1864</v>
      </c>
    </row>
    <row r="1039" spans="1:73" hidden="1">
      <c r="A1039" s="103" t="s">
        <v>1865</v>
      </c>
      <c r="B1039" s="102">
        <v>45659</v>
      </c>
      <c r="C1039" s="104">
        <f>_xlfn.ISOWEEKNUM(Tabella2[[#This Row],[Date]])</f>
        <v>1</v>
      </c>
      <c r="D1039" s="104" t="s">
        <v>275</v>
      </c>
      <c r="E1039" s="104" t="s">
        <v>256</v>
      </c>
      <c r="F1039" s="104">
        <v>58</v>
      </c>
      <c r="G1039" s="104" t="s">
        <v>257</v>
      </c>
      <c r="H1039" s="105">
        <v>2</v>
      </c>
      <c r="I1039" s="104" t="s">
        <v>258</v>
      </c>
      <c r="J1039" s="104"/>
      <c r="K1039" s="104" t="s">
        <v>80</v>
      </c>
      <c r="L1039" s="104" t="s">
        <v>259</v>
      </c>
      <c r="M1039" s="104" t="s">
        <v>276</v>
      </c>
      <c r="N1039" s="104"/>
      <c r="O1039" s="106"/>
      <c r="P1039" s="111" t="s">
        <v>277</v>
      </c>
      <c r="Q1039" s="153" t="s">
        <v>262</v>
      </c>
      <c r="R1039" s="153" t="s">
        <v>263</v>
      </c>
      <c r="S1039" s="153">
        <v>4.1666666666666657E-2</v>
      </c>
      <c r="T1039" s="153">
        <v>0.39583333333333331</v>
      </c>
      <c r="U1039" s="153">
        <v>0.4375</v>
      </c>
      <c r="V1039" s="153">
        <f>IF(ISBLANK(T1039),"",Tabella2[[#This Row],[ACT STOP]]-Tabella2[[#This Row],[ACT START]])</f>
        <v>4.1666666666666685E-2</v>
      </c>
      <c r="W1039" s="104" t="s">
        <v>92</v>
      </c>
      <c r="X1039" s="104" t="s">
        <v>91</v>
      </c>
      <c r="Y1039" s="110" t="s">
        <v>1866</v>
      </c>
      <c r="Z1039" s="106"/>
      <c r="AA1039" s="104"/>
      <c r="AB1039" s="107"/>
      <c r="AC1039" s="72">
        <v>1</v>
      </c>
      <c r="AH1039" s="70"/>
      <c r="AI1039" s="70"/>
      <c r="AJ1039">
        <v>0</v>
      </c>
      <c r="AL1039" s="70"/>
      <c r="BM1039" s="135">
        <v>0.39583333333333331</v>
      </c>
      <c r="BN1039" s="136">
        <v>0.4375</v>
      </c>
      <c r="BO1039" s="101"/>
      <c r="BR1039" s="109" t="str">
        <f t="shared" si="16"/>
        <v>SH-25-1028</v>
      </c>
      <c r="BS1039" s="109" t="s">
        <v>368</v>
      </c>
      <c r="BT1039" t="s">
        <v>92</v>
      </c>
      <c r="BU1039" t="s">
        <v>1867</v>
      </c>
    </row>
    <row r="1040" spans="1:73" hidden="1">
      <c r="A1040" s="103" t="s">
        <v>1868</v>
      </c>
      <c r="B1040" s="102">
        <v>45659</v>
      </c>
      <c r="C1040" s="104">
        <f>_xlfn.ISOWEEKNUM(Tabella2[[#This Row],[Date]])</f>
        <v>1</v>
      </c>
      <c r="D1040" s="104" t="s">
        <v>275</v>
      </c>
      <c r="E1040" s="104" t="s">
        <v>256</v>
      </c>
      <c r="F1040" s="104">
        <v>56</v>
      </c>
      <c r="G1040" s="104" t="s">
        <v>257</v>
      </c>
      <c r="H1040" s="105">
        <v>12</v>
      </c>
      <c r="I1040" s="104" t="s">
        <v>258</v>
      </c>
      <c r="J1040" s="104"/>
      <c r="K1040" s="104" t="s">
        <v>81</v>
      </c>
      <c r="L1040" s="104" t="s">
        <v>259</v>
      </c>
      <c r="M1040" s="104" t="s">
        <v>276</v>
      </c>
      <c r="N1040" s="104"/>
      <c r="O1040" s="106"/>
      <c r="P1040" s="111" t="s">
        <v>277</v>
      </c>
      <c r="Q1040" s="153" t="s">
        <v>262</v>
      </c>
      <c r="R1040" s="153" t="s">
        <v>263</v>
      </c>
      <c r="S1040" s="153">
        <v>4.1666666666666657E-2</v>
      </c>
      <c r="T1040" s="153">
        <v>0.39583333333333331</v>
      </c>
      <c r="U1040" s="153">
        <v>0.4375</v>
      </c>
      <c r="V1040" s="153">
        <f>IF(ISBLANK(T1040),"",Tabella2[[#This Row],[ACT STOP]]-Tabella2[[#This Row],[ACT START]])</f>
        <v>4.1666666666666685E-2</v>
      </c>
      <c r="W1040" s="104" t="s">
        <v>92</v>
      </c>
      <c r="X1040" s="104" t="s">
        <v>91</v>
      </c>
      <c r="Y1040" s="110" t="s">
        <v>1869</v>
      </c>
      <c r="Z1040" s="106"/>
      <c r="AA1040" s="104"/>
      <c r="AB1040" s="107"/>
      <c r="AC1040" s="72">
        <v>1</v>
      </c>
      <c r="AH1040" s="70"/>
      <c r="AI1040" s="70"/>
      <c r="AJ1040">
        <v>0</v>
      </c>
      <c r="AL1040" s="70"/>
      <c r="BM1040" s="135">
        <v>0.39583333333333331</v>
      </c>
      <c r="BN1040" s="136">
        <v>0.4375</v>
      </c>
      <c r="BO1040" s="101"/>
      <c r="BR1040" s="109" t="str">
        <f t="shared" si="16"/>
        <v>SH-25-1029</v>
      </c>
      <c r="BS1040" s="109" t="s">
        <v>266</v>
      </c>
      <c r="BT1040" t="s">
        <v>92</v>
      </c>
      <c r="BU1040" t="s">
        <v>1870</v>
      </c>
    </row>
    <row r="1041" spans="1:73" hidden="1">
      <c r="A1041" s="103" t="s">
        <v>1871</v>
      </c>
      <c r="B1041" s="102">
        <v>45659</v>
      </c>
      <c r="C1041" s="104">
        <f>_xlfn.ISOWEEKNUM(Tabella2[[#This Row],[Date]])</f>
        <v>1</v>
      </c>
      <c r="D1041" s="104" t="s">
        <v>1872</v>
      </c>
      <c r="E1041" s="104" t="s">
        <v>256</v>
      </c>
      <c r="F1041" s="104">
        <v>11</v>
      </c>
      <c r="G1041" s="104" t="s">
        <v>257</v>
      </c>
      <c r="H1041" s="105">
        <v>22</v>
      </c>
      <c r="I1041" s="104" t="s">
        <v>258</v>
      </c>
      <c r="J1041" s="104"/>
      <c r="K1041" s="104" t="s">
        <v>79</v>
      </c>
      <c r="L1041" s="104" t="s">
        <v>299</v>
      </c>
      <c r="M1041" s="104" t="s">
        <v>276</v>
      </c>
      <c r="N1041" s="104"/>
      <c r="O1041" s="108" t="str">
        <f>A24</f>
        <v>12426</v>
      </c>
      <c r="P1041" s="111" t="s">
        <v>829</v>
      </c>
      <c r="Q1041" s="153" t="s">
        <v>271</v>
      </c>
      <c r="R1041" s="153" t="s">
        <v>272</v>
      </c>
      <c r="S1041" s="153">
        <v>4.1666666666666657E-2</v>
      </c>
      <c r="T1041" s="153" t="s">
        <v>271</v>
      </c>
      <c r="U1041" s="153" t="s">
        <v>272</v>
      </c>
      <c r="V1041" s="153">
        <f>IF(ISBLANK(T1041),"",Tabella2[[#This Row],[ACT STOP]]-Tabella2[[#This Row],[ACT START]])</f>
        <v>4.166666666666663E-2</v>
      </c>
      <c r="W1041" s="104" t="s">
        <v>92</v>
      </c>
      <c r="X1041" s="104" t="s">
        <v>91</v>
      </c>
      <c r="Y1041" s="110"/>
      <c r="Z1041" s="106"/>
      <c r="AA1041" s="104"/>
      <c r="AB1041" s="107"/>
      <c r="AC1041" s="72">
        <v>1</v>
      </c>
      <c r="AH1041" s="70"/>
      <c r="AI1041" s="70"/>
      <c r="AJ1041">
        <v>0</v>
      </c>
      <c r="AL1041" s="70"/>
      <c r="BM1041" s="135" t="s">
        <v>271</v>
      </c>
      <c r="BN1041" s="136" t="s">
        <v>272</v>
      </c>
      <c r="BO1041" s="101"/>
      <c r="BR1041" s="109" t="str">
        <f t="shared" si="16"/>
        <v>SH-25-1030</v>
      </c>
      <c r="BS1041" s="109" t="s">
        <v>1257</v>
      </c>
      <c r="BT1041" t="s">
        <v>92</v>
      </c>
      <c r="BU1041" t="s">
        <v>1873</v>
      </c>
    </row>
    <row r="1042" spans="1:73" hidden="1">
      <c r="A1042" s="103" t="s">
        <v>1874</v>
      </c>
      <c r="B1042" s="102">
        <v>45659</v>
      </c>
      <c r="C1042" s="104">
        <f>_xlfn.ISOWEEKNUM(Tabella2[[#This Row],[Date]])</f>
        <v>1</v>
      </c>
      <c r="D1042" s="104" t="s">
        <v>275</v>
      </c>
      <c r="E1042" s="104" t="s">
        <v>256</v>
      </c>
      <c r="F1042" s="104">
        <v>57</v>
      </c>
      <c r="G1042" s="104" t="s">
        <v>257</v>
      </c>
      <c r="H1042" s="105">
        <v>2</v>
      </c>
      <c r="I1042" s="104" t="s">
        <v>258</v>
      </c>
      <c r="J1042" s="104"/>
      <c r="K1042" s="104" t="s">
        <v>81</v>
      </c>
      <c r="L1042" s="104" t="s">
        <v>259</v>
      </c>
      <c r="M1042" s="104" t="s">
        <v>276</v>
      </c>
      <c r="N1042" s="104"/>
      <c r="O1042" s="106"/>
      <c r="P1042" s="111" t="s">
        <v>277</v>
      </c>
      <c r="Q1042" s="153" t="s">
        <v>271</v>
      </c>
      <c r="R1042" s="153" t="s">
        <v>272</v>
      </c>
      <c r="S1042" s="153">
        <v>4.1666666666666657E-2</v>
      </c>
      <c r="T1042" s="153">
        <v>0.52083333333333337</v>
      </c>
      <c r="U1042" s="153">
        <v>0.5625</v>
      </c>
      <c r="V1042" s="153">
        <f>IF(ISBLANK(T1042),"",Tabella2[[#This Row],[ACT STOP]]-Tabella2[[#This Row],[ACT START]])</f>
        <v>4.166666666666663E-2</v>
      </c>
      <c r="W1042" s="104" t="s">
        <v>92</v>
      </c>
      <c r="X1042" s="104" t="s">
        <v>91</v>
      </c>
      <c r="Y1042" s="110"/>
      <c r="Z1042" s="106"/>
      <c r="AA1042" s="104"/>
      <c r="AB1042" s="107"/>
      <c r="AC1042" s="72">
        <v>1</v>
      </c>
      <c r="AH1042" s="70"/>
      <c r="AI1042" s="70"/>
      <c r="AJ1042">
        <v>0</v>
      </c>
      <c r="AL1042" s="70"/>
      <c r="BM1042" s="135">
        <v>0.52083333333333337</v>
      </c>
      <c r="BN1042" s="136">
        <v>0.5625</v>
      </c>
      <c r="BO1042" s="101"/>
      <c r="BR1042" s="109" t="str">
        <f t="shared" si="16"/>
        <v>SH-25-1031</v>
      </c>
      <c r="BS1042" s="109" t="s">
        <v>368</v>
      </c>
      <c r="BT1042" t="s">
        <v>92</v>
      </c>
      <c r="BU1042" t="s">
        <v>1875</v>
      </c>
    </row>
    <row r="1043" spans="1:73" hidden="1">
      <c r="A1043" s="103" t="s">
        <v>1876</v>
      </c>
      <c r="B1043" s="102">
        <v>45660</v>
      </c>
      <c r="C1043" s="104">
        <f>_xlfn.ISOWEEKNUM(Tabella2[[#This Row],[Date]])</f>
        <v>1</v>
      </c>
      <c r="D1043" s="104" t="s">
        <v>370</v>
      </c>
      <c r="E1043" s="104" t="s">
        <v>256</v>
      </c>
      <c r="F1043" s="104">
        <v>54</v>
      </c>
      <c r="G1043" s="104" t="s">
        <v>257</v>
      </c>
      <c r="H1043" s="105">
        <v>9</v>
      </c>
      <c r="I1043" s="104" t="s">
        <v>258</v>
      </c>
      <c r="J1043" s="104"/>
      <c r="K1043" s="104" t="s">
        <v>79</v>
      </c>
      <c r="L1043" s="104" t="s">
        <v>299</v>
      </c>
      <c r="M1043" s="104" t="s">
        <v>516</v>
      </c>
      <c r="N1043" s="104"/>
      <c r="O1043" s="106" t="str">
        <f>A1044</f>
        <v>13446</v>
      </c>
      <c r="P1043" s="111" t="s">
        <v>1877</v>
      </c>
      <c r="Q1043" s="153" t="s">
        <v>307</v>
      </c>
      <c r="R1043" s="153" t="s">
        <v>308</v>
      </c>
      <c r="S1043" s="153">
        <v>4.1666666666666657E-2</v>
      </c>
      <c r="T1043" s="153" t="s">
        <v>307</v>
      </c>
      <c r="U1043" s="153" t="s">
        <v>308</v>
      </c>
      <c r="V1043" s="153">
        <f>IF(ISBLANK(T1043),"",Tabella2[[#This Row],[ACT STOP]]-Tabella2[[#This Row],[ACT START]])</f>
        <v>4.1666666666666685E-2</v>
      </c>
      <c r="W1043" s="104" t="s">
        <v>92</v>
      </c>
      <c r="X1043" s="104" t="s">
        <v>91</v>
      </c>
      <c r="Y1043" s="110"/>
      <c r="Z1043" s="106"/>
      <c r="AA1043" s="104"/>
      <c r="AB1043" s="107"/>
      <c r="AC1043" s="72">
        <v>1</v>
      </c>
      <c r="AH1043" s="70"/>
      <c r="AI1043" s="70"/>
      <c r="AJ1043">
        <v>0</v>
      </c>
      <c r="AL1043" s="70"/>
      <c r="BM1043" s="135" t="s">
        <v>307</v>
      </c>
      <c r="BN1043" s="136" t="s">
        <v>308</v>
      </c>
      <c r="BO1043" s="101"/>
      <c r="BR1043" s="109" t="str">
        <f t="shared" si="16"/>
        <v>SH-25-1032</v>
      </c>
      <c r="BS1043" s="109" t="s">
        <v>318</v>
      </c>
      <c r="BT1043" t="s">
        <v>92</v>
      </c>
      <c r="BU1043" t="s">
        <v>1878</v>
      </c>
    </row>
    <row r="1044" spans="1:73" hidden="1">
      <c r="A1044" s="103" t="s">
        <v>1879</v>
      </c>
      <c r="B1044" s="102">
        <v>45660</v>
      </c>
      <c r="C1044" s="104">
        <f>_xlfn.ISOWEEKNUM(Tabella2[[#This Row],[Date]])</f>
        <v>1</v>
      </c>
      <c r="D1044" s="104" t="s">
        <v>370</v>
      </c>
      <c r="E1044" s="104" t="s">
        <v>256</v>
      </c>
      <c r="F1044" s="104">
        <v>51</v>
      </c>
      <c r="G1044" s="104" t="s">
        <v>257</v>
      </c>
      <c r="H1044" s="105">
        <v>12</v>
      </c>
      <c r="I1044" s="104" t="s">
        <v>258</v>
      </c>
      <c r="J1044" s="104"/>
      <c r="K1044" s="104" t="s">
        <v>78</v>
      </c>
      <c r="L1044" s="104" t="s">
        <v>299</v>
      </c>
      <c r="M1044" s="104" t="s">
        <v>516</v>
      </c>
      <c r="N1044" s="104"/>
      <c r="O1044" s="106" t="str">
        <f>A1043</f>
        <v>13445</v>
      </c>
      <c r="P1044" s="111" t="s">
        <v>1877</v>
      </c>
      <c r="Q1044" s="178">
        <v>0.2951388888888889</v>
      </c>
      <c r="R1044" s="153">
        <v>0.33680555555555558</v>
      </c>
      <c r="S1044" s="153">
        <v>4.1666666666666657E-2</v>
      </c>
      <c r="T1044" s="153" t="s">
        <v>307</v>
      </c>
      <c r="U1044" s="153" t="s">
        <v>308</v>
      </c>
      <c r="V1044" s="153">
        <f>IF(ISBLANK(T1044),"",Tabella2[[#This Row],[ACT STOP]]-Tabella2[[#This Row],[ACT START]])</f>
        <v>4.1666666666666685E-2</v>
      </c>
      <c r="W1044" s="104" t="s">
        <v>92</v>
      </c>
      <c r="X1044" s="104" t="s">
        <v>91</v>
      </c>
      <c r="Y1044" s="110"/>
      <c r="Z1044" s="106"/>
      <c r="AA1044" s="104"/>
      <c r="AB1044" s="107"/>
      <c r="AC1044" s="72">
        <v>1</v>
      </c>
      <c r="AH1044" s="70"/>
      <c r="AI1044" s="70"/>
      <c r="AJ1044">
        <v>0</v>
      </c>
      <c r="AL1044" s="70"/>
      <c r="BM1044" s="135" t="s">
        <v>307</v>
      </c>
      <c r="BN1044" s="136" t="s">
        <v>308</v>
      </c>
      <c r="BO1044" s="101"/>
      <c r="BR1044" s="109" t="str">
        <f t="shared" si="16"/>
        <v>SH-25-1033</v>
      </c>
      <c r="BS1044" s="109" t="s">
        <v>266</v>
      </c>
      <c r="BT1044" t="s">
        <v>92</v>
      </c>
      <c r="BU1044" t="s">
        <v>1880</v>
      </c>
    </row>
    <row r="1045" spans="1:73" hidden="1">
      <c r="A1045" s="103" t="s">
        <v>1881</v>
      </c>
      <c r="B1045" s="102">
        <v>45660</v>
      </c>
      <c r="C1045" s="104">
        <f>_xlfn.ISOWEEKNUM(Tabella2[[#This Row],[Date]])</f>
        <v>1</v>
      </c>
      <c r="D1045" s="104" t="s">
        <v>255</v>
      </c>
      <c r="E1045" s="104" t="s">
        <v>256</v>
      </c>
      <c r="F1045" s="104">
        <v>41</v>
      </c>
      <c r="G1045" s="104" t="s">
        <v>284</v>
      </c>
      <c r="H1045" s="105">
        <v>22</v>
      </c>
      <c r="I1045" s="104" t="s">
        <v>258</v>
      </c>
      <c r="J1045" s="104"/>
      <c r="K1045" s="104" t="s">
        <v>83</v>
      </c>
      <c r="L1045" s="104" t="s">
        <v>259</v>
      </c>
      <c r="M1045" s="104" t="s">
        <v>260</v>
      </c>
      <c r="N1045" s="104"/>
      <c r="O1045" s="106"/>
      <c r="P1045" s="111" t="s">
        <v>261</v>
      </c>
      <c r="Q1045" s="153" t="s">
        <v>307</v>
      </c>
      <c r="R1045" s="153" t="s">
        <v>308</v>
      </c>
      <c r="S1045" s="153">
        <v>4.1666666666666657E-2</v>
      </c>
      <c r="T1045" s="153">
        <v>0.30902777777777779</v>
      </c>
      <c r="U1045" s="153">
        <v>0.34375</v>
      </c>
      <c r="V1045" s="153">
        <f>IF(ISBLANK(T1045),"",Tabella2[[#This Row],[ACT STOP]]-Tabella2[[#This Row],[ACT START]])</f>
        <v>3.472222222222221E-2</v>
      </c>
      <c r="W1045" s="104" t="s">
        <v>92</v>
      </c>
      <c r="X1045" s="104" t="s">
        <v>91</v>
      </c>
      <c r="Y1045" s="110"/>
      <c r="Z1045" s="106"/>
      <c r="AA1045" s="104"/>
      <c r="AB1045" s="107"/>
      <c r="AC1045" s="72">
        <v>1</v>
      </c>
      <c r="AH1045" s="70"/>
      <c r="AI1045" s="70"/>
      <c r="AJ1045">
        <v>0</v>
      </c>
      <c r="AL1045" s="70"/>
      <c r="BM1045" s="135">
        <v>0.30902777777777779</v>
      </c>
      <c r="BN1045" s="136">
        <v>0.34375</v>
      </c>
      <c r="BO1045" s="101"/>
      <c r="BR1045" s="109" t="str">
        <f t="shared" si="16"/>
        <v>SH-25-1034</v>
      </c>
      <c r="BS1045" s="109" t="s">
        <v>295</v>
      </c>
      <c r="BT1045" t="s">
        <v>92</v>
      </c>
      <c r="BU1045" t="s">
        <v>1882</v>
      </c>
    </row>
    <row r="1046" spans="1:73" hidden="1">
      <c r="A1046" s="103" t="s">
        <v>1883</v>
      </c>
      <c r="B1046" s="102">
        <v>45660</v>
      </c>
      <c r="C1046" s="104">
        <f>_xlfn.ISOWEEKNUM(Tabella2[[#This Row],[Date]])</f>
        <v>1</v>
      </c>
      <c r="D1046" s="104" t="s">
        <v>255</v>
      </c>
      <c r="E1046" s="104" t="s">
        <v>256</v>
      </c>
      <c r="F1046" s="104">
        <v>49</v>
      </c>
      <c r="G1046" s="104" t="s">
        <v>257</v>
      </c>
      <c r="H1046" s="105">
        <v>2</v>
      </c>
      <c r="I1046" s="104" t="s">
        <v>258</v>
      </c>
      <c r="J1046" s="104"/>
      <c r="K1046" s="104" t="s">
        <v>80</v>
      </c>
      <c r="L1046" s="104" t="s">
        <v>259</v>
      </c>
      <c r="M1046" s="104" t="s">
        <v>269</v>
      </c>
      <c r="N1046" s="104"/>
      <c r="O1046" s="106"/>
      <c r="P1046" s="111" t="s">
        <v>1814</v>
      </c>
      <c r="Q1046" s="153" t="s">
        <v>307</v>
      </c>
      <c r="R1046" s="153" t="s">
        <v>308</v>
      </c>
      <c r="S1046" s="153">
        <v>4.1666666666666657E-2</v>
      </c>
      <c r="T1046" s="153">
        <v>0.29166666666666669</v>
      </c>
      <c r="U1046" s="153">
        <v>0.33333333333333331</v>
      </c>
      <c r="V1046" s="153">
        <f>IF(ISBLANK(T1046),"",Tabella2[[#This Row],[ACT STOP]]-Tabella2[[#This Row],[ACT START]])</f>
        <v>4.166666666666663E-2</v>
      </c>
      <c r="W1046" s="104" t="s">
        <v>92</v>
      </c>
      <c r="X1046" s="104" t="s">
        <v>91</v>
      </c>
      <c r="Y1046" s="110"/>
      <c r="Z1046" s="106"/>
      <c r="AA1046" s="104"/>
      <c r="AB1046" s="107"/>
      <c r="AC1046" s="72">
        <v>1</v>
      </c>
      <c r="AH1046" s="70"/>
      <c r="AI1046" s="70"/>
      <c r="AJ1046">
        <v>0</v>
      </c>
      <c r="AL1046" s="70"/>
      <c r="BM1046" s="135">
        <v>0.29166666666666669</v>
      </c>
      <c r="BN1046" s="136">
        <v>0.33333333333333331</v>
      </c>
      <c r="BO1046" s="101"/>
      <c r="BR1046" s="109" t="str">
        <f t="shared" si="16"/>
        <v>SH-25-1035</v>
      </c>
      <c r="BS1046" s="109" t="s">
        <v>368</v>
      </c>
      <c r="BT1046" t="s">
        <v>92</v>
      </c>
      <c r="BU1046" t="s">
        <v>1884</v>
      </c>
    </row>
    <row r="1047" spans="1:73" hidden="1">
      <c r="A1047" s="103" t="s">
        <v>1885</v>
      </c>
      <c r="B1047" s="102">
        <v>45660</v>
      </c>
      <c r="C1047" s="104">
        <f>_xlfn.ISOWEEKNUM(Tabella2[[#This Row],[Date]])</f>
        <v>1</v>
      </c>
      <c r="D1047" s="104" t="s">
        <v>275</v>
      </c>
      <c r="E1047" s="104" t="s">
        <v>256</v>
      </c>
      <c r="F1047" s="104">
        <v>58</v>
      </c>
      <c r="G1047" s="104" t="s">
        <v>257</v>
      </c>
      <c r="H1047" s="105">
        <v>30</v>
      </c>
      <c r="I1047" s="104" t="s">
        <v>258</v>
      </c>
      <c r="J1047" s="104"/>
      <c r="K1047" s="104" t="s">
        <v>81</v>
      </c>
      <c r="L1047" s="104" t="s">
        <v>259</v>
      </c>
      <c r="M1047" s="104" t="s">
        <v>276</v>
      </c>
      <c r="N1047" s="104"/>
      <c r="O1047" s="106"/>
      <c r="P1047" s="111" t="s">
        <v>531</v>
      </c>
      <c r="Q1047" s="153" t="s">
        <v>307</v>
      </c>
      <c r="R1047" s="153" t="s">
        <v>308</v>
      </c>
      <c r="S1047" s="153">
        <v>4.1666666666666657E-2</v>
      </c>
      <c r="T1047" s="153">
        <v>0.2951388888888889</v>
      </c>
      <c r="U1047" s="153">
        <v>0.33680555555555558</v>
      </c>
      <c r="V1047" s="153">
        <f>IF(ISBLANK(T1047),"",Tabella2[[#This Row],[ACT STOP]]-Tabella2[[#This Row],[ACT START]])</f>
        <v>4.1666666666666685E-2</v>
      </c>
      <c r="W1047" s="104" t="s">
        <v>92</v>
      </c>
      <c r="X1047" s="104" t="s">
        <v>91</v>
      </c>
      <c r="Y1047" s="110"/>
      <c r="Z1047" s="106"/>
      <c r="AA1047" s="104"/>
      <c r="AB1047" s="107"/>
      <c r="AC1047" s="72">
        <v>1</v>
      </c>
      <c r="AH1047" s="70"/>
      <c r="AI1047" s="70"/>
      <c r="AJ1047">
        <v>0</v>
      </c>
      <c r="AL1047" s="70"/>
      <c r="BM1047" s="135">
        <v>0.2951388888888889</v>
      </c>
      <c r="BN1047" s="136">
        <v>0.33680555555555558</v>
      </c>
      <c r="BO1047" s="101"/>
      <c r="BR1047" s="109" t="str">
        <f t="shared" si="16"/>
        <v>SH-25-1036</v>
      </c>
      <c r="BS1047" s="109" t="s">
        <v>279</v>
      </c>
      <c r="BT1047" t="s">
        <v>92</v>
      </c>
      <c r="BU1047" t="s">
        <v>1886</v>
      </c>
    </row>
    <row r="1048" spans="1:73" hidden="1">
      <c r="A1048" s="103" t="s">
        <v>1887</v>
      </c>
      <c r="B1048" s="102">
        <v>45660</v>
      </c>
      <c r="C1048" s="104">
        <f>_xlfn.ISOWEEKNUM(Tabella2[[#This Row],[Date]])</f>
        <v>1</v>
      </c>
      <c r="D1048" s="104" t="s">
        <v>275</v>
      </c>
      <c r="E1048" s="104" t="s">
        <v>256</v>
      </c>
      <c r="F1048" s="104">
        <v>57</v>
      </c>
      <c r="G1048" s="104" t="s">
        <v>284</v>
      </c>
      <c r="H1048" s="105">
        <v>10</v>
      </c>
      <c r="I1048" s="104" t="s">
        <v>258</v>
      </c>
      <c r="J1048" s="104"/>
      <c r="K1048" s="104" t="s">
        <v>75</v>
      </c>
      <c r="L1048" s="104" t="s">
        <v>259</v>
      </c>
      <c r="M1048" s="104" t="s">
        <v>276</v>
      </c>
      <c r="N1048" s="104"/>
      <c r="O1048" s="106"/>
      <c r="P1048" s="111" t="s">
        <v>531</v>
      </c>
      <c r="Q1048" s="153" t="s">
        <v>307</v>
      </c>
      <c r="R1048" s="153" t="s">
        <v>308</v>
      </c>
      <c r="S1048" s="153">
        <v>4.1666666666666657E-2</v>
      </c>
      <c r="T1048" s="153">
        <v>0.29166666666666669</v>
      </c>
      <c r="U1048" s="153">
        <v>0.33333333333333331</v>
      </c>
      <c r="V1048" s="153">
        <f>IF(ISBLANK(T1048),"",Tabella2[[#This Row],[ACT STOP]]-Tabella2[[#This Row],[ACT START]])</f>
        <v>4.166666666666663E-2</v>
      </c>
      <c r="W1048" s="104" t="s">
        <v>92</v>
      </c>
      <c r="X1048" s="104" t="s">
        <v>91</v>
      </c>
      <c r="Y1048" s="110"/>
      <c r="Z1048" s="106"/>
      <c r="AA1048" s="104"/>
      <c r="AB1048" s="107"/>
      <c r="AC1048" s="72">
        <v>1</v>
      </c>
      <c r="AH1048" s="70"/>
      <c r="AI1048" s="70"/>
      <c r="AJ1048">
        <v>0</v>
      </c>
      <c r="AL1048" s="70"/>
      <c r="BM1048" s="135">
        <v>0.29166666666666669</v>
      </c>
      <c r="BN1048" s="136">
        <v>0.33333333333333331</v>
      </c>
      <c r="BO1048" s="101"/>
      <c r="BR1048" s="109" t="str">
        <f t="shared" si="16"/>
        <v>SH-25-1037</v>
      </c>
      <c r="BS1048" s="109" t="s">
        <v>896</v>
      </c>
      <c r="BT1048" t="s">
        <v>92</v>
      </c>
      <c r="BU1048" t="s">
        <v>1888</v>
      </c>
    </row>
    <row r="1049" spans="1:73" hidden="1">
      <c r="A1049" s="103" t="s">
        <v>1889</v>
      </c>
      <c r="B1049" s="102">
        <v>45660</v>
      </c>
      <c r="C1049" s="104">
        <f>_xlfn.ISOWEEKNUM(Tabella2[[#This Row],[Date]])</f>
        <v>1</v>
      </c>
      <c r="D1049" s="104" t="s">
        <v>275</v>
      </c>
      <c r="E1049" s="104" t="s">
        <v>256</v>
      </c>
      <c r="F1049" s="104">
        <v>61</v>
      </c>
      <c r="G1049" s="104" t="s">
        <v>257</v>
      </c>
      <c r="H1049" s="105">
        <v>1</v>
      </c>
      <c r="I1049" s="104" t="s">
        <v>258</v>
      </c>
      <c r="J1049" s="104"/>
      <c r="K1049" s="104" t="s">
        <v>77</v>
      </c>
      <c r="L1049" s="104" t="s">
        <v>259</v>
      </c>
      <c r="M1049" s="104" t="s">
        <v>276</v>
      </c>
      <c r="N1049" s="104"/>
      <c r="O1049" s="106"/>
      <c r="P1049" s="111" t="s">
        <v>531</v>
      </c>
      <c r="Q1049" s="153" t="s">
        <v>307</v>
      </c>
      <c r="R1049" s="153" t="s">
        <v>308</v>
      </c>
      <c r="S1049" s="153">
        <v>4.1666666666666657E-2</v>
      </c>
      <c r="T1049" s="153">
        <v>0.2951388888888889</v>
      </c>
      <c r="U1049" s="153">
        <v>0.33680555555555558</v>
      </c>
      <c r="V1049" s="153">
        <f>IF(ISBLANK(T1049),"",Tabella2[[#This Row],[ACT STOP]]-Tabella2[[#This Row],[ACT START]])</f>
        <v>4.1666666666666685E-2</v>
      </c>
      <c r="W1049" s="104" t="s">
        <v>92</v>
      </c>
      <c r="X1049" s="104" t="s">
        <v>91</v>
      </c>
      <c r="Y1049" s="110" t="s">
        <v>1890</v>
      </c>
      <c r="Z1049" s="106"/>
      <c r="AA1049" s="104"/>
      <c r="AB1049" s="107"/>
      <c r="AC1049" s="72">
        <v>1</v>
      </c>
      <c r="AH1049" s="70"/>
      <c r="AI1049" s="70"/>
      <c r="AJ1049">
        <v>0</v>
      </c>
      <c r="AL1049" s="70"/>
      <c r="BM1049" s="135">
        <v>0.2951388888888889</v>
      </c>
      <c r="BN1049" s="136">
        <v>0.33680555555555558</v>
      </c>
      <c r="BO1049" s="101"/>
      <c r="BR1049" s="109" t="str">
        <f t="shared" si="16"/>
        <v>SH-25-1038</v>
      </c>
      <c r="BS1049" s="109" t="s">
        <v>332</v>
      </c>
      <c r="BT1049" t="s">
        <v>92</v>
      </c>
      <c r="BU1049" t="s">
        <v>1891</v>
      </c>
    </row>
    <row r="1050" spans="1:73" hidden="1">
      <c r="A1050" s="103" t="s">
        <v>1892</v>
      </c>
      <c r="B1050" s="102">
        <v>45660</v>
      </c>
      <c r="C1050" s="104">
        <f>_xlfn.ISOWEEKNUM(Tabella2[[#This Row],[Date]])</f>
        <v>1</v>
      </c>
      <c r="D1050" s="104" t="s">
        <v>255</v>
      </c>
      <c r="E1050" s="104" t="s">
        <v>256</v>
      </c>
      <c r="F1050" s="104">
        <v>44</v>
      </c>
      <c r="G1050" s="104" t="s">
        <v>257</v>
      </c>
      <c r="H1050" s="105">
        <v>9</v>
      </c>
      <c r="I1050" s="104" t="s">
        <v>258</v>
      </c>
      <c r="J1050" s="104"/>
      <c r="K1050" s="104" t="s">
        <v>79</v>
      </c>
      <c r="L1050" s="104" t="s">
        <v>259</v>
      </c>
      <c r="M1050" s="104" t="s">
        <v>260</v>
      </c>
      <c r="N1050" s="104"/>
      <c r="O1050" s="106"/>
      <c r="P1050" s="111" t="s">
        <v>261</v>
      </c>
      <c r="Q1050" s="153" t="s">
        <v>262</v>
      </c>
      <c r="R1050" s="153" t="s">
        <v>263</v>
      </c>
      <c r="S1050" s="153">
        <v>4.1666666666666657E-2</v>
      </c>
      <c r="T1050" s="153" t="s">
        <v>262</v>
      </c>
      <c r="U1050" s="153" t="s">
        <v>263</v>
      </c>
      <c r="V1050" s="153">
        <f>IF(ISBLANK(T1050),"",Tabella2[[#This Row],[ACT STOP]]-Tabella2[[#This Row],[ACT START]])</f>
        <v>4.1666666666666685E-2</v>
      </c>
      <c r="W1050" s="104" t="s">
        <v>92</v>
      </c>
      <c r="X1050" s="104" t="s">
        <v>91</v>
      </c>
      <c r="Y1050" s="110"/>
      <c r="Z1050" s="106"/>
      <c r="AA1050" s="104"/>
      <c r="AB1050" s="107"/>
      <c r="AC1050" s="72">
        <v>1</v>
      </c>
      <c r="AH1050" s="70"/>
      <c r="AI1050" s="70"/>
      <c r="AJ1050">
        <v>0</v>
      </c>
      <c r="AL1050" s="70"/>
      <c r="BM1050" s="135" t="s">
        <v>262</v>
      </c>
      <c r="BN1050" s="136" t="s">
        <v>263</v>
      </c>
      <c r="BO1050" s="101"/>
      <c r="BR1050" s="109" t="str">
        <f t="shared" si="16"/>
        <v>SH-25-1039</v>
      </c>
      <c r="BS1050" s="109" t="s">
        <v>318</v>
      </c>
      <c r="BT1050" t="s">
        <v>92</v>
      </c>
      <c r="BU1050" t="s">
        <v>1893</v>
      </c>
    </row>
    <row r="1051" spans="1:73" hidden="1">
      <c r="A1051" s="103" t="s">
        <v>1894</v>
      </c>
      <c r="B1051" s="102">
        <v>45660</v>
      </c>
      <c r="C1051" s="104">
        <f>_xlfn.ISOWEEKNUM(Tabella2[[#This Row],[Date]])</f>
        <v>1</v>
      </c>
      <c r="D1051" s="104" t="s">
        <v>275</v>
      </c>
      <c r="E1051" s="104" t="s">
        <v>256</v>
      </c>
      <c r="F1051" s="104">
        <v>60</v>
      </c>
      <c r="G1051" s="104" t="s">
        <v>257</v>
      </c>
      <c r="H1051" s="105">
        <v>12</v>
      </c>
      <c r="I1051" s="104" t="s">
        <v>258</v>
      </c>
      <c r="J1051" s="104"/>
      <c r="K1051" s="104" t="s">
        <v>78</v>
      </c>
      <c r="L1051" s="104" t="s">
        <v>259</v>
      </c>
      <c r="M1051" s="104" t="s">
        <v>328</v>
      </c>
      <c r="N1051" s="104"/>
      <c r="O1051" s="106"/>
      <c r="P1051" s="111" t="s">
        <v>1895</v>
      </c>
      <c r="Q1051" s="179">
        <v>0.39583333333333331</v>
      </c>
      <c r="R1051" s="153" t="s">
        <v>263</v>
      </c>
      <c r="S1051" s="153">
        <v>4.1666666666666657E-2</v>
      </c>
      <c r="T1051" s="153" t="s">
        <v>262</v>
      </c>
      <c r="U1051" s="153" t="s">
        <v>263</v>
      </c>
      <c r="V1051" s="153">
        <f>IF(ISBLANK(T1051),"",Tabella2[[#This Row],[ACT STOP]]-Tabella2[[#This Row],[ACT START]])</f>
        <v>4.1666666666666685E-2</v>
      </c>
      <c r="W1051" s="104" t="s">
        <v>92</v>
      </c>
      <c r="X1051" s="104" t="s">
        <v>91</v>
      </c>
      <c r="Y1051" s="110"/>
      <c r="Z1051" s="106"/>
      <c r="AA1051" s="104"/>
      <c r="AB1051" s="107"/>
      <c r="AC1051" s="72">
        <v>1</v>
      </c>
      <c r="AH1051" s="70"/>
      <c r="AI1051" s="70"/>
      <c r="AJ1051">
        <v>0</v>
      </c>
      <c r="AL1051" s="70"/>
      <c r="BM1051" s="135" t="s">
        <v>262</v>
      </c>
      <c r="BN1051" s="136" t="s">
        <v>263</v>
      </c>
      <c r="BO1051" s="101"/>
      <c r="BR1051" s="109" t="str">
        <f t="shared" si="16"/>
        <v>SH-25-1040</v>
      </c>
      <c r="BS1051" s="109" t="s">
        <v>266</v>
      </c>
      <c r="BT1051" t="s">
        <v>92</v>
      </c>
      <c r="BU1051" t="s">
        <v>1896</v>
      </c>
    </row>
    <row r="1052" spans="1:73" hidden="1">
      <c r="A1052" s="103" t="s">
        <v>1897</v>
      </c>
      <c r="B1052" s="102">
        <v>45660</v>
      </c>
      <c r="C1052" s="104">
        <f>_xlfn.ISOWEEKNUM(Tabella2[[#This Row],[Date]])</f>
        <v>1</v>
      </c>
      <c r="D1052" s="104" t="s">
        <v>370</v>
      </c>
      <c r="E1052" s="104" t="s">
        <v>256</v>
      </c>
      <c r="F1052" s="104">
        <v>50</v>
      </c>
      <c r="G1052" s="104" t="s">
        <v>257</v>
      </c>
      <c r="H1052" s="105">
        <v>2</v>
      </c>
      <c r="I1052" s="104" t="s">
        <v>258</v>
      </c>
      <c r="J1052" s="104"/>
      <c r="K1052" s="104" t="s">
        <v>80</v>
      </c>
      <c r="L1052" s="104" t="s">
        <v>259</v>
      </c>
      <c r="M1052" s="104" t="s">
        <v>276</v>
      </c>
      <c r="N1052" s="104"/>
      <c r="O1052" s="106"/>
      <c r="P1052" s="111" t="s">
        <v>1898</v>
      </c>
      <c r="Q1052" s="153" t="s">
        <v>262</v>
      </c>
      <c r="R1052" s="153" t="s">
        <v>263</v>
      </c>
      <c r="S1052" s="153">
        <v>4.1666666666666657E-2</v>
      </c>
      <c r="T1052" s="153" t="s">
        <v>262</v>
      </c>
      <c r="U1052" s="153" t="s">
        <v>263</v>
      </c>
      <c r="V1052" s="153">
        <f>IF(ISBLANK(T1052),"",Tabella2[[#This Row],[ACT STOP]]-Tabella2[[#This Row],[ACT START]])</f>
        <v>4.1666666666666685E-2</v>
      </c>
      <c r="W1052" s="104" t="s">
        <v>92</v>
      </c>
      <c r="X1052" s="104" t="s">
        <v>91</v>
      </c>
      <c r="Y1052" s="110"/>
      <c r="Z1052" s="106"/>
      <c r="AA1052" s="104"/>
      <c r="AB1052" s="107"/>
      <c r="AC1052" s="72">
        <v>1</v>
      </c>
      <c r="AH1052" s="70"/>
      <c r="AI1052" s="70"/>
      <c r="AJ1052">
        <v>0</v>
      </c>
      <c r="AL1052" s="70"/>
      <c r="BM1052" s="135" t="s">
        <v>262</v>
      </c>
      <c r="BN1052" s="136" t="s">
        <v>263</v>
      </c>
      <c r="BO1052" s="101"/>
      <c r="BR1052" s="109" t="str">
        <f t="shared" si="16"/>
        <v>SH-25-1041</v>
      </c>
      <c r="BS1052" s="109" t="s">
        <v>368</v>
      </c>
      <c r="BT1052" t="s">
        <v>92</v>
      </c>
      <c r="BU1052" t="s">
        <v>1899</v>
      </c>
    </row>
    <row r="1053" spans="1:73" hidden="1">
      <c r="A1053" s="103" t="s">
        <v>1900</v>
      </c>
      <c r="B1053" s="102">
        <v>45660</v>
      </c>
      <c r="C1053" s="104">
        <f>_xlfn.ISOWEEKNUM(Tabella2[[#This Row],[Date]])</f>
        <v>1</v>
      </c>
      <c r="D1053" s="104" t="s">
        <v>255</v>
      </c>
      <c r="E1053" s="104" t="s">
        <v>256</v>
      </c>
      <c r="F1053" s="104">
        <v>45</v>
      </c>
      <c r="G1053" s="104" t="s">
        <v>257</v>
      </c>
      <c r="H1053" s="105">
        <v>30</v>
      </c>
      <c r="I1053" s="104" t="s">
        <v>258</v>
      </c>
      <c r="J1053" s="104"/>
      <c r="K1053" s="104" t="s">
        <v>81</v>
      </c>
      <c r="L1053" s="104" t="s">
        <v>259</v>
      </c>
      <c r="M1053" s="104" t="s">
        <v>276</v>
      </c>
      <c r="N1053" s="104"/>
      <c r="O1053" s="106"/>
      <c r="P1053" s="111" t="s">
        <v>1898</v>
      </c>
      <c r="Q1053" s="153" t="s">
        <v>262</v>
      </c>
      <c r="R1053" s="153" t="s">
        <v>263</v>
      </c>
      <c r="S1053" s="153">
        <v>4.1666666666666657E-2</v>
      </c>
      <c r="T1053" s="153">
        <v>0.39583333333333331</v>
      </c>
      <c r="U1053" s="153">
        <v>0.4375</v>
      </c>
      <c r="V1053" s="153">
        <f>IF(ISBLANK(T1053),"",Tabella2[[#This Row],[ACT STOP]]-Tabella2[[#This Row],[ACT START]])</f>
        <v>4.1666666666666685E-2</v>
      </c>
      <c r="W1053" s="104" t="s">
        <v>92</v>
      </c>
      <c r="X1053" s="104" t="s">
        <v>91</v>
      </c>
      <c r="Y1053" s="110"/>
      <c r="Z1053" s="106"/>
      <c r="AA1053" s="104"/>
      <c r="AB1053" s="107"/>
      <c r="AC1053" s="72">
        <v>1</v>
      </c>
      <c r="AH1053" s="70"/>
      <c r="AI1053" s="70"/>
      <c r="AJ1053">
        <v>0</v>
      </c>
      <c r="AL1053" s="70"/>
      <c r="BM1053" s="135">
        <v>0.39583333333333331</v>
      </c>
      <c r="BN1053" s="136">
        <v>0.4375</v>
      </c>
      <c r="BO1053" s="101"/>
      <c r="BR1053" s="109" t="str">
        <f t="shared" si="16"/>
        <v>SH-25-1042</v>
      </c>
      <c r="BS1053" s="109" t="s">
        <v>279</v>
      </c>
      <c r="BT1053" t="s">
        <v>92</v>
      </c>
      <c r="BU1053" t="s">
        <v>1901</v>
      </c>
    </row>
    <row r="1054" spans="1:73" hidden="1">
      <c r="A1054" s="103" t="s">
        <v>1902</v>
      </c>
      <c r="B1054" s="102">
        <v>45660</v>
      </c>
      <c r="C1054" s="104">
        <f>_xlfn.ISOWEEKNUM(Tabella2[[#This Row],[Date]])</f>
        <v>1</v>
      </c>
      <c r="D1054" s="104" t="s">
        <v>370</v>
      </c>
      <c r="E1054" s="104" t="s">
        <v>256</v>
      </c>
      <c r="F1054" s="104">
        <v>55</v>
      </c>
      <c r="G1054" s="104" t="s">
        <v>284</v>
      </c>
      <c r="H1054" s="105">
        <v>10</v>
      </c>
      <c r="I1054" s="104" t="s">
        <v>258</v>
      </c>
      <c r="J1054" s="104"/>
      <c r="K1054" s="104" t="s">
        <v>75</v>
      </c>
      <c r="L1054" s="104" t="s">
        <v>259</v>
      </c>
      <c r="M1054" s="104" t="s">
        <v>276</v>
      </c>
      <c r="N1054" s="104"/>
      <c r="O1054" s="106"/>
      <c r="P1054" s="111" t="s">
        <v>1898</v>
      </c>
      <c r="Q1054" s="153" t="s">
        <v>262</v>
      </c>
      <c r="R1054" s="153" t="s">
        <v>263</v>
      </c>
      <c r="S1054" s="153">
        <v>4.1666666666666657E-2</v>
      </c>
      <c r="T1054" s="153">
        <v>0.39583333333333331</v>
      </c>
      <c r="U1054" s="153">
        <v>0.4375</v>
      </c>
      <c r="V1054" s="153">
        <f>IF(ISBLANK(T1054),"",Tabella2[[#This Row],[ACT STOP]]-Tabella2[[#This Row],[ACT START]])</f>
        <v>4.1666666666666685E-2</v>
      </c>
      <c r="W1054" s="104" t="s">
        <v>92</v>
      </c>
      <c r="X1054" s="104" t="s">
        <v>91</v>
      </c>
      <c r="Y1054" s="110"/>
      <c r="Z1054" s="106"/>
      <c r="AA1054" s="104"/>
      <c r="AB1054" s="107"/>
      <c r="AC1054" s="72">
        <v>1</v>
      </c>
      <c r="AH1054" s="70"/>
      <c r="AI1054" s="70"/>
      <c r="AJ1054">
        <v>0</v>
      </c>
      <c r="AL1054" s="70"/>
      <c r="BM1054" s="135">
        <v>0.39583333333333331</v>
      </c>
      <c r="BN1054" s="136">
        <v>0.4375</v>
      </c>
      <c r="BO1054" s="101"/>
      <c r="BR1054" s="109" t="str">
        <f t="shared" si="16"/>
        <v>SH-25-1043</v>
      </c>
      <c r="BS1054" s="109" t="s">
        <v>896</v>
      </c>
      <c r="BT1054" t="s">
        <v>92</v>
      </c>
      <c r="BU1054" t="s">
        <v>1903</v>
      </c>
    </row>
    <row r="1055" spans="1:73" hidden="1">
      <c r="A1055" s="103" t="s">
        <v>1904</v>
      </c>
      <c r="B1055" s="102">
        <v>45660</v>
      </c>
      <c r="C1055" s="104">
        <f>_xlfn.ISOWEEKNUM(Tabella2[[#This Row],[Date]])</f>
        <v>1</v>
      </c>
      <c r="D1055" s="104" t="s">
        <v>370</v>
      </c>
      <c r="E1055" s="104" t="s">
        <v>256</v>
      </c>
      <c r="F1055" s="104">
        <v>53</v>
      </c>
      <c r="G1055" s="104" t="s">
        <v>257</v>
      </c>
      <c r="H1055" s="105">
        <v>1</v>
      </c>
      <c r="I1055" s="104" t="s">
        <v>258</v>
      </c>
      <c r="J1055" s="104"/>
      <c r="K1055" s="104" t="s">
        <v>77</v>
      </c>
      <c r="L1055" s="104" t="s">
        <v>259</v>
      </c>
      <c r="M1055" s="104" t="s">
        <v>276</v>
      </c>
      <c r="N1055" s="104"/>
      <c r="O1055" s="106"/>
      <c r="P1055" s="111" t="s">
        <v>1898</v>
      </c>
      <c r="Q1055" s="153" t="s">
        <v>262</v>
      </c>
      <c r="R1055" s="153" t="s">
        <v>263</v>
      </c>
      <c r="S1055" s="153">
        <v>4.1666666666666657E-2</v>
      </c>
      <c r="T1055" s="153">
        <v>0.39930555555555558</v>
      </c>
      <c r="U1055" s="153">
        <v>0.44097222222222221</v>
      </c>
      <c r="V1055" s="153">
        <f>IF(ISBLANK(T1055),"",Tabella2[[#This Row],[ACT STOP]]-Tabella2[[#This Row],[ACT START]])</f>
        <v>4.166666666666663E-2</v>
      </c>
      <c r="W1055" s="104" t="s">
        <v>92</v>
      </c>
      <c r="X1055" s="104" t="s">
        <v>91</v>
      </c>
      <c r="Y1055" s="110"/>
      <c r="Z1055" s="106"/>
      <c r="AA1055" s="104"/>
      <c r="AB1055" s="107"/>
      <c r="AC1055" s="72">
        <v>1</v>
      </c>
      <c r="AH1055" s="70"/>
      <c r="AI1055" s="70"/>
      <c r="AJ1055">
        <v>0</v>
      </c>
      <c r="AL1055" s="70"/>
      <c r="BM1055" s="135">
        <v>0.39930555555555558</v>
      </c>
      <c r="BN1055" s="136">
        <v>0.44097222222222221</v>
      </c>
      <c r="BO1055" s="101"/>
      <c r="BR1055" s="109" t="str">
        <f t="shared" si="16"/>
        <v>SH-25-1044</v>
      </c>
      <c r="BS1055" s="109" t="s">
        <v>332</v>
      </c>
      <c r="BT1055" t="s">
        <v>92</v>
      </c>
      <c r="BU1055" t="s">
        <v>1905</v>
      </c>
    </row>
    <row r="1056" spans="1:73" hidden="1">
      <c r="A1056" s="103" t="s">
        <v>1906</v>
      </c>
      <c r="B1056" s="102">
        <v>45664</v>
      </c>
      <c r="C1056" s="104">
        <f>_xlfn.ISOWEEKNUM(Tabella2[[#This Row],[Date]])</f>
        <v>2</v>
      </c>
      <c r="D1056" s="104" t="s">
        <v>255</v>
      </c>
      <c r="E1056" s="104" t="s">
        <v>256</v>
      </c>
      <c r="F1056" s="104">
        <v>42</v>
      </c>
      <c r="G1056" s="104" t="s">
        <v>284</v>
      </c>
      <c r="H1056" s="105">
        <v>9</v>
      </c>
      <c r="I1056" s="104" t="s">
        <v>258</v>
      </c>
      <c r="J1056" s="104"/>
      <c r="K1056" s="104" t="s">
        <v>83</v>
      </c>
      <c r="L1056" s="104" t="s">
        <v>299</v>
      </c>
      <c r="M1056" s="104" t="s">
        <v>386</v>
      </c>
      <c r="N1056" s="104"/>
      <c r="O1056" s="106" t="str">
        <f>A1057</f>
        <v>13459</v>
      </c>
      <c r="P1056" s="111" t="s">
        <v>391</v>
      </c>
      <c r="Q1056" s="153" t="s">
        <v>307</v>
      </c>
      <c r="R1056" s="153" t="s">
        <v>308</v>
      </c>
      <c r="S1056" s="153">
        <v>4.1666666666666657E-2</v>
      </c>
      <c r="T1056" s="153" t="s">
        <v>307</v>
      </c>
      <c r="U1056" s="153" t="s">
        <v>308</v>
      </c>
      <c r="V1056" s="153">
        <f>IF(ISBLANK(T1056),"",Tabella2[[#This Row],[ACT STOP]]-Tabella2[[#This Row],[ACT START]])</f>
        <v>4.1666666666666685E-2</v>
      </c>
      <c r="W1056" s="104" t="s">
        <v>92</v>
      </c>
      <c r="X1056" s="104" t="s">
        <v>91</v>
      </c>
      <c r="Y1056" s="110"/>
      <c r="Z1056" s="106"/>
      <c r="AA1056" s="104"/>
      <c r="AB1056" s="107"/>
      <c r="AC1056" s="72">
        <v>1</v>
      </c>
      <c r="AH1056" s="70"/>
      <c r="AI1056" s="70"/>
      <c r="AJ1056">
        <v>0</v>
      </c>
      <c r="AL1056" s="70"/>
      <c r="BM1056" s="135" t="s">
        <v>307</v>
      </c>
      <c r="BN1056" s="136" t="s">
        <v>308</v>
      </c>
      <c r="BO1056" s="101"/>
      <c r="BR1056" s="109" t="str">
        <f t="shared" si="16"/>
        <v>SH-25-1045</v>
      </c>
      <c r="BS1056" s="109" t="s">
        <v>339</v>
      </c>
      <c r="BT1056" t="s">
        <v>92</v>
      </c>
      <c r="BU1056" t="s">
        <v>1907</v>
      </c>
    </row>
    <row r="1057" spans="1:73" hidden="1">
      <c r="A1057" s="103" t="s">
        <v>1908</v>
      </c>
      <c r="B1057" s="102">
        <v>45664</v>
      </c>
      <c r="C1057" s="104">
        <f>_xlfn.ISOWEEKNUM(Tabella2[[#This Row],[Date]])</f>
        <v>2</v>
      </c>
      <c r="D1057" s="104" t="s">
        <v>255</v>
      </c>
      <c r="E1057" s="104" t="s">
        <v>256</v>
      </c>
      <c r="F1057" s="104">
        <v>44</v>
      </c>
      <c r="G1057" s="104" t="s">
        <v>257</v>
      </c>
      <c r="H1057" s="105">
        <v>12</v>
      </c>
      <c r="I1057" s="104" t="s">
        <v>258</v>
      </c>
      <c r="J1057" s="104"/>
      <c r="K1057" s="104" t="s">
        <v>80</v>
      </c>
      <c r="L1057" s="104" t="s">
        <v>299</v>
      </c>
      <c r="M1057" s="104" t="s">
        <v>386</v>
      </c>
      <c r="N1057" s="104"/>
      <c r="O1057" s="106" t="str">
        <f>A1056</f>
        <v>13458</v>
      </c>
      <c r="P1057" s="111" t="s">
        <v>391</v>
      </c>
      <c r="Q1057" s="153">
        <v>0.2951388888888889</v>
      </c>
      <c r="R1057" s="153">
        <v>0.33680555555555558</v>
      </c>
      <c r="S1057" s="153">
        <v>4.1666666666666657E-2</v>
      </c>
      <c r="T1057" s="153" t="s">
        <v>307</v>
      </c>
      <c r="U1057" s="153" t="s">
        <v>308</v>
      </c>
      <c r="V1057" s="153">
        <f>IF(ISBLANK(T1057),"",Tabella2[[#This Row],[ACT STOP]]-Tabella2[[#This Row],[ACT START]])</f>
        <v>4.1666666666666685E-2</v>
      </c>
      <c r="W1057" s="104" t="s">
        <v>92</v>
      </c>
      <c r="X1057" s="104" t="s">
        <v>91</v>
      </c>
      <c r="Y1057" s="110"/>
      <c r="Z1057" s="106"/>
      <c r="AA1057" s="104"/>
      <c r="AB1057" s="107"/>
      <c r="AC1057" s="72">
        <v>1</v>
      </c>
      <c r="AH1057" s="70"/>
      <c r="AI1057" s="70"/>
      <c r="AJ1057">
        <v>0</v>
      </c>
      <c r="AL1057" s="70"/>
      <c r="BM1057" s="135" t="s">
        <v>307</v>
      </c>
      <c r="BN1057" s="136" t="s">
        <v>308</v>
      </c>
      <c r="BO1057" s="101"/>
      <c r="BR1057" s="109" t="str">
        <f t="shared" si="16"/>
        <v>SH-25-1046</v>
      </c>
      <c r="BS1057" s="109" t="s">
        <v>266</v>
      </c>
      <c r="BT1057" t="s">
        <v>92</v>
      </c>
      <c r="BU1057" t="s">
        <v>1909</v>
      </c>
    </row>
    <row r="1058" spans="1:73" hidden="1">
      <c r="A1058" s="103" t="s">
        <v>1910</v>
      </c>
      <c r="B1058" s="102">
        <v>45664</v>
      </c>
      <c r="C1058" s="104">
        <f>_xlfn.ISOWEEKNUM(Tabella2[[#This Row],[Date]])</f>
        <v>2</v>
      </c>
      <c r="D1058" s="104" t="s">
        <v>326</v>
      </c>
      <c r="E1058" s="104" t="s">
        <v>327</v>
      </c>
      <c r="F1058" s="104">
        <v>66</v>
      </c>
      <c r="G1058" s="104" t="s">
        <v>257</v>
      </c>
      <c r="H1058" s="105">
        <v>33</v>
      </c>
      <c r="I1058" s="104" t="s">
        <v>258</v>
      </c>
      <c r="J1058" s="104"/>
      <c r="K1058" s="104" t="s">
        <v>81</v>
      </c>
      <c r="L1058" s="104" t="s">
        <v>259</v>
      </c>
      <c r="M1058" s="104" t="s">
        <v>328</v>
      </c>
      <c r="N1058" s="104"/>
      <c r="O1058" s="106"/>
      <c r="P1058" s="111" t="s">
        <v>1911</v>
      </c>
      <c r="Q1058" s="153" t="s">
        <v>307</v>
      </c>
      <c r="R1058" s="153" t="s">
        <v>308</v>
      </c>
      <c r="S1058" s="153">
        <v>4.1666666666666657E-2</v>
      </c>
      <c r="T1058" s="153" t="s">
        <v>307</v>
      </c>
      <c r="U1058" s="153" t="s">
        <v>308</v>
      </c>
      <c r="V1058" s="153">
        <f>IF(ISBLANK(T1058),"",Tabella2[[#This Row],[ACT STOP]]-Tabella2[[#This Row],[ACT START]])</f>
        <v>4.1666666666666685E-2</v>
      </c>
      <c r="W1058" s="104" t="s">
        <v>92</v>
      </c>
      <c r="X1058" s="104" t="s">
        <v>91</v>
      </c>
      <c r="Y1058" s="110"/>
      <c r="Z1058" s="106"/>
      <c r="AA1058" s="104"/>
      <c r="AB1058" s="107"/>
      <c r="AC1058" s="72">
        <v>1</v>
      </c>
      <c r="AH1058" s="70"/>
      <c r="AI1058" s="70"/>
      <c r="AJ1058">
        <v>0</v>
      </c>
      <c r="AL1058" s="70"/>
      <c r="BM1058" s="135" t="s">
        <v>307</v>
      </c>
      <c r="BN1058" s="136" t="s">
        <v>308</v>
      </c>
      <c r="BO1058" s="101"/>
      <c r="BR1058" s="109" t="str">
        <f t="shared" si="16"/>
        <v>SH-25-1047</v>
      </c>
      <c r="BS1058" s="109" t="s">
        <v>458</v>
      </c>
      <c r="BT1058" t="s">
        <v>92</v>
      </c>
      <c r="BU1058" t="s">
        <v>1912</v>
      </c>
    </row>
    <row r="1059" spans="1:73" hidden="1">
      <c r="A1059" s="103" t="s">
        <v>1913</v>
      </c>
      <c r="B1059" s="102">
        <v>45664</v>
      </c>
      <c r="C1059" s="104">
        <f>_xlfn.ISOWEEKNUM(Tabella2[[#This Row],[Date]])</f>
        <v>2</v>
      </c>
      <c r="D1059" s="104" t="s">
        <v>1914</v>
      </c>
      <c r="E1059" s="104" t="s">
        <v>284</v>
      </c>
      <c r="F1059" s="104">
        <v>40</v>
      </c>
      <c r="G1059" s="104" t="s">
        <v>257</v>
      </c>
      <c r="H1059" s="105">
        <v>15</v>
      </c>
      <c r="I1059" s="104"/>
      <c r="J1059" s="104" t="s">
        <v>258</v>
      </c>
      <c r="K1059" s="104" t="s">
        <v>77</v>
      </c>
      <c r="L1059" s="104" t="s">
        <v>259</v>
      </c>
      <c r="M1059" s="104" t="s">
        <v>276</v>
      </c>
      <c r="N1059" s="104"/>
      <c r="O1059" s="106"/>
      <c r="P1059" s="111" t="s">
        <v>342</v>
      </c>
      <c r="Q1059" s="153" t="s">
        <v>307</v>
      </c>
      <c r="R1059" s="153" t="s">
        <v>308</v>
      </c>
      <c r="S1059" s="153">
        <v>4.1666666666666657E-2</v>
      </c>
      <c r="T1059" s="153">
        <v>0.29166666666666669</v>
      </c>
      <c r="U1059" s="153">
        <v>0.33333333333333331</v>
      </c>
      <c r="V1059" s="153">
        <f>IF(ISBLANK(T1059),"",Tabella2[[#This Row],[ACT STOP]]-Tabella2[[#This Row],[ACT START]])</f>
        <v>4.166666666666663E-2</v>
      </c>
      <c r="W1059" s="104" t="s">
        <v>92</v>
      </c>
      <c r="X1059" s="104" t="s">
        <v>91</v>
      </c>
      <c r="Y1059" s="110"/>
      <c r="Z1059" s="106"/>
      <c r="AA1059" s="104"/>
      <c r="AB1059" s="107"/>
      <c r="AC1059" s="72">
        <v>1</v>
      </c>
      <c r="AH1059" s="70"/>
      <c r="AI1059" s="70"/>
      <c r="AJ1059">
        <v>0</v>
      </c>
      <c r="AL1059" s="70"/>
      <c r="BM1059" s="135">
        <v>0.29166666666666669</v>
      </c>
      <c r="BN1059" s="136">
        <v>0.33333333333333331</v>
      </c>
      <c r="BO1059" s="101"/>
      <c r="BR1059" s="109" t="str">
        <f t="shared" si="16"/>
        <v>SH-25-1048</v>
      </c>
      <c r="BS1059" s="109" t="s">
        <v>1028</v>
      </c>
      <c r="BT1059" t="s">
        <v>92</v>
      </c>
      <c r="BU1059" t="s">
        <v>1915</v>
      </c>
    </row>
    <row r="1060" spans="1:73" hidden="1">
      <c r="A1060" s="103" t="s">
        <v>1916</v>
      </c>
      <c r="B1060" s="102">
        <v>45664</v>
      </c>
      <c r="C1060" s="104">
        <f>_xlfn.ISOWEEKNUM(Tabella2[[#This Row],[Date]])</f>
        <v>2</v>
      </c>
      <c r="D1060" s="104" t="s">
        <v>1872</v>
      </c>
      <c r="E1060" s="104" t="s">
        <v>256</v>
      </c>
      <c r="F1060" s="104">
        <v>11</v>
      </c>
      <c r="G1060" s="104" t="s">
        <v>257</v>
      </c>
      <c r="H1060" s="105">
        <v>32</v>
      </c>
      <c r="I1060" s="104" t="s">
        <v>258</v>
      </c>
      <c r="J1060" s="104"/>
      <c r="K1060" s="104" t="s">
        <v>79</v>
      </c>
      <c r="L1060" s="104" t="s">
        <v>299</v>
      </c>
      <c r="M1060" s="104" t="s">
        <v>276</v>
      </c>
      <c r="N1060" s="104"/>
      <c r="O1060" s="106" t="str">
        <f>A51</f>
        <v>12453</v>
      </c>
      <c r="P1060" s="111" t="s">
        <v>844</v>
      </c>
      <c r="Q1060" s="153" t="s">
        <v>330</v>
      </c>
      <c r="R1060" s="153" t="s">
        <v>331</v>
      </c>
      <c r="S1060" s="153">
        <v>4.1666666666666657E-2</v>
      </c>
      <c r="T1060" s="153">
        <v>0.3576388888888889</v>
      </c>
      <c r="U1060" s="153">
        <v>0.39930555555555558</v>
      </c>
      <c r="V1060" s="153">
        <f>IF(ISBLANK(T1060),"",Tabella2[[#This Row],[ACT STOP]]-Tabella2[[#This Row],[ACT START]])</f>
        <v>4.1666666666666685E-2</v>
      </c>
      <c r="W1060" s="104" t="s">
        <v>92</v>
      </c>
      <c r="X1060" s="104" t="s">
        <v>91</v>
      </c>
      <c r="Y1060" s="110" t="s">
        <v>1917</v>
      </c>
      <c r="Z1060" s="106"/>
      <c r="AA1060" s="104"/>
      <c r="AB1060" s="107"/>
      <c r="AC1060" s="72">
        <v>1</v>
      </c>
      <c r="AH1060" s="70"/>
      <c r="AI1060" s="70"/>
      <c r="AJ1060">
        <v>0</v>
      </c>
      <c r="AL1060" s="70"/>
      <c r="BM1060" s="135">
        <v>0.3576388888888889</v>
      </c>
      <c r="BN1060" s="136">
        <v>0.39930555555555558</v>
      </c>
      <c r="BO1060" s="101"/>
      <c r="BR1060" s="109" t="str">
        <f t="shared" si="16"/>
        <v>SH-25-1049</v>
      </c>
      <c r="BS1060" s="109" t="s">
        <v>356</v>
      </c>
      <c r="BT1060" t="s">
        <v>92</v>
      </c>
      <c r="BU1060" t="s">
        <v>1918</v>
      </c>
    </row>
    <row r="1061" spans="1:73" hidden="1">
      <c r="A1061" s="103" t="s">
        <v>1919</v>
      </c>
      <c r="B1061" s="102">
        <v>45664</v>
      </c>
      <c r="C1061" s="104">
        <f>_xlfn.ISOWEEKNUM(Tabella2[[#This Row],[Date]])</f>
        <v>2</v>
      </c>
      <c r="D1061" s="104" t="s">
        <v>305</v>
      </c>
      <c r="E1061" s="104" t="s">
        <v>284</v>
      </c>
      <c r="F1061" s="104">
        <v>47</v>
      </c>
      <c r="G1061" s="104" t="s">
        <v>284</v>
      </c>
      <c r="H1061" s="105">
        <v>22</v>
      </c>
      <c r="I1061" s="104"/>
      <c r="J1061" s="104" t="s">
        <v>258</v>
      </c>
      <c r="K1061" s="104" t="s">
        <v>83</v>
      </c>
      <c r="L1061" s="104" t="s">
        <v>299</v>
      </c>
      <c r="M1061" s="104" t="s">
        <v>276</v>
      </c>
      <c r="N1061" s="104"/>
      <c r="O1061" s="106" t="str">
        <f>A53</f>
        <v>12455</v>
      </c>
      <c r="P1061" s="111" t="s">
        <v>1920</v>
      </c>
      <c r="Q1061" s="153" t="s">
        <v>330</v>
      </c>
      <c r="R1061" s="153" t="s">
        <v>331</v>
      </c>
      <c r="S1061" s="153">
        <v>4.1666666666666657E-2</v>
      </c>
      <c r="T1061" s="153" t="s">
        <v>330</v>
      </c>
      <c r="U1061" s="153" t="s">
        <v>331</v>
      </c>
      <c r="V1061" s="153">
        <f>IF(ISBLANK(T1061),"",Tabella2[[#This Row],[ACT STOP]]-Tabella2[[#This Row],[ACT START]])</f>
        <v>4.1666666666666685E-2</v>
      </c>
      <c r="W1061" s="104" t="s">
        <v>92</v>
      </c>
      <c r="X1061" s="104" t="s">
        <v>91</v>
      </c>
      <c r="Y1061" s="110"/>
      <c r="Z1061" s="106"/>
      <c r="AA1061" s="104"/>
      <c r="AB1061" s="107"/>
      <c r="AC1061" s="72">
        <v>1</v>
      </c>
      <c r="AH1061" s="70"/>
      <c r="AI1061" s="70"/>
      <c r="AJ1061">
        <v>0</v>
      </c>
      <c r="AL1061" s="70"/>
      <c r="BM1061" s="135" t="s">
        <v>330</v>
      </c>
      <c r="BN1061" s="136" t="s">
        <v>331</v>
      </c>
      <c r="BO1061" s="101"/>
      <c r="BR1061" s="109" t="str">
        <f t="shared" si="16"/>
        <v>SH-25-1050</v>
      </c>
      <c r="BS1061" s="109" t="s">
        <v>295</v>
      </c>
      <c r="BT1061" t="s">
        <v>92</v>
      </c>
      <c r="BU1061" t="s">
        <v>1921</v>
      </c>
    </row>
    <row r="1062" spans="1:73" hidden="1">
      <c r="A1062" s="103" t="s">
        <v>1922</v>
      </c>
      <c r="B1062" s="102">
        <v>45664</v>
      </c>
      <c r="C1062" s="104">
        <f>_xlfn.ISOWEEKNUM(Tabella2[[#This Row],[Date]])</f>
        <v>2</v>
      </c>
      <c r="D1062" s="104" t="s">
        <v>326</v>
      </c>
      <c r="E1062" s="104" t="s">
        <v>327</v>
      </c>
      <c r="F1062" s="104">
        <v>64</v>
      </c>
      <c r="G1062" s="104" t="s">
        <v>257</v>
      </c>
      <c r="H1062" s="105">
        <v>10</v>
      </c>
      <c r="I1062" s="104" t="s">
        <v>258</v>
      </c>
      <c r="J1062" s="104"/>
      <c r="K1062" s="104" t="s">
        <v>81</v>
      </c>
      <c r="L1062" s="104" t="s">
        <v>259</v>
      </c>
      <c r="M1062" s="104" t="s">
        <v>328</v>
      </c>
      <c r="N1062" s="104"/>
      <c r="O1062" s="106"/>
      <c r="P1062" s="111" t="s">
        <v>1911</v>
      </c>
      <c r="Q1062" s="153" t="s">
        <v>330</v>
      </c>
      <c r="R1062" s="153" t="s">
        <v>331</v>
      </c>
      <c r="S1062" s="153">
        <v>4.1666666666666657E-2</v>
      </c>
      <c r="T1062" s="153" t="s">
        <v>330</v>
      </c>
      <c r="U1062" s="153" t="s">
        <v>331</v>
      </c>
      <c r="V1062" s="153">
        <f>IF(ISBLANK(T1062),"",Tabella2[[#This Row],[ACT STOP]]-Tabella2[[#This Row],[ACT START]])</f>
        <v>4.1666666666666685E-2</v>
      </c>
      <c r="W1062" s="104" t="s">
        <v>92</v>
      </c>
      <c r="X1062" s="104" t="s">
        <v>91</v>
      </c>
      <c r="Y1062" s="110"/>
      <c r="Z1062" s="106"/>
      <c r="AA1062" s="104"/>
      <c r="AB1062" s="107"/>
      <c r="AC1062" s="72">
        <v>1</v>
      </c>
      <c r="AH1062" s="70"/>
      <c r="AI1062" s="70"/>
      <c r="AJ1062">
        <v>0</v>
      </c>
      <c r="AL1062" s="70"/>
      <c r="BM1062" s="135" t="s">
        <v>330</v>
      </c>
      <c r="BN1062" s="136" t="s">
        <v>331</v>
      </c>
      <c r="BO1062" s="101"/>
      <c r="BR1062" s="109" t="str">
        <f t="shared" si="16"/>
        <v>SH-25-1051</v>
      </c>
      <c r="BS1062" s="109" t="s">
        <v>552</v>
      </c>
      <c r="BT1062" t="s">
        <v>92</v>
      </c>
      <c r="BU1062" t="s">
        <v>1923</v>
      </c>
    </row>
    <row r="1063" spans="1:73" hidden="1">
      <c r="A1063" s="103" t="s">
        <v>1924</v>
      </c>
      <c r="B1063" s="102">
        <v>45664</v>
      </c>
      <c r="C1063" s="104">
        <f>_xlfn.ISOWEEKNUM(Tabella2[[#This Row],[Date]])</f>
        <v>2</v>
      </c>
      <c r="D1063" s="104" t="s">
        <v>326</v>
      </c>
      <c r="E1063" s="104" t="s">
        <v>327</v>
      </c>
      <c r="F1063" s="104">
        <v>67</v>
      </c>
      <c r="G1063" s="104" t="s">
        <v>257</v>
      </c>
      <c r="H1063" s="105">
        <v>9</v>
      </c>
      <c r="I1063" s="104" t="s">
        <v>258</v>
      </c>
      <c r="J1063" s="104"/>
      <c r="K1063" s="104" t="s">
        <v>79</v>
      </c>
      <c r="L1063" s="104" t="s">
        <v>259</v>
      </c>
      <c r="M1063" s="104" t="s">
        <v>328</v>
      </c>
      <c r="N1063" s="104"/>
      <c r="O1063" s="106"/>
      <c r="P1063" s="111" t="s">
        <v>1925</v>
      </c>
      <c r="Q1063" s="153" t="s">
        <v>336</v>
      </c>
      <c r="R1063" s="153" t="s">
        <v>337</v>
      </c>
      <c r="S1063" s="153">
        <v>4.1666666666666657E-2</v>
      </c>
      <c r="T1063" s="153">
        <v>0.4201388888888889</v>
      </c>
      <c r="U1063" s="153">
        <v>0.46180555555555558</v>
      </c>
      <c r="V1063" s="153">
        <f>IF(ISBLANK(T1063),"",Tabella2[[#This Row],[ACT STOP]]-Tabella2[[#This Row],[ACT START]])</f>
        <v>4.1666666666666685E-2</v>
      </c>
      <c r="W1063" s="104" t="s">
        <v>92</v>
      </c>
      <c r="X1063" s="104" t="s">
        <v>91</v>
      </c>
      <c r="Y1063" s="110"/>
      <c r="Z1063" s="106"/>
      <c r="AA1063" s="104"/>
      <c r="AB1063" s="107"/>
      <c r="AC1063" s="72">
        <v>1</v>
      </c>
      <c r="AH1063" s="70"/>
      <c r="AI1063" s="70"/>
      <c r="AJ1063">
        <v>0</v>
      </c>
      <c r="AL1063" s="70"/>
      <c r="BM1063" s="135">
        <v>0.4201388888888889</v>
      </c>
      <c r="BN1063" s="136">
        <v>0.46180555555555558</v>
      </c>
      <c r="BO1063" s="101"/>
      <c r="BR1063" s="109" t="str">
        <f t="shared" si="16"/>
        <v>SH-25-1052</v>
      </c>
      <c r="BS1063" s="109" t="s">
        <v>318</v>
      </c>
      <c r="BT1063" t="s">
        <v>92</v>
      </c>
      <c r="BU1063" t="s">
        <v>1926</v>
      </c>
    </row>
    <row r="1064" spans="1:73" hidden="1">
      <c r="A1064" s="103" t="s">
        <v>1927</v>
      </c>
      <c r="B1064" s="102">
        <v>45664</v>
      </c>
      <c r="C1064" s="104">
        <f>_xlfn.ISOWEEKNUM(Tabella2[[#This Row],[Date]])</f>
        <v>2</v>
      </c>
      <c r="D1064" s="104" t="s">
        <v>255</v>
      </c>
      <c r="E1064" s="104" t="s">
        <v>256</v>
      </c>
      <c r="F1064" s="104">
        <v>49</v>
      </c>
      <c r="G1064" s="104" t="s">
        <v>257</v>
      </c>
      <c r="H1064" s="105">
        <v>17</v>
      </c>
      <c r="I1064" s="104" t="s">
        <v>258</v>
      </c>
      <c r="J1064" s="104"/>
      <c r="K1064" s="104" t="s">
        <v>78</v>
      </c>
      <c r="L1064" s="104" t="s">
        <v>259</v>
      </c>
      <c r="M1064" s="104" t="s">
        <v>269</v>
      </c>
      <c r="N1064" s="104"/>
      <c r="O1064" s="106"/>
      <c r="P1064" s="111" t="s">
        <v>607</v>
      </c>
      <c r="Q1064" s="153" t="s">
        <v>336</v>
      </c>
      <c r="R1064" s="153" t="s">
        <v>337</v>
      </c>
      <c r="S1064" s="153">
        <v>4.1666666666666657E-2</v>
      </c>
      <c r="T1064" s="153">
        <v>0.4201388888888889</v>
      </c>
      <c r="U1064" s="153">
        <v>0.46180555555555558</v>
      </c>
      <c r="V1064" s="153">
        <f>IF(ISBLANK(T1064),"",Tabella2[[#This Row],[ACT STOP]]-Tabella2[[#This Row],[ACT START]])</f>
        <v>4.1666666666666685E-2</v>
      </c>
      <c r="W1064" s="104" t="s">
        <v>92</v>
      </c>
      <c r="X1064" s="104" t="s">
        <v>91</v>
      </c>
      <c r="Y1064" s="110"/>
      <c r="Z1064" s="106"/>
      <c r="AA1064" s="104"/>
      <c r="AB1064" s="107"/>
      <c r="AC1064" s="72">
        <v>1</v>
      </c>
      <c r="AH1064" s="70"/>
      <c r="AI1064" s="70"/>
      <c r="AJ1064">
        <v>0</v>
      </c>
      <c r="AL1064" s="70"/>
      <c r="BM1064" s="135">
        <v>0.4201388888888889</v>
      </c>
      <c r="BN1064" s="136">
        <v>0.46180555555555558</v>
      </c>
      <c r="BO1064" s="101"/>
      <c r="BR1064" s="109" t="str">
        <f t="shared" si="16"/>
        <v>SH-25-1053</v>
      </c>
      <c r="BS1064" s="109" t="s">
        <v>393</v>
      </c>
      <c r="BT1064" t="s">
        <v>92</v>
      </c>
      <c r="BU1064" t="s">
        <v>1928</v>
      </c>
    </row>
    <row r="1065" spans="1:73" hidden="1">
      <c r="A1065" s="103" t="s">
        <v>1929</v>
      </c>
      <c r="B1065" s="102">
        <v>45664</v>
      </c>
      <c r="C1065" s="104">
        <f>_xlfn.ISOWEEKNUM(Tabella2[[#This Row],[Date]])</f>
        <v>2</v>
      </c>
      <c r="D1065" s="104" t="s">
        <v>195</v>
      </c>
      <c r="E1065" s="104" t="s">
        <v>327</v>
      </c>
      <c r="F1065" s="104">
        <v>47</v>
      </c>
      <c r="G1065" s="104" t="s">
        <v>327</v>
      </c>
      <c r="H1065" s="105">
        <v>28</v>
      </c>
      <c r="I1065" s="104"/>
      <c r="J1065" s="104" t="s">
        <v>258</v>
      </c>
      <c r="K1065" s="104" t="s">
        <v>83</v>
      </c>
      <c r="L1065" s="104" t="s">
        <v>259</v>
      </c>
      <c r="M1065" s="104" t="s">
        <v>276</v>
      </c>
      <c r="N1065" s="104"/>
      <c r="O1065" s="106"/>
      <c r="P1065" s="111" t="s">
        <v>377</v>
      </c>
      <c r="Q1065" s="153" t="s">
        <v>336</v>
      </c>
      <c r="R1065" s="153" t="s">
        <v>337</v>
      </c>
      <c r="S1065" s="153">
        <v>4.1666666666666657E-2</v>
      </c>
      <c r="T1065" s="153">
        <v>0.41666666666666669</v>
      </c>
      <c r="U1065" s="153">
        <v>0.45833333333333331</v>
      </c>
      <c r="V1065" s="153">
        <f>IF(ISBLANK(T1065),"",Tabella2[[#This Row],[ACT STOP]]-Tabella2[[#This Row],[ACT START]])</f>
        <v>4.166666666666663E-2</v>
      </c>
      <c r="W1065" s="104" t="s">
        <v>92</v>
      </c>
      <c r="X1065" s="104" t="s">
        <v>91</v>
      </c>
      <c r="Y1065" s="110"/>
      <c r="Z1065" s="106"/>
      <c r="AA1065" s="104"/>
      <c r="AB1065" s="107"/>
      <c r="AC1065" s="72">
        <v>1</v>
      </c>
      <c r="AH1065" s="70"/>
      <c r="AI1065" s="70"/>
      <c r="AJ1065">
        <v>0</v>
      </c>
      <c r="AL1065" s="70"/>
      <c r="BM1065" s="135">
        <v>0.41666666666666669</v>
      </c>
      <c r="BN1065" s="136">
        <v>0.45833333333333331</v>
      </c>
      <c r="BO1065" s="101"/>
      <c r="BR1065" s="109" t="str">
        <f t="shared" si="16"/>
        <v>SH-25-1054</v>
      </c>
      <c r="BS1065" s="109" t="s">
        <v>1930</v>
      </c>
      <c r="BT1065" t="s">
        <v>92</v>
      </c>
      <c r="BU1065" t="s">
        <v>1931</v>
      </c>
    </row>
    <row r="1066" spans="1:73" hidden="1">
      <c r="A1066" s="103" t="s">
        <v>1932</v>
      </c>
      <c r="B1066" s="102">
        <v>45664</v>
      </c>
      <c r="C1066" s="104">
        <f>_xlfn.ISOWEEKNUM(Tabella2[[#This Row],[Date]])</f>
        <v>2</v>
      </c>
      <c r="D1066" s="104" t="s">
        <v>321</v>
      </c>
      <c r="E1066" s="104" t="s">
        <v>284</v>
      </c>
      <c r="F1066" s="104">
        <v>51</v>
      </c>
      <c r="G1066" s="104" t="s">
        <v>257</v>
      </c>
      <c r="H1066" s="105">
        <v>1</v>
      </c>
      <c r="I1066" s="104"/>
      <c r="J1066" s="104" t="s">
        <v>258</v>
      </c>
      <c r="K1066" s="104" t="s">
        <v>80</v>
      </c>
      <c r="L1066" s="104" t="s">
        <v>259</v>
      </c>
      <c r="M1066" s="104" t="s">
        <v>276</v>
      </c>
      <c r="N1066" s="104"/>
      <c r="O1066" s="106"/>
      <c r="P1066" s="111" t="s">
        <v>322</v>
      </c>
      <c r="Q1066" s="153" t="s">
        <v>336</v>
      </c>
      <c r="R1066" s="153" t="s">
        <v>337</v>
      </c>
      <c r="S1066" s="153">
        <v>4.1666666666666657E-2</v>
      </c>
      <c r="T1066" s="153">
        <v>0.4201388888888889</v>
      </c>
      <c r="U1066" s="153">
        <v>0.46180555555555558</v>
      </c>
      <c r="V1066" s="153">
        <f>IF(ISBLANK(T1066),"",Tabella2[[#This Row],[ACT STOP]]-Tabella2[[#This Row],[ACT START]])</f>
        <v>4.1666666666666685E-2</v>
      </c>
      <c r="W1066" s="104" t="s">
        <v>92</v>
      </c>
      <c r="X1066" s="104" t="s">
        <v>91</v>
      </c>
      <c r="Y1066" s="110" t="s">
        <v>1933</v>
      </c>
      <c r="Z1066" s="106"/>
      <c r="AA1066" s="104"/>
      <c r="AB1066" s="107"/>
      <c r="AC1066" s="72">
        <v>1</v>
      </c>
      <c r="AH1066" s="70"/>
      <c r="AI1066" s="70"/>
      <c r="AJ1066">
        <v>0</v>
      </c>
      <c r="AL1066" s="70"/>
      <c r="BM1066" s="135">
        <v>0.4201388888888889</v>
      </c>
      <c r="BN1066" s="136">
        <v>0.46180555555555558</v>
      </c>
      <c r="BO1066" s="101"/>
      <c r="BR1066" s="109" t="str">
        <f t="shared" si="16"/>
        <v>SH-25-1055</v>
      </c>
      <c r="BS1066" s="109" t="s">
        <v>332</v>
      </c>
      <c r="BT1066" t="s">
        <v>92</v>
      </c>
      <c r="BU1066" t="s">
        <v>1934</v>
      </c>
    </row>
    <row r="1067" spans="1:73" hidden="1">
      <c r="A1067" s="103" t="s">
        <v>1935</v>
      </c>
      <c r="B1067" s="102">
        <v>45664</v>
      </c>
      <c r="C1067" s="104">
        <f>_xlfn.ISOWEEKNUM(Tabella2[[#This Row],[Date]])</f>
        <v>2</v>
      </c>
      <c r="D1067" s="104" t="s">
        <v>321</v>
      </c>
      <c r="E1067" s="104" t="s">
        <v>284</v>
      </c>
      <c r="F1067" s="104">
        <v>53</v>
      </c>
      <c r="G1067" s="104" t="s">
        <v>257</v>
      </c>
      <c r="H1067" s="105">
        <v>6</v>
      </c>
      <c r="I1067" s="104"/>
      <c r="J1067" s="104" t="s">
        <v>258</v>
      </c>
      <c r="K1067" s="104" t="s">
        <v>81</v>
      </c>
      <c r="L1067" s="104" t="s">
        <v>259</v>
      </c>
      <c r="M1067" s="104" t="s">
        <v>276</v>
      </c>
      <c r="N1067" s="104"/>
      <c r="O1067" s="106"/>
      <c r="P1067" s="111" t="s">
        <v>871</v>
      </c>
      <c r="Q1067" s="153" t="s">
        <v>336</v>
      </c>
      <c r="R1067" s="153" t="s">
        <v>337</v>
      </c>
      <c r="S1067" s="153">
        <v>4.1666666666666657E-2</v>
      </c>
      <c r="T1067" s="153">
        <v>0.41666666666666669</v>
      </c>
      <c r="U1067" s="153">
        <v>0.45833333333333331</v>
      </c>
      <c r="V1067" s="153">
        <f>IF(ISBLANK(T1067),"",Tabella2[[#This Row],[ACT STOP]]-Tabella2[[#This Row],[ACT START]])</f>
        <v>4.166666666666663E-2</v>
      </c>
      <c r="W1067" s="104" t="s">
        <v>92</v>
      </c>
      <c r="X1067" s="104" t="s">
        <v>91</v>
      </c>
      <c r="Y1067" s="110"/>
      <c r="Z1067" s="106"/>
      <c r="AA1067" s="104"/>
      <c r="AB1067" s="107"/>
      <c r="AC1067" s="72">
        <v>1</v>
      </c>
      <c r="AH1067" s="70"/>
      <c r="AI1067" s="70"/>
      <c r="AJ1067">
        <v>0</v>
      </c>
      <c r="AL1067" s="70"/>
      <c r="BM1067" s="135">
        <v>0.41666666666666669</v>
      </c>
      <c r="BN1067" s="136">
        <v>0.45833333333333331</v>
      </c>
      <c r="BO1067" s="101"/>
      <c r="BR1067" s="109" t="str">
        <f t="shared" si="16"/>
        <v>SH-25-1056</v>
      </c>
      <c r="BS1067" s="109" t="s">
        <v>379</v>
      </c>
      <c r="BT1067" t="s">
        <v>92</v>
      </c>
      <c r="BU1067" t="s">
        <v>1936</v>
      </c>
    </row>
    <row r="1068" spans="1:73" hidden="1">
      <c r="A1068" s="103" t="s">
        <v>1937</v>
      </c>
      <c r="B1068" s="102">
        <v>45664</v>
      </c>
      <c r="C1068" s="104">
        <f>_xlfn.ISOWEEKNUM(Tabella2[[#This Row],[Date]])</f>
        <v>2</v>
      </c>
      <c r="D1068" s="104" t="s">
        <v>255</v>
      </c>
      <c r="E1068" s="104" t="s">
        <v>256</v>
      </c>
      <c r="F1068" s="104">
        <v>41</v>
      </c>
      <c r="G1068" s="104" t="s">
        <v>284</v>
      </c>
      <c r="H1068" s="105">
        <v>9</v>
      </c>
      <c r="I1068" s="104" t="s">
        <v>258</v>
      </c>
      <c r="J1068" s="104"/>
      <c r="K1068" s="104" t="s">
        <v>83</v>
      </c>
      <c r="L1068" s="104" t="s">
        <v>259</v>
      </c>
      <c r="M1068" s="104" t="s">
        <v>260</v>
      </c>
      <c r="N1068" s="104"/>
      <c r="O1068" s="106"/>
      <c r="P1068" s="111" t="s">
        <v>1938</v>
      </c>
      <c r="Q1068" s="153" t="s">
        <v>349</v>
      </c>
      <c r="R1068" s="153" t="s">
        <v>350</v>
      </c>
      <c r="S1068" s="153">
        <v>4.1666666666666657E-2</v>
      </c>
      <c r="T1068" s="153">
        <v>0.4826388888888889</v>
      </c>
      <c r="U1068" s="153">
        <v>0.52430555555555558</v>
      </c>
      <c r="V1068" s="153">
        <f>IF(ISBLANK(T1068),"",Tabella2[[#This Row],[ACT STOP]]-Tabella2[[#This Row],[ACT START]])</f>
        <v>4.1666666666666685E-2</v>
      </c>
      <c r="W1068" s="104" t="s">
        <v>92</v>
      </c>
      <c r="X1068" s="104" t="s">
        <v>91</v>
      </c>
      <c r="Y1068" s="110"/>
      <c r="Z1068" s="106"/>
      <c r="AA1068" s="104"/>
      <c r="AB1068" s="107"/>
      <c r="AC1068" s="72">
        <v>1</v>
      </c>
      <c r="AH1068" s="70"/>
      <c r="AI1068" s="70"/>
      <c r="AJ1068">
        <v>0</v>
      </c>
      <c r="AL1068" s="70"/>
      <c r="BM1068" s="135">
        <v>0.4826388888888889</v>
      </c>
      <c r="BN1068" s="136">
        <v>0.52430555555555558</v>
      </c>
      <c r="BO1068" s="101"/>
      <c r="BR1068" s="109" t="str">
        <f t="shared" si="16"/>
        <v>SH-25-1057</v>
      </c>
      <c r="BS1068" s="109" t="s">
        <v>339</v>
      </c>
      <c r="BT1068" t="s">
        <v>92</v>
      </c>
      <c r="BU1068" t="s">
        <v>1939</v>
      </c>
    </row>
    <row r="1069" spans="1:73" hidden="1">
      <c r="A1069" s="103" t="s">
        <v>1940</v>
      </c>
      <c r="B1069" s="102">
        <v>45664</v>
      </c>
      <c r="C1069" s="104">
        <f>_xlfn.ISOWEEKNUM(Tabella2[[#This Row],[Date]])</f>
        <v>2</v>
      </c>
      <c r="D1069" s="104" t="s">
        <v>698</v>
      </c>
      <c r="E1069" s="104" t="s">
        <v>284</v>
      </c>
      <c r="F1069" s="104">
        <v>50</v>
      </c>
      <c r="G1069" s="104" t="s">
        <v>257</v>
      </c>
      <c r="H1069" s="105">
        <v>2</v>
      </c>
      <c r="I1069" s="104"/>
      <c r="J1069" s="104" t="s">
        <v>258</v>
      </c>
      <c r="K1069" s="104" t="s">
        <v>80</v>
      </c>
      <c r="L1069" s="104" t="s">
        <v>259</v>
      </c>
      <c r="M1069" s="104" t="s">
        <v>276</v>
      </c>
      <c r="N1069" s="104"/>
      <c r="O1069" s="106"/>
      <c r="P1069" s="111" t="s">
        <v>776</v>
      </c>
      <c r="Q1069" s="153" t="s">
        <v>349</v>
      </c>
      <c r="R1069" s="153" t="s">
        <v>350</v>
      </c>
      <c r="S1069" s="153">
        <v>4.1666666666666657E-2</v>
      </c>
      <c r="T1069" s="153" t="s">
        <v>349</v>
      </c>
      <c r="U1069" s="153" t="s">
        <v>350</v>
      </c>
      <c r="V1069" s="153">
        <f>IF(ISBLANK(T1069),"",Tabella2[[#This Row],[ACT STOP]]-Tabella2[[#This Row],[ACT START]])</f>
        <v>4.1666666666666685E-2</v>
      </c>
      <c r="W1069" s="104" t="s">
        <v>92</v>
      </c>
      <c r="X1069" s="104" t="s">
        <v>91</v>
      </c>
      <c r="Y1069" s="110" t="s">
        <v>1941</v>
      </c>
      <c r="Z1069" s="106"/>
      <c r="AA1069" s="104"/>
      <c r="AB1069" s="107"/>
      <c r="AC1069" s="72">
        <v>1</v>
      </c>
      <c r="AH1069" s="70"/>
      <c r="AI1069" s="70"/>
      <c r="AJ1069">
        <v>0</v>
      </c>
      <c r="AL1069" s="70"/>
      <c r="BM1069" s="135" t="s">
        <v>349</v>
      </c>
      <c r="BN1069" s="136" t="s">
        <v>350</v>
      </c>
      <c r="BO1069" s="101"/>
      <c r="BR1069" s="109" t="str">
        <f t="shared" si="16"/>
        <v>SH-25-1058</v>
      </c>
      <c r="BS1069" s="109" t="s">
        <v>368</v>
      </c>
      <c r="BT1069" t="s">
        <v>92</v>
      </c>
      <c r="BU1069" t="s">
        <v>1942</v>
      </c>
    </row>
    <row r="1070" spans="1:73" hidden="1">
      <c r="A1070" s="103" t="s">
        <v>1943</v>
      </c>
      <c r="B1070" s="102">
        <v>45664</v>
      </c>
      <c r="C1070" s="104">
        <f>_xlfn.ISOWEEKNUM(Tabella2[[#This Row],[Date]])</f>
        <v>2</v>
      </c>
      <c r="D1070" s="104" t="s">
        <v>321</v>
      </c>
      <c r="E1070" s="104" t="s">
        <v>284</v>
      </c>
      <c r="F1070" s="104">
        <v>54</v>
      </c>
      <c r="G1070" s="104" t="s">
        <v>257</v>
      </c>
      <c r="H1070" s="105">
        <v>10</v>
      </c>
      <c r="I1070" s="104"/>
      <c r="J1070" s="104" t="s">
        <v>258</v>
      </c>
      <c r="K1070" s="104" t="s">
        <v>81</v>
      </c>
      <c r="L1070" s="104" t="s">
        <v>259</v>
      </c>
      <c r="M1070" s="104" t="s">
        <v>276</v>
      </c>
      <c r="N1070" s="104"/>
      <c r="O1070" s="106"/>
      <c r="P1070" s="111" t="s">
        <v>322</v>
      </c>
      <c r="Q1070" s="153" t="s">
        <v>349</v>
      </c>
      <c r="R1070" s="153" t="s">
        <v>350</v>
      </c>
      <c r="S1070" s="153">
        <v>4.1666666666666657E-2</v>
      </c>
      <c r="T1070" s="153" t="s">
        <v>349</v>
      </c>
      <c r="U1070" s="153" t="s">
        <v>350</v>
      </c>
      <c r="V1070" s="153">
        <f>IF(ISBLANK(T1070),"",Tabella2[[#This Row],[ACT STOP]]-Tabella2[[#This Row],[ACT START]])</f>
        <v>4.1666666666666685E-2</v>
      </c>
      <c r="W1070" s="104" t="s">
        <v>92</v>
      </c>
      <c r="X1070" s="104" t="s">
        <v>91</v>
      </c>
      <c r="Y1070" s="110" t="s">
        <v>1944</v>
      </c>
      <c r="Z1070" s="106"/>
      <c r="AA1070" s="104"/>
      <c r="AB1070" s="107"/>
      <c r="AC1070" s="72">
        <v>1</v>
      </c>
      <c r="AH1070" s="70"/>
      <c r="AI1070" s="70"/>
      <c r="AJ1070">
        <v>0</v>
      </c>
      <c r="AL1070" s="70"/>
      <c r="BM1070" s="135" t="s">
        <v>349</v>
      </c>
      <c r="BN1070" s="136" t="s">
        <v>350</v>
      </c>
      <c r="BO1070" s="101"/>
      <c r="BR1070" s="109" t="str">
        <f t="shared" si="16"/>
        <v>SH-25-1059</v>
      </c>
      <c r="BS1070" s="109" t="s">
        <v>552</v>
      </c>
      <c r="BT1070" t="s">
        <v>92</v>
      </c>
      <c r="BU1070" t="s">
        <v>1945</v>
      </c>
    </row>
    <row r="1071" spans="1:73" hidden="1">
      <c r="A1071" s="103" t="s">
        <v>1946</v>
      </c>
      <c r="B1071" s="102">
        <v>45664</v>
      </c>
      <c r="C1071" s="104">
        <f>_xlfn.ISOWEEKNUM(Tabella2[[#This Row],[Date]])</f>
        <v>2</v>
      </c>
      <c r="D1071" s="104" t="s">
        <v>312</v>
      </c>
      <c r="E1071" s="104" t="s">
        <v>284</v>
      </c>
      <c r="F1071" s="104">
        <v>31</v>
      </c>
      <c r="G1071" s="104" t="s">
        <v>257</v>
      </c>
      <c r="H1071" s="105">
        <v>17</v>
      </c>
      <c r="I1071" s="104"/>
      <c r="J1071" s="104" t="s">
        <v>258</v>
      </c>
      <c r="K1071" s="104" t="s">
        <v>78</v>
      </c>
      <c r="L1071" s="104" t="s">
        <v>299</v>
      </c>
      <c r="M1071" s="104" t="s">
        <v>313</v>
      </c>
      <c r="N1071" s="104"/>
      <c r="O1071" s="108" t="str">
        <f>A21</f>
        <v>12423</v>
      </c>
      <c r="P1071" s="111" t="s">
        <v>314</v>
      </c>
      <c r="Q1071" s="153">
        <v>0.54513888888888884</v>
      </c>
      <c r="R1071" s="153">
        <v>0.58680555555555558</v>
      </c>
      <c r="S1071" s="153">
        <v>4.1666666666666657E-2</v>
      </c>
      <c r="T1071" s="153">
        <v>0.54513888888888884</v>
      </c>
      <c r="U1071" s="153">
        <v>0.58680555555555558</v>
      </c>
      <c r="V1071" s="153">
        <f>IF(ISBLANK(T1071),"",Tabella2[[#This Row],[ACT STOP]]-Tabella2[[#This Row],[ACT START]])</f>
        <v>4.1666666666666741E-2</v>
      </c>
      <c r="W1071" s="104" t="s">
        <v>92</v>
      </c>
      <c r="X1071" s="104" t="s">
        <v>91</v>
      </c>
      <c r="Y1071" s="110"/>
      <c r="Z1071" s="106"/>
      <c r="AA1071" s="104"/>
      <c r="AB1071" s="107"/>
      <c r="AC1071" s="72">
        <v>1</v>
      </c>
      <c r="AH1071" s="70"/>
      <c r="AI1071" s="70"/>
      <c r="AJ1071">
        <v>0</v>
      </c>
      <c r="AL1071" s="70"/>
      <c r="BM1071" s="135">
        <v>0.54513888888888884</v>
      </c>
      <c r="BN1071" s="136">
        <v>0.58680555555555558</v>
      </c>
      <c r="BO1071" s="101"/>
      <c r="BR1071" s="109" t="str">
        <f t="shared" si="16"/>
        <v>SH-25-1060</v>
      </c>
      <c r="BS1071" s="109" t="s">
        <v>393</v>
      </c>
      <c r="BT1071" t="s">
        <v>92</v>
      </c>
      <c r="BU1071" t="s">
        <v>1947</v>
      </c>
    </row>
    <row r="1072" spans="1:73" hidden="1">
      <c r="A1072" s="103" t="s">
        <v>1948</v>
      </c>
      <c r="B1072" s="102">
        <v>45664</v>
      </c>
      <c r="C1072" s="104">
        <f>_xlfn.ISOWEEKNUM(Tabella2[[#This Row],[Date]])</f>
        <v>2</v>
      </c>
      <c r="D1072" s="104" t="s">
        <v>255</v>
      </c>
      <c r="E1072" s="104" t="s">
        <v>256</v>
      </c>
      <c r="F1072" s="104">
        <v>44</v>
      </c>
      <c r="G1072" s="104" t="s">
        <v>257</v>
      </c>
      <c r="H1072" s="105">
        <v>12</v>
      </c>
      <c r="I1072" s="104" t="s">
        <v>258</v>
      </c>
      <c r="J1072" s="104"/>
      <c r="K1072" s="104" t="s">
        <v>83</v>
      </c>
      <c r="L1072" s="104" t="s">
        <v>299</v>
      </c>
      <c r="M1072" s="104" t="s">
        <v>386</v>
      </c>
      <c r="N1072" s="104"/>
      <c r="O1072" s="106" t="str">
        <f>A1073</f>
        <v>13475</v>
      </c>
      <c r="P1072" s="111" t="s">
        <v>387</v>
      </c>
      <c r="Q1072" s="153" t="s">
        <v>315</v>
      </c>
      <c r="R1072" s="153" t="s">
        <v>316</v>
      </c>
      <c r="S1072" s="153">
        <v>4.1666666666666657E-2</v>
      </c>
      <c r="T1072" s="153" t="s">
        <v>315</v>
      </c>
      <c r="U1072" s="153" t="s">
        <v>316</v>
      </c>
      <c r="V1072" s="153">
        <f>IF(ISBLANK(T1072),"",Tabella2[[#This Row],[ACT STOP]]-Tabella2[[#This Row],[ACT START]])</f>
        <v>4.166666666666663E-2</v>
      </c>
      <c r="W1072" s="104" t="s">
        <v>92</v>
      </c>
      <c r="X1072" s="104" t="s">
        <v>91</v>
      </c>
      <c r="Y1072" s="110"/>
      <c r="Z1072" s="106"/>
      <c r="AA1072" s="104"/>
      <c r="AB1072" s="107"/>
      <c r="AC1072" s="72">
        <v>1</v>
      </c>
      <c r="AH1072" s="70"/>
      <c r="AI1072" s="70"/>
      <c r="AJ1072">
        <v>0</v>
      </c>
      <c r="AL1072" s="70"/>
      <c r="BM1072" s="135" t="s">
        <v>315</v>
      </c>
      <c r="BN1072" s="136" t="s">
        <v>316</v>
      </c>
      <c r="BO1072" s="101"/>
      <c r="BR1072" s="109" t="str">
        <f t="shared" si="16"/>
        <v>SH-25-1061</v>
      </c>
      <c r="BS1072" s="109" t="s">
        <v>266</v>
      </c>
      <c r="BT1072" t="s">
        <v>92</v>
      </c>
      <c r="BU1072" t="s">
        <v>1949</v>
      </c>
    </row>
    <row r="1073" spans="1:73" hidden="1">
      <c r="A1073" s="103" t="s">
        <v>1950</v>
      </c>
      <c r="B1073" s="102">
        <v>45664</v>
      </c>
      <c r="C1073" s="104">
        <f>_xlfn.ISOWEEKNUM(Tabella2[[#This Row],[Date]])</f>
        <v>2</v>
      </c>
      <c r="D1073" s="104" t="s">
        <v>255</v>
      </c>
      <c r="E1073" s="104" t="s">
        <v>256</v>
      </c>
      <c r="F1073" s="104">
        <v>42</v>
      </c>
      <c r="G1073" s="104" t="s">
        <v>257</v>
      </c>
      <c r="H1073" s="105">
        <v>1</v>
      </c>
      <c r="I1073" s="104" t="s">
        <v>258</v>
      </c>
      <c r="J1073" s="104"/>
      <c r="K1073" s="104" t="s">
        <v>80</v>
      </c>
      <c r="L1073" s="104" t="s">
        <v>299</v>
      </c>
      <c r="M1073" s="104" t="s">
        <v>386</v>
      </c>
      <c r="N1073" s="104"/>
      <c r="O1073" s="106" t="str">
        <f>A1072</f>
        <v>13474</v>
      </c>
      <c r="P1073" s="111" t="s">
        <v>387</v>
      </c>
      <c r="Q1073" s="153">
        <v>0.54513888888888884</v>
      </c>
      <c r="R1073" s="153">
        <v>0.58680555555555558</v>
      </c>
      <c r="S1073" s="153">
        <v>4.1666666666666657E-2</v>
      </c>
      <c r="T1073" s="153" t="s">
        <v>315</v>
      </c>
      <c r="U1073" s="153" t="s">
        <v>316</v>
      </c>
      <c r="V1073" s="153">
        <f>IF(ISBLANK(T1073),"",Tabella2[[#This Row],[ACT STOP]]-Tabella2[[#This Row],[ACT START]])</f>
        <v>4.166666666666663E-2</v>
      </c>
      <c r="W1073" s="104" t="s">
        <v>92</v>
      </c>
      <c r="X1073" s="104" t="s">
        <v>91</v>
      </c>
      <c r="Y1073" s="110"/>
      <c r="Z1073" s="106"/>
      <c r="AA1073" s="104"/>
      <c r="AB1073" s="107"/>
      <c r="AC1073" s="72">
        <v>1</v>
      </c>
      <c r="AH1073" s="70"/>
      <c r="AI1073" s="70"/>
      <c r="AJ1073">
        <v>0</v>
      </c>
      <c r="AL1073" s="70"/>
      <c r="BM1073" s="135" t="s">
        <v>315</v>
      </c>
      <c r="BN1073" s="136" t="s">
        <v>316</v>
      </c>
      <c r="BO1073" s="101"/>
      <c r="BR1073" s="109" t="str">
        <f t="shared" si="16"/>
        <v>SH-25-1062</v>
      </c>
      <c r="BS1073" s="109" t="s">
        <v>332</v>
      </c>
      <c r="BT1073" t="s">
        <v>92</v>
      </c>
      <c r="BU1073" t="s">
        <v>1951</v>
      </c>
    </row>
    <row r="1074" spans="1:73" hidden="1">
      <c r="A1074" s="103" t="s">
        <v>1952</v>
      </c>
      <c r="B1074" s="102">
        <v>45664</v>
      </c>
      <c r="C1074" s="104">
        <f>_xlfn.ISOWEEKNUM(Tabella2[[#This Row],[Date]])</f>
        <v>2</v>
      </c>
      <c r="D1074" s="104" t="s">
        <v>326</v>
      </c>
      <c r="E1074" s="104" t="s">
        <v>327</v>
      </c>
      <c r="F1074" s="104">
        <v>69</v>
      </c>
      <c r="G1074" s="104" t="s">
        <v>257</v>
      </c>
      <c r="H1074" s="105">
        <v>8</v>
      </c>
      <c r="I1074" s="104" t="s">
        <v>258</v>
      </c>
      <c r="J1074" s="104"/>
      <c r="K1074" s="104" t="s">
        <v>81</v>
      </c>
      <c r="L1074" s="104" t="s">
        <v>259</v>
      </c>
      <c r="M1074" s="104" t="s">
        <v>328</v>
      </c>
      <c r="N1074" s="104"/>
      <c r="O1074" s="106"/>
      <c r="P1074" s="111" t="s">
        <v>329</v>
      </c>
      <c r="Q1074" s="153" t="s">
        <v>315</v>
      </c>
      <c r="R1074" s="153" t="s">
        <v>316</v>
      </c>
      <c r="S1074" s="153">
        <v>4.1666666666666657E-2</v>
      </c>
      <c r="T1074" s="153">
        <v>0.55208333333333337</v>
      </c>
      <c r="U1074" s="153">
        <v>0.59375</v>
      </c>
      <c r="V1074" s="153">
        <f>IF(ISBLANK(T1074),"",Tabella2[[#This Row],[ACT STOP]]-Tabella2[[#This Row],[ACT START]])</f>
        <v>4.166666666666663E-2</v>
      </c>
      <c r="W1074" s="104" t="s">
        <v>92</v>
      </c>
      <c r="X1074" s="104" t="s">
        <v>91</v>
      </c>
      <c r="Y1074" s="110" t="s">
        <v>1953</v>
      </c>
      <c r="Z1074" s="106"/>
      <c r="AA1074" s="104"/>
      <c r="AB1074" s="107"/>
      <c r="AC1074" s="72">
        <v>1</v>
      </c>
      <c r="AH1074" s="70"/>
      <c r="AI1074" s="70"/>
      <c r="AJ1074">
        <v>0</v>
      </c>
      <c r="AL1074" s="70"/>
      <c r="BM1074" s="135">
        <v>0.55208333333333337</v>
      </c>
      <c r="BN1074" s="136">
        <v>0.59375</v>
      </c>
      <c r="BO1074" s="101">
        <v>6.9444444444444441E-3</v>
      </c>
      <c r="BQ1074" t="s">
        <v>94</v>
      </c>
      <c r="BR1074" s="109" t="str">
        <f t="shared" si="16"/>
        <v>SH-25-1063</v>
      </c>
      <c r="BS1074" s="109" t="s">
        <v>653</v>
      </c>
      <c r="BT1074" t="s">
        <v>92</v>
      </c>
      <c r="BU1074" t="s">
        <v>1954</v>
      </c>
    </row>
    <row r="1075" spans="1:73" hidden="1">
      <c r="A1075" s="103" t="s">
        <v>1955</v>
      </c>
      <c r="B1075" s="102">
        <v>45664</v>
      </c>
      <c r="C1075" s="104">
        <f>_xlfn.ISOWEEKNUM(Tabella2[[#This Row],[Date]])</f>
        <v>2</v>
      </c>
      <c r="D1075" s="104" t="s">
        <v>1956</v>
      </c>
      <c r="E1075" s="104" t="s">
        <v>284</v>
      </c>
      <c r="F1075" s="104">
        <v>35</v>
      </c>
      <c r="G1075" s="104" t="s">
        <v>257</v>
      </c>
      <c r="H1075" s="105">
        <v>10</v>
      </c>
      <c r="I1075" s="104"/>
      <c r="J1075" s="104" t="s">
        <v>258</v>
      </c>
      <c r="K1075" s="104" t="s">
        <v>79</v>
      </c>
      <c r="L1075" s="104" t="s">
        <v>299</v>
      </c>
      <c r="M1075" s="104" t="s">
        <v>313</v>
      </c>
      <c r="N1075" s="104"/>
      <c r="O1075" s="106" t="str">
        <f>A1076</f>
        <v>13478</v>
      </c>
      <c r="P1075" s="111" t="s">
        <v>314</v>
      </c>
      <c r="Q1075" s="153" t="s">
        <v>343</v>
      </c>
      <c r="R1075" s="153" t="s">
        <v>344</v>
      </c>
      <c r="S1075" s="153">
        <v>4.1666666666666657E-2</v>
      </c>
      <c r="T1075" s="153" t="s">
        <v>343</v>
      </c>
      <c r="U1075" s="153" t="s">
        <v>344</v>
      </c>
      <c r="V1075" s="153">
        <f>IF(ISBLANK(T1075),"",Tabella2[[#This Row],[ACT STOP]]-Tabella2[[#This Row],[ACT START]])</f>
        <v>4.166666666666663E-2</v>
      </c>
      <c r="W1075" s="104" t="s">
        <v>92</v>
      </c>
      <c r="X1075" s="104" t="s">
        <v>91</v>
      </c>
      <c r="Y1075" s="110"/>
      <c r="Z1075" s="106"/>
      <c r="AA1075" s="104"/>
      <c r="AB1075" s="107"/>
      <c r="AC1075" s="72">
        <v>1</v>
      </c>
      <c r="AH1075" s="70"/>
      <c r="AI1075" s="70"/>
      <c r="AJ1075">
        <v>0</v>
      </c>
      <c r="AL1075" s="70"/>
      <c r="BM1075" s="135" t="s">
        <v>343</v>
      </c>
      <c r="BN1075" s="136" t="s">
        <v>344</v>
      </c>
      <c r="BO1075" s="101"/>
      <c r="BR1075" s="109" t="str">
        <f t="shared" si="16"/>
        <v>SH-25-1064</v>
      </c>
      <c r="BS1075" s="109" t="s">
        <v>552</v>
      </c>
      <c r="BT1075" t="s">
        <v>92</v>
      </c>
      <c r="BU1075" t="s">
        <v>1957</v>
      </c>
    </row>
    <row r="1076" spans="1:73" hidden="1">
      <c r="A1076" s="103" t="s">
        <v>1958</v>
      </c>
      <c r="B1076" s="102">
        <v>45664</v>
      </c>
      <c r="C1076" s="104">
        <f>_xlfn.ISOWEEKNUM(Tabella2[[#This Row],[Date]])</f>
        <v>2</v>
      </c>
      <c r="D1076" s="104" t="s">
        <v>1956</v>
      </c>
      <c r="E1076" s="104" t="s">
        <v>284</v>
      </c>
      <c r="F1076" s="104">
        <v>36</v>
      </c>
      <c r="G1076" s="104" t="s">
        <v>257</v>
      </c>
      <c r="H1076" s="105">
        <v>5</v>
      </c>
      <c r="I1076" s="104"/>
      <c r="J1076" s="104" t="s">
        <v>258</v>
      </c>
      <c r="K1076" s="104" t="s">
        <v>78</v>
      </c>
      <c r="L1076" s="104" t="s">
        <v>299</v>
      </c>
      <c r="M1076" s="104" t="s">
        <v>313</v>
      </c>
      <c r="N1076" s="104"/>
      <c r="O1076" s="106" t="str">
        <f>A1075</f>
        <v>13477</v>
      </c>
      <c r="P1076" s="111" t="s">
        <v>314</v>
      </c>
      <c r="Q1076" s="153">
        <v>0.60763888888888884</v>
      </c>
      <c r="R1076" s="153">
        <v>0.64930555555555558</v>
      </c>
      <c r="S1076" s="153">
        <v>4.1666666666666657E-2</v>
      </c>
      <c r="T1076" s="153">
        <v>0.60763888888888884</v>
      </c>
      <c r="U1076" s="153">
        <v>0.64930555555555558</v>
      </c>
      <c r="V1076" s="153">
        <f>IF(ISBLANK(T1076),"",Tabella2[[#This Row],[ACT STOP]]-Tabella2[[#This Row],[ACT START]])</f>
        <v>4.1666666666666741E-2</v>
      </c>
      <c r="W1076" s="104" t="s">
        <v>92</v>
      </c>
      <c r="X1076" s="104" t="s">
        <v>91</v>
      </c>
      <c r="Y1076" s="110"/>
      <c r="Z1076" s="106"/>
      <c r="AA1076" s="104"/>
      <c r="AB1076" s="107"/>
      <c r="AC1076" s="72">
        <v>1</v>
      </c>
      <c r="AH1076" s="70"/>
      <c r="AI1076" s="70"/>
      <c r="AJ1076">
        <v>0</v>
      </c>
      <c r="AL1076" s="70"/>
      <c r="BM1076" s="135">
        <v>0.60763888888888884</v>
      </c>
      <c r="BN1076" s="136">
        <v>0.64930555555555558</v>
      </c>
      <c r="BO1076" s="101"/>
      <c r="BR1076" s="109" t="str">
        <f t="shared" si="16"/>
        <v>SH-25-1065</v>
      </c>
      <c r="BS1076" s="109" t="s">
        <v>416</v>
      </c>
      <c r="BT1076" t="s">
        <v>92</v>
      </c>
      <c r="BU1076" t="s">
        <v>1959</v>
      </c>
    </row>
    <row r="1077" spans="1:73" hidden="1">
      <c r="A1077" s="103" t="s">
        <v>1960</v>
      </c>
      <c r="B1077" s="102">
        <v>45664</v>
      </c>
      <c r="C1077" s="104">
        <f>_xlfn.ISOWEEKNUM(Tabella2[[#This Row],[Date]])</f>
        <v>2</v>
      </c>
      <c r="D1077" s="104" t="s">
        <v>321</v>
      </c>
      <c r="E1077" s="104" t="s">
        <v>284</v>
      </c>
      <c r="F1077" s="104">
        <v>52</v>
      </c>
      <c r="G1077" s="104" t="s">
        <v>284</v>
      </c>
      <c r="H1077" s="105">
        <v>22</v>
      </c>
      <c r="I1077" s="104"/>
      <c r="J1077" s="104" t="s">
        <v>258</v>
      </c>
      <c r="K1077" s="104" t="s">
        <v>83</v>
      </c>
      <c r="L1077" s="104" t="s">
        <v>259</v>
      </c>
      <c r="M1077" s="104" t="s">
        <v>276</v>
      </c>
      <c r="N1077" s="104"/>
      <c r="O1077" s="106"/>
      <c r="P1077" s="111" t="s">
        <v>322</v>
      </c>
      <c r="Q1077" s="153" t="s">
        <v>343</v>
      </c>
      <c r="R1077" s="153" t="s">
        <v>344</v>
      </c>
      <c r="S1077" s="153">
        <v>4.1666666666666657E-2</v>
      </c>
      <c r="T1077" s="153" t="s">
        <v>343</v>
      </c>
      <c r="U1077" s="153">
        <v>0.65277777777777779</v>
      </c>
      <c r="V1077" s="153">
        <f>IF(ISBLANK(T1077),"",Tabella2[[#This Row],[ACT STOP]]-Tabella2[[#This Row],[ACT START]])</f>
        <v>4.513888888888884E-2</v>
      </c>
      <c r="W1077" s="104" t="s">
        <v>92</v>
      </c>
      <c r="X1077" s="104" t="s">
        <v>91</v>
      </c>
      <c r="Y1077" s="110" t="s">
        <v>1961</v>
      </c>
      <c r="Z1077" s="106"/>
      <c r="AA1077" s="104"/>
      <c r="AB1077" s="107"/>
      <c r="AC1077" s="72">
        <v>1</v>
      </c>
      <c r="AH1077" s="70"/>
      <c r="AI1077" s="70"/>
      <c r="AJ1077">
        <v>0</v>
      </c>
      <c r="AL1077" s="70"/>
      <c r="BM1077" s="135" t="s">
        <v>343</v>
      </c>
      <c r="BN1077" s="136">
        <v>0.65277777777777779</v>
      </c>
      <c r="BO1077" s="101">
        <v>3.472222222222222E-3</v>
      </c>
      <c r="BQ1077" t="s">
        <v>102</v>
      </c>
      <c r="BR1077" s="109" t="str">
        <f t="shared" si="16"/>
        <v>SH-25-1066</v>
      </c>
      <c r="BS1077" s="109" t="s">
        <v>295</v>
      </c>
      <c r="BT1077" t="s">
        <v>92</v>
      </c>
      <c r="BU1077" t="s">
        <v>1962</v>
      </c>
    </row>
    <row r="1078" spans="1:73" hidden="1">
      <c r="A1078" s="103" t="s">
        <v>1963</v>
      </c>
      <c r="B1078" s="102">
        <v>45664</v>
      </c>
      <c r="C1078" s="104">
        <f>_xlfn.ISOWEEKNUM(Tabella2[[#This Row],[Date]])</f>
        <v>2</v>
      </c>
      <c r="D1078" s="104" t="s">
        <v>348</v>
      </c>
      <c r="E1078" s="104" t="s">
        <v>284</v>
      </c>
      <c r="F1078" s="104">
        <v>57</v>
      </c>
      <c r="G1078" s="104" t="s">
        <v>257</v>
      </c>
      <c r="H1078" s="105">
        <v>2</v>
      </c>
      <c r="I1078" s="104"/>
      <c r="J1078" s="104" t="s">
        <v>258</v>
      </c>
      <c r="K1078" s="104" t="s">
        <v>80</v>
      </c>
      <c r="L1078" s="104" t="s">
        <v>259</v>
      </c>
      <c r="M1078" s="104" t="s">
        <v>276</v>
      </c>
      <c r="N1078" s="104"/>
      <c r="O1078" s="106"/>
      <c r="P1078" s="111" t="s">
        <v>871</v>
      </c>
      <c r="Q1078" s="153" t="s">
        <v>343</v>
      </c>
      <c r="R1078" s="153" t="s">
        <v>344</v>
      </c>
      <c r="S1078" s="153">
        <v>4.1666666666666657E-2</v>
      </c>
      <c r="T1078" s="153" t="s">
        <v>343</v>
      </c>
      <c r="U1078" s="153" t="s">
        <v>344</v>
      </c>
      <c r="V1078" s="153">
        <f>IF(ISBLANK(T1078),"",Tabella2[[#This Row],[ACT STOP]]-Tabella2[[#This Row],[ACT START]])</f>
        <v>4.166666666666663E-2</v>
      </c>
      <c r="W1078" s="104" t="s">
        <v>92</v>
      </c>
      <c r="X1078" s="104" t="s">
        <v>91</v>
      </c>
      <c r="Y1078" s="110"/>
      <c r="Z1078" s="106"/>
      <c r="AA1078" s="104"/>
      <c r="AB1078" s="107"/>
      <c r="AC1078" s="72">
        <v>1</v>
      </c>
      <c r="AH1078" s="70"/>
      <c r="AI1078" s="70"/>
      <c r="AJ1078">
        <v>0</v>
      </c>
      <c r="AL1078" s="70"/>
      <c r="BM1078" s="135" t="s">
        <v>343</v>
      </c>
      <c r="BN1078" s="136" t="s">
        <v>344</v>
      </c>
      <c r="BO1078" s="101"/>
      <c r="BR1078" s="109" t="str">
        <f t="shared" si="16"/>
        <v>SH-25-1067</v>
      </c>
      <c r="BS1078" s="109" t="s">
        <v>368</v>
      </c>
      <c r="BT1078" t="s">
        <v>92</v>
      </c>
      <c r="BU1078" t="s">
        <v>1964</v>
      </c>
    </row>
    <row r="1079" spans="1:73" hidden="1">
      <c r="A1079" s="103" t="s">
        <v>1965</v>
      </c>
      <c r="B1079" s="102">
        <v>45664</v>
      </c>
      <c r="C1079" s="104">
        <f>_xlfn.ISOWEEKNUM(Tabella2[[#This Row],[Date]])</f>
        <v>2</v>
      </c>
      <c r="D1079" s="104" t="s">
        <v>255</v>
      </c>
      <c r="E1079" s="104" t="s">
        <v>256</v>
      </c>
      <c r="F1079" s="104">
        <v>49</v>
      </c>
      <c r="G1079" s="104" t="s">
        <v>257</v>
      </c>
      <c r="H1079" s="105">
        <v>30</v>
      </c>
      <c r="I1079" s="104" t="s">
        <v>258</v>
      </c>
      <c r="J1079" s="104"/>
      <c r="K1079" s="104" t="s">
        <v>81</v>
      </c>
      <c r="L1079" s="104" t="s">
        <v>259</v>
      </c>
      <c r="M1079" s="104" t="s">
        <v>269</v>
      </c>
      <c r="N1079" s="104"/>
      <c r="O1079" s="106"/>
      <c r="P1079" s="111" t="s">
        <v>1966</v>
      </c>
      <c r="Q1079" s="153" t="s">
        <v>343</v>
      </c>
      <c r="R1079" s="153" t="s">
        <v>344</v>
      </c>
      <c r="S1079" s="153">
        <v>4.1666666666666657E-2</v>
      </c>
      <c r="T1079" s="153" t="s">
        <v>343</v>
      </c>
      <c r="U1079" s="153" t="s">
        <v>344</v>
      </c>
      <c r="V1079" s="153">
        <f>IF(ISBLANK(T1079),"",Tabella2[[#This Row],[ACT STOP]]-Tabella2[[#This Row],[ACT START]])</f>
        <v>4.166666666666663E-2</v>
      </c>
      <c r="W1079" s="104" t="s">
        <v>92</v>
      </c>
      <c r="X1079" s="104" t="s">
        <v>91</v>
      </c>
      <c r="Y1079" s="110"/>
      <c r="Z1079" s="106"/>
      <c r="AA1079" s="104"/>
      <c r="AB1079" s="107"/>
      <c r="AC1079" s="72">
        <v>1</v>
      </c>
      <c r="AH1079" s="70"/>
      <c r="AI1079" s="70"/>
      <c r="AJ1079">
        <v>0</v>
      </c>
      <c r="AL1079" s="70"/>
      <c r="BM1079" s="135" t="s">
        <v>343</v>
      </c>
      <c r="BN1079" s="136" t="s">
        <v>344</v>
      </c>
      <c r="BO1079" s="101"/>
      <c r="BR1079" s="109" t="str">
        <f t="shared" si="16"/>
        <v>SH-25-1068</v>
      </c>
      <c r="BS1079" s="109" t="s">
        <v>279</v>
      </c>
      <c r="BT1079" t="s">
        <v>92</v>
      </c>
      <c r="BU1079" t="s">
        <v>1967</v>
      </c>
    </row>
    <row r="1080" spans="1:73" hidden="1">
      <c r="A1080" s="103" t="s">
        <v>1968</v>
      </c>
      <c r="B1080" s="102">
        <v>45665</v>
      </c>
      <c r="C1080" s="104">
        <f>_xlfn.ISOWEEKNUM(Tabella2[[#This Row],[Date]])</f>
        <v>2</v>
      </c>
      <c r="D1080" s="104" t="s">
        <v>312</v>
      </c>
      <c r="E1080" s="104" t="s">
        <v>284</v>
      </c>
      <c r="F1080" s="104">
        <v>30</v>
      </c>
      <c r="G1080" s="104" t="s">
        <v>257</v>
      </c>
      <c r="H1080" s="105">
        <v>32</v>
      </c>
      <c r="I1080" s="104"/>
      <c r="J1080" s="104" t="s">
        <v>258</v>
      </c>
      <c r="K1080" s="104" t="s">
        <v>79</v>
      </c>
      <c r="L1080" s="104" t="s">
        <v>299</v>
      </c>
      <c r="M1080" s="104" t="s">
        <v>313</v>
      </c>
      <c r="N1080" s="104"/>
      <c r="O1080" s="106" t="str">
        <f>A1081</f>
        <v>13483</v>
      </c>
      <c r="P1080" s="111" t="s">
        <v>1969</v>
      </c>
      <c r="Q1080" s="153" t="s">
        <v>307</v>
      </c>
      <c r="R1080" s="153" t="s">
        <v>308</v>
      </c>
      <c r="S1080" s="153">
        <v>4.1666666666666657E-2</v>
      </c>
      <c r="T1080" s="153">
        <v>0.2951388888888889</v>
      </c>
      <c r="U1080" s="153">
        <v>0.3298611111111111</v>
      </c>
      <c r="V1080" s="153">
        <f>IF(ISBLANK(T1080),"",Tabella2[[#This Row],[ACT STOP]]-Tabella2[[#This Row],[ACT START]])</f>
        <v>3.472222222222221E-2</v>
      </c>
      <c r="W1080" s="104" t="s">
        <v>92</v>
      </c>
      <c r="X1080" s="104" t="s">
        <v>91</v>
      </c>
      <c r="Y1080" s="110"/>
      <c r="Z1080" s="106"/>
      <c r="AA1080" s="104"/>
      <c r="AB1080" s="107"/>
      <c r="AC1080" s="72">
        <v>1</v>
      </c>
      <c r="AH1080" s="70"/>
      <c r="AI1080" s="70"/>
      <c r="AJ1080">
        <v>0</v>
      </c>
      <c r="AL1080" s="70"/>
      <c r="BM1080" s="135">
        <v>0.2951388888888889</v>
      </c>
      <c r="BN1080" s="136">
        <v>0.3298611111111111</v>
      </c>
      <c r="BO1080" s="101"/>
      <c r="BR1080" s="109" t="str">
        <f t="shared" si="16"/>
        <v>SH-25-1069</v>
      </c>
      <c r="BS1080" s="109" t="s">
        <v>356</v>
      </c>
      <c r="BT1080" t="s">
        <v>92</v>
      </c>
      <c r="BU1080" t="s">
        <v>1970</v>
      </c>
    </row>
    <row r="1081" spans="1:73" hidden="1">
      <c r="A1081" s="103" t="s">
        <v>1971</v>
      </c>
      <c r="B1081" s="102">
        <v>45665</v>
      </c>
      <c r="C1081" s="104">
        <f>_xlfn.ISOWEEKNUM(Tabella2[[#This Row],[Date]])</f>
        <v>2</v>
      </c>
      <c r="D1081" s="104" t="s">
        <v>312</v>
      </c>
      <c r="E1081" s="104" t="s">
        <v>284</v>
      </c>
      <c r="F1081" s="104">
        <v>34</v>
      </c>
      <c r="G1081" s="104" t="s">
        <v>257</v>
      </c>
      <c r="H1081" s="105">
        <v>5</v>
      </c>
      <c r="I1081" s="104"/>
      <c r="J1081" s="104" t="s">
        <v>258</v>
      </c>
      <c r="K1081" s="104" t="s">
        <v>78</v>
      </c>
      <c r="L1081" s="104" t="s">
        <v>299</v>
      </c>
      <c r="M1081" s="104" t="s">
        <v>313</v>
      </c>
      <c r="N1081" s="104"/>
      <c r="O1081" s="106" t="str">
        <f>A1080</f>
        <v>13482</v>
      </c>
      <c r="P1081" s="111" t="s">
        <v>1969</v>
      </c>
      <c r="Q1081" s="153">
        <v>0.2951388888888889</v>
      </c>
      <c r="R1081" s="153">
        <v>0.33680555555555558</v>
      </c>
      <c r="S1081" s="153">
        <v>4.1666666666666657E-2</v>
      </c>
      <c r="T1081" s="153">
        <v>0.2951388888888889</v>
      </c>
      <c r="U1081" s="153">
        <v>0.3298611111111111</v>
      </c>
      <c r="V1081" s="153">
        <f>IF(ISBLANK(T1081),"",Tabella2[[#This Row],[ACT STOP]]-Tabella2[[#This Row],[ACT START]])</f>
        <v>3.472222222222221E-2</v>
      </c>
      <c r="W1081" s="104" t="s">
        <v>92</v>
      </c>
      <c r="X1081" s="104" t="s">
        <v>91</v>
      </c>
      <c r="Y1081" s="110"/>
      <c r="Z1081" s="106"/>
      <c r="AA1081" s="104"/>
      <c r="AB1081" s="107"/>
      <c r="AC1081" s="72">
        <v>1</v>
      </c>
      <c r="AH1081" s="70"/>
      <c r="AI1081" s="70"/>
      <c r="AJ1081">
        <v>0</v>
      </c>
      <c r="AL1081" s="70"/>
      <c r="BM1081" s="135">
        <v>0.2951388888888889</v>
      </c>
      <c r="BN1081" s="136">
        <v>0.3298611111111111</v>
      </c>
      <c r="BO1081" s="101"/>
      <c r="BR1081" s="109" t="str">
        <f t="shared" si="16"/>
        <v>SH-25-1070</v>
      </c>
      <c r="BS1081" s="109" t="s">
        <v>416</v>
      </c>
      <c r="BT1081" t="s">
        <v>92</v>
      </c>
      <c r="BU1081" t="s">
        <v>1972</v>
      </c>
    </row>
    <row r="1082" spans="1:73" hidden="1">
      <c r="A1082" s="103" t="s">
        <v>1973</v>
      </c>
      <c r="B1082" s="102">
        <v>45665</v>
      </c>
      <c r="C1082" s="104">
        <f>_xlfn.ISOWEEKNUM(Tabella2[[#This Row],[Date]])</f>
        <v>2</v>
      </c>
      <c r="D1082" s="104" t="s">
        <v>326</v>
      </c>
      <c r="E1082" s="104" t="s">
        <v>327</v>
      </c>
      <c r="F1082" s="104">
        <v>65</v>
      </c>
      <c r="G1082" s="104" t="s">
        <v>257</v>
      </c>
      <c r="H1082" s="105">
        <v>10</v>
      </c>
      <c r="I1082" s="104" t="s">
        <v>258</v>
      </c>
      <c r="J1082" s="104"/>
      <c r="K1082" s="104" t="s">
        <v>80</v>
      </c>
      <c r="L1082" s="104" t="s">
        <v>259</v>
      </c>
      <c r="M1082" s="104" t="s">
        <v>328</v>
      </c>
      <c r="N1082" s="104"/>
      <c r="O1082" s="106"/>
      <c r="P1082" s="111" t="s">
        <v>329</v>
      </c>
      <c r="Q1082" s="153" t="s">
        <v>307</v>
      </c>
      <c r="R1082" s="153" t="s">
        <v>308</v>
      </c>
      <c r="S1082" s="153">
        <v>4.1666666666666657E-2</v>
      </c>
      <c r="T1082" s="153" t="s">
        <v>307</v>
      </c>
      <c r="U1082" s="153" t="s">
        <v>308</v>
      </c>
      <c r="V1082" s="153">
        <f>IF(ISBLANK(T1082),"",Tabella2[[#This Row],[ACT STOP]]-Tabella2[[#This Row],[ACT START]])</f>
        <v>4.1666666666666685E-2</v>
      </c>
      <c r="W1082" s="104" t="s">
        <v>92</v>
      </c>
      <c r="X1082" s="104" t="s">
        <v>91</v>
      </c>
      <c r="Y1082" s="110"/>
      <c r="Z1082" s="106"/>
      <c r="AA1082" s="104"/>
      <c r="AB1082" s="107"/>
      <c r="AC1082" s="72">
        <v>1</v>
      </c>
      <c r="AH1082" s="70"/>
      <c r="AI1082" s="70"/>
      <c r="AJ1082">
        <v>0</v>
      </c>
      <c r="AL1082" s="70"/>
      <c r="BM1082" s="135" t="s">
        <v>307</v>
      </c>
      <c r="BN1082" s="136" t="s">
        <v>308</v>
      </c>
      <c r="BO1082" s="101"/>
      <c r="BR1082" s="109" t="str">
        <f t="shared" si="16"/>
        <v>SH-25-1071</v>
      </c>
      <c r="BS1082" s="109" t="s">
        <v>552</v>
      </c>
      <c r="BT1082" t="s">
        <v>92</v>
      </c>
      <c r="BU1082" t="s">
        <v>1974</v>
      </c>
    </row>
    <row r="1083" spans="1:73" hidden="1">
      <c r="A1083" s="103" t="s">
        <v>1975</v>
      </c>
      <c r="B1083" s="102">
        <v>45665</v>
      </c>
      <c r="C1083" s="104">
        <f>_xlfn.ISOWEEKNUM(Tabella2[[#This Row],[Date]])</f>
        <v>2</v>
      </c>
      <c r="D1083" s="104" t="s">
        <v>326</v>
      </c>
      <c r="E1083" s="104" t="s">
        <v>327</v>
      </c>
      <c r="F1083" s="104">
        <v>68</v>
      </c>
      <c r="G1083" s="104" t="s">
        <v>284</v>
      </c>
      <c r="H1083" s="105">
        <v>22</v>
      </c>
      <c r="I1083" s="104" t="s">
        <v>258</v>
      </c>
      <c r="J1083" s="104"/>
      <c r="K1083" s="104" t="s">
        <v>81</v>
      </c>
      <c r="L1083" s="104" t="s">
        <v>259</v>
      </c>
      <c r="M1083" s="104" t="s">
        <v>328</v>
      </c>
      <c r="N1083" s="104"/>
      <c r="O1083" s="106"/>
      <c r="P1083" s="111" t="s">
        <v>329</v>
      </c>
      <c r="Q1083" s="153" t="s">
        <v>307</v>
      </c>
      <c r="R1083" s="153" t="s">
        <v>308</v>
      </c>
      <c r="S1083" s="153">
        <v>4.1666666666666657E-2</v>
      </c>
      <c r="T1083" s="153" t="s">
        <v>307</v>
      </c>
      <c r="U1083" s="153">
        <v>0.34722222222222221</v>
      </c>
      <c r="V1083" s="153">
        <f>IF(ISBLANK(T1083),"",Tabella2[[#This Row],[ACT STOP]]-Tabella2[[#This Row],[ACT START]])</f>
        <v>5.2083333333333315E-2</v>
      </c>
      <c r="W1083" s="104" t="s">
        <v>92</v>
      </c>
      <c r="X1083" s="104" t="s">
        <v>91</v>
      </c>
      <c r="Y1083" s="110"/>
      <c r="Z1083" s="106"/>
      <c r="AA1083" s="104"/>
      <c r="AB1083" s="107"/>
      <c r="AC1083" s="72">
        <v>1</v>
      </c>
      <c r="AH1083" s="70"/>
      <c r="AI1083" s="70"/>
      <c r="AJ1083">
        <v>0</v>
      </c>
      <c r="AL1083" s="70"/>
      <c r="BM1083" s="135" t="s">
        <v>307</v>
      </c>
      <c r="BN1083" s="136">
        <v>0.34722222222222221</v>
      </c>
      <c r="BO1083" s="101"/>
      <c r="BR1083" s="109" t="str">
        <f t="shared" si="16"/>
        <v>SH-25-1072</v>
      </c>
      <c r="BS1083" s="109" t="s">
        <v>295</v>
      </c>
      <c r="BT1083" t="s">
        <v>92</v>
      </c>
      <c r="BU1083" t="s">
        <v>1976</v>
      </c>
    </row>
    <row r="1084" spans="1:73" hidden="1">
      <c r="A1084" s="103" t="s">
        <v>1977</v>
      </c>
      <c r="B1084" s="102">
        <v>45665</v>
      </c>
      <c r="C1084" s="104">
        <f>_xlfn.ISOWEEKNUM(Tabella2[[#This Row],[Date]])</f>
        <v>2</v>
      </c>
      <c r="D1084" s="104" t="s">
        <v>255</v>
      </c>
      <c r="E1084" s="104" t="s">
        <v>256</v>
      </c>
      <c r="F1084" s="104">
        <v>42</v>
      </c>
      <c r="G1084" s="104" t="s">
        <v>257</v>
      </c>
      <c r="H1084" s="105">
        <v>12</v>
      </c>
      <c r="I1084" s="104" t="s">
        <v>258</v>
      </c>
      <c r="J1084" s="104"/>
      <c r="K1084" s="104" t="s">
        <v>79</v>
      </c>
      <c r="L1084" s="104" t="s">
        <v>259</v>
      </c>
      <c r="M1084" s="104" t="s">
        <v>260</v>
      </c>
      <c r="N1084" s="104"/>
      <c r="O1084" s="106"/>
      <c r="P1084" s="111" t="s">
        <v>1938</v>
      </c>
      <c r="Q1084" s="153" t="s">
        <v>330</v>
      </c>
      <c r="R1084" s="153" t="s">
        <v>331</v>
      </c>
      <c r="S1084" s="153">
        <v>4.1666666666666657E-2</v>
      </c>
      <c r="T1084" s="153">
        <v>0.3576388888888889</v>
      </c>
      <c r="U1084" s="153">
        <v>0.39930555555555558</v>
      </c>
      <c r="V1084" s="153">
        <f>IF(ISBLANK(T1084),"",Tabella2[[#This Row],[ACT STOP]]-Tabella2[[#This Row],[ACT START]])</f>
        <v>4.1666666666666685E-2</v>
      </c>
      <c r="W1084" s="104" t="s">
        <v>92</v>
      </c>
      <c r="X1084" s="104" t="s">
        <v>91</v>
      </c>
      <c r="Y1084" s="110"/>
      <c r="Z1084" s="106"/>
      <c r="AA1084" s="104"/>
      <c r="AB1084" s="107"/>
      <c r="AC1084" s="72">
        <v>1</v>
      </c>
      <c r="AH1084" s="70"/>
      <c r="AI1084" s="70"/>
      <c r="AJ1084">
        <v>0</v>
      </c>
      <c r="AL1084" s="70"/>
      <c r="BM1084" s="135">
        <v>0.3576388888888889</v>
      </c>
      <c r="BN1084" s="136">
        <v>0.39930555555555558</v>
      </c>
      <c r="BO1084" s="101"/>
      <c r="BR1084" s="109" t="str">
        <f t="shared" si="16"/>
        <v>SH-25-1073</v>
      </c>
      <c r="BS1084" s="109" t="s">
        <v>266</v>
      </c>
      <c r="BT1084" t="s">
        <v>92</v>
      </c>
      <c r="BU1084" t="s">
        <v>1978</v>
      </c>
    </row>
    <row r="1085" spans="1:73" hidden="1">
      <c r="A1085" s="103" t="s">
        <v>1979</v>
      </c>
      <c r="B1085" s="102">
        <v>45665</v>
      </c>
      <c r="C1085" s="104">
        <f>_xlfn.ISOWEEKNUM(Tabella2[[#This Row],[Date]])</f>
        <v>2</v>
      </c>
      <c r="D1085" s="104" t="s">
        <v>255</v>
      </c>
      <c r="E1085" s="104" t="s">
        <v>256</v>
      </c>
      <c r="F1085" s="104">
        <v>49</v>
      </c>
      <c r="G1085" s="104" t="s">
        <v>257</v>
      </c>
      <c r="H1085" s="105">
        <v>17</v>
      </c>
      <c r="I1085" s="104" t="s">
        <v>258</v>
      </c>
      <c r="J1085" s="104"/>
      <c r="K1085" s="104" t="s">
        <v>78</v>
      </c>
      <c r="L1085" s="104" t="s">
        <v>259</v>
      </c>
      <c r="M1085" s="104" t="s">
        <v>269</v>
      </c>
      <c r="N1085" s="104"/>
      <c r="O1085" s="106"/>
      <c r="P1085" s="111" t="s">
        <v>270</v>
      </c>
      <c r="Q1085" s="153" t="s">
        <v>330</v>
      </c>
      <c r="R1085" s="153" t="s">
        <v>331</v>
      </c>
      <c r="S1085" s="153">
        <v>4.1666666666666657E-2</v>
      </c>
      <c r="T1085" s="153">
        <v>0.3576388888888889</v>
      </c>
      <c r="U1085" s="153">
        <v>0.39930555555555558</v>
      </c>
      <c r="V1085" s="153">
        <f>IF(ISBLANK(T1085),"",Tabella2[[#This Row],[ACT STOP]]-Tabella2[[#This Row],[ACT START]])</f>
        <v>4.1666666666666685E-2</v>
      </c>
      <c r="W1085" s="104" t="s">
        <v>92</v>
      </c>
      <c r="X1085" s="104" t="s">
        <v>91</v>
      </c>
      <c r="Y1085" s="110"/>
      <c r="Z1085" s="106"/>
      <c r="AA1085" s="104"/>
      <c r="AB1085" s="107"/>
      <c r="AC1085" s="72">
        <v>1</v>
      </c>
      <c r="AH1085" s="70"/>
      <c r="AI1085" s="70"/>
      <c r="AJ1085">
        <v>0</v>
      </c>
      <c r="AL1085" s="70"/>
      <c r="BM1085" s="135">
        <v>0.3576388888888889</v>
      </c>
      <c r="BN1085" s="136">
        <v>0.39930555555555558</v>
      </c>
      <c r="BO1085" s="101"/>
      <c r="BR1085" s="109" t="str">
        <f t="shared" si="16"/>
        <v>SH-25-1074</v>
      </c>
      <c r="BS1085" s="109" t="s">
        <v>393</v>
      </c>
      <c r="BT1085" t="s">
        <v>92</v>
      </c>
      <c r="BU1085" t="s">
        <v>1980</v>
      </c>
    </row>
    <row r="1086" spans="1:73" hidden="1">
      <c r="A1086" s="103" t="s">
        <v>1981</v>
      </c>
      <c r="B1086" s="102">
        <v>45665</v>
      </c>
      <c r="C1086" s="104">
        <f>_xlfn.ISOWEEKNUM(Tabella2[[#This Row],[Date]])</f>
        <v>2</v>
      </c>
      <c r="D1086" s="104" t="s">
        <v>255</v>
      </c>
      <c r="E1086" s="104" t="s">
        <v>256</v>
      </c>
      <c r="F1086" s="104">
        <v>44</v>
      </c>
      <c r="G1086" s="104" t="s">
        <v>284</v>
      </c>
      <c r="H1086" s="105">
        <v>9</v>
      </c>
      <c r="I1086" s="104" t="s">
        <v>258</v>
      </c>
      <c r="J1086" s="104"/>
      <c r="K1086" s="104" t="s">
        <v>83</v>
      </c>
      <c r="L1086" s="104" t="s">
        <v>259</v>
      </c>
      <c r="M1086" s="104" t="s">
        <v>260</v>
      </c>
      <c r="N1086" s="104"/>
      <c r="O1086" s="106"/>
      <c r="P1086" s="111" t="s">
        <v>1938</v>
      </c>
      <c r="Q1086" s="153" t="s">
        <v>330</v>
      </c>
      <c r="R1086" s="153" t="s">
        <v>331</v>
      </c>
      <c r="S1086" s="153">
        <v>4.1666666666666657E-2</v>
      </c>
      <c r="T1086" s="153">
        <v>0.35416666666666669</v>
      </c>
      <c r="U1086" s="153">
        <v>0.39583333333333331</v>
      </c>
      <c r="V1086" s="153">
        <f>IF(ISBLANK(T1086),"",Tabella2[[#This Row],[ACT STOP]]-Tabella2[[#This Row],[ACT START]])</f>
        <v>4.166666666666663E-2</v>
      </c>
      <c r="W1086" s="104" t="s">
        <v>92</v>
      </c>
      <c r="X1086" s="104" t="s">
        <v>91</v>
      </c>
      <c r="Y1086" s="110"/>
      <c r="Z1086" s="106"/>
      <c r="AA1086" s="104"/>
      <c r="AB1086" s="107"/>
      <c r="AC1086" s="72">
        <v>1</v>
      </c>
      <c r="AH1086" s="70"/>
      <c r="AI1086" s="70"/>
      <c r="AJ1086">
        <v>0</v>
      </c>
      <c r="AL1086" s="70"/>
      <c r="BM1086" s="135">
        <v>0.35416666666666669</v>
      </c>
      <c r="BN1086" s="136">
        <v>0.39583333333333331</v>
      </c>
      <c r="BO1086" s="101"/>
      <c r="BR1086" s="109" t="str">
        <f t="shared" si="16"/>
        <v>SH-25-1075</v>
      </c>
      <c r="BS1086" s="109" t="s">
        <v>339</v>
      </c>
      <c r="BT1086" t="s">
        <v>92</v>
      </c>
      <c r="BU1086" t="s">
        <v>1982</v>
      </c>
    </row>
    <row r="1087" spans="1:73" hidden="1">
      <c r="A1087" s="103" t="s">
        <v>1983</v>
      </c>
      <c r="B1087" s="102">
        <v>45665</v>
      </c>
      <c r="C1087" s="104">
        <f>_xlfn.ISOWEEKNUM(Tabella2[[#This Row],[Date]])</f>
        <v>2</v>
      </c>
      <c r="D1087" s="104" t="s">
        <v>348</v>
      </c>
      <c r="E1087" s="104" t="s">
        <v>284</v>
      </c>
      <c r="F1087" s="104">
        <v>55</v>
      </c>
      <c r="G1087" s="104" t="s">
        <v>257</v>
      </c>
      <c r="H1087" s="105">
        <v>31</v>
      </c>
      <c r="I1087" s="104"/>
      <c r="J1087" s="104" t="s">
        <v>258</v>
      </c>
      <c r="K1087" s="104" t="s">
        <v>81</v>
      </c>
      <c r="L1087" s="104" t="s">
        <v>259</v>
      </c>
      <c r="M1087" s="104" t="s">
        <v>276</v>
      </c>
      <c r="N1087" s="104"/>
      <c r="O1087" s="106"/>
      <c r="P1087" s="111" t="s">
        <v>322</v>
      </c>
      <c r="Q1087" s="153" t="s">
        <v>330</v>
      </c>
      <c r="R1087" s="153" t="s">
        <v>331</v>
      </c>
      <c r="S1087" s="153">
        <v>4.1666666666666657E-2</v>
      </c>
      <c r="T1087" s="153">
        <v>0.35416666666666669</v>
      </c>
      <c r="U1087" s="153">
        <v>0.39583333333333331</v>
      </c>
      <c r="V1087" s="153">
        <f>IF(ISBLANK(T1087),"",Tabella2[[#This Row],[ACT STOP]]-Tabella2[[#This Row],[ACT START]])</f>
        <v>4.166666666666663E-2</v>
      </c>
      <c r="W1087" s="104" t="s">
        <v>92</v>
      </c>
      <c r="X1087" s="104" t="s">
        <v>91</v>
      </c>
      <c r="Y1087" s="110"/>
      <c r="Z1087" s="106"/>
      <c r="AA1087" s="104"/>
      <c r="AB1087" s="107"/>
      <c r="AC1087" s="72">
        <v>1</v>
      </c>
      <c r="AH1087" s="70"/>
      <c r="AI1087" s="70"/>
      <c r="AJ1087">
        <v>0</v>
      </c>
      <c r="AL1087" s="70"/>
      <c r="BM1087" s="135">
        <v>0.35416666666666669</v>
      </c>
      <c r="BN1087" s="136">
        <v>0.39583333333333331</v>
      </c>
      <c r="BO1087" s="101"/>
      <c r="BR1087" s="109" t="str">
        <f t="shared" si="16"/>
        <v>SH-25-1076</v>
      </c>
      <c r="BS1087" s="109" t="s">
        <v>345</v>
      </c>
      <c r="BT1087" t="s">
        <v>92</v>
      </c>
      <c r="BU1087" t="s">
        <v>1984</v>
      </c>
    </row>
    <row r="1088" spans="1:73" hidden="1">
      <c r="A1088" s="103" t="s">
        <v>1985</v>
      </c>
      <c r="B1088" s="102">
        <v>45665</v>
      </c>
      <c r="C1088" s="104">
        <f>_xlfn.ISOWEEKNUM(Tabella2[[#This Row],[Date]])</f>
        <v>2</v>
      </c>
      <c r="D1088" s="104" t="s">
        <v>370</v>
      </c>
      <c r="E1088" s="104" t="s">
        <v>256</v>
      </c>
      <c r="F1088" s="104">
        <v>50</v>
      </c>
      <c r="G1088" s="104" t="s">
        <v>257</v>
      </c>
      <c r="H1088" s="105">
        <v>30</v>
      </c>
      <c r="I1088" s="104" t="s">
        <v>258</v>
      </c>
      <c r="J1088" s="104"/>
      <c r="K1088" s="104" t="s">
        <v>79</v>
      </c>
      <c r="L1088" s="104" t="s">
        <v>299</v>
      </c>
      <c r="M1088" s="104" t="s">
        <v>516</v>
      </c>
      <c r="N1088" s="104"/>
      <c r="O1088" s="106" t="str">
        <f>A85</f>
        <v>12487</v>
      </c>
      <c r="P1088" s="111" t="s">
        <v>1986</v>
      </c>
      <c r="Q1088" s="153" t="s">
        <v>336</v>
      </c>
      <c r="R1088" s="153" t="s">
        <v>337</v>
      </c>
      <c r="S1088" s="153">
        <v>4.1666666666666657E-2</v>
      </c>
      <c r="T1088" s="153">
        <v>0.43055555555555558</v>
      </c>
      <c r="U1088" s="153">
        <v>0.46180555555555558</v>
      </c>
      <c r="V1088" s="153">
        <f>IF(ISBLANK(T1088),"",Tabella2[[#This Row],[ACT STOP]]-Tabella2[[#This Row],[ACT START]])</f>
        <v>3.125E-2</v>
      </c>
      <c r="W1088" s="104" t="s">
        <v>92</v>
      </c>
      <c r="X1088" s="104" t="s">
        <v>91</v>
      </c>
      <c r="Y1088" s="110"/>
      <c r="Z1088" s="106"/>
      <c r="AA1088" s="104"/>
      <c r="AB1088" s="107"/>
      <c r="AC1088" s="72">
        <v>1</v>
      </c>
      <c r="AH1088" s="70"/>
      <c r="AI1088" s="70"/>
      <c r="AJ1088">
        <v>0</v>
      </c>
      <c r="AL1088" s="70"/>
      <c r="BM1088" s="135">
        <v>0.43055555555555558</v>
      </c>
      <c r="BN1088" s="136">
        <v>0.46180555555555558</v>
      </c>
      <c r="BO1088" s="101"/>
      <c r="BR1088" s="109" t="str">
        <f t="shared" si="16"/>
        <v>SH-25-1077</v>
      </c>
      <c r="BS1088" s="109" t="s">
        <v>279</v>
      </c>
      <c r="BT1088" t="s">
        <v>92</v>
      </c>
      <c r="BU1088" t="s">
        <v>1987</v>
      </c>
    </row>
    <row r="1089" spans="1:73" hidden="1">
      <c r="A1089" s="103" t="s">
        <v>1988</v>
      </c>
      <c r="B1089" s="102">
        <v>45665</v>
      </c>
      <c r="C1089" s="104">
        <f>_xlfn.ISOWEEKNUM(Tabella2[[#This Row],[Date]])</f>
        <v>2</v>
      </c>
      <c r="D1089" s="104" t="s">
        <v>1956</v>
      </c>
      <c r="E1089" s="104" t="s">
        <v>284</v>
      </c>
      <c r="F1089" s="104">
        <v>36</v>
      </c>
      <c r="G1089" s="104" t="s">
        <v>257</v>
      </c>
      <c r="H1089" s="105">
        <v>13</v>
      </c>
      <c r="I1089" s="104"/>
      <c r="J1089" s="104" t="s">
        <v>258</v>
      </c>
      <c r="K1089" s="104" t="s">
        <v>83</v>
      </c>
      <c r="L1089" s="104" t="s">
        <v>299</v>
      </c>
      <c r="M1089" s="104" t="s">
        <v>313</v>
      </c>
      <c r="N1089" s="104"/>
      <c r="O1089" s="106" t="str">
        <f>A1090</f>
        <v>13492</v>
      </c>
      <c r="P1089" s="111" t="s">
        <v>442</v>
      </c>
      <c r="Q1089" s="153" t="s">
        <v>336</v>
      </c>
      <c r="R1089" s="153" t="s">
        <v>337</v>
      </c>
      <c r="S1089" s="153">
        <v>4.1666666666666657E-2</v>
      </c>
      <c r="T1089" s="153" t="s">
        <v>336</v>
      </c>
      <c r="U1089" s="153" t="s">
        <v>337</v>
      </c>
      <c r="V1089" s="153">
        <f>IF(ISBLANK(T1089),"",Tabella2[[#This Row],[ACT STOP]]-Tabella2[[#This Row],[ACT START]])</f>
        <v>4.1666666666666685E-2</v>
      </c>
      <c r="W1089" s="104" t="s">
        <v>92</v>
      </c>
      <c r="X1089" s="104" t="s">
        <v>91</v>
      </c>
      <c r="Y1089" s="110"/>
      <c r="Z1089" s="106"/>
      <c r="AA1089" s="104"/>
      <c r="AB1089" s="107"/>
      <c r="AC1089" s="72">
        <v>1</v>
      </c>
      <c r="AH1089" s="70"/>
      <c r="AI1089" s="70"/>
      <c r="AJ1089">
        <v>0</v>
      </c>
      <c r="AL1089" s="70"/>
      <c r="BM1089" s="135" t="s">
        <v>336</v>
      </c>
      <c r="BN1089" s="136" t="s">
        <v>337</v>
      </c>
      <c r="BO1089" s="101"/>
      <c r="BR1089" s="109" t="str">
        <f t="shared" si="16"/>
        <v>SH-25-1078</v>
      </c>
      <c r="BS1089" s="109" t="s">
        <v>427</v>
      </c>
      <c r="BT1089" t="s">
        <v>92</v>
      </c>
      <c r="BU1089" t="s">
        <v>1989</v>
      </c>
    </row>
    <row r="1090" spans="1:73" hidden="1">
      <c r="A1090" s="103" t="s">
        <v>1990</v>
      </c>
      <c r="B1090" s="102">
        <v>45665</v>
      </c>
      <c r="C1090" s="104">
        <f>_xlfn.ISOWEEKNUM(Tabella2[[#This Row],[Date]])</f>
        <v>2</v>
      </c>
      <c r="D1090" s="104" t="s">
        <v>1956</v>
      </c>
      <c r="E1090" s="104" t="s">
        <v>284</v>
      </c>
      <c r="F1090" s="104">
        <v>35</v>
      </c>
      <c r="G1090" s="104" t="s">
        <v>257</v>
      </c>
      <c r="H1090" s="105">
        <v>2</v>
      </c>
      <c r="I1090" s="104"/>
      <c r="J1090" s="104" t="s">
        <v>258</v>
      </c>
      <c r="K1090" s="104" t="s">
        <v>80</v>
      </c>
      <c r="L1090" s="104" t="s">
        <v>299</v>
      </c>
      <c r="M1090" s="104" t="s">
        <v>313</v>
      </c>
      <c r="N1090" s="104"/>
      <c r="O1090" s="106" t="str">
        <f>A1089</f>
        <v>13491</v>
      </c>
      <c r="P1090" s="111" t="s">
        <v>442</v>
      </c>
      <c r="Q1090" s="153">
        <v>0.4201388888888889</v>
      </c>
      <c r="R1090" s="153">
        <v>0.46180555555555558</v>
      </c>
      <c r="S1090" s="153">
        <v>4.1666666666666657E-2</v>
      </c>
      <c r="T1090" s="153">
        <v>0.4201388888888889</v>
      </c>
      <c r="U1090" s="153">
        <v>0.46180555555555558</v>
      </c>
      <c r="V1090" s="153">
        <f>IF(ISBLANK(T1090),"",Tabella2[[#This Row],[ACT STOP]]-Tabella2[[#This Row],[ACT START]])</f>
        <v>4.1666666666666685E-2</v>
      </c>
      <c r="W1090" s="104" t="s">
        <v>92</v>
      </c>
      <c r="X1090" s="104" t="s">
        <v>91</v>
      </c>
      <c r="Y1090" s="110"/>
      <c r="Z1090" s="106"/>
      <c r="AA1090" s="104"/>
      <c r="AB1090" s="107"/>
      <c r="AC1090" s="72">
        <v>1</v>
      </c>
      <c r="AH1090" s="70"/>
      <c r="AI1090" s="70"/>
      <c r="AJ1090">
        <v>0</v>
      </c>
      <c r="AL1090" s="70"/>
      <c r="BM1090" s="135">
        <v>0.4201388888888889</v>
      </c>
      <c r="BN1090" s="136">
        <v>0.46180555555555558</v>
      </c>
      <c r="BO1090" s="101"/>
      <c r="BR1090" s="109" t="str">
        <f t="shared" si="16"/>
        <v>SH-25-1079</v>
      </c>
      <c r="BS1090" s="109" t="s">
        <v>368</v>
      </c>
      <c r="BT1090" t="s">
        <v>92</v>
      </c>
      <c r="BU1090" t="s">
        <v>1991</v>
      </c>
    </row>
    <row r="1091" spans="1:73" hidden="1">
      <c r="A1091" s="103" t="s">
        <v>1992</v>
      </c>
      <c r="B1091" s="102">
        <v>45665</v>
      </c>
      <c r="C1091" s="104">
        <f>_xlfn.ISOWEEKNUM(Tabella2[[#This Row],[Date]])</f>
        <v>2</v>
      </c>
      <c r="D1091" s="104" t="s">
        <v>370</v>
      </c>
      <c r="E1091" s="104" t="s">
        <v>256</v>
      </c>
      <c r="F1091" s="104">
        <v>51</v>
      </c>
      <c r="G1091" s="104" t="s">
        <v>257</v>
      </c>
      <c r="H1091" s="105">
        <v>17</v>
      </c>
      <c r="I1091" s="104" t="s">
        <v>258</v>
      </c>
      <c r="J1091" s="104"/>
      <c r="K1091" s="104" t="s">
        <v>79</v>
      </c>
      <c r="L1091" s="104" t="s">
        <v>299</v>
      </c>
      <c r="M1091" s="104" t="s">
        <v>516</v>
      </c>
      <c r="N1091" s="104"/>
      <c r="O1091" s="106" t="str">
        <f>A1092</f>
        <v>13494</v>
      </c>
      <c r="P1091" s="111" t="s">
        <v>1993</v>
      </c>
      <c r="Q1091" s="153" t="s">
        <v>349</v>
      </c>
      <c r="R1091" s="153" t="s">
        <v>350</v>
      </c>
      <c r="S1091" s="153">
        <v>4.1666666666666657E-2</v>
      </c>
      <c r="T1091" s="153">
        <v>0.4826388888888889</v>
      </c>
      <c r="U1091" s="153">
        <v>0.52430555555555558</v>
      </c>
      <c r="V1091" s="153">
        <f>IF(ISBLANK(T1091),"",Tabella2[[#This Row],[ACT STOP]]-Tabella2[[#This Row],[ACT START]])</f>
        <v>4.1666666666666685E-2</v>
      </c>
      <c r="W1091" s="104" t="s">
        <v>92</v>
      </c>
      <c r="X1091" s="104" t="s">
        <v>91</v>
      </c>
      <c r="Y1091" s="110"/>
      <c r="Z1091" s="106"/>
      <c r="AA1091" s="104"/>
      <c r="AB1091" s="107"/>
      <c r="AC1091" s="72">
        <v>1</v>
      </c>
      <c r="AH1091" s="70"/>
      <c r="AI1091" s="70"/>
      <c r="AJ1091">
        <v>0</v>
      </c>
      <c r="AL1091" s="70"/>
      <c r="BM1091" s="135">
        <v>0.4826388888888889</v>
      </c>
      <c r="BN1091" s="136">
        <v>0.52430555555555558</v>
      </c>
      <c r="BO1091" s="101"/>
      <c r="BR1091" s="109" t="str">
        <f t="shared" si="16"/>
        <v>SH-25-1080</v>
      </c>
      <c r="BS1091" s="109" t="s">
        <v>393</v>
      </c>
      <c r="BT1091" t="s">
        <v>92</v>
      </c>
      <c r="BU1091" t="s">
        <v>1994</v>
      </c>
    </row>
    <row r="1092" spans="1:73" hidden="1">
      <c r="A1092" s="103" t="s">
        <v>1995</v>
      </c>
      <c r="B1092" s="102">
        <v>45665</v>
      </c>
      <c r="C1092" s="104">
        <f>_xlfn.ISOWEEKNUM(Tabella2[[#This Row],[Date]])</f>
        <v>2</v>
      </c>
      <c r="D1092" s="104" t="s">
        <v>370</v>
      </c>
      <c r="E1092" s="104" t="s">
        <v>256</v>
      </c>
      <c r="F1092" s="104">
        <v>54</v>
      </c>
      <c r="G1092" s="104" t="s">
        <v>257</v>
      </c>
      <c r="H1092" s="105">
        <v>12</v>
      </c>
      <c r="I1092" s="104" t="s">
        <v>258</v>
      </c>
      <c r="J1092" s="104"/>
      <c r="K1092" s="104" t="s">
        <v>78</v>
      </c>
      <c r="L1092" s="104" t="s">
        <v>299</v>
      </c>
      <c r="M1092" s="104" t="s">
        <v>516</v>
      </c>
      <c r="N1092" s="104"/>
      <c r="O1092" s="106" t="str">
        <f>A1091</f>
        <v>13493</v>
      </c>
      <c r="P1092" s="111" t="s">
        <v>1993</v>
      </c>
      <c r="Q1092" s="153">
        <v>0.4826388888888889</v>
      </c>
      <c r="R1092" s="153">
        <v>0.52430555555555558</v>
      </c>
      <c r="S1092" s="153">
        <v>4.1666666666666657E-2</v>
      </c>
      <c r="T1092" s="153">
        <v>0.4826388888888889</v>
      </c>
      <c r="U1092" s="153">
        <v>0.52430555555555558</v>
      </c>
      <c r="V1092" s="153">
        <f>IF(ISBLANK(T1092),"",Tabella2[[#This Row],[ACT STOP]]-Tabella2[[#This Row],[ACT START]])</f>
        <v>4.1666666666666685E-2</v>
      </c>
      <c r="W1092" s="104" t="s">
        <v>92</v>
      </c>
      <c r="X1092" s="104" t="s">
        <v>91</v>
      </c>
      <c r="Y1092" s="110"/>
      <c r="Z1092" s="106"/>
      <c r="AA1092" s="104"/>
      <c r="AB1092" s="107"/>
      <c r="AC1092" s="72">
        <v>1</v>
      </c>
      <c r="AH1092" s="70"/>
      <c r="AI1092" s="70"/>
      <c r="AJ1092">
        <v>0</v>
      </c>
      <c r="AL1092" s="70"/>
      <c r="BM1092" s="135">
        <v>0.4826388888888889</v>
      </c>
      <c r="BN1092" s="136">
        <v>0.52430555555555558</v>
      </c>
      <c r="BO1092" s="101"/>
      <c r="BR1092" s="109" t="str">
        <f t="shared" si="16"/>
        <v>SH-25-1081</v>
      </c>
      <c r="BS1092" s="109" t="s">
        <v>266</v>
      </c>
      <c r="BT1092" t="s">
        <v>92</v>
      </c>
      <c r="BU1092" t="s">
        <v>1996</v>
      </c>
    </row>
    <row r="1093" spans="1:73" hidden="1">
      <c r="A1093" s="103" t="s">
        <v>1997</v>
      </c>
      <c r="B1093" s="102">
        <v>45665</v>
      </c>
      <c r="C1093" s="104">
        <f>_xlfn.ISOWEEKNUM(Tabella2[[#This Row],[Date]])</f>
        <v>2</v>
      </c>
      <c r="D1093" s="104" t="s">
        <v>348</v>
      </c>
      <c r="E1093" s="104" t="s">
        <v>284</v>
      </c>
      <c r="F1093" s="104">
        <v>56</v>
      </c>
      <c r="G1093" s="104" t="s">
        <v>257</v>
      </c>
      <c r="H1093" s="105">
        <v>10</v>
      </c>
      <c r="I1093" s="104"/>
      <c r="J1093" s="104" t="s">
        <v>258</v>
      </c>
      <c r="K1093" s="104" t="s">
        <v>81</v>
      </c>
      <c r="L1093" s="104" t="s">
        <v>259</v>
      </c>
      <c r="M1093" s="104" t="s">
        <v>276</v>
      </c>
      <c r="N1093" s="104"/>
      <c r="O1093" s="106"/>
      <c r="P1093" s="111" t="s">
        <v>1998</v>
      </c>
      <c r="Q1093" s="153" t="s">
        <v>349</v>
      </c>
      <c r="R1093" s="153" t="s">
        <v>350</v>
      </c>
      <c r="S1093" s="153">
        <v>4.1666666666666657E-2</v>
      </c>
      <c r="T1093" s="153">
        <v>0.4826388888888889</v>
      </c>
      <c r="U1093" s="153">
        <v>0.53125</v>
      </c>
      <c r="V1093" s="153">
        <f>IF(ISBLANK(T1093),"",Tabella2[[#This Row],[ACT STOP]]-Tabella2[[#This Row],[ACT START]])</f>
        <v>4.8611111111111105E-2</v>
      </c>
      <c r="W1093" s="104" t="s">
        <v>92</v>
      </c>
      <c r="X1093" s="104" t="s">
        <v>91</v>
      </c>
      <c r="Y1093" s="110"/>
      <c r="Z1093" s="106"/>
      <c r="AA1093" s="104"/>
      <c r="AB1093" s="107"/>
      <c r="AC1093" s="72">
        <v>1</v>
      </c>
      <c r="AH1093" s="70"/>
      <c r="AI1093" s="70"/>
      <c r="AJ1093">
        <v>0</v>
      </c>
      <c r="AL1093" s="70"/>
      <c r="BM1093" s="135">
        <v>0.4826388888888889</v>
      </c>
      <c r="BN1093" s="136">
        <v>0.53125</v>
      </c>
      <c r="BO1093" s="101">
        <v>6.9444444444444441E-3</v>
      </c>
      <c r="BQ1093" t="s">
        <v>102</v>
      </c>
      <c r="BR1093" s="109" t="str">
        <f t="shared" si="16"/>
        <v>SH-25-1082</v>
      </c>
      <c r="BS1093" s="109" t="s">
        <v>552</v>
      </c>
      <c r="BT1093" t="s">
        <v>92</v>
      </c>
      <c r="BU1093" t="s">
        <v>1999</v>
      </c>
    </row>
    <row r="1094" spans="1:73" hidden="1">
      <c r="A1094" s="103" t="s">
        <v>2000</v>
      </c>
      <c r="B1094" s="102">
        <v>45665</v>
      </c>
      <c r="C1094" s="104">
        <f>_xlfn.ISOWEEKNUM(Tabella2[[#This Row],[Date]])</f>
        <v>2</v>
      </c>
      <c r="D1094" s="104" t="s">
        <v>195</v>
      </c>
      <c r="E1094" s="104" t="s">
        <v>257</v>
      </c>
      <c r="F1094" s="104">
        <v>15</v>
      </c>
      <c r="G1094" s="104" t="s">
        <v>284</v>
      </c>
      <c r="H1094" s="105">
        <v>10</v>
      </c>
      <c r="I1094" s="104"/>
      <c r="J1094" s="104" t="s">
        <v>258</v>
      </c>
      <c r="K1094" s="104" t="s">
        <v>75</v>
      </c>
      <c r="L1094" s="104" t="s">
        <v>259</v>
      </c>
      <c r="M1094" s="104" t="s">
        <v>276</v>
      </c>
      <c r="N1094" s="104"/>
      <c r="O1094" s="106"/>
      <c r="P1094" s="111" t="s">
        <v>377</v>
      </c>
      <c r="Q1094" s="153" t="s">
        <v>349</v>
      </c>
      <c r="R1094" s="153" t="s">
        <v>350</v>
      </c>
      <c r="S1094" s="153">
        <v>4.1666666666666657E-2</v>
      </c>
      <c r="T1094" s="153">
        <v>0.47916666666666669</v>
      </c>
      <c r="U1094" s="153">
        <v>0.52083333333333337</v>
      </c>
      <c r="V1094" s="153">
        <f>IF(ISBLANK(T1094),"",Tabella2[[#This Row],[ACT STOP]]-Tabella2[[#This Row],[ACT START]])</f>
        <v>4.1666666666666685E-2</v>
      </c>
      <c r="W1094" s="104" t="s">
        <v>92</v>
      </c>
      <c r="X1094" s="104" t="s">
        <v>91</v>
      </c>
      <c r="Y1094" s="110"/>
      <c r="Z1094" s="106"/>
      <c r="AA1094" s="104"/>
      <c r="AB1094" s="107"/>
      <c r="AC1094" s="72">
        <v>1</v>
      </c>
      <c r="AH1094" s="70"/>
      <c r="AI1094" s="70"/>
      <c r="AJ1094">
        <v>0</v>
      </c>
      <c r="AL1094" s="70"/>
      <c r="BM1094" s="135">
        <v>0.47916666666666669</v>
      </c>
      <c r="BN1094" s="136">
        <v>0.52083333333333337</v>
      </c>
      <c r="BO1094" s="101"/>
      <c r="BR1094" s="109" t="str">
        <f t="shared" si="16"/>
        <v>SH-25-1083</v>
      </c>
      <c r="BS1094" s="109" t="s">
        <v>896</v>
      </c>
      <c r="BT1094" t="s">
        <v>92</v>
      </c>
      <c r="BU1094" t="s">
        <v>2001</v>
      </c>
    </row>
    <row r="1095" spans="1:73" hidden="1">
      <c r="A1095" s="103" t="s">
        <v>2002</v>
      </c>
      <c r="B1095" s="102">
        <v>45665</v>
      </c>
      <c r="C1095" s="104">
        <f>_xlfn.ISOWEEKNUM(Tabella2[[#This Row],[Date]])</f>
        <v>2</v>
      </c>
      <c r="D1095" s="104" t="s">
        <v>312</v>
      </c>
      <c r="E1095" s="104" t="s">
        <v>284</v>
      </c>
      <c r="F1095" s="104">
        <v>31</v>
      </c>
      <c r="G1095" s="104" t="s">
        <v>257</v>
      </c>
      <c r="H1095" s="105">
        <v>32</v>
      </c>
      <c r="I1095" s="104"/>
      <c r="J1095" s="104" t="s">
        <v>258</v>
      </c>
      <c r="K1095" s="104" t="s">
        <v>83</v>
      </c>
      <c r="L1095" s="104" t="s">
        <v>299</v>
      </c>
      <c r="M1095" s="104" t="s">
        <v>313</v>
      </c>
      <c r="N1095" s="104"/>
      <c r="O1095" s="106" t="str">
        <f>A1096</f>
        <v>13498</v>
      </c>
      <c r="P1095" s="111" t="s">
        <v>442</v>
      </c>
      <c r="Q1095" s="153" t="s">
        <v>315</v>
      </c>
      <c r="R1095" s="153" t="s">
        <v>316</v>
      </c>
      <c r="S1095" s="153">
        <v>4.1666666666666657E-2</v>
      </c>
      <c r="T1095" s="153">
        <v>0.54166666666666663</v>
      </c>
      <c r="U1095" s="153">
        <v>0.58333333333333337</v>
      </c>
      <c r="V1095" s="153">
        <f>IF(ISBLANK(T1095),"",Tabella2[[#This Row],[ACT STOP]]-Tabella2[[#This Row],[ACT START]])</f>
        <v>4.1666666666666741E-2</v>
      </c>
      <c r="W1095" s="104" t="s">
        <v>92</v>
      </c>
      <c r="X1095" s="104" t="s">
        <v>91</v>
      </c>
      <c r="Y1095" s="110" t="s">
        <v>2003</v>
      </c>
      <c r="Z1095" s="106"/>
      <c r="AA1095" s="104"/>
      <c r="AB1095" s="107"/>
      <c r="AC1095" s="72">
        <v>1</v>
      </c>
      <c r="AH1095" s="70"/>
      <c r="AI1095" s="70"/>
      <c r="AJ1095">
        <v>0</v>
      </c>
      <c r="AL1095" s="70"/>
      <c r="BL1095" t="s">
        <v>2004</v>
      </c>
      <c r="BM1095" s="135">
        <v>0.54166666666666663</v>
      </c>
      <c r="BN1095" s="136">
        <v>0.58333333333333337</v>
      </c>
      <c r="BO1095" s="101"/>
      <c r="BR1095" s="109" t="str">
        <f t="shared" si="16"/>
        <v>SH-25-1084</v>
      </c>
      <c r="BS1095" s="109" t="s">
        <v>356</v>
      </c>
      <c r="BT1095" t="s">
        <v>92</v>
      </c>
      <c r="BU1095" t="s">
        <v>2005</v>
      </c>
    </row>
    <row r="1096" spans="1:73" hidden="1">
      <c r="A1096" s="103" t="s">
        <v>2006</v>
      </c>
      <c r="B1096" s="102">
        <v>45665</v>
      </c>
      <c r="C1096" s="104">
        <f>_xlfn.ISOWEEKNUM(Tabella2[[#This Row],[Date]])</f>
        <v>2</v>
      </c>
      <c r="D1096" s="104" t="s">
        <v>312</v>
      </c>
      <c r="E1096" s="104" t="s">
        <v>284</v>
      </c>
      <c r="F1096" s="104">
        <v>33</v>
      </c>
      <c r="G1096" s="104" t="s">
        <v>257</v>
      </c>
      <c r="H1096" s="105">
        <v>5</v>
      </c>
      <c r="I1096" s="104"/>
      <c r="J1096" s="104" t="s">
        <v>258</v>
      </c>
      <c r="K1096" s="104" t="s">
        <v>80</v>
      </c>
      <c r="L1096" s="104" t="s">
        <v>299</v>
      </c>
      <c r="M1096" s="104" t="s">
        <v>313</v>
      </c>
      <c r="N1096" s="104"/>
      <c r="O1096" s="106" t="str">
        <f>A1095</f>
        <v>13497</v>
      </c>
      <c r="P1096" s="111" t="s">
        <v>314</v>
      </c>
      <c r="Q1096" s="153">
        <v>0.54513888888888884</v>
      </c>
      <c r="R1096" s="153">
        <v>0.58680555555555558</v>
      </c>
      <c r="S1096" s="153">
        <v>4.1666666666666657E-2</v>
      </c>
      <c r="T1096" s="153">
        <v>0.54513888888888884</v>
      </c>
      <c r="U1096" s="153">
        <v>0.58680555555555558</v>
      </c>
      <c r="V1096" s="153">
        <f>IF(ISBLANK(T1096),"",Tabella2[[#This Row],[ACT STOP]]-Tabella2[[#This Row],[ACT START]])</f>
        <v>4.1666666666666741E-2</v>
      </c>
      <c r="W1096" s="104" t="s">
        <v>92</v>
      </c>
      <c r="X1096" s="104" t="s">
        <v>91</v>
      </c>
      <c r="Y1096" s="110"/>
      <c r="Z1096" s="106"/>
      <c r="AA1096" s="104"/>
      <c r="AB1096" s="107"/>
      <c r="AC1096" s="72">
        <v>1</v>
      </c>
      <c r="AH1096" s="70"/>
      <c r="AI1096" s="70"/>
      <c r="AJ1096">
        <v>0</v>
      </c>
      <c r="AL1096" s="70"/>
      <c r="BL1096" t="s">
        <v>2004</v>
      </c>
      <c r="BM1096" s="135">
        <v>0.54513888888888884</v>
      </c>
      <c r="BN1096" s="136">
        <v>0.58680555555555558</v>
      </c>
      <c r="BO1096" s="101"/>
      <c r="BR1096" s="109" t="str">
        <f t="shared" si="16"/>
        <v>SH-25-1085</v>
      </c>
      <c r="BS1096" s="109" t="s">
        <v>416</v>
      </c>
      <c r="BT1096" t="s">
        <v>92</v>
      </c>
      <c r="BU1096" t="s">
        <v>2007</v>
      </c>
    </row>
    <row r="1097" spans="1:73" hidden="1">
      <c r="A1097" s="103" t="s">
        <v>2008</v>
      </c>
      <c r="B1097" s="102">
        <v>45665</v>
      </c>
      <c r="C1097" s="104">
        <f>_xlfn.ISOWEEKNUM(Tabella2[[#This Row],[Date]])</f>
        <v>2</v>
      </c>
      <c r="D1097" s="104" t="s">
        <v>341</v>
      </c>
      <c r="E1097" s="104" t="s">
        <v>284</v>
      </c>
      <c r="F1097" s="104">
        <v>43</v>
      </c>
      <c r="G1097" s="104" t="s">
        <v>257</v>
      </c>
      <c r="H1097" s="105">
        <v>2</v>
      </c>
      <c r="I1097" s="104"/>
      <c r="J1097" s="104" t="s">
        <v>258</v>
      </c>
      <c r="K1097" s="104" t="s">
        <v>77</v>
      </c>
      <c r="L1097" s="104" t="s">
        <v>259</v>
      </c>
      <c r="M1097" s="104" t="s">
        <v>276</v>
      </c>
      <c r="N1097" s="104"/>
      <c r="O1097" s="106"/>
      <c r="P1097" s="111" t="s">
        <v>2009</v>
      </c>
      <c r="Q1097" s="153" t="s">
        <v>315</v>
      </c>
      <c r="R1097" s="153" t="s">
        <v>316</v>
      </c>
      <c r="S1097" s="153">
        <v>4.1666666666666657E-2</v>
      </c>
      <c r="T1097" s="153" t="s">
        <v>315</v>
      </c>
      <c r="U1097" s="153" t="s">
        <v>316</v>
      </c>
      <c r="V1097" s="153">
        <f>IF(ISBLANK(T1097),"",Tabella2[[#This Row],[ACT STOP]]-Tabella2[[#This Row],[ACT START]])</f>
        <v>4.166666666666663E-2</v>
      </c>
      <c r="W1097" s="104" t="s">
        <v>92</v>
      </c>
      <c r="X1097" s="104" t="s">
        <v>91</v>
      </c>
      <c r="Y1097" s="110" t="s">
        <v>2010</v>
      </c>
      <c r="Z1097" s="106"/>
      <c r="AA1097" s="104"/>
      <c r="AB1097" s="107"/>
      <c r="AC1097" s="72">
        <v>1</v>
      </c>
      <c r="AH1097" s="70"/>
      <c r="AI1097" s="70"/>
      <c r="AJ1097">
        <v>0</v>
      </c>
      <c r="AL1097" s="70"/>
      <c r="BM1097" s="135" t="s">
        <v>315</v>
      </c>
      <c r="BN1097" s="136" t="s">
        <v>316</v>
      </c>
      <c r="BO1097" s="101"/>
      <c r="BR1097" s="109" t="str">
        <f t="shared" si="16"/>
        <v>SH-25-1086</v>
      </c>
      <c r="BS1097" s="109" t="s">
        <v>368</v>
      </c>
      <c r="BT1097" t="s">
        <v>92</v>
      </c>
      <c r="BU1097" t="s">
        <v>2011</v>
      </c>
    </row>
    <row r="1098" spans="1:73" hidden="1">
      <c r="A1098" s="103" t="s">
        <v>2012</v>
      </c>
      <c r="B1098" s="102">
        <v>45665</v>
      </c>
      <c r="C1098" s="104">
        <f>_xlfn.ISOWEEKNUM(Tabella2[[#This Row],[Date]])</f>
        <v>2</v>
      </c>
      <c r="D1098" s="104" t="s">
        <v>255</v>
      </c>
      <c r="E1098" s="104" t="s">
        <v>256</v>
      </c>
      <c r="F1098" s="104">
        <v>41</v>
      </c>
      <c r="G1098" s="104" t="s">
        <v>257</v>
      </c>
      <c r="H1098" s="105">
        <v>9</v>
      </c>
      <c r="I1098" s="104" t="s">
        <v>258</v>
      </c>
      <c r="J1098" s="104"/>
      <c r="K1098" s="104" t="s">
        <v>79</v>
      </c>
      <c r="L1098" s="104" t="s">
        <v>299</v>
      </c>
      <c r="M1098" s="104" t="s">
        <v>386</v>
      </c>
      <c r="N1098" s="104"/>
      <c r="O1098" s="106" t="str">
        <f>A1099</f>
        <v>13501</v>
      </c>
      <c r="P1098" s="111" t="s">
        <v>391</v>
      </c>
      <c r="Q1098" s="153" t="s">
        <v>343</v>
      </c>
      <c r="R1098" s="153" t="s">
        <v>344</v>
      </c>
      <c r="S1098" s="153">
        <v>4.1666666666666657E-2</v>
      </c>
      <c r="T1098" s="153" t="s">
        <v>343</v>
      </c>
      <c r="U1098" s="153" t="s">
        <v>344</v>
      </c>
      <c r="V1098" s="153">
        <f>IF(ISBLANK(T1098),"",Tabella2[[#This Row],[ACT STOP]]-Tabella2[[#This Row],[ACT START]])</f>
        <v>4.166666666666663E-2</v>
      </c>
      <c r="W1098" s="104" t="s">
        <v>92</v>
      </c>
      <c r="X1098" s="104" t="s">
        <v>91</v>
      </c>
      <c r="Y1098" s="110"/>
      <c r="Z1098" s="106"/>
      <c r="AA1098" s="104"/>
      <c r="AB1098" s="107"/>
      <c r="AC1098" s="72">
        <v>1</v>
      </c>
      <c r="AH1098" s="70"/>
      <c r="AI1098" s="70"/>
      <c r="AJ1098">
        <v>0</v>
      </c>
      <c r="AL1098" s="70"/>
      <c r="BM1098" s="135" t="s">
        <v>343</v>
      </c>
      <c r="BN1098" s="136" t="s">
        <v>344</v>
      </c>
      <c r="BO1098" s="101"/>
      <c r="BR1098" s="109" t="str">
        <f t="shared" si="16"/>
        <v>SH-25-1087</v>
      </c>
      <c r="BS1098" s="109" t="s">
        <v>318</v>
      </c>
      <c r="BT1098" t="s">
        <v>92</v>
      </c>
      <c r="BU1098" t="s">
        <v>2013</v>
      </c>
    </row>
    <row r="1099" spans="1:73" hidden="1">
      <c r="A1099" s="103" t="s">
        <v>2014</v>
      </c>
      <c r="B1099" s="102">
        <v>45665</v>
      </c>
      <c r="C1099" s="104">
        <f>_xlfn.ISOWEEKNUM(Tabella2[[#This Row],[Date]])</f>
        <v>2</v>
      </c>
      <c r="D1099" s="104" t="s">
        <v>255</v>
      </c>
      <c r="E1099" s="104" t="s">
        <v>256</v>
      </c>
      <c r="F1099" s="104">
        <v>49</v>
      </c>
      <c r="G1099" s="104" t="s">
        <v>257</v>
      </c>
      <c r="H1099" s="105">
        <v>13</v>
      </c>
      <c r="I1099" s="104" t="s">
        <v>258</v>
      </c>
      <c r="J1099" s="104"/>
      <c r="K1099" s="104" t="s">
        <v>78</v>
      </c>
      <c r="L1099" s="104" t="s">
        <v>299</v>
      </c>
      <c r="M1099" s="104" t="s">
        <v>386</v>
      </c>
      <c r="N1099" s="104"/>
      <c r="O1099" s="106" t="str">
        <f>A1098</f>
        <v>13500</v>
      </c>
      <c r="P1099" s="111" t="s">
        <v>391</v>
      </c>
      <c r="Q1099" s="153">
        <v>0.60763888888888884</v>
      </c>
      <c r="R1099" s="153">
        <v>0.64930555555555558</v>
      </c>
      <c r="S1099" s="153">
        <v>4.1666666666666657E-2</v>
      </c>
      <c r="T1099" s="153">
        <v>0.60763888888888884</v>
      </c>
      <c r="U1099" s="153">
        <v>0.64930555555555558</v>
      </c>
      <c r="V1099" s="153">
        <f>IF(ISBLANK(T1099),"",Tabella2[[#This Row],[ACT STOP]]-Tabella2[[#This Row],[ACT START]])</f>
        <v>4.1666666666666741E-2</v>
      </c>
      <c r="W1099" s="104" t="s">
        <v>92</v>
      </c>
      <c r="X1099" s="104" t="s">
        <v>91</v>
      </c>
      <c r="Y1099" s="110"/>
      <c r="Z1099" s="106"/>
      <c r="AA1099" s="104"/>
      <c r="AB1099" s="107"/>
      <c r="AC1099" s="72">
        <v>1</v>
      </c>
      <c r="AH1099" s="70"/>
      <c r="AI1099" s="70"/>
      <c r="AJ1099">
        <v>0</v>
      </c>
      <c r="AL1099" s="70"/>
      <c r="BM1099" s="135">
        <v>0.60763888888888884</v>
      </c>
      <c r="BN1099" s="136">
        <v>0.64930555555555558</v>
      </c>
      <c r="BO1099" s="101"/>
      <c r="BR1099" s="109" t="str">
        <f t="shared" si="16"/>
        <v>SH-25-1088</v>
      </c>
      <c r="BS1099" s="109" t="s">
        <v>427</v>
      </c>
      <c r="BT1099" t="s">
        <v>92</v>
      </c>
      <c r="BU1099" t="s">
        <v>2015</v>
      </c>
    </row>
    <row r="1100" spans="1:73" hidden="1">
      <c r="A1100" s="103" t="s">
        <v>2016</v>
      </c>
      <c r="B1100" s="102">
        <v>45665</v>
      </c>
      <c r="C1100" s="104">
        <f>_xlfn.ISOWEEKNUM(Tabella2[[#This Row],[Date]])</f>
        <v>2</v>
      </c>
      <c r="D1100" s="104" t="s">
        <v>370</v>
      </c>
      <c r="E1100" s="104" t="s">
        <v>256</v>
      </c>
      <c r="F1100" s="104">
        <v>53</v>
      </c>
      <c r="G1100" s="104" t="s">
        <v>257</v>
      </c>
      <c r="H1100" s="105">
        <v>1</v>
      </c>
      <c r="I1100" s="104" t="s">
        <v>258</v>
      </c>
      <c r="J1100" s="104"/>
      <c r="K1100" s="104" t="s">
        <v>83</v>
      </c>
      <c r="L1100" s="104" t="s">
        <v>259</v>
      </c>
      <c r="M1100" s="104" t="s">
        <v>260</v>
      </c>
      <c r="N1100" s="104"/>
      <c r="O1100" s="106"/>
      <c r="P1100" s="111" t="s">
        <v>1850</v>
      </c>
      <c r="Q1100" s="153" t="s">
        <v>343</v>
      </c>
      <c r="R1100" s="153" t="s">
        <v>344</v>
      </c>
      <c r="S1100" s="153">
        <v>4.1666666666666657E-2</v>
      </c>
      <c r="T1100" s="153" t="s">
        <v>343</v>
      </c>
      <c r="U1100" s="153" t="s">
        <v>344</v>
      </c>
      <c r="V1100" s="153">
        <f>IF(ISBLANK(T1100),"",Tabella2[[#This Row],[ACT STOP]]-Tabella2[[#This Row],[ACT START]])</f>
        <v>4.166666666666663E-2</v>
      </c>
      <c r="W1100" s="104" t="s">
        <v>92</v>
      </c>
      <c r="X1100" s="104" t="s">
        <v>91</v>
      </c>
      <c r="Y1100" s="110"/>
      <c r="Z1100" s="106"/>
      <c r="AA1100" s="104"/>
      <c r="AB1100" s="107"/>
      <c r="AC1100" s="72">
        <v>1</v>
      </c>
      <c r="AH1100" s="70"/>
      <c r="AI1100" s="70"/>
      <c r="AJ1100">
        <v>0</v>
      </c>
      <c r="AL1100" s="70"/>
      <c r="BM1100" s="135" t="s">
        <v>343</v>
      </c>
      <c r="BN1100" s="136" t="s">
        <v>344</v>
      </c>
      <c r="BO1100" s="101"/>
      <c r="BR1100" s="109" t="str">
        <f t="shared" si="16"/>
        <v>SH-25-1089</v>
      </c>
      <c r="BS1100" s="109" t="s">
        <v>332</v>
      </c>
      <c r="BT1100" t="s">
        <v>92</v>
      </c>
      <c r="BU1100" t="s">
        <v>2017</v>
      </c>
    </row>
    <row r="1101" spans="1:73" hidden="1">
      <c r="A1101" s="103" t="s">
        <v>2018</v>
      </c>
      <c r="B1101" s="102">
        <v>45665</v>
      </c>
      <c r="C1101" s="104">
        <f>_xlfn.ISOWEEKNUM(Tabella2[[#This Row],[Date]])</f>
        <v>2</v>
      </c>
      <c r="D1101" s="104" t="s">
        <v>1914</v>
      </c>
      <c r="E1101" s="104" t="s">
        <v>284</v>
      </c>
      <c r="F1101" s="104">
        <v>39</v>
      </c>
      <c r="G1101" s="104" t="s">
        <v>284</v>
      </c>
      <c r="H1101" s="105">
        <v>10</v>
      </c>
      <c r="I1101" s="104"/>
      <c r="J1101" s="104" t="s">
        <v>258</v>
      </c>
      <c r="K1101" s="104" t="s">
        <v>81</v>
      </c>
      <c r="L1101" s="104" t="s">
        <v>259</v>
      </c>
      <c r="M1101" s="104" t="s">
        <v>276</v>
      </c>
      <c r="N1101" s="104"/>
      <c r="O1101" s="106"/>
      <c r="P1101" s="111" t="s">
        <v>342</v>
      </c>
      <c r="Q1101" s="153" t="s">
        <v>343</v>
      </c>
      <c r="R1101" s="153" t="s">
        <v>344</v>
      </c>
      <c r="S1101" s="153">
        <v>4.1666666666666657E-2</v>
      </c>
      <c r="T1101" s="153" t="s">
        <v>343</v>
      </c>
      <c r="U1101" s="153" t="s">
        <v>344</v>
      </c>
      <c r="V1101" s="153">
        <f>IF(ISBLANK(T1101),"",Tabella2[[#This Row],[ACT STOP]]-Tabella2[[#This Row],[ACT START]])</f>
        <v>4.166666666666663E-2</v>
      </c>
      <c r="W1101" s="104" t="s">
        <v>92</v>
      </c>
      <c r="X1101" s="104" t="s">
        <v>91</v>
      </c>
      <c r="Y1101" s="110"/>
      <c r="Z1101" s="106"/>
      <c r="AA1101" s="104"/>
      <c r="AB1101" s="107"/>
      <c r="AC1101" s="72">
        <v>1</v>
      </c>
      <c r="AH1101" s="70"/>
      <c r="AI1101" s="70"/>
      <c r="AJ1101">
        <v>0</v>
      </c>
      <c r="AL1101" s="70"/>
      <c r="BM1101" s="135" t="s">
        <v>343</v>
      </c>
      <c r="BN1101" s="136" t="s">
        <v>344</v>
      </c>
      <c r="BO1101" s="101"/>
      <c r="BR1101" s="109" t="str">
        <f t="shared" ref="BR1101:BR1164" si="17">_xlfn.CONCAT(LEFT(BR1100,6),TEXT(RIGHT(BR1100,4)+1,"0000"))</f>
        <v>SH-25-1090</v>
      </c>
      <c r="BS1101" s="109" t="s">
        <v>896</v>
      </c>
      <c r="BT1101" t="s">
        <v>92</v>
      </c>
      <c r="BU1101" t="s">
        <v>2019</v>
      </c>
    </row>
    <row r="1102" spans="1:73" hidden="1">
      <c r="A1102" s="103" t="s">
        <v>2020</v>
      </c>
      <c r="B1102" s="102">
        <v>45666</v>
      </c>
      <c r="C1102" s="104">
        <f>_xlfn.ISOWEEKNUM(Tabella2[[#This Row],[Date]])</f>
        <v>2</v>
      </c>
      <c r="D1102" s="104" t="s">
        <v>275</v>
      </c>
      <c r="E1102" s="104" t="s">
        <v>256</v>
      </c>
      <c r="F1102" s="104">
        <v>57</v>
      </c>
      <c r="G1102" s="104" t="s">
        <v>257</v>
      </c>
      <c r="H1102" s="105">
        <v>5</v>
      </c>
      <c r="I1102" s="104" t="s">
        <v>258</v>
      </c>
      <c r="J1102" s="104"/>
      <c r="K1102" s="104" t="s">
        <v>79</v>
      </c>
      <c r="L1102" s="104" t="s">
        <v>299</v>
      </c>
      <c r="M1102" s="104" t="s">
        <v>276</v>
      </c>
      <c r="N1102" s="104"/>
      <c r="O1102" s="106" t="str">
        <f>A106</f>
        <v>12508</v>
      </c>
      <c r="P1102" s="111" t="s">
        <v>2021</v>
      </c>
      <c r="Q1102" s="153" t="s">
        <v>307</v>
      </c>
      <c r="R1102" s="153" t="s">
        <v>308</v>
      </c>
      <c r="S1102" s="153">
        <v>4.1666666666666657E-2</v>
      </c>
      <c r="T1102" s="153">
        <v>0.2951388888888889</v>
      </c>
      <c r="U1102" s="153">
        <v>0.33680555555555558</v>
      </c>
      <c r="V1102" s="153">
        <f>IF(ISBLANK(T1102),"",Tabella2[[#This Row],[ACT STOP]]-Tabella2[[#This Row],[ACT START]])</f>
        <v>4.1666666666666685E-2</v>
      </c>
      <c r="W1102" s="104" t="s">
        <v>92</v>
      </c>
      <c r="X1102" s="104" t="s">
        <v>91</v>
      </c>
      <c r="Y1102" s="110"/>
      <c r="Z1102" s="106"/>
      <c r="AA1102" s="104"/>
      <c r="AB1102" s="107"/>
      <c r="AC1102" s="72">
        <v>1</v>
      </c>
      <c r="AH1102" s="70"/>
      <c r="AI1102" s="70"/>
      <c r="AJ1102">
        <v>0</v>
      </c>
      <c r="AL1102" s="70"/>
      <c r="BM1102" s="135">
        <v>0.2951388888888889</v>
      </c>
      <c r="BN1102" s="136">
        <v>0.33680555555555558</v>
      </c>
      <c r="BO1102" s="101"/>
      <c r="BR1102" s="109" t="str">
        <f t="shared" si="17"/>
        <v>SH-25-1091</v>
      </c>
      <c r="BS1102" s="109" t="s">
        <v>416</v>
      </c>
      <c r="BT1102" t="s">
        <v>92</v>
      </c>
      <c r="BU1102" t="s">
        <v>2022</v>
      </c>
    </row>
    <row r="1103" spans="1:73" hidden="1">
      <c r="A1103" s="103" t="s">
        <v>2023</v>
      </c>
      <c r="B1103" s="102">
        <v>45666</v>
      </c>
      <c r="C1103" s="104">
        <f>_xlfn.ISOWEEKNUM(Tabella2[[#This Row],[Date]])</f>
        <v>2</v>
      </c>
      <c r="D1103" s="104" t="s">
        <v>275</v>
      </c>
      <c r="E1103" s="104" t="s">
        <v>256</v>
      </c>
      <c r="F1103" s="104">
        <v>61</v>
      </c>
      <c r="G1103" s="104" t="s">
        <v>284</v>
      </c>
      <c r="H1103" s="105">
        <v>22</v>
      </c>
      <c r="I1103" s="104" t="s">
        <v>258</v>
      </c>
      <c r="J1103" s="104"/>
      <c r="K1103" s="104" t="s">
        <v>83</v>
      </c>
      <c r="L1103" s="104" t="s">
        <v>299</v>
      </c>
      <c r="M1103" s="104" t="s">
        <v>276</v>
      </c>
      <c r="N1103" s="104"/>
      <c r="O1103" s="106" t="str">
        <f>A108</f>
        <v>12510</v>
      </c>
      <c r="P1103" s="111" t="s">
        <v>2021</v>
      </c>
      <c r="Q1103" s="153" t="s">
        <v>307</v>
      </c>
      <c r="R1103" s="153" t="s">
        <v>308</v>
      </c>
      <c r="S1103" s="153">
        <v>4.1666666666666657E-2</v>
      </c>
      <c r="T1103" s="153" t="s">
        <v>307</v>
      </c>
      <c r="U1103" s="153" t="s">
        <v>308</v>
      </c>
      <c r="V1103" s="153">
        <f>IF(ISBLANK(T1103),"",Tabella2[[#This Row],[ACT STOP]]-Tabella2[[#This Row],[ACT START]])</f>
        <v>4.1666666666666685E-2</v>
      </c>
      <c r="W1103" s="104" t="s">
        <v>92</v>
      </c>
      <c r="X1103" s="104" t="s">
        <v>91</v>
      </c>
      <c r="Y1103" s="110"/>
      <c r="Z1103" s="106"/>
      <c r="AA1103" s="104"/>
      <c r="AB1103" s="107"/>
      <c r="AC1103" s="72">
        <v>1</v>
      </c>
      <c r="AH1103" s="70"/>
      <c r="AI1103" s="70"/>
      <c r="AJ1103">
        <v>0</v>
      </c>
      <c r="AL1103" s="70"/>
      <c r="BM1103" s="135" t="s">
        <v>307</v>
      </c>
      <c r="BN1103" s="136" t="s">
        <v>308</v>
      </c>
      <c r="BO1103" s="101"/>
      <c r="BR1103" s="109" t="str">
        <f t="shared" si="17"/>
        <v>SH-25-1092</v>
      </c>
      <c r="BS1103" s="109" t="s">
        <v>295</v>
      </c>
      <c r="BT1103" t="s">
        <v>92</v>
      </c>
      <c r="BU1103" t="s">
        <v>2024</v>
      </c>
    </row>
    <row r="1104" spans="1:73" hidden="1">
      <c r="A1104" s="103" t="s">
        <v>2025</v>
      </c>
      <c r="B1104" s="102">
        <v>45666</v>
      </c>
      <c r="C1104" s="104">
        <f>_xlfn.ISOWEEKNUM(Tabella2[[#This Row],[Date]])</f>
        <v>2</v>
      </c>
      <c r="D1104" s="104" t="s">
        <v>255</v>
      </c>
      <c r="E1104" s="104" t="s">
        <v>256</v>
      </c>
      <c r="F1104" s="104">
        <v>45</v>
      </c>
      <c r="G1104" s="104" t="s">
        <v>284</v>
      </c>
      <c r="H1104" s="105">
        <v>9</v>
      </c>
      <c r="I1104" s="104" t="s">
        <v>258</v>
      </c>
      <c r="J1104" s="104"/>
      <c r="K1104" s="104" t="s">
        <v>81</v>
      </c>
      <c r="L1104" s="104" t="s">
        <v>259</v>
      </c>
      <c r="M1104" s="104" t="s">
        <v>269</v>
      </c>
      <c r="N1104" s="104"/>
      <c r="O1104" s="106"/>
      <c r="P1104" s="111" t="s">
        <v>1814</v>
      </c>
      <c r="Q1104" s="153" t="s">
        <v>307</v>
      </c>
      <c r="R1104" s="153" t="s">
        <v>308</v>
      </c>
      <c r="S1104" s="153">
        <v>4.1666666666666657E-2</v>
      </c>
      <c r="T1104" s="153" t="s">
        <v>307</v>
      </c>
      <c r="U1104" s="153" t="s">
        <v>308</v>
      </c>
      <c r="V1104" s="153">
        <f>IF(ISBLANK(T1104),"",Tabella2[[#This Row],[ACT STOP]]-Tabella2[[#This Row],[ACT START]])</f>
        <v>4.1666666666666685E-2</v>
      </c>
      <c r="W1104" s="104" t="s">
        <v>92</v>
      </c>
      <c r="X1104" s="104" t="s">
        <v>91</v>
      </c>
      <c r="Y1104" s="110"/>
      <c r="Z1104" s="106"/>
      <c r="AA1104" s="104"/>
      <c r="AB1104" s="107"/>
      <c r="AC1104" s="72">
        <v>1</v>
      </c>
      <c r="AH1104" s="70"/>
      <c r="AI1104" s="70"/>
      <c r="AJ1104">
        <v>0</v>
      </c>
      <c r="AL1104" s="70"/>
      <c r="BM1104" s="135" t="s">
        <v>307</v>
      </c>
      <c r="BN1104" s="136" t="s">
        <v>308</v>
      </c>
      <c r="BO1104" s="101"/>
      <c r="BR1104" s="109" t="str">
        <f t="shared" si="17"/>
        <v>SH-25-1093</v>
      </c>
      <c r="BS1104" s="109" t="s">
        <v>339</v>
      </c>
      <c r="BT1104" t="s">
        <v>92</v>
      </c>
      <c r="BU1104" t="s">
        <v>2026</v>
      </c>
    </row>
    <row r="1105" spans="1:73" hidden="1">
      <c r="A1105" s="103" t="s">
        <v>2027</v>
      </c>
      <c r="B1105" s="102">
        <v>45666</v>
      </c>
      <c r="C1105" s="104">
        <f>_xlfn.ISOWEEKNUM(Tabella2[[#This Row],[Date]])</f>
        <v>2</v>
      </c>
      <c r="D1105" s="104" t="s">
        <v>255</v>
      </c>
      <c r="E1105" s="104" t="s">
        <v>256</v>
      </c>
      <c r="F1105" s="104">
        <v>49</v>
      </c>
      <c r="G1105" s="104" t="s">
        <v>257</v>
      </c>
      <c r="H1105" s="105">
        <v>17</v>
      </c>
      <c r="I1105" s="104" t="s">
        <v>258</v>
      </c>
      <c r="J1105" s="104"/>
      <c r="K1105" s="104" t="s">
        <v>79</v>
      </c>
      <c r="L1105" s="104" t="s">
        <v>299</v>
      </c>
      <c r="M1105" s="104" t="s">
        <v>386</v>
      </c>
      <c r="N1105" s="104"/>
      <c r="O1105" s="106" t="str">
        <f>A1106</f>
        <v>13508</v>
      </c>
      <c r="P1105" s="111" t="s">
        <v>387</v>
      </c>
      <c r="Q1105" s="153" t="s">
        <v>330</v>
      </c>
      <c r="R1105" s="153" t="s">
        <v>331</v>
      </c>
      <c r="S1105" s="153">
        <v>4.1666666666666657E-2</v>
      </c>
      <c r="T1105" s="153">
        <v>0.3576388888888889</v>
      </c>
      <c r="U1105" s="153">
        <v>0.39930555555555558</v>
      </c>
      <c r="V1105" s="153">
        <f>IF(ISBLANK(T1105),"",Tabella2[[#This Row],[ACT STOP]]-Tabella2[[#This Row],[ACT START]])</f>
        <v>4.1666666666666685E-2</v>
      </c>
      <c r="W1105" s="104" t="s">
        <v>92</v>
      </c>
      <c r="X1105" s="104" t="s">
        <v>91</v>
      </c>
      <c r="Y1105" s="110" t="s">
        <v>2028</v>
      </c>
      <c r="Z1105" s="106"/>
      <c r="AA1105" s="104"/>
      <c r="AB1105" s="107"/>
      <c r="AC1105" s="72">
        <v>1</v>
      </c>
      <c r="AH1105" s="70"/>
      <c r="AI1105" s="70"/>
      <c r="AJ1105">
        <v>0</v>
      </c>
      <c r="AL1105" s="70"/>
      <c r="BL1105" t="s">
        <v>2029</v>
      </c>
      <c r="BM1105" s="135">
        <v>0.3576388888888889</v>
      </c>
      <c r="BN1105" s="136">
        <v>0.39930555555555558</v>
      </c>
      <c r="BO1105" s="101"/>
      <c r="BR1105" s="109" t="str">
        <f t="shared" si="17"/>
        <v>SH-25-1094</v>
      </c>
      <c r="BS1105" s="109" t="s">
        <v>393</v>
      </c>
      <c r="BT1105" t="s">
        <v>92</v>
      </c>
      <c r="BU1105" t="s">
        <v>2030</v>
      </c>
    </row>
    <row r="1106" spans="1:73" hidden="1">
      <c r="A1106" s="103" t="s">
        <v>2031</v>
      </c>
      <c r="B1106" s="102">
        <v>45666</v>
      </c>
      <c r="C1106" s="104">
        <f>_xlfn.ISOWEEKNUM(Tabella2[[#This Row],[Date]])</f>
        <v>2</v>
      </c>
      <c r="D1106" s="104" t="s">
        <v>255</v>
      </c>
      <c r="E1106" s="104" t="s">
        <v>256</v>
      </c>
      <c r="F1106" s="104">
        <v>41</v>
      </c>
      <c r="G1106" s="104" t="s">
        <v>257</v>
      </c>
      <c r="H1106" s="105">
        <v>9</v>
      </c>
      <c r="I1106" s="104" t="s">
        <v>258</v>
      </c>
      <c r="J1106" s="104"/>
      <c r="K1106" s="104" t="s">
        <v>78</v>
      </c>
      <c r="L1106" s="104" t="s">
        <v>299</v>
      </c>
      <c r="M1106" s="104" t="s">
        <v>386</v>
      </c>
      <c r="N1106" s="104"/>
      <c r="O1106" s="106" t="str">
        <f>A1105</f>
        <v>13507</v>
      </c>
      <c r="P1106" s="111" t="s">
        <v>387</v>
      </c>
      <c r="Q1106" s="153">
        <v>0.3576388888888889</v>
      </c>
      <c r="R1106" s="153">
        <v>0.39930555555555558</v>
      </c>
      <c r="S1106" s="153">
        <v>4.1666666666666657E-2</v>
      </c>
      <c r="T1106" s="153">
        <v>0.3576388888888889</v>
      </c>
      <c r="U1106" s="153">
        <v>0.39930555555555558</v>
      </c>
      <c r="V1106" s="153">
        <f>IF(ISBLANK(T1106),"",Tabella2[[#This Row],[ACT STOP]]-Tabella2[[#This Row],[ACT START]])</f>
        <v>4.1666666666666685E-2</v>
      </c>
      <c r="W1106" s="104" t="s">
        <v>92</v>
      </c>
      <c r="X1106" s="104" t="s">
        <v>91</v>
      </c>
      <c r="Y1106" s="110"/>
      <c r="Z1106" s="106"/>
      <c r="AA1106" s="104"/>
      <c r="AB1106" s="107"/>
      <c r="AC1106" s="72">
        <v>1</v>
      </c>
      <c r="AH1106" s="70"/>
      <c r="AI1106" s="70"/>
      <c r="AJ1106">
        <v>0</v>
      </c>
      <c r="AL1106" s="70"/>
      <c r="BM1106" s="135">
        <v>0.3576388888888889</v>
      </c>
      <c r="BN1106" s="136">
        <v>0.39930555555555558</v>
      </c>
      <c r="BO1106" s="101"/>
      <c r="BR1106" s="109" t="str">
        <f t="shared" si="17"/>
        <v>SH-25-1095</v>
      </c>
      <c r="BS1106" s="109" t="s">
        <v>318</v>
      </c>
      <c r="BT1106" t="s">
        <v>92</v>
      </c>
      <c r="BU1106" t="s">
        <v>2032</v>
      </c>
    </row>
    <row r="1107" spans="1:73" hidden="1">
      <c r="A1107" s="103" t="s">
        <v>2033</v>
      </c>
      <c r="B1107" s="102">
        <v>45666</v>
      </c>
      <c r="C1107" s="104">
        <f>_xlfn.ISOWEEKNUM(Tabella2[[#This Row],[Date]])</f>
        <v>2</v>
      </c>
      <c r="D1107" s="104" t="s">
        <v>370</v>
      </c>
      <c r="E1107" s="104" t="s">
        <v>256</v>
      </c>
      <c r="F1107" s="104">
        <v>50</v>
      </c>
      <c r="G1107" s="104" t="s">
        <v>257</v>
      </c>
      <c r="H1107" s="105">
        <v>12</v>
      </c>
      <c r="I1107" s="104" t="s">
        <v>258</v>
      </c>
      <c r="J1107" s="104"/>
      <c r="K1107" s="104" t="s">
        <v>83</v>
      </c>
      <c r="L1107" s="104" t="s">
        <v>299</v>
      </c>
      <c r="M1107" s="104" t="s">
        <v>260</v>
      </c>
      <c r="N1107" s="104"/>
      <c r="O1107" s="106" t="str">
        <f>A113</f>
        <v>12515</v>
      </c>
      <c r="P1107" s="111" t="s">
        <v>575</v>
      </c>
      <c r="Q1107" s="153" t="s">
        <v>330</v>
      </c>
      <c r="R1107" s="153" t="s">
        <v>331</v>
      </c>
      <c r="S1107" s="153">
        <v>4.1666666666666657E-2</v>
      </c>
      <c r="T1107" s="153" t="s">
        <v>330</v>
      </c>
      <c r="U1107" s="153" t="s">
        <v>331</v>
      </c>
      <c r="V1107" s="153">
        <f>IF(ISBLANK(T1107),"",Tabella2[[#This Row],[ACT STOP]]-Tabella2[[#This Row],[ACT START]])</f>
        <v>4.1666666666666685E-2</v>
      </c>
      <c r="W1107" s="104" t="s">
        <v>92</v>
      </c>
      <c r="X1107" s="104" t="s">
        <v>91</v>
      </c>
      <c r="Y1107" s="110"/>
      <c r="Z1107" s="106"/>
      <c r="AA1107" s="104"/>
      <c r="AB1107" s="107"/>
      <c r="AC1107" s="72">
        <v>1</v>
      </c>
      <c r="AH1107" s="70"/>
      <c r="AI1107" s="70"/>
      <c r="AJ1107">
        <v>0</v>
      </c>
      <c r="AL1107" s="70"/>
      <c r="BM1107" s="135" t="s">
        <v>330</v>
      </c>
      <c r="BN1107" s="136" t="s">
        <v>331</v>
      </c>
      <c r="BO1107" s="101"/>
      <c r="BR1107" s="109" t="str">
        <f t="shared" si="17"/>
        <v>SH-25-1096</v>
      </c>
      <c r="BS1107" s="109" t="s">
        <v>266</v>
      </c>
      <c r="BT1107" t="s">
        <v>92</v>
      </c>
      <c r="BU1107" t="s">
        <v>2034</v>
      </c>
    </row>
    <row r="1108" spans="1:73" hidden="1">
      <c r="A1108" s="103" t="s">
        <v>2035</v>
      </c>
      <c r="B1108" s="102">
        <v>45666</v>
      </c>
      <c r="C1108" s="104">
        <f>_xlfn.ISOWEEKNUM(Tabella2[[#This Row],[Date]])</f>
        <v>2</v>
      </c>
      <c r="D1108" s="104" t="s">
        <v>326</v>
      </c>
      <c r="E1108" s="104" t="s">
        <v>327</v>
      </c>
      <c r="F1108" s="104">
        <v>66</v>
      </c>
      <c r="G1108" s="104" t="s">
        <v>284</v>
      </c>
      <c r="H1108" s="105">
        <v>23</v>
      </c>
      <c r="I1108" s="104" t="s">
        <v>258</v>
      </c>
      <c r="J1108" s="104"/>
      <c r="K1108" s="104" t="s">
        <v>81</v>
      </c>
      <c r="L1108" s="104" t="s">
        <v>259</v>
      </c>
      <c r="M1108" s="104" t="s">
        <v>328</v>
      </c>
      <c r="N1108" s="104"/>
      <c r="O1108" s="106"/>
      <c r="P1108" s="111" t="s">
        <v>329</v>
      </c>
      <c r="Q1108" s="153" t="s">
        <v>330</v>
      </c>
      <c r="R1108" s="153" t="s">
        <v>331</v>
      </c>
      <c r="S1108" s="153">
        <v>4.1666666666666657E-2</v>
      </c>
      <c r="T1108" s="153" t="s">
        <v>330</v>
      </c>
      <c r="U1108" s="153" t="s">
        <v>331</v>
      </c>
      <c r="V1108" s="153">
        <f>IF(ISBLANK(T1108),"",Tabella2[[#This Row],[ACT STOP]]-Tabella2[[#This Row],[ACT START]])</f>
        <v>4.1666666666666685E-2</v>
      </c>
      <c r="W1108" s="104" t="s">
        <v>92</v>
      </c>
      <c r="X1108" s="104" t="s">
        <v>91</v>
      </c>
      <c r="Y1108" s="110"/>
      <c r="Z1108" s="106"/>
      <c r="AA1108" s="104"/>
      <c r="AB1108" s="107"/>
      <c r="AC1108" s="72">
        <v>1</v>
      </c>
      <c r="AH1108" s="70"/>
      <c r="AI1108" s="70"/>
      <c r="AJ1108">
        <v>0</v>
      </c>
      <c r="AL1108" s="70"/>
      <c r="BM1108" s="135" t="s">
        <v>330</v>
      </c>
      <c r="BN1108" s="136" t="s">
        <v>331</v>
      </c>
      <c r="BO1108" s="101"/>
      <c r="BR1108" s="109" t="str">
        <f t="shared" si="17"/>
        <v>SH-25-1097</v>
      </c>
      <c r="BS1108" s="109" t="s">
        <v>358</v>
      </c>
      <c r="BT1108" t="s">
        <v>92</v>
      </c>
      <c r="BU1108" t="s">
        <v>2036</v>
      </c>
    </row>
    <row r="1109" spans="1:73" hidden="1">
      <c r="A1109" s="103" t="s">
        <v>2037</v>
      </c>
      <c r="B1109" s="102">
        <v>45666</v>
      </c>
      <c r="C1109" s="104">
        <f>_xlfn.ISOWEEKNUM(Tabella2[[#This Row],[Date]])</f>
        <v>2</v>
      </c>
      <c r="D1109" s="104" t="s">
        <v>370</v>
      </c>
      <c r="E1109" s="104" t="s">
        <v>256</v>
      </c>
      <c r="F1109" s="104">
        <v>53</v>
      </c>
      <c r="G1109" s="104" t="s">
        <v>257</v>
      </c>
      <c r="H1109" s="105">
        <v>1</v>
      </c>
      <c r="I1109" s="104" t="s">
        <v>258</v>
      </c>
      <c r="J1109" s="104"/>
      <c r="K1109" s="104" t="s">
        <v>79</v>
      </c>
      <c r="L1109" s="104" t="s">
        <v>299</v>
      </c>
      <c r="M1109" s="104" t="s">
        <v>260</v>
      </c>
      <c r="N1109" s="104"/>
      <c r="O1109" s="106" t="str">
        <f>A116</f>
        <v>12518</v>
      </c>
      <c r="P1109" s="111" t="s">
        <v>575</v>
      </c>
      <c r="Q1109" s="153" t="s">
        <v>336</v>
      </c>
      <c r="R1109" s="153" t="s">
        <v>337</v>
      </c>
      <c r="S1109" s="153">
        <v>4.1666666666666657E-2</v>
      </c>
      <c r="T1109" s="153">
        <v>0.4201388888888889</v>
      </c>
      <c r="U1109" s="153">
        <v>0.46180555555555558</v>
      </c>
      <c r="V1109" s="153">
        <f>IF(ISBLANK(T1109),"",Tabella2[[#This Row],[ACT STOP]]-Tabella2[[#This Row],[ACT START]])</f>
        <v>4.1666666666666685E-2</v>
      </c>
      <c r="W1109" s="104" t="s">
        <v>92</v>
      </c>
      <c r="X1109" s="104" t="s">
        <v>91</v>
      </c>
      <c r="Y1109" s="110"/>
      <c r="Z1109" s="106"/>
      <c r="AA1109" s="104"/>
      <c r="AB1109" s="107"/>
      <c r="AC1109" s="72">
        <v>1</v>
      </c>
      <c r="AH1109" s="70"/>
      <c r="AI1109" s="70"/>
      <c r="AJ1109">
        <v>0</v>
      </c>
      <c r="AL1109" s="70"/>
      <c r="BM1109" s="135">
        <v>0.4201388888888889</v>
      </c>
      <c r="BN1109" s="136">
        <v>0.46180555555555558</v>
      </c>
      <c r="BO1109" s="101"/>
      <c r="BR1109" s="109" t="str">
        <f t="shared" si="17"/>
        <v>SH-25-1098</v>
      </c>
      <c r="BS1109" s="109" t="s">
        <v>332</v>
      </c>
      <c r="BT1109" t="s">
        <v>92</v>
      </c>
      <c r="BU1109" t="s">
        <v>2038</v>
      </c>
    </row>
    <row r="1110" spans="1:73" hidden="1">
      <c r="A1110" s="103" t="s">
        <v>2039</v>
      </c>
      <c r="B1110" s="102">
        <v>45666</v>
      </c>
      <c r="C1110" s="104">
        <f>_xlfn.ISOWEEKNUM(Tabella2[[#This Row],[Date]])</f>
        <v>2</v>
      </c>
      <c r="D1110" s="104" t="s">
        <v>312</v>
      </c>
      <c r="E1110" s="104" t="s">
        <v>284</v>
      </c>
      <c r="F1110" s="104">
        <v>33</v>
      </c>
      <c r="G1110" s="104" t="s">
        <v>257</v>
      </c>
      <c r="H1110" s="105">
        <v>31</v>
      </c>
      <c r="I1110" s="104"/>
      <c r="J1110" s="104" t="s">
        <v>258</v>
      </c>
      <c r="K1110" s="104" t="s">
        <v>83</v>
      </c>
      <c r="L1110" s="104" t="s">
        <v>299</v>
      </c>
      <c r="M1110" s="104" t="s">
        <v>313</v>
      </c>
      <c r="N1110" s="104"/>
      <c r="O1110" s="106" t="str">
        <f>A1111</f>
        <v>13513</v>
      </c>
      <c r="P1110" s="111" t="s">
        <v>442</v>
      </c>
      <c r="Q1110" s="153" t="s">
        <v>336</v>
      </c>
      <c r="R1110" s="153" t="s">
        <v>337</v>
      </c>
      <c r="S1110" s="153">
        <v>4.1666666666666657E-2</v>
      </c>
      <c r="T1110" s="153" t="s">
        <v>336</v>
      </c>
      <c r="U1110" s="153" t="s">
        <v>337</v>
      </c>
      <c r="V1110" s="153">
        <f>IF(ISBLANK(T1110),"",Tabella2[[#This Row],[ACT STOP]]-Tabella2[[#This Row],[ACT START]])</f>
        <v>4.1666666666666685E-2</v>
      </c>
      <c r="W1110" s="104" t="s">
        <v>92</v>
      </c>
      <c r="X1110" s="104" t="s">
        <v>91</v>
      </c>
      <c r="Y1110" s="110"/>
      <c r="Z1110" s="106"/>
      <c r="AA1110" s="104"/>
      <c r="AB1110" s="107"/>
      <c r="AC1110" s="72">
        <v>1</v>
      </c>
      <c r="AH1110" s="70"/>
      <c r="AI1110" s="70"/>
      <c r="AJ1110">
        <v>0</v>
      </c>
      <c r="AL1110" s="70"/>
      <c r="BM1110" s="135" t="s">
        <v>336</v>
      </c>
      <c r="BN1110" s="136" t="s">
        <v>337</v>
      </c>
      <c r="BO1110" s="101"/>
      <c r="BR1110" s="109" t="str">
        <f t="shared" si="17"/>
        <v>SH-25-1099</v>
      </c>
      <c r="BS1110" s="109" t="s">
        <v>345</v>
      </c>
      <c r="BT1110" t="s">
        <v>92</v>
      </c>
      <c r="BU1110" t="s">
        <v>2040</v>
      </c>
    </row>
    <row r="1111" spans="1:73" hidden="1">
      <c r="A1111" s="103" t="s">
        <v>2041</v>
      </c>
      <c r="B1111" s="102">
        <v>45666</v>
      </c>
      <c r="C1111" s="104">
        <f>_xlfn.ISOWEEKNUM(Tabella2[[#This Row],[Date]])</f>
        <v>2</v>
      </c>
      <c r="D1111" s="104" t="s">
        <v>312</v>
      </c>
      <c r="E1111" s="104" t="s">
        <v>284</v>
      </c>
      <c r="F1111" s="104">
        <v>34</v>
      </c>
      <c r="G1111" s="104" t="s">
        <v>257</v>
      </c>
      <c r="H1111" s="105">
        <v>10</v>
      </c>
      <c r="I1111" s="104"/>
      <c r="J1111" s="104" t="s">
        <v>258</v>
      </c>
      <c r="K1111" s="104" t="s">
        <v>80</v>
      </c>
      <c r="L1111" s="104" t="s">
        <v>299</v>
      </c>
      <c r="M1111" s="104" t="s">
        <v>313</v>
      </c>
      <c r="N1111" s="104"/>
      <c r="O1111" s="106" t="str">
        <f>A1110</f>
        <v>13512</v>
      </c>
      <c r="P1111" s="111" t="s">
        <v>442</v>
      </c>
      <c r="Q1111" s="153">
        <v>0.4201388888888889</v>
      </c>
      <c r="R1111" s="153">
        <v>0.46180555555555558</v>
      </c>
      <c r="S1111" s="153">
        <v>4.1666666666666657E-2</v>
      </c>
      <c r="T1111" s="153">
        <v>0.4201388888888889</v>
      </c>
      <c r="U1111" s="153">
        <v>0.46180555555555558</v>
      </c>
      <c r="V1111" s="153">
        <f>IF(ISBLANK(T1111),"",Tabella2[[#This Row],[ACT STOP]]-Tabella2[[#This Row],[ACT START]])</f>
        <v>4.1666666666666685E-2</v>
      </c>
      <c r="W1111" s="104" t="s">
        <v>92</v>
      </c>
      <c r="X1111" s="104" t="s">
        <v>91</v>
      </c>
      <c r="Y1111" s="110"/>
      <c r="Z1111" s="106"/>
      <c r="AA1111" s="104"/>
      <c r="AB1111" s="107"/>
      <c r="AC1111" s="72">
        <v>1</v>
      </c>
      <c r="AH1111" s="70"/>
      <c r="AI1111" s="70"/>
      <c r="AJ1111">
        <v>0</v>
      </c>
      <c r="AL1111" s="70"/>
      <c r="BM1111" s="135">
        <v>0.4201388888888889</v>
      </c>
      <c r="BN1111" s="136">
        <v>0.46180555555555558</v>
      </c>
      <c r="BO1111" s="101"/>
      <c r="BR1111" s="109" t="str">
        <f t="shared" si="17"/>
        <v>SH-25-1100</v>
      </c>
      <c r="BS1111" s="109" t="s">
        <v>552</v>
      </c>
      <c r="BT1111" t="s">
        <v>92</v>
      </c>
      <c r="BU1111" t="s">
        <v>2042</v>
      </c>
    </row>
    <row r="1112" spans="1:73" hidden="1">
      <c r="A1112" s="103" t="s">
        <v>2043</v>
      </c>
      <c r="B1112" s="102">
        <v>45666</v>
      </c>
      <c r="C1112" s="104">
        <f>_xlfn.ISOWEEKNUM(Tabella2[[#This Row],[Date]])</f>
        <v>2</v>
      </c>
      <c r="D1112" s="104" t="s">
        <v>305</v>
      </c>
      <c r="E1112" s="104" t="s">
        <v>284</v>
      </c>
      <c r="F1112" s="104">
        <v>46</v>
      </c>
      <c r="G1112" s="104" t="s">
        <v>257</v>
      </c>
      <c r="H1112" s="105">
        <v>13</v>
      </c>
      <c r="I1112" s="104"/>
      <c r="J1112" s="104" t="s">
        <v>258</v>
      </c>
      <c r="K1112" s="104" t="s">
        <v>81</v>
      </c>
      <c r="L1112" s="104" t="s">
        <v>259</v>
      </c>
      <c r="M1112" s="104" t="s">
        <v>276</v>
      </c>
      <c r="N1112" s="104"/>
      <c r="O1112" s="106"/>
      <c r="P1112" s="111" t="s">
        <v>1898</v>
      </c>
      <c r="Q1112" s="153" t="s">
        <v>336</v>
      </c>
      <c r="R1112" s="153" t="s">
        <v>337</v>
      </c>
      <c r="S1112" s="153">
        <v>4.1666666666666657E-2</v>
      </c>
      <c r="T1112" s="153" t="s">
        <v>336</v>
      </c>
      <c r="U1112" s="153" t="s">
        <v>337</v>
      </c>
      <c r="V1112" s="153">
        <f>IF(ISBLANK(T1112),"",Tabella2[[#This Row],[ACT STOP]]-Tabella2[[#This Row],[ACT START]])</f>
        <v>4.1666666666666685E-2</v>
      </c>
      <c r="W1112" s="104" t="s">
        <v>92</v>
      </c>
      <c r="X1112" s="104" t="s">
        <v>91</v>
      </c>
      <c r="Y1112" s="110"/>
      <c r="Z1112" s="106"/>
      <c r="AA1112" s="104"/>
      <c r="AB1112" s="107"/>
      <c r="AC1112" s="72">
        <v>1</v>
      </c>
      <c r="AH1112" s="70"/>
      <c r="AI1112" s="70"/>
      <c r="AJ1112">
        <v>0</v>
      </c>
      <c r="AL1112" s="70"/>
      <c r="BM1112" s="135" t="s">
        <v>336</v>
      </c>
      <c r="BN1112" s="136" t="s">
        <v>337</v>
      </c>
      <c r="BO1112" s="101"/>
      <c r="BR1112" s="109" t="str">
        <f t="shared" si="17"/>
        <v>SH-25-1101</v>
      </c>
      <c r="BS1112" s="109" t="s">
        <v>427</v>
      </c>
      <c r="BT1112" t="s">
        <v>92</v>
      </c>
      <c r="BU1112" t="s">
        <v>2044</v>
      </c>
    </row>
    <row r="1113" spans="1:73" hidden="1">
      <c r="A1113" s="103" t="s">
        <v>2045</v>
      </c>
      <c r="B1113" s="102">
        <v>45666</v>
      </c>
      <c r="C1113" s="104">
        <f>_xlfn.ISOWEEKNUM(Tabella2[[#This Row],[Date]])</f>
        <v>2</v>
      </c>
      <c r="D1113" s="104" t="s">
        <v>455</v>
      </c>
      <c r="E1113" s="104" t="s">
        <v>284</v>
      </c>
      <c r="F1113" s="104">
        <v>38</v>
      </c>
      <c r="G1113" s="104" t="s">
        <v>257</v>
      </c>
      <c r="H1113" s="105">
        <v>2</v>
      </c>
      <c r="I1113" s="104"/>
      <c r="J1113" s="104" t="s">
        <v>258</v>
      </c>
      <c r="K1113" s="104" t="s">
        <v>79</v>
      </c>
      <c r="L1113" s="104" t="s">
        <v>299</v>
      </c>
      <c r="M1113" s="104" t="s">
        <v>361</v>
      </c>
      <c r="N1113" s="104"/>
      <c r="O1113" s="106" t="str">
        <f>A121</f>
        <v>12523</v>
      </c>
      <c r="P1113" s="111" t="s">
        <v>362</v>
      </c>
      <c r="Q1113" s="153" t="s">
        <v>349</v>
      </c>
      <c r="R1113" s="153" t="s">
        <v>350</v>
      </c>
      <c r="S1113" s="153">
        <v>4.1666666666666657E-2</v>
      </c>
      <c r="T1113" s="153">
        <v>0.4826388888888889</v>
      </c>
      <c r="U1113" s="153">
        <v>0.52430555555555558</v>
      </c>
      <c r="V1113" s="153">
        <f>IF(ISBLANK(T1113),"",Tabella2[[#This Row],[ACT STOP]]-Tabella2[[#This Row],[ACT START]])</f>
        <v>4.1666666666666685E-2</v>
      </c>
      <c r="W1113" s="104" t="s">
        <v>92</v>
      </c>
      <c r="X1113" s="104" t="s">
        <v>91</v>
      </c>
      <c r="Y1113" s="110"/>
      <c r="Z1113" s="106"/>
      <c r="AA1113" s="104"/>
      <c r="AB1113" s="107"/>
      <c r="AC1113" s="72">
        <v>1</v>
      </c>
      <c r="AH1113" s="70"/>
      <c r="AI1113" s="70"/>
      <c r="AJ1113">
        <v>0</v>
      </c>
      <c r="AL1113" s="70"/>
      <c r="BM1113" s="135">
        <v>0.4826388888888889</v>
      </c>
      <c r="BN1113" s="136">
        <v>0.52430555555555558</v>
      </c>
      <c r="BO1113" s="101"/>
      <c r="BR1113" s="109" t="str">
        <f t="shared" si="17"/>
        <v>SH-25-1102</v>
      </c>
      <c r="BS1113" s="109" t="s">
        <v>368</v>
      </c>
      <c r="BT1113" t="s">
        <v>92</v>
      </c>
      <c r="BU1113" t="s">
        <v>2046</v>
      </c>
    </row>
    <row r="1114" spans="1:73" hidden="1">
      <c r="A1114" s="103" t="s">
        <v>2047</v>
      </c>
      <c r="B1114" s="102">
        <v>45666</v>
      </c>
      <c r="C1114" s="104">
        <f>_xlfn.ISOWEEKNUM(Tabella2[[#This Row],[Date]])</f>
        <v>2</v>
      </c>
      <c r="D1114" s="104" t="s">
        <v>455</v>
      </c>
      <c r="E1114" s="104" t="s">
        <v>284</v>
      </c>
      <c r="F1114" s="104">
        <v>37</v>
      </c>
      <c r="G1114" s="104" t="s">
        <v>284</v>
      </c>
      <c r="H1114" s="105">
        <v>23</v>
      </c>
      <c r="I1114" s="104"/>
      <c r="J1114" s="104" t="s">
        <v>258</v>
      </c>
      <c r="K1114" s="104" t="s">
        <v>83</v>
      </c>
      <c r="L1114" s="104" t="s">
        <v>299</v>
      </c>
      <c r="M1114" s="104" t="s">
        <v>361</v>
      </c>
      <c r="N1114" s="104"/>
      <c r="O1114" s="106" t="str">
        <f>A123</f>
        <v>12525</v>
      </c>
      <c r="P1114" s="111" t="s">
        <v>362</v>
      </c>
      <c r="Q1114" s="153" t="s">
        <v>349</v>
      </c>
      <c r="R1114" s="153" t="s">
        <v>350</v>
      </c>
      <c r="S1114" s="153">
        <v>4.1666666666666657E-2</v>
      </c>
      <c r="T1114" s="153" t="s">
        <v>349</v>
      </c>
      <c r="U1114" s="153" t="s">
        <v>350</v>
      </c>
      <c r="V1114" s="153">
        <f>IF(ISBLANK(T1114),"",Tabella2[[#This Row],[ACT STOP]]-Tabella2[[#This Row],[ACT START]])</f>
        <v>4.1666666666666685E-2</v>
      </c>
      <c r="W1114" s="104" t="s">
        <v>92</v>
      </c>
      <c r="X1114" s="104" t="s">
        <v>91</v>
      </c>
      <c r="Y1114" s="110"/>
      <c r="Z1114" s="106"/>
      <c r="AA1114" s="104"/>
      <c r="AB1114" s="107"/>
      <c r="AC1114" s="72">
        <v>1</v>
      </c>
      <c r="AH1114" s="70"/>
      <c r="AI1114" s="70"/>
      <c r="AJ1114">
        <v>0</v>
      </c>
      <c r="AL1114" s="70"/>
      <c r="BM1114" s="135" t="s">
        <v>349</v>
      </c>
      <c r="BN1114" s="136" t="s">
        <v>350</v>
      </c>
      <c r="BO1114" s="101"/>
      <c r="BR1114" s="109" t="str">
        <f t="shared" si="17"/>
        <v>SH-25-1103</v>
      </c>
      <c r="BS1114" s="109" t="s">
        <v>358</v>
      </c>
      <c r="BT1114" t="s">
        <v>92</v>
      </c>
      <c r="BU1114" t="s">
        <v>2048</v>
      </c>
    </row>
    <row r="1115" spans="1:73" hidden="1">
      <c r="A1115" s="103" t="s">
        <v>2049</v>
      </c>
      <c r="B1115" s="102">
        <v>45666</v>
      </c>
      <c r="C1115" s="104">
        <f>_xlfn.ISOWEEKNUM(Tabella2[[#This Row],[Date]])</f>
        <v>2</v>
      </c>
      <c r="D1115" s="104" t="s">
        <v>348</v>
      </c>
      <c r="E1115" s="104" t="s">
        <v>284</v>
      </c>
      <c r="F1115" s="104">
        <v>56</v>
      </c>
      <c r="G1115" s="104" t="s">
        <v>257</v>
      </c>
      <c r="H1115" s="105">
        <v>32</v>
      </c>
      <c r="I1115" s="104"/>
      <c r="J1115" s="104" t="s">
        <v>258</v>
      </c>
      <c r="K1115" s="104" t="s">
        <v>81</v>
      </c>
      <c r="L1115" s="104" t="s">
        <v>259</v>
      </c>
      <c r="M1115" s="104" t="s">
        <v>276</v>
      </c>
      <c r="N1115" s="104"/>
      <c r="O1115" s="106"/>
      <c r="P1115" s="111" t="s">
        <v>322</v>
      </c>
      <c r="Q1115" s="153" t="s">
        <v>349</v>
      </c>
      <c r="R1115" s="153">
        <v>0.52777777777777779</v>
      </c>
      <c r="S1115" s="153">
        <v>4.5138888888888888E-2</v>
      </c>
      <c r="T1115" s="153" t="s">
        <v>349</v>
      </c>
      <c r="U1115" s="153" t="s">
        <v>350</v>
      </c>
      <c r="V1115" s="153">
        <f>IF(ISBLANK(T1115),"",Tabella2[[#This Row],[ACT STOP]]-Tabella2[[#This Row],[ACT START]])</f>
        <v>4.1666666666666685E-2</v>
      </c>
      <c r="W1115" s="104" t="s">
        <v>92</v>
      </c>
      <c r="X1115" s="104" t="s">
        <v>91</v>
      </c>
      <c r="Y1115" s="110" t="s">
        <v>2050</v>
      </c>
      <c r="Z1115" s="106"/>
      <c r="AA1115" s="104"/>
      <c r="AB1115" s="107"/>
      <c r="AC1115" s="72">
        <v>1</v>
      </c>
      <c r="AH1115" s="70"/>
      <c r="AI1115" s="70"/>
      <c r="AJ1115">
        <v>0</v>
      </c>
      <c r="AL1115" s="70"/>
      <c r="BM1115" s="135" t="s">
        <v>349</v>
      </c>
      <c r="BN1115" s="136" t="s">
        <v>350</v>
      </c>
      <c r="BO1115" s="101"/>
      <c r="BR1115" s="109" t="str">
        <f t="shared" si="17"/>
        <v>SH-25-1104</v>
      </c>
      <c r="BS1115" s="109" t="s">
        <v>356</v>
      </c>
      <c r="BT1115" t="s">
        <v>92</v>
      </c>
      <c r="BU1115" t="s">
        <v>2051</v>
      </c>
    </row>
    <row r="1116" spans="1:73" hidden="1">
      <c r="A1116" s="103" t="s">
        <v>2052</v>
      </c>
      <c r="B1116" s="102">
        <v>45666</v>
      </c>
      <c r="C1116" s="104">
        <f>_xlfn.ISOWEEKNUM(Tabella2[[#This Row],[Date]])</f>
        <v>2</v>
      </c>
      <c r="D1116" s="104" t="s">
        <v>312</v>
      </c>
      <c r="E1116" s="104" t="s">
        <v>284</v>
      </c>
      <c r="F1116" s="104">
        <v>32</v>
      </c>
      <c r="G1116" s="104" t="s">
        <v>284</v>
      </c>
      <c r="H1116" s="105">
        <v>9</v>
      </c>
      <c r="I1116" s="104"/>
      <c r="J1116" s="104" t="s">
        <v>258</v>
      </c>
      <c r="K1116" s="104" t="s">
        <v>79</v>
      </c>
      <c r="L1116" s="104" t="s">
        <v>299</v>
      </c>
      <c r="M1116" s="104" t="s">
        <v>313</v>
      </c>
      <c r="N1116" s="104"/>
      <c r="O1116" s="106" t="str">
        <f>A1117</f>
        <v>13519</v>
      </c>
      <c r="P1116" s="111" t="s">
        <v>442</v>
      </c>
      <c r="Q1116" s="153" t="s">
        <v>315</v>
      </c>
      <c r="R1116" s="153" t="s">
        <v>316</v>
      </c>
      <c r="S1116" s="153">
        <v>4.1666666666666657E-2</v>
      </c>
      <c r="T1116" s="153" t="s">
        <v>315</v>
      </c>
      <c r="U1116" s="153" t="s">
        <v>316</v>
      </c>
      <c r="V1116" s="153">
        <f>IF(ISBLANK(T1116),"",Tabella2[[#This Row],[ACT STOP]]-Tabella2[[#This Row],[ACT START]])</f>
        <v>4.166666666666663E-2</v>
      </c>
      <c r="W1116" s="104" t="s">
        <v>92</v>
      </c>
      <c r="X1116" s="104" t="s">
        <v>91</v>
      </c>
      <c r="Y1116" s="110"/>
      <c r="Z1116" s="106"/>
      <c r="AA1116" s="104"/>
      <c r="AB1116" s="107"/>
      <c r="AC1116" s="72">
        <v>1</v>
      </c>
      <c r="AH1116" s="70"/>
      <c r="AI1116" s="70"/>
      <c r="AJ1116">
        <v>0</v>
      </c>
      <c r="AL1116" s="70"/>
      <c r="BM1116" s="135" t="s">
        <v>315</v>
      </c>
      <c r="BN1116" s="136" t="s">
        <v>316</v>
      </c>
      <c r="BO1116" s="101"/>
      <c r="BR1116" s="109" t="str">
        <f t="shared" si="17"/>
        <v>SH-25-1105</v>
      </c>
      <c r="BS1116" s="109" t="s">
        <v>339</v>
      </c>
      <c r="BT1116" t="s">
        <v>92</v>
      </c>
      <c r="BU1116" t="s">
        <v>2053</v>
      </c>
    </row>
    <row r="1117" spans="1:73" hidden="1">
      <c r="A1117" s="103" t="s">
        <v>2054</v>
      </c>
      <c r="B1117" s="102">
        <v>45666</v>
      </c>
      <c r="C1117" s="104">
        <f>_xlfn.ISOWEEKNUM(Tabella2[[#This Row],[Date]])</f>
        <v>2</v>
      </c>
      <c r="D1117" s="104" t="s">
        <v>312</v>
      </c>
      <c r="E1117" s="104" t="s">
        <v>284</v>
      </c>
      <c r="F1117" s="104">
        <v>30</v>
      </c>
      <c r="G1117" s="104" t="s">
        <v>257</v>
      </c>
      <c r="H1117" s="105">
        <v>1</v>
      </c>
      <c r="I1117" s="104"/>
      <c r="J1117" s="104" t="s">
        <v>258</v>
      </c>
      <c r="K1117" s="104" t="s">
        <v>78</v>
      </c>
      <c r="L1117" s="104" t="s">
        <v>299</v>
      </c>
      <c r="M1117" s="104" t="s">
        <v>313</v>
      </c>
      <c r="N1117" s="104"/>
      <c r="O1117" s="106" t="str">
        <f>A1116</f>
        <v>13518</v>
      </c>
      <c r="P1117" s="111" t="s">
        <v>442</v>
      </c>
      <c r="Q1117" s="153">
        <v>0.54513888888888884</v>
      </c>
      <c r="R1117" s="153">
        <v>0.58680555555555558</v>
      </c>
      <c r="S1117" s="153">
        <v>4.1666666666666657E-2</v>
      </c>
      <c r="T1117" s="153">
        <v>0.54513888888888884</v>
      </c>
      <c r="U1117" s="153">
        <v>0.58680555555555558</v>
      </c>
      <c r="V1117" s="153">
        <f>IF(ISBLANK(T1117),"",Tabella2[[#This Row],[ACT STOP]]-Tabella2[[#This Row],[ACT START]])</f>
        <v>4.1666666666666741E-2</v>
      </c>
      <c r="W1117" s="104" t="s">
        <v>92</v>
      </c>
      <c r="X1117" s="104" t="s">
        <v>91</v>
      </c>
      <c r="Y1117" s="110"/>
      <c r="Z1117" s="106"/>
      <c r="AA1117" s="104"/>
      <c r="AB1117" s="107"/>
      <c r="AC1117" s="72">
        <v>1</v>
      </c>
      <c r="AH1117" s="70"/>
      <c r="AI1117" s="70"/>
      <c r="AJ1117">
        <v>0</v>
      </c>
      <c r="AL1117" s="70"/>
      <c r="BM1117" s="135">
        <v>0.54513888888888884</v>
      </c>
      <c r="BN1117" s="136">
        <v>0.58680555555555558</v>
      </c>
      <c r="BO1117" s="101"/>
      <c r="BR1117" s="109" t="str">
        <f t="shared" si="17"/>
        <v>SH-25-1106</v>
      </c>
      <c r="BS1117" s="109" t="s">
        <v>332</v>
      </c>
      <c r="BT1117" t="s">
        <v>92</v>
      </c>
      <c r="BU1117" t="s">
        <v>2055</v>
      </c>
    </row>
    <row r="1118" spans="1:73" hidden="1">
      <c r="A1118" s="103" t="s">
        <v>2056</v>
      </c>
      <c r="B1118" s="102">
        <v>45666</v>
      </c>
      <c r="C1118" s="104">
        <f>_xlfn.ISOWEEKNUM(Tabella2[[#This Row],[Date]])</f>
        <v>2</v>
      </c>
      <c r="D1118" s="104" t="s">
        <v>1914</v>
      </c>
      <c r="E1118" s="104" t="s">
        <v>284</v>
      </c>
      <c r="F1118" s="104">
        <v>40</v>
      </c>
      <c r="G1118" s="104" t="s">
        <v>257</v>
      </c>
      <c r="H1118" s="105">
        <v>5</v>
      </c>
      <c r="I1118" s="104"/>
      <c r="J1118" s="104" t="s">
        <v>258</v>
      </c>
      <c r="K1118" s="104" t="s">
        <v>83</v>
      </c>
      <c r="L1118" s="104" t="s">
        <v>299</v>
      </c>
      <c r="M1118" s="104" t="s">
        <v>361</v>
      </c>
      <c r="N1118" s="104"/>
      <c r="O1118" s="106" t="str">
        <f>A128</f>
        <v>12530</v>
      </c>
      <c r="P1118" s="111" t="s">
        <v>362</v>
      </c>
      <c r="Q1118" s="153" t="s">
        <v>315</v>
      </c>
      <c r="R1118" s="153" t="s">
        <v>316</v>
      </c>
      <c r="S1118" s="153">
        <v>4.1666666666666657E-2</v>
      </c>
      <c r="T1118" s="153" t="s">
        <v>315</v>
      </c>
      <c r="U1118" s="153" t="s">
        <v>316</v>
      </c>
      <c r="V1118" s="153">
        <f>IF(ISBLANK(T1118),"",Tabella2[[#This Row],[ACT STOP]]-Tabella2[[#This Row],[ACT START]])</f>
        <v>4.166666666666663E-2</v>
      </c>
      <c r="W1118" s="104" t="s">
        <v>92</v>
      </c>
      <c r="X1118" s="104" t="s">
        <v>91</v>
      </c>
      <c r="Y1118" s="110"/>
      <c r="Z1118" s="106"/>
      <c r="AA1118" s="104"/>
      <c r="AB1118" s="107"/>
      <c r="AC1118" s="72">
        <v>1</v>
      </c>
      <c r="AH1118" s="70"/>
      <c r="AI1118" s="70"/>
      <c r="AJ1118">
        <v>0</v>
      </c>
      <c r="AL1118" s="70"/>
      <c r="BM1118" s="135" t="s">
        <v>315</v>
      </c>
      <c r="BN1118" s="136" t="s">
        <v>316</v>
      </c>
      <c r="BO1118" s="101"/>
      <c r="BR1118" s="109" t="str">
        <f t="shared" si="17"/>
        <v>SH-25-1107</v>
      </c>
      <c r="BS1118" s="109" t="s">
        <v>416</v>
      </c>
      <c r="BT1118" t="s">
        <v>92</v>
      </c>
      <c r="BU1118" t="s">
        <v>2057</v>
      </c>
    </row>
    <row r="1119" spans="1:73" hidden="1">
      <c r="A1119" s="103" t="s">
        <v>2058</v>
      </c>
      <c r="B1119" s="102">
        <v>45666</v>
      </c>
      <c r="C1119" s="104">
        <f>_xlfn.ISOWEEKNUM(Tabella2[[#This Row],[Date]])</f>
        <v>2</v>
      </c>
      <c r="D1119" s="104" t="s">
        <v>255</v>
      </c>
      <c r="E1119" s="104" t="s">
        <v>256</v>
      </c>
      <c r="F1119" s="104">
        <v>45</v>
      </c>
      <c r="G1119" s="104" t="s">
        <v>257</v>
      </c>
      <c r="H1119" s="105">
        <v>31</v>
      </c>
      <c r="I1119" s="104" t="s">
        <v>258</v>
      </c>
      <c r="J1119" s="104"/>
      <c r="K1119" s="104" t="s">
        <v>81</v>
      </c>
      <c r="L1119" s="104" t="s">
        <v>259</v>
      </c>
      <c r="M1119" s="104" t="s">
        <v>269</v>
      </c>
      <c r="N1119" s="104"/>
      <c r="O1119" s="106"/>
      <c r="P1119" s="111" t="s">
        <v>607</v>
      </c>
      <c r="Q1119" s="153" t="s">
        <v>315</v>
      </c>
      <c r="R1119" s="153" t="s">
        <v>316</v>
      </c>
      <c r="S1119" s="153">
        <v>4.1666666666666657E-2</v>
      </c>
      <c r="T1119" s="153" t="s">
        <v>315</v>
      </c>
      <c r="U1119" s="153" t="s">
        <v>316</v>
      </c>
      <c r="V1119" s="153">
        <f>IF(ISBLANK(T1119),"",Tabella2[[#This Row],[ACT STOP]]-Tabella2[[#This Row],[ACT START]])</f>
        <v>4.166666666666663E-2</v>
      </c>
      <c r="W1119" s="104" t="s">
        <v>92</v>
      </c>
      <c r="X1119" s="104" t="s">
        <v>91</v>
      </c>
      <c r="Y1119" s="110"/>
      <c r="Z1119" s="106"/>
      <c r="AA1119" s="104"/>
      <c r="AB1119" s="107"/>
      <c r="AC1119" s="72">
        <v>1</v>
      </c>
      <c r="AH1119" s="70"/>
      <c r="AI1119" s="70"/>
      <c r="AJ1119">
        <v>0</v>
      </c>
      <c r="AL1119" s="70"/>
      <c r="BM1119" s="135" t="s">
        <v>315</v>
      </c>
      <c r="BN1119" s="136" t="s">
        <v>316</v>
      </c>
      <c r="BO1119" s="101"/>
      <c r="BR1119" s="109" t="str">
        <f t="shared" si="17"/>
        <v>SH-25-1108</v>
      </c>
      <c r="BS1119" s="109" t="s">
        <v>345</v>
      </c>
      <c r="BT1119" t="s">
        <v>92</v>
      </c>
      <c r="BU1119" t="s">
        <v>2059</v>
      </c>
    </row>
    <row r="1120" spans="1:73" hidden="1">
      <c r="A1120" s="103" t="s">
        <v>2060</v>
      </c>
      <c r="B1120" s="102">
        <v>45666</v>
      </c>
      <c r="C1120" s="104">
        <f>_xlfn.ISOWEEKNUM(Tabella2[[#This Row],[Date]])</f>
        <v>2</v>
      </c>
      <c r="D1120" s="104" t="s">
        <v>370</v>
      </c>
      <c r="E1120" s="104" t="s">
        <v>256</v>
      </c>
      <c r="F1120" s="104">
        <v>54</v>
      </c>
      <c r="G1120" s="104" t="s">
        <v>257</v>
      </c>
      <c r="H1120" s="105">
        <v>9</v>
      </c>
      <c r="I1120" s="104" t="s">
        <v>258</v>
      </c>
      <c r="J1120" s="104"/>
      <c r="K1120" s="104" t="s">
        <v>79</v>
      </c>
      <c r="L1120" s="104" t="s">
        <v>299</v>
      </c>
      <c r="M1120" s="104" t="s">
        <v>516</v>
      </c>
      <c r="N1120" s="104"/>
      <c r="O1120" s="106" t="str">
        <f>A1121</f>
        <v>13523</v>
      </c>
      <c r="P1120" s="111" t="s">
        <v>1986</v>
      </c>
      <c r="Q1120" s="153" t="s">
        <v>343</v>
      </c>
      <c r="R1120" s="153" t="s">
        <v>344</v>
      </c>
      <c r="S1120" s="153">
        <v>4.1666666666666657E-2</v>
      </c>
      <c r="T1120" s="153" t="s">
        <v>343</v>
      </c>
      <c r="U1120" s="153" t="s">
        <v>344</v>
      </c>
      <c r="V1120" s="153">
        <f>IF(ISBLANK(T1120),"",Tabella2[[#This Row],[ACT STOP]]-Tabella2[[#This Row],[ACT START]])</f>
        <v>4.166666666666663E-2</v>
      </c>
      <c r="W1120" s="104" t="s">
        <v>92</v>
      </c>
      <c r="X1120" s="104" t="s">
        <v>91</v>
      </c>
      <c r="Y1120" s="110"/>
      <c r="Z1120" s="106"/>
      <c r="AA1120" s="104"/>
      <c r="AB1120" s="107"/>
      <c r="AC1120" s="72">
        <v>1</v>
      </c>
      <c r="AH1120" s="70"/>
      <c r="AI1120" s="70"/>
      <c r="AJ1120">
        <v>0</v>
      </c>
      <c r="AL1120" s="70"/>
      <c r="BM1120" s="135" t="s">
        <v>343</v>
      </c>
      <c r="BN1120" s="136" t="s">
        <v>344</v>
      </c>
      <c r="BO1120" s="101"/>
      <c r="BR1120" s="109" t="str">
        <f t="shared" si="17"/>
        <v>SH-25-1109</v>
      </c>
      <c r="BS1120" s="109" t="s">
        <v>318</v>
      </c>
      <c r="BT1120" t="s">
        <v>92</v>
      </c>
      <c r="BU1120" t="s">
        <v>2061</v>
      </c>
    </row>
    <row r="1121" spans="1:73" hidden="1">
      <c r="A1121" s="103" t="s">
        <v>2062</v>
      </c>
      <c r="B1121" s="102">
        <v>45666</v>
      </c>
      <c r="C1121" s="104">
        <f>_xlfn.ISOWEEKNUM(Tabella2[[#This Row],[Date]])</f>
        <v>2</v>
      </c>
      <c r="D1121" s="104" t="s">
        <v>370</v>
      </c>
      <c r="E1121" s="104" t="s">
        <v>256</v>
      </c>
      <c r="F1121" s="104">
        <v>51</v>
      </c>
      <c r="G1121" s="104" t="s">
        <v>257</v>
      </c>
      <c r="H1121" s="105">
        <v>17</v>
      </c>
      <c r="I1121" s="104" t="s">
        <v>258</v>
      </c>
      <c r="J1121" s="104"/>
      <c r="K1121" s="104" t="s">
        <v>78</v>
      </c>
      <c r="L1121" s="104" t="s">
        <v>299</v>
      </c>
      <c r="M1121" s="104" t="s">
        <v>516</v>
      </c>
      <c r="N1121" s="104"/>
      <c r="O1121" s="106" t="str">
        <f>A1120</f>
        <v>13522</v>
      </c>
      <c r="P1121" s="111" t="s">
        <v>1986</v>
      </c>
      <c r="Q1121" s="153">
        <v>0.60763888888888884</v>
      </c>
      <c r="R1121" s="153">
        <v>0.64930555555555558</v>
      </c>
      <c r="S1121" s="153">
        <v>4.1666666666666657E-2</v>
      </c>
      <c r="T1121" s="153">
        <v>0.60763888888888884</v>
      </c>
      <c r="U1121" s="153">
        <v>0.64930555555555558</v>
      </c>
      <c r="V1121" s="153">
        <f>IF(ISBLANK(T1121),"",Tabella2[[#This Row],[ACT STOP]]-Tabella2[[#This Row],[ACT START]])</f>
        <v>4.1666666666666741E-2</v>
      </c>
      <c r="W1121" s="104" t="s">
        <v>92</v>
      </c>
      <c r="X1121" s="104" t="s">
        <v>91</v>
      </c>
      <c r="Y1121" s="110"/>
      <c r="Z1121" s="106"/>
      <c r="AA1121" s="104"/>
      <c r="AB1121" s="107"/>
      <c r="AC1121" s="72">
        <v>1</v>
      </c>
      <c r="AH1121" s="70"/>
      <c r="AI1121" s="70"/>
      <c r="AJ1121">
        <v>0</v>
      </c>
      <c r="AL1121" s="70"/>
      <c r="BM1121" s="135">
        <v>0.60763888888888884</v>
      </c>
      <c r="BN1121" s="136">
        <v>0.64930555555555558</v>
      </c>
      <c r="BO1121" s="101"/>
      <c r="BR1121" s="109" t="str">
        <f t="shared" si="17"/>
        <v>SH-25-1110</v>
      </c>
      <c r="BS1121" s="109" t="s">
        <v>393</v>
      </c>
      <c r="BT1121" t="s">
        <v>92</v>
      </c>
      <c r="BU1121" t="s">
        <v>2063</v>
      </c>
    </row>
    <row r="1122" spans="1:73" hidden="1">
      <c r="A1122" s="103" t="s">
        <v>2064</v>
      </c>
      <c r="B1122" s="102">
        <v>45666</v>
      </c>
      <c r="C1122" s="104">
        <f>_xlfn.ISOWEEKNUM(Tabella2[[#This Row],[Date]])</f>
        <v>2</v>
      </c>
      <c r="D1122" s="104" t="s">
        <v>1914</v>
      </c>
      <c r="E1122" s="104" t="s">
        <v>284</v>
      </c>
      <c r="F1122" s="104">
        <v>39</v>
      </c>
      <c r="G1122" s="104" t="s">
        <v>257</v>
      </c>
      <c r="H1122" s="105">
        <v>12</v>
      </c>
      <c r="I1122" s="104"/>
      <c r="J1122" s="104" t="s">
        <v>258</v>
      </c>
      <c r="K1122" s="104" t="s">
        <v>83</v>
      </c>
      <c r="L1122" s="104" t="s">
        <v>299</v>
      </c>
      <c r="M1122" s="104" t="s">
        <v>361</v>
      </c>
      <c r="N1122" s="104"/>
      <c r="O1122" s="106" t="str">
        <f>A133</f>
        <v>12535</v>
      </c>
      <c r="P1122" s="111" t="s">
        <v>362</v>
      </c>
      <c r="Q1122" s="153" t="s">
        <v>343</v>
      </c>
      <c r="R1122" s="153" t="s">
        <v>344</v>
      </c>
      <c r="S1122" s="153">
        <v>4.1666666666666657E-2</v>
      </c>
      <c r="T1122" s="153" t="s">
        <v>343</v>
      </c>
      <c r="U1122" s="153" t="s">
        <v>344</v>
      </c>
      <c r="V1122" s="153">
        <f>IF(ISBLANK(T1122),"",Tabella2[[#This Row],[ACT STOP]]-Tabella2[[#This Row],[ACT START]])</f>
        <v>4.166666666666663E-2</v>
      </c>
      <c r="W1122" s="104" t="s">
        <v>92</v>
      </c>
      <c r="X1122" s="104" t="s">
        <v>91</v>
      </c>
      <c r="Y1122" s="110"/>
      <c r="Z1122" s="106"/>
      <c r="AA1122" s="104"/>
      <c r="AB1122" s="107"/>
      <c r="AC1122" s="72">
        <v>1</v>
      </c>
      <c r="AH1122" s="70"/>
      <c r="AI1122" s="70"/>
      <c r="AJ1122">
        <v>0</v>
      </c>
      <c r="AL1122" s="70"/>
      <c r="BM1122" s="135" t="s">
        <v>343</v>
      </c>
      <c r="BN1122" s="136" t="s">
        <v>344</v>
      </c>
      <c r="BO1122" s="101"/>
      <c r="BR1122" s="109" t="str">
        <f t="shared" si="17"/>
        <v>SH-25-1111</v>
      </c>
      <c r="BS1122" s="109" t="s">
        <v>266</v>
      </c>
      <c r="BT1122" t="s">
        <v>92</v>
      </c>
      <c r="BU1122" t="s">
        <v>2065</v>
      </c>
    </row>
    <row r="1123" spans="1:73" hidden="1">
      <c r="A1123" s="103" t="s">
        <v>2066</v>
      </c>
      <c r="B1123" s="102">
        <v>45667</v>
      </c>
      <c r="C1123" s="104">
        <f>_xlfn.ISOWEEKNUM(Tabella2[[#This Row],[Date]])</f>
        <v>2</v>
      </c>
      <c r="D1123" s="104" t="s">
        <v>1914</v>
      </c>
      <c r="E1123" s="104" t="s">
        <v>284</v>
      </c>
      <c r="F1123" s="104">
        <v>39</v>
      </c>
      <c r="G1123" s="104" t="s">
        <v>284</v>
      </c>
      <c r="H1123" s="105">
        <v>9</v>
      </c>
      <c r="I1123" s="104"/>
      <c r="J1123" s="104" t="s">
        <v>258</v>
      </c>
      <c r="K1123" s="104" t="s">
        <v>79</v>
      </c>
      <c r="L1123" s="104" t="s">
        <v>299</v>
      </c>
      <c r="M1123" s="104" t="s">
        <v>361</v>
      </c>
      <c r="N1123" s="104"/>
      <c r="O1123" s="106" t="str">
        <f>A136</f>
        <v>12538</v>
      </c>
      <c r="P1123" s="111" t="s">
        <v>2067</v>
      </c>
      <c r="Q1123" s="153" t="s">
        <v>307</v>
      </c>
      <c r="R1123" s="153" t="s">
        <v>308</v>
      </c>
      <c r="S1123" s="153">
        <v>4.1666666666666657E-2</v>
      </c>
      <c r="T1123" s="153" t="s">
        <v>307</v>
      </c>
      <c r="U1123" s="153">
        <v>0.3298611111111111</v>
      </c>
      <c r="V1123" s="153">
        <f>IF(ISBLANK(T1123),"",Tabella2[[#This Row],[ACT STOP]]-Tabella2[[#This Row],[ACT START]])</f>
        <v>3.472222222222221E-2</v>
      </c>
      <c r="W1123" s="104" t="s">
        <v>92</v>
      </c>
      <c r="X1123" s="104" t="s">
        <v>91</v>
      </c>
      <c r="Y1123" s="110"/>
      <c r="Z1123" s="106"/>
      <c r="AA1123" s="104"/>
      <c r="AB1123" s="107"/>
      <c r="AC1123" s="72">
        <v>1</v>
      </c>
      <c r="AH1123" s="70"/>
      <c r="AI1123" s="70"/>
      <c r="AJ1123">
        <v>0</v>
      </c>
      <c r="AL1123" s="70"/>
      <c r="BM1123" s="135" t="s">
        <v>307</v>
      </c>
      <c r="BN1123" s="136">
        <v>0.3298611111111111</v>
      </c>
      <c r="BO1123" s="101"/>
      <c r="BR1123" s="109" t="str">
        <f t="shared" si="17"/>
        <v>SH-25-1112</v>
      </c>
      <c r="BS1123" s="109" t="s">
        <v>339</v>
      </c>
      <c r="BT1123" t="s">
        <v>92</v>
      </c>
      <c r="BU1123" t="s">
        <v>2068</v>
      </c>
    </row>
    <row r="1124" spans="1:73" hidden="1">
      <c r="A1124" s="103" t="s">
        <v>2069</v>
      </c>
      <c r="B1124" s="102">
        <v>45667</v>
      </c>
      <c r="C1124" s="104">
        <f>_xlfn.ISOWEEKNUM(Tabella2[[#This Row],[Date]])</f>
        <v>2</v>
      </c>
      <c r="D1124" s="104" t="s">
        <v>1914</v>
      </c>
      <c r="E1124" s="104" t="s">
        <v>284</v>
      </c>
      <c r="F1124" s="104">
        <v>40</v>
      </c>
      <c r="G1124" s="104" t="s">
        <v>257</v>
      </c>
      <c r="H1124" s="105">
        <v>30</v>
      </c>
      <c r="I1124" s="104"/>
      <c r="J1124" s="104" t="s">
        <v>258</v>
      </c>
      <c r="K1124" s="104" t="s">
        <v>83</v>
      </c>
      <c r="L1124" s="104" t="s">
        <v>299</v>
      </c>
      <c r="M1124" s="104" t="s">
        <v>361</v>
      </c>
      <c r="N1124" s="104"/>
      <c r="O1124" s="106" t="str">
        <f>A138</f>
        <v>12540</v>
      </c>
      <c r="P1124" s="111" t="s">
        <v>2067</v>
      </c>
      <c r="Q1124" s="153" t="s">
        <v>307</v>
      </c>
      <c r="R1124" s="153" t="s">
        <v>308</v>
      </c>
      <c r="S1124" s="153">
        <v>4.1666666666666657E-2</v>
      </c>
      <c r="T1124" s="153">
        <v>0.2986111111111111</v>
      </c>
      <c r="U1124" s="153">
        <v>0.33333333333333331</v>
      </c>
      <c r="V1124" s="153">
        <f>IF(ISBLANK(T1124),"",Tabella2[[#This Row],[ACT STOP]]-Tabella2[[#This Row],[ACT START]])</f>
        <v>3.472222222222221E-2</v>
      </c>
      <c r="W1124" s="104" t="s">
        <v>92</v>
      </c>
      <c r="X1124" s="104" t="s">
        <v>91</v>
      </c>
      <c r="Y1124" s="110" t="s">
        <v>2070</v>
      </c>
      <c r="Z1124" s="106"/>
      <c r="AA1124" s="104"/>
      <c r="AB1124" s="107"/>
      <c r="AC1124" s="72">
        <v>1</v>
      </c>
      <c r="AH1124" s="70"/>
      <c r="AI1124" s="70"/>
      <c r="AJ1124">
        <v>0</v>
      </c>
      <c r="AL1124" s="70"/>
      <c r="BM1124" s="135">
        <v>0.2986111111111111</v>
      </c>
      <c r="BN1124" s="136">
        <v>0.33333333333333331</v>
      </c>
      <c r="BO1124" s="101"/>
      <c r="BR1124" s="109" t="str">
        <f t="shared" si="17"/>
        <v>SH-25-1113</v>
      </c>
      <c r="BS1124" s="109" t="s">
        <v>279</v>
      </c>
      <c r="BT1124" t="s">
        <v>92</v>
      </c>
      <c r="BU1124" t="s">
        <v>2071</v>
      </c>
    </row>
    <row r="1125" spans="1:73" hidden="1">
      <c r="A1125" s="103" t="s">
        <v>2072</v>
      </c>
      <c r="B1125" s="102">
        <v>45667</v>
      </c>
      <c r="C1125" s="104">
        <f>_xlfn.ISOWEEKNUM(Tabella2[[#This Row],[Date]])</f>
        <v>2</v>
      </c>
      <c r="D1125" s="104" t="s">
        <v>255</v>
      </c>
      <c r="E1125" s="104" t="s">
        <v>256</v>
      </c>
      <c r="F1125" s="104">
        <v>45</v>
      </c>
      <c r="G1125" s="104" t="s">
        <v>257</v>
      </c>
      <c r="H1125" s="105">
        <v>1</v>
      </c>
      <c r="I1125" s="104" t="s">
        <v>258</v>
      </c>
      <c r="J1125" s="104"/>
      <c r="K1125" s="104" t="s">
        <v>81</v>
      </c>
      <c r="L1125" s="104" t="s">
        <v>259</v>
      </c>
      <c r="M1125" s="104" t="s">
        <v>269</v>
      </c>
      <c r="N1125" s="104"/>
      <c r="O1125" s="106"/>
      <c r="P1125" s="111" t="s">
        <v>1966</v>
      </c>
      <c r="Q1125" s="153" t="s">
        <v>307</v>
      </c>
      <c r="R1125" s="153" t="s">
        <v>308</v>
      </c>
      <c r="S1125" s="153">
        <v>4.1666666666666657E-2</v>
      </c>
      <c r="T1125" s="153" t="s">
        <v>307</v>
      </c>
      <c r="U1125" s="153" t="s">
        <v>308</v>
      </c>
      <c r="V1125" s="153">
        <f>IF(ISBLANK(T1125),"",Tabella2[[#This Row],[ACT STOP]]-Tabella2[[#This Row],[ACT START]])</f>
        <v>4.1666666666666685E-2</v>
      </c>
      <c r="W1125" s="104" t="s">
        <v>92</v>
      </c>
      <c r="X1125" s="104" t="s">
        <v>91</v>
      </c>
      <c r="Y1125" s="110"/>
      <c r="Z1125" s="106"/>
      <c r="AA1125" s="104"/>
      <c r="AB1125" s="107"/>
      <c r="AC1125" s="72">
        <v>1</v>
      </c>
      <c r="AH1125" s="70"/>
      <c r="AI1125" s="70"/>
      <c r="AJ1125">
        <v>0</v>
      </c>
      <c r="AL1125" s="70"/>
      <c r="BM1125" s="135" t="s">
        <v>307</v>
      </c>
      <c r="BN1125" s="136" t="s">
        <v>308</v>
      </c>
      <c r="BO1125" s="101"/>
      <c r="BR1125" s="109" t="str">
        <f t="shared" si="17"/>
        <v>SH-25-1114</v>
      </c>
      <c r="BS1125" s="109" t="s">
        <v>332</v>
      </c>
      <c r="BT1125" t="s">
        <v>92</v>
      </c>
      <c r="BU1125" t="s">
        <v>2073</v>
      </c>
    </row>
    <row r="1126" spans="1:73" hidden="1">
      <c r="A1126" s="103" t="s">
        <v>2074</v>
      </c>
      <c r="B1126" s="102">
        <v>45667</v>
      </c>
      <c r="C1126" s="104">
        <f>_xlfn.ISOWEEKNUM(Tabella2[[#This Row],[Date]])</f>
        <v>2</v>
      </c>
      <c r="D1126" s="104" t="s">
        <v>255</v>
      </c>
      <c r="E1126" s="104" t="s">
        <v>256</v>
      </c>
      <c r="F1126" s="104">
        <v>42</v>
      </c>
      <c r="G1126" s="104" t="s">
        <v>257</v>
      </c>
      <c r="H1126" s="105">
        <v>17</v>
      </c>
      <c r="I1126" s="104" t="s">
        <v>258</v>
      </c>
      <c r="J1126" s="104"/>
      <c r="K1126" s="104" t="s">
        <v>79</v>
      </c>
      <c r="L1126" s="104" t="s">
        <v>299</v>
      </c>
      <c r="M1126" s="104" t="s">
        <v>386</v>
      </c>
      <c r="N1126" s="104"/>
      <c r="O1126" s="106" t="str">
        <f>A1127</f>
        <v>13529</v>
      </c>
      <c r="P1126" s="111" t="s">
        <v>2075</v>
      </c>
      <c r="Q1126" s="153" t="s">
        <v>330</v>
      </c>
      <c r="R1126" s="153" t="s">
        <v>331</v>
      </c>
      <c r="S1126" s="153">
        <v>4.1666666666666657E-2</v>
      </c>
      <c r="T1126" s="153" t="s">
        <v>330</v>
      </c>
      <c r="U1126" s="153" t="s">
        <v>331</v>
      </c>
      <c r="V1126" s="153">
        <f>IF(ISBLANK(T1126),"",Tabella2[[#This Row],[ACT STOP]]-Tabella2[[#This Row],[ACT START]])</f>
        <v>4.1666666666666685E-2</v>
      </c>
      <c r="W1126" s="104" t="s">
        <v>92</v>
      </c>
      <c r="X1126" s="104" t="s">
        <v>91</v>
      </c>
      <c r="Y1126" s="110"/>
      <c r="Z1126" s="106"/>
      <c r="AA1126" s="104"/>
      <c r="AB1126" s="107"/>
      <c r="AC1126" s="72">
        <v>1</v>
      </c>
      <c r="AH1126" s="70"/>
      <c r="AI1126" s="70"/>
      <c r="AJ1126">
        <v>0</v>
      </c>
      <c r="AL1126" s="70"/>
      <c r="BM1126" s="135" t="s">
        <v>330</v>
      </c>
      <c r="BN1126" s="136" t="s">
        <v>331</v>
      </c>
      <c r="BO1126" s="101"/>
      <c r="BR1126" s="109" t="str">
        <f t="shared" si="17"/>
        <v>SH-25-1115</v>
      </c>
      <c r="BS1126" s="109" t="s">
        <v>393</v>
      </c>
      <c r="BT1126" t="s">
        <v>92</v>
      </c>
      <c r="BU1126" t="s">
        <v>2076</v>
      </c>
    </row>
    <row r="1127" spans="1:73" hidden="1">
      <c r="A1127" s="103" t="s">
        <v>2077</v>
      </c>
      <c r="B1127" s="102">
        <v>45667</v>
      </c>
      <c r="C1127" s="104">
        <f>_xlfn.ISOWEEKNUM(Tabella2[[#This Row],[Date]])</f>
        <v>2</v>
      </c>
      <c r="D1127" s="104" t="s">
        <v>255</v>
      </c>
      <c r="E1127" s="104" t="s">
        <v>256</v>
      </c>
      <c r="F1127" s="104">
        <v>44</v>
      </c>
      <c r="G1127" s="104" t="s">
        <v>257</v>
      </c>
      <c r="H1127" s="105">
        <v>9</v>
      </c>
      <c r="I1127" s="104" t="s">
        <v>258</v>
      </c>
      <c r="J1127" s="104"/>
      <c r="K1127" s="104" t="s">
        <v>78</v>
      </c>
      <c r="L1127" s="104" t="s">
        <v>299</v>
      </c>
      <c r="M1127" s="104" t="s">
        <v>386</v>
      </c>
      <c r="N1127" s="104"/>
      <c r="O1127" s="106" t="str">
        <f>A1126</f>
        <v>13528</v>
      </c>
      <c r="P1127" s="111" t="s">
        <v>2075</v>
      </c>
      <c r="Q1127" s="153">
        <v>0.3576388888888889</v>
      </c>
      <c r="R1127" s="153">
        <v>0.39930555555555558</v>
      </c>
      <c r="S1127" s="153">
        <v>4.1666666666666657E-2</v>
      </c>
      <c r="T1127" s="153" t="s">
        <v>330</v>
      </c>
      <c r="U1127" s="153" t="s">
        <v>331</v>
      </c>
      <c r="V1127" s="153">
        <f>IF(ISBLANK(T1127),"",Tabella2[[#This Row],[ACT STOP]]-Tabella2[[#This Row],[ACT START]])</f>
        <v>4.1666666666666685E-2</v>
      </c>
      <c r="W1127" s="104" t="s">
        <v>92</v>
      </c>
      <c r="X1127" s="104" t="s">
        <v>91</v>
      </c>
      <c r="Y1127" s="110"/>
      <c r="Z1127" s="106"/>
      <c r="AA1127" s="104"/>
      <c r="AB1127" s="107"/>
      <c r="AC1127" s="72">
        <v>1</v>
      </c>
      <c r="AH1127" s="70"/>
      <c r="AI1127" s="70"/>
      <c r="AJ1127">
        <v>0</v>
      </c>
      <c r="AL1127" s="70"/>
      <c r="BM1127" s="135" t="s">
        <v>330</v>
      </c>
      <c r="BN1127" s="136" t="s">
        <v>331</v>
      </c>
      <c r="BO1127" s="101"/>
      <c r="BR1127" s="109" t="str">
        <f t="shared" si="17"/>
        <v>SH-25-1116</v>
      </c>
      <c r="BS1127" s="109" t="s">
        <v>318</v>
      </c>
      <c r="BT1127" t="s">
        <v>92</v>
      </c>
      <c r="BU1127" t="s">
        <v>2078</v>
      </c>
    </row>
    <row r="1128" spans="1:73" hidden="1">
      <c r="A1128" s="103" t="s">
        <v>2079</v>
      </c>
      <c r="B1128" s="102">
        <v>45667</v>
      </c>
      <c r="C1128" s="104">
        <f>_xlfn.ISOWEEKNUM(Tabella2[[#This Row],[Date]])</f>
        <v>2</v>
      </c>
      <c r="D1128" s="104" t="s">
        <v>275</v>
      </c>
      <c r="E1128" s="104" t="s">
        <v>256</v>
      </c>
      <c r="F1128" s="104">
        <v>57</v>
      </c>
      <c r="G1128" s="104" t="s">
        <v>257</v>
      </c>
      <c r="H1128" s="105">
        <v>12</v>
      </c>
      <c r="I1128" s="104" t="s">
        <v>258</v>
      </c>
      <c r="J1128" s="104"/>
      <c r="K1128" s="104" t="s">
        <v>83</v>
      </c>
      <c r="L1128" s="104" t="s">
        <v>299</v>
      </c>
      <c r="M1128" s="104" t="s">
        <v>276</v>
      </c>
      <c r="N1128" s="104"/>
      <c r="O1128" s="106" t="str">
        <f>A143</f>
        <v>12545</v>
      </c>
      <c r="P1128" s="111" t="s">
        <v>2080</v>
      </c>
      <c r="Q1128" s="153" t="s">
        <v>330</v>
      </c>
      <c r="R1128" s="153" t="s">
        <v>331</v>
      </c>
      <c r="S1128" s="153">
        <v>4.1666666666666657E-2</v>
      </c>
      <c r="T1128" s="153" t="s">
        <v>330</v>
      </c>
      <c r="U1128" s="153" t="s">
        <v>331</v>
      </c>
      <c r="V1128" s="153">
        <f>IF(ISBLANK(T1128),"",Tabella2[[#This Row],[ACT STOP]]-Tabella2[[#This Row],[ACT START]])</f>
        <v>4.1666666666666685E-2</v>
      </c>
      <c r="W1128" s="104" t="s">
        <v>92</v>
      </c>
      <c r="X1128" s="104" t="s">
        <v>91</v>
      </c>
      <c r="Y1128" s="110"/>
      <c r="Z1128" s="106"/>
      <c r="AA1128" s="104"/>
      <c r="AB1128" s="107"/>
      <c r="AC1128" s="72">
        <v>1</v>
      </c>
      <c r="AH1128" s="70"/>
      <c r="AI1128" s="70"/>
      <c r="AJ1128">
        <v>0</v>
      </c>
      <c r="AL1128" s="70"/>
      <c r="BM1128" s="135" t="s">
        <v>330</v>
      </c>
      <c r="BN1128" s="136" t="s">
        <v>331</v>
      </c>
      <c r="BO1128" s="101"/>
      <c r="BR1128" s="109" t="str">
        <f t="shared" si="17"/>
        <v>SH-25-1117</v>
      </c>
      <c r="BS1128" s="109" t="s">
        <v>266</v>
      </c>
      <c r="BT1128" t="s">
        <v>92</v>
      </c>
      <c r="BU1128" t="s">
        <v>2081</v>
      </c>
    </row>
    <row r="1129" spans="1:73" hidden="1">
      <c r="A1129" s="103" t="s">
        <v>2082</v>
      </c>
      <c r="B1129" s="102">
        <v>45667</v>
      </c>
      <c r="C1129" s="104">
        <f>_xlfn.ISOWEEKNUM(Tabella2[[#This Row],[Date]])</f>
        <v>2</v>
      </c>
      <c r="D1129" s="104" t="s">
        <v>275</v>
      </c>
      <c r="E1129" s="104" t="s">
        <v>256</v>
      </c>
      <c r="F1129" s="104">
        <v>60</v>
      </c>
      <c r="G1129" s="104" t="s">
        <v>257</v>
      </c>
      <c r="H1129" s="105">
        <v>2</v>
      </c>
      <c r="I1129" s="104" t="s">
        <v>258</v>
      </c>
      <c r="J1129" s="104"/>
      <c r="K1129" s="104" t="s">
        <v>81</v>
      </c>
      <c r="L1129" s="104" t="s">
        <v>259</v>
      </c>
      <c r="M1129" s="104" t="s">
        <v>276</v>
      </c>
      <c r="N1129" s="104"/>
      <c r="O1129" s="106"/>
      <c r="P1129" s="111" t="s">
        <v>531</v>
      </c>
      <c r="Q1129" s="153" t="s">
        <v>330</v>
      </c>
      <c r="R1129" s="153" t="s">
        <v>331</v>
      </c>
      <c r="S1129" s="153">
        <v>4.1666666666666657E-2</v>
      </c>
      <c r="T1129" s="153" t="s">
        <v>330</v>
      </c>
      <c r="U1129" s="153" t="s">
        <v>331</v>
      </c>
      <c r="V1129" s="153">
        <f>IF(ISBLANK(T1129),"",Tabella2[[#This Row],[ACT STOP]]-Tabella2[[#This Row],[ACT START]])</f>
        <v>4.1666666666666685E-2</v>
      </c>
      <c r="W1129" s="104" t="s">
        <v>92</v>
      </c>
      <c r="X1129" s="104" t="s">
        <v>91</v>
      </c>
      <c r="Y1129" s="110" t="s">
        <v>2083</v>
      </c>
      <c r="Z1129" s="106"/>
      <c r="AA1129" s="104"/>
      <c r="AB1129" s="107"/>
      <c r="AC1129" s="72">
        <v>1</v>
      </c>
      <c r="AH1129" s="70"/>
      <c r="AI1129" s="70"/>
      <c r="AJ1129">
        <v>0</v>
      </c>
      <c r="AL1129" s="70"/>
      <c r="BL1129" t="s">
        <v>2084</v>
      </c>
      <c r="BM1129" s="135" t="s">
        <v>330</v>
      </c>
      <c r="BN1129" s="136" t="s">
        <v>331</v>
      </c>
      <c r="BO1129" s="101"/>
      <c r="BR1129" s="109" t="str">
        <f t="shared" si="17"/>
        <v>SH-25-1118</v>
      </c>
      <c r="BS1129" s="109" t="s">
        <v>368</v>
      </c>
      <c r="BT1129" t="s">
        <v>92</v>
      </c>
      <c r="BU1129" t="s">
        <v>2085</v>
      </c>
    </row>
    <row r="1130" spans="1:73" hidden="1">
      <c r="A1130" s="103" t="s">
        <v>2086</v>
      </c>
      <c r="B1130" s="102">
        <v>45667</v>
      </c>
      <c r="C1130" s="104">
        <f>_xlfn.ISOWEEKNUM(Tabella2[[#This Row],[Date]])</f>
        <v>2</v>
      </c>
      <c r="D1130" s="104" t="s">
        <v>455</v>
      </c>
      <c r="E1130" s="104" t="s">
        <v>284</v>
      </c>
      <c r="F1130" s="104">
        <v>37</v>
      </c>
      <c r="G1130" s="104" t="s">
        <v>257</v>
      </c>
      <c r="H1130" s="105">
        <v>10</v>
      </c>
      <c r="I1130" s="104"/>
      <c r="J1130" s="104" t="s">
        <v>258</v>
      </c>
      <c r="K1130" s="104" t="s">
        <v>79</v>
      </c>
      <c r="L1130" s="104" t="s">
        <v>299</v>
      </c>
      <c r="M1130" s="104" t="s">
        <v>361</v>
      </c>
      <c r="N1130" s="104"/>
      <c r="O1130" s="106" t="str">
        <f>A146</f>
        <v>12548</v>
      </c>
      <c r="P1130" s="111" t="s">
        <v>2067</v>
      </c>
      <c r="Q1130" s="153" t="s">
        <v>336</v>
      </c>
      <c r="R1130" s="153" t="s">
        <v>337</v>
      </c>
      <c r="S1130" s="153">
        <v>4.1666666666666657E-2</v>
      </c>
      <c r="T1130" s="153" t="s">
        <v>336</v>
      </c>
      <c r="U1130" s="153" t="s">
        <v>337</v>
      </c>
      <c r="V1130" s="153">
        <f>IF(ISBLANK(T1130),"",Tabella2[[#This Row],[ACT STOP]]-Tabella2[[#This Row],[ACT START]])</f>
        <v>4.1666666666666685E-2</v>
      </c>
      <c r="W1130" s="104" t="s">
        <v>92</v>
      </c>
      <c r="X1130" s="104" t="s">
        <v>91</v>
      </c>
      <c r="Y1130" s="110"/>
      <c r="Z1130" s="106"/>
      <c r="AA1130" s="104"/>
      <c r="AB1130" s="107"/>
      <c r="AC1130" s="72">
        <v>1</v>
      </c>
      <c r="AH1130" s="70"/>
      <c r="AI1130" s="70"/>
      <c r="AJ1130">
        <v>0</v>
      </c>
      <c r="AL1130" s="70"/>
      <c r="BM1130" s="135" t="s">
        <v>336</v>
      </c>
      <c r="BN1130" s="136" t="s">
        <v>337</v>
      </c>
      <c r="BO1130" s="101"/>
      <c r="BR1130" s="109" t="str">
        <f t="shared" si="17"/>
        <v>SH-25-1119</v>
      </c>
      <c r="BS1130" s="109" t="s">
        <v>552</v>
      </c>
      <c r="BT1130" t="s">
        <v>92</v>
      </c>
      <c r="BU1130" t="s">
        <v>2087</v>
      </c>
    </row>
    <row r="1131" spans="1:73" hidden="1">
      <c r="A1131" s="103" t="s">
        <v>2088</v>
      </c>
      <c r="B1131" s="102">
        <v>45667</v>
      </c>
      <c r="C1131" s="104">
        <f>_xlfn.ISOWEEKNUM(Tabella2[[#This Row],[Date]])</f>
        <v>2</v>
      </c>
      <c r="D1131" s="104" t="s">
        <v>275</v>
      </c>
      <c r="E1131" s="104" t="s">
        <v>256</v>
      </c>
      <c r="F1131" s="104">
        <v>61</v>
      </c>
      <c r="G1131" s="104" t="s">
        <v>257</v>
      </c>
      <c r="H1131" s="105">
        <v>30</v>
      </c>
      <c r="I1131" s="104" t="s">
        <v>258</v>
      </c>
      <c r="J1131" s="104"/>
      <c r="K1131" s="104" t="s">
        <v>83</v>
      </c>
      <c r="L1131" s="104" t="s">
        <v>299</v>
      </c>
      <c r="M1131" s="104" t="s">
        <v>276</v>
      </c>
      <c r="N1131" s="104"/>
      <c r="O1131" s="106" t="str">
        <f>A148</f>
        <v>12550</v>
      </c>
      <c r="P1131" s="111" t="s">
        <v>2080</v>
      </c>
      <c r="Q1131" s="153" t="s">
        <v>336</v>
      </c>
      <c r="R1131" s="153" t="s">
        <v>337</v>
      </c>
      <c r="S1131" s="153">
        <v>4.1666666666666657E-2</v>
      </c>
      <c r="T1131" s="153" t="s">
        <v>336</v>
      </c>
      <c r="U1131" s="153">
        <v>0.45833333333333331</v>
      </c>
      <c r="V1131" s="153">
        <f>IF(ISBLANK(T1131),"",Tabella2[[#This Row],[ACT STOP]]-Tabella2[[#This Row],[ACT START]])</f>
        <v>3.819444444444442E-2</v>
      </c>
      <c r="W1131" s="104" t="s">
        <v>92</v>
      </c>
      <c r="X1131" s="104" t="s">
        <v>91</v>
      </c>
      <c r="Y1131" s="110"/>
      <c r="Z1131" s="106"/>
      <c r="AA1131" s="104"/>
      <c r="AB1131" s="107"/>
      <c r="AC1131" s="72">
        <v>1</v>
      </c>
      <c r="AH1131" s="70"/>
      <c r="AI1131" s="70"/>
      <c r="AJ1131">
        <v>0</v>
      </c>
      <c r="AL1131" s="70"/>
      <c r="BM1131" s="135" t="s">
        <v>336</v>
      </c>
      <c r="BN1131" s="136">
        <v>0.45833333333333331</v>
      </c>
      <c r="BO1131" s="101"/>
      <c r="BR1131" s="109" t="str">
        <f t="shared" si="17"/>
        <v>SH-25-1120</v>
      </c>
      <c r="BS1131" s="109" t="s">
        <v>279</v>
      </c>
      <c r="BT1131" t="s">
        <v>92</v>
      </c>
      <c r="BU1131" t="s">
        <v>2089</v>
      </c>
    </row>
    <row r="1132" spans="1:73" hidden="1">
      <c r="A1132" s="103" t="s">
        <v>2090</v>
      </c>
      <c r="B1132" s="102">
        <v>45667</v>
      </c>
      <c r="C1132" s="104">
        <f>_xlfn.ISOWEEKNUM(Tabella2[[#This Row],[Date]])</f>
        <v>2</v>
      </c>
      <c r="D1132" s="104" t="s">
        <v>255</v>
      </c>
      <c r="E1132" s="104" t="s">
        <v>256</v>
      </c>
      <c r="F1132" s="104">
        <v>45</v>
      </c>
      <c r="G1132" s="104" t="s">
        <v>257</v>
      </c>
      <c r="H1132" s="105">
        <v>5</v>
      </c>
      <c r="I1132" s="104" t="s">
        <v>258</v>
      </c>
      <c r="J1132" s="104"/>
      <c r="K1132" s="104" t="s">
        <v>81</v>
      </c>
      <c r="L1132" s="104" t="s">
        <v>259</v>
      </c>
      <c r="M1132" s="104" t="s">
        <v>269</v>
      </c>
      <c r="N1132" s="104"/>
      <c r="O1132" s="106"/>
      <c r="P1132" s="111" t="s">
        <v>270</v>
      </c>
      <c r="Q1132" s="153" t="s">
        <v>336</v>
      </c>
      <c r="R1132" s="153" t="s">
        <v>337</v>
      </c>
      <c r="S1132" s="153">
        <v>4.1666666666666657E-2</v>
      </c>
      <c r="T1132" s="153" t="s">
        <v>336</v>
      </c>
      <c r="U1132" s="153" t="s">
        <v>337</v>
      </c>
      <c r="V1132" s="153">
        <f>IF(ISBLANK(T1132),"",Tabella2[[#This Row],[ACT STOP]]-Tabella2[[#This Row],[ACT START]])</f>
        <v>4.1666666666666685E-2</v>
      </c>
      <c r="W1132" s="104" t="s">
        <v>92</v>
      </c>
      <c r="X1132" s="104" t="s">
        <v>91</v>
      </c>
      <c r="Y1132" s="110"/>
      <c r="Z1132" s="106"/>
      <c r="AA1132" s="104"/>
      <c r="AB1132" s="107"/>
      <c r="AC1132" s="72">
        <v>1</v>
      </c>
      <c r="AH1132" s="70"/>
      <c r="AI1132" s="70"/>
      <c r="AJ1132">
        <v>0</v>
      </c>
      <c r="AL1132" s="70"/>
      <c r="BM1132" s="135" t="s">
        <v>336</v>
      </c>
      <c r="BN1132" s="136" t="s">
        <v>337</v>
      </c>
      <c r="BO1132" s="101"/>
      <c r="BR1132" s="109" t="str">
        <f t="shared" si="17"/>
        <v>SH-25-1121</v>
      </c>
      <c r="BS1132" s="109" t="s">
        <v>416</v>
      </c>
      <c r="BT1132" t="s">
        <v>92</v>
      </c>
      <c r="BU1132" t="s">
        <v>2091</v>
      </c>
    </row>
    <row r="1133" spans="1:73" hidden="1">
      <c r="A1133" s="103" t="s">
        <v>2092</v>
      </c>
      <c r="B1133" s="102">
        <v>45667</v>
      </c>
      <c r="C1133" s="104">
        <f>_xlfn.ISOWEEKNUM(Tabella2[[#This Row],[Date]])</f>
        <v>2</v>
      </c>
      <c r="D1133" s="104" t="s">
        <v>255</v>
      </c>
      <c r="E1133" s="104" t="s">
        <v>256</v>
      </c>
      <c r="F1133" s="104">
        <v>41</v>
      </c>
      <c r="G1133" s="104" t="s">
        <v>257</v>
      </c>
      <c r="H1133" s="105">
        <v>31</v>
      </c>
      <c r="I1133" s="104" t="s">
        <v>258</v>
      </c>
      <c r="J1133" s="104"/>
      <c r="K1133" s="104" t="s">
        <v>79</v>
      </c>
      <c r="L1133" s="104" t="s">
        <v>299</v>
      </c>
      <c r="M1133" s="104" t="s">
        <v>386</v>
      </c>
      <c r="N1133" s="104"/>
      <c r="O1133" s="106" t="str">
        <f>A1134</f>
        <v>13536</v>
      </c>
      <c r="P1133" s="111" t="s">
        <v>2075</v>
      </c>
      <c r="Q1133" s="153" t="s">
        <v>349</v>
      </c>
      <c r="R1133" s="153" t="s">
        <v>350</v>
      </c>
      <c r="S1133" s="153">
        <v>4.1666666666666657E-2</v>
      </c>
      <c r="T1133" s="153">
        <v>0.4826388888888889</v>
      </c>
      <c r="U1133" s="153">
        <v>0.52430555555555558</v>
      </c>
      <c r="V1133" s="153">
        <f>IF(ISBLANK(T1133),"",Tabella2[[#This Row],[ACT STOP]]-Tabella2[[#This Row],[ACT START]])</f>
        <v>4.1666666666666685E-2</v>
      </c>
      <c r="W1133" s="104" t="s">
        <v>92</v>
      </c>
      <c r="X1133" s="104" t="s">
        <v>91</v>
      </c>
      <c r="Y1133" s="110"/>
      <c r="Z1133" s="106"/>
      <c r="AA1133" s="104"/>
      <c r="AB1133" s="107"/>
      <c r="AC1133" s="72">
        <v>1</v>
      </c>
      <c r="AH1133" s="70"/>
      <c r="AI1133" s="70"/>
      <c r="AJ1133">
        <v>0</v>
      </c>
      <c r="AL1133" s="70"/>
      <c r="BM1133" s="135">
        <v>0.4826388888888889</v>
      </c>
      <c r="BN1133" s="136">
        <v>0.52430555555555558</v>
      </c>
      <c r="BO1133" s="101"/>
      <c r="BR1133" s="109" t="str">
        <f t="shared" si="17"/>
        <v>SH-25-1122</v>
      </c>
      <c r="BS1133" s="109" t="s">
        <v>345</v>
      </c>
      <c r="BT1133" t="s">
        <v>92</v>
      </c>
      <c r="BU1133" t="s">
        <v>2093</v>
      </c>
    </row>
    <row r="1134" spans="1:73" hidden="1">
      <c r="A1134" s="103" t="s">
        <v>2094</v>
      </c>
      <c r="B1134" s="102">
        <v>45667</v>
      </c>
      <c r="C1134" s="104">
        <f>_xlfn.ISOWEEKNUM(Tabella2[[#This Row],[Date]])</f>
        <v>2</v>
      </c>
      <c r="D1134" s="104" t="s">
        <v>255</v>
      </c>
      <c r="E1134" s="104" t="s">
        <v>256</v>
      </c>
      <c r="F1134" s="104">
        <v>49</v>
      </c>
      <c r="G1134" s="104" t="s">
        <v>284</v>
      </c>
      <c r="H1134" s="105">
        <v>22</v>
      </c>
      <c r="I1134" s="104" t="s">
        <v>258</v>
      </c>
      <c r="J1134" s="104"/>
      <c r="K1134" s="104" t="s">
        <v>78</v>
      </c>
      <c r="L1134" s="104" t="s">
        <v>299</v>
      </c>
      <c r="M1134" s="104" t="s">
        <v>386</v>
      </c>
      <c r="N1134" s="104"/>
      <c r="O1134" s="106" t="str">
        <f>A1133</f>
        <v>13535</v>
      </c>
      <c r="P1134" s="111" t="s">
        <v>2075</v>
      </c>
      <c r="Q1134" s="153">
        <v>0.4826388888888889</v>
      </c>
      <c r="R1134" s="153">
        <v>0.52430555555555558</v>
      </c>
      <c r="S1134" s="153">
        <v>4.1666666666666657E-2</v>
      </c>
      <c r="T1134" s="153">
        <v>0.4826388888888889</v>
      </c>
      <c r="U1134" s="153">
        <v>0.52430555555555558</v>
      </c>
      <c r="V1134" s="153">
        <f>IF(ISBLANK(T1134),"",Tabella2[[#This Row],[ACT STOP]]-Tabella2[[#This Row],[ACT START]])</f>
        <v>4.1666666666666685E-2</v>
      </c>
      <c r="W1134" s="104" t="s">
        <v>92</v>
      </c>
      <c r="X1134" s="104" t="s">
        <v>91</v>
      </c>
      <c r="Y1134" s="110"/>
      <c r="Z1134" s="106"/>
      <c r="AA1134" s="104"/>
      <c r="AB1134" s="107"/>
      <c r="AC1134" s="72">
        <v>1</v>
      </c>
      <c r="AH1134" s="70"/>
      <c r="AI1134" s="70"/>
      <c r="AJ1134">
        <v>0</v>
      </c>
      <c r="AL1134" s="70"/>
      <c r="BM1134" s="170">
        <v>0.4826388888888889</v>
      </c>
      <c r="BN1134" s="170">
        <v>0.52430555555555558</v>
      </c>
      <c r="BO1134" s="101"/>
      <c r="BR1134" s="109" t="str">
        <f t="shared" si="17"/>
        <v>SH-25-1123</v>
      </c>
      <c r="BS1134" s="109" t="s">
        <v>295</v>
      </c>
      <c r="BT1134" t="s">
        <v>92</v>
      </c>
      <c r="BU1134" t="s">
        <v>2095</v>
      </c>
    </row>
    <row r="1135" spans="1:73" hidden="1">
      <c r="A1135" s="103" t="s">
        <v>2096</v>
      </c>
      <c r="B1135" s="102">
        <v>45667</v>
      </c>
      <c r="C1135" s="104">
        <f>_xlfn.ISOWEEKNUM(Tabella2[[#This Row],[Date]])</f>
        <v>2</v>
      </c>
      <c r="D1135" s="104" t="s">
        <v>455</v>
      </c>
      <c r="E1135" s="104" t="s">
        <v>284</v>
      </c>
      <c r="F1135" s="104">
        <v>38</v>
      </c>
      <c r="G1135" s="104" t="s">
        <v>257</v>
      </c>
      <c r="H1135" s="105">
        <v>32</v>
      </c>
      <c r="I1135" s="104"/>
      <c r="J1135" s="104" t="s">
        <v>258</v>
      </c>
      <c r="K1135" s="104" t="s">
        <v>83</v>
      </c>
      <c r="L1135" s="104" t="s">
        <v>299</v>
      </c>
      <c r="M1135" s="104" t="s">
        <v>361</v>
      </c>
      <c r="N1135" s="104"/>
      <c r="O1135" s="106" t="str">
        <f>A153</f>
        <v>12555</v>
      </c>
      <c r="P1135" s="111" t="s">
        <v>2067</v>
      </c>
      <c r="Q1135" s="153" t="s">
        <v>349</v>
      </c>
      <c r="R1135" s="153" t="s">
        <v>350</v>
      </c>
      <c r="S1135" s="153">
        <v>4.1666666666666657E-2</v>
      </c>
      <c r="T1135" s="153">
        <v>0.4826388888888889</v>
      </c>
      <c r="U1135" s="153">
        <v>0.52430555555555558</v>
      </c>
      <c r="V1135" s="153">
        <f>IF(ISBLANK(T1135),"",Tabella2[[#This Row],[ACT STOP]]-Tabella2[[#This Row],[ACT START]])</f>
        <v>4.1666666666666685E-2</v>
      </c>
      <c r="W1135" s="104" t="s">
        <v>92</v>
      </c>
      <c r="X1135" s="104" t="s">
        <v>91</v>
      </c>
      <c r="Y1135" s="110" t="s">
        <v>2097</v>
      </c>
      <c r="Z1135" s="106"/>
      <c r="AA1135" s="104"/>
      <c r="AB1135" s="107"/>
      <c r="AC1135" s="72">
        <v>1</v>
      </c>
      <c r="AH1135" s="70"/>
      <c r="AI1135" s="70"/>
      <c r="AJ1135">
        <v>0</v>
      </c>
      <c r="AL1135" s="70"/>
      <c r="BM1135" s="135">
        <v>0.4826388888888889</v>
      </c>
      <c r="BN1135" s="136">
        <v>0.52430555555555558</v>
      </c>
      <c r="BO1135" s="101"/>
      <c r="BR1135" s="109" t="str">
        <f t="shared" si="17"/>
        <v>SH-25-1124</v>
      </c>
      <c r="BS1135" s="109" t="s">
        <v>356</v>
      </c>
      <c r="BT1135" t="s">
        <v>92</v>
      </c>
      <c r="BU1135" t="s">
        <v>2098</v>
      </c>
    </row>
    <row r="1136" spans="1:73" hidden="1">
      <c r="A1136" s="103" t="s">
        <v>2099</v>
      </c>
      <c r="B1136" s="102">
        <v>45670</v>
      </c>
      <c r="C1136" s="104">
        <f>_xlfn.ISOWEEKNUM(Tabella2[[#This Row],[Date]])</f>
        <v>3</v>
      </c>
      <c r="D1136" s="104" t="s">
        <v>1914</v>
      </c>
      <c r="E1136" s="104" t="s">
        <v>284</v>
      </c>
      <c r="F1136" s="104">
        <v>40</v>
      </c>
      <c r="G1136" s="104" t="s">
        <v>257</v>
      </c>
      <c r="H1136" s="105">
        <v>1</v>
      </c>
      <c r="I1136" s="104"/>
      <c r="J1136" s="104" t="s">
        <v>258</v>
      </c>
      <c r="K1136" s="104" t="s">
        <v>83</v>
      </c>
      <c r="L1136" s="104" t="s">
        <v>299</v>
      </c>
      <c r="M1136" s="104" t="s">
        <v>361</v>
      </c>
      <c r="N1136" s="104"/>
      <c r="O1136" s="106" t="str">
        <f>A156</f>
        <v>12558</v>
      </c>
      <c r="P1136" s="111" t="s">
        <v>539</v>
      </c>
      <c r="Q1136" s="153" t="s">
        <v>307</v>
      </c>
      <c r="R1136" s="153" t="s">
        <v>308</v>
      </c>
      <c r="S1136" s="153">
        <v>4.1666666666666657E-2</v>
      </c>
      <c r="T1136" s="153" t="s">
        <v>307</v>
      </c>
      <c r="U1136" s="153" t="s">
        <v>308</v>
      </c>
      <c r="V1136" s="153">
        <f>IF(ISBLANK(T1136),"",Tabella2[[#This Row],[ACT STOP]]-Tabella2[[#This Row],[ACT START]])</f>
        <v>4.1666666666666685E-2</v>
      </c>
      <c r="W1136" s="104" t="s">
        <v>92</v>
      </c>
      <c r="X1136" s="104" t="s">
        <v>91</v>
      </c>
      <c r="Y1136" s="110"/>
      <c r="Z1136" s="106"/>
      <c r="AA1136" s="104"/>
      <c r="AB1136" s="107"/>
      <c r="AC1136" s="72">
        <v>1</v>
      </c>
      <c r="AH1136" s="70"/>
      <c r="AI1136" s="70"/>
      <c r="AJ1136">
        <v>0</v>
      </c>
      <c r="AL1136" s="70"/>
      <c r="BM1136" s="135" t="s">
        <v>307</v>
      </c>
      <c r="BN1136" s="136" t="s">
        <v>308</v>
      </c>
      <c r="BO1136" s="101"/>
      <c r="BR1136" s="109" t="str">
        <f t="shared" si="17"/>
        <v>SH-25-1125</v>
      </c>
      <c r="BS1136" s="109" t="s">
        <v>332</v>
      </c>
      <c r="BT1136" t="s">
        <v>92</v>
      </c>
      <c r="BU1136" t="s">
        <v>2100</v>
      </c>
    </row>
    <row r="1137" spans="1:73" hidden="1">
      <c r="A1137" s="103" t="s">
        <v>2101</v>
      </c>
      <c r="B1137" s="102">
        <v>45670</v>
      </c>
      <c r="C1137" s="104">
        <f>_xlfn.ISOWEEKNUM(Tabella2[[#This Row],[Date]])</f>
        <v>3</v>
      </c>
      <c r="D1137" s="104" t="s">
        <v>326</v>
      </c>
      <c r="E1137" s="104" t="s">
        <v>327</v>
      </c>
      <c r="F1137" s="104">
        <v>65</v>
      </c>
      <c r="G1137" s="104" t="s">
        <v>257</v>
      </c>
      <c r="H1137" s="105">
        <v>14</v>
      </c>
      <c r="I1137" s="104" t="s">
        <v>258</v>
      </c>
      <c r="J1137" s="104"/>
      <c r="K1137" s="104" t="s">
        <v>81</v>
      </c>
      <c r="L1137" s="104" t="s">
        <v>259</v>
      </c>
      <c r="M1137" s="104" t="s">
        <v>422</v>
      </c>
      <c r="N1137" s="104"/>
      <c r="O1137" s="106"/>
      <c r="P1137" s="111" t="s">
        <v>2102</v>
      </c>
      <c r="Q1137" s="153" t="s">
        <v>307</v>
      </c>
      <c r="R1137" s="153" t="s">
        <v>308</v>
      </c>
      <c r="S1137" s="153">
        <v>4.1666666666666657E-2</v>
      </c>
      <c r="T1137" s="153" t="s">
        <v>307</v>
      </c>
      <c r="U1137" s="153" t="s">
        <v>308</v>
      </c>
      <c r="V1137" s="153">
        <f>IF(ISBLANK(T1137),"",Tabella2[[#This Row],[ACT STOP]]-Tabella2[[#This Row],[ACT START]])</f>
        <v>4.1666666666666685E-2</v>
      </c>
      <c r="W1137" s="104" t="s">
        <v>92</v>
      </c>
      <c r="X1137" s="104" t="s">
        <v>91</v>
      </c>
      <c r="Y1137" s="110"/>
      <c r="Z1137" s="106"/>
      <c r="AA1137" s="104"/>
      <c r="AB1137" s="107"/>
      <c r="AC1137" s="72">
        <v>1</v>
      </c>
      <c r="AH1137" s="70"/>
      <c r="AI1137" s="70"/>
      <c r="AJ1137">
        <v>0</v>
      </c>
      <c r="AL1137" s="70"/>
      <c r="BM1137" s="135" t="s">
        <v>307</v>
      </c>
      <c r="BN1137" s="136" t="s">
        <v>308</v>
      </c>
      <c r="BO1137" s="101"/>
      <c r="BR1137" s="109" t="str">
        <f t="shared" si="17"/>
        <v>SH-25-1126</v>
      </c>
      <c r="BS1137" s="109" t="s">
        <v>372</v>
      </c>
      <c r="BT1137" t="s">
        <v>92</v>
      </c>
      <c r="BU1137" t="s">
        <v>2103</v>
      </c>
    </row>
    <row r="1138" spans="1:73" hidden="1">
      <c r="A1138" s="103" t="s">
        <v>2104</v>
      </c>
      <c r="B1138" s="102">
        <v>45670</v>
      </c>
      <c r="C1138" s="104">
        <f>_xlfn.ISOWEEKNUM(Tabella2[[#This Row],[Date]])</f>
        <v>3</v>
      </c>
      <c r="D1138" s="104" t="s">
        <v>370</v>
      </c>
      <c r="E1138" s="104" t="s">
        <v>256</v>
      </c>
      <c r="F1138" s="104">
        <v>51</v>
      </c>
      <c r="G1138" s="104" t="s">
        <v>257</v>
      </c>
      <c r="H1138" s="105">
        <v>5</v>
      </c>
      <c r="I1138" s="104" t="s">
        <v>258</v>
      </c>
      <c r="J1138" s="104"/>
      <c r="K1138" s="104" t="s">
        <v>77</v>
      </c>
      <c r="L1138" s="104" t="s">
        <v>259</v>
      </c>
      <c r="M1138" s="104" t="s">
        <v>276</v>
      </c>
      <c r="N1138" s="104"/>
      <c r="O1138" s="106"/>
      <c r="P1138" s="111" t="s">
        <v>1898</v>
      </c>
      <c r="Q1138" s="153" t="s">
        <v>307</v>
      </c>
      <c r="R1138" s="153" t="s">
        <v>308</v>
      </c>
      <c r="S1138" s="153">
        <v>4.1666666666666657E-2</v>
      </c>
      <c r="T1138" s="153">
        <v>0.33333333333333331</v>
      </c>
      <c r="U1138" s="153">
        <v>0.33333333333333331</v>
      </c>
      <c r="V1138" s="153">
        <f>IF(ISBLANK(T1138),"",Tabella2[[#This Row],[ACT STOP]]-Tabella2[[#This Row],[ACT START]])</f>
        <v>0</v>
      </c>
      <c r="W1138" s="104" t="s">
        <v>92</v>
      </c>
      <c r="X1138" s="104" t="s">
        <v>91</v>
      </c>
      <c r="Y1138" s="110" t="s">
        <v>2105</v>
      </c>
      <c r="Z1138" s="106"/>
      <c r="AA1138" s="104"/>
      <c r="AB1138" s="107"/>
      <c r="AC1138" s="72">
        <v>1</v>
      </c>
      <c r="AH1138" s="70"/>
      <c r="AI1138" s="70"/>
      <c r="AJ1138">
        <v>0</v>
      </c>
      <c r="AL1138" s="70"/>
      <c r="BM1138" s="135">
        <v>0.33333333333333331</v>
      </c>
      <c r="BN1138" s="136">
        <v>0.33333333333333331</v>
      </c>
      <c r="BO1138" s="101"/>
      <c r="BR1138" s="109" t="str">
        <f t="shared" si="17"/>
        <v>SH-25-1127</v>
      </c>
      <c r="BS1138" s="109" t="s">
        <v>416</v>
      </c>
      <c r="BT1138" t="s">
        <v>92</v>
      </c>
      <c r="BU1138" t="s">
        <v>2106</v>
      </c>
    </row>
    <row r="1139" spans="1:73" hidden="1">
      <c r="A1139" s="103" t="s">
        <v>2107</v>
      </c>
      <c r="B1139" s="102">
        <v>45670</v>
      </c>
      <c r="C1139" s="104">
        <f>_xlfn.ISOWEEKNUM(Tabella2[[#This Row],[Date]])</f>
        <v>3</v>
      </c>
      <c r="D1139" s="104" t="s">
        <v>370</v>
      </c>
      <c r="E1139" s="104" t="s">
        <v>256</v>
      </c>
      <c r="F1139" s="104">
        <v>53</v>
      </c>
      <c r="G1139" s="104" t="s">
        <v>257</v>
      </c>
      <c r="H1139" s="105">
        <v>17</v>
      </c>
      <c r="I1139" s="104" t="s">
        <v>258</v>
      </c>
      <c r="J1139" s="104"/>
      <c r="K1139" s="104" t="s">
        <v>79</v>
      </c>
      <c r="L1139" s="104" t="s">
        <v>299</v>
      </c>
      <c r="M1139" s="104" t="s">
        <v>361</v>
      </c>
      <c r="N1139" s="104"/>
      <c r="O1139" s="108" t="str">
        <f>A160</f>
        <v>12562</v>
      </c>
      <c r="P1139" s="111" t="s">
        <v>2108</v>
      </c>
      <c r="Q1139" s="153" t="s">
        <v>330</v>
      </c>
      <c r="R1139" s="153" t="s">
        <v>331</v>
      </c>
      <c r="S1139" s="153">
        <v>4.1666666666666657E-2</v>
      </c>
      <c r="T1139" s="153">
        <v>0.3576388888888889</v>
      </c>
      <c r="U1139" s="153">
        <v>0.39930555555555558</v>
      </c>
      <c r="V1139" s="153">
        <f>IF(ISBLANK(T1139),"",Tabella2[[#This Row],[ACT STOP]]-Tabella2[[#This Row],[ACT START]])</f>
        <v>4.1666666666666685E-2</v>
      </c>
      <c r="W1139" s="104" t="s">
        <v>92</v>
      </c>
      <c r="X1139" s="104" t="s">
        <v>91</v>
      </c>
      <c r="Y1139" s="110"/>
      <c r="Z1139" s="106"/>
      <c r="AA1139" s="104"/>
      <c r="AB1139" s="107"/>
      <c r="AC1139" s="72">
        <v>1</v>
      </c>
      <c r="AH1139" s="70"/>
      <c r="AI1139" s="70"/>
      <c r="AJ1139">
        <v>0</v>
      </c>
      <c r="AL1139" s="70"/>
      <c r="BM1139" s="135">
        <v>0.3576388888888889</v>
      </c>
      <c r="BN1139" s="136">
        <v>0.39930555555555558</v>
      </c>
      <c r="BO1139" s="101"/>
      <c r="BR1139" s="109" t="str">
        <f t="shared" si="17"/>
        <v>SH-25-1128</v>
      </c>
      <c r="BS1139" s="109" t="s">
        <v>393</v>
      </c>
      <c r="BT1139" t="s">
        <v>92</v>
      </c>
      <c r="BU1139" t="s">
        <v>2109</v>
      </c>
    </row>
    <row r="1140" spans="1:73" hidden="1">
      <c r="A1140" s="103" t="s">
        <v>2110</v>
      </c>
      <c r="B1140" s="102">
        <v>45670</v>
      </c>
      <c r="C1140" s="104">
        <f>_xlfn.ISOWEEKNUM(Tabella2[[#This Row],[Date]])</f>
        <v>3</v>
      </c>
      <c r="D1140" s="104" t="s">
        <v>370</v>
      </c>
      <c r="E1140" s="104" t="s">
        <v>256</v>
      </c>
      <c r="F1140" s="104">
        <v>54</v>
      </c>
      <c r="G1140" s="104" t="s">
        <v>257</v>
      </c>
      <c r="H1140" s="105">
        <v>32</v>
      </c>
      <c r="I1140" s="104" t="s">
        <v>258</v>
      </c>
      <c r="J1140" s="104"/>
      <c r="K1140" s="104" t="s">
        <v>83</v>
      </c>
      <c r="L1140" s="104" t="s">
        <v>299</v>
      </c>
      <c r="M1140" s="104" t="s">
        <v>361</v>
      </c>
      <c r="N1140" s="104"/>
      <c r="O1140" s="106" t="str">
        <f>A162</f>
        <v>12564</v>
      </c>
      <c r="P1140" s="111" t="s">
        <v>2108</v>
      </c>
      <c r="Q1140" s="153" t="s">
        <v>330</v>
      </c>
      <c r="R1140" s="153" t="s">
        <v>331</v>
      </c>
      <c r="S1140" s="153">
        <v>4.1666666666666657E-2</v>
      </c>
      <c r="T1140" s="153" t="s">
        <v>330</v>
      </c>
      <c r="U1140" s="153" t="s">
        <v>331</v>
      </c>
      <c r="V1140" s="153">
        <f>IF(ISBLANK(T1140),"",Tabella2[[#This Row],[ACT STOP]]-Tabella2[[#This Row],[ACT START]])</f>
        <v>4.1666666666666685E-2</v>
      </c>
      <c r="W1140" s="104" t="s">
        <v>92</v>
      </c>
      <c r="X1140" s="104" t="s">
        <v>91</v>
      </c>
      <c r="Y1140" s="110"/>
      <c r="Z1140" s="106"/>
      <c r="AA1140" s="104"/>
      <c r="AB1140" s="107"/>
      <c r="AC1140" s="72">
        <v>1</v>
      </c>
      <c r="AH1140" s="70"/>
      <c r="AI1140" s="70"/>
      <c r="AJ1140">
        <v>0</v>
      </c>
      <c r="AL1140" s="70"/>
      <c r="BM1140" s="135" t="s">
        <v>330</v>
      </c>
      <c r="BN1140" s="136" t="s">
        <v>331</v>
      </c>
      <c r="BO1140" s="101"/>
      <c r="BR1140" s="109" t="str">
        <f t="shared" si="17"/>
        <v>SH-25-1129</v>
      </c>
      <c r="BS1140" s="109" t="s">
        <v>356</v>
      </c>
      <c r="BT1140" t="s">
        <v>92</v>
      </c>
      <c r="BU1140" t="s">
        <v>2111</v>
      </c>
    </row>
    <row r="1141" spans="1:73" hidden="1">
      <c r="A1141" s="103" t="s">
        <v>2112</v>
      </c>
      <c r="B1141" s="102">
        <v>45670</v>
      </c>
      <c r="C1141" s="104">
        <f>_xlfn.ISOWEEKNUM(Tabella2[[#This Row],[Date]])</f>
        <v>3</v>
      </c>
      <c r="D1141" s="104" t="s">
        <v>326</v>
      </c>
      <c r="E1141" s="104" t="s">
        <v>327</v>
      </c>
      <c r="F1141" s="104">
        <v>68</v>
      </c>
      <c r="G1141" s="104" t="s">
        <v>257</v>
      </c>
      <c r="H1141" s="105">
        <v>2</v>
      </c>
      <c r="I1141" s="104" t="s">
        <v>258</v>
      </c>
      <c r="J1141" s="104"/>
      <c r="K1141" s="104" t="s">
        <v>81</v>
      </c>
      <c r="L1141" s="104" t="s">
        <v>259</v>
      </c>
      <c r="M1141" s="104" t="s">
        <v>422</v>
      </c>
      <c r="N1141" s="104"/>
      <c r="O1141" s="106"/>
      <c r="P1141" s="111" t="s">
        <v>2102</v>
      </c>
      <c r="Q1141" s="153" t="s">
        <v>330</v>
      </c>
      <c r="R1141" s="153" t="s">
        <v>331</v>
      </c>
      <c r="S1141" s="153">
        <v>4.1666666666666657E-2</v>
      </c>
      <c r="T1141" s="153" t="s">
        <v>330</v>
      </c>
      <c r="U1141" s="153" t="s">
        <v>331</v>
      </c>
      <c r="V1141" s="153">
        <f>IF(ISBLANK(T1141),"",Tabella2[[#This Row],[ACT STOP]]-Tabella2[[#This Row],[ACT START]])</f>
        <v>4.1666666666666685E-2</v>
      </c>
      <c r="W1141" s="104" t="s">
        <v>92</v>
      </c>
      <c r="X1141" s="104" t="s">
        <v>91</v>
      </c>
      <c r="Y1141" s="110" t="s">
        <v>2010</v>
      </c>
      <c r="Z1141" s="106"/>
      <c r="AA1141" s="104"/>
      <c r="AB1141" s="107"/>
      <c r="AC1141" s="72">
        <v>1</v>
      </c>
      <c r="AH1141" s="70"/>
      <c r="AI1141" s="70"/>
      <c r="AJ1141">
        <v>0</v>
      </c>
      <c r="AL1141" s="70"/>
      <c r="BM1141" s="135" t="s">
        <v>330</v>
      </c>
      <c r="BN1141" s="136" t="s">
        <v>331</v>
      </c>
      <c r="BO1141" s="101"/>
      <c r="BR1141" s="109" t="str">
        <f t="shared" si="17"/>
        <v>SH-25-1130</v>
      </c>
      <c r="BS1141" s="109" t="s">
        <v>368</v>
      </c>
      <c r="BT1141" t="s">
        <v>92</v>
      </c>
      <c r="BU1141" t="s">
        <v>2113</v>
      </c>
    </row>
    <row r="1142" spans="1:73" hidden="1">
      <c r="A1142" s="103" t="s">
        <v>2114</v>
      </c>
      <c r="B1142" s="102">
        <v>45670</v>
      </c>
      <c r="C1142" s="104">
        <f>_xlfn.ISOWEEKNUM(Tabella2[[#This Row],[Date]])</f>
        <v>3</v>
      </c>
      <c r="D1142" s="104" t="s">
        <v>370</v>
      </c>
      <c r="E1142" s="104" t="s">
        <v>256</v>
      </c>
      <c r="F1142" s="104">
        <v>51</v>
      </c>
      <c r="G1142" s="104" t="s">
        <v>257</v>
      </c>
      <c r="H1142" s="105">
        <v>13</v>
      </c>
      <c r="I1142" s="104" t="s">
        <v>258</v>
      </c>
      <c r="J1142" s="104"/>
      <c r="K1142" s="104" t="s">
        <v>79</v>
      </c>
      <c r="L1142" s="104" t="s">
        <v>299</v>
      </c>
      <c r="M1142" s="104" t="s">
        <v>361</v>
      </c>
      <c r="N1142" s="104"/>
      <c r="O1142" s="108" t="str">
        <f>A165</f>
        <v>12567</v>
      </c>
      <c r="P1142" s="111" t="s">
        <v>2108</v>
      </c>
      <c r="Q1142" s="153" t="s">
        <v>336</v>
      </c>
      <c r="R1142" s="153" t="s">
        <v>337</v>
      </c>
      <c r="S1142" s="153">
        <v>4.1666666666666657E-2</v>
      </c>
      <c r="T1142" s="153">
        <v>0.4375</v>
      </c>
      <c r="U1142" s="153">
        <v>0.47222222222222221</v>
      </c>
      <c r="V1142" s="153">
        <f>IF(ISBLANK(T1142),"",Tabella2[[#This Row],[ACT STOP]]-Tabella2[[#This Row],[ACT START]])</f>
        <v>3.472222222222221E-2</v>
      </c>
      <c r="W1142" s="104" t="s">
        <v>92</v>
      </c>
      <c r="X1142" s="104" t="s">
        <v>91</v>
      </c>
      <c r="Y1142" s="110"/>
      <c r="Z1142" s="106"/>
      <c r="AA1142" s="104"/>
      <c r="AB1142" s="107"/>
      <c r="AC1142" s="72">
        <v>1</v>
      </c>
      <c r="AH1142" s="70"/>
      <c r="AI1142" s="70"/>
      <c r="AJ1142">
        <v>0</v>
      </c>
      <c r="AL1142" s="70"/>
      <c r="BM1142" s="135">
        <v>0.4375</v>
      </c>
      <c r="BN1142" s="136">
        <v>0.47222222222222221</v>
      </c>
      <c r="BO1142" s="101"/>
      <c r="BR1142" s="109" t="str">
        <f t="shared" si="17"/>
        <v>SH-25-1131</v>
      </c>
      <c r="BS1142" s="109" t="s">
        <v>427</v>
      </c>
      <c r="BT1142" t="s">
        <v>92</v>
      </c>
      <c r="BU1142" t="s">
        <v>2115</v>
      </c>
    </row>
    <row r="1143" spans="1:73" hidden="1">
      <c r="A1143" s="103" t="s">
        <v>2116</v>
      </c>
      <c r="B1143" s="102">
        <v>45670</v>
      </c>
      <c r="C1143" s="104">
        <f>_xlfn.ISOWEEKNUM(Tabella2[[#This Row],[Date]])</f>
        <v>3</v>
      </c>
      <c r="D1143" s="104" t="s">
        <v>326</v>
      </c>
      <c r="E1143" s="104" t="s">
        <v>327</v>
      </c>
      <c r="F1143" s="104">
        <v>66</v>
      </c>
      <c r="G1143" s="104" t="s">
        <v>257</v>
      </c>
      <c r="H1143" s="105">
        <v>10</v>
      </c>
      <c r="I1143" s="104" t="s">
        <v>258</v>
      </c>
      <c r="J1143" s="104"/>
      <c r="K1143" s="104" t="s">
        <v>81</v>
      </c>
      <c r="L1143" s="104" t="s">
        <v>259</v>
      </c>
      <c r="M1143" s="104" t="s">
        <v>422</v>
      </c>
      <c r="N1143" s="104"/>
      <c r="O1143" s="106"/>
      <c r="P1143" s="111" t="s">
        <v>2102</v>
      </c>
      <c r="Q1143" s="153" t="s">
        <v>336</v>
      </c>
      <c r="R1143" s="153" t="s">
        <v>337</v>
      </c>
      <c r="S1143" s="153">
        <v>4.1666666666666657E-2</v>
      </c>
      <c r="T1143" s="153" t="s">
        <v>336</v>
      </c>
      <c r="U1143" s="153" t="s">
        <v>337</v>
      </c>
      <c r="V1143" s="153">
        <f>IF(ISBLANK(T1143),"",Tabella2[[#This Row],[ACT STOP]]-Tabella2[[#This Row],[ACT START]])</f>
        <v>4.1666666666666685E-2</v>
      </c>
      <c r="W1143" s="104" t="s">
        <v>92</v>
      </c>
      <c r="X1143" s="104" t="s">
        <v>91</v>
      </c>
      <c r="Y1143" s="110"/>
      <c r="Z1143" s="106"/>
      <c r="AA1143" s="104"/>
      <c r="AB1143" s="107"/>
      <c r="AC1143" s="72">
        <v>1</v>
      </c>
      <c r="AH1143" s="70"/>
      <c r="AI1143" s="70"/>
      <c r="AJ1143">
        <v>0</v>
      </c>
      <c r="AL1143" s="70"/>
      <c r="BM1143" s="135" t="s">
        <v>336</v>
      </c>
      <c r="BN1143" s="136" t="s">
        <v>337</v>
      </c>
      <c r="BO1143" s="101"/>
      <c r="BR1143" s="109" t="str">
        <f t="shared" si="17"/>
        <v>SH-25-1132</v>
      </c>
      <c r="BS1143" s="109" t="s">
        <v>552</v>
      </c>
      <c r="BT1143" t="s">
        <v>92</v>
      </c>
      <c r="BU1143" t="s">
        <v>2117</v>
      </c>
    </row>
    <row r="1144" spans="1:73" hidden="1">
      <c r="A1144" s="103" t="s">
        <v>2118</v>
      </c>
      <c r="B1144" s="102">
        <v>45670</v>
      </c>
      <c r="C1144" s="104">
        <f>_xlfn.ISOWEEKNUM(Tabella2[[#This Row],[Date]])</f>
        <v>3</v>
      </c>
      <c r="D1144" s="104" t="s">
        <v>1914</v>
      </c>
      <c r="E1144" s="104" t="s">
        <v>284</v>
      </c>
      <c r="F1144" s="104">
        <v>39</v>
      </c>
      <c r="G1144" s="104" t="s">
        <v>257</v>
      </c>
      <c r="H1144" s="105">
        <v>12</v>
      </c>
      <c r="I1144" s="104"/>
      <c r="J1144" s="104" t="s">
        <v>258</v>
      </c>
      <c r="K1144" s="104" t="s">
        <v>79</v>
      </c>
      <c r="L1144" s="104" t="s">
        <v>299</v>
      </c>
      <c r="M1144" s="104" t="s">
        <v>361</v>
      </c>
      <c r="N1144" s="104"/>
      <c r="O1144" s="108" t="str">
        <f>A170</f>
        <v>12572</v>
      </c>
      <c r="P1144" s="111" t="s">
        <v>539</v>
      </c>
      <c r="Q1144" s="153" t="s">
        <v>349</v>
      </c>
      <c r="R1144" s="153" t="s">
        <v>350</v>
      </c>
      <c r="S1144" s="153">
        <v>4.1666666666666657E-2</v>
      </c>
      <c r="T1144" s="153">
        <v>0.4826388888888889</v>
      </c>
      <c r="U1144" s="153">
        <v>0.52430555555555558</v>
      </c>
      <c r="V1144" s="153">
        <f>IF(ISBLANK(T1144),"",Tabella2[[#This Row],[ACT STOP]]-Tabella2[[#This Row],[ACT START]])</f>
        <v>4.1666666666666685E-2</v>
      </c>
      <c r="W1144" s="104" t="s">
        <v>92</v>
      </c>
      <c r="X1144" s="104" t="s">
        <v>91</v>
      </c>
      <c r="Y1144" s="110"/>
      <c r="Z1144" s="106"/>
      <c r="AA1144" s="104"/>
      <c r="AB1144" s="107"/>
      <c r="AC1144" s="72">
        <v>1</v>
      </c>
      <c r="AH1144" s="70"/>
      <c r="AI1144" s="70"/>
      <c r="AJ1144">
        <v>0</v>
      </c>
      <c r="AL1144" s="70"/>
      <c r="BM1144" s="135">
        <v>0.4826388888888889</v>
      </c>
      <c r="BN1144" s="136">
        <v>0.52430555555555558</v>
      </c>
      <c r="BO1144" s="101"/>
      <c r="BR1144" s="109" t="str">
        <f t="shared" si="17"/>
        <v>SH-25-1133</v>
      </c>
      <c r="BS1144" s="109" t="s">
        <v>266</v>
      </c>
      <c r="BT1144" t="s">
        <v>92</v>
      </c>
      <c r="BU1144" t="s">
        <v>2119</v>
      </c>
    </row>
    <row r="1145" spans="1:73" hidden="1">
      <c r="A1145" s="103" t="s">
        <v>2120</v>
      </c>
      <c r="B1145" s="102">
        <v>45670</v>
      </c>
      <c r="C1145" s="104">
        <f>_xlfn.ISOWEEKNUM(Tabella2[[#This Row],[Date]])</f>
        <v>3</v>
      </c>
      <c r="D1145" s="104" t="s">
        <v>455</v>
      </c>
      <c r="E1145" s="104" t="s">
        <v>284</v>
      </c>
      <c r="F1145" s="104">
        <v>37</v>
      </c>
      <c r="G1145" s="104" t="s">
        <v>284</v>
      </c>
      <c r="H1145" s="105">
        <v>22</v>
      </c>
      <c r="I1145" s="104"/>
      <c r="J1145" s="104" t="s">
        <v>258</v>
      </c>
      <c r="K1145" s="104" t="s">
        <v>83</v>
      </c>
      <c r="L1145" s="104" t="s">
        <v>299</v>
      </c>
      <c r="M1145" s="104" t="s">
        <v>361</v>
      </c>
      <c r="N1145" s="104"/>
      <c r="O1145" s="108" t="str">
        <f>A172</f>
        <v>12574</v>
      </c>
      <c r="P1145" s="111" t="s">
        <v>539</v>
      </c>
      <c r="Q1145" s="153" t="s">
        <v>349</v>
      </c>
      <c r="R1145" s="153" t="s">
        <v>350</v>
      </c>
      <c r="S1145" s="153">
        <v>4.1666666666666657E-2</v>
      </c>
      <c r="T1145" s="153" t="s">
        <v>349</v>
      </c>
      <c r="U1145" s="153" t="s">
        <v>350</v>
      </c>
      <c r="V1145" s="153">
        <f>IF(ISBLANK(T1145),"",Tabella2[[#This Row],[ACT STOP]]-Tabella2[[#This Row],[ACT START]])</f>
        <v>4.1666666666666685E-2</v>
      </c>
      <c r="W1145" s="104" t="s">
        <v>92</v>
      </c>
      <c r="X1145" s="104" t="s">
        <v>91</v>
      </c>
      <c r="Y1145" s="110"/>
      <c r="Z1145" s="106"/>
      <c r="AA1145" s="104"/>
      <c r="AB1145" s="107"/>
      <c r="AC1145" s="72">
        <v>1</v>
      </c>
      <c r="AH1145" s="70"/>
      <c r="AI1145" s="70"/>
      <c r="AJ1145">
        <v>0</v>
      </c>
      <c r="AL1145" s="70"/>
      <c r="BM1145" s="135" t="s">
        <v>349</v>
      </c>
      <c r="BN1145" s="136" t="s">
        <v>350</v>
      </c>
      <c r="BO1145" s="101"/>
      <c r="BR1145" s="109" t="str">
        <f t="shared" si="17"/>
        <v>SH-25-1134</v>
      </c>
      <c r="BS1145" s="109" t="s">
        <v>295</v>
      </c>
      <c r="BT1145" t="s">
        <v>92</v>
      </c>
      <c r="BU1145" t="s">
        <v>2121</v>
      </c>
    </row>
    <row r="1146" spans="1:73" hidden="1">
      <c r="A1146" s="103" t="s">
        <v>2122</v>
      </c>
      <c r="B1146" s="102">
        <v>45670</v>
      </c>
      <c r="C1146" s="104">
        <f>_xlfn.ISOWEEKNUM(Tabella2[[#This Row],[Date]])</f>
        <v>3</v>
      </c>
      <c r="D1146" s="104" t="s">
        <v>326</v>
      </c>
      <c r="E1146" s="104" t="s">
        <v>327</v>
      </c>
      <c r="F1146" s="104">
        <v>69</v>
      </c>
      <c r="G1146" s="104" t="s">
        <v>257</v>
      </c>
      <c r="H1146" s="105">
        <v>2</v>
      </c>
      <c r="I1146" s="104" t="s">
        <v>258</v>
      </c>
      <c r="J1146" s="104"/>
      <c r="K1146" s="104" t="s">
        <v>81</v>
      </c>
      <c r="L1146" s="104" t="s">
        <v>259</v>
      </c>
      <c r="M1146" s="104" t="s">
        <v>422</v>
      </c>
      <c r="N1146" s="104"/>
      <c r="O1146" s="106"/>
      <c r="P1146" s="111" t="s">
        <v>2102</v>
      </c>
      <c r="Q1146" s="153" t="s">
        <v>349</v>
      </c>
      <c r="R1146" s="153" t="s">
        <v>350</v>
      </c>
      <c r="S1146" s="153">
        <v>4.1666666666666657E-2</v>
      </c>
      <c r="T1146" s="153" t="s">
        <v>349</v>
      </c>
      <c r="U1146" s="153" t="s">
        <v>350</v>
      </c>
      <c r="V1146" s="153">
        <f>IF(ISBLANK(T1146),"",Tabella2[[#This Row],[ACT STOP]]-Tabella2[[#This Row],[ACT START]])</f>
        <v>4.1666666666666685E-2</v>
      </c>
      <c r="W1146" s="104" t="s">
        <v>92</v>
      </c>
      <c r="X1146" s="104" t="s">
        <v>91</v>
      </c>
      <c r="Y1146" s="110"/>
      <c r="Z1146" s="106"/>
      <c r="AA1146" s="104"/>
      <c r="AB1146" s="107"/>
      <c r="AC1146" s="72">
        <v>1</v>
      </c>
      <c r="AH1146" s="70"/>
      <c r="AI1146" s="70"/>
      <c r="AJ1146">
        <v>0</v>
      </c>
      <c r="AL1146" s="70"/>
      <c r="BM1146" s="135" t="s">
        <v>349</v>
      </c>
      <c r="BN1146" s="136" t="s">
        <v>350</v>
      </c>
      <c r="BO1146" s="101"/>
      <c r="BR1146" s="109" t="str">
        <f t="shared" si="17"/>
        <v>SH-25-1135</v>
      </c>
      <c r="BS1146" s="109" t="s">
        <v>368</v>
      </c>
      <c r="BT1146" t="s">
        <v>92</v>
      </c>
      <c r="BU1146" t="s">
        <v>2123</v>
      </c>
    </row>
    <row r="1147" spans="1:73" hidden="1">
      <c r="A1147" s="103" t="s">
        <v>2124</v>
      </c>
      <c r="B1147" s="102">
        <v>45670</v>
      </c>
      <c r="C1147" s="104">
        <f>_xlfn.ISOWEEKNUM(Tabella2[[#This Row],[Date]])</f>
        <v>3</v>
      </c>
      <c r="D1147" s="104" t="s">
        <v>455</v>
      </c>
      <c r="E1147" s="104" t="s">
        <v>284</v>
      </c>
      <c r="F1147" s="104">
        <v>38</v>
      </c>
      <c r="G1147" s="104" t="s">
        <v>257</v>
      </c>
      <c r="H1147" s="105">
        <v>1</v>
      </c>
      <c r="I1147" s="104"/>
      <c r="J1147" s="104" t="s">
        <v>258</v>
      </c>
      <c r="K1147" s="104" t="s">
        <v>79</v>
      </c>
      <c r="L1147" s="104" t="s">
        <v>299</v>
      </c>
      <c r="M1147" s="104" t="s">
        <v>361</v>
      </c>
      <c r="N1147" s="104"/>
      <c r="O1147" s="108" t="str">
        <f>A176</f>
        <v>12578</v>
      </c>
      <c r="P1147" s="111" t="s">
        <v>539</v>
      </c>
      <c r="Q1147" s="153" t="s">
        <v>315</v>
      </c>
      <c r="R1147" s="153" t="s">
        <v>316</v>
      </c>
      <c r="S1147" s="153">
        <v>4.1666666666666657E-2</v>
      </c>
      <c r="T1147" s="153">
        <v>0.54513888888888884</v>
      </c>
      <c r="U1147" s="153">
        <v>0.58680555555555558</v>
      </c>
      <c r="V1147" s="153">
        <f>IF(ISBLANK(T1147),"",Tabella2[[#This Row],[ACT STOP]]-Tabella2[[#This Row],[ACT START]])</f>
        <v>4.1666666666666741E-2</v>
      </c>
      <c r="W1147" s="104" t="s">
        <v>92</v>
      </c>
      <c r="X1147" s="104" t="s">
        <v>91</v>
      </c>
      <c r="Y1147" s="110"/>
      <c r="Z1147" s="106"/>
      <c r="AA1147" s="104"/>
      <c r="AB1147" s="107"/>
      <c r="AC1147" s="72">
        <v>1</v>
      </c>
      <c r="AH1147" s="70"/>
      <c r="AI1147" s="70"/>
      <c r="AJ1147">
        <v>0</v>
      </c>
      <c r="AL1147" s="70"/>
      <c r="BM1147" s="135">
        <v>0.54513888888888884</v>
      </c>
      <c r="BN1147" s="136">
        <v>0.58680555555555558</v>
      </c>
      <c r="BO1147" s="101"/>
      <c r="BR1147" s="109" t="str">
        <f t="shared" si="17"/>
        <v>SH-25-1136</v>
      </c>
      <c r="BS1147" s="109" t="s">
        <v>332</v>
      </c>
      <c r="BT1147" t="s">
        <v>92</v>
      </c>
      <c r="BU1147" t="s">
        <v>2125</v>
      </c>
    </row>
    <row r="1148" spans="1:73" hidden="1">
      <c r="A1148" s="103" t="s">
        <v>2126</v>
      </c>
      <c r="B1148" s="102">
        <v>45670</v>
      </c>
      <c r="C1148" s="104">
        <f>_xlfn.ISOWEEKNUM(Tabella2[[#This Row],[Date]])</f>
        <v>3</v>
      </c>
      <c r="D1148" s="104" t="s">
        <v>370</v>
      </c>
      <c r="E1148" s="104" t="s">
        <v>256</v>
      </c>
      <c r="F1148" s="104">
        <v>55</v>
      </c>
      <c r="G1148" s="104" t="s">
        <v>257</v>
      </c>
      <c r="H1148" s="105">
        <v>10</v>
      </c>
      <c r="I1148" s="104" t="s">
        <v>258</v>
      </c>
      <c r="J1148" s="104"/>
      <c r="K1148" s="104" t="s">
        <v>83</v>
      </c>
      <c r="L1148" s="104" t="s">
        <v>259</v>
      </c>
      <c r="M1148" s="104" t="s">
        <v>260</v>
      </c>
      <c r="N1148" s="104"/>
      <c r="O1148" s="106"/>
      <c r="P1148" s="111" t="s">
        <v>1850</v>
      </c>
      <c r="Q1148" s="153" t="s">
        <v>315</v>
      </c>
      <c r="R1148" s="153" t="s">
        <v>316</v>
      </c>
      <c r="S1148" s="153">
        <v>4.1666666666666657E-2</v>
      </c>
      <c r="T1148" s="153">
        <v>0.54513888888888884</v>
      </c>
      <c r="U1148" s="153">
        <v>0.58680555555555558</v>
      </c>
      <c r="V1148" s="153">
        <f>IF(ISBLANK(T1148),"",Tabella2[[#This Row],[ACT STOP]]-Tabella2[[#This Row],[ACT START]])</f>
        <v>4.1666666666666741E-2</v>
      </c>
      <c r="W1148" s="104" t="s">
        <v>92</v>
      </c>
      <c r="X1148" s="104" t="s">
        <v>91</v>
      </c>
      <c r="Y1148" s="110"/>
      <c r="Z1148" s="106"/>
      <c r="AA1148" s="104"/>
      <c r="AB1148" s="107"/>
      <c r="AC1148" s="72">
        <v>1</v>
      </c>
      <c r="AH1148" s="70"/>
      <c r="AI1148" s="70"/>
      <c r="AJ1148">
        <v>0</v>
      </c>
      <c r="AL1148" s="70"/>
      <c r="BM1148" s="135">
        <v>0.54513888888888884</v>
      </c>
      <c r="BN1148" s="136">
        <v>0.58680555555555558</v>
      </c>
      <c r="BO1148" s="101"/>
      <c r="BR1148" s="109" t="str">
        <f t="shared" si="17"/>
        <v>SH-25-1137</v>
      </c>
      <c r="BS1148" s="109" t="s">
        <v>552</v>
      </c>
      <c r="BT1148" t="s">
        <v>92</v>
      </c>
      <c r="BU1148" t="s">
        <v>2127</v>
      </c>
    </row>
    <row r="1149" spans="1:73" hidden="1">
      <c r="A1149" s="103" t="s">
        <v>2128</v>
      </c>
      <c r="B1149" s="102">
        <v>45670</v>
      </c>
      <c r="C1149" s="104">
        <f>_xlfn.ISOWEEKNUM(Tabella2[[#This Row],[Date]])</f>
        <v>3</v>
      </c>
      <c r="D1149" s="104" t="s">
        <v>370</v>
      </c>
      <c r="E1149" s="104" t="s">
        <v>256</v>
      </c>
      <c r="F1149" s="104">
        <v>54</v>
      </c>
      <c r="G1149" s="104" t="s">
        <v>257</v>
      </c>
      <c r="H1149" s="105">
        <v>5</v>
      </c>
      <c r="I1149" s="104" t="s">
        <v>258</v>
      </c>
      <c r="J1149" s="104"/>
      <c r="K1149" s="104" t="s">
        <v>77</v>
      </c>
      <c r="L1149" s="104" t="s">
        <v>259</v>
      </c>
      <c r="M1149" s="104" t="s">
        <v>276</v>
      </c>
      <c r="N1149" s="104"/>
      <c r="O1149" s="106"/>
      <c r="P1149" s="111" t="s">
        <v>1898</v>
      </c>
      <c r="Q1149" s="153" t="s">
        <v>315</v>
      </c>
      <c r="R1149" s="153" t="s">
        <v>316</v>
      </c>
      <c r="S1149" s="153">
        <v>4.1666666666666657E-2</v>
      </c>
      <c r="T1149" s="153" t="s">
        <v>315</v>
      </c>
      <c r="U1149" s="153" t="s">
        <v>316</v>
      </c>
      <c r="V1149" s="153">
        <f>IF(ISBLANK(T1149),"",Tabella2[[#This Row],[ACT STOP]]-Tabella2[[#This Row],[ACT START]])</f>
        <v>4.166666666666663E-2</v>
      </c>
      <c r="W1149" s="104" t="s">
        <v>92</v>
      </c>
      <c r="X1149" s="104" t="s">
        <v>91</v>
      </c>
      <c r="Y1149" s="110" t="s">
        <v>2129</v>
      </c>
      <c r="Z1149" s="106"/>
      <c r="AA1149" s="104"/>
      <c r="AB1149" s="107"/>
      <c r="AC1149" s="72">
        <v>1</v>
      </c>
      <c r="AH1149" s="70"/>
      <c r="AI1149" s="70"/>
      <c r="AJ1149">
        <v>0</v>
      </c>
      <c r="AL1149" s="70"/>
      <c r="BM1149" s="135" t="s">
        <v>315</v>
      </c>
      <c r="BN1149" s="136" t="s">
        <v>316</v>
      </c>
      <c r="BO1149" s="101"/>
      <c r="BR1149" s="109" t="str">
        <f t="shared" si="17"/>
        <v>SH-25-1138</v>
      </c>
      <c r="BS1149" s="109" t="s">
        <v>416</v>
      </c>
      <c r="BT1149" t="s">
        <v>92</v>
      </c>
      <c r="BU1149" t="s">
        <v>2130</v>
      </c>
    </row>
    <row r="1150" spans="1:73" hidden="1">
      <c r="A1150" s="103" t="s">
        <v>2131</v>
      </c>
      <c r="B1150" s="102">
        <v>45670</v>
      </c>
      <c r="C1150" s="104">
        <f>_xlfn.ISOWEEKNUM(Tabella2[[#This Row],[Date]])</f>
        <v>3</v>
      </c>
      <c r="D1150" s="104" t="s">
        <v>370</v>
      </c>
      <c r="E1150" s="104" t="s">
        <v>256</v>
      </c>
      <c r="F1150" s="104">
        <v>50</v>
      </c>
      <c r="G1150" s="104" t="s">
        <v>257</v>
      </c>
      <c r="H1150" s="105">
        <v>30</v>
      </c>
      <c r="I1150" s="104" t="s">
        <v>258</v>
      </c>
      <c r="J1150" s="104"/>
      <c r="K1150" s="104" t="s">
        <v>79</v>
      </c>
      <c r="L1150" s="104" t="s">
        <v>299</v>
      </c>
      <c r="M1150" s="104" t="s">
        <v>361</v>
      </c>
      <c r="N1150" s="104"/>
      <c r="O1150" s="108" t="str">
        <f>A180</f>
        <v>12582</v>
      </c>
      <c r="P1150" s="111" t="s">
        <v>2108</v>
      </c>
      <c r="Q1150" s="153" t="s">
        <v>343</v>
      </c>
      <c r="R1150" s="153" t="s">
        <v>344</v>
      </c>
      <c r="S1150" s="153">
        <v>4.1666666666666657E-2</v>
      </c>
      <c r="T1150" s="153">
        <v>0.60763888888888884</v>
      </c>
      <c r="U1150" s="153">
        <v>0.64236111111111116</v>
      </c>
      <c r="V1150" s="153">
        <f>IF(ISBLANK(T1150),"",Tabella2[[#This Row],[ACT STOP]]-Tabella2[[#This Row],[ACT START]])</f>
        <v>3.4722222222222321E-2</v>
      </c>
      <c r="W1150" s="104" t="s">
        <v>92</v>
      </c>
      <c r="X1150" s="104" t="s">
        <v>91</v>
      </c>
      <c r="Y1150" s="110"/>
      <c r="Z1150" s="106"/>
      <c r="AA1150" s="104"/>
      <c r="AB1150" s="107"/>
      <c r="AC1150" s="72">
        <v>1</v>
      </c>
      <c r="AH1150" s="70"/>
      <c r="AI1150" s="70"/>
      <c r="AJ1150">
        <v>0</v>
      </c>
      <c r="AL1150" s="70"/>
      <c r="BM1150" s="135">
        <v>0.60763888888888884</v>
      </c>
      <c r="BN1150" s="136">
        <v>0.64236111111111116</v>
      </c>
      <c r="BO1150" s="101"/>
      <c r="BR1150" s="109" t="str">
        <f t="shared" si="17"/>
        <v>SH-25-1139</v>
      </c>
      <c r="BS1150" s="109" t="s">
        <v>279</v>
      </c>
      <c r="BT1150" t="s">
        <v>92</v>
      </c>
      <c r="BU1150" t="s">
        <v>2132</v>
      </c>
    </row>
    <row r="1151" spans="1:73" hidden="1">
      <c r="A1151" s="103" t="s">
        <v>2133</v>
      </c>
      <c r="B1151" s="102">
        <v>45670</v>
      </c>
      <c r="C1151" s="104">
        <f>_xlfn.ISOWEEKNUM(Tabella2[[#This Row],[Date]])</f>
        <v>3</v>
      </c>
      <c r="D1151" s="104" t="s">
        <v>255</v>
      </c>
      <c r="E1151" s="104" t="s">
        <v>256</v>
      </c>
      <c r="F1151" s="104">
        <v>48</v>
      </c>
      <c r="G1151" s="104" t="s">
        <v>257</v>
      </c>
      <c r="H1151" s="105">
        <v>31</v>
      </c>
      <c r="I1151" s="104" t="s">
        <v>258</v>
      </c>
      <c r="J1151" s="104"/>
      <c r="K1151" s="104" t="s">
        <v>81</v>
      </c>
      <c r="L1151" s="104" t="s">
        <v>259</v>
      </c>
      <c r="M1151" s="104" t="s">
        <v>269</v>
      </c>
      <c r="N1151" s="104"/>
      <c r="O1151" s="106"/>
      <c r="P1151" s="111" t="s">
        <v>1814</v>
      </c>
      <c r="Q1151" s="153" t="s">
        <v>343</v>
      </c>
      <c r="R1151" s="153" t="s">
        <v>344</v>
      </c>
      <c r="S1151" s="153">
        <v>4.1666666666666657E-2</v>
      </c>
      <c r="T1151" s="153">
        <v>0.60416666666666663</v>
      </c>
      <c r="U1151" s="153">
        <v>0.64583333333333337</v>
      </c>
      <c r="V1151" s="153">
        <f>IF(ISBLANK(T1151),"",Tabella2[[#This Row],[ACT STOP]]-Tabella2[[#This Row],[ACT START]])</f>
        <v>4.1666666666666741E-2</v>
      </c>
      <c r="W1151" s="104" t="s">
        <v>92</v>
      </c>
      <c r="X1151" s="104" t="s">
        <v>91</v>
      </c>
      <c r="Y1151" s="110"/>
      <c r="Z1151" s="106"/>
      <c r="AA1151" s="104"/>
      <c r="AB1151" s="107"/>
      <c r="AC1151" s="72">
        <v>1</v>
      </c>
      <c r="AH1151" s="70"/>
      <c r="AI1151" s="70"/>
      <c r="AJ1151">
        <v>0</v>
      </c>
      <c r="AL1151" s="70"/>
      <c r="BM1151" s="135">
        <v>0.60416666666666663</v>
      </c>
      <c r="BN1151" s="136">
        <v>0.64583333333333337</v>
      </c>
      <c r="BO1151" s="101"/>
      <c r="BR1151" s="109" t="str">
        <f t="shared" si="17"/>
        <v>SH-25-1140</v>
      </c>
      <c r="BS1151" s="109" t="s">
        <v>345</v>
      </c>
      <c r="BT1151" t="s">
        <v>92</v>
      </c>
      <c r="BU1151" t="s">
        <v>2134</v>
      </c>
    </row>
    <row r="1152" spans="1:73" hidden="1">
      <c r="A1152" s="103" t="s">
        <v>2135</v>
      </c>
      <c r="B1152" s="102">
        <v>45670</v>
      </c>
      <c r="C1152" s="104">
        <f>_xlfn.ISOWEEKNUM(Tabella2[[#This Row],[Date]])</f>
        <v>3</v>
      </c>
      <c r="D1152" s="104" t="s">
        <v>1872</v>
      </c>
      <c r="E1152" s="104" t="s">
        <v>256</v>
      </c>
      <c r="F1152" s="104">
        <v>11</v>
      </c>
      <c r="G1152" s="104" t="s">
        <v>257</v>
      </c>
      <c r="H1152" s="105">
        <v>17</v>
      </c>
      <c r="I1152" s="104" t="s">
        <v>258</v>
      </c>
      <c r="J1152" s="104"/>
      <c r="K1152" s="104" t="s">
        <v>83</v>
      </c>
      <c r="L1152" s="104" t="s">
        <v>259</v>
      </c>
      <c r="M1152" s="104" t="s">
        <v>269</v>
      </c>
      <c r="N1152" s="104"/>
      <c r="O1152" s="106"/>
      <c r="P1152" s="111" t="s">
        <v>1814</v>
      </c>
      <c r="Q1152" s="153" t="s">
        <v>343</v>
      </c>
      <c r="R1152" s="153" t="s">
        <v>344</v>
      </c>
      <c r="S1152" s="153">
        <v>4.1666666666666657E-2</v>
      </c>
      <c r="T1152" s="153" t="s">
        <v>343</v>
      </c>
      <c r="U1152" s="153" t="s">
        <v>344</v>
      </c>
      <c r="V1152" s="153">
        <f>IF(ISBLANK(T1152),"",Tabella2[[#This Row],[ACT STOP]]-Tabella2[[#This Row],[ACT START]])</f>
        <v>4.166666666666663E-2</v>
      </c>
      <c r="W1152" s="104" t="s">
        <v>92</v>
      </c>
      <c r="X1152" s="104" t="s">
        <v>91</v>
      </c>
      <c r="Y1152" s="110"/>
      <c r="Z1152" s="106"/>
      <c r="AA1152" s="104"/>
      <c r="AB1152" s="107"/>
      <c r="AC1152" s="72">
        <v>1</v>
      </c>
      <c r="AH1152" s="70"/>
      <c r="AI1152" s="70"/>
      <c r="AJ1152">
        <v>0</v>
      </c>
      <c r="AL1152" s="70"/>
      <c r="BM1152" s="135" t="s">
        <v>343</v>
      </c>
      <c r="BN1152" s="136" t="s">
        <v>344</v>
      </c>
      <c r="BO1152" s="101"/>
      <c r="BR1152" s="109" t="str">
        <f t="shared" si="17"/>
        <v>SH-25-1141</v>
      </c>
      <c r="BS1152" s="109" t="s">
        <v>393</v>
      </c>
      <c r="BT1152" t="s">
        <v>92</v>
      </c>
      <c r="BU1152" t="s">
        <v>2136</v>
      </c>
    </row>
    <row r="1153" spans="1:73" hidden="1">
      <c r="A1153" s="103" t="s">
        <v>2137</v>
      </c>
      <c r="B1153" s="102">
        <v>45671</v>
      </c>
      <c r="C1153" s="104">
        <f>_xlfn.ISOWEEKNUM(Tabella2[[#This Row],[Date]])</f>
        <v>3</v>
      </c>
      <c r="D1153" s="104" t="s">
        <v>255</v>
      </c>
      <c r="E1153" s="104" t="s">
        <v>256</v>
      </c>
      <c r="F1153" s="104">
        <v>44</v>
      </c>
      <c r="G1153" s="104" t="s">
        <v>257</v>
      </c>
      <c r="H1153" s="105">
        <v>10</v>
      </c>
      <c r="I1153" s="104" t="s">
        <v>258</v>
      </c>
      <c r="J1153" s="104"/>
      <c r="K1153" s="104" t="s">
        <v>79</v>
      </c>
      <c r="L1153" s="104" t="s">
        <v>299</v>
      </c>
      <c r="M1153" s="104" t="s">
        <v>386</v>
      </c>
      <c r="N1153" s="104"/>
      <c r="O1153" s="106" t="str">
        <f>A1154</f>
        <v>13556</v>
      </c>
      <c r="P1153" s="111" t="s">
        <v>2138</v>
      </c>
      <c r="Q1153" s="153" t="s">
        <v>307</v>
      </c>
      <c r="R1153" s="153" t="s">
        <v>308</v>
      </c>
      <c r="S1153" s="153">
        <v>4.1666666666666657E-2</v>
      </c>
      <c r="T1153" s="153">
        <v>0.2951388888888889</v>
      </c>
      <c r="U1153" s="153">
        <v>0.34375</v>
      </c>
      <c r="V1153" s="153">
        <f>IF(ISBLANK(T1153),"",Tabella2[[#This Row],[ACT STOP]]-Tabella2[[#This Row],[ACT START]])</f>
        <v>4.8611111111111105E-2</v>
      </c>
      <c r="W1153" s="104" t="s">
        <v>92</v>
      </c>
      <c r="X1153" s="104" t="s">
        <v>91</v>
      </c>
      <c r="Y1153" s="110" t="s">
        <v>2139</v>
      </c>
      <c r="Z1153" s="106"/>
      <c r="AA1153" s="104"/>
      <c r="AB1153" s="107"/>
      <c r="AC1153" s="72">
        <v>1</v>
      </c>
      <c r="AH1153" s="70"/>
      <c r="AI1153" s="70"/>
      <c r="AJ1153">
        <v>0</v>
      </c>
      <c r="AL1153" s="70"/>
      <c r="BM1153" s="135">
        <v>0.2951388888888889</v>
      </c>
      <c r="BN1153" s="136">
        <v>0.34375</v>
      </c>
      <c r="BO1153" s="101"/>
      <c r="BR1153" s="109" t="str">
        <f t="shared" si="17"/>
        <v>SH-25-1142</v>
      </c>
      <c r="BS1153" s="109" t="s">
        <v>552</v>
      </c>
      <c r="BT1153" t="s">
        <v>92</v>
      </c>
      <c r="BU1153" t="s">
        <v>2140</v>
      </c>
    </row>
    <row r="1154" spans="1:73" hidden="1">
      <c r="A1154" s="103" t="s">
        <v>2141</v>
      </c>
      <c r="B1154" s="102">
        <v>45671</v>
      </c>
      <c r="C1154" s="104">
        <f>_xlfn.ISOWEEKNUM(Tabella2[[#This Row],[Date]])</f>
        <v>3</v>
      </c>
      <c r="D1154" s="104" t="s">
        <v>255</v>
      </c>
      <c r="E1154" s="104" t="s">
        <v>256</v>
      </c>
      <c r="F1154" s="104">
        <v>42</v>
      </c>
      <c r="G1154" s="104" t="s">
        <v>257</v>
      </c>
      <c r="H1154" s="105">
        <v>32</v>
      </c>
      <c r="I1154" s="104" t="s">
        <v>258</v>
      </c>
      <c r="J1154" s="104"/>
      <c r="K1154" s="104" t="s">
        <v>78</v>
      </c>
      <c r="L1154" s="104" t="s">
        <v>299</v>
      </c>
      <c r="M1154" s="104" t="s">
        <v>386</v>
      </c>
      <c r="N1154" s="104"/>
      <c r="O1154" s="106" t="str">
        <f>A1153</f>
        <v>13555</v>
      </c>
      <c r="P1154" s="111" t="s">
        <v>2138</v>
      </c>
      <c r="Q1154" s="153">
        <v>0.2951388888888889</v>
      </c>
      <c r="R1154" s="153">
        <v>0.33680555555555558</v>
      </c>
      <c r="S1154" s="153">
        <v>4.1666666666666657E-2</v>
      </c>
      <c r="T1154" s="153">
        <v>0.2951388888888889</v>
      </c>
      <c r="U1154" s="153">
        <v>0.34375</v>
      </c>
      <c r="V1154" s="153">
        <f>IF(ISBLANK(T1154),"",Tabella2[[#This Row],[ACT STOP]]-Tabella2[[#This Row],[ACT START]])</f>
        <v>4.8611111111111105E-2</v>
      </c>
      <c r="W1154" s="104" t="s">
        <v>92</v>
      </c>
      <c r="X1154" s="104" t="s">
        <v>91</v>
      </c>
      <c r="Y1154" s="110" t="s">
        <v>2142</v>
      </c>
      <c r="Z1154" s="106"/>
      <c r="AA1154" s="104"/>
      <c r="AB1154" s="107"/>
      <c r="AC1154" s="72">
        <v>1</v>
      </c>
      <c r="AH1154" s="70"/>
      <c r="AI1154" s="70"/>
      <c r="AJ1154">
        <v>0</v>
      </c>
      <c r="AL1154" s="70"/>
      <c r="BM1154" s="135">
        <v>0.2951388888888889</v>
      </c>
      <c r="BN1154" s="136">
        <v>0.34375</v>
      </c>
      <c r="BO1154" s="101"/>
      <c r="BR1154" s="109" t="str">
        <f t="shared" si="17"/>
        <v>SH-25-1143</v>
      </c>
      <c r="BS1154" s="109" t="s">
        <v>356</v>
      </c>
      <c r="BT1154" t="s">
        <v>92</v>
      </c>
      <c r="BU1154" t="s">
        <v>2143</v>
      </c>
    </row>
    <row r="1155" spans="1:73" hidden="1">
      <c r="A1155" s="103" t="s">
        <v>2144</v>
      </c>
      <c r="B1155" s="102">
        <v>45671</v>
      </c>
      <c r="C1155" s="104">
        <f>_xlfn.ISOWEEKNUM(Tabella2[[#This Row],[Date]])</f>
        <v>3</v>
      </c>
      <c r="D1155" s="104" t="s">
        <v>326</v>
      </c>
      <c r="E1155" s="104" t="s">
        <v>327</v>
      </c>
      <c r="F1155" s="104">
        <v>65</v>
      </c>
      <c r="G1155" s="104" t="s">
        <v>284</v>
      </c>
      <c r="H1155" s="105">
        <v>23</v>
      </c>
      <c r="I1155" s="104" t="s">
        <v>258</v>
      </c>
      <c r="J1155" s="104"/>
      <c r="K1155" s="104" t="s">
        <v>83</v>
      </c>
      <c r="L1155" s="104" t="s">
        <v>299</v>
      </c>
      <c r="M1155" s="104" t="s">
        <v>422</v>
      </c>
      <c r="N1155" s="104"/>
      <c r="O1155" s="106" t="str">
        <f>A1156</f>
        <v>13558</v>
      </c>
      <c r="P1155" s="111" t="s">
        <v>423</v>
      </c>
      <c r="Q1155" s="153" t="s">
        <v>307</v>
      </c>
      <c r="R1155" s="153" t="s">
        <v>308</v>
      </c>
      <c r="S1155" s="153">
        <v>4.1666666666666657E-2</v>
      </c>
      <c r="T1155" s="153" t="s">
        <v>307</v>
      </c>
      <c r="U1155" s="153" t="s">
        <v>308</v>
      </c>
      <c r="V1155" s="153">
        <f>IF(ISBLANK(T1155),"",Tabella2[[#This Row],[ACT STOP]]-Tabella2[[#This Row],[ACT START]])</f>
        <v>4.1666666666666685E-2</v>
      </c>
      <c r="W1155" s="104" t="s">
        <v>92</v>
      </c>
      <c r="X1155" s="104" t="s">
        <v>91</v>
      </c>
      <c r="Y1155" s="110"/>
      <c r="Z1155" s="106"/>
      <c r="AA1155" s="104"/>
      <c r="AB1155" s="107"/>
      <c r="AC1155" s="72">
        <v>1</v>
      </c>
      <c r="AH1155" s="70"/>
      <c r="AI1155" s="70"/>
      <c r="AJ1155">
        <v>0</v>
      </c>
      <c r="AL1155" s="70"/>
      <c r="BM1155" s="135" t="s">
        <v>307</v>
      </c>
      <c r="BN1155" s="136" t="s">
        <v>308</v>
      </c>
      <c r="BO1155" s="101"/>
      <c r="BR1155" s="109" t="str">
        <f t="shared" si="17"/>
        <v>SH-25-1144</v>
      </c>
      <c r="BS1155" s="109" t="s">
        <v>358</v>
      </c>
      <c r="BT1155" t="s">
        <v>92</v>
      </c>
      <c r="BU1155" t="s">
        <v>2145</v>
      </c>
    </row>
    <row r="1156" spans="1:73" hidden="1">
      <c r="A1156" s="103" t="s">
        <v>2146</v>
      </c>
      <c r="B1156" s="102">
        <v>45671</v>
      </c>
      <c r="C1156" s="104">
        <f>_xlfn.ISOWEEKNUM(Tabella2[[#This Row],[Date]])</f>
        <v>3</v>
      </c>
      <c r="D1156" s="104" t="s">
        <v>326</v>
      </c>
      <c r="E1156" s="104" t="s">
        <v>327</v>
      </c>
      <c r="F1156" s="104">
        <v>68</v>
      </c>
      <c r="G1156" s="104" t="s">
        <v>257</v>
      </c>
      <c r="H1156" s="105">
        <v>5</v>
      </c>
      <c r="I1156" s="104" t="s">
        <v>258</v>
      </c>
      <c r="J1156" s="104"/>
      <c r="K1156" s="104" t="s">
        <v>80</v>
      </c>
      <c r="L1156" s="104" t="s">
        <v>299</v>
      </c>
      <c r="M1156" s="104" t="s">
        <v>422</v>
      </c>
      <c r="N1156" s="104"/>
      <c r="O1156" s="106" t="str">
        <f>A1155</f>
        <v>13557</v>
      </c>
      <c r="P1156" s="111" t="s">
        <v>423</v>
      </c>
      <c r="Q1156" s="153">
        <v>0.2951388888888889</v>
      </c>
      <c r="R1156" s="153">
        <v>0.33680555555555558</v>
      </c>
      <c r="S1156" s="153">
        <v>4.1666666666666657E-2</v>
      </c>
      <c r="T1156" s="153">
        <v>0.2951388888888889</v>
      </c>
      <c r="U1156" s="153">
        <v>0.33680555555555558</v>
      </c>
      <c r="V1156" s="153">
        <f>IF(ISBLANK(T1156),"",Tabella2[[#This Row],[ACT STOP]]-Tabella2[[#This Row],[ACT START]])</f>
        <v>4.1666666666666685E-2</v>
      </c>
      <c r="W1156" s="104" t="s">
        <v>92</v>
      </c>
      <c r="X1156" s="104" t="s">
        <v>91</v>
      </c>
      <c r="Y1156" s="110"/>
      <c r="Z1156" s="106"/>
      <c r="AA1156" s="104"/>
      <c r="AB1156" s="107"/>
      <c r="AC1156" s="72">
        <v>1</v>
      </c>
      <c r="AH1156" s="70"/>
      <c r="AI1156" s="70"/>
      <c r="AJ1156">
        <v>0</v>
      </c>
      <c r="AL1156" s="70"/>
      <c r="BM1156" s="135">
        <v>0.2951388888888889</v>
      </c>
      <c r="BN1156" s="136">
        <v>0.33680555555555558</v>
      </c>
      <c r="BO1156" s="101"/>
      <c r="BR1156" s="109" t="str">
        <f t="shared" si="17"/>
        <v>SH-25-1145</v>
      </c>
      <c r="BS1156" s="109" t="s">
        <v>416</v>
      </c>
      <c r="BT1156" t="s">
        <v>92</v>
      </c>
      <c r="BU1156" t="s">
        <v>2147</v>
      </c>
    </row>
    <row r="1157" spans="1:73" hidden="1">
      <c r="A1157" s="103" t="s">
        <v>2148</v>
      </c>
      <c r="B1157" s="102">
        <v>45671</v>
      </c>
      <c r="C1157" s="104">
        <f>_xlfn.ISOWEEKNUM(Tabella2[[#This Row],[Date]])</f>
        <v>3</v>
      </c>
      <c r="D1157" s="104" t="s">
        <v>1872</v>
      </c>
      <c r="E1157" s="104" t="s">
        <v>256</v>
      </c>
      <c r="F1157" s="104">
        <v>11</v>
      </c>
      <c r="G1157" s="104" t="s">
        <v>257</v>
      </c>
      <c r="H1157" s="105">
        <v>9</v>
      </c>
      <c r="I1157" s="104" t="s">
        <v>258</v>
      </c>
      <c r="J1157" s="104"/>
      <c r="K1157" s="104" t="s">
        <v>81</v>
      </c>
      <c r="L1157" s="104" t="s">
        <v>259</v>
      </c>
      <c r="M1157" s="104" t="s">
        <v>269</v>
      </c>
      <c r="N1157" s="104"/>
      <c r="O1157" s="106"/>
      <c r="P1157" s="111" t="s">
        <v>607</v>
      </c>
      <c r="Q1157" s="153" t="s">
        <v>307</v>
      </c>
      <c r="R1157" s="153" t="s">
        <v>308</v>
      </c>
      <c r="S1157" s="153">
        <v>4.1666666666666657E-2</v>
      </c>
      <c r="T1157" s="153" t="s">
        <v>307</v>
      </c>
      <c r="U1157" s="153" t="s">
        <v>308</v>
      </c>
      <c r="V1157" s="153">
        <f>IF(ISBLANK(T1157),"",Tabella2[[#This Row],[ACT STOP]]-Tabella2[[#This Row],[ACT START]])</f>
        <v>4.1666666666666685E-2</v>
      </c>
      <c r="W1157" s="104" t="s">
        <v>92</v>
      </c>
      <c r="X1157" s="104" t="s">
        <v>91</v>
      </c>
      <c r="Y1157" s="110"/>
      <c r="Z1157" s="106"/>
      <c r="AA1157" s="104"/>
      <c r="AB1157" s="107"/>
      <c r="AC1157" s="72">
        <v>1</v>
      </c>
      <c r="AH1157" s="70"/>
      <c r="AI1157" s="70"/>
      <c r="AJ1157">
        <v>0</v>
      </c>
      <c r="AL1157" s="70"/>
      <c r="BM1157" s="135" t="s">
        <v>307</v>
      </c>
      <c r="BN1157" s="136" t="s">
        <v>308</v>
      </c>
      <c r="BO1157" s="101"/>
      <c r="BR1157" s="109" t="str">
        <f t="shared" si="17"/>
        <v>SH-25-1146</v>
      </c>
      <c r="BS1157" s="109" t="s">
        <v>318</v>
      </c>
      <c r="BT1157" t="s">
        <v>92</v>
      </c>
      <c r="BU1157" t="s">
        <v>2149</v>
      </c>
    </row>
    <row r="1158" spans="1:73" hidden="1">
      <c r="A1158" s="103" t="s">
        <v>2150</v>
      </c>
      <c r="B1158" s="102">
        <v>45671</v>
      </c>
      <c r="C1158" s="104">
        <f>_xlfn.ISOWEEKNUM(Tabella2[[#This Row],[Date]])</f>
        <v>3</v>
      </c>
      <c r="D1158" s="104" t="s">
        <v>255</v>
      </c>
      <c r="E1158" s="104" t="s">
        <v>256</v>
      </c>
      <c r="F1158" s="104">
        <v>49</v>
      </c>
      <c r="G1158" s="104" t="s">
        <v>257</v>
      </c>
      <c r="H1158" s="105">
        <v>31</v>
      </c>
      <c r="I1158" s="104" t="s">
        <v>258</v>
      </c>
      <c r="J1158" s="104"/>
      <c r="K1158" s="104" t="s">
        <v>79</v>
      </c>
      <c r="L1158" s="104" t="s">
        <v>299</v>
      </c>
      <c r="M1158" s="104" t="s">
        <v>386</v>
      </c>
      <c r="N1158" s="104"/>
      <c r="O1158" s="106" t="str">
        <f>A1159</f>
        <v>13561</v>
      </c>
      <c r="P1158" s="111" t="s">
        <v>565</v>
      </c>
      <c r="Q1158" s="153" t="s">
        <v>330</v>
      </c>
      <c r="R1158" s="153" t="s">
        <v>331</v>
      </c>
      <c r="S1158" s="153">
        <v>4.1666666666666657E-2</v>
      </c>
      <c r="T1158" s="153">
        <v>0.3576388888888889</v>
      </c>
      <c r="U1158" s="153">
        <v>0.40972222222222221</v>
      </c>
      <c r="V1158" s="153">
        <f>IF(ISBLANK(T1158),"",Tabella2[[#This Row],[ACT STOP]]-Tabella2[[#This Row],[ACT START]])</f>
        <v>5.2083333333333315E-2</v>
      </c>
      <c r="W1158" s="104" t="s">
        <v>92</v>
      </c>
      <c r="X1158" s="104" t="s">
        <v>91</v>
      </c>
      <c r="Y1158" s="110" t="s">
        <v>2151</v>
      </c>
      <c r="Z1158" s="106"/>
      <c r="AA1158" s="104"/>
      <c r="AB1158" s="107"/>
      <c r="AC1158" s="72">
        <v>1</v>
      </c>
      <c r="AH1158" s="70"/>
      <c r="AI1158" s="70"/>
      <c r="AJ1158">
        <v>0</v>
      </c>
      <c r="AL1158" s="70"/>
      <c r="BM1158" s="135">
        <v>0.3576388888888889</v>
      </c>
      <c r="BN1158" s="136">
        <v>0.40972222222222221</v>
      </c>
      <c r="BO1158" s="101"/>
      <c r="BR1158" s="109" t="str">
        <f t="shared" si="17"/>
        <v>SH-25-1147</v>
      </c>
      <c r="BS1158" s="109" t="s">
        <v>345</v>
      </c>
      <c r="BT1158" t="s">
        <v>92</v>
      </c>
      <c r="BU1158" t="s">
        <v>2152</v>
      </c>
    </row>
    <row r="1159" spans="1:73" hidden="1">
      <c r="A1159" s="103" t="s">
        <v>2153</v>
      </c>
      <c r="B1159" s="102">
        <v>45671</v>
      </c>
      <c r="C1159" s="104">
        <f>_xlfn.ISOWEEKNUM(Tabella2[[#This Row],[Date]])</f>
        <v>3</v>
      </c>
      <c r="D1159" s="104" t="s">
        <v>255</v>
      </c>
      <c r="E1159" s="104" t="s">
        <v>256</v>
      </c>
      <c r="F1159" s="104">
        <v>41</v>
      </c>
      <c r="G1159" s="104" t="s">
        <v>284</v>
      </c>
      <c r="H1159" s="105">
        <v>22</v>
      </c>
      <c r="I1159" s="104" t="s">
        <v>258</v>
      </c>
      <c r="J1159" s="104"/>
      <c r="K1159" s="104" t="s">
        <v>78</v>
      </c>
      <c r="L1159" s="104" t="s">
        <v>299</v>
      </c>
      <c r="M1159" s="104" t="s">
        <v>386</v>
      </c>
      <c r="N1159" s="104"/>
      <c r="O1159" s="106" t="str">
        <f>A1158</f>
        <v>13560</v>
      </c>
      <c r="P1159" s="111" t="s">
        <v>565</v>
      </c>
      <c r="Q1159" s="153">
        <v>0.3576388888888889</v>
      </c>
      <c r="R1159" s="153">
        <v>0.39930555555555558</v>
      </c>
      <c r="S1159" s="153">
        <v>4.1666666666666657E-2</v>
      </c>
      <c r="T1159" s="153">
        <v>0.3576388888888889</v>
      </c>
      <c r="U1159" s="153">
        <v>0.40972222222222221</v>
      </c>
      <c r="V1159" s="153">
        <f>IF(ISBLANK(T1159),"",Tabella2[[#This Row],[ACT STOP]]-Tabella2[[#This Row],[ACT START]])</f>
        <v>5.2083333333333315E-2</v>
      </c>
      <c r="W1159" s="104" t="s">
        <v>92</v>
      </c>
      <c r="X1159" s="104" t="s">
        <v>91</v>
      </c>
      <c r="Y1159" s="110" t="s">
        <v>2151</v>
      </c>
      <c r="Z1159" s="106"/>
      <c r="AA1159" s="104"/>
      <c r="AB1159" s="107"/>
      <c r="AC1159" s="72">
        <v>1</v>
      </c>
      <c r="AH1159" s="70"/>
      <c r="AI1159" s="70"/>
      <c r="AJ1159">
        <v>0</v>
      </c>
      <c r="AL1159" s="70"/>
      <c r="BM1159" s="135">
        <v>0.3576388888888889</v>
      </c>
      <c r="BN1159" s="136">
        <v>0.40972222222222221</v>
      </c>
      <c r="BO1159" s="101"/>
      <c r="BR1159" s="109" t="str">
        <f t="shared" si="17"/>
        <v>SH-25-1148</v>
      </c>
      <c r="BS1159" s="109" t="s">
        <v>295</v>
      </c>
      <c r="BT1159" t="s">
        <v>92</v>
      </c>
      <c r="BU1159" t="s">
        <v>2154</v>
      </c>
    </row>
    <row r="1160" spans="1:73" hidden="1">
      <c r="A1160" s="103" t="s">
        <v>2155</v>
      </c>
      <c r="B1160" s="102">
        <v>45671</v>
      </c>
      <c r="C1160" s="104">
        <f>_xlfn.ISOWEEKNUM(Tabella2[[#This Row],[Date]])</f>
        <v>3</v>
      </c>
      <c r="D1160" s="104" t="s">
        <v>370</v>
      </c>
      <c r="E1160" s="104" t="s">
        <v>256</v>
      </c>
      <c r="F1160" s="104">
        <v>51</v>
      </c>
      <c r="G1160" s="104" t="s">
        <v>257</v>
      </c>
      <c r="H1160" s="105">
        <v>30</v>
      </c>
      <c r="I1160" s="104" t="s">
        <v>258</v>
      </c>
      <c r="J1160" s="104"/>
      <c r="K1160" s="104" t="s">
        <v>83</v>
      </c>
      <c r="L1160" s="104" t="s">
        <v>299</v>
      </c>
      <c r="M1160" s="104" t="s">
        <v>361</v>
      </c>
      <c r="N1160" s="104"/>
      <c r="O1160" s="106" t="str">
        <f>A193</f>
        <v>12595</v>
      </c>
      <c r="P1160" s="111" t="s">
        <v>2156</v>
      </c>
      <c r="Q1160" s="153" t="s">
        <v>330</v>
      </c>
      <c r="R1160" s="153" t="s">
        <v>331</v>
      </c>
      <c r="S1160" s="153">
        <v>4.1666666666666657E-2</v>
      </c>
      <c r="T1160" s="153" t="s">
        <v>330</v>
      </c>
      <c r="U1160" s="153" t="s">
        <v>331</v>
      </c>
      <c r="V1160" s="153">
        <f>IF(ISBLANK(T1160),"",Tabella2[[#This Row],[ACT STOP]]-Tabella2[[#This Row],[ACT START]])</f>
        <v>4.1666666666666685E-2</v>
      </c>
      <c r="W1160" s="104" t="s">
        <v>92</v>
      </c>
      <c r="X1160" s="104" t="s">
        <v>91</v>
      </c>
      <c r="Y1160" s="110"/>
      <c r="Z1160" s="106"/>
      <c r="AA1160" s="104"/>
      <c r="AB1160" s="107"/>
      <c r="AC1160" s="72">
        <v>1</v>
      </c>
      <c r="AH1160" s="70"/>
      <c r="AI1160" s="70"/>
      <c r="AJ1160">
        <v>0</v>
      </c>
      <c r="AL1160" s="70"/>
      <c r="BM1160" s="135" t="s">
        <v>330</v>
      </c>
      <c r="BN1160" s="136" t="s">
        <v>331</v>
      </c>
      <c r="BO1160" s="101"/>
      <c r="BR1160" s="109" t="str">
        <f t="shared" si="17"/>
        <v>SH-25-1149</v>
      </c>
      <c r="BS1160" s="109" t="s">
        <v>279</v>
      </c>
      <c r="BT1160" t="s">
        <v>92</v>
      </c>
      <c r="BU1160" t="s">
        <v>2157</v>
      </c>
    </row>
    <row r="1161" spans="1:73" hidden="1">
      <c r="A1161" s="103" t="s">
        <v>2158</v>
      </c>
      <c r="B1161" s="102">
        <v>45671</v>
      </c>
      <c r="C1161" s="104">
        <f>_xlfn.ISOWEEKNUM(Tabella2[[#This Row],[Date]])</f>
        <v>3</v>
      </c>
      <c r="D1161" s="104" t="s">
        <v>255</v>
      </c>
      <c r="E1161" s="104" t="s">
        <v>256</v>
      </c>
      <c r="F1161" s="104">
        <v>43</v>
      </c>
      <c r="G1161" s="104" t="s">
        <v>257</v>
      </c>
      <c r="H1161" s="105">
        <v>14</v>
      </c>
      <c r="I1161" s="104" t="s">
        <v>258</v>
      </c>
      <c r="J1161" s="104"/>
      <c r="K1161" s="104" t="s">
        <v>81</v>
      </c>
      <c r="L1161" s="104" t="s">
        <v>259</v>
      </c>
      <c r="M1161" s="104" t="s">
        <v>269</v>
      </c>
      <c r="N1161" s="104"/>
      <c r="O1161" s="106"/>
      <c r="P1161" s="111" t="s">
        <v>1814</v>
      </c>
      <c r="Q1161" s="153" t="s">
        <v>330</v>
      </c>
      <c r="R1161" s="153" t="s">
        <v>331</v>
      </c>
      <c r="S1161" s="153">
        <v>4.1666666666666657E-2</v>
      </c>
      <c r="T1161" s="153" t="s">
        <v>330</v>
      </c>
      <c r="U1161" s="153" t="s">
        <v>331</v>
      </c>
      <c r="V1161" s="153">
        <f>IF(ISBLANK(T1161),"",Tabella2[[#This Row],[ACT STOP]]-Tabella2[[#This Row],[ACT START]])</f>
        <v>4.1666666666666685E-2</v>
      </c>
      <c r="W1161" s="104" t="s">
        <v>92</v>
      </c>
      <c r="X1161" s="104" t="s">
        <v>91</v>
      </c>
      <c r="Y1161" s="110"/>
      <c r="Z1161" s="106"/>
      <c r="AA1161" s="104"/>
      <c r="AB1161" s="107"/>
      <c r="AC1161" s="72">
        <v>1</v>
      </c>
      <c r="AH1161" s="70"/>
      <c r="AI1161" s="70"/>
      <c r="AJ1161">
        <v>0</v>
      </c>
      <c r="AL1161" s="70"/>
      <c r="BM1161" s="135" t="s">
        <v>330</v>
      </c>
      <c r="BN1161" s="136" t="s">
        <v>331</v>
      </c>
      <c r="BO1161" s="101"/>
      <c r="BR1161" s="109" t="str">
        <f t="shared" si="17"/>
        <v>SH-25-1150</v>
      </c>
      <c r="BS1161" s="109" t="s">
        <v>372</v>
      </c>
      <c r="BT1161" t="s">
        <v>92</v>
      </c>
      <c r="BU1161" t="s">
        <v>2159</v>
      </c>
    </row>
    <row r="1162" spans="1:73" hidden="1">
      <c r="A1162" s="103" t="s">
        <v>2160</v>
      </c>
      <c r="B1162" s="102">
        <v>45671</v>
      </c>
      <c r="C1162" s="104">
        <f>_xlfn.ISOWEEKNUM(Tabella2[[#This Row],[Date]])</f>
        <v>3</v>
      </c>
      <c r="D1162" s="104" t="s">
        <v>255</v>
      </c>
      <c r="E1162" s="104" t="s">
        <v>256</v>
      </c>
      <c r="F1162" s="104">
        <v>48</v>
      </c>
      <c r="G1162" s="104" t="s">
        <v>257</v>
      </c>
      <c r="H1162" s="105">
        <v>17</v>
      </c>
      <c r="I1162" s="104" t="s">
        <v>258</v>
      </c>
      <c r="J1162" s="104"/>
      <c r="K1162" s="104" t="s">
        <v>75</v>
      </c>
      <c r="L1162" s="104" t="s">
        <v>259</v>
      </c>
      <c r="M1162" s="104" t="s">
        <v>269</v>
      </c>
      <c r="N1162" s="104"/>
      <c r="O1162" s="106"/>
      <c r="P1162" s="111" t="s">
        <v>607</v>
      </c>
      <c r="Q1162" s="153" t="s">
        <v>330</v>
      </c>
      <c r="R1162" s="153" t="s">
        <v>331</v>
      </c>
      <c r="S1162" s="153">
        <v>4.1666666666666657E-2</v>
      </c>
      <c r="T1162" s="153" t="s">
        <v>330</v>
      </c>
      <c r="U1162" s="153" t="s">
        <v>331</v>
      </c>
      <c r="V1162" s="153">
        <f>IF(ISBLANK(T1162),"",Tabella2[[#This Row],[ACT STOP]]-Tabella2[[#This Row],[ACT START]])</f>
        <v>4.1666666666666685E-2</v>
      </c>
      <c r="W1162" s="104" t="s">
        <v>92</v>
      </c>
      <c r="X1162" s="104" t="s">
        <v>91</v>
      </c>
      <c r="Y1162" s="110"/>
      <c r="Z1162" s="106"/>
      <c r="AA1162" s="104"/>
      <c r="AB1162" s="107"/>
      <c r="AC1162" s="72">
        <v>1</v>
      </c>
      <c r="AH1162" s="70"/>
      <c r="AI1162" s="70"/>
      <c r="AJ1162">
        <v>0</v>
      </c>
      <c r="AL1162" s="70"/>
      <c r="BM1162" s="135" t="s">
        <v>330</v>
      </c>
      <c r="BN1162" s="136" t="s">
        <v>331</v>
      </c>
      <c r="BO1162" s="101"/>
      <c r="BR1162" s="109" t="str">
        <f t="shared" si="17"/>
        <v>SH-25-1151</v>
      </c>
      <c r="BS1162" s="109" t="s">
        <v>393</v>
      </c>
      <c r="BT1162" t="s">
        <v>92</v>
      </c>
      <c r="BU1162" t="s">
        <v>2161</v>
      </c>
    </row>
    <row r="1163" spans="1:73" hidden="1">
      <c r="A1163" s="103" t="s">
        <v>2162</v>
      </c>
      <c r="B1163" s="102">
        <v>45671</v>
      </c>
      <c r="C1163" s="104">
        <f>_xlfn.ISOWEEKNUM(Tabella2[[#This Row],[Date]])</f>
        <v>3</v>
      </c>
      <c r="D1163" s="104" t="s">
        <v>370</v>
      </c>
      <c r="E1163" s="104" t="s">
        <v>256</v>
      </c>
      <c r="F1163" s="104">
        <v>53</v>
      </c>
      <c r="G1163" s="104" t="s">
        <v>284</v>
      </c>
      <c r="H1163" s="105">
        <v>9</v>
      </c>
      <c r="I1163" s="104" t="s">
        <v>258</v>
      </c>
      <c r="J1163" s="104"/>
      <c r="K1163" s="104" t="s">
        <v>79</v>
      </c>
      <c r="L1163" s="104" t="s">
        <v>299</v>
      </c>
      <c r="M1163" s="104" t="s">
        <v>361</v>
      </c>
      <c r="N1163" s="104"/>
      <c r="O1163" s="106" t="str">
        <f>A197</f>
        <v>12599</v>
      </c>
      <c r="P1163" s="111" t="s">
        <v>2156</v>
      </c>
      <c r="Q1163" s="153" t="s">
        <v>336</v>
      </c>
      <c r="R1163" s="153" t="s">
        <v>337</v>
      </c>
      <c r="S1163" s="153">
        <v>4.1666666666666657E-2</v>
      </c>
      <c r="T1163" s="153">
        <v>0.4201388888888889</v>
      </c>
      <c r="U1163" s="153">
        <v>0.46180555555555558</v>
      </c>
      <c r="V1163" s="153">
        <f>IF(ISBLANK(T1163),"",Tabella2[[#This Row],[ACT STOP]]-Tabella2[[#This Row],[ACT START]])</f>
        <v>4.1666666666666685E-2</v>
      </c>
      <c r="W1163" s="104" t="s">
        <v>92</v>
      </c>
      <c r="X1163" s="104" t="s">
        <v>91</v>
      </c>
      <c r="Y1163" s="110" t="s">
        <v>2163</v>
      </c>
      <c r="Z1163" s="106"/>
      <c r="AA1163" s="104"/>
      <c r="AB1163" s="107"/>
      <c r="AC1163" s="72">
        <v>1</v>
      </c>
      <c r="AH1163" s="70"/>
      <c r="AI1163" s="70"/>
      <c r="AJ1163">
        <v>0</v>
      </c>
      <c r="AL1163" s="70"/>
      <c r="BM1163" s="135">
        <v>0.4201388888888889</v>
      </c>
      <c r="BN1163" s="136">
        <v>0.46180555555555558</v>
      </c>
      <c r="BO1163" s="101"/>
      <c r="BR1163" s="109" t="str">
        <f t="shared" si="17"/>
        <v>SH-25-1152</v>
      </c>
      <c r="BS1163" s="109" t="s">
        <v>339</v>
      </c>
      <c r="BT1163" t="s">
        <v>92</v>
      </c>
      <c r="BU1163" t="s">
        <v>2164</v>
      </c>
    </row>
    <row r="1164" spans="1:73" hidden="1">
      <c r="A1164" s="103" t="s">
        <v>2165</v>
      </c>
      <c r="B1164" s="102">
        <v>45671</v>
      </c>
      <c r="C1164" s="104">
        <f>_xlfn.ISOWEEKNUM(Tabella2[[#This Row],[Date]])</f>
        <v>3</v>
      </c>
      <c r="D1164" s="104" t="s">
        <v>326</v>
      </c>
      <c r="E1164" s="104" t="s">
        <v>327</v>
      </c>
      <c r="F1164" s="104">
        <v>66</v>
      </c>
      <c r="G1164" s="104" t="s">
        <v>284</v>
      </c>
      <c r="H1164" s="105">
        <v>23</v>
      </c>
      <c r="I1164" s="104" t="s">
        <v>258</v>
      </c>
      <c r="J1164" s="104"/>
      <c r="K1164" s="104" t="s">
        <v>83</v>
      </c>
      <c r="L1164" s="104" t="s">
        <v>299</v>
      </c>
      <c r="M1164" s="104" t="s">
        <v>422</v>
      </c>
      <c r="N1164" s="104"/>
      <c r="O1164" s="106" t="str">
        <f>A1165</f>
        <v>13567</v>
      </c>
      <c r="P1164" s="111" t="s">
        <v>423</v>
      </c>
      <c r="Q1164" s="153" t="s">
        <v>336</v>
      </c>
      <c r="R1164" s="153" t="s">
        <v>337</v>
      </c>
      <c r="S1164" s="153">
        <v>4.1666666666666657E-2</v>
      </c>
      <c r="T1164" s="153" t="s">
        <v>336</v>
      </c>
      <c r="U1164" s="153" t="s">
        <v>337</v>
      </c>
      <c r="V1164" s="153">
        <f>IF(ISBLANK(T1164),"",Tabella2[[#This Row],[ACT STOP]]-Tabella2[[#This Row],[ACT START]])</f>
        <v>4.1666666666666685E-2</v>
      </c>
      <c r="W1164" s="104" t="s">
        <v>92</v>
      </c>
      <c r="X1164" s="104" t="s">
        <v>91</v>
      </c>
      <c r="Y1164" s="110"/>
      <c r="Z1164" s="106"/>
      <c r="AA1164" s="104"/>
      <c r="AB1164" s="107"/>
      <c r="AC1164" s="72">
        <v>1</v>
      </c>
      <c r="AH1164" s="70"/>
      <c r="AI1164" s="70"/>
      <c r="AJ1164">
        <v>0</v>
      </c>
      <c r="AL1164" s="70"/>
      <c r="BM1164" s="135" t="s">
        <v>336</v>
      </c>
      <c r="BN1164" s="136" t="s">
        <v>337</v>
      </c>
      <c r="BO1164" s="101"/>
      <c r="BR1164" s="109" t="str">
        <f t="shared" si="17"/>
        <v>SH-25-1153</v>
      </c>
      <c r="BS1164" s="109" t="s">
        <v>358</v>
      </c>
      <c r="BT1164" t="s">
        <v>92</v>
      </c>
      <c r="BU1164" t="s">
        <v>2166</v>
      </c>
    </row>
    <row r="1165" spans="1:73" hidden="1">
      <c r="A1165" s="103" t="s">
        <v>2167</v>
      </c>
      <c r="B1165" s="102">
        <v>45671</v>
      </c>
      <c r="C1165" s="104">
        <f>_xlfn.ISOWEEKNUM(Tabella2[[#This Row],[Date]])</f>
        <v>3</v>
      </c>
      <c r="D1165" s="104" t="s">
        <v>326</v>
      </c>
      <c r="E1165" s="104" t="s">
        <v>327</v>
      </c>
      <c r="F1165" s="104">
        <v>69</v>
      </c>
      <c r="G1165" s="104" t="s">
        <v>257</v>
      </c>
      <c r="H1165" s="105">
        <v>10</v>
      </c>
      <c r="I1165" s="104" t="s">
        <v>258</v>
      </c>
      <c r="J1165" s="104"/>
      <c r="K1165" s="104" t="s">
        <v>80</v>
      </c>
      <c r="L1165" s="104" t="s">
        <v>299</v>
      </c>
      <c r="M1165" s="104" t="s">
        <v>422</v>
      </c>
      <c r="N1165" s="104"/>
      <c r="O1165" s="106" t="str">
        <f>A1164</f>
        <v>13566</v>
      </c>
      <c r="P1165" s="111" t="s">
        <v>423</v>
      </c>
      <c r="Q1165" s="153">
        <v>0.4201388888888889</v>
      </c>
      <c r="R1165" s="153">
        <v>0.46180555555555558</v>
      </c>
      <c r="S1165" s="153">
        <v>4.1666666666666657E-2</v>
      </c>
      <c r="T1165" s="153">
        <v>0.4201388888888889</v>
      </c>
      <c r="U1165" s="153">
        <v>0.46180555555555558</v>
      </c>
      <c r="V1165" s="153">
        <f>IF(ISBLANK(T1165),"",Tabella2[[#This Row],[ACT STOP]]-Tabella2[[#This Row],[ACT START]])</f>
        <v>4.1666666666666685E-2</v>
      </c>
      <c r="W1165" s="104" t="s">
        <v>92</v>
      </c>
      <c r="X1165" s="104" t="s">
        <v>91</v>
      </c>
      <c r="Y1165" s="110"/>
      <c r="Z1165" s="106"/>
      <c r="AA1165" s="104"/>
      <c r="AB1165" s="107"/>
      <c r="AC1165" s="72">
        <v>1</v>
      </c>
      <c r="AH1165" s="70"/>
      <c r="AI1165" s="70"/>
      <c r="AJ1165">
        <v>0</v>
      </c>
      <c r="AL1165" s="70"/>
      <c r="BM1165" s="135">
        <v>0.4201388888888889</v>
      </c>
      <c r="BN1165" s="136">
        <v>0.46180555555555558</v>
      </c>
      <c r="BO1165" s="101"/>
      <c r="BR1165" s="109" t="str">
        <f t="shared" ref="BR1165:BR1228" si="18">_xlfn.CONCAT(LEFT(BR1164,6),TEXT(RIGHT(BR1164,4)+1,"0000"))</f>
        <v>SH-25-1154</v>
      </c>
      <c r="BS1165" s="109" t="s">
        <v>552</v>
      </c>
      <c r="BT1165" t="s">
        <v>92</v>
      </c>
      <c r="BU1165" t="s">
        <v>2168</v>
      </c>
    </row>
    <row r="1166" spans="1:73" hidden="1">
      <c r="A1166" s="103" t="s">
        <v>2169</v>
      </c>
      <c r="B1166" s="102">
        <v>45671</v>
      </c>
      <c r="C1166" s="104">
        <f>_xlfn.ISOWEEKNUM(Tabella2[[#This Row],[Date]])</f>
        <v>3</v>
      </c>
      <c r="D1166" s="104" t="s">
        <v>326</v>
      </c>
      <c r="E1166" s="104" t="s">
        <v>327</v>
      </c>
      <c r="F1166" s="104">
        <v>67</v>
      </c>
      <c r="G1166" s="104" t="s">
        <v>257</v>
      </c>
      <c r="H1166" s="105">
        <v>32</v>
      </c>
      <c r="I1166" s="104" t="s">
        <v>258</v>
      </c>
      <c r="J1166" s="104"/>
      <c r="K1166" s="104" t="s">
        <v>81</v>
      </c>
      <c r="L1166" s="104" t="s">
        <v>259</v>
      </c>
      <c r="M1166" s="104" t="s">
        <v>422</v>
      </c>
      <c r="N1166" s="104"/>
      <c r="O1166" s="106"/>
      <c r="P1166" s="111" t="s">
        <v>2102</v>
      </c>
      <c r="Q1166" s="153" t="s">
        <v>336</v>
      </c>
      <c r="R1166" s="153" t="s">
        <v>337</v>
      </c>
      <c r="S1166" s="153">
        <v>4.1666666666666657E-2</v>
      </c>
      <c r="T1166" s="153" t="s">
        <v>336</v>
      </c>
      <c r="U1166" s="153" t="s">
        <v>337</v>
      </c>
      <c r="V1166" s="153">
        <f>IF(ISBLANK(T1166),"",Tabella2[[#This Row],[ACT STOP]]-Tabella2[[#This Row],[ACT START]])</f>
        <v>4.1666666666666685E-2</v>
      </c>
      <c r="W1166" s="104" t="s">
        <v>92</v>
      </c>
      <c r="X1166" s="104" t="s">
        <v>91</v>
      </c>
      <c r="Y1166" s="110" t="s">
        <v>2170</v>
      </c>
      <c r="Z1166" s="106"/>
      <c r="AA1166" s="104"/>
      <c r="AB1166" s="107"/>
      <c r="AC1166" s="72">
        <v>1</v>
      </c>
      <c r="AH1166" s="70"/>
      <c r="AI1166" s="70"/>
      <c r="AJ1166">
        <v>0</v>
      </c>
      <c r="AL1166" s="70"/>
      <c r="BM1166" s="135" t="s">
        <v>336</v>
      </c>
      <c r="BN1166" s="136" t="s">
        <v>337</v>
      </c>
      <c r="BO1166" s="101"/>
      <c r="BR1166" s="109" t="str">
        <f t="shared" si="18"/>
        <v>SH-25-1155</v>
      </c>
      <c r="BS1166" s="109" t="s">
        <v>356</v>
      </c>
      <c r="BT1166" t="s">
        <v>92</v>
      </c>
      <c r="BU1166" t="s">
        <v>2171</v>
      </c>
    </row>
    <row r="1167" spans="1:73" hidden="1">
      <c r="A1167" s="103" t="s">
        <v>2172</v>
      </c>
      <c r="B1167" s="102">
        <v>45671</v>
      </c>
      <c r="C1167" s="104">
        <f>_xlfn.ISOWEEKNUM(Tabella2[[#This Row],[Date]])</f>
        <v>3</v>
      </c>
      <c r="D1167" s="104" t="s">
        <v>455</v>
      </c>
      <c r="E1167" s="104" t="s">
        <v>284</v>
      </c>
      <c r="F1167" s="104">
        <v>38</v>
      </c>
      <c r="G1167" s="104" t="s">
        <v>257</v>
      </c>
      <c r="H1167" s="105">
        <v>13</v>
      </c>
      <c r="I1167" s="104"/>
      <c r="J1167" s="104" t="s">
        <v>258</v>
      </c>
      <c r="K1167" s="104" t="s">
        <v>77</v>
      </c>
      <c r="L1167" s="104" t="s">
        <v>259</v>
      </c>
      <c r="M1167" s="104" t="s">
        <v>276</v>
      </c>
      <c r="N1167" s="104"/>
      <c r="O1167" s="106"/>
      <c r="P1167" s="111" t="s">
        <v>342</v>
      </c>
      <c r="Q1167" s="153" t="s">
        <v>336</v>
      </c>
      <c r="R1167" s="153" t="s">
        <v>337</v>
      </c>
      <c r="S1167" s="153">
        <v>4.1666666666666657E-2</v>
      </c>
      <c r="T1167" s="153" t="s">
        <v>336</v>
      </c>
      <c r="U1167" s="153" t="s">
        <v>337</v>
      </c>
      <c r="V1167" s="153">
        <f>IF(ISBLANK(T1167),"",Tabella2[[#This Row],[ACT STOP]]-Tabella2[[#This Row],[ACT START]])</f>
        <v>4.1666666666666685E-2</v>
      </c>
      <c r="W1167" s="104" t="s">
        <v>92</v>
      </c>
      <c r="X1167" s="104" t="s">
        <v>91</v>
      </c>
      <c r="Y1167" s="110"/>
      <c r="Z1167" s="106"/>
      <c r="AA1167" s="104"/>
      <c r="AB1167" s="107"/>
      <c r="AC1167" s="72">
        <v>1</v>
      </c>
      <c r="AH1167" s="70"/>
      <c r="AI1167" s="70"/>
      <c r="AJ1167">
        <v>0</v>
      </c>
      <c r="AL1167" s="70"/>
      <c r="BM1167" s="135" t="s">
        <v>336</v>
      </c>
      <c r="BN1167" s="136" t="s">
        <v>337</v>
      </c>
      <c r="BO1167" s="101"/>
      <c r="BR1167" s="109" t="str">
        <f t="shared" si="18"/>
        <v>SH-25-1156</v>
      </c>
      <c r="BS1167" s="109" t="s">
        <v>427</v>
      </c>
      <c r="BT1167" t="s">
        <v>92</v>
      </c>
      <c r="BU1167" t="s">
        <v>2173</v>
      </c>
    </row>
    <row r="1168" spans="1:73" hidden="1">
      <c r="A1168" s="103" t="s">
        <v>2174</v>
      </c>
      <c r="B1168" s="102">
        <v>45671</v>
      </c>
      <c r="C1168" s="104">
        <f>_xlfn.ISOWEEKNUM(Tabella2[[#This Row],[Date]])</f>
        <v>3</v>
      </c>
      <c r="D1168" s="104" t="s">
        <v>370</v>
      </c>
      <c r="E1168" s="104" t="s">
        <v>256</v>
      </c>
      <c r="F1168" s="104">
        <v>54</v>
      </c>
      <c r="G1168" s="104" t="s">
        <v>257</v>
      </c>
      <c r="H1168" s="105">
        <v>14</v>
      </c>
      <c r="I1168" s="104" t="s">
        <v>258</v>
      </c>
      <c r="J1168" s="104"/>
      <c r="K1168" s="104" t="s">
        <v>79</v>
      </c>
      <c r="L1168" s="104" t="s">
        <v>299</v>
      </c>
      <c r="M1168" s="104" t="s">
        <v>361</v>
      </c>
      <c r="N1168" s="104"/>
      <c r="O1168" s="106" t="str">
        <f>A203</f>
        <v>12605</v>
      </c>
      <c r="P1168" s="111" t="s">
        <v>2156</v>
      </c>
      <c r="Q1168" s="153" t="s">
        <v>349</v>
      </c>
      <c r="R1168" s="153" t="s">
        <v>350</v>
      </c>
      <c r="S1168" s="153">
        <v>4.1666666666666657E-2</v>
      </c>
      <c r="T1168" s="153">
        <v>0.4826388888888889</v>
      </c>
      <c r="U1168" s="153">
        <v>0.52430555555555558</v>
      </c>
      <c r="V1168" s="153">
        <f>IF(ISBLANK(T1168),"",Tabella2[[#This Row],[ACT STOP]]-Tabella2[[#This Row],[ACT START]])</f>
        <v>4.1666666666666685E-2</v>
      </c>
      <c r="W1168" s="104" t="s">
        <v>92</v>
      </c>
      <c r="X1168" s="104" t="s">
        <v>91</v>
      </c>
      <c r="Y1168" s="110"/>
      <c r="Z1168" s="106"/>
      <c r="AA1168" s="104"/>
      <c r="AB1168" s="107"/>
      <c r="AC1168" s="72">
        <v>1</v>
      </c>
      <c r="AH1168" s="70"/>
      <c r="AI1168" s="70"/>
      <c r="AJ1168">
        <v>0</v>
      </c>
      <c r="AL1168" s="70"/>
      <c r="BM1168" s="135">
        <v>0.4826388888888889</v>
      </c>
      <c r="BN1168" s="136">
        <v>0.52430555555555558</v>
      </c>
      <c r="BO1168" s="101"/>
      <c r="BR1168" s="109" t="str">
        <f t="shared" si="18"/>
        <v>SH-25-1157</v>
      </c>
      <c r="BS1168" s="109" t="s">
        <v>372</v>
      </c>
      <c r="BT1168" t="s">
        <v>92</v>
      </c>
      <c r="BU1168" t="s">
        <v>2175</v>
      </c>
    </row>
    <row r="1169" spans="1:73" hidden="1">
      <c r="A1169" s="103" t="s">
        <v>2176</v>
      </c>
      <c r="B1169" s="102">
        <v>45671</v>
      </c>
      <c r="C1169" s="104">
        <f>_xlfn.ISOWEEKNUM(Tabella2[[#This Row],[Date]])</f>
        <v>3</v>
      </c>
      <c r="D1169" s="104" t="s">
        <v>370</v>
      </c>
      <c r="E1169" s="104" t="s">
        <v>256</v>
      </c>
      <c r="F1169" s="104">
        <v>50</v>
      </c>
      <c r="G1169" s="104" t="s">
        <v>257</v>
      </c>
      <c r="H1169" s="105">
        <v>12</v>
      </c>
      <c r="I1169" s="104" t="s">
        <v>258</v>
      </c>
      <c r="J1169" s="104"/>
      <c r="K1169" s="104" t="s">
        <v>83</v>
      </c>
      <c r="L1169" s="104" t="s">
        <v>299</v>
      </c>
      <c r="M1169" s="104" t="s">
        <v>361</v>
      </c>
      <c r="N1169" s="104"/>
      <c r="O1169" s="106" t="str">
        <f>A205</f>
        <v>12607</v>
      </c>
      <c r="P1169" s="111" t="s">
        <v>2156</v>
      </c>
      <c r="Q1169" s="153" t="s">
        <v>349</v>
      </c>
      <c r="R1169" s="153" t="s">
        <v>350</v>
      </c>
      <c r="S1169" s="153">
        <v>4.1666666666666657E-2</v>
      </c>
      <c r="T1169" s="153" t="s">
        <v>349</v>
      </c>
      <c r="U1169" s="153" t="s">
        <v>350</v>
      </c>
      <c r="V1169" s="153">
        <f>IF(ISBLANK(T1169),"",Tabella2[[#This Row],[ACT STOP]]-Tabella2[[#This Row],[ACT START]])</f>
        <v>4.1666666666666685E-2</v>
      </c>
      <c r="W1169" s="104" t="s">
        <v>92</v>
      </c>
      <c r="X1169" s="104" t="s">
        <v>91</v>
      </c>
      <c r="Y1169" s="110"/>
      <c r="Z1169" s="106"/>
      <c r="AA1169" s="104"/>
      <c r="AB1169" s="107"/>
      <c r="AC1169" s="72">
        <v>1</v>
      </c>
      <c r="AH1169" s="70"/>
      <c r="AI1169" s="70"/>
      <c r="AJ1169">
        <v>0</v>
      </c>
      <c r="AL1169" s="70"/>
      <c r="BM1169" s="135" t="s">
        <v>349</v>
      </c>
      <c r="BN1169" s="136" t="s">
        <v>350</v>
      </c>
      <c r="BO1169" s="101"/>
      <c r="BR1169" s="109" t="str">
        <f t="shared" si="18"/>
        <v>SH-25-1158</v>
      </c>
      <c r="BS1169" s="109" t="s">
        <v>266</v>
      </c>
      <c r="BT1169" t="s">
        <v>92</v>
      </c>
      <c r="BU1169" t="s">
        <v>2177</v>
      </c>
    </row>
    <row r="1170" spans="1:73" hidden="1">
      <c r="A1170" s="103" t="s">
        <v>2178</v>
      </c>
      <c r="B1170" s="102">
        <v>45671</v>
      </c>
      <c r="C1170" s="104">
        <f>_xlfn.ISOWEEKNUM(Tabella2[[#This Row],[Date]])</f>
        <v>3</v>
      </c>
      <c r="D1170" s="104" t="s">
        <v>1872</v>
      </c>
      <c r="E1170" s="104" t="s">
        <v>256</v>
      </c>
      <c r="F1170" s="104">
        <v>11</v>
      </c>
      <c r="G1170" s="104" t="s">
        <v>257</v>
      </c>
      <c r="H1170" s="105">
        <v>2</v>
      </c>
      <c r="I1170" s="104" t="s">
        <v>258</v>
      </c>
      <c r="J1170" s="104"/>
      <c r="K1170" s="104" t="s">
        <v>81</v>
      </c>
      <c r="L1170" s="104" t="s">
        <v>259</v>
      </c>
      <c r="M1170" s="104" t="s">
        <v>269</v>
      </c>
      <c r="N1170" s="104"/>
      <c r="O1170" s="106"/>
      <c r="P1170" s="111" t="s">
        <v>1966</v>
      </c>
      <c r="Q1170" s="153" t="s">
        <v>349</v>
      </c>
      <c r="R1170" s="153" t="s">
        <v>350</v>
      </c>
      <c r="S1170" s="153">
        <v>4.1666666666666657E-2</v>
      </c>
      <c r="T1170" s="153">
        <v>0.47916666666666669</v>
      </c>
      <c r="U1170" s="153">
        <v>0.52083333333333337</v>
      </c>
      <c r="V1170" s="153">
        <f>IF(ISBLANK(T1170),"",Tabella2[[#This Row],[ACT STOP]]-Tabella2[[#This Row],[ACT START]])</f>
        <v>4.1666666666666685E-2</v>
      </c>
      <c r="W1170" s="104" t="s">
        <v>92</v>
      </c>
      <c r="X1170" s="104" t="s">
        <v>91</v>
      </c>
      <c r="Y1170" s="110" t="s">
        <v>2179</v>
      </c>
      <c r="Z1170" s="106"/>
      <c r="AA1170" s="104"/>
      <c r="AB1170" s="107"/>
      <c r="AC1170" s="72">
        <v>1</v>
      </c>
      <c r="AH1170" s="70"/>
      <c r="AI1170" s="70"/>
      <c r="AJ1170">
        <v>0</v>
      </c>
      <c r="AL1170" s="70"/>
      <c r="BL1170" t="s">
        <v>2180</v>
      </c>
      <c r="BM1170" s="135">
        <v>0.47916666666666669</v>
      </c>
      <c r="BN1170" s="136">
        <v>0.52083333333333337</v>
      </c>
      <c r="BO1170" s="101"/>
      <c r="BR1170" s="109" t="str">
        <f t="shared" si="18"/>
        <v>SH-25-1159</v>
      </c>
      <c r="BS1170" s="109" t="s">
        <v>368</v>
      </c>
      <c r="BT1170" t="s">
        <v>92</v>
      </c>
      <c r="BU1170" t="s">
        <v>2181</v>
      </c>
    </row>
    <row r="1171" spans="1:73" hidden="1">
      <c r="A1171" s="103" t="s">
        <v>2182</v>
      </c>
      <c r="B1171" s="102">
        <v>45671</v>
      </c>
      <c r="C1171" s="104">
        <f>_xlfn.ISOWEEKNUM(Tabella2[[#This Row],[Date]])</f>
        <v>3</v>
      </c>
      <c r="D1171" s="104" t="s">
        <v>255</v>
      </c>
      <c r="E1171" s="104" t="s">
        <v>256</v>
      </c>
      <c r="F1171" s="104">
        <v>45</v>
      </c>
      <c r="G1171" s="104" t="s">
        <v>257</v>
      </c>
      <c r="H1171" s="105">
        <v>9</v>
      </c>
      <c r="I1171" s="104" t="s">
        <v>258</v>
      </c>
      <c r="J1171" s="104"/>
      <c r="K1171" s="104" t="s">
        <v>79</v>
      </c>
      <c r="L1171" s="104" t="s">
        <v>259</v>
      </c>
      <c r="M1171" s="104" t="s">
        <v>260</v>
      </c>
      <c r="N1171" s="104"/>
      <c r="O1171" s="106"/>
      <c r="P1171" s="111" t="s">
        <v>261</v>
      </c>
      <c r="Q1171" s="153" t="s">
        <v>315</v>
      </c>
      <c r="R1171" s="153" t="s">
        <v>316</v>
      </c>
      <c r="S1171" s="153">
        <v>4.1666666666666657E-2</v>
      </c>
      <c r="T1171" s="153">
        <v>0.54513888888888884</v>
      </c>
      <c r="U1171" s="153">
        <v>0.58680555555555558</v>
      </c>
      <c r="V1171" s="153">
        <f>IF(ISBLANK(T1171),"",Tabella2[[#This Row],[ACT STOP]]-Tabella2[[#This Row],[ACT START]])</f>
        <v>4.1666666666666741E-2</v>
      </c>
      <c r="W1171" s="104" t="s">
        <v>92</v>
      </c>
      <c r="X1171" s="104" t="s">
        <v>91</v>
      </c>
      <c r="Y1171" s="110"/>
      <c r="Z1171" s="106"/>
      <c r="AA1171" s="104"/>
      <c r="AB1171" s="107"/>
      <c r="AC1171" s="72">
        <v>1</v>
      </c>
      <c r="AH1171" s="70"/>
      <c r="AI1171" s="70"/>
      <c r="AJ1171">
        <v>0</v>
      </c>
      <c r="AL1171" s="70"/>
      <c r="BM1171" s="135">
        <v>0.54513888888888884</v>
      </c>
      <c r="BN1171" s="136">
        <v>0.58680555555555558</v>
      </c>
      <c r="BO1171" s="101"/>
      <c r="BR1171" s="109" t="str">
        <f t="shared" si="18"/>
        <v>SH-25-1160</v>
      </c>
      <c r="BS1171" s="109" t="s">
        <v>318</v>
      </c>
      <c r="BT1171" t="s">
        <v>92</v>
      </c>
      <c r="BU1171" t="s">
        <v>2183</v>
      </c>
    </row>
    <row r="1172" spans="1:73" hidden="1">
      <c r="A1172" s="103" t="s">
        <v>2184</v>
      </c>
      <c r="B1172" s="102">
        <v>45671</v>
      </c>
      <c r="C1172" s="104">
        <f>_xlfn.ISOWEEKNUM(Tabella2[[#This Row],[Date]])</f>
        <v>3</v>
      </c>
      <c r="D1172" s="104" t="s">
        <v>275</v>
      </c>
      <c r="E1172" s="104" t="s">
        <v>256</v>
      </c>
      <c r="F1172" s="104">
        <v>56</v>
      </c>
      <c r="G1172" s="104" t="s">
        <v>284</v>
      </c>
      <c r="H1172" s="105">
        <v>9</v>
      </c>
      <c r="I1172" s="104" t="s">
        <v>258</v>
      </c>
      <c r="J1172" s="104"/>
      <c r="K1172" s="104" t="s">
        <v>83</v>
      </c>
      <c r="L1172" s="104" t="s">
        <v>259</v>
      </c>
      <c r="M1172" s="104" t="s">
        <v>276</v>
      </c>
      <c r="N1172" s="104"/>
      <c r="O1172" s="106"/>
      <c r="P1172" s="111" t="s">
        <v>531</v>
      </c>
      <c r="Q1172" s="153" t="s">
        <v>315</v>
      </c>
      <c r="R1172" s="153" t="s">
        <v>316</v>
      </c>
      <c r="S1172" s="153">
        <v>4.1666666666666657E-2</v>
      </c>
      <c r="T1172" s="153" t="s">
        <v>315</v>
      </c>
      <c r="U1172" s="153" t="s">
        <v>316</v>
      </c>
      <c r="V1172" s="153">
        <f>IF(ISBLANK(T1172),"",Tabella2[[#This Row],[ACT STOP]]-Tabella2[[#This Row],[ACT START]])</f>
        <v>4.166666666666663E-2</v>
      </c>
      <c r="W1172" s="104" t="s">
        <v>92</v>
      </c>
      <c r="X1172" s="104" t="s">
        <v>91</v>
      </c>
      <c r="Y1172" s="110"/>
      <c r="Z1172" s="106"/>
      <c r="AA1172" s="104"/>
      <c r="AB1172" s="107"/>
      <c r="AC1172" s="72">
        <v>1</v>
      </c>
      <c r="AH1172" s="70"/>
      <c r="AI1172" s="70"/>
      <c r="AJ1172">
        <v>0</v>
      </c>
      <c r="AL1172" s="70"/>
      <c r="BM1172" s="135" t="s">
        <v>315</v>
      </c>
      <c r="BN1172" s="136" t="s">
        <v>316</v>
      </c>
      <c r="BO1172" s="101"/>
      <c r="BR1172" s="109" t="str">
        <f t="shared" si="18"/>
        <v>SH-25-1161</v>
      </c>
      <c r="BS1172" s="109" t="s">
        <v>339</v>
      </c>
      <c r="BT1172" t="s">
        <v>92</v>
      </c>
      <c r="BU1172" t="s">
        <v>2185</v>
      </c>
    </row>
    <row r="1173" spans="1:73" hidden="1">
      <c r="A1173" s="103" t="s">
        <v>2186</v>
      </c>
      <c r="B1173" s="102">
        <v>45684</v>
      </c>
      <c r="C1173" s="104">
        <f>_xlfn.ISOWEEKNUM(Tabella2[[#This Row],[Date]])</f>
        <v>5</v>
      </c>
      <c r="D1173" s="104" t="s">
        <v>255</v>
      </c>
      <c r="E1173" s="104" t="s">
        <v>256</v>
      </c>
      <c r="F1173" s="104">
        <v>47</v>
      </c>
      <c r="G1173" s="104" t="s">
        <v>257</v>
      </c>
      <c r="H1173" s="105">
        <v>33</v>
      </c>
      <c r="I1173" s="104" t="s">
        <v>258</v>
      </c>
      <c r="J1173" s="104"/>
      <c r="K1173" s="104" t="s">
        <v>83</v>
      </c>
      <c r="L1173" s="104" t="s">
        <v>299</v>
      </c>
      <c r="M1173" s="104" t="s">
        <v>386</v>
      </c>
      <c r="N1173" s="104"/>
      <c r="O1173" s="108" t="str">
        <f>A1174</f>
        <v>13576</v>
      </c>
      <c r="P1173" s="111" t="s">
        <v>2187</v>
      </c>
      <c r="Q1173" s="153">
        <v>0.2951388888888889</v>
      </c>
      <c r="R1173" s="153">
        <v>0.33680555555555558</v>
      </c>
      <c r="S1173" s="153">
        <v>4.1666666666666657E-2</v>
      </c>
      <c r="T1173" s="153">
        <v>0.2951388888888889</v>
      </c>
      <c r="U1173" s="153">
        <v>0.3125</v>
      </c>
      <c r="V1173" s="153">
        <f>IF(ISBLANK(T1173),"",Tabella2[[#This Row],[ACT STOP]]-Tabella2[[#This Row],[ACT START]])</f>
        <v>1.7361111111111105E-2</v>
      </c>
      <c r="W1173" s="104" t="s">
        <v>116</v>
      </c>
      <c r="X1173" s="104" t="s">
        <v>143</v>
      </c>
      <c r="Y1173" s="110" t="s">
        <v>2188</v>
      </c>
      <c r="Z1173" s="106"/>
      <c r="AA1173" s="104"/>
      <c r="AB1173" s="107"/>
      <c r="AC1173" s="72">
        <v>0</v>
      </c>
      <c r="AH1173" s="70"/>
      <c r="AI1173" s="70"/>
      <c r="AJ1173">
        <v>0</v>
      </c>
      <c r="AL1173" s="70"/>
      <c r="BL1173" t="s">
        <v>931</v>
      </c>
      <c r="BM1173" s="135">
        <v>0.2951388888888889</v>
      </c>
      <c r="BN1173" s="136">
        <v>0.3125</v>
      </c>
      <c r="BO1173" s="101"/>
      <c r="BR1173" s="109" t="str">
        <f t="shared" si="18"/>
        <v>SH-25-1162</v>
      </c>
      <c r="BS1173" s="109" t="s">
        <v>458</v>
      </c>
      <c r="BT1173" t="s">
        <v>100</v>
      </c>
      <c r="BU1173" t="s">
        <v>2189</v>
      </c>
    </row>
    <row r="1174" spans="1:73" hidden="1">
      <c r="A1174" s="103" t="s">
        <v>2190</v>
      </c>
      <c r="B1174" s="102">
        <v>45684</v>
      </c>
      <c r="C1174" s="104">
        <f>_xlfn.ISOWEEKNUM(Tabella2[[#This Row],[Date]])</f>
        <v>5</v>
      </c>
      <c r="D1174" s="104" t="s">
        <v>255</v>
      </c>
      <c r="E1174" s="104" t="s">
        <v>256</v>
      </c>
      <c r="F1174" s="104">
        <v>48</v>
      </c>
      <c r="G1174" s="104" t="s">
        <v>257</v>
      </c>
      <c r="H1174" s="105">
        <v>14</v>
      </c>
      <c r="I1174" s="104" t="s">
        <v>258</v>
      </c>
      <c r="J1174" s="104"/>
      <c r="K1174" s="104" t="s">
        <v>80</v>
      </c>
      <c r="L1174" s="104" t="s">
        <v>299</v>
      </c>
      <c r="M1174" s="104" t="s">
        <v>386</v>
      </c>
      <c r="N1174" s="104"/>
      <c r="O1174" s="108" t="str">
        <f>A1173</f>
        <v>13575</v>
      </c>
      <c r="P1174" s="111" t="s">
        <v>2187</v>
      </c>
      <c r="Q1174" s="153">
        <v>0.2951388888888889</v>
      </c>
      <c r="R1174" s="153">
        <v>0.33680555555555558</v>
      </c>
      <c r="S1174" s="153">
        <v>4.1666666666666657E-2</v>
      </c>
      <c r="T1174" s="153">
        <v>0.2951388888888889</v>
      </c>
      <c r="U1174" s="153">
        <v>0.3125</v>
      </c>
      <c r="V1174" s="153">
        <f>IF(ISBLANK(T1174),"",Tabella2[[#This Row],[ACT STOP]]-Tabella2[[#This Row],[ACT START]])</f>
        <v>1.7361111111111105E-2</v>
      </c>
      <c r="W1174" s="104" t="s">
        <v>116</v>
      </c>
      <c r="X1174" s="104" t="s">
        <v>113</v>
      </c>
      <c r="Y1174" s="110" t="s">
        <v>2191</v>
      </c>
      <c r="Z1174" s="106"/>
      <c r="AA1174" s="104"/>
      <c r="AB1174" s="107"/>
      <c r="AC1174" s="72">
        <v>0</v>
      </c>
      <c r="AH1174" s="70"/>
      <c r="AI1174" s="70"/>
      <c r="AJ1174">
        <v>0</v>
      </c>
      <c r="AL1174" s="70"/>
      <c r="BL1174" t="s">
        <v>931</v>
      </c>
      <c r="BM1174" s="135">
        <v>0.2951388888888889</v>
      </c>
      <c r="BN1174" s="136">
        <v>0.3125</v>
      </c>
      <c r="BO1174" s="101"/>
      <c r="BR1174" s="109" t="str">
        <f t="shared" si="18"/>
        <v>SH-25-1163</v>
      </c>
      <c r="BS1174" s="109" t="s">
        <v>372</v>
      </c>
      <c r="BT1174" t="s">
        <v>100</v>
      </c>
      <c r="BU1174" t="s">
        <v>2192</v>
      </c>
    </row>
    <row r="1175" spans="1:73" hidden="1">
      <c r="A1175" s="103" t="s">
        <v>2193</v>
      </c>
      <c r="B1175" s="102">
        <v>45671</v>
      </c>
      <c r="C1175" s="104">
        <f>_xlfn.ISOWEEKNUM(Tabella2[[#This Row],[Date]])</f>
        <v>3</v>
      </c>
      <c r="D1175" s="104" t="s">
        <v>255</v>
      </c>
      <c r="E1175" s="104" t="s">
        <v>256</v>
      </c>
      <c r="F1175" s="104">
        <v>43</v>
      </c>
      <c r="G1175" s="104" t="s">
        <v>257</v>
      </c>
      <c r="H1175" s="105">
        <v>1</v>
      </c>
      <c r="I1175" s="104" t="s">
        <v>258</v>
      </c>
      <c r="J1175" s="104"/>
      <c r="K1175" s="104" t="s">
        <v>80</v>
      </c>
      <c r="L1175" s="104" t="s">
        <v>259</v>
      </c>
      <c r="M1175" s="104" t="s">
        <v>269</v>
      </c>
      <c r="N1175" s="104"/>
      <c r="O1175" s="106"/>
      <c r="P1175" s="111" t="s">
        <v>607</v>
      </c>
      <c r="Q1175" s="153" t="s">
        <v>315</v>
      </c>
      <c r="R1175" s="153" t="s">
        <v>316</v>
      </c>
      <c r="S1175" s="153">
        <v>4.1666666666666657E-2</v>
      </c>
      <c r="T1175" s="153">
        <v>0.54166666666666663</v>
      </c>
      <c r="U1175" s="153">
        <v>0.58333333333333337</v>
      </c>
      <c r="V1175" s="153">
        <f>IF(ISBLANK(T1175),"",Tabella2[[#This Row],[ACT STOP]]-Tabella2[[#This Row],[ACT START]])</f>
        <v>4.1666666666666741E-2</v>
      </c>
      <c r="W1175" s="104" t="s">
        <v>92</v>
      </c>
      <c r="X1175" s="104" t="s">
        <v>91</v>
      </c>
      <c r="Y1175" s="110" t="s">
        <v>2194</v>
      </c>
      <c r="Z1175" s="106"/>
      <c r="AA1175" s="104"/>
      <c r="AB1175" s="107"/>
      <c r="AC1175" s="72">
        <v>1</v>
      </c>
      <c r="AH1175" s="70"/>
      <c r="AI1175" s="70"/>
      <c r="AJ1175">
        <v>0</v>
      </c>
      <c r="AL1175" s="70"/>
      <c r="BM1175" s="135">
        <v>0.54166666666666663</v>
      </c>
      <c r="BN1175" s="136">
        <v>0.58333333333333337</v>
      </c>
      <c r="BO1175" s="101"/>
      <c r="BR1175" s="109" t="str">
        <f t="shared" si="18"/>
        <v>SH-25-1164</v>
      </c>
      <c r="BS1175" s="109" t="s">
        <v>332</v>
      </c>
      <c r="BT1175" t="s">
        <v>92</v>
      </c>
      <c r="BU1175" t="s">
        <v>2195</v>
      </c>
    </row>
    <row r="1176" spans="1:73" hidden="1">
      <c r="A1176" s="103" t="s">
        <v>2196</v>
      </c>
      <c r="B1176" s="102">
        <v>45671</v>
      </c>
      <c r="C1176" s="104">
        <f>_xlfn.ISOWEEKNUM(Tabella2[[#This Row],[Date]])</f>
        <v>3</v>
      </c>
      <c r="D1176" s="104" t="s">
        <v>255</v>
      </c>
      <c r="E1176" s="104" t="s">
        <v>256</v>
      </c>
      <c r="F1176" s="104">
        <v>47</v>
      </c>
      <c r="G1176" s="104" t="s">
        <v>257</v>
      </c>
      <c r="H1176" s="105">
        <v>5</v>
      </c>
      <c r="I1176" s="104" t="s">
        <v>258</v>
      </c>
      <c r="J1176" s="104"/>
      <c r="K1176" s="104" t="s">
        <v>81</v>
      </c>
      <c r="L1176" s="104" t="s">
        <v>259</v>
      </c>
      <c r="M1176" s="104" t="s">
        <v>269</v>
      </c>
      <c r="N1176" s="104"/>
      <c r="O1176" s="106"/>
      <c r="P1176" s="111" t="s">
        <v>1814</v>
      </c>
      <c r="Q1176" s="153" t="s">
        <v>315</v>
      </c>
      <c r="R1176" s="153" t="s">
        <v>316</v>
      </c>
      <c r="S1176" s="153">
        <v>4.1666666666666657E-2</v>
      </c>
      <c r="T1176" s="153" t="s">
        <v>315</v>
      </c>
      <c r="U1176" s="153" t="s">
        <v>316</v>
      </c>
      <c r="V1176" s="153">
        <f>IF(ISBLANK(T1176),"",Tabella2[[#This Row],[ACT STOP]]-Tabella2[[#This Row],[ACT START]])</f>
        <v>4.166666666666663E-2</v>
      </c>
      <c r="W1176" s="104" t="s">
        <v>92</v>
      </c>
      <c r="X1176" s="104" t="s">
        <v>91</v>
      </c>
      <c r="Y1176" s="110"/>
      <c r="Z1176" s="106"/>
      <c r="AA1176" s="104"/>
      <c r="AB1176" s="107"/>
      <c r="AC1176" s="72">
        <v>1</v>
      </c>
      <c r="AH1176" s="70"/>
      <c r="AI1176" s="70"/>
      <c r="AJ1176">
        <v>0</v>
      </c>
      <c r="AL1176" s="70"/>
      <c r="BM1176" s="135" t="s">
        <v>315</v>
      </c>
      <c r="BN1176" s="136" t="s">
        <v>316</v>
      </c>
      <c r="BO1176" s="101"/>
      <c r="BR1176" s="109" t="str">
        <f t="shared" si="18"/>
        <v>SH-25-1165</v>
      </c>
      <c r="BS1176" s="109" t="s">
        <v>416</v>
      </c>
      <c r="BT1176" t="s">
        <v>92</v>
      </c>
      <c r="BU1176" t="s">
        <v>2197</v>
      </c>
    </row>
    <row r="1177" spans="1:73" hidden="1">
      <c r="A1177" s="103" t="s">
        <v>2198</v>
      </c>
      <c r="B1177" s="102">
        <v>45671</v>
      </c>
      <c r="C1177" s="104">
        <f>_xlfn.ISOWEEKNUM(Tabella2[[#This Row],[Date]])</f>
        <v>3</v>
      </c>
      <c r="D1177" s="104" t="s">
        <v>455</v>
      </c>
      <c r="E1177" s="104" t="s">
        <v>284</v>
      </c>
      <c r="F1177" s="104">
        <v>37</v>
      </c>
      <c r="G1177" s="104" t="s">
        <v>257</v>
      </c>
      <c r="H1177" s="105">
        <v>13</v>
      </c>
      <c r="I1177" s="104"/>
      <c r="J1177" s="104" t="s">
        <v>258</v>
      </c>
      <c r="K1177" s="104" t="s">
        <v>75</v>
      </c>
      <c r="L1177" s="104" t="s">
        <v>259</v>
      </c>
      <c r="M1177" s="104" t="s">
        <v>276</v>
      </c>
      <c r="N1177" s="104"/>
      <c r="O1177" s="106"/>
      <c r="P1177" s="111" t="s">
        <v>342</v>
      </c>
      <c r="Q1177" s="153" t="s">
        <v>315</v>
      </c>
      <c r="R1177" s="153" t="s">
        <v>316</v>
      </c>
      <c r="S1177" s="153">
        <v>4.1666666666666657E-2</v>
      </c>
      <c r="T1177" s="153" t="s">
        <v>315</v>
      </c>
      <c r="U1177" s="153" t="s">
        <v>316</v>
      </c>
      <c r="V1177" s="153">
        <f>IF(ISBLANK(T1177),"",Tabella2[[#This Row],[ACT STOP]]-Tabella2[[#This Row],[ACT START]])</f>
        <v>4.166666666666663E-2</v>
      </c>
      <c r="W1177" s="104" t="s">
        <v>92</v>
      </c>
      <c r="X1177" s="104" t="s">
        <v>91</v>
      </c>
      <c r="Y1177" s="110"/>
      <c r="Z1177" s="106"/>
      <c r="AA1177" s="104"/>
      <c r="AB1177" s="107"/>
      <c r="AC1177" s="72">
        <v>1</v>
      </c>
      <c r="AH1177" s="70"/>
      <c r="AI1177" s="70"/>
      <c r="AJ1177">
        <v>0</v>
      </c>
      <c r="AL1177" s="70"/>
      <c r="BM1177" s="135" t="s">
        <v>315</v>
      </c>
      <c r="BN1177" s="136" t="s">
        <v>316</v>
      </c>
      <c r="BO1177" s="101"/>
      <c r="BR1177" s="109" t="str">
        <f t="shared" si="18"/>
        <v>SH-25-1166</v>
      </c>
      <c r="BS1177" s="109" t="s">
        <v>427</v>
      </c>
      <c r="BT1177" t="s">
        <v>92</v>
      </c>
      <c r="BU1177" t="s">
        <v>2199</v>
      </c>
    </row>
    <row r="1178" spans="1:73" hidden="1">
      <c r="A1178" s="103" t="s">
        <v>2200</v>
      </c>
      <c r="B1178" s="102">
        <v>45671</v>
      </c>
      <c r="C1178" s="104">
        <f>_xlfn.ISOWEEKNUM(Tabella2[[#This Row],[Date]])</f>
        <v>3</v>
      </c>
      <c r="D1178" s="104" t="s">
        <v>370</v>
      </c>
      <c r="E1178" s="104" t="s">
        <v>256</v>
      </c>
      <c r="F1178" s="104">
        <v>51</v>
      </c>
      <c r="G1178" s="104" t="s">
        <v>257</v>
      </c>
      <c r="H1178" s="105">
        <v>17</v>
      </c>
      <c r="I1178" s="104" t="s">
        <v>258</v>
      </c>
      <c r="J1178" s="104"/>
      <c r="K1178" s="104" t="s">
        <v>79</v>
      </c>
      <c r="L1178" s="104" t="s">
        <v>299</v>
      </c>
      <c r="M1178" s="104" t="s">
        <v>260</v>
      </c>
      <c r="N1178" s="104"/>
      <c r="O1178" s="106" t="str">
        <f>A213</f>
        <v>12615</v>
      </c>
      <c r="P1178" s="111" t="s">
        <v>575</v>
      </c>
      <c r="Q1178" s="153" t="s">
        <v>343</v>
      </c>
      <c r="R1178" s="153" t="s">
        <v>344</v>
      </c>
      <c r="S1178" s="153">
        <v>4.1666666666666657E-2</v>
      </c>
      <c r="T1178" s="153">
        <v>0.60763888888888884</v>
      </c>
      <c r="U1178" s="153">
        <v>0.64930555555555558</v>
      </c>
      <c r="V1178" s="153">
        <f>IF(ISBLANK(T1178),"",Tabella2[[#This Row],[ACT STOP]]-Tabella2[[#This Row],[ACT START]])</f>
        <v>4.1666666666666741E-2</v>
      </c>
      <c r="W1178" s="104" t="s">
        <v>92</v>
      </c>
      <c r="X1178" s="104" t="s">
        <v>91</v>
      </c>
      <c r="Y1178" s="110"/>
      <c r="Z1178" s="106"/>
      <c r="AA1178" s="104"/>
      <c r="AB1178" s="107"/>
      <c r="AC1178" s="72">
        <v>1</v>
      </c>
      <c r="AH1178" s="70"/>
      <c r="AI1178" s="70"/>
      <c r="AJ1178">
        <v>0</v>
      </c>
      <c r="AL1178" s="70"/>
      <c r="BM1178" s="135">
        <v>0.60763888888888884</v>
      </c>
      <c r="BN1178" s="136">
        <v>0.64930555555555558</v>
      </c>
      <c r="BO1178" s="101"/>
      <c r="BR1178" s="109" t="str">
        <f t="shared" si="18"/>
        <v>SH-25-1167</v>
      </c>
      <c r="BS1178" s="109" t="s">
        <v>393</v>
      </c>
      <c r="BT1178" t="s">
        <v>92</v>
      </c>
      <c r="BU1178" t="s">
        <v>2201</v>
      </c>
    </row>
    <row r="1179" spans="1:73" hidden="1">
      <c r="A1179" s="103" t="s">
        <v>2202</v>
      </c>
      <c r="B1179" s="102">
        <v>45671</v>
      </c>
      <c r="C1179" s="104">
        <f>_xlfn.ISOWEEKNUM(Tabella2[[#This Row],[Date]])</f>
        <v>3</v>
      </c>
      <c r="D1179" s="104" t="s">
        <v>255</v>
      </c>
      <c r="E1179" s="104" t="s">
        <v>256</v>
      </c>
      <c r="F1179" s="104">
        <v>48</v>
      </c>
      <c r="G1179" s="104" t="s">
        <v>284</v>
      </c>
      <c r="H1179" s="105">
        <v>22</v>
      </c>
      <c r="I1179" s="104" t="s">
        <v>258</v>
      </c>
      <c r="J1179" s="104"/>
      <c r="K1179" s="104" t="s">
        <v>80</v>
      </c>
      <c r="L1179" s="104" t="s">
        <v>259</v>
      </c>
      <c r="M1179" s="104" t="s">
        <v>269</v>
      </c>
      <c r="N1179" s="104"/>
      <c r="O1179" s="106"/>
      <c r="P1179" s="111" t="s">
        <v>1966</v>
      </c>
      <c r="Q1179" s="153" t="s">
        <v>343</v>
      </c>
      <c r="R1179" s="153" t="s">
        <v>344</v>
      </c>
      <c r="S1179" s="153">
        <v>4.1666666666666657E-2</v>
      </c>
      <c r="T1179" s="153" t="s">
        <v>343</v>
      </c>
      <c r="U1179" s="153" t="s">
        <v>344</v>
      </c>
      <c r="V1179" s="153">
        <f>IF(ISBLANK(T1179),"",Tabella2[[#This Row],[ACT STOP]]-Tabella2[[#This Row],[ACT START]])</f>
        <v>4.166666666666663E-2</v>
      </c>
      <c r="W1179" s="104" t="s">
        <v>92</v>
      </c>
      <c r="X1179" s="104" t="s">
        <v>91</v>
      </c>
      <c r="Y1179" s="110"/>
      <c r="Z1179" s="106"/>
      <c r="AA1179" s="104"/>
      <c r="AB1179" s="107"/>
      <c r="AC1179" s="72">
        <v>1</v>
      </c>
      <c r="AH1179" s="70"/>
      <c r="AI1179" s="70"/>
      <c r="AJ1179">
        <v>0</v>
      </c>
      <c r="AL1179" s="70"/>
      <c r="BM1179" s="135" t="s">
        <v>343</v>
      </c>
      <c r="BN1179" s="136" t="s">
        <v>344</v>
      </c>
      <c r="BO1179" s="101"/>
      <c r="BR1179" s="109" t="str">
        <f t="shared" si="18"/>
        <v>SH-25-1168</v>
      </c>
      <c r="BS1179" s="109" t="s">
        <v>295</v>
      </c>
      <c r="BT1179" t="s">
        <v>92</v>
      </c>
      <c r="BU1179" t="s">
        <v>2203</v>
      </c>
    </row>
    <row r="1180" spans="1:73" hidden="1">
      <c r="A1180" s="103" t="s">
        <v>2204</v>
      </c>
      <c r="B1180" s="102">
        <v>45684</v>
      </c>
      <c r="C1180" s="104">
        <f>_xlfn.ISOWEEKNUM(Tabella2[[#This Row],[Date]])</f>
        <v>5</v>
      </c>
      <c r="D1180" s="104" t="s">
        <v>370</v>
      </c>
      <c r="E1180" s="104" t="s">
        <v>256</v>
      </c>
      <c r="F1180" s="104">
        <v>52</v>
      </c>
      <c r="G1180" s="104" t="s">
        <v>284</v>
      </c>
      <c r="H1180" s="105">
        <v>23</v>
      </c>
      <c r="I1180" s="104" t="s">
        <v>258</v>
      </c>
      <c r="J1180" s="104"/>
      <c r="K1180" s="104" t="s">
        <v>79</v>
      </c>
      <c r="L1180" s="104" t="s">
        <v>299</v>
      </c>
      <c r="M1180" s="104" t="s">
        <v>276</v>
      </c>
      <c r="N1180" s="104"/>
      <c r="O1180" s="108" t="str">
        <f>A280</f>
        <v>12682</v>
      </c>
      <c r="P1180" s="111" t="s">
        <v>2205</v>
      </c>
      <c r="Q1180" s="153">
        <v>0.4201388888888889</v>
      </c>
      <c r="R1180" s="153">
        <v>0.46180555555555558</v>
      </c>
      <c r="S1180" s="153">
        <v>4.1666666666666657E-2</v>
      </c>
      <c r="T1180" s="153">
        <v>0.4375</v>
      </c>
      <c r="U1180" s="153">
        <v>0.46180555555555558</v>
      </c>
      <c r="V1180" s="153">
        <f>IF(ISBLANK(T1180),"",Tabella2[[#This Row],[ACT STOP]]-Tabella2[[#This Row],[ACT START]])</f>
        <v>2.430555555555558E-2</v>
      </c>
      <c r="W1180" s="104" t="s">
        <v>116</v>
      </c>
      <c r="X1180" s="104" t="s">
        <v>143</v>
      </c>
      <c r="Y1180" s="110" t="s">
        <v>2206</v>
      </c>
      <c r="Z1180" s="106"/>
      <c r="AA1180" s="104"/>
      <c r="AB1180" s="107"/>
      <c r="AC1180" s="72">
        <v>0</v>
      </c>
      <c r="AH1180" s="70"/>
      <c r="AI1180" s="70"/>
      <c r="AJ1180">
        <v>0</v>
      </c>
      <c r="AL1180" s="70"/>
      <c r="BL1180" t="s">
        <v>925</v>
      </c>
      <c r="BM1180" s="135">
        <v>0.4375</v>
      </c>
      <c r="BN1180" s="136">
        <v>0.46180555555555558</v>
      </c>
      <c r="BO1180" s="101"/>
      <c r="BR1180" s="109" t="str">
        <f t="shared" si="18"/>
        <v>SH-25-1169</v>
      </c>
      <c r="BS1180" s="109" t="s">
        <v>358</v>
      </c>
      <c r="BT1180" t="s">
        <v>100</v>
      </c>
      <c r="BU1180" t="s">
        <v>2207</v>
      </c>
    </row>
    <row r="1181" spans="1:73" hidden="1">
      <c r="A1181" s="103" t="s">
        <v>2208</v>
      </c>
      <c r="B1181" s="102">
        <v>45672</v>
      </c>
      <c r="C1181" s="104">
        <f>_xlfn.ISOWEEKNUM(Tabella2[[#This Row],[Date]])</f>
        <v>3</v>
      </c>
      <c r="D1181" s="104" t="s">
        <v>255</v>
      </c>
      <c r="E1181" s="104" t="s">
        <v>256</v>
      </c>
      <c r="F1181" s="104">
        <v>41</v>
      </c>
      <c r="G1181" s="104" t="s">
        <v>284</v>
      </c>
      <c r="H1181" s="105">
        <v>9</v>
      </c>
      <c r="I1181" s="104" t="s">
        <v>258</v>
      </c>
      <c r="J1181" s="104"/>
      <c r="K1181" s="104" t="s">
        <v>79</v>
      </c>
      <c r="L1181" s="104" t="s">
        <v>299</v>
      </c>
      <c r="M1181" s="104" t="s">
        <v>386</v>
      </c>
      <c r="N1181" s="104"/>
      <c r="O1181" s="106" t="str">
        <f>A1182</f>
        <v>13584</v>
      </c>
      <c r="P1181" s="111" t="s">
        <v>2209</v>
      </c>
      <c r="Q1181" s="153" t="s">
        <v>307</v>
      </c>
      <c r="R1181" s="153" t="s">
        <v>308</v>
      </c>
      <c r="S1181" s="153">
        <v>4.1666666666666657E-2</v>
      </c>
      <c r="T1181" s="153">
        <v>0.2951388888888889</v>
      </c>
      <c r="U1181" s="153">
        <v>0.33680555555555558</v>
      </c>
      <c r="V1181" s="153">
        <f>IF(ISBLANK(T1181),"",Tabella2[[#This Row],[ACT STOP]]-Tabella2[[#This Row],[ACT START]])</f>
        <v>4.1666666666666685E-2</v>
      </c>
      <c r="W1181" s="104" t="s">
        <v>92</v>
      </c>
      <c r="X1181" s="104" t="s">
        <v>91</v>
      </c>
      <c r="Y1181" s="110"/>
      <c r="Z1181" s="106"/>
      <c r="AA1181" s="104"/>
      <c r="AB1181" s="107"/>
      <c r="AC1181" s="72">
        <v>1</v>
      </c>
      <c r="AH1181" s="70"/>
      <c r="AI1181" s="70"/>
      <c r="AJ1181">
        <v>0</v>
      </c>
      <c r="AL1181" s="70"/>
      <c r="BM1181" s="135">
        <v>0.2951388888888889</v>
      </c>
      <c r="BN1181" s="136">
        <v>0.33680555555555558</v>
      </c>
      <c r="BO1181" s="101"/>
      <c r="BR1181" s="109" t="str">
        <f t="shared" si="18"/>
        <v>SH-25-1170</v>
      </c>
      <c r="BS1181" s="109" t="s">
        <v>339</v>
      </c>
      <c r="BT1181" t="s">
        <v>92</v>
      </c>
      <c r="BU1181" t="s">
        <v>2210</v>
      </c>
    </row>
    <row r="1182" spans="1:73" hidden="1">
      <c r="A1182" s="103" t="s">
        <v>2211</v>
      </c>
      <c r="B1182" s="102">
        <v>45672</v>
      </c>
      <c r="C1182" s="104">
        <f>_xlfn.ISOWEEKNUM(Tabella2[[#This Row],[Date]])</f>
        <v>3</v>
      </c>
      <c r="D1182" s="104" t="s">
        <v>255</v>
      </c>
      <c r="E1182" s="104" t="s">
        <v>256</v>
      </c>
      <c r="F1182" s="104">
        <v>49</v>
      </c>
      <c r="G1182" s="104" t="s">
        <v>257</v>
      </c>
      <c r="H1182" s="105">
        <v>10</v>
      </c>
      <c r="I1182" s="104" t="s">
        <v>258</v>
      </c>
      <c r="J1182" s="104"/>
      <c r="K1182" s="104" t="s">
        <v>78</v>
      </c>
      <c r="L1182" s="104" t="s">
        <v>299</v>
      </c>
      <c r="M1182" s="104" t="s">
        <v>386</v>
      </c>
      <c r="N1182" s="104"/>
      <c r="O1182" s="106" t="str">
        <f>A1181</f>
        <v>13583</v>
      </c>
      <c r="P1182" s="111" t="s">
        <v>2209</v>
      </c>
      <c r="Q1182" s="153">
        <v>0.2951388888888889</v>
      </c>
      <c r="R1182" s="153">
        <v>0.33680555555555558</v>
      </c>
      <c r="S1182" s="153">
        <v>4.1666666666666657E-2</v>
      </c>
      <c r="T1182" s="153">
        <v>0.2951388888888889</v>
      </c>
      <c r="U1182" s="153">
        <v>0.33680555555555558</v>
      </c>
      <c r="V1182" s="153">
        <f>IF(ISBLANK(T1182),"",Tabella2[[#This Row],[ACT STOP]]-Tabella2[[#This Row],[ACT START]])</f>
        <v>4.1666666666666685E-2</v>
      </c>
      <c r="W1182" s="104" t="s">
        <v>92</v>
      </c>
      <c r="X1182" s="104" t="s">
        <v>91</v>
      </c>
      <c r="Y1182" s="110"/>
      <c r="Z1182" s="106"/>
      <c r="AA1182" s="104"/>
      <c r="AB1182" s="107"/>
      <c r="AC1182" s="72">
        <v>1</v>
      </c>
      <c r="AH1182" s="70"/>
      <c r="AI1182" s="70"/>
      <c r="AJ1182">
        <v>0</v>
      </c>
      <c r="AL1182" s="70"/>
      <c r="BM1182" s="135">
        <v>0.2951388888888889</v>
      </c>
      <c r="BN1182" s="136">
        <v>0.33680555555555558</v>
      </c>
      <c r="BO1182" s="101"/>
      <c r="BR1182" s="109" t="str">
        <f t="shared" si="18"/>
        <v>SH-25-1171</v>
      </c>
      <c r="BS1182" s="109" t="s">
        <v>552</v>
      </c>
      <c r="BT1182" t="s">
        <v>92</v>
      </c>
      <c r="BU1182" t="s">
        <v>2212</v>
      </c>
    </row>
    <row r="1183" spans="1:73" hidden="1">
      <c r="A1183" s="103" t="s">
        <v>2213</v>
      </c>
      <c r="B1183" s="102">
        <v>45672</v>
      </c>
      <c r="C1183" s="104">
        <f>_xlfn.ISOWEEKNUM(Tabella2[[#This Row],[Date]])</f>
        <v>3</v>
      </c>
      <c r="D1183" s="104" t="s">
        <v>865</v>
      </c>
      <c r="E1183" s="104" t="s">
        <v>284</v>
      </c>
      <c r="F1183" s="104">
        <v>3</v>
      </c>
      <c r="G1183" s="104" t="s">
        <v>257</v>
      </c>
      <c r="H1183" s="105">
        <v>9</v>
      </c>
      <c r="I1183" s="104"/>
      <c r="J1183" s="104" t="s">
        <v>258</v>
      </c>
      <c r="K1183" s="104" t="s">
        <v>83</v>
      </c>
      <c r="L1183" s="104" t="s">
        <v>299</v>
      </c>
      <c r="M1183" s="104" t="s">
        <v>361</v>
      </c>
      <c r="N1183" s="104"/>
      <c r="O1183" s="108" t="str">
        <f>A220</f>
        <v>12622</v>
      </c>
      <c r="P1183" s="111" t="s">
        <v>371</v>
      </c>
      <c r="Q1183" s="153" t="s">
        <v>307</v>
      </c>
      <c r="R1183" s="153" t="s">
        <v>308</v>
      </c>
      <c r="S1183" s="153">
        <v>4.1666666666666657E-2</v>
      </c>
      <c r="T1183" s="153" t="s">
        <v>307</v>
      </c>
      <c r="U1183" s="153" t="s">
        <v>308</v>
      </c>
      <c r="V1183" s="153">
        <f>IF(ISBLANK(T1183),"",Tabella2[[#This Row],[ACT STOP]]-Tabella2[[#This Row],[ACT START]])</f>
        <v>4.1666666666666685E-2</v>
      </c>
      <c r="W1183" s="104" t="s">
        <v>92</v>
      </c>
      <c r="X1183" s="104" t="s">
        <v>91</v>
      </c>
      <c r="Y1183" s="110"/>
      <c r="Z1183" s="106"/>
      <c r="AA1183" s="104"/>
      <c r="AB1183" s="107"/>
      <c r="AC1183" s="72">
        <v>1</v>
      </c>
      <c r="AH1183" s="70"/>
      <c r="AI1183" s="70"/>
      <c r="AJ1183">
        <v>0</v>
      </c>
      <c r="AL1183" s="70"/>
      <c r="BM1183" s="135" t="s">
        <v>307</v>
      </c>
      <c r="BN1183" s="136" t="s">
        <v>308</v>
      </c>
      <c r="BO1183" s="101"/>
      <c r="BR1183" s="109" t="str">
        <f t="shared" si="18"/>
        <v>SH-25-1172</v>
      </c>
      <c r="BS1183" s="109" t="s">
        <v>318</v>
      </c>
      <c r="BT1183" t="s">
        <v>92</v>
      </c>
      <c r="BU1183" t="s">
        <v>2214</v>
      </c>
    </row>
    <row r="1184" spans="1:73" hidden="1">
      <c r="A1184" s="103" t="s">
        <v>2215</v>
      </c>
      <c r="B1184" s="102">
        <v>45672</v>
      </c>
      <c r="C1184" s="104">
        <f>_xlfn.ISOWEEKNUM(Tabella2[[#This Row],[Date]])</f>
        <v>3</v>
      </c>
      <c r="D1184" s="104" t="s">
        <v>255</v>
      </c>
      <c r="E1184" s="104" t="s">
        <v>256</v>
      </c>
      <c r="F1184" s="104">
        <v>48</v>
      </c>
      <c r="G1184" s="104" t="s">
        <v>257</v>
      </c>
      <c r="H1184" s="105">
        <v>5</v>
      </c>
      <c r="I1184" s="104" t="s">
        <v>258</v>
      </c>
      <c r="J1184" s="104"/>
      <c r="K1184" s="104" t="s">
        <v>81</v>
      </c>
      <c r="L1184" s="104" t="s">
        <v>259</v>
      </c>
      <c r="M1184" s="104" t="s">
        <v>269</v>
      </c>
      <c r="N1184" s="104"/>
      <c r="O1184" s="106"/>
      <c r="P1184" s="111" t="s">
        <v>270</v>
      </c>
      <c r="Q1184" s="153" t="s">
        <v>307</v>
      </c>
      <c r="R1184" s="153" t="s">
        <v>308</v>
      </c>
      <c r="S1184" s="153">
        <v>4.1666666666666657E-2</v>
      </c>
      <c r="T1184" s="153" t="s">
        <v>307</v>
      </c>
      <c r="U1184" s="153" t="s">
        <v>308</v>
      </c>
      <c r="V1184" s="153">
        <f>IF(ISBLANK(T1184),"",Tabella2[[#This Row],[ACT STOP]]-Tabella2[[#This Row],[ACT START]])</f>
        <v>4.1666666666666685E-2</v>
      </c>
      <c r="W1184" s="104" t="s">
        <v>92</v>
      </c>
      <c r="X1184" s="104" t="s">
        <v>91</v>
      </c>
      <c r="Y1184" s="110"/>
      <c r="Z1184" s="106"/>
      <c r="AA1184" s="104"/>
      <c r="AB1184" s="107"/>
      <c r="AC1184" s="72">
        <v>1</v>
      </c>
      <c r="AH1184" s="70"/>
      <c r="AI1184" s="70"/>
      <c r="AJ1184">
        <v>0</v>
      </c>
      <c r="AL1184" s="70"/>
      <c r="BM1184" s="135" t="s">
        <v>307</v>
      </c>
      <c r="BN1184" s="136" t="s">
        <v>308</v>
      </c>
      <c r="BO1184" s="101"/>
      <c r="BR1184" s="109" t="str">
        <f t="shared" si="18"/>
        <v>SH-25-1173</v>
      </c>
      <c r="BS1184" s="109" t="s">
        <v>416</v>
      </c>
      <c r="BT1184" t="s">
        <v>92</v>
      </c>
      <c r="BU1184" t="s">
        <v>2216</v>
      </c>
    </row>
    <row r="1185" spans="1:73" hidden="1">
      <c r="A1185" s="103" t="s">
        <v>2217</v>
      </c>
      <c r="B1185" s="102">
        <v>45672</v>
      </c>
      <c r="C1185" s="104">
        <f>_xlfn.ISOWEEKNUM(Tabella2[[#This Row],[Date]])</f>
        <v>3</v>
      </c>
      <c r="D1185" s="104" t="s">
        <v>255</v>
      </c>
      <c r="E1185" s="104" t="s">
        <v>256</v>
      </c>
      <c r="F1185" s="104">
        <v>47</v>
      </c>
      <c r="G1185" s="104" t="s">
        <v>257</v>
      </c>
      <c r="H1185" s="105">
        <v>13</v>
      </c>
      <c r="I1185" s="104" t="s">
        <v>258</v>
      </c>
      <c r="J1185" s="104"/>
      <c r="K1185" s="104" t="s">
        <v>77</v>
      </c>
      <c r="L1185" s="104" t="s">
        <v>259</v>
      </c>
      <c r="M1185" s="104" t="s">
        <v>269</v>
      </c>
      <c r="N1185" s="104"/>
      <c r="O1185" s="106"/>
      <c r="P1185" s="111" t="s">
        <v>607</v>
      </c>
      <c r="Q1185" s="153" t="s">
        <v>307</v>
      </c>
      <c r="R1185" s="153" t="s">
        <v>308</v>
      </c>
      <c r="S1185" s="153">
        <v>4.1666666666666657E-2</v>
      </c>
      <c r="T1185" s="153" t="s">
        <v>307</v>
      </c>
      <c r="U1185" s="153" t="s">
        <v>308</v>
      </c>
      <c r="V1185" s="153">
        <f>IF(ISBLANK(T1185),"",Tabella2[[#This Row],[ACT STOP]]-Tabella2[[#This Row],[ACT START]])</f>
        <v>4.1666666666666685E-2</v>
      </c>
      <c r="W1185" s="104" t="s">
        <v>92</v>
      </c>
      <c r="X1185" s="104" t="s">
        <v>91</v>
      </c>
      <c r="Y1185" s="110"/>
      <c r="Z1185" s="106"/>
      <c r="AA1185" s="104"/>
      <c r="AB1185" s="107"/>
      <c r="AC1185" s="72">
        <v>1</v>
      </c>
      <c r="AH1185" s="70"/>
      <c r="AI1185" s="70"/>
      <c r="AJ1185">
        <v>0</v>
      </c>
      <c r="AL1185" s="70"/>
      <c r="BM1185" s="135" t="s">
        <v>307</v>
      </c>
      <c r="BN1185" s="136" t="s">
        <v>308</v>
      </c>
      <c r="BO1185" s="101"/>
      <c r="BR1185" s="109" t="str">
        <f t="shared" si="18"/>
        <v>SH-25-1174</v>
      </c>
      <c r="BS1185" s="109" t="s">
        <v>427</v>
      </c>
      <c r="BT1185" t="s">
        <v>92</v>
      </c>
      <c r="BU1185" t="s">
        <v>2218</v>
      </c>
    </row>
    <row r="1186" spans="1:73" hidden="1">
      <c r="A1186" s="103" t="s">
        <v>2219</v>
      </c>
      <c r="B1186" s="102">
        <v>45672</v>
      </c>
      <c r="C1186" s="104">
        <f>_xlfn.ISOWEEKNUM(Tabella2[[#This Row],[Date]])</f>
        <v>3</v>
      </c>
      <c r="D1186" s="104" t="s">
        <v>370</v>
      </c>
      <c r="E1186" s="104" t="s">
        <v>256</v>
      </c>
      <c r="F1186" s="104">
        <v>55</v>
      </c>
      <c r="G1186" s="104" t="s">
        <v>284</v>
      </c>
      <c r="H1186" s="105">
        <v>22</v>
      </c>
      <c r="I1186" s="104" t="s">
        <v>258</v>
      </c>
      <c r="J1186" s="104"/>
      <c r="K1186" s="104" t="s">
        <v>83</v>
      </c>
      <c r="L1186" s="104" t="s">
        <v>299</v>
      </c>
      <c r="M1186" s="104" t="s">
        <v>361</v>
      </c>
      <c r="N1186" s="104"/>
      <c r="O1186" s="108" t="str">
        <f>A226</f>
        <v>12628</v>
      </c>
      <c r="P1186" s="111" t="s">
        <v>2108</v>
      </c>
      <c r="Q1186" s="153" t="s">
        <v>330</v>
      </c>
      <c r="R1186" s="153" t="s">
        <v>331</v>
      </c>
      <c r="S1186" s="153">
        <v>4.1666666666666657E-2</v>
      </c>
      <c r="T1186" s="153" t="s">
        <v>330</v>
      </c>
      <c r="U1186" s="153" t="s">
        <v>331</v>
      </c>
      <c r="V1186" s="153">
        <f>IF(ISBLANK(T1186),"",Tabella2[[#This Row],[ACT STOP]]-Tabella2[[#This Row],[ACT START]])</f>
        <v>4.1666666666666685E-2</v>
      </c>
      <c r="W1186" s="104" t="s">
        <v>92</v>
      </c>
      <c r="X1186" s="104" t="s">
        <v>91</v>
      </c>
      <c r="Y1186" s="110"/>
      <c r="Z1186" s="106"/>
      <c r="AA1186" s="104"/>
      <c r="AB1186" s="107"/>
      <c r="AC1186" s="72">
        <v>1</v>
      </c>
      <c r="AH1186" s="70"/>
      <c r="AI1186" s="70"/>
      <c r="AJ1186">
        <v>0</v>
      </c>
      <c r="AL1186" s="70"/>
      <c r="BM1186" s="135" t="s">
        <v>330</v>
      </c>
      <c r="BN1186" s="136" t="s">
        <v>331</v>
      </c>
      <c r="BO1186" s="101"/>
      <c r="BR1186" s="109" t="str">
        <f t="shared" si="18"/>
        <v>SH-25-1175</v>
      </c>
      <c r="BS1186" s="109" t="s">
        <v>295</v>
      </c>
      <c r="BT1186" t="s">
        <v>92</v>
      </c>
      <c r="BU1186" t="s">
        <v>2220</v>
      </c>
    </row>
    <row r="1187" spans="1:73" hidden="1">
      <c r="A1187" s="103" t="s">
        <v>2221</v>
      </c>
      <c r="B1187" s="102">
        <v>45672</v>
      </c>
      <c r="C1187" s="104">
        <f>_xlfn.ISOWEEKNUM(Tabella2[[#This Row],[Date]])</f>
        <v>3</v>
      </c>
      <c r="D1187" s="104" t="s">
        <v>1872</v>
      </c>
      <c r="E1187" s="104" t="s">
        <v>256</v>
      </c>
      <c r="F1187" s="104">
        <v>11</v>
      </c>
      <c r="G1187" s="104" t="s">
        <v>284</v>
      </c>
      <c r="H1187" s="105">
        <v>23</v>
      </c>
      <c r="I1187" s="104" t="s">
        <v>258</v>
      </c>
      <c r="J1187" s="104"/>
      <c r="K1187" s="104" t="s">
        <v>81</v>
      </c>
      <c r="L1187" s="104" t="s">
        <v>259</v>
      </c>
      <c r="M1187" s="104" t="s">
        <v>269</v>
      </c>
      <c r="N1187" s="104"/>
      <c r="O1187" s="106"/>
      <c r="P1187" s="111" t="s">
        <v>270</v>
      </c>
      <c r="Q1187" s="153" t="s">
        <v>330</v>
      </c>
      <c r="R1187" s="153" t="s">
        <v>331</v>
      </c>
      <c r="S1187" s="153">
        <v>4.1666666666666657E-2</v>
      </c>
      <c r="T1187" s="153" t="s">
        <v>330</v>
      </c>
      <c r="U1187" s="153">
        <v>0.3923611111111111</v>
      </c>
      <c r="V1187" s="153">
        <f>IF(ISBLANK(T1187),"",Tabella2[[#This Row],[ACT STOP]]-Tabella2[[#This Row],[ACT START]])</f>
        <v>3.472222222222221E-2</v>
      </c>
      <c r="W1187" s="104" t="s">
        <v>92</v>
      </c>
      <c r="X1187" s="104" t="s">
        <v>91</v>
      </c>
      <c r="Y1187" s="110"/>
      <c r="Z1187" s="106"/>
      <c r="AA1187" s="104"/>
      <c r="AB1187" s="107"/>
      <c r="AC1187" s="72">
        <v>1</v>
      </c>
      <c r="AH1187" s="70"/>
      <c r="AI1187" s="70"/>
      <c r="AJ1187">
        <v>0</v>
      </c>
      <c r="AL1187" s="70"/>
      <c r="BM1187" s="135" t="s">
        <v>330</v>
      </c>
      <c r="BN1187" s="136">
        <v>0.3923611111111111</v>
      </c>
      <c r="BO1187" s="101"/>
      <c r="BR1187" s="109" t="str">
        <f t="shared" si="18"/>
        <v>SH-25-1176</v>
      </c>
      <c r="BS1187" s="109" t="s">
        <v>358</v>
      </c>
      <c r="BT1187" t="s">
        <v>92</v>
      </c>
      <c r="BU1187" t="s">
        <v>2222</v>
      </c>
    </row>
    <row r="1188" spans="1:73" hidden="1">
      <c r="A1188" s="103" t="s">
        <v>2223</v>
      </c>
      <c r="B1188" s="102">
        <v>45672</v>
      </c>
      <c r="C1188" s="104">
        <f>_xlfn.ISOWEEKNUM(Tabella2[[#This Row],[Date]])</f>
        <v>3</v>
      </c>
      <c r="D1188" s="104" t="s">
        <v>255</v>
      </c>
      <c r="E1188" s="104" t="s">
        <v>256</v>
      </c>
      <c r="F1188" s="104">
        <v>45</v>
      </c>
      <c r="G1188" s="104" t="s">
        <v>257</v>
      </c>
      <c r="H1188" s="105">
        <v>31</v>
      </c>
      <c r="I1188" s="104" t="s">
        <v>258</v>
      </c>
      <c r="J1188" s="104"/>
      <c r="K1188" s="104" t="s">
        <v>83</v>
      </c>
      <c r="L1188" s="104" t="s">
        <v>259</v>
      </c>
      <c r="M1188" s="104" t="s">
        <v>260</v>
      </c>
      <c r="N1188" s="104"/>
      <c r="O1188" s="106"/>
      <c r="P1188" s="111" t="s">
        <v>1938</v>
      </c>
      <c r="Q1188" s="153" t="s">
        <v>336</v>
      </c>
      <c r="R1188" s="153" t="s">
        <v>337</v>
      </c>
      <c r="S1188" s="153">
        <v>4.1666666666666657E-2</v>
      </c>
      <c r="T1188" s="153">
        <v>0.41666666666666669</v>
      </c>
      <c r="U1188" s="153">
        <v>0.45833333333333331</v>
      </c>
      <c r="V1188" s="153">
        <f>IF(ISBLANK(T1188),"",Tabella2[[#This Row],[ACT STOP]]-Tabella2[[#This Row],[ACT START]])</f>
        <v>4.166666666666663E-2</v>
      </c>
      <c r="W1188" s="104" t="s">
        <v>92</v>
      </c>
      <c r="X1188" s="104" t="s">
        <v>91</v>
      </c>
      <c r="Y1188" s="110" t="s">
        <v>2224</v>
      </c>
      <c r="Z1188" s="106"/>
      <c r="AA1188" s="104"/>
      <c r="AB1188" s="107"/>
      <c r="AC1188" s="72">
        <v>1</v>
      </c>
      <c r="AH1188" s="70"/>
      <c r="AI1188" s="70"/>
      <c r="AJ1188">
        <v>0</v>
      </c>
      <c r="AL1188" s="70"/>
      <c r="BM1188" s="135">
        <v>0.41666666666666669</v>
      </c>
      <c r="BN1188" s="136">
        <v>0.45833333333333331</v>
      </c>
      <c r="BO1188" s="101"/>
      <c r="BR1188" s="109" t="str">
        <f t="shared" si="18"/>
        <v>SH-25-1177</v>
      </c>
      <c r="BS1188" s="109" t="s">
        <v>345</v>
      </c>
      <c r="BT1188" t="s">
        <v>92</v>
      </c>
      <c r="BU1188" t="s">
        <v>2225</v>
      </c>
    </row>
    <row r="1189" spans="1:73" hidden="1">
      <c r="A1189" s="103" t="s">
        <v>2226</v>
      </c>
      <c r="B1189" s="102">
        <v>45672</v>
      </c>
      <c r="C1189" s="104">
        <f>_xlfn.ISOWEEKNUM(Tabella2[[#This Row],[Date]])</f>
        <v>3</v>
      </c>
      <c r="D1189" s="104" t="s">
        <v>255</v>
      </c>
      <c r="E1189" s="104" t="s">
        <v>256</v>
      </c>
      <c r="F1189" s="104">
        <v>43</v>
      </c>
      <c r="G1189" s="104" t="s">
        <v>257</v>
      </c>
      <c r="H1189" s="105">
        <v>1</v>
      </c>
      <c r="I1189" s="104" t="s">
        <v>258</v>
      </c>
      <c r="J1189" s="104"/>
      <c r="K1189" s="104" t="s">
        <v>80</v>
      </c>
      <c r="L1189" s="104" t="s">
        <v>259</v>
      </c>
      <c r="M1189" s="104" t="s">
        <v>269</v>
      </c>
      <c r="N1189" s="104"/>
      <c r="O1189" s="106"/>
      <c r="P1189" s="111" t="s">
        <v>1966</v>
      </c>
      <c r="Q1189" s="153" t="s">
        <v>336</v>
      </c>
      <c r="R1189" s="153" t="s">
        <v>337</v>
      </c>
      <c r="S1189" s="153">
        <v>4.1666666666666657E-2</v>
      </c>
      <c r="T1189" s="153">
        <v>0.41666666666666669</v>
      </c>
      <c r="U1189" s="153">
        <v>0.45833333333333331</v>
      </c>
      <c r="V1189" s="153">
        <f>IF(ISBLANK(T1189),"",Tabella2[[#This Row],[ACT STOP]]-Tabella2[[#This Row],[ACT START]])</f>
        <v>4.166666666666663E-2</v>
      </c>
      <c r="W1189" s="104" t="s">
        <v>92</v>
      </c>
      <c r="X1189" s="104" t="s">
        <v>91</v>
      </c>
      <c r="Y1189" s="110"/>
      <c r="Z1189" s="106"/>
      <c r="AA1189" s="104"/>
      <c r="AB1189" s="107"/>
      <c r="AC1189" s="72">
        <v>1</v>
      </c>
      <c r="AH1189" s="70"/>
      <c r="AI1189" s="70"/>
      <c r="AJ1189">
        <v>0</v>
      </c>
      <c r="AL1189" s="70"/>
      <c r="BM1189" s="135">
        <v>0.41666666666666669</v>
      </c>
      <c r="BN1189" s="136">
        <v>0.45833333333333331</v>
      </c>
      <c r="BO1189" s="101"/>
      <c r="BR1189" s="109" t="str">
        <f t="shared" si="18"/>
        <v>SH-25-1178</v>
      </c>
      <c r="BS1189" s="109" t="s">
        <v>332</v>
      </c>
      <c r="BT1189" t="s">
        <v>92</v>
      </c>
      <c r="BU1189" t="s">
        <v>2227</v>
      </c>
    </row>
    <row r="1190" spans="1:73" hidden="1">
      <c r="A1190" s="103" t="s">
        <v>2228</v>
      </c>
      <c r="B1190" s="102">
        <v>45672</v>
      </c>
      <c r="C1190" s="104">
        <f>_xlfn.ISOWEEKNUM(Tabella2[[#This Row],[Date]])</f>
        <v>3</v>
      </c>
      <c r="D1190" s="104" t="s">
        <v>370</v>
      </c>
      <c r="E1190" s="107" t="s">
        <v>256</v>
      </c>
      <c r="F1190" s="104">
        <v>51</v>
      </c>
      <c r="G1190" s="104" t="s">
        <v>257</v>
      </c>
      <c r="H1190" s="105">
        <v>32</v>
      </c>
      <c r="I1190" s="104" t="s">
        <v>258</v>
      </c>
      <c r="J1190" s="104"/>
      <c r="K1190" s="104" t="s">
        <v>83</v>
      </c>
      <c r="L1190" s="104" t="s">
        <v>299</v>
      </c>
      <c r="M1190" s="104" t="s">
        <v>361</v>
      </c>
      <c r="N1190" s="104"/>
      <c r="O1190" s="108" t="str">
        <f>A236</f>
        <v>12638</v>
      </c>
      <c r="P1190" s="111" t="s">
        <v>371</v>
      </c>
      <c r="Q1190" s="153" t="s">
        <v>349</v>
      </c>
      <c r="R1190" s="153" t="s">
        <v>350</v>
      </c>
      <c r="S1190" s="153">
        <v>4.1666666666666657E-2</v>
      </c>
      <c r="T1190" s="153" t="s">
        <v>349</v>
      </c>
      <c r="U1190" s="153" t="s">
        <v>350</v>
      </c>
      <c r="V1190" s="153">
        <f>IF(ISBLANK(T1190),"",Tabella2[[#This Row],[ACT STOP]]-Tabella2[[#This Row],[ACT START]])</f>
        <v>4.1666666666666685E-2</v>
      </c>
      <c r="W1190" s="104" t="s">
        <v>92</v>
      </c>
      <c r="X1190" s="104" t="s">
        <v>91</v>
      </c>
      <c r="Y1190" s="110"/>
      <c r="Z1190" s="106"/>
      <c r="AA1190" s="104"/>
      <c r="AB1190" s="107"/>
      <c r="AC1190" s="72">
        <v>1</v>
      </c>
      <c r="AH1190" s="70"/>
      <c r="AI1190" s="70"/>
      <c r="AJ1190">
        <v>0</v>
      </c>
      <c r="AL1190" s="70"/>
      <c r="BM1190" s="135" t="s">
        <v>349</v>
      </c>
      <c r="BN1190" s="136" t="s">
        <v>350</v>
      </c>
      <c r="BO1190" s="101"/>
      <c r="BR1190" s="109" t="str">
        <f t="shared" si="18"/>
        <v>SH-25-1179</v>
      </c>
      <c r="BS1190" s="109" t="s">
        <v>356</v>
      </c>
      <c r="BT1190" t="s">
        <v>92</v>
      </c>
      <c r="BU1190" t="s">
        <v>2229</v>
      </c>
    </row>
    <row r="1191" spans="1:73" hidden="1">
      <c r="A1191" s="103" t="s">
        <v>2230</v>
      </c>
      <c r="B1191" s="102">
        <v>45672</v>
      </c>
      <c r="C1191" s="104">
        <f>_xlfn.ISOWEEKNUM(Tabella2[[#This Row],[Date]])</f>
        <v>3</v>
      </c>
      <c r="D1191" s="104" t="s">
        <v>255</v>
      </c>
      <c r="E1191" s="104" t="s">
        <v>256</v>
      </c>
      <c r="F1191" s="104">
        <v>47</v>
      </c>
      <c r="G1191" s="104" t="s">
        <v>284</v>
      </c>
      <c r="H1191" s="105">
        <v>23</v>
      </c>
      <c r="I1191" s="104" t="s">
        <v>258</v>
      </c>
      <c r="J1191" s="104"/>
      <c r="K1191" s="104" t="s">
        <v>81</v>
      </c>
      <c r="L1191" s="104" t="s">
        <v>259</v>
      </c>
      <c r="M1191" s="104" t="s">
        <v>269</v>
      </c>
      <c r="N1191" s="104"/>
      <c r="O1191" s="106"/>
      <c r="P1191" s="111" t="s">
        <v>1966</v>
      </c>
      <c r="Q1191" s="153" t="s">
        <v>315</v>
      </c>
      <c r="R1191" s="153" t="s">
        <v>316</v>
      </c>
      <c r="S1191" s="153">
        <v>4.1666666666666657E-2</v>
      </c>
      <c r="T1191" s="153">
        <v>0.54513888888888884</v>
      </c>
      <c r="U1191" s="153">
        <v>0.57986111111111116</v>
      </c>
      <c r="V1191" s="153">
        <f>IF(ISBLANK(T1191),"",Tabella2[[#This Row],[ACT STOP]]-Tabella2[[#This Row],[ACT START]])</f>
        <v>3.4722222222222321E-2</v>
      </c>
      <c r="W1191" s="104" t="s">
        <v>92</v>
      </c>
      <c r="X1191" s="104" t="s">
        <v>91</v>
      </c>
      <c r="Y1191" s="110"/>
      <c r="Z1191" s="106"/>
      <c r="AA1191" s="104"/>
      <c r="AB1191" s="107"/>
      <c r="AC1191" s="72">
        <v>1</v>
      </c>
      <c r="AH1191" s="70"/>
      <c r="AI1191" s="70"/>
      <c r="AJ1191">
        <v>0</v>
      </c>
      <c r="AL1191" s="70"/>
      <c r="BM1191" s="135">
        <v>0.54513888888888884</v>
      </c>
      <c r="BN1191" s="136">
        <v>0.57986111111111116</v>
      </c>
      <c r="BO1191" s="101"/>
      <c r="BR1191" s="109" t="str">
        <f t="shared" si="18"/>
        <v>SH-25-1180</v>
      </c>
      <c r="BS1191" s="109" t="s">
        <v>358</v>
      </c>
      <c r="BT1191" t="s">
        <v>92</v>
      </c>
      <c r="BU1191" t="s">
        <v>2231</v>
      </c>
    </row>
    <row r="1192" spans="1:73" hidden="1">
      <c r="A1192" s="103" t="s">
        <v>2232</v>
      </c>
      <c r="B1192" s="102">
        <v>45672</v>
      </c>
      <c r="C1192" s="104">
        <f>_xlfn.ISOWEEKNUM(Tabella2[[#This Row],[Date]])</f>
        <v>3</v>
      </c>
      <c r="D1192" s="104" t="s">
        <v>255</v>
      </c>
      <c r="E1192" s="104" t="s">
        <v>256</v>
      </c>
      <c r="F1192" s="104">
        <v>42</v>
      </c>
      <c r="G1192" s="104" t="s">
        <v>257</v>
      </c>
      <c r="H1192" s="105">
        <v>31</v>
      </c>
      <c r="I1192" s="104" t="s">
        <v>258</v>
      </c>
      <c r="J1192" s="104"/>
      <c r="K1192" s="104" t="s">
        <v>83</v>
      </c>
      <c r="L1192" s="104" t="s">
        <v>299</v>
      </c>
      <c r="M1192" s="104" t="s">
        <v>386</v>
      </c>
      <c r="N1192" s="104"/>
      <c r="O1192" s="106" t="str">
        <f>A1193</f>
        <v>13595</v>
      </c>
      <c r="P1192" s="111" t="s">
        <v>2209</v>
      </c>
      <c r="Q1192" s="153" t="s">
        <v>315</v>
      </c>
      <c r="R1192" s="153" t="s">
        <v>316</v>
      </c>
      <c r="S1192" s="153">
        <v>4.1666666666666657E-2</v>
      </c>
      <c r="T1192" s="153">
        <v>0.54166666666666663</v>
      </c>
      <c r="U1192" s="153">
        <v>0.58333333333333337</v>
      </c>
      <c r="V1192" s="153">
        <f>IF(ISBLANK(T1192),"",Tabella2[[#This Row],[ACT STOP]]-Tabella2[[#This Row],[ACT START]])</f>
        <v>4.1666666666666741E-2</v>
      </c>
      <c r="W1192" s="104" t="s">
        <v>92</v>
      </c>
      <c r="X1192" s="104" t="s">
        <v>91</v>
      </c>
      <c r="Y1192" s="110"/>
      <c r="Z1192" s="106"/>
      <c r="AA1192" s="104"/>
      <c r="AB1192" s="107"/>
      <c r="AC1192" s="72">
        <v>1</v>
      </c>
      <c r="AH1192" s="70"/>
      <c r="AI1192" s="70"/>
      <c r="AJ1192">
        <v>0</v>
      </c>
      <c r="AL1192" s="70"/>
      <c r="BM1192" s="135">
        <v>0.54166666666666663</v>
      </c>
      <c r="BN1192" s="136">
        <v>0.58333333333333337</v>
      </c>
      <c r="BO1192" s="101"/>
      <c r="BR1192" s="109" t="str">
        <f t="shared" si="18"/>
        <v>SH-25-1181</v>
      </c>
      <c r="BS1192" s="109" t="s">
        <v>345</v>
      </c>
      <c r="BT1192" t="s">
        <v>92</v>
      </c>
      <c r="BU1192" t="s">
        <v>2233</v>
      </c>
    </row>
    <row r="1193" spans="1:73" hidden="1">
      <c r="A1193" s="103" t="s">
        <v>2234</v>
      </c>
      <c r="B1193" s="102">
        <v>45672</v>
      </c>
      <c r="C1193" s="104">
        <f>_xlfn.ISOWEEKNUM(Tabella2[[#This Row],[Date]])</f>
        <v>3</v>
      </c>
      <c r="D1193" s="104" t="s">
        <v>255</v>
      </c>
      <c r="E1193" s="104" t="s">
        <v>256</v>
      </c>
      <c r="F1193" s="104">
        <v>44</v>
      </c>
      <c r="G1193" s="104" t="s">
        <v>257</v>
      </c>
      <c r="H1193" s="105">
        <v>30</v>
      </c>
      <c r="I1193" s="104" t="s">
        <v>258</v>
      </c>
      <c r="J1193" s="104"/>
      <c r="K1193" s="104" t="s">
        <v>80</v>
      </c>
      <c r="L1193" s="104" t="s">
        <v>299</v>
      </c>
      <c r="M1193" s="104" t="s">
        <v>386</v>
      </c>
      <c r="N1193" s="104"/>
      <c r="O1193" s="106" t="str">
        <f>A1192</f>
        <v>13594</v>
      </c>
      <c r="P1193" s="111" t="s">
        <v>2209</v>
      </c>
      <c r="Q1193" s="153">
        <v>0.54513888888888884</v>
      </c>
      <c r="R1193" s="153">
        <v>0.58680555555555558</v>
      </c>
      <c r="S1193" s="153">
        <v>4.1666666666666657E-2</v>
      </c>
      <c r="T1193" s="153">
        <v>0.54166666666666663</v>
      </c>
      <c r="U1193" s="153">
        <v>0.58333333333333337</v>
      </c>
      <c r="V1193" s="153">
        <f>IF(ISBLANK(T1193),"",Tabella2[[#This Row],[ACT STOP]]-Tabella2[[#This Row],[ACT START]])</f>
        <v>4.1666666666666741E-2</v>
      </c>
      <c r="W1193" s="104" t="s">
        <v>92</v>
      </c>
      <c r="X1193" s="104" t="s">
        <v>91</v>
      </c>
      <c r="Y1193" s="110"/>
      <c r="Z1193" s="106"/>
      <c r="AA1193" s="104"/>
      <c r="AB1193" s="107"/>
      <c r="AC1193" s="72">
        <v>1</v>
      </c>
      <c r="AH1193" s="70"/>
      <c r="AI1193" s="70"/>
      <c r="AJ1193">
        <v>0</v>
      </c>
      <c r="AL1193" s="70"/>
      <c r="BM1193" s="135">
        <v>0.54166666666666663</v>
      </c>
      <c r="BN1193" s="136">
        <v>0.58333333333333337</v>
      </c>
      <c r="BO1193" s="101"/>
      <c r="BR1193" s="109" t="str">
        <f t="shared" si="18"/>
        <v>SH-25-1182</v>
      </c>
      <c r="BS1193" s="109" t="s">
        <v>279</v>
      </c>
      <c r="BT1193" t="s">
        <v>92</v>
      </c>
      <c r="BU1193" t="s">
        <v>2235</v>
      </c>
    </row>
    <row r="1194" spans="1:73" hidden="1">
      <c r="A1194" s="103" t="s">
        <v>2236</v>
      </c>
      <c r="B1194" s="102">
        <v>45672</v>
      </c>
      <c r="C1194" s="104">
        <f>_xlfn.ISOWEEKNUM(Tabella2[[#This Row],[Date]])</f>
        <v>3</v>
      </c>
      <c r="D1194" s="104" t="s">
        <v>326</v>
      </c>
      <c r="E1194" s="104" t="s">
        <v>327</v>
      </c>
      <c r="F1194" s="104">
        <v>68</v>
      </c>
      <c r="G1194" s="104" t="s">
        <v>257</v>
      </c>
      <c r="H1194" s="105">
        <v>9</v>
      </c>
      <c r="I1194" s="104" t="s">
        <v>258</v>
      </c>
      <c r="J1194" s="104"/>
      <c r="K1194" s="104" t="s">
        <v>80</v>
      </c>
      <c r="L1194" s="104" t="s">
        <v>259</v>
      </c>
      <c r="M1194" s="104" t="s">
        <v>430</v>
      </c>
      <c r="N1194" s="104"/>
      <c r="O1194" s="106"/>
      <c r="P1194" s="111" t="s">
        <v>2237</v>
      </c>
      <c r="Q1194" s="153">
        <v>0.60763888888888884</v>
      </c>
      <c r="R1194" s="153">
        <v>0.64930555555555558</v>
      </c>
      <c r="S1194" s="153">
        <v>4.1666666666666657E-2</v>
      </c>
      <c r="T1194" s="153">
        <v>0.60763888888888884</v>
      </c>
      <c r="U1194" s="153">
        <v>0.64930555555555558</v>
      </c>
      <c r="V1194" s="153">
        <f>IF(ISBLANK(T1194),"",Tabella2[[#This Row],[ACT STOP]]-Tabella2[[#This Row],[ACT START]])</f>
        <v>4.1666666666666741E-2</v>
      </c>
      <c r="W1194" s="104" t="s">
        <v>92</v>
      </c>
      <c r="X1194" s="104" t="s">
        <v>91</v>
      </c>
      <c r="Y1194" s="110"/>
      <c r="Z1194" s="106"/>
      <c r="AA1194" s="104"/>
      <c r="AB1194" s="107"/>
      <c r="AC1194" s="72">
        <v>1</v>
      </c>
      <c r="AH1194" s="70"/>
      <c r="AI1194" s="70"/>
      <c r="AJ1194">
        <v>0</v>
      </c>
      <c r="AL1194" s="70"/>
      <c r="BM1194" s="135">
        <v>0.60763888888888884</v>
      </c>
      <c r="BN1194" s="136">
        <v>0.64930555555555558</v>
      </c>
      <c r="BO1194" s="101"/>
      <c r="BR1194" s="109" t="str">
        <f t="shared" si="18"/>
        <v>SH-25-1183</v>
      </c>
      <c r="BS1194" s="109" t="s">
        <v>318</v>
      </c>
      <c r="BT1194" t="s">
        <v>92</v>
      </c>
      <c r="BU1194" t="s">
        <v>2238</v>
      </c>
    </row>
    <row r="1195" spans="1:73" hidden="1">
      <c r="A1195" s="103" t="s">
        <v>2239</v>
      </c>
      <c r="B1195" s="102">
        <v>45672</v>
      </c>
      <c r="C1195" s="104">
        <f>_xlfn.ISOWEEKNUM(Tabella2[[#This Row],[Date]])</f>
        <v>3</v>
      </c>
      <c r="D1195" s="104" t="s">
        <v>1872</v>
      </c>
      <c r="E1195" s="104" t="s">
        <v>256</v>
      </c>
      <c r="F1195" s="104">
        <v>11</v>
      </c>
      <c r="G1195" s="104" t="s">
        <v>257</v>
      </c>
      <c r="H1195" s="105">
        <v>17</v>
      </c>
      <c r="I1195" s="104" t="s">
        <v>258</v>
      </c>
      <c r="J1195" s="104"/>
      <c r="K1195" s="104" t="s">
        <v>79</v>
      </c>
      <c r="L1195" s="104" t="s">
        <v>299</v>
      </c>
      <c r="M1195" s="104" t="s">
        <v>386</v>
      </c>
      <c r="N1195" s="104"/>
      <c r="O1195" s="106" t="str">
        <f>A1196</f>
        <v>13598</v>
      </c>
      <c r="P1195" s="111" t="s">
        <v>391</v>
      </c>
      <c r="Q1195" s="153" t="s">
        <v>343</v>
      </c>
      <c r="R1195" s="153" t="s">
        <v>344</v>
      </c>
      <c r="S1195" s="153">
        <v>4.1666666666666657E-2</v>
      </c>
      <c r="T1195" s="153">
        <v>0.60763888888888884</v>
      </c>
      <c r="U1195" s="153">
        <v>0.64930555555555558</v>
      </c>
      <c r="V1195" s="153">
        <f>IF(ISBLANK(T1195),"",Tabella2[[#This Row],[ACT STOP]]-Tabella2[[#This Row],[ACT START]])</f>
        <v>4.1666666666666741E-2</v>
      </c>
      <c r="W1195" s="104" t="s">
        <v>92</v>
      </c>
      <c r="X1195" s="104" t="s">
        <v>91</v>
      </c>
      <c r="Y1195" s="110"/>
      <c r="Z1195" s="106"/>
      <c r="AA1195" s="104"/>
      <c r="AB1195" s="107"/>
      <c r="AC1195" s="72">
        <v>1</v>
      </c>
      <c r="AH1195" s="70"/>
      <c r="AI1195" s="70"/>
      <c r="AJ1195">
        <v>0</v>
      </c>
      <c r="AL1195" s="70"/>
      <c r="BM1195" s="135">
        <v>0.60763888888888884</v>
      </c>
      <c r="BN1195" s="136">
        <v>0.64930555555555558</v>
      </c>
      <c r="BO1195" s="101"/>
      <c r="BR1195" s="109" t="str">
        <f t="shared" si="18"/>
        <v>SH-25-1184</v>
      </c>
      <c r="BS1195" s="109" t="s">
        <v>393</v>
      </c>
      <c r="BT1195" t="s">
        <v>92</v>
      </c>
      <c r="BU1195" t="s">
        <v>2240</v>
      </c>
    </row>
    <row r="1196" spans="1:73" hidden="1">
      <c r="A1196" s="103" t="s">
        <v>2241</v>
      </c>
      <c r="B1196" s="102">
        <v>45672</v>
      </c>
      <c r="C1196" s="104">
        <f>_xlfn.ISOWEEKNUM(Tabella2[[#This Row],[Date]])</f>
        <v>3</v>
      </c>
      <c r="D1196" s="104" t="s">
        <v>255</v>
      </c>
      <c r="E1196" s="104" t="s">
        <v>256</v>
      </c>
      <c r="F1196" s="104">
        <v>48</v>
      </c>
      <c r="G1196" s="104" t="s">
        <v>257</v>
      </c>
      <c r="H1196" s="105">
        <v>14</v>
      </c>
      <c r="I1196" s="104" t="s">
        <v>258</v>
      </c>
      <c r="J1196" s="104"/>
      <c r="K1196" s="104" t="s">
        <v>78</v>
      </c>
      <c r="L1196" s="104" t="s">
        <v>299</v>
      </c>
      <c r="M1196" s="104" t="s">
        <v>386</v>
      </c>
      <c r="N1196" s="104"/>
      <c r="O1196" s="106" t="str">
        <f>A1195</f>
        <v>13597</v>
      </c>
      <c r="P1196" s="111" t="s">
        <v>391</v>
      </c>
      <c r="Q1196" s="153">
        <v>0.60763888888888884</v>
      </c>
      <c r="R1196" s="153">
        <v>0.64930555555555558</v>
      </c>
      <c r="S1196" s="153">
        <v>4.1666666666666657E-2</v>
      </c>
      <c r="T1196" s="153">
        <v>0.60763888888888884</v>
      </c>
      <c r="U1196" s="153">
        <v>0.64930555555555558</v>
      </c>
      <c r="V1196" s="153">
        <f>IF(ISBLANK(T1196),"",Tabella2[[#This Row],[ACT STOP]]-Tabella2[[#This Row],[ACT START]])</f>
        <v>4.1666666666666741E-2</v>
      </c>
      <c r="W1196" s="104" t="s">
        <v>122</v>
      </c>
      <c r="X1196" s="104" t="s">
        <v>91</v>
      </c>
      <c r="Y1196" s="110"/>
      <c r="Z1196" s="106"/>
      <c r="AA1196" s="104"/>
      <c r="AB1196" s="107"/>
      <c r="AC1196" s="72">
        <v>1</v>
      </c>
      <c r="AH1196" s="70"/>
      <c r="AI1196" s="70"/>
      <c r="AJ1196">
        <v>0</v>
      </c>
      <c r="AL1196" s="70"/>
      <c r="BM1196" s="135">
        <v>0.60763888888888884</v>
      </c>
      <c r="BN1196" s="136">
        <v>0.64930555555555558</v>
      </c>
      <c r="BO1196" s="101"/>
      <c r="BR1196" s="109" t="str">
        <f t="shared" si="18"/>
        <v>SH-25-1185</v>
      </c>
      <c r="BS1196" s="109" t="s">
        <v>372</v>
      </c>
      <c r="BT1196" t="s">
        <v>122</v>
      </c>
      <c r="BU1196" t="s">
        <v>2242</v>
      </c>
    </row>
    <row r="1197" spans="1:73" hidden="1">
      <c r="A1197" s="103" t="s">
        <v>2243</v>
      </c>
      <c r="B1197" s="102">
        <v>45672</v>
      </c>
      <c r="C1197" s="104">
        <f>_xlfn.ISOWEEKNUM(Tabella2[[#This Row],[Date]])</f>
        <v>3</v>
      </c>
      <c r="D1197" s="104" t="s">
        <v>326</v>
      </c>
      <c r="E1197" s="104" t="s">
        <v>327</v>
      </c>
      <c r="F1197" s="104">
        <v>65</v>
      </c>
      <c r="G1197" s="104" t="s">
        <v>257</v>
      </c>
      <c r="H1197" s="105">
        <v>12</v>
      </c>
      <c r="I1197" s="104" t="s">
        <v>258</v>
      </c>
      <c r="J1197" s="104"/>
      <c r="K1197" s="104" t="s">
        <v>83</v>
      </c>
      <c r="L1197" s="104" t="s">
        <v>259</v>
      </c>
      <c r="M1197" s="104" t="s">
        <v>430</v>
      </c>
      <c r="N1197" s="104"/>
      <c r="O1197" s="106"/>
      <c r="P1197" s="111" t="s">
        <v>2237</v>
      </c>
      <c r="Q1197" s="153" t="s">
        <v>343</v>
      </c>
      <c r="R1197" s="153" t="s">
        <v>344</v>
      </c>
      <c r="S1197" s="153">
        <v>4.1666666666666657E-2</v>
      </c>
      <c r="T1197" s="153">
        <v>0.60763888888888884</v>
      </c>
      <c r="U1197" s="153">
        <v>0.64930555555555558</v>
      </c>
      <c r="V1197" s="153">
        <f>IF(ISBLANK(T1197),"",Tabella2[[#This Row],[ACT STOP]]-Tabella2[[#This Row],[ACT START]])</f>
        <v>4.1666666666666741E-2</v>
      </c>
      <c r="W1197" s="104" t="s">
        <v>92</v>
      </c>
      <c r="X1197" s="104" t="s">
        <v>91</v>
      </c>
      <c r="Y1197" s="110"/>
      <c r="Z1197" s="106"/>
      <c r="AA1197" s="104"/>
      <c r="AB1197" s="107"/>
      <c r="AC1197" s="72">
        <v>1</v>
      </c>
      <c r="AH1197" s="70"/>
      <c r="AI1197" s="70"/>
      <c r="AJ1197">
        <v>0</v>
      </c>
      <c r="AL1197" s="70"/>
      <c r="BM1197" s="135">
        <v>0.60763888888888884</v>
      </c>
      <c r="BN1197" s="136">
        <v>0.64930555555555558</v>
      </c>
      <c r="BO1197" s="101"/>
      <c r="BR1197" s="109" t="str">
        <f t="shared" si="18"/>
        <v>SH-25-1186</v>
      </c>
      <c r="BS1197" s="109" t="s">
        <v>266</v>
      </c>
      <c r="BT1197" t="s">
        <v>92</v>
      </c>
      <c r="BU1197" t="s">
        <v>2244</v>
      </c>
    </row>
    <row r="1198" spans="1:73" hidden="1">
      <c r="A1198" s="103" t="s">
        <v>2245</v>
      </c>
      <c r="B1198" s="102">
        <v>45672</v>
      </c>
      <c r="C1198" s="104">
        <f>_xlfn.ISOWEEKNUM(Tabella2[[#This Row],[Date]])</f>
        <v>3</v>
      </c>
      <c r="D1198" s="104" t="s">
        <v>255</v>
      </c>
      <c r="E1198" s="104" t="s">
        <v>256</v>
      </c>
      <c r="F1198" s="104">
        <v>43</v>
      </c>
      <c r="G1198" s="104" t="s">
        <v>284</v>
      </c>
      <c r="H1198" s="105">
        <v>22</v>
      </c>
      <c r="I1198" s="104" t="s">
        <v>258</v>
      </c>
      <c r="J1198" s="104"/>
      <c r="K1198" s="104" t="s">
        <v>81</v>
      </c>
      <c r="L1198" s="104" t="s">
        <v>259</v>
      </c>
      <c r="M1198" s="104" t="s">
        <v>269</v>
      </c>
      <c r="N1198" s="104"/>
      <c r="O1198" s="106"/>
      <c r="P1198" s="111" t="s">
        <v>270</v>
      </c>
      <c r="Q1198" s="153" t="s">
        <v>343</v>
      </c>
      <c r="R1198" s="153" t="s">
        <v>344</v>
      </c>
      <c r="S1198" s="153">
        <v>4.1666666666666657E-2</v>
      </c>
      <c r="T1198" s="153">
        <v>0.60763888888888884</v>
      </c>
      <c r="U1198" s="153">
        <v>0.64930555555555558</v>
      </c>
      <c r="V1198" s="153">
        <f>IF(ISBLANK(T1198),"",Tabella2[[#This Row],[ACT STOP]]-Tabella2[[#This Row],[ACT START]])</f>
        <v>4.1666666666666741E-2</v>
      </c>
      <c r="W1198" s="104" t="s">
        <v>92</v>
      </c>
      <c r="X1198" s="104" t="s">
        <v>91</v>
      </c>
      <c r="Y1198" s="110"/>
      <c r="Z1198" s="106"/>
      <c r="AA1198" s="104"/>
      <c r="AB1198" s="107"/>
      <c r="AC1198" s="72">
        <v>1</v>
      </c>
      <c r="AH1198" s="70"/>
      <c r="AI1198" s="70"/>
      <c r="AJ1198">
        <v>0</v>
      </c>
      <c r="AL1198" s="70"/>
      <c r="BM1198" s="135">
        <v>0.60763888888888884</v>
      </c>
      <c r="BN1198" s="136">
        <v>0.64930555555555558</v>
      </c>
      <c r="BO1198" s="101"/>
      <c r="BR1198" s="109" t="str">
        <f t="shared" si="18"/>
        <v>SH-25-1187</v>
      </c>
      <c r="BS1198" s="109" t="s">
        <v>295</v>
      </c>
      <c r="BT1198" t="s">
        <v>92</v>
      </c>
      <c r="BU1198" t="s">
        <v>2246</v>
      </c>
    </row>
    <row r="1199" spans="1:73" hidden="1">
      <c r="A1199" s="103" t="s">
        <v>2247</v>
      </c>
      <c r="B1199" s="102">
        <v>45673</v>
      </c>
      <c r="C1199" s="104">
        <f>_xlfn.ISOWEEKNUM(Tabella2[[#This Row],[Date]])</f>
        <v>3</v>
      </c>
      <c r="D1199" s="104" t="s">
        <v>255</v>
      </c>
      <c r="E1199" s="104" t="s">
        <v>256</v>
      </c>
      <c r="F1199" s="104">
        <v>44</v>
      </c>
      <c r="G1199" s="104" t="s">
        <v>257</v>
      </c>
      <c r="H1199" s="105">
        <v>1</v>
      </c>
      <c r="I1199" s="104" t="s">
        <v>258</v>
      </c>
      <c r="J1199" s="104"/>
      <c r="K1199" s="104" t="s">
        <v>79</v>
      </c>
      <c r="L1199" s="104" t="s">
        <v>299</v>
      </c>
      <c r="M1199" s="104" t="s">
        <v>386</v>
      </c>
      <c r="N1199" s="104"/>
      <c r="O1199" s="108" t="str">
        <f>A1200</f>
        <v>13602</v>
      </c>
      <c r="P1199" s="111" t="s">
        <v>2248</v>
      </c>
      <c r="Q1199" s="153" t="s">
        <v>307</v>
      </c>
      <c r="R1199" s="153" t="s">
        <v>308</v>
      </c>
      <c r="S1199" s="153">
        <v>4.1666666666666657E-2</v>
      </c>
      <c r="T1199" s="153">
        <v>0.2951388888888889</v>
      </c>
      <c r="U1199" s="153">
        <v>0.33680555555555558</v>
      </c>
      <c r="V1199" s="153">
        <f>IF(ISBLANK(T1199),"",Tabella2[[#This Row],[ACT STOP]]-Tabella2[[#This Row],[ACT START]])</f>
        <v>4.1666666666666685E-2</v>
      </c>
      <c r="W1199" s="104" t="s">
        <v>92</v>
      </c>
      <c r="X1199" s="104" t="s">
        <v>91</v>
      </c>
      <c r="Y1199" s="110"/>
      <c r="Z1199" s="106"/>
      <c r="AA1199" s="104"/>
      <c r="AB1199" s="107"/>
      <c r="AC1199" s="72">
        <v>1</v>
      </c>
      <c r="AH1199" s="70"/>
      <c r="AI1199" s="70"/>
      <c r="AJ1199">
        <v>0</v>
      </c>
      <c r="AL1199" s="70"/>
      <c r="BM1199" s="135">
        <v>0.2951388888888889</v>
      </c>
      <c r="BN1199" s="136">
        <v>0.33680555555555558</v>
      </c>
      <c r="BO1199" s="101"/>
      <c r="BR1199" s="109" t="str">
        <f t="shared" si="18"/>
        <v>SH-25-1188</v>
      </c>
      <c r="BS1199" s="109" t="s">
        <v>332</v>
      </c>
      <c r="BT1199" t="s">
        <v>92</v>
      </c>
      <c r="BU1199" t="s">
        <v>2249</v>
      </c>
    </row>
    <row r="1200" spans="1:73" hidden="1">
      <c r="A1200" s="103" t="s">
        <v>2250</v>
      </c>
      <c r="B1200" s="102">
        <v>45673</v>
      </c>
      <c r="C1200" s="104">
        <f>_xlfn.ISOWEEKNUM(Tabella2[[#This Row],[Date]])</f>
        <v>3</v>
      </c>
      <c r="D1200" s="104" t="s">
        <v>255</v>
      </c>
      <c r="E1200" s="104" t="s">
        <v>256</v>
      </c>
      <c r="F1200" s="104">
        <v>42</v>
      </c>
      <c r="G1200" s="104" t="s">
        <v>257</v>
      </c>
      <c r="H1200" s="105">
        <v>5</v>
      </c>
      <c r="I1200" s="104" t="s">
        <v>258</v>
      </c>
      <c r="J1200" s="104"/>
      <c r="K1200" s="104" t="s">
        <v>78</v>
      </c>
      <c r="L1200" s="104" t="s">
        <v>299</v>
      </c>
      <c r="M1200" s="104" t="s">
        <v>386</v>
      </c>
      <c r="N1200" s="104"/>
      <c r="O1200" s="108" t="str">
        <f>A1199</f>
        <v>13601</v>
      </c>
      <c r="P1200" s="111" t="s">
        <v>2248</v>
      </c>
      <c r="Q1200" s="153">
        <v>0.2951388888888889</v>
      </c>
      <c r="R1200" s="153">
        <v>0.33680555555555558</v>
      </c>
      <c r="S1200" s="153">
        <v>4.1666666666666657E-2</v>
      </c>
      <c r="T1200" s="153">
        <v>0.2951388888888889</v>
      </c>
      <c r="U1200" s="153">
        <v>0.33680555555555558</v>
      </c>
      <c r="V1200" s="153">
        <f>IF(ISBLANK(T1200),"",Tabella2[[#This Row],[ACT STOP]]-Tabella2[[#This Row],[ACT START]])</f>
        <v>4.1666666666666685E-2</v>
      </c>
      <c r="W1200" s="104" t="s">
        <v>92</v>
      </c>
      <c r="X1200" s="104" t="s">
        <v>91</v>
      </c>
      <c r="Y1200" s="110"/>
      <c r="Z1200" s="106"/>
      <c r="AA1200" s="104"/>
      <c r="AB1200" s="107"/>
      <c r="AC1200" s="72">
        <v>1</v>
      </c>
      <c r="AH1200" s="70"/>
      <c r="AI1200" s="70"/>
      <c r="AJ1200">
        <v>0</v>
      </c>
      <c r="AL1200" s="70"/>
      <c r="BM1200" s="135">
        <v>0.2951388888888889</v>
      </c>
      <c r="BN1200" s="136">
        <v>0.33680555555555558</v>
      </c>
      <c r="BO1200" s="101"/>
      <c r="BR1200" s="109" t="str">
        <f t="shared" si="18"/>
        <v>SH-25-1189</v>
      </c>
      <c r="BS1200" s="109" t="s">
        <v>416</v>
      </c>
      <c r="BT1200" t="s">
        <v>92</v>
      </c>
      <c r="BU1200" t="s">
        <v>2251</v>
      </c>
    </row>
    <row r="1201" spans="1:73" hidden="1">
      <c r="A1201" s="103" t="s">
        <v>2252</v>
      </c>
      <c r="B1201" s="102">
        <v>45673</v>
      </c>
      <c r="C1201" s="104">
        <f>_xlfn.ISOWEEKNUM(Tabella2[[#This Row],[Date]])</f>
        <v>3</v>
      </c>
      <c r="D1201" s="104" t="s">
        <v>370</v>
      </c>
      <c r="E1201" s="104" t="s">
        <v>256</v>
      </c>
      <c r="F1201" s="104">
        <v>52</v>
      </c>
      <c r="G1201" s="104" t="s">
        <v>284</v>
      </c>
      <c r="H1201" s="105">
        <v>9</v>
      </c>
      <c r="I1201" s="104" t="s">
        <v>258</v>
      </c>
      <c r="J1201" s="104"/>
      <c r="K1201" s="104" t="s">
        <v>83</v>
      </c>
      <c r="L1201" s="104" t="s">
        <v>299</v>
      </c>
      <c r="M1201" s="104" t="s">
        <v>361</v>
      </c>
      <c r="N1201" s="104"/>
      <c r="O1201" s="108" t="str">
        <f>A245</f>
        <v>12647</v>
      </c>
      <c r="P1201" s="111" t="s">
        <v>2156</v>
      </c>
      <c r="Q1201" s="153" t="s">
        <v>307</v>
      </c>
      <c r="R1201" s="153" t="s">
        <v>308</v>
      </c>
      <c r="S1201" s="153">
        <v>4.1666666666666657E-2</v>
      </c>
      <c r="T1201" s="153" t="s">
        <v>307</v>
      </c>
      <c r="U1201" s="153" t="s">
        <v>308</v>
      </c>
      <c r="V1201" s="153">
        <f>IF(ISBLANK(T1201),"",Tabella2[[#This Row],[ACT STOP]]-Tabella2[[#This Row],[ACT START]])</f>
        <v>4.1666666666666685E-2</v>
      </c>
      <c r="W1201" s="104" t="s">
        <v>92</v>
      </c>
      <c r="X1201" s="104" t="s">
        <v>91</v>
      </c>
      <c r="Y1201" s="110"/>
      <c r="Z1201" s="106"/>
      <c r="AA1201" s="104"/>
      <c r="AB1201" s="107"/>
      <c r="AC1201" s="72">
        <v>1</v>
      </c>
      <c r="AH1201" s="70"/>
      <c r="AI1201" s="70"/>
      <c r="AJ1201">
        <v>0</v>
      </c>
      <c r="AL1201" s="70"/>
      <c r="BM1201" s="135" t="s">
        <v>307</v>
      </c>
      <c r="BN1201" s="136" t="s">
        <v>308</v>
      </c>
      <c r="BO1201" s="101"/>
      <c r="BR1201" s="109" t="str">
        <f t="shared" si="18"/>
        <v>SH-25-1190</v>
      </c>
      <c r="BS1201" s="109" t="s">
        <v>339</v>
      </c>
      <c r="BT1201" t="s">
        <v>92</v>
      </c>
      <c r="BU1201" t="s">
        <v>2253</v>
      </c>
    </row>
    <row r="1202" spans="1:73" hidden="1">
      <c r="A1202" s="103" t="s">
        <v>2254</v>
      </c>
      <c r="B1202" s="102">
        <v>45673</v>
      </c>
      <c r="C1202" s="104">
        <f>_xlfn.ISOWEEKNUM(Tabella2[[#This Row],[Date]])</f>
        <v>3</v>
      </c>
      <c r="D1202" s="104" t="s">
        <v>255</v>
      </c>
      <c r="E1202" s="104" t="s">
        <v>256</v>
      </c>
      <c r="F1202" s="104">
        <v>43</v>
      </c>
      <c r="G1202" s="104" t="s">
        <v>284</v>
      </c>
      <c r="H1202" s="105">
        <v>23</v>
      </c>
      <c r="I1202" s="104" t="s">
        <v>258</v>
      </c>
      <c r="J1202" s="104"/>
      <c r="K1202" s="104" t="s">
        <v>79</v>
      </c>
      <c r="L1202" s="104" t="s">
        <v>299</v>
      </c>
      <c r="M1202" s="104" t="s">
        <v>386</v>
      </c>
      <c r="N1202" s="104"/>
      <c r="O1202" s="108" t="str">
        <f>A1203</f>
        <v>13605</v>
      </c>
      <c r="P1202" s="111" t="s">
        <v>391</v>
      </c>
      <c r="Q1202" s="153" t="s">
        <v>330</v>
      </c>
      <c r="R1202" s="153" t="s">
        <v>331</v>
      </c>
      <c r="S1202" s="153">
        <v>4.1666666666666657E-2</v>
      </c>
      <c r="T1202" s="153">
        <v>0.3576388888888889</v>
      </c>
      <c r="U1202" s="153">
        <v>0.39930555555555558</v>
      </c>
      <c r="V1202" s="153">
        <f>IF(ISBLANK(T1202),"",Tabella2[[#This Row],[ACT STOP]]-Tabella2[[#This Row],[ACT START]])</f>
        <v>4.1666666666666685E-2</v>
      </c>
      <c r="W1202" s="104" t="s">
        <v>92</v>
      </c>
      <c r="X1202" s="104" t="s">
        <v>91</v>
      </c>
      <c r="Y1202" s="110"/>
      <c r="Z1202" s="106"/>
      <c r="AA1202" s="104"/>
      <c r="AB1202" s="107"/>
      <c r="AC1202" s="72">
        <v>1</v>
      </c>
      <c r="AH1202" s="70"/>
      <c r="AI1202" s="70"/>
      <c r="AJ1202">
        <v>0</v>
      </c>
      <c r="AL1202" s="70"/>
      <c r="BM1202" s="135">
        <v>0.3576388888888889</v>
      </c>
      <c r="BN1202" s="136">
        <v>0.39930555555555558</v>
      </c>
      <c r="BO1202" s="101"/>
      <c r="BR1202" s="109" t="str">
        <f t="shared" si="18"/>
        <v>SH-25-1191</v>
      </c>
      <c r="BS1202" s="109" t="s">
        <v>358</v>
      </c>
      <c r="BT1202" t="s">
        <v>92</v>
      </c>
      <c r="BU1202" t="s">
        <v>2255</v>
      </c>
    </row>
    <row r="1203" spans="1:73" hidden="1">
      <c r="A1203" s="103" t="s">
        <v>2256</v>
      </c>
      <c r="B1203" s="102">
        <v>45673</v>
      </c>
      <c r="C1203" s="104">
        <f>_xlfn.ISOWEEKNUM(Tabella2[[#This Row],[Date]])</f>
        <v>3</v>
      </c>
      <c r="D1203" s="104" t="s">
        <v>255</v>
      </c>
      <c r="E1203" s="104" t="s">
        <v>256</v>
      </c>
      <c r="F1203" s="104">
        <v>45</v>
      </c>
      <c r="G1203" s="104" t="s">
        <v>257</v>
      </c>
      <c r="H1203" s="105">
        <v>10</v>
      </c>
      <c r="I1203" s="104" t="s">
        <v>258</v>
      </c>
      <c r="J1203" s="104"/>
      <c r="K1203" s="104" t="s">
        <v>78</v>
      </c>
      <c r="L1203" s="104" t="s">
        <v>299</v>
      </c>
      <c r="M1203" s="104" t="s">
        <v>386</v>
      </c>
      <c r="N1203" s="104"/>
      <c r="O1203" s="108" t="str">
        <f>A1202</f>
        <v>13604</v>
      </c>
      <c r="P1203" s="111" t="s">
        <v>391</v>
      </c>
      <c r="Q1203" s="153">
        <v>0.3576388888888889</v>
      </c>
      <c r="R1203" s="153">
        <v>0.39930555555555558</v>
      </c>
      <c r="S1203" s="153">
        <v>4.1666666666666657E-2</v>
      </c>
      <c r="T1203" s="153">
        <v>0.3576388888888889</v>
      </c>
      <c r="U1203" s="153">
        <v>0.39930555555555558</v>
      </c>
      <c r="V1203" s="153">
        <f>IF(ISBLANK(T1203),"",Tabella2[[#This Row],[ACT STOP]]-Tabella2[[#This Row],[ACT START]])</f>
        <v>4.1666666666666685E-2</v>
      </c>
      <c r="W1203" s="104" t="s">
        <v>92</v>
      </c>
      <c r="X1203" s="104" t="s">
        <v>91</v>
      </c>
      <c r="Y1203" s="110"/>
      <c r="Z1203" s="106"/>
      <c r="AA1203" s="104"/>
      <c r="AB1203" s="107"/>
      <c r="AC1203" s="72">
        <v>1</v>
      </c>
      <c r="AH1203" s="70"/>
      <c r="AI1203" s="70"/>
      <c r="AJ1203">
        <v>0</v>
      </c>
      <c r="AL1203" s="70"/>
      <c r="BM1203" s="135">
        <v>0.3576388888888889</v>
      </c>
      <c r="BN1203" s="136">
        <v>0.39930555555555558</v>
      </c>
      <c r="BO1203" s="101"/>
      <c r="BR1203" s="109" t="str">
        <f t="shared" si="18"/>
        <v>SH-25-1192</v>
      </c>
      <c r="BS1203" s="109" t="s">
        <v>552</v>
      </c>
      <c r="BT1203" t="s">
        <v>92</v>
      </c>
      <c r="BU1203" t="s">
        <v>2257</v>
      </c>
    </row>
    <row r="1204" spans="1:73" hidden="1">
      <c r="A1204" s="103" t="s">
        <v>2258</v>
      </c>
      <c r="B1204" s="102">
        <v>45673</v>
      </c>
      <c r="C1204" s="104">
        <f>_xlfn.ISOWEEKNUM(Tabella2[[#This Row],[Date]])</f>
        <v>3</v>
      </c>
      <c r="D1204" s="104" t="s">
        <v>370</v>
      </c>
      <c r="E1204" s="104" t="s">
        <v>256</v>
      </c>
      <c r="F1204" s="104">
        <v>55</v>
      </c>
      <c r="G1204" s="104" t="s">
        <v>257</v>
      </c>
      <c r="H1204" s="105">
        <v>32</v>
      </c>
      <c r="I1204" s="104" t="s">
        <v>258</v>
      </c>
      <c r="J1204" s="104"/>
      <c r="K1204" s="104" t="s">
        <v>83</v>
      </c>
      <c r="L1204" s="104" t="s">
        <v>299</v>
      </c>
      <c r="M1204" s="104" t="s">
        <v>361</v>
      </c>
      <c r="N1204" s="104"/>
      <c r="O1204" s="108" t="str">
        <f>A246</f>
        <v>12648</v>
      </c>
      <c r="P1204" s="111" t="s">
        <v>2156</v>
      </c>
      <c r="Q1204" s="153" t="s">
        <v>330</v>
      </c>
      <c r="R1204" s="153" t="s">
        <v>331</v>
      </c>
      <c r="S1204" s="153">
        <v>4.1666666666666657E-2</v>
      </c>
      <c r="T1204" s="153" t="s">
        <v>330</v>
      </c>
      <c r="U1204" s="153" t="s">
        <v>331</v>
      </c>
      <c r="V1204" s="153">
        <f>IF(ISBLANK(T1204),"",Tabella2[[#This Row],[ACT STOP]]-Tabella2[[#This Row],[ACT START]])</f>
        <v>4.1666666666666685E-2</v>
      </c>
      <c r="W1204" s="104" t="s">
        <v>92</v>
      </c>
      <c r="X1204" s="104" t="s">
        <v>91</v>
      </c>
      <c r="Y1204" s="110"/>
      <c r="Z1204" s="106"/>
      <c r="AA1204" s="104"/>
      <c r="AB1204" s="107"/>
      <c r="AC1204" s="72">
        <v>1</v>
      </c>
      <c r="AH1204" s="70"/>
      <c r="AI1204" s="70"/>
      <c r="AJ1204">
        <v>0</v>
      </c>
      <c r="AL1204" s="70"/>
      <c r="BL1204" t="s">
        <v>2259</v>
      </c>
      <c r="BM1204" s="135" t="s">
        <v>330</v>
      </c>
      <c r="BN1204" s="136" t="s">
        <v>331</v>
      </c>
      <c r="BO1204" s="101"/>
      <c r="BR1204" s="109" t="str">
        <f t="shared" si="18"/>
        <v>SH-25-1193</v>
      </c>
      <c r="BS1204" s="109" t="s">
        <v>356</v>
      </c>
      <c r="BT1204" t="s">
        <v>92</v>
      </c>
      <c r="BU1204" t="s">
        <v>2260</v>
      </c>
    </row>
    <row r="1205" spans="1:73" hidden="1">
      <c r="A1205" s="103" t="s">
        <v>2261</v>
      </c>
      <c r="B1205" s="102">
        <v>45673</v>
      </c>
      <c r="C1205" s="104">
        <f>_xlfn.ISOWEEKNUM(Tabella2[[#This Row],[Date]])</f>
        <v>3</v>
      </c>
      <c r="D1205" s="104" t="s">
        <v>255</v>
      </c>
      <c r="E1205" s="104" t="s">
        <v>256</v>
      </c>
      <c r="F1205" s="104">
        <v>48</v>
      </c>
      <c r="G1205" s="104" t="s">
        <v>257</v>
      </c>
      <c r="H1205" s="105">
        <v>13</v>
      </c>
      <c r="I1205" s="104" t="s">
        <v>258</v>
      </c>
      <c r="J1205" s="104"/>
      <c r="K1205" s="104" t="s">
        <v>79</v>
      </c>
      <c r="L1205" s="104" t="s">
        <v>299</v>
      </c>
      <c r="M1205" s="104" t="s">
        <v>386</v>
      </c>
      <c r="N1205" s="104"/>
      <c r="O1205" s="108" t="str">
        <f>A1206</f>
        <v>13608</v>
      </c>
      <c r="P1205" s="111" t="s">
        <v>387</v>
      </c>
      <c r="Q1205" s="153" t="s">
        <v>336</v>
      </c>
      <c r="R1205" s="153" t="s">
        <v>337</v>
      </c>
      <c r="S1205" s="153">
        <v>4.1666666666666657E-2</v>
      </c>
      <c r="T1205" s="153">
        <v>0.4201388888888889</v>
      </c>
      <c r="U1205" s="153">
        <v>0.46180555555555558</v>
      </c>
      <c r="V1205" s="153">
        <f>IF(ISBLANK(T1205),"",Tabella2[[#This Row],[ACT STOP]]-Tabella2[[#This Row],[ACT START]])</f>
        <v>4.1666666666666685E-2</v>
      </c>
      <c r="W1205" s="104" t="s">
        <v>92</v>
      </c>
      <c r="X1205" s="104" t="s">
        <v>91</v>
      </c>
      <c r="Y1205" s="110"/>
      <c r="Z1205" s="106"/>
      <c r="AA1205" s="104"/>
      <c r="AB1205" s="107"/>
      <c r="AC1205" s="72">
        <v>1</v>
      </c>
      <c r="AH1205" s="70"/>
      <c r="AI1205" s="70"/>
      <c r="AJ1205">
        <v>0</v>
      </c>
      <c r="AL1205" s="70"/>
      <c r="BM1205" s="135">
        <v>0.4201388888888889</v>
      </c>
      <c r="BN1205" s="136">
        <v>0.46180555555555558</v>
      </c>
      <c r="BO1205" s="101"/>
      <c r="BR1205" s="109" t="str">
        <f t="shared" si="18"/>
        <v>SH-25-1194</v>
      </c>
      <c r="BS1205" s="109" t="s">
        <v>427</v>
      </c>
      <c r="BT1205" t="s">
        <v>92</v>
      </c>
      <c r="BU1205" t="s">
        <v>2262</v>
      </c>
    </row>
    <row r="1206" spans="1:73" hidden="1">
      <c r="A1206" s="103" t="s">
        <v>2263</v>
      </c>
      <c r="B1206" s="102">
        <v>45673</v>
      </c>
      <c r="C1206" s="104">
        <f>_xlfn.ISOWEEKNUM(Tabella2[[#This Row],[Date]])</f>
        <v>3</v>
      </c>
      <c r="D1206" s="104" t="s">
        <v>1872</v>
      </c>
      <c r="E1206" s="104" t="s">
        <v>256</v>
      </c>
      <c r="F1206" s="104">
        <v>11</v>
      </c>
      <c r="G1206" s="104" t="s">
        <v>284</v>
      </c>
      <c r="H1206" s="105">
        <v>9</v>
      </c>
      <c r="I1206" s="104" t="s">
        <v>258</v>
      </c>
      <c r="J1206" s="104"/>
      <c r="K1206" s="104" t="s">
        <v>78</v>
      </c>
      <c r="L1206" s="104" t="s">
        <v>299</v>
      </c>
      <c r="M1206" s="104" t="s">
        <v>386</v>
      </c>
      <c r="N1206" s="104"/>
      <c r="O1206" s="108" t="str">
        <f>A1205</f>
        <v>13607</v>
      </c>
      <c r="P1206" s="111" t="s">
        <v>387</v>
      </c>
      <c r="Q1206" s="153">
        <v>0.4201388888888889</v>
      </c>
      <c r="R1206" s="153">
        <v>0.46180555555555558</v>
      </c>
      <c r="S1206" s="153">
        <v>4.1666666666666657E-2</v>
      </c>
      <c r="T1206" s="153">
        <v>0.4201388888888889</v>
      </c>
      <c r="U1206" s="153">
        <v>0.46180555555555558</v>
      </c>
      <c r="V1206" s="153">
        <f>IF(ISBLANK(T1206),"",Tabella2[[#This Row],[ACT STOP]]-Tabella2[[#This Row],[ACT START]])</f>
        <v>4.1666666666666685E-2</v>
      </c>
      <c r="W1206" s="104" t="s">
        <v>92</v>
      </c>
      <c r="X1206" s="104" t="s">
        <v>91</v>
      </c>
      <c r="Y1206" s="110"/>
      <c r="Z1206" s="106"/>
      <c r="AA1206" s="104"/>
      <c r="AB1206" s="107"/>
      <c r="AC1206" s="72">
        <v>1</v>
      </c>
      <c r="AH1206" s="70"/>
      <c r="AI1206" s="70"/>
      <c r="AJ1206">
        <v>0</v>
      </c>
      <c r="AL1206" s="70"/>
      <c r="BM1206" s="135">
        <v>0.4201388888888889</v>
      </c>
      <c r="BN1206" s="136">
        <v>0.46180555555555558</v>
      </c>
      <c r="BO1206" s="101"/>
      <c r="BR1206" s="109" t="str">
        <f t="shared" si="18"/>
        <v>SH-25-1195</v>
      </c>
      <c r="BS1206" s="109" t="s">
        <v>339</v>
      </c>
      <c r="BT1206" t="s">
        <v>92</v>
      </c>
      <c r="BU1206" t="s">
        <v>2264</v>
      </c>
    </row>
    <row r="1207" spans="1:73" hidden="1">
      <c r="A1207" s="103" t="s">
        <v>2265</v>
      </c>
      <c r="B1207" s="102">
        <v>45673</v>
      </c>
      <c r="C1207" s="104">
        <f>_xlfn.ISOWEEKNUM(Tabella2[[#This Row],[Date]])</f>
        <v>3</v>
      </c>
      <c r="D1207" s="104" t="s">
        <v>326</v>
      </c>
      <c r="E1207" s="104" t="s">
        <v>327</v>
      </c>
      <c r="F1207" s="104">
        <v>69</v>
      </c>
      <c r="G1207" s="104" t="s">
        <v>257</v>
      </c>
      <c r="H1207" s="105">
        <v>5</v>
      </c>
      <c r="I1207" s="104" t="s">
        <v>258</v>
      </c>
      <c r="J1207" s="104"/>
      <c r="K1207" s="104" t="s">
        <v>83</v>
      </c>
      <c r="L1207" s="104" t="s">
        <v>259</v>
      </c>
      <c r="M1207" s="104" t="s">
        <v>430</v>
      </c>
      <c r="N1207" s="104"/>
      <c r="O1207" s="106"/>
      <c r="P1207" s="111" t="s">
        <v>2237</v>
      </c>
      <c r="Q1207" s="153" t="s">
        <v>336</v>
      </c>
      <c r="R1207" s="153" t="s">
        <v>337</v>
      </c>
      <c r="S1207" s="153">
        <v>4.1666666666666657E-2</v>
      </c>
      <c r="T1207" s="153" t="s">
        <v>336</v>
      </c>
      <c r="U1207" s="153" t="s">
        <v>337</v>
      </c>
      <c r="V1207" s="153">
        <f>IF(ISBLANK(T1207),"",Tabella2[[#This Row],[ACT STOP]]-Tabella2[[#This Row],[ACT START]])</f>
        <v>4.1666666666666685E-2</v>
      </c>
      <c r="W1207" s="104" t="s">
        <v>92</v>
      </c>
      <c r="X1207" s="104" t="s">
        <v>91</v>
      </c>
      <c r="Y1207" s="110"/>
      <c r="Z1207" s="106"/>
      <c r="AA1207" s="104"/>
      <c r="AB1207" s="107"/>
      <c r="AC1207" s="72">
        <v>1</v>
      </c>
      <c r="AH1207" s="70"/>
      <c r="AI1207" s="70"/>
      <c r="AJ1207">
        <v>0</v>
      </c>
      <c r="AL1207" s="70"/>
      <c r="BM1207" s="135" t="s">
        <v>336</v>
      </c>
      <c r="BN1207" s="136" t="s">
        <v>337</v>
      </c>
      <c r="BO1207" s="101"/>
      <c r="BR1207" s="109" t="str">
        <f t="shared" si="18"/>
        <v>SH-25-1196</v>
      </c>
      <c r="BS1207" s="109" t="s">
        <v>416</v>
      </c>
      <c r="BT1207" t="s">
        <v>92</v>
      </c>
      <c r="BU1207" t="s">
        <v>2266</v>
      </c>
    </row>
    <row r="1208" spans="1:73" hidden="1">
      <c r="A1208" s="103" t="s">
        <v>2267</v>
      </c>
      <c r="B1208" s="102">
        <v>45673</v>
      </c>
      <c r="C1208" s="104">
        <f>_xlfn.ISOWEEKNUM(Tabella2[[#This Row],[Date]])</f>
        <v>3</v>
      </c>
      <c r="D1208" s="104" t="s">
        <v>255</v>
      </c>
      <c r="E1208" s="104" t="s">
        <v>256</v>
      </c>
      <c r="F1208" s="104">
        <v>47</v>
      </c>
      <c r="G1208" s="104" t="s">
        <v>257</v>
      </c>
      <c r="H1208" s="105">
        <v>1</v>
      </c>
      <c r="I1208" s="104" t="s">
        <v>258</v>
      </c>
      <c r="J1208" s="104"/>
      <c r="K1208" s="104" t="s">
        <v>80</v>
      </c>
      <c r="L1208" s="104" t="s">
        <v>259</v>
      </c>
      <c r="M1208" s="104" t="s">
        <v>269</v>
      </c>
      <c r="N1208" s="104"/>
      <c r="O1208" s="106"/>
      <c r="P1208" s="111" t="s">
        <v>270</v>
      </c>
      <c r="Q1208" s="153" t="s">
        <v>336</v>
      </c>
      <c r="R1208" s="153" t="s">
        <v>337</v>
      </c>
      <c r="S1208" s="153">
        <v>4.1666666666666657E-2</v>
      </c>
      <c r="T1208" s="153" t="s">
        <v>336</v>
      </c>
      <c r="U1208" s="153" t="s">
        <v>337</v>
      </c>
      <c r="V1208" s="153">
        <f>IF(ISBLANK(T1208),"",Tabella2[[#This Row],[ACT STOP]]-Tabella2[[#This Row],[ACT START]])</f>
        <v>4.1666666666666685E-2</v>
      </c>
      <c r="W1208" s="104" t="s">
        <v>92</v>
      </c>
      <c r="X1208" s="104" t="s">
        <v>91</v>
      </c>
      <c r="Y1208" s="110" t="s">
        <v>2268</v>
      </c>
      <c r="Z1208" s="106"/>
      <c r="AA1208" s="104"/>
      <c r="AB1208" s="107"/>
      <c r="AC1208" s="72">
        <v>1</v>
      </c>
      <c r="AH1208" s="70"/>
      <c r="AI1208" s="70"/>
      <c r="AJ1208">
        <v>0</v>
      </c>
      <c r="AL1208" s="70"/>
      <c r="BM1208" s="135" t="s">
        <v>336</v>
      </c>
      <c r="BN1208" s="136" t="s">
        <v>337</v>
      </c>
      <c r="BO1208" s="101"/>
      <c r="BR1208" s="109" t="str">
        <f t="shared" si="18"/>
        <v>SH-25-1197</v>
      </c>
      <c r="BS1208" s="109" t="s">
        <v>332</v>
      </c>
      <c r="BT1208" t="s">
        <v>92</v>
      </c>
      <c r="BU1208" t="s">
        <v>2269</v>
      </c>
    </row>
    <row r="1209" spans="1:73" hidden="1">
      <c r="A1209" s="103" t="s">
        <v>2270</v>
      </c>
      <c r="B1209" s="102">
        <v>45673</v>
      </c>
      <c r="C1209" s="104">
        <f>_xlfn.ISOWEEKNUM(Tabella2[[#This Row],[Date]])</f>
        <v>3</v>
      </c>
      <c r="D1209" s="104" t="s">
        <v>305</v>
      </c>
      <c r="E1209" s="104" t="s">
        <v>284</v>
      </c>
      <c r="F1209" s="104">
        <v>46</v>
      </c>
      <c r="G1209" s="104" t="s">
        <v>257</v>
      </c>
      <c r="H1209" s="105">
        <v>2</v>
      </c>
      <c r="I1209" s="104"/>
      <c r="J1209" s="104" t="s">
        <v>258</v>
      </c>
      <c r="K1209" s="104" t="s">
        <v>79</v>
      </c>
      <c r="L1209" s="104" t="s">
        <v>299</v>
      </c>
      <c r="M1209" s="104" t="s">
        <v>361</v>
      </c>
      <c r="N1209" s="104"/>
      <c r="O1209" s="108" t="str">
        <f>A247</f>
        <v>12649</v>
      </c>
      <c r="P1209" s="111" t="s">
        <v>362</v>
      </c>
      <c r="Q1209" s="153" t="s">
        <v>349</v>
      </c>
      <c r="R1209" s="153" t="s">
        <v>350</v>
      </c>
      <c r="S1209" s="153">
        <v>4.1666666666666657E-2</v>
      </c>
      <c r="T1209" s="153">
        <v>0.4826388888888889</v>
      </c>
      <c r="U1209" s="153">
        <v>0.52430555555555558</v>
      </c>
      <c r="V1209" s="153">
        <f>IF(ISBLANK(T1209),"",Tabella2[[#This Row],[ACT STOP]]-Tabella2[[#This Row],[ACT START]])</f>
        <v>4.1666666666666685E-2</v>
      </c>
      <c r="W1209" s="104" t="s">
        <v>92</v>
      </c>
      <c r="X1209" s="104" t="s">
        <v>91</v>
      </c>
      <c r="Y1209" s="110"/>
      <c r="Z1209" s="106"/>
      <c r="AA1209" s="104"/>
      <c r="AB1209" s="107"/>
      <c r="AC1209" s="72">
        <v>1</v>
      </c>
      <c r="AH1209" s="70"/>
      <c r="AI1209" s="70"/>
      <c r="AJ1209">
        <v>0</v>
      </c>
      <c r="AL1209" s="70"/>
      <c r="BM1209" s="135">
        <v>0.4826388888888889</v>
      </c>
      <c r="BN1209" s="136">
        <v>0.52430555555555558</v>
      </c>
      <c r="BO1209" s="101"/>
      <c r="BR1209" s="109" t="str">
        <f t="shared" si="18"/>
        <v>SH-25-1198</v>
      </c>
      <c r="BS1209" s="109" t="s">
        <v>368</v>
      </c>
      <c r="BT1209" t="s">
        <v>92</v>
      </c>
      <c r="BU1209" t="s">
        <v>2271</v>
      </c>
    </row>
    <row r="1210" spans="1:73" hidden="1">
      <c r="A1210" s="103" t="s">
        <v>2272</v>
      </c>
      <c r="B1210" s="102">
        <v>45673</v>
      </c>
      <c r="C1210" s="104">
        <f>_xlfn.ISOWEEKNUM(Tabella2[[#This Row],[Date]])</f>
        <v>3</v>
      </c>
      <c r="D1210" s="104" t="s">
        <v>326</v>
      </c>
      <c r="E1210" s="104" t="s">
        <v>327</v>
      </c>
      <c r="F1210" s="104">
        <v>67</v>
      </c>
      <c r="G1210" s="104" t="s">
        <v>284</v>
      </c>
      <c r="H1210" s="105">
        <v>22</v>
      </c>
      <c r="I1210" s="104" t="s">
        <v>258</v>
      </c>
      <c r="J1210" s="104"/>
      <c r="K1210" s="104" t="s">
        <v>80</v>
      </c>
      <c r="L1210" s="104" t="s">
        <v>299</v>
      </c>
      <c r="M1210" s="104" t="s">
        <v>422</v>
      </c>
      <c r="N1210" s="104"/>
      <c r="O1210" s="108" t="str">
        <f>A248</f>
        <v>12650</v>
      </c>
      <c r="P1210" s="111" t="s">
        <v>423</v>
      </c>
      <c r="Q1210" s="153" t="s">
        <v>349</v>
      </c>
      <c r="R1210" s="153" t="s">
        <v>350</v>
      </c>
      <c r="S1210" s="153">
        <v>4.1666666666666657E-2</v>
      </c>
      <c r="T1210" s="153">
        <v>0.48958333333333331</v>
      </c>
      <c r="U1210" s="153">
        <v>0.52777777777777779</v>
      </c>
      <c r="V1210" s="153">
        <f>IF(ISBLANK(T1210),"",Tabella2[[#This Row],[ACT STOP]]-Tabella2[[#This Row],[ACT START]])</f>
        <v>3.8194444444444475E-2</v>
      </c>
      <c r="W1210" s="104" t="s">
        <v>92</v>
      </c>
      <c r="X1210" s="104" t="s">
        <v>91</v>
      </c>
      <c r="Y1210" s="110" t="s">
        <v>2151</v>
      </c>
      <c r="Z1210" s="106"/>
      <c r="AA1210" s="104"/>
      <c r="AB1210" s="107"/>
      <c r="AC1210" s="72">
        <v>1</v>
      </c>
      <c r="AH1210" s="70"/>
      <c r="AI1210" s="70"/>
      <c r="AJ1210">
        <v>0</v>
      </c>
      <c r="AL1210" s="70"/>
      <c r="BM1210" s="135">
        <v>0.48958333333333331</v>
      </c>
      <c r="BN1210" s="136">
        <v>0.52777777777777779</v>
      </c>
      <c r="BO1210" s="101">
        <v>6.9444444444444441E-3</v>
      </c>
      <c r="BQ1210" t="s">
        <v>94</v>
      </c>
      <c r="BR1210" s="109" t="str">
        <f t="shared" si="18"/>
        <v>SH-25-1199</v>
      </c>
      <c r="BS1210" s="109" t="s">
        <v>295</v>
      </c>
      <c r="BT1210" t="s">
        <v>92</v>
      </c>
      <c r="BU1210" t="s">
        <v>2273</v>
      </c>
    </row>
    <row r="1211" spans="1:73" hidden="1">
      <c r="A1211" s="103" t="s">
        <v>2274</v>
      </c>
      <c r="B1211" s="102">
        <v>45673</v>
      </c>
      <c r="C1211" s="104">
        <f>_xlfn.ISOWEEKNUM(Tabella2[[#This Row],[Date]])</f>
        <v>3</v>
      </c>
      <c r="D1211" s="104" t="s">
        <v>255</v>
      </c>
      <c r="E1211" s="104" t="s">
        <v>256</v>
      </c>
      <c r="F1211" s="104">
        <v>49</v>
      </c>
      <c r="G1211" s="104" t="s">
        <v>257</v>
      </c>
      <c r="H1211" s="105">
        <v>31</v>
      </c>
      <c r="I1211" s="104" t="s">
        <v>258</v>
      </c>
      <c r="J1211" s="104"/>
      <c r="K1211" s="104" t="s">
        <v>79</v>
      </c>
      <c r="L1211" s="104" t="s">
        <v>299</v>
      </c>
      <c r="M1211" s="104" t="s">
        <v>386</v>
      </c>
      <c r="N1211" s="104"/>
      <c r="O1211" s="108" t="str">
        <f>A1212</f>
        <v>13614</v>
      </c>
      <c r="P1211" s="111" t="s">
        <v>2248</v>
      </c>
      <c r="Q1211" s="153" t="s">
        <v>315</v>
      </c>
      <c r="R1211" s="153" t="s">
        <v>316</v>
      </c>
      <c r="S1211" s="153">
        <v>4.1666666666666657E-2</v>
      </c>
      <c r="T1211" s="153">
        <v>0.54513888888888884</v>
      </c>
      <c r="U1211" s="153">
        <v>0.58680555555555558</v>
      </c>
      <c r="V1211" s="153">
        <f>IF(ISBLANK(T1211),"",Tabella2[[#This Row],[ACT STOP]]-Tabella2[[#This Row],[ACT START]])</f>
        <v>4.1666666666666741E-2</v>
      </c>
      <c r="W1211" s="104" t="s">
        <v>92</v>
      </c>
      <c r="X1211" s="104" t="s">
        <v>91</v>
      </c>
      <c r="Y1211" s="110"/>
      <c r="Z1211" s="106"/>
      <c r="AA1211" s="104"/>
      <c r="AB1211" s="107"/>
      <c r="AC1211" s="72">
        <v>1</v>
      </c>
      <c r="AH1211" s="70"/>
      <c r="AI1211" s="70"/>
      <c r="AJ1211">
        <v>0</v>
      </c>
      <c r="AL1211" s="70"/>
      <c r="BM1211" s="135">
        <v>0.54513888888888884</v>
      </c>
      <c r="BN1211" s="136">
        <v>0.58680555555555558</v>
      </c>
      <c r="BO1211" s="101"/>
      <c r="BR1211" s="109" t="str">
        <f t="shared" si="18"/>
        <v>SH-25-1200</v>
      </c>
      <c r="BS1211" s="109" t="s">
        <v>345</v>
      </c>
      <c r="BT1211" t="s">
        <v>92</v>
      </c>
      <c r="BU1211" t="s">
        <v>2275</v>
      </c>
    </row>
    <row r="1212" spans="1:73" hidden="1">
      <c r="A1212" s="103" t="s">
        <v>2276</v>
      </c>
      <c r="B1212" s="102">
        <v>45673</v>
      </c>
      <c r="C1212" s="104">
        <f>_xlfn.ISOWEEKNUM(Tabella2[[#This Row],[Date]])</f>
        <v>3</v>
      </c>
      <c r="D1212" s="104" t="s">
        <v>255</v>
      </c>
      <c r="E1212" s="104" t="s">
        <v>256</v>
      </c>
      <c r="F1212" s="104">
        <v>41</v>
      </c>
      <c r="G1212" s="104" t="s">
        <v>257</v>
      </c>
      <c r="H1212" s="105">
        <v>10</v>
      </c>
      <c r="I1212" s="104" t="s">
        <v>258</v>
      </c>
      <c r="J1212" s="104"/>
      <c r="K1212" s="104" t="s">
        <v>78</v>
      </c>
      <c r="L1212" s="104" t="s">
        <v>299</v>
      </c>
      <c r="M1212" s="104" t="s">
        <v>386</v>
      </c>
      <c r="N1212" s="104"/>
      <c r="O1212" s="108" t="str">
        <f>A1211</f>
        <v>13613</v>
      </c>
      <c r="P1212" s="111" t="s">
        <v>2248</v>
      </c>
      <c r="Q1212" s="153">
        <v>0.54513888888888884</v>
      </c>
      <c r="R1212" s="153">
        <v>0.58680555555555558</v>
      </c>
      <c r="S1212" s="153">
        <v>4.1666666666666657E-2</v>
      </c>
      <c r="T1212" s="153">
        <v>0.54513888888888884</v>
      </c>
      <c r="U1212" s="153">
        <v>0.58680555555555558</v>
      </c>
      <c r="V1212" s="153">
        <f>IF(ISBLANK(T1212),"",Tabella2[[#This Row],[ACT STOP]]-Tabella2[[#This Row],[ACT START]])</f>
        <v>4.1666666666666741E-2</v>
      </c>
      <c r="W1212" s="104" t="s">
        <v>92</v>
      </c>
      <c r="X1212" s="104" t="s">
        <v>91</v>
      </c>
      <c r="Y1212" s="110"/>
      <c r="Z1212" s="106"/>
      <c r="AA1212" s="104"/>
      <c r="AB1212" s="107"/>
      <c r="AC1212" s="72">
        <v>1</v>
      </c>
      <c r="AH1212" s="70"/>
      <c r="AI1212" s="70"/>
      <c r="AJ1212">
        <v>0</v>
      </c>
      <c r="AL1212" s="70"/>
      <c r="BM1212" s="135">
        <v>0.54513888888888884</v>
      </c>
      <c r="BN1212" s="136">
        <v>0.58680555555555558</v>
      </c>
      <c r="BO1212" s="101"/>
      <c r="BR1212" s="109" t="str">
        <f t="shared" si="18"/>
        <v>SH-25-1201</v>
      </c>
      <c r="BS1212" s="109" t="s">
        <v>552</v>
      </c>
      <c r="BT1212" t="s">
        <v>92</v>
      </c>
      <c r="BU1212" t="s">
        <v>2277</v>
      </c>
    </row>
    <row r="1213" spans="1:73" hidden="1">
      <c r="A1213" s="103" t="s">
        <v>2278</v>
      </c>
      <c r="B1213" s="102">
        <v>45673</v>
      </c>
      <c r="C1213" s="104">
        <f>_xlfn.ISOWEEKNUM(Tabella2[[#This Row],[Date]])</f>
        <v>3</v>
      </c>
      <c r="D1213" s="104" t="s">
        <v>326</v>
      </c>
      <c r="E1213" s="104" t="s">
        <v>327</v>
      </c>
      <c r="F1213" s="104">
        <v>68</v>
      </c>
      <c r="G1213" s="104" t="s">
        <v>257</v>
      </c>
      <c r="H1213" s="105">
        <v>32</v>
      </c>
      <c r="I1213" s="104" t="s">
        <v>258</v>
      </c>
      <c r="J1213" s="104"/>
      <c r="K1213" s="104" t="s">
        <v>83</v>
      </c>
      <c r="L1213" s="104" t="s">
        <v>299</v>
      </c>
      <c r="M1213" s="104" t="s">
        <v>430</v>
      </c>
      <c r="N1213" s="104"/>
      <c r="O1213" s="108" t="str">
        <f>A249</f>
        <v>12651</v>
      </c>
      <c r="P1213" s="111" t="s">
        <v>431</v>
      </c>
      <c r="Q1213" s="153" t="s">
        <v>315</v>
      </c>
      <c r="R1213" s="153" t="s">
        <v>316</v>
      </c>
      <c r="S1213" s="153">
        <v>4.1666666666666657E-2</v>
      </c>
      <c r="T1213" s="153" t="s">
        <v>315</v>
      </c>
      <c r="U1213" s="153" t="s">
        <v>316</v>
      </c>
      <c r="V1213" s="153">
        <f>IF(ISBLANK(T1213),"",Tabella2[[#This Row],[ACT STOP]]-Tabella2[[#This Row],[ACT START]])</f>
        <v>4.166666666666663E-2</v>
      </c>
      <c r="W1213" s="104" t="s">
        <v>92</v>
      </c>
      <c r="X1213" s="104" t="s">
        <v>91</v>
      </c>
      <c r="Y1213" s="110"/>
      <c r="Z1213" s="106"/>
      <c r="AA1213" s="104"/>
      <c r="AB1213" s="107"/>
      <c r="AC1213" s="72">
        <v>1</v>
      </c>
      <c r="AH1213" s="70"/>
      <c r="AI1213" s="70"/>
      <c r="AJ1213">
        <v>0</v>
      </c>
      <c r="AL1213" s="70"/>
      <c r="BM1213" s="135" t="s">
        <v>315</v>
      </c>
      <c r="BN1213" s="136" t="s">
        <v>316</v>
      </c>
      <c r="BO1213" s="101"/>
      <c r="BR1213" s="109" t="str">
        <f t="shared" si="18"/>
        <v>SH-25-1202</v>
      </c>
      <c r="BS1213" s="109" t="s">
        <v>356</v>
      </c>
      <c r="BT1213" t="s">
        <v>92</v>
      </c>
      <c r="BU1213" t="s">
        <v>2279</v>
      </c>
    </row>
    <row r="1214" spans="1:73" hidden="1">
      <c r="A1214" s="103" t="s">
        <v>2280</v>
      </c>
      <c r="B1214" s="102">
        <v>45673</v>
      </c>
      <c r="C1214" s="104">
        <f>_xlfn.ISOWEEKNUM(Tabella2[[#This Row],[Date]])</f>
        <v>3</v>
      </c>
      <c r="D1214" s="104" t="s">
        <v>255</v>
      </c>
      <c r="E1214" s="104" t="s">
        <v>256</v>
      </c>
      <c r="F1214" s="104">
        <v>43</v>
      </c>
      <c r="G1214" s="104" t="s">
        <v>257</v>
      </c>
      <c r="H1214" s="105">
        <v>14</v>
      </c>
      <c r="I1214" s="104" t="s">
        <v>258</v>
      </c>
      <c r="J1214" s="104"/>
      <c r="K1214" s="104" t="s">
        <v>83</v>
      </c>
      <c r="L1214" s="104" t="s">
        <v>259</v>
      </c>
      <c r="M1214" s="104" t="s">
        <v>260</v>
      </c>
      <c r="N1214" s="104"/>
      <c r="O1214" s="106"/>
      <c r="P1214" s="111" t="s">
        <v>261</v>
      </c>
      <c r="Q1214" s="153" t="s">
        <v>343</v>
      </c>
      <c r="R1214" s="153" t="s">
        <v>344</v>
      </c>
      <c r="S1214" s="153">
        <v>4.1666666666666657E-2</v>
      </c>
      <c r="T1214" s="153" t="s">
        <v>343</v>
      </c>
      <c r="U1214" s="153" t="s">
        <v>344</v>
      </c>
      <c r="V1214" s="153">
        <f>IF(ISBLANK(T1214),"",Tabella2[[#This Row],[ACT STOP]]-Tabella2[[#This Row],[ACT START]])</f>
        <v>4.166666666666663E-2</v>
      </c>
      <c r="W1214" s="104" t="s">
        <v>92</v>
      </c>
      <c r="X1214" s="104" t="s">
        <v>91</v>
      </c>
      <c r="Y1214" s="110"/>
      <c r="Z1214" s="106"/>
      <c r="AA1214" s="104"/>
      <c r="AB1214" s="107"/>
      <c r="AC1214" s="72">
        <v>1</v>
      </c>
      <c r="AH1214" s="70"/>
      <c r="AI1214" s="70"/>
      <c r="AJ1214">
        <v>0</v>
      </c>
      <c r="AL1214" s="70"/>
      <c r="BM1214" s="135" t="s">
        <v>343</v>
      </c>
      <c r="BN1214" s="136" t="s">
        <v>344</v>
      </c>
      <c r="BO1214" s="101"/>
      <c r="BR1214" s="109" t="str">
        <f t="shared" si="18"/>
        <v>SH-25-1203</v>
      </c>
      <c r="BS1214" s="109" t="s">
        <v>372</v>
      </c>
      <c r="BT1214" t="s">
        <v>92</v>
      </c>
      <c r="BU1214" t="s">
        <v>2281</v>
      </c>
    </row>
    <row r="1215" spans="1:73" hidden="1">
      <c r="A1215" s="103" t="s">
        <v>2282</v>
      </c>
      <c r="B1215" s="102">
        <v>45685</v>
      </c>
      <c r="C1215" s="104">
        <f>_xlfn.ISOWEEKNUM(Tabella2[[#This Row],[Date]])</f>
        <v>5</v>
      </c>
      <c r="D1215" s="104" t="s">
        <v>421</v>
      </c>
      <c r="E1215" s="104" t="s">
        <v>327</v>
      </c>
      <c r="F1215" s="104">
        <v>72</v>
      </c>
      <c r="G1215" s="104" t="s">
        <v>257</v>
      </c>
      <c r="H1215" s="105">
        <v>2</v>
      </c>
      <c r="I1215" s="104" t="s">
        <v>258</v>
      </c>
      <c r="J1215" s="104"/>
      <c r="K1215" s="104" t="s">
        <v>75</v>
      </c>
      <c r="L1215" s="104" t="s">
        <v>299</v>
      </c>
      <c r="M1215" s="104" t="s">
        <v>422</v>
      </c>
      <c r="N1215" s="104"/>
      <c r="O1215" s="108" t="str">
        <f>A1216</f>
        <v>13618</v>
      </c>
      <c r="P1215" s="111" t="s">
        <v>423</v>
      </c>
      <c r="Q1215" s="153" t="s">
        <v>315</v>
      </c>
      <c r="R1215" s="153" t="s">
        <v>316</v>
      </c>
      <c r="S1215" s="153">
        <v>4.1666666666666657E-2</v>
      </c>
      <c r="T1215" s="153">
        <v>0.54513888888888884</v>
      </c>
      <c r="U1215" s="153">
        <v>0.55902777777777779</v>
      </c>
      <c r="V1215" s="153">
        <f>IF(ISBLANK(T1215),"",Tabella2[[#This Row],[ACT STOP]]-Tabella2[[#This Row],[ACT START]])</f>
        <v>1.3888888888888951E-2</v>
      </c>
      <c r="W1215" s="104" t="s">
        <v>116</v>
      </c>
      <c r="X1215" s="104" t="s">
        <v>113</v>
      </c>
      <c r="Y1215" s="110" t="s">
        <v>2283</v>
      </c>
      <c r="Z1215" s="106"/>
      <c r="AA1215" s="104"/>
      <c r="AB1215" s="107"/>
      <c r="AC1215" s="72">
        <v>0</v>
      </c>
      <c r="AH1215" s="70"/>
      <c r="AI1215" s="70"/>
      <c r="AJ1215">
        <v>0</v>
      </c>
      <c r="AL1215" s="70"/>
      <c r="BL1215" t="s">
        <v>2284</v>
      </c>
      <c r="BM1215" s="135">
        <v>0.54513888888888884</v>
      </c>
      <c r="BN1215" s="136">
        <v>0.55902777777777779</v>
      </c>
      <c r="BO1215" s="101"/>
      <c r="BR1215" s="109" t="str">
        <f t="shared" si="18"/>
        <v>SH-25-1204</v>
      </c>
      <c r="BS1215" s="109" t="s">
        <v>368</v>
      </c>
      <c r="BT1215" t="s">
        <v>100</v>
      </c>
      <c r="BU1215" t="s">
        <v>2285</v>
      </c>
    </row>
    <row r="1216" spans="1:73" hidden="1">
      <c r="A1216" s="103" t="s">
        <v>2286</v>
      </c>
      <c r="B1216" s="102">
        <v>45685</v>
      </c>
      <c r="C1216" s="104">
        <f>_xlfn.ISOWEEKNUM(Tabella2[[#This Row],[Date]])</f>
        <v>5</v>
      </c>
      <c r="D1216" s="104" t="s">
        <v>421</v>
      </c>
      <c r="E1216" s="104" t="s">
        <v>327</v>
      </c>
      <c r="F1216" s="104">
        <v>73</v>
      </c>
      <c r="G1216" s="104" t="s">
        <v>257</v>
      </c>
      <c r="H1216" s="105">
        <v>5</v>
      </c>
      <c r="I1216" s="104" t="s">
        <v>258</v>
      </c>
      <c r="J1216" s="104"/>
      <c r="K1216" s="104" t="s">
        <v>77</v>
      </c>
      <c r="L1216" s="104" t="s">
        <v>299</v>
      </c>
      <c r="M1216" s="104" t="s">
        <v>422</v>
      </c>
      <c r="N1216" s="104"/>
      <c r="O1216" s="108" t="str">
        <f>A1215</f>
        <v>13617</v>
      </c>
      <c r="P1216" s="111" t="s">
        <v>423</v>
      </c>
      <c r="Q1216" s="153">
        <v>0.54513888888888884</v>
      </c>
      <c r="R1216" s="153">
        <v>0.58680555555555558</v>
      </c>
      <c r="S1216" s="153">
        <v>4.1666666666666657E-2</v>
      </c>
      <c r="T1216" s="153">
        <v>0.54513888888888884</v>
      </c>
      <c r="U1216" s="153">
        <v>0.55902777777777779</v>
      </c>
      <c r="V1216" s="153">
        <f>IF(ISBLANK(T1216),"",Tabella2[[#This Row],[ACT STOP]]-Tabella2[[#This Row],[ACT START]])</f>
        <v>1.3888888888888951E-2</v>
      </c>
      <c r="W1216" s="104" t="s">
        <v>116</v>
      </c>
      <c r="X1216" s="104" t="s">
        <v>143</v>
      </c>
      <c r="Y1216" s="110" t="s">
        <v>2283</v>
      </c>
      <c r="Z1216" s="106"/>
      <c r="AA1216" s="104"/>
      <c r="AB1216" s="107"/>
      <c r="AC1216" s="72">
        <v>0</v>
      </c>
      <c r="AH1216" s="70"/>
      <c r="AI1216" s="70"/>
      <c r="AJ1216">
        <v>0</v>
      </c>
      <c r="AL1216" s="70"/>
      <c r="BL1216" t="s">
        <v>2284</v>
      </c>
      <c r="BM1216" s="135">
        <v>0.54513888888888884</v>
      </c>
      <c r="BN1216" s="136">
        <v>0.55902777777777779</v>
      </c>
      <c r="BO1216" s="101"/>
      <c r="BR1216" s="109" t="str">
        <f t="shared" si="18"/>
        <v>SH-25-1205</v>
      </c>
      <c r="BS1216" s="109" t="s">
        <v>416</v>
      </c>
      <c r="BT1216" t="s">
        <v>100</v>
      </c>
      <c r="BU1216" t="s">
        <v>2287</v>
      </c>
    </row>
    <row r="1217" spans="1:73" hidden="1">
      <c r="A1217" s="103" t="s">
        <v>2288</v>
      </c>
      <c r="B1217" s="102">
        <v>45673</v>
      </c>
      <c r="C1217" s="104">
        <f>_xlfn.ISOWEEKNUM(Tabella2[[#This Row],[Date]])</f>
        <v>3</v>
      </c>
      <c r="D1217" s="104" t="s">
        <v>195</v>
      </c>
      <c r="E1217" s="104" t="s">
        <v>327</v>
      </c>
      <c r="F1217" s="104">
        <v>17</v>
      </c>
      <c r="G1217" s="104" t="s">
        <v>327</v>
      </c>
      <c r="H1217" s="105">
        <v>4</v>
      </c>
      <c r="I1217" s="104"/>
      <c r="J1217" s="104" t="s">
        <v>258</v>
      </c>
      <c r="K1217" s="104" t="s">
        <v>80</v>
      </c>
      <c r="L1217" s="104" t="s">
        <v>259</v>
      </c>
      <c r="M1217" s="104" t="s">
        <v>276</v>
      </c>
      <c r="N1217" s="104"/>
      <c r="O1217" s="106"/>
      <c r="P1217" s="111" t="s">
        <v>377</v>
      </c>
      <c r="Q1217" s="153" t="s">
        <v>343</v>
      </c>
      <c r="R1217" s="153" t="s">
        <v>344</v>
      </c>
      <c r="S1217" s="153">
        <v>4.1666666666666657E-2</v>
      </c>
      <c r="T1217" s="153" t="s">
        <v>343</v>
      </c>
      <c r="U1217" s="153" t="s">
        <v>344</v>
      </c>
      <c r="V1217" s="153">
        <f>IF(ISBLANK(T1217),"",Tabella2[[#This Row],[ACT STOP]]-Tabella2[[#This Row],[ACT START]])</f>
        <v>4.166666666666663E-2</v>
      </c>
      <c r="W1217" s="104" t="s">
        <v>92</v>
      </c>
      <c r="X1217" s="104" t="s">
        <v>91</v>
      </c>
      <c r="Y1217" s="110"/>
      <c r="Z1217" s="106"/>
      <c r="AA1217" s="104"/>
      <c r="AB1217" s="107"/>
      <c r="AC1217" s="72">
        <v>1</v>
      </c>
      <c r="AH1217" s="70"/>
      <c r="AI1217" s="70"/>
      <c r="AJ1217">
        <v>0</v>
      </c>
      <c r="AL1217" s="70"/>
      <c r="BM1217" s="135" t="s">
        <v>343</v>
      </c>
      <c r="BN1217" s="136" t="s">
        <v>344</v>
      </c>
      <c r="BO1217" s="101"/>
      <c r="BR1217" s="109" t="str">
        <f t="shared" si="18"/>
        <v>SH-25-1206</v>
      </c>
      <c r="BS1217" s="109" t="s">
        <v>2289</v>
      </c>
      <c r="BT1217" t="s">
        <v>92</v>
      </c>
      <c r="BU1217" t="s">
        <v>2290</v>
      </c>
    </row>
    <row r="1218" spans="1:73" hidden="1">
      <c r="A1218" s="103" t="s">
        <v>2291</v>
      </c>
      <c r="B1218" s="102">
        <v>45674</v>
      </c>
      <c r="C1218" s="104">
        <f>_xlfn.ISOWEEKNUM(Tabella2[[#This Row],[Date]])</f>
        <v>3</v>
      </c>
      <c r="D1218" s="104" t="s">
        <v>255</v>
      </c>
      <c r="E1218" s="104" t="s">
        <v>256</v>
      </c>
      <c r="F1218" s="104">
        <v>42</v>
      </c>
      <c r="G1218" s="104" t="s">
        <v>284</v>
      </c>
      <c r="H1218" s="105">
        <v>9</v>
      </c>
      <c r="I1218" s="104" t="s">
        <v>258</v>
      </c>
      <c r="J1218" s="104"/>
      <c r="K1218" s="104" t="s">
        <v>79</v>
      </c>
      <c r="L1218" s="104" t="s">
        <v>299</v>
      </c>
      <c r="M1218" s="104" t="s">
        <v>386</v>
      </c>
      <c r="N1218" s="104"/>
      <c r="O1218" s="108" t="str">
        <f>A1219</f>
        <v>13621</v>
      </c>
      <c r="P1218" s="111" t="s">
        <v>2292</v>
      </c>
      <c r="Q1218" s="153" t="s">
        <v>307</v>
      </c>
      <c r="R1218" s="153" t="s">
        <v>308</v>
      </c>
      <c r="S1218" s="153">
        <v>4.1666666666666657E-2</v>
      </c>
      <c r="T1218" s="153">
        <v>0.2951388888888889</v>
      </c>
      <c r="U1218" s="153">
        <v>0.33680555555555558</v>
      </c>
      <c r="V1218" s="153">
        <f>IF(ISBLANK(T1218),"",Tabella2[[#This Row],[ACT STOP]]-Tabella2[[#This Row],[ACT START]])</f>
        <v>4.1666666666666685E-2</v>
      </c>
      <c r="W1218" s="104" t="s">
        <v>92</v>
      </c>
      <c r="X1218" s="104" t="s">
        <v>91</v>
      </c>
      <c r="Y1218" s="110"/>
      <c r="Z1218" s="106"/>
      <c r="AA1218" s="104"/>
      <c r="AB1218" s="107"/>
      <c r="AC1218" s="72">
        <v>1</v>
      </c>
      <c r="AH1218" s="70"/>
      <c r="AI1218" s="70"/>
      <c r="AJ1218">
        <v>0</v>
      </c>
      <c r="AL1218" s="70"/>
      <c r="BM1218" s="135">
        <v>0.2951388888888889</v>
      </c>
      <c r="BN1218" s="136">
        <v>0.33680555555555558</v>
      </c>
      <c r="BO1218" s="101"/>
      <c r="BR1218" s="109" t="str">
        <f t="shared" si="18"/>
        <v>SH-25-1207</v>
      </c>
      <c r="BS1218" s="109" t="s">
        <v>339</v>
      </c>
      <c r="BT1218" t="s">
        <v>92</v>
      </c>
      <c r="BU1218" t="s">
        <v>2293</v>
      </c>
    </row>
    <row r="1219" spans="1:73" hidden="1">
      <c r="A1219" s="103" t="s">
        <v>2294</v>
      </c>
      <c r="B1219" s="102">
        <v>45674</v>
      </c>
      <c r="C1219" s="104">
        <f>_xlfn.ISOWEEKNUM(Tabella2[[#This Row],[Date]])</f>
        <v>3</v>
      </c>
      <c r="D1219" s="104" t="s">
        <v>255</v>
      </c>
      <c r="E1219" s="104" t="s">
        <v>256</v>
      </c>
      <c r="F1219" s="104">
        <v>44</v>
      </c>
      <c r="G1219" s="104" t="s">
        <v>257</v>
      </c>
      <c r="H1219" s="105">
        <v>13</v>
      </c>
      <c r="I1219" s="104" t="s">
        <v>258</v>
      </c>
      <c r="J1219" s="104"/>
      <c r="K1219" s="104" t="s">
        <v>78</v>
      </c>
      <c r="L1219" s="104" t="s">
        <v>299</v>
      </c>
      <c r="M1219" s="104" t="s">
        <v>386</v>
      </c>
      <c r="N1219" s="104"/>
      <c r="O1219" s="108" t="str">
        <f>A1218</f>
        <v>13620</v>
      </c>
      <c r="P1219" s="111" t="s">
        <v>2292</v>
      </c>
      <c r="Q1219" s="153">
        <v>0.2951388888888889</v>
      </c>
      <c r="R1219" s="153">
        <v>0.33680555555555558</v>
      </c>
      <c r="S1219" s="153">
        <v>4.1666666666666657E-2</v>
      </c>
      <c r="T1219" s="153">
        <v>0.2951388888888889</v>
      </c>
      <c r="U1219" s="153">
        <v>0.33680555555555558</v>
      </c>
      <c r="V1219" s="153">
        <f>IF(ISBLANK(T1219),"",Tabella2[[#This Row],[ACT STOP]]-Tabella2[[#This Row],[ACT START]])</f>
        <v>4.1666666666666685E-2</v>
      </c>
      <c r="W1219" s="104" t="s">
        <v>92</v>
      </c>
      <c r="X1219" s="104" t="s">
        <v>91</v>
      </c>
      <c r="Y1219" s="110"/>
      <c r="Z1219" s="106"/>
      <c r="AA1219" s="104"/>
      <c r="AB1219" s="107"/>
      <c r="AC1219" s="72">
        <v>1</v>
      </c>
      <c r="AH1219" s="70"/>
      <c r="AI1219" s="70"/>
      <c r="AJ1219">
        <v>0</v>
      </c>
      <c r="AL1219" s="70"/>
      <c r="BM1219" s="135">
        <v>0.2951388888888889</v>
      </c>
      <c r="BN1219" s="136">
        <v>0.33680555555555558</v>
      </c>
      <c r="BO1219" s="101"/>
      <c r="BR1219" s="109" t="str">
        <f t="shared" si="18"/>
        <v>SH-25-1208</v>
      </c>
      <c r="BS1219" s="109" t="s">
        <v>427</v>
      </c>
      <c r="BT1219" t="s">
        <v>92</v>
      </c>
      <c r="BU1219" t="s">
        <v>2295</v>
      </c>
    </row>
    <row r="1220" spans="1:73" hidden="1">
      <c r="A1220" s="103" t="s">
        <v>2296</v>
      </c>
      <c r="B1220" s="102">
        <v>45674</v>
      </c>
      <c r="C1220" s="104">
        <f>_xlfn.ISOWEEKNUM(Tabella2[[#This Row],[Date]])</f>
        <v>3</v>
      </c>
      <c r="D1220" s="104" t="s">
        <v>370</v>
      </c>
      <c r="E1220" s="104" t="s">
        <v>256</v>
      </c>
      <c r="F1220" s="104">
        <v>55</v>
      </c>
      <c r="G1220" s="104" t="s">
        <v>257</v>
      </c>
      <c r="H1220" s="105">
        <v>5</v>
      </c>
      <c r="I1220" s="104" t="s">
        <v>258</v>
      </c>
      <c r="J1220" s="104"/>
      <c r="K1220" s="104" t="s">
        <v>83</v>
      </c>
      <c r="L1220" s="104" t="s">
        <v>299</v>
      </c>
      <c r="M1220" s="104" t="s">
        <v>430</v>
      </c>
      <c r="N1220" s="104"/>
      <c r="O1220" s="108" t="str">
        <f>A250</f>
        <v>12652</v>
      </c>
      <c r="P1220" s="111" t="s">
        <v>2297</v>
      </c>
      <c r="Q1220" s="153" t="s">
        <v>307</v>
      </c>
      <c r="R1220" s="153" t="s">
        <v>308</v>
      </c>
      <c r="S1220" s="153">
        <v>4.1666666666666657E-2</v>
      </c>
      <c r="T1220" s="153" t="s">
        <v>307</v>
      </c>
      <c r="U1220" s="153">
        <v>0.33333333333333331</v>
      </c>
      <c r="V1220" s="153">
        <f>IF(ISBLANK(T1220),"",Tabella2[[#This Row],[ACT STOP]]-Tabella2[[#This Row],[ACT START]])</f>
        <v>3.819444444444442E-2</v>
      </c>
      <c r="W1220" s="104" t="s">
        <v>92</v>
      </c>
      <c r="X1220" s="104" t="s">
        <v>91</v>
      </c>
      <c r="Y1220" s="110" t="s">
        <v>2298</v>
      </c>
      <c r="Z1220" s="106"/>
      <c r="AA1220" s="104"/>
      <c r="AB1220" s="107"/>
      <c r="AC1220" s="72">
        <v>1</v>
      </c>
      <c r="AH1220" s="70"/>
      <c r="AI1220" s="70"/>
      <c r="AJ1220">
        <v>0</v>
      </c>
      <c r="AL1220" s="70"/>
      <c r="BL1220" t="s">
        <v>2299</v>
      </c>
      <c r="BM1220" s="135" t="s">
        <v>307</v>
      </c>
      <c r="BN1220" s="136">
        <v>0.33333333333333331</v>
      </c>
      <c r="BO1220" s="101"/>
      <c r="BR1220" s="109" t="str">
        <f t="shared" si="18"/>
        <v>SH-25-1209</v>
      </c>
      <c r="BS1220" s="109" t="s">
        <v>416</v>
      </c>
      <c r="BT1220" t="s">
        <v>92</v>
      </c>
      <c r="BU1220" t="s">
        <v>2300</v>
      </c>
    </row>
    <row r="1221" spans="1:73" hidden="1">
      <c r="A1221" s="103" t="s">
        <v>2301</v>
      </c>
      <c r="B1221" s="102">
        <v>45674</v>
      </c>
      <c r="C1221" s="104">
        <f>_xlfn.ISOWEEKNUM(Tabella2[[#This Row],[Date]])</f>
        <v>3</v>
      </c>
      <c r="D1221" s="104" t="s">
        <v>326</v>
      </c>
      <c r="E1221" s="104" t="s">
        <v>327</v>
      </c>
      <c r="F1221" s="104">
        <v>64</v>
      </c>
      <c r="G1221" s="104" t="s">
        <v>257</v>
      </c>
      <c r="H1221" s="105">
        <v>32</v>
      </c>
      <c r="I1221" s="104" t="s">
        <v>258</v>
      </c>
      <c r="J1221" s="104"/>
      <c r="K1221" s="104" t="s">
        <v>81</v>
      </c>
      <c r="L1221" s="104" t="s">
        <v>259</v>
      </c>
      <c r="M1221" s="104" t="s">
        <v>422</v>
      </c>
      <c r="N1221" s="104"/>
      <c r="O1221" s="106"/>
      <c r="P1221" s="111" t="s">
        <v>2102</v>
      </c>
      <c r="Q1221" s="153" t="s">
        <v>307</v>
      </c>
      <c r="R1221" s="153" t="s">
        <v>308</v>
      </c>
      <c r="S1221" s="153">
        <v>4.1666666666666657E-2</v>
      </c>
      <c r="T1221" s="153" t="s">
        <v>307</v>
      </c>
      <c r="U1221" s="153" t="s">
        <v>308</v>
      </c>
      <c r="V1221" s="153">
        <f>IF(ISBLANK(T1221),"",Tabella2[[#This Row],[ACT STOP]]-Tabella2[[#This Row],[ACT START]])</f>
        <v>4.1666666666666685E-2</v>
      </c>
      <c r="W1221" s="104" t="s">
        <v>92</v>
      </c>
      <c r="X1221" s="104" t="s">
        <v>91</v>
      </c>
      <c r="Y1221" s="110"/>
      <c r="Z1221" s="106"/>
      <c r="AA1221" s="104"/>
      <c r="AB1221" s="107"/>
      <c r="AC1221" s="72">
        <v>1</v>
      </c>
      <c r="AH1221" s="70"/>
      <c r="AI1221" s="70"/>
      <c r="AJ1221">
        <v>0</v>
      </c>
      <c r="AL1221" s="70"/>
      <c r="BM1221" s="135" t="s">
        <v>307</v>
      </c>
      <c r="BN1221" s="136" t="s">
        <v>308</v>
      </c>
      <c r="BO1221" s="101"/>
      <c r="BR1221" s="109" t="str">
        <f t="shared" si="18"/>
        <v>SH-25-1210</v>
      </c>
      <c r="BS1221" s="109" t="s">
        <v>356</v>
      </c>
      <c r="BT1221" t="s">
        <v>92</v>
      </c>
      <c r="BU1221" t="s">
        <v>2302</v>
      </c>
    </row>
    <row r="1222" spans="1:73" hidden="1">
      <c r="A1222" s="103" t="s">
        <v>2303</v>
      </c>
      <c r="B1222" s="102">
        <v>45674</v>
      </c>
      <c r="C1222" s="104">
        <f>_xlfn.ISOWEEKNUM(Tabella2[[#This Row],[Date]])</f>
        <v>3</v>
      </c>
      <c r="D1222" s="104" t="s">
        <v>1872</v>
      </c>
      <c r="E1222" s="104" t="s">
        <v>256</v>
      </c>
      <c r="F1222" s="104">
        <v>11</v>
      </c>
      <c r="G1222" s="104" t="s">
        <v>257</v>
      </c>
      <c r="H1222" s="105">
        <v>9</v>
      </c>
      <c r="I1222" s="104" t="s">
        <v>258</v>
      </c>
      <c r="J1222" s="104"/>
      <c r="K1222" s="104" t="s">
        <v>79</v>
      </c>
      <c r="L1222" s="104" t="s">
        <v>299</v>
      </c>
      <c r="M1222" s="104" t="s">
        <v>386</v>
      </c>
      <c r="N1222" s="104"/>
      <c r="O1222" s="108" t="str">
        <f>A1223</f>
        <v>13625</v>
      </c>
      <c r="P1222" s="111" t="s">
        <v>2075</v>
      </c>
      <c r="Q1222" s="153" t="s">
        <v>330</v>
      </c>
      <c r="R1222" s="153" t="s">
        <v>331</v>
      </c>
      <c r="S1222" s="153">
        <v>4.1666666666666657E-2</v>
      </c>
      <c r="T1222" s="153" t="s">
        <v>330</v>
      </c>
      <c r="U1222" s="153">
        <v>0.3923611111111111</v>
      </c>
      <c r="V1222" s="153">
        <f>IF(ISBLANK(T1222),"",Tabella2[[#This Row],[ACT STOP]]-Tabella2[[#This Row],[ACT START]])</f>
        <v>3.472222222222221E-2</v>
      </c>
      <c r="W1222" s="104" t="s">
        <v>92</v>
      </c>
      <c r="X1222" s="104" t="s">
        <v>91</v>
      </c>
      <c r="Y1222" s="110" t="s">
        <v>2304</v>
      </c>
      <c r="Z1222" s="106"/>
      <c r="AA1222" s="104"/>
      <c r="AB1222" s="107"/>
      <c r="AC1222" s="72">
        <v>1</v>
      </c>
      <c r="AH1222" s="70"/>
      <c r="AI1222" s="70"/>
      <c r="AJ1222">
        <v>0</v>
      </c>
      <c r="AL1222" s="70"/>
      <c r="BM1222" s="135" t="s">
        <v>330</v>
      </c>
      <c r="BN1222" s="136">
        <v>0.3923611111111111</v>
      </c>
      <c r="BO1222" s="101"/>
      <c r="BR1222" s="109" t="str">
        <f t="shared" si="18"/>
        <v>SH-25-1211</v>
      </c>
      <c r="BS1222" s="109" t="s">
        <v>318</v>
      </c>
      <c r="BT1222" t="s">
        <v>92</v>
      </c>
      <c r="BU1222" t="s">
        <v>2305</v>
      </c>
    </row>
    <row r="1223" spans="1:73" hidden="1">
      <c r="A1223" s="103" t="s">
        <v>2306</v>
      </c>
      <c r="B1223" s="102">
        <v>45674</v>
      </c>
      <c r="C1223" s="104">
        <f>_xlfn.ISOWEEKNUM(Tabella2[[#This Row],[Date]])</f>
        <v>3</v>
      </c>
      <c r="D1223" s="104" t="s">
        <v>255</v>
      </c>
      <c r="E1223" s="104" t="s">
        <v>256</v>
      </c>
      <c r="F1223" s="104">
        <v>48</v>
      </c>
      <c r="G1223" s="104" t="s">
        <v>257</v>
      </c>
      <c r="H1223" s="105">
        <v>30</v>
      </c>
      <c r="I1223" s="104" t="s">
        <v>258</v>
      </c>
      <c r="J1223" s="104"/>
      <c r="K1223" s="104" t="s">
        <v>78</v>
      </c>
      <c r="L1223" s="104" t="s">
        <v>299</v>
      </c>
      <c r="M1223" s="104" t="s">
        <v>386</v>
      </c>
      <c r="N1223" s="104"/>
      <c r="O1223" s="108" t="str">
        <f>A1222</f>
        <v>13624</v>
      </c>
      <c r="P1223" s="111" t="s">
        <v>2075</v>
      </c>
      <c r="Q1223" s="153">
        <v>0.3576388888888889</v>
      </c>
      <c r="R1223" s="153">
        <v>0.39930555555555558</v>
      </c>
      <c r="S1223" s="153">
        <v>4.1666666666666657E-2</v>
      </c>
      <c r="T1223" s="153" t="s">
        <v>330</v>
      </c>
      <c r="U1223" s="153" t="s">
        <v>331</v>
      </c>
      <c r="V1223" s="153">
        <f>IF(ISBLANK(T1223),"",Tabella2[[#This Row],[ACT STOP]]-Tabella2[[#This Row],[ACT START]])</f>
        <v>4.1666666666666685E-2</v>
      </c>
      <c r="W1223" s="104" t="s">
        <v>92</v>
      </c>
      <c r="X1223" s="104" t="s">
        <v>91</v>
      </c>
      <c r="Y1223" s="110"/>
      <c r="Z1223" s="106"/>
      <c r="AA1223" s="104"/>
      <c r="AB1223" s="107"/>
      <c r="AC1223" s="72">
        <v>1</v>
      </c>
      <c r="AH1223" s="70"/>
      <c r="AI1223" s="70"/>
      <c r="AJ1223">
        <v>0</v>
      </c>
      <c r="AL1223" s="70"/>
      <c r="BM1223" s="135" t="s">
        <v>330</v>
      </c>
      <c r="BN1223" s="136" t="s">
        <v>331</v>
      </c>
      <c r="BO1223" s="101"/>
      <c r="BR1223" s="109" t="str">
        <f t="shared" si="18"/>
        <v>SH-25-1212</v>
      </c>
      <c r="BS1223" s="109" t="s">
        <v>279</v>
      </c>
      <c r="BT1223" t="s">
        <v>92</v>
      </c>
      <c r="BU1223" t="s">
        <v>2307</v>
      </c>
    </row>
    <row r="1224" spans="1:73" hidden="1">
      <c r="A1224" s="103" t="s">
        <v>2308</v>
      </c>
      <c r="B1224" s="102">
        <v>45674</v>
      </c>
      <c r="C1224" s="104">
        <f>_xlfn.ISOWEEKNUM(Tabella2[[#This Row],[Date]])</f>
        <v>3</v>
      </c>
      <c r="D1224" s="104" t="s">
        <v>255</v>
      </c>
      <c r="E1224" s="104" t="s">
        <v>256</v>
      </c>
      <c r="F1224" s="104">
        <v>49</v>
      </c>
      <c r="G1224" s="104" t="s">
        <v>284</v>
      </c>
      <c r="H1224" s="105">
        <v>22</v>
      </c>
      <c r="I1224" s="104" t="s">
        <v>258</v>
      </c>
      <c r="J1224" s="104"/>
      <c r="K1224" s="104" t="s">
        <v>83</v>
      </c>
      <c r="L1224" s="104" t="s">
        <v>299</v>
      </c>
      <c r="M1224" s="104" t="s">
        <v>386</v>
      </c>
      <c r="N1224" s="104"/>
      <c r="O1224" s="108" t="str">
        <f>A1225</f>
        <v>13627</v>
      </c>
      <c r="P1224" s="111" t="s">
        <v>2292</v>
      </c>
      <c r="Q1224" s="153" t="s">
        <v>330</v>
      </c>
      <c r="R1224" s="153" t="s">
        <v>331</v>
      </c>
      <c r="S1224" s="153">
        <v>4.1666666666666657E-2</v>
      </c>
      <c r="T1224" s="153" t="s">
        <v>330</v>
      </c>
      <c r="U1224" s="153">
        <v>0.40625</v>
      </c>
      <c r="V1224" s="153">
        <f>IF(ISBLANK(T1224),"",Tabella2[[#This Row],[ACT STOP]]-Tabella2[[#This Row],[ACT START]])</f>
        <v>4.8611111111111105E-2</v>
      </c>
      <c r="W1224" s="104" t="s">
        <v>92</v>
      </c>
      <c r="X1224" s="104" t="s">
        <v>91</v>
      </c>
      <c r="Y1224" s="110" t="s">
        <v>2309</v>
      </c>
      <c r="Z1224" s="106"/>
      <c r="AA1224" s="104"/>
      <c r="AB1224" s="107"/>
      <c r="AC1224" s="72">
        <v>1</v>
      </c>
      <c r="AH1224" s="70"/>
      <c r="AI1224" s="70"/>
      <c r="AJ1224">
        <v>0</v>
      </c>
      <c r="AL1224" s="70"/>
      <c r="BL1224" t="s">
        <v>2310</v>
      </c>
      <c r="BM1224" s="135" t="s">
        <v>330</v>
      </c>
      <c r="BN1224" s="136">
        <v>0.40625</v>
      </c>
      <c r="BO1224" s="101">
        <v>6.9444444444444441E-3</v>
      </c>
      <c r="BQ1224" t="s">
        <v>94</v>
      </c>
      <c r="BR1224" s="109" t="str">
        <f t="shared" si="18"/>
        <v>SH-25-1213</v>
      </c>
      <c r="BS1224" s="109" t="s">
        <v>295</v>
      </c>
      <c r="BT1224" t="s">
        <v>92</v>
      </c>
      <c r="BU1224" t="s">
        <v>2311</v>
      </c>
    </row>
    <row r="1225" spans="1:73" hidden="1">
      <c r="A1225" s="103" t="s">
        <v>2312</v>
      </c>
      <c r="B1225" s="102">
        <v>45674</v>
      </c>
      <c r="C1225" s="104">
        <f>_xlfn.ISOWEEKNUM(Tabella2[[#This Row],[Date]])</f>
        <v>3</v>
      </c>
      <c r="D1225" s="104" t="s">
        <v>255</v>
      </c>
      <c r="E1225" s="104" t="s">
        <v>256</v>
      </c>
      <c r="F1225" s="104">
        <v>41</v>
      </c>
      <c r="G1225" s="104" t="s">
        <v>257</v>
      </c>
      <c r="H1225" s="105">
        <v>14</v>
      </c>
      <c r="I1225" s="104" t="s">
        <v>258</v>
      </c>
      <c r="J1225" s="104"/>
      <c r="K1225" s="104" t="s">
        <v>80</v>
      </c>
      <c r="L1225" s="104" t="s">
        <v>299</v>
      </c>
      <c r="M1225" s="104" t="s">
        <v>386</v>
      </c>
      <c r="N1225" s="104"/>
      <c r="O1225" s="108" t="str">
        <f>A1224</f>
        <v>13626</v>
      </c>
      <c r="P1225" s="111" t="s">
        <v>2292</v>
      </c>
      <c r="Q1225" s="153">
        <v>0.3576388888888889</v>
      </c>
      <c r="R1225" s="153">
        <v>0.39930555555555558</v>
      </c>
      <c r="S1225" s="153">
        <v>4.1666666666666657E-2</v>
      </c>
      <c r="T1225" s="153">
        <v>0.3576388888888889</v>
      </c>
      <c r="U1225" s="153">
        <v>0.40625</v>
      </c>
      <c r="V1225" s="153">
        <f>IF(ISBLANK(T1225),"",Tabella2[[#This Row],[ACT STOP]]-Tabella2[[#This Row],[ACT START]])</f>
        <v>4.8611111111111105E-2</v>
      </c>
      <c r="W1225" s="104" t="s">
        <v>92</v>
      </c>
      <c r="X1225" s="104" t="s">
        <v>91</v>
      </c>
      <c r="Y1225" s="110" t="s">
        <v>2313</v>
      </c>
      <c r="Z1225" s="106"/>
      <c r="AA1225" s="104"/>
      <c r="AB1225" s="107"/>
      <c r="AC1225" s="72">
        <v>1</v>
      </c>
      <c r="AH1225" s="70"/>
      <c r="AI1225" s="70"/>
      <c r="AJ1225">
        <v>0</v>
      </c>
      <c r="AL1225" s="70"/>
      <c r="BL1225" t="s">
        <v>2314</v>
      </c>
      <c r="BM1225" s="135">
        <v>0.3576388888888889</v>
      </c>
      <c r="BN1225" s="136">
        <v>0.40625</v>
      </c>
      <c r="BO1225" s="101">
        <v>6.9444444444444441E-3</v>
      </c>
      <c r="BQ1225" t="s">
        <v>94</v>
      </c>
      <c r="BR1225" s="109" t="str">
        <f t="shared" si="18"/>
        <v>SH-25-1214</v>
      </c>
      <c r="BS1225" s="109" t="s">
        <v>372</v>
      </c>
      <c r="BT1225" t="s">
        <v>92</v>
      </c>
      <c r="BU1225" t="s">
        <v>2315</v>
      </c>
    </row>
    <row r="1226" spans="1:73" hidden="1">
      <c r="A1226" s="103" t="s">
        <v>2316</v>
      </c>
      <c r="B1226" s="102">
        <v>45674</v>
      </c>
      <c r="C1226" s="104">
        <f>_xlfn.ISOWEEKNUM(Tabella2[[#This Row],[Date]])</f>
        <v>3</v>
      </c>
      <c r="D1226" s="104" t="s">
        <v>255</v>
      </c>
      <c r="E1226" s="104" t="s">
        <v>256</v>
      </c>
      <c r="F1226" s="104">
        <v>44</v>
      </c>
      <c r="G1226" s="104" t="s">
        <v>284</v>
      </c>
      <c r="H1226" s="105">
        <v>23</v>
      </c>
      <c r="I1226" s="104" t="s">
        <v>258</v>
      </c>
      <c r="J1226" s="104"/>
      <c r="K1226" s="104" t="s">
        <v>79</v>
      </c>
      <c r="L1226" s="104" t="s">
        <v>299</v>
      </c>
      <c r="M1226" s="104" t="s">
        <v>386</v>
      </c>
      <c r="N1226" s="104"/>
      <c r="O1226" s="108" t="str">
        <f>A1227</f>
        <v>13629</v>
      </c>
      <c r="P1226" s="111" t="s">
        <v>2187</v>
      </c>
      <c r="Q1226" s="153" t="s">
        <v>336</v>
      </c>
      <c r="R1226" s="153" t="s">
        <v>337</v>
      </c>
      <c r="S1226" s="153">
        <v>4.1666666666666657E-2</v>
      </c>
      <c r="T1226" s="153">
        <v>0.4201388888888889</v>
      </c>
      <c r="U1226" s="153">
        <v>0.46180555555555558</v>
      </c>
      <c r="V1226" s="153">
        <f>IF(ISBLANK(T1226),"",Tabella2[[#This Row],[ACT STOP]]-Tabella2[[#This Row],[ACT START]])</f>
        <v>4.1666666666666685E-2</v>
      </c>
      <c r="W1226" s="104" t="s">
        <v>92</v>
      </c>
      <c r="X1226" s="104" t="s">
        <v>91</v>
      </c>
      <c r="Y1226" s="110"/>
      <c r="Z1226" s="106"/>
      <c r="AA1226" s="104"/>
      <c r="AB1226" s="107"/>
      <c r="AC1226" s="72">
        <v>1</v>
      </c>
      <c r="AH1226" s="70"/>
      <c r="AI1226" s="70"/>
      <c r="AJ1226">
        <v>0</v>
      </c>
      <c r="AL1226" s="70"/>
      <c r="BM1226" s="135">
        <v>0.4201388888888889</v>
      </c>
      <c r="BN1226" s="136">
        <v>0.46180555555555558</v>
      </c>
      <c r="BO1226" s="101"/>
      <c r="BR1226" s="109" t="str">
        <f t="shared" si="18"/>
        <v>SH-25-1215</v>
      </c>
      <c r="BS1226" s="109" t="s">
        <v>358</v>
      </c>
      <c r="BT1226" t="s">
        <v>92</v>
      </c>
      <c r="BU1226" t="s">
        <v>2317</v>
      </c>
    </row>
    <row r="1227" spans="1:73" hidden="1">
      <c r="A1227" s="103" t="s">
        <v>2318</v>
      </c>
      <c r="B1227" s="102">
        <v>45674</v>
      </c>
      <c r="C1227" s="104">
        <f>_xlfn.ISOWEEKNUM(Tabella2[[#This Row],[Date]])</f>
        <v>3</v>
      </c>
      <c r="D1227" s="104" t="s">
        <v>255</v>
      </c>
      <c r="E1227" s="104" t="s">
        <v>256</v>
      </c>
      <c r="F1227" s="104">
        <v>42</v>
      </c>
      <c r="G1227" s="104" t="s">
        <v>257</v>
      </c>
      <c r="H1227" s="105">
        <v>10</v>
      </c>
      <c r="I1227" s="104" t="s">
        <v>258</v>
      </c>
      <c r="J1227" s="104"/>
      <c r="K1227" s="104" t="s">
        <v>78</v>
      </c>
      <c r="L1227" s="104" t="s">
        <v>299</v>
      </c>
      <c r="M1227" s="104" t="s">
        <v>386</v>
      </c>
      <c r="N1227" s="104"/>
      <c r="O1227" s="108" t="str">
        <f>A1226</f>
        <v>13628</v>
      </c>
      <c r="P1227" s="111" t="s">
        <v>2187</v>
      </c>
      <c r="Q1227" s="153">
        <v>0.4201388888888889</v>
      </c>
      <c r="R1227" s="153">
        <v>0.46180555555555558</v>
      </c>
      <c r="S1227" s="153">
        <v>4.1666666666666657E-2</v>
      </c>
      <c r="T1227" s="153">
        <v>0.4201388888888889</v>
      </c>
      <c r="U1227" s="153">
        <v>0.46180555555555558</v>
      </c>
      <c r="V1227" s="153">
        <f>IF(ISBLANK(T1227),"",Tabella2[[#This Row],[ACT STOP]]-Tabella2[[#This Row],[ACT START]])</f>
        <v>4.1666666666666685E-2</v>
      </c>
      <c r="W1227" s="104" t="s">
        <v>92</v>
      </c>
      <c r="X1227" s="104" t="s">
        <v>91</v>
      </c>
      <c r="Y1227" s="110"/>
      <c r="Z1227" s="106"/>
      <c r="AA1227" s="104"/>
      <c r="AB1227" s="107"/>
      <c r="AC1227" s="72">
        <v>1</v>
      </c>
      <c r="AH1227" s="70"/>
      <c r="AI1227" s="70"/>
      <c r="AJ1227">
        <v>0</v>
      </c>
      <c r="AL1227" s="70"/>
      <c r="BM1227" s="135">
        <v>0.4201388888888889</v>
      </c>
      <c r="BN1227" s="136">
        <v>0.46180555555555558</v>
      </c>
      <c r="BO1227" s="101"/>
      <c r="BR1227" s="109" t="str">
        <f t="shared" si="18"/>
        <v>SH-25-1216</v>
      </c>
      <c r="BS1227" s="109" t="s">
        <v>552</v>
      </c>
      <c r="BT1227" t="s">
        <v>92</v>
      </c>
      <c r="BU1227" t="s">
        <v>2319</v>
      </c>
    </row>
    <row r="1228" spans="1:73" hidden="1">
      <c r="A1228" s="103" t="s">
        <v>2320</v>
      </c>
      <c r="B1228" s="102">
        <v>45674</v>
      </c>
      <c r="C1228" s="104">
        <f>_xlfn.ISOWEEKNUM(Tabella2[[#This Row],[Date]])</f>
        <v>3</v>
      </c>
      <c r="D1228" s="104" t="s">
        <v>370</v>
      </c>
      <c r="E1228" s="104" t="s">
        <v>256</v>
      </c>
      <c r="F1228" s="104">
        <v>52</v>
      </c>
      <c r="G1228" s="104" t="s">
        <v>257</v>
      </c>
      <c r="H1228" s="105">
        <v>1</v>
      </c>
      <c r="I1228" s="104" t="s">
        <v>258</v>
      </c>
      <c r="J1228" s="104"/>
      <c r="K1228" s="104" t="s">
        <v>83</v>
      </c>
      <c r="L1228" s="104" t="s">
        <v>259</v>
      </c>
      <c r="M1228" s="104" t="s">
        <v>260</v>
      </c>
      <c r="N1228" s="104"/>
      <c r="O1228" s="106"/>
      <c r="P1228" s="111" t="s">
        <v>1850</v>
      </c>
      <c r="Q1228" s="153" t="s">
        <v>336</v>
      </c>
      <c r="R1228" s="153" t="s">
        <v>337</v>
      </c>
      <c r="S1228" s="153">
        <v>4.1666666666666657E-2</v>
      </c>
      <c r="T1228" s="153" t="s">
        <v>336</v>
      </c>
      <c r="U1228" s="153" t="s">
        <v>337</v>
      </c>
      <c r="V1228" s="153">
        <f>IF(ISBLANK(T1228),"",Tabella2[[#This Row],[ACT STOP]]-Tabella2[[#This Row],[ACT START]])</f>
        <v>4.1666666666666685E-2</v>
      </c>
      <c r="W1228" s="104" t="s">
        <v>92</v>
      </c>
      <c r="X1228" s="104" t="s">
        <v>91</v>
      </c>
      <c r="Y1228" s="110"/>
      <c r="Z1228" s="106"/>
      <c r="AA1228" s="104"/>
      <c r="AB1228" s="107"/>
      <c r="AC1228" s="72">
        <v>1</v>
      </c>
      <c r="AH1228" s="70"/>
      <c r="AI1228" s="70"/>
      <c r="AJ1228">
        <v>0</v>
      </c>
      <c r="AL1228" s="70"/>
      <c r="BM1228" s="135" t="s">
        <v>336</v>
      </c>
      <c r="BN1228" s="136" t="s">
        <v>337</v>
      </c>
      <c r="BO1228" s="101"/>
      <c r="BR1228" s="109" t="str">
        <f t="shared" si="18"/>
        <v>SH-25-1217</v>
      </c>
      <c r="BS1228" s="109" t="s">
        <v>332</v>
      </c>
      <c r="BT1228" t="s">
        <v>92</v>
      </c>
      <c r="BU1228" t="s">
        <v>2321</v>
      </c>
    </row>
    <row r="1229" spans="1:73" hidden="1">
      <c r="A1229" s="103" t="s">
        <v>2322</v>
      </c>
      <c r="B1229" s="102">
        <v>45674</v>
      </c>
      <c r="C1229" s="104">
        <f>_xlfn.ISOWEEKNUM(Tabella2[[#This Row],[Date]])</f>
        <v>3</v>
      </c>
      <c r="D1229" s="104" t="s">
        <v>326</v>
      </c>
      <c r="E1229" s="104" t="s">
        <v>327</v>
      </c>
      <c r="F1229" s="104">
        <v>64</v>
      </c>
      <c r="G1229" s="104" t="s">
        <v>257</v>
      </c>
      <c r="H1229" s="105">
        <v>12</v>
      </c>
      <c r="I1229" s="104" t="s">
        <v>258</v>
      </c>
      <c r="J1229" s="104"/>
      <c r="K1229" s="104" t="s">
        <v>80</v>
      </c>
      <c r="L1229" s="104" t="s">
        <v>299</v>
      </c>
      <c r="M1229" s="104" t="s">
        <v>422</v>
      </c>
      <c r="N1229" s="104"/>
      <c r="O1229" s="108" t="str">
        <f>A251</f>
        <v>12653</v>
      </c>
      <c r="P1229" s="111" t="s">
        <v>423</v>
      </c>
      <c r="Q1229" s="153" t="s">
        <v>336</v>
      </c>
      <c r="R1229" s="153" t="s">
        <v>337</v>
      </c>
      <c r="S1229" s="153">
        <v>4.1666666666666657E-2</v>
      </c>
      <c r="T1229" s="153" t="s">
        <v>336</v>
      </c>
      <c r="U1229" s="153" t="s">
        <v>337</v>
      </c>
      <c r="V1229" s="153">
        <f>IF(ISBLANK(T1229),"",Tabella2[[#This Row],[ACT STOP]]-Tabella2[[#This Row],[ACT START]])</f>
        <v>4.1666666666666685E-2</v>
      </c>
      <c r="W1229" s="104" t="s">
        <v>92</v>
      </c>
      <c r="X1229" s="104" t="s">
        <v>91</v>
      </c>
      <c r="Y1229" s="110"/>
      <c r="Z1229" s="106"/>
      <c r="AA1229" s="104"/>
      <c r="AB1229" s="107"/>
      <c r="AC1229" s="72">
        <v>1</v>
      </c>
      <c r="AH1229" s="70"/>
      <c r="AI1229" s="70"/>
      <c r="AJ1229">
        <v>0</v>
      </c>
      <c r="AL1229" s="70"/>
      <c r="BM1229" s="135" t="s">
        <v>336</v>
      </c>
      <c r="BN1229" s="136" t="s">
        <v>337</v>
      </c>
      <c r="BO1229" s="101"/>
      <c r="BR1229" s="109" t="str">
        <f t="shared" ref="BR1229:BR1292" si="19">_xlfn.CONCAT(LEFT(BR1228,6),TEXT(RIGHT(BR1228,4)+1,"0000"))</f>
        <v>SH-25-1218</v>
      </c>
      <c r="BS1229" s="109" t="s">
        <v>266</v>
      </c>
      <c r="BT1229" t="s">
        <v>92</v>
      </c>
      <c r="BU1229" t="s">
        <v>2323</v>
      </c>
    </row>
    <row r="1230" spans="1:73" hidden="1">
      <c r="A1230" s="103" t="s">
        <v>2324</v>
      </c>
      <c r="B1230" s="102">
        <v>45674</v>
      </c>
      <c r="C1230" s="104">
        <f>_xlfn.ISOWEEKNUM(Tabella2[[#This Row],[Date]])</f>
        <v>3</v>
      </c>
      <c r="D1230" s="104" t="s">
        <v>255</v>
      </c>
      <c r="E1230" s="104" t="s">
        <v>256</v>
      </c>
      <c r="F1230" s="104">
        <v>48</v>
      </c>
      <c r="G1230" s="104" t="s">
        <v>257</v>
      </c>
      <c r="H1230" s="105">
        <v>17</v>
      </c>
      <c r="I1230" s="104" t="s">
        <v>258</v>
      </c>
      <c r="J1230" s="104"/>
      <c r="K1230" s="104" t="s">
        <v>83</v>
      </c>
      <c r="L1230" s="104" t="s">
        <v>259</v>
      </c>
      <c r="M1230" s="104" t="s">
        <v>260</v>
      </c>
      <c r="N1230" s="104"/>
      <c r="O1230" s="106"/>
      <c r="P1230" s="111" t="s">
        <v>261</v>
      </c>
      <c r="Q1230" s="153" t="s">
        <v>349</v>
      </c>
      <c r="R1230" s="153" t="s">
        <v>350</v>
      </c>
      <c r="S1230" s="153">
        <v>4.1666666666666657E-2</v>
      </c>
      <c r="T1230" s="153" t="s">
        <v>349</v>
      </c>
      <c r="U1230" s="153" t="s">
        <v>350</v>
      </c>
      <c r="V1230" s="153">
        <f>IF(ISBLANK(T1230),"",Tabella2[[#This Row],[ACT STOP]]-Tabella2[[#This Row],[ACT START]])</f>
        <v>4.1666666666666685E-2</v>
      </c>
      <c r="W1230" s="104" t="s">
        <v>92</v>
      </c>
      <c r="X1230" s="104" t="s">
        <v>91</v>
      </c>
      <c r="Y1230" s="110"/>
      <c r="Z1230" s="106"/>
      <c r="AA1230" s="104"/>
      <c r="AB1230" s="107"/>
      <c r="AC1230" s="72">
        <v>1</v>
      </c>
      <c r="AH1230" s="70"/>
      <c r="AI1230" s="70"/>
      <c r="AJ1230">
        <v>0</v>
      </c>
      <c r="AL1230" s="70"/>
      <c r="BM1230" s="135" t="s">
        <v>349</v>
      </c>
      <c r="BN1230" s="136" t="s">
        <v>350</v>
      </c>
      <c r="BO1230" s="101"/>
      <c r="BR1230" s="109" t="str">
        <f t="shared" si="19"/>
        <v>SH-25-1219</v>
      </c>
      <c r="BS1230" s="109" t="s">
        <v>393</v>
      </c>
      <c r="BT1230" t="s">
        <v>92</v>
      </c>
      <c r="BU1230" t="s">
        <v>2325</v>
      </c>
    </row>
    <row r="1231" spans="1:73" hidden="1">
      <c r="A1231" s="103" t="s">
        <v>2326</v>
      </c>
      <c r="B1231" s="102">
        <v>45674</v>
      </c>
      <c r="C1231" s="104">
        <f>_xlfn.ISOWEEKNUM(Tabella2[[#This Row],[Date]])</f>
        <v>3</v>
      </c>
      <c r="D1231" s="104" t="s">
        <v>305</v>
      </c>
      <c r="E1231" s="104" t="s">
        <v>284</v>
      </c>
      <c r="F1231" s="104">
        <v>45</v>
      </c>
      <c r="G1231" s="104" t="s">
        <v>257</v>
      </c>
      <c r="H1231" s="105">
        <v>14</v>
      </c>
      <c r="I1231" s="104"/>
      <c r="J1231" s="104" t="s">
        <v>258</v>
      </c>
      <c r="K1231" s="104" t="s">
        <v>81</v>
      </c>
      <c r="L1231" s="104" t="s">
        <v>259</v>
      </c>
      <c r="M1231" s="104" t="s">
        <v>276</v>
      </c>
      <c r="N1231" s="104"/>
      <c r="O1231" s="106"/>
      <c r="P1231" s="111" t="s">
        <v>1898</v>
      </c>
      <c r="Q1231" s="153" t="s">
        <v>349</v>
      </c>
      <c r="R1231" s="153" t="s">
        <v>350</v>
      </c>
      <c r="S1231" s="153">
        <v>4.1666666666666657E-2</v>
      </c>
      <c r="T1231" s="153" t="s">
        <v>349</v>
      </c>
      <c r="U1231" s="153" t="s">
        <v>350</v>
      </c>
      <c r="V1231" s="153">
        <f>IF(ISBLANK(T1231),"",Tabella2[[#This Row],[ACT STOP]]-Tabella2[[#This Row],[ACT START]])</f>
        <v>4.1666666666666685E-2</v>
      </c>
      <c r="W1231" s="104" t="s">
        <v>92</v>
      </c>
      <c r="X1231" s="104" t="s">
        <v>91</v>
      </c>
      <c r="Y1231" s="110"/>
      <c r="Z1231" s="106"/>
      <c r="AA1231" s="104"/>
      <c r="AB1231" s="107"/>
      <c r="AC1231" s="72">
        <v>1</v>
      </c>
      <c r="AH1231" s="70"/>
      <c r="AI1231" s="70"/>
      <c r="AJ1231">
        <v>0</v>
      </c>
      <c r="AL1231" s="70"/>
      <c r="BM1231" s="135" t="s">
        <v>349</v>
      </c>
      <c r="BN1231" s="136" t="s">
        <v>350</v>
      </c>
      <c r="BO1231" s="101"/>
      <c r="BR1231" s="109" t="str">
        <f t="shared" si="19"/>
        <v>SH-25-1220</v>
      </c>
      <c r="BS1231" s="109" t="s">
        <v>372</v>
      </c>
      <c r="BT1231" t="s">
        <v>92</v>
      </c>
      <c r="BU1231" t="s">
        <v>2327</v>
      </c>
    </row>
    <row r="1232" spans="1:73" hidden="1">
      <c r="A1232" s="103" t="s">
        <v>2328</v>
      </c>
      <c r="B1232" s="102">
        <v>45677</v>
      </c>
      <c r="C1232" s="104">
        <f>_xlfn.ISOWEEKNUM(Tabella2[[#This Row],[Date]])</f>
        <v>4</v>
      </c>
      <c r="D1232" s="104" t="s">
        <v>255</v>
      </c>
      <c r="E1232" s="104" t="s">
        <v>256</v>
      </c>
      <c r="F1232" s="104">
        <v>47</v>
      </c>
      <c r="G1232" s="104" t="s">
        <v>257</v>
      </c>
      <c r="H1232" s="105">
        <v>17</v>
      </c>
      <c r="I1232" s="104" t="s">
        <v>258</v>
      </c>
      <c r="J1232" s="104"/>
      <c r="K1232" s="104" t="s">
        <v>79</v>
      </c>
      <c r="L1232" s="104" t="s">
        <v>299</v>
      </c>
      <c r="M1232" s="104" t="s">
        <v>386</v>
      </c>
      <c r="N1232" s="104"/>
      <c r="O1232" s="108" t="str">
        <f>A1233</f>
        <v>13635</v>
      </c>
      <c r="P1232" s="111" t="s">
        <v>387</v>
      </c>
      <c r="Q1232" s="153" t="s">
        <v>308</v>
      </c>
      <c r="R1232" s="153" t="s">
        <v>401</v>
      </c>
      <c r="S1232" s="153">
        <v>4.1666666666666657E-2</v>
      </c>
      <c r="T1232" s="153">
        <v>0.33680555555555558</v>
      </c>
      <c r="U1232" s="153">
        <v>0.37847222222222221</v>
      </c>
      <c r="V1232" s="153">
        <f>IF(ISBLANK(T1232),"",Tabella2[[#This Row],[ACT STOP]]-Tabella2[[#This Row],[ACT START]])</f>
        <v>4.166666666666663E-2</v>
      </c>
      <c r="W1232" s="104" t="s">
        <v>92</v>
      </c>
      <c r="X1232" s="104" t="s">
        <v>91</v>
      </c>
      <c r="Y1232" s="110"/>
      <c r="Z1232" s="106"/>
      <c r="AA1232" s="104"/>
      <c r="AB1232" s="107"/>
      <c r="AC1232" s="72">
        <v>1</v>
      </c>
      <c r="AH1232" s="70"/>
      <c r="AI1232" s="70"/>
      <c r="AJ1232">
        <v>0</v>
      </c>
      <c r="AL1232" s="70"/>
      <c r="BM1232" s="135">
        <v>0.33680555555555558</v>
      </c>
      <c r="BN1232" s="136">
        <v>0.37847222222222221</v>
      </c>
      <c r="BO1232" s="101"/>
      <c r="BR1232" s="109" t="str">
        <f t="shared" si="19"/>
        <v>SH-25-1221</v>
      </c>
      <c r="BS1232" s="109" t="s">
        <v>393</v>
      </c>
      <c r="BT1232" t="s">
        <v>92</v>
      </c>
      <c r="BU1232" t="s">
        <v>2329</v>
      </c>
    </row>
    <row r="1233" spans="1:73" hidden="1">
      <c r="A1233" s="103" t="s">
        <v>2330</v>
      </c>
      <c r="B1233" s="102">
        <v>45677</v>
      </c>
      <c r="C1233" s="104">
        <f>_xlfn.ISOWEEKNUM(Tabella2[[#This Row],[Date]])</f>
        <v>4</v>
      </c>
      <c r="D1233" s="104" t="s">
        <v>255</v>
      </c>
      <c r="E1233" s="104" t="s">
        <v>256</v>
      </c>
      <c r="F1233" s="104">
        <v>43</v>
      </c>
      <c r="G1233" s="104" t="s">
        <v>257</v>
      </c>
      <c r="H1233" s="105">
        <v>14</v>
      </c>
      <c r="I1233" s="104" t="s">
        <v>258</v>
      </c>
      <c r="J1233" s="104"/>
      <c r="K1233" s="104" t="s">
        <v>78</v>
      </c>
      <c r="L1233" s="104" t="s">
        <v>299</v>
      </c>
      <c r="M1233" s="104" t="s">
        <v>386</v>
      </c>
      <c r="N1233" s="104"/>
      <c r="O1233" s="108" t="str">
        <f>A1232</f>
        <v>13634</v>
      </c>
      <c r="P1233" s="111" t="s">
        <v>387</v>
      </c>
      <c r="Q1233" s="153">
        <v>0.33680555555555558</v>
      </c>
      <c r="R1233" s="153">
        <v>0.37847222222222221</v>
      </c>
      <c r="S1233" s="153">
        <v>4.1666666666666657E-2</v>
      </c>
      <c r="T1233" s="153">
        <v>0.33680555555555558</v>
      </c>
      <c r="U1233" s="153">
        <v>0.37847222222222221</v>
      </c>
      <c r="V1233" s="153">
        <f>IF(ISBLANK(T1233),"",Tabella2[[#This Row],[ACT STOP]]-Tabella2[[#This Row],[ACT START]])</f>
        <v>4.166666666666663E-2</v>
      </c>
      <c r="W1233" s="104" t="s">
        <v>92</v>
      </c>
      <c r="X1233" s="104" t="s">
        <v>91</v>
      </c>
      <c r="Y1233" s="110"/>
      <c r="Z1233" s="106"/>
      <c r="AA1233" s="104"/>
      <c r="AB1233" s="107"/>
      <c r="AC1233" s="72">
        <v>1</v>
      </c>
      <c r="AH1233" s="70"/>
      <c r="AI1233" s="70"/>
      <c r="AJ1233">
        <v>0</v>
      </c>
      <c r="AL1233" s="70"/>
      <c r="BM1233" s="135">
        <v>0.33680555555555558</v>
      </c>
      <c r="BN1233" s="136">
        <v>0.37847222222222221</v>
      </c>
      <c r="BO1233" s="101"/>
      <c r="BR1233" s="109" t="str">
        <f t="shared" si="19"/>
        <v>SH-25-1222</v>
      </c>
      <c r="BS1233" s="109" t="s">
        <v>372</v>
      </c>
      <c r="BT1233" t="s">
        <v>92</v>
      </c>
      <c r="BU1233" t="s">
        <v>2331</v>
      </c>
    </row>
    <row r="1234" spans="1:73" hidden="1">
      <c r="A1234" s="103" t="s">
        <v>2332</v>
      </c>
      <c r="B1234" s="102">
        <v>45677</v>
      </c>
      <c r="C1234" s="104">
        <f>_xlfn.ISOWEEKNUM(Tabella2[[#This Row],[Date]])</f>
        <v>4</v>
      </c>
      <c r="D1234" s="104" t="s">
        <v>1872</v>
      </c>
      <c r="E1234" s="104" t="s">
        <v>256</v>
      </c>
      <c r="F1234" s="104">
        <v>11</v>
      </c>
      <c r="G1234" s="104" t="s">
        <v>257</v>
      </c>
      <c r="H1234" s="105">
        <v>5</v>
      </c>
      <c r="I1234" s="104" t="s">
        <v>258</v>
      </c>
      <c r="J1234" s="104"/>
      <c r="K1234" s="104" t="s">
        <v>80</v>
      </c>
      <c r="L1234" s="104" t="s">
        <v>299</v>
      </c>
      <c r="M1234" s="104" t="s">
        <v>386</v>
      </c>
      <c r="N1234" s="104"/>
      <c r="O1234" s="108" t="str">
        <f>A252</f>
        <v>12654</v>
      </c>
      <c r="P1234" s="111" t="s">
        <v>565</v>
      </c>
      <c r="Q1234" s="153">
        <v>0.33680555555555558</v>
      </c>
      <c r="R1234" s="153">
        <v>0.37847222222222221</v>
      </c>
      <c r="S1234" s="153">
        <v>4.1666666666666657E-2</v>
      </c>
      <c r="T1234" s="153">
        <v>0.33680555555555558</v>
      </c>
      <c r="U1234" s="153">
        <v>0.37847222222222221</v>
      </c>
      <c r="V1234" s="153">
        <f>IF(ISBLANK(T1234),"",Tabella2[[#This Row],[ACT STOP]]-Tabella2[[#This Row],[ACT START]])</f>
        <v>4.166666666666663E-2</v>
      </c>
      <c r="W1234" s="104" t="s">
        <v>92</v>
      </c>
      <c r="X1234" s="104" t="s">
        <v>91</v>
      </c>
      <c r="Y1234" s="110"/>
      <c r="Z1234" s="106"/>
      <c r="AA1234" s="104"/>
      <c r="AB1234" s="107"/>
      <c r="AC1234" s="72">
        <v>1</v>
      </c>
      <c r="AH1234" s="70"/>
      <c r="AI1234" s="70"/>
      <c r="AJ1234">
        <v>0</v>
      </c>
      <c r="AL1234" s="70"/>
      <c r="BM1234" s="135">
        <v>0.33680555555555558</v>
      </c>
      <c r="BN1234" s="136">
        <v>0.37847222222222221</v>
      </c>
      <c r="BO1234" s="101"/>
      <c r="BR1234" s="109" t="str">
        <f t="shared" si="19"/>
        <v>SH-25-1223</v>
      </c>
      <c r="BS1234" s="109" t="s">
        <v>416</v>
      </c>
      <c r="BT1234" t="s">
        <v>92</v>
      </c>
      <c r="BU1234" t="s">
        <v>2333</v>
      </c>
    </row>
    <row r="1235" spans="1:73" hidden="1">
      <c r="A1235" s="103" t="s">
        <v>2334</v>
      </c>
      <c r="B1235" s="102">
        <v>45677</v>
      </c>
      <c r="C1235" s="104">
        <f>_xlfn.ISOWEEKNUM(Tabella2[[#This Row],[Date]])</f>
        <v>4</v>
      </c>
      <c r="D1235" s="104" t="s">
        <v>195</v>
      </c>
      <c r="E1235" s="104" t="s">
        <v>327</v>
      </c>
      <c r="F1235" s="104">
        <v>5</v>
      </c>
      <c r="G1235" s="104" t="s">
        <v>327</v>
      </c>
      <c r="H1235" s="105">
        <v>21</v>
      </c>
      <c r="I1235" s="104"/>
      <c r="J1235" s="104" t="s">
        <v>258</v>
      </c>
      <c r="K1235" s="104" t="s">
        <v>75</v>
      </c>
      <c r="L1235" s="104" t="s">
        <v>259</v>
      </c>
      <c r="M1235" s="104" t="s">
        <v>276</v>
      </c>
      <c r="N1235" s="104"/>
      <c r="O1235" s="106"/>
      <c r="P1235" s="111" t="s">
        <v>377</v>
      </c>
      <c r="Q1235" s="153" t="s">
        <v>308</v>
      </c>
      <c r="R1235" s="153" t="s">
        <v>401</v>
      </c>
      <c r="S1235" s="153">
        <v>4.1666666666666657E-2</v>
      </c>
      <c r="T1235" s="153">
        <v>0.33333333333333331</v>
      </c>
      <c r="U1235" s="153">
        <v>0.375</v>
      </c>
      <c r="V1235" s="153">
        <f>IF(ISBLANK(T1235),"",Tabella2[[#This Row],[ACT STOP]]-Tabella2[[#This Row],[ACT START]])</f>
        <v>4.1666666666666685E-2</v>
      </c>
      <c r="W1235" s="104" t="s">
        <v>92</v>
      </c>
      <c r="X1235" s="104" t="s">
        <v>91</v>
      </c>
      <c r="Y1235" s="110"/>
      <c r="Z1235" s="106"/>
      <c r="AA1235" s="104"/>
      <c r="AB1235" s="107"/>
      <c r="AC1235" s="72">
        <v>1</v>
      </c>
      <c r="AH1235" s="70"/>
      <c r="AI1235" s="70"/>
      <c r="AJ1235">
        <v>0</v>
      </c>
      <c r="AL1235" s="70"/>
      <c r="BM1235" s="135">
        <v>0.33333333333333331</v>
      </c>
      <c r="BN1235" s="136">
        <v>0.375</v>
      </c>
      <c r="BO1235" s="101"/>
      <c r="BR1235" s="109" t="str">
        <f t="shared" si="19"/>
        <v>SH-25-1224</v>
      </c>
      <c r="BS1235" s="109" t="s">
        <v>2335</v>
      </c>
      <c r="BT1235" t="s">
        <v>92</v>
      </c>
      <c r="BU1235" t="s">
        <v>2336</v>
      </c>
    </row>
    <row r="1236" spans="1:73" hidden="1">
      <c r="A1236" s="103" t="s">
        <v>2337</v>
      </c>
      <c r="B1236" s="102">
        <v>45677</v>
      </c>
      <c r="C1236" s="104">
        <f>_xlfn.ISOWEEKNUM(Tabella2[[#This Row],[Date]])</f>
        <v>4</v>
      </c>
      <c r="D1236" s="104" t="s">
        <v>255</v>
      </c>
      <c r="E1236" s="104" t="s">
        <v>256</v>
      </c>
      <c r="F1236" s="104">
        <v>41</v>
      </c>
      <c r="G1236" s="104" t="s">
        <v>284</v>
      </c>
      <c r="H1236" s="105">
        <v>9</v>
      </c>
      <c r="I1236" s="104" t="s">
        <v>258</v>
      </c>
      <c r="J1236" s="104"/>
      <c r="K1236" s="104" t="s">
        <v>79</v>
      </c>
      <c r="L1236" s="104" t="s">
        <v>299</v>
      </c>
      <c r="M1236" s="104" t="s">
        <v>386</v>
      </c>
      <c r="N1236" s="104"/>
      <c r="O1236" s="108" t="str">
        <f>A1237</f>
        <v>13639</v>
      </c>
      <c r="P1236" s="111" t="s">
        <v>2187</v>
      </c>
      <c r="Q1236" s="153" t="s">
        <v>331</v>
      </c>
      <c r="R1236" s="153" t="s">
        <v>2338</v>
      </c>
      <c r="S1236" s="153">
        <v>4.1666666666666657E-2</v>
      </c>
      <c r="T1236" s="153">
        <v>0.39930555555555558</v>
      </c>
      <c r="U1236" s="153">
        <v>0.44097222222222221</v>
      </c>
      <c r="V1236" s="153">
        <f>IF(ISBLANK(T1236),"",Tabella2[[#This Row],[ACT STOP]]-Tabella2[[#This Row],[ACT START]])</f>
        <v>4.166666666666663E-2</v>
      </c>
      <c r="W1236" s="104" t="s">
        <v>92</v>
      </c>
      <c r="X1236" s="104" t="s">
        <v>91</v>
      </c>
      <c r="Y1236" s="110"/>
      <c r="Z1236" s="106"/>
      <c r="AA1236" s="104"/>
      <c r="AB1236" s="107"/>
      <c r="AC1236" s="72">
        <v>1</v>
      </c>
      <c r="AH1236" s="70"/>
      <c r="AI1236" s="70"/>
      <c r="AJ1236">
        <v>0</v>
      </c>
      <c r="AL1236" s="70"/>
      <c r="BM1236" s="135">
        <v>0.39930555555555558</v>
      </c>
      <c r="BN1236" s="136">
        <v>0.44097222222222221</v>
      </c>
      <c r="BO1236" s="101"/>
      <c r="BR1236" s="109" t="str">
        <f t="shared" si="19"/>
        <v>SH-25-1225</v>
      </c>
      <c r="BS1236" s="109" t="s">
        <v>339</v>
      </c>
      <c r="BT1236" t="s">
        <v>92</v>
      </c>
      <c r="BU1236" t="s">
        <v>2339</v>
      </c>
    </row>
    <row r="1237" spans="1:73" hidden="1">
      <c r="A1237" s="103" t="s">
        <v>2340</v>
      </c>
      <c r="B1237" s="102">
        <v>45677</v>
      </c>
      <c r="C1237" s="104">
        <f>_xlfn.ISOWEEKNUM(Tabella2[[#This Row],[Date]])</f>
        <v>4</v>
      </c>
      <c r="D1237" s="104" t="s">
        <v>255</v>
      </c>
      <c r="E1237" s="104" t="s">
        <v>256</v>
      </c>
      <c r="F1237" s="104">
        <v>49</v>
      </c>
      <c r="G1237" s="104" t="s">
        <v>284</v>
      </c>
      <c r="H1237" s="105">
        <v>23</v>
      </c>
      <c r="I1237" s="104" t="s">
        <v>258</v>
      </c>
      <c r="J1237" s="104"/>
      <c r="K1237" s="104" t="s">
        <v>78</v>
      </c>
      <c r="L1237" s="104" t="s">
        <v>299</v>
      </c>
      <c r="M1237" s="104" t="s">
        <v>386</v>
      </c>
      <c r="N1237" s="104"/>
      <c r="O1237" s="108" t="str">
        <f>A1236</f>
        <v>13638</v>
      </c>
      <c r="P1237" s="111" t="s">
        <v>2187</v>
      </c>
      <c r="Q1237" s="153">
        <v>0.39930555555555558</v>
      </c>
      <c r="R1237" s="153">
        <v>0.44097222222222221</v>
      </c>
      <c r="S1237" s="153">
        <v>4.1666666666666657E-2</v>
      </c>
      <c r="T1237" s="153">
        <v>0.39930555555555558</v>
      </c>
      <c r="U1237" s="153">
        <v>0.44097222222222221</v>
      </c>
      <c r="V1237" s="153">
        <f>IF(ISBLANK(T1237),"",Tabella2[[#This Row],[ACT STOP]]-Tabella2[[#This Row],[ACT START]])</f>
        <v>4.166666666666663E-2</v>
      </c>
      <c r="W1237" s="104" t="s">
        <v>92</v>
      </c>
      <c r="X1237" s="104" t="s">
        <v>91</v>
      </c>
      <c r="Y1237" s="110"/>
      <c r="Z1237" s="106"/>
      <c r="AA1237" s="104"/>
      <c r="AB1237" s="107"/>
      <c r="AC1237" s="72">
        <v>1</v>
      </c>
      <c r="AH1237" s="70"/>
      <c r="AI1237" s="70"/>
      <c r="AJ1237">
        <v>0</v>
      </c>
      <c r="AL1237" s="70"/>
      <c r="BM1237" s="135">
        <v>0.39930555555555558</v>
      </c>
      <c r="BN1237" s="136">
        <v>0.44097222222222221</v>
      </c>
      <c r="BO1237" s="101"/>
      <c r="BR1237" s="109" t="str">
        <f t="shared" si="19"/>
        <v>SH-25-1226</v>
      </c>
      <c r="BS1237" s="109" t="s">
        <v>358</v>
      </c>
      <c r="BT1237" t="s">
        <v>92</v>
      </c>
      <c r="BU1237" t="s">
        <v>2341</v>
      </c>
    </row>
    <row r="1238" spans="1:73" hidden="1">
      <c r="A1238" s="103" t="s">
        <v>2342</v>
      </c>
      <c r="B1238" s="102">
        <v>45677</v>
      </c>
      <c r="C1238" s="104">
        <f>_xlfn.ISOWEEKNUM(Tabella2[[#This Row],[Date]])</f>
        <v>4</v>
      </c>
      <c r="D1238" s="104" t="s">
        <v>305</v>
      </c>
      <c r="E1238" s="104" t="s">
        <v>284</v>
      </c>
      <c r="F1238" s="104">
        <v>45</v>
      </c>
      <c r="G1238" s="104" t="s">
        <v>257</v>
      </c>
      <c r="H1238" s="105">
        <v>1</v>
      </c>
      <c r="I1238" s="104"/>
      <c r="J1238" s="104" t="s">
        <v>258</v>
      </c>
      <c r="K1238" s="104" t="s">
        <v>80</v>
      </c>
      <c r="L1238" s="104" t="s">
        <v>299</v>
      </c>
      <c r="M1238" s="104" t="s">
        <v>361</v>
      </c>
      <c r="N1238" s="104"/>
      <c r="O1238" s="108" t="str">
        <f>A253</f>
        <v>12655</v>
      </c>
      <c r="P1238" s="104" t="s">
        <v>362</v>
      </c>
      <c r="Q1238" s="153" t="s">
        <v>331</v>
      </c>
      <c r="R1238" s="153" t="s">
        <v>2338</v>
      </c>
      <c r="S1238" s="153">
        <v>4.1666666666666657E-2</v>
      </c>
      <c r="T1238" s="153">
        <v>0.40972222222222221</v>
      </c>
      <c r="U1238" s="153">
        <v>0.44097222222222221</v>
      </c>
      <c r="V1238" s="153">
        <f>IF(ISBLANK(T1238),"",Tabella2[[#This Row],[ACT STOP]]-Tabella2[[#This Row],[ACT START]])</f>
        <v>3.125E-2</v>
      </c>
      <c r="W1238" s="104" t="s">
        <v>92</v>
      </c>
      <c r="X1238" s="104" t="s">
        <v>91</v>
      </c>
      <c r="Y1238" s="110"/>
      <c r="Z1238" s="106"/>
      <c r="AA1238" s="104"/>
      <c r="AB1238" s="107"/>
      <c r="AC1238" s="72">
        <v>1</v>
      </c>
      <c r="AH1238" s="70"/>
      <c r="AI1238" s="70"/>
      <c r="AJ1238">
        <v>0</v>
      </c>
      <c r="AL1238" s="70"/>
      <c r="BM1238" s="135">
        <v>0.40972222222222221</v>
      </c>
      <c r="BN1238" s="136">
        <v>0.44097222222222221</v>
      </c>
      <c r="BO1238" s="101"/>
      <c r="BR1238" s="109" t="str">
        <f t="shared" si="19"/>
        <v>SH-25-1227</v>
      </c>
      <c r="BS1238" s="109" t="s">
        <v>332</v>
      </c>
      <c r="BT1238" t="s">
        <v>92</v>
      </c>
      <c r="BU1238" t="s">
        <v>2343</v>
      </c>
    </row>
    <row r="1239" spans="1:73" hidden="1">
      <c r="A1239" s="103" t="s">
        <v>2344</v>
      </c>
      <c r="B1239" s="102">
        <v>45677</v>
      </c>
      <c r="C1239" s="104">
        <f>_xlfn.ISOWEEKNUM(Tabella2[[#This Row],[Date]])</f>
        <v>4</v>
      </c>
      <c r="D1239" s="104" t="s">
        <v>326</v>
      </c>
      <c r="E1239" s="104" t="s">
        <v>327</v>
      </c>
      <c r="F1239" s="104">
        <v>66</v>
      </c>
      <c r="G1239" s="104" t="s">
        <v>257</v>
      </c>
      <c r="H1239" s="105">
        <v>32</v>
      </c>
      <c r="I1239" s="104" t="s">
        <v>258</v>
      </c>
      <c r="J1239" s="104"/>
      <c r="K1239" s="104" t="s">
        <v>83</v>
      </c>
      <c r="L1239" s="104" t="s">
        <v>259</v>
      </c>
      <c r="M1239" s="104" t="s">
        <v>430</v>
      </c>
      <c r="N1239" s="104"/>
      <c r="O1239" s="106"/>
      <c r="P1239" s="104" t="s">
        <v>2237</v>
      </c>
      <c r="Q1239" s="153" t="s">
        <v>331</v>
      </c>
      <c r="R1239" s="153" t="s">
        <v>2338</v>
      </c>
      <c r="S1239" s="153">
        <v>4.1666666666666657E-2</v>
      </c>
      <c r="T1239" s="153" t="s">
        <v>331</v>
      </c>
      <c r="U1239" s="153" t="s">
        <v>2338</v>
      </c>
      <c r="V1239" s="153">
        <f>IF(ISBLANK(T1239),"",Tabella2[[#This Row],[ACT STOP]]-Tabella2[[#This Row],[ACT START]])</f>
        <v>4.1666666666666685E-2</v>
      </c>
      <c r="W1239" s="104" t="s">
        <v>92</v>
      </c>
      <c r="X1239" s="104" t="s">
        <v>91</v>
      </c>
      <c r="Y1239" s="110"/>
      <c r="Z1239" s="106"/>
      <c r="AA1239" s="104"/>
      <c r="AB1239" s="107"/>
      <c r="AC1239" s="72">
        <v>1</v>
      </c>
      <c r="AH1239" s="70"/>
      <c r="AI1239" s="70"/>
      <c r="AJ1239">
        <v>0</v>
      </c>
      <c r="AL1239" s="70"/>
      <c r="BM1239" s="135" t="s">
        <v>331</v>
      </c>
      <c r="BN1239" s="136" t="s">
        <v>2338</v>
      </c>
      <c r="BO1239" s="101"/>
      <c r="BR1239" s="109" t="str">
        <f t="shared" si="19"/>
        <v>SH-25-1228</v>
      </c>
      <c r="BS1239" s="109" t="s">
        <v>356</v>
      </c>
      <c r="BT1239" t="s">
        <v>92</v>
      </c>
      <c r="BU1239" t="s">
        <v>2345</v>
      </c>
    </row>
    <row r="1240" spans="1:73" hidden="1">
      <c r="A1240" s="103" t="s">
        <v>2346</v>
      </c>
      <c r="B1240" s="102">
        <v>45677</v>
      </c>
      <c r="C1240" s="104">
        <f>_xlfn.ISOWEEKNUM(Tabella2[[#This Row],[Date]])</f>
        <v>4</v>
      </c>
      <c r="D1240" s="104" t="s">
        <v>370</v>
      </c>
      <c r="E1240" s="104" t="s">
        <v>256</v>
      </c>
      <c r="F1240" s="104">
        <v>53</v>
      </c>
      <c r="G1240" s="104" t="s">
        <v>257</v>
      </c>
      <c r="H1240" s="105">
        <v>25</v>
      </c>
      <c r="I1240" s="104" t="s">
        <v>258</v>
      </c>
      <c r="J1240" s="104"/>
      <c r="K1240" s="104" t="s">
        <v>79</v>
      </c>
      <c r="L1240" s="104" t="s">
        <v>299</v>
      </c>
      <c r="M1240" s="104" t="s">
        <v>276</v>
      </c>
      <c r="N1240" s="104"/>
      <c r="O1240" s="108" t="str">
        <f>A254</f>
        <v>12656</v>
      </c>
      <c r="P1240" s="111" t="s">
        <v>2205</v>
      </c>
      <c r="Q1240" s="153" t="s">
        <v>337</v>
      </c>
      <c r="R1240" s="153" t="s">
        <v>2347</v>
      </c>
      <c r="S1240" s="153">
        <v>4.1666666666666657E-2</v>
      </c>
      <c r="T1240" s="153">
        <v>0.46180555555555558</v>
      </c>
      <c r="U1240" s="153">
        <v>0.50347222222222221</v>
      </c>
      <c r="V1240" s="153">
        <f>IF(ISBLANK(T1240),"",Tabella2[[#This Row],[ACT STOP]]-Tabella2[[#This Row],[ACT START]])</f>
        <v>4.166666666666663E-2</v>
      </c>
      <c r="W1240" s="104" t="s">
        <v>92</v>
      </c>
      <c r="X1240" s="104" t="s">
        <v>91</v>
      </c>
      <c r="Y1240" s="110"/>
      <c r="Z1240" s="106"/>
      <c r="AA1240" s="104"/>
      <c r="AB1240" s="107"/>
      <c r="AC1240" s="72">
        <v>1</v>
      </c>
      <c r="AH1240" s="70"/>
      <c r="AI1240" s="70"/>
      <c r="AJ1240">
        <v>0</v>
      </c>
      <c r="AL1240" s="70"/>
      <c r="BM1240" s="135">
        <v>0.46180555555555558</v>
      </c>
      <c r="BN1240" s="136">
        <v>0.50347222222222221</v>
      </c>
      <c r="BO1240" s="101"/>
      <c r="BR1240" s="109" t="str">
        <f t="shared" si="19"/>
        <v>SH-25-1229</v>
      </c>
      <c r="BS1240" s="109" t="s">
        <v>867</v>
      </c>
      <c r="BT1240" t="s">
        <v>92</v>
      </c>
      <c r="BU1240" t="s">
        <v>2348</v>
      </c>
    </row>
    <row r="1241" spans="1:73" hidden="1">
      <c r="A1241" s="103" t="s">
        <v>2349</v>
      </c>
      <c r="B1241" s="102">
        <v>45677</v>
      </c>
      <c r="C1241" s="104">
        <f>_xlfn.ISOWEEKNUM(Tabella2[[#This Row],[Date]])</f>
        <v>4</v>
      </c>
      <c r="D1241" s="104" t="s">
        <v>370</v>
      </c>
      <c r="E1241" s="104" t="s">
        <v>256</v>
      </c>
      <c r="F1241" s="104">
        <v>51</v>
      </c>
      <c r="G1241" s="104" t="s">
        <v>257</v>
      </c>
      <c r="H1241" s="105">
        <v>12</v>
      </c>
      <c r="I1241" s="104" t="s">
        <v>258</v>
      </c>
      <c r="J1241" s="104"/>
      <c r="K1241" s="104" t="s">
        <v>83</v>
      </c>
      <c r="L1241" s="104" t="s">
        <v>299</v>
      </c>
      <c r="M1241" s="104" t="s">
        <v>276</v>
      </c>
      <c r="N1241" s="104"/>
      <c r="O1241" s="108" t="str">
        <f>A255</f>
        <v>12657</v>
      </c>
      <c r="P1241" s="111" t="s">
        <v>2205</v>
      </c>
      <c r="Q1241" s="153" t="s">
        <v>337</v>
      </c>
      <c r="R1241" s="153" t="s">
        <v>2347</v>
      </c>
      <c r="S1241" s="153">
        <v>4.1666666666666657E-2</v>
      </c>
      <c r="T1241" s="153" t="s">
        <v>337</v>
      </c>
      <c r="U1241" s="153" t="s">
        <v>2347</v>
      </c>
      <c r="V1241" s="153">
        <f>IF(ISBLANK(T1241),"",Tabella2[[#This Row],[ACT STOP]]-Tabella2[[#This Row],[ACT START]])</f>
        <v>4.166666666666663E-2</v>
      </c>
      <c r="W1241" s="104" t="s">
        <v>92</v>
      </c>
      <c r="X1241" s="104" t="s">
        <v>91</v>
      </c>
      <c r="Y1241" s="110"/>
      <c r="Z1241" s="106"/>
      <c r="AA1241" s="104"/>
      <c r="AB1241" s="107"/>
      <c r="AC1241" s="72">
        <v>1</v>
      </c>
      <c r="AH1241" s="70"/>
      <c r="AI1241" s="70"/>
      <c r="AJ1241">
        <v>0</v>
      </c>
      <c r="AL1241" s="70"/>
      <c r="BL1241" t="s">
        <v>453</v>
      </c>
      <c r="BM1241" s="135" t="s">
        <v>337</v>
      </c>
      <c r="BN1241" s="136" t="s">
        <v>2347</v>
      </c>
      <c r="BO1241" s="101"/>
      <c r="BR1241" s="109" t="str">
        <f t="shared" si="19"/>
        <v>SH-25-1230</v>
      </c>
      <c r="BS1241" s="109" t="s">
        <v>266</v>
      </c>
      <c r="BT1241" t="s">
        <v>92</v>
      </c>
      <c r="BU1241" t="s">
        <v>2350</v>
      </c>
    </row>
    <row r="1242" spans="1:73" hidden="1">
      <c r="A1242" s="103" t="s">
        <v>2351</v>
      </c>
      <c r="B1242" s="102">
        <v>45677</v>
      </c>
      <c r="C1242" s="104">
        <f>_xlfn.ISOWEEKNUM(Tabella2[[#This Row],[Date]])</f>
        <v>4</v>
      </c>
      <c r="D1242" s="104" t="s">
        <v>255</v>
      </c>
      <c r="E1242" s="104" t="s">
        <v>256</v>
      </c>
      <c r="F1242" s="104">
        <v>47</v>
      </c>
      <c r="G1242" s="104" t="s">
        <v>257</v>
      </c>
      <c r="H1242" s="105">
        <v>13</v>
      </c>
      <c r="I1242" s="104" t="s">
        <v>258</v>
      </c>
      <c r="J1242" s="104"/>
      <c r="K1242" s="104" t="s">
        <v>78</v>
      </c>
      <c r="L1242" s="104" t="s">
        <v>299</v>
      </c>
      <c r="M1242" s="104" t="s">
        <v>386</v>
      </c>
      <c r="N1242" s="104"/>
      <c r="O1242" s="108" t="str">
        <f>A256</f>
        <v>12658</v>
      </c>
      <c r="P1242" s="111" t="s">
        <v>2075</v>
      </c>
      <c r="Q1242" s="153">
        <v>0.52430555555555558</v>
      </c>
      <c r="R1242" s="153">
        <v>0.56597222222222221</v>
      </c>
      <c r="S1242" s="153">
        <v>4.1666666666666657E-2</v>
      </c>
      <c r="T1242" s="153">
        <v>0.52430555555555558</v>
      </c>
      <c r="U1242" s="153">
        <v>0.56597222222222221</v>
      </c>
      <c r="V1242" s="153">
        <f>IF(ISBLANK(T1242),"",Tabella2[[#This Row],[ACT STOP]]-Tabella2[[#This Row],[ACT START]])</f>
        <v>4.166666666666663E-2</v>
      </c>
      <c r="W1242" s="104" t="s">
        <v>92</v>
      </c>
      <c r="X1242" s="104" t="s">
        <v>91</v>
      </c>
      <c r="Y1242" s="110"/>
      <c r="Z1242" s="106"/>
      <c r="AA1242" s="104"/>
      <c r="AB1242" s="107"/>
      <c r="AC1242" s="72">
        <v>1</v>
      </c>
      <c r="AH1242" s="70"/>
      <c r="AI1242" s="70"/>
      <c r="AJ1242">
        <v>0</v>
      </c>
      <c r="AL1242" s="70"/>
      <c r="BM1242" s="135">
        <v>0.52430555555555558</v>
      </c>
      <c r="BN1242" s="136">
        <v>0.56597222222222221</v>
      </c>
      <c r="BO1242" s="101"/>
      <c r="BR1242" s="109" t="str">
        <f t="shared" si="19"/>
        <v>SH-25-1231</v>
      </c>
      <c r="BS1242" s="109" t="s">
        <v>427</v>
      </c>
      <c r="BT1242" t="s">
        <v>92</v>
      </c>
      <c r="BU1242" t="s">
        <v>2352</v>
      </c>
    </row>
    <row r="1243" spans="1:73" hidden="1">
      <c r="A1243" s="103" t="s">
        <v>2353</v>
      </c>
      <c r="B1243" s="102">
        <v>45677</v>
      </c>
      <c r="C1243" s="104">
        <f>_xlfn.ISOWEEKNUM(Tabella2[[#This Row],[Date]])</f>
        <v>4</v>
      </c>
      <c r="D1243" s="104" t="s">
        <v>370</v>
      </c>
      <c r="E1243" s="104" t="s">
        <v>256</v>
      </c>
      <c r="F1243" s="104">
        <v>55</v>
      </c>
      <c r="G1243" s="104" t="s">
        <v>257</v>
      </c>
      <c r="H1243" s="105">
        <v>10</v>
      </c>
      <c r="I1243" s="104" t="s">
        <v>258</v>
      </c>
      <c r="J1243" s="104"/>
      <c r="K1243" s="104" t="s">
        <v>83</v>
      </c>
      <c r="L1243" s="104" t="s">
        <v>299</v>
      </c>
      <c r="M1243" s="104" t="s">
        <v>361</v>
      </c>
      <c r="N1243" s="104"/>
      <c r="O1243" s="108" t="str">
        <f>A257</f>
        <v>12659</v>
      </c>
      <c r="P1243" s="111" t="s">
        <v>371</v>
      </c>
      <c r="Q1243" s="153" t="s">
        <v>350</v>
      </c>
      <c r="R1243" s="153" t="s">
        <v>406</v>
      </c>
      <c r="S1243" s="153">
        <v>4.1666666666666657E-2</v>
      </c>
      <c r="T1243" s="153" t="s">
        <v>350</v>
      </c>
      <c r="U1243" s="153" t="s">
        <v>406</v>
      </c>
      <c r="V1243" s="153">
        <f>IF(ISBLANK(T1243),"",Tabella2[[#This Row],[ACT STOP]]-Tabella2[[#This Row],[ACT START]])</f>
        <v>4.166666666666663E-2</v>
      </c>
      <c r="W1243" s="104" t="s">
        <v>92</v>
      </c>
      <c r="X1243" s="104" t="s">
        <v>91</v>
      </c>
      <c r="Y1243" s="110"/>
      <c r="Z1243" s="106"/>
      <c r="AA1243" s="104"/>
      <c r="AB1243" s="107"/>
      <c r="AC1243" s="72">
        <v>1</v>
      </c>
      <c r="AH1243" s="70"/>
      <c r="AI1243" s="70"/>
      <c r="AJ1243">
        <v>0</v>
      </c>
      <c r="AL1243" s="70"/>
      <c r="BM1243" s="135" t="s">
        <v>350</v>
      </c>
      <c r="BN1243" s="136" t="s">
        <v>406</v>
      </c>
      <c r="BO1243" s="101"/>
      <c r="BR1243" s="109" t="str">
        <f t="shared" si="19"/>
        <v>SH-25-1232</v>
      </c>
      <c r="BS1243" s="109" t="s">
        <v>552</v>
      </c>
      <c r="BT1243" t="s">
        <v>92</v>
      </c>
      <c r="BU1243" t="s">
        <v>2354</v>
      </c>
    </row>
    <row r="1244" spans="1:73" hidden="1">
      <c r="A1244" s="103" t="s">
        <v>2355</v>
      </c>
      <c r="B1244" s="102">
        <v>45677</v>
      </c>
      <c r="C1244" s="104">
        <f>_xlfn.ISOWEEKNUM(Tabella2[[#This Row],[Date]])</f>
        <v>4</v>
      </c>
      <c r="D1244" s="104" t="s">
        <v>255</v>
      </c>
      <c r="E1244" s="104" t="s">
        <v>256</v>
      </c>
      <c r="F1244" s="104">
        <v>44</v>
      </c>
      <c r="G1244" s="104" t="s">
        <v>284</v>
      </c>
      <c r="H1244" s="105">
        <v>23</v>
      </c>
      <c r="I1244" s="104" t="s">
        <v>258</v>
      </c>
      <c r="J1244" s="104"/>
      <c r="K1244" s="104" t="s">
        <v>79</v>
      </c>
      <c r="L1244" s="104" t="s">
        <v>299</v>
      </c>
      <c r="M1244" s="104" t="s">
        <v>906</v>
      </c>
      <c r="N1244" s="104"/>
      <c r="O1244" s="108" t="str">
        <f>A1245</f>
        <v>13647</v>
      </c>
      <c r="P1244" s="111" t="s">
        <v>2356</v>
      </c>
      <c r="Q1244" s="153" t="s">
        <v>316</v>
      </c>
      <c r="R1244" s="153" t="s">
        <v>480</v>
      </c>
      <c r="S1244" s="153">
        <v>4.1666666666666657E-2</v>
      </c>
      <c r="T1244" s="153">
        <v>0.60416666666666663</v>
      </c>
      <c r="U1244" s="153">
        <v>0.63888888888888884</v>
      </c>
      <c r="V1244" s="153">
        <f>IF(ISBLANK(T1244),"",Tabella2[[#This Row],[ACT STOP]]-Tabella2[[#This Row],[ACT START]])</f>
        <v>3.472222222222221E-2</v>
      </c>
      <c r="W1244" s="104" t="s">
        <v>92</v>
      </c>
      <c r="X1244" s="104" t="s">
        <v>91</v>
      </c>
      <c r="Y1244" s="110" t="s">
        <v>2357</v>
      </c>
      <c r="Z1244" s="106"/>
      <c r="AA1244" s="104"/>
      <c r="AB1244" s="107"/>
      <c r="AC1244" s="72">
        <v>1</v>
      </c>
      <c r="AH1244" s="70"/>
      <c r="AI1244" s="70"/>
      <c r="AJ1244">
        <v>0</v>
      </c>
      <c r="AL1244" s="70"/>
      <c r="BM1244" s="135">
        <v>0.60416666666666663</v>
      </c>
      <c r="BN1244" s="136">
        <v>0.63888888888888884</v>
      </c>
      <c r="BO1244" s="101">
        <v>1.7361111111111108E-2</v>
      </c>
      <c r="BQ1244" t="s">
        <v>94</v>
      </c>
      <c r="BR1244" s="109" t="str">
        <f t="shared" si="19"/>
        <v>SH-25-1233</v>
      </c>
      <c r="BS1244" s="109" t="s">
        <v>358</v>
      </c>
      <c r="BT1244" t="s">
        <v>92</v>
      </c>
      <c r="BU1244" t="s">
        <v>2358</v>
      </c>
    </row>
    <row r="1245" spans="1:73" hidden="1">
      <c r="A1245" s="103" t="s">
        <v>2359</v>
      </c>
      <c r="B1245" s="102">
        <v>45677</v>
      </c>
      <c r="C1245" s="104">
        <f>_xlfn.ISOWEEKNUM(Tabella2[[#This Row],[Date]])</f>
        <v>4</v>
      </c>
      <c r="D1245" s="104" t="s">
        <v>255</v>
      </c>
      <c r="E1245" s="104" t="s">
        <v>256</v>
      </c>
      <c r="F1245" s="104">
        <v>42</v>
      </c>
      <c r="G1245" s="104" t="s">
        <v>257</v>
      </c>
      <c r="H1245" s="105">
        <v>12</v>
      </c>
      <c r="I1245" s="104" t="s">
        <v>258</v>
      </c>
      <c r="J1245" s="104"/>
      <c r="K1245" s="104" t="s">
        <v>78</v>
      </c>
      <c r="L1245" s="104" t="s">
        <v>299</v>
      </c>
      <c r="M1245" s="104" t="s">
        <v>906</v>
      </c>
      <c r="N1245" s="104"/>
      <c r="O1245" s="108" t="str">
        <f>A1244</f>
        <v>13646</v>
      </c>
      <c r="P1245" s="111" t="s">
        <v>2356</v>
      </c>
      <c r="Q1245" s="153">
        <v>0.58680555555555558</v>
      </c>
      <c r="R1245" s="153">
        <v>0.62847222222222221</v>
      </c>
      <c r="S1245" s="153">
        <v>4.1666666666666657E-2</v>
      </c>
      <c r="T1245" s="153">
        <v>0.60416666666666663</v>
      </c>
      <c r="U1245" s="153">
        <v>0.63888888888888884</v>
      </c>
      <c r="V1245" s="153">
        <f>IF(ISBLANK(T1245),"",Tabella2[[#This Row],[ACT STOP]]-Tabella2[[#This Row],[ACT START]])</f>
        <v>3.472222222222221E-2</v>
      </c>
      <c r="W1245" s="104" t="s">
        <v>92</v>
      </c>
      <c r="X1245" s="104" t="s">
        <v>91</v>
      </c>
      <c r="Y1245" s="110" t="s">
        <v>2360</v>
      </c>
      <c r="Z1245" s="106"/>
      <c r="AA1245" s="104"/>
      <c r="AB1245" s="107"/>
      <c r="AC1245" s="72">
        <v>1</v>
      </c>
      <c r="AH1245" s="70"/>
      <c r="AI1245" s="70"/>
      <c r="AJ1245">
        <v>0</v>
      </c>
      <c r="AL1245" s="70"/>
      <c r="BM1245" s="135">
        <v>0.60416666666666663</v>
      </c>
      <c r="BN1245" s="136">
        <v>0.63888888888888884</v>
      </c>
      <c r="BO1245" s="101">
        <v>1.7361111111111108E-2</v>
      </c>
      <c r="BQ1245" t="s">
        <v>94</v>
      </c>
      <c r="BR1245" s="109" t="str">
        <f t="shared" si="19"/>
        <v>SH-25-1234</v>
      </c>
      <c r="BS1245" s="109" t="s">
        <v>266</v>
      </c>
      <c r="BT1245" t="s">
        <v>92</v>
      </c>
      <c r="BU1245" t="s">
        <v>2361</v>
      </c>
    </row>
    <row r="1246" spans="1:73" hidden="1">
      <c r="A1246" s="103" t="s">
        <v>2362</v>
      </c>
      <c r="B1246" s="102">
        <v>45677</v>
      </c>
      <c r="C1246" s="104">
        <f>_xlfn.ISOWEEKNUM(Tabella2[[#This Row],[Date]])</f>
        <v>4</v>
      </c>
      <c r="D1246" s="104" t="s">
        <v>370</v>
      </c>
      <c r="E1246" s="104" t="s">
        <v>256</v>
      </c>
      <c r="F1246" s="104">
        <v>50</v>
      </c>
      <c r="G1246" s="104" t="s">
        <v>284</v>
      </c>
      <c r="H1246" s="105">
        <v>22</v>
      </c>
      <c r="I1246" s="104" t="s">
        <v>258</v>
      </c>
      <c r="J1246" s="104"/>
      <c r="K1246" s="104" t="s">
        <v>83</v>
      </c>
      <c r="L1246" s="104" t="s">
        <v>299</v>
      </c>
      <c r="M1246" s="104" t="s">
        <v>361</v>
      </c>
      <c r="N1246" s="104"/>
      <c r="O1246" s="108" t="str">
        <f>A258</f>
        <v>12660</v>
      </c>
      <c r="P1246" s="111" t="s">
        <v>371</v>
      </c>
      <c r="Q1246" s="153" t="s">
        <v>316</v>
      </c>
      <c r="R1246" s="153" t="s">
        <v>480</v>
      </c>
      <c r="S1246" s="153">
        <v>4.1666666666666657E-2</v>
      </c>
      <c r="T1246" s="153" t="s">
        <v>316</v>
      </c>
      <c r="U1246" s="153" t="s">
        <v>480</v>
      </c>
      <c r="V1246" s="153">
        <f>IF(ISBLANK(T1246),"",Tabella2[[#This Row],[ACT STOP]]-Tabella2[[#This Row],[ACT START]])</f>
        <v>4.166666666666663E-2</v>
      </c>
      <c r="W1246" s="104" t="s">
        <v>92</v>
      </c>
      <c r="X1246" s="104" t="s">
        <v>91</v>
      </c>
      <c r="Y1246" s="110"/>
      <c r="Z1246" s="106"/>
      <c r="AA1246" s="104"/>
      <c r="AB1246" s="107"/>
      <c r="AC1246" s="72">
        <v>1</v>
      </c>
      <c r="AH1246" s="70"/>
      <c r="AI1246" s="70"/>
      <c r="AJ1246">
        <v>0</v>
      </c>
      <c r="AL1246" s="70"/>
      <c r="BM1246" s="135" t="s">
        <v>316</v>
      </c>
      <c r="BN1246" s="136" t="s">
        <v>480</v>
      </c>
      <c r="BO1246" s="101"/>
      <c r="BR1246" s="109" t="str">
        <f t="shared" si="19"/>
        <v>SH-25-1235</v>
      </c>
      <c r="BS1246" s="109" t="s">
        <v>295</v>
      </c>
      <c r="BT1246" t="s">
        <v>92</v>
      </c>
      <c r="BU1246" t="s">
        <v>2363</v>
      </c>
    </row>
    <row r="1247" spans="1:73" hidden="1">
      <c r="A1247" s="103" t="s">
        <v>2364</v>
      </c>
      <c r="B1247" s="102">
        <v>45677</v>
      </c>
      <c r="C1247" s="104">
        <f>_xlfn.ISOWEEKNUM(Tabella2[[#This Row],[Date]])</f>
        <v>4</v>
      </c>
      <c r="D1247" s="104" t="s">
        <v>326</v>
      </c>
      <c r="E1247" s="104" t="s">
        <v>327</v>
      </c>
      <c r="F1247" s="104">
        <v>69</v>
      </c>
      <c r="G1247" s="104" t="s">
        <v>257</v>
      </c>
      <c r="H1247" s="105">
        <v>30</v>
      </c>
      <c r="I1247" s="104" t="s">
        <v>258</v>
      </c>
      <c r="J1247" s="104"/>
      <c r="K1247" s="104" t="s">
        <v>79</v>
      </c>
      <c r="L1247" s="104" t="s">
        <v>299</v>
      </c>
      <c r="M1247" s="104" t="s">
        <v>430</v>
      </c>
      <c r="N1247" s="104"/>
      <c r="O1247" s="108" t="str">
        <f>A259</f>
        <v>12661</v>
      </c>
      <c r="P1247" s="111" t="s">
        <v>431</v>
      </c>
      <c r="Q1247" s="153" t="s">
        <v>344</v>
      </c>
      <c r="R1247" s="153" t="s">
        <v>899</v>
      </c>
      <c r="S1247" s="153">
        <v>4.1666666666666657E-2</v>
      </c>
      <c r="T1247" s="153">
        <v>0.64930555555555558</v>
      </c>
      <c r="U1247" s="153">
        <v>0.69097222222222221</v>
      </c>
      <c r="V1247" s="153">
        <f>IF(ISBLANK(T1247),"",Tabella2[[#This Row],[ACT STOP]]-Tabella2[[#This Row],[ACT START]])</f>
        <v>4.166666666666663E-2</v>
      </c>
      <c r="W1247" s="104" t="s">
        <v>92</v>
      </c>
      <c r="X1247" s="104" t="s">
        <v>91</v>
      </c>
      <c r="Y1247" s="110"/>
      <c r="Z1247" s="106"/>
      <c r="AA1247" s="104"/>
      <c r="AB1247" s="107"/>
      <c r="AC1247" s="72">
        <v>1</v>
      </c>
      <c r="AH1247" s="70"/>
      <c r="AI1247" s="70"/>
      <c r="AJ1247">
        <v>0</v>
      </c>
      <c r="AL1247" s="70"/>
      <c r="BM1247" s="135">
        <v>0.64930555555555558</v>
      </c>
      <c r="BN1247" s="136">
        <v>0.69097222222222221</v>
      </c>
      <c r="BO1247" s="101"/>
      <c r="BR1247" s="109" t="str">
        <f t="shared" si="19"/>
        <v>SH-25-1236</v>
      </c>
      <c r="BS1247" s="109" t="s">
        <v>279</v>
      </c>
      <c r="BT1247" t="s">
        <v>92</v>
      </c>
      <c r="BU1247" t="s">
        <v>2365</v>
      </c>
    </row>
    <row r="1248" spans="1:73" hidden="1">
      <c r="A1248" s="103" t="s">
        <v>2366</v>
      </c>
      <c r="B1248" s="102">
        <v>45677</v>
      </c>
      <c r="C1248" s="104">
        <f>_xlfn.ISOWEEKNUM(Tabella2[[#This Row],[Date]])</f>
        <v>4</v>
      </c>
      <c r="D1248" s="104" t="s">
        <v>326</v>
      </c>
      <c r="E1248" s="104" t="s">
        <v>327</v>
      </c>
      <c r="F1248" s="104">
        <v>65</v>
      </c>
      <c r="G1248" s="104" t="s">
        <v>257</v>
      </c>
      <c r="H1248" s="105">
        <v>1</v>
      </c>
      <c r="I1248" s="104" t="s">
        <v>258</v>
      </c>
      <c r="J1248" s="104"/>
      <c r="K1248" s="104" t="s">
        <v>83</v>
      </c>
      <c r="L1248" s="104" t="s">
        <v>299</v>
      </c>
      <c r="M1248" s="104" t="s">
        <v>430</v>
      </c>
      <c r="N1248" s="104"/>
      <c r="O1248" s="108" t="str">
        <f>A260</f>
        <v>12662</v>
      </c>
      <c r="P1248" s="111" t="s">
        <v>431</v>
      </c>
      <c r="Q1248" s="153" t="s">
        <v>344</v>
      </c>
      <c r="R1248" s="153" t="s">
        <v>899</v>
      </c>
      <c r="S1248" s="153">
        <v>4.1666666666666657E-2</v>
      </c>
      <c r="T1248" s="153" t="s">
        <v>344</v>
      </c>
      <c r="U1248" s="153" t="s">
        <v>899</v>
      </c>
      <c r="V1248" s="153">
        <f>IF(ISBLANK(T1248),"",Tabella2[[#This Row],[ACT STOP]]-Tabella2[[#This Row],[ACT START]])</f>
        <v>4.166666666666663E-2</v>
      </c>
      <c r="W1248" s="104" t="s">
        <v>92</v>
      </c>
      <c r="X1248" s="104" t="s">
        <v>91</v>
      </c>
      <c r="Y1248" s="110"/>
      <c r="Z1248" s="106"/>
      <c r="AA1248" s="104"/>
      <c r="AB1248" s="107"/>
      <c r="AC1248" s="72">
        <v>1</v>
      </c>
      <c r="AH1248" s="70"/>
      <c r="AI1248" s="70"/>
      <c r="AJ1248">
        <v>0</v>
      </c>
      <c r="AL1248" s="70"/>
      <c r="BM1248" s="135" t="s">
        <v>344</v>
      </c>
      <c r="BN1248" s="136" t="s">
        <v>899</v>
      </c>
      <c r="BO1248" s="101"/>
      <c r="BR1248" s="109" t="str">
        <f t="shared" si="19"/>
        <v>SH-25-1237</v>
      </c>
      <c r="BS1248" s="109" t="s">
        <v>332</v>
      </c>
      <c r="BT1248" t="s">
        <v>92</v>
      </c>
      <c r="BU1248" t="s">
        <v>2367</v>
      </c>
    </row>
    <row r="1249" spans="1:73" hidden="1">
      <c r="A1249" s="103" t="s">
        <v>2368</v>
      </c>
      <c r="B1249" s="102">
        <v>45677</v>
      </c>
      <c r="C1249" s="104">
        <f>_xlfn.ISOWEEKNUM(Tabella2[[#This Row],[Date]])</f>
        <v>4</v>
      </c>
      <c r="D1249" s="104" t="s">
        <v>370</v>
      </c>
      <c r="E1249" s="104" t="s">
        <v>256</v>
      </c>
      <c r="F1249" s="104">
        <v>52</v>
      </c>
      <c r="G1249" s="104" t="s">
        <v>257</v>
      </c>
      <c r="H1249" s="105">
        <v>32</v>
      </c>
      <c r="I1249" s="104" t="s">
        <v>258</v>
      </c>
      <c r="J1249" s="104"/>
      <c r="K1249" s="104" t="s">
        <v>80</v>
      </c>
      <c r="L1249" s="104" t="s">
        <v>259</v>
      </c>
      <c r="M1249" s="104" t="s">
        <v>1846</v>
      </c>
      <c r="N1249" s="104"/>
      <c r="O1249" s="106"/>
      <c r="P1249" s="111" t="s">
        <v>1858</v>
      </c>
      <c r="Q1249" s="153" t="s">
        <v>344</v>
      </c>
      <c r="R1249" s="153" t="s">
        <v>899</v>
      </c>
      <c r="S1249" s="153">
        <v>4.1666666666666657E-2</v>
      </c>
      <c r="T1249" s="153" t="s">
        <v>344</v>
      </c>
      <c r="U1249" s="153" t="s">
        <v>899</v>
      </c>
      <c r="V1249" s="153">
        <f>IF(ISBLANK(T1249),"",Tabella2[[#This Row],[ACT STOP]]-Tabella2[[#This Row],[ACT START]])</f>
        <v>4.166666666666663E-2</v>
      </c>
      <c r="W1249" s="104" t="s">
        <v>92</v>
      </c>
      <c r="X1249" s="104" t="s">
        <v>91</v>
      </c>
      <c r="Y1249" s="110" t="s">
        <v>2369</v>
      </c>
      <c r="Z1249" s="106"/>
      <c r="AA1249" s="104"/>
      <c r="AB1249" s="107"/>
      <c r="AC1249" s="72">
        <v>1</v>
      </c>
      <c r="AH1249" s="70"/>
      <c r="AI1249" s="70"/>
      <c r="AJ1249">
        <v>0</v>
      </c>
      <c r="AL1249" s="70"/>
      <c r="BM1249" s="135" t="s">
        <v>344</v>
      </c>
      <c r="BN1249" s="136" t="s">
        <v>899</v>
      </c>
      <c r="BO1249" s="101"/>
      <c r="BR1249" s="109" t="str">
        <f t="shared" si="19"/>
        <v>SH-25-1238</v>
      </c>
      <c r="BS1249" s="109" t="s">
        <v>356</v>
      </c>
      <c r="BT1249" t="s">
        <v>92</v>
      </c>
      <c r="BU1249" t="s">
        <v>2370</v>
      </c>
    </row>
    <row r="1250" spans="1:73" hidden="1">
      <c r="A1250" s="103" t="s">
        <v>2371</v>
      </c>
      <c r="B1250" s="102">
        <v>45678</v>
      </c>
      <c r="C1250" s="104">
        <f>_xlfn.ISOWEEKNUM(Tabella2[[#This Row],[Date]])</f>
        <v>4</v>
      </c>
      <c r="D1250" s="104" t="s">
        <v>255</v>
      </c>
      <c r="E1250" s="104" t="s">
        <v>256</v>
      </c>
      <c r="F1250" s="104">
        <v>43</v>
      </c>
      <c r="G1250" s="104" t="s">
        <v>257</v>
      </c>
      <c r="H1250" s="105">
        <v>9</v>
      </c>
      <c r="I1250" s="104" t="s">
        <v>258</v>
      </c>
      <c r="J1250" s="104"/>
      <c r="K1250" s="104" t="s">
        <v>79</v>
      </c>
      <c r="L1250" s="104" t="s">
        <v>299</v>
      </c>
      <c r="M1250" s="104" t="s">
        <v>386</v>
      </c>
      <c r="N1250" s="104"/>
      <c r="O1250" s="106" t="str">
        <f>A1251</f>
        <v>13653</v>
      </c>
      <c r="P1250" s="111" t="s">
        <v>2075</v>
      </c>
      <c r="Q1250" s="153" t="s">
        <v>308</v>
      </c>
      <c r="R1250" s="153" t="s">
        <v>401</v>
      </c>
      <c r="S1250" s="153">
        <v>4.1666666666666657E-2</v>
      </c>
      <c r="T1250" s="153">
        <v>0.33680555555555558</v>
      </c>
      <c r="U1250" s="153">
        <v>0.37847222222222221</v>
      </c>
      <c r="V1250" s="153">
        <f>IF(ISBLANK(T1250),"",Tabella2[[#This Row],[ACT STOP]]-Tabella2[[#This Row],[ACT START]])</f>
        <v>4.166666666666663E-2</v>
      </c>
      <c r="W1250" s="104" t="s">
        <v>92</v>
      </c>
      <c r="X1250" s="104" t="s">
        <v>91</v>
      </c>
      <c r="Y1250" s="110"/>
      <c r="Z1250" s="106"/>
      <c r="AA1250" s="104"/>
      <c r="AB1250" s="107"/>
      <c r="AC1250" s="72">
        <v>1</v>
      </c>
      <c r="AH1250" s="70"/>
      <c r="AI1250" s="70"/>
      <c r="AJ1250">
        <v>0</v>
      </c>
      <c r="AL1250" s="70"/>
      <c r="BM1250" s="135">
        <v>0.33680555555555558</v>
      </c>
      <c r="BN1250" s="136">
        <v>0.37847222222222221</v>
      </c>
      <c r="BO1250" s="101"/>
      <c r="BR1250" s="109" t="str">
        <f t="shared" si="19"/>
        <v>SH-25-1239</v>
      </c>
      <c r="BS1250" s="109" t="s">
        <v>318</v>
      </c>
      <c r="BT1250" t="s">
        <v>92</v>
      </c>
      <c r="BU1250" t="s">
        <v>2372</v>
      </c>
    </row>
    <row r="1251" spans="1:73" hidden="1">
      <c r="A1251" s="103" t="s">
        <v>2373</v>
      </c>
      <c r="B1251" s="102">
        <v>45678</v>
      </c>
      <c r="C1251" s="104">
        <f>_xlfn.ISOWEEKNUM(Tabella2[[#This Row],[Date]])</f>
        <v>4</v>
      </c>
      <c r="D1251" s="104" t="s">
        <v>255</v>
      </c>
      <c r="E1251" s="104" t="s">
        <v>256</v>
      </c>
      <c r="F1251" s="104">
        <v>45</v>
      </c>
      <c r="G1251" s="104" t="s">
        <v>257</v>
      </c>
      <c r="H1251" s="105">
        <v>17</v>
      </c>
      <c r="I1251" s="104" t="s">
        <v>258</v>
      </c>
      <c r="J1251" s="104"/>
      <c r="K1251" s="104" t="s">
        <v>78</v>
      </c>
      <c r="L1251" s="104" t="s">
        <v>299</v>
      </c>
      <c r="M1251" s="104" t="s">
        <v>386</v>
      </c>
      <c r="N1251" s="104"/>
      <c r="O1251" s="106" t="str">
        <f>A1250</f>
        <v>13652</v>
      </c>
      <c r="P1251" s="111" t="s">
        <v>2075</v>
      </c>
      <c r="Q1251" s="153">
        <v>0.33680555555555558</v>
      </c>
      <c r="R1251" s="153">
        <v>0.37847222222222221</v>
      </c>
      <c r="S1251" s="153">
        <v>4.1666666666666657E-2</v>
      </c>
      <c r="T1251" s="153">
        <v>0.33680555555555558</v>
      </c>
      <c r="U1251" s="153">
        <v>0.37847222222222221</v>
      </c>
      <c r="V1251" s="153">
        <f>IF(ISBLANK(T1251),"",Tabella2[[#This Row],[ACT STOP]]-Tabella2[[#This Row],[ACT START]])</f>
        <v>4.166666666666663E-2</v>
      </c>
      <c r="W1251" s="104" t="s">
        <v>92</v>
      </c>
      <c r="X1251" s="104" t="s">
        <v>91</v>
      </c>
      <c r="Y1251" s="110"/>
      <c r="Z1251" s="106"/>
      <c r="AA1251" s="104"/>
      <c r="AB1251" s="107"/>
      <c r="AC1251" s="72">
        <v>1</v>
      </c>
      <c r="AH1251" s="70"/>
      <c r="AI1251" s="70"/>
      <c r="AJ1251">
        <v>0</v>
      </c>
      <c r="AL1251" s="70"/>
      <c r="BM1251" s="135">
        <v>0.33680555555555558</v>
      </c>
      <c r="BN1251" s="136">
        <v>0.37847222222222221</v>
      </c>
      <c r="BO1251" s="101"/>
      <c r="BR1251" s="109" t="str">
        <f t="shared" si="19"/>
        <v>SH-25-1240</v>
      </c>
      <c r="BS1251" s="109" t="s">
        <v>393</v>
      </c>
      <c r="BT1251" t="s">
        <v>92</v>
      </c>
      <c r="BU1251" t="s">
        <v>2374</v>
      </c>
    </row>
    <row r="1252" spans="1:73" hidden="1">
      <c r="A1252" s="103" t="s">
        <v>2375</v>
      </c>
      <c r="B1252" s="102">
        <v>45678</v>
      </c>
      <c r="C1252" s="104">
        <f>_xlfn.ISOWEEKNUM(Tabella2[[#This Row],[Date]])</f>
        <v>4</v>
      </c>
      <c r="D1252" s="104" t="s">
        <v>195</v>
      </c>
      <c r="E1252" s="104" t="s">
        <v>257</v>
      </c>
      <c r="F1252" s="104">
        <v>20</v>
      </c>
      <c r="G1252" s="104" t="s">
        <v>327</v>
      </c>
      <c r="H1252" s="105">
        <v>34</v>
      </c>
      <c r="I1252" s="104"/>
      <c r="J1252" s="104" t="s">
        <v>258</v>
      </c>
      <c r="K1252" s="104" t="s">
        <v>81</v>
      </c>
      <c r="L1252" s="104" t="s">
        <v>259</v>
      </c>
      <c r="M1252" s="104" t="s">
        <v>276</v>
      </c>
      <c r="N1252" s="104"/>
      <c r="O1252" s="106"/>
      <c r="P1252" s="111" t="s">
        <v>377</v>
      </c>
      <c r="Q1252" s="153" t="s">
        <v>308</v>
      </c>
      <c r="R1252" s="153" t="s">
        <v>401</v>
      </c>
      <c r="S1252" s="153">
        <v>4.1666666666666657E-2</v>
      </c>
      <c r="T1252" s="153">
        <v>0.33333333333333331</v>
      </c>
      <c r="U1252" s="153">
        <v>0.375</v>
      </c>
      <c r="V1252" s="153">
        <f>IF(ISBLANK(T1252),"",Tabella2[[#This Row],[ACT STOP]]-Tabella2[[#This Row],[ACT START]])</f>
        <v>4.1666666666666685E-2</v>
      </c>
      <c r="W1252" s="104" t="s">
        <v>92</v>
      </c>
      <c r="X1252" s="104" t="s">
        <v>91</v>
      </c>
      <c r="Y1252" s="110"/>
      <c r="Z1252" s="106"/>
      <c r="AA1252" s="104"/>
      <c r="AB1252" s="107"/>
      <c r="AC1252" s="72">
        <v>1</v>
      </c>
      <c r="AH1252" s="70"/>
      <c r="AI1252" s="70"/>
      <c r="AJ1252">
        <v>0</v>
      </c>
      <c r="AL1252" s="70"/>
      <c r="BM1252" s="135">
        <v>0.33333333333333331</v>
      </c>
      <c r="BN1252" s="136">
        <v>0.375</v>
      </c>
      <c r="BO1252" s="101"/>
      <c r="BR1252" s="109" t="str">
        <f t="shared" si="19"/>
        <v>SH-25-1241</v>
      </c>
      <c r="BS1252" s="109" t="s">
        <v>2376</v>
      </c>
      <c r="BT1252" t="s">
        <v>92</v>
      </c>
      <c r="BU1252" t="s">
        <v>2377</v>
      </c>
    </row>
    <row r="1253" spans="1:73" hidden="1">
      <c r="A1253" s="103" t="s">
        <v>2378</v>
      </c>
      <c r="B1253" s="102">
        <v>45678</v>
      </c>
      <c r="C1253" s="104">
        <f>_xlfn.ISOWEEKNUM(Tabella2[[#This Row],[Date]])</f>
        <v>4</v>
      </c>
      <c r="D1253" s="104" t="s">
        <v>305</v>
      </c>
      <c r="E1253" s="104" t="s">
        <v>284</v>
      </c>
      <c r="F1253" s="104">
        <v>45</v>
      </c>
      <c r="G1253" s="104" t="s">
        <v>257</v>
      </c>
      <c r="H1253" s="105">
        <v>14</v>
      </c>
      <c r="I1253" s="104"/>
      <c r="J1253" s="104" t="s">
        <v>258</v>
      </c>
      <c r="K1253" s="104" t="s">
        <v>79</v>
      </c>
      <c r="L1253" s="104" t="s">
        <v>299</v>
      </c>
      <c r="M1253" s="104" t="s">
        <v>361</v>
      </c>
      <c r="N1253" s="104"/>
      <c r="O1253" s="106" t="str">
        <f>A261</f>
        <v>12663</v>
      </c>
      <c r="P1253" s="111" t="s">
        <v>2067</v>
      </c>
      <c r="Q1253" s="153" t="s">
        <v>331</v>
      </c>
      <c r="R1253" s="153" t="s">
        <v>2338</v>
      </c>
      <c r="S1253" s="153">
        <v>4.1666666666666657E-2</v>
      </c>
      <c r="T1253" s="153">
        <v>0.39930555555555558</v>
      </c>
      <c r="U1253" s="153">
        <v>0.44097222222222221</v>
      </c>
      <c r="V1253" s="153">
        <f>IF(ISBLANK(T1253),"",Tabella2[[#This Row],[ACT STOP]]-Tabella2[[#This Row],[ACT START]])</f>
        <v>4.166666666666663E-2</v>
      </c>
      <c r="W1253" s="104" t="s">
        <v>92</v>
      </c>
      <c r="X1253" s="104" t="s">
        <v>91</v>
      </c>
      <c r="Y1253" s="110"/>
      <c r="Z1253" s="106"/>
      <c r="AA1253" s="104"/>
      <c r="AB1253" s="107"/>
      <c r="AC1253" s="72">
        <v>1</v>
      </c>
      <c r="AH1253" s="70"/>
      <c r="AI1253" s="70"/>
      <c r="AJ1253">
        <v>0</v>
      </c>
      <c r="AL1253" s="70"/>
      <c r="BM1253" s="135">
        <v>0.39930555555555558</v>
      </c>
      <c r="BN1253" s="136">
        <v>0.44097222222222221</v>
      </c>
      <c r="BO1253" s="101"/>
      <c r="BR1253" s="109" t="str">
        <f t="shared" si="19"/>
        <v>SH-25-1242</v>
      </c>
      <c r="BS1253" s="109" t="s">
        <v>372</v>
      </c>
      <c r="BT1253" t="s">
        <v>92</v>
      </c>
      <c r="BU1253" t="s">
        <v>2379</v>
      </c>
    </row>
    <row r="1254" spans="1:73" hidden="1">
      <c r="A1254" s="103" t="s">
        <v>2380</v>
      </c>
      <c r="B1254" s="102">
        <v>45678</v>
      </c>
      <c r="C1254" s="104">
        <f>_xlfn.ISOWEEKNUM(Tabella2[[#This Row],[Date]])</f>
        <v>4</v>
      </c>
      <c r="D1254" s="104" t="s">
        <v>1872</v>
      </c>
      <c r="E1254" s="104" t="s">
        <v>256</v>
      </c>
      <c r="F1254" s="104">
        <v>11</v>
      </c>
      <c r="G1254" s="104" t="s">
        <v>284</v>
      </c>
      <c r="H1254" s="105">
        <v>9</v>
      </c>
      <c r="I1254" s="104" t="s">
        <v>258</v>
      </c>
      <c r="J1254" s="104"/>
      <c r="K1254" s="104" t="s">
        <v>83</v>
      </c>
      <c r="L1254" s="104" t="s">
        <v>259</v>
      </c>
      <c r="M1254" s="104" t="s">
        <v>260</v>
      </c>
      <c r="N1254" s="104"/>
      <c r="O1254" s="106"/>
      <c r="P1254" s="111" t="s">
        <v>261</v>
      </c>
      <c r="Q1254" s="153" t="s">
        <v>331</v>
      </c>
      <c r="R1254" s="153" t="s">
        <v>2338</v>
      </c>
      <c r="S1254" s="153">
        <v>4.1666666666666657E-2</v>
      </c>
      <c r="T1254" s="153" t="s">
        <v>331</v>
      </c>
      <c r="U1254" s="153" t="s">
        <v>2338</v>
      </c>
      <c r="V1254" s="153">
        <f>IF(ISBLANK(T1254),"",Tabella2[[#This Row],[ACT STOP]]-Tabella2[[#This Row],[ACT START]])</f>
        <v>4.1666666666666685E-2</v>
      </c>
      <c r="W1254" s="104" t="s">
        <v>92</v>
      </c>
      <c r="X1254" s="104" t="s">
        <v>91</v>
      </c>
      <c r="Y1254" s="110"/>
      <c r="Z1254" s="106"/>
      <c r="AA1254" s="104"/>
      <c r="AB1254" s="107"/>
      <c r="AC1254" s="72">
        <v>1</v>
      </c>
      <c r="AH1254" s="70"/>
      <c r="AI1254" s="70"/>
      <c r="AJ1254">
        <v>0</v>
      </c>
      <c r="AL1254" s="70"/>
      <c r="BM1254" s="135" t="s">
        <v>331</v>
      </c>
      <c r="BN1254" s="136" t="s">
        <v>2338</v>
      </c>
      <c r="BO1254" s="101"/>
      <c r="BR1254" s="109" t="str">
        <f t="shared" si="19"/>
        <v>SH-25-1243</v>
      </c>
      <c r="BS1254" s="109" t="s">
        <v>339</v>
      </c>
      <c r="BT1254" t="s">
        <v>92</v>
      </c>
      <c r="BU1254" t="s">
        <v>2381</v>
      </c>
    </row>
    <row r="1255" spans="1:73" hidden="1">
      <c r="A1255" s="103" t="s">
        <v>2382</v>
      </c>
      <c r="B1255" s="102">
        <v>45678</v>
      </c>
      <c r="C1255" s="104">
        <f>_xlfn.ISOWEEKNUM(Tabella2[[#This Row],[Date]])</f>
        <v>4</v>
      </c>
      <c r="D1255" s="104" t="s">
        <v>195</v>
      </c>
      <c r="E1255" s="104" t="s">
        <v>327</v>
      </c>
      <c r="F1255" s="104">
        <v>27</v>
      </c>
      <c r="G1255" s="104" t="s">
        <v>257</v>
      </c>
      <c r="H1255" s="105">
        <v>22</v>
      </c>
      <c r="I1255" s="104"/>
      <c r="J1255" s="104" t="s">
        <v>258</v>
      </c>
      <c r="K1255" s="104" t="s">
        <v>81</v>
      </c>
      <c r="L1255" s="104" t="s">
        <v>259</v>
      </c>
      <c r="M1255" s="104" t="s">
        <v>276</v>
      </c>
      <c r="N1255" s="104"/>
      <c r="O1255" s="106"/>
      <c r="P1255" s="111" t="s">
        <v>377</v>
      </c>
      <c r="Q1255" s="153" t="s">
        <v>331</v>
      </c>
      <c r="R1255" s="153" t="s">
        <v>2338</v>
      </c>
      <c r="S1255" s="153">
        <v>4.1666666666666657E-2</v>
      </c>
      <c r="T1255" s="153">
        <v>0.39583333333333331</v>
      </c>
      <c r="U1255" s="153">
        <v>0.4375</v>
      </c>
      <c r="V1255" s="153">
        <f>IF(ISBLANK(T1255),"",Tabella2[[#This Row],[ACT STOP]]-Tabella2[[#This Row],[ACT START]])</f>
        <v>4.1666666666666685E-2</v>
      </c>
      <c r="W1255" s="104" t="s">
        <v>92</v>
      </c>
      <c r="X1255" s="104" t="s">
        <v>91</v>
      </c>
      <c r="Y1255" s="110"/>
      <c r="Z1255" s="106"/>
      <c r="AA1255" s="104"/>
      <c r="AB1255" s="107"/>
      <c r="AC1255" s="72">
        <v>1</v>
      </c>
      <c r="AH1255" s="70"/>
      <c r="AI1255" s="70"/>
      <c r="AJ1255">
        <v>0</v>
      </c>
      <c r="AL1255" s="70"/>
      <c r="BM1255" s="135">
        <v>0.39583333333333331</v>
      </c>
      <c r="BN1255" s="136">
        <v>0.4375</v>
      </c>
      <c r="BO1255" s="101"/>
      <c r="BR1255" s="109" t="str">
        <f t="shared" si="19"/>
        <v>SH-25-1244</v>
      </c>
      <c r="BS1255" s="109" t="s">
        <v>1257</v>
      </c>
      <c r="BT1255" t="s">
        <v>92</v>
      </c>
      <c r="BU1255" t="s">
        <v>2383</v>
      </c>
    </row>
    <row r="1256" spans="1:73" hidden="1">
      <c r="A1256" s="103" t="s">
        <v>2384</v>
      </c>
      <c r="B1256" s="102">
        <v>45678</v>
      </c>
      <c r="C1256" s="104">
        <f>_xlfn.ISOWEEKNUM(Tabella2[[#This Row],[Date]])</f>
        <v>4</v>
      </c>
      <c r="D1256" s="104" t="s">
        <v>255</v>
      </c>
      <c r="E1256" s="104" t="s">
        <v>256</v>
      </c>
      <c r="F1256" s="104">
        <v>49</v>
      </c>
      <c r="G1256" s="104" t="s">
        <v>257</v>
      </c>
      <c r="H1256" s="105">
        <v>30</v>
      </c>
      <c r="I1256" s="104" t="s">
        <v>258</v>
      </c>
      <c r="J1256" s="104"/>
      <c r="K1256" s="104" t="s">
        <v>79</v>
      </c>
      <c r="L1256" s="104" t="s">
        <v>299</v>
      </c>
      <c r="M1256" s="104" t="s">
        <v>906</v>
      </c>
      <c r="N1256" s="104"/>
      <c r="O1256" s="106" t="str">
        <f>A1257</f>
        <v>13659</v>
      </c>
      <c r="P1256" s="111" t="s">
        <v>2356</v>
      </c>
      <c r="Q1256" s="153" t="s">
        <v>337</v>
      </c>
      <c r="R1256" s="153" t="s">
        <v>2347</v>
      </c>
      <c r="S1256" s="153">
        <v>4.1666666666666657E-2</v>
      </c>
      <c r="T1256" s="153">
        <v>0.46180555555555558</v>
      </c>
      <c r="U1256" s="153">
        <v>0.50347222222222221</v>
      </c>
      <c r="V1256" s="153">
        <f>IF(ISBLANK(T1256),"",Tabella2[[#This Row],[ACT STOP]]-Tabella2[[#This Row],[ACT START]])</f>
        <v>4.166666666666663E-2</v>
      </c>
      <c r="W1256" s="104" t="s">
        <v>92</v>
      </c>
      <c r="X1256" s="104" t="s">
        <v>91</v>
      </c>
      <c r="Y1256" s="110"/>
      <c r="Z1256" s="106"/>
      <c r="AA1256" s="104"/>
      <c r="AB1256" s="107"/>
      <c r="AC1256" s="72">
        <v>1</v>
      </c>
      <c r="AH1256" s="70"/>
      <c r="AI1256" s="70"/>
      <c r="AJ1256">
        <v>0</v>
      </c>
      <c r="AL1256" s="70"/>
      <c r="BM1256" s="135">
        <v>0.46180555555555558</v>
      </c>
      <c r="BN1256" s="136">
        <v>0.50347222222222221</v>
      </c>
      <c r="BO1256" s="101"/>
      <c r="BR1256" s="109" t="str">
        <f t="shared" si="19"/>
        <v>SH-25-1245</v>
      </c>
      <c r="BS1256" s="109" t="s">
        <v>279</v>
      </c>
      <c r="BT1256" t="s">
        <v>92</v>
      </c>
      <c r="BU1256" t="s">
        <v>2385</v>
      </c>
    </row>
    <row r="1257" spans="1:73" hidden="1">
      <c r="A1257" s="103" t="s">
        <v>2386</v>
      </c>
      <c r="B1257" s="102">
        <v>45678</v>
      </c>
      <c r="C1257" s="104">
        <f>_xlfn.ISOWEEKNUM(Tabella2[[#This Row],[Date]])</f>
        <v>4</v>
      </c>
      <c r="D1257" s="104" t="s">
        <v>255</v>
      </c>
      <c r="E1257" s="104" t="s">
        <v>256</v>
      </c>
      <c r="F1257" s="104">
        <v>41</v>
      </c>
      <c r="G1257" s="104" t="s">
        <v>284</v>
      </c>
      <c r="H1257" s="105">
        <v>23</v>
      </c>
      <c r="I1257" s="104" t="s">
        <v>258</v>
      </c>
      <c r="J1257" s="104"/>
      <c r="K1257" s="104" t="s">
        <v>78</v>
      </c>
      <c r="L1257" s="104" t="s">
        <v>299</v>
      </c>
      <c r="M1257" s="104" t="s">
        <v>906</v>
      </c>
      <c r="N1257" s="104"/>
      <c r="O1257" s="106" t="str">
        <f>A1256</f>
        <v>13658</v>
      </c>
      <c r="P1257" s="111" t="s">
        <v>2356</v>
      </c>
      <c r="Q1257" s="153">
        <v>0.46180555555555558</v>
      </c>
      <c r="R1257" s="153">
        <v>0.50347222222222221</v>
      </c>
      <c r="S1257" s="153">
        <v>4.1666666666666657E-2</v>
      </c>
      <c r="T1257" s="153">
        <v>0.46180555555555558</v>
      </c>
      <c r="U1257" s="153">
        <v>0.50347222222222221</v>
      </c>
      <c r="V1257" s="153">
        <f>IF(ISBLANK(T1257),"",Tabella2[[#This Row],[ACT STOP]]-Tabella2[[#This Row],[ACT START]])</f>
        <v>4.166666666666663E-2</v>
      </c>
      <c r="W1257" s="104" t="s">
        <v>92</v>
      </c>
      <c r="X1257" s="104" t="s">
        <v>91</v>
      </c>
      <c r="Y1257" s="110"/>
      <c r="Z1257" s="106"/>
      <c r="AA1257" s="104"/>
      <c r="AB1257" s="107"/>
      <c r="AC1257" s="72">
        <v>1</v>
      </c>
      <c r="AH1257" s="70"/>
      <c r="AI1257" s="70"/>
      <c r="AJ1257">
        <v>0</v>
      </c>
      <c r="AL1257" s="70"/>
      <c r="BM1257" s="135">
        <v>0.46180555555555558</v>
      </c>
      <c r="BN1257" s="136">
        <v>0.50347222222222221</v>
      </c>
      <c r="BO1257" s="101"/>
      <c r="BR1257" s="109" t="str">
        <f t="shared" si="19"/>
        <v>SH-25-1246</v>
      </c>
      <c r="BS1257" s="109" t="s">
        <v>358</v>
      </c>
      <c r="BT1257" t="s">
        <v>92</v>
      </c>
      <c r="BU1257" t="s">
        <v>2387</v>
      </c>
    </row>
    <row r="1258" spans="1:73" hidden="1">
      <c r="A1258" s="103" t="s">
        <v>2388</v>
      </c>
      <c r="B1258" s="102">
        <v>45678</v>
      </c>
      <c r="C1258" s="104">
        <f>_xlfn.ISOWEEKNUM(Tabella2[[#This Row],[Date]])</f>
        <v>4</v>
      </c>
      <c r="D1258" s="104" t="s">
        <v>305</v>
      </c>
      <c r="E1258" s="104" t="s">
        <v>284</v>
      </c>
      <c r="F1258" s="104">
        <v>46</v>
      </c>
      <c r="G1258" s="104" t="s">
        <v>257</v>
      </c>
      <c r="H1258" s="105">
        <v>9</v>
      </c>
      <c r="I1258" s="104"/>
      <c r="J1258" s="104" t="s">
        <v>258</v>
      </c>
      <c r="K1258" s="104" t="s">
        <v>83</v>
      </c>
      <c r="L1258" s="104" t="s">
        <v>299</v>
      </c>
      <c r="M1258" s="104" t="s">
        <v>361</v>
      </c>
      <c r="N1258" s="104"/>
      <c r="O1258" s="106" t="str">
        <f>A262</f>
        <v>12664</v>
      </c>
      <c r="P1258" s="111" t="s">
        <v>2067</v>
      </c>
      <c r="Q1258" s="153" t="s">
        <v>337</v>
      </c>
      <c r="R1258" s="153" t="s">
        <v>2347</v>
      </c>
      <c r="S1258" s="153">
        <v>4.1666666666666657E-2</v>
      </c>
      <c r="T1258" s="153" t="s">
        <v>337</v>
      </c>
      <c r="U1258" s="153" t="s">
        <v>2347</v>
      </c>
      <c r="V1258" s="153">
        <f>IF(ISBLANK(T1258),"",Tabella2[[#This Row],[ACT STOP]]-Tabella2[[#This Row],[ACT START]])</f>
        <v>4.166666666666663E-2</v>
      </c>
      <c r="W1258" s="104" t="s">
        <v>92</v>
      </c>
      <c r="X1258" s="104" t="s">
        <v>91</v>
      </c>
      <c r="Y1258" s="110" t="s">
        <v>2389</v>
      </c>
      <c r="Z1258" s="106"/>
      <c r="AA1258" s="104"/>
      <c r="AB1258" s="107"/>
      <c r="AC1258" s="72">
        <v>1</v>
      </c>
      <c r="AH1258" s="70"/>
      <c r="AI1258" s="70"/>
      <c r="AJ1258">
        <v>0</v>
      </c>
      <c r="AL1258" s="70"/>
      <c r="BM1258" s="135" t="s">
        <v>337</v>
      </c>
      <c r="BN1258" s="136" t="s">
        <v>2347</v>
      </c>
      <c r="BO1258" s="101"/>
      <c r="BR1258" s="109" t="str">
        <f t="shared" si="19"/>
        <v>SH-25-1247</v>
      </c>
      <c r="BS1258" s="109" t="s">
        <v>318</v>
      </c>
      <c r="BT1258" t="s">
        <v>92</v>
      </c>
      <c r="BU1258" t="s">
        <v>2390</v>
      </c>
    </row>
    <row r="1259" spans="1:73" hidden="1">
      <c r="A1259" s="103" t="s">
        <v>2391</v>
      </c>
      <c r="B1259" s="102">
        <v>45678</v>
      </c>
      <c r="C1259" s="104">
        <f>_xlfn.ISOWEEKNUM(Tabella2[[#This Row],[Date]])</f>
        <v>4</v>
      </c>
      <c r="D1259" s="104" t="s">
        <v>370</v>
      </c>
      <c r="E1259" s="104" t="s">
        <v>256</v>
      </c>
      <c r="F1259" s="104">
        <v>52</v>
      </c>
      <c r="G1259" s="104" t="s">
        <v>257</v>
      </c>
      <c r="H1259" s="105">
        <v>13</v>
      </c>
      <c r="I1259" s="104" t="s">
        <v>258</v>
      </c>
      <c r="J1259" s="104"/>
      <c r="K1259" s="104" t="s">
        <v>79</v>
      </c>
      <c r="L1259" s="104" t="s">
        <v>299</v>
      </c>
      <c r="M1259" s="104" t="s">
        <v>361</v>
      </c>
      <c r="N1259" s="104"/>
      <c r="O1259" s="106" t="str">
        <f>A263</f>
        <v>12665</v>
      </c>
      <c r="P1259" s="111" t="s">
        <v>371</v>
      </c>
      <c r="Q1259" s="153" t="s">
        <v>350</v>
      </c>
      <c r="R1259" s="153" t="s">
        <v>406</v>
      </c>
      <c r="S1259" s="153">
        <v>4.1666666666666657E-2</v>
      </c>
      <c r="T1259" s="153">
        <v>0.52430555555555558</v>
      </c>
      <c r="U1259" s="153">
        <v>0.56597222222222221</v>
      </c>
      <c r="V1259" s="153">
        <f>IF(ISBLANK(T1259),"",Tabella2[[#This Row],[ACT STOP]]-Tabella2[[#This Row],[ACT START]])</f>
        <v>4.166666666666663E-2</v>
      </c>
      <c r="W1259" s="104" t="s">
        <v>92</v>
      </c>
      <c r="X1259" s="104" t="s">
        <v>91</v>
      </c>
      <c r="Y1259" s="110"/>
      <c r="Z1259" s="106"/>
      <c r="AA1259" s="104"/>
      <c r="AB1259" s="107"/>
      <c r="AC1259" s="72">
        <v>1</v>
      </c>
      <c r="AH1259" s="70"/>
      <c r="AI1259" s="70"/>
      <c r="AJ1259">
        <v>0</v>
      </c>
      <c r="AL1259" s="70"/>
      <c r="BM1259" s="135">
        <v>0.52430555555555558</v>
      </c>
      <c r="BN1259" s="136">
        <v>0.56597222222222221</v>
      </c>
      <c r="BO1259" s="101"/>
      <c r="BR1259" s="109" t="str">
        <f t="shared" si="19"/>
        <v>SH-25-1248</v>
      </c>
      <c r="BS1259" s="109" t="s">
        <v>427</v>
      </c>
      <c r="BT1259" t="s">
        <v>92</v>
      </c>
      <c r="BU1259" t="s">
        <v>2392</v>
      </c>
    </row>
    <row r="1260" spans="1:73" hidden="1">
      <c r="A1260" s="103" t="s">
        <v>2393</v>
      </c>
      <c r="B1260" s="102">
        <v>45678</v>
      </c>
      <c r="C1260" s="104">
        <f>_xlfn.ISOWEEKNUM(Tabella2[[#This Row],[Date]])</f>
        <v>4</v>
      </c>
      <c r="D1260" s="104" t="s">
        <v>409</v>
      </c>
      <c r="E1260" s="104" t="s">
        <v>284</v>
      </c>
      <c r="F1260" s="104">
        <v>42</v>
      </c>
      <c r="G1260" s="104" t="s">
        <v>257</v>
      </c>
      <c r="H1260" s="105">
        <v>1</v>
      </c>
      <c r="I1260" s="104"/>
      <c r="J1260" s="104" t="s">
        <v>258</v>
      </c>
      <c r="K1260" s="104" t="s">
        <v>83</v>
      </c>
      <c r="L1260" s="104" t="s">
        <v>259</v>
      </c>
      <c r="M1260" s="104" t="s">
        <v>276</v>
      </c>
      <c r="N1260" s="104"/>
      <c r="O1260" s="106"/>
      <c r="P1260" s="111" t="s">
        <v>2394</v>
      </c>
      <c r="Q1260" s="153" t="s">
        <v>350</v>
      </c>
      <c r="R1260" s="153" t="s">
        <v>406</v>
      </c>
      <c r="S1260" s="153">
        <v>4.1666666666666657E-2</v>
      </c>
      <c r="T1260" s="153">
        <v>0.52083333333333337</v>
      </c>
      <c r="U1260" s="153">
        <v>0.55902777777777779</v>
      </c>
      <c r="V1260" s="153">
        <f>IF(ISBLANK(T1260),"",Tabella2[[#This Row],[ACT STOP]]-Tabella2[[#This Row],[ACT START]])</f>
        <v>3.819444444444442E-2</v>
      </c>
      <c r="W1260" s="104" t="s">
        <v>92</v>
      </c>
      <c r="X1260" s="104" t="s">
        <v>91</v>
      </c>
      <c r="Y1260" s="110"/>
      <c r="Z1260" s="106"/>
      <c r="AA1260" s="104"/>
      <c r="AB1260" s="107"/>
      <c r="AC1260" s="72">
        <v>1</v>
      </c>
      <c r="AH1260" s="70"/>
      <c r="AI1260" s="70"/>
      <c r="AJ1260">
        <v>0</v>
      </c>
      <c r="AL1260" s="70"/>
      <c r="BM1260" s="135">
        <v>0.52083333333333337</v>
      </c>
      <c r="BN1260" s="136">
        <v>0.55902777777777779</v>
      </c>
      <c r="BO1260" s="101"/>
      <c r="BR1260" s="109" t="str">
        <f t="shared" si="19"/>
        <v>SH-25-1249</v>
      </c>
      <c r="BS1260" s="109" t="s">
        <v>332</v>
      </c>
      <c r="BT1260" t="s">
        <v>92</v>
      </c>
      <c r="BU1260" t="s">
        <v>2395</v>
      </c>
    </row>
    <row r="1261" spans="1:73" hidden="1">
      <c r="A1261" s="103" t="s">
        <v>2396</v>
      </c>
      <c r="B1261" s="102">
        <v>45678</v>
      </c>
      <c r="C1261" s="104">
        <f>_xlfn.ISOWEEKNUM(Tabella2[[#This Row],[Date]])</f>
        <v>4</v>
      </c>
      <c r="D1261" s="104" t="s">
        <v>255</v>
      </c>
      <c r="E1261" s="104" t="s">
        <v>256</v>
      </c>
      <c r="F1261" s="104">
        <v>42</v>
      </c>
      <c r="G1261" s="104" t="s">
        <v>257</v>
      </c>
      <c r="H1261" s="105">
        <v>2</v>
      </c>
      <c r="I1261" s="104" t="s">
        <v>258</v>
      </c>
      <c r="J1261" s="104"/>
      <c r="K1261" s="104" t="s">
        <v>79</v>
      </c>
      <c r="L1261" s="104" t="s">
        <v>299</v>
      </c>
      <c r="M1261" s="104" t="s">
        <v>906</v>
      </c>
      <c r="N1261" s="104"/>
      <c r="O1261" s="106" t="str">
        <f>A1262</f>
        <v>13664</v>
      </c>
      <c r="P1261" s="111" t="s">
        <v>2397</v>
      </c>
      <c r="Q1261" s="153" t="s">
        <v>316</v>
      </c>
      <c r="R1261" s="153" t="s">
        <v>480</v>
      </c>
      <c r="S1261" s="153">
        <v>4.1666666666666657E-2</v>
      </c>
      <c r="T1261" s="153">
        <v>0.58680555555555558</v>
      </c>
      <c r="U1261" s="153">
        <v>0.62847222222222221</v>
      </c>
      <c r="V1261" s="153">
        <f>IF(ISBLANK(T1261),"",Tabella2[[#This Row],[ACT STOP]]-Tabella2[[#This Row],[ACT START]])</f>
        <v>4.166666666666663E-2</v>
      </c>
      <c r="W1261" s="104" t="s">
        <v>92</v>
      </c>
      <c r="X1261" s="104" t="s">
        <v>91</v>
      </c>
      <c r="Y1261" s="110"/>
      <c r="Z1261" s="106"/>
      <c r="AA1261" s="104"/>
      <c r="AB1261" s="107"/>
      <c r="AC1261" s="72">
        <v>1</v>
      </c>
      <c r="AH1261" s="70"/>
      <c r="AI1261" s="70"/>
      <c r="AJ1261">
        <v>0</v>
      </c>
      <c r="AL1261" s="70"/>
      <c r="BM1261" s="135">
        <v>0.58680555555555558</v>
      </c>
      <c r="BN1261" s="136">
        <v>0.62847222222222221</v>
      </c>
      <c r="BO1261" s="101"/>
      <c r="BR1261" s="109" t="str">
        <f t="shared" si="19"/>
        <v>SH-25-1250</v>
      </c>
      <c r="BS1261" s="109" t="s">
        <v>368</v>
      </c>
      <c r="BT1261" t="s">
        <v>92</v>
      </c>
      <c r="BU1261" t="s">
        <v>2398</v>
      </c>
    </row>
    <row r="1262" spans="1:73" hidden="1">
      <c r="A1262" s="103" t="s">
        <v>2399</v>
      </c>
      <c r="B1262" s="102">
        <v>45678</v>
      </c>
      <c r="C1262" s="104">
        <f>_xlfn.ISOWEEKNUM(Tabella2[[#This Row],[Date]])</f>
        <v>4</v>
      </c>
      <c r="D1262" s="104" t="s">
        <v>255</v>
      </c>
      <c r="E1262" s="104" t="s">
        <v>256</v>
      </c>
      <c r="F1262" s="104">
        <v>44</v>
      </c>
      <c r="G1262" s="104" t="s">
        <v>284</v>
      </c>
      <c r="H1262" s="105">
        <v>9</v>
      </c>
      <c r="I1262" s="104" t="s">
        <v>258</v>
      </c>
      <c r="J1262" s="104"/>
      <c r="K1262" s="104" t="s">
        <v>78</v>
      </c>
      <c r="L1262" s="104" t="s">
        <v>299</v>
      </c>
      <c r="M1262" s="104" t="s">
        <v>906</v>
      </c>
      <c r="N1262" s="104"/>
      <c r="O1262" s="106" t="str">
        <f>A1261</f>
        <v>13663</v>
      </c>
      <c r="P1262" s="111" t="s">
        <v>2397</v>
      </c>
      <c r="Q1262" s="153">
        <v>0.58680555555555558</v>
      </c>
      <c r="R1262" s="153">
        <v>0.62847222222222221</v>
      </c>
      <c r="S1262" s="153">
        <v>4.1666666666666657E-2</v>
      </c>
      <c r="T1262" s="153">
        <v>0.58680555555555558</v>
      </c>
      <c r="U1262" s="153">
        <v>0.62847222222222221</v>
      </c>
      <c r="V1262" s="153">
        <f>IF(ISBLANK(T1262),"",Tabella2[[#This Row],[ACT STOP]]-Tabella2[[#This Row],[ACT START]])</f>
        <v>4.166666666666663E-2</v>
      </c>
      <c r="W1262" s="104" t="s">
        <v>92</v>
      </c>
      <c r="X1262" s="104" t="s">
        <v>91</v>
      </c>
      <c r="Y1262" s="110"/>
      <c r="Z1262" s="106"/>
      <c r="AA1262" s="104"/>
      <c r="AB1262" s="107"/>
      <c r="AC1262" s="72">
        <v>1</v>
      </c>
      <c r="AH1262" s="70"/>
      <c r="AI1262" s="70"/>
      <c r="AJ1262">
        <v>0</v>
      </c>
      <c r="AL1262" s="70"/>
      <c r="BM1262" s="135">
        <v>0.58680555555555558</v>
      </c>
      <c r="BN1262" s="136">
        <v>0.62847222222222221</v>
      </c>
      <c r="BO1262" s="101"/>
      <c r="BR1262" s="109" t="str">
        <f t="shared" si="19"/>
        <v>SH-25-1251</v>
      </c>
      <c r="BS1262" s="109" t="s">
        <v>339</v>
      </c>
      <c r="BT1262" t="s">
        <v>92</v>
      </c>
      <c r="BU1262" t="s">
        <v>2400</v>
      </c>
    </row>
    <row r="1263" spans="1:73" hidden="1">
      <c r="A1263" s="103" t="s">
        <v>2401</v>
      </c>
      <c r="B1263" s="102">
        <v>45678</v>
      </c>
      <c r="C1263" s="104">
        <f>_xlfn.ISOWEEKNUM(Tabella2[[#This Row],[Date]])</f>
        <v>4</v>
      </c>
      <c r="D1263" s="104" t="s">
        <v>404</v>
      </c>
      <c r="E1263" s="104" t="s">
        <v>284</v>
      </c>
      <c r="F1263" s="104">
        <v>41</v>
      </c>
      <c r="G1263" s="104" t="s">
        <v>257</v>
      </c>
      <c r="H1263" s="105">
        <v>17</v>
      </c>
      <c r="I1263" s="104"/>
      <c r="J1263" s="104" t="s">
        <v>258</v>
      </c>
      <c r="K1263" s="104" t="s">
        <v>83</v>
      </c>
      <c r="L1263" s="104" t="s">
        <v>259</v>
      </c>
      <c r="M1263" s="104" t="s">
        <v>276</v>
      </c>
      <c r="N1263" s="104"/>
      <c r="O1263" s="106"/>
      <c r="P1263" s="111" t="s">
        <v>2394</v>
      </c>
      <c r="Q1263" s="153" t="s">
        <v>316</v>
      </c>
      <c r="R1263" s="153" t="s">
        <v>480</v>
      </c>
      <c r="S1263" s="153">
        <v>4.1666666666666657E-2</v>
      </c>
      <c r="T1263" s="153" t="s">
        <v>316</v>
      </c>
      <c r="U1263" s="153" t="s">
        <v>480</v>
      </c>
      <c r="V1263" s="153">
        <f>IF(ISBLANK(T1263),"",Tabella2[[#This Row],[ACT STOP]]-Tabella2[[#This Row],[ACT START]])</f>
        <v>4.166666666666663E-2</v>
      </c>
      <c r="W1263" s="104" t="s">
        <v>92</v>
      </c>
      <c r="X1263" s="104" t="s">
        <v>91</v>
      </c>
      <c r="Y1263" s="110"/>
      <c r="Z1263" s="106"/>
      <c r="AA1263" s="104"/>
      <c r="AB1263" s="107"/>
      <c r="AC1263" s="72">
        <v>1</v>
      </c>
      <c r="AH1263" s="70"/>
      <c r="AI1263" s="70"/>
      <c r="AJ1263">
        <v>0</v>
      </c>
      <c r="AL1263" s="70"/>
      <c r="BM1263" s="135" t="s">
        <v>316</v>
      </c>
      <c r="BN1263" s="136" t="s">
        <v>480</v>
      </c>
      <c r="BO1263" s="101"/>
      <c r="BR1263" s="109" t="str">
        <f t="shared" si="19"/>
        <v>SH-25-1252</v>
      </c>
      <c r="BS1263" s="109" t="s">
        <v>393</v>
      </c>
      <c r="BT1263" t="s">
        <v>92</v>
      </c>
      <c r="BU1263" t="s">
        <v>2402</v>
      </c>
    </row>
    <row r="1264" spans="1:73" hidden="1">
      <c r="A1264" s="103" t="s">
        <v>2403</v>
      </c>
      <c r="B1264" s="102">
        <v>45678</v>
      </c>
      <c r="C1264" s="104">
        <f>_xlfn.ISOWEEKNUM(Tabella2[[#This Row],[Date]])</f>
        <v>4</v>
      </c>
      <c r="D1264" s="104" t="s">
        <v>195</v>
      </c>
      <c r="E1264" s="104" t="s">
        <v>284</v>
      </c>
      <c r="F1264" s="104">
        <v>10</v>
      </c>
      <c r="G1264" s="104" t="s">
        <v>257</v>
      </c>
      <c r="H1264" s="105">
        <v>8</v>
      </c>
      <c r="I1264" s="104"/>
      <c r="J1264" s="104" t="s">
        <v>258</v>
      </c>
      <c r="K1264" s="104" t="s">
        <v>81</v>
      </c>
      <c r="L1264" s="104" t="s">
        <v>259</v>
      </c>
      <c r="M1264" s="104" t="s">
        <v>276</v>
      </c>
      <c r="N1264" s="104"/>
      <c r="O1264" s="106"/>
      <c r="P1264" s="111" t="s">
        <v>377</v>
      </c>
      <c r="Q1264" s="153" t="s">
        <v>316</v>
      </c>
      <c r="R1264" s="153" t="s">
        <v>480</v>
      </c>
      <c r="S1264" s="153">
        <v>4.1666666666666657E-2</v>
      </c>
      <c r="T1264" s="153" t="s">
        <v>316</v>
      </c>
      <c r="U1264" s="153" t="s">
        <v>480</v>
      </c>
      <c r="V1264" s="153">
        <f>IF(ISBLANK(T1264),"",Tabella2[[#This Row],[ACT STOP]]-Tabella2[[#This Row],[ACT START]])</f>
        <v>4.166666666666663E-2</v>
      </c>
      <c r="W1264" s="104" t="s">
        <v>92</v>
      </c>
      <c r="X1264" s="104" t="s">
        <v>91</v>
      </c>
      <c r="Y1264" s="110"/>
      <c r="Z1264" s="106"/>
      <c r="AA1264" s="104"/>
      <c r="AB1264" s="107"/>
      <c r="AC1264" s="72">
        <v>1</v>
      </c>
      <c r="AH1264" s="70"/>
      <c r="AI1264" s="70"/>
      <c r="AJ1264">
        <v>0</v>
      </c>
      <c r="AL1264" s="70"/>
      <c r="BM1264" s="135" t="s">
        <v>316</v>
      </c>
      <c r="BN1264" s="136" t="s">
        <v>480</v>
      </c>
      <c r="BO1264" s="101"/>
      <c r="BR1264" s="109" t="str">
        <f t="shared" si="19"/>
        <v>SH-25-1253</v>
      </c>
      <c r="BS1264" s="109" t="s">
        <v>653</v>
      </c>
      <c r="BT1264" t="s">
        <v>92</v>
      </c>
      <c r="BU1264" t="s">
        <v>2404</v>
      </c>
    </row>
    <row r="1265" spans="1:73" hidden="1">
      <c r="A1265" s="103" t="s">
        <v>2405</v>
      </c>
      <c r="B1265" s="102">
        <v>45678</v>
      </c>
      <c r="C1265" s="104">
        <f>_xlfn.ISOWEEKNUM(Tabella2[[#This Row],[Date]])</f>
        <v>4</v>
      </c>
      <c r="D1265" s="104" t="s">
        <v>305</v>
      </c>
      <c r="E1265" s="104" t="s">
        <v>284</v>
      </c>
      <c r="F1265" s="104">
        <v>47</v>
      </c>
      <c r="G1265" s="104" t="s">
        <v>257</v>
      </c>
      <c r="H1265" s="105">
        <v>32</v>
      </c>
      <c r="I1265" s="104"/>
      <c r="J1265" s="104" t="s">
        <v>258</v>
      </c>
      <c r="K1265" s="104" t="s">
        <v>79</v>
      </c>
      <c r="L1265" s="104" t="s">
        <v>299</v>
      </c>
      <c r="M1265" s="104" t="s">
        <v>361</v>
      </c>
      <c r="N1265" s="104"/>
      <c r="O1265" s="106" t="str">
        <f>A264</f>
        <v>12666</v>
      </c>
      <c r="P1265" s="111" t="s">
        <v>2067</v>
      </c>
      <c r="Q1265" s="153" t="s">
        <v>344</v>
      </c>
      <c r="R1265" s="153" t="s">
        <v>899</v>
      </c>
      <c r="S1265" s="153">
        <v>4.1666666666666657E-2</v>
      </c>
      <c r="T1265" s="153">
        <v>0.64930555555555558</v>
      </c>
      <c r="U1265" s="153">
        <v>0.69097222222222221</v>
      </c>
      <c r="V1265" s="153">
        <f>IF(ISBLANK(T1265),"",Tabella2[[#This Row],[ACT STOP]]-Tabella2[[#This Row],[ACT START]])</f>
        <v>4.166666666666663E-2</v>
      </c>
      <c r="W1265" s="104" t="s">
        <v>92</v>
      </c>
      <c r="X1265" s="104" t="s">
        <v>91</v>
      </c>
      <c r="Y1265" s="110"/>
      <c r="Z1265" s="106"/>
      <c r="AA1265" s="104"/>
      <c r="AB1265" s="107"/>
      <c r="AC1265" s="72">
        <v>1</v>
      </c>
      <c r="AH1265" s="70"/>
      <c r="AI1265" s="70"/>
      <c r="AJ1265">
        <v>0</v>
      </c>
      <c r="AL1265" s="70"/>
      <c r="BM1265" s="135">
        <v>0.64930555555555558</v>
      </c>
      <c r="BN1265" s="136">
        <v>0.69097222222222221</v>
      </c>
      <c r="BO1265" s="101"/>
      <c r="BR1265" s="109" t="str">
        <f t="shared" si="19"/>
        <v>SH-25-1254</v>
      </c>
      <c r="BS1265" s="109" t="s">
        <v>356</v>
      </c>
      <c r="BT1265" t="s">
        <v>92</v>
      </c>
      <c r="BU1265" t="s">
        <v>2406</v>
      </c>
    </row>
    <row r="1266" spans="1:73" hidden="1">
      <c r="A1266" s="103" t="s">
        <v>2407</v>
      </c>
      <c r="B1266" s="102">
        <v>45678</v>
      </c>
      <c r="C1266" s="104">
        <f>_xlfn.ISOWEEKNUM(Tabella2[[#This Row],[Date]])</f>
        <v>4</v>
      </c>
      <c r="D1266" s="104" t="s">
        <v>1872</v>
      </c>
      <c r="E1266" s="104" t="s">
        <v>256</v>
      </c>
      <c r="F1266" s="104">
        <v>11</v>
      </c>
      <c r="G1266" s="104" t="s">
        <v>257</v>
      </c>
      <c r="H1266" s="105">
        <v>5</v>
      </c>
      <c r="I1266" s="104" t="s">
        <v>258</v>
      </c>
      <c r="J1266" s="104"/>
      <c r="K1266" s="104" t="s">
        <v>83</v>
      </c>
      <c r="L1266" s="104" t="s">
        <v>259</v>
      </c>
      <c r="M1266" s="104" t="s">
        <v>260</v>
      </c>
      <c r="N1266" s="104"/>
      <c r="O1266" s="106"/>
      <c r="P1266" s="111" t="s">
        <v>1938</v>
      </c>
      <c r="Q1266" s="153" t="s">
        <v>344</v>
      </c>
      <c r="R1266" s="153" t="s">
        <v>899</v>
      </c>
      <c r="S1266" s="153">
        <v>4.1666666666666657E-2</v>
      </c>
      <c r="T1266" s="153" t="s">
        <v>344</v>
      </c>
      <c r="U1266" s="153" t="s">
        <v>899</v>
      </c>
      <c r="V1266" s="153">
        <f>IF(ISBLANK(T1266),"",Tabella2[[#This Row],[ACT STOP]]-Tabella2[[#This Row],[ACT START]])</f>
        <v>4.166666666666663E-2</v>
      </c>
      <c r="W1266" s="104" t="s">
        <v>92</v>
      </c>
      <c r="X1266" s="104" t="s">
        <v>91</v>
      </c>
      <c r="Y1266" s="110"/>
      <c r="Z1266" s="106"/>
      <c r="AA1266" s="104"/>
      <c r="AB1266" s="107"/>
      <c r="AC1266" s="72">
        <v>1</v>
      </c>
      <c r="AH1266" s="70"/>
      <c r="AI1266" s="70"/>
      <c r="AJ1266">
        <v>0</v>
      </c>
      <c r="AL1266" s="70"/>
      <c r="BM1266" s="135" t="s">
        <v>344</v>
      </c>
      <c r="BN1266" s="136" t="s">
        <v>899</v>
      </c>
      <c r="BO1266" s="101"/>
      <c r="BR1266" s="109" t="str">
        <f t="shared" si="19"/>
        <v>SH-25-1255</v>
      </c>
      <c r="BS1266" s="109" t="s">
        <v>416</v>
      </c>
      <c r="BT1266" t="s">
        <v>92</v>
      </c>
      <c r="BU1266" t="s">
        <v>2408</v>
      </c>
    </row>
    <row r="1267" spans="1:73" hidden="1">
      <c r="A1267" s="103" t="s">
        <v>2409</v>
      </c>
      <c r="B1267" s="102">
        <v>45679</v>
      </c>
      <c r="C1267" s="104">
        <f>_xlfn.ISOWEEKNUM(Tabella2[[#This Row],[Date]])</f>
        <v>4</v>
      </c>
      <c r="D1267" s="104" t="s">
        <v>255</v>
      </c>
      <c r="E1267" s="104" t="s">
        <v>256</v>
      </c>
      <c r="F1267" s="104">
        <v>44</v>
      </c>
      <c r="G1267" s="104" t="s">
        <v>257</v>
      </c>
      <c r="H1267" s="105">
        <v>2</v>
      </c>
      <c r="I1267" s="104" t="s">
        <v>258</v>
      </c>
      <c r="J1267" s="104"/>
      <c r="K1267" s="104" t="s">
        <v>78</v>
      </c>
      <c r="L1267" s="104" t="s">
        <v>299</v>
      </c>
      <c r="M1267" s="104" t="s">
        <v>906</v>
      </c>
      <c r="N1267" s="104"/>
      <c r="O1267" s="106" t="str">
        <f>A265</f>
        <v>12667</v>
      </c>
      <c r="P1267" s="111" t="s">
        <v>2410</v>
      </c>
      <c r="Q1267" s="153">
        <v>0.33680555555555558</v>
      </c>
      <c r="R1267" s="153">
        <v>0.37847222222222221</v>
      </c>
      <c r="S1267" s="153">
        <v>4.1666666666666657E-2</v>
      </c>
      <c r="T1267" s="153">
        <v>0.33680555555555558</v>
      </c>
      <c r="U1267" s="153">
        <v>0.37847222222222221</v>
      </c>
      <c r="V1267" s="153">
        <f>IF(ISBLANK(T1267),"",Tabella2[[#This Row],[ACT STOP]]-Tabella2[[#This Row],[ACT START]])</f>
        <v>4.166666666666663E-2</v>
      </c>
      <c r="W1267" s="104" t="s">
        <v>92</v>
      </c>
      <c r="X1267" s="104" t="s">
        <v>91</v>
      </c>
      <c r="Y1267" s="110"/>
      <c r="Z1267" s="106"/>
      <c r="AA1267" s="104"/>
      <c r="AB1267" s="107"/>
      <c r="AC1267" s="72">
        <v>1</v>
      </c>
      <c r="AH1267" s="70"/>
      <c r="AI1267" s="70"/>
      <c r="AJ1267">
        <v>0</v>
      </c>
      <c r="AL1267" s="70"/>
      <c r="BM1267" s="135">
        <v>0.33680555555555558</v>
      </c>
      <c r="BN1267" s="136">
        <v>0.37847222222222221</v>
      </c>
      <c r="BO1267" s="101"/>
      <c r="BR1267" s="109" t="str">
        <f t="shared" si="19"/>
        <v>SH-25-1256</v>
      </c>
      <c r="BS1267" s="109" t="s">
        <v>368</v>
      </c>
      <c r="BT1267" t="s">
        <v>92</v>
      </c>
      <c r="BU1267" t="s">
        <v>2411</v>
      </c>
    </row>
    <row r="1268" spans="1:73" hidden="1">
      <c r="A1268" s="103" t="s">
        <v>2412</v>
      </c>
      <c r="B1268" s="102">
        <v>45679</v>
      </c>
      <c r="C1268" s="104">
        <f>_xlfn.ISOWEEKNUM(Tabella2[[#This Row],[Date]])</f>
        <v>4</v>
      </c>
      <c r="D1268" s="104" t="s">
        <v>370</v>
      </c>
      <c r="E1268" s="104" t="s">
        <v>256</v>
      </c>
      <c r="F1268" s="104">
        <v>50</v>
      </c>
      <c r="G1268" s="104" t="s">
        <v>284</v>
      </c>
      <c r="H1268" s="105">
        <v>22</v>
      </c>
      <c r="I1268" s="104" t="s">
        <v>258</v>
      </c>
      <c r="J1268" s="104"/>
      <c r="K1268" s="104" t="s">
        <v>83</v>
      </c>
      <c r="L1268" s="104" t="s">
        <v>299</v>
      </c>
      <c r="M1268" s="104" t="s">
        <v>276</v>
      </c>
      <c r="N1268" s="104"/>
      <c r="O1268" s="106" t="str">
        <f>A266</f>
        <v>12668</v>
      </c>
      <c r="P1268" s="111" t="s">
        <v>2205</v>
      </c>
      <c r="Q1268" s="153" t="s">
        <v>308</v>
      </c>
      <c r="R1268" s="153" t="s">
        <v>401</v>
      </c>
      <c r="S1268" s="153">
        <v>4.1666666666666657E-2</v>
      </c>
      <c r="T1268" s="153" t="s">
        <v>308</v>
      </c>
      <c r="U1268" s="153" t="s">
        <v>401</v>
      </c>
      <c r="V1268" s="153">
        <f>IF(ISBLANK(T1268),"",Tabella2[[#This Row],[ACT STOP]]-Tabella2[[#This Row],[ACT START]])</f>
        <v>4.1666666666666685E-2</v>
      </c>
      <c r="W1268" s="104" t="s">
        <v>92</v>
      </c>
      <c r="X1268" s="104" t="s">
        <v>91</v>
      </c>
      <c r="Y1268" s="110"/>
      <c r="Z1268" s="106"/>
      <c r="AA1268" s="104"/>
      <c r="AB1268" s="107"/>
      <c r="AC1268" s="72">
        <v>1</v>
      </c>
      <c r="AH1268" s="70"/>
      <c r="AI1268" s="70"/>
      <c r="AJ1268">
        <v>0</v>
      </c>
      <c r="AL1268" s="70"/>
      <c r="BM1268" s="135" t="s">
        <v>308</v>
      </c>
      <c r="BN1268" s="136" t="s">
        <v>401</v>
      </c>
      <c r="BO1268" s="101"/>
      <c r="BR1268" s="109" t="str">
        <f t="shared" si="19"/>
        <v>SH-25-1257</v>
      </c>
      <c r="BS1268" s="109" t="s">
        <v>295</v>
      </c>
      <c r="BT1268" t="s">
        <v>92</v>
      </c>
      <c r="BU1268" t="s">
        <v>2413</v>
      </c>
    </row>
    <row r="1269" spans="1:73" hidden="1">
      <c r="A1269" s="103" t="s">
        <v>2414</v>
      </c>
      <c r="B1269" s="102">
        <v>45679</v>
      </c>
      <c r="C1269" s="104">
        <f>_xlfn.ISOWEEKNUM(Tabella2[[#This Row],[Date]])</f>
        <v>4</v>
      </c>
      <c r="D1269" s="104" t="s">
        <v>421</v>
      </c>
      <c r="E1269" s="104" t="s">
        <v>327</v>
      </c>
      <c r="F1269" s="104">
        <v>71</v>
      </c>
      <c r="G1269" s="104" t="s">
        <v>257</v>
      </c>
      <c r="H1269" s="105">
        <v>9</v>
      </c>
      <c r="I1269" s="104" t="s">
        <v>258</v>
      </c>
      <c r="J1269" s="104"/>
      <c r="K1269" s="104" t="s">
        <v>81</v>
      </c>
      <c r="L1269" s="104" t="s">
        <v>259</v>
      </c>
      <c r="M1269" s="104" t="s">
        <v>328</v>
      </c>
      <c r="N1269" s="104"/>
      <c r="O1269" s="106"/>
      <c r="P1269" s="111" t="s">
        <v>1911</v>
      </c>
      <c r="Q1269" s="153" t="s">
        <v>308</v>
      </c>
      <c r="R1269" s="153" t="s">
        <v>401</v>
      </c>
      <c r="S1269" s="153">
        <v>4.1666666666666657E-2</v>
      </c>
      <c r="T1269" s="153" t="s">
        <v>308</v>
      </c>
      <c r="U1269" s="153">
        <v>0.375</v>
      </c>
      <c r="V1269" s="153">
        <f>IF(ISBLANK(T1269),"",Tabella2[[#This Row],[ACT STOP]]-Tabella2[[#This Row],[ACT START]])</f>
        <v>3.819444444444442E-2</v>
      </c>
      <c r="W1269" s="104" t="s">
        <v>92</v>
      </c>
      <c r="X1269" s="104" t="s">
        <v>91</v>
      </c>
      <c r="Y1269" s="110"/>
      <c r="Z1269" s="106"/>
      <c r="AA1269" s="104"/>
      <c r="AB1269" s="107"/>
      <c r="AC1269" s="72">
        <v>1</v>
      </c>
      <c r="AH1269" s="70"/>
      <c r="AI1269" s="70"/>
      <c r="AJ1269">
        <v>0</v>
      </c>
      <c r="AL1269" s="70"/>
      <c r="BM1269" s="135" t="s">
        <v>308</v>
      </c>
      <c r="BN1269" s="136">
        <v>0.375</v>
      </c>
      <c r="BO1269" s="101"/>
      <c r="BR1269" s="109" t="str">
        <f t="shared" si="19"/>
        <v>SH-25-1258</v>
      </c>
      <c r="BS1269" s="109" t="s">
        <v>318</v>
      </c>
      <c r="BT1269" t="s">
        <v>92</v>
      </c>
      <c r="BU1269" t="s">
        <v>2415</v>
      </c>
    </row>
    <row r="1270" spans="1:73" hidden="1">
      <c r="A1270" s="103" t="s">
        <v>2416</v>
      </c>
      <c r="B1270" s="102">
        <v>45679</v>
      </c>
      <c r="C1270" s="104">
        <f>_xlfn.ISOWEEKNUM(Tabella2[[#This Row],[Date]])</f>
        <v>4</v>
      </c>
      <c r="D1270" s="104" t="s">
        <v>312</v>
      </c>
      <c r="E1270" s="104" t="s">
        <v>284</v>
      </c>
      <c r="F1270" s="104">
        <v>32</v>
      </c>
      <c r="G1270" s="104" t="s">
        <v>257</v>
      </c>
      <c r="H1270" s="105">
        <v>5</v>
      </c>
      <c r="I1270" s="104"/>
      <c r="J1270" s="104" t="s">
        <v>258</v>
      </c>
      <c r="K1270" s="104" t="s">
        <v>79</v>
      </c>
      <c r="L1270" s="104" t="s">
        <v>299</v>
      </c>
      <c r="M1270" s="104" t="s">
        <v>915</v>
      </c>
      <c r="N1270" s="104"/>
      <c r="O1270" s="106" t="str">
        <f>A1271</f>
        <v>13673</v>
      </c>
      <c r="P1270" s="111" t="s">
        <v>2417</v>
      </c>
      <c r="Q1270" s="153" t="s">
        <v>331</v>
      </c>
      <c r="R1270" s="153" t="s">
        <v>2338</v>
      </c>
      <c r="S1270" s="153">
        <v>4.1666666666666657E-2</v>
      </c>
      <c r="T1270" s="153">
        <v>0.39930555555555558</v>
      </c>
      <c r="U1270" s="153">
        <v>0.44097222222222221</v>
      </c>
      <c r="V1270" s="153">
        <f>IF(ISBLANK(T1270),"",Tabella2[[#This Row],[ACT STOP]]-Tabella2[[#This Row],[ACT START]])</f>
        <v>4.166666666666663E-2</v>
      </c>
      <c r="W1270" s="104" t="s">
        <v>92</v>
      </c>
      <c r="X1270" s="104" t="s">
        <v>91</v>
      </c>
      <c r="Y1270" s="110"/>
      <c r="Z1270" s="106"/>
      <c r="AA1270" s="104"/>
      <c r="AB1270" s="107"/>
      <c r="AC1270" s="72">
        <v>1</v>
      </c>
      <c r="AH1270" s="70"/>
      <c r="AI1270" s="70"/>
      <c r="AJ1270">
        <v>0</v>
      </c>
      <c r="AL1270" s="70"/>
      <c r="BM1270" s="135">
        <v>0.39930555555555558</v>
      </c>
      <c r="BN1270" s="136">
        <v>0.44097222222222221</v>
      </c>
      <c r="BO1270" s="101"/>
      <c r="BR1270" s="109" t="str">
        <f t="shared" si="19"/>
        <v>SH-25-1259</v>
      </c>
      <c r="BS1270" s="109" t="s">
        <v>416</v>
      </c>
      <c r="BT1270" t="s">
        <v>92</v>
      </c>
      <c r="BU1270" t="s">
        <v>2418</v>
      </c>
    </row>
    <row r="1271" spans="1:73" hidden="1">
      <c r="A1271" s="103" t="s">
        <v>2419</v>
      </c>
      <c r="B1271" s="102">
        <v>45679</v>
      </c>
      <c r="C1271" s="104">
        <f>_xlfn.ISOWEEKNUM(Tabella2[[#This Row],[Date]])</f>
        <v>4</v>
      </c>
      <c r="D1271" s="104" t="s">
        <v>312</v>
      </c>
      <c r="E1271" s="104" t="s">
        <v>284</v>
      </c>
      <c r="F1271" s="104">
        <v>31</v>
      </c>
      <c r="G1271" s="104" t="s">
        <v>257</v>
      </c>
      <c r="H1271" s="105">
        <v>10</v>
      </c>
      <c r="I1271" s="104"/>
      <c r="J1271" s="104" t="s">
        <v>258</v>
      </c>
      <c r="K1271" s="104" t="s">
        <v>78</v>
      </c>
      <c r="L1271" s="104" t="s">
        <v>299</v>
      </c>
      <c r="M1271" s="104" t="s">
        <v>915</v>
      </c>
      <c r="N1271" s="104"/>
      <c r="O1271" s="106" t="str">
        <f>A1270</f>
        <v>13672</v>
      </c>
      <c r="P1271" s="111" t="s">
        <v>2417</v>
      </c>
      <c r="Q1271" s="153">
        <v>0.39930555555555558</v>
      </c>
      <c r="R1271" s="153">
        <v>0.44097222222222221</v>
      </c>
      <c r="S1271" s="153">
        <v>4.1666666666666657E-2</v>
      </c>
      <c r="T1271" s="153">
        <v>0.39930555555555558</v>
      </c>
      <c r="U1271" s="153">
        <v>0.44097222222222221</v>
      </c>
      <c r="V1271" s="153">
        <f>IF(ISBLANK(T1271),"",Tabella2[[#This Row],[ACT STOP]]-Tabella2[[#This Row],[ACT START]])</f>
        <v>4.166666666666663E-2</v>
      </c>
      <c r="W1271" s="104" t="s">
        <v>92</v>
      </c>
      <c r="X1271" s="104" t="s">
        <v>91</v>
      </c>
      <c r="Y1271" s="110"/>
      <c r="Z1271" s="106"/>
      <c r="AA1271" s="104"/>
      <c r="AB1271" s="107"/>
      <c r="AC1271" s="72">
        <v>1</v>
      </c>
      <c r="AH1271" s="70"/>
      <c r="AI1271" s="70"/>
      <c r="AJ1271">
        <v>0</v>
      </c>
      <c r="AL1271" s="70"/>
      <c r="BM1271" s="135">
        <v>0.39930555555555558</v>
      </c>
      <c r="BN1271" s="136">
        <v>0.44097222222222221</v>
      </c>
      <c r="BO1271" s="101"/>
      <c r="BR1271" s="109" t="str">
        <f t="shared" si="19"/>
        <v>SH-25-1260</v>
      </c>
      <c r="BS1271" s="109" t="s">
        <v>552</v>
      </c>
      <c r="BT1271" t="s">
        <v>92</v>
      </c>
      <c r="BU1271" t="s">
        <v>2420</v>
      </c>
    </row>
    <row r="1272" spans="1:73" hidden="1">
      <c r="A1272" s="103" t="s">
        <v>2421</v>
      </c>
      <c r="B1272" s="102">
        <v>45679</v>
      </c>
      <c r="C1272" s="104">
        <f>_xlfn.ISOWEEKNUM(Tabella2[[#This Row],[Date]])</f>
        <v>4</v>
      </c>
      <c r="D1272" s="104" t="s">
        <v>1956</v>
      </c>
      <c r="E1272" s="104" t="s">
        <v>284</v>
      </c>
      <c r="F1272" s="104">
        <v>35</v>
      </c>
      <c r="G1272" s="104" t="s">
        <v>257</v>
      </c>
      <c r="H1272" s="105">
        <v>17</v>
      </c>
      <c r="I1272" s="104"/>
      <c r="J1272" s="104" t="s">
        <v>258</v>
      </c>
      <c r="K1272" s="104" t="s">
        <v>83</v>
      </c>
      <c r="L1272" s="104" t="s">
        <v>299</v>
      </c>
      <c r="M1272" s="104" t="s">
        <v>913</v>
      </c>
      <c r="N1272" s="104"/>
      <c r="O1272" s="106" t="str">
        <f>A1273</f>
        <v>13675</v>
      </c>
      <c r="P1272" s="111" t="s">
        <v>2422</v>
      </c>
      <c r="Q1272" s="153" t="s">
        <v>331</v>
      </c>
      <c r="R1272" s="153" t="s">
        <v>2338</v>
      </c>
      <c r="S1272" s="153">
        <v>4.1666666666666657E-2</v>
      </c>
      <c r="T1272" s="153" t="s">
        <v>331</v>
      </c>
      <c r="U1272" s="153" t="s">
        <v>2338</v>
      </c>
      <c r="V1272" s="153">
        <f>IF(ISBLANK(T1272),"",Tabella2[[#This Row],[ACT STOP]]-Tabella2[[#This Row],[ACT START]])</f>
        <v>4.1666666666666685E-2</v>
      </c>
      <c r="W1272" s="104" t="s">
        <v>92</v>
      </c>
      <c r="X1272" s="104" t="s">
        <v>91</v>
      </c>
      <c r="Y1272" s="110"/>
      <c r="Z1272" s="106"/>
      <c r="AA1272" s="104"/>
      <c r="AB1272" s="107"/>
      <c r="AC1272" s="72">
        <v>1</v>
      </c>
      <c r="AH1272" s="70"/>
      <c r="AI1272" s="70"/>
      <c r="AJ1272">
        <v>0</v>
      </c>
      <c r="AL1272" s="70"/>
      <c r="BM1272" s="135" t="s">
        <v>331</v>
      </c>
      <c r="BN1272" s="136" t="s">
        <v>2338</v>
      </c>
      <c r="BO1272" s="101"/>
      <c r="BR1272" s="109" t="str">
        <f t="shared" si="19"/>
        <v>SH-25-1261</v>
      </c>
      <c r="BS1272" s="109" t="s">
        <v>393</v>
      </c>
      <c r="BT1272" t="s">
        <v>92</v>
      </c>
      <c r="BU1272" t="s">
        <v>2423</v>
      </c>
    </row>
    <row r="1273" spans="1:73" hidden="1">
      <c r="A1273" s="103" t="s">
        <v>2424</v>
      </c>
      <c r="B1273" s="102">
        <v>45679</v>
      </c>
      <c r="C1273" s="104">
        <f>_xlfn.ISOWEEKNUM(Tabella2[[#This Row],[Date]])</f>
        <v>4</v>
      </c>
      <c r="D1273" s="104" t="s">
        <v>1956</v>
      </c>
      <c r="E1273" s="104" t="s">
        <v>284</v>
      </c>
      <c r="F1273" s="104">
        <v>36</v>
      </c>
      <c r="G1273" s="104" t="s">
        <v>257</v>
      </c>
      <c r="H1273" s="105">
        <v>12</v>
      </c>
      <c r="I1273" s="104"/>
      <c r="J1273" s="104" t="s">
        <v>258</v>
      </c>
      <c r="K1273" s="104" t="s">
        <v>80</v>
      </c>
      <c r="L1273" s="104" t="s">
        <v>299</v>
      </c>
      <c r="M1273" s="104" t="s">
        <v>913</v>
      </c>
      <c r="N1273" s="104"/>
      <c r="O1273" s="106" t="str">
        <f>A1272</f>
        <v>13674</v>
      </c>
      <c r="P1273" s="111" t="s">
        <v>2422</v>
      </c>
      <c r="Q1273" s="153">
        <v>0.39930555555555558</v>
      </c>
      <c r="R1273" s="153">
        <v>0.44097222222222221</v>
      </c>
      <c r="S1273" s="153">
        <v>4.1666666666666657E-2</v>
      </c>
      <c r="T1273" s="153">
        <v>0.39930555555555558</v>
      </c>
      <c r="U1273" s="153">
        <v>0.44097222222222221</v>
      </c>
      <c r="V1273" s="153">
        <f>IF(ISBLANK(T1273),"",Tabella2[[#This Row],[ACT STOP]]-Tabella2[[#This Row],[ACT START]])</f>
        <v>4.166666666666663E-2</v>
      </c>
      <c r="W1273" s="104" t="s">
        <v>92</v>
      </c>
      <c r="X1273" s="104" t="s">
        <v>91</v>
      </c>
      <c r="Y1273" s="110"/>
      <c r="Z1273" s="106"/>
      <c r="AA1273" s="104"/>
      <c r="AB1273" s="107"/>
      <c r="AC1273" s="72">
        <v>1</v>
      </c>
      <c r="AH1273" s="70"/>
      <c r="AI1273" s="70"/>
      <c r="AJ1273">
        <v>0</v>
      </c>
      <c r="AL1273" s="70"/>
      <c r="BM1273" s="135">
        <v>0.39930555555555558</v>
      </c>
      <c r="BN1273" s="136">
        <v>0.44097222222222221</v>
      </c>
      <c r="BO1273" s="101"/>
      <c r="BR1273" s="109" t="str">
        <f t="shared" si="19"/>
        <v>SH-25-1262</v>
      </c>
      <c r="BS1273" s="109" t="s">
        <v>266</v>
      </c>
      <c r="BT1273" t="s">
        <v>92</v>
      </c>
      <c r="BU1273" t="s">
        <v>2425</v>
      </c>
    </row>
    <row r="1274" spans="1:73" hidden="1">
      <c r="A1274" s="103" t="s">
        <v>2426</v>
      </c>
      <c r="B1274" s="102">
        <v>45679</v>
      </c>
      <c r="C1274" s="104">
        <f>_xlfn.ISOWEEKNUM(Tabella2[[#This Row],[Date]])</f>
        <v>4</v>
      </c>
      <c r="D1274" s="104" t="s">
        <v>255</v>
      </c>
      <c r="E1274" s="104" t="s">
        <v>256</v>
      </c>
      <c r="F1274" s="104">
        <v>45</v>
      </c>
      <c r="G1274" s="104" t="s">
        <v>284</v>
      </c>
      <c r="H1274" s="105">
        <v>9</v>
      </c>
      <c r="I1274" s="104" t="s">
        <v>258</v>
      </c>
      <c r="J1274" s="104"/>
      <c r="K1274" s="104" t="s">
        <v>79</v>
      </c>
      <c r="L1274" s="104" t="s">
        <v>299</v>
      </c>
      <c r="M1274" s="104" t="s">
        <v>386</v>
      </c>
      <c r="N1274" s="104"/>
      <c r="O1274" s="106" t="str">
        <f>A1275</f>
        <v>13677</v>
      </c>
      <c r="P1274" s="111" t="s">
        <v>565</v>
      </c>
      <c r="Q1274" s="153" t="s">
        <v>337</v>
      </c>
      <c r="R1274" s="153" t="s">
        <v>2347</v>
      </c>
      <c r="S1274" s="153">
        <v>4.1666666666666657E-2</v>
      </c>
      <c r="T1274" s="153">
        <v>0.46180555555555558</v>
      </c>
      <c r="U1274" s="153">
        <v>0.50347222222222221</v>
      </c>
      <c r="V1274" s="153">
        <f>IF(ISBLANK(T1274),"",Tabella2[[#This Row],[ACT STOP]]-Tabella2[[#This Row],[ACT START]])</f>
        <v>4.166666666666663E-2</v>
      </c>
      <c r="W1274" s="104" t="s">
        <v>92</v>
      </c>
      <c r="X1274" s="104" t="s">
        <v>91</v>
      </c>
      <c r="Y1274" s="110" t="s">
        <v>2427</v>
      </c>
      <c r="Z1274" s="106"/>
      <c r="AA1274" s="104"/>
      <c r="AB1274" s="107"/>
      <c r="AC1274" s="72">
        <v>1</v>
      </c>
      <c r="AH1274" s="70"/>
      <c r="AI1274" s="70"/>
      <c r="AJ1274">
        <v>0</v>
      </c>
      <c r="AL1274" s="70"/>
      <c r="BM1274" s="135">
        <v>0.46180555555555558</v>
      </c>
      <c r="BN1274" s="136">
        <v>0.50347222222222221</v>
      </c>
      <c r="BO1274" s="101"/>
      <c r="BR1274" s="109" t="str">
        <f t="shared" si="19"/>
        <v>SH-25-1263</v>
      </c>
      <c r="BS1274" s="109" t="s">
        <v>339</v>
      </c>
      <c r="BT1274" t="s">
        <v>92</v>
      </c>
      <c r="BU1274" t="s">
        <v>2428</v>
      </c>
    </row>
    <row r="1275" spans="1:73" hidden="1">
      <c r="A1275" s="103" t="s">
        <v>2429</v>
      </c>
      <c r="B1275" s="102">
        <v>45679</v>
      </c>
      <c r="C1275" s="104">
        <f>_xlfn.ISOWEEKNUM(Tabella2[[#This Row],[Date]])</f>
        <v>4</v>
      </c>
      <c r="D1275" s="104" t="s">
        <v>255</v>
      </c>
      <c r="E1275" s="104" t="s">
        <v>256</v>
      </c>
      <c r="F1275" s="104">
        <v>43</v>
      </c>
      <c r="G1275" s="104" t="s">
        <v>257</v>
      </c>
      <c r="H1275" s="105">
        <v>30</v>
      </c>
      <c r="I1275" s="104" t="s">
        <v>258</v>
      </c>
      <c r="J1275" s="104"/>
      <c r="K1275" s="104" t="s">
        <v>78</v>
      </c>
      <c r="L1275" s="104" t="s">
        <v>299</v>
      </c>
      <c r="M1275" s="104" t="s">
        <v>386</v>
      </c>
      <c r="N1275" s="104"/>
      <c r="O1275" s="106" t="str">
        <f>A1274</f>
        <v>13676</v>
      </c>
      <c r="P1275" s="111" t="s">
        <v>565</v>
      </c>
      <c r="Q1275" s="153">
        <v>0.46180555555555558</v>
      </c>
      <c r="R1275" s="153">
        <v>0.50347222222222221</v>
      </c>
      <c r="S1275" s="153">
        <v>4.1666666666666657E-2</v>
      </c>
      <c r="T1275" s="153">
        <v>0.46180555555555558</v>
      </c>
      <c r="U1275" s="153">
        <v>0.50347222222222221</v>
      </c>
      <c r="V1275" s="153">
        <f>IF(ISBLANK(T1275),"",Tabella2[[#This Row],[ACT STOP]]-Tabella2[[#This Row],[ACT START]])</f>
        <v>4.166666666666663E-2</v>
      </c>
      <c r="W1275" s="104" t="s">
        <v>92</v>
      </c>
      <c r="X1275" s="104" t="s">
        <v>91</v>
      </c>
      <c r="Y1275" s="110"/>
      <c r="Z1275" s="106"/>
      <c r="AA1275" s="104"/>
      <c r="AB1275" s="107"/>
      <c r="AC1275" s="72">
        <v>1</v>
      </c>
      <c r="AH1275" s="70"/>
      <c r="AI1275" s="70"/>
      <c r="AJ1275">
        <v>0</v>
      </c>
      <c r="AL1275" s="70"/>
      <c r="BM1275" s="135">
        <v>0.46180555555555558</v>
      </c>
      <c r="BN1275" s="136">
        <v>0.50347222222222221</v>
      </c>
      <c r="BO1275" s="101"/>
      <c r="BR1275" s="109" t="str">
        <f t="shared" si="19"/>
        <v>SH-25-1264</v>
      </c>
      <c r="BS1275" s="109" t="s">
        <v>279</v>
      </c>
      <c r="BT1275" t="s">
        <v>92</v>
      </c>
      <c r="BU1275" t="s">
        <v>2430</v>
      </c>
    </row>
    <row r="1276" spans="1:73" hidden="1">
      <c r="A1276" s="103" t="s">
        <v>2431</v>
      </c>
      <c r="B1276" s="102">
        <v>45679</v>
      </c>
      <c r="C1276" s="104">
        <f>_xlfn.ISOWEEKNUM(Tabella2[[#This Row],[Date]])</f>
        <v>4</v>
      </c>
      <c r="D1276" s="104" t="s">
        <v>275</v>
      </c>
      <c r="E1276" s="104" t="s">
        <v>256</v>
      </c>
      <c r="F1276" s="104">
        <v>56</v>
      </c>
      <c r="G1276" s="104" t="s">
        <v>257</v>
      </c>
      <c r="H1276" s="105">
        <v>32</v>
      </c>
      <c r="I1276" s="104" t="s">
        <v>258</v>
      </c>
      <c r="J1276" s="104"/>
      <c r="K1276" s="104" t="s">
        <v>83</v>
      </c>
      <c r="L1276" s="104" t="s">
        <v>299</v>
      </c>
      <c r="M1276" s="104" t="s">
        <v>276</v>
      </c>
      <c r="N1276" s="104"/>
      <c r="O1276" s="106" t="str">
        <f>A267</f>
        <v>12669</v>
      </c>
      <c r="P1276" s="111" t="s">
        <v>2021</v>
      </c>
      <c r="Q1276" s="153" t="s">
        <v>337</v>
      </c>
      <c r="R1276" s="153" t="s">
        <v>2347</v>
      </c>
      <c r="S1276" s="153">
        <v>4.1666666666666657E-2</v>
      </c>
      <c r="T1276" s="153" t="s">
        <v>337</v>
      </c>
      <c r="U1276" s="153" t="s">
        <v>2347</v>
      </c>
      <c r="V1276" s="153">
        <f>IF(ISBLANK(T1276),"",Tabella2[[#This Row],[ACT STOP]]-Tabella2[[#This Row],[ACT START]])</f>
        <v>4.166666666666663E-2</v>
      </c>
      <c r="W1276" s="104" t="s">
        <v>92</v>
      </c>
      <c r="X1276" s="104" t="s">
        <v>91</v>
      </c>
      <c r="Y1276" s="110"/>
      <c r="Z1276" s="106"/>
      <c r="AA1276" s="104"/>
      <c r="AB1276" s="107"/>
      <c r="AC1276" s="72">
        <v>1</v>
      </c>
      <c r="AH1276" s="70"/>
      <c r="AI1276" s="70"/>
      <c r="AJ1276">
        <v>0</v>
      </c>
      <c r="AL1276" s="70"/>
      <c r="BL1276" t="s">
        <v>2432</v>
      </c>
      <c r="BM1276" s="135" t="s">
        <v>337</v>
      </c>
      <c r="BN1276" s="136" t="s">
        <v>2347</v>
      </c>
      <c r="BO1276" s="101"/>
      <c r="BR1276" s="109" t="str">
        <f t="shared" si="19"/>
        <v>SH-25-1265</v>
      </c>
      <c r="BS1276" s="109" t="s">
        <v>356</v>
      </c>
      <c r="BT1276" t="s">
        <v>92</v>
      </c>
      <c r="BU1276" t="s">
        <v>2433</v>
      </c>
    </row>
    <row r="1277" spans="1:73" hidden="1">
      <c r="A1277" s="103" t="s">
        <v>2434</v>
      </c>
      <c r="B1277" s="102">
        <v>45679</v>
      </c>
      <c r="C1277" s="104">
        <f>_xlfn.ISOWEEKNUM(Tabella2[[#This Row],[Date]])</f>
        <v>4</v>
      </c>
      <c r="D1277" s="104" t="s">
        <v>370</v>
      </c>
      <c r="E1277" s="104" t="s">
        <v>256</v>
      </c>
      <c r="F1277" s="104">
        <v>54</v>
      </c>
      <c r="G1277" s="104" t="s">
        <v>257</v>
      </c>
      <c r="H1277" s="105">
        <v>13</v>
      </c>
      <c r="I1277" s="104" t="s">
        <v>258</v>
      </c>
      <c r="J1277" s="104"/>
      <c r="K1277" s="104" t="s">
        <v>79</v>
      </c>
      <c r="L1277" s="104" t="s">
        <v>299</v>
      </c>
      <c r="M1277" s="104" t="s">
        <v>276</v>
      </c>
      <c r="N1277" s="104"/>
      <c r="O1277" s="106" t="str">
        <f>A268</f>
        <v>12670</v>
      </c>
      <c r="P1277" s="111" t="s">
        <v>371</v>
      </c>
      <c r="Q1277" s="153" t="s">
        <v>350</v>
      </c>
      <c r="R1277" s="153" t="s">
        <v>406</v>
      </c>
      <c r="S1277" s="153">
        <v>4.1666666666666657E-2</v>
      </c>
      <c r="T1277" s="153">
        <v>0.52430555555555558</v>
      </c>
      <c r="U1277" s="153">
        <v>0.56597222222222221</v>
      </c>
      <c r="V1277" s="153">
        <f>IF(ISBLANK(T1277),"",Tabella2[[#This Row],[ACT STOP]]-Tabella2[[#This Row],[ACT START]])</f>
        <v>4.166666666666663E-2</v>
      </c>
      <c r="W1277" s="104" t="s">
        <v>92</v>
      </c>
      <c r="X1277" s="104" t="s">
        <v>91</v>
      </c>
      <c r="Y1277" s="110"/>
      <c r="Z1277" s="106"/>
      <c r="AA1277" s="104"/>
      <c r="AB1277" s="107"/>
      <c r="AC1277" s="72">
        <v>1</v>
      </c>
      <c r="AH1277" s="70"/>
      <c r="AI1277" s="70"/>
      <c r="AJ1277">
        <v>0</v>
      </c>
      <c r="AL1277" s="70"/>
      <c r="BM1277" s="135">
        <v>0.52430555555555558</v>
      </c>
      <c r="BN1277" s="136">
        <v>0.56597222222222221</v>
      </c>
      <c r="BO1277" s="101"/>
      <c r="BR1277" s="109" t="str">
        <f t="shared" si="19"/>
        <v>SH-25-1266</v>
      </c>
      <c r="BS1277" s="109" t="s">
        <v>427</v>
      </c>
      <c r="BT1277" t="s">
        <v>92</v>
      </c>
      <c r="BU1277" t="s">
        <v>2435</v>
      </c>
    </row>
    <row r="1278" spans="1:73" hidden="1">
      <c r="A1278" s="103" t="s">
        <v>2436</v>
      </c>
      <c r="B1278" s="102">
        <v>45679</v>
      </c>
      <c r="C1278" s="104">
        <f>_xlfn.ISOWEEKNUM(Tabella2[[#This Row],[Date]])</f>
        <v>4</v>
      </c>
      <c r="D1278" s="104" t="s">
        <v>421</v>
      </c>
      <c r="E1278" s="104" t="s">
        <v>327</v>
      </c>
      <c r="F1278" s="104">
        <v>70</v>
      </c>
      <c r="G1278" s="104" t="s">
        <v>257</v>
      </c>
      <c r="H1278" s="105">
        <v>10</v>
      </c>
      <c r="I1278" s="104" t="s">
        <v>258</v>
      </c>
      <c r="J1278" s="104"/>
      <c r="K1278" s="104" t="s">
        <v>81</v>
      </c>
      <c r="L1278" s="104" t="s">
        <v>259</v>
      </c>
      <c r="M1278" s="104" t="s">
        <v>328</v>
      </c>
      <c r="N1278" s="104"/>
      <c r="O1278" s="106"/>
      <c r="P1278" s="111" t="s">
        <v>1911</v>
      </c>
      <c r="Q1278" s="153" t="s">
        <v>350</v>
      </c>
      <c r="R1278" s="153" t="s">
        <v>406</v>
      </c>
      <c r="S1278" s="153">
        <v>4.1666666666666657E-2</v>
      </c>
      <c r="T1278" s="153" t="s">
        <v>350</v>
      </c>
      <c r="U1278" s="153" t="s">
        <v>406</v>
      </c>
      <c r="V1278" s="153">
        <f>IF(ISBLANK(T1278),"",Tabella2[[#This Row],[ACT STOP]]-Tabella2[[#This Row],[ACT START]])</f>
        <v>4.166666666666663E-2</v>
      </c>
      <c r="W1278" s="104" t="s">
        <v>92</v>
      </c>
      <c r="X1278" s="104" t="s">
        <v>91</v>
      </c>
      <c r="Y1278" s="110"/>
      <c r="Z1278" s="106"/>
      <c r="AA1278" s="104"/>
      <c r="AB1278" s="107"/>
      <c r="AC1278" s="72">
        <v>1</v>
      </c>
      <c r="AH1278" s="70"/>
      <c r="AI1278" s="70"/>
      <c r="AJ1278">
        <v>0</v>
      </c>
      <c r="AL1278" s="70"/>
      <c r="BM1278" s="135" t="s">
        <v>350</v>
      </c>
      <c r="BN1278" s="136" t="s">
        <v>406</v>
      </c>
      <c r="BO1278" s="101"/>
      <c r="BR1278" s="109" t="str">
        <f t="shared" si="19"/>
        <v>SH-25-1267</v>
      </c>
      <c r="BS1278" s="109" t="s">
        <v>552</v>
      </c>
      <c r="BT1278" t="s">
        <v>92</v>
      </c>
      <c r="BU1278" t="s">
        <v>2437</v>
      </c>
    </row>
    <row r="1279" spans="1:73" hidden="1">
      <c r="A1279" s="103" t="s">
        <v>2438</v>
      </c>
      <c r="B1279" s="102">
        <v>45679</v>
      </c>
      <c r="C1279" s="104">
        <f>_xlfn.ISOWEEKNUM(Tabella2[[#This Row],[Date]])</f>
        <v>4</v>
      </c>
      <c r="D1279" s="104" t="s">
        <v>255</v>
      </c>
      <c r="E1279" s="104" t="s">
        <v>256</v>
      </c>
      <c r="F1279" s="104">
        <v>41</v>
      </c>
      <c r="G1279" s="104" t="s">
        <v>257</v>
      </c>
      <c r="H1279" s="105">
        <v>30</v>
      </c>
      <c r="I1279" s="104" t="s">
        <v>258</v>
      </c>
      <c r="J1279" s="104"/>
      <c r="K1279" s="104" t="s">
        <v>79</v>
      </c>
      <c r="L1279" s="104" t="s">
        <v>299</v>
      </c>
      <c r="M1279" s="104" t="s">
        <v>906</v>
      </c>
      <c r="N1279" s="104"/>
      <c r="O1279" s="106" t="str">
        <f>A1280</f>
        <v>13682</v>
      </c>
      <c r="P1279" s="111" t="s">
        <v>2397</v>
      </c>
      <c r="Q1279" s="153" t="s">
        <v>316</v>
      </c>
      <c r="R1279" s="153" t="s">
        <v>480</v>
      </c>
      <c r="S1279" s="153">
        <v>4.1666666666666657E-2</v>
      </c>
      <c r="T1279" s="153" t="s">
        <v>316</v>
      </c>
      <c r="U1279" s="153" t="s">
        <v>480</v>
      </c>
      <c r="V1279" s="153">
        <f>IF(ISBLANK(T1279),"",Tabella2[[#This Row],[ACT STOP]]-Tabella2[[#This Row],[ACT START]])</f>
        <v>4.166666666666663E-2</v>
      </c>
      <c r="W1279" s="104" t="s">
        <v>92</v>
      </c>
      <c r="X1279" s="104" t="s">
        <v>91</v>
      </c>
      <c r="Y1279" s="110"/>
      <c r="Z1279" s="106"/>
      <c r="AA1279" s="104"/>
      <c r="AB1279" s="107"/>
      <c r="AC1279" s="72">
        <v>1</v>
      </c>
      <c r="AH1279" s="70"/>
      <c r="AI1279" s="70"/>
      <c r="AJ1279">
        <v>0</v>
      </c>
      <c r="AL1279" s="70"/>
      <c r="BM1279" s="135" t="s">
        <v>316</v>
      </c>
      <c r="BN1279" s="136" t="s">
        <v>480</v>
      </c>
      <c r="BO1279" s="101"/>
      <c r="BR1279" s="109" t="str">
        <f t="shared" si="19"/>
        <v>SH-25-1268</v>
      </c>
      <c r="BS1279" s="109" t="s">
        <v>279</v>
      </c>
      <c r="BT1279" t="s">
        <v>92</v>
      </c>
      <c r="BU1279" t="s">
        <v>2439</v>
      </c>
    </row>
    <row r="1280" spans="1:73" hidden="1">
      <c r="A1280" s="103" t="s">
        <v>2440</v>
      </c>
      <c r="B1280" s="102">
        <v>45679</v>
      </c>
      <c r="C1280" s="104">
        <f>_xlfn.ISOWEEKNUM(Tabella2[[#This Row],[Date]])</f>
        <v>4</v>
      </c>
      <c r="D1280" s="104" t="s">
        <v>255</v>
      </c>
      <c r="E1280" s="104" t="s">
        <v>256</v>
      </c>
      <c r="F1280" s="104">
        <v>49</v>
      </c>
      <c r="G1280" s="104" t="s">
        <v>257</v>
      </c>
      <c r="H1280" s="105">
        <v>14</v>
      </c>
      <c r="I1280" s="104" t="s">
        <v>258</v>
      </c>
      <c r="J1280" s="104"/>
      <c r="K1280" s="104" t="s">
        <v>78</v>
      </c>
      <c r="L1280" s="104" t="s">
        <v>299</v>
      </c>
      <c r="M1280" s="104" t="s">
        <v>906</v>
      </c>
      <c r="N1280" s="104"/>
      <c r="O1280" s="106" t="str">
        <f>A1279</f>
        <v>13681</v>
      </c>
      <c r="P1280" s="111" t="s">
        <v>2397</v>
      </c>
      <c r="Q1280" s="153">
        <v>0.58680555555555558</v>
      </c>
      <c r="R1280" s="153">
        <v>0.62847222222222221</v>
      </c>
      <c r="S1280" s="153">
        <v>4.1666666666666657E-2</v>
      </c>
      <c r="T1280" s="153">
        <v>0.58680555555555558</v>
      </c>
      <c r="U1280" s="153">
        <v>0.62847222222222221</v>
      </c>
      <c r="V1280" s="153">
        <f>IF(ISBLANK(T1280),"",Tabella2[[#This Row],[ACT STOP]]-Tabella2[[#This Row],[ACT START]])</f>
        <v>4.166666666666663E-2</v>
      </c>
      <c r="W1280" s="104" t="s">
        <v>92</v>
      </c>
      <c r="X1280" s="104" t="s">
        <v>91</v>
      </c>
      <c r="Y1280" s="110"/>
      <c r="Z1280" s="106"/>
      <c r="AA1280" s="104"/>
      <c r="AB1280" s="107"/>
      <c r="AC1280" s="72">
        <v>1</v>
      </c>
      <c r="AH1280" s="70"/>
      <c r="AI1280" s="70"/>
      <c r="AJ1280">
        <v>0</v>
      </c>
      <c r="AL1280" s="70"/>
      <c r="BM1280" s="135">
        <v>0.58680555555555558</v>
      </c>
      <c r="BN1280" s="136">
        <v>0.62847222222222221</v>
      </c>
      <c r="BO1280" s="101"/>
      <c r="BR1280" s="109" t="str">
        <f t="shared" si="19"/>
        <v>SH-25-1269</v>
      </c>
      <c r="BS1280" s="109" t="s">
        <v>372</v>
      </c>
      <c r="BT1280" t="s">
        <v>92</v>
      </c>
      <c r="BU1280" t="s">
        <v>2441</v>
      </c>
    </row>
    <row r="1281" spans="1:73" hidden="1">
      <c r="A1281" s="103" t="s">
        <v>2442</v>
      </c>
      <c r="B1281" s="102">
        <v>45679</v>
      </c>
      <c r="C1281" s="104">
        <f>_xlfn.ISOWEEKNUM(Tabella2[[#This Row],[Date]])</f>
        <v>4</v>
      </c>
      <c r="D1281" s="104" t="s">
        <v>312</v>
      </c>
      <c r="E1281" s="104" t="s">
        <v>284</v>
      </c>
      <c r="F1281" s="104">
        <v>33</v>
      </c>
      <c r="G1281" s="104" t="s">
        <v>284</v>
      </c>
      <c r="H1281" s="105">
        <v>22</v>
      </c>
      <c r="I1281" s="104"/>
      <c r="J1281" s="104" t="s">
        <v>258</v>
      </c>
      <c r="K1281" s="104" t="s">
        <v>83</v>
      </c>
      <c r="L1281" s="104" t="s">
        <v>299</v>
      </c>
      <c r="M1281" s="104" t="s">
        <v>913</v>
      </c>
      <c r="N1281" s="104"/>
      <c r="O1281" s="106" t="str">
        <f>A1282</f>
        <v>13684</v>
      </c>
      <c r="P1281" s="111" t="s">
        <v>2422</v>
      </c>
      <c r="Q1281" s="153" t="s">
        <v>316</v>
      </c>
      <c r="R1281" s="153" t="s">
        <v>480</v>
      </c>
      <c r="S1281" s="153">
        <v>4.1666666666666657E-2</v>
      </c>
      <c r="T1281" s="153" t="s">
        <v>316</v>
      </c>
      <c r="U1281" s="153" t="s">
        <v>480</v>
      </c>
      <c r="V1281" s="153">
        <f>IF(ISBLANK(T1281),"",Tabella2[[#This Row],[ACT STOP]]-Tabella2[[#This Row],[ACT START]])</f>
        <v>4.166666666666663E-2</v>
      </c>
      <c r="W1281" s="104" t="s">
        <v>92</v>
      </c>
      <c r="X1281" s="104" t="s">
        <v>91</v>
      </c>
      <c r="Y1281" s="110"/>
      <c r="Z1281" s="106"/>
      <c r="AA1281" s="104"/>
      <c r="AB1281" s="107"/>
      <c r="AC1281" s="72">
        <v>1</v>
      </c>
      <c r="AH1281" s="70"/>
      <c r="AI1281" s="70"/>
      <c r="AJ1281">
        <v>0</v>
      </c>
      <c r="AL1281" s="70"/>
      <c r="BM1281" s="135" t="s">
        <v>316</v>
      </c>
      <c r="BN1281" s="136" t="s">
        <v>480</v>
      </c>
      <c r="BO1281" s="101"/>
      <c r="BR1281" s="109" t="str">
        <f t="shared" si="19"/>
        <v>SH-25-1270</v>
      </c>
      <c r="BS1281" s="109" t="s">
        <v>295</v>
      </c>
      <c r="BT1281" t="s">
        <v>92</v>
      </c>
      <c r="BU1281" t="s">
        <v>2443</v>
      </c>
    </row>
    <row r="1282" spans="1:73" hidden="1">
      <c r="A1282" s="103" t="s">
        <v>2444</v>
      </c>
      <c r="B1282" s="102">
        <v>45679</v>
      </c>
      <c r="C1282" s="104">
        <f>_xlfn.ISOWEEKNUM(Tabella2[[#This Row],[Date]])</f>
        <v>4</v>
      </c>
      <c r="D1282" s="104" t="s">
        <v>312</v>
      </c>
      <c r="E1282" s="104" t="s">
        <v>284</v>
      </c>
      <c r="F1282" s="104">
        <v>32</v>
      </c>
      <c r="G1282" s="104" t="s">
        <v>257</v>
      </c>
      <c r="H1282" s="105">
        <v>32</v>
      </c>
      <c r="I1282" s="104"/>
      <c r="J1282" s="104" t="s">
        <v>258</v>
      </c>
      <c r="K1282" s="104" t="s">
        <v>80</v>
      </c>
      <c r="L1282" s="104" t="s">
        <v>299</v>
      </c>
      <c r="M1282" s="104" t="s">
        <v>913</v>
      </c>
      <c r="N1282" s="104"/>
      <c r="O1282" s="106" t="str">
        <f>A1281</f>
        <v>13683</v>
      </c>
      <c r="P1282" s="111" t="s">
        <v>2422</v>
      </c>
      <c r="Q1282" s="153">
        <v>0.58680555555555558</v>
      </c>
      <c r="R1282" s="153">
        <v>0.62847222222222221</v>
      </c>
      <c r="S1282" s="153">
        <v>4.1666666666666657E-2</v>
      </c>
      <c r="T1282" s="153">
        <v>0.58680555555555558</v>
      </c>
      <c r="U1282" s="153">
        <v>0.62847222222222221</v>
      </c>
      <c r="V1282" s="153">
        <f>IF(ISBLANK(T1282),"",Tabella2[[#This Row],[ACT STOP]]-Tabella2[[#This Row],[ACT START]])</f>
        <v>4.166666666666663E-2</v>
      </c>
      <c r="W1282" s="104" t="s">
        <v>92</v>
      </c>
      <c r="X1282" s="104" t="s">
        <v>91</v>
      </c>
      <c r="Y1282" s="110"/>
      <c r="Z1282" s="106"/>
      <c r="AA1282" s="104"/>
      <c r="AB1282" s="107"/>
      <c r="AC1282" s="72">
        <v>1</v>
      </c>
      <c r="AH1282" s="70"/>
      <c r="AI1282" s="70"/>
      <c r="AJ1282">
        <v>0</v>
      </c>
      <c r="AL1282" s="70"/>
      <c r="BM1282" s="135">
        <v>0.58680555555555558</v>
      </c>
      <c r="BN1282" s="136">
        <v>0.62847222222222221</v>
      </c>
      <c r="BO1282" s="101"/>
      <c r="BR1282" s="109" t="str">
        <f t="shared" si="19"/>
        <v>SH-25-1271</v>
      </c>
      <c r="BS1282" s="109" t="s">
        <v>356</v>
      </c>
      <c r="BT1282" t="s">
        <v>92</v>
      </c>
      <c r="BU1282" t="s">
        <v>2445</v>
      </c>
    </row>
    <row r="1283" spans="1:73" hidden="1">
      <c r="A1283" s="103" t="s">
        <v>2446</v>
      </c>
      <c r="B1283" s="102">
        <v>45679</v>
      </c>
      <c r="C1283" s="104">
        <f>_xlfn.ISOWEEKNUM(Tabella2[[#This Row],[Date]])</f>
        <v>4</v>
      </c>
      <c r="D1283" s="104" t="s">
        <v>421</v>
      </c>
      <c r="E1283" s="104" t="s">
        <v>327</v>
      </c>
      <c r="F1283" s="104">
        <v>72</v>
      </c>
      <c r="G1283" s="104" t="s">
        <v>257</v>
      </c>
      <c r="H1283" s="105">
        <v>17</v>
      </c>
      <c r="I1283" s="104" t="s">
        <v>258</v>
      </c>
      <c r="J1283" s="104"/>
      <c r="K1283" s="104" t="s">
        <v>81</v>
      </c>
      <c r="L1283" s="104" t="s">
        <v>259</v>
      </c>
      <c r="M1283" s="104" t="s">
        <v>328</v>
      </c>
      <c r="N1283" s="104"/>
      <c r="O1283" s="106"/>
      <c r="P1283" s="111" t="s">
        <v>1911</v>
      </c>
      <c r="Q1283" s="153" t="s">
        <v>316</v>
      </c>
      <c r="R1283" s="153" t="s">
        <v>480</v>
      </c>
      <c r="S1283" s="153">
        <v>4.1666666666666657E-2</v>
      </c>
      <c r="T1283" s="153">
        <v>0.58680555555555558</v>
      </c>
      <c r="U1283" s="153">
        <v>0.62847222222222221</v>
      </c>
      <c r="V1283" s="153">
        <f>IF(ISBLANK(T1283),"",Tabella2[[#This Row],[ACT STOP]]-Tabella2[[#This Row],[ACT START]])</f>
        <v>4.166666666666663E-2</v>
      </c>
      <c r="W1283" s="104" t="s">
        <v>92</v>
      </c>
      <c r="X1283" s="104" t="s">
        <v>91</v>
      </c>
      <c r="Y1283" s="110"/>
      <c r="Z1283" s="106"/>
      <c r="AA1283" s="104"/>
      <c r="AB1283" s="107"/>
      <c r="AC1283" s="72">
        <v>1</v>
      </c>
      <c r="AH1283" s="70"/>
      <c r="AI1283" s="70"/>
      <c r="AJ1283">
        <v>0</v>
      </c>
      <c r="AL1283" s="70"/>
      <c r="BM1283" s="135">
        <v>0.58680555555555558</v>
      </c>
      <c r="BN1283" s="136">
        <v>0.62847222222222221</v>
      </c>
      <c r="BO1283" s="101"/>
      <c r="BR1283" s="109" t="str">
        <f t="shared" si="19"/>
        <v>SH-25-1272</v>
      </c>
      <c r="BS1283" s="109" t="s">
        <v>393</v>
      </c>
      <c r="BT1283" t="s">
        <v>92</v>
      </c>
      <c r="BU1283" t="s">
        <v>2447</v>
      </c>
    </row>
    <row r="1284" spans="1:73" hidden="1">
      <c r="A1284" s="103" t="s">
        <v>2448</v>
      </c>
      <c r="B1284" s="102">
        <v>45679</v>
      </c>
      <c r="C1284" s="104">
        <f>_xlfn.ISOWEEKNUM(Tabella2[[#This Row],[Date]])</f>
        <v>4</v>
      </c>
      <c r="D1284" s="104" t="s">
        <v>1872</v>
      </c>
      <c r="E1284" s="104" t="s">
        <v>256</v>
      </c>
      <c r="F1284" s="104">
        <v>11</v>
      </c>
      <c r="G1284" s="104" t="s">
        <v>284</v>
      </c>
      <c r="H1284" s="105">
        <v>23</v>
      </c>
      <c r="I1284" s="104" t="s">
        <v>258</v>
      </c>
      <c r="J1284" s="104"/>
      <c r="K1284" s="104" t="s">
        <v>79</v>
      </c>
      <c r="L1284" s="104" t="s">
        <v>299</v>
      </c>
      <c r="M1284" s="104" t="s">
        <v>386</v>
      </c>
      <c r="N1284" s="104"/>
      <c r="O1284" s="106" t="str">
        <f>A1285</f>
        <v>13687</v>
      </c>
      <c r="P1284" s="111" t="s">
        <v>2292</v>
      </c>
      <c r="Q1284" s="153" t="s">
        <v>344</v>
      </c>
      <c r="R1284" s="153" t="s">
        <v>899</v>
      </c>
      <c r="S1284" s="153">
        <v>4.1666666666666657E-2</v>
      </c>
      <c r="T1284" s="153" t="s">
        <v>344</v>
      </c>
      <c r="U1284" s="153" t="s">
        <v>899</v>
      </c>
      <c r="V1284" s="153">
        <f>IF(ISBLANK(T1284),"",Tabella2[[#This Row],[ACT STOP]]-Tabella2[[#This Row],[ACT START]])</f>
        <v>4.166666666666663E-2</v>
      </c>
      <c r="W1284" s="104" t="s">
        <v>92</v>
      </c>
      <c r="X1284" s="104" t="s">
        <v>91</v>
      </c>
      <c r="Y1284" s="110"/>
      <c r="Z1284" s="106"/>
      <c r="AA1284" s="104"/>
      <c r="AB1284" s="107"/>
      <c r="AC1284" s="72">
        <v>1</v>
      </c>
      <c r="AH1284" s="70"/>
      <c r="AI1284" s="70"/>
      <c r="AJ1284">
        <v>0</v>
      </c>
      <c r="AL1284" s="70"/>
      <c r="BM1284" s="135" t="s">
        <v>344</v>
      </c>
      <c r="BN1284" s="136" t="s">
        <v>899</v>
      </c>
      <c r="BO1284" s="101"/>
      <c r="BR1284" s="109" t="str">
        <f t="shared" si="19"/>
        <v>SH-25-1273</v>
      </c>
      <c r="BS1284" s="109" t="s">
        <v>358</v>
      </c>
      <c r="BT1284" t="s">
        <v>92</v>
      </c>
      <c r="BU1284" t="s">
        <v>2449</v>
      </c>
    </row>
    <row r="1285" spans="1:73" hidden="1">
      <c r="A1285" s="103" t="s">
        <v>2450</v>
      </c>
      <c r="B1285" s="102">
        <v>45679</v>
      </c>
      <c r="C1285" s="104">
        <f>_xlfn.ISOWEEKNUM(Tabella2[[#This Row],[Date]])</f>
        <v>4</v>
      </c>
      <c r="D1285" s="104" t="s">
        <v>255</v>
      </c>
      <c r="E1285" s="104" t="s">
        <v>256</v>
      </c>
      <c r="F1285" s="104">
        <v>45</v>
      </c>
      <c r="G1285" s="104" t="s">
        <v>257</v>
      </c>
      <c r="H1285" s="105">
        <v>13</v>
      </c>
      <c r="I1285" s="104" t="s">
        <v>258</v>
      </c>
      <c r="J1285" s="104"/>
      <c r="K1285" s="104" t="s">
        <v>78</v>
      </c>
      <c r="L1285" s="104" t="s">
        <v>299</v>
      </c>
      <c r="M1285" s="104" t="s">
        <v>386</v>
      </c>
      <c r="N1285" s="104"/>
      <c r="O1285" s="106" t="str">
        <f>A1284</f>
        <v>13686</v>
      </c>
      <c r="P1285" s="111" t="s">
        <v>2292</v>
      </c>
      <c r="Q1285" s="153">
        <v>0.64930555555555558</v>
      </c>
      <c r="R1285" s="153">
        <v>0.69097222222222221</v>
      </c>
      <c r="S1285" s="153">
        <v>4.1666666666666657E-2</v>
      </c>
      <c r="T1285" s="153">
        <v>0.64930555555555558</v>
      </c>
      <c r="U1285" s="153">
        <v>0.69097222222222221</v>
      </c>
      <c r="V1285" s="153">
        <f>IF(ISBLANK(T1285),"",Tabella2[[#This Row],[ACT STOP]]-Tabella2[[#This Row],[ACT START]])</f>
        <v>4.166666666666663E-2</v>
      </c>
      <c r="W1285" s="104" t="s">
        <v>92</v>
      </c>
      <c r="X1285" s="104" t="s">
        <v>91</v>
      </c>
      <c r="Y1285" s="110"/>
      <c r="Z1285" s="106"/>
      <c r="AA1285" s="104"/>
      <c r="AB1285" s="107"/>
      <c r="AC1285" s="72">
        <v>1</v>
      </c>
      <c r="AH1285" s="70"/>
      <c r="AI1285" s="70"/>
      <c r="AJ1285">
        <v>0</v>
      </c>
      <c r="AL1285" s="70"/>
      <c r="BM1285" s="135">
        <v>0.64930555555555558</v>
      </c>
      <c r="BN1285" s="136">
        <v>0.69097222222222221</v>
      </c>
      <c r="BO1285" s="101"/>
      <c r="BR1285" s="109" t="str">
        <f t="shared" si="19"/>
        <v>SH-25-1274</v>
      </c>
      <c r="BS1285" s="109" t="s">
        <v>427</v>
      </c>
      <c r="BT1285" t="s">
        <v>92</v>
      </c>
      <c r="BU1285" t="s">
        <v>2451</v>
      </c>
    </row>
    <row r="1286" spans="1:73" hidden="1">
      <c r="A1286" s="103" t="s">
        <v>2452</v>
      </c>
      <c r="B1286" s="102">
        <v>45679</v>
      </c>
      <c r="C1286" s="104">
        <f>_xlfn.ISOWEEKNUM(Tabella2[[#This Row],[Date]])</f>
        <v>4</v>
      </c>
      <c r="D1286" s="104" t="s">
        <v>255</v>
      </c>
      <c r="E1286" s="104" t="s">
        <v>256</v>
      </c>
      <c r="F1286" s="104">
        <v>43</v>
      </c>
      <c r="G1286" s="104" t="s">
        <v>257</v>
      </c>
      <c r="H1286" s="105">
        <v>5</v>
      </c>
      <c r="I1286" s="104" t="s">
        <v>258</v>
      </c>
      <c r="J1286" s="104"/>
      <c r="K1286" s="104" t="s">
        <v>83</v>
      </c>
      <c r="L1286" s="104" t="s">
        <v>259</v>
      </c>
      <c r="M1286" s="104" t="s">
        <v>260</v>
      </c>
      <c r="N1286" s="104"/>
      <c r="O1286" s="106"/>
      <c r="P1286" s="111" t="s">
        <v>1938</v>
      </c>
      <c r="Q1286" s="153" t="s">
        <v>344</v>
      </c>
      <c r="R1286" s="153" t="s">
        <v>899</v>
      </c>
      <c r="S1286" s="153">
        <v>4.1666666666666657E-2</v>
      </c>
      <c r="T1286" s="153" t="s">
        <v>344</v>
      </c>
      <c r="U1286" s="153" t="s">
        <v>899</v>
      </c>
      <c r="V1286" s="153">
        <f>IF(ISBLANK(T1286),"",Tabella2[[#This Row],[ACT STOP]]-Tabella2[[#This Row],[ACT START]])</f>
        <v>4.166666666666663E-2</v>
      </c>
      <c r="W1286" s="104" t="s">
        <v>92</v>
      </c>
      <c r="X1286" s="104" t="s">
        <v>91</v>
      </c>
      <c r="Y1286" s="110"/>
      <c r="Z1286" s="106"/>
      <c r="AA1286" s="104"/>
      <c r="AB1286" s="107"/>
      <c r="AC1286" s="72">
        <v>1</v>
      </c>
      <c r="AH1286" s="70"/>
      <c r="AI1286" s="70"/>
      <c r="AJ1286">
        <v>0</v>
      </c>
      <c r="AL1286" s="70"/>
      <c r="BM1286" s="135" t="s">
        <v>344</v>
      </c>
      <c r="BN1286" s="136" t="s">
        <v>899</v>
      </c>
      <c r="BO1286" s="101"/>
      <c r="BR1286" s="109" t="str">
        <f t="shared" si="19"/>
        <v>SH-25-1275</v>
      </c>
      <c r="BS1286" s="109" t="s">
        <v>416</v>
      </c>
      <c r="BT1286" t="s">
        <v>92</v>
      </c>
      <c r="BU1286" t="s">
        <v>2453</v>
      </c>
    </row>
    <row r="1287" spans="1:73" hidden="1">
      <c r="A1287" s="103" t="s">
        <v>2454</v>
      </c>
      <c r="B1287" s="102">
        <v>45680</v>
      </c>
      <c r="C1287" s="104">
        <f>_xlfn.ISOWEEKNUM(Tabella2[[#This Row],[Date]])</f>
        <v>4</v>
      </c>
      <c r="D1287" s="104" t="s">
        <v>312</v>
      </c>
      <c r="E1287" s="104" t="s">
        <v>284</v>
      </c>
      <c r="F1287" s="104">
        <v>30</v>
      </c>
      <c r="G1287" s="104" t="s">
        <v>257</v>
      </c>
      <c r="H1287" s="105">
        <v>17</v>
      </c>
      <c r="I1287" s="104"/>
      <c r="J1287" s="104" t="s">
        <v>258</v>
      </c>
      <c r="K1287" s="104" t="s">
        <v>79</v>
      </c>
      <c r="L1287" s="104" t="s">
        <v>299</v>
      </c>
      <c r="M1287" s="104" t="s">
        <v>915</v>
      </c>
      <c r="N1287" s="104"/>
      <c r="O1287" s="106" t="str">
        <f>A1288</f>
        <v>13690</v>
      </c>
      <c r="P1287" s="111" t="s">
        <v>2417</v>
      </c>
      <c r="Q1287" s="153" t="s">
        <v>308</v>
      </c>
      <c r="R1287" s="153" t="s">
        <v>401</v>
      </c>
      <c r="S1287" s="153">
        <v>4.1666666666666657E-2</v>
      </c>
      <c r="T1287" s="153">
        <v>0.33680555555555558</v>
      </c>
      <c r="U1287" s="153">
        <v>0.37847222222222221</v>
      </c>
      <c r="V1287" s="153">
        <f>IF(ISBLANK(T1287),"",Tabella2[[#This Row],[ACT STOP]]-Tabella2[[#This Row],[ACT START]])</f>
        <v>4.166666666666663E-2</v>
      </c>
      <c r="W1287" s="104" t="s">
        <v>92</v>
      </c>
      <c r="X1287" s="104" t="s">
        <v>91</v>
      </c>
      <c r="Y1287" s="110"/>
      <c r="Z1287" s="106"/>
      <c r="AA1287" s="104"/>
      <c r="AB1287" s="107"/>
      <c r="AC1287" s="72">
        <v>1</v>
      </c>
      <c r="AH1287" s="70"/>
      <c r="AI1287" s="70"/>
      <c r="AJ1287">
        <v>0</v>
      </c>
      <c r="AL1287" s="70"/>
      <c r="BM1287" s="135">
        <v>0.33680555555555558</v>
      </c>
      <c r="BN1287" s="136">
        <v>0.37847222222222221</v>
      </c>
      <c r="BO1287" s="101"/>
      <c r="BR1287" s="109" t="str">
        <f t="shared" si="19"/>
        <v>SH-25-1276</v>
      </c>
      <c r="BS1287" s="109" t="s">
        <v>393</v>
      </c>
      <c r="BT1287" t="s">
        <v>92</v>
      </c>
      <c r="BU1287" t="s">
        <v>2455</v>
      </c>
    </row>
    <row r="1288" spans="1:73" hidden="1">
      <c r="A1288" s="103" t="s">
        <v>2456</v>
      </c>
      <c r="B1288" s="102">
        <v>45680</v>
      </c>
      <c r="C1288" s="104">
        <f>_xlfn.ISOWEEKNUM(Tabella2[[#This Row],[Date]])</f>
        <v>4</v>
      </c>
      <c r="D1288" s="104" t="s">
        <v>312</v>
      </c>
      <c r="E1288" s="104" t="s">
        <v>284</v>
      </c>
      <c r="F1288" s="104">
        <v>33</v>
      </c>
      <c r="G1288" s="104" t="s">
        <v>257</v>
      </c>
      <c r="H1288" s="105">
        <v>14</v>
      </c>
      <c r="I1288" s="104"/>
      <c r="J1288" s="104" t="s">
        <v>258</v>
      </c>
      <c r="K1288" s="104" t="s">
        <v>78</v>
      </c>
      <c r="L1288" s="104" t="s">
        <v>299</v>
      </c>
      <c r="M1288" s="104" t="s">
        <v>915</v>
      </c>
      <c r="N1288" s="104"/>
      <c r="O1288" s="106" t="str">
        <f>A1287</f>
        <v>13689</v>
      </c>
      <c r="P1288" s="111" t="s">
        <v>2417</v>
      </c>
      <c r="Q1288" s="153">
        <v>0.33680555555555558</v>
      </c>
      <c r="R1288" s="153">
        <v>0.37847222222222221</v>
      </c>
      <c r="S1288" s="153">
        <v>4.1666666666666657E-2</v>
      </c>
      <c r="T1288" s="153">
        <v>0.33680555555555558</v>
      </c>
      <c r="U1288" s="153">
        <v>0.37847222222222221</v>
      </c>
      <c r="V1288" s="153">
        <f>IF(ISBLANK(T1288),"",Tabella2[[#This Row],[ACT STOP]]-Tabella2[[#This Row],[ACT START]])</f>
        <v>4.166666666666663E-2</v>
      </c>
      <c r="W1288" s="104" t="s">
        <v>92</v>
      </c>
      <c r="X1288" s="104" t="s">
        <v>91</v>
      </c>
      <c r="Y1288" s="110"/>
      <c r="Z1288" s="106"/>
      <c r="AA1288" s="104"/>
      <c r="AB1288" s="107"/>
      <c r="AC1288" s="72">
        <v>1</v>
      </c>
      <c r="AH1288" s="70"/>
      <c r="AI1288" s="70"/>
      <c r="AJ1288">
        <v>0</v>
      </c>
      <c r="AL1288" s="70"/>
      <c r="BM1288" s="135">
        <v>0.33680555555555558</v>
      </c>
      <c r="BN1288" s="136">
        <v>0.37847222222222221</v>
      </c>
      <c r="BO1288" s="101"/>
      <c r="BR1288" s="109" t="str">
        <f t="shared" si="19"/>
        <v>SH-25-1277</v>
      </c>
      <c r="BS1288" s="109" t="s">
        <v>372</v>
      </c>
      <c r="BT1288" t="s">
        <v>92</v>
      </c>
      <c r="BU1288" t="s">
        <v>2457</v>
      </c>
    </row>
    <row r="1289" spans="1:73" hidden="1">
      <c r="A1289" s="103" t="s">
        <v>2458</v>
      </c>
      <c r="B1289" s="102">
        <v>45680</v>
      </c>
      <c r="C1289" s="104">
        <f>_xlfn.ISOWEEKNUM(Tabella2[[#This Row],[Date]])</f>
        <v>4</v>
      </c>
      <c r="D1289" s="104" t="s">
        <v>523</v>
      </c>
      <c r="E1289" s="104" t="s">
        <v>284</v>
      </c>
      <c r="F1289" s="104">
        <v>62</v>
      </c>
      <c r="G1289" s="104" t="s">
        <v>257</v>
      </c>
      <c r="H1289" s="105">
        <v>32</v>
      </c>
      <c r="I1289" s="104"/>
      <c r="J1289" s="104" t="s">
        <v>258</v>
      </c>
      <c r="K1289" s="104" t="s">
        <v>80</v>
      </c>
      <c r="L1289" s="104" t="s">
        <v>259</v>
      </c>
      <c r="M1289" s="104" t="s">
        <v>276</v>
      </c>
      <c r="N1289" s="104"/>
      <c r="O1289" s="106"/>
      <c r="P1289" s="111" t="s">
        <v>462</v>
      </c>
      <c r="Q1289" s="153" t="s">
        <v>308</v>
      </c>
      <c r="R1289" s="153" t="s">
        <v>401</v>
      </c>
      <c r="S1289" s="153">
        <v>4.1666666666666657E-2</v>
      </c>
      <c r="T1289" s="153" t="s">
        <v>308</v>
      </c>
      <c r="U1289" s="153" t="s">
        <v>401</v>
      </c>
      <c r="V1289" s="153">
        <f>IF(ISBLANK(T1289),"",Tabella2[[#This Row],[ACT STOP]]-Tabella2[[#This Row],[ACT START]])</f>
        <v>4.1666666666666685E-2</v>
      </c>
      <c r="W1289" s="104" t="s">
        <v>92</v>
      </c>
      <c r="X1289" s="104" t="s">
        <v>91</v>
      </c>
      <c r="Y1289" s="110"/>
      <c r="Z1289" s="106"/>
      <c r="AA1289" s="104"/>
      <c r="AB1289" s="107"/>
      <c r="AC1289" s="72">
        <v>1</v>
      </c>
      <c r="AH1289" s="70"/>
      <c r="AI1289" s="70"/>
      <c r="AJ1289">
        <v>0</v>
      </c>
      <c r="AL1289" s="70"/>
      <c r="BM1289" s="135" t="s">
        <v>308</v>
      </c>
      <c r="BN1289" s="136" t="s">
        <v>401</v>
      </c>
      <c r="BO1289" s="101"/>
      <c r="BR1289" s="109" t="str">
        <f t="shared" si="19"/>
        <v>SH-25-1278</v>
      </c>
      <c r="BS1289" s="109" t="s">
        <v>356</v>
      </c>
      <c r="BT1289" t="s">
        <v>92</v>
      </c>
      <c r="BU1289" t="s">
        <v>2459</v>
      </c>
    </row>
    <row r="1290" spans="1:73" hidden="1">
      <c r="A1290" s="103" t="s">
        <v>2460</v>
      </c>
      <c r="B1290" s="102">
        <v>45680</v>
      </c>
      <c r="C1290" s="104">
        <f>_xlfn.ISOWEEKNUM(Tabella2[[#This Row],[Date]])</f>
        <v>4</v>
      </c>
      <c r="D1290" s="104" t="s">
        <v>523</v>
      </c>
      <c r="E1290" s="104" t="s">
        <v>284</v>
      </c>
      <c r="F1290" s="104">
        <v>63</v>
      </c>
      <c r="G1290" s="104" t="s">
        <v>257</v>
      </c>
      <c r="H1290" s="105">
        <v>9</v>
      </c>
      <c r="I1290" s="104"/>
      <c r="J1290" s="104" t="s">
        <v>258</v>
      </c>
      <c r="K1290" s="104" t="s">
        <v>81</v>
      </c>
      <c r="L1290" s="104" t="s">
        <v>259</v>
      </c>
      <c r="M1290" s="104" t="s">
        <v>276</v>
      </c>
      <c r="N1290" s="104"/>
      <c r="O1290" s="106"/>
      <c r="P1290" s="111" t="s">
        <v>462</v>
      </c>
      <c r="Q1290" s="153" t="s">
        <v>308</v>
      </c>
      <c r="R1290" s="153" t="s">
        <v>401</v>
      </c>
      <c r="S1290" s="153">
        <v>4.1666666666666657E-2</v>
      </c>
      <c r="T1290" s="153" t="s">
        <v>308</v>
      </c>
      <c r="U1290" s="153" t="s">
        <v>401</v>
      </c>
      <c r="V1290" s="153">
        <f>IF(ISBLANK(T1290),"",Tabella2[[#This Row],[ACT STOP]]-Tabella2[[#This Row],[ACT START]])</f>
        <v>4.1666666666666685E-2</v>
      </c>
      <c r="W1290" s="104" t="s">
        <v>92</v>
      </c>
      <c r="X1290" s="104" t="s">
        <v>91</v>
      </c>
      <c r="Y1290" s="110"/>
      <c r="Z1290" s="106"/>
      <c r="AA1290" s="104"/>
      <c r="AB1290" s="107"/>
      <c r="AC1290" s="72">
        <v>1</v>
      </c>
      <c r="AH1290" s="70"/>
      <c r="AI1290" s="70"/>
      <c r="AJ1290">
        <v>0</v>
      </c>
      <c r="AL1290" s="70"/>
      <c r="BM1290" s="135" t="s">
        <v>308</v>
      </c>
      <c r="BN1290" s="136" t="s">
        <v>401</v>
      </c>
      <c r="BO1290" s="101"/>
      <c r="BR1290" s="109" t="str">
        <f t="shared" si="19"/>
        <v>SH-25-1279</v>
      </c>
      <c r="BS1290" s="109" t="s">
        <v>318</v>
      </c>
      <c r="BT1290" t="s">
        <v>92</v>
      </c>
      <c r="BU1290" t="s">
        <v>2461</v>
      </c>
    </row>
    <row r="1291" spans="1:73" hidden="1">
      <c r="A1291" s="103" t="s">
        <v>2462</v>
      </c>
      <c r="B1291" s="102">
        <v>45680</v>
      </c>
      <c r="C1291" s="104">
        <f>_xlfn.ISOWEEKNUM(Tabella2[[#This Row],[Date]])</f>
        <v>4</v>
      </c>
      <c r="D1291" s="104" t="s">
        <v>255</v>
      </c>
      <c r="E1291" s="104" t="s">
        <v>256</v>
      </c>
      <c r="F1291" s="104">
        <v>47</v>
      </c>
      <c r="G1291" s="104" t="s">
        <v>257</v>
      </c>
      <c r="H1291" s="105">
        <v>10</v>
      </c>
      <c r="I1291" s="104" t="s">
        <v>258</v>
      </c>
      <c r="J1291" s="104"/>
      <c r="K1291" s="104" t="s">
        <v>79</v>
      </c>
      <c r="L1291" s="104" t="s">
        <v>299</v>
      </c>
      <c r="M1291" s="104" t="s">
        <v>386</v>
      </c>
      <c r="N1291" s="104"/>
      <c r="O1291" s="106" t="str">
        <f>A269</f>
        <v>12671</v>
      </c>
      <c r="P1291" s="111" t="s">
        <v>565</v>
      </c>
      <c r="Q1291" s="153" t="s">
        <v>331</v>
      </c>
      <c r="R1291" s="153" t="s">
        <v>2338</v>
      </c>
      <c r="S1291" s="153">
        <v>4.1666666666666657E-2</v>
      </c>
      <c r="T1291" s="153">
        <v>0.39930555555555558</v>
      </c>
      <c r="U1291" s="153">
        <v>0.44097222222222221</v>
      </c>
      <c r="V1291" s="153">
        <f>IF(ISBLANK(T1291),"",Tabella2[[#This Row],[ACT STOP]]-Tabella2[[#This Row],[ACT START]])</f>
        <v>4.166666666666663E-2</v>
      </c>
      <c r="W1291" s="104" t="s">
        <v>92</v>
      </c>
      <c r="X1291" s="104" t="s">
        <v>91</v>
      </c>
      <c r="Y1291" s="110"/>
      <c r="Z1291" s="106"/>
      <c r="AA1291" s="104"/>
      <c r="AB1291" s="107"/>
      <c r="AC1291" s="72">
        <v>1</v>
      </c>
      <c r="AH1291" s="70"/>
      <c r="AI1291" s="70"/>
      <c r="AJ1291">
        <v>0</v>
      </c>
      <c r="AL1291" s="70"/>
      <c r="BM1291" s="135">
        <v>0.39930555555555558</v>
      </c>
      <c r="BN1291" s="136">
        <v>0.44097222222222221</v>
      </c>
      <c r="BO1291" s="101"/>
      <c r="BR1291" s="109" t="str">
        <f t="shared" si="19"/>
        <v>SH-25-1280</v>
      </c>
      <c r="BS1291" s="109" t="s">
        <v>552</v>
      </c>
      <c r="BT1291" t="s">
        <v>92</v>
      </c>
      <c r="BU1291" t="s">
        <v>2463</v>
      </c>
    </row>
    <row r="1292" spans="1:73" hidden="1">
      <c r="A1292" s="103" t="s">
        <v>2464</v>
      </c>
      <c r="B1292" s="102">
        <v>45680</v>
      </c>
      <c r="C1292" s="104">
        <f>_xlfn.ISOWEEKNUM(Tabella2[[#This Row],[Date]])</f>
        <v>4</v>
      </c>
      <c r="D1292" s="104" t="s">
        <v>312</v>
      </c>
      <c r="E1292" s="104" t="s">
        <v>284</v>
      </c>
      <c r="F1292" s="104">
        <v>31</v>
      </c>
      <c r="G1292" s="104" t="s">
        <v>257</v>
      </c>
      <c r="H1292" s="105">
        <v>30</v>
      </c>
      <c r="I1292" s="104"/>
      <c r="J1292" s="104" t="s">
        <v>258</v>
      </c>
      <c r="K1292" s="104" t="s">
        <v>83</v>
      </c>
      <c r="L1292" s="104" t="s">
        <v>299</v>
      </c>
      <c r="M1292" s="104" t="s">
        <v>913</v>
      </c>
      <c r="N1292" s="104"/>
      <c r="O1292" s="106" t="str">
        <f>A1293</f>
        <v>13695</v>
      </c>
      <c r="P1292" s="111" t="s">
        <v>2422</v>
      </c>
      <c r="Q1292" s="153" t="s">
        <v>331</v>
      </c>
      <c r="R1292" s="153" t="s">
        <v>2338</v>
      </c>
      <c r="S1292" s="153">
        <v>4.1666666666666657E-2</v>
      </c>
      <c r="T1292" s="153" t="s">
        <v>331</v>
      </c>
      <c r="U1292" s="153" t="s">
        <v>2338</v>
      </c>
      <c r="V1292" s="153">
        <f>IF(ISBLANK(T1292),"",Tabella2[[#This Row],[ACT STOP]]-Tabella2[[#This Row],[ACT START]])</f>
        <v>4.1666666666666685E-2</v>
      </c>
      <c r="W1292" s="104" t="s">
        <v>92</v>
      </c>
      <c r="X1292" s="104" t="s">
        <v>91</v>
      </c>
      <c r="Y1292" s="110"/>
      <c r="Z1292" s="106"/>
      <c r="AA1292" s="104"/>
      <c r="AB1292" s="107"/>
      <c r="AC1292" s="72">
        <v>1</v>
      </c>
      <c r="AH1292" s="70"/>
      <c r="AI1292" s="70"/>
      <c r="AJ1292">
        <v>0</v>
      </c>
      <c r="AL1292" s="70"/>
      <c r="BM1292" s="135" t="s">
        <v>331</v>
      </c>
      <c r="BN1292" s="136" t="s">
        <v>2338</v>
      </c>
      <c r="BO1292" s="101"/>
      <c r="BR1292" s="109" t="str">
        <f t="shared" si="19"/>
        <v>SH-25-1281</v>
      </c>
      <c r="BS1292" s="109" t="s">
        <v>279</v>
      </c>
      <c r="BT1292" t="s">
        <v>92</v>
      </c>
      <c r="BU1292" t="s">
        <v>2465</v>
      </c>
    </row>
    <row r="1293" spans="1:73" hidden="1">
      <c r="A1293" s="103" t="s">
        <v>2466</v>
      </c>
      <c r="B1293" s="102">
        <v>45680</v>
      </c>
      <c r="C1293" s="104">
        <f>_xlfn.ISOWEEKNUM(Tabella2[[#This Row],[Date]])</f>
        <v>4</v>
      </c>
      <c r="D1293" s="104" t="s">
        <v>312</v>
      </c>
      <c r="E1293" s="104" t="s">
        <v>284</v>
      </c>
      <c r="F1293" s="104">
        <v>34</v>
      </c>
      <c r="G1293" s="104" t="s">
        <v>257</v>
      </c>
      <c r="H1293" s="105">
        <v>31</v>
      </c>
      <c r="I1293" s="104"/>
      <c r="J1293" s="104" t="s">
        <v>258</v>
      </c>
      <c r="K1293" s="104" t="s">
        <v>80</v>
      </c>
      <c r="L1293" s="104" t="s">
        <v>299</v>
      </c>
      <c r="M1293" s="104" t="s">
        <v>913</v>
      </c>
      <c r="N1293" s="104"/>
      <c r="O1293" s="106" t="str">
        <f>A1292</f>
        <v>13694</v>
      </c>
      <c r="P1293" s="111" t="s">
        <v>2422</v>
      </c>
      <c r="Q1293" s="153">
        <v>0.39930555555555558</v>
      </c>
      <c r="R1293" s="153">
        <v>0.44097222222222221</v>
      </c>
      <c r="S1293" s="153">
        <v>4.1666666666666657E-2</v>
      </c>
      <c r="T1293" s="153">
        <v>0.39930555555555558</v>
      </c>
      <c r="U1293" s="153">
        <v>0.44097222222222221</v>
      </c>
      <c r="V1293" s="153">
        <f>IF(ISBLANK(T1293),"",Tabella2[[#This Row],[ACT STOP]]-Tabella2[[#This Row],[ACT START]])</f>
        <v>4.166666666666663E-2</v>
      </c>
      <c r="W1293" s="104" t="s">
        <v>92</v>
      </c>
      <c r="X1293" s="104" t="s">
        <v>91</v>
      </c>
      <c r="Y1293" s="110"/>
      <c r="Z1293" s="106"/>
      <c r="AA1293" s="104"/>
      <c r="AB1293" s="107"/>
      <c r="AC1293" s="72">
        <v>1</v>
      </c>
      <c r="AH1293" s="70"/>
      <c r="AI1293" s="70"/>
      <c r="AJ1293">
        <v>0</v>
      </c>
      <c r="AL1293" s="70"/>
      <c r="BM1293" s="135">
        <v>0.39930555555555558</v>
      </c>
      <c r="BN1293" s="136">
        <v>0.44097222222222221</v>
      </c>
      <c r="BO1293" s="101"/>
      <c r="BR1293" s="109" t="str">
        <f t="shared" ref="BR1293:BR1356" si="20">_xlfn.CONCAT(LEFT(BR1292,6),TEXT(RIGHT(BR1292,4)+1,"0000"))</f>
        <v>SH-25-1282</v>
      </c>
      <c r="BS1293" s="109" t="s">
        <v>345</v>
      </c>
      <c r="BT1293" t="s">
        <v>92</v>
      </c>
      <c r="BU1293" t="s">
        <v>2467</v>
      </c>
    </row>
    <row r="1294" spans="1:73" hidden="1">
      <c r="A1294" s="103" t="s">
        <v>2468</v>
      </c>
      <c r="B1294" s="102">
        <v>45680</v>
      </c>
      <c r="C1294" s="104">
        <f>_xlfn.ISOWEEKNUM(Tabella2[[#This Row],[Date]])</f>
        <v>4</v>
      </c>
      <c r="D1294" s="104" t="s">
        <v>421</v>
      </c>
      <c r="E1294" s="104" t="s">
        <v>327</v>
      </c>
      <c r="F1294" s="104">
        <v>70</v>
      </c>
      <c r="G1294" s="104" t="s">
        <v>257</v>
      </c>
      <c r="H1294" s="105">
        <v>5</v>
      </c>
      <c r="I1294" s="104" t="s">
        <v>258</v>
      </c>
      <c r="J1294" s="104"/>
      <c r="K1294" s="104" t="s">
        <v>81</v>
      </c>
      <c r="L1294" s="104" t="s">
        <v>259</v>
      </c>
      <c r="M1294" s="104" t="s">
        <v>328</v>
      </c>
      <c r="N1294" s="104"/>
      <c r="O1294" s="106"/>
      <c r="P1294" s="111" t="s">
        <v>329</v>
      </c>
      <c r="Q1294" s="153" t="s">
        <v>331</v>
      </c>
      <c r="R1294" s="153" t="s">
        <v>2338</v>
      </c>
      <c r="S1294" s="153">
        <v>4.1666666666666657E-2</v>
      </c>
      <c r="T1294" s="153" t="s">
        <v>331</v>
      </c>
      <c r="U1294" s="153" t="s">
        <v>2338</v>
      </c>
      <c r="V1294" s="153">
        <f>IF(ISBLANK(T1294),"",Tabella2[[#This Row],[ACT STOP]]-Tabella2[[#This Row],[ACT START]])</f>
        <v>4.1666666666666685E-2</v>
      </c>
      <c r="W1294" s="104" t="s">
        <v>92</v>
      </c>
      <c r="X1294" s="104" t="s">
        <v>91</v>
      </c>
      <c r="Y1294" s="110"/>
      <c r="Z1294" s="106"/>
      <c r="AA1294" s="104"/>
      <c r="AB1294" s="107"/>
      <c r="AC1294" s="72">
        <v>1</v>
      </c>
      <c r="AH1294" s="70"/>
      <c r="AI1294" s="70"/>
      <c r="AJ1294">
        <v>0</v>
      </c>
      <c r="AL1294" s="70"/>
      <c r="BM1294" s="135" t="s">
        <v>331</v>
      </c>
      <c r="BN1294" s="136" t="s">
        <v>2338</v>
      </c>
      <c r="BO1294" s="101"/>
      <c r="BR1294" s="109" t="str">
        <f t="shared" si="20"/>
        <v>SH-25-1283</v>
      </c>
      <c r="BS1294" s="109" t="s">
        <v>416</v>
      </c>
      <c r="BT1294" t="s">
        <v>92</v>
      </c>
      <c r="BU1294" t="s">
        <v>2469</v>
      </c>
    </row>
    <row r="1295" spans="1:73" hidden="1">
      <c r="A1295" s="103" t="s">
        <v>2470</v>
      </c>
      <c r="B1295" s="102">
        <v>45680</v>
      </c>
      <c r="C1295" s="104">
        <f>_xlfn.ISOWEEKNUM(Tabella2[[#This Row],[Date]])</f>
        <v>4</v>
      </c>
      <c r="D1295" s="104" t="s">
        <v>1956</v>
      </c>
      <c r="E1295" s="104" t="s">
        <v>284</v>
      </c>
      <c r="F1295" s="104">
        <v>36</v>
      </c>
      <c r="G1295" s="104" t="s">
        <v>284</v>
      </c>
      <c r="H1295" s="105">
        <v>22</v>
      </c>
      <c r="I1295" s="104"/>
      <c r="J1295" s="104" t="s">
        <v>258</v>
      </c>
      <c r="K1295" s="104" t="s">
        <v>79</v>
      </c>
      <c r="L1295" s="104" t="s">
        <v>299</v>
      </c>
      <c r="M1295" s="104" t="s">
        <v>915</v>
      </c>
      <c r="N1295" s="104"/>
      <c r="O1295" s="106" t="str">
        <f>A1296</f>
        <v>13698</v>
      </c>
      <c r="P1295" s="111" t="s">
        <v>2417</v>
      </c>
      <c r="Q1295" s="153" t="s">
        <v>337</v>
      </c>
      <c r="R1295" s="153" t="s">
        <v>2347</v>
      </c>
      <c r="S1295" s="153">
        <v>4.1666666666666657E-2</v>
      </c>
      <c r="T1295" s="153" t="s">
        <v>337</v>
      </c>
      <c r="U1295" s="153" t="s">
        <v>2347</v>
      </c>
      <c r="V1295" s="153">
        <f>IF(ISBLANK(T1295),"",Tabella2[[#This Row],[ACT STOP]]-Tabella2[[#This Row],[ACT START]])</f>
        <v>4.166666666666663E-2</v>
      </c>
      <c r="W1295" s="104" t="s">
        <v>92</v>
      </c>
      <c r="X1295" s="104" t="s">
        <v>91</v>
      </c>
      <c r="Y1295" s="110" t="s">
        <v>2471</v>
      </c>
      <c r="Z1295" s="106"/>
      <c r="AA1295" s="104"/>
      <c r="AB1295" s="107"/>
      <c r="AC1295" s="72">
        <v>1</v>
      </c>
      <c r="AH1295" s="70"/>
      <c r="AI1295" s="70"/>
      <c r="AJ1295">
        <v>0</v>
      </c>
      <c r="AL1295" s="70"/>
      <c r="BM1295" s="135" t="s">
        <v>337</v>
      </c>
      <c r="BN1295" s="136" t="s">
        <v>2347</v>
      </c>
      <c r="BO1295" s="101"/>
      <c r="BR1295" s="109" t="str">
        <f t="shared" si="20"/>
        <v>SH-25-1284</v>
      </c>
      <c r="BS1295" s="109" t="s">
        <v>295</v>
      </c>
      <c r="BT1295" t="s">
        <v>92</v>
      </c>
      <c r="BU1295" t="s">
        <v>2472</v>
      </c>
    </row>
    <row r="1296" spans="1:73" hidden="1">
      <c r="A1296" s="103" t="s">
        <v>2473</v>
      </c>
      <c r="B1296" s="102">
        <v>45680</v>
      </c>
      <c r="C1296" s="104">
        <f>_xlfn.ISOWEEKNUM(Tabella2[[#This Row],[Date]])</f>
        <v>4</v>
      </c>
      <c r="D1296" s="104" t="s">
        <v>1956</v>
      </c>
      <c r="E1296" s="104" t="s">
        <v>284</v>
      </c>
      <c r="F1296" s="104">
        <v>35</v>
      </c>
      <c r="G1296" s="104" t="s">
        <v>257</v>
      </c>
      <c r="H1296" s="105">
        <v>32</v>
      </c>
      <c r="I1296" s="104"/>
      <c r="J1296" s="104" t="s">
        <v>258</v>
      </c>
      <c r="K1296" s="104" t="s">
        <v>78</v>
      </c>
      <c r="L1296" s="104" t="s">
        <v>299</v>
      </c>
      <c r="M1296" s="104" t="s">
        <v>915</v>
      </c>
      <c r="N1296" s="104"/>
      <c r="O1296" s="106" t="str">
        <f>A1295</f>
        <v>13697</v>
      </c>
      <c r="P1296" s="111" t="s">
        <v>2417</v>
      </c>
      <c r="Q1296" s="153">
        <v>0.46180555555555558</v>
      </c>
      <c r="R1296" s="153">
        <v>0.50347222222222221</v>
      </c>
      <c r="S1296" s="153">
        <v>4.1666666666666657E-2</v>
      </c>
      <c r="T1296" s="153" t="s">
        <v>337</v>
      </c>
      <c r="U1296" s="153" t="s">
        <v>2347</v>
      </c>
      <c r="V1296" s="153">
        <f>IF(ISBLANK(T1296),"",Tabella2[[#This Row],[ACT STOP]]-Tabella2[[#This Row],[ACT START]])</f>
        <v>4.166666666666663E-2</v>
      </c>
      <c r="W1296" s="104" t="s">
        <v>92</v>
      </c>
      <c r="X1296" s="104" t="s">
        <v>91</v>
      </c>
      <c r="Y1296" s="110"/>
      <c r="Z1296" s="106"/>
      <c r="AA1296" s="104"/>
      <c r="AB1296" s="107"/>
      <c r="AC1296" s="72">
        <v>1</v>
      </c>
      <c r="AH1296" s="70"/>
      <c r="AI1296" s="70"/>
      <c r="AJ1296">
        <v>0</v>
      </c>
      <c r="AL1296" s="70"/>
      <c r="BM1296" s="135" t="s">
        <v>337</v>
      </c>
      <c r="BN1296" s="136" t="s">
        <v>2347</v>
      </c>
      <c r="BO1296" s="101"/>
      <c r="BR1296" s="109" t="str">
        <f t="shared" si="20"/>
        <v>SH-25-1285</v>
      </c>
      <c r="BS1296" s="109" t="s">
        <v>356</v>
      </c>
      <c r="BT1296" t="s">
        <v>92</v>
      </c>
      <c r="BU1296" t="s">
        <v>2474</v>
      </c>
    </row>
    <row r="1297" spans="1:73" hidden="1">
      <c r="A1297" s="103" t="s">
        <v>2475</v>
      </c>
      <c r="B1297" s="102">
        <v>45680</v>
      </c>
      <c r="C1297" s="104">
        <f>_xlfn.ISOWEEKNUM(Tabella2[[#This Row],[Date]])</f>
        <v>4</v>
      </c>
      <c r="D1297" s="104" t="s">
        <v>255</v>
      </c>
      <c r="E1297" s="104" t="s">
        <v>256</v>
      </c>
      <c r="F1297" s="104">
        <v>48</v>
      </c>
      <c r="G1297" s="104" t="s">
        <v>257</v>
      </c>
      <c r="H1297" s="105">
        <v>33</v>
      </c>
      <c r="I1297" s="104" t="s">
        <v>258</v>
      </c>
      <c r="J1297" s="104"/>
      <c r="K1297" s="104" t="s">
        <v>83</v>
      </c>
      <c r="L1297" s="104" t="s">
        <v>299</v>
      </c>
      <c r="M1297" s="104" t="s">
        <v>386</v>
      </c>
      <c r="N1297" s="104"/>
      <c r="O1297" s="106" t="str">
        <f>A270</f>
        <v>12672</v>
      </c>
      <c r="P1297" s="111" t="s">
        <v>565</v>
      </c>
      <c r="Q1297" s="153" t="s">
        <v>337</v>
      </c>
      <c r="R1297" s="153" t="s">
        <v>2347</v>
      </c>
      <c r="S1297" s="153">
        <v>4.1666666666666657E-2</v>
      </c>
      <c r="T1297" s="153" t="s">
        <v>337</v>
      </c>
      <c r="U1297" s="153" t="s">
        <v>2347</v>
      </c>
      <c r="V1297" s="153">
        <f>IF(ISBLANK(T1297),"",Tabella2[[#This Row],[ACT STOP]]-Tabella2[[#This Row],[ACT START]])</f>
        <v>4.166666666666663E-2</v>
      </c>
      <c r="W1297" s="104" t="s">
        <v>92</v>
      </c>
      <c r="X1297" s="104" t="s">
        <v>91</v>
      </c>
      <c r="Y1297" s="110"/>
      <c r="Z1297" s="106"/>
      <c r="AA1297" s="104"/>
      <c r="AB1297" s="107"/>
      <c r="AC1297" s="72">
        <v>1</v>
      </c>
      <c r="AH1297" s="70"/>
      <c r="AI1297" s="70"/>
      <c r="AJ1297">
        <v>0</v>
      </c>
      <c r="AL1297" s="70"/>
      <c r="BM1297" s="135" t="s">
        <v>337</v>
      </c>
      <c r="BN1297" s="136" t="s">
        <v>2347</v>
      </c>
      <c r="BO1297" s="101"/>
      <c r="BR1297" s="109" t="str">
        <f t="shared" si="20"/>
        <v>SH-25-1286</v>
      </c>
      <c r="BS1297" s="109" t="s">
        <v>458</v>
      </c>
      <c r="BT1297" t="s">
        <v>92</v>
      </c>
      <c r="BU1297" t="s">
        <v>2476</v>
      </c>
    </row>
    <row r="1298" spans="1:73" hidden="1">
      <c r="A1298" s="103" t="s">
        <v>2477</v>
      </c>
      <c r="B1298" s="102">
        <v>45680</v>
      </c>
      <c r="C1298" s="104">
        <f>_xlfn.ISOWEEKNUM(Tabella2[[#This Row],[Date]])</f>
        <v>4</v>
      </c>
      <c r="D1298" s="104" t="s">
        <v>421</v>
      </c>
      <c r="E1298" s="104" t="s">
        <v>327</v>
      </c>
      <c r="F1298" s="104">
        <v>71</v>
      </c>
      <c r="G1298" s="104" t="s">
        <v>257</v>
      </c>
      <c r="H1298" s="105">
        <v>2</v>
      </c>
      <c r="I1298" s="104" t="s">
        <v>258</v>
      </c>
      <c r="J1298" s="104"/>
      <c r="K1298" s="104" t="s">
        <v>81</v>
      </c>
      <c r="L1298" s="104" t="s">
        <v>259</v>
      </c>
      <c r="M1298" s="104" t="s">
        <v>328</v>
      </c>
      <c r="N1298" s="104"/>
      <c r="O1298" s="106"/>
      <c r="P1298" s="111" t="s">
        <v>329</v>
      </c>
      <c r="Q1298" s="153" t="s">
        <v>337</v>
      </c>
      <c r="R1298" s="153" t="s">
        <v>2347</v>
      </c>
      <c r="S1298" s="153">
        <v>4.1666666666666657E-2</v>
      </c>
      <c r="T1298" s="153" t="s">
        <v>337</v>
      </c>
      <c r="U1298" s="153" t="s">
        <v>2347</v>
      </c>
      <c r="V1298" s="153">
        <f>IF(ISBLANK(T1298),"",Tabella2[[#This Row],[ACT STOP]]-Tabella2[[#This Row],[ACT START]])</f>
        <v>4.166666666666663E-2</v>
      </c>
      <c r="W1298" s="104" t="s">
        <v>92</v>
      </c>
      <c r="X1298" s="104" t="s">
        <v>91</v>
      </c>
      <c r="Y1298" s="110"/>
      <c r="Z1298" s="106"/>
      <c r="AA1298" s="104"/>
      <c r="AB1298" s="107"/>
      <c r="AC1298" s="72">
        <v>1</v>
      </c>
      <c r="AH1298" s="70"/>
      <c r="AI1298" s="70"/>
      <c r="AJ1298">
        <v>0</v>
      </c>
      <c r="AL1298" s="70"/>
      <c r="BM1298" s="135" t="s">
        <v>337</v>
      </c>
      <c r="BN1298" s="136" t="s">
        <v>2347</v>
      </c>
      <c r="BO1298" s="101"/>
      <c r="BR1298" s="109" t="str">
        <f t="shared" si="20"/>
        <v>SH-25-1287</v>
      </c>
      <c r="BS1298" s="109" t="s">
        <v>368</v>
      </c>
      <c r="BT1298" t="s">
        <v>92</v>
      </c>
      <c r="BU1298" t="s">
        <v>2478</v>
      </c>
    </row>
    <row r="1299" spans="1:73" hidden="1">
      <c r="A1299" s="103" t="s">
        <v>2479</v>
      </c>
      <c r="B1299" s="102">
        <v>45680</v>
      </c>
      <c r="C1299" s="104">
        <f>_xlfn.ISOWEEKNUM(Tabella2[[#This Row],[Date]])</f>
        <v>4</v>
      </c>
      <c r="D1299" s="104" t="s">
        <v>312</v>
      </c>
      <c r="E1299" s="104" t="s">
        <v>284</v>
      </c>
      <c r="F1299" s="104">
        <v>30</v>
      </c>
      <c r="G1299" s="104" t="s">
        <v>284</v>
      </c>
      <c r="H1299" s="105">
        <v>23</v>
      </c>
      <c r="I1299" s="104"/>
      <c r="J1299" s="104" t="s">
        <v>258</v>
      </c>
      <c r="K1299" s="104" t="s">
        <v>79</v>
      </c>
      <c r="L1299" s="104" t="s">
        <v>299</v>
      </c>
      <c r="M1299" s="104" t="s">
        <v>913</v>
      </c>
      <c r="N1299" s="104"/>
      <c r="O1299" s="106" t="str">
        <f>A271</f>
        <v>12673</v>
      </c>
      <c r="P1299" s="111" t="s">
        <v>2422</v>
      </c>
      <c r="Q1299" s="153" t="s">
        <v>350</v>
      </c>
      <c r="R1299" s="153" t="s">
        <v>406</v>
      </c>
      <c r="S1299" s="153">
        <v>4.1666666666666657E-2</v>
      </c>
      <c r="T1299" s="153" t="s">
        <v>350</v>
      </c>
      <c r="U1299" s="153" t="s">
        <v>406</v>
      </c>
      <c r="V1299" s="153">
        <f>IF(ISBLANK(T1299),"",Tabella2[[#This Row],[ACT STOP]]-Tabella2[[#This Row],[ACT START]])</f>
        <v>4.166666666666663E-2</v>
      </c>
      <c r="W1299" s="104" t="s">
        <v>92</v>
      </c>
      <c r="X1299" s="104" t="s">
        <v>91</v>
      </c>
      <c r="Y1299" s="110" t="s">
        <v>2480</v>
      </c>
      <c r="Z1299" s="106"/>
      <c r="AA1299" s="104"/>
      <c r="AB1299" s="107"/>
      <c r="AC1299" s="72">
        <v>1</v>
      </c>
      <c r="AH1299" s="70"/>
      <c r="AI1299" s="70"/>
      <c r="AJ1299">
        <v>0</v>
      </c>
      <c r="AL1299" s="70"/>
      <c r="BM1299" s="135" t="s">
        <v>350</v>
      </c>
      <c r="BN1299" s="136" t="s">
        <v>406</v>
      </c>
      <c r="BO1299" s="101"/>
      <c r="BR1299" s="109" t="str">
        <f t="shared" si="20"/>
        <v>SH-25-1288</v>
      </c>
      <c r="BS1299" s="109" t="s">
        <v>358</v>
      </c>
      <c r="BT1299" t="s">
        <v>92</v>
      </c>
      <c r="BU1299" t="s">
        <v>2481</v>
      </c>
    </row>
    <row r="1300" spans="1:73" hidden="1">
      <c r="A1300" s="103" t="s">
        <v>2482</v>
      </c>
      <c r="B1300" s="102">
        <v>45680</v>
      </c>
      <c r="C1300" s="104">
        <f>_xlfn.ISOWEEKNUM(Tabella2[[#This Row],[Date]])</f>
        <v>4</v>
      </c>
      <c r="D1300" s="104" t="s">
        <v>255</v>
      </c>
      <c r="E1300" s="104" t="s">
        <v>256</v>
      </c>
      <c r="F1300" s="104">
        <v>45</v>
      </c>
      <c r="G1300" s="104" t="s">
        <v>257</v>
      </c>
      <c r="H1300" s="105">
        <v>31</v>
      </c>
      <c r="I1300" s="104" t="s">
        <v>258</v>
      </c>
      <c r="J1300" s="104"/>
      <c r="K1300" s="104" t="s">
        <v>83</v>
      </c>
      <c r="L1300" s="104" t="s">
        <v>299</v>
      </c>
      <c r="M1300" s="104" t="s">
        <v>386</v>
      </c>
      <c r="N1300" s="104"/>
      <c r="O1300" s="106" t="str">
        <f>A1302</f>
        <v>13704</v>
      </c>
      <c r="P1300" s="111" t="s">
        <v>2187</v>
      </c>
      <c r="Q1300" s="153" t="s">
        <v>350</v>
      </c>
      <c r="R1300" s="153" t="s">
        <v>406</v>
      </c>
      <c r="S1300" s="153">
        <v>4.1666666666666657E-2</v>
      </c>
      <c r="T1300" s="153" t="s">
        <v>350</v>
      </c>
      <c r="U1300" s="153">
        <v>0.55902777777777779</v>
      </c>
      <c r="V1300" s="153">
        <f>IF(ISBLANK(T1300),"",Tabella2[[#This Row],[ACT STOP]]-Tabella2[[#This Row],[ACT START]])</f>
        <v>3.472222222222221E-2</v>
      </c>
      <c r="W1300" s="104" t="s">
        <v>92</v>
      </c>
      <c r="X1300" s="104" t="s">
        <v>91</v>
      </c>
      <c r="Y1300" s="110"/>
      <c r="Z1300" s="106"/>
      <c r="AA1300" s="104"/>
      <c r="AB1300" s="107"/>
      <c r="AC1300" s="72">
        <v>1</v>
      </c>
      <c r="AH1300" s="70"/>
      <c r="AI1300" s="70"/>
      <c r="AJ1300">
        <v>0</v>
      </c>
      <c r="AL1300" s="70"/>
      <c r="BM1300" s="135" t="s">
        <v>350</v>
      </c>
      <c r="BN1300" s="136">
        <v>0.55902777777777779</v>
      </c>
      <c r="BO1300" s="101"/>
      <c r="BR1300" s="109" t="str">
        <f t="shared" si="20"/>
        <v>SH-25-1289</v>
      </c>
      <c r="BS1300" s="109" t="s">
        <v>345</v>
      </c>
      <c r="BT1300" t="s">
        <v>92</v>
      </c>
      <c r="BU1300" t="s">
        <v>2483</v>
      </c>
    </row>
    <row r="1301" spans="1:73" hidden="1">
      <c r="A1301" s="103" t="s">
        <v>2484</v>
      </c>
      <c r="B1301" s="102">
        <v>45692</v>
      </c>
      <c r="C1301" s="104">
        <f>_xlfn.ISOWEEKNUM(Tabella2[[#This Row],[Date]])</f>
        <v>6</v>
      </c>
      <c r="D1301" s="104" t="s">
        <v>421</v>
      </c>
      <c r="E1301" s="104" t="s">
        <v>327</v>
      </c>
      <c r="F1301" s="104">
        <v>71</v>
      </c>
      <c r="G1301" s="104" t="s">
        <v>284</v>
      </c>
      <c r="H1301" s="105">
        <v>23</v>
      </c>
      <c r="I1301" s="104" t="s">
        <v>258</v>
      </c>
      <c r="J1301" s="104"/>
      <c r="K1301" s="104" t="s">
        <v>81</v>
      </c>
      <c r="L1301" s="104" t="s">
        <v>259</v>
      </c>
      <c r="M1301" s="104" t="s">
        <v>977</v>
      </c>
      <c r="N1301" s="104"/>
      <c r="O1301" s="106"/>
      <c r="P1301" s="111" t="s">
        <v>2485</v>
      </c>
      <c r="Q1301" s="153" t="s">
        <v>307</v>
      </c>
      <c r="R1301" s="153" t="s">
        <v>308</v>
      </c>
      <c r="S1301" s="153">
        <v>4.1666666666666657E-2</v>
      </c>
      <c r="T1301" s="153" t="s">
        <v>307</v>
      </c>
      <c r="U1301" s="153" t="s">
        <v>308</v>
      </c>
      <c r="V1301" s="153">
        <f>IF(ISBLANK(T1301),"",Tabella2[[#This Row],[ACT STOP]]-Tabella2[[#This Row],[ACT START]])</f>
        <v>4.1666666666666685E-2</v>
      </c>
      <c r="W1301" s="104" t="s">
        <v>116</v>
      </c>
      <c r="X1301" s="104" t="s">
        <v>113</v>
      </c>
      <c r="Y1301" s="110" t="s">
        <v>2486</v>
      </c>
      <c r="Z1301" s="106"/>
      <c r="AA1301" s="104"/>
      <c r="AB1301" s="107"/>
      <c r="AC1301" s="72">
        <v>0</v>
      </c>
      <c r="AH1301" s="70"/>
      <c r="AI1301" s="70"/>
      <c r="AJ1301">
        <v>0</v>
      </c>
      <c r="AL1301" s="70"/>
      <c r="BL1301" t="s">
        <v>2487</v>
      </c>
      <c r="BM1301" s="135" t="s">
        <v>307</v>
      </c>
      <c r="BN1301" s="136" t="s">
        <v>308</v>
      </c>
      <c r="BO1301" s="101"/>
      <c r="BR1301" s="109" t="str">
        <f t="shared" si="20"/>
        <v>SH-25-1290</v>
      </c>
      <c r="BS1301" s="109" t="s">
        <v>358</v>
      </c>
      <c r="BT1301" t="s">
        <v>100</v>
      </c>
      <c r="BU1301" t="s">
        <v>2488</v>
      </c>
    </row>
    <row r="1302" spans="1:73" hidden="1">
      <c r="A1302" s="103" t="s">
        <v>2489</v>
      </c>
      <c r="B1302" s="102">
        <v>45680</v>
      </c>
      <c r="C1302" s="104">
        <f>_xlfn.ISOWEEKNUM(Tabella2[[#This Row],[Date]])</f>
        <v>4</v>
      </c>
      <c r="D1302" s="104" t="s">
        <v>255</v>
      </c>
      <c r="E1302" s="104" t="s">
        <v>256</v>
      </c>
      <c r="F1302" s="104">
        <v>43</v>
      </c>
      <c r="G1302" s="104" t="s">
        <v>257</v>
      </c>
      <c r="H1302" s="105">
        <v>30</v>
      </c>
      <c r="I1302" s="104" t="s">
        <v>258</v>
      </c>
      <c r="J1302" s="104"/>
      <c r="K1302" s="104" t="s">
        <v>80</v>
      </c>
      <c r="L1302" s="104" t="s">
        <v>299</v>
      </c>
      <c r="M1302" s="104" t="s">
        <v>386</v>
      </c>
      <c r="N1302" s="104"/>
      <c r="O1302" s="106" t="str">
        <f>A1300</f>
        <v>13702</v>
      </c>
      <c r="P1302" s="111" t="s">
        <v>2292</v>
      </c>
      <c r="Q1302" s="153">
        <v>0.52430555555555558</v>
      </c>
      <c r="R1302" s="153">
        <v>0.56597222222222221</v>
      </c>
      <c r="S1302" s="153">
        <v>4.1666666666666657E-2</v>
      </c>
      <c r="T1302" s="153">
        <v>0.52430555555555558</v>
      </c>
      <c r="U1302" s="153">
        <v>0.55902777777777779</v>
      </c>
      <c r="V1302" s="153">
        <f>IF(ISBLANK(T1302),"",Tabella2[[#This Row],[ACT STOP]]-Tabella2[[#This Row],[ACT START]])</f>
        <v>3.472222222222221E-2</v>
      </c>
      <c r="W1302" s="104" t="s">
        <v>92</v>
      </c>
      <c r="X1302" s="104" t="s">
        <v>91</v>
      </c>
      <c r="Y1302" s="110"/>
      <c r="Z1302" s="106"/>
      <c r="AA1302" s="104"/>
      <c r="AB1302" s="107"/>
      <c r="AC1302" s="72">
        <v>1</v>
      </c>
      <c r="AH1302" s="70"/>
      <c r="AI1302" s="70"/>
      <c r="AJ1302">
        <v>0</v>
      </c>
      <c r="AL1302" s="70"/>
      <c r="BL1302" t="s">
        <v>2490</v>
      </c>
      <c r="BM1302" s="135">
        <v>0.52430555555555558</v>
      </c>
      <c r="BN1302" s="136">
        <v>0.55902777777777779</v>
      </c>
      <c r="BO1302" s="101"/>
      <c r="BR1302" s="109" t="str">
        <f t="shared" si="20"/>
        <v>SH-25-1291</v>
      </c>
      <c r="BS1302" s="109" t="s">
        <v>279</v>
      </c>
      <c r="BT1302" t="s">
        <v>92</v>
      </c>
      <c r="BU1302" t="s">
        <v>2491</v>
      </c>
    </row>
    <row r="1303" spans="1:73" hidden="1">
      <c r="A1303" s="103" t="s">
        <v>2492</v>
      </c>
      <c r="B1303" s="102">
        <v>45680</v>
      </c>
      <c r="C1303" s="104">
        <f>_xlfn.ISOWEEKNUM(Tabella2[[#This Row],[Date]])</f>
        <v>4</v>
      </c>
      <c r="D1303" s="104" t="s">
        <v>421</v>
      </c>
      <c r="E1303" s="104" t="s">
        <v>327</v>
      </c>
      <c r="F1303" s="104">
        <v>72</v>
      </c>
      <c r="G1303" s="104" t="s">
        <v>257</v>
      </c>
      <c r="H1303" s="105">
        <v>13</v>
      </c>
      <c r="I1303" s="104" t="s">
        <v>258</v>
      </c>
      <c r="J1303" s="104"/>
      <c r="K1303" s="104" t="s">
        <v>81</v>
      </c>
      <c r="L1303" s="104" t="s">
        <v>259</v>
      </c>
      <c r="M1303" s="104" t="s">
        <v>328</v>
      </c>
      <c r="N1303" s="104"/>
      <c r="O1303" s="106"/>
      <c r="P1303" s="111" t="s">
        <v>329</v>
      </c>
      <c r="Q1303" s="153" t="s">
        <v>350</v>
      </c>
      <c r="R1303" s="153" t="s">
        <v>406</v>
      </c>
      <c r="S1303" s="153">
        <v>4.1666666666666657E-2</v>
      </c>
      <c r="T1303" s="153" t="s">
        <v>350</v>
      </c>
      <c r="U1303" s="153" t="s">
        <v>406</v>
      </c>
      <c r="V1303" s="153">
        <f>IF(ISBLANK(T1303),"",Tabella2[[#This Row],[ACT STOP]]-Tabella2[[#This Row],[ACT START]])</f>
        <v>4.166666666666663E-2</v>
      </c>
      <c r="W1303" s="104" t="s">
        <v>92</v>
      </c>
      <c r="X1303" s="104" t="s">
        <v>91</v>
      </c>
      <c r="Y1303" s="110"/>
      <c r="Z1303" s="106"/>
      <c r="AA1303" s="104"/>
      <c r="AB1303" s="107"/>
      <c r="AC1303" s="72">
        <v>1</v>
      </c>
      <c r="AH1303" s="70"/>
      <c r="AI1303" s="70"/>
      <c r="AJ1303">
        <v>0</v>
      </c>
      <c r="AL1303" s="70"/>
      <c r="BM1303" s="135" t="s">
        <v>350</v>
      </c>
      <c r="BN1303" s="136" t="s">
        <v>406</v>
      </c>
      <c r="BO1303" s="101"/>
      <c r="BR1303" s="109" t="str">
        <f t="shared" si="20"/>
        <v>SH-25-1292</v>
      </c>
      <c r="BS1303" s="109" t="s">
        <v>427</v>
      </c>
      <c r="BT1303" t="s">
        <v>92</v>
      </c>
      <c r="BU1303" t="s">
        <v>2493</v>
      </c>
    </row>
    <row r="1304" spans="1:73" hidden="1">
      <c r="A1304" s="103" t="s">
        <v>2494</v>
      </c>
      <c r="B1304" s="102">
        <v>45680</v>
      </c>
      <c r="C1304" s="104">
        <f>_xlfn.ISOWEEKNUM(Tabella2[[#This Row],[Date]])</f>
        <v>4</v>
      </c>
      <c r="D1304" s="104" t="s">
        <v>255</v>
      </c>
      <c r="E1304" s="104" t="s">
        <v>256</v>
      </c>
      <c r="F1304" s="104">
        <v>42</v>
      </c>
      <c r="G1304" s="104" t="s">
        <v>257</v>
      </c>
      <c r="H1304" s="105">
        <v>1</v>
      </c>
      <c r="I1304" s="104" t="s">
        <v>258</v>
      </c>
      <c r="J1304" s="104"/>
      <c r="K1304" s="104" t="s">
        <v>79</v>
      </c>
      <c r="L1304" s="104" t="s">
        <v>299</v>
      </c>
      <c r="M1304" s="104" t="s">
        <v>313</v>
      </c>
      <c r="N1304" s="104"/>
      <c r="O1304" s="106" t="str">
        <f>A1305</f>
        <v>13707</v>
      </c>
      <c r="P1304" s="111" t="s">
        <v>314</v>
      </c>
      <c r="Q1304" s="153" t="s">
        <v>316</v>
      </c>
      <c r="R1304" s="153" t="s">
        <v>480</v>
      </c>
      <c r="S1304" s="153">
        <v>4.1666666666666657E-2</v>
      </c>
      <c r="T1304" s="153" t="s">
        <v>316</v>
      </c>
      <c r="U1304" s="153" t="s">
        <v>480</v>
      </c>
      <c r="V1304" s="153">
        <f>IF(ISBLANK(T1304),"",Tabella2[[#This Row],[ACT STOP]]-Tabella2[[#This Row],[ACT START]])</f>
        <v>4.166666666666663E-2</v>
      </c>
      <c r="W1304" s="104" t="s">
        <v>92</v>
      </c>
      <c r="X1304" s="104" t="s">
        <v>91</v>
      </c>
      <c r="Y1304" s="110"/>
      <c r="Z1304" s="106"/>
      <c r="AA1304" s="104"/>
      <c r="AB1304" s="107"/>
      <c r="AC1304" s="72">
        <v>1</v>
      </c>
      <c r="AH1304" s="70"/>
      <c r="AI1304" s="70"/>
      <c r="AJ1304">
        <v>0</v>
      </c>
      <c r="AL1304" s="70"/>
      <c r="BM1304" s="135" t="s">
        <v>316</v>
      </c>
      <c r="BN1304" s="136" t="s">
        <v>480</v>
      </c>
      <c r="BO1304" s="101"/>
      <c r="BR1304" s="109" t="str">
        <f t="shared" si="20"/>
        <v>SH-25-1293</v>
      </c>
      <c r="BS1304" s="109" t="s">
        <v>332</v>
      </c>
      <c r="BT1304" t="s">
        <v>92</v>
      </c>
      <c r="BU1304" t="s">
        <v>2495</v>
      </c>
    </row>
    <row r="1305" spans="1:73" hidden="1">
      <c r="A1305" s="103" t="s">
        <v>2496</v>
      </c>
      <c r="B1305" s="102">
        <v>45680</v>
      </c>
      <c r="C1305" s="104">
        <f>_xlfn.ISOWEEKNUM(Tabella2[[#This Row],[Date]])</f>
        <v>4</v>
      </c>
      <c r="D1305" s="104" t="s">
        <v>255</v>
      </c>
      <c r="E1305" s="104" t="s">
        <v>256</v>
      </c>
      <c r="F1305" s="104">
        <v>44</v>
      </c>
      <c r="G1305" s="104" t="s">
        <v>257</v>
      </c>
      <c r="H1305" s="105">
        <v>2</v>
      </c>
      <c r="I1305" s="104" t="s">
        <v>258</v>
      </c>
      <c r="J1305" s="104"/>
      <c r="K1305" s="104" t="s">
        <v>78</v>
      </c>
      <c r="L1305" s="104" t="s">
        <v>299</v>
      </c>
      <c r="M1305" s="104" t="s">
        <v>313</v>
      </c>
      <c r="N1305" s="104"/>
      <c r="O1305" s="106" t="str">
        <f>A1304</f>
        <v>13706</v>
      </c>
      <c r="P1305" s="111" t="s">
        <v>314</v>
      </c>
      <c r="Q1305" s="153">
        <v>0.58680555555555558</v>
      </c>
      <c r="R1305" s="153">
        <v>0.62847222222222221</v>
      </c>
      <c r="S1305" s="153">
        <v>4.1666666666666657E-2</v>
      </c>
      <c r="T1305" s="153">
        <v>0.58680555555555558</v>
      </c>
      <c r="U1305" s="153">
        <v>0.62847222222222221</v>
      </c>
      <c r="V1305" s="153">
        <f>IF(ISBLANK(T1305),"",Tabella2[[#This Row],[ACT STOP]]-Tabella2[[#This Row],[ACT START]])</f>
        <v>4.166666666666663E-2</v>
      </c>
      <c r="W1305" s="104" t="s">
        <v>92</v>
      </c>
      <c r="X1305" s="104" t="s">
        <v>91</v>
      </c>
      <c r="Y1305" s="110"/>
      <c r="Z1305" s="106"/>
      <c r="AA1305" s="104"/>
      <c r="AB1305" s="107"/>
      <c r="AC1305" s="72">
        <v>1</v>
      </c>
      <c r="AH1305" s="70"/>
      <c r="AI1305" s="70"/>
      <c r="AJ1305">
        <v>0</v>
      </c>
      <c r="AL1305" s="70"/>
      <c r="BM1305" s="135">
        <v>0.58680555555555558</v>
      </c>
      <c r="BN1305" s="136">
        <v>0.62847222222222221</v>
      </c>
      <c r="BO1305" s="101"/>
      <c r="BR1305" s="109" t="str">
        <f t="shared" si="20"/>
        <v>SH-25-1294</v>
      </c>
      <c r="BS1305" s="109" t="s">
        <v>368</v>
      </c>
      <c r="BT1305" t="s">
        <v>92</v>
      </c>
      <c r="BU1305" t="s">
        <v>2497</v>
      </c>
    </row>
    <row r="1306" spans="1:73" hidden="1">
      <c r="A1306" s="103" t="s">
        <v>2498</v>
      </c>
      <c r="B1306" s="102">
        <v>45680</v>
      </c>
      <c r="C1306" s="104">
        <f>_xlfn.ISOWEEKNUM(Tabella2[[#This Row],[Date]])</f>
        <v>4</v>
      </c>
      <c r="D1306" s="104" t="s">
        <v>312</v>
      </c>
      <c r="E1306" s="104" t="s">
        <v>284</v>
      </c>
      <c r="F1306" s="104">
        <v>34</v>
      </c>
      <c r="G1306" s="104" t="s">
        <v>257</v>
      </c>
      <c r="H1306" s="105">
        <v>9</v>
      </c>
      <c r="I1306" s="104"/>
      <c r="J1306" s="104" t="s">
        <v>258</v>
      </c>
      <c r="K1306" s="104" t="s">
        <v>83</v>
      </c>
      <c r="L1306" s="104" t="s">
        <v>299</v>
      </c>
      <c r="M1306" s="104" t="s">
        <v>915</v>
      </c>
      <c r="N1306" s="104"/>
      <c r="O1306" s="106" t="str">
        <f>A272</f>
        <v>12674</v>
      </c>
      <c r="P1306" s="111" t="s">
        <v>2417</v>
      </c>
      <c r="Q1306" s="153" t="s">
        <v>316</v>
      </c>
      <c r="R1306" s="153" t="s">
        <v>480</v>
      </c>
      <c r="S1306" s="153">
        <v>4.1666666666666657E-2</v>
      </c>
      <c r="T1306" s="153" t="s">
        <v>316</v>
      </c>
      <c r="U1306" s="153" t="s">
        <v>480</v>
      </c>
      <c r="V1306" s="153">
        <f>IF(ISBLANK(T1306),"",Tabella2[[#This Row],[ACT STOP]]-Tabella2[[#This Row],[ACT START]])</f>
        <v>4.166666666666663E-2</v>
      </c>
      <c r="W1306" s="104" t="s">
        <v>92</v>
      </c>
      <c r="X1306" s="104" t="s">
        <v>91</v>
      </c>
      <c r="Y1306" s="110"/>
      <c r="Z1306" s="106"/>
      <c r="AA1306" s="104"/>
      <c r="AB1306" s="107"/>
      <c r="AC1306" s="72">
        <v>1</v>
      </c>
      <c r="AH1306" s="70"/>
      <c r="AI1306" s="70"/>
      <c r="AJ1306">
        <v>0</v>
      </c>
      <c r="AL1306" s="70"/>
      <c r="BM1306" s="135" t="s">
        <v>316</v>
      </c>
      <c r="BN1306" s="136" t="s">
        <v>480</v>
      </c>
      <c r="BO1306" s="101"/>
      <c r="BR1306" s="109" t="str">
        <f t="shared" si="20"/>
        <v>SH-25-1295</v>
      </c>
      <c r="BS1306" s="109" t="s">
        <v>318</v>
      </c>
      <c r="BT1306" t="s">
        <v>92</v>
      </c>
      <c r="BU1306" t="s">
        <v>2499</v>
      </c>
    </row>
    <row r="1307" spans="1:73" hidden="1">
      <c r="A1307" s="103" t="s">
        <v>2500</v>
      </c>
      <c r="B1307" s="102">
        <v>45680</v>
      </c>
      <c r="C1307" s="104">
        <f>_xlfn.ISOWEEKNUM(Tabella2[[#This Row],[Date]])</f>
        <v>4</v>
      </c>
      <c r="D1307" s="104" t="s">
        <v>558</v>
      </c>
      <c r="E1307" s="104" t="s">
        <v>284</v>
      </c>
      <c r="F1307" s="104">
        <v>58</v>
      </c>
      <c r="G1307" s="104" t="s">
        <v>257</v>
      </c>
      <c r="H1307" s="105">
        <v>17</v>
      </c>
      <c r="I1307" s="104"/>
      <c r="J1307" s="104" t="s">
        <v>258</v>
      </c>
      <c r="K1307" s="104" t="s">
        <v>81</v>
      </c>
      <c r="L1307" s="104" t="s">
        <v>259</v>
      </c>
      <c r="M1307" s="104" t="s">
        <v>276</v>
      </c>
      <c r="N1307" s="104"/>
      <c r="O1307" s="106"/>
      <c r="P1307" s="111" t="s">
        <v>462</v>
      </c>
      <c r="Q1307" s="153" t="s">
        <v>316</v>
      </c>
      <c r="R1307" s="153" t="s">
        <v>480</v>
      </c>
      <c r="S1307" s="153">
        <v>4.1666666666666657E-2</v>
      </c>
      <c r="T1307" s="153" t="s">
        <v>316</v>
      </c>
      <c r="U1307" s="153" t="s">
        <v>480</v>
      </c>
      <c r="V1307" s="153">
        <f>IF(ISBLANK(T1307),"",Tabella2[[#This Row],[ACT STOP]]-Tabella2[[#This Row],[ACT START]])</f>
        <v>4.166666666666663E-2</v>
      </c>
      <c r="W1307" s="104" t="s">
        <v>92</v>
      </c>
      <c r="X1307" s="104" t="s">
        <v>91</v>
      </c>
      <c r="Y1307" s="110"/>
      <c r="Z1307" s="106"/>
      <c r="AA1307" s="104"/>
      <c r="AB1307" s="107"/>
      <c r="AC1307" s="72">
        <v>1</v>
      </c>
      <c r="AH1307" s="70"/>
      <c r="AI1307" s="70"/>
      <c r="AJ1307">
        <v>0</v>
      </c>
      <c r="AL1307" s="70"/>
      <c r="BM1307" s="135" t="s">
        <v>316</v>
      </c>
      <c r="BN1307" s="136" t="s">
        <v>480</v>
      </c>
      <c r="BO1307" s="101"/>
      <c r="BR1307" s="109" t="str">
        <f t="shared" si="20"/>
        <v>SH-25-1296</v>
      </c>
      <c r="BS1307" s="109" t="s">
        <v>393</v>
      </c>
      <c r="BT1307" t="s">
        <v>92</v>
      </c>
      <c r="BU1307" t="s">
        <v>2501</v>
      </c>
    </row>
    <row r="1308" spans="1:73" hidden="1">
      <c r="A1308" s="103" t="s">
        <v>2502</v>
      </c>
      <c r="B1308" s="102">
        <v>45680</v>
      </c>
      <c r="C1308" s="104">
        <f>_xlfn.ISOWEEKNUM(Tabella2[[#This Row],[Date]])</f>
        <v>4</v>
      </c>
      <c r="D1308" s="104" t="s">
        <v>275</v>
      </c>
      <c r="E1308" s="104" t="s">
        <v>256</v>
      </c>
      <c r="F1308" s="104">
        <v>58</v>
      </c>
      <c r="G1308" s="104" t="s">
        <v>284</v>
      </c>
      <c r="H1308" s="105">
        <v>9</v>
      </c>
      <c r="I1308" s="104" t="s">
        <v>258</v>
      </c>
      <c r="J1308" s="104"/>
      <c r="K1308" s="104" t="s">
        <v>79</v>
      </c>
      <c r="L1308" s="104" t="s">
        <v>299</v>
      </c>
      <c r="M1308" s="104" t="s">
        <v>276</v>
      </c>
      <c r="N1308" s="104"/>
      <c r="O1308" s="106" t="str">
        <f>A273</f>
        <v>12675</v>
      </c>
      <c r="P1308" s="111" t="s">
        <v>2021</v>
      </c>
      <c r="Q1308" s="153" t="s">
        <v>344</v>
      </c>
      <c r="R1308" s="153" t="s">
        <v>899</v>
      </c>
      <c r="S1308" s="153">
        <v>4.1666666666666657E-2</v>
      </c>
      <c r="T1308" s="153" t="s">
        <v>344</v>
      </c>
      <c r="U1308" s="153" t="s">
        <v>899</v>
      </c>
      <c r="V1308" s="153">
        <f>IF(ISBLANK(T1308),"",Tabella2[[#This Row],[ACT STOP]]-Tabella2[[#This Row],[ACT START]])</f>
        <v>4.166666666666663E-2</v>
      </c>
      <c r="W1308" s="104" t="s">
        <v>92</v>
      </c>
      <c r="X1308" s="104" t="s">
        <v>91</v>
      </c>
      <c r="Y1308" s="110"/>
      <c r="Z1308" s="106"/>
      <c r="AA1308" s="104"/>
      <c r="AB1308" s="107"/>
      <c r="AC1308" s="72">
        <v>1</v>
      </c>
      <c r="AH1308" s="70"/>
      <c r="AI1308" s="70"/>
      <c r="AJ1308">
        <v>0</v>
      </c>
      <c r="AL1308" s="70"/>
      <c r="BM1308" s="135" t="s">
        <v>344</v>
      </c>
      <c r="BN1308" s="136" t="s">
        <v>899</v>
      </c>
      <c r="BO1308" s="101"/>
      <c r="BR1308" s="109" t="str">
        <f t="shared" si="20"/>
        <v>SH-25-1297</v>
      </c>
      <c r="BS1308" s="109" t="s">
        <v>339</v>
      </c>
      <c r="BT1308" t="s">
        <v>92</v>
      </c>
      <c r="BU1308" t="s">
        <v>2503</v>
      </c>
    </row>
    <row r="1309" spans="1:73" hidden="1">
      <c r="A1309" s="103" t="s">
        <v>2504</v>
      </c>
      <c r="B1309" s="102">
        <v>45680</v>
      </c>
      <c r="C1309" s="104">
        <f>_xlfn.ISOWEEKNUM(Tabella2[[#This Row],[Date]])</f>
        <v>4</v>
      </c>
      <c r="D1309" s="104" t="s">
        <v>275</v>
      </c>
      <c r="E1309" s="104" t="s">
        <v>256</v>
      </c>
      <c r="F1309" s="104">
        <v>56</v>
      </c>
      <c r="G1309" s="104" t="s">
        <v>257</v>
      </c>
      <c r="H1309" s="105">
        <v>13</v>
      </c>
      <c r="I1309" s="104" t="s">
        <v>258</v>
      </c>
      <c r="J1309" s="104"/>
      <c r="K1309" s="104" t="s">
        <v>83</v>
      </c>
      <c r="L1309" s="104" t="s">
        <v>299</v>
      </c>
      <c r="M1309" s="104" t="s">
        <v>276</v>
      </c>
      <c r="N1309" s="104"/>
      <c r="O1309" s="106" t="str">
        <f>A274</f>
        <v>12676</v>
      </c>
      <c r="P1309" s="111" t="s">
        <v>2080</v>
      </c>
      <c r="Q1309" s="153" t="s">
        <v>344</v>
      </c>
      <c r="R1309" s="153" t="s">
        <v>899</v>
      </c>
      <c r="S1309" s="153">
        <v>4.1666666666666657E-2</v>
      </c>
      <c r="T1309" s="153" t="s">
        <v>344</v>
      </c>
      <c r="U1309" s="153" t="s">
        <v>899</v>
      </c>
      <c r="V1309" s="153">
        <f>IF(ISBLANK(T1309),"",Tabella2[[#This Row],[ACT STOP]]-Tabella2[[#This Row],[ACT START]])</f>
        <v>4.166666666666663E-2</v>
      </c>
      <c r="W1309" s="104" t="s">
        <v>92</v>
      </c>
      <c r="X1309" s="104" t="s">
        <v>91</v>
      </c>
      <c r="Y1309" s="110"/>
      <c r="Z1309" s="106"/>
      <c r="AA1309" s="104"/>
      <c r="AB1309" s="107"/>
      <c r="AC1309" s="72">
        <v>1</v>
      </c>
      <c r="AH1309" s="70"/>
      <c r="AI1309" s="70"/>
      <c r="AJ1309">
        <v>0</v>
      </c>
      <c r="AL1309" s="70"/>
      <c r="BM1309" s="135" t="s">
        <v>344</v>
      </c>
      <c r="BN1309" s="136" t="s">
        <v>899</v>
      </c>
      <c r="BO1309" s="101"/>
      <c r="BR1309" s="109" t="str">
        <f t="shared" si="20"/>
        <v>SH-25-1298</v>
      </c>
      <c r="BS1309" s="109" t="s">
        <v>427</v>
      </c>
      <c r="BT1309" t="s">
        <v>92</v>
      </c>
      <c r="BU1309" t="s">
        <v>2505</v>
      </c>
    </row>
    <row r="1310" spans="1:73" hidden="1">
      <c r="A1310" s="103" t="s">
        <v>2506</v>
      </c>
      <c r="B1310" s="102">
        <v>45680</v>
      </c>
      <c r="C1310" s="104">
        <f>_xlfn.ISOWEEKNUM(Tabella2[[#This Row],[Date]])</f>
        <v>4</v>
      </c>
      <c r="D1310" s="104" t="s">
        <v>195</v>
      </c>
      <c r="E1310" s="104" t="s">
        <v>257</v>
      </c>
      <c r="F1310" s="104">
        <v>13</v>
      </c>
      <c r="G1310" s="104" t="s">
        <v>284</v>
      </c>
      <c r="H1310" s="105">
        <v>23</v>
      </c>
      <c r="I1310" s="104"/>
      <c r="J1310" s="104" t="s">
        <v>258</v>
      </c>
      <c r="K1310" s="104" t="s">
        <v>81</v>
      </c>
      <c r="L1310" s="104" t="s">
        <v>259</v>
      </c>
      <c r="M1310" s="104" t="s">
        <v>276</v>
      </c>
      <c r="N1310" s="104"/>
      <c r="O1310" s="106"/>
      <c r="P1310" s="111" t="s">
        <v>462</v>
      </c>
      <c r="Q1310" s="153" t="s">
        <v>344</v>
      </c>
      <c r="R1310" s="153" t="s">
        <v>899</v>
      </c>
      <c r="S1310" s="153">
        <v>4.1666666666666657E-2</v>
      </c>
      <c r="T1310" s="153" t="s">
        <v>344</v>
      </c>
      <c r="U1310" s="153" t="s">
        <v>899</v>
      </c>
      <c r="V1310" s="153">
        <f>IF(ISBLANK(T1310),"",Tabella2[[#This Row],[ACT STOP]]-Tabella2[[#This Row],[ACT START]])</f>
        <v>4.166666666666663E-2</v>
      </c>
      <c r="W1310" s="104" t="s">
        <v>92</v>
      </c>
      <c r="X1310" s="104" t="s">
        <v>91</v>
      </c>
      <c r="Y1310" s="110"/>
      <c r="Z1310" s="106"/>
      <c r="AA1310" s="104"/>
      <c r="AB1310" s="107"/>
      <c r="AC1310" s="72">
        <v>1</v>
      </c>
      <c r="AH1310" s="70"/>
      <c r="AI1310" s="70"/>
      <c r="AJ1310">
        <v>0</v>
      </c>
      <c r="AL1310" s="70"/>
      <c r="BM1310" s="135" t="s">
        <v>344</v>
      </c>
      <c r="BN1310" s="136" t="s">
        <v>899</v>
      </c>
      <c r="BO1310" s="101"/>
      <c r="BR1310" s="109" t="str">
        <f t="shared" si="20"/>
        <v>SH-25-1299</v>
      </c>
      <c r="BS1310" s="109" t="s">
        <v>358</v>
      </c>
      <c r="BT1310" t="s">
        <v>92</v>
      </c>
      <c r="BU1310" t="s">
        <v>2507</v>
      </c>
    </row>
    <row r="1311" spans="1:73" hidden="1">
      <c r="A1311" s="103" t="s">
        <v>2508</v>
      </c>
      <c r="B1311" s="102">
        <v>45681</v>
      </c>
      <c r="C1311" s="104">
        <f>_xlfn.ISOWEEKNUM(Tabella2[[#This Row],[Date]])</f>
        <v>4</v>
      </c>
      <c r="D1311" s="104" t="s">
        <v>275</v>
      </c>
      <c r="E1311" s="104" t="s">
        <v>256</v>
      </c>
      <c r="F1311" s="104">
        <v>58</v>
      </c>
      <c r="G1311" s="104" t="s">
        <v>257</v>
      </c>
      <c r="H1311" s="105">
        <v>17</v>
      </c>
      <c r="I1311" s="104" t="s">
        <v>258</v>
      </c>
      <c r="J1311" s="104"/>
      <c r="K1311" s="104" t="s">
        <v>79</v>
      </c>
      <c r="L1311" s="104" t="s">
        <v>299</v>
      </c>
      <c r="M1311" s="104" t="s">
        <v>276</v>
      </c>
      <c r="N1311" s="104"/>
      <c r="O1311" s="106" t="str">
        <f>A275</f>
        <v>12677</v>
      </c>
      <c r="P1311" s="111" t="s">
        <v>2080</v>
      </c>
      <c r="Q1311" s="153" t="s">
        <v>307</v>
      </c>
      <c r="R1311" s="153" t="s">
        <v>308</v>
      </c>
      <c r="S1311" s="153">
        <v>4.1666666666666657E-2</v>
      </c>
      <c r="T1311" s="153">
        <v>0.2951388888888889</v>
      </c>
      <c r="U1311" s="153">
        <v>0.33680555555555558</v>
      </c>
      <c r="V1311" s="153">
        <f>IF(ISBLANK(T1311),"",Tabella2[[#This Row],[ACT STOP]]-Tabella2[[#This Row],[ACT START]])</f>
        <v>4.1666666666666685E-2</v>
      </c>
      <c r="W1311" s="104" t="s">
        <v>92</v>
      </c>
      <c r="X1311" s="104" t="s">
        <v>91</v>
      </c>
      <c r="Y1311" s="110"/>
      <c r="Z1311" s="106"/>
      <c r="AA1311" s="104"/>
      <c r="AB1311" s="107"/>
      <c r="AC1311" s="72">
        <v>1</v>
      </c>
      <c r="AH1311" s="70"/>
      <c r="AI1311" s="70"/>
      <c r="AJ1311">
        <v>0</v>
      </c>
      <c r="AL1311" s="70"/>
      <c r="BM1311" s="135">
        <v>0.2951388888888889</v>
      </c>
      <c r="BN1311" s="136">
        <v>0.33680555555555558</v>
      </c>
      <c r="BO1311" s="101"/>
      <c r="BR1311" s="109" t="str">
        <f t="shared" si="20"/>
        <v>SH-25-1300</v>
      </c>
      <c r="BS1311" s="109" t="s">
        <v>393</v>
      </c>
      <c r="BT1311" t="s">
        <v>92</v>
      </c>
      <c r="BU1311" t="s">
        <v>2509</v>
      </c>
    </row>
    <row r="1312" spans="1:73" hidden="1">
      <c r="A1312" s="103" t="s">
        <v>2510</v>
      </c>
      <c r="B1312" s="102">
        <v>45681</v>
      </c>
      <c r="C1312" s="104">
        <f>_xlfn.ISOWEEKNUM(Tabella2[[#This Row],[Date]])</f>
        <v>4</v>
      </c>
      <c r="D1312" s="104" t="s">
        <v>255</v>
      </c>
      <c r="E1312" s="104" t="s">
        <v>256</v>
      </c>
      <c r="F1312" s="104">
        <v>48</v>
      </c>
      <c r="G1312" s="104" t="s">
        <v>257</v>
      </c>
      <c r="H1312" s="105">
        <v>32</v>
      </c>
      <c r="I1312" s="104" t="s">
        <v>258</v>
      </c>
      <c r="J1312" s="104"/>
      <c r="K1312" s="104" t="s">
        <v>83</v>
      </c>
      <c r="L1312" s="104" t="s">
        <v>299</v>
      </c>
      <c r="M1312" s="104" t="s">
        <v>386</v>
      </c>
      <c r="N1312" s="104"/>
      <c r="O1312" s="106" t="str">
        <f>A1313</f>
        <v>13715</v>
      </c>
      <c r="P1312" s="111" t="s">
        <v>2292</v>
      </c>
      <c r="Q1312" s="153" t="s">
        <v>307</v>
      </c>
      <c r="R1312" s="153" t="s">
        <v>308</v>
      </c>
      <c r="S1312" s="153">
        <v>4.1666666666666657E-2</v>
      </c>
      <c r="T1312" s="153" t="s">
        <v>307</v>
      </c>
      <c r="U1312" s="153" t="s">
        <v>308</v>
      </c>
      <c r="V1312" s="153">
        <f>IF(ISBLANK(T1312),"",Tabella2[[#This Row],[ACT STOP]]-Tabella2[[#This Row],[ACT START]])</f>
        <v>4.1666666666666685E-2</v>
      </c>
      <c r="W1312" s="104" t="s">
        <v>92</v>
      </c>
      <c r="X1312" s="104" t="s">
        <v>91</v>
      </c>
      <c r="Y1312" s="110"/>
      <c r="Z1312" s="106"/>
      <c r="AA1312" s="104"/>
      <c r="AB1312" s="107"/>
      <c r="AC1312" s="72">
        <v>1</v>
      </c>
      <c r="AH1312" s="70"/>
      <c r="AI1312" s="70"/>
      <c r="AJ1312">
        <v>0</v>
      </c>
      <c r="AL1312" s="70"/>
      <c r="BM1312" s="135" t="s">
        <v>307</v>
      </c>
      <c r="BN1312" s="136" t="s">
        <v>308</v>
      </c>
      <c r="BO1312" s="101"/>
      <c r="BR1312" s="109" t="str">
        <f t="shared" si="20"/>
        <v>SH-25-1301</v>
      </c>
      <c r="BS1312" s="109" t="s">
        <v>356</v>
      </c>
      <c r="BT1312" t="s">
        <v>92</v>
      </c>
      <c r="BU1312" t="s">
        <v>2511</v>
      </c>
    </row>
    <row r="1313" spans="1:73" hidden="1">
      <c r="A1313" s="103" t="s">
        <v>2512</v>
      </c>
      <c r="B1313" s="102">
        <v>45681</v>
      </c>
      <c r="C1313" s="104">
        <f>_xlfn.ISOWEEKNUM(Tabella2[[#This Row],[Date]])</f>
        <v>4</v>
      </c>
      <c r="D1313" s="104" t="s">
        <v>255</v>
      </c>
      <c r="E1313" s="104" t="s">
        <v>256</v>
      </c>
      <c r="F1313" s="104">
        <v>47</v>
      </c>
      <c r="G1313" s="104" t="s">
        <v>257</v>
      </c>
      <c r="H1313" s="105">
        <v>9</v>
      </c>
      <c r="I1313" s="104" t="s">
        <v>258</v>
      </c>
      <c r="J1313" s="104"/>
      <c r="K1313" s="104" t="s">
        <v>80</v>
      </c>
      <c r="L1313" s="104" t="s">
        <v>299</v>
      </c>
      <c r="M1313" s="104" t="s">
        <v>386</v>
      </c>
      <c r="N1313" s="104"/>
      <c r="O1313" s="106" t="str">
        <f>A1312</f>
        <v>13714</v>
      </c>
      <c r="P1313" s="111" t="s">
        <v>2292</v>
      </c>
      <c r="Q1313" s="153">
        <v>0.2951388888888889</v>
      </c>
      <c r="R1313" s="153">
        <v>0.33680555555555558</v>
      </c>
      <c r="S1313" s="153">
        <v>4.1666666666666657E-2</v>
      </c>
      <c r="T1313" s="153">
        <v>0.2951388888888889</v>
      </c>
      <c r="U1313" s="153">
        <v>0.33680555555555558</v>
      </c>
      <c r="V1313" s="153">
        <f>IF(ISBLANK(T1313),"",Tabella2[[#This Row],[ACT STOP]]-Tabella2[[#This Row],[ACT START]])</f>
        <v>4.1666666666666685E-2</v>
      </c>
      <c r="W1313" s="104" t="s">
        <v>92</v>
      </c>
      <c r="X1313" s="104" t="s">
        <v>91</v>
      </c>
      <c r="Y1313" s="110"/>
      <c r="Z1313" s="106"/>
      <c r="AA1313" s="104"/>
      <c r="AB1313" s="107"/>
      <c r="AC1313" s="72">
        <v>1</v>
      </c>
      <c r="AH1313" s="70"/>
      <c r="AI1313" s="70"/>
      <c r="AJ1313">
        <v>0</v>
      </c>
      <c r="AL1313" s="70"/>
      <c r="BM1313" s="135">
        <v>0.2951388888888889</v>
      </c>
      <c r="BN1313" s="136">
        <v>0.33680555555555558</v>
      </c>
      <c r="BO1313" s="101"/>
      <c r="BR1313" s="109" t="str">
        <f t="shared" si="20"/>
        <v>SH-25-1302</v>
      </c>
      <c r="BS1313" s="109" t="s">
        <v>318</v>
      </c>
      <c r="BT1313" t="s">
        <v>92</v>
      </c>
      <c r="BU1313" t="s">
        <v>2513</v>
      </c>
    </row>
    <row r="1314" spans="1:73" hidden="1">
      <c r="A1314" s="103" t="s">
        <v>2514</v>
      </c>
      <c r="B1314" s="102">
        <v>45681</v>
      </c>
      <c r="C1314" s="104">
        <f>_xlfn.ISOWEEKNUM(Tabella2[[#This Row],[Date]])</f>
        <v>4</v>
      </c>
      <c r="D1314" s="104" t="s">
        <v>421</v>
      </c>
      <c r="E1314" s="104" t="s">
        <v>327</v>
      </c>
      <c r="F1314" s="104">
        <v>73</v>
      </c>
      <c r="G1314" s="104" t="s">
        <v>257</v>
      </c>
      <c r="H1314" s="105">
        <v>31</v>
      </c>
      <c r="I1314" s="104" t="s">
        <v>258</v>
      </c>
      <c r="J1314" s="104"/>
      <c r="K1314" s="104" t="s">
        <v>81</v>
      </c>
      <c r="L1314" s="104" t="s">
        <v>259</v>
      </c>
      <c r="M1314" s="104" t="s">
        <v>328</v>
      </c>
      <c r="N1314" s="104"/>
      <c r="O1314" s="106"/>
      <c r="P1314" s="111" t="s">
        <v>1911</v>
      </c>
      <c r="Q1314" s="153" t="s">
        <v>307</v>
      </c>
      <c r="R1314" s="153" t="s">
        <v>308</v>
      </c>
      <c r="S1314" s="153">
        <v>4.1666666666666657E-2</v>
      </c>
      <c r="T1314" s="153" t="s">
        <v>307</v>
      </c>
      <c r="U1314" s="153" t="s">
        <v>308</v>
      </c>
      <c r="V1314" s="153">
        <f>IF(ISBLANK(T1314),"",Tabella2[[#This Row],[ACT STOP]]-Tabella2[[#This Row],[ACT START]])</f>
        <v>4.1666666666666685E-2</v>
      </c>
      <c r="W1314" s="104" t="s">
        <v>92</v>
      </c>
      <c r="X1314" s="104" t="s">
        <v>91</v>
      </c>
      <c r="Y1314" s="110"/>
      <c r="Z1314" s="106"/>
      <c r="AA1314" s="104"/>
      <c r="AB1314" s="107"/>
      <c r="AC1314" s="72">
        <v>1</v>
      </c>
      <c r="AH1314" s="70"/>
      <c r="AI1314" s="70"/>
      <c r="AJ1314">
        <v>0</v>
      </c>
      <c r="AL1314" s="70"/>
      <c r="BM1314" s="135" t="s">
        <v>307</v>
      </c>
      <c r="BN1314" s="136" t="s">
        <v>308</v>
      </c>
      <c r="BO1314" s="101"/>
      <c r="BR1314" s="109" t="str">
        <f t="shared" si="20"/>
        <v>SH-25-1303</v>
      </c>
      <c r="BS1314" s="109" t="s">
        <v>345</v>
      </c>
      <c r="BT1314" t="s">
        <v>92</v>
      </c>
      <c r="BU1314" t="s">
        <v>2515</v>
      </c>
    </row>
    <row r="1315" spans="1:73" hidden="1">
      <c r="A1315" s="103" t="s">
        <v>2516</v>
      </c>
      <c r="B1315" s="102">
        <v>45681</v>
      </c>
      <c r="C1315" s="104">
        <f>_xlfn.ISOWEEKNUM(Tabella2[[#This Row],[Date]])</f>
        <v>4</v>
      </c>
      <c r="D1315" s="104" t="s">
        <v>326</v>
      </c>
      <c r="E1315" s="104" t="s">
        <v>327</v>
      </c>
      <c r="F1315" s="104">
        <v>65</v>
      </c>
      <c r="G1315" s="104" t="s">
        <v>257</v>
      </c>
      <c r="H1315" s="105">
        <v>33</v>
      </c>
      <c r="I1315" s="104" t="s">
        <v>258</v>
      </c>
      <c r="J1315" s="104"/>
      <c r="K1315" s="104" t="s">
        <v>79</v>
      </c>
      <c r="L1315" s="104" t="s">
        <v>299</v>
      </c>
      <c r="M1315" s="104" t="s">
        <v>328</v>
      </c>
      <c r="N1315" s="104"/>
      <c r="O1315" s="106" t="str">
        <f>A1316</f>
        <v>13718</v>
      </c>
      <c r="P1315" s="111" t="s">
        <v>2517</v>
      </c>
      <c r="Q1315" s="153" t="s">
        <v>330</v>
      </c>
      <c r="R1315" s="153" t="s">
        <v>331</v>
      </c>
      <c r="S1315" s="153">
        <v>4.1666666666666657E-2</v>
      </c>
      <c r="T1315" s="153">
        <v>0.3576388888888889</v>
      </c>
      <c r="U1315" s="153">
        <v>0.39930555555555558</v>
      </c>
      <c r="V1315" s="153">
        <f>IF(ISBLANK(T1315),"",Tabella2[[#This Row],[ACT STOP]]-Tabella2[[#This Row],[ACT START]])</f>
        <v>4.1666666666666685E-2</v>
      </c>
      <c r="W1315" s="104" t="s">
        <v>92</v>
      </c>
      <c r="X1315" s="104" t="s">
        <v>91</v>
      </c>
      <c r="Y1315" s="110" t="s">
        <v>2518</v>
      </c>
      <c r="Z1315" s="106"/>
      <c r="AA1315" s="104"/>
      <c r="AB1315" s="107"/>
      <c r="AC1315" s="72">
        <v>1</v>
      </c>
      <c r="AH1315" s="70"/>
      <c r="AI1315" s="70"/>
      <c r="AJ1315">
        <v>0</v>
      </c>
      <c r="AL1315" s="70"/>
      <c r="BM1315" s="135">
        <v>0.3576388888888889</v>
      </c>
      <c r="BN1315" s="136">
        <v>0.39930555555555558</v>
      </c>
      <c r="BO1315" s="101"/>
      <c r="BR1315" s="109" t="str">
        <f t="shared" si="20"/>
        <v>SH-25-1304</v>
      </c>
      <c r="BS1315" s="109" t="s">
        <v>458</v>
      </c>
      <c r="BT1315" t="s">
        <v>92</v>
      </c>
      <c r="BU1315" t="s">
        <v>2519</v>
      </c>
    </row>
    <row r="1316" spans="1:73" hidden="1">
      <c r="A1316" s="103" t="s">
        <v>2520</v>
      </c>
      <c r="B1316" s="102">
        <v>45681</v>
      </c>
      <c r="C1316" s="104">
        <f>_xlfn.ISOWEEKNUM(Tabella2[[#This Row],[Date]])</f>
        <v>4</v>
      </c>
      <c r="D1316" s="104" t="s">
        <v>326</v>
      </c>
      <c r="E1316" s="104" t="s">
        <v>327</v>
      </c>
      <c r="F1316" s="104">
        <v>66</v>
      </c>
      <c r="G1316" s="104" t="s">
        <v>257</v>
      </c>
      <c r="H1316" s="105">
        <v>30</v>
      </c>
      <c r="I1316" s="104" t="s">
        <v>258</v>
      </c>
      <c r="J1316" s="104"/>
      <c r="K1316" s="104" t="s">
        <v>78</v>
      </c>
      <c r="L1316" s="104" t="s">
        <v>299</v>
      </c>
      <c r="M1316" s="104" t="s">
        <v>328</v>
      </c>
      <c r="N1316" s="104"/>
      <c r="O1316" s="106" t="str">
        <f>A1315</f>
        <v>13717</v>
      </c>
      <c r="P1316" s="111" t="s">
        <v>2517</v>
      </c>
      <c r="Q1316" s="153">
        <v>0.3576388888888889</v>
      </c>
      <c r="R1316" s="153">
        <v>0.39930555555555558</v>
      </c>
      <c r="S1316" s="153">
        <v>4.1666666666666657E-2</v>
      </c>
      <c r="T1316" s="153">
        <v>0.3576388888888889</v>
      </c>
      <c r="U1316" s="153">
        <v>0.39930555555555558</v>
      </c>
      <c r="V1316" s="153">
        <f>IF(ISBLANK(T1316),"",Tabella2[[#This Row],[ACT STOP]]-Tabella2[[#This Row],[ACT START]])</f>
        <v>4.1666666666666685E-2</v>
      </c>
      <c r="W1316" s="104" t="s">
        <v>92</v>
      </c>
      <c r="X1316" s="104" t="s">
        <v>91</v>
      </c>
      <c r="Y1316" s="110"/>
      <c r="Z1316" s="106"/>
      <c r="AA1316" s="104"/>
      <c r="AB1316" s="107"/>
      <c r="AC1316" s="72">
        <v>1</v>
      </c>
      <c r="AH1316" s="70"/>
      <c r="AI1316" s="70"/>
      <c r="AJ1316">
        <v>0</v>
      </c>
      <c r="AL1316" s="70"/>
      <c r="BM1316" s="135">
        <v>0.3576388888888889</v>
      </c>
      <c r="BN1316" s="136">
        <v>0.39930555555555558</v>
      </c>
      <c r="BO1316" s="101"/>
      <c r="BR1316" s="109" t="str">
        <f t="shared" si="20"/>
        <v>SH-25-1305</v>
      </c>
      <c r="BS1316" s="109" t="s">
        <v>279</v>
      </c>
      <c r="BT1316" t="s">
        <v>92</v>
      </c>
      <c r="BU1316" t="s">
        <v>2521</v>
      </c>
    </row>
    <row r="1317" spans="1:73" hidden="1">
      <c r="A1317" s="103" t="s">
        <v>2522</v>
      </c>
      <c r="B1317" s="102">
        <v>45681</v>
      </c>
      <c r="C1317" s="104">
        <f>_xlfn.ISOWEEKNUM(Tabella2[[#This Row],[Date]])</f>
        <v>4</v>
      </c>
      <c r="D1317" s="104" t="s">
        <v>275</v>
      </c>
      <c r="E1317" s="104" t="s">
        <v>256</v>
      </c>
      <c r="F1317" s="104">
        <v>60</v>
      </c>
      <c r="G1317" s="104" t="s">
        <v>257</v>
      </c>
      <c r="H1317" s="105">
        <v>12</v>
      </c>
      <c r="I1317" s="104" t="s">
        <v>258</v>
      </c>
      <c r="J1317" s="104"/>
      <c r="K1317" s="104" t="s">
        <v>83</v>
      </c>
      <c r="L1317" s="104" t="s">
        <v>299</v>
      </c>
      <c r="M1317" s="104" t="s">
        <v>276</v>
      </c>
      <c r="N1317" s="104"/>
      <c r="O1317" s="106" t="str">
        <f>A276</f>
        <v>12678</v>
      </c>
      <c r="P1317" s="111" t="s">
        <v>2021</v>
      </c>
      <c r="Q1317" s="153" t="s">
        <v>330</v>
      </c>
      <c r="R1317" s="153" t="s">
        <v>331</v>
      </c>
      <c r="S1317" s="153">
        <v>4.1666666666666657E-2</v>
      </c>
      <c r="T1317" s="153" t="s">
        <v>330</v>
      </c>
      <c r="U1317" s="153" t="s">
        <v>331</v>
      </c>
      <c r="V1317" s="153">
        <f>IF(ISBLANK(T1317),"",Tabella2[[#This Row],[ACT STOP]]-Tabella2[[#This Row],[ACT START]])</f>
        <v>4.1666666666666685E-2</v>
      </c>
      <c r="W1317" s="104" t="s">
        <v>92</v>
      </c>
      <c r="X1317" s="104" t="s">
        <v>91</v>
      </c>
      <c r="Y1317" s="110"/>
      <c r="Z1317" s="106"/>
      <c r="AA1317" s="104"/>
      <c r="AB1317" s="107"/>
      <c r="AC1317" s="72">
        <v>1</v>
      </c>
      <c r="AH1317" s="70"/>
      <c r="AI1317" s="70"/>
      <c r="AJ1317">
        <v>0</v>
      </c>
      <c r="AL1317" s="70"/>
      <c r="BM1317" s="135" t="s">
        <v>330</v>
      </c>
      <c r="BN1317" s="136" t="s">
        <v>331</v>
      </c>
      <c r="BO1317" s="101"/>
      <c r="BR1317" s="109" t="str">
        <f t="shared" si="20"/>
        <v>SH-25-1306</v>
      </c>
      <c r="BS1317" s="109" t="s">
        <v>266</v>
      </c>
      <c r="BT1317" t="s">
        <v>92</v>
      </c>
      <c r="BU1317" t="s">
        <v>2523</v>
      </c>
    </row>
    <row r="1318" spans="1:73" hidden="1">
      <c r="A1318" s="103" t="s">
        <v>2524</v>
      </c>
      <c r="B1318" s="102">
        <v>45681</v>
      </c>
      <c r="C1318" s="104">
        <f>_xlfn.ISOWEEKNUM(Tabella2[[#This Row],[Date]])</f>
        <v>4</v>
      </c>
      <c r="D1318" s="104" t="s">
        <v>421</v>
      </c>
      <c r="E1318" s="104" t="s">
        <v>327</v>
      </c>
      <c r="F1318" s="104">
        <v>71</v>
      </c>
      <c r="G1318" s="104" t="s">
        <v>257</v>
      </c>
      <c r="H1318" s="105">
        <v>2</v>
      </c>
      <c r="I1318" s="104" t="s">
        <v>258</v>
      </c>
      <c r="J1318" s="104"/>
      <c r="K1318" s="104" t="s">
        <v>81</v>
      </c>
      <c r="L1318" s="104" t="s">
        <v>259</v>
      </c>
      <c r="M1318" s="104" t="s">
        <v>276</v>
      </c>
      <c r="N1318" s="104"/>
      <c r="O1318" s="106"/>
      <c r="P1318" s="111" t="s">
        <v>546</v>
      </c>
      <c r="Q1318" s="153" t="s">
        <v>330</v>
      </c>
      <c r="R1318" s="153" t="s">
        <v>331</v>
      </c>
      <c r="S1318" s="153">
        <v>4.1666666666666657E-2</v>
      </c>
      <c r="T1318" s="153" t="s">
        <v>330</v>
      </c>
      <c r="U1318" s="153" t="s">
        <v>331</v>
      </c>
      <c r="V1318" s="153">
        <f>IF(ISBLANK(T1318),"",Tabella2[[#This Row],[ACT STOP]]-Tabella2[[#This Row],[ACT START]])</f>
        <v>4.1666666666666685E-2</v>
      </c>
      <c r="W1318" s="104" t="s">
        <v>92</v>
      </c>
      <c r="X1318" s="104" t="s">
        <v>91</v>
      </c>
      <c r="Y1318" s="110"/>
      <c r="Z1318" s="106"/>
      <c r="AA1318" s="104"/>
      <c r="AB1318" s="107"/>
      <c r="AC1318" s="72">
        <v>1</v>
      </c>
      <c r="AH1318" s="70"/>
      <c r="AI1318" s="70"/>
      <c r="AJ1318">
        <v>0</v>
      </c>
      <c r="AL1318" s="70"/>
      <c r="BL1318" t="s">
        <v>2525</v>
      </c>
      <c r="BM1318" s="135" t="s">
        <v>330</v>
      </c>
      <c r="BN1318" s="136" t="s">
        <v>331</v>
      </c>
      <c r="BO1318" s="101"/>
      <c r="BR1318" s="109" t="str">
        <f t="shared" si="20"/>
        <v>SH-25-1307</v>
      </c>
      <c r="BS1318" s="109" t="s">
        <v>368</v>
      </c>
      <c r="BT1318" t="s">
        <v>92</v>
      </c>
      <c r="BU1318" t="s">
        <v>2526</v>
      </c>
    </row>
    <row r="1319" spans="1:73" hidden="1">
      <c r="A1319" s="103" t="s">
        <v>2527</v>
      </c>
      <c r="B1319" s="102">
        <v>45681</v>
      </c>
      <c r="C1319" s="104">
        <f>_xlfn.ISOWEEKNUM(Tabella2[[#This Row],[Date]])</f>
        <v>4</v>
      </c>
      <c r="D1319" s="104" t="s">
        <v>255</v>
      </c>
      <c r="E1319" s="104" t="s">
        <v>256</v>
      </c>
      <c r="F1319" s="104">
        <v>43</v>
      </c>
      <c r="G1319" s="104" t="s">
        <v>284</v>
      </c>
      <c r="H1319" s="105">
        <v>22</v>
      </c>
      <c r="I1319" s="104" t="s">
        <v>258</v>
      </c>
      <c r="J1319" s="104"/>
      <c r="K1319" s="104" t="s">
        <v>79</v>
      </c>
      <c r="L1319" s="104" t="s">
        <v>299</v>
      </c>
      <c r="M1319" s="104" t="s">
        <v>386</v>
      </c>
      <c r="N1319" s="104"/>
      <c r="O1319" s="106" t="str">
        <f>A1320</f>
        <v>13722</v>
      </c>
      <c r="P1319" s="111" t="s">
        <v>2187</v>
      </c>
      <c r="Q1319" s="153" t="s">
        <v>336</v>
      </c>
      <c r="R1319" s="153" t="s">
        <v>337</v>
      </c>
      <c r="S1319" s="153">
        <v>4.1666666666666657E-2</v>
      </c>
      <c r="T1319" s="153">
        <v>0.4201388888888889</v>
      </c>
      <c r="U1319" s="153">
        <v>0.46180555555555558</v>
      </c>
      <c r="V1319" s="153">
        <f>IF(ISBLANK(T1319),"",Tabella2[[#This Row],[ACT STOP]]-Tabella2[[#This Row],[ACT START]])</f>
        <v>4.1666666666666685E-2</v>
      </c>
      <c r="W1319" s="104" t="s">
        <v>92</v>
      </c>
      <c r="X1319" s="104" t="s">
        <v>91</v>
      </c>
      <c r="Y1319" s="110"/>
      <c r="Z1319" s="106"/>
      <c r="AA1319" s="104"/>
      <c r="AB1319" s="107"/>
      <c r="AC1319" s="72">
        <v>1</v>
      </c>
      <c r="AH1319" s="70"/>
      <c r="AI1319" s="70"/>
      <c r="AJ1319">
        <v>0</v>
      </c>
      <c r="AL1319" s="70"/>
      <c r="BM1319" s="135">
        <v>0.4201388888888889</v>
      </c>
      <c r="BN1319" s="136">
        <v>0.46180555555555558</v>
      </c>
      <c r="BO1319" s="101"/>
      <c r="BR1319" s="109" t="str">
        <f t="shared" si="20"/>
        <v>SH-25-1308</v>
      </c>
      <c r="BS1319" s="109" t="s">
        <v>295</v>
      </c>
      <c r="BT1319" t="s">
        <v>92</v>
      </c>
      <c r="BU1319" t="s">
        <v>2528</v>
      </c>
    </row>
    <row r="1320" spans="1:73" hidden="1">
      <c r="A1320" s="103" t="s">
        <v>2529</v>
      </c>
      <c r="B1320" s="102">
        <v>45681</v>
      </c>
      <c r="C1320" s="104">
        <f>_xlfn.ISOWEEKNUM(Tabella2[[#This Row],[Date]])</f>
        <v>4</v>
      </c>
      <c r="D1320" s="104" t="s">
        <v>1872</v>
      </c>
      <c r="E1320" s="104" t="s">
        <v>256</v>
      </c>
      <c r="F1320" s="104">
        <v>11</v>
      </c>
      <c r="G1320" s="104" t="s">
        <v>257</v>
      </c>
      <c r="H1320" s="105">
        <v>31</v>
      </c>
      <c r="I1320" s="104" t="s">
        <v>258</v>
      </c>
      <c r="J1320" s="104"/>
      <c r="K1320" s="104" t="s">
        <v>78</v>
      </c>
      <c r="L1320" s="104" t="s">
        <v>299</v>
      </c>
      <c r="M1320" s="104" t="s">
        <v>386</v>
      </c>
      <c r="N1320" s="104"/>
      <c r="O1320" s="106" t="str">
        <f>A1319</f>
        <v>13721</v>
      </c>
      <c r="P1320" s="111" t="s">
        <v>2187</v>
      </c>
      <c r="Q1320" s="153">
        <v>0.4201388888888889</v>
      </c>
      <c r="R1320" s="153">
        <v>0.46180555555555558</v>
      </c>
      <c r="S1320" s="153">
        <v>4.1666666666666657E-2</v>
      </c>
      <c r="T1320" s="153">
        <v>0.4201388888888889</v>
      </c>
      <c r="U1320" s="153">
        <v>0.46180555555555558</v>
      </c>
      <c r="V1320" s="153">
        <f>IF(ISBLANK(T1320),"",Tabella2[[#This Row],[ACT STOP]]-Tabella2[[#This Row],[ACT START]])</f>
        <v>4.1666666666666685E-2</v>
      </c>
      <c r="W1320" s="104" t="s">
        <v>92</v>
      </c>
      <c r="X1320" s="104" t="s">
        <v>91</v>
      </c>
      <c r="Y1320" s="110"/>
      <c r="Z1320" s="106"/>
      <c r="AA1320" s="104"/>
      <c r="AB1320" s="107"/>
      <c r="AC1320" s="72">
        <v>1</v>
      </c>
      <c r="AH1320" s="70"/>
      <c r="AI1320" s="70"/>
      <c r="AJ1320">
        <v>0</v>
      </c>
      <c r="AL1320" s="70"/>
      <c r="BM1320" s="135">
        <v>0.4201388888888889</v>
      </c>
      <c r="BN1320" s="136">
        <v>0.46180555555555558</v>
      </c>
      <c r="BO1320" s="101"/>
      <c r="BR1320" s="109" t="str">
        <f t="shared" si="20"/>
        <v>SH-25-1309</v>
      </c>
      <c r="BS1320" s="109" t="s">
        <v>345</v>
      </c>
      <c r="BT1320" t="s">
        <v>92</v>
      </c>
      <c r="BU1320" t="s">
        <v>2530</v>
      </c>
    </row>
    <row r="1321" spans="1:73" hidden="1">
      <c r="A1321" s="103" t="s">
        <v>2531</v>
      </c>
      <c r="B1321" s="102">
        <v>45681</v>
      </c>
      <c r="C1321" s="104">
        <f>_xlfn.ISOWEEKNUM(Tabella2[[#This Row],[Date]])</f>
        <v>4</v>
      </c>
      <c r="D1321" s="104" t="s">
        <v>370</v>
      </c>
      <c r="E1321" s="104" t="s">
        <v>256</v>
      </c>
      <c r="F1321" s="104">
        <v>54</v>
      </c>
      <c r="G1321" s="104" t="s">
        <v>257</v>
      </c>
      <c r="H1321" s="105">
        <v>14</v>
      </c>
      <c r="I1321" s="104" t="s">
        <v>258</v>
      </c>
      <c r="J1321" s="104"/>
      <c r="K1321" s="104" t="s">
        <v>83</v>
      </c>
      <c r="L1321" s="104" t="s">
        <v>299</v>
      </c>
      <c r="M1321" s="104" t="s">
        <v>276</v>
      </c>
      <c r="N1321" s="104"/>
      <c r="O1321" s="106" t="str">
        <f>A277</f>
        <v>12679</v>
      </c>
      <c r="P1321" s="111" t="s">
        <v>2205</v>
      </c>
      <c r="Q1321" s="153" t="s">
        <v>336</v>
      </c>
      <c r="R1321" s="153" t="s">
        <v>337</v>
      </c>
      <c r="S1321" s="153">
        <v>4.1666666666666657E-2</v>
      </c>
      <c r="T1321" s="153" t="s">
        <v>336</v>
      </c>
      <c r="U1321" s="153" t="s">
        <v>337</v>
      </c>
      <c r="V1321" s="153">
        <f>IF(ISBLANK(T1321),"",Tabella2[[#This Row],[ACT STOP]]-Tabella2[[#This Row],[ACT START]])</f>
        <v>4.1666666666666685E-2</v>
      </c>
      <c r="W1321" s="104" t="s">
        <v>92</v>
      </c>
      <c r="X1321" s="104" t="s">
        <v>91</v>
      </c>
      <c r="Y1321" s="110"/>
      <c r="Z1321" s="106"/>
      <c r="AA1321" s="104"/>
      <c r="AB1321" s="107"/>
      <c r="AC1321" s="72">
        <v>1</v>
      </c>
      <c r="AH1321" s="70"/>
      <c r="AI1321" s="70"/>
      <c r="AJ1321">
        <v>0</v>
      </c>
      <c r="AL1321" s="70"/>
      <c r="BM1321" s="135" t="s">
        <v>336</v>
      </c>
      <c r="BN1321" s="136" t="s">
        <v>337</v>
      </c>
      <c r="BO1321" s="101"/>
      <c r="BR1321" s="109" t="str">
        <f t="shared" si="20"/>
        <v>SH-25-1310</v>
      </c>
      <c r="BS1321" s="109" t="s">
        <v>372</v>
      </c>
      <c r="BT1321" t="s">
        <v>92</v>
      </c>
      <c r="BU1321" t="s">
        <v>2532</v>
      </c>
    </row>
    <row r="1322" spans="1:73" hidden="1">
      <c r="A1322" s="103" t="s">
        <v>2533</v>
      </c>
      <c r="B1322" s="102">
        <v>45681</v>
      </c>
      <c r="C1322" s="104">
        <f>_xlfn.ISOWEEKNUM(Tabella2[[#This Row],[Date]])</f>
        <v>4</v>
      </c>
      <c r="D1322" s="104" t="s">
        <v>421</v>
      </c>
      <c r="E1322" s="104" t="s">
        <v>327</v>
      </c>
      <c r="F1322" s="104">
        <v>70</v>
      </c>
      <c r="G1322" s="104" t="s">
        <v>284</v>
      </c>
      <c r="H1322" s="105">
        <v>23</v>
      </c>
      <c r="I1322" s="104" t="s">
        <v>258</v>
      </c>
      <c r="J1322" s="104"/>
      <c r="K1322" s="104" t="s">
        <v>81</v>
      </c>
      <c r="L1322" s="104" t="s">
        <v>259</v>
      </c>
      <c r="M1322" s="104" t="s">
        <v>276</v>
      </c>
      <c r="N1322" s="104"/>
      <c r="O1322" s="106"/>
      <c r="P1322" s="111" t="s">
        <v>546</v>
      </c>
      <c r="Q1322" s="153" t="s">
        <v>336</v>
      </c>
      <c r="R1322" s="153" t="s">
        <v>337</v>
      </c>
      <c r="S1322" s="153">
        <v>4.1666666666666657E-2</v>
      </c>
      <c r="T1322" s="153" t="s">
        <v>336</v>
      </c>
      <c r="U1322" s="153" t="s">
        <v>337</v>
      </c>
      <c r="V1322" s="153">
        <f>IF(ISBLANK(T1322),"",Tabella2[[#This Row],[ACT STOP]]-Tabella2[[#This Row],[ACT START]])</f>
        <v>4.1666666666666685E-2</v>
      </c>
      <c r="W1322" s="104" t="s">
        <v>92</v>
      </c>
      <c r="X1322" s="104" t="s">
        <v>91</v>
      </c>
      <c r="Y1322" s="110" t="s">
        <v>2534</v>
      </c>
      <c r="Z1322" s="106"/>
      <c r="AA1322" s="104"/>
      <c r="AB1322" s="107"/>
      <c r="AC1322" s="72">
        <v>1</v>
      </c>
      <c r="AH1322" s="70"/>
      <c r="AI1322" s="70"/>
      <c r="AJ1322">
        <v>0</v>
      </c>
      <c r="AL1322" s="70"/>
      <c r="BM1322" s="135" t="s">
        <v>336</v>
      </c>
      <c r="BN1322" s="136" t="s">
        <v>337</v>
      </c>
      <c r="BO1322" s="101"/>
      <c r="BR1322" s="109" t="str">
        <f t="shared" si="20"/>
        <v>SH-25-1311</v>
      </c>
      <c r="BS1322" s="109" t="s">
        <v>358</v>
      </c>
      <c r="BT1322" t="s">
        <v>92</v>
      </c>
      <c r="BU1322" t="s">
        <v>2535</v>
      </c>
    </row>
    <row r="1323" spans="1:73" hidden="1">
      <c r="A1323" s="103" t="s">
        <v>2536</v>
      </c>
      <c r="B1323" s="102">
        <v>45681</v>
      </c>
      <c r="C1323" s="104">
        <f>_xlfn.ISOWEEKNUM(Tabella2[[#This Row],[Date]])</f>
        <v>4</v>
      </c>
      <c r="D1323" s="104" t="s">
        <v>326</v>
      </c>
      <c r="E1323" s="104" t="s">
        <v>327</v>
      </c>
      <c r="F1323" s="104">
        <v>69</v>
      </c>
      <c r="G1323" s="104" t="s">
        <v>284</v>
      </c>
      <c r="H1323" s="105">
        <v>9</v>
      </c>
      <c r="I1323" s="104" t="s">
        <v>258</v>
      </c>
      <c r="J1323" s="104"/>
      <c r="K1323" s="104" t="s">
        <v>79</v>
      </c>
      <c r="L1323" s="104" t="s">
        <v>299</v>
      </c>
      <c r="M1323" s="104" t="s">
        <v>328</v>
      </c>
      <c r="N1323" s="104"/>
      <c r="O1323" s="106" t="str">
        <f>A1324</f>
        <v>13726</v>
      </c>
      <c r="P1323" s="111" t="s">
        <v>2517</v>
      </c>
      <c r="Q1323" s="153" t="s">
        <v>349</v>
      </c>
      <c r="R1323" s="153" t="s">
        <v>350</v>
      </c>
      <c r="S1323" s="153">
        <v>4.1666666666666657E-2</v>
      </c>
      <c r="T1323" s="153">
        <v>0.4826388888888889</v>
      </c>
      <c r="U1323" s="153">
        <v>0.52430555555555558</v>
      </c>
      <c r="V1323" s="153">
        <f>IF(ISBLANK(T1323),"",Tabella2[[#This Row],[ACT STOP]]-Tabella2[[#This Row],[ACT START]])</f>
        <v>4.1666666666666685E-2</v>
      </c>
      <c r="W1323" s="104" t="s">
        <v>92</v>
      </c>
      <c r="X1323" s="104" t="s">
        <v>91</v>
      </c>
      <c r="Y1323" s="110"/>
      <c r="Z1323" s="106"/>
      <c r="AA1323" s="104"/>
      <c r="AB1323" s="107"/>
      <c r="AC1323" s="72">
        <v>1</v>
      </c>
      <c r="AH1323" s="70"/>
      <c r="AI1323" s="70"/>
      <c r="AJ1323">
        <v>0</v>
      </c>
      <c r="AL1323" s="70"/>
      <c r="BM1323" s="135">
        <v>0.4826388888888889</v>
      </c>
      <c r="BN1323" s="136">
        <v>0.52430555555555558</v>
      </c>
      <c r="BO1323" s="101"/>
      <c r="BR1323" s="109" t="str">
        <f t="shared" si="20"/>
        <v>SH-25-1312</v>
      </c>
      <c r="BS1323" s="109" t="s">
        <v>339</v>
      </c>
      <c r="BT1323" t="s">
        <v>92</v>
      </c>
      <c r="BU1323" t="s">
        <v>2537</v>
      </c>
    </row>
    <row r="1324" spans="1:73" hidden="1">
      <c r="A1324" s="103" t="s">
        <v>2538</v>
      </c>
      <c r="B1324" s="102">
        <v>45681</v>
      </c>
      <c r="C1324" s="104">
        <f>_xlfn.ISOWEEKNUM(Tabella2[[#This Row],[Date]])</f>
        <v>4</v>
      </c>
      <c r="D1324" s="104" t="s">
        <v>326</v>
      </c>
      <c r="E1324" s="104" t="s">
        <v>327</v>
      </c>
      <c r="F1324" s="104">
        <v>68</v>
      </c>
      <c r="G1324" s="104" t="s">
        <v>257</v>
      </c>
      <c r="H1324" s="105">
        <v>1</v>
      </c>
      <c r="I1324" s="104" t="s">
        <v>258</v>
      </c>
      <c r="J1324" s="104"/>
      <c r="K1324" s="104" t="s">
        <v>78</v>
      </c>
      <c r="L1324" s="104" t="s">
        <v>299</v>
      </c>
      <c r="M1324" s="104" t="s">
        <v>328</v>
      </c>
      <c r="N1324" s="104"/>
      <c r="O1324" s="106" t="str">
        <f>A1323</f>
        <v>13725</v>
      </c>
      <c r="P1324" s="111" t="s">
        <v>2517</v>
      </c>
      <c r="Q1324" s="153">
        <v>0.4826388888888889</v>
      </c>
      <c r="R1324" s="153">
        <v>0.52430555555555558</v>
      </c>
      <c r="S1324" s="153">
        <v>4.1666666666666657E-2</v>
      </c>
      <c r="T1324" s="153">
        <v>0.4826388888888889</v>
      </c>
      <c r="U1324" s="153">
        <v>0.52430555555555558</v>
      </c>
      <c r="V1324" s="153">
        <f>IF(ISBLANK(T1324),"",Tabella2[[#This Row],[ACT STOP]]-Tabella2[[#This Row],[ACT START]])</f>
        <v>4.1666666666666685E-2</v>
      </c>
      <c r="W1324" s="104" t="s">
        <v>92</v>
      </c>
      <c r="X1324" s="104" t="s">
        <v>91</v>
      </c>
      <c r="Y1324" s="110"/>
      <c r="Z1324" s="106"/>
      <c r="AA1324" s="104"/>
      <c r="AB1324" s="107"/>
      <c r="AC1324" s="72">
        <v>1</v>
      </c>
      <c r="AH1324" s="70"/>
      <c r="AI1324" s="70"/>
      <c r="AJ1324">
        <v>0</v>
      </c>
      <c r="AL1324" s="70"/>
      <c r="BM1324" s="135">
        <v>0.4826388888888889</v>
      </c>
      <c r="BN1324" s="136">
        <v>0.52430555555555558</v>
      </c>
      <c r="BO1324" s="101"/>
      <c r="BR1324" s="109" t="str">
        <f t="shared" si="20"/>
        <v>SH-25-1313</v>
      </c>
      <c r="BS1324" s="109" t="s">
        <v>332</v>
      </c>
      <c r="BT1324" t="s">
        <v>92</v>
      </c>
      <c r="BU1324" t="s">
        <v>2539</v>
      </c>
    </row>
    <row r="1325" spans="1:73" hidden="1">
      <c r="A1325" s="103" t="s">
        <v>2540</v>
      </c>
      <c r="B1325" s="102">
        <v>45681</v>
      </c>
      <c r="C1325" s="104">
        <f>_xlfn.ISOWEEKNUM(Tabella2[[#This Row],[Date]])</f>
        <v>4</v>
      </c>
      <c r="D1325" s="104" t="s">
        <v>255</v>
      </c>
      <c r="E1325" s="104" t="s">
        <v>256</v>
      </c>
      <c r="F1325" s="104">
        <v>47</v>
      </c>
      <c r="G1325" s="104" t="s">
        <v>257</v>
      </c>
      <c r="H1325" s="105">
        <v>5</v>
      </c>
      <c r="I1325" s="104" t="s">
        <v>258</v>
      </c>
      <c r="J1325" s="104"/>
      <c r="K1325" s="104" t="s">
        <v>83</v>
      </c>
      <c r="L1325" s="104" t="s">
        <v>299</v>
      </c>
      <c r="M1325" s="104" t="s">
        <v>906</v>
      </c>
      <c r="N1325" s="104"/>
      <c r="O1325" s="106" t="str">
        <f>A1326</f>
        <v>13728</v>
      </c>
      <c r="P1325" s="111" t="s">
        <v>2356</v>
      </c>
      <c r="Q1325" s="153" t="s">
        <v>349</v>
      </c>
      <c r="R1325" s="153" t="s">
        <v>350</v>
      </c>
      <c r="S1325" s="153">
        <v>4.1666666666666657E-2</v>
      </c>
      <c r="T1325" s="153" t="s">
        <v>349</v>
      </c>
      <c r="U1325" s="153" t="s">
        <v>350</v>
      </c>
      <c r="V1325" s="153">
        <f>IF(ISBLANK(T1325),"",Tabella2[[#This Row],[ACT STOP]]-Tabella2[[#This Row],[ACT START]])</f>
        <v>4.1666666666666685E-2</v>
      </c>
      <c r="W1325" s="104" t="s">
        <v>92</v>
      </c>
      <c r="X1325" s="104" t="s">
        <v>91</v>
      </c>
      <c r="Y1325" s="110"/>
      <c r="Z1325" s="106"/>
      <c r="AA1325" s="104"/>
      <c r="AB1325" s="107"/>
      <c r="AC1325" s="72">
        <v>1</v>
      </c>
      <c r="AH1325" s="70"/>
      <c r="AI1325" s="70"/>
      <c r="AJ1325">
        <v>0</v>
      </c>
      <c r="AL1325" s="70"/>
      <c r="BM1325" s="135" t="s">
        <v>349</v>
      </c>
      <c r="BN1325" s="136" t="s">
        <v>350</v>
      </c>
      <c r="BO1325" s="101"/>
      <c r="BR1325" s="109" t="str">
        <f t="shared" si="20"/>
        <v>SH-25-1314</v>
      </c>
      <c r="BS1325" s="109" t="s">
        <v>416</v>
      </c>
      <c r="BT1325" t="s">
        <v>92</v>
      </c>
      <c r="BU1325" t="s">
        <v>2541</v>
      </c>
    </row>
    <row r="1326" spans="1:73" hidden="1">
      <c r="A1326" s="103" t="s">
        <v>2542</v>
      </c>
      <c r="B1326" s="102">
        <v>45681</v>
      </c>
      <c r="C1326" s="104">
        <f>_xlfn.ISOWEEKNUM(Tabella2[[#This Row],[Date]])</f>
        <v>4</v>
      </c>
      <c r="D1326" s="104" t="s">
        <v>255</v>
      </c>
      <c r="E1326" s="104" t="s">
        <v>256</v>
      </c>
      <c r="F1326" s="104">
        <v>45</v>
      </c>
      <c r="G1326" s="104" t="s">
        <v>257</v>
      </c>
      <c r="H1326" s="105">
        <v>13</v>
      </c>
      <c r="I1326" s="104" t="s">
        <v>258</v>
      </c>
      <c r="J1326" s="104"/>
      <c r="K1326" s="104" t="s">
        <v>80</v>
      </c>
      <c r="L1326" s="104" t="s">
        <v>299</v>
      </c>
      <c r="M1326" s="104" t="s">
        <v>906</v>
      </c>
      <c r="N1326" s="104"/>
      <c r="O1326" s="106" t="str">
        <f>A1325</f>
        <v>13727</v>
      </c>
      <c r="P1326" s="111" t="s">
        <v>2356</v>
      </c>
      <c r="Q1326" s="153">
        <v>0.4826388888888889</v>
      </c>
      <c r="R1326" s="153">
        <v>0.52430555555555558</v>
      </c>
      <c r="S1326" s="153">
        <v>4.1666666666666657E-2</v>
      </c>
      <c r="T1326" s="153">
        <v>0.4826388888888889</v>
      </c>
      <c r="U1326" s="153">
        <v>0.52430555555555558</v>
      </c>
      <c r="V1326" s="153">
        <f>IF(ISBLANK(T1326),"",Tabella2[[#This Row],[ACT STOP]]-Tabella2[[#This Row],[ACT START]])</f>
        <v>4.1666666666666685E-2</v>
      </c>
      <c r="W1326" s="104" t="s">
        <v>92</v>
      </c>
      <c r="X1326" s="104" t="s">
        <v>91</v>
      </c>
      <c r="Y1326" s="110"/>
      <c r="Z1326" s="106"/>
      <c r="AA1326" s="104"/>
      <c r="AB1326" s="107"/>
      <c r="AC1326" s="72">
        <v>1</v>
      </c>
      <c r="AH1326" s="70"/>
      <c r="AI1326" s="70"/>
      <c r="AJ1326">
        <v>0</v>
      </c>
      <c r="AL1326" s="70"/>
      <c r="BM1326" s="135">
        <v>0.4826388888888889</v>
      </c>
      <c r="BN1326" s="136">
        <v>0.52430555555555558</v>
      </c>
      <c r="BO1326" s="101"/>
      <c r="BR1326" s="109" t="str">
        <f t="shared" si="20"/>
        <v>SH-25-1315</v>
      </c>
      <c r="BS1326" s="109" t="s">
        <v>427</v>
      </c>
      <c r="BT1326" t="s">
        <v>92</v>
      </c>
      <c r="BU1326" t="s">
        <v>2543</v>
      </c>
    </row>
    <row r="1327" spans="1:73" hidden="1">
      <c r="A1327" s="103" t="s">
        <v>2544</v>
      </c>
      <c r="B1327" s="102">
        <v>45681</v>
      </c>
      <c r="C1327" s="104">
        <f>_xlfn.ISOWEEKNUM(Tabella2[[#This Row],[Date]])</f>
        <v>4</v>
      </c>
      <c r="D1327" s="104" t="s">
        <v>421</v>
      </c>
      <c r="E1327" s="104" t="s">
        <v>327</v>
      </c>
      <c r="F1327" s="104">
        <v>72</v>
      </c>
      <c r="G1327" s="104" t="s">
        <v>257</v>
      </c>
      <c r="H1327" s="105">
        <v>10</v>
      </c>
      <c r="I1327" s="104" t="s">
        <v>258</v>
      </c>
      <c r="J1327" s="104"/>
      <c r="K1327" s="104" t="s">
        <v>81</v>
      </c>
      <c r="L1327" s="104" t="s">
        <v>259</v>
      </c>
      <c r="M1327" s="104" t="s">
        <v>276</v>
      </c>
      <c r="N1327" s="104"/>
      <c r="O1327" s="106"/>
      <c r="P1327" s="111" t="s">
        <v>546</v>
      </c>
      <c r="Q1327" s="153" t="s">
        <v>349</v>
      </c>
      <c r="R1327" s="153" t="s">
        <v>350</v>
      </c>
      <c r="S1327" s="153">
        <v>4.1666666666666657E-2</v>
      </c>
      <c r="T1327" s="153" t="s">
        <v>349</v>
      </c>
      <c r="U1327" s="153" t="s">
        <v>350</v>
      </c>
      <c r="V1327" s="153">
        <f>IF(ISBLANK(T1327),"",Tabella2[[#This Row],[ACT STOP]]-Tabella2[[#This Row],[ACT START]])</f>
        <v>4.1666666666666685E-2</v>
      </c>
      <c r="W1327" s="104" t="s">
        <v>92</v>
      </c>
      <c r="X1327" s="104" t="s">
        <v>91</v>
      </c>
      <c r="Y1327" s="110"/>
      <c r="Z1327" s="106"/>
      <c r="AA1327" s="104"/>
      <c r="AB1327" s="107"/>
      <c r="AC1327" s="72">
        <v>1</v>
      </c>
      <c r="AH1327" s="70"/>
      <c r="AI1327" s="70"/>
      <c r="AJ1327">
        <v>0</v>
      </c>
      <c r="AL1327" s="70"/>
      <c r="BM1327" s="135" t="s">
        <v>349</v>
      </c>
      <c r="BN1327" s="136" t="s">
        <v>350</v>
      </c>
      <c r="BO1327" s="101"/>
      <c r="BR1327" s="109" t="str">
        <f t="shared" si="20"/>
        <v>SH-25-1316</v>
      </c>
      <c r="BS1327" s="109" t="s">
        <v>552</v>
      </c>
      <c r="BT1327" t="s">
        <v>92</v>
      </c>
      <c r="BU1327" t="s">
        <v>2545</v>
      </c>
    </row>
    <row r="1328" spans="1:73" hidden="1">
      <c r="A1328" s="103" t="s">
        <v>2546</v>
      </c>
      <c r="B1328" s="102">
        <v>45684</v>
      </c>
      <c r="C1328" s="104">
        <f>_xlfn.ISOWEEKNUM(Tabella2[[#This Row],[Date]])</f>
        <v>5</v>
      </c>
      <c r="D1328" s="104" t="s">
        <v>275</v>
      </c>
      <c r="E1328" s="104" t="s">
        <v>256</v>
      </c>
      <c r="F1328" s="104">
        <v>60</v>
      </c>
      <c r="G1328" s="104" t="s">
        <v>284</v>
      </c>
      <c r="H1328" s="105">
        <v>22</v>
      </c>
      <c r="I1328" s="104" t="s">
        <v>258</v>
      </c>
      <c r="J1328" s="104"/>
      <c r="K1328" s="104" t="s">
        <v>79</v>
      </c>
      <c r="L1328" s="104" t="s">
        <v>299</v>
      </c>
      <c r="M1328" s="104" t="s">
        <v>276</v>
      </c>
      <c r="N1328" s="104"/>
      <c r="O1328" s="108" t="str">
        <f>A278</f>
        <v>12680</v>
      </c>
      <c r="P1328" s="111" t="s">
        <v>2080</v>
      </c>
      <c r="Q1328" s="153">
        <v>0.2951388888888889</v>
      </c>
      <c r="R1328" s="153">
        <v>0.33680555555555558</v>
      </c>
      <c r="S1328" s="153">
        <v>4.1666666666666657E-2</v>
      </c>
      <c r="T1328" s="153">
        <v>0.2951388888888889</v>
      </c>
      <c r="U1328" s="153">
        <v>0.34027777777777779</v>
      </c>
      <c r="V1328" s="153">
        <f>IF(ISBLANK(T1328),"",Tabella2[[#This Row],[ACT STOP]]-Tabella2[[#This Row],[ACT START]])</f>
        <v>4.5138888888888895E-2</v>
      </c>
      <c r="W1328" s="104" t="s">
        <v>92</v>
      </c>
      <c r="X1328" s="104" t="s">
        <v>91</v>
      </c>
      <c r="Y1328" s="110"/>
      <c r="Z1328" s="106"/>
      <c r="AA1328" s="104"/>
      <c r="AB1328" s="107"/>
      <c r="AC1328" s="72">
        <v>1</v>
      </c>
      <c r="AH1328" s="70"/>
      <c r="AI1328" s="70"/>
      <c r="AJ1328">
        <v>0</v>
      </c>
      <c r="AL1328" s="70"/>
      <c r="BM1328" s="135">
        <v>0.2951388888888889</v>
      </c>
      <c r="BN1328" s="136">
        <v>0.34027777777777779</v>
      </c>
      <c r="BO1328" s="101"/>
      <c r="BR1328" s="109" t="str">
        <f t="shared" si="20"/>
        <v>SH-25-1317</v>
      </c>
      <c r="BS1328" s="109" t="s">
        <v>295</v>
      </c>
      <c r="BT1328" t="s">
        <v>92</v>
      </c>
      <c r="BU1328" t="s">
        <v>2547</v>
      </c>
    </row>
    <row r="1329" spans="1:73" hidden="1">
      <c r="A1329" s="103" t="s">
        <v>2548</v>
      </c>
      <c r="B1329" s="102">
        <v>45684</v>
      </c>
      <c r="C1329" s="104">
        <f>_xlfn.ISOWEEKNUM(Tabella2[[#This Row],[Date]])</f>
        <v>5</v>
      </c>
      <c r="D1329" s="104" t="s">
        <v>558</v>
      </c>
      <c r="E1329" s="104" t="s">
        <v>284</v>
      </c>
      <c r="F1329" s="104">
        <v>61</v>
      </c>
      <c r="G1329" s="104" t="s">
        <v>327</v>
      </c>
      <c r="H1329" s="105">
        <v>17</v>
      </c>
      <c r="I1329" s="104"/>
      <c r="J1329" s="104" t="s">
        <v>258</v>
      </c>
      <c r="K1329" s="104" t="s">
        <v>81</v>
      </c>
      <c r="L1329" s="104" t="s">
        <v>259</v>
      </c>
      <c r="M1329" s="104" t="s">
        <v>276</v>
      </c>
      <c r="N1329" s="104"/>
      <c r="O1329" s="106"/>
      <c r="P1329" s="111" t="s">
        <v>462</v>
      </c>
      <c r="Q1329" s="153">
        <v>0.2951388888888889</v>
      </c>
      <c r="R1329" s="153">
        <v>0.33680555555555558</v>
      </c>
      <c r="S1329" s="153">
        <v>4.1666666666666657E-2</v>
      </c>
      <c r="T1329" s="153">
        <v>0.2951388888888889</v>
      </c>
      <c r="U1329" s="153">
        <v>0.33680555555555558</v>
      </c>
      <c r="V1329" s="153">
        <f>IF(ISBLANK(T1329),"",Tabella2[[#This Row],[ACT STOP]]-Tabella2[[#This Row],[ACT START]])</f>
        <v>4.1666666666666685E-2</v>
      </c>
      <c r="W1329" s="104" t="s">
        <v>92</v>
      </c>
      <c r="X1329" s="104" t="s">
        <v>91</v>
      </c>
      <c r="Y1329" s="110"/>
      <c r="Z1329" s="106"/>
      <c r="AA1329" s="104"/>
      <c r="AB1329" s="107"/>
      <c r="AC1329" s="72">
        <v>1</v>
      </c>
      <c r="AH1329" s="70"/>
      <c r="AI1329" s="70"/>
      <c r="AJ1329">
        <v>0</v>
      </c>
      <c r="AL1329" s="70"/>
      <c r="BM1329" s="135">
        <v>0.2951388888888889</v>
      </c>
      <c r="BN1329" s="136">
        <v>0.33680555555555558</v>
      </c>
      <c r="BO1329" s="101"/>
      <c r="BR1329" s="109" t="str">
        <f t="shared" si="20"/>
        <v>SH-25-1318</v>
      </c>
      <c r="BS1329" s="109" t="s">
        <v>2549</v>
      </c>
      <c r="BT1329" t="s">
        <v>92</v>
      </c>
      <c r="BU1329" t="s">
        <v>2550</v>
      </c>
    </row>
    <row r="1330" spans="1:73" hidden="1">
      <c r="A1330" s="103" t="s">
        <v>2551</v>
      </c>
      <c r="B1330" s="102">
        <v>45684</v>
      </c>
      <c r="C1330" s="104">
        <f>_xlfn.ISOWEEKNUM(Tabella2[[#This Row],[Date]])</f>
        <v>5</v>
      </c>
      <c r="D1330" s="104" t="s">
        <v>865</v>
      </c>
      <c r="E1330" s="104" t="s">
        <v>284</v>
      </c>
      <c r="F1330" s="104">
        <v>3</v>
      </c>
      <c r="G1330" s="104" t="s">
        <v>257</v>
      </c>
      <c r="H1330" s="105">
        <v>32</v>
      </c>
      <c r="I1330" s="104"/>
      <c r="J1330" s="104" t="s">
        <v>258</v>
      </c>
      <c r="K1330" s="104" t="s">
        <v>79</v>
      </c>
      <c r="L1330" s="104" t="s">
        <v>299</v>
      </c>
      <c r="M1330" s="104" t="s">
        <v>386</v>
      </c>
      <c r="N1330" s="104"/>
      <c r="O1330" s="108" t="str">
        <f>A279</f>
        <v>12681</v>
      </c>
      <c r="P1330" s="111" t="s">
        <v>391</v>
      </c>
      <c r="Q1330" s="153">
        <v>0.3576388888888889</v>
      </c>
      <c r="R1330" s="153">
        <v>0.39930555555555558</v>
      </c>
      <c r="S1330" s="153">
        <v>4.1666666666666657E-2</v>
      </c>
      <c r="T1330" s="153">
        <v>0.3576388888888889</v>
      </c>
      <c r="U1330" s="153">
        <v>0.39930555555555558</v>
      </c>
      <c r="V1330" s="153">
        <f>IF(ISBLANK(T1330),"",Tabella2[[#This Row],[ACT STOP]]-Tabella2[[#This Row],[ACT START]])</f>
        <v>4.1666666666666685E-2</v>
      </c>
      <c r="W1330" s="104" t="s">
        <v>92</v>
      </c>
      <c r="X1330" s="104" t="s">
        <v>91</v>
      </c>
      <c r="Y1330" s="110"/>
      <c r="Z1330" s="106"/>
      <c r="AA1330" s="104"/>
      <c r="AB1330" s="107"/>
      <c r="AC1330" s="72">
        <v>1</v>
      </c>
      <c r="AH1330" s="70"/>
      <c r="AI1330" s="70"/>
      <c r="AJ1330">
        <v>0</v>
      </c>
      <c r="AL1330" s="70"/>
      <c r="BM1330" s="135">
        <v>0.3576388888888889</v>
      </c>
      <c r="BN1330" s="136">
        <v>0.39930555555555558</v>
      </c>
      <c r="BO1330" s="101"/>
      <c r="BR1330" s="109" t="str">
        <f t="shared" si="20"/>
        <v>SH-25-1319</v>
      </c>
      <c r="BS1330" s="109" t="s">
        <v>356</v>
      </c>
      <c r="BT1330" t="s">
        <v>92</v>
      </c>
      <c r="BU1330" t="s">
        <v>2552</v>
      </c>
    </row>
    <row r="1331" spans="1:73" hidden="1">
      <c r="A1331" s="103" t="s">
        <v>2553</v>
      </c>
      <c r="B1331" s="102">
        <v>45684</v>
      </c>
      <c r="C1331" s="104">
        <f>_xlfn.ISOWEEKNUM(Tabella2[[#This Row],[Date]])</f>
        <v>5</v>
      </c>
      <c r="D1331" s="104" t="s">
        <v>255</v>
      </c>
      <c r="E1331" s="104" t="s">
        <v>256</v>
      </c>
      <c r="F1331" s="104">
        <v>45</v>
      </c>
      <c r="G1331" s="104" t="s">
        <v>257</v>
      </c>
      <c r="H1331" s="105">
        <v>30</v>
      </c>
      <c r="I1331" s="104" t="s">
        <v>258</v>
      </c>
      <c r="J1331" s="104"/>
      <c r="K1331" s="104" t="s">
        <v>83</v>
      </c>
      <c r="L1331" s="104" t="s">
        <v>299</v>
      </c>
      <c r="M1331" s="104" t="s">
        <v>906</v>
      </c>
      <c r="N1331" s="104"/>
      <c r="O1331" s="108" t="str">
        <f>A1332</f>
        <v>13734</v>
      </c>
      <c r="P1331" s="111" t="s">
        <v>2397</v>
      </c>
      <c r="Q1331" s="153">
        <v>0.3576388888888889</v>
      </c>
      <c r="R1331" s="153">
        <v>0.39930555555555558</v>
      </c>
      <c r="S1331" s="153">
        <v>4.1666666666666657E-2</v>
      </c>
      <c r="T1331" s="153">
        <v>0.3576388888888889</v>
      </c>
      <c r="U1331" s="153">
        <v>0.39930555555555558</v>
      </c>
      <c r="V1331" s="153">
        <f>IF(ISBLANK(T1331),"",Tabella2[[#This Row],[ACT STOP]]-Tabella2[[#This Row],[ACT START]])</f>
        <v>4.1666666666666685E-2</v>
      </c>
      <c r="W1331" s="104" t="s">
        <v>92</v>
      </c>
      <c r="X1331" s="104" t="s">
        <v>91</v>
      </c>
      <c r="Y1331" s="110"/>
      <c r="Z1331" s="106"/>
      <c r="AA1331" s="104"/>
      <c r="AB1331" s="107"/>
      <c r="AC1331" s="72">
        <v>1</v>
      </c>
      <c r="AH1331" s="70"/>
      <c r="AI1331" s="70"/>
      <c r="AJ1331">
        <v>0</v>
      </c>
      <c r="AL1331" s="70"/>
      <c r="BM1331" s="135">
        <v>0.3576388888888889</v>
      </c>
      <c r="BN1331" s="136">
        <v>0.39930555555555558</v>
      </c>
      <c r="BO1331" s="101"/>
      <c r="BR1331" s="109" t="str">
        <f t="shared" si="20"/>
        <v>SH-25-1320</v>
      </c>
      <c r="BS1331" s="109" t="s">
        <v>279</v>
      </c>
      <c r="BT1331" t="s">
        <v>92</v>
      </c>
      <c r="BU1331" t="s">
        <v>2554</v>
      </c>
    </row>
    <row r="1332" spans="1:73" hidden="1">
      <c r="A1332" s="103" t="s">
        <v>2555</v>
      </c>
      <c r="B1332" s="102">
        <v>45684</v>
      </c>
      <c r="C1332" s="104">
        <f>_xlfn.ISOWEEKNUM(Tabella2[[#This Row],[Date]])</f>
        <v>5</v>
      </c>
      <c r="D1332" s="104" t="s">
        <v>255</v>
      </c>
      <c r="E1332" s="104" t="s">
        <v>256</v>
      </c>
      <c r="F1332" s="104">
        <v>43</v>
      </c>
      <c r="G1332" s="104" t="s">
        <v>257</v>
      </c>
      <c r="H1332" s="105">
        <v>31</v>
      </c>
      <c r="I1332" s="104" t="s">
        <v>258</v>
      </c>
      <c r="J1332" s="104"/>
      <c r="K1332" s="104" t="s">
        <v>80</v>
      </c>
      <c r="L1332" s="104" t="s">
        <v>299</v>
      </c>
      <c r="M1332" s="104" t="s">
        <v>906</v>
      </c>
      <c r="N1332" s="104"/>
      <c r="O1332" s="108" t="str">
        <f>A1331</f>
        <v>13733</v>
      </c>
      <c r="P1332" s="111" t="s">
        <v>2356</v>
      </c>
      <c r="Q1332" s="153">
        <v>0.3576388888888889</v>
      </c>
      <c r="R1332" s="153">
        <v>0.39930555555555558</v>
      </c>
      <c r="S1332" s="153">
        <v>4.1666666666666657E-2</v>
      </c>
      <c r="T1332" s="153">
        <v>0.3576388888888889</v>
      </c>
      <c r="U1332" s="153">
        <v>0.39930555555555558</v>
      </c>
      <c r="V1332" s="153">
        <f>IF(ISBLANK(T1332),"",Tabella2[[#This Row],[ACT STOP]]-Tabella2[[#This Row],[ACT START]])</f>
        <v>4.1666666666666685E-2</v>
      </c>
      <c r="W1332" s="104" t="s">
        <v>122</v>
      </c>
      <c r="X1332" s="104" t="s">
        <v>91</v>
      </c>
      <c r="Y1332" s="110"/>
      <c r="Z1332" s="106"/>
      <c r="AA1332" s="104"/>
      <c r="AB1332" s="107"/>
      <c r="AC1332" s="72">
        <v>1</v>
      </c>
      <c r="AH1332" s="70"/>
      <c r="AI1332" s="70"/>
      <c r="AJ1332">
        <v>0</v>
      </c>
      <c r="AL1332" s="70"/>
      <c r="BL1332" t="s">
        <v>2556</v>
      </c>
      <c r="BM1332" s="135">
        <v>0.3576388888888889</v>
      </c>
      <c r="BN1332" s="136">
        <v>0.39930555555555558</v>
      </c>
      <c r="BO1332" s="101"/>
      <c r="BR1332" s="109" t="str">
        <f t="shared" si="20"/>
        <v>SH-25-1321</v>
      </c>
      <c r="BS1332" s="109" t="s">
        <v>345</v>
      </c>
      <c r="BT1332" t="s">
        <v>122</v>
      </c>
      <c r="BU1332" t="s">
        <v>2557</v>
      </c>
    </row>
    <row r="1333" spans="1:73" hidden="1">
      <c r="A1333" s="103" t="s">
        <v>2558</v>
      </c>
      <c r="B1333" s="102">
        <v>45684</v>
      </c>
      <c r="C1333" s="104">
        <f>_xlfn.ISOWEEKNUM(Tabella2[[#This Row],[Date]])</f>
        <v>5</v>
      </c>
      <c r="D1333" s="104" t="s">
        <v>421</v>
      </c>
      <c r="E1333" s="104" t="s">
        <v>327</v>
      </c>
      <c r="F1333" s="104">
        <v>73</v>
      </c>
      <c r="G1333" s="104" t="s">
        <v>257</v>
      </c>
      <c r="H1333" s="105">
        <v>13</v>
      </c>
      <c r="I1333" s="104" t="s">
        <v>258</v>
      </c>
      <c r="J1333" s="104"/>
      <c r="K1333" s="104" t="s">
        <v>81</v>
      </c>
      <c r="L1333" s="104" t="s">
        <v>259</v>
      </c>
      <c r="M1333" s="104" t="s">
        <v>328</v>
      </c>
      <c r="N1333" s="104"/>
      <c r="O1333" s="106"/>
      <c r="P1333" s="111" t="s">
        <v>329</v>
      </c>
      <c r="Q1333" s="153">
        <v>0.3576388888888889</v>
      </c>
      <c r="R1333" s="153">
        <v>0.39930555555555558</v>
      </c>
      <c r="S1333" s="153">
        <v>4.1666666666666657E-2</v>
      </c>
      <c r="T1333" s="153">
        <v>0.3576388888888889</v>
      </c>
      <c r="U1333" s="153">
        <v>0.39930555555555558</v>
      </c>
      <c r="V1333" s="153">
        <f>IF(ISBLANK(T1333),"",Tabella2[[#This Row],[ACT STOP]]-Tabella2[[#This Row],[ACT START]])</f>
        <v>4.1666666666666685E-2</v>
      </c>
      <c r="W1333" s="104" t="s">
        <v>92</v>
      </c>
      <c r="X1333" s="104" t="s">
        <v>91</v>
      </c>
      <c r="Y1333" s="110"/>
      <c r="Z1333" s="106"/>
      <c r="AA1333" s="104"/>
      <c r="AB1333" s="107"/>
      <c r="AC1333" s="72">
        <v>1</v>
      </c>
      <c r="AH1333" s="70"/>
      <c r="AI1333" s="70"/>
      <c r="AJ1333">
        <v>0</v>
      </c>
      <c r="AL1333" s="70"/>
      <c r="BM1333" s="135">
        <v>0.3576388888888889</v>
      </c>
      <c r="BN1333" s="136">
        <v>0.39930555555555558</v>
      </c>
      <c r="BO1333" s="101"/>
      <c r="BR1333" s="109" t="str">
        <f t="shared" si="20"/>
        <v>SH-25-1322</v>
      </c>
      <c r="BS1333" s="109" t="s">
        <v>427</v>
      </c>
      <c r="BT1333" t="s">
        <v>92</v>
      </c>
      <c r="BU1333" t="s">
        <v>2559</v>
      </c>
    </row>
    <row r="1334" spans="1:73" hidden="1">
      <c r="A1334" s="103" t="s">
        <v>2560</v>
      </c>
      <c r="B1334" s="102">
        <v>45684</v>
      </c>
      <c r="C1334" s="104">
        <f>_xlfn.ISOWEEKNUM(Tabella2[[#This Row],[Date]])</f>
        <v>5</v>
      </c>
      <c r="D1334" s="104" t="s">
        <v>255</v>
      </c>
      <c r="E1334" s="104" t="s">
        <v>256</v>
      </c>
      <c r="F1334" s="104">
        <v>44</v>
      </c>
      <c r="G1334" s="104" t="s">
        <v>257</v>
      </c>
      <c r="H1334" s="105">
        <v>5</v>
      </c>
      <c r="I1334" s="104" t="s">
        <v>258</v>
      </c>
      <c r="J1334" s="104"/>
      <c r="K1334" s="104" t="s">
        <v>83</v>
      </c>
      <c r="L1334" s="104" t="s">
        <v>299</v>
      </c>
      <c r="M1334" s="104" t="s">
        <v>313</v>
      </c>
      <c r="N1334" s="104"/>
      <c r="O1334" s="108" t="str">
        <f>A1335</f>
        <v>13737</v>
      </c>
      <c r="P1334" s="111" t="s">
        <v>442</v>
      </c>
      <c r="Q1334" s="153">
        <v>0.4201388888888889</v>
      </c>
      <c r="R1334" s="153">
        <v>0.46180555555555558</v>
      </c>
      <c r="S1334" s="153">
        <v>4.1666666666666657E-2</v>
      </c>
      <c r="T1334" s="153">
        <v>0.4201388888888889</v>
      </c>
      <c r="U1334" s="153">
        <v>0.46180555555555558</v>
      </c>
      <c r="V1334" s="153">
        <f>IF(ISBLANK(T1334),"",Tabella2[[#This Row],[ACT STOP]]-Tabella2[[#This Row],[ACT START]])</f>
        <v>4.1666666666666685E-2</v>
      </c>
      <c r="W1334" s="104" t="s">
        <v>92</v>
      </c>
      <c r="X1334" s="104" t="s">
        <v>91</v>
      </c>
      <c r="Y1334" s="110"/>
      <c r="Z1334" s="106"/>
      <c r="AA1334" s="104"/>
      <c r="AB1334" s="107"/>
      <c r="AC1334" s="72">
        <v>1</v>
      </c>
      <c r="AH1334" s="70"/>
      <c r="AI1334" s="70"/>
      <c r="AJ1334">
        <v>0</v>
      </c>
      <c r="AL1334" s="70"/>
      <c r="BM1334" s="135">
        <v>0.4201388888888889</v>
      </c>
      <c r="BN1334" s="136">
        <v>0.46180555555555558</v>
      </c>
      <c r="BO1334" s="101"/>
      <c r="BR1334" s="109" t="str">
        <f t="shared" si="20"/>
        <v>SH-25-1323</v>
      </c>
      <c r="BS1334" s="109" t="s">
        <v>416</v>
      </c>
      <c r="BT1334" t="s">
        <v>92</v>
      </c>
      <c r="BU1334" t="s">
        <v>2561</v>
      </c>
    </row>
    <row r="1335" spans="1:73" hidden="1">
      <c r="A1335" s="103" t="s">
        <v>2562</v>
      </c>
      <c r="B1335" s="102">
        <v>45684</v>
      </c>
      <c r="C1335" s="104">
        <f>_xlfn.ISOWEEKNUM(Tabella2[[#This Row],[Date]])</f>
        <v>5</v>
      </c>
      <c r="D1335" s="104" t="s">
        <v>255</v>
      </c>
      <c r="E1335" s="104" t="s">
        <v>256</v>
      </c>
      <c r="F1335" s="104">
        <v>42</v>
      </c>
      <c r="G1335" s="104" t="s">
        <v>284</v>
      </c>
      <c r="H1335" s="105">
        <v>9</v>
      </c>
      <c r="I1335" s="104" t="s">
        <v>258</v>
      </c>
      <c r="J1335" s="104"/>
      <c r="K1335" s="104" t="s">
        <v>80</v>
      </c>
      <c r="L1335" s="104" t="s">
        <v>299</v>
      </c>
      <c r="M1335" s="104" t="s">
        <v>313</v>
      </c>
      <c r="N1335" s="104"/>
      <c r="O1335" s="108" t="str">
        <f>A1334</f>
        <v>13736</v>
      </c>
      <c r="P1335" s="111" t="s">
        <v>442</v>
      </c>
      <c r="Q1335" s="153">
        <v>0.4201388888888889</v>
      </c>
      <c r="R1335" s="153">
        <v>0.46180555555555558</v>
      </c>
      <c r="S1335" s="153">
        <v>4.1666666666666657E-2</v>
      </c>
      <c r="T1335" s="153">
        <v>0.4201388888888889</v>
      </c>
      <c r="U1335" s="153">
        <v>0.46180555555555558</v>
      </c>
      <c r="V1335" s="153">
        <f>IF(ISBLANK(T1335),"",Tabella2[[#This Row],[ACT STOP]]-Tabella2[[#This Row],[ACT START]])</f>
        <v>4.1666666666666685E-2</v>
      </c>
      <c r="W1335" s="104" t="s">
        <v>122</v>
      </c>
      <c r="X1335" s="104" t="s">
        <v>91</v>
      </c>
      <c r="Y1335" s="110"/>
      <c r="Z1335" s="106"/>
      <c r="AA1335" s="104"/>
      <c r="AB1335" s="107"/>
      <c r="AC1335" s="72">
        <v>1</v>
      </c>
      <c r="AH1335" s="70"/>
      <c r="AI1335" s="70"/>
      <c r="AJ1335">
        <v>0</v>
      </c>
      <c r="AL1335" s="70"/>
      <c r="BM1335" s="135">
        <v>0.4201388888888889</v>
      </c>
      <c r="BN1335" s="136">
        <v>0.46180555555555558</v>
      </c>
      <c r="BO1335" s="101"/>
      <c r="BR1335" s="109" t="str">
        <f t="shared" si="20"/>
        <v>SH-25-1324</v>
      </c>
      <c r="BS1335" s="109" t="s">
        <v>339</v>
      </c>
      <c r="BT1335" t="s">
        <v>122</v>
      </c>
      <c r="BU1335" t="s">
        <v>2563</v>
      </c>
    </row>
    <row r="1336" spans="1:73" hidden="1">
      <c r="A1336" s="103" t="s">
        <v>2564</v>
      </c>
      <c r="B1336" s="102">
        <v>45693</v>
      </c>
      <c r="C1336" s="104">
        <f>_xlfn.ISOWEEKNUM(Tabella2[[#This Row],[Date]])</f>
        <v>6</v>
      </c>
      <c r="D1336" s="104" t="s">
        <v>255</v>
      </c>
      <c r="E1336" s="104" t="s">
        <v>256</v>
      </c>
      <c r="F1336" s="104">
        <v>48</v>
      </c>
      <c r="G1336" s="104" t="s">
        <v>257</v>
      </c>
      <c r="H1336" s="105">
        <v>33</v>
      </c>
      <c r="I1336" s="104" t="s">
        <v>258</v>
      </c>
      <c r="J1336" s="104"/>
      <c r="K1336" s="104" t="s">
        <v>79</v>
      </c>
      <c r="L1336" s="104" t="s">
        <v>259</v>
      </c>
      <c r="M1336" s="104" t="s">
        <v>260</v>
      </c>
      <c r="N1336" s="104"/>
      <c r="O1336" s="108"/>
      <c r="P1336" s="111" t="s">
        <v>1938</v>
      </c>
      <c r="Q1336" s="153" t="s">
        <v>315</v>
      </c>
      <c r="R1336" s="153" t="s">
        <v>316</v>
      </c>
      <c r="S1336" s="153">
        <v>4.1666666666666657E-2</v>
      </c>
      <c r="T1336" s="153">
        <v>0.54513888888888884</v>
      </c>
      <c r="U1336" s="153">
        <v>0.5625</v>
      </c>
      <c r="V1336" s="153">
        <f>IF(ISBLANK(T1336),"",Tabella2[[#This Row],[ACT STOP]]-Tabella2[[#This Row],[ACT START]])</f>
        <v>1.736111111111116E-2</v>
      </c>
      <c r="W1336" s="104" t="s">
        <v>100</v>
      </c>
      <c r="X1336" s="104" t="s">
        <v>113</v>
      </c>
      <c r="Y1336" s="110" t="s">
        <v>2565</v>
      </c>
      <c r="Z1336" s="106"/>
      <c r="AA1336" s="104"/>
      <c r="AB1336" s="107"/>
      <c r="AC1336" s="72">
        <v>0</v>
      </c>
      <c r="AH1336" s="70"/>
      <c r="AI1336" s="70"/>
      <c r="AJ1336">
        <v>1</v>
      </c>
      <c r="AL1336" s="70"/>
      <c r="BL1336" t="s">
        <v>2566</v>
      </c>
      <c r="BM1336" s="135">
        <v>0.54513888888888884</v>
      </c>
      <c r="BN1336" s="136">
        <v>0.5625</v>
      </c>
      <c r="BO1336" s="101"/>
      <c r="BR1336" s="109" t="str">
        <f t="shared" si="20"/>
        <v>SH-25-1325</v>
      </c>
      <c r="BS1336" s="109" t="s">
        <v>458</v>
      </c>
      <c r="BT1336" t="s">
        <v>100</v>
      </c>
      <c r="BU1336" t="s">
        <v>2567</v>
      </c>
    </row>
    <row r="1337" spans="1:73" hidden="1">
      <c r="A1337" s="103" t="s">
        <v>2568</v>
      </c>
      <c r="B1337" s="102">
        <v>45684</v>
      </c>
      <c r="C1337" s="104">
        <f>_xlfn.ISOWEEKNUM(Tabella2[[#This Row],[Date]])</f>
        <v>5</v>
      </c>
      <c r="D1337" s="104" t="s">
        <v>321</v>
      </c>
      <c r="E1337" s="104" t="s">
        <v>284</v>
      </c>
      <c r="F1337" s="104">
        <v>52</v>
      </c>
      <c r="G1337" s="104" t="s">
        <v>257</v>
      </c>
      <c r="H1337" s="105">
        <v>14</v>
      </c>
      <c r="I1337" s="104"/>
      <c r="J1337" s="104" t="s">
        <v>258</v>
      </c>
      <c r="K1337" s="104" t="s">
        <v>81</v>
      </c>
      <c r="L1337" s="104" t="s">
        <v>259</v>
      </c>
      <c r="M1337" s="104" t="s">
        <v>276</v>
      </c>
      <c r="N1337" s="104"/>
      <c r="O1337" s="106"/>
      <c r="P1337" s="111" t="s">
        <v>462</v>
      </c>
      <c r="Q1337" s="153">
        <v>0.4201388888888889</v>
      </c>
      <c r="R1337" s="153">
        <v>0.46180555555555558</v>
      </c>
      <c r="S1337" s="153">
        <v>4.1666666666666657E-2</v>
      </c>
      <c r="T1337" s="153">
        <v>0.4201388888888889</v>
      </c>
      <c r="U1337" s="153">
        <v>0.46180555555555558</v>
      </c>
      <c r="V1337" s="153">
        <f>IF(ISBLANK(T1337),"",Tabella2[[#This Row],[ACT STOP]]-Tabella2[[#This Row],[ACT START]])</f>
        <v>4.1666666666666685E-2</v>
      </c>
      <c r="W1337" s="104" t="s">
        <v>92</v>
      </c>
      <c r="X1337" s="104" t="s">
        <v>91</v>
      </c>
      <c r="Y1337" s="110"/>
      <c r="Z1337" s="106"/>
      <c r="AA1337" s="104"/>
      <c r="AB1337" s="107"/>
      <c r="AC1337" s="72">
        <v>1</v>
      </c>
      <c r="AH1337" s="70"/>
      <c r="AI1337" s="70"/>
      <c r="AJ1337">
        <v>0</v>
      </c>
      <c r="AL1337" s="70"/>
      <c r="BM1337" s="135">
        <v>0.4201388888888889</v>
      </c>
      <c r="BN1337" s="136">
        <v>0.46180555555555558</v>
      </c>
      <c r="BO1337" s="101"/>
      <c r="BR1337" s="109" t="str">
        <f t="shared" si="20"/>
        <v>SH-25-1326</v>
      </c>
      <c r="BS1337" s="109" t="s">
        <v>372</v>
      </c>
      <c r="BT1337" t="s">
        <v>92</v>
      </c>
      <c r="BU1337" t="s">
        <v>2569</v>
      </c>
    </row>
    <row r="1338" spans="1:73" hidden="1">
      <c r="A1338" s="103" t="s">
        <v>2570</v>
      </c>
      <c r="B1338" s="102">
        <v>45684</v>
      </c>
      <c r="C1338" s="104">
        <f>_xlfn.ISOWEEKNUM(Tabella2[[#This Row],[Date]])</f>
        <v>5</v>
      </c>
      <c r="D1338" s="104" t="s">
        <v>326</v>
      </c>
      <c r="E1338" s="104" t="s">
        <v>327</v>
      </c>
      <c r="F1338" s="104">
        <v>66</v>
      </c>
      <c r="G1338" s="104" t="s">
        <v>284</v>
      </c>
      <c r="H1338" s="105">
        <v>22</v>
      </c>
      <c r="I1338" s="104" t="s">
        <v>258</v>
      </c>
      <c r="J1338" s="104"/>
      <c r="K1338" s="104" t="s">
        <v>79</v>
      </c>
      <c r="L1338" s="104" t="s">
        <v>299</v>
      </c>
      <c r="M1338" s="104" t="s">
        <v>328</v>
      </c>
      <c r="N1338" s="104"/>
      <c r="O1338" s="108" t="str">
        <f>A1339</f>
        <v>13741</v>
      </c>
      <c r="P1338" s="111" t="s">
        <v>2571</v>
      </c>
      <c r="Q1338" s="153">
        <v>0.4826388888888889</v>
      </c>
      <c r="R1338" s="153">
        <v>0.52430555555555558</v>
      </c>
      <c r="S1338" s="153">
        <v>4.1666666666666657E-2</v>
      </c>
      <c r="T1338" s="153">
        <v>0.4826388888888889</v>
      </c>
      <c r="U1338" s="153">
        <v>0.52430555555555558</v>
      </c>
      <c r="V1338" s="153">
        <f>IF(ISBLANK(T1338),"",Tabella2[[#This Row],[ACT STOP]]-Tabella2[[#This Row],[ACT START]])</f>
        <v>4.1666666666666685E-2</v>
      </c>
      <c r="W1338" s="104" t="s">
        <v>92</v>
      </c>
      <c r="X1338" s="104" t="s">
        <v>91</v>
      </c>
      <c r="Y1338" s="110"/>
      <c r="Z1338" s="106"/>
      <c r="AA1338" s="104"/>
      <c r="AB1338" s="107"/>
      <c r="AC1338" s="72">
        <v>1</v>
      </c>
      <c r="AH1338" s="70"/>
      <c r="AI1338" s="70"/>
      <c r="AJ1338">
        <v>0</v>
      </c>
      <c r="AL1338" s="70"/>
      <c r="BM1338" s="135">
        <v>0.4826388888888889</v>
      </c>
      <c r="BN1338" s="136">
        <v>0.52430555555555558</v>
      </c>
      <c r="BO1338" s="101"/>
      <c r="BR1338" s="109" t="str">
        <f t="shared" si="20"/>
        <v>SH-25-1327</v>
      </c>
      <c r="BS1338" s="109" t="s">
        <v>295</v>
      </c>
      <c r="BT1338" t="s">
        <v>92</v>
      </c>
      <c r="BU1338" t="s">
        <v>2572</v>
      </c>
    </row>
    <row r="1339" spans="1:73" hidden="1">
      <c r="A1339" s="103" t="s">
        <v>2573</v>
      </c>
      <c r="B1339" s="102">
        <v>45684</v>
      </c>
      <c r="C1339" s="104">
        <f>_xlfn.ISOWEEKNUM(Tabella2[[#This Row],[Date]])</f>
        <v>5</v>
      </c>
      <c r="D1339" s="104" t="s">
        <v>326</v>
      </c>
      <c r="E1339" s="104" t="s">
        <v>327</v>
      </c>
      <c r="F1339" s="104">
        <v>65</v>
      </c>
      <c r="G1339" s="104" t="s">
        <v>257</v>
      </c>
      <c r="H1339" s="105">
        <v>10</v>
      </c>
      <c r="I1339" s="104" t="s">
        <v>258</v>
      </c>
      <c r="J1339" s="104"/>
      <c r="K1339" s="104" t="s">
        <v>78</v>
      </c>
      <c r="L1339" s="104" t="s">
        <v>299</v>
      </c>
      <c r="M1339" s="104" t="s">
        <v>328</v>
      </c>
      <c r="N1339" s="104"/>
      <c r="O1339" s="108" t="str">
        <f>A1338</f>
        <v>13740</v>
      </c>
      <c r="P1339" s="111" t="s">
        <v>2571</v>
      </c>
      <c r="Q1339" s="153">
        <v>0.4826388888888889</v>
      </c>
      <c r="R1339" s="153">
        <v>0.52430555555555558</v>
      </c>
      <c r="S1339" s="153">
        <v>4.1666666666666657E-2</v>
      </c>
      <c r="T1339" s="153">
        <v>0.4826388888888889</v>
      </c>
      <c r="U1339" s="153">
        <v>0.52430555555555558</v>
      </c>
      <c r="V1339" s="153">
        <f>IF(ISBLANK(T1339),"",Tabella2[[#This Row],[ACT STOP]]-Tabella2[[#This Row],[ACT START]])</f>
        <v>4.1666666666666685E-2</v>
      </c>
      <c r="W1339" s="104" t="s">
        <v>92</v>
      </c>
      <c r="X1339" s="104" t="s">
        <v>91</v>
      </c>
      <c r="Y1339" s="110"/>
      <c r="Z1339" s="106"/>
      <c r="AA1339" s="104"/>
      <c r="AB1339" s="107"/>
      <c r="AC1339" s="72">
        <v>1</v>
      </c>
      <c r="AH1339" s="70"/>
      <c r="AI1339" s="70"/>
      <c r="AJ1339">
        <v>0</v>
      </c>
      <c r="AL1339" s="70"/>
      <c r="BM1339" s="135">
        <v>0.4826388888888889</v>
      </c>
      <c r="BN1339" s="136">
        <v>0.52430555555555558</v>
      </c>
      <c r="BO1339" s="101"/>
      <c r="BR1339" s="109" t="str">
        <f t="shared" si="20"/>
        <v>SH-25-1328</v>
      </c>
      <c r="BS1339" s="109" t="s">
        <v>552</v>
      </c>
      <c r="BT1339" t="s">
        <v>92</v>
      </c>
      <c r="BU1339" t="s">
        <v>2574</v>
      </c>
    </row>
    <row r="1340" spans="1:73" hidden="1">
      <c r="A1340" s="103" t="s">
        <v>2575</v>
      </c>
      <c r="B1340" s="102">
        <v>45684</v>
      </c>
      <c r="C1340" s="104">
        <f>_xlfn.ISOWEEKNUM(Tabella2[[#This Row],[Date]])</f>
        <v>5</v>
      </c>
      <c r="D1340" s="104" t="s">
        <v>370</v>
      </c>
      <c r="E1340" s="104" t="s">
        <v>256</v>
      </c>
      <c r="F1340" s="104">
        <v>55</v>
      </c>
      <c r="G1340" s="104" t="s">
        <v>257</v>
      </c>
      <c r="H1340" s="105">
        <v>12</v>
      </c>
      <c r="I1340" s="104" t="s">
        <v>258</v>
      </c>
      <c r="J1340" s="104"/>
      <c r="K1340" s="104" t="s">
        <v>83</v>
      </c>
      <c r="L1340" s="104" t="s">
        <v>299</v>
      </c>
      <c r="M1340" s="104" t="s">
        <v>276</v>
      </c>
      <c r="N1340" s="104"/>
      <c r="O1340" s="108" t="str">
        <f>A281</f>
        <v>12683</v>
      </c>
      <c r="P1340" s="111" t="s">
        <v>2205</v>
      </c>
      <c r="Q1340" s="153">
        <v>0.4826388888888889</v>
      </c>
      <c r="R1340" s="153">
        <v>0.52430555555555558</v>
      </c>
      <c r="S1340" s="153">
        <v>4.1666666666666657E-2</v>
      </c>
      <c r="T1340" s="153">
        <v>0.4826388888888889</v>
      </c>
      <c r="U1340" s="153">
        <v>0.52430555555555558</v>
      </c>
      <c r="V1340" s="153">
        <f>IF(ISBLANK(T1340),"",Tabella2[[#This Row],[ACT STOP]]-Tabella2[[#This Row],[ACT START]])</f>
        <v>4.1666666666666685E-2</v>
      </c>
      <c r="W1340" s="104" t="s">
        <v>92</v>
      </c>
      <c r="X1340" s="104" t="s">
        <v>91</v>
      </c>
      <c r="Y1340" s="110"/>
      <c r="Z1340" s="106"/>
      <c r="AA1340" s="104"/>
      <c r="AB1340" s="107"/>
      <c r="AC1340" s="72">
        <v>1</v>
      </c>
      <c r="AH1340" s="70"/>
      <c r="AI1340" s="70"/>
      <c r="AJ1340">
        <v>0</v>
      </c>
      <c r="AL1340" s="70"/>
      <c r="BM1340" s="135">
        <v>0.4826388888888889</v>
      </c>
      <c r="BN1340" s="136">
        <v>0.52430555555555558</v>
      </c>
      <c r="BO1340" s="101"/>
      <c r="BR1340" s="109" t="str">
        <f t="shared" si="20"/>
        <v>SH-25-1329</v>
      </c>
      <c r="BS1340" s="109" t="s">
        <v>266</v>
      </c>
      <c r="BT1340" t="s">
        <v>92</v>
      </c>
      <c r="BU1340" t="s">
        <v>2576</v>
      </c>
    </row>
    <row r="1341" spans="1:73" hidden="1">
      <c r="A1341" s="103" t="s">
        <v>2577</v>
      </c>
      <c r="B1341" s="102">
        <v>45684</v>
      </c>
      <c r="C1341" s="104">
        <f>_xlfn.ISOWEEKNUM(Tabella2[[#This Row],[Date]])</f>
        <v>5</v>
      </c>
      <c r="D1341" s="104" t="s">
        <v>421</v>
      </c>
      <c r="E1341" s="104" t="s">
        <v>327</v>
      </c>
      <c r="F1341" s="104">
        <v>71</v>
      </c>
      <c r="G1341" s="104" t="s">
        <v>257</v>
      </c>
      <c r="H1341" s="105">
        <v>33</v>
      </c>
      <c r="I1341" s="104" t="s">
        <v>258</v>
      </c>
      <c r="J1341" s="104"/>
      <c r="K1341" s="104" t="s">
        <v>81</v>
      </c>
      <c r="L1341" s="104" t="s">
        <v>259</v>
      </c>
      <c r="M1341" s="104" t="s">
        <v>422</v>
      </c>
      <c r="N1341" s="104"/>
      <c r="O1341" s="106"/>
      <c r="P1341" s="111" t="s">
        <v>2102</v>
      </c>
      <c r="Q1341" s="153">
        <v>0.4826388888888889</v>
      </c>
      <c r="R1341" s="153">
        <v>0.52430555555555558</v>
      </c>
      <c r="S1341" s="153">
        <v>4.1666666666666657E-2</v>
      </c>
      <c r="T1341" s="153">
        <v>0.4826388888888889</v>
      </c>
      <c r="U1341" s="153">
        <v>0.52430555555555558</v>
      </c>
      <c r="V1341" s="153">
        <f>IF(ISBLANK(T1341),"",Tabella2[[#This Row],[ACT STOP]]-Tabella2[[#This Row],[ACT START]])</f>
        <v>4.1666666666666685E-2</v>
      </c>
      <c r="W1341" s="104" t="s">
        <v>92</v>
      </c>
      <c r="X1341" s="104" t="s">
        <v>91</v>
      </c>
      <c r="Y1341" s="110"/>
      <c r="Z1341" s="106"/>
      <c r="AA1341" s="104"/>
      <c r="AB1341" s="107"/>
      <c r="AC1341" s="72">
        <v>1</v>
      </c>
      <c r="AH1341" s="70"/>
      <c r="AI1341" s="70"/>
      <c r="AJ1341">
        <v>0</v>
      </c>
      <c r="AL1341" s="70"/>
      <c r="BM1341" s="135">
        <v>0.4826388888888889</v>
      </c>
      <c r="BN1341" s="136">
        <v>0.52430555555555558</v>
      </c>
      <c r="BO1341" s="101"/>
      <c r="BR1341" s="109" t="str">
        <f t="shared" si="20"/>
        <v>SH-25-1330</v>
      </c>
      <c r="BS1341" s="109" t="s">
        <v>458</v>
      </c>
      <c r="BT1341" t="s">
        <v>92</v>
      </c>
      <c r="BU1341" t="s">
        <v>2578</v>
      </c>
    </row>
    <row r="1342" spans="1:73" hidden="1">
      <c r="A1342" s="103" t="s">
        <v>2579</v>
      </c>
      <c r="B1342" s="102">
        <v>45684</v>
      </c>
      <c r="C1342" s="104">
        <f>_xlfn.ISOWEEKNUM(Tabella2[[#This Row],[Date]])</f>
        <v>5</v>
      </c>
      <c r="D1342" s="104" t="s">
        <v>326</v>
      </c>
      <c r="E1342" s="104" t="s">
        <v>327</v>
      </c>
      <c r="F1342" s="104">
        <v>68</v>
      </c>
      <c r="G1342" s="104" t="s">
        <v>257</v>
      </c>
      <c r="H1342" s="105">
        <v>2</v>
      </c>
      <c r="I1342" s="104" t="s">
        <v>258</v>
      </c>
      <c r="J1342" s="104"/>
      <c r="K1342" s="104" t="s">
        <v>79</v>
      </c>
      <c r="L1342" s="104" t="s">
        <v>299</v>
      </c>
      <c r="M1342" s="104" t="s">
        <v>328</v>
      </c>
      <c r="N1342" s="104"/>
      <c r="O1342" s="108" t="str">
        <f>A1343</f>
        <v>13745</v>
      </c>
      <c r="P1342" s="111" t="s">
        <v>2571</v>
      </c>
      <c r="Q1342" s="153">
        <v>0.54513888888888884</v>
      </c>
      <c r="R1342" s="153">
        <v>0.58680555555555558</v>
      </c>
      <c r="S1342" s="153">
        <v>4.1666666666666657E-2</v>
      </c>
      <c r="T1342" s="153">
        <v>0.54513888888888884</v>
      </c>
      <c r="U1342" s="153">
        <v>0.58680555555555558</v>
      </c>
      <c r="V1342" s="153">
        <f>IF(ISBLANK(T1342),"",Tabella2[[#This Row],[ACT STOP]]-Tabella2[[#This Row],[ACT START]])</f>
        <v>4.1666666666666741E-2</v>
      </c>
      <c r="W1342" s="104" t="s">
        <v>92</v>
      </c>
      <c r="X1342" s="104" t="s">
        <v>91</v>
      </c>
      <c r="Y1342" s="110"/>
      <c r="Z1342" s="106"/>
      <c r="AA1342" s="104"/>
      <c r="AB1342" s="107"/>
      <c r="AC1342" s="72">
        <v>1</v>
      </c>
      <c r="AH1342" s="70"/>
      <c r="AI1342" s="70"/>
      <c r="AJ1342">
        <v>0</v>
      </c>
      <c r="AL1342" s="70"/>
      <c r="BM1342" s="135">
        <v>0.54513888888888884</v>
      </c>
      <c r="BN1342" s="136">
        <v>0.58680555555555558</v>
      </c>
      <c r="BO1342" s="101"/>
      <c r="BR1342" s="109" t="str">
        <f t="shared" si="20"/>
        <v>SH-25-1331</v>
      </c>
      <c r="BS1342" s="109" t="s">
        <v>368</v>
      </c>
      <c r="BT1342" t="s">
        <v>92</v>
      </c>
      <c r="BU1342" t="s">
        <v>2580</v>
      </c>
    </row>
    <row r="1343" spans="1:73" hidden="1">
      <c r="A1343" s="103" t="s">
        <v>2581</v>
      </c>
      <c r="B1343" s="102">
        <v>45684</v>
      </c>
      <c r="C1343" s="104">
        <f>_xlfn.ISOWEEKNUM(Tabella2[[#This Row],[Date]])</f>
        <v>5</v>
      </c>
      <c r="D1343" s="104" t="s">
        <v>326</v>
      </c>
      <c r="E1343" s="104" t="s">
        <v>327</v>
      </c>
      <c r="F1343" s="104">
        <v>69</v>
      </c>
      <c r="G1343" s="104" t="s">
        <v>284</v>
      </c>
      <c r="H1343" s="105">
        <v>23</v>
      </c>
      <c r="I1343" s="104" t="s">
        <v>258</v>
      </c>
      <c r="J1343" s="104"/>
      <c r="K1343" s="104" t="s">
        <v>78</v>
      </c>
      <c r="L1343" s="104" t="s">
        <v>299</v>
      </c>
      <c r="M1343" s="104" t="s">
        <v>328</v>
      </c>
      <c r="N1343" s="104"/>
      <c r="O1343" s="108" t="str">
        <f>A1342</f>
        <v>13744</v>
      </c>
      <c r="P1343" s="111" t="s">
        <v>2571</v>
      </c>
      <c r="Q1343" s="153">
        <v>0.54513888888888884</v>
      </c>
      <c r="R1343" s="153">
        <v>0.58680555555555558</v>
      </c>
      <c r="S1343" s="153">
        <v>4.1666666666666657E-2</v>
      </c>
      <c r="T1343" s="153">
        <v>0.54513888888888884</v>
      </c>
      <c r="U1343" s="153">
        <v>0.58680555555555558</v>
      </c>
      <c r="V1343" s="153">
        <f>IF(ISBLANK(T1343),"",Tabella2[[#This Row],[ACT STOP]]-Tabella2[[#This Row],[ACT START]])</f>
        <v>4.1666666666666741E-2</v>
      </c>
      <c r="W1343" s="104" t="s">
        <v>92</v>
      </c>
      <c r="X1343" s="104" t="s">
        <v>91</v>
      </c>
      <c r="Y1343" s="110"/>
      <c r="Z1343" s="106"/>
      <c r="AA1343" s="104"/>
      <c r="AB1343" s="107"/>
      <c r="AC1343" s="72">
        <v>1</v>
      </c>
      <c r="AH1343" s="70"/>
      <c r="AI1343" s="70"/>
      <c r="AJ1343">
        <v>0</v>
      </c>
      <c r="AL1343" s="70"/>
      <c r="BM1343" s="135">
        <v>0.54513888888888884</v>
      </c>
      <c r="BN1343" s="136">
        <v>0.58680555555555558</v>
      </c>
      <c r="BO1343" s="101"/>
      <c r="BR1343" s="109" t="str">
        <f t="shared" si="20"/>
        <v>SH-25-1332</v>
      </c>
      <c r="BS1343" s="109" t="s">
        <v>358</v>
      </c>
      <c r="BT1343" t="s">
        <v>92</v>
      </c>
      <c r="BU1343" t="s">
        <v>2582</v>
      </c>
    </row>
    <row r="1344" spans="1:73" hidden="1">
      <c r="A1344" s="103" t="s">
        <v>2583</v>
      </c>
      <c r="B1344" s="102">
        <v>45684</v>
      </c>
      <c r="C1344" s="104">
        <f>_xlfn.ISOWEEKNUM(Tabella2[[#This Row],[Date]])</f>
        <v>5</v>
      </c>
      <c r="D1344" s="104" t="s">
        <v>421</v>
      </c>
      <c r="E1344" s="104" t="s">
        <v>327</v>
      </c>
      <c r="F1344" s="104">
        <v>70</v>
      </c>
      <c r="G1344" s="104" t="s">
        <v>257</v>
      </c>
      <c r="H1344" s="105">
        <v>5</v>
      </c>
      <c r="I1344" s="104" t="s">
        <v>258</v>
      </c>
      <c r="J1344" s="104"/>
      <c r="K1344" s="104" t="s">
        <v>80</v>
      </c>
      <c r="L1344" s="104" t="s">
        <v>259</v>
      </c>
      <c r="M1344" s="104" t="s">
        <v>422</v>
      </c>
      <c r="N1344" s="104"/>
      <c r="O1344" s="106"/>
      <c r="P1344" s="111" t="s">
        <v>2102</v>
      </c>
      <c r="Q1344" s="153">
        <v>0.54513888888888884</v>
      </c>
      <c r="R1344" s="153">
        <v>0.58680555555555558</v>
      </c>
      <c r="S1344" s="153">
        <v>4.1666666666666657E-2</v>
      </c>
      <c r="T1344" s="153">
        <v>0.54513888888888884</v>
      </c>
      <c r="U1344" s="153">
        <v>0.58680555555555558</v>
      </c>
      <c r="V1344" s="153">
        <f>IF(ISBLANK(T1344),"",Tabella2[[#This Row],[ACT STOP]]-Tabella2[[#This Row],[ACT START]])</f>
        <v>4.1666666666666741E-2</v>
      </c>
      <c r="W1344" s="104" t="s">
        <v>92</v>
      </c>
      <c r="X1344" s="104" t="s">
        <v>91</v>
      </c>
      <c r="Y1344" s="110"/>
      <c r="Z1344" s="106"/>
      <c r="AA1344" s="104"/>
      <c r="AB1344" s="107"/>
      <c r="AC1344" s="72">
        <v>1</v>
      </c>
      <c r="AH1344" s="70"/>
      <c r="AI1344" s="70"/>
      <c r="AJ1344">
        <v>0</v>
      </c>
      <c r="AL1344" s="70"/>
      <c r="BM1344" s="135">
        <v>0.54513888888888884</v>
      </c>
      <c r="BN1344" s="136">
        <v>0.58680555555555558</v>
      </c>
      <c r="BO1344" s="101"/>
      <c r="BR1344" s="109" t="str">
        <f t="shared" si="20"/>
        <v>SH-25-1333</v>
      </c>
      <c r="BS1344" s="109" t="s">
        <v>416</v>
      </c>
      <c r="BT1344" t="s">
        <v>92</v>
      </c>
      <c r="BU1344" t="s">
        <v>2584</v>
      </c>
    </row>
    <row r="1345" spans="1:73" hidden="1">
      <c r="A1345" s="103" t="s">
        <v>2585</v>
      </c>
      <c r="B1345" s="102">
        <v>45684</v>
      </c>
      <c r="C1345" s="104">
        <f>_xlfn.ISOWEEKNUM(Tabella2[[#This Row],[Date]])</f>
        <v>5</v>
      </c>
      <c r="D1345" s="104" t="s">
        <v>421</v>
      </c>
      <c r="E1345" s="104" t="s">
        <v>327</v>
      </c>
      <c r="F1345" s="104">
        <v>72</v>
      </c>
      <c r="G1345" s="104" t="s">
        <v>284</v>
      </c>
      <c r="H1345" s="105">
        <v>9</v>
      </c>
      <c r="I1345" s="104" t="s">
        <v>258</v>
      </c>
      <c r="J1345" s="104"/>
      <c r="K1345" s="104" t="s">
        <v>81</v>
      </c>
      <c r="L1345" s="104" t="s">
        <v>259</v>
      </c>
      <c r="M1345" s="104" t="s">
        <v>422</v>
      </c>
      <c r="N1345" s="104"/>
      <c r="O1345" s="106"/>
      <c r="P1345" s="111" t="s">
        <v>2102</v>
      </c>
      <c r="Q1345" s="153">
        <v>0.54513888888888884</v>
      </c>
      <c r="R1345" s="153">
        <v>0.58680555555555558</v>
      </c>
      <c r="S1345" s="153">
        <v>4.1666666666666657E-2</v>
      </c>
      <c r="T1345" s="153">
        <v>0.54513888888888884</v>
      </c>
      <c r="U1345" s="153">
        <v>0.58680555555555558</v>
      </c>
      <c r="V1345" s="153">
        <f>IF(ISBLANK(T1345),"",Tabella2[[#This Row],[ACT STOP]]-Tabella2[[#This Row],[ACT START]])</f>
        <v>4.1666666666666741E-2</v>
      </c>
      <c r="W1345" s="104" t="s">
        <v>92</v>
      </c>
      <c r="X1345" s="104" t="s">
        <v>91</v>
      </c>
      <c r="Y1345" s="110" t="s">
        <v>2586</v>
      </c>
      <c r="Z1345" s="106"/>
      <c r="AA1345" s="104"/>
      <c r="AB1345" s="107"/>
      <c r="AC1345" s="72">
        <v>1</v>
      </c>
      <c r="AH1345" s="70"/>
      <c r="AI1345" s="70"/>
      <c r="AJ1345">
        <v>0</v>
      </c>
      <c r="AL1345" s="70"/>
      <c r="BM1345" s="135">
        <v>0.54513888888888884</v>
      </c>
      <c r="BN1345" s="136">
        <v>0.58680555555555558</v>
      </c>
      <c r="BO1345" s="101"/>
      <c r="BR1345" s="109" t="str">
        <f t="shared" si="20"/>
        <v>SH-25-1334</v>
      </c>
      <c r="BS1345" s="109" t="s">
        <v>339</v>
      </c>
      <c r="BT1345" t="s">
        <v>92</v>
      </c>
      <c r="BU1345" t="s">
        <v>2587</v>
      </c>
    </row>
    <row r="1346" spans="1:73" hidden="1">
      <c r="A1346" s="103" t="s">
        <v>2588</v>
      </c>
      <c r="B1346" s="102">
        <v>45684</v>
      </c>
      <c r="C1346" s="104">
        <f>_xlfn.ISOWEEKNUM(Tabella2[[#This Row],[Date]])</f>
        <v>5</v>
      </c>
      <c r="D1346" s="104" t="s">
        <v>255</v>
      </c>
      <c r="E1346" s="104" t="s">
        <v>256</v>
      </c>
      <c r="F1346" s="104">
        <v>41</v>
      </c>
      <c r="G1346" s="104" t="s">
        <v>257</v>
      </c>
      <c r="H1346" s="105">
        <v>32</v>
      </c>
      <c r="I1346" s="104" t="s">
        <v>258</v>
      </c>
      <c r="J1346" s="104"/>
      <c r="K1346" s="104" t="s">
        <v>79</v>
      </c>
      <c r="L1346" s="104" t="s">
        <v>299</v>
      </c>
      <c r="M1346" s="104" t="s">
        <v>313</v>
      </c>
      <c r="N1346" s="104"/>
      <c r="O1346" s="108" t="str">
        <f>A1347</f>
        <v>13749</v>
      </c>
      <c r="P1346" s="111" t="s">
        <v>314</v>
      </c>
      <c r="Q1346" s="153">
        <v>0.60763888888888884</v>
      </c>
      <c r="R1346" s="153">
        <v>0.64930555555555558</v>
      </c>
      <c r="S1346" s="153">
        <v>4.1666666666666657E-2</v>
      </c>
      <c r="T1346" s="153">
        <v>0.60763888888888884</v>
      </c>
      <c r="U1346" s="153">
        <v>0.64930555555555558</v>
      </c>
      <c r="V1346" s="153">
        <f>IF(ISBLANK(T1346),"",Tabella2[[#This Row],[ACT STOP]]-Tabella2[[#This Row],[ACT START]])</f>
        <v>4.1666666666666741E-2</v>
      </c>
      <c r="W1346" s="104" t="s">
        <v>92</v>
      </c>
      <c r="X1346" s="104" t="s">
        <v>91</v>
      </c>
      <c r="Y1346" s="110"/>
      <c r="Z1346" s="106"/>
      <c r="AA1346" s="104"/>
      <c r="AB1346" s="107"/>
      <c r="AC1346" s="72">
        <v>1</v>
      </c>
      <c r="AH1346" s="70"/>
      <c r="AI1346" s="70"/>
      <c r="AJ1346">
        <v>0</v>
      </c>
      <c r="AL1346" s="70"/>
      <c r="BM1346" s="135">
        <v>0.60763888888888884</v>
      </c>
      <c r="BN1346" s="136">
        <v>0.64930555555555558</v>
      </c>
      <c r="BO1346" s="101"/>
      <c r="BR1346" s="109" t="str">
        <f t="shared" si="20"/>
        <v>SH-25-1335</v>
      </c>
      <c r="BS1346" s="109" t="s">
        <v>356</v>
      </c>
      <c r="BT1346" t="s">
        <v>92</v>
      </c>
      <c r="BU1346" t="s">
        <v>2589</v>
      </c>
    </row>
    <row r="1347" spans="1:73" hidden="1">
      <c r="A1347" s="103" t="s">
        <v>2590</v>
      </c>
      <c r="B1347" s="102">
        <v>45684</v>
      </c>
      <c r="C1347" s="104">
        <f>_xlfn.ISOWEEKNUM(Tabella2[[#This Row],[Date]])</f>
        <v>5</v>
      </c>
      <c r="D1347" s="104" t="s">
        <v>255</v>
      </c>
      <c r="E1347" s="104" t="s">
        <v>256</v>
      </c>
      <c r="F1347" s="104">
        <v>49</v>
      </c>
      <c r="G1347" s="104" t="s">
        <v>257</v>
      </c>
      <c r="H1347" s="105">
        <v>31</v>
      </c>
      <c r="I1347" s="104" t="s">
        <v>258</v>
      </c>
      <c r="J1347" s="104"/>
      <c r="K1347" s="104" t="s">
        <v>78</v>
      </c>
      <c r="L1347" s="104" t="s">
        <v>299</v>
      </c>
      <c r="M1347" s="104" t="s">
        <v>313</v>
      </c>
      <c r="N1347" s="104"/>
      <c r="O1347" s="108" t="str">
        <f>A1346</f>
        <v>13748</v>
      </c>
      <c r="P1347" s="111" t="s">
        <v>314</v>
      </c>
      <c r="Q1347" s="153">
        <v>0.60763888888888884</v>
      </c>
      <c r="R1347" s="153">
        <v>0.64930555555555558</v>
      </c>
      <c r="S1347" s="153">
        <v>4.1666666666666657E-2</v>
      </c>
      <c r="T1347" s="153">
        <v>0.60763888888888884</v>
      </c>
      <c r="U1347" s="153">
        <v>0.64930555555555558</v>
      </c>
      <c r="V1347" s="153">
        <f>IF(ISBLANK(T1347),"",Tabella2[[#This Row],[ACT STOP]]-Tabella2[[#This Row],[ACT START]])</f>
        <v>4.1666666666666741E-2</v>
      </c>
      <c r="W1347" s="104" t="s">
        <v>92</v>
      </c>
      <c r="X1347" s="104" t="s">
        <v>91</v>
      </c>
      <c r="Y1347" s="110"/>
      <c r="Z1347" s="106"/>
      <c r="AA1347" s="104"/>
      <c r="AB1347" s="107"/>
      <c r="AC1347" s="72">
        <v>1</v>
      </c>
      <c r="AH1347" s="70"/>
      <c r="AI1347" s="70"/>
      <c r="AJ1347">
        <v>0</v>
      </c>
      <c r="AL1347" s="70"/>
      <c r="BM1347" s="135">
        <v>0.60763888888888884</v>
      </c>
      <c r="BN1347" s="136">
        <v>0.64930555555555558</v>
      </c>
      <c r="BO1347" s="101"/>
      <c r="BR1347" s="109" t="str">
        <f t="shared" si="20"/>
        <v>SH-25-1336</v>
      </c>
      <c r="BS1347" s="109" t="s">
        <v>345</v>
      </c>
      <c r="BT1347" t="s">
        <v>92</v>
      </c>
      <c r="BU1347" t="s">
        <v>2591</v>
      </c>
    </row>
    <row r="1348" spans="1:73" hidden="1">
      <c r="A1348" s="103" t="s">
        <v>2592</v>
      </c>
      <c r="B1348" s="102">
        <v>45684</v>
      </c>
      <c r="C1348" s="104">
        <f>_xlfn.ISOWEEKNUM(Tabella2[[#This Row],[Date]])</f>
        <v>5</v>
      </c>
      <c r="D1348" s="104" t="s">
        <v>305</v>
      </c>
      <c r="E1348" s="104" t="s">
        <v>284</v>
      </c>
      <c r="F1348" s="104">
        <v>45</v>
      </c>
      <c r="G1348" s="104" t="s">
        <v>257</v>
      </c>
      <c r="H1348" s="105">
        <v>30</v>
      </c>
      <c r="I1348" s="104"/>
      <c r="J1348" s="104" t="s">
        <v>258</v>
      </c>
      <c r="K1348" s="104" t="s">
        <v>83</v>
      </c>
      <c r="L1348" s="104" t="s">
        <v>299</v>
      </c>
      <c r="M1348" s="104" t="s">
        <v>276</v>
      </c>
      <c r="N1348" s="104"/>
      <c r="O1348" s="108" t="str">
        <f>A282</f>
        <v>12684</v>
      </c>
      <c r="P1348" s="111" t="s">
        <v>2593</v>
      </c>
      <c r="Q1348" s="153">
        <v>0.60763888888888884</v>
      </c>
      <c r="R1348" s="153">
        <v>0.64930555555555558</v>
      </c>
      <c r="S1348" s="153">
        <v>4.1666666666666657E-2</v>
      </c>
      <c r="T1348" s="153">
        <v>0.60763888888888884</v>
      </c>
      <c r="U1348" s="153">
        <v>0.64236111111111116</v>
      </c>
      <c r="V1348" s="153">
        <f>IF(ISBLANK(T1348),"",Tabella2[[#This Row],[ACT STOP]]-Tabella2[[#This Row],[ACT START]])</f>
        <v>3.4722222222222321E-2</v>
      </c>
      <c r="W1348" s="104" t="s">
        <v>92</v>
      </c>
      <c r="X1348" s="104" t="s">
        <v>91</v>
      </c>
      <c r="Y1348" s="110"/>
      <c r="Z1348" s="106"/>
      <c r="AA1348" s="104"/>
      <c r="AB1348" s="107"/>
      <c r="AC1348" s="72">
        <v>1</v>
      </c>
      <c r="AH1348" s="70"/>
      <c r="AI1348" s="70"/>
      <c r="AJ1348">
        <v>0</v>
      </c>
      <c r="AL1348" s="70"/>
      <c r="BM1348" s="135">
        <v>0.60763888888888884</v>
      </c>
      <c r="BN1348" s="136">
        <v>0.64236111111111116</v>
      </c>
      <c r="BO1348" s="101"/>
      <c r="BR1348" s="109" t="str">
        <f t="shared" si="20"/>
        <v>SH-25-1337</v>
      </c>
      <c r="BS1348" s="109" t="s">
        <v>279</v>
      </c>
      <c r="BT1348" t="s">
        <v>92</v>
      </c>
      <c r="BU1348" t="s">
        <v>2594</v>
      </c>
    </row>
    <row r="1349" spans="1:73" hidden="1">
      <c r="A1349" s="103" t="s">
        <v>2595</v>
      </c>
      <c r="B1349" s="102">
        <v>45684</v>
      </c>
      <c r="C1349" s="104">
        <f>_xlfn.ISOWEEKNUM(Tabella2[[#This Row],[Date]])</f>
        <v>5</v>
      </c>
      <c r="D1349" s="104" t="s">
        <v>421</v>
      </c>
      <c r="E1349" s="104" t="s">
        <v>327</v>
      </c>
      <c r="F1349" s="104">
        <v>73</v>
      </c>
      <c r="G1349" s="104" t="s">
        <v>257</v>
      </c>
      <c r="H1349" s="105">
        <v>10</v>
      </c>
      <c r="I1349" s="104" t="s">
        <v>258</v>
      </c>
      <c r="J1349" s="104"/>
      <c r="K1349" s="104" t="s">
        <v>81</v>
      </c>
      <c r="L1349" s="104" t="s">
        <v>259</v>
      </c>
      <c r="M1349" s="104" t="s">
        <v>422</v>
      </c>
      <c r="N1349" s="104"/>
      <c r="O1349" s="106"/>
      <c r="P1349" s="111" t="s">
        <v>2102</v>
      </c>
      <c r="Q1349" s="153">
        <v>0.60763888888888884</v>
      </c>
      <c r="R1349" s="153">
        <v>0.64930555555555558</v>
      </c>
      <c r="S1349" s="153">
        <v>4.1666666666666657E-2</v>
      </c>
      <c r="T1349" s="153">
        <v>0.60416666666666663</v>
      </c>
      <c r="U1349" s="153">
        <v>0.64583333333333337</v>
      </c>
      <c r="V1349" s="153">
        <f>IF(ISBLANK(T1349),"",Tabella2[[#This Row],[ACT STOP]]-Tabella2[[#This Row],[ACT START]])</f>
        <v>4.1666666666666741E-2</v>
      </c>
      <c r="W1349" s="104" t="s">
        <v>92</v>
      </c>
      <c r="X1349" s="104" t="s">
        <v>91</v>
      </c>
      <c r="Y1349" s="110"/>
      <c r="Z1349" s="106"/>
      <c r="AA1349" s="104"/>
      <c r="AB1349" s="107"/>
      <c r="AC1349" s="72">
        <v>1</v>
      </c>
      <c r="AH1349" s="70"/>
      <c r="AI1349" s="70"/>
      <c r="AJ1349">
        <v>0</v>
      </c>
      <c r="AL1349" s="70"/>
      <c r="BM1349" s="135">
        <v>0.60416666666666663</v>
      </c>
      <c r="BN1349" s="136">
        <v>0.64583333333333337</v>
      </c>
      <c r="BO1349" s="101"/>
      <c r="BR1349" s="109" t="str">
        <f t="shared" si="20"/>
        <v>SH-25-1338</v>
      </c>
      <c r="BS1349" s="109" t="s">
        <v>552</v>
      </c>
      <c r="BT1349" t="s">
        <v>92</v>
      </c>
      <c r="BU1349" t="s">
        <v>2596</v>
      </c>
    </row>
    <row r="1350" spans="1:73" hidden="1">
      <c r="A1350" s="103" t="s">
        <v>2597</v>
      </c>
      <c r="B1350" s="102">
        <v>45684</v>
      </c>
      <c r="C1350" s="104">
        <f>_xlfn.ISOWEEKNUM(Tabella2[[#This Row],[Date]])</f>
        <v>5</v>
      </c>
      <c r="D1350" s="104" t="s">
        <v>370</v>
      </c>
      <c r="E1350" s="104" t="s">
        <v>256</v>
      </c>
      <c r="F1350" s="104">
        <v>50</v>
      </c>
      <c r="G1350" s="104" t="s">
        <v>257</v>
      </c>
      <c r="H1350" s="105">
        <v>2</v>
      </c>
      <c r="I1350" s="104" t="s">
        <v>258</v>
      </c>
      <c r="J1350" s="104"/>
      <c r="K1350" s="104" t="s">
        <v>79</v>
      </c>
      <c r="L1350" s="104" t="s">
        <v>299</v>
      </c>
      <c r="M1350" s="104" t="s">
        <v>276</v>
      </c>
      <c r="N1350" s="104"/>
      <c r="O1350" s="108" t="str">
        <f>A283</f>
        <v>12685</v>
      </c>
      <c r="P1350" s="111" t="s">
        <v>664</v>
      </c>
      <c r="Q1350" s="153">
        <v>0.67013888888888884</v>
      </c>
      <c r="R1350" s="153">
        <v>0.71180555555555558</v>
      </c>
      <c r="S1350" s="153">
        <v>4.1666666666666657E-2</v>
      </c>
      <c r="T1350" s="153">
        <v>0.67013888888888884</v>
      </c>
      <c r="U1350" s="153">
        <v>0.71180555555555558</v>
      </c>
      <c r="V1350" s="153">
        <f>IF(ISBLANK(T1350),"",Tabella2[[#This Row],[ACT STOP]]-Tabella2[[#This Row],[ACT START]])</f>
        <v>4.1666666666666741E-2</v>
      </c>
      <c r="W1350" s="104" t="s">
        <v>92</v>
      </c>
      <c r="X1350" s="104" t="s">
        <v>91</v>
      </c>
      <c r="Y1350" s="110"/>
      <c r="Z1350" s="106"/>
      <c r="AA1350" s="104"/>
      <c r="AB1350" s="107"/>
      <c r="AC1350" s="72">
        <v>1</v>
      </c>
      <c r="AH1350" s="70"/>
      <c r="AI1350" s="70"/>
      <c r="AJ1350">
        <v>0</v>
      </c>
      <c r="AL1350" s="70"/>
      <c r="BM1350" s="135">
        <v>0.67013888888888884</v>
      </c>
      <c r="BN1350" s="136">
        <v>0.71180555555555558</v>
      </c>
      <c r="BO1350" s="101"/>
      <c r="BR1350" s="109" t="str">
        <f t="shared" si="20"/>
        <v>SH-25-1339</v>
      </c>
      <c r="BS1350" s="109" t="s">
        <v>368</v>
      </c>
      <c r="BT1350" t="s">
        <v>92</v>
      </c>
      <c r="BU1350" t="s">
        <v>2598</v>
      </c>
    </row>
    <row r="1351" spans="1:73" hidden="1">
      <c r="A1351" s="103" t="s">
        <v>2599</v>
      </c>
      <c r="B1351" s="102">
        <v>45684</v>
      </c>
      <c r="C1351" s="104">
        <f>_xlfn.ISOWEEKNUM(Tabella2[[#This Row],[Date]])</f>
        <v>5</v>
      </c>
      <c r="D1351" s="104" t="s">
        <v>370</v>
      </c>
      <c r="E1351" s="104" t="s">
        <v>256</v>
      </c>
      <c r="F1351" s="104">
        <v>51</v>
      </c>
      <c r="G1351" s="104" t="s">
        <v>257</v>
      </c>
      <c r="H1351" s="105">
        <v>9</v>
      </c>
      <c r="I1351" s="104" t="s">
        <v>258</v>
      </c>
      <c r="J1351" s="104"/>
      <c r="K1351" s="104" t="s">
        <v>83</v>
      </c>
      <c r="L1351" s="104" t="s">
        <v>299</v>
      </c>
      <c r="M1351" s="104" t="s">
        <v>276</v>
      </c>
      <c r="N1351" s="104"/>
      <c r="O1351" s="108" t="str">
        <f>A284</f>
        <v>12686</v>
      </c>
      <c r="P1351" s="111" t="s">
        <v>664</v>
      </c>
      <c r="Q1351" s="153">
        <v>0.67013888888888884</v>
      </c>
      <c r="R1351" s="153">
        <v>0.71180555555555558</v>
      </c>
      <c r="S1351" s="153">
        <v>4.1666666666666657E-2</v>
      </c>
      <c r="T1351" s="153">
        <v>0.67013888888888884</v>
      </c>
      <c r="U1351" s="153">
        <v>0.71180555555555558</v>
      </c>
      <c r="V1351" s="153">
        <f>IF(ISBLANK(T1351),"",Tabella2[[#This Row],[ACT STOP]]-Tabella2[[#This Row],[ACT START]])</f>
        <v>4.1666666666666741E-2</v>
      </c>
      <c r="W1351" s="104" t="s">
        <v>92</v>
      </c>
      <c r="X1351" s="104" t="s">
        <v>91</v>
      </c>
      <c r="Y1351" s="110"/>
      <c r="Z1351" s="106"/>
      <c r="AA1351" s="104"/>
      <c r="AB1351" s="107"/>
      <c r="AC1351" s="72">
        <v>1</v>
      </c>
      <c r="AH1351" s="70"/>
      <c r="AI1351" s="70"/>
      <c r="AJ1351">
        <v>0</v>
      </c>
      <c r="AL1351" s="70"/>
      <c r="BM1351" s="135">
        <v>0.67013888888888884</v>
      </c>
      <c r="BN1351" s="136">
        <v>0.71180555555555558</v>
      </c>
      <c r="BO1351" s="101"/>
      <c r="BR1351" s="109" t="str">
        <f t="shared" si="20"/>
        <v>SH-25-1340</v>
      </c>
      <c r="BS1351" s="109" t="s">
        <v>318</v>
      </c>
      <c r="BT1351" t="s">
        <v>92</v>
      </c>
      <c r="BU1351" t="s">
        <v>2600</v>
      </c>
    </row>
    <row r="1352" spans="1:73" hidden="1">
      <c r="A1352" s="103" t="s">
        <v>2601</v>
      </c>
      <c r="B1352" s="102">
        <v>45684</v>
      </c>
      <c r="C1352" s="104">
        <f>_xlfn.ISOWEEKNUM(Tabella2[[#This Row],[Date]])</f>
        <v>5</v>
      </c>
      <c r="D1352" s="104" t="s">
        <v>471</v>
      </c>
      <c r="E1352" s="104" t="s">
        <v>327</v>
      </c>
      <c r="F1352" s="104">
        <v>34</v>
      </c>
      <c r="G1352" s="104" t="s">
        <v>284</v>
      </c>
      <c r="H1352" s="105">
        <v>9</v>
      </c>
      <c r="I1352" s="104" t="s">
        <v>258</v>
      </c>
      <c r="J1352" s="104"/>
      <c r="K1352" s="104" t="s">
        <v>81</v>
      </c>
      <c r="L1352" s="104" t="s">
        <v>259</v>
      </c>
      <c r="M1352" s="104" t="s">
        <v>276</v>
      </c>
      <c r="N1352" s="104"/>
      <c r="O1352" s="106"/>
      <c r="P1352" s="111" t="s">
        <v>727</v>
      </c>
      <c r="Q1352" s="153">
        <v>0.67013888888888884</v>
      </c>
      <c r="R1352" s="153">
        <v>0.71180555555555558</v>
      </c>
      <c r="S1352" s="153">
        <v>4.1666666666666657E-2</v>
      </c>
      <c r="T1352" s="153">
        <v>0.67013888888888884</v>
      </c>
      <c r="U1352" s="153">
        <v>0.71180555555555558</v>
      </c>
      <c r="V1352" s="153">
        <f>IF(ISBLANK(T1352),"",Tabella2[[#This Row],[ACT STOP]]-Tabella2[[#This Row],[ACT START]])</f>
        <v>4.1666666666666741E-2</v>
      </c>
      <c r="W1352" s="104" t="s">
        <v>92</v>
      </c>
      <c r="X1352" s="104" t="s">
        <v>91</v>
      </c>
      <c r="Y1352" s="110"/>
      <c r="Z1352" s="106"/>
      <c r="AA1352" s="104"/>
      <c r="AB1352" s="107"/>
      <c r="AC1352" s="72">
        <v>1</v>
      </c>
      <c r="AH1352" s="70"/>
      <c r="AI1352" s="70"/>
      <c r="AJ1352">
        <v>0</v>
      </c>
      <c r="AL1352" s="70"/>
      <c r="BM1352" s="135">
        <v>0.67013888888888884</v>
      </c>
      <c r="BN1352" s="136">
        <v>0.71180555555555558</v>
      </c>
      <c r="BO1352" s="101"/>
      <c r="BR1352" s="109" t="str">
        <f t="shared" si="20"/>
        <v>SH-25-1341</v>
      </c>
      <c r="BS1352" s="109" t="s">
        <v>339</v>
      </c>
      <c r="BT1352" t="s">
        <v>92</v>
      </c>
      <c r="BU1352" t="s">
        <v>2602</v>
      </c>
    </row>
    <row r="1353" spans="1:73" hidden="1">
      <c r="A1353" s="103" t="s">
        <v>2603</v>
      </c>
      <c r="B1353" s="102">
        <v>45685</v>
      </c>
      <c r="C1353" s="104">
        <f>_xlfn.ISOWEEKNUM(Tabella2[[#This Row],[Date]])</f>
        <v>5</v>
      </c>
      <c r="D1353" s="104" t="s">
        <v>255</v>
      </c>
      <c r="E1353" s="104" t="s">
        <v>256</v>
      </c>
      <c r="F1353" s="104">
        <v>47</v>
      </c>
      <c r="G1353" s="104" t="s">
        <v>284</v>
      </c>
      <c r="H1353" s="105">
        <v>9</v>
      </c>
      <c r="I1353" s="104" t="s">
        <v>258</v>
      </c>
      <c r="J1353" s="104"/>
      <c r="K1353" s="104" t="s">
        <v>79</v>
      </c>
      <c r="L1353" s="104" t="s">
        <v>299</v>
      </c>
      <c r="M1353" s="104" t="s">
        <v>386</v>
      </c>
      <c r="N1353" s="104"/>
      <c r="O1353" s="108" t="str">
        <f>A1354</f>
        <v>13756</v>
      </c>
      <c r="P1353" s="111" t="s">
        <v>2604</v>
      </c>
      <c r="Q1353" s="153" t="s">
        <v>307</v>
      </c>
      <c r="R1353" s="153" t="s">
        <v>308</v>
      </c>
      <c r="S1353" s="153">
        <v>4.1666666666666657E-2</v>
      </c>
      <c r="T1353" s="153">
        <v>0.2951388888888889</v>
      </c>
      <c r="U1353" s="153">
        <v>0.33680555555555558</v>
      </c>
      <c r="V1353" s="153">
        <f>IF(ISBLANK(T1353),"",Tabella2[[#This Row],[ACT STOP]]-Tabella2[[#This Row],[ACT START]])</f>
        <v>4.1666666666666685E-2</v>
      </c>
      <c r="W1353" s="104" t="s">
        <v>92</v>
      </c>
      <c r="X1353" s="104" t="s">
        <v>91</v>
      </c>
      <c r="Y1353" s="110"/>
      <c r="Z1353" s="106"/>
      <c r="AA1353" s="104"/>
      <c r="AB1353" s="107"/>
      <c r="AC1353" s="72">
        <v>1</v>
      </c>
      <c r="AH1353" s="70"/>
      <c r="AI1353" s="70"/>
      <c r="AJ1353">
        <v>0</v>
      </c>
      <c r="AL1353" s="70"/>
      <c r="BM1353" s="135">
        <v>0.2951388888888889</v>
      </c>
      <c r="BN1353" s="136">
        <v>0.33680555555555558</v>
      </c>
      <c r="BO1353" s="101"/>
      <c r="BR1353" s="109" t="str">
        <f t="shared" si="20"/>
        <v>SH-25-1342</v>
      </c>
      <c r="BS1353" s="109" t="s">
        <v>339</v>
      </c>
      <c r="BT1353" t="s">
        <v>92</v>
      </c>
      <c r="BU1353" t="s">
        <v>2605</v>
      </c>
    </row>
    <row r="1354" spans="1:73" hidden="1">
      <c r="A1354" s="103" t="s">
        <v>2606</v>
      </c>
      <c r="B1354" s="102">
        <v>45685</v>
      </c>
      <c r="C1354" s="104">
        <f>_xlfn.ISOWEEKNUM(Tabella2[[#This Row],[Date]])</f>
        <v>5</v>
      </c>
      <c r="D1354" s="104" t="s">
        <v>255</v>
      </c>
      <c r="E1354" s="104" t="s">
        <v>256</v>
      </c>
      <c r="F1354" s="104">
        <v>48</v>
      </c>
      <c r="G1354" s="104" t="s">
        <v>257</v>
      </c>
      <c r="H1354" s="105">
        <v>12</v>
      </c>
      <c r="I1354" s="104" t="s">
        <v>258</v>
      </c>
      <c r="J1354" s="104"/>
      <c r="K1354" s="104" t="s">
        <v>78</v>
      </c>
      <c r="L1354" s="104" t="s">
        <v>299</v>
      </c>
      <c r="M1354" s="104" t="s">
        <v>386</v>
      </c>
      <c r="N1354" s="104"/>
      <c r="O1354" s="108" t="str">
        <f>A1353</f>
        <v>13755</v>
      </c>
      <c r="P1354" s="111" t="s">
        <v>2604</v>
      </c>
      <c r="Q1354" s="153">
        <v>0.2951388888888889</v>
      </c>
      <c r="R1354" s="153">
        <v>0.33680555555555558</v>
      </c>
      <c r="S1354" s="153">
        <v>4.1666666666666657E-2</v>
      </c>
      <c r="T1354" s="153">
        <v>0.2951388888888889</v>
      </c>
      <c r="U1354" s="153">
        <v>0.33680555555555558</v>
      </c>
      <c r="V1354" s="153">
        <f>IF(ISBLANK(T1354),"",Tabella2[[#This Row],[ACT STOP]]-Tabella2[[#This Row],[ACT START]])</f>
        <v>4.1666666666666685E-2</v>
      </c>
      <c r="W1354" s="104" t="s">
        <v>92</v>
      </c>
      <c r="X1354" s="104" t="s">
        <v>91</v>
      </c>
      <c r="Y1354" s="110"/>
      <c r="Z1354" s="106"/>
      <c r="AA1354" s="104"/>
      <c r="AB1354" s="107"/>
      <c r="AC1354" s="72">
        <v>1</v>
      </c>
      <c r="AH1354" s="70"/>
      <c r="AI1354" s="70"/>
      <c r="AJ1354">
        <v>0</v>
      </c>
      <c r="AL1354" s="70"/>
      <c r="BM1354" s="135">
        <v>0.2951388888888889</v>
      </c>
      <c r="BN1354" s="136">
        <v>0.33680555555555558</v>
      </c>
      <c r="BO1354" s="101"/>
      <c r="BR1354" s="109" t="str">
        <f t="shared" si="20"/>
        <v>SH-25-1343</v>
      </c>
      <c r="BS1354" s="109" t="s">
        <v>266</v>
      </c>
      <c r="BT1354" t="s">
        <v>92</v>
      </c>
      <c r="BU1354" t="s">
        <v>2607</v>
      </c>
    </row>
    <row r="1355" spans="1:73" hidden="1">
      <c r="A1355" s="103" t="s">
        <v>2608</v>
      </c>
      <c r="B1355" s="102">
        <v>45694</v>
      </c>
      <c r="C1355" s="104">
        <f>_xlfn.ISOWEEKNUM(Tabella2[[#This Row],[Date]])</f>
        <v>6</v>
      </c>
      <c r="D1355" s="104" t="s">
        <v>370</v>
      </c>
      <c r="E1355" s="104" t="s">
        <v>256</v>
      </c>
      <c r="F1355" s="104">
        <v>55</v>
      </c>
      <c r="G1355" s="104" t="s">
        <v>257</v>
      </c>
      <c r="H1355" s="105">
        <v>32</v>
      </c>
      <c r="I1355" s="104" t="s">
        <v>258</v>
      </c>
      <c r="J1355" s="104"/>
      <c r="K1355" s="104" t="s">
        <v>79</v>
      </c>
      <c r="L1355" s="104" t="s">
        <v>299</v>
      </c>
      <c r="M1355" s="104" t="s">
        <v>276</v>
      </c>
      <c r="N1355" s="104"/>
      <c r="O1355" s="106" t="str">
        <f>A333</f>
        <v>12735</v>
      </c>
      <c r="P1355" s="111" t="s">
        <v>554</v>
      </c>
      <c r="Q1355" s="153" t="s">
        <v>349</v>
      </c>
      <c r="R1355" s="153" t="s">
        <v>350</v>
      </c>
      <c r="S1355" s="153">
        <v>4.1666666666666657E-2</v>
      </c>
      <c r="T1355" s="153">
        <v>0.4826388888888889</v>
      </c>
      <c r="U1355" s="153">
        <v>0.50694444444444442</v>
      </c>
      <c r="V1355" s="153">
        <f>IF(ISBLANK(T1355),"",Tabella2[[#This Row],[ACT STOP]]-Tabella2[[#This Row],[ACT START]])</f>
        <v>2.4305555555555525E-2</v>
      </c>
      <c r="W1355" s="104" t="s">
        <v>100</v>
      </c>
      <c r="X1355" s="104" t="s">
        <v>113</v>
      </c>
      <c r="Y1355" s="110" t="s">
        <v>2609</v>
      </c>
      <c r="Z1355" s="106"/>
      <c r="AA1355" s="104"/>
      <c r="AB1355" s="107"/>
      <c r="AC1355" s="72">
        <v>0</v>
      </c>
      <c r="AH1355" s="70"/>
      <c r="AI1355" s="70"/>
      <c r="AJ1355">
        <v>1</v>
      </c>
      <c r="AL1355" s="70"/>
      <c r="BL1355" t="s">
        <v>2610</v>
      </c>
      <c r="BM1355" s="135">
        <v>0.4826388888888889</v>
      </c>
      <c r="BN1355" s="136">
        <v>0.50694444444444442</v>
      </c>
      <c r="BO1355" s="101"/>
      <c r="BR1355" s="109" t="str">
        <f t="shared" si="20"/>
        <v>SH-25-1344</v>
      </c>
      <c r="BS1355" s="109" t="s">
        <v>356</v>
      </c>
      <c r="BT1355" t="s">
        <v>100</v>
      </c>
      <c r="BU1355" t="s">
        <v>2611</v>
      </c>
    </row>
    <row r="1356" spans="1:73" hidden="1">
      <c r="A1356" s="103" t="s">
        <v>2612</v>
      </c>
      <c r="B1356" s="102">
        <v>45685</v>
      </c>
      <c r="C1356" s="104">
        <f>_xlfn.ISOWEEKNUM(Tabella2[[#This Row],[Date]])</f>
        <v>5</v>
      </c>
      <c r="D1356" s="104" t="s">
        <v>574</v>
      </c>
      <c r="E1356" s="104" t="s">
        <v>284</v>
      </c>
      <c r="F1356" s="104">
        <v>66</v>
      </c>
      <c r="G1356" s="104" t="s">
        <v>257</v>
      </c>
      <c r="H1356" s="105">
        <v>10</v>
      </c>
      <c r="I1356" s="104"/>
      <c r="J1356" s="104" t="s">
        <v>258</v>
      </c>
      <c r="K1356" s="104" t="s">
        <v>81</v>
      </c>
      <c r="L1356" s="104" t="s">
        <v>259</v>
      </c>
      <c r="M1356" s="104" t="s">
        <v>276</v>
      </c>
      <c r="N1356" s="104"/>
      <c r="O1356" s="106"/>
      <c r="P1356" s="111" t="s">
        <v>2613</v>
      </c>
      <c r="Q1356" s="153" t="s">
        <v>307</v>
      </c>
      <c r="R1356" s="153" t="s">
        <v>308</v>
      </c>
      <c r="S1356" s="153">
        <v>4.1666666666666657E-2</v>
      </c>
      <c r="T1356" s="153">
        <v>0.2951388888888889</v>
      </c>
      <c r="U1356" s="153">
        <v>0.33680555555555558</v>
      </c>
      <c r="V1356" s="153">
        <f>IF(ISBLANK(T1356),"",Tabella2[[#This Row],[ACT STOP]]-Tabella2[[#This Row],[ACT START]])</f>
        <v>4.1666666666666685E-2</v>
      </c>
      <c r="W1356" s="104" t="s">
        <v>92</v>
      </c>
      <c r="X1356" s="104" t="s">
        <v>91</v>
      </c>
      <c r="Y1356" s="110"/>
      <c r="Z1356" s="106"/>
      <c r="AA1356" s="104"/>
      <c r="AB1356" s="107"/>
      <c r="AC1356" s="72">
        <v>1</v>
      </c>
      <c r="AH1356" s="70"/>
      <c r="AI1356" s="70"/>
      <c r="AJ1356">
        <v>0</v>
      </c>
      <c r="AL1356" s="70"/>
      <c r="BM1356" s="135">
        <v>0.2951388888888889</v>
      </c>
      <c r="BN1356" s="136">
        <v>0.33680555555555558</v>
      </c>
      <c r="BO1356" s="101"/>
      <c r="BR1356" s="109" t="str">
        <f t="shared" si="20"/>
        <v>SH-25-1345</v>
      </c>
      <c r="BS1356" s="109" t="s">
        <v>552</v>
      </c>
      <c r="BT1356" t="s">
        <v>92</v>
      </c>
      <c r="BU1356" t="s">
        <v>2614</v>
      </c>
    </row>
    <row r="1357" spans="1:73" hidden="1">
      <c r="A1357" s="103" t="s">
        <v>2615</v>
      </c>
      <c r="B1357" s="102">
        <v>45685</v>
      </c>
      <c r="C1357" s="104">
        <f>_xlfn.ISOWEEKNUM(Tabella2[[#This Row],[Date]])</f>
        <v>5</v>
      </c>
      <c r="D1357" s="104" t="s">
        <v>370</v>
      </c>
      <c r="E1357" s="104" t="s">
        <v>256</v>
      </c>
      <c r="F1357" s="104">
        <v>53</v>
      </c>
      <c r="G1357" s="104" t="s">
        <v>257</v>
      </c>
      <c r="H1357" s="105">
        <v>25</v>
      </c>
      <c r="I1357" s="104" t="s">
        <v>258</v>
      </c>
      <c r="J1357" s="104"/>
      <c r="K1357" s="104" t="s">
        <v>79</v>
      </c>
      <c r="L1357" s="104" t="s">
        <v>299</v>
      </c>
      <c r="M1357" s="104" t="s">
        <v>361</v>
      </c>
      <c r="N1357" s="104"/>
      <c r="O1357" s="108" t="str">
        <f>A287</f>
        <v>12689</v>
      </c>
      <c r="P1357" s="111" t="s">
        <v>2616</v>
      </c>
      <c r="Q1357" s="153" t="s">
        <v>330</v>
      </c>
      <c r="R1357" s="153" t="s">
        <v>331</v>
      </c>
      <c r="S1357" s="153">
        <v>4.1666666666666657E-2</v>
      </c>
      <c r="T1357" s="153">
        <v>0.3576388888888889</v>
      </c>
      <c r="U1357" s="153">
        <v>0.39930555555555558</v>
      </c>
      <c r="V1357" s="153">
        <f>IF(ISBLANK(T1357),"",Tabella2[[#This Row],[ACT STOP]]-Tabella2[[#This Row],[ACT START]])</f>
        <v>4.1666666666666685E-2</v>
      </c>
      <c r="W1357" s="104" t="s">
        <v>92</v>
      </c>
      <c r="X1357" s="104" t="s">
        <v>91</v>
      </c>
      <c r="Y1357" s="110"/>
      <c r="Z1357" s="106"/>
      <c r="AA1357" s="104"/>
      <c r="AB1357" s="107"/>
      <c r="AC1357" s="72">
        <v>1</v>
      </c>
      <c r="AH1357" s="70"/>
      <c r="AI1357" s="70"/>
      <c r="AJ1357">
        <v>0</v>
      </c>
      <c r="AL1357" s="70"/>
      <c r="BM1357" s="135">
        <v>0.3576388888888889</v>
      </c>
      <c r="BN1357" s="136">
        <v>0.39930555555555558</v>
      </c>
      <c r="BO1357" s="101"/>
      <c r="BR1357" s="109" t="str">
        <f t="shared" ref="BR1357:BR1420" si="21">_xlfn.CONCAT(LEFT(BR1356,6),TEXT(RIGHT(BR1356,4)+1,"0000"))</f>
        <v>SH-25-1346</v>
      </c>
      <c r="BS1357" s="109" t="s">
        <v>867</v>
      </c>
      <c r="BT1357" t="s">
        <v>92</v>
      </c>
      <c r="BU1357" t="s">
        <v>2617</v>
      </c>
    </row>
    <row r="1358" spans="1:73" hidden="1">
      <c r="A1358" s="103" t="s">
        <v>2618</v>
      </c>
      <c r="B1358" s="102">
        <v>45685</v>
      </c>
      <c r="C1358" s="104">
        <f>_xlfn.ISOWEEKNUM(Tabella2[[#This Row],[Date]])</f>
        <v>5</v>
      </c>
      <c r="D1358" s="104" t="s">
        <v>370</v>
      </c>
      <c r="E1358" s="104" t="s">
        <v>256</v>
      </c>
      <c r="F1358" s="104">
        <v>54</v>
      </c>
      <c r="G1358" s="104" t="s">
        <v>257</v>
      </c>
      <c r="H1358" s="105">
        <v>1</v>
      </c>
      <c r="I1358" s="104" t="s">
        <v>258</v>
      </c>
      <c r="J1358" s="104"/>
      <c r="K1358" s="104" t="s">
        <v>83</v>
      </c>
      <c r="L1358" s="104" t="s">
        <v>299</v>
      </c>
      <c r="M1358" s="104" t="s">
        <v>361</v>
      </c>
      <c r="N1358" s="104"/>
      <c r="O1358" s="108" t="str">
        <f>A288</f>
        <v>12690</v>
      </c>
      <c r="P1358" s="111" t="s">
        <v>2616</v>
      </c>
      <c r="Q1358" s="153" t="s">
        <v>330</v>
      </c>
      <c r="R1358" s="153" t="s">
        <v>331</v>
      </c>
      <c r="S1358" s="153">
        <v>4.1666666666666657E-2</v>
      </c>
      <c r="T1358" s="153">
        <v>0.3576388888888889</v>
      </c>
      <c r="U1358" s="153">
        <v>0.39930555555555558</v>
      </c>
      <c r="V1358" s="153">
        <f>IF(ISBLANK(T1358),"",Tabella2[[#This Row],[ACT STOP]]-Tabella2[[#This Row],[ACT START]])</f>
        <v>4.1666666666666685E-2</v>
      </c>
      <c r="W1358" s="104" t="s">
        <v>92</v>
      </c>
      <c r="X1358" s="104" t="s">
        <v>91</v>
      </c>
      <c r="Y1358" s="110"/>
      <c r="Z1358" s="106"/>
      <c r="AA1358" s="104"/>
      <c r="AB1358" s="107"/>
      <c r="AC1358" s="72">
        <v>1</v>
      </c>
      <c r="AH1358" s="70"/>
      <c r="AI1358" s="70"/>
      <c r="AJ1358">
        <v>0</v>
      </c>
      <c r="AL1358" s="70"/>
      <c r="BM1358" s="135">
        <v>0.3576388888888889</v>
      </c>
      <c r="BN1358" s="136">
        <v>0.39930555555555558</v>
      </c>
      <c r="BO1358" s="101"/>
      <c r="BR1358" s="109" t="str">
        <f t="shared" si="21"/>
        <v>SH-25-1347</v>
      </c>
      <c r="BS1358" s="109" t="s">
        <v>332</v>
      </c>
      <c r="BT1358" t="s">
        <v>92</v>
      </c>
      <c r="BU1358" t="s">
        <v>2619</v>
      </c>
    </row>
    <row r="1359" spans="1:73" hidden="1">
      <c r="A1359" s="103" t="s">
        <v>2620</v>
      </c>
      <c r="B1359" s="102">
        <v>45685</v>
      </c>
      <c r="C1359" s="104">
        <f>_xlfn.ISOWEEKNUM(Tabella2[[#This Row],[Date]])</f>
        <v>5</v>
      </c>
      <c r="D1359" s="104" t="s">
        <v>574</v>
      </c>
      <c r="E1359" s="104" t="s">
        <v>284</v>
      </c>
      <c r="F1359" s="104">
        <v>67</v>
      </c>
      <c r="G1359" s="104" t="s">
        <v>257</v>
      </c>
      <c r="H1359" s="105">
        <v>9</v>
      </c>
      <c r="I1359" s="104"/>
      <c r="J1359" s="104" t="s">
        <v>258</v>
      </c>
      <c r="K1359" s="104" t="s">
        <v>81</v>
      </c>
      <c r="L1359" s="104" t="s">
        <v>259</v>
      </c>
      <c r="M1359" s="104" t="s">
        <v>276</v>
      </c>
      <c r="N1359" s="104"/>
      <c r="O1359" s="106"/>
      <c r="P1359" s="111" t="s">
        <v>2613</v>
      </c>
      <c r="Q1359" s="153" t="s">
        <v>330</v>
      </c>
      <c r="R1359" s="153" t="s">
        <v>331</v>
      </c>
      <c r="S1359" s="153">
        <v>4.1666666666666657E-2</v>
      </c>
      <c r="T1359" s="153">
        <v>0.3576388888888889</v>
      </c>
      <c r="U1359" s="153">
        <v>0.39930555555555558</v>
      </c>
      <c r="V1359" s="153">
        <f>IF(ISBLANK(T1359),"",Tabella2[[#This Row],[ACT STOP]]-Tabella2[[#This Row],[ACT START]])</f>
        <v>4.1666666666666685E-2</v>
      </c>
      <c r="W1359" s="104" t="s">
        <v>92</v>
      </c>
      <c r="X1359" s="104" t="s">
        <v>91</v>
      </c>
      <c r="Y1359" s="110"/>
      <c r="Z1359" s="106"/>
      <c r="AA1359" s="104"/>
      <c r="AB1359" s="107"/>
      <c r="AC1359" s="72">
        <v>1</v>
      </c>
      <c r="AH1359" s="70"/>
      <c r="AI1359" s="70"/>
      <c r="AJ1359">
        <v>0</v>
      </c>
      <c r="AL1359" s="70"/>
      <c r="BM1359" s="135">
        <v>0.3576388888888889</v>
      </c>
      <c r="BN1359" s="136">
        <v>0.39930555555555558</v>
      </c>
      <c r="BO1359" s="101"/>
      <c r="BR1359" s="109" t="str">
        <f t="shared" si="21"/>
        <v>SH-25-1348</v>
      </c>
      <c r="BS1359" s="109" t="s">
        <v>318</v>
      </c>
      <c r="BT1359" t="s">
        <v>92</v>
      </c>
      <c r="BU1359" t="s">
        <v>2621</v>
      </c>
    </row>
    <row r="1360" spans="1:73" hidden="1">
      <c r="A1360" s="103" t="s">
        <v>2622</v>
      </c>
      <c r="B1360" s="102">
        <v>45685</v>
      </c>
      <c r="C1360" s="104">
        <f>_xlfn.ISOWEEKNUM(Tabella2[[#This Row],[Date]])</f>
        <v>5</v>
      </c>
      <c r="D1360" s="104" t="s">
        <v>305</v>
      </c>
      <c r="E1360" s="104" t="s">
        <v>284</v>
      </c>
      <c r="F1360" s="104">
        <v>46</v>
      </c>
      <c r="G1360" s="104" t="s">
        <v>257</v>
      </c>
      <c r="H1360" s="105">
        <v>10</v>
      </c>
      <c r="I1360" s="104"/>
      <c r="J1360" s="104" t="s">
        <v>258</v>
      </c>
      <c r="K1360" s="104" t="s">
        <v>79</v>
      </c>
      <c r="L1360" s="104" t="s">
        <v>299</v>
      </c>
      <c r="M1360" s="104" t="s">
        <v>361</v>
      </c>
      <c r="N1360" s="104"/>
      <c r="O1360" s="108" t="str">
        <f>A289</f>
        <v>12691</v>
      </c>
      <c r="P1360" s="111" t="s">
        <v>371</v>
      </c>
      <c r="Q1360" s="153" t="s">
        <v>336</v>
      </c>
      <c r="R1360" s="153" t="s">
        <v>337</v>
      </c>
      <c r="S1360" s="153">
        <v>4.1666666666666657E-2</v>
      </c>
      <c r="T1360" s="153">
        <v>0.4201388888888889</v>
      </c>
      <c r="U1360" s="153">
        <v>0.46180555555555558</v>
      </c>
      <c r="V1360" s="153">
        <f>IF(ISBLANK(T1360),"",Tabella2[[#This Row],[ACT STOP]]-Tabella2[[#This Row],[ACT START]])</f>
        <v>4.1666666666666685E-2</v>
      </c>
      <c r="W1360" s="104" t="s">
        <v>92</v>
      </c>
      <c r="X1360" s="104" t="s">
        <v>91</v>
      </c>
      <c r="Y1360" s="110"/>
      <c r="Z1360" s="106"/>
      <c r="AA1360" s="104"/>
      <c r="AB1360" s="107"/>
      <c r="AC1360" s="72">
        <v>1</v>
      </c>
      <c r="AH1360" s="70"/>
      <c r="AI1360" s="70"/>
      <c r="AJ1360">
        <v>0</v>
      </c>
      <c r="AL1360" s="70"/>
      <c r="BM1360" s="135">
        <v>0.4201388888888889</v>
      </c>
      <c r="BN1360" s="136">
        <v>0.46180555555555558</v>
      </c>
      <c r="BO1360" s="101"/>
      <c r="BR1360" s="109" t="str">
        <f t="shared" si="21"/>
        <v>SH-25-1349</v>
      </c>
      <c r="BS1360" s="109" t="s">
        <v>552</v>
      </c>
      <c r="BT1360" t="s">
        <v>92</v>
      </c>
      <c r="BU1360" t="s">
        <v>2623</v>
      </c>
    </row>
    <row r="1361" spans="1:73" hidden="1">
      <c r="A1361" s="103" t="s">
        <v>2624</v>
      </c>
      <c r="B1361" s="102">
        <v>45685</v>
      </c>
      <c r="C1361" s="104">
        <f>_xlfn.ISOWEEKNUM(Tabella2[[#This Row],[Date]])</f>
        <v>5</v>
      </c>
      <c r="D1361" s="104" t="s">
        <v>255</v>
      </c>
      <c r="E1361" s="104" t="s">
        <v>256</v>
      </c>
      <c r="F1361" s="104">
        <v>43</v>
      </c>
      <c r="G1361" s="104" t="s">
        <v>257</v>
      </c>
      <c r="H1361" s="105">
        <v>32</v>
      </c>
      <c r="I1361" s="104" t="s">
        <v>258</v>
      </c>
      <c r="J1361" s="104"/>
      <c r="K1361" s="104" t="s">
        <v>83</v>
      </c>
      <c r="L1361" s="104" t="s">
        <v>299</v>
      </c>
      <c r="M1361" s="104" t="s">
        <v>906</v>
      </c>
      <c r="N1361" s="104"/>
      <c r="O1361" s="108" t="str">
        <f>A1362</f>
        <v>13764</v>
      </c>
      <c r="P1361" s="111" t="s">
        <v>2397</v>
      </c>
      <c r="Q1361" s="153" t="s">
        <v>336</v>
      </c>
      <c r="R1361" s="153" t="s">
        <v>337</v>
      </c>
      <c r="S1361" s="153">
        <v>4.1666666666666657E-2</v>
      </c>
      <c r="T1361" s="153">
        <v>0.4201388888888889</v>
      </c>
      <c r="U1361" s="153">
        <v>0.46180555555555558</v>
      </c>
      <c r="V1361" s="153">
        <f>IF(ISBLANK(T1361),"",Tabella2[[#This Row],[ACT STOP]]-Tabella2[[#This Row],[ACT START]])</f>
        <v>4.1666666666666685E-2</v>
      </c>
      <c r="W1361" s="104" t="s">
        <v>92</v>
      </c>
      <c r="X1361" s="104" t="s">
        <v>91</v>
      </c>
      <c r="Y1361" s="110"/>
      <c r="Z1361" s="106"/>
      <c r="AA1361" s="104"/>
      <c r="AB1361" s="107"/>
      <c r="AC1361" s="72">
        <v>1</v>
      </c>
      <c r="AH1361" s="70"/>
      <c r="AI1361" s="70"/>
      <c r="AJ1361">
        <v>0</v>
      </c>
      <c r="AL1361" s="70"/>
      <c r="BM1361" s="135">
        <v>0.4201388888888889</v>
      </c>
      <c r="BN1361" s="136">
        <v>0.46180555555555558</v>
      </c>
      <c r="BO1361" s="101"/>
      <c r="BR1361" s="109" t="str">
        <f t="shared" si="21"/>
        <v>SH-25-1350</v>
      </c>
      <c r="BS1361" s="109" t="s">
        <v>356</v>
      </c>
      <c r="BT1361" t="s">
        <v>92</v>
      </c>
      <c r="BU1361" t="s">
        <v>2625</v>
      </c>
    </row>
    <row r="1362" spans="1:73" hidden="1">
      <c r="A1362" s="103" t="s">
        <v>2626</v>
      </c>
      <c r="B1362" s="102">
        <v>45685</v>
      </c>
      <c r="C1362" s="104">
        <f>_xlfn.ISOWEEKNUM(Tabella2[[#This Row],[Date]])</f>
        <v>5</v>
      </c>
      <c r="D1362" s="104" t="s">
        <v>255</v>
      </c>
      <c r="E1362" s="104" t="s">
        <v>256</v>
      </c>
      <c r="F1362" s="104">
        <v>47</v>
      </c>
      <c r="G1362" s="104" t="s">
        <v>257</v>
      </c>
      <c r="H1362" s="105">
        <v>12</v>
      </c>
      <c r="I1362" s="104" t="s">
        <v>258</v>
      </c>
      <c r="J1362" s="104"/>
      <c r="K1362" s="104" t="s">
        <v>80</v>
      </c>
      <c r="L1362" s="104" t="s">
        <v>299</v>
      </c>
      <c r="M1362" s="104" t="s">
        <v>906</v>
      </c>
      <c r="N1362" s="104"/>
      <c r="O1362" s="108" t="str">
        <f>A1361</f>
        <v>13763</v>
      </c>
      <c r="P1362" s="111" t="s">
        <v>2397</v>
      </c>
      <c r="Q1362" s="153">
        <v>0.4201388888888889</v>
      </c>
      <c r="R1362" s="153">
        <v>0.46180555555555558</v>
      </c>
      <c r="S1362" s="153">
        <v>4.1666666666666657E-2</v>
      </c>
      <c r="T1362" s="153">
        <v>0.4201388888888889</v>
      </c>
      <c r="U1362" s="153">
        <v>0.46180555555555558</v>
      </c>
      <c r="V1362" s="153">
        <f>IF(ISBLANK(T1362),"",Tabella2[[#This Row],[ACT STOP]]-Tabella2[[#This Row],[ACT START]])</f>
        <v>4.1666666666666685E-2</v>
      </c>
      <c r="W1362" s="104" t="s">
        <v>92</v>
      </c>
      <c r="X1362" s="104" t="s">
        <v>91</v>
      </c>
      <c r="Y1362" s="110"/>
      <c r="Z1362" s="106"/>
      <c r="AA1362" s="104"/>
      <c r="AB1362" s="107"/>
      <c r="AC1362" s="72">
        <v>1</v>
      </c>
      <c r="AH1362" s="70"/>
      <c r="AI1362" s="70"/>
      <c r="AJ1362">
        <v>0</v>
      </c>
      <c r="AL1362" s="70"/>
      <c r="BM1362" s="135">
        <v>0.4201388888888889</v>
      </c>
      <c r="BN1362" s="136">
        <v>0.46180555555555558</v>
      </c>
      <c r="BO1362" s="101"/>
      <c r="BR1362" s="109" t="str">
        <f t="shared" si="21"/>
        <v>SH-25-1351</v>
      </c>
      <c r="BS1362" s="109" t="s">
        <v>266</v>
      </c>
      <c r="BT1362" t="s">
        <v>92</v>
      </c>
      <c r="BU1362" t="s">
        <v>2627</v>
      </c>
    </row>
    <row r="1363" spans="1:73" hidden="1">
      <c r="A1363" s="103" t="s">
        <v>2628</v>
      </c>
      <c r="B1363" s="102">
        <v>45685</v>
      </c>
      <c r="C1363" s="104">
        <f>_xlfn.ISOWEEKNUM(Tabella2[[#This Row],[Date]])</f>
        <v>5</v>
      </c>
      <c r="D1363" s="104" t="s">
        <v>558</v>
      </c>
      <c r="E1363" s="104" t="s">
        <v>284</v>
      </c>
      <c r="F1363" s="104">
        <v>60</v>
      </c>
      <c r="G1363" s="104" t="s">
        <v>284</v>
      </c>
      <c r="H1363" s="105">
        <v>9</v>
      </c>
      <c r="I1363" s="104"/>
      <c r="J1363" s="104" t="s">
        <v>258</v>
      </c>
      <c r="K1363" s="104" t="s">
        <v>81</v>
      </c>
      <c r="L1363" s="104" t="s">
        <v>259</v>
      </c>
      <c r="M1363" s="104" t="s">
        <v>276</v>
      </c>
      <c r="N1363" s="104"/>
      <c r="O1363" s="106"/>
      <c r="P1363" s="111" t="s">
        <v>462</v>
      </c>
      <c r="Q1363" s="153" t="s">
        <v>336</v>
      </c>
      <c r="R1363" s="153" t="s">
        <v>337</v>
      </c>
      <c r="S1363" s="153">
        <v>4.1666666666666657E-2</v>
      </c>
      <c r="T1363" s="153">
        <v>0.4201388888888889</v>
      </c>
      <c r="U1363" s="153">
        <v>0.46180555555555558</v>
      </c>
      <c r="V1363" s="153">
        <f>IF(ISBLANK(T1363),"",Tabella2[[#This Row],[ACT STOP]]-Tabella2[[#This Row],[ACT START]])</f>
        <v>4.1666666666666685E-2</v>
      </c>
      <c r="W1363" s="104" t="s">
        <v>92</v>
      </c>
      <c r="X1363" s="104" t="s">
        <v>91</v>
      </c>
      <c r="Y1363" s="110"/>
      <c r="Z1363" s="106"/>
      <c r="AA1363" s="104"/>
      <c r="AB1363" s="107"/>
      <c r="AC1363" s="72">
        <v>1</v>
      </c>
      <c r="AH1363" s="70"/>
      <c r="AI1363" s="70"/>
      <c r="AJ1363">
        <v>0</v>
      </c>
      <c r="AL1363" s="70"/>
      <c r="BM1363" s="135">
        <v>0.4201388888888889</v>
      </c>
      <c r="BN1363" s="136">
        <v>0.46180555555555558</v>
      </c>
      <c r="BO1363" s="101"/>
      <c r="BR1363" s="109" t="str">
        <f t="shared" si="21"/>
        <v>SH-25-1352</v>
      </c>
      <c r="BS1363" s="109" t="s">
        <v>339</v>
      </c>
      <c r="BT1363" t="s">
        <v>92</v>
      </c>
      <c r="BU1363" t="s">
        <v>2629</v>
      </c>
    </row>
    <row r="1364" spans="1:73" hidden="1">
      <c r="A1364" s="103" t="s">
        <v>2630</v>
      </c>
      <c r="B1364" s="102">
        <v>45685</v>
      </c>
      <c r="C1364" s="104">
        <f>_xlfn.ISOWEEKNUM(Tabella2[[#This Row],[Date]])</f>
        <v>5</v>
      </c>
      <c r="D1364" s="104" t="s">
        <v>305</v>
      </c>
      <c r="E1364" s="104" t="s">
        <v>284</v>
      </c>
      <c r="F1364" s="104">
        <v>45</v>
      </c>
      <c r="G1364" s="104" t="s">
        <v>257</v>
      </c>
      <c r="H1364" s="105">
        <v>22</v>
      </c>
      <c r="I1364" s="104"/>
      <c r="J1364" s="104" t="s">
        <v>258</v>
      </c>
      <c r="K1364" s="104" t="s">
        <v>79</v>
      </c>
      <c r="L1364" s="104" t="s">
        <v>299</v>
      </c>
      <c r="M1364" s="104" t="s">
        <v>361</v>
      </c>
      <c r="N1364" s="104"/>
      <c r="O1364" s="108" t="str">
        <f>A290</f>
        <v>12692</v>
      </c>
      <c r="P1364" s="111" t="s">
        <v>371</v>
      </c>
      <c r="Q1364" s="153" t="s">
        <v>349</v>
      </c>
      <c r="R1364" s="153" t="s">
        <v>350</v>
      </c>
      <c r="S1364" s="153">
        <v>4.1666666666666657E-2</v>
      </c>
      <c r="T1364" s="153">
        <v>0.4826388888888889</v>
      </c>
      <c r="U1364" s="153">
        <v>0.52430555555555558</v>
      </c>
      <c r="V1364" s="153">
        <f>IF(ISBLANK(T1364),"",Tabella2[[#This Row],[ACT STOP]]-Tabella2[[#This Row],[ACT START]])</f>
        <v>4.1666666666666685E-2</v>
      </c>
      <c r="W1364" s="104" t="s">
        <v>92</v>
      </c>
      <c r="X1364" s="104" t="s">
        <v>91</v>
      </c>
      <c r="Y1364" s="110"/>
      <c r="Z1364" s="106"/>
      <c r="AA1364" s="104"/>
      <c r="AB1364" s="107"/>
      <c r="AC1364" s="72">
        <v>1</v>
      </c>
      <c r="AH1364" s="70"/>
      <c r="AI1364" s="70"/>
      <c r="AJ1364">
        <v>0</v>
      </c>
      <c r="AL1364" s="70"/>
      <c r="BM1364" s="135">
        <v>0.4826388888888889</v>
      </c>
      <c r="BN1364" s="136">
        <v>0.52430555555555558</v>
      </c>
      <c r="BO1364" s="101"/>
      <c r="BR1364" s="109" t="str">
        <f t="shared" si="21"/>
        <v>SH-25-1353</v>
      </c>
      <c r="BS1364" s="109" t="s">
        <v>1257</v>
      </c>
      <c r="BT1364" t="s">
        <v>92</v>
      </c>
      <c r="BU1364" t="s">
        <v>2631</v>
      </c>
    </row>
    <row r="1365" spans="1:73" hidden="1">
      <c r="A1365" s="103" t="s">
        <v>2632</v>
      </c>
      <c r="B1365" s="102">
        <v>45685</v>
      </c>
      <c r="C1365" s="104">
        <f>_xlfn.ISOWEEKNUM(Tabella2[[#This Row],[Date]])</f>
        <v>5</v>
      </c>
      <c r="D1365" s="104" t="s">
        <v>326</v>
      </c>
      <c r="E1365" s="104" t="s">
        <v>327</v>
      </c>
      <c r="F1365" s="104">
        <v>64</v>
      </c>
      <c r="G1365" s="104" t="s">
        <v>257</v>
      </c>
      <c r="H1365" s="105">
        <v>9</v>
      </c>
      <c r="I1365" s="104" t="s">
        <v>258</v>
      </c>
      <c r="J1365" s="104"/>
      <c r="K1365" s="104" t="s">
        <v>83</v>
      </c>
      <c r="L1365" s="104" t="s">
        <v>259</v>
      </c>
      <c r="M1365" s="104" t="s">
        <v>430</v>
      </c>
      <c r="N1365" s="104"/>
      <c r="O1365" s="106"/>
      <c r="P1365" s="111" t="s">
        <v>2237</v>
      </c>
      <c r="Q1365" s="153" t="s">
        <v>349</v>
      </c>
      <c r="R1365" s="153" t="s">
        <v>350</v>
      </c>
      <c r="S1365" s="153">
        <v>4.1666666666666657E-2</v>
      </c>
      <c r="T1365" s="153">
        <v>0.4826388888888889</v>
      </c>
      <c r="U1365" s="153">
        <v>0.52430555555555558</v>
      </c>
      <c r="V1365" s="153">
        <f>IF(ISBLANK(T1365),"",Tabella2[[#This Row],[ACT STOP]]-Tabella2[[#This Row],[ACT START]])</f>
        <v>4.1666666666666685E-2</v>
      </c>
      <c r="W1365" s="104" t="s">
        <v>92</v>
      </c>
      <c r="X1365" s="104" t="s">
        <v>91</v>
      </c>
      <c r="Y1365" s="110"/>
      <c r="Z1365" s="106"/>
      <c r="AA1365" s="104"/>
      <c r="AB1365" s="107"/>
      <c r="AC1365" s="72">
        <v>1</v>
      </c>
      <c r="AH1365" s="70"/>
      <c r="AI1365" s="70"/>
      <c r="AJ1365">
        <v>0</v>
      </c>
      <c r="AL1365" s="70"/>
      <c r="BM1365" s="135">
        <v>0.4826388888888889</v>
      </c>
      <c r="BN1365" s="136">
        <v>0.52430555555555558</v>
      </c>
      <c r="BO1365" s="101"/>
      <c r="BR1365" s="109" t="str">
        <f t="shared" si="21"/>
        <v>SH-25-1354</v>
      </c>
      <c r="BS1365" s="109" t="s">
        <v>318</v>
      </c>
      <c r="BT1365" t="s">
        <v>92</v>
      </c>
      <c r="BU1365" t="s">
        <v>2633</v>
      </c>
    </row>
    <row r="1366" spans="1:73" hidden="1">
      <c r="A1366" s="103" t="s">
        <v>2634</v>
      </c>
      <c r="B1366" s="102">
        <v>45685</v>
      </c>
      <c r="C1366" s="104">
        <f>_xlfn.ISOWEEKNUM(Tabella2[[#This Row],[Date]])</f>
        <v>5</v>
      </c>
      <c r="D1366" s="104" t="s">
        <v>326</v>
      </c>
      <c r="E1366" s="104" t="s">
        <v>327</v>
      </c>
      <c r="F1366" s="104">
        <v>67</v>
      </c>
      <c r="G1366" s="104" t="s">
        <v>257</v>
      </c>
      <c r="H1366" s="105">
        <v>30</v>
      </c>
      <c r="I1366" s="104" t="s">
        <v>258</v>
      </c>
      <c r="J1366" s="104"/>
      <c r="K1366" s="104" t="s">
        <v>83</v>
      </c>
      <c r="L1366" s="104" t="s">
        <v>259</v>
      </c>
      <c r="M1366" s="104" t="s">
        <v>430</v>
      </c>
      <c r="N1366" s="104"/>
      <c r="O1366" s="106"/>
      <c r="P1366" s="111" t="s">
        <v>2237</v>
      </c>
      <c r="Q1366" s="153" t="s">
        <v>315</v>
      </c>
      <c r="R1366" s="153" t="s">
        <v>316</v>
      </c>
      <c r="S1366" s="153">
        <v>4.1666666666666657E-2</v>
      </c>
      <c r="T1366" s="153">
        <v>0.54513888888888884</v>
      </c>
      <c r="U1366" s="153">
        <v>0.58680555555555558</v>
      </c>
      <c r="V1366" s="153">
        <f>IF(ISBLANK(T1366),"",Tabella2[[#This Row],[ACT STOP]]-Tabella2[[#This Row],[ACT START]])</f>
        <v>4.1666666666666741E-2</v>
      </c>
      <c r="W1366" s="104" t="s">
        <v>92</v>
      </c>
      <c r="X1366" s="104" t="s">
        <v>91</v>
      </c>
      <c r="Y1366" s="110"/>
      <c r="Z1366" s="106"/>
      <c r="AA1366" s="104"/>
      <c r="AB1366" s="107"/>
      <c r="AC1366" s="72">
        <v>1</v>
      </c>
      <c r="AH1366" s="70"/>
      <c r="AI1366" s="70"/>
      <c r="AJ1366">
        <v>0</v>
      </c>
      <c r="AL1366" s="70"/>
      <c r="BM1366" s="135">
        <v>0.54513888888888884</v>
      </c>
      <c r="BN1366" s="136">
        <v>0.58680555555555558</v>
      </c>
      <c r="BO1366" s="101"/>
      <c r="BR1366" s="109" t="str">
        <f t="shared" si="21"/>
        <v>SH-25-1355</v>
      </c>
      <c r="BS1366" s="109" t="s">
        <v>279</v>
      </c>
      <c r="BT1366" t="s">
        <v>92</v>
      </c>
      <c r="BU1366" t="s">
        <v>2635</v>
      </c>
    </row>
    <row r="1367" spans="1:73" hidden="1">
      <c r="A1367" s="103" t="s">
        <v>2636</v>
      </c>
      <c r="B1367" s="102">
        <v>45685</v>
      </c>
      <c r="C1367" s="104">
        <f>_xlfn.ISOWEEKNUM(Tabella2[[#This Row],[Date]])</f>
        <v>5</v>
      </c>
      <c r="D1367" s="104" t="s">
        <v>455</v>
      </c>
      <c r="E1367" s="104" t="s">
        <v>284</v>
      </c>
      <c r="F1367" s="104">
        <v>37</v>
      </c>
      <c r="G1367" s="104" t="s">
        <v>257</v>
      </c>
      <c r="H1367" s="105">
        <v>13</v>
      </c>
      <c r="I1367" s="104"/>
      <c r="J1367" s="104" t="s">
        <v>258</v>
      </c>
      <c r="K1367" s="104" t="s">
        <v>79</v>
      </c>
      <c r="L1367" s="104" t="s">
        <v>299</v>
      </c>
      <c r="M1367" s="104" t="s">
        <v>276</v>
      </c>
      <c r="N1367" s="104"/>
      <c r="O1367" s="108" t="str">
        <f>A292</f>
        <v>12694</v>
      </c>
      <c r="P1367" s="111" t="s">
        <v>733</v>
      </c>
      <c r="Q1367" s="153" t="s">
        <v>343</v>
      </c>
      <c r="R1367" s="153" t="s">
        <v>344</v>
      </c>
      <c r="S1367" s="153">
        <v>4.1666666666666657E-2</v>
      </c>
      <c r="T1367" s="153">
        <v>0.60763888888888884</v>
      </c>
      <c r="U1367" s="153">
        <v>0.64930555555555558</v>
      </c>
      <c r="V1367" s="153">
        <f>IF(ISBLANK(T1367),"",Tabella2[[#This Row],[ACT STOP]]-Tabella2[[#This Row],[ACT START]])</f>
        <v>4.1666666666666741E-2</v>
      </c>
      <c r="W1367" s="104" t="s">
        <v>92</v>
      </c>
      <c r="X1367" s="104" t="s">
        <v>91</v>
      </c>
      <c r="Y1367" s="110" t="s">
        <v>939</v>
      </c>
      <c r="Z1367" s="106"/>
      <c r="AA1367" s="104"/>
      <c r="AB1367" s="107"/>
      <c r="AC1367" s="72">
        <v>1</v>
      </c>
      <c r="AH1367" s="70"/>
      <c r="AI1367" s="70"/>
      <c r="AJ1367">
        <v>0</v>
      </c>
      <c r="AL1367" s="70"/>
      <c r="BM1367" s="135">
        <v>0.60763888888888884</v>
      </c>
      <c r="BN1367" s="136">
        <v>0.64930555555555558</v>
      </c>
      <c r="BO1367" s="101"/>
      <c r="BR1367" s="109" t="str">
        <f t="shared" si="21"/>
        <v>SH-25-1356</v>
      </c>
      <c r="BS1367" s="109" t="s">
        <v>427</v>
      </c>
      <c r="BT1367" t="s">
        <v>92</v>
      </c>
      <c r="BU1367" t="s">
        <v>2637</v>
      </c>
    </row>
    <row r="1368" spans="1:73" hidden="1">
      <c r="A1368" s="103" t="s">
        <v>2638</v>
      </c>
      <c r="B1368" s="102">
        <v>45685</v>
      </c>
      <c r="C1368" s="104">
        <f>_xlfn.ISOWEEKNUM(Tabella2[[#This Row],[Date]])</f>
        <v>5</v>
      </c>
      <c r="D1368" s="104" t="s">
        <v>455</v>
      </c>
      <c r="E1368" s="104" t="s">
        <v>284</v>
      </c>
      <c r="F1368" s="104">
        <v>38</v>
      </c>
      <c r="G1368" s="104" t="s">
        <v>257</v>
      </c>
      <c r="H1368" s="105">
        <v>1</v>
      </c>
      <c r="I1368" s="104"/>
      <c r="J1368" s="104" t="s">
        <v>258</v>
      </c>
      <c r="K1368" s="104" t="s">
        <v>83</v>
      </c>
      <c r="L1368" s="104" t="s">
        <v>299</v>
      </c>
      <c r="M1368" s="104" t="s">
        <v>276</v>
      </c>
      <c r="N1368" s="104"/>
      <c r="O1368" s="108" t="str">
        <f>A293</f>
        <v>12695</v>
      </c>
      <c r="P1368" s="111" t="s">
        <v>733</v>
      </c>
      <c r="Q1368" s="153" t="s">
        <v>343</v>
      </c>
      <c r="R1368" s="153" t="s">
        <v>344</v>
      </c>
      <c r="S1368" s="153">
        <v>4.1666666666666657E-2</v>
      </c>
      <c r="T1368" s="153">
        <v>0.60763888888888884</v>
      </c>
      <c r="U1368" s="153">
        <v>0.64930555555555558</v>
      </c>
      <c r="V1368" s="153">
        <f>IF(ISBLANK(T1368),"",Tabella2[[#This Row],[ACT STOP]]-Tabella2[[#This Row],[ACT START]])</f>
        <v>4.1666666666666741E-2</v>
      </c>
      <c r="W1368" s="104" t="s">
        <v>92</v>
      </c>
      <c r="X1368" s="104" t="s">
        <v>91</v>
      </c>
      <c r="Y1368" s="110"/>
      <c r="Z1368" s="106"/>
      <c r="AA1368" s="104"/>
      <c r="AB1368" s="107"/>
      <c r="AC1368" s="72">
        <v>1</v>
      </c>
      <c r="AH1368" s="70"/>
      <c r="AI1368" s="70"/>
      <c r="AJ1368">
        <v>0</v>
      </c>
      <c r="AL1368" s="70"/>
      <c r="BM1368" s="135">
        <v>0.60763888888888884</v>
      </c>
      <c r="BN1368" s="136">
        <v>0.64930555555555558</v>
      </c>
      <c r="BO1368" s="101"/>
      <c r="BR1368" s="109" t="str">
        <f t="shared" si="21"/>
        <v>SH-25-1357</v>
      </c>
      <c r="BS1368" s="109" t="s">
        <v>332</v>
      </c>
      <c r="BT1368" t="s">
        <v>92</v>
      </c>
      <c r="BU1368" t="s">
        <v>2639</v>
      </c>
    </row>
    <row r="1369" spans="1:73" hidden="1">
      <c r="A1369" s="103" t="s">
        <v>2640</v>
      </c>
      <c r="B1369" s="102">
        <v>45685</v>
      </c>
      <c r="C1369" s="104">
        <f>_xlfn.ISOWEEKNUM(Tabella2[[#This Row],[Date]])</f>
        <v>5</v>
      </c>
      <c r="D1369" s="104" t="s">
        <v>275</v>
      </c>
      <c r="E1369" s="104" t="s">
        <v>256</v>
      </c>
      <c r="F1369" s="104">
        <v>57</v>
      </c>
      <c r="G1369" s="104" t="s">
        <v>257</v>
      </c>
      <c r="H1369" s="105">
        <v>32</v>
      </c>
      <c r="I1369" s="104" t="s">
        <v>258</v>
      </c>
      <c r="J1369" s="104"/>
      <c r="K1369" s="104" t="s">
        <v>79</v>
      </c>
      <c r="L1369" s="104" t="s">
        <v>299</v>
      </c>
      <c r="M1369" s="104" t="s">
        <v>328</v>
      </c>
      <c r="N1369" s="104"/>
      <c r="O1369" s="108" t="str">
        <f>A1370</f>
        <v>13772</v>
      </c>
      <c r="P1369" s="111" t="s">
        <v>2641</v>
      </c>
      <c r="Q1369" s="153" t="s">
        <v>2642</v>
      </c>
      <c r="R1369" s="153" t="s">
        <v>2643</v>
      </c>
      <c r="S1369" s="153">
        <v>4.1666666666666657E-2</v>
      </c>
      <c r="T1369" s="153">
        <v>0.67013888888888884</v>
      </c>
      <c r="U1369" s="153">
        <v>0.71180555555555558</v>
      </c>
      <c r="V1369" s="153">
        <f>IF(ISBLANK(T1369),"",Tabella2[[#This Row],[ACT STOP]]-Tabella2[[#This Row],[ACT START]])</f>
        <v>4.1666666666666741E-2</v>
      </c>
      <c r="W1369" s="104" t="s">
        <v>92</v>
      </c>
      <c r="X1369" s="104" t="s">
        <v>91</v>
      </c>
      <c r="Y1369" s="110"/>
      <c r="Z1369" s="106"/>
      <c r="AA1369" s="104"/>
      <c r="AB1369" s="107"/>
      <c r="AC1369" s="72">
        <v>1</v>
      </c>
      <c r="AH1369" s="70"/>
      <c r="AI1369" s="70"/>
      <c r="AJ1369">
        <v>0</v>
      </c>
      <c r="AL1369" s="70"/>
      <c r="BM1369" s="135">
        <v>0.67013888888888884</v>
      </c>
      <c r="BN1369" s="136">
        <v>0.71180555555555558</v>
      </c>
      <c r="BO1369" s="101"/>
      <c r="BR1369" s="109" t="str">
        <f t="shared" si="21"/>
        <v>SH-25-1358</v>
      </c>
      <c r="BS1369" s="109" t="s">
        <v>356</v>
      </c>
      <c r="BT1369" t="s">
        <v>92</v>
      </c>
      <c r="BU1369" t="s">
        <v>2644</v>
      </c>
    </row>
    <row r="1370" spans="1:73" hidden="1">
      <c r="A1370" s="103" t="s">
        <v>2645</v>
      </c>
      <c r="B1370" s="102">
        <v>45685</v>
      </c>
      <c r="C1370" s="104">
        <f>_xlfn.ISOWEEKNUM(Tabella2[[#This Row],[Date]])</f>
        <v>5</v>
      </c>
      <c r="D1370" s="104" t="s">
        <v>275</v>
      </c>
      <c r="E1370" s="104" t="s">
        <v>256</v>
      </c>
      <c r="F1370" s="104">
        <v>61</v>
      </c>
      <c r="G1370" s="104" t="s">
        <v>284</v>
      </c>
      <c r="H1370" s="105">
        <v>23</v>
      </c>
      <c r="I1370" s="104" t="s">
        <v>258</v>
      </c>
      <c r="J1370" s="104"/>
      <c r="K1370" s="104" t="s">
        <v>78</v>
      </c>
      <c r="L1370" s="104" t="s">
        <v>299</v>
      </c>
      <c r="M1370" s="104" t="s">
        <v>328</v>
      </c>
      <c r="N1370" s="104"/>
      <c r="O1370" s="108" t="str">
        <f>A1369</f>
        <v>13771</v>
      </c>
      <c r="P1370" s="111" t="s">
        <v>2641</v>
      </c>
      <c r="Q1370" s="153">
        <v>0.67013888888888884</v>
      </c>
      <c r="R1370" s="153">
        <v>0.71180555555555558</v>
      </c>
      <c r="S1370" s="153">
        <v>4.1666666666666657E-2</v>
      </c>
      <c r="T1370" s="153">
        <v>0.67013888888888884</v>
      </c>
      <c r="U1370" s="153">
        <v>0.71180555555555558</v>
      </c>
      <c r="V1370" s="153">
        <f>IF(ISBLANK(T1370),"",Tabella2[[#This Row],[ACT STOP]]-Tabella2[[#This Row],[ACT START]])</f>
        <v>4.1666666666666741E-2</v>
      </c>
      <c r="W1370" s="104" t="s">
        <v>92</v>
      </c>
      <c r="X1370" s="104" t="s">
        <v>91</v>
      </c>
      <c r="Y1370" s="110"/>
      <c r="Z1370" s="106"/>
      <c r="AA1370" s="104"/>
      <c r="AB1370" s="107"/>
      <c r="AC1370" s="72">
        <v>1</v>
      </c>
      <c r="AH1370" s="70"/>
      <c r="AI1370" s="70"/>
      <c r="AJ1370">
        <v>0</v>
      </c>
      <c r="AL1370" s="70"/>
      <c r="BM1370" s="135">
        <v>0.67013888888888884</v>
      </c>
      <c r="BN1370" s="136">
        <v>0.71180555555555558</v>
      </c>
      <c r="BO1370" s="101"/>
      <c r="BR1370" s="109" t="str">
        <f t="shared" si="21"/>
        <v>SH-25-1359</v>
      </c>
      <c r="BS1370" s="109" t="s">
        <v>358</v>
      </c>
      <c r="BT1370" t="s">
        <v>92</v>
      </c>
      <c r="BU1370" t="s">
        <v>2646</v>
      </c>
    </row>
    <row r="1371" spans="1:73" hidden="1">
      <c r="A1371" s="103" t="s">
        <v>2647</v>
      </c>
      <c r="B1371" s="102">
        <v>45685</v>
      </c>
      <c r="C1371" s="104">
        <f>_xlfn.ISOWEEKNUM(Tabella2[[#This Row],[Date]])</f>
        <v>5</v>
      </c>
      <c r="D1371" s="104" t="s">
        <v>370</v>
      </c>
      <c r="E1371" s="104" t="s">
        <v>256</v>
      </c>
      <c r="F1371" s="104">
        <v>52</v>
      </c>
      <c r="G1371" s="104" t="s">
        <v>257</v>
      </c>
      <c r="H1371" s="105">
        <v>33</v>
      </c>
      <c r="I1371" s="104" t="s">
        <v>258</v>
      </c>
      <c r="J1371" s="104"/>
      <c r="K1371" s="104" t="s">
        <v>83</v>
      </c>
      <c r="L1371" s="104" t="s">
        <v>299</v>
      </c>
      <c r="M1371" s="104" t="s">
        <v>276</v>
      </c>
      <c r="N1371" s="104"/>
      <c r="O1371" s="108" t="str">
        <f>A294</f>
        <v>12696</v>
      </c>
      <c r="P1371" s="111" t="s">
        <v>2648</v>
      </c>
      <c r="Q1371" s="153" t="s">
        <v>2642</v>
      </c>
      <c r="R1371" s="153" t="s">
        <v>2643</v>
      </c>
      <c r="S1371" s="153">
        <v>4.1666666666666657E-2</v>
      </c>
      <c r="T1371" s="153">
        <v>0.67013888888888884</v>
      </c>
      <c r="U1371" s="153">
        <v>0.71180555555555558</v>
      </c>
      <c r="V1371" s="153">
        <f>IF(ISBLANK(T1371),"",Tabella2[[#This Row],[ACT STOP]]-Tabella2[[#This Row],[ACT START]])</f>
        <v>4.1666666666666741E-2</v>
      </c>
      <c r="W1371" s="104" t="s">
        <v>92</v>
      </c>
      <c r="X1371" s="104" t="s">
        <v>91</v>
      </c>
      <c r="Y1371" s="110"/>
      <c r="Z1371" s="106"/>
      <c r="AA1371" s="104"/>
      <c r="AB1371" s="107"/>
      <c r="AC1371" s="72">
        <v>1</v>
      </c>
      <c r="AH1371" s="70"/>
      <c r="AI1371" s="70"/>
      <c r="AJ1371">
        <v>0</v>
      </c>
      <c r="AL1371" s="70"/>
      <c r="BM1371" s="135">
        <v>0.67013888888888884</v>
      </c>
      <c r="BN1371" s="136">
        <v>0.71180555555555558</v>
      </c>
      <c r="BO1371" s="101"/>
      <c r="BR1371" s="109" t="str">
        <f t="shared" si="21"/>
        <v>SH-25-1360</v>
      </c>
      <c r="BS1371" s="109" t="s">
        <v>458</v>
      </c>
      <c r="BT1371" t="s">
        <v>92</v>
      </c>
      <c r="BU1371" t="s">
        <v>2649</v>
      </c>
    </row>
    <row r="1372" spans="1:73" hidden="1">
      <c r="A1372" s="103" t="s">
        <v>2650</v>
      </c>
      <c r="B1372" s="102">
        <v>45685</v>
      </c>
      <c r="C1372" s="104">
        <f>_xlfn.ISOWEEKNUM(Tabella2[[#This Row],[Date]])</f>
        <v>5</v>
      </c>
      <c r="D1372" s="104" t="s">
        <v>478</v>
      </c>
      <c r="E1372" s="104" t="s">
        <v>284</v>
      </c>
      <c r="F1372" s="104">
        <v>65</v>
      </c>
      <c r="G1372" s="104" t="s">
        <v>257</v>
      </c>
      <c r="H1372" s="105">
        <v>30</v>
      </c>
      <c r="I1372" s="104"/>
      <c r="J1372" s="104" t="s">
        <v>258</v>
      </c>
      <c r="K1372" s="104" t="s">
        <v>77</v>
      </c>
      <c r="L1372" s="104" t="s">
        <v>259</v>
      </c>
      <c r="M1372" s="104" t="s">
        <v>276</v>
      </c>
      <c r="N1372" s="104"/>
      <c r="O1372" s="106"/>
      <c r="P1372" s="111" t="s">
        <v>2613</v>
      </c>
      <c r="Q1372" s="153" t="s">
        <v>2642</v>
      </c>
      <c r="R1372" s="153" t="s">
        <v>2643</v>
      </c>
      <c r="S1372" s="153">
        <v>4.1666666666666657E-2</v>
      </c>
      <c r="T1372" s="153">
        <v>0.67013888888888884</v>
      </c>
      <c r="U1372" s="153">
        <v>0.71180555555555558</v>
      </c>
      <c r="V1372" s="153">
        <f>IF(ISBLANK(T1372),"",Tabella2[[#This Row],[ACT STOP]]-Tabella2[[#This Row],[ACT START]])</f>
        <v>4.1666666666666741E-2</v>
      </c>
      <c r="W1372" s="104" t="s">
        <v>92</v>
      </c>
      <c r="X1372" s="104" t="s">
        <v>91</v>
      </c>
      <c r="Y1372" s="110"/>
      <c r="Z1372" s="106"/>
      <c r="AA1372" s="104"/>
      <c r="AB1372" s="107"/>
      <c r="AC1372" s="72">
        <v>1</v>
      </c>
      <c r="AH1372" s="70"/>
      <c r="AI1372" s="70"/>
      <c r="AJ1372">
        <v>0</v>
      </c>
      <c r="AL1372" s="70"/>
      <c r="BM1372" s="135">
        <v>0.67013888888888884</v>
      </c>
      <c r="BN1372" s="136">
        <v>0.71180555555555558</v>
      </c>
      <c r="BO1372" s="101"/>
      <c r="BR1372" s="109" t="str">
        <f t="shared" si="21"/>
        <v>SH-25-1361</v>
      </c>
      <c r="BS1372" s="109" t="s">
        <v>279</v>
      </c>
      <c r="BT1372" t="s">
        <v>92</v>
      </c>
      <c r="BU1372" t="s">
        <v>2651</v>
      </c>
    </row>
    <row r="1373" spans="1:73" hidden="1">
      <c r="A1373" s="103" t="s">
        <v>2652</v>
      </c>
      <c r="B1373" s="102">
        <v>45685</v>
      </c>
      <c r="C1373" s="104">
        <f>_xlfn.ISOWEEKNUM(Tabella2[[#This Row],[Date]])</f>
        <v>5</v>
      </c>
      <c r="D1373" s="104" t="s">
        <v>478</v>
      </c>
      <c r="E1373" s="104" t="s">
        <v>284</v>
      </c>
      <c r="F1373" s="104">
        <v>64</v>
      </c>
      <c r="G1373" s="104" t="s">
        <v>284</v>
      </c>
      <c r="H1373" s="105">
        <v>22</v>
      </c>
      <c r="I1373" s="104"/>
      <c r="J1373" s="104" t="s">
        <v>258</v>
      </c>
      <c r="K1373" s="104" t="s">
        <v>75</v>
      </c>
      <c r="L1373" s="104" t="s">
        <v>259</v>
      </c>
      <c r="M1373" s="104" t="s">
        <v>276</v>
      </c>
      <c r="N1373" s="104"/>
      <c r="O1373" s="106"/>
      <c r="P1373" s="111" t="s">
        <v>2613</v>
      </c>
      <c r="Q1373" s="153">
        <v>0.4826388888888889</v>
      </c>
      <c r="R1373" s="153">
        <v>0.52430555555555558</v>
      </c>
      <c r="S1373" s="153">
        <v>4.1666666666666657E-2</v>
      </c>
      <c r="T1373" s="153">
        <v>0.4826388888888889</v>
      </c>
      <c r="U1373" s="153">
        <v>0.52430555555555558</v>
      </c>
      <c r="V1373" s="153">
        <f>IF(ISBLANK(T1373),"",Tabella2[[#This Row],[ACT STOP]]-Tabella2[[#This Row],[ACT START]])</f>
        <v>4.1666666666666685E-2</v>
      </c>
      <c r="W1373" s="104" t="s">
        <v>92</v>
      </c>
      <c r="X1373" s="104" t="s">
        <v>91</v>
      </c>
      <c r="Y1373" s="110" t="s">
        <v>2653</v>
      </c>
      <c r="Z1373" s="106"/>
      <c r="AA1373" s="104"/>
      <c r="AB1373" s="107"/>
      <c r="AC1373" s="72">
        <v>1</v>
      </c>
      <c r="AH1373" s="70"/>
      <c r="AI1373" s="70"/>
      <c r="AJ1373">
        <v>0</v>
      </c>
      <c r="AL1373" s="70"/>
      <c r="BM1373" s="135">
        <v>0.4826388888888889</v>
      </c>
      <c r="BN1373" s="136">
        <v>0.52430555555555558</v>
      </c>
      <c r="BO1373" s="101"/>
      <c r="BR1373" s="109" t="str">
        <f t="shared" si="21"/>
        <v>SH-25-1362</v>
      </c>
      <c r="BS1373" s="109" t="s">
        <v>295</v>
      </c>
      <c r="BT1373" t="s">
        <v>92</v>
      </c>
      <c r="BU1373" t="s">
        <v>2654</v>
      </c>
    </row>
    <row r="1374" spans="1:73" hidden="1">
      <c r="A1374" s="103" t="s">
        <v>2655</v>
      </c>
      <c r="B1374" s="102">
        <v>45686</v>
      </c>
      <c r="C1374" s="104">
        <f>_xlfn.ISOWEEKNUM(Tabella2[[#This Row],[Date]])</f>
        <v>5</v>
      </c>
      <c r="D1374" s="104" t="s">
        <v>1872</v>
      </c>
      <c r="E1374" s="104" t="s">
        <v>256</v>
      </c>
      <c r="F1374" s="104">
        <v>11</v>
      </c>
      <c r="G1374" s="104" t="s">
        <v>257</v>
      </c>
      <c r="H1374" s="105">
        <v>2</v>
      </c>
      <c r="I1374" s="104" t="s">
        <v>258</v>
      </c>
      <c r="J1374" s="104"/>
      <c r="K1374" s="104" t="s">
        <v>79</v>
      </c>
      <c r="L1374" s="104" t="s">
        <v>299</v>
      </c>
      <c r="M1374" s="104" t="s">
        <v>386</v>
      </c>
      <c r="N1374" s="104"/>
      <c r="O1374" s="108" t="str">
        <f>A1375</f>
        <v>13777</v>
      </c>
      <c r="P1374" s="111" t="s">
        <v>2209</v>
      </c>
      <c r="Q1374" s="153">
        <v>0.2951388888888889</v>
      </c>
      <c r="R1374" s="153">
        <v>0.33680555555555558</v>
      </c>
      <c r="S1374" s="153">
        <v>4.1666666666666657E-2</v>
      </c>
      <c r="T1374" s="153">
        <v>0.2951388888888889</v>
      </c>
      <c r="U1374" s="153">
        <v>0.33680555555555558</v>
      </c>
      <c r="V1374" s="153">
        <f>IF(ISBLANK(T1374),"",Tabella2[[#This Row],[ACT STOP]]-Tabella2[[#This Row],[ACT START]])</f>
        <v>4.1666666666666685E-2</v>
      </c>
      <c r="W1374" s="104" t="s">
        <v>92</v>
      </c>
      <c r="X1374" s="104" t="s">
        <v>91</v>
      </c>
      <c r="Y1374" s="110"/>
      <c r="Z1374" s="106"/>
      <c r="AA1374" s="104"/>
      <c r="AB1374" s="107"/>
      <c r="AC1374" s="72">
        <v>1</v>
      </c>
      <c r="AH1374" s="70"/>
      <c r="AI1374" s="70"/>
      <c r="AJ1374">
        <v>0</v>
      </c>
      <c r="AL1374" s="70"/>
      <c r="BM1374" s="135">
        <v>0.2951388888888889</v>
      </c>
      <c r="BN1374" s="136">
        <v>0.33680555555555558</v>
      </c>
      <c r="BO1374" s="101"/>
      <c r="BR1374" s="109" t="str">
        <f t="shared" si="21"/>
        <v>SH-25-1363</v>
      </c>
      <c r="BS1374" s="109" t="s">
        <v>368</v>
      </c>
      <c r="BT1374" t="s">
        <v>92</v>
      </c>
      <c r="BU1374" t="s">
        <v>2656</v>
      </c>
    </row>
    <row r="1375" spans="1:73" hidden="1">
      <c r="A1375" s="103" t="s">
        <v>2657</v>
      </c>
      <c r="B1375" s="102">
        <v>45686</v>
      </c>
      <c r="C1375" s="104">
        <f>_xlfn.ISOWEEKNUM(Tabella2[[#This Row],[Date]])</f>
        <v>5</v>
      </c>
      <c r="D1375" s="104" t="s">
        <v>255</v>
      </c>
      <c r="E1375" s="104" t="s">
        <v>256</v>
      </c>
      <c r="F1375" s="104">
        <v>48</v>
      </c>
      <c r="G1375" s="104" t="s">
        <v>257</v>
      </c>
      <c r="H1375" s="105">
        <v>10</v>
      </c>
      <c r="I1375" s="104" t="s">
        <v>258</v>
      </c>
      <c r="J1375" s="104"/>
      <c r="K1375" s="104" t="s">
        <v>78</v>
      </c>
      <c r="L1375" s="104" t="s">
        <v>299</v>
      </c>
      <c r="M1375" s="104" t="s">
        <v>386</v>
      </c>
      <c r="N1375" s="104"/>
      <c r="O1375" s="108" t="str">
        <f>A1374</f>
        <v>13776</v>
      </c>
      <c r="P1375" s="111" t="s">
        <v>2209</v>
      </c>
      <c r="Q1375" s="153">
        <v>0.2951388888888889</v>
      </c>
      <c r="R1375" s="153">
        <v>0.33680555555555558</v>
      </c>
      <c r="S1375" s="153">
        <v>4.1666666666666657E-2</v>
      </c>
      <c r="T1375" s="153">
        <v>0.2951388888888889</v>
      </c>
      <c r="U1375" s="153">
        <v>0.33680555555555558</v>
      </c>
      <c r="V1375" s="153">
        <f>IF(ISBLANK(T1375),"",Tabella2[[#This Row],[ACT STOP]]-Tabella2[[#This Row],[ACT START]])</f>
        <v>4.1666666666666685E-2</v>
      </c>
      <c r="W1375" s="104" t="s">
        <v>92</v>
      </c>
      <c r="X1375" s="104" t="s">
        <v>91</v>
      </c>
      <c r="Y1375" s="110"/>
      <c r="Z1375" s="106"/>
      <c r="AA1375" s="104"/>
      <c r="AB1375" s="107"/>
      <c r="AC1375" s="72">
        <v>1</v>
      </c>
      <c r="AH1375" s="70"/>
      <c r="AI1375" s="70"/>
      <c r="AJ1375">
        <v>0</v>
      </c>
      <c r="AL1375" s="70"/>
      <c r="BM1375" s="135">
        <v>0.2951388888888889</v>
      </c>
      <c r="BN1375" s="136">
        <v>0.33680555555555558</v>
      </c>
      <c r="BO1375" s="101"/>
      <c r="BR1375" s="109" t="str">
        <f t="shared" si="21"/>
        <v>SH-25-1364</v>
      </c>
      <c r="BS1375" s="109" t="s">
        <v>552</v>
      </c>
      <c r="BT1375" t="s">
        <v>92</v>
      </c>
      <c r="BU1375" t="s">
        <v>2658</v>
      </c>
    </row>
    <row r="1376" spans="1:73" hidden="1">
      <c r="A1376" s="103" t="s">
        <v>2659</v>
      </c>
      <c r="B1376" s="102">
        <v>45686</v>
      </c>
      <c r="C1376" s="104">
        <f>_xlfn.ISOWEEKNUM(Tabella2[[#This Row],[Date]])</f>
        <v>5</v>
      </c>
      <c r="D1376" s="104" t="s">
        <v>255</v>
      </c>
      <c r="E1376" s="104" t="s">
        <v>256</v>
      </c>
      <c r="F1376" s="104">
        <v>43</v>
      </c>
      <c r="G1376" s="104" t="s">
        <v>257</v>
      </c>
      <c r="H1376" s="105">
        <v>13</v>
      </c>
      <c r="I1376" s="104" t="s">
        <v>258</v>
      </c>
      <c r="J1376" s="104"/>
      <c r="K1376" s="104" t="s">
        <v>83</v>
      </c>
      <c r="L1376" s="104" t="s">
        <v>299</v>
      </c>
      <c r="M1376" s="104" t="s">
        <v>906</v>
      </c>
      <c r="N1376" s="104"/>
      <c r="O1376" s="108" t="str">
        <f>A295</f>
        <v>12697</v>
      </c>
      <c r="P1376" s="111" t="s">
        <v>2660</v>
      </c>
      <c r="Q1376" s="153">
        <v>0.2951388888888889</v>
      </c>
      <c r="R1376" s="153">
        <v>0.33680555555555558</v>
      </c>
      <c r="S1376" s="153">
        <v>4.1666666666666657E-2</v>
      </c>
      <c r="T1376" s="153">
        <v>0.2951388888888889</v>
      </c>
      <c r="U1376" s="153">
        <v>0.33680555555555558</v>
      </c>
      <c r="V1376" s="153">
        <f>IF(ISBLANK(T1376),"",Tabella2[[#This Row],[ACT STOP]]-Tabella2[[#This Row],[ACT START]])</f>
        <v>4.1666666666666685E-2</v>
      </c>
      <c r="W1376" s="104" t="s">
        <v>92</v>
      </c>
      <c r="X1376" s="104" t="s">
        <v>91</v>
      </c>
      <c r="Y1376" s="110"/>
      <c r="Z1376" s="106"/>
      <c r="AA1376" s="104"/>
      <c r="AB1376" s="107"/>
      <c r="AC1376" s="72">
        <v>1</v>
      </c>
      <c r="AH1376" s="70"/>
      <c r="AI1376" s="70"/>
      <c r="AJ1376">
        <v>0</v>
      </c>
      <c r="AL1376" s="70"/>
      <c r="BM1376" s="135">
        <v>0.2951388888888889</v>
      </c>
      <c r="BN1376" s="136">
        <v>0.33680555555555558</v>
      </c>
      <c r="BO1376" s="101"/>
      <c r="BR1376" s="109" t="str">
        <f t="shared" si="21"/>
        <v>SH-25-1365</v>
      </c>
      <c r="BS1376" s="109" t="s">
        <v>427</v>
      </c>
      <c r="BT1376" t="s">
        <v>92</v>
      </c>
      <c r="BU1376" t="s">
        <v>2661</v>
      </c>
    </row>
    <row r="1377" spans="1:73" hidden="1">
      <c r="A1377" s="103" t="s">
        <v>2662</v>
      </c>
      <c r="B1377" s="102">
        <v>45686</v>
      </c>
      <c r="C1377" s="104">
        <f>_xlfn.ISOWEEKNUM(Tabella2[[#This Row],[Date]])</f>
        <v>5</v>
      </c>
      <c r="D1377" s="104" t="s">
        <v>321</v>
      </c>
      <c r="E1377" s="104" t="s">
        <v>284</v>
      </c>
      <c r="F1377" s="104">
        <v>51</v>
      </c>
      <c r="G1377" s="104" t="s">
        <v>284</v>
      </c>
      <c r="H1377" s="105">
        <v>23</v>
      </c>
      <c r="I1377" s="104"/>
      <c r="J1377" s="104" t="s">
        <v>258</v>
      </c>
      <c r="K1377" s="104" t="s">
        <v>75</v>
      </c>
      <c r="L1377" s="104" t="s">
        <v>259</v>
      </c>
      <c r="M1377" s="104" t="s">
        <v>276</v>
      </c>
      <c r="N1377" s="104"/>
      <c r="O1377" s="106"/>
      <c r="P1377" s="111" t="s">
        <v>462</v>
      </c>
      <c r="Q1377" s="153">
        <v>0.2951388888888889</v>
      </c>
      <c r="R1377" s="153">
        <v>0.33680555555555558</v>
      </c>
      <c r="S1377" s="153">
        <v>4.1666666666666657E-2</v>
      </c>
      <c r="T1377" s="153">
        <v>0.2951388888888889</v>
      </c>
      <c r="U1377" s="153">
        <v>0.33680555555555558</v>
      </c>
      <c r="V1377" s="153">
        <f>IF(ISBLANK(T1377),"",Tabella2[[#This Row],[ACT STOP]]-Tabella2[[#This Row],[ACT START]])</f>
        <v>4.1666666666666685E-2</v>
      </c>
      <c r="W1377" s="104" t="s">
        <v>92</v>
      </c>
      <c r="X1377" s="104" t="s">
        <v>91</v>
      </c>
      <c r="Y1377" s="110"/>
      <c r="Z1377" s="106"/>
      <c r="AA1377" s="104"/>
      <c r="AB1377" s="107"/>
      <c r="AC1377" s="72">
        <v>1</v>
      </c>
      <c r="AH1377" s="70"/>
      <c r="AI1377" s="70"/>
      <c r="AJ1377">
        <v>0</v>
      </c>
      <c r="AL1377" s="70"/>
      <c r="BM1377" s="135">
        <v>0.2951388888888889</v>
      </c>
      <c r="BN1377" s="136">
        <v>0.33680555555555558</v>
      </c>
      <c r="BO1377" s="101"/>
      <c r="BR1377" s="109" t="str">
        <f t="shared" si="21"/>
        <v>SH-25-1366</v>
      </c>
      <c r="BS1377" s="109" t="s">
        <v>358</v>
      </c>
      <c r="BT1377" t="s">
        <v>92</v>
      </c>
      <c r="BU1377" t="s">
        <v>2663</v>
      </c>
    </row>
    <row r="1378" spans="1:73" hidden="1">
      <c r="A1378" s="103" t="s">
        <v>2664</v>
      </c>
      <c r="B1378" s="102">
        <v>45686</v>
      </c>
      <c r="C1378" s="104">
        <f>_xlfn.ISOWEEKNUM(Tabella2[[#This Row],[Date]])</f>
        <v>5</v>
      </c>
      <c r="D1378" s="104" t="s">
        <v>370</v>
      </c>
      <c r="E1378" s="104" t="s">
        <v>256</v>
      </c>
      <c r="F1378" s="104">
        <v>51</v>
      </c>
      <c r="G1378" s="104" t="s">
        <v>257</v>
      </c>
      <c r="H1378" s="105">
        <v>1</v>
      </c>
      <c r="I1378" s="104" t="s">
        <v>258</v>
      </c>
      <c r="J1378" s="104"/>
      <c r="K1378" s="104" t="s">
        <v>79</v>
      </c>
      <c r="L1378" s="104" t="s">
        <v>299</v>
      </c>
      <c r="M1378" s="104" t="s">
        <v>361</v>
      </c>
      <c r="N1378" s="104"/>
      <c r="O1378" s="108" t="str">
        <f>A296</f>
        <v>12698</v>
      </c>
      <c r="P1378" s="111" t="s">
        <v>2616</v>
      </c>
      <c r="Q1378" s="153">
        <v>0.3576388888888889</v>
      </c>
      <c r="R1378" s="153">
        <v>0.39930555555555558</v>
      </c>
      <c r="S1378" s="153">
        <v>4.1666666666666657E-2</v>
      </c>
      <c r="T1378" s="153">
        <v>0.3576388888888889</v>
      </c>
      <c r="U1378" s="153">
        <v>0.39930555555555558</v>
      </c>
      <c r="V1378" s="153">
        <f>IF(ISBLANK(T1378),"",Tabella2[[#This Row],[ACT STOP]]-Tabella2[[#This Row],[ACT START]])</f>
        <v>4.1666666666666685E-2</v>
      </c>
      <c r="W1378" s="104" t="s">
        <v>92</v>
      </c>
      <c r="X1378" s="104" t="s">
        <v>91</v>
      </c>
      <c r="Y1378" s="110" t="s">
        <v>84</v>
      </c>
      <c r="Z1378" s="106"/>
      <c r="AA1378" s="104"/>
      <c r="AB1378" s="107"/>
      <c r="AC1378" s="72">
        <v>1</v>
      </c>
      <c r="AH1378" s="70"/>
      <c r="AI1378" s="70"/>
      <c r="AJ1378">
        <v>0</v>
      </c>
      <c r="AL1378" s="70"/>
      <c r="BL1378" t="s">
        <v>2665</v>
      </c>
      <c r="BM1378" s="135">
        <v>0.3576388888888889</v>
      </c>
      <c r="BN1378" s="136">
        <v>0.39930555555555558</v>
      </c>
      <c r="BO1378" s="101"/>
      <c r="BR1378" s="109" t="str">
        <f t="shared" si="21"/>
        <v>SH-25-1367</v>
      </c>
      <c r="BS1378" s="109" t="s">
        <v>332</v>
      </c>
      <c r="BT1378" t="s">
        <v>92</v>
      </c>
      <c r="BU1378" t="s">
        <v>2666</v>
      </c>
    </row>
    <row r="1379" spans="1:73" hidden="1">
      <c r="A1379" s="103" t="s">
        <v>2667</v>
      </c>
      <c r="B1379" s="102">
        <v>45686</v>
      </c>
      <c r="C1379" s="104">
        <f>_xlfn.ISOWEEKNUM(Tabella2[[#This Row],[Date]])</f>
        <v>5</v>
      </c>
      <c r="D1379" s="104" t="s">
        <v>255</v>
      </c>
      <c r="E1379" s="104" t="s">
        <v>256</v>
      </c>
      <c r="F1379" s="104">
        <v>47</v>
      </c>
      <c r="G1379" s="104" t="s">
        <v>257</v>
      </c>
      <c r="H1379" s="105">
        <v>32</v>
      </c>
      <c r="I1379" s="104" t="s">
        <v>258</v>
      </c>
      <c r="J1379" s="104"/>
      <c r="K1379" s="104" t="s">
        <v>83</v>
      </c>
      <c r="L1379" s="104" t="s">
        <v>259</v>
      </c>
      <c r="M1379" s="104" t="s">
        <v>260</v>
      </c>
      <c r="N1379" s="104"/>
      <c r="O1379" s="106"/>
      <c r="P1379" s="111" t="s">
        <v>1938</v>
      </c>
      <c r="Q1379" s="153">
        <v>0.3576388888888889</v>
      </c>
      <c r="R1379" s="153">
        <v>0.39930555555555558</v>
      </c>
      <c r="S1379" s="153">
        <v>4.1666666666666657E-2</v>
      </c>
      <c r="T1379" s="153">
        <v>0.3576388888888889</v>
      </c>
      <c r="U1379" s="153">
        <v>0.39930555555555558</v>
      </c>
      <c r="V1379" s="153">
        <f>IF(ISBLANK(T1379),"",Tabella2[[#This Row],[ACT STOP]]-Tabella2[[#This Row],[ACT START]])</f>
        <v>4.1666666666666685E-2</v>
      </c>
      <c r="W1379" s="104" t="s">
        <v>92</v>
      </c>
      <c r="X1379" s="104" t="s">
        <v>91</v>
      </c>
      <c r="Y1379" s="110" t="s">
        <v>2668</v>
      </c>
      <c r="Z1379" s="106"/>
      <c r="AA1379" s="104"/>
      <c r="AB1379" s="107"/>
      <c r="AC1379" s="72">
        <v>1</v>
      </c>
      <c r="AH1379" s="70"/>
      <c r="AI1379" s="70"/>
      <c r="AJ1379">
        <v>0</v>
      </c>
      <c r="AL1379" s="70"/>
      <c r="BM1379" s="135">
        <v>0.3576388888888889</v>
      </c>
      <c r="BN1379" s="136">
        <v>0.39930555555555558</v>
      </c>
      <c r="BO1379" s="101"/>
      <c r="BR1379" s="109" t="str">
        <f t="shared" si="21"/>
        <v>SH-25-1368</v>
      </c>
      <c r="BS1379" s="109" t="s">
        <v>356</v>
      </c>
      <c r="BT1379" t="s">
        <v>92</v>
      </c>
      <c r="BU1379" t="s">
        <v>2669</v>
      </c>
    </row>
    <row r="1380" spans="1:73" hidden="1">
      <c r="A1380" s="103" t="s">
        <v>2670</v>
      </c>
      <c r="B1380" s="102">
        <v>45686</v>
      </c>
      <c r="C1380" s="104">
        <f>_xlfn.ISOWEEKNUM(Tabella2[[#This Row],[Date]])</f>
        <v>5</v>
      </c>
      <c r="D1380" s="104" t="s">
        <v>370</v>
      </c>
      <c r="E1380" s="104" t="s">
        <v>256</v>
      </c>
      <c r="F1380" s="104">
        <v>52</v>
      </c>
      <c r="G1380" s="104" t="s">
        <v>257</v>
      </c>
      <c r="H1380" s="105">
        <v>13</v>
      </c>
      <c r="I1380" s="104" t="s">
        <v>258</v>
      </c>
      <c r="J1380" s="104"/>
      <c r="K1380" s="104" t="s">
        <v>79</v>
      </c>
      <c r="L1380" s="104" t="s">
        <v>299</v>
      </c>
      <c r="M1380" s="104" t="s">
        <v>361</v>
      </c>
      <c r="N1380" s="104"/>
      <c r="O1380" s="108" t="str">
        <f>A297</f>
        <v>12699</v>
      </c>
      <c r="P1380" s="111" t="s">
        <v>2616</v>
      </c>
      <c r="Q1380" s="153">
        <v>0.4201388888888889</v>
      </c>
      <c r="R1380" s="153">
        <v>0.46180555555555558</v>
      </c>
      <c r="S1380" s="153">
        <v>4.1666666666666657E-2</v>
      </c>
      <c r="T1380" s="153">
        <v>0.4201388888888889</v>
      </c>
      <c r="U1380" s="153">
        <v>0.46180555555555558</v>
      </c>
      <c r="V1380" s="153">
        <f>IF(ISBLANK(T1380),"",Tabella2[[#This Row],[ACT STOP]]-Tabella2[[#This Row],[ACT START]])</f>
        <v>4.1666666666666685E-2</v>
      </c>
      <c r="W1380" s="104" t="s">
        <v>92</v>
      </c>
      <c r="X1380" s="104" t="s">
        <v>91</v>
      </c>
      <c r="Y1380" s="110"/>
      <c r="Z1380" s="106"/>
      <c r="AA1380" s="104"/>
      <c r="AB1380" s="107"/>
      <c r="AC1380" s="72">
        <v>1</v>
      </c>
      <c r="AH1380" s="70"/>
      <c r="AI1380" s="70"/>
      <c r="AJ1380">
        <v>0</v>
      </c>
      <c r="AL1380" s="70"/>
      <c r="BM1380" s="135">
        <v>0.4201388888888889</v>
      </c>
      <c r="BN1380" s="136">
        <v>0.46180555555555558</v>
      </c>
      <c r="BO1380" s="101"/>
      <c r="BR1380" s="109" t="str">
        <f t="shared" si="21"/>
        <v>SH-25-1369</v>
      </c>
      <c r="BS1380" s="109" t="s">
        <v>427</v>
      </c>
      <c r="BT1380" t="s">
        <v>92</v>
      </c>
      <c r="BU1380" t="s">
        <v>2671</v>
      </c>
    </row>
    <row r="1381" spans="1:73" hidden="1">
      <c r="A1381" s="103" t="s">
        <v>2672</v>
      </c>
      <c r="B1381" s="102">
        <v>45686</v>
      </c>
      <c r="C1381" s="104">
        <f>_xlfn.ISOWEEKNUM(Tabella2[[#This Row],[Date]])</f>
        <v>5</v>
      </c>
      <c r="D1381" s="104" t="s">
        <v>421</v>
      </c>
      <c r="E1381" s="104" t="s">
        <v>327</v>
      </c>
      <c r="F1381" s="104">
        <v>72</v>
      </c>
      <c r="G1381" s="104" t="s">
        <v>284</v>
      </c>
      <c r="H1381" s="105">
        <v>9</v>
      </c>
      <c r="I1381" s="104" t="s">
        <v>258</v>
      </c>
      <c r="J1381" s="104"/>
      <c r="K1381" s="104" t="s">
        <v>75</v>
      </c>
      <c r="L1381" s="104" t="s">
        <v>299</v>
      </c>
      <c r="M1381" s="104" t="s">
        <v>422</v>
      </c>
      <c r="N1381" s="104"/>
      <c r="O1381" s="108" t="str">
        <f>A1382</f>
        <v>13784</v>
      </c>
      <c r="P1381" s="111" t="s">
        <v>2673</v>
      </c>
      <c r="Q1381" s="153">
        <v>0.4201388888888889</v>
      </c>
      <c r="R1381" s="153">
        <v>0.46180555555555558</v>
      </c>
      <c r="S1381" s="153">
        <v>4.1666666666666657E-2</v>
      </c>
      <c r="T1381" s="153">
        <v>0.4201388888888889</v>
      </c>
      <c r="U1381" s="153">
        <v>0.46180555555555558</v>
      </c>
      <c r="V1381" s="153">
        <f>IF(ISBLANK(T1381),"",Tabella2[[#This Row],[ACT STOP]]-Tabella2[[#This Row],[ACT START]])</f>
        <v>4.1666666666666685E-2</v>
      </c>
      <c r="W1381" s="104" t="s">
        <v>92</v>
      </c>
      <c r="X1381" s="104" t="s">
        <v>91</v>
      </c>
      <c r="Y1381" s="110"/>
      <c r="Z1381" s="106"/>
      <c r="AA1381" s="104"/>
      <c r="AB1381" s="107"/>
      <c r="AC1381" s="72">
        <v>1</v>
      </c>
      <c r="AH1381" s="70"/>
      <c r="AI1381" s="70"/>
      <c r="AJ1381">
        <v>0</v>
      </c>
      <c r="AL1381" s="70"/>
      <c r="BM1381" s="135">
        <v>0.4201388888888889</v>
      </c>
      <c r="BN1381" s="136">
        <v>0.46180555555555558</v>
      </c>
      <c r="BO1381" s="101"/>
      <c r="BR1381" s="109" t="str">
        <f t="shared" si="21"/>
        <v>SH-25-1370</v>
      </c>
      <c r="BS1381" s="109" t="s">
        <v>339</v>
      </c>
      <c r="BT1381" t="s">
        <v>92</v>
      </c>
      <c r="BU1381" t="s">
        <v>2674</v>
      </c>
    </row>
    <row r="1382" spans="1:73" hidden="1">
      <c r="A1382" s="103" t="s">
        <v>2675</v>
      </c>
      <c r="B1382" s="102">
        <v>45686</v>
      </c>
      <c r="C1382" s="104">
        <f>_xlfn.ISOWEEKNUM(Tabella2[[#This Row],[Date]])</f>
        <v>5</v>
      </c>
      <c r="D1382" s="104" t="s">
        <v>421</v>
      </c>
      <c r="E1382" s="104" t="s">
        <v>327</v>
      </c>
      <c r="F1382" s="104">
        <v>73</v>
      </c>
      <c r="G1382" s="104" t="s">
        <v>257</v>
      </c>
      <c r="H1382" s="105">
        <v>5</v>
      </c>
      <c r="I1382" s="104" t="s">
        <v>258</v>
      </c>
      <c r="J1382" s="104"/>
      <c r="K1382" s="104" t="s">
        <v>77</v>
      </c>
      <c r="L1382" s="104" t="s">
        <v>299</v>
      </c>
      <c r="M1382" s="104" t="s">
        <v>422</v>
      </c>
      <c r="N1382" s="104"/>
      <c r="O1382" s="108" t="str">
        <f>A1381</f>
        <v>13783</v>
      </c>
      <c r="P1382" s="111" t="s">
        <v>2673</v>
      </c>
      <c r="Q1382" s="153">
        <v>0.4201388888888889</v>
      </c>
      <c r="R1382" s="153">
        <v>0.46180555555555558</v>
      </c>
      <c r="S1382" s="153">
        <v>4.1666666666666657E-2</v>
      </c>
      <c r="T1382" s="153">
        <v>0.4201388888888889</v>
      </c>
      <c r="U1382" s="153">
        <v>0.46180555555555558</v>
      </c>
      <c r="V1382" s="153">
        <f>IF(ISBLANK(T1382),"",Tabella2[[#This Row],[ACT STOP]]-Tabella2[[#This Row],[ACT START]])</f>
        <v>4.1666666666666685E-2</v>
      </c>
      <c r="W1382" s="104" t="s">
        <v>92</v>
      </c>
      <c r="X1382" s="104" t="s">
        <v>91</v>
      </c>
      <c r="Y1382" s="110"/>
      <c r="Z1382" s="106"/>
      <c r="AA1382" s="104"/>
      <c r="AB1382" s="107"/>
      <c r="AC1382" s="72">
        <v>1</v>
      </c>
      <c r="AH1382" s="70"/>
      <c r="AI1382" s="70"/>
      <c r="AJ1382">
        <v>0</v>
      </c>
      <c r="AL1382" s="70"/>
      <c r="BM1382" s="135">
        <v>0.4201388888888889</v>
      </c>
      <c r="BN1382" s="136">
        <v>0.46180555555555558</v>
      </c>
      <c r="BO1382" s="101"/>
      <c r="BR1382" s="109" t="str">
        <f t="shared" si="21"/>
        <v>SH-25-1371</v>
      </c>
      <c r="BS1382" s="109" t="s">
        <v>416</v>
      </c>
      <c r="BT1382" t="s">
        <v>92</v>
      </c>
      <c r="BU1382" t="s">
        <v>2676</v>
      </c>
    </row>
    <row r="1383" spans="1:73" hidden="1">
      <c r="A1383" s="103" t="s">
        <v>2677</v>
      </c>
      <c r="B1383" s="102">
        <v>45686</v>
      </c>
      <c r="C1383" s="104">
        <f>_xlfn.ISOWEEKNUM(Tabella2[[#This Row],[Date]])</f>
        <v>5</v>
      </c>
      <c r="D1383" s="104" t="s">
        <v>326</v>
      </c>
      <c r="E1383" s="104" t="s">
        <v>327</v>
      </c>
      <c r="F1383" s="104">
        <v>69</v>
      </c>
      <c r="G1383" s="104" t="s">
        <v>257</v>
      </c>
      <c r="H1383" s="105">
        <v>2</v>
      </c>
      <c r="I1383" s="104" t="s">
        <v>258</v>
      </c>
      <c r="J1383" s="104"/>
      <c r="K1383" s="104" t="s">
        <v>83</v>
      </c>
      <c r="L1383" s="104" t="s">
        <v>259</v>
      </c>
      <c r="M1383" s="104" t="s">
        <v>977</v>
      </c>
      <c r="N1383" s="104"/>
      <c r="O1383" s="106"/>
      <c r="P1383" s="111" t="s">
        <v>2485</v>
      </c>
      <c r="Q1383" s="153">
        <v>0.4201388888888889</v>
      </c>
      <c r="R1383" s="153">
        <v>0.46180555555555558</v>
      </c>
      <c r="S1383" s="153">
        <v>4.1666666666666657E-2</v>
      </c>
      <c r="T1383" s="153">
        <v>0.4201388888888889</v>
      </c>
      <c r="U1383" s="153">
        <v>0.46180555555555558</v>
      </c>
      <c r="V1383" s="153">
        <f>IF(ISBLANK(T1383),"",Tabella2[[#This Row],[ACT STOP]]-Tabella2[[#This Row],[ACT START]])</f>
        <v>4.1666666666666685E-2</v>
      </c>
      <c r="W1383" s="104" t="s">
        <v>92</v>
      </c>
      <c r="X1383" s="104" t="s">
        <v>91</v>
      </c>
      <c r="Y1383" s="110"/>
      <c r="Z1383" s="106"/>
      <c r="AA1383" s="104"/>
      <c r="AB1383" s="107"/>
      <c r="AC1383" s="72">
        <v>1</v>
      </c>
      <c r="AH1383" s="70"/>
      <c r="AI1383" s="70"/>
      <c r="AJ1383">
        <v>0</v>
      </c>
      <c r="AL1383" s="70"/>
      <c r="BM1383" s="135">
        <v>0.4201388888888889</v>
      </c>
      <c r="BN1383" s="136">
        <v>0.46180555555555558</v>
      </c>
      <c r="BO1383" s="101"/>
      <c r="BR1383" s="109" t="str">
        <f t="shared" si="21"/>
        <v>SH-25-1372</v>
      </c>
      <c r="BS1383" s="109" t="s">
        <v>368</v>
      </c>
      <c r="BT1383" t="s">
        <v>92</v>
      </c>
      <c r="BU1383" t="s">
        <v>2678</v>
      </c>
    </row>
    <row r="1384" spans="1:73" hidden="1">
      <c r="A1384" s="103" t="s">
        <v>2679</v>
      </c>
      <c r="B1384" s="102">
        <v>45686</v>
      </c>
      <c r="C1384" s="104">
        <f>_xlfn.ISOWEEKNUM(Tabella2[[#This Row],[Date]])</f>
        <v>5</v>
      </c>
      <c r="D1384" s="104" t="s">
        <v>326</v>
      </c>
      <c r="E1384" s="104" t="s">
        <v>327</v>
      </c>
      <c r="F1384" s="104">
        <v>67</v>
      </c>
      <c r="G1384" s="104" t="s">
        <v>257</v>
      </c>
      <c r="H1384" s="105">
        <v>12</v>
      </c>
      <c r="I1384" s="104" t="s">
        <v>258</v>
      </c>
      <c r="J1384" s="104"/>
      <c r="K1384" s="104" t="s">
        <v>79</v>
      </c>
      <c r="L1384" s="104" t="s">
        <v>299</v>
      </c>
      <c r="M1384" s="104" t="s">
        <v>430</v>
      </c>
      <c r="N1384" s="104"/>
      <c r="O1384" s="108" t="str">
        <f>A298</f>
        <v>12700</v>
      </c>
      <c r="P1384" s="111" t="s">
        <v>431</v>
      </c>
      <c r="Q1384" s="153">
        <v>0.4826388888888889</v>
      </c>
      <c r="R1384" s="153">
        <v>0.52430555555555558</v>
      </c>
      <c r="S1384" s="153">
        <v>4.1666666666666657E-2</v>
      </c>
      <c r="T1384" s="153">
        <v>0.4826388888888889</v>
      </c>
      <c r="U1384" s="153">
        <v>0.52430555555555558</v>
      </c>
      <c r="V1384" s="153">
        <f>IF(ISBLANK(T1384),"",Tabella2[[#This Row],[ACT STOP]]-Tabella2[[#This Row],[ACT START]])</f>
        <v>4.1666666666666685E-2</v>
      </c>
      <c r="W1384" s="104" t="s">
        <v>92</v>
      </c>
      <c r="X1384" s="104" t="s">
        <v>91</v>
      </c>
      <c r="Y1384" s="110"/>
      <c r="Z1384" s="106"/>
      <c r="AA1384" s="104"/>
      <c r="AB1384" s="107"/>
      <c r="AC1384" s="72">
        <v>1</v>
      </c>
      <c r="AH1384" s="70"/>
      <c r="AI1384" s="70"/>
      <c r="AJ1384">
        <v>0</v>
      </c>
      <c r="AL1384" s="70"/>
      <c r="BM1384" s="135">
        <v>0.4826388888888889</v>
      </c>
      <c r="BN1384" s="136">
        <v>0.52430555555555558</v>
      </c>
      <c r="BO1384" s="101"/>
      <c r="BR1384" s="109" t="str">
        <f t="shared" si="21"/>
        <v>SH-25-1373</v>
      </c>
      <c r="BS1384" s="109" t="s">
        <v>266</v>
      </c>
      <c r="BT1384" t="s">
        <v>92</v>
      </c>
      <c r="BU1384" t="s">
        <v>2680</v>
      </c>
    </row>
    <row r="1385" spans="1:73" hidden="1">
      <c r="A1385" s="103" t="s">
        <v>2681</v>
      </c>
      <c r="B1385" s="102">
        <v>45686</v>
      </c>
      <c r="C1385" s="104">
        <f>_xlfn.ISOWEEKNUM(Tabella2[[#This Row],[Date]])</f>
        <v>5</v>
      </c>
      <c r="D1385" s="104" t="s">
        <v>326</v>
      </c>
      <c r="E1385" s="104" t="s">
        <v>327</v>
      </c>
      <c r="F1385" s="104">
        <v>64</v>
      </c>
      <c r="G1385" s="104" t="s">
        <v>284</v>
      </c>
      <c r="H1385" s="105">
        <v>22</v>
      </c>
      <c r="I1385" s="104" t="s">
        <v>258</v>
      </c>
      <c r="J1385" s="104"/>
      <c r="K1385" s="104" t="s">
        <v>83</v>
      </c>
      <c r="L1385" s="104" t="s">
        <v>299</v>
      </c>
      <c r="M1385" s="104" t="s">
        <v>430</v>
      </c>
      <c r="N1385" s="104"/>
      <c r="O1385" s="108" t="str">
        <f>A299</f>
        <v>12701</v>
      </c>
      <c r="P1385" s="111" t="s">
        <v>431</v>
      </c>
      <c r="Q1385" s="153">
        <v>0.4826388888888889</v>
      </c>
      <c r="R1385" s="153">
        <v>0.52430555555555558</v>
      </c>
      <c r="S1385" s="153">
        <v>4.1666666666666657E-2</v>
      </c>
      <c r="T1385" s="153">
        <v>0.4826388888888889</v>
      </c>
      <c r="U1385" s="153">
        <v>0.52430555555555558</v>
      </c>
      <c r="V1385" s="153">
        <f>IF(ISBLANK(T1385),"",Tabella2[[#This Row],[ACT STOP]]-Tabella2[[#This Row],[ACT START]])</f>
        <v>4.1666666666666685E-2</v>
      </c>
      <c r="W1385" s="104" t="s">
        <v>92</v>
      </c>
      <c r="X1385" s="104" t="s">
        <v>91</v>
      </c>
      <c r="Y1385" s="110"/>
      <c r="Z1385" s="106"/>
      <c r="AA1385" s="104"/>
      <c r="AB1385" s="107"/>
      <c r="AC1385" s="72">
        <v>1</v>
      </c>
      <c r="AH1385" s="70"/>
      <c r="AI1385" s="70"/>
      <c r="AJ1385">
        <v>0</v>
      </c>
      <c r="AL1385" s="70"/>
      <c r="BM1385" s="135">
        <v>0.4826388888888889</v>
      </c>
      <c r="BN1385" s="136">
        <v>0.52430555555555558</v>
      </c>
      <c r="BO1385" s="101"/>
      <c r="BR1385" s="109" t="str">
        <f t="shared" si="21"/>
        <v>SH-25-1374</v>
      </c>
      <c r="BS1385" s="109" t="s">
        <v>295</v>
      </c>
      <c r="BT1385" t="s">
        <v>92</v>
      </c>
      <c r="BU1385" t="s">
        <v>2682</v>
      </c>
    </row>
    <row r="1386" spans="1:73" hidden="1">
      <c r="A1386" s="103" t="s">
        <v>2683</v>
      </c>
      <c r="B1386" s="102">
        <v>45686</v>
      </c>
      <c r="C1386" s="104">
        <f>_xlfn.ISOWEEKNUM(Tabella2[[#This Row],[Date]])</f>
        <v>5</v>
      </c>
      <c r="D1386" s="104" t="s">
        <v>370</v>
      </c>
      <c r="E1386" s="104" t="s">
        <v>256</v>
      </c>
      <c r="F1386" s="104">
        <v>53</v>
      </c>
      <c r="G1386" s="104" t="s">
        <v>257</v>
      </c>
      <c r="H1386" s="105">
        <v>33</v>
      </c>
      <c r="I1386" s="104" t="s">
        <v>258</v>
      </c>
      <c r="J1386" s="104"/>
      <c r="K1386" s="104" t="s">
        <v>75</v>
      </c>
      <c r="L1386" s="104" t="s">
        <v>259</v>
      </c>
      <c r="M1386" s="104" t="s">
        <v>276</v>
      </c>
      <c r="N1386" s="104"/>
      <c r="O1386" s="106"/>
      <c r="P1386" s="111" t="s">
        <v>2684</v>
      </c>
      <c r="Q1386" s="153">
        <v>0.4826388888888889</v>
      </c>
      <c r="R1386" s="153">
        <v>0.52430555555555558</v>
      </c>
      <c r="S1386" s="153">
        <v>4.1666666666666657E-2</v>
      </c>
      <c r="T1386" s="153">
        <v>0.4826388888888889</v>
      </c>
      <c r="U1386" s="153">
        <v>0.53125</v>
      </c>
      <c r="V1386" s="153">
        <f>IF(ISBLANK(T1386),"",Tabella2[[#This Row],[ACT STOP]]-Tabella2[[#This Row],[ACT START]])</f>
        <v>4.8611111111111105E-2</v>
      </c>
      <c r="W1386" s="104" t="s">
        <v>92</v>
      </c>
      <c r="X1386" s="104" t="s">
        <v>91</v>
      </c>
      <c r="Y1386" s="110" t="s">
        <v>2685</v>
      </c>
      <c r="Z1386" s="106"/>
      <c r="AA1386" s="104"/>
      <c r="AB1386" s="107"/>
      <c r="AC1386" s="72">
        <v>1</v>
      </c>
      <c r="AH1386" s="70"/>
      <c r="AI1386" s="70"/>
      <c r="AJ1386">
        <v>0</v>
      </c>
      <c r="AL1386" s="70"/>
      <c r="BM1386" s="135">
        <v>0.4826388888888889</v>
      </c>
      <c r="BN1386" s="136">
        <v>0.53125</v>
      </c>
      <c r="BO1386" s="101">
        <v>6.9444444444444441E-3</v>
      </c>
      <c r="BQ1386" t="s">
        <v>94</v>
      </c>
      <c r="BR1386" s="109" t="str">
        <f t="shared" si="21"/>
        <v>SH-25-1375</v>
      </c>
      <c r="BS1386" s="109" t="s">
        <v>458</v>
      </c>
      <c r="BT1386" t="s">
        <v>92</v>
      </c>
      <c r="BU1386" t="s">
        <v>2686</v>
      </c>
    </row>
    <row r="1387" spans="1:73" hidden="1">
      <c r="A1387" s="103" t="s">
        <v>2687</v>
      </c>
      <c r="B1387" s="102">
        <v>45686</v>
      </c>
      <c r="C1387" s="104">
        <f>_xlfn.ISOWEEKNUM(Tabella2[[#This Row],[Date]])</f>
        <v>5</v>
      </c>
      <c r="D1387" s="104" t="s">
        <v>305</v>
      </c>
      <c r="E1387" s="104" t="s">
        <v>284</v>
      </c>
      <c r="F1387" s="104">
        <v>45</v>
      </c>
      <c r="G1387" s="104" t="s">
        <v>284</v>
      </c>
      <c r="H1387" s="105">
        <v>9</v>
      </c>
      <c r="I1387" s="104"/>
      <c r="J1387" s="104" t="s">
        <v>258</v>
      </c>
      <c r="K1387" s="104" t="s">
        <v>79</v>
      </c>
      <c r="L1387" s="104" t="s">
        <v>299</v>
      </c>
      <c r="M1387" s="104" t="s">
        <v>361</v>
      </c>
      <c r="N1387" s="104"/>
      <c r="O1387" s="108" t="str">
        <f>A300</f>
        <v>12702</v>
      </c>
      <c r="P1387" s="111" t="s">
        <v>2688</v>
      </c>
      <c r="Q1387" s="153">
        <v>0.54513888888888884</v>
      </c>
      <c r="R1387" s="153">
        <v>0.58680555555555558</v>
      </c>
      <c r="S1387" s="153">
        <v>4.1666666666666657E-2</v>
      </c>
      <c r="T1387" s="153">
        <v>0.54513888888888884</v>
      </c>
      <c r="U1387" s="153">
        <v>0.58680555555555558</v>
      </c>
      <c r="V1387" s="153">
        <f>IF(ISBLANK(T1387),"",Tabella2[[#This Row],[ACT STOP]]-Tabella2[[#This Row],[ACT START]])</f>
        <v>4.1666666666666741E-2</v>
      </c>
      <c r="W1387" s="104" t="s">
        <v>92</v>
      </c>
      <c r="X1387" s="104" t="s">
        <v>91</v>
      </c>
      <c r="Y1387" s="110"/>
      <c r="Z1387" s="106"/>
      <c r="AA1387" s="104"/>
      <c r="AB1387" s="107"/>
      <c r="AC1387" s="72">
        <v>1</v>
      </c>
      <c r="AH1387" s="70"/>
      <c r="AI1387" s="70"/>
      <c r="AJ1387">
        <v>0</v>
      </c>
      <c r="AL1387" s="70"/>
      <c r="BM1387" s="135">
        <v>0.54513888888888884</v>
      </c>
      <c r="BN1387" s="136">
        <v>0.58680555555555558</v>
      </c>
      <c r="BO1387" s="101"/>
      <c r="BR1387" s="109" t="str">
        <f t="shared" si="21"/>
        <v>SH-25-1376</v>
      </c>
      <c r="BS1387" s="109" t="s">
        <v>339</v>
      </c>
      <c r="BT1387" t="s">
        <v>92</v>
      </c>
      <c r="BU1387" t="s">
        <v>2689</v>
      </c>
    </row>
    <row r="1388" spans="1:73" hidden="1">
      <c r="A1388" s="103" t="s">
        <v>2690</v>
      </c>
      <c r="B1388" s="102">
        <v>45686</v>
      </c>
      <c r="C1388" s="104">
        <f>_xlfn.ISOWEEKNUM(Tabella2[[#This Row],[Date]])</f>
        <v>5</v>
      </c>
      <c r="D1388" s="104" t="s">
        <v>305</v>
      </c>
      <c r="E1388" s="104" t="s">
        <v>284</v>
      </c>
      <c r="F1388" s="104">
        <v>46</v>
      </c>
      <c r="G1388" s="104" t="s">
        <v>257</v>
      </c>
      <c r="H1388" s="105">
        <v>5</v>
      </c>
      <c r="I1388" s="104"/>
      <c r="J1388" s="104" t="s">
        <v>258</v>
      </c>
      <c r="K1388" s="104" t="s">
        <v>83</v>
      </c>
      <c r="L1388" s="104" t="s">
        <v>299</v>
      </c>
      <c r="M1388" s="104" t="s">
        <v>361</v>
      </c>
      <c r="N1388" s="104"/>
      <c r="O1388" s="108" t="str">
        <f>A301</f>
        <v>12703</v>
      </c>
      <c r="P1388" s="111" t="s">
        <v>2688</v>
      </c>
      <c r="Q1388" s="153">
        <v>0.54513888888888884</v>
      </c>
      <c r="R1388" s="153">
        <v>0.58680555555555558</v>
      </c>
      <c r="S1388" s="153">
        <v>4.1666666666666657E-2</v>
      </c>
      <c r="T1388" s="153">
        <v>0.54513888888888884</v>
      </c>
      <c r="U1388" s="153">
        <v>0.58680555555555558</v>
      </c>
      <c r="V1388" s="153">
        <f>IF(ISBLANK(T1388),"",Tabella2[[#This Row],[ACT STOP]]-Tabella2[[#This Row],[ACT START]])</f>
        <v>4.1666666666666741E-2</v>
      </c>
      <c r="W1388" s="104" t="s">
        <v>92</v>
      </c>
      <c r="X1388" s="104" t="s">
        <v>91</v>
      </c>
      <c r="Y1388" s="110"/>
      <c r="Z1388" s="106"/>
      <c r="AA1388" s="104"/>
      <c r="AB1388" s="107"/>
      <c r="AC1388" s="72">
        <v>1</v>
      </c>
      <c r="AH1388" s="70"/>
      <c r="AI1388" s="70"/>
      <c r="AJ1388">
        <v>0</v>
      </c>
      <c r="AL1388" s="70"/>
      <c r="BM1388" s="135">
        <v>0.54513888888888884</v>
      </c>
      <c r="BN1388" s="136">
        <v>0.58680555555555558</v>
      </c>
      <c r="BO1388" s="101"/>
      <c r="BR1388" s="109" t="str">
        <f t="shared" si="21"/>
        <v>SH-25-1377</v>
      </c>
      <c r="BS1388" s="109" t="s">
        <v>416</v>
      </c>
      <c r="BT1388" t="s">
        <v>92</v>
      </c>
      <c r="BU1388" t="s">
        <v>2691</v>
      </c>
    </row>
    <row r="1389" spans="1:73" hidden="1">
      <c r="A1389" s="103" t="s">
        <v>2692</v>
      </c>
      <c r="B1389" s="102">
        <v>45686</v>
      </c>
      <c r="C1389" s="104">
        <f>_xlfn.ISOWEEKNUM(Tabella2[[#This Row],[Date]])</f>
        <v>5</v>
      </c>
      <c r="D1389" s="104" t="s">
        <v>471</v>
      </c>
      <c r="E1389" s="104" t="s">
        <v>327</v>
      </c>
      <c r="F1389" s="104">
        <v>34</v>
      </c>
      <c r="G1389" s="104" t="s">
        <v>257</v>
      </c>
      <c r="H1389" s="105">
        <v>10</v>
      </c>
      <c r="I1389" s="104" t="s">
        <v>258</v>
      </c>
      <c r="J1389" s="104"/>
      <c r="K1389" s="104" t="s">
        <v>77</v>
      </c>
      <c r="L1389" s="104" t="s">
        <v>259</v>
      </c>
      <c r="M1389" s="104" t="s">
        <v>276</v>
      </c>
      <c r="N1389" s="104"/>
      <c r="O1389" s="106"/>
      <c r="P1389" s="111" t="s">
        <v>2693</v>
      </c>
      <c r="Q1389" s="153">
        <v>0.54513888888888884</v>
      </c>
      <c r="R1389" s="153">
        <v>0.58680555555555558</v>
      </c>
      <c r="S1389" s="153">
        <v>4.1666666666666657E-2</v>
      </c>
      <c r="T1389" s="153">
        <v>0.54513888888888884</v>
      </c>
      <c r="U1389" s="153">
        <v>0.58680555555555558</v>
      </c>
      <c r="V1389" s="153">
        <f>IF(ISBLANK(T1389),"",Tabella2[[#This Row],[ACT STOP]]-Tabella2[[#This Row],[ACT START]])</f>
        <v>4.1666666666666741E-2</v>
      </c>
      <c r="W1389" s="104" t="s">
        <v>92</v>
      </c>
      <c r="X1389" s="104" t="s">
        <v>91</v>
      </c>
      <c r="Y1389" s="110"/>
      <c r="Z1389" s="106"/>
      <c r="AA1389" s="104"/>
      <c r="AB1389" s="107"/>
      <c r="AC1389" s="72">
        <v>1</v>
      </c>
      <c r="AH1389" s="70"/>
      <c r="AI1389" s="70"/>
      <c r="AJ1389">
        <v>0</v>
      </c>
      <c r="AL1389" s="70"/>
      <c r="BM1389" s="135">
        <v>0.54513888888888884</v>
      </c>
      <c r="BN1389" s="136">
        <v>0.58680555555555558</v>
      </c>
      <c r="BO1389" s="101"/>
      <c r="BR1389" s="109" t="str">
        <f t="shared" si="21"/>
        <v>SH-25-1378</v>
      </c>
      <c r="BS1389" s="109" t="s">
        <v>552</v>
      </c>
      <c r="BT1389" t="s">
        <v>92</v>
      </c>
      <c r="BU1389" t="s">
        <v>2694</v>
      </c>
    </row>
    <row r="1390" spans="1:73" hidden="1">
      <c r="A1390" s="103" t="s">
        <v>2695</v>
      </c>
      <c r="B1390" s="102">
        <v>45686</v>
      </c>
      <c r="C1390" s="104">
        <f>_xlfn.ISOWEEKNUM(Tabella2[[#This Row],[Date]])</f>
        <v>5</v>
      </c>
      <c r="D1390" s="104" t="s">
        <v>421</v>
      </c>
      <c r="E1390" s="104" t="s">
        <v>327</v>
      </c>
      <c r="F1390" s="104">
        <v>70</v>
      </c>
      <c r="G1390" s="104" t="s">
        <v>257</v>
      </c>
      <c r="H1390" s="105">
        <v>1</v>
      </c>
      <c r="I1390" s="104" t="s">
        <v>258</v>
      </c>
      <c r="J1390" s="104"/>
      <c r="K1390" s="104" t="s">
        <v>79</v>
      </c>
      <c r="L1390" s="104" t="s">
        <v>299</v>
      </c>
      <c r="M1390" s="104" t="s">
        <v>328</v>
      </c>
      <c r="N1390" s="104"/>
      <c r="O1390" s="108" t="str">
        <f>A1391</f>
        <v>13793</v>
      </c>
      <c r="P1390" s="111" t="s">
        <v>2517</v>
      </c>
      <c r="Q1390" s="153">
        <v>0.60763888888888884</v>
      </c>
      <c r="R1390" s="153">
        <v>0.64930555555555558</v>
      </c>
      <c r="S1390" s="153">
        <v>4.1666666666666657E-2</v>
      </c>
      <c r="T1390" s="153">
        <v>0.60763888888888884</v>
      </c>
      <c r="U1390" s="153">
        <v>0.64930555555555558</v>
      </c>
      <c r="V1390" s="153">
        <f>IF(ISBLANK(T1390),"",Tabella2[[#This Row],[ACT STOP]]-Tabella2[[#This Row],[ACT START]])</f>
        <v>4.1666666666666741E-2</v>
      </c>
      <c r="W1390" s="104" t="s">
        <v>92</v>
      </c>
      <c r="X1390" s="104" t="s">
        <v>91</v>
      </c>
      <c r="Y1390" s="110"/>
      <c r="Z1390" s="106"/>
      <c r="AA1390" s="104"/>
      <c r="AB1390" s="107"/>
      <c r="AC1390" s="72">
        <v>1</v>
      </c>
      <c r="AH1390" s="70"/>
      <c r="AI1390" s="70"/>
      <c r="AJ1390">
        <v>0</v>
      </c>
      <c r="AL1390" s="70"/>
      <c r="BM1390" s="135">
        <v>0.60763888888888884</v>
      </c>
      <c r="BN1390" s="136">
        <v>0.64930555555555558</v>
      </c>
      <c r="BO1390" s="101"/>
      <c r="BR1390" s="109" t="str">
        <f t="shared" si="21"/>
        <v>SH-25-1379</v>
      </c>
      <c r="BS1390" s="109" t="s">
        <v>332</v>
      </c>
      <c r="BT1390" t="s">
        <v>92</v>
      </c>
      <c r="BU1390" t="s">
        <v>2696</v>
      </c>
    </row>
    <row r="1391" spans="1:73" hidden="1">
      <c r="A1391" s="103" t="s">
        <v>2697</v>
      </c>
      <c r="B1391" s="102">
        <v>45686</v>
      </c>
      <c r="C1391" s="104">
        <f>_xlfn.ISOWEEKNUM(Tabella2[[#This Row],[Date]])</f>
        <v>5</v>
      </c>
      <c r="D1391" s="104" t="s">
        <v>421</v>
      </c>
      <c r="E1391" s="104" t="s">
        <v>327</v>
      </c>
      <c r="F1391" s="104">
        <v>71</v>
      </c>
      <c r="G1391" s="104" t="s">
        <v>257</v>
      </c>
      <c r="H1391" s="105">
        <v>31</v>
      </c>
      <c r="I1391" s="104" t="s">
        <v>258</v>
      </c>
      <c r="J1391" s="104"/>
      <c r="K1391" s="104" t="s">
        <v>78</v>
      </c>
      <c r="L1391" s="104" t="s">
        <v>299</v>
      </c>
      <c r="M1391" s="104" t="s">
        <v>328</v>
      </c>
      <c r="N1391" s="104"/>
      <c r="O1391" s="108" t="str">
        <f>A1390</f>
        <v>13792</v>
      </c>
      <c r="P1391" s="111" t="s">
        <v>2517</v>
      </c>
      <c r="Q1391" s="153">
        <v>0.60763888888888884</v>
      </c>
      <c r="R1391" s="153">
        <v>0.64930555555555558</v>
      </c>
      <c r="S1391" s="153">
        <v>4.1666666666666657E-2</v>
      </c>
      <c r="T1391" s="153">
        <v>0.60763888888888884</v>
      </c>
      <c r="U1391" s="153">
        <v>0.64930555555555558</v>
      </c>
      <c r="V1391" s="153">
        <f>IF(ISBLANK(T1391),"",Tabella2[[#This Row],[ACT STOP]]-Tabella2[[#This Row],[ACT START]])</f>
        <v>4.1666666666666741E-2</v>
      </c>
      <c r="W1391" s="104" t="s">
        <v>92</v>
      </c>
      <c r="X1391" s="104" t="s">
        <v>91</v>
      </c>
      <c r="Y1391" s="110"/>
      <c r="Z1391" s="106"/>
      <c r="AA1391" s="104"/>
      <c r="AB1391" s="107"/>
      <c r="AC1391" s="72">
        <v>1</v>
      </c>
      <c r="AH1391" s="70"/>
      <c r="AI1391" s="70"/>
      <c r="AJ1391">
        <v>0</v>
      </c>
      <c r="AL1391" s="70"/>
      <c r="BM1391" s="135">
        <v>0.60763888888888884</v>
      </c>
      <c r="BN1391" s="136">
        <v>0.64930555555555558</v>
      </c>
      <c r="BO1391" s="101"/>
      <c r="BR1391" s="109" t="str">
        <f t="shared" si="21"/>
        <v>SH-25-1380</v>
      </c>
      <c r="BS1391" s="109" t="s">
        <v>345</v>
      </c>
      <c r="BT1391" t="s">
        <v>92</v>
      </c>
      <c r="BU1391" t="s">
        <v>2698</v>
      </c>
    </row>
    <row r="1392" spans="1:73" hidden="1">
      <c r="A1392" s="103" t="s">
        <v>2699</v>
      </c>
      <c r="B1392" s="102">
        <v>45686</v>
      </c>
      <c r="C1392" s="104">
        <f>_xlfn.ISOWEEKNUM(Tabella2[[#This Row],[Date]])</f>
        <v>5</v>
      </c>
      <c r="D1392" s="104" t="s">
        <v>275</v>
      </c>
      <c r="E1392" s="104" t="s">
        <v>256</v>
      </c>
      <c r="F1392" s="104">
        <v>61</v>
      </c>
      <c r="G1392" s="104" t="s">
        <v>257</v>
      </c>
      <c r="H1392" s="105">
        <v>30</v>
      </c>
      <c r="I1392" s="104" t="s">
        <v>258</v>
      </c>
      <c r="J1392" s="104"/>
      <c r="K1392" s="104" t="s">
        <v>83</v>
      </c>
      <c r="L1392" s="104" t="s">
        <v>299</v>
      </c>
      <c r="M1392" s="104" t="s">
        <v>328</v>
      </c>
      <c r="N1392" s="104"/>
      <c r="O1392" s="108" t="str">
        <f>A1393</f>
        <v>13795</v>
      </c>
      <c r="P1392" s="111" t="s">
        <v>449</v>
      </c>
      <c r="Q1392" s="153">
        <v>0.60763888888888884</v>
      </c>
      <c r="R1392" s="153">
        <v>0.64930555555555558</v>
      </c>
      <c r="S1392" s="153">
        <v>4.1666666666666657E-2</v>
      </c>
      <c r="T1392" s="153">
        <v>0.60763888888888884</v>
      </c>
      <c r="U1392" s="153">
        <v>0.64930555555555558</v>
      </c>
      <c r="V1392" s="153">
        <f>IF(ISBLANK(T1392),"",Tabella2[[#This Row],[ACT STOP]]-Tabella2[[#This Row],[ACT START]])</f>
        <v>4.1666666666666741E-2</v>
      </c>
      <c r="W1392" s="104" t="s">
        <v>92</v>
      </c>
      <c r="X1392" s="104" t="s">
        <v>91</v>
      </c>
      <c r="Y1392" s="110"/>
      <c r="Z1392" s="106"/>
      <c r="AA1392" s="104"/>
      <c r="AB1392" s="107"/>
      <c r="AC1392" s="72">
        <v>1</v>
      </c>
      <c r="AH1392" s="70"/>
      <c r="AI1392" s="70"/>
      <c r="AJ1392">
        <v>0</v>
      </c>
      <c r="AL1392" s="70"/>
      <c r="BM1392" s="135">
        <v>0.60763888888888884</v>
      </c>
      <c r="BN1392" s="136">
        <v>0.64930555555555558</v>
      </c>
      <c r="BO1392" s="101"/>
      <c r="BR1392" s="109" t="str">
        <f t="shared" si="21"/>
        <v>SH-25-1381</v>
      </c>
      <c r="BS1392" s="109" t="s">
        <v>279</v>
      </c>
      <c r="BT1392" t="s">
        <v>92</v>
      </c>
      <c r="BU1392" t="s">
        <v>2700</v>
      </c>
    </row>
    <row r="1393" spans="1:73" hidden="1">
      <c r="A1393" s="103" t="s">
        <v>2701</v>
      </c>
      <c r="B1393" s="102">
        <v>45686</v>
      </c>
      <c r="C1393" s="104">
        <f>_xlfn.ISOWEEKNUM(Tabella2[[#This Row],[Date]])</f>
        <v>5</v>
      </c>
      <c r="D1393" s="104" t="s">
        <v>275</v>
      </c>
      <c r="E1393" s="104" t="s">
        <v>256</v>
      </c>
      <c r="F1393" s="104">
        <v>57</v>
      </c>
      <c r="G1393" s="104" t="s">
        <v>257</v>
      </c>
      <c r="H1393" s="105">
        <v>32</v>
      </c>
      <c r="I1393" s="104" t="s">
        <v>258</v>
      </c>
      <c r="J1393" s="104"/>
      <c r="K1393" s="104" t="s">
        <v>80</v>
      </c>
      <c r="L1393" s="104" t="s">
        <v>299</v>
      </c>
      <c r="M1393" s="104" t="s">
        <v>328</v>
      </c>
      <c r="N1393" s="104"/>
      <c r="O1393" s="108" t="str">
        <f>A1392</f>
        <v>13794</v>
      </c>
      <c r="P1393" s="111" t="s">
        <v>449</v>
      </c>
      <c r="Q1393" s="153">
        <v>0.60763888888888884</v>
      </c>
      <c r="R1393" s="153">
        <v>0.64930555555555558</v>
      </c>
      <c r="S1393" s="153">
        <v>4.1666666666666657E-2</v>
      </c>
      <c r="T1393" s="153">
        <v>0.60763888888888884</v>
      </c>
      <c r="U1393" s="153">
        <v>0.64930555555555558</v>
      </c>
      <c r="V1393" s="153">
        <f>IF(ISBLANK(T1393),"",Tabella2[[#This Row],[ACT STOP]]-Tabella2[[#This Row],[ACT START]])</f>
        <v>4.1666666666666741E-2</v>
      </c>
      <c r="W1393" s="104" t="s">
        <v>92</v>
      </c>
      <c r="X1393" s="104" t="s">
        <v>91</v>
      </c>
      <c r="Y1393" s="110"/>
      <c r="Z1393" s="106"/>
      <c r="AA1393" s="104"/>
      <c r="AB1393" s="107"/>
      <c r="AC1393" s="72">
        <v>1</v>
      </c>
      <c r="AH1393" s="70"/>
      <c r="AI1393" s="70"/>
      <c r="AJ1393">
        <v>0</v>
      </c>
      <c r="AL1393" s="70"/>
      <c r="BM1393" s="135">
        <v>0.60763888888888884</v>
      </c>
      <c r="BN1393" s="136">
        <v>0.64930555555555558</v>
      </c>
      <c r="BO1393" s="101"/>
      <c r="BR1393" s="109" t="str">
        <f t="shared" si="21"/>
        <v>SH-25-1382</v>
      </c>
      <c r="BS1393" s="109" t="s">
        <v>356</v>
      </c>
      <c r="BT1393" t="s">
        <v>92</v>
      </c>
      <c r="BU1393" t="s">
        <v>2702</v>
      </c>
    </row>
    <row r="1394" spans="1:73" hidden="1">
      <c r="A1394" s="103" t="s">
        <v>2703</v>
      </c>
      <c r="B1394" s="102">
        <v>45686</v>
      </c>
      <c r="C1394" s="104">
        <f>_xlfn.ISOWEEKNUM(Tabella2[[#This Row],[Date]])</f>
        <v>5</v>
      </c>
      <c r="D1394" s="104" t="s">
        <v>370</v>
      </c>
      <c r="E1394" s="104" t="s">
        <v>256</v>
      </c>
      <c r="F1394" s="104">
        <v>50</v>
      </c>
      <c r="G1394" s="104" t="s">
        <v>257</v>
      </c>
      <c r="H1394" s="105">
        <v>25</v>
      </c>
      <c r="I1394" s="104" t="s">
        <v>258</v>
      </c>
      <c r="J1394" s="104"/>
      <c r="K1394" s="104" t="s">
        <v>77</v>
      </c>
      <c r="L1394" s="104" t="s">
        <v>259</v>
      </c>
      <c r="M1394" s="104" t="s">
        <v>276</v>
      </c>
      <c r="N1394" s="104"/>
      <c r="O1394" s="106"/>
      <c r="P1394" s="111" t="s">
        <v>2684</v>
      </c>
      <c r="Q1394" s="153">
        <v>0.60763888888888884</v>
      </c>
      <c r="R1394" s="153">
        <v>0.64930555555555558</v>
      </c>
      <c r="S1394" s="153">
        <v>4.1666666666666657E-2</v>
      </c>
      <c r="T1394" s="153">
        <v>0.60763888888888884</v>
      </c>
      <c r="U1394" s="153">
        <v>0.64930555555555558</v>
      </c>
      <c r="V1394" s="153">
        <f>IF(ISBLANK(T1394),"",Tabella2[[#This Row],[ACT STOP]]-Tabella2[[#This Row],[ACT START]])</f>
        <v>4.1666666666666741E-2</v>
      </c>
      <c r="W1394" s="104" t="s">
        <v>92</v>
      </c>
      <c r="X1394" s="104" t="s">
        <v>91</v>
      </c>
      <c r="Y1394" s="110"/>
      <c r="Z1394" s="106"/>
      <c r="AA1394" s="104"/>
      <c r="AB1394" s="107"/>
      <c r="AC1394" s="72">
        <v>1</v>
      </c>
      <c r="AH1394" s="70"/>
      <c r="AI1394" s="70"/>
      <c r="AJ1394">
        <v>0</v>
      </c>
      <c r="AL1394" s="70"/>
      <c r="BM1394" s="135">
        <v>0.60763888888888884</v>
      </c>
      <c r="BN1394" s="136">
        <v>0.64930555555555558</v>
      </c>
      <c r="BO1394" s="101"/>
      <c r="BR1394" s="109" t="str">
        <f t="shared" si="21"/>
        <v>SH-25-1383</v>
      </c>
      <c r="BS1394" s="109" t="s">
        <v>867</v>
      </c>
      <c r="BT1394" t="s">
        <v>92</v>
      </c>
      <c r="BU1394" t="s">
        <v>2704</v>
      </c>
    </row>
    <row r="1395" spans="1:73" hidden="1">
      <c r="A1395" s="103" t="s">
        <v>2705</v>
      </c>
      <c r="B1395" s="102">
        <v>45686</v>
      </c>
      <c r="C1395" s="104">
        <f>_xlfn.ISOWEEKNUM(Tabella2[[#This Row],[Date]])</f>
        <v>5</v>
      </c>
      <c r="D1395" s="104" t="s">
        <v>421</v>
      </c>
      <c r="E1395" s="104" t="s">
        <v>327</v>
      </c>
      <c r="F1395" s="104">
        <v>72</v>
      </c>
      <c r="G1395" s="104" t="s">
        <v>257</v>
      </c>
      <c r="H1395" s="105">
        <v>12</v>
      </c>
      <c r="I1395" s="104" t="s">
        <v>258</v>
      </c>
      <c r="J1395" s="104"/>
      <c r="K1395" s="104" t="s">
        <v>79</v>
      </c>
      <c r="L1395" s="104" t="s">
        <v>299</v>
      </c>
      <c r="M1395" s="104" t="s">
        <v>328</v>
      </c>
      <c r="N1395" s="104"/>
      <c r="O1395" s="108" t="str">
        <f>A1396</f>
        <v>13798</v>
      </c>
      <c r="P1395" s="111" t="s">
        <v>2517</v>
      </c>
      <c r="Q1395" s="153">
        <v>0.67013888888888884</v>
      </c>
      <c r="R1395" s="153">
        <v>0.71180555555555558</v>
      </c>
      <c r="S1395" s="153">
        <v>4.1666666666666657E-2</v>
      </c>
      <c r="T1395" s="153">
        <v>0.67013888888888884</v>
      </c>
      <c r="U1395" s="153">
        <v>0.71180555555555558</v>
      </c>
      <c r="V1395" s="153">
        <f>IF(ISBLANK(T1395),"",Tabella2[[#This Row],[ACT STOP]]-Tabella2[[#This Row],[ACT START]])</f>
        <v>4.1666666666666741E-2</v>
      </c>
      <c r="W1395" s="104" t="s">
        <v>92</v>
      </c>
      <c r="X1395" s="104" t="s">
        <v>91</v>
      </c>
      <c r="Y1395" s="110"/>
      <c r="Z1395" s="106"/>
      <c r="AA1395" s="104"/>
      <c r="AB1395" s="107"/>
      <c r="AC1395" s="72">
        <v>1</v>
      </c>
      <c r="AH1395" s="70"/>
      <c r="AI1395" s="70"/>
      <c r="AJ1395">
        <v>0</v>
      </c>
      <c r="AL1395" s="70"/>
      <c r="BM1395" s="135">
        <v>0.67013888888888884</v>
      </c>
      <c r="BN1395" s="136">
        <v>0.71180555555555558</v>
      </c>
      <c r="BO1395" s="101"/>
      <c r="BR1395" s="109" t="str">
        <f t="shared" si="21"/>
        <v>SH-25-1384</v>
      </c>
      <c r="BS1395" s="109" t="s">
        <v>266</v>
      </c>
      <c r="BT1395" t="s">
        <v>92</v>
      </c>
      <c r="BU1395" t="s">
        <v>2706</v>
      </c>
    </row>
    <row r="1396" spans="1:73" hidden="1">
      <c r="A1396" s="103" t="s">
        <v>2707</v>
      </c>
      <c r="B1396" s="102">
        <v>45686</v>
      </c>
      <c r="C1396" s="104">
        <f>_xlfn.ISOWEEKNUM(Tabella2[[#This Row],[Date]])</f>
        <v>5</v>
      </c>
      <c r="D1396" s="104" t="s">
        <v>421</v>
      </c>
      <c r="E1396" s="104" t="s">
        <v>327</v>
      </c>
      <c r="F1396" s="104">
        <v>73</v>
      </c>
      <c r="G1396" s="104" t="s">
        <v>257</v>
      </c>
      <c r="H1396" s="105">
        <v>14</v>
      </c>
      <c r="I1396" s="104" t="s">
        <v>258</v>
      </c>
      <c r="J1396" s="104"/>
      <c r="K1396" s="104" t="s">
        <v>78</v>
      </c>
      <c r="L1396" s="104" t="s">
        <v>299</v>
      </c>
      <c r="M1396" s="104" t="s">
        <v>328</v>
      </c>
      <c r="N1396" s="104"/>
      <c r="O1396" s="108" t="str">
        <f>A1395</f>
        <v>13797</v>
      </c>
      <c r="P1396" s="111" t="s">
        <v>2517</v>
      </c>
      <c r="Q1396" s="153">
        <v>0.67013888888888884</v>
      </c>
      <c r="R1396" s="153">
        <v>0.71180555555555558</v>
      </c>
      <c r="S1396" s="153">
        <v>4.1666666666666657E-2</v>
      </c>
      <c r="T1396" s="153">
        <v>0.67013888888888884</v>
      </c>
      <c r="U1396" s="153">
        <v>0.71180555555555558</v>
      </c>
      <c r="V1396" s="153">
        <f>IF(ISBLANK(T1396),"",Tabella2[[#This Row],[ACT STOP]]-Tabella2[[#This Row],[ACT START]])</f>
        <v>4.1666666666666741E-2</v>
      </c>
      <c r="W1396" s="104" t="s">
        <v>92</v>
      </c>
      <c r="X1396" s="104" t="s">
        <v>91</v>
      </c>
      <c r="Y1396" s="110"/>
      <c r="Z1396" s="106"/>
      <c r="AA1396" s="104"/>
      <c r="AB1396" s="107"/>
      <c r="AC1396" s="72">
        <v>1</v>
      </c>
      <c r="AH1396" s="70"/>
      <c r="AI1396" s="70"/>
      <c r="AJ1396">
        <v>0</v>
      </c>
      <c r="AL1396" s="70"/>
      <c r="BM1396" s="135">
        <v>0.67013888888888884</v>
      </c>
      <c r="BN1396" s="136">
        <v>0.71180555555555558</v>
      </c>
      <c r="BO1396" s="101"/>
      <c r="BR1396" s="109" t="str">
        <f t="shared" si="21"/>
        <v>SH-25-1385</v>
      </c>
      <c r="BS1396" s="109" t="s">
        <v>372</v>
      </c>
      <c r="BT1396" t="s">
        <v>92</v>
      </c>
      <c r="BU1396" t="s">
        <v>2708</v>
      </c>
    </row>
    <row r="1397" spans="1:73" hidden="1">
      <c r="A1397" s="103" t="s">
        <v>2709</v>
      </c>
      <c r="B1397" s="102">
        <v>45686</v>
      </c>
      <c r="C1397" s="104">
        <f>_xlfn.ISOWEEKNUM(Tabella2[[#This Row],[Date]])</f>
        <v>5</v>
      </c>
      <c r="D1397" s="104" t="s">
        <v>455</v>
      </c>
      <c r="E1397" s="104" t="s">
        <v>284</v>
      </c>
      <c r="F1397" s="104">
        <v>37</v>
      </c>
      <c r="G1397" s="104" t="s">
        <v>257</v>
      </c>
      <c r="H1397" s="105">
        <v>9</v>
      </c>
      <c r="I1397" s="104"/>
      <c r="J1397" s="104" t="s">
        <v>258</v>
      </c>
      <c r="K1397" s="104" t="s">
        <v>83</v>
      </c>
      <c r="L1397" s="104" t="s">
        <v>299</v>
      </c>
      <c r="M1397" s="104" t="s">
        <v>361</v>
      </c>
      <c r="N1397" s="104"/>
      <c r="O1397" s="108" t="str">
        <f>A302</f>
        <v>12704</v>
      </c>
      <c r="P1397" s="111" t="s">
        <v>2688</v>
      </c>
      <c r="Q1397" s="153">
        <v>0.67013888888888884</v>
      </c>
      <c r="R1397" s="153">
        <v>0.71180555555555558</v>
      </c>
      <c r="S1397" s="153">
        <v>4.1666666666666657E-2</v>
      </c>
      <c r="T1397" s="153">
        <v>0.67013888888888884</v>
      </c>
      <c r="U1397" s="153">
        <v>0.71180555555555558</v>
      </c>
      <c r="V1397" s="153">
        <f>IF(ISBLANK(T1397),"",Tabella2[[#This Row],[ACT STOP]]-Tabella2[[#This Row],[ACT START]])</f>
        <v>4.1666666666666741E-2</v>
      </c>
      <c r="W1397" s="104" t="s">
        <v>92</v>
      </c>
      <c r="X1397" s="104" t="s">
        <v>91</v>
      </c>
      <c r="Y1397" s="110"/>
      <c r="Z1397" s="106"/>
      <c r="AA1397" s="104"/>
      <c r="AB1397" s="107"/>
      <c r="AC1397" s="72">
        <v>1</v>
      </c>
      <c r="AH1397" s="70"/>
      <c r="AI1397" s="70"/>
      <c r="AJ1397">
        <v>0</v>
      </c>
      <c r="AL1397" s="70"/>
      <c r="BM1397" s="135">
        <v>0.67013888888888884</v>
      </c>
      <c r="BN1397" s="136">
        <v>0.71180555555555558</v>
      </c>
      <c r="BO1397" s="101"/>
      <c r="BR1397" s="109" t="str">
        <f t="shared" si="21"/>
        <v>SH-25-1386</v>
      </c>
      <c r="BS1397" s="109" t="s">
        <v>318</v>
      </c>
      <c r="BT1397" t="s">
        <v>92</v>
      </c>
      <c r="BU1397" t="s">
        <v>2710</v>
      </c>
    </row>
    <row r="1398" spans="1:73" hidden="1">
      <c r="A1398" s="103" t="s">
        <v>2711</v>
      </c>
      <c r="B1398" s="102">
        <v>45686</v>
      </c>
      <c r="C1398" s="104">
        <f>_xlfn.ISOWEEKNUM(Tabella2[[#This Row],[Date]])</f>
        <v>5</v>
      </c>
      <c r="D1398" s="104" t="s">
        <v>370</v>
      </c>
      <c r="E1398" s="104" t="s">
        <v>256</v>
      </c>
      <c r="F1398" s="104">
        <v>55</v>
      </c>
      <c r="G1398" s="104" t="s">
        <v>284</v>
      </c>
      <c r="H1398" s="105">
        <v>22</v>
      </c>
      <c r="I1398" s="104" t="s">
        <v>258</v>
      </c>
      <c r="J1398" s="104"/>
      <c r="K1398" s="104" t="s">
        <v>77</v>
      </c>
      <c r="L1398" s="104" t="s">
        <v>259</v>
      </c>
      <c r="M1398" s="104" t="s">
        <v>276</v>
      </c>
      <c r="N1398" s="104" t="s">
        <v>179</v>
      </c>
      <c r="O1398" s="106"/>
      <c r="P1398" s="111" t="s">
        <v>2684</v>
      </c>
      <c r="Q1398" s="153">
        <v>0.67013888888888884</v>
      </c>
      <c r="R1398" s="153">
        <v>0.71180555555555558</v>
      </c>
      <c r="S1398" s="153">
        <v>4.1666666666666657E-2</v>
      </c>
      <c r="T1398" s="153">
        <v>0.67013888888888884</v>
      </c>
      <c r="U1398" s="153">
        <v>0.70833333333333337</v>
      </c>
      <c r="V1398" s="153">
        <f>IF(ISBLANK(T1398),"",Tabella2[[#This Row],[ACT STOP]]-Tabella2[[#This Row],[ACT START]])</f>
        <v>3.8194444444444531E-2</v>
      </c>
      <c r="W1398" s="104" t="s">
        <v>92</v>
      </c>
      <c r="X1398" s="104" t="s">
        <v>91</v>
      </c>
      <c r="Y1398" s="110"/>
      <c r="Z1398" s="106"/>
      <c r="AA1398" s="104"/>
      <c r="AB1398" s="107"/>
      <c r="AC1398" s="72">
        <v>1</v>
      </c>
      <c r="AH1398" s="70"/>
      <c r="AI1398" s="70"/>
      <c r="AJ1398">
        <v>0</v>
      </c>
      <c r="AL1398" s="70"/>
      <c r="BM1398" s="135">
        <v>0.67013888888888884</v>
      </c>
      <c r="BN1398" s="136">
        <v>0.70833333333333337</v>
      </c>
      <c r="BO1398" s="101"/>
      <c r="BR1398" s="109" t="str">
        <f t="shared" si="21"/>
        <v>SH-25-1387</v>
      </c>
      <c r="BS1398" s="109" t="s">
        <v>295</v>
      </c>
      <c r="BT1398" t="s">
        <v>92</v>
      </c>
      <c r="BU1398" t="s">
        <v>2712</v>
      </c>
    </row>
    <row r="1399" spans="1:73" hidden="1">
      <c r="A1399" s="103" t="s">
        <v>2713</v>
      </c>
      <c r="B1399" s="102">
        <v>45687</v>
      </c>
      <c r="C1399" s="104">
        <f>_xlfn.ISOWEEKNUM(Tabella2[[#This Row],[Date]])</f>
        <v>5</v>
      </c>
      <c r="D1399" s="104" t="s">
        <v>865</v>
      </c>
      <c r="E1399" s="104" t="s">
        <v>284</v>
      </c>
      <c r="F1399" s="104">
        <v>3</v>
      </c>
      <c r="G1399" s="104" t="s">
        <v>284</v>
      </c>
      <c r="H1399" s="105">
        <v>5</v>
      </c>
      <c r="I1399" s="104"/>
      <c r="J1399" s="104" t="s">
        <v>258</v>
      </c>
      <c r="K1399" s="104" t="s">
        <v>79</v>
      </c>
      <c r="L1399" s="104" t="s">
        <v>299</v>
      </c>
      <c r="M1399" s="104" t="s">
        <v>386</v>
      </c>
      <c r="N1399" s="104"/>
      <c r="O1399" s="108" t="str">
        <f>A303</f>
        <v>12705</v>
      </c>
      <c r="P1399" s="111" t="s">
        <v>2075</v>
      </c>
      <c r="Q1399" s="153" t="s">
        <v>307</v>
      </c>
      <c r="R1399" s="153" t="s">
        <v>308</v>
      </c>
      <c r="S1399" s="153">
        <v>4.1666666666666657E-2</v>
      </c>
      <c r="T1399" s="153" t="s">
        <v>307</v>
      </c>
      <c r="U1399" s="153" t="s">
        <v>308</v>
      </c>
      <c r="V1399" s="153">
        <f>IF(ISBLANK(T1399),"",Tabella2[[#This Row],[ACT STOP]]-Tabella2[[#This Row],[ACT START]])</f>
        <v>4.1666666666666685E-2</v>
      </c>
      <c r="W1399" s="104" t="s">
        <v>92</v>
      </c>
      <c r="X1399" s="104" t="s">
        <v>91</v>
      </c>
      <c r="Y1399" s="110"/>
      <c r="Z1399" s="106"/>
      <c r="AA1399" s="104"/>
      <c r="AB1399" s="107"/>
      <c r="AC1399" s="72">
        <v>1</v>
      </c>
      <c r="AH1399" s="70"/>
      <c r="AI1399" s="70"/>
      <c r="AJ1399">
        <v>0</v>
      </c>
      <c r="AL1399" s="70"/>
      <c r="BM1399" s="135" t="s">
        <v>307</v>
      </c>
      <c r="BN1399" s="136" t="s">
        <v>308</v>
      </c>
      <c r="BO1399" s="101"/>
      <c r="BR1399" s="109" t="str">
        <f t="shared" si="21"/>
        <v>SH-25-1388</v>
      </c>
      <c r="BS1399" s="109" t="s">
        <v>288</v>
      </c>
      <c r="BT1399" t="s">
        <v>92</v>
      </c>
      <c r="BU1399" t="s">
        <v>2714</v>
      </c>
    </row>
    <row r="1400" spans="1:73" hidden="1">
      <c r="A1400" s="103" t="s">
        <v>2715</v>
      </c>
      <c r="B1400" s="102">
        <v>45687</v>
      </c>
      <c r="C1400" s="104">
        <f>_xlfn.ISOWEEKNUM(Tabella2[[#This Row],[Date]])</f>
        <v>5</v>
      </c>
      <c r="D1400" s="104" t="s">
        <v>478</v>
      </c>
      <c r="E1400" s="104" t="s">
        <v>284</v>
      </c>
      <c r="F1400" s="104">
        <v>65</v>
      </c>
      <c r="G1400" s="104" t="s">
        <v>284</v>
      </c>
      <c r="H1400" s="105">
        <v>22</v>
      </c>
      <c r="I1400" s="104"/>
      <c r="J1400" s="104" t="s">
        <v>258</v>
      </c>
      <c r="K1400" s="104" t="s">
        <v>77</v>
      </c>
      <c r="L1400" s="104" t="s">
        <v>259</v>
      </c>
      <c r="M1400" s="104" t="s">
        <v>276</v>
      </c>
      <c r="N1400" s="104"/>
      <c r="O1400" s="106"/>
      <c r="P1400" s="111" t="s">
        <v>2716</v>
      </c>
      <c r="Q1400" s="153" t="s">
        <v>307</v>
      </c>
      <c r="R1400" s="153" t="s">
        <v>308</v>
      </c>
      <c r="S1400" s="153">
        <v>4.1666666666666657E-2</v>
      </c>
      <c r="T1400" s="153">
        <v>0.2951388888888889</v>
      </c>
      <c r="U1400" s="153">
        <v>0.33680555555555558</v>
      </c>
      <c r="V1400" s="153">
        <f>IF(ISBLANK(T1400),"",Tabella2[[#This Row],[ACT STOP]]-Tabella2[[#This Row],[ACT START]])</f>
        <v>4.1666666666666685E-2</v>
      </c>
      <c r="W1400" s="104" t="s">
        <v>92</v>
      </c>
      <c r="X1400" s="104" t="s">
        <v>91</v>
      </c>
      <c r="Y1400" s="110"/>
      <c r="Z1400" s="106"/>
      <c r="AA1400" s="104"/>
      <c r="AB1400" s="107"/>
      <c r="AC1400" s="72">
        <v>1</v>
      </c>
      <c r="AH1400" s="70"/>
      <c r="AI1400" s="70"/>
      <c r="AJ1400">
        <v>0</v>
      </c>
      <c r="AL1400" s="70"/>
      <c r="BM1400" s="135">
        <v>0.2951388888888889</v>
      </c>
      <c r="BN1400" s="136">
        <v>0.33680555555555558</v>
      </c>
      <c r="BO1400" s="101"/>
      <c r="BR1400" s="109" t="str">
        <f t="shared" si="21"/>
        <v>SH-25-1389</v>
      </c>
      <c r="BS1400" s="109" t="s">
        <v>295</v>
      </c>
      <c r="BT1400" t="s">
        <v>92</v>
      </c>
      <c r="BU1400" t="s">
        <v>2717</v>
      </c>
    </row>
    <row r="1401" spans="1:73" hidden="1">
      <c r="A1401" s="103" t="s">
        <v>2718</v>
      </c>
      <c r="B1401" s="102">
        <v>45687</v>
      </c>
      <c r="C1401" s="104">
        <f>_xlfn.ISOWEEKNUM(Tabella2[[#This Row],[Date]])</f>
        <v>5</v>
      </c>
      <c r="D1401" s="104" t="s">
        <v>421</v>
      </c>
      <c r="E1401" s="104" t="s">
        <v>327</v>
      </c>
      <c r="F1401" s="104">
        <v>70</v>
      </c>
      <c r="G1401" s="104" t="s">
        <v>284</v>
      </c>
      <c r="H1401" s="105">
        <v>23</v>
      </c>
      <c r="I1401" s="104" t="s">
        <v>258</v>
      </c>
      <c r="J1401" s="104"/>
      <c r="K1401" s="104" t="s">
        <v>79</v>
      </c>
      <c r="L1401" s="104" t="s">
        <v>299</v>
      </c>
      <c r="M1401" s="104" t="s">
        <v>328</v>
      </c>
      <c r="N1401" s="104"/>
      <c r="O1401" s="108" t="str">
        <f>A1402</f>
        <v>13804</v>
      </c>
      <c r="P1401" s="111" t="s">
        <v>2571</v>
      </c>
      <c r="Q1401" s="153" t="s">
        <v>330</v>
      </c>
      <c r="R1401" s="153" t="s">
        <v>331</v>
      </c>
      <c r="S1401" s="153">
        <v>4.1666666666666657E-2</v>
      </c>
      <c r="T1401" s="153" t="s">
        <v>330</v>
      </c>
      <c r="U1401" s="153" t="s">
        <v>331</v>
      </c>
      <c r="V1401" s="153">
        <f>IF(ISBLANK(T1401),"",Tabella2[[#This Row],[ACT STOP]]-Tabella2[[#This Row],[ACT START]])</f>
        <v>4.1666666666666685E-2</v>
      </c>
      <c r="W1401" s="104" t="s">
        <v>92</v>
      </c>
      <c r="X1401" s="104" t="s">
        <v>91</v>
      </c>
      <c r="Y1401" s="110"/>
      <c r="Z1401" s="106"/>
      <c r="AA1401" s="104"/>
      <c r="AB1401" s="107"/>
      <c r="AC1401" s="72">
        <v>1</v>
      </c>
      <c r="AH1401" s="70"/>
      <c r="AI1401" s="70"/>
      <c r="AJ1401">
        <v>0</v>
      </c>
      <c r="AL1401" s="70"/>
      <c r="BM1401" s="135" t="s">
        <v>330</v>
      </c>
      <c r="BN1401" s="136" t="s">
        <v>331</v>
      </c>
      <c r="BO1401" s="101"/>
      <c r="BR1401" s="109" t="str">
        <f t="shared" si="21"/>
        <v>SH-25-1390</v>
      </c>
      <c r="BS1401" s="109" t="s">
        <v>358</v>
      </c>
      <c r="BT1401" t="s">
        <v>92</v>
      </c>
      <c r="BU1401" t="s">
        <v>2719</v>
      </c>
    </row>
    <row r="1402" spans="1:73" hidden="1">
      <c r="A1402" s="103" t="s">
        <v>2720</v>
      </c>
      <c r="B1402" s="102">
        <v>45687</v>
      </c>
      <c r="C1402" s="104">
        <f>_xlfn.ISOWEEKNUM(Tabella2[[#This Row],[Date]])</f>
        <v>5</v>
      </c>
      <c r="D1402" s="104" t="s">
        <v>421</v>
      </c>
      <c r="E1402" s="104" t="s">
        <v>327</v>
      </c>
      <c r="F1402" s="104">
        <v>71</v>
      </c>
      <c r="G1402" s="104" t="s">
        <v>284</v>
      </c>
      <c r="H1402" s="105">
        <v>10</v>
      </c>
      <c r="I1402" s="104" t="s">
        <v>258</v>
      </c>
      <c r="J1402" s="104"/>
      <c r="K1402" s="104" t="s">
        <v>78</v>
      </c>
      <c r="L1402" s="104" t="s">
        <v>299</v>
      </c>
      <c r="M1402" s="104" t="s">
        <v>328</v>
      </c>
      <c r="N1402" s="104"/>
      <c r="O1402" s="108" t="str">
        <f>A1401</f>
        <v>13803</v>
      </c>
      <c r="P1402" s="111" t="s">
        <v>2571</v>
      </c>
      <c r="Q1402" s="153">
        <v>0.3576388888888889</v>
      </c>
      <c r="R1402" s="153">
        <v>0.39930555555555558</v>
      </c>
      <c r="S1402" s="153">
        <v>4.1666666666666657E-2</v>
      </c>
      <c r="T1402" s="153">
        <v>0.3576388888888889</v>
      </c>
      <c r="U1402" s="153">
        <v>0.39930555555555558</v>
      </c>
      <c r="V1402" s="153">
        <f>IF(ISBLANK(T1402),"",Tabella2[[#This Row],[ACT STOP]]-Tabella2[[#This Row],[ACT START]])</f>
        <v>4.1666666666666685E-2</v>
      </c>
      <c r="W1402" s="104" t="s">
        <v>92</v>
      </c>
      <c r="X1402" s="104" t="s">
        <v>91</v>
      </c>
      <c r="Y1402" s="110"/>
      <c r="Z1402" s="106"/>
      <c r="AA1402" s="104"/>
      <c r="AB1402" s="107"/>
      <c r="AC1402" s="72">
        <v>1</v>
      </c>
      <c r="AH1402" s="70"/>
      <c r="AI1402" s="70"/>
      <c r="AJ1402">
        <v>0</v>
      </c>
      <c r="AL1402" s="70"/>
      <c r="BM1402" s="135">
        <v>0.3576388888888889</v>
      </c>
      <c r="BN1402" s="136">
        <v>0.39930555555555558</v>
      </c>
      <c r="BO1402" s="101"/>
      <c r="BR1402" s="109" t="str">
        <f t="shared" si="21"/>
        <v>SH-25-1391</v>
      </c>
      <c r="BS1402" s="109" t="s">
        <v>896</v>
      </c>
      <c r="BT1402" t="s">
        <v>92</v>
      </c>
      <c r="BU1402" t="s">
        <v>2721</v>
      </c>
    </row>
    <row r="1403" spans="1:73" hidden="1">
      <c r="A1403" s="103" t="s">
        <v>2722</v>
      </c>
      <c r="B1403" s="102">
        <v>45687</v>
      </c>
      <c r="C1403" s="104">
        <f>_xlfn.ISOWEEKNUM(Tabella2[[#This Row],[Date]])</f>
        <v>5</v>
      </c>
      <c r="D1403" s="104" t="s">
        <v>370</v>
      </c>
      <c r="E1403" s="104" t="s">
        <v>256</v>
      </c>
      <c r="F1403" s="104">
        <v>50</v>
      </c>
      <c r="G1403" s="104" t="s">
        <v>257</v>
      </c>
      <c r="H1403" s="105">
        <v>1</v>
      </c>
      <c r="I1403" s="104" t="s">
        <v>258</v>
      </c>
      <c r="J1403" s="104"/>
      <c r="K1403" s="104" t="s">
        <v>83</v>
      </c>
      <c r="L1403" s="104" t="s">
        <v>299</v>
      </c>
      <c r="M1403" s="104" t="s">
        <v>361</v>
      </c>
      <c r="N1403" s="104"/>
      <c r="O1403" s="108" t="str">
        <f>A304</f>
        <v>12706</v>
      </c>
      <c r="P1403" s="111" t="s">
        <v>2616</v>
      </c>
      <c r="Q1403" s="153" t="s">
        <v>330</v>
      </c>
      <c r="R1403" s="153" t="s">
        <v>331</v>
      </c>
      <c r="S1403" s="153">
        <v>4.1666666666666657E-2</v>
      </c>
      <c r="T1403" s="153">
        <v>0.3576388888888889</v>
      </c>
      <c r="U1403" s="153">
        <v>0.39930555555555558</v>
      </c>
      <c r="V1403" s="153">
        <f>IF(ISBLANK(T1403),"",Tabella2[[#This Row],[ACT STOP]]-Tabella2[[#This Row],[ACT START]])</f>
        <v>4.1666666666666685E-2</v>
      </c>
      <c r="W1403" s="104" t="s">
        <v>92</v>
      </c>
      <c r="X1403" s="104" t="s">
        <v>91</v>
      </c>
      <c r="Y1403" s="110"/>
      <c r="Z1403" s="106"/>
      <c r="AA1403" s="104"/>
      <c r="AB1403" s="107"/>
      <c r="AC1403" s="72">
        <v>1</v>
      </c>
      <c r="AH1403" s="70"/>
      <c r="AI1403" s="70"/>
      <c r="AJ1403">
        <v>0</v>
      </c>
      <c r="AL1403" s="70"/>
      <c r="BM1403" s="135">
        <v>0.3576388888888889</v>
      </c>
      <c r="BN1403" s="136">
        <v>0.39930555555555558</v>
      </c>
      <c r="BO1403" s="101"/>
      <c r="BR1403" s="109" t="str">
        <f t="shared" si="21"/>
        <v>SH-25-1392</v>
      </c>
      <c r="BS1403" s="109" t="s">
        <v>332</v>
      </c>
      <c r="BT1403" t="s">
        <v>92</v>
      </c>
      <c r="BU1403" t="s">
        <v>2723</v>
      </c>
    </row>
    <row r="1404" spans="1:73" hidden="1">
      <c r="A1404" s="103" t="s">
        <v>2724</v>
      </c>
      <c r="B1404" s="102">
        <v>45687</v>
      </c>
      <c r="C1404" s="104">
        <f>_xlfn.ISOWEEKNUM(Tabella2[[#This Row],[Date]])</f>
        <v>5</v>
      </c>
      <c r="D1404" s="104" t="s">
        <v>478</v>
      </c>
      <c r="E1404" s="104" t="s">
        <v>284</v>
      </c>
      <c r="F1404" s="104">
        <v>64</v>
      </c>
      <c r="G1404" s="104" t="s">
        <v>257</v>
      </c>
      <c r="H1404" s="105">
        <v>33</v>
      </c>
      <c r="I1404" s="104"/>
      <c r="J1404" s="104" t="s">
        <v>258</v>
      </c>
      <c r="K1404" s="104" t="s">
        <v>77</v>
      </c>
      <c r="L1404" s="104" t="s">
        <v>259</v>
      </c>
      <c r="M1404" s="104" t="s">
        <v>276</v>
      </c>
      <c r="N1404" s="104"/>
      <c r="O1404" s="106"/>
      <c r="P1404" s="111" t="s">
        <v>2716</v>
      </c>
      <c r="Q1404" s="153" t="s">
        <v>330</v>
      </c>
      <c r="R1404" s="153" t="s">
        <v>331</v>
      </c>
      <c r="S1404" s="153">
        <v>4.1666666666666657E-2</v>
      </c>
      <c r="T1404" s="153">
        <v>0.3576388888888889</v>
      </c>
      <c r="U1404" s="153">
        <v>0.39930555555555558</v>
      </c>
      <c r="V1404" s="153">
        <f>IF(ISBLANK(T1404),"",Tabella2[[#This Row],[ACT STOP]]-Tabella2[[#This Row],[ACT START]])</f>
        <v>4.1666666666666685E-2</v>
      </c>
      <c r="W1404" s="104" t="s">
        <v>92</v>
      </c>
      <c r="X1404" s="104" t="s">
        <v>91</v>
      </c>
      <c r="Y1404" s="110"/>
      <c r="Z1404" s="106"/>
      <c r="AA1404" s="104"/>
      <c r="AB1404" s="107"/>
      <c r="AC1404" s="72">
        <v>1</v>
      </c>
      <c r="AH1404" s="70"/>
      <c r="AI1404" s="70"/>
      <c r="AJ1404">
        <v>0</v>
      </c>
      <c r="AL1404" s="70"/>
      <c r="BM1404" s="135">
        <v>0.3576388888888889</v>
      </c>
      <c r="BN1404" s="136">
        <v>0.39930555555555558</v>
      </c>
      <c r="BO1404" s="101"/>
      <c r="BR1404" s="109" t="str">
        <f t="shared" si="21"/>
        <v>SH-25-1393</v>
      </c>
      <c r="BS1404" s="109" t="s">
        <v>458</v>
      </c>
      <c r="BT1404" t="s">
        <v>92</v>
      </c>
      <c r="BU1404" t="s">
        <v>2725</v>
      </c>
    </row>
    <row r="1405" spans="1:73" hidden="1">
      <c r="A1405" s="103" t="s">
        <v>2726</v>
      </c>
      <c r="B1405" s="102">
        <v>45687</v>
      </c>
      <c r="C1405" s="104">
        <f>_xlfn.ISOWEEKNUM(Tabella2[[#This Row],[Date]])</f>
        <v>5</v>
      </c>
      <c r="D1405" s="104" t="s">
        <v>421</v>
      </c>
      <c r="E1405" s="104" t="s">
        <v>327</v>
      </c>
      <c r="F1405" s="104">
        <v>73</v>
      </c>
      <c r="G1405" s="104" t="s">
        <v>257</v>
      </c>
      <c r="H1405" s="105">
        <v>5</v>
      </c>
      <c r="I1405" s="104" t="s">
        <v>258</v>
      </c>
      <c r="J1405" s="104"/>
      <c r="K1405" s="104" t="s">
        <v>79</v>
      </c>
      <c r="L1405" s="104" t="s">
        <v>299</v>
      </c>
      <c r="M1405" s="104" t="s">
        <v>328</v>
      </c>
      <c r="N1405" s="104"/>
      <c r="O1405" s="108" t="str">
        <f>A1406</f>
        <v>13808</v>
      </c>
      <c r="P1405" s="111" t="s">
        <v>2571</v>
      </c>
      <c r="Q1405" s="153" t="s">
        <v>336</v>
      </c>
      <c r="R1405" s="153" t="s">
        <v>337</v>
      </c>
      <c r="S1405" s="153">
        <v>4.1666666666666657E-2</v>
      </c>
      <c r="T1405" s="153" t="s">
        <v>336</v>
      </c>
      <c r="U1405" s="153" t="s">
        <v>337</v>
      </c>
      <c r="V1405" s="153">
        <f>IF(ISBLANK(T1405),"",Tabella2[[#This Row],[ACT STOP]]-Tabella2[[#This Row],[ACT START]])</f>
        <v>4.1666666666666685E-2</v>
      </c>
      <c r="W1405" s="104" t="s">
        <v>92</v>
      </c>
      <c r="X1405" s="104" t="s">
        <v>91</v>
      </c>
      <c r="Y1405" s="110"/>
      <c r="Z1405" s="106"/>
      <c r="AA1405" s="104"/>
      <c r="AB1405" s="107"/>
      <c r="AC1405" s="72">
        <v>1</v>
      </c>
      <c r="AH1405" s="70"/>
      <c r="AI1405" s="70"/>
      <c r="AJ1405">
        <v>0</v>
      </c>
      <c r="AL1405" s="70"/>
      <c r="BM1405" s="135" t="s">
        <v>336</v>
      </c>
      <c r="BN1405" s="136" t="s">
        <v>337</v>
      </c>
      <c r="BO1405" s="101"/>
      <c r="BR1405" s="109" t="str">
        <f t="shared" si="21"/>
        <v>SH-25-1394</v>
      </c>
      <c r="BS1405" s="109" t="s">
        <v>416</v>
      </c>
      <c r="BT1405" t="s">
        <v>92</v>
      </c>
      <c r="BU1405" t="s">
        <v>2727</v>
      </c>
    </row>
    <row r="1406" spans="1:73" hidden="1">
      <c r="A1406" s="103" t="s">
        <v>2728</v>
      </c>
      <c r="B1406" s="102">
        <v>45687</v>
      </c>
      <c r="C1406" s="104">
        <f>_xlfn.ISOWEEKNUM(Tabella2[[#This Row],[Date]])</f>
        <v>5</v>
      </c>
      <c r="D1406" s="104" t="s">
        <v>421</v>
      </c>
      <c r="E1406" s="104" t="s">
        <v>327</v>
      </c>
      <c r="F1406" s="104">
        <v>72</v>
      </c>
      <c r="G1406" s="104" t="s">
        <v>284</v>
      </c>
      <c r="H1406" s="105">
        <v>22</v>
      </c>
      <c r="I1406" s="104" t="s">
        <v>258</v>
      </c>
      <c r="J1406" s="104"/>
      <c r="K1406" s="104" t="s">
        <v>78</v>
      </c>
      <c r="L1406" s="104" t="s">
        <v>299</v>
      </c>
      <c r="M1406" s="104" t="s">
        <v>328</v>
      </c>
      <c r="N1406" s="104"/>
      <c r="O1406" s="108" t="str">
        <f>A1405</f>
        <v>13807</v>
      </c>
      <c r="P1406" s="111" t="s">
        <v>2571</v>
      </c>
      <c r="Q1406" s="153">
        <v>0.4201388888888889</v>
      </c>
      <c r="R1406" s="153">
        <v>0.46180555555555558</v>
      </c>
      <c r="S1406" s="153">
        <v>4.1666666666666657E-2</v>
      </c>
      <c r="T1406" s="153">
        <v>0.4201388888888889</v>
      </c>
      <c r="U1406" s="153">
        <v>0.46180555555555558</v>
      </c>
      <c r="V1406" s="153">
        <f>IF(ISBLANK(T1406),"",Tabella2[[#This Row],[ACT STOP]]-Tabella2[[#This Row],[ACT START]])</f>
        <v>4.1666666666666685E-2</v>
      </c>
      <c r="W1406" s="104" t="s">
        <v>92</v>
      </c>
      <c r="X1406" s="104" t="s">
        <v>91</v>
      </c>
      <c r="Y1406" s="110"/>
      <c r="Z1406" s="106"/>
      <c r="AA1406" s="104"/>
      <c r="AB1406" s="107"/>
      <c r="AC1406" s="72">
        <v>1</v>
      </c>
      <c r="AH1406" s="70"/>
      <c r="AI1406" s="70"/>
      <c r="AJ1406">
        <v>0</v>
      </c>
      <c r="AL1406" s="70"/>
      <c r="BM1406" s="135">
        <v>0.4201388888888889</v>
      </c>
      <c r="BN1406" s="136">
        <v>0.46180555555555558</v>
      </c>
      <c r="BO1406" s="101"/>
      <c r="BR1406" s="109" t="str">
        <f t="shared" si="21"/>
        <v>SH-25-1395</v>
      </c>
      <c r="BS1406" s="109" t="s">
        <v>295</v>
      </c>
      <c r="BT1406" t="s">
        <v>92</v>
      </c>
      <c r="BU1406" t="s">
        <v>2729</v>
      </c>
    </row>
    <row r="1407" spans="1:73" hidden="1">
      <c r="A1407" s="103" t="s">
        <v>2730</v>
      </c>
      <c r="B1407" s="102">
        <v>45687</v>
      </c>
      <c r="C1407" s="104">
        <f>_xlfn.ISOWEEKNUM(Tabella2[[#This Row],[Date]])</f>
        <v>5</v>
      </c>
      <c r="D1407" s="104" t="s">
        <v>255</v>
      </c>
      <c r="E1407" s="104" t="s">
        <v>256</v>
      </c>
      <c r="F1407" s="104">
        <v>48</v>
      </c>
      <c r="G1407" s="104" t="s">
        <v>257</v>
      </c>
      <c r="H1407" s="105">
        <v>31</v>
      </c>
      <c r="I1407" s="104" t="s">
        <v>258</v>
      </c>
      <c r="J1407" s="104"/>
      <c r="K1407" s="104" t="s">
        <v>83</v>
      </c>
      <c r="L1407" s="104" t="s">
        <v>299</v>
      </c>
      <c r="M1407" s="104" t="s">
        <v>386</v>
      </c>
      <c r="N1407" s="104"/>
      <c r="O1407" s="108" t="str">
        <f>A1408</f>
        <v>13810</v>
      </c>
      <c r="P1407" s="111" t="s">
        <v>2248</v>
      </c>
      <c r="Q1407" s="153" t="s">
        <v>336</v>
      </c>
      <c r="R1407" s="153" t="s">
        <v>337</v>
      </c>
      <c r="S1407" s="153">
        <v>4.1666666666666657E-2</v>
      </c>
      <c r="T1407" s="153">
        <v>0.4201388888888889</v>
      </c>
      <c r="U1407" s="153">
        <v>0.46180555555555558</v>
      </c>
      <c r="V1407" s="153">
        <f>IF(ISBLANK(T1407),"",Tabella2[[#This Row],[ACT STOP]]-Tabella2[[#This Row],[ACT START]])</f>
        <v>4.1666666666666685E-2</v>
      </c>
      <c r="W1407" s="104" t="s">
        <v>92</v>
      </c>
      <c r="X1407" s="104" t="s">
        <v>91</v>
      </c>
      <c r="Y1407" s="110"/>
      <c r="Z1407" s="106"/>
      <c r="AA1407" s="104"/>
      <c r="AB1407" s="107"/>
      <c r="AC1407" s="72">
        <v>1</v>
      </c>
      <c r="AH1407" s="70"/>
      <c r="AI1407" s="70"/>
      <c r="AJ1407">
        <v>0</v>
      </c>
      <c r="AL1407" s="70"/>
      <c r="BM1407" s="135">
        <v>0.4201388888888889</v>
      </c>
      <c r="BN1407" s="136">
        <v>0.46180555555555558</v>
      </c>
      <c r="BO1407" s="101"/>
      <c r="BR1407" s="109" t="str">
        <f t="shared" si="21"/>
        <v>SH-25-1396</v>
      </c>
      <c r="BS1407" s="109" t="s">
        <v>345</v>
      </c>
      <c r="BT1407" t="s">
        <v>92</v>
      </c>
      <c r="BU1407" t="s">
        <v>2731</v>
      </c>
    </row>
    <row r="1408" spans="1:73" hidden="1">
      <c r="A1408" s="103" t="s">
        <v>2732</v>
      </c>
      <c r="B1408" s="102">
        <v>45687</v>
      </c>
      <c r="C1408" s="104">
        <f>_xlfn.ISOWEEKNUM(Tabella2[[#This Row],[Date]])</f>
        <v>5</v>
      </c>
      <c r="D1408" s="104" t="s">
        <v>1872</v>
      </c>
      <c r="E1408" s="104" t="s">
        <v>256</v>
      </c>
      <c r="F1408" s="104">
        <v>11</v>
      </c>
      <c r="G1408" s="104" t="s">
        <v>257</v>
      </c>
      <c r="H1408" s="105">
        <v>10</v>
      </c>
      <c r="I1408" s="104" t="s">
        <v>258</v>
      </c>
      <c r="J1408" s="104"/>
      <c r="K1408" s="104" t="s">
        <v>80</v>
      </c>
      <c r="L1408" s="104" t="s">
        <v>299</v>
      </c>
      <c r="M1408" s="104" t="s">
        <v>386</v>
      </c>
      <c r="N1408" s="104"/>
      <c r="O1408" s="108" t="str">
        <f>A1407</f>
        <v>13809</v>
      </c>
      <c r="P1408" s="111" t="s">
        <v>2248</v>
      </c>
      <c r="Q1408" s="153">
        <v>0.4201388888888889</v>
      </c>
      <c r="R1408" s="153">
        <v>0.46180555555555558</v>
      </c>
      <c r="S1408" s="153">
        <v>4.1666666666666657E-2</v>
      </c>
      <c r="T1408" s="153">
        <v>0.4201388888888889</v>
      </c>
      <c r="U1408" s="153">
        <v>0.46180555555555558</v>
      </c>
      <c r="V1408" s="153">
        <f>IF(ISBLANK(T1408),"",Tabella2[[#This Row],[ACT STOP]]-Tabella2[[#This Row],[ACT START]])</f>
        <v>4.1666666666666685E-2</v>
      </c>
      <c r="W1408" s="104" t="s">
        <v>92</v>
      </c>
      <c r="X1408" s="104" t="s">
        <v>91</v>
      </c>
      <c r="Y1408" s="110"/>
      <c r="Z1408" s="106"/>
      <c r="AA1408" s="104"/>
      <c r="AB1408" s="107"/>
      <c r="AC1408" s="72">
        <v>1</v>
      </c>
      <c r="AH1408" s="70"/>
      <c r="AI1408" s="70"/>
      <c r="AJ1408">
        <v>0</v>
      </c>
      <c r="AL1408" s="70"/>
      <c r="BM1408" s="135">
        <v>0.4201388888888889</v>
      </c>
      <c r="BN1408" s="136">
        <v>0.46180555555555558</v>
      </c>
      <c r="BO1408" s="101"/>
      <c r="BR1408" s="109" t="str">
        <f t="shared" si="21"/>
        <v>SH-25-1397</v>
      </c>
      <c r="BS1408" s="109" t="s">
        <v>552</v>
      </c>
      <c r="BT1408" t="s">
        <v>92</v>
      </c>
      <c r="BU1408" t="s">
        <v>2733</v>
      </c>
    </row>
    <row r="1409" spans="1:73" hidden="1">
      <c r="A1409" s="103" t="s">
        <v>2734</v>
      </c>
      <c r="B1409" s="102">
        <v>45687</v>
      </c>
      <c r="C1409" s="104">
        <f>_xlfn.ISOWEEKNUM(Tabella2[[#This Row],[Date]])</f>
        <v>5</v>
      </c>
      <c r="D1409" s="104" t="s">
        <v>574</v>
      </c>
      <c r="E1409" s="104" t="s">
        <v>284</v>
      </c>
      <c r="F1409" s="104">
        <v>67</v>
      </c>
      <c r="G1409" s="104" t="s">
        <v>257</v>
      </c>
      <c r="H1409" s="105">
        <v>9</v>
      </c>
      <c r="I1409" s="104"/>
      <c r="J1409" s="104" t="s">
        <v>258</v>
      </c>
      <c r="K1409" s="104" t="s">
        <v>81</v>
      </c>
      <c r="L1409" s="104" t="s">
        <v>259</v>
      </c>
      <c r="M1409" s="104" t="s">
        <v>276</v>
      </c>
      <c r="N1409" s="104"/>
      <c r="O1409" s="106"/>
      <c r="P1409" s="111" t="s">
        <v>2716</v>
      </c>
      <c r="Q1409" s="153" t="s">
        <v>336</v>
      </c>
      <c r="R1409" s="153" t="s">
        <v>337</v>
      </c>
      <c r="S1409" s="153">
        <v>4.1666666666666657E-2</v>
      </c>
      <c r="T1409" s="153">
        <v>0.4201388888888889</v>
      </c>
      <c r="U1409" s="153">
        <v>0.46180555555555558</v>
      </c>
      <c r="V1409" s="153">
        <f>IF(ISBLANK(T1409),"",Tabella2[[#This Row],[ACT STOP]]-Tabella2[[#This Row],[ACT START]])</f>
        <v>4.1666666666666685E-2</v>
      </c>
      <c r="W1409" s="104" t="s">
        <v>92</v>
      </c>
      <c r="X1409" s="104" t="s">
        <v>91</v>
      </c>
      <c r="Y1409" s="110"/>
      <c r="Z1409" s="106"/>
      <c r="AA1409" s="104"/>
      <c r="AB1409" s="107"/>
      <c r="AC1409" s="72">
        <v>1</v>
      </c>
      <c r="AH1409" s="70"/>
      <c r="AI1409" s="70"/>
      <c r="AJ1409">
        <v>0</v>
      </c>
      <c r="AL1409" s="70"/>
      <c r="BL1409" t="s">
        <v>2735</v>
      </c>
      <c r="BM1409" s="135">
        <v>0.4201388888888889</v>
      </c>
      <c r="BN1409" s="136">
        <v>0.46180555555555558</v>
      </c>
      <c r="BO1409" s="101"/>
      <c r="BR1409" s="109" t="str">
        <f t="shared" si="21"/>
        <v>SH-25-1398</v>
      </c>
      <c r="BS1409" s="109" t="s">
        <v>318</v>
      </c>
      <c r="BT1409" t="s">
        <v>92</v>
      </c>
      <c r="BU1409" t="s">
        <v>2736</v>
      </c>
    </row>
    <row r="1410" spans="1:73" hidden="1">
      <c r="A1410" s="103" t="s">
        <v>2737</v>
      </c>
      <c r="B1410" s="102">
        <v>45687</v>
      </c>
      <c r="C1410" s="104">
        <f>_xlfn.ISOWEEKNUM(Tabella2[[#This Row],[Date]])</f>
        <v>5</v>
      </c>
      <c r="D1410" s="104" t="s">
        <v>370</v>
      </c>
      <c r="E1410" s="104" t="s">
        <v>256</v>
      </c>
      <c r="F1410" s="104">
        <v>55</v>
      </c>
      <c r="G1410" s="104" t="s">
        <v>257</v>
      </c>
      <c r="H1410" s="105">
        <v>12</v>
      </c>
      <c r="I1410" s="104" t="s">
        <v>258</v>
      </c>
      <c r="J1410" s="104"/>
      <c r="K1410" s="104" t="s">
        <v>79</v>
      </c>
      <c r="L1410" s="104" t="s">
        <v>299</v>
      </c>
      <c r="M1410" s="104" t="s">
        <v>276</v>
      </c>
      <c r="N1410" s="104"/>
      <c r="O1410" s="108" t="str">
        <f>A305</f>
        <v>12707</v>
      </c>
      <c r="P1410" s="111" t="s">
        <v>664</v>
      </c>
      <c r="Q1410" s="153" t="s">
        <v>349</v>
      </c>
      <c r="R1410" s="153" t="s">
        <v>350</v>
      </c>
      <c r="S1410" s="153">
        <v>4.1666666666666657E-2</v>
      </c>
      <c r="T1410" s="153" t="s">
        <v>349</v>
      </c>
      <c r="U1410" s="153" t="s">
        <v>350</v>
      </c>
      <c r="V1410" s="153">
        <f>IF(ISBLANK(T1410),"",Tabella2[[#This Row],[ACT STOP]]-Tabella2[[#This Row],[ACT START]])</f>
        <v>4.1666666666666685E-2</v>
      </c>
      <c r="W1410" s="104" t="s">
        <v>92</v>
      </c>
      <c r="X1410" s="104" t="s">
        <v>91</v>
      </c>
      <c r="Y1410" s="110"/>
      <c r="Z1410" s="106"/>
      <c r="AA1410" s="104"/>
      <c r="AB1410" s="107"/>
      <c r="AC1410" s="72">
        <v>1</v>
      </c>
      <c r="AH1410" s="70"/>
      <c r="AI1410" s="70"/>
      <c r="AJ1410">
        <v>0</v>
      </c>
      <c r="AL1410" s="70"/>
      <c r="BM1410" s="135" t="s">
        <v>349</v>
      </c>
      <c r="BN1410" s="136" t="s">
        <v>350</v>
      </c>
      <c r="BO1410" s="101"/>
      <c r="BR1410" s="109" t="str">
        <f t="shared" si="21"/>
        <v>SH-25-1399</v>
      </c>
      <c r="BS1410" s="109" t="s">
        <v>266</v>
      </c>
      <c r="BT1410" t="s">
        <v>92</v>
      </c>
      <c r="BU1410" t="s">
        <v>2738</v>
      </c>
    </row>
    <row r="1411" spans="1:73" hidden="1">
      <c r="A1411" s="103" t="s">
        <v>2739</v>
      </c>
      <c r="B1411" s="102">
        <v>45687</v>
      </c>
      <c r="C1411" s="104">
        <f>_xlfn.ISOWEEKNUM(Tabella2[[#This Row],[Date]])</f>
        <v>5</v>
      </c>
      <c r="D1411" s="104" t="s">
        <v>370</v>
      </c>
      <c r="E1411" s="104" t="s">
        <v>256</v>
      </c>
      <c r="F1411" s="104">
        <v>53</v>
      </c>
      <c r="G1411" s="104" t="s">
        <v>257</v>
      </c>
      <c r="H1411" s="105">
        <v>1</v>
      </c>
      <c r="I1411" s="104" t="s">
        <v>258</v>
      </c>
      <c r="J1411" s="104"/>
      <c r="K1411" s="104" t="s">
        <v>83</v>
      </c>
      <c r="L1411" s="104" t="s">
        <v>299</v>
      </c>
      <c r="M1411" s="104" t="s">
        <v>276</v>
      </c>
      <c r="N1411" s="104"/>
      <c r="O1411" s="108" t="str">
        <f>A306</f>
        <v>12708</v>
      </c>
      <c r="P1411" s="111" t="s">
        <v>664</v>
      </c>
      <c r="Q1411" s="153" t="s">
        <v>349</v>
      </c>
      <c r="R1411" s="153" t="s">
        <v>350</v>
      </c>
      <c r="S1411" s="153">
        <v>4.1666666666666657E-2</v>
      </c>
      <c r="T1411" s="153">
        <v>0.4826388888888889</v>
      </c>
      <c r="U1411" s="153">
        <v>0.52430555555555558</v>
      </c>
      <c r="V1411" s="153">
        <f>IF(ISBLANK(T1411),"",Tabella2[[#This Row],[ACT STOP]]-Tabella2[[#This Row],[ACT START]])</f>
        <v>4.1666666666666685E-2</v>
      </c>
      <c r="W1411" s="104" t="s">
        <v>92</v>
      </c>
      <c r="X1411" s="104" t="s">
        <v>91</v>
      </c>
      <c r="Y1411" s="110"/>
      <c r="Z1411" s="106"/>
      <c r="AA1411" s="104"/>
      <c r="AB1411" s="107"/>
      <c r="AC1411" s="72">
        <v>1</v>
      </c>
      <c r="AH1411" s="70"/>
      <c r="AI1411" s="70"/>
      <c r="AJ1411">
        <v>0</v>
      </c>
      <c r="AL1411" s="70"/>
      <c r="BM1411" s="135">
        <v>0.4826388888888889</v>
      </c>
      <c r="BN1411" s="136">
        <v>0.52430555555555558</v>
      </c>
      <c r="BO1411" s="101"/>
      <c r="BR1411" s="109" t="str">
        <f t="shared" si="21"/>
        <v>SH-25-1400</v>
      </c>
      <c r="BS1411" s="109" t="s">
        <v>332</v>
      </c>
      <c r="BT1411" t="s">
        <v>92</v>
      </c>
      <c r="BU1411" t="s">
        <v>2740</v>
      </c>
    </row>
    <row r="1412" spans="1:73" hidden="1">
      <c r="A1412" s="103" t="s">
        <v>2741</v>
      </c>
      <c r="B1412" s="102">
        <v>45687</v>
      </c>
      <c r="C1412" s="104">
        <f>_xlfn.ISOWEEKNUM(Tabella2[[#This Row],[Date]])</f>
        <v>5</v>
      </c>
      <c r="D1412" s="104" t="s">
        <v>574</v>
      </c>
      <c r="E1412" s="104" t="s">
        <v>284</v>
      </c>
      <c r="F1412" s="104">
        <v>66</v>
      </c>
      <c r="G1412" s="104" t="s">
        <v>257</v>
      </c>
      <c r="H1412" s="105">
        <v>13</v>
      </c>
      <c r="I1412" s="104"/>
      <c r="J1412" s="104" t="s">
        <v>258</v>
      </c>
      <c r="K1412" s="104" t="s">
        <v>77</v>
      </c>
      <c r="L1412" s="104" t="s">
        <v>259</v>
      </c>
      <c r="M1412" s="104" t="s">
        <v>276</v>
      </c>
      <c r="N1412" s="104"/>
      <c r="O1412" s="106"/>
      <c r="P1412" s="111" t="s">
        <v>2716</v>
      </c>
      <c r="Q1412" s="153" t="s">
        <v>349</v>
      </c>
      <c r="R1412" s="153" t="s">
        <v>350</v>
      </c>
      <c r="S1412" s="153">
        <v>4.1666666666666657E-2</v>
      </c>
      <c r="T1412" s="153">
        <v>0.4826388888888889</v>
      </c>
      <c r="U1412" s="153">
        <v>0.52430555555555558</v>
      </c>
      <c r="V1412" s="153">
        <f>IF(ISBLANK(T1412),"",Tabella2[[#This Row],[ACT STOP]]-Tabella2[[#This Row],[ACT START]])</f>
        <v>4.1666666666666685E-2</v>
      </c>
      <c r="W1412" s="104" t="s">
        <v>92</v>
      </c>
      <c r="X1412" s="104" t="s">
        <v>91</v>
      </c>
      <c r="Y1412" s="110"/>
      <c r="Z1412" s="106"/>
      <c r="AA1412" s="104"/>
      <c r="AB1412" s="107"/>
      <c r="AC1412" s="72">
        <v>1</v>
      </c>
      <c r="AH1412" s="70"/>
      <c r="AI1412" s="70"/>
      <c r="AJ1412">
        <v>0</v>
      </c>
      <c r="AL1412" s="70"/>
      <c r="BM1412" s="135">
        <v>0.4826388888888889</v>
      </c>
      <c r="BN1412" s="136">
        <v>0.52430555555555558</v>
      </c>
      <c r="BO1412" s="101"/>
      <c r="BR1412" s="109" t="str">
        <f t="shared" si="21"/>
        <v>SH-25-1401</v>
      </c>
      <c r="BS1412" s="109" t="s">
        <v>427</v>
      </c>
      <c r="BT1412" t="s">
        <v>92</v>
      </c>
      <c r="BU1412" t="s">
        <v>2742</v>
      </c>
    </row>
    <row r="1413" spans="1:73" hidden="1">
      <c r="A1413" s="103" t="s">
        <v>2743</v>
      </c>
      <c r="B1413" s="102">
        <v>45687</v>
      </c>
      <c r="C1413" s="104">
        <f>_xlfn.ISOWEEKNUM(Tabella2[[#This Row],[Date]])</f>
        <v>5</v>
      </c>
      <c r="D1413" s="104" t="s">
        <v>370</v>
      </c>
      <c r="E1413" s="104" t="s">
        <v>256</v>
      </c>
      <c r="F1413" s="104">
        <v>54</v>
      </c>
      <c r="G1413" s="104" t="s">
        <v>257</v>
      </c>
      <c r="H1413" s="105">
        <v>32</v>
      </c>
      <c r="I1413" s="104" t="s">
        <v>258</v>
      </c>
      <c r="J1413" s="104"/>
      <c r="K1413" s="104" t="s">
        <v>79</v>
      </c>
      <c r="L1413" s="104" t="s">
        <v>299</v>
      </c>
      <c r="M1413" s="104" t="s">
        <v>276</v>
      </c>
      <c r="N1413" s="104"/>
      <c r="O1413" s="108" t="str">
        <f>A307</f>
        <v>12709</v>
      </c>
      <c r="P1413" s="111" t="s">
        <v>664</v>
      </c>
      <c r="Q1413" s="153" t="s">
        <v>315</v>
      </c>
      <c r="R1413" s="153" t="s">
        <v>316</v>
      </c>
      <c r="S1413" s="153">
        <v>4.1666666666666657E-2</v>
      </c>
      <c r="T1413" s="153">
        <v>0.54513888888888884</v>
      </c>
      <c r="U1413" s="153">
        <v>0.58680555555555558</v>
      </c>
      <c r="V1413" s="153">
        <f>IF(ISBLANK(T1413),"",Tabella2[[#This Row],[ACT STOP]]-Tabella2[[#This Row],[ACT START]])</f>
        <v>4.1666666666666741E-2</v>
      </c>
      <c r="W1413" s="104" t="s">
        <v>92</v>
      </c>
      <c r="X1413" s="104" t="s">
        <v>91</v>
      </c>
      <c r="Y1413" s="110"/>
      <c r="Z1413" s="106"/>
      <c r="AA1413" s="104"/>
      <c r="AB1413" s="107"/>
      <c r="AC1413" s="72">
        <v>1</v>
      </c>
      <c r="AH1413" s="70"/>
      <c r="AI1413" s="70"/>
      <c r="AJ1413">
        <v>0</v>
      </c>
      <c r="AL1413" s="70"/>
      <c r="BM1413" s="135">
        <v>0.54513888888888884</v>
      </c>
      <c r="BN1413" s="136">
        <v>0.58680555555555558</v>
      </c>
      <c r="BO1413" s="101"/>
      <c r="BR1413" s="109" t="str">
        <f t="shared" si="21"/>
        <v>SH-25-1402</v>
      </c>
      <c r="BS1413" s="109" t="s">
        <v>356</v>
      </c>
      <c r="BT1413" t="s">
        <v>92</v>
      </c>
      <c r="BU1413" t="s">
        <v>2744</v>
      </c>
    </row>
    <row r="1414" spans="1:73" hidden="1">
      <c r="A1414" s="103" t="s">
        <v>2745</v>
      </c>
      <c r="B1414" s="102">
        <v>45687</v>
      </c>
      <c r="C1414" s="104">
        <f>_xlfn.ISOWEEKNUM(Tabella2[[#This Row],[Date]])</f>
        <v>5</v>
      </c>
      <c r="D1414" s="104" t="s">
        <v>370</v>
      </c>
      <c r="E1414" s="104" t="s">
        <v>256</v>
      </c>
      <c r="F1414" s="104">
        <v>52</v>
      </c>
      <c r="G1414" s="104" t="s">
        <v>284</v>
      </c>
      <c r="H1414" s="105">
        <v>9</v>
      </c>
      <c r="I1414" s="104" t="s">
        <v>258</v>
      </c>
      <c r="J1414" s="104"/>
      <c r="K1414" s="104" t="s">
        <v>83</v>
      </c>
      <c r="L1414" s="104" t="s">
        <v>299</v>
      </c>
      <c r="M1414" s="104" t="s">
        <v>276</v>
      </c>
      <c r="N1414" s="104"/>
      <c r="O1414" s="108" t="str">
        <f>A308</f>
        <v>12710</v>
      </c>
      <c r="P1414" s="111" t="s">
        <v>664</v>
      </c>
      <c r="Q1414" s="153" t="s">
        <v>315</v>
      </c>
      <c r="R1414" s="153" t="s">
        <v>316</v>
      </c>
      <c r="S1414" s="153">
        <v>4.1666666666666657E-2</v>
      </c>
      <c r="T1414" s="153">
        <v>0.54513888888888884</v>
      </c>
      <c r="U1414" s="153">
        <v>0.58680555555555558</v>
      </c>
      <c r="V1414" s="153">
        <f>IF(ISBLANK(T1414),"",Tabella2[[#This Row],[ACT STOP]]-Tabella2[[#This Row],[ACT START]])</f>
        <v>4.1666666666666741E-2</v>
      </c>
      <c r="W1414" s="104" t="s">
        <v>92</v>
      </c>
      <c r="X1414" s="104" t="s">
        <v>91</v>
      </c>
      <c r="Y1414" s="110"/>
      <c r="Z1414" s="106"/>
      <c r="AA1414" s="104"/>
      <c r="AB1414" s="107"/>
      <c r="AC1414" s="72">
        <v>1</v>
      </c>
      <c r="AH1414" s="70"/>
      <c r="AI1414" s="70"/>
      <c r="AJ1414">
        <v>0</v>
      </c>
      <c r="AL1414" s="70"/>
      <c r="BM1414" s="135">
        <v>0.54513888888888884</v>
      </c>
      <c r="BN1414" s="136">
        <v>0.58680555555555558</v>
      </c>
      <c r="BO1414" s="101"/>
      <c r="BR1414" s="109" t="str">
        <f t="shared" si="21"/>
        <v>SH-25-1403</v>
      </c>
      <c r="BS1414" s="109" t="s">
        <v>339</v>
      </c>
      <c r="BT1414" t="s">
        <v>92</v>
      </c>
      <c r="BU1414" t="s">
        <v>2746</v>
      </c>
    </row>
    <row r="1415" spans="1:73" hidden="1">
      <c r="A1415" s="103" t="s">
        <v>2747</v>
      </c>
      <c r="B1415" s="102">
        <v>45687</v>
      </c>
      <c r="C1415" s="104">
        <f>_xlfn.ISOWEEKNUM(Tabella2[[#This Row],[Date]])</f>
        <v>5</v>
      </c>
      <c r="D1415" s="104" t="s">
        <v>471</v>
      </c>
      <c r="E1415" s="104" t="s">
        <v>327</v>
      </c>
      <c r="F1415" s="104">
        <v>34</v>
      </c>
      <c r="G1415" s="104" t="s">
        <v>257</v>
      </c>
      <c r="H1415" s="105">
        <v>10</v>
      </c>
      <c r="I1415" s="104" t="s">
        <v>258</v>
      </c>
      <c r="J1415" s="104"/>
      <c r="K1415" s="104" t="s">
        <v>77</v>
      </c>
      <c r="L1415" s="104" t="s">
        <v>259</v>
      </c>
      <c r="M1415" s="104" t="s">
        <v>276</v>
      </c>
      <c r="N1415" s="104"/>
      <c r="O1415" s="106"/>
      <c r="P1415" s="111" t="s">
        <v>723</v>
      </c>
      <c r="Q1415" s="153" t="s">
        <v>315</v>
      </c>
      <c r="R1415" s="153" t="s">
        <v>316</v>
      </c>
      <c r="S1415" s="153">
        <v>4.1666666666666657E-2</v>
      </c>
      <c r="T1415" s="153">
        <v>0.54513888888888884</v>
      </c>
      <c r="U1415" s="153">
        <v>0.58680555555555558</v>
      </c>
      <c r="V1415" s="153">
        <f>IF(ISBLANK(T1415),"",Tabella2[[#This Row],[ACT STOP]]-Tabella2[[#This Row],[ACT START]])</f>
        <v>4.1666666666666741E-2</v>
      </c>
      <c r="W1415" s="104" t="s">
        <v>92</v>
      </c>
      <c r="X1415" s="104" t="s">
        <v>91</v>
      </c>
      <c r="Y1415" s="110"/>
      <c r="Z1415" s="106"/>
      <c r="AA1415" s="104"/>
      <c r="AB1415" s="107"/>
      <c r="AC1415" s="72">
        <v>1</v>
      </c>
      <c r="AH1415" s="70"/>
      <c r="AI1415" s="70"/>
      <c r="AJ1415">
        <v>0</v>
      </c>
      <c r="AL1415" s="70"/>
      <c r="BM1415" s="135">
        <v>0.54513888888888884</v>
      </c>
      <c r="BN1415" s="136">
        <v>0.58680555555555558</v>
      </c>
      <c r="BO1415" s="101"/>
      <c r="BR1415" s="109" t="str">
        <f t="shared" si="21"/>
        <v>SH-25-1404</v>
      </c>
      <c r="BS1415" s="109" t="s">
        <v>552</v>
      </c>
      <c r="BT1415" t="s">
        <v>92</v>
      </c>
      <c r="BU1415" t="s">
        <v>2748</v>
      </c>
    </row>
    <row r="1416" spans="1:73" hidden="1">
      <c r="A1416" s="103" t="s">
        <v>2749</v>
      </c>
      <c r="B1416" s="102">
        <v>45687</v>
      </c>
      <c r="C1416" s="104">
        <f>_xlfn.ISOWEEKNUM(Tabella2[[#This Row],[Date]])</f>
        <v>5</v>
      </c>
      <c r="D1416" s="104" t="s">
        <v>326</v>
      </c>
      <c r="E1416" s="104" t="s">
        <v>327</v>
      </c>
      <c r="F1416" s="104">
        <v>64</v>
      </c>
      <c r="G1416" s="104" t="s">
        <v>284</v>
      </c>
      <c r="H1416" s="105">
        <v>23</v>
      </c>
      <c r="I1416" s="104" t="s">
        <v>258</v>
      </c>
      <c r="J1416" s="104"/>
      <c r="K1416" s="104" t="s">
        <v>83</v>
      </c>
      <c r="L1416" s="104" t="s">
        <v>299</v>
      </c>
      <c r="M1416" s="104" t="s">
        <v>328</v>
      </c>
      <c r="N1416" s="104"/>
      <c r="O1416" s="108" t="str">
        <f>A1417</f>
        <v>13819</v>
      </c>
      <c r="P1416" s="111" t="s">
        <v>2517</v>
      </c>
      <c r="Q1416" s="153" t="s">
        <v>343</v>
      </c>
      <c r="R1416" s="153" t="s">
        <v>344</v>
      </c>
      <c r="S1416" s="153">
        <v>4.1666666666666657E-2</v>
      </c>
      <c r="T1416" s="153">
        <v>0.60763888888888884</v>
      </c>
      <c r="U1416" s="153">
        <v>0.64930555555555558</v>
      </c>
      <c r="V1416" s="153">
        <f>IF(ISBLANK(T1416),"",Tabella2[[#This Row],[ACT STOP]]-Tabella2[[#This Row],[ACT START]])</f>
        <v>4.1666666666666741E-2</v>
      </c>
      <c r="W1416" s="104" t="s">
        <v>92</v>
      </c>
      <c r="X1416" s="104" t="s">
        <v>91</v>
      </c>
      <c r="Y1416" s="110"/>
      <c r="Z1416" s="106"/>
      <c r="AA1416" s="104"/>
      <c r="AB1416" s="107"/>
      <c r="AC1416" s="72">
        <v>1</v>
      </c>
      <c r="AH1416" s="70"/>
      <c r="AI1416" s="70"/>
      <c r="AJ1416">
        <v>0</v>
      </c>
      <c r="AL1416" s="70"/>
      <c r="BM1416" s="135">
        <v>0.60763888888888884</v>
      </c>
      <c r="BN1416" s="136">
        <v>0.64930555555555558</v>
      </c>
      <c r="BO1416" s="101"/>
      <c r="BR1416" s="109" t="str">
        <f t="shared" si="21"/>
        <v>SH-25-1405</v>
      </c>
      <c r="BS1416" s="109" t="s">
        <v>358</v>
      </c>
      <c r="BT1416" t="s">
        <v>92</v>
      </c>
      <c r="BU1416" t="s">
        <v>2750</v>
      </c>
    </row>
    <row r="1417" spans="1:73" hidden="1">
      <c r="A1417" s="103" t="s">
        <v>2751</v>
      </c>
      <c r="B1417" s="102">
        <v>45687</v>
      </c>
      <c r="C1417" s="104">
        <f>_xlfn.ISOWEEKNUM(Tabella2[[#This Row],[Date]])</f>
        <v>5</v>
      </c>
      <c r="D1417" s="104" t="s">
        <v>326</v>
      </c>
      <c r="E1417" s="104" t="s">
        <v>327</v>
      </c>
      <c r="F1417" s="104">
        <v>67</v>
      </c>
      <c r="G1417" s="104" t="s">
        <v>257</v>
      </c>
      <c r="H1417" s="105">
        <v>33</v>
      </c>
      <c r="I1417" s="104" t="s">
        <v>258</v>
      </c>
      <c r="J1417" s="104"/>
      <c r="K1417" s="104" t="s">
        <v>80</v>
      </c>
      <c r="L1417" s="104" t="s">
        <v>299</v>
      </c>
      <c r="M1417" s="104" t="s">
        <v>328</v>
      </c>
      <c r="N1417" s="104"/>
      <c r="O1417" s="108" t="str">
        <f>A1416</f>
        <v>13818</v>
      </c>
      <c r="P1417" s="111" t="s">
        <v>2517</v>
      </c>
      <c r="Q1417" s="153">
        <v>0.60763888888888884</v>
      </c>
      <c r="R1417" s="153">
        <v>0.64930555555555558</v>
      </c>
      <c r="S1417" s="153">
        <v>4.1666666666666657E-2</v>
      </c>
      <c r="T1417" s="153">
        <v>0.60763888888888884</v>
      </c>
      <c r="U1417" s="153">
        <v>0.64930555555555558</v>
      </c>
      <c r="V1417" s="153">
        <f>IF(ISBLANK(T1417),"",Tabella2[[#This Row],[ACT STOP]]-Tabella2[[#This Row],[ACT START]])</f>
        <v>4.1666666666666741E-2</v>
      </c>
      <c r="W1417" s="104" t="s">
        <v>92</v>
      </c>
      <c r="X1417" s="104" t="s">
        <v>91</v>
      </c>
      <c r="Y1417" s="110"/>
      <c r="Z1417" s="106"/>
      <c r="AA1417" s="104"/>
      <c r="AB1417" s="107"/>
      <c r="AC1417" s="72">
        <v>1</v>
      </c>
      <c r="AH1417" s="70"/>
      <c r="AI1417" s="70"/>
      <c r="AJ1417">
        <v>0</v>
      </c>
      <c r="AL1417" s="70"/>
      <c r="BM1417" s="135">
        <v>0.60763888888888884</v>
      </c>
      <c r="BN1417" s="136">
        <v>0.64930555555555558</v>
      </c>
      <c r="BO1417" s="101"/>
      <c r="BR1417" s="109" t="str">
        <f t="shared" si="21"/>
        <v>SH-25-1406</v>
      </c>
      <c r="BS1417" s="109" t="s">
        <v>458</v>
      </c>
      <c r="BT1417" t="s">
        <v>92</v>
      </c>
      <c r="BU1417" t="s">
        <v>2752</v>
      </c>
    </row>
    <row r="1418" spans="1:73" ht="78.75" hidden="1" customHeight="1">
      <c r="A1418" s="103" t="s">
        <v>2753</v>
      </c>
      <c r="B1418" s="102">
        <v>45687</v>
      </c>
      <c r="C1418" s="104">
        <f>_xlfn.ISOWEEKNUM(Tabella2[[#This Row],[Date]])</f>
        <v>5</v>
      </c>
      <c r="D1418" s="104" t="s">
        <v>321</v>
      </c>
      <c r="E1418" s="104" t="s">
        <v>284</v>
      </c>
      <c r="F1418" s="104">
        <v>53</v>
      </c>
      <c r="G1418" s="104" t="s">
        <v>327</v>
      </c>
      <c r="H1418" s="105">
        <v>50</v>
      </c>
      <c r="I1418" s="104"/>
      <c r="J1418" s="104" t="s">
        <v>258</v>
      </c>
      <c r="K1418" s="104" t="s">
        <v>77</v>
      </c>
      <c r="L1418" s="104" t="s">
        <v>259</v>
      </c>
      <c r="M1418" s="104" t="s">
        <v>276</v>
      </c>
      <c r="N1418" s="104"/>
      <c r="O1418" s="106"/>
      <c r="P1418" s="111" t="s">
        <v>462</v>
      </c>
      <c r="Q1418" s="153" t="s">
        <v>343</v>
      </c>
      <c r="R1418" s="153" t="s">
        <v>344</v>
      </c>
      <c r="S1418" s="153">
        <v>4.1666666666666657E-2</v>
      </c>
      <c r="T1418" s="153">
        <v>0.60416666666666663</v>
      </c>
      <c r="U1418" s="153">
        <v>0.64583333333333337</v>
      </c>
      <c r="V1418" s="153">
        <f>IF(ISBLANK(T1418),"",Tabella2[[#This Row],[ACT STOP]]-Tabella2[[#This Row],[ACT START]])</f>
        <v>4.1666666666666741E-2</v>
      </c>
      <c r="W1418" s="104" t="s">
        <v>92</v>
      </c>
      <c r="X1418" s="104" t="s">
        <v>91</v>
      </c>
      <c r="Y1418" s="110" t="s">
        <v>2754</v>
      </c>
      <c r="Z1418" s="106"/>
      <c r="AA1418" s="104"/>
      <c r="AB1418" s="107"/>
      <c r="AC1418" s="72">
        <v>1</v>
      </c>
      <c r="AH1418" s="70"/>
      <c r="AI1418" s="70"/>
      <c r="AJ1418">
        <v>0</v>
      </c>
      <c r="AL1418" s="70"/>
      <c r="BL1418" s="30" t="s">
        <v>2755</v>
      </c>
      <c r="BM1418" s="135">
        <v>0.60416666666666663</v>
      </c>
      <c r="BN1418" s="136">
        <v>0.64583333333333337</v>
      </c>
      <c r="BO1418" s="101"/>
      <c r="BR1418" s="109" t="str">
        <f t="shared" si="21"/>
        <v>SH-25-1407</v>
      </c>
      <c r="BS1418" s="109" t="s">
        <v>2756</v>
      </c>
      <c r="BT1418" t="s">
        <v>92</v>
      </c>
      <c r="BU1418" t="s">
        <v>2757</v>
      </c>
    </row>
    <row r="1419" spans="1:73" hidden="1">
      <c r="A1419" s="103" t="s">
        <v>2758</v>
      </c>
      <c r="B1419" s="102">
        <v>45687</v>
      </c>
      <c r="C1419" s="104">
        <f>_xlfn.ISOWEEKNUM(Tabella2[[#This Row],[Date]])</f>
        <v>5</v>
      </c>
      <c r="D1419" s="104" t="s">
        <v>255</v>
      </c>
      <c r="E1419" s="104" t="s">
        <v>256</v>
      </c>
      <c r="F1419" s="104">
        <v>43</v>
      </c>
      <c r="G1419" s="104" t="s">
        <v>257</v>
      </c>
      <c r="H1419" s="105">
        <v>2</v>
      </c>
      <c r="I1419" s="104" t="s">
        <v>258</v>
      </c>
      <c r="J1419" s="104"/>
      <c r="K1419" s="104" t="s">
        <v>79</v>
      </c>
      <c r="L1419" s="104" t="s">
        <v>299</v>
      </c>
      <c r="M1419" s="104" t="s">
        <v>386</v>
      </c>
      <c r="N1419" s="104"/>
      <c r="O1419" s="108" t="str">
        <f>A1420</f>
        <v>13822</v>
      </c>
      <c r="P1419" s="111" t="s">
        <v>2209</v>
      </c>
      <c r="Q1419" s="153" t="s">
        <v>2642</v>
      </c>
      <c r="R1419" s="153" t="s">
        <v>2643</v>
      </c>
      <c r="S1419" s="153">
        <v>4.1666666666666657E-2</v>
      </c>
      <c r="T1419" s="153">
        <v>0.67013888888888884</v>
      </c>
      <c r="U1419" s="153">
        <v>0.71180555555555558</v>
      </c>
      <c r="V1419" s="153">
        <f>IF(ISBLANK(T1419),"",Tabella2[[#This Row],[ACT STOP]]-Tabella2[[#This Row],[ACT START]])</f>
        <v>4.1666666666666741E-2</v>
      </c>
      <c r="W1419" s="104" t="s">
        <v>92</v>
      </c>
      <c r="X1419" s="104" t="s">
        <v>91</v>
      </c>
      <c r="Y1419" s="110"/>
      <c r="Z1419" s="106"/>
      <c r="AA1419" s="104"/>
      <c r="AB1419" s="107"/>
      <c r="AC1419" s="72">
        <v>1</v>
      </c>
      <c r="AH1419" s="70"/>
      <c r="AI1419" s="70"/>
      <c r="AJ1419">
        <v>0</v>
      </c>
      <c r="AL1419" s="70"/>
      <c r="BM1419" s="135">
        <v>0.67013888888888884</v>
      </c>
      <c r="BN1419" s="136">
        <v>0.71180555555555558</v>
      </c>
      <c r="BO1419" s="101"/>
      <c r="BR1419" s="109" t="str">
        <f t="shared" si="21"/>
        <v>SH-25-1408</v>
      </c>
      <c r="BS1419" s="109" t="s">
        <v>368</v>
      </c>
      <c r="BT1419" t="s">
        <v>92</v>
      </c>
      <c r="BU1419" t="s">
        <v>2759</v>
      </c>
    </row>
    <row r="1420" spans="1:73" hidden="1">
      <c r="A1420" s="103" t="s">
        <v>2760</v>
      </c>
      <c r="B1420" s="102">
        <v>45687</v>
      </c>
      <c r="C1420" s="104">
        <f>_xlfn.ISOWEEKNUM(Tabella2[[#This Row],[Date]])</f>
        <v>5</v>
      </c>
      <c r="D1420" s="104" t="s">
        <v>255</v>
      </c>
      <c r="E1420" s="104" t="s">
        <v>256</v>
      </c>
      <c r="F1420" s="104">
        <v>47</v>
      </c>
      <c r="G1420" s="104" t="s">
        <v>257</v>
      </c>
      <c r="H1420" s="105">
        <v>12</v>
      </c>
      <c r="I1420" s="104" t="s">
        <v>258</v>
      </c>
      <c r="J1420" s="104"/>
      <c r="K1420" s="104" t="s">
        <v>78</v>
      </c>
      <c r="L1420" s="104" t="s">
        <v>299</v>
      </c>
      <c r="M1420" s="104" t="s">
        <v>386</v>
      </c>
      <c r="N1420" s="104"/>
      <c r="O1420" s="108" t="str">
        <f>A1419</f>
        <v>13821</v>
      </c>
      <c r="P1420" s="111" t="s">
        <v>2209</v>
      </c>
      <c r="Q1420" s="153">
        <v>0.67013888888888884</v>
      </c>
      <c r="R1420" s="153">
        <v>0.71180555555555558</v>
      </c>
      <c r="S1420" s="153">
        <v>4.1666666666666657E-2</v>
      </c>
      <c r="T1420" s="153">
        <v>0.67013888888888884</v>
      </c>
      <c r="U1420" s="153">
        <v>0.71180555555555558</v>
      </c>
      <c r="V1420" s="153">
        <f>IF(ISBLANK(T1420),"",Tabella2[[#This Row],[ACT STOP]]-Tabella2[[#This Row],[ACT START]])</f>
        <v>4.1666666666666741E-2</v>
      </c>
      <c r="W1420" s="104" t="s">
        <v>92</v>
      </c>
      <c r="X1420" s="104" t="s">
        <v>91</v>
      </c>
      <c r="Y1420" s="110"/>
      <c r="Z1420" s="106"/>
      <c r="AA1420" s="104"/>
      <c r="AB1420" s="107"/>
      <c r="AC1420" s="72">
        <v>1</v>
      </c>
      <c r="AH1420" s="70"/>
      <c r="AI1420" s="70"/>
      <c r="AJ1420">
        <v>0</v>
      </c>
      <c r="AL1420" s="70"/>
      <c r="BM1420" s="135">
        <v>0.67013888888888884</v>
      </c>
      <c r="BN1420" s="136">
        <v>0.71180555555555558</v>
      </c>
      <c r="BO1420" s="101"/>
      <c r="BR1420" s="109" t="str">
        <f t="shared" si="21"/>
        <v>SH-25-1409</v>
      </c>
      <c r="BS1420" s="109" t="s">
        <v>266</v>
      </c>
      <c r="BT1420" t="s">
        <v>92</v>
      </c>
      <c r="BU1420" t="s">
        <v>2761</v>
      </c>
    </row>
    <row r="1421" spans="1:73" hidden="1">
      <c r="A1421" s="103" t="s">
        <v>2762</v>
      </c>
      <c r="B1421" s="102">
        <v>45687</v>
      </c>
      <c r="C1421" s="104">
        <f>_xlfn.ISOWEEKNUM(Tabella2[[#This Row],[Date]])</f>
        <v>5</v>
      </c>
      <c r="D1421" s="104" t="s">
        <v>275</v>
      </c>
      <c r="E1421" s="104" t="s">
        <v>256</v>
      </c>
      <c r="F1421" s="104">
        <v>58</v>
      </c>
      <c r="G1421" s="104" t="s">
        <v>257</v>
      </c>
      <c r="H1421" s="105">
        <v>14</v>
      </c>
      <c r="I1421" s="104" t="s">
        <v>258</v>
      </c>
      <c r="J1421" s="104"/>
      <c r="K1421" s="104" t="s">
        <v>83</v>
      </c>
      <c r="L1421" s="104" t="s">
        <v>299</v>
      </c>
      <c r="M1421" s="104" t="s">
        <v>328</v>
      </c>
      <c r="N1421" s="104"/>
      <c r="O1421" s="108" t="str">
        <f>A1422</f>
        <v>13824</v>
      </c>
      <c r="P1421" s="111" t="s">
        <v>2641</v>
      </c>
      <c r="Q1421" s="153" t="s">
        <v>2642</v>
      </c>
      <c r="R1421" s="153" t="s">
        <v>2643</v>
      </c>
      <c r="S1421" s="153">
        <v>4.1666666666666657E-2</v>
      </c>
      <c r="T1421" s="153">
        <v>0.67013888888888884</v>
      </c>
      <c r="U1421" s="153">
        <v>0.71180555555555558</v>
      </c>
      <c r="V1421" s="153">
        <f>IF(ISBLANK(T1421),"",Tabella2[[#This Row],[ACT STOP]]-Tabella2[[#This Row],[ACT START]])</f>
        <v>4.1666666666666741E-2</v>
      </c>
      <c r="W1421" s="104" t="s">
        <v>92</v>
      </c>
      <c r="X1421" s="104" t="s">
        <v>91</v>
      </c>
      <c r="Y1421" s="110"/>
      <c r="Z1421" s="106"/>
      <c r="AA1421" s="104"/>
      <c r="AB1421" s="107"/>
      <c r="AC1421" s="72">
        <v>1</v>
      </c>
      <c r="AH1421" s="70"/>
      <c r="AI1421" s="70"/>
      <c r="AJ1421">
        <v>0</v>
      </c>
      <c r="AL1421" s="70"/>
      <c r="BM1421" s="135">
        <v>0.67013888888888884</v>
      </c>
      <c r="BN1421" s="136">
        <v>0.71180555555555558</v>
      </c>
      <c r="BO1421" s="101"/>
      <c r="BR1421" s="109" t="str">
        <f t="shared" ref="BR1421:BR1484" si="22">_xlfn.CONCAT(LEFT(BR1420,6),TEXT(RIGHT(BR1420,4)+1,"0000"))</f>
        <v>SH-25-1410</v>
      </c>
      <c r="BS1421" s="109" t="s">
        <v>372</v>
      </c>
      <c r="BT1421" t="s">
        <v>92</v>
      </c>
      <c r="BU1421" t="s">
        <v>2763</v>
      </c>
    </row>
    <row r="1422" spans="1:73" hidden="1">
      <c r="A1422" s="103" t="s">
        <v>2764</v>
      </c>
      <c r="B1422" s="102">
        <v>45687</v>
      </c>
      <c r="C1422" s="104">
        <f>_xlfn.ISOWEEKNUM(Tabella2[[#This Row],[Date]])</f>
        <v>5</v>
      </c>
      <c r="D1422" s="104" t="s">
        <v>275</v>
      </c>
      <c r="E1422" s="104" t="s">
        <v>256</v>
      </c>
      <c r="F1422" s="104">
        <v>56</v>
      </c>
      <c r="G1422" s="104" t="s">
        <v>257</v>
      </c>
      <c r="H1422" s="105">
        <v>9</v>
      </c>
      <c r="I1422" s="104" t="s">
        <v>258</v>
      </c>
      <c r="J1422" s="104"/>
      <c r="K1422" s="104" t="s">
        <v>80</v>
      </c>
      <c r="L1422" s="104" t="s">
        <v>299</v>
      </c>
      <c r="M1422" s="104" t="s">
        <v>328</v>
      </c>
      <c r="N1422" s="104"/>
      <c r="O1422" s="108" t="str">
        <f>A1421</f>
        <v>13823</v>
      </c>
      <c r="P1422" s="111" t="s">
        <v>2641</v>
      </c>
      <c r="Q1422" s="153">
        <v>0.67013888888888884</v>
      </c>
      <c r="R1422" s="153">
        <v>0.71180555555555558</v>
      </c>
      <c r="S1422" s="153">
        <v>4.1666666666666657E-2</v>
      </c>
      <c r="T1422" s="153">
        <v>0.67013888888888884</v>
      </c>
      <c r="U1422" s="153">
        <v>0.71180555555555558</v>
      </c>
      <c r="V1422" s="153">
        <f>IF(ISBLANK(T1422),"",Tabella2[[#This Row],[ACT STOP]]-Tabella2[[#This Row],[ACT START]])</f>
        <v>4.1666666666666741E-2</v>
      </c>
      <c r="W1422" s="104" t="s">
        <v>122</v>
      </c>
      <c r="X1422" s="104" t="s">
        <v>91</v>
      </c>
      <c r="Y1422" s="110"/>
      <c r="Z1422" s="106"/>
      <c r="AA1422" s="104"/>
      <c r="AB1422" s="107"/>
      <c r="AC1422" s="72">
        <v>1</v>
      </c>
      <c r="AH1422" s="70"/>
      <c r="AI1422" s="70"/>
      <c r="AJ1422">
        <v>0</v>
      </c>
      <c r="AL1422" s="70"/>
      <c r="BM1422" s="135">
        <v>0.67013888888888884</v>
      </c>
      <c r="BN1422" s="136">
        <v>0.71180555555555558</v>
      </c>
      <c r="BO1422" s="101"/>
      <c r="BR1422" s="109" t="str">
        <f t="shared" si="22"/>
        <v>SH-25-1411</v>
      </c>
      <c r="BS1422" s="109" t="s">
        <v>318</v>
      </c>
      <c r="BT1422" t="s">
        <v>122</v>
      </c>
      <c r="BU1422" t="s">
        <v>2765</v>
      </c>
    </row>
    <row r="1423" spans="1:73" hidden="1">
      <c r="A1423" s="103" t="s">
        <v>2766</v>
      </c>
      <c r="B1423" s="102">
        <v>45687</v>
      </c>
      <c r="C1423" s="104">
        <f>_xlfn.ISOWEEKNUM(Tabella2[[#This Row],[Date]])</f>
        <v>5</v>
      </c>
      <c r="D1423" s="104" t="s">
        <v>421</v>
      </c>
      <c r="E1423" s="104" t="s">
        <v>327</v>
      </c>
      <c r="F1423" s="104">
        <v>73</v>
      </c>
      <c r="G1423" s="104" t="s">
        <v>257</v>
      </c>
      <c r="H1423" s="105">
        <v>32</v>
      </c>
      <c r="I1423" s="104" t="s">
        <v>258</v>
      </c>
      <c r="J1423" s="104"/>
      <c r="K1423" s="104" t="s">
        <v>77</v>
      </c>
      <c r="L1423" s="104" t="s">
        <v>259</v>
      </c>
      <c r="M1423" s="104" t="s">
        <v>276</v>
      </c>
      <c r="N1423" s="104"/>
      <c r="O1423" s="106"/>
      <c r="P1423" s="111" t="s">
        <v>546</v>
      </c>
      <c r="Q1423" s="153" t="s">
        <v>2642</v>
      </c>
      <c r="R1423" s="153" t="s">
        <v>2643</v>
      </c>
      <c r="S1423" s="153">
        <v>4.1666666666666657E-2</v>
      </c>
      <c r="T1423" s="153">
        <v>0.67013888888888884</v>
      </c>
      <c r="U1423" s="153">
        <v>0.71180555555555558</v>
      </c>
      <c r="V1423" s="153">
        <f>IF(ISBLANK(T1423),"",Tabella2[[#This Row],[ACT STOP]]-Tabella2[[#This Row],[ACT START]])</f>
        <v>4.1666666666666741E-2</v>
      </c>
      <c r="W1423" s="104" t="s">
        <v>92</v>
      </c>
      <c r="X1423" s="104" t="s">
        <v>91</v>
      </c>
      <c r="Y1423" s="110"/>
      <c r="Z1423" s="106"/>
      <c r="AA1423" s="104"/>
      <c r="AB1423" s="107"/>
      <c r="AC1423" s="72">
        <v>1</v>
      </c>
      <c r="AH1423" s="70"/>
      <c r="AI1423" s="70"/>
      <c r="AJ1423">
        <v>0</v>
      </c>
      <c r="AL1423" s="70"/>
      <c r="BM1423" s="135">
        <v>0.67013888888888884</v>
      </c>
      <c r="BN1423" s="136">
        <v>0.71180555555555558</v>
      </c>
      <c r="BO1423" s="101"/>
      <c r="BR1423" s="109" t="str">
        <f t="shared" si="22"/>
        <v>SH-25-1412</v>
      </c>
      <c r="BS1423" s="109" t="s">
        <v>356</v>
      </c>
      <c r="BT1423" t="s">
        <v>92</v>
      </c>
      <c r="BU1423" t="s">
        <v>2767</v>
      </c>
    </row>
    <row r="1424" spans="1:73" hidden="1">
      <c r="A1424" s="103" t="s">
        <v>2768</v>
      </c>
      <c r="B1424" s="102">
        <v>45688</v>
      </c>
      <c r="C1424" s="104">
        <f>_xlfn.ISOWEEKNUM(Tabella2[[#This Row],[Date]])</f>
        <v>5</v>
      </c>
      <c r="D1424" s="104" t="s">
        <v>370</v>
      </c>
      <c r="E1424" s="104" t="s">
        <v>256</v>
      </c>
      <c r="F1424" s="104">
        <v>52</v>
      </c>
      <c r="G1424" s="104" t="s">
        <v>284</v>
      </c>
      <c r="H1424" s="105">
        <v>9</v>
      </c>
      <c r="I1424" s="104" t="s">
        <v>258</v>
      </c>
      <c r="J1424" s="104"/>
      <c r="K1424" s="104" t="s">
        <v>79</v>
      </c>
      <c r="L1424" s="104" t="s">
        <v>299</v>
      </c>
      <c r="M1424" s="104" t="s">
        <v>260</v>
      </c>
      <c r="N1424" s="104"/>
      <c r="O1424" s="108" t="str">
        <f>A310</f>
        <v>12712</v>
      </c>
      <c r="P1424" s="111" t="s">
        <v>575</v>
      </c>
      <c r="Q1424" s="153" t="s">
        <v>307</v>
      </c>
      <c r="R1424" s="153" t="s">
        <v>308</v>
      </c>
      <c r="S1424" s="153">
        <v>4.1666666666666657E-2</v>
      </c>
      <c r="T1424" s="153" t="s">
        <v>307</v>
      </c>
      <c r="U1424" s="153" t="s">
        <v>308</v>
      </c>
      <c r="V1424" s="153">
        <f>IF(ISBLANK(T1424),"",Tabella2[[#This Row],[ACT STOP]]-Tabella2[[#This Row],[ACT START]])</f>
        <v>4.1666666666666685E-2</v>
      </c>
      <c r="W1424" s="104" t="s">
        <v>92</v>
      </c>
      <c r="X1424" s="104" t="s">
        <v>91</v>
      </c>
      <c r="Y1424" s="110"/>
      <c r="Z1424" s="106"/>
      <c r="AA1424" s="104"/>
      <c r="AB1424" s="107"/>
      <c r="AC1424" s="72">
        <v>1</v>
      </c>
      <c r="AH1424" s="70"/>
      <c r="AI1424" s="70"/>
      <c r="AJ1424">
        <v>0</v>
      </c>
      <c r="AL1424" s="70"/>
      <c r="BM1424" s="135" t="s">
        <v>307</v>
      </c>
      <c r="BN1424" s="136" t="s">
        <v>308</v>
      </c>
      <c r="BO1424" s="101"/>
      <c r="BR1424" s="109" t="str">
        <f t="shared" si="22"/>
        <v>SH-25-1413</v>
      </c>
      <c r="BS1424" s="109" t="s">
        <v>339</v>
      </c>
      <c r="BT1424" t="s">
        <v>92</v>
      </c>
      <c r="BU1424" t="s">
        <v>2769</v>
      </c>
    </row>
    <row r="1425" spans="1:73" hidden="1">
      <c r="A1425" s="103" t="s">
        <v>2770</v>
      </c>
      <c r="B1425" s="102">
        <v>45688</v>
      </c>
      <c r="C1425" s="104">
        <f>_xlfn.ISOWEEKNUM(Tabella2[[#This Row],[Date]])</f>
        <v>5</v>
      </c>
      <c r="D1425" s="104" t="s">
        <v>326</v>
      </c>
      <c r="E1425" s="104" t="s">
        <v>327</v>
      </c>
      <c r="F1425" s="104">
        <v>67</v>
      </c>
      <c r="G1425" s="104" t="s">
        <v>257</v>
      </c>
      <c r="H1425" s="105">
        <v>1</v>
      </c>
      <c r="I1425" s="104" t="s">
        <v>258</v>
      </c>
      <c r="J1425" s="104"/>
      <c r="K1425" s="104" t="s">
        <v>83</v>
      </c>
      <c r="L1425" s="104" t="s">
        <v>299</v>
      </c>
      <c r="M1425" s="104" t="s">
        <v>328</v>
      </c>
      <c r="N1425" s="104"/>
      <c r="O1425" s="108" t="str">
        <f>A1426</f>
        <v>13828</v>
      </c>
      <c r="P1425" s="111" t="s">
        <v>2571</v>
      </c>
      <c r="Q1425" s="153" t="s">
        <v>307</v>
      </c>
      <c r="R1425" s="153" t="s">
        <v>308</v>
      </c>
      <c r="S1425" s="153">
        <v>4.1666666666666657E-2</v>
      </c>
      <c r="T1425" s="153" t="s">
        <v>307</v>
      </c>
      <c r="U1425" s="153" t="s">
        <v>308</v>
      </c>
      <c r="V1425" s="153">
        <f>IF(ISBLANK(T1425),"",Tabella2[[#This Row],[ACT STOP]]-Tabella2[[#This Row],[ACT START]])</f>
        <v>4.1666666666666685E-2</v>
      </c>
      <c r="W1425" s="104" t="s">
        <v>92</v>
      </c>
      <c r="X1425" s="104" t="s">
        <v>91</v>
      </c>
      <c r="Y1425" s="110"/>
      <c r="Z1425" s="106"/>
      <c r="AA1425" s="104"/>
      <c r="AB1425" s="107"/>
      <c r="AC1425" s="72">
        <v>1</v>
      </c>
      <c r="AH1425" s="70"/>
      <c r="AI1425" s="70"/>
      <c r="AJ1425">
        <v>0</v>
      </c>
      <c r="AL1425" s="70"/>
      <c r="BM1425" s="135" t="s">
        <v>307</v>
      </c>
      <c r="BN1425" s="136" t="s">
        <v>308</v>
      </c>
      <c r="BO1425" s="101"/>
      <c r="BR1425" s="109" t="str">
        <f t="shared" si="22"/>
        <v>SH-25-1414</v>
      </c>
      <c r="BS1425" s="109" t="s">
        <v>332</v>
      </c>
      <c r="BT1425" t="s">
        <v>92</v>
      </c>
      <c r="BU1425" t="s">
        <v>2771</v>
      </c>
    </row>
    <row r="1426" spans="1:73" hidden="1">
      <c r="A1426" s="103" t="s">
        <v>2772</v>
      </c>
      <c r="B1426" s="102">
        <v>45688</v>
      </c>
      <c r="C1426" s="104">
        <f>_xlfn.ISOWEEKNUM(Tabella2[[#This Row],[Date]])</f>
        <v>5</v>
      </c>
      <c r="D1426" s="104" t="s">
        <v>326</v>
      </c>
      <c r="E1426" s="104" t="s">
        <v>327</v>
      </c>
      <c r="F1426" s="104">
        <v>64</v>
      </c>
      <c r="G1426" s="104" t="s">
        <v>257</v>
      </c>
      <c r="H1426" s="105">
        <v>5</v>
      </c>
      <c r="I1426" s="104" t="s">
        <v>258</v>
      </c>
      <c r="J1426" s="104"/>
      <c r="K1426" s="104" t="s">
        <v>80</v>
      </c>
      <c r="L1426" s="104" t="s">
        <v>299</v>
      </c>
      <c r="M1426" s="104" t="s">
        <v>328</v>
      </c>
      <c r="N1426" s="104"/>
      <c r="O1426" s="108" t="str">
        <f>A1425</f>
        <v>13827</v>
      </c>
      <c r="P1426" s="111" t="s">
        <v>2571</v>
      </c>
      <c r="Q1426" s="153">
        <v>0.2951388888888889</v>
      </c>
      <c r="R1426" s="153">
        <v>0.33680555555555558</v>
      </c>
      <c r="S1426" s="153">
        <v>4.1666666666666657E-2</v>
      </c>
      <c r="T1426" s="153">
        <v>0.2951388888888889</v>
      </c>
      <c r="U1426" s="153">
        <v>0.33680555555555558</v>
      </c>
      <c r="V1426" s="153">
        <f>IF(ISBLANK(T1426),"",Tabella2[[#This Row],[ACT STOP]]-Tabella2[[#This Row],[ACT START]])</f>
        <v>4.1666666666666685E-2</v>
      </c>
      <c r="W1426" s="104" t="s">
        <v>92</v>
      </c>
      <c r="X1426" s="104" t="s">
        <v>91</v>
      </c>
      <c r="Y1426" s="110"/>
      <c r="Z1426" s="106"/>
      <c r="AA1426" s="104"/>
      <c r="AB1426" s="107"/>
      <c r="AC1426" s="72">
        <v>1</v>
      </c>
      <c r="AH1426" s="70"/>
      <c r="AI1426" s="70"/>
      <c r="AJ1426">
        <v>0</v>
      </c>
      <c r="AL1426" s="70"/>
      <c r="BM1426" s="135">
        <v>0.2951388888888889</v>
      </c>
      <c r="BN1426" s="136">
        <v>0.33680555555555558</v>
      </c>
      <c r="BO1426" s="101"/>
      <c r="BR1426" s="109" t="str">
        <f t="shared" si="22"/>
        <v>SH-25-1415</v>
      </c>
      <c r="BS1426" s="109" t="s">
        <v>416</v>
      </c>
      <c r="BT1426" t="s">
        <v>92</v>
      </c>
      <c r="BU1426" t="s">
        <v>2773</v>
      </c>
    </row>
    <row r="1427" spans="1:73" hidden="1">
      <c r="A1427" s="103" t="s">
        <v>2774</v>
      </c>
      <c r="B1427" s="102">
        <v>45688</v>
      </c>
      <c r="C1427" s="104">
        <f>_xlfn.ISOWEEKNUM(Tabella2[[#This Row],[Date]])</f>
        <v>5</v>
      </c>
      <c r="D1427" s="104" t="s">
        <v>195</v>
      </c>
      <c r="E1427" s="104" t="s">
        <v>257</v>
      </c>
      <c r="F1427" s="104">
        <v>29</v>
      </c>
      <c r="G1427" s="104" t="s">
        <v>257</v>
      </c>
      <c r="H1427" s="105">
        <v>33</v>
      </c>
      <c r="I1427" s="104"/>
      <c r="J1427" s="104" t="s">
        <v>258</v>
      </c>
      <c r="K1427" s="104" t="s">
        <v>75</v>
      </c>
      <c r="L1427" s="104" t="s">
        <v>259</v>
      </c>
      <c r="M1427" s="104" t="s">
        <v>276</v>
      </c>
      <c r="N1427" s="104"/>
      <c r="O1427" s="106"/>
      <c r="P1427" s="111" t="s">
        <v>377</v>
      </c>
      <c r="Q1427" s="153" t="s">
        <v>307</v>
      </c>
      <c r="R1427" s="153" t="s">
        <v>308</v>
      </c>
      <c r="S1427" s="153">
        <v>4.1666666666666657E-2</v>
      </c>
      <c r="T1427" s="153">
        <v>0.2951388888888889</v>
      </c>
      <c r="U1427" s="153">
        <v>0.33680555555555558</v>
      </c>
      <c r="V1427" s="153">
        <f>IF(ISBLANK(T1427),"",Tabella2[[#This Row],[ACT STOP]]-Tabella2[[#This Row],[ACT START]])</f>
        <v>4.1666666666666685E-2</v>
      </c>
      <c r="W1427" s="104" t="s">
        <v>92</v>
      </c>
      <c r="X1427" s="104" t="s">
        <v>91</v>
      </c>
      <c r="Y1427" s="110"/>
      <c r="Z1427" s="106"/>
      <c r="AA1427" s="104"/>
      <c r="AB1427" s="107"/>
      <c r="AC1427" s="72">
        <v>1</v>
      </c>
      <c r="AH1427" s="70"/>
      <c r="AI1427" s="70"/>
      <c r="AJ1427">
        <v>0</v>
      </c>
      <c r="AL1427" s="70"/>
      <c r="BM1427" s="135">
        <v>0.2951388888888889</v>
      </c>
      <c r="BN1427" s="136">
        <v>0.33680555555555558</v>
      </c>
      <c r="BO1427" s="101"/>
      <c r="BR1427" s="109" t="str">
        <f t="shared" si="22"/>
        <v>SH-25-1416</v>
      </c>
      <c r="BS1427" s="109" t="s">
        <v>458</v>
      </c>
      <c r="BT1427" t="s">
        <v>92</v>
      </c>
      <c r="BU1427" t="s">
        <v>2775</v>
      </c>
    </row>
    <row r="1428" spans="1:73" hidden="1">
      <c r="A1428" s="103" t="s">
        <v>2776</v>
      </c>
      <c r="B1428" s="102">
        <v>45688</v>
      </c>
      <c r="C1428" s="104">
        <f>_xlfn.ISOWEEKNUM(Tabella2[[#This Row],[Date]])</f>
        <v>5</v>
      </c>
      <c r="D1428" s="104" t="s">
        <v>255</v>
      </c>
      <c r="E1428" s="104" t="s">
        <v>256</v>
      </c>
      <c r="F1428" s="104">
        <v>47</v>
      </c>
      <c r="G1428" s="104" t="s">
        <v>257</v>
      </c>
      <c r="H1428" s="105">
        <v>2</v>
      </c>
      <c r="I1428" s="104" t="s">
        <v>258</v>
      </c>
      <c r="J1428" s="104"/>
      <c r="K1428" s="104" t="s">
        <v>79</v>
      </c>
      <c r="L1428" s="104" t="s">
        <v>299</v>
      </c>
      <c r="M1428" s="104" t="s">
        <v>386</v>
      </c>
      <c r="N1428" s="104"/>
      <c r="O1428" s="108" t="str">
        <f>A1429</f>
        <v>13831</v>
      </c>
      <c r="P1428" s="111" t="s">
        <v>2248</v>
      </c>
      <c r="Q1428" s="153" t="s">
        <v>330</v>
      </c>
      <c r="R1428" s="153" t="s">
        <v>331</v>
      </c>
      <c r="S1428" s="153">
        <v>4.1666666666666657E-2</v>
      </c>
      <c r="T1428" s="153" t="s">
        <v>330</v>
      </c>
      <c r="U1428" s="153" t="s">
        <v>331</v>
      </c>
      <c r="V1428" s="153">
        <f>IF(ISBLANK(T1428),"",Tabella2[[#This Row],[ACT STOP]]-Tabella2[[#This Row],[ACT START]])</f>
        <v>4.1666666666666685E-2</v>
      </c>
      <c r="W1428" s="104" t="s">
        <v>92</v>
      </c>
      <c r="X1428" s="104" t="s">
        <v>91</v>
      </c>
      <c r="Y1428" s="110"/>
      <c r="Z1428" s="106"/>
      <c r="AA1428" s="104"/>
      <c r="AB1428" s="107"/>
      <c r="AC1428" s="72">
        <v>1</v>
      </c>
      <c r="AH1428" s="70"/>
      <c r="AI1428" s="70"/>
      <c r="AJ1428">
        <v>0</v>
      </c>
      <c r="AL1428" s="70"/>
      <c r="BM1428" s="135" t="s">
        <v>330</v>
      </c>
      <c r="BN1428" s="136" t="s">
        <v>331</v>
      </c>
      <c r="BO1428" s="101"/>
      <c r="BR1428" s="109" t="str">
        <f t="shared" si="22"/>
        <v>SH-25-1417</v>
      </c>
      <c r="BS1428" s="109" t="s">
        <v>368</v>
      </c>
      <c r="BT1428" t="s">
        <v>92</v>
      </c>
      <c r="BU1428" t="s">
        <v>2777</v>
      </c>
    </row>
    <row r="1429" spans="1:73" hidden="1">
      <c r="A1429" s="103" t="s">
        <v>2778</v>
      </c>
      <c r="B1429" s="102">
        <v>45688</v>
      </c>
      <c r="C1429" s="104">
        <f>_xlfn.ISOWEEKNUM(Tabella2[[#This Row],[Date]])</f>
        <v>5</v>
      </c>
      <c r="D1429" s="104" t="s">
        <v>255</v>
      </c>
      <c r="E1429" s="104" t="s">
        <v>256</v>
      </c>
      <c r="F1429" s="104">
        <v>43</v>
      </c>
      <c r="G1429" s="104" t="s">
        <v>284</v>
      </c>
      <c r="H1429" s="105">
        <v>23</v>
      </c>
      <c r="I1429" s="104" t="s">
        <v>258</v>
      </c>
      <c r="J1429" s="104"/>
      <c r="K1429" s="104" t="s">
        <v>78</v>
      </c>
      <c r="L1429" s="104" t="s">
        <v>299</v>
      </c>
      <c r="M1429" s="104" t="s">
        <v>386</v>
      </c>
      <c r="N1429" s="104"/>
      <c r="O1429" s="108" t="str">
        <f>A1428</f>
        <v>13830</v>
      </c>
      <c r="P1429" s="111" t="s">
        <v>2248</v>
      </c>
      <c r="Q1429" s="153">
        <v>0.3576388888888889</v>
      </c>
      <c r="R1429" s="153">
        <v>0.39930555555555558</v>
      </c>
      <c r="S1429" s="153">
        <v>4.1666666666666657E-2</v>
      </c>
      <c r="T1429" s="153">
        <v>0.3576388888888889</v>
      </c>
      <c r="U1429" s="153">
        <v>0.39930555555555558</v>
      </c>
      <c r="V1429" s="153">
        <f>IF(ISBLANK(T1429),"",Tabella2[[#This Row],[ACT STOP]]-Tabella2[[#This Row],[ACT START]])</f>
        <v>4.1666666666666685E-2</v>
      </c>
      <c r="W1429" s="104" t="s">
        <v>92</v>
      </c>
      <c r="X1429" s="104" t="s">
        <v>91</v>
      </c>
      <c r="Y1429" s="110"/>
      <c r="Z1429" s="106"/>
      <c r="AA1429" s="104"/>
      <c r="AB1429" s="107"/>
      <c r="AC1429" s="72">
        <v>1</v>
      </c>
      <c r="AH1429" s="70"/>
      <c r="AI1429" s="70"/>
      <c r="AJ1429">
        <v>0</v>
      </c>
      <c r="AL1429" s="70"/>
      <c r="BM1429" s="135">
        <v>0.3576388888888889</v>
      </c>
      <c r="BN1429" s="136">
        <v>0.39930555555555558</v>
      </c>
      <c r="BO1429" s="101"/>
      <c r="BR1429" s="109" t="str">
        <f t="shared" si="22"/>
        <v>SH-25-1418</v>
      </c>
      <c r="BS1429" s="109" t="s">
        <v>358</v>
      </c>
      <c r="BT1429" t="s">
        <v>92</v>
      </c>
      <c r="BU1429" t="s">
        <v>2779</v>
      </c>
    </row>
    <row r="1430" spans="1:73" hidden="1">
      <c r="A1430" s="103" t="s">
        <v>2780</v>
      </c>
      <c r="B1430" s="102">
        <v>45688</v>
      </c>
      <c r="C1430" s="104">
        <f>_xlfn.ISOWEEKNUM(Tabella2[[#This Row],[Date]])</f>
        <v>5</v>
      </c>
      <c r="D1430" s="104" t="s">
        <v>1914</v>
      </c>
      <c r="E1430" s="104" t="s">
        <v>284</v>
      </c>
      <c r="F1430" s="104">
        <v>39</v>
      </c>
      <c r="G1430" s="104" t="s">
        <v>257</v>
      </c>
      <c r="H1430" s="105">
        <v>31</v>
      </c>
      <c r="I1430" s="104"/>
      <c r="J1430" s="104" t="s">
        <v>258</v>
      </c>
      <c r="K1430" s="104" t="s">
        <v>83</v>
      </c>
      <c r="L1430" s="104" t="s">
        <v>299</v>
      </c>
      <c r="M1430" s="104" t="s">
        <v>361</v>
      </c>
      <c r="N1430" s="104"/>
      <c r="O1430" s="108" t="str">
        <f>A311</f>
        <v>12713</v>
      </c>
      <c r="P1430" s="111" t="s">
        <v>2688</v>
      </c>
      <c r="Q1430" s="153" t="s">
        <v>330</v>
      </c>
      <c r="R1430" s="153" t="s">
        <v>331</v>
      </c>
      <c r="S1430" s="153">
        <v>4.1666666666666657E-2</v>
      </c>
      <c r="T1430" s="153" t="s">
        <v>330</v>
      </c>
      <c r="U1430" s="153" t="s">
        <v>331</v>
      </c>
      <c r="V1430" s="153">
        <f>IF(ISBLANK(T1430),"",Tabella2[[#This Row],[ACT STOP]]-Tabella2[[#This Row],[ACT START]])</f>
        <v>4.1666666666666685E-2</v>
      </c>
      <c r="W1430" s="104" t="s">
        <v>92</v>
      </c>
      <c r="X1430" s="104" t="s">
        <v>91</v>
      </c>
      <c r="Y1430" s="110"/>
      <c r="Z1430" s="106"/>
      <c r="AA1430" s="104"/>
      <c r="AB1430" s="107"/>
      <c r="AC1430" s="72">
        <v>1</v>
      </c>
      <c r="AH1430" s="70"/>
      <c r="AI1430" s="70"/>
      <c r="AJ1430">
        <v>0</v>
      </c>
      <c r="AL1430" s="70"/>
      <c r="BM1430" s="135" t="s">
        <v>330</v>
      </c>
      <c r="BN1430" s="136" t="s">
        <v>331</v>
      </c>
      <c r="BO1430" s="101"/>
      <c r="BR1430" s="109" t="str">
        <f t="shared" si="22"/>
        <v>SH-25-1419</v>
      </c>
      <c r="BS1430" s="109" t="s">
        <v>345</v>
      </c>
      <c r="BT1430" t="s">
        <v>92</v>
      </c>
      <c r="BU1430" t="s">
        <v>2781</v>
      </c>
    </row>
    <row r="1431" spans="1:73" hidden="1">
      <c r="A1431" s="103" t="s">
        <v>2782</v>
      </c>
      <c r="B1431" s="102">
        <v>45700</v>
      </c>
      <c r="C1431" s="104">
        <f>_xlfn.ISOWEEKNUM(Tabella2[[#This Row],[Date]])</f>
        <v>7</v>
      </c>
      <c r="D1431" s="104" t="s">
        <v>370</v>
      </c>
      <c r="E1431" s="104" t="s">
        <v>256</v>
      </c>
      <c r="F1431" s="104">
        <v>55</v>
      </c>
      <c r="G1431" s="104" t="s">
        <v>257</v>
      </c>
      <c r="H1431" s="105">
        <v>32</v>
      </c>
      <c r="I1431" s="104" t="s">
        <v>258</v>
      </c>
      <c r="J1431" s="104"/>
      <c r="K1431" s="104" t="s">
        <v>83</v>
      </c>
      <c r="L1431" s="104" t="s">
        <v>259</v>
      </c>
      <c r="M1431" s="104" t="s">
        <v>461</v>
      </c>
      <c r="N1431" s="104"/>
      <c r="O1431" s="106"/>
      <c r="P1431" s="111" t="s">
        <v>491</v>
      </c>
      <c r="Q1431" s="153" t="s">
        <v>308</v>
      </c>
      <c r="R1431" s="153" t="s">
        <v>401</v>
      </c>
      <c r="S1431" s="153">
        <v>4.1666666666666657E-2</v>
      </c>
      <c r="T1431" s="153"/>
      <c r="U1431" s="153"/>
      <c r="V1431" s="153" t="str">
        <f>IF(ISBLANK(T1431),"",Tabella2[[#This Row],[ACT STOP]]-Tabella2[[#This Row],[ACT START]])</f>
        <v/>
      </c>
      <c r="W1431" s="104" t="s">
        <v>116</v>
      </c>
      <c r="X1431" s="104" t="s">
        <v>146</v>
      </c>
      <c r="Y1431" s="110" t="s">
        <v>2783</v>
      </c>
      <c r="Z1431" s="106"/>
      <c r="AA1431" s="104"/>
      <c r="AB1431" s="107"/>
      <c r="AC1431" s="72">
        <v>0</v>
      </c>
      <c r="AH1431" s="70"/>
      <c r="AI1431" s="70"/>
      <c r="AJ1431">
        <v>0</v>
      </c>
      <c r="AL1431" s="70"/>
      <c r="BL1431" t="s">
        <v>2784</v>
      </c>
      <c r="BM1431" s="135">
        <v>0</v>
      </c>
      <c r="BN1431" s="136">
        <v>0</v>
      </c>
      <c r="BO1431" s="101"/>
      <c r="BR1431" s="109" t="str">
        <f t="shared" si="22"/>
        <v>SH-25-1420</v>
      </c>
      <c r="BS1431" s="109" t="s">
        <v>356</v>
      </c>
      <c r="BT1431" t="s">
        <v>108</v>
      </c>
      <c r="BU1431" t="s">
        <v>2785</v>
      </c>
    </row>
    <row r="1432" spans="1:73" hidden="1">
      <c r="A1432" s="103" t="s">
        <v>2786</v>
      </c>
      <c r="B1432" s="102">
        <v>45688</v>
      </c>
      <c r="C1432" s="104">
        <f>_xlfn.ISOWEEKNUM(Tabella2[[#This Row],[Date]])</f>
        <v>5</v>
      </c>
      <c r="D1432" s="104" t="s">
        <v>326</v>
      </c>
      <c r="E1432" s="104" t="s">
        <v>327</v>
      </c>
      <c r="F1432" s="104">
        <v>68</v>
      </c>
      <c r="G1432" s="104" t="s">
        <v>257</v>
      </c>
      <c r="H1432" s="105">
        <v>10</v>
      </c>
      <c r="I1432" s="104" t="s">
        <v>258</v>
      </c>
      <c r="J1432" s="104"/>
      <c r="K1432" s="104" t="s">
        <v>81</v>
      </c>
      <c r="L1432" s="104" t="s">
        <v>259</v>
      </c>
      <c r="M1432" s="104" t="s">
        <v>977</v>
      </c>
      <c r="N1432" s="104"/>
      <c r="O1432" s="106"/>
      <c r="P1432" s="111" t="s">
        <v>2485</v>
      </c>
      <c r="Q1432" s="153" t="s">
        <v>330</v>
      </c>
      <c r="R1432" s="153" t="s">
        <v>331</v>
      </c>
      <c r="S1432" s="153">
        <v>4.1666666666666657E-2</v>
      </c>
      <c r="T1432" s="153" t="s">
        <v>330</v>
      </c>
      <c r="U1432" s="153" t="s">
        <v>331</v>
      </c>
      <c r="V1432" s="153">
        <f>IF(ISBLANK(T1432),"",Tabella2[[#This Row],[ACT STOP]]-Tabella2[[#This Row],[ACT START]])</f>
        <v>4.1666666666666685E-2</v>
      </c>
      <c r="W1432" s="104" t="s">
        <v>92</v>
      </c>
      <c r="X1432" s="104" t="s">
        <v>91</v>
      </c>
      <c r="Y1432" s="110"/>
      <c r="Z1432" s="106"/>
      <c r="AA1432" s="104"/>
      <c r="AB1432" s="107"/>
      <c r="AC1432" s="72">
        <v>1</v>
      </c>
      <c r="AH1432" s="70"/>
      <c r="AI1432" s="70"/>
      <c r="AJ1432">
        <v>0</v>
      </c>
      <c r="AL1432" s="70"/>
      <c r="BM1432" s="135" t="s">
        <v>330</v>
      </c>
      <c r="BN1432" s="136" t="s">
        <v>331</v>
      </c>
      <c r="BO1432" s="101"/>
      <c r="BR1432" s="109" t="str">
        <f t="shared" si="22"/>
        <v>SH-25-1421</v>
      </c>
      <c r="BS1432" s="109" t="s">
        <v>552</v>
      </c>
      <c r="BT1432" t="s">
        <v>92</v>
      </c>
      <c r="BU1432" t="s">
        <v>2787</v>
      </c>
    </row>
    <row r="1433" spans="1:73" hidden="1">
      <c r="A1433" s="103" t="s">
        <v>2788</v>
      </c>
      <c r="B1433" s="102">
        <v>45688</v>
      </c>
      <c r="C1433" s="104">
        <f>_xlfn.ISOWEEKNUM(Tabella2[[#This Row],[Date]])</f>
        <v>5</v>
      </c>
      <c r="D1433" s="104" t="s">
        <v>455</v>
      </c>
      <c r="E1433" s="104" t="s">
        <v>284</v>
      </c>
      <c r="F1433" s="104">
        <v>38</v>
      </c>
      <c r="G1433" s="104" t="s">
        <v>257</v>
      </c>
      <c r="H1433" s="105">
        <v>33</v>
      </c>
      <c r="I1433" s="104"/>
      <c r="J1433" s="104" t="s">
        <v>258</v>
      </c>
      <c r="K1433" s="104" t="s">
        <v>79</v>
      </c>
      <c r="L1433" s="104" t="s">
        <v>299</v>
      </c>
      <c r="M1433" s="104" t="s">
        <v>361</v>
      </c>
      <c r="N1433" s="104"/>
      <c r="O1433" s="108" t="str">
        <f>A312</f>
        <v>12714</v>
      </c>
      <c r="P1433" s="111" t="s">
        <v>2688</v>
      </c>
      <c r="Q1433" s="153" t="s">
        <v>336</v>
      </c>
      <c r="R1433" s="153" t="s">
        <v>337</v>
      </c>
      <c r="S1433" s="153">
        <v>4.1666666666666657E-2</v>
      </c>
      <c r="T1433" s="153" t="s">
        <v>336</v>
      </c>
      <c r="U1433" s="153" t="s">
        <v>337</v>
      </c>
      <c r="V1433" s="153">
        <f>IF(ISBLANK(T1433),"",Tabella2[[#This Row],[ACT STOP]]-Tabella2[[#This Row],[ACT START]])</f>
        <v>4.1666666666666685E-2</v>
      </c>
      <c r="W1433" s="104" t="s">
        <v>92</v>
      </c>
      <c r="X1433" s="104" t="s">
        <v>91</v>
      </c>
      <c r="Y1433" s="110"/>
      <c r="Z1433" s="106"/>
      <c r="AA1433" s="104"/>
      <c r="AB1433" s="107"/>
      <c r="AC1433" s="72">
        <v>1</v>
      </c>
      <c r="AH1433" s="70"/>
      <c r="AI1433" s="70"/>
      <c r="AJ1433">
        <v>0</v>
      </c>
      <c r="AL1433" s="70"/>
      <c r="BM1433" s="135" t="s">
        <v>336</v>
      </c>
      <c r="BN1433" s="136" t="s">
        <v>337</v>
      </c>
      <c r="BO1433" s="101"/>
      <c r="BR1433" s="109" t="str">
        <f t="shared" si="22"/>
        <v>SH-25-1422</v>
      </c>
      <c r="BS1433" s="109" t="s">
        <v>458</v>
      </c>
      <c r="BT1433" t="s">
        <v>92</v>
      </c>
      <c r="BU1433" t="s">
        <v>2789</v>
      </c>
    </row>
    <row r="1434" spans="1:73" hidden="1">
      <c r="A1434" s="103" t="s">
        <v>2790</v>
      </c>
      <c r="B1434" s="102">
        <v>45688</v>
      </c>
      <c r="C1434" s="104">
        <f>_xlfn.ISOWEEKNUM(Tabella2[[#This Row],[Date]])</f>
        <v>5</v>
      </c>
      <c r="D1434" s="104" t="s">
        <v>455</v>
      </c>
      <c r="E1434" s="104" t="s">
        <v>284</v>
      </c>
      <c r="F1434" s="104">
        <v>37</v>
      </c>
      <c r="G1434" s="104" t="s">
        <v>257</v>
      </c>
      <c r="H1434" s="105">
        <v>12</v>
      </c>
      <c r="I1434" s="104"/>
      <c r="J1434" s="104" t="s">
        <v>258</v>
      </c>
      <c r="K1434" s="104" t="s">
        <v>83</v>
      </c>
      <c r="L1434" s="104" t="s">
        <v>299</v>
      </c>
      <c r="M1434" s="104" t="s">
        <v>276</v>
      </c>
      <c r="N1434" s="104"/>
      <c r="O1434" s="108" t="str">
        <f>A313</f>
        <v>12715</v>
      </c>
      <c r="P1434" s="111" t="s">
        <v>2791</v>
      </c>
      <c r="Q1434" s="153" t="s">
        <v>336</v>
      </c>
      <c r="R1434" s="153" t="s">
        <v>337</v>
      </c>
      <c r="S1434" s="153">
        <v>4.1666666666666657E-2</v>
      </c>
      <c r="T1434" s="153" t="s">
        <v>336</v>
      </c>
      <c r="U1434" s="153" t="s">
        <v>337</v>
      </c>
      <c r="V1434" s="153">
        <f>IF(ISBLANK(T1434),"",Tabella2[[#This Row],[ACT STOP]]-Tabella2[[#This Row],[ACT START]])</f>
        <v>4.1666666666666685E-2</v>
      </c>
      <c r="W1434" s="104" t="s">
        <v>92</v>
      </c>
      <c r="X1434" s="104" t="s">
        <v>91</v>
      </c>
      <c r="Y1434" s="110"/>
      <c r="Z1434" s="106"/>
      <c r="AA1434" s="104"/>
      <c r="AB1434" s="107"/>
      <c r="AC1434" s="72">
        <v>1</v>
      </c>
      <c r="AH1434" s="70"/>
      <c r="AI1434" s="70"/>
      <c r="AJ1434">
        <v>0</v>
      </c>
      <c r="AL1434" s="70"/>
      <c r="BM1434" s="135" t="s">
        <v>336</v>
      </c>
      <c r="BN1434" s="136" t="s">
        <v>337</v>
      </c>
      <c r="BO1434" s="101"/>
      <c r="BR1434" s="109" t="str">
        <f t="shared" si="22"/>
        <v>SH-25-1423</v>
      </c>
      <c r="BS1434" s="109" t="s">
        <v>266</v>
      </c>
      <c r="BT1434" t="s">
        <v>92</v>
      </c>
      <c r="BU1434" t="s">
        <v>2792</v>
      </c>
    </row>
    <row r="1435" spans="1:73" hidden="1">
      <c r="A1435" s="103" t="s">
        <v>2793</v>
      </c>
      <c r="B1435" s="102">
        <v>45688</v>
      </c>
      <c r="C1435" s="104">
        <f>_xlfn.ISOWEEKNUM(Tabella2[[#This Row],[Date]])</f>
        <v>5</v>
      </c>
      <c r="D1435" s="104" t="s">
        <v>305</v>
      </c>
      <c r="E1435" s="104" t="s">
        <v>284</v>
      </c>
      <c r="F1435" s="104">
        <v>47</v>
      </c>
      <c r="G1435" s="104" t="s">
        <v>257</v>
      </c>
      <c r="H1435" s="105">
        <v>14</v>
      </c>
      <c r="I1435" s="104"/>
      <c r="J1435" s="104" t="s">
        <v>258</v>
      </c>
      <c r="K1435" s="104" t="s">
        <v>81</v>
      </c>
      <c r="L1435" s="104" t="s">
        <v>259</v>
      </c>
      <c r="M1435" s="104" t="s">
        <v>361</v>
      </c>
      <c r="N1435" s="104"/>
      <c r="O1435" s="106"/>
      <c r="P1435" s="111" t="s">
        <v>2684</v>
      </c>
      <c r="Q1435" s="153" t="s">
        <v>336</v>
      </c>
      <c r="R1435" s="153" t="s">
        <v>337</v>
      </c>
      <c r="S1435" s="153">
        <v>4.1666666666666657E-2</v>
      </c>
      <c r="T1435" s="153" t="s">
        <v>336</v>
      </c>
      <c r="U1435" s="153" t="s">
        <v>337</v>
      </c>
      <c r="V1435" s="153">
        <f>IF(ISBLANK(T1435),"",Tabella2[[#This Row],[ACT STOP]]-Tabella2[[#This Row],[ACT START]])</f>
        <v>4.1666666666666685E-2</v>
      </c>
      <c r="W1435" s="104" t="s">
        <v>92</v>
      </c>
      <c r="X1435" s="104" t="s">
        <v>91</v>
      </c>
      <c r="Y1435" s="110"/>
      <c r="Z1435" s="106"/>
      <c r="AA1435" s="104"/>
      <c r="AB1435" s="107"/>
      <c r="AC1435" s="72">
        <v>1</v>
      </c>
      <c r="AH1435" s="70"/>
      <c r="AI1435" s="70"/>
      <c r="AJ1435">
        <v>0</v>
      </c>
      <c r="AL1435" s="70"/>
      <c r="BM1435" s="135" t="s">
        <v>336</v>
      </c>
      <c r="BN1435" s="136" t="s">
        <v>337</v>
      </c>
      <c r="BO1435" s="101"/>
      <c r="BR1435" s="109" t="str">
        <f t="shared" si="22"/>
        <v>SH-25-1424</v>
      </c>
      <c r="BS1435" s="109" t="s">
        <v>372</v>
      </c>
      <c r="BT1435" t="s">
        <v>92</v>
      </c>
      <c r="BU1435" t="s">
        <v>2794</v>
      </c>
    </row>
    <row r="1436" spans="1:73" ht="15.75" hidden="1" customHeight="1">
      <c r="A1436" s="103" t="s">
        <v>2795</v>
      </c>
      <c r="B1436" s="102">
        <v>45688</v>
      </c>
      <c r="C1436" s="104">
        <f>_xlfn.ISOWEEKNUM(Tabella2[[#This Row],[Date]])</f>
        <v>5</v>
      </c>
      <c r="D1436" s="104" t="s">
        <v>370</v>
      </c>
      <c r="E1436" s="104" t="s">
        <v>256</v>
      </c>
      <c r="F1436" s="104">
        <v>54</v>
      </c>
      <c r="G1436" s="104" t="s">
        <v>284</v>
      </c>
      <c r="H1436" s="105">
        <v>23</v>
      </c>
      <c r="I1436" s="104" t="s">
        <v>258</v>
      </c>
      <c r="J1436" s="104"/>
      <c r="K1436" s="104" t="s">
        <v>79</v>
      </c>
      <c r="L1436" s="104" t="s">
        <v>259</v>
      </c>
      <c r="M1436" s="104" t="s">
        <v>260</v>
      </c>
      <c r="N1436" s="104"/>
      <c r="O1436" s="106"/>
      <c r="P1436" s="111" t="s">
        <v>1850</v>
      </c>
      <c r="Q1436" s="153" t="s">
        <v>349</v>
      </c>
      <c r="R1436" s="153" t="s">
        <v>350</v>
      </c>
      <c r="S1436" s="153">
        <v>4.1666666666666657E-2</v>
      </c>
      <c r="T1436" s="153" t="s">
        <v>349</v>
      </c>
      <c r="U1436" s="153" t="s">
        <v>350</v>
      </c>
      <c r="V1436" s="153">
        <f>IF(ISBLANK(T1436),"",Tabella2[[#This Row],[ACT STOP]]-Tabella2[[#This Row],[ACT START]])</f>
        <v>4.1666666666666685E-2</v>
      </c>
      <c r="W1436" s="104" t="s">
        <v>92</v>
      </c>
      <c r="X1436" s="104" t="s">
        <v>91</v>
      </c>
      <c r="Y1436" s="110"/>
      <c r="Z1436" s="106"/>
      <c r="AA1436" s="104"/>
      <c r="AB1436" s="107"/>
      <c r="AC1436" s="72">
        <v>1</v>
      </c>
      <c r="AH1436" s="70"/>
      <c r="AI1436" s="70"/>
      <c r="AJ1436">
        <v>0</v>
      </c>
      <c r="AL1436" s="70"/>
      <c r="BM1436" s="135" t="s">
        <v>349</v>
      </c>
      <c r="BN1436" s="136" t="s">
        <v>350</v>
      </c>
      <c r="BO1436" s="101"/>
      <c r="BR1436" s="109" t="str">
        <f t="shared" si="22"/>
        <v>SH-25-1425</v>
      </c>
      <c r="BS1436" s="109" t="s">
        <v>358</v>
      </c>
      <c r="BT1436" t="s">
        <v>92</v>
      </c>
      <c r="BU1436" t="s">
        <v>2796</v>
      </c>
    </row>
    <row r="1437" spans="1:73" hidden="1">
      <c r="A1437" s="103" t="s">
        <v>2797</v>
      </c>
      <c r="B1437" s="102">
        <v>45688</v>
      </c>
      <c r="C1437" s="104">
        <f>_xlfn.ISOWEEKNUM(Tabella2[[#This Row],[Date]])</f>
        <v>5</v>
      </c>
      <c r="D1437" s="104" t="s">
        <v>471</v>
      </c>
      <c r="E1437" s="104" t="s">
        <v>327</v>
      </c>
      <c r="F1437" s="104">
        <v>34</v>
      </c>
      <c r="G1437" s="104" t="s">
        <v>257</v>
      </c>
      <c r="H1437" s="105">
        <v>2</v>
      </c>
      <c r="I1437" s="104" t="s">
        <v>258</v>
      </c>
      <c r="J1437" s="104"/>
      <c r="K1437" s="104" t="s">
        <v>78</v>
      </c>
      <c r="L1437" s="104" t="s">
        <v>259</v>
      </c>
      <c r="M1437" s="104" t="s">
        <v>1509</v>
      </c>
      <c r="N1437" s="104"/>
      <c r="O1437" s="106"/>
      <c r="P1437" s="111" t="s">
        <v>1510</v>
      </c>
      <c r="Q1437" s="153" t="s">
        <v>349</v>
      </c>
      <c r="R1437" s="153" t="s">
        <v>350</v>
      </c>
      <c r="S1437" s="153">
        <v>4.1666666666666657E-2</v>
      </c>
      <c r="T1437" s="153" t="s">
        <v>349</v>
      </c>
      <c r="U1437" s="153" t="s">
        <v>350</v>
      </c>
      <c r="V1437" s="153">
        <f>IF(ISBLANK(T1437),"",Tabella2[[#This Row],[ACT STOP]]-Tabella2[[#This Row],[ACT START]])</f>
        <v>4.1666666666666685E-2</v>
      </c>
      <c r="W1437" s="104" t="s">
        <v>92</v>
      </c>
      <c r="X1437" s="104" t="s">
        <v>91</v>
      </c>
      <c r="Y1437" s="110"/>
      <c r="Z1437" s="106"/>
      <c r="AA1437" s="104"/>
      <c r="AB1437" s="107"/>
      <c r="AC1437" s="72">
        <v>1</v>
      </c>
      <c r="AH1437" s="70"/>
      <c r="AI1437" s="70"/>
      <c r="AJ1437">
        <v>0</v>
      </c>
      <c r="AL1437" s="70"/>
      <c r="BM1437" s="135" t="s">
        <v>349</v>
      </c>
      <c r="BN1437" s="136" t="s">
        <v>350</v>
      </c>
      <c r="BO1437" s="101"/>
      <c r="BR1437" s="109" t="str">
        <f t="shared" si="22"/>
        <v>SH-25-1426</v>
      </c>
      <c r="BS1437" s="109" t="s">
        <v>368</v>
      </c>
      <c r="BT1437" t="s">
        <v>92</v>
      </c>
      <c r="BU1437" t="s">
        <v>2798</v>
      </c>
    </row>
    <row r="1438" spans="1:73" hidden="1">
      <c r="A1438" s="103" t="s">
        <v>2799</v>
      </c>
      <c r="B1438" s="102">
        <v>45688</v>
      </c>
      <c r="C1438" s="104">
        <f>_xlfn.ISOWEEKNUM(Tabella2[[#This Row],[Date]])</f>
        <v>5</v>
      </c>
      <c r="D1438" s="104" t="s">
        <v>370</v>
      </c>
      <c r="E1438" s="104" t="s">
        <v>256</v>
      </c>
      <c r="F1438" s="104">
        <v>55</v>
      </c>
      <c r="G1438" s="104" t="s">
        <v>257</v>
      </c>
      <c r="H1438" s="105">
        <v>10</v>
      </c>
      <c r="I1438" s="104" t="s">
        <v>258</v>
      </c>
      <c r="J1438" s="104"/>
      <c r="K1438" s="104" t="s">
        <v>83</v>
      </c>
      <c r="L1438" s="104" t="s">
        <v>299</v>
      </c>
      <c r="M1438" s="104" t="s">
        <v>260</v>
      </c>
      <c r="N1438" s="104"/>
      <c r="O1438" s="108" t="str">
        <f>A314</f>
        <v>12716</v>
      </c>
      <c r="P1438" s="111" t="s">
        <v>575</v>
      </c>
      <c r="Q1438" s="153" t="s">
        <v>349</v>
      </c>
      <c r="R1438" s="153" t="s">
        <v>350</v>
      </c>
      <c r="S1438" s="153">
        <v>4.1666666666666657E-2</v>
      </c>
      <c r="T1438" s="153" t="s">
        <v>349</v>
      </c>
      <c r="U1438" s="153" t="s">
        <v>350</v>
      </c>
      <c r="V1438" s="153">
        <f>IF(ISBLANK(T1438),"",Tabella2[[#This Row],[ACT STOP]]-Tabella2[[#This Row],[ACT START]])</f>
        <v>4.1666666666666685E-2</v>
      </c>
      <c r="W1438" s="104" t="s">
        <v>92</v>
      </c>
      <c r="X1438" s="104" t="s">
        <v>91</v>
      </c>
      <c r="Y1438" s="110"/>
      <c r="Z1438" s="106"/>
      <c r="AA1438" s="104"/>
      <c r="AB1438" s="107"/>
      <c r="AC1438" s="72">
        <v>1</v>
      </c>
      <c r="AH1438" s="70"/>
      <c r="AI1438" s="70"/>
      <c r="AJ1438">
        <v>0</v>
      </c>
      <c r="AL1438" s="70"/>
      <c r="BM1438" s="135" t="s">
        <v>349</v>
      </c>
      <c r="BN1438" s="136" t="s">
        <v>350</v>
      </c>
      <c r="BO1438" s="101"/>
      <c r="BR1438" s="109" t="str">
        <f t="shared" si="22"/>
        <v>SH-25-1427</v>
      </c>
      <c r="BS1438" s="109" t="s">
        <v>552</v>
      </c>
      <c r="BT1438" t="s">
        <v>92</v>
      </c>
      <c r="BU1438" t="s">
        <v>2800</v>
      </c>
    </row>
    <row r="1439" spans="1:73" hidden="1">
      <c r="A1439" s="103" t="s">
        <v>2801</v>
      </c>
      <c r="B1439" s="102">
        <v>45688</v>
      </c>
      <c r="C1439" s="104">
        <f>_xlfn.ISOWEEKNUM(Tabella2[[#This Row],[Date]])</f>
        <v>5</v>
      </c>
      <c r="D1439" s="104" t="s">
        <v>326</v>
      </c>
      <c r="E1439" s="104" t="s">
        <v>327</v>
      </c>
      <c r="F1439" s="104">
        <v>66</v>
      </c>
      <c r="G1439" s="104" t="s">
        <v>257</v>
      </c>
      <c r="H1439" s="105">
        <v>31</v>
      </c>
      <c r="I1439" s="104" t="s">
        <v>258</v>
      </c>
      <c r="J1439" s="104"/>
      <c r="K1439" s="104" t="s">
        <v>81</v>
      </c>
      <c r="L1439" s="104" t="s">
        <v>259</v>
      </c>
      <c r="M1439" s="104" t="s">
        <v>977</v>
      </c>
      <c r="N1439" s="104"/>
      <c r="O1439" s="106"/>
      <c r="P1439" s="111" t="s">
        <v>2485</v>
      </c>
      <c r="Q1439" s="153" t="s">
        <v>349</v>
      </c>
      <c r="R1439" s="153" t="s">
        <v>350</v>
      </c>
      <c r="S1439" s="153">
        <v>4.1666666666666657E-2</v>
      </c>
      <c r="T1439" s="153" t="s">
        <v>349</v>
      </c>
      <c r="U1439" s="153" t="s">
        <v>350</v>
      </c>
      <c r="V1439" s="153">
        <f>IF(ISBLANK(T1439),"",Tabella2[[#This Row],[ACT STOP]]-Tabella2[[#This Row],[ACT START]])</f>
        <v>4.1666666666666685E-2</v>
      </c>
      <c r="W1439" s="104" t="s">
        <v>92</v>
      </c>
      <c r="X1439" s="104" t="s">
        <v>91</v>
      </c>
      <c r="Y1439" s="110"/>
      <c r="Z1439" s="106"/>
      <c r="AA1439" s="104"/>
      <c r="AB1439" s="107"/>
      <c r="AC1439" s="72">
        <v>1</v>
      </c>
      <c r="AH1439" s="70"/>
      <c r="AI1439" s="70"/>
      <c r="AJ1439">
        <v>0</v>
      </c>
      <c r="AL1439" s="70"/>
      <c r="BM1439" s="135" t="s">
        <v>349</v>
      </c>
      <c r="BN1439" s="136" t="s">
        <v>350</v>
      </c>
      <c r="BO1439" s="101"/>
      <c r="BR1439" s="109" t="str">
        <f t="shared" si="22"/>
        <v>SH-25-1428</v>
      </c>
      <c r="BS1439" s="109" t="s">
        <v>345</v>
      </c>
      <c r="BT1439" t="s">
        <v>92</v>
      </c>
      <c r="BU1439" t="s">
        <v>2802</v>
      </c>
    </row>
    <row r="1440" spans="1:73" hidden="1">
      <c r="A1440" s="103" t="s">
        <v>2803</v>
      </c>
      <c r="B1440" s="102">
        <v>45688</v>
      </c>
      <c r="C1440" s="104">
        <f>_xlfn.ISOWEEKNUM(Tabella2[[#This Row],[Date]])</f>
        <v>5</v>
      </c>
      <c r="D1440" s="104" t="s">
        <v>865</v>
      </c>
      <c r="E1440" s="104" t="s">
        <v>284</v>
      </c>
      <c r="F1440" s="104">
        <v>3</v>
      </c>
      <c r="G1440" s="104" t="s">
        <v>257</v>
      </c>
      <c r="H1440" s="105">
        <v>9</v>
      </c>
      <c r="I1440" s="104"/>
      <c r="J1440" s="104" t="s">
        <v>258</v>
      </c>
      <c r="K1440" s="104" t="s">
        <v>79</v>
      </c>
      <c r="L1440" s="104" t="s">
        <v>299</v>
      </c>
      <c r="M1440" s="104" t="s">
        <v>386</v>
      </c>
      <c r="N1440" s="104"/>
      <c r="O1440" s="108" t="str">
        <f>A1442</f>
        <v>13844</v>
      </c>
      <c r="P1440" s="111" t="s">
        <v>2209</v>
      </c>
      <c r="Q1440" s="153" t="s">
        <v>315</v>
      </c>
      <c r="R1440" s="153" t="s">
        <v>316</v>
      </c>
      <c r="S1440" s="153">
        <v>4.1666666666666657E-2</v>
      </c>
      <c r="T1440" s="153">
        <v>0.54513888888888884</v>
      </c>
      <c r="U1440" s="153">
        <v>0.57986111111111116</v>
      </c>
      <c r="V1440" s="153">
        <f>IF(ISBLANK(T1440),"",Tabella2[[#This Row],[ACT STOP]]-Tabella2[[#This Row],[ACT START]])</f>
        <v>3.4722222222222321E-2</v>
      </c>
      <c r="W1440" s="104" t="s">
        <v>92</v>
      </c>
      <c r="X1440" s="104" t="s">
        <v>91</v>
      </c>
      <c r="Y1440" s="110"/>
      <c r="Z1440" s="106"/>
      <c r="AA1440" s="104"/>
      <c r="AB1440" s="107"/>
      <c r="AC1440" s="72">
        <v>1</v>
      </c>
      <c r="AH1440" s="70"/>
      <c r="AI1440" s="70"/>
      <c r="AJ1440">
        <v>0</v>
      </c>
      <c r="AL1440" s="70"/>
      <c r="BM1440" s="135">
        <v>0.54513888888888884</v>
      </c>
      <c r="BN1440" s="136">
        <v>0.57986111111111116</v>
      </c>
      <c r="BO1440" s="101"/>
      <c r="BR1440" s="109" t="str">
        <f t="shared" si="22"/>
        <v>SH-25-1429</v>
      </c>
      <c r="BS1440" s="109" t="s">
        <v>318</v>
      </c>
      <c r="BT1440" t="s">
        <v>92</v>
      </c>
      <c r="BU1440" t="s">
        <v>2804</v>
      </c>
    </row>
    <row r="1441" spans="1:73" hidden="1">
      <c r="A1441" s="103" t="s">
        <v>2805</v>
      </c>
      <c r="B1441" s="102">
        <v>45700</v>
      </c>
      <c r="C1441" s="104">
        <f>_xlfn.ISOWEEKNUM(Tabella2[[#This Row],[Date]])</f>
        <v>7</v>
      </c>
      <c r="D1441" s="104" t="s">
        <v>321</v>
      </c>
      <c r="E1441" s="104" t="s">
        <v>284</v>
      </c>
      <c r="F1441" s="104">
        <v>53</v>
      </c>
      <c r="G1441" s="104" t="s">
        <v>257</v>
      </c>
      <c r="H1441" s="105">
        <v>9</v>
      </c>
      <c r="I1441" s="104"/>
      <c r="J1441" s="104" t="s">
        <v>258</v>
      </c>
      <c r="K1441" s="104" t="s">
        <v>77</v>
      </c>
      <c r="L1441" s="104" t="s">
        <v>259</v>
      </c>
      <c r="M1441" s="104" t="s">
        <v>276</v>
      </c>
      <c r="N1441" s="104"/>
      <c r="O1441" s="106"/>
      <c r="P1441" s="111" t="s">
        <v>467</v>
      </c>
      <c r="Q1441" s="153" t="s">
        <v>337</v>
      </c>
      <c r="R1441" s="153" t="s">
        <v>2347</v>
      </c>
      <c r="S1441" s="153">
        <v>4.1666666666666657E-2</v>
      </c>
      <c r="T1441" s="153">
        <v>0.46180555555555558</v>
      </c>
      <c r="U1441" s="153">
        <v>0.47916666666666669</v>
      </c>
      <c r="V1441" s="153">
        <f>IF(ISBLANK(T1441),"",Tabella2[[#This Row],[ACT STOP]]-Tabella2[[#This Row],[ACT START]])</f>
        <v>1.7361111111111105E-2</v>
      </c>
      <c r="W1441" s="104" t="s">
        <v>100</v>
      </c>
      <c r="X1441" s="104" t="s">
        <v>113</v>
      </c>
      <c r="Y1441" s="110" t="s">
        <v>2806</v>
      </c>
      <c r="Z1441" s="106"/>
      <c r="AA1441" s="104"/>
      <c r="AB1441" s="107"/>
      <c r="AC1441" s="72">
        <v>0</v>
      </c>
      <c r="AH1441" s="70"/>
      <c r="AI1441" s="70"/>
      <c r="AJ1441">
        <v>1</v>
      </c>
      <c r="AL1441" s="70"/>
      <c r="BL1441" s="198"/>
      <c r="BM1441" s="135">
        <v>0.46180555555555558</v>
      </c>
      <c r="BN1441" s="136">
        <v>0.47916666666666669</v>
      </c>
      <c r="BO1441" s="101"/>
      <c r="BR1441" s="109" t="str">
        <f t="shared" si="22"/>
        <v>SH-25-1430</v>
      </c>
      <c r="BS1441" s="109" t="s">
        <v>318</v>
      </c>
      <c r="BT1441" t="s">
        <v>100</v>
      </c>
      <c r="BU1441" t="s">
        <v>2807</v>
      </c>
    </row>
    <row r="1442" spans="1:73" hidden="1">
      <c r="A1442" s="103" t="s">
        <v>2808</v>
      </c>
      <c r="B1442" s="102">
        <v>45688</v>
      </c>
      <c r="C1442" s="104">
        <f>_xlfn.ISOWEEKNUM(Tabella2[[#This Row],[Date]])</f>
        <v>5</v>
      </c>
      <c r="D1442" s="104" t="s">
        <v>255</v>
      </c>
      <c r="E1442" s="104" t="s">
        <v>256</v>
      </c>
      <c r="F1442" s="104">
        <v>45</v>
      </c>
      <c r="G1442" s="104" t="s">
        <v>257</v>
      </c>
      <c r="H1442" s="105">
        <v>14</v>
      </c>
      <c r="I1442" s="104" t="s">
        <v>258</v>
      </c>
      <c r="J1442" s="104"/>
      <c r="K1442" s="104" t="s">
        <v>78</v>
      </c>
      <c r="L1442" s="104" t="s">
        <v>299</v>
      </c>
      <c r="M1442" s="104" t="s">
        <v>386</v>
      </c>
      <c r="N1442" s="104"/>
      <c r="O1442" s="108" t="str">
        <f>A1440</f>
        <v>13842</v>
      </c>
      <c r="P1442" s="111" t="s">
        <v>2209</v>
      </c>
      <c r="Q1442" s="153">
        <v>0.54513888888888884</v>
      </c>
      <c r="R1442" s="153">
        <v>0.58680555555555558</v>
      </c>
      <c r="S1442" s="153">
        <v>4.1666666666666657E-2</v>
      </c>
      <c r="T1442" s="153">
        <v>0.54513888888888884</v>
      </c>
      <c r="U1442" s="153">
        <v>0.57986111111111116</v>
      </c>
      <c r="V1442" s="153">
        <f>IF(ISBLANK(T1442),"",Tabella2[[#This Row],[ACT STOP]]-Tabella2[[#This Row],[ACT START]])</f>
        <v>3.4722222222222321E-2</v>
      </c>
      <c r="W1442" s="104" t="s">
        <v>92</v>
      </c>
      <c r="X1442" s="104" t="s">
        <v>91</v>
      </c>
      <c r="Y1442" s="110"/>
      <c r="Z1442" s="106"/>
      <c r="AA1442" s="104"/>
      <c r="AB1442" s="107"/>
      <c r="AC1442" s="72">
        <v>1</v>
      </c>
      <c r="AH1442" s="70"/>
      <c r="AI1442" s="70"/>
      <c r="AJ1442">
        <v>0</v>
      </c>
      <c r="AL1442" s="70"/>
      <c r="BM1442" s="135">
        <v>0.54513888888888884</v>
      </c>
      <c r="BN1442" s="136">
        <v>0.57986111111111116</v>
      </c>
      <c r="BO1442" s="101"/>
      <c r="BR1442" s="109" t="str">
        <f t="shared" si="22"/>
        <v>SH-25-1431</v>
      </c>
      <c r="BS1442" s="109" t="s">
        <v>372</v>
      </c>
      <c r="BT1442" t="s">
        <v>92</v>
      </c>
      <c r="BU1442" t="s">
        <v>2809</v>
      </c>
    </row>
    <row r="1443" spans="1:73" hidden="1">
      <c r="A1443" s="103" t="s">
        <v>2810</v>
      </c>
      <c r="B1443" s="102">
        <v>45688</v>
      </c>
      <c r="C1443" s="104">
        <f>_xlfn.ISOWEEKNUM(Tabella2[[#This Row],[Date]])</f>
        <v>5</v>
      </c>
      <c r="D1443" s="104" t="s">
        <v>1914</v>
      </c>
      <c r="E1443" s="104" t="s">
        <v>284</v>
      </c>
      <c r="F1443" s="104">
        <v>40</v>
      </c>
      <c r="G1443" s="104" t="s">
        <v>257</v>
      </c>
      <c r="H1443" s="105">
        <v>12</v>
      </c>
      <c r="I1443" s="104"/>
      <c r="J1443" s="104" t="s">
        <v>258</v>
      </c>
      <c r="K1443" s="104" t="s">
        <v>83</v>
      </c>
      <c r="L1443" s="104" t="s">
        <v>299</v>
      </c>
      <c r="M1443" s="104" t="s">
        <v>361</v>
      </c>
      <c r="N1443" s="104"/>
      <c r="O1443" s="108" t="str">
        <f>A315</f>
        <v>12717</v>
      </c>
      <c r="P1443" s="111" t="s">
        <v>2688</v>
      </c>
      <c r="Q1443" s="153" t="s">
        <v>315</v>
      </c>
      <c r="R1443" s="153" t="s">
        <v>316</v>
      </c>
      <c r="S1443" s="153">
        <v>4.1666666666666657E-2</v>
      </c>
      <c r="T1443" s="153" t="s">
        <v>315</v>
      </c>
      <c r="U1443" s="153" t="s">
        <v>316</v>
      </c>
      <c r="V1443" s="153">
        <f>IF(ISBLANK(T1443),"",Tabella2[[#This Row],[ACT STOP]]-Tabella2[[#This Row],[ACT START]])</f>
        <v>4.166666666666663E-2</v>
      </c>
      <c r="W1443" s="104" t="s">
        <v>92</v>
      </c>
      <c r="X1443" s="104" t="s">
        <v>91</v>
      </c>
      <c r="Y1443" s="110"/>
      <c r="Z1443" s="106"/>
      <c r="AA1443" s="104"/>
      <c r="AB1443" s="107"/>
      <c r="AC1443" s="72">
        <v>1</v>
      </c>
      <c r="AH1443" s="70"/>
      <c r="AI1443" s="70"/>
      <c r="AJ1443">
        <v>0</v>
      </c>
      <c r="AL1443" s="70"/>
      <c r="BM1443" s="135" t="s">
        <v>315</v>
      </c>
      <c r="BN1443" s="136" t="s">
        <v>316</v>
      </c>
      <c r="BO1443" s="101"/>
      <c r="BR1443" s="109" t="str">
        <f t="shared" si="22"/>
        <v>SH-25-1432</v>
      </c>
      <c r="BS1443" s="109" t="s">
        <v>266</v>
      </c>
      <c r="BT1443" t="s">
        <v>92</v>
      </c>
      <c r="BU1443" t="s">
        <v>2811</v>
      </c>
    </row>
    <row r="1444" spans="1:73" hidden="1">
      <c r="A1444" s="103" t="s">
        <v>2812</v>
      </c>
      <c r="B1444" s="102">
        <v>45692</v>
      </c>
      <c r="C1444" s="104">
        <f>_xlfn.ISOWEEKNUM(Tabella2[[#This Row],[Date]])</f>
        <v>6</v>
      </c>
      <c r="D1444" s="104" t="s">
        <v>1872</v>
      </c>
      <c r="E1444" s="104" t="s">
        <v>256</v>
      </c>
      <c r="F1444" s="104">
        <v>11</v>
      </c>
      <c r="G1444" s="104" t="s">
        <v>257</v>
      </c>
      <c r="H1444" s="105">
        <v>12</v>
      </c>
      <c r="I1444" s="104" t="s">
        <v>258</v>
      </c>
      <c r="J1444" s="104"/>
      <c r="K1444" s="104" t="s">
        <v>83</v>
      </c>
      <c r="L1444" s="104" t="s">
        <v>299</v>
      </c>
      <c r="M1444" s="104" t="s">
        <v>906</v>
      </c>
      <c r="N1444" s="104"/>
      <c r="O1444" s="108" t="str">
        <f>A1445</f>
        <v>13847</v>
      </c>
      <c r="P1444" s="111" t="s">
        <v>2356</v>
      </c>
      <c r="Q1444" s="153" t="s">
        <v>307</v>
      </c>
      <c r="R1444" s="153" t="s">
        <v>308</v>
      </c>
      <c r="S1444" s="153">
        <v>4.1666666666666657E-2</v>
      </c>
      <c r="T1444" s="153" t="s">
        <v>307</v>
      </c>
      <c r="U1444" s="153" t="s">
        <v>308</v>
      </c>
      <c r="V1444" s="153">
        <f>IF(ISBLANK(T1444),"",Tabella2[[#This Row],[ACT STOP]]-Tabella2[[#This Row],[ACT START]])</f>
        <v>4.1666666666666685E-2</v>
      </c>
      <c r="W1444" s="104" t="s">
        <v>92</v>
      </c>
      <c r="X1444" s="104" t="s">
        <v>91</v>
      </c>
      <c r="Y1444" s="110"/>
      <c r="Z1444" s="106"/>
      <c r="AA1444" s="104"/>
      <c r="AB1444" s="107"/>
      <c r="AC1444" s="72">
        <v>1</v>
      </c>
      <c r="AH1444" s="70"/>
      <c r="AI1444" s="70"/>
      <c r="AJ1444">
        <v>0</v>
      </c>
      <c r="AL1444" s="70"/>
      <c r="BM1444" s="135" t="s">
        <v>307</v>
      </c>
      <c r="BN1444" s="136" t="s">
        <v>308</v>
      </c>
      <c r="BO1444" s="101"/>
      <c r="BR1444" s="109" t="str">
        <f t="shared" si="22"/>
        <v>SH-25-1433</v>
      </c>
      <c r="BS1444" s="109" t="s">
        <v>266</v>
      </c>
      <c r="BT1444" t="s">
        <v>92</v>
      </c>
      <c r="BU1444" t="s">
        <v>2813</v>
      </c>
    </row>
    <row r="1445" spans="1:73" hidden="1">
      <c r="A1445" s="103" t="s">
        <v>2814</v>
      </c>
      <c r="B1445" s="102">
        <v>45692</v>
      </c>
      <c r="C1445" s="104">
        <f>_xlfn.ISOWEEKNUM(Tabella2[[#This Row],[Date]])</f>
        <v>6</v>
      </c>
      <c r="D1445" s="104" t="s">
        <v>255</v>
      </c>
      <c r="E1445" s="104" t="s">
        <v>256</v>
      </c>
      <c r="F1445" s="104">
        <v>48</v>
      </c>
      <c r="G1445" s="104" t="s">
        <v>257</v>
      </c>
      <c r="H1445" s="105">
        <v>13</v>
      </c>
      <c r="I1445" s="104" t="s">
        <v>258</v>
      </c>
      <c r="J1445" s="104"/>
      <c r="K1445" s="104" t="s">
        <v>80</v>
      </c>
      <c r="L1445" s="104" t="s">
        <v>299</v>
      </c>
      <c r="M1445" s="104" t="s">
        <v>906</v>
      </c>
      <c r="N1445" s="104"/>
      <c r="O1445" s="108" t="str">
        <f>A1444</f>
        <v>13846</v>
      </c>
      <c r="P1445" s="111" t="s">
        <v>2356</v>
      </c>
      <c r="Q1445" s="153" t="s">
        <v>307</v>
      </c>
      <c r="R1445" s="153" t="s">
        <v>308</v>
      </c>
      <c r="S1445" s="153">
        <v>4.1666666666666657E-2</v>
      </c>
      <c r="T1445" s="153" t="s">
        <v>307</v>
      </c>
      <c r="U1445" s="153" t="s">
        <v>308</v>
      </c>
      <c r="V1445" s="153">
        <f>IF(ISBLANK(T1445),"",Tabella2[[#This Row],[ACT STOP]]-Tabella2[[#This Row],[ACT START]])</f>
        <v>4.1666666666666685E-2</v>
      </c>
      <c r="W1445" s="104" t="s">
        <v>92</v>
      </c>
      <c r="X1445" s="104" t="s">
        <v>91</v>
      </c>
      <c r="Y1445" s="110"/>
      <c r="Z1445" s="106"/>
      <c r="AA1445" s="104"/>
      <c r="AB1445" s="107"/>
      <c r="AC1445" s="72">
        <v>1</v>
      </c>
      <c r="AH1445" s="70"/>
      <c r="AI1445" s="70"/>
      <c r="AJ1445">
        <v>0</v>
      </c>
      <c r="AL1445" s="70"/>
      <c r="BM1445" s="135" t="s">
        <v>307</v>
      </c>
      <c r="BN1445" s="136" t="s">
        <v>308</v>
      </c>
      <c r="BO1445" s="101"/>
      <c r="BR1445" s="109" t="str">
        <f t="shared" si="22"/>
        <v>SH-25-1434</v>
      </c>
      <c r="BS1445" s="109" t="s">
        <v>427</v>
      </c>
      <c r="BT1445" t="s">
        <v>92</v>
      </c>
      <c r="BU1445" t="s">
        <v>2815</v>
      </c>
    </row>
    <row r="1446" spans="1:73" hidden="1">
      <c r="A1446" s="103" t="s">
        <v>2816</v>
      </c>
      <c r="B1446" s="102">
        <v>45692</v>
      </c>
      <c r="C1446" s="104">
        <f>_xlfn.ISOWEEKNUM(Tabella2[[#This Row],[Date]])</f>
        <v>6</v>
      </c>
      <c r="D1446" s="104" t="s">
        <v>865</v>
      </c>
      <c r="E1446" s="104" t="s">
        <v>284</v>
      </c>
      <c r="F1446" s="104">
        <v>3</v>
      </c>
      <c r="G1446" s="104" t="s">
        <v>257</v>
      </c>
      <c r="H1446" s="105">
        <v>17</v>
      </c>
      <c r="I1446" s="104"/>
      <c r="J1446" s="104" t="s">
        <v>258</v>
      </c>
      <c r="K1446" s="104" t="s">
        <v>79</v>
      </c>
      <c r="L1446" s="104" t="s">
        <v>299</v>
      </c>
      <c r="M1446" s="104" t="s">
        <v>313</v>
      </c>
      <c r="N1446" s="104"/>
      <c r="O1446" s="108" t="str">
        <f>A1447</f>
        <v>13849</v>
      </c>
      <c r="P1446" s="111" t="s">
        <v>314</v>
      </c>
      <c r="Q1446" s="153" t="s">
        <v>330</v>
      </c>
      <c r="R1446" s="153" t="s">
        <v>331</v>
      </c>
      <c r="S1446" s="153">
        <v>4.1666666666666657E-2</v>
      </c>
      <c r="T1446" s="153">
        <v>0.3576388888888889</v>
      </c>
      <c r="U1446" s="153">
        <v>0.39930555555555558</v>
      </c>
      <c r="V1446" s="153">
        <f>IF(ISBLANK(T1446),"",Tabella2[[#This Row],[ACT STOP]]-Tabella2[[#This Row],[ACT START]])</f>
        <v>4.1666666666666685E-2</v>
      </c>
      <c r="W1446" s="104" t="s">
        <v>92</v>
      </c>
      <c r="X1446" s="104" t="s">
        <v>91</v>
      </c>
      <c r="Y1446" s="110" t="s">
        <v>2817</v>
      </c>
      <c r="Z1446" s="106"/>
      <c r="AA1446" s="104"/>
      <c r="AB1446" s="107"/>
      <c r="AC1446" s="72">
        <v>1</v>
      </c>
      <c r="AH1446" s="70"/>
      <c r="AI1446" s="70"/>
      <c r="AJ1446">
        <v>0</v>
      </c>
      <c r="AL1446" s="70"/>
      <c r="BM1446" s="135">
        <v>0.3576388888888889</v>
      </c>
      <c r="BN1446" s="136">
        <v>0.39930555555555558</v>
      </c>
      <c r="BO1446" s="101"/>
      <c r="BR1446" s="109" t="str">
        <f t="shared" si="22"/>
        <v>SH-25-1435</v>
      </c>
      <c r="BS1446" s="109" t="s">
        <v>393</v>
      </c>
      <c r="BT1446" t="s">
        <v>92</v>
      </c>
      <c r="BU1446" t="s">
        <v>2818</v>
      </c>
    </row>
    <row r="1447" spans="1:73" hidden="1">
      <c r="A1447" s="103" t="s">
        <v>2819</v>
      </c>
      <c r="B1447" s="102">
        <v>45692</v>
      </c>
      <c r="C1447" s="104">
        <f>_xlfn.ISOWEEKNUM(Tabella2[[#This Row],[Date]])</f>
        <v>6</v>
      </c>
      <c r="D1447" s="104" t="s">
        <v>255</v>
      </c>
      <c r="E1447" s="104" t="s">
        <v>256</v>
      </c>
      <c r="F1447" s="104">
        <v>45</v>
      </c>
      <c r="G1447" s="104" t="s">
        <v>257</v>
      </c>
      <c r="H1447" s="105">
        <v>2</v>
      </c>
      <c r="I1447" s="104" t="s">
        <v>258</v>
      </c>
      <c r="J1447" s="104"/>
      <c r="K1447" s="104" t="s">
        <v>78</v>
      </c>
      <c r="L1447" s="104" t="s">
        <v>299</v>
      </c>
      <c r="M1447" s="104" t="s">
        <v>313</v>
      </c>
      <c r="N1447" s="104"/>
      <c r="O1447" s="108" t="str">
        <f>A1446</f>
        <v>13848</v>
      </c>
      <c r="P1447" s="111" t="s">
        <v>314</v>
      </c>
      <c r="Q1447" s="153">
        <v>0.3576388888888889</v>
      </c>
      <c r="R1447" s="153">
        <v>0.39930555555555558</v>
      </c>
      <c r="S1447" s="153">
        <v>4.1666666666666657E-2</v>
      </c>
      <c r="T1447" s="153">
        <v>0.3576388888888889</v>
      </c>
      <c r="U1447" s="153">
        <v>0.39930555555555558</v>
      </c>
      <c r="V1447" s="153">
        <f>IF(ISBLANK(T1447),"",Tabella2[[#This Row],[ACT STOP]]-Tabella2[[#This Row],[ACT START]])</f>
        <v>4.1666666666666685E-2</v>
      </c>
      <c r="W1447" s="104" t="s">
        <v>92</v>
      </c>
      <c r="X1447" s="104" t="s">
        <v>91</v>
      </c>
      <c r="Y1447" s="110" t="s">
        <v>2817</v>
      </c>
      <c r="Z1447" s="106"/>
      <c r="AA1447" s="104"/>
      <c r="AB1447" s="107"/>
      <c r="AC1447" s="72">
        <v>1</v>
      </c>
      <c r="AH1447" s="70"/>
      <c r="AI1447" s="70"/>
      <c r="AJ1447">
        <v>0</v>
      </c>
      <c r="AL1447" s="70"/>
      <c r="BM1447" s="135">
        <v>0.3576388888888889</v>
      </c>
      <c r="BN1447" s="136">
        <v>0.39930555555555558</v>
      </c>
      <c r="BO1447" s="101"/>
      <c r="BR1447" s="109" t="str">
        <f t="shared" si="22"/>
        <v>SH-25-1436</v>
      </c>
      <c r="BS1447" s="109" t="s">
        <v>368</v>
      </c>
      <c r="BT1447" t="s">
        <v>92</v>
      </c>
      <c r="BU1447" t="s">
        <v>2820</v>
      </c>
    </row>
    <row r="1448" spans="1:73" hidden="1">
      <c r="A1448" s="103" t="s">
        <v>2821</v>
      </c>
      <c r="B1448" s="102">
        <v>45692</v>
      </c>
      <c r="C1448" s="104">
        <f>_xlfn.ISOWEEKNUM(Tabella2[[#This Row],[Date]])</f>
        <v>6</v>
      </c>
      <c r="D1448" s="104" t="s">
        <v>305</v>
      </c>
      <c r="E1448" s="104" t="s">
        <v>284</v>
      </c>
      <c r="F1448" s="104">
        <v>47</v>
      </c>
      <c r="G1448" s="104" t="s">
        <v>257</v>
      </c>
      <c r="H1448" s="105">
        <v>33</v>
      </c>
      <c r="I1448" s="104"/>
      <c r="J1448" s="104" t="s">
        <v>258</v>
      </c>
      <c r="K1448" s="104" t="s">
        <v>83</v>
      </c>
      <c r="L1448" s="104" t="s">
        <v>299</v>
      </c>
      <c r="M1448" s="104" t="s">
        <v>361</v>
      </c>
      <c r="N1448" s="104"/>
      <c r="O1448" s="108" t="str">
        <f>A317</f>
        <v>12719</v>
      </c>
      <c r="P1448" s="111" t="s">
        <v>539</v>
      </c>
      <c r="Q1448" s="153" t="s">
        <v>330</v>
      </c>
      <c r="R1448" s="153" t="s">
        <v>331</v>
      </c>
      <c r="S1448" s="153">
        <v>4.1666666666666657E-2</v>
      </c>
      <c r="T1448" s="153" t="s">
        <v>330</v>
      </c>
      <c r="U1448" s="153" t="s">
        <v>331</v>
      </c>
      <c r="V1448" s="153">
        <f>IF(ISBLANK(T1448),"",Tabella2[[#This Row],[ACT STOP]]-Tabella2[[#This Row],[ACT START]])</f>
        <v>4.1666666666666685E-2</v>
      </c>
      <c r="W1448" s="104" t="s">
        <v>92</v>
      </c>
      <c r="X1448" s="104" t="s">
        <v>91</v>
      </c>
      <c r="Y1448" s="110"/>
      <c r="Z1448" s="106"/>
      <c r="AA1448" s="104"/>
      <c r="AB1448" s="107"/>
      <c r="AC1448" s="72">
        <v>1</v>
      </c>
      <c r="AH1448" s="70"/>
      <c r="AI1448" s="70"/>
      <c r="AJ1448">
        <v>0</v>
      </c>
      <c r="AL1448" s="70"/>
      <c r="BM1448" s="135" t="s">
        <v>330</v>
      </c>
      <c r="BN1448" s="136" t="s">
        <v>331</v>
      </c>
      <c r="BO1448" s="101"/>
      <c r="BR1448" s="109" t="str">
        <f t="shared" si="22"/>
        <v>SH-25-1437</v>
      </c>
      <c r="BS1448" s="109" t="s">
        <v>458</v>
      </c>
      <c r="BT1448" t="s">
        <v>92</v>
      </c>
      <c r="BU1448" t="s">
        <v>2822</v>
      </c>
    </row>
    <row r="1449" spans="1:73" hidden="1">
      <c r="A1449" s="103" t="s">
        <v>2823</v>
      </c>
      <c r="B1449" s="102">
        <v>45692</v>
      </c>
      <c r="C1449" s="104">
        <f>_xlfn.ISOWEEKNUM(Tabella2[[#This Row],[Date]])</f>
        <v>6</v>
      </c>
      <c r="D1449" s="104" t="s">
        <v>574</v>
      </c>
      <c r="E1449" s="104" t="s">
        <v>284</v>
      </c>
      <c r="F1449" s="104">
        <v>66</v>
      </c>
      <c r="G1449" s="104" t="s">
        <v>257</v>
      </c>
      <c r="H1449" s="105">
        <v>32</v>
      </c>
      <c r="I1449" s="104"/>
      <c r="J1449" s="104" t="s">
        <v>258</v>
      </c>
      <c r="K1449" s="104" t="s">
        <v>81</v>
      </c>
      <c r="L1449" s="104" t="s">
        <v>259</v>
      </c>
      <c r="M1449" s="104" t="s">
        <v>276</v>
      </c>
      <c r="N1449" s="104"/>
      <c r="O1449" s="106"/>
      <c r="P1449" s="111" t="s">
        <v>752</v>
      </c>
      <c r="Q1449" s="153" t="s">
        <v>330</v>
      </c>
      <c r="R1449" s="153" t="s">
        <v>331</v>
      </c>
      <c r="S1449" s="153">
        <v>4.1666666666666657E-2</v>
      </c>
      <c r="T1449" s="153" t="s">
        <v>330</v>
      </c>
      <c r="U1449" s="153" t="s">
        <v>331</v>
      </c>
      <c r="V1449" s="153">
        <f>IF(ISBLANK(T1449),"",Tabella2[[#This Row],[ACT STOP]]-Tabella2[[#This Row],[ACT START]])</f>
        <v>4.1666666666666685E-2</v>
      </c>
      <c r="W1449" s="104" t="s">
        <v>92</v>
      </c>
      <c r="X1449" s="104" t="s">
        <v>91</v>
      </c>
      <c r="Y1449" s="110" t="s">
        <v>2824</v>
      </c>
      <c r="Z1449" s="106"/>
      <c r="AA1449" s="104"/>
      <c r="AB1449" s="107"/>
      <c r="AC1449" s="72">
        <v>1</v>
      </c>
      <c r="AH1449" s="70"/>
      <c r="AI1449" s="70"/>
      <c r="AJ1449">
        <v>0</v>
      </c>
      <c r="AL1449" s="70"/>
      <c r="BL1449" t="s">
        <v>2825</v>
      </c>
      <c r="BM1449" s="135" t="s">
        <v>330</v>
      </c>
      <c r="BN1449" s="136" t="s">
        <v>331</v>
      </c>
      <c r="BO1449" s="101"/>
      <c r="BR1449" s="109" t="str">
        <f t="shared" si="22"/>
        <v>SH-25-1438</v>
      </c>
      <c r="BS1449" s="109" t="s">
        <v>356</v>
      </c>
      <c r="BT1449" t="s">
        <v>92</v>
      </c>
      <c r="BU1449" t="s">
        <v>2826</v>
      </c>
    </row>
    <row r="1450" spans="1:73" hidden="1">
      <c r="A1450" s="103" t="s">
        <v>2827</v>
      </c>
      <c r="B1450" s="102">
        <v>45692</v>
      </c>
      <c r="C1450" s="104">
        <f>_xlfn.ISOWEEKNUM(Tabella2[[#This Row],[Date]])</f>
        <v>6</v>
      </c>
      <c r="D1450" s="104" t="s">
        <v>275</v>
      </c>
      <c r="E1450" s="104" t="s">
        <v>256</v>
      </c>
      <c r="F1450" s="104">
        <v>58</v>
      </c>
      <c r="G1450" s="104" t="s">
        <v>257</v>
      </c>
      <c r="H1450" s="105">
        <v>12</v>
      </c>
      <c r="I1450" s="104" t="s">
        <v>258</v>
      </c>
      <c r="J1450" s="104"/>
      <c r="K1450" s="104" t="s">
        <v>79</v>
      </c>
      <c r="L1450" s="104" t="s">
        <v>299</v>
      </c>
      <c r="M1450" s="104" t="s">
        <v>328</v>
      </c>
      <c r="N1450" s="104"/>
      <c r="O1450" s="108" t="str">
        <f>A318</f>
        <v>12720</v>
      </c>
      <c r="P1450" s="111" t="s">
        <v>449</v>
      </c>
      <c r="Q1450" s="153" t="s">
        <v>336</v>
      </c>
      <c r="R1450" s="153" t="s">
        <v>337</v>
      </c>
      <c r="S1450" s="153">
        <v>4.1666666666666657E-2</v>
      </c>
      <c r="T1450" s="153" t="s">
        <v>336</v>
      </c>
      <c r="U1450" s="153" t="s">
        <v>337</v>
      </c>
      <c r="V1450" s="153">
        <f>IF(ISBLANK(T1450),"",Tabella2[[#This Row],[ACT STOP]]-Tabella2[[#This Row],[ACT START]])</f>
        <v>4.1666666666666685E-2</v>
      </c>
      <c r="W1450" s="104" t="s">
        <v>92</v>
      </c>
      <c r="X1450" s="104" t="s">
        <v>91</v>
      </c>
      <c r="Y1450" s="110"/>
      <c r="Z1450" s="106"/>
      <c r="AA1450" s="104"/>
      <c r="AB1450" s="107"/>
      <c r="AC1450" s="72">
        <v>1</v>
      </c>
      <c r="AH1450" s="70"/>
      <c r="AI1450" s="70"/>
      <c r="AJ1450">
        <v>0</v>
      </c>
      <c r="AL1450" s="70"/>
      <c r="BM1450" s="135" t="s">
        <v>336</v>
      </c>
      <c r="BN1450" s="136" t="s">
        <v>337</v>
      </c>
      <c r="BO1450" s="101"/>
      <c r="BR1450" s="109" t="str">
        <f t="shared" si="22"/>
        <v>SH-25-1439</v>
      </c>
      <c r="BS1450" s="109" t="s">
        <v>266</v>
      </c>
      <c r="BT1450" t="s">
        <v>92</v>
      </c>
      <c r="BU1450" t="s">
        <v>2828</v>
      </c>
    </row>
    <row r="1451" spans="1:73" hidden="1">
      <c r="A1451" s="103" t="s">
        <v>2829</v>
      </c>
      <c r="B1451" s="102">
        <v>45692</v>
      </c>
      <c r="C1451" s="104">
        <f>_xlfn.ISOWEEKNUM(Tabella2[[#This Row],[Date]])</f>
        <v>6</v>
      </c>
      <c r="D1451" s="104" t="s">
        <v>471</v>
      </c>
      <c r="E1451" s="104" t="s">
        <v>327</v>
      </c>
      <c r="F1451" s="104">
        <v>34</v>
      </c>
      <c r="G1451" s="104" t="s">
        <v>284</v>
      </c>
      <c r="H1451" s="105">
        <v>23</v>
      </c>
      <c r="I1451" s="104" t="s">
        <v>258</v>
      </c>
      <c r="J1451" s="104"/>
      <c r="K1451" s="104" t="s">
        <v>83</v>
      </c>
      <c r="L1451" s="104" t="s">
        <v>259</v>
      </c>
      <c r="M1451" s="104" t="s">
        <v>798</v>
      </c>
      <c r="N1451" s="104"/>
      <c r="O1451" s="106"/>
      <c r="P1451" s="111" t="s">
        <v>2830</v>
      </c>
      <c r="Q1451" s="153" t="s">
        <v>336</v>
      </c>
      <c r="R1451" s="153" t="s">
        <v>337</v>
      </c>
      <c r="S1451" s="153">
        <v>4.1666666666666657E-2</v>
      </c>
      <c r="T1451" s="153" t="s">
        <v>336</v>
      </c>
      <c r="U1451" s="153" t="s">
        <v>337</v>
      </c>
      <c r="V1451" s="153">
        <f>IF(ISBLANK(T1451),"",Tabella2[[#This Row],[ACT STOP]]-Tabella2[[#This Row],[ACT START]])</f>
        <v>4.1666666666666685E-2</v>
      </c>
      <c r="W1451" s="104" t="s">
        <v>92</v>
      </c>
      <c r="X1451" s="104" t="s">
        <v>91</v>
      </c>
      <c r="Y1451" s="110"/>
      <c r="Z1451" s="106"/>
      <c r="AA1451" s="104"/>
      <c r="AB1451" s="107"/>
      <c r="AC1451" s="72">
        <v>1</v>
      </c>
      <c r="AH1451" s="70"/>
      <c r="AI1451" s="70"/>
      <c r="AJ1451">
        <v>0</v>
      </c>
      <c r="AL1451" s="70"/>
      <c r="BM1451" s="135" t="s">
        <v>336</v>
      </c>
      <c r="BN1451" s="136" t="s">
        <v>337</v>
      </c>
      <c r="BO1451" s="101"/>
      <c r="BR1451" s="109" t="str">
        <f t="shared" si="22"/>
        <v>SH-25-1440</v>
      </c>
      <c r="BS1451" s="109" t="s">
        <v>358</v>
      </c>
      <c r="BT1451" t="s">
        <v>92</v>
      </c>
      <c r="BU1451" t="s">
        <v>2831</v>
      </c>
    </row>
    <row r="1452" spans="1:73" hidden="1">
      <c r="A1452" s="103" t="s">
        <v>2832</v>
      </c>
      <c r="B1452" s="102">
        <v>45692</v>
      </c>
      <c r="C1452" s="104">
        <f>_xlfn.ISOWEEKNUM(Tabella2[[#This Row],[Date]])</f>
        <v>6</v>
      </c>
      <c r="D1452" s="104" t="s">
        <v>478</v>
      </c>
      <c r="E1452" s="104" t="s">
        <v>284</v>
      </c>
      <c r="F1452" s="104">
        <v>64</v>
      </c>
      <c r="G1452" s="104" t="s">
        <v>257</v>
      </c>
      <c r="H1452" s="105">
        <v>14</v>
      </c>
      <c r="I1452" s="104"/>
      <c r="J1452" s="104" t="s">
        <v>258</v>
      </c>
      <c r="K1452" s="104" t="s">
        <v>80</v>
      </c>
      <c r="L1452" s="104" t="s">
        <v>259</v>
      </c>
      <c r="M1452" s="104" t="s">
        <v>276</v>
      </c>
      <c r="N1452" s="104"/>
      <c r="O1452" s="106"/>
      <c r="P1452" s="111" t="s">
        <v>752</v>
      </c>
      <c r="Q1452" s="153" t="s">
        <v>336</v>
      </c>
      <c r="R1452" s="153" t="s">
        <v>337</v>
      </c>
      <c r="S1452" s="153">
        <v>4.1666666666666657E-2</v>
      </c>
      <c r="T1452" s="153" t="s">
        <v>336</v>
      </c>
      <c r="U1452" s="153" t="s">
        <v>337</v>
      </c>
      <c r="V1452" s="153">
        <f>IF(ISBLANK(T1452),"",Tabella2[[#This Row],[ACT STOP]]-Tabella2[[#This Row],[ACT START]])</f>
        <v>4.1666666666666685E-2</v>
      </c>
      <c r="W1452" s="104" t="s">
        <v>92</v>
      </c>
      <c r="X1452" s="104" t="s">
        <v>91</v>
      </c>
      <c r="Y1452" s="110"/>
      <c r="Z1452" s="106"/>
      <c r="AA1452" s="104"/>
      <c r="AB1452" s="107"/>
      <c r="AC1452" s="72">
        <v>1</v>
      </c>
      <c r="AH1452" s="70"/>
      <c r="AI1452" s="70"/>
      <c r="AJ1452">
        <v>0</v>
      </c>
      <c r="AL1452" s="70"/>
      <c r="BM1452" s="135" t="s">
        <v>336</v>
      </c>
      <c r="BN1452" s="136" t="s">
        <v>337</v>
      </c>
      <c r="BO1452" s="101"/>
      <c r="BR1452" s="109" t="str">
        <f t="shared" si="22"/>
        <v>SH-25-1441</v>
      </c>
      <c r="BS1452" s="109" t="s">
        <v>372</v>
      </c>
      <c r="BT1452" t="s">
        <v>92</v>
      </c>
      <c r="BU1452" t="s">
        <v>2833</v>
      </c>
    </row>
    <row r="1453" spans="1:73" hidden="1">
      <c r="A1453" s="103" t="s">
        <v>2834</v>
      </c>
      <c r="B1453" s="102">
        <v>45692</v>
      </c>
      <c r="C1453" s="104">
        <f>_xlfn.ISOWEEKNUM(Tabella2[[#This Row],[Date]])</f>
        <v>6</v>
      </c>
      <c r="D1453" s="104" t="s">
        <v>574</v>
      </c>
      <c r="E1453" s="104" t="s">
        <v>284</v>
      </c>
      <c r="F1453" s="104">
        <v>67</v>
      </c>
      <c r="G1453" s="104" t="s">
        <v>284</v>
      </c>
      <c r="H1453" s="105">
        <v>9</v>
      </c>
      <c r="I1453" s="104"/>
      <c r="J1453" s="104" t="s">
        <v>258</v>
      </c>
      <c r="K1453" s="104" t="s">
        <v>81</v>
      </c>
      <c r="L1453" s="104" t="s">
        <v>259</v>
      </c>
      <c r="M1453" s="104" t="s">
        <v>276</v>
      </c>
      <c r="N1453" s="104"/>
      <c r="O1453" s="106"/>
      <c r="P1453" s="111" t="s">
        <v>752</v>
      </c>
      <c r="Q1453" s="153" t="s">
        <v>336</v>
      </c>
      <c r="R1453" s="153" t="s">
        <v>337</v>
      </c>
      <c r="S1453" s="153">
        <v>4.1666666666666657E-2</v>
      </c>
      <c r="T1453" s="153" t="s">
        <v>336</v>
      </c>
      <c r="U1453" s="153">
        <v>0.46875</v>
      </c>
      <c r="V1453" s="153">
        <f>IF(ISBLANK(T1453),"",Tabella2[[#This Row],[ACT STOP]]-Tabella2[[#This Row],[ACT START]])</f>
        <v>4.8611111111111105E-2</v>
      </c>
      <c r="W1453" s="104" t="s">
        <v>92</v>
      </c>
      <c r="X1453" s="104" t="s">
        <v>91</v>
      </c>
      <c r="Y1453" s="110" t="s">
        <v>2835</v>
      </c>
      <c r="Z1453" s="106"/>
      <c r="AA1453" s="104"/>
      <c r="AB1453" s="107"/>
      <c r="AC1453" s="72">
        <v>1</v>
      </c>
      <c r="AH1453" s="70"/>
      <c r="AI1453" s="70"/>
      <c r="AJ1453">
        <v>0</v>
      </c>
      <c r="AL1453" s="70"/>
      <c r="BL1453" t="s">
        <v>2836</v>
      </c>
      <c r="BM1453" s="135" t="s">
        <v>336</v>
      </c>
      <c r="BN1453" s="136">
        <v>0.46875</v>
      </c>
      <c r="BO1453" s="101">
        <v>6.9444444444444441E-3</v>
      </c>
      <c r="BQ1453" t="s">
        <v>94</v>
      </c>
      <c r="BR1453" s="109" t="str">
        <f t="shared" si="22"/>
        <v>SH-25-1442</v>
      </c>
      <c r="BS1453" s="109" t="s">
        <v>339</v>
      </c>
      <c r="BT1453" t="s">
        <v>92</v>
      </c>
      <c r="BU1453" t="s">
        <v>2837</v>
      </c>
    </row>
    <row r="1454" spans="1:73" hidden="1">
      <c r="A1454" s="103" t="s">
        <v>2838</v>
      </c>
      <c r="B1454" s="102">
        <v>45692</v>
      </c>
      <c r="C1454" s="104">
        <f>_xlfn.ISOWEEKNUM(Tabella2[[#This Row],[Date]])</f>
        <v>6</v>
      </c>
      <c r="D1454" s="104" t="s">
        <v>421</v>
      </c>
      <c r="E1454" s="104" t="s">
        <v>327</v>
      </c>
      <c r="F1454" s="104">
        <v>72</v>
      </c>
      <c r="G1454" s="104" t="s">
        <v>257</v>
      </c>
      <c r="H1454" s="105">
        <v>33</v>
      </c>
      <c r="I1454" s="104" t="s">
        <v>258</v>
      </c>
      <c r="J1454" s="104"/>
      <c r="K1454" s="104" t="s">
        <v>79</v>
      </c>
      <c r="L1454" s="104" t="s">
        <v>259</v>
      </c>
      <c r="M1454" s="104" t="s">
        <v>977</v>
      </c>
      <c r="N1454" s="104"/>
      <c r="O1454" s="106"/>
      <c r="P1454" s="111" t="s">
        <v>2485</v>
      </c>
      <c r="Q1454" s="153" t="s">
        <v>349</v>
      </c>
      <c r="R1454" s="153" t="s">
        <v>350</v>
      </c>
      <c r="S1454" s="153">
        <v>4.1666666666666657E-2</v>
      </c>
      <c r="T1454" s="153" t="s">
        <v>349</v>
      </c>
      <c r="U1454" s="153" t="s">
        <v>350</v>
      </c>
      <c r="V1454" s="153">
        <f>IF(ISBLANK(T1454),"",Tabella2[[#This Row],[ACT STOP]]-Tabella2[[#This Row],[ACT START]])</f>
        <v>4.1666666666666685E-2</v>
      </c>
      <c r="W1454" s="104" t="s">
        <v>92</v>
      </c>
      <c r="X1454" s="104" t="s">
        <v>91</v>
      </c>
      <c r="Y1454" s="110"/>
      <c r="Z1454" s="106"/>
      <c r="AA1454" s="104"/>
      <c r="AB1454" s="107"/>
      <c r="AC1454" s="72">
        <v>1</v>
      </c>
      <c r="AH1454" s="70"/>
      <c r="AI1454" s="70"/>
      <c r="AJ1454">
        <v>0</v>
      </c>
      <c r="AL1454" s="70"/>
      <c r="BM1454" s="135" t="s">
        <v>349</v>
      </c>
      <c r="BN1454" s="136" t="s">
        <v>350</v>
      </c>
      <c r="BO1454" s="101"/>
      <c r="BR1454" s="109" t="str">
        <f t="shared" si="22"/>
        <v>SH-25-1443</v>
      </c>
      <c r="BS1454" s="109" t="s">
        <v>458</v>
      </c>
      <c r="BT1454" t="s">
        <v>92</v>
      </c>
      <c r="BU1454" t="s">
        <v>2839</v>
      </c>
    </row>
    <row r="1455" spans="1:73" hidden="1">
      <c r="A1455" s="103" t="s">
        <v>2840</v>
      </c>
      <c r="B1455" s="102">
        <v>45692</v>
      </c>
      <c r="C1455" s="104">
        <f>_xlfn.ISOWEEKNUM(Tabella2[[#This Row],[Date]])</f>
        <v>6</v>
      </c>
      <c r="D1455" s="104" t="s">
        <v>574</v>
      </c>
      <c r="E1455" s="104" t="s">
        <v>284</v>
      </c>
      <c r="F1455" s="104">
        <v>67</v>
      </c>
      <c r="G1455" s="104" t="s">
        <v>257</v>
      </c>
      <c r="H1455" s="105">
        <v>2</v>
      </c>
      <c r="I1455" s="104"/>
      <c r="J1455" s="104" t="s">
        <v>258</v>
      </c>
      <c r="K1455" s="104" t="s">
        <v>83</v>
      </c>
      <c r="L1455" s="104" t="s">
        <v>259</v>
      </c>
      <c r="M1455" s="104" t="s">
        <v>977</v>
      </c>
      <c r="N1455" s="104"/>
      <c r="O1455" s="106"/>
      <c r="P1455" s="111" t="s">
        <v>2485</v>
      </c>
      <c r="Q1455" s="153" t="s">
        <v>349</v>
      </c>
      <c r="R1455" s="153" t="s">
        <v>350</v>
      </c>
      <c r="S1455" s="153">
        <v>4.1666666666666657E-2</v>
      </c>
      <c r="T1455" s="153">
        <v>0.48958333333333331</v>
      </c>
      <c r="U1455" s="153">
        <v>0.53125</v>
      </c>
      <c r="V1455" s="153">
        <f>IF(ISBLANK(T1455),"",Tabella2[[#This Row],[ACT STOP]]-Tabella2[[#This Row],[ACT START]])</f>
        <v>4.1666666666666685E-2</v>
      </c>
      <c r="W1455" s="104" t="s">
        <v>92</v>
      </c>
      <c r="X1455" s="104" t="s">
        <v>91</v>
      </c>
      <c r="Y1455" s="110" t="s">
        <v>2841</v>
      </c>
      <c r="Z1455" s="106"/>
      <c r="AA1455" s="104"/>
      <c r="AB1455" s="107"/>
      <c r="AC1455" s="72">
        <v>1</v>
      </c>
      <c r="AH1455" s="70"/>
      <c r="AI1455" s="70"/>
      <c r="AJ1455">
        <v>0</v>
      </c>
      <c r="AL1455" s="70"/>
      <c r="BL1455" t="s">
        <v>2842</v>
      </c>
      <c r="BM1455" s="135">
        <v>0.48958333333333331</v>
      </c>
      <c r="BN1455" s="136">
        <v>0.53125</v>
      </c>
      <c r="BO1455" s="101">
        <v>6.9444444444444441E-3</v>
      </c>
      <c r="BQ1455" t="s">
        <v>94</v>
      </c>
      <c r="BR1455" s="109" t="str">
        <f t="shared" si="22"/>
        <v>SH-25-1444</v>
      </c>
      <c r="BS1455" s="109" t="s">
        <v>368</v>
      </c>
      <c r="BT1455" t="s">
        <v>92</v>
      </c>
      <c r="BU1455" t="s">
        <v>2843</v>
      </c>
    </row>
    <row r="1456" spans="1:73" hidden="1">
      <c r="A1456" s="103" t="s">
        <v>2844</v>
      </c>
      <c r="B1456" s="102">
        <v>45692</v>
      </c>
      <c r="C1456" s="104">
        <f>_xlfn.ISOWEEKNUM(Tabella2[[#This Row],[Date]])</f>
        <v>6</v>
      </c>
      <c r="D1456" s="104" t="s">
        <v>305</v>
      </c>
      <c r="E1456" s="104" t="s">
        <v>284</v>
      </c>
      <c r="F1456" s="104">
        <v>46</v>
      </c>
      <c r="G1456" s="104" t="s">
        <v>257</v>
      </c>
      <c r="H1456" s="105">
        <v>1</v>
      </c>
      <c r="I1456" s="104"/>
      <c r="J1456" s="104" t="s">
        <v>258</v>
      </c>
      <c r="K1456" s="104" t="s">
        <v>80</v>
      </c>
      <c r="L1456" s="104" t="s">
        <v>259</v>
      </c>
      <c r="M1456" s="104" t="s">
        <v>1846</v>
      </c>
      <c r="N1456" s="104"/>
      <c r="O1456" s="106"/>
      <c r="P1456" s="111" t="s">
        <v>1847</v>
      </c>
      <c r="Q1456" s="153" t="s">
        <v>349</v>
      </c>
      <c r="R1456" s="153" t="s">
        <v>350</v>
      </c>
      <c r="S1456" s="153">
        <v>4.1666666666666657E-2</v>
      </c>
      <c r="T1456" s="153" t="s">
        <v>349</v>
      </c>
      <c r="U1456" s="153" t="s">
        <v>350</v>
      </c>
      <c r="V1456" s="153">
        <f>IF(ISBLANK(T1456),"",Tabella2[[#This Row],[ACT STOP]]-Tabella2[[#This Row],[ACT START]])</f>
        <v>4.1666666666666685E-2</v>
      </c>
      <c r="W1456" s="104" t="s">
        <v>92</v>
      </c>
      <c r="X1456" s="104" t="s">
        <v>91</v>
      </c>
      <c r="Y1456" s="110"/>
      <c r="Z1456" s="106"/>
      <c r="AA1456" s="104"/>
      <c r="AB1456" s="107"/>
      <c r="AC1456" s="72">
        <v>1</v>
      </c>
      <c r="AH1456" s="70"/>
      <c r="AI1456" s="70"/>
      <c r="AJ1456">
        <v>0</v>
      </c>
      <c r="AL1456" s="70"/>
      <c r="BM1456" s="135" t="s">
        <v>349</v>
      </c>
      <c r="BN1456" s="136" t="s">
        <v>350</v>
      </c>
      <c r="BO1456" s="101"/>
      <c r="BR1456" s="109" t="str">
        <f t="shared" si="22"/>
        <v>SH-25-1445</v>
      </c>
      <c r="BS1456" s="109" t="s">
        <v>332</v>
      </c>
      <c r="BT1456" t="s">
        <v>92</v>
      </c>
      <c r="BU1456" t="s">
        <v>2845</v>
      </c>
    </row>
    <row r="1457" spans="1:73" hidden="1">
      <c r="A1457" s="103" t="s">
        <v>2846</v>
      </c>
      <c r="B1457" s="102">
        <v>45692</v>
      </c>
      <c r="C1457" s="104">
        <f>_xlfn.ISOWEEKNUM(Tabella2[[#This Row],[Date]])</f>
        <v>6</v>
      </c>
      <c r="D1457" s="104" t="s">
        <v>478</v>
      </c>
      <c r="E1457" s="104" t="s">
        <v>284</v>
      </c>
      <c r="F1457" s="104">
        <v>65</v>
      </c>
      <c r="G1457" s="104" t="s">
        <v>284</v>
      </c>
      <c r="H1457" s="105">
        <v>22</v>
      </c>
      <c r="I1457" s="104"/>
      <c r="J1457" s="104" t="s">
        <v>258</v>
      </c>
      <c r="K1457" s="104" t="s">
        <v>81</v>
      </c>
      <c r="L1457" s="104" t="s">
        <v>259</v>
      </c>
      <c r="M1457" s="104" t="s">
        <v>276</v>
      </c>
      <c r="N1457" s="104"/>
      <c r="O1457" s="106"/>
      <c r="P1457" s="111" t="s">
        <v>752</v>
      </c>
      <c r="Q1457" s="153" t="s">
        <v>349</v>
      </c>
      <c r="R1457" s="153" t="s">
        <v>350</v>
      </c>
      <c r="S1457" s="153">
        <v>4.1666666666666657E-2</v>
      </c>
      <c r="T1457" s="153" t="s">
        <v>349</v>
      </c>
      <c r="U1457" s="153">
        <v>0.53125</v>
      </c>
      <c r="V1457" s="153">
        <f>IF(ISBLANK(T1457),"",Tabella2[[#This Row],[ACT STOP]]-Tabella2[[#This Row],[ACT START]])</f>
        <v>4.8611111111111105E-2</v>
      </c>
      <c r="W1457" s="104" t="s">
        <v>92</v>
      </c>
      <c r="X1457" s="104" t="s">
        <v>91</v>
      </c>
      <c r="Y1457" s="110"/>
      <c r="Z1457" s="106"/>
      <c r="AA1457" s="104"/>
      <c r="AB1457" s="107"/>
      <c r="AC1457" s="72">
        <v>1</v>
      </c>
      <c r="AH1457" s="70"/>
      <c r="AI1457" s="70"/>
      <c r="AJ1457">
        <v>0</v>
      </c>
      <c r="AL1457" s="70"/>
      <c r="BM1457" s="135" t="s">
        <v>349</v>
      </c>
      <c r="BN1457" s="136">
        <v>0.53125</v>
      </c>
      <c r="BO1457" s="101">
        <v>6.9444444444444441E-3</v>
      </c>
      <c r="BQ1457" t="s">
        <v>102</v>
      </c>
      <c r="BR1457" s="109" t="str">
        <f t="shared" si="22"/>
        <v>SH-25-1446</v>
      </c>
      <c r="BS1457" s="109" t="s">
        <v>295</v>
      </c>
      <c r="BT1457" t="s">
        <v>92</v>
      </c>
      <c r="BU1457" t="s">
        <v>2847</v>
      </c>
    </row>
    <row r="1458" spans="1:73" hidden="1">
      <c r="A1458" s="103" t="s">
        <v>2848</v>
      </c>
      <c r="B1458" s="102">
        <v>45692</v>
      </c>
      <c r="C1458" s="104">
        <f>_xlfn.ISOWEEKNUM(Tabella2[[#This Row],[Date]])</f>
        <v>6</v>
      </c>
      <c r="D1458" s="104" t="s">
        <v>255</v>
      </c>
      <c r="E1458" s="104" t="s">
        <v>256</v>
      </c>
      <c r="F1458" s="104">
        <v>48</v>
      </c>
      <c r="G1458" s="104" t="s">
        <v>257</v>
      </c>
      <c r="H1458" s="105">
        <v>31</v>
      </c>
      <c r="I1458" s="104" t="s">
        <v>258</v>
      </c>
      <c r="J1458" s="104"/>
      <c r="K1458" s="104" t="s">
        <v>79</v>
      </c>
      <c r="L1458" s="104" t="s">
        <v>299</v>
      </c>
      <c r="M1458" s="104" t="s">
        <v>906</v>
      </c>
      <c r="N1458" s="104"/>
      <c r="O1458" s="108" t="str">
        <f>A1459</f>
        <v>13861</v>
      </c>
      <c r="P1458" s="111" t="s">
        <v>2397</v>
      </c>
      <c r="Q1458" s="153" t="s">
        <v>315</v>
      </c>
      <c r="R1458" s="153" t="s">
        <v>316</v>
      </c>
      <c r="S1458" s="153">
        <v>4.1666666666666657E-2</v>
      </c>
      <c r="T1458" s="153" t="s">
        <v>315</v>
      </c>
      <c r="U1458" s="153" t="s">
        <v>316</v>
      </c>
      <c r="V1458" s="153">
        <f>IF(ISBLANK(T1458),"",Tabella2[[#This Row],[ACT STOP]]-Tabella2[[#This Row],[ACT START]])</f>
        <v>4.166666666666663E-2</v>
      </c>
      <c r="W1458" s="104" t="s">
        <v>92</v>
      </c>
      <c r="X1458" s="104" t="s">
        <v>91</v>
      </c>
      <c r="Y1458" s="110"/>
      <c r="Z1458" s="106"/>
      <c r="AA1458" s="104"/>
      <c r="AB1458" s="107"/>
      <c r="AC1458" s="72">
        <v>1</v>
      </c>
      <c r="AH1458" s="70"/>
      <c r="AI1458" s="70"/>
      <c r="AJ1458">
        <v>0</v>
      </c>
      <c r="AL1458" s="70"/>
      <c r="BM1458" s="135" t="s">
        <v>315</v>
      </c>
      <c r="BN1458" s="136" t="s">
        <v>316</v>
      </c>
      <c r="BO1458" s="101"/>
      <c r="BR1458" s="109" t="str">
        <f t="shared" si="22"/>
        <v>SH-25-1447</v>
      </c>
      <c r="BS1458" s="109" t="s">
        <v>345</v>
      </c>
      <c r="BT1458" t="s">
        <v>92</v>
      </c>
      <c r="BU1458" t="s">
        <v>2849</v>
      </c>
    </row>
    <row r="1459" spans="1:73" hidden="1">
      <c r="A1459" s="103" t="s">
        <v>2850</v>
      </c>
      <c r="B1459" s="102">
        <v>45692</v>
      </c>
      <c r="C1459" s="104">
        <f>_xlfn.ISOWEEKNUM(Tabella2[[#This Row],[Date]])</f>
        <v>6</v>
      </c>
      <c r="D1459" s="104" t="s">
        <v>1872</v>
      </c>
      <c r="E1459" s="104" t="s">
        <v>256</v>
      </c>
      <c r="F1459" s="104">
        <v>11</v>
      </c>
      <c r="G1459" s="104" t="s">
        <v>257</v>
      </c>
      <c r="H1459" s="105">
        <v>13</v>
      </c>
      <c r="I1459" s="104" t="s">
        <v>258</v>
      </c>
      <c r="J1459" s="104"/>
      <c r="K1459" s="104" t="s">
        <v>78</v>
      </c>
      <c r="L1459" s="104" t="s">
        <v>299</v>
      </c>
      <c r="M1459" s="104" t="s">
        <v>906</v>
      </c>
      <c r="N1459" s="104"/>
      <c r="O1459" s="108" t="str">
        <f>A1458</f>
        <v>13860</v>
      </c>
      <c r="P1459" s="111" t="s">
        <v>2397</v>
      </c>
      <c r="Q1459" s="153">
        <v>0.54513888888888884</v>
      </c>
      <c r="R1459" s="153">
        <v>0.58680555555555558</v>
      </c>
      <c r="S1459" s="153">
        <v>4.1666666666666657E-2</v>
      </c>
      <c r="T1459" s="153">
        <v>0.54513888888888884</v>
      </c>
      <c r="U1459" s="153">
        <v>0.58680555555555558</v>
      </c>
      <c r="V1459" s="153">
        <f>IF(ISBLANK(T1459),"",Tabella2[[#This Row],[ACT STOP]]-Tabella2[[#This Row],[ACT START]])</f>
        <v>4.1666666666666741E-2</v>
      </c>
      <c r="W1459" s="104" t="s">
        <v>92</v>
      </c>
      <c r="X1459" s="104" t="s">
        <v>91</v>
      </c>
      <c r="Y1459" s="110"/>
      <c r="Z1459" s="106"/>
      <c r="AA1459" s="104"/>
      <c r="AB1459" s="107"/>
      <c r="AC1459" s="72">
        <v>1</v>
      </c>
      <c r="AH1459" s="70"/>
      <c r="AI1459" s="70"/>
      <c r="AJ1459">
        <v>0</v>
      </c>
      <c r="AL1459" s="70"/>
      <c r="BM1459" s="135">
        <v>0.54513888888888884</v>
      </c>
      <c r="BN1459" s="136">
        <v>0.58680555555555558</v>
      </c>
      <c r="BO1459" s="101"/>
      <c r="BR1459" s="109" t="str">
        <f t="shared" si="22"/>
        <v>SH-25-1448</v>
      </c>
      <c r="BS1459" s="109" t="s">
        <v>427</v>
      </c>
      <c r="BT1459" t="s">
        <v>92</v>
      </c>
      <c r="BU1459" t="s">
        <v>2851</v>
      </c>
    </row>
    <row r="1460" spans="1:73" hidden="1">
      <c r="A1460" s="103" t="s">
        <v>2852</v>
      </c>
      <c r="B1460" s="102">
        <v>45692</v>
      </c>
      <c r="C1460" s="104">
        <f>_xlfn.ISOWEEKNUM(Tabella2[[#This Row],[Date]])</f>
        <v>6</v>
      </c>
      <c r="D1460" s="104" t="s">
        <v>421</v>
      </c>
      <c r="E1460" s="104" t="s">
        <v>327</v>
      </c>
      <c r="F1460" s="104">
        <v>71</v>
      </c>
      <c r="G1460" s="104" t="s">
        <v>284</v>
      </c>
      <c r="H1460" s="105">
        <v>23</v>
      </c>
      <c r="I1460" s="104" t="s">
        <v>258</v>
      </c>
      <c r="J1460" s="104"/>
      <c r="K1460" s="104" t="s">
        <v>83</v>
      </c>
      <c r="L1460" s="104" t="s">
        <v>259</v>
      </c>
      <c r="M1460" s="104" t="s">
        <v>977</v>
      </c>
      <c r="N1460" s="104"/>
      <c r="O1460" s="106"/>
      <c r="P1460" s="111" t="s">
        <v>2853</v>
      </c>
      <c r="Q1460" s="153" t="s">
        <v>315</v>
      </c>
      <c r="R1460" s="153" t="s">
        <v>316</v>
      </c>
      <c r="S1460" s="153">
        <v>4.1666666666666657E-2</v>
      </c>
      <c r="T1460" s="153">
        <v>0.55555555555555558</v>
      </c>
      <c r="U1460" s="153">
        <v>0.59375</v>
      </c>
      <c r="V1460" s="153">
        <f>IF(ISBLANK(T1460),"",Tabella2[[#This Row],[ACT STOP]]-Tabella2[[#This Row],[ACT START]])</f>
        <v>3.819444444444442E-2</v>
      </c>
      <c r="W1460" s="104" t="s">
        <v>92</v>
      </c>
      <c r="X1460" s="104" t="s">
        <v>91</v>
      </c>
      <c r="Y1460" s="110"/>
      <c r="Z1460" s="106"/>
      <c r="AA1460" s="104"/>
      <c r="AB1460" s="107"/>
      <c r="AC1460" s="72">
        <v>1</v>
      </c>
      <c r="AH1460" s="70"/>
      <c r="AI1460" s="70"/>
      <c r="AJ1460">
        <v>0</v>
      </c>
      <c r="AL1460" s="70"/>
      <c r="BM1460" s="135">
        <v>0.55555555555555558</v>
      </c>
      <c r="BN1460" s="136">
        <v>0.59375</v>
      </c>
      <c r="BO1460" s="101">
        <v>6.9444444444444441E-3</v>
      </c>
      <c r="BQ1460" t="s">
        <v>102</v>
      </c>
      <c r="BR1460" s="109" t="str">
        <f t="shared" si="22"/>
        <v>SH-25-1449</v>
      </c>
      <c r="BS1460" s="109" t="s">
        <v>358</v>
      </c>
      <c r="BT1460" t="s">
        <v>92</v>
      </c>
      <c r="BU1460" t="s">
        <v>2854</v>
      </c>
    </row>
    <row r="1461" spans="1:73" hidden="1">
      <c r="A1461" s="103" t="s">
        <v>2855</v>
      </c>
      <c r="B1461" s="102">
        <v>45692</v>
      </c>
      <c r="C1461" s="104">
        <f>_xlfn.ISOWEEKNUM(Tabella2[[#This Row],[Date]])</f>
        <v>6</v>
      </c>
      <c r="D1461" s="104" t="s">
        <v>523</v>
      </c>
      <c r="E1461" s="104" t="s">
        <v>284</v>
      </c>
      <c r="F1461" s="104">
        <v>62</v>
      </c>
      <c r="G1461" s="104" t="s">
        <v>257</v>
      </c>
      <c r="H1461" s="105">
        <v>30</v>
      </c>
      <c r="I1461" s="104"/>
      <c r="J1461" s="104" t="s">
        <v>258</v>
      </c>
      <c r="K1461" s="104" t="s">
        <v>80</v>
      </c>
      <c r="L1461" s="104" t="s">
        <v>259</v>
      </c>
      <c r="M1461" s="104" t="s">
        <v>276</v>
      </c>
      <c r="N1461" s="104"/>
      <c r="O1461" s="106"/>
      <c r="P1461" s="111" t="s">
        <v>467</v>
      </c>
      <c r="Q1461" s="153" t="s">
        <v>315</v>
      </c>
      <c r="R1461" s="153" t="s">
        <v>316</v>
      </c>
      <c r="S1461" s="153">
        <v>4.1666666666666657E-2</v>
      </c>
      <c r="T1461" s="153" t="s">
        <v>315</v>
      </c>
      <c r="U1461" s="153" t="s">
        <v>316</v>
      </c>
      <c r="V1461" s="153">
        <f>IF(ISBLANK(T1461),"",Tabella2[[#This Row],[ACT STOP]]-Tabella2[[#This Row],[ACT START]])</f>
        <v>4.166666666666663E-2</v>
      </c>
      <c r="W1461" s="104" t="s">
        <v>92</v>
      </c>
      <c r="X1461" s="104" t="s">
        <v>91</v>
      </c>
      <c r="Y1461" s="110"/>
      <c r="Z1461" s="106"/>
      <c r="AA1461" s="104"/>
      <c r="AB1461" s="107"/>
      <c r="AC1461" s="72">
        <v>1</v>
      </c>
      <c r="AH1461" s="70"/>
      <c r="AI1461" s="70"/>
      <c r="AJ1461">
        <v>0</v>
      </c>
      <c r="AL1461" s="70"/>
      <c r="BM1461" s="135" t="s">
        <v>315</v>
      </c>
      <c r="BN1461" s="136" t="s">
        <v>316</v>
      </c>
      <c r="BO1461" s="101"/>
      <c r="BR1461" s="109" t="str">
        <f t="shared" si="22"/>
        <v>SH-25-1450</v>
      </c>
      <c r="BS1461" s="109" t="s">
        <v>279</v>
      </c>
      <c r="BT1461" t="s">
        <v>92</v>
      </c>
      <c r="BU1461" t="s">
        <v>2856</v>
      </c>
    </row>
    <row r="1462" spans="1:73" hidden="1">
      <c r="A1462" s="103" t="s">
        <v>2857</v>
      </c>
      <c r="B1462" s="102">
        <v>45692</v>
      </c>
      <c r="C1462" s="104">
        <f>_xlfn.ISOWEEKNUM(Tabella2[[#This Row],[Date]])</f>
        <v>6</v>
      </c>
      <c r="D1462" s="104" t="s">
        <v>523</v>
      </c>
      <c r="E1462" s="104" t="s">
        <v>284</v>
      </c>
      <c r="F1462" s="104">
        <v>63</v>
      </c>
      <c r="G1462" s="104" t="s">
        <v>257</v>
      </c>
      <c r="H1462" s="105">
        <v>12</v>
      </c>
      <c r="I1462" s="104"/>
      <c r="J1462" s="104" t="s">
        <v>258</v>
      </c>
      <c r="K1462" s="104" t="s">
        <v>81</v>
      </c>
      <c r="L1462" s="104" t="s">
        <v>259</v>
      </c>
      <c r="M1462" s="104" t="s">
        <v>276</v>
      </c>
      <c r="N1462" s="104"/>
      <c r="O1462" s="106"/>
      <c r="P1462" s="111" t="s">
        <v>467</v>
      </c>
      <c r="Q1462" s="153" t="s">
        <v>315</v>
      </c>
      <c r="R1462" s="153" t="s">
        <v>316</v>
      </c>
      <c r="S1462" s="153">
        <v>4.1666666666666657E-2</v>
      </c>
      <c r="T1462" s="153" t="s">
        <v>315</v>
      </c>
      <c r="U1462" s="153" t="s">
        <v>316</v>
      </c>
      <c r="V1462" s="153">
        <f>IF(ISBLANK(T1462),"",Tabella2[[#This Row],[ACT STOP]]-Tabella2[[#This Row],[ACT START]])</f>
        <v>4.166666666666663E-2</v>
      </c>
      <c r="W1462" s="104" t="s">
        <v>92</v>
      </c>
      <c r="X1462" s="104" t="s">
        <v>91</v>
      </c>
      <c r="Y1462" s="110" t="s">
        <v>2858</v>
      </c>
      <c r="Z1462" s="106"/>
      <c r="AA1462" s="104"/>
      <c r="AB1462" s="107"/>
      <c r="AC1462" s="72">
        <v>1</v>
      </c>
      <c r="AH1462" s="70"/>
      <c r="AI1462" s="70"/>
      <c r="AJ1462">
        <v>0</v>
      </c>
      <c r="AL1462" s="70"/>
      <c r="BL1462" t="s">
        <v>2859</v>
      </c>
      <c r="BM1462" s="135" t="s">
        <v>315</v>
      </c>
      <c r="BN1462" s="136" t="s">
        <v>316</v>
      </c>
      <c r="BO1462" s="101"/>
      <c r="BR1462" s="109" t="str">
        <f t="shared" si="22"/>
        <v>SH-25-1451</v>
      </c>
      <c r="BS1462" s="109" t="s">
        <v>266</v>
      </c>
      <c r="BT1462" t="s">
        <v>92</v>
      </c>
      <c r="BU1462" t="s">
        <v>2860</v>
      </c>
    </row>
    <row r="1463" spans="1:73" hidden="1">
      <c r="A1463" s="103" t="s">
        <v>2861</v>
      </c>
      <c r="B1463" s="102">
        <v>45692</v>
      </c>
      <c r="C1463" s="104">
        <f>_xlfn.ISOWEEKNUM(Tabella2[[#This Row],[Date]])</f>
        <v>6</v>
      </c>
      <c r="D1463" s="104" t="s">
        <v>255</v>
      </c>
      <c r="E1463" s="104" t="s">
        <v>256</v>
      </c>
      <c r="F1463" s="104">
        <v>47</v>
      </c>
      <c r="G1463" s="104" t="s">
        <v>257</v>
      </c>
      <c r="H1463" s="105">
        <v>17</v>
      </c>
      <c r="I1463" s="104" t="s">
        <v>258</v>
      </c>
      <c r="J1463" s="104"/>
      <c r="K1463" s="104" t="s">
        <v>79</v>
      </c>
      <c r="L1463" s="104" t="s">
        <v>299</v>
      </c>
      <c r="M1463" s="104" t="s">
        <v>313</v>
      </c>
      <c r="N1463" s="104"/>
      <c r="O1463" s="108" t="str">
        <f>A1464</f>
        <v>13866</v>
      </c>
      <c r="P1463" s="111" t="s">
        <v>314</v>
      </c>
      <c r="Q1463" s="153" t="s">
        <v>343</v>
      </c>
      <c r="R1463" s="153" t="s">
        <v>344</v>
      </c>
      <c r="S1463" s="153">
        <v>4.1666666666666657E-2</v>
      </c>
      <c r="T1463" s="153" t="s">
        <v>343</v>
      </c>
      <c r="U1463" s="153" t="s">
        <v>344</v>
      </c>
      <c r="V1463" s="153">
        <f>IF(ISBLANK(T1463),"",Tabella2[[#This Row],[ACT STOP]]-Tabella2[[#This Row],[ACT START]])</f>
        <v>4.166666666666663E-2</v>
      </c>
      <c r="W1463" s="104" t="s">
        <v>92</v>
      </c>
      <c r="X1463" s="104" t="s">
        <v>91</v>
      </c>
      <c r="Y1463" s="110" t="s">
        <v>2862</v>
      </c>
      <c r="Z1463" s="106"/>
      <c r="AA1463" s="104"/>
      <c r="AB1463" s="107"/>
      <c r="AC1463" s="72">
        <v>1</v>
      </c>
      <c r="AH1463" s="70"/>
      <c r="AI1463" s="70"/>
      <c r="AJ1463">
        <v>0</v>
      </c>
      <c r="AL1463" s="70"/>
      <c r="BM1463" s="135" t="s">
        <v>343</v>
      </c>
      <c r="BN1463" s="136" t="s">
        <v>344</v>
      </c>
      <c r="BO1463" s="101"/>
      <c r="BR1463" s="109" t="str">
        <f t="shared" si="22"/>
        <v>SH-25-1452</v>
      </c>
      <c r="BS1463" s="109" t="s">
        <v>393</v>
      </c>
      <c r="BT1463" t="s">
        <v>92</v>
      </c>
      <c r="BU1463" t="s">
        <v>2863</v>
      </c>
    </row>
    <row r="1464" spans="1:73" hidden="1">
      <c r="A1464" s="103" t="s">
        <v>2864</v>
      </c>
      <c r="B1464" s="102">
        <v>45692</v>
      </c>
      <c r="C1464" s="104">
        <f>_xlfn.ISOWEEKNUM(Tabella2[[#This Row],[Date]])</f>
        <v>6</v>
      </c>
      <c r="D1464" s="104" t="s">
        <v>255</v>
      </c>
      <c r="E1464" s="104" t="s">
        <v>256</v>
      </c>
      <c r="F1464" s="104">
        <v>43</v>
      </c>
      <c r="G1464" s="104" t="s">
        <v>257</v>
      </c>
      <c r="H1464" s="105">
        <v>1</v>
      </c>
      <c r="I1464" s="104" t="s">
        <v>258</v>
      </c>
      <c r="J1464" s="104"/>
      <c r="K1464" s="104" t="s">
        <v>78</v>
      </c>
      <c r="L1464" s="104" t="s">
        <v>299</v>
      </c>
      <c r="M1464" s="104" t="s">
        <v>313</v>
      </c>
      <c r="N1464" s="104"/>
      <c r="O1464" s="108" t="str">
        <f>A1463</f>
        <v>13865</v>
      </c>
      <c r="P1464" s="111" t="s">
        <v>314</v>
      </c>
      <c r="Q1464" s="153">
        <v>0.60763888888888884</v>
      </c>
      <c r="R1464" s="153">
        <v>0.64930555555555558</v>
      </c>
      <c r="S1464" s="153">
        <v>4.1666666666666657E-2</v>
      </c>
      <c r="T1464" s="153">
        <v>0.60763888888888884</v>
      </c>
      <c r="U1464" s="153">
        <v>0.64930555555555558</v>
      </c>
      <c r="V1464" s="153">
        <f>IF(ISBLANK(T1464),"",Tabella2[[#This Row],[ACT STOP]]-Tabella2[[#This Row],[ACT START]])</f>
        <v>4.1666666666666741E-2</v>
      </c>
      <c r="W1464" s="104" t="s">
        <v>92</v>
      </c>
      <c r="X1464" s="104" t="s">
        <v>91</v>
      </c>
      <c r="Y1464" s="110"/>
      <c r="Z1464" s="106"/>
      <c r="AA1464" s="104"/>
      <c r="AB1464" s="107"/>
      <c r="AC1464" s="72">
        <v>1</v>
      </c>
      <c r="AH1464" s="70"/>
      <c r="AI1464" s="70"/>
      <c r="AJ1464">
        <v>0</v>
      </c>
      <c r="AL1464" s="70"/>
      <c r="BM1464" s="135">
        <v>0.60763888888888884</v>
      </c>
      <c r="BN1464" s="136">
        <v>0.64930555555555558</v>
      </c>
      <c r="BO1464" s="101"/>
      <c r="BR1464" s="109" t="str">
        <f t="shared" si="22"/>
        <v>SH-25-1453</v>
      </c>
      <c r="BS1464" s="109" t="s">
        <v>332</v>
      </c>
      <c r="BT1464" t="s">
        <v>92</v>
      </c>
      <c r="BU1464" t="s">
        <v>2865</v>
      </c>
    </row>
    <row r="1465" spans="1:73" hidden="1">
      <c r="A1465" s="103" t="s">
        <v>2866</v>
      </c>
      <c r="B1465" s="102">
        <v>45692</v>
      </c>
      <c r="C1465" s="104">
        <f>_xlfn.ISOWEEKNUM(Tabella2[[#This Row],[Date]])</f>
        <v>6</v>
      </c>
      <c r="D1465" s="104" t="s">
        <v>370</v>
      </c>
      <c r="E1465" s="104" t="s">
        <v>256</v>
      </c>
      <c r="F1465" s="104">
        <v>55</v>
      </c>
      <c r="G1465" s="104" t="s">
        <v>284</v>
      </c>
      <c r="H1465" s="105">
        <v>22</v>
      </c>
      <c r="I1465" s="104"/>
      <c r="J1465" s="104" t="s">
        <v>258</v>
      </c>
      <c r="K1465" s="104" t="s">
        <v>83</v>
      </c>
      <c r="L1465" s="104" t="s">
        <v>299</v>
      </c>
      <c r="M1465" s="104" t="s">
        <v>260</v>
      </c>
      <c r="N1465" s="104"/>
      <c r="O1465" s="108" t="str">
        <f>A319</f>
        <v>12721</v>
      </c>
      <c r="P1465" s="111" t="s">
        <v>2867</v>
      </c>
      <c r="Q1465" s="153" t="s">
        <v>343</v>
      </c>
      <c r="R1465" s="153" t="s">
        <v>344</v>
      </c>
      <c r="S1465" s="153">
        <v>4.1666666666666657E-2</v>
      </c>
      <c r="T1465" s="153" t="s">
        <v>343</v>
      </c>
      <c r="U1465" s="153">
        <v>0.64583333333333337</v>
      </c>
      <c r="V1465" s="153">
        <f>IF(ISBLANK(T1465),"",Tabella2[[#This Row],[ACT STOP]]-Tabella2[[#This Row],[ACT START]])</f>
        <v>3.819444444444442E-2</v>
      </c>
      <c r="W1465" s="104" t="s">
        <v>92</v>
      </c>
      <c r="X1465" s="104" t="s">
        <v>91</v>
      </c>
      <c r="Y1465" s="110"/>
      <c r="Z1465" s="106"/>
      <c r="AA1465" s="104"/>
      <c r="AB1465" s="107"/>
      <c r="AC1465" s="72">
        <v>1</v>
      </c>
      <c r="AH1465" s="70"/>
      <c r="AI1465" s="70"/>
      <c r="AJ1465">
        <v>0</v>
      </c>
      <c r="AL1465" s="70"/>
      <c r="BL1465" t="s">
        <v>2868</v>
      </c>
      <c r="BM1465" s="135" t="s">
        <v>343</v>
      </c>
      <c r="BN1465" s="136">
        <v>0.64583333333333337</v>
      </c>
      <c r="BO1465" s="101"/>
      <c r="BR1465" s="109" t="str">
        <f t="shared" si="22"/>
        <v>SH-25-1454</v>
      </c>
      <c r="BS1465" s="109" t="s">
        <v>295</v>
      </c>
      <c r="BT1465" t="s">
        <v>92</v>
      </c>
      <c r="BU1465" t="s">
        <v>2869</v>
      </c>
    </row>
    <row r="1466" spans="1:73" hidden="1">
      <c r="A1466" s="103" t="s">
        <v>2870</v>
      </c>
      <c r="B1466" s="102">
        <v>45692</v>
      </c>
      <c r="C1466" s="104">
        <f>_xlfn.ISOWEEKNUM(Tabella2[[#This Row],[Date]])</f>
        <v>6</v>
      </c>
      <c r="D1466" s="104" t="s">
        <v>305</v>
      </c>
      <c r="E1466" s="104" t="s">
        <v>284</v>
      </c>
      <c r="F1466" s="104">
        <v>45</v>
      </c>
      <c r="G1466" s="104" t="s">
        <v>257</v>
      </c>
      <c r="H1466" s="105">
        <v>32</v>
      </c>
      <c r="I1466" s="104" t="s">
        <v>258</v>
      </c>
      <c r="J1466" s="104"/>
      <c r="K1466" s="104" t="s">
        <v>81</v>
      </c>
      <c r="L1466" s="104" t="s">
        <v>259</v>
      </c>
      <c r="M1466" s="104" t="s">
        <v>361</v>
      </c>
      <c r="N1466" s="104"/>
      <c r="O1466" s="106"/>
      <c r="P1466" s="111" t="s">
        <v>1847</v>
      </c>
      <c r="Q1466" s="153" t="s">
        <v>343</v>
      </c>
      <c r="R1466" s="153" t="s">
        <v>344</v>
      </c>
      <c r="S1466" s="153">
        <v>4.1666666666666657E-2</v>
      </c>
      <c r="T1466" s="153" t="s">
        <v>343</v>
      </c>
      <c r="U1466" s="153" t="s">
        <v>344</v>
      </c>
      <c r="V1466" s="153">
        <f>IF(ISBLANK(T1466),"",Tabella2[[#This Row],[ACT STOP]]-Tabella2[[#This Row],[ACT START]])</f>
        <v>4.166666666666663E-2</v>
      </c>
      <c r="W1466" s="104" t="s">
        <v>92</v>
      </c>
      <c r="X1466" s="104" t="s">
        <v>91</v>
      </c>
      <c r="Y1466" s="110" t="s">
        <v>2871</v>
      </c>
      <c r="Z1466" s="106"/>
      <c r="AA1466" s="104"/>
      <c r="AB1466" s="107"/>
      <c r="AC1466" s="72">
        <v>1</v>
      </c>
      <c r="AH1466" s="70"/>
      <c r="AI1466" s="70"/>
      <c r="AJ1466">
        <v>0</v>
      </c>
      <c r="AL1466" s="70"/>
      <c r="BL1466" t="s">
        <v>2872</v>
      </c>
      <c r="BM1466" s="135" t="s">
        <v>343</v>
      </c>
      <c r="BN1466" s="136" t="s">
        <v>344</v>
      </c>
      <c r="BO1466" s="101"/>
      <c r="BR1466" s="109" t="str">
        <f t="shared" si="22"/>
        <v>SH-25-1455</v>
      </c>
      <c r="BS1466" s="109" t="s">
        <v>356</v>
      </c>
      <c r="BT1466" t="s">
        <v>92</v>
      </c>
      <c r="BU1466" t="s">
        <v>2873</v>
      </c>
    </row>
    <row r="1467" spans="1:73" hidden="1">
      <c r="A1467" s="103" t="s">
        <v>2874</v>
      </c>
      <c r="B1467" s="102">
        <v>45693</v>
      </c>
      <c r="C1467" s="104">
        <f>_xlfn.ISOWEEKNUM(Tabella2[[#This Row],[Date]])</f>
        <v>6</v>
      </c>
      <c r="D1467" s="104" t="s">
        <v>370</v>
      </c>
      <c r="E1467" s="104" t="s">
        <v>256</v>
      </c>
      <c r="F1467" s="104">
        <v>54</v>
      </c>
      <c r="G1467" s="104" t="s">
        <v>257</v>
      </c>
      <c r="H1467" s="105">
        <v>13</v>
      </c>
      <c r="I1467" s="104" t="s">
        <v>258</v>
      </c>
      <c r="J1467" s="104"/>
      <c r="K1467" s="104" t="s">
        <v>79</v>
      </c>
      <c r="L1467" s="104" t="s">
        <v>299</v>
      </c>
      <c r="M1467" s="104" t="s">
        <v>260</v>
      </c>
      <c r="N1467" s="104"/>
      <c r="O1467" s="108" t="str">
        <f>A320</f>
        <v>12722</v>
      </c>
      <c r="P1467" s="111" t="s">
        <v>575</v>
      </c>
      <c r="Q1467" s="153" t="s">
        <v>307</v>
      </c>
      <c r="R1467" s="153" t="s">
        <v>308</v>
      </c>
      <c r="S1467" s="153">
        <v>4.1666666666666657E-2</v>
      </c>
      <c r="T1467" s="153" t="s">
        <v>307</v>
      </c>
      <c r="U1467" s="153" t="s">
        <v>308</v>
      </c>
      <c r="V1467" s="153">
        <f>IF(ISBLANK(T1467),"",Tabella2[[#This Row],[ACT STOP]]-Tabella2[[#This Row],[ACT START]])</f>
        <v>4.1666666666666685E-2</v>
      </c>
      <c r="W1467" s="104" t="s">
        <v>92</v>
      </c>
      <c r="X1467" s="104" t="s">
        <v>91</v>
      </c>
      <c r="Y1467" s="110"/>
      <c r="Z1467" s="106"/>
      <c r="AA1467" s="104"/>
      <c r="AB1467" s="107"/>
      <c r="AC1467" s="72">
        <v>1</v>
      </c>
      <c r="AH1467" s="70"/>
      <c r="AI1467" s="70"/>
      <c r="AJ1467">
        <v>0</v>
      </c>
      <c r="AL1467" s="70"/>
      <c r="BM1467" s="135" t="s">
        <v>307</v>
      </c>
      <c r="BN1467" s="136" t="s">
        <v>308</v>
      </c>
      <c r="BO1467" s="101"/>
      <c r="BR1467" s="109" t="str">
        <f t="shared" si="22"/>
        <v>SH-25-1456</v>
      </c>
      <c r="BS1467" s="109" t="s">
        <v>427</v>
      </c>
      <c r="BT1467" t="s">
        <v>92</v>
      </c>
      <c r="BU1467" t="s">
        <v>2875</v>
      </c>
    </row>
    <row r="1468" spans="1:73" hidden="1">
      <c r="A1468" s="103" t="s">
        <v>2876</v>
      </c>
      <c r="B1468" s="102">
        <v>45693</v>
      </c>
      <c r="C1468" s="104">
        <f>_xlfn.ISOWEEKNUM(Tabella2[[#This Row],[Date]])</f>
        <v>6</v>
      </c>
      <c r="D1468" s="104" t="s">
        <v>255</v>
      </c>
      <c r="E1468" s="104" t="s">
        <v>256</v>
      </c>
      <c r="F1468" s="104">
        <v>45</v>
      </c>
      <c r="G1468" s="104" t="s">
        <v>257</v>
      </c>
      <c r="H1468" s="105">
        <v>10</v>
      </c>
      <c r="I1468" s="104" t="s">
        <v>258</v>
      </c>
      <c r="J1468" s="104"/>
      <c r="K1468" s="104" t="s">
        <v>83</v>
      </c>
      <c r="L1468" s="104" t="s">
        <v>299</v>
      </c>
      <c r="M1468" s="104" t="s">
        <v>386</v>
      </c>
      <c r="N1468" s="104"/>
      <c r="O1468" s="108" t="str">
        <f>A321</f>
        <v>12723</v>
      </c>
      <c r="P1468" s="111" t="s">
        <v>2248</v>
      </c>
      <c r="Q1468" s="153" t="s">
        <v>307</v>
      </c>
      <c r="R1468" s="153" t="s">
        <v>308</v>
      </c>
      <c r="S1468" s="153">
        <v>4.1666666666666657E-2</v>
      </c>
      <c r="T1468" s="153">
        <v>0.2951388888888889</v>
      </c>
      <c r="U1468" s="153">
        <v>0.33680555555555558</v>
      </c>
      <c r="V1468" s="153">
        <f>IF(ISBLANK(T1468),"",Tabella2[[#This Row],[ACT STOP]]-Tabella2[[#This Row],[ACT START]])</f>
        <v>4.1666666666666685E-2</v>
      </c>
      <c r="W1468" s="104" t="s">
        <v>92</v>
      </c>
      <c r="X1468" s="104" t="s">
        <v>91</v>
      </c>
      <c r="Y1468" s="110"/>
      <c r="Z1468" s="106"/>
      <c r="AA1468" s="104"/>
      <c r="AB1468" s="107"/>
      <c r="AC1468" s="72">
        <v>1</v>
      </c>
      <c r="AH1468" s="70"/>
      <c r="AI1468" s="70"/>
      <c r="AJ1468">
        <v>0</v>
      </c>
      <c r="AL1468" s="70"/>
      <c r="BM1468" s="135">
        <v>0.2951388888888889</v>
      </c>
      <c r="BN1468" s="136">
        <v>0.33680555555555558</v>
      </c>
      <c r="BO1468" s="101"/>
      <c r="BR1468" s="109" t="str">
        <f t="shared" si="22"/>
        <v>SH-25-1457</v>
      </c>
      <c r="BS1468" s="109" t="s">
        <v>552</v>
      </c>
      <c r="BT1468" t="s">
        <v>92</v>
      </c>
      <c r="BU1468" t="s">
        <v>2877</v>
      </c>
    </row>
    <row r="1469" spans="1:73" hidden="1">
      <c r="A1469" s="103" t="s">
        <v>2878</v>
      </c>
      <c r="B1469" s="102">
        <v>45693</v>
      </c>
      <c r="C1469" s="104">
        <f>_xlfn.ISOWEEKNUM(Tabella2[[#This Row],[Date]])</f>
        <v>6</v>
      </c>
      <c r="D1469" s="104" t="s">
        <v>370</v>
      </c>
      <c r="E1469" s="104" t="s">
        <v>256</v>
      </c>
      <c r="F1469" s="104">
        <v>53</v>
      </c>
      <c r="G1469" s="104" t="s">
        <v>257</v>
      </c>
      <c r="H1469" s="105">
        <v>12</v>
      </c>
      <c r="I1469" s="104" t="s">
        <v>258</v>
      </c>
      <c r="J1469" s="104"/>
      <c r="K1469" s="104" t="s">
        <v>81</v>
      </c>
      <c r="L1469" s="104" t="s">
        <v>259</v>
      </c>
      <c r="M1469" s="104" t="s">
        <v>461</v>
      </c>
      <c r="N1469" s="104"/>
      <c r="O1469" s="106"/>
      <c r="P1469" s="111" t="s">
        <v>491</v>
      </c>
      <c r="Q1469" s="153" t="s">
        <v>307</v>
      </c>
      <c r="R1469" s="153" t="s">
        <v>308</v>
      </c>
      <c r="S1469" s="153">
        <v>4.1666666666666657E-2</v>
      </c>
      <c r="T1469" s="153">
        <v>0.2951388888888889</v>
      </c>
      <c r="U1469" s="153">
        <v>0.33680555555555558</v>
      </c>
      <c r="V1469" s="153">
        <f>IF(ISBLANK(T1469),"",Tabella2[[#This Row],[ACT STOP]]-Tabella2[[#This Row],[ACT START]])</f>
        <v>4.1666666666666685E-2</v>
      </c>
      <c r="W1469" s="104" t="s">
        <v>92</v>
      </c>
      <c r="X1469" s="104" t="s">
        <v>91</v>
      </c>
      <c r="Y1469" s="110"/>
      <c r="Z1469" s="106"/>
      <c r="AA1469" s="104"/>
      <c r="AB1469" s="107"/>
      <c r="AC1469" s="72">
        <v>1</v>
      </c>
      <c r="AH1469" s="70"/>
      <c r="AI1469" s="70"/>
      <c r="AJ1469">
        <v>0</v>
      </c>
      <c r="AL1469" s="70"/>
      <c r="BM1469" s="135">
        <v>0.2951388888888889</v>
      </c>
      <c r="BN1469" s="136">
        <v>0.33680555555555558</v>
      </c>
      <c r="BO1469" s="101"/>
      <c r="BR1469" s="109" t="str">
        <f t="shared" si="22"/>
        <v>SH-25-1458</v>
      </c>
      <c r="BS1469" s="109" t="s">
        <v>266</v>
      </c>
      <c r="BT1469" t="s">
        <v>92</v>
      </c>
      <c r="BU1469" t="s">
        <v>2879</v>
      </c>
    </row>
    <row r="1470" spans="1:73" hidden="1">
      <c r="A1470" s="103" t="s">
        <v>2880</v>
      </c>
      <c r="B1470" s="102">
        <v>45693</v>
      </c>
      <c r="C1470" s="104">
        <f>_xlfn.ISOWEEKNUM(Tabella2[[#This Row],[Date]])</f>
        <v>6</v>
      </c>
      <c r="D1470" s="104" t="s">
        <v>865</v>
      </c>
      <c r="E1470" s="104" t="s">
        <v>284</v>
      </c>
      <c r="F1470" s="104">
        <v>3</v>
      </c>
      <c r="G1470" s="104" t="s">
        <v>284</v>
      </c>
      <c r="H1470" s="105">
        <v>23</v>
      </c>
      <c r="I1470" s="104"/>
      <c r="J1470" s="104" t="s">
        <v>258</v>
      </c>
      <c r="K1470" s="104" t="s">
        <v>79</v>
      </c>
      <c r="L1470" s="104" t="s">
        <v>299</v>
      </c>
      <c r="M1470" s="104" t="s">
        <v>386</v>
      </c>
      <c r="N1470" s="104"/>
      <c r="O1470" s="108" t="str">
        <f>A322</f>
        <v>12724</v>
      </c>
      <c r="P1470" s="111" t="s">
        <v>2292</v>
      </c>
      <c r="Q1470" s="153" t="s">
        <v>330</v>
      </c>
      <c r="R1470" s="153" t="s">
        <v>331</v>
      </c>
      <c r="S1470" s="153">
        <v>4.1666666666666657E-2</v>
      </c>
      <c r="T1470" s="153" t="s">
        <v>330</v>
      </c>
      <c r="U1470" s="153" t="s">
        <v>331</v>
      </c>
      <c r="V1470" s="153">
        <f>IF(ISBLANK(T1470),"",Tabella2[[#This Row],[ACT STOP]]-Tabella2[[#This Row],[ACT START]])</f>
        <v>4.1666666666666685E-2</v>
      </c>
      <c r="W1470" s="104" t="s">
        <v>92</v>
      </c>
      <c r="X1470" s="104" t="s">
        <v>91</v>
      </c>
      <c r="Y1470" s="110" t="s">
        <v>2881</v>
      </c>
      <c r="Z1470" s="106"/>
      <c r="AA1470" s="104"/>
      <c r="AB1470" s="107"/>
      <c r="AC1470" s="72">
        <v>1</v>
      </c>
      <c r="AH1470" s="70"/>
      <c r="AI1470" s="70"/>
      <c r="AJ1470">
        <v>0</v>
      </c>
      <c r="AL1470" s="70"/>
      <c r="BM1470" s="135" t="s">
        <v>330</v>
      </c>
      <c r="BN1470" s="136" t="s">
        <v>331</v>
      </c>
      <c r="BO1470" s="101"/>
      <c r="BR1470" s="109" t="str">
        <f t="shared" si="22"/>
        <v>SH-25-1459</v>
      </c>
      <c r="BS1470" s="109" t="s">
        <v>358</v>
      </c>
      <c r="BT1470" t="s">
        <v>92</v>
      </c>
      <c r="BU1470" t="s">
        <v>2882</v>
      </c>
    </row>
    <row r="1471" spans="1:73" hidden="1">
      <c r="A1471" s="103" t="s">
        <v>2883</v>
      </c>
      <c r="B1471" s="102">
        <v>45693</v>
      </c>
      <c r="C1471" s="104">
        <f>_xlfn.ISOWEEKNUM(Tabella2[[#This Row],[Date]])</f>
        <v>6</v>
      </c>
      <c r="D1471" s="104" t="s">
        <v>305</v>
      </c>
      <c r="E1471" s="104" t="s">
        <v>284</v>
      </c>
      <c r="F1471" s="104">
        <v>47</v>
      </c>
      <c r="G1471" s="104" t="s">
        <v>257</v>
      </c>
      <c r="H1471" s="105">
        <v>32</v>
      </c>
      <c r="I1471" s="104"/>
      <c r="J1471" s="104" t="s">
        <v>258</v>
      </c>
      <c r="K1471" s="104" t="s">
        <v>83</v>
      </c>
      <c r="L1471" s="104" t="s">
        <v>299</v>
      </c>
      <c r="M1471" s="104" t="s">
        <v>361</v>
      </c>
      <c r="N1471" s="104"/>
      <c r="O1471" s="108" t="str">
        <f>A323</f>
        <v>12725</v>
      </c>
      <c r="P1471" s="111" t="s">
        <v>2688</v>
      </c>
      <c r="Q1471" s="153" t="s">
        <v>330</v>
      </c>
      <c r="R1471" s="153" t="s">
        <v>331</v>
      </c>
      <c r="S1471" s="153">
        <v>4.1666666666666657E-2</v>
      </c>
      <c r="T1471" s="153">
        <v>0.3576388888888889</v>
      </c>
      <c r="U1471" s="153">
        <v>0.39930555555555558</v>
      </c>
      <c r="V1471" s="153">
        <f>IF(ISBLANK(T1471),"",Tabella2[[#This Row],[ACT STOP]]-Tabella2[[#This Row],[ACT START]])</f>
        <v>4.1666666666666685E-2</v>
      </c>
      <c r="W1471" s="104" t="s">
        <v>92</v>
      </c>
      <c r="X1471" s="104" t="s">
        <v>91</v>
      </c>
      <c r="Y1471" s="110" t="s">
        <v>2884</v>
      </c>
      <c r="Z1471" s="106"/>
      <c r="AA1471" s="104"/>
      <c r="AB1471" s="107"/>
      <c r="AC1471" s="72">
        <v>1</v>
      </c>
      <c r="AH1471" s="70"/>
      <c r="AI1471" s="70"/>
      <c r="AJ1471">
        <v>0</v>
      </c>
      <c r="AL1471" s="70"/>
      <c r="BM1471" s="135">
        <v>0.3576388888888889</v>
      </c>
      <c r="BN1471" s="136">
        <v>0.39930555555555558</v>
      </c>
      <c r="BO1471" s="101"/>
      <c r="BR1471" s="109" t="str">
        <f t="shared" si="22"/>
        <v>SH-25-1460</v>
      </c>
      <c r="BS1471" s="109" t="s">
        <v>356</v>
      </c>
      <c r="BT1471" t="s">
        <v>92</v>
      </c>
      <c r="BU1471" t="s">
        <v>2885</v>
      </c>
    </row>
    <row r="1472" spans="1:73" hidden="1">
      <c r="A1472" s="103" t="s">
        <v>2886</v>
      </c>
      <c r="B1472" s="102">
        <v>45693</v>
      </c>
      <c r="C1472" s="104">
        <f>_xlfn.ISOWEEKNUM(Tabella2[[#This Row],[Date]])</f>
        <v>6</v>
      </c>
      <c r="D1472" s="104" t="s">
        <v>421</v>
      </c>
      <c r="E1472" s="104" t="s">
        <v>327</v>
      </c>
      <c r="F1472" s="104">
        <v>70</v>
      </c>
      <c r="G1472" s="104" t="s">
        <v>284</v>
      </c>
      <c r="H1472" s="105">
        <v>22</v>
      </c>
      <c r="I1472" s="104" t="s">
        <v>258</v>
      </c>
      <c r="J1472" s="104"/>
      <c r="K1472" s="104" t="s">
        <v>81</v>
      </c>
      <c r="L1472" s="104" t="s">
        <v>259</v>
      </c>
      <c r="M1472" s="104" t="s">
        <v>977</v>
      </c>
      <c r="N1472" s="104"/>
      <c r="O1472" s="106"/>
      <c r="P1472" s="111" t="s">
        <v>2485</v>
      </c>
      <c r="Q1472" s="153" t="s">
        <v>330</v>
      </c>
      <c r="R1472" s="153" t="s">
        <v>331</v>
      </c>
      <c r="S1472" s="153">
        <v>4.1666666666666657E-2</v>
      </c>
      <c r="T1472" s="153">
        <v>0.3576388888888889</v>
      </c>
      <c r="U1472" s="153">
        <v>0.40625</v>
      </c>
      <c r="V1472" s="153">
        <f>IF(ISBLANK(T1472),"",Tabella2[[#This Row],[ACT STOP]]-Tabella2[[#This Row],[ACT START]])</f>
        <v>4.8611111111111105E-2</v>
      </c>
      <c r="W1472" s="104" t="s">
        <v>92</v>
      </c>
      <c r="X1472" s="104" t="s">
        <v>91</v>
      </c>
      <c r="Y1472" s="110"/>
      <c r="Z1472" s="106"/>
      <c r="AA1472" s="104"/>
      <c r="AB1472" s="107"/>
      <c r="AC1472" s="72">
        <v>1</v>
      </c>
      <c r="AH1472" s="70"/>
      <c r="AI1472" s="70"/>
      <c r="AJ1472">
        <v>0</v>
      </c>
      <c r="AL1472" s="70"/>
      <c r="BM1472" s="135">
        <v>0.3576388888888889</v>
      </c>
      <c r="BN1472" s="136">
        <v>0.40625</v>
      </c>
      <c r="BO1472" s="101">
        <v>6.9444444444444441E-3</v>
      </c>
      <c r="BQ1472" t="s">
        <v>102</v>
      </c>
      <c r="BR1472" s="109" t="str">
        <f t="shared" si="22"/>
        <v>SH-25-1461</v>
      </c>
      <c r="BS1472" s="109" t="s">
        <v>295</v>
      </c>
      <c r="BT1472" t="s">
        <v>92</v>
      </c>
      <c r="BU1472" t="s">
        <v>2887</v>
      </c>
    </row>
    <row r="1473" spans="1:73" hidden="1">
      <c r="A1473" s="103" t="s">
        <v>2888</v>
      </c>
      <c r="B1473" s="102">
        <v>45693</v>
      </c>
      <c r="C1473" s="104">
        <f>_xlfn.ISOWEEKNUM(Tabella2[[#This Row],[Date]])</f>
        <v>6</v>
      </c>
      <c r="D1473" s="104" t="s">
        <v>275</v>
      </c>
      <c r="E1473" s="104" t="s">
        <v>256</v>
      </c>
      <c r="F1473" s="104">
        <v>60</v>
      </c>
      <c r="G1473" s="104" t="s">
        <v>257</v>
      </c>
      <c r="H1473" s="105">
        <v>5</v>
      </c>
      <c r="I1473" s="104" t="s">
        <v>258</v>
      </c>
      <c r="J1473" s="104"/>
      <c r="K1473" s="104" t="s">
        <v>79</v>
      </c>
      <c r="L1473" s="104" t="s">
        <v>299</v>
      </c>
      <c r="M1473" s="104" t="s">
        <v>328</v>
      </c>
      <c r="N1473" s="104"/>
      <c r="O1473" s="108" t="str">
        <f>A324</f>
        <v>12726</v>
      </c>
      <c r="P1473" s="111" t="s">
        <v>2641</v>
      </c>
      <c r="Q1473" s="153" t="s">
        <v>336</v>
      </c>
      <c r="R1473" s="153" t="s">
        <v>337</v>
      </c>
      <c r="S1473" s="153">
        <v>4.1666666666666657E-2</v>
      </c>
      <c r="T1473" s="153" t="s">
        <v>336</v>
      </c>
      <c r="U1473" s="153">
        <v>0.47222222222222221</v>
      </c>
      <c r="V1473" s="153">
        <f>IF(ISBLANK(T1473),"",Tabella2[[#This Row],[ACT STOP]]-Tabella2[[#This Row],[ACT START]])</f>
        <v>5.2083333333333315E-2</v>
      </c>
      <c r="W1473" s="104" t="s">
        <v>92</v>
      </c>
      <c r="X1473" s="104" t="s">
        <v>91</v>
      </c>
      <c r="Y1473" s="110"/>
      <c r="Z1473" s="106"/>
      <c r="AA1473" s="104"/>
      <c r="AB1473" s="107"/>
      <c r="AC1473" s="72">
        <v>1</v>
      </c>
      <c r="AH1473" s="70"/>
      <c r="AI1473" s="70"/>
      <c r="AJ1473">
        <v>0</v>
      </c>
      <c r="AL1473" s="70"/>
      <c r="BM1473" s="135" t="s">
        <v>336</v>
      </c>
      <c r="BN1473" s="136">
        <v>0.47222222222222221</v>
      </c>
      <c r="BO1473" s="101"/>
      <c r="BR1473" s="109" t="str">
        <f t="shared" si="22"/>
        <v>SH-25-1462</v>
      </c>
      <c r="BS1473" s="109" t="s">
        <v>416</v>
      </c>
      <c r="BT1473" t="s">
        <v>92</v>
      </c>
      <c r="BU1473" t="s">
        <v>2889</v>
      </c>
    </row>
    <row r="1474" spans="1:73" hidden="1">
      <c r="A1474" s="103" t="s">
        <v>2890</v>
      </c>
      <c r="B1474" s="102">
        <v>45693</v>
      </c>
      <c r="C1474" s="104">
        <f>_xlfn.ISOWEEKNUM(Tabella2[[#This Row],[Date]])</f>
        <v>6</v>
      </c>
      <c r="D1474" s="104" t="s">
        <v>305</v>
      </c>
      <c r="E1474" s="104" t="s">
        <v>284</v>
      </c>
      <c r="F1474" s="104">
        <v>45</v>
      </c>
      <c r="G1474" s="104" t="s">
        <v>257</v>
      </c>
      <c r="H1474" s="105">
        <v>33</v>
      </c>
      <c r="I1474" s="104"/>
      <c r="J1474" s="104" t="s">
        <v>258</v>
      </c>
      <c r="K1474" s="104" t="s">
        <v>83</v>
      </c>
      <c r="L1474" s="104" t="s">
        <v>299</v>
      </c>
      <c r="M1474" s="104" t="s">
        <v>276</v>
      </c>
      <c r="N1474" s="104"/>
      <c r="O1474" s="108" t="str">
        <f>A325</f>
        <v>12727</v>
      </c>
      <c r="P1474" s="111" t="s">
        <v>2891</v>
      </c>
      <c r="Q1474" s="153" t="s">
        <v>336</v>
      </c>
      <c r="R1474" s="153" t="s">
        <v>337</v>
      </c>
      <c r="S1474" s="153">
        <v>4.1666666666666657E-2</v>
      </c>
      <c r="T1474" s="153">
        <v>0.4201388888888889</v>
      </c>
      <c r="U1474" s="153">
        <v>0.46180555555555558</v>
      </c>
      <c r="V1474" s="153">
        <f>IF(ISBLANK(T1474),"",Tabella2[[#This Row],[ACT STOP]]-Tabella2[[#This Row],[ACT START]])</f>
        <v>4.1666666666666685E-2</v>
      </c>
      <c r="W1474" s="104" t="s">
        <v>92</v>
      </c>
      <c r="X1474" s="104" t="s">
        <v>91</v>
      </c>
      <c r="Y1474" s="110"/>
      <c r="Z1474" s="106"/>
      <c r="AA1474" s="104"/>
      <c r="AB1474" s="107"/>
      <c r="AC1474" s="72">
        <v>1</v>
      </c>
      <c r="AH1474" s="70"/>
      <c r="AI1474" s="70"/>
      <c r="AJ1474">
        <v>0</v>
      </c>
      <c r="AL1474" s="70"/>
      <c r="BM1474" s="135">
        <v>0.4201388888888889</v>
      </c>
      <c r="BN1474" s="136">
        <v>0.46180555555555558</v>
      </c>
      <c r="BO1474" s="101"/>
      <c r="BR1474" s="109" t="str">
        <f t="shared" si="22"/>
        <v>SH-25-1463</v>
      </c>
      <c r="BS1474" s="109" t="s">
        <v>458</v>
      </c>
      <c r="BT1474" t="s">
        <v>92</v>
      </c>
      <c r="BU1474" t="s">
        <v>2892</v>
      </c>
    </row>
    <row r="1475" spans="1:73" hidden="1">
      <c r="A1475" s="103" t="s">
        <v>2893</v>
      </c>
      <c r="B1475" s="102">
        <v>45693</v>
      </c>
      <c r="C1475" s="104">
        <f>_xlfn.ISOWEEKNUM(Tabella2[[#This Row],[Date]])</f>
        <v>6</v>
      </c>
      <c r="D1475" s="104" t="s">
        <v>471</v>
      </c>
      <c r="E1475" s="104" t="s">
        <v>327</v>
      </c>
      <c r="F1475" s="104">
        <v>34</v>
      </c>
      <c r="G1475" s="104" t="s">
        <v>257</v>
      </c>
      <c r="H1475" s="105">
        <v>30</v>
      </c>
      <c r="I1475" s="104" t="s">
        <v>258</v>
      </c>
      <c r="J1475" s="104"/>
      <c r="K1475" s="104" t="s">
        <v>81</v>
      </c>
      <c r="L1475" s="104" t="s">
        <v>259</v>
      </c>
      <c r="M1475" s="104" t="s">
        <v>798</v>
      </c>
      <c r="N1475" s="104"/>
      <c r="O1475" s="106"/>
      <c r="P1475" s="111" t="s">
        <v>799</v>
      </c>
      <c r="Q1475" s="153" t="s">
        <v>336</v>
      </c>
      <c r="R1475" s="153" t="s">
        <v>337</v>
      </c>
      <c r="S1475" s="153">
        <v>4.1666666666666657E-2</v>
      </c>
      <c r="T1475" s="153">
        <v>0.4201388888888889</v>
      </c>
      <c r="U1475" s="153">
        <v>0.46180555555555558</v>
      </c>
      <c r="V1475" s="153">
        <f>IF(ISBLANK(T1475),"",Tabella2[[#This Row],[ACT STOP]]-Tabella2[[#This Row],[ACT START]])</f>
        <v>4.1666666666666685E-2</v>
      </c>
      <c r="W1475" s="104" t="s">
        <v>92</v>
      </c>
      <c r="X1475" s="104" t="s">
        <v>91</v>
      </c>
      <c r="Y1475" s="110"/>
      <c r="Z1475" s="106"/>
      <c r="AA1475" s="104"/>
      <c r="AB1475" s="107"/>
      <c r="AC1475" s="72">
        <v>1</v>
      </c>
      <c r="AH1475" s="70"/>
      <c r="AI1475" s="70"/>
      <c r="AJ1475">
        <v>0</v>
      </c>
      <c r="AL1475" s="70"/>
      <c r="BM1475" s="135">
        <v>0.4201388888888889</v>
      </c>
      <c r="BN1475" s="136">
        <v>0.46180555555555558</v>
      </c>
      <c r="BO1475" s="101"/>
      <c r="BR1475" s="109" t="str">
        <f t="shared" si="22"/>
        <v>SH-25-1464</v>
      </c>
      <c r="BS1475" s="109" t="s">
        <v>279</v>
      </c>
      <c r="BT1475" t="s">
        <v>92</v>
      </c>
      <c r="BU1475" t="s">
        <v>2894</v>
      </c>
    </row>
    <row r="1476" spans="1:73" hidden="1">
      <c r="A1476" s="103" t="s">
        <v>2895</v>
      </c>
      <c r="B1476" s="102">
        <v>45701</v>
      </c>
      <c r="C1476" s="104">
        <f>_xlfn.ISOWEEKNUM(Tabella2[[#This Row],[Date]])</f>
        <v>7</v>
      </c>
      <c r="D1476" s="104" t="s">
        <v>478</v>
      </c>
      <c r="E1476" s="104" t="s">
        <v>284</v>
      </c>
      <c r="F1476" s="104">
        <v>64</v>
      </c>
      <c r="G1476" s="104" t="s">
        <v>257</v>
      </c>
      <c r="H1476" s="105">
        <v>13</v>
      </c>
      <c r="I1476" s="104"/>
      <c r="J1476" s="104" t="s">
        <v>258</v>
      </c>
      <c r="K1476" s="104" t="s">
        <v>75</v>
      </c>
      <c r="L1476" s="104" t="s">
        <v>259</v>
      </c>
      <c r="M1476" s="104" t="s">
        <v>276</v>
      </c>
      <c r="N1476" s="104"/>
      <c r="O1476" s="106"/>
      <c r="P1476" s="111" t="s">
        <v>2896</v>
      </c>
      <c r="Q1476" s="153" t="s">
        <v>343</v>
      </c>
      <c r="R1476" s="153" t="s">
        <v>344</v>
      </c>
      <c r="S1476" s="153">
        <v>4.1666666666666657E-2</v>
      </c>
      <c r="T1476" s="153">
        <v>0.60763888888888884</v>
      </c>
      <c r="U1476" s="153">
        <v>0.62847222222222221</v>
      </c>
      <c r="V1476" s="153">
        <f>IF(ISBLANK(T1476),"",Tabella2[[#This Row],[ACT STOP]]-Tabella2[[#This Row],[ACT START]])</f>
        <v>2.083333333333337E-2</v>
      </c>
      <c r="W1476" s="104" t="s">
        <v>100</v>
      </c>
      <c r="X1476" s="104" t="s">
        <v>113</v>
      </c>
      <c r="Y1476" s="110" t="s">
        <v>2897</v>
      </c>
      <c r="Z1476" s="106"/>
      <c r="AA1476" s="104"/>
      <c r="AB1476" s="107"/>
      <c r="AC1476" s="72">
        <v>0</v>
      </c>
      <c r="AH1476" s="70"/>
      <c r="AI1476" s="70"/>
      <c r="AJ1476">
        <v>1</v>
      </c>
      <c r="AL1476" s="70"/>
      <c r="BL1476" t="s">
        <v>2898</v>
      </c>
      <c r="BM1476" s="135">
        <v>0.60763888888888884</v>
      </c>
      <c r="BN1476" s="136">
        <v>0.62847222222222221</v>
      </c>
      <c r="BO1476" s="101"/>
      <c r="BR1476" s="109" t="str">
        <f t="shared" si="22"/>
        <v>SH-25-1465</v>
      </c>
      <c r="BS1476" s="109" t="s">
        <v>427</v>
      </c>
      <c r="BT1476" t="s">
        <v>100</v>
      </c>
      <c r="BU1476" t="s">
        <v>2899</v>
      </c>
    </row>
    <row r="1477" spans="1:73" hidden="1">
      <c r="A1477" s="103" t="s">
        <v>2900</v>
      </c>
      <c r="B1477" s="102">
        <v>45693</v>
      </c>
      <c r="C1477" s="104">
        <f>_xlfn.ISOWEEKNUM(Tabella2[[#This Row],[Date]])</f>
        <v>6</v>
      </c>
      <c r="D1477" s="104" t="s">
        <v>370</v>
      </c>
      <c r="E1477" s="104" t="s">
        <v>256</v>
      </c>
      <c r="F1477" s="104">
        <v>54</v>
      </c>
      <c r="G1477" s="104" t="s">
        <v>257</v>
      </c>
      <c r="H1477" s="105">
        <v>17</v>
      </c>
      <c r="I1477" s="104" t="s">
        <v>258</v>
      </c>
      <c r="J1477" s="104"/>
      <c r="K1477" s="104" t="s">
        <v>79</v>
      </c>
      <c r="L1477" s="104" t="s">
        <v>259</v>
      </c>
      <c r="M1477" s="104" t="s">
        <v>276</v>
      </c>
      <c r="N1477" s="104"/>
      <c r="O1477" s="106"/>
      <c r="P1477" s="111" t="s">
        <v>2684</v>
      </c>
      <c r="Q1477" s="153" t="s">
        <v>349</v>
      </c>
      <c r="R1477" s="153" t="s">
        <v>350</v>
      </c>
      <c r="S1477" s="153">
        <v>4.1666666666666657E-2</v>
      </c>
      <c r="T1477" s="153" t="s">
        <v>349</v>
      </c>
      <c r="U1477" s="153" t="s">
        <v>350</v>
      </c>
      <c r="V1477" s="153">
        <f>IF(ISBLANK(T1477),"",Tabella2[[#This Row],[ACT STOP]]-Tabella2[[#This Row],[ACT START]])</f>
        <v>4.1666666666666685E-2</v>
      </c>
      <c r="W1477" s="104" t="s">
        <v>92</v>
      </c>
      <c r="X1477" s="104" t="s">
        <v>91</v>
      </c>
      <c r="Y1477" s="110"/>
      <c r="Z1477" s="106"/>
      <c r="AA1477" s="104"/>
      <c r="AB1477" s="107"/>
      <c r="AC1477" s="72">
        <v>1</v>
      </c>
      <c r="AH1477" s="70"/>
      <c r="AI1477" s="70"/>
      <c r="AJ1477">
        <v>0</v>
      </c>
      <c r="AL1477" s="70"/>
      <c r="BM1477" s="135" t="s">
        <v>349</v>
      </c>
      <c r="BN1477" s="136" t="s">
        <v>350</v>
      </c>
      <c r="BO1477" s="101"/>
      <c r="BR1477" s="109" t="str">
        <f t="shared" si="22"/>
        <v>SH-25-1466</v>
      </c>
      <c r="BS1477" s="109" t="s">
        <v>393</v>
      </c>
      <c r="BT1477" t="s">
        <v>92</v>
      </c>
      <c r="BU1477" t="s">
        <v>2901</v>
      </c>
    </row>
    <row r="1478" spans="1:73" hidden="1">
      <c r="A1478" s="103" t="s">
        <v>2902</v>
      </c>
      <c r="B1478" s="102">
        <v>45693</v>
      </c>
      <c r="C1478" s="104">
        <f>_xlfn.ISOWEEKNUM(Tabella2[[#This Row],[Date]])</f>
        <v>6</v>
      </c>
      <c r="D1478" s="104" t="s">
        <v>558</v>
      </c>
      <c r="E1478" s="104" t="s">
        <v>284</v>
      </c>
      <c r="F1478" s="104">
        <v>61</v>
      </c>
      <c r="G1478" s="104" t="s">
        <v>284</v>
      </c>
      <c r="H1478" s="105">
        <v>9</v>
      </c>
      <c r="I1478" s="104"/>
      <c r="J1478" s="104" t="s">
        <v>258</v>
      </c>
      <c r="K1478" s="104" t="s">
        <v>78</v>
      </c>
      <c r="L1478" s="104" t="s">
        <v>259</v>
      </c>
      <c r="M1478" s="104" t="s">
        <v>276</v>
      </c>
      <c r="N1478" s="104"/>
      <c r="O1478" s="106"/>
      <c r="P1478" s="111" t="s">
        <v>467</v>
      </c>
      <c r="Q1478" s="153" t="s">
        <v>349</v>
      </c>
      <c r="R1478" s="153" t="s">
        <v>350</v>
      </c>
      <c r="S1478" s="153">
        <v>4.1666666666666657E-2</v>
      </c>
      <c r="T1478" s="153" t="s">
        <v>349</v>
      </c>
      <c r="U1478" s="153" t="s">
        <v>350</v>
      </c>
      <c r="V1478" s="153">
        <f>IF(ISBLANK(T1478),"",Tabella2[[#This Row],[ACT STOP]]-Tabella2[[#This Row],[ACT START]])</f>
        <v>4.1666666666666685E-2</v>
      </c>
      <c r="W1478" s="104" t="s">
        <v>92</v>
      </c>
      <c r="X1478" s="104" t="s">
        <v>91</v>
      </c>
      <c r="Y1478" s="110"/>
      <c r="Z1478" s="106"/>
      <c r="AA1478" s="104"/>
      <c r="AB1478" s="107"/>
      <c r="AC1478" s="72">
        <v>1</v>
      </c>
      <c r="AH1478" s="70"/>
      <c r="AI1478" s="70"/>
      <c r="AJ1478">
        <v>0</v>
      </c>
      <c r="AL1478" s="70"/>
      <c r="BM1478" s="135" t="s">
        <v>349</v>
      </c>
      <c r="BN1478" s="136" t="s">
        <v>350</v>
      </c>
      <c r="BO1478" s="101"/>
      <c r="BR1478" s="109" t="str">
        <f t="shared" si="22"/>
        <v>SH-25-1467</v>
      </c>
      <c r="BS1478" s="109" t="s">
        <v>339</v>
      </c>
      <c r="BT1478" t="s">
        <v>92</v>
      </c>
      <c r="BU1478" t="s">
        <v>2903</v>
      </c>
    </row>
    <row r="1479" spans="1:73" hidden="1">
      <c r="A1479" s="103" t="s">
        <v>2904</v>
      </c>
      <c r="B1479" s="102">
        <v>45693</v>
      </c>
      <c r="C1479" s="104">
        <f>_xlfn.ISOWEEKNUM(Tabella2[[#This Row],[Date]])</f>
        <v>6</v>
      </c>
      <c r="D1479" s="104" t="s">
        <v>370</v>
      </c>
      <c r="E1479" s="104" t="s">
        <v>256</v>
      </c>
      <c r="F1479" s="104">
        <v>52</v>
      </c>
      <c r="G1479" s="104" t="s">
        <v>257</v>
      </c>
      <c r="H1479" s="105">
        <v>1</v>
      </c>
      <c r="I1479" s="104" t="s">
        <v>258</v>
      </c>
      <c r="J1479" s="104"/>
      <c r="K1479" s="104" t="s">
        <v>83</v>
      </c>
      <c r="L1479" s="104" t="s">
        <v>299</v>
      </c>
      <c r="M1479" s="104" t="s">
        <v>276</v>
      </c>
      <c r="N1479" s="104"/>
      <c r="O1479" s="108" t="str">
        <f>A326</f>
        <v>12728</v>
      </c>
      <c r="P1479" s="111" t="s">
        <v>554</v>
      </c>
      <c r="Q1479" s="153" t="s">
        <v>349</v>
      </c>
      <c r="R1479" s="153" t="s">
        <v>350</v>
      </c>
      <c r="S1479" s="153">
        <v>4.1666666666666657E-2</v>
      </c>
      <c r="T1479" s="153">
        <v>0.4826388888888889</v>
      </c>
      <c r="U1479" s="153">
        <v>0.52430555555555558</v>
      </c>
      <c r="V1479" s="153">
        <f>IF(ISBLANK(T1479),"",Tabella2[[#This Row],[ACT STOP]]-Tabella2[[#This Row],[ACT START]])</f>
        <v>4.1666666666666685E-2</v>
      </c>
      <c r="W1479" s="104" t="s">
        <v>92</v>
      </c>
      <c r="X1479" s="104" t="s">
        <v>91</v>
      </c>
      <c r="Y1479" s="110"/>
      <c r="Z1479" s="106"/>
      <c r="AA1479" s="104"/>
      <c r="AB1479" s="107"/>
      <c r="AC1479" s="72">
        <v>1</v>
      </c>
      <c r="AH1479" s="70"/>
      <c r="AI1479" s="70"/>
      <c r="AJ1479">
        <v>0</v>
      </c>
      <c r="AL1479" s="70"/>
      <c r="BM1479" s="135">
        <v>0.4826388888888889</v>
      </c>
      <c r="BN1479" s="136">
        <v>0.52430555555555558</v>
      </c>
      <c r="BO1479" s="101"/>
      <c r="BR1479" s="109" t="str">
        <f t="shared" si="22"/>
        <v>SH-25-1468</v>
      </c>
      <c r="BS1479" s="109" t="s">
        <v>332</v>
      </c>
      <c r="BT1479" t="s">
        <v>92</v>
      </c>
      <c r="BU1479" t="s">
        <v>2905</v>
      </c>
    </row>
    <row r="1480" spans="1:73" hidden="1">
      <c r="A1480" s="103" t="s">
        <v>2906</v>
      </c>
      <c r="B1480" s="102">
        <v>45693</v>
      </c>
      <c r="C1480" s="104">
        <f>_xlfn.ISOWEEKNUM(Tabella2[[#This Row],[Date]])</f>
        <v>6</v>
      </c>
      <c r="D1480" s="104" t="s">
        <v>478</v>
      </c>
      <c r="E1480" s="104" t="s">
        <v>284</v>
      </c>
      <c r="F1480" s="104">
        <v>65</v>
      </c>
      <c r="G1480" s="104" t="s">
        <v>257</v>
      </c>
      <c r="H1480" s="105">
        <v>9</v>
      </c>
      <c r="I1480" s="104"/>
      <c r="J1480" s="104" t="s">
        <v>258</v>
      </c>
      <c r="K1480" s="104" t="s">
        <v>81</v>
      </c>
      <c r="L1480" s="104" t="s">
        <v>259</v>
      </c>
      <c r="M1480" s="104" t="s">
        <v>764</v>
      </c>
      <c r="N1480" s="104"/>
      <c r="O1480" s="106"/>
      <c r="P1480" s="111" t="s">
        <v>765</v>
      </c>
      <c r="Q1480" s="153" t="s">
        <v>349</v>
      </c>
      <c r="R1480" s="153" t="s">
        <v>350</v>
      </c>
      <c r="S1480" s="153">
        <v>4.1666666666666657E-2</v>
      </c>
      <c r="T1480" s="153">
        <v>0.4826388888888889</v>
      </c>
      <c r="U1480" s="153">
        <v>0.53125</v>
      </c>
      <c r="V1480" s="153">
        <f>IF(ISBLANK(T1480),"",Tabella2[[#This Row],[ACT STOP]]-Tabella2[[#This Row],[ACT START]])</f>
        <v>4.8611111111111105E-2</v>
      </c>
      <c r="W1480" s="104" t="s">
        <v>92</v>
      </c>
      <c r="X1480" s="104" t="s">
        <v>91</v>
      </c>
      <c r="Y1480" s="110" t="s">
        <v>2907</v>
      </c>
      <c r="Z1480" s="106"/>
      <c r="AA1480" s="104"/>
      <c r="AB1480" s="107"/>
      <c r="AC1480" s="72">
        <v>1</v>
      </c>
      <c r="AH1480" s="70"/>
      <c r="AI1480" s="70"/>
      <c r="AJ1480">
        <v>0</v>
      </c>
      <c r="AL1480" s="70"/>
      <c r="BL1480" t="s">
        <v>2908</v>
      </c>
      <c r="BM1480" s="135">
        <v>0.4826388888888889</v>
      </c>
      <c r="BN1480" s="136">
        <v>0.53125</v>
      </c>
      <c r="BO1480" s="101">
        <v>6.9444444444444441E-3</v>
      </c>
      <c r="BQ1480" t="s">
        <v>94</v>
      </c>
      <c r="BR1480" s="109" t="str">
        <f t="shared" si="22"/>
        <v>SH-25-1469</v>
      </c>
      <c r="BS1480" s="109" t="s">
        <v>318</v>
      </c>
      <c r="BT1480" t="s">
        <v>92</v>
      </c>
      <c r="BU1480" t="s">
        <v>2909</v>
      </c>
    </row>
    <row r="1481" spans="1:73" hidden="1">
      <c r="A1481" s="103" t="s">
        <v>2910</v>
      </c>
      <c r="B1481" s="102">
        <v>45693</v>
      </c>
      <c r="C1481" s="104">
        <f>_xlfn.ISOWEEKNUM(Tabella2[[#This Row],[Date]])</f>
        <v>6</v>
      </c>
      <c r="D1481" s="104" t="s">
        <v>558</v>
      </c>
      <c r="E1481" s="104" t="s">
        <v>284</v>
      </c>
      <c r="F1481" s="104">
        <v>60</v>
      </c>
      <c r="G1481" s="104" t="s">
        <v>257</v>
      </c>
      <c r="H1481" s="105">
        <v>31</v>
      </c>
      <c r="I1481" s="104"/>
      <c r="J1481" s="104" t="s">
        <v>258</v>
      </c>
      <c r="K1481" s="104" t="s">
        <v>78</v>
      </c>
      <c r="L1481" s="104" t="s">
        <v>259</v>
      </c>
      <c r="M1481" s="104" t="s">
        <v>276</v>
      </c>
      <c r="N1481" s="104"/>
      <c r="O1481" s="108"/>
      <c r="P1481" s="111" t="s">
        <v>467</v>
      </c>
      <c r="Q1481" s="153">
        <v>0.54513888888888884</v>
      </c>
      <c r="R1481" s="153">
        <v>0.58680555555555558</v>
      </c>
      <c r="S1481" s="153">
        <v>4.1666666666666657E-2</v>
      </c>
      <c r="T1481" s="153">
        <v>0.54513888888888884</v>
      </c>
      <c r="U1481" s="153">
        <v>0.58680555555555558</v>
      </c>
      <c r="V1481" s="153">
        <f>IF(ISBLANK(T1481),"",Tabella2[[#This Row],[ACT STOP]]-Tabella2[[#This Row],[ACT START]])</f>
        <v>4.1666666666666741E-2</v>
      </c>
      <c r="W1481" s="104" t="s">
        <v>92</v>
      </c>
      <c r="X1481" s="104" t="s">
        <v>91</v>
      </c>
      <c r="Y1481" s="110"/>
      <c r="Z1481" s="106"/>
      <c r="AA1481" s="104"/>
      <c r="AB1481" s="107"/>
      <c r="AC1481" s="72">
        <v>1</v>
      </c>
      <c r="AH1481" s="70"/>
      <c r="AI1481" s="70"/>
      <c r="AJ1481">
        <v>0</v>
      </c>
      <c r="AL1481" s="70"/>
      <c r="BL1481" s="195"/>
      <c r="BM1481" s="135">
        <v>0.54513888888888884</v>
      </c>
      <c r="BN1481" s="136">
        <v>0.58680555555555558</v>
      </c>
      <c r="BO1481" s="101"/>
      <c r="BR1481" s="109" t="str">
        <f t="shared" si="22"/>
        <v>SH-25-1470</v>
      </c>
      <c r="BS1481" s="109" t="s">
        <v>345</v>
      </c>
      <c r="BT1481" t="s">
        <v>92</v>
      </c>
      <c r="BU1481" t="s">
        <v>2911</v>
      </c>
    </row>
    <row r="1482" spans="1:73" hidden="1">
      <c r="A1482" s="103" t="s">
        <v>2912</v>
      </c>
      <c r="B1482" s="102">
        <v>45693</v>
      </c>
      <c r="C1482" s="104">
        <f>_xlfn.ISOWEEKNUM(Tabella2[[#This Row],[Date]])</f>
        <v>6</v>
      </c>
      <c r="D1482" s="104" t="s">
        <v>478</v>
      </c>
      <c r="E1482" s="104" t="s">
        <v>284</v>
      </c>
      <c r="F1482" s="104">
        <v>64</v>
      </c>
      <c r="G1482" s="104" t="s">
        <v>257</v>
      </c>
      <c r="H1482" s="105">
        <v>10</v>
      </c>
      <c r="I1482" s="104"/>
      <c r="J1482" s="104" t="s">
        <v>258</v>
      </c>
      <c r="K1482" s="104" t="s">
        <v>83</v>
      </c>
      <c r="L1482" s="104" t="s">
        <v>259</v>
      </c>
      <c r="M1482" s="104" t="s">
        <v>764</v>
      </c>
      <c r="N1482" s="104"/>
      <c r="O1482" s="106"/>
      <c r="P1482" s="111" t="s">
        <v>765</v>
      </c>
      <c r="Q1482" s="153" t="s">
        <v>315</v>
      </c>
      <c r="R1482" s="153" t="s">
        <v>316</v>
      </c>
      <c r="S1482" s="153">
        <v>4.1666666666666657E-2</v>
      </c>
      <c r="T1482" s="153">
        <v>0.54513888888888884</v>
      </c>
      <c r="U1482" s="153">
        <v>0.58680555555555558</v>
      </c>
      <c r="V1482" s="153">
        <f>IF(ISBLANK(T1482),"",Tabella2[[#This Row],[ACT STOP]]-Tabella2[[#This Row],[ACT START]])</f>
        <v>4.1666666666666741E-2</v>
      </c>
      <c r="W1482" s="104" t="s">
        <v>92</v>
      </c>
      <c r="X1482" s="104" t="s">
        <v>91</v>
      </c>
      <c r="Y1482" s="110"/>
      <c r="Z1482" s="106"/>
      <c r="AA1482" s="104"/>
      <c r="AB1482" s="107"/>
      <c r="AC1482" s="72">
        <v>1</v>
      </c>
      <c r="AH1482" s="70"/>
      <c r="AI1482" s="70"/>
      <c r="AJ1482">
        <v>0</v>
      </c>
      <c r="AL1482" s="70"/>
      <c r="BM1482" s="135">
        <v>0.54513888888888884</v>
      </c>
      <c r="BN1482" s="136">
        <v>0.58680555555555558</v>
      </c>
      <c r="BO1482" s="101"/>
      <c r="BR1482" s="109" t="str">
        <f t="shared" si="22"/>
        <v>SH-25-1471</v>
      </c>
      <c r="BS1482" s="109" t="s">
        <v>552</v>
      </c>
      <c r="BT1482" t="s">
        <v>92</v>
      </c>
      <c r="BU1482" t="s">
        <v>2913</v>
      </c>
    </row>
    <row r="1483" spans="1:73" hidden="1">
      <c r="A1483" s="103" t="s">
        <v>2914</v>
      </c>
      <c r="B1483" s="102">
        <v>45693</v>
      </c>
      <c r="C1483" s="104">
        <f>_xlfn.ISOWEEKNUM(Tabella2[[#This Row],[Date]])</f>
        <v>6</v>
      </c>
      <c r="D1483" s="104" t="s">
        <v>421</v>
      </c>
      <c r="E1483" s="104" t="s">
        <v>327</v>
      </c>
      <c r="F1483" s="104">
        <v>72</v>
      </c>
      <c r="G1483" s="104" t="s">
        <v>257</v>
      </c>
      <c r="H1483" s="105">
        <v>14</v>
      </c>
      <c r="I1483" s="104" t="s">
        <v>258</v>
      </c>
      <c r="J1483" s="104"/>
      <c r="K1483" s="104" t="s">
        <v>80</v>
      </c>
      <c r="L1483" s="104" t="s">
        <v>299</v>
      </c>
      <c r="M1483" s="104" t="s">
        <v>977</v>
      </c>
      <c r="N1483" s="104"/>
      <c r="O1483" s="108" t="str">
        <f>A327</f>
        <v>12729</v>
      </c>
      <c r="P1483" s="111" t="s">
        <v>2853</v>
      </c>
      <c r="Q1483" s="153" t="s">
        <v>315</v>
      </c>
      <c r="R1483" s="153" t="s">
        <v>316</v>
      </c>
      <c r="S1483" s="153">
        <v>4.1666666666666657E-2</v>
      </c>
      <c r="T1483" s="153">
        <v>0.54513888888888884</v>
      </c>
      <c r="U1483" s="153">
        <v>0.58680555555555558</v>
      </c>
      <c r="V1483" s="153">
        <f>IF(ISBLANK(T1483),"",Tabella2[[#This Row],[ACT STOP]]-Tabella2[[#This Row],[ACT START]])</f>
        <v>4.1666666666666741E-2</v>
      </c>
      <c r="W1483" s="104" t="s">
        <v>92</v>
      </c>
      <c r="X1483" s="104" t="s">
        <v>91</v>
      </c>
      <c r="Y1483" s="110"/>
      <c r="Z1483" s="106"/>
      <c r="AA1483" s="104"/>
      <c r="AB1483" s="107"/>
      <c r="AC1483" s="72">
        <v>1</v>
      </c>
      <c r="AH1483" s="70"/>
      <c r="AI1483" s="70"/>
      <c r="AJ1483">
        <v>0</v>
      </c>
      <c r="AL1483" s="70"/>
      <c r="BM1483" s="135">
        <v>0.54513888888888884</v>
      </c>
      <c r="BN1483" s="136">
        <v>0.58680555555555558</v>
      </c>
      <c r="BO1483" s="101"/>
      <c r="BR1483" s="109" t="str">
        <f t="shared" si="22"/>
        <v>SH-25-1472</v>
      </c>
      <c r="BS1483" s="109" t="s">
        <v>372</v>
      </c>
      <c r="BT1483" t="s">
        <v>92</v>
      </c>
      <c r="BU1483" t="s">
        <v>2915</v>
      </c>
    </row>
    <row r="1484" spans="1:73" hidden="1">
      <c r="A1484" s="103" t="s">
        <v>2916</v>
      </c>
      <c r="B1484" s="102">
        <v>45693</v>
      </c>
      <c r="C1484" s="104">
        <f>_xlfn.ISOWEEKNUM(Tabella2[[#This Row],[Date]])</f>
        <v>6</v>
      </c>
      <c r="D1484" s="104" t="s">
        <v>255</v>
      </c>
      <c r="E1484" s="104" t="s">
        <v>256</v>
      </c>
      <c r="F1484" s="104">
        <v>43</v>
      </c>
      <c r="G1484" s="104" t="s">
        <v>257</v>
      </c>
      <c r="H1484" s="105">
        <v>9</v>
      </c>
      <c r="I1484" s="104" t="s">
        <v>258</v>
      </c>
      <c r="J1484" s="104"/>
      <c r="K1484" s="104" t="s">
        <v>79</v>
      </c>
      <c r="L1484" s="104" t="s">
        <v>299</v>
      </c>
      <c r="M1484" s="104" t="s">
        <v>313</v>
      </c>
      <c r="N1484" s="104"/>
      <c r="O1484" s="108" t="str">
        <f>A1485</f>
        <v>13887</v>
      </c>
      <c r="P1484" s="111" t="s">
        <v>442</v>
      </c>
      <c r="Q1484" s="153" t="s">
        <v>343</v>
      </c>
      <c r="R1484" s="153" t="s">
        <v>344</v>
      </c>
      <c r="S1484" s="153">
        <v>4.1666666666666657E-2</v>
      </c>
      <c r="T1484" s="153" t="s">
        <v>343</v>
      </c>
      <c r="U1484" s="153" t="s">
        <v>344</v>
      </c>
      <c r="V1484" s="153">
        <f>IF(ISBLANK(T1484),"",Tabella2[[#This Row],[ACT STOP]]-Tabella2[[#This Row],[ACT START]])</f>
        <v>4.166666666666663E-2</v>
      </c>
      <c r="W1484" s="104" t="s">
        <v>92</v>
      </c>
      <c r="X1484" s="104" t="s">
        <v>91</v>
      </c>
      <c r="Y1484" s="110"/>
      <c r="Z1484" s="106"/>
      <c r="AA1484" s="104"/>
      <c r="AB1484" s="107"/>
      <c r="AC1484" s="72">
        <v>1</v>
      </c>
      <c r="AH1484" s="70"/>
      <c r="AI1484" s="70"/>
      <c r="AJ1484">
        <v>0</v>
      </c>
      <c r="AL1484" s="70"/>
      <c r="BM1484" s="135" t="s">
        <v>343</v>
      </c>
      <c r="BN1484" s="136" t="s">
        <v>344</v>
      </c>
      <c r="BO1484" s="101"/>
      <c r="BR1484" s="109" t="str">
        <f t="shared" si="22"/>
        <v>SH-25-1473</v>
      </c>
      <c r="BS1484" s="109" t="s">
        <v>318</v>
      </c>
      <c r="BT1484" t="s">
        <v>92</v>
      </c>
      <c r="BU1484" t="s">
        <v>2917</v>
      </c>
    </row>
    <row r="1485" spans="1:73" hidden="1">
      <c r="A1485" s="103" t="s">
        <v>2918</v>
      </c>
      <c r="B1485" s="102">
        <v>45693</v>
      </c>
      <c r="C1485" s="104">
        <f>_xlfn.ISOWEEKNUM(Tabella2[[#This Row],[Date]])</f>
        <v>6</v>
      </c>
      <c r="D1485" s="104" t="s">
        <v>255</v>
      </c>
      <c r="E1485" s="104" t="s">
        <v>256</v>
      </c>
      <c r="F1485" s="104">
        <v>47</v>
      </c>
      <c r="G1485" s="104" t="s">
        <v>257</v>
      </c>
      <c r="H1485" s="105">
        <v>17</v>
      </c>
      <c r="I1485" s="104" t="s">
        <v>258</v>
      </c>
      <c r="J1485" s="104"/>
      <c r="K1485" s="104" t="s">
        <v>78</v>
      </c>
      <c r="L1485" s="104" t="s">
        <v>299</v>
      </c>
      <c r="M1485" s="104" t="s">
        <v>313</v>
      </c>
      <c r="N1485" s="104"/>
      <c r="O1485" s="108" t="str">
        <f>A1484</f>
        <v>13886</v>
      </c>
      <c r="P1485" s="111" t="s">
        <v>442</v>
      </c>
      <c r="Q1485" s="153">
        <v>0.60763888888888884</v>
      </c>
      <c r="R1485" s="153">
        <v>0.64930555555555558</v>
      </c>
      <c r="S1485" s="153">
        <v>4.1666666666666657E-2</v>
      </c>
      <c r="T1485" s="153">
        <v>0.60763888888888884</v>
      </c>
      <c r="U1485" s="153">
        <v>0.64930555555555558</v>
      </c>
      <c r="V1485" s="153">
        <f>IF(ISBLANK(T1485),"",Tabella2[[#This Row],[ACT STOP]]-Tabella2[[#This Row],[ACT START]])</f>
        <v>4.1666666666666741E-2</v>
      </c>
      <c r="W1485" s="104" t="s">
        <v>92</v>
      </c>
      <c r="X1485" s="104" t="s">
        <v>91</v>
      </c>
      <c r="Y1485" s="110"/>
      <c r="Z1485" s="106"/>
      <c r="AA1485" s="104"/>
      <c r="AB1485" s="107"/>
      <c r="AC1485" s="72">
        <v>1</v>
      </c>
      <c r="AH1485" s="70"/>
      <c r="AI1485" s="70"/>
      <c r="AJ1485">
        <v>0</v>
      </c>
      <c r="AL1485" s="70"/>
      <c r="BM1485" s="135">
        <v>0.60763888888888884</v>
      </c>
      <c r="BN1485" s="136">
        <v>0.64930555555555558</v>
      </c>
      <c r="BO1485" s="101"/>
      <c r="BR1485" s="109" t="str">
        <f t="shared" ref="BR1485:BR1548" si="23">_xlfn.CONCAT(LEFT(BR1484,6),TEXT(RIGHT(BR1484,4)+1,"0000"))</f>
        <v>SH-25-1474</v>
      </c>
      <c r="BS1485" s="109" t="s">
        <v>393</v>
      </c>
      <c r="BT1485" t="s">
        <v>92</v>
      </c>
      <c r="BU1485" t="s">
        <v>2919</v>
      </c>
    </row>
    <row r="1486" spans="1:73" hidden="1">
      <c r="A1486" s="103" t="s">
        <v>2920</v>
      </c>
      <c r="B1486" s="102">
        <v>45693</v>
      </c>
      <c r="C1486" s="104">
        <f>_xlfn.ISOWEEKNUM(Tabella2[[#This Row],[Date]])</f>
        <v>6</v>
      </c>
      <c r="D1486" s="104" t="s">
        <v>574</v>
      </c>
      <c r="E1486" s="104" t="s">
        <v>284</v>
      </c>
      <c r="F1486" s="104">
        <v>66</v>
      </c>
      <c r="G1486" s="104" t="s">
        <v>284</v>
      </c>
      <c r="H1486" s="105">
        <v>9</v>
      </c>
      <c r="I1486" s="104"/>
      <c r="J1486" s="104" t="s">
        <v>258</v>
      </c>
      <c r="K1486" s="104" t="s">
        <v>83</v>
      </c>
      <c r="L1486" s="104" t="s">
        <v>259</v>
      </c>
      <c r="M1486" s="104" t="s">
        <v>764</v>
      </c>
      <c r="N1486" s="104"/>
      <c r="O1486" s="106"/>
      <c r="P1486" s="111" t="s">
        <v>765</v>
      </c>
      <c r="Q1486" s="153" t="s">
        <v>343</v>
      </c>
      <c r="R1486" s="153" t="s">
        <v>344</v>
      </c>
      <c r="S1486" s="153">
        <v>4.1666666666666657E-2</v>
      </c>
      <c r="T1486" s="153">
        <v>0.60763888888888884</v>
      </c>
      <c r="U1486" s="153">
        <v>0.64930555555555558</v>
      </c>
      <c r="V1486" s="153">
        <f>IF(ISBLANK(T1486),"",Tabella2[[#This Row],[ACT STOP]]-Tabella2[[#This Row],[ACT START]])</f>
        <v>4.1666666666666741E-2</v>
      </c>
      <c r="W1486" s="104" t="s">
        <v>92</v>
      </c>
      <c r="X1486" s="104" t="s">
        <v>91</v>
      </c>
      <c r="Y1486" s="110"/>
      <c r="Z1486" s="106"/>
      <c r="AA1486" s="104"/>
      <c r="AB1486" s="107"/>
      <c r="AC1486" s="72">
        <v>1</v>
      </c>
      <c r="AH1486" s="70"/>
      <c r="AI1486" s="70"/>
      <c r="AJ1486">
        <v>0</v>
      </c>
      <c r="AL1486" s="70"/>
      <c r="BM1486" s="135">
        <v>0.60763888888888884</v>
      </c>
      <c r="BN1486" s="136">
        <v>0.64930555555555558</v>
      </c>
      <c r="BO1486" s="101"/>
      <c r="BR1486" s="109" t="str">
        <f t="shared" si="23"/>
        <v>SH-25-1475</v>
      </c>
      <c r="BS1486" s="109" t="s">
        <v>339</v>
      </c>
      <c r="BT1486" t="s">
        <v>92</v>
      </c>
      <c r="BU1486" t="s">
        <v>2921</v>
      </c>
    </row>
    <row r="1487" spans="1:73" hidden="1">
      <c r="A1487" s="103" t="s">
        <v>2922</v>
      </c>
      <c r="B1487" s="102">
        <v>45693</v>
      </c>
      <c r="C1487" s="104">
        <f>_xlfn.ISOWEEKNUM(Tabella2[[#This Row],[Date]])</f>
        <v>6</v>
      </c>
      <c r="D1487" s="104" t="s">
        <v>574</v>
      </c>
      <c r="E1487" s="104" t="s">
        <v>284</v>
      </c>
      <c r="F1487" s="104">
        <v>67</v>
      </c>
      <c r="G1487" s="104" t="s">
        <v>284</v>
      </c>
      <c r="H1487" s="105">
        <v>22</v>
      </c>
      <c r="I1487" s="104"/>
      <c r="J1487" s="104" t="s">
        <v>258</v>
      </c>
      <c r="K1487" s="104" t="s">
        <v>80</v>
      </c>
      <c r="L1487" s="104" t="s">
        <v>259</v>
      </c>
      <c r="M1487" s="104" t="s">
        <v>764</v>
      </c>
      <c r="N1487" s="104"/>
      <c r="O1487" s="106"/>
      <c r="P1487" s="111" t="s">
        <v>765</v>
      </c>
      <c r="Q1487" s="153" t="s">
        <v>343</v>
      </c>
      <c r="R1487" s="153" t="s">
        <v>344</v>
      </c>
      <c r="S1487" s="153">
        <v>4.1666666666666657E-2</v>
      </c>
      <c r="T1487" s="153">
        <v>0.60763888888888884</v>
      </c>
      <c r="U1487" s="153">
        <v>0.65972222222222221</v>
      </c>
      <c r="V1487" s="153">
        <f>IF(ISBLANK(T1487),"",Tabella2[[#This Row],[ACT STOP]]-Tabella2[[#This Row],[ACT START]])</f>
        <v>5.208333333333337E-2</v>
      </c>
      <c r="W1487" s="104" t="s">
        <v>92</v>
      </c>
      <c r="X1487" s="104" t="s">
        <v>91</v>
      </c>
      <c r="Y1487" s="110"/>
      <c r="Z1487" s="106"/>
      <c r="AA1487" s="104"/>
      <c r="AB1487" s="107"/>
      <c r="AC1487" s="72">
        <v>1</v>
      </c>
      <c r="AH1487" s="70"/>
      <c r="AI1487" s="70"/>
      <c r="AJ1487">
        <v>0</v>
      </c>
      <c r="AL1487" s="70"/>
      <c r="BM1487" s="135">
        <v>0.60763888888888884</v>
      </c>
      <c r="BN1487" s="136">
        <v>0.65972222222222221</v>
      </c>
      <c r="BO1487" s="101"/>
      <c r="BR1487" s="109" t="str">
        <f t="shared" si="23"/>
        <v>SH-25-1476</v>
      </c>
      <c r="BS1487" s="109" t="s">
        <v>295</v>
      </c>
      <c r="BT1487" t="s">
        <v>92</v>
      </c>
      <c r="BU1487" t="s">
        <v>2923</v>
      </c>
    </row>
    <row r="1488" spans="1:73" hidden="1">
      <c r="A1488" s="103" t="s">
        <v>2924</v>
      </c>
      <c r="B1488" s="102">
        <v>45693</v>
      </c>
      <c r="C1488" s="104">
        <f>_xlfn.ISOWEEKNUM(Tabella2[[#This Row],[Date]])</f>
        <v>6</v>
      </c>
      <c r="D1488" s="104" t="s">
        <v>1914</v>
      </c>
      <c r="E1488" s="104" t="s">
        <v>284</v>
      </c>
      <c r="F1488" s="104">
        <v>40</v>
      </c>
      <c r="G1488" s="104" t="s">
        <v>257</v>
      </c>
      <c r="H1488" s="105">
        <v>1</v>
      </c>
      <c r="I1488" s="104"/>
      <c r="J1488" s="104" t="s">
        <v>258</v>
      </c>
      <c r="K1488" s="104" t="s">
        <v>81</v>
      </c>
      <c r="L1488" s="104" t="s">
        <v>259</v>
      </c>
      <c r="M1488" s="104" t="s">
        <v>276</v>
      </c>
      <c r="N1488" s="104"/>
      <c r="O1488" s="106"/>
      <c r="P1488" s="111" t="s">
        <v>2009</v>
      </c>
      <c r="Q1488" s="153" t="s">
        <v>343</v>
      </c>
      <c r="R1488" s="153" t="s">
        <v>344</v>
      </c>
      <c r="S1488" s="153">
        <v>4.1666666666666657E-2</v>
      </c>
      <c r="T1488" s="153">
        <v>0.60763888888888884</v>
      </c>
      <c r="U1488" s="153">
        <v>0.64930555555555558</v>
      </c>
      <c r="V1488" s="153">
        <f>IF(ISBLANK(T1488),"",Tabella2[[#This Row],[ACT STOP]]-Tabella2[[#This Row],[ACT START]])</f>
        <v>4.1666666666666741E-2</v>
      </c>
      <c r="W1488" s="104" t="s">
        <v>92</v>
      </c>
      <c r="X1488" s="104" t="s">
        <v>91</v>
      </c>
      <c r="Y1488" s="110" t="s">
        <v>2925</v>
      </c>
      <c r="Z1488" s="106"/>
      <c r="AA1488" s="104"/>
      <c r="AB1488" s="107"/>
      <c r="AC1488" s="72">
        <v>1</v>
      </c>
      <c r="AH1488" s="70"/>
      <c r="AI1488" s="70"/>
      <c r="AJ1488">
        <v>0</v>
      </c>
      <c r="AL1488" s="70"/>
      <c r="BL1488" t="s">
        <v>2926</v>
      </c>
      <c r="BM1488" s="135">
        <v>0.60763888888888884</v>
      </c>
      <c r="BN1488" s="136">
        <v>0.64930555555555558</v>
      </c>
      <c r="BO1488" s="101"/>
      <c r="BR1488" s="109" t="str">
        <f t="shared" si="23"/>
        <v>SH-25-1477</v>
      </c>
      <c r="BS1488" s="109" t="s">
        <v>332</v>
      </c>
      <c r="BT1488" t="s">
        <v>92</v>
      </c>
      <c r="BU1488" t="s">
        <v>2927</v>
      </c>
    </row>
    <row r="1489" spans="1:73" hidden="1">
      <c r="A1489" s="103" t="s">
        <v>2928</v>
      </c>
      <c r="B1489" s="102">
        <v>45694</v>
      </c>
      <c r="C1489" s="104">
        <f>_xlfn.ISOWEEKNUM(Tabella2[[#This Row],[Date]])</f>
        <v>6</v>
      </c>
      <c r="D1489" s="104" t="s">
        <v>421</v>
      </c>
      <c r="E1489" s="104" t="s">
        <v>327</v>
      </c>
      <c r="F1489" s="104">
        <v>70</v>
      </c>
      <c r="G1489" s="104" t="s">
        <v>257</v>
      </c>
      <c r="H1489" s="105">
        <v>33</v>
      </c>
      <c r="I1489" s="104" t="s">
        <v>258</v>
      </c>
      <c r="J1489" s="104"/>
      <c r="K1489" s="104" t="s">
        <v>79</v>
      </c>
      <c r="L1489" s="104" t="s">
        <v>299</v>
      </c>
      <c r="M1489" s="104" t="s">
        <v>977</v>
      </c>
      <c r="N1489" s="104"/>
      <c r="O1489" s="106" t="str">
        <f>A328</f>
        <v>12730</v>
      </c>
      <c r="P1489" s="111" t="s">
        <v>2853</v>
      </c>
      <c r="Q1489" s="153" t="s">
        <v>307</v>
      </c>
      <c r="R1489" s="153" t="s">
        <v>308</v>
      </c>
      <c r="S1489" s="153">
        <v>4.1666666666666657E-2</v>
      </c>
      <c r="T1489" s="153">
        <v>0.2951388888888889</v>
      </c>
      <c r="U1489" s="153">
        <v>0.33680555555555558</v>
      </c>
      <c r="V1489" s="153">
        <f>IF(ISBLANK(T1489),"",Tabella2[[#This Row],[ACT STOP]]-Tabella2[[#This Row],[ACT START]])</f>
        <v>4.1666666666666685E-2</v>
      </c>
      <c r="W1489" s="104" t="s">
        <v>92</v>
      </c>
      <c r="X1489" s="104" t="s">
        <v>91</v>
      </c>
      <c r="Y1489" s="110"/>
      <c r="Z1489" s="106"/>
      <c r="AA1489" s="104"/>
      <c r="AB1489" s="107"/>
      <c r="AC1489" s="72">
        <v>1</v>
      </c>
      <c r="AH1489" s="70"/>
      <c r="AI1489" s="70"/>
      <c r="AJ1489">
        <v>0</v>
      </c>
      <c r="AL1489" s="70"/>
      <c r="BL1489" t="s">
        <v>2929</v>
      </c>
      <c r="BM1489" s="135">
        <v>0.30555555555555558</v>
      </c>
      <c r="BN1489" s="136">
        <v>0.34722222222222221</v>
      </c>
      <c r="BO1489" s="101">
        <v>1.041666666666667E-2</v>
      </c>
      <c r="BQ1489" t="s">
        <v>102</v>
      </c>
      <c r="BR1489" s="109" t="str">
        <f t="shared" si="23"/>
        <v>SH-25-1478</v>
      </c>
      <c r="BS1489" s="109" t="s">
        <v>458</v>
      </c>
      <c r="BT1489" t="s">
        <v>92</v>
      </c>
      <c r="BU1489" t="s">
        <v>2930</v>
      </c>
    </row>
    <row r="1490" spans="1:73" hidden="1">
      <c r="A1490" s="103" t="s">
        <v>2931</v>
      </c>
      <c r="B1490" s="102">
        <v>45694</v>
      </c>
      <c r="C1490" s="104">
        <f>_xlfn.ISOWEEKNUM(Tabella2[[#This Row],[Date]])</f>
        <v>6</v>
      </c>
      <c r="D1490" s="104" t="s">
        <v>558</v>
      </c>
      <c r="E1490" s="104" t="s">
        <v>284</v>
      </c>
      <c r="F1490" s="104">
        <v>60</v>
      </c>
      <c r="G1490" s="104" t="s">
        <v>257</v>
      </c>
      <c r="H1490" s="105">
        <v>32</v>
      </c>
      <c r="I1490" s="104"/>
      <c r="J1490" s="104" t="s">
        <v>258</v>
      </c>
      <c r="K1490" s="104" t="s">
        <v>83</v>
      </c>
      <c r="L1490" s="104" t="s">
        <v>259</v>
      </c>
      <c r="M1490" s="104" t="s">
        <v>276</v>
      </c>
      <c r="N1490" s="104"/>
      <c r="O1490" s="106"/>
      <c r="P1490" s="111" t="s">
        <v>2932</v>
      </c>
      <c r="Q1490" s="153" t="s">
        <v>307</v>
      </c>
      <c r="R1490" s="153" t="s">
        <v>308</v>
      </c>
      <c r="S1490" s="153">
        <v>4.1666666666666657E-2</v>
      </c>
      <c r="T1490" s="153">
        <v>0.2951388888888889</v>
      </c>
      <c r="U1490" s="153">
        <v>0.33680555555555558</v>
      </c>
      <c r="V1490" s="153">
        <f>IF(ISBLANK(T1490),"",Tabella2[[#This Row],[ACT STOP]]-Tabella2[[#This Row],[ACT START]])</f>
        <v>4.1666666666666685E-2</v>
      </c>
      <c r="W1490" s="104" t="s">
        <v>92</v>
      </c>
      <c r="X1490" s="104" t="s">
        <v>91</v>
      </c>
      <c r="Y1490" s="110"/>
      <c r="Z1490" s="106"/>
      <c r="AA1490" s="104"/>
      <c r="AB1490" s="107"/>
      <c r="AC1490" s="72">
        <v>1</v>
      </c>
      <c r="AH1490" s="70"/>
      <c r="AI1490" s="70"/>
      <c r="AJ1490">
        <v>0</v>
      </c>
      <c r="AL1490" s="70"/>
      <c r="BM1490" s="135">
        <v>0.2951388888888889</v>
      </c>
      <c r="BN1490" s="136">
        <v>0.33680555555555558</v>
      </c>
      <c r="BO1490" s="101"/>
      <c r="BR1490" s="109" t="str">
        <f t="shared" si="23"/>
        <v>SH-25-1479</v>
      </c>
      <c r="BS1490" s="109" t="s">
        <v>356</v>
      </c>
      <c r="BT1490" t="s">
        <v>92</v>
      </c>
      <c r="BU1490" t="s">
        <v>2933</v>
      </c>
    </row>
    <row r="1491" spans="1:73" hidden="1">
      <c r="A1491" s="103" t="s">
        <v>2934</v>
      </c>
      <c r="B1491" s="102">
        <v>45694</v>
      </c>
      <c r="C1491" s="104">
        <f>_xlfn.ISOWEEKNUM(Tabella2[[#This Row],[Date]])</f>
        <v>6</v>
      </c>
      <c r="D1491" s="104" t="s">
        <v>326</v>
      </c>
      <c r="E1491" s="104" t="s">
        <v>327</v>
      </c>
      <c r="F1491" s="104">
        <v>68</v>
      </c>
      <c r="G1491" s="104" t="s">
        <v>257</v>
      </c>
      <c r="H1491" s="105">
        <v>10</v>
      </c>
      <c r="I1491" s="104" t="s">
        <v>258</v>
      </c>
      <c r="J1491" s="104"/>
      <c r="K1491" s="104" t="s">
        <v>80</v>
      </c>
      <c r="L1491" s="104" t="s">
        <v>259</v>
      </c>
      <c r="M1491" s="104" t="s">
        <v>361</v>
      </c>
      <c r="N1491" s="104"/>
      <c r="O1491" s="106"/>
      <c r="P1491" s="111" t="s">
        <v>2935</v>
      </c>
      <c r="Q1491" s="153" t="s">
        <v>307</v>
      </c>
      <c r="R1491" s="153" t="s">
        <v>308</v>
      </c>
      <c r="S1491" s="153">
        <v>4.1666666666666657E-2</v>
      </c>
      <c r="T1491" s="153">
        <v>0.2951388888888889</v>
      </c>
      <c r="U1491" s="153">
        <v>0.33680555555555558</v>
      </c>
      <c r="V1491" s="153">
        <f>IF(ISBLANK(T1491),"",Tabella2[[#This Row],[ACT STOP]]-Tabella2[[#This Row],[ACT START]])</f>
        <v>4.1666666666666685E-2</v>
      </c>
      <c r="W1491" s="104" t="s">
        <v>92</v>
      </c>
      <c r="X1491" s="104" t="s">
        <v>91</v>
      </c>
      <c r="Y1491" s="110"/>
      <c r="Z1491" s="106"/>
      <c r="AA1491" s="104"/>
      <c r="AB1491" s="107"/>
      <c r="AC1491" s="72">
        <v>1</v>
      </c>
      <c r="AH1491" s="70"/>
      <c r="AI1491" s="70"/>
      <c r="AJ1491">
        <v>0</v>
      </c>
      <c r="AL1491" s="70"/>
      <c r="BL1491" s="195"/>
      <c r="BM1491" s="135">
        <v>0.2951388888888889</v>
      </c>
      <c r="BN1491" s="136">
        <v>0.33680555555555558</v>
      </c>
      <c r="BO1491" s="101"/>
      <c r="BR1491" s="109" t="str">
        <f t="shared" si="23"/>
        <v>SH-25-1480</v>
      </c>
      <c r="BS1491" s="109" t="s">
        <v>552</v>
      </c>
      <c r="BT1491" t="s">
        <v>92</v>
      </c>
      <c r="BU1491" t="s">
        <v>2936</v>
      </c>
    </row>
    <row r="1492" spans="1:73" hidden="1">
      <c r="A1492" s="103" t="s">
        <v>2937</v>
      </c>
      <c r="B1492" s="102">
        <v>45694</v>
      </c>
      <c r="C1492" s="104">
        <f>_xlfn.ISOWEEKNUM(Tabella2[[#This Row],[Date]])</f>
        <v>6</v>
      </c>
      <c r="D1492" s="104" t="s">
        <v>421</v>
      </c>
      <c r="E1492" s="104" t="s">
        <v>327</v>
      </c>
      <c r="F1492" s="104">
        <v>71</v>
      </c>
      <c r="G1492" s="104" t="s">
        <v>257</v>
      </c>
      <c r="H1492" s="105">
        <v>5</v>
      </c>
      <c r="I1492" s="104" t="s">
        <v>258</v>
      </c>
      <c r="J1492" s="104"/>
      <c r="K1492" s="104" t="s">
        <v>81</v>
      </c>
      <c r="L1492" s="104" t="s">
        <v>259</v>
      </c>
      <c r="M1492" s="104" t="s">
        <v>977</v>
      </c>
      <c r="N1492" s="104"/>
      <c r="O1492" s="106"/>
      <c r="P1492" s="111" t="s">
        <v>2938</v>
      </c>
      <c r="Q1492" s="153" t="s">
        <v>307</v>
      </c>
      <c r="R1492" s="153" t="s">
        <v>308</v>
      </c>
      <c r="S1492" s="153">
        <v>4.1666666666666657E-2</v>
      </c>
      <c r="T1492" s="153">
        <v>0.2951388888888889</v>
      </c>
      <c r="U1492" s="153">
        <v>0.33680555555555558</v>
      </c>
      <c r="V1492" s="153">
        <f>IF(ISBLANK(T1492),"",Tabella2[[#This Row],[ACT STOP]]-Tabella2[[#This Row],[ACT START]])</f>
        <v>4.1666666666666685E-2</v>
      </c>
      <c r="W1492" s="104" t="s">
        <v>92</v>
      </c>
      <c r="X1492" s="104" t="s">
        <v>91</v>
      </c>
      <c r="Y1492" s="110"/>
      <c r="Z1492" s="106"/>
      <c r="AA1492" s="104"/>
      <c r="AB1492" s="107"/>
      <c r="AC1492" s="72">
        <v>1</v>
      </c>
      <c r="AH1492" s="70"/>
      <c r="AI1492" s="70"/>
      <c r="AJ1492">
        <v>0</v>
      </c>
      <c r="AL1492" s="70"/>
      <c r="BM1492" s="135">
        <v>0.2951388888888889</v>
      </c>
      <c r="BN1492" s="136">
        <v>0.33680555555555558</v>
      </c>
      <c r="BO1492" s="101"/>
      <c r="BR1492" s="109" t="str">
        <f t="shared" si="23"/>
        <v>SH-25-1481</v>
      </c>
      <c r="BS1492" s="109" t="s">
        <v>416</v>
      </c>
      <c r="BT1492" t="s">
        <v>92</v>
      </c>
      <c r="BU1492" t="s">
        <v>2939</v>
      </c>
    </row>
    <row r="1493" spans="1:73" hidden="1">
      <c r="A1493" s="103" t="s">
        <v>2940</v>
      </c>
      <c r="B1493" s="102">
        <v>45694</v>
      </c>
      <c r="C1493" s="104">
        <f>_xlfn.ISOWEEKNUM(Tabella2[[#This Row],[Date]])</f>
        <v>6</v>
      </c>
      <c r="D1493" s="104" t="s">
        <v>421</v>
      </c>
      <c r="E1493" s="104" t="s">
        <v>327</v>
      </c>
      <c r="F1493" s="104">
        <v>73</v>
      </c>
      <c r="G1493" s="104" t="s">
        <v>257</v>
      </c>
      <c r="H1493" s="105">
        <v>1</v>
      </c>
      <c r="I1493" s="104" t="s">
        <v>258</v>
      </c>
      <c r="J1493" s="104"/>
      <c r="K1493" s="104" t="s">
        <v>83</v>
      </c>
      <c r="L1493" s="104" t="s">
        <v>299</v>
      </c>
      <c r="M1493" s="104" t="s">
        <v>977</v>
      </c>
      <c r="N1493" s="104"/>
      <c r="O1493" s="106" t="str">
        <f>A330</f>
        <v>12732</v>
      </c>
      <c r="P1493" s="111" t="s">
        <v>2853</v>
      </c>
      <c r="Q1493" s="153" t="s">
        <v>330</v>
      </c>
      <c r="R1493" s="153" t="s">
        <v>331</v>
      </c>
      <c r="S1493" s="153">
        <v>4.1666666666666657E-2</v>
      </c>
      <c r="T1493" s="153">
        <v>0.3576388888888889</v>
      </c>
      <c r="U1493" s="153">
        <v>0.39930555555555558</v>
      </c>
      <c r="V1493" s="153">
        <f>IF(ISBLANK(T1493),"",Tabella2[[#This Row],[ACT STOP]]-Tabella2[[#This Row],[ACT START]])</f>
        <v>4.1666666666666685E-2</v>
      </c>
      <c r="W1493" s="104" t="s">
        <v>92</v>
      </c>
      <c r="X1493" s="104" t="s">
        <v>91</v>
      </c>
      <c r="Y1493" s="110"/>
      <c r="Z1493" s="106"/>
      <c r="AA1493" s="104"/>
      <c r="AB1493" s="107"/>
      <c r="AC1493" s="72">
        <v>1</v>
      </c>
      <c r="AH1493" s="70"/>
      <c r="AI1493" s="70"/>
      <c r="AJ1493">
        <v>0</v>
      </c>
      <c r="AL1493" s="70"/>
      <c r="BM1493" s="135">
        <v>0.3576388888888889</v>
      </c>
      <c r="BN1493" s="136">
        <v>0.39930555555555558</v>
      </c>
      <c r="BO1493" s="101"/>
      <c r="BR1493" s="109" t="str">
        <f t="shared" si="23"/>
        <v>SH-25-1482</v>
      </c>
      <c r="BS1493" s="109" t="s">
        <v>332</v>
      </c>
      <c r="BT1493" t="s">
        <v>92</v>
      </c>
      <c r="BU1493" t="s">
        <v>2941</v>
      </c>
    </row>
    <row r="1494" spans="1:73" hidden="1">
      <c r="A1494" s="103" t="s">
        <v>2942</v>
      </c>
      <c r="B1494" s="102">
        <v>45694</v>
      </c>
      <c r="C1494" s="104">
        <f>_xlfn.ISOWEEKNUM(Tabella2[[#This Row],[Date]])</f>
        <v>6</v>
      </c>
      <c r="D1494" s="104" t="s">
        <v>326</v>
      </c>
      <c r="E1494" s="104" t="s">
        <v>327</v>
      </c>
      <c r="F1494" s="104">
        <v>67</v>
      </c>
      <c r="G1494" s="104" t="s">
        <v>284</v>
      </c>
      <c r="H1494" s="105">
        <v>22</v>
      </c>
      <c r="I1494" s="104" t="s">
        <v>258</v>
      </c>
      <c r="J1494" s="104"/>
      <c r="K1494" s="104" t="s">
        <v>81</v>
      </c>
      <c r="L1494" s="104" t="s">
        <v>259</v>
      </c>
      <c r="M1494" s="104" t="s">
        <v>361</v>
      </c>
      <c r="N1494" s="104"/>
      <c r="O1494" s="106"/>
      <c r="P1494" s="111" t="s">
        <v>2935</v>
      </c>
      <c r="Q1494" s="153" t="s">
        <v>330</v>
      </c>
      <c r="R1494" s="153" t="s">
        <v>331</v>
      </c>
      <c r="S1494" s="153">
        <v>4.1666666666666657E-2</v>
      </c>
      <c r="T1494" s="153">
        <v>0.3576388888888889</v>
      </c>
      <c r="U1494" s="153">
        <v>0.39930555555555558</v>
      </c>
      <c r="V1494" s="153">
        <f>IF(ISBLANK(T1494),"",Tabella2[[#This Row],[ACT STOP]]-Tabella2[[#This Row],[ACT START]])</f>
        <v>4.1666666666666685E-2</v>
      </c>
      <c r="W1494" s="104" t="s">
        <v>92</v>
      </c>
      <c r="X1494" s="104" t="s">
        <v>91</v>
      </c>
      <c r="Y1494" s="110"/>
      <c r="Z1494" s="106"/>
      <c r="AA1494" s="104"/>
      <c r="AB1494" s="107"/>
      <c r="AC1494" s="72">
        <v>1</v>
      </c>
      <c r="AH1494" s="70"/>
      <c r="AI1494" s="70"/>
      <c r="AJ1494">
        <v>0</v>
      </c>
      <c r="AL1494" s="70"/>
      <c r="BM1494" s="135">
        <v>0.3576388888888889</v>
      </c>
      <c r="BN1494" s="136">
        <v>0.39930555555555558</v>
      </c>
      <c r="BO1494" s="101"/>
      <c r="BR1494" s="109" t="str">
        <f t="shared" si="23"/>
        <v>SH-25-1483</v>
      </c>
      <c r="BS1494" s="109" t="s">
        <v>295</v>
      </c>
      <c r="BT1494" t="s">
        <v>92</v>
      </c>
      <c r="BU1494" t="s">
        <v>2943</v>
      </c>
    </row>
    <row r="1495" spans="1:73" hidden="1">
      <c r="A1495" s="103" t="s">
        <v>2944</v>
      </c>
      <c r="B1495" s="102">
        <v>45694</v>
      </c>
      <c r="C1495" s="104">
        <f>_xlfn.ISOWEEKNUM(Tabella2[[#This Row],[Date]])</f>
        <v>6</v>
      </c>
      <c r="D1495" s="104" t="s">
        <v>275</v>
      </c>
      <c r="E1495" s="104" t="s">
        <v>256</v>
      </c>
      <c r="F1495" s="104">
        <v>60</v>
      </c>
      <c r="G1495" s="104" t="s">
        <v>257</v>
      </c>
      <c r="H1495" s="105">
        <v>33</v>
      </c>
      <c r="I1495" s="104" t="s">
        <v>258</v>
      </c>
      <c r="J1495" s="104"/>
      <c r="K1495" s="104" t="s">
        <v>79</v>
      </c>
      <c r="L1495" s="104" t="s">
        <v>299</v>
      </c>
      <c r="M1495" s="104" t="s">
        <v>328</v>
      </c>
      <c r="N1495" s="104"/>
      <c r="O1495" s="106" t="str">
        <f>A331</f>
        <v>12733</v>
      </c>
      <c r="P1495" s="111" t="s">
        <v>449</v>
      </c>
      <c r="Q1495" s="153" t="s">
        <v>336</v>
      </c>
      <c r="R1495" s="153" t="s">
        <v>337</v>
      </c>
      <c r="S1495" s="153">
        <v>4.1666666666666657E-2</v>
      </c>
      <c r="T1495" s="153" t="s">
        <v>336</v>
      </c>
      <c r="U1495" s="153" t="s">
        <v>337</v>
      </c>
      <c r="V1495" s="153">
        <f>IF(ISBLANK(T1495),"",Tabella2[[#This Row],[ACT STOP]]-Tabella2[[#This Row],[ACT START]])</f>
        <v>4.1666666666666685E-2</v>
      </c>
      <c r="W1495" s="104" t="s">
        <v>92</v>
      </c>
      <c r="X1495" s="104" t="s">
        <v>91</v>
      </c>
      <c r="Y1495" s="110"/>
      <c r="Z1495" s="106"/>
      <c r="AA1495" s="104"/>
      <c r="AB1495" s="107"/>
      <c r="AC1495" s="72">
        <v>1</v>
      </c>
      <c r="AH1495" s="70"/>
      <c r="AI1495" s="70"/>
      <c r="AJ1495">
        <v>0</v>
      </c>
      <c r="AL1495" s="70"/>
      <c r="BM1495" s="135" t="s">
        <v>336</v>
      </c>
      <c r="BN1495" s="136" t="s">
        <v>337</v>
      </c>
      <c r="BO1495" s="101"/>
      <c r="BR1495" s="109" t="str">
        <f t="shared" si="23"/>
        <v>SH-25-1484</v>
      </c>
      <c r="BS1495" s="109" t="s">
        <v>458</v>
      </c>
      <c r="BT1495" t="s">
        <v>92</v>
      </c>
      <c r="BU1495" t="s">
        <v>2945</v>
      </c>
    </row>
    <row r="1496" spans="1:73" hidden="1">
      <c r="A1496" s="103" t="s">
        <v>2946</v>
      </c>
      <c r="B1496" s="102">
        <v>45694</v>
      </c>
      <c r="C1496" s="104">
        <f>_xlfn.ISOWEEKNUM(Tabella2[[#This Row],[Date]])</f>
        <v>6</v>
      </c>
      <c r="D1496" s="104" t="s">
        <v>455</v>
      </c>
      <c r="E1496" s="104" t="s">
        <v>284</v>
      </c>
      <c r="F1496" s="104">
        <v>37</v>
      </c>
      <c r="G1496" s="104" t="s">
        <v>257</v>
      </c>
      <c r="H1496" s="105">
        <v>12</v>
      </c>
      <c r="I1496" s="104"/>
      <c r="J1496" s="104" t="s">
        <v>258</v>
      </c>
      <c r="K1496" s="104" t="s">
        <v>83</v>
      </c>
      <c r="L1496" s="104" t="s">
        <v>299</v>
      </c>
      <c r="M1496" s="104" t="s">
        <v>276</v>
      </c>
      <c r="N1496" s="104"/>
      <c r="O1496" s="106" t="str">
        <f>A332</f>
        <v>12734</v>
      </c>
      <c r="P1496" s="111" t="s">
        <v>2947</v>
      </c>
      <c r="Q1496" s="153" t="s">
        <v>336</v>
      </c>
      <c r="R1496" s="153" t="s">
        <v>337</v>
      </c>
      <c r="S1496" s="153">
        <v>4.1666666666666657E-2</v>
      </c>
      <c r="T1496" s="153" t="s">
        <v>336</v>
      </c>
      <c r="U1496" s="153" t="s">
        <v>337</v>
      </c>
      <c r="V1496" s="153">
        <f>IF(ISBLANK(T1496),"",Tabella2[[#This Row],[ACT STOP]]-Tabella2[[#This Row],[ACT START]])</f>
        <v>4.1666666666666685E-2</v>
      </c>
      <c r="W1496" s="104" t="s">
        <v>92</v>
      </c>
      <c r="X1496" s="104" t="s">
        <v>91</v>
      </c>
      <c r="Y1496" s="110"/>
      <c r="Z1496" s="106"/>
      <c r="AA1496" s="104"/>
      <c r="AB1496" s="107"/>
      <c r="AC1496" s="72">
        <v>1</v>
      </c>
      <c r="AH1496" s="70"/>
      <c r="AI1496" s="70"/>
      <c r="AJ1496">
        <v>0</v>
      </c>
      <c r="AL1496" s="70"/>
      <c r="BM1496" s="135" t="s">
        <v>336</v>
      </c>
      <c r="BN1496" s="136" t="s">
        <v>337</v>
      </c>
      <c r="BO1496" s="101"/>
      <c r="BR1496" s="109" t="str">
        <f t="shared" si="23"/>
        <v>SH-25-1485</v>
      </c>
      <c r="BS1496" s="109" t="s">
        <v>266</v>
      </c>
      <c r="BT1496" t="s">
        <v>92</v>
      </c>
      <c r="BU1496" t="s">
        <v>2948</v>
      </c>
    </row>
    <row r="1497" spans="1:73" hidden="1">
      <c r="A1497" s="103" t="s">
        <v>2949</v>
      </c>
      <c r="B1497" s="102">
        <v>45694</v>
      </c>
      <c r="C1497" s="104">
        <f>_xlfn.ISOWEEKNUM(Tabella2[[#This Row],[Date]])</f>
        <v>6</v>
      </c>
      <c r="D1497" s="104" t="s">
        <v>326</v>
      </c>
      <c r="E1497" s="104" t="s">
        <v>327</v>
      </c>
      <c r="F1497" s="104">
        <v>65</v>
      </c>
      <c r="G1497" s="104" t="s">
        <v>257</v>
      </c>
      <c r="H1497" s="105">
        <v>5</v>
      </c>
      <c r="I1497" s="104" t="s">
        <v>258</v>
      </c>
      <c r="J1497" s="104"/>
      <c r="K1497" s="104" t="s">
        <v>81</v>
      </c>
      <c r="L1497" s="104" t="s">
        <v>259</v>
      </c>
      <c r="M1497" s="104" t="s">
        <v>361</v>
      </c>
      <c r="N1497" s="104"/>
      <c r="O1497" s="106"/>
      <c r="P1497" s="111" t="s">
        <v>2935</v>
      </c>
      <c r="Q1497" s="153" t="s">
        <v>336</v>
      </c>
      <c r="R1497" s="153" t="s">
        <v>337</v>
      </c>
      <c r="S1497" s="153">
        <v>4.1666666666666657E-2</v>
      </c>
      <c r="T1497" s="153" t="s">
        <v>336</v>
      </c>
      <c r="U1497" s="153" t="s">
        <v>337</v>
      </c>
      <c r="V1497" s="153">
        <f>IF(ISBLANK(T1497),"",Tabella2[[#This Row],[ACT STOP]]-Tabella2[[#This Row],[ACT START]])</f>
        <v>4.1666666666666685E-2</v>
      </c>
      <c r="W1497" s="104" t="s">
        <v>92</v>
      </c>
      <c r="X1497" s="104" t="s">
        <v>91</v>
      </c>
      <c r="Y1497" s="110"/>
      <c r="Z1497" s="106"/>
      <c r="AA1497" s="104"/>
      <c r="AB1497" s="107"/>
      <c r="AC1497" s="72">
        <v>1</v>
      </c>
      <c r="AH1497" s="70"/>
      <c r="AI1497" s="70"/>
      <c r="AJ1497">
        <v>0</v>
      </c>
      <c r="AL1497" s="70"/>
      <c r="BM1497" s="135" t="s">
        <v>336</v>
      </c>
      <c r="BN1497" s="136" t="s">
        <v>337</v>
      </c>
      <c r="BO1497" s="101"/>
      <c r="BR1497" s="109" t="str">
        <f t="shared" si="23"/>
        <v>SH-25-1486</v>
      </c>
      <c r="BS1497" s="109" t="s">
        <v>416</v>
      </c>
      <c r="BT1497" t="s">
        <v>92</v>
      </c>
      <c r="BU1497" t="s">
        <v>2950</v>
      </c>
    </row>
    <row r="1498" spans="1:73" hidden="1">
      <c r="A1498" s="103" t="s">
        <v>2951</v>
      </c>
      <c r="B1498" s="102">
        <v>45694</v>
      </c>
      <c r="C1498" s="104">
        <f>_xlfn.ISOWEEKNUM(Tabella2[[#This Row],[Date]])</f>
        <v>6</v>
      </c>
      <c r="D1498" s="104" t="s">
        <v>370</v>
      </c>
      <c r="E1498" s="104" t="s">
        <v>256</v>
      </c>
      <c r="F1498" s="104">
        <v>50</v>
      </c>
      <c r="G1498" s="104" t="s">
        <v>257</v>
      </c>
      <c r="H1498" s="105">
        <v>30</v>
      </c>
      <c r="I1498" s="104" t="s">
        <v>258</v>
      </c>
      <c r="J1498" s="104"/>
      <c r="K1498" s="104" t="s">
        <v>83</v>
      </c>
      <c r="L1498" s="104" t="s">
        <v>299</v>
      </c>
      <c r="M1498" s="104" t="s">
        <v>276</v>
      </c>
      <c r="N1498" s="104"/>
      <c r="O1498" s="106" t="str">
        <f>A334</f>
        <v>12736</v>
      </c>
      <c r="P1498" s="111" t="s">
        <v>554</v>
      </c>
      <c r="Q1498" s="153" t="s">
        <v>349</v>
      </c>
      <c r="R1498" s="153" t="s">
        <v>350</v>
      </c>
      <c r="S1498" s="153">
        <v>4.1666666666666657E-2</v>
      </c>
      <c r="T1498" s="153" t="s">
        <v>349</v>
      </c>
      <c r="U1498" s="153" t="s">
        <v>350</v>
      </c>
      <c r="V1498" s="153">
        <f>IF(ISBLANK(T1498),"",Tabella2[[#This Row],[ACT STOP]]-Tabella2[[#This Row],[ACT START]])</f>
        <v>4.1666666666666685E-2</v>
      </c>
      <c r="W1498" s="104" t="s">
        <v>92</v>
      </c>
      <c r="X1498" s="104" t="s">
        <v>91</v>
      </c>
      <c r="Y1498" s="110"/>
      <c r="Z1498" s="106"/>
      <c r="AA1498" s="104"/>
      <c r="AB1498" s="107"/>
      <c r="AC1498" s="72">
        <v>1</v>
      </c>
      <c r="AH1498" s="70"/>
      <c r="AI1498" s="70"/>
      <c r="AJ1498">
        <v>0</v>
      </c>
      <c r="AL1498" s="70"/>
      <c r="BL1498" t="s">
        <v>2310</v>
      </c>
      <c r="BM1498" s="135" t="s">
        <v>349</v>
      </c>
      <c r="BN1498" s="136" t="s">
        <v>350</v>
      </c>
      <c r="BO1498" s="101"/>
      <c r="BR1498" s="109" t="str">
        <f t="shared" si="23"/>
        <v>SH-25-1487</v>
      </c>
      <c r="BS1498" s="109" t="s">
        <v>279</v>
      </c>
      <c r="BT1498" t="s">
        <v>92</v>
      </c>
      <c r="BU1498" t="s">
        <v>2952</v>
      </c>
    </row>
    <row r="1499" spans="1:73" hidden="1">
      <c r="A1499" s="103" t="s">
        <v>2953</v>
      </c>
      <c r="B1499" s="102">
        <v>45694</v>
      </c>
      <c r="C1499" s="104">
        <f>_xlfn.ISOWEEKNUM(Tabella2[[#This Row],[Date]])</f>
        <v>6</v>
      </c>
      <c r="D1499" s="104" t="s">
        <v>471</v>
      </c>
      <c r="E1499" s="104" t="s">
        <v>327</v>
      </c>
      <c r="F1499" s="104">
        <v>34</v>
      </c>
      <c r="G1499" s="104" t="s">
        <v>257</v>
      </c>
      <c r="H1499" s="105">
        <v>9</v>
      </c>
      <c r="I1499" s="104" t="s">
        <v>258</v>
      </c>
      <c r="J1499" s="104"/>
      <c r="K1499" s="104" t="s">
        <v>81</v>
      </c>
      <c r="L1499" s="104" t="s">
        <v>259</v>
      </c>
      <c r="M1499" s="104" t="s">
        <v>276</v>
      </c>
      <c r="N1499" s="104"/>
      <c r="O1499" s="106"/>
      <c r="P1499" s="111" t="s">
        <v>738</v>
      </c>
      <c r="Q1499" s="153" t="s">
        <v>349</v>
      </c>
      <c r="R1499" s="153" t="s">
        <v>350</v>
      </c>
      <c r="S1499" s="153">
        <v>4.1666666666666657E-2</v>
      </c>
      <c r="T1499" s="153" t="s">
        <v>349</v>
      </c>
      <c r="U1499" s="153" t="s">
        <v>350</v>
      </c>
      <c r="V1499" s="153">
        <f>IF(ISBLANK(T1499),"",Tabella2[[#This Row],[ACT STOP]]-Tabella2[[#This Row],[ACT START]])</f>
        <v>4.1666666666666685E-2</v>
      </c>
      <c r="W1499" s="104" t="s">
        <v>92</v>
      </c>
      <c r="X1499" s="104" t="s">
        <v>91</v>
      </c>
      <c r="Y1499" s="110"/>
      <c r="Z1499" s="106"/>
      <c r="AA1499" s="104"/>
      <c r="AB1499" s="107"/>
      <c r="AC1499" s="72">
        <v>1</v>
      </c>
      <c r="AH1499" s="70"/>
      <c r="AI1499" s="70"/>
      <c r="AJ1499">
        <v>0</v>
      </c>
      <c r="AL1499" s="70"/>
      <c r="BM1499" s="135" t="s">
        <v>349</v>
      </c>
      <c r="BN1499" s="136" t="s">
        <v>350</v>
      </c>
      <c r="BO1499" s="101"/>
      <c r="BR1499" s="109" t="str">
        <f t="shared" si="23"/>
        <v>SH-25-1488</v>
      </c>
      <c r="BS1499" s="109" t="s">
        <v>318</v>
      </c>
      <c r="BT1499" t="s">
        <v>92</v>
      </c>
      <c r="BU1499" t="s">
        <v>2954</v>
      </c>
    </row>
    <row r="1500" spans="1:73" hidden="1">
      <c r="A1500" s="103" t="s">
        <v>2955</v>
      </c>
      <c r="B1500" s="102">
        <v>45694</v>
      </c>
      <c r="C1500" s="104">
        <f>_xlfn.ISOWEEKNUM(Tabella2[[#This Row],[Date]])</f>
        <v>6</v>
      </c>
      <c r="D1500" s="104" t="s">
        <v>370</v>
      </c>
      <c r="E1500" s="104" t="s">
        <v>256</v>
      </c>
      <c r="F1500" s="104">
        <v>51</v>
      </c>
      <c r="G1500" s="104" t="s">
        <v>257</v>
      </c>
      <c r="H1500" s="105">
        <v>14</v>
      </c>
      <c r="I1500" s="104" t="s">
        <v>258</v>
      </c>
      <c r="J1500" s="104"/>
      <c r="K1500" s="104" t="s">
        <v>79</v>
      </c>
      <c r="L1500" s="104" t="s">
        <v>299</v>
      </c>
      <c r="M1500" s="104" t="s">
        <v>276</v>
      </c>
      <c r="N1500" s="104"/>
      <c r="O1500" s="106" t="str">
        <f>A335</f>
        <v>12737</v>
      </c>
      <c r="P1500" s="111" t="s">
        <v>554</v>
      </c>
      <c r="Q1500" s="153" t="s">
        <v>315</v>
      </c>
      <c r="R1500" s="153" t="s">
        <v>316</v>
      </c>
      <c r="S1500" s="153">
        <v>4.1666666666666657E-2</v>
      </c>
      <c r="T1500" s="153" t="s">
        <v>315</v>
      </c>
      <c r="U1500" s="153" t="s">
        <v>316</v>
      </c>
      <c r="V1500" s="153">
        <f>IF(ISBLANK(T1500),"",Tabella2[[#This Row],[ACT STOP]]-Tabella2[[#This Row],[ACT START]])</f>
        <v>4.166666666666663E-2</v>
      </c>
      <c r="W1500" s="104" t="s">
        <v>92</v>
      </c>
      <c r="X1500" s="104" t="s">
        <v>91</v>
      </c>
      <c r="Y1500" s="110"/>
      <c r="Z1500" s="106"/>
      <c r="AA1500" s="104"/>
      <c r="AB1500" s="107"/>
      <c r="AC1500" s="72">
        <v>1</v>
      </c>
      <c r="AH1500" s="70"/>
      <c r="AI1500" s="70"/>
      <c r="AJ1500">
        <v>0</v>
      </c>
      <c r="AL1500" s="70"/>
      <c r="BM1500" s="135" t="s">
        <v>315</v>
      </c>
      <c r="BN1500" s="136" t="s">
        <v>316</v>
      </c>
      <c r="BO1500" s="101"/>
      <c r="BR1500" s="109" t="str">
        <f t="shared" si="23"/>
        <v>SH-25-1489</v>
      </c>
      <c r="BS1500" s="109" t="s">
        <v>372</v>
      </c>
      <c r="BT1500" t="s">
        <v>92</v>
      </c>
      <c r="BU1500" t="s">
        <v>2956</v>
      </c>
    </row>
    <row r="1501" spans="1:73" hidden="1">
      <c r="A1501" s="103" t="s">
        <v>2957</v>
      </c>
      <c r="B1501" s="102">
        <v>45694</v>
      </c>
      <c r="C1501" s="104">
        <f>_xlfn.ISOWEEKNUM(Tabella2[[#This Row],[Date]])</f>
        <v>6</v>
      </c>
      <c r="D1501" s="104" t="s">
        <v>478</v>
      </c>
      <c r="E1501" s="104" t="s">
        <v>284</v>
      </c>
      <c r="F1501" s="104">
        <v>65</v>
      </c>
      <c r="G1501" s="104" t="s">
        <v>257</v>
      </c>
      <c r="H1501" s="105">
        <v>12</v>
      </c>
      <c r="I1501" s="104"/>
      <c r="J1501" s="104" t="s">
        <v>258</v>
      </c>
      <c r="K1501" s="104" t="s">
        <v>80</v>
      </c>
      <c r="L1501" s="104" t="s">
        <v>259</v>
      </c>
      <c r="M1501" s="104" t="s">
        <v>276</v>
      </c>
      <c r="N1501" s="104"/>
      <c r="O1501" s="106"/>
      <c r="P1501" s="111" t="s">
        <v>510</v>
      </c>
      <c r="Q1501" s="153" t="s">
        <v>315</v>
      </c>
      <c r="R1501" s="153" t="s">
        <v>316</v>
      </c>
      <c r="S1501" s="153">
        <v>4.1666666666666657E-2</v>
      </c>
      <c r="T1501" s="153" t="s">
        <v>315</v>
      </c>
      <c r="U1501" s="153" t="s">
        <v>316</v>
      </c>
      <c r="V1501" s="153">
        <f>IF(ISBLANK(T1501),"",Tabella2[[#This Row],[ACT STOP]]-Tabella2[[#This Row],[ACT START]])</f>
        <v>4.166666666666663E-2</v>
      </c>
      <c r="W1501" s="104" t="s">
        <v>92</v>
      </c>
      <c r="X1501" s="104" t="s">
        <v>91</v>
      </c>
      <c r="Y1501" s="110" t="s">
        <v>2958</v>
      </c>
      <c r="Z1501" s="106"/>
      <c r="AA1501" s="104"/>
      <c r="AB1501" s="107"/>
      <c r="AC1501" s="72">
        <v>1</v>
      </c>
      <c r="AH1501" s="70"/>
      <c r="AI1501" s="70"/>
      <c r="AJ1501">
        <v>0</v>
      </c>
      <c r="AL1501" s="70"/>
      <c r="BL1501" t="s">
        <v>2959</v>
      </c>
      <c r="BM1501" s="135" t="s">
        <v>315</v>
      </c>
      <c r="BN1501" s="136" t="s">
        <v>316</v>
      </c>
      <c r="BO1501" s="101"/>
      <c r="BR1501" s="109" t="str">
        <f t="shared" si="23"/>
        <v>SH-25-1490</v>
      </c>
      <c r="BS1501" s="109" t="s">
        <v>266</v>
      </c>
      <c r="BT1501" t="s">
        <v>92</v>
      </c>
      <c r="BU1501" t="s">
        <v>2960</v>
      </c>
    </row>
    <row r="1502" spans="1:73" hidden="1">
      <c r="A1502" s="103" t="s">
        <v>2961</v>
      </c>
      <c r="B1502" s="102">
        <v>45694</v>
      </c>
      <c r="C1502" s="104">
        <f>_xlfn.ISOWEEKNUM(Tabella2[[#This Row],[Date]])</f>
        <v>6</v>
      </c>
      <c r="D1502" s="104" t="s">
        <v>574</v>
      </c>
      <c r="E1502" s="104" t="s">
        <v>284</v>
      </c>
      <c r="F1502" s="104">
        <v>67</v>
      </c>
      <c r="G1502" s="104" t="s">
        <v>257</v>
      </c>
      <c r="H1502" s="105">
        <v>10</v>
      </c>
      <c r="I1502" s="104"/>
      <c r="J1502" s="104" t="s">
        <v>258</v>
      </c>
      <c r="K1502" s="104" t="s">
        <v>81</v>
      </c>
      <c r="L1502" s="104" t="s">
        <v>259</v>
      </c>
      <c r="M1502" s="104" t="s">
        <v>276</v>
      </c>
      <c r="N1502" s="104"/>
      <c r="O1502" s="106"/>
      <c r="P1502" s="111" t="s">
        <v>510</v>
      </c>
      <c r="Q1502" s="153" t="s">
        <v>315</v>
      </c>
      <c r="R1502" s="153" t="s">
        <v>316</v>
      </c>
      <c r="S1502" s="153">
        <v>4.1666666666666657E-2</v>
      </c>
      <c r="T1502" s="153">
        <v>0.54513888888888884</v>
      </c>
      <c r="U1502" s="153">
        <v>0.59375</v>
      </c>
      <c r="V1502" s="153">
        <f>IF(ISBLANK(T1502),"",Tabella2[[#This Row],[ACT STOP]]-Tabella2[[#This Row],[ACT START]])</f>
        <v>4.861111111111116E-2</v>
      </c>
      <c r="W1502" s="104" t="s">
        <v>92</v>
      </c>
      <c r="X1502" s="104" t="s">
        <v>91</v>
      </c>
      <c r="Y1502" s="110"/>
      <c r="Z1502" s="106"/>
      <c r="AA1502" s="104"/>
      <c r="AB1502" s="107"/>
      <c r="AC1502" s="72">
        <v>1</v>
      </c>
      <c r="AH1502" s="70"/>
      <c r="AI1502" s="70"/>
      <c r="AJ1502">
        <v>0</v>
      </c>
      <c r="AL1502" s="70"/>
      <c r="BM1502" s="135">
        <v>0.54513888888888884</v>
      </c>
      <c r="BN1502" s="136">
        <v>0.59375</v>
      </c>
      <c r="BO1502" s="101">
        <v>6.9444444444444441E-3</v>
      </c>
      <c r="BQ1502" t="s">
        <v>102</v>
      </c>
      <c r="BR1502" s="109" t="str">
        <f t="shared" si="23"/>
        <v>SH-25-1491</v>
      </c>
      <c r="BS1502" s="109" t="s">
        <v>552</v>
      </c>
      <c r="BT1502" t="s">
        <v>92</v>
      </c>
      <c r="BU1502" t="s">
        <v>2962</v>
      </c>
    </row>
    <row r="1503" spans="1:73" ht="15.75" hidden="1" customHeight="1">
      <c r="A1503" s="103" t="s">
        <v>2963</v>
      </c>
      <c r="B1503" s="102">
        <v>45694</v>
      </c>
      <c r="C1503" s="104">
        <f>_xlfn.ISOWEEKNUM(Tabella2[[#This Row],[Date]])</f>
        <v>6</v>
      </c>
      <c r="D1503" s="104" t="s">
        <v>305</v>
      </c>
      <c r="E1503" s="104" t="s">
        <v>284</v>
      </c>
      <c r="F1503" s="104">
        <v>46</v>
      </c>
      <c r="G1503" s="104" t="s">
        <v>257</v>
      </c>
      <c r="H1503" s="105">
        <v>32</v>
      </c>
      <c r="I1503" s="104"/>
      <c r="J1503" s="104" t="s">
        <v>258</v>
      </c>
      <c r="K1503" s="104" t="s">
        <v>75</v>
      </c>
      <c r="L1503" s="104" t="s">
        <v>259</v>
      </c>
      <c r="M1503" s="104" t="s">
        <v>361</v>
      </c>
      <c r="N1503" s="104"/>
      <c r="O1503" s="106"/>
      <c r="P1503" s="111" t="s">
        <v>2684</v>
      </c>
      <c r="Q1503" s="153" t="s">
        <v>315</v>
      </c>
      <c r="R1503" s="153" t="s">
        <v>316</v>
      </c>
      <c r="S1503" s="153">
        <v>4.1666666666666657E-2</v>
      </c>
      <c r="T1503" s="153">
        <v>0.54513888888888884</v>
      </c>
      <c r="U1503" s="153">
        <v>0.58680555555555558</v>
      </c>
      <c r="V1503" s="153">
        <f>IF(ISBLANK(T1503),"",Tabella2[[#This Row],[ACT STOP]]-Tabella2[[#This Row],[ACT START]])</f>
        <v>4.1666666666666741E-2</v>
      </c>
      <c r="W1503" s="104" t="s">
        <v>92</v>
      </c>
      <c r="X1503" s="104" t="s">
        <v>91</v>
      </c>
      <c r="Y1503" s="110" t="s">
        <v>2964</v>
      </c>
      <c r="Z1503" s="106"/>
      <c r="AA1503" s="104"/>
      <c r="AB1503" s="107"/>
      <c r="AC1503" s="72">
        <v>1</v>
      </c>
      <c r="AH1503" s="70"/>
      <c r="AI1503" s="70"/>
      <c r="AJ1503">
        <v>0</v>
      </c>
      <c r="AL1503" s="70"/>
      <c r="BM1503" s="135">
        <v>0.54513888888888884</v>
      </c>
      <c r="BN1503" s="136">
        <v>0.58680555555555558</v>
      </c>
      <c r="BO1503" s="101"/>
      <c r="BR1503" s="109" t="str">
        <f t="shared" si="23"/>
        <v>SH-25-1492</v>
      </c>
      <c r="BS1503" s="109" t="s">
        <v>356</v>
      </c>
      <c r="BT1503" t="s">
        <v>92</v>
      </c>
      <c r="BU1503" t="s">
        <v>2965</v>
      </c>
    </row>
    <row r="1504" spans="1:73" hidden="1">
      <c r="A1504" s="103" t="s">
        <v>2966</v>
      </c>
      <c r="B1504" s="102">
        <v>45694</v>
      </c>
      <c r="C1504" s="104">
        <f>_xlfn.ISOWEEKNUM(Tabella2[[#This Row],[Date]])</f>
        <v>6</v>
      </c>
      <c r="D1504" s="104" t="s">
        <v>558</v>
      </c>
      <c r="E1504" s="104" t="s">
        <v>284</v>
      </c>
      <c r="F1504" s="104">
        <v>58</v>
      </c>
      <c r="G1504" s="104" t="s">
        <v>257</v>
      </c>
      <c r="H1504" s="105">
        <v>9</v>
      </c>
      <c r="I1504" s="104"/>
      <c r="J1504" s="104" t="s">
        <v>258</v>
      </c>
      <c r="K1504" s="104" t="s">
        <v>79</v>
      </c>
      <c r="L1504" s="104" t="s">
        <v>259</v>
      </c>
      <c r="M1504" s="104" t="s">
        <v>276</v>
      </c>
      <c r="N1504" s="104"/>
      <c r="O1504" s="106"/>
      <c r="P1504" s="111" t="s">
        <v>467</v>
      </c>
      <c r="Q1504" s="153" t="s">
        <v>343</v>
      </c>
      <c r="R1504" s="153" t="s">
        <v>344</v>
      </c>
      <c r="S1504" s="153">
        <v>4.1666666666666657E-2</v>
      </c>
      <c r="T1504" s="153" t="s">
        <v>343</v>
      </c>
      <c r="U1504" s="153" t="s">
        <v>344</v>
      </c>
      <c r="V1504" s="153">
        <f>IF(ISBLANK(T1504),"",Tabella2[[#This Row],[ACT STOP]]-Tabella2[[#This Row],[ACT START]])</f>
        <v>4.166666666666663E-2</v>
      </c>
      <c r="W1504" s="104" t="s">
        <v>92</v>
      </c>
      <c r="X1504" s="104" t="s">
        <v>91</v>
      </c>
      <c r="Y1504" s="110"/>
      <c r="Z1504" s="106"/>
      <c r="AA1504" s="104"/>
      <c r="AB1504" s="107"/>
      <c r="AC1504" s="72">
        <v>1</v>
      </c>
      <c r="AH1504" s="70"/>
      <c r="AI1504" s="70"/>
      <c r="AJ1504">
        <v>0</v>
      </c>
      <c r="AL1504" s="70"/>
      <c r="BM1504" s="135" t="s">
        <v>343</v>
      </c>
      <c r="BN1504" s="136" t="s">
        <v>344</v>
      </c>
      <c r="BO1504" s="101"/>
      <c r="BR1504" s="109" t="str">
        <f t="shared" si="23"/>
        <v>SH-25-1493</v>
      </c>
      <c r="BS1504" s="109" t="s">
        <v>318</v>
      </c>
      <c r="BT1504" t="s">
        <v>92</v>
      </c>
      <c r="BU1504" t="s">
        <v>2967</v>
      </c>
    </row>
    <row r="1505" spans="1:73" hidden="1">
      <c r="A1505" s="103" t="s">
        <v>2968</v>
      </c>
      <c r="B1505" s="102">
        <v>45694</v>
      </c>
      <c r="C1505" s="104">
        <f>_xlfn.ISOWEEKNUM(Tabella2[[#This Row],[Date]])</f>
        <v>6</v>
      </c>
      <c r="D1505" s="104" t="s">
        <v>558</v>
      </c>
      <c r="E1505" s="104" t="s">
        <v>284</v>
      </c>
      <c r="F1505" s="104">
        <v>61</v>
      </c>
      <c r="G1505" s="104" t="s">
        <v>257</v>
      </c>
      <c r="H1505" s="105">
        <v>17</v>
      </c>
      <c r="I1505" s="104"/>
      <c r="J1505" s="104" t="s">
        <v>258</v>
      </c>
      <c r="K1505" s="104" t="s">
        <v>78</v>
      </c>
      <c r="L1505" s="104" t="s">
        <v>259</v>
      </c>
      <c r="M1505" s="104" t="s">
        <v>276</v>
      </c>
      <c r="N1505" s="104"/>
      <c r="O1505" s="106"/>
      <c r="P1505" s="111" t="s">
        <v>2932</v>
      </c>
      <c r="Q1505" s="153" t="s">
        <v>343</v>
      </c>
      <c r="R1505" s="153" t="s">
        <v>344</v>
      </c>
      <c r="S1505" s="153">
        <v>4.1666666666666657E-2</v>
      </c>
      <c r="T1505" s="153" t="s">
        <v>343</v>
      </c>
      <c r="U1505" s="153" t="s">
        <v>344</v>
      </c>
      <c r="V1505" s="153">
        <f>IF(ISBLANK(T1505),"",Tabella2[[#This Row],[ACT STOP]]-Tabella2[[#This Row],[ACT START]])</f>
        <v>4.166666666666663E-2</v>
      </c>
      <c r="W1505" s="104" t="s">
        <v>92</v>
      </c>
      <c r="X1505" s="104" t="s">
        <v>91</v>
      </c>
      <c r="Y1505" s="110"/>
      <c r="Z1505" s="106"/>
      <c r="AA1505" s="104"/>
      <c r="AB1505" s="107"/>
      <c r="AC1505" s="72">
        <v>1</v>
      </c>
      <c r="AH1505" s="70"/>
      <c r="AI1505" s="70"/>
      <c r="AJ1505">
        <v>0</v>
      </c>
      <c r="AL1505" s="70"/>
      <c r="BM1505" s="135" t="s">
        <v>343</v>
      </c>
      <c r="BN1505" s="136" t="s">
        <v>344</v>
      </c>
      <c r="BO1505" s="101"/>
      <c r="BR1505" s="109" t="str">
        <f t="shared" si="23"/>
        <v>SH-25-1494</v>
      </c>
      <c r="BS1505" s="109" t="s">
        <v>393</v>
      </c>
      <c r="BT1505" t="s">
        <v>92</v>
      </c>
      <c r="BU1505" t="s">
        <v>2969</v>
      </c>
    </row>
    <row r="1506" spans="1:73" hidden="1">
      <c r="A1506" s="103" t="s">
        <v>2970</v>
      </c>
      <c r="B1506" s="102">
        <v>45694</v>
      </c>
      <c r="C1506" s="104">
        <f>_xlfn.ISOWEEKNUM(Tabella2[[#This Row],[Date]])</f>
        <v>6</v>
      </c>
      <c r="D1506" s="104" t="s">
        <v>478</v>
      </c>
      <c r="E1506" s="104" t="s">
        <v>284</v>
      </c>
      <c r="F1506" s="104">
        <v>64</v>
      </c>
      <c r="G1506" s="104" t="s">
        <v>257</v>
      </c>
      <c r="H1506" s="105">
        <v>1</v>
      </c>
      <c r="I1506" s="104"/>
      <c r="J1506" s="104" t="s">
        <v>258</v>
      </c>
      <c r="K1506" s="104" t="s">
        <v>80</v>
      </c>
      <c r="L1506" s="104" t="s">
        <v>259</v>
      </c>
      <c r="M1506" s="104" t="s">
        <v>276</v>
      </c>
      <c r="N1506" s="104"/>
      <c r="O1506" s="106"/>
      <c r="P1506" s="111" t="s">
        <v>510</v>
      </c>
      <c r="Q1506" s="153" t="s">
        <v>343</v>
      </c>
      <c r="R1506" s="153" t="s">
        <v>344</v>
      </c>
      <c r="S1506" s="153">
        <v>4.1666666666666657E-2</v>
      </c>
      <c r="T1506" s="153">
        <v>0.60763888888888884</v>
      </c>
      <c r="U1506" s="153">
        <v>0.64930555555555558</v>
      </c>
      <c r="V1506" s="153">
        <f>IF(ISBLANK(T1506),"",Tabella2[[#This Row],[ACT STOP]]-Tabella2[[#This Row],[ACT START]])</f>
        <v>4.1666666666666741E-2</v>
      </c>
      <c r="W1506" s="104" t="s">
        <v>92</v>
      </c>
      <c r="X1506" s="104" t="s">
        <v>91</v>
      </c>
      <c r="Y1506" s="110"/>
      <c r="Z1506" s="106"/>
      <c r="AA1506" s="104"/>
      <c r="AB1506" s="107"/>
      <c r="AC1506" s="72">
        <v>1</v>
      </c>
      <c r="AH1506" s="70"/>
      <c r="AI1506" s="70"/>
      <c r="AJ1506">
        <v>0</v>
      </c>
      <c r="AL1506" s="70"/>
      <c r="BM1506" s="135">
        <v>0.60763888888888884</v>
      </c>
      <c r="BN1506" s="136">
        <v>0.64930555555555558</v>
      </c>
      <c r="BO1506" s="101"/>
      <c r="BR1506" s="109" t="str">
        <f t="shared" si="23"/>
        <v>SH-25-1495</v>
      </c>
      <c r="BS1506" s="109" t="s">
        <v>332</v>
      </c>
      <c r="BT1506" t="s">
        <v>92</v>
      </c>
      <c r="BU1506" t="s">
        <v>2971</v>
      </c>
    </row>
    <row r="1507" spans="1:73" hidden="1">
      <c r="A1507" s="103" t="s">
        <v>2972</v>
      </c>
      <c r="B1507" s="102">
        <v>45694</v>
      </c>
      <c r="C1507" s="104">
        <f>_xlfn.ISOWEEKNUM(Tabella2[[#This Row],[Date]])</f>
        <v>6</v>
      </c>
      <c r="D1507" s="104" t="s">
        <v>574</v>
      </c>
      <c r="E1507" s="104" t="s">
        <v>284</v>
      </c>
      <c r="F1507" s="104">
        <v>66</v>
      </c>
      <c r="G1507" s="104" t="s">
        <v>284</v>
      </c>
      <c r="H1507" s="105">
        <v>22</v>
      </c>
      <c r="I1507" s="104"/>
      <c r="J1507" s="104" t="s">
        <v>258</v>
      </c>
      <c r="K1507" s="104" t="s">
        <v>81</v>
      </c>
      <c r="L1507" s="104" t="s">
        <v>259</v>
      </c>
      <c r="M1507" s="104" t="s">
        <v>276</v>
      </c>
      <c r="N1507" s="104"/>
      <c r="O1507" s="106"/>
      <c r="P1507" s="111" t="s">
        <v>510</v>
      </c>
      <c r="Q1507" s="153" t="s">
        <v>343</v>
      </c>
      <c r="R1507" s="153" t="s">
        <v>344</v>
      </c>
      <c r="S1507" s="153">
        <v>4.1666666666666657E-2</v>
      </c>
      <c r="T1507" s="153">
        <v>0.60763888888888884</v>
      </c>
      <c r="U1507" s="153">
        <v>0.65625</v>
      </c>
      <c r="V1507" s="153">
        <f>IF(ISBLANK(T1507),"",Tabella2[[#This Row],[ACT STOP]]-Tabella2[[#This Row],[ACT START]])</f>
        <v>4.861111111111116E-2</v>
      </c>
      <c r="W1507" s="104" t="s">
        <v>92</v>
      </c>
      <c r="X1507" s="104" t="s">
        <v>91</v>
      </c>
      <c r="Y1507" s="110"/>
      <c r="Z1507" s="106"/>
      <c r="AA1507" s="104"/>
      <c r="AB1507" s="107"/>
      <c r="AC1507" s="72">
        <v>1</v>
      </c>
      <c r="AH1507" s="70"/>
      <c r="AI1507" s="70"/>
      <c r="AJ1507">
        <v>0</v>
      </c>
      <c r="AL1507" s="70"/>
      <c r="BM1507" s="135">
        <v>0.60763888888888884</v>
      </c>
      <c r="BN1507" s="136">
        <v>0.65625</v>
      </c>
      <c r="BO1507" s="101">
        <v>6.9444444444444441E-3</v>
      </c>
      <c r="BQ1507" t="s">
        <v>102</v>
      </c>
      <c r="BR1507" s="109" t="str">
        <f t="shared" si="23"/>
        <v>SH-25-1496</v>
      </c>
      <c r="BS1507" s="109" t="s">
        <v>295</v>
      </c>
      <c r="BT1507" t="s">
        <v>92</v>
      </c>
      <c r="BU1507" t="s">
        <v>2973</v>
      </c>
    </row>
    <row r="1508" spans="1:73" hidden="1">
      <c r="A1508" s="103" t="s">
        <v>2974</v>
      </c>
      <c r="B1508" s="102">
        <v>45695</v>
      </c>
      <c r="C1508" s="104">
        <f>_xlfn.ISOWEEKNUM(Tabella2[[#This Row],[Date]])</f>
        <v>6</v>
      </c>
      <c r="D1508" s="104" t="s">
        <v>421</v>
      </c>
      <c r="E1508" s="104" t="s">
        <v>327</v>
      </c>
      <c r="F1508" s="104">
        <v>71</v>
      </c>
      <c r="G1508" s="104" t="s">
        <v>257</v>
      </c>
      <c r="H1508" s="105">
        <v>33</v>
      </c>
      <c r="I1508" s="104" t="s">
        <v>258</v>
      </c>
      <c r="J1508" s="104"/>
      <c r="K1508" s="104" t="s">
        <v>79</v>
      </c>
      <c r="L1508" s="104" t="s">
        <v>259</v>
      </c>
      <c r="M1508" s="104" t="s">
        <v>430</v>
      </c>
      <c r="N1508" s="104"/>
      <c r="O1508" s="106"/>
      <c r="P1508" s="111" t="s">
        <v>2237</v>
      </c>
      <c r="Q1508" s="153" t="s">
        <v>307</v>
      </c>
      <c r="R1508" s="153" t="s">
        <v>308</v>
      </c>
      <c r="S1508" s="153">
        <v>4.1666666666666657E-2</v>
      </c>
      <c r="T1508" s="153" t="s">
        <v>307</v>
      </c>
      <c r="U1508" s="153" t="s">
        <v>308</v>
      </c>
      <c r="V1508" s="153">
        <f>IF(ISBLANK(T1508),"",Tabella2[[#This Row],[ACT STOP]]-Tabella2[[#This Row],[ACT START]])</f>
        <v>4.1666666666666685E-2</v>
      </c>
      <c r="W1508" s="104" t="s">
        <v>92</v>
      </c>
      <c r="X1508" s="104" t="s">
        <v>91</v>
      </c>
      <c r="Y1508" s="110"/>
      <c r="Z1508" s="106"/>
      <c r="AA1508" s="104"/>
      <c r="AB1508" s="107"/>
      <c r="AC1508" s="72">
        <v>1</v>
      </c>
      <c r="AH1508" s="70"/>
      <c r="AI1508" s="70"/>
      <c r="AJ1508">
        <v>0</v>
      </c>
      <c r="AL1508" s="70"/>
      <c r="BM1508" s="135" t="s">
        <v>307</v>
      </c>
      <c r="BN1508" s="136" t="s">
        <v>308</v>
      </c>
      <c r="BO1508" s="101"/>
      <c r="BR1508" s="109" t="str">
        <f t="shared" si="23"/>
        <v>SH-25-1497</v>
      </c>
      <c r="BS1508" s="109" t="s">
        <v>458</v>
      </c>
      <c r="BT1508" t="s">
        <v>92</v>
      </c>
      <c r="BU1508" t="s">
        <v>2975</v>
      </c>
    </row>
    <row r="1509" spans="1:73" hidden="1">
      <c r="A1509" s="103" t="s">
        <v>2976</v>
      </c>
      <c r="B1509" s="102">
        <v>45695</v>
      </c>
      <c r="C1509" s="104">
        <f>_xlfn.ISOWEEKNUM(Tabella2[[#This Row],[Date]])</f>
        <v>6</v>
      </c>
      <c r="D1509" s="104" t="s">
        <v>1872</v>
      </c>
      <c r="E1509" s="104" t="s">
        <v>256</v>
      </c>
      <c r="F1509" s="104">
        <v>11</v>
      </c>
      <c r="G1509" s="104" t="s">
        <v>257</v>
      </c>
      <c r="H1509" s="105">
        <v>9</v>
      </c>
      <c r="I1509" s="104" t="s">
        <v>258</v>
      </c>
      <c r="J1509" s="104"/>
      <c r="K1509" s="104" t="s">
        <v>83</v>
      </c>
      <c r="L1509" s="104" t="s">
        <v>299</v>
      </c>
      <c r="M1509" s="104" t="s">
        <v>313</v>
      </c>
      <c r="N1509" s="104"/>
      <c r="O1509" s="108" t="str">
        <f>A1510</f>
        <v>13912</v>
      </c>
      <c r="P1509" s="111" t="s">
        <v>314</v>
      </c>
      <c r="Q1509" s="153" t="s">
        <v>307</v>
      </c>
      <c r="R1509" s="153" t="s">
        <v>308</v>
      </c>
      <c r="S1509" s="153">
        <v>4.1666666666666657E-2</v>
      </c>
      <c r="T1509" s="153">
        <v>0.2951388888888889</v>
      </c>
      <c r="U1509" s="153">
        <v>0.33680555555555558</v>
      </c>
      <c r="V1509" s="153">
        <f>IF(ISBLANK(T1509),"",Tabella2[[#This Row],[ACT STOP]]-Tabella2[[#This Row],[ACT START]])</f>
        <v>4.1666666666666685E-2</v>
      </c>
      <c r="W1509" s="104" t="s">
        <v>92</v>
      </c>
      <c r="X1509" s="104" t="s">
        <v>91</v>
      </c>
      <c r="Y1509" s="110"/>
      <c r="Z1509" s="106"/>
      <c r="AA1509" s="104"/>
      <c r="AB1509" s="107"/>
      <c r="AC1509" s="72">
        <v>1</v>
      </c>
      <c r="AH1509" s="70"/>
      <c r="AI1509" s="70"/>
      <c r="AJ1509">
        <v>0</v>
      </c>
      <c r="AL1509" s="70"/>
      <c r="BM1509" s="135">
        <v>0.2951388888888889</v>
      </c>
      <c r="BN1509" s="136">
        <v>0.33680555555555558</v>
      </c>
      <c r="BO1509" s="101"/>
      <c r="BR1509" s="109" t="str">
        <f t="shared" si="23"/>
        <v>SH-25-1498</v>
      </c>
      <c r="BS1509" s="109" t="s">
        <v>318</v>
      </c>
      <c r="BT1509" t="s">
        <v>92</v>
      </c>
      <c r="BU1509" t="s">
        <v>2977</v>
      </c>
    </row>
    <row r="1510" spans="1:73" hidden="1">
      <c r="A1510" s="103" t="s">
        <v>2978</v>
      </c>
      <c r="B1510" s="102">
        <v>45695</v>
      </c>
      <c r="C1510" s="104">
        <f>_xlfn.ISOWEEKNUM(Tabella2[[#This Row],[Date]])</f>
        <v>6</v>
      </c>
      <c r="D1510" s="104" t="s">
        <v>255</v>
      </c>
      <c r="E1510" s="104" t="s">
        <v>256</v>
      </c>
      <c r="F1510" s="104">
        <v>48</v>
      </c>
      <c r="G1510" s="104" t="s">
        <v>257</v>
      </c>
      <c r="H1510" s="105">
        <v>17</v>
      </c>
      <c r="I1510" s="104" t="s">
        <v>258</v>
      </c>
      <c r="J1510" s="104"/>
      <c r="K1510" s="104" t="s">
        <v>80</v>
      </c>
      <c r="L1510" s="104" t="s">
        <v>299</v>
      </c>
      <c r="M1510" s="104" t="s">
        <v>313</v>
      </c>
      <c r="N1510" s="104"/>
      <c r="O1510" s="108" t="str">
        <f>A1509</f>
        <v>13911</v>
      </c>
      <c r="P1510" s="111" t="s">
        <v>314</v>
      </c>
      <c r="Q1510" s="153">
        <v>0.2951388888888889</v>
      </c>
      <c r="R1510" s="153">
        <v>0.33680555555555558</v>
      </c>
      <c r="S1510" s="153">
        <v>4.1666666666666657E-2</v>
      </c>
      <c r="T1510" s="153">
        <v>0.2951388888888889</v>
      </c>
      <c r="U1510" s="153">
        <v>0.33680555555555558</v>
      </c>
      <c r="V1510" s="153">
        <f>IF(ISBLANK(T1510),"",Tabella2[[#This Row],[ACT STOP]]-Tabella2[[#This Row],[ACT START]])</f>
        <v>4.1666666666666685E-2</v>
      </c>
      <c r="W1510" s="104" t="s">
        <v>122</v>
      </c>
      <c r="X1510" s="104" t="s">
        <v>91</v>
      </c>
      <c r="Y1510" s="110"/>
      <c r="Z1510" s="106"/>
      <c r="AA1510" s="104"/>
      <c r="AB1510" s="107"/>
      <c r="AC1510" s="72">
        <v>1</v>
      </c>
      <c r="AH1510" s="70"/>
      <c r="AI1510" s="70"/>
      <c r="AJ1510">
        <v>0</v>
      </c>
      <c r="AL1510" s="70"/>
      <c r="BM1510" s="135">
        <v>0.2951388888888889</v>
      </c>
      <c r="BN1510" s="136">
        <v>0.33680555555555558</v>
      </c>
      <c r="BO1510" s="101"/>
      <c r="BR1510" s="109" t="str">
        <f t="shared" si="23"/>
        <v>SH-25-1499</v>
      </c>
      <c r="BS1510" s="109" t="s">
        <v>393</v>
      </c>
      <c r="BT1510" t="s">
        <v>122</v>
      </c>
      <c r="BU1510" t="s">
        <v>2979</v>
      </c>
    </row>
    <row r="1511" spans="1:73" hidden="1">
      <c r="A1511" s="103" t="s">
        <v>2980</v>
      </c>
      <c r="B1511" s="102">
        <v>45695</v>
      </c>
      <c r="C1511" s="104">
        <f>_xlfn.ISOWEEKNUM(Tabella2[[#This Row],[Date]])</f>
        <v>6</v>
      </c>
      <c r="D1511" s="104" t="s">
        <v>326</v>
      </c>
      <c r="E1511" s="104" t="s">
        <v>327</v>
      </c>
      <c r="F1511" s="104">
        <v>69</v>
      </c>
      <c r="G1511" s="104" t="s">
        <v>284</v>
      </c>
      <c r="H1511" s="105">
        <v>9</v>
      </c>
      <c r="I1511" s="104" t="s">
        <v>258</v>
      </c>
      <c r="J1511" s="104"/>
      <c r="K1511" s="104" t="s">
        <v>81</v>
      </c>
      <c r="L1511" s="104" t="s">
        <v>259</v>
      </c>
      <c r="M1511" s="104" t="s">
        <v>361</v>
      </c>
      <c r="N1511" s="104"/>
      <c r="O1511" s="106"/>
      <c r="P1511" s="111" t="s">
        <v>2935</v>
      </c>
      <c r="Q1511" s="153" t="s">
        <v>307</v>
      </c>
      <c r="R1511" s="153" t="s">
        <v>308</v>
      </c>
      <c r="S1511" s="153">
        <v>4.1666666666666657E-2</v>
      </c>
      <c r="T1511" s="153">
        <v>0.2951388888888889</v>
      </c>
      <c r="U1511" s="153">
        <v>0.33680555555555558</v>
      </c>
      <c r="V1511" s="153">
        <f>IF(ISBLANK(T1511),"",Tabella2[[#This Row],[ACT STOP]]-Tabella2[[#This Row],[ACT START]])</f>
        <v>4.1666666666666685E-2</v>
      </c>
      <c r="W1511" s="104" t="s">
        <v>92</v>
      </c>
      <c r="X1511" s="104" t="s">
        <v>91</v>
      </c>
      <c r="Y1511" s="110"/>
      <c r="Z1511" s="106"/>
      <c r="AA1511" s="104"/>
      <c r="AB1511" s="107"/>
      <c r="AC1511" s="72">
        <v>1</v>
      </c>
      <c r="AH1511" s="70"/>
      <c r="AI1511" s="70"/>
      <c r="AJ1511">
        <v>0</v>
      </c>
      <c r="AL1511" s="70"/>
      <c r="BM1511" s="135">
        <v>0.2951388888888889</v>
      </c>
      <c r="BN1511" s="136">
        <v>0.33680555555555558</v>
      </c>
      <c r="BO1511" s="101"/>
      <c r="BR1511" s="109" t="str">
        <f t="shared" si="23"/>
        <v>SH-25-1500</v>
      </c>
      <c r="BS1511" s="109" t="s">
        <v>339</v>
      </c>
      <c r="BT1511" t="s">
        <v>92</v>
      </c>
      <c r="BU1511" t="s">
        <v>2981</v>
      </c>
    </row>
    <row r="1512" spans="1:73" hidden="1">
      <c r="A1512" s="103" t="s">
        <v>2982</v>
      </c>
      <c r="B1512" s="102">
        <v>45695</v>
      </c>
      <c r="C1512" s="104">
        <f>_xlfn.ISOWEEKNUM(Tabella2[[#This Row],[Date]])</f>
        <v>6</v>
      </c>
      <c r="D1512" s="104" t="s">
        <v>421</v>
      </c>
      <c r="E1512" s="104" t="s">
        <v>327</v>
      </c>
      <c r="F1512" s="104">
        <v>72</v>
      </c>
      <c r="G1512" s="104" t="s">
        <v>257</v>
      </c>
      <c r="H1512" s="105">
        <v>14</v>
      </c>
      <c r="I1512" s="104" t="s">
        <v>258</v>
      </c>
      <c r="J1512" s="104"/>
      <c r="K1512" s="104" t="s">
        <v>78</v>
      </c>
      <c r="L1512" s="104" t="s">
        <v>259</v>
      </c>
      <c r="M1512" s="104" t="s">
        <v>430</v>
      </c>
      <c r="N1512" s="104"/>
      <c r="O1512" s="106"/>
      <c r="P1512" s="111" t="s">
        <v>2237</v>
      </c>
      <c r="Q1512" s="153" t="s">
        <v>307</v>
      </c>
      <c r="R1512" s="153" t="s">
        <v>308</v>
      </c>
      <c r="S1512" s="153">
        <v>4.1666666666666657E-2</v>
      </c>
      <c r="T1512" s="153" t="s">
        <v>307</v>
      </c>
      <c r="U1512" s="153" t="s">
        <v>308</v>
      </c>
      <c r="V1512" s="153">
        <f>IF(ISBLANK(T1512),"",Tabella2[[#This Row],[ACT STOP]]-Tabella2[[#This Row],[ACT START]])</f>
        <v>4.1666666666666685E-2</v>
      </c>
      <c r="W1512" s="104" t="s">
        <v>92</v>
      </c>
      <c r="X1512" s="104" t="s">
        <v>91</v>
      </c>
      <c r="Y1512" s="110"/>
      <c r="Z1512" s="106"/>
      <c r="AA1512" s="104"/>
      <c r="AB1512" s="107"/>
      <c r="AC1512" s="72">
        <v>1</v>
      </c>
      <c r="AH1512" s="70"/>
      <c r="AI1512" s="70"/>
      <c r="AJ1512">
        <v>0</v>
      </c>
      <c r="AL1512" s="70"/>
      <c r="BM1512" s="135" t="s">
        <v>307</v>
      </c>
      <c r="BN1512" s="136" t="s">
        <v>308</v>
      </c>
      <c r="BO1512" s="101"/>
      <c r="BR1512" s="109" t="str">
        <f t="shared" si="23"/>
        <v>SH-25-1501</v>
      </c>
      <c r="BS1512" s="109" t="s">
        <v>372</v>
      </c>
      <c r="BT1512" t="s">
        <v>92</v>
      </c>
      <c r="BU1512" t="s">
        <v>2983</v>
      </c>
    </row>
    <row r="1513" spans="1:73" hidden="1">
      <c r="A1513" s="103" t="s">
        <v>2984</v>
      </c>
      <c r="B1513" s="102">
        <v>45695</v>
      </c>
      <c r="C1513" s="104">
        <f>_xlfn.ISOWEEKNUM(Tabella2[[#This Row],[Date]])</f>
        <v>6</v>
      </c>
      <c r="D1513" s="104" t="s">
        <v>558</v>
      </c>
      <c r="E1513" s="104" t="s">
        <v>284</v>
      </c>
      <c r="F1513" s="104">
        <v>59</v>
      </c>
      <c r="G1513" s="104" t="s">
        <v>257</v>
      </c>
      <c r="H1513" s="105">
        <v>12</v>
      </c>
      <c r="I1513" s="104"/>
      <c r="J1513" s="104" t="s">
        <v>258</v>
      </c>
      <c r="K1513" s="104" t="s">
        <v>77</v>
      </c>
      <c r="L1513" s="104" t="s">
        <v>259</v>
      </c>
      <c r="M1513" s="104" t="s">
        <v>276</v>
      </c>
      <c r="N1513" s="104"/>
      <c r="O1513" s="106"/>
      <c r="P1513" s="111" t="s">
        <v>467</v>
      </c>
      <c r="Q1513" s="153" t="s">
        <v>307</v>
      </c>
      <c r="R1513" s="153" t="s">
        <v>308</v>
      </c>
      <c r="S1513" s="153">
        <v>4.1666666666666657E-2</v>
      </c>
      <c r="T1513" s="153">
        <v>0.2951388888888889</v>
      </c>
      <c r="U1513" s="153">
        <v>0.33680555555555558</v>
      </c>
      <c r="V1513" s="153">
        <f>IF(ISBLANK(T1513),"",Tabella2[[#This Row],[ACT STOP]]-Tabella2[[#This Row],[ACT START]])</f>
        <v>4.1666666666666685E-2</v>
      </c>
      <c r="W1513" s="104" t="s">
        <v>92</v>
      </c>
      <c r="X1513" s="104" t="s">
        <v>91</v>
      </c>
      <c r="Y1513" s="110"/>
      <c r="Z1513" s="106"/>
      <c r="AA1513" s="104"/>
      <c r="AB1513" s="107"/>
      <c r="AC1513" s="72">
        <v>1</v>
      </c>
      <c r="AH1513" s="70"/>
      <c r="AI1513" s="70"/>
      <c r="AJ1513">
        <v>0</v>
      </c>
      <c r="AL1513" s="70"/>
      <c r="BM1513" s="135">
        <v>0.2951388888888889</v>
      </c>
      <c r="BN1513" s="136">
        <v>0.33680555555555558</v>
      </c>
      <c r="BO1513" s="101"/>
      <c r="BR1513" s="109" t="str">
        <f t="shared" si="23"/>
        <v>SH-25-1502</v>
      </c>
      <c r="BS1513" s="109" t="s">
        <v>266</v>
      </c>
      <c r="BT1513" t="s">
        <v>92</v>
      </c>
      <c r="BU1513" t="s">
        <v>2985</v>
      </c>
    </row>
    <row r="1514" spans="1:73" hidden="1">
      <c r="A1514" s="103" t="s">
        <v>2986</v>
      </c>
      <c r="B1514" s="102">
        <v>45695</v>
      </c>
      <c r="C1514" s="104">
        <f>_xlfn.ISOWEEKNUM(Tabella2[[#This Row],[Date]])</f>
        <v>6</v>
      </c>
      <c r="D1514" s="104" t="s">
        <v>255</v>
      </c>
      <c r="E1514" s="104" t="s">
        <v>256</v>
      </c>
      <c r="F1514" s="104">
        <v>45</v>
      </c>
      <c r="G1514" s="104" t="s">
        <v>257</v>
      </c>
      <c r="H1514" s="105">
        <v>32</v>
      </c>
      <c r="I1514" s="104" t="s">
        <v>258</v>
      </c>
      <c r="J1514" s="104"/>
      <c r="K1514" s="104" t="s">
        <v>79</v>
      </c>
      <c r="L1514" s="104" t="s">
        <v>299</v>
      </c>
      <c r="M1514" s="104" t="s">
        <v>313</v>
      </c>
      <c r="N1514" s="104"/>
      <c r="O1514" s="108" t="str">
        <f>A336</f>
        <v>12738</v>
      </c>
      <c r="P1514" s="111" t="s">
        <v>442</v>
      </c>
      <c r="Q1514" s="153" t="s">
        <v>330</v>
      </c>
      <c r="R1514" s="153" t="s">
        <v>331</v>
      </c>
      <c r="S1514" s="153">
        <v>4.1666666666666657E-2</v>
      </c>
      <c r="T1514" s="153" t="s">
        <v>330</v>
      </c>
      <c r="U1514" s="153" t="s">
        <v>331</v>
      </c>
      <c r="V1514" s="153">
        <f>IF(ISBLANK(T1514),"",Tabella2[[#This Row],[ACT STOP]]-Tabella2[[#This Row],[ACT START]])</f>
        <v>4.1666666666666685E-2</v>
      </c>
      <c r="W1514" s="104" t="s">
        <v>92</v>
      </c>
      <c r="X1514" s="104" t="s">
        <v>91</v>
      </c>
      <c r="Y1514" s="110"/>
      <c r="Z1514" s="106"/>
      <c r="AA1514" s="104"/>
      <c r="AB1514" s="107"/>
      <c r="AC1514" s="72">
        <v>1</v>
      </c>
      <c r="AH1514" s="70"/>
      <c r="AI1514" s="70"/>
      <c r="AJ1514">
        <v>0</v>
      </c>
      <c r="AL1514" s="70"/>
      <c r="BL1514" t="s">
        <v>453</v>
      </c>
      <c r="BM1514" s="135" t="s">
        <v>330</v>
      </c>
      <c r="BN1514" s="136" t="s">
        <v>331</v>
      </c>
      <c r="BO1514" s="101"/>
      <c r="BR1514" s="109" t="str">
        <f t="shared" si="23"/>
        <v>SH-25-1503</v>
      </c>
      <c r="BS1514" s="109" t="s">
        <v>356</v>
      </c>
      <c r="BT1514" t="s">
        <v>92</v>
      </c>
      <c r="BU1514" t="s">
        <v>2987</v>
      </c>
    </row>
    <row r="1515" spans="1:73" hidden="1">
      <c r="A1515" s="103" t="s">
        <v>2988</v>
      </c>
      <c r="B1515" s="102">
        <v>45695</v>
      </c>
      <c r="C1515" s="104">
        <f>_xlfn.ISOWEEKNUM(Tabella2[[#This Row],[Date]])</f>
        <v>6</v>
      </c>
      <c r="D1515" s="104" t="s">
        <v>421</v>
      </c>
      <c r="E1515" s="104" t="s">
        <v>327</v>
      </c>
      <c r="F1515" s="104">
        <v>70</v>
      </c>
      <c r="G1515" s="104" t="s">
        <v>257</v>
      </c>
      <c r="H1515" s="105">
        <v>5</v>
      </c>
      <c r="I1515" s="104" t="s">
        <v>258</v>
      </c>
      <c r="J1515" s="104"/>
      <c r="K1515" s="104" t="s">
        <v>80</v>
      </c>
      <c r="L1515" s="104" t="s">
        <v>259</v>
      </c>
      <c r="M1515" s="104" t="s">
        <v>430</v>
      </c>
      <c r="N1515" s="104"/>
      <c r="O1515" s="106"/>
      <c r="P1515" s="111" t="s">
        <v>2237</v>
      </c>
      <c r="Q1515" s="153" t="s">
        <v>330</v>
      </c>
      <c r="R1515" s="153" t="s">
        <v>331</v>
      </c>
      <c r="S1515" s="153">
        <v>4.1666666666666657E-2</v>
      </c>
      <c r="T1515" s="153" t="s">
        <v>330</v>
      </c>
      <c r="U1515" s="153" t="s">
        <v>331</v>
      </c>
      <c r="V1515" s="153">
        <f>IF(ISBLANK(T1515),"",Tabella2[[#This Row],[ACT STOP]]-Tabella2[[#This Row],[ACT START]])</f>
        <v>4.1666666666666685E-2</v>
      </c>
      <c r="W1515" s="104" t="s">
        <v>92</v>
      </c>
      <c r="X1515" s="104" t="s">
        <v>91</v>
      </c>
      <c r="Y1515" s="110"/>
      <c r="Z1515" s="106"/>
      <c r="AA1515" s="104"/>
      <c r="AB1515" s="107"/>
      <c r="AC1515" s="72">
        <v>1</v>
      </c>
      <c r="AH1515" s="70"/>
      <c r="AI1515" s="70"/>
      <c r="AJ1515">
        <v>0</v>
      </c>
      <c r="AL1515" s="70"/>
      <c r="BM1515" s="135" t="s">
        <v>330</v>
      </c>
      <c r="BN1515" s="136" t="s">
        <v>331</v>
      </c>
      <c r="BO1515" s="101"/>
      <c r="BR1515" s="109" t="str">
        <f t="shared" si="23"/>
        <v>SH-25-1504</v>
      </c>
      <c r="BS1515" s="109" t="s">
        <v>416</v>
      </c>
      <c r="BT1515" t="s">
        <v>92</v>
      </c>
      <c r="BU1515" t="s">
        <v>2989</v>
      </c>
    </row>
    <row r="1516" spans="1:73" hidden="1">
      <c r="A1516" s="103" t="s">
        <v>2990</v>
      </c>
      <c r="B1516" s="102">
        <v>45695</v>
      </c>
      <c r="C1516" s="104">
        <f>_xlfn.ISOWEEKNUM(Tabella2[[#This Row],[Date]])</f>
        <v>6</v>
      </c>
      <c r="D1516" s="104" t="s">
        <v>421</v>
      </c>
      <c r="E1516" s="104" t="s">
        <v>327</v>
      </c>
      <c r="F1516" s="104">
        <v>73</v>
      </c>
      <c r="G1516" s="104" t="s">
        <v>284</v>
      </c>
      <c r="H1516" s="105">
        <v>23</v>
      </c>
      <c r="I1516" s="104" t="s">
        <v>258</v>
      </c>
      <c r="J1516" s="104"/>
      <c r="K1516" s="104" t="s">
        <v>83</v>
      </c>
      <c r="L1516" s="104" t="s">
        <v>259</v>
      </c>
      <c r="M1516" s="104" t="s">
        <v>430</v>
      </c>
      <c r="N1516" s="104"/>
      <c r="O1516" s="106"/>
      <c r="P1516" s="111" t="s">
        <v>2237</v>
      </c>
      <c r="Q1516" s="153" t="s">
        <v>330</v>
      </c>
      <c r="R1516" s="153" t="s">
        <v>331</v>
      </c>
      <c r="S1516" s="153">
        <v>4.1666666666666657E-2</v>
      </c>
      <c r="T1516" s="153" t="s">
        <v>330</v>
      </c>
      <c r="U1516" s="153" t="s">
        <v>331</v>
      </c>
      <c r="V1516" s="153">
        <f>IF(ISBLANK(T1516),"",Tabella2[[#This Row],[ACT STOP]]-Tabella2[[#This Row],[ACT START]])</f>
        <v>4.1666666666666685E-2</v>
      </c>
      <c r="W1516" s="104" t="s">
        <v>92</v>
      </c>
      <c r="X1516" s="104" t="s">
        <v>91</v>
      </c>
      <c r="Y1516" s="110"/>
      <c r="Z1516" s="106"/>
      <c r="AA1516" s="104"/>
      <c r="AB1516" s="107"/>
      <c r="AC1516" s="72">
        <v>1</v>
      </c>
      <c r="AH1516" s="70"/>
      <c r="AI1516" s="70"/>
      <c r="AJ1516">
        <v>0</v>
      </c>
      <c r="AL1516" s="70"/>
      <c r="BM1516" s="135" t="s">
        <v>330</v>
      </c>
      <c r="BN1516" s="136" t="s">
        <v>331</v>
      </c>
      <c r="BO1516" s="101"/>
      <c r="BR1516" s="109" t="str">
        <f t="shared" si="23"/>
        <v>SH-25-1505</v>
      </c>
      <c r="BS1516" s="109" t="s">
        <v>358</v>
      </c>
      <c r="BT1516" t="s">
        <v>92</v>
      </c>
      <c r="BU1516" t="s">
        <v>2991</v>
      </c>
    </row>
    <row r="1517" spans="1:73" hidden="1">
      <c r="A1517" s="103" t="s">
        <v>2992</v>
      </c>
      <c r="B1517" s="102">
        <v>45695</v>
      </c>
      <c r="C1517" s="104">
        <f>_xlfn.ISOWEEKNUM(Tabella2[[#This Row],[Date]])</f>
        <v>6</v>
      </c>
      <c r="D1517" s="104" t="s">
        <v>471</v>
      </c>
      <c r="E1517" s="104" t="s">
        <v>327</v>
      </c>
      <c r="F1517" s="104">
        <v>34</v>
      </c>
      <c r="G1517" s="104" t="s">
        <v>257</v>
      </c>
      <c r="H1517" s="105">
        <v>10</v>
      </c>
      <c r="I1517" s="104" t="s">
        <v>258</v>
      </c>
      <c r="J1517" s="104"/>
      <c r="K1517" s="104" t="s">
        <v>81</v>
      </c>
      <c r="L1517" s="104" t="s">
        <v>259</v>
      </c>
      <c r="M1517" s="104" t="s">
        <v>276</v>
      </c>
      <c r="N1517" s="104"/>
      <c r="O1517" s="106"/>
      <c r="P1517" s="111" t="s">
        <v>742</v>
      </c>
      <c r="Q1517" s="153" t="s">
        <v>330</v>
      </c>
      <c r="R1517" s="153" t="s">
        <v>331</v>
      </c>
      <c r="S1517" s="153">
        <v>4.1666666666666657E-2</v>
      </c>
      <c r="T1517" s="153" t="s">
        <v>330</v>
      </c>
      <c r="U1517" s="153">
        <v>0.40625</v>
      </c>
      <c r="V1517" s="153">
        <f>IF(ISBLANK(T1517),"",Tabella2[[#This Row],[ACT STOP]]-Tabella2[[#This Row],[ACT START]])</f>
        <v>4.8611111111111105E-2</v>
      </c>
      <c r="W1517" s="104" t="s">
        <v>92</v>
      </c>
      <c r="X1517" s="104" t="s">
        <v>91</v>
      </c>
      <c r="Y1517" s="110" t="s">
        <v>2993</v>
      </c>
      <c r="Z1517" s="106"/>
      <c r="AA1517" s="104"/>
      <c r="AB1517" s="107"/>
      <c r="AC1517" s="72">
        <v>1</v>
      </c>
      <c r="AH1517" s="70"/>
      <c r="AI1517" s="70"/>
      <c r="AJ1517">
        <v>0</v>
      </c>
      <c r="AL1517" s="70"/>
      <c r="BM1517" s="135" t="s">
        <v>330</v>
      </c>
      <c r="BN1517" s="136">
        <v>0.40625</v>
      </c>
      <c r="BO1517" s="101">
        <v>6.9444444444444441E-3</v>
      </c>
      <c r="BQ1517" t="s">
        <v>102</v>
      </c>
      <c r="BR1517" s="109" t="str">
        <f t="shared" si="23"/>
        <v>SH-25-1506</v>
      </c>
      <c r="BS1517" s="109" t="s">
        <v>552</v>
      </c>
      <c r="BT1517" t="s">
        <v>92</v>
      </c>
      <c r="BU1517" t="s">
        <v>2994</v>
      </c>
    </row>
    <row r="1518" spans="1:73" hidden="1">
      <c r="A1518" s="103" t="s">
        <v>2995</v>
      </c>
      <c r="B1518" s="102">
        <v>45695</v>
      </c>
      <c r="C1518" s="104">
        <f>_xlfn.ISOWEEKNUM(Tabella2[[#This Row],[Date]])</f>
        <v>6</v>
      </c>
      <c r="D1518" s="104" t="s">
        <v>421</v>
      </c>
      <c r="E1518" s="104" t="s">
        <v>327</v>
      </c>
      <c r="F1518" s="104">
        <v>71</v>
      </c>
      <c r="G1518" s="104" t="s">
        <v>257</v>
      </c>
      <c r="H1518" s="105">
        <v>9</v>
      </c>
      <c r="I1518" s="104" t="s">
        <v>258</v>
      </c>
      <c r="J1518" s="104"/>
      <c r="K1518" s="104" t="s">
        <v>79</v>
      </c>
      <c r="L1518" s="104" t="s">
        <v>299</v>
      </c>
      <c r="M1518" s="104" t="s">
        <v>430</v>
      </c>
      <c r="N1518" s="104"/>
      <c r="O1518" s="108" t="str">
        <f>A337</f>
        <v>12739</v>
      </c>
      <c r="P1518" s="111" t="s">
        <v>431</v>
      </c>
      <c r="Q1518" s="153" t="s">
        <v>336</v>
      </c>
      <c r="R1518" s="153" t="s">
        <v>337</v>
      </c>
      <c r="S1518" s="153">
        <v>4.1666666666666657E-2</v>
      </c>
      <c r="T1518" s="153" t="s">
        <v>336</v>
      </c>
      <c r="U1518" s="153" t="s">
        <v>337</v>
      </c>
      <c r="V1518" s="153">
        <f>IF(ISBLANK(T1518),"",Tabella2[[#This Row],[ACT STOP]]-Tabella2[[#This Row],[ACT START]])</f>
        <v>4.1666666666666685E-2</v>
      </c>
      <c r="W1518" s="104" t="s">
        <v>92</v>
      </c>
      <c r="X1518" s="104" t="s">
        <v>91</v>
      </c>
      <c r="Y1518" s="110"/>
      <c r="Z1518" s="106"/>
      <c r="AA1518" s="104"/>
      <c r="AB1518" s="107"/>
      <c r="AC1518" s="72">
        <v>1</v>
      </c>
      <c r="AH1518" s="70"/>
      <c r="AI1518" s="70"/>
      <c r="AJ1518">
        <v>0</v>
      </c>
      <c r="AL1518" s="70"/>
      <c r="BM1518" s="135" t="s">
        <v>336</v>
      </c>
      <c r="BN1518" s="136" t="s">
        <v>337</v>
      </c>
      <c r="BO1518" s="101"/>
      <c r="BR1518" s="109" t="str">
        <f t="shared" si="23"/>
        <v>SH-25-1507</v>
      </c>
      <c r="BS1518" s="109" t="s">
        <v>318</v>
      </c>
      <c r="BT1518" t="s">
        <v>92</v>
      </c>
      <c r="BU1518" t="s">
        <v>2996</v>
      </c>
    </row>
    <row r="1519" spans="1:73" hidden="1">
      <c r="A1519" s="103" t="s">
        <v>2997</v>
      </c>
      <c r="B1519" s="102">
        <v>45695</v>
      </c>
      <c r="C1519" s="104">
        <f>_xlfn.ISOWEEKNUM(Tabella2[[#This Row],[Date]])</f>
        <v>6</v>
      </c>
      <c r="D1519" s="104" t="s">
        <v>455</v>
      </c>
      <c r="E1519" s="104" t="s">
        <v>284</v>
      </c>
      <c r="F1519" s="104">
        <v>38</v>
      </c>
      <c r="G1519" s="104" t="s">
        <v>284</v>
      </c>
      <c r="H1519" s="105">
        <v>9</v>
      </c>
      <c r="I1519" s="104"/>
      <c r="J1519" s="104" t="s">
        <v>258</v>
      </c>
      <c r="K1519" s="104" t="s">
        <v>83</v>
      </c>
      <c r="L1519" s="104" t="s">
        <v>299</v>
      </c>
      <c r="M1519" s="104" t="s">
        <v>276</v>
      </c>
      <c r="N1519" s="104"/>
      <c r="O1519" s="108" t="str">
        <f>A338</f>
        <v>12740</v>
      </c>
      <c r="P1519" s="111" t="s">
        <v>2791</v>
      </c>
      <c r="Q1519" s="153" t="s">
        <v>336</v>
      </c>
      <c r="R1519" s="153" t="s">
        <v>337</v>
      </c>
      <c r="S1519" s="153">
        <v>4.1666666666666657E-2</v>
      </c>
      <c r="T1519" s="153" t="s">
        <v>336</v>
      </c>
      <c r="U1519" s="153" t="s">
        <v>337</v>
      </c>
      <c r="V1519" s="153">
        <f>IF(ISBLANK(T1519),"",Tabella2[[#This Row],[ACT STOP]]-Tabella2[[#This Row],[ACT START]])</f>
        <v>4.1666666666666685E-2</v>
      </c>
      <c r="W1519" s="104" t="s">
        <v>92</v>
      </c>
      <c r="X1519" s="104" t="s">
        <v>91</v>
      </c>
      <c r="Y1519" s="110"/>
      <c r="Z1519" s="106"/>
      <c r="AA1519" s="104"/>
      <c r="AB1519" s="107"/>
      <c r="AC1519" s="72">
        <v>1</v>
      </c>
      <c r="AH1519" s="70"/>
      <c r="AI1519" s="70"/>
      <c r="AJ1519">
        <v>0</v>
      </c>
      <c r="AL1519" s="70"/>
      <c r="BM1519" s="135" t="s">
        <v>336</v>
      </c>
      <c r="BN1519" s="136" t="s">
        <v>337</v>
      </c>
      <c r="BO1519" s="101"/>
      <c r="BR1519" s="109" t="str">
        <f t="shared" si="23"/>
        <v>SH-25-1508</v>
      </c>
      <c r="BS1519" s="109" t="s">
        <v>339</v>
      </c>
      <c r="BT1519" t="s">
        <v>92</v>
      </c>
      <c r="BU1519" t="s">
        <v>2998</v>
      </c>
    </row>
    <row r="1520" spans="1:73" hidden="1">
      <c r="A1520" s="103" t="s">
        <v>2999</v>
      </c>
      <c r="B1520" s="102">
        <v>45695</v>
      </c>
      <c r="C1520" s="104">
        <f>_xlfn.ISOWEEKNUM(Tabella2[[#This Row],[Date]])</f>
        <v>6</v>
      </c>
      <c r="D1520" s="104" t="s">
        <v>478</v>
      </c>
      <c r="E1520" s="104" t="s">
        <v>284</v>
      </c>
      <c r="F1520" s="104">
        <v>64</v>
      </c>
      <c r="G1520" s="104" t="s">
        <v>257</v>
      </c>
      <c r="H1520" s="105">
        <v>14</v>
      </c>
      <c r="I1520" s="104"/>
      <c r="J1520" s="104" t="s">
        <v>258</v>
      </c>
      <c r="K1520" s="104" t="s">
        <v>81</v>
      </c>
      <c r="L1520" s="104" t="s">
        <v>259</v>
      </c>
      <c r="M1520" s="104" t="s">
        <v>276</v>
      </c>
      <c r="N1520" s="104"/>
      <c r="O1520" s="106"/>
      <c r="P1520" s="111" t="s">
        <v>3000</v>
      </c>
      <c r="Q1520" s="153" t="s">
        <v>336</v>
      </c>
      <c r="R1520" s="153" t="s">
        <v>337</v>
      </c>
      <c r="S1520" s="153">
        <v>4.1666666666666657E-2</v>
      </c>
      <c r="T1520" s="153" t="s">
        <v>336</v>
      </c>
      <c r="U1520" s="153" t="s">
        <v>337</v>
      </c>
      <c r="V1520" s="153">
        <f>IF(ISBLANK(T1520),"",Tabella2[[#This Row],[ACT STOP]]-Tabella2[[#This Row],[ACT START]])</f>
        <v>4.1666666666666685E-2</v>
      </c>
      <c r="W1520" s="104" t="s">
        <v>92</v>
      </c>
      <c r="X1520" s="104" t="s">
        <v>91</v>
      </c>
      <c r="Y1520" s="110"/>
      <c r="Z1520" s="106"/>
      <c r="AA1520" s="104"/>
      <c r="AB1520" s="107"/>
      <c r="AC1520" s="72">
        <v>1</v>
      </c>
      <c r="AH1520" s="70"/>
      <c r="AI1520" s="70"/>
      <c r="AJ1520">
        <v>0</v>
      </c>
      <c r="AL1520" s="70"/>
      <c r="BM1520" s="135" t="s">
        <v>336</v>
      </c>
      <c r="BN1520" s="136" t="s">
        <v>337</v>
      </c>
      <c r="BO1520" s="101"/>
      <c r="BR1520" s="109" t="str">
        <f t="shared" si="23"/>
        <v>SH-25-1509</v>
      </c>
      <c r="BS1520" s="109" t="s">
        <v>372</v>
      </c>
      <c r="BT1520" t="s">
        <v>92</v>
      </c>
      <c r="BU1520" t="s">
        <v>3001</v>
      </c>
    </row>
    <row r="1521" spans="1:73" hidden="1">
      <c r="A1521" s="103" t="s">
        <v>3002</v>
      </c>
      <c r="B1521" s="102">
        <v>45695</v>
      </c>
      <c r="C1521" s="104">
        <f>_xlfn.ISOWEEKNUM(Tabella2[[#This Row],[Date]])</f>
        <v>6</v>
      </c>
      <c r="D1521" s="104" t="s">
        <v>421</v>
      </c>
      <c r="E1521" s="104" t="s">
        <v>327</v>
      </c>
      <c r="F1521" s="104">
        <v>70</v>
      </c>
      <c r="G1521" s="104" t="s">
        <v>257</v>
      </c>
      <c r="H1521" s="105">
        <v>1</v>
      </c>
      <c r="I1521" s="104" t="s">
        <v>258</v>
      </c>
      <c r="J1521" s="104"/>
      <c r="K1521" s="104" t="s">
        <v>79</v>
      </c>
      <c r="L1521" s="104" t="s">
        <v>299</v>
      </c>
      <c r="M1521" s="104" t="s">
        <v>430</v>
      </c>
      <c r="N1521" s="104"/>
      <c r="O1521" s="108" t="str">
        <f>A339</f>
        <v>12741</v>
      </c>
      <c r="P1521" s="111" t="s">
        <v>431</v>
      </c>
      <c r="Q1521" s="153" t="s">
        <v>349</v>
      </c>
      <c r="R1521" s="153" t="s">
        <v>350</v>
      </c>
      <c r="S1521" s="153">
        <v>4.1666666666666657E-2</v>
      </c>
      <c r="T1521" s="153" t="s">
        <v>349</v>
      </c>
      <c r="U1521" s="153" t="s">
        <v>350</v>
      </c>
      <c r="V1521" s="153">
        <f>IF(ISBLANK(T1521),"",Tabella2[[#This Row],[ACT STOP]]-Tabella2[[#This Row],[ACT START]])</f>
        <v>4.1666666666666685E-2</v>
      </c>
      <c r="W1521" s="104" t="s">
        <v>92</v>
      </c>
      <c r="X1521" s="104" t="s">
        <v>91</v>
      </c>
      <c r="Y1521" s="110"/>
      <c r="Z1521" s="106"/>
      <c r="AA1521" s="104"/>
      <c r="AB1521" s="107"/>
      <c r="AC1521" s="72">
        <v>1</v>
      </c>
      <c r="AH1521" s="70"/>
      <c r="AI1521" s="70"/>
      <c r="AJ1521">
        <v>0</v>
      </c>
      <c r="AL1521" s="70"/>
      <c r="BM1521" s="135" t="s">
        <v>349</v>
      </c>
      <c r="BN1521" s="136" t="s">
        <v>350</v>
      </c>
      <c r="BO1521" s="101"/>
      <c r="BR1521" s="109" t="str">
        <f t="shared" si="23"/>
        <v>SH-25-1510</v>
      </c>
      <c r="BS1521" s="109" t="s">
        <v>332</v>
      </c>
      <c r="BT1521" t="s">
        <v>92</v>
      </c>
      <c r="BU1521" t="s">
        <v>3003</v>
      </c>
    </row>
    <row r="1522" spans="1:73" hidden="1">
      <c r="A1522" s="103" t="s">
        <v>3004</v>
      </c>
      <c r="B1522" s="102">
        <v>45695</v>
      </c>
      <c r="C1522" s="104">
        <f>_xlfn.ISOWEEKNUM(Tabella2[[#This Row],[Date]])</f>
        <v>6</v>
      </c>
      <c r="D1522" s="104" t="s">
        <v>421</v>
      </c>
      <c r="E1522" s="104" t="s">
        <v>327</v>
      </c>
      <c r="F1522" s="104">
        <v>73</v>
      </c>
      <c r="G1522" s="104" t="s">
        <v>284</v>
      </c>
      <c r="H1522" s="105">
        <v>22</v>
      </c>
      <c r="I1522" s="104" t="s">
        <v>258</v>
      </c>
      <c r="J1522" s="104"/>
      <c r="K1522" s="104" t="s">
        <v>83</v>
      </c>
      <c r="L1522" s="104" t="s">
        <v>299</v>
      </c>
      <c r="M1522" s="104" t="s">
        <v>430</v>
      </c>
      <c r="N1522" s="104"/>
      <c r="O1522" s="108" t="str">
        <f>A340</f>
        <v>12742</v>
      </c>
      <c r="P1522" s="111" t="s">
        <v>431</v>
      </c>
      <c r="Q1522" s="153" t="s">
        <v>349</v>
      </c>
      <c r="R1522" s="153" t="s">
        <v>350</v>
      </c>
      <c r="S1522" s="153">
        <v>4.1666666666666657E-2</v>
      </c>
      <c r="T1522" s="153" t="s">
        <v>349</v>
      </c>
      <c r="U1522" s="153" t="s">
        <v>350</v>
      </c>
      <c r="V1522" s="153">
        <f>IF(ISBLANK(T1522),"",Tabella2[[#This Row],[ACT STOP]]-Tabella2[[#This Row],[ACT START]])</f>
        <v>4.1666666666666685E-2</v>
      </c>
      <c r="W1522" s="104" t="s">
        <v>92</v>
      </c>
      <c r="X1522" s="104" t="s">
        <v>91</v>
      </c>
      <c r="Y1522" s="110"/>
      <c r="Z1522" s="106"/>
      <c r="AA1522" s="104"/>
      <c r="AB1522" s="107"/>
      <c r="AC1522" s="72">
        <v>1</v>
      </c>
      <c r="AH1522" s="70"/>
      <c r="AI1522" s="70"/>
      <c r="AJ1522">
        <v>0</v>
      </c>
      <c r="AL1522" s="70"/>
      <c r="BM1522" s="135" t="s">
        <v>349</v>
      </c>
      <c r="BN1522" s="136" t="s">
        <v>350</v>
      </c>
      <c r="BO1522" s="101"/>
      <c r="BR1522" s="109" t="str">
        <f t="shared" si="23"/>
        <v>SH-25-1511</v>
      </c>
      <c r="BS1522" s="109" t="s">
        <v>295</v>
      </c>
      <c r="BT1522" t="s">
        <v>92</v>
      </c>
      <c r="BU1522" t="s">
        <v>3005</v>
      </c>
    </row>
    <row r="1523" spans="1:73" hidden="1">
      <c r="A1523" s="103" t="s">
        <v>3006</v>
      </c>
      <c r="B1523" s="102">
        <v>45695</v>
      </c>
      <c r="C1523" s="104">
        <f>_xlfn.ISOWEEKNUM(Tabella2[[#This Row],[Date]])</f>
        <v>6</v>
      </c>
      <c r="D1523" s="104" t="s">
        <v>326</v>
      </c>
      <c r="E1523" s="104" t="s">
        <v>327</v>
      </c>
      <c r="F1523" s="104">
        <v>64</v>
      </c>
      <c r="G1523" s="104" t="s">
        <v>257</v>
      </c>
      <c r="H1523" s="105">
        <v>10</v>
      </c>
      <c r="I1523" s="104" t="s">
        <v>258</v>
      </c>
      <c r="J1523" s="104"/>
      <c r="K1523" s="104" t="s">
        <v>81</v>
      </c>
      <c r="L1523" s="104" t="s">
        <v>259</v>
      </c>
      <c r="M1523" s="104" t="s">
        <v>361</v>
      </c>
      <c r="N1523" s="104"/>
      <c r="O1523" s="106"/>
      <c r="P1523" s="111" t="s">
        <v>2935</v>
      </c>
      <c r="Q1523" s="153" t="s">
        <v>349</v>
      </c>
      <c r="R1523" s="153" t="s">
        <v>350</v>
      </c>
      <c r="S1523" s="153">
        <v>4.1666666666666657E-2</v>
      </c>
      <c r="T1523" s="153" t="s">
        <v>349</v>
      </c>
      <c r="U1523" s="153" t="s">
        <v>350</v>
      </c>
      <c r="V1523" s="153">
        <f>IF(ISBLANK(T1523),"",Tabella2[[#This Row],[ACT STOP]]-Tabella2[[#This Row],[ACT START]])</f>
        <v>4.1666666666666685E-2</v>
      </c>
      <c r="W1523" s="104" t="s">
        <v>92</v>
      </c>
      <c r="X1523" s="104" t="s">
        <v>91</v>
      </c>
      <c r="Y1523" s="110"/>
      <c r="Z1523" s="106"/>
      <c r="AA1523" s="104"/>
      <c r="AB1523" s="107"/>
      <c r="AC1523" s="72">
        <v>1</v>
      </c>
      <c r="AH1523" s="70"/>
      <c r="AI1523" s="70"/>
      <c r="AJ1523">
        <v>0</v>
      </c>
      <c r="AL1523" s="70"/>
      <c r="BM1523" s="135" t="s">
        <v>349</v>
      </c>
      <c r="BN1523" s="136" t="s">
        <v>350</v>
      </c>
      <c r="BO1523" s="101"/>
      <c r="BR1523" s="109" t="str">
        <f t="shared" si="23"/>
        <v>SH-25-1512</v>
      </c>
      <c r="BS1523" s="109" t="s">
        <v>552</v>
      </c>
      <c r="BT1523" t="s">
        <v>92</v>
      </c>
      <c r="BU1523" t="s">
        <v>3007</v>
      </c>
    </row>
    <row r="1524" spans="1:73" hidden="1">
      <c r="A1524" s="103" t="s">
        <v>3008</v>
      </c>
      <c r="B1524" s="102">
        <v>45695</v>
      </c>
      <c r="C1524" s="104">
        <f>_xlfn.ISOWEEKNUM(Tabella2[[#This Row],[Date]])</f>
        <v>6</v>
      </c>
      <c r="D1524" s="104" t="s">
        <v>574</v>
      </c>
      <c r="E1524" s="104" t="s">
        <v>284</v>
      </c>
      <c r="F1524" s="104">
        <v>66</v>
      </c>
      <c r="G1524" s="104" t="s">
        <v>257</v>
      </c>
      <c r="H1524" s="105">
        <v>5</v>
      </c>
      <c r="I1524" s="104"/>
      <c r="J1524" s="104" t="s">
        <v>258</v>
      </c>
      <c r="K1524" s="104" t="s">
        <v>75</v>
      </c>
      <c r="L1524" s="104" t="s">
        <v>259</v>
      </c>
      <c r="M1524" s="104" t="s">
        <v>276</v>
      </c>
      <c r="N1524" s="104"/>
      <c r="O1524" s="106"/>
      <c r="P1524" s="111" t="s">
        <v>3000</v>
      </c>
      <c r="Q1524" s="153" t="s">
        <v>349</v>
      </c>
      <c r="R1524" s="153" t="s">
        <v>350</v>
      </c>
      <c r="S1524" s="153">
        <v>4.1666666666666657E-2</v>
      </c>
      <c r="T1524" s="153" t="s">
        <v>349</v>
      </c>
      <c r="U1524" s="153" t="s">
        <v>350</v>
      </c>
      <c r="V1524" s="153">
        <f>IF(ISBLANK(T1524),"",Tabella2[[#This Row],[ACT STOP]]-Tabella2[[#This Row],[ACT START]])</f>
        <v>4.1666666666666685E-2</v>
      </c>
      <c r="W1524" s="104" t="s">
        <v>92</v>
      </c>
      <c r="X1524" s="104" t="s">
        <v>91</v>
      </c>
      <c r="Y1524" s="110"/>
      <c r="Z1524" s="106"/>
      <c r="AA1524" s="104"/>
      <c r="AB1524" s="107"/>
      <c r="AC1524" s="72">
        <v>1</v>
      </c>
      <c r="AH1524" s="70"/>
      <c r="AI1524" s="70"/>
      <c r="AJ1524">
        <v>0</v>
      </c>
      <c r="AL1524" s="70"/>
      <c r="BM1524" s="135" t="s">
        <v>349</v>
      </c>
      <c r="BN1524" s="136" t="s">
        <v>350</v>
      </c>
      <c r="BO1524" s="101"/>
      <c r="BR1524" s="109" t="str">
        <f t="shared" si="23"/>
        <v>SH-25-1513</v>
      </c>
      <c r="BS1524" s="109" t="s">
        <v>416</v>
      </c>
      <c r="BT1524" t="s">
        <v>92</v>
      </c>
      <c r="BU1524" t="s">
        <v>3009</v>
      </c>
    </row>
    <row r="1525" spans="1:73" hidden="1">
      <c r="A1525" s="103" t="s">
        <v>3010</v>
      </c>
      <c r="B1525" s="102">
        <v>45698</v>
      </c>
      <c r="C1525" s="104">
        <f>_xlfn.ISOWEEKNUM(Tabella2[[#This Row],[Date]])</f>
        <v>7</v>
      </c>
      <c r="D1525" s="104" t="s">
        <v>326</v>
      </c>
      <c r="E1525" s="104" t="s">
        <v>327</v>
      </c>
      <c r="F1525" s="104">
        <v>64</v>
      </c>
      <c r="G1525" s="104" t="s">
        <v>257</v>
      </c>
      <c r="H1525" s="105">
        <v>1</v>
      </c>
      <c r="I1525" s="104" t="s">
        <v>258</v>
      </c>
      <c r="J1525" s="104"/>
      <c r="K1525" s="104" t="s">
        <v>83</v>
      </c>
      <c r="L1525" s="104" t="s">
        <v>299</v>
      </c>
      <c r="M1525" s="104" t="s">
        <v>977</v>
      </c>
      <c r="N1525" s="104"/>
      <c r="O1525" s="106" t="str">
        <f>A342</f>
        <v>12744</v>
      </c>
      <c r="P1525" s="111" t="s">
        <v>2853</v>
      </c>
      <c r="Q1525" s="153" t="s">
        <v>307</v>
      </c>
      <c r="R1525" s="153" t="s">
        <v>308</v>
      </c>
      <c r="S1525" s="153">
        <v>4.1666666666666657E-2</v>
      </c>
      <c r="T1525" s="153" t="s">
        <v>307</v>
      </c>
      <c r="U1525" s="153" t="s">
        <v>308</v>
      </c>
      <c r="V1525" s="153">
        <f>IF(ISBLANK(T1525),"",Tabella2[[#This Row],[ACT STOP]]-Tabella2[[#This Row],[ACT START]])</f>
        <v>4.1666666666666685E-2</v>
      </c>
      <c r="W1525" s="104" t="s">
        <v>92</v>
      </c>
      <c r="X1525" s="104" t="s">
        <v>91</v>
      </c>
      <c r="Y1525" s="110"/>
      <c r="Z1525" s="106"/>
      <c r="AA1525" s="104"/>
      <c r="AB1525" s="107"/>
      <c r="AC1525" s="72">
        <v>1</v>
      </c>
      <c r="AH1525" s="70"/>
      <c r="AI1525" s="70"/>
      <c r="AJ1525">
        <v>0</v>
      </c>
      <c r="AL1525" s="70"/>
      <c r="BM1525" s="135" t="s">
        <v>307</v>
      </c>
      <c r="BN1525" s="136" t="s">
        <v>308</v>
      </c>
      <c r="BO1525" s="101"/>
      <c r="BR1525" s="109" t="str">
        <f t="shared" si="23"/>
        <v>SH-25-1514</v>
      </c>
      <c r="BS1525" s="109" t="s">
        <v>332</v>
      </c>
      <c r="BT1525" t="s">
        <v>92</v>
      </c>
      <c r="BU1525" t="s">
        <v>3011</v>
      </c>
    </row>
    <row r="1526" spans="1:73" hidden="1">
      <c r="A1526" s="103" t="s">
        <v>3012</v>
      </c>
      <c r="B1526" s="102">
        <v>45698</v>
      </c>
      <c r="C1526" s="104">
        <f>_xlfn.ISOWEEKNUM(Tabella2[[#This Row],[Date]])</f>
        <v>7</v>
      </c>
      <c r="D1526" s="104" t="s">
        <v>1914</v>
      </c>
      <c r="E1526" s="104" t="s">
        <v>284</v>
      </c>
      <c r="F1526" s="104">
        <v>39</v>
      </c>
      <c r="G1526" s="104" t="s">
        <v>257</v>
      </c>
      <c r="H1526" s="105">
        <v>33</v>
      </c>
      <c r="I1526" s="104"/>
      <c r="J1526" s="104" t="s">
        <v>258</v>
      </c>
      <c r="K1526" s="104" t="s">
        <v>77</v>
      </c>
      <c r="L1526" s="104" t="s">
        <v>259</v>
      </c>
      <c r="M1526" s="104" t="s">
        <v>276</v>
      </c>
      <c r="N1526" s="104"/>
      <c r="O1526" s="106"/>
      <c r="P1526" s="111" t="s">
        <v>2009</v>
      </c>
      <c r="Q1526" s="153">
        <v>0.33333333333333331</v>
      </c>
      <c r="R1526" s="153">
        <v>0.375</v>
      </c>
      <c r="S1526" s="153">
        <v>4.1666666666666657E-2</v>
      </c>
      <c r="T1526" s="153">
        <v>0.33333333333333331</v>
      </c>
      <c r="U1526" s="153">
        <v>0.375</v>
      </c>
      <c r="V1526" s="153">
        <f>IF(ISBLANK(T1526),"",Tabella2[[#This Row],[ACT STOP]]-Tabella2[[#This Row],[ACT START]])</f>
        <v>4.1666666666666685E-2</v>
      </c>
      <c r="W1526" s="104" t="s">
        <v>92</v>
      </c>
      <c r="X1526" s="104" t="s">
        <v>91</v>
      </c>
      <c r="Y1526" s="110"/>
      <c r="Z1526" s="106"/>
      <c r="AA1526" s="104"/>
      <c r="AB1526" s="107"/>
      <c r="AC1526" s="72">
        <v>1</v>
      </c>
      <c r="AH1526" s="70"/>
      <c r="AI1526" s="70"/>
      <c r="AJ1526">
        <v>0</v>
      </c>
      <c r="AL1526" s="70"/>
      <c r="BM1526" s="135">
        <v>0.33333333333333331</v>
      </c>
      <c r="BN1526" s="136">
        <v>0.375</v>
      </c>
      <c r="BO1526" s="101"/>
      <c r="BR1526" s="109" t="str">
        <f t="shared" si="23"/>
        <v>SH-25-1515</v>
      </c>
      <c r="BS1526" s="109" t="s">
        <v>458</v>
      </c>
      <c r="BT1526" t="s">
        <v>92</v>
      </c>
      <c r="BU1526" t="s">
        <v>3013</v>
      </c>
    </row>
    <row r="1527" spans="1:73" hidden="1">
      <c r="A1527" s="103" t="s">
        <v>3014</v>
      </c>
      <c r="B1527" s="102">
        <v>45698</v>
      </c>
      <c r="C1527" s="104">
        <f>_xlfn.ISOWEEKNUM(Tabella2[[#This Row],[Date]])</f>
        <v>7</v>
      </c>
      <c r="D1527" s="104" t="s">
        <v>471</v>
      </c>
      <c r="E1527" s="104" t="s">
        <v>327</v>
      </c>
      <c r="F1527" s="104">
        <v>34</v>
      </c>
      <c r="G1527" s="104" t="s">
        <v>284</v>
      </c>
      <c r="H1527" s="105">
        <v>22</v>
      </c>
      <c r="I1527" s="104" t="s">
        <v>258</v>
      </c>
      <c r="J1527" s="104"/>
      <c r="K1527" s="104" t="s">
        <v>81</v>
      </c>
      <c r="L1527" s="104" t="s">
        <v>259</v>
      </c>
      <c r="M1527" s="104" t="s">
        <v>276</v>
      </c>
      <c r="N1527" s="104"/>
      <c r="O1527" s="106"/>
      <c r="P1527" s="111" t="s">
        <v>745</v>
      </c>
      <c r="Q1527" s="153" t="s">
        <v>307</v>
      </c>
      <c r="R1527" s="153" t="s">
        <v>308</v>
      </c>
      <c r="S1527" s="153">
        <v>4.1666666666666657E-2</v>
      </c>
      <c r="T1527" s="153" t="s">
        <v>307</v>
      </c>
      <c r="U1527" s="153" t="s">
        <v>308</v>
      </c>
      <c r="V1527" s="153">
        <f>IF(ISBLANK(T1527),"",Tabella2[[#This Row],[ACT STOP]]-Tabella2[[#This Row],[ACT START]])</f>
        <v>4.1666666666666685E-2</v>
      </c>
      <c r="W1527" s="104" t="s">
        <v>92</v>
      </c>
      <c r="X1527" s="104" t="s">
        <v>91</v>
      </c>
      <c r="Y1527" s="110"/>
      <c r="Z1527" s="106"/>
      <c r="AA1527" s="104"/>
      <c r="AB1527" s="107"/>
      <c r="AC1527" s="72">
        <v>1</v>
      </c>
      <c r="AH1527" s="70"/>
      <c r="AI1527" s="70"/>
      <c r="AJ1527">
        <v>0</v>
      </c>
      <c r="AL1527" s="70"/>
      <c r="BM1527" s="135" t="s">
        <v>307</v>
      </c>
      <c r="BN1527" s="136" t="s">
        <v>308</v>
      </c>
      <c r="BO1527" s="101"/>
      <c r="BR1527" s="109" t="str">
        <f t="shared" si="23"/>
        <v>SH-25-1516</v>
      </c>
      <c r="BS1527" s="109" t="s">
        <v>295</v>
      </c>
      <c r="BT1527" t="s">
        <v>92</v>
      </c>
      <c r="BU1527" t="s">
        <v>3015</v>
      </c>
    </row>
    <row r="1528" spans="1:73" hidden="1">
      <c r="A1528" s="103" t="s">
        <v>3016</v>
      </c>
      <c r="B1528" s="102">
        <v>45698</v>
      </c>
      <c r="C1528" s="104">
        <f>_xlfn.ISOWEEKNUM(Tabella2[[#This Row],[Date]])</f>
        <v>7</v>
      </c>
      <c r="D1528" s="104" t="s">
        <v>421</v>
      </c>
      <c r="E1528" s="104" t="s">
        <v>327</v>
      </c>
      <c r="F1528" s="104">
        <v>72</v>
      </c>
      <c r="G1528" s="104" t="s">
        <v>257</v>
      </c>
      <c r="H1528" s="105">
        <v>10</v>
      </c>
      <c r="I1528" s="104" t="s">
        <v>258</v>
      </c>
      <c r="J1528" s="104"/>
      <c r="K1528" s="104" t="s">
        <v>79</v>
      </c>
      <c r="L1528" s="104" t="s">
        <v>299</v>
      </c>
      <c r="M1528" s="104" t="s">
        <v>430</v>
      </c>
      <c r="N1528" s="104"/>
      <c r="O1528" s="106" t="str">
        <f>A343</f>
        <v>12745</v>
      </c>
      <c r="P1528" s="111" t="s">
        <v>431</v>
      </c>
      <c r="Q1528" s="153" t="s">
        <v>330</v>
      </c>
      <c r="R1528" s="153" t="s">
        <v>331</v>
      </c>
      <c r="S1528" s="153">
        <v>4.1666666666666657E-2</v>
      </c>
      <c r="T1528" s="153">
        <v>0.3576388888888889</v>
      </c>
      <c r="U1528" s="153">
        <v>0.39930555555555558</v>
      </c>
      <c r="V1528" s="153">
        <f>IF(ISBLANK(T1528),"",Tabella2[[#This Row],[ACT STOP]]-Tabella2[[#This Row],[ACT START]])</f>
        <v>4.1666666666666685E-2</v>
      </c>
      <c r="W1528" s="104" t="s">
        <v>92</v>
      </c>
      <c r="X1528" s="104" t="s">
        <v>91</v>
      </c>
      <c r="Y1528" s="110" t="s">
        <v>3017</v>
      </c>
      <c r="Z1528" s="106"/>
      <c r="AA1528" s="104"/>
      <c r="AB1528" s="107"/>
      <c r="AC1528" s="72">
        <v>1</v>
      </c>
      <c r="AH1528" s="70"/>
      <c r="AI1528" s="70"/>
      <c r="AJ1528">
        <v>0</v>
      </c>
      <c r="AL1528" s="70"/>
      <c r="BM1528" s="135">
        <v>0.3576388888888889</v>
      </c>
      <c r="BN1528" s="136">
        <v>0.39930555555555558</v>
      </c>
      <c r="BO1528" s="101"/>
      <c r="BR1528" s="109" t="str">
        <f t="shared" si="23"/>
        <v>SH-25-1517</v>
      </c>
      <c r="BS1528" s="109" t="s">
        <v>552</v>
      </c>
      <c r="BT1528" t="s">
        <v>92</v>
      </c>
      <c r="BU1528" t="s">
        <v>3018</v>
      </c>
    </row>
    <row r="1529" spans="1:73" hidden="1">
      <c r="A1529" s="103" t="s">
        <v>3019</v>
      </c>
      <c r="B1529" s="102">
        <v>45698</v>
      </c>
      <c r="C1529" s="104">
        <f>_xlfn.ISOWEEKNUM(Tabella2[[#This Row],[Date]])</f>
        <v>7</v>
      </c>
      <c r="D1529" s="104" t="s">
        <v>255</v>
      </c>
      <c r="E1529" s="104" t="s">
        <v>256</v>
      </c>
      <c r="F1529" s="104">
        <v>48</v>
      </c>
      <c r="G1529" s="104" t="s">
        <v>257</v>
      </c>
      <c r="H1529" s="105">
        <v>5</v>
      </c>
      <c r="I1529" s="104" t="s">
        <v>258</v>
      </c>
      <c r="J1529" s="104"/>
      <c r="K1529" s="104" t="s">
        <v>83</v>
      </c>
      <c r="L1529" s="104" t="s">
        <v>299</v>
      </c>
      <c r="M1529" s="104" t="s">
        <v>313</v>
      </c>
      <c r="N1529" s="104"/>
      <c r="O1529" s="106" t="str">
        <f>A1530</f>
        <v>13932</v>
      </c>
      <c r="P1529" s="111" t="s">
        <v>442</v>
      </c>
      <c r="Q1529" s="153" t="s">
        <v>330</v>
      </c>
      <c r="R1529" s="153" t="s">
        <v>331</v>
      </c>
      <c r="S1529" s="153">
        <v>4.1666666666666657E-2</v>
      </c>
      <c r="T1529" s="153" t="s">
        <v>330</v>
      </c>
      <c r="U1529" s="153" t="s">
        <v>331</v>
      </c>
      <c r="V1529" s="153">
        <f>IF(ISBLANK(T1529),"",Tabella2[[#This Row],[ACT STOP]]-Tabella2[[#This Row],[ACT START]])</f>
        <v>4.1666666666666685E-2</v>
      </c>
      <c r="W1529" s="104" t="s">
        <v>92</v>
      </c>
      <c r="X1529" s="104" t="s">
        <v>91</v>
      </c>
      <c r="Y1529" s="110"/>
      <c r="Z1529" s="106"/>
      <c r="AA1529" s="104"/>
      <c r="AB1529" s="107"/>
      <c r="AC1529" s="72">
        <v>1</v>
      </c>
      <c r="AH1529" s="70"/>
      <c r="AI1529" s="70"/>
      <c r="AJ1529">
        <v>0</v>
      </c>
      <c r="AL1529" s="70"/>
      <c r="BM1529" s="135" t="s">
        <v>330</v>
      </c>
      <c r="BN1529" s="136" t="s">
        <v>331</v>
      </c>
      <c r="BO1529" s="101"/>
      <c r="BR1529" s="109" t="str">
        <f t="shared" si="23"/>
        <v>SH-25-1518</v>
      </c>
      <c r="BS1529" s="109" t="s">
        <v>416</v>
      </c>
      <c r="BT1529" t="s">
        <v>92</v>
      </c>
      <c r="BU1529" t="s">
        <v>3020</v>
      </c>
    </row>
    <row r="1530" spans="1:73" hidden="1">
      <c r="A1530" s="103" t="s">
        <v>3021</v>
      </c>
      <c r="B1530" s="102">
        <v>45698</v>
      </c>
      <c r="C1530" s="104">
        <f>_xlfn.ISOWEEKNUM(Tabella2[[#This Row],[Date]])</f>
        <v>7</v>
      </c>
      <c r="D1530" s="104" t="s">
        <v>1872</v>
      </c>
      <c r="E1530" s="104" t="s">
        <v>256</v>
      </c>
      <c r="F1530" s="104">
        <v>11</v>
      </c>
      <c r="G1530" s="104" t="s">
        <v>284</v>
      </c>
      <c r="H1530" s="105">
        <v>9</v>
      </c>
      <c r="I1530" s="104" t="s">
        <v>258</v>
      </c>
      <c r="J1530" s="104"/>
      <c r="K1530" s="104" t="s">
        <v>80</v>
      </c>
      <c r="L1530" s="104" t="s">
        <v>299</v>
      </c>
      <c r="M1530" s="104" t="s">
        <v>313</v>
      </c>
      <c r="N1530" s="104"/>
      <c r="O1530" s="106" t="str">
        <f>A1529</f>
        <v>13931</v>
      </c>
      <c r="P1530" s="111" t="s">
        <v>442</v>
      </c>
      <c r="Q1530" s="153">
        <v>0.3576388888888889</v>
      </c>
      <c r="R1530" s="153">
        <v>0.39930555555555558</v>
      </c>
      <c r="S1530" s="153">
        <v>4.1666666666666657E-2</v>
      </c>
      <c r="T1530" s="153">
        <v>0.3576388888888889</v>
      </c>
      <c r="U1530" s="153">
        <v>0.39930555555555558</v>
      </c>
      <c r="V1530" s="153">
        <f>IF(ISBLANK(T1530),"",Tabella2[[#This Row],[ACT STOP]]-Tabella2[[#This Row],[ACT START]])</f>
        <v>4.1666666666666685E-2</v>
      </c>
      <c r="W1530" s="104" t="s">
        <v>92</v>
      </c>
      <c r="X1530" s="104" t="s">
        <v>91</v>
      </c>
      <c r="Y1530" s="110"/>
      <c r="Z1530" s="106"/>
      <c r="AA1530" s="104"/>
      <c r="AB1530" s="107"/>
      <c r="AC1530" s="72">
        <v>1</v>
      </c>
      <c r="AH1530" s="70"/>
      <c r="AI1530" s="70"/>
      <c r="AJ1530">
        <v>0</v>
      </c>
      <c r="AL1530" s="70"/>
      <c r="BM1530" s="135">
        <v>0.3576388888888889</v>
      </c>
      <c r="BN1530" s="136">
        <v>0.39930555555555558</v>
      </c>
      <c r="BO1530" s="101"/>
      <c r="BR1530" s="109" t="str">
        <f t="shared" si="23"/>
        <v>SH-25-1519</v>
      </c>
      <c r="BS1530" s="109" t="s">
        <v>339</v>
      </c>
      <c r="BT1530" t="s">
        <v>92</v>
      </c>
      <c r="BU1530" t="s">
        <v>3022</v>
      </c>
    </row>
    <row r="1531" spans="1:73" hidden="1">
      <c r="A1531" s="103" t="s">
        <v>3023</v>
      </c>
      <c r="B1531" s="102">
        <v>45698</v>
      </c>
      <c r="C1531" s="104">
        <f>_xlfn.ISOWEEKNUM(Tabella2[[#This Row],[Date]])</f>
        <v>7</v>
      </c>
      <c r="D1531" s="104" t="s">
        <v>370</v>
      </c>
      <c r="E1531" s="104" t="s">
        <v>256</v>
      </c>
      <c r="F1531" s="104">
        <v>53</v>
      </c>
      <c r="G1531" s="104" t="s">
        <v>257</v>
      </c>
      <c r="H1531" s="105">
        <v>17</v>
      </c>
      <c r="I1531" s="104" t="s">
        <v>258</v>
      </c>
      <c r="J1531" s="104"/>
      <c r="K1531" s="104" t="s">
        <v>81</v>
      </c>
      <c r="L1531" s="104" t="s">
        <v>259</v>
      </c>
      <c r="M1531" s="104" t="s">
        <v>461</v>
      </c>
      <c r="N1531" s="104"/>
      <c r="O1531" s="106"/>
      <c r="P1531" s="111" t="s">
        <v>610</v>
      </c>
      <c r="Q1531" s="153" t="s">
        <v>330</v>
      </c>
      <c r="R1531" s="153" t="s">
        <v>331</v>
      </c>
      <c r="S1531" s="153">
        <v>4.1666666666666657E-2</v>
      </c>
      <c r="T1531" s="153">
        <v>0.35416666666666669</v>
      </c>
      <c r="U1531" s="153">
        <v>0.39583333333333331</v>
      </c>
      <c r="V1531" s="153">
        <f>IF(ISBLANK(T1531),"",Tabella2[[#This Row],[ACT STOP]]-Tabella2[[#This Row],[ACT START]])</f>
        <v>4.166666666666663E-2</v>
      </c>
      <c r="W1531" s="104" t="s">
        <v>92</v>
      </c>
      <c r="X1531" s="104" t="s">
        <v>91</v>
      </c>
      <c r="Y1531" s="110"/>
      <c r="Z1531" s="106"/>
      <c r="AA1531" s="104"/>
      <c r="AB1531" s="107"/>
      <c r="AC1531" s="72">
        <v>1</v>
      </c>
      <c r="AH1531" s="70"/>
      <c r="AI1531" s="70"/>
      <c r="AJ1531">
        <v>0</v>
      </c>
      <c r="AL1531" s="70"/>
      <c r="BM1531" s="135">
        <v>0.35416666666666669</v>
      </c>
      <c r="BN1531" s="136">
        <v>0.39583333333333331</v>
      </c>
      <c r="BO1531" s="101"/>
      <c r="BR1531" s="109" t="str">
        <f t="shared" si="23"/>
        <v>SH-25-1520</v>
      </c>
      <c r="BS1531" s="109" t="s">
        <v>393</v>
      </c>
      <c r="BT1531" t="s">
        <v>92</v>
      </c>
      <c r="BU1531" t="s">
        <v>3024</v>
      </c>
    </row>
    <row r="1532" spans="1:73" hidden="1">
      <c r="A1532" s="103" t="s">
        <v>3025</v>
      </c>
      <c r="B1532" s="102">
        <v>45698</v>
      </c>
      <c r="C1532" s="104">
        <f>_xlfn.ISOWEEKNUM(Tabella2[[#This Row],[Date]])</f>
        <v>7</v>
      </c>
      <c r="D1532" s="104" t="s">
        <v>341</v>
      </c>
      <c r="E1532" s="104" t="s">
        <v>284</v>
      </c>
      <c r="F1532" s="104">
        <v>43</v>
      </c>
      <c r="G1532" s="104" t="s">
        <v>257</v>
      </c>
      <c r="H1532" s="105">
        <v>14</v>
      </c>
      <c r="I1532" s="104"/>
      <c r="J1532" s="104" t="s">
        <v>258</v>
      </c>
      <c r="K1532" s="104" t="s">
        <v>78</v>
      </c>
      <c r="L1532" s="104" t="s">
        <v>259</v>
      </c>
      <c r="M1532" s="104" t="s">
        <v>276</v>
      </c>
      <c r="N1532" s="104"/>
      <c r="O1532" s="106"/>
      <c r="P1532" s="111" t="s">
        <v>3026</v>
      </c>
      <c r="Q1532" s="153" t="s">
        <v>336</v>
      </c>
      <c r="R1532" s="153" t="s">
        <v>337</v>
      </c>
      <c r="S1532" s="153">
        <v>4.1666666666666657E-2</v>
      </c>
      <c r="T1532" s="153">
        <v>0.4201388888888889</v>
      </c>
      <c r="U1532" s="153">
        <v>0.46180555555555558</v>
      </c>
      <c r="V1532" s="153">
        <f>IF(ISBLANK(T1532),"",Tabella2[[#This Row],[ACT STOP]]-Tabella2[[#This Row],[ACT START]])</f>
        <v>4.1666666666666685E-2</v>
      </c>
      <c r="W1532" s="104" t="s">
        <v>92</v>
      </c>
      <c r="X1532" s="104" t="s">
        <v>91</v>
      </c>
      <c r="Y1532" s="110"/>
      <c r="Z1532" s="106"/>
      <c r="AA1532" s="104"/>
      <c r="AB1532" s="107"/>
      <c r="AC1532" s="72">
        <v>1</v>
      </c>
      <c r="AH1532" s="70"/>
      <c r="AI1532" s="70"/>
      <c r="AJ1532">
        <v>0</v>
      </c>
      <c r="AL1532" s="70"/>
      <c r="BM1532" s="135">
        <v>0.4201388888888889</v>
      </c>
      <c r="BN1532" s="136">
        <v>0.46180555555555558</v>
      </c>
      <c r="BO1532" s="101"/>
      <c r="BR1532" s="109" t="str">
        <f t="shared" si="23"/>
        <v>SH-25-1521</v>
      </c>
      <c r="BS1532" s="109" t="s">
        <v>372</v>
      </c>
      <c r="BT1532" t="s">
        <v>92</v>
      </c>
      <c r="BU1532" t="s">
        <v>3027</v>
      </c>
    </row>
    <row r="1533" spans="1:73" hidden="1">
      <c r="A1533" s="103" t="s">
        <v>3028</v>
      </c>
      <c r="B1533" s="102">
        <v>45698</v>
      </c>
      <c r="C1533" s="104">
        <f>_xlfn.ISOWEEKNUM(Tabella2[[#This Row],[Date]])</f>
        <v>7</v>
      </c>
      <c r="D1533" s="104" t="s">
        <v>326</v>
      </c>
      <c r="E1533" s="104" t="s">
        <v>327</v>
      </c>
      <c r="F1533" s="104">
        <v>66</v>
      </c>
      <c r="G1533" s="104" t="s">
        <v>257</v>
      </c>
      <c r="H1533" s="105">
        <v>9</v>
      </c>
      <c r="I1533" s="104" t="s">
        <v>258</v>
      </c>
      <c r="J1533" s="104"/>
      <c r="K1533" s="104" t="s">
        <v>81</v>
      </c>
      <c r="L1533" s="104" t="s">
        <v>259</v>
      </c>
      <c r="M1533" s="104" t="s">
        <v>361</v>
      </c>
      <c r="N1533" s="104"/>
      <c r="O1533" s="106"/>
      <c r="P1533" s="111" t="s">
        <v>2935</v>
      </c>
      <c r="Q1533" s="153" t="s">
        <v>336</v>
      </c>
      <c r="R1533" s="153" t="s">
        <v>337</v>
      </c>
      <c r="S1533" s="153">
        <v>4.1666666666666657E-2</v>
      </c>
      <c r="T1533" s="153">
        <v>0.4201388888888889</v>
      </c>
      <c r="U1533" s="153">
        <v>0.46180555555555558</v>
      </c>
      <c r="V1533" s="153">
        <f>IF(ISBLANK(T1533),"",Tabella2[[#This Row],[ACT STOP]]-Tabella2[[#This Row],[ACT START]])</f>
        <v>4.1666666666666685E-2</v>
      </c>
      <c r="W1533" s="104" t="s">
        <v>92</v>
      </c>
      <c r="X1533" s="104" t="s">
        <v>91</v>
      </c>
      <c r="Y1533" s="110"/>
      <c r="Z1533" s="106"/>
      <c r="AA1533" s="104"/>
      <c r="AB1533" s="107"/>
      <c r="AC1533" s="72">
        <v>1</v>
      </c>
      <c r="AH1533" s="70"/>
      <c r="AI1533" s="70"/>
      <c r="AJ1533">
        <v>0</v>
      </c>
      <c r="AL1533" s="70"/>
      <c r="BM1533" s="135">
        <v>0.4201388888888889</v>
      </c>
      <c r="BN1533" s="136">
        <v>0.46180555555555558</v>
      </c>
      <c r="BO1533" s="101"/>
      <c r="BR1533" s="109" t="str">
        <f t="shared" si="23"/>
        <v>SH-25-1522</v>
      </c>
      <c r="BS1533" s="109" t="s">
        <v>318</v>
      </c>
      <c r="BT1533" t="s">
        <v>92</v>
      </c>
      <c r="BU1533" t="s">
        <v>3029</v>
      </c>
    </row>
    <row r="1534" spans="1:73" hidden="1">
      <c r="A1534" s="103" t="s">
        <v>3030</v>
      </c>
      <c r="B1534" s="102">
        <v>45698</v>
      </c>
      <c r="C1534" s="104">
        <f>_xlfn.ISOWEEKNUM(Tabella2[[#This Row],[Date]])</f>
        <v>7</v>
      </c>
      <c r="D1534" s="104" t="s">
        <v>455</v>
      </c>
      <c r="E1534" s="104" t="s">
        <v>284</v>
      </c>
      <c r="F1534" s="104">
        <v>38</v>
      </c>
      <c r="G1534" s="104" t="s">
        <v>257</v>
      </c>
      <c r="H1534" s="105">
        <v>30</v>
      </c>
      <c r="I1534" s="104"/>
      <c r="J1534" s="104" t="s">
        <v>258</v>
      </c>
      <c r="K1534" s="104" t="s">
        <v>83</v>
      </c>
      <c r="L1534" s="104" t="s">
        <v>299</v>
      </c>
      <c r="M1534" s="104" t="s">
        <v>276</v>
      </c>
      <c r="N1534" s="104"/>
      <c r="O1534" s="106" t="str">
        <f>A344</f>
        <v>12746</v>
      </c>
      <c r="P1534" s="111" t="s">
        <v>2947</v>
      </c>
      <c r="Q1534" s="153" t="s">
        <v>336</v>
      </c>
      <c r="R1534" s="153" t="s">
        <v>337</v>
      </c>
      <c r="S1534" s="153">
        <v>4.1666666666666657E-2</v>
      </c>
      <c r="T1534" s="153">
        <v>0.4201388888888889</v>
      </c>
      <c r="U1534" s="153">
        <v>0.4548611111111111</v>
      </c>
      <c r="V1534" s="153">
        <f>IF(ISBLANK(T1534),"",Tabella2[[#This Row],[ACT STOP]]-Tabella2[[#This Row],[ACT START]])</f>
        <v>3.472222222222221E-2</v>
      </c>
      <c r="W1534" s="104" t="s">
        <v>92</v>
      </c>
      <c r="X1534" s="104" t="s">
        <v>91</v>
      </c>
      <c r="Y1534" s="110"/>
      <c r="Z1534" s="106"/>
      <c r="AA1534" s="104"/>
      <c r="AB1534" s="107"/>
      <c r="AC1534" s="72">
        <v>1</v>
      </c>
      <c r="AH1534" s="70"/>
      <c r="AI1534" s="70"/>
      <c r="AJ1534">
        <v>0</v>
      </c>
      <c r="AL1534" s="70"/>
      <c r="BM1534" s="135">
        <v>0.4201388888888889</v>
      </c>
      <c r="BN1534" s="136">
        <v>0.4548611111111111</v>
      </c>
      <c r="BO1534" s="101"/>
      <c r="BR1534" s="109" t="str">
        <f t="shared" si="23"/>
        <v>SH-25-1523</v>
      </c>
      <c r="BS1534" s="109" t="s">
        <v>279</v>
      </c>
      <c r="BT1534" t="s">
        <v>92</v>
      </c>
      <c r="BU1534" t="s">
        <v>3031</v>
      </c>
    </row>
    <row r="1535" spans="1:73" hidden="1">
      <c r="A1535" s="103" t="s">
        <v>3032</v>
      </c>
      <c r="B1535" s="102">
        <v>45698</v>
      </c>
      <c r="C1535" s="104">
        <f>_xlfn.ISOWEEKNUM(Tabella2[[#This Row],[Date]])</f>
        <v>7</v>
      </c>
      <c r="D1535" s="104" t="s">
        <v>370</v>
      </c>
      <c r="E1535" s="104" t="s">
        <v>256</v>
      </c>
      <c r="F1535" s="104">
        <v>50</v>
      </c>
      <c r="G1535" s="104" t="s">
        <v>257</v>
      </c>
      <c r="H1535" s="105">
        <v>32</v>
      </c>
      <c r="I1535" s="104" t="s">
        <v>258</v>
      </c>
      <c r="J1535" s="104"/>
      <c r="K1535" s="104" t="s">
        <v>79</v>
      </c>
      <c r="L1535" s="104" t="s">
        <v>259</v>
      </c>
      <c r="M1535" s="104" t="s">
        <v>461</v>
      </c>
      <c r="N1535" s="104"/>
      <c r="O1535" s="106"/>
      <c r="P1535" s="111" t="s">
        <v>491</v>
      </c>
      <c r="Q1535" s="153" t="s">
        <v>336</v>
      </c>
      <c r="R1535" s="153" t="s">
        <v>337</v>
      </c>
      <c r="S1535" s="153">
        <v>4.1666666666666657E-2</v>
      </c>
      <c r="T1535" s="153">
        <v>0.4201388888888889</v>
      </c>
      <c r="U1535" s="153">
        <v>0.46180555555555558</v>
      </c>
      <c r="V1535" s="153">
        <f>IF(ISBLANK(T1535),"",Tabella2[[#This Row],[ACT STOP]]-Tabella2[[#This Row],[ACT START]])</f>
        <v>4.1666666666666685E-2</v>
      </c>
      <c r="W1535" s="104" t="s">
        <v>92</v>
      </c>
      <c r="X1535" s="104" t="s">
        <v>91</v>
      </c>
      <c r="Y1535" s="110" t="s">
        <v>3033</v>
      </c>
      <c r="Z1535" s="106"/>
      <c r="AA1535" s="104"/>
      <c r="AB1535" s="107"/>
      <c r="AC1535" s="72">
        <v>1</v>
      </c>
      <c r="AH1535" s="70"/>
      <c r="AI1535" s="70"/>
      <c r="AJ1535">
        <v>0</v>
      </c>
      <c r="AL1535" s="70"/>
      <c r="BL1535" t="s">
        <v>3034</v>
      </c>
      <c r="BM1535" s="135">
        <v>0.4201388888888889</v>
      </c>
      <c r="BN1535" s="136">
        <v>0.46180555555555558</v>
      </c>
      <c r="BO1535" s="101"/>
      <c r="BR1535" s="109" t="str">
        <f t="shared" si="23"/>
        <v>SH-25-1524</v>
      </c>
      <c r="BS1535" s="109" t="s">
        <v>356</v>
      </c>
      <c r="BT1535" t="s">
        <v>92</v>
      </c>
      <c r="BU1535" t="s">
        <v>3035</v>
      </c>
    </row>
    <row r="1536" spans="1:73" hidden="1">
      <c r="A1536" s="103" t="s">
        <v>3036</v>
      </c>
      <c r="B1536" s="102">
        <v>45698</v>
      </c>
      <c r="C1536" s="104">
        <f>_xlfn.ISOWEEKNUM(Tabella2[[#This Row],[Date]])</f>
        <v>7</v>
      </c>
      <c r="D1536" s="104" t="s">
        <v>1914</v>
      </c>
      <c r="E1536" s="104" t="s">
        <v>284</v>
      </c>
      <c r="F1536" s="104">
        <v>39</v>
      </c>
      <c r="G1536" s="104" t="s">
        <v>284</v>
      </c>
      <c r="H1536" s="105">
        <v>9</v>
      </c>
      <c r="I1536" s="104"/>
      <c r="J1536" s="104" t="s">
        <v>258</v>
      </c>
      <c r="K1536" s="104" t="s">
        <v>79</v>
      </c>
      <c r="L1536" s="104" t="s">
        <v>299</v>
      </c>
      <c r="M1536" s="104" t="s">
        <v>276</v>
      </c>
      <c r="N1536" s="104"/>
      <c r="O1536" s="106" t="str">
        <f>A345</f>
        <v>12747</v>
      </c>
      <c r="P1536" s="111" t="s">
        <v>733</v>
      </c>
      <c r="Q1536" s="153" t="s">
        <v>349</v>
      </c>
      <c r="R1536" s="153" t="s">
        <v>350</v>
      </c>
      <c r="S1536" s="153">
        <v>4.1666666666666657E-2</v>
      </c>
      <c r="T1536" s="153">
        <v>0.4826388888888889</v>
      </c>
      <c r="U1536" s="153">
        <v>0.52430555555555558</v>
      </c>
      <c r="V1536" s="153">
        <f>IF(ISBLANK(T1536),"",Tabella2[[#This Row],[ACT STOP]]-Tabella2[[#This Row],[ACT START]])</f>
        <v>4.1666666666666685E-2</v>
      </c>
      <c r="W1536" s="104" t="s">
        <v>92</v>
      </c>
      <c r="X1536" s="104" t="s">
        <v>91</v>
      </c>
      <c r="Y1536" s="110" t="s">
        <v>3037</v>
      </c>
      <c r="Z1536" s="106"/>
      <c r="AA1536" s="104"/>
      <c r="AB1536" s="107"/>
      <c r="AC1536" s="72">
        <v>1</v>
      </c>
      <c r="AH1536" s="70"/>
      <c r="AI1536" s="70"/>
      <c r="AJ1536">
        <v>0</v>
      </c>
      <c r="AL1536" s="70"/>
      <c r="BL1536" t="s">
        <v>3038</v>
      </c>
      <c r="BM1536" s="135">
        <v>0.4826388888888889</v>
      </c>
      <c r="BN1536" s="136">
        <v>0.52430555555555558</v>
      </c>
      <c r="BO1536" s="101"/>
      <c r="BR1536" s="109" t="str">
        <f t="shared" si="23"/>
        <v>SH-25-1525</v>
      </c>
      <c r="BS1536" s="109" t="s">
        <v>339</v>
      </c>
      <c r="BT1536" t="s">
        <v>92</v>
      </c>
      <c r="BU1536" t="s">
        <v>3039</v>
      </c>
    </row>
    <row r="1537" spans="1:73" hidden="1">
      <c r="A1537" s="103" t="s">
        <v>3040</v>
      </c>
      <c r="B1537" s="102">
        <v>45698</v>
      </c>
      <c r="C1537" s="104">
        <f>_xlfn.ISOWEEKNUM(Tabella2[[#This Row],[Date]])</f>
        <v>7</v>
      </c>
      <c r="D1537" s="104" t="s">
        <v>305</v>
      </c>
      <c r="E1537" s="104" t="s">
        <v>284</v>
      </c>
      <c r="F1537" s="104">
        <v>46</v>
      </c>
      <c r="G1537" s="104" t="s">
        <v>257</v>
      </c>
      <c r="H1537" s="105">
        <v>12</v>
      </c>
      <c r="I1537" s="104"/>
      <c r="J1537" s="104" t="s">
        <v>258</v>
      </c>
      <c r="K1537" s="104" t="s">
        <v>83</v>
      </c>
      <c r="L1537" s="104" t="s">
        <v>259</v>
      </c>
      <c r="M1537" s="104" t="s">
        <v>1846</v>
      </c>
      <c r="N1537" s="104"/>
      <c r="O1537" s="106"/>
      <c r="P1537" s="111" t="s">
        <v>1858</v>
      </c>
      <c r="Q1537" s="153" t="s">
        <v>349</v>
      </c>
      <c r="R1537" s="153" t="s">
        <v>350</v>
      </c>
      <c r="S1537" s="153">
        <v>4.1666666666666657E-2</v>
      </c>
      <c r="T1537" s="153" t="s">
        <v>349</v>
      </c>
      <c r="U1537" s="153" t="s">
        <v>350</v>
      </c>
      <c r="V1537" s="153">
        <f>IF(ISBLANK(T1537),"",Tabella2[[#This Row],[ACT STOP]]-Tabella2[[#This Row],[ACT START]])</f>
        <v>4.1666666666666685E-2</v>
      </c>
      <c r="W1537" s="104" t="s">
        <v>92</v>
      </c>
      <c r="X1537" s="104" t="s">
        <v>91</v>
      </c>
      <c r="Y1537" s="110"/>
      <c r="Z1537" s="106"/>
      <c r="AA1537" s="104"/>
      <c r="AB1537" s="107"/>
      <c r="AC1537" s="72">
        <v>1</v>
      </c>
      <c r="AH1537" s="70"/>
      <c r="AI1537" s="70"/>
      <c r="AJ1537">
        <v>0</v>
      </c>
      <c r="AL1537" s="70"/>
      <c r="BM1537" s="135" t="s">
        <v>349</v>
      </c>
      <c r="BN1537" s="136" t="s">
        <v>350</v>
      </c>
      <c r="BO1537" s="101"/>
      <c r="BR1537" s="109" t="str">
        <f t="shared" si="23"/>
        <v>SH-25-1526</v>
      </c>
      <c r="BS1537" s="109" t="s">
        <v>266</v>
      </c>
      <c r="BT1537" t="s">
        <v>92</v>
      </c>
      <c r="BU1537" t="s">
        <v>3041</v>
      </c>
    </row>
    <row r="1538" spans="1:73" hidden="1">
      <c r="A1538" s="103" t="s">
        <v>3042</v>
      </c>
      <c r="B1538" s="102">
        <v>45698</v>
      </c>
      <c r="C1538" s="104">
        <f>_xlfn.ISOWEEKNUM(Tabella2[[#This Row],[Date]])</f>
        <v>7</v>
      </c>
      <c r="D1538" s="104" t="s">
        <v>471</v>
      </c>
      <c r="E1538" s="104" t="s">
        <v>327</v>
      </c>
      <c r="F1538" s="104">
        <v>34</v>
      </c>
      <c r="G1538" s="104" t="s">
        <v>257</v>
      </c>
      <c r="H1538" s="105">
        <v>31</v>
      </c>
      <c r="I1538" s="104" t="s">
        <v>258</v>
      </c>
      <c r="J1538" s="104"/>
      <c r="K1538" s="104" t="s">
        <v>81</v>
      </c>
      <c r="L1538" s="104" t="s">
        <v>259</v>
      </c>
      <c r="M1538" s="104" t="s">
        <v>276</v>
      </c>
      <c r="N1538" s="104"/>
      <c r="O1538" s="106"/>
      <c r="P1538" s="111" t="s">
        <v>776</v>
      </c>
      <c r="Q1538" s="153" t="s">
        <v>349</v>
      </c>
      <c r="R1538" s="153" t="s">
        <v>350</v>
      </c>
      <c r="S1538" s="153">
        <v>4.1666666666666657E-2</v>
      </c>
      <c r="T1538" s="153" t="s">
        <v>349</v>
      </c>
      <c r="U1538" s="153" t="s">
        <v>350</v>
      </c>
      <c r="V1538" s="153">
        <f>IF(ISBLANK(T1538),"",Tabella2[[#This Row],[ACT STOP]]-Tabella2[[#This Row],[ACT START]])</f>
        <v>4.1666666666666685E-2</v>
      </c>
      <c r="W1538" s="104" t="s">
        <v>92</v>
      </c>
      <c r="X1538" s="104" t="s">
        <v>91</v>
      </c>
      <c r="Y1538" s="110"/>
      <c r="Z1538" s="106"/>
      <c r="AA1538" s="104"/>
      <c r="AB1538" s="107"/>
      <c r="AC1538" s="72">
        <v>1</v>
      </c>
      <c r="AH1538" s="70"/>
      <c r="AI1538" s="70"/>
      <c r="AJ1538">
        <v>0</v>
      </c>
      <c r="AL1538" s="70"/>
      <c r="BM1538" s="135" t="s">
        <v>349</v>
      </c>
      <c r="BN1538" s="136" t="s">
        <v>350</v>
      </c>
      <c r="BO1538" s="101"/>
      <c r="BR1538" s="109" t="str">
        <f t="shared" si="23"/>
        <v>SH-25-1527</v>
      </c>
      <c r="BS1538" s="109" t="s">
        <v>345</v>
      </c>
      <c r="BT1538" t="s">
        <v>92</v>
      </c>
      <c r="BU1538" t="s">
        <v>3043</v>
      </c>
    </row>
    <row r="1539" spans="1:73" hidden="1">
      <c r="A1539" s="103" t="s">
        <v>3044</v>
      </c>
      <c r="B1539" s="102">
        <v>45698</v>
      </c>
      <c r="C1539" s="104">
        <f>_xlfn.ISOWEEKNUM(Tabella2[[#This Row],[Date]])</f>
        <v>7</v>
      </c>
      <c r="D1539" s="104" t="s">
        <v>326</v>
      </c>
      <c r="E1539" s="104" t="s">
        <v>327</v>
      </c>
      <c r="F1539" s="104">
        <v>64</v>
      </c>
      <c r="G1539" s="104" t="s">
        <v>284</v>
      </c>
      <c r="H1539" s="105">
        <v>23</v>
      </c>
      <c r="I1539" s="104" t="s">
        <v>258</v>
      </c>
      <c r="J1539" s="104"/>
      <c r="K1539" s="104" t="s">
        <v>80</v>
      </c>
      <c r="L1539" s="104" t="s">
        <v>259</v>
      </c>
      <c r="M1539" s="104" t="s">
        <v>977</v>
      </c>
      <c r="N1539" s="104"/>
      <c r="O1539" s="106"/>
      <c r="P1539" s="111" t="s">
        <v>2485</v>
      </c>
      <c r="Q1539" s="153" t="s">
        <v>349</v>
      </c>
      <c r="R1539" s="153" t="s">
        <v>350</v>
      </c>
      <c r="S1539" s="153">
        <v>4.1666666666666657E-2</v>
      </c>
      <c r="T1539" s="153" t="s">
        <v>349</v>
      </c>
      <c r="U1539" s="153" t="s">
        <v>350</v>
      </c>
      <c r="V1539" s="153">
        <f>IF(ISBLANK(T1539),"",Tabella2[[#This Row],[ACT STOP]]-Tabella2[[#This Row],[ACT START]])</f>
        <v>4.1666666666666685E-2</v>
      </c>
      <c r="W1539" s="104" t="s">
        <v>92</v>
      </c>
      <c r="X1539" s="104" t="s">
        <v>91</v>
      </c>
      <c r="Y1539" s="110"/>
      <c r="Z1539" s="106"/>
      <c r="AA1539" s="104"/>
      <c r="AB1539" s="107"/>
      <c r="AC1539" s="72">
        <v>1</v>
      </c>
      <c r="AH1539" s="70"/>
      <c r="AI1539" s="70"/>
      <c r="AJ1539">
        <v>0</v>
      </c>
      <c r="AL1539" s="70"/>
      <c r="BM1539" s="135" t="s">
        <v>349</v>
      </c>
      <c r="BN1539" s="136" t="s">
        <v>350</v>
      </c>
      <c r="BO1539" s="101"/>
      <c r="BR1539" s="109" t="str">
        <f t="shared" si="23"/>
        <v>SH-25-1528</v>
      </c>
      <c r="BS1539" s="109" t="s">
        <v>358</v>
      </c>
      <c r="BT1539" t="s">
        <v>92</v>
      </c>
      <c r="BU1539" t="s">
        <v>3045</v>
      </c>
    </row>
    <row r="1540" spans="1:73" hidden="1">
      <c r="A1540" s="103" t="s">
        <v>3046</v>
      </c>
      <c r="B1540" s="102">
        <v>45698</v>
      </c>
      <c r="C1540" s="104">
        <f>_xlfn.ISOWEEKNUM(Tabella2[[#This Row],[Date]])</f>
        <v>7</v>
      </c>
      <c r="D1540" s="104" t="s">
        <v>478</v>
      </c>
      <c r="E1540" s="104" t="s">
        <v>284</v>
      </c>
      <c r="F1540" s="104">
        <v>64</v>
      </c>
      <c r="G1540" s="104" t="s">
        <v>257</v>
      </c>
      <c r="H1540" s="105">
        <v>9</v>
      </c>
      <c r="I1540" s="104"/>
      <c r="J1540" s="104" t="s">
        <v>258</v>
      </c>
      <c r="K1540" s="104" t="s">
        <v>79</v>
      </c>
      <c r="L1540" s="104" t="s">
        <v>259</v>
      </c>
      <c r="M1540" s="104" t="s">
        <v>276</v>
      </c>
      <c r="N1540" s="104"/>
      <c r="O1540" s="106"/>
      <c r="P1540" s="111" t="s">
        <v>322</v>
      </c>
      <c r="Q1540" s="153" t="s">
        <v>315</v>
      </c>
      <c r="R1540" s="153" t="s">
        <v>316</v>
      </c>
      <c r="S1540" s="153">
        <v>4.1666666666666657E-2</v>
      </c>
      <c r="T1540" s="153" t="s">
        <v>315</v>
      </c>
      <c r="U1540" s="153" t="s">
        <v>316</v>
      </c>
      <c r="V1540" s="153">
        <f>IF(ISBLANK(T1540),"",Tabella2[[#This Row],[ACT STOP]]-Tabella2[[#This Row],[ACT START]])</f>
        <v>4.166666666666663E-2</v>
      </c>
      <c r="W1540" s="104" t="s">
        <v>92</v>
      </c>
      <c r="X1540" s="104" t="s">
        <v>91</v>
      </c>
      <c r="Y1540" s="110" t="s">
        <v>3047</v>
      </c>
      <c r="Z1540" s="106"/>
      <c r="AA1540" s="104"/>
      <c r="AB1540" s="107"/>
      <c r="AC1540" s="72">
        <v>1</v>
      </c>
      <c r="AH1540" s="70"/>
      <c r="AI1540" s="70"/>
      <c r="AJ1540">
        <v>0</v>
      </c>
      <c r="AL1540" s="70"/>
      <c r="BL1540" t="s">
        <v>3048</v>
      </c>
      <c r="BM1540" s="135" t="s">
        <v>315</v>
      </c>
      <c r="BN1540" s="136" t="s">
        <v>316</v>
      </c>
      <c r="BO1540" s="101"/>
      <c r="BR1540" s="109" t="str">
        <f t="shared" si="23"/>
        <v>SH-25-1529</v>
      </c>
      <c r="BS1540" s="109" t="s">
        <v>318</v>
      </c>
      <c r="BT1540" t="s">
        <v>92</v>
      </c>
      <c r="BU1540" t="s">
        <v>3049</v>
      </c>
    </row>
    <row r="1541" spans="1:73" hidden="1">
      <c r="A1541" s="103" t="s">
        <v>3050</v>
      </c>
      <c r="B1541" s="102">
        <v>45698</v>
      </c>
      <c r="C1541" s="104">
        <f>_xlfn.ISOWEEKNUM(Tabella2[[#This Row],[Date]])</f>
        <v>7</v>
      </c>
      <c r="D1541" s="104" t="s">
        <v>478</v>
      </c>
      <c r="E1541" s="104" t="s">
        <v>284</v>
      </c>
      <c r="F1541" s="104">
        <v>65</v>
      </c>
      <c r="G1541" s="104" t="s">
        <v>257</v>
      </c>
      <c r="H1541" s="105">
        <v>14</v>
      </c>
      <c r="I1541" s="104"/>
      <c r="J1541" s="104" t="s">
        <v>258</v>
      </c>
      <c r="K1541" s="104" t="s">
        <v>78</v>
      </c>
      <c r="L1541" s="104" t="s">
        <v>259</v>
      </c>
      <c r="M1541" s="104" t="s">
        <v>276</v>
      </c>
      <c r="N1541" s="104"/>
      <c r="O1541" s="106"/>
      <c r="P1541" s="111" t="s">
        <v>3000</v>
      </c>
      <c r="Q1541" s="153" t="s">
        <v>315</v>
      </c>
      <c r="R1541" s="153" t="s">
        <v>316</v>
      </c>
      <c r="S1541" s="153">
        <v>4.1666666666666657E-2</v>
      </c>
      <c r="T1541" s="153">
        <v>0.54513888888888884</v>
      </c>
      <c r="U1541" s="153">
        <v>0.58680555555555558</v>
      </c>
      <c r="V1541" s="153">
        <f>IF(ISBLANK(T1541),"",Tabella2[[#This Row],[ACT STOP]]-Tabella2[[#This Row],[ACT START]])</f>
        <v>4.1666666666666741E-2</v>
      </c>
      <c r="W1541" s="104" t="s">
        <v>92</v>
      </c>
      <c r="X1541" s="104" t="s">
        <v>91</v>
      </c>
      <c r="Y1541" s="110"/>
      <c r="Z1541" s="106"/>
      <c r="AA1541" s="104"/>
      <c r="AB1541" s="107"/>
      <c r="AC1541" s="72">
        <v>1</v>
      </c>
      <c r="AH1541" s="70"/>
      <c r="AI1541" s="70"/>
      <c r="AJ1541">
        <v>0</v>
      </c>
      <c r="AL1541" s="70"/>
      <c r="BM1541" s="135">
        <v>0.54513888888888884</v>
      </c>
      <c r="BN1541" s="136">
        <v>0.58680555555555558</v>
      </c>
      <c r="BO1541" s="101"/>
      <c r="BR1541" s="109" t="str">
        <f t="shared" si="23"/>
        <v>SH-25-1530</v>
      </c>
      <c r="BS1541" s="109" t="s">
        <v>372</v>
      </c>
      <c r="BT1541" t="s">
        <v>92</v>
      </c>
      <c r="BU1541" t="s">
        <v>3051</v>
      </c>
    </row>
    <row r="1542" spans="1:73" hidden="1">
      <c r="A1542" s="103" t="s">
        <v>3052</v>
      </c>
      <c r="B1542" s="102">
        <v>45698</v>
      </c>
      <c r="C1542" s="104">
        <f>_xlfn.ISOWEEKNUM(Tabella2[[#This Row],[Date]])</f>
        <v>7</v>
      </c>
      <c r="D1542" s="104" t="s">
        <v>321</v>
      </c>
      <c r="E1542" s="104" t="s">
        <v>284</v>
      </c>
      <c r="F1542" s="104">
        <v>52</v>
      </c>
      <c r="G1542" s="104" t="s">
        <v>257</v>
      </c>
      <c r="H1542" s="105">
        <v>1</v>
      </c>
      <c r="I1542" s="104"/>
      <c r="J1542" s="104" t="s">
        <v>258</v>
      </c>
      <c r="K1542" s="104" t="s">
        <v>83</v>
      </c>
      <c r="L1542" s="104" t="s">
        <v>259</v>
      </c>
      <c r="M1542" s="104" t="s">
        <v>276</v>
      </c>
      <c r="N1542" s="104"/>
      <c r="O1542" s="106"/>
      <c r="P1542" s="111" t="s">
        <v>467</v>
      </c>
      <c r="Q1542" s="153" t="s">
        <v>315</v>
      </c>
      <c r="R1542" s="153" t="s">
        <v>316</v>
      </c>
      <c r="S1542" s="153">
        <v>4.1666666666666657E-2</v>
      </c>
      <c r="T1542" s="153" t="s">
        <v>315</v>
      </c>
      <c r="U1542" s="153" t="s">
        <v>316</v>
      </c>
      <c r="V1542" s="153">
        <f>IF(ISBLANK(T1542),"",Tabella2[[#This Row],[ACT STOP]]-Tabella2[[#This Row],[ACT START]])</f>
        <v>4.166666666666663E-2</v>
      </c>
      <c r="W1542" s="104" t="s">
        <v>92</v>
      </c>
      <c r="X1542" s="104" t="s">
        <v>91</v>
      </c>
      <c r="Y1542" s="110"/>
      <c r="Z1542" s="106"/>
      <c r="AA1542" s="104"/>
      <c r="AB1542" s="107"/>
      <c r="AC1542" s="72">
        <v>1</v>
      </c>
      <c r="AH1542" s="70"/>
      <c r="AI1542" s="70"/>
      <c r="AJ1542">
        <v>0</v>
      </c>
      <c r="AL1542" s="70"/>
      <c r="BM1542" s="135" t="s">
        <v>315</v>
      </c>
      <c r="BN1542" s="136" t="s">
        <v>316</v>
      </c>
      <c r="BO1542" s="101"/>
      <c r="BR1542" s="109" t="str">
        <f t="shared" si="23"/>
        <v>SH-25-1531</v>
      </c>
      <c r="BS1542" s="109" t="s">
        <v>332</v>
      </c>
      <c r="BT1542" t="s">
        <v>92</v>
      </c>
      <c r="BU1542" t="s">
        <v>3053</v>
      </c>
    </row>
    <row r="1543" spans="1:73" hidden="1">
      <c r="A1543" s="103" t="s">
        <v>3054</v>
      </c>
      <c r="B1543" s="102">
        <v>45698</v>
      </c>
      <c r="C1543" s="104">
        <f>_xlfn.ISOWEEKNUM(Tabella2[[#This Row],[Date]])</f>
        <v>7</v>
      </c>
      <c r="D1543" s="104" t="s">
        <v>698</v>
      </c>
      <c r="E1543" s="104" t="s">
        <v>284</v>
      </c>
      <c r="F1543" s="104">
        <v>50</v>
      </c>
      <c r="G1543" s="104" t="s">
        <v>284</v>
      </c>
      <c r="H1543" s="105">
        <v>22</v>
      </c>
      <c r="I1543" s="104"/>
      <c r="J1543" s="104" t="s">
        <v>258</v>
      </c>
      <c r="K1543" s="104" t="s">
        <v>81</v>
      </c>
      <c r="L1543" s="104" t="s">
        <v>259</v>
      </c>
      <c r="M1543" s="104" t="s">
        <v>3055</v>
      </c>
      <c r="N1543" s="104"/>
      <c r="O1543" s="106"/>
      <c r="P1543" s="111" t="s">
        <v>809</v>
      </c>
      <c r="Q1543" s="153" t="s">
        <v>315</v>
      </c>
      <c r="R1543" s="153" t="s">
        <v>316</v>
      </c>
      <c r="S1543" s="153">
        <v>4.1666666666666657E-2</v>
      </c>
      <c r="T1543" s="153">
        <v>0.54166666666666663</v>
      </c>
      <c r="U1543" s="153">
        <v>0.58333333333333337</v>
      </c>
      <c r="V1543" s="153">
        <f>IF(ISBLANK(T1543),"",Tabella2[[#This Row],[ACT STOP]]-Tabella2[[#This Row],[ACT START]])</f>
        <v>4.1666666666666741E-2</v>
      </c>
      <c r="W1543" s="104" t="s">
        <v>92</v>
      </c>
      <c r="X1543" s="104" t="s">
        <v>91</v>
      </c>
      <c r="Y1543" s="110"/>
      <c r="Z1543" s="106"/>
      <c r="AA1543" s="104"/>
      <c r="AB1543" s="107"/>
      <c r="AC1543" s="72">
        <v>1</v>
      </c>
      <c r="AH1543" s="70"/>
      <c r="AI1543" s="70"/>
      <c r="AJ1543">
        <v>0</v>
      </c>
      <c r="AL1543" s="70"/>
      <c r="BM1543" s="135">
        <v>0.54166666666666663</v>
      </c>
      <c r="BN1543" s="136">
        <v>0.58333333333333337</v>
      </c>
      <c r="BO1543" s="101"/>
      <c r="BR1543" s="109" t="str">
        <f t="shared" si="23"/>
        <v>SH-25-1532</v>
      </c>
      <c r="BS1543" s="109" t="s">
        <v>295</v>
      </c>
      <c r="BT1543" t="s">
        <v>92</v>
      </c>
      <c r="BU1543" t="s">
        <v>3056</v>
      </c>
    </row>
    <row r="1544" spans="1:73" hidden="1">
      <c r="A1544" s="103" t="s">
        <v>3057</v>
      </c>
      <c r="B1544" s="102">
        <v>45698</v>
      </c>
      <c r="C1544" s="104">
        <f>_xlfn.ISOWEEKNUM(Tabella2[[#This Row],[Date]])</f>
        <v>7</v>
      </c>
      <c r="D1544" s="104" t="s">
        <v>370</v>
      </c>
      <c r="E1544" s="104" t="s">
        <v>256</v>
      </c>
      <c r="F1544" s="104">
        <v>50</v>
      </c>
      <c r="G1544" s="104" t="s">
        <v>257</v>
      </c>
      <c r="H1544" s="105">
        <v>32</v>
      </c>
      <c r="I1544" s="104" t="s">
        <v>258</v>
      </c>
      <c r="J1544" s="104"/>
      <c r="K1544" s="104" t="s">
        <v>80</v>
      </c>
      <c r="L1544" s="104" t="s">
        <v>259</v>
      </c>
      <c r="M1544" s="104" t="s">
        <v>461</v>
      </c>
      <c r="N1544" s="104"/>
      <c r="O1544" s="106"/>
      <c r="P1544" s="111" t="s">
        <v>610</v>
      </c>
      <c r="Q1544" s="153" t="s">
        <v>315</v>
      </c>
      <c r="R1544" s="153" t="s">
        <v>316</v>
      </c>
      <c r="S1544" s="153">
        <v>4.1666666666666657E-2</v>
      </c>
      <c r="T1544" s="153" t="s">
        <v>315</v>
      </c>
      <c r="U1544" s="153" t="s">
        <v>316</v>
      </c>
      <c r="V1544" s="153">
        <f>IF(ISBLANK(T1544),"",Tabella2[[#This Row],[ACT STOP]]-Tabella2[[#This Row],[ACT START]])</f>
        <v>4.166666666666663E-2</v>
      </c>
      <c r="W1544" s="104" t="s">
        <v>92</v>
      </c>
      <c r="X1544" s="104" t="s">
        <v>91</v>
      </c>
      <c r="Y1544" s="110"/>
      <c r="Z1544" s="106"/>
      <c r="AA1544" s="104"/>
      <c r="AB1544" s="107"/>
      <c r="AC1544" s="72">
        <v>1</v>
      </c>
      <c r="AH1544" s="70"/>
      <c r="AI1544" s="70"/>
      <c r="AJ1544">
        <v>0</v>
      </c>
      <c r="AL1544" s="70"/>
      <c r="BM1544" s="135" t="s">
        <v>315</v>
      </c>
      <c r="BN1544" s="136" t="s">
        <v>316</v>
      </c>
      <c r="BO1544" s="101"/>
      <c r="BR1544" s="109" t="str">
        <f t="shared" si="23"/>
        <v>SH-25-1533</v>
      </c>
      <c r="BS1544" s="109" t="s">
        <v>356</v>
      </c>
      <c r="BT1544" t="s">
        <v>92</v>
      </c>
      <c r="BU1544" t="s">
        <v>3058</v>
      </c>
    </row>
    <row r="1545" spans="1:73" hidden="1">
      <c r="A1545" s="103" t="s">
        <v>3059</v>
      </c>
      <c r="B1545" s="102">
        <v>45698</v>
      </c>
      <c r="C1545" s="104">
        <f>_xlfn.ISOWEEKNUM(Tabella2[[#This Row],[Date]])</f>
        <v>7</v>
      </c>
      <c r="D1545" s="104" t="s">
        <v>574</v>
      </c>
      <c r="E1545" s="104" t="s">
        <v>284</v>
      </c>
      <c r="F1545" s="104">
        <v>66</v>
      </c>
      <c r="G1545" s="104" t="s">
        <v>257</v>
      </c>
      <c r="H1545" s="105">
        <v>17</v>
      </c>
      <c r="I1545" s="104"/>
      <c r="J1545" s="104" t="s">
        <v>258</v>
      </c>
      <c r="K1545" s="104" t="s">
        <v>79</v>
      </c>
      <c r="L1545" s="104" t="s">
        <v>259</v>
      </c>
      <c r="M1545" s="104" t="s">
        <v>276</v>
      </c>
      <c r="N1545" s="104"/>
      <c r="O1545" s="106"/>
      <c r="P1545" s="111" t="s">
        <v>322</v>
      </c>
      <c r="Q1545" s="153" t="s">
        <v>343</v>
      </c>
      <c r="R1545" s="153" t="s">
        <v>344</v>
      </c>
      <c r="S1545" s="153">
        <v>4.1666666666666657E-2</v>
      </c>
      <c r="T1545" s="153">
        <v>0.60763888888888884</v>
      </c>
      <c r="U1545" s="153">
        <v>0.64930555555555558</v>
      </c>
      <c r="V1545" s="153">
        <f>IF(ISBLANK(T1545),"",Tabella2[[#This Row],[ACT STOP]]-Tabella2[[#This Row],[ACT START]])</f>
        <v>4.1666666666666741E-2</v>
      </c>
      <c r="W1545" s="104" t="s">
        <v>92</v>
      </c>
      <c r="X1545" s="104" t="s">
        <v>91</v>
      </c>
      <c r="Y1545" s="110"/>
      <c r="Z1545" s="106"/>
      <c r="AA1545" s="104"/>
      <c r="AB1545" s="107"/>
      <c r="AC1545" s="72">
        <v>1</v>
      </c>
      <c r="AH1545" s="70"/>
      <c r="AI1545" s="70"/>
      <c r="AJ1545">
        <v>0</v>
      </c>
      <c r="AL1545" s="70"/>
      <c r="BM1545" s="135">
        <v>0.60763888888888884</v>
      </c>
      <c r="BN1545" s="136">
        <v>0.64930555555555558</v>
      </c>
      <c r="BO1545" s="101"/>
      <c r="BR1545" s="109" t="str">
        <f t="shared" si="23"/>
        <v>SH-25-1534</v>
      </c>
      <c r="BS1545" s="109" t="s">
        <v>393</v>
      </c>
      <c r="BT1545" t="s">
        <v>92</v>
      </c>
      <c r="BU1545" t="s">
        <v>3060</v>
      </c>
    </row>
    <row r="1546" spans="1:73" hidden="1">
      <c r="A1546" s="103" t="s">
        <v>3061</v>
      </c>
      <c r="B1546" s="102">
        <v>45698</v>
      </c>
      <c r="C1546" s="104">
        <f>_xlfn.ISOWEEKNUM(Tabella2[[#This Row],[Date]])</f>
        <v>7</v>
      </c>
      <c r="D1546" s="104" t="s">
        <v>574</v>
      </c>
      <c r="E1546" s="104" t="s">
        <v>284</v>
      </c>
      <c r="F1546" s="104">
        <v>67</v>
      </c>
      <c r="G1546" s="104" t="s">
        <v>284</v>
      </c>
      <c r="H1546" s="105">
        <v>9</v>
      </c>
      <c r="I1546" s="104"/>
      <c r="J1546" s="104" t="s">
        <v>258</v>
      </c>
      <c r="K1546" s="104" t="s">
        <v>78</v>
      </c>
      <c r="L1546" s="104" t="s">
        <v>259</v>
      </c>
      <c r="M1546" s="104" t="s">
        <v>276</v>
      </c>
      <c r="N1546" s="104"/>
      <c r="O1546" s="106"/>
      <c r="P1546" s="111" t="s">
        <v>3000</v>
      </c>
      <c r="Q1546" s="153" t="s">
        <v>343</v>
      </c>
      <c r="R1546" s="153" t="s">
        <v>344</v>
      </c>
      <c r="S1546" s="153">
        <v>4.1666666666666657E-2</v>
      </c>
      <c r="T1546" s="153">
        <v>0.60763888888888884</v>
      </c>
      <c r="U1546" s="153">
        <v>0.65625</v>
      </c>
      <c r="V1546" s="153">
        <f>IF(ISBLANK(T1546),"",Tabella2[[#This Row],[ACT STOP]]-Tabella2[[#This Row],[ACT START]])</f>
        <v>4.861111111111116E-2</v>
      </c>
      <c r="W1546" s="104" t="s">
        <v>92</v>
      </c>
      <c r="X1546" s="104" t="s">
        <v>91</v>
      </c>
      <c r="Y1546" s="110"/>
      <c r="Z1546" s="106"/>
      <c r="AA1546" s="104"/>
      <c r="AB1546" s="107"/>
      <c r="AC1546" s="72">
        <v>1</v>
      </c>
      <c r="AH1546" s="70"/>
      <c r="AI1546" s="70"/>
      <c r="AJ1546">
        <v>0</v>
      </c>
      <c r="AL1546" s="70"/>
      <c r="BM1546" s="135">
        <v>0.60763888888888884</v>
      </c>
      <c r="BN1546" s="136">
        <v>0.65625</v>
      </c>
      <c r="BO1546" s="101">
        <v>6.9444444444444441E-3</v>
      </c>
      <c r="BQ1546" t="s">
        <v>102</v>
      </c>
      <c r="BR1546" s="109" t="str">
        <f t="shared" si="23"/>
        <v>SH-25-1535</v>
      </c>
      <c r="BS1546" s="109" t="s">
        <v>339</v>
      </c>
      <c r="BT1546" t="s">
        <v>92</v>
      </c>
      <c r="BU1546" t="s">
        <v>3062</v>
      </c>
    </row>
    <row r="1547" spans="1:73" hidden="1">
      <c r="A1547" s="103" t="s">
        <v>3063</v>
      </c>
      <c r="B1547" s="102">
        <v>45698</v>
      </c>
      <c r="C1547" s="104">
        <f>_xlfn.ISOWEEKNUM(Tabella2[[#This Row],[Date]])</f>
        <v>7</v>
      </c>
      <c r="D1547" s="104" t="s">
        <v>370</v>
      </c>
      <c r="E1547" s="104" t="s">
        <v>256</v>
      </c>
      <c r="F1547" s="104">
        <v>54</v>
      </c>
      <c r="G1547" s="104" t="s">
        <v>257</v>
      </c>
      <c r="H1547" s="105">
        <v>12</v>
      </c>
      <c r="I1547" s="104" t="s">
        <v>258</v>
      </c>
      <c r="J1547" s="104"/>
      <c r="K1547" s="104" t="s">
        <v>83</v>
      </c>
      <c r="L1547" s="104" t="s">
        <v>299</v>
      </c>
      <c r="M1547" s="104" t="s">
        <v>276</v>
      </c>
      <c r="N1547" s="104"/>
      <c r="O1547" s="106" t="str">
        <f>A346</f>
        <v>12748</v>
      </c>
      <c r="P1547" s="111" t="s">
        <v>554</v>
      </c>
      <c r="Q1547" s="153" t="s">
        <v>343</v>
      </c>
      <c r="R1547" s="153" t="s">
        <v>344</v>
      </c>
      <c r="S1547" s="153">
        <v>4.1666666666666657E-2</v>
      </c>
      <c r="T1547" s="153">
        <v>0.60763888888888884</v>
      </c>
      <c r="U1547" s="153">
        <v>0.64930555555555558</v>
      </c>
      <c r="V1547" s="153">
        <f>IF(ISBLANK(T1547),"",Tabella2[[#This Row],[ACT STOP]]-Tabella2[[#This Row],[ACT START]])</f>
        <v>4.1666666666666741E-2</v>
      </c>
      <c r="W1547" s="104" t="s">
        <v>92</v>
      </c>
      <c r="X1547" s="104" t="s">
        <v>91</v>
      </c>
      <c r="Y1547" s="110"/>
      <c r="Z1547" s="106"/>
      <c r="AA1547" s="104"/>
      <c r="AB1547" s="107"/>
      <c r="AC1547" s="72">
        <v>1</v>
      </c>
      <c r="AH1547" s="70"/>
      <c r="AI1547" s="70"/>
      <c r="AJ1547">
        <v>0</v>
      </c>
      <c r="AL1547" s="70"/>
      <c r="BM1547" s="135">
        <v>0.60763888888888884</v>
      </c>
      <c r="BN1547" s="136">
        <v>0.64930555555555558</v>
      </c>
      <c r="BO1547" s="101"/>
      <c r="BR1547" s="109" t="str">
        <f t="shared" si="23"/>
        <v>SH-25-1536</v>
      </c>
      <c r="BS1547" s="109" t="s">
        <v>266</v>
      </c>
      <c r="BT1547" t="s">
        <v>92</v>
      </c>
      <c r="BU1547" t="s">
        <v>3064</v>
      </c>
    </row>
    <row r="1548" spans="1:73" hidden="1">
      <c r="A1548" s="103" t="s">
        <v>3065</v>
      </c>
      <c r="B1548" s="102">
        <v>45699</v>
      </c>
      <c r="C1548" s="104">
        <f>_xlfn.ISOWEEKNUM(Tabella2[[#This Row],[Date]])</f>
        <v>7</v>
      </c>
      <c r="D1548" s="104" t="s">
        <v>1914</v>
      </c>
      <c r="E1548" s="104" t="s">
        <v>284</v>
      </c>
      <c r="F1548" s="104">
        <v>40</v>
      </c>
      <c r="G1548" s="104" t="s">
        <v>257</v>
      </c>
      <c r="H1548" s="105">
        <v>9</v>
      </c>
      <c r="I1548" s="104"/>
      <c r="J1548" s="104" t="s">
        <v>258</v>
      </c>
      <c r="K1548" s="104" t="s">
        <v>79</v>
      </c>
      <c r="L1548" s="104" t="s">
        <v>299</v>
      </c>
      <c r="M1548" s="104" t="s">
        <v>276</v>
      </c>
      <c r="N1548" s="104"/>
      <c r="O1548" s="106" t="str">
        <f>A348</f>
        <v>12750</v>
      </c>
      <c r="P1548" s="111" t="s">
        <v>733</v>
      </c>
      <c r="Q1548" s="153" t="s">
        <v>307</v>
      </c>
      <c r="R1548" s="153" t="s">
        <v>308</v>
      </c>
      <c r="S1548" s="153">
        <v>4.1666666666666657E-2</v>
      </c>
      <c r="T1548" s="153" t="s">
        <v>307</v>
      </c>
      <c r="U1548" s="153" t="s">
        <v>308</v>
      </c>
      <c r="V1548" s="153">
        <f>IF(ISBLANK(T1548),"",Tabella2[[#This Row],[ACT STOP]]-Tabella2[[#This Row],[ACT START]])</f>
        <v>4.1666666666666685E-2</v>
      </c>
      <c r="W1548" s="104" t="s">
        <v>92</v>
      </c>
      <c r="X1548" s="104" t="s">
        <v>91</v>
      </c>
      <c r="Y1548" s="110"/>
      <c r="Z1548" s="106"/>
      <c r="AA1548" s="104"/>
      <c r="AB1548" s="107"/>
      <c r="AC1548" s="72">
        <v>1</v>
      </c>
      <c r="AH1548" s="70"/>
      <c r="AI1548" s="70"/>
      <c r="AJ1548">
        <v>0</v>
      </c>
      <c r="AL1548" s="70"/>
      <c r="BM1548" s="135" t="s">
        <v>307</v>
      </c>
      <c r="BN1548" s="136" t="s">
        <v>308</v>
      </c>
      <c r="BO1548" s="101"/>
      <c r="BR1548" s="109" t="str">
        <f t="shared" si="23"/>
        <v>SH-25-1537</v>
      </c>
      <c r="BS1548" s="109" t="s">
        <v>318</v>
      </c>
      <c r="BT1548" t="s">
        <v>92</v>
      </c>
      <c r="BU1548" t="s">
        <v>3066</v>
      </c>
    </row>
    <row r="1549" spans="1:73" hidden="1">
      <c r="A1549" s="103" t="s">
        <v>3067</v>
      </c>
      <c r="B1549" s="102">
        <v>45699</v>
      </c>
      <c r="C1549" s="104">
        <f>_xlfn.ISOWEEKNUM(Tabella2[[#This Row],[Date]])</f>
        <v>7</v>
      </c>
      <c r="D1549" s="104" t="s">
        <v>255</v>
      </c>
      <c r="E1549" s="104" t="s">
        <v>256</v>
      </c>
      <c r="F1549" s="104">
        <v>48</v>
      </c>
      <c r="G1549" s="104" t="s">
        <v>257</v>
      </c>
      <c r="H1549" s="105">
        <v>14</v>
      </c>
      <c r="I1549" s="104" t="s">
        <v>258</v>
      </c>
      <c r="J1549" s="104"/>
      <c r="K1549" s="104" t="s">
        <v>83</v>
      </c>
      <c r="L1549" s="104" t="s">
        <v>259</v>
      </c>
      <c r="M1549" s="104" t="s">
        <v>260</v>
      </c>
      <c r="N1549" s="104"/>
      <c r="O1549" s="106"/>
      <c r="P1549" s="111" t="s">
        <v>3068</v>
      </c>
      <c r="Q1549" s="153" t="s">
        <v>307</v>
      </c>
      <c r="R1549" s="153" t="s">
        <v>308</v>
      </c>
      <c r="S1549" s="153">
        <v>4.1666666666666657E-2</v>
      </c>
      <c r="T1549" s="153">
        <v>0.2951388888888889</v>
      </c>
      <c r="U1549" s="153">
        <v>0.33680555555555558</v>
      </c>
      <c r="V1549" s="153">
        <f>IF(ISBLANK(T1549),"",Tabella2[[#This Row],[ACT STOP]]-Tabella2[[#This Row],[ACT START]])</f>
        <v>4.1666666666666685E-2</v>
      </c>
      <c r="W1549" s="104" t="s">
        <v>92</v>
      </c>
      <c r="X1549" s="104" t="s">
        <v>91</v>
      </c>
      <c r="Y1549" s="110"/>
      <c r="Z1549" s="106"/>
      <c r="AA1549" s="104"/>
      <c r="AB1549" s="107"/>
      <c r="AC1549" s="72">
        <v>1</v>
      </c>
      <c r="AH1549" s="70"/>
      <c r="AI1549" s="70"/>
      <c r="AJ1549">
        <v>0</v>
      </c>
      <c r="AL1549" s="70"/>
      <c r="BM1549" s="135">
        <v>0.2951388888888889</v>
      </c>
      <c r="BN1549" s="136">
        <v>0.33680555555555558</v>
      </c>
      <c r="BO1549" s="101"/>
      <c r="BR1549" s="109" t="str">
        <f t="shared" ref="BR1549:BR1612" si="24">_xlfn.CONCAT(LEFT(BR1548,6),TEXT(RIGHT(BR1548,4)+1,"0000"))</f>
        <v>SH-25-1538</v>
      </c>
      <c r="BS1549" s="109" t="s">
        <v>372</v>
      </c>
      <c r="BT1549" t="s">
        <v>92</v>
      </c>
      <c r="BU1549" t="s">
        <v>3069</v>
      </c>
    </row>
    <row r="1550" spans="1:73" hidden="1">
      <c r="A1550" s="103" t="s">
        <v>3070</v>
      </c>
      <c r="B1550" s="102">
        <v>45699</v>
      </c>
      <c r="C1550" s="104">
        <f>_xlfn.ISOWEEKNUM(Tabella2[[#This Row],[Date]])</f>
        <v>7</v>
      </c>
      <c r="D1550" s="104" t="s">
        <v>478</v>
      </c>
      <c r="E1550" s="104" t="s">
        <v>284</v>
      </c>
      <c r="F1550" s="104">
        <v>64</v>
      </c>
      <c r="G1550" s="104" t="s">
        <v>257</v>
      </c>
      <c r="H1550" s="105">
        <v>1</v>
      </c>
      <c r="I1550" s="104"/>
      <c r="J1550" s="104" t="s">
        <v>258</v>
      </c>
      <c r="K1550" s="104" t="s">
        <v>81</v>
      </c>
      <c r="L1550" s="104" t="s">
        <v>259</v>
      </c>
      <c r="M1550" s="104" t="s">
        <v>276</v>
      </c>
      <c r="N1550" s="104"/>
      <c r="O1550" s="106"/>
      <c r="P1550" s="111" t="s">
        <v>1828</v>
      </c>
      <c r="Q1550" s="153" t="s">
        <v>307</v>
      </c>
      <c r="R1550" s="153" t="s">
        <v>308</v>
      </c>
      <c r="S1550" s="153">
        <v>4.1666666666666657E-2</v>
      </c>
      <c r="T1550" s="153">
        <v>0.2951388888888889</v>
      </c>
      <c r="U1550" s="153">
        <v>0.33680555555555558</v>
      </c>
      <c r="V1550" s="153">
        <f>IF(ISBLANK(T1550),"",Tabella2[[#This Row],[ACT STOP]]-Tabella2[[#This Row],[ACT START]])</f>
        <v>4.1666666666666685E-2</v>
      </c>
      <c r="W1550" s="104" t="s">
        <v>92</v>
      </c>
      <c r="X1550" s="104" t="s">
        <v>91</v>
      </c>
      <c r="Y1550" s="110" t="s">
        <v>3071</v>
      </c>
      <c r="Z1550" s="106"/>
      <c r="AA1550" s="104"/>
      <c r="AB1550" s="107"/>
      <c r="AC1550" s="72">
        <v>1</v>
      </c>
      <c r="AH1550" s="70"/>
      <c r="AI1550" s="70"/>
      <c r="AJ1550">
        <v>0</v>
      </c>
      <c r="AL1550" s="70"/>
      <c r="BM1550" s="135">
        <v>0.2951388888888889</v>
      </c>
      <c r="BN1550" s="136">
        <v>0.33680555555555558</v>
      </c>
      <c r="BO1550" s="101"/>
      <c r="BR1550" s="109" t="str">
        <f t="shared" si="24"/>
        <v>SH-25-1539</v>
      </c>
      <c r="BS1550" s="109" t="s">
        <v>332</v>
      </c>
      <c r="BT1550" t="s">
        <v>92</v>
      </c>
      <c r="BU1550" t="s">
        <v>3072</v>
      </c>
    </row>
    <row r="1551" spans="1:73" hidden="1">
      <c r="A1551" s="103" t="s">
        <v>3073</v>
      </c>
      <c r="B1551" s="102">
        <v>45699</v>
      </c>
      <c r="C1551" s="104">
        <f>_xlfn.ISOWEEKNUM(Tabella2[[#This Row],[Date]])</f>
        <v>7</v>
      </c>
      <c r="D1551" s="104" t="s">
        <v>326</v>
      </c>
      <c r="E1551" s="104" t="s">
        <v>327</v>
      </c>
      <c r="F1551" s="104">
        <v>69</v>
      </c>
      <c r="G1551" s="104" t="s">
        <v>257</v>
      </c>
      <c r="H1551" s="105">
        <v>12</v>
      </c>
      <c r="I1551" s="104" t="s">
        <v>258</v>
      </c>
      <c r="J1551" s="104"/>
      <c r="K1551" s="104" t="s">
        <v>79</v>
      </c>
      <c r="L1551" s="104" t="s">
        <v>299</v>
      </c>
      <c r="M1551" s="104" t="s">
        <v>977</v>
      </c>
      <c r="N1551" s="104"/>
      <c r="O1551" s="106" t="str">
        <f>A1552</f>
        <v>13954</v>
      </c>
      <c r="P1551" s="111" t="s">
        <v>2853</v>
      </c>
      <c r="Q1551" s="153" t="s">
        <v>330</v>
      </c>
      <c r="R1551" s="153" t="s">
        <v>331</v>
      </c>
      <c r="S1551" s="153">
        <v>4.1666666666666657E-2</v>
      </c>
      <c r="T1551" s="153" t="s">
        <v>330</v>
      </c>
      <c r="U1551" s="153" t="s">
        <v>331</v>
      </c>
      <c r="V1551" s="153">
        <f>IF(ISBLANK(T1551),"",Tabella2[[#This Row],[ACT STOP]]-Tabella2[[#This Row],[ACT START]])</f>
        <v>4.1666666666666685E-2</v>
      </c>
      <c r="W1551" s="104" t="s">
        <v>92</v>
      </c>
      <c r="X1551" s="104" t="s">
        <v>91</v>
      </c>
      <c r="Y1551" s="110"/>
      <c r="Z1551" s="106"/>
      <c r="AA1551" s="104"/>
      <c r="AB1551" s="107"/>
      <c r="AC1551" s="72">
        <v>1</v>
      </c>
      <c r="AH1551" s="70"/>
      <c r="AI1551" s="70"/>
      <c r="AJ1551">
        <v>0</v>
      </c>
      <c r="AL1551" s="70"/>
      <c r="BM1551" s="135" t="s">
        <v>330</v>
      </c>
      <c r="BN1551" s="136" t="s">
        <v>331</v>
      </c>
      <c r="BO1551" s="101"/>
      <c r="BR1551" s="109" t="str">
        <f t="shared" si="24"/>
        <v>SH-25-1540</v>
      </c>
      <c r="BS1551" s="109" t="s">
        <v>266</v>
      </c>
      <c r="BT1551" t="s">
        <v>92</v>
      </c>
      <c r="BU1551" t="s">
        <v>3074</v>
      </c>
    </row>
    <row r="1552" spans="1:73" hidden="1">
      <c r="A1552" s="103" t="s">
        <v>3075</v>
      </c>
      <c r="B1552" s="102">
        <v>45699</v>
      </c>
      <c r="C1552" s="104">
        <f>_xlfn.ISOWEEKNUM(Tabella2[[#This Row],[Date]])</f>
        <v>7</v>
      </c>
      <c r="D1552" s="104" t="s">
        <v>326</v>
      </c>
      <c r="E1552" s="104" t="s">
        <v>327</v>
      </c>
      <c r="F1552" s="104">
        <v>65</v>
      </c>
      <c r="G1552" s="104" t="s">
        <v>257</v>
      </c>
      <c r="H1552" s="105">
        <v>10</v>
      </c>
      <c r="I1552" s="104" t="s">
        <v>258</v>
      </c>
      <c r="J1552" s="104"/>
      <c r="K1552" s="104" t="s">
        <v>78</v>
      </c>
      <c r="L1552" s="104" t="s">
        <v>299</v>
      </c>
      <c r="M1552" s="104" t="s">
        <v>977</v>
      </c>
      <c r="N1552" s="104"/>
      <c r="O1552" s="106" t="str">
        <f>A1551</f>
        <v>13953</v>
      </c>
      <c r="P1552" s="111" t="s">
        <v>2853</v>
      </c>
      <c r="Q1552" s="153">
        <v>0.3576388888888889</v>
      </c>
      <c r="R1552" s="153">
        <v>0.39930555555555558</v>
      </c>
      <c r="S1552" s="153">
        <v>4.1666666666666657E-2</v>
      </c>
      <c r="T1552" s="153" t="s">
        <v>330</v>
      </c>
      <c r="U1552" s="153" t="s">
        <v>331</v>
      </c>
      <c r="V1552" s="153">
        <f>IF(ISBLANK(T1552),"",Tabella2[[#This Row],[ACT STOP]]-Tabella2[[#This Row],[ACT START]])</f>
        <v>4.1666666666666685E-2</v>
      </c>
      <c r="W1552" s="104" t="s">
        <v>122</v>
      </c>
      <c r="X1552" s="104" t="s">
        <v>91</v>
      </c>
      <c r="Y1552" s="110"/>
      <c r="Z1552" s="106"/>
      <c r="AA1552" s="104"/>
      <c r="AB1552" s="107"/>
      <c r="AC1552" s="72">
        <v>1</v>
      </c>
      <c r="AH1552" s="70"/>
      <c r="AI1552" s="70"/>
      <c r="AJ1552">
        <v>0</v>
      </c>
      <c r="AL1552" s="70"/>
      <c r="BM1552" s="135" t="s">
        <v>330</v>
      </c>
      <c r="BN1552" s="136" t="s">
        <v>331</v>
      </c>
      <c r="BO1552" s="101"/>
      <c r="BR1552" s="109" t="str">
        <f t="shared" si="24"/>
        <v>SH-25-1541</v>
      </c>
      <c r="BS1552" s="109" t="s">
        <v>552</v>
      </c>
      <c r="BT1552" t="s">
        <v>122</v>
      </c>
      <c r="BU1552" t="s">
        <v>3076</v>
      </c>
    </row>
    <row r="1553" spans="1:73" hidden="1">
      <c r="A1553" s="103" t="s">
        <v>3077</v>
      </c>
      <c r="B1553" s="102">
        <v>45699</v>
      </c>
      <c r="C1553" s="104">
        <f>_xlfn.ISOWEEKNUM(Tabella2[[#This Row],[Date]])</f>
        <v>7</v>
      </c>
      <c r="D1553" s="104" t="s">
        <v>370</v>
      </c>
      <c r="E1553" s="104" t="s">
        <v>256</v>
      </c>
      <c r="F1553" s="104">
        <v>53</v>
      </c>
      <c r="G1553" s="104" t="s">
        <v>257</v>
      </c>
      <c r="H1553" s="105">
        <v>5</v>
      </c>
      <c r="I1553" s="104" t="s">
        <v>258</v>
      </c>
      <c r="J1553" s="104"/>
      <c r="K1553" s="104" t="s">
        <v>83</v>
      </c>
      <c r="L1553" s="104" t="s">
        <v>299</v>
      </c>
      <c r="M1553" s="104" t="s">
        <v>276</v>
      </c>
      <c r="N1553" s="104"/>
      <c r="O1553" s="106" t="str">
        <f>A350</f>
        <v>12752</v>
      </c>
      <c r="P1553" s="111" t="s">
        <v>554</v>
      </c>
      <c r="Q1553" s="153" t="s">
        <v>330</v>
      </c>
      <c r="R1553" s="153" t="s">
        <v>331</v>
      </c>
      <c r="S1553" s="153">
        <v>4.1666666666666657E-2</v>
      </c>
      <c r="T1553" s="153" t="s">
        <v>330</v>
      </c>
      <c r="U1553" s="153" t="s">
        <v>331</v>
      </c>
      <c r="V1553" s="153">
        <f>IF(ISBLANK(T1553),"",Tabella2[[#This Row],[ACT STOP]]-Tabella2[[#This Row],[ACT START]])</f>
        <v>4.1666666666666685E-2</v>
      </c>
      <c r="W1553" s="104" t="s">
        <v>92</v>
      </c>
      <c r="X1553" s="104" t="s">
        <v>91</v>
      </c>
      <c r="Y1553" s="110"/>
      <c r="Z1553" s="106"/>
      <c r="AA1553" s="104"/>
      <c r="AB1553" s="107"/>
      <c r="AC1553" s="72">
        <v>1</v>
      </c>
      <c r="AH1553" s="70"/>
      <c r="AI1553" s="70"/>
      <c r="AJ1553">
        <v>0</v>
      </c>
      <c r="AL1553" s="70"/>
      <c r="BM1553" s="135" t="s">
        <v>330</v>
      </c>
      <c r="BN1553" s="136" t="s">
        <v>331</v>
      </c>
      <c r="BO1553" s="101"/>
      <c r="BR1553" s="109" t="str">
        <f t="shared" si="24"/>
        <v>SH-25-1542</v>
      </c>
      <c r="BS1553" s="109" t="s">
        <v>416</v>
      </c>
      <c r="BT1553" t="s">
        <v>92</v>
      </c>
      <c r="BU1553" t="s">
        <v>3078</v>
      </c>
    </row>
    <row r="1554" spans="1:73" hidden="1">
      <c r="A1554" s="103" t="s">
        <v>3079</v>
      </c>
      <c r="B1554" s="102">
        <v>45699</v>
      </c>
      <c r="C1554" s="104">
        <f>_xlfn.ISOWEEKNUM(Tabella2[[#This Row],[Date]])</f>
        <v>7</v>
      </c>
      <c r="D1554" s="104" t="s">
        <v>326</v>
      </c>
      <c r="E1554" s="104" t="s">
        <v>327</v>
      </c>
      <c r="F1554" s="104">
        <v>67</v>
      </c>
      <c r="G1554" s="104" t="s">
        <v>257</v>
      </c>
      <c r="H1554" s="105">
        <v>13</v>
      </c>
      <c r="I1554" s="104" t="s">
        <v>258</v>
      </c>
      <c r="J1554" s="104"/>
      <c r="K1554" s="104" t="s">
        <v>77</v>
      </c>
      <c r="L1554" s="104" t="s">
        <v>259</v>
      </c>
      <c r="M1554" s="104" t="s">
        <v>977</v>
      </c>
      <c r="N1554" s="104"/>
      <c r="O1554" s="106"/>
      <c r="P1554" s="111" t="s">
        <v>2485</v>
      </c>
      <c r="Q1554" s="153" t="s">
        <v>330</v>
      </c>
      <c r="R1554" s="153" t="s">
        <v>331</v>
      </c>
      <c r="S1554" s="153">
        <v>4.1666666666666657E-2</v>
      </c>
      <c r="T1554" s="153" t="s">
        <v>330</v>
      </c>
      <c r="U1554" s="153" t="s">
        <v>331</v>
      </c>
      <c r="V1554" s="153">
        <f>IF(ISBLANK(T1554),"",Tabella2[[#This Row],[ACT STOP]]-Tabella2[[#This Row],[ACT START]])</f>
        <v>4.1666666666666685E-2</v>
      </c>
      <c r="W1554" s="104" t="s">
        <v>92</v>
      </c>
      <c r="X1554" s="104" t="s">
        <v>91</v>
      </c>
      <c r="Y1554" s="110"/>
      <c r="Z1554" s="106"/>
      <c r="AA1554" s="104"/>
      <c r="AB1554" s="107"/>
      <c r="AC1554" s="72">
        <v>1</v>
      </c>
      <c r="AH1554" s="70"/>
      <c r="AI1554" s="70"/>
      <c r="AJ1554">
        <v>0</v>
      </c>
      <c r="AL1554" s="70"/>
      <c r="BM1554" s="135" t="s">
        <v>330</v>
      </c>
      <c r="BN1554" s="136" t="s">
        <v>331</v>
      </c>
      <c r="BO1554" s="101"/>
      <c r="BR1554" s="109" t="str">
        <f t="shared" si="24"/>
        <v>SH-25-1543</v>
      </c>
      <c r="BS1554" s="109" t="s">
        <v>427</v>
      </c>
      <c r="BT1554" t="s">
        <v>92</v>
      </c>
      <c r="BU1554" t="s">
        <v>3080</v>
      </c>
    </row>
    <row r="1555" spans="1:73" hidden="1">
      <c r="A1555" s="103" t="s">
        <v>3081</v>
      </c>
      <c r="B1555" s="102">
        <v>45699</v>
      </c>
      <c r="C1555" s="104">
        <f>_xlfn.ISOWEEKNUM(Tabella2[[#This Row],[Date]])</f>
        <v>7</v>
      </c>
      <c r="D1555" s="104" t="s">
        <v>370</v>
      </c>
      <c r="E1555" s="104" t="s">
        <v>256</v>
      </c>
      <c r="F1555" s="104">
        <v>54</v>
      </c>
      <c r="G1555" s="104" t="s">
        <v>257</v>
      </c>
      <c r="H1555" s="105">
        <v>2</v>
      </c>
      <c r="I1555" s="104" t="s">
        <v>258</v>
      </c>
      <c r="J1555" s="104"/>
      <c r="K1555" s="104" t="s">
        <v>79</v>
      </c>
      <c r="L1555" s="104" t="s">
        <v>299</v>
      </c>
      <c r="M1555" s="104" t="s">
        <v>276</v>
      </c>
      <c r="N1555" s="104"/>
      <c r="O1555" s="106" t="str">
        <f>A351</f>
        <v>12753</v>
      </c>
      <c r="P1555" s="111" t="s">
        <v>306</v>
      </c>
      <c r="Q1555" s="153" t="s">
        <v>336</v>
      </c>
      <c r="R1555" s="153" t="s">
        <v>337</v>
      </c>
      <c r="S1555" s="153">
        <v>4.1666666666666657E-2</v>
      </c>
      <c r="T1555" s="153" t="s">
        <v>336</v>
      </c>
      <c r="U1555" s="153" t="s">
        <v>337</v>
      </c>
      <c r="V1555" s="153">
        <f>IF(ISBLANK(T1555),"",Tabella2[[#This Row],[ACT STOP]]-Tabella2[[#This Row],[ACT START]])</f>
        <v>4.1666666666666685E-2</v>
      </c>
      <c r="W1555" s="104" t="s">
        <v>92</v>
      </c>
      <c r="X1555" s="104" t="s">
        <v>91</v>
      </c>
      <c r="Y1555" s="110"/>
      <c r="Z1555" s="106"/>
      <c r="AA1555" s="104"/>
      <c r="AB1555" s="107"/>
      <c r="AC1555" s="72">
        <v>1</v>
      </c>
      <c r="AH1555" s="70"/>
      <c r="AI1555" s="70"/>
      <c r="AJ1555">
        <v>0</v>
      </c>
      <c r="AL1555" s="70"/>
      <c r="BM1555" s="135" t="s">
        <v>336</v>
      </c>
      <c r="BN1555" s="136" t="s">
        <v>337</v>
      </c>
      <c r="BO1555" s="101"/>
      <c r="BR1555" s="109" t="str">
        <f t="shared" si="24"/>
        <v>SH-25-1544</v>
      </c>
      <c r="BS1555" s="109" t="s">
        <v>368</v>
      </c>
      <c r="BT1555" t="s">
        <v>92</v>
      </c>
      <c r="BU1555" t="s">
        <v>3082</v>
      </c>
    </row>
    <row r="1556" spans="1:73" hidden="1">
      <c r="A1556" s="103" t="s">
        <v>3083</v>
      </c>
      <c r="B1556" s="102">
        <v>45699</v>
      </c>
      <c r="C1556" s="104">
        <f>_xlfn.ISOWEEKNUM(Tabella2[[#This Row],[Date]])</f>
        <v>7</v>
      </c>
      <c r="D1556" s="104" t="s">
        <v>1914</v>
      </c>
      <c r="E1556" s="104" t="s">
        <v>284</v>
      </c>
      <c r="F1556" s="104">
        <v>40</v>
      </c>
      <c r="G1556" s="104" t="s">
        <v>284</v>
      </c>
      <c r="H1556" s="105">
        <v>22</v>
      </c>
      <c r="I1556" s="104"/>
      <c r="J1556" s="104" t="s">
        <v>258</v>
      </c>
      <c r="K1556" s="104" t="s">
        <v>79</v>
      </c>
      <c r="L1556" s="104" t="s">
        <v>299</v>
      </c>
      <c r="M1556" s="104" t="s">
        <v>276</v>
      </c>
      <c r="N1556" s="104"/>
      <c r="O1556" s="106" t="str">
        <f>A354</f>
        <v>12756</v>
      </c>
      <c r="P1556" s="111" t="s">
        <v>2791</v>
      </c>
      <c r="Q1556" s="153" t="s">
        <v>349</v>
      </c>
      <c r="R1556" s="153" t="s">
        <v>350</v>
      </c>
      <c r="S1556" s="153">
        <v>4.1666666666666657E-2</v>
      </c>
      <c r="T1556" s="153" t="s">
        <v>349</v>
      </c>
      <c r="U1556" s="153">
        <v>0.51736111111111116</v>
      </c>
      <c r="V1556" s="153">
        <f>IF(ISBLANK(T1556),"",Tabella2[[#This Row],[ACT STOP]]-Tabella2[[#This Row],[ACT START]])</f>
        <v>3.4722222222222265E-2</v>
      </c>
      <c r="W1556" s="104" t="s">
        <v>92</v>
      </c>
      <c r="X1556" s="104" t="s">
        <v>91</v>
      </c>
      <c r="Y1556" s="110"/>
      <c r="Z1556" s="106"/>
      <c r="AA1556" s="104"/>
      <c r="AB1556" s="107"/>
      <c r="AC1556" s="72">
        <v>1</v>
      </c>
      <c r="AH1556" s="70"/>
      <c r="AI1556" s="70"/>
      <c r="AJ1556">
        <v>0</v>
      </c>
      <c r="AL1556" s="70"/>
      <c r="BM1556" s="135" t="s">
        <v>349</v>
      </c>
      <c r="BN1556" s="136">
        <v>0.51736111111111116</v>
      </c>
      <c r="BO1556" s="101"/>
      <c r="BR1556" s="109" t="str">
        <f t="shared" si="24"/>
        <v>SH-25-1545</v>
      </c>
      <c r="BS1556" s="109" t="s">
        <v>295</v>
      </c>
      <c r="BT1556" t="s">
        <v>92</v>
      </c>
      <c r="BU1556" t="s">
        <v>3084</v>
      </c>
    </row>
    <row r="1557" spans="1:73" hidden="1">
      <c r="A1557" s="103" t="s">
        <v>3085</v>
      </c>
      <c r="B1557" s="102">
        <v>45699</v>
      </c>
      <c r="C1557" s="104">
        <f>_xlfn.ISOWEEKNUM(Tabella2[[#This Row],[Date]])</f>
        <v>7</v>
      </c>
      <c r="D1557" s="104" t="s">
        <v>455</v>
      </c>
      <c r="E1557" s="104" t="s">
        <v>284</v>
      </c>
      <c r="F1557" s="104">
        <v>38</v>
      </c>
      <c r="G1557" s="104" t="s">
        <v>284</v>
      </c>
      <c r="H1557" s="105">
        <v>23</v>
      </c>
      <c r="I1557" s="104"/>
      <c r="J1557" s="104" t="s">
        <v>258</v>
      </c>
      <c r="K1557" s="104" t="s">
        <v>83</v>
      </c>
      <c r="L1557" s="104" t="s">
        <v>299</v>
      </c>
      <c r="M1557" s="104" t="s">
        <v>276</v>
      </c>
      <c r="N1557" s="104"/>
      <c r="O1557" s="106" t="str">
        <f>A355</f>
        <v>12757</v>
      </c>
      <c r="P1557" s="111" t="s">
        <v>456</v>
      </c>
      <c r="Q1557" s="153" t="s">
        <v>349</v>
      </c>
      <c r="R1557" s="153" t="s">
        <v>350</v>
      </c>
      <c r="S1557" s="153">
        <v>4.1666666666666657E-2</v>
      </c>
      <c r="T1557" s="153">
        <v>0.47916666666666669</v>
      </c>
      <c r="U1557" s="153">
        <v>0.52083333333333337</v>
      </c>
      <c r="V1557" s="153">
        <f>IF(ISBLANK(T1557),"",Tabella2[[#This Row],[ACT STOP]]-Tabella2[[#This Row],[ACT START]])</f>
        <v>4.1666666666666685E-2</v>
      </c>
      <c r="W1557" s="104" t="s">
        <v>92</v>
      </c>
      <c r="X1557" s="104" t="s">
        <v>91</v>
      </c>
      <c r="Y1557" s="110"/>
      <c r="Z1557" s="106"/>
      <c r="AA1557" s="104"/>
      <c r="AB1557" s="107"/>
      <c r="AC1557" s="72">
        <v>1</v>
      </c>
      <c r="AH1557" s="70"/>
      <c r="AI1557" s="70"/>
      <c r="AJ1557">
        <v>0</v>
      </c>
      <c r="AL1557" s="70"/>
      <c r="BM1557" s="135">
        <v>0.47916666666666669</v>
      </c>
      <c r="BN1557" s="136">
        <v>0.52083333333333337</v>
      </c>
      <c r="BO1557" s="101"/>
      <c r="BR1557" s="109" t="str">
        <f t="shared" si="24"/>
        <v>SH-25-1546</v>
      </c>
      <c r="BS1557" s="109" t="s">
        <v>358</v>
      </c>
      <c r="BT1557" t="s">
        <v>92</v>
      </c>
      <c r="BU1557" t="s">
        <v>3086</v>
      </c>
    </row>
    <row r="1558" spans="1:73" hidden="1">
      <c r="A1558" s="103" t="s">
        <v>3087</v>
      </c>
      <c r="B1558" s="102">
        <v>45699</v>
      </c>
      <c r="C1558" s="104">
        <f>_xlfn.ISOWEEKNUM(Tabella2[[#This Row],[Date]])</f>
        <v>7</v>
      </c>
      <c r="D1558" s="104" t="s">
        <v>321</v>
      </c>
      <c r="E1558" s="104" t="s">
        <v>284</v>
      </c>
      <c r="F1558" s="104">
        <v>51</v>
      </c>
      <c r="G1558" s="104" t="s">
        <v>257</v>
      </c>
      <c r="H1558" s="105">
        <v>17</v>
      </c>
      <c r="I1558" s="104"/>
      <c r="J1558" s="104" t="s">
        <v>258</v>
      </c>
      <c r="K1558" s="104" t="s">
        <v>77</v>
      </c>
      <c r="L1558" s="104" t="s">
        <v>259</v>
      </c>
      <c r="M1558" s="104" t="s">
        <v>276</v>
      </c>
      <c r="N1558" s="104"/>
      <c r="O1558" s="106"/>
      <c r="P1558" s="111" t="s">
        <v>467</v>
      </c>
      <c r="Q1558" s="153" t="s">
        <v>349</v>
      </c>
      <c r="R1558" s="153" t="s">
        <v>350</v>
      </c>
      <c r="S1558" s="153">
        <v>4.1666666666666657E-2</v>
      </c>
      <c r="T1558" s="153">
        <v>0.47569444444444442</v>
      </c>
      <c r="U1558" s="153">
        <v>0.51736111111111116</v>
      </c>
      <c r="V1558" s="153">
        <f>IF(ISBLANK(T1558),"",Tabella2[[#This Row],[ACT STOP]]-Tabella2[[#This Row],[ACT START]])</f>
        <v>4.1666666666666741E-2</v>
      </c>
      <c r="W1558" s="104" t="s">
        <v>92</v>
      </c>
      <c r="X1558" s="104" t="s">
        <v>91</v>
      </c>
      <c r="Y1558" s="110"/>
      <c r="Z1558" s="106"/>
      <c r="AA1558" s="104"/>
      <c r="AB1558" s="107"/>
      <c r="AC1558" s="72">
        <v>1</v>
      </c>
      <c r="AH1558" s="70"/>
      <c r="AI1558" s="70"/>
      <c r="AJ1558">
        <v>0</v>
      </c>
      <c r="AL1558" s="70"/>
      <c r="BM1558" s="135">
        <v>0.47569444444444442</v>
      </c>
      <c r="BN1558" s="136">
        <v>0.51736111111111116</v>
      </c>
      <c r="BO1558" s="101"/>
      <c r="BR1558" s="109" t="str">
        <f t="shared" si="24"/>
        <v>SH-25-1547</v>
      </c>
      <c r="BS1558" s="109" t="s">
        <v>393</v>
      </c>
      <c r="BT1558" t="s">
        <v>92</v>
      </c>
      <c r="BU1558" t="s">
        <v>3088</v>
      </c>
    </row>
    <row r="1559" spans="1:73" hidden="1">
      <c r="A1559" s="103" t="s">
        <v>3089</v>
      </c>
      <c r="B1559" s="102">
        <v>45699</v>
      </c>
      <c r="C1559" s="104">
        <f>_xlfn.ISOWEEKNUM(Tabella2[[#This Row],[Date]])</f>
        <v>7</v>
      </c>
      <c r="D1559" s="104" t="s">
        <v>370</v>
      </c>
      <c r="E1559" s="104" t="s">
        <v>256</v>
      </c>
      <c r="F1559" s="104">
        <v>50</v>
      </c>
      <c r="G1559" s="104" t="s">
        <v>257</v>
      </c>
      <c r="H1559" s="105">
        <v>2</v>
      </c>
      <c r="I1559" s="104" t="s">
        <v>258</v>
      </c>
      <c r="J1559" s="104"/>
      <c r="K1559" s="104" t="s">
        <v>83</v>
      </c>
      <c r="L1559" s="104" t="s">
        <v>259</v>
      </c>
      <c r="M1559" s="104" t="s">
        <v>977</v>
      </c>
      <c r="N1559" s="104"/>
      <c r="O1559" s="106"/>
      <c r="P1559" s="111" t="s">
        <v>3090</v>
      </c>
      <c r="Q1559" s="153" t="s">
        <v>315</v>
      </c>
      <c r="R1559" s="153" t="s">
        <v>316</v>
      </c>
      <c r="S1559" s="153">
        <v>4.1666666666666657E-2</v>
      </c>
      <c r="T1559" s="153">
        <v>0.54513888888888884</v>
      </c>
      <c r="U1559" s="153">
        <v>0.58680555555555558</v>
      </c>
      <c r="V1559" s="153">
        <f>IF(ISBLANK(T1559),"",Tabella2[[#This Row],[ACT STOP]]-Tabella2[[#This Row],[ACT START]])</f>
        <v>4.1666666666666741E-2</v>
      </c>
      <c r="W1559" s="104" t="s">
        <v>92</v>
      </c>
      <c r="X1559" s="104" t="s">
        <v>91</v>
      </c>
      <c r="Y1559" s="110"/>
      <c r="Z1559" s="106"/>
      <c r="AA1559" s="104"/>
      <c r="AB1559" s="107"/>
      <c r="AC1559" s="72">
        <v>1</v>
      </c>
      <c r="AH1559" s="70"/>
      <c r="AI1559" s="70"/>
      <c r="AJ1559">
        <v>0</v>
      </c>
      <c r="AL1559" s="70"/>
      <c r="BM1559" s="135">
        <v>0.54513888888888884</v>
      </c>
      <c r="BN1559" s="136">
        <v>0.58680555555555558</v>
      </c>
      <c r="BO1559" s="101"/>
      <c r="BR1559" s="109" t="str">
        <f t="shared" si="24"/>
        <v>SH-25-1548</v>
      </c>
      <c r="BS1559" s="109" t="s">
        <v>368</v>
      </c>
      <c r="BT1559" t="s">
        <v>92</v>
      </c>
      <c r="BU1559" t="s">
        <v>3091</v>
      </c>
    </row>
    <row r="1560" spans="1:73" hidden="1">
      <c r="A1560" s="103" t="s">
        <v>3092</v>
      </c>
      <c r="B1560" s="102">
        <v>45699</v>
      </c>
      <c r="C1560" s="104">
        <f>_xlfn.ISOWEEKNUM(Tabella2[[#This Row],[Date]])</f>
        <v>7</v>
      </c>
      <c r="D1560" s="104" t="s">
        <v>478</v>
      </c>
      <c r="E1560" s="104" t="s">
        <v>284</v>
      </c>
      <c r="F1560" s="104">
        <v>65</v>
      </c>
      <c r="G1560" s="104" t="s">
        <v>284</v>
      </c>
      <c r="H1560" s="105">
        <v>9</v>
      </c>
      <c r="I1560" s="104"/>
      <c r="J1560" s="104" t="s">
        <v>258</v>
      </c>
      <c r="K1560" s="104" t="s">
        <v>78</v>
      </c>
      <c r="L1560" s="104" t="s">
        <v>259</v>
      </c>
      <c r="M1560" s="104" t="s">
        <v>276</v>
      </c>
      <c r="N1560" s="104"/>
      <c r="O1560" s="106"/>
      <c r="P1560" s="111" t="s">
        <v>1828</v>
      </c>
      <c r="Q1560" s="153" t="s">
        <v>315</v>
      </c>
      <c r="R1560" s="153" t="s">
        <v>316</v>
      </c>
      <c r="S1560" s="153">
        <v>4.1666666666666657E-2</v>
      </c>
      <c r="T1560" s="153" t="s">
        <v>315</v>
      </c>
      <c r="U1560" s="153" t="s">
        <v>316</v>
      </c>
      <c r="V1560" s="153">
        <f>IF(ISBLANK(T1560),"",Tabella2[[#This Row],[ACT STOP]]-Tabella2[[#This Row],[ACT START]])</f>
        <v>4.166666666666663E-2</v>
      </c>
      <c r="W1560" s="104" t="s">
        <v>92</v>
      </c>
      <c r="X1560" s="104" t="s">
        <v>91</v>
      </c>
      <c r="Y1560" s="110"/>
      <c r="Z1560" s="106"/>
      <c r="AA1560" s="104"/>
      <c r="AB1560" s="107"/>
      <c r="AC1560" s="72">
        <v>1</v>
      </c>
      <c r="AH1560" s="70"/>
      <c r="AI1560" s="70"/>
      <c r="AJ1560">
        <v>0</v>
      </c>
      <c r="AL1560" s="70"/>
      <c r="BM1560" s="135" t="s">
        <v>315</v>
      </c>
      <c r="BN1560" s="136">
        <v>0.59722222222222221</v>
      </c>
      <c r="BO1560" s="101"/>
      <c r="BR1560" s="109" t="str">
        <f t="shared" si="24"/>
        <v>SH-25-1549</v>
      </c>
      <c r="BS1560" s="109" t="s">
        <v>339</v>
      </c>
      <c r="BT1560" t="s">
        <v>92</v>
      </c>
      <c r="BU1560" t="s">
        <v>3093</v>
      </c>
    </row>
    <row r="1561" spans="1:73" hidden="1">
      <c r="A1561" s="103" t="s">
        <v>3094</v>
      </c>
      <c r="B1561" s="102">
        <v>45699</v>
      </c>
      <c r="C1561" s="104">
        <f>_xlfn.ISOWEEKNUM(Tabella2[[#This Row],[Date]])</f>
        <v>7</v>
      </c>
      <c r="D1561" s="104" t="s">
        <v>574</v>
      </c>
      <c r="E1561" s="104" t="s">
        <v>284</v>
      </c>
      <c r="F1561" s="104">
        <v>66</v>
      </c>
      <c r="G1561" s="104" t="s">
        <v>257</v>
      </c>
      <c r="H1561" s="105">
        <v>32</v>
      </c>
      <c r="I1561" s="104"/>
      <c r="J1561" s="104" t="s">
        <v>258</v>
      </c>
      <c r="K1561" s="104" t="s">
        <v>81</v>
      </c>
      <c r="L1561" s="104" t="s">
        <v>259</v>
      </c>
      <c r="M1561" s="104" t="s">
        <v>276</v>
      </c>
      <c r="N1561" s="104"/>
      <c r="O1561" s="106"/>
      <c r="P1561" s="111" t="s">
        <v>1828</v>
      </c>
      <c r="Q1561" s="153" t="s">
        <v>315</v>
      </c>
      <c r="R1561" s="153" t="s">
        <v>316</v>
      </c>
      <c r="S1561" s="153">
        <v>4.1666666666666657E-2</v>
      </c>
      <c r="T1561" s="153">
        <v>0.54513888888888884</v>
      </c>
      <c r="U1561" s="153">
        <v>0.58680555555555558</v>
      </c>
      <c r="V1561" s="153">
        <f>IF(ISBLANK(T1561),"",Tabella2[[#This Row],[ACT STOP]]-Tabella2[[#This Row],[ACT START]])</f>
        <v>4.1666666666666741E-2</v>
      </c>
      <c r="W1561" s="104" t="s">
        <v>92</v>
      </c>
      <c r="X1561" s="104" t="s">
        <v>91</v>
      </c>
      <c r="Y1561" s="110"/>
      <c r="Z1561" s="106"/>
      <c r="AA1561" s="104"/>
      <c r="AB1561" s="107"/>
      <c r="AC1561" s="72">
        <v>1</v>
      </c>
      <c r="AH1561" s="70"/>
      <c r="AI1561" s="70"/>
      <c r="AJ1561">
        <v>0</v>
      </c>
      <c r="AL1561" s="70"/>
      <c r="BM1561" s="135">
        <v>0.54513888888888884</v>
      </c>
      <c r="BN1561" s="136">
        <v>0.58680555555555558</v>
      </c>
      <c r="BO1561" s="101"/>
      <c r="BR1561" s="109" t="str">
        <f t="shared" si="24"/>
        <v>SH-25-1550</v>
      </c>
      <c r="BS1561" s="109" t="s">
        <v>356</v>
      </c>
      <c r="BT1561" t="s">
        <v>92</v>
      </c>
      <c r="BU1561" t="s">
        <v>3095</v>
      </c>
    </row>
    <row r="1562" spans="1:73" hidden="1">
      <c r="A1562" s="103" t="s">
        <v>3096</v>
      </c>
      <c r="B1562" s="102">
        <v>45699</v>
      </c>
      <c r="C1562" s="104">
        <f>_xlfn.ISOWEEKNUM(Tabella2[[#This Row],[Date]])</f>
        <v>7</v>
      </c>
      <c r="D1562" s="104" t="s">
        <v>574</v>
      </c>
      <c r="E1562" s="104" t="s">
        <v>284</v>
      </c>
      <c r="F1562" s="104">
        <v>67</v>
      </c>
      <c r="G1562" s="104" t="s">
        <v>257</v>
      </c>
      <c r="H1562" s="105">
        <v>14</v>
      </c>
      <c r="I1562" s="104"/>
      <c r="J1562" s="104" t="s">
        <v>258</v>
      </c>
      <c r="K1562" s="104" t="s">
        <v>75</v>
      </c>
      <c r="L1562" s="104" t="s">
        <v>259</v>
      </c>
      <c r="M1562" s="104" t="s">
        <v>276</v>
      </c>
      <c r="N1562" s="104"/>
      <c r="O1562" s="106"/>
      <c r="P1562" s="111" t="s">
        <v>3097</v>
      </c>
      <c r="Q1562" s="153" t="s">
        <v>315</v>
      </c>
      <c r="R1562" s="153" t="s">
        <v>316</v>
      </c>
      <c r="S1562" s="153">
        <v>4.1666666666666657E-2</v>
      </c>
      <c r="T1562" s="153" t="s">
        <v>315</v>
      </c>
      <c r="U1562" s="153" t="s">
        <v>316</v>
      </c>
      <c r="V1562" s="153">
        <f>IF(ISBLANK(T1562),"",Tabella2[[#This Row],[ACT STOP]]-Tabella2[[#This Row],[ACT START]])</f>
        <v>4.166666666666663E-2</v>
      </c>
      <c r="W1562" s="104" t="s">
        <v>92</v>
      </c>
      <c r="X1562" s="104" t="s">
        <v>91</v>
      </c>
      <c r="Y1562" s="110"/>
      <c r="Z1562" s="106"/>
      <c r="AA1562" s="104"/>
      <c r="AB1562" s="107"/>
      <c r="AC1562" s="72">
        <v>1</v>
      </c>
      <c r="AH1562" s="70"/>
      <c r="AI1562" s="70"/>
      <c r="AJ1562">
        <v>0</v>
      </c>
      <c r="AL1562" s="70"/>
      <c r="BM1562" s="135" t="s">
        <v>315</v>
      </c>
      <c r="BN1562" s="136" t="s">
        <v>316</v>
      </c>
      <c r="BO1562" s="101"/>
      <c r="BR1562" s="109" t="str">
        <f t="shared" si="24"/>
        <v>SH-25-1551</v>
      </c>
      <c r="BS1562" s="109" t="s">
        <v>372</v>
      </c>
      <c r="BT1562" t="s">
        <v>92</v>
      </c>
      <c r="BU1562" t="s">
        <v>3098</v>
      </c>
    </row>
    <row r="1563" spans="1:73" hidden="1">
      <c r="A1563" s="103" t="s">
        <v>3099</v>
      </c>
      <c r="B1563" s="102">
        <v>45699</v>
      </c>
      <c r="C1563" s="104">
        <f>_xlfn.ISOWEEKNUM(Tabella2[[#This Row],[Date]])</f>
        <v>7</v>
      </c>
      <c r="D1563" s="104" t="s">
        <v>348</v>
      </c>
      <c r="E1563" s="104" t="s">
        <v>284</v>
      </c>
      <c r="F1563" s="104">
        <v>57</v>
      </c>
      <c r="G1563" s="104" t="s">
        <v>257</v>
      </c>
      <c r="H1563" s="105">
        <v>9</v>
      </c>
      <c r="I1563" s="104"/>
      <c r="J1563" s="104" t="s">
        <v>258</v>
      </c>
      <c r="K1563" s="104" t="s">
        <v>77</v>
      </c>
      <c r="L1563" s="104" t="s">
        <v>259</v>
      </c>
      <c r="M1563" s="104" t="s">
        <v>276</v>
      </c>
      <c r="N1563" s="104"/>
      <c r="O1563" s="106"/>
      <c r="P1563" s="111" t="s">
        <v>467</v>
      </c>
      <c r="Q1563" s="153" t="s">
        <v>315</v>
      </c>
      <c r="R1563" s="153" t="s">
        <v>316</v>
      </c>
      <c r="S1563" s="153">
        <v>4.1666666666666657E-2</v>
      </c>
      <c r="T1563" s="153" t="s">
        <v>315</v>
      </c>
      <c r="U1563" s="153" t="s">
        <v>316</v>
      </c>
      <c r="V1563" s="153">
        <f>IF(ISBLANK(T1563),"",Tabella2[[#This Row],[ACT STOP]]-Tabella2[[#This Row],[ACT START]])</f>
        <v>4.166666666666663E-2</v>
      </c>
      <c r="W1563" s="104" t="s">
        <v>92</v>
      </c>
      <c r="X1563" s="104" t="s">
        <v>91</v>
      </c>
      <c r="Y1563" s="110"/>
      <c r="Z1563" s="106"/>
      <c r="AA1563" s="104"/>
      <c r="AB1563" s="107"/>
      <c r="AC1563" s="72">
        <v>1</v>
      </c>
      <c r="AH1563" s="70"/>
      <c r="AI1563" s="70"/>
      <c r="AJ1563">
        <v>0</v>
      </c>
      <c r="AL1563" s="70"/>
      <c r="BM1563" s="135" t="s">
        <v>315</v>
      </c>
      <c r="BN1563" s="136" t="s">
        <v>316</v>
      </c>
      <c r="BO1563" s="101"/>
      <c r="BR1563" s="109" t="str">
        <f t="shared" si="24"/>
        <v>SH-25-1552</v>
      </c>
      <c r="BS1563" s="109" t="s">
        <v>318</v>
      </c>
      <c r="BT1563" t="s">
        <v>92</v>
      </c>
      <c r="BU1563" t="s">
        <v>3100</v>
      </c>
    </row>
    <row r="1564" spans="1:73" hidden="1">
      <c r="A1564" s="103" t="s">
        <v>3101</v>
      </c>
      <c r="B1564" s="102">
        <v>45699</v>
      </c>
      <c r="C1564" s="104">
        <f>_xlfn.ISOWEEKNUM(Tabella2[[#This Row],[Date]])</f>
        <v>7</v>
      </c>
      <c r="D1564" s="104" t="s">
        <v>326</v>
      </c>
      <c r="E1564" s="104" t="s">
        <v>327</v>
      </c>
      <c r="F1564" s="104">
        <v>67</v>
      </c>
      <c r="G1564" s="104" t="s">
        <v>257</v>
      </c>
      <c r="H1564" s="105">
        <v>17</v>
      </c>
      <c r="I1564" s="104" t="s">
        <v>258</v>
      </c>
      <c r="J1564" s="104"/>
      <c r="K1564" s="104" t="s">
        <v>79</v>
      </c>
      <c r="L1564" s="104" t="s">
        <v>299</v>
      </c>
      <c r="M1564" s="104" t="s">
        <v>977</v>
      </c>
      <c r="N1564" s="104"/>
      <c r="O1564" s="106" t="str">
        <f>A356</f>
        <v>12758</v>
      </c>
      <c r="P1564" s="111" t="s">
        <v>2853</v>
      </c>
      <c r="Q1564" s="153" t="s">
        <v>343</v>
      </c>
      <c r="R1564" s="153" t="s">
        <v>344</v>
      </c>
      <c r="S1564" s="153">
        <v>4.1666666666666657E-2</v>
      </c>
      <c r="T1564" s="153">
        <v>0.60763888888888884</v>
      </c>
      <c r="U1564" s="153">
        <v>0.64930555555555558</v>
      </c>
      <c r="V1564" s="153">
        <f>IF(ISBLANK(T1564),"",Tabella2[[#This Row],[ACT STOP]]-Tabella2[[#This Row],[ACT START]])</f>
        <v>4.1666666666666741E-2</v>
      </c>
      <c r="W1564" s="104" t="s">
        <v>92</v>
      </c>
      <c r="X1564" s="104" t="s">
        <v>91</v>
      </c>
      <c r="Y1564" s="110"/>
      <c r="Z1564" s="106"/>
      <c r="AA1564" s="104"/>
      <c r="AB1564" s="107"/>
      <c r="AC1564" s="72">
        <v>1</v>
      </c>
      <c r="AH1564" s="70"/>
      <c r="AI1564" s="70"/>
      <c r="AJ1564">
        <v>0</v>
      </c>
      <c r="AL1564" s="70"/>
      <c r="BM1564" s="135">
        <v>0.60763888888888884</v>
      </c>
      <c r="BN1564" s="136">
        <v>0.64930555555555558</v>
      </c>
      <c r="BO1564" s="101"/>
      <c r="BR1564" s="109" t="str">
        <f t="shared" si="24"/>
        <v>SH-25-1553</v>
      </c>
      <c r="BS1564" s="109" t="s">
        <v>393</v>
      </c>
      <c r="BT1564" t="s">
        <v>92</v>
      </c>
      <c r="BU1564" t="s">
        <v>3102</v>
      </c>
    </row>
    <row r="1565" spans="1:73" hidden="1">
      <c r="A1565" s="103" t="s">
        <v>3103</v>
      </c>
      <c r="B1565" s="102">
        <v>45699</v>
      </c>
      <c r="C1565" s="104">
        <f>_xlfn.ISOWEEKNUM(Tabella2[[#This Row],[Date]])</f>
        <v>7</v>
      </c>
      <c r="D1565" s="104" t="s">
        <v>370</v>
      </c>
      <c r="E1565" s="104" t="s">
        <v>256</v>
      </c>
      <c r="F1565" s="104">
        <v>53</v>
      </c>
      <c r="G1565" s="104" t="s">
        <v>257</v>
      </c>
      <c r="H1565" s="105">
        <v>12</v>
      </c>
      <c r="I1565" s="104" t="s">
        <v>258</v>
      </c>
      <c r="J1565" s="104"/>
      <c r="K1565" s="104" t="s">
        <v>83</v>
      </c>
      <c r="L1565" s="104" t="s">
        <v>299</v>
      </c>
      <c r="M1565" s="104" t="s">
        <v>276</v>
      </c>
      <c r="N1565" s="104"/>
      <c r="O1565" s="106" t="str">
        <f>A357</f>
        <v>12759</v>
      </c>
      <c r="P1565" s="111" t="s">
        <v>306</v>
      </c>
      <c r="Q1565" s="153" t="s">
        <v>343</v>
      </c>
      <c r="R1565" s="153" t="s">
        <v>344</v>
      </c>
      <c r="S1565" s="153">
        <v>4.1666666666666657E-2</v>
      </c>
      <c r="T1565" s="153">
        <v>0.60763888888888884</v>
      </c>
      <c r="U1565" s="153">
        <v>0.64930555555555558</v>
      </c>
      <c r="V1565" s="153">
        <f>IF(ISBLANK(T1565),"",Tabella2[[#This Row],[ACT STOP]]-Tabella2[[#This Row],[ACT START]])</f>
        <v>4.1666666666666741E-2</v>
      </c>
      <c r="W1565" s="104" t="s">
        <v>92</v>
      </c>
      <c r="X1565" s="104" t="s">
        <v>91</v>
      </c>
      <c r="Y1565" s="110"/>
      <c r="Z1565" s="106"/>
      <c r="AA1565" s="104"/>
      <c r="AB1565" s="107"/>
      <c r="AC1565" s="72">
        <v>1</v>
      </c>
      <c r="AH1565" s="70"/>
      <c r="AI1565" s="70"/>
      <c r="AJ1565">
        <v>0</v>
      </c>
      <c r="AL1565" s="70"/>
      <c r="BM1565" s="135">
        <v>0.60763888888888884</v>
      </c>
      <c r="BN1565" s="136">
        <v>0.64930555555555558</v>
      </c>
      <c r="BO1565" s="101"/>
      <c r="BR1565" s="109" t="str">
        <f t="shared" si="24"/>
        <v>SH-25-1554</v>
      </c>
      <c r="BS1565" s="109" t="s">
        <v>266</v>
      </c>
      <c r="BT1565" t="s">
        <v>92</v>
      </c>
      <c r="BU1565" t="s">
        <v>3104</v>
      </c>
    </row>
    <row r="1566" spans="1:73" hidden="1">
      <c r="A1566" s="103" t="s">
        <v>3105</v>
      </c>
      <c r="B1566" s="102">
        <v>45699</v>
      </c>
      <c r="C1566" s="104">
        <f>_xlfn.ISOWEEKNUM(Tabella2[[#This Row],[Date]])</f>
        <v>7</v>
      </c>
      <c r="D1566" s="104" t="s">
        <v>558</v>
      </c>
      <c r="E1566" s="104" t="s">
        <v>284</v>
      </c>
      <c r="F1566" s="104">
        <v>59</v>
      </c>
      <c r="G1566" s="104" t="s">
        <v>257</v>
      </c>
      <c r="H1566" s="105">
        <v>5</v>
      </c>
      <c r="I1566" s="104"/>
      <c r="J1566" s="104" t="s">
        <v>258</v>
      </c>
      <c r="K1566" s="104" t="s">
        <v>75</v>
      </c>
      <c r="L1566" s="104" t="s">
        <v>259</v>
      </c>
      <c r="M1566" s="104" t="s">
        <v>276</v>
      </c>
      <c r="N1566" s="104"/>
      <c r="O1566" s="106"/>
      <c r="P1566" s="111" t="s">
        <v>2932</v>
      </c>
      <c r="Q1566" s="153" t="s">
        <v>343</v>
      </c>
      <c r="R1566" s="153" t="s">
        <v>344</v>
      </c>
      <c r="S1566" s="153">
        <v>4.1666666666666657E-2</v>
      </c>
      <c r="T1566" s="153">
        <v>0.60763888888888884</v>
      </c>
      <c r="U1566" s="153">
        <v>0.64930555555555558</v>
      </c>
      <c r="V1566" s="153">
        <f>IF(ISBLANK(T1566),"",Tabella2[[#This Row],[ACT STOP]]-Tabella2[[#This Row],[ACT START]])</f>
        <v>4.1666666666666741E-2</v>
      </c>
      <c r="W1566" s="104" t="s">
        <v>92</v>
      </c>
      <c r="X1566" s="104" t="s">
        <v>91</v>
      </c>
      <c r="Y1566" s="110"/>
      <c r="Z1566" s="106"/>
      <c r="AA1566" s="104"/>
      <c r="AB1566" s="107"/>
      <c r="AC1566" s="72">
        <v>1</v>
      </c>
      <c r="AH1566" s="70"/>
      <c r="AI1566" s="70"/>
      <c r="AJ1566">
        <v>0</v>
      </c>
      <c r="AL1566" s="70"/>
      <c r="BM1566" s="135">
        <v>0.60763888888888884</v>
      </c>
      <c r="BN1566" s="136">
        <v>0.64930555555555558</v>
      </c>
      <c r="BO1566" s="101"/>
      <c r="BR1566" s="109" t="str">
        <f t="shared" si="24"/>
        <v>SH-25-1555</v>
      </c>
      <c r="BS1566" s="109" t="s">
        <v>416</v>
      </c>
      <c r="BT1566" t="s">
        <v>92</v>
      </c>
      <c r="BU1566" t="s">
        <v>3106</v>
      </c>
    </row>
    <row r="1567" spans="1:73" hidden="1">
      <c r="A1567" s="103" t="s">
        <v>3107</v>
      </c>
      <c r="B1567" s="102">
        <v>45700</v>
      </c>
      <c r="C1567" s="104">
        <f>_xlfn.ISOWEEKNUM(Tabella2[[#This Row],[Date]])</f>
        <v>7</v>
      </c>
      <c r="D1567" s="104" t="s">
        <v>370</v>
      </c>
      <c r="E1567" s="104" t="s">
        <v>256</v>
      </c>
      <c r="F1567" s="104">
        <v>50</v>
      </c>
      <c r="G1567" s="104" t="s">
        <v>257</v>
      </c>
      <c r="H1567" s="105">
        <v>31</v>
      </c>
      <c r="I1567" s="104" t="s">
        <v>258</v>
      </c>
      <c r="J1567" s="104"/>
      <c r="K1567" s="104" t="s">
        <v>79</v>
      </c>
      <c r="L1567" s="104" t="s">
        <v>299</v>
      </c>
      <c r="M1567" s="104" t="s">
        <v>276</v>
      </c>
      <c r="N1567" s="104"/>
      <c r="O1567" s="106" t="str">
        <f>A358</f>
        <v>12760</v>
      </c>
      <c r="P1567" s="111" t="s">
        <v>306</v>
      </c>
      <c r="Q1567" s="153" t="s">
        <v>308</v>
      </c>
      <c r="R1567" s="153" t="s">
        <v>401</v>
      </c>
      <c r="S1567" s="153">
        <v>4.1666666666666657E-2</v>
      </c>
      <c r="T1567" s="153" t="s">
        <v>308</v>
      </c>
      <c r="U1567" s="153" t="s">
        <v>401</v>
      </c>
      <c r="V1567" s="153">
        <f>IF(ISBLANK(T1567),"",Tabella2[[#This Row],[ACT STOP]]-Tabella2[[#This Row],[ACT START]])</f>
        <v>4.1666666666666685E-2</v>
      </c>
      <c r="W1567" s="104" t="s">
        <v>92</v>
      </c>
      <c r="X1567" s="104" t="s">
        <v>91</v>
      </c>
      <c r="Y1567" s="110"/>
      <c r="Z1567" s="106"/>
      <c r="AA1567" s="104"/>
      <c r="AB1567" s="107"/>
      <c r="AC1567" s="72">
        <v>1</v>
      </c>
      <c r="AH1567" s="70"/>
      <c r="AI1567" s="70"/>
      <c r="AJ1567">
        <v>0</v>
      </c>
      <c r="AL1567" s="70"/>
      <c r="BM1567" s="135" t="s">
        <v>308</v>
      </c>
      <c r="BN1567" s="136" t="s">
        <v>401</v>
      </c>
      <c r="BO1567" s="101"/>
      <c r="BR1567" s="109" t="str">
        <f t="shared" si="24"/>
        <v>SH-25-1556</v>
      </c>
      <c r="BS1567" s="109" t="s">
        <v>345</v>
      </c>
      <c r="BT1567" t="s">
        <v>92</v>
      </c>
      <c r="BU1567" t="s">
        <v>3108</v>
      </c>
    </row>
    <row r="1568" spans="1:73" hidden="1">
      <c r="A1568" s="103" t="s">
        <v>3109</v>
      </c>
      <c r="B1568" s="102">
        <v>45700</v>
      </c>
      <c r="C1568" s="104">
        <f>_xlfn.ISOWEEKNUM(Tabella2[[#This Row],[Date]])</f>
        <v>7</v>
      </c>
      <c r="D1568" s="104" t="s">
        <v>421</v>
      </c>
      <c r="E1568" s="104" t="s">
        <v>327</v>
      </c>
      <c r="F1568" s="104">
        <v>72</v>
      </c>
      <c r="G1568" s="104" t="s">
        <v>284</v>
      </c>
      <c r="H1568" s="105">
        <v>9</v>
      </c>
      <c r="I1568" s="104" t="s">
        <v>258</v>
      </c>
      <c r="J1568" s="104"/>
      <c r="K1568" s="104" t="s">
        <v>77</v>
      </c>
      <c r="L1568" s="104" t="s">
        <v>259</v>
      </c>
      <c r="M1568" s="104" t="s">
        <v>361</v>
      </c>
      <c r="N1568" s="104"/>
      <c r="O1568" s="106"/>
      <c r="P1568" s="111" t="s">
        <v>2935</v>
      </c>
      <c r="Q1568" s="153" t="s">
        <v>308</v>
      </c>
      <c r="R1568" s="153" t="s">
        <v>401</v>
      </c>
      <c r="S1568" s="153">
        <v>4.1666666666666657E-2</v>
      </c>
      <c r="T1568" s="153">
        <v>0.33680555555555558</v>
      </c>
      <c r="U1568" s="153">
        <v>0.37847222222222221</v>
      </c>
      <c r="V1568" s="153">
        <f>IF(ISBLANK(T1568),"",Tabella2[[#This Row],[ACT STOP]]-Tabella2[[#This Row],[ACT START]])</f>
        <v>4.166666666666663E-2</v>
      </c>
      <c r="W1568" s="104" t="s">
        <v>92</v>
      </c>
      <c r="X1568" s="104" t="s">
        <v>91</v>
      </c>
      <c r="Y1568" s="110" t="s">
        <v>3110</v>
      </c>
      <c r="Z1568" s="106"/>
      <c r="AA1568" s="104"/>
      <c r="AB1568" s="107"/>
      <c r="AC1568" s="72">
        <v>1</v>
      </c>
      <c r="AH1568" s="70"/>
      <c r="AI1568" s="70"/>
      <c r="AJ1568">
        <v>0</v>
      </c>
      <c r="AL1568" s="70"/>
      <c r="BM1568" s="135">
        <v>0.33680555555555558</v>
      </c>
      <c r="BN1568" s="136">
        <v>0.37847222222222221</v>
      </c>
      <c r="BO1568" s="101"/>
      <c r="BR1568" s="109" t="str">
        <f t="shared" si="24"/>
        <v>SH-25-1557</v>
      </c>
      <c r="BS1568" s="109" t="s">
        <v>339</v>
      </c>
      <c r="BT1568" t="s">
        <v>92</v>
      </c>
      <c r="BU1568" t="s">
        <v>3111</v>
      </c>
    </row>
    <row r="1569" spans="1:73" ht="15.75" hidden="1" customHeight="1">
      <c r="A1569" s="103" t="s">
        <v>3112</v>
      </c>
      <c r="B1569" s="102">
        <v>45700</v>
      </c>
      <c r="C1569" s="104">
        <f>_xlfn.ISOWEEKNUM(Tabella2[[#This Row],[Date]])</f>
        <v>7</v>
      </c>
      <c r="D1569" s="104" t="s">
        <v>421</v>
      </c>
      <c r="E1569" s="104" t="s">
        <v>327</v>
      </c>
      <c r="F1569" s="104">
        <v>73</v>
      </c>
      <c r="G1569" s="104" t="s">
        <v>284</v>
      </c>
      <c r="H1569" s="105">
        <v>22</v>
      </c>
      <c r="I1569" s="104" t="s">
        <v>258</v>
      </c>
      <c r="J1569" s="104"/>
      <c r="K1569" s="104" t="s">
        <v>81</v>
      </c>
      <c r="L1569" s="104" t="s">
        <v>259</v>
      </c>
      <c r="M1569" s="104" t="s">
        <v>361</v>
      </c>
      <c r="N1569" s="104"/>
      <c r="O1569" s="106"/>
      <c r="P1569" s="111" t="s">
        <v>2935</v>
      </c>
      <c r="Q1569" s="153" t="s">
        <v>308</v>
      </c>
      <c r="R1569" s="153" t="s">
        <v>401</v>
      </c>
      <c r="S1569" s="153">
        <v>4.1666666666666657E-2</v>
      </c>
      <c r="T1569" s="153" t="s">
        <v>308</v>
      </c>
      <c r="U1569" s="153" t="s">
        <v>401</v>
      </c>
      <c r="V1569" s="153">
        <f>IF(ISBLANK(T1569),"",Tabella2[[#This Row],[ACT STOP]]-Tabella2[[#This Row],[ACT START]])</f>
        <v>4.1666666666666685E-2</v>
      </c>
      <c r="W1569" s="104" t="s">
        <v>92</v>
      </c>
      <c r="X1569" s="104" t="s">
        <v>91</v>
      </c>
      <c r="Y1569" s="110"/>
      <c r="Z1569" s="106"/>
      <c r="AA1569" s="104"/>
      <c r="AB1569" s="107"/>
      <c r="AC1569" s="72">
        <v>1</v>
      </c>
      <c r="AH1569" s="70"/>
      <c r="AI1569" s="70"/>
      <c r="AJ1569">
        <v>0</v>
      </c>
      <c r="AL1569" s="70"/>
      <c r="BM1569" s="135" t="s">
        <v>308</v>
      </c>
      <c r="BN1569" s="136" t="s">
        <v>401</v>
      </c>
      <c r="BO1569" s="101"/>
      <c r="BR1569" s="109" t="str">
        <f t="shared" si="24"/>
        <v>SH-25-1558</v>
      </c>
      <c r="BS1569" s="109" t="s">
        <v>295</v>
      </c>
      <c r="BT1569" t="s">
        <v>92</v>
      </c>
      <c r="BU1569" t="s">
        <v>3113</v>
      </c>
    </row>
    <row r="1570" spans="1:73" hidden="1">
      <c r="A1570" s="103" t="s">
        <v>3114</v>
      </c>
      <c r="B1570" s="102">
        <v>45700</v>
      </c>
      <c r="C1570" s="104">
        <f>_xlfn.ISOWEEKNUM(Tabella2[[#This Row],[Date]])</f>
        <v>7</v>
      </c>
      <c r="D1570" s="104" t="s">
        <v>370</v>
      </c>
      <c r="E1570" s="104" t="s">
        <v>256</v>
      </c>
      <c r="F1570" s="104">
        <v>51</v>
      </c>
      <c r="G1570" s="104" t="s">
        <v>257</v>
      </c>
      <c r="H1570" s="105">
        <v>5</v>
      </c>
      <c r="I1570" s="104" t="s">
        <v>258</v>
      </c>
      <c r="J1570" s="104"/>
      <c r="K1570" s="104" t="s">
        <v>79</v>
      </c>
      <c r="L1570" s="104" t="s">
        <v>299</v>
      </c>
      <c r="M1570" s="104" t="s">
        <v>276</v>
      </c>
      <c r="N1570" s="104"/>
      <c r="O1570" s="106" t="str">
        <f>A359</f>
        <v>12761</v>
      </c>
      <c r="P1570" s="111" t="s">
        <v>306</v>
      </c>
      <c r="Q1570" s="153" t="s">
        <v>331</v>
      </c>
      <c r="R1570" s="153" t="s">
        <v>2338</v>
      </c>
      <c r="S1570" s="153">
        <v>4.1666666666666657E-2</v>
      </c>
      <c r="T1570" s="153" t="s">
        <v>331</v>
      </c>
      <c r="U1570" s="153" t="s">
        <v>2338</v>
      </c>
      <c r="V1570" s="153">
        <f>IF(ISBLANK(T1570),"",Tabella2[[#This Row],[ACT STOP]]-Tabella2[[#This Row],[ACT START]])</f>
        <v>4.1666666666666685E-2</v>
      </c>
      <c r="W1570" s="104" t="s">
        <v>92</v>
      </c>
      <c r="X1570" s="104" t="s">
        <v>91</v>
      </c>
      <c r="Y1570" s="110"/>
      <c r="Z1570" s="106"/>
      <c r="AA1570" s="104"/>
      <c r="AB1570" s="107"/>
      <c r="AC1570" s="72">
        <v>1</v>
      </c>
      <c r="AH1570" s="70"/>
      <c r="AI1570" s="70"/>
      <c r="AJ1570">
        <v>0</v>
      </c>
      <c r="AL1570" s="70"/>
      <c r="BM1570" s="135" t="s">
        <v>331</v>
      </c>
      <c r="BN1570" s="136" t="s">
        <v>2338</v>
      </c>
      <c r="BO1570" s="101"/>
      <c r="BR1570" s="109" t="str">
        <f t="shared" si="24"/>
        <v>SH-25-1559</v>
      </c>
      <c r="BS1570" s="109" t="s">
        <v>416</v>
      </c>
      <c r="BT1570" t="s">
        <v>92</v>
      </c>
      <c r="BU1570" t="s">
        <v>3115</v>
      </c>
    </row>
    <row r="1571" spans="1:73" hidden="1">
      <c r="A1571" s="103" t="s">
        <v>3116</v>
      </c>
      <c r="B1571" s="102">
        <v>45700</v>
      </c>
      <c r="C1571" s="104">
        <f>_xlfn.ISOWEEKNUM(Tabella2[[#This Row],[Date]])</f>
        <v>7</v>
      </c>
      <c r="D1571" s="104" t="s">
        <v>574</v>
      </c>
      <c r="E1571" s="104" t="s">
        <v>284</v>
      </c>
      <c r="F1571" s="104">
        <v>67</v>
      </c>
      <c r="G1571" s="104" t="s">
        <v>257</v>
      </c>
      <c r="H1571" s="105">
        <v>14</v>
      </c>
      <c r="I1571" s="104"/>
      <c r="J1571" s="104" t="s">
        <v>258</v>
      </c>
      <c r="K1571" s="104" t="s">
        <v>83</v>
      </c>
      <c r="L1571" s="104" t="s">
        <v>259</v>
      </c>
      <c r="M1571" s="104" t="s">
        <v>276</v>
      </c>
      <c r="N1571" s="104"/>
      <c r="O1571" s="106"/>
      <c r="P1571" s="111" t="s">
        <v>322</v>
      </c>
      <c r="Q1571" s="153" t="s">
        <v>331</v>
      </c>
      <c r="R1571" s="153" t="s">
        <v>2338</v>
      </c>
      <c r="S1571" s="153">
        <v>4.1666666666666657E-2</v>
      </c>
      <c r="T1571" s="153">
        <v>0.40972222222222221</v>
      </c>
      <c r="U1571" s="153">
        <v>0.4513888888888889</v>
      </c>
      <c r="V1571" s="153">
        <f>IF(ISBLANK(T1571),"",Tabella2[[#This Row],[ACT STOP]]-Tabella2[[#This Row],[ACT START]])</f>
        <v>4.1666666666666685E-2</v>
      </c>
      <c r="W1571" s="104" t="s">
        <v>92</v>
      </c>
      <c r="X1571" s="104" t="s">
        <v>91</v>
      </c>
      <c r="Y1571" s="110" t="s">
        <v>3117</v>
      </c>
      <c r="Z1571" s="106"/>
      <c r="AA1571" s="104"/>
      <c r="AB1571" s="107"/>
      <c r="AC1571" s="72">
        <v>1</v>
      </c>
      <c r="AH1571" s="70"/>
      <c r="AI1571" s="70"/>
      <c r="AJ1571">
        <v>0</v>
      </c>
      <c r="AL1571" s="70"/>
      <c r="BL1571" t="s">
        <v>3118</v>
      </c>
      <c r="BM1571" s="135">
        <v>0.40972222222222221</v>
      </c>
      <c r="BN1571" s="136">
        <v>0.4513888888888889</v>
      </c>
      <c r="BO1571" s="101">
        <v>1.041666666666667E-2</v>
      </c>
      <c r="BQ1571" t="s">
        <v>94</v>
      </c>
      <c r="BR1571" s="109" t="str">
        <f t="shared" si="24"/>
        <v>SH-25-1560</v>
      </c>
      <c r="BS1571" s="109" t="s">
        <v>372</v>
      </c>
      <c r="BT1571" t="s">
        <v>92</v>
      </c>
      <c r="BU1571" t="s">
        <v>3119</v>
      </c>
    </row>
    <row r="1572" spans="1:73" hidden="1">
      <c r="A1572" s="103" t="s">
        <v>3120</v>
      </c>
      <c r="B1572" s="102">
        <v>45700</v>
      </c>
      <c r="C1572" s="104">
        <f>_xlfn.ISOWEEKNUM(Tabella2[[#This Row],[Date]])</f>
        <v>7</v>
      </c>
      <c r="D1572" s="104" t="s">
        <v>574</v>
      </c>
      <c r="E1572" s="104" t="s">
        <v>284</v>
      </c>
      <c r="F1572" s="104">
        <v>66</v>
      </c>
      <c r="G1572" s="104" t="s">
        <v>257</v>
      </c>
      <c r="H1572" s="105">
        <v>2</v>
      </c>
      <c r="I1572" s="104"/>
      <c r="J1572" s="104" t="s">
        <v>258</v>
      </c>
      <c r="K1572" s="104" t="s">
        <v>77</v>
      </c>
      <c r="L1572" s="104" t="s">
        <v>259</v>
      </c>
      <c r="M1572" s="104" t="s">
        <v>276</v>
      </c>
      <c r="N1572" s="104"/>
      <c r="O1572" s="106"/>
      <c r="P1572" s="111" t="s">
        <v>479</v>
      </c>
      <c r="Q1572" s="153" t="s">
        <v>331</v>
      </c>
      <c r="R1572" s="153" t="s">
        <v>2338</v>
      </c>
      <c r="S1572" s="153">
        <v>4.1666666666666657E-2</v>
      </c>
      <c r="T1572" s="153">
        <v>0.39930555555555558</v>
      </c>
      <c r="U1572" s="153">
        <v>0.44097222222222221</v>
      </c>
      <c r="V1572" s="153">
        <f>IF(ISBLANK(T1572),"",Tabella2[[#This Row],[ACT STOP]]-Tabella2[[#This Row],[ACT START]])</f>
        <v>4.166666666666663E-2</v>
      </c>
      <c r="W1572" s="104" t="s">
        <v>92</v>
      </c>
      <c r="X1572" s="104" t="s">
        <v>91</v>
      </c>
      <c r="Y1572" s="110"/>
      <c r="Z1572" s="106"/>
      <c r="AA1572" s="104"/>
      <c r="AB1572" s="107"/>
      <c r="AC1572" s="72">
        <v>1</v>
      </c>
      <c r="AH1572" s="70"/>
      <c r="AI1572" s="70"/>
      <c r="AJ1572">
        <v>0</v>
      </c>
      <c r="AL1572" s="70"/>
      <c r="BM1572" s="135">
        <v>0.39930555555555558</v>
      </c>
      <c r="BN1572" s="136">
        <v>0.44097222222222221</v>
      </c>
      <c r="BO1572" s="101"/>
      <c r="BR1572" s="109" t="str">
        <f t="shared" si="24"/>
        <v>SH-25-1561</v>
      </c>
      <c r="BS1572" s="109" t="s">
        <v>368</v>
      </c>
      <c r="BT1572" t="s">
        <v>92</v>
      </c>
      <c r="BU1572" t="s">
        <v>3121</v>
      </c>
    </row>
    <row r="1573" spans="1:73" hidden="1">
      <c r="A1573" s="103" t="s">
        <v>3122</v>
      </c>
      <c r="B1573" s="102">
        <v>45700</v>
      </c>
      <c r="C1573" s="104">
        <f>_xlfn.ISOWEEKNUM(Tabella2[[#This Row],[Date]])</f>
        <v>7</v>
      </c>
      <c r="D1573" s="104" t="s">
        <v>370</v>
      </c>
      <c r="E1573" s="104" t="s">
        <v>256</v>
      </c>
      <c r="F1573" s="104">
        <v>54</v>
      </c>
      <c r="G1573" s="104" t="s">
        <v>257</v>
      </c>
      <c r="H1573" s="105">
        <v>13</v>
      </c>
      <c r="I1573" s="104" t="s">
        <v>258</v>
      </c>
      <c r="J1573" s="104"/>
      <c r="K1573" s="104" t="s">
        <v>81</v>
      </c>
      <c r="L1573" s="104" t="s">
        <v>259</v>
      </c>
      <c r="M1573" s="104" t="s">
        <v>461</v>
      </c>
      <c r="N1573" s="104"/>
      <c r="O1573" s="106"/>
      <c r="P1573" s="111" t="s">
        <v>491</v>
      </c>
      <c r="Q1573" s="153" t="s">
        <v>331</v>
      </c>
      <c r="R1573" s="153" t="s">
        <v>2338</v>
      </c>
      <c r="S1573" s="153">
        <v>4.1666666666666657E-2</v>
      </c>
      <c r="T1573" s="153" t="s">
        <v>331</v>
      </c>
      <c r="U1573" s="153" t="s">
        <v>2338</v>
      </c>
      <c r="V1573" s="153">
        <f>IF(ISBLANK(T1573),"",Tabella2[[#This Row],[ACT STOP]]-Tabella2[[#This Row],[ACT START]])</f>
        <v>4.1666666666666685E-2</v>
      </c>
      <c r="W1573" s="104" t="s">
        <v>92</v>
      </c>
      <c r="X1573" s="104" t="s">
        <v>91</v>
      </c>
      <c r="Y1573" s="110"/>
      <c r="Z1573" s="106"/>
      <c r="AA1573" s="104"/>
      <c r="AB1573" s="107"/>
      <c r="AC1573" s="72">
        <v>1</v>
      </c>
      <c r="AH1573" s="70"/>
      <c r="AI1573" s="70"/>
      <c r="AJ1573">
        <v>0</v>
      </c>
      <c r="AL1573" s="70"/>
      <c r="BM1573" s="135" t="s">
        <v>331</v>
      </c>
      <c r="BN1573" s="136" t="s">
        <v>2338</v>
      </c>
      <c r="BO1573" s="101"/>
      <c r="BR1573" s="109" t="str">
        <f t="shared" si="24"/>
        <v>SH-25-1562</v>
      </c>
      <c r="BS1573" s="109" t="s">
        <v>427</v>
      </c>
      <c r="BT1573" t="s">
        <v>92</v>
      </c>
      <c r="BU1573" t="s">
        <v>3123</v>
      </c>
    </row>
    <row r="1574" spans="1:73" hidden="1">
      <c r="A1574" s="103" t="s">
        <v>3124</v>
      </c>
      <c r="B1574" s="102">
        <v>45700</v>
      </c>
      <c r="C1574" s="104">
        <f>_xlfn.ISOWEEKNUM(Tabella2[[#This Row],[Date]])</f>
        <v>7</v>
      </c>
      <c r="D1574" s="104" t="s">
        <v>326</v>
      </c>
      <c r="E1574" s="104" t="s">
        <v>327</v>
      </c>
      <c r="F1574" s="104">
        <v>68</v>
      </c>
      <c r="G1574" s="104" t="s">
        <v>284</v>
      </c>
      <c r="H1574" s="105">
        <v>9</v>
      </c>
      <c r="I1574" s="104" t="s">
        <v>258</v>
      </c>
      <c r="J1574" s="104"/>
      <c r="K1574" s="104" t="s">
        <v>79</v>
      </c>
      <c r="L1574" s="104" t="s">
        <v>299</v>
      </c>
      <c r="M1574" s="104" t="s">
        <v>977</v>
      </c>
      <c r="N1574" s="104"/>
      <c r="O1574" s="106" t="str">
        <f>A1575</f>
        <v>13977</v>
      </c>
      <c r="P1574" s="111" t="s">
        <v>2853</v>
      </c>
      <c r="Q1574" s="153" t="s">
        <v>337</v>
      </c>
      <c r="R1574" s="153" t="s">
        <v>2347</v>
      </c>
      <c r="S1574" s="153">
        <v>4.1666666666666657E-2</v>
      </c>
      <c r="T1574" s="153" t="s">
        <v>337</v>
      </c>
      <c r="U1574" s="153" t="s">
        <v>2347</v>
      </c>
      <c r="V1574" s="153">
        <f>IF(ISBLANK(T1574),"",Tabella2[[#This Row],[ACT STOP]]-Tabella2[[#This Row],[ACT START]])</f>
        <v>4.166666666666663E-2</v>
      </c>
      <c r="W1574" s="104" t="s">
        <v>92</v>
      </c>
      <c r="X1574" s="104" t="s">
        <v>91</v>
      </c>
      <c r="Y1574" s="110"/>
      <c r="Z1574" s="106"/>
      <c r="AA1574" s="104"/>
      <c r="AB1574" s="107"/>
      <c r="AC1574" s="72">
        <v>1</v>
      </c>
      <c r="AH1574" s="70"/>
      <c r="AI1574" s="70"/>
      <c r="AJ1574">
        <v>0</v>
      </c>
      <c r="AL1574" s="70"/>
      <c r="BL1574" s="174" t="s">
        <v>453</v>
      </c>
      <c r="BM1574" s="135" t="s">
        <v>337</v>
      </c>
      <c r="BN1574" s="136" t="s">
        <v>2347</v>
      </c>
      <c r="BO1574" s="101"/>
      <c r="BR1574" s="109" t="str">
        <f t="shared" si="24"/>
        <v>SH-25-1563</v>
      </c>
      <c r="BS1574" s="109" t="s">
        <v>339</v>
      </c>
      <c r="BT1574" t="s">
        <v>92</v>
      </c>
      <c r="BU1574" t="s">
        <v>3125</v>
      </c>
    </row>
    <row r="1575" spans="1:73" hidden="1">
      <c r="A1575" s="103" t="s">
        <v>3126</v>
      </c>
      <c r="B1575" s="102">
        <v>45700</v>
      </c>
      <c r="C1575" s="104">
        <f>_xlfn.ISOWEEKNUM(Tabella2[[#This Row],[Date]])</f>
        <v>7</v>
      </c>
      <c r="D1575" s="104" t="s">
        <v>326</v>
      </c>
      <c r="E1575" s="104" t="s">
        <v>327</v>
      </c>
      <c r="F1575" s="104">
        <v>66</v>
      </c>
      <c r="G1575" s="104" t="s">
        <v>257</v>
      </c>
      <c r="H1575" s="105">
        <v>1</v>
      </c>
      <c r="I1575" s="104" t="s">
        <v>258</v>
      </c>
      <c r="J1575" s="104"/>
      <c r="K1575" s="104" t="s">
        <v>78</v>
      </c>
      <c r="L1575" s="104" t="s">
        <v>299</v>
      </c>
      <c r="M1575" s="104" t="s">
        <v>977</v>
      </c>
      <c r="N1575" s="104"/>
      <c r="O1575" s="106" t="str">
        <f>A1574</f>
        <v>13976</v>
      </c>
      <c r="P1575" s="111" t="s">
        <v>2853</v>
      </c>
      <c r="Q1575" s="153">
        <v>0.46180555555555558</v>
      </c>
      <c r="R1575" s="153">
        <v>0.50347222222222221</v>
      </c>
      <c r="S1575" s="153">
        <v>4.1666666666666657E-2</v>
      </c>
      <c r="T1575" s="153">
        <v>0.46180555555555558</v>
      </c>
      <c r="U1575" s="153">
        <v>0.50347222222222221</v>
      </c>
      <c r="V1575" s="153">
        <f>IF(ISBLANK(T1575),"",Tabella2[[#This Row],[ACT STOP]]-Tabella2[[#This Row],[ACT START]])</f>
        <v>4.166666666666663E-2</v>
      </c>
      <c r="W1575" s="104" t="s">
        <v>92</v>
      </c>
      <c r="X1575" s="104" t="s">
        <v>91</v>
      </c>
      <c r="Y1575" s="110"/>
      <c r="Z1575" s="106"/>
      <c r="AA1575" s="104"/>
      <c r="AB1575" s="107"/>
      <c r="AC1575" s="72">
        <v>1</v>
      </c>
      <c r="AH1575" s="70"/>
      <c r="AI1575" s="70"/>
      <c r="AJ1575">
        <v>0</v>
      </c>
      <c r="AL1575" s="70"/>
      <c r="BL1575" s="198"/>
      <c r="BM1575" s="135">
        <v>0.46180555555555558</v>
      </c>
      <c r="BN1575" s="136">
        <v>0.50347222222222221</v>
      </c>
      <c r="BO1575" s="101"/>
      <c r="BR1575" s="109" t="str">
        <f t="shared" si="24"/>
        <v>SH-25-1564</v>
      </c>
      <c r="BS1575" s="109" t="s">
        <v>332</v>
      </c>
      <c r="BT1575" t="s">
        <v>92</v>
      </c>
      <c r="BU1575" t="s">
        <v>3127</v>
      </c>
    </row>
    <row r="1576" spans="1:73" hidden="1">
      <c r="A1576" s="103" t="s">
        <v>3128</v>
      </c>
      <c r="B1576" s="102">
        <v>45700</v>
      </c>
      <c r="C1576" s="104">
        <f>_xlfn.ISOWEEKNUM(Tabella2[[#This Row],[Date]])</f>
        <v>7</v>
      </c>
      <c r="D1576" s="104" t="s">
        <v>326</v>
      </c>
      <c r="E1576" s="104" t="s">
        <v>327</v>
      </c>
      <c r="F1576" s="104">
        <v>65</v>
      </c>
      <c r="G1576" s="104" t="s">
        <v>257</v>
      </c>
      <c r="H1576" s="105">
        <v>32</v>
      </c>
      <c r="I1576" s="104" t="s">
        <v>258</v>
      </c>
      <c r="J1576" s="104"/>
      <c r="K1576" s="104" t="s">
        <v>83</v>
      </c>
      <c r="L1576" s="104" t="s">
        <v>259</v>
      </c>
      <c r="M1576" s="104" t="s">
        <v>977</v>
      </c>
      <c r="N1576" s="104"/>
      <c r="O1576" s="106"/>
      <c r="P1576" s="111" t="s">
        <v>2485</v>
      </c>
      <c r="Q1576" s="153" t="s">
        <v>337</v>
      </c>
      <c r="R1576" s="153" t="s">
        <v>2347</v>
      </c>
      <c r="S1576" s="153">
        <v>4.1666666666666657E-2</v>
      </c>
      <c r="T1576" s="153" t="s">
        <v>337</v>
      </c>
      <c r="U1576" s="153" t="s">
        <v>2347</v>
      </c>
      <c r="V1576" s="153">
        <f>IF(ISBLANK(T1576),"",Tabella2[[#This Row],[ACT STOP]]-Tabella2[[#This Row],[ACT START]])</f>
        <v>4.166666666666663E-2</v>
      </c>
      <c r="W1576" s="104" t="s">
        <v>92</v>
      </c>
      <c r="X1576" s="104" t="s">
        <v>91</v>
      </c>
      <c r="Y1576" s="110"/>
      <c r="Z1576" s="106"/>
      <c r="AA1576" s="104"/>
      <c r="AB1576" s="107"/>
      <c r="AC1576" s="72">
        <v>1</v>
      </c>
      <c r="AH1576" s="70"/>
      <c r="AI1576" s="70"/>
      <c r="AJ1576">
        <v>0</v>
      </c>
      <c r="AL1576" s="70"/>
      <c r="BL1576" s="198" t="s">
        <v>3129</v>
      </c>
      <c r="BM1576" s="135" t="s">
        <v>337</v>
      </c>
      <c r="BN1576" s="136" t="s">
        <v>2347</v>
      </c>
      <c r="BO1576" s="101"/>
      <c r="BR1576" s="109" t="str">
        <f t="shared" si="24"/>
        <v>SH-25-1565</v>
      </c>
      <c r="BS1576" s="109" t="s">
        <v>356</v>
      </c>
      <c r="BT1576" t="s">
        <v>92</v>
      </c>
      <c r="BU1576" t="s">
        <v>3130</v>
      </c>
    </row>
    <row r="1577" spans="1:73" ht="31.5" hidden="1" customHeight="1">
      <c r="A1577" s="103" t="s">
        <v>3131</v>
      </c>
      <c r="B1577" s="102">
        <v>45709</v>
      </c>
      <c r="C1577" s="104">
        <f>_xlfn.ISOWEEKNUM(Tabella2[[#This Row],[Date]])</f>
        <v>8</v>
      </c>
      <c r="D1577" s="104" t="s">
        <v>305</v>
      </c>
      <c r="E1577" s="104" t="s">
        <v>284</v>
      </c>
      <c r="F1577" s="104">
        <v>47</v>
      </c>
      <c r="G1577" s="104" t="s">
        <v>257</v>
      </c>
      <c r="H1577" s="105">
        <v>32</v>
      </c>
      <c r="I1577" s="104"/>
      <c r="J1577" s="104" t="s">
        <v>258</v>
      </c>
      <c r="K1577" s="104" t="s">
        <v>75</v>
      </c>
      <c r="L1577" s="104" t="s">
        <v>259</v>
      </c>
      <c r="M1577" s="104" t="s">
        <v>461</v>
      </c>
      <c r="N1577" s="104"/>
      <c r="O1577" s="106"/>
      <c r="P1577" s="111" t="s">
        <v>610</v>
      </c>
      <c r="Q1577" s="153" t="s">
        <v>336</v>
      </c>
      <c r="R1577" s="153" t="s">
        <v>337</v>
      </c>
      <c r="S1577" s="153">
        <v>4.1666666666666657E-2</v>
      </c>
      <c r="T1577" s="153">
        <v>0.4201388888888889</v>
      </c>
      <c r="U1577" s="153">
        <v>0.47569444444444442</v>
      </c>
      <c r="V1577" s="153">
        <f>IF(ISBLANK(T1577),"",Tabella2[[#This Row],[ACT STOP]]-Tabella2[[#This Row],[ACT START]])</f>
        <v>5.5555555555555525E-2</v>
      </c>
      <c r="W1577" s="104" t="s">
        <v>116</v>
      </c>
      <c r="X1577" s="104" t="s">
        <v>113</v>
      </c>
      <c r="Y1577" s="110" t="s">
        <v>3132</v>
      </c>
      <c r="Z1577" s="106"/>
      <c r="AA1577" s="104"/>
      <c r="AB1577" s="107"/>
      <c r="AC1577" s="72">
        <v>0</v>
      </c>
      <c r="AH1577" s="70"/>
      <c r="AI1577" s="70"/>
      <c r="AJ1577">
        <v>0</v>
      </c>
      <c r="AL1577" s="70"/>
      <c r="BL1577" t="s">
        <v>3133</v>
      </c>
      <c r="BM1577" s="135">
        <v>0.4201388888888889</v>
      </c>
      <c r="BN1577" s="136">
        <v>0.47569444444444442</v>
      </c>
      <c r="BO1577" s="101">
        <v>1.388888888888889E-2</v>
      </c>
      <c r="BQ1577" t="s">
        <v>94</v>
      </c>
      <c r="BR1577" s="109" t="str">
        <f t="shared" si="24"/>
        <v>SH-25-1566</v>
      </c>
      <c r="BS1577" s="109" t="s">
        <v>356</v>
      </c>
      <c r="BT1577" t="s">
        <v>100</v>
      </c>
      <c r="BU1577" t="s">
        <v>3134</v>
      </c>
    </row>
    <row r="1578" spans="1:73" hidden="1">
      <c r="A1578" s="103" t="s">
        <v>3135</v>
      </c>
      <c r="B1578" s="102">
        <v>45700</v>
      </c>
      <c r="C1578" s="104">
        <f>_xlfn.ISOWEEKNUM(Tabella2[[#This Row],[Date]])</f>
        <v>7</v>
      </c>
      <c r="D1578" s="104" t="s">
        <v>558</v>
      </c>
      <c r="E1578" s="104" t="s">
        <v>284</v>
      </c>
      <c r="F1578" s="104">
        <v>58</v>
      </c>
      <c r="G1578" s="104" t="s">
        <v>257</v>
      </c>
      <c r="H1578" s="105">
        <v>10</v>
      </c>
      <c r="I1578" s="104"/>
      <c r="J1578" s="104" t="s">
        <v>258</v>
      </c>
      <c r="K1578" s="104" t="s">
        <v>81</v>
      </c>
      <c r="L1578" s="104" t="s">
        <v>259</v>
      </c>
      <c r="M1578" s="104" t="s">
        <v>276</v>
      </c>
      <c r="N1578" s="104"/>
      <c r="O1578" s="106"/>
      <c r="P1578" s="111" t="s">
        <v>2932</v>
      </c>
      <c r="Q1578" s="153" t="s">
        <v>337</v>
      </c>
      <c r="R1578" s="153" t="s">
        <v>2347</v>
      </c>
      <c r="S1578" s="153">
        <v>4.1666666666666657E-2</v>
      </c>
      <c r="T1578" s="153" t="s">
        <v>337</v>
      </c>
      <c r="U1578" s="153" t="s">
        <v>2347</v>
      </c>
      <c r="V1578" s="153">
        <f>IF(ISBLANK(T1578),"",Tabella2[[#This Row],[ACT STOP]]-Tabella2[[#This Row],[ACT START]])</f>
        <v>4.166666666666663E-2</v>
      </c>
      <c r="W1578" s="104" t="s">
        <v>92</v>
      </c>
      <c r="X1578" s="104" t="s">
        <v>91</v>
      </c>
      <c r="Y1578" s="110"/>
      <c r="Z1578" s="106"/>
      <c r="AA1578" s="104"/>
      <c r="AB1578" s="107"/>
      <c r="AC1578" s="72">
        <v>1</v>
      </c>
      <c r="AH1578" s="70"/>
      <c r="AI1578" s="70"/>
      <c r="AJ1578">
        <v>0</v>
      </c>
      <c r="AL1578" s="70"/>
      <c r="BL1578" s="198" t="s">
        <v>3136</v>
      </c>
      <c r="BM1578" s="135" t="s">
        <v>337</v>
      </c>
      <c r="BN1578" s="136" t="s">
        <v>2347</v>
      </c>
      <c r="BO1578" s="101"/>
      <c r="BR1578" s="109" t="str">
        <f t="shared" si="24"/>
        <v>SH-25-1567</v>
      </c>
      <c r="BS1578" s="109" t="s">
        <v>552</v>
      </c>
      <c r="BT1578" t="s">
        <v>92</v>
      </c>
      <c r="BU1578" t="s">
        <v>3137</v>
      </c>
    </row>
    <row r="1579" spans="1:73" hidden="1">
      <c r="A1579" s="103" t="s">
        <v>3138</v>
      </c>
      <c r="B1579" s="102">
        <v>45700</v>
      </c>
      <c r="C1579" s="104">
        <f>_xlfn.ISOWEEKNUM(Tabella2[[#This Row],[Date]])</f>
        <v>7</v>
      </c>
      <c r="D1579" s="104" t="s">
        <v>348</v>
      </c>
      <c r="E1579" s="104" t="s">
        <v>284</v>
      </c>
      <c r="F1579" s="104">
        <v>57</v>
      </c>
      <c r="G1579" s="104" t="s">
        <v>257</v>
      </c>
      <c r="H1579" s="105">
        <v>5</v>
      </c>
      <c r="I1579" s="104"/>
      <c r="J1579" s="104" t="s">
        <v>258</v>
      </c>
      <c r="K1579" s="104" t="s">
        <v>83</v>
      </c>
      <c r="L1579" s="104" t="s">
        <v>259</v>
      </c>
      <c r="M1579" s="104" t="s">
        <v>276</v>
      </c>
      <c r="N1579" s="104"/>
      <c r="O1579" s="106"/>
      <c r="P1579" s="111" t="s">
        <v>462</v>
      </c>
      <c r="Q1579" s="153" t="s">
        <v>350</v>
      </c>
      <c r="R1579" s="153" t="s">
        <v>406</v>
      </c>
      <c r="S1579" s="153">
        <v>4.1666666666666657E-2</v>
      </c>
      <c r="T1579" s="153" t="s">
        <v>350</v>
      </c>
      <c r="U1579" s="153" t="s">
        <v>406</v>
      </c>
      <c r="V1579" s="153">
        <f>IF(ISBLANK(T1579),"",Tabella2[[#This Row],[ACT STOP]]-Tabella2[[#This Row],[ACT START]])</f>
        <v>4.166666666666663E-2</v>
      </c>
      <c r="W1579" s="104" t="s">
        <v>92</v>
      </c>
      <c r="X1579" s="104" t="s">
        <v>91</v>
      </c>
      <c r="Y1579" s="110"/>
      <c r="Z1579" s="106"/>
      <c r="AA1579" s="104"/>
      <c r="AB1579" s="107"/>
      <c r="AC1579" s="72">
        <v>1</v>
      </c>
      <c r="AH1579" s="70"/>
      <c r="AI1579" s="70"/>
      <c r="AJ1579">
        <v>0</v>
      </c>
      <c r="AL1579" s="70"/>
      <c r="BM1579" s="135" t="s">
        <v>350</v>
      </c>
      <c r="BN1579" s="136" t="s">
        <v>406</v>
      </c>
      <c r="BO1579" s="101"/>
      <c r="BR1579" s="109" t="str">
        <f t="shared" si="24"/>
        <v>SH-25-1568</v>
      </c>
      <c r="BS1579" s="109" t="s">
        <v>416</v>
      </c>
      <c r="BT1579" t="s">
        <v>92</v>
      </c>
      <c r="BU1579" t="s">
        <v>3139</v>
      </c>
    </row>
    <row r="1580" spans="1:73" hidden="1">
      <c r="A1580" s="103" t="s">
        <v>3140</v>
      </c>
      <c r="B1580" s="102">
        <v>45700</v>
      </c>
      <c r="C1580" s="104">
        <f>_xlfn.ISOWEEKNUM(Tabella2[[#This Row],[Date]])</f>
        <v>7</v>
      </c>
      <c r="D1580" s="104" t="s">
        <v>421</v>
      </c>
      <c r="E1580" s="104" t="s">
        <v>327</v>
      </c>
      <c r="F1580" s="104">
        <v>71</v>
      </c>
      <c r="G1580" s="104" t="s">
        <v>257</v>
      </c>
      <c r="H1580" s="105">
        <v>2</v>
      </c>
      <c r="I1580" s="104" t="s">
        <v>258</v>
      </c>
      <c r="J1580" s="104"/>
      <c r="K1580" s="104" t="s">
        <v>75</v>
      </c>
      <c r="L1580" s="104" t="s">
        <v>259</v>
      </c>
      <c r="M1580" s="104" t="s">
        <v>361</v>
      </c>
      <c r="N1580" s="104"/>
      <c r="O1580" s="106"/>
      <c r="P1580" s="111" t="s">
        <v>2935</v>
      </c>
      <c r="Q1580" s="153" t="s">
        <v>350</v>
      </c>
      <c r="R1580" s="153" t="s">
        <v>406</v>
      </c>
      <c r="S1580" s="153">
        <v>4.1666666666666657E-2</v>
      </c>
      <c r="T1580" s="153" t="s">
        <v>350</v>
      </c>
      <c r="U1580" s="153" t="s">
        <v>406</v>
      </c>
      <c r="V1580" s="153">
        <f>IF(ISBLANK(T1580),"",Tabella2[[#This Row],[ACT STOP]]-Tabella2[[#This Row],[ACT START]])</f>
        <v>4.166666666666663E-2</v>
      </c>
      <c r="W1580" s="104" t="s">
        <v>92</v>
      </c>
      <c r="X1580" s="104" t="s">
        <v>91</v>
      </c>
      <c r="Y1580" s="110"/>
      <c r="Z1580" s="106"/>
      <c r="AA1580" s="104"/>
      <c r="AB1580" s="107"/>
      <c r="AC1580" s="72">
        <v>1</v>
      </c>
      <c r="AH1580" s="70"/>
      <c r="AI1580" s="70"/>
      <c r="AJ1580">
        <v>0</v>
      </c>
      <c r="AL1580" s="70"/>
      <c r="BM1580" s="135" t="s">
        <v>350</v>
      </c>
      <c r="BN1580" s="136" t="s">
        <v>406</v>
      </c>
      <c r="BO1580" s="101"/>
      <c r="BR1580" s="109" t="str">
        <f t="shared" si="24"/>
        <v>SH-25-1569</v>
      </c>
      <c r="BS1580" s="109" t="s">
        <v>368</v>
      </c>
      <c r="BT1580" t="s">
        <v>92</v>
      </c>
      <c r="BU1580" t="s">
        <v>3141</v>
      </c>
    </row>
    <row r="1581" spans="1:73" ht="15.75" hidden="1" customHeight="1">
      <c r="A1581" s="103" t="s">
        <v>3142</v>
      </c>
      <c r="B1581" s="102">
        <v>45700</v>
      </c>
      <c r="C1581" s="104">
        <f>_xlfn.ISOWEEKNUM(Tabella2[[#This Row],[Date]])</f>
        <v>7</v>
      </c>
      <c r="D1581" s="104" t="s">
        <v>404</v>
      </c>
      <c r="E1581" s="104" t="s">
        <v>284</v>
      </c>
      <c r="F1581" s="104">
        <v>41</v>
      </c>
      <c r="G1581" s="104" t="s">
        <v>257</v>
      </c>
      <c r="H1581" s="105">
        <v>13</v>
      </c>
      <c r="I1581" s="104"/>
      <c r="J1581" s="104" t="s">
        <v>258</v>
      </c>
      <c r="K1581" s="104" t="s">
        <v>81</v>
      </c>
      <c r="L1581" s="104" t="s">
        <v>259</v>
      </c>
      <c r="M1581" s="104" t="s">
        <v>328</v>
      </c>
      <c r="N1581" s="104"/>
      <c r="O1581" s="106"/>
      <c r="P1581" s="111" t="s">
        <v>1911</v>
      </c>
      <c r="Q1581" s="153" t="s">
        <v>350</v>
      </c>
      <c r="R1581" s="153" t="s">
        <v>406</v>
      </c>
      <c r="S1581" s="153">
        <v>4.1666666666666657E-2</v>
      </c>
      <c r="T1581" s="153" t="s">
        <v>350</v>
      </c>
      <c r="U1581" s="153" t="s">
        <v>406</v>
      </c>
      <c r="V1581" s="153">
        <f>IF(ISBLANK(T1581),"",Tabella2[[#This Row],[ACT STOP]]-Tabella2[[#This Row],[ACT START]])</f>
        <v>4.166666666666663E-2</v>
      </c>
      <c r="W1581" s="104" t="s">
        <v>92</v>
      </c>
      <c r="X1581" s="104" t="s">
        <v>91</v>
      </c>
      <c r="Y1581" s="110"/>
      <c r="Z1581" s="106"/>
      <c r="AA1581" s="104"/>
      <c r="AB1581" s="107"/>
      <c r="AC1581" s="72">
        <v>1</v>
      </c>
      <c r="AH1581" s="70"/>
      <c r="AI1581" s="70"/>
      <c r="AJ1581">
        <v>0</v>
      </c>
      <c r="AL1581" s="70"/>
      <c r="BM1581" s="135" t="s">
        <v>350</v>
      </c>
      <c r="BN1581" s="136" t="s">
        <v>406</v>
      </c>
      <c r="BO1581" s="101"/>
      <c r="BR1581" s="109" t="str">
        <f t="shared" si="24"/>
        <v>SH-25-1570</v>
      </c>
      <c r="BS1581" s="109" t="s">
        <v>427</v>
      </c>
      <c r="BT1581" t="s">
        <v>92</v>
      </c>
      <c r="BU1581" t="s">
        <v>3143</v>
      </c>
    </row>
    <row r="1582" spans="1:73" hidden="1">
      <c r="A1582" s="103" t="s">
        <v>3144</v>
      </c>
      <c r="B1582" s="102">
        <v>45700</v>
      </c>
      <c r="C1582" s="104">
        <f>_xlfn.ISOWEEKNUM(Tabella2[[#This Row],[Date]])</f>
        <v>7</v>
      </c>
      <c r="D1582" s="104" t="s">
        <v>370</v>
      </c>
      <c r="E1582" s="104" t="s">
        <v>256</v>
      </c>
      <c r="F1582" s="104">
        <v>54</v>
      </c>
      <c r="G1582" s="104" t="s">
        <v>257</v>
      </c>
      <c r="H1582" s="105">
        <v>16</v>
      </c>
      <c r="I1582" s="104" t="s">
        <v>258</v>
      </c>
      <c r="J1582" s="104"/>
      <c r="K1582" s="104" t="s">
        <v>79</v>
      </c>
      <c r="L1582" s="104" t="s">
        <v>259</v>
      </c>
      <c r="M1582" s="104" t="s">
        <v>461</v>
      </c>
      <c r="N1582" s="104"/>
      <c r="O1582" s="106"/>
      <c r="P1582" s="111" t="s">
        <v>610</v>
      </c>
      <c r="Q1582" s="153" t="s">
        <v>316</v>
      </c>
      <c r="R1582" s="153" t="s">
        <v>480</v>
      </c>
      <c r="S1582" s="153">
        <v>4.1666666666666657E-2</v>
      </c>
      <c r="T1582" s="153">
        <v>0.57638888888888884</v>
      </c>
      <c r="U1582" s="153">
        <v>0.61805555555555558</v>
      </c>
      <c r="V1582" s="153">
        <f>IF(ISBLANK(T1582),"",Tabella2[[#This Row],[ACT STOP]]-Tabella2[[#This Row],[ACT START]])</f>
        <v>4.1666666666666741E-2</v>
      </c>
      <c r="W1582" s="104" t="s">
        <v>92</v>
      </c>
      <c r="X1582" s="104" t="s">
        <v>91</v>
      </c>
      <c r="Y1582" s="110"/>
      <c r="Z1582" s="106"/>
      <c r="AA1582" s="104"/>
      <c r="AB1582" s="107"/>
      <c r="AC1582" s="72">
        <v>1</v>
      </c>
      <c r="AH1582" s="70"/>
      <c r="AI1582" s="70"/>
      <c r="AJ1582">
        <v>0</v>
      </c>
      <c r="AL1582" s="70"/>
      <c r="BM1582" s="135">
        <v>0.57638888888888884</v>
      </c>
      <c r="BN1582" s="136">
        <v>0.61805555555555558</v>
      </c>
      <c r="BO1582" s="101"/>
      <c r="BR1582" s="109" t="str">
        <f t="shared" si="24"/>
        <v>SH-25-1571</v>
      </c>
      <c r="BS1582" s="109" t="s">
        <v>447</v>
      </c>
      <c r="BT1582" t="s">
        <v>92</v>
      </c>
      <c r="BU1582" t="s">
        <v>3145</v>
      </c>
    </row>
    <row r="1583" spans="1:73" hidden="1">
      <c r="A1583" s="103" t="s">
        <v>3146</v>
      </c>
      <c r="B1583" s="102">
        <v>45700</v>
      </c>
      <c r="C1583" s="104">
        <f>_xlfn.ISOWEEKNUM(Tabella2[[#This Row],[Date]])</f>
        <v>7</v>
      </c>
      <c r="D1583" s="104" t="s">
        <v>421</v>
      </c>
      <c r="E1583" s="104" t="s">
        <v>327</v>
      </c>
      <c r="F1583" s="104">
        <v>70</v>
      </c>
      <c r="G1583" s="104" t="s">
        <v>257</v>
      </c>
      <c r="H1583" s="105">
        <v>1</v>
      </c>
      <c r="I1583" s="104" t="s">
        <v>258</v>
      </c>
      <c r="J1583" s="104"/>
      <c r="K1583" s="104" t="s">
        <v>78</v>
      </c>
      <c r="L1583" s="104" t="s">
        <v>259</v>
      </c>
      <c r="M1583" s="104" t="s">
        <v>361</v>
      </c>
      <c r="N1583" s="104"/>
      <c r="O1583" s="106"/>
      <c r="P1583" s="111" t="s">
        <v>2935</v>
      </c>
      <c r="Q1583" s="153" t="s">
        <v>316</v>
      </c>
      <c r="R1583" s="153" t="s">
        <v>480</v>
      </c>
      <c r="S1583" s="153">
        <v>4.1666666666666657E-2</v>
      </c>
      <c r="T1583" s="153">
        <v>0.58680555555555558</v>
      </c>
      <c r="U1583" s="153">
        <v>0.62847222222222221</v>
      </c>
      <c r="V1583" s="153">
        <f>IF(ISBLANK(T1583),"",Tabella2[[#This Row],[ACT STOP]]-Tabella2[[#This Row],[ACT START]])</f>
        <v>4.166666666666663E-2</v>
      </c>
      <c r="W1583" s="104" t="s">
        <v>92</v>
      </c>
      <c r="X1583" s="104" t="s">
        <v>91</v>
      </c>
      <c r="Y1583" s="110"/>
      <c r="Z1583" s="106"/>
      <c r="AA1583" s="104"/>
      <c r="AB1583" s="107"/>
      <c r="AC1583" s="72">
        <v>1</v>
      </c>
      <c r="AH1583" s="70"/>
      <c r="AI1583" s="70"/>
      <c r="AJ1583">
        <v>0</v>
      </c>
      <c r="AL1583" s="70"/>
      <c r="BM1583" s="135">
        <v>0.58680555555555558</v>
      </c>
      <c r="BN1583" s="136">
        <v>0.62847222222222221</v>
      </c>
      <c r="BO1583" s="101"/>
      <c r="BR1583" s="109" t="str">
        <f t="shared" si="24"/>
        <v>SH-25-1572</v>
      </c>
      <c r="BS1583" s="109" t="s">
        <v>332</v>
      </c>
      <c r="BT1583" t="s">
        <v>92</v>
      </c>
      <c r="BU1583" t="s">
        <v>3147</v>
      </c>
    </row>
    <row r="1584" spans="1:73" hidden="1">
      <c r="A1584" s="103" t="s">
        <v>3148</v>
      </c>
      <c r="B1584" s="102">
        <v>45700</v>
      </c>
      <c r="C1584" s="104">
        <f>_xlfn.ISOWEEKNUM(Tabella2[[#This Row],[Date]])</f>
        <v>7</v>
      </c>
      <c r="D1584" s="104" t="s">
        <v>478</v>
      </c>
      <c r="E1584" s="104" t="s">
        <v>284</v>
      </c>
      <c r="F1584" s="104">
        <v>65</v>
      </c>
      <c r="G1584" s="104" t="s">
        <v>257</v>
      </c>
      <c r="H1584" s="105">
        <v>10</v>
      </c>
      <c r="I1584" s="104"/>
      <c r="J1584" s="104" t="s">
        <v>258</v>
      </c>
      <c r="K1584" s="104" t="s">
        <v>83</v>
      </c>
      <c r="L1584" s="104" t="s">
        <v>259</v>
      </c>
      <c r="M1584" s="104" t="s">
        <v>276</v>
      </c>
      <c r="N1584" s="104"/>
      <c r="O1584" s="106"/>
      <c r="P1584" s="111" t="s">
        <v>322</v>
      </c>
      <c r="Q1584" s="153" t="s">
        <v>316</v>
      </c>
      <c r="R1584" s="153" t="s">
        <v>480</v>
      </c>
      <c r="S1584" s="153">
        <v>4.1666666666666657E-2</v>
      </c>
      <c r="T1584" s="153">
        <v>0.58680555555555558</v>
      </c>
      <c r="U1584" s="153">
        <v>0.62847222222222221</v>
      </c>
      <c r="V1584" s="153">
        <f>IF(ISBLANK(T1584),"",Tabella2[[#This Row],[ACT STOP]]-Tabella2[[#This Row],[ACT START]])</f>
        <v>4.166666666666663E-2</v>
      </c>
      <c r="W1584" s="104" t="s">
        <v>92</v>
      </c>
      <c r="X1584" s="104" t="s">
        <v>91</v>
      </c>
      <c r="Y1584" s="110"/>
      <c r="Z1584" s="106"/>
      <c r="AA1584" s="104"/>
      <c r="AB1584" s="107"/>
      <c r="AC1584" s="72">
        <v>1</v>
      </c>
      <c r="AH1584" s="70"/>
      <c r="AI1584" s="70"/>
      <c r="AJ1584">
        <v>0</v>
      </c>
      <c r="AL1584" s="70"/>
      <c r="BM1584" s="135">
        <v>0.58680555555555558</v>
      </c>
      <c r="BN1584" s="136">
        <v>0.62847222222222221</v>
      </c>
      <c r="BO1584" s="101"/>
      <c r="BR1584" s="109" t="str">
        <f t="shared" si="24"/>
        <v>SH-25-1573</v>
      </c>
      <c r="BS1584" s="109" t="s">
        <v>552</v>
      </c>
      <c r="BT1584" t="s">
        <v>92</v>
      </c>
      <c r="BU1584" t="s">
        <v>3149</v>
      </c>
    </row>
    <row r="1585" spans="1:73" hidden="1">
      <c r="A1585" s="103" t="s">
        <v>3150</v>
      </c>
      <c r="B1585" s="102">
        <v>45700</v>
      </c>
      <c r="C1585" s="104">
        <f>_xlfn.ISOWEEKNUM(Tabella2[[#This Row],[Date]])</f>
        <v>7</v>
      </c>
      <c r="D1585" s="104" t="s">
        <v>370</v>
      </c>
      <c r="E1585" s="104" t="s">
        <v>256</v>
      </c>
      <c r="F1585" s="104">
        <v>51</v>
      </c>
      <c r="G1585" s="104" t="s">
        <v>284</v>
      </c>
      <c r="H1585" s="105">
        <v>22</v>
      </c>
      <c r="I1585" s="104" t="s">
        <v>258</v>
      </c>
      <c r="J1585" s="104"/>
      <c r="K1585" s="104" t="s">
        <v>81</v>
      </c>
      <c r="L1585" s="104" t="s">
        <v>259</v>
      </c>
      <c r="M1585" s="104" t="s">
        <v>276</v>
      </c>
      <c r="N1585" s="104"/>
      <c r="O1585" s="106"/>
      <c r="P1585" s="111" t="s">
        <v>2684</v>
      </c>
      <c r="Q1585" s="153" t="s">
        <v>316</v>
      </c>
      <c r="R1585" s="153" t="s">
        <v>480</v>
      </c>
      <c r="S1585" s="153">
        <v>4.1666666666666657E-2</v>
      </c>
      <c r="T1585" s="153">
        <v>0.58333333333333337</v>
      </c>
      <c r="U1585" s="153">
        <v>0.625</v>
      </c>
      <c r="V1585" s="153">
        <f>IF(ISBLANK(T1585),"",Tabella2[[#This Row],[ACT STOP]]-Tabella2[[#This Row],[ACT START]])</f>
        <v>4.166666666666663E-2</v>
      </c>
      <c r="W1585" s="104" t="s">
        <v>92</v>
      </c>
      <c r="X1585" s="104" t="s">
        <v>91</v>
      </c>
      <c r="Y1585" s="110"/>
      <c r="Z1585" s="106"/>
      <c r="AA1585" s="104"/>
      <c r="AB1585" s="107"/>
      <c r="AC1585" s="72">
        <v>1</v>
      </c>
      <c r="AH1585" s="70"/>
      <c r="AI1585" s="70"/>
      <c r="AJ1585">
        <v>0</v>
      </c>
      <c r="AL1585" s="70"/>
      <c r="BM1585" s="135">
        <v>0.58333333333333337</v>
      </c>
      <c r="BN1585" s="136">
        <v>0.625</v>
      </c>
      <c r="BO1585" s="101"/>
      <c r="BR1585" s="109" t="str">
        <f t="shared" si="24"/>
        <v>SH-25-1574</v>
      </c>
      <c r="BS1585" s="109" t="s">
        <v>295</v>
      </c>
      <c r="BT1585" t="s">
        <v>92</v>
      </c>
      <c r="BU1585" t="s">
        <v>3151</v>
      </c>
    </row>
    <row r="1586" spans="1:73" hidden="1">
      <c r="A1586" s="103" t="s">
        <v>3152</v>
      </c>
      <c r="B1586" s="102">
        <v>45701</v>
      </c>
      <c r="C1586" s="104">
        <f>_xlfn.ISOWEEKNUM(Tabella2[[#This Row],[Date]])</f>
        <v>7</v>
      </c>
      <c r="D1586" s="104" t="s">
        <v>370</v>
      </c>
      <c r="E1586" s="104" t="s">
        <v>256</v>
      </c>
      <c r="F1586" s="104">
        <v>50</v>
      </c>
      <c r="G1586" s="104" t="s">
        <v>257</v>
      </c>
      <c r="H1586" s="105">
        <v>17</v>
      </c>
      <c r="I1586" s="104" t="s">
        <v>258</v>
      </c>
      <c r="J1586" s="104"/>
      <c r="K1586" s="104" t="s">
        <v>83</v>
      </c>
      <c r="L1586" s="104" t="s">
        <v>299</v>
      </c>
      <c r="M1586" s="104" t="s">
        <v>276</v>
      </c>
      <c r="N1586" s="104"/>
      <c r="O1586" s="106" t="str">
        <f>A362</f>
        <v>12764</v>
      </c>
      <c r="P1586" s="111" t="s">
        <v>2593</v>
      </c>
      <c r="Q1586" s="153" t="s">
        <v>307</v>
      </c>
      <c r="R1586" s="153" t="s">
        <v>308</v>
      </c>
      <c r="S1586" s="153">
        <v>4.1666666666666657E-2</v>
      </c>
      <c r="T1586" s="153" t="s">
        <v>307</v>
      </c>
      <c r="U1586" s="153" t="s">
        <v>308</v>
      </c>
      <c r="V1586" s="153">
        <f>IF(ISBLANK(T1586),"",Tabella2[[#This Row],[ACT STOP]]-Tabella2[[#This Row],[ACT START]])</f>
        <v>4.1666666666666685E-2</v>
      </c>
      <c r="W1586" s="104" t="s">
        <v>92</v>
      </c>
      <c r="X1586" s="104" t="s">
        <v>91</v>
      </c>
      <c r="Y1586" s="110"/>
      <c r="Z1586" s="106"/>
      <c r="AA1586" s="104"/>
      <c r="AB1586" s="107"/>
      <c r="AC1586" s="72">
        <v>1</v>
      </c>
      <c r="AH1586" s="70"/>
      <c r="AI1586" s="70"/>
      <c r="AJ1586">
        <v>0</v>
      </c>
      <c r="AL1586" s="70"/>
      <c r="BM1586" s="135" t="s">
        <v>307</v>
      </c>
      <c r="BN1586" s="136" t="s">
        <v>308</v>
      </c>
      <c r="BO1586" s="101"/>
      <c r="BR1586" s="109" t="str">
        <f t="shared" si="24"/>
        <v>SH-25-1575</v>
      </c>
      <c r="BS1586" s="109" t="s">
        <v>393</v>
      </c>
      <c r="BT1586" t="s">
        <v>92</v>
      </c>
      <c r="BU1586" t="s">
        <v>3153</v>
      </c>
    </row>
    <row r="1587" spans="1:73" hidden="1">
      <c r="A1587" s="103" t="s">
        <v>3154</v>
      </c>
      <c r="B1587" s="102">
        <v>45701</v>
      </c>
      <c r="C1587" s="104">
        <f>_xlfn.ISOWEEKNUM(Tabella2[[#This Row],[Date]])</f>
        <v>7</v>
      </c>
      <c r="D1587" s="104" t="s">
        <v>326</v>
      </c>
      <c r="E1587" s="104" t="s">
        <v>327</v>
      </c>
      <c r="F1587" s="104">
        <v>68</v>
      </c>
      <c r="G1587" s="104" t="s">
        <v>257</v>
      </c>
      <c r="H1587" s="105">
        <v>5</v>
      </c>
      <c r="I1587" s="104" t="s">
        <v>258</v>
      </c>
      <c r="J1587" s="104"/>
      <c r="K1587" s="104" t="s">
        <v>81</v>
      </c>
      <c r="L1587" s="104" t="s">
        <v>259</v>
      </c>
      <c r="M1587" s="104" t="s">
        <v>328</v>
      </c>
      <c r="N1587" s="104"/>
      <c r="O1587" s="106"/>
      <c r="P1587" s="111" t="s">
        <v>3155</v>
      </c>
      <c r="Q1587" s="153" t="s">
        <v>307</v>
      </c>
      <c r="R1587" s="153" t="s">
        <v>308</v>
      </c>
      <c r="S1587" s="153">
        <v>4.1666666666666657E-2</v>
      </c>
      <c r="T1587" s="153" t="s">
        <v>307</v>
      </c>
      <c r="U1587" s="153" t="s">
        <v>308</v>
      </c>
      <c r="V1587" s="153">
        <f>IF(ISBLANK(T1587),"",Tabella2[[#This Row],[ACT STOP]]-Tabella2[[#This Row],[ACT START]])</f>
        <v>4.1666666666666685E-2</v>
      </c>
      <c r="W1587" s="104" t="s">
        <v>92</v>
      </c>
      <c r="X1587" s="104" t="s">
        <v>91</v>
      </c>
      <c r="Y1587" s="110"/>
      <c r="Z1587" s="106"/>
      <c r="AA1587" s="104"/>
      <c r="AB1587" s="107"/>
      <c r="AC1587" s="72">
        <v>1</v>
      </c>
      <c r="AH1587" s="70"/>
      <c r="AI1587" s="70"/>
      <c r="AJ1587">
        <v>0</v>
      </c>
      <c r="AL1587" s="70"/>
      <c r="BM1587" s="135" t="s">
        <v>307</v>
      </c>
      <c r="BN1587" s="136" t="s">
        <v>308</v>
      </c>
      <c r="BO1587" s="101"/>
      <c r="BR1587" s="109" t="str">
        <f t="shared" si="24"/>
        <v>SH-25-1576</v>
      </c>
      <c r="BS1587" s="109" t="s">
        <v>416</v>
      </c>
      <c r="BT1587" t="s">
        <v>92</v>
      </c>
      <c r="BU1587" t="s">
        <v>3156</v>
      </c>
    </row>
    <row r="1588" spans="1:73" hidden="1">
      <c r="A1588" s="103" t="s">
        <v>3157</v>
      </c>
      <c r="B1588" s="102">
        <v>45701</v>
      </c>
      <c r="C1588" s="104">
        <f>_xlfn.ISOWEEKNUM(Tabella2[[#This Row],[Date]])</f>
        <v>7</v>
      </c>
      <c r="D1588" s="104" t="s">
        <v>574</v>
      </c>
      <c r="E1588" s="104" t="s">
        <v>284</v>
      </c>
      <c r="F1588" s="104">
        <v>66</v>
      </c>
      <c r="G1588" s="104" t="s">
        <v>257</v>
      </c>
      <c r="H1588" s="105">
        <v>32</v>
      </c>
      <c r="I1588" s="104"/>
      <c r="J1588" s="104" t="s">
        <v>258</v>
      </c>
      <c r="K1588" s="104" t="s">
        <v>75</v>
      </c>
      <c r="L1588" s="104" t="s">
        <v>259</v>
      </c>
      <c r="M1588" s="104" t="s">
        <v>276</v>
      </c>
      <c r="N1588" s="104"/>
      <c r="O1588" s="106"/>
      <c r="P1588" s="111" t="s">
        <v>2896</v>
      </c>
      <c r="Q1588" s="153" t="s">
        <v>307</v>
      </c>
      <c r="R1588" s="153" t="s">
        <v>308</v>
      </c>
      <c r="S1588" s="153">
        <v>4.1666666666666657E-2</v>
      </c>
      <c r="T1588" s="153" t="s">
        <v>307</v>
      </c>
      <c r="U1588" s="153" t="s">
        <v>308</v>
      </c>
      <c r="V1588" s="153">
        <f>IF(ISBLANK(T1588),"",Tabella2[[#This Row],[ACT STOP]]-Tabella2[[#This Row],[ACT START]])</f>
        <v>4.1666666666666685E-2</v>
      </c>
      <c r="W1588" s="104" t="s">
        <v>92</v>
      </c>
      <c r="X1588" s="104" t="s">
        <v>91</v>
      </c>
      <c r="Y1588" s="110" t="s">
        <v>3158</v>
      </c>
      <c r="Z1588" s="106"/>
      <c r="AA1588" s="104"/>
      <c r="AB1588" s="107"/>
      <c r="AC1588" s="72">
        <v>1</v>
      </c>
      <c r="AH1588" s="70"/>
      <c r="AI1588" s="70"/>
      <c r="AJ1588">
        <v>0</v>
      </c>
      <c r="AL1588" s="70"/>
      <c r="BM1588" s="135" t="s">
        <v>307</v>
      </c>
      <c r="BN1588" s="136" t="s">
        <v>308</v>
      </c>
      <c r="BO1588" s="101"/>
      <c r="BR1588" s="109" t="str">
        <f t="shared" si="24"/>
        <v>SH-25-1577</v>
      </c>
      <c r="BS1588" s="109" t="s">
        <v>356</v>
      </c>
      <c r="BT1588" t="s">
        <v>92</v>
      </c>
      <c r="BU1588" t="s">
        <v>3159</v>
      </c>
    </row>
    <row r="1589" spans="1:73" hidden="1">
      <c r="A1589" s="103" t="s">
        <v>3160</v>
      </c>
      <c r="B1589" s="102">
        <v>45701</v>
      </c>
      <c r="C1589" s="104">
        <f>_xlfn.ISOWEEKNUM(Tabella2[[#This Row],[Date]])</f>
        <v>7</v>
      </c>
      <c r="D1589" s="104" t="s">
        <v>574</v>
      </c>
      <c r="E1589" s="104" t="s">
        <v>284</v>
      </c>
      <c r="F1589" s="104">
        <v>67</v>
      </c>
      <c r="G1589" s="104" t="s">
        <v>257</v>
      </c>
      <c r="H1589" s="105">
        <v>9</v>
      </c>
      <c r="I1589" s="104"/>
      <c r="J1589" s="104" t="s">
        <v>258</v>
      </c>
      <c r="K1589" s="104" t="s">
        <v>77</v>
      </c>
      <c r="L1589" s="104" t="s">
        <v>259</v>
      </c>
      <c r="M1589" s="104" t="s">
        <v>276</v>
      </c>
      <c r="N1589" s="104"/>
      <c r="O1589" s="106"/>
      <c r="P1589" s="111" t="s">
        <v>1828</v>
      </c>
      <c r="Q1589" s="153" t="s">
        <v>307</v>
      </c>
      <c r="R1589" s="153" t="s">
        <v>308</v>
      </c>
      <c r="S1589" s="153">
        <v>4.1666666666666657E-2</v>
      </c>
      <c r="T1589" s="153" t="s">
        <v>307</v>
      </c>
      <c r="U1589" s="153" t="s">
        <v>308</v>
      </c>
      <c r="V1589" s="153">
        <f>IF(ISBLANK(T1589),"",Tabella2[[#This Row],[ACT STOP]]-Tabella2[[#This Row],[ACT START]])</f>
        <v>4.1666666666666685E-2</v>
      </c>
      <c r="W1589" s="104" t="s">
        <v>92</v>
      </c>
      <c r="X1589" s="104" t="s">
        <v>91</v>
      </c>
      <c r="Y1589" s="110" t="s">
        <v>3161</v>
      </c>
      <c r="Z1589" s="106"/>
      <c r="AA1589" s="104"/>
      <c r="AB1589" s="107"/>
      <c r="AC1589" s="72">
        <v>1</v>
      </c>
      <c r="AH1589" s="70"/>
      <c r="AI1589" s="70"/>
      <c r="AJ1589">
        <v>0</v>
      </c>
      <c r="AL1589" s="70"/>
      <c r="BL1589" t="s">
        <v>3162</v>
      </c>
      <c r="BM1589" s="135" t="s">
        <v>307</v>
      </c>
      <c r="BN1589" s="136" t="s">
        <v>308</v>
      </c>
      <c r="BO1589" s="101"/>
      <c r="BR1589" s="109" t="str">
        <f t="shared" si="24"/>
        <v>SH-25-1578</v>
      </c>
      <c r="BS1589" s="109" t="s">
        <v>318</v>
      </c>
      <c r="BT1589" t="s">
        <v>92</v>
      </c>
      <c r="BU1589" t="s">
        <v>3163</v>
      </c>
    </row>
    <row r="1590" spans="1:73" hidden="1">
      <c r="A1590" s="103" t="s">
        <v>3164</v>
      </c>
      <c r="B1590" s="102">
        <v>45701</v>
      </c>
      <c r="C1590" s="104">
        <f>_xlfn.ISOWEEKNUM(Tabella2[[#This Row],[Date]])</f>
        <v>7</v>
      </c>
      <c r="D1590" s="104" t="s">
        <v>370</v>
      </c>
      <c r="E1590" s="104" t="s">
        <v>256</v>
      </c>
      <c r="F1590" s="104">
        <v>55</v>
      </c>
      <c r="G1590" s="104" t="s">
        <v>257</v>
      </c>
      <c r="H1590" s="105">
        <v>31</v>
      </c>
      <c r="I1590" s="104" t="s">
        <v>258</v>
      </c>
      <c r="J1590" s="104"/>
      <c r="K1590" s="104" t="s">
        <v>79</v>
      </c>
      <c r="L1590" s="104" t="s">
        <v>259</v>
      </c>
      <c r="M1590" s="104" t="s">
        <v>461</v>
      </c>
      <c r="N1590" s="104"/>
      <c r="O1590" s="106"/>
      <c r="P1590" s="111" t="s">
        <v>3165</v>
      </c>
      <c r="Q1590" s="153" t="s">
        <v>330</v>
      </c>
      <c r="R1590" s="153" t="s">
        <v>331</v>
      </c>
      <c r="S1590" s="153">
        <v>4.1666666666666657E-2</v>
      </c>
      <c r="T1590" s="153" t="s">
        <v>330</v>
      </c>
      <c r="U1590" s="153" t="s">
        <v>331</v>
      </c>
      <c r="V1590" s="153">
        <f>IF(ISBLANK(T1590),"",Tabella2[[#This Row],[ACT STOP]]-Tabella2[[#This Row],[ACT START]])</f>
        <v>4.1666666666666685E-2</v>
      </c>
      <c r="W1590" s="104" t="s">
        <v>92</v>
      </c>
      <c r="X1590" s="104" t="s">
        <v>91</v>
      </c>
      <c r="Y1590" s="110"/>
      <c r="Z1590" s="106"/>
      <c r="AA1590" s="104"/>
      <c r="AB1590" s="107"/>
      <c r="AC1590" s="72">
        <v>1</v>
      </c>
      <c r="AH1590" s="70"/>
      <c r="AI1590" s="70"/>
      <c r="AJ1590">
        <v>0</v>
      </c>
      <c r="AL1590" s="70"/>
      <c r="BM1590" s="135" t="s">
        <v>330</v>
      </c>
      <c r="BN1590" s="136" t="s">
        <v>331</v>
      </c>
      <c r="BO1590" s="101"/>
      <c r="BR1590" s="109" t="str">
        <f t="shared" si="24"/>
        <v>SH-25-1579</v>
      </c>
      <c r="BS1590" s="109" t="s">
        <v>345</v>
      </c>
      <c r="BT1590" t="s">
        <v>92</v>
      </c>
      <c r="BU1590" t="s">
        <v>3166</v>
      </c>
    </row>
    <row r="1591" spans="1:73" hidden="1">
      <c r="A1591" s="103" t="s">
        <v>3167</v>
      </c>
      <c r="B1591" s="102">
        <v>45701</v>
      </c>
      <c r="C1591" s="104">
        <f>_xlfn.ISOWEEKNUM(Tabella2[[#This Row],[Date]])</f>
        <v>7</v>
      </c>
      <c r="D1591" s="104" t="s">
        <v>326</v>
      </c>
      <c r="E1591" s="104" t="s">
        <v>327</v>
      </c>
      <c r="F1591" s="104">
        <v>65</v>
      </c>
      <c r="G1591" s="104" t="s">
        <v>257</v>
      </c>
      <c r="H1591" s="105">
        <v>33</v>
      </c>
      <c r="I1591" s="104" t="s">
        <v>258</v>
      </c>
      <c r="J1591" s="104"/>
      <c r="K1591" s="104" t="s">
        <v>78</v>
      </c>
      <c r="L1591" s="104" t="s">
        <v>259</v>
      </c>
      <c r="M1591" s="104" t="s">
        <v>328</v>
      </c>
      <c r="N1591" s="104"/>
      <c r="O1591" s="106"/>
      <c r="P1591" s="111" t="s">
        <v>3155</v>
      </c>
      <c r="Q1591" s="153" t="s">
        <v>330</v>
      </c>
      <c r="R1591" s="153" t="s">
        <v>331</v>
      </c>
      <c r="S1591" s="153">
        <v>4.1666666666666657E-2</v>
      </c>
      <c r="T1591" s="153" t="s">
        <v>330</v>
      </c>
      <c r="U1591" s="153" t="s">
        <v>331</v>
      </c>
      <c r="V1591" s="153">
        <f>IF(ISBLANK(T1591),"",Tabella2[[#This Row],[ACT STOP]]-Tabella2[[#This Row],[ACT START]])</f>
        <v>4.1666666666666685E-2</v>
      </c>
      <c r="W1591" s="104" t="s">
        <v>92</v>
      </c>
      <c r="X1591" s="104" t="s">
        <v>91</v>
      </c>
      <c r="Y1591" s="110"/>
      <c r="Z1591" s="106"/>
      <c r="AA1591" s="104"/>
      <c r="AB1591" s="107"/>
      <c r="AC1591" s="72">
        <v>1</v>
      </c>
      <c r="AH1591" s="70"/>
      <c r="AI1591" s="70"/>
      <c r="AJ1591">
        <v>0</v>
      </c>
      <c r="AL1591" s="70"/>
      <c r="BM1591" s="135" t="s">
        <v>330</v>
      </c>
      <c r="BN1591" s="136" t="s">
        <v>331</v>
      </c>
      <c r="BO1591" s="101"/>
      <c r="BR1591" s="109" t="str">
        <f t="shared" si="24"/>
        <v>SH-25-1580</v>
      </c>
      <c r="BS1591" s="109" t="s">
        <v>458</v>
      </c>
      <c r="BT1591" t="s">
        <v>92</v>
      </c>
      <c r="BU1591" t="s">
        <v>3168</v>
      </c>
    </row>
    <row r="1592" spans="1:73" hidden="1">
      <c r="A1592" s="103" t="s">
        <v>3169</v>
      </c>
      <c r="B1592" s="102">
        <v>45701</v>
      </c>
      <c r="C1592" s="104">
        <f>_xlfn.ISOWEEKNUM(Tabella2[[#This Row],[Date]])</f>
        <v>7</v>
      </c>
      <c r="D1592" s="104" t="s">
        <v>370</v>
      </c>
      <c r="E1592" s="104" t="s">
        <v>256</v>
      </c>
      <c r="F1592" s="104">
        <v>51</v>
      </c>
      <c r="G1592" s="104" t="s">
        <v>257</v>
      </c>
      <c r="H1592" s="105">
        <v>30</v>
      </c>
      <c r="I1592" s="104" t="s">
        <v>258</v>
      </c>
      <c r="J1592" s="104"/>
      <c r="K1592" s="104" t="s">
        <v>83</v>
      </c>
      <c r="L1592" s="104" t="s">
        <v>259</v>
      </c>
      <c r="M1592" s="104" t="s">
        <v>461</v>
      </c>
      <c r="N1592" s="104"/>
      <c r="O1592" s="106"/>
      <c r="P1592" s="111" t="s">
        <v>491</v>
      </c>
      <c r="Q1592" s="153" t="s">
        <v>330</v>
      </c>
      <c r="R1592" s="153" t="s">
        <v>331</v>
      </c>
      <c r="S1592" s="153">
        <v>4.1666666666666657E-2</v>
      </c>
      <c r="T1592" s="153" t="s">
        <v>330</v>
      </c>
      <c r="U1592" s="153" t="s">
        <v>331</v>
      </c>
      <c r="V1592" s="153">
        <f>IF(ISBLANK(T1592),"",Tabella2[[#This Row],[ACT STOP]]-Tabella2[[#This Row],[ACT START]])</f>
        <v>4.1666666666666685E-2</v>
      </c>
      <c r="W1592" s="104" t="s">
        <v>92</v>
      </c>
      <c r="X1592" s="104" t="s">
        <v>91</v>
      </c>
      <c r="Y1592" s="110"/>
      <c r="Z1592" s="106"/>
      <c r="AA1592" s="104"/>
      <c r="AB1592" s="107"/>
      <c r="AC1592" s="72">
        <v>1</v>
      </c>
      <c r="AH1592" s="70"/>
      <c r="AI1592" s="70"/>
      <c r="AJ1592">
        <v>0</v>
      </c>
      <c r="AL1592" s="70"/>
      <c r="BL1592" t="s">
        <v>3170</v>
      </c>
      <c r="BM1592" s="135" t="s">
        <v>330</v>
      </c>
      <c r="BN1592" s="136" t="s">
        <v>331</v>
      </c>
      <c r="BO1592" s="101"/>
      <c r="BR1592" s="109" t="str">
        <f t="shared" si="24"/>
        <v>SH-25-1581</v>
      </c>
      <c r="BS1592" s="109" t="s">
        <v>279</v>
      </c>
      <c r="BT1592" t="s">
        <v>92</v>
      </c>
      <c r="BU1592" t="s">
        <v>3171</v>
      </c>
    </row>
    <row r="1593" spans="1:73" hidden="1">
      <c r="A1593" s="103" t="s">
        <v>3172</v>
      </c>
      <c r="B1593" s="102">
        <v>45701</v>
      </c>
      <c r="C1593" s="104">
        <f>_xlfn.ISOWEEKNUM(Tabella2[[#This Row],[Date]])</f>
        <v>7</v>
      </c>
      <c r="D1593" s="104" t="s">
        <v>348</v>
      </c>
      <c r="E1593" s="104" t="s">
        <v>284</v>
      </c>
      <c r="F1593" s="104">
        <v>57</v>
      </c>
      <c r="G1593" s="104" t="s">
        <v>284</v>
      </c>
      <c r="H1593" s="105">
        <v>9</v>
      </c>
      <c r="I1593" s="104"/>
      <c r="J1593" s="104" t="s">
        <v>258</v>
      </c>
      <c r="K1593" s="104" t="s">
        <v>80</v>
      </c>
      <c r="L1593" s="104" t="s">
        <v>259</v>
      </c>
      <c r="M1593" s="104" t="s">
        <v>276</v>
      </c>
      <c r="N1593" s="104"/>
      <c r="O1593" s="106"/>
      <c r="P1593" s="111" t="s">
        <v>2932</v>
      </c>
      <c r="Q1593" s="153" t="s">
        <v>330</v>
      </c>
      <c r="R1593" s="153" t="s">
        <v>331</v>
      </c>
      <c r="S1593" s="153">
        <v>4.1666666666666657E-2</v>
      </c>
      <c r="T1593" s="153" t="s">
        <v>330</v>
      </c>
      <c r="U1593" s="153" t="s">
        <v>331</v>
      </c>
      <c r="V1593" s="153">
        <f>IF(ISBLANK(T1593),"",Tabella2[[#This Row],[ACT STOP]]-Tabella2[[#This Row],[ACT START]])</f>
        <v>4.1666666666666685E-2</v>
      </c>
      <c r="W1593" s="104" t="s">
        <v>92</v>
      </c>
      <c r="X1593" s="104" t="s">
        <v>91</v>
      </c>
      <c r="Y1593" s="110" t="s">
        <v>3173</v>
      </c>
      <c r="Z1593" s="106"/>
      <c r="AA1593" s="104"/>
      <c r="AB1593" s="107"/>
      <c r="AC1593" s="72">
        <v>1</v>
      </c>
      <c r="AH1593" s="70"/>
      <c r="AI1593" s="70"/>
      <c r="AJ1593">
        <v>0</v>
      </c>
      <c r="AL1593" s="70"/>
      <c r="BM1593" s="135" t="s">
        <v>330</v>
      </c>
      <c r="BN1593" s="136" t="s">
        <v>331</v>
      </c>
      <c r="BO1593" s="101"/>
      <c r="BR1593" s="109" t="str">
        <f t="shared" si="24"/>
        <v>SH-25-1582</v>
      </c>
      <c r="BS1593" s="109" t="s">
        <v>339</v>
      </c>
      <c r="BT1593" t="s">
        <v>92</v>
      </c>
      <c r="BU1593" t="s">
        <v>3174</v>
      </c>
    </row>
    <row r="1594" spans="1:73" hidden="1">
      <c r="A1594" s="103" t="s">
        <v>3175</v>
      </c>
      <c r="B1594" s="102">
        <v>45701</v>
      </c>
      <c r="C1594" s="104">
        <f>_xlfn.ISOWEEKNUM(Tabella2[[#This Row],[Date]])</f>
        <v>7</v>
      </c>
      <c r="D1594" s="104" t="s">
        <v>326</v>
      </c>
      <c r="E1594" s="104" t="s">
        <v>327</v>
      </c>
      <c r="F1594" s="104">
        <v>66</v>
      </c>
      <c r="G1594" s="104" t="s">
        <v>257</v>
      </c>
      <c r="H1594" s="105">
        <v>12</v>
      </c>
      <c r="I1594" s="104" t="s">
        <v>258</v>
      </c>
      <c r="J1594" s="104"/>
      <c r="K1594" s="104" t="s">
        <v>81</v>
      </c>
      <c r="L1594" s="104" t="s">
        <v>259</v>
      </c>
      <c r="M1594" s="104" t="s">
        <v>328</v>
      </c>
      <c r="N1594" s="104"/>
      <c r="O1594" s="106"/>
      <c r="P1594" s="111" t="s">
        <v>3155</v>
      </c>
      <c r="Q1594" s="153" t="s">
        <v>330</v>
      </c>
      <c r="R1594" s="153" t="s">
        <v>331</v>
      </c>
      <c r="S1594" s="153">
        <v>4.1666666666666657E-2</v>
      </c>
      <c r="T1594" s="153" t="s">
        <v>330</v>
      </c>
      <c r="U1594" s="153" t="s">
        <v>331</v>
      </c>
      <c r="V1594" s="153">
        <f>IF(ISBLANK(T1594),"",Tabella2[[#This Row],[ACT STOP]]-Tabella2[[#This Row],[ACT START]])</f>
        <v>4.1666666666666685E-2</v>
      </c>
      <c r="W1594" s="104" t="s">
        <v>92</v>
      </c>
      <c r="X1594" s="104" t="s">
        <v>91</v>
      </c>
      <c r="Y1594" s="110"/>
      <c r="Z1594" s="106"/>
      <c r="AA1594" s="104"/>
      <c r="AB1594" s="107"/>
      <c r="AC1594" s="72">
        <v>1</v>
      </c>
      <c r="AH1594" s="70"/>
      <c r="AI1594" s="70"/>
      <c r="AJ1594">
        <v>0</v>
      </c>
      <c r="AL1594" s="70"/>
      <c r="BM1594" s="135" t="s">
        <v>330</v>
      </c>
      <c r="BN1594" s="136" t="s">
        <v>331</v>
      </c>
      <c r="BO1594" s="101"/>
      <c r="BR1594" s="109" t="str">
        <f t="shared" si="24"/>
        <v>SH-25-1583</v>
      </c>
      <c r="BS1594" s="109" t="s">
        <v>266</v>
      </c>
      <c r="BT1594" t="s">
        <v>92</v>
      </c>
      <c r="BU1594" t="s">
        <v>3176</v>
      </c>
    </row>
    <row r="1595" spans="1:73" hidden="1">
      <c r="A1595" s="103" t="s">
        <v>3177</v>
      </c>
      <c r="B1595" s="102">
        <v>45701</v>
      </c>
      <c r="C1595" s="104">
        <f>_xlfn.ISOWEEKNUM(Tabella2[[#This Row],[Date]])</f>
        <v>7</v>
      </c>
      <c r="D1595" s="104" t="s">
        <v>321</v>
      </c>
      <c r="E1595" s="104" t="s">
        <v>284</v>
      </c>
      <c r="F1595" s="104">
        <v>52</v>
      </c>
      <c r="G1595" s="104" t="s">
        <v>257</v>
      </c>
      <c r="H1595" s="105">
        <v>9</v>
      </c>
      <c r="I1595" s="104"/>
      <c r="J1595" s="104" t="s">
        <v>258</v>
      </c>
      <c r="K1595" s="104" t="s">
        <v>81</v>
      </c>
      <c r="L1595" s="104" t="s">
        <v>259</v>
      </c>
      <c r="M1595" s="104" t="s">
        <v>276</v>
      </c>
      <c r="N1595" s="104"/>
      <c r="O1595" s="106"/>
      <c r="P1595" s="111" t="s">
        <v>2932</v>
      </c>
      <c r="Q1595" s="153" t="s">
        <v>336</v>
      </c>
      <c r="R1595" s="153" t="s">
        <v>337</v>
      </c>
      <c r="S1595" s="153">
        <v>4.1666666666666657E-2</v>
      </c>
      <c r="T1595" s="153" t="s">
        <v>336</v>
      </c>
      <c r="U1595" s="153" t="s">
        <v>337</v>
      </c>
      <c r="V1595" s="153">
        <f>IF(ISBLANK(T1595),"",Tabella2[[#This Row],[ACT STOP]]-Tabella2[[#This Row],[ACT START]])</f>
        <v>4.1666666666666685E-2</v>
      </c>
      <c r="W1595" s="104" t="s">
        <v>92</v>
      </c>
      <c r="X1595" s="104" t="s">
        <v>91</v>
      </c>
      <c r="Y1595" s="110"/>
      <c r="Z1595" s="106"/>
      <c r="AA1595" s="104"/>
      <c r="AB1595" s="107"/>
      <c r="AC1595" s="72">
        <v>1</v>
      </c>
      <c r="AH1595" s="70"/>
      <c r="AI1595" s="70"/>
      <c r="AJ1595">
        <v>0</v>
      </c>
      <c r="AL1595" s="70"/>
      <c r="BM1595" s="135" t="s">
        <v>336</v>
      </c>
      <c r="BN1595" s="136" t="s">
        <v>337</v>
      </c>
      <c r="BO1595" s="101"/>
      <c r="BR1595" s="109" t="str">
        <f t="shared" si="24"/>
        <v>SH-25-1584</v>
      </c>
      <c r="BS1595" s="109" t="s">
        <v>318</v>
      </c>
      <c r="BT1595" t="s">
        <v>92</v>
      </c>
      <c r="BU1595" t="s">
        <v>3178</v>
      </c>
    </row>
    <row r="1596" spans="1:73" hidden="1">
      <c r="A1596" s="103" t="s">
        <v>3179</v>
      </c>
      <c r="B1596" s="102">
        <v>45701</v>
      </c>
      <c r="C1596" s="104">
        <f>_xlfn.ISOWEEKNUM(Tabella2[[#This Row],[Date]])</f>
        <v>7</v>
      </c>
      <c r="D1596" s="104" t="s">
        <v>321</v>
      </c>
      <c r="E1596" s="104" t="s">
        <v>284</v>
      </c>
      <c r="F1596" s="104">
        <v>51</v>
      </c>
      <c r="G1596" s="104" t="s">
        <v>257</v>
      </c>
      <c r="H1596" s="105">
        <v>32</v>
      </c>
      <c r="I1596" s="104"/>
      <c r="J1596" s="104" t="s">
        <v>258</v>
      </c>
      <c r="K1596" s="104" t="s">
        <v>75</v>
      </c>
      <c r="L1596" s="104" t="s">
        <v>259</v>
      </c>
      <c r="M1596" s="104" t="s">
        <v>276</v>
      </c>
      <c r="N1596" s="104"/>
      <c r="O1596" s="106"/>
      <c r="P1596" s="111" t="s">
        <v>2932</v>
      </c>
      <c r="Q1596" s="153" t="s">
        <v>336</v>
      </c>
      <c r="R1596" s="153" t="s">
        <v>337</v>
      </c>
      <c r="S1596" s="153">
        <v>4.1666666666666657E-2</v>
      </c>
      <c r="T1596" s="153" t="s">
        <v>336</v>
      </c>
      <c r="U1596" s="153" t="s">
        <v>337</v>
      </c>
      <c r="V1596" s="153">
        <f>IF(ISBLANK(T1596),"",Tabella2[[#This Row],[ACT STOP]]-Tabella2[[#This Row],[ACT START]])</f>
        <v>4.1666666666666685E-2</v>
      </c>
      <c r="W1596" s="104" t="s">
        <v>92</v>
      </c>
      <c r="X1596" s="104" t="s">
        <v>91</v>
      </c>
      <c r="Y1596" s="110"/>
      <c r="Z1596" s="106"/>
      <c r="AA1596" s="104"/>
      <c r="AB1596" s="107"/>
      <c r="AC1596" s="72">
        <v>1</v>
      </c>
      <c r="AH1596" s="70"/>
      <c r="AI1596" s="70"/>
      <c r="AJ1596">
        <v>0</v>
      </c>
      <c r="AL1596" s="70"/>
      <c r="BM1596" s="135" t="s">
        <v>336</v>
      </c>
      <c r="BN1596" s="136" t="s">
        <v>337</v>
      </c>
      <c r="BO1596" s="101"/>
      <c r="BR1596" s="109" t="str">
        <f t="shared" si="24"/>
        <v>SH-25-1585</v>
      </c>
      <c r="BS1596" s="109" t="s">
        <v>356</v>
      </c>
      <c r="BT1596" t="s">
        <v>92</v>
      </c>
      <c r="BU1596" t="s">
        <v>3180</v>
      </c>
    </row>
    <row r="1597" spans="1:73" hidden="1">
      <c r="A1597" s="103" t="s">
        <v>3181</v>
      </c>
      <c r="B1597" s="102">
        <v>45701</v>
      </c>
      <c r="C1597" s="104">
        <f>_xlfn.ISOWEEKNUM(Tabella2[[#This Row],[Date]])</f>
        <v>7</v>
      </c>
      <c r="D1597" s="104" t="s">
        <v>1914</v>
      </c>
      <c r="E1597" s="104" t="s">
        <v>284</v>
      </c>
      <c r="F1597" s="104">
        <v>39</v>
      </c>
      <c r="G1597" s="104" t="s">
        <v>257</v>
      </c>
      <c r="H1597" s="105">
        <v>14</v>
      </c>
      <c r="I1597" s="104"/>
      <c r="J1597" s="104" t="s">
        <v>258</v>
      </c>
      <c r="K1597" s="104" t="s">
        <v>79</v>
      </c>
      <c r="L1597" s="104" t="s">
        <v>299</v>
      </c>
      <c r="M1597" s="104" t="s">
        <v>276</v>
      </c>
      <c r="N1597" s="104"/>
      <c r="O1597" s="106" t="str">
        <f>A364</f>
        <v>12766</v>
      </c>
      <c r="P1597" s="111" t="s">
        <v>2791</v>
      </c>
      <c r="Q1597" s="153" t="s">
        <v>349</v>
      </c>
      <c r="R1597" s="153" t="s">
        <v>350</v>
      </c>
      <c r="S1597" s="153">
        <v>4.1666666666666657E-2</v>
      </c>
      <c r="T1597" s="153" t="s">
        <v>349</v>
      </c>
      <c r="U1597" s="153" t="s">
        <v>350</v>
      </c>
      <c r="V1597" s="153">
        <f>IF(ISBLANK(T1597),"",Tabella2[[#This Row],[ACT STOP]]-Tabella2[[#This Row],[ACT START]])</f>
        <v>4.1666666666666685E-2</v>
      </c>
      <c r="W1597" s="104" t="s">
        <v>92</v>
      </c>
      <c r="X1597" s="104" t="s">
        <v>91</v>
      </c>
      <c r="Y1597" s="110"/>
      <c r="Z1597" s="106"/>
      <c r="AA1597" s="104"/>
      <c r="AB1597" s="107"/>
      <c r="AC1597" s="72">
        <v>1</v>
      </c>
      <c r="AH1597" s="70"/>
      <c r="AI1597" s="70"/>
      <c r="AJ1597">
        <v>0</v>
      </c>
      <c r="AL1597" s="70"/>
      <c r="BM1597" s="135" t="s">
        <v>349</v>
      </c>
      <c r="BN1597" s="136" t="s">
        <v>350</v>
      </c>
      <c r="BO1597" s="101"/>
      <c r="BR1597" s="109" t="str">
        <f t="shared" si="24"/>
        <v>SH-25-1586</v>
      </c>
      <c r="BS1597" s="109" t="s">
        <v>372</v>
      </c>
      <c r="BT1597" t="s">
        <v>92</v>
      </c>
      <c r="BU1597" t="s">
        <v>3182</v>
      </c>
    </row>
    <row r="1598" spans="1:73" hidden="1">
      <c r="A1598" s="103" t="s">
        <v>3183</v>
      </c>
      <c r="B1598" s="102">
        <v>45701</v>
      </c>
      <c r="C1598" s="104">
        <f>_xlfn.ISOWEEKNUM(Tabella2[[#This Row],[Date]])</f>
        <v>7</v>
      </c>
      <c r="D1598" s="104" t="s">
        <v>404</v>
      </c>
      <c r="E1598" s="104" t="s">
        <v>284</v>
      </c>
      <c r="F1598" s="104">
        <v>41</v>
      </c>
      <c r="G1598" s="104" t="s">
        <v>257</v>
      </c>
      <c r="H1598" s="105">
        <v>13</v>
      </c>
      <c r="I1598" s="104"/>
      <c r="J1598" s="104" t="s">
        <v>258</v>
      </c>
      <c r="K1598" s="104" t="s">
        <v>83</v>
      </c>
      <c r="L1598" s="104" t="s">
        <v>259</v>
      </c>
      <c r="M1598" s="104" t="s">
        <v>328</v>
      </c>
      <c r="N1598" s="104"/>
      <c r="O1598" s="106"/>
      <c r="P1598" s="111" t="s">
        <v>329</v>
      </c>
      <c r="Q1598" s="153" t="s">
        <v>349</v>
      </c>
      <c r="R1598" s="153" t="s">
        <v>350</v>
      </c>
      <c r="S1598" s="153">
        <v>4.1666666666666657E-2</v>
      </c>
      <c r="T1598" s="153" t="s">
        <v>349</v>
      </c>
      <c r="U1598" s="153" t="s">
        <v>350</v>
      </c>
      <c r="V1598" s="153">
        <f>IF(ISBLANK(T1598),"",Tabella2[[#This Row],[ACT STOP]]-Tabella2[[#This Row],[ACT START]])</f>
        <v>4.1666666666666685E-2</v>
      </c>
      <c r="W1598" s="104" t="s">
        <v>92</v>
      </c>
      <c r="X1598" s="104" t="s">
        <v>91</v>
      </c>
      <c r="Y1598" s="110"/>
      <c r="Z1598" s="106"/>
      <c r="AA1598" s="104"/>
      <c r="AB1598" s="107"/>
      <c r="AC1598" s="72">
        <v>1</v>
      </c>
      <c r="AH1598" s="70"/>
      <c r="AI1598" s="70"/>
      <c r="AJ1598">
        <v>0</v>
      </c>
      <c r="AL1598" s="70"/>
      <c r="BM1598" s="135" t="s">
        <v>349</v>
      </c>
      <c r="BN1598" s="136" t="s">
        <v>350</v>
      </c>
      <c r="BO1598" s="101"/>
      <c r="BR1598" s="109" t="str">
        <f t="shared" si="24"/>
        <v>SH-25-1587</v>
      </c>
      <c r="BS1598" s="109" t="s">
        <v>427</v>
      </c>
      <c r="BT1598" t="s">
        <v>92</v>
      </c>
      <c r="BU1598" t="s">
        <v>3184</v>
      </c>
    </row>
    <row r="1599" spans="1:73" hidden="1">
      <c r="A1599" s="103" t="s">
        <v>3185</v>
      </c>
      <c r="B1599" s="102">
        <v>45713</v>
      </c>
      <c r="C1599" s="104">
        <f>_xlfn.ISOWEEKNUM(Tabella2[[#This Row],[Date]])</f>
        <v>9</v>
      </c>
      <c r="D1599" s="104" t="s">
        <v>1914</v>
      </c>
      <c r="E1599" s="104" t="s">
        <v>284</v>
      </c>
      <c r="F1599" s="104">
        <v>40</v>
      </c>
      <c r="G1599" s="104" t="s">
        <v>257</v>
      </c>
      <c r="H1599" s="105">
        <v>33</v>
      </c>
      <c r="I1599" s="104"/>
      <c r="J1599" s="104" t="s">
        <v>258</v>
      </c>
      <c r="K1599" s="104" t="s">
        <v>79</v>
      </c>
      <c r="L1599" s="104" t="s">
        <v>299</v>
      </c>
      <c r="M1599" s="104" t="s">
        <v>276</v>
      </c>
      <c r="N1599" s="104"/>
      <c r="O1599" s="108" t="str">
        <f>A402</f>
        <v>12804</v>
      </c>
      <c r="P1599" s="111" t="s">
        <v>844</v>
      </c>
      <c r="Q1599" s="153" t="s">
        <v>525</v>
      </c>
      <c r="R1599" s="153" t="s">
        <v>262</v>
      </c>
      <c r="S1599" s="153">
        <v>4.1666666666666657E-2</v>
      </c>
      <c r="T1599" s="153" t="s">
        <v>525</v>
      </c>
      <c r="U1599" s="153">
        <v>0.36458333333333331</v>
      </c>
      <c r="V1599" s="153">
        <f>IF(ISBLANK(T1599),"",Tabella2[[#This Row],[ACT STOP]]-Tabella2[[#This Row],[ACT START]])</f>
        <v>1.041666666666663E-2</v>
      </c>
      <c r="W1599" s="104" t="s">
        <v>116</v>
      </c>
      <c r="X1599" s="104" t="s">
        <v>146</v>
      </c>
      <c r="Y1599" s="110" t="s">
        <v>3186</v>
      </c>
      <c r="Z1599" s="106"/>
      <c r="AA1599" s="104"/>
      <c r="AB1599" s="107"/>
      <c r="AC1599" s="72">
        <v>0</v>
      </c>
      <c r="AH1599" s="70"/>
      <c r="AI1599" s="70"/>
      <c r="AJ1599">
        <v>0</v>
      </c>
      <c r="AL1599" s="70"/>
      <c r="BL1599" t="s">
        <v>3187</v>
      </c>
      <c r="BM1599" s="135" t="s">
        <v>525</v>
      </c>
      <c r="BN1599" s="136">
        <v>0.36458333333333331</v>
      </c>
      <c r="BO1599" s="101"/>
      <c r="BR1599" s="109" t="str">
        <f t="shared" si="24"/>
        <v>SH-25-1588</v>
      </c>
      <c r="BS1599" s="109" t="s">
        <v>458</v>
      </c>
      <c r="BT1599" t="s">
        <v>100</v>
      </c>
      <c r="BU1599" t="s">
        <v>3188</v>
      </c>
    </row>
    <row r="1600" spans="1:73" hidden="1">
      <c r="A1600" s="103" t="s">
        <v>3189</v>
      </c>
      <c r="B1600" s="102">
        <v>45701</v>
      </c>
      <c r="C1600" s="104">
        <f>_xlfn.ISOWEEKNUM(Tabella2[[#This Row],[Date]])</f>
        <v>7</v>
      </c>
      <c r="D1600" s="104" t="s">
        <v>409</v>
      </c>
      <c r="E1600" s="104" t="s">
        <v>284</v>
      </c>
      <c r="F1600" s="104">
        <v>42</v>
      </c>
      <c r="G1600" s="104" t="s">
        <v>257</v>
      </c>
      <c r="H1600" s="105">
        <v>2</v>
      </c>
      <c r="I1600" s="104"/>
      <c r="J1600" s="104" t="s">
        <v>258</v>
      </c>
      <c r="K1600" s="104" t="s">
        <v>80</v>
      </c>
      <c r="L1600" s="104" t="s">
        <v>259</v>
      </c>
      <c r="M1600" s="104" t="s">
        <v>328</v>
      </c>
      <c r="N1600" s="104"/>
      <c r="O1600" s="106"/>
      <c r="P1600" s="111" t="s">
        <v>1911</v>
      </c>
      <c r="Q1600" s="153" t="s">
        <v>349</v>
      </c>
      <c r="R1600" s="153" t="s">
        <v>350</v>
      </c>
      <c r="S1600" s="153">
        <v>4.1666666666666657E-2</v>
      </c>
      <c r="T1600" s="153" t="s">
        <v>349</v>
      </c>
      <c r="U1600" s="153" t="s">
        <v>350</v>
      </c>
      <c r="V1600" s="153">
        <f>IF(ISBLANK(T1600),"",Tabella2[[#This Row],[ACT STOP]]-Tabella2[[#This Row],[ACT START]])</f>
        <v>4.1666666666666685E-2</v>
      </c>
      <c r="W1600" s="104" t="s">
        <v>92</v>
      </c>
      <c r="X1600" s="104" t="s">
        <v>91</v>
      </c>
      <c r="Y1600" s="110"/>
      <c r="Z1600" s="106"/>
      <c r="AA1600" s="104"/>
      <c r="AB1600" s="107"/>
      <c r="AC1600" s="72">
        <v>1</v>
      </c>
      <c r="AH1600" s="70"/>
      <c r="AI1600" s="70"/>
      <c r="AJ1600">
        <v>0</v>
      </c>
      <c r="AL1600" s="70"/>
      <c r="BM1600" s="135" t="s">
        <v>349</v>
      </c>
      <c r="BN1600" s="136" t="s">
        <v>350</v>
      </c>
      <c r="BO1600" s="101"/>
      <c r="BR1600" s="109" t="str">
        <f t="shared" si="24"/>
        <v>SH-25-1589</v>
      </c>
      <c r="BS1600" s="109" t="s">
        <v>368</v>
      </c>
      <c r="BT1600" t="s">
        <v>92</v>
      </c>
      <c r="BU1600" t="s">
        <v>3190</v>
      </c>
    </row>
    <row r="1601" spans="1:73" hidden="1">
      <c r="A1601" s="103" t="s">
        <v>3191</v>
      </c>
      <c r="B1601" s="102">
        <v>45701</v>
      </c>
      <c r="C1601" s="104">
        <f>_xlfn.ISOWEEKNUM(Tabella2[[#This Row],[Date]])</f>
        <v>7</v>
      </c>
      <c r="D1601" s="104" t="s">
        <v>195</v>
      </c>
      <c r="E1601" s="104" t="s">
        <v>257</v>
      </c>
      <c r="F1601" s="104">
        <v>16</v>
      </c>
      <c r="G1601" s="104" t="s">
        <v>257</v>
      </c>
      <c r="H1601" s="105">
        <v>30</v>
      </c>
      <c r="I1601" s="104"/>
      <c r="J1601" s="104" t="s">
        <v>258</v>
      </c>
      <c r="K1601" s="104" t="s">
        <v>77</v>
      </c>
      <c r="L1601" s="104" t="s">
        <v>259</v>
      </c>
      <c r="M1601" s="104" t="s">
        <v>276</v>
      </c>
      <c r="N1601" s="104"/>
      <c r="O1601" s="106"/>
      <c r="P1601" s="111" t="s">
        <v>377</v>
      </c>
      <c r="Q1601" s="153" t="s">
        <v>349</v>
      </c>
      <c r="R1601" s="153" t="s">
        <v>350</v>
      </c>
      <c r="S1601" s="153">
        <v>4.1666666666666657E-2</v>
      </c>
      <c r="T1601" s="153" t="s">
        <v>349</v>
      </c>
      <c r="U1601" s="153" t="s">
        <v>350</v>
      </c>
      <c r="V1601" s="153">
        <f>IF(ISBLANK(T1601),"",Tabella2[[#This Row],[ACT STOP]]-Tabella2[[#This Row],[ACT START]])</f>
        <v>4.1666666666666685E-2</v>
      </c>
      <c r="W1601" s="104" t="s">
        <v>92</v>
      </c>
      <c r="X1601" s="104" t="s">
        <v>91</v>
      </c>
      <c r="Y1601" s="110"/>
      <c r="Z1601" s="106"/>
      <c r="AA1601" s="104"/>
      <c r="AB1601" s="107"/>
      <c r="AC1601" s="72">
        <v>1</v>
      </c>
      <c r="AH1601" s="70"/>
      <c r="AI1601" s="70"/>
      <c r="AJ1601">
        <v>0</v>
      </c>
      <c r="AL1601" s="70"/>
      <c r="BM1601" s="135" t="s">
        <v>349</v>
      </c>
      <c r="BN1601" s="136" t="s">
        <v>350</v>
      </c>
      <c r="BO1601" s="101"/>
      <c r="BR1601" s="109" t="str">
        <f t="shared" si="24"/>
        <v>SH-25-1590</v>
      </c>
      <c r="BS1601" s="109" t="s">
        <v>279</v>
      </c>
      <c r="BT1601" t="s">
        <v>92</v>
      </c>
      <c r="BU1601" t="s">
        <v>3192</v>
      </c>
    </row>
    <row r="1602" spans="1:73" hidden="1">
      <c r="A1602" s="103" t="s">
        <v>3193</v>
      </c>
      <c r="B1602" s="102">
        <v>45701</v>
      </c>
      <c r="C1602" s="104">
        <f>_xlfn.ISOWEEKNUM(Tabella2[[#This Row],[Date]])</f>
        <v>7</v>
      </c>
      <c r="D1602" s="104" t="s">
        <v>370</v>
      </c>
      <c r="E1602" s="104" t="s">
        <v>256</v>
      </c>
      <c r="F1602" s="104">
        <v>50</v>
      </c>
      <c r="G1602" s="104" t="s">
        <v>284</v>
      </c>
      <c r="H1602" s="105">
        <v>23</v>
      </c>
      <c r="I1602" s="104" t="s">
        <v>258</v>
      </c>
      <c r="J1602" s="104"/>
      <c r="K1602" s="104" t="s">
        <v>79</v>
      </c>
      <c r="L1602" s="104" t="s">
        <v>299</v>
      </c>
      <c r="M1602" s="104" t="s">
        <v>276</v>
      </c>
      <c r="N1602" s="104"/>
      <c r="O1602" s="106" t="str">
        <f>A365</f>
        <v>12767</v>
      </c>
      <c r="P1602" s="111" t="s">
        <v>1920</v>
      </c>
      <c r="Q1602" s="153" t="s">
        <v>315</v>
      </c>
      <c r="R1602" s="153" t="s">
        <v>316</v>
      </c>
      <c r="S1602" s="153">
        <v>4.1666666666666657E-2</v>
      </c>
      <c r="T1602" s="153" t="s">
        <v>315</v>
      </c>
      <c r="U1602" s="153" t="s">
        <v>316</v>
      </c>
      <c r="V1602" s="153">
        <f>IF(ISBLANK(T1602),"",Tabella2[[#This Row],[ACT STOP]]-Tabella2[[#This Row],[ACT START]])</f>
        <v>4.166666666666663E-2</v>
      </c>
      <c r="W1602" s="104" t="s">
        <v>92</v>
      </c>
      <c r="X1602" s="104" t="s">
        <v>91</v>
      </c>
      <c r="Y1602" s="110"/>
      <c r="Z1602" s="106"/>
      <c r="AA1602" s="104"/>
      <c r="AB1602" s="107"/>
      <c r="AC1602" s="72">
        <v>1</v>
      </c>
      <c r="AH1602" s="70"/>
      <c r="AI1602" s="70"/>
      <c r="AJ1602">
        <v>0</v>
      </c>
      <c r="AL1602" s="70"/>
      <c r="BM1602" s="135" t="s">
        <v>315</v>
      </c>
      <c r="BN1602" s="136" t="s">
        <v>316</v>
      </c>
      <c r="BO1602" s="101"/>
      <c r="BR1602" s="109" t="str">
        <f t="shared" si="24"/>
        <v>SH-25-1591</v>
      </c>
      <c r="BS1602" s="109" t="s">
        <v>358</v>
      </c>
      <c r="BT1602" t="s">
        <v>92</v>
      </c>
      <c r="BU1602" t="s">
        <v>3194</v>
      </c>
    </row>
    <row r="1603" spans="1:73" hidden="1">
      <c r="A1603" s="103" t="s">
        <v>3195</v>
      </c>
      <c r="B1603" s="102">
        <v>45701</v>
      </c>
      <c r="C1603" s="104">
        <f>_xlfn.ISOWEEKNUM(Tabella2[[#This Row],[Date]])</f>
        <v>7</v>
      </c>
      <c r="D1603" s="104" t="s">
        <v>370</v>
      </c>
      <c r="E1603" s="104" t="s">
        <v>256</v>
      </c>
      <c r="F1603" s="104">
        <v>55</v>
      </c>
      <c r="G1603" s="104" t="s">
        <v>284</v>
      </c>
      <c r="H1603" s="105">
        <v>22</v>
      </c>
      <c r="I1603" s="104" t="s">
        <v>258</v>
      </c>
      <c r="J1603" s="104"/>
      <c r="K1603" s="104" t="s">
        <v>83</v>
      </c>
      <c r="L1603" s="104" t="s">
        <v>259</v>
      </c>
      <c r="M1603" s="104" t="s">
        <v>461</v>
      </c>
      <c r="N1603" s="104"/>
      <c r="O1603" s="106"/>
      <c r="P1603" s="111" t="s">
        <v>610</v>
      </c>
      <c r="Q1603" s="153" t="s">
        <v>315</v>
      </c>
      <c r="R1603" s="153" t="s">
        <v>316</v>
      </c>
      <c r="S1603" s="153">
        <v>4.1666666666666657E-2</v>
      </c>
      <c r="T1603" s="153" t="s">
        <v>315</v>
      </c>
      <c r="U1603" s="153">
        <v>0.57638888888888884</v>
      </c>
      <c r="V1603" s="153">
        <f>IF(ISBLANK(T1603),"",Tabella2[[#This Row],[ACT STOP]]-Tabella2[[#This Row],[ACT START]])</f>
        <v>3.1249999999999889E-2</v>
      </c>
      <c r="W1603" s="104" t="s">
        <v>92</v>
      </c>
      <c r="X1603" s="104" t="s">
        <v>91</v>
      </c>
      <c r="Y1603" s="110"/>
      <c r="Z1603" s="106"/>
      <c r="AA1603" s="104"/>
      <c r="AB1603" s="107"/>
      <c r="AC1603" s="72">
        <v>1</v>
      </c>
      <c r="AH1603" s="70"/>
      <c r="AI1603" s="70"/>
      <c r="AJ1603">
        <v>0</v>
      </c>
      <c r="AL1603" s="70"/>
      <c r="BM1603" s="135" t="s">
        <v>315</v>
      </c>
      <c r="BN1603" s="136">
        <v>0.57638888888888884</v>
      </c>
      <c r="BO1603" s="101"/>
      <c r="BR1603" s="109" t="str">
        <f t="shared" si="24"/>
        <v>SH-25-1592</v>
      </c>
      <c r="BS1603" s="109" t="s">
        <v>295</v>
      </c>
      <c r="BT1603" t="s">
        <v>92</v>
      </c>
      <c r="BU1603" t="s">
        <v>3196</v>
      </c>
    </row>
    <row r="1604" spans="1:73" ht="31.5" hidden="1" customHeight="1">
      <c r="A1604" s="103" t="s">
        <v>3197</v>
      </c>
      <c r="B1604" s="102">
        <v>45701</v>
      </c>
      <c r="C1604" s="104">
        <f>_xlfn.ISOWEEKNUM(Tabella2[[#This Row],[Date]])</f>
        <v>7</v>
      </c>
      <c r="D1604" s="104" t="s">
        <v>523</v>
      </c>
      <c r="E1604" s="104" t="s">
        <v>284</v>
      </c>
      <c r="F1604" s="104">
        <v>62</v>
      </c>
      <c r="G1604" s="104" t="s">
        <v>257</v>
      </c>
      <c r="H1604" s="105">
        <v>32</v>
      </c>
      <c r="I1604" s="104"/>
      <c r="J1604" s="104" t="s">
        <v>258</v>
      </c>
      <c r="K1604" s="104" t="s">
        <v>80</v>
      </c>
      <c r="L1604" s="104" t="s">
        <v>259</v>
      </c>
      <c r="M1604" s="104" t="s">
        <v>276</v>
      </c>
      <c r="N1604" s="104"/>
      <c r="O1604" s="106"/>
      <c r="P1604" s="111" t="s">
        <v>2932</v>
      </c>
      <c r="Q1604" s="153" t="s">
        <v>315</v>
      </c>
      <c r="R1604" s="153" t="s">
        <v>316</v>
      </c>
      <c r="S1604" s="153">
        <v>4.1666666666666657E-2</v>
      </c>
      <c r="T1604" s="153" t="s">
        <v>315</v>
      </c>
      <c r="U1604" s="153" t="s">
        <v>316</v>
      </c>
      <c r="V1604" s="153">
        <f>IF(ISBLANK(T1604),"",Tabella2[[#This Row],[ACT STOP]]-Tabella2[[#This Row],[ACT START]])</f>
        <v>4.166666666666663E-2</v>
      </c>
      <c r="W1604" s="104" t="s">
        <v>92</v>
      </c>
      <c r="X1604" s="104" t="s">
        <v>91</v>
      </c>
      <c r="Y1604" s="110" t="s">
        <v>3198</v>
      </c>
      <c r="Z1604" s="106"/>
      <c r="AA1604" s="104"/>
      <c r="AB1604" s="107"/>
      <c r="AC1604" s="72">
        <v>1</v>
      </c>
      <c r="AH1604" s="70"/>
      <c r="AI1604" s="70"/>
      <c r="AJ1604">
        <v>0</v>
      </c>
      <c r="AL1604" s="70"/>
      <c r="BM1604" s="135" t="s">
        <v>315</v>
      </c>
      <c r="BN1604" s="136" t="s">
        <v>316</v>
      </c>
      <c r="BO1604" s="101"/>
      <c r="BR1604" s="109" t="str">
        <f t="shared" si="24"/>
        <v>SH-25-1593</v>
      </c>
      <c r="BS1604" s="109" t="s">
        <v>356</v>
      </c>
      <c r="BT1604" t="s">
        <v>92</v>
      </c>
      <c r="BU1604" t="s">
        <v>3199</v>
      </c>
    </row>
    <row r="1605" spans="1:73" hidden="1">
      <c r="A1605" s="103" t="s">
        <v>3200</v>
      </c>
      <c r="B1605" s="102">
        <v>45701</v>
      </c>
      <c r="C1605" s="104">
        <f>_xlfn.ISOWEEKNUM(Tabella2[[#This Row],[Date]])</f>
        <v>7</v>
      </c>
      <c r="D1605" s="104" t="s">
        <v>523</v>
      </c>
      <c r="E1605" s="104" t="s">
        <v>284</v>
      </c>
      <c r="F1605" s="104">
        <v>63</v>
      </c>
      <c r="G1605" s="104" t="s">
        <v>257</v>
      </c>
      <c r="H1605" s="105">
        <v>9</v>
      </c>
      <c r="I1605" s="104"/>
      <c r="J1605" s="104" t="s">
        <v>258</v>
      </c>
      <c r="K1605" s="104" t="s">
        <v>81</v>
      </c>
      <c r="L1605" s="104" t="s">
        <v>259</v>
      </c>
      <c r="M1605" s="104" t="s">
        <v>276</v>
      </c>
      <c r="N1605" s="104"/>
      <c r="O1605" s="106"/>
      <c r="P1605" s="111" t="s">
        <v>2932</v>
      </c>
      <c r="Q1605" s="153" t="s">
        <v>315</v>
      </c>
      <c r="R1605" s="153" t="s">
        <v>316</v>
      </c>
      <c r="S1605" s="153">
        <v>4.1666666666666657E-2</v>
      </c>
      <c r="T1605" s="153" t="s">
        <v>315</v>
      </c>
      <c r="U1605" s="153">
        <v>0.58333333333333337</v>
      </c>
      <c r="V1605" s="153">
        <f>IF(ISBLANK(T1605),"",Tabella2[[#This Row],[ACT STOP]]-Tabella2[[#This Row],[ACT START]])</f>
        <v>3.819444444444442E-2</v>
      </c>
      <c r="W1605" s="104" t="s">
        <v>92</v>
      </c>
      <c r="X1605" s="104" t="s">
        <v>91</v>
      </c>
      <c r="Y1605" s="110"/>
      <c r="Z1605" s="106"/>
      <c r="AA1605" s="104"/>
      <c r="AB1605" s="107"/>
      <c r="AC1605" s="72">
        <v>1</v>
      </c>
      <c r="AH1605" s="70"/>
      <c r="AI1605" s="70"/>
      <c r="AJ1605">
        <v>0</v>
      </c>
      <c r="AL1605" s="70"/>
      <c r="BM1605" s="135" t="s">
        <v>315</v>
      </c>
      <c r="BN1605" s="136">
        <v>0.58333333333333337</v>
      </c>
      <c r="BO1605" s="101"/>
      <c r="BR1605" s="109" t="str">
        <f t="shared" si="24"/>
        <v>SH-25-1594</v>
      </c>
      <c r="BS1605" s="109" t="s">
        <v>318</v>
      </c>
      <c r="BT1605" t="s">
        <v>92</v>
      </c>
      <c r="BU1605" t="s">
        <v>3201</v>
      </c>
    </row>
    <row r="1606" spans="1:73" hidden="1">
      <c r="A1606" s="103" t="s">
        <v>3202</v>
      </c>
      <c r="B1606" s="102">
        <v>45701</v>
      </c>
      <c r="C1606" s="104">
        <f>_xlfn.ISOWEEKNUM(Tabella2[[#This Row],[Date]])</f>
        <v>7</v>
      </c>
      <c r="D1606" s="104" t="s">
        <v>326</v>
      </c>
      <c r="E1606" s="104" t="s">
        <v>327</v>
      </c>
      <c r="F1606" s="104">
        <v>69</v>
      </c>
      <c r="G1606" s="104" t="s">
        <v>284</v>
      </c>
      <c r="H1606" s="105">
        <v>9</v>
      </c>
      <c r="I1606" s="104" t="s">
        <v>258</v>
      </c>
      <c r="J1606" s="104"/>
      <c r="K1606" s="104" t="s">
        <v>83</v>
      </c>
      <c r="L1606" s="104" t="s">
        <v>259</v>
      </c>
      <c r="M1606" s="104" t="s">
        <v>328</v>
      </c>
      <c r="N1606" s="104"/>
      <c r="O1606" s="106"/>
      <c r="P1606" s="111" t="s">
        <v>3155</v>
      </c>
      <c r="Q1606" s="153" t="s">
        <v>343</v>
      </c>
      <c r="R1606" s="153" t="s">
        <v>344</v>
      </c>
      <c r="S1606" s="153">
        <v>4.1666666666666657E-2</v>
      </c>
      <c r="T1606" s="153">
        <v>0.60763888888888884</v>
      </c>
      <c r="U1606" s="153">
        <v>0.64930555555555558</v>
      </c>
      <c r="V1606" s="153">
        <f>IF(ISBLANK(T1606),"",Tabella2[[#This Row],[ACT STOP]]-Tabella2[[#This Row],[ACT START]])</f>
        <v>4.1666666666666741E-2</v>
      </c>
      <c r="W1606" s="104" t="s">
        <v>92</v>
      </c>
      <c r="X1606" s="104" t="s">
        <v>91</v>
      </c>
      <c r="Y1606" s="110"/>
      <c r="Z1606" s="106"/>
      <c r="AA1606" s="104"/>
      <c r="AB1606" s="107"/>
      <c r="AC1606" s="72">
        <v>1</v>
      </c>
      <c r="AH1606" s="70"/>
      <c r="AI1606" s="70"/>
      <c r="AJ1606">
        <v>0</v>
      </c>
      <c r="AL1606" s="70"/>
      <c r="BM1606" s="135">
        <v>0.60763888888888884</v>
      </c>
      <c r="BN1606" s="136">
        <v>0.64930555555555558</v>
      </c>
      <c r="BO1606" s="101"/>
      <c r="BR1606" s="109" t="str">
        <f t="shared" si="24"/>
        <v>SH-25-1595</v>
      </c>
      <c r="BS1606" s="109" t="s">
        <v>339</v>
      </c>
      <c r="BT1606" t="s">
        <v>92</v>
      </c>
      <c r="BU1606" t="s">
        <v>3203</v>
      </c>
    </row>
    <row r="1607" spans="1:73" hidden="1">
      <c r="A1607" s="103" t="s">
        <v>3204</v>
      </c>
      <c r="B1607" s="102">
        <v>45701</v>
      </c>
      <c r="C1607" s="104">
        <f>_xlfn.ISOWEEKNUM(Tabella2[[#This Row],[Date]])</f>
        <v>7</v>
      </c>
      <c r="D1607" s="104" t="s">
        <v>326</v>
      </c>
      <c r="E1607" s="104" t="s">
        <v>327</v>
      </c>
      <c r="F1607" s="104">
        <v>67</v>
      </c>
      <c r="G1607" s="104" t="s">
        <v>257</v>
      </c>
      <c r="H1607" s="105">
        <v>14</v>
      </c>
      <c r="I1607" s="104" t="s">
        <v>258</v>
      </c>
      <c r="J1607" s="104"/>
      <c r="K1607" s="104" t="s">
        <v>80</v>
      </c>
      <c r="L1607" s="104" t="s">
        <v>259</v>
      </c>
      <c r="M1607" s="104" t="s">
        <v>328</v>
      </c>
      <c r="N1607" s="104"/>
      <c r="O1607" s="106"/>
      <c r="P1607" s="111" t="s">
        <v>3155</v>
      </c>
      <c r="Q1607" s="153" t="s">
        <v>343</v>
      </c>
      <c r="R1607" s="153" t="s">
        <v>344</v>
      </c>
      <c r="S1607" s="153">
        <v>4.1666666666666657E-2</v>
      </c>
      <c r="T1607" s="153">
        <v>0.60763888888888884</v>
      </c>
      <c r="U1607" s="153">
        <v>0.64930555555555558</v>
      </c>
      <c r="V1607" s="153">
        <f>IF(ISBLANK(T1607),"",Tabella2[[#This Row],[ACT STOP]]-Tabella2[[#This Row],[ACT START]])</f>
        <v>4.1666666666666741E-2</v>
      </c>
      <c r="W1607" s="104" t="s">
        <v>92</v>
      </c>
      <c r="X1607" s="104" t="s">
        <v>91</v>
      </c>
      <c r="Y1607" s="110"/>
      <c r="Z1607" s="106"/>
      <c r="AA1607" s="104"/>
      <c r="AB1607" s="107"/>
      <c r="AC1607" s="72">
        <v>1</v>
      </c>
      <c r="AH1607" s="70"/>
      <c r="AI1607" s="70"/>
      <c r="AJ1607">
        <v>0</v>
      </c>
      <c r="AL1607" s="70"/>
      <c r="BM1607" s="135">
        <v>0.60763888888888884</v>
      </c>
      <c r="BN1607" s="136">
        <v>0.64930555555555558</v>
      </c>
      <c r="BO1607" s="101"/>
      <c r="BR1607" s="109" t="str">
        <f t="shared" si="24"/>
        <v>SH-25-1596</v>
      </c>
      <c r="BS1607" s="109" t="s">
        <v>372</v>
      </c>
      <c r="BT1607" t="s">
        <v>92</v>
      </c>
      <c r="BU1607" t="s">
        <v>3205</v>
      </c>
    </row>
    <row r="1608" spans="1:73" hidden="1">
      <c r="A1608" s="103" t="s">
        <v>3206</v>
      </c>
      <c r="B1608" s="102">
        <v>45701</v>
      </c>
      <c r="C1608" s="104">
        <f>_xlfn.ISOWEEKNUM(Tabella2[[#This Row],[Date]])</f>
        <v>7</v>
      </c>
      <c r="D1608" s="104" t="s">
        <v>326</v>
      </c>
      <c r="E1608" s="104" t="s">
        <v>327</v>
      </c>
      <c r="F1608" s="104">
        <v>64</v>
      </c>
      <c r="G1608" s="104" t="s">
        <v>257</v>
      </c>
      <c r="H1608" s="105">
        <v>12</v>
      </c>
      <c r="I1608" s="104" t="s">
        <v>258</v>
      </c>
      <c r="J1608" s="104"/>
      <c r="K1608" s="104" t="s">
        <v>81</v>
      </c>
      <c r="L1608" s="104" t="s">
        <v>259</v>
      </c>
      <c r="M1608" s="104" t="s">
        <v>328</v>
      </c>
      <c r="N1608" s="104"/>
      <c r="O1608" s="106"/>
      <c r="P1608" s="111" t="s">
        <v>3155</v>
      </c>
      <c r="Q1608" s="153" t="s">
        <v>343</v>
      </c>
      <c r="R1608" s="153" t="s">
        <v>344</v>
      </c>
      <c r="S1608" s="153">
        <v>4.1666666666666657E-2</v>
      </c>
      <c r="T1608" s="153">
        <v>0.60763888888888884</v>
      </c>
      <c r="U1608" s="153">
        <v>0.64930555555555558</v>
      </c>
      <c r="V1608" s="153">
        <f>IF(ISBLANK(T1608),"",Tabella2[[#This Row],[ACT STOP]]-Tabella2[[#This Row],[ACT START]])</f>
        <v>4.1666666666666741E-2</v>
      </c>
      <c r="W1608" s="104" t="s">
        <v>92</v>
      </c>
      <c r="X1608" s="104" t="s">
        <v>91</v>
      </c>
      <c r="Y1608" s="110"/>
      <c r="Z1608" s="106"/>
      <c r="AA1608" s="104"/>
      <c r="AB1608" s="107"/>
      <c r="AC1608" s="72">
        <v>1</v>
      </c>
      <c r="AH1608" s="70"/>
      <c r="AI1608" s="70"/>
      <c r="AJ1608">
        <v>0</v>
      </c>
      <c r="AL1608" s="70"/>
      <c r="BM1608" s="135">
        <v>0.60763888888888884</v>
      </c>
      <c r="BN1608" s="136">
        <v>0.64930555555555558</v>
      </c>
      <c r="BO1608" s="101"/>
      <c r="BR1608" s="109" t="str">
        <f t="shared" si="24"/>
        <v>SH-25-1597</v>
      </c>
      <c r="BS1608" s="109" t="s">
        <v>266</v>
      </c>
      <c r="BT1608" t="s">
        <v>92</v>
      </c>
      <c r="BU1608" t="s">
        <v>3207</v>
      </c>
    </row>
    <row r="1609" spans="1:73" hidden="1">
      <c r="A1609" s="103" t="s">
        <v>3208</v>
      </c>
      <c r="B1609" s="102">
        <v>45701</v>
      </c>
      <c r="C1609" s="104">
        <f>_xlfn.ISOWEEKNUM(Tabella2[[#This Row],[Date]])</f>
        <v>7</v>
      </c>
      <c r="D1609" s="104" t="s">
        <v>478</v>
      </c>
      <c r="E1609" s="104" t="s">
        <v>284</v>
      </c>
      <c r="F1609" s="104">
        <v>65</v>
      </c>
      <c r="G1609" s="104" t="s">
        <v>257</v>
      </c>
      <c r="H1609" s="105">
        <v>2</v>
      </c>
      <c r="I1609" s="104"/>
      <c r="J1609" s="104" t="s">
        <v>258</v>
      </c>
      <c r="K1609" s="104" t="s">
        <v>77</v>
      </c>
      <c r="L1609" s="104" t="s">
        <v>259</v>
      </c>
      <c r="M1609" s="104" t="s">
        <v>276</v>
      </c>
      <c r="N1609" s="104"/>
      <c r="O1609" s="106"/>
      <c r="P1609" s="111" t="s">
        <v>479</v>
      </c>
      <c r="Q1609" s="153" t="s">
        <v>343</v>
      </c>
      <c r="R1609" s="153" t="s">
        <v>344</v>
      </c>
      <c r="S1609" s="153">
        <v>4.1666666666666657E-2</v>
      </c>
      <c r="T1609" s="153">
        <v>0.60763888888888884</v>
      </c>
      <c r="U1609" s="153">
        <v>0.66666666666666663</v>
      </c>
      <c r="V1609" s="153">
        <f>IF(ISBLANK(T1609),"",Tabella2[[#This Row],[ACT STOP]]-Tabella2[[#This Row],[ACT START]])</f>
        <v>5.902777777777779E-2</v>
      </c>
      <c r="W1609" s="104" t="s">
        <v>92</v>
      </c>
      <c r="X1609" s="104" t="s">
        <v>91</v>
      </c>
      <c r="Y1609" s="171" t="s">
        <v>3209</v>
      </c>
      <c r="Z1609" s="106"/>
      <c r="AA1609" s="104"/>
      <c r="AB1609" s="107"/>
      <c r="AC1609" s="72">
        <v>1</v>
      </c>
      <c r="AH1609" s="70"/>
      <c r="AI1609" s="70"/>
      <c r="AJ1609">
        <v>0</v>
      </c>
      <c r="AL1609" s="70"/>
      <c r="BL1609" t="s">
        <v>3210</v>
      </c>
      <c r="BM1609" s="135">
        <v>0.60763888888888884</v>
      </c>
      <c r="BN1609" s="136">
        <v>0.66666666666666663</v>
      </c>
      <c r="BO1609" s="101">
        <v>1.7361111111111108E-2</v>
      </c>
      <c r="BQ1609" t="s">
        <v>102</v>
      </c>
      <c r="BR1609" s="109" t="str">
        <f t="shared" si="24"/>
        <v>SH-25-1598</v>
      </c>
      <c r="BS1609" s="109" t="s">
        <v>368</v>
      </c>
      <c r="BT1609" t="s">
        <v>92</v>
      </c>
      <c r="BU1609" t="s">
        <v>3211</v>
      </c>
    </row>
    <row r="1610" spans="1:73" hidden="1">
      <c r="A1610" s="103" t="s">
        <v>3212</v>
      </c>
      <c r="B1610" s="102">
        <v>45702</v>
      </c>
      <c r="C1610" s="104">
        <f>_xlfn.ISOWEEKNUM(Tabella2[[#This Row],[Date]])</f>
        <v>7</v>
      </c>
      <c r="D1610" s="104" t="s">
        <v>321</v>
      </c>
      <c r="E1610" s="104" t="s">
        <v>284</v>
      </c>
      <c r="F1610" s="104">
        <v>52</v>
      </c>
      <c r="G1610" s="104" t="s">
        <v>257</v>
      </c>
      <c r="H1610" s="105">
        <v>31</v>
      </c>
      <c r="I1610" s="104"/>
      <c r="J1610" s="104" t="s">
        <v>258</v>
      </c>
      <c r="K1610" s="104" t="s">
        <v>79</v>
      </c>
      <c r="L1610" s="104" t="s">
        <v>259</v>
      </c>
      <c r="M1610" s="104" t="s">
        <v>276</v>
      </c>
      <c r="N1610" s="104"/>
      <c r="O1610" s="106"/>
      <c r="P1610" s="111" t="s">
        <v>277</v>
      </c>
      <c r="Q1610" s="153" t="s">
        <v>307</v>
      </c>
      <c r="R1610" s="153" t="s">
        <v>308</v>
      </c>
      <c r="S1610" s="153">
        <v>4.1666666666666657E-2</v>
      </c>
      <c r="T1610" s="153" t="s">
        <v>307</v>
      </c>
      <c r="U1610" s="153" t="s">
        <v>308</v>
      </c>
      <c r="V1610" s="153">
        <f>IF(ISBLANK(T1610),"",Tabella2[[#This Row],[ACT STOP]]-Tabella2[[#This Row],[ACT START]])</f>
        <v>4.1666666666666685E-2</v>
      </c>
      <c r="W1610" s="104" t="s">
        <v>92</v>
      </c>
      <c r="X1610" s="104" t="s">
        <v>91</v>
      </c>
      <c r="Y1610" s="110"/>
      <c r="Z1610" s="106"/>
      <c r="AA1610" s="104"/>
      <c r="AB1610" s="107"/>
      <c r="AC1610" s="72">
        <v>1</v>
      </c>
      <c r="AH1610" s="70"/>
      <c r="AI1610" s="70"/>
      <c r="AJ1610">
        <v>0</v>
      </c>
      <c r="AL1610" s="70"/>
      <c r="BM1610" s="135" t="s">
        <v>307</v>
      </c>
      <c r="BN1610" s="136" t="s">
        <v>308</v>
      </c>
      <c r="BO1610" s="101"/>
      <c r="BR1610" s="109" t="str">
        <f t="shared" si="24"/>
        <v>SH-25-1599</v>
      </c>
      <c r="BS1610" s="109" t="s">
        <v>345</v>
      </c>
      <c r="BT1610" t="s">
        <v>92</v>
      </c>
      <c r="BU1610" t="s">
        <v>3213</v>
      </c>
    </row>
    <row r="1611" spans="1:73" hidden="1">
      <c r="A1611" s="103" t="s">
        <v>3214</v>
      </c>
      <c r="B1611" s="102">
        <v>45702</v>
      </c>
      <c r="C1611" s="104">
        <f>_xlfn.ISOWEEKNUM(Tabella2[[#This Row],[Date]])</f>
        <v>7</v>
      </c>
      <c r="D1611" s="104" t="s">
        <v>321</v>
      </c>
      <c r="E1611" s="104" t="s">
        <v>284</v>
      </c>
      <c r="F1611" s="104">
        <v>51</v>
      </c>
      <c r="G1611" s="104" t="s">
        <v>257</v>
      </c>
      <c r="H1611" s="105">
        <v>32</v>
      </c>
      <c r="I1611" s="104"/>
      <c r="J1611" s="104" t="s">
        <v>258</v>
      </c>
      <c r="K1611" s="104" t="s">
        <v>83</v>
      </c>
      <c r="L1611" s="104" t="s">
        <v>259</v>
      </c>
      <c r="M1611" s="104" t="s">
        <v>276</v>
      </c>
      <c r="N1611" s="104"/>
      <c r="O1611" s="106"/>
      <c r="P1611" s="111" t="s">
        <v>277</v>
      </c>
      <c r="Q1611" s="153" t="s">
        <v>307</v>
      </c>
      <c r="R1611" s="153" t="s">
        <v>308</v>
      </c>
      <c r="S1611" s="153">
        <v>4.1666666666666657E-2</v>
      </c>
      <c r="T1611" s="153" t="s">
        <v>307</v>
      </c>
      <c r="U1611" s="153" t="s">
        <v>308</v>
      </c>
      <c r="V1611" s="153">
        <f>IF(ISBLANK(T1611),"",Tabella2[[#This Row],[ACT STOP]]-Tabella2[[#This Row],[ACT START]])</f>
        <v>4.1666666666666685E-2</v>
      </c>
      <c r="W1611" s="104" t="s">
        <v>92</v>
      </c>
      <c r="X1611" s="104" t="s">
        <v>91</v>
      </c>
      <c r="Y1611" s="110"/>
      <c r="Z1611" s="106"/>
      <c r="AA1611" s="104"/>
      <c r="AB1611" s="107"/>
      <c r="AC1611" s="72">
        <v>1</v>
      </c>
      <c r="AH1611" s="70"/>
      <c r="AI1611" s="70"/>
      <c r="AJ1611">
        <v>0</v>
      </c>
      <c r="AL1611" s="70"/>
      <c r="BM1611" s="135" t="s">
        <v>307</v>
      </c>
      <c r="BN1611" s="136" t="s">
        <v>308</v>
      </c>
      <c r="BO1611" s="101"/>
      <c r="BR1611" s="109" t="str">
        <f t="shared" si="24"/>
        <v>SH-25-1600</v>
      </c>
      <c r="BS1611" s="109" t="s">
        <v>356</v>
      </c>
      <c r="BT1611" t="s">
        <v>92</v>
      </c>
      <c r="BU1611" t="s">
        <v>3215</v>
      </c>
    </row>
    <row r="1612" spans="1:73" hidden="1">
      <c r="A1612" s="103" t="s">
        <v>3216</v>
      </c>
      <c r="B1612" s="102">
        <v>45702</v>
      </c>
      <c r="C1612" s="104">
        <f>_xlfn.ISOWEEKNUM(Tabella2[[#This Row],[Date]])</f>
        <v>7</v>
      </c>
      <c r="D1612" s="104" t="s">
        <v>421</v>
      </c>
      <c r="E1612" s="104" t="s">
        <v>327</v>
      </c>
      <c r="F1612" s="104">
        <v>70</v>
      </c>
      <c r="G1612" s="104" t="s">
        <v>284</v>
      </c>
      <c r="H1612" s="105">
        <v>22</v>
      </c>
      <c r="I1612" s="104" t="s">
        <v>258</v>
      </c>
      <c r="J1612" s="104"/>
      <c r="K1612" s="104" t="s">
        <v>80</v>
      </c>
      <c r="L1612" s="104" t="s">
        <v>259</v>
      </c>
      <c r="M1612" s="104" t="s">
        <v>328</v>
      </c>
      <c r="N1612" s="104"/>
      <c r="O1612" s="106"/>
      <c r="P1612" s="111" t="s">
        <v>3155</v>
      </c>
      <c r="Q1612" s="153" t="s">
        <v>307</v>
      </c>
      <c r="R1612" s="153" t="s">
        <v>308</v>
      </c>
      <c r="S1612" s="153">
        <v>4.1666666666666657E-2</v>
      </c>
      <c r="T1612" s="153">
        <v>0.2951388888888889</v>
      </c>
      <c r="U1612" s="153">
        <v>0.34027777777777779</v>
      </c>
      <c r="V1612" s="153">
        <f>IF(ISBLANK(T1612),"",Tabella2[[#This Row],[ACT STOP]]-Tabella2[[#This Row],[ACT START]])</f>
        <v>4.5138888888888895E-2</v>
      </c>
      <c r="W1612" s="104" t="s">
        <v>92</v>
      </c>
      <c r="X1612" s="104" t="s">
        <v>91</v>
      </c>
      <c r="Y1612" s="110"/>
      <c r="Z1612" s="106"/>
      <c r="AA1612" s="104"/>
      <c r="AB1612" s="107"/>
      <c r="AC1612" s="72">
        <v>1</v>
      </c>
      <c r="AH1612" s="70"/>
      <c r="AI1612" s="70"/>
      <c r="AJ1612">
        <v>0</v>
      </c>
      <c r="AL1612" s="70"/>
      <c r="BM1612" s="135">
        <v>0.2951388888888889</v>
      </c>
      <c r="BN1612" s="136">
        <v>0.34027777777777779</v>
      </c>
      <c r="BO1612" s="101">
        <v>3.472222222222222E-3</v>
      </c>
      <c r="BQ1612" t="s">
        <v>102</v>
      </c>
      <c r="BR1612" s="109" t="str">
        <f t="shared" si="24"/>
        <v>SH-25-1601</v>
      </c>
      <c r="BS1612" s="109" t="s">
        <v>295</v>
      </c>
      <c r="BT1612" t="s">
        <v>92</v>
      </c>
      <c r="BU1612" t="s">
        <v>3217</v>
      </c>
    </row>
    <row r="1613" spans="1:73" hidden="1">
      <c r="A1613" s="103" t="s">
        <v>3218</v>
      </c>
      <c r="B1613" s="102">
        <v>45702</v>
      </c>
      <c r="C1613" s="104">
        <f>_xlfn.ISOWEEKNUM(Tabella2[[#This Row],[Date]])</f>
        <v>7</v>
      </c>
      <c r="D1613" s="104" t="s">
        <v>421</v>
      </c>
      <c r="E1613" s="104" t="s">
        <v>327</v>
      </c>
      <c r="F1613" s="104">
        <v>72</v>
      </c>
      <c r="G1613" s="104" t="s">
        <v>257</v>
      </c>
      <c r="H1613" s="105">
        <v>2</v>
      </c>
      <c r="I1613" s="104" t="s">
        <v>258</v>
      </c>
      <c r="J1613" s="104"/>
      <c r="K1613" s="104" t="s">
        <v>81</v>
      </c>
      <c r="L1613" s="104" t="s">
        <v>259</v>
      </c>
      <c r="M1613" s="104" t="s">
        <v>328</v>
      </c>
      <c r="N1613" s="104"/>
      <c r="O1613" s="106"/>
      <c r="P1613" s="111" t="s">
        <v>3155</v>
      </c>
      <c r="Q1613" s="153" t="s">
        <v>307</v>
      </c>
      <c r="R1613" s="153" t="s">
        <v>308</v>
      </c>
      <c r="S1613" s="153">
        <v>4.1666666666666657E-2</v>
      </c>
      <c r="T1613" s="153" t="s">
        <v>307</v>
      </c>
      <c r="U1613" s="153">
        <v>0.34027777777777779</v>
      </c>
      <c r="V1613" s="153">
        <f>IF(ISBLANK(T1613),"",Tabella2[[#This Row],[ACT STOP]]-Tabella2[[#This Row],[ACT START]])</f>
        <v>4.5138888888888895E-2</v>
      </c>
      <c r="W1613" s="104" t="s">
        <v>92</v>
      </c>
      <c r="X1613" s="104" t="s">
        <v>91</v>
      </c>
      <c r="Y1613" s="110"/>
      <c r="Z1613" s="106"/>
      <c r="AA1613" s="104"/>
      <c r="AB1613" s="107"/>
      <c r="AC1613" s="72">
        <v>1</v>
      </c>
      <c r="AH1613" s="70"/>
      <c r="AI1613" s="70"/>
      <c r="AJ1613">
        <v>0</v>
      </c>
      <c r="AL1613" s="70"/>
      <c r="BM1613" s="135" t="s">
        <v>307</v>
      </c>
      <c r="BN1613" s="136">
        <v>0.34027777777777779</v>
      </c>
      <c r="BO1613" s="101">
        <v>3.472222222222222E-3</v>
      </c>
      <c r="BQ1613" t="s">
        <v>102</v>
      </c>
      <c r="BR1613" s="109" t="str">
        <f t="shared" ref="BR1613:BR1676" si="25">_xlfn.CONCAT(LEFT(BR1612,6),TEXT(RIGHT(BR1612,4)+1,"0000"))</f>
        <v>SH-25-1602</v>
      </c>
      <c r="BS1613" s="109" t="s">
        <v>368</v>
      </c>
      <c r="BT1613" t="s">
        <v>92</v>
      </c>
      <c r="BU1613" t="s">
        <v>3219</v>
      </c>
    </row>
    <row r="1614" spans="1:73" hidden="1">
      <c r="A1614" s="103" t="s">
        <v>3220</v>
      </c>
      <c r="B1614" s="102">
        <v>45702</v>
      </c>
      <c r="C1614" s="104">
        <f>_xlfn.ISOWEEKNUM(Tabella2[[#This Row],[Date]])</f>
        <v>7</v>
      </c>
      <c r="D1614" s="104" t="s">
        <v>421</v>
      </c>
      <c r="E1614" s="104" t="s">
        <v>327</v>
      </c>
      <c r="F1614" s="104">
        <v>71</v>
      </c>
      <c r="G1614" s="104" t="s">
        <v>284</v>
      </c>
      <c r="H1614" s="105">
        <v>23</v>
      </c>
      <c r="I1614" s="104" t="s">
        <v>258</v>
      </c>
      <c r="J1614" s="104"/>
      <c r="K1614" s="104" t="s">
        <v>78</v>
      </c>
      <c r="L1614" s="104" t="s">
        <v>259</v>
      </c>
      <c r="M1614" s="104" t="s">
        <v>328</v>
      </c>
      <c r="N1614" s="104"/>
      <c r="O1614" s="106"/>
      <c r="P1614" s="111" t="s">
        <v>3155</v>
      </c>
      <c r="Q1614" s="153" t="s">
        <v>307</v>
      </c>
      <c r="R1614" s="153" t="s">
        <v>308</v>
      </c>
      <c r="S1614" s="153">
        <v>4.1666666666666657E-2</v>
      </c>
      <c r="T1614" s="153" t="s">
        <v>307</v>
      </c>
      <c r="U1614" s="153" t="s">
        <v>308</v>
      </c>
      <c r="V1614" s="153">
        <f>IF(ISBLANK(T1614),"",Tabella2[[#This Row],[ACT STOP]]-Tabella2[[#This Row],[ACT START]])</f>
        <v>4.1666666666666685E-2</v>
      </c>
      <c r="W1614" s="104" t="s">
        <v>92</v>
      </c>
      <c r="X1614" s="104" t="s">
        <v>91</v>
      </c>
      <c r="Y1614" s="110"/>
      <c r="Z1614" s="106"/>
      <c r="AA1614" s="104"/>
      <c r="AB1614" s="107"/>
      <c r="AC1614" s="72">
        <v>1</v>
      </c>
      <c r="AH1614" s="70"/>
      <c r="AI1614" s="70"/>
      <c r="AJ1614">
        <v>0</v>
      </c>
      <c r="AL1614" s="70"/>
      <c r="BM1614" s="135" t="s">
        <v>307</v>
      </c>
      <c r="BN1614" s="136" t="s">
        <v>308</v>
      </c>
      <c r="BO1614" s="101"/>
      <c r="BR1614" s="109" t="str">
        <f t="shared" si="25"/>
        <v>SH-25-1603</v>
      </c>
      <c r="BS1614" s="109" t="s">
        <v>358</v>
      </c>
      <c r="BT1614" t="s">
        <v>92</v>
      </c>
      <c r="BU1614" t="s">
        <v>3221</v>
      </c>
    </row>
    <row r="1615" spans="1:73" hidden="1">
      <c r="A1615" s="103" t="s">
        <v>3222</v>
      </c>
      <c r="B1615" s="102">
        <v>45702</v>
      </c>
      <c r="C1615" s="104">
        <f>_xlfn.ISOWEEKNUM(Tabella2[[#This Row],[Date]])</f>
        <v>7</v>
      </c>
      <c r="D1615" s="104" t="s">
        <v>1914</v>
      </c>
      <c r="E1615" s="104" t="s">
        <v>284</v>
      </c>
      <c r="F1615" s="104">
        <v>39</v>
      </c>
      <c r="G1615" s="104" t="s">
        <v>257</v>
      </c>
      <c r="H1615" s="105">
        <v>30</v>
      </c>
      <c r="I1615" s="104"/>
      <c r="J1615" s="104" t="s">
        <v>258</v>
      </c>
      <c r="K1615" s="104" t="s">
        <v>79</v>
      </c>
      <c r="L1615" s="104" t="s">
        <v>299</v>
      </c>
      <c r="M1615" s="104" t="s">
        <v>276</v>
      </c>
      <c r="N1615" s="104"/>
      <c r="O1615" s="106" t="str">
        <f>A366</f>
        <v>12768</v>
      </c>
      <c r="P1615" s="111" t="s">
        <v>2947</v>
      </c>
      <c r="Q1615" s="153" t="s">
        <v>330</v>
      </c>
      <c r="R1615" s="153" t="s">
        <v>331</v>
      </c>
      <c r="S1615" s="153">
        <v>4.1666666666666657E-2</v>
      </c>
      <c r="T1615" s="153" t="s">
        <v>330</v>
      </c>
      <c r="U1615" s="153" t="s">
        <v>331</v>
      </c>
      <c r="V1615" s="153">
        <f>IF(ISBLANK(T1615),"",Tabella2[[#This Row],[ACT STOP]]-Tabella2[[#This Row],[ACT START]])</f>
        <v>4.1666666666666685E-2</v>
      </c>
      <c r="W1615" s="104" t="s">
        <v>92</v>
      </c>
      <c r="X1615" s="104" t="s">
        <v>91</v>
      </c>
      <c r="Y1615" s="110"/>
      <c r="Z1615" s="106"/>
      <c r="AA1615" s="104"/>
      <c r="AB1615" s="107"/>
      <c r="AC1615" s="72">
        <v>1</v>
      </c>
      <c r="AH1615" s="70"/>
      <c r="AI1615" s="70"/>
      <c r="AJ1615">
        <v>0</v>
      </c>
      <c r="AL1615" s="70"/>
      <c r="BM1615" s="135" t="s">
        <v>330</v>
      </c>
      <c r="BN1615" s="136" t="s">
        <v>331</v>
      </c>
      <c r="BO1615" s="101"/>
      <c r="BR1615" s="109" t="str">
        <f t="shared" si="25"/>
        <v>SH-25-1604</v>
      </c>
      <c r="BS1615" s="109" t="s">
        <v>279</v>
      </c>
      <c r="BT1615" t="s">
        <v>92</v>
      </c>
      <c r="BU1615" t="s">
        <v>3223</v>
      </c>
    </row>
    <row r="1616" spans="1:73" hidden="1">
      <c r="A1616" s="103" t="s">
        <v>3224</v>
      </c>
      <c r="B1616" s="102">
        <v>45702</v>
      </c>
      <c r="C1616" s="104">
        <f>_xlfn.ISOWEEKNUM(Tabella2[[#This Row],[Date]])</f>
        <v>7</v>
      </c>
      <c r="D1616" s="104" t="s">
        <v>404</v>
      </c>
      <c r="E1616" s="104" t="s">
        <v>284</v>
      </c>
      <c r="F1616" s="104">
        <v>41</v>
      </c>
      <c r="G1616" s="104" t="s">
        <v>257</v>
      </c>
      <c r="H1616" s="105">
        <v>12</v>
      </c>
      <c r="I1616" s="104"/>
      <c r="J1616" s="104" t="s">
        <v>258</v>
      </c>
      <c r="K1616" s="104" t="s">
        <v>83</v>
      </c>
      <c r="L1616" s="104" t="s">
        <v>259</v>
      </c>
      <c r="M1616" s="104" t="s">
        <v>422</v>
      </c>
      <c r="N1616" s="104"/>
      <c r="O1616" s="106"/>
      <c r="P1616" s="111" t="s">
        <v>2102</v>
      </c>
      <c r="Q1616" s="153" t="s">
        <v>330</v>
      </c>
      <c r="R1616" s="153" t="s">
        <v>331</v>
      </c>
      <c r="S1616" s="153">
        <v>4.1666666666666657E-2</v>
      </c>
      <c r="T1616" s="153" t="s">
        <v>330</v>
      </c>
      <c r="U1616" s="153" t="s">
        <v>331</v>
      </c>
      <c r="V1616" s="153">
        <f>IF(ISBLANK(T1616),"",Tabella2[[#This Row],[ACT STOP]]-Tabella2[[#This Row],[ACT START]])</f>
        <v>4.1666666666666685E-2</v>
      </c>
      <c r="W1616" s="104" t="s">
        <v>92</v>
      </c>
      <c r="X1616" s="104" t="s">
        <v>91</v>
      </c>
      <c r="Y1616" s="110"/>
      <c r="Z1616" s="106"/>
      <c r="AA1616" s="104"/>
      <c r="AB1616" s="107"/>
      <c r="AC1616" s="72">
        <v>1</v>
      </c>
      <c r="AH1616" s="70"/>
      <c r="AI1616" s="70"/>
      <c r="AJ1616">
        <v>0</v>
      </c>
      <c r="AL1616" s="70"/>
      <c r="BM1616" s="135" t="s">
        <v>330</v>
      </c>
      <c r="BN1616" s="136" t="s">
        <v>331</v>
      </c>
      <c r="BO1616" s="101"/>
      <c r="BR1616" s="109" t="str">
        <f t="shared" si="25"/>
        <v>SH-25-1605</v>
      </c>
      <c r="BS1616" s="109" t="s">
        <v>266</v>
      </c>
      <c r="BT1616" t="s">
        <v>92</v>
      </c>
      <c r="BU1616" t="s">
        <v>3225</v>
      </c>
    </row>
    <row r="1617" spans="1:73" hidden="1">
      <c r="A1617" s="103" t="s">
        <v>3226</v>
      </c>
      <c r="B1617" s="102">
        <v>45702</v>
      </c>
      <c r="C1617" s="104">
        <f>_xlfn.ISOWEEKNUM(Tabella2[[#This Row],[Date]])</f>
        <v>7</v>
      </c>
      <c r="D1617" s="104" t="s">
        <v>409</v>
      </c>
      <c r="E1617" s="104" t="s">
        <v>284</v>
      </c>
      <c r="F1617" s="104">
        <v>42</v>
      </c>
      <c r="G1617" s="104" t="s">
        <v>257</v>
      </c>
      <c r="H1617" s="105">
        <v>9</v>
      </c>
      <c r="I1617" s="104"/>
      <c r="J1617" s="104" t="s">
        <v>258</v>
      </c>
      <c r="K1617" s="104" t="s">
        <v>80</v>
      </c>
      <c r="L1617" s="104" t="s">
        <v>259</v>
      </c>
      <c r="M1617" s="104" t="s">
        <v>328</v>
      </c>
      <c r="N1617" s="104"/>
      <c r="O1617" s="106"/>
      <c r="P1617" s="111" t="s">
        <v>329</v>
      </c>
      <c r="Q1617" s="153" t="s">
        <v>330</v>
      </c>
      <c r="R1617" s="153" t="s">
        <v>331</v>
      </c>
      <c r="S1617" s="153">
        <v>4.1666666666666657E-2</v>
      </c>
      <c r="T1617" s="153" t="s">
        <v>330</v>
      </c>
      <c r="U1617" s="153" t="s">
        <v>331</v>
      </c>
      <c r="V1617" s="153">
        <f>IF(ISBLANK(T1617),"",Tabella2[[#This Row],[ACT STOP]]-Tabella2[[#This Row],[ACT START]])</f>
        <v>4.1666666666666685E-2</v>
      </c>
      <c r="W1617" s="104" t="s">
        <v>92</v>
      </c>
      <c r="X1617" s="104" t="s">
        <v>91</v>
      </c>
      <c r="Y1617" s="110"/>
      <c r="Z1617" s="106"/>
      <c r="AA1617" s="104"/>
      <c r="AB1617" s="107"/>
      <c r="AC1617" s="72">
        <v>1</v>
      </c>
      <c r="AH1617" s="70"/>
      <c r="AI1617" s="70"/>
      <c r="AJ1617">
        <v>0</v>
      </c>
      <c r="AL1617" s="70"/>
      <c r="BM1617" s="135" t="s">
        <v>330</v>
      </c>
      <c r="BN1617" s="136" t="s">
        <v>331</v>
      </c>
      <c r="BO1617" s="101"/>
      <c r="BR1617" s="109" t="str">
        <f t="shared" si="25"/>
        <v>SH-25-1606</v>
      </c>
      <c r="BS1617" s="109" t="s">
        <v>318</v>
      </c>
      <c r="BT1617" t="s">
        <v>92</v>
      </c>
      <c r="BU1617" t="s">
        <v>3227</v>
      </c>
    </row>
    <row r="1618" spans="1:73" hidden="1">
      <c r="A1618" s="103" t="s">
        <v>3228</v>
      </c>
      <c r="B1618" s="102">
        <v>45702</v>
      </c>
      <c r="C1618" s="104">
        <f>_xlfn.ISOWEEKNUM(Tabella2[[#This Row],[Date]])</f>
        <v>7</v>
      </c>
      <c r="D1618" s="104" t="s">
        <v>321</v>
      </c>
      <c r="E1618" s="104" t="s">
        <v>284</v>
      </c>
      <c r="F1618" s="104">
        <v>54</v>
      </c>
      <c r="G1618" s="104" t="s">
        <v>257</v>
      </c>
      <c r="H1618" s="105">
        <v>13</v>
      </c>
      <c r="I1618" s="104"/>
      <c r="J1618" s="104" t="s">
        <v>258</v>
      </c>
      <c r="K1618" s="104" t="s">
        <v>81</v>
      </c>
      <c r="L1618" s="104" t="s">
        <v>259</v>
      </c>
      <c r="M1618" s="104" t="s">
        <v>276</v>
      </c>
      <c r="N1618" s="104"/>
      <c r="O1618" s="106"/>
      <c r="P1618" s="111" t="s">
        <v>2932</v>
      </c>
      <c r="Q1618" s="153" t="s">
        <v>330</v>
      </c>
      <c r="R1618" s="153" t="s">
        <v>331</v>
      </c>
      <c r="S1618" s="153">
        <v>4.1666666666666657E-2</v>
      </c>
      <c r="T1618" s="153" t="s">
        <v>330</v>
      </c>
      <c r="U1618" s="153" t="s">
        <v>331</v>
      </c>
      <c r="V1618" s="153">
        <f>IF(ISBLANK(T1618),"",Tabella2[[#This Row],[ACT STOP]]-Tabella2[[#This Row],[ACT START]])</f>
        <v>4.1666666666666685E-2</v>
      </c>
      <c r="W1618" s="104" t="s">
        <v>92</v>
      </c>
      <c r="X1618" s="104" t="s">
        <v>91</v>
      </c>
      <c r="Y1618" s="110" t="s">
        <v>3229</v>
      </c>
      <c r="Z1618" s="106"/>
      <c r="AA1618" s="104"/>
      <c r="AB1618" s="107"/>
      <c r="AC1618" s="72">
        <v>1</v>
      </c>
      <c r="AH1618" s="70"/>
      <c r="AI1618" s="70"/>
      <c r="AJ1618">
        <v>0</v>
      </c>
      <c r="AL1618" s="70"/>
      <c r="BM1618" s="135" t="s">
        <v>330</v>
      </c>
      <c r="BN1618" s="136" t="s">
        <v>331</v>
      </c>
      <c r="BO1618" s="101"/>
      <c r="BR1618" s="109" t="str">
        <f t="shared" si="25"/>
        <v>SH-25-1607</v>
      </c>
      <c r="BS1618" s="109" t="s">
        <v>427</v>
      </c>
      <c r="BT1618" t="s">
        <v>92</v>
      </c>
      <c r="BU1618" t="s">
        <v>3230</v>
      </c>
    </row>
    <row r="1619" spans="1:73" hidden="1">
      <c r="A1619" s="103" t="s">
        <v>3231</v>
      </c>
      <c r="B1619" s="102">
        <v>45702</v>
      </c>
      <c r="C1619" s="104">
        <f>_xlfn.ISOWEEKNUM(Tabella2[[#This Row],[Date]])</f>
        <v>7</v>
      </c>
      <c r="D1619" s="104" t="s">
        <v>370</v>
      </c>
      <c r="E1619" s="104" t="s">
        <v>256</v>
      </c>
      <c r="F1619" s="104">
        <v>55</v>
      </c>
      <c r="G1619" s="104" t="s">
        <v>257</v>
      </c>
      <c r="H1619" s="105">
        <v>31</v>
      </c>
      <c r="I1619" s="104" t="s">
        <v>258</v>
      </c>
      <c r="J1619" s="104"/>
      <c r="K1619" s="104" t="s">
        <v>79</v>
      </c>
      <c r="L1619" s="104" t="s">
        <v>299</v>
      </c>
      <c r="M1619" s="104" t="s">
        <v>276</v>
      </c>
      <c r="N1619" s="104"/>
      <c r="O1619" s="106" t="str">
        <f>A367</f>
        <v>12769</v>
      </c>
      <c r="P1619" s="111" t="s">
        <v>2593</v>
      </c>
      <c r="Q1619" s="153" t="s">
        <v>336</v>
      </c>
      <c r="R1619" s="153" t="s">
        <v>337</v>
      </c>
      <c r="S1619" s="153">
        <v>4.1666666666666657E-2</v>
      </c>
      <c r="T1619" s="153" t="s">
        <v>336</v>
      </c>
      <c r="U1619" s="153" t="s">
        <v>337</v>
      </c>
      <c r="V1619" s="153">
        <f>IF(ISBLANK(T1619),"",Tabella2[[#This Row],[ACT STOP]]-Tabella2[[#This Row],[ACT START]])</f>
        <v>4.1666666666666685E-2</v>
      </c>
      <c r="W1619" s="104" t="s">
        <v>92</v>
      </c>
      <c r="X1619" s="104" t="s">
        <v>91</v>
      </c>
      <c r="Y1619" s="110"/>
      <c r="Z1619" s="106"/>
      <c r="AA1619" s="104"/>
      <c r="AB1619" s="107"/>
      <c r="AC1619" s="72">
        <v>1</v>
      </c>
      <c r="AH1619" s="70"/>
      <c r="AI1619" s="70"/>
      <c r="AJ1619">
        <v>0</v>
      </c>
      <c r="AL1619" s="70"/>
      <c r="BM1619" s="135" t="s">
        <v>336</v>
      </c>
      <c r="BN1619" s="136" t="s">
        <v>337</v>
      </c>
      <c r="BO1619" s="101"/>
      <c r="BR1619" s="109" t="str">
        <f t="shared" si="25"/>
        <v>SH-25-1608</v>
      </c>
      <c r="BS1619" s="109" t="s">
        <v>345</v>
      </c>
      <c r="BT1619" t="s">
        <v>92</v>
      </c>
      <c r="BU1619" t="s">
        <v>3232</v>
      </c>
    </row>
    <row r="1620" spans="1:73" hidden="1">
      <c r="A1620" s="103" t="s">
        <v>3233</v>
      </c>
      <c r="B1620" s="102">
        <v>45702</v>
      </c>
      <c r="C1620" s="104">
        <f>_xlfn.ISOWEEKNUM(Tabella2[[#This Row],[Date]])</f>
        <v>7</v>
      </c>
      <c r="D1620" s="104" t="s">
        <v>305</v>
      </c>
      <c r="E1620" s="104" t="s">
        <v>284</v>
      </c>
      <c r="F1620" s="104">
        <v>47</v>
      </c>
      <c r="G1620" s="104" t="s">
        <v>257</v>
      </c>
      <c r="H1620" s="105">
        <v>32</v>
      </c>
      <c r="I1620" s="104"/>
      <c r="J1620" s="104" t="s">
        <v>258</v>
      </c>
      <c r="K1620" s="104" t="s">
        <v>83</v>
      </c>
      <c r="L1620" s="104" t="s">
        <v>259</v>
      </c>
      <c r="M1620" s="104" t="s">
        <v>1846</v>
      </c>
      <c r="N1620" s="104"/>
      <c r="O1620" s="106"/>
      <c r="P1620" s="111" t="s">
        <v>1847</v>
      </c>
      <c r="Q1620" s="153" t="s">
        <v>336</v>
      </c>
      <c r="R1620" s="153" t="s">
        <v>337</v>
      </c>
      <c r="S1620" s="153">
        <v>4.1666666666666657E-2</v>
      </c>
      <c r="T1620" s="153" t="s">
        <v>336</v>
      </c>
      <c r="U1620" s="153" t="s">
        <v>337</v>
      </c>
      <c r="V1620" s="153">
        <f>IF(ISBLANK(T1620),"",Tabella2[[#This Row],[ACT STOP]]-Tabella2[[#This Row],[ACT START]])</f>
        <v>4.1666666666666685E-2</v>
      </c>
      <c r="W1620" s="104" t="s">
        <v>92</v>
      </c>
      <c r="X1620" s="104" t="s">
        <v>91</v>
      </c>
      <c r="Y1620" s="110" t="s">
        <v>3234</v>
      </c>
      <c r="Z1620" s="106"/>
      <c r="AA1620" s="104"/>
      <c r="AB1620" s="107"/>
      <c r="AC1620" s="72">
        <v>1</v>
      </c>
      <c r="AH1620" s="70"/>
      <c r="AI1620" s="70"/>
      <c r="AJ1620">
        <v>0</v>
      </c>
      <c r="AL1620" s="70"/>
      <c r="BM1620" s="135" t="s">
        <v>336</v>
      </c>
      <c r="BN1620" s="136" t="s">
        <v>337</v>
      </c>
      <c r="BO1620" s="101"/>
      <c r="BR1620" s="109" t="str">
        <f t="shared" si="25"/>
        <v>SH-25-1609</v>
      </c>
      <c r="BS1620" s="109" t="s">
        <v>356</v>
      </c>
      <c r="BT1620" t="s">
        <v>92</v>
      </c>
      <c r="BU1620" t="s">
        <v>3235</v>
      </c>
    </row>
    <row r="1621" spans="1:73" hidden="1">
      <c r="A1621" s="103" t="s">
        <v>3236</v>
      </c>
      <c r="B1621" s="102">
        <v>45702</v>
      </c>
      <c r="C1621" s="104">
        <f>_xlfn.ISOWEEKNUM(Tabella2[[#This Row],[Date]])</f>
        <v>7</v>
      </c>
      <c r="D1621" s="104" t="s">
        <v>478</v>
      </c>
      <c r="E1621" s="104" t="s">
        <v>284</v>
      </c>
      <c r="F1621" s="104">
        <v>64</v>
      </c>
      <c r="G1621" s="104" t="s">
        <v>284</v>
      </c>
      <c r="H1621" s="105">
        <v>22</v>
      </c>
      <c r="I1621" s="104"/>
      <c r="J1621" s="104" t="s">
        <v>258</v>
      </c>
      <c r="K1621" s="104" t="s">
        <v>80</v>
      </c>
      <c r="L1621" s="104" t="s">
        <v>259</v>
      </c>
      <c r="M1621" s="104" t="s">
        <v>276</v>
      </c>
      <c r="N1621" s="104"/>
      <c r="O1621" s="106"/>
      <c r="P1621" s="111" t="s">
        <v>3237</v>
      </c>
      <c r="Q1621" s="153" t="s">
        <v>336</v>
      </c>
      <c r="R1621" s="153" t="s">
        <v>337</v>
      </c>
      <c r="S1621" s="153">
        <v>4.1666666666666657E-2</v>
      </c>
      <c r="T1621" s="153" t="s">
        <v>336</v>
      </c>
      <c r="U1621" s="153" t="s">
        <v>337</v>
      </c>
      <c r="V1621" s="153">
        <f>IF(ISBLANK(T1621),"",Tabella2[[#This Row],[ACT STOP]]-Tabella2[[#This Row],[ACT START]])</f>
        <v>4.1666666666666685E-2</v>
      </c>
      <c r="W1621" s="104" t="s">
        <v>92</v>
      </c>
      <c r="X1621" s="104" t="s">
        <v>91</v>
      </c>
      <c r="Y1621" s="110" t="s">
        <v>3238</v>
      </c>
      <c r="Z1621" s="106"/>
      <c r="AA1621" s="104"/>
      <c r="AB1621" s="107"/>
      <c r="AC1621" s="72">
        <v>1</v>
      </c>
      <c r="AH1621" s="70"/>
      <c r="AI1621" s="70"/>
      <c r="AJ1621">
        <v>0</v>
      </c>
      <c r="AL1621" s="70"/>
      <c r="BL1621" t="s">
        <v>3239</v>
      </c>
      <c r="BM1621" s="135" t="s">
        <v>336</v>
      </c>
      <c r="BN1621" s="136" t="s">
        <v>337</v>
      </c>
      <c r="BO1621" s="101"/>
      <c r="BR1621" s="109" t="str">
        <f t="shared" si="25"/>
        <v>SH-25-1610</v>
      </c>
      <c r="BS1621" s="109" t="s">
        <v>295</v>
      </c>
      <c r="BT1621" t="s">
        <v>92</v>
      </c>
      <c r="BU1621" t="s">
        <v>3240</v>
      </c>
    </row>
    <row r="1622" spans="1:73" hidden="1">
      <c r="A1622" s="103" t="s">
        <v>3241</v>
      </c>
      <c r="B1622" s="102">
        <v>45702</v>
      </c>
      <c r="C1622" s="104">
        <f>_xlfn.ISOWEEKNUM(Tabella2[[#This Row],[Date]])</f>
        <v>7</v>
      </c>
      <c r="D1622" s="104" t="s">
        <v>478</v>
      </c>
      <c r="E1622" s="104" t="s">
        <v>284</v>
      </c>
      <c r="F1622" s="104">
        <v>65</v>
      </c>
      <c r="G1622" s="104" t="s">
        <v>257</v>
      </c>
      <c r="H1622" s="105">
        <v>33</v>
      </c>
      <c r="I1622" s="104"/>
      <c r="J1622" s="104" t="s">
        <v>258</v>
      </c>
      <c r="K1622" s="104" t="s">
        <v>81</v>
      </c>
      <c r="L1622" s="104" t="s">
        <v>259</v>
      </c>
      <c r="M1622" s="104" t="s">
        <v>276</v>
      </c>
      <c r="N1622" s="104"/>
      <c r="O1622" s="106"/>
      <c r="P1622" s="111" t="s">
        <v>2896</v>
      </c>
      <c r="Q1622" s="153" t="s">
        <v>336</v>
      </c>
      <c r="R1622" s="153" t="s">
        <v>337</v>
      </c>
      <c r="S1622" s="153">
        <v>4.1666666666666657E-2</v>
      </c>
      <c r="T1622" s="153" t="s">
        <v>336</v>
      </c>
      <c r="U1622" s="153" t="s">
        <v>337</v>
      </c>
      <c r="V1622" s="153">
        <f>IF(ISBLANK(T1622),"",Tabella2[[#This Row],[ACT STOP]]-Tabella2[[#This Row],[ACT START]])</f>
        <v>4.1666666666666685E-2</v>
      </c>
      <c r="W1622" s="104" t="s">
        <v>92</v>
      </c>
      <c r="X1622" s="104" t="s">
        <v>91</v>
      </c>
      <c r="Y1622" s="110"/>
      <c r="Z1622" s="106"/>
      <c r="AA1622" s="104"/>
      <c r="AB1622" s="107"/>
      <c r="AC1622" s="72">
        <v>1</v>
      </c>
      <c r="AH1622" s="70"/>
      <c r="AI1622" s="70"/>
      <c r="AJ1622">
        <v>0</v>
      </c>
      <c r="AL1622" s="70"/>
      <c r="BM1622" s="135" t="s">
        <v>336</v>
      </c>
      <c r="BN1622" s="136" t="s">
        <v>337</v>
      </c>
      <c r="BO1622" s="101"/>
      <c r="BR1622" s="109" t="str">
        <f t="shared" si="25"/>
        <v>SH-25-1611</v>
      </c>
      <c r="BS1622" s="109" t="s">
        <v>458</v>
      </c>
      <c r="BT1622" t="s">
        <v>92</v>
      </c>
      <c r="BU1622" t="s">
        <v>3242</v>
      </c>
    </row>
    <row r="1623" spans="1:73" hidden="1">
      <c r="A1623" s="103" t="s">
        <v>3243</v>
      </c>
      <c r="B1623" s="102">
        <v>45702</v>
      </c>
      <c r="C1623" s="104">
        <f>_xlfn.ISOWEEKNUM(Tabella2[[#This Row],[Date]])</f>
        <v>7</v>
      </c>
      <c r="D1623" s="104" t="s">
        <v>370</v>
      </c>
      <c r="E1623" s="104" t="s">
        <v>256</v>
      </c>
      <c r="F1623" s="104">
        <v>54</v>
      </c>
      <c r="G1623" s="104" t="s">
        <v>257</v>
      </c>
      <c r="H1623" s="105">
        <v>9</v>
      </c>
      <c r="I1623" s="104" t="s">
        <v>258</v>
      </c>
      <c r="J1623" s="104"/>
      <c r="K1623" s="104" t="s">
        <v>79</v>
      </c>
      <c r="L1623" s="104" t="s">
        <v>299</v>
      </c>
      <c r="M1623" s="104" t="s">
        <v>276</v>
      </c>
      <c r="N1623" s="104"/>
      <c r="O1623" s="106" t="str">
        <f>A368</f>
        <v>12770</v>
      </c>
      <c r="P1623" s="111" t="s">
        <v>2593</v>
      </c>
      <c r="Q1623" s="153" t="s">
        <v>349</v>
      </c>
      <c r="R1623" s="153" t="s">
        <v>350</v>
      </c>
      <c r="S1623" s="153">
        <v>4.1666666666666657E-2</v>
      </c>
      <c r="T1623" s="153">
        <v>0.4826388888888889</v>
      </c>
      <c r="U1623" s="153">
        <v>0.52430555555555558</v>
      </c>
      <c r="V1623" s="153">
        <f>IF(ISBLANK(T1623),"",Tabella2[[#This Row],[ACT STOP]]-Tabella2[[#This Row],[ACT START]])</f>
        <v>4.1666666666666685E-2</v>
      </c>
      <c r="W1623" s="104" t="s">
        <v>92</v>
      </c>
      <c r="X1623" s="104" t="s">
        <v>91</v>
      </c>
      <c r="Y1623" s="110"/>
      <c r="Z1623" s="106"/>
      <c r="AA1623" s="104"/>
      <c r="AB1623" s="107"/>
      <c r="AC1623" s="72">
        <v>1</v>
      </c>
      <c r="AH1623" s="70"/>
      <c r="AI1623" s="70"/>
      <c r="AJ1623">
        <v>0</v>
      </c>
      <c r="AL1623" s="70"/>
      <c r="BM1623" s="135">
        <v>0.4826388888888889</v>
      </c>
      <c r="BN1623" s="136">
        <v>0.52430555555555558</v>
      </c>
      <c r="BO1623" s="101"/>
      <c r="BR1623" s="109" t="str">
        <f t="shared" si="25"/>
        <v>SH-25-1612</v>
      </c>
      <c r="BS1623" s="109" t="s">
        <v>318</v>
      </c>
      <c r="BT1623" t="s">
        <v>92</v>
      </c>
      <c r="BU1623" t="s">
        <v>3244</v>
      </c>
    </row>
    <row r="1624" spans="1:73" hidden="1">
      <c r="A1624" s="103" t="s">
        <v>3245</v>
      </c>
      <c r="B1624" s="102">
        <v>45702</v>
      </c>
      <c r="C1624" s="104">
        <f>_xlfn.ISOWEEKNUM(Tabella2[[#This Row],[Date]])</f>
        <v>7</v>
      </c>
      <c r="D1624" s="104" t="s">
        <v>574</v>
      </c>
      <c r="E1624" s="104" t="s">
        <v>284</v>
      </c>
      <c r="F1624" s="104">
        <v>66</v>
      </c>
      <c r="G1624" s="104" t="s">
        <v>284</v>
      </c>
      <c r="H1624" s="105">
        <v>9</v>
      </c>
      <c r="I1624" s="104"/>
      <c r="J1624" s="104" t="s">
        <v>258</v>
      </c>
      <c r="K1624" s="104" t="s">
        <v>83</v>
      </c>
      <c r="L1624" s="104" t="s">
        <v>259</v>
      </c>
      <c r="M1624" s="104" t="s">
        <v>276</v>
      </c>
      <c r="N1624" s="104"/>
      <c r="O1624" s="106"/>
      <c r="P1624" s="111" t="s">
        <v>871</v>
      </c>
      <c r="Q1624" s="153" t="s">
        <v>349</v>
      </c>
      <c r="R1624" s="153" t="s">
        <v>350</v>
      </c>
      <c r="S1624" s="153">
        <v>4.1666666666666657E-2</v>
      </c>
      <c r="T1624" s="153">
        <v>0.4826388888888889</v>
      </c>
      <c r="U1624" s="153">
        <v>0.52430555555555558</v>
      </c>
      <c r="V1624" s="153">
        <f>IF(ISBLANK(T1624),"",Tabella2[[#This Row],[ACT STOP]]-Tabella2[[#This Row],[ACT START]])</f>
        <v>4.1666666666666685E-2</v>
      </c>
      <c r="W1624" s="104" t="s">
        <v>92</v>
      </c>
      <c r="X1624" s="104" t="s">
        <v>91</v>
      </c>
      <c r="Y1624" s="110" t="s">
        <v>3246</v>
      </c>
      <c r="Z1624" s="106"/>
      <c r="AA1624" s="104"/>
      <c r="AB1624" s="107"/>
      <c r="AC1624" s="72">
        <v>1</v>
      </c>
      <c r="AH1624" s="70"/>
      <c r="AI1624" s="70"/>
      <c r="AJ1624">
        <v>0</v>
      </c>
      <c r="AL1624" s="70"/>
      <c r="BL1624" t="s">
        <v>3247</v>
      </c>
      <c r="BM1624" s="135">
        <v>0.4826388888888889</v>
      </c>
      <c r="BN1624" s="136">
        <v>0.52430555555555558</v>
      </c>
      <c r="BO1624" s="101">
        <v>6.9444444444444441E-3</v>
      </c>
      <c r="BQ1624" t="s">
        <v>94</v>
      </c>
      <c r="BR1624" s="109" t="str">
        <f t="shared" si="25"/>
        <v>SH-25-1613</v>
      </c>
      <c r="BS1624" s="109" t="s">
        <v>339</v>
      </c>
      <c r="BT1624" t="s">
        <v>92</v>
      </c>
      <c r="BU1624" t="s">
        <v>3248</v>
      </c>
    </row>
    <row r="1625" spans="1:73" hidden="1">
      <c r="A1625" s="103" t="s">
        <v>3249</v>
      </c>
      <c r="B1625" s="102">
        <v>45702</v>
      </c>
      <c r="C1625" s="104">
        <f>_xlfn.ISOWEEKNUM(Tabella2[[#This Row],[Date]])</f>
        <v>7</v>
      </c>
      <c r="D1625" s="104" t="s">
        <v>574</v>
      </c>
      <c r="E1625" s="104" t="s">
        <v>284</v>
      </c>
      <c r="F1625" s="104">
        <v>67</v>
      </c>
      <c r="G1625" s="104" t="s">
        <v>257</v>
      </c>
      <c r="H1625" s="105">
        <v>14</v>
      </c>
      <c r="I1625" s="104"/>
      <c r="J1625" s="104" t="s">
        <v>258</v>
      </c>
      <c r="K1625" s="104" t="s">
        <v>80</v>
      </c>
      <c r="L1625" s="104" t="s">
        <v>259</v>
      </c>
      <c r="M1625" s="104" t="s">
        <v>276</v>
      </c>
      <c r="N1625" s="104"/>
      <c r="O1625" s="106"/>
      <c r="P1625" s="111" t="s">
        <v>479</v>
      </c>
      <c r="Q1625" s="153" t="s">
        <v>349</v>
      </c>
      <c r="R1625" s="153" t="s">
        <v>350</v>
      </c>
      <c r="S1625" s="153">
        <v>4.1666666666666657E-2</v>
      </c>
      <c r="T1625" s="153">
        <v>0.4826388888888889</v>
      </c>
      <c r="U1625" s="153">
        <v>0.52430555555555558</v>
      </c>
      <c r="V1625" s="153">
        <f>IF(ISBLANK(T1625),"",Tabella2[[#This Row],[ACT STOP]]-Tabella2[[#This Row],[ACT START]])</f>
        <v>4.1666666666666685E-2</v>
      </c>
      <c r="W1625" s="104" t="s">
        <v>92</v>
      </c>
      <c r="X1625" s="104" t="s">
        <v>91</v>
      </c>
      <c r="Y1625" s="110"/>
      <c r="Z1625" s="106"/>
      <c r="AA1625" s="104"/>
      <c r="AB1625" s="107"/>
      <c r="AC1625" s="72">
        <v>1</v>
      </c>
      <c r="AH1625" s="70"/>
      <c r="AI1625" s="70"/>
      <c r="AJ1625">
        <v>0</v>
      </c>
      <c r="AL1625" s="70"/>
      <c r="BM1625" s="135">
        <v>0.4826388888888889</v>
      </c>
      <c r="BN1625" s="136">
        <v>0.52430555555555558</v>
      </c>
      <c r="BO1625" s="101"/>
      <c r="BR1625" s="109" t="str">
        <f t="shared" si="25"/>
        <v>SH-25-1614</v>
      </c>
      <c r="BS1625" s="109" t="s">
        <v>372</v>
      </c>
      <c r="BT1625" t="s">
        <v>92</v>
      </c>
      <c r="BU1625" t="s">
        <v>3250</v>
      </c>
    </row>
    <row r="1626" spans="1:73" hidden="1">
      <c r="A1626" s="103" t="s">
        <v>3251</v>
      </c>
      <c r="B1626" s="102">
        <v>45702</v>
      </c>
      <c r="C1626" s="104">
        <f>_xlfn.ISOWEEKNUM(Tabella2[[#This Row],[Date]])</f>
        <v>7</v>
      </c>
      <c r="D1626" s="104" t="s">
        <v>321</v>
      </c>
      <c r="E1626" s="104" t="s">
        <v>284</v>
      </c>
      <c r="F1626" s="104">
        <v>53</v>
      </c>
      <c r="G1626" s="104" t="s">
        <v>257</v>
      </c>
      <c r="H1626" s="105">
        <v>12</v>
      </c>
      <c r="I1626" s="104"/>
      <c r="J1626" s="104" t="s">
        <v>258</v>
      </c>
      <c r="K1626" s="104" t="s">
        <v>81</v>
      </c>
      <c r="L1626" s="104" t="s">
        <v>259</v>
      </c>
      <c r="M1626" s="104" t="s">
        <v>276</v>
      </c>
      <c r="N1626" s="104"/>
      <c r="O1626" s="106"/>
      <c r="P1626" s="111" t="s">
        <v>3252</v>
      </c>
      <c r="Q1626" s="153" t="s">
        <v>349</v>
      </c>
      <c r="R1626" s="153" t="s">
        <v>350</v>
      </c>
      <c r="S1626" s="153">
        <v>4.1666666666666657E-2</v>
      </c>
      <c r="T1626" s="153">
        <v>0.48958333333333331</v>
      </c>
      <c r="U1626" s="153">
        <v>0.53125</v>
      </c>
      <c r="V1626" s="153">
        <f>IF(ISBLANK(T1626),"",Tabella2[[#This Row],[ACT STOP]]-Tabella2[[#This Row],[ACT START]])</f>
        <v>4.1666666666666685E-2</v>
      </c>
      <c r="W1626" s="104" t="s">
        <v>92</v>
      </c>
      <c r="X1626" s="104" t="s">
        <v>91</v>
      </c>
      <c r="Y1626" s="110" t="s">
        <v>3253</v>
      </c>
      <c r="Z1626" s="106"/>
      <c r="AA1626" s="104"/>
      <c r="AB1626" s="107"/>
      <c r="AC1626" s="72">
        <v>1</v>
      </c>
      <c r="AH1626" s="70"/>
      <c r="AI1626" s="70"/>
      <c r="AJ1626">
        <v>0</v>
      </c>
      <c r="AL1626" s="70"/>
      <c r="BM1626" s="135">
        <v>0.48958333333333331</v>
      </c>
      <c r="BN1626" s="136">
        <v>0.53125</v>
      </c>
      <c r="BO1626" s="101">
        <v>6.9444444444444441E-3</v>
      </c>
      <c r="BQ1626" t="s">
        <v>94</v>
      </c>
      <c r="BR1626" s="109" t="str">
        <f t="shared" si="25"/>
        <v>SH-25-1615</v>
      </c>
      <c r="BS1626" s="109" t="s">
        <v>266</v>
      </c>
      <c r="BT1626" t="s">
        <v>92</v>
      </c>
      <c r="BU1626" t="s">
        <v>3254</v>
      </c>
    </row>
    <row r="1627" spans="1:73" hidden="1">
      <c r="A1627" s="103" t="s">
        <v>3255</v>
      </c>
      <c r="B1627" s="102">
        <v>45705</v>
      </c>
      <c r="C1627" s="104">
        <f>_xlfn.ISOWEEKNUM(Tabella2[[#This Row],[Date]])</f>
        <v>8</v>
      </c>
      <c r="D1627" s="104" t="s">
        <v>305</v>
      </c>
      <c r="E1627" s="104" t="s">
        <v>284</v>
      </c>
      <c r="F1627" s="104">
        <v>46</v>
      </c>
      <c r="G1627" s="104" t="s">
        <v>257</v>
      </c>
      <c r="H1627" s="105">
        <v>14</v>
      </c>
      <c r="I1627" s="104"/>
      <c r="J1627" s="104" t="s">
        <v>258</v>
      </c>
      <c r="K1627" s="104" t="s">
        <v>79</v>
      </c>
      <c r="L1627" s="104" t="s">
        <v>299</v>
      </c>
      <c r="M1627" s="104" t="s">
        <v>516</v>
      </c>
      <c r="N1627" s="104"/>
      <c r="O1627" s="108" t="str">
        <f>A1628</f>
        <v>14030</v>
      </c>
      <c r="P1627" s="111" t="s">
        <v>1877</v>
      </c>
      <c r="Q1627" s="153" t="s">
        <v>307</v>
      </c>
      <c r="R1627" s="153" t="s">
        <v>308</v>
      </c>
      <c r="S1627" s="153">
        <v>4.1666666666666657E-2</v>
      </c>
      <c r="T1627" s="153">
        <v>0.2951388888888889</v>
      </c>
      <c r="U1627" s="153">
        <v>0.33680555555555558</v>
      </c>
      <c r="V1627" s="153">
        <f>IF(ISBLANK(T1627),"",Tabella2[[#This Row],[ACT STOP]]-Tabella2[[#This Row],[ACT START]])</f>
        <v>4.1666666666666685E-2</v>
      </c>
      <c r="W1627" s="104" t="s">
        <v>92</v>
      </c>
      <c r="X1627" s="104" t="s">
        <v>91</v>
      </c>
      <c r="Y1627" s="110"/>
      <c r="Z1627" s="106"/>
      <c r="AA1627" s="104"/>
      <c r="AB1627" s="107"/>
      <c r="AC1627" s="72">
        <v>1</v>
      </c>
      <c r="AH1627" s="70"/>
      <c r="AI1627" s="70"/>
      <c r="AJ1627">
        <v>0</v>
      </c>
      <c r="AL1627" s="70"/>
      <c r="BM1627" s="135">
        <v>0.2951388888888889</v>
      </c>
      <c r="BN1627" s="136">
        <v>0.33680555555555558</v>
      </c>
      <c r="BO1627" s="101"/>
      <c r="BR1627" s="109" t="str">
        <f t="shared" si="25"/>
        <v>SH-25-1616</v>
      </c>
      <c r="BS1627" s="109" t="s">
        <v>372</v>
      </c>
      <c r="BT1627" t="s">
        <v>92</v>
      </c>
      <c r="BU1627" t="s">
        <v>3256</v>
      </c>
    </row>
    <row r="1628" spans="1:73" hidden="1">
      <c r="A1628" s="103" t="s">
        <v>3257</v>
      </c>
      <c r="B1628" s="102">
        <v>45705</v>
      </c>
      <c r="C1628" s="104">
        <f>_xlfn.ISOWEEKNUM(Tabella2[[#This Row],[Date]])</f>
        <v>8</v>
      </c>
      <c r="D1628" s="104" t="s">
        <v>305</v>
      </c>
      <c r="E1628" s="104" t="s">
        <v>284</v>
      </c>
      <c r="F1628" s="104">
        <v>45</v>
      </c>
      <c r="G1628" s="104" t="s">
        <v>257</v>
      </c>
      <c r="H1628" s="105">
        <v>12</v>
      </c>
      <c r="I1628" s="104"/>
      <c r="J1628" s="104" t="s">
        <v>258</v>
      </c>
      <c r="K1628" s="104" t="s">
        <v>78</v>
      </c>
      <c r="L1628" s="104" t="s">
        <v>299</v>
      </c>
      <c r="M1628" s="104" t="s">
        <v>516</v>
      </c>
      <c r="N1628" s="104"/>
      <c r="O1628" s="108" t="str">
        <f>A1627</f>
        <v>14029</v>
      </c>
      <c r="P1628" s="111" t="s">
        <v>1877</v>
      </c>
      <c r="Q1628" s="153">
        <v>0.2951388888888889</v>
      </c>
      <c r="R1628" s="153">
        <v>0.33680555555555558</v>
      </c>
      <c r="S1628" s="153">
        <v>4.1666666666666657E-2</v>
      </c>
      <c r="T1628" s="153">
        <v>0.2951388888888889</v>
      </c>
      <c r="U1628" s="153">
        <v>0.33680555555555558</v>
      </c>
      <c r="V1628" s="153">
        <f>IF(ISBLANK(T1628),"",Tabella2[[#This Row],[ACT STOP]]-Tabella2[[#This Row],[ACT START]])</f>
        <v>4.1666666666666685E-2</v>
      </c>
      <c r="W1628" s="104" t="s">
        <v>92</v>
      </c>
      <c r="X1628" s="104" t="s">
        <v>91</v>
      </c>
      <c r="Y1628" s="110"/>
      <c r="Z1628" s="106"/>
      <c r="AA1628" s="104"/>
      <c r="AB1628" s="107"/>
      <c r="AC1628" s="72">
        <v>1</v>
      </c>
      <c r="AH1628" s="70"/>
      <c r="AI1628" s="70"/>
      <c r="AJ1628">
        <v>0</v>
      </c>
      <c r="AL1628" s="70"/>
      <c r="BM1628" s="135">
        <v>0.2951388888888889</v>
      </c>
      <c r="BN1628" s="136">
        <v>0.33680555555555558</v>
      </c>
      <c r="BO1628" s="101"/>
      <c r="BR1628" s="109" t="str">
        <f t="shared" si="25"/>
        <v>SH-25-1617</v>
      </c>
      <c r="BS1628" s="109" t="s">
        <v>266</v>
      </c>
      <c r="BT1628" t="s">
        <v>92</v>
      </c>
      <c r="BU1628" t="s">
        <v>3258</v>
      </c>
    </row>
    <row r="1629" spans="1:73" hidden="1">
      <c r="A1629" s="103" t="s">
        <v>3259</v>
      </c>
      <c r="B1629" s="102">
        <v>45705</v>
      </c>
      <c r="C1629" s="104">
        <f>_xlfn.ISOWEEKNUM(Tabella2[[#This Row],[Date]])</f>
        <v>8</v>
      </c>
      <c r="D1629" s="104" t="s">
        <v>305</v>
      </c>
      <c r="E1629" s="104" t="s">
        <v>284</v>
      </c>
      <c r="F1629" s="104">
        <v>47</v>
      </c>
      <c r="G1629" s="104" t="s">
        <v>284</v>
      </c>
      <c r="H1629" s="105">
        <v>22</v>
      </c>
      <c r="I1629" s="104"/>
      <c r="J1629" s="104" t="s">
        <v>258</v>
      </c>
      <c r="K1629" s="104" t="s">
        <v>83</v>
      </c>
      <c r="L1629" s="104" t="s">
        <v>259</v>
      </c>
      <c r="M1629" s="104" t="s">
        <v>1846</v>
      </c>
      <c r="N1629" s="104"/>
      <c r="O1629" s="106"/>
      <c r="P1629" s="111" t="s">
        <v>1858</v>
      </c>
      <c r="Q1629" s="153" t="s">
        <v>307</v>
      </c>
      <c r="R1629" s="153" t="s">
        <v>308</v>
      </c>
      <c r="S1629" s="153">
        <v>4.1666666666666657E-2</v>
      </c>
      <c r="T1629" s="153" t="s">
        <v>307</v>
      </c>
      <c r="U1629" s="153">
        <v>0.3298611111111111</v>
      </c>
      <c r="V1629" s="153">
        <f>IF(ISBLANK(T1629),"",Tabella2[[#This Row],[ACT STOP]]-Tabella2[[#This Row],[ACT START]])</f>
        <v>3.472222222222221E-2</v>
      </c>
      <c r="W1629" s="104" t="s">
        <v>92</v>
      </c>
      <c r="X1629" s="104" t="s">
        <v>91</v>
      </c>
      <c r="Y1629" s="110"/>
      <c r="Z1629" s="106"/>
      <c r="AA1629" s="104"/>
      <c r="AB1629" s="107"/>
      <c r="AC1629" s="72">
        <v>1</v>
      </c>
      <c r="AH1629" s="70"/>
      <c r="AI1629" s="70"/>
      <c r="AJ1629">
        <v>0</v>
      </c>
      <c r="AL1629" s="70"/>
      <c r="BM1629" s="135" t="s">
        <v>307</v>
      </c>
      <c r="BN1629" s="136">
        <v>0.3298611111111111</v>
      </c>
      <c r="BO1629" s="101"/>
      <c r="BR1629" s="109" t="str">
        <f t="shared" si="25"/>
        <v>SH-25-1618</v>
      </c>
      <c r="BS1629" s="109" t="s">
        <v>295</v>
      </c>
      <c r="BT1629" t="s">
        <v>92</v>
      </c>
      <c r="BU1629" t="s">
        <v>3260</v>
      </c>
    </row>
    <row r="1630" spans="1:73" hidden="1">
      <c r="A1630" s="103" t="s">
        <v>3261</v>
      </c>
      <c r="B1630" s="102">
        <v>45705</v>
      </c>
      <c r="C1630" s="104">
        <f>_xlfn.ISOWEEKNUM(Tabella2[[#This Row],[Date]])</f>
        <v>8</v>
      </c>
      <c r="D1630" s="104" t="s">
        <v>421</v>
      </c>
      <c r="E1630" s="104" t="s">
        <v>327</v>
      </c>
      <c r="F1630" s="104">
        <v>73</v>
      </c>
      <c r="G1630" s="104" t="s">
        <v>257</v>
      </c>
      <c r="H1630" s="105">
        <v>2</v>
      </c>
      <c r="I1630" s="104" t="s">
        <v>258</v>
      </c>
      <c r="J1630" s="104"/>
      <c r="K1630" s="104" t="s">
        <v>81</v>
      </c>
      <c r="L1630" s="104" t="s">
        <v>259</v>
      </c>
      <c r="M1630" s="104" t="s">
        <v>328</v>
      </c>
      <c r="N1630" s="104"/>
      <c r="O1630" s="106"/>
      <c r="P1630" s="111" t="s">
        <v>3155</v>
      </c>
      <c r="Q1630" s="153" t="s">
        <v>307</v>
      </c>
      <c r="R1630" s="153" t="s">
        <v>308</v>
      </c>
      <c r="S1630" s="153">
        <v>4.1666666666666657E-2</v>
      </c>
      <c r="T1630" s="153" t="s">
        <v>307</v>
      </c>
      <c r="U1630" s="153" t="s">
        <v>308</v>
      </c>
      <c r="V1630" s="153">
        <f>IF(ISBLANK(T1630),"",Tabella2[[#This Row],[ACT STOP]]-Tabella2[[#This Row],[ACT START]])</f>
        <v>4.1666666666666685E-2</v>
      </c>
      <c r="W1630" s="104" t="s">
        <v>92</v>
      </c>
      <c r="X1630" s="104" t="s">
        <v>91</v>
      </c>
      <c r="Y1630" s="110"/>
      <c r="Z1630" s="106"/>
      <c r="AA1630" s="104"/>
      <c r="AB1630" s="107"/>
      <c r="AC1630" s="72">
        <v>1</v>
      </c>
      <c r="AH1630" s="70"/>
      <c r="AI1630" s="70"/>
      <c r="AJ1630">
        <v>0</v>
      </c>
      <c r="AL1630" s="70"/>
      <c r="BM1630" s="135" t="s">
        <v>307</v>
      </c>
      <c r="BN1630" s="136" t="s">
        <v>308</v>
      </c>
      <c r="BO1630" s="101"/>
      <c r="BR1630" s="109" t="str">
        <f t="shared" si="25"/>
        <v>SH-25-1619</v>
      </c>
      <c r="BS1630" s="109" t="s">
        <v>368</v>
      </c>
      <c r="BT1630" t="s">
        <v>92</v>
      </c>
      <c r="BU1630" t="s">
        <v>3262</v>
      </c>
    </row>
    <row r="1631" spans="1:73" hidden="1">
      <c r="A1631" s="103" t="s">
        <v>3263</v>
      </c>
      <c r="B1631" s="102">
        <v>45705</v>
      </c>
      <c r="C1631" s="104">
        <f>_xlfn.ISOWEEKNUM(Tabella2[[#This Row],[Date]])</f>
        <v>8</v>
      </c>
      <c r="D1631" s="104" t="s">
        <v>421</v>
      </c>
      <c r="E1631" s="104" t="s">
        <v>327</v>
      </c>
      <c r="F1631" s="104">
        <v>70</v>
      </c>
      <c r="G1631" s="104" t="s">
        <v>284</v>
      </c>
      <c r="H1631" s="105">
        <v>9</v>
      </c>
      <c r="I1631" s="104" t="s">
        <v>258</v>
      </c>
      <c r="J1631" s="104"/>
      <c r="K1631" s="104" t="s">
        <v>79</v>
      </c>
      <c r="L1631" s="104" t="s">
        <v>259</v>
      </c>
      <c r="M1631" s="104" t="s">
        <v>1846</v>
      </c>
      <c r="N1631" s="104"/>
      <c r="O1631" s="106"/>
      <c r="P1631" s="111" t="s">
        <v>1858</v>
      </c>
      <c r="Q1631" s="153" t="s">
        <v>330</v>
      </c>
      <c r="R1631" s="153" t="s">
        <v>331</v>
      </c>
      <c r="S1631" s="153">
        <v>4.1666666666666657E-2</v>
      </c>
      <c r="T1631" s="153">
        <v>0.3576388888888889</v>
      </c>
      <c r="U1631" s="153">
        <v>0.39930555555555558</v>
      </c>
      <c r="V1631" s="153">
        <f>IF(ISBLANK(T1631),"",Tabella2[[#This Row],[ACT STOP]]-Tabella2[[#This Row],[ACT START]])</f>
        <v>4.1666666666666685E-2</v>
      </c>
      <c r="W1631" s="104" t="s">
        <v>92</v>
      </c>
      <c r="X1631" s="104" t="s">
        <v>91</v>
      </c>
      <c r="Y1631" s="110" t="s">
        <v>3264</v>
      </c>
      <c r="Z1631" s="106"/>
      <c r="AA1631" s="104"/>
      <c r="AB1631" s="107"/>
      <c r="AC1631" s="72">
        <v>1</v>
      </c>
      <c r="AH1631" s="70"/>
      <c r="AI1631" s="70"/>
      <c r="AJ1631">
        <v>0</v>
      </c>
      <c r="AL1631" s="70"/>
      <c r="BL1631" t="s">
        <v>3265</v>
      </c>
      <c r="BM1631" s="135">
        <v>0.3576388888888889</v>
      </c>
      <c r="BN1631" s="136">
        <v>0.39930555555555558</v>
      </c>
      <c r="BO1631" s="101"/>
      <c r="BR1631" s="109" t="str">
        <f t="shared" si="25"/>
        <v>SH-25-1620</v>
      </c>
      <c r="BS1631" s="109" t="s">
        <v>339</v>
      </c>
      <c r="BT1631" t="s">
        <v>92</v>
      </c>
      <c r="BU1631" t="s">
        <v>3266</v>
      </c>
    </row>
    <row r="1632" spans="1:73" hidden="1">
      <c r="A1632" s="103" t="s">
        <v>3267</v>
      </c>
      <c r="B1632" s="102">
        <v>45705</v>
      </c>
      <c r="C1632" s="104">
        <f>_xlfn.ISOWEEKNUM(Tabella2[[#This Row],[Date]])</f>
        <v>8</v>
      </c>
      <c r="D1632" s="104" t="s">
        <v>478</v>
      </c>
      <c r="E1632" s="104" t="s">
        <v>284</v>
      </c>
      <c r="F1632" s="104">
        <v>64</v>
      </c>
      <c r="G1632" s="104" t="s">
        <v>257</v>
      </c>
      <c r="H1632" s="105">
        <v>33</v>
      </c>
      <c r="I1632" s="104"/>
      <c r="J1632" s="104" t="s">
        <v>258</v>
      </c>
      <c r="K1632" s="104" t="s">
        <v>78</v>
      </c>
      <c r="L1632" s="104" t="s">
        <v>259</v>
      </c>
      <c r="M1632" s="104" t="s">
        <v>276</v>
      </c>
      <c r="N1632" s="104"/>
      <c r="O1632" s="106"/>
      <c r="P1632" s="111" t="s">
        <v>871</v>
      </c>
      <c r="Q1632" s="153" t="s">
        <v>330</v>
      </c>
      <c r="R1632" s="153" t="s">
        <v>331</v>
      </c>
      <c r="S1632" s="153">
        <v>4.1666666666666657E-2</v>
      </c>
      <c r="T1632" s="153">
        <v>0.3576388888888889</v>
      </c>
      <c r="U1632" s="153">
        <v>0.41319444444444442</v>
      </c>
      <c r="V1632" s="153">
        <f>IF(ISBLANK(T1632),"",Tabella2[[#This Row],[ACT STOP]]-Tabella2[[#This Row],[ACT START]])</f>
        <v>5.5555555555555525E-2</v>
      </c>
      <c r="W1632" s="104" t="s">
        <v>92</v>
      </c>
      <c r="X1632" s="104" t="s">
        <v>91</v>
      </c>
      <c r="Y1632" s="110" t="s">
        <v>3268</v>
      </c>
      <c r="Z1632" s="106"/>
      <c r="AA1632" s="104"/>
      <c r="AB1632" s="107"/>
      <c r="AC1632" s="72">
        <v>1</v>
      </c>
      <c r="AH1632" s="70"/>
      <c r="AI1632" s="70"/>
      <c r="AJ1632">
        <v>0</v>
      </c>
      <c r="AL1632" s="70"/>
      <c r="BL1632" t="s">
        <v>3269</v>
      </c>
      <c r="BM1632" s="135">
        <v>0.3576388888888889</v>
      </c>
      <c r="BN1632" s="136">
        <v>0.41319444444444442</v>
      </c>
      <c r="BO1632" s="101">
        <v>1.388888888888889E-2</v>
      </c>
      <c r="BQ1632" t="s">
        <v>94</v>
      </c>
      <c r="BR1632" s="109" t="str">
        <f t="shared" si="25"/>
        <v>SH-25-1621</v>
      </c>
      <c r="BS1632" s="109" t="s">
        <v>458</v>
      </c>
      <c r="BT1632" t="s">
        <v>92</v>
      </c>
      <c r="BU1632" t="s">
        <v>3270</v>
      </c>
    </row>
    <row r="1633" spans="1:73" hidden="1">
      <c r="A1633" s="103" t="s">
        <v>3271</v>
      </c>
      <c r="B1633" s="102">
        <v>45705</v>
      </c>
      <c r="C1633" s="104">
        <f>_xlfn.ISOWEEKNUM(Tabella2[[#This Row],[Date]])</f>
        <v>8</v>
      </c>
      <c r="D1633" s="104" t="s">
        <v>370</v>
      </c>
      <c r="E1633" s="104" t="s">
        <v>256</v>
      </c>
      <c r="F1633" s="104">
        <v>51</v>
      </c>
      <c r="G1633" s="104" t="s">
        <v>284</v>
      </c>
      <c r="H1633" s="105">
        <v>23</v>
      </c>
      <c r="I1633" s="104" t="s">
        <v>258</v>
      </c>
      <c r="J1633" s="104"/>
      <c r="K1633" s="104" t="s">
        <v>83</v>
      </c>
      <c r="L1633" s="104" t="s">
        <v>259</v>
      </c>
      <c r="M1633" s="104" t="s">
        <v>461</v>
      </c>
      <c r="N1633" s="104"/>
      <c r="O1633" s="106"/>
      <c r="P1633" s="111" t="s">
        <v>610</v>
      </c>
      <c r="Q1633" s="153" t="s">
        <v>330</v>
      </c>
      <c r="R1633" s="153" t="s">
        <v>331</v>
      </c>
      <c r="S1633" s="153">
        <v>4.1666666666666657E-2</v>
      </c>
      <c r="T1633" s="153" t="s">
        <v>330</v>
      </c>
      <c r="U1633" s="153" t="s">
        <v>331</v>
      </c>
      <c r="V1633" s="153">
        <f>IF(ISBLANK(T1633),"",Tabella2[[#This Row],[ACT STOP]]-Tabella2[[#This Row],[ACT START]])</f>
        <v>4.1666666666666685E-2</v>
      </c>
      <c r="W1633" s="104" t="s">
        <v>92</v>
      </c>
      <c r="X1633" s="104" t="s">
        <v>91</v>
      </c>
      <c r="Y1633" s="110"/>
      <c r="Z1633" s="106"/>
      <c r="AA1633" s="104"/>
      <c r="AB1633" s="107"/>
      <c r="AC1633" s="72">
        <v>1</v>
      </c>
      <c r="AH1633" s="70"/>
      <c r="AI1633" s="70"/>
      <c r="AJ1633">
        <v>0</v>
      </c>
      <c r="AL1633" s="70"/>
      <c r="BM1633" s="135" t="s">
        <v>330</v>
      </c>
      <c r="BN1633" s="136" t="s">
        <v>331</v>
      </c>
      <c r="BO1633" s="101"/>
      <c r="BR1633" s="109" t="str">
        <f t="shared" si="25"/>
        <v>SH-25-1622</v>
      </c>
      <c r="BS1633" s="109" t="s">
        <v>358</v>
      </c>
      <c r="BT1633" t="s">
        <v>92</v>
      </c>
      <c r="BU1633" t="s">
        <v>3272</v>
      </c>
    </row>
    <row r="1634" spans="1:73" hidden="1">
      <c r="A1634" s="103" t="s">
        <v>3273</v>
      </c>
      <c r="B1634" s="102">
        <v>45705</v>
      </c>
      <c r="C1634" s="104">
        <f>_xlfn.ISOWEEKNUM(Tabella2[[#This Row],[Date]])</f>
        <v>8</v>
      </c>
      <c r="D1634" s="104" t="s">
        <v>523</v>
      </c>
      <c r="E1634" s="104" t="s">
        <v>284</v>
      </c>
      <c r="F1634" s="104">
        <v>62</v>
      </c>
      <c r="G1634" s="104" t="s">
        <v>257</v>
      </c>
      <c r="H1634" s="105">
        <v>17</v>
      </c>
      <c r="I1634" s="104"/>
      <c r="J1634" s="104" t="s">
        <v>258</v>
      </c>
      <c r="K1634" s="104" t="s">
        <v>80</v>
      </c>
      <c r="L1634" s="104" t="s">
        <v>259</v>
      </c>
      <c r="M1634" s="104" t="s">
        <v>276</v>
      </c>
      <c r="N1634" s="104"/>
      <c r="O1634" s="106"/>
      <c r="P1634" s="111" t="s">
        <v>277</v>
      </c>
      <c r="Q1634" s="153" t="s">
        <v>330</v>
      </c>
      <c r="R1634" s="153" t="s">
        <v>331</v>
      </c>
      <c r="S1634" s="153">
        <v>4.1666666666666657E-2</v>
      </c>
      <c r="T1634" s="153" t="s">
        <v>330</v>
      </c>
      <c r="U1634" s="153" t="s">
        <v>331</v>
      </c>
      <c r="V1634" s="153">
        <f>IF(ISBLANK(T1634),"",Tabella2[[#This Row],[ACT STOP]]-Tabella2[[#This Row],[ACT START]])</f>
        <v>4.1666666666666685E-2</v>
      </c>
      <c r="W1634" s="104" t="s">
        <v>92</v>
      </c>
      <c r="X1634" s="104" t="s">
        <v>91</v>
      </c>
      <c r="Y1634" s="110"/>
      <c r="Z1634" s="106"/>
      <c r="AA1634" s="104"/>
      <c r="AB1634" s="107"/>
      <c r="AC1634" s="72">
        <v>1</v>
      </c>
      <c r="AH1634" s="70"/>
      <c r="AI1634" s="70"/>
      <c r="AJ1634">
        <v>0</v>
      </c>
      <c r="AL1634" s="70"/>
      <c r="BM1634" s="135" t="s">
        <v>330</v>
      </c>
      <c r="BN1634" s="136" t="s">
        <v>331</v>
      </c>
      <c r="BO1634" s="101"/>
      <c r="BR1634" s="109" t="str">
        <f t="shared" si="25"/>
        <v>SH-25-1623</v>
      </c>
      <c r="BS1634" s="109" t="s">
        <v>393</v>
      </c>
      <c r="BT1634" t="s">
        <v>92</v>
      </c>
      <c r="BU1634" t="s">
        <v>3274</v>
      </c>
    </row>
    <row r="1635" spans="1:73" hidden="1">
      <c r="A1635" s="103" t="s">
        <v>3275</v>
      </c>
      <c r="B1635" s="102">
        <v>45705</v>
      </c>
      <c r="C1635" s="104">
        <f>_xlfn.ISOWEEKNUM(Tabella2[[#This Row],[Date]])</f>
        <v>8</v>
      </c>
      <c r="D1635" s="104" t="s">
        <v>523</v>
      </c>
      <c r="E1635" s="104" t="s">
        <v>284</v>
      </c>
      <c r="F1635" s="104">
        <v>63</v>
      </c>
      <c r="G1635" s="104" t="s">
        <v>257</v>
      </c>
      <c r="H1635" s="105">
        <v>9</v>
      </c>
      <c r="I1635" s="104"/>
      <c r="J1635" s="104" t="s">
        <v>258</v>
      </c>
      <c r="K1635" s="104" t="s">
        <v>81</v>
      </c>
      <c r="L1635" s="104" t="s">
        <v>259</v>
      </c>
      <c r="M1635" s="104" t="s">
        <v>276</v>
      </c>
      <c r="N1635" s="104"/>
      <c r="O1635" s="106"/>
      <c r="P1635" s="111" t="s">
        <v>277</v>
      </c>
      <c r="Q1635" s="153" t="s">
        <v>330</v>
      </c>
      <c r="R1635" s="153" t="s">
        <v>331</v>
      </c>
      <c r="S1635" s="153">
        <v>4.1666666666666657E-2</v>
      </c>
      <c r="T1635" s="153" t="s">
        <v>330</v>
      </c>
      <c r="U1635" s="153" t="s">
        <v>331</v>
      </c>
      <c r="V1635" s="153">
        <f>IF(ISBLANK(T1635),"",Tabella2[[#This Row],[ACT STOP]]-Tabella2[[#This Row],[ACT START]])</f>
        <v>4.1666666666666685E-2</v>
      </c>
      <c r="W1635" s="104" t="s">
        <v>92</v>
      </c>
      <c r="X1635" s="104" t="s">
        <v>91</v>
      </c>
      <c r="Y1635" s="172" t="s">
        <v>3276</v>
      </c>
      <c r="Z1635" s="106"/>
      <c r="AA1635" s="104"/>
      <c r="AB1635" s="107"/>
      <c r="AC1635" s="72">
        <v>1</v>
      </c>
      <c r="AH1635" s="70"/>
      <c r="AI1635" s="70"/>
      <c r="AJ1635">
        <v>0</v>
      </c>
      <c r="AL1635" s="70"/>
      <c r="BL1635" t="s">
        <v>3277</v>
      </c>
      <c r="BM1635" s="135" t="s">
        <v>330</v>
      </c>
      <c r="BN1635" s="136" t="s">
        <v>331</v>
      </c>
      <c r="BO1635" s="101"/>
      <c r="BR1635" s="109" t="str">
        <f t="shared" si="25"/>
        <v>SH-25-1624</v>
      </c>
      <c r="BS1635" s="109" t="s">
        <v>318</v>
      </c>
      <c r="BT1635" t="s">
        <v>92</v>
      </c>
      <c r="BU1635" t="s">
        <v>3278</v>
      </c>
    </row>
    <row r="1636" spans="1:73" hidden="1">
      <c r="A1636" s="103" t="s">
        <v>3279</v>
      </c>
      <c r="B1636" s="102">
        <v>45705</v>
      </c>
      <c r="C1636" s="104">
        <f>_xlfn.ISOWEEKNUM(Tabella2[[#This Row],[Date]])</f>
        <v>8</v>
      </c>
      <c r="D1636" s="104" t="s">
        <v>865</v>
      </c>
      <c r="E1636" s="104" t="s">
        <v>284</v>
      </c>
      <c r="F1636" s="104">
        <v>3</v>
      </c>
      <c r="G1636" s="104" t="s">
        <v>284</v>
      </c>
      <c r="H1636" s="105">
        <v>22</v>
      </c>
      <c r="I1636" s="104"/>
      <c r="J1636" s="104" t="s">
        <v>258</v>
      </c>
      <c r="K1636" s="104" t="s">
        <v>83</v>
      </c>
      <c r="L1636" s="104" t="s">
        <v>259</v>
      </c>
      <c r="M1636" s="104" t="s">
        <v>260</v>
      </c>
      <c r="N1636" s="104"/>
      <c r="O1636" s="106"/>
      <c r="P1636" s="111" t="s">
        <v>261</v>
      </c>
      <c r="Q1636" s="153" t="s">
        <v>336</v>
      </c>
      <c r="R1636" s="153" t="s">
        <v>337</v>
      </c>
      <c r="S1636" s="153">
        <v>4.1666666666666657E-2</v>
      </c>
      <c r="T1636" s="153" t="s">
        <v>336</v>
      </c>
      <c r="U1636" s="153">
        <v>0.46875</v>
      </c>
      <c r="V1636" s="153">
        <f>IF(ISBLANK(T1636),"",Tabella2[[#This Row],[ACT STOP]]-Tabella2[[#This Row],[ACT START]])</f>
        <v>4.8611111111111105E-2</v>
      </c>
      <c r="W1636" s="104" t="s">
        <v>92</v>
      </c>
      <c r="X1636" s="104" t="s">
        <v>91</v>
      </c>
      <c r="Y1636" s="110" t="s">
        <v>3280</v>
      </c>
      <c r="Z1636" s="106"/>
      <c r="AA1636" s="104"/>
      <c r="AB1636" s="107"/>
      <c r="AC1636" s="72">
        <v>1</v>
      </c>
      <c r="AH1636" s="70"/>
      <c r="AI1636" s="70"/>
      <c r="AJ1636">
        <v>0</v>
      </c>
      <c r="AL1636" s="70"/>
      <c r="BL1636" t="s">
        <v>3281</v>
      </c>
      <c r="BM1636" s="135" t="s">
        <v>336</v>
      </c>
      <c r="BN1636" s="136">
        <v>0.46875</v>
      </c>
      <c r="BO1636" s="101"/>
      <c r="BR1636" s="109" t="str">
        <f t="shared" si="25"/>
        <v>SH-25-1625</v>
      </c>
      <c r="BS1636" s="109" t="s">
        <v>295</v>
      </c>
      <c r="BT1636" t="s">
        <v>92</v>
      </c>
      <c r="BU1636" t="s">
        <v>3282</v>
      </c>
    </row>
    <row r="1637" spans="1:73" hidden="1">
      <c r="A1637" s="103" t="s">
        <v>3283</v>
      </c>
      <c r="B1637" s="102">
        <v>45705</v>
      </c>
      <c r="C1637" s="104">
        <f>_xlfn.ISOWEEKNUM(Tabella2[[#This Row],[Date]])</f>
        <v>8</v>
      </c>
      <c r="D1637" s="104" t="s">
        <v>409</v>
      </c>
      <c r="E1637" s="104" t="s">
        <v>284</v>
      </c>
      <c r="F1637" s="104">
        <v>42</v>
      </c>
      <c r="G1637" s="104" t="s">
        <v>257</v>
      </c>
      <c r="H1637" s="105">
        <v>2</v>
      </c>
      <c r="I1637" s="104"/>
      <c r="J1637" s="104" t="s">
        <v>258</v>
      </c>
      <c r="K1637" s="104" t="s">
        <v>80</v>
      </c>
      <c r="L1637" s="104" t="s">
        <v>259</v>
      </c>
      <c r="M1637" s="104" t="s">
        <v>422</v>
      </c>
      <c r="N1637" s="104"/>
      <c r="O1637" s="106"/>
      <c r="P1637" s="111" t="s">
        <v>2102</v>
      </c>
      <c r="Q1637" s="153" t="s">
        <v>336</v>
      </c>
      <c r="R1637" s="153" t="s">
        <v>337</v>
      </c>
      <c r="S1637" s="153">
        <v>4.1666666666666657E-2</v>
      </c>
      <c r="T1637" s="153" t="s">
        <v>336</v>
      </c>
      <c r="U1637" s="153" t="s">
        <v>337</v>
      </c>
      <c r="V1637" s="153">
        <f>IF(ISBLANK(T1637),"",Tabella2[[#This Row],[ACT STOP]]-Tabella2[[#This Row],[ACT START]])</f>
        <v>4.1666666666666685E-2</v>
      </c>
      <c r="W1637" s="104" t="s">
        <v>92</v>
      </c>
      <c r="X1637" s="104" t="s">
        <v>91</v>
      </c>
      <c r="Y1637" s="110"/>
      <c r="Z1637" s="106"/>
      <c r="AA1637" s="104"/>
      <c r="AB1637" s="107"/>
      <c r="AC1637" s="72">
        <v>1</v>
      </c>
      <c r="AH1637" s="70"/>
      <c r="AI1637" s="70"/>
      <c r="AJ1637">
        <v>0</v>
      </c>
      <c r="AL1637" s="70"/>
      <c r="BM1637" s="135" t="s">
        <v>336</v>
      </c>
      <c r="BN1637" s="136" t="s">
        <v>337</v>
      </c>
      <c r="BO1637" s="101"/>
      <c r="BR1637" s="109" t="str">
        <f t="shared" si="25"/>
        <v>SH-25-1626</v>
      </c>
      <c r="BS1637" s="109" t="s">
        <v>368</v>
      </c>
      <c r="BT1637" t="s">
        <v>92</v>
      </c>
      <c r="BU1637" t="s">
        <v>3284</v>
      </c>
    </row>
    <row r="1638" spans="1:73" hidden="1">
      <c r="A1638" s="103" t="s">
        <v>3285</v>
      </c>
      <c r="B1638" s="102">
        <v>45705</v>
      </c>
      <c r="C1638" s="104">
        <f>_xlfn.ISOWEEKNUM(Tabella2[[#This Row],[Date]])</f>
        <v>8</v>
      </c>
      <c r="D1638" s="104" t="s">
        <v>195</v>
      </c>
      <c r="E1638" s="104" t="s">
        <v>257</v>
      </c>
      <c r="F1638" s="104">
        <v>23</v>
      </c>
      <c r="G1638" s="104" t="s">
        <v>257</v>
      </c>
      <c r="H1638" s="105">
        <v>17</v>
      </c>
      <c r="I1638" s="104"/>
      <c r="J1638" s="104" t="s">
        <v>258</v>
      </c>
      <c r="K1638" s="104" t="s">
        <v>79</v>
      </c>
      <c r="L1638" s="104" t="s">
        <v>259</v>
      </c>
      <c r="M1638" s="104" t="s">
        <v>1846</v>
      </c>
      <c r="N1638" s="104"/>
      <c r="O1638" s="106"/>
      <c r="P1638" s="111" t="s">
        <v>1858</v>
      </c>
      <c r="Q1638" s="153" t="s">
        <v>349</v>
      </c>
      <c r="R1638" s="153" t="s">
        <v>350</v>
      </c>
      <c r="S1638" s="153">
        <v>4.1666666666666657E-2</v>
      </c>
      <c r="T1638" s="153">
        <v>0.4826388888888889</v>
      </c>
      <c r="U1638" s="153">
        <v>0.52430555555555558</v>
      </c>
      <c r="V1638" s="153">
        <f>IF(ISBLANK(T1638),"",Tabella2[[#This Row],[ACT STOP]]-Tabella2[[#This Row],[ACT START]])</f>
        <v>4.1666666666666685E-2</v>
      </c>
      <c r="W1638" s="104" t="s">
        <v>92</v>
      </c>
      <c r="X1638" s="104" t="s">
        <v>91</v>
      </c>
      <c r="Y1638" s="110"/>
      <c r="Z1638" s="106"/>
      <c r="AA1638" s="104"/>
      <c r="AB1638" s="107"/>
      <c r="AC1638" s="72">
        <v>1</v>
      </c>
      <c r="AH1638" s="70"/>
      <c r="AI1638" s="70"/>
      <c r="AJ1638">
        <v>0</v>
      </c>
      <c r="AL1638" s="70"/>
      <c r="BM1638" s="135">
        <v>0.4826388888888889</v>
      </c>
      <c r="BN1638" s="136">
        <v>0.52430555555555558</v>
      </c>
      <c r="BO1638" s="101"/>
      <c r="BR1638" s="109" t="str">
        <f t="shared" si="25"/>
        <v>SH-25-1627</v>
      </c>
      <c r="BS1638" s="109" t="s">
        <v>393</v>
      </c>
      <c r="BT1638" t="s">
        <v>92</v>
      </c>
      <c r="BU1638" t="s">
        <v>3286</v>
      </c>
    </row>
    <row r="1639" spans="1:73" hidden="1">
      <c r="A1639" s="103" t="s">
        <v>3287</v>
      </c>
      <c r="B1639" s="102">
        <v>45705</v>
      </c>
      <c r="C1639" s="104">
        <f>_xlfn.ISOWEEKNUM(Tabella2[[#This Row],[Date]])</f>
        <v>8</v>
      </c>
      <c r="D1639" s="104" t="s">
        <v>574</v>
      </c>
      <c r="E1639" s="104" t="s">
        <v>284</v>
      </c>
      <c r="F1639" s="104">
        <v>67</v>
      </c>
      <c r="G1639" s="104" t="s">
        <v>257</v>
      </c>
      <c r="H1639" s="105">
        <v>33</v>
      </c>
      <c r="I1639" s="104"/>
      <c r="J1639" s="104" t="s">
        <v>258</v>
      </c>
      <c r="K1639" s="104" t="s">
        <v>78</v>
      </c>
      <c r="L1639" s="104" t="s">
        <v>259</v>
      </c>
      <c r="M1639" s="104" t="s">
        <v>276</v>
      </c>
      <c r="N1639" s="104"/>
      <c r="O1639" s="106"/>
      <c r="P1639" s="111" t="s">
        <v>2896</v>
      </c>
      <c r="Q1639" s="153" t="s">
        <v>349</v>
      </c>
      <c r="R1639" s="153" t="s">
        <v>350</v>
      </c>
      <c r="S1639" s="153">
        <v>4.1666666666666657E-2</v>
      </c>
      <c r="T1639" s="153">
        <v>0.4826388888888889</v>
      </c>
      <c r="U1639" s="153">
        <v>0.52430555555555558</v>
      </c>
      <c r="V1639" s="153">
        <f>IF(ISBLANK(T1639),"",Tabella2[[#This Row],[ACT STOP]]-Tabella2[[#This Row],[ACT START]])</f>
        <v>4.1666666666666685E-2</v>
      </c>
      <c r="W1639" s="104" t="s">
        <v>92</v>
      </c>
      <c r="X1639" s="104" t="s">
        <v>91</v>
      </c>
      <c r="Y1639" s="110"/>
      <c r="Z1639" s="106"/>
      <c r="AA1639" s="104"/>
      <c r="AB1639" s="107"/>
      <c r="AC1639" s="72">
        <v>1</v>
      </c>
      <c r="AH1639" s="70"/>
      <c r="AI1639" s="70"/>
      <c r="AJ1639">
        <v>0</v>
      </c>
      <c r="AL1639" s="70"/>
      <c r="BM1639" s="135">
        <v>0.4826388888888889</v>
      </c>
      <c r="BN1639" s="136">
        <v>0.52430555555555558</v>
      </c>
      <c r="BO1639" s="101"/>
      <c r="BR1639" s="109" t="str">
        <f t="shared" si="25"/>
        <v>SH-25-1628</v>
      </c>
      <c r="BS1639" s="109" t="s">
        <v>458</v>
      </c>
      <c r="BT1639" t="s">
        <v>92</v>
      </c>
      <c r="BU1639" t="s">
        <v>3288</v>
      </c>
    </row>
    <row r="1640" spans="1:73" hidden="1">
      <c r="A1640" s="103" t="s">
        <v>3289</v>
      </c>
      <c r="B1640" s="102">
        <v>45705</v>
      </c>
      <c r="C1640" s="104">
        <f>_xlfn.ISOWEEKNUM(Tabella2[[#This Row],[Date]])</f>
        <v>8</v>
      </c>
      <c r="D1640" s="104" t="s">
        <v>195</v>
      </c>
      <c r="E1640" s="104" t="s">
        <v>257</v>
      </c>
      <c r="F1640" s="104">
        <v>6</v>
      </c>
      <c r="G1640" s="104" t="s">
        <v>257</v>
      </c>
      <c r="H1640" s="105">
        <v>9</v>
      </c>
      <c r="I1640" s="104"/>
      <c r="J1640" s="104" t="s">
        <v>258</v>
      </c>
      <c r="K1640" s="104" t="s">
        <v>83</v>
      </c>
      <c r="L1640" s="104" t="s">
        <v>259</v>
      </c>
      <c r="M1640" s="104" t="s">
        <v>1846</v>
      </c>
      <c r="N1640" s="104"/>
      <c r="O1640" s="106"/>
      <c r="P1640" s="111" t="s">
        <v>1858</v>
      </c>
      <c r="Q1640" s="153" t="s">
        <v>349</v>
      </c>
      <c r="R1640" s="153" t="s">
        <v>350</v>
      </c>
      <c r="S1640" s="153">
        <v>4.1666666666666657E-2</v>
      </c>
      <c r="T1640" s="153" t="s">
        <v>349</v>
      </c>
      <c r="U1640" s="153" t="s">
        <v>350</v>
      </c>
      <c r="V1640" s="153">
        <f>IF(ISBLANK(T1640),"",Tabella2[[#This Row],[ACT STOP]]-Tabella2[[#This Row],[ACT START]])</f>
        <v>4.1666666666666685E-2</v>
      </c>
      <c r="W1640" s="104" t="s">
        <v>92</v>
      </c>
      <c r="X1640" s="104" t="s">
        <v>91</v>
      </c>
      <c r="Y1640" s="110"/>
      <c r="Z1640" s="106"/>
      <c r="AA1640" s="104"/>
      <c r="AB1640" s="107"/>
      <c r="AC1640" s="72">
        <v>1</v>
      </c>
      <c r="AH1640" s="70"/>
      <c r="AI1640" s="70"/>
      <c r="AJ1640">
        <v>0</v>
      </c>
      <c r="AL1640" s="70"/>
      <c r="BM1640" s="135" t="s">
        <v>349</v>
      </c>
      <c r="BN1640" s="136" t="s">
        <v>350</v>
      </c>
      <c r="BO1640" s="101"/>
      <c r="BR1640" s="109" t="str">
        <f t="shared" si="25"/>
        <v>SH-25-1629</v>
      </c>
      <c r="BS1640" s="109" t="s">
        <v>318</v>
      </c>
      <c r="BT1640" t="s">
        <v>92</v>
      </c>
      <c r="BU1640" t="s">
        <v>3290</v>
      </c>
    </row>
    <row r="1641" spans="1:73" hidden="1">
      <c r="A1641" s="103" t="s">
        <v>3291</v>
      </c>
      <c r="B1641" s="102">
        <v>45705</v>
      </c>
      <c r="C1641" s="104">
        <f>_xlfn.ISOWEEKNUM(Tabella2[[#This Row],[Date]])</f>
        <v>8</v>
      </c>
      <c r="D1641" s="104" t="s">
        <v>321</v>
      </c>
      <c r="E1641" s="104" t="s">
        <v>284</v>
      </c>
      <c r="F1641" s="104">
        <v>52</v>
      </c>
      <c r="G1641" s="104" t="s">
        <v>284</v>
      </c>
      <c r="H1641" s="105">
        <v>9</v>
      </c>
      <c r="I1641" s="104"/>
      <c r="J1641" s="104" t="s">
        <v>258</v>
      </c>
      <c r="K1641" s="104" t="s">
        <v>80</v>
      </c>
      <c r="L1641" s="104" t="s">
        <v>259</v>
      </c>
      <c r="M1641" s="104" t="s">
        <v>276</v>
      </c>
      <c r="N1641" s="104"/>
      <c r="O1641" s="106"/>
      <c r="P1641" s="111" t="s">
        <v>531</v>
      </c>
      <c r="Q1641" s="153" t="s">
        <v>349</v>
      </c>
      <c r="R1641" s="153" t="s">
        <v>350</v>
      </c>
      <c r="S1641" s="153">
        <v>4.1666666666666657E-2</v>
      </c>
      <c r="T1641" s="153">
        <v>0.47916666666666669</v>
      </c>
      <c r="U1641" s="153">
        <v>0.52083333333333337</v>
      </c>
      <c r="V1641" s="153">
        <f>IF(ISBLANK(T1641),"",Tabella2[[#This Row],[ACT STOP]]-Tabella2[[#This Row],[ACT START]])</f>
        <v>4.1666666666666685E-2</v>
      </c>
      <c r="W1641" s="104" t="s">
        <v>92</v>
      </c>
      <c r="X1641" s="104" t="s">
        <v>91</v>
      </c>
      <c r="Y1641" s="110"/>
      <c r="Z1641" s="106"/>
      <c r="AA1641" s="104"/>
      <c r="AB1641" s="107"/>
      <c r="AC1641" s="72">
        <v>1</v>
      </c>
      <c r="AH1641" s="70"/>
      <c r="AI1641" s="70"/>
      <c r="AJ1641">
        <v>0</v>
      </c>
      <c r="AL1641" s="70"/>
      <c r="BM1641" s="135">
        <v>0.47916666666666669</v>
      </c>
      <c r="BN1641" s="136">
        <v>0.52083333333333337</v>
      </c>
      <c r="BO1641" s="101"/>
      <c r="BR1641" s="109" t="str">
        <f t="shared" si="25"/>
        <v>SH-25-1630</v>
      </c>
      <c r="BS1641" s="109" t="s">
        <v>339</v>
      </c>
      <c r="BT1641" t="s">
        <v>92</v>
      </c>
      <c r="BU1641" t="s">
        <v>3292</v>
      </c>
    </row>
    <row r="1642" spans="1:73" hidden="1">
      <c r="A1642" s="103" t="s">
        <v>3293</v>
      </c>
      <c r="B1642" s="102">
        <v>45705</v>
      </c>
      <c r="C1642" s="104">
        <f>_xlfn.ISOWEEKNUM(Tabella2[[#This Row],[Date]])</f>
        <v>8</v>
      </c>
      <c r="D1642" s="104" t="s">
        <v>321</v>
      </c>
      <c r="E1642" s="104" t="s">
        <v>284</v>
      </c>
      <c r="F1642" s="104">
        <v>51</v>
      </c>
      <c r="G1642" s="104" t="s">
        <v>284</v>
      </c>
      <c r="H1642" s="105">
        <v>23</v>
      </c>
      <c r="I1642" s="104"/>
      <c r="J1642" s="104" t="s">
        <v>258</v>
      </c>
      <c r="K1642" s="104" t="s">
        <v>81</v>
      </c>
      <c r="L1642" s="104" t="s">
        <v>259</v>
      </c>
      <c r="M1642" s="104" t="s">
        <v>276</v>
      </c>
      <c r="N1642" s="104"/>
      <c r="O1642" s="106"/>
      <c r="P1642" s="111" t="s">
        <v>531</v>
      </c>
      <c r="Q1642" s="153" t="s">
        <v>349</v>
      </c>
      <c r="R1642" s="153" t="s">
        <v>350</v>
      </c>
      <c r="S1642" s="153">
        <v>4.1666666666666657E-2</v>
      </c>
      <c r="T1642" s="153" t="s">
        <v>349</v>
      </c>
      <c r="U1642" s="153" t="s">
        <v>350</v>
      </c>
      <c r="V1642" s="153">
        <f>IF(ISBLANK(T1642),"",Tabella2[[#This Row],[ACT STOP]]-Tabella2[[#This Row],[ACT START]])</f>
        <v>4.1666666666666685E-2</v>
      </c>
      <c r="W1642" s="104" t="s">
        <v>92</v>
      </c>
      <c r="X1642" s="104" t="s">
        <v>91</v>
      </c>
      <c r="Y1642" s="110"/>
      <c r="Z1642" s="106"/>
      <c r="AA1642" s="104"/>
      <c r="AB1642" s="107"/>
      <c r="AC1642" s="72">
        <v>1</v>
      </c>
      <c r="AH1642" s="70"/>
      <c r="AI1642" s="70"/>
      <c r="AJ1642">
        <v>0</v>
      </c>
      <c r="AL1642" s="70"/>
      <c r="BM1642" s="135" t="s">
        <v>349</v>
      </c>
      <c r="BN1642" s="136" t="s">
        <v>350</v>
      </c>
      <c r="BO1642" s="101"/>
      <c r="BR1642" s="109" t="str">
        <f t="shared" si="25"/>
        <v>SH-25-1631</v>
      </c>
      <c r="BS1642" s="109" t="s">
        <v>358</v>
      </c>
      <c r="BT1642" t="s">
        <v>92</v>
      </c>
      <c r="BU1642" t="s">
        <v>3294</v>
      </c>
    </row>
    <row r="1643" spans="1:73" hidden="1">
      <c r="A1643" s="103" t="s">
        <v>3295</v>
      </c>
      <c r="B1643" s="102">
        <v>45705</v>
      </c>
      <c r="C1643" s="104">
        <f>_xlfn.ISOWEEKNUM(Tabella2[[#This Row],[Date]])</f>
        <v>8</v>
      </c>
      <c r="D1643" s="104" t="s">
        <v>370</v>
      </c>
      <c r="E1643" s="104" t="s">
        <v>256</v>
      </c>
      <c r="F1643" s="104">
        <v>51</v>
      </c>
      <c r="G1643" s="104" t="s">
        <v>257</v>
      </c>
      <c r="H1643" s="105">
        <v>12</v>
      </c>
      <c r="I1643" s="104" t="s">
        <v>258</v>
      </c>
      <c r="J1643" s="104"/>
      <c r="K1643" s="104" t="s">
        <v>79</v>
      </c>
      <c r="L1643" s="104" t="s">
        <v>299</v>
      </c>
      <c r="M1643" s="104" t="s">
        <v>276</v>
      </c>
      <c r="N1643" s="104"/>
      <c r="O1643" s="108" t="str">
        <f>A370</f>
        <v>12772</v>
      </c>
      <c r="P1643" s="111" t="s">
        <v>2593</v>
      </c>
      <c r="Q1643" s="153" t="s">
        <v>315</v>
      </c>
      <c r="R1643" s="153" t="s">
        <v>316</v>
      </c>
      <c r="S1643" s="153">
        <v>4.1666666666666657E-2</v>
      </c>
      <c r="T1643" s="153">
        <v>0.54513888888888884</v>
      </c>
      <c r="U1643" s="153">
        <v>0.58680555555555558</v>
      </c>
      <c r="V1643" s="153">
        <f>IF(ISBLANK(T1643),"",Tabella2[[#This Row],[ACT STOP]]-Tabella2[[#This Row],[ACT START]])</f>
        <v>4.1666666666666741E-2</v>
      </c>
      <c r="W1643" s="104" t="s">
        <v>92</v>
      </c>
      <c r="X1643" s="104" t="s">
        <v>91</v>
      </c>
      <c r="Y1643" s="110"/>
      <c r="Z1643" s="106"/>
      <c r="AA1643" s="104"/>
      <c r="AB1643" s="107"/>
      <c r="AC1643" s="72">
        <v>1</v>
      </c>
      <c r="AH1643" s="70"/>
      <c r="AI1643" s="70"/>
      <c r="AJ1643">
        <v>0</v>
      </c>
      <c r="AL1643" s="70"/>
      <c r="BM1643" s="135">
        <v>0.54513888888888884</v>
      </c>
      <c r="BN1643" s="136">
        <v>0.58680555555555558</v>
      </c>
      <c r="BO1643" s="101"/>
      <c r="BR1643" s="109" t="str">
        <f t="shared" si="25"/>
        <v>SH-25-1632</v>
      </c>
      <c r="BS1643" s="109" t="s">
        <v>266</v>
      </c>
      <c r="BT1643" t="s">
        <v>92</v>
      </c>
      <c r="BU1643" t="s">
        <v>3296</v>
      </c>
    </row>
    <row r="1644" spans="1:73" hidden="1">
      <c r="A1644" s="103" t="s">
        <v>3297</v>
      </c>
      <c r="B1644" s="102">
        <v>45705</v>
      </c>
      <c r="C1644" s="104">
        <f>_xlfn.ISOWEEKNUM(Tabella2[[#This Row],[Date]])</f>
        <v>8</v>
      </c>
      <c r="D1644" s="104" t="s">
        <v>305</v>
      </c>
      <c r="E1644" s="104" t="s">
        <v>284</v>
      </c>
      <c r="F1644" s="104">
        <v>45</v>
      </c>
      <c r="G1644" s="104" t="s">
        <v>257</v>
      </c>
      <c r="H1644" s="105">
        <v>2</v>
      </c>
      <c r="I1644" s="104"/>
      <c r="J1644" s="104" t="s">
        <v>258</v>
      </c>
      <c r="K1644" s="104" t="s">
        <v>83</v>
      </c>
      <c r="L1644" s="104" t="s">
        <v>259</v>
      </c>
      <c r="M1644" s="104" t="s">
        <v>1846</v>
      </c>
      <c r="N1644" s="104"/>
      <c r="O1644" s="106"/>
      <c r="P1644" s="111" t="s">
        <v>1858</v>
      </c>
      <c r="Q1644" s="153" t="s">
        <v>315</v>
      </c>
      <c r="R1644" s="153" t="s">
        <v>316</v>
      </c>
      <c r="S1644" s="153">
        <v>4.1666666666666657E-2</v>
      </c>
      <c r="T1644" s="153" t="s">
        <v>315</v>
      </c>
      <c r="U1644" s="153" t="s">
        <v>316</v>
      </c>
      <c r="V1644" s="153">
        <f>IF(ISBLANK(T1644),"",Tabella2[[#This Row],[ACT STOP]]-Tabella2[[#This Row],[ACT START]])</f>
        <v>4.166666666666663E-2</v>
      </c>
      <c r="W1644" s="104" t="s">
        <v>92</v>
      </c>
      <c r="X1644" s="104" t="s">
        <v>91</v>
      </c>
      <c r="Y1644" s="110" t="s">
        <v>3298</v>
      </c>
      <c r="Z1644" s="106"/>
      <c r="AA1644" s="104"/>
      <c r="AB1644" s="107"/>
      <c r="AC1644" s="72">
        <v>1</v>
      </c>
      <c r="AH1644" s="70"/>
      <c r="AI1644" s="70"/>
      <c r="AJ1644">
        <v>0</v>
      </c>
      <c r="AL1644" s="70"/>
      <c r="BL1644" t="s">
        <v>3299</v>
      </c>
      <c r="BM1644" s="135" t="s">
        <v>315</v>
      </c>
      <c r="BN1644" s="136" t="s">
        <v>316</v>
      </c>
      <c r="BO1644" s="101"/>
      <c r="BR1644" s="109" t="str">
        <f t="shared" si="25"/>
        <v>SH-25-1633</v>
      </c>
      <c r="BS1644" s="109" t="s">
        <v>368</v>
      </c>
      <c r="BT1644" t="s">
        <v>92</v>
      </c>
      <c r="BU1644" t="s">
        <v>3300</v>
      </c>
    </row>
    <row r="1645" spans="1:73" hidden="1">
      <c r="A1645" s="103" t="s">
        <v>3301</v>
      </c>
      <c r="B1645" s="102">
        <v>45705</v>
      </c>
      <c r="C1645" s="104">
        <f>_xlfn.ISOWEEKNUM(Tabella2[[#This Row],[Date]])</f>
        <v>8</v>
      </c>
      <c r="D1645" s="104" t="s">
        <v>558</v>
      </c>
      <c r="E1645" s="104" t="s">
        <v>284</v>
      </c>
      <c r="F1645" s="104">
        <v>61</v>
      </c>
      <c r="G1645" s="104" t="s">
        <v>257</v>
      </c>
      <c r="H1645" s="105">
        <v>14</v>
      </c>
      <c r="I1645" s="104"/>
      <c r="J1645" s="104" t="s">
        <v>258</v>
      </c>
      <c r="K1645" s="104" t="s">
        <v>80</v>
      </c>
      <c r="L1645" s="104" t="s">
        <v>259</v>
      </c>
      <c r="M1645" s="104" t="s">
        <v>276</v>
      </c>
      <c r="N1645" s="104"/>
      <c r="O1645" s="106"/>
      <c r="P1645" s="111" t="s">
        <v>277</v>
      </c>
      <c r="Q1645" s="153" t="s">
        <v>315</v>
      </c>
      <c r="R1645" s="153" t="s">
        <v>316</v>
      </c>
      <c r="S1645" s="153">
        <v>4.1666666666666657E-2</v>
      </c>
      <c r="T1645" s="153" t="s">
        <v>315</v>
      </c>
      <c r="U1645" s="153" t="s">
        <v>316</v>
      </c>
      <c r="V1645" s="153">
        <f>IF(ISBLANK(T1645),"",Tabella2[[#This Row],[ACT STOP]]-Tabella2[[#This Row],[ACT START]])</f>
        <v>4.166666666666663E-2</v>
      </c>
      <c r="W1645" s="104" t="s">
        <v>92</v>
      </c>
      <c r="X1645" s="104" t="s">
        <v>91</v>
      </c>
      <c r="Y1645" s="110"/>
      <c r="Z1645" s="106"/>
      <c r="AA1645" s="104"/>
      <c r="AB1645" s="107"/>
      <c r="AC1645" s="72">
        <v>1</v>
      </c>
      <c r="AH1645" s="70"/>
      <c r="AI1645" s="70"/>
      <c r="AJ1645">
        <v>0</v>
      </c>
      <c r="AL1645" s="70"/>
      <c r="BM1645" s="135" t="s">
        <v>315</v>
      </c>
      <c r="BN1645" s="136" t="s">
        <v>316</v>
      </c>
      <c r="BO1645" s="101"/>
      <c r="BR1645" s="109" t="str">
        <f t="shared" si="25"/>
        <v>SH-25-1634</v>
      </c>
      <c r="BS1645" s="109" t="s">
        <v>372</v>
      </c>
      <c r="BT1645" t="s">
        <v>92</v>
      </c>
      <c r="BU1645" t="s">
        <v>3302</v>
      </c>
    </row>
    <row r="1646" spans="1:73" hidden="1">
      <c r="A1646" s="103" t="s">
        <v>3303</v>
      </c>
      <c r="B1646" s="102">
        <v>45705</v>
      </c>
      <c r="C1646" s="104">
        <f>_xlfn.ISOWEEKNUM(Tabella2[[#This Row],[Date]])</f>
        <v>8</v>
      </c>
      <c r="D1646" s="104" t="s">
        <v>558</v>
      </c>
      <c r="E1646" s="104" t="s">
        <v>284</v>
      </c>
      <c r="F1646" s="104">
        <v>58</v>
      </c>
      <c r="G1646" s="104" t="s">
        <v>257</v>
      </c>
      <c r="H1646" s="105">
        <v>30</v>
      </c>
      <c r="I1646" s="104"/>
      <c r="J1646" s="104" t="s">
        <v>258</v>
      </c>
      <c r="K1646" s="104" t="s">
        <v>81</v>
      </c>
      <c r="L1646" s="104" t="s">
        <v>259</v>
      </c>
      <c r="M1646" s="104" t="s">
        <v>276</v>
      </c>
      <c r="N1646" s="104"/>
      <c r="O1646" s="106"/>
      <c r="P1646" s="111" t="s">
        <v>277</v>
      </c>
      <c r="Q1646" s="153" t="s">
        <v>315</v>
      </c>
      <c r="R1646" s="153" t="s">
        <v>316</v>
      </c>
      <c r="S1646" s="153">
        <v>4.1666666666666657E-2</v>
      </c>
      <c r="T1646" s="153" t="s">
        <v>315</v>
      </c>
      <c r="U1646" s="153" t="s">
        <v>316</v>
      </c>
      <c r="V1646" s="153">
        <f>IF(ISBLANK(T1646),"",Tabella2[[#This Row],[ACT STOP]]-Tabella2[[#This Row],[ACT START]])</f>
        <v>4.166666666666663E-2</v>
      </c>
      <c r="W1646" s="104" t="s">
        <v>92</v>
      </c>
      <c r="X1646" s="104" t="s">
        <v>91</v>
      </c>
      <c r="Y1646" s="110"/>
      <c r="Z1646" s="106"/>
      <c r="AA1646" s="104"/>
      <c r="AB1646" s="107"/>
      <c r="AC1646" s="72">
        <v>1</v>
      </c>
      <c r="AH1646" s="70"/>
      <c r="AI1646" s="70"/>
      <c r="AJ1646">
        <v>0</v>
      </c>
      <c r="AL1646" s="70"/>
      <c r="BM1646" s="135" t="s">
        <v>315</v>
      </c>
      <c r="BN1646" s="136" t="s">
        <v>316</v>
      </c>
      <c r="BO1646" s="101"/>
      <c r="BR1646" s="109" t="str">
        <f t="shared" si="25"/>
        <v>SH-25-1635</v>
      </c>
      <c r="BS1646" s="109" t="s">
        <v>279</v>
      </c>
      <c r="BT1646" t="s">
        <v>92</v>
      </c>
      <c r="BU1646" t="s">
        <v>3304</v>
      </c>
    </row>
    <row r="1647" spans="1:73" hidden="1">
      <c r="A1647" s="103" t="s">
        <v>3305</v>
      </c>
      <c r="B1647" s="102">
        <v>45705</v>
      </c>
      <c r="C1647" s="104">
        <f>_xlfn.ISOWEEKNUM(Tabella2[[#This Row],[Date]])</f>
        <v>8</v>
      </c>
      <c r="D1647" s="104" t="s">
        <v>321</v>
      </c>
      <c r="E1647" s="104" t="s">
        <v>284</v>
      </c>
      <c r="F1647" s="104">
        <v>53</v>
      </c>
      <c r="G1647" s="104" t="s">
        <v>257</v>
      </c>
      <c r="H1647" s="105">
        <v>9</v>
      </c>
      <c r="I1647" s="104"/>
      <c r="J1647" s="104" t="s">
        <v>258</v>
      </c>
      <c r="K1647" s="104" t="s">
        <v>81</v>
      </c>
      <c r="L1647" s="104" t="s">
        <v>259</v>
      </c>
      <c r="M1647" s="104" t="s">
        <v>276</v>
      </c>
      <c r="N1647" s="104"/>
      <c r="O1647" s="106"/>
      <c r="P1647" s="111" t="s">
        <v>2932</v>
      </c>
      <c r="Q1647" s="153" t="s">
        <v>343</v>
      </c>
      <c r="R1647" s="153" t="s">
        <v>344</v>
      </c>
      <c r="S1647" s="153">
        <v>4.1666666666666657E-2</v>
      </c>
      <c r="T1647" s="153" t="s">
        <v>343</v>
      </c>
      <c r="U1647" s="153" t="s">
        <v>344</v>
      </c>
      <c r="V1647" s="153">
        <f>IF(ISBLANK(T1647),"",Tabella2[[#This Row],[ACT STOP]]-Tabella2[[#This Row],[ACT START]])</f>
        <v>4.166666666666663E-2</v>
      </c>
      <c r="W1647" s="104" t="s">
        <v>92</v>
      </c>
      <c r="X1647" s="104" t="s">
        <v>91</v>
      </c>
      <c r="Y1647" s="110"/>
      <c r="Z1647" s="106"/>
      <c r="AA1647" s="104"/>
      <c r="AB1647" s="107"/>
      <c r="AC1647" s="72">
        <v>1</v>
      </c>
      <c r="AH1647" s="70"/>
      <c r="AI1647" s="70"/>
      <c r="AJ1647">
        <v>0</v>
      </c>
      <c r="AL1647" s="70"/>
      <c r="BM1647" s="135" t="s">
        <v>343</v>
      </c>
      <c r="BN1647" s="136" t="s">
        <v>344</v>
      </c>
      <c r="BO1647" s="101"/>
      <c r="BR1647" s="109" t="str">
        <f t="shared" si="25"/>
        <v>SH-25-1636</v>
      </c>
      <c r="BS1647" s="109" t="s">
        <v>318</v>
      </c>
      <c r="BT1647" t="s">
        <v>92</v>
      </c>
      <c r="BU1647" t="s">
        <v>3306</v>
      </c>
    </row>
    <row r="1648" spans="1:73" hidden="1">
      <c r="A1648" s="103" t="s">
        <v>3307</v>
      </c>
      <c r="B1648" s="102">
        <v>45705</v>
      </c>
      <c r="C1648" s="104">
        <f>_xlfn.ISOWEEKNUM(Tabella2[[#This Row],[Date]])</f>
        <v>8</v>
      </c>
      <c r="D1648" s="104" t="s">
        <v>478</v>
      </c>
      <c r="E1648" s="104" t="s">
        <v>284</v>
      </c>
      <c r="F1648" s="104">
        <v>65</v>
      </c>
      <c r="G1648" s="104" t="s">
        <v>284</v>
      </c>
      <c r="H1648" s="105">
        <v>23</v>
      </c>
      <c r="I1648" s="104"/>
      <c r="J1648" s="104" t="s">
        <v>258</v>
      </c>
      <c r="K1648" s="104" t="s">
        <v>80</v>
      </c>
      <c r="L1648" s="104" t="s">
        <v>259</v>
      </c>
      <c r="M1648" s="104" t="s">
        <v>276</v>
      </c>
      <c r="N1648" s="104"/>
      <c r="O1648" s="106"/>
      <c r="P1648" s="111" t="s">
        <v>871</v>
      </c>
      <c r="Q1648" s="153" t="s">
        <v>343</v>
      </c>
      <c r="R1648" s="153" t="s">
        <v>344</v>
      </c>
      <c r="S1648" s="153">
        <v>4.1666666666666657E-2</v>
      </c>
      <c r="T1648" s="153" t="s">
        <v>343</v>
      </c>
      <c r="U1648" s="153" t="s">
        <v>344</v>
      </c>
      <c r="V1648" s="153">
        <f>IF(ISBLANK(T1648),"",Tabella2[[#This Row],[ACT STOP]]-Tabella2[[#This Row],[ACT START]])</f>
        <v>4.166666666666663E-2</v>
      </c>
      <c r="W1648" s="104" t="s">
        <v>92</v>
      </c>
      <c r="X1648" s="104" t="s">
        <v>91</v>
      </c>
      <c r="Y1648" s="110"/>
      <c r="Z1648" s="106"/>
      <c r="AA1648" s="104"/>
      <c r="AB1648" s="107"/>
      <c r="AC1648" s="72">
        <v>1</v>
      </c>
      <c r="AH1648" s="70"/>
      <c r="AI1648" s="70"/>
      <c r="AJ1648">
        <v>0</v>
      </c>
      <c r="AL1648" s="70"/>
      <c r="BM1648" s="135" t="s">
        <v>343</v>
      </c>
      <c r="BN1648" s="136" t="s">
        <v>344</v>
      </c>
      <c r="BO1648" s="101"/>
      <c r="BR1648" s="109" t="str">
        <f t="shared" si="25"/>
        <v>SH-25-1637</v>
      </c>
      <c r="BS1648" s="109" t="s">
        <v>358</v>
      </c>
      <c r="BT1648" t="s">
        <v>92</v>
      </c>
      <c r="BU1648" t="s">
        <v>3308</v>
      </c>
    </row>
    <row r="1649" spans="1:73" hidden="1">
      <c r="A1649" s="103" t="s">
        <v>3309</v>
      </c>
      <c r="B1649" s="102">
        <v>45706</v>
      </c>
      <c r="C1649" s="104">
        <f>_xlfn.ISOWEEKNUM(Tabella2[[#This Row],[Date]])</f>
        <v>8</v>
      </c>
      <c r="D1649" s="104" t="s">
        <v>370</v>
      </c>
      <c r="E1649" s="104" t="s">
        <v>256</v>
      </c>
      <c r="F1649" s="104">
        <v>53</v>
      </c>
      <c r="G1649" s="104" t="s">
        <v>257</v>
      </c>
      <c r="H1649" s="105">
        <v>14</v>
      </c>
      <c r="I1649" s="104" t="s">
        <v>258</v>
      </c>
      <c r="J1649" s="104"/>
      <c r="K1649" s="104" t="s">
        <v>79</v>
      </c>
      <c r="L1649" s="104" t="s">
        <v>299</v>
      </c>
      <c r="M1649" s="104" t="s">
        <v>276</v>
      </c>
      <c r="N1649" s="104"/>
      <c r="O1649" s="108" t="str">
        <f>A371</f>
        <v>12773</v>
      </c>
      <c r="P1649" s="111" t="s">
        <v>2593</v>
      </c>
      <c r="Q1649" s="153" t="s">
        <v>307</v>
      </c>
      <c r="R1649" s="153" t="s">
        <v>308</v>
      </c>
      <c r="S1649" s="153">
        <v>4.1666666666666657E-2</v>
      </c>
      <c r="T1649" s="153">
        <v>0.2951388888888889</v>
      </c>
      <c r="U1649" s="153">
        <v>0.33680555555555558</v>
      </c>
      <c r="V1649" s="153">
        <f>IF(ISBLANK(T1649),"",Tabella2[[#This Row],[ACT STOP]]-Tabella2[[#This Row],[ACT START]])</f>
        <v>4.1666666666666685E-2</v>
      </c>
      <c r="W1649" s="104" t="s">
        <v>92</v>
      </c>
      <c r="X1649" s="104" t="s">
        <v>91</v>
      </c>
      <c r="Y1649" s="110"/>
      <c r="Z1649" s="106"/>
      <c r="AA1649" s="104"/>
      <c r="AB1649" s="107"/>
      <c r="AC1649" s="72">
        <v>1</v>
      </c>
      <c r="AH1649" s="70"/>
      <c r="AI1649" s="70"/>
      <c r="AJ1649">
        <v>0</v>
      </c>
      <c r="AL1649" s="70"/>
      <c r="BM1649" s="135">
        <v>0.2951388888888889</v>
      </c>
      <c r="BN1649" s="136">
        <v>0.33680555555555558</v>
      </c>
      <c r="BO1649" s="101"/>
      <c r="BR1649" s="109" t="str">
        <f t="shared" si="25"/>
        <v>SH-25-1638</v>
      </c>
      <c r="BS1649" s="109" t="s">
        <v>372</v>
      </c>
      <c r="BT1649" t="s">
        <v>92</v>
      </c>
      <c r="BU1649" t="s">
        <v>3310</v>
      </c>
    </row>
    <row r="1650" spans="1:73" hidden="1">
      <c r="A1650" s="103" t="s">
        <v>3311</v>
      </c>
      <c r="B1650" s="102">
        <v>45706</v>
      </c>
      <c r="C1650" s="104">
        <f>_xlfn.ISOWEEKNUM(Tabella2[[#This Row],[Date]])</f>
        <v>8</v>
      </c>
      <c r="D1650" s="104" t="s">
        <v>305</v>
      </c>
      <c r="E1650" s="104" t="s">
        <v>284</v>
      </c>
      <c r="F1650" s="104">
        <v>45</v>
      </c>
      <c r="G1650" s="104" t="s">
        <v>257</v>
      </c>
      <c r="H1650" s="105">
        <v>5</v>
      </c>
      <c r="I1650" s="104"/>
      <c r="J1650" s="104" t="s">
        <v>258</v>
      </c>
      <c r="K1650" s="104" t="s">
        <v>80</v>
      </c>
      <c r="L1650" s="104" t="s">
        <v>299</v>
      </c>
      <c r="M1650" s="104" t="s">
        <v>516</v>
      </c>
      <c r="N1650" s="104"/>
      <c r="O1650" s="106" t="str">
        <f>A1651</f>
        <v>14053</v>
      </c>
      <c r="P1650" s="111" t="s">
        <v>1993</v>
      </c>
      <c r="Q1650" s="153" t="s">
        <v>307</v>
      </c>
      <c r="R1650" s="153" t="s">
        <v>308</v>
      </c>
      <c r="S1650" s="153">
        <v>4.1666666666666657E-2</v>
      </c>
      <c r="T1650" s="153" t="s">
        <v>307</v>
      </c>
      <c r="U1650" s="153" t="s">
        <v>308</v>
      </c>
      <c r="V1650" s="153">
        <f>IF(ISBLANK(T1650),"",Tabella2[[#This Row],[ACT STOP]]-Tabella2[[#This Row],[ACT START]])</f>
        <v>4.1666666666666685E-2</v>
      </c>
      <c r="W1650" s="104" t="s">
        <v>92</v>
      </c>
      <c r="X1650" s="104" t="s">
        <v>91</v>
      </c>
      <c r="Y1650" s="110"/>
      <c r="Z1650" s="106"/>
      <c r="AA1650" s="104"/>
      <c r="AB1650" s="107"/>
      <c r="AC1650" s="72">
        <v>1</v>
      </c>
      <c r="AH1650" s="70"/>
      <c r="AI1650" s="70"/>
      <c r="AJ1650">
        <v>0</v>
      </c>
      <c r="AL1650" s="70"/>
      <c r="BM1650" s="135" t="s">
        <v>307</v>
      </c>
      <c r="BN1650" s="136" t="s">
        <v>308</v>
      </c>
      <c r="BO1650" s="101"/>
      <c r="BR1650" s="109" t="str">
        <f t="shared" si="25"/>
        <v>SH-25-1639</v>
      </c>
      <c r="BS1650" s="109" t="s">
        <v>416</v>
      </c>
      <c r="BT1650" t="s">
        <v>92</v>
      </c>
      <c r="BU1650" t="s">
        <v>3312</v>
      </c>
    </row>
    <row r="1651" spans="1:73" hidden="1">
      <c r="A1651" s="103" t="s">
        <v>3313</v>
      </c>
      <c r="B1651" s="102">
        <v>45706</v>
      </c>
      <c r="C1651" s="104">
        <f>_xlfn.ISOWEEKNUM(Tabella2[[#This Row],[Date]])</f>
        <v>8</v>
      </c>
      <c r="D1651" s="104" t="s">
        <v>305</v>
      </c>
      <c r="E1651" s="104" t="s">
        <v>284</v>
      </c>
      <c r="F1651" s="104">
        <v>47</v>
      </c>
      <c r="G1651" s="104" t="s">
        <v>284</v>
      </c>
      <c r="H1651" s="105">
        <v>22</v>
      </c>
      <c r="I1651" s="104"/>
      <c r="J1651" s="104" t="s">
        <v>258</v>
      </c>
      <c r="K1651" s="104" t="s">
        <v>81</v>
      </c>
      <c r="L1651" s="104" t="s">
        <v>299</v>
      </c>
      <c r="M1651" s="104" t="s">
        <v>516</v>
      </c>
      <c r="N1651" s="104"/>
      <c r="O1651" s="106" t="str">
        <f>A1650</f>
        <v>14052</v>
      </c>
      <c r="P1651" s="111" t="s">
        <v>1877</v>
      </c>
      <c r="Q1651" s="153" t="s">
        <v>307</v>
      </c>
      <c r="R1651" s="153" t="s">
        <v>308</v>
      </c>
      <c r="S1651" s="153">
        <v>4.1666666666666657E-2</v>
      </c>
      <c r="T1651" s="153" t="s">
        <v>307</v>
      </c>
      <c r="U1651" s="153" t="s">
        <v>308</v>
      </c>
      <c r="V1651" s="153">
        <f>IF(ISBLANK(T1651),"",Tabella2[[#This Row],[ACT STOP]]-Tabella2[[#This Row],[ACT START]])</f>
        <v>4.1666666666666685E-2</v>
      </c>
      <c r="W1651" s="104" t="s">
        <v>92</v>
      </c>
      <c r="X1651" s="104" t="s">
        <v>91</v>
      </c>
      <c r="Y1651" s="110"/>
      <c r="Z1651" s="106"/>
      <c r="AA1651" s="104"/>
      <c r="AB1651" s="107"/>
      <c r="AC1651" s="72">
        <v>1</v>
      </c>
      <c r="AH1651" s="70"/>
      <c r="AI1651" s="70"/>
      <c r="AJ1651">
        <v>0</v>
      </c>
      <c r="AL1651" s="70"/>
      <c r="BM1651" s="135" t="s">
        <v>307</v>
      </c>
      <c r="BN1651" s="136" t="s">
        <v>308</v>
      </c>
      <c r="BO1651" s="101"/>
      <c r="BR1651" s="109" t="str">
        <f t="shared" si="25"/>
        <v>SH-25-1640</v>
      </c>
      <c r="BS1651" s="109" t="s">
        <v>295</v>
      </c>
      <c r="BT1651" t="s">
        <v>92</v>
      </c>
      <c r="BU1651" t="s">
        <v>3314</v>
      </c>
    </row>
    <row r="1652" spans="1:73" hidden="1">
      <c r="A1652" s="103" t="s">
        <v>3315</v>
      </c>
      <c r="B1652" s="102">
        <v>45706</v>
      </c>
      <c r="C1652" s="104">
        <f>_xlfn.ISOWEEKNUM(Tabella2[[#This Row],[Date]])</f>
        <v>8</v>
      </c>
      <c r="D1652" s="104" t="s">
        <v>421</v>
      </c>
      <c r="E1652" s="104" t="s">
        <v>327</v>
      </c>
      <c r="F1652" s="104">
        <v>73</v>
      </c>
      <c r="G1652" s="104" t="s">
        <v>257</v>
      </c>
      <c r="H1652" s="105">
        <v>10</v>
      </c>
      <c r="I1652" s="104" t="s">
        <v>258</v>
      </c>
      <c r="J1652" s="104"/>
      <c r="K1652" s="104" t="s">
        <v>83</v>
      </c>
      <c r="L1652" s="104" t="s">
        <v>259</v>
      </c>
      <c r="M1652" s="104" t="s">
        <v>1846</v>
      </c>
      <c r="N1652" s="104"/>
      <c r="O1652" s="106"/>
      <c r="P1652" s="111" t="s">
        <v>3316</v>
      </c>
      <c r="Q1652" s="153" t="s">
        <v>307</v>
      </c>
      <c r="R1652" s="153" t="s">
        <v>308</v>
      </c>
      <c r="S1652" s="153">
        <v>4.1666666666666657E-2</v>
      </c>
      <c r="T1652" s="153" t="s">
        <v>307</v>
      </c>
      <c r="U1652" s="153" t="s">
        <v>308</v>
      </c>
      <c r="V1652" s="153">
        <f>IF(ISBLANK(T1652),"",Tabella2[[#This Row],[ACT STOP]]-Tabella2[[#This Row],[ACT START]])</f>
        <v>4.1666666666666685E-2</v>
      </c>
      <c r="W1652" s="104" t="s">
        <v>92</v>
      </c>
      <c r="X1652" s="104" t="s">
        <v>91</v>
      </c>
      <c r="Y1652" s="110"/>
      <c r="Z1652" s="106"/>
      <c r="AA1652" s="104"/>
      <c r="AB1652" s="107"/>
      <c r="AC1652" s="72">
        <v>1</v>
      </c>
      <c r="AH1652" s="70"/>
      <c r="AI1652" s="70"/>
      <c r="AJ1652">
        <v>0</v>
      </c>
      <c r="AL1652" s="70"/>
      <c r="BM1652" s="135" t="s">
        <v>307</v>
      </c>
      <c r="BN1652" s="136" t="s">
        <v>308</v>
      </c>
      <c r="BO1652" s="101"/>
      <c r="BR1652" s="109" t="str">
        <f t="shared" si="25"/>
        <v>SH-25-1641</v>
      </c>
      <c r="BS1652" s="109" t="s">
        <v>552</v>
      </c>
      <c r="BT1652" t="s">
        <v>92</v>
      </c>
      <c r="BU1652" t="s">
        <v>3317</v>
      </c>
    </row>
    <row r="1653" spans="1:73" ht="31.5" hidden="1" customHeight="1">
      <c r="A1653" s="103" t="s">
        <v>3318</v>
      </c>
      <c r="B1653" s="102">
        <v>45706</v>
      </c>
      <c r="C1653" s="104">
        <f>_xlfn.ISOWEEKNUM(Tabella2[[#This Row],[Date]])</f>
        <v>8</v>
      </c>
      <c r="D1653" s="104" t="s">
        <v>370</v>
      </c>
      <c r="E1653" s="104" t="s">
        <v>256</v>
      </c>
      <c r="F1653" s="104">
        <v>54</v>
      </c>
      <c r="G1653" s="104" t="s">
        <v>257</v>
      </c>
      <c r="H1653" s="105">
        <v>17</v>
      </c>
      <c r="I1653" s="104" t="s">
        <v>258</v>
      </c>
      <c r="J1653" s="104"/>
      <c r="K1653" s="104" t="s">
        <v>79</v>
      </c>
      <c r="L1653" s="104" t="s">
        <v>299</v>
      </c>
      <c r="M1653" s="104" t="s">
        <v>276</v>
      </c>
      <c r="N1653" s="104"/>
      <c r="O1653" s="106" t="str">
        <f>A372</f>
        <v>12774</v>
      </c>
      <c r="P1653" s="111" t="s">
        <v>1920</v>
      </c>
      <c r="Q1653" s="153" t="s">
        <v>330</v>
      </c>
      <c r="R1653" s="153" t="s">
        <v>331</v>
      </c>
      <c r="S1653" s="153">
        <v>4.1666666666666657E-2</v>
      </c>
      <c r="T1653" s="153">
        <v>0.3576388888888889</v>
      </c>
      <c r="U1653" s="153">
        <v>0.39930555555555558</v>
      </c>
      <c r="V1653" s="153">
        <f>IF(ISBLANK(T1653),"",Tabella2[[#This Row],[ACT STOP]]-Tabella2[[#This Row],[ACT START]])</f>
        <v>4.1666666666666685E-2</v>
      </c>
      <c r="W1653" s="104" t="s">
        <v>92</v>
      </c>
      <c r="X1653" s="104" t="s">
        <v>91</v>
      </c>
      <c r="Y1653" s="110"/>
      <c r="Z1653" s="106"/>
      <c r="AA1653" s="104"/>
      <c r="AB1653" s="107"/>
      <c r="AC1653" s="72">
        <v>1</v>
      </c>
      <c r="AH1653" s="70"/>
      <c r="AI1653" s="70"/>
      <c r="AJ1653">
        <v>0</v>
      </c>
      <c r="AL1653" s="70"/>
      <c r="BM1653" s="135">
        <v>0.3576388888888889</v>
      </c>
      <c r="BN1653" s="136">
        <v>0.39930555555555558</v>
      </c>
      <c r="BO1653" s="101"/>
      <c r="BR1653" s="109" t="str">
        <f t="shared" si="25"/>
        <v>SH-25-1642</v>
      </c>
      <c r="BS1653" s="109" t="s">
        <v>393</v>
      </c>
      <c r="BT1653" t="s">
        <v>92</v>
      </c>
      <c r="BU1653" t="s">
        <v>3319</v>
      </c>
    </row>
    <row r="1654" spans="1:73" hidden="1">
      <c r="A1654" s="103" t="s">
        <v>3320</v>
      </c>
      <c r="B1654" s="102">
        <v>45706</v>
      </c>
      <c r="C1654" s="104">
        <f>_xlfn.ISOWEEKNUM(Tabella2[[#This Row],[Date]])</f>
        <v>8</v>
      </c>
      <c r="D1654" s="104" t="s">
        <v>455</v>
      </c>
      <c r="E1654" s="104" t="s">
        <v>284</v>
      </c>
      <c r="F1654" s="104">
        <v>38</v>
      </c>
      <c r="G1654" s="104" t="s">
        <v>284</v>
      </c>
      <c r="H1654" s="105">
        <v>23</v>
      </c>
      <c r="I1654" s="104"/>
      <c r="J1654" s="104" t="s">
        <v>258</v>
      </c>
      <c r="K1654" s="104" t="s">
        <v>83</v>
      </c>
      <c r="L1654" s="104" t="s">
        <v>299</v>
      </c>
      <c r="M1654" s="104" t="s">
        <v>276</v>
      </c>
      <c r="N1654" s="104"/>
      <c r="O1654" s="106" t="str">
        <f>A373</f>
        <v>12775</v>
      </c>
      <c r="P1654" s="111" t="s">
        <v>829</v>
      </c>
      <c r="Q1654" s="153" t="s">
        <v>330</v>
      </c>
      <c r="R1654" s="153" t="s">
        <v>331</v>
      </c>
      <c r="S1654" s="153">
        <v>4.1666666666666657E-2</v>
      </c>
      <c r="T1654" s="153" t="s">
        <v>330</v>
      </c>
      <c r="U1654" s="153" t="s">
        <v>331</v>
      </c>
      <c r="V1654" s="153">
        <f>IF(ISBLANK(T1654),"",Tabella2[[#This Row],[ACT STOP]]-Tabella2[[#This Row],[ACT START]])</f>
        <v>4.1666666666666685E-2</v>
      </c>
      <c r="W1654" s="104" t="s">
        <v>92</v>
      </c>
      <c r="X1654" s="104" t="s">
        <v>91</v>
      </c>
      <c r="Y1654" s="110"/>
      <c r="Z1654" s="106"/>
      <c r="AA1654" s="104"/>
      <c r="AB1654" s="107"/>
      <c r="AC1654" s="72">
        <v>1</v>
      </c>
      <c r="AH1654" s="70"/>
      <c r="AI1654" s="70"/>
      <c r="AJ1654">
        <v>0</v>
      </c>
      <c r="AL1654" s="70"/>
      <c r="BM1654" s="135" t="s">
        <v>330</v>
      </c>
      <c r="BN1654" s="136" t="s">
        <v>331</v>
      </c>
      <c r="BO1654" s="101"/>
      <c r="BR1654" s="109" t="str">
        <f t="shared" si="25"/>
        <v>SH-25-1643</v>
      </c>
      <c r="BS1654" s="109" t="s">
        <v>358</v>
      </c>
      <c r="BT1654" t="s">
        <v>92</v>
      </c>
      <c r="BU1654" t="s">
        <v>3321</v>
      </c>
    </row>
    <row r="1655" spans="1:73" hidden="1">
      <c r="A1655" s="103" t="s">
        <v>3322</v>
      </c>
      <c r="B1655" s="102">
        <v>45706</v>
      </c>
      <c r="C1655" s="104">
        <f>_xlfn.ISOWEEKNUM(Tabella2[[#This Row],[Date]])</f>
        <v>8</v>
      </c>
      <c r="D1655" s="104" t="s">
        <v>558</v>
      </c>
      <c r="E1655" s="104" t="s">
        <v>284</v>
      </c>
      <c r="F1655" s="104">
        <v>59</v>
      </c>
      <c r="G1655" s="104" t="s">
        <v>257</v>
      </c>
      <c r="H1655" s="105">
        <v>2</v>
      </c>
      <c r="I1655" s="104"/>
      <c r="J1655" s="104" t="s">
        <v>258</v>
      </c>
      <c r="K1655" s="104" t="s">
        <v>81</v>
      </c>
      <c r="L1655" s="104" t="s">
        <v>259</v>
      </c>
      <c r="M1655" s="104" t="s">
        <v>276</v>
      </c>
      <c r="N1655" s="104"/>
      <c r="O1655" s="106"/>
      <c r="P1655" s="111" t="s">
        <v>277</v>
      </c>
      <c r="Q1655" s="153" t="s">
        <v>330</v>
      </c>
      <c r="R1655" s="153" t="s">
        <v>331</v>
      </c>
      <c r="S1655" s="153">
        <v>4.1666666666666657E-2</v>
      </c>
      <c r="T1655" s="153" t="s">
        <v>330</v>
      </c>
      <c r="U1655" s="153" t="s">
        <v>331</v>
      </c>
      <c r="V1655" s="153">
        <f>IF(ISBLANK(T1655),"",Tabella2[[#This Row],[ACT STOP]]-Tabella2[[#This Row],[ACT START]])</f>
        <v>4.1666666666666685E-2</v>
      </c>
      <c r="W1655" s="104" t="s">
        <v>92</v>
      </c>
      <c r="X1655" s="104" t="s">
        <v>91</v>
      </c>
      <c r="Y1655" s="110"/>
      <c r="Z1655" s="106"/>
      <c r="AA1655" s="104"/>
      <c r="AB1655" s="107"/>
      <c r="AC1655" s="72">
        <v>1</v>
      </c>
      <c r="AH1655" s="70"/>
      <c r="AI1655" s="70"/>
      <c r="AJ1655">
        <v>0</v>
      </c>
      <c r="AL1655" s="70"/>
      <c r="BM1655" s="135" t="s">
        <v>330</v>
      </c>
      <c r="BN1655" s="136" t="s">
        <v>331</v>
      </c>
      <c r="BO1655" s="101"/>
      <c r="BR1655" s="109" t="str">
        <f t="shared" si="25"/>
        <v>SH-25-1644</v>
      </c>
      <c r="BS1655" s="109" t="s">
        <v>368</v>
      </c>
      <c r="BT1655" t="s">
        <v>92</v>
      </c>
      <c r="BU1655" t="s">
        <v>3323</v>
      </c>
    </row>
    <row r="1656" spans="1:73" hidden="1">
      <c r="A1656" s="103" t="s">
        <v>3324</v>
      </c>
      <c r="B1656" s="102">
        <v>45706</v>
      </c>
      <c r="C1656" s="104">
        <f>_xlfn.ISOWEEKNUM(Tabella2[[#This Row],[Date]])</f>
        <v>8</v>
      </c>
      <c r="D1656" s="104" t="s">
        <v>370</v>
      </c>
      <c r="E1656" s="104" t="s">
        <v>256</v>
      </c>
      <c r="F1656" s="104">
        <v>51</v>
      </c>
      <c r="G1656" s="104" t="s">
        <v>257</v>
      </c>
      <c r="H1656" s="105">
        <v>12</v>
      </c>
      <c r="I1656" s="104" t="s">
        <v>258</v>
      </c>
      <c r="J1656" s="104"/>
      <c r="K1656" s="104" t="s">
        <v>79</v>
      </c>
      <c r="L1656" s="104" t="s">
        <v>299</v>
      </c>
      <c r="M1656" s="104" t="s">
        <v>276</v>
      </c>
      <c r="N1656" s="104"/>
      <c r="O1656" s="106" t="str">
        <f>A374</f>
        <v>12776</v>
      </c>
      <c r="P1656" s="111" t="s">
        <v>1920</v>
      </c>
      <c r="Q1656" s="153" t="s">
        <v>336</v>
      </c>
      <c r="R1656" s="153" t="s">
        <v>337</v>
      </c>
      <c r="S1656" s="153">
        <v>4.1666666666666657E-2</v>
      </c>
      <c r="T1656" s="153">
        <v>0.4201388888888889</v>
      </c>
      <c r="U1656" s="153">
        <v>0.46180555555555558</v>
      </c>
      <c r="V1656" s="153">
        <f>IF(ISBLANK(T1656),"",Tabella2[[#This Row],[ACT STOP]]-Tabella2[[#This Row],[ACT START]])</f>
        <v>4.1666666666666685E-2</v>
      </c>
      <c r="W1656" s="104" t="s">
        <v>92</v>
      </c>
      <c r="X1656" s="104" t="s">
        <v>91</v>
      </c>
      <c r="Y1656" s="110"/>
      <c r="Z1656" s="106"/>
      <c r="AA1656" s="104"/>
      <c r="AB1656" s="107"/>
      <c r="AC1656" s="72">
        <v>1</v>
      </c>
      <c r="AH1656" s="70"/>
      <c r="AI1656" s="70"/>
      <c r="AJ1656">
        <v>0</v>
      </c>
      <c r="AL1656" s="70"/>
      <c r="BM1656" s="135">
        <v>0.4201388888888889</v>
      </c>
      <c r="BN1656" s="136">
        <v>0.46180555555555558</v>
      </c>
      <c r="BO1656" s="101"/>
      <c r="BR1656" s="109" t="str">
        <f t="shared" si="25"/>
        <v>SH-25-1645</v>
      </c>
      <c r="BS1656" s="109" t="s">
        <v>266</v>
      </c>
      <c r="BT1656" t="s">
        <v>92</v>
      </c>
      <c r="BU1656" t="s">
        <v>3325</v>
      </c>
    </row>
    <row r="1657" spans="1:73" hidden="1">
      <c r="A1657" s="103" t="s">
        <v>3326</v>
      </c>
      <c r="B1657" s="102">
        <v>45706</v>
      </c>
      <c r="C1657" s="104">
        <f>_xlfn.ISOWEEKNUM(Tabella2[[#This Row],[Date]])</f>
        <v>8</v>
      </c>
      <c r="D1657" s="104" t="s">
        <v>370</v>
      </c>
      <c r="E1657" s="104" t="s">
        <v>256</v>
      </c>
      <c r="F1657" s="104">
        <v>55</v>
      </c>
      <c r="G1657" s="104" t="s">
        <v>284</v>
      </c>
      <c r="H1657" s="105">
        <v>22</v>
      </c>
      <c r="I1657" s="104" t="s">
        <v>258</v>
      </c>
      <c r="J1657" s="104"/>
      <c r="K1657" s="104" t="s">
        <v>83</v>
      </c>
      <c r="L1657" s="104" t="s">
        <v>299</v>
      </c>
      <c r="M1657" s="104" t="s">
        <v>276</v>
      </c>
      <c r="N1657" s="104"/>
      <c r="O1657" s="106" t="str">
        <f>A375</f>
        <v>12777</v>
      </c>
      <c r="P1657" s="111" t="s">
        <v>1920</v>
      </c>
      <c r="Q1657" s="153" t="s">
        <v>336</v>
      </c>
      <c r="R1657" s="153" t="s">
        <v>337</v>
      </c>
      <c r="S1657" s="153">
        <v>4.1666666666666657E-2</v>
      </c>
      <c r="T1657" s="153" t="s">
        <v>336</v>
      </c>
      <c r="U1657" s="153" t="s">
        <v>337</v>
      </c>
      <c r="V1657" s="153">
        <f>IF(ISBLANK(T1657),"",Tabella2[[#This Row],[ACT STOP]]-Tabella2[[#This Row],[ACT START]])</f>
        <v>4.1666666666666685E-2</v>
      </c>
      <c r="W1657" s="104" t="s">
        <v>92</v>
      </c>
      <c r="X1657" s="104" t="s">
        <v>91</v>
      </c>
      <c r="Y1657" s="110"/>
      <c r="Z1657" s="106"/>
      <c r="AA1657" s="104"/>
      <c r="AB1657" s="107"/>
      <c r="AC1657" s="72">
        <v>1</v>
      </c>
      <c r="AH1657" s="70"/>
      <c r="AI1657" s="70"/>
      <c r="AJ1657">
        <v>0</v>
      </c>
      <c r="AL1657" s="70"/>
      <c r="BM1657" s="135" t="s">
        <v>336</v>
      </c>
      <c r="BN1657" s="136" t="s">
        <v>337</v>
      </c>
      <c r="BO1657" s="101"/>
      <c r="BR1657" s="109" t="str">
        <f t="shared" si="25"/>
        <v>SH-25-1646</v>
      </c>
      <c r="BS1657" s="109" t="s">
        <v>295</v>
      </c>
      <c r="BT1657" t="s">
        <v>92</v>
      </c>
      <c r="BU1657" t="s">
        <v>3327</v>
      </c>
    </row>
    <row r="1658" spans="1:73" hidden="1">
      <c r="A1658" s="103" t="s">
        <v>3328</v>
      </c>
      <c r="B1658" s="102">
        <v>45706</v>
      </c>
      <c r="C1658" s="104">
        <f>_xlfn.ISOWEEKNUM(Tabella2[[#This Row],[Date]])</f>
        <v>8</v>
      </c>
      <c r="D1658" s="104" t="s">
        <v>574</v>
      </c>
      <c r="E1658" s="104" t="s">
        <v>284</v>
      </c>
      <c r="F1658" s="104">
        <v>67</v>
      </c>
      <c r="G1658" s="104" t="s">
        <v>257</v>
      </c>
      <c r="H1658" s="105">
        <v>5</v>
      </c>
      <c r="I1658" s="104"/>
      <c r="J1658" s="104" t="s">
        <v>258</v>
      </c>
      <c r="K1658" s="104" t="s">
        <v>81</v>
      </c>
      <c r="L1658" s="104" t="s">
        <v>259</v>
      </c>
      <c r="M1658" s="104" t="s">
        <v>276</v>
      </c>
      <c r="N1658" s="104"/>
      <c r="O1658" s="106"/>
      <c r="P1658" s="111" t="s">
        <v>871</v>
      </c>
      <c r="Q1658" s="153" t="s">
        <v>336</v>
      </c>
      <c r="R1658" s="153" t="s">
        <v>337</v>
      </c>
      <c r="S1658" s="153">
        <v>4.1666666666666657E-2</v>
      </c>
      <c r="T1658" s="153" t="s">
        <v>336</v>
      </c>
      <c r="U1658" s="153" t="s">
        <v>337</v>
      </c>
      <c r="V1658" s="153">
        <f>IF(ISBLANK(T1658),"",Tabella2[[#This Row],[ACT STOP]]-Tabella2[[#This Row],[ACT START]])</f>
        <v>4.1666666666666685E-2</v>
      </c>
      <c r="W1658" s="104" t="s">
        <v>92</v>
      </c>
      <c r="X1658" s="104" t="s">
        <v>91</v>
      </c>
      <c r="Y1658" s="110"/>
      <c r="Z1658" s="106"/>
      <c r="AA1658" s="104"/>
      <c r="AB1658" s="107"/>
      <c r="AC1658" s="72">
        <v>1</v>
      </c>
      <c r="AH1658" s="70"/>
      <c r="AI1658" s="70"/>
      <c r="AJ1658">
        <v>0</v>
      </c>
      <c r="AL1658" s="70"/>
      <c r="BM1658" s="135" t="s">
        <v>336</v>
      </c>
      <c r="BN1658" s="136" t="s">
        <v>337</v>
      </c>
      <c r="BO1658" s="101"/>
      <c r="BR1658" s="109" t="str">
        <f t="shared" si="25"/>
        <v>SH-25-1647</v>
      </c>
      <c r="BS1658" s="109" t="s">
        <v>416</v>
      </c>
      <c r="BT1658" t="s">
        <v>92</v>
      </c>
      <c r="BU1658" t="s">
        <v>3329</v>
      </c>
    </row>
    <row r="1659" spans="1:73" hidden="1">
      <c r="A1659" s="103" t="s">
        <v>3330</v>
      </c>
      <c r="B1659" s="102">
        <v>45706</v>
      </c>
      <c r="C1659" s="104">
        <f>_xlfn.ISOWEEKNUM(Tabella2[[#This Row],[Date]])</f>
        <v>8</v>
      </c>
      <c r="D1659" s="104" t="s">
        <v>455</v>
      </c>
      <c r="E1659" s="104" t="s">
        <v>284</v>
      </c>
      <c r="F1659" s="104">
        <v>37</v>
      </c>
      <c r="G1659" s="104" t="s">
        <v>257</v>
      </c>
      <c r="H1659" s="105">
        <v>9</v>
      </c>
      <c r="I1659" s="104"/>
      <c r="J1659" s="104" t="s">
        <v>258</v>
      </c>
      <c r="K1659" s="104" t="s">
        <v>79</v>
      </c>
      <c r="L1659" s="104" t="s">
        <v>299</v>
      </c>
      <c r="M1659" s="104" t="s">
        <v>276</v>
      </c>
      <c r="N1659" s="104"/>
      <c r="O1659" s="106" t="str">
        <f>A376</f>
        <v>12778</v>
      </c>
      <c r="P1659" s="111" t="s">
        <v>829</v>
      </c>
      <c r="Q1659" s="153" t="s">
        <v>349</v>
      </c>
      <c r="R1659" s="153" t="s">
        <v>350</v>
      </c>
      <c r="S1659" s="153">
        <v>4.1666666666666657E-2</v>
      </c>
      <c r="T1659" s="153">
        <v>0.4826388888888889</v>
      </c>
      <c r="U1659" s="153">
        <v>0.52430555555555558</v>
      </c>
      <c r="V1659" s="153">
        <f>IF(ISBLANK(T1659),"",Tabella2[[#This Row],[ACT STOP]]-Tabella2[[#This Row],[ACT START]])</f>
        <v>4.1666666666666685E-2</v>
      </c>
      <c r="W1659" s="104" t="s">
        <v>92</v>
      </c>
      <c r="X1659" s="104" t="s">
        <v>91</v>
      </c>
      <c r="Y1659" s="110"/>
      <c r="Z1659" s="106"/>
      <c r="AA1659" s="104"/>
      <c r="AB1659" s="107"/>
      <c r="AC1659" s="72">
        <v>1</v>
      </c>
      <c r="AH1659" s="70"/>
      <c r="AI1659" s="70"/>
      <c r="AJ1659">
        <v>0</v>
      </c>
      <c r="AL1659" s="70"/>
      <c r="BM1659" s="135">
        <v>0.4826388888888889</v>
      </c>
      <c r="BN1659" s="136">
        <v>0.52430555555555558</v>
      </c>
      <c r="BO1659" s="101"/>
      <c r="BR1659" s="109" t="str">
        <f t="shared" si="25"/>
        <v>SH-25-1648</v>
      </c>
      <c r="BS1659" s="109" t="s">
        <v>318</v>
      </c>
      <c r="BT1659" t="s">
        <v>92</v>
      </c>
      <c r="BU1659" t="s">
        <v>3331</v>
      </c>
    </row>
    <row r="1660" spans="1:73" hidden="1">
      <c r="A1660" s="103" t="s">
        <v>3332</v>
      </c>
      <c r="B1660" s="102">
        <v>45706</v>
      </c>
      <c r="C1660" s="104">
        <f>_xlfn.ISOWEEKNUM(Tabella2[[#This Row],[Date]])</f>
        <v>8</v>
      </c>
      <c r="D1660" s="104" t="s">
        <v>305</v>
      </c>
      <c r="E1660" s="104" t="s">
        <v>284</v>
      </c>
      <c r="F1660" s="104">
        <v>47</v>
      </c>
      <c r="G1660" s="104" t="s">
        <v>257</v>
      </c>
      <c r="H1660" s="105">
        <v>17</v>
      </c>
      <c r="I1660" s="104"/>
      <c r="J1660" s="104" t="s">
        <v>258</v>
      </c>
      <c r="K1660" s="104" t="s">
        <v>83</v>
      </c>
      <c r="L1660" s="104" t="s">
        <v>299</v>
      </c>
      <c r="M1660" s="104" t="s">
        <v>516</v>
      </c>
      <c r="N1660" s="104"/>
      <c r="O1660" s="108" t="str">
        <f>A1661</f>
        <v>14063</v>
      </c>
      <c r="P1660" s="111" t="s">
        <v>1993</v>
      </c>
      <c r="Q1660" s="153" t="s">
        <v>349</v>
      </c>
      <c r="R1660" s="153" t="s">
        <v>350</v>
      </c>
      <c r="S1660" s="153">
        <v>4.1666666666666657E-2</v>
      </c>
      <c r="T1660" s="153" t="s">
        <v>349</v>
      </c>
      <c r="U1660" s="153" t="s">
        <v>350</v>
      </c>
      <c r="V1660" s="153">
        <f>IF(ISBLANK(T1660),"",Tabella2[[#This Row],[ACT STOP]]-Tabella2[[#This Row],[ACT START]])</f>
        <v>4.1666666666666685E-2</v>
      </c>
      <c r="W1660" s="104" t="s">
        <v>92</v>
      </c>
      <c r="X1660" s="104" t="s">
        <v>91</v>
      </c>
      <c r="Y1660" s="110"/>
      <c r="Z1660" s="106"/>
      <c r="AA1660" s="104"/>
      <c r="AB1660" s="107"/>
      <c r="AC1660" s="72">
        <v>1</v>
      </c>
      <c r="AH1660" s="70"/>
      <c r="AI1660" s="70"/>
      <c r="AJ1660">
        <v>0</v>
      </c>
      <c r="AL1660" s="70"/>
      <c r="BM1660" s="135" t="s">
        <v>349</v>
      </c>
      <c r="BN1660" s="136" t="s">
        <v>350</v>
      </c>
      <c r="BO1660" s="101"/>
      <c r="BR1660" s="109" t="str">
        <f t="shared" si="25"/>
        <v>SH-25-1649</v>
      </c>
      <c r="BS1660" s="109" t="s">
        <v>393</v>
      </c>
      <c r="BT1660" t="s">
        <v>92</v>
      </c>
      <c r="BU1660" t="s">
        <v>3333</v>
      </c>
    </row>
    <row r="1661" spans="1:73" hidden="1">
      <c r="A1661" s="103" t="s">
        <v>3334</v>
      </c>
      <c r="B1661" s="102">
        <v>45706</v>
      </c>
      <c r="C1661" s="104">
        <f>_xlfn.ISOWEEKNUM(Tabella2[[#This Row],[Date]])</f>
        <v>8</v>
      </c>
      <c r="D1661" s="104" t="s">
        <v>305</v>
      </c>
      <c r="E1661" s="104" t="s">
        <v>284</v>
      </c>
      <c r="F1661" s="104">
        <v>46</v>
      </c>
      <c r="G1661" s="104" t="s">
        <v>284</v>
      </c>
      <c r="H1661" s="105">
        <v>9</v>
      </c>
      <c r="I1661" s="104"/>
      <c r="J1661" s="104" t="s">
        <v>258</v>
      </c>
      <c r="K1661" s="104" t="s">
        <v>80</v>
      </c>
      <c r="L1661" s="104" t="s">
        <v>299</v>
      </c>
      <c r="M1661" s="104" t="s">
        <v>516</v>
      </c>
      <c r="N1661" s="104"/>
      <c r="O1661" s="108" t="str">
        <f>A1660</f>
        <v>14062</v>
      </c>
      <c r="P1661" s="111" t="s">
        <v>1993</v>
      </c>
      <c r="Q1661" s="153" t="s">
        <v>349</v>
      </c>
      <c r="R1661" s="153" t="s">
        <v>350</v>
      </c>
      <c r="S1661" s="153">
        <v>4.1666666666666657E-2</v>
      </c>
      <c r="T1661" s="153" t="s">
        <v>349</v>
      </c>
      <c r="U1661" s="153" t="s">
        <v>350</v>
      </c>
      <c r="V1661" s="153">
        <f>IF(ISBLANK(T1661),"",Tabella2[[#This Row],[ACT STOP]]-Tabella2[[#This Row],[ACT START]])</f>
        <v>4.1666666666666685E-2</v>
      </c>
      <c r="W1661" s="104" t="s">
        <v>92</v>
      </c>
      <c r="X1661" s="104" t="s">
        <v>91</v>
      </c>
      <c r="Y1661" s="110"/>
      <c r="Z1661" s="106"/>
      <c r="AA1661" s="104"/>
      <c r="AB1661" s="107"/>
      <c r="AC1661" s="72">
        <v>1</v>
      </c>
      <c r="AH1661" s="70"/>
      <c r="AI1661" s="70"/>
      <c r="AJ1661">
        <v>0</v>
      </c>
      <c r="AL1661" s="70"/>
      <c r="BM1661" s="135" t="s">
        <v>349</v>
      </c>
      <c r="BN1661" s="136" t="s">
        <v>350</v>
      </c>
      <c r="BO1661" s="101"/>
      <c r="BR1661" s="109" t="str">
        <f t="shared" si="25"/>
        <v>SH-25-1650</v>
      </c>
      <c r="BS1661" s="109" t="s">
        <v>339</v>
      </c>
      <c r="BT1661" t="s">
        <v>92</v>
      </c>
      <c r="BU1661" t="s">
        <v>3335</v>
      </c>
    </row>
    <row r="1662" spans="1:73" hidden="1">
      <c r="A1662" s="103" t="s">
        <v>3336</v>
      </c>
      <c r="B1662" s="102">
        <v>45706</v>
      </c>
      <c r="C1662" s="104">
        <f>_xlfn.ISOWEEKNUM(Tabella2[[#This Row],[Date]])</f>
        <v>8</v>
      </c>
      <c r="D1662" s="104" t="s">
        <v>305</v>
      </c>
      <c r="E1662" s="104" t="s">
        <v>284</v>
      </c>
      <c r="F1662" s="104">
        <v>45</v>
      </c>
      <c r="G1662" s="104" t="s">
        <v>257</v>
      </c>
      <c r="H1662" s="105">
        <v>2</v>
      </c>
      <c r="I1662" s="104"/>
      <c r="J1662" s="104" t="s">
        <v>258</v>
      </c>
      <c r="K1662" s="104" t="s">
        <v>81</v>
      </c>
      <c r="L1662" s="104" t="s">
        <v>259</v>
      </c>
      <c r="M1662" s="104" t="s">
        <v>276</v>
      </c>
      <c r="N1662" s="104"/>
      <c r="O1662" s="106"/>
      <c r="P1662" s="111" t="s">
        <v>2684</v>
      </c>
      <c r="Q1662" s="153" t="s">
        <v>349</v>
      </c>
      <c r="R1662" s="153" t="s">
        <v>350</v>
      </c>
      <c r="S1662" s="153">
        <v>4.1666666666666657E-2</v>
      </c>
      <c r="T1662" s="153" t="s">
        <v>349</v>
      </c>
      <c r="U1662" s="153" t="s">
        <v>350</v>
      </c>
      <c r="V1662" s="153">
        <f>IF(ISBLANK(T1662),"",Tabella2[[#This Row],[ACT STOP]]-Tabella2[[#This Row],[ACT START]])</f>
        <v>4.1666666666666685E-2</v>
      </c>
      <c r="W1662" s="104" t="s">
        <v>92</v>
      </c>
      <c r="X1662" s="104" t="s">
        <v>91</v>
      </c>
      <c r="Y1662" s="110"/>
      <c r="Z1662" s="106"/>
      <c r="AA1662" s="104"/>
      <c r="AB1662" s="107"/>
      <c r="AC1662" s="72">
        <v>1</v>
      </c>
      <c r="AH1662" s="70"/>
      <c r="AI1662" s="70"/>
      <c r="AJ1662">
        <v>0</v>
      </c>
      <c r="AL1662" s="70"/>
      <c r="BM1662" s="135" t="s">
        <v>349</v>
      </c>
      <c r="BN1662" s="136" t="s">
        <v>350</v>
      </c>
      <c r="BO1662" s="101"/>
      <c r="BR1662" s="109" t="str">
        <f t="shared" si="25"/>
        <v>SH-25-1651</v>
      </c>
      <c r="BS1662" s="109" t="s">
        <v>368</v>
      </c>
      <c r="BT1662" t="s">
        <v>92</v>
      </c>
      <c r="BU1662" t="s">
        <v>3337</v>
      </c>
    </row>
    <row r="1663" spans="1:73" hidden="1">
      <c r="A1663" s="103" t="s">
        <v>3338</v>
      </c>
      <c r="B1663" s="102">
        <v>45706</v>
      </c>
      <c r="C1663" s="104">
        <f>_xlfn.ISOWEEKNUM(Tabella2[[#This Row],[Date]])</f>
        <v>8</v>
      </c>
      <c r="D1663" s="104" t="s">
        <v>370</v>
      </c>
      <c r="E1663" s="104" t="s">
        <v>256</v>
      </c>
      <c r="F1663" s="104">
        <v>53</v>
      </c>
      <c r="G1663" s="104" t="s">
        <v>257</v>
      </c>
      <c r="H1663" s="105">
        <v>14</v>
      </c>
      <c r="I1663" s="104" t="s">
        <v>258</v>
      </c>
      <c r="J1663" s="104"/>
      <c r="K1663" s="104" t="s">
        <v>79</v>
      </c>
      <c r="L1663" s="104" t="s">
        <v>299</v>
      </c>
      <c r="M1663" s="104" t="s">
        <v>276</v>
      </c>
      <c r="N1663" s="104"/>
      <c r="O1663" s="106" t="str">
        <f>A377</f>
        <v>12779</v>
      </c>
      <c r="P1663" s="111" t="s">
        <v>1920</v>
      </c>
      <c r="Q1663" s="153" t="s">
        <v>315</v>
      </c>
      <c r="R1663" s="153" t="s">
        <v>316</v>
      </c>
      <c r="S1663" s="153">
        <v>4.1666666666666657E-2</v>
      </c>
      <c r="T1663" s="153">
        <v>0.54513888888888884</v>
      </c>
      <c r="U1663" s="153">
        <v>0.58680555555555558</v>
      </c>
      <c r="V1663" s="153">
        <f>IF(ISBLANK(T1663),"",Tabella2[[#This Row],[ACT STOP]]-Tabella2[[#This Row],[ACT START]])</f>
        <v>4.1666666666666741E-2</v>
      </c>
      <c r="W1663" s="104" t="s">
        <v>92</v>
      </c>
      <c r="X1663" s="104" t="s">
        <v>91</v>
      </c>
      <c r="Y1663" s="110"/>
      <c r="Z1663" s="106"/>
      <c r="AA1663" s="104"/>
      <c r="AB1663" s="107"/>
      <c r="AC1663" s="72">
        <v>1</v>
      </c>
      <c r="AH1663" s="70"/>
      <c r="AI1663" s="70"/>
      <c r="AJ1663">
        <v>0</v>
      </c>
      <c r="AL1663" s="70"/>
      <c r="BM1663" s="135">
        <v>0.54513888888888884</v>
      </c>
      <c r="BN1663" s="136">
        <v>0.58680555555555558</v>
      </c>
      <c r="BO1663" s="101"/>
      <c r="BR1663" s="109" t="str">
        <f t="shared" si="25"/>
        <v>SH-25-1652</v>
      </c>
      <c r="BS1663" s="109" t="s">
        <v>372</v>
      </c>
      <c r="BT1663" t="s">
        <v>92</v>
      </c>
      <c r="BU1663" t="s">
        <v>3339</v>
      </c>
    </row>
    <row r="1664" spans="1:73" hidden="1">
      <c r="A1664" s="103" t="s">
        <v>3340</v>
      </c>
      <c r="B1664" s="102">
        <v>45706</v>
      </c>
      <c r="C1664" s="104">
        <f>_xlfn.ISOWEEKNUM(Tabella2[[#This Row],[Date]])</f>
        <v>8</v>
      </c>
      <c r="D1664" s="104" t="s">
        <v>404</v>
      </c>
      <c r="E1664" s="104" t="s">
        <v>284</v>
      </c>
      <c r="F1664" s="104">
        <v>41</v>
      </c>
      <c r="G1664" s="104" t="s">
        <v>257</v>
      </c>
      <c r="H1664" s="105">
        <v>12</v>
      </c>
      <c r="I1664" s="104"/>
      <c r="J1664" s="104" t="s">
        <v>258</v>
      </c>
      <c r="K1664" s="104" t="s">
        <v>80</v>
      </c>
      <c r="L1664" s="104" t="s">
        <v>299</v>
      </c>
      <c r="M1664" s="104" t="s">
        <v>422</v>
      </c>
      <c r="N1664" s="104"/>
      <c r="O1664" s="106" t="str">
        <f>A1665</f>
        <v>14067</v>
      </c>
      <c r="P1664" s="111" t="s">
        <v>423</v>
      </c>
      <c r="Q1664" s="153" t="s">
        <v>315</v>
      </c>
      <c r="R1664" s="153" t="s">
        <v>316</v>
      </c>
      <c r="S1664" s="153">
        <v>4.1666666666666657E-2</v>
      </c>
      <c r="T1664" s="153">
        <v>0.54861111111111116</v>
      </c>
      <c r="U1664" s="153">
        <v>0.59027777777777779</v>
      </c>
      <c r="V1664" s="153">
        <f>IF(ISBLANK(T1664),"",Tabella2[[#This Row],[ACT STOP]]-Tabella2[[#This Row],[ACT START]])</f>
        <v>4.166666666666663E-2</v>
      </c>
      <c r="W1664" s="104" t="s">
        <v>92</v>
      </c>
      <c r="X1664" s="104" t="s">
        <v>91</v>
      </c>
      <c r="Y1664" s="110" t="s">
        <v>3341</v>
      </c>
      <c r="Z1664" s="106"/>
      <c r="AA1664" s="104"/>
      <c r="AB1664" s="107"/>
      <c r="AC1664" s="72">
        <v>1</v>
      </c>
      <c r="AH1664" s="70"/>
      <c r="AI1664" s="70"/>
      <c r="AJ1664">
        <v>0</v>
      </c>
      <c r="AL1664" s="70"/>
      <c r="BL1664" t="s">
        <v>3342</v>
      </c>
      <c r="BM1664" s="135">
        <v>0.54861111111111116</v>
      </c>
      <c r="BN1664" s="136">
        <v>0.59027777777777779</v>
      </c>
      <c r="BO1664" s="101">
        <v>1.388888888888889E-2</v>
      </c>
      <c r="BQ1664" t="s">
        <v>94</v>
      </c>
      <c r="BR1664" s="109" t="str">
        <f t="shared" si="25"/>
        <v>SH-25-1653</v>
      </c>
      <c r="BS1664" s="109" t="s">
        <v>266</v>
      </c>
      <c r="BT1664" t="s">
        <v>92</v>
      </c>
      <c r="BU1664" t="s">
        <v>3343</v>
      </c>
    </row>
    <row r="1665" spans="1:73" hidden="1">
      <c r="A1665" s="103" t="s">
        <v>3344</v>
      </c>
      <c r="B1665" s="102">
        <v>45706</v>
      </c>
      <c r="C1665" s="104">
        <f>_xlfn.ISOWEEKNUM(Tabella2[[#This Row],[Date]])</f>
        <v>8</v>
      </c>
      <c r="D1665" s="104" t="s">
        <v>409</v>
      </c>
      <c r="E1665" s="104" t="s">
        <v>284</v>
      </c>
      <c r="F1665" s="104">
        <v>42</v>
      </c>
      <c r="G1665" s="104" t="s">
        <v>284</v>
      </c>
      <c r="H1665" s="105">
        <v>22</v>
      </c>
      <c r="I1665" s="104"/>
      <c r="J1665" s="104" t="s">
        <v>258</v>
      </c>
      <c r="K1665" s="104" t="s">
        <v>81</v>
      </c>
      <c r="L1665" s="104" t="s">
        <v>299</v>
      </c>
      <c r="M1665" s="104" t="s">
        <v>422</v>
      </c>
      <c r="N1665" s="104"/>
      <c r="O1665" s="106" t="str">
        <f>A1664</f>
        <v>14066</v>
      </c>
      <c r="P1665" s="111" t="s">
        <v>423</v>
      </c>
      <c r="Q1665" s="153" t="s">
        <v>315</v>
      </c>
      <c r="R1665" s="153" t="s">
        <v>316</v>
      </c>
      <c r="S1665" s="153">
        <v>4.1666666666666657E-2</v>
      </c>
      <c r="T1665" s="153">
        <v>0.54861111111111116</v>
      </c>
      <c r="U1665" s="153">
        <v>0.59027777777777779</v>
      </c>
      <c r="V1665" s="153">
        <f>IF(ISBLANK(T1665),"",Tabella2[[#This Row],[ACT STOP]]-Tabella2[[#This Row],[ACT START]])</f>
        <v>4.166666666666663E-2</v>
      </c>
      <c r="W1665" s="104" t="s">
        <v>92</v>
      </c>
      <c r="X1665" s="104" t="s">
        <v>91</v>
      </c>
      <c r="Y1665" s="110" t="s">
        <v>3345</v>
      </c>
      <c r="Z1665" s="106"/>
      <c r="AA1665" s="104"/>
      <c r="AB1665" s="107"/>
      <c r="AC1665" s="72">
        <v>1</v>
      </c>
      <c r="AH1665" s="70"/>
      <c r="AI1665" s="70"/>
      <c r="AJ1665">
        <v>0</v>
      </c>
      <c r="AL1665" s="70"/>
      <c r="BM1665" s="135">
        <v>0.54861111111111116</v>
      </c>
      <c r="BN1665" s="136">
        <v>0.59027777777777779</v>
      </c>
      <c r="BO1665" s="101">
        <v>6.9444444444444441E-3</v>
      </c>
      <c r="BQ1665" t="s">
        <v>94</v>
      </c>
      <c r="BR1665" s="109" t="str">
        <f t="shared" si="25"/>
        <v>SH-25-1654</v>
      </c>
      <c r="BS1665" s="109" t="s">
        <v>295</v>
      </c>
      <c r="BT1665" t="s">
        <v>92</v>
      </c>
      <c r="BU1665" t="s">
        <v>3346</v>
      </c>
    </row>
    <row r="1666" spans="1:73" hidden="1">
      <c r="A1666" s="103" t="s">
        <v>3347</v>
      </c>
      <c r="B1666" s="102">
        <v>45706</v>
      </c>
      <c r="C1666" s="104">
        <f>_xlfn.ISOWEEKNUM(Tabella2[[#This Row],[Date]])</f>
        <v>8</v>
      </c>
      <c r="D1666" s="104" t="s">
        <v>558</v>
      </c>
      <c r="E1666" s="104" t="s">
        <v>284</v>
      </c>
      <c r="F1666" s="104">
        <v>58</v>
      </c>
      <c r="G1666" s="104" t="s">
        <v>257</v>
      </c>
      <c r="H1666" s="105">
        <v>10</v>
      </c>
      <c r="I1666" s="104"/>
      <c r="J1666" s="104" t="s">
        <v>258</v>
      </c>
      <c r="K1666" s="104" t="s">
        <v>83</v>
      </c>
      <c r="L1666" s="104" t="s">
        <v>259</v>
      </c>
      <c r="M1666" s="104" t="s">
        <v>276</v>
      </c>
      <c r="N1666" s="104"/>
      <c r="O1666" s="106"/>
      <c r="P1666" s="111" t="s">
        <v>531</v>
      </c>
      <c r="Q1666" s="153" t="s">
        <v>315</v>
      </c>
      <c r="R1666" s="153" t="s">
        <v>316</v>
      </c>
      <c r="S1666" s="153">
        <v>4.1666666666666657E-2</v>
      </c>
      <c r="T1666" s="153">
        <v>0.54513888888888884</v>
      </c>
      <c r="U1666" s="153">
        <v>0.59375</v>
      </c>
      <c r="V1666" s="153">
        <f>IF(ISBLANK(T1666),"",Tabella2[[#This Row],[ACT STOP]]-Tabella2[[#This Row],[ACT START]])</f>
        <v>4.861111111111116E-2</v>
      </c>
      <c r="W1666" s="104" t="s">
        <v>92</v>
      </c>
      <c r="X1666" s="104" t="s">
        <v>91</v>
      </c>
      <c r="Y1666" s="110"/>
      <c r="Z1666" s="106"/>
      <c r="AA1666" s="104"/>
      <c r="AB1666" s="107"/>
      <c r="AC1666" s="72">
        <v>1</v>
      </c>
      <c r="AH1666" s="70"/>
      <c r="AI1666" s="70"/>
      <c r="AJ1666">
        <v>0</v>
      </c>
      <c r="AL1666" s="70"/>
      <c r="BM1666" s="135">
        <v>0.54513888888888884</v>
      </c>
      <c r="BN1666" s="136">
        <v>0.59375</v>
      </c>
      <c r="BO1666" s="101">
        <v>6.9444444444444441E-3</v>
      </c>
      <c r="BQ1666" t="s">
        <v>102</v>
      </c>
      <c r="BR1666" s="109" t="str">
        <f t="shared" si="25"/>
        <v>SH-25-1655</v>
      </c>
      <c r="BS1666" s="109" t="s">
        <v>552</v>
      </c>
      <c r="BT1666" t="s">
        <v>92</v>
      </c>
      <c r="BU1666" t="s">
        <v>3348</v>
      </c>
    </row>
    <row r="1667" spans="1:73" hidden="1">
      <c r="A1667" s="103" t="s">
        <v>3349</v>
      </c>
      <c r="B1667" s="102">
        <v>45706</v>
      </c>
      <c r="C1667" s="104">
        <f>_xlfn.ISOWEEKNUM(Tabella2[[#This Row],[Date]])</f>
        <v>8</v>
      </c>
      <c r="D1667" s="104" t="s">
        <v>455</v>
      </c>
      <c r="E1667" s="104" t="s">
        <v>284</v>
      </c>
      <c r="F1667" s="104">
        <v>38</v>
      </c>
      <c r="G1667" s="104" t="s">
        <v>257</v>
      </c>
      <c r="H1667" s="105">
        <v>9</v>
      </c>
      <c r="I1667" s="104"/>
      <c r="J1667" s="104" t="s">
        <v>258</v>
      </c>
      <c r="K1667" s="104" t="s">
        <v>79</v>
      </c>
      <c r="L1667" s="104" t="s">
        <v>299</v>
      </c>
      <c r="M1667" s="104" t="s">
        <v>276</v>
      </c>
      <c r="N1667" s="104"/>
      <c r="O1667" s="106" t="str">
        <f>A378</f>
        <v>12780</v>
      </c>
      <c r="P1667" s="111" t="s">
        <v>844</v>
      </c>
      <c r="Q1667" s="153" t="s">
        <v>343</v>
      </c>
      <c r="R1667" s="153" t="s">
        <v>344</v>
      </c>
      <c r="S1667" s="153">
        <v>4.1666666666666657E-2</v>
      </c>
      <c r="T1667" s="153">
        <v>0.60763888888888884</v>
      </c>
      <c r="U1667" s="153">
        <v>0.64930555555555558</v>
      </c>
      <c r="V1667" s="153">
        <f>IF(ISBLANK(T1667),"",Tabella2[[#This Row],[ACT STOP]]-Tabella2[[#This Row],[ACT START]])</f>
        <v>4.1666666666666741E-2</v>
      </c>
      <c r="W1667" s="104" t="s">
        <v>92</v>
      </c>
      <c r="X1667" s="104" t="s">
        <v>91</v>
      </c>
      <c r="Y1667" s="110"/>
      <c r="Z1667" s="106"/>
      <c r="AA1667" s="104"/>
      <c r="AB1667" s="107"/>
      <c r="AC1667" s="72">
        <v>1</v>
      </c>
      <c r="AH1667" s="70"/>
      <c r="AI1667" s="70"/>
      <c r="AJ1667">
        <v>0</v>
      </c>
      <c r="AL1667" s="70"/>
      <c r="BM1667" s="135">
        <v>0.60763888888888884</v>
      </c>
      <c r="BN1667" s="136">
        <v>0.64930555555555558</v>
      </c>
      <c r="BO1667" s="101"/>
      <c r="BR1667" s="109" t="str">
        <f t="shared" si="25"/>
        <v>SH-25-1656</v>
      </c>
      <c r="BS1667" s="109" t="s">
        <v>318</v>
      </c>
      <c r="BT1667" t="s">
        <v>92</v>
      </c>
      <c r="BU1667" t="s">
        <v>3350</v>
      </c>
    </row>
    <row r="1668" spans="1:73" hidden="1">
      <c r="A1668" s="103" t="s">
        <v>3351</v>
      </c>
      <c r="B1668" s="102">
        <v>45706</v>
      </c>
      <c r="C1668" s="104">
        <f>_xlfn.ISOWEEKNUM(Tabella2[[#This Row],[Date]])</f>
        <v>8</v>
      </c>
      <c r="D1668" s="104" t="s">
        <v>348</v>
      </c>
      <c r="E1668" s="104" t="s">
        <v>284</v>
      </c>
      <c r="F1668" s="104">
        <v>55</v>
      </c>
      <c r="G1668" s="104" t="s">
        <v>284</v>
      </c>
      <c r="H1668" s="105">
        <v>23</v>
      </c>
      <c r="I1668" s="104"/>
      <c r="J1668" s="104" t="s">
        <v>258</v>
      </c>
      <c r="K1668" s="104" t="s">
        <v>83</v>
      </c>
      <c r="L1668" s="104" t="s">
        <v>299</v>
      </c>
      <c r="M1668" s="104" t="s">
        <v>276</v>
      </c>
      <c r="N1668" s="104"/>
      <c r="O1668" s="108" t="str">
        <f>A1669</f>
        <v>14071</v>
      </c>
      <c r="P1668" s="111" t="s">
        <v>462</v>
      </c>
      <c r="Q1668" s="153" t="s">
        <v>343</v>
      </c>
      <c r="R1668" s="153" t="s">
        <v>344</v>
      </c>
      <c r="S1668" s="153">
        <v>4.1666666666666657E-2</v>
      </c>
      <c r="T1668" s="153">
        <v>0.60763888888888884</v>
      </c>
      <c r="U1668" s="153">
        <v>0.64930555555555558</v>
      </c>
      <c r="V1668" s="153">
        <f>IF(ISBLANK(T1668),"",Tabella2[[#This Row],[ACT STOP]]-Tabella2[[#This Row],[ACT START]])</f>
        <v>4.1666666666666741E-2</v>
      </c>
      <c r="W1668" s="104" t="s">
        <v>92</v>
      </c>
      <c r="X1668" s="104" t="s">
        <v>91</v>
      </c>
      <c r="Y1668" s="110"/>
      <c r="Z1668" s="106"/>
      <c r="AA1668" s="104"/>
      <c r="AB1668" s="107"/>
      <c r="AC1668" s="72">
        <v>1</v>
      </c>
      <c r="AH1668" s="70"/>
      <c r="AI1668" s="70"/>
      <c r="AJ1668">
        <v>0</v>
      </c>
      <c r="AL1668" s="70"/>
      <c r="BM1668" s="135">
        <v>0.60763888888888884</v>
      </c>
      <c r="BN1668" s="136">
        <v>0.64930555555555558</v>
      </c>
      <c r="BO1668" s="101"/>
      <c r="BR1668" s="109" t="str">
        <f t="shared" si="25"/>
        <v>SH-25-1657</v>
      </c>
      <c r="BS1668" s="109" t="s">
        <v>358</v>
      </c>
      <c r="BT1668" t="s">
        <v>92</v>
      </c>
      <c r="BU1668" t="s">
        <v>3352</v>
      </c>
    </row>
    <row r="1669" spans="1:73" hidden="1">
      <c r="A1669" s="103" t="s">
        <v>3353</v>
      </c>
      <c r="B1669" s="102">
        <v>45706</v>
      </c>
      <c r="C1669" s="104">
        <f>_xlfn.ISOWEEKNUM(Tabella2[[#This Row],[Date]])</f>
        <v>8</v>
      </c>
      <c r="D1669" s="104" t="s">
        <v>558</v>
      </c>
      <c r="E1669" s="104" t="s">
        <v>284</v>
      </c>
      <c r="F1669" s="104">
        <v>61</v>
      </c>
      <c r="G1669" s="104" t="s">
        <v>284</v>
      </c>
      <c r="H1669" s="105">
        <v>9</v>
      </c>
      <c r="I1669" s="104"/>
      <c r="J1669" s="104" t="s">
        <v>258</v>
      </c>
      <c r="K1669" s="104" t="s">
        <v>80</v>
      </c>
      <c r="L1669" s="104" t="s">
        <v>299</v>
      </c>
      <c r="M1669" s="104" t="s">
        <v>276</v>
      </c>
      <c r="N1669" s="104"/>
      <c r="O1669" s="108" t="str">
        <f>A1668</f>
        <v>14070</v>
      </c>
      <c r="P1669" s="111" t="s">
        <v>531</v>
      </c>
      <c r="Q1669" s="153" t="s">
        <v>343</v>
      </c>
      <c r="R1669" s="153" t="s">
        <v>344</v>
      </c>
      <c r="S1669" s="153">
        <v>4.1666666666666657E-2</v>
      </c>
      <c r="T1669" s="153">
        <v>0.60763888888888884</v>
      </c>
      <c r="U1669" s="153">
        <v>0.64930555555555558</v>
      </c>
      <c r="V1669" s="153">
        <f>IF(ISBLANK(T1669),"",Tabella2[[#This Row],[ACT STOP]]-Tabella2[[#This Row],[ACT START]])</f>
        <v>4.1666666666666741E-2</v>
      </c>
      <c r="W1669" s="104" t="s">
        <v>92</v>
      </c>
      <c r="X1669" s="104" t="s">
        <v>91</v>
      </c>
      <c r="Y1669" s="110" t="s">
        <v>3354</v>
      </c>
      <c r="Z1669" s="106"/>
      <c r="AA1669" s="104"/>
      <c r="AB1669" s="107"/>
      <c r="AC1669" s="72">
        <v>1</v>
      </c>
      <c r="AH1669" s="70"/>
      <c r="AI1669" s="70"/>
      <c r="AJ1669">
        <v>0</v>
      </c>
      <c r="AL1669" s="70"/>
      <c r="BL1669" t="s">
        <v>3355</v>
      </c>
      <c r="BM1669" s="135">
        <v>0.60763888888888884</v>
      </c>
      <c r="BN1669" s="136">
        <v>0.64930555555555558</v>
      </c>
      <c r="BO1669" s="101"/>
      <c r="BR1669" s="109" t="str">
        <f t="shared" si="25"/>
        <v>SH-25-1658</v>
      </c>
      <c r="BS1669" s="109" t="s">
        <v>339</v>
      </c>
      <c r="BT1669" t="s">
        <v>92</v>
      </c>
      <c r="BU1669" t="s">
        <v>3356</v>
      </c>
    </row>
    <row r="1670" spans="1:73" hidden="1">
      <c r="A1670" s="103" t="s">
        <v>3357</v>
      </c>
      <c r="B1670" s="102">
        <v>45707</v>
      </c>
      <c r="C1670" s="104">
        <f>_xlfn.ISOWEEKNUM(Tabella2[[#This Row],[Date]])</f>
        <v>8</v>
      </c>
      <c r="D1670" s="104" t="s">
        <v>305</v>
      </c>
      <c r="E1670" s="104" t="s">
        <v>284</v>
      </c>
      <c r="F1670" s="104">
        <v>47</v>
      </c>
      <c r="G1670" s="104" t="s">
        <v>257</v>
      </c>
      <c r="H1670" s="105">
        <v>30</v>
      </c>
      <c r="I1670" s="104"/>
      <c r="J1670" s="104" t="s">
        <v>258</v>
      </c>
      <c r="K1670" s="104" t="s">
        <v>79</v>
      </c>
      <c r="L1670" s="104" t="s">
        <v>299</v>
      </c>
      <c r="M1670" s="104" t="s">
        <v>516</v>
      </c>
      <c r="N1670" s="104"/>
      <c r="O1670" s="108" t="str">
        <f>A379</f>
        <v>12781</v>
      </c>
      <c r="P1670" s="111" t="s">
        <v>1986</v>
      </c>
      <c r="Q1670" s="153" t="s">
        <v>307</v>
      </c>
      <c r="R1670" s="153" t="s">
        <v>308</v>
      </c>
      <c r="S1670" s="153">
        <v>4.1666666666666657E-2</v>
      </c>
      <c r="T1670" s="153">
        <v>0.2951388888888889</v>
      </c>
      <c r="U1670" s="153">
        <v>0.3298611111111111</v>
      </c>
      <c r="V1670" s="153">
        <f>IF(ISBLANK(T1670),"",Tabella2[[#This Row],[ACT STOP]]-Tabella2[[#This Row],[ACT START]])</f>
        <v>3.472222222222221E-2</v>
      </c>
      <c r="W1670" s="104" t="s">
        <v>92</v>
      </c>
      <c r="X1670" s="104" t="s">
        <v>91</v>
      </c>
      <c r="Y1670" s="110"/>
      <c r="Z1670" s="106"/>
      <c r="AA1670" s="104"/>
      <c r="AB1670" s="107"/>
      <c r="AC1670" s="72">
        <v>1</v>
      </c>
      <c r="AH1670" s="70"/>
      <c r="AI1670" s="70"/>
      <c r="AJ1670">
        <v>0</v>
      </c>
      <c r="AL1670" s="70"/>
      <c r="BM1670" s="135">
        <v>0.2951388888888889</v>
      </c>
      <c r="BN1670" s="136">
        <v>0.3298611111111111</v>
      </c>
      <c r="BO1670" s="101"/>
      <c r="BR1670" s="109" t="str">
        <f t="shared" si="25"/>
        <v>SH-25-1659</v>
      </c>
      <c r="BS1670" s="109" t="s">
        <v>279</v>
      </c>
      <c r="BT1670" t="s">
        <v>92</v>
      </c>
      <c r="BU1670" t="s">
        <v>3358</v>
      </c>
    </row>
    <row r="1671" spans="1:73" hidden="1">
      <c r="A1671" s="103" t="s">
        <v>3359</v>
      </c>
      <c r="B1671" s="102">
        <v>45707</v>
      </c>
      <c r="C1671" s="104">
        <f>_xlfn.ISOWEEKNUM(Tabella2[[#This Row],[Date]])</f>
        <v>8</v>
      </c>
      <c r="D1671" s="104" t="s">
        <v>421</v>
      </c>
      <c r="E1671" s="104" t="s">
        <v>327</v>
      </c>
      <c r="F1671" s="104">
        <v>71</v>
      </c>
      <c r="G1671" s="104" t="s">
        <v>284</v>
      </c>
      <c r="H1671" s="105">
        <v>22</v>
      </c>
      <c r="I1671" s="104" t="s">
        <v>258</v>
      </c>
      <c r="J1671" s="104"/>
      <c r="K1671" s="104" t="s">
        <v>83</v>
      </c>
      <c r="L1671" s="104" t="s">
        <v>259</v>
      </c>
      <c r="M1671" s="104" t="s">
        <v>1846</v>
      </c>
      <c r="N1671" s="104"/>
      <c r="O1671" s="106"/>
      <c r="P1671" s="111" t="s">
        <v>3316</v>
      </c>
      <c r="Q1671" s="153" t="s">
        <v>307</v>
      </c>
      <c r="R1671" s="153" t="s">
        <v>308</v>
      </c>
      <c r="S1671" s="153">
        <v>4.1666666666666657E-2</v>
      </c>
      <c r="T1671" s="153" t="s">
        <v>307</v>
      </c>
      <c r="U1671" s="153">
        <v>0.3298611111111111</v>
      </c>
      <c r="V1671" s="153">
        <f>IF(ISBLANK(T1671),"",Tabella2[[#This Row],[ACT STOP]]-Tabella2[[#This Row],[ACT START]])</f>
        <v>3.472222222222221E-2</v>
      </c>
      <c r="W1671" s="104" t="s">
        <v>92</v>
      </c>
      <c r="X1671" s="104" t="s">
        <v>91</v>
      </c>
      <c r="Y1671" s="110"/>
      <c r="Z1671" s="106"/>
      <c r="AA1671" s="104"/>
      <c r="AB1671" s="107"/>
      <c r="AC1671" s="72">
        <v>1</v>
      </c>
      <c r="AH1671" s="70"/>
      <c r="AI1671" s="70"/>
      <c r="AJ1671">
        <v>0</v>
      </c>
      <c r="AL1671" s="70"/>
      <c r="BM1671" s="135" t="s">
        <v>307</v>
      </c>
      <c r="BN1671" s="136">
        <v>0.3298611111111111</v>
      </c>
      <c r="BO1671" s="101"/>
      <c r="BR1671" s="109" t="str">
        <f t="shared" si="25"/>
        <v>SH-25-1660</v>
      </c>
      <c r="BS1671" s="109" t="s">
        <v>295</v>
      </c>
      <c r="BT1671" t="s">
        <v>92</v>
      </c>
      <c r="BU1671" t="s">
        <v>3360</v>
      </c>
    </row>
    <row r="1672" spans="1:73" hidden="1">
      <c r="A1672" s="103" t="s">
        <v>3361</v>
      </c>
      <c r="B1672" s="102">
        <v>45707</v>
      </c>
      <c r="C1672" s="104">
        <f>_xlfn.ISOWEEKNUM(Tabella2[[#This Row],[Date]])</f>
        <v>8</v>
      </c>
      <c r="D1672" s="104" t="s">
        <v>1914</v>
      </c>
      <c r="E1672" s="104" t="s">
        <v>284</v>
      </c>
      <c r="F1672" s="104">
        <v>40</v>
      </c>
      <c r="G1672" s="104" t="s">
        <v>257</v>
      </c>
      <c r="H1672" s="105">
        <v>17</v>
      </c>
      <c r="I1672" s="104"/>
      <c r="J1672" s="104" t="s">
        <v>258</v>
      </c>
      <c r="K1672" s="104" t="s">
        <v>79</v>
      </c>
      <c r="L1672" s="104" t="s">
        <v>299</v>
      </c>
      <c r="M1672" s="104" t="s">
        <v>276</v>
      </c>
      <c r="N1672" s="104"/>
      <c r="O1672" s="108" t="str">
        <f>A381</f>
        <v>12783</v>
      </c>
      <c r="P1672" s="111" t="s">
        <v>2947</v>
      </c>
      <c r="Q1672" s="153" t="s">
        <v>330</v>
      </c>
      <c r="R1672" s="153" t="s">
        <v>331</v>
      </c>
      <c r="S1672" s="153">
        <v>4.1666666666666657E-2</v>
      </c>
      <c r="T1672" s="153">
        <v>0.3576388888888889</v>
      </c>
      <c r="U1672" s="153">
        <v>0.39930555555555558</v>
      </c>
      <c r="V1672" s="153">
        <f>IF(ISBLANK(T1672),"",Tabella2[[#This Row],[ACT STOP]]-Tabella2[[#This Row],[ACT START]])</f>
        <v>4.1666666666666685E-2</v>
      </c>
      <c r="W1672" s="104" t="s">
        <v>92</v>
      </c>
      <c r="X1672" s="104" t="s">
        <v>91</v>
      </c>
      <c r="Y1672" s="110"/>
      <c r="Z1672" s="106"/>
      <c r="AA1672" s="104"/>
      <c r="AB1672" s="107"/>
      <c r="AC1672" s="72">
        <v>1</v>
      </c>
      <c r="AH1672" s="70"/>
      <c r="AI1672" s="70"/>
      <c r="AJ1672">
        <v>0</v>
      </c>
      <c r="AL1672" s="70"/>
      <c r="BM1672" s="135">
        <v>0.3576388888888889</v>
      </c>
      <c r="BN1672" s="136">
        <v>0.39930555555555558</v>
      </c>
      <c r="BO1672" s="101"/>
      <c r="BR1672" s="109" t="str">
        <f t="shared" si="25"/>
        <v>SH-25-1661</v>
      </c>
      <c r="BS1672" s="109" t="s">
        <v>393</v>
      </c>
      <c r="BT1672" t="s">
        <v>92</v>
      </c>
      <c r="BU1672" t="s">
        <v>3362</v>
      </c>
    </row>
    <row r="1673" spans="1:73" hidden="1">
      <c r="A1673" s="103" t="s">
        <v>3363</v>
      </c>
      <c r="B1673" s="102">
        <v>45707</v>
      </c>
      <c r="C1673" s="104">
        <f>_xlfn.ISOWEEKNUM(Tabella2[[#This Row],[Date]])</f>
        <v>8</v>
      </c>
      <c r="D1673" s="104" t="s">
        <v>558</v>
      </c>
      <c r="E1673" s="104" t="s">
        <v>284</v>
      </c>
      <c r="F1673" s="104">
        <v>59</v>
      </c>
      <c r="G1673" s="104" t="s">
        <v>257</v>
      </c>
      <c r="H1673" s="105">
        <v>5</v>
      </c>
      <c r="I1673" s="104"/>
      <c r="J1673" s="104" t="s">
        <v>258</v>
      </c>
      <c r="K1673" s="104" t="s">
        <v>83</v>
      </c>
      <c r="L1673" s="104" t="s">
        <v>259</v>
      </c>
      <c r="M1673" s="104" t="s">
        <v>276</v>
      </c>
      <c r="N1673" s="104"/>
      <c r="O1673" s="106"/>
      <c r="P1673" s="111" t="s">
        <v>531</v>
      </c>
      <c r="Q1673" s="153" t="s">
        <v>330</v>
      </c>
      <c r="R1673" s="153" t="s">
        <v>331</v>
      </c>
      <c r="S1673" s="153">
        <v>4.1666666666666657E-2</v>
      </c>
      <c r="T1673" s="153">
        <v>0.3576388888888889</v>
      </c>
      <c r="U1673" s="153">
        <v>0.39930555555555558</v>
      </c>
      <c r="V1673" s="153">
        <f>IF(ISBLANK(T1673),"",Tabella2[[#This Row],[ACT STOP]]-Tabella2[[#This Row],[ACT START]])</f>
        <v>4.1666666666666685E-2</v>
      </c>
      <c r="W1673" s="104" t="s">
        <v>92</v>
      </c>
      <c r="X1673" s="104" t="s">
        <v>91</v>
      </c>
      <c r="Y1673" s="110"/>
      <c r="Z1673" s="106"/>
      <c r="AA1673" s="104"/>
      <c r="AB1673" s="107"/>
      <c r="AC1673" s="72">
        <v>1</v>
      </c>
      <c r="AH1673" s="70"/>
      <c r="AI1673" s="70"/>
      <c r="AJ1673">
        <v>0</v>
      </c>
      <c r="AL1673" s="70"/>
      <c r="BM1673" s="135">
        <v>0.3576388888888889</v>
      </c>
      <c r="BN1673" s="136">
        <v>0.39930555555555558</v>
      </c>
      <c r="BO1673" s="101"/>
      <c r="BR1673" s="109" t="str">
        <f t="shared" si="25"/>
        <v>SH-25-1662</v>
      </c>
      <c r="BS1673" s="109" t="s">
        <v>416</v>
      </c>
      <c r="BT1673" t="s">
        <v>92</v>
      </c>
      <c r="BU1673" t="s">
        <v>3364</v>
      </c>
    </row>
    <row r="1674" spans="1:73" hidden="1">
      <c r="A1674" s="103" t="s">
        <v>3365</v>
      </c>
      <c r="B1674" s="102">
        <v>45707</v>
      </c>
      <c r="C1674" s="104">
        <f>_xlfn.ISOWEEKNUM(Tabella2[[#This Row],[Date]])</f>
        <v>8</v>
      </c>
      <c r="D1674" s="104" t="s">
        <v>321</v>
      </c>
      <c r="E1674" s="104" t="s">
        <v>284</v>
      </c>
      <c r="F1674" s="104">
        <v>53</v>
      </c>
      <c r="G1674" s="104" t="s">
        <v>284</v>
      </c>
      <c r="H1674" s="105">
        <v>23</v>
      </c>
      <c r="I1674" s="104"/>
      <c r="J1674" s="104" t="s">
        <v>258</v>
      </c>
      <c r="K1674" s="104" t="s">
        <v>80</v>
      </c>
      <c r="L1674" s="104" t="s">
        <v>259</v>
      </c>
      <c r="M1674" s="104" t="s">
        <v>276</v>
      </c>
      <c r="N1674" s="104"/>
      <c r="O1674" s="106"/>
      <c r="P1674" s="111" t="s">
        <v>277</v>
      </c>
      <c r="Q1674" s="153" t="s">
        <v>330</v>
      </c>
      <c r="R1674" s="153" t="s">
        <v>331</v>
      </c>
      <c r="S1674" s="153">
        <v>4.1666666666666657E-2</v>
      </c>
      <c r="T1674" s="153">
        <v>0.3576388888888889</v>
      </c>
      <c r="U1674" s="153">
        <v>0.39930555555555558</v>
      </c>
      <c r="V1674" s="153">
        <f>IF(ISBLANK(T1674),"",Tabella2[[#This Row],[ACT STOP]]-Tabella2[[#This Row],[ACT START]])</f>
        <v>4.1666666666666685E-2</v>
      </c>
      <c r="W1674" s="104" t="s">
        <v>92</v>
      </c>
      <c r="X1674" s="104" t="s">
        <v>91</v>
      </c>
      <c r="Y1674" s="110"/>
      <c r="Z1674" s="106"/>
      <c r="AA1674" s="104"/>
      <c r="AB1674" s="107"/>
      <c r="AC1674" s="72">
        <v>1</v>
      </c>
      <c r="AH1674" s="70"/>
      <c r="AI1674" s="70"/>
      <c r="AJ1674">
        <v>0</v>
      </c>
      <c r="AL1674" s="70"/>
      <c r="BM1674" s="135">
        <v>0.3576388888888889</v>
      </c>
      <c r="BN1674" s="136">
        <v>0.39930555555555558</v>
      </c>
      <c r="BO1674" s="101"/>
      <c r="BR1674" s="109" t="str">
        <f t="shared" si="25"/>
        <v>SH-25-1663</v>
      </c>
      <c r="BS1674" s="109" t="s">
        <v>358</v>
      </c>
      <c r="BT1674" t="s">
        <v>92</v>
      </c>
      <c r="BU1674" t="s">
        <v>3366</v>
      </c>
    </row>
    <row r="1675" spans="1:73" hidden="1">
      <c r="A1675" s="103" t="s">
        <v>3367</v>
      </c>
      <c r="B1675" s="102">
        <v>45707</v>
      </c>
      <c r="C1675" s="104">
        <f>_xlfn.ISOWEEKNUM(Tabella2[[#This Row],[Date]])</f>
        <v>8</v>
      </c>
      <c r="D1675" s="104" t="s">
        <v>1914</v>
      </c>
      <c r="E1675" s="104" t="s">
        <v>284</v>
      </c>
      <c r="F1675" s="104">
        <v>39</v>
      </c>
      <c r="G1675" s="104" t="s">
        <v>257</v>
      </c>
      <c r="H1675" s="105">
        <v>9</v>
      </c>
      <c r="I1675" s="104"/>
      <c r="J1675" s="104" t="s">
        <v>258</v>
      </c>
      <c r="K1675" s="104" t="s">
        <v>83</v>
      </c>
      <c r="L1675" s="104" t="s">
        <v>299</v>
      </c>
      <c r="M1675" s="104" t="s">
        <v>276</v>
      </c>
      <c r="N1675" s="104"/>
      <c r="O1675" s="108" t="str">
        <f>A382</f>
        <v>12784</v>
      </c>
      <c r="P1675" s="111" t="s">
        <v>456</v>
      </c>
      <c r="Q1675" s="153" t="s">
        <v>336</v>
      </c>
      <c r="R1675" s="153" t="s">
        <v>337</v>
      </c>
      <c r="S1675" s="153">
        <v>4.1666666666666657E-2</v>
      </c>
      <c r="T1675" s="153">
        <v>0.4201388888888889</v>
      </c>
      <c r="U1675" s="153">
        <v>0.46180555555555558</v>
      </c>
      <c r="V1675" s="153">
        <f>IF(ISBLANK(T1675),"",Tabella2[[#This Row],[ACT STOP]]-Tabella2[[#This Row],[ACT START]])</f>
        <v>4.1666666666666685E-2</v>
      </c>
      <c r="W1675" s="104" t="s">
        <v>92</v>
      </c>
      <c r="X1675" s="104" t="s">
        <v>91</v>
      </c>
      <c r="Y1675" s="110"/>
      <c r="Z1675" s="106"/>
      <c r="AA1675" s="104"/>
      <c r="AB1675" s="107"/>
      <c r="AC1675" s="72">
        <v>1</v>
      </c>
      <c r="AH1675" s="70"/>
      <c r="AI1675" s="70"/>
      <c r="AJ1675">
        <v>0</v>
      </c>
      <c r="AL1675" s="70"/>
      <c r="BM1675" s="135">
        <v>0.4201388888888889</v>
      </c>
      <c r="BN1675" s="136">
        <v>0.46180555555555558</v>
      </c>
      <c r="BO1675" s="101"/>
      <c r="BR1675" s="109" t="str">
        <f t="shared" si="25"/>
        <v>SH-25-1664</v>
      </c>
      <c r="BS1675" s="109" t="s">
        <v>318</v>
      </c>
      <c r="BT1675" t="s">
        <v>92</v>
      </c>
      <c r="BU1675" t="s">
        <v>3368</v>
      </c>
    </row>
    <row r="1676" spans="1:73" hidden="1">
      <c r="A1676" s="103" t="s">
        <v>3369</v>
      </c>
      <c r="B1676" s="102">
        <v>45707</v>
      </c>
      <c r="C1676" s="104">
        <f>_xlfn.ISOWEEKNUM(Tabella2[[#This Row],[Date]])</f>
        <v>8</v>
      </c>
      <c r="D1676" s="104" t="s">
        <v>305</v>
      </c>
      <c r="E1676" s="104" t="s">
        <v>284</v>
      </c>
      <c r="F1676" s="104">
        <v>46</v>
      </c>
      <c r="G1676" s="104" t="s">
        <v>257</v>
      </c>
      <c r="H1676" s="105">
        <v>10</v>
      </c>
      <c r="I1676" s="104"/>
      <c r="J1676" s="104" t="s">
        <v>258</v>
      </c>
      <c r="K1676" s="104" t="s">
        <v>79</v>
      </c>
      <c r="L1676" s="104" t="s">
        <v>299</v>
      </c>
      <c r="M1676" s="104" t="s">
        <v>516</v>
      </c>
      <c r="N1676" s="104"/>
      <c r="O1676" s="108" t="str">
        <f>A1677</f>
        <v>14079</v>
      </c>
      <c r="P1676" s="111" t="s">
        <v>1986</v>
      </c>
      <c r="Q1676" s="153" t="s">
        <v>349</v>
      </c>
      <c r="R1676" s="153" t="s">
        <v>350</v>
      </c>
      <c r="S1676" s="153">
        <v>4.1666666666666657E-2</v>
      </c>
      <c r="T1676" s="153">
        <v>0.4826388888888889</v>
      </c>
      <c r="U1676" s="153">
        <v>0.52430555555555558</v>
      </c>
      <c r="V1676" s="153">
        <f>IF(ISBLANK(T1676),"",Tabella2[[#This Row],[ACT STOP]]-Tabella2[[#This Row],[ACT START]])</f>
        <v>4.1666666666666685E-2</v>
      </c>
      <c r="W1676" s="104" t="s">
        <v>92</v>
      </c>
      <c r="X1676" s="104" t="s">
        <v>91</v>
      </c>
      <c r="Y1676" s="110"/>
      <c r="Z1676" s="106"/>
      <c r="AA1676" s="104"/>
      <c r="AB1676" s="107"/>
      <c r="AC1676" s="72">
        <v>1</v>
      </c>
      <c r="AH1676" s="70"/>
      <c r="AI1676" s="70"/>
      <c r="AJ1676">
        <v>0</v>
      </c>
      <c r="AL1676" s="70"/>
      <c r="BM1676" s="135">
        <v>0.4826388888888889</v>
      </c>
      <c r="BN1676" s="136">
        <v>0.52430555555555558</v>
      </c>
      <c r="BO1676" s="101"/>
      <c r="BR1676" s="109" t="str">
        <f t="shared" si="25"/>
        <v>SH-25-1665</v>
      </c>
      <c r="BS1676" s="109" t="s">
        <v>552</v>
      </c>
      <c r="BT1676" t="s">
        <v>92</v>
      </c>
      <c r="BU1676" t="s">
        <v>3370</v>
      </c>
    </row>
    <row r="1677" spans="1:73" hidden="1">
      <c r="A1677" s="103" t="s">
        <v>3371</v>
      </c>
      <c r="B1677" s="102">
        <v>45707</v>
      </c>
      <c r="C1677" s="104">
        <f>_xlfn.ISOWEEKNUM(Tabella2[[#This Row],[Date]])</f>
        <v>8</v>
      </c>
      <c r="D1677" s="104" t="s">
        <v>305</v>
      </c>
      <c r="E1677" s="104" t="s">
        <v>284</v>
      </c>
      <c r="F1677" s="104">
        <v>45</v>
      </c>
      <c r="G1677" s="104" t="s">
        <v>257</v>
      </c>
      <c r="H1677" s="105">
        <v>12</v>
      </c>
      <c r="I1677" s="104"/>
      <c r="J1677" s="104" t="s">
        <v>258</v>
      </c>
      <c r="K1677" s="104" t="s">
        <v>78</v>
      </c>
      <c r="L1677" s="104" t="s">
        <v>299</v>
      </c>
      <c r="M1677" s="104" t="s">
        <v>516</v>
      </c>
      <c r="N1677" s="104"/>
      <c r="O1677" s="108" t="str">
        <f>A1676</f>
        <v>14078</v>
      </c>
      <c r="P1677" s="111" t="s">
        <v>1986</v>
      </c>
      <c r="Q1677" s="153">
        <v>0.4826388888888889</v>
      </c>
      <c r="R1677" s="153">
        <v>0.52430555555555558</v>
      </c>
      <c r="S1677" s="153">
        <v>4.1666666666666657E-2</v>
      </c>
      <c r="T1677" s="153">
        <v>0.4826388888888889</v>
      </c>
      <c r="U1677" s="153">
        <v>0.52430555555555558</v>
      </c>
      <c r="V1677" s="153">
        <f>IF(ISBLANK(T1677),"",Tabella2[[#This Row],[ACT STOP]]-Tabella2[[#This Row],[ACT START]])</f>
        <v>4.1666666666666685E-2</v>
      </c>
      <c r="W1677" s="104" t="s">
        <v>92</v>
      </c>
      <c r="X1677" s="104" t="s">
        <v>91</v>
      </c>
      <c r="Y1677" s="110"/>
      <c r="Z1677" s="106"/>
      <c r="AA1677" s="104"/>
      <c r="AB1677" s="107"/>
      <c r="AC1677" s="72">
        <v>1</v>
      </c>
      <c r="AH1677" s="70"/>
      <c r="AI1677" s="70"/>
      <c r="AJ1677">
        <v>0</v>
      </c>
      <c r="AL1677" s="70"/>
      <c r="BM1677" s="135">
        <v>0.4826388888888889</v>
      </c>
      <c r="BN1677" s="136">
        <v>0.52430555555555558</v>
      </c>
      <c r="BO1677" s="101"/>
      <c r="BR1677" s="109" t="str">
        <f t="shared" ref="BR1677:BR1740" si="26">_xlfn.CONCAT(LEFT(BR1676,6),TEXT(RIGHT(BR1676,4)+1,"0000"))</f>
        <v>SH-25-1666</v>
      </c>
      <c r="BS1677" s="109" t="s">
        <v>266</v>
      </c>
      <c r="BT1677" t="s">
        <v>92</v>
      </c>
      <c r="BU1677" t="s">
        <v>3372</v>
      </c>
    </row>
    <row r="1678" spans="1:73" hidden="1">
      <c r="A1678" s="103" t="s">
        <v>3373</v>
      </c>
      <c r="B1678" s="102">
        <v>45707</v>
      </c>
      <c r="C1678" s="104">
        <f>_xlfn.ISOWEEKNUM(Tabella2[[#This Row],[Date]])</f>
        <v>8</v>
      </c>
      <c r="D1678" s="104" t="s">
        <v>321</v>
      </c>
      <c r="E1678" s="104" t="s">
        <v>284</v>
      </c>
      <c r="F1678" s="104">
        <v>54</v>
      </c>
      <c r="G1678" s="104" t="s">
        <v>257</v>
      </c>
      <c r="H1678" s="105">
        <v>17</v>
      </c>
      <c r="I1678" s="104"/>
      <c r="J1678" s="104" t="s">
        <v>258</v>
      </c>
      <c r="K1678" s="104" t="s">
        <v>83</v>
      </c>
      <c r="L1678" s="104" t="s">
        <v>259</v>
      </c>
      <c r="M1678" s="104" t="s">
        <v>276</v>
      </c>
      <c r="N1678" s="104"/>
      <c r="O1678" s="106"/>
      <c r="P1678" s="111" t="s">
        <v>531</v>
      </c>
      <c r="Q1678" s="153" t="s">
        <v>349</v>
      </c>
      <c r="R1678" s="153" t="s">
        <v>350</v>
      </c>
      <c r="S1678" s="153">
        <v>4.1666666666666657E-2</v>
      </c>
      <c r="T1678" s="153">
        <v>0.4826388888888889</v>
      </c>
      <c r="U1678" s="153">
        <v>0.52430555555555558</v>
      </c>
      <c r="V1678" s="153">
        <f>IF(ISBLANK(T1678),"",Tabella2[[#This Row],[ACT STOP]]-Tabella2[[#This Row],[ACT START]])</f>
        <v>4.1666666666666685E-2</v>
      </c>
      <c r="W1678" s="104" t="s">
        <v>92</v>
      </c>
      <c r="X1678" s="104" t="s">
        <v>91</v>
      </c>
      <c r="Y1678" s="110"/>
      <c r="Z1678" s="106"/>
      <c r="AA1678" s="104"/>
      <c r="AB1678" s="107"/>
      <c r="AC1678" s="72">
        <v>1</v>
      </c>
      <c r="AH1678" s="70"/>
      <c r="AI1678" s="70"/>
      <c r="AJ1678">
        <v>0</v>
      </c>
      <c r="AL1678" s="70"/>
      <c r="BM1678" s="135">
        <v>0.4826388888888889</v>
      </c>
      <c r="BN1678" s="136">
        <v>0.52430555555555558</v>
      </c>
      <c r="BO1678" s="101"/>
      <c r="BR1678" s="109" t="str">
        <f t="shared" si="26"/>
        <v>SH-25-1667</v>
      </c>
      <c r="BS1678" s="109" t="s">
        <v>393</v>
      </c>
      <c r="BT1678" t="s">
        <v>92</v>
      </c>
      <c r="BU1678" t="s">
        <v>3374</v>
      </c>
    </row>
    <row r="1679" spans="1:73" hidden="1">
      <c r="A1679" s="103" t="s">
        <v>3375</v>
      </c>
      <c r="B1679" s="102">
        <v>45707</v>
      </c>
      <c r="C1679" s="104">
        <f>_xlfn.ISOWEEKNUM(Tabella2[[#This Row],[Date]])</f>
        <v>8</v>
      </c>
      <c r="D1679" s="104" t="s">
        <v>1914</v>
      </c>
      <c r="E1679" s="104" t="s">
        <v>284</v>
      </c>
      <c r="F1679" s="104">
        <v>40</v>
      </c>
      <c r="G1679" s="104" t="s">
        <v>257</v>
      </c>
      <c r="H1679" s="105">
        <v>2</v>
      </c>
      <c r="I1679" s="104"/>
      <c r="J1679" s="104" t="s">
        <v>258</v>
      </c>
      <c r="K1679" s="104" t="s">
        <v>83</v>
      </c>
      <c r="L1679" s="104" t="s">
        <v>299</v>
      </c>
      <c r="M1679" s="104" t="s">
        <v>276</v>
      </c>
      <c r="N1679" s="104"/>
      <c r="O1679" s="108" t="str">
        <f>A383</f>
        <v>12785</v>
      </c>
      <c r="P1679" s="111" t="s">
        <v>456</v>
      </c>
      <c r="Q1679" s="153" t="s">
        <v>315</v>
      </c>
      <c r="R1679" s="153" t="s">
        <v>316</v>
      </c>
      <c r="S1679" s="153">
        <v>4.1666666666666657E-2</v>
      </c>
      <c r="T1679" s="153">
        <v>0.54513888888888884</v>
      </c>
      <c r="U1679" s="153">
        <v>0.58680555555555558</v>
      </c>
      <c r="V1679" s="153">
        <f>IF(ISBLANK(T1679),"",Tabella2[[#This Row],[ACT STOP]]-Tabella2[[#This Row],[ACT START]])</f>
        <v>4.1666666666666741E-2</v>
      </c>
      <c r="W1679" s="104" t="s">
        <v>92</v>
      </c>
      <c r="X1679" s="104" t="s">
        <v>91</v>
      </c>
      <c r="Y1679" s="110"/>
      <c r="Z1679" s="106"/>
      <c r="AA1679" s="104"/>
      <c r="AB1679" s="107"/>
      <c r="AC1679" s="72">
        <v>1</v>
      </c>
      <c r="AH1679" s="70"/>
      <c r="AI1679" s="70"/>
      <c r="AJ1679">
        <v>0</v>
      </c>
      <c r="AL1679" s="70"/>
      <c r="BM1679" s="135">
        <v>0.54513888888888884</v>
      </c>
      <c r="BN1679" s="136">
        <v>0.58680555555555558</v>
      </c>
      <c r="BO1679" s="101"/>
      <c r="BR1679" s="109" t="str">
        <f t="shared" si="26"/>
        <v>SH-25-1668</v>
      </c>
      <c r="BS1679" s="109" t="s">
        <v>368</v>
      </c>
      <c r="BT1679" t="s">
        <v>92</v>
      </c>
      <c r="BU1679" t="s">
        <v>3376</v>
      </c>
    </row>
    <row r="1680" spans="1:73" hidden="1">
      <c r="A1680" s="103" t="s">
        <v>3377</v>
      </c>
      <c r="B1680" s="102">
        <v>45707</v>
      </c>
      <c r="C1680" s="104">
        <f>_xlfn.ISOWEEKNUM(Tabella2[[#This Row],[Date]])</f>
        <v>8</v>
      </c>
      <c r="D1680" s="104" t="s">
        <v>321</v>
      </c>
      <c r="E1680" s="104" t="s">
        <v>284</v>
      </c>
      <c r="F1680" s="104">
        <v>53</v>
      </c>
      <c r="G1680" s="104" t="s">
        <v>284</v>
      </c>
      <c r="H1680" s="105">
        <v>22</v>
      </c>
      <c r="I1680" s="104"/>
      <c r="J1680" s="104" t="s">
        <v>258</v>
      </c>
      <c r="K1680" s="104" t="s">
        <v>79</v>
      </c>
      <c r="L1680" s="104" t="s">
        <v>259</v>
      </c>
      <c r="M1680" s="104" t="s">
        <v>276</v>
      </c>
      <c r="N1680" s="104"/>
      <c r="O1680" s="106"/>
      <c r="P1680" s="111" t="s">
        <v>531</v>
      </c>
      <c r="Q1680" s="153" t="s">
        <v>315</v>
      </c>
      <c r="R1680" s="153" t="s">
        <v>316</v>
      </c>
      <c r="S1680" s="153">
        <v>4.1666666666666657E-2</v>
      </c>
      <c r="T1680" s="153">
        <v>0.54513888888888884</v>
      </c>
      <c r="U1680" s="153">
        <v>0.58680555555555558</v>
      </c>
      <c r="V1680" s="153">
        <f>IF(ISBLANK(T1680),"",Tabella2[[#This Row],[ACT STOP]]-Tabella2[[#This Row],[ACT START]])</f>
        <v>4.1666666666666741E-2</v>
      </c>
      <c r="W1680" s="104" t="s">
        <v>92</v>
      </c>
      <c r="X1680" s="104" t="s">
        <v>91</v>
      </c>
      <c r="Y1680" s="110"/>
      <c r="Z1680" s="106"/>
      <c r="AA1680" s="104"/>
      <c r="AB1680" s="107"/>
      <c r="AC1680" s="72">
        <v>1</v>
      </c>
      <c r="AH1680" s="70"/>
      <c r="AI1680" s="70"/>
      <c r="AJ1680">
        <v>0</v>
      </c>
      <c r="AL1680" s="70"/>
      <c r="BM1680" s="135">
        <v>0.54513888888888884</v>
      </c>
      <c r="BN1680" s="136">
        <v>0.58680555555555558</v>
      </c>
      <c r="BO1680" s="101"/>
      <c r="BR1680" s="109" t="str">
        <f t="shared" si="26"/>
        <v>SH-25-1669</v>
      </c>
      <c r="BS1680" s="109" t="s">
        <v>295</v>
      </c>
      <c r="BT1680" t="s">
        <v>92</v>
      </c>
      <c r="BU1680" t="s">
        <v>3378</v>
      </c>
    </row>
    <row r="1681" spans="1:73" hidden="1">
      <c r="A1681" s="103" t="s">
        <v>3379</v>
      </c>
      <c r="B1681" s="102">
        <v>45707</v>
      </c>
      <c r="C1681" s="104">
        <f>_xlfn.ISOWEEKNUM(Tabella2[[#This Row],[Date]])</f>
        <v>8</v>
      </c>
      <c r="D1681" s="104" t="s">
        <v>455</v>
      </c>
      <c r="E1681" s="104" t="s">
        <v>284</v>
      </c>
      <c r="F1681" s="104">
        <v>37</v>
      </c>
      <c r="G1681" s="104" t="s">
        <v>257</v>
      </c>
      <c r="H1681" s="105">
        <v>13</v>
      </c>
      <c r="I1681" s="104"/>
      <c r="J1681" s="104" t="s">
        <v>258</v>
      </c>
      <c r="K1681" s="104" t="s">
        <v>83</v>
      </c>
      <c r="L1681" s="104" t="s">
        <v>299</v>
      </c>
      <c r="M1681" s="104" t="s">
        <v>276</v>
      </c>
      <c r="N1681" s="104"/>
      <c r="O1681" s="108" t="str">
        <f>A385</f>
        <v>12787</v>
      </c>
      <c r="P1681" s="111" t="s">
        <v>844</v>
      </c>
      <c r="Q1681" s="153" t="s">
        <v>343</v>
      </c>
      <c r="R1681" s="153" t="s">
        <v>344</v>
      </c>
      <c r="S1681" s="153">
        <v>4.1666666666666657E-2</v>
      </c>
      <c r="T1681" s="153">
        <v>0.60763888888888884</v>
      </c>
      <c r="U1681" s="153">
        <v>0.64930555555555558</v>
      </c>
      <c r="V1681" s="153">
        <f>IF(ISBLANK(T1681),"",Tabella2[[#This Row],[ACT STOP]]-Tabella2[[#This Row],[ACT START]])</f>
        <v>4.1666666666666741E-2</v>
      </c>
      <c r="W1681" s="104" t="s">
        <v>92</v>
      </c>
      <c r="X1681" s="104" t="s">
        <v>91</v>
      </c>
      <c r="Y1681" s="110"/>
      <c r="Z1681" s="106"/>
      <c r="AA1681" s="104"/>
      <c r="AB1681" s="107"/>
      <c r="AC1681" s="72">
        <v>1</v>
      </c>
      <c r="AH1681" s="70"/>
      <c r="AI1681" s="70"/>
      <c r="AJ1681">
        <v>0</v>
      </c>
      <c r="AL1681" s="70"/>
      <c r="BM1681" s="135">
        <v>0.60763888888888884</v>
      </c>
      <c r="BN1681" s="136">
        <v>0.64930555555555558</v>
      </c>
      <c r="BO1681" s="101"/>
      <c r="BR1681" s="109" t="str">
        <f t="shared" si="26"/>
        <v>SH-25-1670</v>
      </c>
      <c r="BS1681" s="109" t="s">
        <v>427</v>
      </c>
      <c r="BT1681" t="s">
        <v>92</v>
      </c>
      <c r="BU1681" t="s">
        <v>3380</v>
      </c>
    </row>
    <row r="1682" spans="1:73" hidden="1">
      <c r="A1682" s="103" t="s">
        <v>3381</v>
      </c>
      <c r="B1682" s="102">
        <v>45708</v>
      </c>
      <c r="C1682" s="104">
        <f>_xlfn.ISOWEEKNUM(Tabella2[[#This Row],[Date]])</f>
        <v>8</v>
      </c>
      <c r="D1682" s="104" t="s">
        <v>275</v>
      </c>
      <c r="E1682" s="104" t="s">
        <v>256</v>
      </c>
      <c r="F1682" s="104">
        <v>57</v>
      </c>
      <c r="G1682" s="104" t="s">
        <v>257</v>
      </c>
      <c r="H1682" s="105">
        <v>17</v>
      </c>
      <c r="I1682" s="104" t="s">
        <v>258</v>
      </c>
      <c r="J1682" s="104"/>
      <c r="K1682" s="104" t="s">
        <v>79</v>
      </c>
      <c r="L1682" s="104" t="s">
        <v>299</v>
      </c>
      <c r="M1682" s="104" t="s">
        <v>328</v>
      </c>
      <c r="N1682" s="104"/>
      <c r="O1682" s="108" t="str">
        <f>A386</f>
        <v>12788</v>
      </c>
      <c r="P1682" s="111" t="s">
        <v>3382</v>
      </c>
      <c r="Q1682" s="153" t="s">
        <v>307</v>
      </c>
      <c r="R1682" s="153" t="s">
        <v>308</v>
      </c>
      <c r="S1682" s="153">
        <v>4.1666666666666657E-2</v>
      </c>
      <c r="T1682" s="153">
        <v>0.2951388888888889</v>
      </c>
      <c r="U1682" s="153">
        <v>0.33680555555555558</v>
      </c>
      <c r="V1682" s="153">
        <f>IF(ISBLANK(T1682),"",Tabella2[[#This Row],[ACT STOP]]-Tabella2[[#This Row],[ACT START]])</f>
        <v>4.1666666666666685E-2</v>
      </c>
      <c r="W1682" s="104" t="s">
        <v>92</v>
      </c>
      <c r="X1682" s="104" t="s">
        <v>91</v>
      </c>
      <c r="Y1682" s="110"/>
      <c r="Z1682" s="106"/>
      <c r="AA1682" s="104"/>
      <c r="AB1682" s="107"/>
      <c r="AC1682" s="72">
        <v>1</v>
      </c>
      <c r="AH1682" s="70"/>
      <c r="AI1682" s="70"/>
      <c r="AJ1682">
        <v>0</v>
      </c>
      <c r="AL1682" s="70"/>
      <c r="BM1682" s="135">
        <v>0.2951388888888889</v>
      </c>
      <c r="BN1682" s="136">
        <v>0.33680555555555558</v>
      </c>
      <c r="BO1682" s="101"/>
      <c r="BR1682" s="109" t="str">
        <f t="shared" si="26"/>
        <v>SH-25-1671</v>
      </c>
      <c r="BS1682" s="109" t="s">
        <v>393</v>
      </c>
      <c r="BT1682" t="s">
        <v>92</v>
      </c>
      <c r="BU1682" t="s">
        <v>3383</v>
      </c>
    </row>
    <row r="1683" spans="1:73" hidden="1">
      <c r="A1683" s="103" t="s">
        <v>3384</v>
      </c>
      <c r="B1683" s="102">
        <v>45708</v>
      </c>
      <c r="C1683" s="104">
        <f>_xlfn.ISOWEEKNUM(Tabella2[[#This Row],[Date]])</f>
        <v>8</v>
      </c>
      <c r="D1683" s="104" t="s">
        <v>471</v>
      </c>
      <c r="E1683" s="104" t="s">
        <v>327</v>
      </c>
      <c r="F1683" s="104">
        <v>34</v>
      </c>
      <c r="G1683" s="104" t="s">
        <v>257</v>
      </c>
      <c r="H1683" s="105">
        <v>32</v>
      </c>
      <c r="I1683" s="104" t="s">
        <v>258</v>
      </c>
      <c r="J1683" s="104"/>
      <c r="K1683" s="104" t="s">
        <v>83</v>
      </c>
      <c r="L1683" s="104" t="s">
        <v>259</v>
      </c>
      <c r="M1683" s="104" t="s">
        <v>276</v>
      </c>
      <c r="N1683" s="104"/>
      <c r="O1683" s="106"/>
      <c r="P1683" s="111" t="s">
        <v>809</v>
      </c>
      <c r="Q1683" s="153" t="s">
        <v>307</v>
      </c>
      <c r="R1683" s="153" t="s">
        <v>308</v>
      </c>
      <c r="S1683" s="153">
        <v>4.1666666666666657E-2</v>
      </c>
      <c r="T1683" s="153">
        <v>0.2951388888888889</v>
      </c>
      <c r="U1683" s="153">
        <v>0.33680555555555558</v>
      </c>
      <c r="V1683" s="153">
        <f>IF(ISBLANK(T1683),"",Tabella2[[#This Row],[ACT STOP]]-Tabella2[[#This Row],[ACT START]])</f>
        <v>4.1666666666666685E-2</v>
      </c>
      <c r="W1683" s="104" t="s">
        <v>92</v>
      </c>
      <c r="X1683" s="104" t="s">
        <v>91</v>
      </c>
      <c r="Y1683" s="110" t="s">
        <v>3385</v>
      </c>
      <c r="Z1683" s="106"/>
      <c r="AA1683" s="104"/>
      <c r="AB1683" s="107"/>
      <c r="AC1683" s="72">
        <v>1</v>
      </c>
      <c r="AH1683" s="70"/>
      <c r="AI1683" s="70"/>
      <c r="AJ1683">
        <v>0</v>
      </c>
      <c r="AL1683" s="70"/>
      <c r="BM1683" s="135">
        <v>0.2951388888888889</v>
      </c>
      <c r="BN1683" s="136">
        <v>0.33680555555555558</v>
      </c>
      <c r="BO1683" s="101"/>
      <c r="BR1683" s="109" t="str">
        <f t="shared" si="26"/>
        <v>SH-25-1672</v>
      </c>
      <c r="BS1683" s="109" t="s">
        <v>356</v>
      </c>
      <c r="BT1683" t="s">
        <v>92</v>
      </c>
      <c r="BU1683" t="s">
        <v>3386</v>
      </c>
    </row>
    <row r="1684" spans="1:73" hidden="1">
      <c r="A1684" s="103" t="s">
        <v>3387</v>
      </c>
      <c r="B1684" s="102">
        <v>45708</v>
      </c>
      <c r="C1684" s="104">
        <f>_xlfn.ISOWEEKNUM(Tabella2[[#This Row],[Date]])</f>
        <v>8</v>
      </c>
      <c r="D1684" s="104" t="s">
        <v>1914</v>
      </c>
      <c r="E1684" s="104" t="s">
        <v>284</v>
      </c>
      <c r="F1684" s="104">
        <v>39</v>
      </c>
      <c r="G1684" s="104" t="s">
        <v>257</v>
      </c>
      <c r="H1684" s="105">
        <v>2</v>
      </c>
      <c r="I1684" s="104"/>
      <c r="J1684" s="104" t="s">
        <v>258</v>
      </c>
      <c r="K1684" s="104" t="s">
        <v>79</v>
      </c>
      <c r="L1684" s="104" t="s">
        <v>299</v>
      </c>
      <c r="M1684" s="104" t="s">
        <v>276</v>
      </c>
      <c r="N1684" s="104"/>
      <c r="O1684" s="108" t="str">
        <f>A387</f>
        <v>12789</v>
      </c>
      <c r="P1684" s="111" t="s">
        <v>829</v>
      </c>
      <c r="Q1684" s="153" t="s">
        <v>330</v>
      </c>
      <c r="R1684" s="153" t="s">
        <v>331</v>
      </c>
      <c r="S1684" s="153">
        <v>4.1666666666666657E-2</v>
      </c>
      <c r="T1684" s="153">
        <v>0.3576388888888889</v>
      </c>
      <c r="U1684" s="153">
        <v>0.39930555555555558</v>
      </c>
      <c r="V1684" s="153">
        <f>IF(ISBLANK(T1684),"",Tabella2[[#This Row],[ACT STOP]]-Tabella2[[#This Row],[ACT START]])</f>
        <v>4.1666666666666685E-2</v>
      </c>
      <c r="W1684" s="104" t="s">
        <v>92</v>
      </c>
      <c r="X1684" s="104" t="s">
        <v>91</v>
      </c>
      <c r="Y1684" s="110"/>
      <c r="Z1684" s="106"/>
      <c r="AA1684" s="104"/>
      <c r="AB1684" s="107"/>
      <c r="AC1684" s="72">
        <v>1</v>
      </c>
      <c r="AH1684" s="70"/>
      <c r="AI1684" s="70"/>
      <c r="AJ1684">
        <v>0</v>
      </c>
      <c r="AL1684" s="70"/>
      <c r="BM1684" s="135">
        <v>0.3576388888888889</v>
      </c>
      <c r="BN1684" s="136">
        <v>0.39930555555555558</v>
      </c>
      <c r="BO1684" s="101"/>
      <c r="BR1684" s="109" t="str">
        <f t="shared" si="26"/>
        <v>SH-25-1673</v>
      </c>
      <c r="BS1684" s="109" t="s">
        <v>368</v>
      </c>
      <c r="BT1684" t="s">
        <v>92</v>
      </c>
      <c r="BU1684" t="s">
        <v>3388</v>
      </c>
    </row>
    <row r="1685" spans="1:73" hidden="1">
      <c r="A1685" s="103" t="s">
        <v>3389</v>
      </c>
      <c r="B1685" s="102">
        <v>45708</v>
      </c>
      <c r="C1685" s="104">
        <f>_xlfn.ISOWEEKNUM(Tabella2[[#This Row],[Date]])</f>
        <v>8</v>
      </c>
      <c r="D1685" s="104" t="s">
        <v>558</v>
      </c>
      <c r="E1685" s="104" t="s">
        <v>284</v>
      </c>
      <c r="F1685" s="104">
        <v>60</v>
      </c>
      <c r="G1685" s="104" t="s">
        <v>257</v>
      </c>
      <c r="H1685" s="105">
        <v>10</v>
      </c>
      <c r="I1685" s="104"/>
      <c r="J1685" s="104" t="s">
        <v>258</v>
      </c>
      <c r="K1685" s="104" t="s">
        <v>83</v>
      </c>
      <c r="L1685" s="104" t="s">
        <v>259</v>
      </c>
      <c r="M1685" s="104" t="s">
        <v>276</v>
      </c>
      <c r="N1685" s="104"/>
      <c r="O1685" s="106"/>
      <c r="P1685" s="111" t="s">
        <v>277</v>
      </c>
      <c r="Q1685" s="153" t="s">
        <v>330</v>
      </c>
      <c r="R1685" s="153" t="s">
        <v>331</v>
      </c>
      <c r="S1685" s="153">
        <v>4.1666666666666657E-2</v>
      </c>
      <c r="T1685" s="153">
        <v>0.3576388888888889</v>
      </c>
      <c r="U1685" s="153">
        <v>0.39930555555555558</v>
      </c>
      <c r="V1685" s="153">
        <f>IF(ISBLANK(T1685),"",Tabella2[[#This Row],[ACT STOP]]-Tabella2[[#This Row],[ACT START]])</f>
        <v>4.1666666666666685E-2</v>
      </c>
      <c r="W1685" s="104" t="s">
        <v>92</v>
      </c>
      <c r="X1685" s="104" t="s">
        <v>91</v>
      </c>
      <c r="Y1685" s="110"/>
      <c r="Z1685" s="106"/>
      <c r="AA1685" s="104"/>
      <c r="AB1685" s="107"/>
      <c r="AC1685" s="72">
        <v>1</v>
      </c>
      <c r="AH1685" s="70"/>
      <c r="AI1685" s="70"/>
      <c r="AJ1685">
        <v>0</v>
      </c>
      <c r="AL1685" s="70"/>
      <c r="BM1685" s="135">
        <v>0.3576388888888889</v>
      </c>
      <c r="BN1685" s="136">
        <v>0.39930555555555558</v>
      </c>
      <c r="BO1685" s="101"/>
      <c r="BR1685" s="109" t="str">
        <f t="shared" si="26"/>
        <v>SH-25-1674</v>
      </c>
      <c r="BS1685" s="109" t="s">
        <v>552</v>
      </c>
      <c r="BT1685" t="s">
        <v>92</v>
      </c>
      <c r="BU1685" t="s">
        <v>3390</v>
      </c>
    </row>
    <row r="1686" spans="1:73" hidden="1">
      <c r="A1686" s="103" t="s">
        <v>3391</v>
      </c>
      <c r="B1686" s="102">
        <v>45708</v>
      </c>
      <c r="C1686" s="104">
        <f>_xlfn.ISOWEEKNUM(Tabella2[[#This Row],[Date]])</f>
        <v>8</v>
      </c>
      <c r="D1686" s="104" t="s">
        <v>275</v>
      </c>
      <c r="E1686" s="104" t="s">
        <v>256</v>
      </c>
      <c r="F1686" s="104">
        <v>61</v>
      </c>
      <c r="G1686" s="104" t="s">
        <v>257</v>
      </c>
      <c r="H1686" s="105">
        <v>30</v>
      </c>
      <c r="I1686" s="104" t="s">
        <v>258</v>
      </c>
      <c r="J1686" s="104"/>
      <c r="K1686" s="104" t="s">
        <v>79</v>
      </c>
      <c r="L1686" s="104" t="s">
        <v>299</v>
      </c>
      <c r="M1686" s="104" t="s">
        <v>328</v>
      </c>
      <c r="N1686" s="104"/>
      <c r="O1686" s="108" t="str">
        <f>A388</f>
        <v>12790</v>
      </c>
      <c r="P1686" s="111" t="s">
        <v>3382</v>
      </c>
      <c r="Q1686" s="153" t="s">
        <v>336</v>
      </c>
      <c r="R1686" s="153" t="s">
        <v>337</v>
      </c>
      <c r="S1686" s="153">
        <v>4.1666666666666657E-2</v>
      </c>
      <c r="T1686" s="153" t="s">
        <v>336</v>
      </c>
      <c r="U1686" s="153" t="s">
        <v>337</v>
      </c>
      <c r="V1686" s="153">
        <f>IF(ISBLANK(T1686),"",Tabella2[[#This Row],[ACT STOP]]-Tabella2[[#This Row],[ACT START]])</f>
        <v>4.1666666666666685E-2</v>
      </c>
      <c r="W1686" s="104" t="s">
        <v>92</v>
      </c>
      <c r="X1686" s="104" t="s">
        <v>91</v>
      </c>
      <c r="Y1686" s="110"/>
      <c r="Z1686" s="106"/>
      <c r="AA1686" s="104"/>
      <c r="AB1686" s="107"/>
      <c r="AC1686" s="72">
        <v>1</v>
      </c>
      <c r="AH1686" s="70"/>
      <c r="AI1686" s="70"/>
      <c r="AJ1686">
        <v>0</v>
      </c>
      <c r="AL1686" s="70"/>
      <c r="BM1686" s="135" t="s">
        <v>336</v>
      </c>
      <c r="BN1686" s="136" t="s">
        <v>337</v>
      </c>
      <c r="BO1686" s="101"/>
      <c r="BR1686" s="109" t="str">
        <f t="shared" si="26"/>
        <v>SH-25-1675</v>
      </c>
      <c r="BS1686" s="109" t="s">
        <v>279</v>
      </c>
      <c r="BT1686" t="s">
        <v>92</v>
      </c>
      <c r="BU1686" t="s">
        <v>3392</v>
      </c>
    </row>
    <row r="1687" spans="1:73" hidden="1">
      <c r="A1687" s="103" t="s">
        <v>3393</v>
      </c>
      <c r="B1687" s="102">
        <v>45708</v>
      </c>
      <c r="C1687" s="104">
        <f>_xlfn.ISOWEEKNUM(Tabella2[[#This Row],[Date]])</f>
        <v>8</v>
      </c>
      <c r="D1687" s="104" t="s">
        <v>523</v>
      </c>
      <c r="E1687" s="104" t="s">
        <v>284</v>
      </c>
      <c r="F1687" s="104">
        <v>62</v>
      </c>
      <c r="G1687" s="104" t="s">
        <v>257</v>
      </c>
      <c r="H1687" s="105">
        <v>32</v>
      </c>
      <c r="I1687" s="104"/>
      <c r="J1687" s="104" t="s">
        <v>258</v>
      </c>
      <c r="K1687" s="104" t="s">
        <v>83</v>
      </c>
      <c r="L1687" s="104" t="s">
        <v>259</v>
      </c>
      <c r="M1687" s="104" t="s">
        <v>276</v>
      </c>
      <c r="N1687" s="104"/>
      <c r="O1687" s="106"/>
      <c r="P1687" s="111" t="s">
        <v>531</v>
      </c>
      <c r="Q1687" s="153" t="s">
        <v>336</v>
      </c>
      <c r="R1687" s="153" t="s">
        <v>337</v>
      </c>
      <c r="S1687" s="153">
        <v>4.1666666666666657E-2</v>
      </c>
      <c r="T1687" s="153" t="s">
        <v>336</v>
      </c>
      <c r="U1687" s="153" t="s">
        <v>337</v>
      </c>
      <c r="V1687" s="153">
        <f>IF(ISBLANK(T1687),"",Tabella2[[#This Row],[ACT STOP]]-Tabella2[[#This Row],[ACT START]])</f>
        <v>4.1666666666666685E-2</v>
      </c>
      <c r="W1687" s="104" t="s">
        <v>92</v>
      </c>
      <c r="X1687" s="104" t="s">
        <v>91</v>
      </c>
      <c r="Y1687" s="110" t="s">
        <v>3394</v>
      </c>
      <c r="Z1687" s="106"/>
      <c r="AA1687" s="104"/>
      <c r="AB1687" s="107"/>
      <c r="AC1687" s="72">
        <v>1</v>
      </c>
      <c r="AH1687" s="70"/>
      <c r="AI1687" s="70"/>
      <c r="AJ1687">
        <v>0</v>
      </c>
      <c r="AL1687" s="70"/>
      <c r="BM1687" s="135" t="s">
        <v>336</v>
      </c>
      <c r="BN1687" s="136" t="s">
        <v>337</v>
      </c>
      <c r="BO1687" s="101"/>
      <c r="BR1687" s="109" t="str">
        <f t="shared" si="26"/>
        <v>SH-25-1676</v>
      </c>
      <c r="BS1687" s="109" t="s">
        <v>356</v>
      </c>
      <c r="BT1687" t="s">
        <v>92</v>
      </c>
      <c r="BU1687" t="s">
        <v>3395</v>
      </c>
    </row>
    <row r="1688" spans="1:73" hidden="1">
      <c r="A1688" s="103" t="s">
        <v>3396</v>
      </c>
      <c r="B1688" s="102">
        <v>45708</v>
      </c>
      <c r="C1688" s="104">
        <f>_xlfn.ISOWEEKNUM(Tabella2[[#This Row],[Date]])</f>
        <v>8</v>
      </c>
      <c r="D1688" s="104" t="s">
        <v>523</v>
      </c>
      <c r="E1688" s="104" t="s">
        <v>284</v>
      </c>
      <c r="F1688" s="104">
        <v>63</v>
      </c>
      <c r="G1688" s="104" t="s">
        <v>284</v>
      </c>
      <c r="H1688" s="105">
        <v>9</v>
      </c>
      <c r="I1688" s="104"/>
      <c r="J1688" s="104" t="s">
        <v>258</v>
      </c>
      <c r="K1688" s="104" t="s">
        <v>80</v>
      </c>
      <c r="L1688" s="104" t="s">
        <v>259</v>
      </c>
      <c r="M1688" s="104" t="s">
        <v>276</v>
      </c>
      <c r="N1688" s="104"/>
      <c r="O1688" s="106"/>
      <c r="P1688" s="111" t="s">
        <v>531</v>
      </c>
      <c r="Q1688" s="153" t="s">
        <v>336</v>
      </c>
      <c r="R1688" s="153" t="s">
        <v>337</v>
      </c>
      <c r="S1688" s="153">
        <v>4.1666666666666657E-2</v>
      </c>
      <c r="T1688" s="153" t="s">
        <v>336</v>
      </c>
      <c r="U1688" s="153" t="s">
        <v>337</v>
      </c>
      <c r="V1688" s="153">
        <f>IF(ISBLANK(T1688),"",Tabella2[[#This Row],[ACT STOP]]-Tabella2[[#This Row],[ACT START]])</f>
        <v>4.1666666666666685E-2</v>
      </c>
      <c r="W1688" s="104" t="s">
        <v>92</v>
      </c>
      <c r="X1688" s="104" t="s">
        <v>91</v>
      </c>
      <c r="Y1688" s="110"/>
      <c r="Z1688" s="106"/>
      <c r="AA1688" s="104"/>
      <c r="AB1688" s="107"/>
      <c r="AC1688" s="72">
        <v>1</v>
      </c>
      <c r="AH1688" s="70"/>
      <c r="AI1688" s="70"/>
      <c r="AJ1688">
        <v>0</v>
      </c>
      <c r="AL1688" s="70"/>
      <c r="BM1688" s="135" t="s">
        <v>336</v>
      </c>
      <c r="BN1688" s="136" t="s">
        <v>337</v>
      </c>
      <c r="BO1688" s="101"/>
      <c r="BR1688" s="109" t="str">
        <f t="shared" si="26"/>
        <v>SH-25-1677</v>
      </c>
      <c r="BS1688" s="109" t="s">
        <v>339</v>
      </c>
      <c r="BT1688" t="s">
        <v>92</v>
      </c>
      <c r="BU1688" t="s">
        <v>3397</v>
      </c>
    </row>
    <row r="1689" spans="1:73" hidden="1">
      <c r="A1689" s="103" t="s">
        <v>3398</v>
      </c>
      <c r="B1689" s="102">
        <v>45708</v>
      </c>
      <c r="C1689" s="104">
        <f>_xlfn.ISOWEEKNUM(Tabella2[[#This Row],[Date]])</f>
        <v>8</v>
      </c>
      <c r="D1689" s="104" t="s">
        <v>370</v>
      </c>
      <c r="E1689" s="104" t="s">
        <v>256</v>
      </c>
      <c r="F1689" s="104">
        <v>52</v>
      </c>
      <c r="G1689" s="104" t="s">
        <v>257</v>
      </c>
      <c r="H1689" s="105">
        <v>9</v>
      </c>
      <c r="I1689" s="104" t="s">
        <v>258</v>
      </c>
      <c r="J1689" s="104"/>
      <c r="K1689" s="104" t="s">
        <v>79</v>
      </c>
      <c r="L1689" s="104" t="s">
        <v>299</v>
      </c>
      <c r="M1689" s="104" t="s">
        <v>276</v>
      </c>
      <c r="N1689" s="104"/>
      <c r="O1689" s="108" t="str">
        <f>A389</f>
        <v>12791</v>
      </c>
      <c r="P1689" s="111" t="s">
        <v>2593</v>
      </c>
      <c r="Q1689" s="153" t="s">
        <v>349</v>
      </c>
      <c r="R1689" s="153" t="s">
        <v>350</v>
      </c>
      <c r="S1689" s="153">
        <v>4.1666666666666657E-2</v>
      </c>
      <c r="T1689" s="153">
        <v>0.4826388888888889</v>
      </c>
      <c r="U1689" s="153">
        <v>0.52430555555555558</v>
      </c>
      <c r="V1689" s="153">
        <f>IF(ISBLANK(T1689),"",Tabella2[[#This Row],[ACT STOP]]-Tabella2[[#This Row],[ACT START]])</f>
        <v>4.1666666666666685E-2</v>
      </c>
      <c r="W1689" s="104" t="s">
        <v>92</v>
      </c>
      <c r="X1689" s="104" t="s">
        <v>91</v>
      </c>
      <c r="Y1689" s="110"/>
      <c r="Z1689" s="106"/>
      <c r="AA1689" s="104"/>
      <c r="AB1689" s="107"/>
      <c r="AC1689" s="72">
        <v>1</v>
      </c>
      <c r="AH1689" s="70"/>
      <c r="AI1689" s="70"/>
      <c r="AJ1689">
        <v>0</v>
      </c>
      <c r="AL1689" s="70"/>
      <c r="BM1689" s="135">
        <v>0.4826388888888889</v>
      </c>
      <c r="BN1689" s="136">
        <v>0.52430555555555558</v>
      </c>
      <c r="BO1689" s="101"/>
      <c r="BR1689" s="109" t="str">
        <f t="shared" si="26"/>
        <v>SH-25-1678</v>
      </c>
      <c r="BS1689" s="109" t="s">
        <v>318</v>
      </c>
      <c r="BT1689" t="s">
        <v>92</v>
      </c>
      <c r="BU1689" t="s">
        <v>3399</v>
      </c>
    </row>
    <row r="1690" spans="1:73" hidden="1">
      <c r="A1690" s="103" t="s">
        <v>3400</v>
      </c>
      <c r="B1690" s="102">
        <v>45708</v>
      </c>
      <c r="C1690" s="104">
        <f>_xlfn.ISOWEEKNUM(Tabella2[[#This Row],[Date]])</f>
        <v>8</v>
      </c>
      <c r="D1690" s="104" t="s">
        <v>275</v>
      </c>
      <c r="E1690" s="104" t="s">
        <v>256</v>
      </c>
      <c r="F1690" s="104">
        <v>56</v>
      </c>
      <c r="G1690" s="104" t="s">
        <v>257</v>
      </c>
      <c r="H1690" s="105">
        <v>13</v>
      </c>
      <c r="I1690" s="104" t="s">
        <v>258</v>
      </c>
      <c r="J1690" s="104"/>
      <c r="K1690" s="104" t="s">
        <v>83</v>
      </c>
      <c r="L1690" s="104" t="s">
        <v>259</v>
      </c>
      <c r="M1690" s="104" t="s">
        <v>328</v>
      </c>
      <c r="N1690" s="104"/>
      <c r="O1690" s="108">
        <v>14093</v>
      </c>
      <c r="P1690" s="111" t="s">
        <v>3382</v>
      </c>
      <c r="Q1690" s="153" t="s">
        <v>349</v>
      </c>
      <c r="R1690" s="153" t="s">
        <v>350</v>
      </c>
      <c r="S1690" s="153">
        <v>4.1666666666666657E-2</v>
      </c>
      <c r="T1690" s="153" t="s">
        <v>349</v>
      </c>
      <c r="U1690" s="153" t="s">
        <v>350</v>
      </c>
      <c r="V1690" s="153">
        <f>IF(ISBLANK(T1690),"",Tabella2[[#This Row],[ACT STOP]]-Tabella2[[#This Row],[ACT START]])</f>
        <v>4.1666666666666685E-2</v>
      </c>
      <c r="W1690" s="104" t="s">
        <v>92</v>
      </c>
      <c r="X1690" s="104" t="s">
        <v>91</v>
      </c>
      <c r="Y1690" s="110"/>
      <c r="Z1690" s="106"/>
      <c r="AA1690" s="104"/>
      <c r="AB1690" s="107"/>
      <c r="AC1690" s="72">
        <v>1</v>
      </c>
      <c r="AH1690" s="70"/>
      <c r="AI1690" s="70"/>
      <c r="AJ1690">
        <v>0</v>
      </c>
      <c r="AL1690" s="70"/>
      <c r="BM1690" s="135" t="s">
        <v>349</v>
      </c>
      <c r="BN1690" s="136" t="s">
        <v>350</v>
      </c>
      <c r="BO1690" s="101"/>
      <c r="BR1690" s="109" t="str">
        <f t="shared" si="26"/>
        <v>SH-25-1679</v>
      </c>
      <c r="BS1690" s="109" t="s">
        <v>427</v>
      </c>
      <c r="BT1690" t="s">
        <v>92</v>
      </c>
      <c r="BU1690" t="s">
        <v>3401</v>
      </c>
    </row>
    <row r="1691" spans="1:73" hidden="1">
      <c r="A1691" s="103" t="s">
        <v>3402</v>
      </c>
      <c r="B1691" s="102">
        <v>45708</v>
      </c>
      <c r="C1691" s="104">
        <f>_xlfn.ISOWEEKNUM(Tabella2[[#This Row],[Date]])</f>
        <v>8</v>
      </c>
      <c r="D1691" s="104" t="s">
        <v>275</v>
      </c>
      <c r="E1691" s="104" t="s">
        <v>256</v>
      </c>
      <c r="F1691" s="104">
        <v>57</v>
      </c>
      <c r="G1691" s="104" t="s">
        <v>284</v>
      </c>
      <c r="H1691" s="105">
        <v>23</v>
      </c>
      <c r="I1691" s="104" t="s">
        <v>258</v>
      </c>
      <c r="J1691" s="104"/>
      <c r="K1691" s="104" t="s">
        <v>80</v>
      </c>
      <c r="L1691" s="104" t="s">
        <v>299</v>
      </c>
      <c r="M1691" s="104" t="s">
        <v>328</v>
      </c>
      <c r="N1691" s="104"/>
      <c r="O1691" s="108">
        <v>14092</v>
      </c>
      <c r="P1691" s="111" t="s">
        <v>3403</v>
      </c>
      <c r="Q1691" s="153" t="s">
        <v>349</v>
      </c>
      <c r="R1691" s="153" t="s">
        <v>350</v>
      </c>
      <c r="S1691" s="153">
        <v>4.1666666666666657E-2</v>
      </c>
      <c r="T1691" s="153" t="s">
        <v>349</v>
      </c>
      <c r="U1691" s="153" t="s">
        <v>350</v>
      </c>
      <c r="V1691" s="153">
        <f>IF(ISBLANK(T1691),"",Tabella2[[#This Row],[ACT STOP]]-Tabella2[[#This Row],[ACT START]])</f>
        <v>4.1666666666666685E-2</v>
      </c>
      <c r="W1691" s="104" t="s">
        <v>92</v>
      </c>
      <c r="X1691" s="104" t="s">
        <v>91</v>
      </c>
      <c r="Y1691" s="110"/>
      <c r="Z1691" s="106"/>
      <c r="AA1691" s="104"/>
      <c r="AB1691" s="107"/>
      <c r="AC1691" s="72">
        <v>1</v>
      </c>
      <c r="AH1691" s="70"/>
      <c r="AI1691" s="70"/>
      <c r="AJ1691">
        <v>0</v>
      </c>
      <c r="AL1691" s="70"/>
      <c r="BM1691" s="135" t="s">
        <v>349</v>
      </c>
      <c r="BN1691" s="136" t="s">
        <v>350</v>
      </c>
      <c r="BO1691" s="101"/>
      <c r="BR1691" s="109" t="str">
        <f t="shared" si="26"/>
        <v>SH-25-1680</v>
      </c>
      <c r="BS1691" s="109" t="s">
        <v>358</v>
      </c>
      <c r="BT1691" t="s">
        <v>92</v>
      </c>
      <c r="BU1691" t="s">
        <v>3404</v>
      </c>
    </row>
    <row r="1692" spans="1:73" hidden="1">
      <c r="A1692" s="103" t="s">
        <v>3405</v>
      </c>
      <c r="B1692" s="102">
        <v>45708</v>
      </c>
      <c r="C1692" s="104">
        <f>_xlfn.ISOWEEKNUM(Tabella2[[#This Row],[Date]])</f>
        <v>8</v>
      </c>
      <c r="D1692" s="104" t="s">
        <v>1914</v>
      </c>
      <c r="E1692" s="104" t="s">
        <v>284</v>
      </c>
      <c r="F1692" s="104">
        <v>39</v>
      </c>
      <c r="G1692" s="104" t="s">
        <v>257</v>
      </c>
      <c r="H1692" s="105">
        <v>5</v>
      </c>
      <c r="I1692" s="104"/>
      <c r="J1692" s="104" t="s">
        <v>258</v>
      </c>
      <c r="K1692" s="104" t="s">
        <v>79</v>
      </c>
      <c r="L1692" s="104" t="s">
        <v>299</v>
      </c>
      <c r="M1692" s="104" t="s">
        <v>276</v>
      </c>
      <c r="N1692" s="104"/>
      <c r="O1692" s="108">
        <v>14095</v>
      </c>
      <c r="P1692" s="111" t="s">
        <v>844</v>
      </c>
      <c r="Q1692" s="153" t="s">
        <v>315</v>
      </c>
      <c r="R1692" s="153" t="s">
        <v>316</v>
      </c>
      <c r="S1692" s="153">
        <v>4.1666666666666657E-2</v>
      </c>
      <c r="T1692" s="153">
        <v>0.54513888888888884</v>
      </c>
      <c r="U1692" s="153">
        <v>0.58680555555555558</v>
      </c>
      <c r="V1692" s="153">
        <f>IF(ISBLANK(T1692),"",Tabella2[[#This Row],[ACT STOP]]-Tabella2[[#This Row],[ACT START]])</f>
        <v>4.1666666666666741E-2</v>
      </c>
      <c r="W1692" s="104" t="s">
        <v>92</v>
      </c>
      <c r="X1692" s="104" t="s">
        <v>91</v>
      </c>
      <c r="Y1692" s="110"/>
      <c r="Z1692" s="106"/>
      <c r="AA1692" s="104"/>
      <c r="AB1692" s="107"/>
      <c r="AC1692" s="72">
        <v>1</v>
      </c>
      <c r="AH1692" s="70"/>
      <c r="AI1692" s="70"/>
      <c r="AJ1692">
        <v>0</v>
      </c>
      <c r="AL1692" s="70"/>
      <c r="BM1692" s="135">
        <v>0.54513888888888884</v>
      </c>
      <c r="BN1692" s="136">
        <v>0.58680555555555558</v>
      </c>
      <c r="BO1692" s="101"/>
      <c r="BR1692" s="109" t="str">
        <f t="shared" si="26"/>
        <v>SH-25-1681</v>
      </c>
      <c r="BS1692" s="109" t="s">
        <v>416</v>
      </c>
      <c r="BT1692" t="s">
        <v>92</v>
      </c>
      <c r="BU1692" t="s">
        <v>3406</v>
      </c>
    </row>
    <row r="1693" spans="1:73" hidden="1">
      <c r="A1693" s="103" t="s">
        <v>3407</v>
      </c>
      <c r="B1693" s="102">
        <v>45708</v>
      </c>
      <c r="C1693" s="104">
        <f>_xlfn.ISOWEEKNUM(Tabella2[[#This Row],[Date]])</f>
        <v>8</v>
      </c>
      <c r="D1693" s="104" t="s">
        <v>421</v>
      </c>
      <c r="E1693" s="104" t="s">
        <v>327</v>
      </c>
      <c r="F1693" s="104">
        <v>70</v>
      </c>
      <c r="G1693" s="104" t="s">
        <v>257</v>
      </c>
      <c r="H1693" s="105">
        <v>30</v>
      </c>
      <c r="I1693" s="104" t="s">
        <v>258</v>
      </c>
      <c r="J1693" s="104"/>
      <c r="K1693" s="104" t="s">
        <v>83</v>
      </c>
      <c r="L1693" s="104" t="s">
        <v>299</v>
      </c>
      <c r="M1693" s="104" t="s">
        <v>276</v>
      </c>
      <c r="N1693" s="104"/>
      <c r="O1693" s="108" t="str">
        <f>A1694</f>
        <v>14096</v>
      </c>
      <c r="P1693" s="111" t="s">
        <v>3408</v>
      </c>
      <c r="Q1693" s="153" t="s">
        <v>315</v>
      </c>
      <c r="R1693" s="153" t="s">
        <v>316</v>
      </c>
      <c r="S1693" s="153">
        <v>4.1666666666666657E-2</v>
      </c>
      <c r="T1693" s="153" t="s">
        <v>315</v>
      </c>
      <c r="U1693" s="153" t="s">
        <v>316</v>
      </c>
      <c r="V1693" s="153">
        <f>IF(ISBLANK(T1693),"",Tabella2[[#This Row],[ACT STOP]]-Tabella2[[#This Row],[ACT START]])</f>
        <v>4.166666666666663E-2</v>
      </c>
      <c r="W1693" s="104" t="s">
        <v>92</v>
      </c>
      <c r="X1693" s="104" t="s">
        <v>91</v>
      </c>
      <c r="Y1693" s="110"/>
      <c r="Z1693" s="106"/>
      <c r="AA1693" s="104"/>
      <c r="AB1693" s="107"/>
      <c r="AC1693" s="72">
        <v>1</v>
      </c>
      <c r="AH1693" s="70"/>
      <c r="AI1693" s="70"/>
      <c r="AJ1693">
        <v>0</v>
      </c>
      <c r="AL1693" s="70"/>
      <c r="BM1693" s="135" t="s">
        <v>315</v>
      </c>
      <c r="BN1693" s="136" t="s">
        <v>316</v>
      </c>
      <c r="BO1693" s="101"/>
      <c r="BR1693" s="109" t="str">
        <f t="shared" si="26"/>
        <v>SH-25-1682</v>
      </c>
      <c r="BS1693" s="109" t="s">
        <v>279</v>
      </c>
      <c r="BT1693" t="s">
        <v>92</v>
      </c>
      <c r="BU1693" t="s">
        <v>3409</v>
      </c>
    </row>
    <row r="1694" spans="1:73" hidden="1">
      <c r="A1694" s="103" t="s">
        <v>3410</v>
      </c>
      <c r="B1694" s="102">
        <v>45708</v>
      </c>
      <c r="C1694" s="104">
        <f>_xlfn.ISOWEEKNUM(Tabella2[[#This Row],[Date]])</f>
        <v>8</v>
      </c>
      <c r="D1694" s="104" t="s">
        <v>421</v>
      </c>
      <c r="E1694" s="104" t="s">
        <v>327</v>
      </c>
      <c r="F1694" s="104">
        <v>72</v>
      </c>
      <c r="G1694" s="104" t="s">
        <v>284</v>
      </c>
      <c r="H1694" s="105">
        <v>9</v>
      </c>
      <c r="I1694" s="104" t="s">
        <v>258</v>
      </c>
      <c r="J1694" s="104"/>
      <c r="K1694" s="104" t="s">
        <v>80</v>
      </c>
      <c r="L1694" s="104" t="s">
        <v>299</v>
      </c>
      <c r="M1694" s="104" t="s">
        <v>276</v>
      </c>
      <c r="N1694" s="104"/>
      <c r="O1694" s="108" t="str">
        <f>A1693</f>
        <v>14095</v>
      </c>
      <c r="P1694" s="111" t="s">
        <v>3408</v>
      </c>
      <c r="Q1694" s="153">
        <v>0.54513888888888884</v>
      </c>
      <c r="R1694" s="153">
        <v>0.58680555555555558</v>
      </c>
      <c r="S1694" s="153">
        <v>4.1666666666666657E-2</v>
      </c>
      <c r="T1694" s="153">
        <v>0.54513888888888884</v>
      </c>
      <c r="U1694" s="153">
        <v>0.58680555555555558</v>
      </c>
      <c r="V1694" s="153">
        <f>IF(ISBLANK(T1694),"",Tabella2[[#This Row],[ACT STOP]]-Tabella2[[#This Row],[ACT START]])</f>
        <v>4.1666666666666741E-2</v>
      </c>
      <c r="W1694" s="104" t="s">
        <v>92</v>
      </c>
      <c r="X1694" s="104" t="s">
        <v>91</v>
      </c>
      <c r="Y1694" s="110"/>
      <c r="Z1694" s="106"/>
      <c r="AA1694" s="104"/>
      <c r="AB1694" s="107"/>
      <c r="AC1694" s="72">
        <v>1</v>
      </c>
      <c r="AH1694" s="70"/>
      <c r="AI1694" s="70"/>
      <c r="AJ1694">
        <v>0</v>
      </c>
      <c r="AL1694" s="70"/>
      <c r="BM1694" s="135">
        <v>0.54513888888888884</v>
      </c>
      <c r="BN1694" s="136">
        <v>0.58680555555555558</v>
      </c>
      <c r="BO1694" s="101"/>
      <c r="BR1694" s="109" t="str">
        <f t="shared" si="26"/>
        <v>SH-25-1683</v>
      </c>
      <c r="BS1694" s="109" t="s">
        <v>339</v>
      </c>
      <c r="BT1694" t="s">
        <v>92</v>
      </c>
      <c r="BU1694" t="s">
        <v>3411</v>
      </c>
    </row>
    <row r="1695" spans="1:73" ht="15.75" hidden="1" customHeight="1">
      <c r="A1695" s="103" t="s">
        <v>3412</v>
      </c>
      <c r="B1695" s="102">
        <v>45708</v>
      </c>
      <c r="C1695" s="104">
        <f>_xlfn.ISOWEEKNUM(Tabella2[[#This Row],[Date]])</f>
        <v>8</v>
      </c>
      <c r="D1695" s="104" t="s">
        <v>305</v>
      </c>
      <c r="E1695" s="104" t="s">
        <v>284</v>
      </c>
      <c r="F1695" s="104">
        <v>46</v>
      </c>
      <c r="G1695" s="104" t="s">
        <v>257</v>
      </c>
      <c r="H1695" s="105">
        <v>9</v>
      </c>
      <c r="I1695" s="104"/>
      <c r="J1695" s="104" t="s">
        <v>258</v>
      </c>
      <c r="K1695" s="104" t="s">
        <v>79</v>
      </c>
      <c r="L1695" s="104" t="s">
        <v>259</v>
      </c>
      <c r="M1695" s="104" t="s">
        <v>461</v>
      </c>
      <c r="N1695" s="104"/>
      <c r="O1695" s="106"/>
      <c r="P1695" s="111" t="s">
        <v>491</v>
      </c>
      <c r="Q1695" s="153" t="s">
        <v>343</v>
      </c>
      <c r="R1695" s="153" t="s">
        <v>344</v>
      </c>
      <c r="S1695" s="153">
        <v>4.1666666666666657E-2</v>
      </c>
      <c r="T1695" s="153" t="s">
        <v>343</v>
      </c>
      <c r="U1695" s="153" t="s">
        <v>344</v>
      </c>
      <c r="V1695" s="153">
        <f>IF(ISBLANK(T1695),"",Tabella2[[#This Row],[ACT STOP]]-Tabella2[[#This Row],[ACT START]])</f>
        <v>4.166666666666663E-2</v>
      </c>
      <c r="W1695" s="104" t="s">
        <v>92</v>
      </c>
      <c r="X1695" s="104" t="s">
        <v>91</v>
      </c>
      <c r="Y1695" s="110"/>
      <c r="Z1695" s="106"/>
      <c r="AA1695" s="104"/>
      <c r="AB1695" s="107"/>
      <c r="AC1695" s="72">
        <v>1</v>
      </c>
      <c r="AH1695" s="70"/>
      <c r="AI1695" s="70"/>
      <c r="AJ1695">
        <v>0</v>
      </c>
      <c r="AL1695" s="70"/>
      <c r="BM1695" s="135" t="s">
        <v>343</v>
      </c>
      <c r="BN1695" s="136" t="s">
        <v>344</v>
      </c>
      <c r="BO1695" s="101"/>
      <c r="BR1695" s="109" t="str">
        <f t="shared" si="26"/>
        <v>SH-25-1684</v>
      </c>
      <c r="BS1695" s="109" t="s">
        <v>318</v>
      </c>
      <c r="BT1695" t="s">
        <v>92</v>
      </c>
      <c r="BU1695" t="s">
        <v>3413</v>
      </c>
    </row>
    <row r="1696" spans="1:73" hidden="1">
      <c r="A1696" s="103" t="s">
        <v>3414</v>
      </c>
      <c r="B1696" s="102">
        <v>45708</v>
      </c>
      <c r="C1696" s="104">
        <f>_xlfn.ISOWEEKNUM(Tabella2[[#This Row],[Date]])</f>
        <v>8</v>
      </c>
      <c r="D1696" s="104" t="s">
        <v>348</v>
      </c>
      <c r="E1696" s="104" t="s">
        <v>284</v>
      </c>
      <c r="F1696" s="104">
        <v>55</v>
      </c>
      <c r="G1696" s="104" t="s">
        <v>257</v>
      </c>
      <c r="H1696" s="105">
        <v>14</v>
      </c>
      <c r="I1696" s="104"/>
      <c r="J1696" s="104" t="s">
        <v>258</v>
      </c>
      <c r="K1696" s="104" t="s">
        <v>78</v>
      </c>
      <c r="L1696" s="104" t="s">
        <v>259</v>
      </c>
      <c r="M1696" s="104" t="s">
        <v>276</v>
      </c>
      <c r="N1696" s="104"/>
      <c r="O1696" s="106"/>
      <c r="P1696" s="111" t="s">
        <v>467</v>
      </c>
      <c r="Q1696" s="153" t="s">
        <v>343</v>
      </c>
      <c r="R1696" s="153" t="s">
        <v>344</v>
      </c>
      <c r="S1696" s="153">
        <v>4.1666666666666657E-2</v>
      </c>
      <c r="T1696" s="153" t="s">
        <v>343</v>
      </c>
      <c r="U1696" s="153" t="s">
        <v>344</v>
      </c>
      <c r="V1696" s="153">
        <f>IF(ISBLANK(T1696),"",Tabella2[[#This Row],[ACT STOP]]-Tabella2[[#This Row],[ACT START]])</f>
        <v>4.166666666666663E-2</v>
      </c>
      <c r="W1696" s="104" t="s">
        <v>92</v>
      </c>
      <c r="X1696" s="104" t="s">
        <v>91</v>
      </c>
      <c r="Y1696" s="110"/>
      <c r="Z1696" s="106"/>
      <c r="AA1696" s="104"/>
      <c r="AB1696" s="107"/>
      <c r="AC1696" s="72">
        <v>1</v>
      </c>
      <c r="AH1696" s="70"/>
      <c r="AI1696" s="70"/>
      <c r="AJ1696">
        <v>0</v>
      </c>
      <c r="AL1696" s="70"/>
      <c r="BM1696" s="135" t="s">
        <v>343</v>
      </c>
      <c r="BN1696" s="136" t="s">
        <v>344</v>
      </c>
      <c r="BO1696" s="101"/>
      <c r="BR1696" s="109" t="str">
        <f t="shared" si="26"/>
        <v>SH-25-1685</v>
      </c>
      <c r="BS1696" s="109" t="s">
        <v>372</v>
      </c>
      <c r="BT1696" t="s">
        <v>92</v>
      </c>
      <c r="BU1696" t="s">
        <v>3415</v>
      </c>
    </row>
    <row r="1697" spans="1:73" hidden="1">
      <c r="A1697" s="103" t="s">
        <v>3416</v>
      </c>
      <c r="B1697" s="102">
        <v>45708</v>
      </c>
      <c r="C1697" s="104">
        <f>_xlfn.ISOWEEKNUM(Tabella2[[#This Row],[Date]])</f>
        <v>8</v>
      </c>
      <c r="D1697" s="104" t="s">
        <v>305</v>
      </c>
      <c r="E1697" s="104" t="s">
        <v>284</v>
      </c>
      <c r="F1697" s="104">
        <v>45</v>
      </c>
      <c r="G1697" s="104" t="s">
        <v>257</v>
      </c>
      <c r="H1697" s="105">
        <v>13</v>
      </c>
      <c r="I1697" s="104"/>
      <c r="J1697" s="104" t="s">
        <v>258</v>
      </c>
      <c r="K1697" s="104" t="s">
        <v>83</v>
      </c>
      <c r="L1697" s="104" t="s">
        <v>259</v>
      </c>
      <c r="M1697" s="104" t="s">
        <v>461</v>
      </c>
      <c r="N1697" s="104"/>
      <c r="O1697" s="106"/>
      <c r="P1697" s="111" t="s">
        <v>491</v>
      </c>
      <c r="Q1697" s="153" t="s">
        <v>343</v>
      </c>
      <c r="R1697" s="153" t="s">
        <v>344</v>
      </c>
      <c r="S1697" s="153">
        <v>4.1666666666666657E-2</v>
      </c>
      <c r="T1697" s="153" t="s">
        <v>343</v>
      </c>
      <c r="U1697" s="153" t="s">
        <v>344</v>
      </c>
      <c r="V1697" s="153">
        <f>IF(ISBLANK(T1697),"",Tabella2[[#This Row],[ACT STOP]]-Tabella2[[#This Row],[ACT START]])</f>
        <v>4.166666666666663E-2</v>
      </c>
      <c r="W1697" s="104" t="s">
        <v>92</v>
      </c>
      <c r="X1697" s="104" t="s">
        <v>91</v>
      </c>
      <c r="Y1697" s="110"/>
      <c r="Z1697" s="106"/>
      <c r="AA1697" s="104"/>
      <c r="AB1697" s="107"/>
      <c r="AC1697" s="72">
        <v>1</v>
      </c>
      <c r="AH1697" s="70"/>
      <c r="AI1697" s="70"/>
      <c r="AJ1697">
        <v>0</v>
      </c>
      <c r="AL1697" s="70"/>
      <c r="BM1697" s="135" t="s">
        <v>343</v>
      </c>
      <c r="BN1697" s="136" t="s">
        <v>344</v>
      </c>
      <c r="BO1697" s="101"/>
      <c r="BR1697" s="109" t="str">
        <f t="shared" si="26"/>
        <v>SH-25-1686</v>
      </c>
      <c r="BS1697" s="109" t="s">
        <v>427</v>
      </c>
      <c r="BT1697" t="s">
        <v>92</v>
      </c>
      <c r="BU1697" t="s">
        <v>3417</v>
      </c>
    </row>
    <row r="1698" spans="1:73" hidden="1">
      <c r="A1698" s="103" t="s">
        <v>3418</v>
      </c>
      <c r="B1698" s="102">
        <v>45708</v>
      </c>
      <c r="C1698" s="104">
        <f>_xlfn.ISOWEEKNUM(Tabella2[[#This Row],[Date]])</f>
        <v>8</v>
      </c>
      <c r="D1698" s="104" t="s">
        <v>305</v>
      </c>
      <c r="E1698" s="104" t="s">
        <v>284</v>
      </c>
      <c r="F1698" s="104">
        <v>47</v>
      </c>
      <c r="G1698" s="104" t="s">
        <v>284</v>
      </c>
      <c r="H1698" s="105">
        <v>23</v>
      </c>
      <c r="I1698" s="104"/>
      <c r="J1698" s="104" t="s">
        <v>258</v>
      </c>
      <c r="K1698" s="104" t="s">
        <v>80</v>
      </c>
      <c r="L1698" s="104" t="s">
        <v>259</v>
      </c>
      <c r="M1698" s="104" t="s">
        <v>461</v>
      </c>
      <c r="N1698" s="104"/>
      <c r="O1698" s="106"/>
      <c r="P1698" s="111" t="s">
        <v>491</v>
      </c>
      <c r="Q1698" s="153" t="s">
        <v>343</v>
      </c>
      <c r="R1698" s="153" t="s">
        <v>344</v>
      </c>
      <c r="S1698" s="153">
        <v>4.1666666666666657E-2</v>
      </c>
      <c r="T1698" s="153" t="s">
        <v>343</v>
      </c>
      <c r="U1698" s="153" t="s">
        <v>344</v>
      </c>
      <c r="V1698" s="153">
        <f>IF(ISBLANK(T1698),"",Tabella2[[#This Row],[ACT STOP]]-Tabella2[[#This Row],[ACT START]])</f>
        <v>4.166666666666663E-2</v>
      </c>
      <c r="W1698" s="104" t="s">
        <v>92</v>
      </c>
      <c r="X1698" s="104" t="s">
        <v>91</v>
      </c>
      <c r="Y1698" s="110"/>
      <c r="Z1698" s="106"/>
      <c r="AA1698" s="104"/>
      <c r="AB1698" s="107"/>
      <c r="AC1698" s="72">
        <v>1</v>
      </c>
      <c r="AH1698" s="70"/>
      <c r="AI1698" s="70"/>
      <c r="AJ1698">
        <v>0</v>
      </c>
      <c r="AL1698" s="70"/>
      <c r="BM1698" s="135" t="s">
        <v>343</v>
      </c>
      <c r="BN1698" s="136" t="s">
        <v>344</v>
      </c>
      <c r="BO1698" s="101"/>
      <c r="BR1698" s="109" t="str">
        <f t="shared" si="26"/>
        <v>SH-25-1687</v>
      </c>
      <c r="BS1698" s="109" t="s">
        <v>358</v>
      </c>
      <c r="BT1698" t="s">
        <v>92</v>
      </c>
      <c r="BU1698" t="s">
        <v>3419</v>
      </c>
    </row>
    <row r="1699" spans="1:73" hidden="1">
      <c r="A1699" s="103" t="s">
        <v>3420</v>
      </c>
      <c r="B1699" s="102">
        <v>45709</v>
      </c>
      <c r="C1699" s="104">
        <f>_xlfn.ISOWEEKNUM(Tabella2[[#This Row],[Date]])</f>
        <v>8</v>
      </c>
      <c r="D1699" s="104" t="s">
        <v>275</v>
      </c>
      <c r="E1699" s="104" t="s">
        <v>256</v>
      </c>
      <c r="F1699" s="104">
        <v>56</v>
      </c>
      <c r="G1699" s="104" t="s">
        <v>257</v>
      </c>
      <c r="H1699" s="105">
        <v>9</v>
      </c>
      <c r="I1699" s="104" t="s">
        <v>258</v>
      </c>
      <c r="J1699" s="104"/>
      <c r="K1699" s="104" t="s">
        <v>79</v>
      </c>
      <c r="L1699" s="104" t="s">
        <v>299</v>
      </c>
      <c r="M1699" s="104" t="s">
        <v>328</v>
      </c>
      <c r="N1699" s="104"/>
      <c r="O1699" s="108" t="str">
        <f>A391</f>
        <v>12793</v>
      </c>
      <c r="P1699" s="111" t="s">
        <v>3403</v>
      </c>
      <c r="Q1699" s="153" t="s">
        <v>307</v>
      </c>
      <c r="R1699" s="153" t="s">
        <v>308</v>
      </c>
      <c r="S1699" s="153">
        <v>4.1666666666666657E-2</v>
      </c>
      <c r="T1699" s="153">
        <v>0.2951388888888889</v>
      </c>
      <c r="U1699" s="153">
        <v>0.33333333333333331</v>
      </c>
      <c r="V1699" s="153">
        <f>IF(ISBLANK(T1699),"",Tabella2[[#This Row],[ACT STOP]]-Tabella2[[#This Row],[ACT START]])</f>
        <v>3.819444444444442E-2</v>
      </c>
      <c r="W1699" s="104" t="s">
        <v>92</v>
      </c>
      <c r="X1699" s="104" t="s">
        <v>91</v>
      </c>
      <c r="Y1699" s="110"/>
      <c r="Z1699" s="106"/>
      <c r="AA1699" s="104"/>
      <c r="AB1699" s="107"/>
      <c r="AC1699" s="72">
        <v>1</v>
      </c>
      <c r="AH1699" s="70"/>
      <c r="AI1699" s="70"/>
      <c r="AJ1699">
        <v>0</v>
      </c>
      <c r="AL1699" s="70"/>
      <c r="BM1699" s="135">
        <v>0.2951388888888889</v>
      </c>
      <c r="BN1699" s="136">
        <v>0.33333333333333331</v>
      </c>
      <c r="BO1699" s="101"/>
      <c r="BR1699" s="109" t="str">
        <f t="shared" si="26"/>
        <v>SH-25-1688</v>
      </c>
      <c r="BS1699" s="109" t="s">
        <v>318</v>
      </c>
      <c r="BT1699" t="s">
        <v>92</v>
      </c>
      <c r="BU1699" t="s">
        <v>3421</v>
      </c>
    </row>
    <row r="1700" spans="1:73" hidden="1">
      <c r="A1700" s="103" t="s">
        <v>3422</v>
      </c>
      <c r="B1700" s="102">
        <v>45709</v>
      </c>
      <c r="C1700" s="104">
        <f>_xlfn.ISOWEEKNUM(Tabella2[[#This Row],[Date]])</f>
        <v>8</v>
      </c>
      <c r="D1700" s="104" t="s">
        <v>275</v>
      </c>
      <c r="E1700" s="104" t="s">
        <v>256</v>
      </c>
      <c r="F1700" s="104">
        <v>61</v>
      </c>
      <c r="G1700" s="104" t="s">
        <v>257</v>
      </c>
      <c r="H1700" s="105">
        <v>2</v>
      </c>
      <c r="I1700" s="104" t="s">
        <v>258</v>
      </c>
      <c r="J1700" s="104"/>
      <c r="K1700" s="104" t="s">
        <v>83</v>
      </c>
      <c r="L1700" s="104" t="s">
        <v>299</v>
      </c>
      <c r="M1700" s="104" t="s">
        <v>328</v>
      </c>
      <c r="N1700" s="104"/>
      <c r="O1700" s="108" t="str">
        <f>A392</f>
        <v>12794</v>
      </c>
      <c r="P1700" s="111" t="s">
        <v>3403</v>
      </c>
      <c r="Q1700" s="153" t="s">
        <v>307</v>
      </c>
      <c r="R1700" s="153" t="s">
        <v>308</v>
      </c>
      <c r="S1700" s="153">
        <v>4.1666666666666657E-2</v>
      </c>
      <c r="T1700" s="153" t="s">
        <v>307</v>
      </c>
      <c r="U1700" s="153" t="s">
        <v>308</v>
      </c>
      <c r="V1700" s="153">
        <f>IF(ISBLANK(T1700),"",Tabella2[[#This Row],[ACT STOP]]-Tabella2[[#This Row],[ACT START]])</f>
        <v>4.1666666666666685E-2</v>
      </c>
      <c r="W1700" s="104" t="s">
        <v>92</v>
      </c>
      <c r="X1700" s="104" t="s">
        <v>91</v>
      </c>
      <c r="Y1700" s="110"/>
      <c r="Z1700" s="106"/>
      <c r="AA1700" s="104"/>
      <c r="AB1700" s="107"/>
      <c r="AC1700" s="72">
        <v>1</v>
      </c>
      <c r="AH1700" s="70"/>
      <c r="AI1700" s="70"/>
      <c r="AJ1700">
        <v>0</v>
      </c>
      <c r="AL1700" s="70"/>
      <c r="BM1700" s="135" t="s">
        <v>307</v>
      </c>
      <c r="BN1700" s="136" t="s">
        <v>308</v>
      </c>
      <c r="BO1700" s="101"/>
      <c r="BR1700" s="109" t="str">
        <f t="shared" si="26"/>
        <v>SH-25-1689</v>
      </c>
      <c r="BS1700" s="109" t="s">
        <v>368</v>
      </c>
      <c r="BT1700" t="s">
        <v>92</v>
      </c>
      <c r="BU1700" t="s">
        <v>3423</v>
      </c>
    </row>
    <row r="1701" spans="1:73" hidden="1">
      <c r="A1701" s="103" t="s">
        <v>3424</v>
      </c>
      <c r="B1701" s="102">
        <v>45709</v>
      </c>
      <c r="C1701" s="104">
        <f>_xlfn.ISOWEEKNUM(Tabella2[[#This Row],[Date]])</f>
        <v>8</v>
      </c>
      <c r="D1701" s="104" t="s">
        <v>421</v>
      </c>
      <c r="E1701" s="104" t="s">
        <v>327</v>
      </c>
      <c r="F1701" s="104">
        <v>71</v>
      </c>
      <c r="G1701" s="104" t="s">
        <v>257</v>
      </c>
      <c r="H1701" s="105">
        <v>10</v>
      </c>
      <c r="I1701" s="104" t="s">
        <v>258</v>
      </c>
      <c r="J1701" s="104"/>
      <c r="K1701" s="104" t="s">
        <v>79</v>
      </c>
      <c r="L1701" s="104" t="s">
        <v>299</v>
      </c>
      <c r="M1701" s="104" t="s">
        <v>276</v>
      </c>
      <c r="N1701" s="104"/>
      <c r="O1701" s="108" t="str">
        <f>A393</f>
        <v>12795</v>
      </c>
      <c r="P1701" s="111" t="s">
        <v>3408</v>
      </c>
      <c r="Q1701" s="153" t="s">
        <v>330</v>
      </c>
      <c r="R1701" s="153">
        <v>0.37847222222222221</v>
      </c>
      <c r="S1701" s="153">
        <v>2.0833333333333329E-2</v>
      </c>
      <c r="T1701" s="153">
        <v>0.3576388888888889</v>
      </c>
      <c r="U1701" s="153">
        <v>0.37847222222222221</v>
      </c>
      <c r="V1701" s="153">
        <f>IF(ISBLANK(T1701),"",Tabella2[[#This Row],[ACT STOP]]-Tabella2[[#This Row],[ACT START]])</f>
        <v>2.0833333333333315E-2</v>
      </c>
      <c r="W1701" s="104" t="s">
        <v>92</v>
      </c>
      <c r="X1701" s="104" t="s">
        <v>91</v>
      </c>
      <c r="Y1701" s="110"/>
      <c r="Z1701" s="106"/>
      <c r="AA1701" s="104"/>
      <c r="AB1701" s="107"/>
      <c r="AC1701" s="72">
        <v>1</v>
      </c>
      <c r="AH1701" s="70"/>
      <c r="AI1701" s="70"/>
      <c r="AJ1701">
        <v>0</v>
      </c>
      <c r="AL1701" s="70"/>
      <c r="BM1701" s="135">
        <v>0.3576388888888889</v>
      </c>
      <c r="BN1701" s="136">
        <v>0.37847222222222221</v>
      </c>
      <c r="BO1701" s="101"/>
      <c r="BR1701" s="109" t="str">
        <f t="shared" si="26"/>
        <v>SH-25-1690</v>
      </c>
      <c r="BS1701" s="109" t="s">
        <v>552</v>
      </c>
      <c r="BT1701" t="s">
        <v>92</v>
      </c>
      <c r="BU1701" t="s">
        <v>3425</v>
      </c>
    </row>
    <row r="1702" spans="1:73" hidden="1">
      <c r="A1702" s="103" t="s">
        <v>3426</v>
      </c>
      <c r="B1702" s="102">
        <v>45709</v>
      </c>
      <c r="C1702" s="104">
        <f>_xlfn.ISOWEEKNUM(Tabella2[[#This Row],[Date]])</f>
        <v>8</v>
      </c>
      <c r="D1702" s="104" t="s">
        <v>421</v>
      </c>
      <c r="E1702" s="104" t="s">
        <v>327</v>
      </c>
      <c r="F1702" s="104">
        <v>73</v>
      </c>
      <c r="G1702" s="104" t="s">
        <v>284</v>
      </c>
      <c r="H1702" s="105">
        <v>23</v>
      </c>
      <c r="I1702" s="104" t="s">
        <v>258</v>
      </c>
      <c r="J1702" s="104"/>
      <c r="K1702" s="104" t="s">
        <v>79</v>
      </c>
      <c r="L1702" s="104" t="s">
        <v>299</v>
      </c>
      <c r="M1702" s="104" t="s">
        <v>276</v>
      </c>
      <c r="N1702" s="104"/>
      <c r="O1702" s="108" t="str">
        <f>A394</f>
        <v>12796</v>
      </c>
      <c r="P1702" s="111" t="s">
        <v>3408</v>
      </c>
      <c r="Q1702" s="153" t="s">
        <v>3427</v>
      </c>
      <c r="R1702" s="153">
        <v>0.40277777777777779</v>
      </c>
      <c r="S1702" s="153">
        <v>2.0833333333333329E-2</v>
      </c>
      <c r="T1702" s="153">
        <v>0.38194444444444442</v>
      </c>
      <c r="U1702" s="153">
        <v>0.40277777777777779</v>
      </c>
      <c r="V1702" s="153">
        <f>IF(ISBLANK(T1702),"",Tabella2[[#This Row],[ACT STOP]]-Tabella2[[#This Row],[ACT START]])</f>
        <v>2.083333333333337E-2</v>
      </c>
      <c r="W1702" s="104" t="s">
        <v>92</v>
      </c>
      <c r="X1702" s="104" t="s">
        <v>91</v>
      </c>
      <c r="Y1702" s="110"/>
      <c r="Z1702" s="106"/>
      <c r="AA1702" s="104"/>
      <c r="AB1702" s="107"/>
      <c r="AC1702" s="72">
        <v>1</v>
      </c>
      <c r="AH1702" s="70"/>
      <c r="AI1702" s="70"/>
      <c r="AJ1702">
        <v>0</v>
      </c>
      <c r="AL1702" s="70"/>
      <c r="BM1702" s="135">
        <v>0.38194444444444442</v>
      </c>
      <c r="BN1702" s="136">
        <v>0.40277777777777779</v>
      </c>
      <c r="BO1702" s="101"/>
      <c r="BR1702" s="109" t="str">
        <f t="shared" si="26"/>
        <v>SH-25-1691</v>
      </c>
      <c r="BS1702" s="109" t="s">
        <v>358</v>
      </c>
      <c r="BT1702" t="s">
        <v>92</v>
      </c>
      <c r="BU1702" t="s">
        <v>3428</v>
      </c>
    </row>
    <row r="1703" spans="1:73" hidden="1">
      <c r="A1703" s="103" t="s">
        <v>3429</v>
      </c>
      <c r="B1703" s="102">
        <v>45709</v>
      </c>
      <c r="C1703" s="104">
        <f>_xlfn.ISOWEEKNUM(Tabella2[[#This Row],[Date]])</f>
        <v>8</v>
      </c>
      <c r="D1703" s="104" t="s">
        <v>421</v>
      </c>
      <c r="E1703" s="104" t="s">
        <v>327</v>
      </c>
      <c r="F1703" s="104">
        <v>72</v>
      </c>
      <c r="G1703" s="104" t="s">
        <v>257</v>
      </c>
      <c r="H1703" s="105">
        <v>15</v>
      </c>
      <c r="I1703" s="104" t="s">
        <v>258</v>
      </c>
      <c r="J1703" s="104"/>
      <c r="K1703" s="104" t="s">
        <v>83</v>
      </c>
      <c r="L1703" s="104" t="s">
        <v>259</v>
      </c>
      <c r="M1703" s="104" t="s">
        <v>1846</v>
      </c>
      <c r="N1703" s="104"/>
      <c r="O1703" s="106"/>
      <c r="P1703" s="111" t="s">
        <v>3316</v>
      </c>
      <c r="Q1703" s="153" t="s">
        <v>330</v>
      </c>
      <c r="R1703" s="153" t="s">
        <v>331</v>
      </c>
      <c r="S1703" s="153">
        <v>4.1666666666666657E-2</v>
      </c>
      <c r="T1703" s="153">
        <v>0.35416666666666669</v>
      </c>
      <c r="U1703" s="153">
        <v>0.39583333333333331</v>
      </c>
      <c r="V1703" s="153">
        <f>IF(ISBLANK(T1703),"",Tabella2[[#This Row],[ACT STOP]]-Tabella2[[#This Row],[ACT START]])</f>
        <v>4.166666666666663E-2</v>
      </c>
      <c r="W1703" s="104" t="s">
        <v>92</v>
      </c>
      <c r="X1703" s="104" t="s">
        <v>91</v>
      </c>
      <c r="Y1703" s="110"/>
      <c r="Z1703" s="106"/>
      <c r="AA1703" s="104"/>
      <c r="AB1703" s="107"/>
      <c r="AC1703" s="72">
        <v>1</v>
      </c>
      <c r="AH1703" s="70"/>
      <c r="AI1703" s="70"/>
      <c r="AJ1703">
        <v>0</v>
      </c>
      <c r="AL1703" s="70"/>
      <c r="BM1703" s="135">
        <v>0.35416666666666669</v>
      </c>
      <c r="BN1703" s="136">
        <v>0.39583333333333331</v>
      </c>
      <c r="BO1703" s="101"/>
      <c r="BR1703" s="109" t="str">
        <f t="shared" si="26"/>
        <v>SH-25-1692</v>
      </c>
      <c r="BS1703" s="109" t="s">
        <v>1028</v>
      </c>
      <c r="BT1703" t="s">
        <v>92</v>
      </c>
      <c r="BU1703" t="s">
        <v>3430</v>
      </c>
    </row>
    <row r="1704" spans="1:73" hidden="1">
      <c r="A1704" s="103" t="s">
        <v>3431</v>
      </c>
      <c r="B1704" s="102">
        <v>45709</v>
      </c>
      <c r="C1704" s="104">
        <f>_xlfn.ISOWEEKNUM(Tabella2[[#This Row],[Date]])</f>
        <v>8</v>
      </c>
      <c r="D1704" s="104" t="s">
        <v>370</v>
      </c>
      <c r="E1704" s="104" t="s">
        <v>256</v>
      </c>
      <c r="F1704" s="104">
        <v>52</v>
      </c>
      <c r="G1704" s="104" t="s">
        <v>257</v>
      </c>
      <c r="H1704" s="105">
        <v>5</v>
      </c>
      <c r="I1704" s="104" t="s">
        <v>258</v>
      </c>
      <c r="J1704" s="104"/>
      <c r="K1704" s="104" t="s">
        <v>83</v>
      </c>
      <c r="L1704" s="104" t="s">
        <v>299</v>
      </c>
      <c r="M1704" s="104" t="s">
        <v>276</v>
      </c>
      <c r="N1704" s="104"/>
      <c r="O1704" s="108" t="str">
        <f>A395</f>
        <v>12797</v>
      </c>
      <c r="P1704" s="111" t="s">
        <v>1920</v>
      </c>
      <c r="Q1704" s="153" t="s">
        <v>336</v>
      </c>
      <c r="R1704" s="153" t="s">
        <v>337</v>
      </c>
      <c r="S1704" s="153">
        <v>4.1666666666666657E-2</v>
      </c>
      <c r="T1704" s="153">
        <v>0.4201388888888889</v>
      </c>
      <c r="U1704" s="153">
        <v>0.46180555555555558</v>
      </c>
      <c r="V1704" s="153">
        <f>IF(ISBLANK(T1704),"",Tabella2[[#This Row],[ACT STOP]]-Tabella2[[#This Row],[ACT START]])</f>
        <v>4.1666666666666685E-2</v>
      </c>
      <c r="W1704" s="104" t="s">
        <v>92</v>
      </c>
      <c r="X1704" s="104" t="s">
        <v>91</v>
      </c>
      <c r="Y1704" s="110"/>
      <c r="Z1704" s="106"/>
      <c r="AA1704" s="104"/>
      <c r="AB1704" s="107"/>
      <c r="AC1704" s="72">
        <v>1</v>
      </c>
      <c r="AH1704" s="70"/>
      <c r="AI1704" s="70"/>
      <c r="AJ1704">
        <v>0</v>
      </c>
      <c r="AL1704" s="70"/>
      <c r="BM1704" s="135">
        <v>0.4201388888888889</v>
      </c>
      <c r="BN1704" s="136">
        <v>0.46180555555555558</v>
      </c>
      <c r="BO1704" s="101"/>
      <c r="BR1704" s="109" t="str">
        <f t="shared" si="26"/>
        <v>SH-25-1693</v>
      </c>
      <c r="BS1704" s="109" t="s">
        <v>416</v>
      </c>
      <c r="BT1704" t="s">
        <v>92</v>
      </c>
      <c r="BU1704" t="s">
        <v>3432</v>
      </c>
    </row>
    <row r="1705" spans="1:73" hidden="1">
      <c r="A1705" s="103" t="s">
        <v>3433</v>
      </c>
      <c r="B1705" s="102">
        <v>45709</v>
      </c>
      <c r="C1705" s="104">
        <f>_xlfn.ISOWEEKNUM(Tabella2[[#This Row],[Date]])</f>
        <v>8</v>
      </c>
      <c r="D1705" s="104" t="s">
        <v>348</v>
      </c>
      <c r="E1705" s="104" t="s">
        <v>284</v>
      </c>
      <c r="F1705" s="104">
        <v>55</v>
      </c>
      <c r="G1705" s="104" t="s">
        <v>257</v>
      </c>
      <c r="H1705" s="105">
        <v>13</v>
      </c>
      <c r="I1705" s="104"/>
      <c r="J1705" s="104" t="s">
        <v>258</v>
      </c>
      <c r="K1705" s="104" t="s">
        <v>77</v>
      </c>
      <c r="L1705" s="104" t="s">
        <v>259</v>
      </c>
      <c r="M1705" s="104" t="s">
        <v>276</v>
      </c>
      <c r="N1705" s="104"/>
      <c r="O1705" s="106"/>
      <c r="P1705" s="111" t="s">
        <v>2932</v>
      </c>
      <c r="Q1705" s="153" t="s">
        <v>336</v>
      </c>
      <c r="R1705" s="153" t="s">
        <v>337</v>
      </c>
      <c r="S1705" s="153">
        <v>4.1666666666666657E-2</v>
      </c>
      <c r="T1705" s="153">
        <v>0.4201388888888889</v>
      </c>
      <c r="U1705" s="153">
        <v>0.46180555555555558</v>
      </c>
      <c r="V1705" s="153">
        <f>IF(ISBLANK(T1705),"",Tabella2[[#This Row],[ACT STOP]]-Tabella2[[#This Row],[ACT START]])</f>
        <v>4.1666666666666685E-2</v>
      </c>
      <c r="W1705" s="104" t="s">
        <v>92</v>
      </c>
      <c r="X1705" s="104" t="s">
        <v>91</v>
      </c>
      <c r="Y1705" s="110"/>
      <c r="Z1705" s="106"/>
      <c r="AA1705" s="104"/>
      <c r="AB1705" s="107"/>
      <c r="AC1705" s="72">
        <v>1</v>
      </c>
      <c r="AH1705" s="70"/>
      <c r="AI1705" s="70"/>
      <c r="AJ1705">
        <v>0</v>
      </c>
      <c r="AL1705" s="70"/>
      <c r="BM1705" s="135">
        <v>0.4201388888888889</v>
      </c>
      <c r="BN1705" s="136">
        <v>0.46180555555555558</v>
      </c>
      <c r="BO1705" s="101"/>
      <c r="BR1705" s="109" t="str">
        <f t="shared" si="26"/>
        <v>SH-25-1694</v>
      </c>
      <c r="BS1705" s="109" t="s">
        <v>427</v>
      </c>
      <c r="BT1705" t="s">
        <v>92</v>
      </c>
      <c r="BU1705" t="s">
        <v>3434</v>
      </c>
    </row>
    <row r="1706" spans="1:73" hidden="1">
      <c r="A1706" s="103" t="s">
        <v>3435</v>
      </c>
      <c r="B1706" s="102">
        <v>45709</v>
      </c>
      <c r="C1706" s="104">
        <f>_xlfn.ISOWEEKNUM(Tabella2[[#This Row],[Date]])</f>
        <v>8</v>
      </c>
      <c r="D1706" s="104" t="s">
        <v>305</v>
      </c>
      <c r="E1706" s="104" t="s">
        <v>284</v>
      </c>
      <c r="F1706" s="104">
        <v>45</v>
      </c>
      <c r="G1706" s="104" t="s">
        <v>284</v>
      </c>
      <c r="H1706" s="105">
        <v>9</v>
      </c>
      <c r="I1706" s="104"/>
      <c r="J1706" s="104" t="s">
        <v>258</v>
      </c>
      <c r="K1706" s="104" t="s">
        <v>79</v>
      </c>
      <c r="L1706" s="104" t="s">
        <v>259</v>
      </c>
      <c r="M1706" s="104" t="s">
        <v>461</v>
      </c>
      <c r="N1706" s="104"/>
      <c r="O1706" s="106"/>
      <c r="P1706" s="111" t="s">
        <v>610</v>
      </c>
      <c r="Q1706" s="153" t="s">
        <v>349</v>
      </c>
      <c r="R1706" s="153" t="s">
        <v>350</v>
      </c>
      <c r="S1706" s="153">
        <v>4.1666666666666657E-2</v>
      </c>
      <c r="T1706" s="153" t="s">
        <v>349</v>
      </c>
      <c r="U1706" s="153" t="s">
        <v>350</v>
      </c>
      <c r="V1706" s="153">
        <f>IF(ISBLANK(T1706),"",Tabella2[[#This Row],[ACT STOP]]-Tabella2[[#This Row],[ACT START]])</f>
        <v>4.1666666666666685E-2</v>
      </c>
      <c r="W1706" s="104" t="s">
        <v>92</v>
      </c>
      <c r="X1706" s="104" t="s">
        <v>91</v>
      </c>
      <c r="Y1706" s="110"/>
      <c r="Z1706" s="106"/>
      <c r="AA1706" s="104"/>
      <c r="AB1706" s="107"/>
      <c r="AC1706" s="72">
        <v>1</v>
      </c>
      <c r="AH1706" s="70"/>
      <c r="AI1706" s="70"/>
      <c r="AJ1706">
        <v>0</v>
      </c>
      <c r="AL1706" s="70"/>
      <c r="BM1706" s="135" t="s">
        <v>349</v>
      </c>
      <c r="BN1706" s="136" t="s">
        <v>350</v>
      </c>
      <c r="BO1706" s="101"/>
      <c r="BR1706" s="109" t="str">
        <f t="shared" si="26"/>
        <v>SH-25-1695</v>
      </c>
      <c r="BS1706" s="109" t="s">
        <v>339</v>
      </c>
      <c r="BT1706" t="s">
        <v>92</v>
      </c>
      <c r="BU1706" t="s">
        <v>3436</v>
      </c>
    </row>
    <row r="1707" spans="1:73" hidden="1">
      <c r="A1707" s="103" t="s">
        <v>3437</v>
      </c>
      <c r="B1707" s="102">
        <v>45709</v>
      </c>
      <c r="C1707" s="104">
        <f>_xlfn.ISOWEEKNUM(Tabella2[[#This Row],[Date]])</f>
        <v>8</v>
      </c>
      <c r="D1707" s="104" t="s">
        <v>305</v>
      </c>
      <c r="E1707" s="104" t="s">
        <v>284</v>
      </c>
      <c r="F1707" s="104">
        <v>46</v>
      </c>
      <c r="G1707" s="104" t="s">
        <v>257</v>
      </c>
      <c r="H1707" s="105">
        <v>14</v>
      </c>
      <c r="I1707" s="104"/>
      <c r="J1707" s="104" t="s">
        <v>258</v>
      </c>
      <c r="K1707" s="104" t="s">
        <v>83</v>
      </c>
      <c r="L1707" s="104" t="s">
        <v>259</v>
      </c>
      <c r="M1707" s="104" t="s">
        <v>461</v>
      </c>
      <c r="N1707" s="104"/>
      <c r="O1707" s="106"/>
      <c r="P1707" s="111" t="s">
        <v>610</v>
      </c>
      <c r="Q1707" s="153" t="s">
        <v>349</v>
      </c>
      <c r="R1707" s="153" t="s">
        <v>350</v>
      </c>
      <c r="S1707" s="153">
        <v>4.1666666666666657E-2</v>
      </c>
      <c r="T1707" s="153" t="s">
        <v>349</v>
      </c>
      <c r="U1707" s="153">
        <v>0.51736111111111116</v>
      </c>
      <c r="V1707" s="153">
        <f>IF(ISBLANK(T1707),"",Tabella2[[#This Row],[ACT STOP]]-Tabella2[[#This Row],[ACT START]])</f>
        <v>3.4722222222222265E-2</v>
      </c>
      <c r="W1707" s="104" t="s">
        <v>92</v>
      </c>
      <c r="X1707" s="104" t="s">
        <v>91</v>
      </c>
      <c r="Y1707" s="110"/>
      <c r="Z1707" s="106"/>
      <c r="AA1707" s="104"/>
      <c r="AB1707" s="107"/>
      <c r="AC1707" s="72">
        <v>1</v>
      </c>
      <c r="AH1707" s="70"/>
      <c r="AI1707" s="70"/>
      <c r="AJ1707">
        <v>0</v>
      </c>
      <c r="AL1707" s="70"/>
      <c r="BM1707" s="135" t="s">
        <v>349</v>
      </c>
      <c r="BN1707" s="136">
        <v>0.51736111111111116</v>
      </c>
      <c r="BO1707" s="101"/>
      <c r="BR1707" s="109" t="str">
        <f t="shared" si="26"/>
        <v>SH-25-1696</v>
      </c>
      <c r="BS1707" s="109" t="s">
        <v>372</v>
      </c>
      <c r="BT1707" t="s">
        <v>92</v>
      </c>
      <c r="BU1707" t="s">
        <v>3438</v>
      </c>
    </row>
    <row r="1708" spans="1:73" hidden="1">
      <c r="A1708" s="103" t="s">
        <v>3439</v>
      </c>
      <c r="B1708" s="102">
        <v>45709</v>
      </c>
      <c r="C1708" s="104">
        <f>_xlfn.ISOWEEKNUM(Tabella2[[#This Row],[Date]])</f>
        <v>8</v>
      </c>
      <c r="D1708" s="104" t="s">
        <v>558</v>
      </c>
      <c r="E1708" s="104" t="s">
        <v>284</v>
      </c>
      <c r="F1708" s="104">
        <v>60</v>
      </c>
      <c r="G1708" s="104" t="s">
        <v>284</v>
      </c>
      <c r="H1708" s="105">
        <v>23</v>
      </c>
      <c r="I1708" s="104"/>
      <c r="J1708" s="104" t="s">
        <v>258</v>
      </c>
      <c r="K1708" s="104" t="s">
        <v>80</v>
      </c>
      <c r="L1708" s="104" t="s">
        <v>259</v>
      </c>
      <c r="M1708" s="104" t="s">
        <v>276</v>
      </c>
      <c r="N1708" s="104"/>
      <c r="O1708" s="106"/>
      <c r="P1708" s="111" t="s">
        <v>531</v>
      </c>
      <c r="Q1708" s="153" t="s">
        <v>349</v>
      </c>
      <c r="R1708" s="153" t="s">
        <v>350</v>
      </c>
      <c r="S1708" s="153">
        <v>4.1666666666666657E-2</v>
      </c>
      <c r="T1708" s="153" t="s">
        <v>349</v>
      </c>
      <c r="U1708" s="153" t="s">
        <v>350</v>
      </c>
      <c r="V1708" s="153">
        <f>IF(ISBLANK(T1708),"",Tabella2[[#This Row],[ACT STOP]]-Tabella2[[#This Row],[ACT START]])</f>
        <v>4.1666666666666685E-2</v>
      </c>
      <c r="W1708" s="104" t="s">
        <v>92</v>
      </c>
      <c r="X1708" s="104" t="s">
        <v>91</v>
      </c>
      <c r="Y1708" s="110"/>
      <c r="Z1708" s="106"/>
      <c r="AA1708" s="104"/>
      <c r="AB1708" s="107"/>
      <c r="AC1708" s="72">
        <v>1</v>
      </c>
      <c r="AH1708" s="70"/>
      <c r="AI1708" s="70"/>
      <c r="AJ1708">
        <v>0</v>
      </c>
      <c r="AL1708" s="70"/>
      <c r="BM1708" s="135" t="s">
        <v>349</v>
      </c>
      <c r="BN1708" s="136" t="s">
        <v>350</v>
      </c>
      <c r="BO1708" s="101"/>
      <c r="BR1708" s="109" t="str">
        <f t="shared" si="26"/>
        <v>SH-25-1697</v>
      </c>
      <c r="BS1708" s="109" t="s">
        <v>358</v>
      </c>
      <c r="BT1708" t="s">
        <v>92</v>
      </c>
      <c r="BU1708" t="s">
        <v>3440</v>
      </c>
    </row>
    <row r="1709" spans="1:73" hidden="1">
      <c r="A1709" s="103" t="s">
        <v>3441</v>
      </c>
      <c r="B1709" s="102">
        <v>45712</v>
      </c>
      <c r="C1709" s="104">
        <f>_xlfn.ISOWEEKNUM(Tabella2[[#This Row],[Date]])</f>
        <v>9</v>
      </c>
      <c r="D1709" s="104" t="s">
        <v>326</v>
      </c>
      <c r="E1709" s="104" t="s">
        <v>327</v>
      </c>
      <c r="F1709" s="104">
        <v>69</v>
      </c>
      <c r="G1709" s="104" t="s">
        <v>257</v>
      </c>
      <c r="H1709" s="105">
        <v>13</v>
      </c>
      <c r="I1709" s="104" t="s">
        <v>258</v>
      </c>
      <c r="J1709" s="104"/>
      <c r="K1709" s="104" t="s">
        <v>79</v>
      </c>
      <c r="L1709" s="104" t="s">
        <v>259</v>
      </c>
      <c r="M1709" s="104" t="s">
        <v>386</v>
      </c>
      <c r="N1709" s="104"/>
      <c r="O1709" s="106"/>
      <c r="P1709" s="111" t="s">
        <v>786</v>
      </c>
      <c r="Q1709" s="153" t="s">
        <v>525</v>
      </c>
      <c r="R1709" s="153" t="s">
        <v>262</v>
      </c>
      <c r="S1709" s="153">
        <v>4.1666666666666657E-2</v>
      </c>
      <c r="T1709" s="153" t="s">
        <v>525</v>
      </c>
      <c r="U1709" s="153" t="s">
        <v>262</v>
      </c>
      <c r="V1709" s="153">
        <f>IF(ISBLANK(T1709),"",Tabella2[[#This Row],[ACT STOP]]-Tabella2[[#This Row],[ACT START]])</f>
        <v>4.166666666666663E-2</v>
      </c>
      <c r="W1709" s="104" t="s">
        <v>92</v>
      </c>
      <c r="X1709" s="104" t="s">
        <v>91</v>
      </c>
      <c r="Y1709" s="110"/>
      <c r="Z1709" s="106"/>
      <c r="AA1709" s="104"/>
      <c r="AB1709" s="107"/>
      <c r="AC1709" s="72">
        <v>1</v>
      </c>
      <c r="AH1709" s="70"/>
      <c r="AI1709" s="70"/>
      <c r="AJ1709">
        <v>0</v>
      </c>
      <c r="AL1709" s="70"/>
      <c r="BM1709" s="135" t="s">
        <v>525</v>
      </c>
      <c r="BN1709" s="136" t="s">
        <v>262</v>
      </c>
      <c r="BO1709" s="101"/>
      <c r="BR1709" s="109" t="str">
        <f t="shared" si="26"/>
        <v>SH-25-1698</v>
      </c>
      <c r="BS1709" s="109" t="s">
        <v>427</v>
      </c>
      <c r="BT1709" t="s">
        <v>92</v>
      </c>
      <c r="BU1709" t="s">
        <v>3442</v>
      </c>
    </row>
    <row r="1710" spans="1:73" hidden="1">
      <c r="A1710" s="103" t="s">
        <v>3443</v>
      </c>
      <c r="B1710" s="102">
        <v>45712</v>
      </c>
      <c r="C1710" s="104">
        <f>_xlfn.ISOWEEKNUM(Tabella2[[#This Row],[Date]])</f>
        <v>9</v>
      </c>
      <c r="D1710" s="104" t="s">
        <v>326</v>
      </c>
      <c r="E1710" s="104" t="s">
        <v>327</v>
      </c>
      <c r="F1710" s="104">
        <v>67</v>
      </c>
      <c r="G1710" s="104" t="s">
        <v>257</v>
      </c>
      <c r="H1710" s="105">
        <v>2</v>
      </c>
      <c r="I1710" s="104" t="s">
        <v>258</v>
      </c>
      <c r="J1710" s="104"/>
      <c r="K1710" s="104" t="s">
        <v>78</v>
      </c>
      <c r="L1710" s="104" t="s">
        <v>259</v>
      </c>
      <c r="M1710" s="104" t="s">
        <v>386</v>
      </c>
      <c r="N1710" s="104"/>
      <c r="O1710" s="106"/>
      <c r="P1710" s="111" t="s">
        <v>786</v>
      </c>
      <c r="Q1710" s="153" t="s">
        <v>525</v>
      </c>
      <c r="R1710" s="153" t="s">
        <v>262</v>
      </c>
      <c r="S1710" s="153">
        <v>4.1666666666666657E-2</v>
      </c>
      <c r="T1710" s="153" t="s">
        <v>525</v>
      </c>
      <c r="U1710" s="153" t="s">
        <v>262</v>
      </c>
      <c r="V1710" s="153">
        <f>IF(ISBLANK(T1710),"",Tabella2[[#This Row],[ACT STOP]]-Tabella2[[#This Row],[ACT START]])</f>
        <v>4.166666666666663E-2</v>
      </c>
      <c r="W1710" s="104" t="s">
        <v>92</v>
      </c>
      <c r="X1710" s="104" t="s">
        <v>91</v>
      </c>
      <c r="Y1710" s="110"/>
      <c r="Z1710" s="106"/>
      <c r="AA1710" s="104"/>
      <c r="AB1710" s="107"/>
      <c r="AC1710" s="72">
        <v>1</v>
      </c>
      <c r="AH1710" s="70"/>
      <c r="AI1710" s="70"/>
      <c r="AJ1710">
        <v>0</v>
      </c>
      <c r="AL1710" s="70"/>
      <c r="BM1710" s="135" t="s">
        <v>525</v>
      </c>
      <c r="BN1710" s="136" t="s">
        <v>262</v>
      </c>
      <c r="BO1710" s="101"/>
      <c r="BR1710" s="109" t="str">
        <f t="shared" si="26"/>
        <v>SH-25-1699</v>
      </c>
      <c r="BS1710" s="109" t="s">
        <v>368</v>
      </c>
      <c r="BT1710" t="s">
        <v>92</v>
      </c>
      <c r="BU1710" t="s">
        <v>3444</v>
      </c>
    </row>
    <row r="1711" spans="1:73" hidden="1">
      <c r="A1711" s="103" t="s">
        <v>3445</v>
      </c>
      <c r="B1711" s="102">
        <v>45712</v>
      </c>
      <c r="C1711" s="104">
        <f>_xlfn.ISOWEEKNUM(Tabella2[[#This Row],[Date]])</f>
        <v>9</v>
      </c>
      <c r="D1711" s="104" t="s">
        <v>326</v>
      </c>
      <c r="E1711" s="104" t="s">
        <v>327</v>
      </c>
      <c r="F1711" s="104">
        <v>64</v>
      </c>
      <c r="G1711" s="104" t="s">
        <v>284</v>
      </c>
      <c r="H1711" s="105">
        <v>23</v>
      </c>
      <c r="I1711" s="104" t="s">
        <v>258</v>
      </c>
      <c r="J1711" s="104"/>
      <c r="K1711" s="104" t="s">
        <v>83</v>
      </c>
      <c r="L1711" s="104" t="s">
        <v>259</v>
      </c>
      <c r="M1711" s="104" t="s">
        <v>386</v>
      </c>
      <c r="N1711" s="104"/>
      <c r="O1711" s="106"/>
      <c r="P1711" s="111" t="s">
        <v>786</v>
      </c>
      <c r="Q1711" s="153" t="s">
        <v>525</v>
      </c>
      <c r="R1711" s="153" t="s">
        <v>262</v>
      </c>
      <c r="S1711" s="153">
        <v>4.1666666666666657E-2</v>
      </c>
      <c r="T1711" s="153" t="s">
        <v>525</v>
      </c>
      <c r="U1711" s="153" t="s">
        <v>262</v>
      </c>
      <c r="V1711" s="153">
        <f>IF(ISBLANK(T1711),"",Tabella2[[#This Row],[ACT STOP]]-Tabella2[[#This Row],[ACT START]])</f>
        <v>4.166666666666663E-2</v>
      </c>
      <c r="W1711" s="104" t="s">
        <v>92</v>
      </c>
      <c r="X1711" s="104" t="s">
        <v>91</v>
      </c>
      <c r="Y1711" s="110"/>
      <c r="Z1711" s="106"/>
      <c r="AA1711" s="104"/>
      <c r="AB1711" s="107"/>
      <c r="AC1711" s="72">
        <v>1</v>
      </c>
      <c r="AH1711" s="70"/>
      <c r="AI1711" s="70"/>
      <c r="AJ1711">
        <v>0</v>
      </c>
      <c r="AL1711" s="70"/>
      <c r="BM1711" s="135" t="s">
        <v>525</v>
      </c>
      <c r="BN1711" s="136" t="s">
        <v>262</v>
      </c>
      <c r="BO1711" s="101"/>
      <c r="BR1711" s="109" t="str">
        <f t="shared" si="26"/>
        <v>SH-25-1700</v>
      </c>
      <c r="BS1711" s="109" t="s">
        <v>358</v>
      </c>
      <c r="BT1711" t="s">
        <v>92</v>
      </c>
      <c r="BU1711" t="s">
        <v>3446</v>
      </c>
    </row>
    <row r="1712" spans="1:73" hidden="1">
      <c r="A1712" s="103" t="s">
        <v>3447</v>
      </c>
      <c r="B1712" s="102">
        <v>45712</v>
      </c>
      <c r="C1712" s="104">
        <f>_xlfn.ISOWEEKNUM(Tabella2[[#This Row],[Date]])</f>
        <v>9</v>
      </c>
      <c r="D1712" s="104" t="s">
        <v>326</v>
      </c>
      <c r="E1712" s="104" t="s">
        <v>327</v>
      </c>
      <c r="F1712" s="104">
        <v>66</v>
      </c>
      <c r="G1712" s="104" t="s">
        <v>284</v>
      </c>
      <c r="H1712" s="105">
        <v>9</v>
      </c>
      <c r="I1712" s="104" t="s">
        <v>258</v>
      </c>
      <c r="J1712" s="104"/>
      <c r="K1712" s="104" t="s">
        <v>80</v>
      </c>
      <c r="L1712" s="104" t="s">
        <v>259</v>
      </c>
      <c r="M1712" s="104" t="s">
        <v>386</v>
      </c>
      <c r="N1712" s="104"/>
      <c r="O1712" s="106"/>
      <c r="P1712" s="111" t="s">
        <v>786</v>
      </c>
      <c r="Q1712" s="153" t="s">
        <v>525</v>
      </c>
      <c r="R1712" s="153" t="s">
        <v>262</v>
      </c>
      <c r="S1712" s="153">
        <v>4.1666666666666657E-2</v>
      </c>
      <c r="T1712" s="153" t="s">
        <v>525</v>
      </c>
      <c r="U1712" s="153" t="s">
        <v>262</v>
      </c>
      <c r="V1712" s="153">
        <f>IF(ISBLANK(T1712),"",Tabella2[[#This Row],[ACT STOP]]-Tabella2[[#This Row],[ACT START]])</f>
        <v>4.166666666666663E-2</v>
      </c>
      <c r="W1712" s="104" t="s">
        <v>92</v>
      </c>
      <c r="X1712" s="104" t="s">
        <v>91</v>
      </c>
      <c r="Y1712" s="110"/>
      <c r="Z1712" s="106"/>
      <c r="AA1712" s="104"/>
      <c r="AB1712" s="107"/>
      <c r="AC1712" s="72">
        <v>1</v>
      </c>
      <c r="AH1712" s="70"/>
      <c r="AI1712" s="70"/>
      <c r="AJ1712">
        <v>0</v>
      </c>
      <c r="AL1712" s="70"/>
      <c r="BM1712" s="135" t="s">
        <v>525</v>
      </c>
      <c r="BN1712" s="136" t="s">
        <v>262</v>
      </c>
      <c r="BO1712" s="101"/>
      <c r="BR1712" s="109" t="str">
        <f t="shared" si="26"/>
        <v>SH-25-1701</v>
      </c>
      <c r="BS1712" s="109" t="s">
        <v>339</v>
      </c>
      <c r="BT1712" t="s">
        <v>92</v>
      </c>
      <c r="BU1712" t="s">
        <v>3448</v>
      </c>
    </row>
    <row r="1713" spans="1:73" ht="31.5" hidden="1" customHeight="1">
      <c r="A1713" s="103" t="s">
        <v>3449</v>
      </c>
      <c r="B1713" s="102">
        <v>45712</v>
      </c>
      <c r="C1713" s="104">
        <f>_xlfn.ISOWEEKNUM(Tabella2[[#This Row],[Date]])</f>
        <v>9</v>
      </c>
      <c r="D1713" s="104" t="s">
        <v>1914</v>
      </c>
      <c r="E1713" s="104" t="s">
        <v>284</v>
      </c>
      <c r="F1713" s="104">
        <v>40</v>
      </c>
      <c r="G1713" s="104" t="s">
        <v>257</v>
      </c>
      <c r="H1713" s="105">
        <v>17</v>
      </c>
      <c r="I1713" s="104"/>
      <c r="J1713" s="104" t="s">
        <v>258</v>
      </c>
      <c r="K1713" s="104" t="s">
        <v>79</v>
      </c>
      <c r="L1713" s="104" t="s">
        <v>299</v>
      </c>
      <c r="M1713" s="104" t="s">
        <v>276</v>
      </c>
      <c r="N1713" s="104"/>
      <c r="O1713" s="108" t="str">
        <f>A396</f>
        <v>12798</v>
      </c>
      <c r="P1713" s="111" t="s">
        <v>829</v>
      </c>
      <c r="Q1713" s="153" t="s">
        <v>498</v>
      </c>
      <c r="R1713" s="153" t="s">
        <v>499</v>
      </c>
      <c r="S1713" s="153">
        <v>4.1666666666666657E-2</v>
      </c>
      <c r="T1713" s="153" t="s">
        <v>498</v>
      </c>
      <c r="U1713" s="153" t="s">
        <v>499</v>
      </c>
      <c r="V1713" s="153">
        <f>IF(ISBLANK(T1713),"",Tabella2[[#This Row],[ACT STOP]]-Tabella2[[#This Row],[ACT START]])</f>
        <v>4.166666666666663E-2</v>
      </c>
      <c r="W1713" s="104" t="s">
        <v>92</v>
      </c>
      <c r="X1713" s="104" t="s">
        <v>91</v>
      </c>
      <c r="Y1713" s="110"/>
      <c r="Z1713" s="106"/>
      <c r="AA1713" s="104"/>
      <c r="AB1713" s="107"/>
      <c r="AC1713" s="72">
        <v>1</v>
      </c>
      <c r="AH1713" s="70"/>
      <c r="AI1713" s="70"/>
      <c r="AJ1713">
        <v>0</v>
      </c>
      <c r="AL1713" s="70"/>
      <c r="BM1713" s="135" t="s">
        <v>498</v>
      </c>
      <c r="BN1713" s="136" t="s">
        <v>499</v>
      </c>
      <c r="BO1713" s="101"/>
      <c r="BR1713" s="109" t="str">
        <f t="shared" si="26"/>
        <v>SH-25-1702</v>
      </c>
      <c r="BS1713" s="109" t="s">
        <v>393</v>
      </c>
      <c r="BT1713" t="s">
        <v>92</v>
      </c>
      <c r="BU1713" t="s">
        <v>3450</v>
      </c>
    </row>
    <row r="1714" spans="1:73" hidden="1">
      <c r="A1714" s="103" t="s">
        <v>3451</v>
      </c>
      <c r="B1714" s="102">
        <v>45712</v>
      </c>
      <c r="C1714" s="104">
        <f>_xlfn.ISOWEEKNUM(Tabella2[[#This Row],[Date]])</f>
        <v>9</v>
      </c>
      <c r="D1714" s="104" t="s">
        <v>275</v>
      </c>
      <c r="E1714" s="104" t="s">
        <v>256</v>
      </c>
      <c r="F1714" s="104">
        <v>61</v>
      </c>
      <c r="G1714" s="104" t="s">
        <v>257</v>
      </c>
      <c r="H1714" s="105">
        <v>5</v>
      </c>
      <c r="I1714" s="104" t="s">
        <v>258</v>
      </c>
      <c r="J1714" s="104"/>
      <c r="K1714" s="104" t="s">
        <v>79</v>
      </c>
      <c r="L1714" s="104" t="s">
        <v>299</v>
      </c>
      <c r="M1714" s="104" t="s">
        <v>328</v>
      </c>
      <c r="N1714" s="104"/>
      <c r="O1714" s="108" t="str">
        <f>A397</f>
        <v>12799</v>
      </c>
      <c r="P1714" s="111" t="s">
        <v>3452</v>
      </c>
      <c r="Q1714" s="153" t="s">
        <v>504</v>
      </c>
      <c r="R1714" s="153" t="s">
        <v>271</v>
      </c>
      <c r="S1714" s="153">
        <v>4.1666666666666657E-2</v>
      </c>
      <c r="T1714" s="153" t="s">
        <v>504</v>
      </c>
      <c r="U1714" s="153" t="s">
        <v>271</v>
      </c>
      <c r="V1714" s="153">
        <f>IF(ISBLANK(T1714),"",Tabella2[[#This Row],[ACT STOP]]-Tabella2[[#This Row],[ACT START]])</f>
        <v>4.1666666666666685E-2</v>
      </c>
      <c r="W1714" s="104" t="s">
        <v>92</v>
      </c>
      <c r="X1714" s="104" t="s">
        <v>91</v>
      </c>
      <c r="Y1714" s="110"/>
      <c r="Z1714" s="106"/>
      <c r="AA1714" s="104"/>
      <c r="AB1714" s="107"/>
      <c r="AC1714" s="72">
        <v>1</v>
      </c>
      <c r="AH1714" s="70"/>
      <c r="AI1714" s="70"/>
      <c r="AJ1714">
        <v>0</v>
      </c>
      <c r="AL1714" s="70"/>
      <c r="BM1714" s="135" t="s">
        <v>504</v>
      </c>
      <c r="BN1714" s="136" t="s">
        <v>271</v>
      </c>
      <c r="BO1714" s="101"/>
      <c r="BR1714" s="109" t="str">
        <f t="shared" si="26"/>
        <v>SH-25-1703</v>
      </c>
      <c r="BS1714" s="109" t="s">
        <v>416</v>
      </c>
      <c r="BT1714" t="s">
        <v>92</v>
      </c>
      <c r="BU1714" t="s">
        <v>3453</v>
      </c>
    </row>
    <row r="1715" spans="1:73" hidden="1">
      <c r="A1715" s="103" t="s">
        <v>3454</v>
      </c>
      <c r="B1715" s="102">
        <v>45712</v>
      </c>
      <c r="C1715" s="104">
        <f>_xlfn.ISOWEEKNUM(Tabella2[[#This Row],[Date]])</f>
        <v>9</v>
      </c>
      <c r="D1715" s="104" t="s">
        <v>275</v>
      </c>
      <c r="E1715" s="104" t="s">
        <v>256</v>
      </c>
      <c r="F1715" s="104">
        <v>56</v>
      </c>
      <c r="G1715" s="104" t="s">
        <v>257</v>
      </c>
      <c r="H1715" s="105">
        <v>10</v>
      </c>
      <c r="I1715" s="104" t="s">
        <v>258</v>
      </c>
      <c r="J1715" s="104"/>
      <c r="K1715" s="104" t="s">
        <v>83</v>
      </c>
      <c r="L1715" s="104" t="s">
        <v>299</v>
      </c>
      <c r="M1715" s="104" t="s">
        <v>516</v>
      </c>
      <c r="N1715" s="104"/>
      <c r="O1715" s="108" t="str">
        <f>A1716</f>
        <v>14118</v>
      </c>
      <c r="P1715" s="111" t="s">
        <v>1877</v>
      </c>
      <c r="Q1715" s="153" t="s">
        <v>504</v>
      </c>
      <c r="R1715" s="153" t="s">
        <v>271</v>
      </c>
      <c r="S1715" s="153">
        <v>4.1666666666666657E-2</v>
      </c>
      <c r="T1715" s="153" t="s">
        <v>504</v>
      </c>
      <c r="U1715" s="153" t="s">
        <v>271</v>
      </c>
      <c r="V1715" s="153">
        <f>IF(ISBLANK(T1715),"",Tabella2[[#This Row],[ACT STOP]]-Tabella2[[#This Row],[ACT START]])</f>
        <v>4.1666666666666685E-2</v>
      </c>
      <c r="W1715" s="104" t="s">
        <v>92</v>
      </c>
      <c r="X1715" s="104" t="s">
        <v>91</v>
      </c>
      <c r="Y1715" s="110"/>
      <c r="Z1715" s="106"/>
      <c r="AA1715" s="104"/>
      <c r="AB1715" s="107"/>
      <c r="AC1715" s="72">
        <v>1</v>
      </c>
      <c r="AH1715" s="70"/>
      <c r="AI1715" s="70"/>
      <c r="AJ1715">
        <v>0</v>
      </c>
      <c r="AL1715" s="70"/>
      <c r="BM1715" s="135" t="s">
        <v>504</v>
      </c>
      <c r="BN1715" s="136" t="s">
        <v>271</v>
      </c>
      <c r="BO1715" s="101"/>
      <c r="BR1715" s="109" t="str">
        <f t="shared" si="26"/>
        <v>SH-25-1704</v>
      </c>
      <c r="BS1715" s="109" t="s">
        <v>552</v>
      </c>
      <c r="BT1715" t="s">
        <v>92</v>
      </c>
      <c r="BU1715" t="s">
        <v>3455</v>
      </c>
    </row>
    <row r="1716" spans="1:73" hidden="1">
      <c r="A1716" s="103" t="s">
        <v>3456</v>
      </c>
      <c r="B1716" s="102">
        <v>45712</v>
      </c>
      <c r="C1716" s="104">
        <f>_xlfn.ISOWEEKNUM(Tabella2[[#This Row],[Date]])</f>
        <v>9</v>
      </c>
      <c r="D1716" s="104" t="s">
        <v>275</v>
      </c>
      <c r="E1716" s="104" t="s">
        <v>256</v>
      </c>
      <c r="F1716" s="104">
        <v>57</v>
      </c>
      <c r="G1716" s="104" t="s">
        <v>257</v>
      </c>
      <c r="H1716" s="105">
        <v>2</v>
      </c>
      <c r="I1716" s="104" t="s">
        <v>258</v>
      </c>
      <c r="J1716" s="104"/>
      <c r="K1716" s="104" t="s">
        <v>80</v>
      </c>
      <c r="L1716" s="104" t="s">
        <v>299</v>
      </c>
      <c r="M1716" s="104" t="s">
        <v>516</v>
      </c>
      <c r="N1716" s="104"/>
      <c r="O1716" s="108" t="str">
        <f>A1715</f>
        <v>14117</v>
      </c>
      <c r="P1716" s="111" t="s">
        <v>1877</v>
      </c>
      <c r="Q1716" s="153" t="s">
        <v>504</v>
      </c>
      <c r="R1716" s="153" t="s">
        <v>271</v>
      </c>
      <c r="S1716" s="153">
        <v>4.1666666666666657E-2</v>
      </c>
      <c r="T1716" s="153" t="s">
        <v>504</v>
      </c>
      <c r="U1716" s="153" t="s">
        <v>271</v>
      </c>
      <c r="V1716" s="153">
        <f>IF(ISBLANK(T1716),"",Tabella2[[#This Row],[ACT STOP]]-Tabella2[[#This Row],[ACT START]])</f>
        <v>4.1666666666666685E-2</v>
      </c>
      <c r="W1716" s="104" t="s">
        <v>92</v>
      </c>
      <c r="X1716" s="104" t="s">
        <v>91</v>
      </c>
      <c r="Y1716" s="110"/>
      <c r="Z1716" s="106"/>
      <c r="AA1716" s="104"/>
      <c r="AB1716" s="107"/>
      <c r="AC1716" s="72">
        <v>1</v>
      </c>
      <c r="AH1716" s="70"/>
      <c r="AI1716" s="70"/>
      <c r="AJ1716">
        <v>0</v>
      </c>
      <c r="AL1716" s="70"/>
      <c r="BL1716" t="s">
        <v>3457</v>
      </c>
      <c r="BM1716" s="135" t="s">
        <v>504</v>
      </c>
      <c r="BN1716" s="136" t="s">
        <v>271</v>
      </c>
      <c r="BO1716" s="101"/>
      <c r="BR1716" s="109" t="str">
        <f t="shared" si="26"/>
        <v>SH-25-1705</v>
      </c>
      <c r="BS1716" s="109" t="s">
        <v>368</v>
      </c>
      <c r="BT1716" t="s">
        <v>92</v>
      </c>
      <c r="BU1716" t="s">
        <v>3458</v>
      </c>
    </row>
    <row r="1717" spans="1:73" hidden="1">
      <c r="A1717" s="103" t="s">
        <v>3459</v>
      </c>
      <c r="B1717" s="102">
        <v>45712</v>
      </c>
      <c r="C1717" s="104">
        <f>_xlfn.ISOWEEKNUM(Tabella2[[#This Row],[Date]])</f>
        <v>9</v>
      </c>
      <c r="D1717" s="104" t="s">
        <v>421</v>
      </c>
      <c r="E1717" s="104" t="s">
        <v>327</v>
      </c>
      <c r="F1717" s="104">
        <v>73</v>
      </c>
      <c r="G1717" s="104" t="s">
        <v>257</v>
      </c>
      <c r="H1717" s="105">
        <v>13</v>
      </c>
      <c r="I1717" s="104" t="s">
        <v>258</v>
      </c>
      <c r="J1717" s="104"/>
      <c r="K1717" s="104" t="s">
        <v>79</v>
      </c>
      <c r="L1717" s="104" t="s">
        <v>299</v>
      </c>
      <c r="M1717" s="104" t="s">
        <v>276</v>
      </c>
      <c r="N1717" s="104"/>
      <c r="O1717" s="108" t="str">
        <f>A398</f>
        <v>12800</v>
      </c>
      <c r="P1717" s="111" t="s">
        <v>501</v>
      </c>
      <c r="Q1717" s="153" t="s">
        <v>549</v>
      </c>
      <c r="R1717" s="153">
        <v>0.5625</v>
      </c>
      <c r="S1717" s="153">
        <v>2.0833333333333329E-2</v>
      </c>
      <c r="T1717" s="153" t="s">
        <v>549</v>
      </c>
      <c r="U1717" s="153">
        <v>0.5625</v>
      </c>
      <c r="V1717" s="153">
        <f>IF(ISBLANK(T1717),"",Tabella2[[#This Row],[ACT STOP]]-Tabella2[[#This Row],[ACT START]])</f>
        <v>2.083333333333337E-2</v>
      </c>
      <c r="W1717" s="104" t="s">
        <v>92</v>
      </c>
      <c r="X1717" s="104" t="s">
        <v>91</v>
      </c>
      <c r="Y1717" s="110"/>
      <c r="Z1717" s="106"/>
      <c r="AA1717" s="104"/>
      <c r="AB1717" s="107"/>
      <c r="AC1717" s="72">
        <v>1</v>
      </c>
      <c r="AH1717" s="70"/>
      <c r="AI1717" s="70"/>
      <c r="AJ1717">
        <v>0</v>
      </c>
      <c r="AL1717" s="70"/>
      <c r="BM1717" s="135" t="s">
        <v>549</v>
      </c>
      <c r="BN1717" s="136">
        <v>0.5625</v>
      </c>
      <c r="BO1717" s="101"/>
      <c r="BR1717" s="109" t="str">
        <f t="shared" si="26"/>
        <v>SH-25-1706</v>
      </c>
      <c r="BS1717" s="109" t="s">
        <v>427</v>
      </c>
      <c r="BT1717" t="s">
        <v>92</v>
      </c>
      <c r="BU1717" t="s">
        <v>3460</v>
      </c>
    </row>
    <row r="1718" spans="1:73" hidden="1">
      <c r="A1718" s="103" t="s">
        <v>3461</v>
      </c>
      <c r="B1718" s="102">
        <v>45712</v>
      </c>
      <c r="C1718" s="104">
        <f>_xlfn.ISOWEEKNUM(Tabella2[[#This Row],[Date]])</f>
        <v>9</v>
      </c>
      <c r="D1718" s="104" t="s">
        <v>421</v>
      </c>
      <c r="E1718" s="104" t="s">
        <v>327</v>
      </c>
      <c r="F1718" s="104">
        <v>72</v>
      </c>
      <c r="G1718" s="104" t="s">
        <v>284</v>
      </c>
      <c r="H1718" s="105">
        <v>23</v>
      </c>
      <c r="I1718" s="104" t="s">
        <v>258</v>
      </c>
      <c r="J1718" s="104"/>
      <c r="K1718" s="104" t="s">
        <v>83</v>
      </c>
      <c r="L1718" s="104" t="s">
        <v>299</v>
      </c>
      <c r="M1718" s="104" t="s">
        <v>276</v>
      </c>
      <c r="N1718" s="104"/>
      <c r="O1718" s="108" t="str">
        <f>A400</f>
        <v>12802</v>
      </c>
      <c r="P1718" s="111" t="s">
        <v>501</v>
      </c>
      <c r="Q1718" s="153" t="s">
        <v>549</v>
      </c>
      <c r="R1718" s="153">
        <v>0.5625</v>
      </c>
      <c r="S1718" s="153">
        <v>2.0833333333333329E-2</v>
      </c>
      <c r="T1718" s="153" t="s">
        <v>549</v>
      </c>
      <c r="U1718" s="153">
        <v>0.5625</v>
      </c>
      <c r="V1718" s="153">
        <f>IF(ISBLANK(T1718),"",Tabella2[[#This Row],[ACT STOP]]-Tabella2[[#This Row],[ACT START]])</f>
        <v>2.083333333333337E-2</v>
      </c>
      <c r="W1718" s="104" t="s">
        <v>92</v>
      </c>
      <c r="X1718" s="104" t="s">
        <v>91</v>
      </c>
      <c r="Y1718" s="110"/>
      <c r="Z1718" s="106"/>
      <c r="AA1718" s="104"/>
      <c r="AB1718" s="107"/>
      <c r="AC1718" s="72">
        <v>1</v>
      </c>
      <c r="AH1718" s="70"/>
      <c r="AI1718" s="70"/>
      <c r="AJ1718">
        <v>0</v>
      </c>
      <c r="AL1718" s="70"/>
      <c r="BM1718" s="135" t="s">
        <v>549</v>
      </c>
      <c r="BN1718" s="136">
        <v>0.5625</v>
      </c>
      <c r="BO1718" s="101"/>
      <c r="BR1718" s="109" t="str">
        <f t="shared" si="26"/>
        <v>SH-25-1707</v>
      </c>
      <c r="BS1718" s="109" t="s">
        <v>358</v>
      </c>
      <c r="BT1718" t="s">
        <v>92</v>
      </c>
      <c r="BU1718" t="s">
        <v>3462</v>
      </c>
    </row>
    <row r="1719" spans="1:73" hidden="1">
      <c r="A1719" s="103" t="s">
        <v>3463</v>
      </c>
      <c r="B1719" s="102">
        <v>45712</v>
      </c>
      <c r="C1719" s="104">
        <f>_xlfn.ISOWEEKNUM(Tabella2[[#This Row],[Date]])</f>
        <v>9</v>
      </c>
      <c r="D1719" s="104" t="s">
        <v>421</v>
      </c>
      <c r="E1719" s="104" t="s">
        <v>327</v>
      </c>
      <c r="F1719" s="104">
        <v>70</v>
      </c>
      <c r="G1719" s="104" t="s">
        <v>257</v>
      </c>
      <c r="H1719" s="105">
        <v>6</v>
      </c>
      <c r="I1719" s="104" t="s">
        <v>258</v>
      </c>
      <c r="J1719" s="104"/>
      <c r="K1719" s="104" t="s">
        <v>83</v>
      </c>
      <c r="L1719" s="104" t="s">
        <v>299</v>
      </c>
      <c r="M1719" s="104" t="s">
        <v>276</v>
      </c>
      <c r="N1719" s="104"/>
      <c r="O1719" s="108" t="str">
        <f>A401</f>
        <v>12803</v>
      </c>
      <c r="P1719" s="111" t="s">
        <v>501</v>
      </c>
      <c r="Q1719" s="153" t="s">
        <v>406</v>
      </c>
      <c r="R1719" s="153">
        <v>0.58680555555555558</v>
      </c>
      <c r="S1719" s="153">
        <v>2.0833333333333329E-2</v>
      </c>
      <c r="T1719" s="153" t="s">
        <v>406</v>
      </c>
      <c r="U1719" s="153">
        <v>0.58680555555555558</v>
      </c>
      <c r="V1719" s="153">
        <f>IF(ISBLANK(T1719),"",Tabella2[[#This Row],[ACT STOP]]-Tabella2[[#This Row],[ACT START]])</f>
        <v>2.083333333333337E-2</v>
      </c>
      <c r="W1719" s="104" t="s">
        <v>92</v>
      </c>
      <c r="X1719" s="104" t="s">
        <v>91</v>
      </c>
      <c r="Y1719" s="110"/>
      <c r="Z1719" s="106"/>
      <c r="AA1719" s="104"/>
      <c r="AB1719" s="107"/>
      <c r="AC1719" s="72">
        <v>1</v>
      </c>
      <c r="AH1719" s="70"/>
      <c r="AI1719" s="70"/>
      <c r="AJ1719">
        <v>0</v>
      </c>
      <c r="AL1719" s="70"/>
      <c r="BM1719" s="135" t="s">
        <v>406</v>
      </c>
      <c r="BN1719" s="136">
        <v>0.58680555555555558</v>
      </c>
      <c r="BO1719" s="101"/>
      <c r="BR1719" s="109" t="str">
        <f t="shared" si="26"/>
        <v>SH-25-1708</v>
      </c>
      <c r="BS1719" s="109" t="s">
        <v>379</v>
      </c>
      <c r="BT1719" t="s">
        <v>92</v>
      </c>
      <c r="BU1719" t="s">
        <v>3464</v>
      </c>
    </row>
    <row r="1720" spans="1:73" hidden="1">
      <c r="A1720" s="103" t="s">
        <v>3465</v>
      </c>
      <c r="B1720" s="102">
        <v>45712</v>
      </c>
      <c r="C1720" s="104">
        <f>_xlfn.ISOWEEKNUM(Tabella2[[#This Row],[Date]])</f>
        <v>9</v>
      </c>
      <c r="D1720" s="104" t="s">
        <v>326</v>
      </c>
      <c r="E1720" s="104" t="s">
        <v>327</v>
      </c>
      <c r="F1720" s="104">
        <v>65</v>
      </c>
      <c r="G1720" s="104" t="s">
        <v>257</v>
      </c>
      <c r="H1720" s="105">
        <v>17</v>
      </c>
      <c r="I1720" s="104" t="s">
        <v>258</v>
      </c>
      <c r="J1720" s="104"/>
      <c r="K1720" s="104" t="s">
        <v>79</v>
      </c>
      <c r="L1720" s="104" t="s">
        <v>259</v>
      </c>
      <c r="M1720" s="104" t="s">
        <v>386</v>
      </c>
      <c r="N1720" s="104"/>
      <c r="O1720" s="106"/>
      <c r="P1720" s="111" t="s">
        <v>786</v>
      </c>
      <c r="Q1720" s="153" t="s">
        <v>665</v>
      </c>
      <c r="R1720" s="153" t="s">
        <v>580</v>
      </c>
      <c r="S1720" s="153">
        <v>4.1666666666666657E-2</v>
      </c>
      <c r="T1720" s="153">
        <v>0.625</v>
      </c>
      <c r="U1720" s="153">
        <v>0.66666666666666663</v>
      </c>
      <c r="V1720" s="153">
        <f>IF(ISBLANK(T1720),"",Tabella2[[#This Row],[ACT STOP]]-Tabella2[[#This Row],[ACT START]])</f>
        <v>4.166666666666663E-2</v>
      </c>
      <c r="W1720" s="104" t="s">
        <v>92</v>
      </c>
      <c r="X1720" s="104" t="s">
        <v>91</v>
      </c>
      <c r="Y1720" s="110"/>
      <c r="Z1720" s="106"/>
      <c r="AA1720" s="104"/>
      <c r="AB1720" s="107"/>
      <c r="AC1720" s="72">
        <v>1</v>
      </c>
      <c r="AH1720" s="70"/>
      <c r="AI1720" s="70"/>
      <c r="AJ1720">
        <v>0</v>
      </c>
      <c r="AL1720" s="70"/>
      <c r="BM1720" s="135">
        <v>0.625</v>
      </c>
      <c r="BN1720" s="136">
        <v>0.66666666666666663</v>
      </c>
      <c r="BO1720" s="101"/>
      <c r="BR1720" s="109" t="str">
        <f t="shared" si="26"/>
        <v>SH-25-1709</v>
      </c>
      <c r="BS1720" s="109" t="s">
        <v>393</v>
      </c>
      <c r="BT1720" t="s">
        <v>92</v>
      </c>
      <c r="BU1720" t="s">
        <v>3466</v>
      </c>
    </row>
    <row r="1721" spans="1:73" ht="31.5" hidden="1" customHeight="1">
      <c r="A1721" s="103" t="s">
        <v>3467</v>
      </c>
      <c r="B1721" s="102">
        <v>45712</v>
      </c>
      <c r="C1721" s="104">
        <f>_xlfn.ISOWEEKNUM(Tabella2[[#This Row],[Date]])</f>
        <v>9</v>
      </c>
      <c r="D1721" s="104" t="s">
        <v>326</v>
      </c>
      <c r="E1721" s="104" t="s">
        <v>327</v>
      </c>
      <c r="F1721" s="104">
        <v>68</v>
      </c>
      <c r="G1721" s="104" t="s">
        <v>257</v>
      </c>
      <c r="H1721" s="105">
        <v>1</v>
      </c>
      <c r="I1721" s="104" t="s">
        <v>258</v>
      </c>
      <c r="J1721" s="104"/>
      <c r="K1721" s="104" t="s">
        <v>78</v>
      </c>
      <c r="L1721" s="104" t="s">
        <v>259</v>
      </c>
      <c r="M1721" s="104" t="s">
        <v>386</v>
      </c>
      <c r="N1721" s="104"/>
      <c r="O1721" s="106"/>
      <c r="P1721" s="111" t="s">
        <v>786</v>
      </c>
      <c r="Q1721" s="153" t="s">
        <v>665</v>
      </c>
      <c r="R1721" s="153" t="s">
        <v>580</v>
      </c>
      <c r="S1721" s="153">
        <v>4.1666666666666657E-2</v>
      </c>
      <c r="T1721" s="153">
        <v>0.625</v>
      </c>
      <c r="U1721" s="153">
        <v>0.66666666666666663</v>
      </c>
      <c r="V1721" s="153">
        <f>IF(ISBLANK(T1721),"",Tabella2[[#This Row],[ACT STOP]]-Tabella2[[#This Row],[ACT START]])</f>
        <v>4.166666666666663E-2</v>
      </c>
      <c r="W1721" s="104" t="s">
        <v>92</v>
      </c>
      <c r="X1721" s="104" t="s">
        <v>91</v>
      </c>
      <c r="Y1721" s="110"/>
      <c r="Z1721" s="106"/>
      <c r="AA1721" s="104"/>
      <c r="AB1721" s="107"/>
      <c r="AC1721" s="72">
        <v>1</v>
      </c>
      <c r="AH1721" s="70"/>
      <c r="AI1721" s="70"/>
      <c r="AJ1721">
        <v>0</v>
      </c>
      <c r="AL1721" s="70"/>
      <c r="BM1721" s="135">
        <v>0.625</v>
      </c>
      <c r="BN1721" s="136">
        <v>0.66666666666666663</v>
      </c>
      <c r="BO1721" s="101"/>
      <c r="BR1721" s="109" t="str">
        <f t="shared" si="26"/>
        <v>SH-25-1710</v>
      </c>
      <c r="BS1721" s="109" t="s">
        <v>332</v>
      </c>
      <c r="BT1721" t="s">
        <v>92</v>
      </c>
      <c r="BU1721" t="s">
        <v>3468</v>
      </c>
    </row>
    <row r="1722" spans="1:73" hidden="1">
      <c r="A1722" s="103" t="s">
        <v>3469</v>
      </c>
      <c r="B1722" s="102">
        <v>45712</v>
      </c>
      <c r="C1722" s="104">
        <f>_xlfn.ISOWEEKNUM(Tabella2[[#This Row],[Date]])</f>
        <v>9</v>
      </c>
      <c r="D1722" s="104" t="s">
        <v>404</v>
      </c>
      <c r="E1722" s="104" t="s">
        <v>284</v>
      </c>
      <c r="F1722" s="104">
        <v>41</v>
      </c>
      <c r="G1722" s="104" t="s">
        <v>257</v>
      </c>
      <c r="H1722" s="105">
        <v>5</v>
      </c>
      <c r="I1722" s="104"/>
      <c r="J1722" s="104" t="s">
        <v>258</v>
      </c>
      <c r="K1722" s="104" t="s">
        <v>83</v>
      </c>
      <c r="L1722" s="104" t="s">
        <v>259</v>
      </c>
      <c r="M1722" s="104" t="s">
        <v>977</v>
      </c>
      <c r="N1722" s="104"/>
      <c r="O1722" s="106"/>
      <c r="P1722" s="111" t="s">
        <v>2485</v>
      </c>
      <c r="Q1722" s="153" t="s">
        <v>665</v>
      </c>
      <c r="R1722" s="153" t="s">
        <v>580</v>
      </c>
      <c r="S1722" s="153">
        <v>4.1666666666666657E-2</v>
      </c>
      <c r="T1722" s="153">
        <v>0.625</v>
      </c>
      <c r="U1722" s="153">
        <v>0.66666666666666663</v>
      </c>
      <c r="V1722" s="153">
        <f>IF(ISBLANK(T1722),"",Tabella2[[#This Row],[ACT STOP]]-Tabella2[[#This Row],[ACT START]])</f>
        <v>4.166666666666663E-2</v>
      </c>
      <c r="W1722" s="104" t="s">
        <v>92</v>
      </c>
      <c r="X1722" s="104" t="s">
        <v>91</v>
      </c>
      <c r="Y1722" s="110"/>
      <c r="Z1722" s="106"/>
      <c r="AA1722" s="104"/>
      <c r="AB1722" s="107"/>
      <c r="AC1722" s="72">
        <v>1</v>
      </c>
      <c r="AH1722" s="70"/>
      <c r="AI1722" s="70"/>
      <c r="AJ1722">
        <v>0</v>
      </c>
      <c r="AL1722" s="70"/>
      <c r="BM1722" s="135">
        <v>0.625</v>
      </c>
      <c r="BN1722" s="136">
        <v>0.66666666666666663</v>
      </c>
      <c r="BO1722" s="101"/>
      <c r="BR1722" s="109" t="str">
        <f t="shared" si="26"/>
        <v>SH-25-1711</v>
      </c>
      <c r="BS1722" s="109" t="s">
        <v>416</v>
      </c>
      <c r="BT1722" t="s">
        <v>92</v>
      </c>
      <c r="BU1722" t="s">
        <v>3470</v>
      </c>
    </row>
    <row r="1723" spans="1:73" hidden="1">
      <c r="A1723" s="103" t="s">
        <v>3471</v>
      </c>
      <c r="B1723" s="102">
        <v>45712</v>
      </c>
      <c r="C1723" s="104">
        <f>_xlfn.ISOWEEKNUM(Tabella2[[#This Row],[Date]])</f>
        <v>9</v>
      </c>
      <c r="D1723" s="104" t="s">
        <v>370</v>
      </c>
      <c r="E1723" s="104" t="s">
        <v>256</v>
      </c>
      <c r="F1723" s="104">
        <v>52</v>
      </c>
      <c r="G1723" s="104" t="s">
        <v>257</v>
      </c>
      <c r="H1723" s="105">
        <v>10</v>
      </c>
      <c r="I1723" s="104" t="s">
        <v>258</v>
      </c>
      <c r="J1723" s="104"/>
      <c r="K1723" s="104" t="s">
        <v>75</v>
      </c>
      <c r="L1723" s="104" t="s">
        <v>259</v>
      </c>
      <c r="M1723" s="104" t="s">
        <v>276</v>
      </c>
      <c r="N1723" s="104"/>
      <c r="O1723" s="106"/>
      <c r="P1723" s="111" t="s">
        <v>2684</v>
      </c>
      <c r="Q1723" s="153" t="s">
        <v>665</v>
      </c>
      <c r="R1723" s="153" t="s">
        <v>580</v>
      </c>
      <c r="S1723" s="153">
        <v>4.1666666666666657E-2</v>
      </c>
      <c r="T1723" s="153">
        <v>0.61805555555555558</v>
      </c>
      <c r="U1723" s="153">
        <v>0.65972222222222221</v>
      </c>
      <c r="V1723" s="153">
        <f>IF(ISBLANK(T1723),"",Tabella2[[#This Row],[ACT STOP]]-Tabella2[[#This Row],[ACT START]])</f>
        <v>4.166666666666663E-2</v>
      </c>
      <c r="W1723" s="104" t="s">
        <v>92</v>
      </c>
      <c r="X1723" s="104" t="s">
        <v>91</v>
      </c>
      <c r="Y1723" s="110"/>
      <c r="Z1723" s="106"/>
      <c r="AA1723" s="104"/>
      <c r="AB1723" s="107"/>
      <c r="AC1723" s="72">
        <v>1</v>
      </c>
      <c r="AH1723" s="70"/>
      <c r="AI1723" s="70"/>
      <c r="AJ1723">
        <v>0</v>
      </c>
      <c r="AL1723" s="70"/>
      <c r="BM1723" s="135">
        <v>0.61805555555555558</v>
      </c>
      <c r="BN1723" s="136">
        <v>0.65972222222222221</v>
      </c>
      <c r="BO1723" s="101"/>
      <c r="BR1723" s="109" t="str">
        <f t="shared" si="26"/>
        <v>SH-25-1712</v>
      </c>
      <c r="BS1723" s="109" t="s">
        <v>552</v>
      </c>
      <c r="BT1723" t="s">
        <v>92</v>
      </c>
      <c r="BU1723" t="s">
        <v>3472</v>
      </c>
    </row>
    <row r="1724" spans="1:73" hidden="1">
      <c r="A1724" s="103" t="s">
        <v>3473</v>
      </c>
      <c r="B1724" s="102">
        <v>45713</v>
      </c>
      <c r="C1724" s="104">
        <f>_xlfn.ISOWEEKNUM(Tabella2[[#This Row],[Date]])</f>
        <v>9</v>
      </c>
      <c r="D1724" s="104" t="s">
        <v>404</v>
      </c>
      <c r="E1724" s="104" t="s">
        <v>284</v>
      </c>
      <c r="F1724" s="104">
        <v>41</v>
      </c>
      <c r="G1724" s="104" t="s">
        <v>284</v>
      </c>
      <c r="H1724" s="105">
        <v>9</v>
      </c>
      <c r="I1724" s="104"/>
      <c r="J1724" s="104" t="s">
        <v>258</v>
      </c>
      <c r="K1724" s="104" t="s">
        <v>83</v>
      </c>
      <c r="L1724" s="104" t="s">
        <v>299</v>
      </c>
      <c r="M1724" s="104" t="s">
        <v>977</v>
      </c>
      <c r="N1724" s="104"/>
      <c r="O1724" s="108" t="str">
        <f>A1725</f>
        <v>14127</v>
      </c>
      <c r="P1724" s="111" t="s">
        <v>2853</v>
      </c>
      <c r="Q1724" s="153" t="s">
        <v>525</v>
      </c>
      <c r="R1724" s="153" t="s">
        <v>262</v>
      </c>
      <c r="S1724" s="153">
        <v>4.1666666666666657E-2</v>
      </c>
      <c r="T1724" s="153">
        <v>0.3576388888888889</v>
      </c>
      <c r="U1724" s="153">
        <v>0.39930555555555558</v>
      </c>
      <c r="V1724" s="153">
        <f>IF(ISBLANK(T1724),"",Tabella2[[#This Row],[ACT STOP]]-Tabella2[[#This Row],[ACT START]])</f>
        <v>4.1666666666666685E-2</v>
      </c>
      <c r="W1724" s="104" t="s">
        <v>92</v>
      </c>
      <c r="X1724" s="104" t="s">
        <v>91</v>
      </c>
      <c r="Y1724" s="110"/>
      <c r="Z1724" s="106"/>
      <c r="AA1724" s="104"/>
      <c r="AB1724" s="107"/>
      <c r="AC1724" s="72">
        <v>1</v>
      </c>
      <c r="AH1724" s="70"/>
      <c r="AI1724" s="70"/>
      <c r="AJ1724">
        <v>0</v>
      </c>
      <c r="AL1724" s="70"/>
      <c r="BM1724" s="135">
        <v>0.3576388888888889</v>
      </c>
      <c r="BN1724" s="136">
        <v>0.39930555555555558</v>
      </c>
      <c r="BO1724" s="101"/>
      <c r="BR1724" s="109" t="str">
        <f t="shared" si="26"/>
        <v>SH-25-1713</v>
      </c>
      <c r="BS1724" s="109" t="s">
        <v>339</v>
      </c>
      <c r="BT1724" t="s">
        <v>92</v>
      </c>
      <c r="BU1724" t="s">
        <v>3474</v>
      </c>
    </row>
    <row r="1725" spans="1:73" hidden="1">
      <c r="A1725" s="103" t="s">
        <v>3475</v>
      </c>
      <c r="B1725" s="102">
        <v>45713</v>
      </c>
      <c r="C1725" s="104">
        <f>_xlfn.ISOWEEKNUM(Tabella2[[#This Row],[Date]])</f>
        <v>9</v>
      </c>
      <c r="D1725" s="104" t="s">
        <v>409</v>
      </c>
      <c r="E1725" s="104" t="s">
        <v>284</v>
      </c>
      <c r="F1725" s="104">
        <v>42</v>
      </c>
      <c r="G1725" s="104" t="s">
        <v>284</v>
      </c>
      <c r="H1725" s="105">
        <v>23</v>
      </c>
      <c r="I1725" s="104"/>
      <c r="J1725" s="104" t="s">
        <v>258</v>
      </c>
      <c r="K1725" s="104" t="s">
        <v>80</v>
      </c>
      <c r="L1725" s="104" t="s">
        <v>299</v>
      </c>
      <c r="M1725" s="104" t="s">
        <v>977</v>
      </c>
      <c r="N1725" s="104"/>
      <c r="O1725" s="108" t="str">
        <f>A1724</f>
        <v>14126</v>
      </c>
      <c r="P1725" s="111" t="s">
        <v>2853</v>
      </c>
      <c r="Q1725" s="153">
        <v>0.35416666666666669</v>
      </c>
      <c r="R1725" s="153">
        <v>0.39583333333333331</v>
      </c>
      <c r="S1725" s="153">
        <v>4.1666666666666657E-2</v>
      </c>
      <c r="T1725" s="153">
        <v>0.35416666666666669</v>
      </c>
      <c r="U1725" s="153">
        <v>0.39583333333333331</v>
      </c>
      <c r="V1725" s="153">
        <f>IF(ISBLANK(T1725),"",Tabella2[[#This Row],[ACT STOP]]-Tabella2[[#This Row],[ACT START]])</f>
        <v>4.166666666666663E-2</v>
      </c>
      <c r="W1725" s="104" t="s">
        <v>92</v>
      </c>
      <c r="X1725" s="104" t="s">
        <v>91</v>
      </c>
      <c r="Y1725" s="110"/>
      <c r="Z1725" s="106"/>
      <c r="AA1725" s="104"/>
      <c r="AB1725" s="107"/>
      <c r="AC1725" s="72">
        <v>1</v>
      </c>
      <c r="AH1725" s="70"/>
      <c r="AI1725" s="70"/>
      <c r="AJ1725">
        <v>0</v>
      </c>
      <c r="AL1725" s="70"/>
      <c r="BM1725" s="135">
        <v>0.35416666666666669</v>
      </c>
      <c r="BN1725" s="136">
        <v>0.39583333333333331</v>
      </c>
      <c r="BO1725" s="101"/>
      <c r="BR1725" s="109" t="str">
        <f t="shared" si="26"/>
        <v>SH-25-1714</v>
      </c>
      <c r="BS1725" s="109" t="s">
        <v>358</v>
      </c>
      <c r="BT1725" t="s">
        <v>92</v>
      </c>
      <c r="BU1725" t="s">
        <v>3476</v>
      </c>
    </row>
    <row r="1726" spans="1:73" hidden="1">
      <c r="A1726" s="103" t="s">
        <v>3477</v>
      </c>
      <c r="B1726" s="102">
        <v>45713</v>
      </c>
      <c r="C1726" s="104">
        <f>_xlfn.ISOWEEKNUM(Tabella2[[#This Row],[Date]])</f>
        <v>9</v>
      </c>
      <c r="D1726" s="104" t="s">
        <v>421</v>
      </c>
      <c r="E1726" s="104" t="s">
        <v>327</v>
      </c>
      <c r="F1726" s="104">
        <v>70</v>
      </c>
      <c r="G1726" s="104" t="s">
        <v>257</v>
      </c>
      <c r="H1726" s="105">
        <v>17</v>
      </c>
      <c r="I1726" s="104" t="s">
        <v>258</v>
      </c>
      <c r="J1726" s="104"/>
      <c r="K1726" s="104" t="s">
        <v>79</v>
      </c>
      <c r="L1726" s="104" t="s">
        <v>259</v>
      </c>
      <c r="M1726" s="104" t="s">
        <v>276</v>
      </c>
      <c r="N1726" s="104"/>
      <c r="O1726" s="106"/>
      <c r="P1726" s="111" t="s">
        <v>2394</v>
      </c>
      <c r="Q1726" s="153" t="s">
        <v>498</v>
      </c>
      <c r="R1726" s="153" t="s">
        <v>499</v>
      </c>
      <c r="S1726" s="153">
        <v>4.1666666666666657E-2</v>
      </c>
      <c r="T1726" s="153" t="s">
        <v>498</v>
      </c>
      <c r="U1726" s="153" t="s">
        <v>499</v>
      </c>
      <c r="V1726" s="153">
        <f>IF(ISBLANK(T1726),"",Tabella2[[#This Row],[ACT STOP]]-Tabella2[[#This Row],[ACT START]])</f>
        <v>4.166666666666663E-2</v>
      </c>
      <c r="W1726" s="104" t="s">
        <v>92</v>
      </c>
      <c r="X1726" s="104" t="s">
        <v>91</v>
      </c>
      <c r="Y1726" s="110"/>
      <c r="Z1726" s="106"/>
      <c r="AA1726" s="104"/>
      <c r="AB1726" s="107"/>
      <c r="AC1726" s="72">
        <v>1</v>
      </c>
      <c r="AH1726" s="70"/>
      <c r="AI1726" s="70"/>
      <c r="AJ1726">
        <v>0</v>
      </c>
      <c r="AL1726" s="70"/>
      <c r="BM1726" s="135" t="s">
        <v>498</v>
      </c>
      <c r="BN1726" s="136" t="s">
        <v>499</v>
      </c>
      <c r="BO1726" s="101"/>
      <c r="BR1726" s="109" t="str">
        <f t="shared" si="26"/>
        <v>SH-25-1715</v>
      </c>
      <c r="BS1726" s="109" t="s">
        <v>393</v>
      </c>
      <c r="BT1726" t="s">
        <v>92</v>
      </c>
      <c r="BU1726" t="s">
        <v>3478</v>
      </c>
    </row>
    <row r="1727" spans="1:73" hidden="1">
      <c r="A1727" s="103" t="s">
        <v>3479</v>
      </c>
      <c r="B1727" s="102">
        <v>45713</v>
      </c>
      <c r="C1727" s="104">
        <f>_xlfn.ISOWEEKNUM(Tabella2[[#This Row],[Date]])</f>
        <v>9</v>
      </c>
      <c r="D1727" s="104" t="s">
        <v>305</v>
      </c>
      <c r="E1727" s="104" t="s">
        <v>284</v>
      </c>
      <c r="F1727" s="104">
        <v>47</v>
      </c>
      <c r="G1727" s="104" t="s">
        <v>257</v>
      </c>
      <c r="H1727" s="105">
        <v>10</v>
      </c>
      <c r="I1727" s="104"/>
      <c r="J1727" s="104" t="s">
        <v>258</v>
      </c>
      <c r="K1727" s="104" t="s">
        <v>78</v>
      </c>
      <c r="L1727" s="104" t="s">
        <v>259</v>
      </c>
      <c r="M1727" s="104" t="s">
        <v>461</v>
      </c>
      <c r="N1727" s="104"/>
      <c r="O1727" s="106"/>
      <c r="P1727" s="111" t="s">
        <v>3480</v>
      </c>
      <c r="Q1727" s="153" t="s">
        <v>498</v>
      </c>
      <c r="R1727" s="153" t="s">
        <v>499</v>
      </c>
      <c r="S1727" s="153">
        <v>4.1666666666666657E-2</v>
      </c>
      <c r="T1727" s="153" t="s">
        <v>498</v>
      </c>
      <c r="U1727" s="153" t="s">
        <v>499</v>
      </c>
      <c r="V1727" s="153">
        <f>IF(ISBLANK(T1727),"",Tabella2[[#This Row],[ACT STOP]]-Tabella2[[#This Row],[ACT START]])</f>
        <v>4.166666666666663E-2</v>
      </c>
      <c r="W1727" s="104" t="s">
        <v>92</v>
      </c>
      <c r="X1727" s="104" t="s">
        <v>91</v>
      </c>
      <c r="Y1727" s="110"/>
      <c r="Z1727" s="106"/>
      <c r="AA1727" s="104"/>
      <c r="AB1727" s="107"/>
      <c r="AC1727" s="72">
        <v>1</v>
      </c>
      <c r="AH1727" s="70"/>
      <c r="AI1727" s="70"/>
      <c r="AJ1727">
        <v>0</v>
      </c>
      <c r="AL1727" s="70"/>
      <c r="BM1727" s="135" t="s">
        <v>498</v>
      </c>
      <c r="BN1727" s="136" t="s">
        <v>499</v>
      </c>
      <c r="BO1727" s="101"/>
      <c r="BR1727" s="109" t="str">
        <f t="shared" si="26"/>
        <v>SH-25-1716</v>
      </c>
      <c r="BS1727" s="109" t="s">
        <v>552</v>
      </c>
      <c r="BT1727" t="s">
        <v>92</v>
      </c>
      <c r="BU1727" t="s">
        <v>3481</v>
      </c>
    </row>
    <row r="1728" spans="1:73" hidden="1">
      <c r="A1728" s="103" t="s">
        <v>3482</v>
      </c>
      <c r="B1728" s="102">
        <v>45713</v>
      </c>
      <c r="C1728" s="104">
        <f>_xlfn.ISOWEEKNUM(Tabella2[[#This Row],[Date]])</f>
        <v>9</v>
      </c>
      <c r="D1728" s="104" t="s">
        <v>275</v>
      </c>
      <c r="E1728" s="104" t="s">
        <v>256</v>
      </c>
      <c r="F1728" s="104">
        <v>56</v>
      </c>
      <c r="G1728" s="104" t="s">
        <v>257</v>
      </c>
      <c r="H1728" s="105">
        <v>31</v>
      </c>
      <c r="I1728" s="104" t="s">
        <v>258</v>
      </c>
      <c r="J1728" s="104"/>
      <c r="K1728" s="104" t="s">
        <v>80</v>
      </c>
      <c r="L1728" s="104" t="s">
        <v>299</v>
      </c>
      <c r="M1728" s="104" t="s">
        <v>516</v>
      </c>
      <c r="N1728" s="104"/>
      <c r="O1728" s="108" t="str">
        <f>A403</f>
        <v>12805</v>
      </c>
      <c r="P1728" s="111" t="s">
        <v>1993</v>
      </c>
      <c r="Q1728" s="153">
        <v>0.41666666666666669</v>
      </c>
      <c r="R1728" s="153">
        <v>0.45833333333333331</v>
      </c>
      <c r="S1728" s="153">
        <v>4.1666666666666657E-2</v>
      </c>
      <c r="T1728" s="153">
        <v>0.41666666666666669</v>
      </c>
      <c r="U1728" s="153">
        <v>0.45833333333333331</v>
      </c>
      <c r="V1728" s="153">
        <f>IF(ISBLANK(T1728),"",Tabella2[[#This Row],[ACT STOP]]-Tabella2[[#This Row],[ACT START]])</f>
        <v>4.166666666666663E-2</v>
      </c>
      <c r="W1728" s="104" t="s">
        <v>122</v>
      </c>
      <c r="X1728" s="104" t="s">
        <v>91</v>
      </c>
      <c r="Y1728" s="110"/>
      <c r="Z1728" s="106"/>
      <c r="AA1728" s="104"/>
      <c r="AB1728" s="107"/>
      <c r="AC1728" s="72">
        <v>1</v>
      </c>
      <c r="AH1728" s="70"/>
      <c r="AI1728" s="70"/>
      <c r="AJ1728">
        <v>0</v>
      </c>
      <c r="AL1728" s="70"/>
      <c r="BM1728" s="135">
        <v>0.41666666666666669</v>
      </c>
      <c r="BN1728" s="136">
        <v>0.45833333333333331</v>
      </c>
      <c r="BO1728" s="101"/>
      <c r="BR1728" s="109" t="str">
        <f t="shared" si="26"/>
        <v>SH-25-1717</v>
      </c>
      <c r="BS1728" s="109" t="s">
        <v>345</v>
      </c>
      <c r="BT1728" t="s">
        <v>122</v>
      </c>
      <c r="BU1728" t="s">
        <v>3483</v>
      </c>
    </row>
    <row r="1729" spans="1:73" hidden="1">
      <c r="A1729" s="103" t="s">
        <v>3484</v>
      </c>
      <c r="B1729" s="102">
        <v>45713</v>
      </c>
      <c r="C1729" s="104">
        <f>_xlfn.ISOWEEKNUM(Tabella2[[#This Row],[Date]])</f>
        <v>9</v>
      </c>
      <c r="D1729" s="104" t="s">
        <v>370</v>
      </c>
      <c r="E1729" s="104" t="s">
        <v>256</v>
      </c>
      <c r="F1729" s="104">
        <v>52</v>
      </c>
      <c r="G1729" s="104" t="s">
        <v>284</v>
      </c>
      <c r="H1729" s="105">
        <v>9</v>
      </c>
      <c r="I1729" s="104" t="s">
        <v>258</v>
      </c>
      <c r="J1729" s="104"/>
      <c r="K1729" s="104" t="s">
        <v>79</v>
      </c>
      <c r="L1729" s="104" t="s">
        <v>259</v>
      </c>
      <c r="M1729" s="104" t="s">
        <v>461</v>
      </c>
      <c r="N1729" s="104"/>
      <c r="O1729" s="106"/>
      <c r="P1729" s="111" t="s">
        <v>610</v>
      </c>
      <c r="Q1729" s="153" t="s">
        <v>504</v>
      </c>
      <c r="R1729" s="153" t="s">
        <v>271</v>
      </c>
      <c r="S1729" s="153">
        <v>4.1666666666666657E-2</v>
      </c>
      <c r="T1729" s="153" t="s">
        <v>504</v>
      </c>
      <c r="U1729" s="153" t="s">
        <v>271</v>
      </c>
      <c r="V1729" s="153">
        <f>IF(ISBLANK(T1729),"",Tabella2[[#This Row],[ACT STOP]]-Tabella2[[#This Row],[ACT START]])</f>
        <v>4.1666666666666685E-2</v>
      </c>
      <c r="W1729" s="104" t="s">
        <v>92</v>
      </c>
      <c r="X1729" s="104" t="s">
        <v>91</v>
      </c>
      <c r="Y1729" s="110"/>
      <c r="Z1729" s="106"/>
      <c r="AA1729" s="104"/>
      <c r="AB1729" s="107"/>
      <c r="AC1729" s="72">
        <v>1</v>
      </c>
      <c r="AH1729" s="70"/>
      <c r="AI1729" s="70"/>
      <c r="AJ1729">
        <v>0</v>
      </c>
      <c r="AL1729" s="70"/>
      <c r="BM1729" s="135" t="s">
        <v>504</v>
      </c>
      <c r="BN1729" s="136" t="s">
        <v>271</v>
      </c>
      <c r="BO1729" s="101"/>
      <c r="BR1729" s="109" t="str">
        <f t="shared" si="26"/>
        <v>SH-25-1718</v>
      </c>
      <c r="BS1729" s="109" t="s">
        <v>339</v>
      </c>
      <c r="BT1729" t="s">
        <v>92</v>
      </c>
      <c r="BU1729" t="s">
        <v>3485</v>
      </c>
    </row>
    <row r="1730" spans="1:73" hidden="1">
      <c r="A1730" s="103" t="s">
        <v>3486</v>
      </c>
      <c r="B1730" s="102">
        <v>45713</v>
      </c>
      <c r="C1730" s="104">
        <f>_xlfn.ISOWEEKNUM(Tabella2[[#This Row],[Date]])</f>
        <v>9</v>
      </c>
      <c r="D1730" s="104" t="s">
        <v>348</v>
      </c>
      <c r="E1730" s="104" t="s">
        <v>284</v>
      </c>
      <c r="F1730" s="104">
        <v>55</v>
      </c>
      <c r="G1730" s="104" t="s">
        <v>257</v>
      </c>
      <c r="H1730" s="105">
        <v>30</v>
      </c>
      <c r="I1730" s="104"/>
      <c r="J1730" s="104" t="s">
        <v>258</v>
      </c>
      <c r="K1730" s="104" t="s">
        <v>78</v>
      </c>
      <c r="L1730" s="104" t="s">
        <v>259</v>
      </c>
      <c r="M1730" s="104" t="s">
        <v>276</v>
      </c>
      <c r="N1730" s="104"/>
      <c r="O1730" s="106"/>
      <c r="P1730" s="111" t="s">
        <v>277</v>
      </c>
      <c r="Q1730" s="153" t="s">
        <v>504</v>
      </c>
      <c r="R1730" s="153" t="s">
        <v>271</v>
      </c>
      <c r="S1730" s="153">
        <v>4.1666666666666657E-2</v>
      </c>
      <c r="T1730" s="153" t="s">
        <v>504</v>
      </c>
      <c r="U1730" s="153" t="s">
        <v>271</v>
      </c>
      <c r="V1730" s="153">
        <f>IF(ISBLANK(T1730),"",Tabella2[[#This Row],[ACT STOP]]-Tabella2[[#This Row],[ACT START]])</f>
        <v>4.1666666666666685E-2</v>
      </c>
      <c r="W1730" s="104" t="s">
        <v>92</v>
      </c>
      <c r="X1730" s="104" t="s">
        <v>91</v>
      </c>
      <c r="Y1730" s="110"/>
      <c r="Z1730" s="106"/>
      <c r="AA1730" s="104"/>
      <c r="AB1730" s="107"/>
      <c r="AC1730" s="72">
        <v>1</v>
      </c>
      <c r="AH1730" s="70"/>
      <c r="AI1730" s="70"/>
      <c r="AJ1730">
        <v>0</v>
      </c>
      <c r="AL1730" s="70"/>
      <c r="BM1730" s="135" t="s">
        <v>504</v>
      </c>
      <c r="BN1730" s="136" t="s">
        <v>271</v>
      </c>
      <c r="BO1730" s="101"/>
      <c r="BR1730" s="109" t="str">
        <f t="shared" si="26"/>
        <v>SH-25-1719</v>
      </c>
      <c r="BS1730" s="109" t="s">
        <v>279</v>
      </c>
      <c r="BT1730" t="s">
        <v>92</v>
      </c>
      <c r="BU1730" t="s">
        <v>3487</v>
      </c>
    </row>
    <row r="1731" spans="1:73" hidden="1">
      <c r="A1731" s="103" t="s">
        <v>3488</v>
      </c>
      <c r="B1731" s="102">
        <v>45713</v>
      </c>
      <c r="C1731" s="104">
        <f>_xlfn.ISOWEEKNUM(Tabella2[[#This Row],[Date]])</f>
        <v>9</v>
      </c>
      <c r="D1731" s="104" t="s">
        <v>421</v>
      </c>
      <c r="E1731" s="104" t="s">
        <v>327</v>
      </c>
      <c r="F1731" s="104">
        <v>72</v>
      </c>
      <c r="G1731" s="104" t="s">
        <v>257</v>
      </c>
      <c r="H1731" s="105">
        <v>2</v>
      </c>
      <c r="I1731" s="104" t="s">
        <v>258</v>
      </c>
      <c r="J1731" s="104"/>
      <c r="K1731" s="104" t="s">
        <v>83</v>
      </c>
      <c r="L1731" s="104" t="s">
        <v>259</v>
      </c>
      <c r="M1731" s="104" t="s">
        <v>276</v>
      </c>
      <c r="N1731" s="104"/>
      <c r="O1731" s="106"/>
      <c r="P1731" s="111" t="s">
        <v>2394</v>
      </c>
      <c r="Q1731" s="153" t="s">
        <v>504</v>
      </c>
      <c r="R1731" s="153" t="s">
        <v>271</v>
      </c>
      <c r="S1731" s="153">
        <v>4.1666666666666657E-2</v>
      </c>
      <c r="T1731" s="153" t="s">
        <v>504</v>
      </c>
      <c r="U1731" s="153" t="s">
        <v>271</v>
      </c>
      <c r="V1731" s="153">
        <f>IF(ISBLANK(T1731),"",Tabella2[[#This Row],[ACT STOP]]-Tabella2[[#This Row],[ACT START]])</f>
        <v>4.1666666666666685E-2</v>
      </c>
      <c r="W1731" s="104" t="s">
        <v>92</v>
      </c>
      <c r="X1731" s="104" t="s">
        <v>91</v>
      </c>
      <c r="Y1731" s="110"/>
      <c r="Z1731" s="106"/>
      <c r="AA1731" s="104"/>
      <c r="AB1731" s="107"/>
      <c r="AC1731" s="72">
        <v>1</v>
      </c>
      <c r="AH1731" s="70"/>
      <c r="AI1731" s="70"/>
      <c r="AJ1731">
        <v>0</v>
      </c>
      <c r="AL1731" s="70"/>
      <c r="BM1731" s="135" t="s">
        <v>504</v>
      </c>
      <c r="BN1731" s="136" t="s">
        <v>271</v>
      </c>
      <c r="BO1731" s="101"/>
      <c r="BR1731" s="109" t="str">
        <f t="shared" si="26"/>
        <v>SH-25-1720</v>
      </c>
      <c r="BS1731" s="109" t="s">
        <v>368</v>
      </c>
      <c r="BT1731" t="s">
        <v>92</v>
      </c>
      <c r="BU1731" t="s">
        <v>3489</v>
      </c>
    </row>
    <row r="1732" spans="1:73" hidden="1">
      <c r="A1732" s="103" t="s">
        <v>3490</v>
      </c>
      <c r="B1732" s="102">
        <v>45713</v>
      </c>
      <c r="C1732" s="104">
        <f>_xlfn.ISOWEEKNUM(Tabella2[[#This Row],[Date]])</f>
        <v>9</v>
      </c>
      <c r="D1732" s="104" t="s">
        <v>409</v>
      </c>
      <c r="E1732" s="104" t="s">
        <v>284</v>
      </c>
      <c r="F1732" s="104">
        <v>42</v>
      </c>
      <c r="G1732" s="104" t="s">
        <v>257</v>
      </c>
      <c r="H1732" s="105">
        <v>33</v>
      </c>
      <c r="I1732" s="104"/>
      <c r="J1732" s="104" t="s">
        <v>258</v>
      </c>
      <c r="K1732" s="104" t="s">
        <v>79</v>
      </c>
      <c r="L1732" s="104" t="s">
        <v>259</v>
      </c>
      <c r="M1732" s="104" t="s">
        <v>977</v>
      </c>
      <c r="N1732" s="104"/>
      <c r="O1732" s="106"/>
      <c r="P1732" s="111" t="s">
        <v>2485</v>
      </c>
      <c r="Q1732" s="153" t="s">
        <v>549</v>
      </c>
      <c r="R1732" s="153" t="s">
        <v>550</v>
      </c>
      <c r="S1732" s="153">
        <v>4.1666666666666657E-2</v>
      </c>
      <c r="T1732" s="153">
        <v>0.54166666666666663</v>
      </c>
      <c r="U1732" s="153">
        <v>0.58333333333333337</v>
      </c>
      <c r="V1732" s="153">
        <f>IF(ISBLANK(T1732),"",Tabella2[[#This Row],[ACT STOP]]-Tabella2[[#This Row],[ACT START]])</f>
        <v>4.1666666666666741E-2</v>
      </c>
      <c r="W1732" s="104" t="s">
        <v>92</v>
      </c>
      <c r="X1732" s="104" t="s">
        <v>91</v>
      </c>
      <c r="Y1732" s="110"/>
      <c r="Z1732" s="106"/>
      <c r="AA1732" s="104"/>
      <c r="AB1732" s="107"/>
      <c r="AC1732" s="72">
        <v>1</v>
      </c>
      <c r="AH1732" s="70"/>
      <c r="AI1732" s="70"/>
      <c r="AJ1732">
        <v>0</v>
      </c>
      <c r="AL1732" s="70"/>
      <c r="BM1732" s="135">
        <v>0.54166666666666663</v>
      </c>
      <c r="BN1732" s="136">
        <v>0.58333333333333337</v>
      </c>
      <c r="BO1732" s="101"/>
      <c r="BR1732" s="109" t="str">
        <f t="shared" si="26"/>
        <v>SH-25-1721</v>
      </c>
      <c r="BS1732" s="109" t="s">
        <v>458</v>
      </c>
      <c r="BT1732" t="s">
        <v>92</v>
      </c>
      <c r="BU1732" t="s">
        <v>3491</v>
      </c>
    </row>
    <row r="1733" spans="1:73" hidden="1">
      <c r="A1733" s="103" t="s">
        <v>3492</v>
      </c>
      <c r="B1733" s="102">
        <v>45713</v>
      </c>
      <c r="C1733" s="104">
        <f>_xlfn.ISOWEEKNUM(Tabella2[[#This Row],[Date]])</f>
        <v>9</v>
      </c>
      <c r="D1733" s="104" t="s">
        <v>326</v>
      </c>
      <c r="E1733" s="104" t="s">
        <v>327</v>
      </c>
      <c r="F1733" s="104">
        <v>65</v>
      </c>
      <c r="G1733" s="104" t="s">
        <v>257</v>
      </c>
      <c r="H1733" s="105">
        <v>1</v>
      </c>
      <c r="I1733" s="104" t="s">
        <v>258</v>
      </c>
      <c r="J1733" s="104"/>
      <c r="K1733" s="104" t="s">
        <v>78</v>
      </c>
      <c r="L1733" s="104" t="s">
        <v>259</v>
      </c>
      <c r="M1733" s="104" t="s">
        <v>386</v>
      </c>
      <c r="N1733" s="104"/>
      <c r="O1733" s="106"/>
      <c r="P1733" s="111" t="s">
        <v>813</v>
      </c>
      <c r="Q1733" s="153" t="s">
        <v>549</v>
      </c>
      <c r="R1733" s="153" t="s">
        <v>550</v>
      </c>
      <c r="S1733" s="153">
        <v>4.1666666666666657E-2</v>
      </c>
      <c r="T1733" s="153" t="s">
        <v>549</v>
      </c>
      <c r="U1733" s="153" t="s">
        <v>550</v>
      </c>
      <c r="V1733" s="153">
        <f>IF(ISBLANK(T1733),"",Tabella2[[#This Row],[ACT STOP]]-Tabella2[[#This Row],[ACT START]])</f>
        <v>4.1666666666666741E-2</v>
      </c>
      <c r="W1733" s="104" t="s">
        <v>92</v>
      </c>
      <c r="X1733" s="104" t="s">
        <v>91</v>
      </c>
      <c r="Y1733" s="110" t="s">
        <v>3493</v>
      </c>
      <c r="Z1733" s="106"/>
      <c r="AA1733" s="104"/>
      <c r="AB1733" s="107"/>
      <c r="AC1733" s="72">
        <v>1</v>
      </c>
      <c r="AH1733" s="70"/>
      <c r="AI1733" s="70"/>
      <c r="AJ1733">
        <v>0</v>
      </c>
      <c r="AL1733" s="70"/>
      <c r="BM1733" s="135" t="s">
        <v>549</v>
      </c>
      <c r="BN1733" s="136" t="s">
        <v>550</v>
      </c>
      <c r="BO1733" s="101"/>
      <c r="BR1733" s="109" t="str">
        <f t="shared" si="26"/>
        <v>SH-25-1722</v>
      </c>
      <c r="BS1733" s="109" t="s">
        <v>332</v>
      </c>
      <c r="BT1733" t="s">
        <v>92</v>
      </c>
      <c r="BU1733" t="s">
        <v>3494</v>
      </c>
    </row>
    <row r="1734" spans="1:73" hidden="1">
      <c r="A1734" s="103" t="s">
        <v>3495</v>
      </c>
      <c r="B1734" s="102">
        <v>45713</v>
      </c>
      <c r="C1734" s="104">
        <f>_xlfn.ISOWEEKNUM(Tabella2[[#This Row],[Date]])</f>
        <v>9</v>
      </c>
      <c r="D1734" s="104" t="s">
        <v>471</v>
      </c>
      <c r="E1734" s="104" t="s">
        <v>327</v>
      </c>
      <c r="F1734" s="104">
        <v>34</v>
      </c>
      <c r="G1734" s="104" t="s">
        <v>257</v>
      </c>
      <c r="H1734" s="105">
        <v>10</v>
      </c>
      <c r="I1734" s="104" t="s">
        <v>258</v>
      </c>
      <c r="J1734" s="104"/>
      <c r="K1734" s="104" t="s">
        <v>83</v>
      </c>
      <c r="L1734" s="104" t="s">
        <v>259</v>
      </c>
      <c r="M1734" s="104" t="s">
        <v>3055</v>
      </c>
      <c r="N1734" s="104"/>
      <c r="O1734" s="106"/>
      <c r="P1734" s="111" t="s">
        <v>3496</v>
      </c>
      <c r="Q1734" s="153" t="s">
        <v>549</v>
      </c>
      <c r="R1734" s="153" t="s">
        <v>550</v>
      </c>
      <c r="S1734" s="153">
        <v>4.1666666666666657E-2</v>
      </c>
      <c r="T1734" s="153" t="s">
        <v>549</v>
      </c>
      <c r="U1734" s="153" t="s">
        <v>550</v>
      </c>
      <c r="V1734" s="153">
        <f>IF(ISBLANK(T1734),"",Tabella2[[#This Row],[ACT STOP]]-Tabella2[[#This Row],[ACT START]])</f>
        <v>4.1666666666666741E-2</v>
      </c>
      <c r="W1734" s="104" t="s">
        <v>92</v>
      </c>
      <c r="X1734" s="104" t="s">
        <v>91</v>
      </c>
      <c r="Y1734" s="110"/>
      <c r="Z1734" s="106"/>
      <c r="AA1734" s="104"/>
      <c r="AB1734" s="107"/>
      <c r="AC1734" s="72">
        <v>1</v>
      </c>
      <c r="AH1734" s="70"/>
      <c r="AI1734" s="70"/>
      <c r="AJ1734">
        <v>0</v>
      </c>
      <c r="AL1734" s="70"/>
      <c r="BM1734" s="135" t="s">
        <v>549</v>
      </c>
      <c r="BN1734" s="136" t="s">
        <v>550</v>
      </c>
      <c r="BO1734" s="101"/>
      <c r="BR1734" s="109" t="str">
        <f t="shared" si="26"/>
        <v>SH-25-1723</v>
      </c>
      <c r="BS1734" s="109" t="s">
        <v>552</v>
      </c>
      <c r="BT1734" t="s">
        <v>92</v>
      </c>
      <c r="BU1734" t="s">
        <v>3497</v>
      </c>
    </row>
    <row r="1735" spans="1:73" hidden="1">
      <c r="A1735" s="103" t="s">
        <v>3498</v>
      </c>
      <c r="B1735" s="102">
        <v>45713</v>
      </c>
      <c r="C1735" s="104">
        <f>_xlfn.ISOWEEKNUM(Tabella2[[#This Row],[Date]])</f>
        <v>9</v>
      </c>
      <c r="D1735" s="104" t="s">
        <v>326</v>
      </c>
      <c r="E1735" s="104" t="s">
        <v>327</v>
      </c>
      <c r="F1735" s="104">
        <v>68</v>
      </c>
      <c r="G1735" s="104" t="s">
        <v>257</v>
      </c>
      <c r="H1735" s="105">
        <v>31</v>
      </c>
      <c r="I1735" s="104" t="s">
        <v>258</v>
      </c>
      <c r="J1735" s="104"/>
      <c r="K1735" s="104" t="s">
        <v>80</v>
      </c>
      <c r="L1735" s="104" t="s">
        <v>259</v>
      </c>
      <c r="M1735" s="104" t="s">
        <v>386</v>
      </c>
      <c r="N1735" s="104"/>
      <c r="O1735" s="106"/>
      <c r="P1735" s="111" t="s">
        <v>813</v>
      </c>
      <c r="Q1735" s="153" t="s">
        <v>549</v>
      </c>
      <c r="R1735" s="153" t="s">
        <v>550</v>
      </c>
      <c r="S1735" s="153">
        <v>4.1666666666666657E-2</v>
      </c>
      <c r="T1735" s="153" t="s">
        <v>549</v>
      </c>
      <c r="U1735" s="153" t="s">
        <v>550</v>
      </c>
      <c r="V1735" s="153">
        <f>IF(ISBLANK(T1735),"",Tabella2[[#This Row],[ACT STOP]]-Tabella2[[#This Row],[ACT START]])</f>
        <v>4.1666666666666741E-2</v>
      </c>
      <c r="W1735" s="104" t="s">
        <v>92</v>
      </c>
      <c r="X1735" s="104" t="s">
        <v>91</v>
      </c>
      <c r="Y1735" s="110"/>
      <c r="Z1735" s="106"/>
      <c r="AA1735" s="104"/>
      <c r="AB1735" s="107"/>
      <c r="AC1735" s="72">
        <v>1</v>
      </c>
      <c r="AH1735" s="70"/>
      <c r="AI1735" s="70"/>
      <c r="AJ1735">
        <v>0</v>
      </c>
      <c r="AL1735" s="70"/>
      <c r="BM1735" s="135" t="s">
        <v>549</v>
      </c>
      <c r="BN1735" s="136" t="s">
        <v>550</v>
      </c>
      <c r="BO1735" s="101"/>
      <c r="BR1735" s="109" t="str">
        <f t="shared" si="26"/>
        <v>SH-25-1724</v>
      </c>
      <c r="BS1735" s="109" t="s">
        <v>345</v>
      </c>
      <c r="BT1735" t="s">
        <v>92</v>
      </c>
      <c r="BU1735" t="s">
        <v>3499</v>
      </c>
    </row>
    <row r="1736" spans="1:73" hidden="1">
      <c r="A1736" s="103" t="s">
        <v>3500</v>
      </c>
      <c r="B1736" s="102">
        <v>45713</v>
      </c>
      <c r="C1736" s="104">
        <f>_xlfn.ISOWEEKNUM(Tabella2[[#This Row],[Date]])</f>
        <v>9</v>
      </c>
      <c r="D1736" s="104" t="s">
        <v>421</v>
      </c>
      <c r="E1736" s="104" t="s">
        <v>327</v>
      </c>
      <c r="F1736" s="104">
        <v>73</v>
      </c>
      <c r="G1736" s="104" t="s">
        <v>257</v>
      </c>
      <c r="H1736" s="105">
        <v>2</v>
      </c>
      <c r="I1736" s="104" t="s">
        <v>258</v>
      </c>
      <c r="J1736" s="104"/>
      <c r="K1736" s="104" t="s">
        <v>79</v>
      </c>
      <c r="L1736" s="104" t="s">
        <v>259</v>
      </c>
      <c r="M1736" s="104" t="s">
        <v>276</v>
      </c>
      <c r="N1736" s="104"/>
      <c r="O1736" s="106"/>
      <c r="P1736" s="111" t="s">
        <v>2394</v>
      </c>
      <c r="Q1736" s="153" t="s">
        <v>576</v>
      </c>
      <c r="R1736" s="153" t="s">
        <v>519</v>
      </c>
      <c r="S1736" s="153">
        <v>4.1666666666666657E-2</v>
      </c>
      <c r="T1736" s="153">
        <v>0.60416666666666663</v>
      </c>
      <c r="U1736" s="153">
        <v>0.64583333333333337</v>
      </c>
      <c r="V1736" s="153">
        <f>IF(ISBLANK(T1736),"",Tabella2[[#This Row],[ACT STOP]]-Tabella2[[#This Row],[ACT START]])</f>
        <v>4.1666666666666741E-2</v>
      </c>
      <c r="W1736" s="104" t="s">
        <v>92</v>
      </c>
      <c r="X1736" s="104" t="s">
        <v>91</v>
      </c>
      <c r="Y1736" s="110"/>
      <c r="Z1736" s="106"/>
      <c r="AA1736" s="104"/>
      <c r="AB1736" s="107"/>
      <c r="AC1736" s="72">
        <v>1</v>
      </c>
      <c r="AH1736" s="70"/>
      <c r="AI1736" s="70"/>
      <c r="AJ1736">
        <v>0</v>
      </c>
      <c r="AL1736" s="70"/>
      <c r="BM1736" s="135">
        <v>0.60416666666666663</v>
      </c>
      <c r="BN1736" s="136">
        <v>0.64583333333333337</v>
      </c>
      <c r="BO1736" s="101"/>
      <c r="BR1736" s="109" t="str">
        <f t="shared" si="26"/>
        <v>SH-25-1725</v>
      </c>
      <c r="BS1736" s="109" t="s">
        <v>368</v>
      </c>
      <c r="BT1736" t="s">
        <v>92</v>
      </c>
      <c r="BU1736" t="s">
        <v>3501</v>
      </c>
    </row>
    <row r="1737" spans="1:73" hidden="1">
      <c r="A1737" s="103" t="s">
        <v>3502</v>
      </c>
      <c r="B1737" s="102">
        <v>45713</v>
      </c>
      <c r="C1737" s="104">
        <f>_xlfn.ISOWEEKNUM(Tabella2[[#This Row],[Date]])</f>
        <v>9</v>
      </c>
      <c r="D1737" s="104" t="s">
        <v>326</v>
      </c>
      <c r="E1737" s="104" t="s">
        <v>327</v>
      </c>
      <c r="F1737" s="104">
        <v>66</v>
      </c>
      <c r="G1737" s="104" t="s">
        <v>257</v>
      </c>
      <c r="H1737" s="105">
        <v>30</v>
      </c>
      <c r="I1737" s="104" t="s">
        <v>258</v>
      </c>
      <c r="J1737" s="104"/>
      <c r="K1737" s="104" t="s">
        <v>78</v>
      </c>
      <c r="L1737" s="104" t="s">
        <v>259</v>
      </c>
      <c r="M1737" s="104" t="s">
        <v>386</v>
      </c>
      <c r="N1737" s="104"/>
      <c r="O1737" s="106"/>
      <c r="P1737" s="111" t="s">
        <v>813</v>
      </c>
      <c r="Q1737" s="153" t="s">
        <v>576</v>
      </c>
      <c r="R1737" s="153" t="s">
        <v>519</v>
      </c>
      <c r="S1737" s="153">
        <v>4.1666666666666657E-2</v>
      </c>
      <c r="T1737" s="153">
        <v>0.60416666666666663</v>
      </c>
      <c r="U1737" s="153">
        <v>0.64583333333333337</v>
      </c>
      <c r="V1737" s="153">
        <f>IF(ISBLANK(T1737),"",Tabella2[[#This Row],[ACT STOP]]-Tabella2[[#This Row],[ACT START]])</f>
        <v>4.1666666666666741E-2</v>
      </c>
      <c r="W1737" s="104" t="s">
        <v>92</v>
      </c>
      <c r="X1737" s="104" t="s">
        <v>91</v>
      </c>
      <c r="Y1737" s="110"/>
      <c r="Z1737" s="106"/>
      <c r="AA1737" s="104"/>
      <c r="AB1737" s="107"/>
      <c r="AC1737" s="72">
        <v>1</v>
      </c>
      <c r="AH1737" s="70"/>
      <c r="AI1737" s="70"/>
      <c r="AJ1737">
        <v>0</v>
      </c>
      <c r="AL1737" s="70"/>
      <c r="BM1737" s="135">
        <v>0.60416666666666663</v>
      </c>
      <c r="BN1737" s="136">
        <v>0.64583333333333337</v>
      </c>
      <c r="BO1737" s="101"/>
      <c r="BR1737" s="109" t="str">
        <f t="shared" si="26"/>
        <v>SH-25-1726</v>
      </c>
      <c r="BS1737" s="109" t="s">
        <v>279</v>
      </c>
      <c r="BT1737" t="s">
        <v>92</v>
      </c>
      <c r="BU1737" t="s">
        <v>3503</v>
      </c>
    </row>
    <row r="1738" spans="1:73" hidden="1">
      <c r="A1738" s="103" t="s">
        <v>3504</v>
      </c>
      <c r="B1738" s="102">
        <v>45713</v>
      </c>
      <c r="C1738" s="104">
        <f>_xlfn.ISOWEEKNUM(Tabella2[[#This Row],[Date]])</f>
        <v>9</v>
      </c>
      <c r="D1738" s="104" t="s">
        <v>421</v>
      </c>
      <c r="E1738" s="104" t="s">
        <v>327</v>
      </c>
      <c r="F1738" s="104">
        <v>70</v>
      </c>
      <c r="G1738" s="104" t="s">
        <v>257</v>
      </c>
      <c r="H1738" s="105">
        <v>13</v>
      </c>
      <c r="I1738" s="104" t="s">
        <v>258</v>
      </c>
      <c r="J1738" s="104"/>
      <c r="K1738" s="104" t="s">
        <v>83</v>
      </c>
      <c r="L1738" s="104" t="s">
        <v>299</v>
      </c>
      <c r="M1738" s="104" t="s">
        <v>276</v>
      </c>
      <c r="N1738" s="104"/>
      <c r="O1738" s="108" t="str">
        <f>A404</f>
        <v>12806</v>
      </c>
      <c r="P1738" s="111" t="s">
        <v>405</v>
      </c>
      <c r="Q1738" s="153" t="s">
        <v>576</v>
      </c>
      <c r="R1738" s="153" t="s">
        <v>519</v>
      </c>
      <c r="S1738" s="153">
        <v>4.1666666666666657E-2</v>
      </c>
      <c r="T1738" s="153">
        <v>0.60416666666666663</v>
      </c>
      <c r="U1738" s="153">
        <v>0.64583333333333337</v>
      </c>
      <c r="V1738" s="153">
        <f>IF(ISBLANK(T1738),"",Tabella2[[#This Row],[ACT STOP]]-Tabella2[[#This Row],[ACT START]])</f>
        <v>4.1666666666666741E-2</v>
      </c>
      <c r="W1738" s="104" t="s">
        <v>92</v>
      </c>
      <c r="X1738" s="104" t="s">
        <v>91</v>
      </c>
      <c r="Y1738" s="110"/>
      <c r="Z1738" s="106"/>
      <c r="AA1738" s="104"/>
      <c r="AB1738" s="107"/>
      <c r="AC1738" s="72">
        <v>1</v>
      </c>
      <c r="AH1738" s="70"/>
      <c r="AI1738" s="70"/>
      <c r="AJ1738">
        <v>0</v>
      </c>
      <c r="AL1738" s="70"/>
      <c r="BM1738" s="135">
        <v>0.60416666666666663</v>
      </c>
      <c r="BN1738" s="136">
        <v>0.64583333333333337</v>
      </c>
      <c r="BO1738" s="101"/>
      <c r="BR1738" s="109" t="str">
        <f t="shared" si="26"/>
        <v>SH-25-1727</v>
      </c>
      <c r="BS1738" s="109" t="s">
        <v>427</v>
      </c>
      <c r="BT1738" t="s">
        <v>92</v>
      </c>
      <c r="BU1738" t="s">
        <v>3505</v>
      </c>
    </row>
    <row r="1739" spans="1:73" hidden="1">
      <c r="A1739" s="103" t="s">
        <v>3506</v>
      </c>
      <c r="B1739" s="102">
        <v>45713</v>
      </c>
      <c r="C1739" s="104">
        <f>_xlfn.ISOWEEKNUM(Tabella2[[#This Row],[Date]])</f>
        <v>9</v>
      </c>
      <c r="D1739" s="104" t="s">
        <v>275</v>
      </c>
      <c r="E1739" s="104" t="s">
        <v>256</v>
      </c>
      <c r="F1739" s="104">
        <v>56</v>
      </c>
      <c r="G1739" s="104" t="s">
        <v>257</v>
      </c>
      <c r="H1739" s="105">
        <v>1</v>
      </c>
      <c r="I1739" s="104" t="s">
        <v>258</v>
      </c>
      <c r="J1739" s="104"/>
      <c r="K1739" s="104" t="s">
        <v>79</v>
      </c>
      <c r="L1739" s="104" t="s">
        <v>299</v>
      </c>
      <c r="M1739" s="104" t="s">
        <v>516</v>
      </c>
      <c r="N1739" s="104"/>
      <c r="O1739" s="108" t="str">
        <f>A405</f>
        <v>12807</v>
      </c>
      <c r="P1739" s="111" t="s">
        <v>1986</v>
      </c>
      <c r="Q1739" s="153" t="s">
        <v>580</v>
      </c>
      <c r="R1739" s="153" t="s">
        <v>581</v>
      </c>
      <c r="S1739" s="153">
        <v>4.1666666666666657E-2</v>
      </c>
      <c r="T1739" s="153">
        <v>0.66666666666666663</v>
      </c>
      <c r="U1739" s="153">
        <v>0.70833333333333337</v>
      </c>
      <c r="V1739" s="153">
        <f>IF(ISBLANK(T1739),"",Tabella2[[#This Row],[ACT STOP]]-Tabella2[[#This Row],[ACT START]])</f>
        <v>4.1666666666666741E-2</v>
      </c>
      <c r="W1739" s="104" t="s">
        <v>92</v>
      </c>
      <c r="X1739" s="104" t="s">
        <v>91</v>
      </c>
      <c r="Y1739" s="110"/>
      <c r="Z1739" s="106"/>
      <c r="AA1739" s="104"/>
      <c r="AB1739" s="107"/>
      <c r="AC1739" s="72">
        <v>1</v>
      </c>
      <c r="AH1739" s="70"/>
      <c r="AI1739" s="70"/>
      <c r="AJ1739">
        <v>0</v>
      </c>
      <c r="AL1739" s="70"/>
      <c r="BL1739" s="174" t="s">
        <v>453</v>
      </c>
      <c r="BM1739" s="135">
        <v>0.66666666666666663</v>
      </c>
      <c r="BN1739" s="136">
        <v>0.70833333333333337</v>
      </c>
      <c r="BO1739" s="101"/>
      <c r="BR1739" s="109" t="str">
        <f t="shared" si="26"/>
        <v>SH-25-1728</v>
      </c>
      <c r="BS1739" s="109" t="s">
        <v>332</v>
      </c>
      <c r="BT1739" t="s">
        <v>92</v>
      </c>
      <c r="BU1739" t="s">
        <v>3507</v>
      </c>
    </row>
    <row r="1740" spans="1:73" hidden="1">
      <c r="A1740" s="103" t="s">
        <v>3508</v>
      </c>
      <c r="B1740" s="102">
        <v>45713</v>
      </c>
      <c r="C1740" s="104">
        <f>_xlfn.ISOWEEKNUM(Tabella2[[#This Row],[Date]])</f>
        <v>9</v>
      </c>
      <c r="D1740" s="104" t="s">
        <v>421</v>
      </c>
      <c r="E1740" s="104" t="s">
        <v>327</v>
      </c>
      <c r="F1740" s="104">
        <v>72</v>
      </c>
      <c r="G1740" s="104" t="s">
        <v>257</v>
      </c>
      <c r="H1740" s="105">
        <v>5</v>
      </c>
      <c r="I1740" s="104" t="s">
        <v>258</v>
      </c>
      <c r="J1740" s="104"/>
      <c r="K1740" s="104" t="s">
        <v>83</v>
      </c>
      <c r="L1740" s="104" t="s">
        <v>299</v>
      </c>
      <c r="M1740" s="104" t="s">
        <v>276</v>
      </c>
      <c r="N1740" s="104"/>
      <c r="O1740" s="108" t="str">
        <f>A406</f>
        <v>12808</v>
      </c>
      <c r="P1740" s="111" t="s">
        <v>405</v>
      </c>
      <c r="Q1740" s="153" t="s">
        <v>580</v>
      </c>
      <c r="R1740" s="153" t="s">
        <v>581</v>
      </c>
      <c r="S1740" s="153">
        <v>4.1666666666666657E-2</v>
      </c>
      <c r="T1740" s="153">
        <v>0.66666666666666663</v>
      </c>
      <c r="U1740" s="153">
        <v>0.70833333333333337</v>
      </c>
      <c r="V1740" s="153">
        <f>IF(ISBLANK(T1740),"",Tabella2[[#This Row],[ACT STOP]]-Tabella2[[#This Row],[ACT START]])</f>
        <v>4.1666666666666741E-2</v>
      </c>
      <c r="W1740" s="104" t="s">
        <v>92</v>
      </c>
      <c r="X1740" s="104" t="s">
        <v>91</v>
      </c>
      <c r="Y1740" s="110"/>
      <c r="Z1740" s="106"/>
      <c r="AA1740" s="104"/>
      <c r="AB1740" s="107"/>
      <c r="AC1740" s="72">
        <v>1</v>
      </c>
      <c r="AH1740" s="70"/>
      <c r="AI1740" s="70"/>
      <c r="AJ1740">
        <v>0</v>
      </c>
      <c r="AL1740" s="70"/>
      <c r="BM1740" s="135">
        <v>0.66666666666666663</v>
      </c>
      <c r="BN1740" s="136">
        <v>0.70833333333333337</v>
      </c>
      <c r="BO1740" s="101"/>
      <c r="BR1740" s="109" t="str">
        <f t="shared" si="26"/>
        <v>SH-25-1729</v>
      </c>
      <c r="BS1740" s="109" t="s">
        <v>416</v>
      </c>
      <c r="BT1740" t="s">
        <v>92</v>
      </c>
      <c r="BU1740" t="s">
        <v>3509</v>
      </c>
    </row>
    <row r="1741" spans="1:73" hidden="1">
      <c r="A1741" s="103" t="s">
        <v>3510</v>
      </c>
      <c r="B1741" s="102">
        <v>45714</v>
      </c>
      <c r="C1741" s="104">
        <f>_xlfn.ISOWEEKNUM(Tabella2[[#This Row],[Date]])</f>
        <v>9</v>
      </c>
      <c r="D1741" s="104" t="s">
        <v>326</v>
      </c>
      <c r="E1741" s="104" t="s">
        <v>327</v>
      </c>
      <c r="F1741" s="104">
        <v>65</v>
      </c>
      <c r="G1741" s="104" t="s">
        <v>257</v>
      </c>
      <c r="H1741" s="105">
        <v>13</v>
      </c>
      <c r="I1741" s="104" t="s">
        <v>258</v>
      </c>
      <c r="J1741" s="104"/>
      <c r="K1741" s="104" t="s">
        <v>79</v>
      </c>
      <c r="L1741" s="104" t="s">
        <v>259</v>
      </c>
      <c r="M1741" s="104" t="s">
        <v>386</v>
      </c>
      <c r="N1741" s="104"/>
      <c r="O1741" s="106"/>
      <c r="P1741" s="111" t="s">
        <v>3511</v>
      </c>
      <c r="Q1741" s="153" t="s">
        <v>525</v>
      </c>
      <c r="R1741" s="153" t="s">
        <v>262</v>
      </c>
      <c r="S1741" s="153">
        <v>4.1666666666666657E-2</v>
      </c>
      <c r="T1741" s="153">
        <v>0.35416666666666669</v>
      </c>
      <c r="U1741" s="153">
        <v>0.39583333333333331</v>
      </c>
      <c r="V1741" s="153">
        <f>IF(ISBLANK(T1741),"",Tabella2[[#This Row],[ACT STOP]]-Tabella2[[#This Row],[ACT START]])</f>
        <v>4.166666666666663E-2</v>
      </c>
      <c r="W1741" s="104" t="s">
        <v>92</v>
      </c>
      <c r="X1741" s="104" t="s">
        <v>91</v>
      </c>
      <c r="Y1741" s="110"/>
      <c r="Z1741" s="106"/>
      <c r="AA1741" s="104"/>
      <c r="AB1741" s="107"/>
      <c r="AC1741" s="72">
        <v>1</v>
      </c>
      <c r="AH1741" s="70"/>
      <c r="AI1741" s="70"/>
      <c r="AJ1741">
        <v>0</v>
      </c>
      <c r="AL1741" s="70"/>
      <c r="BM1741" s="135">
        <v>0.35416666666666669</v>
      </c>
      <c r="BN1741" s="136">
        <v>0.39583333333333331</v>
      </c>
      <c r="BO1741" s="101"/>
      <c r="BR1741" s="109" t="str">
        <f t="shared" ref="BR1741:BR1804" si="27">_xlfn.CONCAT(LEFT(BR1740,6),TEXT(RIGHT(BR1740,4)+1,"0000"))</f>
        <v>SH-25-1730</v>
      </c>
      <c r="BS1741" s="109" t="s">
        <v>427</v>
      </c>
      <c r="BT1741" t="s">
        <v>92</v>
      </c>
      <c r="BU1741" t="s">
        <v>3512</v>
      </c>
    </row>
    <row r="1742" spans="1:73" hidden="1">
      <c r="A1742" s="103" t="s">
        <v>3513</v>
      </c>
      <c r="B1742" s="102">
        <v>45714</v>
      </c>
      <c r="C1742" s="104">
        <f>_xlfn.ISOWEEKNUM(Tabella2[[#This Row],[Date]])</f>
        <v>9</v>
      </c>
      <c r="D1742" s="104" t="s">
        <v>348</v>
      </c>
      <c r="E1742" s="104" t="s">
        <v>284</v>
      </c>
      <c r="F1742" s="104">
        <v>55</v>
      </c>
      <c r="G1742" s="104" t="s">
        <v>257</v>
      </c>
      <c r="H1742" s="105">
        <v>2</v>
      </c>
      <c r="I1742" s="104"/>
      <c r="J1742" s="104" t="s">
        <v>258</v>
      </c>
      <c r="K1742" s="104" t="s">
        <v>81</v>
      </c>
      <c r="L1742" s="104" t="s">
        <v>259</v>
      </c>
      <c r="M1742" s="104" t="s">
        <v>276</v>
      </c>
      <c r="N1742" s="104"/>
      <c r="O1742" s="106"/>
      <c r="P1742" s="111" t="s">
        <v>531</v>
      </c>
      <c r="Q1742" s="153" t="s">
        <v>525</v>
      </c>
      <c r="R1742" s="153" t="s">
        <v>262</v>
      </c>
      <c r="S1742" s="153">
        <v>4.1666666666666657E-2</v>
      </c>
      <c r="T1742" s="153" t="s">
        <v>525</v>
      </c>
      <c r="U1742" s="153" t="s">
        <v>262</v>
      </c>
      <c r="V1742" s="153">
        <f>IF(ISBLANK(T1742),"",Tabella2[[#This Row],[ACT STOP]]-Tabella2[[#This Row],[ACT START]])</f>
        <v>4.166666666666663E-2</v>
      </c>
      <c r="W1742" s="104" t="s">
        <v>92</v>
      </c>
      <c r="X1742" s="104" t="s">
        <v>91</v>
      </c>
      <c r="Y1742" s="110"/>
      <c r="Z1742" s="106"/>
      <c r="AA1742" s="104"/>
      <c r="AB1742" s="107"/>
      <c r="AC1742" s="72">
        <v>1</v>
      </c>
      <c r="AH1742" s="70"/>
      <c r="AI1742" s="70"/>
      <c r="AJ1742">
        <v>0</v>
      </c>
      <c r="AL1742" s="70"/>
      <c r="BM1742" s="135" t="s">
        <v>525</v>
      </c>
      <c r="BN1742" s="136" t="s">
        <v>262</v>
      </c>
      <c r="BO1742" s="101"/>
      <c r="BR1742" s="109" t="str">
        <f t="shared" si="27"/>
        <v>SH-25-1731</v>
      </c>
      <c r="BS1742" s="109" t="s">
        <v>368</v>
      </c>
      <c r="BT1742" t="s">
        <v>92</v>
      </c>
      <c r="BU1742" t="s">
        <v>3514</v>
      </c>
    </row>
    <row r="1743" spans="1:73" hidden="1">
      <c r="A1743" s="103" t="s">
        <v>3515</v>
      </c>
      <c r="B1743" s="102">
        <v>45714</v>
      </c>
      <c r="C1743" s="104">
        <f>_xlfn.ISOWEEKNUM(Tabella2[[#This Row],[Date]])</f>
        <v>9</v>
      </c>
      <c r="D1743" s="104" t="s">
        <v>326</v>
      </c>
      <c r="E1743" s="104" t="s">
        <v>327</v>
      </c>
      <c r="F1743" s="104">
        <v>68</v>
      </c>
      <c r="G1743" s="104" t="s">
        <v>257</v>
      </c>
      <c r="H1743" s="105">
        <v>32</v>
      </c>
      <c r="I1743" s="104" t="s">
        <v>258</v>
      </c>
      <c r="J1743" s="104"/>
      <c r="K1743" s="104" t="s">
        <v>83</v>
      </c>
      <c r="L1743" s="104" t="s">
        <v>259</v>
      </c>
      <c r="M1743" s="104" t="s">
        <v>386</v>
      </c>
      <c r="N1743" s="104"/>
      <c r="O1743" s="106"/>
      <c r="P1743" s="111" t="s">
        <v>3511</v>
      </c>
      <c r="Q1743" s="153" t="s">
        <v>525</v>
      </c>
      <c r="R1743" s="153" t="s">
        <v>262</v>
      </c>
      <c r="S1743" s="153">
        <v>4.1666666666666657E-2</v>
      </c>
      <c r="T1743" s="153" t="s">
        <v>525</v>
      </c>
      <c r="U1743" s="153">
        <v>0.39930555555555558</v>
      </c>
      <c r="V1743" s="153">
        <f>IF(ISBLANK(T1743),"",Tabella2[[#This Row],[ACT STOP]]-Tabella2[[#This Row],[ACT START]])</f>
        <v>4.5138888888888895E-2</v>
      </c>
      <c r="W1743" s="104" t="s">
        <v>92</v>
      </c>
      <c r="X1743" s="104" t="s">
        <v>91</v>
      </c>
      <c r="Y1743" s="110" t="s">
        <v>3516</v>
      </c>
      <c r="Z1743" s="106"/>
      <c r="AA1743" s="104"/>
      <c r="AB1743" s="107"/>
      <c r="AC1743" s="72">
        <v>1</v>
      </c>
      <c r="AH1743" s="70"/>
      <c r="AI1743" s="70"/>
      <c r="AJ1743">
        <v>0</v>
      </c>
      <c r="AL1743" s="70"/>
      <c r="BM1743" s="135" t="s">
        <v>525</v>
      </c>
      <c r="BN1743" s="136">
        <v>0.39930555555555558</v>
      </c>
      <c r="BO1743" s="101">
        <v>3.472222222222222E-3</v>
      </c>
      <c r="BQ1743" t="s">
        <v>102</v>
      </c>
      <c r="BR1743" s="109" t="str">
        <f t="shared" si="27"/>
        <v>SH-25-1732</v>
      </c>
      <c r="BS1743" s="109" t="s">
        <v>356</v>
      </c>
      <c r="BT1743" t="s">
        <v>92</v>
      </c>
      <c r="BU1743" t="s">
        <v>3517</v>
      </c>
    </row>
    <row r="1744" spans="1:73" hidden="1">
      <c r="A1744" s="103" t="s">
        <v>3518</v>
      </c>
      <c r="B1744" s="102">
        <v>45714</v>
      </c>
      <c r="C1744" s="104">
        <f>_xlfn.ISOWEEKNUM(Tabella2[[#This Row],[Date]])</f>
        <v>9</v>
      </c>
      <c r="D1744" s="104" t="s">
        <v>275</v>
      </c>
      <c r="E1744" s="104" t="s">
        <v>256</v>
      </c>
      <c r="F1744" s="104">
        <v>57</v>
      </c>
      <c r="G1744" s="104" t="s">
        <v>284</v>
      </c>
      <c r="H1744" s="105">
        <v>9</v>
      </c>
      <c r="I1744" s="104" t="s">
        <v>258</v>
      </c>
      <c r="J1744" s="104"/>
      <c r="K1744" s="104" t="s">
        <v>79</v>
      </c>
      <c r="L1744" s="104" t="s">
        <v>299</v>
      </c>
      <c r="M1744" s="104" t="s">
        <v>516</v>
      </c>
      <c r="N1744" s="104"/>
      <c r="O1744" s="108" t="str">
        <f>A407</f>
        <v>12809</v>
      </c>
      <c r="P1744" s="111" t="s">
        <v>1993</v>
      </c>
      <c r="Q1744" s="153" t="s">
        <v>263</v>
      </c>
      <c r="R1744" s="153" t="s">
        <v>504</v>
      </c>
      <c r="S1744" s="153">
        <v>4.1666666666666657E-2</v>
      </c>
      <c r="T1744" s="153">
        <v>0.4375</v>
      </c>
      <c r="U1744" s="153">
        <v>0.47916666666666669</v>
      </c>
      <c r="V1744" s="153">
        <f>IF(ISBLANK(T1744),"",Tabella2[[#This Row],[ACT STOP]]-Tabella2[[#This Row],[ACT START]])</f>
        <v>4.1666666666666685E-2</v>
      </c>
      <c r="W1744" s="104" t="s">
        <v>92</v>
      </c>
      <c r="X1744" s="104" t="s">
        <v>91</v>
      </c>
      <c r="Y1744" s="110"/>
      <c r="Z1744" s="106"/>
      <c r="AA1744" s="104"/>
      <c r="AB1744" s="107"/>
      <c r="AC1744" s="72">
        <v>1</v>
      </c>
      <c r="AH1744" s="70"/>
      <c r="AI1744" s="70"/>
      <c r="AJ1744">
        <v>0</v>
      </c>
      <c r="AL1744" s="70"/>
      <c r="BM1744" s="135">
        <v>0.4375</v>
      </c>
      <c r="BN1744" s="136">
        <v>0.47916666666666669</v>
      </c>
      <c r="BO1744" s="101"/>
      <c r="BR1744" s="109" t="str">
        <f t="shared" si="27"/>
        <v>SH-25-1733</v>
      </c>
      <c r="BS1744" s="109" t="s">
        <v>339</v>
      </c>
      <c r="BT1744" t="s">
        <v>92</v>
      </c>
      <c r="BU1744" t="s">
        <v>3519</v>
      </c>
    </row>
    <row r="1745" spans="1:73" hidden="1">
      <c r="A1745" s="103" t="s">
        <v>3520</v>
      </c>
      <c r="B1745" s="102">
        <v>45714</v>
      </c>
      <c r="C1745" s="104">
        <f>_xlfn.ISOWEEKNUM(Tabella2[[#This Row],[Date]])</f>
        <v>9</v>
      </c>
      <c r="D1745" s="104" t="s">
        <v>326</v>
      </c>
      <c r="E1745" s="104" t="s">
        <v>327</v>
      </c>
      <c r="F1745" s="104">
        <v>69</v>
      </c>
      <c r="G1745" s="104" t="s">
        <v>257</v>
      </c>
      <c r="H1745" s="105">
        <v>9</v>
      </c>
      <c r="I1745" s="104" t="s">
        <v>258</v>
      </c>
      <c r="J1745" s="104"/>
      <c r="K1745" s="104" t="s">
        <v>83</v>
      </c>
      <c r="L1745" s="104" t="s">
        <v>259</v>
      </c>
      <c r="M1745" s="104" t="s">
        <v>386</v>
      </c>
      <c r="N1745" s="104"/>
      <c r="O1745" s="106"/>
      <c r="P1745" s="111" t="s">
        <v>813</v>
      </c>
      <c r="Q1745" s="153" t="s">
        <v>263</v>
      </c>
      <c r="R1745" s="153" t="s">
        <v>504</v>
      </c>
      <c r="S1745" s="153">
        <v>4.1666666666666657E-2</v>
      </c>
      <c r="T1745" s="153" t="s">
        <v>263</v>
      </c>
      <c r="U1745" s="153" t="s">
        <v>504</v>
      </c>
      <c r="V1745" s="153">
        <f>IF(ISBLANK(T1745),"",Tabella2[[#This Row],[ACT STOP]]-Tabella2[[#This Row],[ACT START]])</f>
        <v>4.1666666666666685E-2</v>
      </c>
      <c r="W1745" s="104" t="s">
        <v>92</v>
      </c>
      <c r="X1745" s="104" t="s">
        <v>91</v>
      </c>
      <c r="Y1745" s="110"/>
      <c r="Z1745" s="106"/>
      <c r="AA1745" s="104"/>
      <c r="AB1745" s="107"/>
      <c r="AC1745" s="72">
        <v>1</v>
      </c>
      <c r="AH1745" s="70"/>
      <c r="AI1745" s="70"/>
      <c r="AJ1745">
        <v>0</v>
      </c>
      <c r="AL1745" s="70"/>
      <c r="BM1745" s="135" t="s">
        <v>263</v>
      </c>
      <c r="BN1745" s="136" t="s">
        <v>504</v>
      </c>
      <c r="BO1745" s="101"/>
      <c r="BR1745" s="109" t="str">
        <f t="shared" si="27"/>
        <v>SH-25-1734</v>
      </c>
      <c r="BS1745" s="109" t="s">
        <v>318</v>
      </c>
      <c r="BT1745" t="s">
        <v>92</v>
      </c>
      <c r="BU1745" t="s">
        <v>3521</v>
      </c>
    </row>
    <row r="1746" spans="1:73" hidden="1">
      <c r="A1746" s="103" t="s">
        <v>3522</v>
      </c>
      <c r="B1746" s="102">
        <v>45714</v>
      </c>
      <c r="C1746" s="104">
        <f>_xlfn.ISOWEEKNUM(Tabella2[[#This Row],[Date]])</f>
        <v>9</v>
      </c>
      <c r="D1746" s="104" t="s">
        <v>509</v>
      </c>
      <c r="E1746" s="104" t="s">
        <v>284</v>
      </c>
      <c r="F1746" s="104">
        <v>71</v>
      </c>
      <c r="G1746" s="104" t="s">
        <v>284</v>
      </c>
      <c r="H1746" s="105">
        <v>23</v>
      </c>
      <c r="I1746" s="104"/>
      <c r="J1746" s="104" t="s">
        <v>258</v>
      </c>
      <c r="K1746" s="104" t="s">
        <v>75</v>
      </c>
      <c r="L1746" s="104" t="s">
        <v>259</v>
      </c>
      <c r="M1746" s="104" t="s">
        <v>276</v>
      </c>
      <c r="N1746" s="104"/>
      <c r="O1746" s="106"/>
      <c r="P1746" s="111" t="s">
        <v>2613</v>
      </c>
      <c r="Q1746" s="153" t="s">
        <v>263</v>
      </c>
      <c r="R1746" s="153" t="s">
        <v>504</v>
      </c>
      <c r="S1746" s="153">
        <v>4.1666666666666657E-2</v>
      </c>
      <c r="T1746" s="153" t="s">
        <v>263</v>
      </c>
      <c r="U1746" s="153" t="s">
        <v>504</v>
      </c>
      <c r="V1746" s="153">
        <f>IF(ISBLANK(T1746),"",Tabella2[[#This Row],[ACT STOP]]-Tabella2[[#This Row],[ACT START]])</f>
        <v>4.1666666666666685E-2</v>
      </c>
      <c r="W1746" s="104" t="s">
        <v>92</v>
      </c>
      <c r="X1746" s="104" t="s">
        <v>91</v>
      </c>
      <c r="Y1746" s="110"/>
      <c r="Z1746" s="106"/>
      <c r="AA1746" s="104"/>
      <c r="AB1746" s="107"/>
      <c r="AC1746" s="72">
        <v>1</v>
      </c>
      <c r="AH1746" s="70"/>
      <c r="AI1746" s="70"/>
      <c r="AJ1746">
        <v>0</v>
      </c>
      <c r="AL1746" s="70"/>
      <c r="BM1746" s="135" t="s">
        <v>263</v>
      </c>
      <c r="BN1746" s="136" t="s">
        <v>504</v>
      </c>
      <c r="BO1746" s="101"/>
      <c r="BR1746" s="109" t="str">
        <f t="shared" si="27"/>
        <v>SH-25-1735</v>
      </c>
      <c r="BS1746" s="109" t="s">
        <v>358</v>
      </c>
      <c r="BT1746" t="s">
        <v>92</v>
      </c>
      <c r="BU1746" t="s">
        <v>3523</v>
      </c>
    </row>
    <row r="1747" spans="1:73" hidden="1">
      <c r="A1747" s="103" t="s">
        <v>3524</v>
      </c>
      <c r="B1747" s="102">
        <v>45714</v>
      </c>
      <c r="C1747" s="104">
        <f>_xlfn.ISOWEEKNUM(Tabella2[[#This Row],[Date]])</f>
        <v>9</v>
      </c>
      <c r="D1747" s="104" t="s">
        <v>370</v>
      </c>
      <c r="E1747" s="104" t="s">
        <v>256</v>
      </c>
      <c r="F1747" s="104">
        <v>52</v>
      </c>
      <c r="G1747" s="104" t="s">
        <v>257</v>
      </c>
      <c r="H1747" s="105">
        <v>5</v>
      </c>
      <c r="I1747" s="104" t="s">
        <v>258</v>
      </c>
      <c r="J1747" s="104"/>
      <c r="K1747" s="104" t="s">
        <v>79</v>
      </c>
      <c r="L1747" s="104" t="s">
        <v>299</v>
      </c>
      <c r="M1747" s="104" t="s">
        <v>906</v>
      </c>
      <c r="N1747" s="104"/>
      <c r="O1747" s="108" t="str">
        <f>A408</f>
        <v>12810</v>
      </c>
      <c r="P1747" s="111" t="s">
        <v>2356</v>
      </c>
      <c r="Q1747" s="153" t="s">
        <v>511</v>
      </c>
      <c r="R1747" s="153" t="s">
        <v>549</v>
      </c>
      <c r="S1747" s="153">
        <v>4.1666666666666657E-2</v>
      </c>
      <c r="T1747" s="153">
        <v>0.5</v>
      </c>
      <c r="U1747" s="153">
        <v>0.54166666666666663</v>
      </c>
      <c r="V1747" s="153">
        <f>IF(ISBLANK(T1747),"",Tabella2[[#This Row],[ACT STOP]]-Tabella2[[#This Row],[ACT START]])</f>
        <v>4.166666666666663E-2</v>
      </c>
      <c r="W1747" s="104" t="s">
        <v>92</v>
      </c>
      <c r="X1747" s="104" t="s">
        <v>91</v>
      </c>
      <c r="Y1747" s="110"/>
      <c r="Z1747" s="106"/>
      <c r="AA1747" s="104"/>
      <c r="AB1747" s="107"/>
      <c r="AC1747" s="72">
        <v>1</v>
      </c>
      <c r="AH1747" s="70"/>
      <c r="AI1747" s="70"/>
      <c r="AJ1747">
        <v>0</v>
      </c>
      <c r="AL1747" s="70"/>
      <c r="BM1747" s="135">
        <v>0.5</v>
      </c>
      <c r="BN1747" s="136">
        <v>0.54166666666666663</v>
      </c>
      <c r="BO1747" s="101"/>
      <c r="BR1747" s="109" t="str">
        <f t="shared" si="27"/>
        <v>SH-25-1736</v>
      </c>
      <c r="BS1747" s="109" t="s">
        <v>416</v>
      </c>
      <c r="BT1747" t="s">
        <v>92</v>
      </c>
      <c r="BU1747" t="s">
        <v>3525</v>
      </c>
    </row>
    <row r="1748" spans="1:73" hidden="1">
      <c r="A1748" s="103" t="s">
        <v>3526</v>
      </c>
      <c r="B1748" s="102">
        <v>45714</v>
      </c>
      <c r="C1748" s="104">
        <f>_xlfn.ISOWEEKNUM(Tabella2[[#This Row],[Date]])</f>
        <v>9</v>
      </c>
      <c r="D1748" s="104" t="s">
        <v>326</v>
      </c>
      <c r="E1748" s="104" t="s">
        <v>327</v>
      </c>
      <c r="F1748" s="104">
        <v>64</v>
      </c>
      <c r="G1748" s="104" t="s">
        <v>257</v>
      </c>
      <c r="H1748" s="105">
        <v>31</v>
      </c>
      <c r="I1748" s="104" t="s">
        <v>258</v>
      </c>
      <c r="J1748" s="104"/>
      <c r="K1748" s="104" t="s">
        <v>83</v>
      </c>
      <c r="L1748" s="104" t="s">
        <v>259</v>
      </c>
      <c r="M1748" s="104" t="s">
        <v>386</v>
      </c>
      <c r="N1748" s="104"/>
      <c r="O1748" s="106"/>
      <c r="P1748" s="111" t="s">
        <v>813</v>
      </c>
      <c r="Q1748" s="153" t="s">
        <v>511</v>
      </c>
      <c r="R1748" s="153" t="s">
        <v>549</v>
      </c>
      <c r="S1748" s="153">
        <v>4.1666666666666657E-2</v>
      </c>
      <c r="T1748" s="153" t="s">
        <v>511</v>
      </c>
      <c r="U1748" s="153" t="s">
        <v>549</v>
      </c>
      <c r="V1748" s="153">
        <f>IF(ISBLANK(T1748),"",Tabella2[[#This Row],[ACT STOP]]-Tabella2[[#This Row],[ACT START]])</f>
        <v>4.166666666666663E-2</v>
      </c>
      <c r="W1748" s="104" t="s">
        <v>92</v>
      </c>
      <c r="X1748" s="104" t="s">
        <v>91</v>
      </c>
      <c r="Y1748" s="110"/>
      <c r="Z1748" s="106"/>
      <c r="AA1748" s="104"/>
      <c r="AB1748" s="107"/>
      <c r="AC1748" s="72">
        <v>1</v>
      </c>
      <c r="AH1748" s="70"/>
      <c r="AI1748" s="70"/>
      <c r="AJ1748">
        <v>0</v>
      </c>
      <c r="AL1748" s="70"/>
      <c r="BM1748" s="135" t="s">
        <v>511</v>
      </c>
      <c r="BN1748" s="136" t="s">
        <v>549</v>
      </c>
      <c r="BO1748" s="101"/>
      <c r="BR1748" s="109" t="str">
        <f t="shared" si="27"/>
        <v>SH-25-1737</v>
      </c>
      <c r="BS1748" s="109" t="s">
        <v>345</v>
      </c>
      <c r="BT1748" t="s">
        <v>92</v>
      </c>
      <c r="BU1748" t="s">
        <v>3527</v>
      </c>
    </row>
    <row r="1749" spans="1:73" hidden="1">
      <c r="A1749" s="103" t="s">
        <v>3528</v>
      </c>
      <c r="B1749" s="102">
        <v>45714</v>
      </c>
      <c r="C1749" s="104">
        <f>_xlfn.ISOWEEKNUM(Tabella2[[#This Row],[Date]])</f>
        <v>9</v>
      </c>
      <c r="D1749" s="104" t="s">
        <v>3529</v>
      </c>
      <c r="E1749" s="104" t="s">
        <v>284</v>
      </c>
      <c r="F1749" s="104">
        <v>68</v>
      </c>
      <c r="G1749" s="104" t="s">
        <v>257</v>
      </c>
      <c r="H1749" s="105">
        <v>32</v>
      </c>
      <c r="I1749" s="104"/>
      <c r="J1749" s="104" t="s">
        <v>258</v>
      </c>
      <c r="K1749" s="104" t="s">
        <v>80</v>
      </c>
      <c r="L1749" s="104" t="s">
        <v>259</v>
      </c>
      <c r="M1749" s="104" t="s">
        <v>276</v>
      </c>
      <c r="N1749" s="104"/>
      <c r="O1749" s="106"/>
      <c r="P1749" s="111" t="s">
        <v>2613</v>
      </c>
      <c r="Q1749" s="153" t="s">
        <v>511</v>
      </c>
      <c r="R1749" s="153" t="s">
        <v>549</v>
      </c>
      <c r="S1749" s="153">
        <v>4.1666666666666657E-2</v>
      </c>
      <c r="T1749" s="153" t="s">
        <v>511</v>
      </c>
      <c r="U1749" s="153" t="s">
        <v>549</v>
      </c>
      <c r="V1749" s="153">
        <f>IF(ISBLANK(T1749),"",Tabella2[[#This Row],[ACT STOP]]-Tabella2[[#This Row],[ACT START]])</f>
        <v>4.166666666666663E-2</v>
      </c>
      <c r="W1749" s="104" t="s">
        <v>92</v>
      </c>
      <c r="X1749" s="104" t="s">
        <v>91</v>
      </c>
      <c r="Y1749" s="110"/>
      <c r="Z1749" s="106"/>
      <c r="AA1749" s="104"/>
      <c r="AB1749" s="107"/>
      <c r="AC1749" s="72">
        <v>1</v>
      </c>
      <c r="AH1749" s="70"/>
      <c r="AI1749" s="70"/>
      <c r="AJ1749">
        <v>0</v>
      </c>
      <c r="AL1749" s="70"/>
      <c r="BM1749" s="135" t="s">
        <v>511</v>
      </c>
      <c r="BN1749" s="136" t="s">
        <v>549</v>
      </c>
      <c r="BO1749" s="101"/>
      <c r="BR1749" s="109" t="str">
        <f t="shared" si="27"/>
        <v>SH-25-1738</v>
      </c>
      <c r="BS1749" s="109" t="s">
        <v>356</v>
      </c>
      <c r="BT1749" t="s">
        <v>92</v>
      </c>
      <c r="BU1749" t="s">
        <v>3530</v>
      </c>
    </row>
    <row r="1750" spans="1:73" hidden="1">
      <c r="A1750" s="103" t="s">
        <v>3531</v>
      </c>
      <c r="B1750" s="102">
        <v>45714</v>
      </c>
      <c r="C1750" s="104">
        <f>_xlfn.ISOWEEKNUM(Tabella2[[#This Row],[Date]])</f>
        <v>9</v>
      </c>
      <c r="D1750" s="104" t="s">
        <v>509</v>
      </c>
      <c r="E1750" s="104" t="s">
        <v>284</v>
      </c>
      <c r="F1750" s="104">
        <v>70</v>
      </c>
      <c r="G1750" s="104" t="s">
        <v>257</v>
      </c>
      <c r="H1750" s="105">
        <v>13</v>
      </c>
      <c r="I1750" s="104"/>
      <c r="J1750" s="104" t="s">
        <v>258</v>
      </c>
      <c r="K1750" s="104" t="s">
        <v>81</v>
      </c>
      <c r="L1750" s="104" t="s">
        <v>259</v>
      </c>
      <c r="M1750" s="104" t="s">
        <v>276</v>
      </c>
      <c r="N1750" s="104"/>
      <c r="O1750" s="106"/>
      <c r="P1750" s="111" t="s">
        <v>2613</v>
      </c>
      <c r="Q1750" s="153" t="s">
        <v>511</v>
      </c>
      <c r="R1750" s="153" t="s">
        <v>549</v>
      </c>
      <c r="S1750" s="153">
        <v>4.1666666666666657E-2</v>
      </c>
      <c r="T1750" s="153" t="s">
        <v>511</v>
      </c>
      <c r="U1750" s="153" t="s">
        <v>549</v>
      </c>
      <c r="V1750" s="153">
        <f>IF(ISBLANK(T1750),"",Tabella2[[#This Row],[ACT STOP]]-Tabella2[[#This Row],[ACT START]])</f>
        <v>4.166666666666663E-2</v>
      </c>
      <c r="W1750" s="104" t="s">
        <v>92</v>
      </c>
      <c r="X1750" s="104" t="s">
        <v>91</v>
      </c>
      <c r="Y1750" s="110"/>
      <c r="Z1750" s="106"/>
      <c r="AA1750" s="104"/>
      <c r="AB1750" s="107"/>
      <c r="AC1750" s="72">
        <v>1</v>
      </c>
      <c r="AH1750" s="70"/>
      <c r="AI1750" s="70"/>
      <c r="AJ1750">
        <v>0</v>
      </c>
      <c r="AL1750" s="70"/>
      <c r="BM1750" s="135" t="s">
        <v>511</v>
      </c>
      <c r="BN1750" s="136" t="s">
        <v>549</v>
      </c>
      <c r="BO1750" s="101"/>
      <c r="BR1750" s="109" t="str">
        <f t="shared" si="27"/>
        <v>SH-25-1739</v>
      </c>
      <c r="BS1750" s="109" t="s">
        <v>427</v>
      </c>
      <c r="BT1750" t="s">
        <v>92</v>
      </c>
      <c r="BU1750" t="s">
        <v>3532</v>
      </c>
    </row>
    <row r="1751" spans="1:73" hidden="1">
      <c r="A1751" s="103" t="s">
        <v>3533</v>
      </c>
      <c r="B1751" s="102">
        <v>45714</v>
      </c>
      <c r="C1751" s="104">
        <f>_xlfn.ISOWEEKNUM(Tabella2[[#This Row],[Date]])</f>
        <v>9</v>
      </c>
      <c r="D1751" s="104" t="s">
        <v>421</v>
      </c>
      <c r="E1751" s="104" t="s">
        <v>327</v>
      </c>
      <c r="F1751" s="104">
        <v>73</v>
      </c>
      <c r="G1751" s="104" t="s">
        <v>257</v>
      </c>
      <c r="H1751" s="105">
        <v>2</v>
      </c>
      <c r="I1751" s="104" t="s">
        <v>258</v>
      </c>
      <c r="J1751" s="104"/>
      <c r="K1751" s="104" t="s">
        <v>79</v>
      </c>
      <c r="L1751" s="104" t="s">
        <v>299</v>
      </c>
      <c r="M1751" s="104" t="s">
        <v>276</v>
      </c>
      <c r="N1751" s="104"/>
      <c r="O1751" s="108" t="str">
        <f>A409</f>
        <v>12811</v>
      </c>
      <c r="P1751" s="111" t="s">
        <v>405</v>
      </c>
      <c r="Q1751" s="153" t="s">
        <v>272</v>
      </c>
      <c r="R1751" s="153" t="s">
        <v>576</v>
      </c>
      <c r="S1751" s="153">
        <v>4.1666666666666657E-2</v>
      </c>
      <c r="T1751" s="153">
        <v>0.5625</v>
      </c>
      <c r="U1751" s="153">
        <v>0.60416666666666663</v>
      </c>
      <c r="V1751" s="153">
        <f>IF(ISBLANK(T1751),"",Tabella2[[#This Row],[ACT STOP]]-Tabella2[[#This Row],[ACT START]])</f>
        <v>4.166666666666663E-2</v>
      </c>
      <c r="W1751" s="104" t="s">
        <v>92</v>
      </c>
      <c r="X1751" s="104" t="s">
        <v>91</v>
      </c>
      <c r="Y1751" s="110"/>
      <c r="Z1751" s="106"/>
      <c r="AA1751" s="104"/>
      <c r="AB1751" s="107"/>
      <c r="AC1751" s="72">
        <v>1</v>
      </c>
      <c r="AH1751" s="70"/>
      <c r="AI1751" s="70"/>
      <c r="AJ1751">
        <v>0</v>
      </c>
      <c r="AL1751" s="70"/>
      <c r="BM1751" s="135">
        <v>0.5625</v>
      </c>
      <c r="BN1751" s="136">
        <v>0.60416666666666663</v>
      </c>
      <c r="BO1751" s="101"/>
      <c r="BR1751" s="109" t="str">
        <f t="shared" si="27"/>
        <v>SH-25-1740</v>
      </c>
      <c r="BS1751" s="109" t="s">
        <v>368</v>
      </c>
      <c r="BT1751" t="s">
        <v>92</v>
      </c>
      <c r="BU1751" t="s">
        <v>3534</v>
      </c>
    </row>
    <row r="1752" spans="1:73" hidden="1">
      <c r="A1752" s="103" t="s">
        <v>3535</v>
      </c>
      <c r="B1752" s="102">
        <v>45714</v>
      </c>
      <c r="C1752" s="104">
        <f>_xlfn.ISOWEEKNUM(Tabella2[[#This Row],[Date]])</f>
        <v>9</v>
      </c>
      <c r="D1752" s="104" t="s">
        <v>326</v>
      </c>
      <c r="E1752" s="104" t="s">
        <v>327</v>
      </c>
      <c r="F1752" s="104">
        <v>66</v>
      </c>
      <c r="G1752" s="104" t="s">
        <v>257</v>
      </c>
      <c r="H1752" s="105">
        <v>12</v>
      </c>
      <c r="I1752" s="104" t="s">
        <v>258</v>
      </c>
      <c r="J1752" s="104"/>
      <c r="K1752" s="104" t="s">
        <v>83</v>
      </c>
      <c r="L1752" s="104" t="s">
        <v>259</v>
      </c>
      <c r="M1752" s="104" t="s">
        <v>386</v>
      </c>
      <c r="N1752" s="104"/>
      <c r="O1752" s="106"/>
      <c r="P1752" s="111" t="s">
        <v>3511</v>
      </c>
      <c r="Q1752" s="153" t="s">
        <v>272</v>
      </c>
      <c r="R1752" s="153" t="s">
        <v>576</v>
      </c>
      <c r="S1752" s="153">
        <v>4.1666666666666657E-2</v>
      </c>
      <c r="T1752" s="153" t="s">
        <v>272</v>
      </c>
      <c r="U1752" s="153" t="s">
        <v>576</v>
      </c>
      <c r="V1752" s="153">
        <f>IF(ISBLANK(T1752),"",Tabella2[[#This Row],[ACT STOP]]-Tabella2[[#This Row],[ACT START]])</f>
        <v>4.166666666666663E-2</v>
      </c>
      <c r="W1752" s="104" t="s">
        <v>92</v>
      </c>
      <c r="X1752" s="104" t="s">
        <v>91</v>
      </c>
      <c r="Y1752" s="110"/>
      <c r="Z1752" s="106"/>
      <c r="AA1752" s="104"/>
      <c r="AB1752" s="107"/>
      <c r="AC1752" s="72">
        <v>1</v>
      </c>
      <c r="AH1752" s="70"/>
      <c r="AI1752" s="70"/>
      <c r="AJ1752">
        <v>0</v>
      </c>
      <c r="AL1752" s="70"/>
      <c r="BM1752" s="135" t="s">
        <v>272</v>
      </c>
      <c r="BN1752" s="136" t="s">
        <v>576</v>
      </c>
      <c r="BO1752" s="101"/>
      <c r="BR1752" s="109" t="str">
        <f t="shared" si="27"/>
        <v>SH-25-1741</v>
      </c>
      <c r="BS1752" s="109" t="s">
        <v>266</v>
      </c>
      <c r="BT1752" t="s">
        <v>92</v>
      </c>
      <c r="BU1752" t="s">
        <v>3536</v>
      </c>
    </row>
    <row r="1753" spans="1:73" hidden="1">
      <c r="A1753" s="103" t="s">
        <v>3537</v>
      </c>
      <c r="B1753" s="102">
        <v>45714</v>
      </c>
      <c r="C1753" s="104">
        <f>_xlfn.ISOWEEKNUM(Tabella2[[#This Row],[Date]])</f>
        <v>9</v>
      </c>
      <c r="D1753" s="104" t="s">
        <v>275</v>
      </c>
      <c r="E1753" s="104" t="s">
        <v>256</v>
      </c>
      <c r="F1753" s="104">
        <v>60</v>
      </c>
      <c r="G1753" s="104" t="s">
        <v>284</v>
      </c>
      <c r="H1753" s="105">
        <v>23</v>
      </c>
      <c r="I1753" s="104" t="s">
        <v>258</v>
      </c>
      <c r="J1753" s="104"/>
      <c r="K1753" s="104" t="s">
        <v>77</v>
      </c>
      <c r="L1753" s="104" t="s">
        <v>299</v>
      </c>
      <c r="M1753" s="104" t="s">
        <v>328</v>
      </c>
      <c r="N1753" s="104"/>
      <c r="O1753" s="108" t="str">
        <f>A410</f>
        <v>12812</v>
      </c>
      <c r="P1753" s="111" t="s">
        <v>3382</v>
      </c>
      <c r="Q1753" s="153">
        <v>0.5625</v>
      </c>
      <c r="R1753" s="153">
        <v>0.60416666666666663</v>
      </c>
      <c r="S1753" s="153">
        <v>4.1666666666666657E-2</v>
      </c>
      <c r="T1753" s="153">
        <v>0.5625</v>
      </c>
      <c r="U1753" s="153">
        <v>0.59722222222222221</v>
      </c>
      <c r="V1753" s="153">
        <f>IF(ISBLANK(T1753),"",Tabella2[[#This Row],[ACT STOP]]-Tabella2[[#This Row],[ACT START]])</f>
        <v>3.472222222222221E-2</v>
      </c>
      <c r="W1753" s="104" t="s">
        <v>92</v>
      </c>
      <c r="X1753" s="104" t="s">
        <v>91</v>
      </c>
      <c r="Y1753" s="110"/>
      <c r="Z1753" s="106"/>
      <c r="AA1753" s="104"/>
      <c r="AB1753" s="107"/>
      <c r="AC1753" s="72">
        <v>1</v>
      </c>
      <c r="AH1753" s="70"/>
      <c r="AI1753" s="70"/>
      <c r="AJ1753">
        <v>0</v>
      </c>
      <c r="AL1753" s="70"/>
      <c r="BM1753" s="135">
        <v>0.5625</v>
      </c>
      <c r="BN1753" s="136">
        <v>0.59722222222222221</v>
      </c>
      <c r="BO1753" s="101"/>
      <c r="BR1753" s="109" t="str">
        <f t="shared" si="27"/>
        <v>SH-25-1742</v>
      </c>
      <c r="BS1753" s="109" t="s">
        <v>358</v>
      </c>
      <c r="BT1753" t="s">
        <v>92</v>
      </c>
      <c r="BU1753" t="s">
        <v>3538</v>
      </c>
    </row>
    <row r="1754" spans="1:73" hidden="1">
      <c r="A1754" s="103" t="s">
        <v>3539</v>
      </c>
      <c r="B1754" s="102">
        <v>45714</v>
      </c>
      <c r="C1754" s="104">
        <f>_xlfn.ISOWEEKNUM(Tabella2[[#This Row],[Date]])</f>
        <v>9</v>
      </c>
      <c r="D1754" s="104" t="s">
        <v>1914</v>
      </c>
      <c r="E1754" s="104" t="s">
        <v>284</v>
      </c>
      <c r="F1754" s="104">
        <v>40</v>
      </c>
      <c r="G1754" s="104" t="s">
        <v>257</v>
      </c>
      <c r="H1754" s="105">
        <v>9</v>
      </c>
      <c r="I1754" s="104"/>
      <c r="J1754" s="104" t="s">
        <v>258</v>
      </c>
      <c r="K1754" s="104" t="s">
        <v>79</v>
      </c>
      <c r="L1754" s="104" t="s">
        <v>299</v>
      </c>
      <c r="M1754" s="104" t="s">
        <v>276</v>
      </c>
      <c r="N1754" s="104"/>
      <c r="O1754" s="108" t="str">
        <f>A411</f>
        <v>12813</v>
      </c>
      <c r="P1754" s="111" t="s">
        <v>3540</v>
      </c>
      <c r="Q1754" s="153" t="s">
        <v>665</v>
      </c>
      <c r="R1754" s="153" t="s">
        <v>580</v>
      </c>
      <c r="S1754" s="153">
        <v>4.1666666666666657E-2</v>
      </c>
      <c r="T1754" s="153">
        <v>0.625</v>
      </c>
      <c r="U1754" s="153">
        <v>0.66666666666666663</v>
      </c>
      <c r="V1754" s="153">
        <f>IF(ISBLANK(T1754),"",Tabella2[[#This Row],[ACT STOP]]-Tabella2[[#This Row],[ACT START]])</f>
        <v>4.166666666666663E-2</v>
      </c>
      <c r="W1754" s="104" t="s">
        <v>92</v>
      </c>
      <c r="X1754" s="104" t="s">
        <v>91</v>
      </c>
      <c r="Y1754" s="110"/>
      <c r="Z1754" s="106"/>
      <c r="AA1754" s="104"/>
      <c r="AB1754" s="107"/>
      <c r="AC1754" s="72">
        <v>1</v>
      </c>
      <c r="AH1754" s="70"/>
      <c r="AI1754" s="70"/>
      <c r="AJ1754">
        <v>0</v>
      </c>
      <c r="AL1754" s="70"/>
      <c r="BM1754" s="135">
        <v>0.625</v>
      </c>
      <c r="BN1754" s="136">
        <v>0.66666666666666663</v>
      </c>
      <c r="BO1754" s="101"/>
      <c r="BR1754" s="109" t="str">
        <f t="shared" si="27"/>
        <v>SH-25-1743</v>
      </c>
      <c r="BS1754" s="109" t="s">
        <v>318</v>
      </c>
      <c r="BT1754" t="s">
        <v>92</v>
      </c>
      <c r="BU1754" t="s">
        <v>3541</v>
      </c>
    </row>
    <row r="1755" spans="1:73" hidden="1">
      <c r="A1755" s="103" t="s">
        <v>3542</v>
      </c>
      <c r="B1755" s="102">
        <v>45714</v>
      </c>
      <c r="C1755" s="104">
        <f>_xlfn.ISOWEEKNUM(Tabella2[[#This Row],[Date]])</f>
        <v>9</v>
      </c>
      <c r="D1755" s="104" t="s">
        <v>326</v>
      </c>
      <c r="E1755" s="104" t="s">
        <v>327</v>
      </c>
      <c r="F1755" s="104">
        <v>69</v>
      </c>
      <c r="G1755" s="104" t="s">
        <v>257</v>
      </c>
      <c r="H1755" s="105">
        <v>33</v>
      </c>
      <c r="I1755" s="104" t="s">
        <v>258</v>
      </c>
      <c r="J1755" s="104"/>
      <c r="K1755" s="104" t="s">
        <v>83</v>
      </c>
      <c r="L1755" s="104" t="s">
        <v>259</v>
      </c>
      <c r="M1755" s="104" t="s">
        <v>386</v>
      </c>
      <c r="N1755" s="104"/>
      <c r="O1755" s="106"/>
      <c r="P1755" s="111" t="s">
        <v>3511</v>
      </c>
      <c r="Q1755" s="153" t="s">
        <v>665</v>
      </c>
      <c r="R1755" s="153" t="s">
        <v>580</v>
      </c>
      <c r="S1755" s="153">
        <v>4.1666666666666657E-2</v>
      </c>
      <c r="T1755" s="153">
        <v>0.625</v>
      </c>
      <c r="U1755" s="153">
        <v>0.66666666666666663</v>
      </c>
      <c r="V1755" s="153">
        <f>IF(ISBLANK(T1755),"",Tabella2[[#This Row],[ACT STOP]]-Tabella2[[#This Row],[ACT START]])</f>
        <v>4.166666666666663E-2</v>
      </c>
      <c r="W1755" s="104" t="s">
        <v>92</v>
      </c>
      <c r="X1755" s="104" t="s">
        <v>91</v>
      </c>
      <c r="Y1755" s="110"/>
      <c r="Z1755" s="106"/>
      <c r="AA1755" s="104"/>
      <c r="AB1755" s="107"/>
      <c r="AC1755" s="72">
        <v>1</v>
      </c>
      <c r="AH1755" s="70"/>
      <c r="AI1755" s="70"/>
      <c r="AJ1755">
        <v>0</v>
      </c>
      <c r="AL1755" s="70"/>
      <c r="BL1755" t="s">
        <v>3543</v>
      </c>
      <c r="BM1755" s="135">
        <v>0.625</v>
      </c>
      <c r="BN1755" s="136">
        <v>0.67708333333333337</v>
      </c>
      <c r="BO1755" s="101">
        <v>6.9444444444444441E-3</v>
      </c>
      <c r="BQ1755" t="s">
        <v>102</v>
      </c>
      <c r="BR1755" s="109" t="str">
        <f t="shared" si="27"/>
        <v>SH-25-1744</v>
      </c>
      <c r="BS1755" s="109" t="s">
        <v>458</v>
      </c>
      <c r="BT1755" t="s">
        <v>92</v>
      </c>
      <c r="BU1755" t="s">
        <v>3544</v>
      </c>
    </row>
    <row r="1756" spans="1:73" hidden="1">
      <c r="A1756" s="103" t="s">
        <v>3545</v>
      </c>
      <c r="B1756" s="102">
        <v>45714</v>
      </c>
      <c r="C1756" s="104">
        <f>_xlfn.ISOWEEKNUM(Tabella2[[#This Row],[Date]])</f>
        <v>9</v>
      </c>
      <c r="D1756" s="104" t="s">
        <v>3529</v>
      </c>
      <c r="E1756" s="104" t="s">
        <v>284</v>
      </c>
      <c r="F1756" s="104">
        <v>69</v>
      </c>
      <c r="G1756" s="104" t="s">
        <v>257</v>
      </c>
      <c r="H1756" s="105">
        <v>5</v>
      </c>
      <c r="I1756" s="104"/>
      <c r="J1756" s="104" t="s">
        <v>258</v>
      </c>
      <c r="K1756" s="104" t="s">
        <v>80</v>
      </c>
      <c r="L1756" s="104" t="s">
        <v>259</v>
      </c>
      <c r="M1756" s="104" t="s">
        <v>276</v>
      </c>
      <c r="N1756" s="104"/>
      <c r="O1756" s="106"/>
      <c r="P1756" s="111" t="s">
        <v>2613</v>
      </c>
      <c r="Q1756" s="153" t="s">
        <v>665</v>
      </c>
      <c r="R1756" s="153" t="s">
        <v>580</v>
      </c>
      <c r="S1756" s="153">
        <v>4.1666666666666657E-2</v>
      </c>
      <c r="T1756" s="153">
        <v>0.625</v>
      </c>
      <c r="U1756" s="153">
        <v>0.66666666666666663</v>
      </c>
      <c r="V1756" s="153">
        <f>IF(ISBLANK(T1756),"",Tabella2[[#This Row],[ACT STOP]]-Tabella2[[#This Row],[ACT START]])</f>
        <v>4.166666666666663E-2</v>
      </c>
      <c r="W1756" s="104" t="s">
        <v>92</v>
      </c>
      <c r="X1756" s="104" t="s">
        <v>91</v>
      </c>
      <c r="Y1756" s="110"/>
      <c r="Z1756" s="106"/>
      <c r="AA1756" s="104"/>
      <c r="AB1756" s="107"/>
      <c r="AC1756" s="72">
        <v>1</v>
      </c>
      <c r="AH1756" s="70"/>
      <c r="AI1756" s="70"/>
      <c r="AJ1756">
        <v>0</v>
      </c>
      <c r="AL1756" s="70"/>
      <c r="BM1756" s="135">
        <v>0.625</v>
      </c>
      <c r="BN1756" s="136">
        <v>0.66666666666666663</v>
      </c>
      <c r="BO1756" s="101"/>
      <c r="BR1756" s="109" t="str">
        <f t="shared" si="27"/>
        <v>SH-25-1745</v>
      </c>
      <c r="BS1756" s="109" t="s">
        <v>416</v>
      </c>
      <c r="BT1756" t="s">
        <v>92</v>
      </c>
      <c r="BU1756" t="s">
        <v>3546</v>
      </c>
    </row>
    <row r="1757" spans="1:73" hidden="1">
      <c r="A1757" s="103" t="s">
        <v>3547</v>
      </c>
      <c r="B1757" s="102">
        <v>45714</v>
      </c>
      <c r="C1757" s="104">
        <f>_xlfn.ISOWEEKNUM(Tabella2[[#This Row],[Date]])</f>
        <v>9</v>
      </c>
      <c r="D1757" s="104" t="s">
        <v>275</v>
      </c>
      <c r="E1757" s="104" t="s">
        <v>256</v>
      </c>
      <c r="F1757" s="104">
        <v>57</v>
      </c>
      <c r="G1757" s="104" t="s">
        <v>257</v>
      </c>
      <c r="H1757" s="105">
        <v>1</v>
      </c>
      <c r="I1757" s="104" t="s">
        <v>258</v>
      </c>
      <c r="J1757" s="104"/>
      <c r="K1757" s="104" t="s">
        <v>77</v>
      </c>
      <c r="L1757" s="104" t="s">
        <v>299</v>
      </c>
      <c r="M1757" s="104" t="s">
        <v>516</v>
      </c>
      <c r="N1757" s="104"/>
      <c r="O1757" s="108" t="str">
        <f>A412</f>
        <v>12814</v>
      </c>
      <c r="P1757" s="111" t="s">
        <v>1986</v>
      </c>
      <c r="Q1757" s="153" t="s">
        <v>520</v>
      </c>
      <c r="R1757" s="153" t="s">
        <v>1084</v>
      </c>
      <c r="S1757" s="153">
        <v>4.1666666666666657E-2</v>
      </c>
      <c r="T1757" s="153">
        <v>0.6875</v>
      </c>
      <c r="U1757" s="153">
        <v>0.72916666666666663</v>
      </c>
      <c r="V1757" s="153">
        <f>IF(ISBLANK(T1757),"",Tabella2[[#This Row],[ACT STOP]]-Tabella2[[#This Row],[ACT START]])</f>
        <v>4.166666666666663E-2</v>
      </c>
      <c r="W1757" s="104" t="s">
        <v>92</v>
      </c>
      <c r="X1757" s="104" t="s">
        <v>91</v>
      </c>
      <c r="Y1757" s="110" t="s">
        <v>3548</v>
      </c>
      <c r="Z1757" s="106"/>
      <c r="AA1757" s="104"/>
      <c r="AB1757" s="107"/>
      <c r="AC1757" s="72">
        <v>1</v>
      </c>
      <c r="AH1757" s="70"/>
      <c r="AI1757" s="70"/>
      <c r="AJ1757">
        <v>0</v>
      </c>
      <c r="AL1757" s="70"/>
      <c r="BM1757" s="135">
        <v>0.6875</v>
      </c>
      <c r="BN1757" s="136">
        <v>0.72916666666666663</v>
      </c>
      <c r="BO1757" s="101"/>
      <c r="BR1757" s="109" t="str">
        <f t="shared" si="27"/>
        <v>SH-25-1746</v>
      </c>
      <c r="BS1757" s="109" t="s">
        <v>332</v>
      </c>
      <c r="BT1757" t="s">
        <v>92</v>
      </c>
      <c r="BU1757" t="s">
        <v>3549</v>
      </c>
    </row>
    <row r="1758" spans="1:73" hidden="1">
      <c r="A1758" s="103" t="s">
        <v>3550</v>
      </c>
      <c r="B1758" s="102">
        <v>45714</v>
      </c>
      <c r="C1758" s="104">
        <f>_xlfn.ISOWEEKNUM(Tabella2[[#This Row],[Date]])</f>
        <v>9</v>
      </c>
      <c r="D1758" s="104" t="s">
        <v>370</v>
      </c>
      <c r="E1758" s="104" t="s">
        <v>256</v>
      </c>
      <c r="F1758" s="104">
        <v>52</v>
      </c>
      <c r="G1758" s="104" t="s">
        <v>257</v>
      </c>
      <c r="H1758" s="105">
        <v>17</v>
      </c>
      <c r="I1758" s="104" t="s">
        <v>258</v>
      </c>
      <c r="J1758" s="104"/>
      <c r="K1758" s="104" t="s">
        <v>80</v>
      </c>
      <c r="L1758" s="104" t="s">
        <v>299</v>
      </c>
      <c r="M1758" s="104" t="s">
        <v>906</v>
      </c>
      <c r="N1758" s="104"/>
      <c r="O1758" s="108" t="str">
        <f>A413</f>
        <v>12815</v>
      </c>
      <c r="P1758" s="111" t="s">
        <v>2397</v>
      </c>
      <c r="Q1758" s="153">
        <v>0.6875</v>
      </c>
      <c r="R1758" s="153">
        <v>0.72916666666666663</v>
      </c>
      <c r="S1758" s="153">
        <v>4.1666666666666657E-2</v>
      </c>
      <c r="T1758" s="153">
        <v>0.6875</v>
      </c>
      <c r="U1758" s="153">
        <v>0.72916666666666663</v>
      </c>
      <c r="V1758" s="153">
        <f>IF(ISBLANK(T1758),"",Tabella2[[#This Row],[ACT STOP]]-Tabella2[[#This Row],[ACT START]])</f>
        <v>4.166666666666663E-2</v>
      </c>
      <c r="W1758" s="104" t="s">
        <v>92</v>
      </c>
      <c r="X1758" s="104" t="s">
        <v>91</v>
      </c>
      <c r="Y1758" s="110"/>
      <c r="Z1758" s="106"/>
      <c r="AA1758" s="104"/>
      <c r="AB1758" s="107"/>
      <c r="AC1758" s="72">
        <v>1</v>
      </c>
      <c r="AH1758" s="70"/>
      <c r="AI1758" s="70"/>
      <c r="AJ1758">
        <v>0</v>
      </c>
      <c r="AL1758" s="70"/>
      <c r="BM1758" s="135">
        <v>0.6875</v>
      </c>
      <c r="BN1758" s="136">
        <v>0.72916666666666663</v>
      </c>
      <c r="BO1758" s="101"/>
      <c r="BR1758" s="109" t="str">
        <f t="shared" si="27"/>
        <v>SH-25-1747</v>
      </c>
      <c r="BS1758" s="109" t="s">
        <v>393</v>
      </c>
      <c r="BT1758" t="s">
        <v>92</v>
      </c>
      <c r="BU1758" t="s">
        <v>3551</v>
      </c>
    </row>
    <row r="1759" spans="1:73" hidden="1">
      <c r="A1759" s="103" t="s">
        <v>3552</v>
      </c>
      <c r="B1759" s="102">
        <v>45715</v>
      </c>
      <c r="C1759" s="104">
        <f>_xlfn.ISOWEEKNUM(Tabella2[[#This Row],[Date]])</f>
        <v>9</v>
      </c>
      <c r="D1759" s="104" t="s">
        <v>370</v>
      </c>
      <c r="E1759" s="104" t="s">
        <v>256</v>
      </c>
      <c r="F1759" s="104">
        <v>55</v>
      </c>
      <c r="G1759" s="104" t="s">
        <v>257</v>
      </c>
      <c r="H1759" s="105">
        <v>9</v>
      </c>
      <c r="I1759" s="104" t="s">
        <v>258</v>
      </c>
      <c r="J1759" s="104"/>
      <c r="K1759" s="104" t="s">
        <v>79</v>
      </c>
      <c r="L1759" s="104" t="s">
        <v>299</v>
      </c>
      <c r="M1759" s="104" t="s">
        <v>906</v>
      </c>
      <c r="N1759" s="104"/>
      <c r="O1759" s="108" t="str">
        <f>A1760</f>
        <v>14162</v>
      </c>
      <c r="P1759" s="111" t="s">
        <v>2356</v>
      </c>
      <c r="Q1759" s="153" t="s">
        <v>525</v>
      </c>
      <c r="R1759" s="153" t="s">
        <v>262</v>
      </c>
      <c r="S1759" s="153">
        <v>4.1666666666666657E-2</v>
      </c>
      <c r="T1759" s="153">
        <v>0.35416666666666669</v>
      </c>
      <c r="U1759" s="153">
        <v>0.39583333333333331</v>
      </c>
      <c r="V1759" s="153">
        <f>IF(ISBLANK(T1759),"",Tabella2[[#This Row],[ACT STOP]]-Tabella2[[#This Row],[ACT START]])</f>
        <v>4.166666666666663E-2</v>
      </c>
      <c r="W1759" s="104" t="s">
        <v>92</v>
      </c>
      <c r="X1759" s="104" t="s">
        <v>91</v>
      </c>
      <c r="Y1759" s="110"/>
      <c r="Z1759" s="106"/>
      <c r="AA1759" s="104"/>
      <c r="AB1759" s="107"/>
      <c r="AC1759" s="72">
        <v>1</v>
      </c>
      <c r="AH1759" s="70"/>
      <c r="AI1759" s="70"/>
      <c r="AJ1759">
        <v>0</v>
      </c>
      <c r="AL1759" s="70"/>
      <c r="BM1759" s="135">
        <v>0.35416666666666669</v>
      </c>
      <c r="BN1759" s="136">
        <v>0.39583333333333331</v>
      </c>
      <c r="BO1759" s="101"/>
      <c r="BR1759" s="109" t="str">
        <f t="shared" si="27"/>
        <v>SH-25-1748</v>
      </c>
      <c r="BS1759" s="109" t="s">
        <v>318</v>
      </c>
      <c r="BT1759" t="s">
        <v>92</v>
      </c>
      <c r="BU1759" t="s">
        <v>3553</v>
      </c>
    </row>
    <row r="1760" spans="1:73" hidden="1">
      <c r="A1760" s="103" t="s">
        <v>3554</v>
      </c>
      <c r="B1760" s="102">
        <v>45715</v>
      </c>
      <c r="C1760" s="104">
        <f>_xlfn.ISOWEEKNUM(Tabella2[[#This Row],[Date]])</f>
        <v>9</v>
      </c>
      <c r="D1760" s="104" t="s">
        <v>370</v>
      </c>
      <c r="E1760" s="104" t="s">
        <v>256</v>
      </c>
      <c r="F1760" s="104">
        <v>54</v>
      </c>
      <c r="G1760" s="104" t="s">
        <v>284</v>
      </c>
      <c r="H1760" s="105">
        <v>9</v>
      </c>
      <c r="I1760" s="104" t="s">
        <v>258</v>
      </c>
      <c r="J1760" s="104"/>
      <c r="K1760" s="104" t="s">
        <v>78</v>
      </c>
      <c r="L1760" s="104" t="s">
        <v>299</v>
      </c>
      <c r="M1760" s="104" t="s">
        <v>906</v>
      </c>
      <c r="N1760" s="104"/>
      <c r="O1760" s="108" t="str">
        <f>A1759</f>
        <v>14161</v>
      </c>
      <c r="P1760" s="111" t="s">
        <v>2356</v>
      </c>
      <c r="Q1760" s="153">
        <v>0.35416666666666669</v>
      </c>
      <c r="R1760" s="153">
        <v>0.39583333333333331</v>
      </c>
      <c r="S1760" s="153">
        <v>4.1666666666666657E-2</v>
      </c>
      <c r="T1760" s="153">
        <v>0.35416666666666669</v>
      </c>
      <c r="U1760" s="153">
        <v>0.39583333333333331</v>
      </c>
      <c r="V1760" s="153">
        <f>IF(ISBLANK(T1760),"",Tabella2[[#This Row],[ACT STOP]]-Tabella2[[#This Row],[ACT START]])</f>
        <v>4.166666666666663E-2</v>
      </c>
      <c r="W1760" s="104" t="s">
        <v>92</v>
      </c>
      <c r="X1760" s="104" t="s">
        <v>91</v>
      </c>
      <c r="Y1760" s="110"/>
      <c r="Z1760" s="106"/>
      <c r="AA1760" s="104"/>
      <c r="AB1760" s="107"/>
      <c r="AC1760" s="72">
        <v>1</v>
      </c>
      <c r="AH1760" s="70"/>
      <c r="AI1760" s="70"/>
      <c r="AJ1760">
        <v>0</v>
      </c>
      <c r="AL1760" s="70"/>
      <c r="BL1760" t="s">
        <v>3555</v>
      </c>
      <c r="BM1760" s="135">
        <v>0.35416666666666669</v>
      </c>
      <c r="BN1760" s="136">
        <v>0.39583333333333331</v>
      </c>
      <c r="BO1760" s="101"/>
      <c r="BR1760" s="109" t="str">
        <f t="shared" si="27"/>
        <v>SH-25-1749</v>
      </c>
      <c r="BS1760" s="109" t="s">
        <v>339</v>
      </c>
      <c r="BT1760" t="s">
        <v>92</v>
      </c>
      <c r="BU1760" t="s">
        <v>3556</v>
      </c>
    </row>
    <row r="1761" spans="1:73" hidden="1">
      <c r="A1761" s="103" t="s">
        <v>3557</v>
      </c>
      <c r="B1761" s="102">
        <v>45715</v>
      </c>
      <c r="C1761" s="104">
        <f>_xlfn.ISOWEEKNUM(Tabella2[[#This Row],[Date]])</f>
        <v>9</v>
      </c>
      <c r="D1761" s="104" t="s">
        <v>3529</v>
      </c>
      <c r="E1761" s="104" t="s">
        <v>284</v>
      </c>
      <c r="F1761" s="104">
        <v>69</v>
      </c>
      <c r="G1761" s="104" t="s">
        <v>257</v>
      </c>
      <c r="H1761" s="105">
        <v>12</v>
      </c>
      <c r="I1761" s="104"/>
      <c r="J1761" s="104" t="s">
        <v>258</v>
      </c>
      <c r="K1761" s="104" t="s">
        <v>80</v>
      </c>
      <c r="L1761" s="104" t="s">
        <v>259</v>
      </c>
      <c r="M1761" s="104" t="s">
        <v>276</v>
      </c>
      <c r="N1761" s="104"/>
      <c r="O1761" s="106"/>
      <c r="P1761" s="111" t="s">
        <v>2716</v>
      </c>
      <c r="Q1761" s="153" t="s">
        <v>525</v>
      </c>
      <c r="R1761" s="153" t="s">
        <v>262</v>
      </c>
      <c r="S1761" s="153">
        <v>4.1666666666666657E-2</v>
      </c>
      <c r="T1761" s="153">
        <v>0.35416666666666669</v>
      </c>
      <c r="U1761" s="153">
        <v>0.39583333333333331</v>
      </c>
      <c r="V1761" s="153">
        <f>IF(ISBLANK(T1761),"",Tabella2[[#This Row],[ACT STOP]]-Tabella2[[#This Row],[ACT START]])</f>
        <v>4.166666666666663E-2</v>
      </c>
      <c r="W1761" s="104" t="s">
        <v>92</v>
      </c>
      <c r="X1761" s="104" t="s">
        <v>91</v>
      </c>
      <c r="Y1761" s="110"/>
      <c r="Z1761" s="106"/>
      <c r="AA1761" s="104"/>
      <c r="AB1761" s="107"/>
      <c r="AC1761" s="72">
        <v>1</v>
      </c>
      <c r="AH1761" s="70"/>
      <c r="AI1761" s="70"/>
      <c r="AJ1761">
        <v>0</v>
      </c>
      <c r="AL1761" s="70"/>
      <c r="BM1761" s="135">
        <v>0.35416666666666669</v>
      </c>
      <c r="BN1761" s="136">
        <v>0.39583333333333331</v>
      </c>
      <c r="BO1761" s="101"/>
      <c r="BR1761" s="109" t="str">
        <f t="shared" si="27"/>
        <v>SH-25-1750</v>
      </c>
      <c r="BS1761" s="109" t="s">
        <v>266</v>
      </c>
      <c r="BT1761" t="s">
        <v>92</v>
      </c>
      <c r="BU1761" t="s">
        <v>3558</v>
      </c>
    </row>
    <row r="1762" spans="1:73" hidden="1">
      <c r="A1762" s="103" t="s">
        <v>3559</v>
      </c>
      <c r="B1762" s="102">
        <v>45715</v>
      </c>
      <c r="C1762" s="104">
        <f>_xlfn.ISOWEEKNUM(Tabella2[[#This Row],[Date]])</f>
        <v>9</v>
      </c>
      <c r="D1762" s="104" t="s">
        <v>509</v>
      </c>
      <c r="E1762" s="104" t="s">
        <v>284</v>
      </c>
      <c r="F1762" s="104">
        <v>70</v>
      </c>
      <c r="G1762" s="104" t="s">
        <v>257</v>
      </c>
      <c r="H1762" s="105">
        <v>32</v>
      </c>
      <c r="I1762" s="104"/>
      <c r="J1762" s="104" t="s">
        <v>258</v>
      </c>
      <c r="K1762" s="104" t="s">
        <v>81</v>
      </c>
      <c r="L1762" s="104" t="s">
        <v>259</v>
      </c>
      <c r="M1762" s="104" t="s">
        <v>276</v>
      </c>
      <c r="N1762" s="104"/>
      <c r="O1762" s="106"/>
      <c r="P1762" s="111" t="s">
        <v>2716</v>
      </c>
      <c r="Q1762" s="153" t="s">
        <v>525</v>
      </c>
      <c r="R1762" s="153" t="s">
        <v>262</v>
      </c>
      <c r="S1762" s="153">
        <v>4.1666666666666657E-2</v>
      </c>
      <c r="T1762" s="153" t="s">
        <v>525</v>
      </c>
      <c r="U1762" s="153">
        <v>0.40625</v>
      </c>
      <c r="V1762" s="153">
        <f>IF(ISBLANK(T1762),"",Tabella2[[#This Row],[ACT STOP]]-Tabella2[[#This Row],[ACT START]])</f>
        <v>5.2083333333333315E-2</v>
      </c>
      <c r="W1762" s="104" t="s">
        <v>92</v>
      </c>
      <c r="X1762" s="104" t="s">
        <v>91</v>
      </c>
      <c r="Y1762" s="110" t="s">
        <v>3560</v>
      </c>
      <c r="Z1762" s="106"/>
      <c r="AA1762" s="104"/>
      <c r="AB1762" s="107"/>
      <c r="AC1762" s="72">
        <v>1</v>
      </c>
      <c r="AH1762" s="70"/>
      <c r="AI1762" s="70"/>
      <c r="AJ1762">
        <v>0</v>
      </c>
      <c r="AL1762" s="70"/>
      <c r="BM1762" s="135" t="s">
        <v>525</v>
      </c>
      <c r="BN1762" s="136">
        <v>0.40625</v>
      </c>
      <c r="BO1762" s="101">
        <v>1.041666666666667E-2</v>
      </c>
      <c r="BQ1762" t="s">
        <v>94</v>
      </c>
      <c r="BR1762" s="109" t="str">
        <f t="shared" si="27"/>
        <v>SH-25-1751</v>
      </c>
      <c r="BS1762" s="109" t="s">
        <v>356</v>
      </c>
      <c r="BT1762" t="s">
        <v>92</v>
      </c>
      <c r="BU1762" t="s">
        <v>3561</v>
      </c>
    </row>
    <row r="1763" spans="1:73" hidden="1">
      <c r="A1763" s="103" t="s">
        <v>3562</v>
      </c>
      <c r="B1763" s="102">
        <v>45715</v>
      </c>
      <c r="C1763" s="104">
        <f>_xlfn.ISOWEEKNUM(Tabella2[[#This Row],[Date]])</f>
        <v>9</v>
      </c>
      <c r="D1763" s="104" t="s">
        <v>275</v>
      </c>
      <c r="E1763" s="104" t="s">
        <v>256</v>
      </c>
      <c r="F1763" s="104">
        <v>61</v>
      </c>
      <c r="G1763" s="104" t="s">
        <v>257</v>
      </c>
      <c r="H1763" s="105">
        <v>1</v>
      </c>
      <c r="I1763" s="104" t="s">
        <v>258</v>
      </c>
      <c r="J1763" s="104"/>
      <c r="K1763" s="104" t="s">
        <v>79</v>
      </c>
      <c r="L1763" s="104" t="s">
        <v>299</v>
      </c>
      <c r="M1763" s="104" t="s">
        <v>516</v>
      </c>
      <c r="N1763" s="104"/>
      <c r="O1763" s="108" t="str">
        <f>A414</f>
        <v>12816</v>
      </c>
      <c r="P1763" s="111" t="s">
        <v>1877</v>
      </c>
      <c r="Q1763" s="153">
        <v>0.41666666666666669</v>
      </c>
      <c r="R1763" s="153">
        <v>0.45833333333333331</v>
      </c>
      <c r="S1763" s="153">
        <v>4.1666666666666657E-2</v>
      </c>
      <c r="T1763" s="153">
        <v>0.41666666666666669</v>
      </c>
      <c r="U1763" s="153">
        <v>0.45833333333333331</v>
      </c>
      <c r="V1763" s="153">
        <f>IF(ISBLANK(T1763),"",Tabella2[[#This Row],[ACT STOP]]-Tabella2[[#This Row],[ACT START]])</f>
        <v>4.166666666666663E-2</v>
      </c>
      <c r="W1763" s="104" t="s">
        <v>92</v>
      </c>
      <c r="X1763" s="104" t="s">
        <v>91</v>
      </c>
      <c r="Y1763" s="110" t="s">
        <v>3563</v>
      </c>
      <c r="Z1763" s="106"/>
      <c r="AA1763" s="104"/>
      <c r="AB1763" s="107"/>
      <c r="AC1763" s="72">
        <v>1</v>
      </c>
      <c r="AH1763" s="70"/>
      <c r="AI1763" s="70"/>
      <c r="AJ1763">
        <v>0</v>
      </c>
      <c r="AL1763" s="70"/>
      <c r="BL1763" t="s">
        <v>3564</v>
      </c>
      <c r="BM1763" s="135">
        <v>0.41666666666666669</v>
      </c>
      <c r="BN1763" s="136">
        <v>0.45833333333333331</v>
      </c>
      <c r="BO1763" s="101"/>
      <c r="BR1763" s="109" t="str">
        <f t="shared" si="27"/>
        <v>SH-25-1752</v>
      </c>
      <c r="BS1763" s="109" t="s">
        <v>332</v>
      </c>
      <c r="BT1763" t="s">
        <v>92</v>
      </c>
      <c r="BU1763" t="s">
        <v>3565</v>
      </c>
    </row>
    <row r="1764" spans="1:73" hidden="1">
      <c r="A1764" s="103" t="s">
        <v>3566</v>
      </c>
      <c r="B1764" s="102">
        <v>45715</v>
      </c>
      <c r="C1764" s="104">
        <f>_xlfn.ISOWEEKNUM(Tabella2[[#This Row],[Date]])</f>
        <v>9</v>
      </c>
      <c r="D1764" s="104" t="s">
        <v>3529</v>
      </c>
      <c r="E1764" s="104" t="s">
        <v>284</v>
      </c>
      <c r="F1764" s="104">
        <v>68</v>
      </c>
      <c r="G1764" s="104" t="s">
        <v>257</v>
      </c>
      <c r="H1764" s="105">
        <v>13</v>
      </c>
      <c r="I1764" s="104"/>
      <c r="J1764" s="104" t="s">
        <v>258</v>
      </c>
      <c r="K1764" s="104" t="s">
        <v>80</v>
      </c>
      <c r="L1764" s="104" t="s">
        <v>259</v>
      </c>
      <c r="M1764" s="104" t="s">
        <v>276</v>
      </c>
      <c r="N1764" s="104"/>
      <c r="O1764" s="106"/>
      <c r="P1764" s="111" t="s">
        <v>2716</v>
      </c>
      <c r="Q1764" s="153" t="s">
        <v>498</v>
      </c>
      <c r="R1764" s="153" t="s">
        <v>499</v>
      </c>
      <c r="S1764" s="153">
        <v>4.1666666666666657E-2</v>
      </c>
      <c r="T1764" s="153">
        <v>0.41666666666666669</v>
      </c>
      <c r="U1764" s="153">
        <v>0.45833333333333331</v>
      </c>
      <c r="V1764" s="153">
        <f>IF(ISBLANK(T1764),"",Tabella2[[#This Row],[ACT STOP]]-Tabella2[[#This Row],[ACT START]])</f>
        <v>4.166666666666663E-2</v>
      </c>
      <c r="W1764" s="104" t="s">
        <v>92</v>
      </c>
      <c r="X1764" s="104" t="s">
        <v>91</v>
      </c>
      <c r="Y1764" s="110"/>
      <c r="Z1764" s="106"/>
      <c r="AA1764" s="104"/>
      <c r="AB1764" s="107"/>
      <c r="AC1764" s="72">
        <v>1</v>
      </c>
      <c r="AH1764" s="70"/>
      <c r="AI1764" s="70"/>
      <c r="AJ1764">
        <v>0</v>
      </c>
      <c r="AL1764" s="70"/>
      <c r="BM1764" s="135">
        <v>0.41666666666666669</v>
      </c>
      <c r="BN1764" s="136">
        <v>0.45833333333333331</v>
      </c>
      <c r="BO1764" s="101"/>
      <c r="BR1764" s="109" t="str">
        <f t="shared" si="27"/>
        <v>SH-25-1753</v>
      </c>
      <c r="BS1764" s="109" t="s">
        <v>427</v>
      </c>
      <c r="BT1764" t="s">
        <v>92</v>
      </c>
      <c r="BU1764" t="s">
        <v>3567</v>
      </c>
    </row>
    <row r="1765" spans="1:73" hidden="1">
      <c r="A1765" s="103" t="s">
        <v>3568</v>
      </c>
      <c r="B1765" s="102">
        <v>45715</v>
      </c>
      <c r="C1765" s="104">
        <f>_xlfn.ISOWEEKNUM(Tabella2[[#This Row],[Date]])</f>
        <v>9</v>
      </c>
      <c r="D1765" s="104" t="s">
        <v>509</v>
      </c>
      <c r="E1765" s="104" t="s">
        <v>284</v>
      </c>
      <c r="F1765" s="104">
        <v>71</v>
      </c>
      <c r="G1765" s="104" t="s">
        <v>257</v>
      </c>
      <c r="H1765" s="105">
        <v>5</v>
      </c>
      <c r="I1765" s="104"/>
      <c r="J1765" s="104" t="s">
        <v>258</v>
      </c>
      <c r="K1765" s="104" t="s">
        <v>81</v>
      </c>
      <c r="L1765" s="104" t="s">
        <v>259</v>
      </c>
      <c r="M1765" s="104" t="s">
        <v>276</v>
      </c>
      <c r="N1765" s="104"/>
      <c r="O1765" s="106"/>
      <c r="P1765" s="111" t="s">
        <v>2716</v>
      </c>
      <c r="Q1765" s="153" t="s">
        <v>498</v>
      </c>
      <c r="R1765" s="153" t="s">
        <v>499</v>
      </c>
      <c r="S1765" s="153">
        <v>4.1666666666666657E-2</v>
      </c>
      <c r="T1765" s="153" t="s">
        <v>498</v>
      </c>
      <c r="U1765" s="153" t="s">
        <v>499</v>
      </c>
      <c r="V1765" s="153">
        <f>IF(ISBLANK(T1765),"",Tabella2[[#This Row],[ACT STOP]]-Tabella2[[#This Row],[ACT START]])</f>
        <v>4.166666666666663E-2</v>
      </c>
      <c r="W1765" s="104" t="s">
        <v>92</v>
      </c>
      <c r="X1765" s="104" t="s">
        <v>91</v>
      </c>
      <c r="Y1765" s="110"/>
      <c r="Z1765" s="106"/>
      <c r="AA1765" s="104"/>
      <c r="AB1765" s="107"/>
      <c r="AC1765" s="72">
        <v>1</v>
      </c>
      <c r="AH1765" s="70"/>
      <c r="AI1765" s="70"/>
      <c r="AJ1765">
        <v>0</v>
      </c>
      <c r="AL1765" s="70"/>
      <c r="BM1765" s="135" t="s">
        <v>498</v>
      </c>
      <c r="BN1765" s="136" t="s">
        <v>499</v>
      </c>
      <c r="BO1765" s="101"/>
      <c r="BR1765" s="109" t="str">
        <f t="shared" si="27"/>
        <v>SH-25-1754</v>
      </c>
      <c r="BS1765" s="109" t="s">
        <v>416</v>
      </c>
      <c r="BT1765" t="s">
        <v>92</v>
      </c>
      <c r="BU1765" t="s">
        <v>3569</v>
      </c>
    </row>
    <row r="1766" spans="1:73" hidden="1">
      <c r="A1766" s="103" t="s">
        <v>3570</v>
      </c>
      <c r="B1766" s="102">
        <v>45715</v>
      </c>
      <c r="C1766" s="104">
        <f>_xlfn.ISOWEEKNUM(Tabella2[[#This Row],[Date]])</f>
        <v>9</v>
      </c>
      <c r="D1766" s="104" t="s">
        <v>275</v>
      </c>
      <c r="E1766" s="104" t="s">
        <v>256</v>
      </c>
      <c r="F1766" s="104">
        <v>60</v>
      </c>
      <c r="G1766" s="104" t="s">
        <v>257</v>
      </c>
      <c r="H1766" s="105">
        <v>2</v>
      </c>
      <c r="I1766" s="104" t="s">
        <v>258</v>
      </c>
      <c r="J1766" s="104"/>
      <c r="K1766" s="104" t="s">
        <v>79</v>
      </c>
      <c r="L1766" s="104" t="s">
        <v>299</v>
      </c>
      <c r="M1766" s="104" t="s">
        <v>328</v>
      </c>
      <c r="N1766" s="104"/>
      <c r="O1766" s="108" t="str">
        <f>A415</f>
        <v>12817</v>
      </c>
      <c r="P1766" s="111" t="s">
        <v>3403</v>
      </c>
      <c r="Q1766" s="153" t="s">
        <v>504</v>
      </c>
      <c r="R1766" s="153" t="s">
        <v>271</v>
      </c>
      <c r="S1766" s="153">
        <v>4.1666666666666657E-2</v>
      </c>
      <c r="T1766" s="153" t="s">
        <v>504</v>
      </c>
      <c r="U1766" s="153">
        <v>0.53125</v>
      </c>
      <c r="V1766" s="153">
        <f>IF(ISBLANK(T1766),"",Tabella2[[#This Row],[ACT STOP]]-Tabella2[[#This Row],[ACT START]])</f>
        <v>5.2083333333333315E-2</v>
      </c>
      <c r="W1766" s="104" t="s">
        <v>92</v>
      </c>
      <c r="X1766" s="104" t="s">
        <v>91</v>
      </c>
      <c r="Y1766" s="110"/>
      <c r="Z1766" s="106"/>
      <c r="AA1766" s="104"/>
      <c r="AB1766" s="107"/>
      <c r="AC1766" s="72">
        <v>1</v>
      </c>
      <c r="AH1766" s="70"/>
      <c r="AI1766" s="70"/>
      <c r="AJ1766">
        <v>0</v>
      </c>
      <c r="AL1766" s="70"/>
      <c r="BM1766" s="135" t="s">
        <v>504</v>
      </c>
      <c r="BN1766" s="136">
        <v>0.53125</v>
      </c>
      <c r="BO1766" s="101"/>
      <c r="BR1766" s="109" t="str">
        <f t="shared" si="27"/>
        <v>SH-25-1755</v>
      </c>
      <c r="BS1766" s="109" t="s">
        <v>368</v>
      </c>
      <c r="BT1766" t="s">
        <v>92</v>
      </c>
      <c r="BU1766" t="s">
        <v>3571</v>
      </c>
    </row>
    <row r="1767" spans="1:73" hidden="1">
      <c r="A1767" s="103" t="s">
        <v>3572</v>
      </c>
      <c r="B1767" s="102">
        <v>45715</v>
      </c>
      <c r="C1767" s="104">
        <f>_xlfn.ISOWEEKNUM(Tabella2[[#This Row],[Date]])</f>
        <v>9</v>
      </c>
      <c r="D1767" s="104" t="s">
        <v>275</v>
      </c>
      <c r="E1767" s="104" t="s">
        <v>256</v>
      </c>
      <c r="F1767" s="104">
        <v>56</v>
      </c>
      <c r="G1767" s="104" t="s">
        <v>284</v>
      </c>
      <c r="H1767" s="105">
        <v>9</v>
      </c>
      <c r="I1767" s="104" t="s">
        <v>258</v>
      </c>
      <c r="J1767" s="104"/>
      <c r="K1767" s="104" t="s">
        <v>83</v>
      </c>
      <c r="L1767" s="104" t="s">
        <v>259</v>
      </c>
      <c r="M1767" s="104" t="s">
        <v>260</v>
      </c>
      <c r="N1767" s="104"/>
      <c r="O1767" s="106"/>
      <c r="P1767" s="111" t="s">
        <v>1850</v>
      </c>
      <c r="Q1767" s="153" t="s">
        <v>504</v>
      </c>
      <c r="R1767" s="153" t="s">
        <v>271</v>
      </c>
      <c r="S1767" s="153">
        <v>4.1666666666666657E-2</v>
      </c>
      <c r="T1767" s="153" t="s">
        <v>504</v>
      </c>
      <c r="U1767" s="153" t="s">
        <v>271</v>
      </c>
      <c r="V1767" s="153">
        <f>IF(ISBLANK(T1767),"",Tabella2[[#This Row],[ACT STOP]]-Tabella2[[#This Row],[ACT START]])</f>
        <v>4.1666666666666685E-2</v>
      </c>
      <c r="W1767" s="104" t="s">
        <v>92</v>
      </c>
      <c r="X1767" s="104" t="s">
        <v>91</v>
      </c>
      <c r="Y1767" s="110"/>
      <c r="Z1767" s="106"/>
      <c r="AA1767" s="104"/>
      <c r="AB1767" s="107"/>
      <c r="AC1767" s="72">
        <v>1</v>
      </c>
      <c r="AH1767" s="70"/>
      <c r="AI1767" s="70"/>
      <c r="AJ1767">
        <v>0</v>
      </c>
      <c r="AL1767" s="70"/>
      <c r="BM1767" s="135" t="s">
        <v>504</v>
      </c>
      <c r="BN1767" s="136" t="s">
        <v>271</v>
      </c>
      <c r="BO1767" s="101"/>
      <c r="BR1767" s="109" t="str">
        <f t="shared" si="27"/>
        <v>SH-25-1756</v>
      </c>
      <c r="BS1767" s="109" t="s">
        <v>339</v>
      </c>
      <c r="BT1767" t="s">
        <v>92</v>
      </c>
      <c r="BU1767" t="s">
        <v>3573</v>
      </c>
    </row>
    <row r="1768" spans="1:73" hidden="1">
      <c r="A1768" s="103" t="s">
        <v>3574</v>
      </c>
      <c r="B1768" s="102">
        <v>45715</v>
      </c>
      <c r="C1768" s="104">
        <f>_xlfn.ISOWEEKNUM(Tabella2[[#This Row],[Date]])</f>
        <v>9</v>
      </c>
      <c r="D1768" s="104" t="s">
        <v>326</v>
      </c>
      <c r="E1768" s="104" t="s">
        <v>327</v>
      </c>
      <c r="F1768" s="104">
        <v>67</v>
      </c>
      <c r="G1768" s="104" t="s">
        <v>257</v>
      </c>
      <c r="H1768" s="105">
        <v>12</v>
      </c>
      <c r="I1768" s="104" t="s">
        <v>258</v>
      </c>
      <c r="J1768" s="104"/>
      <c r="K1768" s="104" t="s">
        <v>80</v>
      </c>
      <c r="L1768" s="104" t="s">
        <v>259</v>
      </c>
      <c r="M1768" s="104" t="s">
        <v>386</v>
      </c>
      <c r="N1768" s="104"/>
      <c r="O1768" s="106"/>
      <c r="P1768" s="111" t="s">
        <v>813</v>
      </c>
      <c r="Q1768" s="153" t="s">
        <v>504</v>
      </c>
      <c r="R1768" s="153" t="s">
        <v>271</v>
      </c>
      <c r="S1768" s="153">
        <v>4.1666666666666657E-2</v>
      </c>
      <c r="T1768" s="153" t="s">
        <v>504</v>
      </c>
      <c r="U1768" s="153" t="s">
        <v>271</v>
      </c>
      <c r="V1768" s="153">
        <f>IF(ISBLANK(T1768),"",Tabella2[[#This Row],[ACT STOP]]-Tabella2[[#This Row],[ACT START]])</f>
        <v>4.1666666666666685E-2</v>
      </c>
      <c r="W1768" s="104" t="s">
        <v>92</v>
      </c>
      <c r="X1768" s="104" t="s">
        <v>91</v>
      </c>
      <c r="Y1768" s="110"/>
      <c r="Z1768" s="106"/>
      <c r="AA1768" s="104"/>
      <c r="AB1768" s="107"/>
      <c r="AC1768" s="72">
        <v>1</v>
      </c>
      <c r="AH1768" s="70"/>
      <c r="AI1768" s="70"/>
      <c r="AJ1768">
        <v>0</v>
      </c>
      <c r="AL1768" s="70"/>
      <c r="BM1768" s="135" t="s">
        <v>504</v>
      </c>
      <c r="BN1768" s="136" t="s">
        <v>271</v>
      </c>
      <c r="BO1768" s="101"/>
      <c r="BR1768" s="109" t="str">
        <f t="shared" si="27"/>
        <v>SH-25-1757</v>
      </c>
      <c r="BS1768" s="109" t="s">
        <v>266</v>
      </c>
      <c r="BT1768" t="s">
        <v>92</v>
      </c>
      <c r="BU1768" t="s">
        <v>3575</v>
      </c>
    </row>
    <row r="1769" spans="1:73" hidden="1">
      <c r="A1769" s="103" t="s">
        <v>3576</v>
      </c>
      <c r="B1769" s="102">
        <v>45715</v>
      </c>
      <c r="C1769" s="104">
        <f>_xlfn.ISOWEEKNUM(Tabella2[[#This Row],[Date]])</f>
        <v>9</v>
      </c>
      <c r="D1769" s="104" t="s">
        <v>326</v>
      </c>
      <c r="E1769" s="104" t="s">
        <v>327</v>
      </c>
      <c r="F1769" s="104">
        <v>65</v>
      </c>
      <c r="G1769" s="104" t="s">
        <v>284</v>
      </c>
      <c r="H1769" s="105">
        <v>23</v>
      </c>
      <c r="I1769" s="104" t="s">
        <v>258</v>
      </c>
      <c r="J1769" s="104"/>
      <c r="K1769" s="104" t="s">
        <v>79</v>
      </c>
      <c r="L1769" s="104" t="s">
        <v>299</v>
      </c>
      <c r="M1769" s="104" t="s">
        <v>386</v>
      </c>
      <c r="N1769" s="104"/>
      <c r="O1769" s="108" t="str">
        <f>A1770</f>
        <v>14172</v>
      </c>
      <c r="P1769" s="111" t="s">
        <v>3577</v>
      </c>
      <c r="Q1769" s="153" t="s">
        <v>549</v>
      </c>
      <c r="R1769" s="153" t="s">
        <v>550</v>
      </c>
      <c r="S1769" s="153">
        <v>4.1666666666666657E-2</v>
      </c>
      <c r="T1769" s="153" t="s">
        <v>549</v>
      </c>
      <c r="U1769" s="153" t="s">
        <v>550</v>
      </c>
      <c r="V1769" s="153">
        <f>IF(ISBLANK(T1769),"",Tabella2[[#This Row],[ACT STOP]]-Tabella2[[#This Row],[ACT START]])</f>
        <v>4.1666666666666741E-2</v>
      </c>
      <c r="W1769" s="104" t="s">
        <v>92</v>
      </c>
      <c r="X1769" s="104" t="s">
        <v>91</v>
      </c>
      <c r="Y1769" s="110"/>
      <c r="Z1769" s="106"/>
      <c r="AA1769" s="104"/>
      <c r="AB1769" s="107"/>
      <c r="AC1769" s="72">
        <v>1</v>
      </c>
      <c r="AH1769" s="70"/>
      <c r="AI1769" s="70"/>
      <c r="AJ1769">
        <v>0</v>
      </c>
      <c r="AL1769" s="70"/>
      <c r="BM1769" s="135" t="s">
        <v>549</v>
      </c>
      <c r="BN1769" s="136" t="s">
        <v>550</v>
      </c>
      <c r="BO1769" s="101"/>
      <c r="BR1769" s="109" t="str">
        <f t="shared" si="27"/>
        <v>SH-25-1758</v>
      </c>
      <c r="BS1769" s="109" t="s">
        <v>358</v>
      </c>
      <c r="BT1769" t="s">
        <v>92</v>
      </c>
      <c r="BU1769" t="s">
        <v>3578</v>
      </c>
    </row>
    <row r="1770" spans="1:73" hidden="1">
      <c r="A1770" s="103" t="s">
        <v>3579</v>
      </c>
      <c r="B1770" s="102">
        <v>45715</v>
      </c>
      <c r="C1770" s="104">
        <f>_xlfn.ISOWEEKNUM(Tabella2[[#This Row],[Date]])</f>
        <v>9</v>
      </c>
      <c r="D1770" s="104" t="s">
        <v>326</v>
      </c>
      <c r="E1770" s="104" t="s">
        <v>327</v>
      </c>
      <c r="F1770" s="104">
        <v>68</v>
      </c>
      <c r="G1770" s="104" t="s">
        <v>257</v>
      </c>
      <c r="H1770" s="105">
        <v>1</v>
      </c>
      <c r="I1770" s="104" t="s">
        <v>258</v>
      </c>
      <c r="J1770" s="104"/>
      <c r="K1770" s="104" t="s">
        <v>78</v>
      </c>
      <c r="L1770" s="104" t="s">
        <v>299</v>
      </c>
      <c r="M1770" s="104" t="s">
        <v>386</v>
      </c>
      <c r="N1770" s="104"/>
      <c r="O1770" s="108" t="str">
        <f>A1769</f>
        <v>14171</v>
      </c>
      <c r="P1770" s="111" t="s">
        <v>3577</v>
      </c>
      <c r="Q1770" s="153">
        <v>0.54166666666666663</v>
      </c>
      <c r="R1770" s="153">
        <v>0.58333333333333337</v>
      </c>
      <c r="S1770" s="153">
        <v>4.1666666666666657E-2</v>
      </c>
      <c r="T1770" s="153">
        <v>0.54166666666666663</v>
      </c>
      <c r="U1770" s="153">
        <v>0.58333333333333337</v>
      </c>
      <c r="V1770" s="153">
        <f>IF(ISBLANK(T1770),"",Tabella2[[#This Row],[ACT STOP]]-Tabella2[[#This Row],[ACT START]])</f>
        <v>4.1666666666666741E-2</v>
      </c>
      <c r="W1770" s="104" t="s">
        <v>92</v>
      </c>
      <c r="X1770" s="104" t="s">
        <v>91</v>
      </c>
      <c r="Y1770" s="110" t="s">
        <v>3580</v>
      </c>
      <c r="Z1770" s="106"/>
      <c r="AA1770" s="104"/>
      <c r="AB1770" s="107"/>
      <c r="AC1770" s="72">
        <v>1</v>
      </c>
      <c r="AH1770" s="70"/>
      <c r="AI1770" s="70"/>
      <c r="AJ1770">
        <v>0</v>
      </c>
      <c r="AL1770" s="70"/>
      <c r="BM1770" s="135">
        <v>0.54166666666666663</v>
      </c>
      <c r="BN1770" s="136">
        <v>0.58333333333333337</v>
      </c>
      <c r="BO1770" s="101"/>
      <c r="BR1770" s="109" t="str">
        <f t="shared" si="27"/>
        <v>SH-25-1759</v>
      </c>
      <c r="BS1770" s="109" t="s">
        <v>332</v>
      </c>
      <c r="BT1770" t="s">
        <v>92</v>
      </c>
      <c r="BU1770" t="s">
        <v>3581</v>
      </c>
    </row>
    <row r="1771" spans="1:73" hidden="1">
      <c r="A1771" s="103" t="s">
        <v>3582</v>
      </c>
      <c r="B1771" s="102">
        <v>45715</v>
      </c>
      <c r="C1771" s="104">
        <f>_xlfn.ISOWEEKNUM(Tabella2[[#This Row],[Date]])</f>
        <v>9</v>
      </c>
      <c r="D1771" s="104" t="s">
        <v>275</v>
      </c>
      <c r="E1771" s="104" t="s">
        <v>256</v>
      </c>
      <c r="F1771" s="104">
        <v>61</v>
      </c>
      <c r="G1771" s="104" t="s">
        <v>257</v>
      </c>
      <c r="H1771" s="105">
        <v>17</v>
      </c>
      <c r="I1771" s="104" t="s">
        <v>258</v>
      </c>
      <c r="J1771" s="104"/>
      <c r="K1771" s="104" t="s">
        <v>79</v>
      </c>
      <c r="L1771" s="104" t="s">
        <v>299</v>
      </c>
      <c r="M1771" s="104" t="s">
        <v>516</v>
      </c>
      <c r="N1771" s="104"/>
      <c r="O1771" s="108" t="str">
        <f>A416</f>
        <v>12818</v>
      </c>
      <c r="P1771" s="111" t="s">
        <v>1993</v>
      </c>
      <c r="Q1771" s="153" t="s">
        <v>576</v>
      </c>
      <c r="R1771" s="153" t="s">
        <v>519</v>
      </c>
      <c r="S1771" s="153">
        <v>4.1666666666666657E-2</v>
      </c>
      <c r="T1771" s="153">
        <v>0.60416666666666663</v>
      </c>
      <c r="U1771" s="153">
        <v>0.64583333333333337</v>
      </c>
      <c r="V1771" s="153">
        <f>IF(ISBLANK(T1771),"",Tabella2[[#This Row],[ACT STOP]]-Tabella2[[#This Row],[ACT START]])</f>
        <v>4.1666666666666741E-2</v>
      </c>
      <c r="W1771" s="104" t="s">
        <v>92</v>
      </c>
      <c r="X1771" s="104" t="s">
        <v>91</v>
      </c>
      <c r="Y1771" s="110"/>
      <c r="Z1771" s="106"/>
      <c r="AA1771" s="104"/>
      <c r="AB1771" s="107"/>
      <c r="AC1771" s="72">
        <v>1</v>
      </c>
      <c r="AH1771" s="70"/>
      <c r="AI1771" s="70"/>
      <c r="AJ1771">
        <v>0</v>
      </c>
      <c r="AL1771" s="70"/>
      <c r="BM1771" s="135">
        <v>0.60416666666666663</v>
      </c>
      <c r="BN1771" s="136">
        <v>0.64583333333333337</v>
      </c>
      <c r="BO1771" s="101"/>
      <c r="BR1771" s="109" t="str">
        <f t="shared" si="27"/>
        <v>SH-25-1760</v>
      </c>
      <c r="BS1771" s="109" t="s">
        <v>393</v>
      </c>
      <c r="BT1771" t="s">
        <v>92</v>
      </c>
      <c r="BU1771" t="s">
        <v>3583</v>
      </c>
    </row>
    <row r="1772" spans="1:73" hidden="1">
      <c r="A1772" s="103" t="s">
        <v>3584</v>
      </c>
      <c r="B1772" s="102">
        <v>45715</v>
      </c>
      <c r="C1772" s="104">
        <f>_xlfn.ISOWEEKNUM(Tabella2[[#This Row],[Date]])</f>
        <v>9</v>
      </c>
      <c r="D1772" s="104" t="s">
        <v>3529</v>
      </c>
      <c r="E1772" s="104" t="s">
        <v>284</v>
      </c>
      <c r="F1772" s="104">
        <v>69</v>
      </c>
      <c r="G1772" s="104" t="s">
        <v>257</v>
      </c>
      <c r="H1772" s="105">
        <v>9</v>
      </c>
      <c r="I1772" s="104"/>
      <c r="J1772" s="104" t="s">
        <v>258</v>
      </c>
      <c r="K1772" s="104" t="s">
        <v>83</v>
      </c>
      <c r="L1772" s="104" t="s">
        <v>259</v>
      </c>
      <c r="M1772" s="104" t="s">
        <v>276</v>
      </c>
      <c r="N1772" s="104"/>
      <c r="O1772" s="106"/>
      <c r="P1772" s="111" t="s">
        <v>752</v>
      </c>
      <c r="Q1772" s="153" t="s">
        <v>576</v>
      </c>
      <c r="R1772" s="153" t="s">
        <v>519</v>
      </c>
      <c r="S1772" s="153">
        <v>4.1666666666666657E-2</v>
      </c>
      <c r="T1772" s="153">
        <v>0.60416666666666663</v>
      </c>
      <c r="U1772" s="153">
        <v>0.64583333333333337</v>
      </c>
      <c r="V1772" s="153">
        <f>IF(ISBLANK(T1772),"",Tabella2[[#This Row],[ACT STOP]]-Tabella2[[#This Row],[ACT START]])</f>
        <v>4.1666666666666741E-2</v>
      </c>
      <c r="W1772" s="104" t="s">
        <v>92</v>
      </c>
      <c r="X1772" s="104" t="s">
        <v>91</v>
      </c>
      <c r="Y1772" s="110"/>
      <c r="Z1772" s="106"/>
      <c r="AA1772" s="104"/>
      <c r="AB1772" s="107"/>
      <c r="AC1772" s="72">
        <v>1</v>
      </c>
      <c r="AH1772" s="70"/>
      <c r="AI1772" s="70"/>
      <c r="AJ1772">
        <v>0</v>
      </c>
      <c r="AL1772" s="70"/>
      <c r="BM1772" s="135">
        <v>0.60416666666666663</v>
      </c>
      <c r="BN1772" s="136">
        <v>0.64583333333333337</v>
      </c>
      <c r="BO1772" s="101"/>
      <c r="BR1772" s="109" t="str">
        <f t="shared" si="27"/>
        <v>SH-25-1761</v>
      </c>
      <c r="BS1772" s="109" t="s">
        <v>318</v>
      </c>
      <c r="BT1772" t="s">
        <v>92</v>
      </c>
      <c r="BU1772" t="s">
        <v>3585</v>
      </c>
    </row>
    <row r="1773" spans="1:73" hidden="1">
      <c r="A1773" s="103" t="s">
        <v>3586</v>
      </c>
      <c r="B1773" s="102">
        <v>45715</v>
      </c>
      <c r="C1773" s="104">
        <f>_xlfn.ISOWEEKNUM(Tabella2[[#This Row],[Date]])</f>
        <v>9</v>
      </c>
      <c r="D1773" s="104" t="s">
        <v>509</v>
      </c>
      <c r="E1773" s="104" t="s">
        <v>284</v>
      </c>
      <c r="F1773" s="104">
        <v>70</v>
      </c>
      <c r="G1773" s="104" t="s">
        <v>257</v>
      </c>
      <c r="H1773" s="105">
        <v>32</v>
      </c>
      <c r="I1773" s="104"/>
      <c r="J1773" s="104" t="s">
        <v>258</v>
      </c>
      <c r="K1773" s="104" t="s">
        <v>80</v>
      </c>
      <c r="L1773" s="104" t="s">
        <v>259</v>
      </c>
      <c r="M1773" s="104" t="s">
        <v>276</v>
      </c>
      <c r="N1773" s="104"/>
      <c r="O1773" s="106"/>
      <c r="P1773" s="111" t="s">
        <v>752</v>
      </c>
      <c r="Q1773" s="153" t="s">
        <v>576</v>
      </c>
      <c r="R1773" s="153" t="s">
        <v>519</v>
      </c>
      <c r="S1773" s="153">
        <v>4.1666666666666657E-2</v>
      </c>
      <c r="T1773" s="153">
        <v>0.60416666666666663</v>
      </c>
      <c r="U1773" s="153">
        <v>0.65277777777777779</v>
      </c>
      <c r="V1773" s="153">
        <f>IF(ISBLANK(T1773),"",Tabella2[[#This Row],[ACT STOP]]-Tabella2[[#This Row],[ACT START]])</f>
        <v>4.861111111111116E-2</v>
      </c>
      <c r="W1773" s="104" t="s">
        <v>92</v>
      </c>
      <c r="X1773" s="104" t="s">
        <v>91</v>
      </c>
      <c r="Y1773" s="110"/>
      <c r="Z1773" s="106"/>
      <c r="AA1773" s="104"/>
      <c r="AB1773" s="107"/>
      <c r="AC1773" s="72">
        <v>1</v>
      </c>
      <c r="AH1773" s="70"/>
      <c r="AI1773" s="70"/>
      <c r="AJ1773">
        <v>0</v>
      </c>
      <c r="AL1773" s="70"/>
      <c r="BM1773" s="135">
        <v>0.60416666666666663</v>
      </c>
      <c r="BN1773" s="136">
        <v>0.65277777777777779</v>
      </c>
      <c r="BO1773" s="101">
        <v>6.9444444444444441E-3</v>
      </c>
      <c r="BQ1773" t="s">
        <v>102</v>
      </c>
      <c r="BR1773" s="109" t="str">
        <f t="shared" si="27"/>
        <v>SH-25-1762</v>
      </c>
      <c r="BS1773" s="109" t="s">
        <v>356</v>
      </c>
      <c r="BT1773" t="s">
        <v>92</v>
      </c>
      <c r="BU1773" t="s">
        <v>3587</v>
      </c>
    </row>
    <row r="1774" spans="1:73" hidden="1">
      <c r="A1774" s="103" t="s">
        <v>3588</v>
      </c>
      <c r="B1774" s="102">
        <v>45715</v>
      </c>
      <c r="C1774" s="104">
        <f>_xlfn.ISOWEEKNUM(Tabella2[[#This Row],[Date]])</f>
        <v>9</v>
      </c>
      <c r="D1774" s="104" t="s">
        <v>370</v>
      </c>
      <c r="E1774" s="104" t="s">
        <v>256</v>
      </c>
      <c r="F1774" s="104">
        <v>53</v>
      </c>
      <c r="G1774" s="104" t="s">
        <v>284</v>
      </c>
      <c r="H1774" s="105">
        <v>23</v>
      </c>
      <c r="I1774" s="104" t="s">
        <v>258</v>
      </c>
      <c r="J1774" s="104"/>
      <c r="K1774" s="104" t="s">
        <v>79</v>
      </c>
      <c r="L1774" s="104" t="s">
        <v>299</v>
      </c>
      <c r="M1774" s="104" t="s">
        <v>906</v>
      </c>
      <c r="N1774" s="104"/>
      <c r="O1774" s="108" t="str">
        <f>A417</f>
        <v>12819</v>
      </c>
      <c r="P1774" s="111" t="s">
        <v>2356</v>
      </c>
      <c r="Q1774" s="153" t="s">
        <v>580</v>
      </c>
      <c r="R1774" s="153" t="s">
        <v>581</v>
      </c>
      <c r="S1774" s="153">
        <v>4.1666666666666657E-2</v>
      </c>
      <c r="T1774" s="153">
        <v>0.66666666666666663</v>
      </c>
      <c r="U1774" s="153">
        <v>0.70833333333333337</v>
      </c>
      <c r="V1774" s="153">
        <f>IF(ISBLANK(T1774),"",Tabella2[[#This Row],[ACT STOP]]-Tabella2[[#This Row],[ACT START]])</f>
        <v>4.1666666666666741E-2</v>
      </c>
      <c r="W1774" s="104" t="s">
        <v>92</v>
      </c>
      <c r="X1774" s="104" t="s">
        <v>91</v>
      </c>
      <c r="Y1774" s="110"/>
      <c r="Z1774" s="106"/>
      <c r="AA1774" s="104"/>
      <c r="AB1774" s="107"/>
      <c r="AC1774" s="72">
        <v>1</v>
      </c>
      <c r="AH1774" s="70"/>
      <c r="AI1774" s="70"/>
      <c r="AJ1774">
        <v>0</v>
      </c>
      <c r="AL1774" s="70"/>
      <c r="BM1774" s="135">
        <v>0.66666666666666663</v>
      </c>
      <c r="BN1774" s="136">
        <v>0.70833333333333337</v>
      </c>
      <c r="BO1774" s="101"/>
      <c r="BR1774" s="109" t="str">
        <f t="shared" si="27"/>
        <v>SH-25-1763</v>
      </c>
      <c r="BS1774" s="109" t="s">
        <v>358</v>
      </c>
      <c r="BT1774" t="s">
        <v>92</v>
      </c>
      <c r="BU1774" t="s">
        <v>3589</v>
      </c>
    </row>
    <row r="1775" spans="1:73" hidden="1">
      <c r="A1775" s="103" t="s">
        <v>3590</v>
      </c>
      <c r="B1775" s="102">
        <v>45715</v>
      </c>
      <c r="C1775" s="104">
        <f>_xlfn.ISOWEEKNUM(Tabella2[[#This Row],[Date]])</f>
        <v>9</v>
      </c>
      <c r="D1775" s="104" t="s">
        <v>3529</v>
      </c>
      <c r="E1775" s="104" t="s">
        <v>284</v>
      </c>
      <c r="F1775" s="104">
        <v>68</v>
      </c>
      <c r="G1775" s="104" t="s">
        <v>257</v>
      </c>
      <c r="H1775" s="105">
        <v>13</v>
      </c>
      <c r="I1775" s="104"/>
      <c r="J1775" s="104" t="s">
        <v>258</v>
      </c>
      <c r="K1775" s="104" t="s">
        <v>83</v>
      </c>
      <c r="L1775" s="104" t="s">
        <v>259</v>
      </c>
      <c r="M1775" s="104" t="s">
        <v>276</v>
      </c>
      <c r="N1775" s="104"/>
      <c r="O1775" s="106"/>
      <c r="P1775" s="111" t="s">
        <v>752</v>
      </c>
      <c r="Q1775" s="153" t="s">
        <v>580</v>
      </c>
      <c r="R1775" s="153" t="s">
        <v>581</v>
      </c>
      <c r="S1775" s="153">
        <v>4.1666666666666657E-2</v>
      </c>
      <c r="T1775" s="153">
        <v>0.66666666666666663</v>
      </c>
      <c r="U1775" s="153">
        <v>0.70833333333333337</v>
      </c>
      <c r="V1775" s="153">
        <f>IF(ISBLANK(T1775),"",Tabella2[[#This Row],[ACT STOP]]-Tabella2[[#This Row],[ACT START]])</f>
        <v>4.1666666666666741E-2</v>
      </c>
      <c r="W1775" s="104" t="s">
        <v>92</v>
      </c>
      <c r="X1775" s="104" t="s">
        <v>91</v>
      </c>
      <c r="Y1775" s="110"/>
      <c r="Z1775" s="106"/>
      <c r="AA1775" s="104"/>
      <c r="AB1775" s="107"/>
      <c r="AC1775" s="72">
        <v>1</v>
      </c>
      <c r="AH1775" s="70"/>
      <c r="AI1775" s="70"/>
      <c r="AJ1775">
        <v>0</v>
      </c>
      <c r="AL1775" s="70"/>
      <c r="BM1775" s="135">
        <v>0.66666666666666663</v>
      </c>
      <c r="BN1775" s="136">
        <v>0.70833333333333337</v>
      </c>
      <c r="BO1775" s="101"/>
      <c r="BR1775" s="109" t="str">
        <f t="shared" si="27"/>
        <v>SH-25-1764</v>
      </c>
      <c r="BS1775" s="109" t="s">
        <v>427</v>
      </c>
      <c r="BT1775" t="s">
        <v>92</v>
      </c>
      <c r="BU1775" t="s">
        <v>3591</v>
      </c>
    </row>
    <row r="1776" spans="1:73" hidden="1">
      <c r="A1776" s="103" t="s">
        <v>3592</v>
      </c>
      <c r="B1776" s="102">
        <v>45715</v>
      </c>
      <c r="C1776" s="104">
        <f>_xlfn.ISOWEEKNUM(Tabella2[[#This Row],[Date]])</f>
        <v>9</v>
      </c>
      <c r="D1776" s="104" t="s">
        <v>509</v>
      </c>
      <c r="E1776" s="104" t="s">
        <v>284</v>
      </c>
      <c r="F1776" s="104">
        <v>71</v>
      </c>
      <c r="G1776" s="104" t="s">
        <v>257</v>
      </c>
      <c r="H1776" s="105">
        <v>5</v>
      </c>
      <c r="I1776" s="104"/>
      <c r="J1776" s="104" t="s">
        <v>258</v>
      </c>
      <c r="K1776" s="104" t="s">
        <v>80</v>
      </c>
      <c r="L1776" s="104" t="s">
        <v>259</v>
      </c>
      <c r="M1776" s="104" t="s">
        <v>276</v>
      </c>
      <c r="N1776" s="104"/>
      <c r="O1776" s="106"/>
      <c r="P1776" s="111" t="s">
        <v>752</v>
      </c>
      <c r="Q1776" s="153" t="s">
        <v>580</v>
      </c>
      <c r="R1776" s="153" t="s">
        <v>581</v>
      </c>
      <c r="S1776" s="153">
        <v>4.1666666666666657E-2</v>
      </c>
      <c r="T1776" s="153">
        <v>0.66666666666666663</v>
      </c>
      <c r="U1776" s="153">
        <v>0.70833333333333337</v>
      </c>
      <c r="V1776" s="153">
        <f>IF(ISBLANK(T1776),"",Tabella2[[#This Row],[ACT STOP]]-Tabella2[[#This Row],[ACT START]])</f>
        <v>4.1666666666666741E-2</v>
      </c>
      <c r="W1776" s="104" t="s">
        <v>92</v>
      </c>
      <c r="X1776" s="104" t="s">
        <v>91</v>
      </c>
      <c r="Y1776" s="110"/>
      <c r="Z1776" s="106"/>
      <c r="AA1776" s="104"/>
      <c r="AB1776" s="107"/>
      <c r="AC1776" s="72">
        <v>1</v>
      </c>
      <c r="AH1776" s="70"/>
      <c r="AI1776" s="70"/>
      <c r="AJ1776">
        <v>0</v>
      </c>
      <c r="AL1776" s="70"/>
      <c r="BM1776" s="135">
        <v>0.66666666666666663</v>
      </c>
      <c r="BN1776" s="136">
        <v>0.70833333333333337</v>
      </c>
      <c r="BO1776" s="101"/>
      <c r="BR1776" s="109" t="str">
        <f t="shared" si="27"/>
        <v>SH-25-1765</v>
      </c>
      <c r="BS1776" s="109" t="s">
        <v>416</v>
      </c>
      <c r="BT1776" t="s">
        <v>92</v>
      </c>
      <c r="BU1776" t="s">
        <v>3593</v>
      </c>
    </row>
    <row r="1777" spans="1:73" hidden="1">
      <c r="A1777" s="103" t="s">
        <v>3594</v>
      </c>
      <c r="B1777" s="102">
        <v>45716</v>
      </c>
      <c r="C1777" s="104">
        <f>_xlfn.ISOWEEKNUM(Tabella2[[#This Row],[Date]])</f>
        <v>9</v>
      </c>
      <c r="D1777" s="104" t="s">
        <v>275</v>
      </c>
      <c r="E1777" s="104" t="s">
        <v>256</v>
      </c>
      <c r="F1777" s="104">
        <v>61</v>
      </c>
      <c r="G1777" s="104" t="s">
        <v>257</v>
      </c>
      <c r="H1777" s="105">
        <v>9</v>
      </c>
      <c r="I1777" s="104" t="s">
        <v>258</v>
      </c>
      <c r="J1777" s="104"/>
      <c r="K1777" s="104" t="s">
        <v>79</v>
      </c>
      <c r="L1777" s="104" t="s">
        <v>299</v>
      </c>
      <c r="M1777" s="104" t="s">
        <v>516</v>
      </c>
      <c r="N1777" s="104"/>
      <c r="O1777" s="108" t="str">
        <f>A418</f>
        <v>12820</v>
      </c>
      <c r="P1777" s="111" t="s">
        <v>1986</v>
      </c>
      <c r="Q1777" s="153" t="s">
        <v>617</v>
      </c>
      <c r="R1777" s="153" t="s">
        <v>525</v>
      </c>
      <c r="S1777" s="153">
        <v>4.1666666666666657E-2</v>
      </c>
      <c r="T1777" s="153" t="s">
        <v>617</v>
      </c>
      <c r="U1777" s="153" t="s">
        <v>525</v>
      </c>
      <c r="V1777" s="153">
        <f>IF(ISBLANK(T1777),"",Tabella2[[#This Row],[ACT STOP]]-Tabella2[[#This Row],[ACT START]])</f>
        <v>4.1666666666666685E-2</v>
      </c>
      <c r="W1777" s="104" t="s">
        <v>92</v>
      </c>
      <c r="X1777" s="104" t="s">
        <v>91</v>
      </c>
      <c r="Y1777" s="110"/>
      <c r="Z1777" s="106"/>
      <c r="AA1777" s="104"/>
      <c r="AB1777" s="107"/>
      <c r="AC1777" s="72">
        <v>1</v>
      </c>
      <c r="AH1777" s="70"/>
      <c r="AI1777" s="70"/>
      <c r="AJ1777">
        <v>0</v>
      </c>
      <c r="AL1777" s="70"/>
      <c r="BM1777" s="135" t="s">
        <v>617</v>
      </c>
      <c r="BN1777" s="136" t="s">
        <v>525</v>
      </c>
      <c r="BO1777" s="101"/>
      <c r="BR1777" s="109" t="str">
        <f t="shared" si="27"/>
        <v>SH-25-1766</v>
      </c>
      <c r="BS1777" s="109" t="s">
        <v>318</v>
      </c>
      <c r="BT1777" t="s">
        <v>92</v>
      </c>
      <c r="BU1777" t="s">
        <v>3595</v>
      </c>
    </row>
    <row r="1778" spans="1:73" hidden="1">
      <c r="A1778" s="103" t="s">
        <v>3596</v>
      </c>
      <c r="B1778" s="102">
        <v>45716</v>
      </c>
      <c r="C1778" s="104">
        <f>_xlfn.ISOWEEKNUM(Tabella2[[#This Row],[Date]])</f>
        <v>9</v>
      </c>
      <c r="D1778" s="104" t="s">
        <v>275</v>
      </c>
      <c r="E1778" s="104" t="s">
        <v>256</v>
      </c>
      <c r="F1778" s="104">
        <v>60</v>
      </c>
      <c r="G1778" s="104" t="s">
        <v>257</v>
      </c>
      <c r="H1778" s="105">
        <v>12</v>
      </c>
      <c r="I1778" s="104" t="s">
        <v>258</v>
      </c>
      <c r="J1778" s="104"/>
      <c r="K1778" s="104" t="s">
        <v>80</v>
      </c>
      <c r="L1778" s="104" t="s">
        <v>299</v>
      </c>
      <c r="M1778" s="104" t="s">
        <v>328</v>
      </c>
      <c r="N1778" s="104"/>
      <c r="O1778" s="108" t="str">
        <f>A1779</f>
        <v>14181</v>
      </c>
      <c r="P1778" s="111" t="s">
        <v>3452</v>
      </c>
      <c r="Q1778" s="153" t="s">
        <v>617</v>
      </c>
      <c r="R1778" s="153" t="s">
        <v>525</v>
      </c>
      <c r="S1778" s="153">
        <v>4.1666666666666657E-2</v>
      </c>
      <c r="T1778" s="153" t="s">
        <v>617</v>
      </c>
      <c r="U1778" s="153" t="s">
        <v>525</v>
      </c>
      <c r="V1778" s="153">
        <f>IF(ISBLANK(T1778),"",Tabella2[[#This Row],[ACT STOP]]-Tabella2[[#This Row],[ACT START]])</f>
        <v>4.1666666666666685E-2</v>
      </c>
      <c r="W1778" s="104" t="s">
        <v>92</v>
      </c>
      <c r="X1778" s="104" t="s">
        <v>91</v>
      </c>
      <c r="Y1778" s="110"/>
      <c r="Z1778" s="106"/>
      <c r="AA1778" s="104"/>
      <c r="AB1778" s="107"/>
      <c r="AC1778" s="72">
        <v>1</v>
      </c>
      <c r="AH1778" s="70"/>
      <c r="AI1778" s="70"/>
      <c r="AJ1778">
        <v>0</v>
      </c>
      <c r="AL1778" s="70"/>
      <c r="BM1778" s="135" t="s">
        <v>617</v>
      </c>
      <c r="BN1778" s="136" t="s">
        <v>525</v>
      </c>
      <c r="BO1778" s="101"/>
      <c r="BR1778" s="109" t="str">
        <f t="shared" si="27"/>
        <v>SH-25-1767</v>
      </c>
      <c r="BS1778" s="109" t="s">
        <v>266</v>
      </c>
      <c r="BT1778" t="s">
        <v>92</v>
      </c>
      <c r="BU1778" t="s">
        <v>3597</v>
      </c>
    </row>
    <row r="1779" spans="1:73" hidden="1">
      <c r="A1779" s="103" t="s">
        <v>3598</v>
      </c>
      <c r="B1779" s="102">
        <v>45716</v>
      </c>
      <c r="C1779" s="104">
        <f>_xlfn.ISOWEEKNUM(Tabella2[[#This Row],[Date]])</f>
        <v>9</v>
      </c>
      <c r="D1779" s="104" t="s">
        <v>275</v>
      </c>
      <c r="E1779" s="104" t="s">
        <v>256</v>
      </c>
      <c r="F1779" s="104">
        <v>58</v>
      </c>
      <c r="G1779" s="104" t="s">
        <v>257</v>
      </c>
      <c r="H1779" s="105">
        <v>32</v>
      </c>
      <c r="I1779" s="104" t="s">
        <v>258</v>
      </c>
      <c r="J1779" s="104"/>
      <c r="K1779" s="104" t="s">
        <v>81</v>
      </c>
      <c r="L1779" s="104" t="s">
        <v>299</v>
      </c>
      <c r="M1779" s="104" t="s">
        <v>328</v>
      </c>
      <c r="N1779" s="104"/>
      <c r="O1779" s="108" t="str">
        <f>A1778</f>
        <v>14180</v>
      </c>
      <c r="P1779" s="111" t="s">
        <v>3382</v>
      </c>
      <c r="Q1779" s="153">
        <v>0.3125</v>
      </c>
      <c r="R1779" s="153">
        <v>0.35416666666666669</v>
      </c>
      <c r="S1779" s="153">
        <v>4.1666666666666657E-2</v>
      </c>
      <c r="T1779" s="153">
        <v>0.3125</v>
      </c>
      <c r="U1779" s="153">
        <v>0.35416666666666669</v>
      </c>
      <c r="V1779" s="153">
        <f>IF(ISBLANK(T1779),"",Tabella2[[#This Row],[ACT STOP]]-Tabella2[[#This Row],[ACT START]])</f>
        <v>4.1666666666666685E-2</v>
      </c>
      <c r="W1779" s="104" t="s">
        <v>92</v>
      </c>
      <c r="X1779" s="104" t="s">
        <v>91</v>
      </c>
      <c r="Y1779" s="110"/>
      <c r="Z1779" s="106"/>
      <c r="AA1779" s="104"/>
      <c r="AB1779" s="107"/>
      <c r="AC1779" s="72">
        <v>1</v>
      </c>
      <c r="AH1779" s="70"/>
      <c r="AI1779" s="70"/>
      <c r="AJ1779">
        <v>0</v>
      </c>
      <c r="AL1779" s="70"/>
      <c r="BM1779" s="135">
        <v>0.3125</v>
      </c>
      <c r="BN1779" s="136">
        <v>0.35416666666666669</v>
      </c>
      <c r="BO1779" s="101"/>
      <c r="BR1779" s="109" t="str">
        <f t="shared" si="27"/>
        <v>SH-25-1768</v>
      </c>
      <c r="BS1779" s="109" t="s">
        <v>356</v>
      </c>
      <c r="BT1779" t="s">
        <v>92</v>
      </c>
      <c r="BU1779" t="s">
        <v>3599</v>
      </c>
    </row>
    <row r="1780" spans="1:73" hidden="1">
      <c r="A1780" s="103" t="s">
        <v>3600</v>
      </c>
      <c r="B1780" s="102">
        <v>45716</v>
      </c>
      <c r="C1780" s="104">
        <f>_xlfn.ISOWEEKNUM(Tabella2[[#This Row],[Date]])</f>
        <v>9</v>
      </c>
      <c r="D1780" s="104" t="s">
        <v>509</v>
      </c>
      <c r="E1780" s="104" t="s">
        <v>284</v>
      </c>
      <c r="F1780" s="104">
        <v>71</v>
      </c>
      <c r="G1780" s="104" t="s">
        <v>257</v>
      </c>
      <c r="H1780" s="105">
        <v>2</v>
      </c>
      <c r="I1780" s="104"/>
      <c r="J1780" s="104" t="s">
        <v>258</v>
      </c>
      <c r="K1780" s="104" t="s">
        <v>83</v>
      </c>
      <c r="L1780" s="104" t="s">
        <v>259</v>
      </c>
      <c r="M1780" s="104" t="s">
        <v>764</v>
      </c>
      <c r="N1780" s="104"/>
      <c r="O1780" s="106"/>
      <c r="P1780" s="111" t="s">
        <v>765</v>
      </c>
      <c r="Q1780" s="153" t="s">
        <v>617</v>
      </c>
      <c r="R1780" s="153" t="s">
        <v>525</v>
      </c>
      <c r="S1780" s="153">
        <v>4.1666666666666657E-2</v>
      </c>
      <c r="T1780" s="153" t="s">
        <v>617</v>
      </c>
      <c r="U1780" s="153" t="s">
        <v>525</v>
      </c>
      <c r="V1780" s="153">
        <f>IF(ISBLANK(T1780),"",Tabella2[[#This Row],[ACT STOP]]-Tabella2[[#This Row],[ACT START]])</f>
        <v>4.1666666666666685E-2</v>
      </c>
      <c r="W1780" s="104" t="s">
        <v>92</v>
      </c>
      <c r="X1780" s="104" t="s">
        <v>91</v>
      </c>
      <c r="Y1780" s="110" t="s">
        <v>3601</v>
      </c>
      <c r="Z1780" s="106"/>
      <c r="AA1780" s="104"/>
      <c r="AB1780" s="107"/>
      <c r="AC1780" s="72">
        <v>1</v>
      </c>
      <c r="AH1780" s="70"/>
      <c r="AI1780" s="70"/>
      <c r="AJ1780">
        <v>0</v>
      </c>
      <c r="AL1780" s="70"/>
      <c r="BM1780" s="135" t="s">
        <v>617</v>
      </c>
      <c r="BN1780" s="136" t="s">
        <v>525</v>
      </c>
      <c r="BO1780" s="101"/>
      <c r="BR1780" s="109" t="str">
        <f t="shared" si="27"/>
        <v>SH-25-1769</v>
      </c>
      <c r="BS1780" s="109" t="s">
        <v>368</v>
      </c>
      <c r="BT1780" t="s">
        <v>92</v>
      </c>
      <c r="BU1780" t="s">
        <v>3602</v>
      </c>
    </row>
    <row r="1781" spans="1:73" hidden="1">
      <c r="A1781" s="103" t="s">
        <v>3603</v>
      </c>
      <c r="B1781" s="102">
        <v>45716</v>
      </c>
      <c r="C1781" s="104">
        <f>_xlfn.ISOWEEKNUM(Tabella2[[#This Row],[Date]])</f>
        <v>9</v>
      </c>
      <c r="D1781" s="104" t="s">
        <v>326</v>
      </c>
      <c r="E1781" s="104" t="s">
        <v>327</v>
      </c>
      <c r="F1781" s="104">
        <v>67</v>
      </c>
      <c r="G1781" s="104" t="s">
        <v>257</v>
      </c>
      <c r="H1781" s="105">
        <v>10</v>
      </c>
      <c r="I1781" s="104" t="s">
        <v>258</v>
      </c>
      <c r="J1781" s="104"/>
      <c r="K1781" s="104" t="s">
        <v>79</v>
      </c>
      <c r="L1781" s="104" t="s">
        <v>299</v>
      </c>
      <c r="M1781" s="104" t="s">
        <v>386</v>
      </c>
      <c r="N1781" s="104"/>
      <c r="O1781" s="108" t="str">
        <f>A1782</f>
        <v>14184</v>
      </c>
      <c r="P1781" s="111" t="s">
        <v>3577</v>
      </c>
      <c r="Q1781" s="153" t="s">
        <v>631</v>
      </c>
      <c r="R1781" s="153" t="s">
        <v>498</v>
      </c>
      <c r="S1781" s="153">
        <v>4.1666666666666657E-2</v>
      </c>
      <c r="T1781" s="153" t="s">
        <v>631</v>
      </c>
      <c r="U1781" s="153" t="s">
        <v>498</v>
      </c>
      <c r="V1781" s="153">
        <f>IF(ISBLANK(T1781),"",Tabella2[[#This Row],[ACT STOP]]-Tabella2[[#This Row],[ACT START]])</f>
        <v>4.1666666666666685E-2</v>
      </c>
      <c r="W1781" s="104" t="s">
        <v>92</v>
      </c>
      <c r="X1781" s="104" t="s">
        <v>91</v>
      </c>
      <c r="Y1781" s="110"/>
      <c r="Z1781" s="106"/>
      <c r="AA1781" s="104"/>
      <c r="AB1781" s="107"/>
      <c r="AC1781" s="72">
        <v>1</v>
      </c>
      <c r="AH1781" s="70"/>
      <c r="AI1781" s="70"/>
      <c r="AJ1781">
        <v>0</v>
      </c>
      <c r="AL1781" s="70"/>
      <c r="BM1781" s="135" t="s">
        <v>631</v>
      </c>
      <c r="BN1781" s="136" t="s">
        <v>498</v>
      </c>
      <c r="BO1781" s="101"/>
      <c r="BR1781" s="109" t="str">
        <f t="shared" si="27"/>
        <v>SH-25-1770</v>
      </c>
      <c r="BS1781" s="109" t="s">
        <v>552</v>
      </c>
      <c r="BT1781" t="s">
        <v>92</v>
      </c>
      <c r="BU1781" t="s">
        <v>3604</v>
      </c>
    </row>
    <row r="1782" spans="1:73" hidden="1">
      <c r="A1782" s="103" t="s">
        <v>3605</v>
      </c>
      <c r="B1782" s="102">
        <v>45716</v>
      </c>
      <c r="C1782" s="104">
        <f>_xlfn.ISOWEEKNUM(Tabella2[[#This Row],[Date]])</f>
        <v>9</v>
      </c>
      <c r="D1782" s="104" t="s">
        <v>326</v>
      </c>
      <c r="E1782" s="104" t="s">
        <v>327</v>
      </c>
      <c r="F1782" s="104">
        <v>64</v>
      </c>
      <c r="G1782" s="104" t="s">
        <v>257</v>
      </c>
      <c r="H1782" s="105">
        <v>13</v>
      </c>
      <c r="I1782" s="104" t="s">
        <v>258</v>
      </c>
      <c r="J1782" s="104"/>
      <c r="K1782" s="104" t="s">
        <v>78</v>
      </c>
      <c r="L1782" s="104" t="s">
        <v>299</v>
      </c>
      <c r="M1782" s="104" t="s">
        <v>386</v>
      </c>
      <c r="N1782" s="104"/>
      <c r="O1782" s="108" t="str">
        <f>A1781</f>
        <v>14183</v>
      </c>
      <c r="P1782" s="111" t="s">
        <v>3577</v>
      </c>
      <c r="Q1782" s="153">
        <v>0.375</v>
      </c>
      <c r="R1782" s="153">
        <v>0.41666666666666669</v>
      </c>
      <c r="S1782" s="153">
        <v>4.1666666666666657E-2</v>
      </c>
      <c r="T1782" s="153" t="s">
        <v>631</v>
      </c>
      <c r="U1782" s="153" t="s">
        <v>498</v>
      </c>
      <c r="V1782" s="153">
        <f>IF(ISBLANK(T1782),"",Tabella2[[#This Row],[ACT STOP]]-Tabella2[[#This Row],[ACT START]])</f>
        <v>4.1666666666666685E-2</v>
      </c>
      <c r="W1782" s="104" t="s">
        <v>92</v>
      </c>
      <c r="X1782" s="104" t="s">
        <v>91</v>
      </c>
      <c r="Y1782" s="110"/>
      <c r="Z1782" s="106"/>
      <c r="AA1782" s="104"/>
      <c r="AB1782" s="107"/>
      <c r="AC1782" s="72">
        <v>1</v>
      </c>
      <c r="AH1782" s="70"/>
      <c r="AI1782" s="70"/>
      <c r="AJ1782">
        <v>0</v>
      </c>
      <c r="AL1782" s="70"/>
      <c r="BM1782" s="135" t="s">
        <v>631</v>
      </c>
      <c r="BN1782" s="136" t="s">
        <v>498</v>
      </c>
      <c r="BO1782" s="101"/>
      <c r="BR1782" s="109" t="str">
        <f t="shared" si="27"/>
        <v>SH-25-1771</v>
      </c>
      <c r="BS1782" s="109" t="s">
        <v>427</v>
      </c>
      <c r="BT1782" t="s">
        <v>92</v>
      </c>
      <c r="BU1782" t="s">
        <v>3606</v>
      </c>
    </row>
    <row r="1783" spans="1:73" hidden="1">
      <c r="A1783" s="103" t="s">
        <v>3607</v>
      </c>
      <c r="B1783" s="102">
        <v>45716</v>
      </c>
      <c r="C1783" s="104">
        <f>_xlfn.ISOWEEKNUM(Tabella2[[#This Row],[Date]])</f>
        <v>9</v>
      </c>
      <c r="D1783" s="104" t="s">
        <v>509</v>
      </c>
      <c r="E1783" s="104" t="s">
        <v>284</v>
      </c>
      <c r="F1783" s="104">
        <v>70</v>
      </c>
      <c r="G1783" s="104" t="s">
        <v>257</v>
      </c>
      <c r="H1783" s="105">
        <v>1</v>
      </c>
      <c r="I1783" s="104"/>
      <c r="J1783" s="104" t="s">
        <v>258</v>
      </c>
      <c r="K1783" s="104" t="s">
        <v>83</v>
      </c>
      <c r="L1783" s="104" t="s">
        <v>259</v>
      </c>
      <c r="M1783" s="104" t="s">
        <v>764</v>
      </c>
      <c r="N1783" s="104"/>
      <c r="O1783" s="106"/>
      <c r="P1783" s="111" t="s">
        <v>765</v>
      </c>
      <c r="Q1783" s="153" t="s">
        <v>631</v>
      </c>
      <c r="R1783" s="153" t="s">
        <v>498</v>
      </c>
      <c r="S1783" s="153">
        <v>4.1666666666666657E-2</v>
      </c>
      <c r="T1783" s="153" t="s">
        <v>631</v>
      </c>
      <c r="U1783" s="153" t="s">
        <v>498</v>
      </c>
      <c r="V1783" s="153">
        <f>IF(ISBLANK(T1783),"",Tabella2[[#This Row],[ACT STOP]]-Tabella2[[#This Row],[ACT START]])</f>
        <v>4.1666666666666685E-2</v>
      </c>
      <c r="W1783" s="104" t="s">
        <v>92</v>
      </c>
      <c r="X1783" s="104" t="s">
        <v>91</v>
      </c>
      <c r="Y1783" s="110"/>
      <c r="Z1783" s="106"/>
      <c r="AA1783" s="104"/>
      <c r="AB1783" s="107"/>
      <c r="AC1783" s="72">
        <v>1</v>
      </c>
      <c r="AH1783" s="70"/>
      <c r="AI1783" s="70"/>
      <c r="AJ1783">
        <v>0</v>
      </c>
      <c r="AL1783" s="70"/>
      <c r="BM1783" s="135" t="s">
        <v>631</v>
      </c>
      <c r="BN1783" s="136" t="s">
        <v>498</v>
      </c>
      <c r="BO1783" s="101"/>
      <c r="BR1783" s="109" t="str">
        <f t="shared" si="27"/>
        <v>SH-25-1772</v>
      </c>
      <c r="BS1783" s="109" t="s">
        <v>332</v>
      </c>
      <c r="BT1783" t="s">
        <v>92</v>
      </c>
      <c r="BU1783" t="s">
        <v>3608</v>
      </c>
    </row>
    <row r="1784" spans="1:73" hidden="1">
      <c r="A1784" s="103" t="s">
        <v>3609</v>
      </c>
      <c r="B1784" s="102">
        <v>45716</v>
      </c>
      <c r="C1784" s="104">
        <f>_xlfn.ISOWEEKNUM(Tabella2[[#This Row],[Date]])</f>
        <v>9</v>
      </c>
      <c r="D1784" s="104" t="s">
        <v>3529</v>
      </c>
      <c r="E1784" s="104" t="s">
        <v>284</v>
      </c>
      <c r="F1784" s="104">
        <v>68</v>
      </c>
      <c r="G1784" s="104" t="s">
        <v>284</v>
      </c>
      <c r="H1784" s="105">
        <v>9</v>
      </c>
      <c r="I1784" s="104"/>
      <c r="J1784" s="104" t="s">
        <v>258</v>
      </c>
      <c r="K1784" s="104" t="s">
        <v>80</v>
      </c>
      <c r="L1784" s="104" t="s">
        <v>259</v>
      </c>
      <c r="M1784" s="104" t="s">
        <v>764</v>
      </c>
      <c r="N1784" s="104"/>
      <c r="O1784" s="106"/>
      <c r="P1784" s="111" t="s">
        <v>765</v>
      </c>
      <c r="Q1784" s="153" t="s">
        <v>631</v>
      </c>
      <c r="R1784" s="153" t="s">
        <v>498</v>
      </c>
      <c r="S1784" s="153">
        <v>4.1666666666666657E-2</v>
      </c>
      <c r="T1784" s="153" t="s">
        <v>631</v>
      </c>
      <c r="U1784" s="153" t="s">
        <v>498</v>
      </c>
      <c r="V1784" s="153">
        <f>IF(ISBLANK(T1784),"",Tabella2[[#This Row],[ACT STOP]]-Tabella2[[#This Row],[ACT START]])</f>
        <v>4.1666666666666685E-2</v>
      </c>
      <c r="W1784" s="104" t="s">
        <v>92</v>
      </c>
      <c r="X1784" s="104" t="s">
        <v>91</v>
      </c>
      <c r="Y1784" s="110"/>
      <c r="Z1784" s="106"/>
      <c r="AA1784" s="104"/>
      <c r="AB1784" s="107"/>
      <c r="AC1784" s="72">
        <v>1</v>
      </c>
      <c r="AH1784" s="70"/>
      <c r="AI1784" s="70"/>
      <c r="AJ1784">
        <v>0</v>
      </c>
      <c r="AL1784" s="70"/>
      <c r="BM1784" s="135" t="s">
        <v>631</v>
      </c>
      <c r="BN1784" s="136" t="s">
        <v>498</v>
      </c>
      <c r="BO1784" s="101"/>
      <c r="BR1784" s="109" t="str">
        <f t="shared" si="27"/>
        <v>SH-25-1773</v>
      </c>
      <c r="BS1784" s="109" t="s">
        <v>339</v>
      </c>
      <c r="BT1784" t="s">
        <v>92</v>
      </c>
      <c r="BU1784" t="s">
        <v>3610</v>
      </c>
    </row>
    <row r="1785" spans="1:73" hidden="1">
      <c r="A1785" s="103" t="s">
        <v>3611</v>
      </c>
      <c r="B1785" s="102">
        <v>45716</v>
      </c>
      <c r="C1785" s="104">
        <f>_xlfn.ISOWEEKNUM(Tabella2[[#This Row],[Date]])</f>
        <v>9</v>
      </c>
      <c r="D1785" s="104" t="s">
        <v>3529</v>
      </c>
      <c r="E1785" s="104" t="s">
        <v>284</v>
      </c>
      <c r="F1785" s="104">
        <v>69</v>
      </c>
      <c r="G1785" s="104" t="s">
        <v>257</v>
      </c>
      <c r="H1785" s="105">
        <v>5</v>
      </c>
      <c r="I1785" s="104"/>
      <c r="J1785" s="104" t="s">
        <v>258</v>
      </c>
      <c r="K1785" s="104" t="s">
        <v>81</v>
      </c>
      <c r="L1785" s="104" t="s">
        <v>259</v>
      </c>
      <c r="M1785" s="104" t="s">
        <v>764</v>
      </c>
      <c r="N1785" s="104"/>
      <c r="O1785" s="106"/>
      <c r="P1785" s="111" t="s">
        <v>765</v>
      </c>
      <c r="Q1785" s="153" t="s">
        <v>631</v>
      </c>
      <c r="R1785" s="153" t="s">
        <v>498</v>
      </c>
      <c r="S1785" s="153">
        <v>4.1666666666666657E-2</v>
      </c>
      <c r="T1785" s="153" t="s">
        <v>631</v>
      </c>
      <c r="U1785" s="153" t="s">
        <v>498</v>
      </c>
      <c r="V1785" s="153">
        <f>IF(ISBLANK(T1785),"",Tabella2[[#This Row],[ACT STOP]]-Tabella2[[#This Row],[ACT START]])</f>
        <v>4.1666666666666685E-2</v>
      </c>
      <c r="W1785" s="104" t="s">
        <v>92</v>
      </c>
      <c r="X1785" s="104" t="s">
        <v>91</v>
      </c>
      <c r="Y1785" s="110"/>
      <c r="Z1785" s="106"/>
      <c r="AA1785" s="104"/>
      <c r="AB1785" s="107"/>
      <c r="AC1785" s="72">
        <v>1</v>
      </c>
      <c r="AH1785" s="70"/>
      <c r="AI1785" s="70"/>
      <c r="AJ1785">
        <v>0</v>
      </c>
      <c r="AL1785" s="70"/>
      <c r="BM1785" s="135" t="s">
        <v>631</v>
      </c>
      <c r="BN1785" s="136" t="s">
        <v>498</v>
      </c>
      <c r="BO1785" s="101"/>
      <c r="BR1785" s="109" t="str">
        <f t="shared" si="27"/>
        <v>SH-25-1774</v>
      </c>
      <c r="BS1785" s="109" t="s">
        <v>416</v>
      </c>
      <c r="BT1785" t="s">
        <v>92</v>
      </c>
      <c r="BU1785" t="s">
        <v>3612</v>
      </c>
    </row>
    <row r="1786" spans="1:73" hidden="1">
      <c r="A1786" s="103" t="s">
        <v>3613</v>
      </c>
      <c r="B1786" s="102">
        <v>45716</v>
      </c>
      <c r="C1786" s="104">
        <f>_xlfn.ISOWEEKNUM(Tabella2[[#This Row],[Date]])</f>
        <v>9</v>
      </c>
      <c r="D1786" s="104" t="s">
        <v>326</v>
      </c>
      <c r="E1786" s="104" t="s">
        <v>327</v>
      </c>
      <c r="F1786" s="104">
        <v>66</v>
      </c>
      <c r="G1786" s="104" t="s">
        <v>257</v>
      </c>
      <c r="H1786" s="105">
        <v>32</v>
      </c>
      <c r="I1786" s="104" t="s">
        <v>258</v>
      </c>
      <c r="J1786" s="104"/>
      <c r="K1786" s="104" t="s">
        <v>83</v>
      </c>
      <c r="L1786" s="104" t="s">
        <v>299</v>
      </c>
      <c r="M1786" s="104" t="s">
        <v>386</v>
      </c>
      <c r="N1786" s="104"/>
      <c r="O1786" s="108" t="str">
        <f>A1787</f>
        <v>14189</v>
      </c>
      <c r="P1786" s="111" t="s">
        <v>3577</v>
      </c>
      <c r="Q1786" s="153" t="s">
        <v>263</v>
      </c>
      <c r="R1786" s="153" t="s">
        <v>504</v>
      </c>
      <c r="S1786" s="153">
        <v>4.1666666666666657E-2</v>
      </c>
      <c r="T1786" s="153" t="s">
        <v>263</v>
      </c>
      <c r="U1786" s="153">
        <v>0.4861111111111111</v>
      </c>
      <c r="V1786" s="153">
        <f>IF(ISBLANK(T1786),"",Tabella2[[#This Row],[ACT STOP]]-Tabella2[[#This Row],[ACT START]])</f>
        <v>4.8611111111111105E-2</v>
      </c>
      <c r="W1786" s="104" t="s">
        <v>92</v>
      </c>
      <c r="X1786" s="104" t="s">
        <v>91</v>
      </c>
      <c r="Y1786" s="110"/>
      <c r="Z1786" s="106"/>
      <c r="AA1786" s="104"/>
      <c r="AB1786" s="107"/>
      <c r="AC1786" s="72">
        <v>1</v>
      </c>
      <c r="AH1786" s="70"/>
      <c r="AI1786" s="70"/>
      <c r="AJ1786">
        <v>0</v>
      </c>
      <c r="AL1786" s="70"/>
      <c r="BM1786" s="135" t="s">
        <v>263</v>
      </c>
      <c r="BN1786" s="136">
        <v>0.4861111111111111</v>
      </c>
      <c r="BO1786" s="101">
        <v>6.9444444444444441E-3</v>
      </c>
      <c r="BQ1786" t="s">
        <v>102</v>
      </c>
      <c r="BR1786" s="109" t="str">
        <f t="shared" si="27"/>
        <v>SH-25-1775</v>
      </c>
      <c r="BS1786" s="109" t="s">
        <v>356</v>
      </c>
      <c r="BT1786" t="s">
        <v>92</v>
      </c>
      <c r="BU1786" t="s">
        <v>3614</v>
      </c>
    </row>
    <row r="1787" spans="1:73" hidden="1">
      <c r="A1787" s="103" t="s">
        <v>3615</v>
      </c>
      <c r="B1787" s="102">
        <v>45716</v>
      </c>
      <c r="C1787" s="104">
        <f>_xlfn.ISOWEEKNUM(Tabella2[[#This Row],[Date]])</f>
        <v>9</v>
      </c>
      <c r="D1787" s="104" t="s">
        <v>326</v>
      </c>
      <c r="E1787" s="104" t="s">
        <v>327</v>
      </c>
      <c r="F1787" s="104">
        <v>69</v>
      </c>
      <c r="G1787" s="104" t="s">
        <v>257</v>
      </c>
      <c r="H1787" s="105">
        <v>2</v>
      </c>
      <c r="I1787" s="104" t="s">
        <v>258</v>
      </c>
      <c r="J1787" s="104"/>
      <c r="K1787" s="104" t="s">
        <v>80</v>
      </c>
      <c r="L1787" s="104" t="s">
        <v>299</v>
      </c>
      <c r="M1787" s="104" t="s">
        <v>386</v>
      </c>
      <c r="N1787" s="104"/>
      <c r="O1787" s="108" t="str">
        <f>A1786</f>
        <v>14188</v>
      </c>
      <c r="P1787" s="111" t="s">
        <v>3577</v>
      </c>
      <c r="Q1787" s="153">
        <v>0.4375</v>
      </c>
      <c r="R1787" s="153">
        <v>0.47916666666666669</v>
      </c>
      <c r="S1787" s="153">
        <v>4.1666666666666657E-2</v>
      </c>
      <c r="T1787" s="153">
        <v>0.4375</v>
      </c>
      <c r="U1787" s="153">
        <v>0.4861111111111111</v>
      </c>
      <c r="V1787" s="153">
        <f>IF(ISBLANK(T1787),"",Tabella2[[#This Row],[ACT STOP]]-Tabella2[[#This Row],[ACT START]])</f>
        <v>4.8611111111111105E-2</v>
      </c>
      <c r="W1787" s="104" t="s">
        <v>122</v>
      </c>
      <c r="X1787" s="104" t="s">
        <v>91</v>
      </c>
      <c r="Y1787" s="110"/>
      <c r="Z1787" s="106"/>
      <c r="AA1787" s="104"/>
      <c r="AB1787" s="107"/>
      <c r="AC1787" s="72">
        <v>1</v>
      </c>
      <c r="AH1787" s="70"/>
      <c r="AI1787" s="70"/>
      <c r="AJ1787">
        <v>0</v>
      </c>
      <c r="AL1787" s="70"/>
      <c r="BM1787" s="135">
        <v>0.4375</v>
      </c>
      <c r="BN1787" s="136">
        <v>0.4861111111111111</v>
      </c>
      <c r="BO1787" s="101">
        <v>6.9444444444444441E-3</v>
      </c>
      <c r="BQ1787" t="s">
        <v>102</v>
      </c>
      <c r="BR1787" s="109" t="str">
        <f t="shared" si="27"/>
        <v>SH-25-1776</v>
      </c>
      <c r="BS1787" s="109" t="s">
        <v>368</v>
      </c>
      <c r="BT1787" t="s">
        <v>122</v>
      </c>
      <c r="BU1787" t="s">
        <v>3616</v>
      </c>
    </row>
    <row r="1788" spans="1:73" hidden="1">
      <c r="A1788" s="103" t="s">
        <v>3617</v>
      </c>
      <c r="B1788" s="102">
        <v>45716</v>
      </c>
      <c r="C1788" s="104">
        <f>_xlfn.ISOWEEKNUM(Tabella2[[#This Row],[Date]])</f>
        <v>9</v>
      </c>
      <c r="D1788" s="104" t="s">
        <v>478</v>
      </c>
      <c r="E1788" s="104" t="s">
        <v>284</v>
      </c>
      <c r="F1788" s="104">
        <v>65</v>
      </c>
      <c r="G1788" s="104" t="s">
        <v>257</v>
      </c>
      <c r="H1788" s="105">
        <v>31</v>
      </c>
      <c r="I1788" s="104"/>
      <c r="J1788" s="104" t="s">
        <v>258</v>
      </c>
      <c r="K1788" s="104" t="s">
        <v>81</v>
      </c>
      <c r="L1788" s="104" t="s">
        <v>259</v>
      </c>
      <c r="M1788" s="104" t="s">
        <v>276</v>
      </c>
      <c r="N1788" s="104"/>
      <c r="O1788" s="106"/>
      <c r="P1788" s="111" t="s">
        <v>462</v>
      </c>
      <c r="Q1788" s="153" t="s">
        <v>263</v>
      </c>
      <c r="R1788" s="153" t="s">
        <v>504</v>
      </c>
      <c r="S1788" s="153">
        <v>4.1666666666666657E-2</v>
      </c>
      <c r="T1788" s="153" t="s">
        <v>263</v>
      </c>
      <c r="U1788" s="153" t="s">
        <v>504</v>
      </c>
      <c r="V1788" s="153">
        <f>IF(ISBLANK(T1788),"",Tabella2[[#This Row],[ACT STOP]]-Tabella2[[#This Row],[ACT START]])</f>
        <v>4.1666666666666685E-2</v>
      </c>
      <c r="W1788" s="104" t="s">
        <v>92</v>
      </c>
      <c r="X1788" s="104" t="s">
        <v>91</v>
      </c>
      <c r="Y1788" s="110"/>
      <c r="Z1788" s="106"/>
      <c r="AA1788" s="104"/>
      <c r="AB1788" s="107"/>
      <c r="AC1788" s="72">
        <v>1</v>
      </c>
      <c r="AH1788" s="70"/>
      <c r="AI1788" s="70"/>
      <c r="AJ1788">
        <v>0</v>
      </c>
      <c r="AL1788" s="70"/>
      <c r="BM1788" s="135" t="s">
        <v>263</v>
      </c>
      <c r="BN1788" s="136" t="s">
        <v>504</v>
      </c>
      <c r="BO1788" s="101"/>
      <c r="BR1788" s="109" t="str">
        <f t="shared" si="27"/>
        <v>SH-25-1777</v>
      </c>
      <c r="BS1788" s="109" t="s">
        <v>345</v>
      </c>
      <c r="BT1788" t="s">
        <v>92</v>
      </c>
      <c r="BU1788" t="s">
        <v>3618</v>
      </c>
    </row>
    <row r="1789" spans="1:73" hidden="1">
      <c r="A1789" s="103" t="s">
        <v>3619</v>
      </c>
      <c r="B1789" s="102">
        <v>45716</v>
      </c>
      <c r="C1789" s="104">
        <f>_xlfn.ISOWEEKNUM(Tabella2[[#This Row],[Date]])</f>
        <v>9</v>
      </c>
      <c r="D1789" s="104" t="s">
        <v>421</v>
      </c>
      <c r="E1789" s="104" t="s">
        <v>327</v>
      </c>
      <c r="F1789" s="104">
        <v>70</v>
      </c>
      <c r="G1789" s="104" t="s">
        <v>284</v>
      </c>
      <c r="H1789" s="105">
        <v>9</v>
      </c>
      <c r="I1789" s="104" t="s">
        <v>258</v>
      </c>
      <c r="J1789" s="104"/>
      <c r="K1789" s="104" t="s">
        <v>79</v>
      </c>
      <c r="L1789" s="104" t="s">
        <v>299</v>
      </c>
      <c r="M1789" s="104" t="s">
        <v>276</v>
      </c>
      <c r="N1789" s="104"/>
      <c r="O1789" s="108" t="str">
        <f>A420</f>
        <v>12822</v>
      </c>
      <c r="P1789" s="111" t="s">
        <v>3620</v>
      </c>
      <c r="Q1789" s="153" t="s">
        <v>511</v>
      </c>
      <c r="R1789" s="153">
        <v>0.52083333333333337</v>
      </c>
      <c r="S1789" s="153">
        <v>2.0833333333333329E-2</v>
      </c>
      <c r="T1789" s="153">
        <v>0.5</v>
      </c>
      <c r="U1789" s="153">
        <v>0.52083333333333337</v>
      </c>
      <c r="V1789" s="153">
        <f>IF(ISBLANK(T1789),"",Tabella2[[#This Row],[ACT STOP]]-Tabella2[[#This Row],[ACT START]])</f>
        <v>2.083333333333337E-2</v>
      </c>
      <c r="W1789" s="104" t="s">
        <v>92</v>
      </c>
      <c r="X1789" s="104" t="s">
        <v>91</v>
      </c>
      <c r="Y1789" s="110"/>
      <c r="Z1789" s="106"/>
      <c r="AA1789" s="104"/>
      <c r="AB1789" s="107"/>
      <c r="AC1789" s="72">
        <v>1</v>
      </c>
      <c r="AH1789" s="70"/>
      <c r="AI1789" s="70"/>
      <c r="AJ1789">
        <v>0</v>
      </c>
      <c r="AL1789" s="70"/>
      <c r="BM1789" s="135">
        <v>0.5</v>
      </c>
      <c r="BN1789" s="136">
        <v>0.52083333333333337</v>
      </c>
      <c r="BO1789" s="101"/>
      <c r="BR1789" s="109" t="str">
        <f t="shared" si="27"/>
        <v>SH-25-1778</v>
      </c>
      <c r="BS1789" s="109" t="s">
        <v>339</v>
      </c>
      <c r="BT1789" t="s">
        <v>92</v>
      </c>
      <c r="BU1789" t="s">
        <v>3621</v>
      </c>
    </row>
    <row r="1790" spans="1:73" hidden="1">
      <c r="A1790" s="103" t="s">
        <v>3622</v>
      </c>
      <c r="B1790" s="102">
        <v>45716</v>
      </c>
      <c r="C1790" s="104">
        <f>_xlfn.ISOWEEKNUM(Tabella2[[#This Row],[Date]])</f>
        <v>9</v>
      </c>
      <c r="D1790" s="104" t="s">
        <v>421</v>
      </c>
      <c r="E1790" s="104" t="s">
        <v>327</v>
      </c>
      <c r="F1790" s="104">
        <v>72</v>
      </c>
      <c r="G1790" s="104" t="s">
        <v>257</v>
      </c>
      <c r="H1790" s="105">
        <v>1</v>
      </c>
      <c r="I1790" s="104" t="s">
        <v>258</v>
      </c>
      <c r="J1790" s="104"/>
      <c r="K1790" s="104" t="s">
        <v>79</v>
      </c>
      <c r="L1790" s="104" t="s">
        <v>299</v>
      </c>
      <c r="M1790" s="104" t="s">
        <v>276</v>
      </c>
      <c r="N1790" s="104"/>
      <c r="O1790" s="108" t="str">
        <f>A421</f>
        <v>12823</v>
      </c>
      <c r="P1790" s="111" t="s">
        <v>3620</v>
      </c>
      <c r="Q1790" s="153" t="s">
        <v>350</v>
      </c>
      <c r="R1790" s="153">
        <v>0.54513888888888884</v>
      </c>
      <c r="S1790" s="153">
        <v>2.0833333333333329E-2</v>
      </c>
      <c r="T1790" s="153">
        <v>0.52430555555555558</v>
      </c>
      <c r="U1790" s="153">
        <v>0.54513888888888884</v>
      </c>
      <c r="V1790" s="153">
        <f>IF(ISBLANK(T1790),"",Tabella2[[#This Row],[ACT STOP]]-Tabella2[[#This Row],[ACT START]])</f>
        <v>2.0833333333333259E-2</v>
      </c>
      <c r="W1790" s="104" t="s">
        <v>92</v>
      </c>
      <c r="X1790" s="104" t="s">
        <v>91</v>
      </c>
      <c r="Y1790" s="110"/>
      <c r="Z1790" s="106"/>
      <c r="AA1790" s="104"/>
      <c r="AB1790" s="107"/>
      <c r="AC1790" s="72">
        <v>1</v>
      </c>
      <c r="AH1790" s="70"/>
      <c r="AI1790" s="70"/>
      <c r="AJ1790">
        <v>0</v>
      </c>
      <c r="AL1790" s="70"/>
      <c r="BM1790" s="135">
        <v>0.52430555555555558</v>
      </c>
      <c r="BN1790" s="136">
        <v>0.54513888888888884</v>
      </c>
      <c r="BO1790" s="101"/>
      <c r="BR1790" s="109" t="str">
        <f t="shared" si="27"/>
        <v>SH-25-1779</v>
      </c>
      <c r="BS1790" s="109" t="s">
        <v>332</v>
      </c>
      <c r="BT1790" t="s">
        <v>92</v>
      </c>
      <c r="BU1790" t="s">
        <v>3623</v>
      </c>
    </row>
    <row r="1791" spans="1:73" hidden="1">
      <c r="A1791" s="103" t="s">
        <v>3624</v>
      </c>
      <c r="B1791" s="102">
        <v>45716</v>
      </c>
      <c r="C1791" s="104">
        <f>_xlfn.ISOWEEKNUM(Tabella2[[#This Row],[Date]])</f>
        <v>9</v>
      </c>
      <c r="D1791" s="104" t="s">
        <v>370</v>
      </c>
      <c r="E1791" s="104" t="s">
        <v>256</v>
      </c>
      <c r="F1791" s="104">
        <v>54</v>
      </c>
      <c r="G1791" s="104" t="s">
        <v>257</v>
      </c>
      <c r="H1791" s="105">
        <v>5</v>
      </c>
      <c r="I1791" s="104" t="s">
        <v>258</v>
      </c>
      <c r="J1791" s="104"/>
      <c r="K1791" s="104" t="s">
        <v>83</v>
      </c>
      <c r="L1791" s="104" t="s">
        <v>299</v>
      </c>
      <c r="M1791" s="104" t="s">
        <v>906</v>
      </c>
      <c r="N1791" s="104"/>
      <c r="O1791" s="108" t="str">
        <f>A1792</f>
        <v>14194</v>
      </c>
      <c r="P1791" s="111" t="s">
        <v>2397</v>
      </c>
      <c r="Q1791" s="153" t="s">
        <v>511</v>
      </c>
      <c r="R1791" s="153" t="s">
        <v>549</v>
      </c>
      <c r="S1791" s="153">
        <v>4.1666666666666657E-2</v>
      </c>
      <c r="T1791" s="153" t="s">
        <v>511</v>
      </c>
      <c r="U1791" s="153" t="s">
        <v>549</v>
      </c>
      <c r="V1791" s="153">
        <f>IF(ISBLANK(T1791),"",Tabella2[[#This Row],[ACT STOP]]-Tabella2[[#This Row],[ACT START]])</f>
        <v>4.166666666666663E-2</v>
      </c>
      <c r="W1791" s="104" t="s">
        <v>92</v>
      </c>
      <c r="X1791" s="104" t="s">
        <v>91</v>
      </c>
      <c r="Y1791" s="110"/>
      <c r="Z1791" s="106"/>
      <c r="AA1791" s="104"/>
      <c r="AB1791" s="107"/>
      <c r="AC1791" s="72">
        <v>1</v>
      </c>
      <c r="AH1791" s="70"/>
      <c r="AI1791" s="70"/>
      <c r="AJ1791">
        <v>0</v>
      </c>
      <c r="AL1791" s="70"/>
      <c r="BM1791" s="135" t="s">
        <v>511</v>
      </c>
      <c r="BN1791" s="136" t="s">
        <v>549</v>
      </c>
      <c r="BO1791" s="101"/>
      <c r="BR1791" s="109" t="str">
        <f t="shared" si="27"/>
        <v>SH-25-1780</v>
      </c>
      <c r="BS1791" s="109" t="s">
        <v>416</v>
      </c>
      <c r="BT1791" t="s">
        <v>92</v>
      </c>
      <c r="BU1791" t="s">
        <v>3625</v>
      </c>
    </row>
    <row r="1792" spans="1:73" hidden="1">
      <c r="A1792" s="103" t="s">
        <v>3626</v>
      </c>
      <c r="B1792" s="102">
        <v>45716</v>
      </c>
      <c r="C1792" s="104">
        <f>_xlfn.ISOWEEKNUM(Tabella2[[#This Row],[Date]])</f>
        <v>9</v>
      </c>
      <c r="D1792" s="104" t="s">
        <v>370</v>
      </c>
      <c r="E1792" s="104" t="s">
        <v>256</v>
      </c>
      <c r="F1792" s="104">
        <v>53</v>
      </c>
      <c r="G1792" s="104" t="s">
        <v>257</v>
      </c>
      <c r="H1792" s="105">
        <v>13</v>
      </c>
      <c r="I1792" s="104" t="s">
        <v>258</v>
      </c>
      <c r="J1792" s="104"/>
      <c r="K1792" s="104" t="s">
        <v>80</v>
      </c>
      <c r="L1792" s="104" t="s">
        <v>299</v>
      </c>
      <c r="M1792" s="104" t="s">
        <v>906</v>
      </c>
      <c r="N1792" s="104"/>
      <c r="O1792" s="108" t="str">
        <f>A1791</f>
        <v>14193</v>
      </c>
      <c r="P1792" s="111" t="s">
        <v>2397</v>
      </c>
      <c r="Q1792" s="153">
        <v>0.5</v>
      </c>
      <c r="R1792" s="153">
        <v>0.54166666666666663</v>
      </c>
      <c r="S1792" s="153">
        <v>4.1666666666666657E-2</v>
      </c>
      <c r="T1792" s="153">
        <v>0.5</v>
      </c>
      <c r="U1792" s="153">
        <v>0.54166666666666663</v>
      </c>
      <c r="V1792" s="153">
        <f>IF(ISBLANK(T1792),"",Tabella2[[#This Row],[ACT STOP]]-Tabella2[[#This Row],[ACT START]])</f>
        <v>4.166666666666663E-2</v>
      </c>
      <c r="W1792" s="104" t="s">
        <v>122</v>
      </c>
      <c r="X1792" s="104" t="s">
        <v>91</v>
      </c>
      <c r="Y1792" s="110"/>
      <c r="Z1792" s="106"/>
      <c r="AA1792" s="104"/>
      <c r="AB1792" s="107"/>
      <c r="AC1792" s="72">
        <v>1</v>
      </c>
      <c r="AH1792" s="70"/>
      <c r="AI1792" s="70"/>
      <c r="AJ1792">
        <v>0</v>
      </c>
      <c r="AL1792" s="70"/>
      <c r="BM1792" s="135">
        <v>0.5</v>
      </c>
      <c r="BN1792" s="136">
        <v>0.54166666666666663</v>
      </c>
      <c r="BO1792" s="101"/>
      <c r="BR1792" s="109" t="str">
        <f t="shared" si="27"/>
        <v>SH-25-1781</v>
      </c>
      <c r="BS1792" s="109" t="s">
        <v>427</v>
      </c>
      <c r="BT1792" t="s">
        <v>122</v>
      </c>
      <c r="BU1792" t="s">
        <v>3627</v>
      </c>
    </row>
    <row r="1793" spans="1:73" hidden="1">
      <c r="A1793" s="103" t="s">
        <v>3628</v>
      </c>
      <c r="B1793" s="102">
        <v>45716</v>
      </c>
      <c r="C1793" s="104">
        <f>_xlfn.ISOWEEKNUM(Tabella2[[#This Row],[Date]])</f>
        <v>9</v>
      </c>
      <c r="D1793" s="104" t="s">
        <v>275</v>
      </c>
      <c r="E1793" s="104" t="s">
        <v>256</v>
      </c>
      <c r="F1793" s="104">
        <v>57</v>
      </c>
      <c r="G1793" s="104" t="s">
        <v>257</v>
      </c>
      <c r="H1793" s="105">
        <v>10</v>
      </c>
      <c r="I1793" s="104" t="s">
        <v>258</v>
      </c>
      <c r="J1793" s="104"/>
      <c r="K1793" s="104" t="s">
        <v>81</v>
      </c>
      <c r="L1793" s="104" t="s">
        <v>259</v>
      </c>
      <c r="M1793" s="104" t="s">
        <v>276</v>
      </c>
      <c r="N1793" s="104"/>
      <c r="O1793" s="106"/>
      <c r="P1793" s="111" t="s">
        <v>1898</v>
      </c>
      <c r="Q1793" s="153">
        <v>0.5</v>
      </c>
      <c r="R1793" s="153" t="s">
        <v>549</v>
      </c>
      <c r="S1793" s="153">
        <v>4.1666666666666657E-2</v>
      </c>
      <c r="T1793" s="153">
        <v>0.5</v>
      </c>
      <c r="U1793" s="153" t="s">
        <v>549</v>
      </c>
      <c r="V1793" s="153">
        <f>IF(ISBLANK(T1793),"",Tabella2[[#This Row],[ACT STOP]]-Tabella2[[#This Row],[ACT START]])</f>
        <v>4.166666666666663E-2</v>
      </c>
      <c r="W1793" s="104" t="s">
        <v>92</v>
      </c>
      <c r="X1793" s="104" t="s">
        <v>91</v>
      </c>
      <c r="Y1793" s="110"/>
      <c r="Z1793" s="106"/>
      <c r="AA1793" s="104"/>
      <c r="AB1793" s="107"/>
      <c r="AC1793" s="72">
        <v>1</v>
      </c>
      <c r="AH1793" s="70"/>
      <c r="AI1793" s="70"/>
      <c r="AJ1793">
        <v>0</v>
      </c>
      <c r="AL1793" s="70"/>
      <c r="BM1793" s="135">
        <v>0.5</v>
      </c>
      <c r="BN1793" s="136" t="s">
        <v>549</v>
      </c>
      <c r="BO1793" s="101"/>
      <c r="BR1793" s="109" t="str">
        <f t="shared" si="27"/>
        <v>SH-25-1782</v>
      </c>
      <c r="BS1793" s="109" t="s">
        <v>552</v>
      </c>
      <c r="BT1793" t="s">
        <v>92</v>
      </c>
      <c r="BU1793" t="s">
        <v>3629</v>
      </c>
    </row>
    <row r="1794" spans="1:73" hidden="1">
      <c r="A1794" s="103" t="s">
        <v>3630</v>
      </c>
      <c r="B1794" s="102">
        <v>45719</v>
      </c>
      <c r="C1794" s="104">
        <f>_xlfn.ISOWEEKNUM(Tabella2[[#This Row],[Date]])</f>
        <v>10</v>
      </c>
      <c r="D1794" s="104" t="s">
        <v>370</v>
      </c>
      <c r="E1794" s="104" t="s">
        <v>256</v>
      </c>
      <c r="F1794" s="104">
        <v>50</v>
      </c>
      <c r="G1794" s="104" t="s">
        <v>257</v>
      </c>
      <c r="H1794" s="105">
        <v>9</v>
      </c>
      <c r="I1794" s="104" t="s">
        <v>258</v>
      </c>
      <c r="J1794" s="104"/>
      <c r="K1794" s="104" t="s">
        <v>79</v>
      </c>
      <c r="L1794" s="104" t="s">
        <v>299</v>
      </c>
      <c r="M1794" s="104" t="s">
        <v>276</v>
      </c>
      <c r="N1794" s="104"/>
      <c r="O1794" s="108" t="str">
        <f>A422</f>
        <v>12824</v>
      </c>
      <c r="P1794" s="111" t="s">
        <v>733</v>
      </c>
      <c r="Q1794" s="153" t="s">
        <v>286</v>
      </c>
      <c r="R1794" s="153" t="s">
        <v>631</v>
      </c>
      <c r="S1794" s="153">
        <v>4.1666666666666657E-2</v>
      </c>
      <c r="T1794" s="153" t="s">
        <v>286</v>
      </c>
      <c r="U1794" s="153" t="s">
        <v>631</v>
      </c>
      <c r="V1794" s="153">
        <f>IF(ISBLANK(T1794),"",Tabella2[[#This Row],[ACT STOP]]-Tabella2[[#This Row],[ACT START]])</f>
        <v>4.1666666666666685E-2</v>
      </c>
      <c r="W1794" s="104" t="s">
        <v>92</v>
      </c>
      <c r="X1794" s="104" t="s">
        <v>91</v>
      </c>
      <c r="Y1794" s="110"/>
      <c r="Z1794" s="106"/>
      <c r="AA1794" s="104"/>
      <c r="AB1794" s="107"/>
      <c r="AC1794" s="72">
        <v>1</v>
      </c>
      <c r="AH1794" s="70"/>
      <c r="AI1794" s="70"/>
      <c r="AJ1794">
        <v>0</v>
      </c>
      <c r="AL1794" s="70"/>
      <c r="BM1794" s="135" t="s">
        <v>286</v>
      </c>
      <c r="BN1794" s="136" t="s">
        <v>631</v>
      </c>
      <c r="BO1794" s="101"/>
      <c r="BR1794" s="109" t="str">
        <f t="shared" si="27"/>
        <v>SH-25-1783</v>
      </c>
      <c r="BS1794" s="109" t="s">
        <v>318</v>
      </c>
      <c r="BT1794" t="s">
        <v>92</v>
      </c>
      <c r="BU1794" t="s">
        <v>3631</v>
      </c>
    </row>
    <row r="1795" spans="1:73" hidden="1">
      <c r="A1795" s="103" t="s">
        <v>3632</v>
      </c>
      <c r="B1795" s="102">
        <v>45719</v>
      </c>
      <c r="C1795" s="104">
        <f>_xlfn.ISOWEEKNUM(Tabella2[[#This Row],[Date]])</f>
        <v>10</v>
      </c>
      <c r="D1795" s="104" t="s">
        <v>370</v>
      </c>
      <c r="E1795" s="104" t="s">
        <v>256</v>
      </c>
      <c r="F1795" s="104">
        <v>51</v>
      </c>
      <c r="G1795" s="104" t="s">
        <v>257</v>
      </c>
      <c r="H1795" s="105">
        <v>33</v>
      </c>
      <c r="I1795" s="104" t="s">
        <v>258</v>
      </c>
      <c r="J1795" s="104"/>
      <c r="K1795" s="104" t="s">
        <v>83</v>
      </c>
      <c r="L1795" s="104" t="s">
        <v>299</v>
      </c>
      <c r="M1795" s="104" t="s">
        <v>276</v>
      </c>
      <c r="N1795" s="104"/>
      <c r="O1795" s="108" t="str">
        <f>A423</f>
        <v>12825</v>
      </c>
      <c r="P1795" s="111" t="s">
        <v>733</v>
      </c>
      <c r="Q1795" s="153" t="s">
        <v>286</v>
      </c>
      <c r="R1795" s="153" t="s">
        <v>631</v>
      </c>
      <c r="S1795" s="153">
        <v>4.1666666666666657E-2</v>
      </c>
      <c r="T1795" s="153">
        <v>0.33333333333333331</v>
      </c>
      <c r="U1795" s="153">
        <v>0.375</v>
      </c>
      <c r="V1795" s="153">
        <f>IF(ISBLANK(T1795),"",Tabella2[[#This Row],[ACT STOP]]-Tabella2[[#This Row],[ACT START]])</f>
        <v>4.1666666666666685E-2</v>
      </c>
      <c r="W1795" s="104" t="s">
        <v>92</v>
      </c>
      <c r="X1795" s="104" t="s">
        <v>91</v>
      </c>
      <c r="Y1795" s="110"/>
      <c r="Z1795" s="106"/>
      <c r="AA1795" s="104"/>
      <c r="AB1795" s="107"/>
      <c r="AC1795" s="72">
        <v>1</v>
      </c>
      <c r="AH1795" s="70"/>
      <c r="AI1795" s="70"/>
      <c r="AJ1795">
        <v>0</v>
      </c>
      <c r="AL1795" s="70"/>
      <c r="BL1795" t="s">
        <v>3633</v>
      </c>
      <c r="BM1795" s="135">
        <v>0.33333333333333331</v>
      </c>
      <c r="BN1795" s="136">
        <v>0.375</v>
      </c>
      <c r="BO1795" s="101"/>
      <c r="BR1795" s="109" t="str">
        <f t="shared" si="27"/>
        <v>SH-25-1784</v>
      </c>
      <c r="BS1795" s="109" t="s">
        <v>458</v>
      </c>
      <c r="BT1795" t="s">
        <v>92</v>
      </c>
      <c r="BU1795" t="s">
        <v>3634</v>
      </c>
    </row>
    <row r="1796" spans="1:73" hidden="1">
      <c r="A1796" s="103" t="s">
        <v>3635</v>
      </c>
      <c r="B1796" s="102">
        <v>45719</v>
      </c>
      <c r="C1796" s="104">
        <f>_xlfn.ISOWEEKNUM(Tabella2[[#This Row],[Date]])</f>
        <v>10</v>
      </c>
      <c r="D1796" s="104" t="s">
        <v>3529</v>
      </c>
      <c r="E1796" s="104" t="s">
        <v>284</v>
      </c>
      <c r="F1796" s="104">
        <v>68</v>
      </c>
      <c r="G1796" s="104" t="s">
        <v>257</v>
      </c>
      <c r="H1796" s="105">
        <v>1</v>
      </c>
      <c r="I1796" s="104"/>
      <c r="J1796" s="104" t="s">
        <v>258</v>
      </c>
      <c r="K1796" s="104" t="s">
        <v>81</v>
      </c>
      <c r="L1796" s="104" t="s">
        <v>259</v>
      </c>
      <c r="M1796" s="104" t="s">
        <v>276</v>
      </c>
      <c r="N1796" s="104"/>
      <c r="O1796" s="106"/>
      <c r="P1796" s="111" t="s">
        <v>510</v>
      </c>
      <c r="Q1796" s="153" t="s">
        <v>286</v>
      </c>
      <c r="R1796" s="153" t="s">
        <v>631</v>
      </c>
      <c r="S1796" s="153">
        <v>4.1666666666666657E-2</v>
      </c>
      <c r="T1796" s="153">
        <v>0.32291666666666669</v>
      </c>
      <c r="U1796" s="153">
        <v>0.36458333333333331</v>
      </c>
      <c r="V1796" s="153">
        <f>IF(ISBLANK(T1796),"",Tabella2[[#This Row],[ACT STOP]]-Tabella2[[#This Row],[ACT START]])</f>
        <v>4.166666666666663E-2</v>
      </c>
      <c r="W1796" s="104" t="s">
        <v>92</v>
      </c>
      <c r="X1796" s="104" t="s">
        <v>91</v>
      </c>
      <c r="Y1796" s="110"/>
      <c r="Z1796" s="106"/>
      <c r="AA1796" s="104"/>
      <c r="AB1796" s="107"/>
      <c r="AC1796" s="72">
        <v>1</v>
      </c>
      <c r="AH1796" s="70"/>
      <c r="AI1796" s="70"/>
      <c r="AJ1796">
        <v>0</v>
      </c>
      <c r="AL1796" s="70"/>
      <c r="BM1796" s="135">
        <v>0.32291666666666669</v>
      </c>
      <c r="BN1796" s="136">
        <v>0.36458333333333331</v>
      </c>
      <c r="BO1796" s="101">
        <v>6.9444444444444441E-3</v>
      </c>
      <c r="BQ1796" t="s">
        <v>102</v>
      </c>
      <c r="BR1796" s="109" t="str">
        <f t="shared" si="27"/>
        <v>SH-25-1785</v>
      </c>
      <c r="BS1796" s="109" t="s">
        <v>332</v>
      </c>
      <c r="BT1796" t="s">
        <v>92</v>
      </c>
      <c r="BU1796" t="s">
        <v>3636</v>
      </c>
    </row>
    <row r="1797" spans="1:73" hidden="1">
      <c r="A1797" s="103" t="s">
        <v>3637</v>
      </c>
      <c r="B1797" s="102">
        <v>45719</v>
      </c>
      <c r="C1797" s="104">
        <f>_xlfn.ISOWEEKNUM(Tabella2[[#This Row],[Date]])</f>
        <v>10</v>
      </c>
      <c r="D1797" s="104" t="s">
        <v>341</v>
      </c>
      <c r="E1797" s="104" t="s">
        <v>284</v>
      </c>
      <c r="F1797" s="104">
        <v>43</v>
      </c>
      <c r="G1797" s="104" t="s">
        <v>284</v>
      </c>
      <c r="H1797" s="105">
        <v>23</v>
      </c>
      <c r="I1797" s="104"/>
      <c r="J1797" s="104" t="s">
        <v>258</v>
      </c>
      <c r="K1797" s="104" t="s">
        <v>79</v>
      </c>
      <c r="L1797" s="104" t="s">
        <v>299</v>
      </c>
      <c r="M1797" s="104" t="s">
        <v>276</v>
      </c>
      <c r="N1797" s="104"/>
      <c r="O1797" s="108" t="str">
        <f>A424</f>
        <v>12826</v>
      </c>
      <c r="P1797" s="111" t="s">
        <v>733</v>
      </c>
      <c r="Q1797" s="153" t="s">
        <v>262</v>
      </c>
      <c r="R1797" s="153" t="s">
        <v>263</v>
      </c>
      <c r="S1797" s="153">
        <v>4.1666666666666657E-2</v>
      </c>
      <c r="T1797" s="153" t="s">
        <v>262</v>
      </c>
      <c r="U1797" s="153" t="s">
        <v>263</v>
      </c>
      <c r="V1797" s="153">
        <f>IF(ISBLANK(T1797),"",Tabella2[[#This Row],[ACT STOP]]-Tabella2[[#This Row],[ACT START]])</f>
        <v>4.1666666666666685E-2</v>
      </c>
      <c r="W1797" s="104" t="s">
        <v>92</v>
      </c>
      <c r="X1797" s="104" t="s">
        <v>91</v>
      </c>
      <c r="Y1797" s="110"/>
      <c r="Z1797" s="106"/>
      <c r="AA1797" s="104"/>
      <c r="AB1797" s="107"/>
      <c r="AC1797" s="72">
        <v>1</v>
      </c>
      <c r="AH1797" s="70"/>
      <c r="AI1797" s="70"/>
      <c r="AJ1797">
        <v>0</v>
      </c>
      <c r="AL1797" s="70"/>
      <c r="BM1797" s="135" t="s">
        <v>262</v>
      </c>
      <c r="BN1797" s="136" t="s">
        <v>263</v>
      </c>
      <c r="BO1797" s="101"/>
      <c r="BR1797" s="109" t="str">
        <f t="shared" si="27"/>
        <v>SH-25-1786</v>
      </c>
      <c r="BS1797" s="109" t="s">
        <v>358</v>
      </c>
      <c r="BT1797" t="s">
        <v>92</v>
      </c>
      <c r="BU1797" t="s">
        <v>3638</v>
      </c>
    </row>
    <row r="1798" spans="1:73" hidden="1">
      <c r="A1798" s="103" t="s">
        <v>3639</v>
      </c>
      <c r="B1798" s="102">
        <v>45719</v>
      </c>
      <c r="C1798" s="104">
        <f>_xlfn.ISOWEEKNUM(Tabella2[[#This Row],[Date]])</f>
        <v>10</v>
      </c>
      <c r="D1798" s="104" t="s">
        <v>326</v>
      </c>
      <c r="E1798" s="104" t="s">
        <v>327</v>
      </c>
      <c r="F1798" s="104">
        <v>64</v>
      </c>
      <c r="G1798" s="104" t="s">
        <v>257</v>
      </c>
      <c r="H1798" s="105">
        <v>1</v>
      </c>
      <c r="I1798" s="104" t="s">
        <v>258</v>
      </c>
      <c r="J1798" s="104"/>
      <c r="K1798" s="104" t="s">
        <v>83</v>
      </c>
      <c r="L1798" s="104" t="s">
        <v>299</v>
      </c>
      <c r="M1798" s="104" t="s">
        <v>386</v>
      </c>
      <c r="N1798" s="104"/>
      <c r="O1798" s="108" t="str">
        <f>A1799</f>
        <v>14201</v>
      </c>
      <c r="P1798" s="111" t="s">
        <v>668</v>
      </c>
      <c r="Q1798" s="153" t="s">
        <v>262</v>
      </c>
      <c r="R1798" s="153" t="s">
        <v>263</v>
      </c>
      <c r="S1798" s="153">
        <v>4.1666666666666657E-2</v>
      </c>
      <c r="T1798" s="153">
        <v>0.39583333333333331</v>
      </c>
      <c r="U1798" s="153">
        <v>0.4375</v>
      </c>
      <c r="V1798" s="153">
        <f>IF(ISBLANK(T1798),"",Tabella2[[#This Row],[ACT STOP]]-Tabella2[[#This Row],[ACT START]])</f>
        <v>4.1666666666666685E-2</v>
      </c>
      <c r="W1798" s="104" t="s">
        <v>92</v>
      </c>
      <c r="X1798" s="104" t="s">
        <v>91</v>
      </c>
      <c r="Y1798" s="110"/>
      <c r="Z1798" s="106"/>
      <c r="AA1798" s="104"/>
      <c r="AB1798" s="107"/>
      <c r="AC1798" s="72">
        <v>1</v>
      </c>
      <c r="AH1798" s="70"/>
      <c r="AI1798" s="70"/>
      <c r="AJ1798">
        <v>0</v>
      </c>
      <c r="AL1798" s="70"/>
      <c r="BM1798" s="135">
        <v>0.39583333333333331</v>
      </c>
      <c r="BN1798" s="136">
        <v>0.4375</v>
      </c>
      <c r="BO1798" s="101"/>
      <c r="BR1798" s="109" t="str">
        <f t="shared" si="27"/>
        <v>SH-25-1787</v>
      </c>
      <c r="BS1798" s="109" t="s">
        <v>332</v>
      </c>
      <c r="BT1798" t="s">
        <v>92</v>
      </c>
      <c r="BU1798" t="s">
        <v>3640</v>
      </c>
    </row>
    <row r="1799" spans="1:73" hidden="1">
      <c r="A1799" s="103" t="s">
        <v>3641</v>
      </c>
      <c r="B1799" s="102">
        <v>45719</v>
      </c>
      <c r="C1799" s="104">
        <f>_xlfn.ISOWEEKNUM(Tabella2[[#This Row],[Date]])</f>
        <v>10</v>
      </c>
      <c r="D1799" s="104" t="s">
        <v>326</v>
      </c>
      <c r="E1799" s="104" t="s">
        <v>327</v>
      </c>
      <c r="F1799" s="104">
        <v>67</v>
      </c>
      <c r="G1799" s="104" t="s">
        <v>257</v>
      </c>
      <c r="H1799" s="105">
        <v>12</v>
      </c>
      <c r="I1799" s="104" t="s">
        <v>258</v>
      </c>
      <c r="J1799" s="104"/>
      <c r="K1799" s="104" t="s">
        <v>80</v>
      </c>
      <c r="L1799" s="104" t="s">
        <v>299</v>
      </c>
      <c r="M1799" s="104" t="s">
        <v>386</v>
      </c>
      <c r="N1799" s="104"/>
      <c r="O1799" s="108" t="str">
        <f>A1798</f>
        <v>14200</v>
      </c>
      <c r="P1799" s="111" t="s">
        <v>668</v>
      </c>
      <c r="Q1799" s="153">
        <v>0.39583333333333331</v>
      </c>
      <c r="R1799" s="153">
        <v>0.4375</v>
      </c>
      <c r="S1799" s="153">
        <v>4.1666666666666657E-2</v>
      </c>
      <c r="T1799" s="153">
        <v>0.39583333333333331</v>
      </c>
      <c r="U1799" s="153">
        <v>0.4375</v>
      </c>
      <c r="V1799" s="153">
        <f>IF(ISBLANK(T1799),"",Tabella2[[#This Row],[ACT STOP]]-Tabella2[[#This Row],[ACT START]])</f>
        <v>4.1666666666666685E-2</v>
      </c>
      <c r="W1799" s="104" t="s">
        <v>92</v>
      </c>
      <c r="X1799" s="104" t="s">
        <v>91</v>
      </c>
      <c r="Y1799" s="110"/>
      <c r="Z1799" s="106"/>
      <c r="AA1799" s="104"/>
      <c r="AB1799" s="107"/>
      <c r="AC1799" s="72">
        <v>1</v>
      </c>
      <c r="AH1799" s="70"/>
      <c r="AI1799" s="70"/>
      <c r="AJ1799">
        <v>0</v>
      </c>
      <c r="AL1799" s="70"/>
      <c r="BM1799" s="135">
        <v>0.39583333333333331</v>
      </c>
      <c r="BN1799" s="136">
        <v>0.4375</v>
      </c>
      <c r="BO1799" s="101"/>
      <c r="BR1799" s="109" t="str">
        <f t="shared" si="27"/>
        <v>SH-25-1788</v>
      </c>
      <c r="BS1799" s="109" t="s">
        <v>266</v>
      </c>
      <c r="BT1799" t="s">
        <v>92</v>
      </c>
      <c r="BU1799" t="s">
        <v>3642</v>
      </c>
    </row>
    <row r="1800" spans="1:73" hidden="1">
      <c r="A1800" s="103" t="s">
        <v>3643</v>
      </c>
      <c r="B1800" s="102">
        <v>45719</v>
      </c>
      <c r="C1800" s="104">
        <f>_xlfn.ISOWEEKNUM(Tabella2[[#This Row],[Date]])</f>
        <v>10</v>
      </c>
      <c r="D1800" s="104" t="s">
        <v>3529</v>
      </c>
      <c r="E1800" s="104" t="s">
        <v>284</v>
      </c>
      <c r="F1800" s="104">
        <v>69</v>
      </c>
      <c r="G1800" s="104" t="s">
        <v>284</v>
      </c>
      <c r="H1800" s="105">
        <v>22</v>
      </c>
      <c r="I1800" s="104"/>
      <c r="J1800" s="104" t="s">
        <v>258</v>
      </c>
      <c r="K1800" s="104" t="s">
        <v>81</v>
      </c>
      <c r="L1800" s="104" t="s">
        <v>259</v>
      </c>
      <c r="M1800" s="104" t="s">
        <v>276</v>
      </c>
      <c r="N1800" s="104"/>
      <c r="O1800" s="106"/>
      <c r="P1800" s="111" t="s">
        <v>510</v>
      </c>
      <c r="Q1800" s="153" t="s">
        <v>262</v>
      </c>
      <c r="R1800" s="153" t="s">
        <v>263</v>
      </c>
      <c r="S1800" s="153">
        <v>4.1666666666666657E-2</v>
      </c>
      <c r="T1800" s="153">
        <v>0.39583333333333331</v>
      </c>
      <c r="U1800" s="153">
        <v>0.44444444444444442</v>
      </c>
      <c r="V1800" s="153">
        <f>IF(ISBLANK(T1800),"",Tabella2[[#This Row],[ACT STOP]]-Tabella2[[#This Row],[ACT START]])</f>
        <v>4.8611111111111105E-2</v>
      </c>
      <c r="W1800" s="104" t="s">
        <v>92</v>
      </c>
      <c r="X1800" s="104" t="s">
        <v>91</v>
      </c>
      <c r="Y1800" s="110"/>
      <c r="Z1800" s="106"/>
      <c r="AA1800" s="104"/>
      <c r="AB1800" s="107"/>
      <c r="AC1800" s="72">
        <v>1</v>
      </c>
      <c r="AH1800" s="70"/>
      <c r="AI1800" s="70"/>
      <c r="AJ1800">
        <v>0</v>
      </c>
      <c r="AL1800" s="70"/>
      <c r="BM1800" s="135">
        <v>0.39583333333333331</v>
      </c>
      <c r="BN1800" s="136">
        <v>0.44444444444444442</v>
      </c>
      <c r="BO1800" s="101">
        <v>6.9444444444444441E-3</v>
      </c>
      <c r="BQ1800" t="s">
        <v>102</v>
      </c>
      <c r="BR1800" s="109" t="str">
        <f t="shared" si="27"/>
        <v>SH-25-1789</v>
      </c>
      <c r="BS1800" s="109" t="s">
        <v>295</v>
      </c>
      <c r="BT1800" t="s">
        <v>92</v>
      </c>
      <c r="BU1800" t="s">
        <v>3644</v>
      </c>
    </row>
    <row r="1801" spans="1:73" hidden="1">
      <c r="A1801" s="103" t="s">
        <v>3645</v>
      </c>
      <c r="B1801" s="102">
        <v>45719</v>
      </c>
      <c r="C1801" s="104">
        <f>_xlfn.ISOWEEKNUM(Tabella2[[#This Row],[Date]])</f>
        <v>10</v>
      </c>
      <c r="D1801" s="104" t="s">
        <v>370</v>
      </c>
      <c r="E1801" s="104" t="s">
        <v>256</v>
      </c>
      <c r="F1801" s="104">
        <v>55</v>
      </c>
      <c r="G1801" s="104" t="s">
        <v>257</v>
      </c>
      <c r="H1801" s="105">
        <v>5</v>
      </c>
      <c r="I1801" s="104" t="s">
        <v>258</v>
      </c>
      <c r="J1801" s="104"/>
      <c r="K1801" s="104" t="s">
        <v>79</v>
      </c>
      <c r="L1801" s="104" t="s">
        <v>299</v>
      </c>
      <c r="M1801" s="104" t="s">
        <v>906</v>
      </c>
      <c r="N1801" s="104"/>
      <c r="O1801" s="108" t="str">
        <f>A425</f>
        <v>12827</v>
      </c>
      <c r="P1801" s="111" t="s">
        <v>2397</v>
      </c>
      <c r="Q1801" s="153" t="s">
        <v>499</v>
      </c>
      <c r="R1801" s="153" t="s">
        <v>511</v>
      </c>
      <c r="S1801" s="153">
        <v>4.1666666666666657E-2</v>
      </c>
      <c r="T1801" s="153" t="s">
        <v>499</v>
      </c>
      <c r="U1801" s="153" t="s">
        <v>511</v>
      </c>
      <c r="V1801" s="153">
        <f>IF(ISBLANK(T1801),"",Tabella2[[#This Row],[ACT STOP]]-Tabella2[[#This Row],[ACT START]])</f>
        <v>4.1666666666666685E-2</v>
      </c>
      <c r="W1801" s="104" t="s">
        <v>92</v>
      </c>
      <c r="X1801" s="104" t="s">
        <v>91</v>
      </c>
      <c r="Y1801" s="110"/>
      <c r="Z1801" s="106"/>
      <c r="AA1801" s="104"/>
      <c r="AB1801" s="107"/>
      <c r="AC1801" s="72">
        <v>1</v>
      </c>
      <c r="AH1801" s="70"/>
      <c r="AI1801" s="70"/>
      <c r="AJ1801">
        <v>0</v>
      </c>
      <c r="AL1801" s="70"/>
      <c r="BM1801" s="135" t="s">
        <v>499</v>
      </c>
      <c r="BN1801" s="136" t="s">
        <v>511</v>
      </c>
      <c r="BO1801" s="101"/>
      <c r="BR1801" s="109" t="str">
        <f t="shared" si="27"/>
        <v>SH-25-1790</v>
      </c>
      <c r="BS1801" s="109" t="s">
        <v>416</v>
      </c>
      <c r="BT1801" t="s">
        <v>92</v>
      </c>
      <c r="BU1801" t="s">
        <v>3646</v>
      </c>
    </row>
    <row r="1802" spans="1:73" hidden="1">
      <c r="A1802" s="103" t="s">
        <v>3647</v>
      </c>
      <c r="B1802" s="102">
        <v>45719</v>
      </c>
      <c r="C1802" s="104">
        <f>_xlfn.ISOWEEKNUM(Tabella2[[#This Row],[Date]])</f>
        <v>10</v>
      </c>
      <c r="D1802" s="104" t="s">
        <v>421</v>
      </c>
      <c r="E1802" s="104" t="s">
        <v>327</v>
      </c>
      <c r="F1802" s="104">
        <v>71</v>
      </c>
      <c r="G1802" s="104" t="s">
        <v>257</v>
      </c>
      <c r="H1802" s="105">
        <v>10</v>
      </c>
      <c r="I1802" s="104" t="s">
        <v>258</v>
      </c>
      <c r="J1802" s="104"/>
      <c r="K1802" s="104" t="s">
        <v>83</v>
      </c>
      <c r="L1802" s="104" t="s">
        <v>259</v>
      </c>
      <c r="M1802" s="104" t="s">
        <v>276</v>
      </c>
      <c r="N1802" s="104"/>
      <c r="O1802" s="106"/>
      <c r="P1802" s="111" t="s">
        <v>2394</v>
      </c>
      <c r="Q1802" s="153" t="s">
        <v>499</v>
      </c>
      <c r="R1802" s="153" t="s">
        <v>511</v>
      </c>
      <c r="S1802" s="153">
        <v>4.1666666666666657E-2</v>
      </c>
      <c r="T1802" s="153">
        <v>0.45833333333333331</v>
      </c>
      <c r="U1802" s="153">
        <v>0.5</v>
      </c>
      <c r="V1802" s="153">
        <f>IF(ISBLANK(T1802),"",Tabella2[[#This Row],[ACT STOP]]-Tabella2[[#This Row],[ACT START]])</f>
        <v>4.1666666666666685E-2</v>
      </c>
      <c r="W1802" s="104" t="s">
        <v>92</v>
      </c>
      <c r="X1802" s="104" t="s">
        <v>91</v>
      </c>
      <c r="Y1802" s="110"/>
      <c r="Z1802" s="106"/>
      <c r="AA1802" s="104"/>
      <c r="AB1802" s="107"/>
      <c r="AC1802" s="72">
        <v>1</v>
      </c>
      <c r="AH1802" s="70"/>
      <c r="AI1802" s="70"/>
      <c r="AJ1802">
        <v>0</v>
      </c>
      <c r="AL1802" s="70"/>
      <c r="BM1802" s="135">
        <v>0.45833333333333331</v>
      </c>
      <c r="BN1802" s="136">
        <v>0.5</v>
      </c>
      <c r="BO1802" s="101"/>
      <c r="BR1802" s="109" t="str">
        <f t="shared" si="27"/>
        <v>SH-25-1791</v>
      </c>
      <c r="BS1802" s="109" t="s">
        <v>552</v>
      </c>
      <c r="BT1802" t="s">
        <v>92</v>
      </c>
      <c r="BU1802" t="s">
        <v>3648</v>
      </c>
    </row>
    <row r="1803" spans="1:73" hidden="1">
      <c r="A1803" s="103" t="s">
        <v>3649</v>
      </c>
      <c r="B1803" s="102">
        <v>45719</v>
      </c>
      <c r="C1803" s="104">
        <f>_xlfn.ISOWEEKNUM(Tabella2[[#This Row],[Date]])</f>
        <v>10</v>
      </c>
      <c r="D1803" s="104" t="s">
        <v>509</v>
      </c>
      <c r="E1803" s="104" t="s">
        <v>284</v>
      </c>
      <c r="F1803" s="104">
        <v>70</v>
      </c>
      <c r="G1803" s="104" t="s">
        <v>257</v>
      </c>
      <c r="H1803" s="105">
        <v>33</v>
      </c>
      <c r="I1803" s="104"/>
      <c r="J1803" s="104" t="s">
        <v>258</v>
      </c>
      <c r="K1803" s="104" t="s">
        <v>80</v>
      </c>
      <c r="L1803" s="104" t="s">
        <v>259</v>
      </c>
      <c r="M1803" s="104" t="s">
        <v>276</v>
      </c>
      <c r="N1803" s="104"/>
      <c r="O1803" s="106"/>
      <c r="P1803" s="111" t="s">
        <v>510</v>
      </c>
      <c r="Q1803" s="153" t="s">
        <v>499</v>
      </c>
      <c r="R1803" s="153" t="s">
        <v>511</v>
      </c>
      <c r="S1803" s="153">
        <v>4.1666666666666657E-2</v>
      </c>
      <c r="T1803" s="153">
        <v>0.45833333333333331</v>
      </c>
      <c r="U1803" s="153">
        <v>0.51041666666666663</v>
      </c>
      <c r="V1803" s="153">
        <f>IF(ISBLANK(T1803),"",Tabella2[[#This Row],[ACT STOP]]-Tabella2[[#This Row],[ACT START]])</f>
        <v>5.2083333333333315E-2</v>
      </c>
      <c r="W1803" s="104" t="s">
        <v>92</v>
      </c>
      <c r="X1803" s="104" t="s">
        <v>91</v>
      </c>
      <c r="Y1803" s="110" t="s">
        <v>3650</v>
      </c>
      <c r="Z1803" s="106"/>
      <c r="AA1803" s="104"/>
      <c r="AB1803" s="107"/>
      <c r="AC1803" s="72">
        <v>1</v>
      </c>
      <c r="AH1803" s="70"/>
      <c r="AI1803" s="70"/>
      <c r="AJ1803">
        <v>0</v>
      </c>
      <c r="AL1803" s="70"/>
      <c r="BL1803" t="s">
        <v>3651</v>
      </c>
      <c r="BM1803" s="135">
        <v>0.45833333333333331</v>
      </c>
      <c r="BN1803" s="136">
        <v>0.51041666666666663</v>
      </c>
      <c r="BO1803" s="101">
        <v>1.041666666666667E-2</v>
      </c>
      <c r="BQ1803" t="s">
        <v>102</v>
      </c>
      <c r="BR1803" s="109" t="str">
        <f t="shared" si="27"/>
        <v>SH-25-1792</v>
      </c>
      <c r="BS1803" s="109" t="s">
        <v>458</v>
      </c>
      <c r="BT1803" t="s">
        <v>92</v>
      </c>
      <c r="BU1803" t="s">
        <v>3652</v>
      </c>
    </row>
    <row r="1804" spans="1:73" hidden="1">
      <c r="A1804" s="103" t="s">
        <v>3653</v>
      </c>
      <c r="B1804" s="102">
        <v>45719</v>
      </c>
      <c r="C1804" s="104">
        <f>_xlfn.ISOWEEKNUM(Tabella2[[#This Row],[Date]])</f>
        <v>10</v>
      </c>
      <c r="D1804" s="104" t="s">
        <v>326</v>
      </c>
      <c r="E1804" s="104" t="s">
        <v>327</v>
      </c>
      <c r="F1804" s="104">
        <v>69</v>
      </c>
      <c r="G1804" s="104" t="s">
        <v>257</v>
      </c>
      <c r="H1804" s="105">
        <v>8</v>
      </c>
      <c r="I1804" s="104" t="s">
        <v>258</v>
      </c>
      <c r="J1804" s="104"/>
      <c r="K1804" s="104" t="s">
        <v>79</v>
      </c>
      <c r="L1804" s="104" t="s">
        <v>299</v>
      </c>
      <c r="M1804" s="104" t="s">
        <v>386</v>
      </c>
      <c r="N1804" s="104"/>
      <c r="O1804" s="108" t="str">
        <f>A1805</f>
        <v>14207</v>
      </c>
      <c r="P1804" s="111" t="s">
        <v>668</v>
      </c>
      <c r="Q1804" s="153" t="s">
        <v>271</v>
      </c>
      <c r="R1804" s="153" t="s">
        <v>272</v>
      </c>
      <c r="S1804" s="153">
        <v>4.1666666666666657E-2</v>
      </c>
      <c r="T1804" s="153" t="s">
        <v>271</v>
      </c>
      <c r="U1804" s="153" t="s">
        <v>272</v>
      </c>
      <c r="V1804" s="153">
        <f>IF(ISBLANK(T1804),"",Tabella2[[#This Row],[ACT STOP]]-Tabella2[[#This Row],[ACT START]])</f>
        <v>4.166666666666663E-2</v>
      </c>
      <c r="W1804" s="104" t="s">
        <v>92</v>
      </c>
      <c r="X1804" s="104" t="s">
        <v>91</v>
      </c>
      <c r="Y1804" s="110"/>
      <c r="Z1804" s="106"/>
      <c r="AA1804" s="104"/>
      <c r="AB1804" s="107"/>
      <c r="AC1804" s="72">
        <v>1</v>
      </c>
      <c r="AH1804" s="70"/>
      <c r="AI1804" s="70"/>
      <c r="AJ1804">
        <v>0</v>
      </c>
      <c r="AL1804" s="70"/>
      <c r="BM1804" s="135" t="s">
        <v>271</v>
      </c>
      <c r="BN1804" s="136" t="s">
        <v>272</v>
      </c>
      <c r="BO1804" s="101"/>
      <c r="BR1804" s="109" t="str">
        <f t="shared" si="27"/>
        <v>SH-25-1793</v>
      </c>
      <c r="BS1804" s="109" t="s">
        <v>653</v>
      </c>
      <c r="BT1804" t="s">
        <v>92</v>
      </c>
      <c r="BU1804" t="s">
        <v>3654</v>
      </c>
    </row>
    <row r="1805" spans="1:73" hidden="1">
      <c r="A1805" s="103" t="s">
        <v>3655</v>
      </c>
      <c r="B1805" s="102">
        <v>45719</v>
      </c>
      <c r="C1805" s="104">
        <f>_xlfn.ISOWEEKNUM(Tabella2[[#This Row],[Date]])</f>
        <v>10</v>
      </c>
      <c r="D1805" s="104" t="s">
        <v>326</v>
      </c>
      <c r="E1805" s="104" t="s">
        <v>327</v>
      </c>
      <c r="F1805" s="104">
        <v>66</v>
      </c>
      <c r="G1805" s="104" t="s">
        <v>257</v>
      </c>
      <c r="H1805" s="105">
        <v>31</v>
      </c>
      <c r="I1805" s="104" t="s">
        <v>258</v>
      </c>
      <c r="J1805" s="104"/>
      <c r="K1805" s="104" t="s">
        <v>78</v>
      </c>
      <c r="L1805" s="104" t="s">
        <v>299</v>
      </c>
      <c r="M1805" s="104" t="s">
        <v>386</v>
      </c>
      <c r="N1805" s="104"/>
      <c r="O1805" s="108" t="str">
        <f>A1804</f>
        <v>14206</v>
      </c>
      <c r="P1805" s="111" t="s">
        <v>668</v>
      </c>
      <c r="Q1805" s="153" t="s">
        <v>271</v>
      </c>
      <c r="R1805" s="153" t="s">
        <v>272</v>
      </c>
      <c r="S1805" s="153">
        <v>4.1666666666666657E-2</v>
      </c>
      <c r="T1805" s="153" t="s">
        <v>271</v>
      </c>
      <c r="U1805" s="153" t="s">
        <v>272</v>
      </c>
      <c r="V1805" s="153">
        <f>IF(ISBLANK(T1805),"",Tabella2[[#This Row],[ACT STOP]]-Tabella2[[#This Row],[ACT START]])</f>
        <v>4.166666666666663E-2</v>
      </c>
      <c r="W1805" s="104" t="s">
        <v>92</v>
      </c>
      <c r="X1805" s="104" t="s">
        <v>91</v>
      </c>
      <c r="Y1805" s="110"/>
      <c r="Z1805" s="106"/>
      <c r="AA1805" s="104"/>
      <c r="AB1805" s="107"/>
      <c r="AC1805" s="72">
        <v>1</v>
      </c>
      <c r="AH1805" s="70"/>
      <c r="AI1805" s="70"/>
      <c r="AJ1805">
        <v>0</v>
      </c>
      <c r="AL1805" s="70"/>
      <c r="BM1805" s="135" t="s">
        <v>271</v>
      </c>
      <c r="BN1805" s="136" t="s">
        <v>272</v>
      </c>
      <c r="BO1805" s="101"/>
      <c r="BR1805" s="109" t="str">
        <f t="shared" ref="BR1805:BR1868" si="28">_xlfn.CONCAT(LEFT(BR1804,6),TEXT(RIGHT(BR1804,4)+1,"0000"))</f>
        <v>SH-25-1794</v>
      </c>
      <c r="BS1805" s="109" t="s">
        <v>345</v>
      </c>
      <c r="BT1805" t="s">
        <v>92</v>
      </c>
      <c r="BU1805" t="s">
        <v>3656</v>
      </c>
    </row>
    <row r="1806" spans="1:73" hidden="1">
      <c r="A1806" s="103" t="s">
        <v>3657</v>
      </c>
      <c r="B1806" s="102">
        <v>45719</v>
      </c>
      <c r="C1806" s="104">
        <f>_xlfn.ISOWEEKNUM(Tabella2[[#This Row],[Date]])</f>
        <v>10</v>
      </c>
      <c r="D1806" s="104" t="s">
        <v>341</v>
      </c>
      <c r="E1806" s="104" t="s">
        <v>284</v>
      </c>
      <c r="F1806" s="104">
        <v>44</v>
      </c>
      <c r="G1806" s="104" t="s">
        <v>257</v>
      </c>
      <c r="H1806" s="105">
        <v>1</v>
      </c>
      <c r="I1806" s="104"/>
      <c r="J1806" s="104" t="s">
        <v>258</v>
      </c>
      <c r="K1806" s="104" t="s">
        <v>83</v>
      </c>
      <c r="L1806" s="104" t="s">
        <v>299</v>
      </c>
      <c r="M1806" s="104" t="s">
        <v>276</v>
      </c>
      <c r="N1806" s="104"/>
      <c r="O1806" s="108" t="str">
        <f>A426</f>
        <v>12828</v>
      </c>
      <c r="P1806" s="111" t="s">
        <v>733</v>
      </c>
      <c r="Q1806" s="153" t="s">
        <v>271</v>
      </c>
      <c r="R1806" s="153" t="s">
        <v>272</v>
      </c>
      <c r="S1806" s="153">
        <v>4.1666666666666657E-2</v>
      </c>
      <c r="T1806" s="153">
        <v>0.52777777777777779</v>
      </c>
      <c r="U1806" s="153">
        <v>0.5625</v>
      </c>
      <c r="V1806" s="153">
        <f>IF(ISBLANK(T1806),"",Tabella2[[#This Row],[ACT STOP]]-Tabella2[[#This Row],[ACT START]])</f>
        <v>3.472222222222221E-2</v>
      </c>
      <c r="W1806" s="104" t="s">
        <v>92</v>
      </c>
      <c r="X1806" s="104" t="s">
        <v>91</v>
      </c>
      <c r="Y1806" s="110" t="s">
        <v>3658</v>
      </c>
      <c r="Z1806" s="106"/>
      <c r="AA1806" s="104"/>
      <c r="AB1806" s="107"/>
      <c r="AC1806" s="72">
        <v>1</v>
      </c>
      <c r="AH1806" s="70"/>
      <c r="AI1806" s="70"/>
      <c r="AJ1806">
        <v>0</v>
      </c>
      <c r="AL1806" s="70"/>
      <c r="BL1806" t="s">
        <v>1100</v>
      </c>
      <c r="BM1806" s="135">
        <v>0.52777777777777779</v>
      </c>
      <c r="BN1806" s="136">
        <v>0.5625</v>
      </c>
      <c r="BO1806" s="101"/>
      <c r="BR1806" s="109" t="str">
        <f t="shared" si="28"/>
        <v>SH-25-1795</v>
      </c>
      <c r="BS1806" s="109" t="s">
        <v>332</v>
      </c>
      <c r="BT1806" t="s">
        <v>92</v>
      </c>
      <c r="BU1806" t="s">
        <v>3659</v>
      </c>
    </row>
    <row r="1807" spans="1:73" hidden="1">
      <c r="A1807" s="103" t="s">
        <v>3660</v>
      </c>
      <c r="B1807" s="102">
        <v>45719</v>
      </c>
      <c r="C1807" s="104">
        <f>_xlfn.ISOWEEKNUM(Tabella2[[#This Row],[Date]])</f>
        <v>10</v>
      </c>
      <c r="D1807" s="104" t="s">
        <v>574</v>
      </c>
      <c r="E1807" s="104" t="s">
        <v>284</v>
      </c>
      <c r="F1807" s="104">
        <v>66</v>
      </c>
      <c r="G1807" s="104" t="s">
        <v>284</v>
      </c>
      <c r="H1807" s="105">
        <v>22</v>
      </c>
      <c r="I1807" s="104"/>
      <c r="J1807" s="104" t="s">
        <v>258</v>
      </c>
      <c r="K1807" s="104" t="s">
        <v>81</v>
      </c>
      <c r="L1807" s="104" t="s">
        <v>259</v>
      </c>
      <c r="M1807" s="104" t="s">
        <v>276</v>
      </c>
      <c r="N1807" s="104"/>
      <c r="O1807" s="106"/>
      <c r="P1807" s="111" t="s">
        <v>462</v>
      </c>
      <c r="Q1807" s="153" t="s">
        <v>271</v>
      </c>
      <c r="R1807" s="153" t="s">
        <v>272</v>
      </c>
      <c r="S1807" s="153">
        <v>4.1666666666666657E-2</v>
      </c>
      <c r="T1807" s="153" t="s">
        <v>271</v>
      </c>
      <c r="U1807" s="153" t="s">
        <v>272</v>
      </c>
      <c r="V1807" s="153">
        <f>IF(ISBLANK(T1807),"",Tabella2[[#This Row],[ACT STOP]]-Tabella2[[#This Row],[ACT START]])</f>
        <v>4.166666666666663E-2</v>
      </c>
      <c r="W1807" s="104" t="s">
        <v>92</v>
      </c>
      <c r="X1807" s="104" t="s">
        <v>91</v>
      </c>
      <c r="Y1807" s="110"/>
      <c r="Z1807" s="106"/>
      <c r="AA1807" s="104"/>
      <c r="AB1807" s="107"/>
      <c r="AC1807" s="72">
        <v>1</v>
      </c>
      <c r="AH1807" s="70"/>
      <c r="AI1807" s="70"/>
      <c r="AJ1807">
        <v>0</v>
      </c>
      <c r="AL1807" s="70"/>
      <c r="BM1807" s="135" t="s">
        <v>271</v>
      </c>
      <c r="BN1807" s="136" t="s">
        <v>272</v>
      </c>
      <c r="BO1807" s="101"/>
      <c r="BR1807" s="109" t="str">
        <f t="shared" si="28"/>
        <v>SH-25-1796</v>
      </c>
      <c r="BS1807" s="109" t="s">
        <v>295</v>
      </c>
      <c r="BT1807" t="s">
        <v>92</v>
      </c>
      <c r="BU1807" t="s">
        <v>3661</v>
      </c>
    </row>
    <row r="1808" spans="1:73" hidden="1">
      <c r="A1808" s="103" t="s">
        <v>3662</v>
      </c>
      <c r="B1808" s="102">
        <v>45719</v>
      </c>
      <c r="C1808" s="104">
        <f>_xlfn.ISOWEEKNUM(Tabella2[[#This Row],[Date]])</f>
        <v>10</v>
      </c>
      <c r="D1808" s="104" t="s">
        <v>13714</v>
      </c>
      <c r="E1808" s="104" t="s">
        <v>284</v>
      </c>
      <c r="F1808" s="104">
        <v>67</v>
      </c>
      <c r="G1808" s="104" t="s">
        <v>257</v>
      </c>
      <c r="H1808" s="105">
        <v>10</v>
      </c>
      <c r="I1808" s="104"/>
      <c r="J1808" s="104" t="s">
        <v>258</v>
      </c>
      <c r="K1808" s="104" t="s">
        <v>79</v>
      </c>
      <c r="L1808" s="104" t="s">
        <v>259</v>
      </c>
      <c r="M1808" s="104" t="s">
        <v>276</v>
      </c>
      <c r="N1808" s="104"/>
      <c r="O1808" s="106"/>
      <c r="P1808" s="111" t="s">
        <v>3663</v>
      </c>
      <c r="Q1808" s="153" t="s">
        <v>550</v>
      </c>
      <c r="R1808" s="153" t="s">
        <v>665</v>
      </c>
      <c r="S1808" s="153">
        <v>4.1666666666666657E-2</v>
      </c>
      <c r="T1808" s="153" t="s">
        <v>550</v>
      </c>
      <c r="U1808" s="153" t="s">
        <v>665</v>
      </c>
      <c r="V1808" s="153">
        <f>IF(ISBLANK(T1808),"",Tabella2[[#This Row],[ACT STOP]]-Tabella2[[#This Row],[ACT START]])</f>
        <v>4.166666666666663E-2</v>
      </c>
      <c r="W1808" s="104" t="s">
        <v>92</v>
      </c>
      <c r="X1808" s="104" t="s">
        <v>91</v>
      </c>
      <c r="Y1808" s="110"/>
      <c r="Z1808" s="106"/>
      <c r="AA1808" s="104"/>
      <c r="AB1808" s="107"/>
      <c r="AC1808" s="72">
        <v>1</v>
      </c>
      <c r="AH1808" s="70"/>
      <c r="AI1808" s="70"/>
      <c r="AJ1808">
        <v>0</v>
      </c>
      <c r="AL1808" s="70"/>
      <c r="BM1808" s="135" t="s">
        <v>550</v>
      </c>
      <c r="BN1808" s="136" t="s">
        <v>665</v>
      </c>
      <c r="BO1808" s="101"/>
      <c r="BR1808" s="109" t="str">
        <f t="shared" si="28"/>
        <v>SH-25-1797</v>
      </c>
      <c r="BS1808" s="109" t="s">
        <v>552</v>
      </c>
      <c r="BT1808" t="s">
        <v>92</v>
      </c>
      <c r="BU1808" t="s">
        <v>3664</v>
      </c>
    </row>
    <row r="1809" spans="1:73" hidden="1">
      <c r="A1809" s="103" t="s">
        <v>3665</v>
      </c>
      <c r="B1809" s="102">
        <v>45719</v>
      </c>
      <c r="C1809" s="104">
        <f>_xlfn.ISOWEEKNUM(Tabella2[[#This Row],[Date]])</f>
        <v>10</v>
      </c>
      <c r="D1809" s="104" t="s">
        <v>275</v>
      </c>
      <c r="E1809" s="104" t="s">
        <v>256</v>
      </c>
      <c r="F1809" s="104">
        <v>61</v>
      </c>
      <c r="G1809" s="104" t="s">
        <v>257</v>
      </c>
      <c r="H1809" s="105">
        <v>5</v>
      </c>
      <c r="I1809" s="104" t="s">
        <v>258</v>
      </c>
      <c r="J1809" s="104"/>
      <c r="K1809" s="104" t="s">
        <v>78</v>
      </c>
      <c r="L1809" s="104" t="s">
        <v>259</v>
      </c>
      <c r="M1809" s="104" t="s">
        <v>1846</v>
      </c>
      <c r="N1809" s="104"/>
      <c r="O1809" s="106"/>
      <c r="P1809" s="111" t="s">
        <v>1847</v>
      </c>
      <c r="Q1809" s="153" t="s">
        <v>550</v>
      </c>
      <c r="R1809" s="153" t="s">
        <v>665</v>
      </c>
      <c r="S1809" s="153">
        <v>4.1666666666666657E-2</v>
      </c>
      <c r="T1809" s="153" t="s">
        <v>519</v>
      </c>
      <c r="U1809" s="153" t="s">
        <v>520</v>
      </c>
      <c r="V1809" s="153">
        <f>IF(ISBLANK(T1809),"",Tabella2[[#This Row],[ACT STOP]]-Tabella2[[#This Row],[ACT START]])</f>
        <v>4.166666666666663E-2</v>
      </c>
      <c r="W1809" s="104" t="s">
        <v>92</v>
      </c>
      <c r="X1809" s="104" t="s">
        <v>91</v>
      </c>
      <c r="Y1809" s="110"/>
      <c r="Z1809" s="106"/>
      <c r="AA1809" s="104"/>
      <c r="AB1809" s="107"/>
      <c r="AC1809" s="72">
        <v>1</v>
      </c>
      <c r="AH1809" s="70"/>
      <c r="AI1809" s="70"/>
      <c r="AJ1809">
        <v>0</v>
      </c>
      <c r="AL1809" s="70"/>
      <c r="BM1809" s="135" t="s">
        <v>519</v>
      </c>
      <c r="BN1809" s="136" t="s">
        <v>520</v>
      </c>
      <c r="BO1809" s="101"/>
      <c r="BR1809" s="109" t="str">
        <f t="shared" si="28"/>
        <v>SH-25-1798</v>
      </c>
      <c r="BS1809" s="109" t="s">
        <v>416</v>
      </c>
      <c r="BT1809" t="s">
        <v>92</v>
      </c>
      <c r="BU1809" t="s">
        <v>3666</v>
      </c>
    </row>
    <row r="1810" spans="1:73" ht="78.75" hidden="1" customHeight="1">
      <c r="A1810" s="103" t="s">
        <v>3667</v>
      </c>
      <c r="B1810" s="102">
        <v>45719</v>
      </c>
      <c r="C1810" s="104">
        <f>_xlfn.ISOWEEKNUM(Tabella2[[#This Row],[Date]])</f>
        <v>10</v>
      </c>
      <c r="D1810" s="104" t="s">
        <v>574</v>
      </c>
      <c r="E1810" s="104" t="s">
        <v>284</v>
      </c>
      <c r="F1810" s="104">
        <v>67</v>
      </c>
      <c r="G1810" s="104" t="s">
        <v>257</v>
      </c>
      <c r="H1810" s="105">
        <v>32</v>
      </c>
      <c r="I1810" s="104"/>
      <c r="J1810" s="104" t="s">
        <v>258</v>
      </c>
      <c r="K1810" s="104" t="s">
        <v>81</v>
      </c>
      <c r="L1810" s="104" t="s">
        <v>259</v>
      </c>
      <c r="M1810" s="104" t="s">
        <v>276</v>
      </c>
      <c r="N1810" s="104"/>
      <c r="O1810" s="106"/>
      <c r="P1810" s="111" t="s">
        <v>462</v>
      </c>
      <c r="Q1810" s="153" t="s">
        <v>550</v>
      </c>
      <c r="R1810" s="153" t="s">
        <v>665</v>
      </c>
      <c r="S1810" s="153">
        <v>4.1666666666666657E-2</v>
      </c>
      <c r="T1810" s="153"/>
      <c r="U1810" s="153"/>
      <c r="V1810" s="153" t="str">
        <f>IF(ISBLANK(T1810),"",Tabella2[[#This Row],[ACT STOP]]-Tabella2[[#This Row],[ACT START]])</f>
        <v/>
      </c>
      <c r="W1810" s="104" t="s">
        <v>108</v>
      </c>
      <c r="X1810" s="104" t="s">
        <v>105</v>
      </c>
      <c r="Y1810" s="110"/>
      <c r="Z1810" s="106"/>
      <c r="AA1810" s="104"/>
      <c r="AB1810" s="107"/>
      <c r="AC1810" s="72">
        <v>0</v>
      </c>
      <c r="AH1810" s="70"/>
      <c r="AI1810" s="70"/>
      <c r="AJ1810">
        <v>0</v>
      </c>
      <c r="AL1810" s="70"/>
      <c r="BL1810" t="s">
        <v>512</v>
      </c>
      <c r="BM1810" s="135">
        <v>0</v>
      </c>
      <c r="BN1810" s="136">
        <v>0</v>
      </c>
      <c r="BO1810" s="101"/>
      <c r="BR1810" s="109" t="str">
        <f t="shared" si="28"/>
        <v>SH-25-1799</v>
      </c>
      <c r="BS1810" s="109" t="s">
        <v>356</v>
      </c>
      <c r="BT1810" t="s">
        <v>108</v>
      </c>
      <c r="BU1810" t="s">
        <v>3668</v>
      </c>
    </row>
    <row r="1811" spans="1:73" hidden="1">
      <c r="A1811" s="103" t="s">
        <v>3669</v>
      </c>
      <c r="B1811" s="102">
        <v>45727</v>
      </c>
      <c r="C1811" s="104">
        <f>_xlfn.ISOWEEKNUM(Tabella2[[#This Row],[Date]])</f>
        <v>11</v>
      </c>
      <c r="D1811" s="104" t="s">
        <v>275</v>
      </c>
      <c r="E1811" s="104" t="s">
        <v>256</v>
      </c>
      <c r="F1811" s="104">
        <v>60</v>
      </c>
      <c r="G1811" s="104" t="s">
        <v>257</v>
      </c>
      <c r="H1811" s="105">
        <v>30</v>
      </c>
      <c r="I1811" s="104" t="s">
        <v>258</v>
      </c>
      <c r="J1811" s="104"/>
      <c r="K1811" s="104" t="s">
        <v>75</v>
      </c>
      <c r="L1811" s="104" t="s">
        <v>299</v>
      </c>
      <c r="M1811" s="104" t="s">
        <v>516</v>
      </c>
      <c r="N1811" s="104"/>
      <c r="O1811" s="106" t="str">
        <f>A1812</f>
        <v>14214</v>
      </c>
      <c r="P1811" s="111" t="s">
        <v>1993</v>
      </c>
      <c r="Q1811" s="153" t="s">
        <v>525</v>
      </c>
      <c r="R1811" s="153" t="s">
        <v>262</v>
      </c>
      <c r="S1811" s="153">
        <v>4.1666666666666657E-2</v>
      </c>
      <c r="T1811" s="153" t="s">
        <v>525</v>
      </c>
      <c r="U1811" s="153">
        <v>0.38194444444444442</v>
      </c>
      <c r="V1811" s="153">
        <f>IF(ISBLANK(T1811),"",Tabella2[[#This Row],[ACT STOP]]-Tabella2[[#This Row],[ACT START]])</f>
        <v>2.7777777777777735E-2</v>
      </c>
      <c r="W1811" s="104" t="s">
        <v>116</v>
      </c>
      <c r="X1811" s="104" t="s">
        <v>143</v>
      </c>
      <c r="Y1811" s="110"/>
      <c r="Z1811" s="106"/>
      <c r="AA1811" s="104"/>
      <c r="AB1811" s="107"/>
      <c r="AC1811" s="72">
        <v>0</v>
      </c>
      <c r="AH1811" s="70"/>
      <c r="AI1811" s="70"/>
      <c r="AJ1811">
        <v>0</v>
      </c>
      <c r="AL1811" s="70"/>
      <c r="BL1811" t="s">
        <v>3670</v>
      </c>
      <c r="BM1811" s="135" t="s">
        <v>525</v>
      </c>
      <c r="BN1811" s="136">
        <v>0.38194444444444442</v>
      </c>
      <c r="BO1811" s="101"/>
      <c r="BR1811" s="109" t="str">
        <f t="shared" si="28"/>
        <v>SH-25-1800</v>
      </c>
      <c r="BS1811" s="109" t="s">
        <v>279</v>
      </c>
      <c r="BT1811" t="s">
        <v>100</v>
      </c>
      <c r="BU1811" t="s">
        <v>3671</v>
      </c>
    </row>
    <row r="1812" spans="1:73" hidden="1">
      <c r="A1812" s="103" t="s">
        <v>3672</v>
      </c>
      <c r="B1812" s="102">
        <v>45727</v>
      </c>
      <c r="C1812" s="104">
        <f>_xlfn.ISOWEEKNUM(Tabella2[[#This Row],[Date]])</f>
        <v>11</v>
      </c>
      <c r="D1812" s="104" t="s">
        <v>275</v>
      </c>
      <c r="E1812" s="104" t="s">
        <v>256</v>
      </c>
      <c r="F1812" s="104">
        <v>58</v>
      </c>
      <c r="G1812" s="104" t="s">
        <v>257</v>
      </c>
      <c r="H1812" s="105">
        <v>32</v>
      </c>
      <c r="I1812" s="104" t="s">
        <v>258</v>
      </c>
      <c r="J1812" s="104"/>
      <c r="K1812" s="104" t="s">
        <v>77</v>
      </c>
      <c r="L1812" s="104" t="s">
        <v>299</v>
      </c>
      <c r="M1812" s="104" t="s">
        <v>516</v>
      </c>
      <c r="N1812" s="104"/>
      <c r="O1812" s="106" t="str">
        <f>A1811</f>
        <v>14213</v>
      </c>
      <c r="P1812" s="111" t="s">
        <v>1993</v>
      </c>
      <c r="Q1812" s="153">
        <v>0.35416666666666669</v>
      </c>
      <c r="R1812" s="153">
        <v>0.39583333333333331</v>
      </c>
      <c r="S1812" s="153">
        <v>4.1666666666666657E-2</v>
      </c>
      <c r="T1812" s="153" t="s">
        <v>525</v>
      </c>
      <c r="U1812" s="153">
        <v>0.38194444444444442</v>
      </c>
      <c r="V1812" s="153">
        <f>IF(ISBLANK(T1812),"",Tabella2[[#This Row],[ACT STOP]]-Tabella2[[#This Row],[ACT START]])</f>
        <v>2.7777777777777735E-2</v>
      </c>
      <c r="W1812" s="104" t="s">
        <v>116</v>
      </c>
      <c r="X1812" s="104" t="s">
        <v>113</v>
      </c>
      <c r="Y1812" s="110" t="s">
        <v>3673</v>
      </c>
      <c r="Z1812" s="106"/>
      <c r="AA1812" s="104"/>
      <c r="AB1812" s="107"/>
      <c r="AC1812" s="72">
        <v>0</v>
      </c>
      <c r="AH1812" s="70"/>
      <c r="AI1812" s="70"/>
      <c r="AJ1812">
        <v>0</v>
      </c>
      <c r="AL1812" s="70"/>
      <c r="BL1812" t="s">
        <v>3674</v>
      </c>
      <c r="BM1812" s="135" t="s">
        <v>525</v>
      </c>
      <c r="BN1812" s="136">
        <v>0.38194444444444442</v>
      </c>
      <c r="BO1812" s="101"/>
      <c r="BR1812" s="109" t="str">
        <f t="shared" si="28"/>
        <v>SH-25-1801</v>
      </c>
      <c r="BS1812" s="109" t="s">
        <v>356</v>
      </c>
      <c r="BT1812" t="s">
        <v>100</v>
      </c>
      <c r="BU1812" t="s">
        <v>3675</v>
      </c>
    </row>
    <row r="1813" spans="1:73" hidden="1">
      <c r="A1813" s="103" t="s">
        <v>3676</v>
      </c>
      <c r="B1813" s="102">
        <v>45719</v>
      </c>
      <c r="C1813" s="104">
        <f>_xlfn.ISOWEEKNUM(Tabella2[[#This Row],[Date]])</f>
        <v>10</v>
      </c>
      <c r="D1813" s="104" t="s">
        <v>370</v>
      </c>
      <c r="E1813" s="104" t="s">
        <v>256</v>
      </c>
      <c r="F1813" s="104">
        <v>54</v>
      </c>
      <c r="G1813" s="104" t="s">
        <v>257</v>
      </c>
      <c r="H1813" s="105">
        <v>12</v>
      </c>
      <c r="I1813" s="104" t="s">
        <v>258</v>
      </c>
      <c r="J1813" s="104"/>
      <c r="K1813" s="104" t="s">
        <v>79</v>
      </c>
      <c r="L1813" s="104" t="s">
        <v>299</v>
      </c>
      <c r="M1813" s="104" t="s">
        <v>276</v>
      </c>
      <c r="N1813" s="104"/>
      <c r="O1813" s="108" t="str">
        <f>A429</f>
        <v>12831</v>
      </c>
      <c r="P1813" s="111" t="s">
        <v>733</v>
      </c>
      <c r="Q1813" s="153" t="s">
        <v>519</v>
      </c>
      <c r="R1813" s="153" t="s">
        <v>520</v>
      </c>
      <c r="S1813" s="153">
        <v>4.1666666666666657E-2</v>
      </c>
      <c r="T1813" s="153" t="s">
        <v>519</v>
      </c>
      <c r="U1813" s="153" t="s">
        <v>520</v>
      </c>
      <c r="V1813" s="153">
        <f>IF(ISBLANK(T1813),"",Tabella2[[#This Row],[ACT STOP]]-Tabella2[[#This Row],[ACT START]])</f>
        <v>4.166666666666663E-2</v>
      </c>
      <c r="W1813" s="104" t="s">
        <v>92</v>
      </c>
      <c r="X1813" s="104" t="s">
        <v>91</v>
      </c>
      <c r="Y1813" s="110"/>
      <c r="Z1813" s="106"/>
      <c r="AA1813" s="104"/>
      <c r="AB1813" s="107"/>
      <c r="AC1813" s="72">
        <v>1</v>
      </c>
      <c r="AH1813" s="70"/>
      <c r="AI1813" s="70"/>
      <c r="AJ1813">
        <v>0</v>
      </c>
      <c r="AL1813" s="70"/>
      <c r="BM1813" s="135" t="s">
        <v>519</v>
      </c>
      <c r="BN1813" s="136" t="s">
        <v>520</v>
      </c>
      <c r="BO1813" s="101"/>
      <c r="BR1813" s="109" t="str">
        <f t="shared" si="28"/>
        <v>SH-25-1802</v>
      </c>
      <c r="BS1813" s="109" t="s">
        <v>266</v>
      </c>
      <c r="BT1813" t="s">
        <v>92</v>
      </c>
      <c r="BU1813" t="s">
        <v>3677</v>
      </c>
    </row>
    <row r="1814" spans="1:73" hidden="1">
      <c r="A1814" s="103" t="s">
        <v>3678</v>
      </c>
      <c r="B1814" s="102">
        <v>45719</v>
      </c>
      <c r="C1814" s="104">
        <f>_xlfn.ISOWEEKNUM(Tabella2[[#This Row],[Date]])</f>
        <v>10</v>
      </c>
      <c r="D1814" s="104" t="s">
        <v>370</v>
      </c>
      <c r="E1814" s="104" t="s">
        <v>256</v>
      </c>
      <c r="F1814" s="104">
        <v>53</v>
      </c>
      <c r="G1814" s="104" t="s">
        <v>257</v>
      </c>
      <c r="H1814" s="105">
        <v>13</v>
      </c>
      <c r="I1814" s="104" t="s">
        <v>258</v>
      </c>
      <c r="J1814" s="104"/>
      <c r="K1814" s="104" t="s">
        <v>83</v>
      </c>
      <c r="L1814" s="104" t="s">
        <v>299</v>
      </c>
      <c r="M1814" s="104" t="s">
        <v>276</v>
      </c>
      <c r="N1814" s="104"/>
      <c r="O1814" s="108" t="str">
        <f>A430</f>
        <v>12832</v>
      </c>
      <c r="P1814" s="111" t="s">
        <v>733</v>
      </c>
      <c r="Q1814" s="153" t="s">
        <v>519</v>
      </c>
      <c r="R1814" s="153" t="s">
        <v>520</v>
      </c>
      <c r="S1814" s="153">
        <v>4.1666666666666657E-2</v>
      </c>
      <c r="T1814" s="153" t="s">
        <v>519</v>
      </c>
      <c r="U1814" s="153" t="s">
        <v>520</v>
      </c>
      <c r="V1814" s="153">
        <f>IF(ISBLANK(T1814),"",Tabella2[[#This Row],[ACT STOP]]-Tabella2[[#This Row],[ACT START]])</f>
        <v>4.166666666666663E-2</v>
      </c>
      <c r="W1814" s="104" t="s">
        <v>92</v>
      </c>
      <c r="X1814" s="104" t="s">
        <v>91</v>
      </c>
      <c r="Y1814" s="110"/>
      <c r="Z1814" s="106"/>
      <c r="AA1814" s="104"/>
      <c r="AB1814" s="107"/>
      <c r="AC1814" s="72">
        <v>1</v>
      </c>
      <c r="AH1814" s="70"/>
      <c r="AI1814" s="70"/>
      <c r="AJ1814">
        <v>0</v>
      </c>
      <c r="AL1814" s="70"/>
      <c r="BM1814" s="135" t="s">
        <v>519</v>
      </c>
      <c r="BN1814" s="136" t="s">
        <v>520</v>
      </c>
      <c r="BO1814" s="101"/>
      <c r="BR1814" s="109" t="str">
        <f t="shared" si="28"/>
        <v>SH-25-1803</v>
      </c>
      <c r="BS1814" s="109" t="s">
        <v>427</v>
      </c>
      <c r="BT1814" t="s">
        <v>92</v>
      </c>
      <c r="BU1814" t="s">
        <v>3679</v>
      </c>
    </row>
    <row r="1815" spans="1:73" hidden="1">
      <c r="A1815" s="103" t="s">
        <v>3680</v>
      </c>
      <c r="B1815" s="102">
        <v>45719</v>
      </c>
      <c r="C1815" s="104">
        <f>_xlfn.ISOWEEKNUM(Tabella2[[#This Row],[Date]])</f>
        <v>10</v>
      </c>
      <c r="D1815" s="104" t="s">
        <v>370</v>
      </c>
      <c r="E1815" s="104" t="s">
        <v>256</v>
      </c>
      <c r="F1815" s="104">
        <v>55</v>
      </c>
      <c r="G1815" s="104" t="s">
        <v>284</v>
      </c>
      <c r="H1815" s="105">
        <v>23</v>
      </c>
      <c r="I1815" s="104" t="s">
        <v>258</v>
      </c>
      <c r="J1815" s="104"/>
      <c r="K1815" s="104" t="s">
        <v>81</v>
      </c>
      <c r="L1815" s="104" t="s">
        <v>259</v>
      </c>
      <c r="M1815" s="104" t="s">
        <v>276</v>
      </c>
      <c r="N1815" s="104"/>
      <c r="O1815" s="106"/>
      <c r="P1815" s="111" t="s">
        <v>342</v>
      </c>
      <c r="Q1815" s="153" t="s">
        <v>519</v>
      </c>
      <c r="R1815" s="153" t="s">
        <v>520</v>
      </c>
      <c r="S1815" s="153">
        <v>4.1666666666666657E-2</v>
      </c>
      <c r="T1815" s="153" t="s">
        <v>519</v>
      </c>
      <c r="U1815" s="153" t="s">
        <v>520</v>
      </c>
      <c r="V1815" s="153">
        <f>IF(ISBLANK(T1815),"",Tabella2[[#This Row],[ACT STOP]]-Tabella2[[#This Row],[ACT START]])</f>
        <v>4.166666666666663E-2</v>
      </c>
      <c r="W1815" s="104" t="s">
        <v>92</v>
      </c>
      <c r="X1815" s="104" t="s">
        <v>91</v>
      </c>
      <c r="Y1815" s="110"/>
      <c r="Z1815" s="106"/>
      <c r="AA1815" s="104"/>
      <c r="AB1815" s="107"/>
      <c r="AC1815" s="72">
        <v>1</v>
      </c>
      <c r="AH1815" s="70"/>
      <c r="AI1815" s="70"/>
      <c r="AJ1815">
        <v>0</v>
      </c>
      <c r="AL1815" s="70"/>
      <c r="BM1815" s="135" t="s">
        <v>519</v>
      </c>
      <c r="BN1815" s="136" t="s">
        <v>520</v>
      </c>
      <c r="BO1815" s="101"/>
      <c r="BR1815" s="109" t="str">
        <f t="shared" si="28"/>
        <v>SH-25-1804</v>
      </c>
      <c r="BS1815" s="109" t="s">
        <v>358</v>
      </c>
      <c r="BT1815" t="s">
        <v>92</v>
      </c>
      <c r="BU1815" t="s">
        <v>3681</v>
      </c>
    </row>
    <row r="1816" spans="1:73" hidden="1">
      <c r="A1816" s="103" t="s">
        <v>3682</v>
      </c>
      <c r="B1816" s="102">
        <v>45720</v>
      </c>
      <c r="C1816" s="104">
        <f>_xlfn.ISOWEEKNUM(Tabella2[[#This Row],[Date]])</f>
        <v>10</v>
      </c>
      <c r="D1816" s="104" t="s">
        <v>341</v>
      </c>
      <c r="E1816" s="104" t="s">
        <v>284</v>
      </c>
      <c r="F1816" s="104">
        <v>43</v>
      </c>
      <c r="G1816" s="104" t="s">
        <v>257</v>
      </c>
      <c r="H1816" s="105">
        <v>9</v>
      </c>
      <c r="I1816" s="104"/>
      <c r="J1816" s="104" t="s">
        <v>258</v>
      </c>
      <c r="K1816" s="104" t="s">
        <v>79</v>
      </c>
      <c r="L1816" s="104" t="s">
        <v>299</v>
      </c>
      <c r="M1816" s="104" t="s">
        <v>276</v>
      </c>
      <c r="N1816" s="104"/>
      <c r="O1816" s="106" t="str">
        <f>A431</f>
        <v>12833</v>
      </c>
      <c r="P1816" s="111" t="s">
        <v>2791</v>
      </c>
      <c r="Q1816" s="153" t="s">
        <v>286</v>
      </c>
      <c r="R1816" s="153" t="s">
        <v>631</v>
      </c>
      <c r="S1816" s="153">
        <v>4.1666666666666657E-2</v>
      </c>
      <c r="T1816" s="153" t="s">
        <v>286</v>
      </c>
      <c r="U1816" s="153">
        <v>0.375</v>
      </c>
      <c r="V1816" s="153">
        <f>IF(ISBLANK(T1816),"",Tabella2[[#This Row],[ACT STOP]]-Tabella2[[#This Row],[ACT START]])</f>
        <v>4.1666666666666685E-2</v>
      </c>
      <c r="W1816" s="104" t="s">
        <v>92</v>
      </c>
      <c r="X1816" s="104" t="s">
        <v>91</v>
      </c>
      <c r="Y1816" s="110"/>
      <c r="Z1816" s="106"/>
      <c r="AA1816" s="104"/>
      <c r="AB1816" s="107"/>
      <c r="AC1816" s="72">
        <v>1</v>
      </c>
      <c r="AH1816" s="70"/>
      <c r="AI1816" s="70"/>
      <c r="AJ1816">
        <v>0</v>
      </c>
      <c r="AL1816" s="70"/>
      <c r="BM1816" s="135" t="s">
        <v>286</v>
      </c>
      <c r="BN1816" s="136">
        <v>0.375</v>
      </c>
      <c r="BO1816" s="101"/>
      <c r="BR1816" s="109" t="str">
        <f t="shared" si="28"/>
        <v>SH-25-1805</v>
      </c>
      <c r="BS1816" s="109" t="s">
        <v>318</v>
      </c>
      <c r="BT1816" t="s">
        <v>92</v>
      </c>
      <c r="BU1816" t="s">
        <v>3683</v>
      </c>
    </row>
    <row r="1817" spans="1:73" ht="15.75" hidden="1" customHeight="1">
      <c r="A1817" s="103" t="s">
        <v>3684</v>
      </c>
      <c r="B1817" s="102">
        <v>45720</v>
      </c>
      <c r="C1817" s="104">
        <f>_xlfn.ISOWEEKNUM(Tabella2[[#This Row],[Date]])</f>
        <v>10</v>
      </c>
      <c r="D1817" s="104" t="s">
        <v>275</v>
      </c>
      <c r="E1817" s="104" t="s">
        <v>256</v>
      </c>
      <c r="F1817" s="104">
        <v>61</v>
      </c>
      <c r="G1817" s="104" t="s">
        <v>257</v>
      </c>
      <c r="H1817" s="105">
        <v>31</v>
      </c>
      <c r="I1817" s="104" t="s">
        <v>258</v>
      </c>
      <c r="J1817" s="104"/>
      <c r="K1817" s="104" t="s">
        <v>83</v>
      </c>
      <c r="L1817" s="104" t="s">
        <v>259</v>
      </c>
      <c r="M1817" s="104" t="s">
        <v>1846</v>
      </c>
      <c r="N1817" s="104"/>
      <c r="O1817" s="106"/>
      <c r="P1817" s="111" t="s">
        <v>1858</v>
      </c>
      <c r="Q1817" s="153" t="s">
        <v>286</v>
      </c>
      <c r="R1817" s="153" t="s">
        <v>631</v>
      </c>
      <c r="S1817" s="153">
        <v>4.1666666666666657E-2</v>
      </c>
      <c r="T1817" s="153" t="s">
        <v>286</v>
      </c>
      <c r="U1817" s="153" t="s">
        <v>631</v>
      </c>
      <c r="V1817" s="153">
        <f>IF(ISBLANK(T1817),"",Tabella2[[#This Row],[ACT STOP]]-Tabella2[[#This Row],[ACT START]])</f>
        <v>4.1666666666666685E-2</v>
      </c>
      <c r="W1817" s="104" t="s">
        <v>92</v>
      </c>
      <c r="X1817" s="104" t="s">
        <v>91</v>
      </c>
      <c r="Y1817" s="110"/>
      <c r="Z1817" s="106"/>
      <c r="AA1817" s="104"/>
      <c r="AB1817" s="107"/>
      <c r="AC1817" s="72">
        <v>1</v>
      </c>
      <c r="AH1817" s="70"/>
      <c r="AI1817" s="70"/>
      <c r="AJ1817">
        <v>0</v>
      </c>
      <c r="AL1817" s="70"/>
      <c r="BM1817" s="135" t="s">
        <v>286</v>
      </c>
      <c r="BN1817" s="136" t="s">
        <v>631</v>
      </c>
      <c r="BO1817" s="101"/>
      <c r="BR1817" s="109" t="str">
        <f t="shared" si="28"/>
        <v>SH-25-1806</v>
      </c>
      <c r="BS1817" s="109" t="s">
        <v>345</v>
      </c>
      <c r="BT1817" t="s">
        <v>92</v>
      </c>
      <c r="BU1817" t="s">
        <v>3685</v>
      </c>
    </row>
    <row r="1818" spans="1:73" hidden="1">
      <c r="A1818" s="103" t="s">
        <v>3686</v>
      </c>
      <c r="B1818" s="102">
        <v>45720</v>
      </c>
      <c r="C1818" s="104">
        <f>_xlfn.ISOWEEKNUM(Tabella2[[#This Row],[Date]])</f>
        <v>10</v>
      </c>
      <c r="D1818" s="104" t="s">
        <v>509</v>
      </c>
      <c r="E1818" s="104" t="s">
        <v>284</v>
      </c>
      <c r="F1818" s="104">
        <v>70</v>
      </c>
      <c r="G1818" s="104" t="s">
        <v>257</v>
      </c>
      <c r="H1818" s="105">
        <v>5</v>
      </c>
      <c r="I1818" s="104"/>
      <c r="J1818" s="104" t="s">
        <v>258</v>
      </c>
      <c r="K1818" s="104" t="s">
        <v>80</v>
      </c>
      <c r="L1818" s="104" t="s">
        <v>259</v>
      </c>
      <c r="M1818" s="104" t="s">
        <v>276</v>
      </c>
      <c r="N1818" s="104"/>
      <c r="O1818" s="106"/>
      <c r="P1818" s="111" t="s">
        <v>3000</v>
      </c>
      <c r="Q1818" s="153" t="s">
        <v>286</v>
      </c>
      <c r="R1818" s="153" t="s">
        <v>631</v>
      </c>
      <c r="S1818" s="153">
        <v>4.1666666666666657E-2</v>
      </c>
      <c r="T1818" s="153">
        <v>0.33333333333333331</v>
      </c>
      <c r="U1818" s="153">
        <v>0.375</v>
      </c>
      <c r="V1818" s="153">
        <f>IF(ISBLANK(T1818),"",Tabella2[[#This Row],[ACT STOP]]-Tabella2[[#This Row],[ACT START]])</f>
        <v>4.1666666666666685E-2</v>
      </c>
      <c r="W1818" s="104" t="s">
        <v>92</v>
      </c>
      <c r="X1818" s="104" t="s">
        <v>91</v>
      </c>
      <c r="Y1818" s="110"/>
      <c r="Z1818" s="106"/>
      <c r="AA1818" s="104"/>
      <c r="AB1818" s="107"/>
      <c r="AC1818" s="72">
        <v>1</v>
      </c>
      <c r="AH1818" s="70"/>
      <c r="AI1818" s="70"/>
      <c r="AJ1818">
        <v>0</v>
      </c>
      <c r="AL1818" s="70"/>
      <c r="BM1818" s="135">
        <v>0.33333333333333331</v>
      </c>
      <c r="BN1818" s="136">
        <v>0.375</v>
      </c>
      <c r="BO1818" s="101"/>
      <c r="BR1818" s="109" t="str">
        <f t="shared" si="28"/>
        <v>SH-25-1807</v>
      </c>
      <c r="BS1818" s="109" t="s">
        <v>416</v>
      </c>
      <c r="BT1818" t="s">
        <v>92</v>
      </c>
      <c r="BU1818" t="s">
        <v>3687</v>
      </c>
    </row>
    <row r="1819" spans="1:73" hidden="1">
      <c r="A1819" s="103" t="s">
        <v>3688</v>
      </c>
      <c r="B1819" s="102">
        <v>45720</v>
      </c>
      <c r="C1819" s="104">
        <f>_xlfn.ISOWEEKNUM(Tabella2[[#This Row],[Date]])</f>
        <v>10</v>
      </c>
      <c r="D1819" s="104" t="s">
        <v>321</v>
      </c>
      <c r="E1819" s="104" t="s">
        <v>284</v>
      </c>
      <c r="F1819" s="104">
        <v>52</v>
      </c>
      <c r="G1819" s="104" t="s">
        <v>257</v>
      </c>
      <c r="H1819" s="105">
        <v>2</v>
      </c>
      <c r="I1819" s="104"/>
      <c r="J1819" s="104" t="s">
        <v>258</v>
      </c>
      <c r="K1819" s="104" t="s">
        <v>81</v>
      </c>
      <c r="L1819" s="104" t="s">
        <v>259</v>
      </c>
      <c r="M1819" s="104" t="s">
        <v>328</v>
      </c>
      <c r="N1819" s="104"/>
      <c r="O1819" s="106"/>
      <c r="P1819" s="111" t="s">
        <v>3689</v>
      </c>
      <c r="Q1819" s="153" t="s">
        <v>286</v>
      </c>
      <c r="R1819" s="153" t="s">
        <v>631</v>
      </c>
      <c r="S1819" s="153">
        <v>4.1666666666666657E-2</v>
      </c>
      <c r="T1819" s="153">
        <v>0.33333333333333331</v>
      </c>
      <c r="U1819" s="153">
        <v>0.375</v>
      </c>
      <c r="V1819" s="153">
        <f>IF(ISBLANK(T1819),"",Tabella2[[#This Row],[ACT STOP]]-Tabella2[[#This Row],[ACT START]])</f>
        <v>4.1666666666666685E-2</v>
      </c>
      <c r="W1819" s="104" t="s">
        <v>92</v>
      </c>
      <c r="X1819" s="104" t="s">
        <v>91</v>
      </c>
      <c r="Y1819" s="110"/>
      <c r="Z1819" s="106"/>
      <c r="AA1819" s="104"/>
      <c r="AB1819" s="107"/>
      <c r="AC1819" s="72">
        <v>1</v>
      </c>
      <c r="AH1819" s="70"/>
      <c r="AI1819" s="70"/>
      <c r="AJ1819">
        <v>0</v>
      </c>
      <c r="AL1819" s="70"/>
      <c r="BM1819" s="135">
        <v>0.33333333333333331</v>
      </c>
      <c r="BN1819" s="136">
        <v>0.375</v>
      </c>
      <c r="BO1819" s="101"/>
      <c r="BR1819" s="109" t="str">
        <f t="shared" si="28"/>
        <v>SH-25-1808</v>
      </c>
      <c r="BS1819" s="109" t="s">
        <v>368</v>
      </c>
      <c r="BT1819" t="s">
        <v>92</v>
      </c>
      <c r="BU1819" t="s">
        <v>3690</v>
      </c>
    </row>
    <row r="1820" spans="1:73" hidden="1">
      <c r="A1820" s="103" t="s">
        <v>3691</v>
      </c>
      <c r="B1820" s="102">
        <v>45720</v>
      </c>
      <c r="C1820" s="104">
        <f>_xlfn.ISOWEEKNUM(Tabella2[[#This Row],[Date]])</f>
        <v>10</v>
      </c>
      <c r="D1820" s="104" t="s">
        <v>370</v>
      </c>
      <c r="E1820" s="104" t="s">
        <v>256</v>
      </c>
      <c r="F1820" s="104">
        <v>53</v>
      </c>
      <c r="G1820" s="104" t="s">
        <v>257</v>
      </c>
      <c r="H1820" s="105">
        <v>12</v>
      </c>
      <c r="I1820" s="104" t="s">
        <v>258</v>
      </c>
      <c r="J1820" s="104"/>
      <c r="K1820" s="104" t="s">
        <v>79</v>
      </c>
      <c r="L1820" s="104" t="s">
        <v>299</v>
      </c>
      <c r="M1820" s="104" t="s">
        <v>276</v>
      </c>
      <c r="N1820" s="104"/>
      <c r="O1820" s="106" t="str">
        <f>A432</f>
        <v>12834</v>
      </c>
      <c r="P1820" s="111" t="s">
        <v>2791</v>
      </c>
      <c r="Q1820" s="153" t="s">
        <v>262</v>
      </c>
      <c r="R1820" s="153" t="s">
        <v>263</v>
      </c>
      <c r="S1820" s="153">
        <v>4.1666666666666657E-2</v>
      </c>
      <c r="T1820" s="153">
        <v>0.39583333333333331</v>
      </c>
      <c r="U1820" s="153">
        <v>0.4375</v>
      </c>
      <c r="V1820" s="153">
        <f>IF(ISBLANK(T1820),"",Tabella2[[#This Row],[ACT STOP]]-Tabella2[[#This Row],[ACT START]])</f>
        <v>4.1666666666666685E-2</v>
      </c>
      <c r="W1820" s="104" t="s">
        <v>92</v>
      </c>
      <c r="X1820" s="104" t="s">
        <v>91</v>
      </c>
      <c r="Y1820" s="110"/>
      <c r="Z1820" s="106"/>
      <c r="AA1820" s="104"/>
      <c r="AB1820" s="107"/>
      <c r="AC1820" s="72">
        <v>1</v>
      </c>
      <c r="AH1820" s="70"/>
      <c r="AI1820" s="70"/>
      <c r="AJ1820">
        <v>0</v>
      </c>
      <c r="AL1820" s="70"/>
      <c r="BM1820" s="135">
        <v>0.39583333333333331</v>
      </c>
      <c r="BN1820" s="136">
        <v>0.4375</v>
      </c>
      <c r="BO1820" s="101"/>
      <c r="BR1820" s="109" t="str">
        <f t="shared" si="28"/>
        <v>SH-25-1809</v>
      </c>
      <c r="BS1820" s="109" t="s">
        <v>266</v>
      </c>
      <c r="BT1820" t="s">
        <v>92</v>
      </c>
      <c r="BU1820" t="s">
        <v>3692</v>
      </c>
    </row>
    <row r="1821" spans="1:73" hidden="1">
      <c r="A1821" s="103" t="s">
        <v>3693</v>
      </c>
      <c r="B1821" s="102">
        <v>45720</v>
      </c>
      <c r="C1821" s="104">
        <f>_xlfn.ISOWEEKNUM(Tabella2[[#This Row],[Date]])</f>
        <v>10</v>
      </c>
      <c r="D1821" s="104" t="s">
        <v>370</v>
      </c>
      <c r="E1821" s="104" t="s">
        <v>256</v>
      </c>
      <c r="F1821" s="104">
        <v>54</v>
      </c>
      <c r="G1821" s="104" t="s">
        <v>257</v>
      </c>
      <c r="H1821" s="105">
        <v>13</v>
      </c>
      <c r="I1821" s="104" t="s">
        <v>258</v>
      </c>
      <c r="J1821" s="104"/>
      <c r="K1821" s="104" t="s">
        <v>83</v>
      </c>
      <c r="L1821" s="104" t="s">
        <v>299</v>
      </c>
      <c r="M1821" s="104" t="s">
        <v>276</v>
      </c>
      <c r="N1821" s="104"/>
      <c r="O1821" s="106" t="str">
        <f>A433</f>
        <v>12835</v>
      </c>
      <c r="P1821" s="111" t="s">
        <v>2791</v>
      </c>
      <c r="Q1821" s="153" t="s">
        <v>262</v>
      </c>
      <c r="R1821" s="153" t="s">
        <v>263</v>
      </c>
      <c r="S1821" s="153">
        <v>4.1666666666666657E-2</v>
      </c>
      <c r="T1821" s="153" t="s">
        <v>262</v>
      </c>
      <c r="U1821" s="153" t="s">
        <v>263</v>
      </c>
      <c r="V1821" s="153">
        <f>IF(ISBLANK(T1821),"",Tabella2[[#This Row],[ACT STOP]]-Tabella2[[#This Row],[ACT START]])</f>
        <v>4.1666666666666685E-2</v>
      </c>
      <c r="W1821" s="104" t="s">
        <v>92</v>
      </c>
      <c r="X1821" s="104" t="s">
        <v>91</v>
      </c>
      <c r="Y1821" s="110"/>
      <c r="Z1821" s="106"/>
      <c r="AA1821" s="104"/>
      <c r="AB1821" s="107"/>
      <c r="AC1821" s="72">
        <v>1</v>
      </c>
      <c r="AH1821" s="70"/>
      <c r="AI1821" s="70"/>
      <c r="AJ1821">
        <v>0</v>
      </c>
      <c r="AL1821" s="70"/>
      <c r="BM1821" s="135" t="s">
        <v>262</v>
      </c>
      <c r="BN1821" s="136" t="s">
        <v>263</v>
      </c>
      <c r="BO1821" s="101"/>
      <c r="BR1821" s="109" t="str">
        <f t="shared" si="28"/>
        <v>SH-25-1810</v>
      </c>
      <c r="BS1821" s="109" t="s">
        <v>427</v>
      </c>
      <c r="BT1821" t="s">
        <v>92</v>
      </c>
      <c r="BU1821" t="s">
        <v>3694</v>
      </c>
    </row>
    <row r="1822" spans="1:73" hidden="1">
      <c r="A1822" s="103" t="s">
        <v>3695</v>
      </c>
      <c r="B1822" s="102">
        <v>45720</v>
      </c>
      <c r="C1822" s="104">
        <f>_xlfn.ISOWEEKNUM(Tabella2[[#This Row],[Date]])</f>
        <v>10</v>
      </c>
      <c r="D1822" s="104" t="s">
        <v>321</v>
      </c>
      <c r="E1822" s="104" t="s">
        <v>284</v>
      </c>
      <c r="F1822" s="104">
        <v>51</v>
      </c>
      <c r="G1822" s="104" t="s">
        <v>257</v>
      </c>
      <c r="H1822" s="105">
        <v>1</v>
      </c>
      <c r="I1822" s="104"/>
      <c r="J1822" s="104" t="s">
        <v>258</v>
      </c>
      <c r="K1822" s="104" t="s">
        <v>81</v>
      </c>
      <c r="L1822" s="104" t="s">
        <v>259</v>
      </c>
      <c r="M1822" s="104" t="s">
        <v>328</v>
      </c>
      <c r="N1822" s="104"/>
      <c r="O1822" s="106"/>
      <c r="P1822" s="111" t="s">
        <v>3689</v>
      </c>
      <c r="Q1822" s="153" t="s">
        <v>262</v>
      </c>
      <c r="R1822" s="153" t="s">
        <v>263</v>
      </c>
      <c r="S1822" s="153">
        <v>4.1666666666666657E-2</v>
      </c>
      <c r="T1822" s="153">
        <v>0.39583333333333331</v>
      </c>
      <c r="U1822" s="153">
        <v>0.4375</v>
      </c>
      <c r="V1822" s="153">
        <f>IF(ISBLANK(T1822),"",Tabella2[[#This Row],[ACT STOP]]-Tabella2[[#This Row],[ACT START]])</f>
        <v>4.1666666666666685E-2</v>
      </c>
      <c r="W1822" s="104" t="s">
        <v>92</v>
      </c>
      <c r="X1822" s="104" t="s">
        <v>91</v>
      </c>
      <c r="Y1822" s="110"/>
      <c r="Z1822" s="106"/>
      <c r="AA1822" s="104"/>
      <c r="AB1822" s="107"/>
      <c r="AC1822" s="72">
        <v>1</v>
      </c>
      <c r="AH1822" s="70"/>
      <c r="AI1822" s="70"/>
      <c r="AJ1822">
        <v>0</v>
      </c>
      <c r="AL1822" s="70"/>
      <c r="BM1822" s="135">
        <v>0.39583333333333331</v>
      </c>
      <c r="BN1822" s="136">
        <v>0.4375</v>
      </c>
      <c r="BO1822" s="101"/>
      <c r="BR1822" s="109" t="str">
        <f t="shared" si="28"/>
        <v>SH-25-1811</v>
      </c>
      <c r="BS1822" s="109" t="s">
        <v>332</v>
      </c>
      <c r="BT1822" t="s">
        <v>92</v>
      </c>
      <c r="BU1822" t="s">
        <v>3696</v>
      </c>
    </row>
    <row r="1823" spans="1:73" hidden="1">
      <c r="A1823" s="103" t="s">
        <v>3697</v>
      </c>
      <c r="B1823" s="102">
        <v>45720</v>
      </c>
      <c r="C1823" s="104">
        <f>_xlfn.ISOWEEKNUM(Tabella2[[#This Row],[Date]])</f>
        <v>10</v>
      </c>
      <c r="D1823" s="104" t="s">
        <v>326</v>
      </c>
      <c r="E1823" s="104" t="s">
        <v>327</v>
      </c>
      <c r="F1823" s="104">
        <v>67</v>
      </c>
      <c r="G1823" s="104" t="s">
        <v>257</v>
      </c>
      <c r="H1823" s="105">
        <v>2</v>
      </c>
      <c r="I1823" s="104" t="s">
        <v>258</v>
      </c>
      <c r="J1823" s="104"/>
      <c r="K1823" s="104" t="s">
        <v>79</v>
      </c>
      <c r="L1823" s="104" t="s">
        <v>259</v>
      </c>
      <c r="M1823" s="104" t="s">
        <v>386</v>
      </c>
      <c r="N1823" s="104"/>
      <c r="O1823" s="106"/>
      <c r="P1823" s="111" t="s">
        <v>3511</v>
      </c>
      <c r="Q1823" s="153" t="s">
        <v>499</v>
      </c>
      <c r="R1823" s="153" t="s">
        <v>511</v>
      </c>
      <c r="S1823" s="153">
        <v>4.1666666666666657E-2</v>
      </c>
      <c r="T1823" s="153">
        <v>0.45833333333333331</v>
      </c>
      <c r="U1823" s="153">
        <v>0.5</v>
      </c>
      <c r="V1823" s="153">
        <f>IF(ISBLANK(T1823),"",Tabella2[[#This Row],[ACT STOP]]-Tabella2[[#This Row],[ACT START]])</f>
        <v>4.1666666666666685E-2</v>
      </c>
      <c r="W1823" s="104" t="s">
        <v>92</v>
      </c>
      <c r="X1823" s="104" t="s">
        <v>91</v>
      </c>
      <c r="Y1823" s="110"/>
      <c r="Z1823" s="106"/>
      <c r="AA1823" s="104"/>
      <c r="AB1823" s="107"/>
      <c r="AC1823" s="72">
        <v>1</v>
      </c>
      <c r="AH1823" s="70"/>
      <c r="AI1823" s="70"/>
      <c r="AJ1823">
        <v>0</v>
      </c>
      <c r="AL1823" s="70"/>
      <c r="BM1823" s="135">
        <v>0.45833333333333331</v>
      </c>
      <c r="BN1823" s="136">
        <v>0.5</v>
      </c>
      <c r="BO1823" s="101"/>
      <c r="BR1823" s="109" t="str">
        <f t="shared" si="28"/>
        <v>SH-25-1812</v>
      </c>
      <c r="BS1823" s="109" t="s">
        <v>368</v>
      </c>
      <c r="BT1823" t="s">
        <v>92</v>
      </c>
      <c r="BU1823" t="s">
        <v>3698</v>
      </c>
    </row>
    <row r="1824" spans="1:73" hidden="1">
      <c r="A1824" s="103" t="s">
        <v>3699</v>
      </c>
      <c r="B1824" s="102">
        <v>45720</v>
      </c>
      <c r="C1824" s="104">
        <f>_xlfn.ISOWEEKNUM(Tabella2[[#This Row],[Date]])</f>
        <v>10</v>
      </c>
      <c r="D1824" s="104" t="s">
        <v>341</v>
      </c>
      <c r="E1824" s="104" t="s">
        <v>284</v>
      </c>
      <c r="F1824" s="104">
        <v>44</v>
      </c>
      <c r="G1824" s="104" t="s">
        <v>257</v>
      </c>
      <c r="H1824" s="105">
        <v>5</v>
      </c>
      <c r="I1824" s="104"/>
      <c r="J1824" s="104" t="s">
        <v>258</v>
      </c>
      <c r="K1824" s="104" t="s">
        <v>83</v>
      </c>
      <c r="L1824" s="104" t="s">
        <v>299</v>
      </c>
      <c r="M1824" s="104" t="s">
        <v>276</v>
      </c>
      <c r="N1824" s="104"/>
      <c r="O1824" s="106" t="str">
        <f>A434</f>
        <v>12836</v>
      </c>
      <c r="P1824" s="111" t="s">
        <v>2791</v>
      </c>
      <c r="Q1824" s="153" t="s">
        <v>499</v>
      </c>
      <c r="R1824" s="153" t="s">
        <v>511</v>
      </c>
      <c r="S1824" s="153">
        <v>4.1666666666666657E-2</v>
      </c>
      <c r="T1824" s="153" t="s">
        <v>499</v>
      </c>
      <c r="U1824" s="153" t="s">
        <v>511</v>
      </c>
      <c r="V1824" s="153">
        <f>IF(ISBLANK(T1824),"",Tabella2[[#This Row],[ACT STOP]]-Tabella2[[#This Row],[ACT START]])</f>
        <v>4.1666666666666685E-2</v>
      </c>
      <c r="W1824" s="104" t="s">
        <v>92</v>
      </c>
      <c r="X1824" s="104" t="s">
        <v>91</v>
      </c>
      <c r="Y1824" s="110"/>
      <c r="Z1824" s="106"/>
      <c r="AA1824" s="104"/>
      <c r="AB1824" s="107"/>
      <c r="AC1824" s="72">
        <v>1</v>
      </c>
      <c r="AH1824" s="70"/>
      <c r="AI1824" s="70"/>
      <c r="AJ1824">
        <v>0</v>
      </c>
      <c r="AL1824" s="70"/>
      <c r="BM1824" s="135" t="s">
        <v>499</v>
      </c>
      <c r="BN1824" s="136" t="s">
        <v>511</v>
      </c>
      <c r="BO1824" s="101"/>
      <c r="BR1824" s="109" t="str">
        <f t="shared" si="28"/>
        <v>SH-25-1813</v>
      </c>
      <c r="BS1824" s="109" t="s">
        <v>416</v>
      </c>
      <c r="BT1824" t="s">
        <v>92</v>
      </c>
      <c r="BU1824" t="s">
        <v>3700</v>
      </c>
    </row>
    <row r="1825" spans="1:73" hidden="1">
      <c r="A1825" s="103" t="s">
        <v>3701</v>
      </c>
      <c r="B1825" s="102">
        <v>45720</v>
      </c>
      <c r="C1825" s="104">
        <f>_xlfn.ISOWEEKNUM(Tabella2[[#This Row],[Date]])</f>
        <v>10</v>
      </c>
      <c r="D1825" s="104" t="s">
        <v>195</v>
      </c>
      <c r="E1825" s="104" t="s">
        <v>327</v>
      </c>
      <c r="F1825" s="104">
        <v>75</v>
      </c>
      <c r="G1825" s="104" t="s">
        <v>284</v>
      </c>
      <c r="H1825" s="105">
        <v>9</v>
      </c>
      <c r="I1825" s="104"/>
      <c r="J1825" s="104" t="s">
        <v>258</v>
      </c>
      <c r="K1825" s="104" t="s">
        <v>81</v>
      </c>
      <c r="L1825" s="104" t="s">
        <v>259</v>
      </c>
      <c r="M1825" s="104" t="s">
        <v>276</v>
      </c>
      <c r="N1825" s="104"/>
      <c r="O1825" s="106"/>
      <c r="P1825" s="111" t="s">
        <v>2613</v>
      </c>
      <c r="Q1825" s="153" t="s">
        <v>499</v>
      </c>
      <c r="R1825" s="153" t="s">
        <v>511</v>
      </c>
      <c r="S1825" s="153">
        <v>4.1666666666666657E-2</v>
      </c>
      <c r="T1825" s="153">
        <v>0.45833333333333331</v>
      </c>
      <c r="U1825" s="153">
        <v>0.5</v>
      </c>
      <c r="V1825" s="153">
        <f>IF(ISBLANK(T1825),"",Tabella2[[#This Row],[ACT STOP]]-Tabella2[[#This Row],[ACT START]])</f>
        <v>4.1666666666666685E-2</v>
      </c>
      <c r="W1825" s="104" t="s">
        <v>92</v>
      </c>
      <c r="X1825" s="104" t="s">
        <v>91</v>
      </c>
      <c r="Y1825" s="110"/>
      <c r="Z1825" s="106"/>
      <c r="AA1825" s="104"/>
      <c r="AB1825" s="107"/>
      <c r="AC1825" s="72">
        <v>1</v>
      </c>
      <c r="AH1825" s="70"/>
      <c r="AI1825" s="70"/>
      <c r="AJ1825">
        <v>0</v>
      </c>
      <c r="AL1825" s="70"/>
      <c r="BM1825" s="135">
        <v>0.45833333333333331</v>
      </c>
      <c r="BN1825" s="136">
        <v>0.5</v>
      </c>
      <c r="BO1825" s="101"/>
      <c r="BR1825" s="109" t="str">
        <f t="shared" si="28"/>
        <v>SH-25-1814</v>
      </c>
      <c r="BS1825" s="109" t="s">
        <v>339</v>
      </c>
      <c r="BT1825" t="s">
        <v>92</v>
      </c>
      <c r="BU1825" t="s">
        <v>3702</v>
      </c>
    </row>
    <row r="1826" spans="1:73" hidden="1">
      <c r="A1826" s="103" t="s">
        <v>3703</v>
      </c>
      <c r="B1826" s="102">
        <v>45720</v>
      </c>
      <c r="C1826" s="104">
        <f>_xlfn.ISOWEEKNUM(Tabella2[[#This Row],[Date]])</f>
        <v>10</v>
      </c>
      <c r="D1826" s="104" t="s">
        <v>275</v>
      </c>
      <c r="E1826" s="104" t="s">
        <v>256</v>
      </c>
      <c r="F1826" s="104">
        <v>58</v>
      </c>
      <c r="G1826" s="104" t="s">
        <v>257</v>
      </c>
      <c r="H1826" s="105">
        <v>1</v>
      </c>
      <c r="I1826" s="104" t="s">
        <v>258</v>
      </c>
      <c r="J1826" s="104"/>
      <c r="K1826" s="104" t="s">
        <v>79</v>
      </c>
      <c r="L1826" s="104" t="s">
        <v>299</v>
      </c>
      <c r="M1826" s="104" t="s">
        <v>328</v>
      </c>
      <c r="N1826" s="104"/>
      <c r="O1826" s="106" t="str">
        <f>A435</f>
        <v>12837</v>
      </c>
      <c r="P1826" s="111" t="s">
        <v>3403</v>
      </c>
      <c r="Q1826" s="153" t="s">
        <v>271</v>
      </c>
      <c r="R1826" s="153" t="s">
        <v>272</v>
      </c>
      <c r="S1826" s="153">
        <v>4.1666666666666657E-2</v>
      </c>
      <c r="T1826" s="153" t="s">
        <v>271</v>
      </c>
      <c r="U1826" s="153" t="s">
        <v>272</v>
      </c>
      <c r="V1826" s="153">
        <f>IF(ISBLANK(T1826),"",Tabella2[[#This Row],[ACT STOP]]-Tabella2[[#This Row],[ACT START]])</f>
        <v>4.166666666666663E-2</v>
      </c>
      <c r="W1826" s="104" t="s">
        <v>92</v>
      </c>
      <c r="X1826" s="104" t="s">
        <v>91</v>
      </c>
      <c r="Y1826" s="110"/>
      <c r="Z1826" s="106"/>
      <c r="AA1826" s="104"/>
      <c r="AB1826" s="107"/>
      <c r="AC1826" s="72">
        <v>1</v>
      </c>
      <c r="AH1826" s="70"/>
      <c r="AI1826" s="70"/>
      <c r="AJ1826">
        <v>0</v>
      </c>
      <c r="AL1826" s="70"/>
      <c r="BM1826" s="135" t="s">
        <v>271</v>
      </c>
      <c r="BN1826" s="136" t="s">
        <v>272</v>
      </c>
      <c r="BO1826" s="101"/>
      <c r="BR1826" s="109" t="str">
        <f t="shared" si="28"/>
        <v>SH-25-1815</v>
      </c>
      <c r="BS1826" s="109" t="s">
        <v>332</v>
      </c>
      <c r="BT1826" t="s">
        <v>92</v>
      </c>
      <c r="BU1826" t="s">
        <v>3704</v>
      </c>
    </row>
    <row r="1827" spans="1:73" hidden="1">
      <c r="A1827" s="103" t="s">
        <v>3705</v>
      </c>
      <c r="B1827" s="102">
        <v>45720</v>
      </c>
      <c r="C1827" s="104">
        <f>_xlfn.ISOWEEKNUM(Tabella2[[#This Row],[Date]])</f>
        <v>10</v>
      </c>
      <c r="D1827" s="104" t="s">
        <v>321</v>
      </c>
      <c r="E1827" s="104" t="s">
        <v>284</v>
      </c>
      <c r="F1827" s="104">
        <v>52</v>
      </c>
      <c r="G1827" s="104" t="s">
        <v>257</v>
      </c>
      <c r="H1827" s="105">
        <v>13</v>
      </c>
      <c r="I1827" s="104"/>
      <c r="J1827" s="104" t="s">
        <v>258</v>
      </c>
      <c r="K1827" s="104" t="s">
        <v>83</v>
      </c>
      <c r="L1827" s="104" t="s">
        <v>259</v>
      </c>
      <c r="M1827" s="104" t="s">
        <v>328</v>
      </c>
      <c r="N1827" s="104"/>
      <c r="O1827" s="106"/>
      <c r="P1827" s="111" t="s">
        <v>524</v>
      </c>
      <c r="Q1827" s="153" t="s">
        <v>271</v>
      </c>
      <c r="R1827" s="153" t="s">
        <v>272</v>
      </c>
      <c r="S1827" s="153">
        <v>4.1666666666666657E-2</v>
      </c>
      <c r="T1827" s="153" t="s">
        <v>271</v>
      </c>
      <c r="U1827" s="153" t="s">
        <v>272</v>
      </c>
      <c r="V1827" s="153">
        <f>IF(ISBLANK(T1827),"",Tabella2[[#This Row],[ACT STOP]]-Tabella2[[#This Row],[ACT START]])</f>
        <v>4.166666666666663E-2</v>
      </c>
      <c r="W1827" s="104" t="s">
        <v>92</v>
      </c>
      <c r="X1827" s="104" t="s">
        <v>91</v>
      </c>
      <c r="Y1827" s="110"/>
      <c r="Z1827" s="106"/>
      <c r="AA1827" s="104"/>
      <c r="AB1827" s="107"/>
      <c r="AC1827" s="72">
        <v>1</v>
      </c>
      <c r="AH1827" s="70"/>
      <c r="AI1827" s="70"/>
      <c r="AJ1827">
        <v>0</v>
      </c>
      <c r="AL1827" s="70"/>
      <c r="BM1827" s="135" t="s">
        <v>271</v>
      </c>
      <c r="BN1827" s="136" t="s">
        <v>272</v>
      </c>
      <c r="BO1827" s="101"/>
      <c r="BR1827" s="109" t="str">
        <f t="shared" si="28"/>
        <v>SH-25-1816</v>
      </c>
      <c r="BS1827" s="109" t="s">
        <v>427</v>
      </c>
      <c r="BT1827" t="s">
        <v>92</v>
      </c>
      <c r="BU1827" t="s">
        <v>3706</v>
      </c>
    </row>
    <row r="1828" spans="1:73" hidden="1">
      <c r="A1828" s="103" t="s">
        <v>3707</v>
      </c>
      <c r="B1828" s="102">
        <v>45720</v>
      </c>
      <c r="C1828" s="104">
        <f>_xlfn.ISOWEEKNUM(Tabella2[[#This Row],[Date]])</f>
        <v>10</v>
      </c>
      <c r="D1828" s="104" t="s">
        <v>3529</v>
      </c>
      <c r="E1828" s="104" t="s">
        <v>284</v>
      </c>
      <c r="F1828" s="104">
        <v>68</v>
      </c>
      <c r="G1828" s="104" t="s">
        <v>284</v>
      </c>
      <c r="H1828" s="105">
        <v>22</v>
      </c>
      <c r="I1828" s="104"/>
      <c r="J1828" s="104" t="s">
        <v>258</v>
      </c>
      <c r="K1828" s="104" t="s">
        <v>80</v>
      </c>
      <c r="L1828" s="104" t="s">
        <v>259</v>
      </c>
      <c r="M1828" s="104" t="s">
        <v>276</v>
      </c>
      <c r="N1828" s="104"/>
      <c r="O1828" s="106"/>
      <c r="P1828" s="111" t="s">
        <v>3000</v>
      </c>
      <c r="Q1828" s="153" t="s">
        <v>271</v>
      </c>
      <c r="R1828" s="153" t="s">
        <v>272</v>
      </c>
      <c r="S1828" s="153">
        <v>4.1666666666666657E-2</v>
      </c>
      <c r="T1828" s="153" t="s">
        <v>271</v>
      </c>
      <c r="U1828" s="153">
        <v>0.56597222222222221</v>
      </c>
      <c r="V1828" s="153">
        <f>IF(ISBLANK(T1828),"",Tabella2[[#This Row],[ACT STOP]]-Tabella2[[#This Row],[ACT START]])</f>
        <v>4.513888888888884E-2</v>
      </c>
      <c r="W1828" s="104" t="s">
        <v>92</v>
      </c>
      <c r="X1828" s="104" t="s">
        <v>91</v>
      </c>
      <c r="Y1828" s="110"/>
      <c r="Z1828" s="106"/>
      <c r="AA1828" s="104"/>
      <c r="AB1828" s="107"/>
      <c r="AC1828" s="72">
        <v>1</v>
      </c>
      <c r="AH1828" s="70"/>
      <c r="AI1828" s="70"/>
      <c r="AJ1828">
        <v>0</v>
      </c>
      <c r="AL1828" s="70"/>
      <c r="BM1828" s="135" t="s">
        <v>271</v>
      </c>
      <c r="BN1828" s="136">
        <v>0.56597222222222221</v>
      </c>
      <c r="BO1828" s="101">
        <v>3.472222222222222E-3</v>
      </c>
      <c r="BQ1828" t="s">
        <v>102</v>
      </c>
      <c r="BR1828" s="109" t="str">
        <f t="shared" si="28"/>
        <v>SH-25-1817</v>
      </c>
      <c r="BS1828" s="109" t="s">
        <v>295</v>
      </c>
      <c r="BT1828" t="s">
        <v>92</v>
      </c>
      <c r="BU1828" t="s">
        <v>3708</v>
      </c>
    </row>
    <row r="1829" spans="1:73" hidden="1">
      <c r="A1829" s="103" t="s">
        <v>3709</v>
      </c>
      <c r="B1829" s="102">
        <v>45720</v>
      </c>
      <c r="C1829" s="104">
        <f>_xlfn.ISOWEEKNUM(Tabella2[[#This Row],[Date]])</f>
        <v>10</v>
      </c>
      <c r="D1829" s="104" t="s">
        <v>3529</v>
      </c>
      <c r="E1829" s="104" t="s">
        <v>284</v>
      </c>
      <c r="F1829" s="104">
        <v>69</v>
      </c>
      <c r="G1829" s="104" t="s">
        <v>257</v>
      </c>
      <c r="H1829" s="105">
        <v>33</v>
      </c>
      <c r="I1829" s="104"/>
      <c r="J1829" s="104" t="s">
        <v>258</v>
      </c>
      <c r="K1829" s="104" t="s">
        <v>81</v>
      </c>
      <c r="L1829" s="104" t="s">
        <v>259</v>
      </c>
      <c r="M1829" s="104" t="s">
        <v>276</v>
      </c>
      <c r="N1829" s="104"/>
      <c r="O1829" s="106"/>
      <c r="P1829" s="111" t="s">
        <v>3000</v>
      </c>
      <c r="Q1829" s="153" t="s">
        <v>271</v>
      </c>
      <c r="R1829" s="153" t="s">
        <v>272</v>
      </c>
      <c r="S1829" s="153">
        <v>4.1666666666666657E-2</v>
      </c>
      <c r="T1829" s="153">
        <v>0.52083333333333337</v>
      </c>
      <c r="U1829" s="153">
        <v>0.5625</v>
      </c>
      <c r="V1829" s="153">
        <f>IF(ISBLANK(T1829),"",Tabella2[[#This Row],[ACT STOP]]-Tabella2[[#This Row],[ACT START]])</f>
        <v>4.166666666666663E-2</v>
      </c>
      <c r="W1829" s="104" t="s">
        <v>92</v>
      </c>
      <c r="X1829" s="104" t="s">
        <v>91</v>
      </c>
      <c r="Y1829" s="110"/>
      <c r="Z1829" s="106"/>
      <c r="AA1829" s="104"/>
      <c r="AB1829" s="107"/>
      <c r="AC1829" s="72">
        <v>1</v>
      </c>
      <c r="AH1829" s="70"/>
      <c r="AI1829" s="70"/>
      <c r="AJ1829">
        <v>0</v>
      </c>
      <c r="AL1829" s="70"/>
      <c r="BM1829" s="135">
        <v>0.52083333333333337</v>
      </c>
      <c r="BN1829" s="136">
        <v>0.5625</v>
      </c>
      <c r="BO1829" s="101"/>
      <c r="BR1829" s="109" t="str">
        <f t="shared" si="28"/>
        <v>SH-25-1818</v>
      </c>
      <c r="BS1829" s="109" t="s">
        <v>458</v>
      </c>
      <c r="BT1829" t="s">
        <v>92</v>
      </c>
      <c r="BU1829" t="s">
        <v>3710</v>
      </c>
    </row>
    <row r="1830" spans="1:73" hidden="1">
      <c r="A1830" s="103" t="s">
        <v>3711</v>
      </c>
      <c r="B1830" s="102">
        <v>45720</v>
      </c>
      <c r="C1830" s="104">
        <f>_xlfn.ISOWEEKNUM(Tabella2[[#This Row],[Date]])</f>
        <v>10</v>
      </c>
      <c r="D1830" s="104" t="s">
        <v>370</v>
      </c>
      <c r="E1830" s="104" t="s">
        <v>256</v>
      </c>
      <c r="F1830" s="104">
        <v>50</v>
      </c>
      <c r="G1830" s="104" t="s">
        <v>257</v>
      </c>
      <c r="H1830" s="105">
        <v>10</v>
      </c>
      <c r="I1830" s="104" t="s">
        <v>258</v>
      </c>
      <c r="J1830" s="104"/>
      <c r="K1830" s="104" t="s">
        <v>79</v>
      </c>
      <c r="L1830" s="104" t="s">
        <v>299</v>
      </c>
      <c r="M1830" s="104" t="s">
        <v>276</v>
      </c>
      <c r="N1830" s="104"/>
      <c r="O1830" s="106" t="str">
        <f>A436</f>
        <v>12838</v>
      </c>
      <c r="P1830" s="111" t="s">
        <v>2791</v>
      </c>
      <c r="Q1830" s="153" t="s">
        <v>550</v>
      </c>
      <c r="R1830" s="153" t="s">
        <v>665</v>
      </c>
      <c r="S1830" s="153">
        <v>4.1666666666666657E-2</v>
      </c>
      <c r="T1830" s="153" t="s">
        <v>550</v>
      </c>
      <c r="U1830" s="153" t="s">
        <v>665</v>
      </c>
      <c r="V1830" s="153">
        <f>IF(ISBLANK(T1830),"",Tabella2[[#This Row],[ACT STOP]]-Tabella2[[#This Row],[ACT START]])</f>
        <v>4.166666666666663E-2</v>
      </c>
      <c r="W1830" s="104" t="s">
        <v>92</v>
      </c>
      <c r="X1830" s="104" t="s">
        <v>91</v>
      </c>
      <c r="Y1830" s="110"/>
      <c r="Z1830" s="106"/>
      <c r="AA1830" s="104"/>
      <c r="AB1830" s="107"/>
      <c r="AC1830" s="72">
        <v>1</v>
      </c>
      <c r="AH1830" s="70"/>
      <c r="AI1830" s="70"/>
      <c r="AJ1830">
        <v>0</v>
      </c>
      <c r="AL1830" s="70"/>
      <c r="BM1830" s="135" t="s">
        <v>550</v>
      </c>
      <c r="BN1830" s="136" t="s">
        <v>665</v>
      </c>
      <c r="BO1830" s="101"/>
      <c r="BR1830" s="109" t="str">
        <f t="shared" si="28"/>
        <v>SH-25-1819</v>
      </c>
      <c r="BS1830" s="109" t="s">
        <v>552</v>
      </c>
      <c r="BT1830" t="s">
        <v>92</v>
      </c>
      <c r="BU1830" t="s">
        <v>3712</v>
      </c>
    </row>
    <row r="1831" spans="1:73" hidden="1">
      <c r="A1831" s="103" t="s">
        <v>3713</v>
      </c>
      <c r="B1831" s="102">
        <v>45720</v>
      </c>
      <c r="C1831" s="104">
        <f>_xlfn.ISOWEEKNUM(Tabella2[[#This Row],[Date]])</f>
        <v>10</v>
      </c>
      <c r="D1831" s="104" t="s">
        <v>326</v>
      </c>
      <c r="E1831" s="104" t="s">
        <v>327</v>
      </c>
      <c r="F1831" s="104">
        <v>64</v>
      </c>
      <c r="G1831" s="104" t="s">
        <v>257</v>
      </c>
      <c r="H1831" s="105">
        <v>31</v>
      </c>
      <c r="I1831" s="104" t="s">
        <v>258</v>
      </c>
      <c r="J1831" s="104"/>
      <c r="K1831" s="104" t="s">
        <v>83</v>
      </c>
      <c r="L1831" s="104" t="s">
        <v>259</v>
      </c>
      <c r="M1831" s="104" t="s">
        <v>386</v>
      </c>
      <c r="N1831" s="104"/>
      <c r="O1831" s="106"/>
      <c r="P1831" s="111" t="s">
        <v>3511</v>
      </c>
      <c r="Q1831" s="153" t="s">
        <v>550</v>
      </c>
      <c r="R1831" s="153" t="s">
        <v>665</v>
      </c>
      <c r="S1831" s="153">
        <v>4.1666666666666657E-2</v>
      </c>
      <c r="T1831" s="153">
        <v>0.58333333333333337</v>
      </c>
      <c r="U1831" s="153">
        <v>0.625</v>
      </c>
      <c r="V1831" s="153">
        <f>IF(ISBLANK(T1831),"",Tabella2[[#This Row],[ACT STOP]]-Tabella2[[#This Row],[ACT START]])</f>
        <v>4.166666666666663E-2</v>
      </c>
      <c r="W1831" s="104" t="s">
        <v>92</v>
      </c>
      <c r="X1831" s="104" t="s">
        <v>91</v>
      </c>
      <c r="Y1831" s="110"/>
      <c r="Z1831" s="106"/>
      <c r="AA1831" s="104"/>
      <c r="AB1831" s="107"/>
      <c r="AC1831" s="72">
        <v>1</v>
      </c>
      <c r="AH1831" s="70"/>
      <c r="AI1831" s="70"/>
      <c r="AJ1831">
        <v>0</v>
      </c>
      <c r="AL1831" s="70"/>
      <c r="BM1831" s="135">
        <v>0.58333333333333337</v>
      </c>
      <c r="BN1831" s="136">
        <v>0.625</v>
      </c>
      <c r="BO1831" s="101"/>
      <c r="BR1831" s="109" t="str">
        <f t="shared" si="28"/>
        <v>SH-25-1820</v>
      </c>
      <c r="BS1831" s="109" t="s">
        <v>345</v>
      </c>
      <c r="BT1831" t="s">
        <v>92</v>
      </c>
      <c r="BU1831" t="s">
        <v>3714</v>
      </c>
    </row>
    <row r="1832" spans="1:73" hidden="1">
      <c r="A1832" s="103" t="s">
        <v>3715</v>
      </c>
      <c r="B1832" s="102">
        <v>45720</v>
      </c>
      <c r="C1832" s="104">
        <f>_xlfn.ISOWEEKNUM(Tabella2[[#This Row],[Date]])</f>
        <v>10</v>
      </c>
      <c r="D1832" s="104" t="s">
        <v>13714</v>
      </c>
      <c r="E1832" s="104" t="s">
        <v>284</v>
      </c>
      <c r="F1832" s="104">
        <v>49</v>
      </c>
      <c r="G1832" s="104" t="s">
        <v>284</v>
      </c>
      <c r="H1832" s="105">
        <v>9</v>
      </c>
      <c r="I1832" s="104"/>
      <c r="J1832" s="104" t="s">
        <v>258</v>
      </c>
      <c r="K1832" s="104" t="s">
        <v>80</v>
      </c>
      <c r="L1832" s="104" t="s">
        <v>259</v>
      </c>
      <c r="M1832" s="104" t="s">
        <v>276</v>
      </c>
      <c r="N1832" s="104"/>
      <c r="O1832" s="106"/>
      <c r="P1832" s="111" t="s">
        <v>546</v>
      </c>
      <c r="Q1832" s="153" t="s">
        <v>550</v>
      </c>
      <c r="R1832" s="153" t="s">
        <v>665</v>
      </c>
      <c r="S1832" s="153">
        <v>4.1666666666666657E-2</v>
      </c>
      <c r="T1832" s="153" t="s">
        <v>550</v>
      </c>
      <c r="U1832" s="153" t="s">
        <v>665</v>
      </c>
      <c r="V1832" s="153">
        <f>IF(ISBLANK(T1832),"",Tabella2[[#This Row],[ACT STOP]]-Tabella2[[#This Row],[ACT START]])</f>
        <v>4.166666666666663E-2</v>
      </c>
      <c r="W1832" s="104" t="s">
        <v>92</v>
      </c>
      <c r="X1832" s="104" t="s">
        <v>91</v>
      </c>
      <c r="Y1832" s="110"/>
      <c r="Z1832" s="106"/>
      <c r="AA1832" s="104"/>
      <c r="AB1832" s="107"/>
      <c r="AC1832" s="72">
        <v>1</v>
      </c>
      <c r="AH1832" s="70"/>
      <c r="AI1832" s="70"/>
      <c r="AJ1832">
        <v>0</v>
      </c>
      <c r="AL1832" s="70"/>
      <c r="BM1832" s="135" t="s">
        <v>550</v>
      </c>
      <c r="BN1832" s="136" t="s">
        <v>665</v>
      </c>
      <c r="BO1832" s="101"/>
      <c r="BR1832" s="109" t="str">
        <f t="shared" si="28"/>
        <v>SH-25-1821</v>
      </c>
      <c r="BS1832" s="109" t="s">
        <v>339</v>
      </c>
      <c r="BT1832" t="s">
        <v>92</v>
      </c>
      <c r="BU1832" t="s">
        <v>3716</v>
      </c>
    </row>
    <row r="1833" spans="1:73" hidden="1">
      <c r="A1833" s="103" t="s">
        <v>3717</v>
      </c>
      <c r="B1833" s="102">
        <v>45720</v>
      </c>
      <c r="C1833" s="104">
        <f>_xlfn.ISOWEEKNUM(Tabella2[[#This Row],[Date]])</f>
        <v>10</v>
      </c>
      <c r="D1833" s="104" t="s">
        <v>321</v>
      </c>
      <c r="E1833" s="104" t="s">
        <v>284</v>
      </c>
      <c r="F1833" s="104">
        <v>51</v>
      </c>
      <c r="G1833" s="104" t="s">
        <v>257</v>
      </c>
      <c r="H1833" s="105">
        <v>2</v>
      </c>
      <c r="I1833" s="104"/>
      <c r="J1833" s="104" t="s">
        <v>258</v>
      </c>
      <c r="K1833" s="104" t="s">
        <v>81</v>
      </c>
      <c r="L1833" s="104" t="s">
        <v>259</v>
      </c>
      <c r="M1833" s="104" t="s">
        <v>328</v>
      </c>
      <c r="N1833" s="104"/>
      <c r="O1833" s="106"/>
      <c r="P1833" s="111" t="s">
        <v>524</v>
      </c>
      <c r="Q1833" s="153" t="s">
        <v>550</v>
      </c>
      <c r="R1833" s="153" t="s">
        <v>665</v>
      </c>
      <c r="S1833" s="153">
        <v>4.1666666666666657E-2</v>
      </c>
      <c r="T1833" s="153">
        <v>0.59722222222222221</v>
      </c>
      <c r="U1833" s="153">
        <v>0.63888888888888884</v>
      </c>
      <c r="V1833" s="153">
        <f>IF(ISBLANK(T1833),"",Tabella2[[#This Row],[ACT STOP]]-Tabella2[[#This Row],[ACT START]])</f>
        <v>4.166666666666663E-2</v>
      </c>
      <c r="W1833" s="104" t="s">
        <v>92</v>
      </c>
      <c r="X1833" s="104" t="s">
        <v>91</v>
      </c>
      <c r="Y1833" s="110"/>
      <c r="Z1833" s="106"/>
      <c r="AA1833" s="104"/>
      <c r="AB1833" s="107"/>
      <c r="AC1833" s="72">
        <v>1</v>
      </c>
      <c r="AH1833" s="70"/>
      <c r="AI1833" s="70"/>
      <c r="AJ1833">
        <v>0</v>
      </c>
      <c r="AL1833" s="70"/>
      <c r="BL1833" t="s">
        <v>3718</v>
      </c>
      <c r="BM1833" s="135">
        <v>0.59722222222222221</v>
      </c>
      <c r="BN1833" s="136">
        <v>0.63888888888888884</v>
      </c>
      <c r="BO1833" s="101">
        <v>1.388888888888889E-2</v>
      </c>
      <c r="BQ1833" t="s">
        <v>102</v>
      </c>
      <c r="BR1833" s="109" t="str">
        <f t="shared" si="28"/>
        <v>SH-25-1822</v>
      </c>
      <c r="BS1833" s="109" t="s">
        <v>368</v>
      </c>
      <c r="BT1833" t="s">
        <v>92</v>
      </c>
      <c r="BU1833" t="s">
        <v>3719</v>
      </c>
    </row>
    <row r="1834" spans="1:73" hidden="1">
      <c r="A1834" s="103" t="s">
        <v>3720</v>
      </c>
      <c r="B1834" s="102">
        <v>45720</v>
      </c>
      <c r="C1834" s="104">
        <f>_xlfn.ISOWEEKNUM(Tabella2[[#This Row],[Date]])</f>
        <v>10</v>
      </c>
      <c r="D1834" s="104" t="s">
        <v>370</v>
      </c>
      <c r="E1834" s="104" t="s">
        <v>256</v>
      </c>
      <c r="F1834" s="104">
        <v>51</v>
      </c>
      <c r="G1834" s="104" t="s">
        <v>257</v>
      </c>
      <c r="H1834" s="105">
        <v>12</v>
      </c>
      <c r="I1834" s="104" t="s">
        <v>258</v>
      </c>
      <c r="J1834" s="104"/>
      <c r="K1834" s="104" t="s">
        <v>79</v>
      </c>
      <c r="L1834" s="104" t="s">
        <v>299</v>
      </c>
      <c r="M1834" s="104" t="s">
        <v>276</v>
      </c>
      <c r="N1834" s="104"/>
      <c r="O1834" s="106" t="str">
        <f>A437</f>
        <v>12839</v>
      </c>
      <c r="P1834" s="111" t="s">
        <v>2791</v>
      </c>
      <c r="Q1834" s="153" t="s">
        <v>519</v>
      </c>
      <c r="R1834" s="153" t="s">
        <v>520</v>
      </c>
      <c r="S1834" s="153">
        <v>4.1666666666666657E-2</v>
      </c>
      <c r="T1834" s="153" t="s">
        <v>519</v>
      </c>
      <c r="U1834" s="153" t="s">
        <v>520</v>
      </c>
      <c r="V1834" s="153">
        <f>IF(ISBLANK(T1834),"",Tabella2[[#This Row],[ACT STOP]]-Tabella2[[#This Row],[ACT START]])</f>
        <v>4.166666666666663E-2</v>
      </c>
      <c r="W1834" s="104" t="s">
        <v>92</v>
      </c>
      <c r="X1834" s="104" t="s">
        <v>91</v>
      </c>
      <c r="Y1834" s="110"/>
      <c r="Z1834" s="106"/>
      <c r="AA1834" s="104"/>
      <c r="AB1834" s="107"/>
      <c r="AC1834" s="72">
        <v>1</v>
      </c>
      <c r="AH1834" s="70"/>
      <c r="AI1834" s="70"/>
      <c r="AJ1834">
        <v>0</v>
      </c>
      <c r="AL1834" s="70"/>
      <c r="BM1834" s="135" t="s">
        <v>519</v>
      </c>
      <c r="BN1834" s="136" t="s">
        <v>520</v>
      </c>
      <c r="BO1834" s="101"/>
      <c r="BR1834" s="109" t="str">
        <f t="shared" si="28"/>
        <v>SH-25-1823</v>
      </c>
      <c r="BS1834" s="109" t="s">
        <v>266</v>
      </c>
      <c r="BT1834" t="s">
        <v>92</v>
      </c>
      <c r="BU1834" t="s">
        <v>3721</v>
      </c>
    </row>
    <row r="1835" spans="1:73" hidden="1">
      <c r="A1835" s="103" t="s">
        <v>3722</v>
      </c>
      <c r="B1835" s="102">
        <v>45720</v>
      </c>
      <c r="C1835" s="104">
        <f>_xlfn.ISOWEEKNUM(Tabella2[[#This Row],[Date]])</f>
        <v>10</v>
      </c>
      <c r="D1835" s="104" t="s">
        <v>509</v>
      </c>
      <c r="E1835" s="104" t="s">
        <v>284</v>
      </c>
      <c r="F1835" s="104">
        <v>71</v>
      </c>
      <c r="G1835" s="104" t="s">
        <v>284</v>
      </c>
      <c r="H1835" s="105">
        <v>23</v>
      </c>
      <c r="I1835" s="104"/>
      <c r="J1835" s="104" t="s">
        <v>258</v>
      </c>
      <c r="K1835" s="104" t="s">
        <v>81</v>
      </c>
      <c r="L1835" s="104" t="s">
        <v>259</v>
      </c>
      <c r="M1835" s="104" t="s">
        <v>276</v>
      </c>
      <c r="N1835" s="104"/>
      <c r="O1835" s="106"/>
      <c r="P1835" s="111" t="s">
        <v>3000</v>
      </c>
      <c r="Q1835" s="153" t="s">
        <v>519</v>
      </c>
      <c r="R1835" s="153" t="s">
        <v>520</v>
      </c>
      <c r="S1835" s="153">
        <v>4.1666666666666657E-2</v>
      </c>
      <c r="T1835" s="153">
        <v>0.64583333333333337</v>
      </c>
      <c r="U1835" s="153">
        <v>0.6875</v>
      </c>
      <c r="V1835" s="153">
        <f>IF(ISBLANK(T1835),"",Tabella2[[#This Row],[ACT STOP]]-Tabella2[[#This Row],[ACT START]])</f>
        <v>4.166666666666663E-2</v>
      </c>
      <c r="W1835" s="104" t="s">
        <v>92</v>
      </c>
      <c r="X1835" s="104" t="s">
        <v>91</v>
      </c>
      <c r="Y1835" s="110"/>
      <c r="Z1835" s="106"/>
      <c r="AA1835" s="104"/>
      <c r="AB1835" s="107"/>
      <c r="AC1835" s="72">
        <v>1</v>
      </c>
      <c r="AH1835" s="70"/>
      <c r="AI1835" s="70"/>
      <c r="AJ1835">
        <v>0</v>
      </c>
      <c r="AL1835" s="70"/>
      <c r="BM1835" s="135">
        <v>0.64583333333333337</v>
      </c>
      <c r="BN1835" s="136">
        <v>0.6875</v>
      </c>
      <c r="BO1835" s="101"/>
      <c r="BR1835" s="109" t="str">
        <f t="shared" si="28"/>
        <v>SH-25-1824</v>
      </c>
      <c r="BS1835" s="109" t="s">
        <v>358</v>
      </c>
      <c r="BT1835" t="s">
        <v>92</v>
      </c>
      <c r="BU1835" t="s">
        <v>3723</v>
      </c>
    </row>
    <row r="1836" spans="1:73" hidden="1">
      <c r="A1836" s="103" t="s">
        <v>3724</v>
      </c>
      <c r="B1836" s="102">
        <v>45721</v>
      </c>
      <c r="C1836" s="104">
        <f>_xlfn.ISOWEEKNUM(Tabella2[[#This Row],[Date]])</f>
        <v>10</v>
      </c>
      <c r="D1836" s="104" t="s">
        <v>370</v>
      </c>
      <c r="E1836" s="104" t="s">
        <v>256</v>
      </c>
      <c r="F1836" s="104">
        <v>54</v>
      </c>
      <c r="G1836" s="104" t="s">
        <v>284</v>
      </c>
      <c r="H1836" s="105">
        <v>9</v>
      </c>
      <c r="I1836" s="104" t="s">
        <v>258</v>
      </c>
      <c r="J1836" s="104"/>
      <c r="K1836" s="104" t="s">
        <v>79</v>
      </c>
      <c r="L1836" s="104" t="s">
        <v>299</v>
      </c>
      <c r="M1836" s="104" t="s">
        <v>276</v>
      </c>
      <c r="N1836" s="104"/>
      <c r="O1836" s="108" t="str">
        <f>A439</f>
        <v>12841</v>
      </c>
      <c r="P1836" s="111" t="s">
        <v>2947</v>
      </c>
      <c r="Q1836" s="153" t="s">
        <v>286</v>
      </c>
      <c r="R1836" s="153" t="s">
        <v>631</v>
      </c>
      <c r="S1836" s="153">
        <v>4.1666666666666657E-2</v>
      </c>
      <c r="T1836" s="153">
        <v>0.34027777777777779</v>
      </c>
      <c r="U1836" s="153">
        <v>0.375</v>
      </c>
      <c r="V1836" s="153">
        <f>IF(ISBLANK(T1836),"",Tabella2[[#This Row],[ACT STOP]]-Tabella2[[#This Row],[ACT START]])</f>
        <v>3.472222222222221E-2</v>
      </c>
      <c r="W1836" s="104" t="s">
        <v>92</v>
      </c>
      <c r="X1836" s="104" t="s">
        <v>91</v>
      </c>
      <c r="Y1836" s="110"/>
      <c r="Z1836" s="106"/>
      <c r="AA1836" s="104"/>
      <c r="AB1836" s="107"/>
      <c r="AC1836" s="72">
        <v>1</v>
      </c>
      <c r="AH1836" s="70"/>
      <c r="AI1836" s="70"/>
      <c r="AJ1836">
        <v>0</v>
      </c>
      <c r="AL1836" s="70"/>
      <c r="BM1836" s="135">
        <v>0.34027777777777779</v>
      </c>
      <c r="BN1836" s="136">
        <v>0.375</v>
      </c>
      <c r="BO1836" s="101"/>
      <c r="BR1836" s="109" t="str">
        <f t="shared" si="28"/>
        <v>SH-25-1825</v>
      </c>
      <c r="BS1836" s="109" t="s">
        <v>339</v>
      </c>
      <c r="BT1836" t="s">
        <v>92</v>
      </c>
      <c r="BU1836" t="s">
        <v>3725</v>
      </c>
    </row>
    <row r="1837" spans="1:73" hidden="1">
      <c r="A1837" s="103" t="s">
        <v>3726</v>
      </c>
      <c r="B1837" s="102">
        <v>45721</v>
      </c>
      <c r="C1837" s="104">
        <f>_xlfn.ISOWEEKNUM(Tabella2[[#This Row],[Date]])</f>
        <v>10</v>
      </c>
      <c r="D1837" s="104" t="s">
        <v>1914</v>
      </c>
      <c r="E1837" s="104" t="s">
        <v>284</v>
      </c>
      <c r="F1837" s="104">
        <v>39</v>
      </c>
      <c r="G1837" s="104" t="s">
        <v>257</v>
      </c>
      <c r="H1837" s="105">
        <v>2</v>
      </c>
      <c r="I1837" s="104"/>
      <c r="J1837" s="104" t="s">
        <v>258</v>
      </c>
      <c r="K1837" s="104" t="s">
        <v>80</v>
      </c>
      <c r="L1837" s="104" t="s">
        <v>259</v>
      </c>
      <c r="M1837" s="104" t="s">
        <v>269</v>
      </c>
      <c r="N1837" s="104"/>
      <c r="O1837" s="106"/>
      <c r="P1837" s="111" t="s">
        <v>1814</v>
      </c>
      <c r="Q1837" s="153" t="s">
        <v>286</v>
      </c>
      <c r="R1837" s="153" t="s">
        <v>631</v>
      </c>
      <c r="S1837" s="153">
        <v>4.1666666666666657E-2</v>
      </c>
      <c r="T1837" s="153">
        <v>0.33333333333333331</v>
      </c>
      <c r="U1837" s="153">
        <v>0.375</v>
      </c>
      <c r="V1837" s="153">
        <f>IF(ISBLANK(T1837),"",Tabella2[[#This Row],[ACT STOP]]-Tabella2[[#This Row],[ACT START]])</f>
        <v>4.1666666666666685E-2</v>
      </c>
      <c r="W1837" s="104" t="s">
        <v>92</v>
      </c>
      <c r="X1837" s="104" t="s">
        <v>91</v>
      </c>
      <c r="Y1837" s="110"/>
      <c r="Z1837" s="106"/>
      <c r="AA1837" s="104"/>
      <c r="AB1837" s="107"/>
      <c r="AC1837" s="72">
        <v>1</v>
      </c>
      <c r="AH1837" s="70"/>
      <c r="AI1837" s="70"/>
      <c r="AJ1837">
        <v>0</v>
      </c>
      <c r="AL1837" s="70"/>
      <c r="BM1837" s="135">
        <v>0.33333333333333331</v>
      </c>
      <c r="BN1837" s="136">
        <v>0.375</v>
      </c>
      <c r="BO1837" s="101"/>
      <c r="BR1837" s="109" t="str">
        <f t="shared" si="28"/>
        <v>SH-25-1826</v>
      </c>
      <c r="BS1837" s="109" t="s">
        <v>368</v>
      </c>
      <c r="BT1837" t="s">
        <v>92</v>
      </c>
      <c r="BU1837" t="s">
        <v>3727</v>
      </c>
    </row>
    <row r="1838" spans="1:73" hidden="1">
      <c r="A1838" s="103" t="s">
        <v>3728</v>
      </c>
      <c r="B1838" s="102">
        <v>45721</v>
      </c>
      <c r="C1838" s="104">
        <f>_xlfn.ISOWEEKNUM(Tabella2[[#This Row],[Date]])</f>
        <v>10</v>
      </c>
      <c r="D1838" s="104" t="s">
        <v>1914</v>
      </c>
      <c r="E1838" s="104" t="s">
        <v>284</v>
      </c>
      <c r="F1838" s="104">
        <v>40</v>
      </c>
      <c r="G1838" s="104" t="s">
        <v>284</v>
      </c>
      <c r="H1838" s="105">
        <v>23</v>
      </c>
      <c r="I1838" s="104"/>
      <c r="J1838" s="104" t="s">
        <v>258</v>
      </c>
      <c r="K1838" s="104" t="s">
        <v>81</v>
      </c>
      <c r="L1838" s="104" t="s">
        <v>259</v>
      </c>
      <c r="M1838" s="104" t="s">
        <v>269</v>
      </c>
      <c r="N1838" s="104"/>
      <c r="O1838" s="106"/>
      <c r="P1838" s="111" t="s">
        <v>1814</v>
      </c>
      <c r="Q1838" s="153" t="s">
        <v>286</v>
      </c>
      <c r="R1838" s="153" t="s">
        <v>631</v>
      </c>
      <c r="S1838" s="153">
        <v>4.1666666666666657E-2</v>
      </c>
      <c r="T1838" s="153">
        <v>0.33333333333333331</v>
      </c>
      <c r="U1838" s="153">
        <v>0.375</v>
      </c>
      <c r="V1838" s="153">
        <f>IF(ISBLANK(T1838),"",Tabella2[[#This Row],[ACT STOP]]-Tabella2[[#This Row],[ACT START]])</f>
        <v>4.1666666666666685E-2</v>
      </c>
      <c r="W1838" s="104" t="s">
        <v>92</v>
      </c>
      <c r="X1838" s="104" t="s">
        <v>91</v>
      </c>
      <c r="Y1838" s="110"/>
      <c r="Z1838" s="106"/>
      <c r="AA1838" s="104"/>
      <c r="AB1838" s="107"/>
      <c r="AC1838" s="72">
        <v>1</v>
      </c>
      <c r="AH1838" s="70"/>
      <c r="AI1838" s="70"/>
      <c r="AJ1838">
        <v>0</v>
      </c>
      <c r="AL1838" s="70"/>
      <c r="BM1838" s="135">
        <v>0.33333333333333331</v>
      </c>
      <c r="BN1838" s="136">
        <v>0.375</v>
      </c>
      <c r="BO1838" s="101"/>
      <c r="BR1838" s="109" t="str">
        <f t="shared" si="28"/>
        <v>SH-25-1827</v>
      </c>
      <c r="BS1838" s="109" t="s">
        <v>358</v>
      </c>
      <c r="BT1838" t="s">
        <v>92</v>
      </c>
      <c r="BU1838" t="s">
        <v>3729</v>
      </c>
    </row>
    <row r="1839" spans="1:73" hidden="1">
      <c r="A1839" s="103" t="s">
        <v>3730</v>
      </c>
      <c r="B1839" s="102">
        <v>45721</v>
      </c>
      <c r="C1839" s="104">
        <f>_xlfn.ISOWEEKNUM(Tabella2[[#This Row],[Date]])</f>
        <v>10</v>
      </c>
      <c r="D1839" s="104" t="s">
        <v>370</v>
      </c>
      <c r="E1839" s="104" t="s">
        <v>256</v>
      </c>
      <c r="F1839" s="104">
        <v>50</v>
      </c>
      <c r="G1839" s="104" t="s">
        <v>257</v>
      </c>
      <c r="H1839" s="105">
        <v>17</v>
      </c>
      <c r="I1839" s="104" t="s">
        <v>258</v>
      </c>
      <c r="J1839" s="104"/>
      <c r="K1839" s="104" t="s">
        <v>79</v>
      </c>
      <c r="L1839" s="104" t="s">
        <v>299</v>
      </c>
      <c r="M1839" s="104" t="s">
        <v>276</v>
      </c>
      <c r="N1839" s="104"/>
      <c r="O1839" s="108" t="str">
        <f>A440</f>
        <v>12842</v>
      </c>
      <c r="P1839" s="111" t="s">
        <v>2947</v>
      </c>
      <c r="Q1839" s="153" t="s">
        <v>262</v>
      </c>
      <c r="R1839" s="153" t="s">
        <v>263</v>
      </c>
      <c r="S1839" s="153">
        <v>4.1666666666666657E-2</v>
      </c>
      <c r="T1839" s="153" t="s">
        <v>262</v>
      </c>
      <c r="U1839" s="153" t="s">
        <v>263</v>
      </c>
      <c r="V1839" s="153">
        <f>IF(ISBLANK(T1839),"",Tabella2[[#This Row],[ACT STOP]]-Tabella2[[#This Row],[ACT START]])</f>
        <v>4.1666666666666685E-2</v>
      </c>
      <c r="W1839" s="104" t="s">
        <v>92</v>
      </c>
      <c r="X1839" s="104" t="s">
        <v>91</v>
      </c>
      <c r="Y1839" s="110"/>
      <c r="Z1839" s="106"/>
      <c r="AA1839" s="104"/>
      <c r="AB1839" s="107"/>
      <c r="AC1839" s="72">
        <v>1</v>
      </c>
      <c r="AH1839" s="70"/>
      <c r="AI1839" s="70"/>
      <c r="AJ1839">
        <v>0</v>
      </c>
      <c r="AL1839" s="70"/>
      <c r="BM1839" s="135" t="s">
        <v>262</v>
      </c>
      <c r="BN1839" s="136" t="s">
        <v>263</v>
      </c>
      <c r="BO1839" s="101"/>
      <c r="BR1839" s="109" t="str">
        <f t="shared" si="28"/>
        <v>SH-25-1828</v>
      </c>
      <c r="BS1839" s="109" t="s">
        <v>393</v>
      </c>
      <c r="BT1839" t="s">
        <v>92</v>
      </c>
      <c r="BU1839" t="s">
        <v>3731</v>
      </c>
    </row>
    <row r="1840" spans="1:73" hidden="1">
      <c r="A1840" s="103" t="s">
        <v>3732</v>
      </c>
      <c r="B1840" s="102">
        <v>45721</v>
      </c>
      <c r="C1840" s="104">
        <f>_xlfn.ISOWEEKNUM(Tabella2[[#This Row],[Date]])</f>
        <v>10</v>
      </c>
      <c r="D1840" s="104" t="s">
        <v>478</v>
      </c>
      <c r="E1840" s="104" t="s">
        <v>284</v>
      </c>
      <c r="F1840" s="104">
        <v>64</v>
      </c>
      <c r="G1840" s="104" t="s">
        <v>257</v>
      </c>
      <c r="H1840" s="105">
        <v>5</v>
      </c>
      <c r="I1840" s="104"/>
      <c r="J1840" s="104" t="s">
        <v>258</v>
      </c>
      <c r="K1840" s="104" t="s">
        <v>83</v>
      </c>
      <c r="L1840" s="104" t="s">
        <v>259</v>
      </c>
      <c r="M1840" s="104" t="s">
        <v>276</v>
      </c>
      <c r="N1840" s="104"/>
      <c r="O1840" s="106"/>
      <c r="P1840" s="111" t="s">
        <v>462</v>
      </c>
      <c r="Q1840" s="153" t="s">
        <v>262</v>
      </c>
      <c r="R1840" s="153" t="s">
        <v>263</v>
      </c>
      <c r="S1840" s="153">
        <v>4.1666666666666657E-2</v>
      </c>
      <c r="T1840" s="153">
        <v>0.39583333333333331</v>
      </c>
      <c r="U1840" s="153">
        <v>0.4375</v>
      </c>
      <c r="V1840" s="153">
        <f>IF(ISBLANK(T1840),"",Tabella2[[#This Row],[ACT STOP]]-Tabella2[[#This Row],[ACT START]])</f>
        <v>4.1666666666666685E-2</v>
      </c>
      <c r="W1840" s="104" t="s">
        <v>92</v>
      </c>
      <c r="X1840" s="104" t="s">
        <v>91</v>
      </c>
      <c r="Y1840" s="110"/>
      <c r="Z1840" s="106"/>
      <c r="AA1840" s="104"/>
      <c r="AB1840" s="107"/>
      <c r="AC1840" s="72">
        <v>1</v>
      </c>
      <c r="AH1840" s="70"/>
      <c r="AI1840" s="70"/>
      <c r="AJ1840">
        <v>0</v>
      </c>
      <c r="AL1840" s="70"/>
      <c r="BM1840" s="135">
        <v>0.39583333333333331</v>
      </c>
      <c r="BN1840" s="136">
        <v>0.4375</v>
      </c>
      <c r="BO1840" s="101"/>
      <c r="BR1840" s="109" t="str">
        <f t="shared" si="28"/>
        <v>SH-25-1829</v>
      </c>
      <c r="BS1840" s="109" t="s">
        <v>416</v>
      </c>
      <c r="BT1840" t="s">
        <v>92</v>
      </c>
      <c r="BU1840" t="s">
        <v>3733</v>
      </c>
    </row>
    <row r="1841" spans="1:73" hidden="1">
      <c r="A1841" s="103" t="s">
        <v>3734</v>
      </c>
      <c r="B1841" s="102">
        <v>45721</v>
      </c>
      <c r="C1841" s="104">
        <f>_xlfn.ISOWEEKNUM(Tabella2[[#This Row],[Date]])</f>
        <v>10</v>
      </c>
      <c r="D1841" s="104" t="s">
        <v>574</v>
      </c>
      <c r="E1841" s="104" t="s">
        <v>284</v>
      </c>
      <c r="F1841" s="104">
        <v>66</v>
      </c>
      <c r="G1841" s="104" t="s">
        <v>257</v>
      </c>
      <c r="H1841" s="105">
        <v>12</v>
      </c>
      <c r="I1841" s="104"/>
      <c r="J1841" s="104" t="s">
        <v>258</v>
      </c>
      <c r="K1841" s="104" t="s">
        <v>80</v>
      </c>
      <c r="L1841" s="104" t="s">
        <v>259</v>
      </c>
      <c r="M1841" s="104" t="s">
        <v>276</v>
      </c>
      <c r="N1841" s="104"/>
      <c r="O1841" s="106"/>
      <c r="P1841" s="111" t="s">
        <v>467</v>
      </c>
      <c r="Q1841" s="153" t="s">
        <v>262</v>
      </c>
      <c r="R1841" s="153" t="s">
        <v>263</v>
      </c>
      <c r="S1841" s="153">
        <v>4.1666666666666657E-2</v>
      </c>
      <c r="T1841" s="153">
        <v>0.39583333333333331</v>
      </c>
      <c r="U1841" s="153">
        <v>0.4375</v>
      </c>
      <c r="V1841" s="153">
        <f>IF(ISBLANK(T1841),"",Tabella2[[#This Row],[ACT STOP]]-Tabella2[[#This Row],[ACT START]])</f>
        <v>4.1666666666666685E-2</v>
      </c>
      <c r="W1841" s="104" t="s">
        <v>92</v>
      </c>
      <c r="X1841" s="104" t="s">
        <v>91</v>
      </c>
      <c r="Y1841" s="110"/>
      <c r="Z1841" s="106"/>
      <c r="AA1841" s="104"/>
      <c r="AB1841" s="107"/>
      <c r="AC1841" s="72">
        <v>1</v>
      </c>
      <c r="AH1841" s="70"/>
      <c r="AI1841" s="70"/>
      <c r="AJ1841">
        <v>0</v>
      </c>
      <c r="AL1841" s="70"/>
      <c r="BM1841" s="135">
        <v>0.39583333333333331</v>
      </c>
      <c r="BN1841" s="136">
        <v>0.4375</v>
      </c>
      <c r="BO1841" s="101"/>
      <c r="BR1841" s="109" t="str">
        <f t="shared" si="28"/>
        <v>SH-25-1830</v>
      </c>
      <c r="BS1841" s="109" t="s">
        <v>266</v>
      </c>
      <c r="BT1841" t="s">
        <v>92</v>
      </c>
      <c r="BU1841" t="s">
        <v>3735</v>
      </c>
    </row>
    <row r="1842" spans="1:73" hidden="1">
      <c r="A1842" s="103" t="s">
        <v>3736</v>
      </c>
      <c r="B1842" s="102">
        <v>45721</v>
      </c>
      <c r="C1842" s="104">
        <f>_xlfn.ISOWEEKNUM(Tabella2[[#This Row],[Date]])</f>
        <v>10</v>
      </c>
      <c r="D1842" s="104" t="s">
        <v>574</v>
      </c>
      <c r="E1842" s="104" t="s">
        <v>284</v>
      </c>
      <c r="F1842" s="104">
        <v>67</v>
      </c>
      <c r="G1842" s="104" t="s">
        <v>284</v>
      </c>
      <c r="H1842" s="105">
        <v>22</v>
      </c>
      <c r="I1842" s="104"/>
      <c r="J1842" s="104" t="s">
        <v>258</v>
      </c>
      <c r="K1842" s="104" t="s">
        <v>81</v>
      </c>
      <c r="L1842" s="104" t="s">
        <v>259</v>
      </c>
      <c r="M1842" s="104" t="s">
        <v>276</v>
      </c>
      <c r="N1842" s="104"/>
      <c r="O1842" s="106"/>
      <c r="P1842" s="111" t="s">
        <v>467</v>
      </c>
      <c r="Q1842" s="153" t="s">
        <v>262</v>
      </c>
      <c r="R1842" s="153" t="s">
        <v>263</v>
      </c>
      <c r="S1842" s="153">
        <v>4.1666666666666657E-2</v>
      </c>
      <c r="T1842" s="153">
        <v>0.39583333333333331</v>
      </c>
      <c r="U1842" s="153">
        <v>0.44444444444444442</v>
      </c>
      <c r="V1842" s="153">
        <f>IF(ISBLANK(T1842),"",Tabella2[[#This Row],[ACT STOP]]-Tabella2[[#This Row],[ACT START]])</f>
        <v>4.8611111111111105E-2</v>
      </c>
      <c r="W1842" s="104" t="s">
        <v>92</v>
      </c>
      <c r="X1842" s="104" t="s">
        <v>91</v>
      </c>
      <c r="Y1842" s="110"/>
      <c r="Z1842" s="106"/>
      <c r="AA1842" s="104"/>
      <c r="AB1842" s="107"/>
      <c r="AC1842" s="72">
        <v>1</v>
      </c>
      <c r="AH1842" s="70"/>
      <c r="AI1842" s="70"/>
      <c r="AJ1842">
        <v>0</v>
      </c>
      <c r="AL1842" s="70"/>
      <c r="BM1842" s="135">
        <v>0.39583333333333331</v>
      </c>
      <c r="BN1842" s="136">
        <v>0.44444444444444442</v>
      </c>
      <c r="BO1842" s="101">
        <v>6.9444444444444441E-3</v>
      </c>
      <c r="BQ1842" t="s">
        <v>102</v>
      </c>
      <c r="BR1842" s="109" t="str">
        <f t="shared" si="28"/>
        <v>SH-25-1831</v>
      </c>
      <c r="BS1842" s="109" t="s">
        <v>295</v>
      </c>
      <c r="BT1842" t="s">
        <v>92</v>
      </c>
      <c r="BU1842" t="s">
        <v>3737</v>
      </c>
    </row>
    <row r="1843" spans="1:73" hidden="1">
      <c r="A1843" s="103" t="s">
        <v>3738</v>
      </c>
      <c r="B1843" s="102">
        <v>45721</v>
      </c>
      <c r="C1843" s="104">
        <f>_xlfn.ISOWEEKNUM(Tabella2[[#This Row],[Date]])</f>
        <v>10</v>
      </c>
      <c r="D1843" s="104" t="s">
        <v>326</v>
      </c>
      <c r="E1843" s="104" t="s">
        <v>327</v>
      </c>
      <c r="F1843" s="104">
        <v>67</v>
      </c>
      <c r="G1843" s="104" t="s">
        <v>257</v>
      </c>
      <c r="H1843" s="105">
        <v>2</v>
      </c>
      <c r="I1843" s="104" t="s">
        <v>258</v>
      </c>
      <c r="J1843" s="104"/>
      <c r="K1843" s="104" t="s">
        <v>79</v>
      </c>
      <c r="L1843" s="104" t="s">
        <v>299</v>
      </c>
      <c r="M1843" s="104" t="s">
        <v>386</v>
      </c>
      <c r="N1843" s="104"/>
      <c r="O1843" s="108" t="str">
        <f>A1844</f>
        <v>14246</v>
      </c>
      <c r="P1843" s="111" t="s">
        <v>3739</v>
      </c>
      <c r="Q1843" s="153" t="s">
        <v>499</v>
      </c>
      <c r="R1843" s="153" t="s">
        <v>511</v>
      </c>
      <c r="S1843" s="153">
        <v>4.1666666666666657E-2</v>
      </c>
      <c r="T1843" s="153" t="s">
        <v>499</v>
      </c>
      <c r="U1843" s="153" t="s">
        <v>511</v>
      </c>
      <c r="V1843" s="153">
        <f>IF(ISBLANK(T1843),"",Tabella2[[#This Row],[ACT STOP]]-Tabella2[[#This Row],[ACT START]])</f>
        <v>4.1666666666666685E-2</v>
      </c>
      <c r="W1843" s="104" t="s">
        <v>92</v>
      </c>
      <c r="X1843" s="104" t="s">
        <v>91</v>
      </c>
      <c r="Y1843" s="110"/>
      <c r="Z1843" s="106"/>
      <c r="AA1843" s="104"/>
      <c r="AB1843" s="107"/>
      <c r="AC1843" s="72">
        <v>1</v>
      </c>
      <c r="AH1843" s="70"/>
      <c r="AI1843" s="70"/>
      <c r="AJ1843">
        <v>0</v>
      </c>
      <c r="AL1843" s="70"/>
      <c r="BM1843" s="135" t="s">
        <v>499</v>
      </c>
      <c r="BN1843" s="136" t="s">
        <v>511</v>
      </c>
      <c r="BO1843" s="101"/>
      <c r="BR1843" s="109" t="str">
        <f t="shared" si="28"/>
        <v>SH-25-1832</v>
      </c>
      <c r="BS1843" s="109" t="s">
        <v>368</v>
      </c>
      <c r="BT1843" t="s">
        <v>92</v>
      </c>
      <c r="BU1843" t="s">
        <v>3740</v>
      </c>
    </row>
    <row r="1844" spans="1:73" hidden="1">
      <c r="A1844" s="103" t="s">
        <v>3741</v>
      </c>
      <c r="B1844" s="102">
        <v>45721</v>
      </c>
      <c r="C1844" s="104">
        <f>_xlfn.ISOWEEKNUM(Tabella2[[#This Row],[Date]])</f>
        <v>10</v>
      </c>
      <c r="D1844" s="104" t="s">
        <v>326</v>
      </c>
      <c r="E1844" s="104" t="s">
        <v>327</v>
      </c>
      <c r="F1844" s="104">
        <v>64</v>
      </c>
      <c r="G1844" s="104" t="s">
        <v>284</v>
      </c>
      <c r="H1844" s="105">
        <v>23</v>
      </c>
      <c r="I1844" s="104" t="s">
        <v>258</v>
      </c>
      <c r="J1844" s="104"/>
      <c r="K1844" s="104" t="s">
        <v>78</v>
      </c>
      <c r="L1844" s="104" t="s">
        <v>299</v>
      </c>
      <c r="M1844" s="104" t="s">
        <v>386</v>
      </c>
      <c r="N1844" s="104"/>
      <c r="O1844" s="108" t="str">
        <f>A1843</f>
        <v>14245</v>
      </c>
      <c r="P1844" s="111" t="s">
        <v>3739</v>
      </c>
      <c r="Q1844" s="153">
        <v>0.45833333333333331</v>
      </c>
      <c r="R1844" s="153">
        <v>0.5</v>
      </c>
      <c r="S1844" s="153">
        <v>4.1666666666666657E-2</v>
      </c>
      <c r="T1844" s="153">
        <v>0.45833333333333331</v>
      </c>
      <c r="U1844" s="153">
        <v>0.5</v>
      </c>
      <c r="V1844" s="153">
        <f>IF(ISBLANK(T1844),"",Tabella2[[#This Row],[ACT STOP]]-Tabella2[[#This Row],[ACT START]])</f>
        <v>4.1666666666666685E-2</v>
      </c>
      <c r="W1844" s="104" t="s">
        <v>92</v>
      </c>
      <c r="X1844" s="104" t="s">
        <v>91</v>
      </c>
      <c r="Y1844" s="110"/>
      <c r="Z1844" s="106"/>
      <c r="AA1844" s="104"/>
      <c r="AB1844" s="107"/>
      <c r="AC1844" s="72">
        <v>1</v>
      </c>
      <c r="AH1844" s="70"/>
      <c r="AI1844" s="70"/>
      <c r="AJ1844">
        <v>0</v>
      </c>
      <c r="AL1844" s="70"/>
      <c r="BM1844" s="135">
        <v>0.45833333333333331</v>
      </c>
      <c r="BN1844" s="136">
        <v>0.5</v>
      </c>
      <c r="BO1844" s="101"/>
      <c r="BR1844" s="109" t="str">
        <f t="shared" si="28"/>
        <v>SH-25-1833</v>
      </c>
      <c r="BS1844" s="109" t="s">
        <v>358</v>
      </c>
      <c r="BT1844" t="s">
        <v>92</v>
      </c>
      <c r="BU1844" t="s">
        <v>3742</v>
      </c>
    </row>
    <row r="1845" spans="1:73" hidden="1">
      <c r="A1845" s="103" t="s">
        <v>3743</v>
      </c>
      <c r="B1845" s="102">
        <v>45721</v>
      </c>
      <c r="C1845" s="104">
        <f>_xlfn.ISOWEEKNUM(Tabella2[[#This Row],[Date]])</f>
        <v>10</v>
      </c>
      <c r="D1845" s="104" t="s">
        <v>1914</v>
      </c>
      <c r="E1845" s="104" t="s">
        <v>284</v>
      </c>
      <c r="F1845" s="104">
        <v>40</v>
      </c>
      <c r="G1845" s="104" t="s">
        <v>257</v>
      </c>
      <c r="H1845" s="105">
        <v>9</v>
      </c>
      <c r="I1845" s="104"/>
      <c r="J1845" s="104" t="s">
        <v>258</v>
      </c>
      <c r="K1845" s="104" t="s">
        <v>80</v>
      </c>
      <c r="L1845" s="104" t="s">
        <v>259</v>
      </c>
      <c r="M1845" s="104" t="s">
        <v>269</v>
      </c>
      <c r="N1845" s="104"/>
      <c r="O1845" s="106"/>
      <c r="P1845" s="111" t="s">
        <v>607</v>
      </c>
      <c r="Q1845" s="153" t="s">
        <v>499</v>
      </c>
      <c r="R1845" s="153" t="s">
        <v>511</v>
      </c>
      <c r="S1845" s="153">
        <v>4.1666666666666657E-2</v>
      </c>
      <c r="T1845" s="153" t="s">
        <v>499</v>
      </c>
      <c r="U1845" s="153" t="s">
        <v>511</v>
      </c>
      <c r="V1845" s="153">
        <f>IF(ISBLANK(T1845),"",Tabella2[[#This Row],[ACT STOP]]-Tabella2[[#This Row],[ACT START]])</f>
        <v>4.1666666666666685E-2</v>
      </c>
      <c r="W1845" s="104" t="s">
        <v>92</v>
      </c>
      <c r="X1845" s="104" t="s">
        <v>91</v>
      </c>
      <c r="Y1845" s="110"/>
      <c r="Z1845" s="106"/>
      <c r="AA1845" s="104"/>
      <c r="AB1845" s="107"/>
      <c r="AC1845" s="72">
        <v>1</v>
      </c>
      <c r="AH1845" s="70"/>
      <c r="AI1845" s="70"/>
      <c r="AJ1845">
        <v>0</v>
      </c>
      <c r="AL1845" s="70"/>
      <c r="BM1845" s="135" t="s">
        <v>499</v>
      </c>
      <c r="BN1845" s="136" t="s">
        <v>511</v>
      </c>
      <c r="BO1845" s="101"/>
      <c r="BR1845" s="109" t="str">
        <f t="shared" si="28"/>
        <v>SH-25-1834</v>
      </c>
      <c r="BS1845" s="109" t="s">
        <v>318</v>
      </c>
      <c r="BT1845" t="s">
        <v>92</v>
      </c>
      <c r="BU1845" t="s">
        <v>3744</v>
      </c>
    </row>
    <row r="1846" spans="1:73" hidden="1">
      <c r="A1846" s="103" t="s">
        <v>3745</v>
      </c>
      <c r="B1846" s="102">
        <v>45721</v>
      </c>
      <c r="C1846" s="104">
        <f>_xlfn.ISOWEEKNUM(Tabella2[[#This Row],[Date]])</f>
        <v>10</v>
      </c>
      <c r="D1846" s="104" t="s">
        <v>1914</v>
      </c>
      <c r="E1846" s="104" t="s">
        <v>284</v>
      </c>
      <c r="F1846" s="104">
        <v>39</v>
      </c>
      <c r="G1846" s="104" t="s">
        <v>284</v>
      </c>
      <c r="H1846" s="105">
        <v>9</v>
      </c>
      <c r="I1846" s="104"/>
      <c r="J1846" s="104" t="s">
        <v>258</v>
      </c>
      <c r="K1846" s="104" t="s">
        <v>81</v>
      </c>
      <c r="L1846" s="104" t="s">
        <v>259</v>
      </c>
      <c r="M1846" s="104" t="s">
        <v>269</v>
      </c>
      <c r="N1846" s="104"/>
      <c r="O1846" s="106"/>
      <c r="P1846" s="111" t="s">
        <v>607</v>
      </c>
      <c r="Q1846" s="153" t="s">
        <v>499</v>
      </c>
      <c r="R1846" s="153" t="s">
        <v>511</v>
      </c>
      <c r="S1846" s="153">
        <v>4.1666666666666657E-2</v>
      </c>
      <c r="T1846" s="153" t="s">
        <v>499</v>
      </c>
      <c r="U1846" s="153" t="s">
        <v>511</v>
      </c>
      <c r="V1846" s="153">
        <f>IF(ISBLANK(T1846),"",Tabella2[[#This Row],[ACT STOP]]-Tabella2[[#This Row],[ACT START]])</f>
        <v>4.1666666666666685E-2</v>
      </c>
      <c r="W1846" s="104" t="s">
        <v>92</v>
      </c>
      <c r="X1846" s="104" t="s">
        <v>91</v>
      </c>
      <c r="Y1846" s="110"/>
      <c r="Z1846" s="106"/>
      <c r="AA1846" s="104"/>
      <c r="AB1846" s="107"/>
      <c r="AC1846" s="72">
        <v>1</v>
      </c>
      <c r="AH1846" s="70"/>
      <c r="AI1846" s="70"/>
      <c r="AJ1846">
        <v>0</v>
      </c>
      <c r="AL1846" s="70"/>
      <c r="BM1846" s="135" t="s">
        <v>499</v>
      </c>
      <c r="BN1846" s="136" t="s">
        <v>511</v>
      </c>
      <c r="BO1846" s="101"/>
      <c r="BR1846" s="109" t="str">
        <f t="shared" si="28"/>
        <v>SH-25-1835</v>
      </c>
      <c r="BS1846" s="109" t="s">
        <v>339</v>
      </c>
      <c r="BT1846" t="s">
        <v>92</v>
      </c>
      <c r="BU1846" t="s">
        <v>3746</v>
      </c>
    </row>
    <row r="1847" spans="1:73" hidden="1">
      <c r="A1847" s="103" t="s">
        <v>3747</v>
      </c>
      <c r="B1847" s="102">
        <v>45721</v>
      </c>
      <c r="C1847" s="104">
        <f>_xlfn.ISOWEEKNUM(Tabella2[[#This Row],[Date]])</f>
        <v>10</v>
      </c>
      <c r="D1847" s="104" t="s">
        <v>326</v>
      </c>
      <c r="E1847" s="104" t="s">
        <v>327</v>
      </c>
      <c r="F1847" s="104">
        <v>68</v>
      </c>
      <c r="G1847" s="104" t="s">
        <v>257</v>
      </c>
      <c r="H1847" s="105">
        <v>17</v>
      </c>
      <c r="I1847" s="104" t="s">
        <v>258</v>
      </c>
      <c r="J1847" s="104"/>
      <c r="K1847" s="104" t="s">
        <v>79</v>
      </c>
      <c r="L1847" s="104" t="s">
        <v>299</v>
      </c>
      <c r="M1847" s="104" t="s">
        <v>386</v>
      </c>
      <c r="N1847" s="104"/>
      <c r="O1847" s="108" t="str">
        <f>A1848</f>
        <v>14250</v>
      </c>
      <c r="P1847" s="111" t="s">
        <v>668</v>
      </c>
      <c r="Q1847" s="153" t="s">
        <v>271</v>
      </c>
      <c r="R1847" s="153" t="s">
        <v>272</v>
      </c>
      <c r="S1847" s="153">
        <v>4.1666666666666657E-2</v>
      </c>
      <c r="T1847" s="153" t="s">
        <v>271</v>
      </c>
      <c r="U1847" s="153" t="s">
        <v>272</v>
      </c>
      <c r="V1847" s="153">
        <f>IF(ISBLANK(T1847),"",Tabella2[[#This Row],[ACT STOP]]-Tabella2[[#This Row],[ACT START]])</f>
        <v>4.166666666666663E-2</v>
      </c>
      <c r="W1847" s="104" t="s">
        <v>92</v>
      </c>
      <c r="X1847" s="104" t="s">
        <v>91</v>
      </c>
      <c r="Y1847" s="110"/>
      <c r="Z1847" s="106"/>
      <c r="AA1847" s="104"/>
      <c r="AB1847" s="107"/>
      <c r="AC1847" s="72">
        <v>1</v>
      </c>
      <c r="AH1847" s="70"/>
      <c r="AI1847" s="70"/>
      <c r="AJ1847">
        <v>0</v>
      </c>
      <c r="AL1847" s="70"/>
      <c r="BM1847" s="135" t="s">
        <v>271</v>
      </c>
      <c r="BN1847" s="136" t="s">
        <v>272</v>
      </c>
      <c r="BO1847" s="101"/>
      <c r="BR1847" s="109" t="str">
        <f t="shared" si="28"/>
        <v>SH-25-1836</v>
      </c>
      <c r="BS1847" s="109" t="s">
        <v>393</v>
      </c>
      <c r="BT1847" t="s">
        <v>92</v>
      </c>
      <c r="BU1847" t="s">
        <v>3748</v>
      </c>
    </row>
    <row r="1848" spans="1:73" hidden="1">
      <c r="A1848" s="103" t="s">
        <v>3749</v>
      </c>
      <c r="B1848" s="102">
        <v>45721</v>
      </c>
      <c r="C1848" s="104">
        <f>_xlfn.ISOWEEKNUM(Tabella2[[#This Row],[Date]])</f>
        <v>10</v>
      </c>
      <c r="D1848" s="104" t="s">
        <v>326</v>
      </c>
      <c r="E1848" s="104" t="s">
        <v>327</v>
      </c>
      <c r="F1848" s="104">
        <v>65</v>
      </c>
      <c r="G1848" s="104" t="s">
        <v>257</v>
      </c>
      <c r="H1848" s="105">
        <v>12</v>
      </c>
      <c r="I1848" s="104" t="s">
        <v>258</v>
      </c>
      <c r="J1848" s="104"/>
      <c r="K1848" s="104" t="s">
        <v>78</v>
      </c>
      <c r="L1848" s="104" t="s">
        <v>299</v>
      </c>
      <c r="M1848" s="104" t="s">
        <v>386</v>
      </c>
      <c r="N1848" s="104"/>
      <c r="O1848" s="108" t="str">
        <f>A1847</f>
        <v>14249</v>
      </c>
      <c r="P1848" s="111" t="s">
        <v>668</v>
      </c>
      <c r="Q1848" s="153">
        <v>0.52083333333333337</v>
      </c>
      <c r="R1848" s="153">
        <v>0.5625</v>
      </c>
      <c r="S1848" s="153">
        <v>4.1666666666666657E-2</v>
      </c>
      <c r="T1848" s="153">
        <v>0.52083333333333337</v>
      </c>
      <c r="U1848" s="153">
        <v>0.5625</v>
      </c>
      <c r="V1848" s="153">
        <f>IF(ISBLANK(T1848),"",Tabella2[[#This Row],[ACT STOP]]-Tabella2[[#This Row],[ACT START]])</f>
        <v>4.166666666666663E-2</v>
      </c>
      <c r="W1848" s="104" t="s">
        <v>92</v>
      </c>
      <c r="X1848" s="104" t="s">
        <v>91</v>
      </c>
      <c r="Y1848" s="110"/>
      <c r="Z1848" s="106"/>
      <c r="AA1848" s="104"/>
      <c r="AB1848" s="107"/>
      <c r="AC1848" s="72">
        <v>1</v>
      </c>
      <c r="AH1848" s="70"/>
      <c r="AI1848" s="70"/>
      <c r="AJ1848">
        <v>0</v>
      </c>
      <c r="AL1848" s="70"/>
      <c r="BM1848" s="135">
        <v>0.52083333333333337</v>
      </c>
      <c r="BN1848" s="136">
        <v>0.5625</v>
      </c>
      <c r="BO1848" s="101"/>
      <c r="BR1848" s="109" t="str">
        <f t="shared" si="28"/>
        <v>SH-25-1837</v>
      </c>
      <c r="BS1848" s="109" t="s">
        <v>266</v>
      </c>
      <c r="BT1848" t="s">
        <v>92</v>
      </c>
      <c r="BU1848" t="s">
        <v>3750</v>
      </c>
    </row>
    <row r="1849" spans="1:73" hidden="1">
      <c r="A1849" s="103" t="s">
        <v>3751</v>
      </c>
      <c r="B1849" s="102">
        <v>45721</v>
      </c>
      <c r="C1849" s="104">
        <f>_xlfn.ISOWEEKNUM(Tabella2[[#This Row],[Date]])</f>
        <v>10</v>
      </c>
      <c r="D1849" s="104" t="s">
        <v>321</v>
      </c>
      <c r="E1849" s="104" t="s">
        <v>284</v>
      </c>
      <c r="F1849" s="104">
        <v>52</v>
      </c>
      <c r="G1849" s="104" t="s">
        <v>257</v>
      </c>
      <c r="H1849" s="105">
        <v>5</v>
      </c>
      <c r="I1849" s="104"/>
      <c r="J1849" s="104" t="s">
        <v>258</v>
      </c>
      <c r="K1849" s="104" t="s">
        <v>83</v>
      </c>
      <c r="L1849" s="104" t="s">
        <v>259</v>
      </c>
      <c r="M1849" s="104" t="s">
        <v>328</v>
      </c>
      <c r="N1849" s="104"/>
      <c r="O1849" s="106"/>
      <c r="P1849" s="111" t="s">
        <v>3752</v>
      </c>
      <c r="Q1849" s="153" t="s">
        <v>271</v>
      </c>
      <c r="R1849" s="153" t="s">
        <v>272</v>
      </c>
      <c r="S1849" s="153">
        <v>4.1666666666666657E-2</v>
      </c>
      <c r="T1849" s="153" t="s">
        <v>271</v>
      </c>
      <c r="U1849" s="153" t="s">
        <v>272</v>
      </c>
      <c r="V1849" s="153">
        <f>IF(ISBLANK(T1849),"",Tabella2[[#This Row],[ACT STOP]]-Tabella2[[#This Row],[ACT START]])</f>
        <v>4.166666666666663E-2</v>
      </c>
      <c r="W1849" s="104" t="s">
        <v>92</v>
      </c>
      <c r="X1849" s="104" t="s">
        <v>91</v>
      </c>
      <c r="Y1849" s="110"/>
      <c r="Z1849" s="106"/>
      <c r="AA1849" s="104"/>
      <c r="AB1849" s="107"/>
      <c r="AC1849" s="72">
        <v>1</v>
      </c>
      <c r="AH1849" s="70"/>
      <c r="AI1849" s="70"/>
      <c r="AJ1849">
        <v>0</v>
      </c>
      <c r="AL1849" s="70"/>
      <c r="BM1849" s="135" t="s">
        <v>271</v>
      </c>
      <c r="BN1849" s="136" t="s">
        <v>272</v>
      </c>
      <c r="BO1849" s="101"/>
      <c r="BR1849" s="109" t="str">
        <f t="shared" si="28"/>
        <v>SH-25-1838</v>
      </c>
      <c r="BS1849" s="109" t="s">
        <v>416</v>
      </c>
      <c r="BT1849" t="s">
        <v>92</v>
      </c>
      <c r="BU1849" t="s">
        <v>3753</v>
      </c>
    </row>
    <row r="1850" spans="1:73" hidden="1">
      <c r="A1850" s="103" t="s">
        <v>3754</v>
      </c>
      <c r="B1850" s="102">
        <v>45721</v>
      </c>
      <c r="C1850" s="104">
        <f>_xlfn.ISOWEEKNUM(Tabella2[[#This Row],[Date]])</f>
        <v>10</v>
      </c>
      <c r="D1850" s="104" t="s">
        <v>3529</v>
      </c>
      <c r="E1850" s="104" t="s">
        <v>284</v>
      </c>
      <c r="F1850" s="104">
        <v>68</v>
      </c>
      <c r="G1850" s="104" t="s">
        <v>284</v>
      </c>
      <c r="H1850" s="105">
        <v>22</v>
      </c>
      <c r="I1850" s="104"/>
      <c r="J1850" s="104" t="s">
        <v>258</v>
      </c>
      <c r="K1850" s="104" t="s">
        <v>80</v>
      </c>
      <c r="L1850" s="104" t="s">
        <v>259</v>
      </c>
      <c r="M1850" s="104" t="s">
        <v>276</v>
      </c>
      <c r="N1850" s="104"/>
      <c r="O1850" s="106"/>
      <c r="P1850" s="111" t="s">
        <v>1828</v>
      </c>
      <c r="Q1850" s="153" t="s">
        <v>271</v>
      </c>
      <c r="R1850" s="153" t="s">
        <v>272</v>
      </c>
      <c r="S1850" s="153">
        <v>4.1666666666666657E-2</v>
      </c>
      <c r="T1850" s="153" t="s">
        <v>271</v>
      </c>
      <c r="U1850" s="153">
        <v>0.55902777777777779</v>
      </c>
      <c r="V1850" s="153">
        <f>IF(ISBLANK(T1850),"",Tabella2[[#This Row],[ACT STOP]]-Tabella2[[#This Row],[ACT START]])</f>
        <v>3.819444444444442E-2</v>
      </c>
      <c r="W1850" s="104" t="s">
        <v>92</v>
      </c>
      <c r="X1850" s="104" t="s">
        <v>91</v>
      </c>
      <c r="Y1850" s="110"/>
      <c r="Z1850" s="106"/>
      <c r="AA1850" s="104"/>
      <c r="AB1850" s="107"/>
      <c r="AC1850" s="72">
        <v>1</v>
      </c>
      <c r="AH1850" s="70"/>
      <c r="AI1850" s="70"/>
      <c r="AJ1850">
        <v>0</v>
      </c>
      <c r="AL1850" s="70"/>
      <c r="BM1850" s="135" t="s">
        <v>271</v>
      </c>
      <c r="BN1850" s="136">
        <v>0.55902777777777779</v>
      </c>
      <c r="BO1850" s="101"/>
      <c r="BR1850" s="109" t="str">
        <f t="shared" si="28"/>
        <v>SH-25-1839</v>
      </c>
      <c r="BS1850" s="109" t="s">
        <v>295</v>
      </c>
      <c r="BT1850" t="s">
        <v>92</v>
      </c>
      <c r="BU1850" t="s">
        <v>3755</v>
      </c>
    </row>
    <row r="1851" spans="1:73" hidden="1">
      <c r="A1851" s="103" t="s">
        <v>3756</v>
      </c>
      <c r="B1851" s="102">
        <v>45721</v>
      </c>
      <c r="C1851" s="104">
        <f>_xlfn.ISOWEEKNUM(Tabella2[[#This Row],[Date]])</f>
        <v>10</v>
      </c>
      <c r="D1851" s="104" t="s">
        <v>3529</v>
      </c>
      <c r="E1851" s="104" t="s">
        <v>284</v>
      </c>
      <c r="F1851" s="104">
        <v>69</v>
      </c>
      <c r="G1851" s="104" t="s">
        <v>257</v>
      </c>
      <c r="H1851" s="105">
        <v>10</v>
      </c>
      <c r="I1851" s="104"/>
      <c r="J1851" s="104" t="s">
        <v>258</v>
      </c>
      <c r="K1851" s="104" t="s">
        <v>81</v>
      </c>
      <c r="L1851" s="104" t="s">
        <v>259</v>
      </c>
      <c r="M1851" s="104" t="s">
        <v>276</v>
      </c>
      <c r="N1851" s="104"/>
      <c r="O1851" s="106"/>
      <c r="P1851" s="111" t="s">
        <v>1828</v>
      </c>
      <c r="Q1851" s="153" t="s">
        <v>271</v>
      </c>
      <c r="R1851" s="153" t="s">
        <v>272</v>
      </c>
      <c r="S1851" s="153">
        <v>4.1666666666666657E-2</v>
      </c>
      <c r="T1851" s="153" t="s">
        <v>271</v>
      </c>
      <c r="U1851" s="153" t="s">
        <v>272</v>
      </c>
      <c r="V1851" s="153">
        <f>IF(ISBLANK(T1851),"",Tabella2[[#This Row],[ACT STOP]]-Tabella2[[#This Row],[ACT START]])</f>
        <v>4.166666666666663E-2</v>
      </c>
      <c r="W1851" s="104" t="s">
        <v>92</v>
      </c>
      <c r="X1851" s="104" t="s">
        <v>91</v>
      </c>
      <c r="Y1851" s="110"/>
      <c r="Z1851" s="106"/>
      <c r="AA1851" s="104"/>
      <c r="AB1851" s="107"/>
      <c r="AC1851" s="72">
        <v>1</v>
      </c>
      <c r="AH1851" s="70"/>
      <c r="AI1851" s="70"/>
      <c r="AJ1851">
        <v>0</v>
      </c>
      <c r="AL1851" s="70"/>
      <c r="BM1851" s="135" t="s">
        <v>271</v>
      </c>
      <c r="BN1851" s="136" t="s">
        <v>272</v>
      </c>
      <c r="BO1851" s="101"/>
      <c r="BR1851" s="109" t="str">
        <f t="shared" si="28"/>
        <v>SH-25-1840</v>
      </c>
      <c r="BS1851" s="109" t="s">
        <v>552</v>
      </c>
      <c r="BT1851" t="s">
        <v>92</v>
      </c>
      <c r="BU1851" t="s">
        <v>3757</v>
      </c>
    </row>
    <row r="1852" spans="1:73" hidden="1">
      <c r="A1852" s="103" t="s">
        <v>3758</v>
      </c>
      <c r="B1852" s="102">
        <v>45721</v>
      </c>
      <c r="C1852" s="104">
        <f>_xlfn.ISOWEEKNUM(Tabella2[[#This Row],[Date]])</f>
        <v>10</v>
      </c>
      <c r="D1852" s="104" t="s">
        <v>326</v>
      </c>
      <c r="E1852" s="104" t="s">
        <v>327</v>
      </c>
      <c r="F1852" s="104">
        <v>69</v>
      </c>
      <c r="G1852" s="104" t="s">
        <v>284</v>
      </c>
      <c r="H1852" s="105">
        <v>9</v>
      </c>
      <c r="I1852" s="104" t="s">
        <v>258</v>
      </c>
      <c r="J1852" s="104"/>
      <c r="K1852" s="104" t="s">
        <v>79</v>
      </c>
      <c r="L1852" s="104" t="s">
        <v>299</v>
      </c>
      <c r="M1852" s="104" t="s">
        <v>386</v>
      </c>
      <c r="N1852" s="104"/>
      <c r="O1852" s="108" t="str">
        <f>A1853</f>
        <v>14255</v>
      </c>
      <c r="P1852" s="111" t="s">
        <v>3739</v>
      </c>
      <c r="Q1852" s="153" t="s">
        <v>550</v>
      </c>
      <c r="R1852" s="153" t="s">
        <v>665</v>
      </c>
      <c r="S1852" s="153">
        <v>4.1666666666666657E-2</v>
      </c>
      <c r="T1852" s="153" t="s">
        <v>550</v>
      </c>
      <c r="U1852" s="153" t="s">
        <v>665</v>
      </c>
      <c r="V1852" s="153">
        <f>IF(ISBLANK(T1852),"",Tabella2[[#This Row],[ACT STOP]]-Tabella2[[#This Row],[ACT START]])</f>
        <v>4.166666666666663E-2</v>
      </c>
      <c r="W1852" s="104" t="s">
        <v>92</v>
      </c>
      <c r="X1852" s="104" t="s">
        <v>91</v>
      </c>
      <c r="Y1852" s="110"/>
      <c r="Z1852" s="106"/>
      <c r="AA1852" s="104"/>
      <c r="AB1852" s="107"/>
      <c r="AC1852" s="72">
        <v>1</v>
      </c>
      <c r="AH1852" s="70"/>
      <c r="AI1852" s="70"/>
      <c r="AJ1852">
        <v>0</v>
      </c>
      <c r="AL1852" s="70"/>
      <c r="BL1852" t="s">
        <v>3759</v>
      </c>
      <c r="BM1852" s="135" t="s">
        <v>550</v>
      </c>
      <c r="BN1852" s="136" t="s">
        <v>665</v>
      </c>
      <c r="BO1852" s="101"/>
      <c r="BR1852" s="109" t="str">
        <f t="shared" si="28"/>
        <v>SH-25-1841</v>
      </c>
      <c r="BS1852" s="109" t="s">
        <v>339</v>
      </c>
      <c r="BT1852" t="s">
        <v>92</v>
      </c>
      <c r="BU1852" t="s">
        <v>3760</v>
      </c>
    </row>
    <row r="1853" spans="1:73" hidden="1">
      <c r="A1853" s="103" t="s">
        <v>3761</v>
      </c>
      <c r="B1853" s="102">
        <v>45721</v>
      </c>
      <c r="C1853" s="104">
        <f>_xlfn.ISOWEEKNUM(Tabella2[[#This Row],[Date]])</f>
        <v>10</v>
      </c>
      <c r="D1853" s="104" t="s">
        <v>326</v>
      </c>
      <c r="E1853" s="104" t="s">
        <v>327</v>
      </c>
      <c r="F1853" s="104">
        <v>66</v>
      </c>
      <c r="G1853" s="104" t="s">
        <v>257</v>
      </c>
      <c r="H1853" s="105">
        <v>9</v>
      </c>
      <c r="I1853" s="104" t="s">
        <v>258</v>
      </c>
      <c r="J1853" s="104"/>
      <c r="K1853" s="104" t="s">
        <v>78</v>
      </c>
      <c r="L1853" s="104" t="s">
        <v>299</v>
      </c>
      <c r="M1853" s="104" t="s">
        <v>386</v>
      </c>
      <c r="N1853" s="104"/>
      <c r="O1853" s="108" t="str">
        <f>A1852</f>
        <v>14254</v>
      </c>
      <c r="P1853" s="111" t="s">
        <v>3739</v>
      </c>
      <c r="Q1853" s="153">
        <v>0.58333333333333337</v>
      </c>
      <c r="R1853" s="153">
        <v>0.625</v>
      </c>
      <c r="S1853" s="153">
        <v>4.1666666666666657E-2</v>
      </c>
      <c r="T1853" s="153">
        <v>0.58333333333333337</v>
      </c>
      <c r="U1853" s="153">
        <v>0.625</v>
      </c>
      <c r="V1853" s="153">
        <f>IF(ISBLANK(T1853),"",Tabella2[[#This Row],[ACT STOP]]-Tabella2[[#This Row],[ACT START]])</f>
        <v>4.166666666666663E-2</v>
      </c>
      <c r="W1853" s="104" t="s">
        <v>92</v>
      </c>
      <c r="X1853" s="104" t="s">
        <v>91</v>
      </c>
      <c r="Y1853" s="110"/>
      <c r="Z1853" s="106"/>
      <c r="AA1853" s="104"/>
      <c r="AB1853" s="107"/>
      <c r="AC1853" s="72">
        <v>1</v>
      </c>
      <c r="AH1853" s="70"/>
      <c r="AI1853" s="70"/>
      <c r="AJ1853">
        <v>0</v>
      </c>
      <c r="AL1853" s="70"/>
      <c r="BM1853" s="135">
        <v>0.58333333333333337</v>
      </c>
      <c r="BN1853" s="136">
        <v>0.625</v>
      </c>
      <c r="BO1853" s="101"/>
      <c r="BR1853" s="109" t="str">
        <f t="shared" si="28"/>
        <v>SH-25-1842</v>
      </c>
      <c r="BS1853" s="109" t="s">
        <v>318</v>
      </c>
      <c r="BT1853" t="s">
        <v>92</v>
      </c>
      <c r="BU1853" t="s">
        <v>3762</v>
      </c>
    </row>
    <row r="1854" spans="1:73" hidden="1">
      <c r="A1854" s="103" t="s">
        <v>3763</v>
      </c>
      <c r="B1854" s="102">
        <v>45721</v>
      </c>
      <c r="C1854" s="104">
        <f>_xlfn.ISOWEEKNUM(Tabella2[[#This Row],[Date]])</f>
        <v>10</v>
      </c>
      <c r="D1854" s="104" t="s">
        <v>321</v>
      </c>
      <c r="E1854" s="104" t="s">
        <v>284</v>
      </c>
      <c r="F1854" s="104">
        <v>51</v>
      </c>
      <c r="G1854" s="104" t="s">
        <v>257</v>
      </c>
      <c r="H1854" s="105">
        <v>2</v>
      </c>
      <c r="I1854" s="104"/>
      <c r="J1854" s="104" t="s">
        <v>258</v>
      </c>
      <c r="K1854" s="104" t="s">
        <v>83</v>
      </c>
      <c r="L1854" s="104" t="s">
        <v>259</v>
      </c>
      <c r="M1854" s="104" t="s">
        <v>328</v>
      </c>
      <c r="N1854" s="104"/>
      <c r="O1854" s="106"/>
      <c r="P1854" s="111" t="s">
        <v>3752</v>
      </c>
      <c r="Q1854" s="153" t="s">
        <v>550</v>
      </c>
      <c r="R1854" s="153" t="s">
        <v>665</v>
      </c>
      <c r="S1854" s="153">
        <v>4.1666666666666657E-2</v>
      </c>
      <c r="T1854" s="153" t="s">
        <v>550</v>
      </c>
      <c r="U1854" s="153" t="s">
        <v>665</v>
      </c>
      <c r="V1854" s="153">
        <f>IF(ISBLANK(T1854),"",Tabella2[[#This Row],[ACT STOP]]-Tabella2[[#This Row],[ACT START]])</f>
        <v>4.166666666666663E-2</v>
      </c>
      <c r="W1854" s="104" t="s">
        <v>92</v>
      </c>
      <c r="X1854" s="104" t="s">
        <v>91</v>
      </c>
      <c r="Y1854" s="110"/>
      <c r="Z1854" s="106"/>
      <c r="AA1854" s="104"/>
      <c r="AB1854" s="107"/>
      <c r="AC1854" s="72">
        <v>1</v>
      </c>
      <c r="AH1854" s="70"/>
      <c r="AI1854" s="70"/>
      <c r="AJ1854">
        <v>0</v>
      </c>
      <c r="AL1854" s="70"/>
      <c r="BM1854" s="135" t="s">
        <v>550</v>
      </c>
      <c r="BN1854" s="136" t="s">
        <v>665</v>
      </c>
      <c r="BO1854" s="101"/>
      <c r="BR1854" s="109" t="str">
        <f t="shared" si="28"/>
        <v>SH-25-1843</v>
      </c>
      <c r="BS1854" s="109" t="s">
        <v>368</v>
      </c>
      <c r="BT1854" t="s">
        <v>92</v>
      </c>
      <c r="BU1854" t="s">
        <v>3764</v>
      </c>
    </row>
    <row r="1855" spans="1:73" hidden="1">
      <c r="A1855" s="103" t="s">
        <v>3765</v>
      </c>
      <c r="B1855" s="102">
        <v>45721</v>
      </c>
      <c r="C1855" s="104">
        <f>_xlfn.ISOWEEKNUM(Tabella2[[#This Row],[Date]])</f>
        <v>10</v>
      </c>
      <c r="D1855" s="104" t="s">
        <v>509</v>
      </c>
      <c r="E1855" s="104" t="s">
        <v>284</v>
      </c>
      <c r="F1855" s="104">
        <v>70</v>
      </c>
      <c r="G1855" s="104" t="s">
        <v>284</v>
      </c>
      <c r="H1855" s="105">
        <v>23</v>
      </c>
      <c r="I1855" s="104"/>
      <c r="J1855" s="104" t="s">
        <v>258</v>
      </c>
      <c r="K1855" s="104" t="s">
        <v>80</v>
      </c>
      <c r="L1855" s="104" t="s">
        <v>259</v>
      </c>
      <c r="M1855" s="104" t="s">
        <v>276</v>
      </c>
      <c r="N1855" s="104"/>
      <c r="O1855" s="106"/>
      <c r="P1855" s="111" t="s">
        <v>1828</v>
      </c>
      <c r="Q1855" s="153" t="s">
        <v>550</v>
      </c>
      <c r="R1855" s="153" t="s">
        <v>665</v>
      </c>
      <c r="S1855" s="153">
        <v>4.1666666666666657E-2</v>
      </c>
      <c r="T1855" s="153" t="s">
        <v>550</v>
      </c>
      <c r="U1855" s="153" t="s">
        <v>665</v>
      </c>
      <c r="V1855" s="153">
        <f>IF(ISBLANK(T1855),"",Tabella2[[#This Row],[ACT STOP]]-Tabella2[[#This Row],[ACT START]])</f>
        <v>4.166666666666663E-2</v>
      </c>
      <c r="W1855" s="104" t="s">
        <v>92</v>
      </c>
      <c r="X1855" s="104" t="s">
        <v>91</v>
      </c>
      <c r="Y1855" s="110"/>
      <c r="Z1855" s="106"/>
      <c r="AA1855" s="104"/>
      <c r="AB1855" s="107"/>
      <c r="AC1855" s="72">
        <v>1</v>
      </c>
      <c r="AH1855" s="70"/>
      <c r="AI1855" s="70"/>
      <c r="AJ1855">
        <v>0</v>
      </c>
      <c r="AL1855" s="70"/>
      <c r="BM1855" s="135" t="s">
        <v>550</v>
      </c>
      <c r="BN1855" s="136" t="s">
        <v>665</v>
      </c>
      <c r="BO1855" s="101"/>
      <c r="BR1855" s="109" t="str">
        <f t="shared" si="28"/>
        <v>SH-25-1844</v>
      </c>
      <c r="BS1855" s="109" t="s">
        <v>358</v>
      </c>
      <c r="BT1855" t="s">
        <v>92</v>
      </c>
      <c r="BU1855" t="s">
        <v>3766</v>
      </c>
    </row>
    <row r="1856" spans="1:73" hidden="1">
      <c r="A1856" s="103" t="s">
        <v>3767</v>
      </c>
      <c r="B1856" s="102">
        <v>45721</v>
      </c>
      <c r="C1856" s="104">
        <f>_xlfn.ISOWEEKNUM(Tabella2[[#This Row],[Date]])</f>
        <v>10</v>
      </c>
      <c r="D1856" s="104" t="s">
        <v>509</v>
      </c>
      <c r="E1856" s="104" t="s">
        <v>284</v>
      </c>
      <c r="F1856" s="104">
        <v>71</v>
      </c>
      <c r="G1856" s="104" t="s">
        <v>284</v>
      </c>
      <c r="H1856" s="105">
        <v>5</v>
      </c>
      <c r="I1856" s="104"/>
      <c r="J1856" s="104" t="s">
        <v>258</v>
      </c>
      <c r="K1856" s="104" t="s">
        <v>81</v>
      </c>
      <c r="L1856" s="104" t="s">
        <v>259</v>
      </c>
      <c r="M1856" s="104" t="s">
        <v>276</v>
      </c>
      <c r="N1856" s="104"/>
      <c r="O1856" s="106"/>
      <c r="P1856" s="111" t="s">
        <v>1828</v>
      </c>
      <c r="Q1856" s="153" t="s">
        <v>550</v>
      </c>
      <c r="R1856" s="153" t="s">
        <v>665</v>
      </c>
      <c r="S1856" s="153">
        <v>4.1666666666666657E-2</v>
      </c>
      <c r="T1856" s="153" t="s">
        <v>550</v>
      </c>
      <c r="U1856" s="153" t="s">
        <v>665</v>
      </c>
      <c r="V1856" s="153">
        <f>IF(ISBLANK(T1856),"",Tabella2[[#This Row],[ACT STOP]]-Tabella2[[#This Row],[ACT START]])</f>
        <v>4.166666666666663E-2</v>
      </c>
      <c r="W1856" s="104" t="s">
        <v>92</v>
      </c>
      <c r="X1856" s="104" t="s">
        <v>91</v>
      </c>
      <c r="Y1856" s="110"/>
      <c r="Z1856" s="106"/>
      <c r="AA1856" s="104"/>
      <c r="AB1856" s="107"/>
      <c r="AC1856" s="72">
        <v>1</v>
      </c>
      <c r="AH1856" s="70"/>
      <c r="AI1856" s="70"/>
      <c r="AJ1856">
        <v>0</v>
      </c>
      <c r="AL1856" s="70"/>
      <c r="BM1856" s="135" t="s">
        <v>550</v>
      </c>
      <c r="BN1856" s="136" t="s">
        <v>665</v>
      </c>
      <c r="BO1856" s="101"/>
      <c r="BR1856" s="109" t="str">
        <f t="shared" si="28"/>
        <v>SH-25-1845</v>
      </c>
      <c r="BS1856" s="109" t="s">
        <v>288</v>
      </c>
      <c r="BT1856" t="s">
        <v>92</v>
      </c>
      <c r="BU1856" t="s">
        <v>3768</v>
      </c>
    </row>
    <row r="1857" spans="1:73" hidden="1">
      <c r="A1857" s="103" t="s">
        <v>3769</v>
      </c>
      <c r="B1857" s="102">
        <v>45721</v>
      </c>
      <c r="C1857" s="104">
        <f>_xlfn.ISOWEEKNUM(Tabella2[[#This Row],[Date]])</f>
        <v>10</v>
      </c>
      <c r="D1857" s="104" t="s">
        <v>370</v>
      </c>
      <c r="E1857" s="104" t="s">
        <v>256</v>
      </c>
      <c r="F1857" s="104">
        <v>53</v>
      </c>
      <c r="G1857" s="104" t="s">
        <v>257</v>
      </c>
      <c r="H1857" s="105">
        <v>17</v>
      </c>
      <c r="I1857" s="104" t="s">
        <v>258</v>
      </c>
      <c r="J1857" s="104"/>
      <c r="K1857" s="104" t="s">
        <v>79</v>
      </c>
      <c r="L1857" s="104" t="s">
        <v>299</v>
      </c>
      <c r="M1857" s="104" t="s">
        <v>276</v>
      </c>
      <c r="N1857" s="104"/>
      <c r="O1857" s="108" t="str">
        <f>A441</f>
        <v>12843</v>
      </c>
      <c r="P1857" s="111" t="s">
        <v>2947</v>
      </c>
      <c r="Q1857" s="153" t="s">
        <v>519</v>
      </c>
      <c r="R1857" s="153" t="s">
        <v>520</v>
      </c>
      <c r="S1857" s="153">
        <v>4.1666666666666657E-2</v>
      </c>
      <c r="T1857" s="153" t="s">
        <v>519</v>
      </c>
      <c r="U1857" s="153" t="s">
        <v>520</v>
      </c>
      <c r="V1857" s="153">
        <f>IF(ISBLANK(T1857),"",Tabella2[[#This Row],[ACT STOP]]-Tabella2[[#This Row],[ACT START]])</f>
        <v>4.166666666666663E-2</v>
      </c>
      <c r="W1857" s="104" t="s">
        <v>92</v>
      </c>
      <c r="X1857" s="104" t="s">
        <v>91</v>
      </c>
      <c r="Y1857" s="110"/>
      <c r="Z1857" s="106"/>
      <c r="AA1857" s="104"/>
      <c r="AB1857" s="107"/>
      <c r="AC1857" s="72">
        <v>1</v>
      </c>
      <c r="AH1857" s="70"/>
      <c r="AI1857" s="70"/>
      <c r="AJ1857">
        <v>0</v>
      </c>
      <c r="AL1857" s="70"/>
      <c r="BM1857" s="135" t="s">
        <v>519</v>
      </c>
      <c r="BN1857" s="136" t="s">
        <v>520</v>
      </c>
      <c r="BO1857" s="101"/>
      <c r="BR1857" s="109" t="str">
        <f t="shared" si="28"/>
        <v>SH-25-1846</v>
      </c>
      <c r="BS1857" s="109" t="s">
        <v>393</v>
      </c>
      <c r="BT1857" t="s">
        <v>92</v>
      </c>
      <c r="BU1857" t="s">
        <v>3770</v>
      </c>
    </row>
    <row r="1858" spans="1:73" hidden="1">
      <c r="A1858" s="103" t="s">
        <v>3771</v>
      </c>
      <c r="B1858" s="102">
        <v>45721</v>
      </c>
      <c r="C1858" s="104">
        <f>_xlfn.ISOWEEKNUM(Tabella2[[#This Row],[Date]])</f>
        <v>10</v>
      </c>
      <c r="D1858" s="104" t="s">
        <v>275</v>
      </c>
      <c r="E1858" s="104" t="s">
        <v>256</v>
      </c>
      <c r="F1858" s="104">
        <v>61</v>
      </c>
      <c r="G1858" s="104" t="s">
        <v>257</v>
      </c>
      <c r="H1858" s="105">
        <v>5</v>
      </c>
      <c r="I1858" s="104" t="s">
        <v>258</v>
      </c>
      <c r="J1858" s="104"/>
      <c r="K1858" s="104" t="s">
        <v>83</v>
      </c>
      <c r="L1858" s="104" t="s">
        <v>259</v>
      </c>
      <c r="M1858" s="104" t="s">
        <v>260</v>
      </c>
      <c r="N1858" s="104"/>
      <c r="O1858" s="106"/>
      <c r="P1858" s="111" t="s">
        <v>1850</v>
      </c>
      <c r="Q1858" s="153" t="s">
        <v>519</v>
      </c>
      <c r="R1858" s="153" t="s">
        <v>520</v>
      </c>
      <c r="S1858" s="153">
        <v>4.1666666666666657E-2</v>
      </c>
      <c r="T1858" s="153" t="s">
        <v>519</v>
      </c>
      <c r="U1858" s="153" t="s">
        <v>520</v>
      </c>
      <c r="V1858" s="153">
        <f>IF(ISBLANK(T1858),"",Tabella2[[#This Row],[ACT STOP]]-Tabella2[[#This Row],[ACT START]])</f>
        <v>4.166666666666663E-2</v>
      </c>
      <c r="W1858" s="104" t="s">
        <v>92</v>
      </c>
      <c r="X1858" s="104" t="s">
        <v>91</v>
      </c>
      <c r="Y1858" s="110"/>
      <c r="Z1858" s="106"/>
      <c r="AA1858" s="104"/>
      <c r="AB1858" s="107"/>
      <c r="AC1858" s="72">
        <v>1</v>
      </c>
      <c r="AH1858" s="70"/>
      <c r="AI1858" s="70"/>
      <c r="AJ1858">
        <v>0</v>
      </c>
      <c r="AL1858" s="70"/>
      <c r="BM1858" s="135" t="s">
        <v>519</v>
      </c>
      <c r="BN1858" s="136" t="s">
        <v>520</v>
      </c>
      <c r="BO1858" s="101"/>
      <c r="BR1858" s="109" t="str">
        <f t="shared" si="28"/>
        <v>SH-25-1847</v>
      </c>
      <c r="BS1858" s="109" t="s">
        <v>416</v>
      </c>
      <c r="BT1858" t="s">
        <v>92</v>
      </c>
      <c r="BU1858" t="s">
        <v>3772</v>
      </c>
    </row>
    <row r="1859" spans="1:73" hidden="1">
      <c r="A1859" s="103" t="s">
        <v>3773</v>
      </c>
      <c r="B1859" s="102">
        <v>45721</v>
      </c>
      <c r="C1859" s="104">
        <f>_xlfn.ISOWEEKNUM(Tabella2[[#This Row],[Date]])</f>
        <v>10</v>
      </c>
      <c r="D1859" s="104" t="s">
        <v>275</v>
      </c>
      <c r="E1859" s="104" t="s">
        <v>256</v>
      </c>
      <c r="F1859" s="104">
        <v>60</v>
      </c>
      <c r="G1859" s="104" t="s">
        <v>284</v>
      </c>
      <c r="H1859" s="105">
        <v>22</v>
      </c>
      <c r="I1859" s="104" t="s">
        <v>258</v>
      </c>
      <c r="J1859" s="104"/>
      <c r="K1859" s="104" t="s">
        <v>80</v>
      </c>
      <c r="L1859" s="104" t="s">
        <v>259</v>
      </c>
      <c r="M1859" s="104" t="s">
        <v>1846</v>
      </c>
      <c r="N1859" s="104"/>
      <c r="O1859" s="106"/>
      <c r="P1859" s="111" t="s">
        <v>1847</v>
      </c>
      <c r="Q1859" s="153" t="s">
        <v>519</v>
      </c>
      <c r="R1859" s="153" t="s">
        <v>520</v>
      </c>
      <c r="S1859" s="153">
        <v>4.1666666666666657E-2</v>
      </c>
      <c r="T1859" s="153" t="s">
        <v>519</v>
      </c>
      <c r="U1859" s="153">
        <v>0.68402777777777779</v>
      </c>
      <c r="V1859" s="153">
        <f>IF(ISBLANK(T1859),"",Tabella2[[#This Row],[ACT STOP]]-Tabella2[[#This Row],[ACT START]])</f>
        <v>3.819444444444442E-2</v>
      </c>
      <c r="W1859" s="104" t="s">
        <v>92</v>
      </c>
      <c r="X1859" s="104" t="s">
        <v>91</v>
      </c>
      <c r="Y1859" s="110" t="s">
        <v>3774</v>
      </c>
      <c r="Z1859" s="106"/>
      <c r="AA1859" s="104"/>
      <c r="AB1859" s="107"/>
      <c r="AC1859" s="72">
        <v>1</v>
      </c>
      <c r="AH1859" s="70"/>
      <c r="AI1859" s="70"/>
      <c r="AJ1859">
        <v>0</v>
      </c>
      <c r="AL1859" s="70"/>
      <c r="BM1859" s="135" t="s">
        <v>519</v>
      </c>
      <c r="BN1859" s="136">
        <v>0.68402777777777779</v>
      </c>
      <c r="BO1859" s="101"/>
      <c r="BR1859" s="109" t="str">
        <f t="shared" si="28"/>
        <v>SH-25-1848</v>
      </c>
      <c r="BS1859" s="109" t="s">
        <v>295</v>
      </c>
      <c r="BT1859" t="s">
        <v>92</v>
      </c>
      <c r="BU1859" t="s">
        <v>3775</v>
      </c>
    </row>
    <row r="1860" spans="1:73" hidden="1">
      <c r="A1860" s="103" t="s">
        <v>3776</v>
      </c>
      <c r="B1860" s="102">
        <v>45721</v>
      </c>
      <c r="C1860" s="104">
        <f>_xlfn.ISOWEEKNUM(Tabella2[[#This Row],[Date]])</f>
        <v>10</v>
      </c>
      <c r="D1860" s="104" t="s">
        <v>421</v>
      </c>
      <c r="E1860" s="104" t="s">
        <v>327</v>
      </c>
      <c r="F1860" s="104">
        <v>70</v>
      </c>
      <c r="G1860" s="104" t="s">
        <v>257</v>
      </c>
      <c r="H1860" s="105">
        <v>10</v>
      </c>
      <c r="I1860" s="104" t="s">
        <v>258</v>
      </c>
      <c r="J1860" s="104"/>
      <c r="K1860" s="104" t="s">
        <v>81</v>
      </c>
      <c r="L1860" s="104" t="s">
        <v>259</v>
      </c>
      <c r="M1860" s="104" t="s">
        <v>276</v>
      </c>
      <c r="N1860" s="104"/>
      <c r="O1860" s="106"/>
      <c r="P1860" s="111" t="s">
        <v>3777</v>
      </c>
      <c r="Q1860" s="153" t="s">
        <v>519</v>
      </c>
      <c r="R1860" s="153" t="s">
        <v>520</v>
      </c>
      <c r="S1860" s="153">
        <v>4.1666666666666657E-2</v>
      </c>
      <c r="T1860" s="153" t="s">
        <v>519</v>
      </c>
      <c r="U1860" s="153" t="s">
        <v>520</v>
      </c>
      <c r="V1860" s="153">
        <f>IF(ISBLANK(T1860),"",Tabella2[[#This Row],[ACT STOP]]-Tabella2[[#This Row],[ACT START]])</f>
        <v>4.166666666666663E-2</v>
      </c>
      <c r="W1860" s="104" t="s">
        <v>92</v>
      </c>
      <c r="X1860" s="104" t="s">
        <v>91</v>
      </c>
      <c r="Y1860" s="110"/>
      <c r="Z1860" s="106"/>
      <c r="AA1860" s="104"/>
      <c r="AB1860" s="107"/>
      <c r="AC1860" s="72">
        <v>1</v>
      </c>
      <c r="AH1860" s="70"/>
      <c r="AI1860" s="70"/>
      <c r="AJ1860">
        <v>0</v>
      </c>
      <c r="AL1860" s="70"/>
      <c r="BM1860" s="135" t="s">
        <v>519</v>
      </c>
      <c r="BN1860" s="136" t="s">
        <v>520</v>
      </c>
      <c r="BO1860" s="101"/>
      <c r="BR1860" s="109" t="str">
        <f t="shared" si="28"/>
        <v>SH-25-1849</v>
      </c>
      <c r="BS1860" s="109" t="s">
        <v>552</v>
      </c>
      <c r="BT1860" t="s">
        <v>92</v>
      </c>
      <c r="BU1860" t="s">
        <v>3778</v>
      </c>
    </row>
    <row r="1861" spans="1:73" hidden="1">
      <c r="A1861" s="103" t="s">
        <v>3779</v>
      </c>
      <c r="B1861" s="102">
        <v>45722</v>
      </c>
      <c r="C1861" s="104">
        <f>_xlfn.ISOWEEKNUM(Tabella2[[#This Row],[Date]])</f>
        <v>10</v>
      </c>
      <c r="D1861" s="104" t="s">
        <v>370</v>
      </c>
      <c r="E1861" s="104" t="s">
        <v>256</v>
      </c>
      <c r="F1861" s="104">
        <v>53</v>
      </c>
      <c r="G1861" s="104" t="s">
        <v>257</v>
      </c>
      <c r="H1861" s="105">
        <v>5</v>
      </c>
      <c r="I1861" s="104" t="s">
        <v>258</v>
      </c>
      <c r="J1861" s="104"/>
      <c r="K1861" s="104" t="s">
        <v>79</v>
      </c>
      <c r="L1861" s="104" t="s">
        <v>299</v>
      </c>
      <c r="M1861" s="104" t="s">
        <v>276</v>
      </c>
      <c r="N1861" s="104"/>
      <c r="O1861" s="108" t="str">
        <f>A442</f>
        <v>12844</v>
      </c>
      <c r="P1861" s="111" t="s">
        <v>456</v>
      </c>
      <c r="Q1861" s="153" t="s">
        <v>286</v>
      </c>
      <c r="R1861" s="153" t="s">
        <v>631</v>
      </c>
      <c r="S1861" s="153">
        <v>4.1666666666666657E-2</v>
      </c>
      <c r="T1861" s="153" t="s">
        <v>286</v>
      </c>
      <c r="U1861" s="153" t="s">
        <v>631</v>
      </c>
      <c r="V1861" s="153">
        <f>IF(ISBLANK(T1861),"",Tabella2[[#This Row],[ACT STOP]]-Tabella2[[#This Row],[ACT START]])</f>
        <v>4.1666666666666685E-2</v>
      </c>
      <c r="W1861" s="104" t="s">
        <v>92</v>
      </c>
      <c r="X1861" s="104" t="s">
        <v>91</v>
      </c>
      <c r="Y1861" s="110"/>
      <c r="Z1861" s="106"/>
      <c r="AA1861" s="104"/>
      <c r="AB1861" s="107"/>
      <c r="AC1861" s="72">
        <v>1</v>
      </c>
      <c r="AH1861" s="70"/>
      <c r="AI1861" s="70"/>
      <c r="AJ1861">
        <v>0</v>
      </c>
      <c r="AL1861" s="70"/>
      <c r="BM1861" s="135" t="s">
        <v>286</v>
      </c>
      <c r="BN1861" s="136" t="s">
        <v>631</v>
      </c>
      <c r="BO1861" s="101"/>
      <c r="BR1861" s="109" t="str">
        <f t="shared" si="28"/>
        <v>SH-25-1850</v>
      </c>
      <c r="BS1861" s="109" t="s">
        <v>416</v>
      </c>
      <c r="BT1861" t="s">
        <v>92</v>
      </c>
      <c r="BU1861" t="s">
        <v>3780</v>
      </c>
    </row>
    <row r="1862" spans="1:73" hidden="1">
      <c r="A1862" s="103" t="s">
        <v>3781</v>
      </c>
      <c r="B1862" s="102">
        <v>45722</v>
      </c>
      <c r="C1862" s="104">
        <f>_xlfn.ISOWEEKNUM(Tabella2[[#This Row],[Date]])</f>
        <v>10</v>
      </c>
      <c r="D1862" s="104" t="s">
        <v>370</v>
      </c>
      <c r="E1862" s="104" t="s">
        <v>256</v>
      </c>
      <c r="F1862" s="104">
        <v>54</v>
      </c>
      <c r="G1862" s="104" t="s">
        <v>257</v>
      </c>
      <c r="H1862" s="105">
        <v>10</v>
      </c>
      <c r="I1862" s="104" t="s">
        <v>258</v>
      </c>
      <c r="J1862" s="104"/>
      <c r="K1862" s="104" t="s">
        <v>83</v>
      </c>
      <c r="L1862" s="104" t="s">
        <v>299</v>
      </c>
      <c r="M1862" s="104" t="s">
        <v>276</v>
      </c>
      <c r="N1862" s="104"/>
      <c r="O1862" s="108" t="str">
        <f>A443</f>
        <v>12845</v>
      </c>
      <c r="P1862" s="111" t="s">
        <v>456</v>
      </c>
      <c r="Q1862" s="153" t="s">
        <v>286</v>
      </c>
      <c r="R1862" s="153" t="s">
        <v>631</v>
      </c>
      <c r="S1862" s="153">
        <v>4.1666666666666657E-2</v>
      </c>
      <c r="T1862" s="153">
        <v>0.33333333333333331</v>
      </c>
      <c r="U1862" s="153">
        <v>0.375</v>
      </c>
      <c r="V1862" s="153">
        <f>IF(ISBLANK(T1862),"",Tabella2[[#This Row],[ACT STOP]]-Tabella2[[#This Row],[ACT START]])</f>
        <v>4.1666666666666685E-2</v>
      </c>
      <c r="W1862" s="104" t="s">
        <v>92</v>
      </c>
      <c r="X1862" s="104" t="s">
        <v>91</v>
      </c>
      <c r="Y1862" s="110"/>
      <c r="Z1862" s="106"/>
      <c r="AA1862" s="104"/>
      <c r="AB1862" s="107"/>
      <c r="AC1862" s="72">
        <v>1</v>
      </c>
      <c r="AH1862" s="70"/>
      <c r="AI1862" s="70"/>
      <c r="AJ1862">
        <v>0</v>
      </c>
      <c r="AL1862" s="70"/>
      <c r="BM1862" s="135">
        <v>0.33333333333333331</v>
      </c>
      <c r="BN1862" s="136">
        <v>0.375</v>
      </c>
      <c r="BO1862" s="101"/>
      <c r="BR1862" s="109" t="str">
        <f t="shared" si="28"/>
        <v>SH-25-1851</v>
      </c>
      <c r="BS1862" s="109" t="s">
        <v>552</v>
      </c>
      <c r="BT1862" t="s">
        <v>92</v>
      </c>
      <c r="BU1862" t="s">
        <v>3782</v>
      </c>
    </row>
    <row r="1863" spans="1:73" hidden="1">
      <c r="A1863" s="103" t="s">
        <v>3783</v>
      </c>
      <c r="B1863" s="102">
        <v>45722</v>
      </c>
      <c r="C1863" s="104">
        <f>_xlfn.ISOWEEKNUM(Tabella2[[#This Row],[Date]])</f>
        <v>10</v>
      </c>
      <c r="D1863" s="104" t="s">
        <v>13714</v>
      </c>
      <c r="E1863" s="104" t="s">
        <v>284</v>
      </c>
      <c r="F1863" s="104">
        <v>48</v>
      </c>
      <c r="G1863" s="104" t="s">
        <v>257</v>
      </c>
      <c r="H1863" s="105">
        <v>31</v>
      </c>
      <c r="I1863" s="104"/>
      <c r="J1863" s="104" t="s">
        <v>258</v>
      </c>
      <c r="K1863" s="104" t="s">
        <v>81</v>
      </c>
      <c r="L1863" s="104" t="s">
        <v>259</v>
      </c>
      <c r="M1863" s="104" t="s">
        <v>276</v>
      </c>
      <c r="N1863" s="104"/>
      <c r="O1863" s="106"/>
      <c r="P1863" s="111" t="s">
        <v>546</v>
      </c>
      <c r="Q1863" s="153" t="s">
        <v>286</v>
      </c>
      <c r="R1863" s="153" t="s">
        <v>631</v>
      </c>
      <c r="S1863" s="153">
        <v>4.1666666666666657E-2</v>
      </c>
      <c r="T1863" s="153">
        <v>0.33333333333333331</v>
      </c>
      <c r="U1863" s="153">
        <v>0.375</v>
      </c>
      <c r="V1863" s="153">
        <f>IF(ISBLANK(T1863),"",Tabella2[[#This Row],[ACT STOP]]-Tabella2[[#This Row],[ACT START]])</f>
        <v>4.1666666666666685E-2</v>
      </c>
      <c r="W1863" s="104" t="s">
        <v>92</v>
      </c>
      <c r="X1863" s="104" t="s">
        <v>91</v>
      </c>
      <c r="Y1863" s="110"/>
      <c r="Z1863" s="106"/>
      <c r="AA1863" s="104"/>
      <c r="AB1863" s="107"/>
      <c r="AC1863" s="72">
        <v>1</v>
      </c>
      <c r="AH1863" s="70"/>
      <c r="AI1863" s="70"/>
      <c r="AJ1863">
        <v>0</v>
      </c>
      <c r="AL1863" s="70"/>
      <c r="BM1863" s="135">
        <v>0.33333333333333331</v>
      </c>
      <c r="BN1863" s="136">
        <v>0.375</v>
      </c>
      <c r="BO1863" s="101"/>
      <c r="BR1863" s="109" t="str">
        <f t="shared" si="28"/>
        <v>SH-25-1852</v>
      </c>
      <c r="BS1863" s="109" t="s">
        <v>345</v>
      </c>
      <c r="BT1863" t="s">
        <v>92</v>
      </c>
      <c r="BU1863" t="s">
        <v>3784</v>
      </c>
    </row>
    <row r="1864" spans="1:73" hidden="1">
      <c r="A1864" s="103" t="s">
        <v>3785</v>
      </c>
      <c r="B1864" s="102">
        <v>45722</v>
      </c>
      <c r="C1864" s="104">
        <f>_xlfn.ISOWEEKNUM(Tabella2[[#This Row],[Date]])</f>
        <v>10</v>
      </c>
      <c r="D1864" s="104" t="s">
        <v>370</v>
      </c>
      <c r="E1864" s="104" t="s">
        <v>256</v>
      </c>
      <c r="F1864" s="104">
        <v>51</v>
      </c>
      <c r="G1864" s="104" t="s">
        <v>257</v>
      </c>
      <c r="H1864" s="105">
        <v>17</v>
      </c>
      <c r="I1864" s="104" t="s">
        <v>258</v>
      </c>
      <c r="J1864" s="104"/>
      <c r="K1864" s="104" t="s">
        <v>79</v>
      </c>
      <c r="L1864" s="104" t="s">
        <v>299</v>
      </c>
      <c r="M1864" s="104" t="s">
        <v>276</v>
      </c>
      <c r="N1864" s="104"/>
      <c r="O1864" s="108" t="str">
        <f>A444</f>
        <v>12846</v>
      </c>
      <c r="P1864" s="111" t="s">
        <v>2947</v>
      </c>
      <c r="Q1864" s="153" t="s">
        <v>262</v>
      </c>
      <c r="R1864" s="153" t="s">
        <v>263</v>
      </c>
      <c r="S1864" s="153">
        <v>4.1666666666666657E-2</v>
      </c>
      <c r="T1864" s="153" t="s">
        <v>262</v>
      </c>
      <c r="U1864" s="153" t="s">
        <v>263</v>
      </c>
      <c r="V1864" s="153">
        <f>IF(ISBLANK(T1864),"",Tabella2[[#This Row],[ACT STOP]]-Tabella2[[#This Row],[ACT START]])</f>
        <v>4.1666666666666685E-2</v>
      </c>
      <c r="W1864" s="104" t="s">
        <v>92</v>
      </c>
      <c r="X1864" s="104" t="s">
        <v>91</v>
      </c>
      <c r="Y1864" s="110"/>
      <c r="Z1864" s="106"/>
      <c r="AA1864" s="104"/>
      <c r="AB1864" s="107"/>
      <c r="AC1864" s="72">
        <v>1</v>
      </c>
      <c r="AH1864" s="70"/>
      <c r="AI1864" s="70"/>
      <c r="AJ1864">
        <v>0</v>
      </c>
      <c r="AL1864" s="70"/>
      <c r="BM1864" s="135" t="s">
        <v>262</v>
      </c>
      <c r="BN1864" s="136" t="s">
        <v>263</v>
      </c>
      <c r="BO1864" s="101"/>
      <c r="BR1864" s="109" t="str">
        <f t="shared" si="28"/>
        <v>SH-25-1853</v>
      </c>
      <c r="BS1864" s="109" t="s">
        <v>393</v>
      </c>
      <c r="BT1864" t="s">
        <v>92</v>
      </c>
      <c r="BU1864" t="s">
        <v>3786</v>
      </c>
    </row>
    <row r="1865" spans="1:73" hidden="1">
      <c r="A1865" s="103" t="s">
        <v>3787</v>
      </c>
      <c r="B1865" s="102">
        <v>45722</v>
      </c>
      <c r="C1865" s="104">
        <f>_xlfn.ISOWEEKNUM(Tabella2[[#This Row],[Date]])</f>
        <v>10</v>
      </c>
      <c r="D1865" s="104" t="s">
        <v>321</v>
      </c>
      <c r="E1865" s="104" t="s">
        <v>284</v>
      </c>
      <c r="F1865" s="104">
        <v>51</v>
      </c>
      <c r="G1865" s="104" t="s">
        <v>284</v>
      </c>
      <c r="H1865" s="105">
        <v>22</v>
      </c>
      <c r="I1865" s="104"/>
      <c r="J1865" s="104" t="s">
        <v>258</v>
      </c>
      <c r="K1865" s="104" t="s">
        <v>83</v>
      </c>
      <c r="L1865" s="104" t="s">
        <v>259</v>
      </c>
      <c r="M1865" s="104" t="s">
        <v>328</v>
      </c>
      <c r="N1865" s="104"/>
      <c r="O1865" s="106"/>
      <c r="P1865" s="111" t="s">
        <v>3788</v>
      </c>
      <c r="Q1865" s="153" t="s">
        <v>262</v>
      </c>
      <c r="R1865" s="153" t="s">
        <v>263</v>
      </c>
      <c r="S1865" s="153">
        <v>4.1666666666666657E-2</v>
      </c>
      <c r="T1865" s="153">
        <v>0.39583333333333331</v>
      </c>
      <c r="U1865" s="153">
        <v>0.4375</v>
      </c>
      <c r="V1865" s="153">
        <f>IF(ISBLANK(T1865),"",Tabella2[[#This Row],[ACT STOP]]-Tabella2[[#This Row],[ACT START]])</f>
        <v>4.1666666666666685E-2</v>
      </c>
      <c r="W1865" s="104" t="s">
        <v>92</v>
      </c>
      <c r="X1865" s="104" t="s">
        <v>91</v>
      </c>
      <c r="Y1865" s="110"/>
      <c r="Z1865" s="106"/>
      <c r="AA1865" s="104"/>
      <c r="AB1865" s="107"/>
      <c r="AC1865" s="72">
        <v>1</v>
      </c>
      <c r="AH1865" s="70"/>
      <c r="AI1865" s="70"/>
      <c r="AJ1865">
        <v>0</v>
      </c>
      <c r="AL1865" s="70"/>
      <c r="BM1865" s="135">
        <v>0.39583333333333331</v>
      </c>
      <c r="BN1865" s="136">
        <v>0.4375</v>
      </c>
      <c r="BO1865" s="101"/>
      <c r="BR1865" s="109" t="str">
        <f t="shared" si="28"/>
        <v>SH-25-1854</v>
      </c>
      <c r="BS1865" s="109" t="s">
        <v>295</v>
      </c>
      <c r="BT1865" t="s">
        <v>92</v>
      </c>
      <c r="BU1865" t="s">
        <v>3789</v>
      </c>
    </row>
    <row r="1866" spans="1:73" hidden="1">
      <c r="A1866" s="103" t="s">
        <v>3790</v>
      </c>
      <c r="B1866" s="102">
        <v>45722</v>
      </c>
      <c r="C1866" s="104">
        <f>_xlfn.ISOWEEKNUM(Tabella2[[#This Row],[Date]])</f>
        <v>10</v>
      </c>
      <c r="D1866" s="104" t="s">
        <v>321</v>
      </c>
      <c r="E1866" s="104" t="s">
        <v>284</v>
      </c>
      <c r="F1866" s="104">
        <v>54</v>
      </c>
      <c r="G1866" s="104" t="s">
        <v>257</v>
      </c>
      <c r="H1866" s="105">
        <v>1</v>
      </c>
      <c r="I1866" s="104"/>
      <c r="J1866" s="104" t="s">
        <v>258</v>
      </c>
      <c r="K1866" s="104" t="s">
        <v>80</v>
      </c>
      <c r="L1866" s="104" t="s">
        <v>259</v>
      </c>
      <c r="M1866" s="104" t="s">
        <v>328</v>
      </c>
      <c r="N1866" s="104"/>
      <c r="O1866" s="106"/>
      <c r="P1866" s="111" t="s">
        <v>3689</v>
      </c>
      <c r="Q1866" s="153" t="s">
        <v>262</v>
      </c>
      <c r="R1866" s="153" t="s">
        <v>263</v>
      </c>
      <c r="S1866" s="153">
        <v>4.1666666666666657E-2</v>
      </c>
      <c r="T1866" s="153">
        <v>0.39583333333333331</v>
      </c>
      <c r="U1866" s="153">
        <v>0.43055555555555558</v>
      </c>
      <c r="V1866" s="153">
        <f>IF(ISBLANK(T1866),"",Tabella2[[#This Row],[ACT STOP]]-Tabella2[[#This Row],[ACT START]])</f>
        <v>3.4722222222222265E-2</v>
      </c>
      <c r="W1866" s="104" t="s">
        <v>92</v>
      </c>
      <c r="X1866" s="104" t="s">
        <v>91</v>
      </c>
      <c r="Y1866" s="110"/>
      <c r="Z1866" s="106"/>
      <c r="AA1866" s="104"/>
      <c r="AB1866" s="107"/>
      <c r="AC1866" s="72">
        <v>1</v>
      </c>
      <c r="AH1866" s="70"/>
      <c r="AI1866" s="70"/>
      <c r="AJ1866">
        <v>0</v>
      </c>
      <c r="AL1866" s="70"/>
      <c r="BM1866" s="135">
        <v>0.39583333333333331</v>
      </c>
      <c r="BN1866" s="136">
        <v>0.43055555555555558</v>
      </c>
      <c r="BO1866" s="101"/>
      <c r="BR1866" s="109" t="str">
        <f t="shared" si="28"/>
        <v>SH-25-1855</v>
      </c>
      <c r="BS1866" s="109" t="s">
        <v>332</v>
      </c>
      <c r="BT1866" t="s">
        <v>92</v>
      </c>
      <c r="BU1866" t="s">
        <v>3791</v>
      </c>
    </row>
    <row r="1867" spans="1:73" hidden="1">
      <c r="A1867" s="103" t="s">
        <v>3792</v>
      </c>
      <c r="B1867" s="102">
        <v>45722</v>
      </c>
      <c r="C1867" s="104">
        <f>_xlfn.ISOWEEKNUM(Tabella2[[#This Row],[Date]])</f>
        <v>10</v>
      </c>
      <c r="D1867" s="104" t="s">
        <v>370</v>
      </c>
      <c r="E1867" s="104" t="s">
        <v>256</v>
      </c>
      <c r="F1867" s="104">
        <v>50</v>
      </c>
      <c r="G1867" s="104" t="s">
        <v>257</v>
      </c>
      <c r="H1867" s="105">
        <v>2</v>
      </c>
      <c r="I1867" s="104" t="s">
        <v>258</v>
      </c>
      <c r="J1867" s="104"/>
      <c r="K1867" s="104" t="s">
        <v>79</v>
      </c>
      <c r="L1867" s="104" t="s">
        <v>299</v>
      </c>
      <c r="M1867" s="104" t="s">
        <v>276</v>
      </c>
      <c r="N1867" s="104"/>
      <c r="O1867" s="108" t="str">
        <f>A445</f>
        <v>12847</v>
      </c>
      <c r="P1867" s="111" t="s">
        <v>456</v>
      </c>
      <c r="Q1867" s="153" t="s">
        <v>499</v>
      </c>
      <c r="R1867" s="153" t="s">
        <v>511</v>
      </c>
      <c r="S1867" s="153">
        <v>4.1666666666666657E-2</v>
      </c>
      <c r="T1867" s="153" t="s">
        <v>499</v>
      </c>
      <c r="U1867" s="153" t="s">
        <v>511</v>
      </c>
      <c r="V1867" s="153">
        <f>IF(ISBLANK(T1867),"",Tabella2[[#This Row],[ACT STOP]]-Tabella2[[#This Row],[ACT START]])</f>
        <v>4.1666666666666685E-2</v>
      </c>
      <c r="W1867" s="104" t="s">
        <v>92</v>
      </c>
      <c r="X1867" s="104" t="s">
        <v>91</v>
      </c>
      <c r="Y1867" s="110"/>
      <c r="Z1867" s="106"/>
      <c r="AA1867" s="104"/>
      <c r="AB1867" s="107"/>
      <c r="AC1867" s="72">
        <v>1</v>
      </c>
      <c r="AH1867" s="70"/>
      <c r="AI1867" s="70"/>
      <c r="AJ1867">
        <v>0</v>
      </c>
      <c r="AL1867" s="70"/>
      <c r="BM1867" s="135" t="s">
        <v>499</v>
      </c>
      <c r="BN1867" s="136" t="s">
        <v>511</v>
      </c>
      <c r="BO1867" s="101"/>
      <c r="BR1867" s="109" t="str">
        <f t="shared" si="28"/>
        <v>SH-25-1856</v>
      </c>
      <c r="BS1867" s="109" t="s">
        <v>368</v>
      </c>
      <c r="BT1867" t="s">
        <v>92</v>
      </c>
      <c r="BU1867" t="s">
        <v>3793</v>
      </c>
    </row>
    <row r="1868" spans="1:73" hidden="1">
      <c r="A1868" s="103" t="s">
        <v>3794</v>
      </c>
      <c r="B1868" s="102">
        <v>45722</v>
      </c>
      <c r="C1868" s="104">
        <f>_xlfn.ISOWEEKNUM(Tabella2[[#This Row],[Date]])</f>
        <v>10</v>
      </c>
      <c r="D1868" s="104" t="s">
        <v>321</v>
      </c>
      <c r="E1868" s="104" t="s">
        <v>284</v>
      </c>
      <c r="F1868" s="104">
        <v>52</v>
      </c>
      <c r="G1868" s="104" t="s">
        <v>257</v>
      </c>
      <c r="H1868" s="105">
        <v>12</v>
      </c>
      <c r="I1868" s="104"/>
      <c r="J1868" s="104" t="s">
        <v>258</v>
      </c>
      <c r="K1868" s="104" t="s">
        <v>83</v>
      </c>
      <c r="L1868" s="104" t="s">
        <v>259</v>
      </c>
      <c r="M1868" s="104" t="s">
        <v>328</v>
      </c>
      <c r="N1868" s="104"/>
      <c r="O1868" s="106"/>
      <c r="P1868" s="111" t="s">
        <v>3788</v>
      </c>
      <c r="Q1868" s="153" t="s">
        <v>499</v>
      </c>
      <c r="R1868" s="153" t="s">
        <v>511</v>
      </c>
      <c r="S1868" s="153">
        <v>4.1666666666666657E-2</v>
      </c>
      <c r="T1868" s="153">
        <v>0.45833333333333331</v>
      </c>
      <c r="U1868" s="153">
        <v>0.5</v>
      </c>
      <c r="V1868" s="153">
        <f>IF(ISBLANK(T1868),"",Tabella2[[#This Row],[ACT STOP]]-Tabella2[[#This Row],[ACT START]])</f>
        <v>4.1666666666666685E-2</v>
      </c>
      <c r="W1868" s="104" t="s">
        <v>92</v>
      </c>
      <c r="X1868" s="104" t="s">
        <v>91</v>
      </c>
      <c r="Y1868" s="110"/>
      <c r="Z1868" s="106"/>
      <c r="AA1868" s="104"/>
      <c r="AB1868" s="107"/>
      <c r="AC1868" s="72">
        <v>1</v>
      </c>
      <c r="AH1868" s="70"/>
      <c r="AI1868" s="70"/>
      <c r="AJ1868">
        <v>0</v>
      </c>
      <c r="AL1868" s="70"/>
      <c r="BM1868" s="135">
        <v>0.45833333333333331</v>
      </c>
      <c r="BN1868" s="136">
        <v>0.5</v>
      </c>
      <c r="BO1868" s="101"/>
      <c r="BR1868" s="109" t="str">
        <f t="shared" si="28"/>
        <v>SH-25-1857</v>
      </c>
      <c r="BS1868" s="109" t="s">
        <v>266</v>
      </c>
      <c r="BT1868" t="s">
        <v>92</v>
      </c>
      <c r="BU1868" t="s">
        <v>3795</v>
      </c>
    </row>
    <row r="1869" spans="1:73" hidden="1">
      <c r="A1869" s="103" t="s">
        <v>3796</v>
      </c>
      <c r="B1869" s="102">
        <v>45722</v>
      </c>
      <c r="C1869" s="104">
        <f>_xlfn.ISOWEEKNUM(Tabella2[[#This Row],[Date]])</f>
        <v>10</v>
      </c>
      <c r="D1869" s="104" t="s">
        <v>275</v>
      </c>
      <c r="E1869" s="104" t="s">
        <v>256</v>
      </c>
      <c r="F1869" s="104">
        <v>56</v>
      </c>
      <c r="G1869" s="104" t="s">
        <v>284</v>
      </c>
      <c r="H1869" s="105">
        <v>9</v>
      </c>
      <c r="I1869" s="104" t="s">
        <v>258</v>
      </c>
      <c r="J1869" s="104"/>
      <c r="K1869" s="104" t="s">
        <v>80</v>
      </c>
      <c r="L1869" s="104" t="s">
        <v>259</v>
      </c>
      <c r="M1869" s="104" t="s">
        <v>276</v>
      </c>
      <c r="N1869" s="104"/>
      <c r="O1869" s="106"/>
      <c r="P1869" s="111" t="s">
        <v>1898</v>
      </c>
      <c r="Q1869" s="153" t="s">
        <v>499</v>
      </c>
      <c r="R1869" s="153" t="s">
        <v>511</v>
      </c>
      <c r="S1869" s="153">
        <v>4.1666666666666657E-2</v>
      </c>
      <c r="T1869" s="153">
        <v>0.45833333333333331</v>
      </c>
      <c r="U1869" s="153">
        <v>0.5</v>
      </c>
      <c r="V1869" s="153">
        <f>IF(ISBLANK(T1869),"",Tabella2[[#This Row],[ACT STOP]]-Tabella2[[#This Row],[ACT START]])</f>
        <v>4.1666666666666685E-2</v>
      </c>
      <c r="W1869" s="104" t="s">
        <v>92</v>
      </c>
      <c r="X1869" s="104" t="s">
        <v>91</v>
      </c>
      <c r="Y1869" s="110"/>
      <c r="Z1869" s="106"/>
      <c r="AA1869" s="104"/>
      <c r="AB1869" s="107"/>
      <c r="AC1869" s="72">
        <v>1</v>
      </c>
      <c r="AH1869" s="70"/>
      <c r="AI1869" s="70"/>
      <c r="AJ1869">
        <v>0</v>
      </c>
      <c r="AL1869" s="70"/>
      <c r="BM1869" s="135">
        <v>0.45833333333333331</v>
      </c>
      <c r="BN1869" s="136">
        <v>0.5</v>
      </c>
      <c r="BO1869" s="101"/>
      <c r="BR1869" s="109" t="str">
        <f t="shared" ref="BR1869:BR1932" si="29">_xlfn.CONCAT(LEFT(BR1868,6),TEXT(RIGHT(BR1868,4)+1,"0000"))</f>
        <v>SH-25-1858</v>
      </c>
      <c r="BS1869" s="109" t="s">
        <v>339</v>
      </c>
      <c r="BT1869" t="s">
        <v>92</v>
      </c>
      <c r="BU1869" t="s">
        <v>3797</v>
      </c>
    </row>
    <row r="1870" spans="1:73" hidden="1">
      <c r="A1870" s="103" t="s">
        <v>3798</v>
      </c>
      <c r="B1870" s="102">
        <v>45722</v>
      </c>
      <c r="C1870" s="104">
        <f>_xlfn.ISOWEEKNUM(Tabella2[[#This Row],[Date]])</f>
        <v>10</v>
      </c>
      <c r="D1870" s="104" t="s">
        <v>574</v>
      </c>
      <c r="E1870" s="104" t="s">
        <v>284</v>
      </c>
      <c r="F1870" s="104">
        <v>67</v>
      </c>
      <c r="G1870" s="104" t="s">
        <v>284</v>
      </c>
      <c r="H1870" s="105">
        <v>23</v>
      </c>
      <c r="I1870" s="104"/>
      <c r="J1870" s="104" t="s">
        <v>258</v>
      </c>
      <c r="K1870" s="104" t="s">
        <v>81</v>
      </c>
      <c r="L1870" s="104" t="s">
        <v>259</v>
      </c>
      <c r="M1870" s="104" t="s">
        <v>276</v>
      </c>
      <c r="N1870" s="104"/>
      <c r="O1870" s="106"/>
      <c r="P1870" s="111" t="s">
        <v>2932</v>
      </c>
      <c r="Q1870" s="153" t="s">
        <v>499</v>
      </c>
      <c r="R1870" s="153" t="s">
        <v>511</v>
      </c>
      <c r="S1870" s="153">
        <v>4.1666666666666657E-2</v>
      </c>
      <c r="T1870" s="153">
        <v>0.45833333333333331</v>
      </c>
      <c r="U1870" s="153">
        <v>0.5</v>
      </c>
      <c r="V1870" s="153">
        <f>IF(ISBLANK(T1870),"",Tabella2[[#This Row],[ACT STOP]]-Tabella2[[#This Row],[ACT START]])</f>
        <v>4.1666666666666685E-2</v>
      </c>
      <c r="W1870" s="104" t="s">
        <v>92</v>
      </c>
      <c r="X1870" s="104" t="s">
        <v>91</v>
      </c>
      <c r="Y1870" s="110"/>
      <c r="Z1870" s="106"/>
      <c r="AA1870" s="104"/>
      <c r="AB1870" s="107"/>
      <c r="AC1870" s="72">
        <v>1</v>
      </c>
      <c r="AH1870" s="70"/>
      <c r="AI1870" s="70"/>
      <c r="AJ1870">
        <v>0</v>
      </c>
      <c r="AL1870" s="70"/>
      <c r="BM1870" s="135">
        <v>0.45833333333333331</v>
      </c>
      <c r="BN1870" s="136">
        <v>0.5</v>
      </c>
      <c r="BO1870" s="101"/>
      <c r="BR1870" s="109" t="str">
        <f t="shared" si="29"/>
        <v>SH-25-1859</v>
      </c>
      <c r="BS1870" s="109" t="s">
        <v>358</v>
      </c>
      <c r="BT1870" t="s">
        <v>92</v>
      </c>
      <c r="BU1870" t="s">
        <v>3799</v>
      </c>
    </row>
    <row r="1871" spans="1:73" hidden="1">
      <c r="A1871" s="103" t="s">
        <v>3800</v>
      </c>
      <c r="B1871" s="102">
        <v>45722</v>
      </c>
      <c r="C1871" s="104">
        <f>_xlfn.ISOWEEKNUM(Tabella2[[#This Row],[Date]])</f>
        <v>10</v>
      </c>
      <c r="D1871" s="104" t="s">
        <v>326</v>
      </c>
      <c r="E1871" s="104" t="s">
        <v>327</v>
      </c>
      <c r="F1871" s="104">
        <v>68</v>
      </c>
      <c r="G1871" s="104" t="s">
        <v>257</v>
      </c>
      <c r="H1871" s="105">
        <v>9</v>
      </c>
      <c r="I1871" s="104" t="s">
        <v>258</v>
      </c>
      <c r="J1871" s="104"/>
      <c r="K1871" s="104" t="s">
        <v>79</v>
      </c>
      <c r="L1871" s="104" t="s">
        <v>299</v>
      </c>
      <c r="M1871" s="104" t="s">
        <v>386</v>
      </c>
      <c r="N1871" s="104"/>
      <c r="O1871" s="108" t="str">
        <f>A1872</f>
        <v>14274</v>
      </c>
      <c r="P1871" s="111" t="s">
        <v>3739</v>
      </c>
      <c r="Q1871" s="153" t="s">
        <v>271</v>
      </c>
      <c r="R1871" s="153" t="s">
        <v>272</v>
      </c>
      <c r="S1871" s="153">
        <v>4.1666666666666657E-2</v>
      </c>
      <c r="T1871" s="153" t="s">
        <v>271</v>
      </c>
      <c r="U1871" s="153" t="s">
        <v>272</v>
      </c>
      <c r="V1871" s="153">
        <f>IF(ISBLANK(T1871),"",Tabella2[[#This Row],[ACT STOP]]-Tabella2[[#This Row],[ACT START]])</f>
        <v>4.166666666666663E-2</v>
      </c>
      <c r="W1871" s="104" t="s">
        <v>92</v>
      </c>
      <c r="X1871" s="104" t="s">
        <v>91</v>
      </c>
      <c r="Y1871" s="110" t="s">
        <v>3801</v>
      </c>
      <c r="Z1871" s="106"/>
      <c r="AA1871" s="104"/>
      <c r="AB1871" s="107"/>
      <c r="AC1871" s="72">
        <v>1</v>
      </c>
      <c r="AH1871" s="70"/>
      <c r="AI1871" s="70"/>
      <c r="AJ1871">
        <v>0</v>
      </c>
      <c r="AL1871" s="70"/>
      <c r="BM1871" s="135" t="s">
        <v>271</v>
      </c>
      <c r="BN1871" s="136" t="s">
        <v>272</v>
      </c>
      <c r="BO1871" s="101"/>
      <c r="BR1871" s="109" t="str">
        <f t="shared" si="29"/>
        <v>SH-25-1860</v>
      </c>
      <c r="BS1871" s="109" t="s">
        <v>318</v>
      </c>
      <c r="BT1871" t="s">
        <v>92</v>
      </c>
      <c r="BU1871" t="s">
        <v>3802</v>
      </c>
    </row>
    <row r="1872" spans="1:73" hidden="1">
      <c r="A1872" s="103" t="s">
        <v>3803</v>
      </c>
      <c r="B1872" s="102">
        <v>45722</v>
      </c>
      <c r="C1872" s="104">
        <f>_xlfn.ISOWEEKNUM(Tabella2[[#This Row],[Date]])</f>
        <v>10</v>
      </c>
      <c r="D1872" s="104" t="s">
        <v>326</v>
      </c>
      <c r="E1872" s="104" t="s">
        <v>327</v>
      </c>
      <c r="F1872" s="104">
        <v>66</v>
      </c>
      <c r="G1872" s="104" t="s">
        <v>257</v>
      </c>
      <c r="H1872" s="105">
        <v>17</v>
      </c>
      <c r="I1872" s="104" t="s">
        <v>258</v>
      </c>
      <c r="J1872" s="104"/>
      <c r="K1872" s="104" t="s">
        <v>78</v>
      </c>
      <c r="L1872" s="104" t="s">
        <v>299</v>
      </c>
      <c r="M1872" s="104" t="s">
        <v>386</v>
      </c>
      <c r="N1872" s="104"/>
      <c r="O1872" s="108" t="str">
        <f>A1871</f>
        <v>14273</v>
      </c>
      <c r="P1872" s="111" t="s">
        <v>3804</v>
      </c>
      <c r="Q1872" s="153" t="s">
        <v>271</v>
      </c>
      <c r="R1872" s="153" t="s">
        <v>272</v>
      </c>
      <c r="S1872" s="153">
        <v>4.1666666666666657E-2</v>
      </c>
      <c r="T1872" s="153" t="s">
        <v>271</v>
      </c>
      <c r="U1872" s="153" t="s">
        <v>272</v>
      </c>
      <c r="V1872" s="153">
        <f>IF(ISBLANK(T1872),"",Tabella2[[#This Row],[ACT STOP]]-Tabella2[[#This Row],[ACT START]])</f>
        <v>4.166666666666663E-2</v>
      </c>
      <c r="W1872" s="104" t="s">
        <v>92</v>
      </c>
      <c r="X1872" s="104" t="s">
        <v>91</v>
      </c>
      <c r="Y1872" s="110"/>
      <c r="Z1872" s="106"/>
      <c r="AA1872" s="104"/>
      <c r="AB1872" s="107"/>
      <c r="AC1872" s="72">
        <v>1</v>
      </c>
      <c r="AH1872" s="70"/>
      <c r="AI1872" s="70"/>
      <c r="AJ1872">
        <v>0</v>
      </c>
      <c r="AL1872" s="70"/>
      <c r="BM1872" s="135" t="s">
        <v>271</v>
      </c>
      <c r="BN1872" s="136" t="s">
        <v>272</v>
      </c>
      <c r="BO1872" s="101"/>
      <c r="BR1872" s="109" t="str">
        <f t="shared" si="29"/>
        <v>SH-25-1861</v>
      </c>
      <c r="BS1872" s="109" t="s">
        <v>393</v>
      </c>
      <c r="BT1872" t="s">
        <v>92</v>
      </c>
      <c r="BU1872" t="s">
        <v>3805</v>
      </c>
    </row>
    <row r="1873" spans="1:73" hidden="1">
      <c r="A1873" s="103" t="s">
        <v>3806</v>
      </c>
      <c r="B1873" s="102">
        <v>45722</v>
      </c>
      <c r="C1873" s="104">
        <f>_xlfn.ISOWEEKNUM(Tabella2[[#This Row],[Date]])</f>
        <v>10</v>
      </c>
      <c r="D1873" s="104" t="s">
        <v>1914</v>
      </c>
      <c r="E1873" s="104" t="s">
        <v>284</v>
      </c>
      <c r="F1873" s="104">
        <v>39</v>
      </c>
      <c r="G1873" s="104" t="s">
        <v>284</v>
      </c>
      <c r="H1873" s="105">
        <v>22</v>
      </c>
      <c r="I1873" s="104"/>
      <c r="J1873" s="104" t="s">
        <v>258</v>
      </c>
      <c r="K1873" s="104" t="s">
        <v>83</v>
      </c>
      <c r="L1873" s="104" t="s">
        <v>259</v>
      </c>
      <c r="M1873" s="104" t="s">
        <v>269</v>
      </c>
      <c r="N1873" s="104"/>
      <c r="O1873" s="106"/>
      <c r="P1873" s="111" t="s">
        <v>1966</v>
      </c>
      <c r="Q1873" s="153" t="s">
        <v>271</v>
      </c>
      <c r="R1873" s="153" t="s">
        <v>272</v>
      </c>
      <c r="S1873" s="153">
        <v>4.1666666666666657E-2</v>
      </c>
      <c r="T1873" s="153">
        <v>0.52083333333333337</v>
      </c>
      <c r="U1873" s="153">
        <v>0.55902777777777779</v>
      </c>
      <c r="V1873" s="153">
        <f>IF(ISBLANK(T1873),"",Tabella2[[#This Row],[ACT STOP]]-Tabella2[[#This Row],[ACT START]])</f>
        <v>3.819444444444442E-2</v>
      </c>
      <c r="W1873" s="104" t="s">
        <v>92</v>
      </c>
      <c r="X1873" s="104" t="s">
        <v>91</v>
      </c>
      <c r="Y1873" s="110"/>
      <c r="Z1873" s="106"/>
      <c r="AA1873" s="104"/>
      <c r="AB1873" s="107"/>
      <c r="AC1873" s="72">
        <v>1</v>
      </c>
      <c r="AH1873" s="70"/>
      <c r="AI1873" s="70"/>
      <c r="AJ1873">
        <v>0</v>
      </c>
      <c r="AL1873" s="70"/>
      <c r="BM1873" s="135">
        <v>0.52083333333333337</v>
      </c>
      <c r="BN1873" s="136">
        <v>0.55902777777777779</v>
      </c>
      <c r="BO1873" s="101"/>
      <c r="BR1873" s="109" t="str">
        <f t="shared" si="29"/>
        <v>SH-25-1862</v>
      </c>
      <c r="BS1873" s="109" t="s">
        <v>295</v>
      </c>
      <c r="BT1873" t="s">
        <v>92</v>
      </c>
      <c r="BU1873" t="s">
        <v>3807</v>
      </c>
    </row>
    <row r="1874" spans="1:73" hidden="1">
      <c r="A1874" s="103" t="s">
        <v>3808</v>
      </c>
      <c r="B1874" s="102">
        <v>45722</v>
      </c>
      <c r="C1874" s="104">
        <f>_xlfn.ISOWEEKNUM(Tabella2[[#This Row],[Date]])</f>
        <v>10</v>
      </c>
      <c r="D1874" s="104" t="s">
        <v>1914</v>
      </c>
      <c r="E1874" s="104" t="s">
        <v>284</v>
      </c>
      <c r="F1874" s="104">
        <v>40</v>
      </c>
      <c r="G1874" s="104" t="s">
        <v>257</v>
      </c>
      <c r="H1874" s="105">
        <v>1</v>
      </c>
      <c r="I1874" s="104"/>
      <c r="J1874" s="104" t="s">
        <v>258</v>
      </c>
      <c r="K1874" s="104" t="s">
        <v>80</v>
      </c>
      <c r="L1874" s="104" t="s">
        <v>259</v>
      </c>
      <c r="M1874" s="104" t="s">
        <v>269</v>
      </c>
      <c r="N1874" s="104"/>
      <c r="O1874" s="106"/>
      <c r="P1874" s="111" t="s">
        <v>1966</v>
      </c>
      <c r="Q1874" s="153" t="s">
        <v>271</v>
      </c>
      <c r="R1874" s="153" t="s">
        <v>272</v>
      </c>
      <c r="S1874" s="153">
        <v>4.1666666666666657E-2</v>
      </c>
      <c r="T1874" s="153">
        <v>0.52083333333333337</v>
      </c>
      <c r="U1874" s="153">
        <v>0.5625</v>
      </c>
      <c r="V1874" s="153">
        <f>IF(ISBLANK(T1874),"",Tabella2[[#This Row],[ACT STOP]]-Tabella2[[#This Row],[ACT START]])</f>
        <v>4.166666666666663E-2</v>
      </c>
      <c r="W1874" s="104" t="s">
        <v>92</v>
      </c>
      <c r="X1874" s="104" t="s">
        <v>91</v>
      </c>
      <c r="Y1874" s="110" t="s">
        <v>3809</v>
      </c>
      <c r="Z1874" s="106"/>
      <c r="AA1874" s="104"/>
      <c r="AB1874" s="107"/>
      <c r="AC1874" s="72">
        <v>1</v>
      </c>
      <c r="AH1874" s="70"/>
      <c r="AI1874" s="70"/>
      <c r="AJ1874">
        <v>0</v>
      </c>
      <c r="AL1874" s="70"/>
      <c r="BL1874" t="s">
        <v>3810</v>
      </c>
      <c r="BM1874" s="135">
        <v>0.52083333333333337</v>
      </c>
      <c r="BN1874" s="136">
        <v>0.5625</v>
      </c>
      <c r="BO1874" s="101"/>
      <c r="BR1874" s="109" t="str">
        <f t="shared" si="29"/>
        <v>SH-25-1863</v>
      </c>
      <c r="BS1874" s="109" t="s">
        <v>332</v>
      </c>
      <c r="BT1874" t="s">
        <v>92</v>
      </c>
      <c r="BU1874" t="s">
        <v>3811</v>
      </c>
    </row>
    <row r="1875" spans="1:73" hidden="1">
      <c r="A1875" s="103" t="s">
        <v>3812</v>
      </c>
      <c r="B1875" s="102">
        <v>45722</v>
      </c>
      <c r="C1875" s="104">
        <f>_xlfn.ISOWEEKNUM(Tabella2[[#This Row],[Date]])</f>
        <v>10</v>
      </c>
      <c r="D1875" s="104" t="s">
        <v>509</v>
      </c>
      <c r="E1875" s="104" t="s">
        <v>284</v>
      </c>
      <c r="F1875" s="104">
        <v>71</v>
      </c>
      <c r="G1875" s="104" t="s">
        <v>257</v>
      </c>
      <c r="H1875" s="105">
        <v>32</v>
      </c>
      <c r="I1875" s="104"/>
      <c r="J1875" s="104" t="s">
        <v>258</v>
      </c>
      <c r="K1875" s="104" t="s">
        <v>81</v>
      </c>
      <c r="L1875" s="104" t="s">
        <v>259</v>
      </c>
      <c r="M1875" s="104" t="s">
        <v>276</v>
      </c>
      <c r="N1875" s="104"/>
      <c r="O1875" s="106"/>
      <c r="P1875" s="111" t="s">
        <v>479</v>
      </c>
      <c r="Q1875" s="153" t="s">
        <v>271</v>
      </c>
      <c r="R1875" s="153" t="s">
        <v>272</v>
      </c>
      <c r="S1875" s="153">
        <v>4.1666666666666657E-2</v>
      </c>
      <c r="T1875" s="153">
        <v>0.52083333333333337</v>
      </c>
      <c r="U1875" s="153">
        <v>0.57291666666666663</v>
      </c>
      <c r="V1875" s="153">
        <f>IF(ISBLANK(T1875),"",Tabella2[[#This Row],[ACT STOP]]-Tabella2[[#This Row],[ACT START]])</f>
        <v>5.2083333333333259E-2</v>
      </c>
      <c r="W1875" s="104" t="s">
        <v>92</v>
      </c>
      <c r="X1875" s="104" t="s">
        <v>91</v>
      </c>
      <c r="Y1875" s="110" t="s">
        <v>3813</v>
      </c>
      <c r="Z1875" s="106"/>
      <c r="AA1875" s="104"/>
      <c r="AB1875" s="107"/>
      <c r="AC1875" s="72">
        <v>1</v>
      </c>
      <c r="AH1875" s="70"/>
      <c r="AI1875" s="70"/>
      <c r="AJ1875">
        <v>0</v>
      </c>
      <c r="AL1875" s="70"/>
      <c r="BL1875" t="s">
        <v>3814</v>
      </c>
      <c r="BM1875" s="135">
        <v>0.52083333333333337</v>
      </c>
      <c r="BN1875" s="136">
        <v>0.57291666666666663</v>
      </c>
      <c r="BO1875" s="101">
        <v>1.041666666666667E-2</v>
      </c>
      <c r="BQ1875" t="s">
        <v>94</v>
      </c>
      <c r="BR1875" s="109" t="str">
        <f t="shared" si="29"/>
        <v>SH-25-1864</v>
      </c>
      <c r="BS1875" s="109" t="s">
        <v>356</v>
      </c>
      <c r="BT1875" t="s">
        <v>92</v>
      </c>
      <c r="BU1875" t="s">
        <v>3815</v>
      </c>
    </row>
    <row r="1876" spans="1:73" hidden="1">
      <c r="A1876" s="103" t="s">
        <v>3816</v>
      </c>
      <c r="B1876" s="102">
        <v>45722</v>
      </c>
      <c r="C1876" s="104">
        <f>_xlfn.ISOWEEKNUM(Tabella2[[#This Row],[Date]])</f>
        <v>10</v>
      </c>
      <c r="D1876" s="104" t="s">
        <v>370</v>
      </c>
      <c r="E1876" s="104" t="s">
        <v>256</v>
      </c>
      <c r="F1876" s="104">
        <v>51</v>
      </c>
      <c r="G1876" s="104" t="s">
        <v>284</v>
      </c>
      <c r="H1876" s="105">
        <v>9</v>
      </c>
      <c r="I1876" s="104" t="s">
        <v>258</v>
      </c>
      <c r="J1876" s="104"/>
      <c r="K1876" s="104" t="s">
        <v>79</v>
      </c>
      <c r="L1876" s="104" t="s">
        <v>299</v>
      </c>
      <c r="M1876" s="104" t="s">
        <v>906</v>
      </c>
      <c r="N1876" s="104"/>
      <c r="O1876" s="108" t="str">
        <f>A446</f>
        <v>12848</v>
      </c>
      <c r="P1876" s="111" t="s">
        <v>2356</v>
      </c>
      <c r="Q1876" s="153" t="s">
        <v>550</v>
      </c>
      <c r="R1876" s="153" t="s">
        <v>665</v>
      </c>
      <c r="S1876" s="153">
        <v>4.1666666666666657E-2</v>
      </c>
      <c r="T1876" s="153" t="s">
        <v>550</v>
      </c>
      <c r="U1876" s="153" t="s">
        <v>665</v>
      </c>
      <c r="V1876" s="153">
        <f>IF(ISBLANK(T1876),"",Tabella2[[#This Row],[ACT STOP]]-Tabella2[[#This Row],[ACT START]])</f>
        <v>4.166666666666663E-2</v>
      </c>
      <c r="W1876" s="104" t="s">
        <v>92</v>
      </c>
      <c r="X1876" s="104" t="s">
        <v>91</v>
      </c>
      <c r="Y1876" s="110"/>
      <c r="Z1876" s="106"/>
      <c r="AA1876" s="104"/>
      <c r="AB1876" s="107"/>
      <c r="AC1876" s="72">
        <v>1</v>
      </c>
      <c r="AH1876" s="70"/>
      <c r="AI1876" s="70"/>
      <c r="AJ1876">
        <v>0</v>
      </c>
      <c r="AL1876" s="70"/>
      <c r="BM1876" s="135" t="s">
        <v>550</v>
      </c>
      <c r="BN1876" s="136" t="s">
        <v>665</v>
      </c>
      <c r="BO1876" s="101"/>
      <c r="BR1876" s="109" t="str">
        <f t="shared" si="29"/>
        <v>SH-25-1865</v>
      </c>
      <c r="BS1876" s="109" t="s">
        <v>339</v>
      </c>
      <c r="BT1876" t="s">
        <v>92</v>
      </c>
      <c r="BU1876" t="s">
        <v>3817</v>
      </c>
    </row>
    <row r="1877" spans="1:73" hidden="1">
      <c r="A1877" s="103" t="s">
        <v>3818</v>
      </c>
      <c r="B1877" s="102">
        <v>45722</v>
      </c>
      <c r="C1877" s="104">
        <f>_xlfn.ISOWEEKNUM(Tabella2[[#This Row],[Date]])</f>
        <v>10</v>
      </c>
      <c r="D1877" s="104" t="s">
        <v>275</v>
      </c>
      <c r="E1877" s="104" t="s">
        <v>256</v>
      </c>
      <c r="F1877" s="104">
        <v>57</v>
      </c>
      <c r="G1877" s="104" t="s">
        <v>257</v>
      </c>
      <c r="H1877" s="105">
        <v>12</v>
      </c>
      <c r="I1877" s="104" t="s">
        <v>258</v>
      </c>
      <c r="J1877" s="104"/>
      <c r="K1877" s="104" t="s">
        <v>83</v>
      </c>
      <c r="L1877" s="104" t="s">
        <v>259</v>
      </c>
      <c r="M1877" s="104" t="s">
        <v>1846</v>
      </c>
      <c r="N1877" s="104"/>
      <c r="O1877" s="106"/>
      <c r="P1877" s="111" t="s">
        <v>1847</v>
      </c>
      <c r="Q1877" s="153" t="s">
        <v>550</v>
      </c>
      <c r="R1877" s="153" t="s">
        <v>665</v>
      </c>
      <c r="S1877" s="153">
        <v>4.1666666666666657E-2</v>
      </c>
      <c r="T1877" s="153" t="s">
        <v>550</v>
      </c>
      <c r="U1877" s="153" t="s">
        <v>665</v>
      </c>
      <c r="V1877" s="153">
        <f>IF(ISBLANK(T1877),"",Tabella2[[#This Row],[ACT STOP]]-Tabella2[[#This Row],[ACT START]])</f>
        <v>4.166666666666663E-2</v>
      </c>
      <c r="W1877" s="104" t="s">
        <v>92</v>
      </c>
      <c r="X1877" s="104" t="s">
        <v>91</v>
      </c>
      <c r="Y1877" s="110"/>
      <c r="Z1877" s="106"/>
      <c r="AA1877" s="104"/>
      <c r="AB1877" s="107"/>
      <c r="AC1877" s="72">
        <v>1</v>
      </c>
      <c r="AH1877" s="70"/>
      <c r="AI1877" s="70"/>
      <c r="AJ1877">
        <v>0</v>
      </c>
      <c r="AL1877" s="70"/>
      <c r="BM1877" s="135" t="s">
        <v>550</v>
      </c>
      <c r="BN1877" s="136" t="s">
        <v>665</v>
      </c>
      <c r="BO1877" s="101"/>
      <c r="BR1877" s="109" t="str">
        <f t="shared" si="29"/>
        <v>SH-25-1866</v>
      </c>
      <c r="BS1877" s="109" t="s">
        <v>266</v>
      </c>
      <c r="BT1877" t="s">
        <v>92</v>
      </c>
      <c r="BU1877" t="s">
        <v>3819</v>
      </c>
    </row>
    <row r="1878" spans="1:73" hidden="1">
      <c r="A1878" s="103" t="s">
        <v>3820</v>
      </c>
      <c r="B1878" s="102">
        <v>45722</v>
      </c>
      <c r="C1878" s="104">
        <f>_xlfn.ISOWEEKNUM(Tabella2[[#This Row],[Date]])</f>
        <v>10</v>
      </c>
      <c r="D1878" s="104" t="s">
        <v>478</v>
      </c>
      <c r="E1878" s="104" t="s">
        <v>284</v>
      </c>
      <c r="F1878" s="104">
        <v>65</v>
      </c>
      <c r="G1878" s="104" t="s">
        <v>257</v>
      </c>
      <c r="H1878" s="105">
        <v>2</v>
      </c>
      <c r="I1878" s="104"/>
      <c r="J1878" s="104" t="s">
        <v>258</v>
      </c>
      <c r="K1878" s="104" t="s">
        <v>80</v>
      </c>
      <c r="L1878" s="104" t="s">
        <v>259</v>
      </c>
      <c r="M1878" s="104" t="s">
        <v>276</v>
      </c>
      <c r="N1878" s="104"/>
      <c r="O1878" s="106"/>
      <c r="P1878" s="111" t="s">
        <v>467</v>
      </c>
      <c r="Q1878" s="153" t="s">
        <v>550</v>
      </c>
      <c r="R1878" s="153" t="s">
        <v>665</v>
      </c>
      <c r="S1878" s="153">
        <v>4.1666666666666657E-2</v>
      </c>
      <c r="T1878" s="153" t="s">
        <v>550</v>
      </c>
      <c r="U1878" s="153" t="s">
        <v>665</v>
      </c>
      <c r="V1878" s="153">
        <f>IF(ISBLANK(T1878),"",Tabella2[[#This Row],[ACT STOP]]-Tabella2[[#This Row],[ACT START]])</f>
        <v>4.166666666666663E-2</v>
      </c>
      <c r="W1878" s="104" t="s">
        <v>92</v>
      </c>
      <c r="X1878" s="104" t="s">
        <v>91</v>
      </c>
      <c r="Y1878" s="110"/>
      <c r="Z1878" s="106"/>
      <c r="AA1878" s="104"/>
      <c r="AB1878" s="107"/>
      <c r="AC1878" s="72">
        <v>1</v>
      </c>
      <c r="AH1878" s="70"/>
      <c r="AI1878" s="70"/>
      <c r="AJ1878">
        <v>0</v>
      </c>
      <c r="AL1878" s="70"/>
      <c r="BM1878" s="135" t="s">
        <v>550</v>
      </c>
      <c r="BN1878" s="136" t="s">
        <v>665</v>
      </c>
      <c r="BO1878" s="101"/>
      <c r="BR1878" s="109" t="str">
        <f t="shared" si="29"/>
        <v>SH-25-1867</v>
      </c>
      <c r="BS1878" s="109" t="s">
        <v>368</v>
      </c>
      <c r="BT1878" t="s">
        <v>92</v>
      </c>
      <c r="BU1878" t="s">
        <v>3821</v>
      </c>
    </row>
    <row r="1879" spans="1:73" hidden="1">
      <c r="A1879" s="103" t="s">
        <v>3822</v>
      </c>
      <c r="B1879" s="102">
        <v>45722</v>
      </c>
      <c r="C1879" s="104">
        <f>_xlfn.ISOWEEKNUM(Tabella2[[#This Row],[Date]])</f>
        <v>10</v>
      </c>
      <c r="D1879" s="104" t="s">
        <v>523</v>
      </c>
      <c r="E1879" s="104" t="s">
        <v>284</v>
      </c>
      <c r="F1879" s="104">
        <v>62</v>
      </c>
      <c r="G1879" s="104" t="s">
        <v>284</v>
      </c>
      <c r="H1879" s="105">
        <v>23</v>
      </c>
      <c r="I1879" s="104"/>
      <c r="J1879" s="104" t="s">
        <v>258</v>
      </c>
      <c r="K1879" s="104" t="s">
        <v>81</v>
      </c>
      <c r="L1879" s="104" t="s">
        <v>259</v>
      </c>
      <c r="M1879" s="104" t="s">
        <v>328</v>
      </c>
      <c r="N1879" s="104"/>
      <c r="O1879" s="106"/>
      <c r="P1879" s="111" t="s">
        <v>3689</v>
      </c>
      <c r="Q1879" s="153" t="s">
        <v>550</v>
      </c>
      <c r="R1879" s="153" t="s">
        <v>665</v>
      </c>
      <c r="S1879" s="153">
        <v>4.1666666666666657E-2</v>
      </c>
      <c r="T1879" s="153">
        <v>0.58333333333333337</v>
      </c>
      <c r="U1879" s="153">
        <v>0.625</v>
      </c>
      <c r="V1879" s="153">
        <f>IF(ISBLANK(T1879),"",Tabella2[[#This Row],[ACT STOP]]-Tabella2[[#This Row],[ACT START]])</f>
        <v>4.166666666666663E-2</v>
      </c>
      <c r="W1879" s="104" t="s">
        <v>92</v>
      </c>
      <c r="X1879" s="104" t="s">
        <v>91</v>
      </c>
      <c r="Y1879" s="110"/>
      <c r="Z1879" s="106"/>
      <c r="AA1879" s="104"/>
      <c r="AB1879" s="107"/>
      <c r="AC1879" s="72">
        <v>1</v>
      </c>
      <c r="AH1879" s="70"/>
      <c r="AI1879" s="70"/>
      <c r="AJ1879">
        <v>0</v>
      </c>
      <c r="AL1879" s="70"/>
      <c r="BM1879" s="135">
        <v>0.58333333333333337</v>
      </c>
      <c r="BN1879" s="136">
        <v>0.625</v>
      </c>
      <c r="BO1879" s="101"/>
      <c r="BR1879" s="109" t="str">
        <f t="shared" si="29"/>
        <v>SH-25-1868</v>
      </c>
      <c r="BS1879" s="109" t="s">
        <v>358</v>
      </c>
      <c r="BT1879" t="s">
        <v>92</v>
      </c>
      <c r="BU1879" t="s">
        <v>3823</v>
      </c>
    </row>
    <row r="1880" spans="1:73" hidden="1">
      <c r="A1880" s="103" t="s">
        <v>3824</v>
      </c>
      <c r="B1880" s="102">
        <v>45722</v>
      </c>
      <c r="C1880" s="104">
        <f>_xlfn.ISOWEEKNUM(Tabella2[[#This Row],[Date]])</f>
        <v>10</v>
      </c>
      <c r="D1880" s="104" t="s">
        <v>3529</v>
      </c>
      <c r="E1880" s="104" t="s">
        <v>284</v>
      </c>
      <c r="F1880" s="104">
        <v>68</v>
      </c>
      <c r="G1880" s="104" t="s">
        <v>257</v>
      </c>
      <c r="H1880" s="105">
        <v>9</v>
      </c>
      <c r="I1880" s="104"/>
      <c r="J1880" s="104" t="s">
        <v>258</v>
      </c>
      <c r="K1880" s="104" t="s">
        <v>79</v>
      </c>
      <c r="L1880" s="104" t="s">
        <v>259</v>
      </c>
      <c r="M1880" s="104" t="s">
        <v>276</v>
      </c>
      <c r="N1880" s="104"/>
      <c r="O1880" s="106"/>
      <c r="P1880" s="111" t="s">
        <v>479</v>
      </c>
      <c r="Q1880" s="153" t="s">
        <v>519</v>
      </c>
      <c r="R1880" s="153" t="s">
        <v>520</v>
      </c>
      <c r="S1880" s="153">
        <v>4.1666666666666657E-2</v>
      </c>
      <c r="T1880" s="153" t="s">
        <v>519</v>
      </c>
      <c r="U1880" s="153" t="s">
        <v>520</v>
      </c>
      <c r="V1880" s="153">
        <f>IF(ISBLANK(T1880),"",Tabella2[[#This Row],[ACT STOP]]-Tabella2[[#This Row],[ACT START]])</f>
        <v>4.166666666666663E-2</v>
      </c>
      <c r="W1880" s="104" t="s">
        <v>92</v>
      </c>
      <c r="X1880" s="104" t="s">
        <v>91</v>
      </c>
      <c r="Y1880" s="110"/>
      <c r="Z1880" s="106"/>
      <c r="AA1880" s="104"/>
      <c r="AB1880" s="107"/>
      <c r="AC1880" s="72">
        <v>1</v>
      </c>
      <c r="AH1880" s="70"/>
      <c r="AI1880" s="70"/>
      <c r="AJ1880">
        <v>0</v>
      </c>
      <c r="AL1880" s="70"/>
      <c r="BM1880" s="135" t="s">
        <v>519</v>
      </c>
      <c r="BN1880" s="136" t="s">
        <v>520</v>
      </c>
      <c r="BO1880" s="101"/>
      <c r="BR1880" s="109" t="str">
        <f t="shared" si="29"/>
        <v>SH-25-1869</v>
      </c>
      <c r="BS1880" s="109" t="s">
        <v>318</v>
      </c>
      <c r="BT1880" t="s">
        <v>92</v>
      </c>
      <c r="BU1880" t="s">
        <v>3825</v>
      </c>
    </row>
    <row r="1881" spans="1:73" hidden="1">
      <c r="A1881" s="103" t="s">
        <v>3826</v>
      </c>
      <c r="B1881" s="102">
        <v>45722</v>
      </c>
      <c r="C1881" s="104">
        <f>_xlfn.ISOWEEKNUM(Tabella2[[#This Row],[Date]])</f>
        <v>10</v>
      </c>
      <c r="D1881" s="104" t="s">
        <v>3529</v>
      </c>
      <c r="E1881" s="104" t="s">
        <v>284</v>
      </c>
      <c r="F1881" s="104">
        <v>69</v>
      </c>
      <c r="G1881" s="104" t="s">
        <v>257</v>
      </c>
      <c r="H1881" s="105">
        <v>17</v>
      </c>
      <c r="I1881" s="104"/>
      <c r="J1881" s="104" t="s">
        <v>258</v>
      </c>
      <c r="K1881" s="104" t="s">
        <v>78</v>
      </c>
      <c r="L1881" s="104" t="s">
        <v>259</v>
      </c>
      <c r="M1881" s="104" t="s">
        <v>276</v>
      </c>
      <c r="N1881" s="104"/>
      <c r="O1881" s="106"/>
      <c r="P1881" s="111" t="s">
        <v>479</v>
      </c>
      <c r="Q1881" s="153" t="s">
        <v>519</v>
      </c>
      <c r="R1881" s="153" t="s">
        <v>520</v>
      </c>
      <c r="S1881" s="153">
        <v>4.1666666666666657E-2</v>
      </c>
      <c r="T1881" s="153" t="s">
        <v>519</v>
      </c>
      <c r="U1881" s="153" t="s">
        <v>520</v>
      </c>
      <c r="V1881" s="153">
        <f>IF(ISBLANK(T1881),"",Tabella2[[#This Row],[ACT STOP]]-Tabella2[[#This Row],[ACT START]])</f>
        <v>4.166666666666663E-2</v>
      </c>
      <c r="W1881" s="104" t="s">
        <v>92</v>
      </c>
      <c r="X1881" s="104" t="s">
        <v>91</v>
      </c>
      <c r="Y1881" s="110"/>
      <c r="Z1881" s="106"/>
      <c r="AA1881" s="104"/>
      <c r="AB1881" s="107"/>
      <c r="AC1881" s="72">
        <v>1</v>
      </c>
      <c r="AH1881" s="70"/>
      <c r="AI1881" s="70"/>
      <c r="AJ1881">
        <v>0</v>
      </c>
      <c r="AL1881" s="70"/>
      <c r="BM1881" s="135" t="s">
        <v>519</v>
      </c>
      <c r="BN1881" s="136" t="s">
        <v>520</v>
      </c>
      <c r="BO1881" s="101"/>
      <c r="BR1881" s="109" t="str">
        <f t="shared" si="29"/>
        <v>SH-25-1870</v>
      </c>
      <c r="BS1881" s="109" t="s">
        <v>393</v>
      </c>
      <c r="BT1881" t="s">
        <v>92</v>
      </c>
      <c r="BU1881" t="s">
        <v>3827</v>
      </c>
    </row>
    <row r="1882" spans="1:73" hidden="1">
      <c r="A1882" s="103" t="s">
        <v>3828</v>
      </c>
      <c r="B1882" s="102">
        <v>45722</v>
      </c>
      <c r="C1882" s="104">
        <f>_xlfn.ISOWEEKNUM(Tabella2[[#This Row],[Date]])</f>
        <v>10</v>
      </c>
      <c r="D1882" s="104" t="s">
        <v>509</v>
      </c>
      <c r="E1882" s="104" t="s">
        <v>284</v>
      </c>
      <c r="F1882" s="104">
        <v>70</v>
      </c>
      <c r="G1882" s="104" t="s">
        <v>284</v>
      </c>
      <c r="H1882" s="105">
        <v>22</v>
      </c>
      <c r="I1882" s="104"/>
      <c r="J1882" s="104" t="s">
        <v>258</v>
      </c>
      <c r="K1882" s="104" t="s">
        <v>81</v>
      </c>
      <c r="L1882" s="104" t="s">
        <v>259</v>
      </c>
      <c r="M1882" s="104" t="s">
        <v>276</v>
      </c>
      <c r="N1882" s="104"/>
      <c r="O1882" s="106"/>
      <c r="P1882" s="111" t="s">
        <v>479</v>
      </c>
      <c r="Q1882" s="153" t="s">
        <v>519</v>
      </c>
      <c r="R1882" s="153" t="s">
        <v>520</v>
      </c>
      <c r="S1882" s="153">
        <v>4.1666666666666657E-2</v>
      </c>
      <c r="T1882" s="153">
        <v>0.64583333333333337</v>
      </c>
      <c r="U1882" s="153">
        <v>0.69791666666666663</v>
      </c>
      <c r="V1882" s="153">
        <f>IF(ISBLANK(T1882),"",Tabella2[[#This Row],[ACT STOP]]-Tabella2[[#This Row],[ACT START]])</f>
        <v>5.2083333333333259E-2</v>
      </c>
      <c r="W1882" s="104" t="s">
        <v>92</v>
      </c>
      <c r="X1882" s="104" t="s">
        <v>91</v>
      </c>
      <c r="Y1882" s="110"/>
      <c r="Z1882" s="106"/>
      <c r="AA1882" s="104"/>
      <c r="AB1882" s="107"/>
      <c r="AC1882" s="72">
        <v>1</v>
      </c>
      <c r="AH1882" s="70"/>
      <c r="AI1882" s="70"/>
      <c r="AJ1882">
        <v>0</v>
      </c>
      <c r="AL1882" s="70"/>
      <c r="BM1882" s="135">
        <v>0.64583333333333337</v>
      </c>
      <c r="BN1882" s="136">
        <v>0.69791666666666663</v>
      </c>
      <c r="BO1882" s="101">
        <v>1.041666666666667E-2</v>
      </c>
      <c r="BQ1882" t="s">
        <v>102</v>
      </c>
      <c r="BR1882" s="109" t="str">
        <f t="shared" si="29"/>
        <v>SH-25-1871</v>
      </c>
      <c r="BS1882" s="109" t="s">
        <v>295</v>
      </c>
      <c r="BT1882" t="s">
        <v>92</v>
      </c>
      <c r="BU1882" t="s">
        <v>3829</v>
      </c>
    </row>
    <row r="1883" spans="1:73" hidden="1">
      <c r="A1883" s="103" t="s">
        <v>3830</v>
      </c>
      <c r="B1883" s="102">
        <v>45722</v>
      </c>
      <c r="C1883" s="104">
        <f>_xlfn.ISOWEEKNUM(Tabella2[[#This Row],[Date]])</f>
        <v>10</v>
      </c>
      <c r="D1883" s="104" t="s">
        <v>370</v>
      </c>
      <c r="E1883" s="104" t="s">
        <v>256</v>
      </c>
      <c r="F1883" s="104">
        <v>50</v>
      </c>
      <c r="G1883" s="104" t="s">
        <v>257</v>
      </c>
      <c r="H1883" s="105">
        <v>1</v>
      </c>
      <c r="I1883" s="104" t="s">
        <v>258</v>
      </c>
      <c r="J1883" s="104"/>
      <c r="K1883" s="104" t="s">
        <v>83</v>
      </c>
      <c r="L1883" s="104" t="s">
        <v>299</v>
      </c>
      <c r="M1883" s="104" t="s">
        <v>906</v>
      </c>
      <c r="N1883" s="104"/>
      <c r="O1883" s="108" t="str">
        <f>A447</f>
        <v>12849</v>
      </c>
      <c r="P1883" s="111" t="s">
        <v>2356</v>
      </c>
      <c r="Q1883" s="153" t="s">
        <v>519</v>
      </c>
      <c r="R1883" s="153" t="s">
        <v>520</v>
      </c>
      <c r="S1883" s="153">
        <v>4.1666666666666657E-2</v>
      </c>
      <c r="T1883" s="153">
        <v>0.63888888888888884</v>
      </c>
      <c r="U1883" s="153">
        <v>0.68055555555555558</v>
      </c>
      <c r="V1883" s="153">
        <f>IF(ISBLANK(T1883),"",Tabella2[[#This Row],[ACT STOP]]-Tabella2[[#This Row],[ACT START]])</f>
        <v>4.1666666666666741E-2</v>
      </c>
      <c r="W1883" s="104" t="s">
        <v>92</v>
      </c>
      <c r="X1883" s="104" t="s">
        <v>91</v>
      </c>
      <c r="Y1883" s="110"/>
      <c r="Z1883" s="106"/>
      <c r="AA1883" s="104"/>
      <c r="AB1883" s="107"/>
      <c r="AC1883" s="72">
        <v>1</v>
      </c>
      <c r="AH1883" s="70"/>
      <c r="AI1883" s="70"/>
      <c r="AJ1883">
        <v>0</v>
      </c>
      <c r="AL1883" s="70"/>
      <c r="BM1883" s="135">
        <v>0.63888888888888884</v>
      </c>
      <c r="BN1883" s="136">
        <v>0.68055555555555558</v>
      </c>
      <c r="BO1883" s="101"/>
      <c r="BR1883" s="109" t="str">
        <f t="shared" si="29"/>
        <v>SH-25-1872</v>
      </c>
      <c r="BS1883" s="109" t="s">
        <v>332</v>
      </c>
      <c r="BT1883" t="s">
        <v>92</v>
      </c>
      <c r="BU1883" t="s">
        <v>3831</v>
      </c>
    </row>
    <row r="1884" spans="1:73" hidden="1">
      <c r="A1884" s="103" t="s">
        <v>3832</v>
      </c>
      <c r="B1884" s="102">
        <v>45723</v>
      </c>
      <c r="C1884" s="104">
        <f>_xlfn.ISOWEEKNUM(Tabella2[[#This Row],[Date]])</f>
        <v>10</v>
      </c>
      <c r="D1884" s="104" t="s">
        <v>370</v>
      </c>
      <c r="E1884" s="104" t="s">
        <v>256</v>
      </c>
      <c r="F1884" s="104">
        <v>51</v>
      </c>
      <c r="G1884" s="104" t="s">
        <v>257</v>
      </c>
      <c r="H1884" s="105">
        <v>17</v>
      </c>
      <c r="I1884" s="104" t="s">
        <v>258</v>
      </c>
      <c r="J1884" s="104"/>
      <c r="K1884" s="104" t="s">
        <v>79</v>
      </c>
      <c r="L1884" s="104" t="s">
        <v>299</v>
      </c>
      <c r="M1884" s="104" t="s">
        <v>276</v>
      </c>
      <c r="N1884" s="104"/>
      <c r="O1884" s="108" t="str">
        <f>A448</f>
        <v>12850</v>
      </c>
      <c r="P1884" s="111" t="s">
        <v>456</v>
      </c>
      <c r="Q1884" s="153" t="s">
        <v>285</v>
      </c>
      <c r="R1884" s="153" t="s">
        <v>286</v>
      </c>
      <c r="S1884" s="153">
        <v>4.1666666666666657E-2</v>
      </c>
      <c r="T1884" s="153" t="s">
        <v>285</v>
      </c>
      <c r="U1884" s="153" t="s">
        <v>286</v>
      </c>
      <c r="V1884" s="153">
        <f>IF(ISBLANK(T1884),"",Tabella2[[#This Row],[ACT STOP]]-Tabella2[[#This Row],[ACT START]])</f>
        <v>4.166666666666663E-2</v>
      </c>
      <c r="W1884" s="104" t="s">
        <v>92</v>
      </c>
      <c r="X1884" s="104" t="s">
        <v>91</v>
      </c>
      <c r="Y1884" s="110"/>
      <c r="Z1884" s="106"/>
      <c r="AA1884" s="104"/>
      <c r="AB1884" s="107"/>
      <c r="AC1884" s="72">
        <v>1</v>
      </c>
      <c r="AH1884" s="70"/>
      <c r="AI1884" s="70"/>
      <c r="AJ1884">
        <v>0</v>
      </c>
      <c r="AL1884" s="70"/>
      <c r="BL1884" t="s">
        <v>3833</v>
      </c>
      <c r="BM1884" s="135" t="s">
        <v>285</v>
      </c>
      <c r="BN1884" s="136" t="s">
        <v>286</v>
      </c>
      <c r="BO1884" s="101"/>
      <c r="BR1884" s="109" t="str">
        <f t="shared" si="29"/>
        <v>SH-25-1873</v>
      </c>
      <c r="BS1884" s="109" t="s">
        <v>393</v>
      </c>
      <c r="BT1884" t="s">
        <v>92</v>
      </c>
      <c r="BU1884" t="s">
        <v>3834</v>
      </c>
    </row>
    <row r="1885" spans="1:73" hidden="1">
      <c r="A1885" s="103" t="s">
        <v>3835</v>
      </c>
      <c r="B1885" s="102">
        <v>45723</v>
      </c>
      <c r="C1885" s="104">
        <f>_xlfn.ISOWEEKNUM(Tabella2[[#This Row],[Date]])</f>
        <v>10</v>
      </c>
      <c r="D1885" s="104" t="s">
        <v>455</v>
      </c>
      <c r="E1885" s="104" t="s">
        <v>284</v>
      </c>
      <c r="F1885" s="104">
        <v>37</v>
      </c>
      <c r="G1885" s="104" t="s">
        <v>257</v>
      </c>
      <c r="H1885" s="105">
        <v>32</v>
      </c>
      <c r="I1885" s="104"/>
      <c r="J1885" s="104" t="s">
        <v>258</v>
      </c>
      <c r="K1885" s="104" t="s">
        <v>83</v>
      </c>
      <c r="L1885" s="104" t="s">
        <v>259</v>
      </c>
      <c r="M1885" s="104" t="s">
        <v>269</v>
      </c>
      <c r="N1885" s="104"/>
      <c r="O1885" s="106"/>
      <c r="P1885" s="111" t="s">
        <v>1814</v>
      </c>
      <c r="Q1885" s="153" t="s">
        <v>285</v>
      </c>
      <c r="R1885" s="153" t="s">
        <v>286</v>
      </c>
      <c r="S1885" s="153">
        <v>4.1666666666666657E-2</v>
      </c>
      <c r="T1885" s="153">
        <v>0.29166666666666669</v>
      </c>
      <c r="U1885" s="153">
        <v>0.33333333333333331</v>
      </c>
      <c r="V1885" s="153">
        <f>IF(ISBLANK(T1885),"",Tabella2[[#This Row],[ACT STOP]]-Tabella2[[#This Row],[ACT START]])</f>
        <v>4.166666666666663E-2</v>
      </c>
      <c r="W1885" s="104" t="s">
        <v>92</v>
      </c>
      <c r="X1885" s="104" t="s">
        <v>91</v>
      </c>
      <c r="Y1885" s="110"/>
      <c r="Z1885" s="106"/>
      <c r="AA1885" s="104"/>
      <c r="AB1885" s="107"/>
      <c r="AC1885" s="72">
        <v>1</v>
      </c>
      <c r="AH1885" s="70"/>
      <c r="AI1885" s="70"/>
      <c r="AJ1885">
        <v>0</v>
      </c>
      <c r="AL1885" s="70"/>
      <c r="BM1885" s="135">
        <v>0.29166666666666669</v>
      </c>
      <c r="BN1885" s="136">
        <v>0.33333333333333331</v>
      </c>
      <c r="BO1885" s="101"/>
      <c r="BR1885" s="109" t="str">
        <f t="shared" si="29"/>
        <v>SH-25-1874</v>
      </c>
      <c r="BS1885" s="109" t="s">
        <v>356</v>
      </c>
      <c r="BT1885" t="s">
        <v>92</v>
      </c>
      <c r="BU1885" t="s">
        <v>3836</v>
      </c>
    </row>
    <row r="1886" spans="1:73" hidden="1">
      <c r="A1886" s="103" t="s">
        <v>3837</v>
      </c>
      <c r="B1886" s="102">
        <v>45723</v>
      </c>
      <c r="C1886" s="104">
        <f>_xlfn.ISOWEEKNUM(Tabella2[[#This Row],[Date]])</f>
        <v>10</v>
      </c>
      <c r="D1886" s="104" t="s">
        <v>455</v>
      </c>
      <c r="E1886" s="104" t="s">
        <v>284</v>
      </c>
      <c r="F1886" s="104">
        <v>38</v>
      </c>
      <c r="G1886" s="104" t="s">
        <v>284</v>
      </c>
      <c r="H1886" s="105">
        <v>22</v>
      </c>
      <c r="I1886" s="104"/>
      <c r="J1886" s="104" t="s">
        <v>258</v>
      </c>
      <c r="K1886" s="104" t="s">
        <v>80</v>
      </c>
      <c r="L1886" s="104" t="s">
        <v>259</v>
      </c>
      <c r="M1886" s="104" t="s">
        <v>269</v>
      </c>
      <c r="N1886" s="104"/>
      <c r="O1886" s="106"/>
      <c r="P1886" s="111" t="s">
        <v>1814</v>
      </c>
      <c r="Q1886" s="153" t="s">
        <v>285</v>
      </c>
      <c r="R1886" s="153" t="s">
        <v>286</v>
      </c>
      <c r="S1886" s="153">
        <v>4.1666666666666657E-2</v>
      </c>
      <c r="T1886" s="153">
        <v>0.29166666666666669</v>
      </c>
      <c r="U1886" s="153">
        <v>0.33333333333333331</v>
      </c>
      <c r="V1886" s="153">
        <f>IF(ISBLANK(T1886),"",Tabella2[[#This Row],[ACT STOP]]-Tabella2[[#This Row],[ACT START]])</f>
        <v>4.166666666666663E-2</v>
      </c>
      <c r="W1886" s="104" t="s">
        <v>92</v>
      </c>
      <c r="X1886" s="104" t="s">
        <v>91</v>
      </c>
      <c r="Y1886" s="110"/>
      <c r="Z1886" s="106"/>
      <c r="AA1886" s="104"/>
      <c r="AB1886" s="107"/>
      <c r="AC1886" s="72">
        <v>1</v>
      </c>
      <c r="AH1886" s="70"/>
      <c r="AI1886" s="70"/>
      <c r="AJ1886">
        <v>0</v>
      </c>
      <c r="AL1886" s="70"/>
      <c r="BM1886" s="135">
        <v>0.29166666666666669</v>
      </c>
      <c r="BN1886" s="136">
        <v>0.33333333333333331</v>
      </c>
      <c r="BO1886" s="101"/>
      <c r="BR1886" s="109" t="str">
        <f t="shared" si="29"/>
        <v>SH-25-1875</v>
      </c>
      <c r="BS1886" s="109" t="s">
        <v>295</v>
      </c>
      <c r="BT1886" t="s">
        <v>92</v>
      </c>
      <c r="BU1886" t="s">
        <v>3838</v>
      </c>
    </row>
    <row r="1887" spans="1:73" hidden="1">
      <c r="A1887" s="103" t="s">
        <v>3839</v>
      </c>
      <c r="B1887" s="102">
        <v>45723</v>
      </c>
      <c r="C1887" s="104">
        <f>_xlfn.ISOWEEKNUM(Tabella2[[#This Row],[Date]])</f>
        <v>10</v>
      </c>
      <c r="D1887" s="104" t="s">
        <v>275</v>
      </c>
      <c r="E1887" s="104" t="s">
        <v>256</v>
      </c>
      <c r="F1887" s="104">
        <v>57</v>
      </c>
      <c r="G1887" s="104" t="s">
        <v>257</v>
      </c>
      <c r="H1887" s="105">
        <v>2</v>
      </c>
      <c r="I1887" s="104" t="s">
        <v>258</v>
      </c>
      <c r="J1887" s="104"/>
      <c r="K1887" s="104" t="s">
        <v>81</v>
      </c>
      <c r="L1887" s="104" t="s">
        <v>259</v>
      </c>
      <c r="M1887" s="104" t="s">
        <v>1846</v>
      </c>
      <c r="N1887" s="104"/>
      <c r="O1887" s="106"/>
      <c r="P1887" s="111" t="s">
        <v>1858</v>
      </c>
      <c r="Q1887" s="153" t="s">
        <v>285</v>
      </c>
      <c r="R1887" s="153" t="s">
        <v>286</v>
      </c>
      <c r="S1887" s="153">
        <v>4.1666666666666657E-2</v>
      </c>
      <c r="T1887" s="153">
        <v>0.29166666666666669</v>
      </c>
      <c r="U1887" s="153">
        <v>0.33333333333333331</v>
      </c>
      <c r="V1887" s="153">
        <f>IF(ISBLANK(T1887),"",Tabella2[[#This Row],[ACT STOP]]-Tabella2[[#This Row],[ACT START]])</f>
        <v>4.166666666666663E-2</v>
      </c>
      <c r="W1887" s="104" t="s">
        <v>92</v>
      </c>
      <c r="X1887" s="104" t="s">
        <v>91</v>
      </c>
      <c r="Y1887" s="110"/>
      <c r="Z1887" s="106"/>
      <c r="AA1887" s="104"/>
      <c r="AB1887" s="107"/>
      <c r="AC1887" s="72">
        <v>1</v>
      </c>
      <c r="AH1887" s="70"/>
      <c r="AI1887" s="70"/>
      <c r="AJ1887">
        <v>0</v>
      </c>
      <c r="AL1887" s="70"/>
      <c r="BM1887" s="135">
        <v>0.29166666666666669</v>
      </c>
      <c r="BN1887" s="136">
        <v>0.33333333333333331</v>
      </c>
      <c r="BO1887" s="101"/>
      <c r="BR1887" s="109" t="str">
        <f t="shared" si="29"/>
        <v>SH-25-1876</v>
      </c>
      <c r="BS1887" s="109" t="s">
        <v>368</v>
      </c>
      <c r="BT1887" t="s">
        <v>92</v>
      </c>
      <c r="BU1887" t="s">
        <v>3840</v>
      </c>
    </row>
    <row r="1888" spans="1:73" hidden="1">
      <c r="A1888" s="103" t="s">
        <v>3841</v>
      </c>
      <c r="B1888" s="102">
        <v>45723</v>
      </c>
      <c r="C1888" s="104">
        <f>_xlfn.ISOWEEKNUM(Tabella2[[#This Row],[Date]])</f>
        <v>10</v>
      </c>
      <c r="D1888" s="104" t="s">
        <v>326</v>
      </c>
      <c r="E1888" s="104" t="s">
        <v>327</v>
      </c>
      <c r="F1888" s="104">
        <v>65</v>
      </c>
      <c r="G1888" s="104" t="s">
        <v>257</v>
      </c>
      <c r="H1888" s="105">
        <v>9</v>
      </c>
      <c r="I1888" s="104" t="s">
        <v>258</v>
      </c>
      <c r="J1888" s="104"/>
      <c r="K1888" s="104" t="s">
        <v>79</v>
      </c>
      <c r="L1888" s="104" t="s">
        <v>299</v>
      </c>
      <c r="M1888" s="104" t="s">
        <v>386</v>
      </c>
      <c r="N1888" s="104"/>
      <c r="O1888" s="108" t="str">
        <f>A449</f>
        <v>12851</v>
      </c>
      <c r="P1888" s="111" t="s">
        <v>3739</v>
      </c>
      <c r="Q1888" s="153" t="s">
        <v>525</v>
      </c>
      <c r="R1888" s="153" t="s">
        <v>262</v>
      </c>
      <c r="S1888" s="153">
        <v>4.1666666666666657E-2</v>
      </c>
      <c r="T1888" s="153" t="s">
        <v>525</v>
      </c>
      <c r="U1888" s="153" t="s">
        <v>262</v>
      </c>
      <c r="V1888" s="153">
        <f>IF(ISBLANK(T1888),"",Tabella2[[#This Row],[ACT STOP]]-Tabella2[[#This Row],[ACT START]])</f>
        <v>4.166666666666663E-2</v>
      </c>
      <c r="W1888" s="104" t="s">
        <v>92</v>
      </c>
      <c r="X1888" s="104" t="s">
        <v>91</v>
      </c>
      <c r="Y1888" s="110" t="s">
        <v>3842</v>
      </c>
      <c r="Z1888" s="106"/>
      <c r="AA1888" s="104"/>
      <c r="AB1888" s="107"/>
      <c r="AC1888" s="72">
        <v>1</v>
      </c>
      <c r="AH1888" s="70"/>
      <c r="AI1888" s="70"/>
      <c r="AJ1888">
        <v>0</v>
      </c>
      <c r="AL1888" s="70"/>
      <c r="BM1888" s="135" t="s">
        <v>525</v>
      </c>
      <c r="BN1888" s="136" t="s">
        <v>262</v>
      </c>
      <c r="BO1888" s="101"/>
      <c r="BR1888" s="109" t="str">
        <f t="shared" si="29"/>
        <v>SH-25-1877</v>
      </c>
      <c r="BS1888" s="109" t="s">
        <v>318</v>
      </c>
      <c r="BT1888" t="s">
        <v>92</v>
      </c>
      <c r="BU1888" t="s">
        <v>3843</v>
      </c>
    </row>
    <row r="1889" spans="1:73" hidden="1">
      <c r="A1889" s="103" t="s">
        <v>3844</v>
      </c>
      <c r="B1889" s="102">
        <v>45723</v>
      </c>
      <c r="C1889" s="104">
        <f>_xlfn.ISOWEEKNUM(Tabella2[[#This Row],[Date]])</f>
        <v>10</v>
      </c>
      <c r="D1889" s="104" t="s">
        <v>1914</v>
      </c>
      <c r="E1889" s="104" t="s">
        <v>284</v>
      </c>
      <c r="F1889" s="104">
        <v>39</v>
      </c>
      <c r="G1889" s="104" t="s">
        <v>257</v>
      </c>
      <c r="H1889" s="105">
        <v>12</v>
      </c>
      <c r="I1889" s="104"/>
      <c r="J1889" s="104" t="s">
        <v>258</v>
      </c>
      <c r="K1889" s="104" t="s">
        <v>80</v>
      </c>
      <c r="L1889" s="104" t="s">
        <v>259</v>
      </c>
      <c r="M1889" s="104" t="s">
        <v>269</v>
      </c>
      <c r="N1889" s="104"/>
      <c r="O1889" s="106"/>
      <c r="P1889" s="111" t="s">
        <v>270</v>
      </c>
      <c r="Q1889" s="153" t="s">
        <v>525</v>
      </c>
      <c r="R1889" s="153" t="s">
        <v>262</v>
      </c>
      <c r="S1889" s="153">
        <v>4.1666666666666657E-2</v>
      </c>
      <c r="T1889" s="153">
        <v>0.35416666666666669</v>
      </c>
      <c r="U1889" s="153">
        <v>0.39583333333333331</v>
      </c>
      <c r="V1889" s="153">
        <f>IF(ISBLANK(T1889),"",Tabella2[[#This Row],[ACT STOP]]-Tabella2[[#This Row],[ACT START]])</f>
        <v>4.166666666666663E-2</v>
      </c>
      <c r="W1889" s="104" t="s">
        <v>92</v>
      </c>
      <c r="X1889" s="104" t="s">
        <v>91</v>
      </c>
      <c r="Y1889" s="110"/>
      <c r="Z1889" s="106"/>
      <c r="AA1889" s="104"/>
      <c r="AB1889" s="107"/>
      <c r="AC1889" s="72">
        <v>1</v>
      </c>
      <c r="AH1889" s="70"/>
      <c r="AI1889" s="70"/>
      <c r="AJ1889">
        <v>0</v>
      </c>
      <c r="AL1889" s="70"/>
      <c r="BM1889" s="135">
        <v>0.35416666666666669</v>
      </c>
      <c r="BN1889" s="136">
        <v>0.39583333333333331</v>
      </c>
      <c r="BO1889" s="101"/>
      <c r="BR1889" s="109" t="str">
        <f t="shared" si="29"/>
        <v>SH-25-1878</v>
      </c>
      <c r="BS1889" s="109" t="s">
        <v>266</v>
      </c>
      <c r="BT1889" t="s">
        <v>92</v>
      </c>
      <c r="BU1889" t="s">
        <v>3845</v>
      </c>
    </row>
    <row r="1890" spans="1:73" hidden="1">
      <c r="A1890" s="103" t="s">
        <v>3846</v>
      </c>
      <c r="B1890" s="102">
        <v>45723</v>
      </c>
      <c r="C1890" s="104">
        <f>_xlfn.ISOWEEKNUM(Tabella2[[#This Row],[Date]])</f>
        <v>10</v>
      </c>
      <c r="D1890" s="104" t="s">
        <v>1914</v>
      </c>
      <c r="E1890" s="104" t="s">
        <v>284</v>
      </c>
      <c r="F1890" s="104">
        <v>40</v>
      </c>
      <c r="G1890" s="104" t="s">
        <v>284</v>
      </c>
      <c r="H1890" s="105">
        <v>9</v>
      </c>
      <c r="I1890" s="104"/>
      <c r="J1890" s="104" t="s">
        <v>258</v>
      </c>
      <c r="K1890" s="104" t="s">
        <v>81</v>
      </c>
      <c r="L1890" s="104" t="s">
        <v>259</v>
      </c>
      <c r="M1890" s="104" t="s">
        <v>269</v>
      </c>
      <c r="N1890" s="104"/>
      <c r="O1890" s="106"/>
      <c r="P1890" s="111" t="s">
        <v>270</v>
      </c>
      <c r="Q1890" s="153" t="s">
        <v>525</v>
      </c>
      <c r="R1890" s="153" t="s">
        <v>262</v>
      </c>
      <c r="S1890" s="153">
        <v>4.1666666666666657E-2</v>
      </c>
      <c r="T1890" s="153">
        <v>0.35416666666666669</v>
      </c>
      <c r="U1890" s="153">
        <v>0.39583333333333331</v>
      </c>
      <c r="V1890" s="153">
        <f>IF(ISBLANK(T1890),"",Tabella2[[#This Row],[ACT STOP]]-Tabella2[[#This Row],[ACT START]])</f>
        <v>4.166666666666663E-2</v>
      </c>
      <c r="W1890" s="104" t="s">
        <v>92</v>
      </c>
      <c r="X1890" s="104" t="s">
        <v>91</v>
      </c>
      <c r="Y1890" s="110"/>
      <c r="Z1890" s="106"/>
      <c r="AA1890" s="104"/>
      <c r="AB1890" s="107"/>
      <c r="AC1890" s="72">
        <v>1</v>
      </c>
      <c r="AH1890" s="70"/>
      <c r="AI1890" s="70"/>
      <c r="AJ1890">
        <v>0</v>
      </c>
      <c r="AL1890" s="70"/>
      <c r="BM1890" s="135">
        <v>0.35416666666666669</v>
      </c>
      <c r="BN1890" s="136">
        <v>0.39583333333333331</v>
      </c>
      <c r="BO1890" s="101"/>
      <c r="BR1890" s="109" t="str">
        <f t="shared" si="29"/>
        <v>SH-25-1879</v>
      </c>
      <c r="BS1890" s="109" t="s">
        <v>339</v>
      </c>
      <c r="BT1890" t="s">
        <v>92</v>
      </c>
      <c r="BU1890" t="s">
        <v>3847</v>
      </c>
    </row>
    <row r="1891" spans="1:73" hidden="1">
      <c r="A1891" s="103" t="s">
        <v>3848</v>
      </c>
      <c r="B1891" s="102">
        <v>45723</v>
      </c>
      <c r="C1891" s="104">
        <f>_xlfn.ISOWEEKNUM(Tabella2[[#This Row],[Date]])</f>
        <v>10</v>
      </c>
      <c r="D1891" s="104" t="s">
        <v>574</v>
      </c>
      <c r="E1891" s="104" t="s">
        <v>284</v>
      </c>
      <c r="F1891" s="104">
        <v>66</v>
      </c>
      <c r="G1891" s="104" t="s">
        <v>284</v>
      </c>
      <c r="H1891" s="105">
        <v>22</v>
      </c>
      <c r="I1891" s="104"/>
      <c r="J1891" s="104" t="s">
        <v>258</v>
      </c>
      <c r="K1891" s="104" t="s">
        <v>79</v>
      </c>
      <c r="L1891" s="104" t="s">
        <v>259</v>
      </c>
      <c r="M1891" s="104" t="s">
        <v>276</v>
      </c>
      <c r="N1891" s="104"/>
      <c r="O1891" s="108"/>
      <c r="P1891" s="111" t="s">
        <v>2932</v>
      </c>
      <c r="Q1891" s="153" t="s">
        <v>498</v>
      </c>
      <c r="R1891" s="153" t="s">
        <v>499</v>
      </c>
      <c r="S1891" s="153">
        <v>4.1666666666666657E-2</v>
      </c>
      <c r="T1891" s="153" t="s">
        <v>498</v>
      </c>
      <c r="U1891" s="153" t="s">
        <v>499</v>
      </c>
      <c r="V1891" s="153">
        <f>IF(ISBLANK(T1891),"",Tabella2[[#This Row],[ACT STOP]]-Tabella2[[#This Row],[ACT START]])</f>
        <v>4.166666666666663E-2</v>
      </c>
      <c r="W1891" s="104" t="s">
        <v>92</v>
      </c>
      <c r="X1891" s="104" t="s">
        <v>91</v>
      </c>
      <c r="Y1891" s="110"/>
      <c r="Z1891" s="106"/>
      <c r="AA1891" s="104"/>
      <c r="AB1891" s="107"/>
      <c r="AC1891" s="72">
        <v>1</v>
      </c>
      <c r="AH1891" s="70"/>
      <c r="AI1891" s="70"/>
      <c r="AJ1891">
        <v>0</v>
      </c>
      <c r="AL1891" s="70"/>
      <c r="BM1891" s="135" t="s">
        <v>498</v>
      </c>
      <c r="BN1891" s="136" t="s">
        <v>499</v>
      </c>
      <c r="BO1891" s="101"/>
      <c r="BR1891" s="109" t="str">
        <f t="shared" si="29"/>
        <v>SH-25-1880</v>
      </c>
      <c r="BS1891" s="109" t="s">
        <v>295</v>
      </c>
      <c r="BT1891" t="s">
        <v>92</v>
      </c>
      <c r="BU1891" t="s">
        <v>3849</v>
      </c>
    </row>
    <row r="1892" spans="1:73" hidden="1">
      <c r="A1892" s="103" t="s">
        <v>3850</v>
      </c>
      <c r="B1892" s="102">
        <v>45723</v>
      </c>
      <c r="C1892" s="104">
        <f>_xlfn.ISOWEEKNUM(Tabella2[[#This Row],[Date]])</f>
        <v>10</v>
      </c>
      <c r="D1892" s="104" t="s">
        <v>478</v>
      </c>
      <c r="E1892" s="192" t="s">
        <v>284</v>
      </c>
      <c r="F1892" s="104">
        <v>64</v>
      </c>
      <c r="G1892" s="104" t="s">
        <v>257</v>
      </c>
      <c r="H1892" s="105">
        <v>31</v>
      </c>
      <c r="I1892" s="104"/>
      <c r="J1892" s="104" t="s">
        <v>258</v>
      </c>
      <c r="K1892" s="104" t="s">
        <v>78</v>
      </c>
      <c r="L1892" s="104" t="s">
        <v>259</v>
      </c>
      <c r="M1892" s="104" t="s">
        <v>276</v>
      </c>
      <c r="N1892" s="104"/>
      <c r="O1892" s="108"/>
      <c r="P1892" s="111" t="s">
        <v>467</v>
      </c>
      <c r="Q1892" s="153">
        <v>0.41666666666666669</v>
      </c>
      <c r="R1892" s="153">
        <v>0.45833333333333331</v>
      </c>
      <c r="S1892" s="153">
        <v>4.1666666666666657E-2</v>
      </c>
      <c r="T1892" s="153">
        <v>0.41666666666666669</v>
      </c>
      <c r="U1892" s="153">
        <v>0.45833333333333331</v>
      </c>
      <c r="V1892" s="153">
        <f>IF(ISBLANK(T1892),"",Tabella2[[#This Row],[ACT STOP]]-Tabella2[[#This Row],[ACT START]])</f>
        <v>4.166666666666663E-2</v>
      </c>
      <c r="W1892" s="104" t="s">
        <v>92</v>
      </c>
      <c r="X1892" s="104" t="s">
        <v>91</v>
      </c>
      <c r="Y1892" s="110"/>
      <c r="Z1892" s="106"/>
      <c r="AA1892" s="104"/>
      <c r="AB1892" s="107"/>
      <c r="AC1892" s="72">
        <v>1</v>
      </c>
      <c r="AH1892" s="70"/>
      <c r="AI1892" s="70"/>
      <c r="AJ1892">
        <v>0</v>
      </c>
      <c r="AL1892" s="70"/>
      <c r="BM1892" s="135">
        <v>0.41666666666666669</v>
      </c>
      <c r="BN1892" s="136">
        <v>0.45833333333333331</v>
      </c>
      <c r="BO1892" s="101"/>
      <c r="BR1892" s="109" t="str">
        <f t="shared" si="29"/>
        <v>SH-25-1881</v>
      </c>
      <c r="BS1892" s="109" t="s">
        <v>345</v>
      </c>
      <c r="BT1892" t="s">
        <v>92</v>
      </c>
      <c r="BU1892" t="s">
        <v>3851</v>
      </c>
    </row>
    <row r="1893" spans="1:73" hidden="1">
      <c r="A1893" s="103" t="s">
        <v>3852</v>
      </c>
      <c r="B1893" s="102">
        <v>45723</v>
      </c>
      <c r="C1893" s="104">
        <f>_xlfn.ISOWEEKNUM(Tabella2[[#This Row],[Date]])</f>
        <v>10</v>
      </c>
      <c r="D1893" s="104" t="s">
        <v>13714</v>
      </c>
      <c r="E1893" s="104" t="s">
        <v>284</v>
      </c>
      <c r="F1893" s="104">
        <v>48</v>
      </c>
      <c r="G1893" s="104" t="s">
        <v>257</v>
      </c>
      <c r="H1893" s="105">
        <v>17</v>
      </c>
      <c r="I1893" s="104"/>
      <c r="J1893" s="104" t="s">
        <v>258</v>
      </c>
      <c r="K1893" s="104" t="s">
        <v>83</v>
      </c>
      <c r="L1893" s="104" t="s">
        <v>259</v>
      </c>
      <c r="M1893" s="104" t="s">
        <v>328</v>
      </c>
      <c r="N1893" s="104"/>
      <c r="O1893" s="106"/>
      <c r="P1893" s="111" t="s">
        <v>1911</v>
      </c>
      <c r="Q1893" s="153" t="s">
        <v>498</v>
      </c>
      <c r="R1893" s="153" t="s">
        <v>499</v>
      </c>
      <c r="S1893" s="153">
        <v>4.1666666666666657E-2</v>
      </c>
      <c r="T1893" s="153">
        <v>0.41666666666666669</v>
      </c>
      <c r="U1893" s="153">
        <v>0.45833333333333331</v>
      </c>
      <c r="V1893" s="153">
        <f>IF(ISBLANK(T1893),"",Tabella2[[#This Row],[ACT STOP]]-Tabella2[[#This Row],[ACT START]])</f>
        <v>4.166666666666663E-2</v>
      </c>
      <c r="W1893" s="104" t="s">
        <v>92</v>
      </c>
      <c r="X1893" s="104" t="s">
        <v>91</v>
      </c>
      <c r="Y1893" s="110"/>
      <c r="Z1893" s="106"/>
      <c r="AA1893" s="104"/>
      <c r="AB1893" s="107"/>
      <c r="AC1893" s="72">
        <v>1</v>
      </c>
      <c r="AH1893" s="70"/>
      <c r="AI1893" s="70"/>
      <c r="AJ1893">
        <v>0</v>
      </c>
      <c r="AL1893" s="70"/>
      <c r="BM1893" s="135">
        <v>0.41666666666666669</v>
      </c>
      <c r="BN1893" s="136">
        <v>0.45833333333333331</v>
      </c>
      <c r="BO1893" s="101"/>
      <c r="BR1893" s="109" t="str">
        <f t="shared" si="29"/>
        <v>SH-25-1882</v>
      </c>
      <c r="BS1893" s="109" t="s">
        <v>393</v>
      </c>
      <c r="BT1893" t="s">
        <v>92</v>
      </c>
      <c r="BU1893" t="s">
        <v>3853</v>
      </c>
    </row>
    <row r="1894" spans="1:73" hidden="1">
      <c r="A1894" s="103" t="s">
        <v>3854</v>
      </c>
      <c r="B1894" s="102">
        <v>45723</v>
      </c>
      <c r="C1894" s="104">
        <f>_xlfn.ISOWEEKNUM(Tabella2[[#This Row],[Date]])</f>
        <v>10</v>
      </c>
      <c r="D1894" s="104" t="s">
        <v>13714</v>
      </c>
      <c r="E1894" s="104" t="s">
        <v>284</v>
      </c>
      <c r="F1894" s="104">
        <v>49</v>
      </c>
      <c r="G1894" s="104" t="s">
        <v>257</v>
      </c>
      <c r="H1894" s="105">
        <v>2</v>
      </c>
      <c r="I1894" s="104"/>
      <c r="J1894" s="104" t="s">
        <v>258</v>
      </c>
      <c r="K1894" s="104" t="s">
        <v>80</v>
      </c>
      <c r="L1894" s="104" t="s">
        <v>259</v>
      </c>
      <c r="M1894" s="104" t="s">
        <v>328</v>
      </c>
      <c r="N1894" s="104"/>
      <c r="O1894" s="106"/>
      <c r="P1894" s="111" t="s">
        <v>1911</v>
      </c>
      <c r="Q1894" s="153" t="s">
        <v>498</v>
      </c>
      <c r="R1894" s="153" t="s">
        <v>499</v>
      </c>
      <c r="S1894" s="153">
        <v>4.1666666666666657E-2</v>
      </c>
      <c r="T1894" s="153">
        <v>0.41666666666666669</v>
      </c>
      <c r="U1894" s="153">
        <v>0.45833333333333331</v>
      </c>
      <c r="V1894" s="153">
        <f>IF(ISBLANK(T1894),"",Tabella2[[#This Row],[ACT STOP]]-Tabella2[[#This Row],[ACT START]])</f>
        <v>4.166666666666663E-2</v>
      </c>
      <c r="W1894" s="104" t="s">
        <v>92</v>
      </c>
      <c r="X1894" s="104" t="s">
        <v>91</v>
      </c>
      <c r="Y1894" s="110"/>
      <c r="Z1894" s="106"/>
      <c r="AA1894" s="104"/>
      <c r="AB1894" s="107"/>
      <c r="AC1894" s="72">
        <v>1</v>
      </c>
      <c r="AH1894" s="70"/>
      <c r="AI1894" s="70"/>
      <c r="AJ1894">
        <v>0</v>
      </c>
      <c r="AL1894" s="70"/>
      <c r="BM1894" s="135">
        <v>0.41666666666666669</v>
      </c>
      <c r="BN1894" s="136">
        <v>0.45833333333333331</v>
      </c>
      <c r="BO1894" s="101"/>
      <c r="BR1894" s="109" t="str">
        <f t="shared" si="29"/>
        <v>SH-25-1883</v>
      </c>
      <c r="BS1894" s="109" t="s">
        <v>368</v>
      </c>
      <c r="BT1894" t="s">
        <v>92</v>
      </c>
      <c r="BU1894" t="s">
        <v>3855</v>
      </c>
    </row>
    <row r="1895" spans="1:73" hidden="1">
      <c r="A1895" s="103" t="s">
        <v>3856</v>
      </c>
      <c r="B1895" s="102">
        <v>45723</v>
      </c>
      <c r="C1895" s="104">
        <f>_xlfn.ISOWEEKNUM(Tabella2[[#This Row],[Date]])</f>
        <v>10</v>
      </c>
      <c r="D1895" s="104" t="s">
        <v>275</v>
      </c>
      <c r="E1895" s="104" t="s">
        <v>256</v>
      </c>
      <c r="F1895" s="104">
        <v>56</v>
      </c>
      <c r="G1895" s="104" t="s">
        <v>257</v>
      </c>
      <c r="H1895" s="105">
        <v>32</v>
      </c>
      <c r="I1895" s="104" t="s">
        <v>258</v>
      </c>
      <c r="J1895" s="104"/>
      <c r="K1895" s="104" t="s">
        <v>81</v>
      </c>
      <c r="L1895" s="104" t="s">
        <v>259</v>
      </c>
      <c r="M1895" s="104" t="s">
        <v>1846</v>
      </c>
      <c r="N1895" s="104"/>
      <c r="O1895" s="106"/>
      <c r="P1895" s="111" t="s">
        <v>1847</v>
      </c>
      <c r="Q1895" s="153" t="s">
        <v>498</v>
      </c>
      <c r="R1895" s="153" t="s">
        <v>499</v>
      </c>
      <c r="S1895" s="153">
        <v>4.1666666666666657E-2</v>
      </c>
      <c r="T1895" s="153">
        <v>0.41666666666666669</v>
      </c>
      <c r="U1895" s="153">
        <v>0.45833333333333331</v>
      </c>
      <c r="V1895" s="153">
        <f>IF(ISBLANK(T1895),"",Tabella2[[#This Row],[ACT STOP]]-Tabella2[[#This Row],[ACT START]])</f>
        <v>4.166666666666663E-2</v>
      </c>
      <c r="W1895" s="104" t="s">
        <v>92</v>
      </c>
      <c r="X1895" s="104" t="s">
        <v>91</v>
      </c>
      <c r="Y1895" s="110"/>
      <c r="Z1895" s="106"/>
      <c r="AA1895" s="104"/>
      <c r="AB1895" s="107"/>
      <c r="AC1895" s="72">
        <v>1</v>
      </c>
      <c r="AH1895" s="70"/>
      <c r="AI1895" s="70"/>
      <c r="AJ1895">
        <v>0</v>
      </c>
      <c r="AL1895" s="70"/>
      <c r="BM1895" s="135">
        <v>0.41666666666666669</v>
      </c>
      <c r="BN1895" s="136">
        <v>0.45833333333333331</v>
      </c>
      <c r="BO1895" s="101"/>
      <c r="BR1895" s="109" t="str">
        <f t="shared" si="29"/>
        <v>SH-25-1884</v>
      </c>
      <c r="BS1895" s="109" t="s">
        <v>356</v>
      </c>
      <c r="BT1895" t="s">
        <v>92</v>
      </c>
      <c r="BU1895" t="s">
        <v>3857</v>
      </c>
    </row>
    <row r="1896" spans="1:73" hidden="1">
      <c r="A1896" s="103" t="s">
        <v>3858</v>
      </c>
      <c r="B1896" s="102">
        <v>45723</v>
      </c>
      <c r="C1896" s="104">
        <f>_xlfn.ISOWEEKNUM(Tabella2[[#This Row],[Date]])</f>
        <v>10</v>
      </c>
      <c r="D1896" s="104" t="s">
        <v>275</v>
      </c>
      <c r="E1896" s="104" t="s">
        <v>256</v>
      </c>
      <c r="F1896" s="104">
        <v>58</v>
      </c>
      <c r="G1896" s="104" t="s">
        <v>257</v>
      </c>
      <c r="H1896" s="105">
        <v>9</v>
      </c>
      <c r="I1896" s="104" t="s">
        <v>258</v>
      </c>
      <c r="J1896" s="104"/>
      <c r="K1896" s="104" t="s">
        <v>79</v>
      </c>
      <c r="L1896" s="104" t="s">
        <v>299</v>
      </c>
      <c r="M1896" s="104" t="s">
        <v>516</v>
      </c>
      <c r="N1896" s="104"/>
      <c r="O1896" s="108" t="str">
        <f>A1897</f>
        <v>14299</v>
      </c>
      <c r="P1896" s="111" t="s">
        <v>1877</v>
      </c>
      <c r="Q1896" s="153" t="s">
        <v>504</v>
      </c>
      <c r="R1896" s="153" t="s">
        <v>271</v>
      </c>
      <c r="S1896" s="153">
        <v>4.1666666666666657E-2</v>
      </c>
      <c r="T1896" s="153" t="s">
        <v>504</v>
      </c>
      <c r="U1896" s="153" t="s">
        <v>271</v>
      </c>
      <c r="V1896" s="153">
        <f>IF(ISBLANK(T1896),"",Tabella2[[#This Row],[ACT STOP]]-Tabella2[[#This Row],[ACT START]])</f>
        <v>4.1666666666666685E-2</v>
      </c>
      <c r="W1896" s="104" t="s">
        <v>92</v>
      </c>
      <c r="X1896" s="104" t="s">
        <v>91</v>
      </c>
      <c r="Y1896" s="110"/>
      <c r="Z1896" s="106"/>
      <c r="AA1896" s="104"/>
      <c r="AB1896" s="107"/>
      <c r="AC1896" s="72">
        <v>1</v>
      </c>
      <c r="AH1896" s="70"/>
      <c r="AI1896" s="70"/>
      <c r="AJ1896">
        <v>0</v>
      </c>
      <c r="AL1896" s="70"/>
      <c r="BM1896" s="135" t="s">
        <v>504</v>
      </c>
      <c r="BN1896" s="136" t="s">
        <v>271</v>
      </c>
      <c r="BO1896" s="101"/>
      <c r="BR1896" s="109" t="str">
        <f t="shared" si="29"/>
        <v>SH-25-1885</v>
      </c>
      <c r="BS1896" s="109" t="s">
        <v>318</v>
      </c>
      <c r="BT1896" t="s">
        <v>92</v>
      </c>
      <c r="BU1896" t="s">
        <v>3859</v>
      </c>
    </row>
    <row r="1897" spans="1:73" hidden="1">
      <c r="A1897" s="103" t="s">
        <v>3860</v>
      </c>
      <c r="B1897" s="102">
        <v>45723</v>
      </c>
      <c r="C1897" s="104">
        <f>_xlfn.ISOWEEKNUM(Tabella2[[#This Row],[Date]])</f>
        <v>10</v>
      </c>
      <c r="D1897" s="104" t="s">
        <v>275</v>
      </c>
      <c r="E1897" s="104" t="s">
        <v>256</v>
      </c>
      <c r="F1897" s="104">
        <v>60</v>
      </c>
      <c r="G1897" s="104" t="s">
        <v>257</v>
      </c>
      <c r="H1897" s="105">
        <v>1</v>
      </c>
      <c r="I1897" s="104" t="s">
        <v>258</v>
      </c>
      <c r="J1897" s="104"/>
      <c r="K1897" s="104" t="s">
        <v>78</v>
      </c>
      <c r="L1897" s="104" t="s">
        <v>299</v>
      </c>
      <c r="M1897" s="104" t="s">
        <v>516</v>
      </c>
      <c r="N1897" s="104"/>
      <c r="O1897" s="108" t="str">
        <f>A1896</f>
        <v>14298</v>
      </c>
      <c r="P1897" s="111" t="s">
        <v>1877</v>
      </c>
      <c r="Q1897" s="153">
        <v>0.47916666666666669</v>
      </c>
      <c r="R1897" s="153">
        <v>0.52083333333333337</v>
      </c>
      <c r="S1897" s="153">
        <v>4.1666666666666657E-2</v>
      </c>
      <c r="T1897" s="153">
        <v>0.47916666666666669</v>
      </c>
      <c r="U1897" s="153">
        <v>0.52083333333333337</v>
      </c>
      <c r="V1897" s="153">
        <f>IF(ISBLANK(T1897),"",Tabella2[[#This Row],[ACT STOP]]-Tabella2[[#This Row],[ACT START]])</f>
        <v>4.1666666666666685E-2</v>
      </c>
      <c r="W1897" s="104" t="s">
        <v>92</v>
      </c>
      <c r="X1897" s="104" t="s">
        <v>91</v>
      </c>
      <c r="Y1897" s="110"/>
      <c r="Z1897" s="106"/>
      <c r="AA1897" s="104"/>
      <c r="AB1897" s="107"/>
      <c r="AC1897" s="72">
        <v>1</v>
      </c>
      <c r="AH1897" s="70"/>
      <c r="AI1897" s="70"/>
      <c r="AJ1897">
        <v>0</v>
      </c>
      <c r="AL1897" s="70"/>
      <c r="BM1897" s="135">
        <v>0.47916666666666669</v>
      </c>
      <c r="BN1897" s="136">
        <v>0.52083333333333337</v>
      </c>
      <c r="BO1897" s="101"/>
      <c r="BR1897" s="109" t="str">
        <f t="shared" si="29"/>
        <v>SH-25-1886</v>
      </c>
      <c r="BS1897" s="109" t="s">
        <v>332</v>
      </c>
      <c r="BT1897" t="s">
        <v>92</v>
      </c>
      <c r="BU1897" t="s">
        <v>3861</v>
      </c>
    </row>
    <row r="1898" spans="1:73" hidden="1">
      <c r="A1898" s="103" t="s">
        <v>3862</v>
      </c>
      <c r="B1898" s="102">
        <v>45723</v>
      </c>
      <c r="C1898" s="104">
        <f>_xlfn.ISOWEEKNUM(Tabella2[[#This Row],[Date]])</f>
        <v>10</v>
      </c>
      <c r="D1898" s="104" t="s">
        <v>275</v>
      </c>
      <c r="E1898" s="104" t="s">
        <v>256</v>
      </c>
      <c r="F1898" s="104">
        <v>61</v>
      </c>
      <c r="G1898" s="104" t="s">
        <v>257</v>
      </c>
      <c r="H1898" s="105">
        <v>12</v>
      </c>
      <c r="I1898" s="104" t="s">
        <v>258</v>
      </c>
      <c r="J1898" s="104"/>
      <c r="K1898" s="104" t="s">
        <v>83</v>
      </c>
      <c r="L1898" s="104" t="s">
        <v>299</v>
      </c>
      <c r="M1898" s="104" t="s">
        <v>260</v>
      </c>
      <c r="N1898" s="104"/>
      <c r="O1898" s="108" t="str">
        <f>A450</f>
        <v>12852</v>
      </c>
      <c r="P1898" s="111" t="s">
        <v>575</v>
      </c>
      <c r="Q1898" s="153" t="s">
        <v>504</v>
      </c>
      <c r="R1898" s="153" t="s">
        <v>271</v>
      </c>
      <c r="S1898" s="153">
        <v>4.1666666666666657E-2</v>
      </c>
      <c r="T1898" s="153" t="s">
        <v>504</v>
      </c>
      <c r="U1898" s="153" t="s">
        <v>271</v>
      </c>
      <c r="V1898" s="153">
        <f>IF(ISBLANK(T1898),"",Tabella2[[#This Row],[ACT STOP]]-Tabella2[[#This Row],[ACT START]])</f>
        <v>4.1666666666666685E-2</v>
      </c>
      <c r="W1898" s="104" t="s">
        <v>92</v>
      </c>
      <c r="X1898" s="104" t="s">
        <v>91</v>
      </c>
      <c r="Y1898" s="110"/>
      <c r="Z1898" s="106"/>
      <c r="AA1898" s="104"/>
      <c r="AB1898" s="107"/>
      <c r="AC1898" s="72">
        <v>1</v>
      </c>
      <c r="AH1898" s="70"/>
      <c r="AI1898" s="70"/>
      <c r="AJ1898">
        <v>0</v>
      </c>
      <c r="AL1898" s="70"/>
      <c r="BM1898" s="135" t="s">
        <v>504</v>
      </c>
      <c r="BN1898" s="136" t="s">
        <v>271</v>
      </c>
      <c r="BO1898" s="101"/>
      <c r="BR1898" s="109" t="str">
        <f t="shared" si="29"/>
        <v>SH-25-1887</v>
      </c>
      <c r="BS1898" s="109" t="s">
        <v>266</v>
      </c>
      <c r="BT1898" t="s">
        <v>92</v>
      </c>
      <c r="BU1898" t="s">
        <v>3863</v>
      </c>
    </row>
    <row r="1899" spans="1:73" hidden="1">
      <c r="A1899" s="103" t="s">
        <v>3864</v>
      </c>
      <c r="B1899" s="102">
        <v>45723</v>
      </c>
      <c r="C1899" s="104">
        <f>_xlfn.ISOWEEKNUM(Tabella2[[#This Row],[Date]])</f>
        <v>10</v>
      </c>
      <c r="D1899" s="104" t="s">
        <v>321</v>
      </c>
      <c r="E1899" s="104" t="s">
        <v>284</v>
      </c>
      <c r="F1899" s="104">
        <v>54</v>
      </c>
      <c r="G1899" s="104" t="s">
        <v>284</v>
      </c>
      <c r="H1899" s="105">
        <v>9</v>
      </c>
      <c r="I1899" s="104"/>
      <c r="J1899" s="104" t="s">
        <v>258</v>
      </c>
      <c r="K1899" s="104" t="s">
        <v>81</v>
      </c>
      <c r="L1899" s="104" t="s">
        <v>259</v>
      </c>
      <c r="M1899" s="104" t="s">
        <v>328</v>
      </c>
      <c r="N1899" s="104"/>
      <c r="O1899" s="106"/>
      <c r="P1899" s="111" t="s">
        <v>524</v>
      </c>
      <c r="Q1899" s="153" t="s">
        <v>504</v>
      </c>
      <c r="R1899" s="153" t="s">
        <v>271</v>
      </c>
      <c r="S1899" s="153">
        <v>4.1666666666666657E-2</v>
      </c>
      <c r="T1899" s="153" t="s">
        <v>504</v>
      </c>
      <c r="U1899" s="153" t="s">
        <v>271</v>
      </c>
      <c r="V1899" s="153">
        <f>IF(ISBLANK(T1899),"",Tabella2[[#This Row],[ACT STOP]]-Tabella2[[#This Row],[ACT START]])</f>
        <v>4.1666666666666685E-2</v>
      </c>
      <c r="W1899" s="104" t="s">
        <v>92</v>
      </c>
      <c r="X1899" s="104" t="s">
        <v>91</v>
      </c>
      <c r="Y1899" s="110" t="s">
        <v>3865</v>
      </c>
      <c r="Z1899" s="106"/>
      <c r="AA1899" s="104"/>
      <c r="AB1899" s="107"/>
      <c r="AC1899" s="72">
        <v>1</v>
      </c>
      <c r="AH1899" s="70"/>
      <c r="AI1899" s="70"/>
      <c r="AJ1899">
        <v>0</v>
      </c>
      <c r="AL1899" s="70"/>
      <c r="BM1899" s="135" t="s">
        <v>504</v>
      </c>
      <c r="BN1899" s="136" t="s">
        <v>271</v>
      </c>
      <c r="BO1899" s="101"/>
      <c r="BR1899" s="109" t="str">
        <f t="shared" si="29"/>
        <v>SH-25-1888</v>
      </c>
      <c r="BS1899" s="109" t="s">
        <v>339</v>
      </c>
      <c r="BT1899" t="s">
        <v>92</v>
      </c>
      <c r="BU1899" t="s">
        <v>3866</v>
      </c>
    </row>
    <row r="1900" spans="1:73" hidden="1">
      <c r="A1900" s="103" t="s">
        <v>3867</v>
      </c>
      <c r="B1900" s="102">
        <v>45726</v>
      </c>
      <c r="C1900" s="104">
        <f>_xlfn.ISOWEEKNUM(Tabella2[[#This Row],[Date]])</f>
        <v>11</v>
      </c>
      <c r="D1900" s="104" t="s">
        <v>341</v>
      </c>
      <c r="E1900" s="104" t="s">
        <v>284</v>
      </c>
      <c r="F1900" s="104">
        <v>43</v>
      </c>
      <c r="G1900" s="104" t="s">
        <v>257</v>
      </c>
      <c r="H1900" s="105">
        <v>9</v>
      </c>
      <c r="I1900" s="104"/>
      <c r="J1900" s="104" t="s">
        <v>258</v>
      </c>
      <c r="K1900" s="104" t="s">
        <v>79</v>
      </c>
      <c r="L1900" s="104" t="s">
        <v>299</v>
      </c>
      <c r="M1900" s="104" t="s">
        <v>276</v>
      </c>
      <c r="N1900" s="104"/>
      <c r="O1900" s="108" t="str">
        <f>A451</f>
        <v>12853</v>
      </c>
      <c r="P1900" s="111" t="s">
        <v>2947</v>
      </c>
      <c r="Q1900" s="153" t="s">
        <v>285</v>
      </c>
      <c r="R1900" s="153" t="s">
        <v>286</v>
      </c>
      <c r="S1900" s="153">
        <v>4.1666666666666657E-2</v>
      </c>
      <c r="T1900" s="153" t="s">
        <v>285</v>
      </c>
      <c r="U1900" s="153" t="s">
        <v>286</v>
      </c>
      <c r="V1900" s="153">
        <f>IF(ISBLANK(T1900),"",Tabella2[[#This Row],[ACT STOP]]-Tabella2[[#This Row],[ACT START]])</f>
        <v>4.166666666666663E-2</v>
      </c>
      <c r="W1900" s="104" t="s">
        <v>92</v>
      </c>
      <c r="X1900" s="104" t="s">
        <v>91</v>
      </c>
      <c r="Y1900" s="110"/>
      <c r="Z1900" s="106"/>
      <c r="AA1900" s="104"/>
      <c r="AB1900" s="107"/>
      <c r="AC1900" s="72">
        <v>1</v>
      </c>
      <c r="AH1900" s="70"/>
      <c r="AI1900" s="70"/>
      <c r="AJ1900">
        <v>0</v>
      </c>
      <c r="AL1900" s="70"/>
      <c r="BM1900" s="135" t="s">
        <v>285</v>
      </c>
      <c r="BN1900" s="136" t="s">
        <v>286</v>
      </c>
      <c r="BO1900" s="101"/>
      <c r="BR1900" s="109" t="str">
        <f t="shared" si="29"/>
        <v>SH-25-1889</v>
      </c>
      <c r="BS1900" s="109" t="s">
        <v>318</v>
      </c>
      <c r="BT1900" t="s">
        <v>92</v>
      </c>
      <c r="BU1900" t="s">
        <v>3868</v>
      </c>
    </row>
    <row r="1901" spans="1:73" hidden="1">
      <c r="A1901" s="103" t="s">
        <v>3869</v>
      </c>
      <c r="B1901" s="102">
        <v>45726</v>
      </c>
      <c r="C1901" s="104">
        <f>_xlfn.ISOWEEKNUM(Tabella2[[#This Row],[Date]])</f>
        <v>11</v>
      </c>
      <c r="D1901" s="104" t="s">
        <v>275</v>
      </c>
      <c r="E1901" s="104" t="s">
        <v>256</v>
      </c>
      <c r="F1901" s="104">
        <v>56</v>
      </c>
      <c r="G1901" s="104" t="s">
        <v>284</v>
      </c>
      <c r="H1901" s="105">
        <v>22</v>
      </c>
      <c r="I1901" s="104" t="s">
        <v>258</v>
      </c>
      <c r="J1901" s="104"/>
      <c r="K1901" s="104" t="s">
        <v>83</v>
      </c>
      <c r="L1901" s="104" t="s">
        <v>299</v>
      </c>
      <c r="M1901" s="104" t="s">
        <v>260</v>
      </c>
      <c r="N1901" s="104"/>
      <c r="O1901" s="108" t="str">
        <f>A452</f>
        <v>12854</v>
      </c>
      <c r="P1901" s="111" t="s">
        <v>575</v>
      </c>
      <c r="Q1901" s="153" t="s">
        <v>285</v>
      </c>
      <c r="R1901" s="153" t="s">
        <v>286</v>
      </c>
      <c r="S1901" s="153">
        <v>4.1666666666666657E-2</v>
      </c>
      <c r="T1901" s="153">
        <v>0.29166666666666669</v>
      </c>
      <c r="U1901" s="153">
        <v>0.3298611111111111</v>
      </c>
      <c r="V1901" s="153">
        <f>IF(ISBLANK(T1901),"",Tabella2[[#This Row],[ACT STOP]]-Tabella2[[#This Row],[ACT START]])</f>
        <v>3.819444444444442E-2</v>
      </c>
      <c r="W1901" s="104" t="s">
        <v>92</v>
      </c>
      <c r="X1901" s="104" t="s">
        <v>91</v>
      </c>
      <c r="Y1901" s="110"/>
      <c r="Z1901" s="106"/>
      <c r="AA1901" s="104"/>
      <c r="AB1901" s="107"/>
      <c r="AC1901" s="72">
        <v>1</v>
      </c>
      <c r="AH1901" s="70"/>
      <c r="AI1901" s="70"/>
      <c r="AJ1901">
        <v>0</v>
      </c>
      <c r="AL1901" s="70"/>
      <c r="BM1901" s="135">
        <v>0.29166666666666669</v>
      </c>
      <c r="BN1901" s="136">
        <v>0.3298611111111111</v>
      </c>
      <c r="BO1901" s="101"/>
      <c r="BR1901" s="109" t="str">
        <f t="shared" si="29"/>
        <v>SH-25-1890</v>
      </c>
      <c r="BS1901" s="109" t="s">
        <v>295</v>
      </c>
      <c r="BT1901" t="s">
        <v>92</v>
      </c>
      <c r="BU1901" t="s">
        <v>3870</v>
      </c>
    </row>
    <row r="1902" spans="1:73" hidden="1">
      <c r="A1902" s="103" t="s">
        <v>3871</v>
      </c>
      <c r="B1902" s="102">
        <v>45726</v>
      </c>
      <c r="C1902" s="104">
        <f>_xlfn.ISOWEEKNUM(Tabella2[[#This Row],[Date]])</f>
        <v>11</v>
      </c>
      <c r="D1902" s="104" t="s">
        <v>421</v>
      </c>
      <c r="E1902" s="104" t="s">
        <v>327</v>
      </c>
      <c r="F1902" s="104">
        <v>72</v>
      </c>
      <c r="G1902" s="104" t="s">
        <v>284</v>
      </c>
      <c r="H1902" s="105">
        <v>23</v>
      </c>
      <c r="I1902" s="104" t="s">
        <v>258</v>
      </c>
      <c r="J1902" s="104"/>
      <c r="K1902" s="104" t="s">
        <v>81</v>
      </c>
      <c r="L1902" s="104" t="s">
        <v>259</v>
      </c>
      <c r="M1902" s="104" t="s">
        <v>276</v>
      </c>
      <c r="N1902" s="104"/>
      <c r="O1902" s="106"/>
      <c r="P1902" s="111" t="s">
        <v>3777</v>
      </c>
      <c r="Q1902" s="153" t="s">
        <v>285</v>
      </c>
      <c r="R1902" s="153" t="s">
        <v>286</v>
      </c>
      <c r="S1902" s="153">
        <v>4.1666666666666657E-2</v>
      </c>
      <c r="T1902" s="153" t="s">
        <v>285</v>
      </c>
      <c r="U1902" s="153" t="s">
        <v>286</v>
      </c>
      <c r="V1902" s="153">
        <f>IF(ISBLANK(T1902),"",Tabella2[[#This Row],[ACT STOP]]-Tabella2[[#This Row],[ACT START]])</f>
        <v>4.166666666666663E-2</v>
      </c>
      <c r="W1902" s="104" t="s">
        <v>92</v>
      </c>
      <c r="X1902" s="104" t="s">
        <v>91</v>
      </c>
      <c r="Y1902" s="110"/>
      <c r="Z1902" s="106"/>
      <c r="AA1902" s="104"/>
      <c r="AB1902" s="107"/>
      <c r="AC1902" s="72">
        <v>1</v>
      </c>
      <c r="AH1902" s="70"/>
      <c r="AI1902" s="70"/>
      <c r="AJ1902">
        <v>0</v>
      </c>
      <c r="AL1902" s="70"/>
      <c r="BM1902" s="135" t="s">
        <v>285</v>
      </c>
      <c r="BN1902" s="136" t="s">
        <v>286</v>
      </c>
      <c r="BO1902" s="101"/>
      <c r="BR1902" s="109" t="str">
        <f t="shared" si="29"/>
        <v>SH-25-1891</v>
      </c>
      <c r="BS1902" s="109" t="s">
        <v>358</v>
      </c>
      <c r="BT1902" t="s">
        <v>92</v>
      </c>
      <c r="BU1902" t="s">
        <v>3872</v>
      </c>
    </row>
    <row r="1903" spans="1:73" hidden="1">
      <c r="A1903" s="103" t="s">
        <v>3873</v>
      </c>
      <c r="B1903" s="102">
        <v>45726</v>
      </c>
      <c r="C1903" s="104">
        <f>_xlfn.ISOWEEKNUM(Tabella2[[#This Row],[Date]])</f>
        <v>11</v>
      </c>
      <c r="D1903" s="104" t="s">
        <v>509</v>
      </c>
      <c r="E1903" s="104" t="s">
        <v>284</v>
      </c>
      <c r="F1903" s="104">
        <v>70</v>
      </c>
      <c r="G1903" s="104" t="s">
        <v>284</v>
      </c>
      <c r="H1903" s="105">
        <v>9</v>
      </c>
      <c r="I1903" s="104"/>
      <c r="J1903" s="104" t="s">
        <v>258</v>
      </c>
      <c r="K1903" s="104" t="s">
        <v>79</v>
      </c>
      <c r="L1903" s="104" t="s">
        <v>259</v>
      </c>
      <c r="M1903" s="104" t="s">
        <v>276</v>
      </c>
      <c r="N1903" s="104"/>
      <c r="O1903" s="106"/>
      <c r="P1903" s="111" t="s">
        <v>2896</v>
      </c>
      <c r="Q1903" s="153" t="s">
        <v>525</v>
      </c>
      <c r="R1903" s="153" t="s">
        <v>262</v>
      </c>
      <c r="S1903" s="153">
        <v>4.1666666666666657E-2</v>
      </c>
      <c r="T1903" s="153" t="s">
        <v>525</v>
      </c>
      <c r="U1903" s="153" t="s">
        <v>262</v>
      </c>
      <c r="V1903" s="153">
        <f>IF(ISBLANK(T1903),"",Tabella2[[#This Row],[ACT STOP]]-Tabella2[[#This Row],[ACT START]])</f>
        <v>4.166666666666663E-2</v>
      </c>
      <c r="W1903" s="104" t="s">
        <v>92</v>
      </c>
      <c r="X1903" s="104" t="s">
        <v>91</v>
      </c>
      <c r="Y1903" s="110"/>
      <c r="Z1903" s="106"/>
      <c r="AA1903" s="104"/>
      <c r="AB1903" s="107"/>
      <c r="AC1903" s="72">
        <v>1</v>
      </c>
      <c r="AH1903" s="70"/>
      <c r="AI1903" s="70"/>
      <c r="AJ1903">
        <v>0</v>
      </c>
      <c r="AL1903" s="70"/>
      <c r="BM1903" s="135" t="s">
        <v>525</v>
      </c>
      <c r="BN1903" s="136" t="s">
        <v>262</v>
      </c>
      <c r="BO1903" s="101"/>
      <c r="BR1903" s="109" t="str">
        <f t="shared" si="29"/>
        <v>SH-25-1892</v>
      </c>
      <c r="BS1903" s="109" t="s">
        <v>339</v>
      </c>
      <c r="BT1903" t="s">
        <v>92</v>
      </c>
      <c r="BU1903" t="s">
        <v>3874</v>
      </c>
    </row>
    <row r="1904" spans="1:73" hidden="1">
      <c r="A1904" s="103" t="s">
        <v>3875</v>
      </c>
      <c r="B1904" s="102">
        <v>45733</v>
      </c>
      <c r="C1904" s="104">
        <f>_xlfn.ISOWEEKNUM(Tabella2[[#This Row],[Date]])</f>
        <v>12</v>
      </c>
      <c r="D1904" s="104" t="s">
        <v>574</v>
      </c>
      <c r="E1904" s="104" t="s">
        <v>284</v>
      </c>
      <c r="F1904" s="104">
        <v>66</v>
      </c>
      <c r="G1904" s="104" t="s">
        <v>257</v>
      </c>
      <c r="H1904" s="105">
        <v>10</v>
      </c>
      <c r="I1904" s="104"/>
      <c r="J1904" s="104" t="s">
        <v>258</v>
      </c>
      <c r="K1904" s="104" t="s">
        <v>81</v>
      </c>
      <c r="L1904" s="104" t="s">
        <v>259</v>
      </c>
      <c r="M1904" s="104" t="s">
        <v>276</v>
      </c>
      <c r="N1904" s="104"/>
      <c r="O1904" s="106"/>
      <c r="P1904" s="111" t="s">
        <v>277</v>
      </c>
      <c r="Q1904" s="153" t="s">
        <v>525</v>
      </c>
      <c r="R1904" s="153" t="s">
        <v>262</v>
      </c>
      <c r="S1904" s="153">
        <v>4.1666666666666657E-2</v>
      </c>
      <c r="T1904" s="153">
        <v>0.35416666666666669</v>
      </c>
      <c r="U1904" s="153">
        <v>0.38194444444444442</v>
      </c>
      <c r="V1904" s="153">
        <f>IF(ISBLANK(T1904),"",Tabella2[[#This Row],[ACT STOP]]-Tabella2[[#This Row],[ACT START]])</f>
        <v>2.7777777777777735E-2</v>
      </c>
      <c r="W1904" s="104" t="s">
        <v>116</v>
      </c>
      <c r="X1904" s="104" t="s">
        <v>113</v>
      </c>
      <c r="Y1904" s="110"/>
      <c r="Z1904" s="106"/>
      <c r="AA1904" s="104"/>
      <c r="AB1904" s="107"/>
      <c r="AC1904" s="72">
        <v>0</v>
      </c>
      <c r="AH1904" s="70"/>
      <c r="AI1904" s="70"/>
      <c r="AJ1904">
        <v>0</v>
      </c>
      <c r="AL1904" s="70"/>
      <c r="BL1904" t="s">
        <v>3876</v>
      </c>
      <c r="BM1904" s="135">
        <v>0.35416666666666669</v>
      </c>
      <c r="BN1904" s="136">
        <v>0.38194444444444442</v>
      </c>
      <c r="BO1904" s="101"/>
      <c r="BR1904" s="109" t="str">
        <f t="shared" si="29"/>
        <v>SH-25-1893</v>
      </c>
      <c r="BS1904" s="109" t="s">
        <v>552</v>
      </c>
      <c r="BT1904" t="s">
        <v>100</v>
      </c>
      <c r="BU1904" t="s">
        <v>3877</v>
      </c>
    </row>
    <row r="1905" spans="1:73" hidden="1">
      <c r="A1905" s="103" t="s">
        <v>3878</v>
      </c>
      <c r="B1905" s="102">
        <v>45726</v>
      </c>
      <c r="C1905" s="104">
        <f>_xlfn.ISOWEEKNUM(Tabella2[[#This Row],[Date]])</f>
        <v>11</v>
      </c>
      <c r="D1905" s="104" t="s">
        <v>509</v>
      </c>
      <c r="E1905" s="104" t="s">
        <v>284</v>
      </c>
      <c r="F1905" s="104">
        <v>71</v>
      </c>
      <c r="G1905" s="104" t="s">
        <v>257</v>
      </c>
      <c r="H1905" s="105">
        <v>14</v>
      </c>
      <c r="I1905" s="104"/>
      <c r="J1905" s="104" t="s">
        <v>258</v>
      </c>
      <c r="K1905" s="104" t="s">
        <v>78</v>
      </c>
      <c r="L1905" s="104" t="s">
        <v>259</v>
      </c>
      <c r="M1905" s="104" t="s">
        <v>276</v>
      </c>
      <c r="N1905" s="104"/>
      <c r="O1905" s="106"/>
      <c r="P1905" s="111" t="s">
        <v>2896</v>
      </c>
      <c r="Q1905" s="153" t="s">
        <v>525</v>
      </c>
      <c r="R1905" s="153" t="s">
        <v>262</v>
      </c>
      <c r="S1905" s="153">
        <v>4.1666666666666657E-2</v>
      </c>
      <c r="T1905" s="153" t="s">
        <v>525</v>
      </c>
      <c r="U1905" s="153" t="s">
        <v>262</v>
      </c>
      <c r="V1905" s="153">
        <f>IF(ISBLANK(T1905),"",Tabella2[[#This Row],[ACT STOP]]-Tabella2[[#This Row],[ACT START]])</f>
        <v>4.166666666666663E-2</v>
      </c>
      <c r="W1905" s="104" t="s">
        <v>92</v>
      </c>
      <c r="X1905" s="104" t="s">
        <v>91</v>
      </c>
      <c r="Y1905" s="110"/>
      <c r="Z1905" s="106"/>
      <c r="AA1905" s="104"/>
      <c r="AB1905" s="107"/>
      <c r="AC1905" s="72">
        <v>1</v>
      </c>
      <c r="AH1905" s="70"/>
      <c r="AI1905" s="70"/>
      <c r="AJ1905">
        <v>0</v>
      </c>
      <c r="AL1905" s="70"/>
      <c r="BM1905" s="135" t="s">
        <v>525</v>
      </c>
      <c r="BN1905" s="136" t="s">
        <v>262</v>
      </c>
      <c r="BO1905" s="101"/>
      <c r="BR1905" s="109" t="str">
        <f t="shared" si="29"/>
        <v>SH-25-1894</v>
      </c>
      <c r="BS1905" s="109" t="s">
        <v>372</v>
      </c>
      <c r="BT1905" t="s">
        <v>92</v>
      </c>
      <c r="BU1905" t="s">
        <v>3879</v>
      </c>
    </row>
    <row r="1906" spans="1:73" hidden="1">
      <c r="A1906" s="103" t="s">
        <v>3880</v>
      </c>
      <c r="B1906" s="102">
        <v>45726</v>
      </c>
      <c r="C1906" s="104">
        <f>_xlfn.ISOWEEKNUM(Tabella2[[#This Row],[Date]])</f>
        <v>11</v>
      </c>
      <c r="D1906" s="104" t="s">
        <v>3529</v>
      </c>
      <c r="E1906" s="104" t="s">
        <v>284</v>
      </c>
      <c r="F1906" s="104">
        <v>68</v>
      </c>
      <c r="G1906" s="104" t="s">
        <v>257</v>
      </c>
      <c r="H1906" s="105">
        <v>1</v>
      </c>
      <c r="I1906" s="104"/>
      <c r="J1906" s="104" t="s">
        <v>258</v>
      </c>
      <c r="K1906" s="104" t="s">
        <v>83</v>
      </c>
      <c r="L1906" s="104" t="s">
        <v>259</v>
      </c>
      <c r="M1906" s="104" t="s">
        <v>276</v>
      </c>
      <c r="N1906" s="104"/>
      <c r="O1906" s="106"/>
      <c r="P1906" s="111" t="s">
        <v>2896</v>
      </c>
      <c r="Q1906" s="153" t="s">
        <v>525</v>
      </c>
      <c r="R1906" s="153" t="s">
        <v>262</v>
      </c>
      <c r="S1906" s="153">
        <v>4.1666666666666657E-2</v>
      </c>
      <c r="T1906" s="153">
        <v>0.34722222222222221</v>
      </c>
      <c r="U1906" s="153">
        <v>0.3888888888888889</v>
      </c>
      <c r="V1906" s="153">
        <f>IF(ISBLANK(T1906),"",Tabella2[[#This Row],[ACT STOP]]-Tabella2[[#This Row],[ACT START]])</f>
        <v>4.1666666666666685E-2</v>
      </c>
      <c r="W1906" s="104" t="s">
        <v>92</v>
      </c>
      <c r="X1906" s="104" t="s">
        <v>91</v>
      </c>
      <c r="Y1906" s="110"/>
      <c r="Z1906" s="106"/>
      <c r="AA1906" s="104"/>
      <c r="AB1906" s="107"/>
      <c r="AC1906" s="72">
        <v>1</v>
      </c>
      <c r="AH1906" s="70"/>
      <c r="AI1906" s="70"/>
      <c r="AJ1906">
        <v>0</v>
      </c>
      <c r="AL1906" s="70"/>
      <c r="BM1906" s="135">
        <v>0.34722222222222221</v>
      </c>
      <c r="BN1906" s="136">
        <v>0.3888888888888889</v>
      </c>
      <c r="BO1906" s="101"/>
      <c r="BR1906" s="109" t="str">
        <f t="shared" si="29"/>
        <v>SH-25-1895</v>
      </c>
      <c r="BS1906" s="109" t="s">
        <v>332</v>
      </c>
      <c r="BT1906" t="s">
        <v>92</v>
      </c>
      <c r="BU1906" t="s">
        <v>3881</v>
      </c>
    </row>
    <row r="1907" spans="1:73" hidden="1">
      <c r="A1907" s="103" t="s">
        <v>3882</v>
      </c>
      <c r="B1907" s="102">
        <v>45726</v>
      </c>
      <c r="C1907" s="104">
        <f>_xlfn.ISOWEEKNUM(Tabella2[[#This Row],[Date]])</f>
        <v>11</v>
      </c>
      <c r="D1907" s="104" t="s">
        <v>3529</v>
      </c>
      <c r="E1907" s="104" t="s">
        <v>284</v>
      </c>
      <c r="F1907" s="104">
        <v>69</v>
      </c>
      <c r="G1907" s="104" t="s">
        <v>257</v>
      </c>
      <c r="H1907" s="105">
        <v>12</v>
      </c>
      <c r="I1907" s="104"/>
      <c r="J1907" s="104" t="s">
        <v>258</v>
      </c>
      <c r="K1907" s="104" t="s">
        <v>80</v>
      </c>
      <c r="L1907" s="104" t="s">
        <v>259</v>
      </c>
      <c r="M1907" s="104" t="s">
        <v>276</v>
      </c>
      <c r="N1907" s="104"/>
      <c r="O1907" s="106"/>
      <c r="P1907" s="111" t="s">
        <v>2896</v>
      </c>
      <c r="Q1907" s="153" t="s">
        <v>525</v>
      </c>
      <c r="R1907" s="153" t="s">
        <v>262</v>
      </c>
      <c r="S1907" s="153">
        <v>4.1666666666666657E-2</v>
      </c>
      <c r="T1907" s="153" t="s">
        <v>525</v>
      </c>
      <c r="U1907" s="153" t="s">
        <v>262</v>
      </c>
      <c r="V1907" s="153">
        <f>IF(ISBLANK(T1907),"",Tabella2[[#This Row],[ACT STOP]]-Tabella2[[#This Row],[ACT START]])</f>
        <v>4.166666666666663E-2</v>
      </c>
      <c r="W1907" s="104" t="s">
        <v>92</v>
      </c>
      <c r="X1907" s="104" t="s">
        <v>91</v>
      </c>
      <c r="Y1907" s="110"/>
      <c r="Z1907" s="106"/>
      <c r="AA1907" s="104"/>
      <c r="AB1907" s="107"/>
      <c r="AC1907" s="72">
        <v>1</v>
      </c>
      <c r="AH1907" s="70"/>
      <c r="AI1907" s="70"/>
      <c r="AJ1907">
        <v>0</v>
      </c>
      <c r="AL1907" s="70"/>
      <c r="BM1907" s="135" t="s">
        <v>525</v>
      </c>
      <c r="BN1907" s="136" t="s">
        <v>262</v>
      </c>
      <c r="BO1907" s="101"/>
      <c r="BR1907" s="109" t="str">
        <f t="shared" si="29"/>
        <v>SH-25-1896</v>
      </c>
      <c r="BS1907" s="109" t="s">
        <v>266</v>
      </c>
      <c r="BT1907" t="s">
        <v>92</v>
      </c>
      <c r="BU1907" t="s">
        <v>3883</v>
      </c>
    </row>
    <row r="1908" spans="1:73" hidden="1">
      <c r="A1908" s="103" t="s">
        <v>3884</v>
      </c>
      <c r="B1908" s="102">
        <v>45726</v>
      </c>
      <c r="C1908" s="104">
        <f>_xlfn.ISOWEEKNUM(Tabella2[[#This Row],[Date]])</f>
        <v>11</v>
      </c>
      <c r="D1908" s="104" t="s">
        <v>478</v>
      </c>
      <c r="E1908" s="104" t="s">
        <v>284</v>
      </c>
      <c r="F1908" s="104">
        <v>64</v>
      </c>
      <c r="G1908" s="104" t="s">
        <v>257</v>
      </c>
      <c r="H1908" s="105">
        <v>30</v>
      </c>
      <c r="I1908" s="104"/>
      <c r="J1908" s="104" t="s">
        <v>258</v>
      </c>
      <c r="K1908" s="104" t="s">
        <v>81</v>
      </c>
      <c r="L1908" s="104" t="s">
        <v>259</v>
      </c>
      <c r="M1908" s="104" t="s">
        <v>276</v>
      </c>
      <c r="N1908" s="104"/>
      <c r="O1908" s="106"/>
      <c r="P1908" s="111" t="s">
        <v>2932</v>
      </c>
      <c r="Q1908" s="153" t="s">
        <v>525</v>
      </c>
      <c r="R1908" s="153" t="s">
        <v>262</v>
      </c>
      <c r="S1908" s="153">
        <v>4.1666666666666657E-2</v>
      </c>
      <c r="T1908" s="153" t="s">
        <v>525</v>
      </c>
      <c r="U1908" s="153" t="s">
        <v>262</v>
      </c>
      <c r="V1908" s="153">
        <f>IF(ISBLANK(T1908),"",Tabella2[[#This Row],[ACT STOP]]-Tabella2[[#This Row],[ACT START]])</f>
        <v>4.166666666666663E-2</v>
      </c>
      <c r="W1908" s="104" t="s">
        <v>92</v>
      </c>
      <c r="X1908" s="104" t="s">
        <v>91</v>
      </c>
      <c r="Y1908" s="110"/>
      <c r="Z1908" s="106"/>
      <c r="AA1908" s="104"/>
      <c r="AB1908" s="107"/>
      <c r="AC1908" s="72">
        <v>1</v>
      </c>
      <c r="AH1908" s="70"/>
      <c r="AI1908" s="70"/>
      <c r="AJ1908">
        <v>0</v>
      </c>
      <c r="AL1908" s="70"/>
      <c r="BM1908" s="135" t="s">
        <v>525</v>
      </c>
      <c r="BN1908" s="136" t="s">
        <v>262</v>
      </c>
      <c r="BO1908" s="101"/>
      <c r="BR1908" s="109" t="str">
        <f t="shared" si="29"/>
        <v>SH-25-1897</v>
      </c>
      <c r="BS1908" s="109" t="s">
        <v>279</v>
      </c>
      <c r="BT1908" t="s">
        <v>92</v>
      </c>
      <c r="BU1908" t="s">
        <v>3885</v>
      </c>
    </row>
    <row r="1909" spans="1:73" hidden="1">
      <c r="A1909" s="103" t="s">
        <v>3886</v>
      </c>
      <c r="B1909" s="102">
        <v>45726</v>
      </c>
      <c r="C1909" s="104">
        <f>_xlfn.ISOWEEKNUM(Tabella2[[#This Row],[Date]])</f>
        <v>11</v>
      </c>
      <c r="D1909" s="104" t="s">
        <v>370</v>
      </c>
      <c r="E1909" s="104" t="s">
        <v>256</v>
      </c>
      <c r="F1909" s="104">
        <v>50</v>
      </c>
      <c r="G1909" s="104" t="s">
        <v>257</v>
      </c>
      <c r="H1909" s="105">
        <v>17</v>
      </c>
      <c r="I1909" s="104" t="s">
        <v>258</v>
      </c>
      <c r="J1909" s="104"/>
      <c r="K1909" s="104" t="s">
        <v>79</v>
      </c>
      <c r="L1909" s="104" t="s">
        <v>299</v>
      </c>
      <c r="M1909" s="104" t="s">
        <v>276</v>
      </c>
      <c r="N1909" s="104"/>
      <c r="O1909" s="108" t="str">
        <f>A453</f>
        <v>12855</v>
      </c>
      <c r="P1909" s="111" t="s">
        <v>829</v>
      </c>
      <c r="Q1909" s="153" t="s">
        <v>498</v>
      </c>
      <c r="R1909" s="153" t="s">
        <v>499</v>
      </c>
      <c r="S1909" s="153">
        <v>4.1666666666666657E-2</v>
      </c>
      <c r="T1909" s="153" t="s">
        <v>498</v>
      </c>
      <c r="U1909" s="153" t="s">
        <v>499</v>
      </c>
      <c r="V1909" s="153">
        <f>IF(ISBLANK(T1909),"",Tabella2[[#This Row],[ACT STOP]]-Tabella2[[#This Row],[ACT START]])</f>
        <v>4.166666666666663E-2</v>
      </c>
      <c r="W1909" s="104" t="s">
        <v>92</v>
      </c>
      <c r="X1909" s="104" t="s">
        <v>91</v>
      </c>
      <c r="Y1909" s="110"/>
      <c r="Z1909" s="106"/>
      <c r="AA1909" s="104"/>
      <c r="AB1909" s="107"/>
      <c r="AC1909" s="72">
        <v>1</v>
      </c>
      <c r="AH1909" s="70"/>
      <c r="AI1909" s="70"/>
      <c r="AJ1909">
        <v>0</v>
      </c>
      <c r="AL1909" s="70"/>
      <c r="BM1909" s="135" t="s">
        <v>498</v>
      </c>
      <c r="BN1909" s="136" t="s">
        <v>499</v>
      </c>
      <c r="BO1909" s="101"/>
      <c r="BR1909" s="109" t="str">
        <f t="shared" si="29"/>
        <v>SH-25-1898</v>
      </c>
      <c r="BS1909" s="109" t="s">
        <v>393</v>
      </c>
      <c r="BT1909" t="s">
        <v>92</v>
      </c>
      <c r="BU1909" t="s">
        <v>3887</v>
      </c>
    </row>
    <row r="1910" spans="1:73" hidden="1">
      <c r="A1910" s="103" t="s">
        <v>3888</v>
      </c>
      <c r="B1910" s="102">
        <v>45726</v>
      </c>
      <c r="C1910" s="104">
        <f>_xlfn.ISOWEEKNUM(Tabella2[[#This Row],[Date]])</f>
        <v>11</v>
      </c>
      <c r="D1910" s="104" t="s">
        <v>523</v>
      </c>
      <c r="E1910" s="104" t="s">
        <v>284</v>
      </c>
      <c r="F1910" s="104">
        <v>62</v>
      </c>
      <c r="G1910" s="104" t="s">
        <v>284</v>
      </c>
      <c r="H1910" s="105">
        <v>22</v>
      </c>
      <c r="I1910" s="104"/>
      <c r="J1910" s="104" t="s">
        <v>258</v>
      </c>
      <c r="K1910" s="104" t="s">
        <v>83</v>
      </c>
      <c r="L1910" s="104" t="s">
        <v>259</v>
      </c>
      <c r="M1910" s="104" t="s">
        <v>328</v>
      </c>
      <c r="N1910" s="104"/>
      <c r="O1910" s="106"/>
      <c r="P1910" s="111" t="s">
        <v>3752</v>
      </c>
      <c r="Q1910" s="153" t="s">
        <v>498</v>
      </c>
      <c r="R1910" s="153" t="s">
        <v>499</v>
      </c>
      <c r="S1910" s="153">
        <v>4.1666666666666657E-2</v>
      </c>
      <c r="T1910" s="153">
        <v>0.41666666666666669</v>
      </c>
      <c r="U1910" s="153">
        <v>0.45833333333333331</v>
      </c>
      <c r="V1910" s="153">
        <f>IF(ISBLANK(T1910),"",Tabella2[[#This Row],[ACT STOP]]-Tabella2[[#This Row],[ACT START]])</f>
        <v>4.166666666666663E-2</v>
      </c>
      <c r="W1910" s="104" t="s">
        <v>92</v>
      </c>
      <c r="X1910" s="104" t="s">
        <v>91</v>
      </c>
      <c r="Y1910" s="110"/>
      <c r="Z1910" s="106"/>
      <c r="AA1910" s="104"/>
      <c r="AB1910" s="107"/>
      <c r="AC1910" s="72">
        <v>1</v>
      </c>
      <c r="AH1910" s="70"/>
      <c r="AI1910" s="70"/>
      <c r="AJ1910">
        <v>0</v>
      </c>
      <c r="AL1910" s="70"/>
      <c r="BM1910" s="135">
        <v>0.41666666666666669</v>
      </c>
      <c r="BN1910" s="136">
        <v>0.45833333333333331</v>
      </c>
      <c r="BO1910" s="101"/>
      <c r="BR1910" s="109" t="str">
        <f t="shared" si="29"/>
        <v>SH-25-1899</v>
      </c>
      <c r="BS1910" s="109" t="s">
        <v>295</v>
      </c>
      <c r="BT1910" t="s">
        <v>92</v>
      </c>
      <c r="BU1910" t="s">
        <v>3889</v>
      </c>
    </row>
    <row r="1911" spans="1:73" hidden="1">
      <c r="A1911" s="103" t="s">
        <v>3890</v>
      </c>
      <c r="B1911" s="102">
        <v>45726</v>
      </c>
      <c r="C1911" s="104">
        <f>_xlfn.ISOWEEKNUM(Tabella2[[#This Row],[Date]])</f>
        <v>11</v>
      </c>
      <c r="D1911" s="104" t="s">
        <v>523</v>
      </c>
      <c r="E1911" s="104" t="s">
        <v>284</v>
      </c>
      <c r="F1911" s="104">
        <v>63</v>
      </c>
      <c r="G1911" s="104" t="s">
        <v>257</v>
      </c>
      <c r="H1911" s="105">
        <v>2</v>
      </c>
      <c r="I1911" s="104"/>
      <c r="J1911" s="104" t="s">
        <v>258</v>
      </c>
      <c r="K1911" s="104" t="s">
        <v>80</v>
      </c>
      <c r="L1911" s="104" t="s">
        <v>259</v>
      </c>
      <c r="M1911" s="104" t="s">
        <v>328</v>
      </c>
      <c r="N1911" s="104"/>
      <c r="O1911" s="106"/>
      <c r="P1911" s="111" t="s">
        <v>3689</v>
      </c>
      <c r="Q1911" s="153" t="s">
        <v>498</v>
      </c>
      <c r="R1911" s="153" t="s">
        <v>499</v>
      </c>
      <c r="S1911" s="153">
        <v>4.1666666666666657E-2</v>
      </c>
      <c r="T1911" s="153">
        <v>0.41666666666666669</v>
      </c>
      <c r="U1911" s="153">
        <v>0.45833333333333331</v>
      </c>
      <c r="V1911" s="153">
        <f>IF(ISBLANK(T1911),"",Tabella2[[#This Row],[ACT STOP]]-Tabella2[[#This Row],[ACT START]])</f>
        <v>4.166666666666663E-2</v>
      </c>
      <c r="W1911" s="104" t="s">
        <v>92</v>
      </c>
      <c r="X1911" s="104" t="s">
        <v>91</v>
      </c>
      <c r="Y1911" s="110"/>
      <c r="Z1911" s="106"/>
      <c r="AA1911" s="104"/>
      <c r="AB1911" s="107"/>
      <c r="AC1911" s="72">
        <v>1</v>
      </c>
      <c r="AH1911" s="70"/>
      <c r="AI1911" s="70"/>
      <c r="AJ1911">
        <v>0</v>
      </c>
      <c r="AL1911" s="70"/>
      <c r="BM1911" s="135">
        <v>0.41666666666666669</v>
      </c>
      <c r="BN1911" s="136">
        <v>0.45833333333333331</v>
      </c>
      <c r="BO1911" s="101"/>
      <c r="BR1911" s="109" t="str">
        <f t="shared" si="29"/>
        <v>SH-25-1900</v>
      </c>
      <c r="BS1911" s="109" t="s">
        <v>368</v>
      </c>
      <c r="BT1911" t="s">
        <v>92</v>
      </c>
      <c r="BU1911" t="s">
        <v>3891</v>
      </c>
    </row>
    <row r="1912" spans="1:73" hidden="1">
      <c r="A1912" s="103" t="s">
        <v>3892</v>
      </c>
      <c r="B1912" s="102">
        <v>45726</v>
      </c>
      <c r="C1912" s="104">
        <f>_xlfn.ISOWEEKNUM(Tabella2[[#This Row],[Date]])</f>
        <v>11</v>
      </c>
      <c r="D1912" s="104" t="s">
        <v>421</v>
      </c>
      <c r="E1912" s="104" t="s">
        <v>327</v>
      </c>
      <c r="F1912" s="104">
        <v>73</v>
      </c>
      <c r="G1912" s="104" t="s">
        <v>284</v>
      </c>
      <c r="H1912" s="105">
        <v>23</v>
      </c>
      <c r="I1912" s="104" t="s">
        <v>258</v>
      </c>
      <c r="J1912" s="104"/>
      <c r="K1912" s="104" t="s">
        <v>81</v>
      </c>
      <c r="L1912" s="104" t="s">
        <v>259</v>
      </c>
      <c r="M1912" s="104" t="s">
        <v>276</v>
      </c>
      <c r="N1912" s="104"/>
      <c r="O1912" s="106"/>
      <c r="P1912" s="111" t="s">
        <v>3777</v>
      </c>
      <c r="Q1912" s="153" t="s">
        <v>498</v>
      </c>
      <c r="R1912" s="153" t="s">
        <v>499</v>
      </c>
      <c r="S1912" s="153">
        <v>4.1666666666666657E-2</v>
      </c>
      <c r="T1912" s="153">
        <v>0.41666666666666669</v>
      </c>
      <c r="U1912" s="153">
        <v>0.45833333333333331</v>
      </c>
      <c r="V1912" s="153">
        <f>IF(ISBLANK(T1912),"",Tabella2[[#This Row],[ACT STOP]]-Tabella2[[#This Row],[ACT START]])</f>
        <v>4.166666666666663E-2</v>
      </c>
      <c r="W1912" s="104" t="s">
        <v>92</v>
      </c>
      <c r="X1912" s="104" t="s">
        <v>91</v>
      </c>
      <c r="Y1912" s="110"/>
      <c r="Z1912" s="106"/>
      <c r="AA1912" s="104"/>
      <c r="AB1912" s="107"/>
      <c r="AC1912" s="72">
        <v>1</v>
      </c>
      <c r="AH1912" s="70"/>
      <c r="AI1912" s="70"/>
      <c r="AJ1912">
        <v>0</v>
      </c>
      <c r="AL1912" s="70"/>
      <c r="BM1912" s="135">
        <v>0.41666666666666669</v>
      </c>
      <c r="BN1912" s="136">
        <v>0.45833333333333331</v>
      </c>
      <c r="BO1912" s="101"/>
      <c r="BR1912" s="109" t="str">
        <f t="shared" si="29"/>
        <v>SH-25-1901</v>
      </c>
      <c r="BS1912" s="109" t="s">
        <v>358</v>
      </c>
      <c r="BT1912" t="s">
        <v>92</v>
      </c>
      <c r="BU1912" t="s">
        <v>3893</v>
      </c>
    </row>
    <row r="1913" spans="1:73" hidden="1">
      <c r="A1913" s="103" t="s">
        <v>3894</v>
      </c>
      <c r="B1913" s="102">
        <v>45726</v>
      </c>
      <c r="C1913" s="104">
        <f>_xlfn.ISOWEEKNUM(Tabella2[[#This Row],[Date]])</f>
        <v>11</v>
      </c>
      <c r="D1913" s="104" t="s">
        <v>321</v>
      </c>
      <c r="E1913" s="104" t="s">
        <v>284</v>
      </c>
      <c r="F1913" s="104">
        <v>52</v>
      </c>
      <c r="G1913" s="104" t="s">
        <v>284</v>
      </c>
      <c r="H1913" s="105">
        <v>9</v>
      </c>
      <c r="I1913" s="104"/>
      <c r="J1913" s="104" t="s">
        <v>258</v>
      </c>
      <c r="K1913" s="104" t="s">
        <v>79</v>
      </c>
      <c r="L1913" s="104" t="s">
        <v>299</v>
      </c>
      <c r="M1913" s="104" t="s">
        <v>328</v>
      </c>
      <c r="N1913" s="104"/>
      <c r="O1913" s="108" t="str">
        <f>A1914</f>
        <v>14316</v>
      </c>
      <c r="P1913" s="111" t="s">
        <v>3382</v>
      </c>
      <c r="Q1913" s="153" t="s">
        <v>504</v>
      </c>
      <c r="R1913" s="153" t="s">
        <v>271</v>
      </c>
      <c r="S1913" s="153">
        <v>4.1666666666666657E-2</v>
      </c>
      <c r="T1913" s="153" t="s">
        <v>504</v>
      </c>
      <c r="U1913" s="153" t="s">
        <v>271</v>
      </c>
      <c r="V1913" s="153">
        <f>IF(ISBLANK(T1913),"",Tabella2[[#This Row],[ACT STOP]]-Tabella2[[#This Row],[ACT START]])</f>
        <v>4.1666666666666685E-2</v>
      </c>
      <c r="W1913" s="104" t="s">
        <v>92</v>
      </c>
      <c r="X1913" s="104" t="s">
        <v>91</v>
      </c>
      <c r="Y1913" s="110"/>
      <c r="Z1913" s="106"/>
      <c r="AA1913" s="104"/>
      <c r="AB1913" s="107"/>
      <c r="AC1913" s="72">
        <v>1</v>
      </c>
      <c r="AH1913" s="70"/>
      <c r="AI1913" s="70"/>
      <c r="AJ1913">
        <v>0</v>
      </c>
      <c r="AL1913" s="70"/>
      <c r="BM1913" s="135" t="s">
        <v>504</v>
      </c>
      <c r="BN1913" s="136" t="s">
        <v>271</v>
      </c>
      <c r="BO1913" s="101"/>
      <c r="BR1913" s="109" t="str">
        <f t="shared" si="29"/>
        <v>SH-25-1902</v>
      </c>
      <c r="BS1913" s="109" t="s">
        <v>339</v>
      </c>
      <c r="BT1913" t="s">
        <v>92</v>
      </c>
      <c r="BU1913" t="s">
        <v>3895</v>
      </c>
    </row>
    <row r="1914" spans="1:73" hidden="1">
      <c r="A1914" s="103" t="s">
        <v>3896</v>
      </c>
      <c r="B1914" s="102">
        <v>45726</v>
      </c>
      <c r="C1914" s="104">
        <f>_xlfn.ISOWEEKNUM(Tabella2[[#This Row],[Date]])</f>
        <v>11</v>
      </c>
      <c r="D1914" s="104" t="s">
        <v>321</v>
      </c>
      <c r="E1914" s="104" t="s">
        <v>284</v>
      </c>
      <c r="F1914" s="104">
        <v>51</v>
      </c>
      <c r="G1914" s="104" t="s">
        <v>257</v>
      </c>
      <c r="H1914" s="105">
        <v>9</v>
      </c>
      <c r="I1914" s="104"/>
      <c r="J1914" s="104" t="s">
        <v>258</v>
      </c>
      <c r="K1914" s="104" t="s">
        <v>78</v>
      </c>
      <c r="L1914" s="104" t="s">
        <v>299</v>
      </c>
      <c r="M1914" s="104" t="s">
        <v>328</v>
      </c>
      <c r="N1914" s="104"/>
      <c r="O1914" s="108" t="str">
        <f>A1913</f>
        <v>14315</v>
      </c>
      <c r="P1914" s="111" t="s">
        <v>3382</v>
      </c>
      <c r="Q1914" s="153">
        <v>0.47916666666666669</v>
      </c>
      <c r="R1914" s="153">
        <v>0.52083333333333337</v>
      </c>
      <c r="S1914" s="153">
        <v>4.1666666666666657E-2</v>
      </c>
      <c r="T1914" s="153">
        <v>0.47916666666666669</v>
      </c>
      <c r="U1914" s="153">
        <v>0.52083333333333337</v>
      </c>
      <c r="V1914" s="153">
        <f>IF(ISBLANK(T1914),"",Tabella2[[#This Row],[ACT STOP]]-Tabella2[[#This Row],[ACT START]])</f>
        <v>4.1666666666666685E-2</v>
      </c>
      <c r="W1914" s="104" t="s">
        <v>92</v>
      </c>
      <c r="X1914" s="104" t="s">
        <v>91</v>
      </c>
      <c r="Y1914" s="110" t="s">
        <v>3897</v>
      </c>
      <c r="Z1914" s="106"/>
      <c r="AA1914" s="104"/>
      <c r="AB1914" s="107"/>
      <c r="AC1914" s="72">
        <v>1</v>
      </c>
      <c r="AH1914" s="70"/>
      <c r="AI1914" s="70"/>
      <c r="AJ1914">
        <v>0</v>
      </c>
      <c r="AL1914" s="70"/>
      <c r="BM1914" s="135">
        <v>0.47916666666666669</v>
      </c>
      <c r="BN1914" s="136">
        <v>0.52083333333333337</v>
      </c>
      <c r="BO1914" s="101"/>
      <c r="BR1914" s="109" t="str">
        <f t="shared" si="29"/>
        <v>SH-25-1903</v>
      </c>
      <c r="BS1914" s="109" t="s">
        <v>318</v>
      </c>
      <c r="BT1914" t="s">
        <v>92</v>
      </c>
      <c r="BU1914" t="s">
        <v>3898</v>
      </c>
    </row>
    <row r="1915" spans="1:73" hidden="1">
      <c r="A1915" s="103" t="s">
        <v>3899</v>
      </c>
      <c r="B1915" s="102">
        <v>45726</v>
      </c>
      <c r="C1915" s="104">
        <f>_xlfn.ISOWEEKNUM(Tabella2[[#This Row],[Date]])</f>
        <v>11</v>
      </c>
      <c r="D1915" s="104" t="s">
        <v>321</v>
      </c>
      <c r="E1915" s="104" t="s">
        <v>284</v>
      </c>
      <c r="F1915" s="104">
        <v>54</v>
      </c>
      <c r="G1915" s="104" t="s">
        <v>257</v>
      </c>
      <c r="H1915" s="105">
        <v>32</v>
      </c>
      <c r="I1915" s="104"/>
      <c r="J1915" s="104" t="s">
        <v>258</v>
      </c>
      <c r="K1915" s="104" t="s">
        <v>83</v>
      </c>
      <c r="L1915" s="104" t="s">
        <v>259</v>
      </c>
      <c r="M1915" s="104" t="s">
        <v>328</v>
      </c>
      <c r="N1915" s="104"/>
      <c r="O1915" s="106"/>
      <c r="P1915" s="111" t="s">
        <v>3752</v>
      </c>
      <c r="Q1915" s="153" t="s">
        <v>504</v>
      </c>
      <c r="R1915" s="153" t="s">
        <v>271</v>
      </c>
      <c r="S1915" s="153">
        <v>4.1666666666666657E-2</v>
      </c>
      <c r="T1915" s="153" t="s">
        <v>504</v>
      </c>
      <c r="U1915" s="153" t="s">
        <v>271</v>
      </c>
      <c r="V1915" s="153">
        <f>IF(ISBLANK(T1915),"",Tabella2[[#This Row],[ACT STOP]]-Tabella2[[#This Row],[ACT START]])</f>
        <v>4.1666666666666685E-2</v>
      </c>
      <c r="W1915" s="104" t="s">
        <v>92</v>
      </c>
      <c r="X1915" s="104" t="s">
        <v>91</v>
      </c>
      <c r="Y1915" s="110"/>
      <c r="Z1915" s="106"/>
      <c r="AA1915" s="104"/>
      <c r="AB1915" s="107"/>
      <c r="AC1915" s="72">
        <v>1</v>
      </c>
      <c r="AH1915" s="70"/>
      <c r="AI1915" s="70"/>
      <c r="AJ1915">
        <v>0</v>
      </c>
      <c r="AL1915" s="70"/>
      <c r="BM1915" s="135" t="s">
        <v>504</v>
      </c>
      <c r="BN1915" s="136" t="s">
        <v>271</v>
      </c>
      <c r="BO1915" s="101"/>
      <c r="BR1915" s="109" t="str">
        <f t="shared" si="29"/>
        <v>SH-25-1904</v>
      </c>
      <c r="BS1915" s="109" t="s">
        <v>356</v>
      </c>
      <c r="BT1915" t="s">
        <v>92</v>
      </c>
      <c r="BU1915" t="s">
        <v>3900</v>
      </c>
    </row>
    <row r="1916" spans="1:73" hidden="1">
      <c r="A1916" s="103" t="s">
        <v>3901</v>
      </c>
      <c r="B1916" s="102">
        <v>45726</v>
      </c>
      <c r="C1916" s="104">
        <f>_xlfn.ISOWEEKNUM(Tabella2[[#This Row],[Date]])</f>
        <v>11</v>
      </c>
      <c r="D1916" s="104" t="s">
        <v>321</v>
      </c>
      <c r="E1916" s="104" t="s">
        <v>284</v>
      </c>
      <c r="F1916" s="104">
        <v>53</v>
      </c>
      <c r="G1916" s="104" t="s">
        <v>257</v>
      </c>
      <c r="H1916" s="105">
        <v>12</v>
      </c>
      <c r="I1916" s="104"/>
      <c r="J1916" s="104" t="s">
        <v>258</v>
      </c>
      <c r="K1916" s="104" t="s">
        <v>80</v>
      </c>
      <c r="L1916" s="104" t="s">
        <v>259</v>
      </c>
      <c r="M1916" s="104" t="s">
        <v>328</v>
      </c>
      <c r="N1916" s="104"/>
      <c r="O1916" s="106"/>
      <c r="P1916" s="111" t="s">
        <v>3689</v>
      </c>
      <c r="Q1916" s="153" t="s">
        <v>504</v>
      </c>
      <c r="R1916" s="153" t="s">
        <v>271</v>
      </c>
      <c r="S1916" s="153">
        <v>4.1666666666666657E-2</v>
      </c>
      <c r="T1916" s="153" t="s">
        <v>504</v>
      </c>
      <c r="U1916" s="153" t="s">
        <v>271</v>
      </c>
      <c r="V1916" s="153">
        <f>IF(ISBLANK(T1916),"",Tabella2[[#This Row],[ACT STOP]]-Tabella2[[#This Row],[ACT START]])</f>
        <v>4.1666666666666685E-2</v>
      </c>
      <c r="W1916" s="104" t="s">
        <v>92</v>
      </c>
      <c r="X1916" s="104" t="s">
        <v>91</v>
      </c>
      <c r="Y1916" s="110"/>
      <c r="Z1916" s="106"/>
      <c r="AA1916" s="104"/>
      <c r="AB1916" s="107"/>
      <c r="AC1916" s="72">
        <v>1</v>
      </c>
      <c r="AH1916" s="70"/>
      <c r="AI1916" s="70"/>
      <c r="AJ1916">
        <v>0</v>
      </c>
      <c r="AL1916" s="70"/>
      <c r="BM1916" s="135" t="s">
        <v>504</v>
      </c>
      <c r="BN1916" s="136" t="s">
        <v>271</v>
      </c>
      <c r="BO1916" s="101"/>
      <c r="BR1916" s="109" t="str">
        <f t="shared" si="29"/>
        <v>SH-25-1905</v>
      </c>
      <c r="BS1916" s="109" t="s">
        <v>266</v>
      </c>
      <c r="BT1916" t="s">
        <v>92</v>
      </c>
      <c r="BU1916" t="s">
        <v>3902</v>
      </c>
    </row>
    <row r="1917" spans="1:73" hidden="1">
      <c r="A1917" s="103" t="s">
        <v>3903</v>
      </c>
      <c r="B1917" s="102">
        <v>45726</v>
      </c>
      <c r="C1917" s="104">
        <f>_xlfn.ISOWEEKNUM(Tabella2[[#This Row],[Date]])</f>
        <v>11</v>
      </c>
      <c r="D1917" s="104" t="s">
        <v>275</v>
      </c>
      <c r="E1917" s="104" t="s">
        <v>256</v>
      </c>
      <c r="F1917" s="104">
        <v>56</v>
      </c>
      <c r="G1917" s="104" t="s">
        <v>257</v>
      </c>
      <c r="H1917" s="105">
        <v>13</v>
      </c>
      <c r="I1917" s="104" t="s">
        <v>258</v>
      </c>
      <c r="J1917" s="104"/>
      <c r="K1917" s="104" t="s">
        <v>81</v>
      </c>
      <c r="L1917" s="104" t="s">
        <v>259</v>
      </c>
      <c r="M1917" s="104" t="s">
        <v>276</v>
      </c>
      <c r="N1917" s="104"/>
      <c r="O1917" s="106"/>
      <c r="P1917" s="111" t="s">
        <v>1858</v>
      </c>
      <c r="Q1917" s="153" t="s">
        <v>504</v>
      </c>
      <c r="R1917" s="153" t="s">
        <v>271</v>
      </c>
      <c r="S1917" s="153">
        <v>4.1666666666666657E-2</v>
      </c>
      <c r="T1917" s="153" t="s">
        <v>504</v>
      </c>
      <c r="U1917" s="153" t="s">
        <v>271</v>
      </c>
      <c r="V1917" s="153">
        <f>IF(ISBLANK(T1917),"",Tabella2[[#This Row],[ACT STOP]]-Tabella2[[#This Row],[ACT START]])</f>
        <v>4.1666666666666685E-2</v>
      </c>
      <c r="W1917" s="104" t="s">
        <v>92</v>
      </c>
      <c r="X1917" s="104" t="s">
        <v>91</v>
      </c>
      <c r="Y1917" s="110"/>
      <c r="Z1917" s="106"/>
      <c r="AA1917" s="104"/>
      <c r="AB1917" s="107"/>
      <c r="AC1917" s="72">
        <v>1</v>
      </c>
      <c r="AH1917" s="70"/>
      <c r="AI1917" s="70"/>
      <c r="AJ1917">
        <v>0</v>
      </c>
      <c r="AL1917" s="70"/>
      <c r="BM1917" s="135" t="s">
        <v>504</v>
      </c>
      <c r="BN1917" s="136" t="s">
        <v>271</v>
      </c>
      <c r="BO1917" s="101"/>
      <c r="BR1917" s="109" t="str">
        <f t="shared" si="29"/>
        <v>SH-25-1906</v>
      </c>
      <c r="BS1917" s="109" t="s">
        <v>427</v>
      </c>
      <c r="BT1917" t="s">
        <v>92</v>
      </c>
      <c r="BU1917" t="s">
        <v>3904</v>
      </c>
    </row>
    <row r="1918" spans="1:73" hidden="1">
      <c r="A1918" s="103" t="s">
        <v>3905</v>
      </c>
      <c r="B1918" s="102">
        <v>45726</v>
      </c>
      <c r="C1918" s="104">
        <f>_xlfn.ISOWEEKNUM(Tabella2[[#This Row],[Date]])</f>
        <v>11</v>
      </c>
      <c r="D1918" s="104" t="s">
        <v>341</v>
      </c>
      <c r="E1918" s="104" t="s">
        <v>284</v>
      </c>
      <c r="F1918" s="104">
        <v>43</v>
      </c>
      <c r="G1918" s="104" t="s">
        <v>257</v>
      </c>
      <c r="H1918" s="105">
        <v>17</v>
      </c>
      <c r="I1918" s="104"/>
      <c r="J1918" s="104" t="s">
        <v>258</v>
      </c>
      <c r="K1918" s="104" t="s">
        <v>79</v>
      </c>
      <c r="L1918" s="104" t="s">
        <v>299</v>
      </c>
      <c r="M1918" s="104" t="s">
        <v>276</v>
      </c>
      <c r="N1918" s="104"/>
      <c r="O1918" s="108" t="str">
        <f>A454</f>
        <v>12856</v>
      </c>
      <c r="P1918" s="111" t="s">
        <v>456</v>
      </c>
      <c r="Q1918" s="153" t="s">
        <v>549</v>
      </c>
      <c r="R1918" s="153" t="s">
        <v>550</v>
      </c>
      <c r="S1918" s="153">
        <v>4.1666666666666657E-2</v>
      </c>
      <c r="T1918" s="153" t="s">
        <v>549</v>
      </c>
      <c r="U1918" s="153" t="s">
        <v>550</v>
      </c>
      <c r="V1918" s="153">
        <f>IF(ISBLANK(T1918),"",Tabella2[[#This Row],[ACT STOP]]-Tabella2[[#This Row],[ACT START]])</f>
        <v>4.1666666666666741E-2</v>
      </c>
      <c r="W1918" s="104" t="s">
        <v>92</v>
      </c>
      <c r="X1918" s="104" t="s">
        <v>91</v>
      </c>
      <c r="Y1918" s="110"/>
      <c r="Z1918" s="106"/>
      <c r="AA1918" s="104"/>
      <c r="AB1918" s="107"/>
      <c r="AC1918" s="72">
        <v>1</v>
      </c>
      <c r="AH1918" s="70"/>
      <c r="AI1918" s="70"/>
      <c r="AJ1918">
        <v>0</v>
      </c>
      <c r="AL1918" s="70"/>
      <c r="BM1918" s="135" t="s">
        <v>549</v>
      </c>
      <c r="BN1918" s="136" t="s">
        <v>550</v>
      </c>
      <c r="BO1918" s="101"/>
      <c r="BR1918" s="109" t="str">
        <f t="shared" si="29"/>
        <v>SH-25-1907</v>
      </c>
      <c r="BS1918" s="109" t="s">
        <v>393</v>
      </c>
      <c r="BT1918" t="s">
        <v>92</v>
      </c>
      <c r="BU1918" t="s">
        <v>3906</v>
      </c>
    </row>
    <row r="1919" spans="1:73" hidden="1">
      <c r="A1919" s="103" t="s">
        <v>3907</v>
      </c>
      <c r="B1919" s="102">
        <v>45726</v>
      </c>
      <c r="C1919" s="104">
        <f>_xlfn.ISOWEEKNUM(Tabella2[[#This Row],[Date]])</f>
        <v>11</v>
      </c>
      <c r="D1919" s="104" t="s">
        <v>341</v>
      </c>
      <c r="E1919" s="104" t="s">
        <v>284</v>
      </c>
      <c r="F1919" s="104">
        <v>44</v>
      </c>
      <c r="G1919" s="104" t="s">
        <v>257</v>
      </c>
      <c r="H1919" s="105">
        <v>31</v>
      </c>
      <c r="I1919" s="104"/>
      <c r="J1919" s="104" t="s">
        <v>258</v>
      </c>
      <c r="K1919" s="104" t="s">
        <v>83</v>
      </c>
      <c r="L1919" s="104" t="s">
        <v>299</v>
      </c>
      <c r="M1919" s="104" t="s">
        <v>276</v>
      </c>
      <c r="N1919" s="104"/>
      <c r="O1919" s="108" t="str">
        <f>A455</f>
        <v>12857</v>
      </c>
      <c r="P1919" s="111" t="s">
        <v>2947</v>
      </c>
      <c r="Q1919" s="153" t="s">
        <v>549</v>
      </c>
      <c r="R1919" s="153" t="s">
        <v>550</v>
      </c>
      <c r="S1919" s="153">
        <v>4.1666666666666657E-2</v>
      </c>
      <c r="T1919" s="153" t="s">
        <v>549</v>
      </c>
      <c r="U1919" s="153" t="s">
        <v>550</v>
      </c>
      <c r="V1919" s="153">
        <f>IF(ISBLANK(T1919),"",Tabella2[[#This Row],[ACT STOP]]-Tabella2[[#This Row],[ACT START]])</f>
        <v>4.1666666666666741E-2</v>
      </c>
      <c r="W1919" s="104" t="s">
        <v>92</v>
      </c>
      <c r="X1919" s="104" t="s">
        <v>91</v>
      </c>
      <c r="Y1919" s="110"/>
      <c r="Z1919" s="106"/>
      <c r="AA1919" s="104"/>
      <c r="AB1919" s="107"/>
      <c r="AC1919" s="72">
        <v>1</v>
      </c>
      <c r="AH1919" s="70"/>
      <c r="AI1919" s="70"/>
      <c r="AJ1919">
        <v>0</v>
      </c>
      <c r="AL1919" s="70"/>
      <c r="BM1919" s="135" t="s">
        <v>549</v>
      </c>
      <c r="BN1919" s="136" t="s">
        <v>550</v>
      </c>
      <c r="BO1919" s="101"/>
      <c r="BR1919" s="109" t="str">
        <f t="shared" si="29"/>
        <v>SH-25-1908</v>
      </c>
      <c r="BS1919" s="109" t="s">
        <v>345</v>
      </c>
      <c r="BT1919" t="s">
        <v>92</v>
      </c>
      <c r="BU1919" t="s">
        <v>3908</v>
      </c>
    </row>
    <row r="1920" spans="1:73" hidden="1">
      <c r="A1920" s="103" t="s">
        <v>3909</v>
      </c>
      <c r="B1920" s="102">
        <v>45726</v>
      </c>
      <c r="C1920" s="104">
        <f>_xlfn.ISOWEEKNUM(Tabella2[[#This Row],[Date]])</f>
        <v>11</v>
      </c>
      <c r="D1920" s="104" t="s">
        <v>13714</v>
      </c>
      <c r="E1920" s="104" t="s">
        <v>284</v>
      </c>
      <c r="F1920" s="104">
        <v>48</v>
      </c>
      <c r="G1920" s="104" t="s">
        <v>257</v>
      </c>
      <c r="H1920" s="105">
        <v>2</v>
      </c>
      <c r="I1920" s="104"/>
      <c r="J1920" s="104" t="s">
        <v>258</v>
      </c>
      <c r="K1920" s="104" t="s">
        <v>81</v>
      </c>
      <c r="L1920" s="104" t="s">
        <v>259</v>
      </c>
      <c r="M1920" s="104" t="s">
        <v>328</v>
      </c>
      <c r="N1920" s="104"/>
      <c r="O1920" s="106"/>
      <c r="P1920" s="111" t="s">
        <v>329</v>
      </c>
      <c r="Q1920" s="153" t="s">
        <v>549</v>
      </c>
      <c r="R1920" s="153" t="s">
        <v>550</v>
      </c>
      <c r="S1920" s="153">
        <v>4.1666666666666657E-2</v>
      </c>
      <c r="T1920" s="153" t="s">
        <v>549</v>
      </c>
      <c r="U1920" s="153" t="s">
        <v>550</v>
      </c>
      <c r="V1920" s="153">
        <f>IF(ISBLANK(T1920),"",Tabella2[[#This Row],[ACT STOP]]-Tabella2[[#This Row],[ACT START]])</f>
        <v>4.1666666666666741E-2</v>
      </c>
      <c r="W1920" s="104" t="s">
        <v>92</v>
      </c>
      <c r="X1920" s="104" t="s">
        <v>91</v>
      </c>
      <c r="Y1920" s="110"/>
      <c r="Z1920" s="106"/>
      <c r="AA1920" s="104"/>
      <c r="AB1920" s="107"/>
      <c r="AC1920" s="72">
        <v>1</v>
      </c>
      <c r="AH1920" s="70"/>
      <c r="AI1920" s="70"/>
      <c r="AJ1920">
        <v>0</v>
      </c>
      <c r="AL1920" s="70"/>
      <c r="BM1920" s="135" t="s">
        <v>549</v>
      </c>
      <c r="BN1920" s="136" t="s">
        <v>550</v>
      </c>
      <c r="BO1920" s="101"/>
      <c r="BR1920" s="109" t="str">
        <f t="shared" si="29"/>
        <v>SH-25-1909</v>
      </c>
      <c r="BS1920" s="109" t="s">
        <v>368</v>
      </c>
      <c r="BT1920" t="s">
        <v>92</v>
      </c>
      <c r="BU1920" t="s">
        <v>3910</v>
      </c>
    </row>
    <row r="1921" spans="1:73" hidden="1">
      <c r="A1921" s="103" t="s">
        <v>3911</v>
      </c>
      <c r="B1921" s="102">
        <v>45726</v>
      </c>
      <c r="C1921" s="104">
        <f>_xlfn.ISOWEEKNUM(Tabella2[[#This Row],[Date]])</f>
        <v>11</v>
      </c>
      <c r="D1921" s="104" t="s">
        <v>1914</v>
      </c>
      <c r="E1921" s="104" t="s">
        <v>284</v>
      </c>
      <c r="F1921" s="104">
        <v>39</v>
      </c>
      <c r="G1921" s="104" t="s">
        <v>257</v>
      </c>
      <c r="H1921" s="105">
        <v>30</v>
      </c>
      <c r="I1921" s="104"/>
      <c r="J1921" s="104" t="s">
        <v>258</v>
      </c>
      <c r="K1921" s="104" t="s">
        <v>79</v>
      </c>
      <c r="L1921" s="104" t="s">
        <v>299</v>
      </c>
      <c r="M1921" s="104" t="s">
        <v>386</v>
      </c>
      <c r="N1921" s="104"/>
      <c r="O1921" s="108" t="str">
        <f>A1922</f>
        <v>14324</v>
      </c>
      <c r="P1921" s="111" t="s">
        <v>391</v>
      </c>
      <c r="Q1921" s="153" t="s">
        <v>576</v>
      </c>
      <c r="R1921" s="153" t="s">
        <v>519</v>
      </c>
      <c r="S1921" s="153">
        <v>4.1666666666666657E-2</v>
      </c>
      <c r="T1921" s="153" t="s">
        <v>576</v>
      </c>
      <c r="U1921" s="153" t="s">
        <v>519</v>
      </c>
      <c r="V1921" s="153">
        <f>IF(ISBLANK(T1921),"",Tabella2[[#This Row],[ACT STOP]]-Tabella2[[#This Row],[ACT START]])</f>
        <v>4.1666666666666741E-2</v>
      </c>
      <c r="W1921" s="104" t="s">
        <v>92</v>
      </c>
      <c r="X1921" s="104" t="s">
        <v>91</v>
      </c>
      <c r="Y1921" s="110" t="s">
        <v>3912</v>
      </c>
      <c r="Z1921" s="106"/>
      <c r="AA1921" s="104"/>
      <c r="AB1921" s="107"/>
      <c r="AC1921" s="72">
        <v>1</v>
      </c>
      <c r="AH1921" s="70"/>
      <c r="AI1921" s="70"/>
      <c r="AJ1921">
        <v>0</v>
      </c>
      <c r="AL1921" s="70"/>
      <c r="BM1921" s="135" t="s">
        <v>576</v>
      </c>
      <c r="BN1921" s="136" t="s">
        <v>519</v>
      </c>
      <c r="BO1921" s="101"/>
      <c r="BR1921" s="109" t="str">
        <f t="shared" si="29"/>
        <v>SH-25-1910</v>
      </c>
      <c r="BS1921" s="109" t="s">
        <v>279</v>
      </c>
      <c r="BT1921" t="s">
        <v>92</v>
      </c>
      <c r="BU1921" t="s">
        <v>3913</v>
      </c>
    </row>
    <row r="1922" spans="1:73" hidden="1">
      <c r="A1922" s="103" t="s">
        <v>3914</v>
      </c>
      <c r="B1922" s="102">
        <v>45726</v>
      </c>
      <c r="C1922" s="104">
        <f>_xlfn.ISOWEEKNUM(Tabella2[[#This Row],[Date]])</f>
        <v>11</v>
      </c>
      <c r="D1922" s="104" t="s">
        <v>1914</v>
      </c>
      <c r="E1922" s="104" t="s">
        <v>284</v>
      </c>
      <c r="F1922" s="104">
        <v>40</v>
      </c>
      <c r="G1922" s="104" t="s">
        <v>257</v>
      </c>
      <c r="H1922" s="105">
        <v>14</v>
      </c>
      <c r="I1922" s="104"/>
      <c r="J1922" s="104" t="s">
        <v>258</v>
      </c>
      <c r="K1922" s="104" t="s">
        <v>78</v>
      </c>
      <c r="L1922" s="104" t="s">
        <v>299</v>
      </c>
      <c r="M1922" s="104" t="s">
        <v>386</v>
      </c>
      <c r="N1922" s="104"/>
      <c r="O1922" s="108" t="str">
        <f>A1921</f>
        <v>14323</v>
      </c>
      <c r="P1922" s="111" t="s">
        <v>391</v>
      </c>
      <c r="Q1922" s="153">
        <v>0.60416666666666663</v>
      </c>
      <c r="R1922" s="153">
        <v>0.64583333333333337</v>
      </c>
      <c r="S1922" s="153">
        <v>4.1666666666666657E-2</v>
      </c>
      <c r="T1922" s="153">
        <v>0.60416666666666663</v>
      </c>
      <c r="U1922" s="153">
        <v>0.64583333333333337</v>
      </c>
      <c r="V1922" s="153">
        <f>IF(ISBLANK(T1922),"",Tabella2[[#This Row],[ACT STOP]]-Tabella2[[#This Row],[ACT START]])</f>
        <v>4.1666666666666741E-2</v>
      </c>
      <c r="W1922" s="104" t="s">
        <v>92</v>
      </c>
      <c r="X1922" s="104" t="s">
        <v>91</v>
      </c>
      <c r="Y1922" s="110"/>
      <c r="Z1922" s="106"/>
      <c r="AA1922" s="104"/>
      <c r="AB1922" s="107"/>
      <c r="AC1922" s="72">
        <v>1</v>
      </c>
      <c r="AH1922" s="70"/>
      <c r="AI1922" s="70"/>
      <c r="AJ1922">
        <v>0</v>
      </c>
      <c r="AL1922" s="70"/>
      <c r="BM1922" s="135">
        <v>0.60416666666666663</v>
      </c>
      <c r="BN1922" s="136">
        <v>0.64583333333333337</v>
      </c>
      <c r="BO1922" s="101"/>
      <c r="BR1922" s="109" t="str">
        <f t="shared" si="29"/>
        <v>SH-25-1911</v>
      </c>
      <c r="BS1922" s="109" t="s">
        <v>372</v>
      </c>
      <c r="BT1922" t="s">
        <v>92</v>
      </c>
      <c r="BU1922" t="s">
        <v>3915</v>
      </c>
    </row>
    <row r="1923" spans="1:73" hidden="1">
      <c r="A1923" s="103" t="s">
        <v>3916</v>
      </c>
      <c r="B1923" s="102">
        <v>45726</v>
      </c>
      <c r="C1923" s="104">
        <f>_xlfn.ISOWEEKNUM(Tabella2[[#This Row],[Date]])</f>
        <v>11</v>
      </c>
      <c r="D1923" s="104" t="s">
        <v>455</v>
      </c>
      <c r="E1923" s="104" t="s">
        <v>284</v>
      </c>
      <c r="F1923" s="104">
        <v>37</v>
      </c>
      <c r="G1923" s="104" t="s">
        <v>257</v>
      </c>
      <c r="H1923" s="105">
        <v>1</v>
      </c>
      <c r="I1923" s="104"/>
      <c r="J1923" s="104" t="s">
        <v>258</v>
      </c>
      <c r="K1923" s="104" t="s">
        <v>83</v>
      </c>
      <c r="L1923" s="104" t="s">
        <v>259</v>
      </c>
      <c r="M1923" s="104" t="s">
        <v>269</v>
      </c>
      <c r="N1923" s="104"/>
      <c r="O1923" s="106"/>
      <c r="P1923" s="111" t="s">
        <v>607</v>
      </c>
      <c r="Q1923" s="153" t="s">
        <v>576</v>
      </c>
      <c r="R1923" s="153" t="s">
        <v>519</v>
      </c>
      <c r="S1923" s="153">
        <v>4.1666666666666657E-2</v>
      </c>
      <c r="T1923" s="153">
        <v>0.60416666666666663</v>
      </c>
      <c r="U1923" s="153">
        <v>0.64583333333333337</v>
      </c>
      <c r="V1923" s="153">
        <f>IF(ISBLANK(T1923),"",Tabella2[[#This Row],[ACT STOP]]-Tabella2[[#This Row],[ACT START]])</f>
        <v>4.1666666666666741E-2</v>
      </c>
      <c r="W1923" s="104" t="s">
        <v>92</v>
      </c>
      <c r="X1923" s="104" t="s">
        <v>91</v>
      </c>
      <c r="Y1923" s="110"/>
      <c r="Z1923" s="106"/>
      <c r="AA1923" s="104"/>
      <c r="AB1923" s="107"/>
      <c r="AC1923" s="72">
        <v>1</v>
      </c>
      <c r="AH1923" s="70"/>
      <c r="AI1923" s="70"/>
      <c r="AJ1923">
        <v>0</v>
      </c>
      <c r="AL1923" s="70"/>
      <c r="BM1923" s="135">
        <v>0.60416666666666663</v>
      </c>
      <c r="BN1923" s="136">
        <v>0.64583333333333337</v>
      </c>
      <c r="BO1923" s="101"/>
      <c r="BR1923" s="109" t="str">
        <f t="shared" si="29"/>
        <v>SH-25-1912</v>
      </c>
      <c r="BS1923" s="109" t="s">
        <v>332</v>
      </c>
      <c r="BT1923" t="s">
        <v>92</v>
      </c>
      <c r="BU1923" t="s">
        <v>3917</v>
      </c>
    </row>
    <row r="1924" spans="1:73" hidden="1">
      <c r="A1924" s="103" t="s">
        <v>3918</v>
      </c>
      <c r="B1924" s="102">
        <v>45726</v>
      </c>
      <c r="C1924" s="104">
        <f>_xlfn.ISOWEEKNUM(Tabella2[[#This Row],[Date]])</f>
        <v>11</v>
      </c>
      <c r="D1924" s="104" t="s">
        <v>455</v>
      </c>
      <c r="E1924" s="104" t="s">
        <v>284</v>
      </c>
      <c r="F1924" s="104">
        <v>38</v>
      </c>
      <c r="G1924" s="104" t="s">
        <v>257</v>
      </c>
      <c r="H1924" s="105">
        <v>32</v>
      </c>
      <c r="I1924" s="104"/>
      <c r="J1924" s="104" t="s">
        <v>258</v>
      </c>
      <c r="K1924" s="104" t="s">
        <v>80</v>
      </c>
      <c r="L1924" s="104" t="s">
        <v>259</v>
      </c>
      <c r="M1924" s="104" t="s">
        <v>269</v>
      </c>
      <c r="N1924" s="104"/>
      <c r="O1924" s="106"/>
      <c r="P1924" s="111" t="s">
        <v>607</v>
      </c>
      <c r="Q1924" s="153" t="s">
        <v>576</v>
      </c>
      <c r="R1924" s="153" t="s">
        <v>519</v>
      </c>
      <c r="S1924" s="153">
        <v>4.1666666666666657E-2</v>
      </c>
      <c r="T1924" s="153">
        <v>0.60416666666666663</v>
      </c>
      <c r="U1924" s="153">
        <v>0.64583333333333337</v>
      </c>
      <c r="V1924" s="153">
        <f>IF(ISBLANK(T1924),"",Tabella2[[#This Row],[ACT STOP]]-Tabella2[[#This Row],[ACT START]])</f>
        <v>4.1666666666666741E-2</v>
      </c>
      <c r="W1924" s="104" t="s">
        <v>92</v>
      </c>
      <c r="X1924" s="104" t="s">
        <v>91</v>
      </c>
      <c r="Y1924" s="110"/>
      <c r="Z1924" s="106"/>
      <c r="AA1924" s="104"/>
      <c r="AB1924" s="107"/>
      <c r="AC1924" s="72">
        <v>1</v>
      </c>
      <c r="AH1924" s="70"/>
      <c r="AI1924" s="70"/>
      <c r="AJ1924">
        <v>0</v>
      </c>
      <c r="AL1924" s="70"/>
      <c r="BM1924" s="135">
        <v>0.60416666666666663</v>
      </c>
      <c r="BN1924" s="136">
        <v>0.64583333333333337</v>
      </c>
      <c r="BO1924" s="101"/>
      <c r="BR1924" s="109" t="str">
        <f t="shared" si="29"/>
        <v>SH-25-1913</v>
      </c>
      <c r="BS1924" s="109" t="s">
        <v>356</v>
      </c>
      <c r="BT1924" t="s">
        <v>92</v>
      </c>
      <c r="BU1924" t="s">
        <v>3919</v>
      </c>
    </row>
    <row r="1925" spans="1:73" hidden="1">
      <c r="A1925" s="103" t="s">
        <v>3920</v>
      </c>
      <c r="B1925" s="102">
        <v>45726</v>
      </c>
      <c r="C1925" s="104">
        <f>_xlfn.ISOWEEKNUM(Tabella2[[#This Row],[Date]])</f>
        <v>11</v>
      </c>
      <c r="D1925" s="104" t="s">
        <v>13714</v>
      </c>
      <c r="E1925" s="104" t="s">
        <v>284</v>
      </c>
      <c r="F1925" s="104">
        <v>49</v>
      </c>
      <c r="G1925" s="104" t="s">
        <v>257</v>
      </c>
      <c r="H1925" s="105">
        <v>13</v>
      </c>
      <c r="I1925" s="104"/>
      <c r="J1925" s="104" t="s">
        <v>258</v>
      </c>
      <c r="K1925" s="104" t="s">
        <v>81</v>
      </c>
      <c r="L1925" s="104" t="s">
        <v>259</v>
      </c>
      <c r="M1925" s="104" t="s">
        <v>328</v>
      </c>
      <c r="N1925" s="104"/>
      <c r="O1925" s="106"/>
      <c r="P1925" s="111" t="s">
        <v>329</v>
      </c>
      <c r="Q1925" s="153" t="s">
        <v>576</v>
      </c>
      <c r="R1925" s="153" t="s">
        <v>519</v>
      </c>
      <c r="S1925" s="153">
        <v>4.1666666666666657E-2</v>
      </c>
      <c r="T1925" s="153">
        <v>0.60416666666666663</v>
      </c>
      <c r="U1925" s="153">
        <v>0.64583333333333337</v>
      </c>
      <c r="V1925" s="153">
        <f>IF(ISBLANK(T1925),"",Tabella2[[#This Row],[ACT STOP]]-Tabella2[[#This Row],[ACT START]])</f>
        <v>4.1666666666666741E-2</v>
      </c>
      <c r="W1925" s="104" t="s">
        <v>92</v>
      </c>
      <c r="X1925" s="104" t="s">
        <v>91</v>
      </c>
      <c r="Y1925" s="110"/>
      <c r="Z1925" s="106"/>
      <c r="AA1925" s="104"/>
      <c r="AB1925" s="107"/>
      <c r="AC1925" s="72">
        <v>1</v>
      </c>
      <c r="AH1925" s="70"/>
      <c r="AI1925" s="70"/>
      <c r="AJ1925">
        <v>0</v>
      </c>
      <c r="AL1925" s="70"/>
      <c r="BM1925" s="135">
        <v>0.60416666666666663</v>
      </c>
      <c r="BN1925" s="136">
        <v>0.64583333333333337</v>
      </c>
      <c r="BO1925" s="101"/>
      <c r="BR1925" s="109" t="str">
        <f t="shared" si="29"/>
        <v>SH-25-1914</v>
      </c>
      <c r="BS1925" s="109" t="s">
        <v>427</v>
      </c>
      <c r="BT1925" t="s">
        <v>92</v>
      </c>
      <c r="BU1925" t="s">
        <v>3921</v>
      </c>
    </row>
    <row r="1926" spans="1:73" hidden="1">
      <c r="A1926" s="103" t="s">
        <v>3922</v>
      </c>
      <c r="B1926" s="102">
        <v>45727</v>
      </c>
      <c r="C1926" s="104">
        <f>_xlfn.ISOWEEKNUM(Tabella2[[#This Row],[Date]])</f>
        <v>11</v>
      </c>
      <c r="D1926" s="104" t="s">
        <v>370</v>
      </c>
      <c r="E1926" s="104" t="s">
        <v>256</v>
      </c>
      <c r="F1926" s="104">
        <v>53</v>
      </c>
      <c r="G1926" s="104" t="s">
        <v>257</v>
      </c>
      <c r="H1926" s="105">
        <v>9</v>
      </c>
      <c r="I1926" s="104" t="s">
        <v>258</v>
      </c>
      <c r="J1926" s="104"/>
      <c r="K1926" s="104" t="s">
        <v>79</v>
      </c>
      <c r="L1926" s="104" t="s">
        <v>299</v>
      </c>
      <c r="M1926" s="104" t="s">
        <v>276</v>
      </c>
      <c r="N1926" s="104"/>
      <c r="O1926" s="106" t="str">
        <f>A1927</f>
        <v>14329</v>
      </c>
      <c r="P1926" s="111" t="s">
        <v>829</v>
      </c>
      <c r="Q1926" s="153" t="s">
        <v>285</v>
      </c>
      <c r="R1926" s="153" t="s">
        <v>286</v>
      </c>
      <c r="S1926" s="153">
        <v>4.1666666666666657E-2</v>
      </c>
      <c r="T1926" s="153">
        <v>0.29166666666666669</v>
      </c>
      <c r="U1926" s="153">
        <v>0.33333333333333331</v>
      </c>
      <c r="V1926" s="153">
        <f>IF(ISBLANK(T1926),"",Tabella2[[#This Row],[ACT STOP]]-Tabella2[[#This Row],[ACT START]])</f>
        <v>4.166666666666663E-2</v>
      </c>
      <c r="W1926" s="104" t="s">
        <v>92</v>
      </c>
      <c r="X1926" s="104" t="s">
        <v>91</v>
      </c>
      <c r="Y1926" s="110"/>
      <c r="Z1926" s="106"/>
      <c r="AA1926" s="104"/>
      <c r="AB1926" s="107"/>
      <c r="AC1926" s="72">
        <v>1</v>
      </c>
      <c r="AH1926" s="70"/>
      <c r="AI1926" s="70"/>
      <c r="AJ1926">
        <v>0</v>
      </c>
      <c r="AL1926" s="70"/>
      <c r="BM1926" s="135">
        <v>0.29166666666666669</v>
      </c>
      <c r="BN1926" s="136">
        <v>0.33333333333333331</v>
      </c>
      <c r="BO1926" s="101"/>
      <c r="BR1926" s="109" t="str">
        <f t="shared" si="29"/>
        <v>SH-25-1915</v>
      </c>
      <c r="BS1926" s="109" t="s">
        <v>318</v>
      </c>
      <c r="BT1926" t="s">
        <v>92</v>
      </c>
      <c r="BU1926" t="s">
        <v>3923</v>
      </c>
    </row>
    <row r="1927" spans="1:73" hidden="1">
      <c r="A1927" s="103" t="s">
        <v>3924</v>
      </c>
      <c r="B1927" s="102">
        <v>45727</v>
      </c>
      <c r="C1927" s="104">
        <f>_xlfn.ISOWEEKNUM(Tabella2[[#This Row],[Date]])</f>
        <v>11</v>
      </c>
      <c r="D1927" s="104" t="s">
        <v>3925</v>
      </c>
      <c r="E1927" s="104" t="s">
        <v>284</v>
      </c>
      <c r="F1927" s="104">
        <v>22</v>
      </c>
      <c r="G1927" s="104" t="s">
        <v>257</v>
      </c>
      <c r="H1927" s="105">
        <v>17</v>
      </c>
      <c r="I1927" s="104"/>
      <c r="J1927" s="104" t="s">
        <v>258</v>
      </c>
      <c r="K1927" s="104" t="s">
        <v>78</v>
      </c>
      <c r="L1927" s="104" t="s">
        <v>299</v>
      </c>
      <c r="M1927" s="104" t="s">
        <v>276</v>
      </c>
      <c r="N1927" s="104"/>
      <c r="O1927" s="106" t="str">
        <f>A1926</f>
        <v>14328</v>
      </c>
      <c r="P1927" s="111" t="s">
        <v>300</v>
      </c>
      <c r="Q1927" s="153">
        <v>0.29166666666666669</v>
      </c>
      <c r="R1927" s="153">
        <v>0.3125</v>
      </c>
      <c r="S1927" s="153">
        <v>2.0833333333333329E-2</v>
      </c>
      <c r="T1927" s="153">
        <v>0.29166666666666669</v>
      </c>
      <c r="U1927" s="153">
        <v>0.33333333333333331</v>
      </c>
      <c r="V1927" s="153">
        <f>IF(ISBLANK(T1927),"",Tabella2[[#This Row],[ACT STOP]]-Tabella2[[#This Row],[ACT START]])</f>
        <v>4.166666666666663E-2</v>
      </c>
      <c r="W1927" s="104" t="s">
        <v>122</v>
      </c>
      <c r="X1927" s="104" t="s">
        <v>91</v>
      </c>
      <c r="Y1927" s="110"/>
      <c r="Z1927" s="106"/>
      <c r="AA1927" s="104"/>
      <c r="AB1927" s="107"/>
      <c r="AC1927" s="72">
        <v>1</v>
      </c>
      <c r="AH1927" s="70"/>
      <c r="AI1927" s="70"/>
      <c r="AJ1927">
        <v>0</v>
      </c>
      <c r="AL1927" s="70"/>
      <c r="BM1927" s="135">
        <v>0.29166666666666669</v>
      </c>
      <c r="BN1927" s="136">
        <v>0.33333333333333331</v>
      </c>
      <c r="BO1927" s="101"/>
      <c r="BR1927" s="109" t="str">
        <f t="shared" si="29"/>
        <v>SH-25-1916</v>
      </c>
      <c r="BS1927" s="109" t="s">
        <v>393</v>
      </c>
      <c r="BT1927" t="s">
        <v>122</v>
      </c>
      <c r="BU1927" t="s">
        <v>3926</v>
      </c>
    </row>
    <row r="1928" spans="1:73" hidden="1">
      <c r="A1928" s="103" t="s">
        <v>3927</v>
      </c>
      <c r="B1928" s="102">
        <v>45727</v>
      </c>
      <c r="C1928" s="104">
        <f>_xlfn.ISOWEEKNUM(Tabella2[[#This Row],[Date]])</f>
        <v>11</v>
      </c>
      <c r="D1928" s="104" t="s">
        <v>421</v>
      </c>
      <c r="E1928" s="104" t="s">
        <v>327</v>
      </c>
      <c r="F1928" s="104">
        <v>70</v>
      </c>
      <c r="G1928" s="104" t="s">
        <v>257</v>
      </c>
      <c r="H1928" s="105">
        <v>31</v>
      </c>
      <c r="I1928" s="104" t="s">
        <v>258</v>
      </c>
      <c r="J1928" s="104"/>
      <c r="K1928" s="104" t="s">
        <v>83</v>
      </c>
      <c r="L1928" s="104" t="s">
        <v>299</v>
      </c>
      <c r="M1928" s="104" t="s">
        <v>276</v>
      </c>
      <c r="N1928" s="104"/>
      <c r="O1928" s="106" t="str">
        <f>A456</f>
        <v>12858</v>
      </c>
      <c r="P1928" s="111" t="s">
        <v>1209</v>
      </c>
      <c r="Q1928" s="153">
        <v>0.29166666666666669</v>
      </c>
      <c r="R1928" s="153">
        <v>0.3125</v>
      </c>
      <c r="S1928" s="153">
        <v>2.0833333333333329E-2</v>
      </c>
      <c r="T1928" s="153">
        <v>0.29166666666666669</v>
      </c>
      <c r="U1928" s="153">
        <v>0.3125</v>
      </c>
      <c r="V1928" s="153">
        <f>IF(ISBLANK(T1928),"",Tabella2[[#This Row],[ACT STOP]]-Tabella2[[#This Row],[ACT START]])</f>
        <v>2.0833333333333315E-2</v>
      </c>
      <c r="W1928" s="104" t="s">
        <v>92</v>
      </c>
      <c r="X1928" s="104" t="s">
        <v>91</v>
      </c>
      <c r="Y1928" s="110"/>
      <c r="Z1928" s="106"/>
      <c r="AA1928" s="104"/>
      <c r="AB1928" s="107"/>
      <c r="AC1928" s="72">
        <v>1</v>
      </c>
      <c r="AH1928" s="70"/>
      <c r="AI1928" s="70"/>
      <c r="AJ1928">
        <v>0</v>
      </c>
      <c r="AL1928" s="70"/>
      <c r="BM1928" s="135">
        <v>0.29166666666666669</v>
      </c>
      <c r="BN1928" s="136">
        <v>0.3125</v>
      </c>
      <c r="BO1928" s="101"/>
      <c r="BR1928" s="109" t="str">
        <f t="shared" si="29"/>
        <v>SH-25-1917</v>
      </c>
      <c r="BS1928" s="109" t="s">
        <v>345</v>
      </c>
      <c r="BT1928" t="s">
        <v>92</v>
      </c>
      <c r="BU1928" t="s">
        <v>3928</v>
      </c>
    </row>
    <row r="1929" spans="1:73" hidden="1">
      <c r="A1929" s="103" t="s">
        <v>3929</v>
      </c>
      <c r="B1929" s="102">
        <v>45727</v>
      </c>
      <c r="C1929" s="104">
        <f>_xlfn.ISOWEEKNUM(Tabella2[[#This Row],[Date]])</f>
        <v>11</v>
      </c>
      <c r="D1929" s="104" t="s">
        <v>421</v>
      </c>
      <c r="E1929" s="104" t="s">
        <v>327</v>
      </c>
      <c r="F1929" s="104">
        <v>72</v>
      </c>
      <c r="G1929" s="104" t="s">
        <v>257</v>
      </c>
      <c r="H1929" s="105">
        <v>17</v>
      </c>
      <c r="I1929" s="104" t="s">
        <v>258</v>
      </c>
      <c r="J1929" s="104"/>
      <c r="K1929" s="104" t="s">
        <v>83</v>
      </c>
      <c r="L1929" s="104" t="s">
        <v>299</v>
      </c>
      <c r="M1929" s="104" t="s">
        <v>276</v>
      </c>
      <c r="N1929" s="104"/>
      <c r="O1929" s="108" t="str">
        <f>A457</f>
        <v>12859</v>
      </c>
      <c r="P1929" s="111" t="s">
        <v>1209</v>
      </c>
      <c r="Q1929" s="153">
        <v>0.31597222222222221</v>
      </c>
      <c r="R1929" s="153">
        <v>0.33680555555555558</v>
      </c>
      <c r="S1929" s="153">
        <v>2.0833333333333329E-2</v>
      </c>
      <c r="T1929" s="153">
        <v>0.31597222222222221</v>
      </c>
      <c r="U1929" s="153">
        <v>0.33680555555555558</v>
      </c>
      <c r="V1929" s="153">
        <f>IF(ISBLANK(T1929),"",Tabella2[[#This Row],[ACT STOP]]-Tabella2[[#This Row],[ACT START]])</f>
        <v>2.083333333333337E-2</v>
      </c>
      <c r="W1929" s="104" t="s">
        <v>92</v>
      </c>
      <c r="X1929" s="104" t="s">
        <v>91</v>
      </c>
      <c r="Y1929" s="110"/>
      <c r="Z1929" s="106"/>
      <c r="AA1929" s="104"/>
      <c r="AB1929" s="107"/>
      <c r="AC1929" s="72">
        <v>1</v>
      </c>
      <c r="AH1929" s="70"/>
      <c r="AI1929" s="70"/>
      <c r="AJ1929">
        <v>0</v>
      </c>
      <c r="AL1929" s="70"/>
      <c r="BM1929" s="135">
        <v>0.31597222222222221</v>
      </c>
      <c r="BN1929" s="136">
        <v>0.33680555555555558</v>
      </c>
      <c r="BO1929" s="101"/>
      <c r="BR1929" s="109" t="str">
        <f t="shared" si="29"/>
        <v>SH-25-1918</v>
      </c>
      <c r="BS1929" s="109" t="s">
        <v>393</v>
      </c>
      <c r="BT1929" t="s">
        <v>92</v>
      </c>
      <c r="BU1929" t="s">
        <v>3930</v>
      </c>
    </row>
    <row r="1930" spans="1:73" hidden="1">
      <c r="A1930" s="103" t="s">
        <v>3931</v>
      </c>
      <c r="B1930" s="102">
        <v>45727</v>
      </c>
      <c r="C1930" s="104">
        <f>_xlfn.ISOWEEKNUM(Tabella2[[#This Row],[Date]])</f>
        <v>11</v>
      </c>
      <c r="D1930" s="104" t="s">
        <v>455</v>
      </c>
      <c r="E1930" s="104" t="s">
        <v>284</v>
      </c>
      <c r="F1930" s="104">
        <v>37</v>
      </c>
      <c r="G1930" s="104" t="s">
        <v>284</v>
      </c>
      <c r="H1930" s="105">
        <v>23</v>
      </c>
      <c r="I1930" s="104"/>
      <c r="J1930" s="104" t="s">
        <v>258</v>
      </c>
      <c r="K1930" s="104" t="s">
        <v>81</v>
      </c>
      <c r="L1930" s="104" t="s">
        <v>259</v>
      </c>
      <c r="M1930" s="104" t="s">
        <v>269</v>
      </c>
      <c r="N1930" s="104"/>
      <c r="O1930" s="106"/>
      <c r="P1930" s="111" t="s">
        <v>1966</v>
      </c>
      <c r="Q1930" s="153" t="s">
        <v>285</v>
      </c>
      <c r="R1930" s="153" t="s">
        <v>286</v>
      </c>
      <c r="S1930" s="153">
        <v>4.1666666666666657E-2</v>
      </c>
      <c r="T1930" s="153" t="s">
        <v>285</v>
      </c>
      <c r="U1930" s="153" t="s">
        <v>286</v>
      </c>
      <c r="V1930" s="153">
        <f>IF(ISBLANK(T1930),"",Tabella2[[#This Row],[ACT STOP]]-Tabella2[[#This Row],[ACT START]])</f>
        <v>4.166666666666663E-2</v>
      </c>
      <c r="W1930" s="104" t="s">
        <v>92</v>
      </c>
      <c r="X1930" s="104" t="s">
        <v>91</v>
      </c>
      <c r="Y1930" s="110"/>
      <c r="Z1930" s="106"/>
      <c r="AA1930" s="104"/>
      <c r="AB1930" s="107"/>
      <c r="AC1930" s="72">
        <v>1</v>
      </c>
      <c r="AH1930" s="70"/>
      <c r="AI1930" s="70"/>
      <c r="AJ1930">
        <v>0</v>
      </c>
      <c r="AL1930" s="70"/>
      <c r="BM1930" s="135" t="s">
        <v>285</v>
      </c>
      <c r="BN1930" s="136" t="s">
        <v>286</v>
      </c>
      <c r="BO1930" s="101"/>
      <c r="BR1930" s="109" t="str">
        <f t="shared" si="29"/>
        <v>SH-25-1919</v>
      </c>
      <c r="BS1930" s="109" t="s">
        <v>358</v>
      </c>
      <c r="BT1930" t="s">
        <v>92</v>
      </c>
      <c r="BU1930" t="s">
        <v>3932</v>
      </c>
    </row>
    <row r="1931" spans="1:73" hidden="1">
      <c r="A1931" s="103" t="s">
        <v>3933</v>
      </c>
      <c r="B1931" s="102">
        <v>45727</v>
      </c>
      <c r="C1931" s="104">
        <f>_xlfn.ISOWEEKNUM(Tabella2[[#This Row],[Date]])</f>
        <v>11</v>
      </c>
      <c r="D1931" s="104" t="s">
        <v>341</v>
      </c>
      <c r="E1931" s="104" t="s">
        <v>284</v>
      </c>
      <c r="F1931" s="104">
        <v>44</v>
      </c>
      <c r="G1931" s="104" t="s">
        <v>257</v>
      </c>
      <c r="H1931" s="105">
        <v>13</v>
      </c>
      <c r="I1931" s="104"/>
      <c r="J1931" s="104" t="s">
        <v>258</v>
      </c>
      <c r="K1931" s="104" t="s">
        <v>79</v>
      </c>
      <c r="L1931" s="104" t="s">
        <v>299</v>
      </c>
      <c r="M1931" s="104" t="s">
        <v>276</v>
      </c>
      <c r="N1931" s="104"/>
      <c r="O1931" s="106" t="str">
        <f>A458</f>
        <v>12860</v>
      </c>
      <c r="P1931" s="111" t="s">
        <v>3934</v>
      </c>
      <c r="Q1931" s="153" t="s">
        <v>525</v>
      </c>
      <c r="R1931" s="153" t="s">
        <v>262</v>
      </c>
      <c r="S1931" s="153">
        <v>4.1666666666666657E-2</v>
      </c>
      <c r="T1931" s="153" t="s">
        <v>525</v>
      </c>
      <c r="U1931" s="153" t="s">
        <v>262</v>
      </c>
      <c r="V1931" s="153">
        <f>IF(ISBLANK(T1931),"",Tabella2[[#This Row],[ACT STOP]]-Tabella2[[#This Row],[ACT START]])</f>
        <v>4.166666666666663E-2</v>
      </c>
      <c r="W1931" s="104" t="s">
        <v>92</v>
      </c>
      <c r="X1931" s="104" t="s">
        <v>91</v>
      </c>
      <c r="Y1931" s="110"/>
      <c r="Z1931" s="106"/>
      <c r="AA1931" s="104"/>
      <c r="AB1931" s="107"/>
      <c r="AC1931" s="72">
        <v>1</v>
      </c>
      <c r="AH1931" s="70"/>
      <c r="AI1931" s="70"/>
      <c r="AJ1931">
        <v>0</v>
      </c>
      <c r="AL1931" s="70"/>
      <c r="BM1931" s="135" t="s">
        <v>525</v>
      </c>
      <c r="BN1931" s="136" t="s">
        <v>262</v>
      </c>
      <c r="BO1931" s="101"/>
      <c r="BR1931" s="109" t="str">
        <f t="shared" si="29"/>
        <v>SH-25-1920</v>
      </c>
      <c r="BS1931" s="109" t="s">
        <v>427</v>
      </c>
      <c r="BT1931" t="s">
        <v>92</v>
      </c>
      <c r="BU1931" t="s">
        <v>3935</v>
      </c>
    </row>
    <row r="1932" spans="1:73" hidden="1">
      <c r="A1932" s="103" t="s">
        <v>3936</v>
      </c>
      <c r="B1932" s="102">
        <v>45727</v>
      </c>
      <c r="C1932" s="104">
        <f>_xlfn.ISOWEEKNUM(Tabella2[[#This Row],[Date]])</f>
        <v>11</v>
      </c>
      <c r="D1932" s="104" t="s">
        <v>455</v>
      </c>
      <c r="E1932" s="104" t="s">
        <v>284</v>
      </c>
      <c r="F1932" s="104">
        <v>38</v>
      </c>
      <c r="G1932" s="104" t="s">
        <v>257</v>
      </c>
      <c r="H1932" s="105">
        <v>12</v>
      </c>
      <c r="I1932" s="104"/>
      <c r="J1932" s="104" t="s">
        <v>258</v>
      </c>
      <c r="K1932" s="104" t="s">
        <v>81</v>
      </c>
      <c r="L1932" s="104" t="s">
        <v>259</v>
      </c>
      <c r="M1932" s="104" t="s">
        <v>269</v>
      </c>
      <c r="N1932" s="104"/>
      <c r="O1932" s="106"/>
      <c r="P1932" s="111" t="s">
        <v>1966</v>
      </c>
      <c r="Q1932" s="153" t="s">
        <v>525</v>
      </c>
      <c r="R1932" s="153" t="s">
        <v>262</v>
      </c>
      <c r="S1932" s="153">
        <v>4.1666666666666657E-2</v>
      </c>
      <c r="T1932" s="153" t="s">
        <v>525</v>
      </c>
      <c r="U1932" s="153" t="s">
        <v>262</v>
      </c>
      <c r="V1932" s="153">
        <f>IF(ISBLANK(T1932),"",Tabella2[[#This Row],[ACT STOP]]-Tabella2[[#This Row],[ACT START]])</f>
        <v>4.166666666666663E-2</v>
      </c>
      <c r="W1932" s="104" t="s">
        <v>92</v>
      </c>
      <c r="X1932" s="104" t="s">
        <v>91</v>
      </c>
      <c r="Y1932" s="110"/>
      <c r="Z1932" s="106"/>
      <c r="AA1932" s="104"/>
      <c r="AB1932" s="107"/>
      <c r="AC1932" s="72">
        <v>1</v>
      </c>
      <c r="AH1932" s="70"/>
      <c r="AI1932" s="70"/>
      <c r="AJ1932">
        <v>0</v>
      </c>
      <c r="AL1932" s="70"/>
      <c r="BM1932" s="135" t="s">
        <v>525</v>
      </c>
      <c r="BN1932" s="136" t="s">
        <v>262</v>
      </c>
      <c r="BO1932" s="101"/>
      <c r="BR1932" s="109" t="str">
        <f t="shared" si="29"/>
        <v>SH-25-1921</v>
      </c>
      <c r="BS1932" s="109" t="s">
        <v>266</v>
      </c>
      <c r="BT1932" t="s">
        <v>92</v>
      </c>
      <c r="BU1932" t="s">
        <v>3937</v>
      </c>
    </row>
    <row r="1933" spans="1:73" hidden="1">
      <c r="A1933" s="103" t="s">
        <v>3938</v>
      </c>
      <c r="B1933" s="102">
        <v>45727</v>
      </c>
      <c r="C1933" s="104">
        <f>_xlfn.ISOWEEKNUM(Tabella2[[#This Row],[Date]])</f>
        <v>11</v>
      </c>
      <c r="D1933" s="104" t="s">
        <v>1914</v>
      </c>
      <c r="E1933" s="104" t="s">
        <v>284</v>
      </c>
      <c r="F1933" s="104">
        <v>40</v>
      </c>
      <c r="G1933" s="104" t="s">
        <v>257</v>
      </c>
      <c r="H1933" s="105">
        <v>9</v>
      </c>
      <c r="I1933" s="104"/>
      <c r="J1933" s="104" t="s">
        <v>258</v>
      </c>
      <c r="K1933" s="104" t="s">
        <v>79</v>
      </c>
      <c r="L1933" s="104" t="s">
        <v>299</v>
      </c>
      <c r="M1933" s="104" t="s">
        <v>516</v>
      </c>
      <c r="N1933" s="104"/>
      <c r="O1933" s="106" t="str">
        <f>A1934</f>
        <v>14336</v>
      </c>
      <c r="P1933" s="111" t="s">
        <v>387</v>
      </c>
      <c r="Q1933" s="153" t="s">
        <v>498</v>
      </c>
      <c r="R1933" s="153" t="s">
        <v>499</v>
      </c>
      <c r="S1933" s="153">
        <v>4.1666666666666657E-2</v>
      </c>
      <c r="T1933" s="153" t="s">
        <v>498</v>
      </c>
      <c r="U1933" s="153" t="s">
        <v>499</v>
      </c>
      <c r="V1933" s="153">
        <f>IF(ISBLANK(T1933),"",Tabella2[[#This Row],[ACT STOP]]-Tabella2[[#This Row],[ACT START]])</f>
        <v>4.166666666666663E-2</v>
      </c>
      <c r="W1933" s="104" t="s">
        <v>92</v>
      </c>
      <c r="X1933" s="104" t="s">
        <v>91</v>
      </c>
      <c r="Y1933" s="110"/>
      <c r="Z1933" s="106"/>
      <c r="AA1933" s="104"/>
      <c r="AB1933" s="107"/>
      <c r="AC1933" s="72">
        <v>1</v>
      </c>
      <c r="AH1933" s="70"/>
      <c r="AI1933" s="70"/>
      <c r="AJ1933">
        <v>0</v>
      </c>
      <c r="AL1933" s="70"/>
      <c r="BM1933" s="135" t="s">
        <v>498</v>
      </c>
      <c r="BN1933" s="136" t="s">
        <v>499</v>
      </c>
      <c r="BO1933" s="101"/>
      <c r="BR1933" s="109" t="str">
        <f t="shared" ref="BR1933:BR1996" si="30">_xlfn.CONCAT(LEFT(BR1932,6),TEXT(RIGHT(BR1932,4)+1,"0000"))</f>
        <v>SH-25-1922</v>
      </c>
      <c r="BS1933" s="109" t="s">
        <v>318</v>
      </c>
      <c r="BT1933" t="s">
        <v>92</v>
      </c>
      <c r="BU1933" t="s">
        <v>3939</v>
      </c>
    </row>
    <row r="1934" spans="1:73" ht="31.5" hidden="1" customHeight="1">
      <c r="A1934" s="103" t="s">
        <v>3940</v>
      </c>
      <c r="B1934" s="102">
        <v>45727</v>
      </c>
      <c r="C1934" s="104">
        <f>_xlfn.ISOWEEKNUM(Tabella2[[#This Row],[Date]])</f>
        <v>11</v>
      </c>
      <c r="D1934" s="104" t="s">
        <v>1914</v>
      </c>
      <c r="E1934" s="104" t="s">
        <v>284</v>
      </c>
      <c r="F1934" s="104">
        <v>39</v>
      </c>
      <c r="G1934" s="104" t="s">
        <v>257</v>
      </c>
      <c r="H1934" s="105">
        <v>17</v>
      </c>
      <c r="I1934" s="104"/>
      <c r="J1934" s="104" t="s">
        <v>258</v>
      </c>
      <c r="K1934" s="104" t="s">
        <v>78</v>
      </c>
      <c r="L1934" s="104" t="s">
        <v>299</v>
      </c>
      <c r="M1934" s="104" t="s">
        <v>516</v>
      </c>
      <c r="N1934" s="104"/>
      <c r="O1934" s="106" t="str">
        <f>A1933</f>
        <v>14335</v>
      </c>
      <c r="P1934" s="111" t="s">
        <v>387</v>
      </c>
      <c r="Q1934" s="153">
        <v>0.41666666666666669</v>
      </c>
      <c r="R1934" s="153">
        <v>0.45833333333333331</v>
      </c>
      <c r="S1934" s="153">
        <v>4.1666666666666657E-2</v>
      </c>
      <c r="T1934" s="153">
        <v>0.41666666666666669</v>
      </c>
      <c r="U1934" s="153">
        <v>0.45833333333333331</v>
      </c>
      <c r="V1934" s="153">
        <f>IF(ISBLANK(T1934),"",Tabella2[[#This Row],[ACT STOP]]-Tabella2[[#This Row],[ACT START]])</f>
        <v>4.166666666666663E-2</v>
      </c>
      <c r="W1934" s="104" t="s">
        <v>92</v>
      </c>
      <c r="X1934" s="104" t="s">
        <v>91</v>
      </c>
      <c r="Y1934" s="110"/>
      <c r="Z1934" s="106"/>
      <c r="AA1934" s="104"/>
      <c r="AB1934" s="107"/>
      <c r="AC1934" s="72">
        <v>1</v>
      </c>
      <c r="AH1934" s="70"/>
      <c r="AI1934" s="70"/>
      <c r="AJ1934">
        <v>0</v>
      </c>
      <c r="AL1934" s="70"/>
      <c r="BM1934" s="135">
        <v>0.41666666666666669</v>
      </c>
      <c r="BN1934" s="136">
        <v>0.45833333333333331</v>
      </c>
      <c r="BO1934" s="101"/>
      <c r="BR1934" s="109" t="str">
        <f t="shared" si="30"/>
        <v>SH-25-1923</v>
      </c>
      <c r="BS1934" s="109" t="s">
        <v>393</v>
      </c>
      <c r="BT1934" t="s">
        <v>92</v>
      </c>
      <c r="BU1934" t="s">
        <v>3941</v>
      </c>
    </row>
    <row r="1935" spans="1:73" hidden="1">
      <c r="A1935" s="103" t="s">
        <v>3942</v>
      </c>
      <c r="B1935" s="102">
        <v>45727</v>
      </c>
      <c r="C1935" s="104">
        <f>_xlfn.ISOWEEKNUM(Tabella2[[#This Row],[Date]])</f>
        <v>11</v>
      </c>
      <c r="D1935" s="104" t="s">
        <v>321</v>
      </c>
      <c r="E1935" s="104" t="s">
        <v>284</v>
      </c>
      <c r="F1935" s="104">
        <v>51</v>
      </c>
      <c r="G1935" s="104" t="s">
        <v>257</v>
      </c>
      <c r="H1935" s="105">
        <v>2</v>
      </c>
      <c r="I1935" s="104"/>
      <c r="J1935" s="104" t="s">
        <v>258</v>
      </c>
      <c r="K1935" s="104" t="s">
        <v>83</v>
      </c>
      <c r="L1935" s="104" t="s">
        <v>299</v>
      </c>
      <c r="M1935" s="104" t="s">
        <v>328</v>
      </c>
      <c r="N1935" s="104"/>
      <c r="O1935" s="106" t="str">
        <f>A1936</f>
        <v>14338</v>
      </c>
      <c r="P1935" s="111" t="s">
        <v>3403</v>
      </c>
      <c r="Q1935" s="153" t="s">
        <v>498</v>
      </c>
      <c r="R1935" s="153" t="s">
        <v>499</v>
      </c>
      <c r="S1935" s="153">
        <v>4.1666666666666657E-2</v>
      </c>
      <c r="T1935" s="153" t="s">
        <v>498</v>
      </c>
      <c r="U1935" s="153" t="s">
        <v>499</v>
      </c>
      <c r="V1935" s="153">
        <f>IF(ISBLANK(T1935),"",Tabella2[[#This Row],[ACT STOP]]-Tabella2[[#This Row],[ACT START]])</f>
        <v>4.166666666666663E-2</v>
      </c>
      <c r="W1935" s="104" t="s">
        <v>92</v>
      </c>
      <c r="X1935" s="104" t="s">
        <v>91</v>
      </c>
      <c r="Y1935" s="110"/>
      <c r="Z1935" s="106"/>
      <c r="AA1935" s="104"/>
      <c r="AB1935" s="107"/>
      <c r="AC1935" s="72">
        <v>1</v>
      </c>
      <c r="AH1935" s="70"/>
      <c r="AI1935" s="70"/>
      <c r="AJ1935">
        <v>0</v>
      </c>
      <c r="AL1935" s="70"/>
      <c r="BM1935" s="135" t="s">
        <v>498</v>
      </c>
      <c r="BN1935" s="136" t="s">
        <v>499</v>
      </c>
      <c r="BO1935" s="101"/>
      <c r="BR1935" s="109" t="str">
        <f t="shared" si="30"/>
        <v>SH-25-1924</v>
      </c>
      <c r="BS1935" s="109" t="s">
        <v>368</v>
      </c>
      <c r="BT1935" t="s">
        <v>92</v>
      </c>
      <c r="BU1935" t="s">
        <v>3943</v>
      </c>
    </row>
    <row r="1936" spans="1:73" hidden="1">
      <c r="A1936" s="103" t="s">
        <v>3944</v>
      </c>
      <c r="B1936" s="102">
        <v>45727</v>
      </c>
      <c r="C1936" s="104">
        <f>_xlfn.ISOWEEKNUM(Tabella2[[#This Row],[Date]])</f>
        <v>11</v>
      </c>
      <c r="D1936" s="104" t="s">
        <v>321</v>
      </c>
      <c r="E1936" s="104" t="s">
        <v>284</v>
      </c>
      <c r="F1936" s="104">
        <v>52</v>
      </c>
      <c r="G1936" s="104" t="s">
        <v>284</v>
      </c>
      <c r="H1936" s="105">
        <v>22</v>
      </c>
      <c r="I1936" s="104"/>
      <c r="J1936" s="104" t="s">
        <v>258</v>
      </c>
      <c r="K1936" s="104" t="s">
        <v>80</v>
      </c>
      <c r="L1936" s="104" t="s">
        <v>299</v>
      </c>
      <c r="M1936" s="104" t="s">
        <v>328</v>
      </c>
      <c r="N1936" s="104"/>
      <c r="O1936" s="106" t="str">
        <f>A1935</f>
        <v>14337</v>
      </c>
      <c r="P1936" s="111" t="s">
        <v>3403</v>
      </c>
      <c r="Q1936" s="153">
        <v>0.41666666666666669</v>
      </c>
      <c r="R1936" s="153">
        <v>0.45833333333333331</v>
      </c>
      <c r="S1936" s="153">
        <v>4.1666666666666657E-2</v>
      </c>
      <c r="T1936" s="153">
        <v>0.41666666666666669</v>
      </c>
      <c r="U1936" s="153">
        <v>0.45833333333333331</v>
      </c>
      <c r="V1936" s="153">
        <f>IF(ISBLANK(T1936),"",Tabella2[[#This Row],[ACT STOP]]-Tabella2[[#This Row],[ACT START]])</f>
        <v>4.166666666666663E-2</v>
      </c>
      <c r="W1936" s="104" t="s">
        <v>92</v>
      </c>
      <c r="X1936" s="104" t="s">
        <v>91</v>
      </c>
      <c r="Y1936" s="110"/>
      <c r="Z1936" s="106"/>
      <c r="AA1936" s="104"/>
      <c r="AB1936" s="107"/>
      <c r="AC1936" s="72">
        <v>1</v>
      </c>
      <c r="AH1936" s="70"/>
      <c r="AI1936" s="70"/>
      <c r="AJ1936">
        <v>0</v>
      </c>
      <c r="AL1936" s="70"/>
      <c r="BM1936" s="135">
        <v>0.41666666666666669</v>
      </c>
      <c r="BN1936" s="136">
        <v>0.45833333333333331</v>
      </c>
      <c r="BO1936" s="101"/>
      <c r="BR1936" s="109" t="str">
        <f t="shared" si="30"/>
        <v>SH-25-1925</v>
      </c>
      <c r="BS1936" s="109" t="s">
        <v>295</v>
      </c>
      <c r="BT1936" t="s">
        <v>92</v>
      </c>
      <c r="BU1936" t="s">
        <v>3945</v>
      </c>
    </row>
    <row r="1937" spans="1:73" hidden="1">
      <c r="A1937" s="103" t="s">
        <v>3946</v>
      </c>
      <c r="B1937" s="102">
        <v>45727</v>
      </c>
      <c r="C1937" s="104">
        <f>_xlfn.ISOWEEKNUM(Tabella2[[#This Row],[Date]])</f>
        <v>11</v>
      </c>
      <c r="D1937" s="104" t="s">
        <v>321</v>
      </c>
      <c r="E1937" s="104" t="s">
        <v>284</v>
      </c>
      <c r="F1937" s="104">
        <v>54</v>
      </c>
      <c r="G1937" s="104" t="s">
        <v>284</v>
      </c>
      <c r="H1937" s="105">
        <v>3</v>
      </c>
      <c r="I1937" s="104"/>
      <c r="J1937" s="104" t="s">
        <v>258</v>
      </c>
      <c r="K1937" s="104" t="s">
        <v>81</v>
      </c>
      <c r="L1937" s="104" t="s">
        <v>259</v>
      </c>
      <c r="M1937" s="104" t="s">
        <v>328</v>
      </c>
      <c r="N1937" s="104"/>
      <c r="O1937" s="106"/>
      <c r="P1937" s="111" t="s">
        <v>3788</v>
      </c>
      <c r="Q1937" s="153" t="s">
        <v>498</v>
      </c>
      <c r="R1937" s="153" t="s">
        <v>499</v>
      </c>
      <c r="S1937" s="153">
        <v>4.1666666666666657E-2</v>
      </c>
      <c r="T1937" s="153" t="s">
        <v>498</v>
      </c>
      <c r="U1937" s="153" t="s">
        <v>499</v>
      </c>
      <c r="V1937" s="153">
        <f>IF(ISBLANK(T1937),"",Tabella2[[#This Row],[ACT STOP]]-Tabella2[[#This Row],[ACT START]])</f>
        <v>4.166666666666663E-2</v>
      </c>
      <c r="W1937" s="104" t="s">
        <v>92</v>
      </c>
      <c r="X1937" s="104" t="s">
        <v>91</v>
      </c>
      <c r="Y1937" s="110"/>
      <c r="Z1937" s="106"/>
      <c r="AA1937" s="104"/>
      <c r="AB1937" s="107"/>
      <c r="AC1937" s="72">
        <v>1</v>
      </c>
      <c r="AH1937" s="70"/>
      <c r="AI1937" s="70"/>
      <c r="AJ1937">
        <v>0</v>
      </c>
      <c r="AL1937" s="70"/>
      <c r="BM1937" s="135" t="s">
        <v>498</v>
      </c>
      <c r="BN1937" s="136" t="s">
        <v>499</v>
      </c>
      <c r="BO1937" s="101"/>
      <c r="BR1937" s="109" t="str">
        <f t="shared" si="30"/>
        <v>SH-25-1926</v>
      </c>
      <c r="BS1937" s="109" t="s">
        <v>301</v>
      </c>
      <c r="BT1937" t="s">
        <v>92</v>
      </c>
      <c r="BU1937" t="s">
        <v>3947</v>
      </c>
    </row>
    <row r="1938" spans="1:73" hidden="1">
      <c r="A1938" s="103" t="s">
        <v>3948</v>
      </c>
      <c r="B1938" s="102">
        <v>45727</v>
      </c>
      <c r="C1938" s="104">
        <f>_xlfn.ISOWEEKNUM(Tabella2[[#This Row],[Date]])</f>
        <v>11</v>
      </c>
      <c r="D1938" s="104" t="s">
        <v>509</v>
      </c>
      <c r="E1938" s="104" t="s">
        <v>284</v>
      </c>
      <c r="F1938" s="104">
        <v>70</v>
      </c>
      <c r="G1938" s="104" t="s">
        <v>284</v>
      </c>
      <c r="H1938" s="105">
        <v>9</v>
      </c>
      <c r="I1938" s="104"/>
      <c r="J1938" s="104" t="s">
        <v>258</v>
      </c>
      <c r="K1938" s="104" t="s">
        <v>79</v>
      </c>
      <c r="L1938" s="104" t="s">
        <v>259</v>
      </c>
      <c r="M1938" s="104" t="s">
        <v>276</v>
      </c>
      <c r="N1938" s="104"/>
      <c r="O1938" s="106"/>
      <c r="P1938" s="111" t="s">
        <v>871</v>
      </c>
      <c r="Q1938" s="153" t="s">
        <v>504</v>
      </c>
      <c r="R1938" s="153" t="s">
        <v>271</v>
      </c>
      <c r="S1938" s="153">
        <v>4.1666666666666657E-2</v>
      </c>
      <c r="T1938" s="153" t="s">
        <v>504</v>
      </c>
      <c r="U1938" s="153" t="s">
        <v>271</v>
      </c>
      <c r="V1938" s="153">
        <f>IF(ISBLANK(T1938),"",Tabella2[[#This Row],[ACT STOP]]-Tabella2[[#This Row],[ACT START]])</f>
        <v>4.1666666666666685E-2</v>
      </c>
      <c r="W1938" s="104" t="s">
        <v>92</v>
      </c>
      <c r="X1938" s="104" t="s">
        <v>91</v>
      </c>
      <c r="Y1938" s="110" t="s">
        <v>3949</v>
      </c>
      <c r="Z1938" s="106"/>
      <c r="AA1938" s="104"/>
      <c r="AB1938" s="107"/>
      <c r="AC1938" s="72">
        <v>1</v>
      </c>
      <c r="AH1938" s="70"/>
      <c r="AI1938" s="70"/>
      <c r="AJ1938">
        <v>0</v>
      </c>
      <c r="AL1938" s="70"/>
      <c r="BM1938" s="135" t="s">
        <v>504</v>
      </c>
      <c r="BN1938" s="136" t="s">
        <v>271</v>
      </c>
      <c r="BO1938" s="101"/>
      <c r="BR1938" s="109" t="str">
        <f t="shared" si="30"/>
        <v>SH-25-1927</v>
      </c>
      <c r="BS1938" s="109" t="s">
        <v>339</v>
      </c>
      <c r="BT1938" t="s">
        <v>92</v>
      </c>
      <c r="BU1938" t="s">
        <v>3950</v>
      </c>
    </row>
    <row r="1939" spans="1:73" hidden="1">
      <c r="A1939" s="103" t="s">
        <v>3951</v>
      </c>
      <c r="B1939" s="102">
        <v>45727</v>
      </c>
      <c r="C1939" s="104">
        <f>_xlfn.ISOWEEKNUM(Tabella2[[#This Row],[Date]])</f>
        <v>11</v>
      </c>
      <c r="D1939" s="104" t="s">
        <v>509</v>
      </c>
      <c r="E1939" s="104" t="s">
        <v>284</v>
      </c>
      <c r="F1939" s="104">
        <v>71</v>
      </c>
      <c r="G1939" s="104" t="s">
        <v>257</v>
      </c>
      <c r="H1939" s="105">
        <v>12</v>
      </c>
      <c r="I1939" s="104"/>
      <c r="J1939" s="104" t="s">
        <v>258</v>
      </c>
      <c r="K1939" s="104" t="s">
        <v>78</v>
      </c>
      <c r="L1939" s="104" t="s">
        <v>259</v>
      </c>
      <c r="M1939" s="104" t="s">
        <v>276</v>
      </c>
      <c r="N1939" s="104"/>
      <c r="O1939" s="106"/>
      <c r="P1939" s="111" t="s">
        <v>871</v>
      </c>
      <c r="Q1939" s="153" t="s">
        <v>504</v>
      </c>
      <c r="R1939" s="153" t="s">
        <v>271</v>
      </c>
      <c r="S1939" s="153">
        <v>4.1666666666666657E-2</v>
      </c>
      <c r="T1939" s="153" t="s">
        <v>504</v>
      </c>
      <c r="U1939" s="153" t="s">
        <v>271</v>
      </c>
      <c r="V1939" s="153">
        <f>IF(ISBLANK(T1939),"",Tabella2[[#This Row],[ACT STOP]]-Tabella2[[#This Row],[ACT START]])</f>
        <v>4.1666666666666685E-2</v>
      </c>
      <c r="W1939" s="104" t="s">
        <v>92</v>
      </c>
      <c r="X1939" s="104" t="s">
        <v>91</v>
      </c>
      <c r="Y1939" s="110"/>
      <c r="Z1939" s="106"/>
      <c r="AA1939" s="104"/>
      <c r="AB1939" s="107"/>
      <c r="AC1939" s="72">
        <v>1</v>
      </c>
      <c r="AH1939" s="70"/>
      <c r="AI1939" s="70"/>
      <c r="AJ1939">
        <v>0</v>
      </c>
      <c r="AL1939" s="70"/>
      <c r="BM1939" s="135" t="s">
        <v>504</v>
      </c>
      <c r="BN1939" s="136" t="s">
        <v>271</v>
      </c>
      <c r="BO1939" s="101"/>
      <c r="BR1939" s="109" t="str">
        <f t="shared" si="30"/>
        <v>SH-25-1928</v>
      </c>
      <c r="BS1939" s="109" t="s">
        <v>266</v>
      </c>
      <c r="BT1939" t="s">
        <v>92</v>
      </c>
      <c r="BU1939" t="s">
        <v>3952</v>
      </c>
    </row>
    <row r="1940" spans="1:73" hidden="1">
      <c r="A1940" s="103" t="s">
        <v>3953</v>
      </c>
      <c r="B1940" s="102">
        <v>45727</v>
      </c>
      <c r="C1940" s="104">
        <f>_xlfn.ISOWEEKNUM(Tabella2[[#This Row],[Date]])</f>
        <v>11</v>
      </c>
      <c r="D1940" s="104" t="s">
        <v>3529</v>
      </c>
      <c r="E1940" s="104" t="s">
        <v>284</v>
      </c>
      <c r="F1940" s="104">
        <v>68</v>
      </c>
      <c r="G1940" s="104" t="s">
        <v>257</v>
      </c>
      <c r="H1940" s="105">
        <v>14</v>
      </c>
      <c r="I1940" s="104"/>
      <c r="J1940" s="104" t="s">
        <v>258</v>
      </c>
      <c r="K1940" s="104" t="s">
        <v>83</v>
      </c>
      <c r="L1940" s="104" t="s">
        <v>259</v>
      </c>
      <c r="M1940" s="104" t="s">
        <v>276</v>
      </c>
      <c r="N1940" s="104"/>
      <c r="O1940" s="106"/>
      <c r="P1940" s="111" t="s">
        <v>871</v>
      </c>
      <c r="Q1940" s="153" t="s">
        <v>504</v>
      </c>
      <c r="R1940" s="153" t="s">
        <v>271</v>
      </c>
      <c r="S1940" s="153">
        <v>4.1666666666666657E-2</v>
      </c>
      <c r="T1940" s="153" t="s">
        <v>504</v>
      </c>
      <c r="U1940" s="153" t="s">
        <v>271</v>
      </c>
      <c r="V1940" s="153">
        <f>IF(ISBLANK(T1940),"",Tabella2[[#This Row],[ACT STOP]]-Tabella2[[#This Row],[ACT START]])</f>
        <v>4.1666666666666685E-2</v>
      </c>
      <c r="W1940" s="104" t="s">
        <v>92</v>
      </c>
      <c r="X1940" s="104" t="s">
        <v>91</v>
      </c>
      <c r="Y1940" s="110"/>
      <c r="Z1940" s="106"/>
      <c r="AA1940" s="104"/>
      <c r="AB1940" s="107"/>
      <c r="AC1940" s="72">
        <v>1</v>
      </c>
      <c r="AH1940" s="70"/>
      <c r="AI1940" s="70"/>
      <c r="AJ1940">
        <v>0</v>
      </c>
      <c r="AL1940" s="70"/>
      <c r="BM1940" s="135" t="s">
        <v>504</v>
      </c>
      <c r="BN1940" s="136" t="s">
        <v>271</v>
      </c>
      <c r="BO1940" s="101"/>
      <c r="BR1940" s="109" t="str">
        <f t="shared" si="30"/>
        <v>SH-25-1929</v>
      </c>
      <c r="BS1940" s="109" t="s">
        <v>372</v>
      </c>
      <c r="BT1940" t="s">
        <v>92</v>
      </c>
      <c r="BU1940" t="s">
        <v>3954</v>
      </c>
    </row>
    <row r="1941" spans="1:73" hidden="1">
      <c r="A1941" s="103" t="s">
        <v>3955</v>
      </c>
      <c r="B1941" s="102">
        <v>45727</v>
      </c>
      <c r="C1941" s="104">
        <f>_xlfn.ISOWEEKNUM(Tabella2[[#This Row],[Date]])</f>
        <v>11</v>
      </c>
      <c r="D1941" s="104" t="s">
        <v>3529</v>
      </c>
      <c r="E1941" s="104" t="s">
        <v>284</v>
      </c>
      <c r="F1941" s="104">
        <v>69</v>
      </c>
      <c r="G1941" s="104" t="s">
        <v>257</v>
      </c>
      <c r="H1941" s="105">
        <v>32</v>
      </c>
      <c r="I1941" s="104"/>
      <c r="J1941" s="104" t="s">
        <v>258</v>
      </c>
      <c r="K1941" s="104" t="s">
        <v>80</v>
      </c>
      <c r="L1941" s="104" t="s">
        <v>259</v>
      </c>
      <c r="M1941" s="104" t="s">
        <v>276</v>
      </c>
      <c r="N1941" s="104"/>
      <c r="O1941" s="106"/>
      <c r="P1941" s="111" t="s">
        <v>871</v>
      </c>
      <c r="Q1941" s="153" t="s">
        <v>504</v>
      </c>
      <c r="R1941" s="153" t="s">
        <v>271</v>
      </c>
      <c r="S1941" s="153">
        <v>4.1666666666666657E-2</v>
      </c>
      <c r="T1941" s="153" t="s">
        <v>504</v>
      </c>
      <c r="U1941" s="153" t="s">
        <v>271</v>
      </c>
      <c r="V1941" s="153">
        <f>IF(ISBLANK(T1941),"",Tabella2[[#This Row],[ACT STOP]]-Tabella2[[#This Row],[ACT START]])</f>
        <v>4.1666666666666685E-2</v>
      </c>
      <c r="W1941" s="104" t="s">
        <v>92</v>
      </c>
      <c r="X1941" s="104" t="s">
        <v>91</v>
      </c>
      <c r="Y1941" s="110"/>
      <c r="Z1941" s="106"/>
      <c r="AA1941" s="104"/>
      <c r="AB1941" s="107"/>
      <c r="AC1941" s="72">
        <v>1</v>
      </c>
      <c r="AH1941" s="70"/>
      <c r="AI1941" s="70"/>
      <c r="AJ1941">
        <v>0</v>
      </c>
      <c r="AL1941" s="70"/>
      <c r="BM1941" s="135" t="s">
        <v>504</v>
      </c>
      <c r="BN1941" s="136" t="s">
        <v>271</v>
      </c>
      <c r="BO1941" s="101"/>
      <c r="BR1941" s="109" t="str">
        <f t="shared" si="30"/>
        <v>SH-25-1930</v>
      </c>
      <c r="BS1941" s="109" t="s">
        <v>356</v>
      </c>
      <c r="BT1941" t="s">
        <v>92</v>
      </c>
      <c r="BU1941" t="s">
        <v>3956</v>
      </c>
    </row>
    <row r="1942" spans="1:73" hidden="1">
      <c r="A1942" s="103" t="s">
        <v>3957</v>
      </c>
      <c r="B1942" s="102">
        <v>45727</v>
      </c>
      <c r="C1942" s="104">
        <f>_xlfn.ISOWEEKNUM(Tabella2[[#This Row],[Date]])</f>
        <v>11</v>
      </c>
      <c r="D1942" s="104" t="s">
        <v>321</v>
      </c>
      <c r="E1942" s="104" t="s">
        <v>284</v>
      </c>
      <c r="F1942" s="104">
        <v>53</v>
      </c>
      <c r="G1942" s="104" t="s">
        <v>257</v>
      </c>
      <c r="H1942" s="105">
        <v>1</v>
      </c>
      <c r="I1942" s="104"/>
      <c r="J1942" s="104" t="s">
        <v>258</v>
      </c>
      <c r="K1942" s="104" t="s">
        <v>81</v>
      </c>
      <c r="L1942" s="104" t="s">
        <v>259</v>
      </c>
      <c r="M1942" s="104" t="s">
        <v>328</v>
      </c>
      <c r="N1942" s="104"/>
      <c r="O1942" s="106"/>
      <c r="P1942" s="111" t="s">
        <v>524</v>
      </c>
      <c r="Q1942" s="153" t="s">
        <v>504</v>
      </c>
      <c r="R1942" s="153" t="s">
        <v>271</v>
      </c>
      <c r="S1942" s="153">
        <v>4.1666666666666657E-2</v>
      </c>
      <c r="T1942" s="153" t="s">
        <v>504</v>
      </c>
      <c r="U1942" s="153" t="s">
        <v>271</v>
      </c>
      <c r="V1942" s="153">
        <f>IF(ISBLANK(T1942),"",Tabella2[[#This Row],[ACT STOP]]-Tabella2[[#This Row],[ACT START]])</f>
        <v>4.1666666666666685E-2</v>
      </c>
      <c r="W1942" s="104" t="s">
        <v>92</v>
      </c>
      <c r="X1942" s="104" t="s">
        <v>91</v>
      </c>
      <c r="Y1942" s="110"/>
      <c r="Z1942" s="106"/>
      <c r="AA1942" s="104"/>
      <c r="AB1942" s="107"/>
      <c r="AC1942" s="72">
        <v>1</v>
      </c>
      <c r="AH1942" s="70"/>
      <c r="AI1942" s="70"/>
      <c r="AJ1942">
        <v>0</v>
      </c>
      <c r="AL1942" s="70"/>
      <c r="BM1942" s="135" t="s">
        <v>504</v>
      </c>
      <c r="BN1942" s="136" t="s">
        <v>271</v>
      </c>
      <c r="BO1942" s="101"/>
      <c r="BR1942" s="109" t="str">
        <f t="shared" si="30"/>
        <v>SH-25-1931</v>
      </c>
      <c r="BS1942" s="109" t="s">
        <v>332</v>
      </c>
      <c r="BT1942" t="s">
        <v>92</v>
      </c>
      <c r="BU1942" t="s">
        <v>3958</v>
      </c>
    </row>
    <row r="1943" spans="1:73" hidden="1">
      <c r="A1943" s="103" t="s">
        <v>3959</v>
      </c>
      <c r="B1943" s="102">
        <v>45727</v>
      </c>
      <c r="C1943" s="104">
        <f>_xlfn.ISOWEEKNUM(Tabella2[[#This Row],[Date]])</f>
        <v>11</v>
      </c>
      <c r="D1943" s="104" t="s">
        <v>558</v>
      </c>
      <c r="E1943" s="104" t="s">
        <v>284</v>
      </c>
      <c r="F1943" s="104">
        <v>58</v>
      </c>
      <c r="G1943" s="104" t="s">
        <v>257</v>
      </c>
      <c r="H1943" s="105">
        <v>2</v>
      </c>
      <c r="I1943" s="104"/>
      <c r="J1943" s="104" t="s">
        <v>258</v>
      </c>
      <c r="K1943" s="104" t="s">
        <v>79</v>
      </c>
      <c r="L1943" s="104" t="s">
        <v>299</v>
      </c>
      <c r="M1943" s="104" t="s">
        <v>276</v>
      </c>
      <c r="N1943" s="104"/>
      <c r="O1943" s="106" t="str">
        <f>A459</f>
        <v>12861</v>
      </c>
      <c r="P1943" s="111" t="s">
        <v>3960</v>
      </c>
      <c r="Q1943" s="153" t="s">
        <v>549</v>
      </c>
      <c r="R1943" s="153" t="s">
        <v>550</v>
      </c>
      <c r="S1943" s="153">
        <v>4.1666666666666657E-2</v>
      </c>
      <c r="T1943" s="153">
        <v>0.54166666666666663</v>
      </c>
      <c r="U1943" s="153">
        <v>0.58333333333333337</v>
      </c>
      <c r="V1943" s="153">
        <f>IF(ISBLANK(T1943),"",Tabella2[[#This Row],[ACT STOP]]-Tabella2[[#This Row],[ACT START]])</f>
        <v>4.1666666666666741E-2</v>
      </c>
      <c r="W1943" s="104" t="s">
        <v>92</v>
      </c>
      <c r="X1943" s="104" t="s">
        <v>91</v>
      </c>
      <c r="Y1943" s="110"/>
      <c r="Z1943" s="106"/>
      <c r="AA1943" s="104"/>
      <c r="AB1943" s="107"/>
      <c r="AC1943" s="72">
        <v>1</v>
      </c>
      <c r="AH1943" s="70"/>
      <c r="AI1943" s="70"/>
      <c r="AJ1943">
        <v>0</v>
      </c>
      <c r="AL1943" s="70"/>
      <c r="BM1943" s="135">
        <v>0.54166666666666663</v>
      </c>
      <c r="BN1943" s="136">
        <v>0.58333333333333337</v>
      </c>
      <c r="BO1943" s="101"/>
      <c r="BR1943" s="109" t="str">
        <f t="shared" si="30"/>
        <v>SH-25-1932</v>
      </c>
      <c r="BS1943" s="109" t="s">
        <v>368</v>
      </c>
      <c r="BT1943" t="s">
        <v>92</v>
      </c>
      <c r="BU1943" t="s">
        <v>3961</v>
      </c>
    </row>
    <row r="1944" spans="1:73" hidden="1">
      <c r="A1944" s="103" t="s">
        <v>3962</v>
      </c>
      <c r="B1944" s="102">
        <v>45727</v>
      </c>
      <c r="C1944" s="104">
        <f>_xlfn.ISOWEEKNUM(Tabella2[[#This Row],[Date]])</f>
        <v>11</v>
      </c>
      <c r="D1944" s="104" t="s">
        <v>326</v>
      </c>
      <c r="E1944" s="104" t="s">
        <v>327</v>
      </c>
      <c r="F1944" s="104">
        <v>66</v>
      </c>
      <c r="G1944" s="104" t="s">
        <v>284</v>
      </c>
      <c r="H1944" s="105">
        <v>22</v>
      </c>
      <c r="I1944" s="104" t="s">
        <v>258</v>
      </c>
      <c r="J1944" s="104"/>
      <c r="K1944" s="104" t="s">
        <v>83</v>
      </c>
      <c r="L1944" s="104" t="s">
        <v>299</v>
      </c>
      <c r="M1944" s="104" t="s">
        <v>386</v>
      </c>
      <c r="N1944" s="104"/>
      <c r="O1944" s="106" t="str">
        <f>A1945</f>
        <v>14347</v>
      </c>
      <c r="P1944" s="111" t="s">
        <v>3963</v>
      </c>
      <c r="Q1944" s="153" t="s">
        <v>549</v>
      </c>
      <c r="R1944" s="153" t="s">
        <v>550</v>
      </c>
      <c r="S1944" s="153">
        <v>4.1666666666666657E-2</v>
      </c>
      <c r="T1944" s="153" t="s">
        <v>549</v>
      </c>
      <c r="U1944" s="153" t="s">
        <v>550</v>
      </c>
      <c r="V1944" s="153">
        <f>IF(ISBLANK(T1944),"",Tabella2[[#This Row],[ACT STOP]]-Tabella2[[#This Row],[ACT START]])</f>
        <v>4.1666666666666741E-2</v>
      </c>
      <c r="W1944" s="104" t="s">
        <v>92</v>
      </c>
      <c r="X1944" s="104" t="s">
        <v>91</v>
      </c>
      <c r="Y1944" s="110"/>
      <c r="Z1944" s="106"/>
      <c r="AA1944" s="104"/>
      <c r="AB1944" s="107"/>
      <c r="AC1944" s="72">
        <v>1</v>
      </c>
      <c r="AH1944" s="70"/>
      <c r="AI1944" s="70"/>
      <c r="AJ1944">
        <v>0</v>
      </c>
      <c r="AL1944" s="70"/>
      <c r="BM1944" s="135" t="s">
        <v>549</v>
      </c>
      <c r="BN1944" s="136" t="s">
        <v>550</v>
      </c>
      <c r="BO1944" s="101"/>
      <c r="BR1944" s="109" t="str">
        <f t="shared" si="30"/>
        <v>SH-25-1933</v>
      </c>
      <c r="BS1944" s="109" t="s">
        <v>295</v>
      </c>
      <c r="BT1944" t="s">
        <v>92</v>
      </c>
      <c r="BU1944" t="s">
        <v>3964</v>
      </c>
    </row>
    <row r="1945" spans="1:73" hidden="1">
      <c r="A1945" s="103" t="s">
        <v>3965</v>
      </c>
      <c r="B1945" s="102">
        <v>45727</v>
      </c>
      <c r="C1945" s="104">
        <f>_xlfn.ISOWEEKNUM(Tabella2[[#This Row],[Date]])</f>
        <v>11</v>
      </c>
      <c r="D1945" s="104" t="s">
        <v>326</v>
      </c>
      <c r="E1945" s="104" t="s">
        <v>327</v>
      </c>
      <c r="F1945" s="104">
        <v>64</v>
      </c>
      <c r="G1945" s="104" t="s">
        <v>257</v>
      </c>
      <c r="H1945" s="105">
        <v>9</v>
      </c>
      <c r="I1945" s="104" t="s">
        <v>258</v>
      </c>
      <c r="J1945" s="104"/>
      <c r="K1945" s="104" t="s">
        <v>80</v>
      </c>
      <c r="L1945" s="104" t="s">
        <v>299</v>
      </c>
      <c r="M1945" s="104" t="s">
        <v>276</v>
      </c>
      <c r="N1945" s="104"/>
      <c r="O1945" s="106" t="str">
        <f>A1944</f>
        <v>14346</v>
      </c>
      <c r="P1945" s="111" t="s">
        <v>3963</v>
      </c>
      <c r="Q1945" s="153">
        <v>0.54166666666666663</v>
      </c>
      <c r="R1945" s="153">
        <v>0.58333333333333337</v>
      </c>
      <c r="S1945" s="153">
        <v>4.1666666666666657E-2</v>
      </c>
      <c r="T1945" s="153">
        <v>0.54166666666666663</v>
      </c>
      <c r="U1945" s="153">
        <v>0.58333333333333337</v>
      </c>
      <c r="V1945" s="153">
        <f>IF(ISBLANK(T1945),"",Tabella2[[#This Row],[ACT STOP]]-Tabella2[[#This Row],[ACT START]])</f>
        <v>4.1666666666666741E-2</v>
      </c>
      <c r="W1945" s="104" t="s">
        <v>92</v>
      </c>
      <c r="X1945" s="104" t="s">
        <v>91</v>
      </c>
      <c r="Y1945" s="110"/>
      <c r="Z1945" s="106"/>
      <c r="AA1945" s="104"/>
      <c r="AB1945" s="107"/>
      <c r="AC1945" s="72">
        <v>1</v>
      </c>
      <c r="AH1945" s="70"/>
      <c r="AI1945" s="70"/>
      <c r="AJ1945">
        <v>0</v>
      </c>
      <c r="AL1945" s="70"/>
      <c r="BM1945" s="135">
        <v>0.54166666666666663</v>
      </c>
      <c r="BN1945" s="136">
        <v>0.58333333333333337</v>
      </c>
      <c r="BO1945" s="101"/>
      <c r="BR1945" s="109" t="str">
        <f t="shared" si="30"/>
        <v>SH-25-1934</v>
      </c>
      <c r="BS1945" s="109" t="s">
        <v>318</v>
      </c>
      <c r="BT1945" t="s">
        <v>92</v>
      </c>
      <c r="BU1945" t="s">
        <v>3966</v>
      </c>
    </row>
    <row r="1946" spans="1:73" hidden="1">
      <c r="A1946" s="103" t="s">
        <v>3967</v>
      </c>
      <c r="B1946" s="102">
        <v>45727</v>
      </c>
      <c r="C1946" s="104">
        <f>_xlfn.ISOWEEKNUM(Tabella2[[#This Row],[Date]])</f>
        <v>11</v>
      </c>
      <c r="D1946" s="104" t="s">
        <v>523</v>
      </c>
      <c r="E1946" s="104" t="s">
        <v>284</v>
      </c>
      <c r="F1946" s="104">
        <v>62</v>
      </c>
      <c r="G1946" s="104" t="s">
        <v>284</v>
      </c>
      <c r="H1946" s="105">
        <v>23</v>
      </c>
      <c r="I1946" s="104"/>
      <c r="J1946" s="104" t="s">
        <v>258</v>
      </c>
      <c r="K1946" s="104" t="s">
        <v>81</v>
      </c>
      <c r="L1946" s="104" t="s">
        <v>259</v>
      </c>
      <c r="M1946" s="104" t="s">
        <v>328</v>
      </c>
      <c r="N1946" s="104"/>
      <c r="O1946" s="106"/>
      <c r="P1946" s="111" t="s">
        <v>3788</v>
      </c>
      <c r="Q1946" s="153" t="s">
        <v>549</v>
      </c>
      <c r="R1946" s="153" t="s">
        <v>550</v>
      </c>
      <c r="S1946" s="153">
        <v>4.1666666666666657E-2</v>
      </c>
      <c r="T1946" s="153" t="s">
        <v>549</v>
      </c>
      <c r="U1946" s="153" t="s">
        <v>550</v>
      </c>
      <c r="V1946" s="153">
        <f>IF(ISBLANK(T1946),"",Tabella2[[#This Row],[ACT STOP]]-Tabella2[[#This Row],[ACT START]])</f>
        <v>4.1666666666666741E-2</v>
      </c>
      <c r="W1946" s="104" t="s">
        <v>92</v>
      </c>
      <c r="X1946" s="104" t="s">
        <v>91</v>
      </c>
      <c r="Y1946" s="110"/>
      <c r="Z1946" s="106"/>
      <c r="AA1946" s="104"/>
      <c r="AB1946" s="107"/>
      <c r="AC1946" s="72">
        <v>1</v>
      </c>
      <c r="AH1946" s="70"/>
      <c r="AI1946" s="70"/>
      <c r="AJ1946">
        <v>0</v>
      </c>
      <c r="AL1946" s="70"/>
      <c r="BM1946" s="135" t="s">
        <v>549</v>
      </c>
      <c r="BN1946" s="136" t="s">
        <v>550</v>
      </c>
      <c r="BO1946" s="101"/>
      <c r="BR1946" s="109" t="str">
        <f t="shared" si="30"/>
        <v>SH-25-1935</v>
      </c>
      <c r="BS1946" s="109" t="s">
        <v>358</v>
      </c>
      <c r="BT1946" t="s">
        <v>92</v>
      </c>
      <c r="BU1946" t="s">
        <v>3968</v>
      </c>
    </row>
    <row r="1947" spans="1:73" hidden="1">
      <c r="A1947" s="103" t="s">
        <v>3969</v>
      </c>
      <c r="B1947" s="102">
        <v>45727</v>
      </c>
      <c r="C1947" s="104">
        <f>_xlfn.ISOWEEKNUM(Tabella2[[#This Row],[Date]])</f>
        <v>11</v>
      </c>
      <c r="D1947" s="104" t="s">
        <v>558</v>
      </c>
      <c r="E1947" s="104" t="s">
        <v>284</v>
      </c>
      <c r="F1947" s="104">
        <v>59</v>
      </c>
      <c r="G1947" s="104" t="s">
        <v>284</v>
      </c>
      <c r="H1947" s="105">
        <v>9</v>
      </c>
      <c r="I1947" s="104"/>
      <c r="J1947" s="104" t="s">
        <v>258</v>
      </c>
      <c r="K1947" s="104" t="s">
        <v>79</v>
      </c>
      <c r="L1947" s="104" t="s">
        <v>299</v>
      </c>
      <c r="M1947" s="104" t="s">
        <v>276</v>
      </c>
      <c r="N1947" s="104"/>
      <c r="O1947" s="106" t="str">
        <f>A460</f>
        <v>12862</v>
      </c>
      <c r="P1947" s="111" t="s">
        <v>3960</v>
      </c>
      <c r="Q1947" s="153" t="s">
        <v>576</v>
      </c>
      <c r="R1947" s="153" t="s">
        <v>519</v>
      </c>
      <c r="S1947" s="153">
        <v>4.1666666666666657E-2</v>
      </c>
      <c r="T1947" s="153" t="s">
        <v>576</v>
      </c>
      <c r="U1947" s="153" t="s">
        <v>519</v>
      </c>
      <c r="V1947" s="153">
        <f>IF(ISBLANK(T1947),"",Tabella2[[#This Row],[ACT STOP]]-Tabella2[[#This Row],[ACT START]])</f>
        <v>4.1666666666666741E-2</v>
      </c>
      <c r="W1947" s="104" t="s">
        <v>92</v>
      </c>
      <c r="X1947" s="104" t="s">
        <v>91</v>
      </c>
      <c r="Y1947" s="110"/>
      <c r="Z1947" s="106"/>
      <c r="AA1947" s="104"/>
      <c r="AB1947" s="107"/>
      <c r="AC1947" s="72">
        <v>1</v>
      </c>
      <c r="AH1947" s="70"/>
      <c r="AI1947" s="70"/>
      <c r="AJ1947">
        <v>0</v>
      </c>
      <c r="AL1947" s="70"/>
      <c r="BM1947" s="135" t="s">
        <v>576</v>
      </c>
      <c r="BN1947" s="136" t="s">
        <v>519</v>
      </c>
      <c r="BO1947" s="101"/>
      <c r="BR1947" s="109" t="str">
        <f t="shared" si="30"/>
        <v>SH-25-1936</v>
      </c>
      <c r="BS1947" s="109" t="s">
        <v>339</v>
      </c>
      <c r="BT1947" t="s">
        <v>92</v>
      </c>
      <c r="BU1947" t="s">
        <v>3970</v>
      </c>
    </row>
    <row r="1948" spans="1:73" hidden="1">
      <c r="A1948" s="103" t="s">
        <v>3971</v>
      </c>
      <c r="B1948" s="102">
        <v>45727</v>
      </c>
      <c r="C1948" s="104">
        <f>_xlfn.ISOWEEKNUM(Tabella2[[#This Row],[Date]])</f>
        <v>11</v>
      </c>
      <c r="D1948" s="104" t="s">
        <v>326</v>
      </c>
      <c r="E1948" s="104" t="s">
        <v>327</v>
      </c>
      <c r="F1948" s="104">
        <v>65</v>
      </c>
      <c r="G1948" s="104" t="s">
        <v>257</v>
      </c>
      <c r="H1948" s="105">
        <v>14</v>
      </c>
      <c r="I1948" s="104" t="s">
        <v>258</v>
      </c>
      <c r="J1948" s="104"/>
      <c r="K1948" s="104" t="s">
        <v>83</v>
      </c>
      <c r="L1948" s="104" t="s">
        <v>299</v>
      </c>
      <c r="M1948" s="104" t="s">
        <v>386</v>
      </c>
      <c r="N1948" s="104"/>
      <c r="O1948" s="106" t="str">
        <f>A1949</f>
        <v>14351</v>
      </c>
      <c r="P1948" s="111" t="s">
        <v>3963</v>
      </c>
      <c r="Q1948" s="153" t="s">
        <v>576</v>
      </c>
      <c r="R1948" s="153" t="s">
        <v>519</v>
      </c>
      <c r="S1948" s="153">
        <v>4.1666666666666657E-2</v>
      </c>
      <c r="T1948" s="153">
        <v>0.60416666666666663</v>
      </c>
      <c r="U1948" s="153">
        <v>0.64583333333333337</v>
      </c>
      <c r="V1948" s="153">
        <f>IF(ISBLANK(T1948),"",Tabella2[[#This Row],[ACT STOP]]-Tabella2[[#This Row],[ACT START]])</f>
        <v>4.1666666666666741E-2</v>
      </c>
      <c r="W1948" s="104" t="s">
        <v>92</v>
      </c>
      <c r="X1948" s="104" t="s">
        <v>91</v>
      </c>
      <c r="Y1948" s="110"/>
      <c r="Z1948" s="106"/>
      <c r="AA1948" s="104"/>
      <c r="AB1948" s="107"/>
      <c r="AC1948" s="72">
        <v>1</v>
      </c>
      <c r="AH1948" s="70"/>
      <c r="AI1948" s="70"/>
      <c r="AJ1948">
        <v>0</v>
      </c>
      <c r="AL1948" s="70"/>
      <c r="BM1948" s="135">
        <v>0.60416666666666663</v>
      </c>
      <c r="BN1948" s="136">
        <v>0.64583333333333337</v>
      </c>
      <c r="BO1948" s="101"/>
      <c r="BR1948" s="109" t="str">
        <f t="shared" si="30"/>
        <v>SH-25-1937</v>
      </c>
      <c r="BS1948" s="109" t="s">
        <v>372</v>
      </c>
      <c r="BT1948" t="s">
        <v>92</v>
      </c>
      <c r="BU1948" t="s">
        <v>3972</v>
      </c>
    </row>
    <row r="1949" spans="1:73" hidden="1">
      <c r="A1949" s="103" t="s">
        <v>3973</v>
      </c>
      <c r="B1949" s="102">
        <v>45727</v>
      </c>
      <c r="C1949" s="104">
        <f>_xlfn.ISOWEEKNUM(Tabella2[[#This Row],[Date]])</f>
        <v>11</v>
      </c>
      <c r="D1949" s="104" t="s">
        <v>326</v>
      </c>
      <c r="E1949" s="104" t="s">
        <v>327</v>
      </c>
      <c r="F1949" s="104">
        <v>68</v>
      </c>
      <c r="G1949" s="104" t="s">
        <v>257</v>
      </c>
      <c r="H1949" s="105">
        <v>13</v>
      </c>
      <c r="I1949" s="104" t="s">
        <v>258</v>
      </c>
      <c r="J1949" s="104"/>
      <c r="K1949" s="104" t="s">
        <v>80</v>
      </c>
      <c r="L1949" s="104" t="s">
        <v>299</v>
      </c>
      <c r="M1949" s="104" t="s">
        <v>386</v>
      </c>
      <c r="N1949" s="104"/>
      <c r="O1949" s="106" t="str">
        <f>A1948</f>
        <v>14350</v>
      </c>
      <c r="P1949" s="111" t="s">
        <v>3963</v>
      </c>
      <c r="Q1949" s="153">
        <v>0.60416666666666663</v>
      </c>
      <c r="R1949" s="153">
        <v>0.64583333333333337</v>
      </c>
      <c r="S1949" s="153">
        <v>4.1666666666666657E-2</v>
      </c>
      <c r="T1949" s="153">
        <v>0.60416666666666663</v>
      </c>
      <c r="U1949" s="153">
        <v>0.64583333333333337</v>
      </c>
      <c r="V1949" s="153">
        <f>IF(ISBLANK(T1949),"",Tabella2[[#This Row],[ACT STOP]]-Tabella2[[#This Row],[ACT START]])</f>
        <v>4.1666666666666741E-2</v>
      </c>
      <c r="W1949" s="104" t="s">
        <v>92</v>
      </c>
      <c r="X1949" s="104" t="s">
        <v>91</v>
      </c>
      <c r="Y1949" s="110"/>
      <c r="Z1949" s="106"/>
      <c r="AA1949" s="104"/>
      <c r="AB1949" s="107"/>
      <c r="AC1949" s="72">
        <v>1</v>
      </c>
      <c r="AH1949" s="70"/>
      <c r="AI1949" s="70"/>
      <c r="AJ1949">
        <v>0</v>
      </c>
      <c r="AL1949" s="70"/>
      <c r="BM1949" s="135">
        <v>0.60416666666666663</v>
      </c>
      <c r="BN1949" s="136">
        <v>0.64583333333333337</v>
      </c>
      <c r="BO1949" s="101"/>
      <c r="BR1949" s="109" t="str">
        <f t="shared" si="30"/>
        <v>SH-25-1938</v>
      </c>
      <c r="BS1949" s="109" t="s">
        <v>427</v>
      </c>
      <c r="BT1949" t="s">
        <v>92</v>
      </c>
      <c r="BU1949" t="s">
        <v>3974</v>
      </c>
    </row>
    <row r="1950" spans="1:73" hidden="1">
      <c r="A1950" s="103" t="s">
        <v>3975</v>
      </c>
      <c r="B1950" s="102">
        <v>45727</v>
      </c>
      <c r="C1950" s="104">
        <f>_xlfn.ISOWEEKNUM(Tabella2[[#This Row],[Date]])</f>
        <v>11</v>
      </c>
      <c r="D1950" s="104" t="s">
        <v>523</v>
      </c>
      <c r="E1950" s="104" t="s">
        <v>284</v>
      </c>
      <c r="F1950" s="104">
        <v>63</v>
      </c>
      <c r="G1950" s="104" t="s">
        <v>257</v>
      </c>
      <c r="H1950" s="105">
        <v>1</v>
      </c>
      <c r="I1950" s="104"/>
      <c r="J1950" s="104" t="s">
        <v>258</v>
      </c>
      <c r="K1950" s="104" t="s">
        <v>81</v>
      </c>
      <c r="L1950" s="104" t="s">
        <v>259</v>
      </c>
      <c r="M1950" s="104" t="s">
        <v>328</v>
      </c>
      <c r="N1950" s="104"/>
      <c r="O1950" s="106"/>
      <c r="P1950" s="111" t="s">
        <v>524</v>
      </c>
      <c r="Q1950" s="153" t="s">
        <v>576</v>
      </c>
      <c r="R1950" s="153" t="s">
        <v>519</v>
      </c>
      <c r="S1950" s="153">
        <v>4.1666666666666657E-2</v>
      </c>
      <c r="T1950" s="153">
        <v>0.59722222222222221</v>
      </c>
      <c r="U1950" s="153">
        <v>0.63888888888888884</v>
      </c>
      <c r="V1950" s="153">
        <f>IF(ISBLANK(T1950),"",Tabella2[[#This Row],[ACT STOP]]-Tabella2[[#This Row],[ACT START]])</f>
        <v>4.166666666666663E-2</v>
      </c>
      <c r="W1950" s="104" t="s">
        <v>92</v>
      </c>
      <c r="X1950" s="104" t="s">
        <v>91</v>
      </c>
      <c r="Y1950" s="110"/>
      <c r="Z1950" s="106"/>
      <c r="AA1950" s="104"/>
      <c r="AB1950" s="107"/>
      <c r="AC1950" s="72">
        <v>1</v>
      </c>
      <c r="AH1950" s="70"/>
      <c r="AI1950" s="70"/>
      <c r="AJ1950">
        <v>0</v>
      </c>
      <c r="AL1950" s="70"/>
      <c r="BM1950" s="135">
        <v>0.59722222222222221</v>
      </c>
      <c r="BN1950" s="136">
        <v>0.63888888888888884</v>
      </c>
      <c r="BO1950" s="101"/>
      <c r="BR1950" s="109" t="str">
        <f t="shared" si="30"/>
        <v>SH-25-1939</v>
      </c>
      <c r="BS1950" s="109" t="s">
        <v>332</v>
      </c>
      <c r="BT1950" t="s">
        <v>92</v>
      </c>
      <c r="BU1950" t="s">
        <v>3976</v>
      </c>
    </row>
    <row r="1951" spans="1:73" hidden="1">
      <c r="A1951" s="103" t="s">
        <v>3977</v>
      </c>
      <c r="B1951" s="102">
        <v>45728</v>
      </c>
      <c r="C1951" s="104">
        <f>_xlfn.ISOWEEKNUM(Tabella2[[#This Row],[Date]])</f>
        <v>11</v>
      </c>
      <c r="D1951" s="104" t="s">
        <v>558</v>
      </c>
      <c r="E1951" s="104" t="s">
        <v>284</v>
      </c>
      <c r="F1951" s="104">
        <v>58</v>
      </c>
      <c r="G1951" s="104" t="s">
        <v>257</v>
      </c>
      <c r="H1951" s="105">
        <v>9</v>
      </c>
      <c r="I1951" s="104"/>
      <c r="J1951" s="104" t="s">
        <v>258</v>
      </c>
      <c r="K1951" s="104" t="s">
        <v>79</v>
      </c>
      <c r="L1951" s="104" t="s">
        <v>299</v>
      </c>
      <c r="M1951" s="104" t="s">
        <v>276</v>
      </c>
      <c r="N1951" s="104"/>
      <c r="O1951" s="106" t="str">
        <f>A461</f>
        <v>12863</v>
      </c>
      <c r="P1951" s="111" t="s">
        <v>635</v>
      </c>
      <c r="Q1951" s="153" t="s">
        <v>285</v>
      </c>
      <c r="R1951" s="153" t="s">
        <v>286</v>
      </c>
      <c r="S1951" s="153">
        <v>4.1666666666666657E-2</v>
      </c>
      <c r="T1951" s="153">
        <v>0.29166666666666669</v>
      </c>
      <c r="U1951" s="153">
        <v>0.33333333333333331</v>
      </c>
      <c r="V1951" s="153">
        <f>IF(ISBLANK(T1951),"",Tabella2[[#This Row],[ACT STOP]]-Tabella2[[#This Row],[ACT START]])</f>
        <v>4.166666666666663E-2</v>
      </c>
      <c r="W1951" s="104" t="s">
        <v>92</v>
      </c>
      <c r="X1951" s="104" t="s">
        <v>91</v>
      </c>
      <c r="Y1951" s="110"/>
      <c r="Z1951" s="106"/>
      <c r="AA1951" s="104"/>
      <c r="AB1951" s="107"/>
      <c r="AC1951" s="72">
        <v>1</v>
      </c>
      <c r="AH1951" s="70"/>
      <c r="AI1951" s="70"/>
      <c r="AJ1951">
        <v>0</v>
      </c>
      <c r="AL1951" s="70"/>
      <c r="BM1951" s="135">
        <v>0.29166666666666669</v>
      </c>
      <c r="BN1951" s="136">
        <v>0.33333333333333331</v>
      </c>
      <c r="BO1951" s="101"/>
      <c r="BR1951" s="109" t="str">
        <f t="shared" si="30"/>
        <v>SH-25-1940</v>
      </c>
      <c r="BS1951" s="109" t="s">
        <v>318</v>
      </c>
      <c r="BT1951" t="s">
        <v>92</v>
      </c>
      <c r="BU1951" t="s">
        <v>3978</v>
      </c>
    </row>
    <row r="1952" spans="1:73" hidden="1">
      <c r="A1952" s="103" t="s">
        <v>3979</v>
      </c>
      <c r="B1952" s="102">
        <v>45728</v>
      </c>
      <c r="C1952" s="104">
        <f>_xlfn.ISOWEEKNUM(Tabella2[[#This Row],[Date]])</f>
        <v>11</v>
      </c>
      <c r="D1952" s="104" t="s">
        <v>275</v>
      </c>
      <c r="E1952" s="104" t="s">
        <v>256</v>
      </c>
      <c r="F1952" s="104">
        <v>60</v>
      </c>
      <c r="G1952" s="104" t="s">
        <v>257</v>
      </c>
      <c r="H1952" s="105">
        <v>13</v>
      </c>
      <c r="I1952" s="104" t="s">
        <v>258</v>
      </c>
      <c r="J1952" s="104"/>
      <c r="K1952" s="104" t="s">
        <v>83</v>
      </c>
      <c r="L1952" s="104" t="s">
        <v>299</v>
      </c>
      <c r="M1952" s="104" t="s">
        <v>516</v>
      </c>
      <c r="N1952" s="104"/>
      <c r="O1952" s="106" t="str">
        <f>A1953</f>
        <v>14355</v>
      </c>
      <c r="P1952" s="111" t="s">
        <v>3980</v>
      </c>
      <c r="Q1952" s="153" t="s">
        <v>285</v>
      </c>
      <c r="R1952" s="153" t="s">
        <v>286</v>
      </c>
      <c r="S1952" s="153">
        <v>4.1666666666666657E-2</v>
      </c>
      <c r="T1952" s="153" t="s">
        <v>285</v>
      </c>
      <c r="U1952" s="153" t="s">
        <v>286</v>
      </c>
      <c r="V1952" s="153">
        <f>IF(ISBLANK(T1952),"",Tabella2[[#This Row],[ACT STOP]]-Tabella2[[#This Row],[ACT START]])</f>
        <v>4.166666666666663E-2</v>
      </c>
      <c r="W1952" s="104" t="s">
        <v>92</v>
      </c>
      <c r="X1952" s="104" t="s">
        <v>91</v>
      </c>
      <c r="Y1952" s="110"/>
      <c r="Z1952" s="106"/>
      <c r="AA1952" s="104"/>
      <c r="AB1952" s="107"/>
      <c r="AC1952" s="72">
        <v>1</v>
      </c>
      <c r="AH1952" s="70"/>
      <c r="AI1952" s="70"/>
      <c r="AJ1952">
        <v>0</v>
      </c>
      <c r="AL1952" s="70"/>
      <c r="BM1952" s="135" t="s">
        <v>285</v>
      </c>
      <c r="BN1952" s="136" t="s">
        <v>286</v>
      </c>
      <c r="BO1952" s="101"/>
      <c r="BR1952" s="109" t="str">
        <f t="shared" si="30"/>
        <v>SH-25-1941</v>
      </c>
      <c r="BS1952" s="109" t="s">
        <v>427</v>
      </c>
      <c r="BT1952" t="s">
        <v>92</v>
      </c>
      <c r="BU1952" t="s">
        <v>3981</v>
      </c>
    </row>
    <row r="1953" spans="1:73" hidden="1">
      <c r="A1953" s="103" t="s">
        <v>3982</v>
      </c>
      <c r="B1953" s="102">
        <v>45728</v>
      </c>
      <c r="C1953" s="104">
        <f>_xlfn.ISOWEEKNUM(Tabella2[[#This Row],[Date]])</f>
        <v>11</v>
      </c>
      <c r="D1953" s="104" t="s">
        <v>275</v>
      </c>
      <c r="E1953" s="104" t="s">
        <v>256</v>
      </c>
      <c r="F1953" s="104">
        <v>58</v>
      </c>
      <c r="G1953" s="104" t="s">
        <v>284</v>
      </c>
      <c r="H1953" s="105">
        <v>23</v>
      </c>
      <c r="I1953" s="104" t="s">
        <v>258</v>
      </c>
      <c r="J1953" s="104"/>
      <c r="K1953" s="104" t="s">
        <v>80</v>
      </c>
      <c r="L1953" s="104" t="s">
        <v>299</v>
      </c>
      <c r="M1953" s="104" t="s">
        <v>516</v>
      </c>
      <c r="N1953" s="104"/>
      <c r="O1953" s="106" t="str">
        <f>A1952</f>
        <v>14354</v>
      </c>
      <c r="P1953" s="111" t="s">
        <v>3980</v>
      </c>
      <c r="Q1953" s="153">
        <v>0.29166666666666669</v>
      </c>
      <c r="R1953" s="153">
        <v>0.33333333333333331</v>
      </c>
      <c r="S1953" s="153">
        <v>4.1666666666666657E-2</v>
      </c>
      <c r="T1953" s="153">
        <v>0.29166666666666669</v>
      </c>
      <c r="U1953" s="153">
        <v>0.33333333333333331</v>
      </c>
      <c r="V1953" s="153">
        <f>IF(ISBLANK(T1953),"",Tabella2[[#This Row],[ACT STOP]]-Tabella2[[#This Row],[ACT START]])</f>
        <v>4.166666666666663E-2</v>
      </c>
      <c r="W1953" s="104" t="s">
        <v>92</v>
      </c>
      <c r="X1953" s="104" t="s">
        <v>91</v>
      </c>
      <c r="Y1953" s="110"/>
      <c r="Z1953" s="106"/>
      <c r="AA1953" s="104"/>
      <c r="AB1953" s="107"/>
      <c r="AC1953" s="72">
        <v>1</v>
      </c>
      <c r="AH1953" s="70"/>
      <c r="AI1953" s="70"/>
      <c r="AJ1953">
        <v>0</v>
      </c>
      <c r="AL1953" s="70"/>
      <c r="BM1953" s="135">
        <v>0.29166666666666669</v>
      </c>
      <c r="BN1953" s="136">
        <v>0.33333333333333331</v>
      </c>
      <c r="BO1953" s="101"/>
      <c r="BR1953" s="109" t="str">
        <f t="shared" si="30"/>
        <v>SH-25-1942</v>
      </c>
      <c r="BS1953" s="109" t="s">
        <v>358</v>
      </c>
      <c r="BT1953" t="s">
        <v>92</v>
      </c>
      <c r="BU1953" t="s">
        <v>3983</v>
      </c>
    </row>
    <row r="1954" spans="1:73" hidden="1">
      <c r="A1954" s="103" t="s">
        <v>3984</v>
      </c>
      <c r="B1954" s="102">
        <v>45728</v>
      </c>
      <c r="C1954" s="104">
        <f>_xlfn.ISOWEEKNUM(Tabella2[[#This Row],[Date]])</f>
        <v>11</v>
      </c>
      <c r="D1954" s="104" t="s">
        <v>3529</v>
      </c>
      <c r="E1954" s="104" t="s">
        <v>284</v>
      </c>
      <c r="F1954" s="104">
        <v>68</v>
      </c>
      <c r="G1954" s="104" t="s">
        <v>257</v>
      </c>
      <c r="H1954" s="105">
        <v>30</v>
      </c>
      <c r="I1954" s="104"/>
      <c r="J1954" s="104" t="s">
        <v>258</v>
      </c>
      <c r="K1954" s="104" t="s">
        <v>81</v>
      </c>
      <c r="L1954" s="104" t="s">
        <v>259</v>
      </c>
      <c r="M1954" s="104" t="s">
        <v>276</v>
      </c>
      <c r="N1954" s="104"/>
      <c r="O1954" s="106"/>
      <c r="P1954" s="111" t="s">
        <v>322</v>
      </c>
      <c r="Q1954" s="153" t="s">
        <v>285</v>
      </c>
      <c r="R1954" s="153" t="s">
        <v>286</v>
      </c>
      <c r="S1954" s="153">
        <v>4.1666666666666657E-2</v>
      </c>
      <c r="T1954" s="153" t="s">
        <v>285</v>
      </c>
      <c r="U1954" s="153" t="s">
        <v>286</v>
      </c>
      <c r="V1954" s="153">
        <f>IF(ISBLANK(T1954),"",Tabella2[[#This Row],[ACT STOP]]-Tabella2[[#This Row],[ACT START]])</f>
        <v>4.166666666666663E-2</v>
      </c>
      <c r="W1954" s="104" t="s">
        <v>92</v>
      </c>
      <c r="X1954" s="104" t="s">
        <v>91</v>
      </c>
      <c r="Y1954" s="110"/>
      <c r="Z1954" s="106"/>
      <c r="AA1954" s="104"/>
      <c r="AB1954" s="107"/>
      <c r="AC1954" s="72">
        <v>1</v>
      </c>
      <c r="AH1954" s="70"/>
      <c r="AI1954" s="70"/>
      <c r="AJ1954">
        <v>0</v>
      </c>
      <c r="AL1954" s="70"/>
      <c r="BM1954" s="135" t="s">
        <v>285</v>
      </c>
      <c r="BN1954" s="136" t="s">
        <v>286</v>
      </c>
      <c r="BO1954" s="101"/>
      <c r="BR1954" s="109" t="str">
        <f t="shared" si="30"/>
        <v>SH-25-1943</v>
      </c>
      <c r="BS1954" s="109" t="s">
        <v>279</v>
      </c>
      <c r="BT1954" t="s">
        <v>92</v>
      </c>
      <c r="BU1954" t="s">
        <v>3985</v>
      </c>
    </row>
    <row r="1955" spans="1:73" hidden="1">
      <c r="A1955" s="103" t="s">
        <v>3986</v>
      </c>
      <c r="B1955" s="102">
        <v>45728</v>
      </c>
      <c r="C1955" s="104">
        <f>_xlfn.ISOWEEKNUM(Tabella2[[#This Row],[Date]])</f>
        <v>11</v>
      </c>
      <c r="D1955" s="104" t="s">
        <v>3529</v>
      </c>
      <c r="E1955" s="104" t="s">
        <v>284</v>
      </c>
      <c r="F1955" s="104">
        <v>69</v>
      </c>
      <c r="G1955" s="104" t="s">
        <v>257</v>
      </c>
      <c r="H1955" s="105">
        <v>31</v>
      </c>
      <c r="I1955" s="104"/>
      <c r="J1955" s="104" t="s">
        <v>258</v>
      </c>
      <c r="K1955" s="104" t="s">
        <v>77</v>
      </c>
      <c r="L1955" s="104" t="s">
        <v>259</v>
      </c>
      <c r="M1955" s="104" t="s">
        <v>276</v>
      </c>
      <c r="N1955" s="104"/>
      <c r="O1955" s="106"/>
      <c r="P1955" s="111" t="s">
        <v>322</v>
      </c>
      <c r="Q1955" s="153" t="s">
        <v>285</v>
      </c>
      <c r="R1955" s="153" t="s">
        <v>286</v>
      </c>
      <c r="S1955" s="153">
        <v>4.1666666666666657E-2</v>
      </c>
      <c r="T1955" s="153" t="s">
        <v>285</v>
      </c>
      <c r="U1955" s="153" t="s">
        <v>286</v>
      </c>
      <c r="V1955" s="153">
        <f>IF(ISBLANK(T1955),"",Tabella2[[#This Row],[ACT STOP]]-Tabella2[[#This Row],[ACT START]])</f>
        <v>4.166666666666663E-2</v>
      </c>
      <c r="W1955" s="104" t="s">
        <v>92</v>
      </c>
      <c r="X1955" s="104" t="s">
        <v>91</v>
      </c>
      <c r="Y1955" s="110" t="s">
        <v>3987</v>
      </c>
      <c r="Z1955" s="106"/>
      <c r="AA1955" s="104"/>
      <c r="AB1955" s="107"/>
      <c r="AC1955" s="72">
        <v>1</v>
      </c>
      <c r="AH1955" s="70"/>
      <c r="AI1955" s="70"/>
      <c r="AJ1955">
        <v>0</v>
      </c>
      <c r="AL1955" s="70"/>
      <c r="BM1955" s="135" t="s">
        <v>285</v>
      </c>
      <c r="BN1955" s="136" t="s">
        <v>286</v>
      </c>
      <c r="BO1955" s="101"/>
      <c r="BR1955" s="109" t="str">
        <f t="shared" si="30"/>
        <v>SH-25-1944</v>
      </c>
      <c r="BS1955" s="109" t="s">
        <v>345</v>
      </c>
      <c r="BT1955" t="s">
        <v>92</v>
      </c>
      <c r="BU1955" t="s">
        <v>3988</v>
      </c>
    </row>
    <row r="1956" spans="1:73" hidden="1">
      <c r="A1956" s="103" t="s">
        <v>3989</v>
      </c>
      <c r="B1956" s="102">
        <v>45728</v>
      </c>
      <c r="C1956" s="104">
        <f>_xlfn.ISOWEEKNUM(Tabella2[[#This Row],[Date]])</f>
        <v>11</v>
      </c>
      <c r="D1956" s="104" t="s">
        <v>558</v>
      </c>
      <c r="E1956" s="104" t="s">
        <v>284</v>
      </c>
      <c r="F1956" s="104">
        <v>59</v>
      </c>
      <c r="G1956" s="104" t="s">
        <v>257</v>
      </c>
      <c r="H1956" s="105">
        <v>32</v>
      </c>
      <c r="I1956" s="104"/>
      <c r="J1956" s="104" t="s">
        <v>258</v>
      </c>
      <c r="K1956" s="104" t="s">
        <v>79</v>
      </c>
      <c r="L1956" s="104" t="s">
        <v>299</v>
      </c>
      <c r="M1956" s="104" t="s">
        <v>276</v>
      </c>
      <c r="N1956" s="104"/>
      <c r="O1956" s="106" t="str">
        <f>A462</f>
        <v>12864</v>
      </c>
      <c r="P1956" s="111" t="s">
        <v>635</v>
      </c>
      <c r="Q1956" s="153" t="s">
        <v>525</v>
      </c>
      <c r="R1956" s="153" t="s">
        <v>262</v>
      </c>
      <c r="S1956" s="153">
        <v>4.1666666666666657E-2</v>
      </c>
      <c r="T1956" s="153">
        <v>0.35416666666666669</v>
      </c>
      <c r="U1956" s="153">
        <v>0.39583333333333331</v>
      </c>
      <c r="V1956" s="153">
        <f>IF(ISBLANK(T1956),"",Tabella2[[#This Row],[ACT STOP]]-Tabella2[[#This Row],[ACT START]])</f>
        <v>4.166666666666663E-2</v>
      </c>
      <c r="W1956" s="104" t="s">
        <v>92</v>
      </c>
      <c r="X1956" s="104" t="s">
        <v>91</v>
      </c>
      <c r="Y1956" s="110"/>
      <c r="Z1956" s="106"/>
      <c r="AA1956" s="104"/>
      <c r="AB1956" s="107"/>
      <c r="AC1956" s="72">
        <v>1</v>
      </c>
      <c r="AH1956" s="70"/>
      <c r="AI1956" s="70"/>
      <c r="AJ1956">
        <v>0</v>
      </c>
      <c r="AL1956" s="70"/>
      <c r="BM1956" s="135">
        <v>0.35416666666666669</v>
      </c>
      <c r="BN1956" s="136">
        <v>0.39583333333333331</v>
      </c>
      <c r="BO1956" s="101"/>
      <c r="BR1956" s="109" t="str">
        <f t="shared" si="30"/>
        <v>SH-25-1945</v>
      </c>
      <c r="BS1956" s="109" t="s">
        <v>356</v>
      </c>
      <c r="BT1956" t="s">
        <v>92</v>
      </c>
      <c r="BU1956" t="s">
        <v>3990</v>
      </c>
    </row>
    <row r="1957" spans="1:73" ht="15.75" hidden="1" customHeight="1">
      <c r="A1957" s="103" t="s">
        <v>3991</v>
      </c>
      <c r="B1957" s="102">
        <v>45728</v>
      </c>
      <c r="C1957" s="104">
        <f>_xlfn.ISOWEEKNUM(Tabella2[[#This Row],[Date]])</f>
        <v>11</v>
      </c>
      <c r="D1957" s="104" t="s">
        <v>326</v>
      </c>
      <c r="E1957" s="104" t="s">
        <v>327</v>
      </c>
      <c r="F1957" s="104">
        <v>64</v>
      </c>
      <c r="G1957" s="104" t="s">
        <v>257</v>
      </c>
      <c r="H1957" s="105">
        <v>2</v>
      </c>
      <c r="I1957" s="104" t="s">
        <v>258</v>
      </c>
      <c r="J1957" s="104"/>
      <c r="K1957" s="104" t="s">
        <v>83</v>
      </c>
      <c r="L1957" s="104" t="s">
        <v>299</v>
      </c>
      <c r="M1957" s="104" t="s">
        <v>386</v>
      </c>
      <c r="N1957" s="104"/>
      <c r="O1957" s="106" t="str">
        <f>A1958</f>
        <v>14360</v>
      </c>
      <c r="P1957" s="111" t="s">
        <v>3992</v>
      </c>
      <c r="Q1957" s="153" t="s">
        <v>525</v>
      </c>
      <c r="R1957" s="153" t="s">
        <v>262</v>
      </c>
      <c r="S1957" s="153">
        <v>4.1666666666666657E-2</v>
      </c>
      <c r="T1957" s="153" t="s">
        <v>525</v>
      </c>
      <c r="U1957" s="153" t="s">
        <v>262</v>
      </c>
      <c r="V1957" s="153">
        <f>IF(ISBLANK(T1957),"",Tabella2[[#This Row],[ACT STOP]]-Tabella2[[#This Row],[ACT START]])</f>
        <v>4.166666666666663E-2</v>
      </c>
      <c r="W1957" s="104" t="s">
        <v>92</v>
      </c>
      <c r="X1957" s="104" t="s">
        <v>91</v>
      </c>
      <c r="Y1957" s="110"/>
      <c r="Z1957" s="106"/>
      <c r="AA1957" s="104"/>
      <c r="AB1957" s="107"/>
      <c r="AC1957" s="72">
        <v>1</v>
      </c>
      <c r="AH1957" s="70"/>
      <c r="AI1957" s="70"/>
      <c r="AJ1957">
        <v>0</v>
      </c>
      <c r="AL1957" s="70"/>
      <c r="BM1957" s="135" t="s">
        <v>525</v>
      </c>
      <c r="BN1957" s="136" t="s">
        <v>262</v>
      </c>
      <c r="BO1957" s="101"/>
      <c r="BR1957" s="109" t="str">
        <f t="shared" si="30"/>
        <v>SH-25-1946</v>
      </c>
      <c r="BS1957" s="109" t="s">
        <v>368</v>
      </c>
      <c r="BT1957" t="s">
        <v>92</v>
      </c>
      <c r="BU1957" t="s">
        <v>3993</v>
      </c>
    </row>
    <row r="1958" spans="1:73" hidden="1">
      <c r="A1958" s="103" t="s">
        <v>3994</v>
      </c>
      <c r="B1958" s="102">
        <v>45728</v>
      </c>
      <c r="C1958" s="104">
        <f>_xlfn.ISOWEEKNUM(Tabella2[[#This Row],[Date]])</f>
        <v>11</v>
      </c>
      <c r="D1958" s="104" t="s">
        <v>326</v>
      </c>
      <c r="E1958" s="104" t="s">
        <v>327</v>
      </c>
      <c r="F1958" s="104">
        <v>66</v>
      </c>
      <c r="G1958" s="104" t="s">
        <v>284</v>
      </c>
      <c r="H1958" s="105">
        <v>3</v>
      </c>
      <c r="I1958" s="104" t="s">
        <v>258</v>
      </c>
      <c r="J1958" s="104"/>
      <c r="K1958" s="104" t="s">
        <v>80</v>
      </c>
      <c r="L1958" s="104" t="s">
        <v>299</v>
      </c>
      <c r="M1958" s="104" t="s">
        <v>386</v>
      </c>
      <c r="N1958" s="104"/>
      <c r="O1958" s="106" t="str">
        <f>A1957</f>
        <v>14359</v>
      </c>
      <c r="P1958" s="111" t="s">
        <v>3992</v>
      </c>
      <c r="Q1958" s="153">
        <v>0.35416666666666669</v>
      </c>
      <c r="R1958" s="153">
        <v>0.39583333333333331</v>
      </c>
      <c r="S1958" s="153">
        <v>4.1666666666666657E-2</v>
      </c>
      <c r="T1958" s="153">
        <v>0.35416666666666669</v>
      </c>
      <c r="U1958" s="153">
        <v>0.39583333333333331</v>
      </c>
      <c r="V1958" s="153">
        <f>IF(ISBLANK(T1958),"",Tabella2[[#This Row],[ACT STOP]]-Tabella2[[#This Row],[ACT START]])</f>
        <v>4.166666666666663E-2</v>
      </c>
      <c r="W1958" s="104" t="s">
        <v>92</v>
      </c>
      <c r="X1958" s="104" t="s">
        <v>91</v>
      </c>
      <c r="Y1958" s="110"/>
      <c r="Z1958" s="106"/>
      <c r="AA1958" s="104"/>
      <c r="AB1958" s="107"/>
      <c r="AC1958" s="72">
        <v>1</v>
      </c>
      <c r="AH1958" s="70"/>
      <c r="AI1958" s="70"/>
      <c r="AJ1958">
        <v>0</v>
      </c>
      <c r="AL1958" s="70"/>
      <c r="BM1958" s="135">
        <v>0.35416666666666669</v>
      </c>
      <c r="BN1958" s="136">
        <v>0.39583333333333331</v>
      </c>
      <c r="BO1958" s="101"/>
      <c r="BR1958" s="109" t="str">
        <f t="shared" si="30"/>
        <v>SH-25-1947</v>
      </c>
      <c r="BS1958" s="109" t="s">
        <v>301</v>
      </c>
      <c r="BT1958" t="s">
        <v>92</v>
      </c>
      <c r="BU1958" t="s">
        <v>3995</v>
      </c>
    </row>
    <row r="1959" spans="1:73" hidden="1">
      <c r="A1959" s="103" t="s">
        <v>3996</v>
      </c>
      <c r="B1959" s="102">
        <v>45728</v>
      </c>
      <c r="C1959" s="104">
        <f>_xlfn.ISOWEEKNUM(Tabella2[[#This Row],[Date]])</f>
        <v>11</v>
      </c>
      <c r="D1959" s="104" t="s">
        <v>509</v>
      </c>
      <c r="E1959" s="104" t="s">
        <v>284</v>
      </c>
      <c r="F1959" s="104">
        <v>70</v>
      </c>
      <c r="G1959" s="104" t="s">
        <v>257</v>
      </c>
      <c r="H1959" s="105">
        <v>14</v>
      </c>
      <c r="I1959" s="104"/>
      <c r="J1959" s="104" t="s">
        <v>258</v>
      </c>
      <c r="K1959" s="104" t="s">
        <v>81</v>
      </c>
      <c r="L1959" s="104" t="s">
        <v>259</v>
      </c>
      <c r="M1959" s="104" t="s">
        <v>276</v>
      </c>
      <c r="N1959" s="104"/>
      <c r="O1959" s="106"/>
      <c r="P1959" s="111" t="s">
        <v>322</v>
      </c>
      <c r="Q1959" s="153" t="s">
        <v>525</v>
      </c>
      <c r="R1959" s="153" t="s">
        <v>262</v>
      </c>
      <c r="S1959" s="153">
        <v>4.1666666666666657E-2</v>
      </c>
      <c r="T1959" s="153" t="s">
        <v>525</v>
      </c>
      <c r="U1959" s="153" t="s">
        <v>262</v>
      </c>
      <c r="V1959" s="153">
        <f>IF(ISBLANK(T1959),"",Tabella2[[#This Row],[ACT STOP]]-Tabella2[[#This Row],[ACT START]])</f>
        <v>4.166666666666663E-2</v>
      </c>
      <c r="W1959" s="104" t="s">
        <v>92</v>
      </c>
      <c r="X1959" s="104" t="s">
        <v>91</v>
      </c>
      <c r="Y1959" s="110"/>
      <c r="Z1959" s="106"/>
      <c r="AA1959" s="104"/>
      <c r="AB1959" s="107"/>
      <c r="AC1959" s="72">
        <v>1</v>
      </c>
      <c r="AH1959" s="70"/>
      <c r="AI1959" s="70"/>
      <c r="AJ1959">
        <v>0</v>
      </c>
      <c r="AL1959" s="70"/>
      <c r="BM1959" s="135" t="s">
        <v>525</v>
      </c>
      <c r="BN1959" s="136" t="s">
        <v>262</v>
      </c>
      <c r="BO1959" s="101"/>
      <c r="BR1959" s="109" t="str">
        <f t="shared" si="30"/>
        <v>SH-25-1948</v>
      </c>
      <c r="BS1959" s="109" t="s">
        <v>372</v>
      </c>
      <c r="BT1959" t="s">
        <v>92</v>
      </c>
      <c r="BU1959" t="s">
        <v>3997</v>
      </c>
    </row>
    <row r="1960" spans="1:73" hidden="1">
      <c r="A1960" s="103" t="s">
        <v>3998</v>
      </c>
      <c r="B1960" s="102">
        <v>45728</v>
      </c>
      <c r="C1960" s="104">
        <f>_xlfn.ISOWEEKNUM(Tabella2[[#This Row],[Date]])</f>
        <v>11</v>
      </c>
      <c r="D1960" s="104" t="s">
        <v>478</v>
      </c>
      <c r="E1960" s="104" t="s">
        <v>284</v>
      </c>
      <c r="F1960" s="104">
        <v>65</v>
      </c>
      <c r="G1960" s="104" t="s">
        <v>257</v>
      </c>
      <c r="H1960" s="105">
        <v>1</v>
      </c>
      <c r="I1960" s="104"/>
      <c r="J1960" s="104" t="s">
        <v>258</v>
      </c>
      <c r="K1960" s="104" t="s">
        <v>75</v>
      </c>
      <c r="L1960" s="104" t="s">
        <v>259</v>
      </c>
      <c r="M1960" s="104" t="s">
        <v>276</v>
      </c>
      <c r="N1960" s="104"/>
      <c r="O1960" s="106"/>
      <c r="P1960" s="111" t="s">
        <v>2932</v>
      </c>
      <c r="Q1960" s="153" t="s">
        <v>525</v>
      </c>
      <c r="R1960" s="153" t="s">
        <v>262</v>
      </c>
      <c r="S1960" s="153">
        <v>4.1666666666666657E-2</v>
      </c>
      <c r="T1960" s="153" t="s">
        <v>525</v>
      </c>
      <c r="U1960" s="153" t="s">
        <v>262</v>
      </c>
      <c r="V1960" s="153">
        <f>IF(ISBLANK(T1960),"",Tabella2[[#This Row],[ACT STOP]]-Tabella2[[#This Row],[ACT START]])</f>
        <v>4.166666666666663E-2</v>
      </c>
      <c r="W1960" s="104" t="s">
        <v>92</v>
      </c>
      <c r="X1960" s="104" t="s">
        <v>91</v>
      </c>
      <c r="Y1960" s="110"/>
      <c r="Z1960" s="106"/>
      <c r="AA1960" s="104"/>
      <c r="AB1960" s="107"/>
      <c r="AC1960" s="72">
        <v>1</v>
      </c>
      <c r="AH1960" s="70"/>
      <c r="AI1960" s="70"/>
      <c r="AJ1960">
        <v>0</v>
      </c>
      <c r="AL1960" s="70"/>
      <c r="BM1960" s="135" t="s">
        <v>525</v>
      </c>
      <c r="BN1960" s="136" t="s">
        <v>262</v>
      </c>
      <c r="BO1960" s="101"/>
      <c r="BR1960" s="109" t="str">
        <f t="shared" si="30"/>
        <v>SH-25-1949</v>
      </c>
      <c r="BS1960" s="109" t="s">
        <v>332</v>
      </c>
      <c r="BT1960" t="s">
        <v>92</v>
      </c>
      <c r="BU1960" t="s">
        <v>3999</v>
      </c>
    </row>
    <row r="1961" spans="1:73" hidden="1">
      <c r="A1961" s="103" t="s">
        <v>4000</v>
      </c>
      <c r="B1961" s="102">
        <v>45728</v>
      </c>
      <c r="C1961" s="104">
        <f>_xlfn.ISOWEEKNUM(Tabella2[[#This Row],[Date]])</f>
        <v>11</v>
      </c>
      <c r="D1961" s="104" t="s">
        <v>404</v>
      </c>
      <c r="E1961" s="104" t="s">
        <v>284</v>
      </c>
      <c r="F1961" s="104">
        <v>41</v>
      </c>
      <c r="G1961" s="104" t="s">
        <v>284</v>
      </c>
      <c r="H1961" s="105">
        <v>9</v>
      </c>
      <c r="I1961" s="104"/>
      <c r="J1961" s="104" t="s">
        <v>258</v>
      </c>
      <c r="K1961" s="104" t="s">
        <v>79</v>
      </c>
      <c r="L1961" s="104" t="s">
        <v>299</v>
      </c>
      <c r="M1961" s="104" t="s">
        <v>328</v>
      </c>
      <c r="N1961" s="104"/>
      <c r="O1961" s="106" t="str">
        <f>A1962</f>
        <v>14364</v>
      </c>
      <c r="P1961" s="111" t="s">
        <v>2517</v>
      </c>
      <c r="Q1961" s="153" t="s">
        <v>498</v>
      </c>
      <c r="R1961" s="153" t="s">
        <v>499</v>
      </c>
      <c r="S1961" s="153">
        <v>4.1666666666666657E-2</v>
      </c>
      <c r="T1961" s="153">
        <v>0.41666666666666669</v>
      </c>
      <c r="U1961" s="153">
        <v>0.4513888888888889</v>
      </c>
      <c r="V1961" s="153">
        <f>IF(ISBLANK(T1961),"",Tabella2[[#This Row],[ACT STOP]]-Tabella2[[#This Row],[ACT START]])</f>
        <v>3.472222222222221E-2</v>
      </c>
      <c r="W1961" s="104" t="s">
        <v>92</v>
      </c>
      <c r="X1961" s="104" t="s">
        <v>91</v>
      </c>
      <c r="Y1961" s="110"/>
      <c r="Z1961" s="106"/>
      <c r="AA1961" s="104"/>
      <c r="AB1961" s="107"/>
      <c r="AC1961" s="72">
        <v>1</v>
      </c>
      <c r="AH1961" s="70"/>
      <c r="AI1961" s="70"/>
      <c r="AJ1961">
        <v>0</v>
      </c>
      <c r="AL1961" s="70"/>
      <c r="BM1961" s="135">
        <v>0.41666666666666669</v>
      </c>
      <c r="BN1961" s="136">
        <v>0.4513888888888889</v>
      </c>
      <c r="BO1961" s="101"/>
      <c r="BR1961" s="109" t="str">
        <f t="shared" si="30"/>
        <v>SH-25-1950</v>
      </c>
      <c r="BS1961" s="109" t="s">
        <v>339</v>
      </c>
      <c r="BT1961" t="s">
        <v>92</v>
      </c>
      <c r="BU1961" t="s">
        <v>4001</v>
      </c>
    </row>
    <row r="1962" spans="1:73" hidden="1">
      <c r="A1962" s="103" t="s">
        <v>4002</v>
      </c>
      <c r="B1962" s="102">
        <v>45728</v>
      </c>
      <c r="C1962" s="104">
        <f>_xlfn.ISOWEEKNUM(Tabella2[[#This Row],[Date]])</f>
        <v>11</v>
      </c>
      <c r="D1962" s="104" t="s">
        <v>409</v>
      </c>
      <c r="E1962" s="104" t="s">
        <v>284</v>
      </c>
      <c r="F1962" s="104">
        <v>42</v>
      </c>
      <c r="G1962" s="104" t="s">
        <v>284</v>
      </c>
      <c r="H1962" s="105">
        <v>22</v>
      </c>
      <c r="I1962" s="104"/>
      <c r="J1962" s="104" t="s">
        <v>258</v>
      </c>
      <c r="K1962" s="104" t="s">
        <v>78</v>
      </c>
      <c r="L1962" s="104" t="s">
        <v>299</v>
      </c>
      <c r="M1962" s="104" t="s">
        <v>328</v>
      </c>
      <c r="N1962" s="104"/>
      <c r="O1962" s="106" t="str">
        <f>A1961</f>
        <v>14363</v>
      </c>
      <c r="P1962" s="111" t="s">
        <v>2517</v>
      </c>
      <c r="Q1962" s="153">
        <v>0.41666666666666669</v>
      </c>
      <c r="R1962" s="153">
        <v>0.45833333333333331</v>
      </c>
      <c r="S1962" s="153">
        <v>4.1666666666666657E-2</v>
      </c>
      <c r="T1962" s="153">
        <v>0.41666666666666669</v>
      </c>
      <c r="U1962" s="153">
        <v>0.4513888888888889</v>
      </c>
      <c r="V1962" s="153">
        <f>IF(ISBLANK(T1962),"",Tabella2[[#This Row],[ACT STOP]]-Tabella2[[#This Row],[ACT START]])</f>
        <v>3.472222222222221E-2</v>
      </c>
      <c r="W1962" s="104" t="s">
        <v>92</v>
      </c>
      <c r="X1962" s="104" t="s">
        <v>91</v>
      </c>
      <c r="Y1962" s="110"/>
      <c r="Z1962" s="106"/>
      <c r="AA1962" s="104"/>
      <c r="AB1962" s="107"/>
      <c r="AC1962" s="72">
        <v>1</v>
      </c>
      <c r="AH1962" s="70"/>
      <c r="AI1962" s="70"/>
      <c r="AJ1962">
        <v>0</v>
      </c>
      <c r="AL1962" s="70"/>
      <c r="BM1962" s="135">
        <v>0.41666666666666669</v>
      </c>
      <c r="BN1962" s="136">
        <v>0.4513888888888889</v>
      </c>
      <c r="BO1962" s="101"/>
      <c r="BR1962" s="109" t="str">
        <f t="shared" si="30"/>
        <v>SH-25-1951</v>
      </c>
      <c r="BS1962" s="109" t="s">
        <v>295</v>
      </c>
      <c r="BT1962" t="s">
        <v>92</v>
      </c>
      <c r="BU1962" t="s">
        <v>4003</v>
      </c>
    </row>
    <row r="1963" spans="1:73" hidden="1">
      <c r="A1963" s="103" t="s">
        <v>4004</v>
      </c>
      <c r="B1963" s="102">
        <v>45728</v>
      </c>
      <c r="C1963" s="104">
        <f>_xlfn.ISOWEEKNUM(Tabella2[[#This Row],[Date]])</f>
        <v>11</v>
      </c>
      <c r="D1963" s="104" t="s">
        <v>523</v>
      </c>
      <c r="E1963" s="104" t="s">
        <v>284</v>
      </c>
      <c r="F1963" s="104">
        <v>62</v>
      </c>
      <c r="G1963" s="104" t="s">
        <v>257</v>
      </c>
      <c r="H1963" s="105">
        <v>13</v>
      </c>
      <c r="I1963" s="104"/>
      <c r="J1963" s="104" t="s">
        <v>258</v>
      </c>
      <c r="K1963" s="104" t="s">
        <v>83</v>
      </c>
      <c r="L1963" s="104" t="s">
        <v>299</v>
      </c>
      <c r="M1963" s="104" t="s">
        <v>361</v>
      </c>
      <c r="N1963" s="104"/>
      <c r="O1963" s="106" t="str">
        <f>A463</f>
        <v>12865</v>
      </c>
      <c r="P1963" s="111" t="s">
        <v>362</v>
      </c>
      <c r="Q1963" s="153" t="s">
        <v>498</v>
      </c>
      <c r="R1963" s="153" t="s">
        <v>499</v>
      </c>
      <c r="S1963" s="153">
        <v>4.1666666666666657E-2</v>
      </c>
      <c r="T1963" s="153" t="s">
        <v>498</v>
      </c>
      <c r="U1963" s="153" t="s">
        <v>499</v>
      </c>
      <c r="V1963" s="153">
        <f>IF(ISBLANK(T1963),"",Tabella2[[#This Row],[ACT STOP]]-Tabella2[[#This Row],[ACT START]])</f>
        <v>4.166666666666663E-2</v>
      </c>
      <c r="W1963" s="104" t="s">
        <v>92</v>
      </c>
      <c r="X1963" s="104" t="s">
        <v>91</v>
      </c>
      <c r="Y1963" s="110"/>
      <c r="Z1963" s="106"/>
      <c r="AA1963" s="104"/>
      <c r="AB1963" s="107"/>
      <c r="AC1963" s="72">
        <v>1</v>
      </c>
      <c r="AH1963" s="70"/>
      <c r="AI1963" s="70"/>
      <c r="AJ1963">
        <v>0</v>
      </c>
      <c r="AL1963" s="70"/>
      <c r="BM1963" s="135" t="s">
        <v>498</v>
      </c>
      <c r="BN1963" s="136" t="s">
        <v>499</v>
      </c>
      <c r="BO1963" s="101"/>
      <c r="BR1963" s="109" t="str">
        <f t="shared" si="30"/>
        <v>SH-25-1952</v>
      </c>
      <c r="BS1963" s="109" t="s">
        <v>427</v>
      </c>
      <c r="BT1963" t="s">
        <v>92</v>
      </c>
      <c r="BU1963" t="s">
        <v>4005</v>
      </c>
    </row>
    <row r="1964" spans="1:73" hidden="1">
      <c r="A1964" s="103" t="s">
        <v>4006</v>
      </c>
      <c r="B1964" s="102">
        <v>45728</v>
      </c>
      <c r="C1964" s="104">
        <f>_xlfn.ISOWEEKNUM(Tabella2[[#This Row],[Date]])</f>
        <v>11</v>
      </c>
      <c r="D1964" s="104" t="s">
        <v>509</v>
      </c>
      <c r="E1964" s="104" t="s">
        <v>284</v>
      </c>
      <c r="F1964" s="104">
        <v>71</v>
      </c>
      <c r="G1964" s="104" t="s">
        <v>257</v>
      </c>
      <c r="H1964" s="105">
        <v>30</v>
      </c>
      <c r="I1964" s="104"/>
      <c r="J1964" s="104" t="s">
        <v>258</v>
      </c>
      <c r="K1964" s="104" t="s">
        <v>81</v>
      </c>
      <c r="L1964" s="104" t="s">
        <v>259</v>
      </c>
      <c r="M1964" s="104" t="s">
        <v>276</v>
      </c>
      <c r="N1964" s="104"/>
      <c r="O1964" s="106"/>
      <c r="P1964" s="111" t="s">
        <v>322</v>
      </c>
      <c r="Q1964" s="153" t="s">
        <v>498</v>
      </c>
      <c r="R1964" s="153" t="s">
        <v>499</v>
      </c>
      <c r="S1964" s="153">
        <v>4.1666666666666657E-2</v>
      </c>
      <c r="T1964" s="153" t="s">
        <v>498</v>
      </c>
      <c r="U1964" s="153" t="s">
        <v>499</v>
      </c>
      <c r="V1964" s="153">
        <f>IF(ISBLANK(T1964),"",Tabella2[[#This Row],[ACT STOP]]-Tabella2[[#This Row],[ACT START]])</f>
        <v>4.166666666666663E-2</v>
      </c>
      <c r="W1964" s="104" t="s">
        <v>92</v>
      </c>
      <c r="X1964" s="104" t="s">
        <v>91</v>
      </c>
      <c r="Y1964" s="110"/>
      <c r="Z1964" s="106"/>
      <c r="AA1964" s="104"/>
      <c r="AB1964" s="107"/>
      <c r="AC1964" s="72">
        <v>1</v>
      </c>
      <c r="AH1964" s="70"/>
      <c r="AI1964" s="70"/>
      <c r="AJ1964">
        <v>0</v>
      </c>
      <c r="AL1964" s="70"/>
      <c r="BM1964" s="135" t="s">
        <v>498</v>
      </c>
      <c r="BN1964" s="136" t="s">
        <v>499</v>
      </c>
      <c r="BO1964" s="101"/>
      <c r="BR1964" s="109" t="str">
        <f t="shared" si="30"/>
        <v>SH-25-1953</v>
      </c>
      <c r="BS1964" s="109" t="s">
        <v>279</v>
      </c>
      <c r="BT1964" t="s">
        <v>92</v>
      </c>
      <c r="BU1964" t="s">
        <v>4007</v>
      </c>
    </row>
    <row r="1965" spans="1:73" hidden="1">
      <c r="A1965" s="103" t="s">
        <v>4008</v>
      </c>
      <c r="B1965" s="102">
        <v>45728</v>
      </c>
      <c r="C1965" s="104">
        <f>_xlfn.ISOWEEKNUM(Tabella2[[#This Row],[Date]])</f>
        <v>11</v>
      </c>
      <c r="D1965" s="104" t="s">
        <v>275</v>
      </c>
      <c r="E1965" s="104" t="s">
        <v>256</v>
      </c>
      <c r="F1965" s="104">
        <v>61</v>
      </c>
      <c r="G1965" s="104" t="s">
        <v>257</v>
      </c>
      <c r="H1965" s="105">
        <v>31</v>
      </c>
      <c r="I1965" s="104" t="s">
        <v>258</v>
      </c>
      <c r="J1965" s="104"/>
      <c r="K1965" s="104" t="s">
        <v>77</v>
      </c>
      <c r="L1965" s="104" t="s">
        <v>259</v>
      </c>
      <c r="M1965" s="104" t="s">
        <v>276</v>
      </c>
      <c r="N1965" s="104"/>
      <c r="O1965" s="106"/>
      <c r="P1965" s="111" t="s">
        <v>1898</v>
      </c>
      <c r="Q1965" s="153" t="s">
        <v>498</v>
      </c>
      <c r="R1965" s="153" t="s">
        <v>499</v>
      </c>
      <c r="S1965" s="153">
        <v>4.1666666666666657E-2</v>
      </c>
      <c r="T1965" s="153" t="s">
        <v>498</v>
      </c>
      <c r="U1965" s="153" t="s">
        <v>499</v>
      </c>
      <c r="V1965" s="153">
        <f>IF(ISBLANK(T1965),"",Tabella2[[#This Row],[ACT STOP]]-Tabella2[[#This Row],[ACT START]])</f>
        <v>4.166666666666663E-2</v>
      </c>
      <c r="W1965" s="104" t="s">
        <v>92</v>
      </c>
      <c r="X1965" s="104" t="s">
        <v>91</v>
      </c>
      <c r="Y1965" s="110" t="s">
        <v>4009</v>
      </c>
      <c r="Z1965" s="106"/>
      <c r="AA1965" s="104"/>
      <c r="AB1965" s="107"/>
      <c r="AC1965" s="72">
        <v>1</v>
      </c>
      <c r="AH1965" s="70"/>
      <c r="AI1965" s="70"/>
      <c r="AJ1965">
        <v>0</v>
      </c>
      <c r="AL1965" s="70"/>
      <c r="BM1965" s="135" t="s">
        <v>498</v>
      </c>
      <c r="BN1965" s="136" t="s">
        <v>499</v>
      </c>
      <c r="BO1965" s="101"/>
      <c r="BR1965" s="109" t="str">
        <f t="shared" si="30"/>
        <v>SH-25-1954</v>
      </c>
      <c r="BS1965" s="109" t="s">
        <v>345</v>
      </c>
      <c r="BT1965" t="s">
        <v>92</v>
      </c>
      <c r="BU1965" t="s">
        <v>4010</v>
      </c>
    </row>
    <row r="1966" spans="1:73" hidden="1">
      <c r="A1966" s="103" t="s">
        <v>4011</v>
      </c>
      <c r="B1966" s="102">
        <v>45728</v>
      </c>
      <c r="C1966" s="104">
        <f>_xlfn.ISOWEEKNUM(Tabella2[[#This Row],[Date]])</f>
        <v>11</v>
      </c>
      <c r="D1966" s="104" t="s">
        <v>321</v>
      </c>
      <c r="E1966" s="104" t="s">
        <v>284</v>
      </c>
      <c r="F1966" s="104">
        <v>52</v>
      </c>
      <c r="G1966" s="104" t="s">
        <v>257</v>
      </c>
      <c r="H1966" s="105">
        <v>12</v>
      </c>
      <c r="I1966" s="104"/>
      <c r="J1966" s="104" t="s">
        <v>258</v>
      </c>
      <c r="K1966" s="104" t="s">
        <v>83</v>
      </c>
      <c r="L1966" s="104" t="s">
        <v>299</v>
      </c>
      <c r="M1966" s="104" t="s">
        <v>328</v>
      </c>
      <c r="N1966" s="104"/>
      <c r="O1966" s="106" t="str">
        <f>A1967</f>
        <v>14369</v>
      </c>
      <c r="P1966" s="111" t="s">
        <v>4012</v>
      </c>
      <c r="Q1966" s="153" t="s">
        <v>504</v>
      </c>
      <c r="R1966" s="153" t="s">
        <v>271</v>
      </c>
      <c r="S1966" s="153">
        <v>4.1666666666666657E-2</v>
      </c>
      <c r="T1966" s="153" t="s">
        <v>504</v>
      </c>
      <c r="U1966" s="153" t="s">
        <v>271</v>
      </c>
      <c r="V1966" s="153">
        <f>IF(ISBLANK(T1966),"",Tabella2[[#This Row],[ACT STOP]]-Tabella2[[#This Row],[ACT START]])</f>
        <v>4.1666666666666685E-2</v>
      </c>
      <c r="W1966" s="104" t="s">
        <v>92</v>
      </c>
      <c r="X1966" s="104" t="s">
        <v>91</v>
      </c>
      <c r="Y1966" s="110" t="s">
        <v>4013</v>
      </c>
      <c r="Z1966" s="106"/>
      <c r="AA1966" s="104"/>
      <c r="AB1966" s="107"/>
      <c r="AC1966" s="72">
        <v>1</v>
      </c>
      <c r="AH1966" s="70"/>
      <c r="AI1966" s="70"/>
      <c r="AJ1966">
        <v>0</v>
      </c>
      <c r="AL1966" s="70"/>
      <c r="BL1966" t="s">
        <v>4014</v>
      </c>
      <c r="BM1966" s="135" t="s">
        <v>504</v>
      </c>
      <c r="BN1966" s="136" t="s">
        <v>271</v>
      </c>
      <c r="BO1966" s="101"/>
      <c r="BR1966" s="109" t="str">
        <f t="shared" si="30"/>
        <v>SH-25-1955</v>
      </c>
      <c r="BS1966" s="109" t="s">
        <v>266</v>
      </c>
      <c r="BT1966" t="s">
        <v>92</v>
      </c>
      <c r="BU1966" t="s">
        <v>4015</v>
      </c>
    </row>
    <row r="1967" spans="1:73" hidden="1">
      <c r="A1967" s="103" t="s">
        <v>4016</v>
      </c>
      <c r="B1967" s="102">
        <v>45728</v>
      </c>
      <c r="C1967" s="104">
        <f>_xlfn.ISOWEEKNUM(Tabella2[[#This Row],[Date]])</f>
        <v>11</v>
      </c>
      <c r="D1967" s="104" t="s">
        <v>321</v>
      </c>
      <c r="E1967" s="104" t="s">
        <v>284</v>
      </c>
      <c r="F1967" s="104">
        <v>51</v>
      </c>
      <c r="G1967" s="104" t="s">
        <v>257</v>
      </c>
      <c r="H1967" s="105">
        <v>10</v>
      </c>
      <c r="I1967" s="104"/>
      <c r="J1967" s="104" t="s">
        <v>258</v>
      </c>
      <c r="K1967" s="104" t="s">
        <v>80</v>
      </c>
      <c r="L1967" s="104" t="s">
        <v>299</v>
      </c>
      <c r="M1967" s="104" t="s">
        <v>328</v>
      </c>
      <c r="N1967" s="104"/>
      <c r="O1967" s="106" t="str">
        <f>A1966</f>
        <v>14368</v>
      </c>
      <c r="P1967" s="111" t="s">
        <v>4012</v>
      </c>
      <c r="Q1967" s="153">
        <v>0.47916666666666669</v>
      </c>
      <c r="R1967" s="153">
        <v>0.52083333333333337</v>
      </c>
      <c r="S1967" s="153">
        <v>4.1666666666666657E-2</v>
      </c>
      <c r="T1967" s="153">
        <v>0.47916666666666669</v>
      </c>
      <c r="U1967" s="153">
        <v>0.52083333333333337</v>
      </c>
      <c r="V1967" s="153">
        <f>IF(ISBLANK(T1967),"",Tabella2[[#This Row],[ACT STOP]]-Tabella2[[#This Row],[ACT START]])</f>
        <v>4.1666666666666685E-2</v>
      </c>
      <c r="W1967" s="104" t="s">
        <v>92</v>
      </c>
      <c r="X1967" s="104" t="s">
        <v>91</v>
      </c>
      <c r="Y1967" s="110"/>
      <c r="Z1967" s="106"/>
      <c r="AA1967" s="104"/>
      <c r="AB1967" s="107"/>
      <c r="AC1967" s="72">
        <v>1</v>
      </c>
      <c r="AH1967" s="70"/>
      <c r="AI1967" s="70"/>
      <c r="AJ1967">
        <v>0</v>
      </c>
      <c r="AL1967" s="70"/>
      <c r="BM1967" s="135">
        <v>0.47916666666666669</v>
      </c>
      <c r="BN1967" s="136">
        <v>0.52083333333333337</v>
      </c>
      <c r="BO1967" s="101"/>
      <c r="BR1967" s="109" t="str">
        <f t="shared" si="30"/>
        <v>SH-25-1956</v>
      </c>
      <c r="BS1967" s="109" t="s">
        <v>552</v>
      </c>
      <c r="BT1967" t="s">
        <v>92</v>
      </c>
      <c r="BU1967" t="s">
        <v>4017</v>
      </c>
    </row>
    <row r="1968" spans="1:73" hidden="1">
      <c r="A1968" s="103" t="s">
        <v>4018</v>
      </c>
      <c r="B1968" s="102">
        <v>45728</v>
      </c>
      <c r="C1968" s="104">
        <f>_xlfn.ISOWEEKNUM(Tabella2[[#This Row],[Date]])</f>
        <v>11</v>
      </c>
      <c r="D1968" s="104" t="s">
        <v>455</v>
      </c>
      <c r="E1968" s="104" t="s">
        <v>284</v>
      </c>
      <c r="F1968" s="104">
        <v>38</v>
      </c>
      <c r="G1968" s="104" t="s">
        <v>257</v>
      </c>
      <c r="H1968" s="105">
        <v>14</v>
      </c>
      <c r="I1968" s="104"/>
      <c r="J1968" s="104" t="s">
        <v>258</v>
      </c>
      <c r="K1968" s="104" t="s">
        <v>81</v>
      </c>
      <c r="L1968" s="104" t="s">
        <v>259</v>
      </c>
      <c r="M1968" s="104" t="s">
        <v>269</v>
      </c>
      <c r="N1968" s="104"/>
      <c r="O1968" s="106"/>
      <c r="P1968" s="111" t="s">
        <v>270</v>
      </c>
      <c r="Q1968" s="153" t="s">
        <v>504</v>
      </c>
      <c r="R1968" s="153" t="s">
        <v>271</v>
      </c>
      <c r="S1968" s="153">
        <v>4.1666666666666657E-2</v>
      </c>
      <c r="T1968" s="153" t="s">
        <v>504</v>
      </c>
      <c r="U1968" s="153" t="s">
        <v>271</v>
      </c>
      <c r="V1968" s="153">
        <f>IF(ISBLANK(T1968),"",Tabella2[[#This Row],[ACT STOP]]-Tabella2[[#This Row],[ACT START]])</f>
        <v>4.1666666666666685E-2</v>
      </c>
      <c r="W1968" s="104" t="s">
        <v>92</v>
      </c>
      <c r="X1968" s="104" t="s">
        <v>91</v>
      </c>
      <c r="Y1968" s="110"/>
      <c r="Z1968" s="106"/>
      <c r="AA1968" s="104"/>
      <c r="AB1968" s="107"/>
      <c r="AC1968" s="72">
        <v>1</v>
      </c>
      <c r="AH1968" s="70"/>
      <c r="AI1968" s="70"/>
      <c r="AJ1968">
        <v>0</v>
      </c>
      <c r="AL1968" s="70"/>
      <c r="BM1968" s="135" t="s">
        <v>504</v>
      </c>
      <c r="BN1968" s="136" t="s">
        <v>271</v>
      </c>
      <c r="BO1968" s="101"/>
      <c r="BR1968" s="109" t="str">
        <f t="shared" si="30"/>
        <v>SH-25-1957</v>
      </c>
      <c r="BS1968" s="109" t="s">
        <v>372</v>
      </c>
      <c r="BT1968" t="s">
        <v>92</v>
      </c>
      <c r="BU1968" t="s">
        <v>4019</v>
      </c>
    </row>
    <row r="1969" spans="1:73" hidden="1">
      <c r="A1969" s="103" t="s">
        <v>4020</v>
      </c>
      <c r="B1969" s="102">
        <v>45728</v>
      </c>
      <c r="C1969" s="104">
        <f>_xlfn.ISOWEEKNUM(Tabella2[[#This Row],[Date]])</f>
        <v>11</v>
      </c>
      <c r="D1969" s="104" t="s">
        <v>523</v>
      </c>
      <c r="E1969" s="104" t="s">
        <v>284</v>
      </c>
      <c r="F1969" s="104">
        <v>63</v>
      </c>
      <c r="G1969" s="104" t="s">
        <v>257</v>
      </c>
      <c r="H1969" s="105">
        <v>32</v>
      </c>
      <c r="I1969" s="104"/>
      <c r="J1969" s="104" t="s">
        <v>258</v>
      </c>
      <c r="K1969" s="104" t="s">
        <v>75</v>
      </c>
      <c r="L1969" s="104" t="s">
        <v>259</v>
      </c>
      <c r="M1969" s="104" t="s">
        <v>328</v>
      </c>
      <c r="N1969" s="104"/>
      <c r="O1969" s="106"/>
      <c r="P1969" s="111" t="s">
        <v>3752</v>
      </c>
      <c r="Q1969" s="153" t="s">
        <v>504</v>
      </c>
      <c r="R1969" s="153" t="s">
        <v>271</v>
      </c>
      <c r="S1969" s="153">
        <v>4.1666666666666657E-2</v>
      </c>
      <c r="T1969" s="153" t="s">
        <v>504</v>
      </c>
      <c r="U1969" s="153" t="s">
        <v>271</v>
      </c>
      <c r="V1969" s="153">
        <f>IF(ISBLANK(T1969),"",Tabella2[[#This Row],[ACT STOP]]-Tabella2[[#This Row],[ACT START]])</f>
        <v>4.1666666666666685E-2</v>
      </c>
      <c r="W1969" s="104" t="s">
        <v>92</v>
      </c>
      <c r="X1969" s="104" t="s">
        <v>91</v>
      </c>
      <c r="Y1969" s="110" t="s">
        <v>4021</v>
      </c>
      <c r="Z1969" s="106"/>
      <c r="AA1969" s="104"/>
      <c r="AB1969" s="107"/>
      <c r="AC1969" s="72">
        <v>1</v>
      </c>
      <c r="AH1969" s="70"/>
      <c r="AI1969" s="70"/>
      <c r="AJ1969">
        <v>0</v>
      </c>
      <c r="AL1969" s="70"/>
      <c r="BM1969" s="135" t="s">
        <v>504</v>
      </c>
      <c r="BN1969" s="136" t="s">
        <v>271</v>
      </c>
      <c r="BO1969" s="101"/>
      <c r="BR1969" s="109" t="str">
        <f t="shared" si="30"/>
        <v>SH-25-1958</v>
      </c>
      <c r="BS1969" s="109" t="s">
        <v>356</v>
      </c>
      <c r="BT1969" t="s">
        <v>92</v>
      </c>
      <c r="BU1969" t="s">
        <v>4022</v>
      </c>
    </row>
    <row r="1970" spans="1:73" hidden="1">
      <c r="A1970" s="103" t="s">
        <v>4023</v>
      </c>
      <c r="B1970" s="102">
        <v>45728</v>
      </c>
      <c r="C1970" s="104">
        <f>_xlfn.ISOWEEKNUM(Tabella2[[#This Row],[Date]])</f>
        <v>11</v>
      </c>
      <c r="D1970" s="104" t="s">
        <v>326</v>
      </c>
      <c r="E1970" s="104" t="s">
        <v>327</v>
      </c>
      <c r="F1970" s="104">
        <v>69</v>
      </c>
      <c r="G1970" s="104" t="s">
        <v>284</v>
      </c>
      <c r="H1970" s="105">
        <v>9</v>
      </c>
      <c r="I1970" s="104" t="s">
        <v>258</v>
      </c>
      <c r="J1970" s="104"/>
      <c r="K1970" s="104" t="s">
        <v>79</v>
      </c>
      <c r="L1970" s="104" t="s">
        <v>299</v>
      </c>
      <c r="M1970" s="104" t="s">
        <v>386</v>
      </c>
      <c r="N1970" s="104"/>
      <c r="O1970" s="106" t="str">
        <f>A465</f>
        <v>12867</v>
      </c>
      <c r="P1970" s="111" t="s">
        <v>3963</v>
      </c>
      <c r="Q1970" s="153" t="s">
        <v>549</v>
      </c>
      <c r="R1970" s="153" t="s">
        <v>550</v>
      </c>
      <c r="S1970" s="153">
        <v>4.1666666666666657E-2</v>
      </c>
      <c r="T1970" s="153">
        <v>0.54166666666666663</v>
      </c>
      <c r="U1970" s="153">
        <v>0.58333333333333337</v>
      </c>
      <c r="V1970" s="153">
        <f>IF(ISBLANK(T1970),"",Tabella2[[#This Row],[ACT STOP]]-Tabella2[[#This Row],[ACT START]])</f>
        <v>4.1666666666666741E-2</v>
      </c>
      <c r="W1970" s="104" t="s">
        <v>92</v>
      </c>
      <c r="X1970" s="104" t="s">
        <v>91</v>
      </c>
      <c r="Y1970" s="110"/>
      <c r="Z1970" s="106"/>
      <c r="AA1970" s="104"/>
      <c r="AB1970" s="107"/>
      <c r="AC1970" s="72">
        <v>1</v>
      </c>
      <c r="AH1970" s="70"/>
      <c r="AI1970" s="70"/>
      <c r="AJ1970">
        <v>0</v>
      </c>
      <c r="AL1970" s="70"/>
      <c r="BM1970" s="135">
        <v>0.54166666666666663</v>
      </c>
      <c r="BN1970" s="136">
        <v>0.58333333333333337</v>
      </c>
      <c r="BO1970" s="101"/>
      <c r="BR1970" s="109" t="str">
        <f t="shared" si="30"/>
        <v>SH-25-1959</v>
      </c>
      <c r="BS1970" s="109" t="s">
        <v>339</v>
      </c>
      <c r="BT1970" t="s">
        <v>92</v>
      </c>
      <c r="BU1970" t="s">
        <v>4024</v>
      </c>
    </row>
    <row r="1971" spans="1:73" hidden="1">
      <c r="A1971" s="103" t="s">
        <v>4025</v>
      </c>
      <c r="B1971" s="102">
        <v>45728</v>
      </c>
      <c r="C1971" s="104">
        <f>_xlfn.ISOWEEKNUM(Tabella2[[#This Row],[Date]])</f>
        <v>11</v>
      </c>
      <c r="D1971" s="104" t="s">
        <v>326</v>
      </c>
      <c r="E1971" s="104" t="s">
        <v>327</v>
      </c>
      <c r="F1971" s="104">
        <v>67</v>
      </c>
      <c r="G1971" s="104" t="s">
        <v>284</v>
      </c>
      <c r="H1971" s="105">
        <v>22</v>
      </c>
      <c r="I1971" s="104" t="s">
        <v>258</v>
      </c>
      <c r="J1971" s="104"/>
      <c r="K1971" s="104" t="s">
        <v>83</v>
      </c>
      <c r="L1971" s="104" t="s">
        <v>299</v>
      </c>
      <c r="M1971" s="104" t="s">
        <v>386</v>
      </c>
      <c r="N1971" s="104"/>
      <c r="O1971" s="106" t="str">
        <f>A466</f>
        <v>12868</v>
      </c>
      <c r="P1971" s="111" t="s">
        <v>3963</v>
      </c>
      <c r="Q1971" s="153" t="s">
        <v>549</v>
      </c>
      <c r="R1971" s="153" t="s">
        <v>550</v>
      </c>
      <c r="S1971" s="153">
        <v>4.1666666666666657E-2</v>
      </c>
      <c r="T1971" s="153" t="s">
        <v>549</v>
      </c>
      <c r="U1971" s="153" t="s">
        <v>550</v>
      </c>
      <c r="V1971" s="153">
        <f>IF(ISBLANK(T1971),"",Tabella2[[#This Row],[ACT STOP]]-Tabella2[[#This Row],[ACT START]])</f>
        <v>4.1666666666666741E-2</v>
      </c>
      <c r="W1971" s="104" t="s">
        <v>92</v>
      </c>
      <c r="X1971" s="104" t="s">
        <v>91</v>
      </c>
      <c r="Y1971" s="110"/>
      <c r="Z1971" s="106"/>
      <c r="AA1971" s="104"/>
      <c r="AB1971" s="107"/>
      <c r="AC1971" s="72">
        <v>1</v>
      </c>
      <c r="AH1971" s="70"/>
      <c r="AI1971" s="70"/>
      <c r="AJ1971">
        <v>0</v>
      </c>
      <c r="AL1971" s="70"/>
      <c r="BM1971" s="135" t="s">
        <v>549</v>
      </c>
      <c r="BN1971" s="136" t="s">
        <v>550</v>
      </c>
      <c r="BO1971" s="101"/>
      <c r="BR1971" s="109" t="str">
        <f t="shared" si="30"/>
        <v>SH-25-1960</v>
      </c>
      <c r="BS1971" s="109" t="s">
        <v>295</v>
      </c>
      <c r="BT1971" t="s">
        <v>92</v>
      </c>
      <c r="BU1971" t="s">
        <v>4026</v>
      </c>
    </row>
    <row r="1972" spans="1:73" hidden="1">
      <c r="A1972" s="103" t="s">
        <v>4027</v>
      </c>
      <c r="B1972" s="102">
        <v>45728</v>
      </c>
      <c r="C1972" s="104">
        <f>_xlfn.ISOWEEKNUM(Tabella2[[#This Row],[Date]])</f>
        <v>11</v>
      </c>
      <c r="D1972" s="104" t="s">
        <v>455</v>
      </c>
      <c r="E1972" s="104" t="s">
        <v>284</v>
      </c>
      <c r="F1972" s="104">
        <v>37</v>
      </c>
      <c r="G1972" s="104" t="s">
        <v>257</v>
      </c>
      <c r="H1972" s="105">
        <v>17</v>
      </c>
      <c r="I1972" s="104"/>
      <c r="J1972" s="104" t="s">
        <v>258</v>
      </c>
      <c r="K1972" s="104" t="s">
        <v>81</v>
      </c>
      <c r="L1972" s="104" t="s">
        <v>259</v>
      </c>
      <c r="M1972" s="104" t="s">
        <v>269</v>
      </c>
      <c r="N1972" s="104"/>
      <c r="O1972" s="106"/>
      <c r="P1972" s="111" t="s">
        <v>270</v>
      </c>
      <c r="Q1972" s="153" t="s">
        <v>549</v>
      </c>
      <c r="R1972" s="153" t="s">
        <v>550</v>
      </c>
      <c r="S1972" s="153">
        <v>4.1666666666666657E-2</v>
      </c>
      <c r="T1972" s="153" t="s">
        <v>549</v>
      </c>
      <c r="U1972" s="153" t="s">
        <v>550</v>
      </c>
      <c r="V1972" s="153">
        <f>IF(ISBLANK(T1972),"",Tabella2[[#This Row],[ACT STOP]]-Tabella2[[#This Row],[ACT START]])</f>
        <v>4.1666666666666741E-2</v>
      </c>
      <c r="W1972" s="104" t="s">
        <v>92</v>
      </c>
      <c r="X1972" s="104" t="s">
        <v>91</v>
      </c>
      <c r="Y1972" s="110"/>
      <c r="Z1972" s="106"/>
      <c r="AA1972" s="104"/>
      <c r="AB1972" s="107"/>
      <c r="AC1972" s="72">
        <v>1</v>
      </c>
      <c r="AH1972" s="70"/>
      <c r="AI1972" s="70"/>
      <c r="AJ1972">
        <v>0</v>
      </c>
      <c r="AL1972" s="70"/>
      <c r="BM1972" s="135" t="s">
        <v>549</v>
      </c>
      <c r="BN1972" s="136" t="s">
        <v>550</v>
      </c>
      <c r="BO1972" s="101"/>
      <c r="BR1972" s="109" t="str">
        <f t="shared" si="30"/>
        <v>SH-25-1961</v>
      </c>
      <c r="BS1972" s="109" t="s">
        <v>393</v>
      </c>
      <c r="BT1972" t="s">
        <v>92</v>
      </c>
      <c r="BU1972" t="s">
        <v>4028</v>
      </c>
    </row>
    <row r="1973" spans="1:73" hidden="1">
      <c r="A1973" s="103" t="s">
        <v>4029</v>
      </c>
      <c r="B1973" s="102">
        <v>45728</v>
      </c>
      <c r="C1973" s="104">
        <f>_xlfn.ISOWEEKNUM(Tabella2[[#This Row],[Date]])</f>
        <v>11</v>
      </c>
      <c r="D1973" s="104" t="s">
        <v>321</v>
      </c>
      <c r="E1973" s="104" t="s">
        <v>284</v>
      </c>
      <c r="F1973" s="104">
        <v>53</v>
      </c>
      <c r="G1973" s="104" t="s">
        <v>284</v>
      </c>
      <c r="H1973" s="105">
        <v>23</v>
      </c>
      <c r="I1973" s="104"/>
      <c r="J1973" s="104" t="s">
        <v>258</v>
      </c>
      <c r="K1973" s="104" t="s">
        <v>77</v>
      </c>
      <c r="L1973" s="104" t="s">
        <v>259</v>
      </c>
      <c r="M1973" s="104" t="s">
        <v>328</v>
      </c>
      <c r="N1973" s="104"/>
      <c r="O1973" s="106"/>
      <c r="P1973" s="111" t="s">
        <v>3752</v>
      </c>
      <c r="Q1973" s="153" t="s">
        <v>549</v>
      </c>
      <c r="R1973" s="153" t="s">
        <v>550</v>
      </c>
      <c r="S1973" s="153">
        <v>4.1666666666666657E-2</v>
      </c>
      <c r="T1973" s="153">
        <v>0.54166666666666663</v>
      </c>
      <c r="U1973" s="153">
        <v>0.58333333333333337</v>
      </c>
      <c r="V1973" s="153">
        <f>IF(ISBLANK(T1973),"",Tabella2[[#This Row],[ACT STOP]]-Tabella2[[#This Row],[ACT START]])</f>
        <v>4.1666666666666741E-2</v>
      </c>
      <c r="W1973" s="104" t="s">
        <v>92</v>
      </c>
      <c r="X1973" s="104" t="s">
        <v>91</v>
      </c>
      <c r="Y1973" s="110"/>
      <c r="Z1973" s="106"/>
      <c r="AA1973" s="104"/>
      <c r="AB1973" s="107"/>
      <c r="AC1973" s="72">
        <v>1</v>
      </c>
      <c r="AH1973" s="70"/>
      <c r="AI1973" s="70"/>
      <c r="AJ1973">
        <v>0</v>
      </c>
      <c r="AL1973" s="70"/>
      <c r="BM1973" s="135">
        <v>0.54166666666666663</v>
      </c>
      <c r="BN1973" s="136">
        <v>0.58333333333333337</v>
      </c>
      <c r="BO1973" s="101"/>
      <c r="BR1973" s="109" t="str">
        <f t="shared" si="30"/>
        <v>SH-25-1962</v>
      </c>
      <c r="BS1973" s="109" t="s">
        <v>358</v>
      </c>
      <c r="BT1973" t="s">
        <v>92</v>
      </c>
      <c r="BU1973" t="s">
        <v>4030</v>
      </c>
    </row>
    <row r="1974" spans="1:73" hidden="1">
      <c r="A1974" s="103" t="s">
        <v>4031</v>
      </c>
      <c r="B1974" s="102">
        <v>45728</v>
      </c>
      <c r="C1974" s="104">
        <f>_xlfn.ISOWEEKNUM(Tabella2[[#This Row],[Date]])</f>
        <v>11</v>
      </c>
      <c r="D1974" s="104" t="s">
        <v>558</v>
      </c>
      <c r="E1974" s="104" t="s">
        <v>284</v>
      </c>
      <c r="F1974" s="104">
        <v>61</v>
      </c>
      <c r="G1974" s="104" t="s">
        <v>257</v>
      </c>
      <c r="H1974" s="105">
        <v>5</v>
      </c>
      <c r="I1974" s="104"/>
      <c r="J1974" s="104" t="s">
        <v>258</v>
      </c>
      <c r="K1974" s="104" t="s">
        <v>79</v>
      </c>
      <c r="L1974" s="104" t="s">
        <v>299</v>
      </c>
      <c r="M1974" s="104" t="s">
        <v>276</v>
      </c>
      <c r="N1974" s="104"/>
      <c r="O1974" s="106" t="str">
        <f>A467</f>
        <v>12869</v>
      </c>
      <c r="P1974" s="111" t="s">
        <v>3960</v>
      </c>
      <c r="Q1974" s="153" t="s">
        <v>576</v>
      </c>
      <c r="R1974" s="153" t="s">
        <v>519</v>
      </c>
      <c r="S1974" s="153">
        <v>4.1666666666666657E-2</v>
      </c>
      <c r="T1974" s="153">
        <v>0.60416666666666663</v>
      </c>
      <c r="U1974" s="153" t="s">
        <v>519</v>
      </c>
      <c r="V1974" s="153">
        <f>IF(ISBLANK(T1974),"",Tabella2[[#This Row],[ACT STOP]]-Tabella2[[#This Row],[ACT START]])</f>
        <v>4.1666666666666741E-2</v>
      </c>
      <c r="W1974" s="104" t="s">
        <v>92</v>
      </c>
      <c r="X1974" s="104" t="s">
        <v>91</v>
      </c>
      <c r="Y1974" s="110"/>
      <c r="Z1974" s="106"/>
      <c r="AA1974" s="104"/>
      <c r="AB1974" s="107"/>
      <c r="AC1974" s="72">
        <v>1</v>
      </c>
      <c r="AH1974" s="70"/>
      <c r="AI1974" s="70"/>
      <c r="AJ1974">
        <v>0</v>
      </c>
      <c r="AL1974" s="70"/>
      <c r="BM1974" s="135">
        <v>0.60416666666666663</v>
      </c>
      <c r="BN1974" s="136" t="s">
        <v>519</v>
      </c>
      <c r="BO1974" s="101"/>
      <c r="BR1974" s="109" t="str">
        <f t="shared" si="30"/>
        <v>SH-25-1963</v>
      </c>
      <c r="BS1974" s="109" t="s">
        <v>416</v>
      </c>
      <c r="BT1974" t="s">
        <v>92</v>
      </c>
      <c r="BU1974" t="s">
        <v>4032</v>
      </c>
    </row>
    <row r="1975" spans="1:73" hidden="1">
      <c r="A1975" s="103" t="s">
        <v>4033</v>
      </c>
      <c r="B1975" s="102">
        <v>45728</v>
      </c>
      <c r="C1975" s="104">
        <f>_xlfn.ISOWEEKNUM(Tabella2[[#This Row],[Date]])</f>
        <v>11</v>
      </c>
      <c r="D1975" s="104" t="s">
        <v>558</v>
      </c>
      <c r="E1975" s="104" t="s">
        <v>284</v>
      </c>
      <c r="F1975" s="104">
        <v>60</v>
      </c>
      <c r="G1975" s="104" t="s">
        <v>257</v>
      </c>
      <c r="H1975" s="105">
        <v>10</v>
      </c>
      <c r="I1975" s="104"/>
      <c r="J1975" s="104" t="s">
        <v>258</v>
      </c>
      <c r="K1975" s="104" t="s">
        <v>83</v>
      </c>
      <c r="L1975" s="104" t="s">
        <v>299</v>
      </c>
      <c r="M1975" s="104" t="s">
        <v>276</v>
      </c>
      <c r="N1975" s="104"/>
      <c r="O1975" s="106" t="str">
        <f>A468</f>
        <v>12870</v>
      </c>
      <c r="P1975" s="111" t="s">
        <v>3960</v>
      </c>
      <c r="Q1975" s="153" t="s">
        <v>576</v>
      </c>
      <c r="R1975" s="153" t="s">
        <v>519</v>
      </c>
      <c r="S1975" s="153">
        <v>4.1666666666666657E-2</v>
      </c>
      <c r="T1975" s="153">
        <v>0.60416666666666663</v>
      </c>
      <c r="U1975" s="153">
        <v>0.65277777777777779</v>
      </c>
      <c r="V1975" s="153">
        <f>IF(ISBLANK(T1975),"",Tabella2[[#This Row],[ACT STOP]]-Tabella2[[#This Row],[ACT START]])</f>
        <v>4.861111111111116E-2</v>
      </c>
      <c r="W1975" s="104" t="s">
        <v>92</v>
      </c>
      <c r="X1975" s="104" t="s">
        <v>91</v>
      </c>
      <c r="Y1975" s="110" t="s">
        <v>4034</v>
      </c>
      <c r="Z1975" s="106"/>
      <c r="AA1975" s="104"/>
      <c r="AB1975" s="107"/>
      <c r="AC1975" s="72">
        <v>1</v>
      </c>
      <c r="AH1975" s="70"/>
      <c r="AI1975" s="70"/>
      <c r="AJ1975">
        <v>0</v>
      </c>
      <c r="AL1975" s="70"/>
      <c r="BM1975" s="135">
        <v>0.60416666666666663</v>
      </c>
      <c r="BN1975" s="136">
        <v>0.65277777777777779</v>
      </c>
      <c r="BO1975" s="101">
        <v>6.9444444444444441E-3</v>
      </c>
      <c r="BQ1975" t="s">
        <v>94</v>
      </c>
      <c r="BR1975" s="109" t="str">
        <f t="shared" si="30"/>
        <v>SH-25-1964</v>
      </c>
      <c r="BS1975" s="109" t="s">
        <v>552</v>
      </c>
      <c r="BT1975" t="s">
        <v>92</v>
      </c>
      <c r="BU1975" t="s">
        <v>4035</v>
      </c>
    </row>
    <row r="1976" spans="1:73" hidden="1">
      <c r="A1976" s="103" t="s">
        <v>4036</v>
      </c>
      <c r="B1976" s="102">
        <v>45728</v>
      </c>
      <c r="C1976" s="104">
        <f>_xlfn.ISOWEEKNUM(Tabella2[[#This Row],[Date]])</f>
        <v>11</v>
      </c>
      <c r="D1976" s="104" t="s">
        <v>13714</v>
      </c>
      <c r="E1976" s="104" t="s">
        <v>284</v>
      </c>
      <c r="F1976" s="104">
        <v>48</v>
      </c>
      <c r="G1976" s="104" t="s">
        <v>257</v>
      </c>
      <c r="H1976" s="105">
        <v>1</v>
      </c>
      <c r="I1976" s="104"/>
      <c r="J1976" s="104" t="s">
        <v>258</v>
      </c>
      <c r="K1976" s="104" t="s">
        <v>81</v>
      </c>
      <c r="L1976" s="104" t="s">
        <v>259</v>
      </c>
      <c r="M1976" s="104" t="s">
        <v>422</v>
      </c>
      <c r="N1976" s="104"/>
      <c r="O1976" s="106"/>
      <c r="P1976" s="111" t="s">
        <v>2102</v>
      </c>
      <c r="Q1976" s="153" t="s">
        <v>576</v>
      </c>
      <c r="R1976" s="153" t="s">
        <v>519</v>
      </c>
      <c r="S1976" s="153">
        <v>4.1666666666666657E-2</v>
      </c>
      <c r="T1976" s="153">
        <v>0.60416666666666663</v>
      </c>
      <c r="U1976" s="153">
        <v>0.64583333333333337</v>
      </c>
      <c r="V1976" s="153">
        <f>IF(ISBLANK(T1976),"",Tabella2[[#This Row],[ACT STOP]]-Tabella2[[#This Row],[ACT START]])</f>
        <v>4.1666666666666741E-2</v>
      </c>
      <c r="W1976" s="104" t="s">
        <v>92</v>
      </c>
      <c r="X1976" s="104" t="s">
        <v>91</v>
      </c>
      <c r="Y1976" s="110"/>
      <c r="Z1976" s="106"/>
      <c r="AA1976" s="104"/>
      <c r="AB1976" s="107"/>
      <c r="AC1976" s="72">
        <v>1</v>
      </c>
      <c r="AH1976" s="70"/>
      <c r="AI1976" s="70"/>
      <c r="AJ1976">
        <v>0</v>
      </c>
      <c r="AL1976" s="70"/>
      <c r="BM1976" s="135">
        <v>0.60416666666666663</v>
      </c>
      <c r="BN1976" s="136">
        <v>0.64583333333333337</v>
      </c>
      <c r="BO1976" s="101"/>
      <c r="BR1976" s="109" t="str">
        <f t="shared" si="30"/>
        <v>SH-25-1965</v>
      </c>
      <c r="BS1976" s="109" t="s">
        <v>332</v>
      </c>
      <c r="BT1976" t="s">
        <v>92</v>
      </c>
      <c r="BU1976" t="s">
        <v>4037</v>
      </c>
    </row>
    <row r="1977" spans="1:73" hidden="1">
      <c r="A1977" s="103" t="s">
        <v>4038</v>
      </c>
      <c r="B1977" s="102">
        <v>45728</v>
      </c>
      <c r="C1977" s="104">
        <f>_xlfn.ISOWEEKNUM(Tabella2[[#This Row],[Date]])</f>
        <v>11</v>
      </c>
      <c r="D1977" s="104" t="s">
        <v>13714</v>
      </c>
      <c r="E1977" s="104" t="s">
        <v>284</v>
      </c>
      <c r="F1977" s="104">
        <v>49</v>
      </c>
      <c r="G1977" s="104" t="s">
        <v>257</v>
      </c>
      <c r="H1977" s="105">
        <v>12</v>
      </c>
      <c r="I1977" s="104"/>
      <c r="J1977" s="104" t="s">
        <v>258</v>
      </c>
      <c r="K1977" s="104" t="s">
        <v>75</v>
      </c>
      <c r="L1977" s="104" t="s">
        <v>259</v>
      </c>
      <c r="M1977" s="104" t="s">
        <v>422</v>
      </c>
      <c r="N1977" s="104"/>
      <c r="O1977" s="106"/>
      <c r="P1977" s="111" t="s">
        <v>2102</v>
      </c>
      <c r="Q1977" s="153" t="s">
        <v>576</v>
      </c>
      <c r="R1977" s="153" t="s">
        <v>519</v>
      </c>
      <c r="S1977" s="153">
        <v>4.1666666666666657E-2</v>
      </c>
      <c r="T1977" s="153">
        <v>0.60416666666666663</v>
      </c>
      <c r="U1977" s="153">
        <v>0.64583333333333337</v>
      </c>
      <c r="V1977" s="153">
        <f>IF(ISBLANK(T1977),"",Tabella2[[#This Row],[ACT STOP]]-Tabella2[[#This Row],[ACT START]])</f>
        <v>4.1666666666666741E-2</v>
      </c>
      <c r="W1977" s="104" t="s">
        <v>92</v>
      </c>
      <c r="X1977" s="104" t="s">
        <v>91</v>
      </c>
      <c r="Y1977" s="110"/>
      <c r="Z1977" s="106"/>
      <c r="AA1977" s="104"/>
      <c r="AB1977" s="107"/>
      <c r="AC1977" s="72">
        <v>1</v>
      </c>
      <c r="AH1977" s="70"/>
      <c r="AI1977" s="70"/>
      <c r="AJ1977">
        <v>0</v>
      </c>
      <c r="AL1977" s="70"/>
      <c r="BM1977" s="135">
        <v>0.60416666666666663</v>
      </c>
      <c r="BN1977" s="136">
        <v>0.64583333333333337</v>
      </c>
      <c r="BO1977" s="101"/>
      <c r="BR1977" s="109" t="str">
        <f t="shared" si="30"/>
        <v>SH-25-1966</v>
      </c>
      <c r="BS1977" s="109" t="s">
        <v>266</v>
      </c>
      <c r="BT1977" t="s">
        <v>92</v>
      </c>
      <c r="BU1977" t="s">
        <v>4039</v>
      </c>
    </row>
    <row r="1978" spans="1:73" hidden="1">
      <c r="A1978" s="103" t="s">
        <v>4040</v>
      </c>
      <c r="B1978" s="102">
        <v>45729</v>
      </c>
      <c r="C1978" s="104">
        <f>_xlfn.ISOWEEKNUM(Tabella2[[#This Row],[Date]])</f>
        <v>11</v>
      </c>
      <c r="D1978" s="104" t="s">
        <v>370</v>
      </c>
      <c r="E1978" s="104" t="s">
        <v>256</v>
      </c>
      <c r="F1978" s="104">
        <v>55</v>
      </c>
      <c r="G1978" s="104" t="s">
        <v>257</v>
      </c>
      <c r="H1978" s="105">
        <v>9</v>
      </c>
      <c r="I1978" s="104" t="s">
        <v>258</v>
      </c>
      <c r="J1978" s="104"/>
      <c r="K1978" s="104" t="s">
        <v>79</v>
      </c>
      <c r="L1978" s="104" t="s">
        <v>299</v>
      </c>
      <c r="M1978" s="104" t="s">
        <v>276</v>
      </c>
      <c r="N1978" s="104"/>
      <c r="O1978" s="106" t="str">
        <f>A469</f>
        <v>12871</v>
      </c>
      <c r="P1978" s="111" t="s">
        <v>733</v>
      </c>
      <c r="Q1978" s="153" t="s">
        <v>285</v>
      </c>
      <c r="R1978" s="153" t="s">
        <v>286</v>
      </c>
      <c r="S1978" s="153">
        <v>4.1666666666666657E-2</v>
      </c>
      <c r="T1978" s="153">
        <v>0.29166666666666669</v>
      </c>
      <c r="U1978" s="153">
        <v>0.33333333333333331</v>
      </c>
      <c r="V1978" s="153">
        <f>IF(ISBLANK(T1978),"",Tabella2[[#This Row],[ACT STOP]]-Tabella2[[#This Row],[ACT START]])</f>
        <v>4.166666666666663E-2</v>
      </c>
      <c r="W1978" s="104" t="s">
        <v>92</v>
      </c>
      <c r="X1978" s="104" t="s">
        <v>91</v>
      </c>
      <c r="Y1978" s="110"/>
      <c r="Z1978" s="106"/>
      <c r="AA1978" s="104"/>
      <c r="AB1978" s="107"/>
      <c r="AC1978" s="72">
        <v>1</v>
      </c>
      <c r="AH1978" s="70"/>
      <c r="AI1978" s="70"/>
      <c r="AJ1978">
        <v>0</v>
      </c>
      <c r="AL1978" s="70"/>
      <c r="BM1978" s="135">
        <v>0.29166666666666669</v>
      </c>
      <c r="BN1978" s="136">
        <v>0.33333333333333331</v>
      </c>
      <c r="BO1978" s="101"/>
      <c r="BR1978" s="109" t="str">
        <f t="shared" si="30"/>
        <v>SH-25-1967</v>
      </c>
      <c r="BS1978" s="109" t="s">
        <v>318</v>
      </c>
      <c r="BT1978" t="s">
        <v>92</v>
      </c>
      <c r="BU1978" t="s">
        <v>4041</v>
      </c>
    </row>
    <row r="1979" spans="1:73" hidden="1">
      <c r="A1979" s="103" t="s">
        <v>4042</v>
      </c>
      <c r="B1979" s="102">
        <v>45729</v>
      </c>
      <c r="C1979" s="104">
        <f>_xlfn.ISOWEEKNUM(Tabella2[[#This Row],[Date]])</f>
        <v>11</v>
      </c>
      <c r="D1979" s="104" t="s">
        <v>523</v>
      </c>
      <c r="E1979" s="104" t="s">
        <v>284</v>
      </c>
      <c r="F1979" s="104">
        <v>63</v>
      </c>
      <c r="G1979" s="104" t="s">
        <v>284</v>
      </c>
      <c r="H1979" s="105">
        <v>9</v>
      </c>
      <c r="I1979" s="104"/>
      <c r="J1979" s="104" t="s">
        <v>258</v>
      </c>
      <c r="K1979" s="104" t="s">
        <v>83</v>
      </c>
      <c r="L1979" s="104" t="s">
        <v>299</v>
      </c>
      <c r="M1979" s="104" t="s">
        <v>361</v>
      </c>
      <c r="N1979" s="104"/>
      <c r="O1979" s="106" t="str">
        <f>A470</f>
        <v>12872</v>
      </c>
      <c r="P1979" s="111" t="s">
        <v>362</v>
      </c>
      <c r="Q1979" s="153" t="s">
        <v>285</v>
      </c>
      <c r="R1979" s="153" t="s">
        <v>286</v>
      </c>
      <c r="S1979" s="153">
        <v>4.1666666666666657E-2</v>
      </c>
      <c r="T1979" s="153" t="s">
        <v>285</v>
      </c>
      <c r="U1979" s="153" t="s">
        <v>286</v>
      </c>
      <c r="V1979" s="153">
        <f>IF(ISBLANK(T1979),"",Tabella2[[#This Row],[ACT STOP]]-Tabella2[[#This Row],[ACT START]])</f>
        <v>4.166666666666663E-2</v>
      </c>
      <c r="W1979" s="104" t="s">
        <v>92</v>
      </c>
      <c r="X1979" s="104" t="s">
        <v>91</v>
      </c>
      <c r="Y1979" s="110"/>
      <c r="Z1979" s="106"/>
      <c r="AA1979" s="104"/>
      <c r="AB1979" s="107"/>
      <c r="AC1979" s="72">
        <v>1</v>
      </c>
      <c r="AH1979" s="70"/>
      <c r="AI1979" s="70"/>
      <c r="AJ1979">
        <v>0</v>
      </c>
      <c r="AL1979" s="70"/>
      <c r="BL1979" t="s">
        <v>4043</v>
      </c>
      <c r="BM1979" s="135" t="s">
        <v>285</v>
      </c>
      <c r="BN1979" s="136" t="s">
        <v>286</v>
      </c>
      <c r="BO1979" s="101"/>
      <c r="BR1979" s="109" t="str">
        <f t="shared" si="30"/>
        <v>SH-25-1968</v>
      </c>
      <c r="BS1979" s="109" t="s">
        <v>339</v>
      </c>
      <c r="BT1979" t="s">
        <v>92</v>
      </c>
      <c r="BU1979" t="s">
        <v>4044</v>
      </c>
    </row>
    <row r="1980" spans="1:73" hidden="1">
      <c r="A1980" s="103" t="s">
        <v>4045</v>
      </c>
      <c r="B1980" s="102">
        <v>45729</v>
      </c>
      <c r="C1980" s="104">
        <f>_xlfn.ISOWEEKNUM(Tabella2[[#This Row],[Date]])</f>
        <v>11</v>
      </c>
      <c r="D1980" s="104" t="s">
        <v>321</v>
      </c>
      <c r="E1980" s="104" t="s">
        <v>284</v>
      </c>
      <c r="F1980" s="104">
        <v>53</v>
      </c>
      <c r="G1980" s="104" t="s">
        <v>257</v>
      </c>
      <c r="H1980" s="105">
        <v>2</v>
      </c>
      <c r="I1980" s="104"/>
      <c r="J1980" s="104" t="s">
        <v>258</v>
      </c>
      <c r="K1980" s="104" t="s">
        <v>81</v>
      </c>
      <c r="L1980" s="104" t="s">
        <v>259</v>
      </c>
      <c r="M1980" s="104" t="s">
        <v>328</v>
      </c>
      <c r="N1980" s="104"/>
      <c r="O1980" s="106"/>
      <c r="P1980" s="111" t="s">
        <v>3788</v>
      </c>
      <c r="Q1980" s="153" t="s">
        <v>285</v>
      </c>
      <c r="R1980" s="153" t="s">
        <v>286</v>
      </c>
      <c r="S1980" s="153">
        <v>4.1666666666666657E-2</v>
      </c>
      <c r="T1980" s="153" t="s">
        <v>285</v>
      </c>
      <c r="U1980" s="153" t="s">
        <v>286</v>
      </c>
      <c r="V1980" s="153">
        <f>IF(ISBLANK(T1980),"",Tabella2[[#This Row],[ACT STOP]]-Tabella2[[#This Row],[ACT START]])</f>
        <v>4.166666666666663E-2</v>
      </c>
      <c r="W1980" s="104" t="s">
        <v>92</v>
      </c>
      <c r="X1980" s="104" t="s">
        <v>91</v>
      </c>
      <c r="Y1980" s="110"/>
      <c r="Z1980" s="106"/>
      <c r="AA1980" s="104"/>
      <c r="AB1980" s="107"/>
      <c r="AC1980" s="72">
        <v>1</v>
      </c>
      <c r="AH1980" s="70"/>
      <c r="AI1980" s="70"/>
      <c r="AJ1980">
        <v>0</v>
      </c>
      <c r="AL1980" s="70"/>
      <c r="BM1980" s="135" t="s">
        <v>285</v>
      </c>
      <c r="BN1980" s="136" t="s">
        <v>286</v>
      </c>
      <c r="BO1980" s="101"/>
      <c r="BR1980" s="109" t="str">
        <f t="shared" si="30"/>
        <v>SH-25-1969</v>
      </c>
      <c r="BS1980" s="109" t="s">
        <v>368</v>
      </c>
      <c r="BT1980" t="s">
        <v>92</v>
      </c>
      <c r="BU1980" t="s">
        <v>4046</v>
      </c>
    </row>
    <row r="1981" spans="1:73" hidden="1">
      <c r="A1981" s="103" t="s">
        <v>4047</v>
      </c>
      <c r="B1981" s="102">
        <v>45729</v>
      </c>
      <c r="C1981" s="104">
        <f>_xlfn.ISOWEEKNUM(Tabella2[[#This Row],[Date]])</f>
        <v>11</v>
      </c>
      <c r="D1981" s="104" t="s">
        <v>370</v>
      </c>
      <c r="E1981" s="104" t="s">
        <v>256</v>
      </c>
      <c r="F1981" s="104">
        <v>53</v>
      </c>
      <c r="G1981" s="104" t="s">
        <v>257</v>
      </c>
      <c r="H1981" s="105">
        <v>14</v>
      </c>
      <c r="I1981" s="104" t="s">
        <v>258</v>
      </c>
      <c r="J1981" s="104"/>
      <c r="K1981" s="104" t="s">
        <v>79</v>
      </c>
      <c r="L1981" s="104" t="s">
        <v>299</v>
      </c>
      <c r="M1981" s="104" t="s">
        <v>276</v>
      </c>
      <c r="N1981" s="104"/>
      <c r="O1981" s="106" t="str">
        <f>A471</f>
        <v>12873</v>
      </c>
      <c r="P1981" s="111" t="s">
        <v>844</v>
      </c>
      <c r="Q1981" s="153" t="s">
        <v>525</v>
      </c>
      <c r="R1981" s="153" t="s">
        <v>262</v>
      </c>
      <c r="S1981" s="153">
        <v>4.1666666666666657E-2</v>
      </c>
      <c r="T1981" s="153">
        <v>0.35416666666666669</v>
      </c>
      <c r="U1981" s="153">
        <v>0.39583333333333331</v>
      </c>
      <c r="V1981" s="153">
        <f>IF(ISBLANK(T1981),"",Tabella2[[#This Row],[ACT STOP]]-Tabella2[[#This Row],[ACT START]])</f>
        <v>4.166666666666663E-2</v>
      </c>
      <c r="W1981" s="104" t="s">
        <v>92</v>
      </c>
      <c r="X1981" s="104" t="s">
        <v>91</v>
      </c>
      <c r="Y1981" s="110"/>
      <c r="Z1981" s="106"/>
      <c r="AA1981" s="104"/>
      <c r="AB1981" s="107"/>
      <c r="AC1981" s="72">
        <v>1</v>
      </c>
      <c r="AH1981" s="70"/>
      <c r="AI1981" s="70"/>
      <c r="AJ1981">
        <v>0</v>
      </c>
      <c r="AL1981" s="70"/>
      <c r="BM1981" s="135">
        <v>0.35416666666666669</v>
      </c>
      <c r="BN1981" s="136">
        <v>0.39583333333333331</v>
      </c>
      <c r="BO1981" s="101"/>
      <c r="BR1981" s="109" t="str">
        <f t="shared" si="30"/>
        <v>SH-25-1970</v>
      </c>
      <c r="BS1981" s="109" t="s">
        <v>372</v>
      </c>
      <c r="BT1981" t="s">
        <v>92</v>
      </c>
      <c r="BU1981" t="s">
        <v>4048</v>
      </c>
    </row>
    <row r="1982" spans="1:73" hidden="1">
      <c r="A1982" s="103" t="s">
        <v>4049</v>
      </c>
      <c r="B1982" s="102">
        <v>45729</v>
      </c>
      <c r="C1982" s="104">
        <f>_xlfn.ISOWEEKNUM(Tabella2[[#This Row],[Date]])</f>
        <v>11</v>
      </c>
      <c r="D1982" s="104" t="s">
        <v>523</v>
      </c>
      <c r="E1982" s="104" t="s">
        <v>284</v>
      </c>
      <c r="F1982" s="104">
        <v>62</v>
      </c>
      <c r="G1982" s="104" t="s">
        <v>257</v>
      </c>
      <c r="H1982" s="105">
        <v>12</v>
      </c>
      <c r="I1982" s="104"/>
      <c r="J1982" s="104" t="s">
        <v>258</v>
      </c>
      <c r="K1982" s="104" t="s">
        <v>83</v>
      </c>
      <c r="L1982" s="104" t="s">
        <v>299</v>
      </c>
      <c r="M1982" s="104" t="s">
        <v>361</v>
      </c>
      <c r="N1982" s="104"/>
      <c r="O1982" s="106" t="str">
        <f>A472</f>
        <v>12874</v>
      </c>
      <c r="P1982" s="111" t="s">
        <v>2067</v>
      </c>
      <c r="Q1982" s="153" t="s">
        <v>525</v>
      </c>
      <c r="R1982" s="153" t="s">
        <v>262</v>
      </c>
      <c r="S1982" s="153">
        <v>4.1666666666666657E-2</v>
      </c>
      <c r="T1982" s="153" t="s">
        <v>525</v>
      </c>
      <c r="U1982" s="153" t="s">
        <v>262</v>
      </c>
      <c r="V1982" s="153">
        <f>IF(ISBLANK(T1982),"",Tabella2[[#This Row],[ACT STOP]]-Tabella2[[#This Row],[ACT START]])</f>
        <v>4.166666666666663E-2</v>
      </c>
      <c r="W1982" s="104" t="s">
        <v>92</v>
      </c>
      <c r="X1982" s="104" t="s">
        <v>91</v>
      </c>
      <c r="Y1982" s="110"/>
      <c r="Z1982" s="106"/>
      <c r="AA1982" s="104"/>
      <c r="AB1982" s="107"/>
      <c r="AC1982" s="72">
        <v>1</v>
      </c>
      <c r="AH1982" s="70"/>
      <c r="AI1982" s="70"/>
      <c r="AJ1982">
        <v>0</v>
      </c>
      <c r="AL1982" s="70"/>
      <c r="BM1982" s="135" t="s">
        <v>525</v>
      </c>
      <c r="BN1982" s="136" t="s">
        <v>262</v>
      </c>
      <c r="BO1982" s="101"/>
      <c r="BR1982" s="109" t="str">
        <f t="shared" si="30"/>
        <v>SH-25-1971</v>
      </c>
      <c r="BS1982" s="109" t="s">
        <v>266</v>
      </c>
      <c r="BT1982" t="s">
        <v>92</v>
      </c>
      <c r="BU1982" t="s">
        <v>4050</v>
      </c>
    </row>
    <row r="1983" spans="1:73" hidden="1">
      <c r="A1983" s="103" t="s">
        <v>4051</v>
      </c>
      <c r="B1983" s="102">
        <v>45729</v>
      </c>
      <c r="C1983" s="104">
        <f>_xlfn.ISOWEEKNUM(Tabella2[[#This Row],[Date]])</f>
        <v>11</v>
      </c>
      <c r="D1983" s="104" t="s">
        <v>321</v>
      </c>
      <c r="E1983" s="104" t="s">
        <v>284</v>
      </c>
      <c r="F1983" s="104">
        <v>52</v>
      </c>
      <c r="G1983" s="104" t="s">
        <v>257</v>
      </c>
      <c r="H1983" s="105">
        <v>5</v>
      </c>
      <c r="I1983" s="104"/>
      <c r="J1983" s="104" t="s">
        <v>258</v>
      </c>
      <c r="K1983" s="104" t="s">
        <v>81</v>
      </c>
      <c r="L1983" s="104" t="s">
        <v>259</v>
      </c>
      <c r="M1983" s="104" t="s">
        <v>276</v>
      </c>
      <c r="N1983" s="104"/>
      <c r="O1983" s="106"/>
      <c r="P1983" s="111" t="s">
        <v>1898</v>
      </c>
      <c r="Q1983" s="153" t="s">
        <v>525</v>
      </c>
      <c r="R1983" s="153" t="s">
        <v>262</v>
      </c>
      <c r="S1983" s="153">
        <v>4.1666666666666657E-2</v>
      </c>
      <c r="T1983" s="153" t="s">
        <v>525</v>
      </c>
      <c r="U1983" s="153" t="s">
        <v>262</v>
      </c>
      <c r="V1983" s="153">
        <f>IF(ISBLANK(T1983),"",Tabella2[[#This Row],[ACT STOP]]-Tabella2[[#This Row],[ACT START]])</f>
        <v>4.166666666666663E-2</v>
      </c>
      <c r="W1983" s="104" t="s">
        <v>92</v>
      </c>
      <c r="X1983" s="104" t="s">
        <v>91</v>
      </c>
      <c r="Y1983" s="110"/>
      <c r="Z1983" s="106"/>
      <c r="AA1983" s="104"/>
      <c r="AB1983" s="107"/>
      <c r="AC1983" s="72">
        <v>1</v>
      </c>
      <c r="AH1983" s="70"/>
      <c r="AI1983" s="70"/>
      <c r="AJ1983">
        <v>0</v>
      </c>
      <c r="AL1983" s="70"/>
      <c r="BM1983" s="135" t="s">
        <v>525</v>
      </c>
      <c r="BN1983" s="136" t="s">
        <v>262</v>
      </c>
      <c r="BO1983" s="101"/>
      <c r="BR1983" s="109" t="str">
        <f t="shared" si="30"/>
        <v>SH-25-1972</v>
      </c>
      <c r="BS1983" s="109" t="s">
        <v>416</v>
      </c>
      <c r="BT1983" t="s">
        <v>92</v>
      </c>
      <c r="BU1983" t="s">
        <v>4052</v>
      </c>
    </row>
    <row r="1984" spans="1:73" hidden="1">
      <c r="A1984" s="103" t="s">
        <v>4053</v>
      </c>
      <c r="B1984" s="102">
        <v>45729</v>
      </c>
      <c r="C1984" s="104">
        <f>_xlfn.ISOWEEKNUM(Tabella2[[#This Row],[Date]])</f>
        <v>11</v>
      </c>
      <c r="D1984" s="104" t="s">
        <v>370</v>
      </c>
      <c r="E1984" s="104" t="s">
        <v>256</v>
      </c>
      <c r="F1984" s="104">
        <v>54</v>
      </c>
      <c r="G1984" s="104" t="s">
        <v>257</v>
      </c>
      <c r="H1984" s="105">
        <v>17</v>
      </c>
      <c r="I1984" s="104" t="s">
        <v>258</v>
      </c>
      <c r="J1984" s="104"/>
      <c r="K1984" s="104" t="s">
        <v>79</v>
      </c>
      <c r="L1984" s="104" t="s">
        <v>299</v>
      </c>
      <c r="M1984" s="104" t="s">
        <v>276</v>
      </c>
      <c r="N1984" s="104"/>
      <c r="O1984" s="106" t="str">
        <f>A473</f>
        <v>12875</v>
      </c>
      <c r="P1984" s="111" t="s">
        <v>829</v>
      </c>
      <c r="Q1984" s="153" t="s">
        <v>498</v>
      </c>
      <c r="R1984" s="153" t="s">
        <v>499</v>
      </c>
      <c r="S1984" s="153">
        <v>4.1666666666666657E-2</v>
      </c>
      <c r="T1984" s="153">
        <v>0.41666666666666669</v>
      </c>
      <c r="U1984" s="153">
        <v>0.45833333333333331</v>
      </c>
      <c r="V1984" s="153">
        <f>IF(ISBLANK(T1984),"",Tabella2[[#This Row],[ACT STOP]]-Tabella2[[#This Row],[ACT START]])</f>
        <v>4.166666666666663E-2</v>
      </c>
      <c r="W1984" s="104" t="s">
        <v>92</v>
      </c>
      <c r="X1984" s="104" t="s">
        <v>91</v>
      </c>
      <c r="Y1984" s="110"/>
      <c r="Z1984" s="106"/>
      <c r="AA1984" s="104"/>
      <c r="AB1984" s="107"/>
      <c r="AC1984" s="72">
        <v>1</v>
      </c>
      <c r="AH1984" s="70"/>
      <c r="AI1984" s="70"/>
      <c r="AJ1984">
        <v>0</v>
      </c>
      <c r="AL1984" s="70"/>
      <c r="BM1984" s="135">
        <v>0.41666666666666669</v>
      </c>
      <c r="BN1984" s="136">
        <v>0.45833333333333331</v>
      </c>
      <c r="BO1984" s="101"/>
      <c r="BR1984" s="109" t="str">
        <f t="shared" si="30"/>
        <v>SH-25-1973</v>
      </c>
      <c r="BS1984" s="109" t="s">
        <v>393</v>
      </c>
      <c r="BT1984" t="s">
        <v>92</v>
      </c>
      <c r="BU1984" t="s">
        <v>4054</v>
      </c>
    </row>
    <row r="1985" spans="1:73" hidden="1">
      <c r="A1985" s="103" t="s">
        <v>4055</v>
      </c>
      <c r="B1985" s="102">
        <v>45729</v>
      </c>
      <c r="C1985" s="104">
        <f>_xlfn.ISOWEEKNUM(Tabella2[[#This Row],[Date]])</f>
        <v>11</v>
      </c>
      <c r="D1985" s="104" t="s">
        <v>558</v>
      </c>
      <c r="E1985" s="104" t="s">
        <v>284</v>
      </c>
      <c r="F1985" s="104">
        <v>60</v>
      </c>
      <c r="G1985" s="104" t="s">
        <v>284</v>
      </c>
      <c r="H1985" s="105">
        <v>22</v>
      </c>
      <c r="I1985" s="104"/>
      <c r="J1985" s="104" t="s">
        <v>258</v>
      </c>
      <c r="K1985" s="104" t="s">
        <v>83</v>
      </c>
      <c r="L1985" s="104" t="s">
        <v>299</v>
      </c>
      <c r="M1985" s="104" t="s">
        <v>276</v>
      </c>
      <c r="N1985" s="104"/>
      <c r="O1985" s="106" t="str">
        <f>A474</f>
        <v>12876</v>
      </c>
      <c r="P1985" s="111" t="s">
        <v>635</v>
      </c>
      <c r="Q1985" s="153" t="s">
        <v>498</v>
      </c>
      <c r="R1985" s="153" t="s">
        <v>499</v>
      </c>
      <c r="S1985" s="153">
        <v>4.1666666666666657E-2</v>
      </c>
      <c r="T1985" s="153" t="s">
        <v>498</v>
      </c>
      <c r="U1985" s="153" t="s">
        <v>499</v>
      </c>
      <c r="V1985" s="153">
        <f>IF(ISBLANK(T1985),"",Tabella2[[#This Row],[ACT STOP]]-Tabella2[[#This Row],[ACT START]])</f>
        <v>4.166666666666663E-2</v>
      </c>
      <c r="W1985" s="104" t="s">
        <v>92</v>
      </c>
      <c r="X1985" s="104" t="s">
        <v>91</v>
      </c>
      <c r="Y1985" s="110"/>
      <c r="Z1985" s="106"/>
      <c r="AA1985" s="104"/>
      <c r="AB1985" s="107"/>
      <c r="AC1985" s="72">
        <v>1</v>
      </c>
      <c r="AH1985" s="70"/>
      <c r="AI1985" s="70"/>
      <c r="AJ1985">
        <v>0</v>
      </c>
      <c r="AL1985" s="70"/>
      <c r="BM1985" s="135" t="s">
        <v>498</v>
      </c>
      <c r="BN1985" s="136" t="s">
        <v>499</v>
      </c>
      <c r="BO1985" s="101"/>
      <c r="BR1985" s="109" t="str">
        <f t="shared" si="30"/>
        <v>SH-25-1974</v>
      </c>
      <c r="BS1985" s="109" t="s">
        <v>295</v>
      </c>
      <c r="BT1985" t="s">
        <v>92</v>
      </c>
      <c r="BU1985" t="s">
        <v>4056</v>
      </c>
    </row>
    <row r="1986" spans="1:73" hidden="1">
      <c r="A1986" s="103" t="s">
        <v>4057</v>
      </c>
      <c r="B1986" s="102">
        <v>45729</v>
      </c>
      <c r="C1986" s="104">
        <f>_xlfn.ISOWEEKNUM(Tabella2[[#This Row],[Date]])</f>
        <v>11</v>
      </c>
      <c r="D1986" s="104" t="s">
        <v>305</v>
      </c>
      <c r="E1986" s="104" t="s">
        <v>284</v>
      </c>
      <c r="F1986" s="104">
        <v>47</v>
      </c>
      <c r="G1986" s="104" t="s">
        <v>284</v>
      </c>
      <c r="H1986" s="105">
        <v>23</v>
      </c>
      <c r="I1986" s="104"/>
      <c r="J1986" s="104" t="s">
        <v>258</v>
      </c>
      <c r="K1986" s="104" t="s">
        <v>81</v>
      </c>
      <c r="L1986" s="104" t="s">
        <v>259</v>
      </c>
      <c r="M1986" s="104" t="s">
        <v>276</v>
      </c>
      <c r="N1986" s="104"/>
      <c r="O1986" s="106"/>
      <c r="P1986" s="111" t="s">
        <v>342</v>
      </c>
      <c r="Q1986" s="153" t="s">
        <v>498</v>
      </c>
      <c r="R1986" s="153" t="s">
        <v>499</v>
      </c>
      <c r="S1986" s="153">
        <v>4.1666666666666657E-2</v>
      </c>
      <c r="T1986" s="153" t="s">
        <v>498</v>
      </c>
      <c r="U1986" s="153" t="s">
        <v>499</v>
      </c>
      <c r="V1986" s="153">
        <f>IF(ISBLANK(T1986),"",Tabella2[[#This Row],[ACT STOP]]-Tabella2[[#This Row],[ACT START]])</f>
        <v>4.166666666666663E-2</v>
      </c>
      <c r="W1986" s="104" t="s">
        <v>92</v>
      </c>
      <c r="X1986" s="104" t="s">
        <v>91</v>
      </c>
      <c r="Y1986" s="110"/>
      <c r="Z1986" s="106"/>
      <c r="AA1986" s="104"/>
      <c r="AB1986" s="107"/>
      <c r="AC1986" s="72">
        <v>1</v>
      </c>
      <c r="AH1986" s="70"/>
      <c r="AI1986" s="70"/>
      <c r="AJ1986">
        <v>0</v>
      </c>
      <c r="AL1986" s="70"/>
      <c r="BM1986" s="135" t="s">
        <v>498</v>
      </c>
      <c r="BN1986" s="136" t="s">
        <v>499</v>
      </c>
      <c r="BO1986" s="101"/>
      <c r="BR1986" s="109" t="str">
        <f t="shared" si="30"/>
        <v>SH-25-1975</v>
      </c>
      <c r="BS1986" s="109" t="s">
        <v>358</v>
      </c>
      <c r="BT1986" t="s">
        <v>92</v>
      </c>
      <c r="BU1986" t="s">
        <v>4058</v>
      </c>
    </row>
    <row r="1987" spans="1:73" hidden="1">
      <c r="A1987" s="103" t="s">
        <v>4059</v>
      </c>
      <c r="B1987" s="102">
        <v>45729</v>
      </c>
      <c r="C1987" s="104">
        <f>_xlfn.ISOWEEKNUM(Tabella2[[#This Row],[Date]])</f>
        <v>11</v>
      </c>
      <c r="D1987" s="104" t="s">
        <v>455</v>
      </c>
      <c r="E1987" s="104" t="s">
        <v>284</v>
      </c>
      <c r="F1987" s="104">
        <v>37</v>
      </c>
      <c r="G1987" s="104" t="s">
        <v>257</v>
      </c>
      <c r="H1987" s="105">
        <v>1</v>
      </c>
      <c r="I1987" s="104"/>
      <c r="J1987" s="104" t="s">
        <v>258</v>
      </c>
      <c r="K1987" s="104" t="s">
        <v>79</v>
      </c>
      <c r="L1987" s="104" t="s">
        <v>299</v>
      </c>
      <c r="M1987" s="104" t="s">
        <v>386</v>
      </c>
      <c r="N1987" s="104"/>
      <c r="O1987" s="106" t="str">
        <f>A1988</f>
        <v>14390</v>
      </c>
      <c r="P1987" s="111" t="s">
        <v>391</v>
      </c>
      <c r="Q1987" s="153" t="s">
        <v>504</v>
      </c>
      <c r="R1987" s="153" t="s">
        <v>271</v>
      </c>
      <c r="S1987" s="153">
        <v>4.1666666666666657E-2</v>
      </c>
      <c r="T1987" s="153">
        <v>0.47916666666666669</v>
      </c>
      <c r="U1987" s="153">
        <v>0.52083333333333337</v>
      </c>
      <c r="V1987" s="153">
        <f>IF(ISBLANK(T1987),"",Tabella2[[#This Row],[ACT STOP]]-Tabella2[[#This Row],[ACT START]])</f>
        <v>4.1666666666666685E-2</v>
      </c>
      <c r="W1987" s="104" t="s">
        <v>92</v>
      </c>
      <c r="X1987" s="104" t="s">
        <v>91</v>
      </c>
      <c r="Y1987" s="110"/>
      <c r="Z1987" s="106"/>
      <c r="AA1987" s="104"/>
      <c r="AB1987" s="107"/>
      <c r="AC1987" s="72">
        <v>1</v>
      </c>
      <c r="AH1987" s="70"/>
      <c r="AI1987" s="70"/>
      <c r="AJ1987">
        <v>0</v>
      </c>
      <c r="AL1987" s="70"/>
      <c r="BM1987" s="135">
        <v>0.47916666666666669</v>
      </c>
      <c r="BN1987" s="136">
        <v>0.52083333333333337</v>
      </c>
      <c r="BO1987" s="101"/>
      <c r="BR1987" s="109" t="str">
        <f t="shared" si="30"/>
        <v>SH-25-1976</v>
      </c>
      <c r="BS1987" s="109" t="s">
        <v>332</v>
      </c>
      <c r="BT1987" t="s">
        <v>92</v>
      </c>
      <c r="BU1987" t="s">
        <v>4060</v>
      </c>
    </row>
    <row r="1988" spans="1:73" hidden="1">
      <c r="A1988" s="103" t="s">
        <v>4061</v>
      </c>
      <c r="B1988" s="102">
        <v>45729</v>
      </c>
      <c r="C1988" s="104">
        <f>_xlfn.ISOWEEKNUM(Tabella2[[#This Row],[Date]])</f>
        <v>11</v>
      </c>
      <c r="D1988" s="104" t="s">
        <v>455</v>
      </c>
      <c r="E1988" s="104" t="s">
        <v>284</v>
      </c>
      <c r="F1988" s="104">
        <v>38</v>
      </c>
      <c r="G1988" s="104" t="s">
        <v>257</v>
      </c>
      <c r="H1988" s="105">
        <v>10</v>
      </c>
      <c r="I1988" s="104"/>
      <c r="J1988" s="104" t="s">
        <v>258</v>
      </c>
      <c r="K1988" s="104" t="s">
        <v>78</v>
      </c>
      <c r="L1988" s="104" t="s">
        <v>299</v>
      </c>
      <c r="M1988" s="104" t="s">
        <v>386</v>
      </c>
      <c r="N1988" s="104"/>
      <c r="O1988" s="106" t="str">
        <f>A1987</f>
        <v>14389</v>
      </c>
      <c r="P1988" s="111" t="s">
        <v>391</v>
      </c>
      <c r="Q1988" s="153" t="s">
        <v>504</v>
      </c>
      <c r="R1988" s="153" t="s">
        <v>271</v>
      </c>
      <c r="S1988" s="153">
        <v>4.1666666666666657E-2</v>
      </c>
      <c r="T1988" s="153">
        <v>0.47916666666666669</v>
      </c>
      <c r="U1988" s="153">
        <v>0.52083333333333337</v>
      </c>
      <c r="V1988" s="153">
        <f>IF(ISBLANK(T1988),"",Tabella2[[#This Row],[ACT STOP]]-Tabella2[[#This Row],[ACT START]])</f>
        <v>4.1666666666666685E-2</v>
      </c>
      <c r="W1988" s="104" t="s">
        <v>92</v>
      </c>
      <c r="X1988" s="104" t="s">
        <v>91</v>
      </c>
      <c r="Y1988" s="110"/>
      <c r="Z1988" s="106"/>
      <c r="AA1988" s="104"/>
      <c r="AB1988" s="107"/>
      <c r="AC1988" s="72">
        <v>1</v>
      </c>
      <c r="AH1988" s="70"/>
      <c r="AI1988" s="70"/>
      <c r="AJ1988">
        <v>0</v>
      </c>
      <c r="AL1988" s="70"/>
      <c r="BM1988" s="135">
        <v>0.47916666666666669</v>
      </c>
      <c r="BN1988" s="136">
        <v>0.52083333333333337</v>
      </c>
      <c r="BO1988" s="101"/>
      <c r="BR1988" s="109" t="str">
        <f t="shared" si="30"/>
        <v>SH-25-1977</v>
      </c>
      <c r="BS1988" s="109" t="s">
        <v>552</v>
      </c>
      <c r="BT1988" t="s">
        <v>92</v>
      </c>
      <c r="BU1988" t="s">
        <v>4062</v>
      </c>
    </row>
    <row r="1989" spans="1:73" hidden="1">
      <c r="A1989" s="103" t="s">
        <v>4063</v>
      </c>
      <c r="B1989" s="102">
        <v>45729</v>
      </c>
      <c r="C1989" s="104">
        <f>_xlfn.ISOWEEKNUM(Tabella2[[#This Row],[Date]])</f>
        <v>11</v>
      </c>
      <c r="D1989" s="104" t="s">
        <v>558</v>
      </c>
      <c r="E1989" s="104" t="s">
        <v>284</v>
      </c>
      <c r="F1989" s="104">
        <v>61</v>
      </c>
      <c r="G1989" s="104" t="s">
        <v>257</v>
      </c>
      <c r="H1989" s="105">
        <v>32</v>
      </c>
      <c r="I1989" s="104"/>
      <c r="J1989" s="104" t="s">
        <v>258</v>
      </c>
      <c r="K1989" s="104" t="s">
        <v>83</v>
      </c>
      <c r="L1989" s="104" t="s">
        <v>299</v>
      </c>
      <c r="M1989" s="104" t="s">
        <v>276</v>
      </c>
      <c r="N1989" s="104"/>
      <c r="O1989" s="106" t="str">
        <f>A475</f>
        <v>12877</v>
      </c>
      <c r="P1989" s="111" t="s">
        <v>635</v>
      </c>
      <c r="Q1989" s="153" t="s">
        <v>504</v>
      </c>
      <c r="R1989" s="153" t="s">
        <v>271</v>
      </c>
      <c r="S1989" s="153">
        <v>4.1666666666666657E-2</v>
      </c>
      <c r="T1989" s="153" t="s">
        <v>504</v>
      </c>
      <c r="U1989" s="153" t="s">
        <v>271</v>
      </c>
      <c r="V1989" s="153">
        <f>IF(ISBLANK(T1989),"",Tabella2[[#This Row],[ACT STOP]]-Tabella2[[#This Row],[ACT START]])</f>
        <v>4.1666666666666685E-2</v>
      </c>
      <c r="W1989" s="104" t="s">
        <v>92</v>
      </c>
      <c r="X1989" s="104" t="s">
        <v>91</v>
      </c>
      <c r="Y1989" s="110"/>
      <c r="Z1989" s="106"/>
      <c r="AA1989" s="104"/>
      <c r="AB1989" s="107"/>
      <c r="AC1989" s="72">
        <v>1</v>
      </c>
      <c r="AH1989" s="70"/>
      <c r="AI1989" s="70"/>
      <c r="AJ1989">
        <v>0</v>
      </c>
      <c r="AL1989" s="70"/>
      <c r="BM1989" s="135" t="s">
        <v>504</v>
      </c>
      <c r="BN1989" s="136" t="s">
        <v>271</v>
      </c>
      <c r="BO1989" s="101"/>
      <c r="BR1989" s="109" t="str">
        <f t="shared" si="30"/>
        <v>SH-25-1978</v>
      </c>
      <c r="BS1989" s="109" t="s">
        <v>356</v>
      </c>
      <c r="BT1989" t="s">
        <v>92</v>
      </c>
      <c r="BU1989" t="s">
        <v>4064</v>
      </c>
    </row>
    <row r="1990" spans="1:73" hidden="1">
      <c r="A1990" s="103" t="s">
        <v>4065</v>
      </c>
      <c r="B1990" s="102">
        <v>45736</v>
      </c>
      <c r="C1990" s="104">
        <f>_xlfn.ISOWEEKNUM(Tabella2[[#This Row],[Date]])</f>
        <v>12</v>
      </c>
      <c r="D1990" s="104" t="s">
        <v>321</v>
      </c>
      <c r="E1990" s="104" t="s">
        <v>284</v>
      </c>
      <c r="F1990" s="104">
        <v>52</v>
      </c>
      <c r="G1990" s="104" t="s">
        <v>257</v>
      </c>
      <c r="H1990" s="105">
        <v>32</v>
      </c>
      <c r="I1990" s="104"/>
      <c r="J1990" s="104" t="s">
        <v>258</v>
      </c>
      <c r="K1990" s="104" t="s">
        <v>75</v>
      </c>
      <c r="L1990" s="104" t="s">
        <v>299</v>
      </c>
      <c r="M1990" s="104" t="s">
        <v>516</v>
      </c>
      <c r="N1990" s="104"/>
      <c r="O1990" s="108" t="str">
        <f>A1991</f>
        <v>14393</v>
      </c>
      <c r="P1990" s="111" t="s">
        <v>1877</v>
      </c>
      <c r="Q1990" s="153" t="s">
        <v>576</v>
      </c>
      <c r="R1990" s="153" t="s">
        <v>519</v>
      </c>
      <c r="S1990" s="153">
        <v>4.1666666666666657E-2</v>
      </c>
      <c r="T1990" s="153">
        <v>0.60416666666666663</v>
      </c>
      <c r="U1990" s="153">
        <v>0.62847222222222221</v>
      </c>
      <c r="V1990" s="153">
        <f>IF(ISBLANK(T1990),"",Tabella2[[#This Row],[ACT STOP]]-Tabella2[[#This Row],[ACT START]])</f>
        <v>2.430555555555558E-2</v>
      </c>
      <c r="W1990" s="104" t="s">
        <v>100</v>
      </c>
      <c r="X1990" s="104" t="s">
        <v>113</v>
      </c>
      <c r="Y1990" s="110" t="s">
        <v>4066</v>
      </c>
      <c r="Z1990" s="106"/>
      <c r="AA1990" s="104"/>
      <c r="AB1990" s="107"/>
      <c r="AC1990" s="72">
        <v>0</v>
      </c>
      <c r="AH1990" s="70"/>
      <c r="AI1990" s="70"/>
      <c r="AJ1990">
        <v>1</v>
      </c>
      <c r="AL1990" s="70"/>
      <c r="BL1990" t="s">
        <v>4067</v>
      </c>
      <c r="BM1990" s="135">
        <v>0.60416666666666663</v>
      </c>
      <c r="BN1990" s="136">
        <v>0.62847222222222221</v>
      </c>
      <c r="BO1990" s="101"/>
      <c r="BR1990" s="109" t="str">
        <f t="shared" si="30"/>
        <v>SH-25-1979</v>
      </c>
      <c r="BS1990" s="109" t="s">
        <v>356</v>
      </c>
      <c r="BT1990" t="s">
        <v>100</v>
      </c>
      <c r="BU1990" t="s">
        <v>4068</v>
      </c>
    </row>
    <row r="1991" spans="1:73" hidden="1">
      <c r="A1991" s="103" t="s">
        <v>4069</v>
      </c>
      <c r="B1991" s="102">
        <v>45736</v>
      </c>
      <c r="C1991" s="104">
        <f>_xlfn.ISOWEEKNUM(Tabella2[[#This Row],[Date]])</f>
        <v>12</v>
      </c>
      <c r="D1991" s="104" t="s">
        <v>321</v>
      </c>
      <c r="E1991" s="104" t="s">
        <v>284</v>
      </c>
      <c r="F1991" s="104">
        <v>51</v>
      </c>
      <c r="G1991" s="104" t="s">
        <v>284</v>
      </c>
      <c r="H1991" s="105">
        <v>23</v>
      </c>
      <c r="I1991" s="104"/>
      <c r="J1991" s="104" t="s">
        <v>258</v>
      </c>
      <c r="K1991" s="104" t="s">
        <v>77</v>
      </c>
      <c r="L1991" s="104" t="s">
        <v>299</v>
      </c>
      <c r="M1991" s="104" t="s">
        <v>516</v>
      </c>
      <c r="N1991" s="104"/>
      <c r="O1991" s="108" t="str">
        <f>A1990</f>
        <v>14392</v>
      </c>
      <c r="P1991" s="111" t="s">
        <v>1877</v>
      </c>
      <c r="Q1991" s="153" t="s">
        <v>576</v>
      </c>
      <c r="R1991" s="153" t="s">
        <v>519</v>
      </c>
      <c r="S1991" s="153">
        <v>4.1666666666666657E-2</v>
      </c>
      <c r="T1991" s="153">
        <v>0.60416666666666663</v>
      </c>
      <c r="U1991" s="153">
        <v>0.63888888888888884</v>
      </c>
      <c r="V1991" s="153">
        <f>IF(ISBLANK(T1991),"",Tabella2[[#This Row],[ACT STOP]]-Tabella2[[#This Row],[ACT START]])</f>
        <v>3.472222222222221E-2</v>
      </c>
      <c r="W1991" s="104" t="s">
        <v>100</v>
      </c>
      <c r="X1991" s="104" t="s">
        <v>143</v>
      </c>
      <c r="Y1991" s="110" t="s">
        <v>4070</v>
      </c>
      <c r="Z1991" s="106"/>
      <c r="AA1991" s="104"/>
      <c r="AB1991" s="107"/>
      <c r="AC1991" s="72">
        <v>0</v>
      </c>
      <c r="AH1991" s="70"/>
      <c r="AI1991" s="70"/>
      <c r="AJ1991">
        <v>1</v>
      </c>
      <c r="AL1991" s="70"/>
      <c r="BL1991" s="174" t="s">
        <v>4070</v>
      </c>
      <c r="BM1991" s="135">
        <v>0.60416666666666663</v>
      </c>
      <c r="BN1991" s="136">
        <v>0.63888888888888884</v>
      </c>
      <c r="BO1991" s="101"/>
      <c r="BR1991" s="109" t="str">
        <f t="shared" si="30"/>
        <v>SH-25-1980</v>
      </c>
      <c r="BS1991" s="109" t="s">
        <v>358</v>
      </c>
      <c r="BT1991" t="s">
        <v>100</v>
      </c>
      <c r="BU1991" t="s">
        <v>4071</v>
      </c>
    </row>
    <row r="1992" spans="1:73" hidden="1">
      <c r="A1992" s="103" t="s">
        <v>4072</v>
      </c>
      <c r="B1992" s="102">
        <v>45729</v>
      </c>
      <c r="C1992" s="104">
        <f>_xlfn.ISOWEEKNUM(Tabella2[[#This Row],[Date]])</f>
        <v>11</v>
      </c>
      <c r="D1992" s="104" t="s">
        <v>321</v>
      </c>
      <c r="E1992" s="104" t="s">
        <v>284</v>
      </c>
      <c r="F1992" s="104">
        <v>54</v>
      </c>
      <c r="G1992" s="104" t="s">
        <v>257</v>
      </c>
      <c r="H1992" s="105">
        <v>14</v>
      </c>
      <c r="I1992" s="104"/>
      <c r="J1992" s="104" t="s">
        <v>258</v>
      </c>
      <c r="K1992" s="104" t="s">
        <v>75</v>
      </c>
      <c r="L1992" s="104" t="s">
        <v>299</v>
      </c>
      <c r="M1992" s="104" t="s">
        <v>328</v>
      </c>
      <c r="N1992" s="104"/>
      <c r="O1992" s="106" t="str">
        <f>A1993</f>
        <v>14395</v>
      </c>
      <c r="P1992" s="111" t="s">
        <v>3382</v>
      </c>
      <c r="Q1992" s="153" t="s">
        <v>504</v>
      </c>
      <c r="R1992" s="153" t="s">
        <v>271</v>
      </c>
      <c r="S1992" s="153">
        <v>4.1666666666666657E-2</v>
      </c>
      <c r="T1992" s="153">
        <v>0.47916666666666669</v>
      </c>
      <c r="U1992" s="153">
        <v>0.52083333333333337</v>
      </c>
      <c r="V1992" s="153">
        <f>IF(ISBLANK(T1992),"",Tabella2[[#This Row],[ACT STOP]]-Tabella2[[#This Row],[ACT START]])</f>
        <v>4.1666666666666685E-2</v>
      </c>
      <c r="W1992" s="104" t="s">
        <v>92</v>
      </c>
      <c r="X1992" s="104" t="s">
        <v>91</v>
      </c>
      <c r="Y1992" s="110"/>
      <c r="Z1992" s="106"/>
      <c r="AA1992" s="104"/>
      <c r="AB1992" s="107"/>
      <c r="AC1992" s="72">
        <v>1</v>
      </c>
      <c r="AH1992" s="70"/>
      <c r="AI1992" s="70"/>
      <c r="AJ1992">
        <v>0</v>
      </c>
      <c r="AL1992" s="70"/>
      <c r="BM1992" s="135">
        <v>0.47916666666666669</v>
      </c>
      <c r="BN1992" s="136">
        <v>0.52083333333333337</v>
      </c>
      <c r="BO1992" s="101"/>
      <c r="BR1992" s="109" t="str">
        <f t="shared" si="30"/>
        <v>SH-25-1981</v>
      </c>
      <c r="BS1992" s="109" t="s">
        <v>372</v>
      </c>
      <c r="BT1992" t="s">
        <v>92</v>
      </c>
      <c r="BU1992" t="s">
        <v>4073</v>
      </c>
    </row>
    <row r="1993" spans="1:73" hidden="1">
      <c r="A1993" s="103" t="s">
        <v>4074</v>
      </c>
      <c r="B1993" s="102">
        <v>45729</v>
      </c>
      <c r="C1993" s="104">
        <f>_xlfn.ISOWEEKNUM(Tabella2[[#This Row],[Date]])</f>
        <v>11</v>
      </c>
      <c r="D1993" s="104" t="s">
        <v>321</v>
      </c>
      <c r="E1993" s="104" t="s">
        <v>284</v>
      </c>
      <c r="F1993" s="104">
        <v>53</v>
      </c>
      <c r="G1993" s="104" t="s">
        <v>284</v>
      </c>
      <c r="H1993" s="105">
        <v>3</v>
      </c>
      <c r="I1993" s="104"/>
      <c r="J1993" s="104" t="s">
        <v>258</v>
      </c>
      <c r="K1993" s="104" t="s">
        <v>77</v>
      </c>
      <c r="L1993" s="104" t="s">
        <v>299</v>
      </c>
      <c r="M1993" s="104" t="s">
        <v>328</v>
      </c>
      <c r="N1993" s="104"/>
      <c r="O1993" s="106" t="str">
        <f>A1992</f>
        <v>14394</v>
      </c>
      <c r="P1993" s="111" t="s">
        <v>3382</v>
      </c>
      <c r="Q1993" s="153" t="s">
        <v>504</v>
      </c>
      <c r="R1993" s="153" t="s">
        <v>271</v>
      </c>
      <c r="S1993" s="153">
        <v>4.1666666666666657E-2</v>
      </c>
      <c r="T1993" s="153">
        <v>0.47916666666666669</v>
      </c>
      <c r="U1993" s="153">
        <v>0.52083333333333337</v>
      </c>
      <c r="V1993" s="153">
        <f>IF(ISBLANK(T1993),"",Tabella2[[#This Row],[ACT STOP]]-Tabella2[[#This Row],[ACT START]])</f>
        <v>4.1666666666666685E-2</v>
      </c>
      <c r="W1993" s="104" t="s">
        <v>92</v>
      </c>
      <c r="X1993" s="104" t="s">
        <v>91</v>
      </c>
      <c r="Y1993" s="110"/>
      <c r="Z1993" s="106"/>
      <c r="AA1993" s="104"/>
      <c r="AB1993" s="107"/>
      <c r="AC1993" s="72">
        <v>1</v>
      </c>
      <c r="AH1993" s="70"/>
      <c r="AI1993" s="70"/>
      <c r="AJ1993">
        <v>0</v>
      </c>
      <c r="AL1993" s="70"/>
      <c r="BM1993" s="135">
        <v>0.47916666666666669</v>
      </c>
      <c r="BN1993" s="136">
        <v>0.52083333333333337</v>
      </c>
      <c r="BO1993" s="101"/>
      <c r="BR1993" s="109" t="str">
        <f t="shared" si="30"/>
        <v>SH-25-1982</v>
      </c>
      <c r="BS1993" s="109" t="s">
        <v>301</v>
      </c>
      <c r="BT1993" t="s">
        <v>92</v>
      </c>
      <c r="BU1993" t="s">
        <v>4075</v>
      </c>
    </row>
    <row r="1994" spans="1:73" hidden="1">
      <c r="A1994" s="103" t="s">
        <v>4076</v>
      </c>
      <c r="B1994" s="102">
        <v>45736</v>
      </c>
      <c r="C1994" s="104">
        <f>_xlfn.ISOWEEKNUM(Tabella2[[#This Row],[Date]])</f>
        <v>12</v>
      </c>
      <c r="D1994" s="104" t="s">
        <v>421</v>
      </c>
      <c r="E1994" s="104" t="s">
        <v>327</v>
      </c>
      <c r="F1994" s="104">
        <v>71</v>
      </c>
      <c r="G1994" s="104" t="s">
        <v>257</v>
      </c>
      <c r="H1994" s="105">
        <v>14</v>
      </c>
      <c r="I1994" s="104" t="s">
        <v>258</v>
      </c>
      <c r="J1994" s="104"/>
      <c r="K1994" s="104" t="s">
        <v>83</v>
      </c>
      <c r="L1994" s="104" t="s">
        <v>299</v>
      </c>
      <c r="M1994" s="104" t="s">
        <v>276</v>
      </c>
      <c r="N1994" s="104"/>
      <c r="O1994" s="108" t="str">
        <f>A524</f>
        <v>12926</v>
      </c>
      <c r="P1994" s="111" t="s">
        <v>1209</v>
      </c>
      <c r="Q1994" s="153" t="s">
        <v>580</v>
      </c>
      <c r="R1994" s="153">
        <v>0.6875</v>
      </c>
      <c r="S1994" s="153">
        <v>2.0833333333333329E-2</v>
      </c>
      <c r="T1994" s="153" t="s">
        <v>580</v>
      </c>
      <c r="U1994" s="153">
        <v>0.6875</v>
      </c>
      <c r="V1994" s="153">
        <f>IF(ISBLANK(T1994),"",Tabella2[[#This Row],[ACT STOP]]-Tabella2[[#This Row],[ACT START]])</f>
        <v>2.083333333333337E-2</v>
      </c>
      <c r="W1994" s="104" t="s">
        <v>116</v>
      </c>
      <c r="X1994" s="104" t="s">
        <v>113</v>
      </c>
      <c r="Y1994" s="110" t="s">
        <v>1210</v>
      </c>
      <c r="Z1994" s="106"/>
      <c r="AA1994" s="104"/>
      <c r="AB1994" s="107"/>
      <c r="AC1994" s="72">
        <v>0</v>
      </c>
      <c r="AH1994" s="70"/>
      <c r="AI1994" s="70"/>
      <c r="AJ1994">
        <v>0</v>
      </c>
      <c r="AL1994" s="70"/>
      <c r="BL1994" t="s">
        <v>1211</v>
      </c>
      <c r="BM1994" s="135" t="s">
        <v>580</v>
      </c>
      <c r="BN1994" s="136">
        <v>0.6875</v>
      </c>
      <c r="BO1994" s="101"/>
      <c r="BR1994" s="109" t="str">
        <f t="shared" si="30"/>
        <v>SH-25-1983</v>
      </c>
      <c r="BS1994" s="109" t="s">
        <v>372</v>
      </c>
      <c r="BT1994" t="s">
        <v>100</v>
      </c>
      <c r="BU1994" t="s">
        <v>4077</v>
      </c>
    </row>
    <row r="1995" spans="1:73" hidden="1">
      <c r="A1995" s="103" t="s">
        <v>4078</v>
      </c>
      <c r="B1995" s="102">
        <v>45736</v>
      </c>
      <c r="C1995" s="104">
        <f>_xlfn.ISOWEEKNUM(Tabella2[[#This Row],[Date]])</f>
        <v>12</v>
      </c>
      <c r="D1995" s="104" t="s">
        <v>421</v>
      </c>
      <c r="E1995" s="104" t="s">
        <v>327</v>
      </c>
      <c r="F1995" s="104">
        <v>73</v>
      </c>
      <c r="G1995" s="104" t="s">
        <v>257</v>
      </c>
      <c r="H1995" s="105">
        <v>13</v>
      </c>
      <c r="I1995" s="104" t="s">
        <v>258</v>
      </c>
      <c r="J1995" s="104"/>
      <c r="K1995" s="104" t="s">
        <v>83</v>
      </c>
      <c r="L1995" s="104" t="s">
        <v>299</v>
      </c>
      <c r="M1995" s="104" t="s">
        <v>276</v>
      </c>
      <c r="N1995" s="104"/>
      <c r="O1995" s="108" t="str">
        <f>A525</f>
        <v>12927</v>
      </c>
      <c r="P1995" s="111" t="s">
        <v>1209</v>
      </c>
      <c r="Q1995" s="153" t="s">
        <v>899</v>
      </c>
      <c r="R1995" s="153">
        <v>0.71180555555555558</v>
      </c>
      <c r="S1995" s="153">
        <v>2.0833333333333329E-2</v>
      </c>
      <c r="T1995" s="153" t="s">
        <v>899</v>
      </c>
      <c r="U1995" s="153">
        <v>0.71180555555555558</v>
      </c>
      <c r="V1995" s="153">
        <f>IF(ISBLANK(T1995),"",Tabella2[[#This Row],[ACT STOP]]-Tabella2[[#This Row],[ACT START]])</f>
        <v>2.083333333333337E-2</v>
      </c>
      <c r="W1995" s="104" t="s">
        <v>116</v>
      </c>
      <c r="X1995" s="104" t="s">
        <v>113</v>
      </c>
      <c r="Y1995" s="110" t="s">
        <v>1210</v>
      </c>
      <c r="Z1995" s="106"/>
      <c r="AA1995" s="104"/>
      <c r="AB1995" s="107"/>
      <c r="AC1995" s="72">
        <v>0</v>
      </c>
      <c r="AH1995" s="70"/>
      <c r="AI1995" s="70"/>
      <c r="AJ1995">
        <v>0</v>
      </c>
      <c r="AL1995" s="70"/>
      <c r="BL1995" t="s">
        <v>1211</v>
      </c>
      <c r="BM1995" s="135" t="s">
        <v>899</v>
      </c>
      <c r="BN1995" s="136">
        <v>0.71180555555555558</v>
      </c>
      <c r="BO1995" s="101"/>
      <c r="BR1995" s="109" t="str">
        <f t="shared" si="30"/>
        <v>SH-25-1984</v>
      </c>
      <c r="BS1995" s="109" t="s">
        <v>427</v>
      </c>
      <c r="BT1995" t="s">
        <v>100</v>
      </c>
      <c r="BU1995" t="s">
        <v>4079</v>
      </c>
    </row>
    <row r="1996" spans="1:73" hidden="1">
      <c r="A1996" s="103" t="s">
        <v>4080</v>
      </c>
      <c r="B1996" s="102">
        <v>45736</v>
      </c>
      <c r="C1996" s="104">
        <f>_xlfn.ISOWEEKNUM(Tabella2[[#This Row],[Date]])</f>
        <v>12</v>
      </c>
      <c r="D1996" s="104" t="s">
        <v>321</v>
      </c>
      <c r="E1996" s="104" t="s">
        <v>284</v>
      </c>
      <c r="F1996" s="104">
        <v>54</v>
      </c>
      <c r="G1996" s="104" t="s">
        <v>257</v>
      </c>
      <c r="H1996" s="105">
        <v>2</v>
      </c>
      <c r="I1996" s="104"/>
      <c r="J1996" s="104" t="s">
        <v>258</v>
      </c>
      <c r="K1996" s="104" t="s">
        <v>75</v>
      </c>
      <c r="L1996" s="104" t="s">
        <v>299</v>
      </c>
      <c r="M1996" s="104" t="s">
        <v>516</v>
      </c>
      <c r="N1996" s="104"/>
      <c r="O1996" s="108" t="str">
        <f>A1997</f>
        <v>14399</v>
      </c>
      <c r="P1996" s="111" t="s">
        <v>1877</v>
      </c>
      <c r="Q1996" s="153" t="s">
        <v>580</v>
      </c>
      <c r="R1996" s="153" t="s">
        <v>581</v>
      </c>
      <c r="S1996" s="153">
        <v>4.1666666666666657E-2</v>
      </c>
      <c r="T1996" s="153">
        <v>0.66666666666666663</v>
      </c>
      <c r="U1996" s="153">
        <v>0.6875</v>
      </c>
      <c r="V1996" s="153">
        <f>IF(ISBLANK(T1996),"",Tabella2[[#This Row],[ACT STOP]]-Tabella2[[#This Row],[ACT START]])</f>
        <v>2.083333333333337E-2</v>
      </c>
      <c r="W1996" s="104" t="s">
        <v>100</v>
      </c>
      <c r="X1996" s="104" t="s">
        <v>113</v>
      </c>
      <c r="Y1996" s="110" t="s">
        <v>4081</v>
      </c>
      <c r="Z1996" s="106"/>
      <c r="AA1996" s="104"/>
      <c r="AB1996" s="107"/>
      <c r="AC1996" s="72">
        <v>0</v>
      </c>
      <c r="AH1996" s="70"/>
      <c r="AI1996" s="70"/>
      <c r="AJ1996">
        <v>1</v>
      </c>
      <c r="AL1996" s="70"/>
      <c r="BL1996" t="s">
        <v>4067</v>
      </c>
      <c r="BM1996" s="135">
        <v>0.66666666666666663</v>
      </c>
      <c r="BN1996" s="136">
        <v>0.6875</v>
      </c>
      <c r="BO1996" s="101"/>
      <c r="BR1996" s="109" t="str">
        <f t="shared" si="30"/>
        <v>SH-25-1985</v>
      </c>
      <c r="BS1996" s="109" t="s">
        <v>368</v>
      </c>
      <c r="BT1996" t="s">
        <v>100</v>
      </c>
      <c r="BU1996" t="s">
        <v>4082</v>
      </c>
    </row>
    <row r="1997" spans="1:73" hidden="1">
      <c r="A1997" s="103" t="s">
        <v>4083</v>
      </c>
      <c r="B1997" s="102">
        <v>45736</v>
      </c>
      <c r="C1997" s="104">
        <f>_xlfn.ISOWEEKNUM(Tabella2[[#This Row],[Date]])</f>
        <v>12</v>
      </c>
      <c r="D1997" s="104" t="s">
        <v>321</v>
      </c>
      <c r="E1997" s="104" t="s">
        <v>284</v>
      </c>
      <c r="F1997" s="104">
        <v>53</v>
      </c>
      <c r="G1997" s="104" t="s">
        <v>257</v>
      </c>
      <c r="H1997" s="105">
        <v>10</v>
      </c>
      <c r="I1997" s="104"/>
      <c r="J1997" s="104" t="s">
        <v>258</v>
      </c>
      <c r="K1997" s="104" t="s">
        <v>77</v>
      </c>
      <c r="L1997" s="104" t="s">
        <v>299</v>
      </c>
      <c r="M1997" s="104" t="s">
        <v>516</v>
      </c>
      <c r="N1997" s="104"/>
      <c r="O1997" s="108" t="str">
        <f>A1996</f>
        <v>14398</v>
      </c>
      <c r="P1997" s="111" t="s">
        <v>1877</v>
      </c>
      <c r="Q1997" s="153">
        <v>0.66666666666666663</v>
      </c>
      <c r="R1997" s="153">
        <v>0.70833333333333337</v>
      </c>
      <c r="S1997" s="153">
        <v>4.1666666666666657E-2</v>
      </c>
      <c r="T1997" s="153">
        <v>0.66666666666666663</v>
      </c>
      <c r="U1997" s="153">
        <v>0.6875</v>
      </c>
      <c r="V1997" s="153">
        <f>IF(ISBLANK(T1997),"",Tabella2[[#This Row],[ACT STOP]]-Tabella2[[#This Row],[ACT START]])</f>
        <v>2.083333333333337E-2</v>
      </c>
      <c r="W1997" s="104" t="s">
        <v>100</v>
      </c>
      <c r="X1997" s="104" t="s">
        <v>113</v>
      </c>
      <c r="Y1997" s="110" t="s">
        <v>4084</v>
      </c>
      <c r="Z1997" s="106"/>
      <c r="AA1997" s="104"/>
      <c r="AB1997" s="107"/>
      <c r="AC1997" s="72">
        <v>0</v>
      </c>
      <c r="AH1997" s="70"/>
      <c r="AI1997" s="70"/>
      <c r="AJ1997">
        <v>1</v>
      </c>
      <c r="AL1997" s="70"/>
      <c r="BL1997" s="174" t="s">
        <v>4070</v>
      </c>
      <c r="BM1997" s="135">
        <v>0.66666666666666663</v>
      </c>
      <c r="BN1997" s="136">
        <v>0.6875</v>
      </c>
      <c r="BO1997" s="101"/>
      <c r="BR1997" s="109" t="str">
        <f t="shared" ref="BR1997:BR2060" si="31">_xlfn.CONCAT(LEFT(BR1996,6),TEXT(RIGHT(BR1996,4)+1,"0000"))</f>
        <v>SH-25-1986</v>
      </c>
      <c r="BS1997" s="109" t="s">
        <v>552</v>
      </c>
      <c r="BT1997" t="s">
        <v>100</v>
      </c>
      <c r="BU1997" t="s">
        <v>4085</v>
      </c>
    </row>
    <row r="1998" spans="1:73" hidden="1">
      <c r="A1998" s="103" t="s">
        <v>4086</v>
      </c>
      <c r="B1998" s="102">
        <v>45729</v>
      </c>
      <c r="C1998" s="104">
        <f>_xlfn.ISOWEEKNUM(Tabella2[[#This Row],[Date]])</f>
        <v>11</v>
      </c>
      <c r="D1998" s="104" t="s">
        <v>370</v>
      </c>
      <c r="E1998" s="104" t="s">
        <v>256</v>
      </c>
      <c r="F1998" s="104">
        <v>54</v>
      </c>
      <c r="G1998" s="104" t="s">
        <v>257</v>
      </c>
      <c r="H1998" s="105">
        <v>9</v>
      </c>
      <c r="I1998" s="104" t="s">
        <v>258</v>
      </c>
      <c r="J1998" s="104"/>
      <c r="K1998" s="104" t="s">
        <v>79</v>
      </c>
      <c r="L1998" s="104" t="s">
        <v>299</v>
      </c>
      <c r="M1998" s="104" t="s">
        <v>276</v>
      </c>
      <c r="N1998" s="104"/>
      <c r="O1998" s="106" t="str">
        <f>A476</f>
        <v>12878</v>
      </c>
      <c r="P1998" s="111" t="s">
        <v>844</v>
      </c>
      <c r="Q1998" s="153" t="s">
        <v>549</v>
      </c>
      <c r="R1998" s="153" t="s">
        <v>550</v>
      </c>
      <c r="S1998" s="153">
        <v>4.1666666666666657E-2</v>
      </c>
      <c r="T1998" s="153" t="s">
        <v>549</v>
      </c>
      <c r="U1998" s="153" t="s">
        <v>550</v>
      </c>
      <c r="V1998" s="153">
        <f>IF(ISBLANK(T1998),"",Tabella2[[#This Row],[ACT STOP]]-Tabella2[[#This Row],[ACT START]])</f>
        <v>4.1666666666666741E-2</v>
      </c>
      <c r="W1998" s="104" t="s">
        <v>92</v>
      </c>
      <c r="X1998" s="104" t="s">
        <v>91</v>
      </c>
      <c r="Y1998" s="110"/>
      <c r="Z1998" s="106"/>
      <c r="AA1998" s="104"/>
      <c r="AB1998" s="107"/>
      <c r="AC1998" s="72">
        <v>1</v>
      </c>
      <c r="AH1998" s="70"/>
      <c r="AI1998" s="70"/>
      <c r="AJ1998">
        <v>0</v>
      </c>
      <c r="AL1998" s="70"/>
      <c r="BM1998" s="135" t="s">
        <v>549</v>
      </c>
      <c r="BN1998" s="136" t="s">
        <v>550</v>
      </c>
      <c r="BO1998" s="101"/>
      <c r="BR1998" s="109" t="str">
        <f t="shared" si="31"/>
        <v>SH-25-1987</v>
      </c>
      <c r="BS1998" s="109" t="s">
        <v>318</v>
      </c>
      <c r="BT1998" t="s">
        <v>92</v>
      </c>
      <c r="BU1998" t="s">
        <v>4087</v>
      </c>
    </row>
    <row r="1999" spans="1:73" ht="31.5" hidden="1" customHeight="1">
      <c r="A1999" s="103" t="s">
        <v>4088</v>
      </c>
      <c r="B1999" s="102">
        <v>45737</v>
      </c>
      <c r="C1999" s="104">
        <f>_xlfn.ISOWEEKNUM(Tabella2[[#This Row],[Date]])</f>
        <v>12</v>
      </c>
      <c r="D1999" s="104" t="s">
        <v>421</v>
      </c>
      <c r="E1999" s="104" t="s">
        <v>327</v>
      </c>
      <c r="F1999" s="104">
        <v>71</v>
      </c>
      <c r="G1999" s="104" t="s">
        <v>257</v>
      </c>
      <c r="H1999" s="105">
        <v>10</v>
      </c>
      <c r="I1999" s="104" t="s">
        <v>258</v>
      </c>
      <c r="J1999" s="104"/>
      <c r="K1999" s="104" t="s">
        <v>79</v>
      </c>
      <c r="L1999" s="104" t="s">
        <v>299</v>
      </c>
      <c r="M1999" s="104" t="s">
        <v>276</v>
      </c>
      <c r="N1999" s="104"/>
      <c r="O1999" s="108" t="str">
        <f>A526</f>
        <v>12928</v>
      </c>
      <c r="P1999" s="111" t="s">
        <v>4089</v>
      </c>
      <c r="Q1999" s="153" t="s">
        <v>285</v>
      </c>
      <c r="R1999" s="153">
        <v>0.3125</v>
      </c>
      <c r="S1999" s="153">
        <v>2.0833333333333329E-2</v>
      </c>
      <c r="T1999" s="153">
        <v>0.30902777777777779</v>
      </c>
      <c r="U1999" s="153">
        <v>0.32291666666666669</v>
      </c>
      <c r="V1999" s="153">
        <f>IF(ISBLANK(T1999),"",Tabella2[[#This Row],[ACT STOP]]-Tabella2[[#This Row],[ACT START]])</f>
        <v>1.3888888888888895E-2</v>
      </c>
      <c r="W1999" s="104" t="s">
        <v>100</v>
      </c>
      <c r="X1999" s="104" t="s">
        <v>143</v>
      </c>
      <c r="Y1999" s="172" t="s">
        <v>4090</v>
      </c>
      <c r="Z1999" s="106"/>
      <c r="AA1999" s="104"/>
      <c r="AB1999" s="107"/>
      <c r="AC1999" s="72">
        <v>0</v>
      </c>
      <c r="AH1999" s="70"/>
      <c r="AI1999" s="70"/>
      <c r="AJ1999">
        <v>1</v>
      </c>
      <c r="AL1999" s="70"/>
      <c r="BL1999" s="30" t="s">
        <v>4091</v>
      </c>
      <c r="BM1999" s="135">
        <v>0.30902777777777779</v>
      </c>
      <c r="BN1999" s="136">
        <v>0.32291666666666669</v>
      </c>
      <c r="BO1999" s="101"/>
      <c r="BR1999" s="109" t="str">
        <f t="shared" si="31"/>
        <v>SH-25-1988</v>
      </c>
      <c r="BS1999" s="109" t="s">
        <v>552</v>
      </c>
      <c r="BT1999" t="s">
        <v>100</v>
      </c>
      <c r="BU1999" t="s">
        <v>4092</v>
      </c>
    </row>
    <row r="2000" spans="1:73" ht="31.5" hidden="1" customHeight="1">
      <c r="A2000" s="103" t="s">
        <v>4093</v>
      </c>
      <c r="B2000" s="102">
        <v>45737</v>
      </c>
      <c r="C2000" s="104">
        <f>_xlfn.ISOWEEKNUM(Tabella2[[#This Row],[Date]])</f>
        <v>12</v>
      </c>
      <c r="D2000" s="104" t="s">
        <v>421</v>
      </c>
      <c r="E2000" s="104" t="s">
        <v>327</v>
      </c>
      <c r="F2000" s="104">
        <v>73</v>
      </c>
      <c r="G2000" s="104" t="s">
        <v>257</v>
      </c>
      <c r="H2000" s="105">
        <v>17</v>
      </c>
      <c r="I2000" s="104" t="s">
        <v>258</v>
      </c>
      <c r="J2000" s="104"/>
      <c r="K2000" s="104" t="s">
        <v>79</v>
      </c>
      <c r="L2000" s="104" t="s">
        <v>299</v>
      </c>
      <c r="M2000" s="104" t="s">
        <v>276</v>
      </c>
      <c r="N2000" s="104"/>
      <c r="O2000" s="108" t="str">
        <f>A527</f>
        <v>12929</v>
      </c>
      <c r="P2000" s="111" t="s">
        <v>4094</v>
      </c>
      <c r="Q2000" s="153" t="s">
        <v>4095</v>
      </c>
      <c r="R2000" s="153">
        <v>0.33680555555555558</v>
      </c>
      <c r="S2000" s="153">
        <v>2.0833333333333329E-2</v>
      </c>
      <c r="T2000" s="153">
        <v>0.30902777777777779</v>
      </c>
      <c r="U2000" s="153">
        <v>0.32291666666666669</v>
      </c>
      <c r="V2000" s="153">
        <f>IF(ISBLANK(T2000),"",Tabella2[[#This Row],[ACT STOP]]-Tabella2[[#This Row],[ACT START]])</f>
        <v>1.3888888888888895E-2</v>
      </c>
      <c r="W2000" s="104" t="s">
        <v>100</v>
      </c>
      <c r="X2000" s="104" t="s">
        <v>143</v>
      </c>
      <c r="Y2000" s="172" t="s">
        <v>4090</v>
      </c>
      <c r="Z2000" s="106"/>
      <c r="AA2000" s="104"/>
      <c r="AB2000" s="107"/>
      <c r="AC2000" s="72">
        <v>0</v>
      </c>
      <c r="AH2000" s="70"/>
      <c r="AI2000" s="70"/>
      <c r="AJ2000">
        <v>1</v>
      </c>
      <c r="AL2000" s="70"/>
      <c r="BL2000" s="30" t="s">
        <v>4091</v>
      </c>
      <c r="BM2000" s="135">
        <v>0.30902777777777779</v>
      </c>
      <c r="BN2000" s="136">
        <v>0.32291666666666669</v>
      </c>
      <c r="BO2000" s="101"/>
      <c r="BR2000" s="109" t="str">
        <f t="shared" si="31"/>
        <v>SH-25-1989</v>
      </c>
      <c r="BS2000" s="109" t="s">
        <v>393</v>
      </c>
      <c r="BT2000" t="s">
        <v>100</v>
      </c>
      <c r="BU2000" t="s">
        <v>4096</v>
      </c>
    </row>
    <row r="2001" spans="1:73" hidden="1">
      <c r="A2001" s="103" t="s">
        <v>4097</v>
      </c>
      <c r="B2001" s="102">
        <v>45729</v>
      </c>
      <c r="C2001" s="104">
        <f>_xlfn.ISOWEEKNUM(Tabella2[[#This Row],[Date]])</f>
        <v>11</v>
      </c>
      <c r="D2001" s="104" t="s">
        <v>523</v>
      </c>
      <c r="E2001" s="104" t="s">
        <v>284</v>
      </c>
      <c r="F2001" s="104">
        <v>63</v>
      </c>
      <c r="G2001" s="104" t="s">
        <v>284</v>
      </c>
      <c r="H2001" s="105">
        <v>9</v>
      </c>
      <c r="I2001" s="104"/>
      <c r="J2001" s="104" t="s">
        <v>258</v>
      </c>
      <c r="K2001" s="104" t="s">
        <v>83</v>
      </c>
      <c r="L2001" s="104" t="s">
        <v>259</v>
      </c>
      <c r="M2001" s="104" t="s">
        <v>328</v>
      </c>
      <c r="N2001" s="104"/>
      <c r="O2001" s="106"/>
      <c r="P2001" s="111" t="s">
        <v>3788</v>
      </c>
      <c r="Q2001" s="153" t="s">
        <v>549</v>
      </c>
      <c r="R2001" s="153" t="s">
        <v>550</v>
      </c>
      <c r="S2001" s="153">
        <v>4.1666666666666657E-2</v>
      </c>
      <c r="T2001" s="153" t="s">
        <v>549</v>
      </c>
      <c r="U2001" s="153" t="s">
        <v>550</v>
      </c>
      <c r="V2001" s="153">
        <f>IF(ISBLANK(T2001),"",Tabella2[[#This Row],[ACT STOP]]-Tabella2[[#This Row],[ACT START]])</f>
        <v>4.1666666666666741E-2</v>
      </c>
      <c r="W2001" s="104" t="s">
        <v>92</v>
      </c>
      <c r="X2001" s="104" t="s">
        <v>91</v>
      </c>
      <c r="Y2001" s="110"/>
      <c r="Z2001" s="106"/>
      <c r="AA2001" s="104"/>
      <c r="AB2001" s="107"/>
      <c r="AC2001" s="72">
        <v>1</v>
      </c>
      <c r="AH2001" s="70"/>
      <c r="AI2001" s="70"/>
      <c r="AJ2001">
        <v>0</v>
      </c>
      <c r="AL2001" s="70"/>
      <c r="BM2001" s="135" t="s">
        <v>549</v>
      </c>
      <c r="BN2001" s="136" t="s">
        <v>550</v>
      </c>
      <c r="BO2001" s="101"/>
      <c r="BR2001" s="109" t="str">
        <f t="shared" si="31"/>
        <v>SH-25-1990</v>
      </c>
      <c r="BS2001" s="109" t="s">
        <v>339</v>
      </c>
      <c r="BT2001" t="s">
        <v>92</v>
      </c>
      <c r="BU2001" t="s">
        <v>4098</v>
      </c>
    </row>
    <row r="2002" spans="1:73" hidden="1">
      <c r="A2002" s="103" t="s">
        <v>4099</v>
      </c>
      <c r="B2002" s="102">
        <v>45729</v>
      </c>
      <c r="C2002" s="104">
        <f>_xlfn.ISOWEEKNUM(Tabella2[[#This Row],[Date]])</f>
        <v>11</v>
      </c>
      <c r="D2002" s="104" t="s">
        <v>321</v>
      </c>
      <c r="E2002" s="104" t="s">
        <v>284</v>
      </c>
      <c r="F2002" s="104">
        <v>51</v>
      </c>
      <c r="G2002" s="104" t="s">
        <v>284</v>
      </c>
      <c r="H2002" s="105">
        <v>22</v>
      </c>
      <c r="I2002" s="104"/>
      <c r="J2002" s="104" t="s">
        <v>258</v>
      </c>
      <c r="K2002" s="104" t="s">
        <v>80</v>
      </c>
      <c r="L2002" s="104" t="s">
        <v>259</v>
      </c>
      <c r="M2002" s="104" t="s">
        <v>276</v>
      </c>
      <c r="N2002" s="104"/>
      <c r="O2002" s="106"/>
      <c r="P2002" s="111" t="s">
        <v>1898</v>
      </c>
      <c r="Q2002" s="153" t="s">
        <v>549</v>
      </c>
      <c r="R2002" s="153" t="s">
        <v>550</v>
      </c>
      <c r="S2002" s="153">
        <v>4.1666666666666657E-2</v>
      </c>
      <c r="T2002" s="153" t="s">
        <v>549</v>
      </c>
      <c r="U2002" s="153">
        <v>0.57986111111111116</v>
      </c>
      <c r="V2002" s="153">
        <f>IF(ISBLANK(T2002),"",Tabella2[[#This Row],[ACT STOP]]-Tabella2[[#This Row],[ACT START]])</f>
        <v>3.8194444444444531E-2</v>
      </c>
      <c r="W2002" s="104" t="s">
        <v>92</v>
      </c>
      <c r="X2002" s="104" t="s">
        <v>91</v>
      </c>
      <c r="Y2002" s="110"/>
      <c r="Z2002" s="106"/>
      <c r="AA2002" s="104"/>
      <c r="AB2002" s="107"/>
      <c r="AC2002" s="72">
        <v>1</v>
      </c>
      <c r="AH2002" s="70"/>
      <c r="AI2002" s="70"/>
      <c r="AJ2002">
        <v>0</v>
      </c>
      <c r="AL2002" s="70"/>
      <c r="BM2002" s="135" t="s">
        <v>549</v>
      </c>
      <c r="BN2002" s="136">
        <v>0.57986111111111116</v>
      </c>
      <c r="BO2002" s="101"/>
      <c r="BR2002" s="109" t="str">
        <f t="shared" si="31"/>
        <v>SH-25-1991</v>
      </c>
      <c r="BS2002" s="109" t="s">
        <v>295</v>
      </c>
      <c r="BT2002" t="s">
        <v>92</v>
      </c>
      <c r="BU2002" t="s">
        <v>4100</v>
      </c>
    </row>
    <row r="2003" spans="1:73" hidden="1">
      <c r="A2003" s="103" t="s">
        <v>4101</v>
      </c>
      <c r="B2003" s="102">
        <v>45729</v>
      </c>
      <c r="C2003" s="104">
        <f>_xlfn.ISOWEEKNUM(Tabella2[[#This Row],[Date]])</f>
        <v>11</v>
      </c>
      <c r="D2003" s="104" t="s">
        <v>275</v>
      </c>
      <c r="E2003" s="104" t="s">
        <v>256</v>
      </c>
      <c r="F2003" s="104">
        <v>60</v>
      </c>
      <c r="G2003" s="104" t="s">
        <v>284</v>
      </c>
      <c r="H2003" s="105">
        <v>23</v>
      </c>
      <c r="I2003" s="104" t="s">
        <v>258</v>
      </c>
      <c r="J2003" s="104"/>
      <c r="K2003" s="104" t="s">
        <v>81</v>
      </c>
      <c r="L2003" s="104" t="s">
        <v>259</v>
      </c>
      <c r="M2003" s="104" t="s">
        <v>276</v>
      </c>
      <c r="N2003" s="104"/>
      <c r="O2003" s="106"/>
      <c r="P2003" s="111" t="s">
        <v>1898</v>
      </c>
      <c r="Q2003" s="153" t="s">
        <v>549</v>
      </c>
      <c r="R2003" s="153" t="s">
        <v>550</v>
      </c>
      <c r="S2003" s="153">
        <v>4.1666666666666657E-2</v>
      </c>
      <c r="T2003" s="153" t="s">
        <v>549</v>
      </c>
      <c r="U2003" s="153" t="s">
        <v>550</v>
      </c>
      <c r="V2003" s="153">
        <f>IF(ISBLANK(T2003),"",Tabella2[[#This Row],[ACT STOP]]-Tabella2[[#This Row],[ACT START]])</f>
        <v>4.1666666666666741E-2</v>
      </c>
      <c r="W2003" s="104" t="s">
        <v>92</v>
      </c>
      <c r="X2003" s="104" t="s">
        <v>91</v>
      </c>
      <c r="Y2003" s="110"/>
      <c r="Z2003" s="106"/>
      <c r="AA2003" s="104"/>
      <c r="AB2003" s="107"/>
      <c r="AC2003" s="72">
        <v>1</v>
      </c>
      <c r="AH2003" s="70"/>
      <c r="AI2003" s="70"/>
      <c r="AJ2003">
        <v>0</v>
      </c>
      <c r="AL2003" s="70"/>
      <c r="BM2003" s="135" t="s">
        <v>549</v>
      </c>
      <c r="BN2003" s="136" t="s">
        <v>550</v>
      </c>
      <c r="BO2003" s="101"/>
      <c r="BR2003" s="109" t="str">
        <f t="shared" si="31"/>
        <v>SH-25-1992</v>
      </c>
      <c r="BS2003" s="109" t="s">
        <v>358</v>
      </c>
      <c r="BT2003" t="s">
        <v>92</v>
      </c>
      <c r="BU2003" t="s">
        <v>4102</v>
      </c>
    </row>
    <row r="2004" spans="1:73" hidden="1">
      <c r="A2004" s="103" t="s">
        <v>4103</v>
      </c>
      <c r="B2004" s="102">
        <v>45729</v>
      </c>
      <c r="C2004" s="104">
        <f>_xlfn.ISOWEEKNUM(Tabella2[[#This Row],[Date]])</f>
        <v>11</v>
      </c>
      <c r="D2004" s="104" t="s">
        <v>13714</v>
      </c>
      <c r="E2004" s="104" t="s">
        <v>284</v>
      </c>
      <c r="F2004" s="104">
        <v>48</v>
      </c>
      <c r="G2004" s="104" t="s">
        <v>284</v>
      </c>
      <c r="H2004" s="105">
        <v>3</v>
      </c>
      <c r="I2004" s="104"/>
      <c r="J2004" s="104" t="s">
        <v>258</v>
      </c>
      <c r="K2004" s="104" t="s">
        <v>79</v>
      </c>
      <c r="L2004" s="104" t="s">
        <v>299</v>
      </c>
      <c r="M2004" s="104" t="s">
        <v>422</v>
      </c>
      <c r="N2004" s="104"/>
      <c r="O2004" s="106" t="str">
        <f>A2005</f>
        <v>14407</v>
      </c>
      <c r="P2004" s="111" t="s">
        <v>423</v>
      </c>
      <c r="Q2004" s="153" t="s">
        <v>576</v>
      </c>
      <c r="R2004" s="153" t="s">
        <v>519</v>
      </c>
      <c r="S2004" s="153">
        <v>4.1666666666666657E-2</v>
      </c>
      <c r="T2004" s="153" t="s">
        <v>576</v>
      </c>
      <c r="U2004" s="153" t="s">
        <v>519</v>
      </c>
      <c r="V2004" s="153">
        <f>IF(ISBLANK(T2004),"",Tabella2[[#This Row],[ACT STOP]]-Tabella2[[#This Row],[ACT START]])</f>
        <v>4.1666666666666741E-2</v>
      </c>
      <c r="W2004" s="104" t="s">
        <v>92</v>
      </c>
      <c r="X2004" s="104" t="s">
        <v>91</v>
      </c>
      <c r="Y2004" s="110"/>
      <c r="Z2004" s="106"/>
      <c r="AA2004" s="104"/>
      <c r="AB2004" s="107"/>
      <c r="AC2004" s="72">
        <v>1</v>
      </c>
      <c r="AH2004" s="70"/>
      <c r="AI2004" s="70"/>
      <c r="AJ2004">
        <v>0</v>
      </c>
      <c r="AL2004" s="70"/>
      <c r="BM2004" s="135" t="s">
        <v>576</v>
      </c>
      <c r="BN2004" s="136" t="s">
        <v>519</v>
      </c>
      <c r="BO2004" s="101"/>
      <c r="BR2004" s="109" t="str">
        <f t="shared" si="31"/>
        <v>SH-25-1993</v>
      </c>
      <c r="BS2004" s="109" t="s">
        <v>301</v>
      </c>
      <c r="BT2004" t="s">
        <v>92</v>
      </c>
      <c r="BU2004" t="s">
        <v>4104</v>
      </c>
    </row>
    <row r="2005" spans="1:73" hidden="1">
      <c r="A2005" s="103" t="s">
        <v>4105</v>
      </c>
      <c r="B2005" s="102">
        <v>45729</v>
      </c>
      <c r="C2005" s="104">
        <f>_xlfn.ISOWEEKNUM(Tabella2[[#This Row],[Date]])</f>
        <v>11</v>
      </c>
      <c r="D2005" s="104" t="s">
        <v>13714</v>
      </c>
      <c r="E2005" s="104" t="s">
        <v>284</v>
      </c>
      <c r="F2005" s="104">
        <v>49</v>
      </c>
      <c r="G2005" s="104" t="s">
        <v>257</v>
      </c>
      <c r="H2005" s="105">
        <v>1</v>
      </c>
      <c r="I2005" s="104"/>
      <c r="J2005" s="104" t="s">
        <v>258</v>
      </c>
      <c r="K2005" s="104" t="s">
        <v>78</v>
      </c>
      <c r="L2005" s="104" t="s">
        <v>299</v>
      </c>
      <c r="M2005" s="104" t="s">
        <v>422</v>
      </c>
      <c r="N2005" s="104"/>
      <c r="O2005" s="106" t="str">
        <f>A2004</f>
        <v>14406</v>
      </c>
      <c r="P2005" s="111" t="s">
        <v>423</v>
      </c>
      <c r="Q2005" s="153" t="s">
        <v>576</v>
      </c>
      <c r="R2005" s="153" t="s">
        <v>519</v>
      </c>
      <c r="S2005" s="153">
        <v>4.1666666666666657E-2</v>
      </c>
      <c r="T2005" s="153" t="s">
        <v>576</v>
      </c>
      <c r="U2005" s="153" t="s">
        <v>519</v>
      </c>
      <c r="V2005" s="153">
        <f>IF(ISBLANK(T2005),"",Tabella2[[#This Row],[ACT STOP]]-Tabella2[[#This Row],[ACT START]])</f>
        <v>4.1666666666666741E-2</v>
      </c>
      <c r="W2005" s="104" t="s">
        <v>92</v>
      </c>
      <c r="X2005" s="104" t="s">
        <v>91</v>
      </c>
      <c r="Y2005" s="110"/>
      <c r="Z2005" s="106"/>
      <c r="AA2005" s="104"/>
      <c r="AB2005" s="107"/>
      <c r="AC2005" s="72">
        <v>1</v>
      </c>
      <c r="AH2005" s="70"/>
      <c r="AI2005" s="70"/>
      <c r="AJ2005">
        <v>0</v>
      </c>
      <c r="AL2005" s="70"/>
      <c r="BM2005" s="135" t="s">
        <v>576</v>
      </c>
      <c r="BN2005" s="136" t="s">
        <v>519</v>
      </c>
      <c r="BO2005" s="101"/>
      <c r="BR2005" s="109" t="str">
        <f t="shared" si="31"/>
        <v>SH-25-1994</v>
      </c>
      <c r="BS2005" s="109" t="s">
        <v>332</v>
      </c>
      <c r="BT2005" t="s">
        <v>92</v>
      </c>
      <c r="BU2005" t="s">
        <v>4106</v>
      </c>
    </row>
    <row r="2006" spans="1:73" hidden="1">
      <c r="A2006" s="103" t="s">
        <v>4107</v>
      </c>
      <c r="B2006" s="102">
        <v>45729</v>
      </c>
      <c r="C2006" s="104">
        <f>_xlfn.ISOWEEKNUM(Tabella2[[#This Row],[Date]])</f>
        <v>11</v>
      </c>
      <c r="D2006" s="104" t="s">
        <v>558</v>
      </c>
      <c r="E2006" s="104" t="s">
        <v>284</v>
      </c>
      <c r="F2006" s="104">
        <v>58</v>
      </c>
      <c r="G2006" s="104" t="s">
        <v>257</v>
      </c>
      <c r="H2006" s="105">
        <v>12</v>
      </c>
      <c r="I2006" s="104"/>
      <c r="J2006" s="104" t="s">
        <v>258</v>
      </c>
      <c r="K2006" s="104" t="s">
        <v>83</v>
      </c>
      <c r="L2006" s="104" t="s">
        <v>299</v>
      </c>
      <c r="M2006" s="104" t="s">
        <v>276</v>
      </c>
      <c r="N2006" s="104"/>
      <c r="O2006" s="106" t="str">
        <f>A477</f>
        <v>12879</v>
      </c>
      <c r="P2006" s="111" t="s">
        <v>2205</v>
      </c>
      <c r="Q2006" s="153" t="s">
        <v>576</v>
      </c>
      <c r="R2006" s="153" t="s">
        <v>519</v>
      </c>
      <c r="S2006" s="153">
        <v>4.1666666666666657E-2</v>
      </c>
      <c r="T2006" s="153">
        <v>0.60416666666666663</v>
      </c>
      <c r="U2006" s="153">
        <v>0.64583333333333337</v>
      </c>
      <c r="V2006" s="153">
        <f>IF(ISBLANK(T2006),"",Tabella2[[#This Row],[ACT STOP]]-Tabella2[[#This Row],[ACT START]])</f>
        <v>4.1666666666666741E-2</v>
      </c>
      <c r="W2006" s="104" t="s">
        <v>92</v>
      </c>
      <c r="X2006" s="104" t="s">
        <v>91</v>
      </c>
      <c r="Y2006" s="110"/>
      <c r="Z2006" s="106"/>
      <c r="AA2006" s="104"/>
      <c r="AB2006" s="107"/>
      <c r="AC2006" s="72">
        <v>1</v>
      </c>
      <c r="AH2006" s="70"/>
      <c r="AI2006" s="70"/>
      <c r="AJ2006">
        <v>0</v>
      </c>
      <c r="AL2006" s="70"/>
      <c r="BM2006" s="135">
        <v>0.60416666666666663</v>
      </c>
      <c r="BN2006" s="136">
        <v>0.64583333333333337</v>
      </c>
      <c r="BO2006" s="101"/>
      <c r="BR2006" s="109" t="str">
        <f t="shared" si="31"/>
        <v>SH-25-1995</v>
      </c>
      <c r="BS2006" s="109" t="s">
        <v>266</v>
      </c>
      <c r="BT2006" t="s">
        <v>92</v>
      </c>
      <c r="BU2006" t="s">
        <v>4108</v>
      </c>
    </row>
    <row r="2007" spans="1:73" hidden="1">
      <c r="A2007" s="103" t="s">
        <v>4109</v>
      </c>
      <c r="B2007" s="102">
        <v>45729</v>
      </c>
      <c r="C2007" s="104">
        <f>_xlfn.ISOWEEKNUM(Tabella2[[#This Row],[Date]])</f>
        <v>11</v>
      </c>
      <c r="D2007" s="104" t="s">
        <v>421</v>
      </c>
      <c r="E2007" s="104" t="s">
        <v>327</v>
      </c>
      <c r="F2007" s="104">
        <v>71</v>
      </c>
      <c r="G2007" s="104" t="s">
        <v>257</v>
      </c>
      <c r="H2007" s="105">
        <v>30</v>
      </c>
      <c r="I2007" s="104" t="s">
        <v>258</v>
      </c>
      <c r="J2007" s="104"/>
      <c r="K2007" s="104" t="s">
        <v>81</v>
      </c>
      <c r="L2007" s="104" t="s">
        <v>259</v>
      </c>
      <c r="M2007" s="104" t="s">
        <v>276</v>
      </c>
      <c r="N2007" s="104"/>
      <c r="O2007" s="106"/>
      <c r="P2007" s="111" t="s">
        <v>3777</v>
      </c>
      <c r="Q2007" s="153" t="s">
        <v>576</v>
      </c>
      <c r="R2007" s="153" t="s">
        <v>519</v>
      </c>
      <c r="S2007" s="153">
        <v>4.1666666666666657E-2</v>
      </c>
      <c r="T2007" s="153">
        <v>0.60416666666666663</v>
      </c>
      <c r="U2007" s="153">
        <v>0.64583333333333337</v>
      </c>
      <c r="V2007" s="153">
        <f>IF(ISBLANK(T2007),"",Tabella2[[#This Row],[ACT STOP]]-Tabella2[[#This Row],[ACT START]])</f>
        <v>4.1666666666666741E-2</v>
      </c>
      <c r="W2007" s="104" t="s">
        <v>92</v>
      </c>
      <c r="X2007" s="104" t="s">
        <v>91</v>
      </c>
      <c r="Y2007" s="110"/>
      <c r="Z2007" s="106"/>
      <c r="AA2007" s="104"/>
      <c r="AB2007" s="107"/>
      <c r="AC2007" s="72">
        <v>1</v>
      </c>
      <c r="AH2007" s="70"/>
      <c r="AI2007" s="70"/>
      <c r="AJ2007">
        <v>0</v>
      </c>
      <c r="AL2007" s="70"/>
      <c r="BM2007" s="135">
        <v>0.60416666666666663</v>
      </c>
      <c r="BN2007" s="136">
        <v>0.64583333333333337</v>
      </c>
      <c r="BO2007" s="101"/>
      <c r="BR2007" s="109" t="str">
        <f t="shared" si="31"/>
        <v>SH-25-1996</v>
      </c>
      <c r="BS2007" s="109" t="s">
        <v>279</v>
      </c>
      <c r="BT2007" t="s">
        <v>92</v>
      </c>
      <c r="BU2007" t="s">
        <v>4110</v>
      </c>
    </row>
    <row r="2008" spans="1:73" hidden="1">
      <c r="A2008" s="103" t="s">
        <v>4111</v>
      </c>
      <c r="B2008" s="102">
        <v>45730</v>
      </c>
      <c r="C2008" s="104">
        <f>_xlfn.ISOWEEKNUM(Tabella2[[#This Row],[Date]])</f>
        <v>11</v>
      </c>
      <c r="D2008" s="104" t="s">
        <v>455</v>
      </c>
      <c r="E2008" s="104" t="s">
        <v>284</v>
      </c>
      <c r="F2008" s="104">
        <v>38</v>
      </c>
      <c r="G2008" s="104" t="s">
        <v>257</v>
      </c>
      <c r="H2008" s="105">
        <v>9</v>
      </c>
      <c r="I2008" s="104"/>
      <c r="J2008" s="104" t="s">
        <v>258</v>
      </c>
      <c r="K2008" s="104" t="s">
        <v>79</v>
      </c>
      <c r="L2008" s="104" t="s">
        <v>299</v>
      </c>
      <c r="M2008" s="104" t="s">
        <v>386</v>
      </c>
      <c r="N2008" s="104"/>
      <c r="O2008" s="106" t="str">
        <f>A2009</f>
        <v>14411</v>
      </c>
      <c r="P2008" s="111" t="s">
        <v>387</v>
      </c>
      <c r="Q2008" s="153" t="s">
        <v>285</v>
      </c>
      <c r="R2008" s="153" t="s">
        <v>286</v>
      </c>
      <c r="S2008" s="153">
        <v>4.1666666666666657E-2</v>
      </c>
      <c r="T2008" s="153" t="s">
        <v>285</v>
      </c>
      <c r="U2008" s="153" t="s">
        <v>286</v>
      </c>
      <c r="V2008" s="153">
        <f>IF(ISBLANK(T2008),"",Tabella2[[#This Row],[ACT STOP]]-Tabella2[[#This Row],[ACT START]])</f>
        <v>4.166666666666663E-2</v>
      </c>
      <c r="W2008" s="104" t="s">
        <v>92</v>
      </c>
      <c r="X2008" s="104" t="s">
        <v>91</v>
      </c>
      <c r="Y2008" s="110"/>
      <c r="Z2008" s="106"/>
      <c r="AA2008" s="104"/>
      <c r="AB2008" s="107"/>
      <c r="AC2008" s="72">
        <v>1</v>
      </c>
      <c r="AH2008" s="70"/>
      <c r="AI2008" s="70"/>
      <c r="AJ2008">
        <v>0</v>
      </c>
      <c r="AL2008" s="70"/>
      <c r="BM2008" s="135" t="s">
        <v>285</v>
      </c>
      <c r="BN2008" s="136" t="s">
        <v>286</v>
      </c>
      <c r="BO2008" s="101"/>
      <c r="BR2008" s="109" t="str">
        <f t="shared" si="31"/>
        <v>SH-25-1997</v>
      </c>
      <c r="BS2008" s="109" t="s">
        <v>318</v>
      </c>
      <c r="BT2008" t="s">
        <v>92</v>
      </c>
      <c r="BU2008" t="s">
        <v>4112</v>
      </c>
    </row>
    <row r="2009" spans="1:73" hidden="1">
      <c r="A2009" s="103" t="s">
        <v>4113</v>
      </c>
      <c r="B2009" s="102">
        <v>45730</v>
      </c>
      <c r="C2009" s="104">
        <f>_xlfn.ISOWEEKNUM(Tabella2[[#This Row],[Date]])</f>
        <v>11</v>
      </c>
      <c r="D2009" s="104" t="s">
        <v>455</v>
      </c>
      <c r="E2009" s="104" t="s">
        <v>284</v>
      </c>
      <c r="F2009" s="104">
        <v>37</v>
      </c>
      <c r="G2009" s="104" t="s">
        <v>284</v>
      </c>
      <c r="H2009" s="105">
        <v>23</v>
      </c>
      <c r="I2009" s="104"/>
      <c r="J2009" s="104" t="s">
        <v>258</v>
      </c>
      <c r="K2009" s="104" t="s">
        <v>78</v>
      </c>
      <c r="L2009" s="104" t="s">
        <v>299</v>
      </c>
      <c r="M2009" s="104" t="s">
        <v>386</v>
      </c>
      <c r="N2009" s="104"/>
      <c r="O2009" s="106" t="str">
        <f>A2008</f>
        <v>14410</v>
      </c>
      <c r="P2009" s="111" t="s">
        <v>387</v>
      </c>
      <c r="Q2009" s="153">
        <v>0.29166666666666669</v>
      </c>
      <c r="R2009" s="153">
        <v>0.33333333333333331</v>
      </c>
      <c r="S2009" s="153">
        <v>4.1666666666666657E-2</v>
      </c>
      <c r="T2009" s="153">
        <v>0.29166666666666669</v>
      </c>
      <c r="U2009" s="153">
        <v>0.33333333333333331</v>
      </c>
      <c r="V2009" s="153">
        <f>IF(ISBLANK(T2009),"",Tabella2[[#This Row],[ACT STOP]]-Tabella2[[#This Row],[ACT START]])</f>
        <v>4.166666666666663E-2</v>
      </c>
      <c r="W2009" s="104" t="s">
        <v>92</v>
      </c>
      <c r="X2009" s="104" t="s">
        <v>91</v>
      </c>
      <c r="Y2009" s="110"/>
      <c r="Z2009" s="106"/>
      <c r="AA2009" s="104"/>
      <c r="AB2009" s="107"/>
      <c r="AC2009" s="72">
        <v>1</v>
      </c>
      <c r="AH2009" s="70"/>
      <c r="AI2009" s="70"/>
      <c r="AJ2009">
        <v>0</v>
      </c>
      <c r="AL2009" s="70"/>
      <c r="BM2009" s="135">
        <v>0.29166666666666669</v>
      </c>
      <c r="BN2009" s="136">
        <v>0.33333333333333331</v>
      </c>
      <c r="BO2009" s="101"/>
      <c r="BR2009" s="109" t="str">
        <f t="shared" si="31"/>
        <v>SH-25-1998</v>
      </c>
      <c r="BS2009" s="109" t="s">
        <v>358</v>
      </c>
      <c r="BT2009" t="s">
        <v>92</v>
      </c>
      <c r="BU2009" t="s">
        <v>4114</v>
      </c>
    </row>
    <row r="2010" spans="1:73" hidden="1">
      <c r="A2010" s="103" t="s">
        <v>4115</v>
      </c>
      <c r="B2010" s="102">
        <v>45730</v>
      </c>
      <c r="C2010" s="104">
        <f>_xlfn.ISOWEEKNUM(Tabella2[[#This Row],[Date]])</f>
        <v>11</v>
      </c>
      <c r="D2010" s="104" t="s">
        <v>409</v>
      </c>
      <c r="E2010" s="104" t="s">
        <v>284</v>
      </c>
      <c r="F2010" s="104">
        <v>42</v>
      </c>
      <c r="G2010" s="104" t="s">
        <v>257</v>
      </c>
      <c r="H2010" s="105">
        <v>32</v>
      </c>
      <c r="I2010" s="104"/>
      <c r="J2010" s="104" t="s">
        <v>258</v>
      </c>
      <c r="K2010" s="104" t="s">
        <v>83</v>
      </c>
      <c r="L2010" s="104" t="s">
        <v>299</v>
      </c>
      <c r="M2010" s="104" t="s">
        <v>328</v>
      </c>
      <c r="N2010" s="104"/>
      <c r="O2010" s="106" t="str">
        <f>A2011</f>
        <v>14413</v>
      </c>
      <c r="P2010" s="111" t="s">
        <v>2571</v>
      </c>
      <c r="Q2010" s="153" t="s">
        <v>285</v>
      </c>
      <c r="R2010" s="153" t="s">
        <v>286</v>
      </c>
      <c r="S2010" s="153">
        <v>4.1666666666666657E-2</v>
      </c>
      <c r="T2010" s="153" t="s">
        <v>285</v>
      </c>
      <c r="U2010" s="153" t="s">
        <v>286</v>
      </c>
      <c r="V2010" s="153">
        <f>IF(ISBLANK(T2010),"",Tabella2[[#This Row],[ACT STOP]]-Tabella2[[#This Row],[ACT START]])</f>
        <v>4.166666666666663E-2</v>
      </c>
      <c r="W2010" s="104" t="s">
        <v>92</v>
      </c>
      <c r="X2010" s="104" t="s">
        <v>91</v>
      </c>
      <c r="Y2010" s="110"/>
      <c r="Z2010" s="106"/>
      <c r="AA2010" s="104"/>
      <c r="AB2010" s="107"/>
      <c r="AC2010" s="72">
        <v>1</v>
      </c>
      <c r="AH2010" s="70"/>
      <c r="AI2010" s="70"/>
      <c r="AJ2010">
        <v>0</v>
      </c>
      <c r="AL2010" s="70"/>
      <c r="BM2010" s="135" t="s">
        <v>285</v>
      </c>
      <c r="BN2010" s="136" t="s">
        <v>286</v>
      </c>
      <c r="BO2010" s="101"/>
      <c r="BR2010" s="109" t="str">
        <f t="shared" si="31"/>
        <v>SH-25-1999</v>
      </c>
      <c r="BS2010" s="109" t="s">
        <v>356</v>
      </c>
      <c r="BT2010" t="s">
        <v>92</v>
      </c>
      <c r="BU2010" t="s">
        <v>4116</v>
      </c>
    </row>
    <row r="2011" spans="1:73" hidden="1">
      <c r="A2011" s="103" t="s">
        <v>4117</v>
      </c>
      <c r="B2011" s="102">
        <v>45730</v>
      </c>
      <c r="C2011" s="104">
        <f>_xlfn.ISOWEEKNUM(Tabella2[[#This Row],[Date]])</f>
        <v>11</v>
      </c>
      <c r="D2011" s="104" t="s">
        <v>404</v>
      </c>
      <c r="E2011" s="104" t="s">
        <v>284</v>
      </c>
      <c r="F2011" s="104">
        <v>41</v>
      </c>
      <c r="G2011" s="104" t="s">
        <v>257</v>
      </c>
      <c r="H2011" s="105">
        <v>1</v>
      </c>
      <c r="I2011" s="104"/>
      <c r="J2011" s="104" t="s">
        <v>258</v>
      </c>
      <c r="K2011" s="104" t="s">
        <v>80</v>
      </c>
      <c r="L2011" s="104" t="s">
        <v>299</v>
      </c>
      <c r="M2011" s="104" t="s">
        <v>328</v>
      </c>
      <c r="N2011" s="104"/>
      <c r="O2011" s="106" t="str">
        <f>A2010</f>
        <v>14412</v>
      </c>
      <c r="P2011" s="111" t="s">
        <v>2571</v>
      </c>
      <c r="Q2011" s="153">
        <v>0.29166666666666669</v>
      </c>
      <c r="R2011" s="153">
        <v>0.33333333333333331</v>
      </c>
      <c r="S2011" s="153">
        <v>4.1666666666666657E-2</v>
      </c>
      <c r="T2011" s="153">
        <v>0.29166666666666669</v>
      </c>
      <c r="U2011" s="153">
        <v>0.33333333333333331</v>
      </c>
      <c r="V2011" s="153">
        <f>IF(ISBLANK(T2011),"",Tabella2[[#This Row],[ACT STOP]]-Tabella2[[#This Row],[ACT START]])</f>
        <v>4.166666666666663E-2</v>
      </c>
      <c r="W2011" s="104" t="s">
        <v>92</v>
      </c>
      <c r="X2011" s="104" t="s">
        <v>91</v>
      </c>
      <c r="Y2011" s="110" t="s">
        <v>4118</v>
      </c>
      <c r="Z2011" s="106"/>
      <c r="AA2011" s="104"/>
      <c r="AB2011" s="107"/>
      <c r="AC2011" s="72">
        <v>1</v>
      </c>
      <c r="AH2011" s="70"/>
      <c r="AI2011" s="70"/>
      <c r="AJ2011">
        <v>0</v>
      </c>
      <c r="AL2011" s="70"/>
      <c r="BM2011" s="135">
        <v>0.29166666666666669</v>
      </c>
      <c r="BN2011" s="136">
        <v>0.33333333333333331</v>
      </c>
      <c r="BO2011" s="101"/>
      <c r="BR2011" s="109" t="str">
        <f t="shared" si="31"/>
        <v>SH-25-2000</v>
      </c>
      <c r="BS2011" s="109" t="s">
        <v>332</v>
      </c>
      <c r="BT2011" t="s">
        <v>92</v>
      </c>
      <c r="BU2011" t="s">
        <v>4119</v>
      </c>
    </row>
    <row r="2012" spans="1:73" hidden="1">
      <c r="A2012" s="103" t="s">
        <v>4120</v>
      </c>
      <c r="B2012" s="102">
        <v>45730</v>
      </c>
      <c r="C2012" s="104">
        <f>_xlfn.ISOWEEKNUM(Tabella2[[#This Row],[Date]])</f>
        <v>11</v>
      </c>
      <c r="D2012" s="104" t="s">
        <v>523</v>
      </c>
      <c r="E2012" s="104" t="s">
        <v>284</v>
      </c>
      <c r="F2012" s="104">
        <v>62</v>
      </c>
      <c r="G2012" s="104" t="s">
        <v>257</v>
      </c>
      <c r="H2012" s="105">
        <v>14</v>
      </c>
      <c r="I2012" s="104"/>
      <c r="J2012" s="104" t="s">
        <v>258</v>
      </c>
      <c r="K2012" s="104" t="s">
        <v>75</v>
      </c>
      <c r="L2012" s="104" t="s">
        <v>299</v>
      </c>
      <c r="M2012" s="104" t="s">
        <v>328</v>
      </c>
      <c r="N2012" s="104"/>
      <c r="O2012" s="106" t="str">
        <f>A2013</f>
        <v>14415</v>
      </c>
      <c r="P2012" s="111" t="s">
        <v>3382</v>
      </c>
      <c r="Q2012" s="153" t="s">
        <v>285</v>
      </c>
      <c r="R2012" s="153" t="s">
        <v>286</v>
      </c>
      <c r="S2012" s="153">
        <v>4.1666666666666657E-2</v>
      </c>
      <c r="T2012" s="153" t="s">
        <v>285</v>
      </c>
      <c r="U2012" s="153" t="s">
        <v>286</v>
      </c>
      <c r="V2012" s="153">
        <f>IF(ISBLANK(T2012),"",Tabella2[[#This Row],[ACT STOP]]-Tabella2[[#This Row],[ACT START]])</f>
        <v>4.166666666666663E-2</v>
      </c>
      <c r="W2012" s="104" t="s">
        <v>92</v>
      </c>
      <c r="X2012" s="104" t="s">
        <v>91</v>
      </c>
      <c r="Y2012" s="110"/>
      <c r="Z2012" s="106"/>
      <c r="AA2012" s="104"/>
      <c r="AB2012" s="107"/>
      <c r="AC2012" s="72">
        <v>1</v>
      </c>
      <c r="AH2012" s="70"/>
      <c r="AI2012" s="70"/>
      <c r="AJ2012">
        <v>0</v>
      </c>
      <c r="AL2012" s="70"/>
      <c r="BM2012" s="135" t="s">
        <v>285</v>
      </c>
      <c r="BN2012" s="136" t="s">
        <v>286</v>
      </c>
      <c r="BO2012" s="101"/>
      <c r="BR2012" s="109" t="str">
        <f t="shared" si="31"/>
        <v>SH-25-2001</v>
      </c>
      <c r="BS2012" s="109" t="s">
        <v>372</v>
      </c>
      <c r="BT2012" t="s">
        <v>92</v>
      </c>
      <c r="BU2012" t="s">
        <v>4121</v>
      </c>
    </row>
    <row r="2013" spans="1:73" hidden="1">
      <c r="A2013" s="103" t="s">
        <v>4122</v>
      </c>
      <c r="B2013" s="102">
        <v>45730</v>
      </c>
      <c r="C2013" s="104">
        <f>_xlfn.ISOWEEKNUM(Tabella2[[#This Row],[Date]])</f>
        <v>11</v>
      </c>
      <c r="D2013" s="104" t="s">
        <v>523</v>
      </c>
      <c r="E2013" s="104" t="s">
        <v>284</v>
      </c>
      <c r="F2013" s="104">
        <v>63</v>
      </c>
      <c r="G2013" s="104" t="s">
        <v>284</v>
      </c>
      <c r="H2013" s="105">
        <v>22</v>
      </c>
      <c r="I2013" s="104"/>
      <c r="J2013" s="104" t="s">
        <v>258</v>
      </c>
      <c r="K2013" s="104" t="s">
        <v>77</v>
      </c>
      <c r="L2013" s="104" t="s">
        <v>299</v>
      </c>
      <c r="M2013" s="104" t="s">
        <v>328</v>
      </c>
      <c r="N2013" s="104"/>
      <c r="O2013" s="106" t="str">
        <f>A2012</f>
        <v>14414</v>
      </c>
      <c r="P2013" s="111" t="s">
        <v>3382</v>
      </c>
      <c r="Q2013" s="153">
        <v>0.29166666666666669</v>
      </c>
      <c r="R2013" s="153">
        <v>0.33333333333333331</v>
      </c>
      <c r="S2013" s="153">
        <v>4.1666666666666657E-2</v>
      </c>
      <c r="T2013" s="153" t="s">
        <v>285</v>
      </c>
      <c r="U2013" s="153" t="s">
        <v>286</v>
      </c>
      <c r="V2013" s="153">
        <f>IF(ISBLANK(T2013),"",Tabella2[[#This Row],[ACT STOP]]-Tabella2[[#This Row],[ACT START]])</f>
        <v>4.166666666666663E-2</v>
      </c>
      <c r="W2013" s="104" t="s">
        <v>122</v>
      </c>
      <c r="X2013" s="104" t="s">
        <v>91</v>
      </c>
      <c r="Y2013" s="110"/>
      <c r="Z2013" s="106"/>
      <c r="AA2013" s="104"/>
      <c r="AB2013" s="107"/>
      <c r="AC2013" s="72">
        <v>1</v>
      </c>
      <c r="AH2013" s="70"/>
      <c r="AI2013" s="70"/>
      <c r="AJ2013">
        <v>0</v>
      </c>
      <c r="AL2013" s="70"/>
      <c r="BM2013" s="135" t="s">
        <v>285</v>
      </c>
      <c r="BN2013" s="136" t="s">
        <v>286</v>
      </c>
      <c r="BO2013" s="101"/>
      <c r="BR2013" s="109" t="str">
        <f t="shared" si="31"/>
        <v>SH-25-2002</v>
      </c>
      <c r="BS2013" s="109" t="s">
        <v>295</v>
      </c>
      <c r="BT2013" t="s">
        <v>122</v>
      </c>
      <c r="BU2013" t="s">
        <v>4123</v>
      </c>
    </row>
    <row r="2014" spans="1:73" hidden="1">
      <c r="A2014" s="103" t="s">
        <v>4124</v>
      </c>
      <c r="B2014" s="102">
        <v>45730</v>
      </c>
      <c r="C2014" s="104">
        <f>_xlfn.ISOWEEKNUM(Tabella2[[#This Row],[Date]])</f>
        <v>11</v>
      </c>
      <c r="D2014" s="104" t="s">
        <v>370</v>
      </c>
      <c r="E2014" s="104" t="s">
        <v>256</v>
      </c>
      <c r="F2014" s="104">
        <v>55</v>
      </c>
      <c r="G2014" s="104" t="s">
        <v>257</v>
      </c>
      <c r="H2014" s="105">
        <v>12</v>
      </c>
      <c r="I2014" s="104" t="s">
        <v>258</v>
      </c>
      <c r="J2014" s="104"/>
      <c r="K2014" s="104" t="s">
        <v>79</v>
      </c>
      <c r="L2014" s="104" t="s">
        <v>299</v>
      </c>
      <c r="M2014" s="104" t="s">
        <v>276</v>
      </c>
      <c r="N2014" s="104"/>
      <c r="O2014" s="106" t="str">
        <f>A478</f>
        <v>12880</v>
      </c>
      <c r="P2014" s="111" t="s">
        <v>2791</v>
      </c>
      <c r="Q2014" s="153" t="s">
        <v>525</v>
      </c>
      <c r="R2014" s="153" t="s">
        <v>262</v>
      </c>
      <c r="S2014" s="153">
        <v>4.1666666666666657E-2</v>
      </c>
      <c r="T2014" s="153" t="s">
        <v>525</v>
      </c>
      <c r="U2014" s="153" t="s">
        <v>262</v>
      </c>
      <c r="V2014" s="153">
        <f>IF(ISBLANK(T2014),"",Tabella2[[#This Row],[ACT STOP]]-Tabella2[[#This Row],[ACT START]])</f>
        <v>4.166666666666663E-2</v>
      </c>
      <c r="W2014" s="104" t="s">
        <v>92</v>
      </c>
      <c r="X2014" s="104" t="s">
        <v>91</v>
      </c>
      <c r="Y2014" s="110"/>
      <c r="Z2014" s="106"/>
      <c r="AA2014" s="104"/>
      <c r="AB2014" s="107"/>
      <c r="AC2014" s="72">
        <v>1</v>
      </c>
      <c r="AH2014" s="70"/>
      <c r="AI2014" s="70"/>
      <c r="AJ2014">
        <v>0</v>
      </c>
      <c r="AL2014" s="70"/>
      <c r="BM2014" s="135" t="s">
        <v>525</v>
      </c>
      <c r="BN2014" s="136" t="s">
        <v>262</v>
      </c>
      <c r="BO2014" s="101"/>
      <c r="BR2014" s="109" t="str">
        <f t="shared" si="31"/>
        <v>SH-25-2003</v>
      </c>
      <c r="BS2014" s="109" t="s">
        <v>266</v>
      </c>
      <c r="BT2014" t="s">
        <v>92</v>
      </c>
      <c r="BU2014" t="s">
        <v>4125</v>
      </c>
    </row>
    <row r="2015" spans="1:73" hidden="1">
      <c r="A2015" s="103" t="s">
        <v>4126</v>
      </c>
      <c r="B2015" s="102">
        <v>45730</v>
      </c>
      <c r="C2015" s="104">
        <f>_xlfn.ISOWEEKNUM(Tabella2[[#This Row],[Date]])</f>
        <v>11</v>
      </c>
      <c r="D2015" s="104" t="s">
        <v>1914</v>
      </c>
      <c r="E2015" s="104" t="s">
        <v>284</v>
      </c>
      <c r="F2015" s="104">
        <v>40</v>
      </c>
      <c r="G2015" s="104" t="s">
        <v>257</v>
      </c>
      <c r="H2015" s="105">
        <v>17</v>
      </c>
      <c r="I2015" s="104"/>
      <c r="J2015" s="104" t="s">
        <v>258</v>
      </c>
      <c r="K2015" s="104" t="s">
        <v>83</v>
      </c>
      <c r="L2015" s="104" t="s">
        <v>259</v>
      </c>
      <c r="M2015" s="104" t="s">
        <v>260</v>
      </c>
      <c r="N2015" s="104"/>
      <c r="O2015" s="106"/>
      <c r="P2015" s="111" t="s">
        <v>261</v>
      </c>
      <c r="Q2015" s="153" t="s">
        <v>525</v>
      </c>
      <c r="R2015" s="153" t="s">
        <v>262</v>
      </c>
      <c r="S2015" s="153">
        <v>4.1666666666666657E-2</v>
      </c>
      <c r="T2015" s="153" t="s">
        <v>525</v>
      </c>
      <c r="U2015" s="153" t="s">
        <v>262</v>
      </c>
      <c r="V2015" s="153">
        <f>IF(ISBLANK(T2015),"",Tabella2[[#This Row],[ACT STOP]]-Tabella2[[#This Row],[ACT START]])</f>
        <v>4.166666666666663E-2</v>
      </c>
      <c r="W2015" s="104" t="s">
        <v>92</v>
      </c>
      <c r="X2015" s="104" t="s">
        <v>91</v>
      </c>
      <c r="Y2015" s="110"/>
      <c r="Z2015" s="106"/>
      <c r="AA2015" s="104"/>
      <c r="AB2015" s="107"/>
      <c r="AC2015" s="72">
        <v>1</v>
      </c>
      <c r="AH2015" s="70"/>
      <c r="AI2015" s="70"/>
      <c r="AJ2015">
        <v>0</v>
      </c>
      <c r="AL2015" s="70"/>
      <c r="BM2015" s="135" t="s">
        <v>525</v>
      </c>
      <c r="BN2015" s="136" t="s">
        <v>262</v>
      </c>
      <c r="BO2015" s="101"/>
      <c r="BR2015" s="109" t="str">
        <f t="shared" si="31"/>
        <v>SH-25-2004</v>
      </c>
      <c r="BS2015" s="109" t="s">
        <v>393</v>
      </c>
      <c r="BT2015" t="s">
        <v>92</v>
      </c>
      <c r="BU2015" t="s">
        <v>4127</v>
      </c>
    </row>
    <row r="2016" spans="1:73" hidden="1">
      <c r="A2016" s="103" t="s">
        <v>4128</v>
      </c>
      <c r="B2016" s="102">
        <v>45730</v>
      </c>
      <c r="C2016" s="104">
        <f>_xlfn.ISOWEEKNUM(Tabella2[[#This Row],[Date]])</f>
        <v>11</v>
      </c>
      <c r="D2016" s="104" t="s">
        <v>321</v>
      </c>
      <c r="E2016" s="104" t="s">
        <v>284</v>
      </c>
      <c r="F2016" s="104">
        <v>53</v>
      </c>
      <c r="G2016" s="104" t="s">
        <v>257</v>
      </c>
      <c r="H2016" s="105">
        <v>5</v>
      </c>
      <c r="I2016" s="104"/>
      <c r="J2016" s="104" t="s">
        <v>258</v>
      </c>
      <c r="K2016" s="104" t="s">
        <v>75</v>
      </c>
      <c r="L2016" s="104" t="s">
        <v>299</v>
      </c>
      <c r="M2016" s="104" t="s">
        <v>328</v>
      </c>
      <c r="N2016" s="104"/>
      <c r="O2016" s="106" t="str">
        <f>A2017</f>
        <v>14419</v>
      </c>
      <c r="P2016" s="111" t="s">
        <v>3403</v>
      </c>
      <c r="Q2016" s="153" t="s">
        <v>525</v>
      </c>
      <c r="R2016" s="153" t="s">
        <v>262</v>
      </c>
      <c r="S2016" s="153">
        <v>4.1666666666666657E-2</v>
      </c>
      <c r="T2016" s="153" t="s">
        <v>525</v>
      </c>
      <c r="U2016" s="153" t="s">
        <v>262</v>
      </c>
      <c r="V2016" s="153">
        <f>IF(ISBLANK(T2016),"",Tabella2[[#This Row],[ACT STOP]]-Tabella2[[#This Row],[ACT START]])</f>
        <v>4.166666666666663E-2</v>
      </c>
      <c r="W2016" s="104" t="s">
        <v>92</v>
      </c>
      <c r="X2016" s="104" t="s">
        <v>91</v>
      </c>
      <c r="Y2016" s="110"/>
      <c r="Z2016" s="106"/>
      <c r="AA2016" s="104"/>
      <c r="AB2016" s="107"/>
      <c r="AC2016" s="72">
        <v>1</v>
      </c>
      <c r="AH2016" s="70"/>
      <c r="AI2016" s="70"/>
      <c r="AJ2016">
        <v>0</v>
      </c>
      <c r="AL2016" s="70"/>
      <c r="BM2016" s="135" t="s">
        <v>525</v>
      </c>
      <c r="BN2016" s="136" t="s">
        <v>262</v>
      </c>
      <c r="BO2016" s="101"/>
      <c r="BR2016" s="109" t="str">
        <f t="shared" si="31"/>
        <v>SH-25-2005</v>
      </c>
      <c r="BS2016" s="109" t="s">
        <v>416</v>
      </c>
      <c r="BT2016" t="s">
        <v>92</v>
      </c>
      <c r="BU2016" t="s">
        <v>4129</v>
      </c>
    </row>
    <row r="2017" spans="1:73" hidden="1">
      <c r="A2017" s="103" t="s">
        <v>4130</v>
      </c>
      <c r="B2017" s="102">
        <v>45730</v>
      </c>
      <c r="C2017" s="104">
        <f>_xlfn.ISOWEEKNUM(Tabella2[[#This Row],[Date]])</f>
        <v>11</v>
      </c>
      <c r="D2017" s="104" t="s">
        <v>321</v>
      </c>
      <c r="E2017" s="104" t="s">
        <v>284</v>
      </c>
      <c r="F2017" s="104">
        <v>54</v>
      </c>
      <c r="G2017" s="104" t="s">
        <v>284</v>
      </c>
      <c r="H2017" s="105">
        <v>9</v>
      </c>
      <c r="I2017" s="104"/>
      <c r="J2017" s="104" t="s">
        <v>258</v>
      </c>
      <c r="K2017" s="104" t="s">
        <v>77</v>
      </c>
      <c r="L2017" s="104" t="s">
        <v>299</v>
      </c>
      <c r="M2017" s="104" t="s">
        <v>328</v>
      </c>
      <c r="N2017" s="104"/>
      <c r="O2017" s="106" t="str">
        <f>A2016</f>
        <v>14418</v>
      </c>
      <c r="P2017" s="111" t="s">
        <v>3403</v>
      </c>
      <c r="Q2017" s="153">
        <v>0.35416666666666669</v>
      </c>
      <c r="R2017" s="153">
        <v>0.39583333333333331</v>
      </c>
      <c r="S2017" s="153">
        <v>4.1666666666666657E-2</v>
      </c>
      <c r="T2017" s="153" t="s">
        <v>525</v>
      </c>
      <c r="U2017" s="153" t="s">
        <v>262</v>
      </c>
      <c r="V2017" s="153">
        <f>IF(ISBLANK(T2017),"",Tabella2[[#This Row],[ACT STOP]]-Tabella2[[#This Row],[ACT START]])</f>
        <v>4.166666666666663E-2</v>
      </c>
      <c r="W2017" s="104" t="s">
        <v>122</v>
      </c>
      <c r="X2017" s="104" t="s">
        <v>91</v>
      </c>
      <c r="Y2017" s="110"/>
      <c r="Z2017" s="106"/>
      <c r="AA2017" s="104"/>
      <c r="AB2017" s="107"/>
      <c r="AC2017" s="72">
        <v>1</v>
      </c>
      <c r="AH2017" s="70"/>
      <c r="AI2017" s="70"/>
      <c r="AJ2017">
        <v>0</v>
      </c>
      <c r="AL2017" s="70"/>
      <c r="BM2017" s="135" t="s">
        <v>525</v>
      </c>
      <c r="BN2017" s="136" t="s">
        <v>262</v>
      </c>
      <c r="BO2017" s="101"/>
      <c r="BR2017" s="109" t="str">
        <f t="shared" si="31"/>
        <v>SH-25-2006</v>
      </c>
      <c r="BS2017" s="109" t="s">
        <v>339</v>
      </c>
      <c r="BT2017" t="s">
        <v>122</v>
      </c>
      <c r="BU2017" t="s">
        <v>4131</v>
      </c>
    </row>
    <row r="2018" spans="1:73" hidden="1">
      <c r="A2018" s="103" t="s">
        <v>4132</v>
      </c>
      <c r="B2018" s="102">
        <v>45730</v>
      </c>
      <c r="C2018" s="104">
        <f>_xlfn.ISOWEEKNUM(Tabella2[[#This Row],[Date]])</f>
        <v>11</v>
      </c>
      <c r="D2018" s="104" t="s">
        <v>370</v>
      </c>
      <c r="E2018" s="104" t="s">
        <v>256</v>
      </c>
      <c r="F2018" s="104">
        <v>50</v>
      </c>
      <c r="G2018" s="104" t="s">
        <v>257</v>
      </c>
      <c r="H2018" s="105">
        <v>1</v>
      </c>
      <c r="I2018" s="104" t="s">
        <v>258</v>
      </c>
      <c r="J2018" s="104"/>
      <c r="K2018" s="104" t="s">
        <v>79</v>
      </c>
      <c r="L2018" s="104" t="s">
        <v>299</v>
      </c>
      <c r="M2018" s="104" t="s">
        <v>276</v>
      </c>
      <c r="N2018" s="104"/>
      <c r="O2018" s="106" t="str">
        <f>A479</f>
        <v>12881</v>
      </c>
      <c r="P2018" s="111" t="s">
        <v>844</v>
      </c>
      <c r="Q2018" s="153" t="s">
        <v>498</v>
      </c>
      <c r="R2018" s="153" t="s">
        <v>499</v>
      </c>
      <c r="S2018" s="153">
        <v>4.1666666666666657E-2</v>
      </c>
      <c r="T2018" s="153" t="s">
        <v>498</v>
      </c>
      <c r="U2018" s="153" t="s">
        <v>499</v>
      </c>
      <c r="V2018" s="153">
        <f>IF(ISBLANK(T2018),"",Tabella2[[#This Row],[ACT STOP]]-Tabella2[[#This Row],[ACT START]])</f>
        <v>4.166666666666663E-2</v>
      </c>
      <c r="W2018" s="104" t="s">
        <v>92</v>
      </c>
      <c r="X2018" s="104" t="s">
        <v>91</v>
      </c>
      <c r="Y2018" s="110"/>
      <c r="Z2018" s="106"/>
      <c r="AA2018" s="104"/>
      <c r="AB2018" s="107"/>
      <c r="AC2018" s="72">
        <v>1</v>
      </c>
      <c r="AH2018" s="70"/>
      <c r="AI2018" s="70"/>
      <c r="AJ2018">
        <v>0</v>
      </c>
      <c r="AL2018" s="70"/>
      <c r="BM2018" s="135" t="s">
        <v>498</v>
      </c>
      <c r="BN2018" s="136" t="s">
        <v>499</v>
      </c>
      <c r="BO2018" s="101"/>
      <c r="BR2018" s="109" t="str">
        <f t="shared" si="31"/>
        <v>SH-25-2007</v>
      </c>
      <c r="BS2018" s="109" t="s">
        <v>332</v>
      </c>
      <c r="BT2018" t="s">
        <v>92</v>
      </c>
      <c r="BU2018" t="s">
        <v>4133</v>
      </c>
    </row>
    <row r="2019" spans="1:73" hidden="1">
      <c r="A2019" s="103" t="s">
        <v>4134</v>
      </c>
      <c r="B2019" s="102">
        <v>45730</v>
      </c>
      <c r="C2019" s="104">
        <f>_xlfn.ISOWEEKNUM(Tabella2[[#This Row],[Date]])</f>
        <v>11</v>
      </c>
      <c r="D2019" s="104" t="s">
        <v>321</v>
      </c>
      <c r="E2019" s="104" t="s">
        <v>284</v>
      </c>
      <c r="F2019" s="104">
        <v>51</v>
      </c>
      <c r="G2019" s="104" t="s">
        <v>284</v>
      </c>
      <c r="H2019" s="105">
        <v>23</v>
      </c>
      <c r="I2019" s="104"/>
      <c r="J2019" s="104" t="s">
        <v>258</v>
      </c>
      <c r="K2019" s="104" t="s">
        <v>83</v>
      </c>
      <c r="L2019" s="104" t="s">
        <v>299</v>
      </c>
      <c r="M2019" s="104" t="s">
        <v>361</v>
      </c>
      <c r="N2019" s="104"/>
      <c r="O2019" s="106" t="str">
        <f>A480</f>
        <v>12882</v>
      </c>
      <c r="P2019" s="111" t="s">
        <v>362</v>
      </c>
      <c r="Q2019" s="153" t="s">
        <v>498</v>
      </c>
      <c r="R2019" s="153" t="s">
        <v>499</v>
      </c>
      <c r="S2019" s="153">
        <v>4.1666666666666657E-2</v>
      </c>
      <c r="T2019" s="153">
        <v>0.41666666666666669</v>
      </c>
      <c r="U2019" s="153">
        <v>0.45833333333333331</v>
      </c>
      <c r="V2019" s="153">
        <f>IF(ISBLANK(T2019),"",Tabella2[[#This Row],[ACT STOP]]-Tabella2[[#This Row],[ACT START]])</f>
        <v>4.166666666666663E-2</v>
      </c>
      <c r="W2019" s="104" t="s">
        <v>92</v>
      </c>
      <c r="X2019" s="104" t="s">
        <v>91</v>
      </c>
      <c r="Y2019" s="110"/>
      <c r="Z2019" s="106"/>
      <c r="AA2019" s="104"/>
      <c r="AB2019" s="107"/>
      <c r="AC2019" s="72">
        <v>1</v>
      </c>
      <c r="AH2019" s="70"/>
      <c r="AI2019" s="70"/>
      <c r="AJ2019">
        <v>0</v>
      </c>
      <c r="AL2019" s="70"/>
      <c r="BM2019" s="135">
        <v>0.41666666666666669</v>
      </c>
      <c r="BN2019" s="136">
        <v>0.45833333333333331</v>
      </c>
      <c r="BO2019" s="101"/>
      <c r="BR2019" s="109" t="str">
        <f t="shared" si="31"/>
        <v>SH-25-2008</v>
      </c>
      <c r="BS2019" s="109" t="s">
        <v>358</v>
      </c>
      <c r="BT2019" t="s">
        <v>92</v>
      </c>
      <c r="BU2019" t="s">
        <v>4135</v>
      </c>
    </row>
    <row r="2020" spans="1:73" hidden="1">
      <c r="A2020" s="103" t="s">
        <v>4136</v>
      </c>
      <c r="B2020" s="102">
        <v>45740</v>
      </c>
      <c r="C2020" s="104">
        <f>_xlfn.ISOWEEKNUM(Tabella2[[#This Row],[Date]])</f>
        <v>13</v>
      </c>
      <c r="D2020" s="104" t="s">
        <v>370</v>
      </c>
      <c r="E2020" s="104" t="s">
        <v>256</v>
      </c>
      <c r="F2020" s="104">
        <v>50</v>
      </c>
      <c r="G2020" s="104" t="s">
        <v>257</v>
      </c>
      <c r="H2020" s="105">
        <v>2</v>
      </c>
      <c r="I2020" s="104" t="s">
        <v>258</v>
      </c>
      <c r="J2020" s="104"/>
      <c r="K2020" s="104" t="s">
        <v>75</v>
      </c>
      <c r="L2020" s="104" t="s">
        <v>259</v>
      </c>
      <c r="M2020" s="104" t="s">
        <v>269</v>
      </c>
      <c r="N2020" s="104"/>
      <c r="O2020" s="106"/>
      <c r="P2020" s="111" t="s">
        <v>1814</v>
      </c>
      <c r="Q2020" s="153" t="s">
        <v>525</v>
      </c>
      <c r="R2020" s="153" t="s">
        <v>262</v>
      </c>
      <c r="S2020" s="153">
        <v>4.1666666666666657E-2</v>
      </c>
      <c r="T2020" s="153">
        <v>0.35416666666666669</v>
      </c>
      <c r="U2020" s="153">
        <v>0.39583333333333331</v>
      </c>
      <c r="V2020" s="153">
        <f>IF(ISBLANK(T2020),"",Tabella2[[#This Row],[ACT STOP]]-Tabella2[[#This Row],[ACT START]])</f>
        <v>4.166666666666663E-2</v>
      </c>
      <c r="W2020" s="104" t="s">
        <v>116</v>
      </c>
      <c r="X2020" s="104" t="s">
        <v>113</v>
      </c>
      <c r="Y2020" s="110" t="s">
        <v>4137</v>
      </c>
      <c r="Z2020" s="106"/>
      <c r="AA2020" s="104"/>
      <c r="AB2020" s="107"/>
      <c r="AC2020" s="72">
        <v>0</v>
      </c>
      <c r="AH2020" s="70"/>
      <c r="AI2020" s="70"/>
      <c r="AJ2020">
        <v>0</v>
      </c>
      <c r="AL2020" s="70"/>
      <c r="BL2020" t="s">
        <v>4138</v>
      </c>
      <c r="BM2020" s="135">
        <v>0.35416666666666669</v>
      </c>
      <c r="BN2020" s="136">
        <v>0.39583333333333331</v>
      </c>
      <c r="BO2020" s="101"/>
      <c r="BR2020" s="109" t="str">
        <f t="shared" si="31"/>
        <v>SH-25-2009</v>
      </c>
      <c r="BS2020" s="109" t="s">
        <v>368</v>
      </c>
      <c r="BT2020" t="s">
        <v>100</v>
      </c>
      <c r="BU2020" t="s">
        <v>4139</v>
      </c>
    </row>
    <row r="2021" spans="1:73" hidden="1">
      <c r="A2021" s="103" t="s">
        <v>4140</v>
      </c>
      <c r="B2021" s="102">
        <v>45730</v>
      </c>
      <c r="C2021" s="104">
        <f>_xlfn.ISOWEEKNUM(Tabella2[[#This Row],[Date]])</f>
        <v>11</v>
      </c>
      <c r="D2021" s="104" t="s">
        <v>558</v>
      </c>
      <c r="E2021" s="104" t="s">
        <v>284</v>
      </c>
      <c r="F2021" s="104">
        <v>58</v>
      </c>
      <c r="G2021" s="104" t="s">
        <v>257</v>
      </c>
      <c r="H2021" s="105">
        <v>14</v>
      </c>
      <c r="I2021" s="104"/>
      <c r="J2021" s="104" t="s">
        <v>258</v>
      </c>
      <c r="K2021" s="104" t="s">
        <v>81</v>
      </c>
      <c r="L2021" s="104" t="s">
        <v>259</v>
      </c>
      <c r="M2021" s="104" t="s">
        <v>276</v>
      </c>
      <c r="N2021" s="104"/>
      <c r="O2021" s="106"/>
      <c r="P2021" s="111" t="s">
        <v>1898</v>
      </c>
      <c r="Q2021" s="153" t="s">
        <v>498</v>
      </c>
      <c r="R2021" s="153" t="s">
        <v>499</v>
      </c>
      <c r="S2021" s="153">
        <v>4.1666666666666657E-2</v>
      </c>
      <c r="T2021" s="153" t="s">
        <v>498</v>
      </c>
      <c r="U2021" s="153" t="s">
        <v>499</v>
      </c>
      <c r="V2021" s="153">
        <f>IF(ISBLANK(T2021),"",Tabella2[[#This Row],[ACT STOP]]-Tabella2[[#This Row],[ACT START]])</f>
        <v>4.166666666666663E-2</v>
      </c>
      <c r="W2021" s="104" t="s">
        <v>92</v>
      </c>
      <c r="X2021" s="104" t="s">
        <v>91</v>
      </c>
      <c r="Y2021" s="110"/>
      <c r="Z2021" s="106"/>
      <c r="AA2021" s="104"/>
      <c r="AB2021" s="107"/>
      <c r="AC2021" s="72">
        <v>1</v>
      </c>
      <c r="AH2021" s="70"/>
      <c r="AI2021" s="70"/>
      <c r="AJ2021">
        <v>0</v>
      </c>
      <c r="AL2021" s="70"/>
      <c r="BM2021" s="135" t="s">
        <v>498</v>
      </c>
      <c r="BN2021" s="136" t="s">
        <v>499</v>
      </c>
      <c r="BO2021" s="101"/>
      <c r="BR2021" s="109" t="str">
        <f t="shared" si="31"/>
        <v>SH-25-2010</v>
      </c>
      <c r="BS2021" s="109" t="s">
        <v>372</v>
      </c>
      <c r="BT2021" t="s">
        <v>92</v>
      </c>
      <c r="BU2021" t="s">
        <v>4141</v>
      </c>
    </row>
    <row r="2022" spans="1:73" hidden="1">
      <c r="A2022" s="103" t="s">
        <v>4142</v>
      </c>
      <c r="B2022" s="102">
        <v>45730</v>
      </c>
      <c r="C2022" s="104">
        <f>_xlfn.ISOWEEKNUM(Tabella2[[#This Row],[Date]])</f>
        <v>11</v>
      </c>
      <c r="D2022" s="104" t="s">
        <v>558</v>
      </c>
      <c r="E2022" s="104" t="s">
        <v>284</v>
      </c>
      <c r="F2022" s="104">
        <v>59</v>
      </c>
      <c r="G2022" s="104" t="s">
        <v>284</v>
      </c>
      <c r="H2022" s="105">
        <v>22</v>
      </c>
      <c r="I2022" s="104"/>
      <c r="J2022" s="104" t="s">
        <v>258</v>
      </c>
      <c r="K2022" s="104" t="s">
        <v>77</v>
      </c>
      <c r="L2022" s="104" t="s">
        <v>259</v>
      </c>
      <c r="M2022" s="104" t="s">
        <v>276</v>
      </c>
      <c r="N2022" s="104"/>
      <c r="O2022" s="106"/>
      <c r="P2022" s="111" t="s">
        <v>1898</v>
      </c>
      <c r="Q2022" s="153" t="s">
        <v>498</v>
      </c>
      <c r="R2022" s="153" t="s">
        <v>499</v>
      </c>
      <c r="S2022" s="153">
        <v>4.1666666666666657E-2</v>
      </c>
      <c r="T2022" s="153" t="s">
        <v>498</v>
      </c>
      <c r="U2022" s="153" t="s">
        <v>499</v>
      </c>
      <c r="V2022" s="153">
        <f>IF(ISBLANK(T2022),"",Tabella2[[#This Row],[ACT STOP]]-Tabella2[[#This Row],[ACT START]])</f>
        <v>4.166666666666663E-2</v>
      </c>
      <c r="W2022" s="104" t="s">
        <v>92</v>
      </c>
      <c r="X2022" s="104" t="s">
        <v>91</v>
      </c>
      <c r="Y2022" s="110"/>
      <c r="Z2022" s="106"/>
      <c r="AA2022" s="104"/>
      <c r="AB2022" s="107"/>
      <c r="AC2022" s="72">
        <v>1</v>
      </c>
      <c r="AH2022" s="70"/>
      <c r="AI2022" s="70"/>
      <c r="AJ2022">
        <v>0</v>
      </c>
      <c r="AL2022" s="70"/>
      <c r="BM2022" s="135" t="s">
        <v>498</v>
      </c>
      <c r="BN2022" s="136" t="s">
        <v>499</v>
      </c>
      <c r="BO2022" s="101"/>
      <c r="BR2022" s="109" t="str">
        <f t="shared" si="31"/>
        <v>SH-25-2011</v>
      </c>
      <c r="BS2022" s="109" t="s">
        <v>295</v>
      </c>
      <c r="BT2022" t="s">
        <v>92</v>
      </c>
      <c r="BU2022" t="s">
        <v>4143</v>
      </c>
    </row>
    <row r="2023" spans="1:73" hidden="1">
      <c r="A2023" s="103" t="s">
        <v>4144</v>
      </c>
      <c r="B2023" s="102">
        <v>45730</v>
      </c>
      <c r="C2023" s="104">
        <f>_xlfn.ISOWEEKNUM(Tabella2[[#This Row],[Date]])</f>
        <v>11</v>
      </c>
      <c r="D2023" s="104" t="s">
        <v>370</v>
      </c>
      <c r="E2023" s="104" t="s">
        <v>256</v>
      </c>
      <c r="F2023" s="104">
        <v>51</v>
      </c>
      <c r="G2023" s="104" t="s">
        <v>257</v>
      </c>
      <c r="H2023" s="105">
        <v>13</v>
      </c>
      <c r="I2023" s="104" t="s">
        <v>258</v>
      </c>
      <c r="J2023" s="104"/>
      <c r="K2023" s="104" t="s">
        <v>79</v>
      </c>
      <c r="L2023" s="104" t="s">
        <v>299</v>
      </c>
      <c r="M2023" s="104" t="s">
        <v>276</v>
      </c>
      <c r="N2023" s="104"/>
      <c r="O2023" s="106" t="str">
        <f>A481</f>
        <v>12883</v>
      </c>
      <c r="P2023" s="111" t="s">
        <v>829</v>
      </c>
      <c r="Q2023" s="153" t="s">
        <v>504</v>
      </c>
      <c r="R2023" s="153" t="s">
        <v>271</v>
      </c>
      <c r="S2023" s="153">
        <v>4.1666666666666657E-2</v>
      </c>
      <c r="T2023" s="153" t="s">
        <v>504</v>
      </c>
      <c r="U2023" s="153" t="s">
        <v>271</v>
      </c>
      <c r="V2023" s="153">
        <f>IF(ISBLANK(T2023),"",Tabella2[[#This Row],[ACT STOP]]-Tabella2[[#This Row],[ACT START]])</f>
        <v>4.1666666666666685E-2</v>
      </c>
      <c r="W2023" s="104" t="s">
        <v>92</v>
      </c>
      <c r="X2023" s="104" t="s">
        <v>91</v>
      </c>
      <c r="Y2023" s="110"/>
      <c r="Z2023" s="106"/>
      <c r="AA2023" s="104"/>
      <c r="AB2023" s="107"/>
      <c r="AC2023" s="72">
        <v>1</v>
      </c>
      <c r="AH2023" s="70"/>
      <c r="AI2023" s="70"/>
      <c r="AJ2023">
        <v>0</v>
      </c>
      <c r="AL2023" s="70"/>
      <c r="BM2023" s="135" t="s">
        <v>504</v>
      </c>
      <c r="BN2023" s="136" t="s">
        <v>271</v>
      </c>
      <c r="BO2023" s="101"/>
      <c r="BR2023" s="109" t="str">
        <f t="shared" si="31"/>
        <v>SH-25-2012</v>
      </c>
      <c r="BS2023" s="109" t="s">
        <v>427</v>
      </c>
      <c r="BT2023" t="s">
        <v>92</v>
      </c>
      <c r="BU2023" t="s">
        <v>4145</v>
      </c>
    </row>
    <row r="2024" spans="1:73" hidden="1">
      <c r="A2024" s="103" t="s">
        <v>4146</v>
      </c>
      <c r="B2024" s="102">
        <v>45730</v>
      </c>
      <c r="C2024" s="104">
        <f>_xlfn.ISOWEEKNUM(Tabella2[[#This Row],[Date]])</f>
        <v>11</v>
      </c>
      <c r="D2024" s="104" t="s">
        <v>321</v>
      </c>
      <c r="E2024" s="104" t="s">
        <v>284</v>
      </c>
      <c r="F2024" s="104">
        <v>52</v>
      </c>
      <c r="G2024" s="104" t="s">
        <v>257</v>
      </c>
      <c r="H2024" s="105">
        <v>5</v>
      </c>
      <c r="I2024" s="104"/>
      <c r="J2024" s="104" t="s">
        <v>258</v>
      </c>
      <c r="K2024" s="104" t="s">
        <v>83</v>
      </c>
      <c r="L2024" s="104" t="s">
        <v>299</v>
      </c>
      <c r="M2024" s="104" t="s">
        <v>361</v>
      </c>
      <c r="N2024" s="104"/>
      <c r="O2024" s="106" t="str">
        <f>A482</f>
        <v>12884</v>
      </c>
      <c r="P2024" s="111" t="s">
        <v>362</v>
      </c>
      <c r="Q2024" s="153" t="s">
        <v>504</v>
      </c>
      <c r="R2024" s="153" t="s">
        <v>271</v>
      </c>
      <c r="S2024" s="153">
        <v>4.1666666666666657E-2</v>
      </c>
      <c r="T2024" s="153">
        <v>0.47916666666666669</v>
      </c>
      <c r="U2024" s="153">
        <v>0.52083333333333337</v>
      </c>
      <c r="V2024" s="153">
        <f>IF(ISBLANK(T2024),"",Tabella2[[#This Row],[ACT STOP]]-Tabella2[[#This Row],[ACT START]])</f>
        <v>4.1666666666666685E-2</v>
      </c>
      <c r="W2024" s="104" t="s">
        <v>92</v>
      </c>
      <c r="X2024" s="104" t="s">
        <v>91</v>
      </c>
      <c r="Y2024" s="110"/>
      <c r="Z2024" s="106"/>
      <c r="AA2024" s="104"/>
      <c r="AB2024" s="107"/>
      <c r="AC2024" s="72">
        <v>1</v>
      </c>
      <c r="AH2024" s="70"/>
      <c r="AI2024" s="70"/>
      <c r="AJ2024">
        <v>0</v>
      </c>
      <c r="AL2024" s="70"/>
      <c r="BM2024" s="135">
        <v>0.47916666666666669</v>
      </c>
      <c r="BN2024" s="136">
        <v>0.52083333333333337</v>
      </c>
      <c r="BO2024" s="101"/>
      <c r="BR2024" s="109" t="str">
        <f t="shared" si="31"/>
        <v>SH-25-2013</v>
      </c>
      <c r="BS2024" s="109" t="s">
        <v>416</v>
      </c>
      <c r="BT2024" t="s">
        <v>92</v>
      </c>
      <c r="BU2024" t="s">
        <v>4147</v>
      </c>
    </row>
    <row r="2025" spans="1:73" hidden="1">
      <c r="A2025" s="103" t="s">
        <v>4148</v>
      </c>
      <c r="B2025" s="102">
        <v>45730</v>
      </c>
      <c r="C2025" s="104">
        <f>_xlfn.ISOWEEKNUM(Tabella2[[#This Row],[Date]])</f>
        <v>11</v>
      </c>
      <c r="D2025" s="104" t="s">
        <v>523</v>
      </c>
      <c r="E2025" s="104" t="s">
        <v>284</v>
      </c>
      <c r="F2025" s="104">
        <v>63</v>
      </c>
      <c r="G2025" s="104" t="s">
        <v>284</v>
      </c>
      <c r="H2025" s="105">
        <v>9</v>
      </c>
      <c r="I2025" s="104"/>
      <c r="J2025" s="104" t="s">
        <v>258</v>
      </c>
      <c r="K2025" s="104" t="s">
        <v>75</v>
      </c>
      <c r="L2025" s="104" t="s">
        <v>299</v>
      </c>
      <c r="M2025" s="104" t="s">
        <v>328</v>
      </c>
      <c r="N2025" s="104"/>
      <c r="O2025" s="106" t="str">
        <f>A2026</f>
        <v>14428</v>
      </c>
      <c r="P2025" s="111" t="s">
        <v>3403</v>
      </c>
      <c r="Q2025" s="153" t="s">
        <v>504</v>
      </c>
      <c r="R2025" s="153" t="s">
        <v>271</v>
      </c>
      <c r="S2025" s="153">
        <v>4.1666666666666657E-2</v>
      </c>
      <c r="T2025" s="153" t="s">
        <v>504</v>
      </c>
      <c r="U2025" s="153" t="s">
        <v>271</v>
      </c>
      <c r="V2025" s="153">
        <f>IF(ISBLANK(T2025),"",Tabella2[[#This Row],[ACT STOP]]-Tabella2[[#This Row],[ACT START]])</f>
        <v>4.1666666666666685E-2</v>
      </c>
      <c r="W2025" s="104" t="s">
        <v>92</v>
      </c>
      <c r="X2025" s="104" t="s">
        <v>91</v>
      </c>
      <c r="Y2025" s="110"/>
      <c r="Z2025" s="106"/>
      <c r="AA2025" s="104"/>
      <c r="AB2025" s="107"/>
      <c r="AC2025" s="72">
        <v>1</v>
      </c>
      <c r="AH2025" s="70"/>
      <c r="AI2025" s="70"/>
      <c r="AJ2025">
        <v>0</v>
      </c>
      <c r="AL2025" s="70"/>
      <c r="BM2025" s="135" t="s">
        <v>504</v>
      </c>
      <c r="BN2025" s="136" t="s">
        <v>271</v>
      </c>
      <c r="BO2025" s="101"/>
      <c r="BR2025" s="109" t="str">
        <f t="shared" si="31"/>
        <v>SH-25-2014</v>
      </c>
      <c r="BS2025" s="109" t="s">
        <v>339</v>
      </c>
      <c r="BT2025" t="s">
        <v>92</v>
      </c>
      <c r="BU2025" t="s">
        <v>4149</v>
      </c>
    </row>
    <row r="2026" spans="1:73" hidden="1">
      <c r="A2026" s="103" t="s">
        <v>4150</v>
      </c>
      <c r="B2026" s="102">
        <v>45730</v>
      </c>
      <c r="C2026" s="104">
        <f>_xlfn.ISOWEEKNUM(Tabella2[[#This Row],[Date]])</f>
        <v>11</v>
      </c>
      <c r="D2026" s="104" t="s">
        <v>523</v>
      </c>
      <c r="E2026" s="104" t="s">
        <v>284</v>
      </c>
      <c r="F2026" s="104">
        <v>62</v>
      </c>
      <c r="G2026" s="104" t="s">
        <v>257</v>
      </c>
      <c r="H2026" s="105">
        <v>10</v>
      </c>
      <c r="I2026" s="104"/>
      <c r="J2026" s="104" t="s">
        <v>258</v>
      </c>
      <c r="K2026" s="104" t="s">
        <v>77</v>
      </c>
      <c r="L2026" s="104" t="s">
        <v>299</v>
      </c>
      <c r="M2026" s="104" t="s">
        <v>328</v>
      </c>
      <c r="N2026" s="104"/>
      <c r="O2026" s="106" t="str">
        <f>A2025</f>
        <v>14427</v>
      </c>
      <c r="P2026" s="111" t="s">
        <v>3403</v>
      </c>
      <c r="Q2026" s="153" t="s">
        <v>504</v>
      </c>
      <c r="R2026" s="153" t="s">
        <v>271</v>
      </c>
      <c r="S2026" s="153">
        <v>4.1666666666666657E-2</v>
      </c>
      <c r="T2026" s="153" t="s">
        <v>504</v>
      </c>
      <c r="U2026" s="153" t="s">
        <v>271</v>
      </c>
      <c r="V2026" s="153">
        <f>IF(ISBLANK(T2026),"",Tabella2[[#This Row],[ACT STOP]]-Tabella2[[#This Row],[ACT START]])</f>
        <v>4.1666666666666685E-2</v>
      </c>
      <c r="W2026" s="104" t="s">
        <v>92</v>
      </c>
      <c r="X2026" s="104" t="s">
        <v>91</v>
      </c>
      <c r="Y2026" s="110"/>
      <c r="Z2026" s="106"/>
      <c r="AA2026" s="104"/>
      <c r="AB2026" s="107"/>
      <c r="AC2026" s="72">
        <v>1</v>
      </c>
      <c r="AH2026" s="70"/>
      <c r="AI2026" s="70"/>
      <c r="AJ2026">
        <v>0</v>
      </c>
      <c r="AL2026" s="70"/>
      <c r="BM2026" s="135" t="s">
        <v>504</v>
      </c>
      <c r="BN2026" s="136" t="s">
        <v>271</v>
      </c>
      <c r="BO2026" s="101"/>
      <c r="BR2026" s="109" t="str">
        <f t="shared" si="31"/>
        <v>SH-25-2015</v>
      </c>
      <c r="BS2026" s="109" t="s">
        <v>552</v>
      </c>
      <c r="BT2026" t="s">
        <v>92</v>
      </c>
      <c r="BU2026" t="s">
        <v>4151</v>
      </c>
    </row>
    <row r="2027" spans="1:73" hidden="1">
      <c r="A2027" s="103" t="s">
        <v>4152</v>
      </c>
      <c r="B2027" s="102">
        <v>45733</v>
      </c>
      <c r="C2027" s="104">
        <f>_xlfn.ISOWEEKNUM(Tabella2[[#This Row],[Date]])</f>
        <v>12</v>
      </c>
      <c r="D2027" s="104" t="s">
        <v>341</v>
      </c>
      <c r="E2027" s="104" t="s">
        <v>284</v>
      </c>
      <c r="F2027" s="104">
        <v>43</v>
      </c>
      <c r="G2027" s="104" t="s">
        <v>257</v>
      </c>
      <c r="H2027" s="105">
        <v>1</v>
      </c>
      <c r="I2027" s="104"/>
      <c r="J2027" s="104" t="s">
        <v>258</v>
      </c>
      <c r="K2027" s="104" t="s">
        <v>79</v>
      </c>
      <c r="L2027" s="104" t="s">
        <v>299</v>
      </c>
      <c r="M2027" s="104" t="s">
        <v>276</v>
      </c>
      <c r="N2027" s="104"/>
      <c r="O2027" s="106" t="str">
        <f>A483</f>
        <v>12885</v>
      </c>
      <c r="P2027" s="111" t="s">
        <v>829</v>
      </c>
      <c r="Q2027" s="153" t="s">
        <v>525</v>
      </c>
      <c r="R2027" s="153" t="s">
        <v>262</v>
      </c>
      <c r="S2027" s="153">
        <v>4.1666666666666657E-2</v>
      </c>
      <c r="T2027" s="153">
        <v>0.35416666666666669</v>
      </c>
      <c r="U2027" s="153">
        <v>0.39583333333333331</v>
      </c>
      <c r="V2027" s="153">
        <f>IF(ISBLANK(T2027),"",Tabella2[[#This Row],[ACT STOP]]-Tabella2[[#This Row],[ACT START]])</f>
        <v>4.166666666666663E-2</v>
      </c>
      <c r="W2027" s="104" t="s">
        <v>92</v>
      </c>
      <c r="X2027" s="104" t="s">
        <v>91</v>
      </c>
      <c r="Y2027" s="110"/>
      <c r="Z2027" s="106"/>
      <c r="AA2027" s="104"/>
      <c r="AB2027" s="107"/>
      <c r="AC2027" s="72">
        <v>1</v>
      </c>
      <c r="AH2027" s="70"/>
      <c r="AI2027" s="70"/>
      <c r="AJ2027">
        <v>0</v>
      </c>
      <c r="AL2027" s="70"/>
      <c r="BM2027" s="135">
        <v>0.35416666666666669</v>
      </c>
      <c r="BN2027" s="136">
        <v>0.39583333333333331</v>
      </c>
      <c r="BO2027" s="101"/>
      <c r="BR2027" s="109" t="str">
        <f t="shared" si="31"/>
        <v>SH-25-2016</v>
      </c>
      <c r="BS2027" s="109" t="s">
        <v>332</v>
      </c>
      <c r="BT2027" t="s">
        <v>92</v>
      </c>
      <c r="BU2027" t="s">
        <v>4153</v>
      </c>
    </row>
    <row r="2028" spans="1:73" hidden="1">
      <c r="A2028" s="103" t="s">
        <v>4154</v>
      </c>
      <c r="B2028" s="102">
        <v>45733</v>
      </c>
      <c r="C2028" s="104">
        <f>_xlfn.ISOWEEKNUM(Tabella2[[#This Row],[Date]])</f>
        <v>12</v>
      </c>
      <c r="D2028" s="104" t="s">
        <v>455</v>
      </c>
      <c r="E2028" s="104" t="s">
        <v>284</v>
      </c>
      <c r="F2028" s="104">
        <v>37</v>
      </c>
      <c r="G2028" s="104" t="s">
        <v>257</v>
      </c>
      <c r="H2028" s="105">
        <v>9</v>
      </c>
      <c r="I2028" s="104"/>
      <c r="J2028" s="104" t="s">
        <v>258</v>
      </c>
      <c r="K2028" s="104" t="s">
        <v>83</v>
      </c>
      <c r="L2028" s="104" t="s">
        <v>259</v>
      </c>
      <c r="M2028" s="104" t="s">
        <v>260</v>
      </c>
      <c r="N2028" s="104"/>
      <c r="O2028" s="106"/>
      <c r="P2028" s="111" t="s">
        <v>261</v>
      </c>
      <c r="Q2028" s="153" t="s">
        <v>525</v>
      </c>
      <c r="R2028" s="153" t="s">
        <v>262</v>
      </c>
      <c r="S2028" s="153">
        <v>4.1666666666666657E-2</v>
      </c>
      <c r="T2028" s="153">
        <v>0.35416666666666669</v>
      </c>
      <c r="U2028" s="153">
        <v>0.39583333333333331</v>
      </c>
      <c r="V2028" s="153">
        <f>IF(ISBLANK(T2028),"",Tabella2[[#This Row],[ACT STOP]]-Tabella2[[#This Row],[ACT START]])</f>
        <v>4.166666666666663E-2</v>
      </c>
      <c r="W2028" s="104" t="s">
        <v>92</v>
      </c>
      <c r="X2028" s="104" t="s">
        <v>91</v>
      </c>
      <c r="Y2028" s="110" t="s">
        <v>4155</v>
      </c>
      <c r="Z2028" s="106"/>
      <c r="AA2028" s="104"/>
      <c r="AB2028" s="107"/>
      <c r="AC2028" s="72">
        <v>1</v>
      </c>
      <c r="AH2028" s="70"/>
      <c r="AI2028" s="70"/>
      <c r="AJ2028">
        <v>0</v>
      </c>
      <c r="AL2028" s="70"/>
      <c r="BM2028" s="135">
        <v>0.35416666666666669</v>
      </c>
      <c r="BN2028" s="136">
        <v>0.39583333333333331</v>
      </c>
      <c r="BO2028" s="101"/>
      <c r="BR2028" s="109" t="str">
        <f t="shared" si="31"/>
        <v>SH-25-2017</v>
      </c>
      <c r="BS2028" s="109" t="s">
        <v>318</v>
      </c>
      <c r="BT2028" t="s">
        <v>92</v>
      </c>
      <c r="BU2028" t="s">
        <v>4156</v>
      </c>
    </row>
    <row r="2029" spans="1:73" hidden="1">
      <c r="A2029" s="103" t="s">
        <v>4157</v>
      </c>
      <c r="B2029" s="102">
        <v>45733</v>
      </c>
      <c r="C2029" s="104">
        <f>_xlfn.ISOWEEKNUM(Tabella2[[#This Row],[Date]])</f>
        <v>12</v>
      </c>
      <c r="D2029" s="104" t="s">
        <v>574</v>
      </c>
      <c r="E2029" s="104" t="s">
        <v>284</v>
      </c>
      <c r="F2029" s="104">
        <v>67</v>
      </c>
      <c r="G2029" s="104" t="s">
        <v>284</v>
      </c>
      <c r="H2029" s="105">
        <v>23</v>
      </c>
      <c r="I2029" s="104"/>
      <c r="J2029" s="104" t="s">
        <v>258</v>
      </c>
      <c r="K2029" s="104" t="s">
        <v>80</v>
      </c>
      <c r="L2029" s="104" t="s">
        <v>259</v>
      </c>
      <c r="M2029" s="104" t="s">
        <v>276</v>
      </c>
      <c r="N2029" s="104"/>
      <c r="O2029" s="106"/>
      <c r="P2029" s="111" t="s">
        <v>277</v>
      </c>
      <c r="Q2029" s="153" t="s">
        <v>525</v>
      </c>
      <c r="R2029" s="153" t="s">
        <v>262</v>
      </c>
      <c r="S2029" s="153">
        <v>4.1666666666666657E-2</v>
      </c>
      <c r="T2029" s="153">
        <v>0.35416666666666669</v>
      </c>
      <c r="U2029" s="153">
        <v>0.40277777777777779</v>
      </c>
      <c r="V2029" s="153">
        <f>IF(ISBLANK(T2029),"",Tabella2[[#This Row],[ACT STOP]]-Tabella2[[#This Row],[ACT START]])</f>
        <v>4.8611111111111105E-2</v>
      </c>
      <c r="W2029" s="104" t="s">
        <v>92</v>
      </c>
      <c r="X2029" s="104" t="s">
        <v>91</v>
      </c>
      <c r="Y2029" s="110" t="s">
        <v>4158</v>
      </c>
      <c r="Z2029" s="106"/>
      <c r="AA2029" s="104"/>
      <c r="AB2029" s="107"/>
      <c r="AC2029" s="72">
        <v>1</v>
      </c>
      <c r="AH2029" s="70"/>
      <c r="AI2029" s="70"/>
      <c r="AJ2029">
        <v>0</v>
      </c>
      <c r="AL2029" s="70"/>
      <c r="BL2029" t="s">
        <v>4159</v>
      </c>
      <c r="BM2029" s="135">
        <v>0.35416666666666669</v>
      </c>
      <c r="BN2029" s="136">
        <v>0.40277777777777779</v>
      </c>
      <c r="BO2029" s="101">
        <v>6.9444444444444441E-3</v>
      </c>
      <c r="BQ2029" t="s">
        <v>94</v>
      </c>
      <c r="BR2029" s="109" t="str">
        <f t="shared" si="31"/>
        <v>SH-25-2018</v>
      </c>
      <c r="BS2029" s="109" t="s">
        <v>358</v>
      </c>
      <c r="BT2029" t="s">
        <v>92</v>
      </c>
      <c r="BU2029" t="s">
        <v>4160</v>
      </c>
    </row>
    <row r="2030" spans="1:73" hidden="1">
      <c r="A2030" s="103" t="s">
        <v>4161</v>
      </c>
      <c r="B2030" s="102">
        <v>45733</v>
      </c>
      <c r="C2030" s="104">
        <f>_xlfn.ISOWEEKNUM(Tabella2[[#This Row],[Date]])</f>
        <v>12</v>
      </c>
      <c r="D2030" s="104" t="s">
        <v>523</v>
      </c>
      <c r="E2030" s="104" t="s">
        <v>284</v>
      </c>
      <c r="F2030" s="104">
        <v>62</v>
      </c>
      <c r="G2030" s="104" t="s">
        <v>257</v>
      </c>
      <c r="H2030" s="105">
        <v>33</v>
      </c>
      <c r="I2030" s="104"/>
      <c r="J2030" s="104" t="s">
        <v>258</v>
      </c>
      <c r="K2030" s="104" t="s">
        <v>77</v>
      </c>
      <c r="L2030" s="104" t="s">
        <v>259</v>
      </c>
      <c r="M2030" s="104" t="s">
        <v>276</v>
      </c>
      <c r="N2030" s="104"/>
      <c r="O2030" s="106"/>
      <c r="P2030" s="111" t="s">
        <v>1898</v>
      </c>
      <c r="Q2030" s="153" t="s">
        <v>525</v>
      </c>
      <c r="R2030" s="153" t="s">
        <v>262</v>
      </c>
      <c r="S2030" s="153">
        <v>4.1666666666666657E-2</v>
      </c>
      <c r="T2030" s="153">
        <v>0.35416666666666669</v>
      </c>
      <c r="U2030" s="153">
        <v>0.39583333333333331</v>
      </c>
      <c r="V2030" s="153">
        <f>IF(ISBLANK(T2030),"",Tabella2[[#This Row],[ACT STOP]]-Tabella2[[#This Row],[ACT START]])</f>
        <v>4.166666666666663E-2</v>
      </c>
      <c r="W2030" s="104" t="s">
        <v>92</v>
      </c>
      <c r="X2030" s="104" t="s">
        <v>91</v>
      </c>
      <c r="Y2030" s="110"/>
      <c r="Z2030" s="106"/>
      <c r="AA2030" s="104"/>
      <c r="AB2030" s="107"/>
      <c r="AC2030" s="72">
        <v>1</v>
      </c>
      <c r="AH2030" s="70"/>
      <c r="AI2030" s="70"/>
      <c r="AJ2030">
        <v>0</v>
      </c>
      <c r="AL2030" s="70"/>
      <c r="BM2030" s="135">
        <v>0.35416666666666669</v>
      </c>
      <c r="BN2030" s="136">
        <v>0.39583333333333331</v>
      </c>
      <c r="BO2030" s="101"/>
      <c r="BR2030" s="109" t="str">
        <f t="shared" si="31"/>
        <v>SH-25-2019</v>
      </c>
      <c r="BS2030" s="109" t="s">
        <v>458</v>
      </c>
      <c r="BT2030" t="s">
        <v>92</v>
      </c>
      <c r="BU2030" t="s">
        <v>4162</v>
      </c>
    </row>
    <row r="2031" spans="1:73" hidden="1">
      <c r="A2031" s="103" t="s">
        <v>4163</v>
      </c>
      <c r="B2031" s="102">
        <v>45733</v>
      </c>
      <c r="C2031" s="104">
        <f>_xlfn.ISOWEEKNUM(Tabella2[[#This Row],[Date]])</f>
        <v>12</v>
      </c>
      <c r="D2031" s="104" t="s">
        <v>341</v>
      </c>
      <c r="E2031" s="104" t="s">
        <v>284</v>
      </c>
      <c r="F2031" s="104">
        <v>44</v>
      </c>
      <c r="G2031" s="104" t="s">
        <v>257</v>
      </c>
      <c r="H2031" s="105">
        <v>16</v>
      </c>
      <c r="I2031" s="104"/>
      <c r="J2031" s="104" t="s">
        <v>258</v>
      </c>
      <c r="K2031" s="104" t="s">
        <v>79</v>
      </c>
      <c r="L2031" s="104" t="s">
        <v>299</v>
      </c>
      <c r="M2031" s="104" t="s">
        <v>276</v>
      </c>
      <c r="N2031" s="104"/>
      <c r="O2031" s="106" t="str">
        <f>A484</f>
        <v>12886</v>
      </c>
      <c r="P2031" s="111" t="s">
        <v>829</v>
      </c>
      <c r="Q2031" s="153" t="s">
        <v>498</v>
      </c>
      <c r="R2031" s="153" t="s">
        <v>499</v>
      </c>
      <c r="S2031" s="153">
        <v>4.1666666666666657E-2</v>
      </c>
      <c r="T2031" s="153">
        <v>0.41319444444444442</v>
      </c>
      <c r="U2031" s="153">
        <v>0.4548611111111111</v>
      </c>
      <c r="V2031" s="153">
        <f>IF(ISBLANK(T2031),"",Tabella2[[#This Row],[ACT STOP]]-Tabella2[[#This Row],[ACT START]])</f>
        <v>4.1666666666666685E-2</v>
      </c>
      <c r="W2031" s="104" t="s">
        <v>92</v>
      </c>
      <c r="X2031" s="104" t="s">
        <v>91</v>
      </c>
      <c r="Y2031" s="110"/>
      <c r="Z2031" s="106"/>
      <c r="AA2031" s="104"/>
      <c r="AB2031" s="107"/>
      <c r="AC2031" s="72">
        <v>1</v>
      </c>
      <c r="AH2031" s="70"/>
      <c r="AI2031" s="70"/>
      <c r="AJ2031">
        <v>0</v>
      </c>
      <c r="AL2031" s="70"/>
      <c r="BM2031" s="135">
        <v>0.41319444444444442</v>
      </c>
      <c r="BN2031" s="136">
        <v>0.4548611111111111</v>
      </c>
      <c r="BO2031" s="101"/>
      <c r="BR2031" s="109" t="str">
        <f t="shared" si="31"/>
        <v>SH-25-2020</v>
      </c>
      <c r="BS2031" s="109" t="s">
        <v>447</v>
      </c>
      <c r="BT2031" t="s">
        <v>92</v>
      </c>
      <c r="BU2031" t="s">
        <v>4164</v>
      </c>
    </row>
    <row r="2032" spans="1:73" hidden="1">
      <c r="A2032" s="103" t="s">
        <v>4165</v>
      </c>
      <c r="B2032" s="102">
        <v>45733</v>
      </c>
      <c r="C2032" s="104">
        <f>_xlfn.ISOWEEKNUM(Tabella2[[#This Row],[Date]])</f>
        <v>12</v>
      </c>
      <c r="D2032" s="104" t="s">
        <v>455</v>
      </c>
      <c r="E2032" s="104" t="s">
        <v>284</v>
      </c>
      <c r="F2032" s="104">
        <v>38</v>
      </c>
      <c r="G2032" s="104" t="s">
        <v>257</v>
      </c>
      <c r="H2032" s="105">
        <v>13</v>
      </c>
      <c r="I2032" s="104"/>
      <c r="J2032" s="104" t="s">
        <v>258</v>
      </c>
      <c r="K2032" s="104" t="s">
        <v>83</v>
      </c>
      <c r="L2032" s="104" t="s">
        <v>259</v>
      </c>
      <c r="M2032" s="104" t="s">
        <v>260</v>
      </c>
      <c r="N2032" s="104"/>
      <c r="O2032" s="106"/>
      <c r="P2032" s="111" t="s">
        <v>261</v>
      </c>
      <c r="Q2032" s="153" t="s">
        <v>498</v>
      </c>
      <c r="R2032" s="153" t="s">
        <v>499</v>
      </c>
      <c r="S2032" s="153">
        <v>4.1666666666666657E-2</v>
      </c>
      <c r="T2032" s="153">
        <v>0.41666666666666669</v>
      </c>
      <c r="U2032" s="153">
        <v>0.45833333333333331</v>
      </c>
      <c r="V2032" s="153">
        <f>IF(ISBLANK(T2032),"",Tabella2[[#This Row],[ACT STOP]]-Tabella2[[#This Row],[ACT START]])</f>
        <v>4.166666666666663E-2</v>
      </c>
      <c r="W2032" s="104" t="s">
        <v>92</v>
      </c>
      <c r="X2032" s="104" t="s">
        <v>91</v>
      </c>
      <c r="Y2032" s="110"/>
      <c r="Z2032" s="106"/>
      <c r="AA2032" s="104"/>
      <c r="AB2032" s="107"/>
      <c r="AC2032" s="72">
        <v>1</v>
      </c>
      <c r="AH2032" s="70"/>
      <c r="AI2032" s="70"/>
      <c r="AJ2032">
        <v>0</v>
      </c>
      <c r="AL2032" s="70"/>
      <c r="BM2032" s="135">
        <v>0.41666666666666669</v>
      </c>
      <c r="BN2032" s="136">
        <v>0.45833333333333331</v>
      </c>
      <c r="BO2032" s="101"/>
      <c r="BR2032" s="109" t="str">
        <f t="shared" si="31"/>
        <v>SH-25-2021</v>
      </c>
      <c r="BS2032" s="109" t="s">
        <v>427</v>
      </c>
      <c r="BT2032" t="s">
        <v>92</v>
      </c>
      <c r="BU2032" t="s">
        <v>4166</v>
      </c>
    </row>
    <row r="2033" spans="1:73" hidden="1">
      <c r="A2033" s="103" t="s">
        <v>4167</v>
      </c>
      <c r="B2033" s="102">
        <v>45733</v>
      </c>
      <c r="C2033" s="104">
        <f>_xlfn.ISOWEEKNUM(Tabella2[[#This Row],[Date]])</f>
        <v>12</v>
      </c>
      <c r="D2033" s="104" t="s">
        <v>321</v>
      </c>
      <c r="E2033" s="104" t="s">
        <v>284</v>
      </c>
      <c r="F2033" s="104">
        <v>54</v>
      </c>
      <c r="G2033" s="104" t="s">
        <v>284</v>
      </c>
      <c r="H2033" s="105">
        <v>9</v>
      </c>
      <c r="I2033" s="104"/>
      <c r="J2033" s="104" t="s">
        <v>258</v>
      </c>
      <c r="K2033" s="104" t="s">
        <v>80</v>
      </c>
      <c r="L2033" s="104" t="s">
        <v>299</v>
      </c>
      <c r="M2033" s="104" t="s">
        <v>328</v>
      </c>
      <c r="N2033" s="104"/>
      <c r="O2033" s="106" t="str">
        <f>A2034</f>
        <v>14436</v>
      </c>
      <c r="P2033" s="111" t="s">
        <v>4012</v>
      </c>
      <c r="Q2033" s="153" t="s">
        <v>498</v>
      </c>
      <c r="R2033" s="153" t="s">
        <v>499</v>
      </c>
      <c r="S2033" s="153">
        <v>4.1666666666666657E-2</v>
      </c>
      <c r="T2033" s="153">
        <v>0.41666666666666669</v>
      </c>
      <c r="U2033" s="153">
        <v>0.45833333333333331</v>
      </c>
      <c r="V2033" s="153">
        <f>IF(ISBLANK(T2033),"",Tabella2[[#This Row],[ACT STOP]]-Tabella2[[#This Row],[ACT START]])</f>
        <v>4.166666666666663E-2</v>
      </c>
      <c r="W2033" s="104" t="s">
        <v>92</v>
      </c>
      <c r="X2033" s="104" t="s">
        <v>91</v>
      </c>
      <c r="Y2033" s="110"/>
      <c r="Z2033" s="106"/>
      <c r="AA2033" s="104"/>
      <c r="AB2033" s="107"/>
      <c r="AC2033" s="72">
        <v>1</v>
      </c>
      <c r="AH2033" s="70"/>
      <c r="AI2033" s="70"/>
      <c r="AJ2033">
        <v>0</v>
      </c>
      <c r="AL2033" s="70"/>
      <c r="BM2033" s="135">
        <v>0.41666666666666669</v>
      </c>
      <c r="BN2033" s="136">
        <v>0.45833333333333331</v>
      </c>
      <c r="BO2033" s="101"/>
      <c r="BR2033" s="109" t="str">
        <f t="shared" si="31"/>
        <v>SH-25-2022</v>
      </c>
      <c r="BS2033" s="109" t="s">
        <v>339</v>
      </c>
      <c r="BT2033" t="s">
        <v>92</v>
      </c>
      <c r="BU2033" t="s">
        <v>4168</v>
      </c>
    </row>
    <row r="2034" spans="1:73" hidden="1">
      <c r="A2034" s="103" t="s">
        <v>4169</v>
      </c>
      <c r="B2034" s="102">
        <v>45733</v>
      </c>
      <c r="C2034" s="104">
        <f>_xlfn.ISOWEEKNUM(Tabella2[[#This Row],[Date]])</f>
        <v>12</v>
      </c>
      <c r="D2034" s="104" t="s">
        <v>321</v>
      </c>
      <c r="E2034" s="104" t="s">
        <v>284</v>
      </c>
      <c r="F2034" s="104">
        <v>53</v>
      </c>
      <c r="G2034" s="104" t="s">
        <v>257</v>
      </c>
      <c r="H2034" s="105">
        <v>14</v>
      </c>
      <c r="I2034" s="104"/>
      <c r="J2034" s="104" t="s">
        <v>258</v>
      </c>
      <c r="K2034" s="104" t="s">
        <v>81</v>
      </c>
      <c r="L2034" s="104" t="s">
        <v>299</v>
      </c>
      <c r="M2034" s="104" t="s">
        <v>328</v>
      </c>
      <c r="N2034" s="104"/>
      <c r="O2034" s="106" t="str">
        <f>A2033</f>
        <v>14435</v>
      </c>
      <c r="P2034" s="111" t="s">
        <v>4012</v>
      </c>
      <c r="Q2034" s="153">
        <v>0.41666666666666669</v>
      </c>
      <c r="R2034" s="153">
        <v>0.45833333333333331</v>
      </c>
      <c r="S2034" s="153">
        <v>4.1666666666666657E-2</v>
      </c>
      <c r="T2034" s="153">
        <v>0.41666666666666669</v>
      </c>
      <c r="U2034" s="153">
        <v>0.45833333333333331</v>
      </c>
      <c r="V2034" s="153">
        <f>IF(ISBLANK(T2034),"",Tabella2[[#This Row],[ACT STOP]]-Tabella2[[#This Row],[ACT START]])</f>
        <v>4.166666666666663E-2</v>
      </c>
      <c r="W2034" s="104" t="s">
        <v>92</v>
      </c>
      <c r="X2034" s="104" t="s">
        <v>91</v>
      </c>
      <c r="Y2034" s="110"/>
      <c r="Z2034" s="106"/>
      <c r="AA2034" s="104"/>
      <c r="AB2034" s="107"/>
      <c r="AC2034" s="72">
        <v>1</v>
      </c>
      <c r="AH2034" s="70"/>
      <c r="AI2034" s="70"/>
      <c r="AJ2034">
        <v>0</v>
      </c>
      <c r="AL2034" s="70"/>
      <c r="BM2034" s="135">
        <v>0.41666666666666669</v>
      </c>
      <c r="BN2034" s="136">
        <v>0.45833333333333331</v>
      </c>
      <c r="BO2034" s="101"/>
      <c r="BR2034" s="109" t="str">
        <f t="shared" si="31"/>
        <v>SH-25-2023</v>
      </c>
      <c r="BS2034" s="109" t="s">
        <v>372</v>
      </c>
      <c r="BT2034" t="s">
        <v>92</v>
      </c>
      <c r="BU2034" t="s">
        <v>4170</v>
      </c>
    </row>
    <row r="2035" spans="1:73" hidden="1">
      <c r="A2035" s="103" t="s">
        <v>4171</v>
      </c>
      <c r="B2035" s="102">
        <v>45733</v>
      </c>
      <c r="C2035" s="104">
        <f>_xlfn.ISOWEEKNUM(Tabella2[[#This Row],[Date]])</f>
        <v>12</v>
      </c>
      <c r="D2035" s="104" t="s">
        <v>523</v>
      </c>
      <c r="E2035" s="104" t="s">
        <v>284</v>
      </c>
      <c r="F2035" s="104">
        <v>63</v>
      </c>
      <c r="G2035" s="104" t="s">
        <v>257</v>
      </c>
      <c r="H2035" s="105">
        <v>2</v>
      </c>
      <c r="I2035" s="104"/>
      <c r="J2035" s="104" t="s">
        <v>258</v>
      </c>
      <c r="K2035" s="104" t="s">
        <v>75</v>
      </c>
      <c r="L2035" s="104" t="s">
        <v>259</v>
      </c>
      <c r="M2035" s="104" t="s">
        <v>276</v>
      </c>
      <c r="N2035" s="104"/>
      <c r="O2035" s="106"/>
      <c r="P2035" s="111" t="s">
        <v>1898</v>
      </c>
      <c r="Q2035" s="153" t="s">
        <v>498</v>
      </c>
      <c r="R2035" s="153" t="s">
        <v>499</v>
      </c>
      <c r="S2035" s="153">
        <v>4.1666666666666657E-2</v>
      </c>
      <c r="T2035" s="153">
        <v>0.41666666666666669</v>
      </c>
      <c r="U2035" s="153">
        <v>0.45833333333333331</v>
      </c>
      <c r="V2035" s="153">
        <f>IF(ISBLANK(T2035),"",Tabella2[[#This Row],[ACT STOP]]-Tabella2[[#This Row],[ACT START]])</f>
        <v>4.166666666666663E-2</v>
      </c>
      <c r="W2035" s="104" t="s">
        <v>92</v>
      </c>
      <c r="X2035" s="104" t="s">
        <v>91</v>
      </c>
      <c r="Y2035" s="110"/>
      <c r="Z2035" s="106"/>
      <c r="AA2035" s="104"/>
      <c r="AB2035" s="107"/>
      <c r="AC2035" s="72">
        <v>1</v>
      </c>
      <c r="AH2035" s="70"/>
      <c r="AI2035" s="70"/>
      <c r="AJ2035">
        <v>0</v>
      </c>
      <c r="AL2035" s="70"/>
      <c r="BM2035" s="135">
        <v>0.41666666666666669</v>
      </c>
      <c r="BN2035" s="136">
        <v>0.45833333333333331</v>
      </c>
      <c r="BO2035" s="101"/>
      <c r="BR2035" s="109" t="str">
        <f t="shared" si="31"/>
        <v>SH-25-2024</v>
      </c>
      <c r="BS2035" s="109" t="s">
        <v>368</v>
      </c>
      <c r="BT2035" t="s">
        <v>92</v>
      </c>
      <c r="BU2035" t="s">
        <v>4172</v>
      </c>
    </row>
    <row r="2036" spans="1:73" hidden="1">
      <c r="A2036" s="103" t="s">
        <v>4173</v>
      </c>
      <c r="B2036" s="102">
        <v>45733</v>
      </c>
      <c r="C2036" s="104">
        <f>_xlfn.ISOWEEKNUM(Tabella2[[#This Row],[Date]])</f>
        <v>12</v>
      </c>
      <c r="D2036" s="104" t="s">
        <v>370</v>
      </c>
      <c r="E2036" s="104" t="s">
        <v>256</v>
      </c>
      <c r="F2036" s="104">
        <v>51</v>
      </c>
      <c r="G2036" s="104" t="s">
        <v>257</v>
      </c>
      <c r="H2036" s="105">
        <v>5</v>
      </c>
      <c r="I2036" s="104" t="s">
        <v>258</v>
      </c>
      <c r="J2036" s="104"/>
      <c r="K2036" s="104" t="s">
        <v>79</v>
      </c>
      <c r="L2036" s="104" t="s">
        <v>299</v>
      </c>
      <c r="M2036" s="104" t="s">
        <v>276</v>
      </c>
      <c r="N2036" s="104"/>
      <c r="O2036" s="106" t="str">
        <f>A485</f>
        <v>12887</v>
      </c>
      <c r="P2036" s="111" t="s">
        <v>844</v>
      </c>
      <c r="Q2036" s="153" t="s">
        <v>504</v>
      </c>
      <c r="R2036" s="153" t="s">
        <v>271</v>
      </c>
      <c r="S2036" s="153">
        <v>4.1666666666666657E-2</v>
      </c>
      <c r="T2036" s="153" t="s">
        <v>504</v>
      </c>
      <c r="U2036" s="153" t="s">
        <v>271</v>
      </c>
      <c r="V2036" s="153">
        <f>IF(ISBLANK(T2036),"",Tabella2[[#This Row],[ACT STOP]]-Tabella2[[#This Row],[ACT START]])</f>
        <v>4.1666666666666685E-2</v>
      </c>
      <c r="W2036" s="104" t="s">
        <v>92</v>
      </c>
      <c r="X2036" s="104" t="s">
        <v>91</v>
      </c>
      <c r="Y2036" s="110"/>
      <c r="Z2036" s="106"/>
      <c r="AA2036" s="104"/>
      <c r="AB2036" s="107"/>
      <c r="AC2036" s="72">
        <v>1</v>
      </c>
      <c r="AH2036" s="70"/>
      <c r="AI2036" s="70"/>
      <c r="AJ2036">
        <v>0</v>
      </c>
      <c r="AL2036" s="70"/>
      <c r="BL2036" t="s">
        <v>3633</v>
      </c>
      <c r="BM2036" s="135" t="s">
        <v>504</v>
      </c>
      <c r="BN2036" s="136" t="s">
        <v>271</v>
      </c>
      <c r="BO2036" s="101"/>
      <c r="BR2036" s="109" t="str">
        <f t="shared" si="31"/>
        <v>SH-25-2025</v>
      </c>
      <c r="BS2036" s="109" t="s">
        <v>416</v>
      </c>
      <c r="BT2036" t="s">
        <v>92</v>
      </c>
      <c r="BU2036" t="s">
        <v>4174</v>
      </c>
    </row>
    <row r="2037" spans="1:73" hidden="1">
      <c r="A2037" s="103" t="s">
        <v>4175</v>
      </c>
      <c r="B2037" s="102">
        <v>45733</v>
      </c>
      <c r="C2037" s="104">
        <f>_xlfn.ISOWEEKNUM(Tabella2[[#This Row],[Date]])</f>
        <v>12</v>
      </c>
      <c r="D2037" s="104" t="s">
        <v>558</v>
      </c>
      <c r="E2037" s="104" t="s">
        <v>284</v>
      </c>
      <c r="F2037" s="104">
        <v>61</v>
      </c>
      <c r="G2037" s="104" t="s">
        <v>284</v>
      </c>
      <c r="H2037" s="105">
        <v>23</v>
      </c>
      <c r="I2037" s="104"/>
      <c r="J2037" s="104" t="s">
        <v>258</v>
      </c>
      <c r="K2037" s="104" t="s">
        <v>83</v>
      </c>
      <c r="L2037" s="104" t="s">
        <v>299</v>
      </c>
      <c r="M2037" s="104" t="s">
        <v>276</v>
      </c>
      <c r="N2037" s="104"/>
      <c r="O2037" s="106" t="str">
        <f>A486</f>
        <v>12888</v>
      </c>
      <c r="P2037" s="111" t="s">
        <v>2205</v>
      </c>
      <c r="Q2037" s="153" t="s">
        <v>504</v>
      </c>
      <c r="R2037" s="153" t="s">
        <v>271</v>
      </c>
      <c r="S2037" s="153">
        <v>4.1666666666666657E-2</v>
      </c>
      <c r="T2037" s="153">
        <v>0.47916666666666669</v>
      </c>
      <c r="U2037" s="153">
        <v>0.52083333333333337</v>
      </c>
      <c r="V2037" s="153">
        <f>IF(ISBLANK(T2037),"",Tabella2[[#This Row],[ACT STOP]]-Tabella2[[#This Row],[ACT START]])</f>
        <v>4.1666666666666685E-2</v>
      </c>
      <c r="W2037" s="104" t="s">
        <v>92</v>
      </c>
      <c r="X2037" s="104" t="s">
        <v>91</v>
      </c>
      <c r="Y2037" s="110"/>
      <c r="Z2037" s="106"/>
      <c r="AA2037" s="104"/>
      <c r="AB2037" s="107"/>
      <c r="AC2037" s="72">
        <v>1</v>
      </c>
      <c r="AH2037" s="70"/>
      <c r="AI2037" s="70"/>
      <c r="AJ2037">
        <v>0</v>
      </c>
      <c r="AL2037" s="70"/>
      <c r="BM2037" s="135">
        <v>0.47916666666666669</v>
      </c>
      <c r="BN2037" s="136">
        <v>0.52083333333333337</v>
      </c>
      <c r="BO2037" s="101"/>
      <c r="BR2037" s="109" t="str">
        <f t="shared" si="31"/>
        <v>SH-25-2026</v>
      </c>
      <c r="BS2037" s="109" t="s">
        <v>358</v>
      </c>
      <c r="BT2037" t="s">
        <v>92</v>
      </c>
      <c r="BU2037" t="s">
        <v>4176</v>
      </c>
    </row>
    <row r="2038" spans="1:73" hidden="1">
      <c r="A2038" s="103" t="s">
        <v>4177</v>
      </c>
      <c r="B2038" s="102">
        <v>45733</v>
      </c>
      <c r="C2038" s="104">
        <f>_xlfn.ISOWEEKNUM(Tabella2[[#This Row],[Date]])</f>
        <v>12</v>
      </c>
      <c r="D2038" s="104" t="s">
        <v>3529</v>
      </c>
      <c r="E2038" s="104" t="s">
        <v>284</v>
      </c>
      <c r="F2038" s="104">
        <v>68</v>
      </c>
      <c r="G2038" s="104" t="s">
        <v>257</v>
      </c>
      <c r="H2038" s="105">
        <v>1</v>
      </c>
      <c r="I2038" s="104"/>
      <c r="J2038" s="104" t="s">
        <v>258</v>
      </c>
      <c r="K2038" s="104" t="s">
        <v>81</v>
      </c>
      <c r="L2038" s="104" t="s">
        <v>259</v>
      </c>
      <c r="M2038" s="104" t="s">
        <v>276</v>
      </c>
      <c r="N2038" s="104"/>
      <c r="O2038" s="106"/>
      <c r="P2038" s="111" t="s">
        <v>462</v>
      </c>
      <c r="Q2038" s="153" t="s">
        <v>504</v>
      </c>
      <c r="R2038" s="153" t="s">
        <v>271</v>
      </c>
      <c r="S2038" s="153">
        <v>4.1666666666666657E-2</v>
      </c>
      <c r="T2038" s="153">
        <v>0.47916666666666669</v>
      </c>
      <c r="U2038" s="153">
        <v>0.52083333333333337</v>
      </c>
      <c r="V2038" s="153">
        <f>IF(ISBLANK(T2038),"",Tabella2[[#This Row],[ACT STOP]]-Tabella2[[#This Row],[ACT START]])</f>
        <v>4.1666666666666685E-2</v>
      </c>
      <c r="W2038" s="104" t="s">
        <v>92</v>
      </c>
      <c r="X2038" s="104" t="s">
        <v>91</v>
      </c>
      <c r="Y2038" s="110"/>
      <c r="Z2038" s="106"/>
      <c r="AA2038" s="104"/>
      <c r="AB2038" s="107"/>
      <c r="AC2038" s="72">
        <v>1</v>
      </c>
      <c r="AH2038" s="70"/>
      <c r="AI2038" s="70"/>
      <c r="AJ2038">
        <v>0</v>
      </c>
      <c r="AL2038" s="70"/>
      <c r="BM2038" s="135">
        <v>0.47916666666666669</v>
      </c>
      <c r="BN2038" s="136">
        <v>0.52083333333333337</v>
      </c>
      <c r="BO2038" s="101"/>
      <c r="BR2038" s="109" t="str">
        <f t="shared" si="31"/>
        <v>SH-25-2027</v>
      </c>
      <c r="BS2038" s="109" t="s">
        <v>332</v>
      </c>
      <c r="BT2038" t="s">
        <v>92</v>
      </c>
      <c r="BU2038" t="s">
        <v>4178</v>
      </c>
    </row>
    <row r="2039" spans="1:73" hidden="1">
      <c r="A2039" s="103" t="s">
        <v>4179</v>
      </c>
      <c r="B2039" s="102">
        <v>45733</v>
      </c>
      <c r="C2039" s="104">
        <f>_xlfn.ISOWEEKNUM(Tabella2[[#This Row],[Date]])</f>
        <v>12</v>
      </c>
      <c r="D2039" s="104" t="s">
        <v>305</v>
      </c>
      <c r="E2039" s="104" t="s">
        <v>284</v>
      </c>
      <c r="F2039" s="104">
        <v>46</v>
      </c>
      <c r="G2039" s="104" t="s">
        <v>257</v>
      </c>
      <c r="H2039" s="105">
        <v>12</v>
      </c>
      <c r="I2039" s="104"/>
      <c r="J2039" s="104" t="s">
        <v>258</v>
      </c>
      <c r="K2039" s="104" t="s">
        <v>77</v>
      </c>
      <c r="L2039" s="104" t="s">
        <v>259</v>
      </c>
      <c r="M2039" s="104" t="s">
        <v>276</v>
      </c>
      <c r="N2039" s="104"/>
      <c r="O2039" s="106"/>
      <c r="P2039" s="111" t="s">
        <v>342</v>
      </c>
      <c r="Q2039" s="153" t="s">
        <v>504</v>
      </c>
      <c r="R2039" s="153" t="s">
        <v>271</v>
      </c>
      <c r="S2039" s="153">
        <v>4.1666666666666657E-2</v>
      </c>
      <c r="T2039" s="153">
        <v>0.47916666666666669</v>
      </c>
      <c r="U2039" s="153">
        <v>0.52083333333333337</v>
      </c>
      <c r="V2039" s="153">
        <f>IF(ISBLANK(T2039),"",Tabella2[[#This Row],[ACT STOP]]-Tabella2[[#This Row],[ACT START]])</f>
        <v>4.1666666666666685E-2</v>
      </c>
      <c r="W2039" s="104" t="s">
        <v>92</v>
      </c>
      <c r="X2039" s="104" t="s">
        <v>91</v>
      </c>
      <c r="Y2039" s="110"/>
      <c r="Z2039" s="106"/>
      <c r="AA2039" s="104"/>
      <c r="AB2039" s="107"/>
      <c r="AC2039" s="72">
        <v>1</v>
      </c>
      <c r="AH2039" s="70"/>
      <c r="AI2039" s="70"/>
      <c r="AJ2039">
        <v>0</v>
      </c>
      <c r="AL2039" s="70"/>
      <c r="BM2039" s="135">
        <v>0.47916666666666669</v>
      </c>
      <c r="BN2039" s="136">
        <v>0.52083333333333337</v>
      </c>
      <c r="BO2039" s="101"/>
      <c r="BR2039" s="109" t="str">
        <f t="shared" si="31"/>
        <v>SH-25-2028</v>
      </c>
      <c r="BS2039" s="109" t="s">
        <v>266</v>
      </c>
      <c r="BT2039" t="s">
        <v>92</v>
      </c>
      <c r="BU2039" t="s">
        <v>4180</v>
      </c>
    </row>
    <row r="2040" spans="1:73" hidden="1">
      <c r="A2040" s="103" t="s">
        <v>4181</v>
      </c>
      <c r="B2040" s="102">
        <v>45733</v>
      </c>
      <c r="C2040" s="104">
        <f>_xlfn.ISOWEEKNUM(Tabella2[[#This Row],[Date]])</f>
        <v>12</v>
      </c>
      <c r="D2040" s="104" t="s">
        <v>326</v>
      </c>
      <c r="E2040" s="104" t="s">
        <v>327</v>
      </c>
      <c r="F2040" s="104">
        <v>65</v>
      </c>
      <c r="G2040" s="104" t="s">
        <v>257</v>
      </c>
      <c r="H2040" s="105">
        <v>32</v>
      </c>
      <c r="I2040" s="104" t="s">
        <v>258</v>
      </c>
      <c r="J2040" s="104"/>
      <c r="K2040" s="104" t="s">
        <v>79</v>
      </c>
      <c r="L2040" s="104" t="s">
        <v>299</v>
      </c>
      <c r="M2040" s="104" t="s">
        <v>386</v>
      </c>
      <c r="N2040" s="104"/>
      <c r="O2040" s="106" t="str">
        <f>A487</f>
        <v>12889</v>
      </c>
      <c r="P2040" s="111" t="s">
        <v>3992</v>
      </c>
      <c r="Q2040" s="153" t="s">
        <v>549</v>
      </c>
      <c r="R2040" s="153" t="s">
        <v>550</v>
      </c>
      <c r="S2040" s="153">
        <v>4.1666666666666657E-2</v>
      </c>
      <c r="T2040" s="153" t="s">
        <v>549</v>
      </c>
      <c r="U2040" s="153" t="s">
        <v>550</v>
      </c>
      <c r="V2040" s="153">
        <f>IF(ISBLANK(T2040),"",Tabella2[[#This Row],[ACT STOP]]-Tabella2[[#This Row],[ACT START]])</f>
        <v>4.1666666666666741E-2</v>
      </c>
      <c r="W2040" s="104" t="s">
        <v>92</v>
      </c>
      <c r="X2040" s="104" t="s">
        <v>91</v>
      </c>
      <c r="Y2040" s="110"/>
      <c r="Z2040" s="106"/>
      <c r="AA2040" s="104"/>
      <c r="AB2040" s="107"/>
      <c r="AC2040" s="72">
        <v>1</v>
      </c>
      <c r="AH2040" s="70"/>
      <c r="AI2040" s="70"/>
      <c r="AJ2040">
        <v>0</v>
      </c>
      <c r="AL2040" s="70"/>
      <c r="BM2040" s="135" t="s">
        <v>549</v>
      </c>
      <c r="BN2040" s="136" t="s">
        <v>550</v>
      </c>
      <c r="BO2040" s="101"/>
      <c r="BR2040" s="109" t="str">
        <f t="shared" si="31"/>
        <v>SH-25-2029</v>
      </c>
      <c r="BS2040" s="109" t="s">
        <v>356</v>
      </c>
      <c r="BT2040" t="s">
        <v>92</v>
      </c>
      <c r="BU2040" t="s">
        <v>4182</v>
      </c>
    </row>
    <row r="2041" spans="1:73" hidden="1">
      <c r="A2041" s="103" t="s">
        <v>4183</v>
      </c>
      <c r="B2041" s="102">
        <v>45733</v>
      </c>
      <c r="C2041" s="104">
        <f>_xlfn.ISOWEEKNUM(Tabella2[[#This Row],[Date]])</f>
        <v>12</v>
      </c>
      <c r="D2041" s="104" t="s">
        <v>558</v>
      </c>
      <c r="E2041" s="104" t="s">
        <v>284</v>
      </c>
      <c r="F2041" s="104">
        <v>59</v>
      </c>
      <c r="G2041" s="104" t="s">
        <v>257</v>
      </c>
      <c r="H2041" s="105">
        <v>17</v>
      </c>
      <c r="I2041" s="104"/>
      <c r="J2041" s="104" t="s">
        <v>258</v>
      </c>
      <c r="K2041" s="104" t="s">
        <v>83</v>
      </c>
      <c r="L2041" s="104" t="s">
        <v>299</v>
      </c>
      <c r="M2041" s="104" t="s">
        <v>276</v>
      </c>
      <c r="N2041" s="104"/>
      <c r="O2041" s="106" t="str">
        <f>A488</f>
        <v>12890</v>
      </c>
      <c r="P2041" s="111" t="s">
        <v>2205</v>
      </c>
      <c r="Q2041" s="153" t="s">
        <v>549</v>
      </c>
      <c r="R2041" s="153" t="s">
        <v>550</v>
      </c>
      <c r="S2041" s="153">
        <v>4.1666666666666657E-2</v>
      </c>
      <c r="T2041" s="153" t="s">
        <v>549</v>
      </c>
      <c r="U2041" s="153" t="s">
        <v>550</v>
      </c>
      <c r="V2041" s="153">
        <f>IF(ISBLANK(T2041),"",Tabella2[[#This Row],[ACT STOP]]-Tabella2[[#This Row],[ACT START]])</f>
        <v>4.1666666666666741E-2</v>
      </c>
      <c r="W2041" s="104" t="s">
        <v>92</v>
      </c>
      <c r="X2041" s="104" t="s">
        <v>91</v>
      </c>
      <c r="Y2041" s="110"/>
      <c r="Z2041" s="106"/>
      <c r="AA2041" s="104"/>
      <c r="AB2041" s="107"/>
      <c r="AC2041" s="72">
        <v>1</v>
      </c>
      <c r="AH2041" s="70"/>
      <c r="AI2041" s="70"/>
      <c r="AJ2041">
        <v>0</v>
      </c>
      <c r="AL2041" s="70"/>
      <c r="BM2041" s="135" t="s">
        <v>549</v>
      </c>
      <c r="BN2041" s="136" t="s">
        <v>550</v>
      </c>
      <c r="BO2041" s="101"/>
      <c r="BR2041" s="109" t="str">
        <f t="shared" si="31"/>
        <v>SH-25-2030</v>
      </c>
      <c r="BS2041" s="109" t="s">
        <v>393</v>
      </c>
      <c r="BT2041" t="s">
        <v>92</v>
      </c>
      <c r="BU2041" t="s">
        <v>4184</v>
      </c>
    </row>
    <row r="2042" spans="1:73" hidden="1">
      <c r="A2042" s="103" t="s">
        <v>4185</v>
      </c>
      <c r="B2042" s="102">
        <v>45733</v>
      </c>
      <c r="C2042" s="104">
        <f>_xlfn.ISOWEEKNUM(Tabella2[[#This Row],[Date]])</f>
        <v>12</v>
      </c>
      <c r="D2042" s="104" t="s">
        <v>275</v>
      </c>
      <c r="E2042" s="104" t="s">
        <v>256</v>
      </c>
      <c r="F2042" s="104">
        <v>60</v>
      </c>
      <c r="G2042" s="104" t="s">
        <v>257</v>
      </c>
      <c r="H2042" s="105">
        <v>13</v>
      </c>
      <c r="I2042" s="104" t="s">
        <v>258</v>
      </c>
      <c r="J2042" s="104"/>
      <c r="K2042" s="104" t="s">
        <v>81</v>
      </c>
      <c r="L2042" s="104" t="s">
        <v>259</v>
      </c>
      <c r="M2042" s="104" t="s">
        <v>1846</v>
      </c>
      <c r="N2042" s="104"/>
      <c r="O2042" s="106"/>
      <c r="P2042" s="111" t="s">
        <v>1858</v>
      </c>
      <c r="Q2042" s="153" t="s">
        <v>549</v>
      </c>
      <c r="R2042" s="153" t="s">
        <v>550</v>
      </c>
      <c r="S2042" s="153">
        <v>4.1666666666666657E-2</v>
      </c>
      <c r="T2042" s="153">
        <v>0.54166666666666663</v>
      </c>
      <c r="U2042" s="153">
        <v>0.58333333333333337</v>
      </c>
      <c r="V2042" s="153">
        <f>IF(ISBLANK(T2042),"",Tabella2[[#This Row],[ACT STOP]]-Tabella2[[#This Row],[ACT START]])</f>
        <v>4.1666666666666741E-2</v>
      </c>
      <c r="W2042" s="104" t="s">
        <v>92</v>
      </c>
      <c r="X2042" s="104" t="s">
        <v>91</v>
      </c>
      <c r="Y2042" s="110"/>
      <c r="Z2042" s="106"/>
      <c r="AA2042" s="104"/>
      <c r="AB2042" s="107"/>
      <c r="AC2042" s="72">
        <v>1</v>
      </c>
      <c r="AH2042" s="70"/>
      <c r="AI2042" s="70"/>
      <c r="AJ2042">
        <v>0</v>
      </c>
      <c r="AL2042" s="70"/>
      <c r="BM2042" s="135">
        <v>0.54166666666666663</v>
      </c>
      <c r="BN2042" s="136">
        <v>0.58333333333333337</v>
      </c>
      <c r="BO2042" s="101"/>
      <c r="BR2042" s="109" t="str">
        <f t="shared" si="31"/>
        <v>SH-25-2031</v>
      </c>
      <c r="BS2042" s="109" t="s">
        <v>427</v>
      </c>
      <c r="BT2042" t="s">
        <v>92</v>
      </c>
      <c r="BU2042" t="s">
        <v>4186</v>
      </c>
    </row>
    <row r="2043" spans="1:73" hidden="1">
      <c r="A2043" s="103" t="s">
        <v>4187</v>
      </c>
      <c r="B2043" s="102">
        <v>45733</v>
      </c>
      <c r="C2043" s="104">
        <f>_xlfn.ISOWEEKNUM(Tabella2[[#This Row],[Date]])</f>
        <v>12</v>
      </c>
      <c r="D2043" s="104" t="s">
        <v>348</v>
      </c>
      <c r="E2043" s="104" t="s">
        <v>284</v>
      </c>
      <c r="F2043" s="104">
        <v>57</v>
      </c>
      <c r="G2043" s="104" t="s">
        <v>257</v>
      </c>
      <c r="H2043" s="105">
        <v>2</v>
      </c>
      <c r="I2043" s="104"/>
      <c r="J2043" s="104" t="s">
        <v>258</v>
      </c>
      <c r="K2043" s="104" t="s">
        <v>75</v>
      </c>
      <c r="L2043" s="104" t="s">
        <v>259</v>
      </c>
      <c r="M2043" s="104" t="s">
        <v>276</v>
      </c>
      <c r="N2043" s="104"/>
      <c r="O2043" s="106"/>
      <c r="P2043" s="111" t="s">
        <v>531</v>
      </c>
      <c r="Q2043" s="153" t="s">
        <v>549</v>
      </c>
      <c r="R2043" s="153" t="s">
        <v>550</v>
      </c>
      <c r="S2043" s="153">
        <v>4.1666666666666657E-2</v>
      </c>
      <c r="T2043" s="153" t="s">
        <v>549</v>
      </c>
      <c r="U2043" s="153" t="s">
        <v>550</v>
      </c>
      <c r="V2043" s="153">
        <f>IF(ISBLANK(T2043),"",Tabella2[[#This Row],[ACT STOP]]-Tabella2[[#This Row],[ACT START]])</f>
        <v>4.1666666666666741E-2</v>
      </c>
      <c r="W2043" s="104" t="s">
        <v>92</v>
      </c>
      <c r="X2043" s="104" t="s">
        <v>91</v>
      </c>
      <c r="Y2043" s="110"/>
      <c r="Z2043" s="106"/>
      <c r="AA2043" s="104"/>
      <c r="AB2043" s="107"/>
      <c r="AC2043" s="72">
        <v>1</v>
      </c>
      <c r="AH2043" s="70"/>
      <c r="AI2043" s="70"/>
      <c r="AJ2043">
        <v>0</v>
      </c>
      <c r="AL2043" s="70"/>
      <c r="BM2043" s="135" t="s">
        <v>549</v>
      </c>
      <c r="BN2043" s="136" t="s">
        <v>550</v>
      </c>
      <c r="BO2043" s="101"/>
      <c r="BR2043" s="109" t="str">
        <f t="shared" si="31"/>
        <v>SH-25-2032</v>
      </c>
      <c r="BS2043" s="109" t="s">
        <v>368</v>
      </c>
      <c r="BT2043" t="s">
        <v>92</v>
      </c>
      <c r="BU2043" t="s">
        <v>4188</v>
      </c>
    </row>
    <row r="2044" spans="1:73" hidden="1">
      <c r="A2044" s="103" t="s">
        <v>4189</v>
      </c>
      <c r="B2044" s="102">
        <v>45733</v>
      </c>
      <c r="C2044" s="104">
        <f>_xlfn.ISOWEEKNUM(Tabella2[[#This Row],[Date]])</f>
        <v>12</v>
      </c>
      <c r="D2044" s="104" t="s">
        <v>326</v>
      </c>
      <c r="E2044" s="104" t="s">
        <v>327</v>
      </c>
      <c r="F2044" s="104">
        <v>68</v>
      </c>
      <c r="G2044" s="104" t="s">
        <v>257</v>
      </c>
      <c r="H2044" s="105">
        <v>5</v>
      </c>
      <c r="I2044" s="104" t="s">
        <v>258</v>
      </c>
      <c r="J2044" s="104"/>
      <c r="K2044" s="104" t="s">
        <v>79</v>
      </c>
      <c r="L2044" s="104" t="s">
        <v>299</v>
      </c>
      <c r="M2044" s="104" t="s">
        <v>386</v>
      </c>
      <c r="N2044" s="104"/>
      <c r="O2044" s="106" t="str">
        <f>A489</f>
        <v>12891</v>
      </c>
      <c r="P2044" s="111" t="s">
        <v>3992</v>
      </c>
      <c r="Q2044" s="153" t="s">
        <v>576</v>
      </c>
      <c r="R2044" s="153" t="s">
        <v>519</v>
      </c>
      <c r="S2044" s="153">
        <v>4.1666666666666657E-2</v>
      </c>
      <c r="T2044" s="153" t="s">
        <v>576</v>
      </c>
      <c r="U2044" s="153" t="s">
        <v>519</v>
      </c>
      <c r="V2044" s="153">
        <f>IF(ISBLANK(T2044),"",Tabella2[[#This Row],[ACT STOP]]-Tabella2[[#This Row],[ACT START]])</f>
        <v>4.1666666666666741E-2</v>
      </c>
      <c r="W2044" s="104" t="s">
        <v>92</v>
      </c>
      <c r="X2044" s="104" t="s">
        <v>91</v>
      </c>
      <c r="Y2044" s="110"/>
      <c r="Z2044" s="106"/>
      <c r="AA2044" s="104"/>
      <c r="AB2044" s="107"/>
      <c r="AC2044" s="72">
        <v>1</v>
      </c>
      <c r="AH2044" s="70"/>
      <c r="AI2044" s="70"/>
      <c r="AJ2044">
        <v>0</v>
      </c>
      <c r="AL2044" s="70"/>
      <c r="BM2044" s="135" t="s">
        <v>576</v>
      </c>
      <c r="BN2044" s="136" t="s">
        <v>519</v>
      </c>
      <c r="BO2044" s="101"/>
      <c r="BR2044" s="109" t="str">
        <f t="shared" si="31"/>
        <v>SH-25-2033</v>
      </c>
      <c r="BS2044" s="109" t="s">
        <v>416</v>
      </c>
      <c r="BT2044" t="s">
        <v>92</v>
      </c>
      <c r="BU2044" t="s">
        <v>4190</v>
      </c>
    </row>
    <row r="2045" spans="1:73" hidden="1">
      <c r="A2045" s="103" t="s">
        <v>4191</v>
      </c>
      <c r="B2045" s="102">
        <v>45733</v>
      </c>
      <c r="C2045" s="104">
        <f>_xlfn.ISOWEEKNUM(Tabella2[[#This Row],[Date]])</f>
        <v>12</v>
      </c>
      <c r="D2045" s="104" t="s">
        <v>1914</v>
      </c>
      <c r="E2045" s="104" t="s">
        <v>284</v>
      </c>
      <c r="F2045" s="104">
        <v>39</v>
      </c>
      <c r="G2045" s="104" t="s">
        <v>257</v>
      </c>
      <c r="H2045" s="105">
        <v>1</v>
      </c>
      <c r="I2045" s="104"/>
      <c r="J2045" s="104" t="s">
        <v>258</v>
      </c>
      <c r="K2045" s="104" t="s">
        <v>83</v>
      </c>
      <c r="L2045" s="104" t="s">
        <v>259</v>
      </c>
      <c r="M2045" s="104" t="s">
        <v>260</v>
      </c>
      <c r="N2045" s="104"/>
      <c r="O2045" s="106"/>
      <c r="P2045" s="111" t="s">
        <v>261</v>
      </c>
      <c r="Q2045" s="153" t="s">
        <v>576</v>
      </c>
      <c r="R2045" s="153" t="s">
        <v>519</v>
      </c>
      <c r="S2045" s="153">
        <v>4.1666666666666657E-2</v>
      </c>
      <c r="T2045" s="153" t="s">
        <v>576</v>
      </c>
      <c r="U2045" s="153" t="s">
        <v>519</v>
      </c>
      <c r="V2045" s="153">
        <f>IF(ISBLANK(T2045),"",Tabella2[[#This Row],[ACT STOP]]-Tabella2[[#This Row],[ACT START]])</f>
        <v>4.1666666666666741E-2</v>
      </c>
      <c r="W2045" s="104" t="s">
        <v>92</v>
      </c>
      <c r="X2045" s="104" t="s">
        <v>91</v>
      </c>
      <c r="Y2045" s="110"/>
      <c r="Z2045" s="106"/>
      <c r="AA2045" s="104"/>
      <c r="AB2045" s="107"/>
      <c r="AC2045" s="72">
        <v>1</v>
      </c>
      <c r="AH2045" s="70"/>
      <c r="AI2045" s="70"/>
      <c r="AJ2045">
        <v>0</v>
      </c>
      <c r="AL2045" s="70"/>
      <c r="BM2045" s="135" t="s">
        <v>576</v>
      </c>
      <c r="BN2045" s="136" t="s">
        <v>519</v>
      </c>
      <c r="BO2045" s="101"/>
      <c r="BR2045" s="109" t="str">
        <f t="shared" si="31"/>
        <v>SH-25-2034</v>
      </c>
      <c r="BS2045" s="109" t="s">
        <v>332</v>
      </c>
      <c r="BT2045" t="s">
        <v>92</v>
      </c>
      <c r="BU2045" t="s">
        <v>4192</v>
      </c>
    </row>
    <row r="2046" spans="1:73" hidden="1">
      <c r="A2046" s="103" t="s">
        <v>4193</v>
      </c>
      <c r="B2046" s="102">
        <v>45733</v>
      </c>
      <c r="C2046" s="104">
        <f>_xlfn.ISOWEEKNUM(Tabella2[[#This Row],[Date]])</f>
        <v>12</v>
      </c>
      <c r="D2046" s="104" t="s">
        <v>523</v>
      </c>
      <c r="E2046" s="104" t="s">
        <v>284</v>
      </c>
      <c r="F2046" s="104">
        <v>63</v>
      </c>
      <c r="G2046" s="104" t="s">
        <v>257</v>
      </c>
      <c r="H2046" s="105">
        <v>9</v>
      </c>
      <c r="I2046" s="104"/>
      <c r="J2046" s="104" t="s">
        <v>258</v>
      </c>
      <c r="K2046" s="104" t="s">
        <v>80</v>
      </c>
      <c r="L2046" s="104" t="s">
        <v>299</v>
      </c>
      <c r="M2046" s="104" t="s">
        <v>328</v>
      </c>
      <c r="N2046" s="104"/>
      <c r="O2046" s="106" t="str">
        <f>A2047</f>
        <v>14449</v>
      </c>
      <c r="P2046" s="111" t="s">
        <v>4012</v>
      </c>
      <c r="Q2046" s="153" t="s">
        <v>576</v>
      </c>
      <c r="R2046" s="153" t="s">
        <v>519</v>
      </c>
      <c r="S2046" s="153">
        <v>4.1666666666666657E-2</v>
      </c>
      <c r="T2046" s="153" t="s">
        <v>576</v>
      </c>
      <c r="U2046" s="153" t="s">
        <v>519</v>
      </c>
      <c r="V2046" s="153">
        <f>IF(ISBLANK(T2046),"",Tabella2[[#This Row],[ACT STOP]]-Tabella2[[#This Row],[ACT START]])</f>
        <v>4.1666666666666741E-2</v>
      </c>
      <c r="W2046" s="104" t="s">
        <v>92</v>
      </c>
      <c r="X2046" s="104" t="s">
        <v>91</v>
      </c>
      <c r="Y2046" s="110"/>
      <c r="Z2046" s="106"/>
      <c r="AA2046" s="104"/>
      <c r="AB2046" s="107"/>
      <c r="AC2046" s="72">
        <v>1</v>
      </c>
      <c r="AH2046" s="70"/>
      <c r="AI2046" s="70"/>
      <c r="AJ2046">
        <v>0</v>
      </c>
      <c r="AL2046" s="70"/>
      <c r="BM2046" s="135" t="s">
        <v>576</v>
      </c>
      <c r="BN2046" s="136" t="s">
        <v>519</v>
      </c>
      <c r="BO2046" s="101"/>
      <c r="BR2046" s="109" t="str">
        <f t="shared" si="31"/>
        <v>SH-25-2035</v>
      </c>
      <c r="BS2046" s="109" t="s">
        <v>318</v>
      </c>
      <c r="BT2046" t="s">
        <v>92</v>
      </c>
      <c r="BU2046" t="s">
        <v>4194</v>
      </c>
    </row>
    <row r="2047" spans="1:73" ht="31.5" hidden="1" customHeight="1">
      <c r="A2047" s="103" t="s">
        <v>4195</v>
      </c>
      <c r="B2047" s="102">
        <v>45733</v>
      </c>
      <c r="C2047" s="104">
        <f>_xlfn.ISOWEEKNUM(Tabella2[[#This Row],[Date]])</f>
        <v>12</v>
      </c>
      <c r="D2047" s="104" t="s">
        <v>523</v>
      </c>
      <c r="E2047" s="104" t="s">
        <v>284</v>
      </c>
      <c r="F2047" s="104">
        <v>62</v>
      </c>
      <c r="G2047" s="104" t="s">
        <v>257</v>
      </c>
      <c r="H2047" s="105">
        <v>10</v>
      </c>
      <c r="I2047" s="104"/>
      <c r="J2047" s="104" t="s">
        <v>258</v>
      </c>
      <c r="K2047" s="104" t="s">
        <v>81</v>
      </c>
      <c r="L2047" s="104" t="s">
        <v>299</v>
      </c>
      <c r="M2047" s="104" t="s">
        <v>328</v>
      </c>
      <c r="N2047" s="104"/>
      <c r="O2047" s="106" t="str">
        <f>A2046</f>
        <v>14448</v>
      </c>
      <c r="P2047" s="111" t="s">
        <v>4012</v>
      </c>
      <c r="Q2047" s="153">
        <v>0.60416666666666663</v>
      </c>
      <c r="R2047" s="153">
        <v>0.64583333333333337</v>
      </c>
      <c r="S2047" s="153">
        <v>4.1666666666666657E-2</v>
      </c>
      <c r="T2047" s="153">
        <v>0.60416666666666663</v>
      </c>
      <c r="U2047" s="153">
        <v>0.64583333333333337</v>
      </c>
      <c r="V2047" s="153">
        <f>IF(ISBLANK(T2047),"",Tabella2[[#This Row],[ACT STOP]]-Tabella2[[#This Row],[ACT START]])</f>
        <v>4.1666666666666741E-2</v>
      </c>
      <c r="W2047" s="104" t="s">
        <v>92</v>
      </c>
      <c r="X2047" s="104" t="s">
        <v>91</v>
      </c>
      <c r="Y2047" s="110"/>
      <c r="Z2047" s="106"/>
      <c r="AA2047" s="104"/>
      <c r="AB2047" s="107"/>
      <c r="AC2047" s="72">
        <v>1</v>
      </c>
      <c r="AH2047" s="70"/>
      <c r="AI2047" s="70"/>
      <c r="AJ2047">
        <v>0</v>
      </c>
      <c r="AL2047" s="70"/>
      <c r="BM2047" s="135">
        <v>0.60416666666666663</v>
      </c>
      <c r="BN2047" s="136">
        <v>0.64583333333333337</v>
      </c>
      <c r="BO2047" s="101"/>
      <c r="BR2047" s="109" t="str">
        <f t="shared" si="31"/>
        <v>SH-25-2036</v>
      </c>
      <c r="BS2047" s="109" t="s">
        <v>552</v>
      </c>
      <c r="BT2047" t="s">
        <v>92</v>
      </c>
      <c r="BU2047" t="s">
        <v>4196</v>
      </c>
    </row>
    <row r="2048" spans="1:73" hidden="1">
      <c r="A2048" s="103" t="s">
        <v>4197</v>
      </c>
      <c r="B2048" s="102">
        <v>45733</v>
      </c>
      <c r="C2048" s="104">
        <f>_xlfn.ISOWEEKNUM(Tabella2[[#This Row],[Date]])</f>
        <v>12</v>
      </c>
      <c r="D2048" s="104" t="s">
        <v>305</v>
      </c>
      <c r="E2048" s="104" t="s">
        <v>284</v>
      </c>
      <c r="F2048" s="104">
        <v>45</v>
      </c>
      <c r="G2048" s="104" t="s">
        <v>284</v>
      </c>
      <c r="H2048" s="105">
        <v>23</v>
      </c>
      <c r="I2048" s="104"/>
      <c r="J2048" s="104" t="s">
        <v>258</v>
      </c>
      <c r="K2048" s="104" t="s">
        <v>77</v>
      </c>
      <c r="L2048" s="104" t="s">
        <v>259</v>
      </c>
      <c r="M2048" s="104" t="s">
        <v>276</v>
      </c>
      <c r="N2048" s="104"/>
      <c r="O2048" s="106"/>
      <c r="P2048" s="111" t="s">
        <v>342</v>
      </c>
      <c r="Q2048" s="153" t="s">
        <v>576</v>
      </c>
      <c r="R2048" s="153" t="s">
        <v>519</v>
      </c>
      <c r="S2048" s="153">
        <v>4.1666666666666657E-2</v>
      </c>
      <c r="T2048" s="153" t="s">
        <v>576</v>
      </c>
      <c r="U2048" s="153" t="s">
        <v>519</v>
      </c>
      <c r="V2048" s="153">
        <f>IF(ISBLANK(T2048),"",Tabella2[[#This Row],[ACT STOP]]-Tabella2[[#This Row],[ACT START]])</f>
        <v>4.1666666666666741E-2</v>
      </c>
      <c r="W2048" s="104" t="s">
        <v>92</v>
      </c>
      <c r="X2048" s="104" t="s">
        <v>91</v>
      </c>
      <c r="Y2048" s="110"/>
      <c r="Z2048" s="106"/>
      <c r="AA2048" s="104"/>
      <c r="AB2048" s="107"/>
      <c r="AC2048" s="72">
        <v>1</v>
      </c>
      <c r="AH2048" s="70"/>
      <c r="AI2048" s="70"/>
      <c r="AJ2048">
        <v>0</v>
      </c>
      <c r="AL2048" s="70"/>
      <c r="BM2048" s="135" t="s">
        <v>576</v>
      </c>
      <c r="BN2048" s="136" t="s">
        <v>519</v>
      </c>
      <c r="BO2048" s="101"/>
      <c r="BR2048" s="109" t="str">
        <f t="shared" si="31"/>
        <v>SH-25-2037</v>
      </c>
      <c r="BS2048" s="109" t="s">
        <v>358</v>
      </c>
      <c r="BT2048" t="s">
        <v>92</v>
      </c>
      <c r="BU2048" t="s">
        <v>4198</v>
      </c>
    </row>
    <row r="2049" spans="1:73" hidden="1">
      <c r="A2049" s="103" t="s">
        <v>4199</v>
      </c>
      <c r="B2049" s="102">
        <v>45733</v>
      </c>
      <c r="C2049" s="104">
        <f>_xlfn.ISOWEEKNUM(Tabella2[[#This Row],[Date]])</f>
        <v>12</v>
      </c>
      <c r="D2049" s="104" t="s">
        <v>370</v>
      </c>
      <c r="E2049" s="104" t="s">
        <v>256</v>
      </c>
      <c r="F2049" s="104">
        <v>55</v>
      </c>
      <c r="G2049" s="104" t="s">
        <v>257</v>
      </c>
      <c r="H2049" s="105">
        <v>14</v>
      </c>
      <c r="I2049" s="104" t="s">
        <v>258</v>
      </c>
      <c r="J2049" s="104"/>
      <c r="K2049" s="104" t="s">
        <v>79</v>
      </c>
      <c r="L2049" s="104" t="s">
        <v>299</v>
      </c>
      <c r="M2049" s="104" t="s">
        <v>276</v>
      </c>
      <c r="N2049" s="104"/>
      <c r="O2049" s="106" t="str">
        <f>A490</f>
        <v>12892</v>
      </c>
      <c r="P2049" s="111" t="s">
        <v>2947</v>
      </c>
      <c r="Q2049" s="153" t="s">
        <v>580</v>
      </c>
      <c r="R2049" s="153" t="s">
        <v>581</v>
      </c>
      <c r="S2049" s="153">
        <v>4.1666666666666657E-2</v>
      </c>
      <c r="T2049" s="153" t="s">
        <v>580</v>
      </c>
      <c r="U2049" s="153" t="s">
        <v>581</v>
      </c>
      <c r="V2049" s="153">
        <f>IF(ISBLANK(T2049),"",Tabella2[[#This Row],[ACT STOP]]-Tabella2[[#This Row],[ACT START]])</f>
        <v>4.1666666666666741E-2</v>
      </c>
      <c r="W2049" s="104" t="s">
        <v>92</v>
      </c>
      <c r="X2049" s="104" t="s">
        <v>91</v>
      </c>
      <c r="Y2049" s="110"/>
      <c r="Z2049" s="106"/>
      <c r="AA2049" s="104"/>
      <c r="AB2049" s="107"/>
      <c r="AC2049" s="72">
        <v>1</v>
      </c>
      <c r="AH2049" s="70"/>
      <c r="AI2049" s="70"/>
      <c r="AJ2049">
        <v>0</v>
      </c>
      <c r="AL2049" s="70"/>
      <c r="BM2049" s="135" t="s">
        <v>580</v>
      </c>
      <c r="BN2049" s="136" t="s">
        <v>581</v>
      </c>
      <c r="BO2049" s="101"/>
      <c r="BR2049" s="109" t="str">
        <f t="shared" si="31"/>
        <v>SH-25-2038</v>
      </c>
      <c r="BS2049" s="109" t="s">
        <v>372</v>
      </c>
      <c r="BT2049" t="s">
        <v>92</v>
      </c>
      <c r="BU2049" t="s">
        <v>4200</v>
      </c>
    </row>
    <row r="2050" spans="1:73" hidden="1">
      <c r="A2050" s="103" t="s">
        <v>4201</v>
      </c>
      <c r="B2050" s="102">
        <v>45733</v>
      </c>
      <c r="C2050" s="104">
        <f>_xlfn.ISOWEEKNUM(Tabella2[[#This Row],[Date]])</f>
        <v>12</v>
      </c>
      <c r="D2050" s="104" t="s">
        <v>558</v>
      </c>
      <c r="E2050" s="104" t="s">
        <v>284</v>
      </c>
      <c r="F2050" s="104">
        <v>60</v>
      </c>
      <c r="G2050" s="104" t="s">
        <v>284</v>
      </c>
      <c r="H2050" s="105">
        <v>9</v>
      </c>
      <c r="I2050" s="104"/>
      <c r="J2050" s="104" t="s">
        <v>258</v>
      </c>
      <c r="K2050" s="104" t="s">
        <v>83</v>
      </c>
      <c r="L2050" s="104" t="s">
        <v>299</v>
      </c>
      <c r="M2050" s="104" t="s">
        <v>276</v>
      </c>
      <c r="N2050" s="104"/>
      <c r="O2050" s="106" t="str">
        <f>A491</f>
        <v>12893</v>
      </c>
      <c r="P2050" s="111" t="s">
        <v>2205</v>
      </c>
      <c r="Q2050" s="153" t="s">
        <v>580</v>
      </c>
      <c r="R2050" s="153" t="s">
        <v>581</v>
      </c>
      <c r="S2050" s="153">
        <v>4.1666666666666657E-2</v>
      </c>
      <c r="T2050" s="153" t="s">
        <v>580</v>
      </c>
      <c r="U2050" s="153" t="s">
        <v>581</v>
      </c>
      <c r="V2050" s="153">
        <f>IF(ISBLANK(T2050),"",Tabella2[[#This Row],[ACT STOP]]-Tabella2[[#This Row],[ACT START]])</f>
        <v>4.1666666666666741E-2</v>
      </c>
      <c r="W2050" s="104" t="s">
        <v>92</v>
      </c>
      <c r="X2050" s="104" t="s">
        <v>91</v>
      </c>
      <c r="Y2050" s="110"/>
      <c r="Z2050" s="106"/>
      <c r="AA2050" s="104"/>
      <c r="AB2050" s="107"/>
      <c r="AC2050" s="72">
        <v>1</v>
      </c>
      <c r="AH2050" s="70"/>
      <c r="AI2050" s="70"/>
      <c r="AJ2050">
        <v>0</v>
      </c>
      <c r="AL2050" s="70"/>
      <c r="BM2050" s="135" t="s">
        <v>580</v>
      </c>
      <c r="BN2050" s="136" t="s">
        <v>581</v>
      </c>
      <c r="BO2050" s="101"/>
      <c r="BR2050" s="109" t="str">
        <f t="shared" si="31"/>
        <v>SH-25-2039</v>
      </c>
      <c r="BS2050" s="109" t="s">
        <v>339</v>
      </c>
      <c r="BT2050" t="s">
        <v>92</v>
      </c>
      <c r="BU2050" t="s">
        <v>4202</v>
      </c>
    </row>
    <row r="2051" spans="1:73" hidden="1">
      <c r="A2051" s="103" t="s">
        <v>4203</v>
      </c>
      <c r="B2051" s="102">
        <v>45733</v>
      </c>
      <c r="C2051" s="104">
        <f>_xlfn.ISOWEEKNUM(Tabella2[[#This Row],[Date]])</f>
        <v>12</v>
      </c>
      <c r="D2051" s="104" t="s">
        <v>321</v>
      </c>
      <c r="E2051" s="104" t="s">
        <v>284</v>
      </c>
      <c r="F2051" s="104">
        <v>54</v>
      </c>
      <c r="G2051" s="104" t="s">
        <v>257</v>
      </c>
      <c r="H2051" s="105">
        <v>32</v>
      </c>
      <c r="I2051" s="104"/>
      <c r="J2051" s="104" t="s">
        <v>258</v>
      </c>
      <c r="K2051" s="104" t="s">
        <v>81</v>
      </c>
      <c r="L2051" s="104" t="s">
        <v>259</v>
      </c>
      <c r="M2051" s="104" t="s">
        <v>276</v>
      </c>
      <c r="N2051" s="104"/>
      <c r="O2051" s="106"/>
      <c r="P2051" s="111" t="s">
        <v>1898</v>
      </c>
      <c r="Q2051" s="153" t="s">
        <v>580</v>
      </c>
      <c r="R2051" s="153" t="s">
        <v>581</v>
      </c>
      <c r="S2051" s="153">
        <v>4.1666666666666657E-2</v>
      </c>
      <c r="T2051" s="153" t="s">
        <v>580</v>
      </c>
      <c r="U2051" s="153" t="s">
        <v>581</v>
      </c>
      <c r="V2051" s="153">
        <f>IF(ISBLANK(T2051),"",Tabella2[[#This Row],[ACT STOP]]-Tabella2[[#This Row],[ACT START]])</f>
        <v>4.1666666666666741E-2</v>
      </c>
      <c r="W2051" s="104" t="s">
        <v>92</v>
      </c>
      <c r="X2051" s="104" t="s">
        <v>91</v>
      </c>
      <c r="Y2051" s="110" t="s">
        <v>4204</v>
      </c>
      <c r="Z2051" s="106"/>
      <c r="AA2051" s="104"/>
      <c r="AB2051" s="107"/>
      <c r="AC2051" s="72">
        <v>1</v>
      </c>
      <c r="AH2051" s="70"/>
      <c r="AI2051" s="70"/>
      <c r="AJ2051">
        <v>0</v>
      </c>
      <c r="AL2051" s="70"/>
      <c r="BM2051" s="135" t="s">
        <v>580</v>
      </c>
      <c r="BN2051" s="136" t="s">
        <v>581</v>
      </c>
      <c r="BO2051" s="101"/>
      <c r="BR2051" s="109" t="str">
        <f t="shared" si="31"/>
        <v>SH-25-2040</v>
      </c>
      <c r="BS2051" s="109" t="s">
        <v>356</v>
      </c>
      <c r="BT2051" t="s">
        <v>92</v>
      </c>
      <c r="BU2051" t="s">
        <v>4205</v>
      </c>
    </row>
    <row r="2052" spans="1:73" hidden="1">
      <c r="A2052" s="103" t="s">
        <v>4206</v>
      </c>
      <c r="B2052" s="102">
        <v>45733</v>
      </c>
      <c r="C2052" s="104">
        <f>_xlfn.ISOWEEKNUM(Tabella2[[#This Row],[Date]])</f>
        <v>12</v>
      </c>
      <c r="D2052" s="104" t="s">
        <v>321</v>
      </c>
      <c r="E2052" s="104" t="s">
        <v>284</v>
      </c>
      <c r="F2052" s="104">
        <v>53</v>
      </c>
      <c r="G2052" s="104" t="s">
        <v>257</v>
      </c>
      <c r="H2052" s="105">
        <v>17</v>
      </c>
      <c r="I2052" s="104"/>
      <c r="J2052" s="104" t="s">
        <v>258</v>
      </c>
      <c r="K2052" s="104" t="s">
        <v>75</v>
      </c>
      <c r="L2052" s="104" t="s">
        <v>259</v>
      </c>
      <c r="M2052" s="104" t="s">
        <v>276</v>
      </c>
      <c r="N2052" s="104"/>
      <c r="O2052" s="106"/>
      <c r="P2052" s="111" t="s">
        <v>1898</v>
      </c>
      <c r="Q2052" s="153" t="s">
        <v>580</v>
      </c>
      <c r="R2052" s="153" t="s">
        <v>581</v>
      </c>
      <c r="S2052" s="153">
        <v>4.1666666666666657E-2</v>
      </c>
      <c r="T2052" s="153">
        <v>0.64583333333333337</v>
      </c>
      <c r="U2052" s="153">
        <v>0.6875</v>
      </c>
      <c r="V2052" s="153">
        <f>IF(ISBLANK(T2052),"",Tabella2[[#This Row],[ACT STOP]]-Tabella2[[#This Row],[ACT START]])</f>
        <v>4.166666666666663E-2</v>
      </c>
      <c r="W2052" s="104" t="s">
        <v>92</v>
      </c>
      <c r="X2052" s="104" t="s">
        <v>91</v>
      </c>
      <c r="Y2052" s="110"/>
      <c r="Z2052" s="106"/>
      <c r="AA2052" s="104"/>
      <c r="AB2052" s="107"/>
      <c r="AC2052" s="72">
        <v>1</v>
      </c>
      <c r="AH2052" s="70"/>
      <c r="AI2052" s="70"/>
      <c r="AJ2052">
        <v>0</v>
      </c>
      <c r="AL2052" s="70"/>
      <c r="BM2052" s="135">
        <v>0.64583333333333337</v>
      </c>
      <c r="BN2052" s="136">
        <v>0.6875</v>
      </c>
      <c r="BO2052" s="101"/>
      <c r="BR2052" s="109" t="str">
        <f t="shared" si="31"/>
        <v>SH-25-2041</v>
      </c>
      <c r="BS2052" s="109" t="s">
        <v>393</v>
      </c>
      <c r="BT2052" t="s">
        <v>92</v>
      </c>
      <c r="BU2052" t="s">
        <v>4207</v>
      </c>
    </row>
    <row r="2053" spans="1:73" hidden="1">
      <c r="A2053" s="103" t="s">
        <v>4208</v>
      </c>
      <c r="B2053" s="102">
        <v>45734</v>
      </c>
      <c r="C2053" s="104">
        <f>_xlfn.ISOWEEKNUM(Tabella2[[#This Row],[Date]])</f>
        <v>12</v>
      </c>
      <c r="D2053" s="104" t="s">
        <v>341</v>
      </c>
      <c r="E2053" s="104" t="s">
        <v>284</v>
      </c>
      <c r="F2053" s="104">
        <v>43</v>
      </c>
      <c r="G2053" s="104" t="s">
        <v>257</v>
      </c>
      <c r="H2053" s="105">
        <v>17</v>
      </c>
      <c r="I2053" s="104"/>
      <c r="J2053" s="104" t="s">
        <v>258</v>
      </c>
      <c r="K2053" s="104" t="s">
        <v>79</v>
      </c>
      <c r="L2053" s="104" t="s">
        <v>299</v>
      </c>
      <c r="M2053" s="104" t="s">
        <v>276</v>
      </c>
      <c r="N2053" s="104"/>
      <c r="O2053" s="106" t="str">
        <f>A492</f>
        <v>12894</v>
      </c>
      <c r="P2053" s="111" t="s">
        <v>844</v>
      </c>
      <c r="Q2053" s="153" t="s">
        <v>525</v>
      </c>
      <c r="R2053" s="153" t="s">
        <v>262</v>
      </c>
      <c r="S2053" s="153">
        <v>4.1666666666666657E-2</v>
      </c>
      <c r="T2053" s="153">
        <v>0.35416666666666669</v>
      </c>
      <c r="U2053" s="153">
        <v>0.39583333333333331</v>
      </c>
      <c r="V2053" s="153">
        <f>IF(ISBLANK(T2053),"",Tabella2[[#This Row],[ACT STOP]]-Tabella2[[#This Row],[ACT START]])</f>
        <v>4.166666666666663E-2</v>
      </c>
      <c r="W2053" s="104" t="s">
        <v>92</v>
      </c>
      <c r="X2053" s="104" t="s">
        <v>91</v>
      </c>
      <c r="Y2053" s="110"/>
      <c r="Z2053" s="106"/>
      <c r="AA2053" s="104"/>
      <c r="AB2053" s="107"/>
      <c r="AC2053" s="72">
        <v>1</v>
      </c>
      <c r="AH2053" s="70"/>
      <c r="AI2053" s="70"/>
      <c r="AJ2053">
        <v>0</v>
      </c>
      <c r="AL2053" s="70"/>
      <c r="BM2053" s="135">
        <v>0.35416666666666669</v>
      </c>
      <c r="BN2053" s="136">
        <v>0.39583333333333331</v>
      </c>
      <c r="BO2053" s="101"/>
      <c r="BR2053" s="109" t="str">
        <f t="shared" si="31"/>
        <v>SH-25-2042</v>
      </c>
      <c r="BS2053" s="109" t="s">
        <v>393</v>
      </c>
      <c r="BT2053" t="s">
        <v>92</v>
      </c>
      <c r="BU2053" t="s">
        <v>4209</v>
      </c>
    </row>
    <row r="2054" spans="1:73" hidden="1">
      <c r="A2054" s="103" t="s">
        <v>4210</v>
      </c>
      <c r="B2054" s="102">
        <v>45734</v>
      </c>
      <c r="C2054" s="104">
        <f>_xlfn.ISOWEEKNUM(Tabella2[[#This Row],[Date]])</f>
        <v>12</v>
      </c>
      <c r="D2054" s="104" t="s">
        <v>558</v>
      </c>
      <c r="E2054" s="104" t="s">
        <v>284</v>
      </c>
      <c r="F2054" s="104">
        <v>60</v>
      </c>
      <c r="G2054" s="104" t="s">
        <v>257</v>
      </c>
      <c r="H2054" s="105">
        <v>32</v>
      </c>
      <c r="I2054" s="104"/>
      <c r="J2054" s="104" t="s">
        <v>258</v>
      </c>
      <c r="K2054" s="104" t="s">
        <v>83</v>
      </c>
      <c r="L2054" s="104" t="s">
        <v>299</v>
      </c>
      <c r="M2054" s="104" t="s">
        <v>276</v>
      </c>
      <c r="N2054" s="104"/>
      <c r="O2054" s="106" t="str">
        <f>A493</f>
        <v>12895</v>
      </c>
      <c r="P2054" s="111" t="s">
        <v>664</v>
      </c>
      <c r="Q2054" s="153" t="s">
        <v>525</v>
      </c>
      <c r="R2054" s="153" t="s">
        <v>262</v>
      </c>
      <c r="S2054" s="153">
        <v>4.1666666666666657E-2</v>
      </c>
      <c r="T2054" s="153" t="s">
        <v>525</v>
      </c>
      <c r="U2054" s="153" t="s">
        <v>262</v>
      </c>
      <c r="V2054" s="153">
        <f>IF(ISBLANK(T2054),"",Tabella2[[#This Row],[ACT STOP]]-Tabella2[[#This Row],[ACT START]])</f>
        <v>4.166666666666663E-2</v>
      </c>
      <c r="W2054" s="104" t="s">
        <v>92</v>
      </c>
      <c r="X2054" s="104" t="s">
        <v>91</v>
      </c>
      <c r="Y2054" s="110"/>
      <c r="Z2054" s="106"/>
      <c r="AA2054" s="104"/>
      <c r="AB2054" s="107"/>
      <c r="AC2054" s="72">
        <v>1</v>
      </c>
      <c r="AH2054" s="70"/>
      <c r="AI2054" s="70"/>
      <c r="AJ2054">
        <v>0</v>
      </c>
      <c r="AL2054" s="70"/>
      <c r="BM2054" s="135" t="s">
        <v>525</v>
      </c>
      <c r="BN2054" s="136" t="s">
        <v>262</v>
      </c>
      <c r="BO2054" s="101"/>
      <c r="BR2054" s="109" t="str">
        <f t="shared" si="31"/>
        <v>SH-25-2043</v>
      </c>
      <c r="BS2054" s="109" t="s">
        <v>356</v>
      </c>
      <c r="BT2054" t="s">
        <v>92</v>
      </c>
      <c r="BU2054" t="s">
        <v>4211</v>
      </c>
    </row>
    <row r="2055" spans="1:73" hidden="1">
      <c r="A2055" s="103" t="s">
        <v>4212</v>
      </c>
      <c r="B2055" s="102">
        <v>45734</v>
      </c>
      <c r="C2055" s="104">
        <f>_xlfn.ISOWEEKNUM(Tabella2[[#This Row],[Date]])</f>
        <v>12</v>
      </c>
      <c r="D2055" s="104" t="s">
        <v>574</v>
      </c>
      <c r="E2055" s="104" t="s">
        <v>284</v>
      </c>
      <c r="F2055" s="104">
        <v>66</v>
      </c>
      <c r="G2055" s="104" t="s">
        <v>284</v>
      </c>
      <c r="H2055" s="105">
        <v>23</v>
      </c>
      <c r="I2055" s="104"/>
      <c r="J2055" s="104" t="s">
        <v>258</v>
      </c>
      <c r="K2055" s="104" t="s">
        <v>81</v>
      </c>
      <c r="L2055" s="104" t="s">
        <v>259</v>
      </c>
      <c r="M2055" s="104" t="s">
        <v>276</v>
      </c>
      <c r="N2055" s="104"/>
      <c r="O2055" s="106"/>
      <c r="P2055" s="111" t="s">
        <v>4213</v>
      </c>
      <c r="Q2055" s="153" t="s">
        <v>525</v>
      </c>
      <c r="R2055" s="153" t="s">
        <v>262</v>
      </c>
      <c r="S2055" s="153">
        <v>4.1666666666666657E-2</v>
      </c>
      <c r="T2055" s="153">
        <v>0.35416666666666669</v>
      </c>
      <c r="U2055" s="153">
        <v>0.39583333333333331</v>
      </c>
      <c r="V2055" s="153">
        <f>IF(ISBLANK(T2055),"",Tabella2[[#This Row],[ACT STOP]]-Tabella2[[#This Row],[ACT START]])</f>
        <v>4.166666666666663E-2</v>
      </c>
      <c r="W2055" s="104" t="s">
        <v>92</v>
      </c>
      <c r="X2055" s="104" t="s">
        <v>91</v>
      </c>
      <c r="Y2055" s="110"/>
      <c r="Z2055" s="106"/>
      <c r="AA2055" s="104"/>
      <c r="AB2055" s="107"/>
      <c r="AC2055" s="72">
        <v>1</v>
      </c>
      <c r="AH2055" s="70"/>
      <c r="AI2055" s="70"/>
      <c r="AJ2055">
        <v>0</v>
      </c>
      <c r="AL2055" s="70"/>
      <c r="BM2055" s="135">
        <v>0.35416666666666669</v>
      </c>
      <c r="BN2055" s="136">
        <v>0.39583333333333331</v>
      </c>
      <c r="BO2055" s="101"/>
      <c r="BR2055" s="109" t="str">
        <f t="shared" si="31"/>
        <v>SH-25-2044</v>
      </c>
      <c r="BS2055" s="109" t="s">
        <v>358</v>
      </c>
      <c r="BT2055" t="s">
        <v>92</v>
      </c>
      <c r="BU2055" t="s">
        <v>4214</v>
      </c>
    </row>
    <row r="2056" spans="1:73" hidden="1">
      <c r="A2056" s="103" t="s">
        <v>4215</v>
      </c>
      <c r="B2056" s="102">
        <v>45734</v>
      </c>
      <c r="C2056" s="104">
        <f>_xlfn.ISOWEEKNUM(Tabella2[[#This Row],[Date]])</f>
        <v>12</v>
      </c>
      <c r="D2056" s="104" t="s">
        <v>341</v>
      </c>
      <c r="E2056" s="104" t="s">
        <v>284</v>
      </c>
      <c r="F2056" s="104">
        <v>44</v>
      </c>
      <c r="G2056" s="104" t="s">
        <v>257</v>
      </c>
      <c r="H2056" s="105">
        <v>9</v>
      </c>
      <c r="I2056" s="104"/>
      <c r="J2056" s="104" t="s">
        <v>258</v>
      </c>
      <c r="K2056" s="104" t="s">
        <v>79</v>
      </c>
      <c r="L2056" s="104" t="s">
        <v>299</v>
      </c>
      <c r="M2056" s="104" t="s">
        <v>276</v>
      </c>
      <c r="N2056" s="104"/>
      <c r="O2056" s="106" t="str">
        <f>A494</f>
        <v>12896</v>
      </c>
      <c r="P2056" s="111" t="s">
        <v>844</v>
      </c>
      <c r="Q2056" s="153" t="s">
        <v>498</v>
      </c>
      <c r="R2056" s="153" t="s">
        <v>499</v>
      </c>
      <c r="S2056" s="153">
        <v>4.1666666666666657E-2</v>
      </c>
      <c r="T2056" s="153" t="s">
        <v>498</v>
      </c>
      <c r="U2056" s="153">
        <v>0.4513888888888889</v>
      </c>
      <c r="V2056" s="153">
        <f>IF(ISBLANK(T2056),"",Tabella2[[#This Row],[ACT STOP]]-Tabella2[[#This Row],[ACT START]])</f>
        <v>3.472222222222221E-2</v>
      </c>
      <c r="W2056" s="104" t="s">
        <v>92</v>
      </c>
      <c r="X2056" s="104" t="s">
        <v>91</v>
      </c>
      <c r="Y2056" s="110"/>
      <c r="Z2056" s="106"/>
      <c r="AA2056" s="104"/>
      <c r="AB2056" s="107"/>
      <c r="AC2056" s="72">
        <v>1</v>
      </c>
      <c r="AH2056" s="70"/>
      <c r="AI2056" s="70"/>
      <c r="AJ2056">
        <v>0</v>
      </c>
      <c r="AL2056" s="70"/>
      <c r="BM2056" s="135" t="s">
        <v>498</v>
      </c>
      <c r="BN2056" s="136">
        <v>0.4513888888888889</v>
      </c>
      <c r="BO2056" s="101"/>
      <c r="BR2056" s="109" t="str">
        <f t="shared" si="31"/>
        <v>SH-25-2045</v>
      </c>
      <c r="BS2056" s="109" t="s">
        <v>318</v>
      </c>
      <c r="BT2056" t="s">
        <v>92</v>
      </c>
      <c r="BU2056" t="s">
        <v>4216</v>
      </c>
    </row>
    <row r="2057" spans="1:73" hidden="1">
      <c r="A2057" s="103" t="s">
        <v>4217</v>
      </c>
      <c r="B2057" s="102">
        <v>45734</v>
      </c>
      <c r="C2057" s="104">
        <f>_xlfn.ISOWEEKNUM(Tabella2[[#This Row],[Date]])</f>
        <v>12</v>
      </c>
      <c r="D2057" s="104" t="s">
        <v>523</v>
      </c>
      <c r="E2057" s="104" t="s">
        <v>284</v>
      </c>
      <c r="F2057" s="104">
        <v>63</v>
      </c>
      <c r="G2057" s="104" t="s">
        <v>257</v>
      </c>
      <c r="H2057" s="105">
        <v>14</v>
      </c>
      <c r="I2057" s="104"/>
      <c r="J2057" s="104" t="s">
        <v>258</v>
      </c>
      <c r="K2057" s="104" t="s">
        <v>83</v>
      </c>
      <c r="L2057" s="104" t="s">
        <v>259</v>
      </c>
      <c r="M2057" s="104" t="s">
        <v>260</v>
      </c>
      <c r="N2057" s="104"/>
      <c r="O2057" s="106"/>
      <c r="P2057" s="111" t="s">
        <v>1850</v>
      </c>
      <c r="Q2057" s="153" t="s">
        <v>498</v>
      </c>
      <c r="R2057" s="153" t="s">
        <v>499</v>
      </c>
      <c r="S2057" s="153">
        <v>4.1666666666666657E-2</v>
      </c>
      <c r="T2057" s="153" t="s">
        <v>498</v>
      </c>
      <c r="U2057" s="153" t="s">
        <v>499</v>
      </c>
      <c r="V2057" s="153">
        <f>IF(ISBLANK(T2057),"",Tabella2[[#This Row],[ACT STOP]]-Tabella2[[#This Row],[ACT START]])</f>
        <v>4.166666666666663E-2</v>
      </c>
      <c r="W2057" s="104" t="s">
        <v>92</v>
      </c>
      <c r="X2057" s="104" t="s">
        <v>91</v>
      </c>
      <c r="Y2057" s="110"/>
      <c r="Z2057" s="106"/>
      <c r="AA2057" s="104"/>
      <c r="AB2057" s="107"/>
      <c r="AC2057" s="72">
        <v>1</v>
      </c>
      <c r="AH2057" s="70"/>
      <c r="AI2057" s="70"/>
      <c r="AJ2057">
        <v>0</v>
      </c>
      <c r="AL2057" s="70"/>
      <c r="BM2057" s="135" t="s">
        <v>498</v>
      </c>
      <c r="BN2057" s="136" t="s">
        <v>499</v>
      </c>
      <c r="BO2057" s="101"/>
      <c r="BR2057" s="109" t="str">
        <f t="shared" si="31"/>
        <v>SH-25-2046</v>
      </c>
      <c r="BS2057" s="109" t="s">
        <v>372</v>
      </c>
      <c r="BT2057" t="s">
        <v>92</v>
      </c>
      <c r="BU2057" t="s">
        <v>4218</v>
      </c>
    </row>
    <row r="2058" spans="1:73" hidden="1">
      <c r="A2058" s="103" t="s">
        <v>4219</v>
      </c>
      <c r="B2058" s="102">
        <v>45734</v>
      </c>
      <c r="C2058" s="104">
        <f>_xlfn.ISOWEEKNUM(Tabella2[[#This Row],[Date]])</f>
        <v>12</v>
      </c>
      <c r="D2058" s="104" t="s">
        <v>478</v>
      </c>
      <c r="E2058" s="104" t="s">
        <v>284</v>
      </c>
      <c r="F2058" s="104">
        <v>64</v>
      </c>
      <c r="G2058" s="104" t="s">
        <v>257</v>
      </c>
      <c r="H2058" s="105">
        <v>13</v>
      </c>
      <c r="I2058" s="104"/>
      <c r="J2058" s="104" t="s">
        <v>258</v>
      </c>
      <c r="K2058" s="104" t="s">
        <v>80</v>
      </c>
      <c r="L2058" s="104" t="s">
        <v>259</v>
      </c>
      <c r="M2058" s="104" t="s">
        <v>276</v>
      </c>
      <c r="N2058" s="104"/>
      <c r="O2058" s="106"/>
      <c r="P2058" s="111" t="s">
        <v>277</v>
      </c>
      <c r="Q2058" s="153" t="s">
        <v>498</v>
      </c>
      <c r="R2058" s="153" t="s">
        <v>499</v>
      </c>
      <c r="S2058" s="153">
        <v>4.1666666666666657E-2</v>
      </c>
      <c r="T2058" s="153" t="s">
        <v>498</v>
      </c>
      <c r="U2058" s="153" t="s">
        <v>499</v>
      </c>
      <c r="V2058" s="153">
        <f>IF(ISBLANK(T2058),"",Tabella2[[#This Row],[ACT STOP]]-Tabella2[[#This Row],[ACT START]])</f>
        <v>4.166666666666663E-2</v>
      </c>
      <c r="W2058" s="104" t="s">
        <v>92</v>
      </c>
      <c r="X2058" s="104" t="s">
        <v>91</v>
      </c>
      <c r="Y2058" s="110"/>
      <c r="Z2058" s="106"/>
      <c r="AA2058" s="104"/>
      <c r="AB2058" s="107"/>
      <c r="AC2058" s="72">
        <v>1</v>
      </c>
      <c r="AH2058" s="70"/>
      <c r="AI2058" s="70"/>
      <c r="AJ2058">
        <v>0</v>
      </c>
      <c r="AL2058" s="70"/>
      <c r="BM2058" s="135" t="s">
        <v>498</v>
      </c>
      <c r="BN2058" s="136" t="s">
        <v>499</v>
      </c>
      <c r="BO2058" s="101"/>
      <c r="BR2058" s="109" t="str">
        <f t="shared" si="31"/>
        <v>SH-25-2047</v>
      </c>
      <c r="BS2058" s="109" t="s">
        <v>427</v>
      </c>
      <c r="BT2058" t="s">
        <v>92</v>
      </c>
      <c r="BU2058" t="s">
        <v>4220</v>
      </c>
    </row>
    <row r="2059" spans="1:73" hidden="1">
      <c r="A2059" s="103" t="s">
        <v>4221</v>
      </c>
      <c r="B2059" s="102">
        <v>45734</v>
      </c>
      <c r="C2059" s="104">
        <f>_xlfn.ISOWEEKNUM(Tabella2[[#This Row],[Date]])</f>
        <v>12</v>
      </c>
      <c r="D2059" s="104" t="s">
        <v>3529</v>
      </c>
      <c r="E2059" s="104" t="s">
        <v>284</v>
      </c>
      <c r="F2059" s="104">
        <v>69</v>
      </c>
      <c r="G2059" s="104" t="s">
        <v>257</v>
      </c>
      <c r="H2059" s="105">
        <v>2</v>
      </c>
      <c r="I2059" s="104"/>
      <c r="J2059" s="104" t="s">
        <v>258</v>
      </c>
      <c r="K2059" s="104" t="s">
        <v>81</v>
      </c>
      <c r="L2059" s="104" t="s">
        <v>259</v>
      </c>
      <c r="M2059" s="104" t="s">
        <v>276</v>
      </c>
      <c r="N2059" s="104"/>
      <c r="O2059" s="106"/>
      <c r="P2059" s="111" t="s">
        <v>462</v>
      </c>
      <c r="Q2059" s="153" t="s">
        <v>498</v>
      </c>
      <c r="R2059" s="153" t="s">
        <v>499</v>
      </c>
      <c r="S2059" s="153">
        <v>4.1666666666666657E-2</v>
      </c>
      <c r="T2059" s="153">
        <v>0.41666666666666669</v>
      </c>
      <c r="U2059" s="153">
        <v>0.45833333333333331</v>
      </c>
      <c r="V2059" s="153">
        <f>IF(ISBLANK(T2059),"",Tabella2[[#This Row],[ACT STOP]]-Tabella2[[#This Row],[ACT START]])</f>
        <v>4.166666666666663E-2</v>
      </c>
      <c r="W2059" s="104" t="s">
        <v>92</v>
      </c>
      <c r="X2059" s="104" t="s">
        <v>91</v>
      </c>
      <c r="Y2059" s="110"/>
      <c r="Z2059" s="106"/>
      <c r="AA2059" s="104"/>
      <c r="AB2059" s="107"/>
      <c r="AC2059" s="72">
        <v>1</v>
      </c>
      <c r="AH2059" s="70"/>
      <c r="AI2059" s="70"/>
      <c r="AJ2059">
        <v>0</v>
      </c>
      <c r="AL2059" s="70"/>
      <c r="BM2059" s="135">
        <v>0.41666666666666669</v>
      </c>
      <c r="BN2059" s="136">
        <v>0.45833333333333331</v>
      </c>
      <c r="BO2059" s="101"/>
      <c r="BR2059" s="109" t="str">
        <f t="shared" si="31"/>
        <v>SH-25-2048</v>
      </c>
      <c r="BS2059" s="109" t="s">
        <v>368</v>
      </c>
      <c r="BT2059" t="s">
        <v>92</v>
      </c>
      <c r="BU2059" t="s">
        <v>4222</v>
      </c>
    </row>
    <row r="2060" spans="1:73" hidden="1">
      <c r="A2060" s="103" t="s">
        <v>4223</v>
      </c>
      <c r="B2060" s="102">
        <v>45734</v>
      </c>
      <c r="C2060" s="104">
        <f>_xlfn.ISOWEEKNUM(Tabella2[[#This Row],[Date]])</f>
        <v>12</v>
      </c>
      <c r="D2060" s="104" t="s">
        <v>326</v>
      </c>
      <c r="E2060" s="104" t="s">
        <v>327</v>
      </c>
      <c r="F2060" s="104">
        <v>69</v>
      </c>
      <c r="G2060" s="104" t="s">
        <v>257</v>
      </c>
      <c r="H2060" s="105">
        <v>1</v>
      </c>
      <c r="I2060" s="104" t="s">
        <v>258</v>
      </c>
      <c r="J2060" s="104"/>
      <c r="K2060" s="104" t="s">
        <v>79</v>
      </c>
      <c r="L2060" s="104" t="s">
        <v>299</v>
      </c>
      <c r="M2060" s="104" t="s">
        <v>386</v>
      </c>
      <c r="N2060" s="104"/>
      <c r="O2060" s="106" t="str">
        <f>A495</f>
        <v>12897</v>
      </c>
      <c r="P2060" s="111" t="s">
        <v>3992</v>
      </c>
      <c r="Q2060" s="153" t="s">
        <v>504</v>
      </c>
      <c r="R2060" s="153" t="s">
        <v>271</v>
      </c>
      <c r="S2060" s="153">
        <v>4.1666666666666657E-2</v>
      </c>
      <c r="T2060" s="153">
        <v>0.47916666666666669</v>
      </c>
      <c r="U2060" s="153">
        <v>0.52083333333333337</v>
      </c>
      <c r="V2060" s="153">
        <f>IF(ISBLANK(T2060),"",Tabella2[[#This Row],[ACT STOP]]-Tabella2[[#This Row],[ACT START]])</f>
        <v>4.1666666666666685E-2</v>
      </c>
      <c r="W2060" s="104" t="s">
        <v>92</v>
      </c>
      <c r="X2060" s="104" t="s">
        <v>91</v>
      </c>
      <c r="Y2060" s="110"/>
      <c r="Z2060" s="106"/>
      <c r="AA2060" s="104"/>
      <c r="AB2060" s="107"/>
      <c r="AC2060" s="72">
        <v>1</v>
      </c>
      <c r="AH2060" s="70"/>
      <c r="AI2060" s="70"/>
      <c r="AJ2060">
        <v>0</v>
      </c>
      <c r="AL2060" s="70"/>
      <c r="BM2060" s="135">
        <v>0.47916666666666669</v>
      </c>
      <c r="BN2060" s="136">
        <v>0.52083333333333337</v>
      </c>
      <c r="BO2060" s="101"/>
      <c r="BR2060" s="109" t="str">
        <f t="shared" si="31"/>
        <v>SH-25-2049</v>
      </c>
      <c r="BS2060" s="109" t="s">
        <v>332</v>
      </c>
      <c r="BT2060" t="s">
        <v>92</v>
      </c>
      <c r="BU2060" t="s">
        <v>4224</v>
      </c>
    </row>
    <row r="2061" spans="1:73" hidden="1">
      <c r="A2061" s="103" t="s">
        <v>4225</v>
      </c>
      <c r="B2061" s="102">
        <v>45734</v>
      </c>
      <c r="C2061" s="104">
        <f>_xlfn.ISOWEEKNUM(Tabella2[[#This Row],[Date]])</f>
        <v>12</v>
      </c>
      <c r="D2061" s="104" t="s">
        <v>523</v>
      </c>
      <c r="E2061" s="104" t="s">
        <v>284</v>
      </c>
      <c r="F2061" s="104">
        <v>62</v>
      </c>
      <c r="G2061" s="104" t="s">
        <v>257</v>
      </c>
      <c r="H2061" s="105">
        <v>5</v>
      </c>
      <c r="I2061" s="104"/>
      <c r="J2061" s="104" t="s">
        <v>258</v>
      </c>
      <c r="K2061" s="104" t="s">
        <v>83</v>
      </c>
      <c r="L2061" s="104" t="s">
        <v>259</v>
      </c>
      <c r="M2061" s="104" t="s">
        <v>260</v>
      </c>
      <c r="N2061" s="104"/>
      <c r="O2061" s="106"/>
      <c r="P2061" s="111" t="s">
        <v>1850</v>
      </c>
      <c r="Q2061" s="153" t="s">
        <v>504</v>
      </c>
      <c r="R2061" s="153" t="s">
        <v>271</v>
      </c>
      <c r="S2061" s="153">
        <v>4.1666666666666657E-2</v>
      </c>
      <c r="T2061" s="153" t="s">
        <v>504</v>
      </c>
      <c r="U2061" s="153" t="s">
        <v>271</v>
      </c>
      <c r="V2061" s="153">
        <f>IF(ISBLANK(T2061),"",Tabella2[[#This Row],[ACT STOP]]-Tabella2[[#This Row],[ACT START]])</f>
        <v>4.1666666666666685E-2</v>
      </c>
      <c r="W2061" s="104" t="s">
        <v>92</v>
      </c>
      <c r="X2061" s="104" t="s">
        <v>91</v>
      </c>
      <c r="Y2061" s="110"/>
      <c r="Z2061" s="106"/>
      <c r="AA2061" s="104"/>
      <c r="AB2061" s="107"/>
      <c r="AC2061" s="72">
        <v>1</v>
      </c>
      <c r="AH2061" s="70"/>
      <c r="AI2061" s="70"/>
      <c r="AJ2061">
        <v>0</v>
      </c>
      <c r="AL2061" s="70"/>
      <c r="BM2061" s="135" t="s">
        <v>504</v>
      </c>
      <c r="BN2061" s="136" t="s">
        <v>271</v>
      </c>
      <c r="BO2061" s="101"/>
      <c r="BR2061" s="109" t="str">
        <f t="shared" ref="BR2061:BR2124" si="32">_xlfn.CONCAT(LEFT(BR2060,6),TEXT(RIGHT(BR2060,4)+1,"0000"))</f>
        <v>SH-25-2050</v>
      </c>
      <c r="BS2061" s="109" t="s">
        <v>416</v>
      </c>
      <c r="BT2061" t="s">
        <v>92</v>
      </c>
      <c r="BU2061" t="s">
        <v>4226</v>
      </c>
    </row>
    <row r="2062" spans="1:73" hidden="1">
      <c r="A2062" s="103" t="s">
        <v>4227</v>
      </c>
      <c r="B2062" s="102">
        <v>45734</v>
      </c>
      <c r="C2062" s="104">
        <f>_xlfn.ISOWEEKNUM(Tabella2[[#This Row],[Date]])</f>
        <v>12</v>
      </c>
      <c r="D2062" s="104" t="s">
        <v>275</v>
      </c>
      <c r="E2062" s="104" t="s">
        <v>256</v>
      </c>
      <c r="F2062" s="104">
        <v>60</v>
      </c>
      <c r="G2062" s="104" t="s">
        <v>257</v>
      </c>
      <c r="H2062" s="105">
        <v>32</v>
      </c>
      <c r="I2062" s="104" t="s">
        <v>258</v>
      </c>
      <c r="J2062" s="104"/>
      <c r="K2062" s="104" t="s">
        <v>80</v>
      </c>
      <c r="L2062" s="104" t="s">
        <v>299</v>
      </c>
      <c r="M2062" s="104" t="s">
        <v>516</v>
      </c>
      <c r="N2062" s="104"/>
      <c r="O2062" s="106" t="str">
        <f>A2063</f>
        <v>14465</v>
      </c>
      <c r="P2062" s="111" t="s">
        <v>1986</v>
      </c>
      <c r="Q2062" s="153" t="s">
        <v>504</v>
      </c>
      <c r="R2062" s="153" t="s">
        <v>271</v>
      </c>
      <c r="S2062" s="153">
        <v>4.1666666666666657E-2</v>
      </c>
      <c r="T2062" s="153" t="s">
        <v>504</v>
      </c>
      <c r="U2062" s="153" t="s">
        <v>271</v>
      </c>
      <c r="V2062" s="153">
        <f>IF(ISBLANK(T2062),"",Tabella2[[#This Row],[ACT STOP]]-Tabella2[[#This Row],[ACT START]])</f>
        <v>4.1666666666666685E-2</v>
      </c>
      <c r="W2062" s="104" t="s">
        <v>92</v>
      </c>
      <c r="X2062" s="104" t="s">
        <v>91</v>
      </c>
      <c r="Y2062" s="110"/>
      <c r="Z2062" s="106"/>
      <c r="AA2062" s="104"/>
      <c r="AB2062" s="107"/>
      <c r="AC2062" s="72">
        <v>1</v>
      </c>
      <c r="AH2062" s="70"/>
      <c r="AI2062" s="70"/>
      <c r="AJ2062">
        <v>0</v>
      </c>
      <c r="AL2062" s="70"/>
      <c r="BM2062" s="135" t="s">
        <v>504</v>
      </c>
      <c r="BN2062" s="136" t="s">
        <v>271</v>
      </c>
      <c r="BO2062" s="101"/>
      <c r="BR2062" s="109" t="str">
        <f t="shared" si="32"/>
        <v>SH-25-2051</v>
      </c>
      <c r="BS2062" s="109" t="s">
        <v>356</v>
      </c>
      <c r="BT2062" t="s">
        <v>92</v>
      </c>
      <c r="BU2062" t="s">
        <v>4228</v>
      </c>
    </row>
    <row r="2063" spans="1:73" hidden="1">
      <c r="A2063" s="103" t="s">
        <v>4229</v>
      </c>
      <c r="B2063" s="102">
        <v>45734</v>
      </c>
      <c r="C2063" s="104">
        <f>_xlfn.ISOWEEKNUM(Tabella2[[#This Row],[Date]])</f>
        <v>12</v>
      </c>
      <c r="D2063" s="104" t="s">
        <v>275</v>
      </c>
      <c r="E2063" s="104" t="s">
        <v>256</v>
      </c>
      <c r="F2063" s="104">
        <v>58</v>
      </c>
      <c r="G2063" s="104" t="s">
        <v>257</v>
      </c>
      <c r="H2063" s="105">
        <v>10</v>
      </c>
      <c r="I2063" s="104" t="s">
        <v>258</v>
      </c>
      <c r="J2063" s="104"/>
      <c r="K2063" s="104" t="s">
        <v>81</v>
      </c>
      <c r="L2063" s="104" t="s">
        <v>299</v>
      </c>
      <c r="M2063" s="104" t="s">
        <v>516</v>
      </c>
      <c r="N2063" s="104"/>
      <c r="O2063" s="106" t="str">
        <f>A2062</f>
        <v>14464</v>
      </c>
      <c r="P2063" s="111" t="s">
        <v>1986</v>
      </c>
      <c r="Q2063" s="153">
        <v>0.47916666666666669</v>
      </c>
      <c r="R2063" s="153">
        <v>0.52083333333333337</v>
      </c>
      <c r="S2063" s="153">
        <v>4.1666666666666657E-2</v>
      </c>
      <c r="T2063" s="153">
        <v>0.47916666666666669</v>
      </c>
      <c r="U2063" s="153">
        <v>0.52083333333333337</v>
      </c>
      <c r="V2063" s="153">
        <f>IF(ISBLANK(T2063),"",Tabella2[[#This Row],[ACT STOP]]-Tabella2[[#This Row],[ACT START]])</f>
        <v>4.1666666666666685E-2</v>
      </c>
      <c r="W2063" s="104" t="s">
        <v>92</v>
      </c>
      <c r="X2063" s="104" t="s">
        <v>91</v>
      </c>
      <c r="Y2063" s="110"/>
      <c r="Z2063" s="106"/>
      <c r="AA2063" s="104"/>
      <c r="AB2063" s="107"/>
      <c r="AC2063" s="72">
        <v>1</v>
      </c>
      <c r="AH2063" s="70"/>
      <c r="AI2063" s="70"/>
      <c r="AJ2063">
        <v>0</v>
      </c>
      <c r="AL2063" s="70"/>
      <c r="BM2063" s="135">
        <v>0.47916666666666669</v>
      </c>
      <c r="BN2063" s="136">
        <v>0.52083333333333337</v>
      </c>
      <c r="BO2063" s="101"/>
      <c r="BR2063" s="109" t="str">
        <f t="shared" si="32"/>
        <v>SH-25-2052</v>
      </c>
      <c r="BS2063" s="109" t="s">
        <v>552</v>
      </c>
      <c r="BT2063" t="s">
        <v>92</v>
      </c>
      <c r="BU2063" t="s">
        <v>4230</v>
      </c>
    </row>
    <row r="2064" spans="1:73" hidden="1">
      <c r="A2064" s="103" t="s">
        <v>4231</v>
      </c>
      <c r="B2064" s="102">
        <v>45734</v>
      </c>
      <c r="C2064" s="104">
        <f>_xlfn.ISOWEEKNUM(Tabella2[[#This Row],[Date]])</f>
        <v>12</v>
      </c>
      <c r="D2064" s="104" t="s">
        <v>326</v>
      </c>
      <c r="E2064" s="104" t="s">
        <v>327</v>
      </c>
      <c r="F2064" s="104">
        <v>67</v>
      </c>
      <c r="G2064" s="104" t="s">
        <v>284</v>
      </c>
      <c r="H2064" s="105">
        <v>9</v>
      </c>
      <c r="I2064" s="104" t="s">
        <v>258</v>
      </c>
      <c r="J2064" s="104"/>
      <c r="K2064" s="104" t="s">
        <v>79</v>
      </c>
      <c r="L2064" s="104" t="s">
        <v>299</v>
      </c>
      <c r="M2064" s="104" t="s">
        <v>386</v>
      </c>
      <c r="N2064" s="104"/>
      <c r="O2064" s="106" t="str">
        <f>A496</f>
        <v>12898</v>
      </c>
      <c r="P2064" s="111" t="s">
        <v>3992</v>
      </c>
      <c r="Q2064" s="153" t="s">
        <v>549</v>
      </c>
      <c r="R2064" s="153" t="s">
        <v>550</v>
      </c>
      <c r="S2064" s="153">
        <v>4.1666666666666657E-2</v>
      </c>
      <c r="T2064" s="153" t="s">
        <v>549</v>
      </c>
      <c r="U2064" s="153" t="s">
        <v>550</v>
      </c>
      <c r="V2064" s="153">
        <f>IF(ISBLANK(T2064),"",Tabella2[[#This Row],[ACT STOP]]-Tabella2[[#This Row],[ACT START]])</f>
        <v>4.1666666666666741E-2</v>
      </c>
      <c r="W2064" s="104" t="s">
        <v>92</v>
      </c>
      <c r="X2064" s="104" t="s">
        <v>91</v>
      </c>
      <c r="Y2064" s="110"/>
      <c r="Z2064" s="106"/>
      <c r="AA2064" s="104"/>
      <c r="AB2064" s="107"/>
      <c r="AC2064" s="72">
        <v>1</v>
      </c>
      <c r="AH2064" s="70"/>
      <c r="AI2064" s="70"/>
      <c r="AJ2064">
        <v>0</v>
      </c>
      <c r="AL2064" s="70"/>
      <c r="BM2064" s="135" t="s">
        <v>549</v>
      </c>
      <c r="BN2064" s="136" t="s">
        <v>550</v>
      </c>
      <c r="BO2064" s="101"/>
      <c r="BR2064" s="109" t="str">
        <f t="shared" si="32"/>
        <v>SH-25-2053</v>
      </c>
      <c r="BS2064" s="109" t="s">
        <v>339</v>
      </c>
      <c r="BT2064" t="s">
        <v>92</v>
      </c>
      <c r="BU2064" t="s">
        <v>4232</v>
      </c>
    </row>
    <row r="2065" spans="1:73" hidden="1">
      <c r="A2065" s="103" t="s">
        <v>4233</v>
      </c>
      <c r="B2065" s="102">
        <v>45734</v>
      </c>
      <c r="C2065" s="104">
        <f>_xlfn.ISOWEEKNUM(Tabella2[[#This Row],[Date]])</f>
        <v>12</v>
      </c>
      <c r="D2065" s="104" t="s">
        <v>558</v>
      </c>
      <c r="E2065" s="104" t="s">
        <v>284</v>
      </c>
      <c r="F2065" s="104">
        <v>61</v>
      </c>
      <c r="G2065" s="104" t="s">
        <v>257</v>
      </c>
      <c r="H2065" s="105">
        <v>13</v>
      </c>
      <c r="I2065" s="104"/>
      <c r="J2065" s="104" t="s">
        <v>258</v>
      </c>
      <c r="K2065" s="104" t="s">
        <v>83</v>
      </c>
      <c r="L2065" s="104" t="s">
        <v>299</v>
      </c>
      <c r="M2065" s="104" t="s">
        <v>276</v>
      </c>
      <c r="N2065" s="104"/>
      <c r="O2065" s="106" t="str">
        <f>A497</f>
        <v>12899</v>
      </c>
      <c r="P2065" s="111" t="s">
        <v>664</v>
      </c>
      <c r="Q2065" s="153" t="s">
        <v>549</v>
      </c>
      <c r="R2065" s="153" t="s">
        <v>550</v>
      </c>
      <c r="S2065" s="153">
        <v>4.1666666666666657E-2</v>
      </c>
      <c r="T2065" s="153" t="s">
        <v>549</v>
      </c>
      <c r="U2065" s="153" t="s">
        <v>550</v>
      </c>
      <c r="V2065" s="153">
        <f>IF(ISBLANK(T2065),"",Tabella2[[#This Row],[ACT STOP]]-Tabella2[[#This Row],[ACT START]])</f>
        <v>4.1666666666666741E-2</v>
      </c>
      <c r="W2065" s="104" t="s">
        <v>92</v>
      </c>
      <c r="X2065" s="104" t="s">
        <v>91</v>
      </c>
      <c r="Y2065" s="110"/>
      <c r="Z2065" s="106"/>
      <c r="AA2065" s="104"/>
      <c r="AB2065" s="107"/>
      <c r="AC2065" s="72">
        <v>1</v>
      </c>
      <c r="AH2065" s="70"/>
      <c r="AI2065" s="70"/>
      <c r="AJ2065">
        <v>0</v>
      </c>
      <c r="AL2065" s="70"/>
      <c r="BM2065" s="135" t="s">
        <v>549</v>
      </c>
      <c r="BN2065" s="136" t="s">
        <v>550</v>
      </c>
      <c r="BO2065" s="101"/>
      <c r="BR2065" s="109" t="str">
        <f t="shared" si="32"/>
        <v>SH-25-2054</v>
      </c>
      <c r="BS2065" s="109" t="s">
        <v>427</v>
      </c>
      <c r="BT2065" t="s">
        <v>92</v>
      </c>
      <c r="BU2065" t="s">
        <v>4234</v>
      </c>
    </row>
    <row r="2066" spans="1:73" hidden="1">
      <c r="A2066" s="103" t="s">
        <v>4235</v>
      </c>
      <c r="B2066" s="102">
        <v>45734</v>
      </c>
      <c r="C2066" s="104">
        <f>_xlfn.ISOWEEKNUM(Tabella2[[#This Row],[Date]])</f>
        <v>12</v>
      </c>
      <c r="D2066" s="104" t="s">
        <v>574</v>
      </c>
      <c r="E2066" s="104" t="s">
        <v>284</v>
      </c>
      <c r="F2066" s="104">
        <v>67</v>
      </c>
      <c r="G2066" s="104" t="s">
        <v>284</v>
      </c>
      <c r="H2066" s="105">
        <v>3</v>
      </c>
      <c r="I2066" s="104"/>
      <c r="J2066" s="104" t="s">
        <v>258</v>
      </c>
      <c r="K2066" s="104" t="s">
        <v>81</v>
      </c>
      <c r="L2066" s="104" t="s">
        <v>259</v>
      </c>
      <c r="M2066" s="104" t="s">
        <v>276</v>
      </c>
      <c r="N2066" s="104"/>
      <c r="O2066" s="106"/>
      <c r="P2066" s="111" t="s">
        <v>531</v>
      </c>
      <c r="Q2066" s="153" t="s">
        <v>549</v>
      </c>
      <c r="R2066" s="153" t="s">
        <v>550</v>
      </c>
      <c r="S2066" s="153">
        <v>4.1666666666666657E-2</v>
      </c>
      <c r="T2066" s="153">
        <v>0.54166666666666663</v>
      </c>
      <c r="U2066" s="153">
        <v>0.58333333333333337</v>
      </c>
      <c r="V2066" s="153">
        <f>IF(ISBLANK(T2066),"",Tabella2[[#This Row],[ACT STOP]]-Tabella2[[#This Row],[ACT START]])</f>
        <v>4.1666666666666741E-2</v>
      </c>
      <c r="W2066" s="104" t="s">
        <v>92</v>
      </c>
      <c r="X2066" s="104" t="s">
        <v>91</v>
      </c>
      <c r="Y2066" s="110"/>
      <c r="Z2066" s="106"/>
      <c r="AA2066" s="104"/>
      <c r="AB2066" s="107"/>
      <c r="AC2066" s="72">
        <v>1</v>
      </c>
      <c r="AH2066" s="70"/>
      <c r="AI2066" s="70"/>
      <c r="AJ2066">
        <v>0</v>
      </c>
      <c r="AL2066" s="70"/>
      <c r="BM2066" s="135">
        <v>0.54166666666666663</v>
      </c>
      <c r="BN2066" s="136">
        <v>0.58333333333333337</v>
      </c>
      <c r="BO2066" s="101"/>
      <c r="BR2066" s="109" t="str">
        <f t="shared" si="32"/>
        <v>SH-25-2055</v>
      </c>
      <c r="BS2066" s="109" t="s">
        <v>301</v>
      </c>
      <c r="BT2066" t="s">
        <v>92</v>
      </c>
      <c r="BU2066" t="s">
        <v>4236</v>
      </c>
    </row>
    <row r="2067" spans="1:73" hidden="1">
      <c r="A2067" s="103" t="s">
        <v>4237</v>
      </c>
      <c r="B2067" s="102">
        <v>45734</v>
      </c>
      <c r="C2067" s="104">
        <f>_xlfn.ISOWEEKNUM(Tabella2[[#This Row],[Date]])</f>
        <v>12</v>
      </c>
      <c r="D2067" s="104" t="s">
        <v>370</v>
      </c>
      <c r="E2067" s="104" t="s">
        <v>256</v>
      </c>
      <c r="F2067" s="104">
        <v>55</v>
      </c>
      <c r="G2067" s="104" t="s">
        <v>257</v>
      </c>
      <c r="H2067" s="105">
        <v>17</v>
      </c>
      <c r="I2067" s="104" t="s">
        <v>258</v>
      </c>
      <c r="J2067" s="104"/>
      <c r="K2067" s="104" t="s">
        <v>79</v>
      </c>
      <c r="L2067" s="104" t="s">
        <v>299</v>
      </c>
      <c r="M2067" s="104" t="s">
        <v>276</v>
      </c>
      <c r="N2067" s="104"/>
      <c r="O2067" s="106" t="str">
        <f>A498</f>
        <v>12900</v>
      </c>
      <c r="P2067" s="111" t="s">
        <v>456</v>
      </c>
      <c r="Q2067" s="153" t="s">
        <v>576</v>
      </c>
      <c r="R2067" s="153" t="s">
        <v>519</v>
      </c>
      <c r="S2067" s="153">
        <v>4.1666666666666657E-2</v>
      </c>
      <c r="T2067" s="153" t="s">
        <v>576</v>
      </c>
      <c r="U2067" s="153" t="s">
        <v>519</v>
      </c>
      <c r="V2067" s="153">
        <f>IF(ISBLANK(T2067),"",Tabella2[[#This Row],[ACT STOP]]-Tabella2[[#This Row],[ACT START]])</f>
        <v>4.1666666666666741E-2</v>
      </c>
      <c r="W2067" s="104" t="s">
        <v>92</v>
      </c>
      <c r="X2067" s="104" t="s">
        <v>91</v>
      </c>
      <c r="Y2067" s="110"/>
      <c r="Z2067" s="106"/>
      <c r="AA2067" s="104"/>
      <c r="AB2067" s="107"/>
      <c r="AC2067" s="72">
        <v>1</v>
      </c>
      <c r="AH2067" s="70"/>
      <c r="AI2067" s="70"/>
      <c r="AJ2067">
        <v>0</v>
      </c>
      <c r="AL2067" s="70"/>
      <c r="BM2067" s="135" t="s">
        <v>576</v>
      </c>
      <c r="BN2067" s="136" t="s">
        <v>519</v>
      </c>
      <c r="BO2067" s="101"/>
      <c r="BR2067" s="109" t="str">
        <f t="shared" si="32"/>
        <v>SH-25-2056</v>
      </c>
      <c r="BS2067" s="109" t="s">
        <v>393</v>
      </c>
      <c r="BT2067" t="s">
        <v>92</v>
      </c>
      <c r="BU2067" t="s">
        <v>4238</v>
      </c>
    </row>
    <row r="2068" spans="1:73" hidden="1">
      <c r="A2068" s="103" t="s">
        <v>4239</v>
      </c>
      <c r="B2068" s="102">
        <v>45734</v>
      </c>
      <c r="C2068" s="104">
        <f>_xlfn.ISOWEEKNUM(Tabella2[[#This Row],[Date]])</f>
        <v>12</v>
      </c>
      <c r="D2068" s="104" t="s">
        <v>523</v>
      </c>
      <c r="E2068" s="104" t="s">
        <v>284</v>
      </c>
      <c r="F2068" s="104">
        <v>63</v>
      </c>
      <c r="G2068" s="104" t="s">
        <v>284</v>
      </c>
      <c r="H2068" s="105">
        <v>23</v>
      </c>
      <c r="I2068" s="104"/>
      <c r="J2068" s="104" t="s">
        <v>258</v>
      </c>
      <c r="K2068" s="104" t="s">
        <v>83</v>
      </c>
      <c r="L2068" s="104" t="s">
        <v>299</v>
      </c>
      <c r="M2068" s="104" t="s">
        <v>260</v>
      </c>
      <c r="N2068" s="104"/>
      <c r="O2068" s="106" t="str">
        <f>A499</f>
        <v>12901</v>
      </c>
      <c r="P2068" s="111" t="s">
        <v>575</v>
      </c>
      <c r="Q2068" s="153" t="s">
        <v>576</v>
      </c>
      <c r="R2068" s="153" t="s">
        <v>519</v>
      </c>
      <c r="S2068" s="153">
        <v>4.1666666666666657E-2</v>
      </c>
      <c r="T2068" s="153" t="s">
        <v>576</v>
      </c>
      <c r="U2068" s="153" t="s">
        <v>519</v>
      </c>
      <c r="V2068" s="153">
        <f>IF(ISBLANK(T2068),"",Tabella2[[#This Row],[ACT STOP]]-Tabella2[[#This Row],[ACT START]])</f>
        <v>4.1666666666666741E-2</v>
      </c>
      <c r="W2068" s="104" t="s">
        <v>92</v>
      </c>
      <c r="X2068" s="104" t="s">
        <v>91</v>
      </c>
      <c r="Y2068" s="110"/>
      <c r="Z2068" s="106"/>
      <c r="AA2068" s="104"/>
      <c r="AB2068" s="107"/>
      <c r="AC2068" s="72">
        <v>1</v>
      </c>
      <c r="AH2068" s="70"/>
      <c r="AI2068" s="70"/>
      <c r="AJ2068">
        <v>0</v>
      </c>
      <c r="AL2068" s="70"/>
      <c r="BM2068" s="135" t="s">
        <v>576</v>
      </c>
      <c r="BN2068" s="136" t="s">
        <v>519</v>
      </c>
      <c r="BO2068" s="101"/>
      <c r="BR2068" s="109" t="str">
        <f t="shared" si="32"/>
        <v>SH-25-2057</v>
      </c>
      <c r="BS2068" s="109" t="s">
        <v>358</v>
      </c>
      <c r="BT2068" t="s">
        <v>92</v>
      </c>
      <c r="BU2068" t="s">
        <v>4240</v>
      </c>
    </row>
    <row r="2069" spans="1:73" hidden="1">
      <c r="A2069" s="103" t="s">
        <v>4241</v>
      </c>
      <c r="B2069" s="102">
        <v>45734</v>
      </c>
      <c r="C2069" s="104">
        <f>_xlfn.ISOWEEKNUM(Tabella2[[#This Row],[Date]])</f>
        <v>12</v>
      </c>
      <c r="D2069" s="104" t="s">
        <v>574</v>
      </c>
      <c r="E2069" s="104" t="s">
        <v>284</v>
      </c>
      <c r="F2069" s="104">
        <v>66</v>
      </c>
      <c r="G2069" s="104" t="s">
        <v>257</v>
      </c>
      <c r="H2069" s="105">
        <v>10</v>
      </c>
      <c r="I2069" s="104"/>
      <c r="J2069" s="104" t="s">
        <v>258</v>
      </c>
      <c r="K2069" s="104" t="s">
        <v>81</v>
      </c>
      <c r="L2069" s="104" t="s">
        <v>259</v>
      </c>
      <c r="M2069" s="104" t="s">
        <v>276</v>
      </c>
      <c r="N2069" s="104"/>
      <c r="O2069" s="106"/>
      <c r="P2069" s="111" t="s">
        <v>531</v>
      </c>
      <c r="Q2069" s="153" t="s">
        <v>576</v>
      </c>
      <c r="R2069" s="153" t="s">
        <v>519</v>
      </c>
      <c r="S2069" s="153">
        <v>4.1666666666666657E-2</v>
      </c>
      <c r="T2069" s="153" t="s">
        <v>576</v>
      </c>
      <c r="U2069" s="153" t="s">
        <v>519</v>
      </c>
      <c r="V2069" s="153">
        <f>IF(ISBLANK(T2069),"",Tabella2[[#This Row],[ACT STOP]]-Tabella2[[#This Row],[ACT START]])</f>
        <v>4.1666666666666741E-2</v>
      </c>
      <c r="W2069" s="104" t="s">
        <v>92</v>
      </c>
      <c r="X2069" s="104" t="s">
        <v>91</v>
      </c>
      <c r="Y2069" s="110"/>
      <c r="Z2069" s="106"/>
      <c r="AA2069" s="104"/>
      <c r="AB2069" s="107"/>
      <c r="AC2069" s="72">
        <v>1</v>
      </c>
      <c r="AH2069" s="70"/>
      <c r="AI2069" s="70"/>
      <c r="AJ2069">
        <v>0</v>
      </c>
      <c r="AL2069" s="70"/>
      <c r="BM2069" s="135" t="s">
        <v>576</v>
      </c>
      <c r="BN2069" s="136" t="s">
        <v>519</v>
      </c>
      <c r="BO2069" s="101"/>
      <c r="BR2069" s="109" t="str">
        <f t="shared" si="32"/>
        <v>SH-25-2058</v>
      </c>
      <c r="BS2069" s="109" t="s">
        <v>552</v>
      </c>
      <c r="BT2069" t="s">
        <v>92</v>
      </c>
      <c r="BU2069" t="s">
        <v>4242</v>
      </c>
    </row>
    <row r="2070" spans="1:73" hidden="1">
      <c r="A2070" s="103" t="s">
        <v>4243</v>
      </c>
      <c r="B2070" s="102">
        <v>45734</v>
      </c>
      <c r="C2070" s="104">
        <f>_xlfn.ISOWEEKNUM(Tabella2[[#This Row],[Date]])</f>
        <v>12</v>
      </c>
      <c r="D2070" s="104" t="s">
        <v>421</v>
      </c>
      <c r="E2070" s="104" t="s">
        <v>327</v>
      </c>
      <c r="F2070" s="104">
        <v>70</v>
      </c>
      <c r="G2070" s="104" t="s">
        <v>257</v>
      </c>
      <c r="H2070" s="105">
        <v>9</v>
      </c>
      <c r="I2070" s="104" t="s">
        <v>258</v>
      </c>
      <c r="J2070" s="104"/>
      <c r="K2070" s="104" t="s">
        <v>79</v>
      </c>
      <c r="L2070" s="104" t="s">
        <v>299</v>
      </c>
      <c r="M2070" s="104" t="s">
        <v>276</v>
      </c>
      <c r="N2070" s="104"/>
      <c r="O2070" s="106" t="str">
        <f>A500</f>
        <v>12902</v>
      </c>
      <c r="P2070" s="111" t="s">
        <v>833</v>
      </c>
      <c r="Q2070" s="153" t="s">
        <v>580</v>
      </c>
      <c r="R2070" s="153">
        <v>0.6875</v>
      </c>
      <c r="S2070" s="153">
        <v>2.0833333333333329E-2</v>
      </c>
      <c r="T2070" s="153">
        <v>0.67361111111111116</v>
      </c>
      <c r="U2070" s="153">
        <v>0.69444444444444442</v>
      </c>
      <c r="V2070" s="153">
        <f>IF(ISBLANK(T2070),"",Tabella2[[#This Row],[ACT STOP]]-Tabella2[[#This Row],[ACT START]])</f>
        <v>2.0833333333333259E-2</v>
      </c>
      <c r="W2070" s="104" t="s">
        <v>92</v>
      </c>
      <c r="X2070" s="104" t="s">
        <v>91</v>
      </c>
      <c r="Y2070" s="110"/>
      <c r="Z2070" s="106"/>
      <c r="AA2070" s="104"/>
      <c r="AB2070" s="107"/>
      <c r="AC2070" s="72">
        <v>1</v>
      </c>
      <c r="AH2070" s="70"/>
      <c r="AI2070" s="70"/>
      <c r="AJ2070">
        <v>0</v>
      </c>
      <c r="AL2070" s="70"/>
      <c r="BM2070" s="135">
        <v>0.67361111111111116</v>
      </c>
      <c r="BN2070" s="136">
        <v>0.69444444444444442</v>
      </c>
      <c r="BO2070" s="101"/>
      <c r="BR2070" s="109" t="str">
        <f t="shared" si="32"/>
        <v>SH-25-2059</v>
      </c>
      <c r="BS2070" s="109" t="s">
        <v>318</v>
      </c>
      <c r="BT2070" t="s">
        <v>92</v>
      </c>
      <c r="BU2070" t="s">
        <v>4244</v>
      </c>
    </row>
    <row r="2071" spans="1:73" hidden="1">
      <c r="A2071" s="103" t="s">
        <v>4245</v>
      </c>
      <c r="B2071" s="102">
        <v>45734</v>
      </c>
      <c r="C2071" s="104">
        <f>_xlfn.ISOWEEKNUM(Tabella2[[#This Row],[Date]])</f>
        <v>12</v>
      </c>
      <c r="D2071" s="104" t="s">
        <v>421</v>
      </c>
      <c r="E2071" s="104" t="s">
        <v>327</v>
      </c>
      <c r="F2071" s="104">
        <v>72</v>
      </c>
      <c r="G2071" s="104" t="s">
        <v>284</v>
      </c>
      <c r="H2071" s="105">
        <v>9</v>
      </c>
      <c r="I2071" s="104" t="s">
        <v>258</v>
      </c>
      <c r="J2071" s="104"/>
      <c r="K2071" s="104" t="s">
        <v>79</v>
      </c>
      <c r="L2071" s="104" t="s">
        <v>299</v>
      </c>
      <c r="M2071" s="104" t="s">
        <v>276</v>
      </c>
      <c r="N2071" s="104"/>
      <c r="O2071" s="106" t="str">
        <f>A501</f>
        <v>12903</v>
      </c>
      <c r="P2071" s="111" t="s">
        <v>833</v>
      </c>
      <c r="Q2071" s="153" t="s">
        <v>899</v>
      </c>
      <c r="R2071" s="153">
        <v>0.71180555555555558</v>
      </c>
      <c r="S2071" s="153">
        <v>2.0833333333333329E-2</v>
      </c>
      <c r="T2071" s="153">
        <v>0.69791666666666663</v>
      </c>
      <c r="U2071" s="153">
        <v>0.71875</v>
      </c>
      <c r="V2071" s="153">
        <f>IF(ISBLANK(T2071),"",Tabella2[[#This Row],[ACT STOP]]-Tabella2[[#This Row],[ACT START]])</f>
        <v>2.083333333333337E-2</v>
      </c>
      <c r="W2071" s="104" t="s">
        <v>92</v>
      </c>
      <c r="X2071" s="104" t="s">
        <v>91</v>
      </c>
      <c r="Y2071" s="110"/>
      <c r="Z2071" s="106"/>
      <c r="AA2071" s="104"/>
      <c r="AB2071" s="107"/>
      <c r="AC2071" s="72">
        <v>1</v>
      </c>
      <c r="AH2071" s="70"/>
      <c r="AI2071" s="70"/>
      <c r="AJ2071">
        <v>0</v>
      </c>
      <c r="AL2071" s="70"/>
      <c r="BM2071" s="135">
        <v>0.69791666666666663</v>
      </c>
      <c r="BN2071" s="136">
        <v>0.71875</v>
      </c>
      <c r="BO2071" s="101"/>
      <c r="BR2071" s="109" t="str">
        <f t="shared" si="32"/>
        <v>SH-25-2060</v>
      </c>
      <c r="BS2071" s="109" t="s">
        <v>339</v>
      </c>
      <c r="BT2071" t="s">
        <v>92</v>
      </c>
      <c r="BU2071" t="s">
        <v>4246</v>
      </c>
    </row>
    <row r="2072" spans="1:73" hidden="1">
      <c r="A2072" s="103" t="s">
        <v>4247</v>
      </c>
      <c r="B2072" s="102">
        <v>45734</v>
      </c>
      <c r="C2072" s="104">
        <f>_xlfn.ISOWEEKNUM(Tabella2[[#This Row],[Date]])</f>
        <v>12</v>
      </c>
      <c r="D2072" s="104" t="s">
        <v>523</v>
      </c>
      <c r="E2072" s="104" t="s">
        <v>284</v>
      </c>
      <c r="F2072" s="104">
        <v>62</v>
      </c>
      <c r="G2072" s="104" t="s">
        <v>257</v>
      </c>
      <c r="H2072" s="105">
        <v>14</v>
      </c>
      <c r="I2072" s="104"/>
      <c r="J2072" s="104" t="s">
        <v>258</v>
      </c>
      <c r="K2072" s="104" t="s">
        <v>83</v>
      </c>
      <c r="L2072" s="104" t="s">
        <v>299</v>
      </c>
      <c r="M2072" s="104" t="s">
        <v>260</v>
      </c>
      <c r="N2072" s="104"/>
      <c r="O2072" s="106" t="str">
        <f>A502</f>
        <v>12904</v>
      </c>
      <c r="P2072" s="111" t="s">
        <v>575</v>
      </c>
      <c r="Q2072" s="153" t="s">
        <v>580</v>
      </c>
      <c r="R2072" s="153" t="s">
        <v>581</v>
      </c>
      <c r="S2072" s="153">
        <v>4.1666666666666657E-2</v>
      </c>
      <c r="T2072" s="153" t="s">
        <v>580</v>
      </c>
      <c r="U2072" s="153" t="s">
        <v>581</v>
      </c>
      <c r="V2072" s="153">
        <f>IF(ISBLANK(T2072),"",Tabella2[[#This Row],[ACT STOP]]-Tabella2[[#This Row],[ACT START]])</f>
        <v>4.1666666666666741E-2</v>
      </c>
      <c r="W2072" s="104" t="s">
        <v>92</v>
      </c>
      <c r="X2072" s="104" t="s">
        <v>91</v>
      </c>
      <c r="Y2072" s="110"/>
      <c r="Z2072" s="106"/>
      <c r="AA2072" s="104"/>
      <c r="AB2072" s="107"/>
      <c r="AC2072" s="72">
        <v>1</v>
      </c>
      <c r="AH2072" s="70"/>
      <c r="AI2072" s="70"/>
      <c r="AJ2072">
        <v>0</v>
      </c>
      <c r="AL2072" s="70"/>
      <c r="BM2072" s="135" t="s">
        <v>580</v>
      </c>
      <c r="BN2072" s="136" t="s">
        <v>581</v>
      </c>
      <c r="BO2072" s="101"/>
      <c r="BR2072" s="109" t="str">
        <f t="shared" si="32"/>
        <v>SH-25-2061</v>
      </c>
      <c r="BS2072" s="109" t="s">
        <v>372</v>
      </c>
      <c r="BT2072" t="s">
        <v>92</v>
      </c>
      <c r="BU2072" t="s">
        <v>4248</v>
      </c>
    </row>
    <row r="2073" spans="1:73" hidden="1">
      <c r="A2073" s="103" t="s">
        <v>4249</v>
      </c>
      <c r="B2073" s="102">
        <v>45734</v>
      </c>
      <c r="C2073" s="104">
        <f>_xlfn.ISOWEEKNUM(Tabella2[[#This Row],[Date]])</f>
        <v>12</v>
      </c>
      <c r="D2073" s="104" t="s">
        <v>558</v>
      </c>
      <c r="E2073" s="104" t="s">
        <v>284</v>
      </c>
      <c r="F2073" s="104">
        <v>61</v>
      </c>
      <c r="G2073" s="104" t="s">
        <v>257</v>
      </c>
      <c r="H2073" s="105">
        <v>2</v>
      </c>
      <c r="I2073" s="104"/>
      <c r="J2073" s="104" t="s">
        <v>258</v>
      </c>
      <c r="K2073" s="104" t="s">
        <v>81</v>
      </c>
      <c r="L2073" s="104" t="s">
        <v>259</v>
      </c>
      <c r="M2073" s="104" t="s">
        <v>276</v>
      </c>
      <c r="N2073" s="104"/>
      <c r="O2073" s="106"/>
      <c r="P2073" s="111" t="s">
        <v>1898</v>
      </c>
      <c r="Q2073" s="153" t="s">
        <v>580</v>
      </c>
      <c r="R2073" s="153" t="s">
        <v>581</v>
      </c>
      <c r="S2073" s="153">
        <v>4.1666666666666657E-2</v>
      </c>
      <c r="T2073" s="153" t="s">
        <v>580</v>
      </c>
      <c r="U2073" s="153" t="s">
        <v>581</v>
      </c>
      <c r="V2073" s="153">
        <f>IF(ISBLANK(T2073),"",Tabella2[[#This Row],[ACT STOP]]-Tabella2[[#This Row],[ACT START]])</f>
        <v>4.1666666666666741E-2</v>
      </c>
      <c r="W2073" s="104" t="s">
        <v>92</v>
      </c>
      <c r="X2073" s="104" t="s">
        <v>91</v>
      </c>
      <c r="Y2073" s="110"/>
      <c r="Z2073" s="106"/>
      <c r="AA2073" s="104"/>
      <c r="AB2073" s="107"/>
      <c r="AC2073" s="72">
        <v>1</v>
      </c>
      <c r="AH2073" s="70"/>
      <c r="AI2073" s="70"/>
      <c r="AJ2073">
        <v>0</v>
      </c>
      <c r="AL2073" s="70"/>
      <c r="BM2073" s="135" t="s">
        <v>580</v>
      </c>
      <c r="BN2073" s="136" t="s">
        <v>581</v>
      </c>
      <c r="BO2073" s="101"/>
      <c r="BR2073" s="109" t="str">
        <f t="shared" si="32"/>
        <v>SH-25-2062</v>
      </c>
      <c r="BS2073" s="109" t="s">
        <v>368</v>
      </c>
      <c r="BT2073" t="s">
        <v>92</v>
      </c>
      <c r="BU2073" t="s">
        <v>4250</v>
      </c>
    </row>
    <row r="2074" spans="1:73" hidden="1">
      <c r="A2074" s="103" t="s">
        <v>4251</v>
      </c>
      <c r="B2074" s="102">
        <v>45735</v>
      </c>
      <c r="C2074" s="104">
        <f>_xlfn.ISOWEEKNUM(Tabella2[[#This Row],[Date]])</f>
        <v>12</v>
      </c>
      <c r="D2074" s="104" t="s">
        <v>275</v>
      </c>
      <c r="E2074" s="104" t="s">
        <v>256</v>
      </c>
      <c r="F2074" s="104">
        <v>56</v>
      </c>
      <c r="G2074" s="104" t="s">
        <v>257</v>
      </c>
      <c r="H2074" s="105">
        <v>17</v>
      </c>
      <c r="I2074" s="104" t="s">
        <v>258</v>
      </c>
      <c r="J2074" s="104"/>
      <c r="K2074" s="104" t="s">
        <v>79</v>
      </c>
      <c r="L2074" s="104" t="s">
        <v>299</v>
      </c>
      <c r="M2074" s="104" t="s">
        <v>276</v>
      </c>
      <c r="N2074" s="104"/>
      <c r="O2074" s="106" t="str">
        <f>A503</f>
        <v>12905</v>
      </c>
      <c r="P2074" s="111" t="s">
        <v>2205</v>
      </c>
      <c r="Q2074" s="153" t="s">
        <v>525</v>
      </c>
      <c r="R2074" s="153" t="s">
        <v>262</v>
      </c>
      <c r="S2074" s="153">
        <v>4.1666666666666657E-2</v>
      </c>
      <c r="T2074" s="153" t="s">
        <v>525</v>
      </c>
      <c r="U2074" s="153" t="s">
        <v>262</v>
      </c>
      <c r="V2074" s="153">
        <f>IF(ISBLANK(T2074),"",Tabella2[[#This Row],[ACT STOP]]-Tabella2[[#This Row],[ACT START]])</f>
        <v>4.166666666666663E-2</v>
      </c>
      <c r="W2074" s="104" t="s">
        <v>92</v>
      </c>
      <c r="X2074" s="104" t="s">
        <v>91</v>
      </c>
      <c r="Y2074" s="110"/>
      <c r="Z2074" s="106"/>
      <c r="AA2074" s="104"/>
      <c r="AB2074" s="107"/>
      <c r="AC2074" s="72">
        <v>1</v>
      </c>
      <c r="AH2074" s="70"/>
      <c r="AI2074" s="70"/>
      <c r="AJ2074">
        <v>0</v>
      </c>
      <c r="AL2074" s="70"/>
      <c r="BL2074" t="s">
        <v>4252</v>
      </c>
      <c r="BM2074" s="135" t="s">
        <v>525</v>
      </c>
      <c r="BN2074" s="136" t="s">
        <v>262</v>
      </c>
      <c r="BO2074" s="101"/>
      <c r="BR2074" s="109" t="str">
        <f t="shared" si="32"/>
        <v>SH-25-2063</v>
      </c>
      <c r="BS2074" s="109" t="s">
        <v>393</v>
      </c>
      <c r="BT2074" t="s">
        <v>92</v>
      </c>
      <c r="BU2074" t="s">
        <v>4253</v>
      </c>
    </row>
    <row r="2075" spans="1:73" hidden="1">
      <c r="A2075" s="103" t="s">
        <v>4254</v>
      </c>
      <c r="B2075" s="102">
        <v>45735</v>
      </c>
      <c r="C2075" s="104">
        <f>_xlfn.ISOWEEKNUM(Tabella2[[#This Row],[Date]])</f>
        <v>12</v>
      </c>
      <c r="D2075" s="104" t="s">
        <v>321</v>
      </c>
      <c r="E2075" s="104" t="s">
        <v>284</v>
      </c>
      <c r="F2075" s="104">
        <v>52</v>
      </c>
      <c r="G2075" s="104" t="s">
        <v>257</v>
      </c>
      <c r="H2075" s="105">
        <v>5</v>
      </c>
      <c r="I2075" s="104"/>
      <c r="J2075" s="104" t="s">
        <v>258</v>
      </c>
      <c r="K2075" s="104" t="s">
        <v>83</v>
      </c>
      <c r="L2075" s="104" t="s">
        <v>299</v>
      </c>
      <c r="M2075" s="104" t="s">
        <v>361</v>
      </c>
      <c r="N2075" s="104"/>
      <c r="O2075" s="106" t="str">
        <f>A504</f>
        <v>12906</v>
      </c>
      <c r="P2075" s="111" t="s">
        <v>2067</v>
      </c>
      <c r="Q2075" s="153" t="s">
        <v>525</v>
      </c>
      <c r="R2075" s="153" t="s">
        <v>262</v>
      </c>
      <c r="S2075" s="153">
        <v>4.1666666666666657E-2</v>
      </c>
      <c r="T2075" s="153">
        <v>0.35416666666666669</v>
      </c>
      <c r="U2075" s="153">
        <v>0.39583333333333331</v>
      </c>
      <c r="V2075" s="153">
        <f>IF(ISBLANK(T2075),"",Tabella2[[#This Row],[ACT STOP]]-Tabella2[[#This Row],[ACT START]])</f>
        <v>4.166666666666663E-2</v>
      </c>
      <c r="W2075" s="104" t="s">
        <v>92</v>
      </c>
      <c r="X2075" s="104" t="s">
        <v>91</v>
      </c>
      <c r="Y2075" s="110"/>
      <c r="Z2075" s="106"/>
      <c r="AA2075" s="104"/>
      <c r="AB2075" s="107"/>
      <c r="AC2075" s="72">
        <v>1</v>
      </c>
      <c r="AH2075" s="70"/>
      <c r="AI2075" s="70"/>
      <c r="AJ2075">
        <v>0</v>
      </c>
      <c r="AL2075" s="70"/>
      <c r="BM2075" s="135">
        <v>0.35416666666666669</v>
      </c>
      <c r="BN2075" s="136">
        <v>0.39583333333333331</v>
      </c>
      <c r="BO2075" s="101"/>
      <c r="BR2075" s="109" t="str">
        <f t="shared" si="32"/>
        <v>SH-25-2064</v>
      </c>
      <c r="BS2075" s="109" t="s">
        <v>416</v>
      </c>
      <c r="BT2075" t="s">
        <v>92</v>
      </c>
      <c r="BU2075" t="s">
        <v>4255</v>
      </c>
    </row>
    <row r="2076" spans="1:73" hidden="1">
      <c r="A2076" s="103" t="s">
        <v>4256</v>
      </c>
      <c r="B2076" s="102">
        <v>45735</v>
      </c>
      <c r="C2076" s="104">
        <f>_xlfn.ISOWEEKNUM(Tabella2[[#This Row],[Date]])</f>
        <v>12</v>
      </c>
      <c r="D2076" s="104" t="s">
        <v>509</v>
      </c>
      <c r="E2076" s="104" t="s">
        <v>284</v>
      </c>
      <c r="F2076" s="104">
        <v>70</v>
      </c>
      <c r="G2076" s="104" t="s">
        <v>257</v>
      </c>
      <c r="H2076" s="105">
        <v>10</v>
      </c>
      <c r="I2076" s="104"/>
      <c r="J2076" s="104" t="s">
        <v>258</v>
      </c>
      <c r="K2076" s="104" t="s">
        <v>81</v>
      </c>
      <c r="L2076" s="104" t="s">
        <v>259</v>
      </c>
      <c r="M2076" s="104" t="s">
        <v>276</v>
      </c>
      <c r="N2076" s="104"/>
      <c r="O2076" s="106"/>
      <c r="P2076" s="111" t="s">
        <v>462</v>
      </c>
      <c r="Q2076" s="153" t="s">
        <v>525</v>
      </c>
      <c r="R2076" s="153" t="s">
        <v>262</v>
      </c>
      <c r="S2076" s="153">
        <v>4.1666666666666657E-2</v>
      </c>
      <c r="T2076" s="153">
        <v>0.35416666666666669</v>
      </c>
      <c r="U2076" s="153">
        <v>0.39583333333333331</v>
      </c>
      <c r="V2076" s="153">
        <f>IF(ISBLANK(T2076),"",Tabella2[[#This Row],[ACT STOP]]-Tabella2[[#This Row],[ACT START]])</f>
        <v>4.166666666666663E-2</v>
      </c>
      <c r="W2076" s="104" t="s">
        <v>92</v>
      </c>
      <c r="X2076" s="104" t="s">
        <v>91</v>
      </c>
      <c r="Y2076" s="110"/>
      <c r="Z2076" s="106"/>
      <c r="AA2076" s="104"/>
      <c r="AB2076" s="107"/>
      <c r="AC2076" s="72">
        <v>1</v>
      </c>
      <c r="AH2076" s="70"/>
      <c r="AI2076" s="70"/>
      <c r="AJ2076">
        <v>0</v>
      </c>
      <c r="AL2076" s="70"/>
      <c r="BM2076" s="135">
        <v>0.35416666666666669</v>
      </c>
      <c r="BN2076" s="136">
        <v>0.39583333333333331</v>
      </c>
      <c r="BO2076" s="101"/>
      <c r="BR2076" s="109" t="str">
        <f t="shared" si="32"/>
        <v>SH-25-2065</v>
      </c>
      <c r="BS2076" s="109" t="s">
        <v>552</v>
      </c>
      <c r="BT2076" t="s">
        <v>92</v>
      </c>
      <c r="BU2076" t="s">
        <v>4257</v>
      </c>
    </row>
    <row r="2077" spans="1:73" hidden="1">
      <c r="A2077" s="103" t="s">
        <v>4258</v>
      </c>
      <c r="B2077" s="102">
        <v>45735</v>
      </c>
      <c r="C2077" s="104">
        <f>_xlfn.ISOWEEKNUM(Tabella2[[#This Row],[Date]])</f>
        <v>12</v>
      </c>
      <c r="D2077" s="104" t="s">
        <v>370</v>
      </c>
      <c r="E2077" s="104" t="s">
        <v>256</v>
      </c>
      <c r="F2077" s="104">
        <v>55</v>
      </c>
      <c r="G2077" s="104" t="s">
        <v>257</v>
      </c>
      <c r="H2077" s="105">
        <v>14</v>
      </c>
      <c r="I2077" s="104" t="s">
        <v>258</v>
      </c>
      <c r="J2077" s="104"/>
      <c r="K2077" s="104" t="s">
        <v>79</v>
      </c>
      <c r="L2077" s="104" t="s">
        <v>299</v>
      </c>
      <c r="M2077" s="104" t="s">
        <v>276</v>
      </c>
      <c r="N2077" s="104"/>
      <c r="O2077" s="106" t="str">
        <f>A505</f>
        <v>12907</v>
      </c>
      <c r="P2077" s="111" t="s">
        <v>829</v>
      </c>
      <c r="Q2077" s="153" t="s">
        <v>498</v>
      </c>
      <c r="R2077" s="153" t="s">
        <v>499</v>
      </c>
      <c r="S2077" s="153">
        <v>4.1666666666666657E-2</v>
      </c>
      <c r="T2077" s="153" t="s">
        <v>498</v>
      </c>
      <c r="U2077" s="153" t="s">
        <v>499</v>
      </c>
      <c r="V2077" s="153">
        <f>IF(ISBLANK(T2077),"",Tabella2[[#This Row],[ACT STOP]]-Tabella2[[#This Row],[ACT START]])</f>
        <v>4.166666666666663E-2</v>
      </c>
      <c r="W2077" s="104" t="s">
        <v>92</v>
      </c>
      <c r="X2077" s="104" t="s">
        <v>91</v>
      </c>
      <c r="Y2077" s="110"/>
      <c r="Z2077" s="106"/>
      <c r="AA2077" s="104"/>
      <c r="AB2077" s="107"/>
      <c r="AC2077" s="72">
        <v>1</v>
      </c>
      <c r="AH2077" s="70"/>
      <c r="AI2077" s="70"/>
      <c r="AJ2077">
        <v>0</v>
      </c>
      <c r="AL2077" s="70"/>
      <c r="BL2077" t="s">
        <v>4259</v>
      </c>
      <c r="BM2077" s="135" t="s">
        <v>498</v>
      </c>
      <c r="BN2077" s="136" t="s">
        <v>499</v>
      </c>
      <c r="BO2077" s="101"/>
      <c r="BR2077" s="109" t="str">
        <f t="shared" si="32"/>
        <v>SH-25-2066</v>
      </c>
      <c r="BS2077" s="109" t="s">
        <v>372</v>
      </c>
      <c r="BT2077" t="s">
        <v>92</v>
      </c>
      <c r="BU2077" t="s">
        <v>4260</v>
      </c>
    </row>
    <row r="2078" spans="1:73" hidden="1">
      <c r="A2078" s="103" t="s">
        <v>4261</v>
      </c>
      <c r="B2078" s="102">
        <v>45735</v>
      </c>
      <c r="C2078" s="104">
        <f>_xlfn.ISOWEEKNUM(Tabella2[[#This Row],[Date]])</f>
        <v>12</v>
      </c>
      <c r="D2078" s="104" t="s">
        <v>321</v>
      </c>
      <c r="E2078" s="104" t="s">
        <v>284</v>
      </c>
      <c r="F2078" s="104">
        <v>51</v>
      </c>
      <c r="G2078" s="104" t="s">
        <v>257</v>
      </c>
      <c r="H2078" s="105">
        <v>13</v>
      </c>
      <c r="I2078" s="104"/>
      <c r="J2078" s="104" t="s">
        <v>258</v>
      </c>
      <c r="K2078" s="104" t="s">
        <v>83</v>
      </c>
      <c r="L2078" s="104" t="s">
        <v>299</v>
      </c>
      <c r="M2078" s="104" t="s">
        <v>361</v>
      </c>
      <c r="N2078" s="104"/>
      <c r="O2078" s="106" t="str">
        <f>A506</f>
        <v>12908</v>
      </c>
      <c r="P2078" s="111" t="s">
        <v>2067</v>
      </c>
      <c r="Q2078" s="153" t="s">
        <v>498</v>
      </c>
      <c r="R2078" s="153" t="s">
        <v>499</v>
      </c>
      <c r="S2078" s="153">
        <v>4.1666666666666657E-2</v>
      </c>
      <c r="T2078" s="153">
        <v>0.41666666666666669</v>
      </c>
      <c r="U2078" s="153">
        <v>0.4513888888888889</v>
      </c>
      <c r="V2078" s="153">
        <f>IF(ISBLANK(T2078),"",Tabella2[[#This Row],[ACT STOP]]-Tabella2[[#This Row],[ACT START]])</f>
        <v>3.472222222222221E-2</v>
      </c>
      <c r="W2078" s="104" t="s">
        <v>92</v>
      </c>
      <c r="X2078" s="104" t="s">
        <v>91</v>
      </c>
      <c r="Y2078" s="110"/>
      <c r="Z2078" s="106"/>
      <c r="AA2078" s="104"/>
      <c r="AB2078" s="107"/>
      <c r="AC2078" s="72">
        <v>1</v>
      </c>
      <c r="AH2078" s="70"/>
      <c r="AI2078" s="70"/>
      <c r="AJ2078">
        <v>0</v>
      </c>
      <c r="AL2078" s="70"/>
      <c r="BM2078" s="135">
        <v>0.41666666666666669</v>
      </c>
      <c r="BN2078" s="136">
        <v>0.4513888888888889</v>
      </c>
      <c r="BO2078" s="101"/>
      <c r="BR2078" s="109" t="str">
        <f t="shared" si="32"/>
        <v>SH-25-2067</v>
      </c>
      <c r="BS2078" s="109" t="s">
        <v>427</v>
      </c>
      <c r="BT2078" t="s">
        <v>92</v>
      </c>
      <c r="BU2078" t="s">
        <v>4262</v>
      </c>
    </row>
    <row r="2079" spans="1:73" hidden="1">
      <c r="A2079" s="103" t="s">
        <v>4263</v>
      </c>
      <c r="B2079" s="102">
        <v>45735</v>
      </c>
      <c r="C2079" s="104">
        <f>_xlfn.ISOWEEKNUM(Tabella2[[#This Row],[Date]])</f>
        <v>12</v>
      </c>
      <c r="D2079" s="104" t="s">
        <v>275</v>
      </c>
      <c r="E2079" s="104" t="s">
        <v>256</v>
      </c>
      <c r="F2079" s="104">
        <v>58</v>
      </c>
      <c r="G2079" s="104" t="s">
        <v>257</v>
      </c>
      <c r="H2079" s="105">
        <v>2</v>
      </c>
      <c r="I2079" s="104" t="s">
        <v>258</v>
      </c>
      <c r="J2079" s="104"/>
      <c r="K2079" s="104" t="s">
        <v>81</v>
      </c>
      <c r="L2079" s="104" t="s">
        <v>259</v>
      </c>
      <c r="M2079" s="104" t="s">
        <v>276</v>
      </c>
      <c r="N2079" s="104"/>
      <c r="O2079" s="106"/>
      <c r="P2079" s="111" t="s">
        <v>1898</v>
      </c>
      <c r="Q2079" s="153" t="s">
        <v>498</v>
      </c>
      <c r="R2079" s="153" t="s">
        <v>499</v>
      </c>
      <c r="S2079" s="153">
        <v>4.1666666666666657E-2</v>
      </c>
      <c r="T2079" s="153">
        <v>0.41666666666666669</v>
      </c>
      <c r="U2079" s="153">
        <v>0.45833333333333331</v>
      </c>
      <c r="V2079" s="153">
        <f>IF(ISBLANK(T2079),"",Tabella2[[#This Row],[ACT STOP]]-Tabella2[[#This Row],[ACT START]])</f>
        <v>4.166666666666663E-2</v>
      </c>
      <c r="W2079" s="104" t="s">
        <v>92</v>
      </c>
      <c r="X2079" s="104" t="s">
        <v>91</v>
      </c>
      <c r="Y2079" s="110"/>
      <c r="Z2079" s="106"/>
      <c r="AA2079" s="104"/>
      <c r="AB2079" s="107"/>
      <c r="AC2079" s="72">
        <v>1</v>
      </c>
      <c r="AH2079" s="70"/>
      <c r="AI2079" s="70"/>
      <c r="AJ2079">
        <v>0</v>
      </c>
      <c r="AL2079" s="70"/>
      <c r="BM2079" s="135">
        <v>0.41666666666666669</v>
      </c>
      <c r="BN2079" s="136">
        <v>0.45833333333333331</v>
      </c>
      <c r="BO2079" s="101"/>
      <c r="BR2079" s="109" t="str">
        <f t="shared" si="32"/>
        <v>SH-25-2068</v>
      </c>
      <c r="BS2079" s="109" t="s">
        <v>368</v>
      </c>
      <c r="BT2079" t="s">
        <v>92</v>
      </c>
      <c r="BU2079" t="s">
        <v>4264</v>
      </c>
    </row>
    <row r="2080" spans="1:73" hidden="1">
      <c r="A2080" s="103" t="s">
        <v>4265</v>
      </c>
      <c r="B2080" s="102">
        <v>45735</v>
      </c>
      <c r="C2080" s="104">
        <f>_xlfn.ISOWEEKNUM(Tabella2[[#This Row],[Date]])</f>
        <v>12</v>
      </c>
      <c r="D2080" s="104" t="s">
        <v>558</v>
      </c>
      <c r="E2080" s="104" t="s">
        <v>284</v>
      </c>
      <c r="F2080" s="104">
        <v>58</v>
      </c>
      <c r="G2080" s="104" t="s">
        <v>257</v>
      </c>
      <c r="H2080" s="105">
        <v>17</v>
      </c>
      <c r="I2080" s="104"/>
      <c r="J2080" s="104" t="s">
        <v>258</v>
      </c>
      <c r="K2080" s="104" t="s">
        <v>79</v>
      </c>
      <c r="L2080" s="104" t="s">
        <v>299</v>
      </c>
      <c r="M2080" s="104" t="s">
        <v>276</v>
      </c>
      <c r="N2080" s="104"/>
      <c r="O2080" s="106" t="str">
        <f>A507</f>
        <v>12909</v>
      </c>
      <c r="P2080" s="111" t="s">
        <v>664</v>
      </c>
      <c r="Q2080" s="153" t="s">
        <v>504</v>
      </c>
      <c r="R2080" s="153" t="s">
        <v>271</v>
      </c>
      <c r="S2080" s="153">
        <v>4.1666666666666657E-2</v>
      </c>
      <c r="T2080" s="153" t="s">
        <v>504</v>
      </c>
      <c r="U2080" s="153" t="s">
        <v>271</v>
      </c>
      <c r="V2080" s="153">
        <f>IF(ISBLANK(T2080),"",Tabella2[[#This Row],[ACT STOP]]-Tabella2[[#This Row],[ACT START]])</f>
        <v>4.1666666666666685E-2</v>
      </c>
      <c r="W2080" s="104" t="s">
        <v>92</v>
      </c>
      <c r="X2080" s="104" t="s">
        <v>91</v>
      </c>
      <c r="Y2080" s="110"/>
      <c r="Z2080" s="106"/>
      <c r="AA2080" s="104"/>
      <c r="AB2080" s="107"/>
      <c r="AC2080" s="72">
        <v>1</v>
      </c>
      <c r="AH2080" s="70"/>
      <c r="AI2080" s="70"/>
      <c r="AJ2080">
        <v>0</v>
      </c>
      <c r="AL2080" s="70"/>
      <c r="BM2080" s="135" t="s">
        <v>504</v>
      </c>
      <c r="BN2080" s="136" t="s">
        <v>271</v>
      </c>
      <c r="BO2080" s="101"/>
      <c r="BR2080" s="109" t="str">
        <f t="shared" si="32"/>
        <v>SH-25-2069</v>
      </c>
      <c r="BS2080" s="109" t="s">
        <v>393</v>
      </c>
      <c r="BT2080" t="s">
        <v>92</v>
      </c>
      <c r="BU2080" t="s">
        <v>4266</v>
      </c>
    </row>
    <row r="2081" spans="1:73" hidden="1">
      <c r="A2081" s="103" t="s">
        <v>4267</v>
      </c>
      <c r="B2081" s="102">
        <v>45735</v>
      </c>
      <c r="C2081" s="104">
        <f>_xlfn.ISOWEEKNUM(Tabella2[[#This Row],[Date]])</f>
        <v>12</v>
      </c>
      <c r="D2081" s="104" t="s">
        <v>558</v>
      </c>
      <c r="E2081" s="104" t="s">
        <v>284</v>
      </c>
      <c r="F2081" s="104">
        <v>59</v>
      </c>
      <c r="G2081" s="104" t="s">
        <v>257</v>
      </c>
      <c r="H2081" s="105">
        <v>32</v>
      </c>
      <c r="I2081" s="104"/>
      <c r="J2081" s="104" t="s">
        <v>258</v>
      </c>
      <c r="K2081" s="104" t="s">
        <v>83</v>
      </c>
      <c r="L2081" s="104" t="s">
        <v>299</v>
      </c>
      <c r="M2081" s="104" t="s">
        <v>276</v>
      </c>
      <c r="N2081" s="104"/>
      <c r="O2081" s="106" t="str">
        <f>A508</f>
        <v>12910</v>
      </c>
      <c r="P2081" s="111" t="s">
        <v>664</v>
      </c>
      <c r="Q2081" s="153" t="s">
        <v>504</v>
      </c>
      <c r="R2081" s="153" t="s">
        <v>271</v>
      </c>
      <c r="S2081" s="153">
        <v>4.1666666666666657E-2</v>
      </c>
      <c r="T2081" s="153">
        <v>0.47916666666666669</v>
      </c>
      <c r="U2081" s="153">
        <v>0.52083333333333337</v>
      </c>
      <c r="V2081" s="153">
        <f>IF(ISBLANK(T2081),"",Tabella2[[#This Row],[ACT STOP]]-Tabella2[[#This Row],[ACT START]])</f>
        <v>4.1666666666666685E-2</v>
      </c>
      <c r="W2081" s="104" t="s">
        <v>92</v>
      </c>
      <c r="X2081" s="104" t="s">
        <v>91</v>
      </c>
      <c r="Y2081" s="110" t="s">
        <v>4268</v>
      </c>
      <c r="Z2081" s="106"/>
      <c r="AA2081" s="104"/>
      <c r="AB2081" s="107"/>
      <c r="AC2081" s="72">
        <v>1</v>
      </c>
      <c r="AH2081" s="70"/>
      <c r="AI2081" s="70"/>
      <c r="AJ2081">
        <v>0</v>
      </c>
      <c r="AL2081" s="70"/>
      <c r="BM2081" s="135">
        <v>0.47916666666666669</v>
      </c>
      <c r="BN2081" s="136">
        <v>0.52083333333333337</v>
      </c>
      <c r="BO2081" s="101"/>
      <c r="BR2081" s="109" t="str">
        <f t="shared" si="32"/>
        <v>SH-25-2070</v>
      </c>
      <c r="BS2081" s="109" t="s">
        <v>356</v>
      </c>
      <c r="BT2081" t="s">
        <v>92</v>
      </c>
      <c r="BU2081" t="s">
        <v>4269</v>
      </c>
    </row>
    <row r="2082" spans="1:73" hidden="1">
      <c r="A2082" s="103" t="s">
        <v>4270</v>
      </c>
      <c r="B2082" s="102">
        <v>45735</v>
      </c>
      <c r="C2082" s="104">
        <f>_xlfn.ISOWEEKNUM(Tabella2[[#This Row],[Date]])</f>
        <v>12</v>
      </c>
      <c r="D2082" s="104" t="s">
        <v>370</v>
      </c>
      <c r="E2082" s="104" t="s">
        <v>256</v>
      </c>
      <c r="F2082" s="104">
        <v>53</v>
      </c>
      <c r="G2082" s="104" t="s">
        <v>284</v>
      </c>
      <c r="H2082" s="105">
        <v>23</v>
      </c>
      <c r="I2082" s="104" t="s">
        <v>258</v>
      </c>
      <c r="J2082" s="104"/>
      <c r="K2082" s="104" t="s">
        <v>81</v>
      </c>
      <c r="L2082" s="104" t="s">
        <v>259</v>
      </c>
      <c r="M2082" s="104" t="s">
        <v>269</v>
      </c>
      <c r="N2082" s="104"/>
      <c r="O2082" s="106"/>
      <c r="P2082" s="111" t="s">
        <v>1814</v>
      </c>
      <c r="Q2082" s="153" t="s">
        <v>504</v>
      </c>
      <c r="R2082" s="153" t="s">
        <v>271</v>
      </c>
      <c r="S2082" s="153">
        <v>4.1666666666666657E-2</v>
      </c>
      <c r="T2082" s="153">
        <v>0.47916666666666669</v>
      </c>
      <c r="U2082" s="153">
        <v>0.52083333333333337</v>
      </c>
      <c r="V2082" s="153">
        <f>IF(ISBLANK(T2082),"",Tabella2[[#This Row],[ACT STOP]]-Tabella2[[#This Row],[ACT START]])</f>
        <v>4.1666666666666685E-2</v>
      </c>
      <c r="W2082" s="104" t="s">
        <v>92</v>
      </c>
      <c r="X2082" s="104" t="s">
        <v>91</v>
      </c>
      <c r="Y2082" s="110"/>
      <c r="Z2082" s="106"/>
      <c r="AA2082" s="104"/>
      <c r="AB2082" s="107"/>
      <c r="AC2082" s="72">
        <v>1</v>
      </c>
      <c r="AH2082" s="70"/>
      <c r="AI2082" s="70"/>
      <c r="AJ2082">
        <v>0</v>
      </c>
      <c r="AL2082" s="70"/>
      <c r="BM2082" s="135">
        <v>0.47916666666666669</v>
      </c>
      <c r="BN2082" s="136">
        <v>0.52083333333333337</v>
      </c>
      <c r="BO2082" s="101"/>
      <c r="BR2082" s="109" t="str">
        <f t="shared" si="32"/>
        <v>SH-25-2071</v>
      </c>
      <c r="BS2082" s="109" t="s">
        <v>358</v>
      </c>
      <c r="BT2082" t="s">
        <v>92</v>
      </c>
      <c r="BU2082" t="s">
        <v>4271</v>
      </c>
    </row>
    <row r="2083" spans="1:73" hidden="1">
      <c r="A2083" s="103" t="s">
        <v>4272</v>
      </c>
      <c r="B2083" s="102">
        <v>45735</v>
      </c>
      <c r="C2083" s="104">
        <f>_xlfn.ISOWEEKNUM(Tabella2[[#This Row],[Date]])</f>
        <v>12</v>
      </c>
      <c r="D2083" s="104" t="s">
        <v>370</v>
      </c>
      <c r="E2083" s="104" t="s">
        <v>256</v>
      </c>
      <c r="F2083" s="104">
        <v>54</v>
      </c>
      <c r="G2083" s="104" t="s">
        <v>284</v>
      </c>
      <c r="H2083" s="105">
        <v>3</v>
      </c>
      <c r="I2083" s="104" t="s">
        <v>258</v>
      </c>
      <c r="J2083" s="104"/>
      <c r="K2083" s="104" t="s">
        <v>75</v>
      </c>
      <c r="L2083" s="104" t="s">
        <v>259</v>
      </c>
      <c r="M2083" s="104" t="s">
        <v>269</v>
      </c>
      <c r="N2083" s="104"/>
      <c r="O2083" s="106"/>
      <c r="P2083" s="111" t="s">
        <v>1814</v>
      </c>
      <c r="Q2083" s="153" t="s">
        <v>504</v>
      </c>
      <c r="R2083" s="153" t="s">
        <v>271</v>
      </c>
      <c r="S2083" s="153">
        <v>4.1666666666666657E-2</v>
      </c>
      <c r="T2083" s="153" t="s">
        <v>504</v>
      </c>
      <c r="U2083" s="153" t="s">
        <v>271</v>
      </c>
      <c r="V2083" s="153">
        <f>IF(ISBLANK(T2083),"",Tabella2[[#This Row],[ACT STOP]]-Tabella2[[#This Row],[ACT START]])</f>
        <v>4.1666666666666685E-2</v>
      </c>
      <c r="W2083" s="104" t="s">
        <v>92</v>
      </c>
      <c r="X2083" s="104" t="s">
        <v>91</v>
      </c>
      <c r="Y2083" s="110" t="s">
        <v>4273</v>
      </c>
      <c r="Z2083" s="106"/>
      <c r="AA2083" s="104"/>
      <c r="AB2083" s="107"/>
      <c r="AC2083" s="72">
        <v>1</v>
      </c>
      <c r="AH2083" s="70"/>
      <c r="AI2083" s="70"/>
      <c r="AJ2083">
        <v>0</v>
      </c>
      <c r="AL2083" s="70"/>
      <c r="BM2083" s="135" t="s">
        <v>504</v>
      </c>
      <c r="BN2083" s="136" t="s">
        <v>271</v>
      </c>
      <c r="BO2083" s="101"/>
      <c r="BR2083" s="109" t="str">
        <f t="shared" si="32"/>
        <v>SH-25-2072</v>
      </c>
      <c r="BS2083" s="109" t="s">
        <v>301</v>
      </c>
      <c r="BT2083" t="s">
        <v>92</v>
      </c>
      <c r="BU2083" t="s">
        <v>4274</v>
      </c>
    </row>
    <row r="2084" spans="1:73" ht="31.5" hidden="1" customHeight="1">
      <c r="A2084" s="103" t="s">
        <v>4275</v>
      </c>
      <c r="B2084" s="102">
        <v>45735</v>
      </c>
      <c r="C2084" s="104">
        <f>_xlfn.ISOWEEKNUM(Tabella2[[#This Row],[Date]])</f>
        <v>12</v>
      </c>
      <c r="D2084" s="104" t="s">
        <v>1914</v>
      </c>
      <c r="E2084" s="104" t="s">
        <v>284</v>
      </c>
      <c r="F2084" s="104">
        <v>40</v>
      </c>
      <c r="G2084" s="104" t="s">
        <v>284</v>
      </c>
      <c r="H2084" s="105">
        <v>9</v>
      </c>
      <c r="I2084" s="104"/>
      <c r="J2084" s="104" t="s">
        <v>258</v>
      </c>
      <c r="K2084" s="104" t="s">
        <v>79</v>
      </c>
      <c r="L2084" s="104" t="s">
        <v>299</v>
      </c>
      <c r="M2084" s="104" t="s">
        <v>386</v>
      </c>
      <c r="N2084" s="104"/>
      <c r="O2084" s="106" t="str">
        <f>A2085</f>
        <v>14487</v>
      </c>
      <c r="P2084" s="111" t="s">
        <v>2075</v>
      </c>
      <c r="Q2084" s="153" t="s">
        <v>549</v>
      </c>
      <c r="R2084" s="153" t="s">
        <v>550</v>
      </c>
      <c r="S2084" s="153">
        <v>4.1666666666666657E-2</v>
      </c>
      <c r="T2084" s="153" t="s">
        <v>549</v>
      </c>
      <c r="U2084" s="153" t="s">
        <v>550</v>
      </c>
      <c r="V2084" s="153">
        <f>IF(ISBLANK(T2084),"",Tabella2[[#This Row],[ACT STOP]]-Tabella2[[#This Row],[ACT START]])</f>
        <v>4.1666666666666741E-2</v>
      </c>
      <c r="W2084" s="104" t="s">
        <v>92</v>
      </c>
      <c r="X2084" s="104" t="s">
        <v>91</v>
      </c>
      <c r="Y2084" s="110" t="s">
        <v>4276</v>
      </c>
      <c r="Z2084" s="106"/>
      <c r="AA2084" s="104"/>
      <c r="AB2084" s="107"/>
      <c r="AC2084" s="72">
        <v>1</v>
      </c>
      <c r="AH2084" s="70"/>
      <c r="AI2084" s="70"/>
      <c r="AJ2084">
        <v>0</v>
      </c>
      <c r="AL2084" s="70"/>
      <c r="BM2084" s="135" t="s">
        <v>549</v>
      </c>
      <c r="BN2084" s="136" t="s">
        <v>550</v>
      </c>
      <c r="BO2084" s="101"/>
      <c r="BR2084" s="109" t="str">
        <f t="shared" si="32"/>
        <v>SH-25-2073</v>
      </c>
      <c r="BS2084" s="109" t="s">
        <v>339</v>
      </c>
      <c r="BT2084" t="s">
        <v>92</v>
      </c>
      <c r="BU2084" t="s">
        <v>4277</v>
      </c>
    </row>
    <row r="2085" spans="1:73" hidden="1">
      <c r="A2085" s="103" t="s">
        <v>4278</v>
      </c>
      <c r="B2085" s="102">
        <v>45735</v>
      </c>
      <c r="C2085" s="104">
        <f>_xlfn.ISOWEEKNUM(Tabella2[[#This Row],[Date]])</f>
        <v>12</v>
      </c>
      <c r="D2085" s="104" t="s">
        <v>1914</v>
      </c>
      <c r="E2085" s="104" t="s">
        <v>284</v>
      </c>
      <c r="F2085" s="104">
        <v>39</v>
      </c>
      <c r="G2085" s="104" t="s">
        <v>257</v>
      </c>
      <c r="H2085" s="105">
        <v>9</v>
      </c>
      <c r="I2085" s="104"/>
      <c r="J2085" s="104" t="s">
        <v>258</v>
      </c>
      <c r="K2085" s="104" t="s">
        <v>78</v>
      </c>
      <c r="L2085" s="104" t="s">
        <v>299</v>
      </c>
      <c r="M2085" s="104" t="s">
        <v>386</v>
      </c>
      <c r="N2085" s="104"/>
      <c r="O2085" s="106" t="str">
        <f>A2084</f>
        <v>14486</v>
      </c>
      <c r="P2085" s="111" t="s">
        <v>2075</v>
      </c>
      <c r="Q2085" s="153">
        <v>0.54166666666666663</v>
      </c>
      <c r="R2085" s="153">
        <v>0.58333333333333337</v>
      </c>
      <c r="S2085" s="153">
        <v>4.1666666666666657E-2</v>
      </c>
      <c r="T2085" s="153">
        <v>0.54166666666666663</v>
      </c>
      <c r="U2085" s="153">
        <v>0.58333333333333337</v>
      </c>
      <c r="V2085" s="153">
        <f>IF(ISBLANK(T2085),"",Tabella2[[#This Row],[ACT STOP]]-Tabella2[[#This Row],[ACT START]])</f>
        <v>4.1666666666666741E-2</v>
      </c>
      <c r="W2085" s="104" t="s">
        <v>92</v>
      </c>
      <c r="X2085" s="104" t="s">
        <v>91</v>
      </c>
      <c r="Y2085" s="110"/>
      <c r="Z2085" s="106"/>
      <c r="AA2085" s="104"/>
      <c r="AB2085" s="107"/>
      <c r="AC2085" s="72">
        <v>1</v>
      </c>
      <c r="AH2085" s="70"/>
      <c r="AI2085" s="70"/>
      <c r="AJ2085">
        <v>0</v>
      </c>
      <c r="AL2085" s="70"/>
      <c r="BM2085" s="135">
        <v>0.54166666666666663</v>
      </c>
      <c r="BN2085" s="136">
        <v>0.58333333333333337</v>
      </c>
      <c r="BO2085" s="101"/>
      <c r="BR2085" s="109" t="str">
        <f t="shared" si="32"/>
        <v>SH-25-2074</v>
      </c>
      <c r="BS2085" s="109" t="s">
        <v>318</v>
      </c>
      <c r="BT2085" t="s">
        <v>92</v>
      </c>
      <c r="BU2085" t="s">
        <v>4279</v>
      </c>
    </row>
    <row r="2086" spans="1:73" hidden="1">
      <c r="A2086" s="103" t="s">
        <v>4280</v>
      </c>
      <c r="B2086" s="102">
        <v>45735</v>
      </c>
      <c r="C2086" s="104">
        <f>_xlfn.ISOWEEKNUM(Tabella2[[#This Row],[Date]])</f>
        <v>12</v>
      </c>
      <c r="D2086" s="104" t="s">
        <v>523</v>
      </c>
      <c r="E2086" s="104" t="s">
        <v>284</v>
      </c>
      <c r="F2086" s="104">
        <v>63</v>
      </c>
      <c r="G2086" s="104" t="s">
        <v>257</v>
      </c>
      <c r="H2086" s="105">
        <v>2</v>
      </c>
      <c r="I2086" s="104"/>
      <c r="J2086" s="104" t="s">
        <v>258</v>
      </c>
      <c r="K2086" s="104" t="s">
        <v>83</v>
      </c>
      <c r="L2086" s="104" t="s">
        <v>299</v>
      </c>
      <c r="M2086" s="104" t="s">
        <v>361</v>
      </c>
      <c r="N2086" s="104"/>
      <c r="O2086" s="106" t="str">
        <f>A509</f>
        <v>12911</v>
      </c>
      <c r="P2086" s="111" t="s">
        <v>2067</v>
      </c>
      <c r="Q2086" s="153" t="s">
        <v>549</v>
      </c>
      <c r="R2086" s="153" t="s">
        <v>550</v>
      </c>
      <c r="S2086" s="153">
        <v>4.1666666666666657E-2</v>
      </c>
      <c r="T2086" s="153">
        <v>0.54166666666666663</v>
      </c>
      <c r="U2086" s="153">
        <v>0.58333333333333337</v>
      </c>
      <c r="V2086" s="153">
        <f>IF(ISBLANK(T2086),"",Tabella2[[#This Row],[ACT STOP]]-Tabella2[[#This Row],[ACT START]])</f>
        <v>4.1666666666666741E-2</v>
      </c>
      <c r="W2086" s="104" t="s">
        <v>92</v>
      </c>
      <c r="X2086" s="104" t="s">
        <v>91</v>
      </c>
      <c r="Y2086" s="110"/>
      <c r="Z2086" s="106"/>
      <c r="AA2086" s="104"/>
      <c r="AB2086" s="107"/>
      <c r="AC2086" s="72">
        <v>1</v>
      </c>
      <c r="AH2086" s="70"/>
      <c r="AI2086" s="70"/>
      <c r="AJ2086">
        <v>0</v>
      </c>
      <c r="AL2086" s="70"/>
      <c r="BM2086" s="135">
        <v>0.54166666666666663</v>
      </c>
      <c r="BN2086" s="136">
        <v>0.58333333333333337</v>
      </c>
      <c r="BO2086" s="101"/>
      <c r="BR2086" s="109" t="str">
        <f t="shared" si="32"/>
        <v>SH-25-2075</v>
      </c>
      <c r="BS2086" s="109" t="s">
        <v>368</v>
      </c>
      <c r="BT2086" t="s">
        <v>92</v>
      </c>
      <c r="BU2086" t="s">
        <v>4281</v>
      </c>
    </row>
    <row r="2087" spans="1:73" hidden="1">
      <c r="A2087" s="103" t="s">
        <v>4282</v>
      </c>
      <c r="B2087" s="102">
        <v>45735</v>
      </c>
      <c r="C2087" s="104">
        <f>_xlfn.ISOWEEKNUM(Tabella2[[#This Row],[Date]])</f>
        <v>12</v>
      </c>
      <c r="D2087" s="104" t="s">
        <v>558</v>
      </c>
      <c r="E2087" s="104" t="s">
        <v>284</v>
      </c>
      <c r="F2087" s="104">
        <v>60</v>
      </c>
      <c r="G2087" s="104" t="s">
        <v>257</v>
      </c>
      <c r="H2087" s="105">
        <v>1</v>
      </c>
      <c r="I2087" s="104"/>
      <c r="J2087" s="104" t="s">
        <v>258</v>
      </c>
      <c r="K2087" s="104" t="s">
        <v>81</v>
      </c>
      <c r="L2087" s="104" t="s">
        <v>259</v>
      </c>
      <c r="M2087" s="104" t="s">
        <v>276</v>
      </c>
      <c r="N2087" s="104"/>
      <c r="O2087" s="106"/>
      <c r="P2087" s="111" t="s">
        <v>1898</v>
      </c>
      <c r="Q2087" s="153" t="s">
        <v>549</v>
      </c>
      <c r="R2087" s="153" t="s">
        <v>550</v>
      </c>
      <c r="S2087" s="153">
        <v>4.1666666666666657E-2</v>
      </c>
      <c r="T2087" s="153">
        <v>0.54166666666666663</v>
      </c>
      <c r="U2087" s="153">
        <v>0.58333333333333337</v>
      </c>
      <c r="V2087" s="153">
        <f>IF(ISBLANK(T2087),"",Tabella2[[#This Row],[ACT STOP]]-Tabella2[[#This Row],[ACT START]])</f>
        <v>4.1666666666666741E-2</v>
      </c>
      <c r="W2087" s="104" t="s">
        <v>92</v>
      </c>
      <c r="X2087" s="104" t="s">
        <v>91</v>
      </c>
      <c r="Y2087" s="110"/>
      <c r="Z2087" s="106"/>
      <c r="AA2087" s="104"/>
      <c r="AB2087" s="107"/>
      <c r="AC2087" s="72">
        <v>1</v>
      </c>
      <c r="AH2087" s="70"/>
      <c r="AI2087" s="70"/>
      <c r="AJ2087">
        <v>0</v>
      </c>
      <c r="AL2087" s="70"/>
      <c r="BM2087" s="135">
        <v>0.54166666666666663</v>
      </c>
      <c r="BN2087" s="136">
        <v>0.58333333333333337</v>
      </c>
      <c r="BO2087" s="101"/>
      <c r="BR2087" s="109" t="str">
        <f t="shared" si="32"/>
        <v>SH-25-2076</v>
      </c>
      <c r="BS2087" s="109" t="s">
        <v>332</v>
      </c>
      <c r="BT2087" t="s">
        <v>92</v>
      </c>
      <c r="BU2087" t="s">
        <v>4283</v>
      </c>
    </row>
    <row r="2088" spans="1:73" hidden="1">
      <c r="A2088" s="103" t="s">
        <v>4284</v>
      </c>
      <c r="B2088" s="102">
        <v>45735</v>
      </c>
      <c r="C2088" s="104">
        <f>_xlfn.ISOWEEKNUM(Tabella2[[#This Row],[Date]])</f>
        <v>12</v>
      </c>
      <c r="D2088" s="104" t="s">
        <v>321</v>
      </c>
      <c r="E2088" s="104" t="s">
        <v>284</v>
      </c>
      <c r="F2088" s="104">
        <v>53</v>
      </c>
      <c r="G2088" s="104" t="s">
        <v>284</v>
      </c>
      <c r="H2088" s="105">
        <v>23</v>
      </c>
      <c r="I2088" s="104"/>
      <c r="J2088" s="104" t="s">
        <v>258</v>
      </c>
      <c r="K2088" s="104" t="s">
        <v>79</v>
      </c>
      <c r="L2088" s="104" t="s">
        <v>299</v>
      </c>
      <c r="M2088" s="104" t="s">
        <v>361</v>
      </c>
      <c r="N2088" s="104"/>
      <c r="O2088" s="106" t="str">
        <f>A510</f>
        <v>12912</v>
      </c>
      <c r="P2088" s="111" t="s">
        <v>362</v>
      </c>
      <c r="Q2088" s="153" t="s">
        <v>576</v>
      </c>
      <c r="R2088" s="153" t="s">
        <v>519</v>
      </c>
      <c r="S2088" s="153">
        <v>4.1666666666666657E-2</v>
      </c>
      <c r="T2088" s="153">
        <v>0.60416666666666663</v>
      </c>
      <c r="U2088" s="153">
        <v>0.64583333333333337</v>
      </c>
      <c r="V2088" s="153">
        <f>IF(ISBLANK(T2088),"",Tabella2[[#This Row],[ACT STOP]]-Tabella2[[#This Row],[ACT START]])</f>
        <v>4.1666666666666741E-2</v>
      </c>
      <c r="W2088" s="104" t="s">
        <v>92</v>
      </c>
      <c r="X2088" s="104" t="s">
        <v>91</v>
      </c>
      <c r="Y2088" s="110"/>
      <c r="Z2088" s="106"/>
      <c r="AA2088" s="104"/>
      <c r="AB2088" s="107"/>
      <c r="AC2088" s="72">
        <v>1</v>
      </c>
      <c r="AH2088" s="70"/>
      <c r="AI2088" s="70"/>
      <c r="AJ2088">
        <v>0</v>
      </c>
      <c r="AL2088" s="70"/>
      <c r="BM2088" s="135">
        <v>0.60416666666666663</v>
      </c>
      <c r="BN2088" s="136">
        <v>0.64583333333333337</v>
      </c>
      <c r="BO2088" s="101"/>
      <c r="BR2088" s="109" t="str">
        <f t="shared" si="32"/>
        <v>SH-25-2077</v>
      </c>
      <c r="BS2088" s="109" t="s">
        <v>358</v>
      </c>
      <c r="BT2088" t="s">
        <v>92</v>
      </c>
      <c r="BU2088" t="s">
        <v>4285</v>
      </c>
    </row>
    <row r="2089" spans="1:73" hidden="1">
      <c r="A2089" s="103" t="s">
        <v>4286</v>
      </c>
      <c r="B2089" s="102">
        <v>45735</v>
      </c>
      <c r="C2089" s="104">
        <f>_xlfn.ISOWEEKNUM(Tabella2[[#This Row],[Date]])</f>
        <v>12</v>
      </c>
      <c r="D2089" s="104" t="s">
        <v>13714</v>
      </c>
      <c r="E2089" s="104" t="s">
        <v>284</v>
      </c>
      <c r="F2089" s="104">
        <v>48</v>
      </c>
      <c r="G2089" s="104" t="s">
        <v>257</v>
      </c>
      <c r="H2089" s="105">
        <v>10</v>
      </c>
      <c r="I2089" s="104"/>
      <c r="J2089" s="104" t="s">
        <v>258</v>
      </c>
      <c r="K2089" s="104" t="s">
        <v>83</v>
      </c>
      <c r="L2089" s="104" t="s">
        <v>299</v>
      </c>
      <c r="M2089" s="104" t="s">
        <v>328</v>
      </c>
      <c r="N2089" s="104"/>
      <c r="O2089" s="106" t="str">
        <f>A2090</f>
        <v>14492</v>
      </c>
      <c r="P2089" s="111" t="s">
        <v>2517</v>
      </c>
      <c r="Q2089" s="153" t="s">
        <v>576</v>
      </c>
      <c r="R2089" s="153" t="s">
        <v>519</v>
      </c>
      <c r="S2089" s="153">
        <v>4.1666666666666657E-2</v>
      </c>
      <c r="T2089" s="153">
        <v>0.60416666666666663</v>
      </c>
      <c r="U2089" s="153">
        <v>0.64583333333333337</v>
      </c>
      <c r="V2089" s="153">
        <f>IF(ISBLANK(T2089),"",Tabella2[[#This Row],[ACT STOP]]-Tabella2[[#This Row],[ACT START]])</f>
        <v>4.1666666666666741E-2</v>
      </c>
      <c r="W2089" s="104" t="s">
        <v>92</v>
      </c>
      <c r="X2089" s="104" t="s">
        <v>91</v>
      </c>
      <c r="Y2089" s="110"/>
      <c r="Z2089" s="106"/>
      <c r="AA2089" s="104"/>
      <c r="AB2089" s="107"/>
      <c r="AC2089" s="72">
        <v>1</v>
      </c>
      <c r="AH2089" s="70"/>
      <c r="AI2089" s="70"/>
      <c r="AJ2089">
        <v>0</v>
      </c>
      <c r="AL2089" s="70"/>
      <c r="BM2089" s="135">
        <v>0.60416666666666663</v>
      </c>
      <c r="BN2089" s="136">
        <v>0.64583333333333337</v>
      </c>
      <c r="BO2089" s="101"/>
      <c r="BR2089" s="109" t="str">
        <f t="shared" si="32"/>
        <v>SH-25-2078</v>
      </c>
      <c r="BS2089" s="109" t="s">
        <v>552</v>
      </c>
      <c r="BT2089" t="s">
        <v>92</v>
      </c>
      <c r="BU2089" t="s">
        <v>4287</v>
      </c>
    </row>
    <row r="2090" spans="1:73" hidden="1">
      <c r="A2090" s="103" t="s">
        <v>4288</v>
      </c>
      <c r="B2090" s="102">
        <v>45735</v>
      </c>
      <c r="C2090" s="104">
        <f>_xlfn.ISOWEEKNUM(Tabella2[[#This Row],[Date]])</f>
        <v>12</v>
      </c>
      <c r="D2090" s="104" t="s">
        <v>13714</v>
      </c>
      <c r="E2090" s="104" t="s">
        <v>284</v>
      </c>
      <c r="F2090" s="104">
        <v>49</v>
      </c>
      <c r="G2090" s="104" t="s">
        <v>257</v>
      </c>
      <c r="H2090" s="105">
        <v>32</v>
      </c>
      <c r="I2090" s="104"/>
      <c r="J2090" s="104" t="s">
        <v>258</v>
      </c>
      <c r="K2090" s="104" t="s">
        <v>80</v>
      </c>
      <c r="L2090" s="104" t="s">
        <v>299</v>
      </c>
      <c r="M2090" s="104" t="s">
        <v>328</v>
      </c>
      <c r="N2090" s="104"/>
      <c r="O2090" s="106" t="str">
        <f>A2089</f>
        <v>14491</v>
      </c>
      <c r="P2090" s="111" t="s">
        <v>2517</v>
      </c>
      <c r="Q2090" s="153">
        <v>0.60416666666666663</v>
      </c>
      <c r="R2090" s="153">
        <v>0.64583333333333337</v>
      </c>
      <c r="S2090" s="153">
        <v>4.1666666666666657E-2</v>
      </c>
      <c r="T2090" s="153">
        <v>0.60416666666666663</v>
      </c>
      <c r="U2090" s="153">
        <v>0.64583333333333337</v>
      </c>
      <c r="V2090" s="153">
        <f>IF(ISBLANK(T2090),"",Tabella2[[#This Row],[ACT STOP]]-Tabella2[[#This Row],[ACT START]])</f>
        <v>4.1666666666666741E-2</v>
      </c>
      <c r="W2090" s="104" t="s">
        <v>92</v>
      </c>
      <c r="X2090" s="104" t="s">
        <v>91</v>
      </c>
      <c r="Y2090" s="110" t="s">
        <v>4289</v>
      </c>
      <c r="Z2090" s="106"/>
      <c r="AA2090" s="104"/>
      <c r="AB2090" s="107"/>
      <c r="AC2090" s="72">
        <v>1</v>
      </c>
      <c r="AH2090" s="70"/>
      <c r="AI2090" s="70"/>
      <c r="AJ2090">
        <v>0</v>
      </c>
      <c r="AL2090" s="70"/>
      <c r="BM2090" s="135">
        <v>0.60416666666666663</v>
      </c>
      <c r="BN2090" s="136">
        <v>0.64583333333333337</v>
      </c>
      <c r="BO2090" s="101"/>
      <c r="BR2090" s="109" t="str">
        <f t="shared" si="32"/>
        <v>SH-25-2079</v>
      </c>
      <c r="BS2090" s="109" t="s">
        <v>356</v>
      </c>
      <c r="BT2090" t="s">
        <v>92</v>
      </c>
      <c r="BU2090" t="s">
        <v>4290</v>
      </c>
    </row>
    <row r="2091" spans="1:73" hidden="1">
      <c r="A2091" s="103" t="s">
        <v>4291</v>
      </c>
      <c r="B2091" s="102">
        <v>45735</v>
      </c>
      <c r="C2091" s="104">
        <f>_xlfn.ISOWEEKNUM(Tabella2[[#This Row],[Date]])</f>
        <v>12</v>
      </c>
      <c r="D2091" s="104" t="s">
        <v>478</v>
      </c>
      <c r="E2091" s="104" t="s">
        <v>284</v>
      </c>
      <c r="F2091" s="104">
        <v>65</v>
      </c>
      <c r="G2091" s="104" t="s">
        <v>257</v>
      </c>
      <c r="H2091" s="105">
        <v>5</v>
      </c>
      <c r="I2091" s="104"/>
      <c r="J2091" s="104" t="s">
        <v>258</v>
      </c>
      <c r="K2091" s="104" t="s">
        <v>81</v>
      </c>
      <c r="L2091" s="104" t="s">
        <v>259</v>
      </c>
      <c r="M2091" s="104" t="s">
        <v>276</v>
      </c>
      <c r="N2091" s="104"/>
      <c r="O2091" s="106"/>
      <c r="P2091" s="111" t="s">
        <v>277</v>
      </c>
      <c r="Q2091" s="153" t="s">
        <v>576</v>
      </c>
      <c r="R2091" s="153" t="s">
        <v>519</v>
      </c>
      <c r="S2091" s="153">
        <v>4.1666666666666657E-2</v>
      </c>
      <c r="T2091" s="153">
        <v>0.60416666666666663</v>
      </c>
      <c r="U2091" s="153">
        <v>0.64583333333333337</v>
      </c>
      <c r="V2091" s="153">
        <f>IF(ISBLANK(T2091),"",Tabella2[[#This Row],[ACT STOP]]-Tabella2[[#This Row],[ACT START]])</f>
        <v>4.1666666666666741E-2</v>
      </c>
      <c r="W2091" s="104" t="s">
        <v>92</v>
      </c>
      <c r="X2091" s="104" t="s">
        <v>91</v>
      </c>
      <c r="Y2091" s="110"/>
      <c r="Z2091" s="106"/>
      <c r="AA2091" s="104"/>
      <c r="AB2091" s="107"/>
      <c r="AC2091" s="72">
        <v>1</v>
      </c>
      <c r="AH2091" s="70"/>
      <c r="AI2091" s="70"/>
      <c r="AJ2091">
        <v>0</v>
      </c>
      <c r="AL2091" s="70"/>
      <c r="BM2091" s="135">
        <v>0.60416666666666663</v>
      </c>
      <c r="BN2091" s="136">
        <v>0.64583333333333337</v>
      </c>
      <c r="BO2091" s="101"/>
      <c r="BR2091" s="109" t="str">
        <f t="shared" si="32"/>
        <v>SH-25-2080</v>
      </c>
      <c r="BS2091" s="109" t="s">
        <v>416</v>
      </c>
      <c r="BT2091" t="s">
        <v>92</v>
      </c>
      <c r="BU2091" t="s">
        <v>4292</v>
      </c>
    </row>
    <row r="2092" spans="1:73" hidden="1">
      <c r="A2092" s="103" t="s">
        <v>4293</v>
      </c>
      <c r="B2092" s="102">
        <v>45735</v>
      </c>
      <c r="C2092" s="104">
        <f>_xlfn.ISOWEEKNUM(Tabella2[[#This Row],[Date]])</f>
        <v>12</v>
      </c>
      <c r="D2092" s="104" t="s">
        <v>421</v>
      </c>
      <c r="E2092" s="104" t="s">
        <v>327</v>
      </c>
      <c r="F2092" s="104">
        <v>71</v>
      </c>
      <c r="G2092" s="104" t="s">
        <v>257</v>
      </c>
      <c r="H2092" s="105">
        <v>9</v>
      </c>
      <c r="I2092" s="104" t="s">
        <v>258</v>
      </c>
      <c r="J2092" s="104"/>
      <c r="K2092" s="104" t="s">
        <v>79</v>
      </c>
      <c r="L2092" s="104" t="s">
        <v>299</v>
      </c>
      <c r="M2092" s="104" t="s">
        <v>276</v>
      </c>
      <c r="N2092" s="104"/>
      <c r="O2092" s="106" t="str">
        <f>A511</f>
        <v>12913</v>
      </c>
      <c r="P2092" s="111" t="s">
        <v>3620</v>
      </c>
      <c r="Q2092" s="153" t="s">
        <v>580</v>
      </c>
      <c r="R2092" s="153">
        <v>0.6875</v>
      </c>
      <c r="S2092" s="153">
        <v>2.0833333333333329E-2</v>
      </c>
      <c r="T2092" s="153">
        <v>0.67361111111111116</v>
      </c>
      <c r="U2092" s="153">
        <v>0.69444444444444442</v>
      </c>
      <c r="V2092" s="153">
        <f>IF(ISBLANK(T2092),"",Tabella2[[#This Row],[ACT STOP]]-Tabella2[[#This Row],[ACT START]])</f>
        <v>2.0833333333333259E-2</v>
      </c>
      <c r="W2092" s="104" t="s">
        <v>92</v>
      </c>
      <c r="X2092" s="104" t="s">
        <v>91</v>
      </c>
      <c r="Y2092" s="110"/>
      <c r="Z2092" s="106"/>
      <c r="AA2092" s="104"/>
      <c r="AB2092" s="107"/>
      <c r="AC2092" s="72">
        <v>1</v>
      </c>
      <c r="AH2092" s="70"/>
      <c r="AI2092" s="70"/>
      <c r="AJ2092">
        <v>0</v>
      </c>
      <c r="AL2092" s="70"/>
      <c r="BM2092" s="135">
        <v>0.67361111111111116</v>
      </c>
      <c r="BN2092" s="136">
        <v>0.69444444444444442</v>
      </c>
      <c r="BO2092" s="101">
        <v>6.9444444444444441E-3</v>
      </c>
      <c r="BQ2092" t="s">
        <v>102</v>
      </c>
      <c r="BR2092" s="109" t="str">
        <f t="shared" si="32"/>
        <v>SH-25-2081</v>
      </c>
      <c r="BS2092" s="109" t="s">
        <v>318</v>
      </c>
      <c r="BT2092" t="s">
        <v>92</v>
      </c>
      <c r="BU2092" t="s">
        <v>4294</v>
      </c>
    </row>
    <row r="2093" spans="1:73" hidden="1">
      <c r="A2093" s="103" t="s">
        <v>4295</v>
      </c>
      <c r="B2093" s="102">
        <v>45735</v>
      </c>
      <c r="C2093" s="104">
        <f>_xlfn.ISOWEEKNUM(Tabella2[[#This Row],[Date]])</f>
        <v>12</v>
      </c>
      <c r="D2093" s="104" t="s">
        <v>421</v>
      </c>
      <c r="E2093" s="104" t="s">
        <v>327</v>
      </c>
      <c r="F2093" s="104">
        <v>73</v>
      </c>
      <c r="G2093" s="104" t="s">
        <v>284</v>
      </c>
      <c r="H2093" s="105">
        <v>9</v>
      </c>
      <c r="I2093" s="104" t="s">
        <v>258</v>
      </c>
      <c r="J2093" s="104"/>
      <c r="K2093" s="104" t="s">
        <v>79</v>
      </c>
      <c r="L2093" s="104" t="s">
        <v>299</v>
      </c>
      <c r="M2093" s="104" t="s">
        <v>276</v>
      </c>
      <c r="N2093" s="104"/>
      <c r="O2093" s="106" t="str">
        <f>A512</f>
        <v>12914</v>
      </c>
      <c r="P2093" s="111" t="s">
        <v>3620</v>
      </c>
      <c r="Q2093" s="153" t="s">
        <v>899</v>
      </c>
      <c r="R2093" s="153">
        <v>0.71180555555555558</v>
      </c>
      <c r="S2093" s="153">
        <v>2.0833333333333329E-2</v>
      </c>
      <c r="T2093" s="153">
        <v>0.69791666666666663</v>
      </c>
      <c r="U2093" s="153">
        <v>0.71875</v>
      </c>
      <c r="V2093" s="153">
        <f>IF(ISBLANK(T2093),"",Tabella2[[#This Row],[ACT STOP]]-Tabella2[[#This Row],[ACT START]])</f>
        <v>2.083333333333337E-2</v>
      </c>
      <c r="W2093" s="104" t="s">
        <v>92</v>
      </c>
      <c r="X2093" s="104" t="s">
        <v>91</v>
      </c>
      <c r="Y2093" s="110"/>
      <c r="Z2093" s="106"/>
      <c r="AA2093" s="104"/>
      <c r="AB2093" s="107"/>
      <c r="AC2093" s="72">
        <v>1</v>
      </c>
      <c r="AH2093" s="70"/>
      <c r="AI2093" s="70"/>
      <c r="AJ2093">
        <v>0</v>
      </c>
      <c r="AL2093" s="70"/>
      <c r="BM2093" s="135">
        <v>0.69791666666666663</v>
      </c>
      <c r="BN2093" s="136">
        <v>0.71875</v>
      </c>
      <c r="BO2093" s="101">
        <v>1.041666666666667E-2</v>
      </c>
      <c r="BQ2093" t="s">
        <v>102</v>
      </c>
      <c r="BR2093" s="109" t="str">
        <f t="shared" si="32"/>
        <v>SH-25-2082</v>
      </c>
      <c r="BS2093" s="109" t="s">
        <v>339</v>
      </c>
      <c r="BT2093" t="s">
        <v>92</v>
      </c>
      <c r="BU2093" t="s">
        <v>4296</v>
      </c>
    </row>
    <row r="2094" spans="1:73" hidden="1">
      <c r="A2094" s="103" t="s">
        <v>4297</v>
      </c>
      <c r="B2094" s="102">
        <v>45735</v>
      </c>
      <c r="C2094" s="104">
        <f>_xlfn.ISOWEEKNUM(Tabella2[[#This Row],[Date]])</f>
        <v>12</v>
      </c>
      <c r="D2094" s="104" t="s">
        <v>275</v>
      </c>
      <c r="E2094" s="104" t="s">
        <v>256</v>
      </c>
      <c r="F2094" s="104">
        <v>60</v>
      </c>
      <c r="G2094" s="104" t="s">
        <v>257</v>
      </c>
      <c r="H2094" s="105">
        <v>14</v>
      </c>
      <c r="I2094" s="104" t="s">
        <v>258</v>
      </c>
      <c r="J2094" s="104"/>
      <c r="K2094" s="104" t="s">
        <v>83</v>
      </c>
      <c r="L2094" s="104" t="s">
        <v>299</v>
      </c>
      <c r="M2094" s="104" t="s">
        <v>276</v>
      </c>
      <c r="N2094" s="104"/>
      <c r="O2094" s="106" t="str">
        <f>A513</f>
        <v>12915</v>
      </c>
      <c r="P2094" s="111" t="s">
        <v>2205</v>
      </c>
      <c r="Q2094" s="153" t="s">
        <v>580</v>
      </c>
      <c r="R2094" s="153" t="s">
        <v>581</v>
      </c>
      <c r="S2094" s="153">
        <v>4.1666666666666657E-2</v>
      </c>
      <c r="T2094" s="153">
        <v>0.66666666666666663</v>
      </c>
      <c r="U2094" s="153">
        <v>0.70833333333333337</v>
      </c>
      <c r="V2094" s="153">
        <f>IF(ISBLANK(T2094),"",Tabella2[[#This Row],[ACT STOP]]-Tabella2[[#This Row],[ACT START]])</f>
        <v>4.1666666666666741E-2</v>
      </c>
      <c r="W2094" s="104" t="s">
        <v>92</v>
      </c>
      <c r="X2094" s="104" t="s">
        <v>91</v>
      </c>
      <c r="Y2094" s="110"/>
      <c r="Z2094" s="106"/>
      <c r="AA2094" s="104"/>
      <c r="AB2094" s="107"/>
      <c r="AC2094" s="72">
        <v>1</v>
      </c>
      <c r="AH2094" s="70"/>
      <c r="AI2094" s="70"/>
      <c r="AJ2094">
        <v>0</v>
      </c>
      <c r="AL2094" s="70"/>
      <c r="BM2094" s="135">
        <v>0.66666666666666663</v>
      </c>
      <c r="BN2094" s="136">
        <v>0.70833333333333337</v>
      </c>
      <c r="BO2094" s="101"/>
      <c r="BR2094" s="109" t="str">
        <f t="shared" si="32"/>
        <v>SH-25-2083</v>
      </c>
      <c r="BS2094" s="109" t="s">
        <v>372</v>
      </c>
      <c r="BT2094" t="s">
        <v>92</v>
      </c>
      <c r="BU2094" t="s">
        <v>4298</v>
      </c>
    </row>
    <row r="2095" spans="1:73" hidden="1">
      <c r="A2095" s="103" t="s">
        <v>4299</v>
      </c>
      <c r="B2095" s="102">
        <v>45735</v>
      </c>
      <c r="C2095" s="104">
        <f>_xlfn.ISOWEEKNUM(Tabella2[[#This Row],[Date]])</f>
        <v>12</v>
      </c>
      <c r="D2095" s="104" t="s">
        <v>370</v>
      </c>
      <c r="E2095" s="104" t="s">
        <v>256</v>
      </c>
      <c r="F2095" s="104">
        <v>53</v>
      </c>
      <c r="G2095" s="104" t="s">
        <v>257</v>
      </c>
      <c r="H2095" s="105">
        <v>1</v>
      </c>
      <c r="I2095" s="104" t="s">
        <v>258</v>
      </c>
      <c r="J2095" s="104"/>
      <c r="K2095" s="104" t="s">
        <v>81</v>
      </c>
      <c r="L2095" s="104" t="s">
        <v>259</v>
      </c>
      <c r="M2095" s="104" t="s">
        <v>269</v>
      </c>
      <c r="N2095" s="104"/>
      <c r="O2095" s="106"/>
      <c r="P2095" s="111" t="s">
        <v>607</v>
      </c>
      <c r="Q2095" s="153" t="s">
        <v>580</v>
      </c>
      <c r="R2095" s="153" t="s">
        <v>581</v>
      </c>
      <c r="S2095" s="153">
        <v>4.1666666666666657E-2</v>
      </c>
      <c r="T2095" s="153">
        <v>0.66666666666666663</v>
      </c>
      <c r="U2095" s="153">
        <v>0.70833333333333337</v>
      </c>
      <c r="V2095" s="153">
        <f>IF(ISBLANK(T2095),"",Tabella2[[#This Row],[ACT STOP]]-Tabella2[[#This Row],[ACT START]])</f>
        <v>4.1666666666666741E-2</v>
      </c>
      <c r="W2095" s="104" t="s">
        <v>92</v>
      </c>
      <c r="X2095" s="104" t="s">
        <v>91</v>
      </c>
      <c r="Y2095" s="110" t="s">
        <v>4300</v>
      </c>
      <c r="Z2095" s="106"/>
      <c r="AA2095" s="104"/>
      <c r="AB2095" s="107"/>
      <c r="AC2095" s="72">
        <v>1</v>
      </c>
      <c r="AH2095" s="70"/>
      <c r="AI2095" s="70"/>
      <c r="AJ2095">
        <v>0</v>
      </c>
      <c r="AL2095" s="70"/>
      <c r="BM2095" s="135">
        <v>0.66666666666666663</v>
      </c>
      <c r="BN2095" s="136">
        <v>0.70833333333333337</v>
      </c>
      <c r="BO2095" s="101"/>
      <c r="BR2095" s="109" t="str">
        <f t="shared" si="32"/>
        <v>SH-25-2084</v>
      </c>
      <c r="BS2095" s="109" t="s">
        <v>332</v>
      </c>
      <c r="BT2095" t="s">
        <v>92</v>
      </c>
      <c r="BU2095" t="s">
        <v>4301</v>
      </c>
    </row>
    <row r="2096" spans="1:73" hidden="1">
      <c r="A2096" s="103" t="s">
        <v>4302</v>
      </c>
      <c r="B2096" s="102">
        <v>45735</v>
      </c>
      <c r="C2096" s="104">
        <f>_xlfn.ISOWEEKNUM(Tabella2[[#This Row],[Date]])</f>
        <v>12</v>
      </c>
      <c r="D2096" s="104" t="s">
        <v>370</v>
      </c>
      <c r="E2096" s="104" t="s">
        <v>256</v>
      </c>
      <c r="F2096" s="104">
        <v>54</v>
      </c>
      <c r="G2096" s="104" t="s">
        <v>257</v>
      </c>
      <c r="H2096" s="105">
        <v>13</v>
      </c>
      <c r="I2096" s="104" t="s">
        <v>258</v>
      </c>
      <c r="J2096" s="104"/>
      <c r="K2096" s="104" t="s">
        <v>77</v>
      </c>
      <c r="L2096" s="104" t="s">
        <v>259</v>
      </c>
      <c r="M2096" s="104" t="s">
        <v>269</v>
      </c>
      <c r="N2096" s="104"/>
      <c r="O2096" s="106"/>
      <c r="P2096" s="111" t="s">
        <v>607</v>
      </c>
      <c r="Q2096" s="153" t="s">
        <v>580</v>
      </c>
      <c r="R2096" s="153" t="s">
        <v>581</v>
      </c>
      <c r="S2096" s="153">
        <v>4.1666666666666657E-2</v>
      </c>
      <c r="T2096" s="153">
        <v>0.66666666666666663</v>
      </c>
      <c r="U2096" s="153">
        <v>0.70833333333333337</v>
      </c>
      <c r="V2096" s="153">
        <f>IF(ISBLANK(T2096),"",Tabella2[[#This Row],[ACT STOP]]-Tabella2[[#This Row],[ACT START]])</f>
        <v>4.1666666666666741E-2</v>
      </c>
      <c r="W2096" s="104" t="s">
        <v>92</v>
      </c>
      <c r="X2096" s="104" t="s">
        <v>91</v>
      </c>
      <c r="Y2096" s="110"/>
      <c r="Z2096" s="106"/>
      <c r="AA2096" s="104"/>
      <c r="AB2096" s="107"/>
      <c r="AC2096" s="72">
        <v>1</v>
      </c>
      <c r="AH2096" s="70"/>
      <c r="AI2096" s="70"/>
      <c r="AJ2096">
        <v>0</v>
      </c>
      <c r="AL2096" s="70"/>
      <c r="BM2096" s="135">
        <v>0.66666666666666663</v>
      </c>
      <c r="BN2096" s="136">
        <v>0.70833333333333337</v>
      </c>
      <c r="BO2096" s="101"/>
      <c r="BR2096" s="109" t="str">
        <f t="shared" si="32"/>
        <v>SH-25-2085</v>
      </c>
      <c r="BS2096" s="109" t="s">
        <v>427</v>
      </c>
      <c r="BT2096" t="s">
        <v>92</v>
      </c>
      <c r="BU2096" t="s">
        <v>4303</v>
      </c>
    </row>
    <row r="2097" spans="1:73" hidden="1">
      <c r="A2097" s="103" t="s">
        <v>4304</v>
      </c>
      <c r="B2097" s="102">
        <v>45743</v>
      </c>
      <c r="C2097" s="104">
        <f>_xlfn.ISOWEEKNUM(Tabella2[[#This Row],[Date]])</f>
        <v>13</v>
      </c>
      <c r="D2097" s="104" t="s">
        <v>455</v>
      </c>
      <c r="E2097" s="104" t="s">
        <v>284</v>
      </c>
      <c r="F2097" s="104">
        <v>38</v>
      </c>
      <c r="G2097" s="104" t="s">
        <v>257</v>
      </c>
      <c r="H2097" s="105">
        <v>14</v>
      </c>
      <c r="I2097" s="104"/>
      <c r="J2097" s="104" t="s">
        <v>258</v>
      </c>
      <c r="K2097" s="104" t="s">
        <v>79</v>
      </c>
      <c r="L2097" s="104" t="s">
        <v>299</v>
      </c>
      <c r="M2097" s="104" t="s">
        <v>386</v>
      </c>
      <c r="N2097" s="104"/>
      <c r="O2097" s="106" t="str">
        <f>A2098</f>
        <v>14500</v>
      </c>
      <c r="P2097" s="111" t="s">
        <v>2187</v>
      </c>
      <c r="Q2097" s="153" t="s">
        <v>525</v>
      </c>
      <c r="R2097" s="153" t="s">
        <v>262</v>
      </c>
      <c r="S2097" s="153">
        <v>4.1666666666666657E-2</v>
      </c>
      <c r="T2097" s="153">
        <v>0.35416666666666669</v>
      </c>
      <c r="U2097" s="153">
        <v>0.3888888888888889</v>
      </c>
      <c r="V2097" s="153">
        <f>IF(ISBLANK(T2097),"",Tabella2[[#This Row],[ACT STOP]]-Tabella2[[#This Row],[ACT START]])</f>
        <v>3.472222222222221E-2</v>
      </c>
      <c r="W2097" s="104" t="s">
        <v>116</v>
      </c>
      <c r="X2097" s="104" t="s">
        <v>113</v>
      </c>
      <c r="Y2097" s="110" t="s">
        <v>4305</v>
      </c>
      <c r="Z2097" s="106"/>
      <c r="AA2097" s="104"/>
      <c r="AB2097" s="107"/>
      <c r="AC2097" s="72">
        <v>0</v>
      </c>
      <c r="AH2097" s="70"/>
      <c r="AI2097" s="70"/>
      <c r="AJ2097">
        <v>0</v>
      </c>
      <c r="AL2097" s="70"/>
      <c r="BL2097" t="s">
        <v>4306</v>
      </c>
      <c r="BM2097" s="135">
        <v>0.35416666666666669</v>
      </c>
      <c r="BN2097" s="136">
        <v>0.3888888888888889</v>
      </c>
      <c r="BO2097" s="101"/>
      <c r="BR2097" s="109" t="str">
        <f t="shared" si="32"/>
        <v>SH-25-2086</v>
      </c>
      <c r="BS2097" s="109" t="s">
        <v>372</v>
      </c>
      <c r="BT2097" t="s">
        <v>100</v>
      </c>
      <c r="BU2097" t="s">
        <v>4307</v>
      </c>
    </row>
    <row r="2098" spans="1:73" hidden="1">
      <c r="A2098" s="103" t="s">
        <v>4308</v>
      </c>
      <c r="B2098" s="102">
        <v>45743</v>
      </c>
      <c r="C2098" s="104">
        <f>_xlfn.ISOWEEKNUM(Tabella2[[#This Row],[Date]])</f>
        <v>13</v>
      </c>
      <c r="D2098" s="104" t="s">
        <v>455</v>
      </c>
      <c r="E2098" s="104" t="s">
        <v>284</v>
      </c>
      <c r="F2098" s="104">
        <v>37</v>
      </c>
      <c r="G2098" s="104" t="s">
        <v>257</v>
      </c>
      <c r="H2098" s="105">
        <v>2</v>
      </c>
      <c r="I2098" s="104"/>
      <c r="J2098" s="104" t="s">
        <v>258</v>
      </c>
      <c r="K2098" s="104" t="s">
        <v>78</v>
      </c>
      <c r="L2098" s="104" t="s">
        <v>299</v>
      </c>
      <c r="M2098" s="104" t="s">
        <v>386</v>
      </c>
      <c r="N2098" s="104"/>
      <c r="O2098" s="106" t="str">
        <f>A2097</f>
        <v>14499</v>
      </c>
      <c r="P2098" s="111" t="s">
        <v>2187</v>
      </c>
      <c r="Q2098" s="153">
        <v>0.35416666666666669</v>
      </c>
      <c r="R2098" s="153">
        <v>0.39583333333333331</v>
      </c>
      <c r="S2098" s="153">
        <v>4.1666666666666657E-2</v>
      </c>
      <c r="T2098" s="153">
        <v>0.35416666666666669</v>
      </c>
      <c r="U2098" s="153">
        <v>0.3888888888888889</v>
      </c>
      <c r="V2098" s="153">
        <f>IF(ISBLANK(T2098),"",Tabella2[[#This Row],[ACT STOP]]-Tabella2[[#This Row],[ACT START]])</f>
        <v>3.472222222222221E-2</v>
      </c>
      <c r="W2098" s="104" t="s">
        <v>116</v>
      </c>
      <c r="X2098" s="104" t="s">
        <v>113</v>
      </c>
      <c r="Y2098" s="110" t="s">
        <v>4309</v>
      </c>
      <c r="Z2098" s="106"/>
      <c r="AA2098" s="104"/>
      <c r="AB2098" s="107"/>
      <c r="AC2098" s="72">
        <v>0</v>
      </c>
      <c r="AH2098" s="70"/>
      <c r="AI2098" s="70"/>
      <c r="AJ2098">
        <v>0</v>
      </c>
      <c r="AL2098" s="70"/>
      <c r="BL2098" t="s">
        <v>4306</v>
      </c>
      <c r="BM2098" s="135">
        <v>0.35416666666666669</v>
      </c>
      <c r="BN2098" s="136">
        <v>0.3888888888888889</v>
      </c>
      <c r="BO2098" s="101"/>
      <c r="BR2098" s="109" t="str">
        <f t="shared" si="32"/>
        <v>SH-25-2087</v>
      </c>
      <c r="BS2098" s="109" t="s">
        <v>368</v>
      </c>
      <c r="BT2098" t="s">
        <v>100</v>
      </c>
      <c r="BU2098" t="s">
        <v>4310</v>
      </c>
    </row>
    <row r="2099" spans="1:73" hidden="1">
      <c r="A2099" s="103" t="s">
        <v>4311</v>
      </c>
      <c r="B2099" s="102">
        <v>45736</v>
      </c>
      <c r="C2099" s="104">
        <f>_xlfn.ISOWEEKNUM(Tabella2[[#This Row],[Date]])</f>
        <v>12</v>
      </c>
      <c r="D2099" s="104" t="s">
        <v>370</v>
      </c>
      <c r="E2099" s="104" t="s">
        <v>256</v>
      </c>
      <c r="F2099" s="104">
        <v>51</v>
      </c>
      <c r="G2099" s="104" t="s">
        <v>257</v>
      </c>
      <c r="H2099" s="105">
        <v>1</v>
      </c>
      <c r="I2099" s="104" t="s">
        <v>258</v>
      </c>
      <c r="J2099" s="104"/>
      <c r="K2099" s="104" t="s">
        <v>78</v>
      </c>
      <c r="L2099" s="104" t="s">
        <v>299</v>
      </c>
      <c r="M2099" s="104" t="s">
        <v>906</v>
      </c>
      <c r="N2099" s="104"/>
      <c r="O2099" s="108" t="str">
        <f>A514</f>
        <v>12916</v>
      </c>
      <c r="P2099" s="111" t="s">
        <v>2397</v>
      </c>
      <c r="Q2099" s="153">
        <v>0.35416666666666669</v>
      </c>
      <c r="R2099" s="153">
        <v>0.39583333333333331</v>
      </c>
      <c r="S2099" s="153">
        <v>4.1666666666666657E-2</v>
      </c>
      <c r="T2099" s="153">
        <v>0.35416666666666669</v>
      </c>
      <c r="U2099" s="153">
        <v>0.39583333333333331</v>
      </c>
      <c r="V2099" s="153">
        <f>IF(ISBLANK(T2099),"",Tabella2[[#This Row],[ACT STOP]]-Tabella2[[#This Row],[ACT START]])</f>
        <v>4.166666666666663E-2</v>
      </c>
      <c r="W2099" s="104" t="s">
        <v>92</v>
      </c>
      <c r="X2099" s="104" t="s">
        <v>91</v>
      </c>
      <c r="Y2099" s="110"/>
      <c r="Z2099" s="106"/>
      <c r="AA2099" s="104"/>
      <c r="AB2099" s="107"/>
      <c r="AC2099" s="72">
        <v>1</v>
      </c>
      <c r="AH2099" s="70"/>
      <c r="AI2099" s="70"/>
      <c r="AJ2099">
        <v>0</v>
      </c>
      <c r="AL2099" s="70"/>
      <c r="BM2099" s="135">
        <v>0.35416666666666669</v>
      </c>
      <c r="BN2099" s="136">
        <v>0.39583333333333331</v>
      </c>
      <c r="BO2099" s="101"/>
      <c r="BR2099" s="109" t="str">
        <f t="shared" si="32"/>
        <v>SH-25-2088</v>
      </c>
      <c r="BS2099" s="109" t="s">
        <v>332</v>
      </c>
      <c r="BT2099" t="s">
        <v>92</v>
      </c>
      <c r="BU2099" t="s">
        <v>4312</v>
      </c>
    </row>
    <row r="2100" spans="1:73" hidden="1">
      <c r="A2100" s="103" t="s">
        <v>4313</v>
      </c>
      <c r="B2100" s="102">
        <v>45736</v>
      </c>
      <c r="C2100" s="104">
        <f>_xlfn.ISOWEEKNUM(Tabella2[[#This Row],[Date]])</f>
        <v>12</v>
      </c>
      <c r="D2100" s="104" t="s">
        <v>370</v>
      </c>
      <c r="E2100" s="104" t="s">
        <v>256</v>
      </c>
      <c r="F2100" s="104">
        <v>50</v>
      </c>
      <c r="G2100" s="104" t="s">
        <v>257</v>
      </c>
      <c r="H2100" s="105">
        <v>5</v>
      </c>
      <c r="I2100" s="104" t="s">
        <v>258</v>
      </c>
      <c r="J2100" s="104"/>
      <c r="K2100" s="104" t="s">
        <v>80</v>
      </c>
      <c r="L2100" s="104" t="s">
        <v>299</v>
      </c>
      <c r="M2100" s="104" t="s">
        <v>906</v>
      </c>
      <c r="N2100" s="104"/>
      <c r="O2100" s="108" t="str">
        <f>A515</f>
        <v>12917</v>
      </c>
      <c r="P2100" s="111" t="s">
        <v>2397</v>
      </c>
      <c r="Q2100" s="153">
        <v>0.35416666666666669</v>
      </c>
      <c r="R2100" s="153">
        <v>0.39583333333333331</v>
      </c>
      <c r="S2100" s="153">
        <v>4.1666666666666657E-2</v>
      </c>
      <c r="T2100" s="153">
        <v>0.35416666666666669</v>
      </c>
      <c r="U2100" s="153">
        <v>0.39583333333333331</v>
      </c>
      <c r="V2100" s="153">
        <f>IF(ISBLANK(T2100),"",Tabella2[[#This Row],[ACT STOP]]-Tabella2[[#This Row],[ACT START]])</f>
        <v>4.166666666666663E-2</v>
      </c>
      <c r="W2100" s="104" t="s">
        <v>92</v>
      </c>
      <c r="X2100" s="104" t="s">
        <v>91</v>
      </c>
      <c r="Y2100" s="110" t="s">
        <v>4314</v>
      </c>
      <c r="Z2100" s="106"/>
      <c r="AA2100" s="104"/>
      <c r="AB2100" s="107"/>
      <c r="AC2100" s="72">
        <v>1</v>
      </c>
      <c r="AH2100" s="70"/>
      <c r="AI2100" s="70"/>
      <c r="AJ2100">
        <v>0</v>
      </c>
      <c r="AL2100" s="70"/>
      <c r="BM2100" s="135">
        <v>0.35416666666666669</v>
      </c>
      <c r="BN2100" s="136">
        <v>0.39583333333333331</v>
      </c>
      <c r="BO2100" s="101"/>
      <c r="BR2100" s="109" t="str">
        <f t="shared" si="32"/>
        <v>SH-25-2089</v>
      </c>
      <c r="BS2100" s="109" t="s">
        <v>416</v>
      </c>
      <c r="BT2100" t="s">
        <v>92</v>
      </c>
      <c r="BU2100" t="s">
        <v>4315</v>
      </c>
    </row>
    <row r="2101" spans="1:73" hidden="1">
      <c r="A2101" s="103" t="s">
        <v>4316</v>
      </c>
      <c r="B2101" s="102">
        <v>45736</v>
      </c>
      <c r="C2101" s="104">
        <f>_xlfn.ISOWEEKNUM(Tabella2[[#This Row],[Date]])</f>
        <v>12</v>
      </c>
      <c r="D2101" s="104" t="s">
        <v>478</v>
      </c>
      <c r="E2101" s="104" t="s">
        <v>284</v>
      </c>
      <c r="F2101" s="104">
        <v>65</v>
      </c>
      <c r="G2101" s="104" t="s">
        <v>257</v>
      </c>
      <c r="H2101" s="105">
        <v>30</v>
      </c>
      <c r="I2101" s="104"/>
      <c r="J2101" s="104" t="s">
        <v>258</v>
      </c>
      <c r="K2101" s="104" t="s">
        <v>81</v>
      </c>
      <c r="L2101" s="104" t="s">
        <v>259</v>
      </c>
      <c r="M2101" s="104" t="s">
        <v>276</v>
      </c>
      <c r="N2101" s="104"/>
      <c r="O2101" s="106"/>
      <c r="P2101" s="111" t="s">
        <v>531</v>
      </c>
      <c r="Q2101" s="153" t="s">
        <v>525</v>
      </c>
      <c r="R2101" s="153" t="s">
        <v>262</v>
      </c>
      <c r="S2101" s="153">
        <v>4.1666666666666657E-2</v>
      </c>
      <c r="T2101" s="153" t="s">
        <v>525</v>
      </c>
      <c r="U2101" s="153" t="s">
        <v>262</v>
      </c>
      <c r="V2101" s="153">
        <f>IF(ISBLANK(T2101),"",Tabella2[[#This Row],[ACT STOP]]-Tabella2[[#This Row],[ACT START]])</f>
        <v>4.166666666666663E-2</v>
      </c>
      <c r="W2101" s="104" t="s">
        <v>92</v>
      </c>
      <c r="X2101" s="104" t="s">
        <v>91</v>
      </c>
      <c r="Y2101" s="110"/>
      <c r="Z2101" s="106"/>
      <c r="AA2101" s="104"/>
      <c r="AB2101" s="107"/>
      <c r="AC2101" s="72">
        <v>1</v>
      </c>
      <c r="AH2101" s="70"/>
      <c r="AI2101" s="70"/>
      <c r="AJ2101">
        <v>0</v>
      </c>
      <c r="AL2101" s="70"/>
      <c r="BM2101" s="135" t="s">
        <v>525</v>
      </c>
      <c r="BN2101" s="136" t="s">
        <v>262</v>
      </c>
      <c r="BO2101" s="101"/>
      <c r="BR2101" s="109" t="str">
        <f t="shared" si="32"/>
        <v>SH-25-2090</v>
      </c>
      <c r="BS2101" s="109" t="s">
        <v>279</v>
      </c>
      <c r="BT2101" t="s">
        <v>92</v>
      </c>
      <c r="BU2101" t="s">
        <v>4317</v>
      </c>
    </row>
    <row r="2102" spans="1:73" hidden="1">
      <c r="A2102" s="103" t="s">
        <v>4318</v>
      </c>
      <c r="B2102" s="102">
        <v>45736</v>
      </c>
      <c r="C2102" s="104">
        <f>_xlfn.ISOWEEKNUM(Tabella2[[#This Row],[Date]])</f>
        <v>12</v>
      </c>
      <c r="D2102" s="104" t="s">
        <v>275</v>
      </c>
      <c r="E2102" s="104" t="s">
        <v>256</v>
      </c>
      <c r="F2102" s="104">
        <v>57</v>
      </c>
      <c r="G2102" s="104" t="s">
        <v>257</v>
      </c>
      <c r="H2102" s="105">
        <v>10</v>
      </c>
      <c r="I2102" s="104" t="s">
        <v>258</v>
      </c>
      <c r="J2102" s="104"/>
      <c r="K2102" s="104" t="s">
        <v>79</v>
      </c>
      <c r="L2102" s="104" t="s">
        <v>299</v>
      </c>
      <c r="M2102" s="104" t="s">
        <v>276</v>
      </c>
      <c r="N2102" s="104"/>
      <c r="O2102" s="108" t="str">
        <f>A516</f>
        <v>12918</v>
      </c>
      <c r="P2102" s="111" t="s">
        <v>2205</v>
      </c>
      <c r="Q2102" s="153" t="s">
        <v>498</v>
      </c>
      <c r="R2102" s="153" t="s">
        <v>499</v>
      </c>
      <c r="S2102" s="153">
        <v>4.1666666666666657E-2</v>
      </c>
      <c r="T2102" s="153" t="s">
        <v>498</v>
      </c>
      <c r="U2102" s="153" t="s">
        <v>499</v>
      </c>
      <c r="V2102" s="153">
        <f>IF(ISBLANK(T2102),"",Tabella2[[#This Row],[ACT STOP]]-Tabella2[[#This Row],[ACT START]])</f>
        <v>4.166666666666663E-2</v>
      </c>
      <c r="W2102" s="104" t="s">
        <v>92</v>
      </c>
      <c r="X2102" s="104" t="s">
        <v>91</v>
      </c>
      <c r="Y2102" s="110"/>
      <c r="Z2102" s="106"/>
      <c r="AA2102" s="104"/>
      <c r="AB2102" s="107"/>
      <c r="AC2102" s="72">
        <v>1</v>
      </c>
      <c r="AH2102" s="70"/>
      <c r="AI2102" s="70"/>
      <c r="AJ2102">
        <v>0</v>
      </c>
      <c r="AL2102" s="70"/>
      <c r="BM2102" s="135" t="s">
        <v>498</v>
      </c>
      <c r="BN2102" s="136" t="s">
        <v>499</v>
      </c>
      <c r="BO2102" s="101"/>
      <c r="BR2102" s="109" t="str">
        <f t="shared" si="32"/>
        <v>SH-25-2091</v>
      </c>
      <c r="BS2102" s="109" t="s">
        <v>552</v>
      </c>
      <c r="BT2102" t="s">
        <v>92</v>
      </c>
      <c r="BU2102" t="s">
        <v>4319</v>
      </c>
    </row>
    <row r="2103" spans="1:73" hidden="1">
      <c r="A2103" s="103" t="s">
        <v>4320</v>
      </c>
      <c r="B2103" s="102">
        <v>45736</v>
      </c>
      <c r="C2103" s="104">
        <f>_xlfn.ISOWEEKNUM(Tabella2[[#This Row],[Date]])</f>
        <v>12</v>
      </c>
      <c r="D2103" s="104" t="s">
        <v>370</v>
      </c>
      <c r="E2103" s="104" t="s">
        <v>256</v>
      </c>
      <c r="F2103" s="104">
        <v>55</v>
      </c>
      <c r="G2103" s="104" t="s">
        <v>257</v>
      </c>
      <c r="H2103" s="105">
        <v>14</v>
      </c>
      <c r="I2103" s="104" t="s">
        <v>258</v>
      </c>
      <c r="J2103" s="104"/>
      <c r="K2103" s="104" t="s">
        <v>83</v>
      </c>
      <c r="L2103" s="104" t="s">
        <v>299</v>
      </c>
      <c r="M2103" s="104" t="s">
        <v>276</v>
      </c>
      <c r="N2103" s="104"/>
      <c r="O2103" s="108" t="str">
        <f>A517</f>
        <v>12919</v>
      </c>
      <c r="P2103" s="111" t="s">
        <v>844</v>
      </c>
      <c r="Q2103" s="153" t="s">
        <v>498</v>
      </c>
      <c r="R2103" s="153" t="s">
        <v>499</v>
      </c>
      <c r="S2103" s="153">
        <v>4.1666666666666657E-2</v>
      </c>
      <c r="T2103" s="153" t="s">
        <v>498</v>
      </c>
      <c r="U2103" s="153" t="s">
        <v>499</v>
      </c>
      <c r="V2103" s="153">
        <f>IF(ISBLANK(T2103),"",Tabella2[[#This Row],[ACT STOP]]-Tabella2[[#This Row],[ACT START]])</f>
        <v>4.166666666666663E-2</v>
      </c>
      <c r="W2103" s="104" t="s">
        <v>92</v>
      </c>
      <c r="X2103" s="104" t="s">
        <v>91</v>
      </c>
      <c r="Y2103" s="110"/>
      <c r="Z2103" s="106"/>
      <c r="AA2103" s="104"/>
      <c r="AB2103" s="107"/>
      <c r="AC2103" s="72">
        <v>1</v>
      </c>
      <c r="AH2103" s="70"/>
      <c r="AI2103" s="70"/>
      <c r="AJ2103">
        <v>0</v>
      </c>
      <c r="AL2103" s="70"/>
      <c r="BM2103" s="135" t="s">
        <v>498</v>
      </c>
      <c r="BN2103" s="136" t="s">
        <v>499</v>
      </c>
      <c r="BO2103" s="101"/>
      <c r="BR2103" s="109" t="str">
        <f t="shared" si="32"/>
        <v>SH-25-2092</v>
      </c>
      <c r="BS2103" s="109" t="s">
        <v>372</v>
      </c>
      <c r="BT2103" t="s">
        <v>92</v>
      </c>
      <c r="BU2103" t="s">
        <v>4321</v>
      </c>
    </row>
    <row r="2104" spans="1:73" hidden="1">
      <c r="A2104" s="103" t="s">
        <v>4322</v>
      </c>
      <c r="B2104" s="102">
        <v>45736</v>
      </c>
      <c r="C2104" s="104">
        <f>_xlfn.ISOWEEKNUM(Tabella2[[#This Row],[Date]])</f>
        <v>12</v>
      </c>
      <c r="D2104" s="104" t="s">
        <v>509</v>
      </c>
      <c r="E2104" s="104" t="s">
        <v>284</v>
      </c>
      <c r="F2104" s="104">
        <v>70</v>
      </c>
      <c r="G2104" s="104" t="s">
        <v>257</v>
      </c>
      <c r="H2104" s="105">
        <v>13</v>
      </c>
      <c r="I2104" s="104"/>
      <c r="J2104" s="104" t="s">
        <v>258</v>
      </c>
      <c r="K2104" s="104" t="s">
        <v>81</v>
      </c>
      <c r="L2104" s="104" t="s">
        <v>259</v>
      </c>
      <c r="M2104" s="104" t="s">
        <v>276</v>
      </c>
      <c r="N2104" s="104"/>
      <c r="O2104" s="106"/>
      <c r="P2104" s="111" t="s">
        <v>4323</v>
      </c>
      <c r="Q2104" s="153" t="s">
        <v>498</v>
      </c>
      <c r="R2104" s="153" t="s">
        <v>499</v>
      </c>
      <c r="S2104" s="153">
        <v>4.1666666666666657E-2</v>
      </c>
      <c r="T2104" s="153" t="s">
        <v>498</v>
      </c>
      <c r="U2104" s="153" t="s">
        <v>499</v>
      </c>
      <c r="V2104" s="153">
        <f>IF(ISBLANK(T2104),"",Tabella2[[#This Row],[ACT STOP]]-Tabella2[[#This Row],[ACT START]])</f>
        <v>4.166666666666663E-2</v>
      </c>
      <c r="W2104" s="104" t="s">
        <v>92</v>
      </c>
      <c r="X2104" s="104" t="s">
        <v>91</v>
      </c>
      <c r="Y2104" s="110"/>
      <c r="Z2104" s="106"/>
      <c r="AA2104" s="104"/>
      <c r="AB2104" s="107"/>
      <c r="AC2104" s="72">
        <v>1</v>
      </c>
      <c r="AH2104" s="70"/>
      <c r="AI2104" s="70"/>
      <c r="AJ2104">
        <v>0</v>
      </c>
      <c r="AL2104" s="70"/>
      <c r="BM2104" s="135" t="s">
        <v>498</v>
      </c>
      <c r="BN2104" s="136" t="s">
        <v>499</v>
      </c>
      <c r="BO2104" s="101"/>
      <c r="BR2104" s="109" t="str">
        <f t="shared" si="32"/>
        <v>SH-25-2093</v>
      </c>
      <c r="BS2104" s="109" t="s">
        <v>427</v>
      </c>
      <c r="BT2104" t="s">
        <v>92</v>
      </c>
      <c r="BU2104" t="s">
        <v>4324</v>
      </c>
    </row>
    <row r="2105" spans="1:73" hidden="1">
      <c r="A2105" s="103" t="s">
        <v>4325</v>
      </c>
      <c r="B2105" s="102">
        <v>45736</v>
      </c>
      <c r="C2105" s="104">
        <f>_xlfn.ISOWEEKNUM(Tabella2[[#This Row],[Date]])</f>
        <v>12</v>
      </c>
      <c r="D2105" s="104" t="s">
        <v>558</v>
      </c>
      <c r="E2105" s="104" t="s">
        <v>284</v>
      </c>
      <c r="F2105" s="104">
        <v>58</v>
      </c>
      <c r="G2105" s="104" t="s">
        <v>284</v>
      </c>
      <c r="H2105" s="105">
        <v>9</v>
      </c>
      <c r="I2105" s="104"/>
      <c r="J2105" s="104" t="s">
        <v>258</v>
      </c>
      <c r="K2105" s="104" t="s">
        <v>79</v>
      </c>
      <c r="L2105" s="104" t="s">
        <v>299</v>
      </c>
      <c r="M2105" s="104" t="s">
        <v>276</v>
      </c>
      <c r="N2105" s="104"/>
      <c r="O2105" s="108" t="str">
        <f>A518</f>
        <v>12920</v>
      </c>
      <c r="P2105" s="111" t="s">
        <v>554</v>
      </c>
      <c r="Q2105" s="153" t="s">
        <v>504</v>
      </c>
      <c r="R2105" s="153" t="s">
        <v>271</v>
      </c>
      <c r="S2105" s="153">
        <v>4.1666666666666657E-2</v>
      </c>
      <c r="T2105" s="153" t="s">
        <v>504</v>
      </c>
      <c r="U2105" s="153" t="s">
        <v>271</v>
      </c>
      <c r="V2105" s="153">
        <f>IF(ISBLANK(T2105),"",Tabella2[[#This Row],[ACT STOP]]-Tabella2[[#This Row],[ACT START]])</f>
        <v>4.1666666666666685E-2</v>
      </c>
      <c r="W2105" s="104" t="s">
        <v>92</v>
      </c>
      <c r="X2105" s="104" t="s">
        <v>91</v>
      </c>
      <c r="Y2105" s="110"/>
      <c r="Z2105" s="106"/>
      <c r="AA2105" s="104"/>
      <c r="AB2105" s="107"/>
      <c r="AC2105" s="72">
        <v>1</v>
      </c>
      <c r="AH2105" s="70"/>
      <c r="AI2105" s="70"/>
      <c r="AJ2105">
        <v>0</v>
      </c>
      <c r="AL2105" s="70"/>
      <c r="BM2105" s="135" t="s">
        <v>504</v>
      </c>
      <c r="BN2105" s="136" t="s">
        <v>271</v>
      </c>
      <c r="BO2105" s="101"/>
      <c r="BR2105" s="109" t="str">
        <f t="shared" si="32"/>
        <v>SH-25-2094</v>
      </c>
      <c r="BS2105" s="109" t="s">
        <v>339</v>
      </c>
      <c r="BT2105" t="s">
        <v>92</v>
      </c>
      <c r="BU2105" t="s">
        <v>4326</v>
      </c>
    </row>
    <row r="2106" spans="1:73" hidden="1">
      <c r="A2106" s="103" t="s">
        <v>4327</v>
      </c>
      <c r="B2106" s="102">
        <v>45736</v>
      </c>
      <c r="C2106" s="104">
        <f>_xlfn.ISOWEEKNUM(Tabella2[[#This Row],[Date]])</f>
        <v>12</v>
      </c>
      <c r="D2106" s="104" t="s">
        <v>558</v>
      </c>
      <c r="E2106" s="104" t="s">
        <v>284</v>
      </c>
      <c r="F2106" s="104">
        <v>59</v>
      </c>
      <c r="G2106" s="104" t="s">
        <v>257</v>
      </c>
      <c r="H2106" s="105">
        <v>32</v>
      </c>
      <c r="I2106" s="104"/>
      <c r="J2106" s="104" t="s">
        <v>258</v>
      </c>
      <c r="K2106" s="104" t="s">
        <v>83</v>
      </c>
      <c r="L2106" s="104" t="s">
        <v>299</v>
      </c>
      <c r="M2106" s="104" t="s">
        <v>276</v>
      </c>
      <c r="N2106" s="104"/>
      <c r="O2106" s="108" t="str">
        <f>A519</f>
        <v>12921</v>
      </c>
      <c r="P2106" s="111" t="s">
        <v>554</v>
      </c>
      <c r="Q2106" s="153" t="s">
        <v>504</v>
      </c>
      <c r="R2106" s="153" t="s">
        <v>271</v>
      </c>
      <c r="S2106" s="153">
        <v>4.1666666666666657E-2</v>
      </c>
      <c r="T2106" s="153" t="s">
        <v>504</v>
      </c>
      <c r="U2106" s="153" t="s">
        <v>271</v>
      </c>
      <c r="V2106" s="153">
        <f>IF(ISBLANK(T2106),"",Tabella2[[#This Row],[ACT STOP]]-Tabella2[[#This Row],[ACT START]])</f>
        <v>4.1666666666666685E-2</v>
      </c>
      <c r="W2106" s="104" t="s">
        <v>92</v>
      </c>
      <c r="X2106" s="104" t="s">
        <v>91</v>
      </c>
      <c r="Y2106" s="110" t="s">
        <v>4328</v>
      </c>
      <c r="Z2106" s="106"/>
      <c r="AA2106" s="104"/>
      <c r="AB2106" s="107"/>
      <c r="AC2106" s="72">
        <v>1</v>
      </c>
      <c r="AH2106" s="70"/>
      <c r="AI2106" s="70"/>
      <c r="AJ2106">
        <v>0</v>
      </c>
      <c r="AL2106" s="70"/>
      <c r="BM2106" s="135" t="s">
        <v>504</v>
      </c>
      <c r="BN2106" s="136" t="s">
        <v>271</v>
      </c>
      <c r="BO2106" s="101"/>
      <c r="BR2106" s="109" t="str">
        <f t="shared" si="32"/>
        <v>SH-25-2095</v>
      </c>
      <c r="BS2106" s="109" t="s">
        <v>356</v>
      </c>
      <c r="BT2106" t="s">
        <v>92</v>
      </c>
      <c r="BU2106" t="s">
        <v>4329</v>
      </c>
    </row>
    <row r="2107" spans="1:73" hidden="1">
      <c r="A2107" s="103" t="s">
        <v>4330</v>
      </c>
      <c r="B2107" s="102">
        <v>45736</v>
      </c>
      <c r="C2107" s="104">
        <f>_xlfn.ISOWEEKNUM(Tabella2[[#This Row],[Date]])</f>
        <v>12</v>
      </c>
      <c r="D2107" s="104" t="s">
        <v>370</v>
      </c>
      <c r="E2107" s="104" t="s">
        <v>256</v>
      </c>
      <c r="F2107" s="104">
        <v>54</v>
      </c>
      <c r="G2107" s="104" t="s">
        <v>284</v>
      </c>
      <c r="H2107" s="105">
        <v>23</v>
      </c>
      <c r="I2107" s="104" t="s">
        <v>258</v>
      </c>
      <c r="J2107" s="104"/>
      <c r="K2107" s="104" t="s">
        <v>81</v>
      </c>
      <c r="L2107" s="104" t="s">
        <v>259</v>
      </c>
      <c r="M2107" s="104" t="s">
        <v>269</v>
      </c>
      <c r="N2107" s="104"/>
      <c r="O2107" s="106"/>
      <c r="P2107" s="111" t="s">
        <v>1966</v>
      </c>
      <c r="Q2107" s="153" t="s">
        <v>504</v>
      </c>
      <c r="R2107" s="153" t="s">
        <v>271</v>
      </c>
      <c r="S2107" s="153">
        <v>4.1666666666666657E-2</v>
      </c>
      <c r="T2107" s="153" t="s">
        <v>504</v>
      </c>
      <c r="U2107" s="153" t="s">
        <v>271</v>
      </c>
      <c r="V2107" s="153">
        <f>IF(ISBLANK(T2107),"",Tabella2[[#This Row],[ACT STOP]]-Tabella2[[#This Row],[ACT START]])</f>
        <v>4.1666666666666685E-2</v>
      </c>
      <c r="W2107" s="104" t="s">
        <v>92</v>
      </c>
      <c r="X2107" s="104" t="s">
        <v>91</v>
      </c>
      <c r="Y2107" s="110"/>
      <c r="Z2107" s="106"/>
      <c r="AA2107" s="104"/>
      <c r="AB2107" s="107"/>
      <c r="AC2107" s="72">
        <v>1</v>
      </c>
      <c r="AH2107" s="70"/>
      <c r="AI2107" s="70"/>
      <c r="AJ2107">
        <v>0</v>
      </c>
      <c r="AL2107" s="70"/>
      <c r="BM2107" s="135" t="s">
        <v>504</v>
      </c>
      <c r="BN2107" s="136" t="s">
        <v>271</v>
      </c>
      <c r="BO2107" s="101"/>
      <c r="BR2107" s="109" t="str">
        <f t="shared" si="32"/>
        <v>SH-25-2096</v>
      </c>
      <c r="BS2107" s="109" t="s">
        <v>358</v>
      </c>
      <c r="BT2107" t="s">
        <v>92</v>
      </c>
      <c r="BU2107" t="s">
        <v>4331</v>
      </c>
    </row>
    <row r="2108" spans="1:73" hidden="1">
      <c r="A2108" s="103" t="s">
        <v>4332</v>
      </c>
      <c r="B2108" s="102">
        <v>45736</v>
      </c>
      <c r="C2108" s="104">
        <f>_xlfn.ISOWEEKNUM(Tabella2[[#This Row],[Date]])</f>
        <v>12</v>
      </c>
      <c r="D2108" s="104" t="s">
        <v>275</v>
      </c>
      <c r="E2108" s="104" t="s">
        <v>256</v>
      </c>
      <c r="F2108" s="104">
        <v>58</v>
      </c>
      <c r="G2108" s="104" t="s">
        <v>257</v>
      </c>
      <c r="H2108" s="105">
        <v>23</v>
      </c>
      <c r="I2108" s="104" t="s">
        <v>258</v>
      </c>
      <c r="J2108" s="104"/>
      <c r="K2108" s="104" t="s">
        <v>75</v>
      </c>
      <c r="L2108" s="104" t="s">
        <v>259</v>
      </c>
      <c r="M2108" s="104" t="s">
        <v>276</v>
      </c>
      <c r="N2108" s="104"/>
      <c r="O2108" s="106"/>
      <c r="P2108" s="111" t="s">
        <v>2684</v>
      </c>
      <c r="Q2108" s="153" t="s">
        <v>504</v>
      </c>
      <c r="R2108" s="153" t="s">
        <v>271</v>
      </c>
      <c r="S2108" s="153">
        <v>4.1666666666666657E-2</v>
      </c>
      <c r="T2108" s="153" t="s">
        <v>504</v>
      </c>
      <c r="U2108" s="153" t="s">
        <v>271</v>
      </c>
      <c r="V2108" s="153">
        <f>IF(ISBLANK(T2108),"",Tabella2[[#This Row],[ACT STOP]]-Tabella2[[#This Row],[ACT START]])</f>
        <v>4.1666666666666685E-2</v>
      </c>
      <c r="W2108" s="104" t="s">
        <v>92</v>
      </c>
      <c r="X2108" s="104" t="s">
        <v>91</v>
      </c>
      <c r="Y2108" s="110"/>
      <c r="Z2108" s="106"/>
      <c r="AA2108" s="104"/>
      <c r="AB2108" s="107"/>
      <c r="AC2108" s="72">
        <v>1</v>
      </c>
      <c r="AH2108" s="70"/>
      <c r="AI2108" s="70"/>
      <c r="AJ2108">
        <v>0</v>
      </c>
      <c r="AL2108" s="70"/>
      <c r="BM2108" s="135" t="s">
        <v>504</v>
      </c>
      <c r="BN2108" s="136" t="s">
        <v>271</v>
      </c>
      <c r="BO2108" s="101"/>
      <c r="BR2108" s="109" t="str">
        <f t="shared" si="32"/>
        <v>SH-25-2097</v>
      </c>
      <c r="BS2108" s="109" t="s">
        <v>1226</v>
      </c>
      <c r="BT2108" t="s">
        <v>92</v>
      </c>
      <c r="BU2108" t="s">
        <v>4333</v>
      </c>
    </row>
    <row r="2109" spans="1:73" hidden="1">
      <c r="A2109" s="103" t="s">
        <v>4334</v>
      </c>
      <c r="B2109" s="102">
        <v>45736</v>
      </c>
      <c r="C2109" s="104">
        <f>_xlfn.ISOWEEKNUM(Tabella2[[#This Row],[Date]])</f>
        <v>12</v>
      </c>
      <c r="D2109" s="104" t="s">
        <v>1914</v>
      </c>
      <c r="E2109" s="104" t="s">
        <v>284</v>
      </c>
      <c r="F2109" s="104">
        <v>39</v>
      </c>
      <c r="G2109" s="104" t="s">
        <v>257</v>
      </c>
      <c r="H2109" s="105">
        <v>17</v>
      </c>
      <c r="I2109" s="104"/>
      <c r="J2109" s="104" t="s">
        <v>258</v>
      </c>
      <c r="K2109" s="104" t="s">
        <v>79</v>
      </c>
      <c r="L2109" s="104" t="s">
        <v>299</v>
      </c>
      <c r="M2109" s="104" t="s">
        <v>386</v>
      </c>
      <c r="N2109" s="104"/>
      <c r="O2109" s="108" t="str">
        <f>A2110</f>
        <v>14512</v>
      </c>
      <c r="P2109" s="111" t="s">
        <v>565</v>
      </c>
      <c r="Q2109" s="153" t="s">
        <v>549</v>
      </c>
      <c r="R2109" s="153" t="s">
        <v>550</v>
      </c>
      <c r="S2109" s="153">
        <v>4.1666666666666657E-2</v>
      </c>
      <c r="T2109" s="153" t="s">
        <v>549</v>
      </c>
      <c r="U2109" s="153" t="s">
        <v>550</v>
      </c>
      <c r="V2109" s="153">
        <f>IF(ISBLANK(T2109),"",Tabella2[[#This Row],[ACT STOP]]-Tabella2[[#This Row],[ACT START]])</f>
        <v>4.1666666666666741E-2</v>
      </c>
      <c r="W2109" s="104" t="s">
        <v>92</v>
      </c>
      <c r="X2109" s="104" t="s">
        <v>91</v>
      </c>
      <c r="Y2109" s="110"/>
      <c r="Z2109" s="106"/>
      <c r="AA2109" s="104"/>
      <c r="AB2109" s="107"/>
      <c r="AC2109" s="72">
        <v>1</v>
      </c>
      <c r="AH2109" s="70"/>
      <c r="AI2109" s="70"/>
      <c r="AJ2109">
        <v>0</v>
      </c>
      <c r="AL2109" s="70"/>
      <c r="BM2109" s="135" t="s">
        <v>549</v>
      </c>
      <c r="BN2109" s="136" t="s">
        <v>550</v>
      </c>
      <c r="BO2109" s="101"/>
      <c r="BR2109" s="109" t="str">
        <f t="shared" si="32"/>
        <v>SH-25-2098</v>
      </c>
      <c r="BS2109" s="109" t="s">
        <v>393</v>
      </c>
      <c r="BT2109" t="s">
        <v>92</v>
      </c>
      <c r="BU2109" t="s">
        <v>4335</v>
      </c>
    </row>
    <row r="2110" spans="1:73" hidden="1">
      <c r="A2110" s="103" t="s">
        <v>4336</v>
      </c>
      <c r="B2110" s="102">
        <v>45736</v>
      </c>
      <c r="C2110" s="104">
        <f>_xlfn.ISOWEEKNUM(Tabella2[[#This Row],[Date]])</f>
        <v>12</v>
      </c>
      <c r="D2110" s="104" t="s">
        <v>1914</v>
      </c>
      <c r="E2110" s="104" t="s">
        <v>284</v>
      </c>
      <c r="F2110" s="104">
        <v>40</v>
      </c>
      <c r="G2110" s="104" t="s">
        <v>257</v>
      </c>
      <c r="H2110" s="105">
        <v>9</v>
      </c>
      <c r="I2110" s="104"/>
      <c r="J2110" s="104" t="s">
        <v>258</v>
      </c>
      <c r="K2110" s="104" t="s">
        <v>78</v>
      </c>
      <c r="L2110" s="104" t="s">
        <v>299</v>
      </c>
      <c r="M2110" s="104" t="s">
        <v>386</v>
      </c>
      <c r="N2110" s="104"/>
      <c r="O2110" s="108" t="str">
        <f>A2109</f>
        <v>14511</v>
      </c>
      <c r="P2110" s="111" t="s">
        <v>565</v>
      </c>
      <c r="Q2110" s="153" t="s">
        <v>549</v>
      </c>
      <c r="R2110" s="153" t="s">
        <v>550</v>
      </c>
      <c r="S2110" s="153">
        <v>4.1666666666666657E-2</v>
      </c>
      <c r="T2110" s="153" t="s">
        <v>549</v>
      </c>
      <c r="U2110" s="153" t="s">
        <v>550</v>
      </c>
      <c r="V2110" s="153">
        <f>IF(ISBLANK(T2110),"",Tabella2[[#This Row],[ACT STOP]]-Tabella2[[#This Row],[ACT START]])</f>
        <v>4.1666666666666741E-2</v>
      </c>
      <c r="W2110" s="104" t="s">
        <v>92</v>
      </c>
      <c r="X2110" s="104" t="s">
        <v>91</v>
      </c>
      <c r="Y2110" s="110"/>
      <c r="Z2110" s="106"/>
      <c r="AA2110" s="104"/>
      <c r="AB2110" s="107"/>
      <c r="AC2110" s="72">
        <v>1</v>
      </c>
      <c r="AH2110" s="70"/>
      <c r="AI2110" s="70"/>
      <c r="AJ2110">
        <v>0</v>
      </c>
      <c r="AL2110" s="70"/>
      <c r="BM2110" s="135" t="s">
        <v>549</v>
      </c>
      <c r="BN2110" s="136" t="s">
        <v>550</v>
      </c>
      <c r="BO2110" s="101"/>
      <c r="BR2110" s="109" t="str">
        <f t="shared" si="32"/>
        <v>SH-25-2099</v>
      </c>
      <c r="BS2110" s="109" t="s">
        <v>318</v>
      </c>
      <c r="BT2110" t="s">
        <v>92</v>
      </c>
      <c r="BU2110" t="s">
        <v>4337</v>
      </c>
    </row>
    <row r="2111" spans="1:73" hidden="1">
      <c r="A2111" s="103" t="s">
        <v>4338</v>
      </c>
      <c r="B2111" s="102">
        <v>45736</v>
      </c>
      <c r="C2111" s="104">
        <f>_xlfn.ISOWEEKNUM(Tabella2[[#This Row],[Date]])</f>
        <v>12</v>
      </c>
      <c r="D2111" s="104" t="s">
        <v>275</v>
      </c>
      <c r="E2111" s="104" t="s">
        <v>256</v>
      </c>
      <c r="F2111" s="104">
        <v>56</v>
      </c>
      <c r="G2111" s="104" t="s">
        <v>257</v>
      </c>
      <c r="H2111" s="105">
        <v>13</v>
      </c>
      <c r="I2111" s="104" t="s">
        <v>258</v>
      </c>
      <c r="J2111" s="104"/>
      <c r="K2111" s="104" t="s">
        <v>83</v>
      </c>
      <c r="L2111" s="104" t="s">
        <v>299</v>
      </c>
      <c r="M2111" s="104" t="s">
        <v>276</v>
      </c>
      <c r="N2111" s="104"/>
      <c r="O2111" s="108" t="str">
        <f>A520</f>
        <v>12922</v>
      </c>
      <c r="P2111" s="111" t="s">
        <v>664</v>
      </c>
      <c r="Q2111" s="153" t="s">
        <v>549</v>
      </c>
      <c r="R2111" s="153" t="s">
        <v>550</v>
      </c>
      <c r="S2111" s="153">
        <v>4.1666666666666657E-2</v>
      </c>
      <c r="T2111" s="153" t="s">
        <v>549</v>
      </c>
      <c r="U2111" s="153" t="s">
        <v>550</v>
      </c>
      <c r="V2111" s="153">
        <f>IF(ISBLANK(T2111),"",Tabella2[[#This Row],[ACT STOP]]-Tabella2[[#This Row],[ACT START]])</f>
        <v>4.1666666666666741E-2</v>
      </c>
      <c r="W2111" s="104" t="s">
        <v>92</v>
      </c>
      <c r="X2111" s="104" t="s">
        <v>91</v>
      </c>
      <c r="Y2111" s="110"/>
      <c r="Z2111" s="106"/>
      <c r="AA2111" s="104"/>
      <c r="AB2111" s="107"/>
      <c r="AC2111" s="72">
        <v>1</v>
      </c>
      <c r="AH2111" s="70"/>
      <c r="AI2111" s="70"/>
      <c r="AJ2111">
        <v>0</v>
      </c>
      <c r="AL2111" s="70"/>
      <c r="BL2111" t="s">
        <v>4339</v>
      </c>
      <c r="BM2111" s="135" t="s">
        <v>549</v>
      </c>
      <c r="BN2111" s="136" t="s">
        <v>550</v>
      </c>
      <c r="BO2111" s="101"/>
      <c r="BR2111" s="109" t="str">
        <f t="shared" si="32"/>
        <v>SH-25-2100</v>
      </c>
      <c r="BS2111" s="109" t="s">
        <v>427</v>
      </c>
      <c r="BT2111" t="s">
        <v>92</v>
      </c>
      <c r="BU2111" t="s">
        <v>4340</v>
      </c>
    </row>
    <row r="2112" spans="1:73" hidden="1">
      <c r="A2112" s="103" t="s">
        <v>4341</v>
      </c>
      <c r="B2112" s="102">
        <v>45736</v>
      </c>
      <c r="C2112" s="104">
        <f>_xlfn.ISOWEEKNUM(Tabella2[[#This Row],[Date]])</f>
        <v>12</v>
      </c>
      <c r="D2112" s="104" t="s">
        <v>370</v>
      </c>
      <c r="E2112" s="104" t="s">
        <v>256</v>
      </c>
      <c r="F2112" s="104">
        <v>53</v>
      </c>
      <c r="G2112" s="104" t="s">
        <v>257</v>
      </c>
      <c r="H2112" s="105">
        <v>2</v>
      </c>
      <c r="I2112" s="104" t="s">
        <v>258</v>
      </c>
      <c r="J2112" s="104"/>
      <c r="K2112" s="104" t="s">
        <v>81</v>
      </c>
      <c r="L2112" s="104" t="s">
        <v>259</v>
      </c>
      <c r="M2112" s="104" t="s">
        <v>269</v>
      </c>
      <c r="N2112" s="104"/>
      <c r="O2112" s="106"/>
      <c r="P2112" s="111" t="s">
        <v>1966</v>
      </c>
      <c r="Q2112" s="153" t="s">
        <v>549</v>
      </c>
      <c r="R2112" s="153" t="s">
        <v>550</v>
      </c>
      <c r="S2112" s="153">
        <v>4.1666666666666657E-2</v>
      </c>
      <c r="T2112" s="153" t="s">
        <v>549</v>
      </c>
      <c r="U2112" s="153" t="s">
        <v>550</v>
      </c>
      <c r="V2112" s="153">
        <f>IF(ISBLANK(T2112),"",Tabella2[[#This Row],[ACT STOP]]-Tabella2[[#This Row],[ACT START]])</f>
        <v>4.1666666666666741E-2</v>
      </c>
      <c r="W2112" s="104" t="s">
        <v>92</v>
      </c>
      <c r="X2112" s="104" t="s">
        <v>91</v>
      </c>
      <c r="Y2112" s="110"/>
      <c r="Z2112" s="106"/>
      <c r="AA2112" s="104"/>
      <c r="AB2112" s="107"/>
      <c r="AC2112" s="72">
        <v>1</v>
      </c>
      <c r="AH2112" s="70"/>
      <c r="AI2112" s="70"/>
      <c r="AJ2112">
        <v>0</v>
      </c>
      <c r="AL2112" s="70"/>
      <c r="BM2112" s="135" t="s">
        <v>549</v>
      </c>
      <c r="BN2112" s="136" t="s">
        <v>550</v>
      </c>
      <c r="BO2112" s="101"/>
      <c r="BR2112" s="109" t="str">
        <f t="shared" si="32"/>
        <v>SH-25-2101</v>
      </c>
      <c r="BS2112" s="109" t="s">
        <v>368</v>
      </c>
      <c r="BT2112" t="s">
        <v>92</v>
      </c>
      <c r="BU2112" t="s">
        <v>4342</v>
      </c>
    </row>
    <row r="2113" spans="1:73" hidden="1">
      <c r="A2113" s="103" t="s">
        <v>4343</v>
      </c>
      <c r="B2113" s="102">
        <v>45736</v>
      </c>
      <c r="C2113" s="104">
        <f>_xlfn.ISOWEEKNUM(Tabella2[[#This Row],[Date]])</f>
        <v>12</v>
      </c>
      <c r="D2113" s="104" t="s">
        <v>455</v>
      </c>
      <c r="E2113" s="104" t="s">
        <v>284</v>
      </c>
      <c r="F2113" s="104">
        <v>37</v>
      </c>
      <c r="G2113" s="104" t="s">
        <v>257</v>
      </c>
      <c r="H2113" s="105">
        <v>1</v>
      </c>
      <c r="I2113" s="104"/>
      <c r="J2113" s="104" t="s">
        <v>258</v>
      </c>
      <c r="K2113" s="104" t="s">
        <v>79</v>
      </c>
      <c r="L2113" s="104" t="s">
        <v>299</v>
      </c>
      <c r="M2113" s="104" t="s">
        <v>386</v>
      </c>
      <c r="N2113" s="104"/>
      <c r="O2113" s="108" t="str">
        <f>A2114</f>
        <v>14516</v>
      </c>
      <c r="P2113" s="111" t="s">
        <v>2075</v>
      </c>
      <c r="Q2113" s="153" t="s">
        <v>576</v>
      </c>
      <c r="R2113" s="153" t="s">
        <v>519</v>
      </c>
      <c r="S2113" s="153">
        <v>4.1666666666666657E-2</v>
      </c>
      <c r="T2113" s="153">
        <v>0.60416666666666663</v>
      </c>
      <c r="U2113" s="153">
        <v>0.64583333333333337</v>
      </c>
      <c r="V2113" s="153">
        <f>IF(ISBLANK(T2113),"",Tabella2[[#This Row],[ACT STOP]]-Tabella2[[#This Row],[ACT START]])</f>
        <v>4.1666666666666741E-2</v>
      </c>
      <c r="W2113" s="104" t="s">
        <v>92</v>
      </c>
      <c r="X2113" s="104" t="s">
        <v>91</v>
      </c>
      <c r="Y2113" s="110"/>
      <c r="Z2113" s="106"/>
      <c r="AA2113" s="104"/>
      <c r="AB2113" s="107"/>
      <c r="AC2113" s="72">
        <v>1</v>
      </c>
      <c r="AH2113" s="70"/>
      <c r="AI2113" s="70"/>
      <c r="AJ2113">
        <v>0</v>
      </c>
      <c r="AL2113" s="70"/>
      <c r="BM2113" s="135">
        <v>0.60416666666666663</v>
      </c>
      <c r="BN2113" s="136">
        <v>0.64583333333333337</v>
      </c>
      <c r="BO2113" s="101"/>
      <c r="BR2113" s="109" t="str">
        <f t="shared" si="32"/>
        <v>SH-25-2102</v>
      </c>
      <c r="BS2113" s="109" t="s">
        <v>332</v>
      </c>
      <c r="BT2113" t="s">
        <v>92</v>
      </c>
      <c r="BU2113" t="s">
        <v>4344</v>
      </c>
    </row>
    <row r="2114" spans="1:73" hidden="1">
      <c r="A2114" s="103" t="s">
        <v>4345</v>
      </c>
      <c r="B2114" s="102">
        <v>45736</v>
      </c>
      <c r="C2114" s="104">
        <f>_xlfn.ISOWEEKNUM(Tabella2[[#This Row],[Date]])</f>
        <v>12</v>
      </c>
      <c r="D2114" s="104" t="s">
        <v>455</v>
      </c>
      <c r="E2114" s="104" t="s">
        <v>284</v>
      </c>
      <c r="F2114" s="104">
        <v>38</v>
      </c>
      <c r="G2114" s="104" t="s">
        <v>257</v>
      </c>
      <c r="H2114" s="105">
        <v>5</v>
      </c>
      <c r="I2114" s="104"/>
      <c r="J2114" s="104" t="s">
        <v>258</v>
      </c>
      <c r="K2114" s="104" t="s">
        <v>78</v>
      </c>
      <c r="L2114" s="104" t="s">
        <v>299</v>
      </c>
      <c r="M2114" s="104" t="s">
        <v>386</v>
      </c>
      <c r="N2114" s="104"/>
      <c r="O2114" s="108" t="str">
        <f>A2113</f>
        <v>14515</v>
      </c>
      <c r="P2114" s="111" t="s">
        <v>2075</v>
      </c>
      <c r="Q2114" s="153" t="s">
        <v>576</v>
      </c>
      <c r="R2114" s="153" t="s">
        <v>519</v>
      </c>
      <c r="S2114" s="153">
        <v>4.1666666666666657E-2</v>
      </c>
      <c r="T2114" s="153">
        <v>0.60416666666666663</v>
      </c>
      <c r="U2114" s="153">
        <v>0.64583333333333337</v>
      </c>
      <c r="V2114" s="153">
        <f>IF(ISBLANK(T2114),"",Tabella2[[#This Row],[ACT STOP]]-Tabella2[[#This Row],[ACT START]])</f>
        <v>4.1666666666666741E-2</v>
      </c>
      <c r="W2114" s="104" t="s">
        <v>92</v>
      </c>
      <c r="X2114" s="104" t="s">
        <v>91</v>
      </c>
      <c r="Y2114" s="110"/>
      <c r="Z2114" s="106"/>
      <c r="AA2114" s="104"/>
      <c r="AB2114" s="107"/>
      <c r="AC2114" s="72">
        <v>1</v>
      </c>
      <c r="AH2114" s="70"/>
      <c r="AI2114" s="70"/>
      <c r="AJ2114">
        <v>0</v>
      </c>
      <c r="AL2114" s="70"/>
      <c r="BM2114" s="135">
        <v>0.60416666666666663</v>
      </c>
      <c r="BN2114" s="136">
        <v>0.64583333333333337</v>
      </c>
      <c r="BO2114" s="101"/>
      <c r="BR2114" s="109" t="str">
        <f t="shared" si="32"/>
        <v>SH-25-2103</v>
      </c>
      <c r="BS2114" s="109" t="s">
        <v>416</v>
      </c>
      <c r="BT2114" t="s">
        <v>92</v>
      </c>
      <c r="BU2114" t="s">
        <v>4346</v>
      </c>
    </row>
    <row r="2115" spans="1:73" hidden="1">
      <c r="A2115" s="103" t="s">
        <v>4347</v>
      </c>
      <c r="B2115" s="102">
        <v>45736</v>
      </c>
      <c r="C2115" s="104">
        <f>_xlfn.ISOWEEKNUM(Tabella2[[#This Row],[Date]])</f>
        <v>12</v>
      </c>
      <c r="D2115" s="104" t="s">
        <v>275</v>
      </c>
      <c r="E2115" s="104" t="s">
        <v>256</v>
      </c>
      <c r="F2115" s="104">
        <v>60</v>
      </c>
      <c r="G2115" s="104" t="s">
        <v>284</v>
      </c>
      <c r="H2115" s="105">
        <v>9</v>
      </c>
      <c r="I2115" s="104" t="s">
        <v>258</v>
      </c>
      <c r="J2115" s="104"/>
      <c r="K2115" s="104" t="s">
        <v>83</v>
      </c>
      <c r="L2115" s="104" t="s">
        <v>299</v>
      </c>
      <c r="M2115" s="104" t="s">
        <v>276</v>
      </c>
      <c r="N2115" s="104"/>
      <c r="O2115" s="108" t="str">
        <f>A521</f>
        <v>12923</v>
      </c>
      <c r="P2115" s="111" t="s">
        <v>664</v>
      </c>
      <c r="Q2115" s="153" t="s">
        <v>576</v>
      </c>
      <c r="R2115" s="153" t="s">
        <v>519</v>
      </c>
      <c r="S2115" s="153">
        <v>4.1666666666666657E-2</v>
      </c>
      <c r="T2115" s="153">
        <v>0.60416666666666663</v>
      </c>
      <c r="U2115" s="153">
        <v>0.64583333333333337</v>
      </c>
      <c r="V2115" s="153">
        <f>IF(ISBLANK(T2115),"",Tabella2[[#This Row],[ACT STOP]]-Tabella2[[#This Row],[ACT START]])</f>
        <v>4.1666666666666741E-2</v>
      </c>
      <c r="W2115" s="104" t="s">
        <v>92</v>
      </c>
      <c r="X2115" s="104" t="s">
        <v>91</v>
      </c>
      <c r="Y2115" s="110"/>
      <c r="Z2115" s="106"/>
      <c r="AA2115" s="104"/>
      <c r="AB2115" s="107"/>
      <c r="AC2115" s="72">
        <v>1</v>
      </c>
      <c r="AH2115" s="70"/>
      <c r="AI2115" s="70"/>
      <c r="AJ2115">
        <v>0</v>
      </c>
      <c r="AL2115" s="70"/>
      <c r="BM2115" s="135">
        <v>0.60416666666666663</v>
      </c>
      <c r="BN2115" s="136">
        <v>0.64583333333333337</v>
      </c>
      <c r="BO2115" s="101"/>
      <c r="BR2115" s="109" t="str">
        <f t="shared" si="32"/>
        <v>SH-25-2104</v>
      </c>
      <c r="BS2115" s="109" t="s">
        <v>339</v>
      </c>
      <c r="BT2115" t="s">
        <v>92</v>
      </c>
      <c r="BU2115" t="s">
        <v>4348</v>
      </c>
    </row>
    <row r="2116" spans="1:73" hidden="1">
      <c r="A2116" s="103" t="s">
        <v>4349</v>
      </c>
      <c r="B2116" s="102">
        <v>45736</v>
      </c>
      <c r="C2116" s="104">
        <f>_xlfn.ISOWEEKNUM(Tabella2[[#This Row],[Date]])</f>
        <v>12</v>
      </c>
      <c r="D2116" s="104" t="s">
        <v>421</v>
      </c>
      <c r="E2116" s="104" t="s">
        <v>327</v>
      </c>
      <c r="F2116" s="104">
        <v>72</v>
      </c>
      <c r="G2116" s="104" t="s">
        <v>257</v>
      </c>
      <c r="H2116" s="105">
        <v>9</v>
      </c>
      <c r="I2116" s="104" t="s">
        <v>258</v>
      </c>
      <c r="J2116" s="104"/>
      <c r="K2116" s="104" t="s">
        <v>79</v>
      </c>
      <c r="L2116" s="104" t="s">
        <v>299</v>
      </c>
      <c r="M2116" s="104" t="s">
        <v>276</v>
      </c>
      <c r="N2116" s="104"/>
      <c r="O2116" s="108" t="str">
        <f>A522</f>
        <v>12924</v>
      </c>
      <c r="P2116" s="111" t="s">
        <v>4350</v>
      </c>
      <c r="Q2116" s="153" t="s">
        <v>580</v>
      </c>
      <c r="R2116" s="153">
        <v>0.6875</v>
      </c>
      <c r="S2116" s="153">
        <v>2.0833333333333329E-2</v>
      </c>
      <c r="T2116" s="153">
        <v>0.66666666666666663</v>
      </c>
      <c r="U2116" s="153">
        <v>0.6875</v>
      </c>
      <c r="V2116" s="153">
        <f>IF(ISBLANK(T2116),"",Tabella2[[#This Row],[ACT STOP]]-Tabella2[[#This Row],[ACT START]])</f>
        <v>2.083333333333337E-2</v>
      </c>
      <c r="W2116" s="104" t="s">
        <v>92</v>
      </c>
      <c r="X2116" s="104" t="s">
        <v>91</v>
      </c>
      <c r="Y2116" s="110"/>
      <c r="Z2116" s="106"/>
      <c r="AA2116" s="104"/>
      <c r="AB2116" s="107"/>
      <c r="AC2116" s="72">
        <v>1</v>
      </c>
      <c r="AH2116" s="70"/>
      <c r="AI2116" s="70"/>
      <c r="AJ2116">
        <v>0</v>
      </c>
      <c r="AL2116" s="70"/>
      <c r="BM2116" s="135">
        <v>0.66666666666666663</v>
      </c>
      <c r="BN2116" s="136">
        <v>0.6875</v>
      </c>
      <c r="BO2116" s="101"/>
      <c r="BR2116" s="109" t="str">
        <f t="shared" si="32"/>
        <v>SH-25-2105</v>
      </c>
      <c r="BS2116" s="109" t="s">
        <v>318</v>
      </c>
      <c r="BT2116" t="s">
        <v>92</v>
      </c>
      <c r="BU2116" t="s">
        <v>4351</v>
      </c>
    </row>
    <row r="2117" spans="1:73" hidden="1">
      <c r="A2117" s="103" t="s">
        <v>4352</v>
      </c>
      <c r="B2117" s="102">
        <v>45736</v>
      </c>
      <c r="C2117" s="104">
        <f>_xlfn.ISOWEEKNUM(Tabella2[[#This Row],[Date]])</f>
        <v>12</v>
      </c>
      <c r="D2117" s="104" t="s">
        <v>421</v>
      </c>
      <c r="E2117" s="104" t="s">
        <v>327</v>
      </c>
      <c r="F2117" s="104">
        <v>70</v>
      </c>
      <c r="G2117" s="104" t="s">
        <v>257</v>
      </c>
      <c r="H2117" s="105">
        <v>17</v>
      </c>
      <c r="I2117" s="104" t="s">
        <v>258</v>
      </c>
      <c r="J2117" s="104"/>
      <c r="K2117" s="104" t="s">
        <v>79</v>
      </c>
      <c r="L2117" s="104" t="s">
        <v>299</v>
      </c>
      <c r="M2117" s="104" t="s">
        <v>276</v>
      </c>
      <c r="N2117" s="104"/>
      <c r="O2117" s="108" t="str">
        <f>A523</f>
        <v>12925</v>
      </c>
      <c r="P2117" s="111" t="s">
        <v>4350</v>
      </c>
      <c r="Q2117" s="153" t="s">
        <v>899</v>
      </c>
      <c r="R2117" s="153">
        <v>0.71180555555555558</v>
      </c>
      <c r="S2117" s="153">
        <v>2.0833333333333329E-2</v>
      </c>
      <c r="T2117" s="153">
        <v>0.69097222222222221</v>
      </c>
      <c r="U2117" s="153">
        <v>0.71180555555555558</v>
      </c>
      <c r="V2117" s="153">
        <f>IF(ISBLANK(T2117),"",Tabella2[[#This Row],[ACT STOP]]-Tabella2[[#This Row],[ACT START]])</f>
        <v>2.083333333333337E-2</v>
      </c>
      <c r="W2117" s="104" t="s">
        <v>92</v>
      </c>
      <c r="X2117" s="104" t="s">
        <v>91</v>
      </c>
      <c r="Y2117" s="110"/>
      <c r="Z2117" s="106"/>
      <c r="AA2117" s="104"/>
      <c r="AB2117" s="107"/>
      <c r="AC2117" s="72">
        <v>1</v>
      </c>
      <c r="AH2117" s="70"/>
      <c r="AI2117" s="70"/>
      <c r="AJ2117">
        <v>0</v>
      </c>
      <c r="AL2117" s="70"/>
      <c r="BM2117" s="135">
        <v>0.69097222222222221</v>
      </c>
      <c r="BN2117" s="136">
        <v>0.71180555555555558</v>
      </c>
      <c r="BO2117" s="101"/>
      <c r="BR2117" s="109" t="str">
        <f t="shared" si="32"/>
        <v>SH-25-2106</v>
      </c>
      <c r="BS2117" s="109" t="s">
        <v>393</v>
      </c>
      <c r="BT2117" t="s">
        <v>92</v>
      </c>
      <c r="BU2117" t="s">
        <v>4353</v>
      </c>
    </row>
    <row r="2118" spans="1:73" hidden="1">
      <c r="A2118" s="103" t="s">
        <v>4354</v>
      </c>
      <c r="B2118" s="102">
        <v>45736</v>
      </c>
      <c r="C2118" s="104">
        <f>_xlfn.ISOWEEKNUM(Tabella2[[#This Row],[Date]])</f>
        <v>12</v>
      </c>
      <c r="D2118" s="104" t="s">
        <v>195</v>
      </c>
      <c r="E2118" s="104" t="s">
        <v>327</v>
      </c>
      <c r="F2118" s="104">
        <v>75</v>
      </c>
      <c r="G2118" s="104" t="s">
        <v>257</v>
      </c>
      <c r="H2118" s="105">
        <v>15</v>
      </c>
      <c r="I2118" s="104"/>
      <c r="J2118" s="104" t="s">
        <v>258</v>
      </c>
      <c r="K2118" s="104" t="s">
        <v>81</v>
      </c>
      <c r="L2118" s="104" t="s">
        <v>259</v>
      </c>
      <c r="M2118" s="104" t="s">
        <v>276</v>
      </c>
      <c r="N2118" s="104"/>
      <c r="O2118" s="106"/>
      <c r="P2118" s="111" t="s">
        <v>2716</v>
      </c>
      <c r="Q2118" s="153">
        <v>0.60416666666666663</v>
      </c>
      <c r="R2118" s="153">
        <v>0.64583333333333337</v>
      </c>
      <c r="S2118" s="153">
        <v>4.1666666666666657E-2</v>
      </c>
      <c r="T2118" s="153">
        <v>0.61111111111111116</v>
      </c>
      <c r="U2118" s="153">
        <v>0.65277777777777779</v>
      </c>
      <c r="V2118" s="153">
        <f>IF(ISBLANK(T2118),"",Tabella2[[#This Row],[ACT STOP]]-Tabella2[[#This Row],[ACT START]])</f>
        <v>4.166666666666663E-2</v>
      </c>
      <c r="W2118" s="104" t="s">
        <v>92</v>
      </c>
      <c r="X2118" s="104" t="s">
        <v>91</v>
      </c>
      <c r="Y2118" s="110"/>
      <c r="Z2118" s="106"/>
      <c r="AA2118" s="104"/>
      <c r="AB2118" s="107"/>
      <c r="AC2118" s="72">
        <v>1</v>
      </c>
      <c r="AH2118" s="70"/>
      <c r="AI2118" s="70"/>
      <c r="AJ2118">
        <v>0</v>
      </c>
      <c r="AL2118" s="70"/>
      <c r="BM2118" s="135">
        <v>0.61111111111111116</v>
      </c>
      <c r="BN2118" s="136">
        <v>0.65277777777777779</v>
      </c>
      <c r="BO2118" s="101"/>
      <c r="BR2118" s="109" t="str">
        <f t="shared" si="32"/>
        <v>SH-25-2107</v>
      </c>
      <c r="BS2118" s="109" t="s">
        <v>1028</v>
      </c>
      <c r="BT2118" t="s">
        <v>92</v>
      </c>
      <c r="BU2118" t="s">
        <v>4355</v>
      </c>
    </row>
    <row r="2119" spans="1:73" hidden="1">
      <c r="A2119" s="103" t="s">
        <v>4356</v>
      </c>
      <c r="B2119" s="102">
        <v>45737</v>
      </c>
      <c r="C2119" s="104">
        <f>_xlfn.ISOWEEKNUM(Tabella2[[#This Row],[Date]])</f>
        <v>12</v>
      </c>
      <c r="D2119" s="104" t="s">
        <v>370</v>
      </c>
      <c r="E2119" s="104" t="s">
        <v>256</v>
      </c>
      <c r="F2119" s="104">
        <v>52</v>
      </c>
      <c r="G2119" s="104" t="s">
        <v>284</v>
      </c>
      <c r="H2119" s="105">
        <v>9</v>
      </c>
      <c r="I2119" s="104" t="s">
        <v>258</v>
      </c>
      <c r="J2119" s="104"/>
      <c r="K2119" s="104" t="s">
        <v>83</v>
      </c>
      <c r="L2119" s="104" t="s">
        <v>299</v>
      </c>
      <c r="M2119" s="104" t="s">
        <v>276</v>
      </c>
      <c r="N2119" s="104"/>
      <c r="O2119" s="108" t="str">
        <f>A528</f>
        <v>12930</v>
      </c>
      <c r="P2119" s="111" t="s">
        <v>733</v>
      </c>
      <c r="Q2119" s="153" t="s">
        <v>285</v>
      </c>
      <c r="R2119" s="153" t="s">
        <v>286</v>
      </c>
      <c r="S2119" s="153">
        <v>4.1666666666666657E-2</v>
      </c>
      <c r="T2119" s="153">
        <v>0.29166666666666669</v>
      </c>
      <c r="U2119" s="153">
        <v>0.33333333333333331</v>
      </c>
      <c r="V2119" s="153">
        <f>IF(ISBLANK(T2119),"",Tabella2[[#This Row],[ACT STOP]]-Tabella2[[#This Row],[ACT START]])</f>
        <v>4.166666666666663E-2</v>
      </c>
      <c r="W2119" s="104" t="s">
        <v>92</v>
      </c>
      <c r="X2119" s="104" t="s">
        <v>91</v>
      </c>
      <c r="Y2119" s="110"/>
      <c r="Z2119" s="106"/>
      <c r="AA2119" s="104"/>
      <c r="AB2119" s="107"/>
      <c r="AC2119" s="72">
        <v>1</v>
      </c>
      <c r="AH2119" s="70"/>
      <c r="AI2119" s="70"/>
      <c r="AJ2119">
        <v>0</v>
      </c>
      <c r="AL2119" s="70"/>
      <c r="BM2119" s="135">
        <v>0.29166666666666669</v>
      </c>
      <c r="BN2119" s="136">
        <v>0.33333333333333331</v>
      </c>
      <c r="BO2119" s="101"/>
      <c r="BR2119" s="109" t="str">
        <f t="shared" si="32"/>
        <v>SH-25-2108</v>
      </c>
      <c r="BS2119" s="109" t="s">
        <v>339</v>
      </c>
      <c r="BT2119" t="s">
        <v>92</v>
      </c>
      <c r="BU2119" t="s">
        <v>4357</v>
      </c>
    </row>
    <row r="2120" spans="1:73" hidden="1">
      <c r="A2120" s="103" t="s">
        <v>4358</v>
      </c>
      <c r="B2120" s="102">
        <v>45737</v>
      </c>
      <c r="C2120" s="104">
        <f>_xlfn.ISOWEEKNUM(Tabella2[[#This Row],[Date]])</f>
        <v>12</v>
      </c>
      <c r="D2120" s="104" t="s">
        <v>341</v>
      </c>
      <c r="E2120" s="104" t="s">
        <v>284</v>
      </c>
      <c r="F2120" s="104">
        <v>43</v>
      </c>
      <c r="G2120" s="104" t="s">
        <v>284</v>
      </c>
      <c r="H2120" s="105">
        <v>23</v>
      </c>
      <c r="I2120" s="104"/>
      <c r="J2120" s="104" t="s">
        <v>258</v>
      </c>
      <c r="K2120" s="104" t="s">
        <v>81</v>
      </c>
      <c r="L2120" s="104" t="s">
        <v>259</v>
      </c>
      <c r="M2120" s="104" t="s">
        <v>269</v>
      </c>
      <c r="N2120" s="104"/>
      <c r="O2120" s="106"/>
      <c r="P2120" s="111" t="s">
        <v>1814</v>
      </c>
      <c r="Q2120" s="153" t="s">
        <v>285</v>
      </c>
      <c r="R2120" s="153" t="s">
        <v>286</v>
      </c>
      <c r="S2120" s="153">
        <v>4.1666666666666657E-2</v>
      </c>
      <c r="T2120" s="153">
        <v>0.29166666666666669</v>
      </c>
      <c r="U2120" s="153">
        <v>0.33333333333333331</v>
      </c>
      <c r="V2120" s="153">
        <f>IF(ISBLANK(T2120),"",Tabella2[[#This Row],[ACT STOP]]-Tabella2[[#This Row],[ACT START]])</f>
        <v>4.166666666666663E-2</v>
      </c>
      <c r="W2120" s="104" t="s">
        <v>92</v>
      </c>
      <c r="X2120" s="104" t="s">
        <v>91</v>
      </c>
      <c r="Y2120" s="110"/>
      <c r="Z2120" s="106"/>
      <c r="AA2120" s="104"/>
      <c r="AB2120" s="107"/>
      <c r="AC2120" s="72">
        <v>1</v>
      </c>
      <c r="AH2120" s="70"/>
      <c r="AI2120" s="70"/>
      <c r="AJ2120">
        <v>0</v>
      </c>
      <c r="AL2120" s="70"/>
      <c r="BM2120" s="135">
        <v>0.29166666666666669</v>
      </c>
      <c r="BN2120" s="136">
        <v>0.33333333333333331</v>
      </c>
      <c r="BO2120" s="101"/>
      <c r="BR2120" s="109" t="str">
        <f t="shared" si="32"/>
        <v>SH-25-2109</v>
      </c>
      <c r="BS2120" s="109" t="s">
        <v>358</v>
      </c>
      <c r="BT2120" t="s">
        <v>92</v>
      </c>
      <c r="BU2120" t="s">
        <v>4359</v>
      </c>
    </row>
    <row r="2121" spans="1:73" hidden="1">
      <c r="A2121" s="103" t="s">
        <v>4360</v>
      </c>
      <c r="B2121" s="102">
        <v>45737</v>
      </c>
      <c r="C2121" s="104">
        <f>_xlfn.ISOWEEKNUM(Tabella2[[#This Row],[Date]])</f>
        <v>12</v>
      </c>
      <c r="D2121" s="104" t="s">
        <v>348</v>
      </c>
      <c r="E2121" s="104" t="s">
        <v>284</v>
      </c>
      <c r="F2121" s="104">
        <v>57</v>
      </c>
      <c r="G2121" s="104" t="s">
        <v>257</v>
      </c>
      <c r="H2121" s="105">
        <v>1</v>
      </c>
      <c r="I2121" s="104"/>
      <c r="J2121" s="104" t="s">
        <v>258</v>
      </c>
      <c r="K2121" s="104" t="s">
        <v>77</v>
      </c>
      <c r="L2121" s="104" t="s">
        <v>259</v>
      </c>
      <c r="M2121" s="104" t="s">
        <v>328</v>
      </c>
      <c r="N2121" s="104"/>
      <c r="O2121" s="106"/>
      <c r="P2121" s="111" t="s">
        <v>3689</v>
      </c>
      <c r="Q2121" s="153" t="s">
        <v>285</v>
      </c>
      <c r="R2121" s="153" t="s">
        <v>286</v>
      </c>
      <c r="S2121" s="153">
        <v>4.1666666666666657E-2</v>
      </c>
      <c r="T2121" s="153">
        <v>0.29166666666666669</v>
      </c>
      <c r="U2121" s="153">
        <v>0.33333333333333331</v>
      </c>
      <c r="V2121" s="153">
        <f>IF(ISBLANK(T2121),"",Tabella2[[#This Row],[ACT STOP]]-Tabella2[[#This Row],[ACT START]])</f>
        <v>4.166666666666663E-2</v>
      </c>
      <c r="W2121" s="104" t="s">
        <v>92</v>
      </c>
      <c r="X2121" s="104" t="s">
        <v>91</v>
      </c>
      <c r="Y2121" s="110"/>
      <c r="Z2121" s="106"/>
      <c r="AA2121" s="104"/>
      <c r="AB2121" s="107"/>
      <c r="AC2121" s="72">
        <v>1</v>
      </c>
      <c r="AH2121" s="70"/>
      <c r="AI2121" s="70"/>
      <c r="AJ2121">
        <v>0</v>
      </c>
      <c r="AL2121" s="70"/>
      <c r="BM2121" s="135">
        <v>0.29166666666666669</v>
      </c>
      <c r="BN2121" s="136">
        <v>0.33333333333333331</v>
      </c>
      <c r="BO2121" s="101"/>
      <c r="BR2121" s="109" t="str">
        <f t="shared" si="32"/>
        <v>SH-25-2110</v>
      </c>
      <c r="BS2121" s="109" t="s">
        <v>332</v>
      </c>
      <c r="BT2121" t="s">
        <v>92</v>
      </c>
      <c r="BU2121" t="s">
        <v>4361</v>
      </c>
    </row>
    <row r="2122" spans="1:73" ht="31.5" hidden="1" customHeight="1">
      <c r="A2122" s="103" t="s">
        <v>4362</v>
      </c>
      <c r="B2122" s="102">
        <v>45737</v>
      </c>
      <c r="C2122" s="104">
        <f>_xlfn.ISOWEEKNUM(Tabella2[[#This Row],[Date]])</f>
        <v>12</v>
      </c>
      <c r="D2122" s="104" t="s">
        <v>509</v>
      </c>
      <c r="E2122" s="104" t="s">
        <v>284</v>
      </c>
      <c r="F2122" s="104">
        <v>71</v>
      </c>
      <c r="G2122" s="104" t="s">
        <v>257</v>
      </c>
      <c r="H2122" s="105">
        <v>32</v>
      </c>
      <c r="I2122" s="104"/>
      <c r="J2122" s="104" t="s">
        <v>258</v>
      </c>
      <c r="K2122" s="104" t="s">
        <v>81</v>
      </c>
      <c r="L2122" s="104" t="s">
        <v>259</v>
      </c>
      <c r="M2122" s="104" t="s">
        <v>276</v>
      </c>
      <c r="N2122" s="104"/>
      <c r="O2122" s="106"/>
      <c r="P2122" s="111" t="s">
        <v>462</v>
      </c>
      <c r="Q2122" s="153" t="s">
        <v>525</v>
      </c>
      <c r="R2122" s="153" t="s">
        <v>262</v>
      </c>
      <c r="S2122" s="153">
        <v>4.1666666666666657E-2</v>
      </c>
      <c r="T2122" s="153">
        <v>0.35416666666666669</v>
      </c>
      <c r="U2122" s="153">
        <v>0.39583333333333331</v>
      </c>
      <c r="V2122" s="153">
        <f>IF(ISBLANK(T2122),"",Tabella2[[#This Row],[ACT STOP]]-Tabella2[[#This Row],[ACT START]])</f>
        <v>4.166666666666663E-2</v>
      </c>
      <c r="W2122" s="104" t="s">
        <v>92</v>
      </c>
      <c r="X2122" s="104" t="s">
        <v>91</v>
      </c>
      <c r="Y2122" s="110" t="s">
        <v>4363</v>
      </c>
      <c r="Z2122" s="106"/>
      <c r="AA2122" s="104"/>
      <c r="AB2122" s="107"/>
      <c r="AC2122" s="72">
        <v>1</v>
      </c>
      <c r="AH2122" s="70"/>
      <c r="AI2122" s="70"/>
      <c r="AJ2122">
        <v>0</v>
      </c>
      <c r="AL2122" s="70"/>
      <c r="BM2122" s="135">
        <v>0.35416666666666669</v>
      </c>
      <c r="BN2122" s="136">
        <v>0.39583333333333331</v>
      </c>
      <c r="BO2122" s="101"/>
      <c r="BR2122" s="109" t="str">
        <f t="shared" si="32"/>
        <v>SH-25-2111</v>
      </c>
      <c r="BS2122" s="109" t="s">
        <v>356</v>
      </c>
      <c r="BT2122" t="s">
        <v>92</v>
      </c>
      <c r="BU2122" t="s">
        <v>4364</v>
      </c>
    </row>
    <row r="2123" spans="1:73" hidden="1">
      <c r="A2123" s="103" t="s">
        <v>4365</v>
      </c>
      <c r="B2123" s="102">
        <v>45737</v>
      </c>
      <c r="C2123" s="104">
        <f>_xlfn.ISOWEEKNUM(Tabella2[[#This Row],[Date]])</f>
        <v>12</v>
      </c>
      <c r="D2123" s="104" t="s">
        <v>341</v>
      </c>
      <c r="E2123" s="104" t="s">
        <v>284</v>
      </c>
      <c r="F2123" s="104">
        <v>44</v>
      </c>
      <c r="G2123" s="104" t="s">
        <v>257</v>
      </c>
      <c r="H2123" s="105">
        <v>2</v>
      </c>
      <c r="I2123" s="104"/>
      <c r="J2123" s="104" t="s">
        <v>258</v>
      </c>
      <c r="K2123" s="104" t="s">
        <v>75</v>
      </c>
      <c r="L2123" s="104" t="s">
        <v>259</v>
      </c>
      <c r="M2123" s="104" t="s">
        <v>269</v>
      </c>
      <c r="N2123" s="104"/>
      <c r="O2123" s="106"/>
      <c r="P2123" s="111" t="s">
        <v>1814</v>
      </c>
      <c r="Q2123" s="153" t="s">
        <v>525</v>
      </c>
      <c r="R2123" s="153" t="s">
        <v>262</v>
      </c>
      <c r="S2123" s="153">
        <v>4.1666666666666657E-2</v>
      </c>
      <c r="T2123" s="153">
        <v>0.35416666666666669</v>
      </c>
      <c r="U2123" s="153">
        <v>0.39583333333333331</v>
      </c>
      <c r="V2123" s="153">
        <f>IF(ISBLANK(T2123),"",Tabella2[[#This Row],[ACT STOP]]-Tabella2[[#This Row],[ACT START]])</f>
        <v>4.166666666666663E-2</v>
      </c>
      <c r="W2123" s="104" t="s">
        <v>92</v>
      </c>
      <c r="X2123" s="104" t="s">
        <v>91</v>
      </c>
      <c r="Y2123" s="110"/>
      <c r="Z2123" s="106"/>
      <c r="AA2123" s="104"/>
      <c r="AB2123" s="107"/>
      <c r="AC2123" s="72">
        <v>1</v>
      </c>
      <c r="AH2123" s="70"/>
      <c r="AI2123" s="70"/>
      <c r="AJ2123">
        <v>0</v>
      </c>
      <c r="AL2123" s="70"/>
      <c r="BM2123" s="135">
        <v>0.35416666666666669</v>
      </c>
      <c r="BN2123" s="136">
        <v>0.39583333333333331</v>
      </c>
      <c r="BO2123" s="101"/>
      <c r="BR2123" s="109" t="str">
        <f t="shared" si="32"/>
        <v>SH-25-2112</v>
      </c>
      <c r="BS2123" s="109" t="s">
        <v>368</v>
      </c>
      <c r="BT2123" t="s">
        <v>92</v>
      </c>
      <c r="BU2123" t="s">
        <v>4366</v>
      </c>
    </row>
    <row r="2124" spans="1:73" hidden="1">
      <c r="A2124" s="103" t="s">
        <v>4367</v>
      </c>
      <c r="B2124" s="102">
        <v>45737</v>
      </c>
      <c r="C2124" s="104">
        <f>_xlfn.ISOWEEKNUM(Tabella2[[#This Row],[Date]])</f>
        <v>12</v>
      </c>
      <c r="D2124" s="104" t="s">
        <v>455</v>
      </c>
      <c r="E2124" s="104" t="s">
        <v>284</v>
      </c>
      <c r="F2124" s="104">
        <v>38</v>
      </c>
      <c r="G2124" s="104" t="s">
        <v>257</v>
      </c>
      <c r="H2124" s="105">
        <v>9</v>
      </c>
      <c r="I2124" s="104"/>
      <c r="J2124" s="104" t="s">
        <v>258</v>
      </c>
      <c r="K2124" s="104" t="s">
        <v>79</v>
      </c>
      <c r="L2124" s="104" t="s">
        <v>299</v>
      </c>
      <c r="M2124" s="104" t="s">
        <v>386</v>
      </c>
      <c r="N2124" s="104"/>
      <c r="O2124" s="108" t="str">
        <f>A2125</f>
        <v>14527</v>
      </c>
      <c r="P2124" s="111" t="s">
        <v>565</v>
      </c>
      <c r="Q2124" s="153" t="s">
        <v>4368</v>
      </c>
      <c r="R2124" s="153" t="s">
        <v>4369</v>
      </c>
      <c r="S2124" s="153">
        <v>4.1666666666666657E-2</v>
      </c>
      <c r="T2124" s="153" t="s">
        <v>4368</v>
      </c>
      <c r="U2124" s="153" t="s">
        <v>4369</v>
      </c>
      <c r="V2124" s="153">
        <f>IF(ISBLANK(T2124),"",Tabella2[[#This Row],[ACT STOP]]-Tabella2[[#This Row],[ACT START]])</f>
        <v>4.1666666666666685E-2</v>
      </c>
      <c r="W2124" s="104" t="s">
        <v>92</v>
      </c>
      <c r="X2124" s="104" t="s">
        <v>91</v>
      </c>
      <c r="Y2124" s="110"/>
      <c r="Z2124" s="106"/>
      <c r="AA2124" s="104"/>
      <c r="AB2124" s="107"/>
      <c r="AC2124" s="72">
        <v>1</v>
      </c>
      <c r="AH2124" s="70"/>
      <c r="AI2124" s="70"/>
      <c r="AJ2124">
        <v>0</v>
      </c>
      <c r="AL2124" s="70"/>
      <c r="BM2124" s="135" t="s">
        <v>4368</v>
      </c>
      <c r="BN2124" s="136" t="s">
        <v>4369</v>
      </c>
      <c r="BO2124" s="101"/>
      <c r="BR2124" s="109" t="str">
        <f t="shared" si="32"/>
        <v>SH-25-2113</v>
      </c>
      <c r="BS2124" s="109" t="s">
        <v>318</v>
      </c>
      <c r="BT2124" t="s">
        <v>92</v>
      </c>
      <c r="BU2124" t="s">
        <v>4370</v>
      </c>
    </row>
    <row r="2125" spans="1:73" hidden="1">
      <c r="A2125" s="103" t="s">
        <v>4371</v>
      </c>
      <c r="B2125" s="102">
        <v>45737</v>
      </c>
      <c r="C2125" s="104">
        <f>_xlfn.ISOWEEKNUM(Tabella2[[#This Row],[Date]])</f>
        <v>12</v>
      </c>
      <c r="D2125" s="104" t="s">
        <v>455</v>
      </c>
      <c r="E2125" s="104" t="s">
        <v>284</v>
      </c>
      <c r="F2125" s="104">
        <v>37</v>
      </c>
      <c r="G2125" s="104" t="s">
        <v>257</v>
      </c>
      <c r="H2125" s="105">
        <v>13</v>
      </c>
      <c r="I2125" s="104"/>
      <c r="J2125" s="104" t="s">
        <v>258</v>
      </c>
      <c r="K2125" s="104" t="s">
        <v>78</v>
      </c>
      <c r="L2125" s="104" t="s">
        <v>299</v>
      </c>
      <c r="M2125" s="104" t="s">
        <v>386</v>
      </c>
      <c r="N2125" s="104"/>
      <c r="O2125" s="108" t="str">
        <f>A2124</f>
        <v>14526</v>
      </c>
      <c r="P2125" s="111" t="s">
        <v>565</v>
      </c>
      <c r="Q2125" s="153">
        <v>0.36458333333333331</v>
      </c>
      <c r="R2125" s="153">
        <v>0.40625</v>
      </c>
      <c r="S2125" s="153">
        <v>4.1666666666666657E-2</v>
      </c>
      <c r="T2125" s="153">
        <v>0.36458333333333331</v>
      </c>
      <c r="U2125" s="153">
        <v>0.40625</v>
      </c>
      <c r="V2125" s="153">
        <f>IF(ISBLANK(T2125),"",Tabella2[[#This Row],[ACT STOP]]-Tabella2[[#This Row],[ACT START]])</f>
        <v>4.1666666666666685E-2</v>
      </c>
      <c r="W2125" s="104" t="s">
        <v>92</v>
      </c>
      <c r="X2125" s="104" t="s">
        <v>91</v>
      </c>
      <c r="Y2125" s="110"/>
      <c r="Z2125" s="106"/>
      <c r="AA2125" s="104"/>
      <c r="AB2125" s="107"/>
      <c r="AC2125" s="72">
        <v>1</v>
      </c>
      <c r="AH2125" s="70"/>
      <c r="AI2125" s="70"/>
      <c r="AJ2125">
        <v>0</v>
      </c>
      <c r="AL2125" s="70"/>
      <c r="BM2125" s="135">
        <v>0.36458333333333331</v>
      </c>
      <c r="BN2125" s="136">
        <v>0.40625</v>
      </c>
      <c r="BO2125" s="101"/>
      <c r="BR2125" s="109" t="str">
        <f t="shared" ref="BR2125:BR2188" si="33">_xlfn.CONCAT(LEFT(BR2124,6),TEXT(RIGHT(BR2124,4)+1,"0000"))</f>
        <v>SH-25-2114</v>
      </c>
      <c r="BS2125" s="109" t="s">
        <v>427</v>
      </c>
      <c r="BT2125" t="s">
        <v>92</v>
      </c>
      <c r="BU2125" t="s">
        <v>4372</v>
      </c>
    </row>
    <row r="2126" spans="1:73" hidden="1">
      <c r="A2126" s="103" t="s">
        <v>4373</v>
      </c>
      <c r="B2126" s="102">
        <v>45737</v>
      </c>
      <c r="C2126" s="104">
        <f>_xlfn.ISOWEEKNUM(Tabella2[[#This Row],[Date]])</f>
        <v>12</v>
      </c>
      <c r="D2126" s="104" t="s">
        <v>523</v>
      </c>
      <c r="E2126" s="104" t="s">
        <v>284</v>
      </c>
      <c r="F2126" s="104">
        <v>63</v>
      </c>
      <c r="G2126" s="104" t="s">
        <v>257</v>
      </c>
      <c r="H2126" s="105">
        <v>5</v>
      </c>
      <c r="I2126" s="104"/>
      <c r="J2126" s="104" t="s">
        <v>258</v>
      </c>
      <c r="K2126" s="104" t="s">
        <v>83</v>
      </c>
      <c r="L2126" s="104" t="s">
        <v>299</v>
      </c>
      <c r="M2126" s="104" t="s">
        <v>361</v>
      </c>
      <c r="N2126" s="104"/>
      <c r="O2126" s="108" t="str">
        <f>A530</f>
        <v>12932</v>
      </c>
      <c r="P2126" s="111" t="s">
        <v>539</v>
      </c>
      <c r="Q2126" s="153" t="s">
        <v>498</v>
      </c>
      <c r="R2126" s="153" t="s">
        <v>499</v>
      </c>
      <c r="S2126" s="153">
        <v>4.1666666666666657E-2</v>
      </c>
      <c r="T2126" s="153">
        <v>0.41666666666666669</v>
      </c>
      <c r="U2126" s="153">
        <v>0.45833333333333331</v>
      </c>
      <c r="V2126" s="153">
        <f>IF(ISBLANK(T2126),"",Tabella2[[#This Row],[ACT STOP]]-Tabella2[[#This Row],[ACT START]])</f>
        <v>4.166666666666663E-2</v>
      </c>
      <c r="W2126" s="104" t="s">
        <v>92</v>
      </c>
      <c r="X2126" s="104" t="s">
        <v>91</v>
      </c>
      <c r="Y2126" s="110"/>
      <c r="Z2126" s="106"/>
      <c r="AA2126" s="104"/>
      <c r="AB2126" s="107"/>
      <c r="AC2126" s="72">
        <v>1</v>
      </c>
      <c r="AH2126" s="70"/>
      <c r="AI2126" s="70"/>
      <c r="AJ2126">
        <v>0</v>
      </c>
      <c r="AL2126" s="70"/>
      <c r="BM2126" s="135">
        <v>0.41666666666666669</v>
      </c>
      <c r="BN2126" s="136">
        <v>0.45833333333333331</v>
      </c>
      <c r="BO2126" s="101"/>
      <c r="BR2126" s="109" t="str">
        <f t="shared" si="33"/>
        <v>SH-25-2115</v>
      </c>
      <c r="BS2126" s="109" t="s">
        <v>416</v>
      </c>
      <c r="BT2126" t="s">
        <v>92</v>
      </c>
      <c r="BU2126" t="s">
        <v>4374</v>
      </c>
    </row>
    <row r="2127" spans="1:73" hidden="1">
      <c r="A2127" s="103" t="s">
        <v>4375</v>
      </c>
      <c r="B2127" s="102">
        <v>45737</v>
      </c>
      <c r="C2127" s="104">
        <f>_xlfn.ISOWEEKNUM(Tabella2[[#This Row],[Date]])</f>
        <v>12</v>
      </c>
      <c r="D2127" s="104" t="s">
        <v>370</v>
      </c>
      <c r="E2127" s="104" t="s">
        <v>256</v>
      </c>
      <c r="F2127" s="104">
        <v>53</v>
      </c>
      <c r="G2127" s="104" t="s">
        <v>257</v>
      </c>
      <c r="H2127" s="105">
        <v>17</v>
      </c>
      <c r="I2127" s="104" t="s">
        <v>258</v>
      </c>
      <c r="J2127" s="104"/>
      <c r="K2127" s="104" t="s">
        <v>81</v>
      </c>
      <c r="L2127" s="104" t="s">
        <v>259</v>
      </c>
      <c r="M2127" s="104" t="s">
        <v>269</v>
      </c>
      <c r="N2127" s="104"/>
      <c r="O2127" s="106"/>
      <c r="P2127" s="111" t="s">
        <v>270</v>
      </c>
      <c r="Q2127" s="153" t="s">
        <v>498</v>
      </c>
      <c r="R2127" s="153" t="s">
        <v>499</v>
      </c>
      <c r="S2127" s="153">
        <v>4.1666666666666657E-2</v>
      </c>
      <c r="T2127" s="153">
        <v>0.41666666666666669</v>
      </c>
      <c r="U2127" s="153">
        <v>0.45833333333333331</v>
      </c>
      <c r="V2127" s="153">
        <f>IF(ISBLANK(T2127),"",Tabella2[[#This Row],[ACT STOP]]-Tabella2[[#This Row],[ACT START]])</f>
        <v>4.166666666666663E-2</v>
      </c>
      <c r="W2127" s="104" t="s">
        <v>92</v>
      </c>
      <c r="X2127" s="104" t="s">
        <v>91</v>
      </c>
      <c r="Y2127" s="110"/>
      <c r="Z2127" s="106"/>
      <c r="AA2127" s="104"/>
      <c r="AB2127" s="107"/>
      <c r="AC2127" s="72">
        <v>1</v>
      </c>
      <c r="AH2127" s="70"/>
      <c r="AI2127" s="70"/>
      <c r="AJ2127">
        <v>0</v>
      </c>
      <c r="AL2127" s="70"/>
      <c r="BM2127" s="135">
        <v>0.41666666666666669</v>
      </c>
      <c r="BN2127" s="136">
        <v>0.45833333333333331</v>
      </c>
      <c r="BO2127" s="101"/>
      <c r="BR2127" s="109" t="str">
        <f t="shared" si="33"/>
        <v>SH-25-2116</v>
      </c>
      <c r="BS2127" s="109" t="s">
        <v>393</v>
      </c>
      <c r="BT2127" t="s">
        <v>92</v>
      </c>
      <c r="BU2127" t="s">
        <v>4376</v>
      </c>
    </row>
    <row r="2128" spans="1:73" hidden="1">
      <c r="A2128" s="103" t="s">
        <v>4377</v>
      </c>
      <c r="B2128" s="102">
        <v>45737</v>
      </c>
      <c r="C2128" s="104">
        <f>_xlfn.ISOWEEKNUM(Tabella2[[#This Row],[Date]])</f>
        <v>12</v>
      </c>
      <c r="D2128" s="104" t="s">
        <v>348</v>
      </c>
      <c r="E2128" s="104" t="s">
        <v>284</v>
      </c>
      <c r="F2128" s="104">
        <v>55</v>
      </c>
      <c r="G2128" s="104" t="s">
        <v>257</v>
      </c>
      <c r="H2128" s="105">
        <v>10</v>
      </c>
      <c r="I2128" s="104"/>
      <c r="J2128" s="104" t="s">
        <v>258</v>
      </c>
      <c r="K2128" s="104" t="s">
        <v>77</v>
      </c>
      <c r="L2128" s="104" t="s">
        <v>259</v>
      </c>
      <c r="M2128" s="104" t="s">
        <v>328</v>
      </c>
      <c r="N2128" s="104"/>
      <c r="O2128" s="106"/>
      <c r="P2128" s="111" t="s">
        <v>3689</v>
      </c>
      <c r="Q2128" s="153" t="s">
        <v>498</v>
      </c>
      <c r="R2128" s="153" t="s">
        <v>499</v>
      </c>
      <c r="S2128" s="153">
        <v>4.1666666666666657E-2</v>
      </c>
      <c r="T2128" s="153">
        <v>0.41666666666666669</v>
      </c>
      <c r="U2128" s="153">
        <v>0.45833333333333331</v>
      </c>
      <c r="V2128" s="153">
        <f>IF(ISBLANK(T2128),"",Tabella2[[#This Row],[ACT STOP]]-Tabella2[[#This Row],[ACT START]])</f>
        <v>4.166666666666663E-2</v>
      </c>
      <c r="W2128" s="104" t="s">
        <v>92</v>
      </c>
      <c r="X2128" s="104" t="s">
        <v>91</v>
      </c>
      <c r="Y2128" s="110"/>
      <c r="Z2128" s="106"/>
      <c r="AA2128" s="104"/>
      <c r="AB2128" s="107"/>
      <c r="AC2128" s="72">
        <v>1</v>
      </c>
      <c r="AH2128" s="70"/>
      <c r="AI2128" s="70"/>
      <c r="AJ2128">
        <v>0</v>
      </c>
      <c r="AL2128" s="70"/>
      <c r="BM2128" s="135">
        <v>0.41666666666666669</v>
      </c>
      <c r="BN2128" s="136">
        <v>0.45833333333333331</v>
      </c>
      <c r="BO2128" s="101"/>
      <c r="BR2128" s="109" t="str">
        <f t="shared" si="33"/>
        <v>SH-25-2117</v>
      </c>
      <c r="BS2128" s="109" t="s">
        <v>552</v>
      </c>
      <c r="BT2128" t="s">
        <v>92</v>
      </c>
      <c r="BU2128" t="s">
        <v>4378</v>
      </c>
    </row>
    <row r="2129" spans="1:73" hidden="1">
      <c r="A2129" s="103" t="s">
        <v>4379</v>
      </c>
      <c r="B2129" s="102">
        <v>45737</v>
      </c>
      <c r="C2129" s="104">
        <f>_xlfn.ISOWEEKNUM(Tabella2[[#This Row],[Date]])</f>
        <v>12</v>
      </c>
      <c r="D2129" s="104" t="s">
        <v>370</v>
      </c>
      <c r="E2129" s="104" t="s">
        <v>256</v>
      </c>
      <c r="F2129" s="104">
        <v>52</v>
      </c>
      <c r="G2129" s="104" t="s">
        <v>257</v>
      </c>
      <c r="H2129" s="105">
        <v>14</v>
      </c>
      <c r="I2129" s="104" t="s">
        <v>258</v>
      </c>
      <c r="J2129" s="104"/>
      <c r="K2129" s="104" t="s">
        <v>79</v>
      </c>
      <c r="L2129" s="104" t="s">
        <v>299</v>
      </c>
      <c r="M2129" s="104" t="s">
        <v>276</v>
      </c>
      <c r="N2129" s="104"/>
      <c r="O2129" s="108" t="str">
        <f>A532</f>
        <v>12934</v>
      </c>
      <c r="P2129" s="111" t="s">
        <v>2791</v>
      </c>
      <c r="Q2129" s="153" t="s">
        <v>504</v>
      </c>
      <c r="R2129" s="153" t="s">
        <v>271</v>
      </c>
      <c r="S2129" s="153">
        <v>4.1666666666666657E-2</v>
      </c>
      <c r="T2129" s="153">
        <v>0.47916666666666669</v>
      </c>
      <c r="U2129" s="153">
        <v>0.52083333333333337</v>
      </c>
      <c r="V2129" s="153">
        <f>IF(ISBLANK(T2129),"",Tabella2[[#This Row],[ACT STOP]]-Tabella2[[#This Row],[ACT START]])</f>
        <v>4.1666666666666685E-2</v>
      </c>
      <c r="W2129" s="104" t="s">
        <v>92</v>
      </c>
      <c r="X2129" s="104" t="s">
        <v>91</v>
      </c>
      <c r="Y2129" s="110"/>
      <c r="Z2129" s="106"/>
      <c r="AA2129" s="104"/>
      <c r="AB2129" s="107"/>
      <c r="AC2129" s="72">
        <v>1</v>
      </c>
      <c r="AH2129" s="70"/>
      <c r="AI2129" s="70"/>
      <c r="AJ2129">
        <v>0</v>
      </c>
      <c r="AL2129" s="70"/>
      <c r="BM2129" s="135">
        <v>0.47916666666666669</v>
      </c>
      <c r="BN2129" s="136">
        <v>0.52083333333333337</v>
      </c>
      <c r="BO2129" s="101"/>
      <c r="BR2129" s="109" t="str">
        <f t="shared" si="33"/>
        <v>SH-25-2118</v>
      </c>
      <c r="BS2129" s="109" t="s">
        <v>372</v>
      </c>
      <c r="BT2129" t="s">
        <v>92</v>
      </c>
      <c r="BU2129" t="s">
        <v>4380</v>
      </c>
    </row>
    <row r="2130" spans="1:73" hidden="1">
      <c r="A2130" s="103" t="s">
        <v>4381</v>
      </c>
      <c r="B2130" s="102">
        <v>45737</v>
      </c>
      <c r="C2130" s="104">
        <f>_xlfn.ISOWEEKNUM(Tabella2[[#This Row],[Date]])</f>
        <v>12</v>
      </c>
      <c r="D2130" s="104" t="s">
        <v>370</v>
      </c>
      <c r="E2130" s="104" t="s">
        <v>256</v>
      </c>
      <c r="F2130" s="104">
        <v>54</v>
      </c>
      <c r="G2130" s="104" t="s">
        <v>257</v>
      </c>
      <c r="H2130" s="105">
        <v>32</v>
      </c>
      <c r="I2130" s="104" t="s">
        <v>258</v>
      </c>
      <c r="J2130" s="104"/>
      <c r="K2130" s="104" t="s">
        <v>81</v>
      </c>
      <c r="L2130" s="104" t="s">
        <v>259</v>
      </c>
      <c r="M2130" s="104" t="s">
        <v>269</v>
      </c>
      <c r="N2130" s="104"/>
      <c r="O2130" s="106"/>
      <c r="P2130" s="111" t="s">
        <v>270</v>
      </c>
      <c r="Q2130" s="153" t="s">
        <v>504</v>
      </c>
      <c r="R2130" s="153" t="s">
        <v>271</v>
      </c>
      <c r="S2130" s="153">
        <v>4.1666666666666657E-2</v>
      </c>
      <c r="T2130" s="153">
        <v>0.47916666666666669</v>
      </c>
      <c r="U2130" s="153">
        <v>0.52083333333333337</v>
      </c>
      <c r="V2130" s="153">
        <f>IF(ISBLANK(T2130),"",Tabella2[[#This Row],[ACT STOP]]-Tabella2[[#This Row],[ACT START]])</f>
        <v>4.1666666666666685E-2</v>
      </c>
      <c r="W2130" s="104" t="s">
        <v>92</v>
      </c>
      <c r="X2130" s="104" t="s">
        <v>91</v>
      </c>
      <c r="Y2130" s="110"/>
      <c r="Z2130" s="106"/>
      <c r="AA2130" s="104"/>
      <c r="AB2130" s="107"/>
      <c r="AC2130" s="72">
        <v>1</v>
      </c>
      <c r="AH2130" s="70"/>
      <c r="AI2130" s="70"/>
      <c r="AJ2130">
        <v>0</v>
      </c>
      <c r="AL2130" s="70"/>
      <c r="BM2130" s="135">
        <v>0.47916666666666669</v>
      </c>
      <c r="BN2130" s="136">
        <v>0.52083333333333337</v>
      </c>
      <c r="BO2130" s="101"/>
      <c r="BR2130" s="109" t="str">
        <f t="shared" si="33"/>
        <v>SH-25-2119</v>
      </c>
      <c r="BS2130" s="109" t="s">
        <v>356</v>
      </c>
      <c r="BT2130" t="s">
        <v>92</v>
      </c>
      <c r="BU2130" t="s">
        <v>4382</v>
      </c>
    </row>
    <row r="2131" spans="1:73" hidden="1">
      <c r="A2131" s="103" t="s">
        <v>4383</v>
      </c>
      <c r="B2131" s="102">
        <v>45737</v>
      </c>
      <c r="C2131" s="104">
        <f>_xlfn.ISOWEEKNUM(Tabella2[[#This Row],[Date]])</f>
        <v>12</v>
      </c>
      <c r="D2131" s="104" t="s">
        <v>275</v>
      </c>
      <c r="E2131" s="104" t="s">
        <v>256</v>
      </c>
      <c r="F2131" s="104">
        <v>61</v>
      </c>
      <c r="G2131" s="104" t="s">
        <v>257</v>
      </c>
      <c r="H2131" s="105">
        <v>13</v>
      </c>
      <c r="I2131" s="104" t="s">
        <v>258</v>
      </c>
      <c r="J2131" s="104"/>
      <c r="K2131" s="104" t="s">
        <v>83</v>
      </c>
      <c r="L2131" s="104" t="s">
        <v>299</v>
      </c>
      <c r="M2131" s="104" t="s">
        <v>276</v>
      </c>
      <c r="N2131" s="104"/>
      <c r="O2131" s="108" t="str">
        <f>A533</f>
        <v>12935</v>
      </c>
      <c r="P2131" s="111" t="s">
        <v>2205</v>
      </c>
      <c r="Q2131" s="153" t="s">
        <v>4384</v>
      </c>
      <c r="R2131" s="153" t="s">
        <v>4385</v>
      </c>
      <c r="S2131" s="153">
        <v>4.1666666666666657E-2</v>
      </c>
      <c r="T2131" s="153" t="s">
        <v>4384</v>
      </c>
      <c r="U2131" s="153" t="s">
        <v>4385</v>
      </c>
      <c r="V2131" s="153">
        <f>IF(ISBLANK(T2131),"",Tabella2[[#This Row],[ACT STOP]]-Tabella2[[#This Row],[ACT START]])</f>
        <v>4.1666666666666685E-2</v>
      </c>
      <c r="W2131" s="104" t="s">
        <v>92</v>
      </c>
      <c r="X2131" s="104" t="s">
        <v>91</v>
      </c>
      <c r="Y2131" s="110"/>
      <c r="Z2131" s="106"/>
      <c r="AA2131" s="104"/>
      <c r="AB2131" s="107"/>
      <c r="AC2131" s="72">
        <v>1</v>
      </c>
      <c r="AH2131" s="70"/>
      <c r="AI2131" s="70"/>
      <c r="AJ2131">
        <v>0</v>
      </c>
      <c r="AL2131" s="70"/>
      <c r="BM2131" s="135" t="s">
        <v>4384</v>
      </c>
      <c r="BN2131" s="136" t="s">
        <v>4385</v>
      </c>
      <c r="BO2131" s="101"/>
      <c r="BR2131" s="109" t="str">
        <f t="shared" si="33"/>
        <v>SH-25-2120</v>
      </c>
      <c r="BS2131" s="109" t="s">
        <v>427</v>
      </c>
      <c r="BT2131" t="s">
        <v>92</v>
      </c>
      <c r="BU2131" t="s">
        <v>4386</v>
      </c>
    </row>
    <row r="2132" spans="1:73" hidden="1">
      <c r="A2132" s="103" t="s">
        <v>4387</v>
      </c>
      <c r="B2132" s="102">
        <v>45740</v>
      </c>
      <c r="C2132" s="104">
        <f>_xlfn.ISOWEEKNUM(Tabella2[[#This Row],[Date]])</f>
        <v>13</v>
      </c>
      <c r="D2132" s="104" t="s">
        <v>275</v>
      </c>
      <c r="E2132" s="104" t="s">
        <v>256</v>
      </c>
      <c r="F2132" s="104">
        <v>58</v>
      </c>
      <c r="G2132" s="104" t="s">
        <v>257</v>
      </c>
      <c r="H2132" s="105">
        <v>13</v>
      </c>
      <c r="I2132" s="104" t="s">
        <v>258</v>
      </c>
      <c r="J2132" s="104"/>
      <c r="K2132" s="104" t="s">
        <v>79</v>
      </c>
      <c r="L2132" s="104" t="s">
        <v>299</v>
      </c>
      <c r="M2132" s="104" t="s">
        <v>276</v>
      </c>
      <c r="N2132" s="104"/>
      <c r="O2132" s="106" t="str">
        <f>A534</f>
        <v>12936</v>
      </c>
      <c r="P2132" s="111" t="s">
        <v>2205</v>
      </c>
      <c r="Q2132" s="153" t="s">
        <v>525</v>
      </c>
      <c r="R2132" s="153" t="s">
        <v>262</v>
      </c>
      <c r="S2132" s="153">
        <v>4.1666666666666657E-2</v>
      </c>
      <c r="T2132" s="153">
        <v>0.35416666666666669</v>
      </c>
      <c r="U2132" s="153">
        <v>0.39583333333333331</v>
      </c>
      <c r="V2132" s="153">
        <f>IF(ISBLANK(T2132),"",Tabella2[[#This Row],[ACT STOP]]-Tabella2[[#This Row],[ACT START]])</f>
        <v>4.166666666666663E-2</v>
      </c>
      <c r="W2132" s="104" t="s">
        <v>92</v>
      </c>
      <c r="X2132" s="104" t="s">
        <v>91</v>
      </c>
      <c r="Y2132" s="110"/>
      <c r="Z2132" s="106"/>
      <c r="AA2132" s="104"/>
      <c r="AB2132" s="107"/>
      <c r="AC2132" s="72">
        <v>1</v>
      </c>
      <c r="AH2132" s="70"/>
      <c r="AI2132" s="70"/>
      <c r="AJ2132">
        <v>0</v>
      </c>
      <c r="AL2132" s="70"/>
      <c r="BM2132" s="135">
        <v>0.35416666666666669</v>
      </c>
      <c r="BN2132" s="136">
        <v>0.39583333333333331</v>
      </c>
      <c r="BO2132" s="101"/>
      <c r="BR2132" s="109" t="str">
        <f t="shared" si="33"/>
        <v>SH-25-2121</v>
      </c>
      <c r="BS2132" s="109" t="s">
        <v>427</v>
      </c>
      <c r="BT2132" t="s">
        <v>92</v>
      </c>
      <c r="BU2132" t="s">
        <v>4388</v>
      </c>
    </row>
    <row r="2133" spans="1:73" hidden="1">
      <c r="A2133" s="103" t="s">
        <v>4389</v>
      </c>
      <c r="B2133" s="102">
        <v>45740</v>
      </c>
      <c r="C2133" s="104">
        <f>_xlfn.ISOWEEKNUM(Tabella2[[#This Row],[Date]])</f>
        <v>13</v>
      </c>
      <c r="D2133" s="104" t="s">
        <v>275</v>
      </c>
      <c r="E2133" s="104" t="s">
        <v>256</v>
      </c>
      <c r="F2133" s="104">
        <v>61</v>
      </c>
      <c r="G2133" s="104" t="s">
        <v>284</v>
      </c>
      <c r="H2133" s="105">
        <v>22</v>
      </c>
      <c r="I2133" s="104" t="s">
        <v>258</v>
      </c>
      <c r="J2133" s="104"/>
      <c r="K2133" s="104" t="s">
        <v>83</v>
      </c>
      <c r="L2133" s="104" t="s">
        <v>299</v>
      </c>
      <c r="M2133" s="104" t="s">
        <v>276</v>
      </c>
      <c r="N2133" s="104"/>
      <c r="O2133" s="106" t="str">
        <f>A535</f>
        <v>12937</v>
      </c>
      <c r="P2133" s="111" t="s">
        <v>664</v>
      </c>
      <c r="Q2133" s="153" t="s">
        <v>525</v>
      </c>
      <c r="R2133" s="153" t="s">
        <v>262</v>
      </c>
      <c r="S2133" s="153">
        <v>4.1666666666666657E-2</v>
      </c>
      <c r="T2133" s="153">
        <v>0.35416666666666669</v>
      </c>
      <c r="U2133" s="153">
        <v>0.3923611111111111</v>
      </c>
      <c r="V2133" s="153">
        <f>IF(ISBLANK(T2133),"",Tabella2[[#This Row],[ACT STOP]]-Tabella2[[#This Row],[ACT START]])</f>
        <v>3.819444444444442E-2</v>
      </c>
      <c r="W2133" s="104" t="s">
        <v>92</v>
      </c>
      <c r="X2133" s="104" t="s">
        <v>91</v>
      </c>
      <c r="Y2133" s="110"/>
      <c r="Z2133" s="106"/>
      <c r="AA2133" s="104"/>
      <c r="AB2133" s="107"/>
      <c r="AC2133" s="72">
        <v>1</v>
      </c>
      <c r="AH2133" s="70"/>
      <c r="AI2133" s="70"/>
      <c r="AJ2133">
        <v>0</v>
      </c>
      <c r="AL2133" s="70"/>
      <c r="BM2133" s="135">
        <v>0.35416666666666669</v>
      </c>
      <c r="BN2133" s="136">
        <v>0.3923611111111111</v>
      </c>
      <c r="BO2133" s="101"/>
      <c r="BR2133" s="109" t="str">
        <f t="shared" si="33"/>
        <v>SH-25-2122</v>
      </c>
      <c r="BS2133" s="109" t="s">
        <v>295</v>
      </c>
      <c r="BT2133" t="s">
        <v>92</v>
      </c>
      <c r="BU2133" t="s">
        <v>4390</v>
      </c>
    </row>
    <row r="2134" spans="1:73" hidden="1">
      <c r="A2134" s="103" t="s">
        <v>4391</v>
      </c>
      <c r="B2134" s="102">
        <v>45740</v>
      </c>
      <c r="C2134" s="104">
        <f>_xlfn.ISOWEEKNUM(Tabella2[[#This Row],[Date]])</f>
        <v>13</v>
      </c>
      <c r="D2134" s="104" t="s">
        <v>326</v>
      </c>
      <c r="E2134" s="104" t="s">
        <v>327</v>
      </c>
      <c r="F2134" s="104">
        <v>68</v>
      </c>
      <c r="G2134" s="104" t="s">
        <v>257</v>
      </c>
      <c r="H2134" s="105">
        <v>32</v>
      </c>
      <c r="I2134" s="104" t="s">
        <v>258</v>
      </c>
      <c r="J2134" s="104"/>
      <c r="K2134" s="104" t="s">
        <v>81</v>
      </c>
      <c r="L2134" s="104" t="s">
        <v>259</v>
      </c>
      <c r="M2134" s="104" t="s">
        <v>386</v>
      </c>
      <c r="N2134" s="104"/>
      <c r="O2134" s="106"/>
      <c r="P2134" s="111" t="s">
        <v>4392</v>
      </c>
      <c r="Q2134" s="153" t="s">
        <v>525</v>
      </c>
      <c r="R2134" s="153" t="s">
        <v>262</v>
      </c>
      <c r="S2134" s="153">
        <v>4.1666666666666657E-2</v>
      </c>
      <c r="T2134" s="153">
        <v>0.35416666666666669</v>
      </c>
      <c r="U2134" s="153">
        <v>0.39583333333333331</v>
      </c>
      <c r="V2134" s="153">
        <f>IF(ISBLANK(T2134),"",Tabella2[[#This Row],[ACT STOP]]-Tabella2[[#This Row],[ACT START]])</f>
        <v>4.166666666666663E-2</v>
      </c>
      <c r="W2134" s="104" t="s">
        <v>92</v>
      </c>
      <c r="X2134" s="104" t="s">
        <v>91</v>
      </c>
      <c r="Y2134" s="110"/>
      <c r="Z2134" s="106"/>
      <c r="AA2134" s="104"/>
      <c r="AB2134" s="107"/>
      <c r="AC2134" s="72">
        <v>1</v>
      </c>
      <c r="AH2134" s="70"/>
      <c r="AI2134" s="70"/>
      <c r="AJ2134">
        <v>0</v>
      </c>
      <c r="AL2134" s="70"/>
      <c r="BM2134" s="135">
        <v>0.35416666666666669</v>
      </c>
      <c r="BN2134" s="136">
        <v>0.39583333333333331</v>
      </c>
      <c r="BO2134" s="101"/>
      <c r="BR2134" s="109" t="str">
        <f t="shared" si="33"/>
        <v>SH-25-2123</v>
      </c>
      <c r="BS2134" s="109" t="s">
        <v>356</v>
      </c>
      <c r="BT2134" t="s">
        <v>92</v>
      </c>
      <c r="BU2134" t="s">
        <v>4393</v>
      </c>
    </row>
    <row r="2135" spans="1:73" hidden="1">
      <c r="A2135" s="103" t="s">
        <v>4394</v>
      </c>
      <c r="B2135" s="102">
        <v>45740</v>
      </c>
      <c r="C2135" s="104">
        <f>_xlfn.ISOWEEKNUM(Tabella2[[#This Row],[Date]])</f>
        <v>13</v>
      </c>
      <c r="D2135" s="104" t="s">
        <v>321</v>
      </c>
      <c r="E2135" s="104" t="s">
        <v>284</v>
      </c>
      <c r="F2135" s="104">
        <v>53</v>
      </c>
      <c r="G2135" s="104" t="s">
        <v>257</v>
      </c>
      <c r="H2135" s="105">
        <v>5</v>
      </c>
      <c r="I2135" s="104"/>
      <c r="J2135" s="104" t="s">
        <v>258</v>
      </c>
      <c r="K2135" s="104" t="s">
        <v>79</v>
      </c>
      <c r="L2135" s="104" t="s">
        <v>259</v>
      </c>
      <c r="M2135" s="104" t="s">
        <v>260</v>
      </c>
      <c r="N2135" s="104"/>
      <c r="O2135" s="106"/>
      <c r="P2135" s="111" t="s">
        <v>1850</v>
      </c>
      <c r="Q2135" s="153" t="s">
        <v>498</v>
      </c>
      <c r="R2135" s="153" t="s">
        <v>499</v>
      </c>
      <c r="S2135" s="153">
        <v>4.1666666666666657E-2</v>
      </c>
      <c r="T2135" s="153">
        <v>0.41666666666666669</v>
      </c>
      <c r="U2135" s="153">
        <v>0.45833333333333331</v>
      </c>
      <c r="V2135" s="153">
        <f>IF(ISBLANK(T2135),"",Tabella2[[#This Row],[ACT STOP]]-Tabella2[[#This Row],[ACT START]])</f>
        <v>4.166666666666663E-2</v>
      </c>
      <c r="W2135" s="104" t="s">
        <v>92</v>
      </c>
      <c r="X2135" s="104" t="s">
        <v>91</v>
      </c>
      <c r="Y2135" s="110"/>
      <c r="Z2135" s="106"/>
      <c r="AA2135" s="104"/>
      <c r="AB2135" s="107"/>
      <c r="AC2135" s="72">
        <v>1</v>
      </c>
      <c r="AH2135" s="70"/>
      <c r="AI2135" s="70"/>
      <c r="AJ2135">
        <v>0</v>
      </c>
      <c r="AL2135" s="70"/>
      <c r="BM2135" s="135">
        <v>0.41666666666666669</v>
      </c>
      <c r="BN2135" s="136">
        <v>0.45833333333333331</v>
      </c>
      <c r="BO2135" s="101"/>
      <c r="BR2135" s="109" t="str">
        <f t="shared" si="33"/>
        <v>SH-25-2124</v>
      </c>
      <c r="BS2135" s="109" t="s">
        <v>416</v>
      </c>
      <c r="BT2135" t="s">
        <v>92</v>
      </c>
      <c r="BU2135" t="s">
        <v>4395</v>
      </c>
    </row>
    <row r="2136" spans="1:73" hidden="1">
      <c r="A2136" s="103" t="s">
        <v>4396</v>
      </c>
      <c r="B2136" s="102">
        <v>45740</v>
      </c>
      <c r="C2136" s="104">
        <f>_xlfn.ISOWEEKNUM(Tabella2[[#This Row],[Date]])</f>
        <v>13</v>
      </c>
      <c r="D2136" s="104" t="s">
        <v>326</v>
      </c>
      <c r="E2136" s="104" t="s">
        <v>327</v>
      </c>
      <c r="F2136" s="104">
        <v>65</v>
      </c>
      <c r="G2136" s="104" t="s">
        <v>257</v>
      </c>
      <c r="H2136" s="105">
        <v>10</v>
      </c>
      <c r="I2136" s="104" t="s">
        <v>258</v>
      </c>
      <c r="J2136" s="104"/>
      <c r="K2136" s="104" t="s">
        <v>78</v>
      </c>
      <c r="L2136" s="104" t="s">
        <v>259</v>
      </c>
      <c r="M2136" s="104" t="s">
        <v>386</v>
      </c>
      <c r="N2136" s="104"/>
      <c r="O2136" s="106"/>
      <c r="P2136" s="111" t="s">
        <v>4392</v>
      </c>
      <c r="Q2136" s="153" t="s">
        <v>498</v>
      </c>
      <c r="R2136" s="153" t="s">
        <v>499</v>
      </c>
      <c r="S2136" s="153">
        <v>4.1666666666666657E-2</v>
      </c>
      <c r="T2136" s="153">
        <v>0.41666666666666669</v>
      </c>
      <c r="U2136" s="153">
        <v>0.45833333333333331</v>
      </c>
      <c r="V2136" s="153">
        <f>IF(ISBLANK(T2136),"",Tabella2[[#This Row],[ACT STOP]]-Tabella2[[#This Row],[ACT START]])</f>
        <v>4.166666666666663E-2</v>
      </c>
      <c r="W2136" s="104" t="s">
        <v>92</v>
      </c>
      <c r="X2136" s="104" t="s">
        <v>91</v>
      </c>
      <c r="Y2136" s="110"/>
      <c r="Z2136" s="106"/>
      <c r="AA2136" s="104"/>
      <c r="AB2136" s="107"/>
      <c r="AC2136" s="72">
        <v>1</v>
      </c>
      <c r="AH2136" s="70"/>
      <c r="AI2136" s="70"/>
      <c r="AJ2136">
        <v>0</v>
      </c>
      <c r="AL2136" s="70"/>
      <c r="BM2136" s="135">
        <v>0.41666666666666669</v>
      </c>
      <c r="BN2136" s="136">
        <v>0.45833333333333331</v>
      </c>
      <c r="BO2136" s="101"/>
      <c r="BR2136" s="109" t="str">
        <f t="shared" si="33"/>
        <v>SH-25-2125</v>
      </c>
      <c r="BS2136" s="109" t="s">
        <v>552</v>
      </c>
      <c r="BT2136" t="s">
        <v>92</v>
      </c>
      <c r="BU2136" t="s">
        <v>4397</v>
      </c>
    </row>
    <row r="2137" spans="1:73" hidden="1">
      <c r="A2137" s="103" t="s">
        <v>4398</v>
      </c>
      <c r="B2137" s="102">
        <v>45740</v>
      </c>
      <c r="C2137" s="104">
        <f>_xlfn.ISOWEEKNUM(Tabella2[[#This Row],[Date]])</f>
        <v>13</v>
      </c>
      <c r="D2137" s="104" t="s">
        <v>321</v>
      </c>
      <c r="E2137" s="104" t="s">
        <v>284</v>
      </c>
      <c r="F2137" s="104">
        <v>54</v>
      </c>
      <c r="G2137" s="104" t="s">
        <v>257</v>
      </c>
      <c r="H2137" s="105">
        <v>14</v>
      </c>
      <c r="I2137" s="104"/>
      <c r="J2137" s="104" t="s">
        <v>258</v>
      </c>
      <c r="K2137" s="104" t="s">
        <v>83</v>
      </c>
      <c r="L2137" s="104" t="s">
        <v>259</v>
      </c>
      <c r="M2137" s="104" t="s">
        <v>260</v>
      </c>
      <c r="N2137" s="104"/>
      <c r="O2137" s="106"/>
      <c r="P2137" s="111" t="s">
        <v>1850</v>
      </c>
      <c r="Q2137" s="153" t="s">
        <v>498</v>
      </c>
      <c r="R2137" s="153" t="s">
        <v>499</v>
      </c>
      <c r="S2137" s="153">
        <v>4.1666666666666657E-2</v>
      </c>
      <c r="T2137" s="153">
        <v>0.41666666666666669</v>
      </c>
      <c r="U2137" s="153">
        <v>0.4513888888888889</v>
      </c>
      <c r="V2137" s="153">
        <f>IF(ISBLANK(T2137),"",Tabella2[[#This Row],[ACT STOP]]-Tabella2[[#This Row],[ACT START]])</f>
        <v>3.472222222222221E-2</v>
      </c>
      <c r="W2137" s="104" t="s">
        <v>92</v>
      </c>
      <c r="X2137" s="104" t="s">
        <v>91</v>
      </c>
      <c r="Y2137" s="110"/>
      <c r="Z2137" s="106"/>
      <c r="AA2137" s="104"/>
      <c r="AB2137" s="107"/>
      <c r="AC2137" s="72">
        <v>1</v>
      </c>
      <c r="AH2137" s="70"/>
      <c r="AI2137" s="70"/>
      <c r="AJ2137">
        <v>0</v>
      </c>
      <c r="AL2137" s="70"/>
      <c r="BM2137" s="135">
        <v>0.41666666666666669</v>
      </c>
      <c r="BN2137" s="136">
        <v>0.4513888888888889</v>
      </c>
      <c r="BO2137" s="101"/>
      <c r="BR2137" s="109" t="str">
        <f t="shared" si="33"/>
        <v>SH-25-2126</v>
      </c>
      <c r="BS2137" s="109" t="s">
        <v>372</v>
      </c>
      <c r="BT2137" t="s">
        <v>92</v>
      </c>
      <c r="BU2137" t="s">
        <v>4399</v>
      </c>
    </row>
    <row r="2138" spans="1:73" hidden="1">
      <c r="A2138" s="103" t="s">
        <v>4400</v>
      </c>
      <c r="B2138" s="102">
        <v>45740</v>
      </c>
      <c r="C2138" s="104">
        <f>_xlfn.ISOWEEKNUM(Tabella2[[#This Row],[Date]])</f>
        <v>13</v>
      </c>
      <c r="D2138" s="104" t="s">
        <v>341</v>
      </c>
      <c r="E2138" s="104" t="s">
        <v>284</v>
      </c>
      <c r="F2138" s="104">
        <v>43</v>
      </c>
      <c r="G2138" s="104" t="s">
        <v>284</v>
      </c>
      <c r="H2138" s="105">
        <v>9</v>
      </c>
      <c r="I2138" s="104"/>
      <c r="J2138" s="104" t="s">
        <v>258</v>
      </c>
      <c r="K2138" s="104" t="s">
        <v>80</v>
      </c>
      <c r="L2138" s="104" t="s">
        <v>259</v>
      </c>
      <c r="M2138" s="104" t="s">
        <v>269</v>
      </c>
      <c r="N2138" s="104"/>
      <c r="O2138" s="106"/>
      <c r="P2138" s="111" t="s">
        <v>607</v>
      </c>
      <c r="Q2138" s="153" t="s">
        <v>498</v>
      </c>
      <c r="R2138" s="153" t="s">
        <v>499</v>
      </c>
      <c r="S2138" s="153">
        <v>4.1666666666666657E-2</v>
      </c>
      <c r="T2138" s="153">
        <v>0.41666666666666669</v>
      </c>
      <c r="U2138" s="153">
        <v>0.45833333333333331</v>
      </c>
      <c r="V2138" s="153">
        <f>IF(ISBLANK(T2138),"",Tabella2[[#This Row],[ACT STOP]]-Tabella2[[#This Row],[ACT START]])</f>
        <v>4.166666666666663E-2</v>
      </c>
      <c r="W2138" s="104" t="s">
        <v>92</v>
      </c>
      <c r="X2138" s="104" t="s">
        <v>91</v>
      </c>
      <c r="Y2138" s="110"/>
      <c r="Z2138" s="106"/>
      <c r="AA2138" s="104"/>
      <c r="AB2138" s="107"/>
      <c r="AC2138" s="72">
        <v>1</v>
      </c>
      <c r="AH2138" s="70"/>
      <c r="AI2138" s="70"/>
      <c r="AJ2138">
        <v>0</v>
      </c>
      <c r="AL2138" s="70"/>
      <c r="BM2138" s="135">
        <v>0.41666666666666669</v>
      </c>
      <c r="BN2138" s="136">
        <v>0.45833333333333331</v>
      </c>
      <c r="BO2138" s="101"/>
      <c r="BR2138" s="109" t="str">
        <f t="shared" si="33"/>
        <v>SH-25-2127</v>
      </c>
      <c r="BS2138" s="109" t="s">
        <v>339</v>
      </c>
      <c r="BT2138" t="s">
        <v>92</v>
      </c>
      <c r="BU2138" t="s">
        <v>4401</v>
      </c>
    </row>
    <row r="2139" spans="1:73" hidden="1">
      <c r="A2139" s="103" t="s">
        <v>4402</v>
      </c>
      <c r="B2139" s="102">
        <v>45740</v>
      </c>
      <c r="C2139" s="104">
        <f>_xlfn.ISOWEEKNUM(Tabella2[[#This Row],[Date]])</f>
        <v>13</v>
      </c>
      <c r="D2139" s="104" t="s">
        <v>348</v>
      </c>
      <c r="E2139" s="104" t="s">
        <v>284</v>
      </c>
      <c r="F2139" s="104">
        <v>57</v>
      </c>
      <c r="G2139" s="104" t="s">
        <v>257</v>
      </c>
      <c r="H2139" s="105">
        <v>12</v>
      </c>
      <c r="I2139" s="104"/>
      <c r="J2139" s="104" t="s">
        <v>258</v>
      </c>
      <c r="K2139" s="104" t="s">
        <v>81</v>
      </c>
      <c r="L2139" s="104" t="s">
        <v>259</v>
      </c>
      <c r="M2139" s="104" t="s">
        <v>328</v>
      </c>
      <c r="N2139" s="104"/>
      <c r="O2139" s="106"/>
      <c r="P2139" s="111" t="s">
        <v>524</v>
      </c>
      <c r="Q2139" s="153" t="s">
        <v>498</v>
      </c>
      <c r="R2139" s="153" t="s">
        <v>499</v>
      </c>
      <c r="S2139" s="153">
        <v>4.1666666666666657E-2</v>
      </c>
      <c r="T2139" s="153">
        <v>0.41666666666666669</v>
      </c>
      <c r="U2139" s="153">
        <v>0.45833333333333331</v>
      </c>
      <c r="V2139" s="153">
        <f>IF(ISBLANK(T2139),"",Tabella2[[#This Row],[ACT STOP]]-Tabella2[[#This Row],[ACT START]])</f>
        <v>4.166666666666663E-2</v>
      </c>
      <c r="W2139" s="104" t="s">
        <v>92</v>
      </c>
      <c r="X2139" s="104" t="s">
        <v>91</v>
      </c>
      <c r="Y2139" s="110"/>
      <c r="Z2139" s="106"/>
      <c r="AA2139" s="104"/>
      <c r="AB2139" s="107"/>
      <c r="AC2139" s="72">
        <v>1</v>
      </c>
      <c r="AH2139" s="70"/>
      <c r="AI2139" s="70"/>
      <c r="AJ2139">
        <v>0</v>
      </c>
      <c r="AL2139" s="70"/>
      <c r="BM2139" s="135">
        <v>0.41666666666666669</v>
      </c>
      <c r="BN2139" s="136">
        <v>0.45833333333333331</v>
      </c>
      <c r="BO2139" s="101"/>
      <c r="BR2139" s="109" t="str">
        <f t="shared" si="33"/>
        <v>SH-25-2128</v>
      </c>
      <c r="BS2139" s="109" t="s">
        <v>266</v>
      </c>
      <c r="BT2139" t="s">
        <v>92</v>
      </c>
      <c r="BU2139" t="s">
        <v>4403</v>
      </c>
    </row>
    <row r="2140" spans="1:73" hidden="1">
      <c r="A2140" s="103" t="s">
        <v>4404</v>
      </c>
      <c r="B2140" s="102">
        <v>45740</v>
      </c>
      <c r="C2140" s="104">
        <f>_xlfn.ISOWEEKNUM(Tabella2[[#This Row],[Date]])</f>
        <v>13</v>
      </c>
      <c r="D2140" s="104" t="s">
        <v>275</v>
      </c>
      <c r="E2140" s="104" t="s">
        <v>256</v>
      </c>
      <c r="F2140" s="104">
        <v>57</v>
      </c>
      <c r="G2140" s="104" t="s">
        <v>257</v>
      </c>
      <c r="H2140" s="105">
        <v>2</v>
      </c>
      <c r="I2140" s="104" t="s">
        <v>258</v>
      </c>
      <c r="J2140" s="104"/>
      <c r="K2140" s="104" t="s">
        <v>79</v>
      </c>
      <c r="L2140" s="104" t="s">
        <v>299</v>
      </c>
      <c r="M2140" s="104" t="s">
        <v>276</v>
      </c>
      <c r="N2140" s="104"/>
      <c r="O2140" s="106" t="str">
        <f>A536</f>
        <v>12938</v>
      </c>
      <c r="P2140" s="111" t="s">
        <v>664</v>
      </c>
      <c r="Q2140" s="153" t="s">
        <v>504</v>
      </c>
      <c r="R2140" s="153" t="s">
        <v>271</v>
      </c>
      <c r="S2140" s="153">
        <v>4.1666666666666657E-2</v>
      </c>
      <c r="T2140" s="153">
        <v>0.47916666666666669</v>
      </c>
      <c r="U2140" s="153">
        <v>0.52083333333333337</v>
      </c>
      <c r="V2140" s="153">
        <f>IF(ISBLANK(T2140),"",Tabella2[[#This Row],[ACT STOP]]-Tabella2[[#This Row],[ACT START]])</f>
        <v>4.1666666666666685E-2</v>
      </c>
      <c r="W2140" s="104" t="s">
        <v>92</v>
      </c>
      <c r="X2140" s="104" t="s">
        <v>91</v>
      </c>
      <c r="Y2140" s="110"/>
      <c r="Z2140" s="106"/>
      <c r="AA2140" s="104"/>
      <c r="AB2140" s="107"/>
      <c r="AC2140" s="72">
        <v>1</v>
      </c>
      <c r="AH2140" s="70"/>
      <c r="AI2140" s="70"/>
      <c r="AJ2140">
        <v>0</v>
      </c>
      <c r="AL2140" s="70"/>
      <c r="BM2140" s="135">
        <v>0.47916666666666669</v>
      </c>
      <c r="BN2140" s="136">
        <v>0.52083333333333337</v>
      </c>
      <c r="BO2140" s="101"/>
      <c r="BR2140" s="109" t="str">
        <f t="shared" si="33"/>
        <v>SH-25-2129</v>
      </c>
      <c r="BS2140" s="109" t="s">
        <v>368</v>
      </c>
      <c r="BT2140" t="s">
        <v>92</v>
      </c>
      <c r="BU2140" t="s">
        <v>4405</v>
      </c>
    </row>
    <row r="2141" spans="1:73" hidden="1">
      <c r="A2141" s="103" t="s">
        <v>4406</v>
      </c>
      <c r="B2141" s="102">
        <v>45740</v>
      </c>
      <c r="C2141" s="104">
        <f>_xlfn.ISOWEEKNUM(Tabella2[[#This Row],[Date]])</f>
        <v>13</v>
      </c>
      <c r="D2141" s="104" t="s">
        <v>321</v>
      </c>
      <c r="E2141" s="104" t="s">
        <v>284</v>
      </c>
      <c r="F2141" s="104">
        <v>52</v>
      </c>
      <c r="G2141" s="104" t="s">
        <v>284</v>
      </c>
      <c r="H2141" s="105">
        <v>22</v>
      </c>
      <c r="I2141" s="104"/>
      <c r="J2141" s="104" t="s">
        <v>258</v>
      </c>
      <c r="K2141" s="104" t="s">
        <v>83</v>
      </c>
      <c r="L2141" s="104" t="s">
        <v>259</v>
      </c>
      <c r="M2141" s="104" t="s">
        <v>260</v>
      </c>
      <c r="N2141" s="104"/>
      <c r="O2141" s="106"/>
      <c r="P2141" s="111" t="s">
        <v>1850</v>
      </c>
      <c r="Q2141" s="153" t="s">
        <v>504</v>
      </c>
      <c r="R2141" s="153" t="s">
        <v>271</v>
      </c>
      <c r="S2141" s="153">
        <v>4.1666666666666657E-2</v>
      </c>
      <c r="T2141" s="153">
        <v>0.47569444444444442</v>
      </c>
      <c r="U2141" s="153">
        <v>0.51736111111111116</v>
      </c>
      <c r="V2141" s="153">
        <f>IF(ISBLANK(T2141),"",Tabella2[[#This Row],[ACT STOP]]-Tabella2[[#This Row],[ACT START]])</f>
        <v>4.1666666666666741E-2</v>
      </c>
      <c r="W2141" s="104" t="s">
        <v>92</v>
      </c>
      <c r="X2141" s="104" t="s">
        <v>91</v>
      </c>
      <c r="Y2141" s="110" t="s">
        <v>4407</v>
      </c>
      <c r="Z2141" s="106"/>
      <c r="AA2141" s="104"/>
      <c r="AB2141" s="107"/>
      <c r="AC2141" s="72">
        <v>1</v>
      </c>
      <c r="AH2141" s="70"/>
      <c r="AI2141" s="70"/>
      <c r="AJ2141">
        <v>0</v>
      </c>
      <c r="AL2141" s="70"/>
      <c r="BM2141" s="135">
        <v>0.47569444444444442</v>
      </c>
      <c r="BN2141" s="136">
        <v>0.51736111111111116</v>
      </c>
      <c r="BO2141" s="101"/>
      <c r="BR2141" s="109" t="str">
        <f t="shared" si="33"/>
        <v>SH-25-2130</v>
      </c>
      <c r="BS2141" s="109" t="s">
        <v>295</v>
      </c>
      <c r="BT2141" t="s">
        <v>92</v>
      </c>
      <c r="BU2141" t="s">
        <v>4408</v>
      </c>
    </row>
    <row r="2142" spans="1:73" hidden="1">
      <c r="A2142" s="103" t="s">
        <v>4409</v>
      </c>
      <c r="B2142" s="102">
        <v>45740</v>
      </c>
      <c r="C2142" s="104">
        <f>_xlfn.ISOWEEKNUM(Tabella2[[#This Row],[Date]])</f>
        <v>13</v>
      </c>
      <c r="D2142" s="104" t="s">
        <v>326</v>
      </c>
      <c r="E2142" s="104" t="s">
        <v>327</v>
      </c>
      <c r="F2142" s="104">
        <v>67</v>
      </c>
      <c r="G2142" s="104" t="s">
        <v>257</v>
      </c>
      <c r="H2142" s="105">
        <v>32</v>
      </c>
      <c r="I2142" s="104" t="s">
        <v>258</v>
      </c>
      <c r="J2142" s="104"/>
      <c r="K2142" s="104" t="s">
        <v>81</v>
      </c>
      <c r="L2142" s="104" t="s">
        <v>259</v>
      </c>
      <c r="M2142" s="104" t="s">
        <v>386</v>
      </c>
      <c r="N2142" s="104"/>
      <c r="O2142" s="106"/>
      <c r="P2142" s="111" t="s">
        <v>4392</v>
      </c>
      <c r="Q2142" s="153" t="s">
        <v>504</v>
      </c>
      <c r="R2142" s="153" t="s">
        <v>271</v>
      </c>
      <c r="S2142" s="153">
        <v>4.1666666666666657E-2</v>
      </c>
      <c r="T2142" s="153">
        <v>0.47916666666666669</v>
      </c>
      <c r="U2142" s="153">
        <v>0.52083333333333337</v>
      </c>
      <c r="V2142" s="153">
        <f>IF(ISBLANK(T2142),"",Tabella2[[#This Row],[ACT STOP]]-Tabella2[[#This Row],[ACT START]])</f>
        <v>4.1666666666666685E-2</v>
      </c>
      <c r="W2142" s="104" t="s">
        <v>92</v>
      </c>
      <c r="X2142" s="104" t="s">
        <v>91</v>
      </c>
      <c r="Y2142" s="110"/>
      <c r="Z2142" s="106"/>
      <c r="AA2142" s="104"/>
      <c r="AB2142" s="107"/>
      <c r="AC2142" s="72">
        <v>1</v>
      </c>
      <c r="AH2142" s="70"/>
      <c r="AI2142" s="70"/>
      <c r="AJ2142">
        <v>0</v>
      </c>
      <c r="AL2142" s="70"/>
      <c r="BM2142" s="135">
        <v>0.47916666666666669</v>
      </c>
      <c r="BN2142" s="136">
        <v>0.52083333333333337</v>
      </c>
      <c r="BO2142" s="101"/>
      <c r="BR2142" s="109" t="str">
        <f t="shared" si="33"/>
        <v>SH-25-2131</v>
      </c>
      <c r="BS2142" s="109" t="s">
        <v>356</v>
      </c>
      <c r="BT2142" t="s">
        <v>92</v>
      </c>
      <c r="BU2142" t="s">
        <v>4410</v>
      </c>
    </row>
    <row r="2143" spans="1:73" hidden="1">
      <c r="A2143" s="103" t="s">
        <v>4411</v>
      </c>
      <c r="B2143" s="102">
        <v>45740</v>
      </c>
      <c r="C2143" s="104">
        <f>_xlfn.ISOWEEKNUM(Tabella2[[#This Row],[Date]])</f>
        <v>13</v>
      </c>
      <c r="D2143" s="104" t="s">
        <v>341</v>
      </c>
      <c r="E2143" s="104" t="s">
        <v>284</v>
      </c>
      <c r="F2143" s="104">
        <v>44</v>
      </c>
      <c r="G2143" s="104" t="s">
        <v>257</v>
      </c>
      <c r="H2143" s="105">
        <v>13</v>
      </c>
      <c r="I2143" s="104"/>
      <c r="J2143" s="104" t="s">
        <v>258</v>
      </c>
      <c r="K2143" s="104" t="s">
        <v>80</v>
      </c>
      <c r="L2143" s="104" t="s">
        <v>259</v>
      </c>
      <c r="M2143" s="104" t="s">
        <v>269</v>
      </c>
      <c r="N2143" s="104"/>
      <c r="O2143" s="106"/>
      <c r="P2143" s="111" t="s">
        <v>607</v>
      </c>
      <c r="Q2143" s="153" t="s">
        <v>504</v>
      </c>
      <c r="R2143" s="153" t="s">
        <v>271</v>
      </c>
      <c r="S2143" s="153">
        <v>4.1666666666666657E-2</v>
      </c>
      <c r="T2143" s="153">
        <v>0.47916666666666669</v>
      </c>
      <c r="U2143" s="153">
        <v>0.52083333333333337</v>
      </c>
      <c r="V2143" s="153">
        <f>IF(ISBLANK(T2143),"",Tabella2[[#This Row],[ACT STOP]]-Tabella2[[#This Row],[ACT START]])</f>
        <v>4.1666666666666685E-2</v>
      </c>
      <c r="W2143" s="104" t="s">
        <v>92</v>
      </c>
      <c r="X2143" s="104" t="s">
        <v>91</v>
      </c>
      <c r="Y2143" s="110"/>
      <c r="Z2143" s="106"/>
      <c r="AA2143" s="104"/>
      <c r="AB2143" s="107"/>
      <c r="AC2143" s="72">
        <v>1</v>
      </c>
      <c r="AH2143" s="70"/>
      <c r="AI2143" s="70"/>
      <c r="AJ2143">
        <v>0</v>
      </c>
      <c r="AL2143" s="70"/>
      <c r="BM2143" s="135">
        <v>0.47916666666666669</v>
      </c>
      <c r="BN2143" s="136">
        <v>0.52083333333333337</v>
      </c>
      <c r="BO2143" s="101"/>
      <c r="BR2143" s="109" t="str">
        <f t="shared" si="33"/>
        <v>SH-25-2132</v>
      </c>
      <c r="BS2143" s="109" t="s">
        <v>427</v>
      </c>
      <c r="BT2143" t="s">
        <v>92</v>
      </c>
      <c r="BU2143" t="s">
        <v>4412</v>
      </c>
    </row>
    <row r="2144" spans="1:73" hidden="1">
      <c r="A2144" s="103" t="s">
        <v>4413</v>
      </c>
      <c r="B2144" s="102">
        <v>45740</v>
      </c>
      <c r="C2144" s="104">
        <f>_xlfn.ISOWEEKNUM(Tabella2[[#This Row],[Date]])</f>
        <v>13</v>
      </c>
      <c r="D2144" s="104" t="s">
        <v>370</v>
      </c>
      <c r="E2144" s="104" t="s">
        <v>256</v>
      </c>
      <c r="F2144" s="104">
        <v>53</v>
      </c>
      <c r="G2144" s="104" t="s">
        <v>257</v>
      </c>
      <c r="H2144" s="105">
        <v>10</v>
      </c>
      <c r="I2144" s="104" t="s">
        <v>258</v>
      </c>
      <c r="J2144" s="104"/>
      <c r="K2144" s="104" t="s">
        <v>79</v>
      </c>
      <c r="L2144" s="104" t="s">
        <v>299</v>
      </c>
      <c r="M2144" s="104" t="s">
        <v>386</v>
      </c>
      <c r="N2144" s="104"/>
      <c r="O2144" s="106" t="str">
        <f>A2145</f>
        <v>14547</v>
      </c>
      <c r="P2144" s="111" t="s">
        <v>391</v>
      </c>
      <c r="Q2144" s="153" t="s">
        <v>549</v>
      </c>
      <c r="R2144" s="153" t="s">
        <v>550</v>
      </c>
      <c r="S2144" s="153">
        <v>4.1666666666666657E-2</v>
      </c>
      <c r="T2144" s="153">
        <v>0.54166666666666663</v>
      </c>
      <c r="U2144" s="153">
        <v>0.58333333333333337</v>
      </c>
      <c r="V2144" s="153">
        <f>IF(ISBLANK(T2144),"",Tabella2[[#This Row],[ACT STOP]]-Tabella2[[#This Row],[ACT START]])</f>
        <v>4.1666666666666741E-2</v>
      </c>
      <c r="W2144" s="104" t="s">
        <v>92</v>
      </c>
      <c r="X2144" s="104" t="s">
        <v>91</v>
      </c>
      <c r="Y2144" s="110"/>
      <c r="Z2144" s="106"/>
      <c r="AA2144" s="104"/>
      <c r="AB2144" s="107"/>
      <c r="AC2144" s="72">
        <v>1</v>
      </c>
      <c r="AH2144" s="70"/>
      <c r="AI2144" s="70"/>
      <c r="AJ2144">
        <v>0</v>
      </c>
      <c r="AL2144" s="70"/>
      <c r="BM2144" s="135">
        <v>0.54166666666666663</v>
      </c>
      <c r="BN2144" s="136">
        <v>0.58333333333333337</v>
      </c>
      <c r="BO2144" s="101"/>
      <c r="BR2144" s="109" t="str">
        <f t="shared" si="33"/>
        <v>SH-25-2133</v>
      </c>
      <c r="BS2144" s="109" t="s">
        <v>552</v>
      </c>
      <c r="BT2144" t="s">
        <v>92</v>
      </c>
      <c r="BU2144" t="s">
        <v>4414</v>
      </c>
    </row>
    <row r="2145" spans="1:73" hidden="1">
      <c r="A2145" s="103" t="s">
        <v>4415</v>
      </c>
      <c r="B2145" s="102">
        <v>45740</v>
      </c>
      <c r="C2145" s="104">
        <f>_xlfn.ISOWEEKNUM(Tabella2[[#This Row],[Date]])</f>
        <v>13</v>
      </c>
      <c r="D2145" s="104" t="s">
        <v>370</v>
      </c>
      <c r="E2145" s="104" t="s">
        <v>256</v>
      </c>
      <c r="F2145" s="104">
        <v>54</v>
      </c>
      <c r="G2145" s="104" t="s">
        <v>257</v>
      </c>
      <c r="H2145" s="105">
        <v>9</v>
      </c>
      <c r="I2145" s="104" t="s">
        <v>258</v>
      </c>
      <c r="J2145" s="104"/>
      <c r="K2145" s="104" t="s">
        <v>78</v>
      </c>
      <c r="L2145" s="104" t="s">
        <v>299</v>
      </c>
      <c r="M2145" s="104" t="s">
        <v>386</v>
      </c>
      <c r="N2145" s="104"/>
      <c r="O2145" s="106" t="str">
        <f>A2144</f>
        <v>14546</v>
      </c>
      <c r="P2145" s="111" t="s">
        <v>391</v>
      </c>
      <c r="Q2145" s="153" t="s">
        <v>549</v>
      </c>
      <c r="R2145" s="153" t="s">
        <v>550</v>
      </c>
      <c r="S2145" s="153">
        <v>4.1666666666666657E-2</v>
      </c>
      <c r="T2145" s="153">
        <v>0.54166666666666663</v>
      </c>
      <c r="U2145" s="153">
        <v>0.58333333333333337</v>
      </c>
      <c r="V2145" s="153">
        <f>IF(ISBLANK(T2145),"",Tabella2[[#This Row],[ACT STOP]]-Tabella2[[#This Row],[ACT START]])</f>
        <v>4.1666666666666741E-2</v>
      </c>
      <c r="W2145" s="104" t="s">
        <v>92</v>
      </c>
      <c r="X2145" s="104" t="s">
        <v>91</v>
      </c>
      <c r="Y2145" s="110"/>
      <c r="Z2145" s="106"/>
      <c r="AA2145" s="104"/>
      <c r="AB2145" s="107"/>
      <c r="AC2145" s="72">
        <v>1</v>
      </c>
      <c r="AH2145" s="70"/>
      <c r="AI2145" s="70"/>
      <c r="AJ2145">
        <v>0</v>
      </c>
      <c r="AL2145" s="70"/>
      <c r="BM2145" s="135">
        <v>0.54166666666666663</v>
      </c>
      <c r="BN2145" s="136">
        <v>0.58333333333333337</v>
      </c>
      <c r="BO2145" s="101"/>
      <c r="BR2145" s="109" t="str">
        <f t="shared" si="33"/>
        <v>SH-25-2134</v>
      </c>
      <c r="BS2145" s="109" t="s">
        <v>318</v>
      </c>
      <c r="BT2145" t="s">
        <v>92</v>
      </c>
      <c r="BU2145" t="s">
        <v>4416</v>
      </c>
    </row>
    <row r="2146" spans="1:73" hidden="1">
      <c r="A2146" s="103" t="s">
        <v>4417</v>
      </c>
      <c r="B2146" s="102">
        <v>45740</v>
      </c>
      <c r="C2146" s="104">
        <f>_xlfn.ISOWEEKNUM(Tabella2[[#This Row],[Date]])</f>
        <v>13</v>
      </c>
      <c r="D2146" s="104" t="s">
        <v>321</v>
      </c>
      <c r="E2146" s="104" t="s">
        <v>284</v>
      </c>
      <c r="F2146" s="104">
        <v>51</v>
      </c>
      <c r="G2146" s="104" t="s">
        <v>284</v>
      </c>
      <c r="H2146" s="105">
        <v>9</v>
      </c>
      <c r="I2146" s="104"/>
      <c r="J2146" s="104" t="s">
        <v>258</v>
      </c>
      <c r="K2146" s="104" t="s">
        <v>83</v>
      </c>
      <c r="L2146" s="104" t="s">
        <v>259</v>
      </c>
      <c r="M2146" s="104" t="s">
        <v>260</v>
      </c>
      <c r="N2146" s="104"/>
      <c r="O2146" s="106"/>
      <c r="P2146" s="111" t="s">
        <v>1850</v>
      </c>
      <c r="Q2146" s="153" t="s">
        <v>549</v>
      </c>
      <c r="R2146" s="153" t="s">
        <v>550</v>
      </c>
      <c r="S2146" s="153">
        <v>4.1666666666666657E-2</v>
      </c>
      <c r="T2146" s="153">
        <v>0.54166666666666663</v>
      </c>
      <c r="U2146" s="153">
        <v>0.57638888888888884</v>
      </c>
      <c r="V2146" s="153">
        <f>IF(ISBLANK(T2146),"",Tabella2[[#This Row],[ACT STOP]]-Tabella2[[#This Row],[ACT START]])</f>
        <v>3.472222222222221E-2</v>
      </c>
      <c r="W2146" s="104" t="s">
        <v>92</v>
      </c>
      <c r="X2146" s="104" t="s">
        <v>91</v>
      </c>
      <c r="Y2146" s="110"/>
      <c r="Z2146" s="106"/>
      <c r="AA2146" s="104"/>
      <c r="AB2146" s="107"/>
      <c r="AC2146" s="72">
        <v>1</v>
      </c>
      <c r="AH2146" s="70"/>
      <c r="AI2146" s="70"/>
      <c r="AJ2146">
        <v>0</v>
      </c>
      <c r="AL2146" s="70"/>
      <c r="BM2146" s="135">
        <v>0.54166666666666663</v>
      </c>
      <c r="BN2146" s="136">
        <v>0.57638888888888884</v>
      </c>
      <c r="BO2146" s="101"/>
      <c r="BR2146" s="109" t="str">
        <f t="shared" si="33"/>
        <v>SH-25-2135</v>
      </c>
      <c r="BS2146" s="109" t="s">
        <v>339</v>
      </c>
      <c r="BT2146" t="s">
        <v>92</v>
      </c>
      <c r="BU2146" t="s">
        <v>4418</v>
      </c>
    </row>
    <row r="2147" spans="1:73" hidden="1">
      <c r="A2147" s="103" t="s">
        <v>4419</v>
      </c>
      <c r="B2147" s="102">
        <v>45740</v>
      </c>
      <c r="C2147" s="104">
        <f>_xlfn.ISOWEEKNUM(Tabella2[[#This Row],[Date]])</f>
        <v>13</v>
      </c>
      <c r="D2147" s="104" t="s">
        <v>404</v>
      </c>
      <c r="E2147" s="104" t="s">
        <v>284</v>
      </c>
      <c r="F2147" s="104">
        <v>41</v>
      </c>
      <c r="G2147" s="104" t="s">
        <v>257</v>
      </c>
      <c r="H2147" s="105">
        <v>12</v>
      </c>
      <c r="I2147" s="104"/>
      <c r="J2147" s="104" t="s">
        <v>258</v>
      </c>
      <c r="K2147" s="104" t="s">
        <v>80</v>
      </c>
      <c r="L2147" s="104" t="s">
        <v>299</v>
      </c>
      <c r="M2147" s="104" t="s">
        <v>430</v>
      </c>
      <c r="N2147" s="104"/>
      <c r="O2147" s="106" t="str">
        <f>A2148</f>
        <v>14550</v>
      </c>
      <c r="P2147" s="111" t="s">
        <v>2237</v>
      </c>
      <c r="Q2147" s="153" t="s">
        <v>549</v>
      </c>
      <c r="R2147" s="153" t="s">
        <v>550</v>
      </c>
      <c r="S2147" s="153">
        <v>4.1666666666666657E-2</v>
      </c>
      <c r="T2147" s="153">
        <v>0.54166666666666663</v>
      </c>
      <c r="U2147" s="153">
        <v>0.58333333333333337</v>
      </c>
      <c r="V2147" s="153">
        <f>IF(ISBLANK(T2147),"",Tabella2[[#This Row],[ACT STOP]]-Tabella2[[#This Row],[ACT START]])</f>
        <v>4.1666666666666741E-2</v>
      </c>
      <c r="W2147" s="104" t="s">
        <v>92</v>
      </c>
      <c r="X2147" s="104" t="s">
        <v>91</v>
      </c>
      <c r="Y2147" s="110"/>
      <c r="Z2147" s="106"/>
      <c r="AA2147" s="104"/>
      <c r="AB2147" s="107"/>
      <c r="AC2147" s="72">
        <v>1</v>
      </c>
      <c r="AH2147" s="70"/>
      <c r="AI2147" s="70"/>
      <c r="AJ2147">
        <v>0</v>
      </c>
      <c r="AL2147" s="70"/>
      <c r="BM2147" s="135">
        <v>0.54166666666666663</v>
      </c>
      <c r="BN2147" s="136">
        <v>0.58333333333333337</v>
      </c>
      <c r="BO2147" s="101"/>
      <c r="BR2147" s="109" t="str">
        <f t="shared" si="33"/>
        <v>SH-25-2136</v>
      </c>
      <c r="BS2147" s="109" t="s">
        <v>266</v>
      </c>
      <c r="BT2147" t="s">
        <v>92</v>
      </c>
      <c r="BU2147" t="s">
        <v>4420</v>
      </c>
    </row>
    <row r="2148" spans="1:73" hidden="1">
      <c r="A2148" s="103" t="s">
        <v>4421</v>
      </c>
      <c r="B2148" s="102">
        <v>45740</v>
      </c>
      <c r="C2148" s="104">
        <f>_xlfn.ISOWEEKNUM(Tabella2[[#This Row],[Date]])</f>
        <v>13</v>
      </c>
      <c r="D2148" s="104" t="s">
        <v>409</v>
      </c>
      <c r="E2148" s="104" t="s">
        <v>284</v>
      </c>
      <c r="F2148" s="104">
        <v>42</v>
      </c>
      <c r="G2148" s="104" t="s">
        <v>257</v>
      </c>
      <c r="H2148" s="105">
        <v>5</v>
      </c>
      <c r="I2148" s="104"/>
      <c r="J2148" s="104" t="s">
        <v>258</v>
      </c>
      <c r="K2148" s="104" t="s">
        <v>81</v>
      </c>
      <c r="L2148" s="104" t="s">
        <v>299</v>
      </c>
      <c r="M2148" s="104" t="s">
        <v>430</v>
      </c>
      <c r="N2148" s="104"/>
      <c r="O2148" s="106" t="str">
        <f>A2147</f>
        <v>14549</v>
      </c>
      <c r="P2148" s="111" t="s">
        <v>2237</v>
      </c>
      <c r="Q2148" s="153" t="s">
        <v>549</v>
      </c>
      <c r="R2148" s="153" t="s">
        <v>550</v>
      </c>
      <c r="S2148" s="153">
        <v>4.1666666666666657E-2</v>
      </c>
      <c r="T2148" s="153">
        <v>0.54166666666666663</v>
      </c>
      <c r="U2148" s="153">
        <v>0.58333333333333337</v>
      </c>
      <c r="V2148" s="153">
        <f>IF(ISBLANK(T2148),"",Tabella2[[#This Row],[ACT STOP]]-Tabella2[[#This Row],[ACT START]])</f>
        <v>4.1666666666666741E-2</v>
      </c>
      <c r="W2148" s="104" t="s">
        <v>92</v>
      </c>
      <c r="X2148" s="104" t="s">
        <v>91</v>
      </c>
      <c r="Y2148" s="110"/>
      <c r="Z2148" s="106"/>
      <c r="AA2148" s="104"/>
      <c r="AB2148" s="107"/>
      <c r="AC2148" s="72">
        <v>1</v>
      </c>
      <c r="AH2148" s="70"/>
      <c r="AI2148" s="70"/>
      <c r="AJ2148">
        <v>0</v>
      </c>
      <c r="AL2148" s="70"/>
      <c r="BM2148" s="135">
        <v>0.54166666666666663</v>
      </c>
      <c r="BN2148" s="136">
        <v>0.58333333333333337</v>
      </c>
      <c r="BO2148" s="101"/>
      <c r="BR2148" s="109" t="str">
        <f t="shared" si="33"/>
        <v>SH-25-2137</v>
      </c>
      <c r="BS2148" s="109" t="s">
        <v>416</v>
      </c>
      <c r="BT2148" t="s">
        <v>92</v>
      </c>
      <c r="BU2148" t="s">
        <v>4422</v>
      </c>
    </row>
    <row r="2149" spans="1:73" hidden="1">
      <c r="A2149" s="103" t="s">
        <v>4423</v>
      </c>
      <c r="B2149" s="102">
        <v>45740</v>
      </c>
      <c r="C2149" s="104">
        <f>_xlfn.ISOWEEKNUM(Tabella2[[#This Row],[Date]])</f>
        <v>13</v>
      </c>
      <c r="D2149" s="104" t="s">
        <v>370</v>
      </c>
      <c r="E2149" s="104" t="s">
        <v>256</v>
      </c>
      <c r="F2149" s="104">
        <v>52</v>
      </c>
      <c r="G2149" s="104" t="s">
        <v>257</v>
      </c>
      <c r="H2149" s="105">
        <v>13</v>
      </c>
      <c r="I2149" s="104" t="s">
        <v>258</v>
      </c>
      <c r="J2149" s="104"/>
      <c r="K2149" s="104" t="s">
        <v>79</v>
      </c>
      <c r="L2149" s="104" t="s">
        <v>299</v>
      </c>
      <c r="M2149" s="104" t="s">
        <v>276</v>
      </c>
      <c r="N2149" s="104"/>
      <c r="O2149" s="106" t="str">
        <f>A537</f>
        <v>12939</v>
      </c>
      <c r="P2149" s="111" t="s">
        <v>2947</v>
      </c>
      <c r="Q2149" s="153" t="s">
        <v>576</v>
      </c>
      <c r="R2149" s="153" t="s">
        <v>519</v>
      </c>
      <c r="S2149" s="153">
        <v>4.1666666666666657E-2</v>
      </c>
      <c r="T2149" s="153" t="s">
        <v>576</v>
      </c>
      <c r="U2149" s="153" t="s">
        <v>519</v>
      </c>
      <c r="V2149" s="153">
        <f>IF(ISBLANK(T2149),"",Tabella2[[#This Row],[ACT STOP]]-Tabella2[[#This Row],[ACT START]])</f>
        <v>4.1666666666666741E-2</v>
      </c>
      <c r="W2149" s="104" t="s">
        <v>92</v>
      </c>
      <c r="X2149" s="104" t="s">
        <v>91</v>
      </c>
      <c r="Y2149" s="110"/>
      <c r="Z2149" s="106"/>
      <c r="AA2149" s="104"/>
      <c r="AB2149" s="107"/>
      <c r="AC2149" s="72">
        <v>1</v>
      </c>
      <c r="AH2149" s="70"/>
      <c r="AI2149" s="70"/>
      <c r="AJ2149">
        <v>0</v>
      </c>
      <c r="AL2149" s="70"/>
      <c r="BM2149" s="135" t="s">
        <v>576</v>
      </c>
      <c r="BN2149" s="136" t="s">
        <v>519</v>
      </c>
      <c r="BO2149" s="101"/>
      <c r="BR2149" s="109" t="str">
        <f t="shared" si="33"/>
        <v>SH-25-2138</v>
      </c>
      <c r="BS2149" s="109" t="s">
        <v>427</v>
      </c>
      <c r="BT2149" t="s">
        <v>92</v>
      </c>
      <c r="BU2149" t="s">
        <v>4424</v>
      </c>
    </row>
    <row r="2150" spans="1:73" hidden="1">
      <c r="A2150" s="103" t="s">
        <v>4425</v>
      </c>
      <c r="B2150" s="102">
        <v>45740</v>
      </c>
      <c r="C2150" s="104">
        <f>_xlfn.ISOWEEKNUM(Tabella2[[#This Row],[Date]])</f>
        <v>13</v>
      </c>
      <c r="D2150" s="104" t="s">
        <v>275</v>
      </c>
      <c r="E2150" s="104" t="s">
        <v>256</v>
      </c>
      <c r="F2150" s="104">
        <v>58</v>
      </c>
      <c r="G2150" s="104" t="s">
        <v>284</v>
      </c>
      <c r="H2150" s="105">
        <v>22</v>
      </c>
      <c r="I2150" s="104" t="s">
        <v>258</v>
      </c>
      <c r="J2150" s="104"/>
      <c r="K2150" s="104" t="s">
        <v>83</v>
      </c>
      <c r="L2150" s="104" t="s">
        <v>299</v>
      </c>
      <c r="M2150" s="104" t="s">
        <v>276</v>
      </c>
      <c r="N2150" s="104"/>
      <c r="O2150" s="106" t="str">
        <f>A538</f>
        <v>12940</v>
      </c>
      <c r="P2150" s="111" t="s">
        <v>664</v>
      </c>
      <c r="Q2150" s="153" t="s">
        <v>576</v>
      </c>
      <c r="R2150" s="153" t="s">
        <v>519</v>
      </c>
      <c r="S2150" s="153">
        <v>4.1666666666666657E-2</v>
      </c>
      <c r="T2150" s="153" t="s">
        <v>576</v>
      </c>
      <c r="U2150" s="153">
        <v>0.63888888888888884</v>
      </c>
      <c r="V2150" s="153">
        <f>IF(ISBLANK(T2150),"",Tabella2[[#This Row],[ACT STOP]]-Tabella2[[#This Row],[ACT START]])</f>
        <v>3.472222222222221E-2</v>
      </c>
      <c r="W2150" s="104" t="s">
        <v>92</v>
      </c>
      <c r="X2150" s="104" t="s">
        <v>91</v>
      </c>
      <c r="Y2150" s="110"/>
      <c r="Z2150" s="106"/>
      <c r="AA2150" s="104"/>
      <c r="AB2150" s="107"/>
      <c r="AC2150" s="72">
        <v>1</v>
      </c>
      <c r="AH2150" s="70"/>
      <c r="AI2150" s="70"/>
      <c r="AJ2150">
        <v>0</v>
      </c>
      <c r="AL2150" s="70"/>
      <c r="BM2150" s="135" t="s">
        <v>576</v>
      </c>
      <c r="BN2150" s="136">
        <v>0.63888888888888884</v>
      </c>
      <c r="BO2150" s="101"/>
      <c r="BR2150" s="109" t="str">
        <f t="shared" si="33"/>
        <v>SH-25-2139</v>
      </c>
      <c r="BS2150" s="109" t="s">
        <v>295</v>
      </c>
      <c r="BT2150" t="s">
        <v>92</v>
      </c>
      <c r="BU2150" t="s">
        <v>4426</v>
      </c>
    </row>
    <row r="2151" spans="1:73" hidden="1">
      <c r="A2151" s="103" t="s">
        <v>4427</v>
      </c>
      <c r="B2151" s="102">
        <v>45740</v>
      </c>
      <c r="C2151" s="104">
        <f>_xlfn.ISOWEEKNUM(Tabella2[[#This Row],[Date]])</f>
        <v>13</v>
      </c>
      <c r="D2151" s="104" t="s">
        <v>326</v>
      </c>
      <c r="E2151" s="104" t="s">
        <v>327</v>
      </c>
      <c r="F2151" s="104">
        <v>69</v>
      </c>
      <c r="G2151" s="104" t="s">
        <v>257</v>
      </c>
      <c r="H2151" s="105">
        <v>32</v>
      </c>
      <c r="I2151" s="104" t="s">
        <v>258</v>
      </c>
      <c r="J2151" s="104"/>
      <c r="K2151" s="104" t="s">
        <v>81</v>
      </c>
      <c r="L2151" s="104" t="s">
        <v>259</v>
      </c>
      <c r="M2151" s="104" t="s">
        <v>386</v>
      </c>
      <c r="N2151" s="104"/>
      <c r="O2151" s="106"/>
      <c r="P2151" s="111" t="s">
        <v>4392</v>
      </c>
      <c r="Q2151" s="153" t="s">
        <v>576</v>
      </c>
      <c r="R2151" s="153" t="s">
        <v>519</v>
      </c>
      <c r="S2151" s="153">
        <v>4.1666666666666657E-2</v>
      </c>
      <c r="T2151" s="153" t="s">
        <v>576</v>
      </c>
      <c r="U2151" s="153" t="s">
        <v>519</v>
      </c>
      <c r="V2151" s="153">
        <f>IF(ISBLANK(T2151),"",Tabella2[[#This Row],[ACT STOP]]-Tabella2[[#This Row],[ACT START]])</f>
        <v>4.1666666666666741E-2</v>
      </c>
      <c r="W2151" s="104" t="s">
        <v>92</v>
      </c>
      <c r="X2151" s="104" t="s">
        <v>91</v>
      </c>
      <c r="Y2151" s="110" t="s">
        <v>4428</v>
      </c>
      <c r="Z2151" s="106"/>
      <c r="AA2151" s="104"/>
      <c r="AB2151" s="107"/>
      <c r="AC2151" s="72">
        <v>1</v>
      </c>
      <c r="AH2151" s="70"/>
      <c r="AI2151" s="70"/>
      <c r="AJ2151">
        <v>0</v>
      </c>
      <c r="AL2151" s="70"/>
      <c r="BL2151" t="s">
        <v>4429</v>
      </c>
      <c r="BM2151" s="135" t="s">
        <v>576</v>
      </c>
      <c r="BN2151" s="136" t="s">
        <v>519</v>
      </c>
      <c r="BO2151" s="101"/>
      <c r="BR2151" s="109" t="str">
        <f t="shared" si="33"/>
        <v>SH-25-2140</v>
      </c>
      <c r="BS2151" s="109" t="s">
        <v>356</v>
      </c>
      <c r="BT2151" t="s">
        <v>92</v>
      </c>
      <c r="BU2151" t="s">
        <v>4430</v>
      </c>
    </row>
    <row r="2152" spans="1:73" hidden="1">
      <c r="A2152" s="103" t="s">
        <v>4431</v>
      </c>
      <c r="B2152" s="102">
        <v>45740</v>
      </c>
      <c r="C2152" s="104">
        <f>_xlfn.ISOWEEKNUM(Tabella2[[#This Row],[Date]])</f>
        <v>13</v>
      </c>
      <c r="D2152" s="104" t="s">
        <v>421</v>
      </c>
      <c r="E2152" s="104" t="s">
        <v>327</v>
      </c>
      <c r="F2152" s="104">
        <v>71</v>
      </c>
      <c r="G2152" s="104" t="s">
        <v>257</v>
      </c>
      <c r="H2152" s="105">
        <v>9</v>
      </c>
      <c r="I2152" s="104" t="s">
        <v>258</v>
      </c>
      <c r="J2152" s="104"/>
      <c r="K2152" s="104" t="s">
        <v>79</v>
      </c>
      <c r="L2152" s="104" t="s">
        <v>299</v>
      </c>
      <c r="M2152" s="104" t="s">
        <v>276</v>
      </c>
      <c r="N2152" s="104"/>
      <c r="O2152" s="106" t="str">
        <f>A539</f>
        <v>12941</v>
      </c>
      <c r="P2152" s="111" t="s">
        <v>4432</v>
      </c>
      <c r="Q2152" s="153" t="s">
        <v>580</v>
      </c>
      <c r="R2152" s="153">
        <v>0.6875</v>
      </c>
      <c r="S2152" s="153">
        <v>2.0833333333333329E-2</v>
      </c>
      <c r="T2152" s="153">
        <v>0.66666666666666663</v>
      </c>
      <c r="U2152" s="153">
        <v>0.69791666666666663</v>
      </c>
      <c r="V2152" s="153">
        <f>IF(ISBLANK(T2152),"",Tabella2[[#This Row],[ACT STOP]]-Tabella2[[#This Row],[ACT START]])</f>
        <v>3.125E-2</v>
      </c>
      <c r="W2152" s="104" t="s">
        <v>92</v>
      </c>
      <c r="X2152" s="104" t="s">
        <v>91</v>
      </c>
      <c r="Y2152" s="110" t="s">
        <v>4433</v>
      </c>
      <c r="Z2152" s="106"/>
      <c r="AA2152" s="104"/>
      <c r="AB2152" s="107"/>
      <c r="AC2152" s="72">
        <v>1</v>
      </c>
      <c r="AH2152" s="70"/>
      <c r="AI2152" s="70"/>
      <c r="AJ2152">
        <v>0</v>
      </c>
      <c r="AL2152" s="70"/>
      <c r="BM2152" s="135">
        <v>0.66666666666666663</v>
      </c>
      <c r="BN2152" s="136">
        <v>0.69791666666666663</v>
      </c>
      <c r="BO2152" s="101"/>
      <c r="BR2152" s="109" t="str">
        <f t="shared" si="33"/>
        <v>SH-25-2141</v>
      </c>
      <c r="BS2152" s="109" t="s">
        <v>318</v>
      </c>
      <c r="BT2152" t="s">
        <v>92</v>
      </c>
      <c r="BU2152" t="s">
        <v>4434</v>
      </c>
    </row>
    <row r="2153" spans="1:73" hidden="1">
      <c r="A2153" s="103" t="s">
        <v>4435</v>
      </c>
      <c r="B2153" s="102">
        <v>45747</v>
      </c>
      <c r="C2153" s="104">
        <f>_xlfn.ISOWEEKNUM(Tabella2[[#This Row],[Date]])</f>
        <v>14</v>
      </c>
      <c r="D2153" s="104" t="s">
        <v>195</v>
      </c>
      <c r="E2153" s="104"/>
      <c r="F2153" s="104"/>
      <c r="G2153" s="104"/>
      <c r="H2153" s="105"/>
      <c r="I2153" s="104" t="s">
        <v>258</v>
      </c>
      <c r="J2153" s="104"/>
      <c r="K2153" s="104" t="s">
        <v>79</v>
      </c>
      <c r="L2153" s="104" t="s">
        <v>259</v>
      </c>
      <c r="M2153" s="104" t="s">
        <v>276</v>
      </c>
      <c r="N2153" s="104"/>
      <c r="O2153" s="106"/>
      <c r="P2153" s="111" t="s">
        <v>4436</v>
      </c>
      <c r="Q2153" s="153" t="s">
        <v>272</v>
      </c>
      <c r="R2153" s="153" t="s">
        <v>576</v>
      </c>
      <c r="S2153" s="153">
        <v>4.1666666666666657E-2</v>
      </c>
      <c r="T2153" s="153" t="s">
        <v>272</v>
      </c>
      <c r="U2153" s="153" t="s">
        <v>576</v>
      </c>
      <c r="V2153" s="153">
        <f>IF(ISBLANK(T2153),"",Tabella2[[#This Row],[ACT STOP]]-Tabella2[[#This Row],[ACT START]])</f>
        <v>4.166666666666663E-2</v>
      </c>
      <c r="W2153" s="104" t="s">
        <v>92</v>
      </c>
      <c r="X2153" s="104" t="s">
        <v>91</v>
      </c>
      <c r="Y2153" s="110"/>
      <c r="Z2153" s="106"/>
      <c r="AA2153" s="104"/>
      <c r="AB2153" s="107"/>
      <c r="AC2153" s="72">
        <v>1</v>
      </c>
      <c r="AH2153" s="70"/>
      <c r="AI2153" s="70"/>
      <c r="AJ2153">
        <v>0</v>
      </c>
      <c r="AL2153" s="70"/>
      <c r="BM2153" s="135" t="s">
        <v>272</v>
      </c>
      <c r="BN2153" s="136" t="s">
        <v>576</v>
      </c>
      <c r="BO2153" s="101"/>
      <c r="BR2153" s="109" t="str">
        <f t="shared" si="33"/>
        <v>SH-25-2142</v>
      </c>
      <c r="BS2153" s="109"/>
      <c r="BT2153" t="s">
        <v>92</v>
      </c>
      <c r="BU2153" t="s">
        <v>4437</v>
      </c>
    </row>
    <row r="2154" spans="1:73" hidden="1">
      <c r="A2154" s="103" t="s">
        <v>4438</v>
      </c>
      <c r="B2154" s="102">
        <v>45740</v>
      </c>
      <c r="C2154" s="104">
        <f>_xlfn.ISOWEEKNUM(Tabella2[[#This Row],[Date]])</f>
        <v>13</v>
      </c>
      <c r="D2154" s="104" t="s">
        <v>421</v>
      </c>
      <c r="E2154" s="104" t="s">
        <v>327</v>
      </c>
      <c r="F2154" s="104">
        <v>73</v>
      </c>
      <c r="G2154" s="104" t="s">
        <v>284</v>
      </c>
      <c r="H2154" s="105">
        <v>9</v>
      </c>
      <c r="I2154" s="104" t="s">
        <v>258</v>
      </c>
      <c r="J2154" s="104"/>
      <c r="K2154" s="104" t="s">
        <v>79</v>
      </c>
      <c r="L2154" s="104" t="s">
        <v>299</v>
      </c>
      <c r="M2154" s="104" t="s">
        <v>276</v>
      </c>
      <c r="N2154" s="104"/>
      <c r="O2154" s="106" t="str">
        <f>A540</f>
        <v>12942</v>
      </c>
      <c r="P2154" s="111" t="s">
        <v>4432</v>
      </c>
      <c r="Q2154" s="153" t="s">
        <v>899</v>
      </c>
      <c r="R2154" s="153">
        <v>0.71180555555555558</v>
      </c>
      <c r="S2154" s="153">
        <v>2.0833333333333329E-2</v>
      </c>
      <c r="T2154" s="153">
        <v>0.69791666666666663</v>
      </c>
      <c r="U2154" s="153">
        <v>0.71527777777777779</v>
      </c>
      <c r="V2154" s="153">
        <f>IF(ISBLANK(T2154),"",Tabella2[[#This Row],[ACT STOP]]-Tabella2[[#This Row],[ACT START]])</f>
        <v>1.736111111111116E-2</v>
      </c>
      <c r="W2154" s="104" t="s">
        <v>92</v>
      </c>
      <c r="X2154" s="104" t="s">
        <v>91</v>
      </c>
      <c r="Y2154" s="110"/>
      <c r="Z2154" s="106"/>
      <c r="AA2154" s="104"/>
      <c r="AB2154" s="107"/>
      <c r="AC2154" s="72">
        <v>1</v>
      </c>
      <c r="AH2154" s="70"/>
      <c r="AI2154" s="70"/>
      <c r="AJ2154">
        <v>0</v>
      </c>
      <c r="AL2154" s="70"/>
      <c r="BM2154" s="135">
        <v>0.69791666666666663</v>
      </c>
      <c r="BN2154" s="136">
        <v>0.71527777777777779</v>
      </c>
      <c r="BO2154" s="101"/>
      <c r="BR2154" s="109" t="str">
        <f t="shared" si="33"/>
        <v>SH-25-2143</v>
      </c>
      <c r="BS2154" s="109" t="s">
        <v>339</v>
      </c>
      <c r="BT2154" t="s">
        <v>92</v>
      </c>
      <c r="BU2154" t="s">
        <v>4439</v>
      </c>
    </row>
    <row r="2155" spans="1:73" hidden="1">
      <c r="A2155" s="103" t="s">
        <v>4440</v>
      </c>
      <c r="B2155" s="102">
        <v>45740</v>
      </c>
      <c r="C2155" s="104">
        <f>_xlfn.ISOWEEKNUM(Tabella2[[#This Row],[Date]])</f>
        <v>13</v>
      </c>
      <c r="D2155" s="104" t="s">
        <v>370</v>
      </c>
      <c r="E2155" s="104" t="s">
        <v>256</v>
      </c>
      <c r="F2155" s="104">
        <v>54</v>
      </c>
      <c r="G2155" s="104" t="s">
        <v>257</v>
      </c>
      <c r="H2155" s="105">
        <v>14</v>
      </c>
      <c r="I2155" s="104" t="s">
        <v>258</v>
      </c>
      <c r="J2155" s="104"/>
      <c r="K2155" s="104" t="s">
        <v>83</v>
      </c>
      <c r="L2155" s="104" t="s">
        <v>299</v>
      </c>
      <c r="M2155" s="104" t="s">
        <v>386</v>
      </c>
      <c r="N2155" s="104"/>
      <c r="O2155" s="106" t="str">
        <f>A2156</f>
        <v>14558</v>
      </c>
      <c r="P2155" s="111" t="s">
        <v>387</v>
      </c>
      <c r="Q2155" s="153" t="s">
        <v>580</v>
      </c>
      <c r="R2155" s="153" t="s">
        <v>581</v>
      </c>
      <c r="S2155" s="153">
        <v>4.1666666666666657E-2</v>
      </c>
      <c r="T2155" s="153" t="s">
        <v>580</v>
      </c>
      <c r="U2155" s="153" t="s">
        <v>581</v>
      </c>
      <c r="V2155" s="153">
        <f>IF(ISBLANK(T2155),"",Tabella2[[#This Row],[ACT STOP]]-Tabella2[[#This Row],[ACT START]])</f>
        <v>4.1666666666666741E-2</v>
      </c>
      <c r="W2155" s="104" t="s">
        <v>92</v>
      </c>
      <c r="X2155" s="104" t="s">
        <v>91</v>
      </c>
      <c r="Y2155" s="110"/>
      <c r="Z2155" s="106"/>
      <c r="AA2155" s="104"/>
      <c r="AB2155" s="107"/>
      <c r="AC2155" s="72">
        <v>1</v>
      </c>
      <c r="AH2155" s="70"/>
      <c r="AI2155" s="70"/>
      <c r="AJ2155">
        <v>0</v>
      </c>
      <c r="AL2155" s="70"/>
      <c r="BM2155" s="135" t="s">
        <v>580</v>
      </c>
      <c r="BN2155" s="136" t="s">
        <v>581</v>
      </c>
      <c r="BO2155" s="101"/>
      <c r="BR2155" s="109" t="str">
        <f t="shared" si="33"/>
        <v>SH-25-2144</v>
      </c>
      <c r="BS2155" s="109" t="s">
        <v>372</v>
      </c>
      <c r="BT2155" t="s">
        <v>92</v>
      </c>
      <c r="BU2155" t="s">
        <v>4441</v>
      </c>
    </row>
    <row r="2156" spans="1:73" hidden="1">
      <c r="A2156" s="103" t="s">
        <v>4442</v>
      </c>
      <c r="B2156" s="102">
        <v>45740</v>
      </c>
      <c r="C2156" s="104">
        <f>_xlfn.ISOWEEKNUM(Tabella2[[#This Row],[Date]])</f>
        <v>13</v>
      </c>
      <c r="D2156" s="104" t="s">
        <v>370</v>
      </c>
      <c r="E2156" s="104" t="s">
        <v>256</v>
      </c>
      <c r="F2156" s="104">
        <v>53</v>
      </c>
      <c r="G2156" s="104" t="s">
        <v>257</v>
      </c>
      <c r="H2156" s="105">
        <v>12</v>
      </c>
      <c r="I2156" s="104" t="s">
        <v>258</v>
      </c>
      <c r="J2156" s="104"/>
      <c r="K2156" s="104" t="s">
        <v>80</v>
      </c>
      <c r="L2156" s="104" t="s">
        <v>299</v>
      </c>
      <c r="M2156" s="104" t="s">
        <v>386</v>
      </c>
      <c r="N2156" s="104"/>
      <c r="O2156" s="106" t="str">
        <f>A2155</f>
        <v>14557</v>
      </c>
      <c r="P2156" s="111" t="s">
        <v>387</v>
      </c>
      <c r="Q2156" s="153" t="s">
        <v>580</v>
      </c>
      <c r="R2156" s="153" t="s">
        <v>581</v>
      </c>
      <c r="S2156" s="153">
        <v>4.1666666666666657E-2</v>
      </c>
      <c r="T2156" s="153" t="s">
        <v>580</v>
      </c>
      <c r="U2156" s="153" t="s">
        <v>581</v>
      </c>
      <c r="V2156" s="153">
        <f>IF(ISBLANK(T2156),"",Tabella2[[#This Row],[ACT STOP]]-Tabella2[[#This Row],[ACT START]])</f>
        <v>4.1666666666666741E-2</v>
      </c>
      <c r="W2156" s="104" t="s">
        <v>92</v>
      </c>
      <c r="X2156" s="104" t="s">
        <v>91</v>
      </c>
      <c r="Y2156" s="110"/>
      <c r="Z2156" s="106"/>
      <c r="AA2156" s="104"/>
      <c r="AB2156" s="107"/>
      <c r="AC2156" s="72">
        <v>1</v>
      </c>
      <c r="AH2156" s="70"/>
      <c r="AI2156" s="70"/>
      <c r="AJ2156">
        <v>0</v>
      </c>
      <c r="AL2156" s="70"/>
      <c r="BL2156" t="s">
        <v>3833</v>
      </c>
      <c r="BM2156" s="135" t="s">
        <v>580</v>
      </c>
      <c r="BN2156" s="136" t="s">
        <v>581</v>
      </c>
      <c r="BO2156" s="101"/>
      <c r="BR2156" s="109" t="str">
        <f t="shared" si="33"/>
        <v>SH-25-2145</v>
      </c>
      <c r="BS2156" s="109" t="s">
        <v>266</v>
      </c>
      <c r="BT2156" t="s">
        <v>92</v>
      </c>
      <c r="BU2156" t="s">
        <v>4443</v>
      </c>
    </row>
    <row r="2157" spans="1:73" hidden="1">
      <c r="A2157" s="103" t="s">
        <v>4444</v>
      </c>
      <c r="B2157" s="102">
        <v>45740</v>
      </c>
      <c r="C2157" s="104">
        <f>_xlfn.ISOWEEKNUM(Tabella2[[#This Row],[Date]])</f>
        <v>13</v>
      </c>
      <c r="D2157" s="104" t="s">
        <v>370</v>
      </c>
      <c r="E2157" s="104" t="s">
        <v>256</v>
      </c>
      <c r="F2157" s="104">
        <v>51</v>
      </c>
      <c r="G2157" s="104" t="s">
        <v>257</v>
      </c>
      <c r="H2157" s="105">
        <v>5</v>
      </c>
      <c r="I2157" s="104" t="s">
        <v>258</v>
      </c>
      <c r="J2157" s="104"/>
      <c r="K2157" s="104" t="s">
        <v>81</v>
      </c>
      <c r="L2157" s="104" t="s">
        <v>259</v>
      </c>
      <c r="M2157" s="104" t="s">
        <v>269</v>
      </c>
      <c r="N2157" s="104"/>
      <c r="O2157" s="106"/>
      <c r="P2157" s="111" t="s">
        <v>1814</v>
      </c>
      <c r="Q2157" s="153" t="s">
        <v>580</v>
      </c>
      <c r="R2157" s="153" t="s">
        <v>581</v>
      </c>
      <c r="S2157" s="153">
        <v>4.1666666666666657E-2</v>
      </c>
      <c r="T2157" s="153" t="s">
        <v>580</v>
      </c>
      <c r="U2157" s="153" t="s">
        <v>581</v>
      </c>
      <c r="V2157" s="153">
        <f>IF(ISBLANK(T2157),"",Tabella2[[#This Row],[ACT STOP]]-Tabella2[[#This Row],[ACT START]])</f>
        <v>4.1666666666666741E-2</v>
      </c>
      <c r="W2157" s="104" t="s">
        <v>92</v>
      </c>
      <c r="X2157" s="104" t="s">
        <v>91</v>
      </c>
      <c r="Y2157" s="110"/>
      <c r="Z2157" s="106"/>
      <c r="AA2157" s="104"/>
      <c r="AB2157" s="107"/>
      <c r="AC2157" s="72">
        <v>1</v>
      </c>
      <c r="AH2157" s="70"/>
      <c r="AI2157" s="70"/>
      <c r="AJ2157">
        <v>0</v>
      </c>
      <c r="AL2157" s="70"/>
      <c r="BM2157" s="135" t="s">
        <v>580</v>
      </c>
      <c r="BN2157" s="136" t="s">
        <v>581</v>
      </c>
      <c r="BO2157" s="101"/>
      <c r="BR2157" s="109" t="str">
        <f t="shared" si="33"/>
        <v>SH-25-2146</v>
      </c>
      <c r="BS2157" s="109" t="s">
        <v>416</v>
      </c>
      <c r="BT2157" t="s">
        <v>92</v>
      </c>
      <c r="BU2157" t="s">
        <v>4445</v>
      </c>
    </row>
    <row r="2158" spans="1:73" hidden="1">
      <c r="A2158" s="103" t="s">
        <v>4446</v>
      </c>
      <c r="B2158" s="102">
        <v>45741</v>
      </c>
      <c r="C2158" s="104">
        <f>_xlfn.ISOWEEKNUM(Tabella2[[#This Row],[Date]])</f>
        <v>13</v>
      </c>
      <c r="D2158" s="104" t="s">
        <v>305</v>
      </c>
      <c r="E2158" s="104" t="s">
        <v>284</v>
      </c>
      <c r="F2158" s="104">
        <v>47</v>
      </c>
      <c r="G2158" s="104" t="s">
        <v>257</v>
      </c>
      <c r="H2158" s="105">
        <v>12</v>
      </c>
      <c r="I2158" s="104"/>
      <c r="J2158" s="104" t="s">
        <v>258</v>
      </c>
      <c r="K2158" s="104" t="s">
        <v>79</v>
      </c>
      <c r="L2158" s="104" t="s">
        <v>299</v>
      </c>
      <c r="M2158" s="104" t="s">
        <v>276</v>
      </c>
      <c r="N2158" s="104"/>
      <c r="O2158" s="106" t="str">
        <f>A541</f>
        <v>12943</v>
      </c>
      <c r="P2158" s="111" t="s">
        <v>733</v>
      </c>
      <c r="Q2158" s="153" t="s">
        <v>525</v>
      </c>
      <c r="R2158" s="153" t="s">
        <v>262</v>
      </c>
      <c r="S2158" s="153">
        <v>4.1666666666666657E-2</v>
      </c>
      <c r="T2158" s="153">
        <v>0.35416666666666669</v>
      </c>
      <c r="U2158" s="153">
        <v>0.39583333333333331</v>
      </c>
      <c r="V2158" s="153">
        <f>IF(ISBLANK(T2158),"",Tabella2[[#This Row],[ACT STOP]]-Tabella2[[#This Row],[ACT START]])</f>
        <v>4.166666666666663E-2</v>
      </c>
      <c r="W2158" s="104" t="s">
        <v>92</v>
      </c>
      <c r="X2158" s="104" t="s">
        <v>91</v>
      </c>
      <c r="Y2158" s="110"/>
      <c r="Z2158" s="106"/>
      <c r="AA2158" s="104"/>
      <c r="AB2158" s="107"/>
      <c r="AC2158" s="72">
        <v>1</v>
      </c>
      <c r="AH2158" s="70"/>
      <c r="AI2158" s="70"/>
      <c r="AJ2158">
        <v>0</v>
      </c>
      <c r="AL2158" s="70"/>
      <c r="BM2158" s="135">
        <v>0.35416666666666669</v>
      </c>
      <c r="BN2158" s="136">
        <v>0.39583333333333331</v>
      </c>
      <c r="BO2158" s="101"/>
      <c r="BR2158" s="109" t="str">
        <f t="shared" si="33"/>
        <v>SH-25-2147</v>
      </c>
      <c r="BS2158" s="109" t="s">
        <v>266</v>
      </c>
      <c r="BT2158" t="s">
        <v>92</v>
      </c>
      <c r="BU2158" t="s">
        <v>4447</v>
      </c>
    </row>
    <row r="2159" spans="1:73" hidden="1">
      <c r="A2159" s="103" t="s">
        <v>4448</v>
      </c>
      <c r="B2159" s="102">
        <v>45741</v>
      </c>
      <c r="C2159" s="104">
        <f>_xlfn.ISOWEEKNUM(Tabella2[[#This Row],[Date]])</f>
        <v>13</v>
      </c>
      <c r="D2159" s="104" t="s">
        <v>558</v>
      </c>
      <c r="E2159" s="104" t="s">
        <v>284</v>
      </c>
      <c r="F2159" s="104">
        <v>60</v>
      </c>
      <c r="G2159" s="104" t="s">
        <v>284</v>
      </c>
      <c r="H2159" s="105">
        <v>9</v>
      </c>
      <c r="I2159" s="104"/>
      <c r="J2159" s="104" t="s">
        <v>258</v>
      </c>
      <c r="K2159" s="104" t="s">
        <v>83</v>
      </c>
      <c r="L2159" s="104" t="s">
        <v>299</v>
      </c>
      <c r="M2159" s="104" t="s">
        <v>276</v>
      </c>
      <c r="N2159" s="104"/>
      <c r="O2159" s="106" t="str">
        <f>A542</f>
        <v>12944</v>
      </c>
      <c r="P2159" s="111" t="s">
        <v>554</v>
      </c>
      <c r="Q2159" s="153" t="s">
        <v>525</v>
      </c>
      <c r="R2159" s="153" t="s">
        <v>262</v>
      </c>
      <c r="S2159" s="153">
        <v>4.1666666666666657E-2</v>
      </c>
      <c r="T2159" s="153">
        <v>0.35416666666666669</v>
      </c>
      <c r="U2159" s="153">
        <v>0.39583333333333331</v>
      </c>
      <c r="V2159" s="153">
        <f>IF(ISBLANK(T2159),"",Tabella2[[#This Row],[ACT STOP]]-Tabella2[[#This Row],[ACT START]])</f>
        <v>4.166666666666663E-2</v>
      </c>
      <c r="W2159" s="104" t="s">
        <v>92</v>
      </c>
      <c r="X2159" s="104" t="s">
        <v>91</v>
      </c>
      <c r="Y2159" s="110"/>
      <c r="Z2159" s="106"/>
      <c r="AA2159" s="104"/>
      <c r="AB2159" s="107"/>
      <c r="AC2159" s="72">
        <v>1</v>
      </c>
      <c r="AH2159" s="70"/>
      <c r="AI2159" s="70"/>
      <c r="AJ2159">
        <v>0</v>
      </c>
      <c r="AL2159" s="70"/>
      <c r="BM2159" s="135">
        <v>0.35416666666666669</v>
      </c>
      <c r="BN2159" s="136">
        <v>0.39583333333333331</v>
      </c>
      <c r="BO2159" s="101"/>
      <c r="BR2159" s="109" t="str">
        <f t="shared" si="33"/>
        <v>SH-25-2148</v>
      </c>
      <c r="BS2159" s="109" t="s">
        <v>339</v>
      </c>
      <c r="BT2159" t="s">
        <v>92</v>
      </c>
      <c r="BU2159" t="s">
        <v>4449</v>
      </c>
    </row>
    <row r="2160" spans="1:73" hidden="1">
      <c r="A2160" s="103" t="s">
        <v>4450</v>
      </c>
      <c r="B2160" s="102">
        <v>45741</v>
      </c>
      <c r="C2160" s="104">
        <f>_xlfn.ISOWEEKNUM(Tabella2[[#This Row],[Date]])</f>
        <v>13</v>
      </c>
      <c r="D2160" s="104" t="s">
        <v>341</v>
      </c>
      <c r="E2160" s="104" t="s">
        <v>284</v>
      </c>
      <c r="F2160" s="104">
        <v>43</v>
      </c>
      <c r="G2160" s="104" t="s">
        <v>257</v>
      </c>
      <c r="H2160" s="105">
        <v>32</v>
      </c>
      <c r="I2160" s="104"/>
      <c r="J2160" s="104" t="s">
        <v>258</v>
      </c>
      <c r="K2160" s="104" t="s">
        <v>81</v>
      </c>
      <c r="L2160" s="104" t="s">
        <v>259</v>
      </c>
      <c r="M2160" s="104" t="s">
        <v>269</v>
      </c>
      <c r="N2160" s="104"/>
      <c r="O2160" s="106"/>
      <c r="P2160" s="111" t="s">
        <v>1966</v>
      </c>
      <c r="Q2160" s="153" t="s">
        <v>525</v>
      </c>
      <c r="R2160" s="153" t="s">
        <v>262</v>
      </c>
      <c r="S2160" s="153">
        <v>4.1666666666666657E-2</v>
      </c>
      <c r="T2160" s="153">
        <v>0.35416666666666669</v>
      </c>
      <c r="U2160" s="153">
        <v>0.39583333333333331</v>
      </c>
      <c r="V2160" s="153">
        <f>IF(ISBLANK(T2160),"",Tabella2[[#This Row],[ACT STOP]]-Tabella2[[#This Row],[ACT START]])</f>
        <v>4.166666666666663E-2</v>
      </c>
      <c r="W2160" s="104" t="s">
        <v>92</v>
      </c>
      <c r="X2160" s="104" t="s">
        <v>91</v>
      </c>
      <c r="Y2160" s="110"/>
      <c r="Z2160" s="106"/>
      <c r="AA2160" s="104"/>
      <c r="AB2160" s="107"/>
      <c r="AC2160" s="72">
        <v>1</v>
      </c>
      <c r="AH2160" s="70"/>
      <c r="AI2160" s="70"/>
      <c r="AJ2160">
        <v>0</v>
      </c>
      <c r="AL2160" s="70"/>
      <c r="BM2160" s="135">
        <v>0.35416666666666669</v>
      </c>
      <c r="BN2160" s="136">
        <v>0.39583333333333331</v>
      </c>
      <c r="BO2160" s="101"/>
      <c r="BR2160" s="109" t="str">
        <f t="shared" si="33"/>
        <v>SH-25-2149</v>
      </c>
      <c r="BS2160" s="109" t="s">
        <v>356</v>
      </c>
      <c r="BT2160" t="s">
        <v>92</v>
      </c>
      <c r="BU2160" t="s">
        <v>4451</v>
      </c>
    </row>
    <row r="2161" spans="1:73" hidden="1">
      <c r="A2161" s="103" t="s">
        <v>4452</v>
      </c>
      <c r="B2161" s="102">
        <v>45741</v>
      </c>
      <c r="C2161" s="104">
        <f>_xlfn.ISOWEEKNUM(Tabella2[[#This Row],[Date]])</f>
        <v>13</v>
      </c>
      <c r="D2161" s="104" t="s">
        <v>1914</v>
      </c>
      <c r="E2161" s="104" t="s">
        <v>284</v>
      </c>
      <c r="F2161" s="104">
        <v>39</v>
      </c>
      <c r="G2161" s="104" t="s">
        <v>284</v>
      </c>
      <c r="H2161" s="105">
        <v>22</v>
      </c>
      <c r="I2161" s="104"/>
      <c r="J2161" s="104" t="s">
        <v>258</v>
      </c>
      <c r="K2161" s="104" t="s">
        <v>79</v>
      </c>
      <c r="L2161" s="104" t="s">
        <v>299</v>
      </c>
      <c r="M2161" s="104" t="s">
        <v>386</v>
      </c>
      <c r="N2161" s="104"/>
      <c r="O2161" s="106" t="str">
        <f>A2162</f>
        <v>14564</v>
      </c>
      <c r="P2161" s="111" t="s">
        <v>2292</v>
      </c>
      <c r="Q2161" s="153" t="s">
        <v>498</v>
      </c>
      <c r="R2161" s="153" t="s">
        <v>499</v>
      </c>
      <c r="S2161" s="153">
        <v>4.1666666666666657E-2</v>
      </c>
      <c r="T2161" s="153" t="s">
        <v>498</v>
      </c>
      <c r="U2161" s="153" t="s">
        <v>499</v>
      </c>
      <c r="V2161" s="153">
        <f>IF(ISBLANK(T2161),"",Tabella2[[#This Row],[ACT STOP]]-Tabella2[[#This Row],[ACT START]])</f>
        <v>4.166666666666663E-2</v>
      </c>
      <c r="W2161" s="104" t="s">
        <v>92</v>
      </c>
      <c r="X2161" s="104" t="s">
        <v>91</v>
      </c>
      <c r="Y2161" s="110"/>
      <c r="Z2161" s="106"/>
      <c r="AA2161" s="104"/>
      <c r="AB2161" s="107"/>
      <c r="AC2161" s="72">
        <v>1</v>
      </c>
      <c r="AH2161" s="70"/>
      <c r="AI2161" s="70"/>
      <c r="AJ2161">
        <v>0</v>
      </c>
      <c r="AL2161" s="70"/>
      <c r="BM2161" s="135" t="s">
        <v>498</v>
      </c>
      <c r="BN2161" s="136" t="s">
        <v>499</v>
      </c>
      <c r="BO2161" s="101"/>
      <c r="BR2161" s="109" t="str">
        <f t="shared" si="33"/>
        <v>SH-25-2150</v>
      </c>
      <c r="BS2161" s="109" t="s">
        <v>295</v>
      </c>
      <c r="BT2161" t="s">
        <v>92</v>
      </c>
      <c r="BU2161" t="s">
        <v>4453</v>
      </c>
    </row>
    <row r="2162" spans="1:73" hidden="1">
      <c r="A2162" s="103" t="s">
        <v>4454</v>
      </c>
      <c r="B2162" s="102">
        <v>45741</v>
      </c>
      <c r="C2162" s="104">
        <f>_xlfn.ISOWEEKNUM(Tabella2[[#This Row],[Date]])</f>
        <v>13</v>
      </c>
      <c r="D2162" s="104" t="s">
        <v>1914</v>
      </c>
      <c r="E2162" s="104" t="s">
        <v>284</v>
      </c>
      <c r="F2162" s="104">
        <v>40</v>
      </c>
      <c r="G2162" s="104" t="s">
        <v>257</v>
      </c>
      <c r="H2162" s="105">
        <v>10</v>
      </c>
      <c r="I2162" s="104"/>
      <c r="J2162" s="104" t="s">
        <v>258</v>
      </c>
      <c r="K2162" s="104" t="s">
        <v>78</v>
      </c>
      <c r="L2162" s="104" t="s">
        <v>299</v>
      </c>
      <c r="M2162" s="104" t="s">
        <v>386</v>
      </c>
      <c r="N2162" s="104"/>
      <c r="O2162" s="106" t="str">
        <f>A2161</f>
        <v>14563</v>
      </c>
      <c r="P2162" s="111" t="s">
        <v>2292</v>
      </c>
      <c r="Q2162" s="153">
        <v>0.41666666666666669</v>
      </c>
      <c r="R2162" s="153">
        <v>0.45833333333333331</v>
      </c>
      <c r="S2162" s="153">
        <v>4.1666666666666657E-2</v>
      </c>
      <c r="T2162" s="153" t="s">
        <v>498</v>
      </c>
      <c r="U2162" s="153" t="s">
        <v>499</v>
      </c>
      <c r="V2162" s="153">
        <f>IF(ISBLANK(T2162),"",Tabella2[[#This Row],[ACT STOP]]-Tabella2[[#This Row],[ACT START]])</f>
        <v>4.166666666666663E-2</v>
      </c>
      <c r="W2162" s="104" t="s">
        <v>92</v>
      </c>
      <c r="X2162" s="104" t="s">
        <v>91</v>
      </c>
      <c r="Y2162" s="110"/>
      <c r="Z2162" s="106"/>
      <c r="AA2162" s="104"/>
      <c r="AB2162" s="107"/>
      <c r="AC2162" s="72">
        <v>1</v>
      </c>
      <c r="AH2162" s="70"/>
      <c r="AI2162" s="70"/>
      <c r="AJ2162">
        <v>0</v>
      </c>
      <c r="AL2162" s="70"/>
      <c r="BM2162" s="135" t="s">
        <v>498</v>
      </c>
      <c r="BN2162" s="136" t="s">
        <v>499</v>
      </c>
      <c r="BO2162" s="101"/>
      <c r="BR2162" s="109" t="str">
        <f t="shared" si="33"/>
        <v>SH-25-2151</v>
      </c>
      <c r="BS2162" s="109" t="s">
        <v>552</v>
      </c>
      <c r="BT2162" t="s">
        <v>92</v>
      </c>
      <c r="BU2162" t="s">
        <v>4455</v>
      </c>
    </row>
    <row r="2163" spans="1:73" hidden="1">
      <c r="A2163" s="103" t="s">
        <v>4456</v>
      </c>
      <c r="B2163" s="102">
        <v>45741</v>
      </c>
      <c r="C2163" s="104">
        <f>_xlfn.ISOWEEKNUM(Tabella2[[#This Row],[Date]])</f>
        <v>13</v>
      </c>
      <c r="D2163" s="104" t="s">
        <v>558</v>
      </c>
      <c r="E2163" s="104" t="s">
        <v>284</v>
      </c>
      <c r="F2163" s="104">
        <v>61</v>
      </c>
      <c r="G2163" s="104" t="s">
        <v>257</v>
      </c>
      <c r="H2163" s="105">
        <v>17</v>
      </c>
      <c r="I2163" s="104"/>
      <c r="J2163" s="104" t="s">
        <v>258</v>
      </c>
      <c r="K2163" s="104" t="s">
        <v>83</v>
      </c>
      <c r="L2163" s="104" t="s">
        <v>299</v>
      </c>
      <c r="M2163" s="104" t="s">
        <v>276</v>
      </c>
      <c r="N2163" s="104"/>
      <c r="O2163" s="106" t="str">
        <f>A543</f>
        <v>12945</v>
      </c>
      <c r="P2163" s="111" t="s">
        <v>554</v>
      </c>
      <c r="Q2163" s="153" t="s">
        <v>498</v>
      </c>
      <c r="R2163" s="153" t="s">
        <v>499</v>
      </c>
      <c r="S2163" s="153">
        <v>4.1666666666666657E-2</v>
      </c>
      <c r="T2163" s="153">
        <v>0.41666666666666669</v>
      </c>
      <c r="U2163" s="153">
        <v>0.45833333333333331</v>
      </c>
      <c r="V2163" s="153">
        <f>IF(ISBLANK(T2163),"",Tabella2[[#This Row],[ACT STOP]]-Tabella2[[#This Row],[ACT START]])</f>
        <v>4.166666666666663E-2</v>
      </c>
      <c r="W2163" s="104" t="s">
        <v>92</v>
      </c>
      <c r="X2163" s="104" t="s">
        <v>91</v>
      </c>
      <c r="Y2163" s="110"/>
      <c r="Z2163" s="106"/>
      <c r="AA2163" s="104"/>
      <c r="AB2163" s="107"/>
      <c r="AC2163" s="72">
        <v>1</v>
      </c>
      <c r="AH2163" s="70"/>
      <c r="AI2163" s="70"/>
      <c r="AJ2163">
        <v>0</v>
      </c>
      <c r="AL2163" s="70"/>
      <c r="BM2163" s="135">
        <v>0.41666666666666669</v>
      </c>
      <c r="BN2163" s="136">
        <v>0.45833333333333331</v>
      </c>
      <c r="BO2163" s="101"/>
      <c r="BR2163" s="109" t="str">
        <f t="shared" si="33"/>
        <v>SH-25-2152</v>
      </c>
      <c r="BS2163" s="109" t="s">
        <v>393</v>
      </c>
      <c r="BT2163" t="s">
        <v>92</v>
      </c>
      <c r="BU2163" t="s">
        <v>4457</v>
      </c>
    </row>
    <row r="2164" spans="1:73" hidden="1">
      <c r="A2164" s="103" t="s">
        <v>4458</v>
      </c>
      <c r="B2164" s="102">
        <v>45741</v>
      </c>
      <c r="C2164" s="104">
        <f>_xlfn.ISOWEEKNUM(Tabella2[[#This Row],[Date]])</f>
        <v>13</v>
      </c>
      <c r="D2164" s="104" t="s">
        <v>341</v>
      </c>
      <c r="E2164" s="104" t="s">
        <v>284</v>
      </c>
      <c r="F2164" s="104">
        <v>44</v>
      </c>
      <c r="G2164" s="104" t="s">
        <v>257</v>
      </c>
      <c r="H2164" s="105">
        <v>5</v>
      </c>
      <c r="I2164" s="104"/>
      <c r="J2164" s="104" t="s">
        <v>258</v>
      </c>
      <c r="K2164" s="104" t="s">
        <v>81</v>
      </c>
      <c r="L2164" s="104" t="s">
        <v>259</v>
      </c>
      <c r="M2164" s="104" t="s">
        <v>269</v>
      </c>
      <c r="N2164" s="104"/>
      <c r="O2164" s="106"/>
      <c r="P2164" s="111" t="s">
        <v>1966</v>
      </c>
      <c r="Q2164" s="153" t="s">
        <v>498</v>
      </c>
      <c r="R2164" s="153" t="s">
        <v>499</v>
      </c>
      <c r="S2164" s="153">
        <v>4.1666666666666657E-2</v>
      </c>
      <c r="T2164" s="153">
        <v>0.41666666666666669</v>
      </c>
      <c r="U2164" s="153">
        <v>0.45833333333333331</v>
      </c>
      <c r="V2164" s="153">
        <f>IF(ISBLANK(T2164),"",Tabella2[[#This Row],[ACT STOP]]-Tabella2[[#This Row],[ACT START]])</f>
        <v>4.166666666666663E-2</v>
      </c>
      <c r="W2164" s="104" t="s">
        <v>92</v>
      </c>
      <c r="X2164" s="104" t="s">
        <v>91</v>
      </c>
      <c r="Y2164" s="110"/>
      <c r="Z2164" s="106"/>
      <c r="AA2164" s="104"/>
      <c r="AB2164" s="107"/>
      <c r="AC2164" s="72">
        <v>1</v>
      </c>
      <c r="AH2164" s="70"/>
      <c r="AI2164" s="70"/>
      <c r="AJ2164">
        <v>0</v>
      </c>
      <c r="AL2164" s="70"/>
      <c r="BM2164" s="135">
        <v>0.41666666666666669</v>
      </c>
      <c r="BN2164" s="136">
        <v>0.45833333333333331</v>
      </c>
      <c r="BO2164" s="101"/>
      <c r="BR2164" s="109" t="str">
        <f t="shared" si="33"/>
        <v>SH-25-2153</v>
      </c>
      <c r="BS2164" s="109" t="s">
        <v>416</v>
      </c>
      <c r="BT2164" t="s">
        <v>92</v>
      </c>
      <c r="BU2164" t="s">
        <v>4459</v>
      </c>
    </row>
    <row r="2165" spans="1:73" hidden="1">
      <c r="A2165" s="103" t="s">
        <v>4460</v>
      </c>
      <c r="B2165" s="102">
        <v>45741</v>
      </c>
      <c r="C2165" s="104">
        <f>_xlfn.ISOWEEKNUM(Tabella2[[#This Row],[Date]])</f>
        <v>13</v>
      </c>
      <c r="D2165" s="104" t="s">
        <v>370</v>
      </c>
      <c r="E2165" s="104" t="s">
        <v>256</v>
      </c>
      <c r="F2165" s="104">
        <v>50</v>
      </c>
      <c r="G2165" s="104" t="s">
        <v>257</v>
      </c>
      <c r="H2165" s="105">
        <v>14</v>
      </c>
      <c r="I2165" s="104" t="s">
        <v>258</v>
      </c>
      <c r="J2165" s="104"/>
      <c r="K2165" s="104" t="s">
        <v>75</v>
      </c>
      <c r="L2165" s="104" t="s">
        <v>259</v>
      </c>
      <c r="M2165" s="104" t="s">
        <v>269</v>
      </c>
      <c r="N2165" s="104"/>
      <c r="O2165" s="106"/>
      <c r="P2165" s="111" t="s">
        <v>4461</v>
      </c>
      <c r="Q2165" s="153" t="s">
        <v>498</v>
      </c>
      <c r="R2165" s="153" t="s">
        <v>499</v>
      </c>
      <c r="S2165" s="153">
        <v>4.1666666666666657E-2</v>
      </c>
      <c r="T2165" s="153">
        <v>0.41666666666666669</v>
      </c>
      <c r="U2165" s="153">
        <v>0.4513888888888889</v>
      </c>
      <c r="V2165" s="153">
        <f>IF(ISBLANK(T2165),"",Tabella2[[#This Row],[ACT STOP]]-Tabella2[[#This Row],[ACT START]])</f>
        <v>3.472222222222221E-2</v>
      </c>
      <c r="W2165" s="104" t="s">
        <v>92</v>
      </c>
      <c r="X2165" s="104" t="s">
        <v>91</v>
      </c>
      <c r="Y2165" s="110"/>
      <c r="Z2165" s="106"/>
      <c r="AA2165" s="104"/>
      <c r="AB2165" s="107"/>
      <c r="AC2165" s="72">
        <v>1</v>
      </c>
      <c r="AH2165" s="70"/>
      <c r="AI2165" s="70"/>
      <c r="AJ2165">
        <v>0</v>
      </c>
      <c r="AL2165" s="70"/>
      <c r="BL2165" t="s">
        <v>4462</v>
      </c>
      <c r="BM2165" s="135">
        <v>0.41666666666666669</v>
      </c>
      <c r="BN2165" s="136">
        <v>0.4513888888888889</v>
      </c>
      <c r="BO2165" s="101"/>
      <c r="BR2165" s="109" t="str">
        <f t="shared" si="33"/>
        <v>SH-25-2154</v>
      </c>
      <c r="BS2165" s="109" t="s">
        <v>372</v>
      </c>
      <c r="BT2165" t="s">
        <v>92</v>
      </c>
      <c r="BU2165" t="s">
        <v>4463</v>
      </c>
    </row>
    <row r="2166" spans="1:73" hidden="1">
      <c r="A2166" s="103" t="s">
        <v>4464</v>
      </c>
      <c r="B2166" s="102">
        <v>45741</v>
      </c>
      <c r="C2166" s="104">
        <f>_xlfn.ISOWEEKNUM(Tabella2[[#This Row],[Date]])</f>
        <v>13</v>
      </c>
      <c r="D2166" s="104" t="s">
        <v>370</v>
      </c>
      <c r="E2166" s="104" t="s">
        <v>256</v>
      </c>
      <c r="F2166" s="104">
        <v>54</v>
      </c>
      <c r="G2166" s="104" t="s">
        <v>284</v>
      </c>
      <c r="H2166" s="105">
        <v>10</v>
      </c>
      <c r="I2166" s="104" t="s">
        <v>258</v>
      </c>
      <c r="J2166" s="104"/>
      <c r="K2166" s="104" t="s">
        <v>79</v>
      </c>
      <c r="L2166" s="104" t="s">
        <v>299</v>
      </c>
      <c r="M2166" s="104" t="s">
        <v>386</v>
      </c>
      <c r="N2166" s="104"/>
      <c r="O2166" s="106" t="str">
        <f>A2167</f>
        <v>14569</v>
      </c>
      <c r="P2166" s="111" t="s">
        <v>2075</v>
      </c>
      <c r="Q2166" s="153" t="s">
        <v>504</v>
      </c>
      <c r="R2166" s="153" t="s">
        <v>271</v>
      </c>
      <c r="S2166" s="153">
        <v>4.1666666666666657E-2</v>
      </c>
      <c r="T2166" s="153" t="s">
        <v>504</v>
      </c>
      <c r="U2166" s="153" t="s">
        <v>271</v>
      </c>
      <c r="V2166" s="153">
        <f>IF(ISBLANK(T2166),"",Tabella2[[#This Row],[ACT STOP]]-Tabella2[[#This Row],[ACT START]])</f>
        <v>4.1666666666666685E-2</v>
      </c>
      <c r="W2166" s="104" t="s">
        <v>92</v>
      </c>
      <c r="X2166" s="104" t="s">
        <v>91</v>
      </c>
      <c r="Y2166" s="110"/>
      <c r="Z2166" s="106"/>
      <c r="AA2166" s="104"/>
      <c r="AB2166" s="107"/>
      <c r="AC2166" s="72">
        <v>1</v>
      </c>
      <c r="AH2166" s="70"/>
      <c r="AI2166" s="70"/>
      <c r="AJ2166">
        <v>0</v>
      </c>
      <c r="AL2166" s="70"/>
      <c r="BM2166" s="135" t="s">
        <v>504</v>
      </c>
      <c r="BN2166" s="136" t="s">
        <v>271</v>
      </c>
      <c r="BO2166" s="101"/>
      <c r="BR2166" s="109" t="str">
        <f t="shared" si="33"/>
        <v>SH-25-2155</v>
      </c>
      <c r="BS2166" s="109" t="s">
        <v>896</v>
      </c>
      <c r="BT2166" t="s">
        <v>92</v>
      </c>
      <c r="BU2166" t="s">
        <v>4465</v>
      </c>
    </row>
    <row r="2167" spans="1:73" hidden="1">
      <c r="A2167" s="103" t="s">
        <v>4466</v>
      </c>
      <c r="B2167" s="102">
        <v>45741</v>
      </c>
      <c r="C2167" s="104">
        <f>_xlfn.ISOWEEKNUM(Tabella2[[#This Row],[Date]])</f>
        <v>13</v>
      </c>
      <c r="D2167" s="104" t="s">
        <v>370</v>
      </c>
      <c r="E2167" s="104" t="s">
        <v>256</v>
      </c>
      <c r="F2167" s="104">
        <v>53</v>
      </c>
      <c r="G2167" s="104" t="s">
        <v>257</v>
      </c>
      <c r="H2167" s="105">
        <v>2</v>
      </c>
      <c r="I2167" s="104" t="s">
        <v>258</v>
      </c>
      <c r="J2167" s="104"/>
      <c r="K2167" s="104" t="s">
        <v>78</v>
      </c>
      <c r="L2167" s="104" t="s">
        <v>299</v>
      </c>
      <c r="M2167" s="104" t="s">
        <v>386</v>
      </c>
      <c r="N2167" s="104"/>
      <c r="O2167" s="106" t="str">
        <f>A2166</f>
        <v>14568</v>
      </c>
      <c r="P2167" s="111" t="s">
        <v>2075</v>
      </c>
      <c r="Q2167" s="153">
        <v>0.47916666666666669</v>
      </c>
      <c r="R2167" s="153">
        <v>0.52083333333333337</v>
      </c>
      <c r="S2167" s="153">
        <v>4.1666666666666657E-2</v>
      </c>
      <c r="T2167" s="153" t="s">
        <v>504</v>
      </c>
      <c r="U2167" s="153" t="s">
        <v>271</v>
      </c>
      <c r="V2167" s="153">
        <f>IF(ISBLANK(T2167),"",Tabella2[[#This Row],[ACT STOP]]-Tabella2[[#This Row],[ACT START]])</f>
        <v>4.1666666666666685E-2</v>
      </c>
      <c r="W2167" s="104" t="s">
        <v>92</v>
      </c>
      <c r="X2167" s="104" t="s">
        <v>91</v>
      </c>
      <c r="Y2167" s="110"/>
      <c r="Z2167" s="106"/>
      <c r="AA2167" s="104"/>
      <c r="AB2167" s="107"/>
      <c r="AC2167" s="72">
        <v>1</v>
      </c>
      <c r="AH2167" s="70"/>
      <c r="AI2167" s="70"/>
      <c r="AJ2167">
        <v>0</v>
      </c>
      <c r="AL2167" s="70"/>
      <c r="BM2167" s="135" t="s">
        <v>504</v>
      </c>
      <c r="BN2167" s="136" t="s">
        <v>271</v>
      </c>
      <c r="BO2167" s="101"/>
      <c r="BR2167" s="109" t="str">
        <f t="shared" si="33"/>
        <v>SH-25-2156</v>
      </c>
      <c r="BS2167" s="109" t="s">
        <v>368</v>
      </c>
      <c r="BT2167" t="s">
        <v>92</v>
      </c>
      <c r="BU2167" t="s">
        <v>4467</v>
      </c>
    </row>
    <row r="2168" spans="1:73" hidden="1">
      <c r="A2168" s="103" t="s">
        <v>4468</v>
      </c>
      <c r="B2168" s="102">
        <v>45741</v>
      </c>
      <c r="C2168" s="104">
        <f>_xlfn.ISOWEEKNUM(Tabella2[[#This Row],[Date]])</f>
        <v>13</v>
      </c>
      <c r="D2168" s="104" t="s">
        <v>321</v>
      </c>
      <c r="E2168" s="104" t="s">
        <v>284</v>
      </c>
      <c r="F2168" s="104">
        <v>52</v>
      </c>
      <c r="G2168" s="104" t="s">
        <v>257</v>
      </c>
      <c r="H2168" s="105">
        <v>9</v>
      </c>
      <c r="I2168" s="104"/>
      <c r="J2168" s="104" t="s">
        <v>258</v>
      </c>
      <c r="K2168" s="104" t="s">
        <v>83</v>
      </c>
      <c r="L2168" s="104" t="s">
        <v>299</v>
      </c>
      <c r="M2168" s="104" t="s">
        <v>260</v>
      </c>
      <c r="N2168" s="104"/>
      <c r="O2168" s="106" t="str">
        <f>A544</f>
        <v>12946</v>
      </c>
      <c r="P2168" s="111" t="s">
        <v>575</v>
      </c>
      <c r="Q2168" s="153" t="s">
        <v>504</v>
      </c>
      <c r="R2168" s="153" t="s">
        <v>271</v>
      </c>
      <c r="S2168" s="153">
        <v>4.1666666666666657E-2</v>
      </c>
      <c r="T2168" s="153">
        <v>0.47916666666666669</v>
      </c>
      <c r="U2168" s="153">
        <v>0.52083333333333337</v>
      </c>
      <c r="V2168" s="153">
        <f>IF(ISBLANK(T2168),"",Tabella2[[#This Row],[ACT STOP]]-Tabella2[[#This Row],[ACT START]])</f>
        <v>4.1666666666666685E-2</v>
      </c>
      <c r="W2168" s="104" t="s">
        <v>92</v>
      </c>
      <c r="X2168" s="104" t="s">
        <v>91</v>
      </c>
      <c r="Y2168" s="110"/>
      <c r="Z2168" s="106"/>
      <c r="AA2168" s="104"/>
      <c r="AB2168" s="107"/>
      <c r="AC2168" s="72">
        <v>1</v>
      </c>
      <c r="AH2168" s="70"/>
      <c r="AI2168" s="70"/>
      <c r="AJ2168">
        <v>0</v>
      </c>
      <c r="AL2168" s="70"/>
      <c r="BM2168" s="135">
        <v>0.47916666666666669</v>
      </c>
      <c r="BN2168" s="136">
        <v>0.52083333333333337</v>
      </c>
      <c r="BO2168" s="101"/>
      <c r="BR2168" s="109" t="str">
        <f t="shared" si="33"/>
        <v>SH-25-2157</v>
      </c>
      <c r="BS2168" s="109" t="s">
        <v>318</v>
      </c>
      <c r="BT2168" t="s">
        <v>92</v>
      </c>
      <c r="BU2168" t="s">
        <v>4469</v>
      </c>
    </row>
    <row r="2169" spans="1:73" hidden="1">
      <c r="A2169" s="103" t="s">
        <v>4470</v>
      </c>
      <c r="B2169" s="102">
        <v>45741</v>
      </c>
      <c r="C2169" s="104">
        <f>_xlfn.ISOWEEKNUM(Tabella2[[#This Row],[Date]])</f>
        <v>13</v>
      </c>
      <c r="D2169" s="104" t="s">
        <v>326</v>
      </c>
      <c r="E2169" s="104" t="s">
        <v>327</v>
      </c>
      <c r="F2169" s="104">
        <v>64</v>
      </c>
      <c r="G2169" s="104" t="s">
        <v>284</v>
      </c>
      <c r="H2169" s="105">
        <v>9</v>
      </c>
      <c r="I2169" s="104" t="s">
        <v>258</v>
      </c>
      <c r="J2169" s="104"/>
      <c r="K2169" s="104" t="s">
        <v>81</v>
      </c>
      <c r="L2169" s="104" t="s">
        <v>259</v>
      </c>
      <c r="M2169" s="104" t="s">
        <v>386</v>
      </c>
      <c r="N2169" s="104"/>
      <c r="O2169" s="106"/>
      <c r="P2169" s="111" t="s">
        <v>4392</v>
      </c>
      <c r="Q2169" s="153" t="s">
        <v>504</v>
      </c>
      <c r="R2169" s="153" t="s">
        <v>271</v>
      </c>
      <c r="S2169" s="153">
        <v>4.1666666666666657E-2</v>
      </c>
      <c r="T2169" s="153">
        <v>0.47916666666666669</v>
      </c>
      <c r="U2169" s="153">
        <v>0.52083333333333337</v>
      </c>
      <c r="V2169" s="153">
        <f>IF(ISBLANK(T2169),"",Tabella2[[#This Row],[ACT STOP]]-Tabella2[[#This Row],[ACT START]])</f>
        <v>4.1666666666666685E-2</v>
      </c>
      <c r="W2169" s="104" t="s">
        <v>92</v>
      </c>
      <c r="X2169" s="104" t="s">
        <v>91</v>
      </c>
      <c r="Y2169" s="110"/>
      <c r="Z2169" s="106"/>
      <c r="AA2169" s="104"/>
      <c r="AB2169" s="107"/>
      <c r="AC2169" s="72">
        <v>1</v>
      </c>
      <c r="AH2169" s="70"/>
      <c r="AI2169" s="70"/>
      <c r="AJ2169">
        <v>0</v>
      </c>
      <c r="AL2169" s="70"/>
      <c r="BM2169" s="135">
        <v>0.47916666666666669</v>
      </c>
      <c r="BN2169" s="136">
        <v>0.52083333333333337</v>
      </c>
      <c r="BO2169" s="101"/>
      <c r="BR2169" s="109" t="str">
        <f t="shared" si="33"/>
        <v>SH-25-2158</v>
      </c>
      <c r="BS2169" s="109" t="s">
        <v>339</v>
      </c>
      <c r="BT2169" t="s">
        <v>92</v>
      </c>
      <c r="BU2169" t="s">
        <v>4471</v>
      </c>
    </row>
    <row r="2170" spans="1:73" ht="31.5" hidden="1" customHeight="1">
      <c r="A2170" s="103" t="s">
        <v>4472</v>
      </c>
      <c r="B2170" s="102">
        <v>45741</v>
      </c>
      <c r="C2170" s="104">
        <f>_xlfn.ISOWEEKNUM(Tabella2[[#This Row],[Date]])</f>
        <v>13</v>
      </c>
      <c r="D2170" s="104" t="s">
        <v>370</v>
      </c>
      <c r="E2170" s="104" t="s">
        <v>256</v>
      </c>
      <c r="F2170" s="104">
        <v>51</v>
      </c>
      <c r="G2170" s="104" t="s">
        <v>257</v>
      </c>
      <c r="H2170" s="105">
        <v>12</v>
      </c>
      <c r="I2170" s="104" t="s">
        <v>258</v>
      </c>
      <c r="J2170" s="104"/>
      <c r="K2170" s="104" t="s">
        <v>77</v>
      </c>
      <c r="L2170" s="104" t="s">
        <v>259</v>
      </c>
      <c r="M2170" s="104" t="s">
        <v>269</v>
      </c>
      <c r="N2170" s="104"/>
      <c r="O2170" s="106"/>
      <c r="P2170" s="111" t="s">
        <v>607</v>
      </c>
      <c r="Q2170" s="153">
        <v>0.50347222222222221</v>
      </c>
      <c r="R2170" s="153">
        <v>0.54513888888888884</v>
      </c>
      <c r="S2170" s="153">
        <v>4.1666666666666657E-2</v>
      </c>
      <c r="T2170" s="153">
        <v>0.5</v>
      </c>
      <c r="U2170" s="153">
        <v>0.54166666666666663</v>
      </c>
      <c r="V2170" s="153">
        <f>IF(ISBLANK(T2170),"",Tabella2[[#This Row],[ACT STOP]]-Tabella2[[#This Row],[ACT START]])</f>
        <v>4.166666666666663E-2</v>
      </c>
      <c r="W2170" s="104" t="s">
        <v>92</v>
      </c>
      <c r="X2170" s="104" t="s">
        <v>91</v>
      </c>
      <c r="Y2170" s="110" t="s">
        <v>4473</v>
      </c>
      <c r="Z2170" s="106"/>
      <c r="AA2170" s="104"/>
      <c r="AB2170" s="107"/>
      <c r="AC2170" s="72">
        <v>1</v>
      </c>
      <c r="AH2170" s="70"/>
      <c r="AI2170" s="70"/>
      <c r="AJ2170">
        <v>0</v>
      </c>
      <c r="AL2170" s="70"/>
      <c r="BL2170" t="s">
        <v>4474</v>
      </c>
      <c r="BM2170" s="135">
        <v>0.5</v>
      </c>
      <c r="BN2170" s="136">
        <v>0.54166666666666663</v>
      </c>
      <c r="BO2170" s="101"/>
      <c r="BR2170" s="109" t="str">
        <f t="shared" si="33"/>
        <v>SH-25-2159</v>
      </c>
      <c r="BS2170" s="109" t="s">
        <v>266</v>
      </c>
      <c r="BT2170" t="s">
        <v>92</v>
      </c>
      <c r="BU2170" t="s">
        <v>4475</v>
      </c>
    </row>
    <row r="2171" spans="1:73" hidden="1">
      <c r="A2171" s="103" t="s">
        <v>4476</v>
      </c>
      <c r="B2171" s="102">
        <v>45741</v>
      </c>
      <c r="C2171" s="104">
        <f>_xlfn.ISOWEEKNUM(Tabella2[[#This Row],[Date]])</f>
        <v>13</v>
      </c>
      <c r="D2171" s="104" t="s">
        <v>275</v>
      </c>
      <c r="E2171" s="104" t="s">
        <v>256</v>
      </c>
      <c r="F2171" s="104">
        <v>60</v>
      </c>
      <c r="G2171" s="104" t="s">
        <v>257</v>
      </c>
      <c r="H2171" s="105">
        <v>17</v>
      </c>
      <c r="I2171" s="104" t="s">
        <v>258</v>
      </c>
      <c r="J2171" s="104"/>
      <c r="K2171" s="104" t="s">
        <v>79</v>
      </c>
      <c r="L2171" s="104" t="s">
        <v>299</v>
      </c>
      <c r="M2171" s="104" t="s">
        <v>276</v>
      </c>
      <c r="N2171" s="104"/>
      <c r="O2171" s="106" t="str">
        <f>A545</f>
        <v>12947</v>
      </c>
      <c r="P2171" s="111" t="s">
        <v>554</v>
      </c>
      <c r="Q2171" s="153" t="s">
        <v>549</v>
      </c>
      <c r="R2171" s="153" t="s">
        <v>550</v>
      </c>
      <c r="S2171" s="153">
        <v>4.1666666666666657E-2</v>
      </c>
      <c r="T2171" s="153" t="s">
        <v>549</v>
      </c>
      <c r="U2171" s="153" t="s">
        <v>550</v>
      </c>
      <c r="V2171" s="153">
        <f>IF(ISBLANK(T2171),"",Tabella2[[#This Row],[ACT STOP]]-Tabella2[[#This Row],[ACT START]])</f>
        <v>4.1666666666666741E-2</v>
      </c>
      <c r="W2171" s="104" t="s">
        <v>92</v>
      </c>
      <c r="X2171" s="104" t="s">
        <v>91</v>
      </c>
      <c r="Y2171" s="110"/>
      <c r="Z2171" s="106"/>
      <c r="AA2171" s="104"/>
      <c r="AB2171" s="107"/>
      <c r="AC2171" s="72">
        <v>1</v>
      </c>
      <c r="AH2171" s="70"/>
      <c r="AI2171" s="70"/>
      <c r="AJ2171">
        <v>0</v>
      </c>
      <c r="AL2171" s="70"/>
      <c r="BM2171" s="135" t="s">
        <v>549</v>
      </c>
      <c r="BN2171" s="136" t="s">
        <v>550</v>
      </c>
      <c r="BO2171" s="101"/>
      <c r="BR2171" s="109" t="str">
        <f t="shared" si="33"/>
        <v>SH-25-2160</v>
      </c>
      <c r="BS2171" s="109" t="s">
        <v>393</v>
      </c>
      <c r="BT2171" t="s">
        <v>92</v>
      </c>
      <c r="BU2171" t="s">
        <v>4477</v>
      </c>
    </row>
    <row r="2172" spans="1:73" hidden="1">
      <c r="A2172" s="103" t="s">
        <v>4478</v>
      </c>
      <c r="B2172" s="102">
        <v>45741</v>
      </c>
      <c r="C2172" s="104">
        <f>_xlfn.ISOWEEKNUM(Tabella2[[#This Row],[Date]])</f>
        <v>13</v>
      </c>
      <c r="D2172" s="104" t="s">
        <v>321</v>
      </c>
      <c r="E2172" s="104" t="s">
        <v>284</v>
      </c>
      <c r="F2172" s="104">
        <v>51</v>
      </c>
      <c r="G2172" s="104" t="s">
        <v>257</v>
      </c>
      <c r="H2172" s="105">
        <v>5</v>
      </c>
      <c r="I2172" s="104"/>
      <c r="J2172" s="104" t="s">
        <v>258</v>
      </c>
      <c r="K2172" s="104" t="s">
        <v>83</v>
      </c>
      <c r="L2172" s="104" t="s">
        <v>299</v>
      </c>
      <c r="M2172" s="104" t="s">
        <v>260</v>
      </c>
      <c r="N2172" s="104"/>
      <c r="O2172" s="106" t="str">
        <f>A546</f>
        <v>12948</v>
      </c>
      <c r="P2172" s="111" t="s">
        <v>575</v>
      </c>
      <c r="Q2172" s="153" t="s">
        <v>549</v>
      </c>
      <c r="R2172" s="153" t="s">
        <v>550</v>
      </c>
      <c r="S2172" s="153">
        <v>4.1666666666666657E-2</v>
      </c>
      <c r="T2172" s="153" t="s">
        <v>549</v>
      </c>
      <c r="U2172" s="153" t="s">
        <v>550</v>
      </c>
      <c r="V2172" s="153">
        <f>IF(ISBLANK(T2172),"",Tabella2[[#This Row],[ACT STOP]]-Tabella2[[#This Row],[ACT START]])</f>
        <v>4.1666666666666741E-2</v>
      </c>
      <c r="W2172" s="104" t="s">
        <v>92</v>
      </c>
      <c r="X2172" s="104" t="s">
        <v>91</v>
      </c>
      <c r="Y2172" s="110"/>
      <c r="Z2172" s="106"/>
      <c r="AA2172" s="104"/>
      <c r="AB2172" s="107"/>
      <c r="AC2172" s="72">
        <v>1</v>
      </c>
      <c r="AH2172" s="70"/>
      <c r="AI2172" s="70"/>
      <c r="AJ2172">
        <v>0</v>
      </c>
      <c r="AL2172" s="70"/>
      <c r="BM2172" s="135" t="s">
        <v>549</v>
      </c>
      <c r="BN2172" s="136" t="s">
        <v>550</v>
      </c>
      <c r="BO2172" s="101"/>
      <c r="BR2172" s="109" t="str">
        <f t="shared" si="33"/>
        <v>SH-25-2161</v>
      </c>
      <c r="BS2172" s="109" t="s">
        <v>416</v>
      </c>
      <c r="BT2172" t="s">
        <v>92</v>
      </c>
      <c r="BU2172" t="s">
        <v>4479</v>
      </c>
    </row>
    <row r="2173" spans="1:73" hidden="1">
      <c r="A2173" s="103" t="s">
        <v>4480</v>
      </c>
      <c r="B2173" s="102">
        <v>45741</v>
      </c>
      <c r="C2173" s="104">
        <f>_xlfn.ISOWEEKNUM(Tabella2[[#This Row],[Date]])</f>
        <v>13</v>
      </c>
      <c r="D2173" s="104" t="s">
        <v>341</v>
      </c>
      <c r="E2173" s="104" t="s">
        <v>284</v>
      </c>
      <c r="F2173" s="104">
        <v>43</v>
      </c>
      <c r="G2173" s="104" t="s">
        <v>257</v>
      </c>
      <c r="H2173" s="105">
        <v>14</v>
      </c>
      <c r="I2173" s="104"/>
      <c r="J2173" s="104" t="s">
        <v>258</v>
      </c>
      <c r="K2173" s="104" t="s">
        <v>81</v>
      </c>
      <c r="L2173" s="104" t="s">
        <v>259</v>
      </c>
      <c r="M2173" s="104" t="s">
        <v>269</v>
      </c>
      <c r="N2173" s="104"/>
      <c r="O2173" s="106"/>
      <c r="P2173" s="111" t="s">
        <v>270</v>
      </c>
      <c r="Q2173" s="153" t="s">
        <v>549</v>
      </c>
      <c r="R2173" s="153" t="s">
        <v>550</v>
      </c>
      <c r="S2173" s="153">
        <v>4.1666666666666657E-2</v>
      </c>
      <c r="T2173" s="153">
        <v>0.54166666666666663</v>
      </c>
      <c r="U2173" s="153">
        <v>0.58333333333333337</v>
      </c>
      <c r="V2173" s="153">
        <f>IF(ISBLANK(T2173),"",Tabella2[[#This Row],[ACT STOP]]-Tabella2[[#This Row],[ACT START]])</f>
        <v>4.1666666666666741E-2</v>
      </c>
      <c r="W2173" s="104" t="s">
        <v>92</v>
      </c>
      <c r="X2173" s="104" t="s">
        <v>91</v>
      </c>
      <c r="Y2173" s="110"/>
      <c r="Z2173" s="106"/>
      <c r="AA2173" s="104"/>
      <c r="AB2173" s="107"/>
      <c r="AC2173" s="72">
        <v>1</v>
      </c>
      <c r="AH2173" s="70"/>
      <c r="AI2173" s="70"/>
      <c r="AJ2173">
        <v>0</v>
      </c>
      <c r="AL2173" s="70"/>
      <c r="BM2173" s="135">
        <v>0.54166666666666663</v>
      </c>
      <c r="BN2173" s="136">
        <v>0.58333333333333337</v>
      </c>
      <c r="BO2173" s="101"/>
      <c r="BR2173" s="109" t="str">
        <f t="shared" si="33"/>
        <v>SH-25-2162</v>
      </c>
      <c r="BS2173" s="109" t="s">
        <v>372</v>
      </c>
      <c r="BT2173" t="s">
        <v>92</v>
      </c>
      <c r="BU2173" t="s">
        <v>4481</v>
      </c>
    </row>
    <row r="2174" spans="1:73" hidden="1">
      <c r="A2174" s="103" t="s">
        <v>4482</v>
      </c>
      <c r="B2174" s="102">
        <v>45741</v>
      </c>
      <c r="C2174" s="104">
        <f>_xlfn.ISOWEEKNUM(Tabella2[[#This Row],[Date]])</f>
        <v>13</v>
      </c>
      <c r="D2174" s="104" t="s">
        <v>370</v>
      </c>
      <c r="E2174" s="104" t="s">
        <v>256</v>
      </c>
      <c r="F2174" s="104">
        <v>52</v>
      </c>
      <c r="G2174" s="104" t="s">
        <v>257</v>
      </c>
      <c r="H2174" s="105">
        <v>9</v>
      </c>
      <c r="I2174" s="104" t="s">
        <v>258</v>
      </c>
      <c r="J2174" s="104"/>
      <c r="K2174" s="104" t="s">
        <v>79</v>
      </c>
      <c r="L2174" s="104" t="s">
        <v>299</v>
      </c>
      <c r="M2174" s="104" t="s">
        <v>276</v>
      </c>
      <c r="N2174" s="104"/>
      <c r="O2174" s="106" t="str">
        <f>A547</f>
        <v>12949</v>
      </c>
      <c r="P2174" s="111" t="s">
        <v>456</v>
      </c>
      <c r="Q2174" s="153" t="s">
        <v>576</v>
      </c>
      <c r="R2174" s="153" t="s">
        <v>519</v>
      </c>
      <c r="S2174" s="153">
        <v>4.1666666666666657E-2</v>
      </c>
      <c r="T2174" s="153" t="s">
        <v>576</v>
      </c>
      <c r="U2174" s="153" t="s">
        <v>519</v>
      </c>
      <c r="V2174" s="153">
        <f>IF(ISBLANK(T2174),"",Tabella2[[#This Row],[ACT STOP]]-Tabella2[[#This Row],[ACT START]])</f>
        <v>4.1666666666666741E-2</v>
      </c>
      <c r="W2174" s="104" t="s">
        <v>92</v>
      </c>
      <c r="X2174" s="104" t="s">
        <v>91</v>
      </c>
      <c r="Y2174" s="110"/>
      <c r="Z2174" s="106"/>
      <c r="AA2174" s="104"/>
      <c r="AB2174" s="107"/>
      <c r="AC2174" s="72">
        <v>1</v>
      </c>
      <c r="AH2174" s="70"/>
      <c r="AI2174" s="70"/>
      <c r="AJ2174">
        <v>0</v>
      </c>
      <c r="AL2174" s="70"/>
      <c r="BM2174" s="135" t="s">
        <v>576</v>
      </c>
      <c r="BN2174" s="136" t="s">
        <v>519</v>
      </c>
      <c r="BO2174" s="101"/>
      <c r="BR2174" s="109" t="str">
        <f t="shared" si="33"/>
        <v>SH-25-2163</v>
      </c>
      <c r="BS2174" s="109" t="s">
        <v>318</v>
      </c>
      <c r="BT2174" t="s">
        <v>92</v>
      </c>
      <c r="BU2174" t="s">
        <v>4483</v>
      </c>
    </row>
    <row r="2175" spans="1:73" hidden="1">
      <c r="A2175" s="103" t="s">
        <v>4484</v>
      </c>
      <c r="B2175" s="102">
        <v>45741</v>
      </c>
      <c r="C2175" s="104">
        <f>_xlfn.ISOWEEKNUM(Tabella2[[#This Row],[Date]])</f>
        <v>13</v>
      </c>
      <c r="D2175" s="104" t="s">
        <v>321</v>
      </c>
      <c r="E2175" s="104" t="s">
        <v>284</v>
      </c>
      <c r="F2175" s="104">
        <v>53</v>
      </c>
      <c r="G2175" s="104" t="s">
        <v>257</v>
      </c>
      <c r="H2175" s="105">
        <v>32</v>
      </c>
      <c r="I2175" s="104"/>
      <c r="J2175" s="104" t="s">
        <v>258</v>
      </c>
      <c r="K2175" s="104" t="s">
        <v>83</v>
      </c>
      <c r="L2175" s="104" t="s">
        <v>299</v>
      </c>
      <c r="M2175" s="104" t="s">
        <v>260</v>
      </c>
      <c r="N2175" s="104"/>
      <c r="O2175" s="106" t="str">
        <f>A548</f>
        <v>12950</v>
      </c>
      <c r="P2175" s="111" t="s">
        <v>575</v>
      </c>
      <c r="Q2175" s="153" t="s">
        <v>576</v>
      </c>
      <c r="R2175" s="153" t="s">
        <v>519</v>
      </c>
      <c r="S2175" s="153">
        <v>4.1666666666666657E-2</v>
      </c>
      <c r="T2175" s="153" t="s">
        <v>576</v>
      </c>
      <c r="U2175" s="153" t="s">
        <v>519</v>
      </c>
      <c r="V2175" s="153">
        <f>IF(ISBLANK(T2175),"",Tabella2[[#This Row],[ACT STOP]]-Tabella2[[#This Row],[ACT START]])</f>
        <v>4.1666666666666741E-2</v>
      </c>
      <c r="W2175" s="104" t="s">
        <v>92</v>
      </c>
      <c r="X2175" s="104" t="s">
        <v>91</v>
      </c>
      <c r="Y2175" s="110"/>
      <c r="Z2175" s="106"/>
      <c r="AA2175" s="104"/>
      <c r="AB2175" s="107"/>
      <c r="AC2175" s="72">
        <v>1</v>
      </c>
      <c r="AH2175" s="70"/>
      <c r="AI2175" s="70"/>
      <c r="AJ2175">
        <v>0</v>
      </c>
      <c r="AL2175" s="70"/>
      <c r="BM2175" s="135" t="s">
        <v>576</v>
      </c>
      <c r="BN2175" s="136" t="s">
        <v>519</v>
      </c>
      <c r="BO2175" s="101"/>
      <c r="BR2175" s="109" t="str">
        <f t="shared" si="33"/>
        <v>SH-25-2164</v>
      </c>
      <c r="BS2175" s="109" t="s">
        <v>356</v>
      </c>
      <c r="BT2175" t="s">
        <v>92</v>
      </c>
      <c r="BU2175" t="s">
        <v>4485</v>
      </c>
    </row>
    <row r="2176" spans="1:73" hidden="1">
      <c r="A2176" s="103" t="s">
        <v>4486</v>
      </c>
      <c r="B2176" s="102">
        <v>45741</v>
      </c>
      <c r="C2176" s="104">
        <f>_xlfn.ISOWEEKNUM(Tabella2[[#This Row],[Date]])</f>
        <v>13</v>
      </c>
      <c r="D2176" s="104" t="s">
        <v>341</v>
      </c>
      <c r="E2176" s="104" t="s">
        <v>284</v>
      </c>
      <c r="F2176" s="104">
        <v>44</v>
      </c>
      <c r="G2176" s="104" t="s">
        <v>257</v>
      </c>
      <c r="H2176" s="105">
        <v>2</v>
      </c>
      <c r="I2176" s="104"/>
      <c r="J2176" s="104" t="s">
        <v>258</v>
      </c>
      <c r="K2176" s="104" t="s">
        <v>81</v>
      </c>
      <c r="L2176" s="104" t="s">
        <v>259</v>
      </c>
      <c r="M2176" s="104" t="s">
        <v>269</v>
      </c>
      <c r="N2176" s="104"/>
      <c r="O2176" s="106"/>
      <c r="P2176" s="111" t="s">
        <v>270</v>
      </c>
      <c r="Q2176" s="153" t="s">
        <v>576</v>
      </c>
      <c r="R2176" s="153" t="s">
        <v>519</v>
      </c>
      <c r="S2176" s="153">
        <v>4.1666666666666657E-2</v>
      </c>
      <c r="T2176" s="153">
        <v>0.60416666666666663</v>
      </c>
      <c r="U2176" s="153">
        <v>0.64583333333333337</v>
      </c>
      <c r="V2176" s="153">
        <f>IF(ISBLANK(T2176),"",Tabella2[[#This Row],[ACT STOP]]-Tabella2[[#This Row],[ACT START]])</f>
        <v>4.1666666666666741E-2</v>
      </c>
      <c r="W2176" s="104" t="s">
        <v>92</v>
      </c>
      <c r="X2176" s="104" t="s">
        <v>91</v>
      </c>
      <c r="Y2176" s="110"/>
      <c r="Z2176" s="106"/>
      <c r="AA2176" s="104"/>
      <c r="AB2176" s="107"/>
      <c r="AC2176" s="72">
        <v>1</v>
      </c>
      <c r="AH2176" s="70"/>
      <c r="AI2176" s="70"/>
      <c r="AJ2176">
        <v>0</v>
      </c>
      <c r="AL2176" s="70"/>
      <c r="BM2176" s="135">
        <v>0.60416666666666663</v>
      </c>
      <c r="BN2176" s="136">
        <v>0.64583333333333337</v>
      </c>
      <c r="BO2176" s="101"/>
      <c r="BR2176" s="109" t="str">
        <f t="shared" si="33"/>
        <v>SH-25-2165</v>
      </c>
      <c r="BS2176" s="109" t="s">
        <v>368</v>
      </c>
      <c r="BT2176" t="s">
        <v>92</v>
      </c>
      <c r="BU2176" t="s">
        <v>4487</v>
      </c>
    </row>
    <row r="2177" spans="1:73" ht="31.5" hidden="1" customHeight="1">
      <c r="A2177" s="103" t="s">
        <v>4488</v>
      </c>
      <c r="B2177" s="102">
        <v>45741</v>
      </c>
      <c r="C2177" s="104">
        <f>_xlfn.ISOWEEKNUM(Tabella2[[#This Row],[Date]])</f>
        <v>13</v>
      </c>
      <c r="D2177" s="104" t="s">
        <v>370</v>
      </c>
      <c r="E2177" s="104" t="s">
        <v>256</v>
      </c>
      <c r="F2177" s="104">
        <v>50</v>
      </c>
      <c r="G2177" s="104" t="s">
        <v>257</v>
      </c>
      <c r="H2177" s="105">
        <v>12</v>
      </c>
      <c r="I2177" s="104" t="s">
        <v>258</v>
      </c>
      <c r="J2177" s="104"/>
      <c r="K2177" s="104" t="s">
        <v>77</v>
      </c>
      <c r="L2177" s="104" t="s">
        <v>259</v>
      </c>
      <c r="M2177" s="104" t="s">
        <v>269</v>
      </c>
      <c r="N2177" s="104"/>
      <c r="O2177" s="106"/>
      <c r="P2177" s="111" t="s">
        <v>607</v>
      </c>
      <c r="Q2177" s="153" t="s">
        <v>576</v>
      </c>
      <c r="R2177" s="153" t="s">
        <v>519</v>
      </c>
      <c r="S2177" s="153">
        <v>4.1666666666666657E-2</v>
      </c>
      <c r="T2177" s="153">
        <v>0.60416666666666663</v>
      </c>
      <c r="U2177" s="153">
        <v>0.64583333333333337</v>
      </c>
      <c r="V2177" s="153">
        <f>IF(ISBLANK(T2177),"",Tabella2[[#This Row],[ACT STOP]]-Tabella2[[#This Row],[ACT START]])</f>
        <v>4.1666666666666741E-2</v>
      </c>
      <c r="W2177" s="104" t="s">
        <v>92</v>
      </c>
      <c r="X2177" s="104" t="s">
        <v>91</v>
      </c>
      <c r="Y2177" s="110" t="s">
        <v>4489</v>
      </c>
      <c r="Z2177" s="106"/>
      <c r="AA2177" s="104"/>
      <c r="AB2177" s="107"/>
      <c r="AC2177" s="72">
        <v>1</v>
      </c>
      <c r="AH2177" s="70"/>
      <c r="AI2177" s="70"/>
      <c r="AJ2177">
        <v>0</v>
      </c>
      <c r="AL2177" s="70"/>
      <c r="BM2177" s="135">
        <v>0.60416666666666663</v>
      </c>
      <c r="BN2177" s="136">
        <v>0.64583333333333337</v>
      </c>
      <c r="BO2177" s="101"/>
      <c r="BR2177" s="109" t="str">
        <f t="shared" si="33"/>
        <v>SH-25-2166</v>
      </c>
      <c r="BS2177" s="109" t="s">
        <v>266</v>
      </c>
      <c r="BT2177" t="s">
        <v>92</v>
      </c>
      <c r="BU2177" t="s">
        <v>4490</v>
      </c>
    </row>
    <row r="2178" spans="1:73" hidden="1">
      <c r="A2178" s="103" t="s">
        <v>4491</v>
      </c>
      <c r="B2178" s="102">
        <v>45741</v>
      </c>
      <c r="C2178" s="104">
        <f>_xlfn.ISOWEEKNUM(Tabella2[[#This Row],[Date]])</f>
        <v>13</v>
      </c>
      <c r="D2178" s="104" t="s">
        <v>409</v>
      </c>
      <c r="E2178" s="104" t="s">
        <v>284</v>
      </c>
      <c r="F2178" s="104">
        <v>42</v>
      </c>
      <c r="G2178" s="104" t="s">
        <v>257</v>
      </c>
      <c r="H2178" s="105">
        <v>17</v>
      </c>
      <c r="I2178" s="104"/>
      <c r="J2178" s="104" t="s">
        <v>258</v>
      </c>
      <c r="K2178" s="104" t="s">
        <v>79</v>
      </c>
      <c r="L2178" s="104" t="s">
        <v>299</v>
      </c>
      <c r="M2178" s="104" t="s">
        <v>430</v>
      </c>
      <c r="N2178" s="104"/>
      <c r="O2178" s="106" t="str">
        <f>A2179</f>
        <v>14581</v>
      </c>
      <c r="P2178" s="111" t="s">
        <v>431</v>
      </c>
      <c r="Q2178" s="153" t="s">
        <v>580</v>
      </c>
      <c r="R2178" s="153">
        <v>0.70833333333333337</v>
      </c>
      <c r="S2178" s="153">
        <v>4.1666666666666657E-2</v>
      </c>
      <c r="T2178" s="153" t="s">
        <v>580</v>
      </c>
      <c r="U2178" s="153">
        <v>0.70833333333333337</v>
      </c>
      <c r="V2178" s="153">
        <f>IF(ISBLANK(T2178),"",Tabella2[[#This Row],[ACT STOP]]-Tabella2[[#This Row],[ACT START]])</f>
        <v>4.1666666666666741E-2</v>
      </c>
      <c r="W2178" s="104" t="s">
        <v>92</v>
      </c>
      <c r="X2178" s="104" t="s">
        <v>91</v>
      </c>
      <c r="Y2178" s="110"/>
      <c r="Z2178" s="106"/>
      <c r="AA2178" s="104"/>
      <c r="AB2178" s="107"/>
      <c r="AC2178" s="72">
        <v>1</v>
      </c>
      <c r="AH2178" s="70"/>
      <c r="AI2178" s="70"/>
      <c r="AJ2178">
        <v>0</v>
      </c>
      <c r="AL2178" s="70"/>
      <c r="BM2178" s="135" t="s">
        <v>580</v>
      </c>
      <c r="BN2178" s="136">
        <v>0.70833333333333337</v>
      </c>
      <c r="BO2178" s="101"/>
      <c r="BR2178" s="109" t="str">
        <f t="shared" si="33"/>
        <v>SH-25-2167</v>
      </c>
      <c r="BS2178" s="109" t="s">
        <v>393</v>
      </c>
      <c r="BT2178" t="s">
        <v>92</v>
      </c>
      <c r="BU2178" t="s">
        <v>4492</v>
      </c>
    </row>
    <row r="2179" spans="1:73" hidden="1">
      <c r="A2179" s="103" t="s">
        <v>4493</v>
      </c>
      <c r="B2179" s="102">
        <v>45741</v>
      </c>
      <c r="C2179" s="104">
        <f>_xlfn.ISOWEEKNUM(Tabella2[[#This Row],[Date]])</f>
        <v>13</v>
      </c>
      <c r="D2179" s="104" t="s">
        <v>404</v>
      </c>
      <c r="E2179" s="104" t="s">
        <v>284</v>
      </c>
      <c r="F2179" s="104">
        <v>41</v>
      </c>
      <c r="G2179" s="104" t="s">
        <v>284</v>
      </c>
      <c r="H2179" s="105">
        <v>22</v>
      </c>
      <c r="I2179" s="104"/>
      <c r="J2179" s="104" t="s">
        <v>258</v>
      </c>
      <c r="K2179" s="104" t="s">
        <v>78</v>
      </c>
      <c r="L2179" s="104" t="s">
        <v>299</v>
      </c>
      <c r="M2179" s="104" t="s">
        <v>430</v>
      </c>
      <c r="N2179" s="104"/>
      <c r="O2179" s="106" t="str">
        <f>A2178</f>
        <v>14580</v>
      </c>
      <c r="P2179" s="111" t="s">
        <v>431</v>
      </c>
      <c r="Q2179" s="153">
        <v>0.66666666666666663</v>
      </c>
      <c r="R2179" s="153">
        <v>0.70833333333333337</v>
      </c>
      <c r="S2179" s="153">
        <v>4.1666666666666657E-2</v>
      </c>
      <c r="T2179" s="153">
        <v>0.66666666666666663</v>
      </c>
      <c r="U2179" s="153">
        <v>0.70833333333333337</v>
      </c>
      <c r="V2179" s="153">
        <f>IF(ISBLANK(T2179),"",Tabella2[[#This Row],[ACT STOP]]-Tabella2[[#This Row],[ACT START]])</f>
        <v>4.1666666666666741E-2</v>
      </c>
      <c r="W2179" s="104" t="s">
        <v>92</v>
      </c>
      <c r="X2179" s="104" t="s">
        <v>91</v>
      </c>
      <c r="Y2179" s="110"/>
      <c r="Z2179" s="106"/>
      <c r="AA2179" s="104"/>
      <c r="AB2179" s="107"/>
      <c r="AC2179" s="72">
        <v>1</v>
      </c>
      <c r="AH2179" s="70"/>
      <c r="AI2179" s="70"/>
      <c r="AJ2179">
        <v>0</v>
      </c>
      <c r="AL2179" s="70"/>
      <c r="BM2179" s="135">
        <v>0.66666666666666663</v>
      </c>
      <c r="BN2179" s="136">
        <v>0.70833333333333337</v>
      </c>
      <c r="BO2179" s="101"/>
      <c r="BR2179" s="109" t="str">
        <f t="shared" si="33"/>
        <v>SH-25-2168</v>
      </c>
      <c r="BS2179" s="109" t="s">
        <v>295</v>
      </c>
      <c r="BT2179" t="s">
        <v>92</v>
      </c>
      <c r="BU2179" t="s">
        <v>4494</v>
      </c>
    </row>
    <row r="2180" spans="1:73" hidden="1">
      <c r="A2180" s="103" t="s">
        <v>4495</v>
      </c>
      <c r="B2180" s="102">
        <v>45741</v>
      </c>
      <c r="C2180" s="104">
        <f>_xlfn.ISOWEEKNUM(Tabella2[[#This Row],[Date]])</f>
        <v>13</v>
      </c>
      <c r="D2180" s="104" t="s">
        <v>321</v>
      </c>
      <c r="E2180" s="104" t="s">
        <v>284</v>
      </c>
      <c r="F2180" s="104">
        <v>54</v>
      </c>
      <c r="G2180" s="104" t="s">
        <v>257</v>
      </c>
      <c r="H2180" s="105">
        <v>10</v>
      </c>
      <c r="I2180" s="104"/>
      <c r="J2180" s="104" t="s">
        <v>258</v>
      </c>
      <c r="K2180" s="104" t="s">
        <v>83</v>
      </c>
      <c r="L2180" s="104" t="s">
        <v>299</v>
      </c>
      <c r="M2180" s="104" t="s">
        <v>260</v>
      </c>
      <c r="N2180" s="104"/>
      <c r="O2180" s="106" t="str">
        <f>A549</f>
        <v>12951</v>
      </c>
      <c r="P2180" s="111" t="s">
        <v>575</v>
      </c>
      <c r="Q2180" s="153" t="s">
        <v>580</v>
      </c>
      <c r="R2180" s="153" t="s">
        <v>581</v>
      </c>
      <c r="S2180" s="153">
        <v>4.1666666666666657E-2</v>
      </c>
      <c r="T2180" s="153" t="s">
        <v>580</v>
      </c>
      <c r="U2180" s="153" t="s">
        <v>581</v>
      </c>
      <c r="V2180" s="153">
        <f>IF(ISBLANK(T2180),"",Tabella2[[#This Row],[ACT STOP]]-Tabella2[[#This Row],[ACT START]])</f>
        <v>4.1666666666666741E-2</v>
      </c>
      <c r="W2180" s="104" t="s">
        <v>92</v>
      </c>
      <c r="X2180" s="104" t="s">
        <v>91</v>
      </c>
      <c r="Y2180" s="110"/>
      <c r="Z2180" s="106"/>
      <c r="AA2180" s="104"/>
      <c r="AB2180" s="107"/>
      <c r="AC2180" s="72">
        <v>1</v>
      </c>
      <c r="AH2180" s="70"/>
      <c r="AI2180" s="70"/>
      <c r="AJ2180">
        <v>0</v>
      </c>
      <c r="AL2180" s="70"/>
      <c r="BM2180" s="135" t="s">
        <v>580</v>
      </c>
      <c r="BN2180" s="136" t="s">
        <v>581</v>
      </c>
      <c r="BO2180" s="101"/>
      <c r="BR2180" s="109" t="str">
        <f t="shared" si="33"/>
        <v>SH-25-2169</v>
      </c>
      <c r="BS2180" s="109" t="s">
        <v>552</v>
      </c>
      <c r="BT2180" t="s">
        <v>92</v>
      </c>
      <c r="BU2180" t="s">
        <v>4496</v>
      </c>
    </row>
    <row r="2181" spans="1:73" hidden="1">
      <c r="A2181" s="103" t="s">
        <v>4497</v>
      </c>
      <c r="B2181" s="102">
        <v>45741</v>
      </c>
      <c r="C2181" s="104">
        <f>_xlfn.ISOWEEKNUM(Tabella2[[#This Row],[Date]])</f>
        <v>13</v>
      </c>
      <c r="D2181" s="104" t="s">
        <v>370</v>
      </c>
      <c r="E2181" s="104" t="s">
        <v>256</v>
      </c>
      <c r="F2181" s="104">
        <v>51</v>
      </c>
      <c r="G2181" s="104" t="s">
        <v>257</v>
      </c>
      <c r="H2181" s="105">
        <v>5</v>
      </c>
      <c r="I2181" s="104" t="s">
        <v>258</v>
      </c>
      <c r="J2181" s="104"/>
      <c r="K2181" s="104" t="s">
        <v>81</v>
      </c>
      <c r="L2181" s="104" t="s">
        <v>259</v>
      </c>
      <c r="M2181" s="104" t="s">
        <v>269</v>
      </c>
      <c r="N2181" s="104"/>
      <c r="O2181" s="106"/>
      <c r="P2181" s="111" t="s">
        <v>1966</v>
      </c>
      <c r="Q2181" s="153" t="s">
        <v>580</v>
      </c>
      <c r="R2181" s="153" t="s">
        <v>581</v>
      </c>
      <c r="S2181" s="153">
        <v>4.1666666666666657E-2</v>
      </c>
      <c r="T2181" s="153">
        <v>0.66666666666666663</v>
      </c>
      <c r="U2181" s="153">
        <v>0.70833333333333337</v>
      </c>
      <c r="V2181" s="153">
        <f>IF(ISBLANK(T2181),"",Tabella2[[#This Row],[ACT STOP]]-Tabella2[[#This Row],[ACT START]])</f>
        <v>4.1666666666666741E-2</v>
      </c>
      <c r="W2181" s="104" t="s">
        <v>92</v>
      </c>
      <c r="X2181" s="104" t="s">
        <v>91</v>
      </c>
      <c r="Y2181" s="110"/>
      <c r="Z2181" s="106"/>
      <c r="AA2181" s="104"/>
      <c r="AB2181" s="107"/>
      <c r="AC2181" s="72">
        <v>1</v>
      </c>
      <c r="AH2181" s="70"/>
      <c r="AI2181" s="70"/>
      <c r="AJ2181">
        <v>0</v>
      </c>
      <c r="AL2181" s="70"/>
      <c r="BM2181" s="135">
        <v>0.66666666666666663</v>
      </c>
      <c r="BN2181" s="136">
        <v>0.70833333333333337</v>
      </c>
      <c r="BO2181" s="101"/>
      <c r="BR2181" s="109" t="str">
        <f t="shared" si="33"/>
        <v>SH-25-2170</v>
      </c>
      <c r="BS2181" s="109" t="s">
        <v>416</v>
      </c>
      <c r="BT2181" t="s">
        <v>92</v>
      </c>
      <c r="BU2181" t="s">
        <v>4498</v>
      </c>
    </row>
    <row r="2182" spans="1:73" hidden="1">
      <c r="A2182" s="103" t="s">
        <v>4499</v>
      </c>
      <c r="B2182" s="102">
        <v>45742</v>
      </c>
      <c r="C2182" s="104">
        <f>_xlfn.ISOWEEKNUM(Tabella2[[#This Row],[Date]])</f>
        <v>13</v>
      </c>
      <c r="D2182" s="104" t="s">
        <v>1914</v>
      </c>
      <c r="E2182" s="104" t="s">
        <v>284</v>
      </c>
      <c r="F2182" s="104">
        <v>40</v>
      </c>
      <c r="G2182" s="104" t="s">
        <v>257</v>
      </c>
      <c r="H2182" s="105">
        <v>6</v>
      </c>
      <c r="I2182" s="104"/>
      <c r="J2182" s="104" t="s">
        <v>258</v>
      </c>
      <c r="K2182" s="104" t="s">
        <v>83</v>
      </c>
      <c r="L2182" s="104" t="s">
        <v>299</v>
      </c>
      <c r="M2182" s="104" t="s">
        <v>386</v>
      </c>
      <c r="N2182" s="104"/>
      <c r="O2182" s="106" t="str">
        <f>A2183</f>
        <v>14585</v>
      </c>
      <c r="P2182" s="111" t="s">
        <v>2187</v>
      </c>
      <c r="Q2182" s="153" t="s">
        <v>525</v>
      </c>
      <c r="R2182" s="153" t="s">
        <v>262</v>
      </c>
      <c r="S2182" s="153">
        <v>4.1666666666666657E-2</v>
      </c>
      <c r="T2182" s="153">
        <v>0.35416666666666669</v>
      </c>
      <c r="U2182" s="153">
        <v>0.39583333333333331</v>
      </c>
      <c r="V2182" s="153">
        <f>IF(ISBLANK(T2182),"",Tabella2[[#This Row],[ACT STOP]]-Tabella2[[#This Row],[ACT START]])</f>
        <v>4.166666666666663E-2</v>
      </c>
      <c r="W2182" s="104" t="s">
        <v>92</v>
      </c>
      <c r="X2182" s="104" t="s">
        <v>91</v>
      </c>
      <c r="Y2182" s="110" t="s">
        <v>4500</v>
      </c>
      <c r="Z2182" s="106"/>
      <c r="AA2182" s="104"/>
      <c r="AB2182" s="107"/>
      <c r="AC2182" s="72">
        <v>1</v>
      </c>
      <c r="AH2182" s="70"/>
      <c r="AI2182" s="70"/>
      <c r="AJ2182">
        <v>0</v>
      </c>
      <c r="AL2182" s="70"/>
      <c r="BM2182" s="135">
        <v>0.35416666666666669</v>
      </c>
      <c r="BN2182" s="136">
        <v>0.39583333333333331</v>
      </c>
      <c r="BO2182" s="101"/>
      <c r="BR2182" s="109" t="str">
        <f t="shared" si="33"/>
        <v>SH-25-2171</v>
      </c>
      <c r="BS2182" s="109" t="s">
        <v>379</v>
      </c>
      <c r="BT2182" t="s">
        <v>92</v>
      </c>
      <c r="BU2182" t="s">
        <v>4501</v>
      </c>
    </row>
    <row r="2183" spans="1:73" hidden="1">
      <c r="A2183" s="103" t="s">
        <v>4502</v>
      </c>
      <c r="B2183" s="102">
        <v>45742</v>
      </c>
      <c r="C2183" s="104">
        <f>_xlfn.ISOWEEKNUM(Tabella2[[#This Row],[Date]])</f>
        <v>13</v>
      </c>
      <c r="D2183" s="104" t="s">
        <v>1914</v>
      </c>
      <c r="E2183" s="104" t="s">
        <v>284</v>
      </c>
      <c r="F2183" s="104">
        <v>39</v>
      </c>
      <c r="G2183" s="104" t="s">
        <v>284</v>
      </c>
      <c r="H2183" s="105">
        <v>9</v>
      </c>
      <c r="I2183" s="104"/>
      <c r="J2183" s="104" t="s">
        <v>258</v>
      </c>
      <c r="K2183" s="104" t="s">
        <v>80</v>
      </c>
      <c r="L2183" s="104" t="s">
        <v>299</v>
      </c>
      <c r="M2183" s="104" t="s">
        <v>386</v>
      </c>
      <c r="N2183" s="104"/>
      <c r="O2183" s="106" t="str">
        <f>A2182</f>
        <v>14584</v>
      </c>
      <c r="P2183" s="111" t="s">
        <v>2187</v>
      </c>
      <c r="Q2183" s="153">
        <v>0.35416666666666669</v>
      </c>
      <c r="R2183" s="153">
        <v>0.39583333333333331</v>
      </c>
      <c r="S2183" s="153">
        <v>4.1666666666666657E-2</v>
      </c>
      <c r="T2183" s="153">
        <v>0.35416666666666669</v>
      </c>
      <c r="U2183" s="153">
        <v>0.39583333333333331</v>
      </c>
      <c r="V2183" s="153">
        <f>IF(ISBLANK(T2183),"",Tabella2[[#This Row],[ACT STOP]]-Tabella2[[#This Row],[ACT START]])</f>
        <v>4.166666666666663E-2</v>
      </c>
      <c r="W2183" s="104" t="s">
        <v>122</v>
      </c>
      <c r="X2183" s="104" t="s">
        <v>91</v>
      </c>
      <c r="Y2183" s="110"/>
      <c r="Z2183" s="106"/>
      <c r="AA2183" s="104"/>
      <c r="AB2183" s="107"/>
      <c r="AC2183" s="72">
        <v>1</v>
      </c>
      <c r="AH2183" s="70"/>
      <c r="AI2183" s="70"/>
      <c r="AJ2183">
        <v>0</v>
      </c>
      <c r="AL2183" s="70"/>
      <c r="BM2183" s="135">
        <v>0.35416666666666669</v>
      </c>
      <c r="BN2183" s="136">
        <v>0.39583333333333331</v>
      </c>
      <c r="BO2183" s="101"/>
      <c r="BR2183" s="109" t="str">
        <f t="shared" si="33"/>
        <v>SH-25-2172</v>
      </c>
      <c r="BS2183" s="109" t="s">
        <v>339</v>
      </c>
      <c r="BT2183" t="s">
        <v>122</v>
      </c>
      <c r="BU2183" t="s">
        <v>4503</v>
      </c>
    </row>
    <row r="2184" spans="1:73" hidden="1">
      <c r="A2184" s="103" t="s">
        <v>4504</v>
      </c>
      <c r="B2184" s="102">
        <v>45742</v>
      </c>
      <c r="C2184" s="104">
        <f>_xlfn.ISOWEEKNUM(Tabella2[[#This Row],[Date]])</f>
        <v>13</v>
      </c>
      <c r="D2184" s="104" t="s">
        <v>326</v>
      </c>
      <c r="E2184" s="104" t="s">
        <v>327</v>
      </c>
      <c r="F2184" s="104">
        <v>65</v>
      </c>
      <c r="G2184" s="104" t="s">
        <v>257</v>
      </c>
      <c r="H2184" s="105">
        <v>12</v>
      </c>
      <c r="I2184" s="104" t="s">
        <v>258</v>
      </c>
      <c r="J2184" s="104"/>
      <c r="K2184" s="104" t="s">
        <v>81</v>
      </c>
      <c r="L2184" s="104" t="s">
        <v>259</v>
      </c>
      <c r="M2184" s="104" t="s">
        <v>386</v>
      </c>
      <c r="N2184" s="104"/>
      <c r="O2184" s="106"/>
      <c r="P2184" s="111" t="s">
        <v>561</v>
      </c>
      <c r="Q2184" s="153" t="s">
        <v>525</v>
      </c>
      <c r="R2184" s="153" t="s">
        <v>262</v>
      </c>
      <c r="S2184" s="153">
        <v>4.1666666666666657E-2</v>
      </c>
      <c r="T2184" s="153">
        <v>0.35416666666666669</v>
      </c>
      <c r="U2184" s="153">
        <v>0.39583333333333331</v>
      </c>
      <c r="V2184" s="153">
        <f>IF(ISBLANK(T2184),"",Tabella2[[#This Row],[ACT STOP]]-Tabella2[[#This Row],[ACT START]])</f>
        <v>4.166666666666663E-2</v>
      </c>
      <c r="W2184" s="104" t="s">
        <v>92</v>
      </c>
      <c r="X2184" s="104" t="s">
        <v>91</v>
      </c>
      <c r="Y2184" s="110"/>
      <c r="Z2184" s="106"/>
      <c r="AA2184" s="104"/>
      <c r="AB2184" s="107"/>
      <c r="AC2184" s="72">
        <v>1</v>
      </c>
      <c r="AH2184" s="70"/>
      <c r="AI2184" s="70"/>
      <c r="AJ2184">
        <v>0</v>
      </c>
      <c r="AL2184" s="70"/>
      <c r="BM2184" s="135">
        <v>0.35416666666666669</v>
      </c>
      <c r="BN2184" s="136">
        <v>0.39583333333333331</v>
      </c>
      <c r="BO2184" s="101"/>
      <c r="BR2184" s="109" t="str">
        <f t="shared" si="33"/>
        <v>SH-25-2173</v>
      </c>
      <c r="BS2184" s="109" t="s">
        <v>266</v>
      </c>
      <c r="BT2184" t="s">
        <v>92</v>
      </c>
      <c r="BU2184" t="s">
        <v>4505</v>
      </c>
    </row>
    <row r="2185" spans="1:73" hidden="1">
      <c r="A2185" s="103" t="s">
        <v>4506</v>
      </c>
      <c r="B2185" s="102">
        <v>45742</v>
      </c>
      <c r="C2185" s="104">
        <f>_xlfn.ISOWEEKNUM(Tabella2[[#This Row],[Date]])</f>
        <v>13</v>
      </c>
      <c r="D2185" s="104" t="s">
        <v>3529</v>
      </c>
      <c r="E2185" s="104" t="s">
        <v>284</v>
      </c>
      <c r="F2185" s="104">
        <v>69</v>
      </c>
      <c r="G2185" s="104" t="s">
        <v>257</v>
      </c>
      <c r="H2185" s="105">
        <v>2</v>
      </c>
      <c r="I2185" s="104"/>
      <c r="J2185" s="104" t="s">
        <v>258</v>
      </c>
      <c r="K2185" s="104" t="s">
        <v>77</v>
      </c>
      <c r="L2185" s="104" t="s">
        <v>259</v>
      </c>
      <c r="M2185" s="104" t="s">
        <v>276</v>
      </c>
      <c r="N2185" s="104"/>
      <c r="O2185" s="106"/>
      <c r="P2185" s="111" t="s">
        <v>467</v>
      </c>
      <c r="Q2185" s="153" t="s">
        <v>525</v>
      </c>
      <c r="R2185" s="153" t="s">
        <v>262</v>
      </c>
      <c r="S2185" s="153">
        <v>4.1666666666666657E-2</v>
      </c>
      <c r="T2185" s="153">
        <v>0.35416666666666669</v>
      </c>
      <c r="U2185" s="153">
        <v>0.39583333333333331</v>
      </c>
      <c r="V2185" s="153">
        <f>IF(ISBLANK(T2185),"",Tabella2[[#This Row],[ACT STOP]]-Tabella2[[#This Row],[ACT START]])</f>
        <v>4.166666666666663E-2</v>
      </c>
      <c r="W2185" s="104" t="s">
        <v>92</v>
      </c>
      <c r="X2185" s="104" t="s">
        <v>91</v>
      </c>
      <c r="Y2185" s="110"/>
      <c r="Z2185" s="106"/>
      <c r="AA2185" s="104"/>
      <c r="AB2185" s="107"/>
      <c r="AC2185" s="72">
        <v>1</v>
      </c>
      <c r="AH2185" s="70"/>
      <c r="AI2185" s="70"/>
      <c r="AJ2185">
        <v>0</v>
      </c>
      <c r="AL2185" s="70"/>
      <c r="BM2185" s="135">
        <v>0.35416666666666669</v>
      </c>
      <c r="BN2185" s="136">
        <v>0.39583333333333331</v>
      </c>
      <c r="BO2185" s="101"/>
      <c r="BR2185" s="109" t="str">
        <f t="shared" si="33"/>
        <v>SH-25-2174</v>
      </c>
      <c r="BS2185" s="109" t="s">
        <v>368</v>
      </c>
      <c r="BT2185" t="s">
        <v>92</v>
      </c>
      <c r="BU2185" t="s">
        <v>4507</v>
      </c>
    </row>
    <row r="2186" spans="1:73" hidden="1">
      <c r="A2186" s="103" t="s">
        <v>4508</v>
      </c>
      <c r="B2186" s="102">
        <v>45742</v>
      </c>
      <c r="C2186" s="104">
        <f>_xlfn.ISOWEEKNUM(Tabella2[[#This Row],[Date]])</f>
        <v>13</v>
      </c>
      <c r="D2186" s="104" t="s">
        <v>455</v>
      </c>
      <c r="E2186" s="104" t="s">
        <v>284</v>
      </c>
      <c r="F2186" s="104">
        <v>37</v>
      </c>
      <c r="G2186" s="104" t="s">
        <v>284</v>
      </c>
      <c r="H2186" s="105">
        <v>22</v>
      </c>
      <c r="I2186" s="104"/>
      <c r="J2186" s="104" t="s">
        <v>258</v>
      </c>
      <c r="K2186" s="104" t="s">
        <v>83</v>
      </c>
      <c r="L2186" s="104" t="s">
        <v>299</v>
      </c>
      <c r="M2186" s="104" t="s">
        <v>386</v>
      </c>
      <c r="N2186" s="104"/>
      <c r="O2186" s="106" t="str">
        <f>A2187</f>
        <v>14589</v>
      </c>
      <c r="P2186" s="111" t="s">
        <v>2292</v>
      </c>
      <c r="Q2186" s="153" t="s">
        <v>498</v>
      </c>
      <c r="R2186" s="153" t="s">
        <v>499</v>
      </c>
      <c r="S2186" s="153">
        <v>4.1666666666666657E-2</v>
      </c>
      <c r="T2186" s="153">
        <v>0.41666666666666669</v>
      </c>
      <c r="U2186" s="153">
        <v>0.45833333333333331</v>
      </c>
      <c r="V2186" s="153">
        <f>IF(ISBLANK(T2186),"",Tabella2[[#This Row],[ACT STOP]]-Tabella2[[#This Row],[ACT START]])</f>
        <v>4.166666666666663E-2</v>
      </c>
      <c r="W2186" s="104" t="s">
        <v>92</v>
      </c>
      <c r="X2186" s="104" t="s">
        <v>91</v>
      </c>
      <c r="Y2186" s="110"/>
      <c r="Z2186" s="106"/>
      <c r="AA2186" s="104"/>
      <c r="AB2186" s="107"/>
      <c r="AC2186" s="72">
        <v>1</v>
      </c>
      <c r="AH2186" s="70"/>
      <c r="AI2186" s="70"/>
      <c r="AJ2186">
        <v>0</v>
      </c>
      <c r="AL2186" s="70"/>
      <c r="BM2186" s="135">
        <v>0.41666666666666669</v>
      </c>
      <c r="BN2186" s="136">
        <v>0.45833333333333331</v>
      </c>
      <c r="BO2186" s="101"/>
      <c r="BR2186" s="109" t="str">
        <f t="shared" si="33"/>
        <v>SH-25-2175</v>
      </c>
      <c r="BS2186" s="109" t="s">
        <v>295</v>
      </c>
      <c r="BT2186" t="s">
        <v>92</v>
      </c>
      <c r="BU2186" t="s">
        <v>4509</v>
      </c>
    </row>
    <row r="2187" spans="1:73" hidden="1">
      <c r="A2187" s="103" t="s">
        <v>4510</v>
      </c>
      <c r="B2187" s="102">
        <v>45742</v>
      </c>
      <c r="C2187" s="104">
        <f>_xlfn.ISOWEEKNUM(Tabella2[[#This Row],[Date]])</f>
        <v>13</v>
      </c>
      <c r="D2187" s="104" t="s">
        <v>455</v>
      </c>
      <c r="E2187" s="104" t="s">
        <v>284</v>
      </c>
      <c r="F2187" s="104">
        <v>38</v>
      </c>
      <c r="G2187" s="104" t="s">
        <v>257</v>
      </c>
      <c r="H2187" s="105">
        <v>1</v>
      </c>
      <c r="I2187" s="104"/>
      <c r="J2187" s="104" t="s">
        <v>258</v>
      </c>
      <c r="K2187" s="104" t="s">
        <v>80</v>
      </c>
      <c r="L2187" s="104" t="s">
        <v>299</v>
      </c>
      <c r="M2187" s="104" t="s">
        <v>386</v>
      </c>
      <c r="N2187" s="104"/>
      <c r="O2187" s="106" t="str">
        <f>A2186</f>
        <v>14588</v>
      </c>
      <c r="P2187" s="111" t="s">
        <v>2292</v>
      </c>
      <c r="Q2187" s="153">
        <v>0.41666666666666669</v>
      </c>
      <c r="R2187" s="153">
        <v>0.45833333333333331</v>
      </c>
      <c r="S2187" s="153">
        <v>4.1666666666666657E-2</v>
      </c>
      <c r="T2187" s="153">
        <v>0.41666666666666669</v>
      </c>
      <c r="U2187" s="153">
        <v>0.45833333333333331</v>
      </c>
      <c r="V2187" s="153">
        <f>IF(ISBLANK(T2187),"",Tabella2[[#This Row],[ACT STOP]]-Tabella2[[#This Row],[ACT START]])</f>
        <v>4.166666666666663E-2</v>
      </c>
      <c r="W2187" s="104" t="s">
        <v>122</v>
      </c>
      <c r="X2187" s="104" t="s">
        <v>91</v>
      </c>
      <c r="Y2187" s="110"/>
      <c r="Z2187" s="106"/>
      <c r="AA2187" s="104"/>
      <c r="AB2187" s="107"/>
      <c r="AC2187" s="72">
        <v>1</v>
      </c>
      <c r="AH2187" s="70"/>
      <c r="AI2187" s="70"/>
      <c r="AJ2187">
        <v>0</v>
      </c>
      <c r="AL2187" s="70"/>
      <c r="BM2187" s="135">
        <v>0.41666666666666669</v>
      </c>
      <c r="BN2187" s="136">
        <v>0.45833333333333331</v>
      </c>
      <c r="BO2187" s="101"/>
      <c r="BR2187" s="109" t="str">
        <f t="shared" si="33"/>
        <v>SH-25-2176</v>
      </c>
      <c r="BS2187" s="109" t="s">
        <v>332</v>
      </c>
      <c r="BT2187" t="s">
        <v>122</v>
      </c>
      <c r="BU2187" t="s">
        <v>4511</v>
      </c>
    </row>
    <row r="2188" spans="1:73" hidden="1">
      <c r="A2188" s="103" t="s">
        <v>4512</v>
      </c>
      <c r="B2188" s="102">
        <v>45742</v>
      </c>
      <c r="C2188" s="104">
        <f>_xlfn.ISOWEEKNUM(Tabella2[[#This Row],[Date]])</f>
        <v>13</v>
      </c>
      <c r="D2188" s="104" t="s">
        <v>574</v>
      </c>
      <c r="E2188" s="104" t="s">
        <v>284</v>
      </c>
      <c r="F2188" s="104">
        <v>66</v>
      </c>
      <c r="G2188" s="104" t="s">
        <v>284</v>
      </c>
      <c r="H2188" s="105">
        <v>9</v>
      </c>
      <c r="I2188" s="104"/>
      <c r="J2188" s="104" t="s">
        <v>258</v>
      </c>
      <c r="K2188" s="104" t="s">
        <v>83</v>
      </c>
      <c r="L2188" s="104" t="s">
        <v>259</v>
      </c>
      <c r="M2188" s="104" t="s">
        <v>260</v>
      </c>
      <c r="N2188" s="104"/>
      <c r="O2188" s="106"/>
      <c r="P2188" s="111" t="s">
        <v>1850</v>
      </c>
      <c r="Q2188" s="153" t="s">
        <v>504</v>
      </c>
      <c r="R2188" s="153" t="s">
        <v>271</v>
      </c>
      <c r="S2188" s="153">
        <v>4.1666666666666657E-2</v>
      </c>
      <c r="T2188" s="153">
        <v>0.47916666666666669</v>
      </c>
      <c r="U2188" s="153">
        <v>0.52083333333333337</v>
      </c>
      <c r="V2188" s="153">
        <f>IF(ISBLANK(T2188),"",Tabella2[[#This Row],[ACT STOP]]-Tabella2[[#This Row],[ACT START]])</f>
        <v>4.1666666666666685E-2</v>
      </c>
      <c r="W2188" s="104" t="s">
        <v>92</v>
      </c>
      <c r="X2188" s="104" t="s">
        <v>91</v>
      </c>
      <c r="Y2188" s="110" t="s">
        <v>4513</v>
      </c>
      <c r="Z2188" s="106"/>
      <c r="AA2188" s="104"/>
      <c r="AB2188" s="107"/>
      <c r="AC2188" s="72">
        <v>1</v>
      </c>
      <c r="AH2188" s="70"/>
      <c r="AI2188" s="70"/>
      <c r="AJ2188">
        <v>0</v>
      </c>
      <c r="AL2188" s="70"/>
      <c r="BM2188" s="135">
        <v>0.47916666666666669</v>
      </c>
      <c r="BN2188" s="136">
        <v>0.52083333333333337</v>
      </c>
      <c r="BO2188" s="101"/>
      <c r="BR2188" s="109" t="str">
        <f t="shared" si="33"/>
        <v>SH-25-2177</v>
      </c>
      <c r="BS2188" s="109" t="s">
        <v>339</v>
      </c>
      <c r="BT2188" t="s">
        <v>92</v>
      </c>
      <c r="BU2188" t="s">
        <v>4514</v>
      </c>
    </row>
    <row r="2189" spans="1:73" hidden="1">
      <c r="A2189" s="103" t="s">
        <v>4515</v>
      </c>
      <c r="B2189" s="102">
        <v>45742</v>
      </c>
      <c r="C2189" s="104">
        <f>_xlfn.ISOWEEKNUM(Tabella2[[#This Row],[Date]])</f>
        <v>13</v>
      </c>
      <c r="D2189" s="104" t="s">
        <v>370</v>
      </c>
      <c r="E2189" s="104" t="s">
        <v>256</v>
      </c>
      <c r="F2189" s="104">
        <v>50</v>
      </c>
      <c r="G2189" s="104" t="s">
        <v>257</v>
      </c>
      <c r="H2189" s="105">
        <v>2</v>
      </c>
      <c r="I2189" s="104" t="s">
        <v>258</v>
      </c>
      <c r="J2189" s="104"/>
      <c r="K2189" s="104" t="s">
        <v>80</v>
      </c>
      <c r="L2189" s="104" t="s">
        <v>259</v>
      </c>
      <c r="M2189" s="104" t="s">
        <v>269</v>
      </c>
      <c r="N2189" s="104"/>
      <c r="O2189" s="106"/>
      <c r="P2189" s="111" t="s">
        <v>1966</v>
      </c>
      <c r="Q2189" s="153" t="s">
        <v>504</v>
      </c>
      <c r="R2189" s="153" t="s">
        <v>271</v>
      </c>
      <c r="S2189" s="153">
        <v>4.1666666666666657E-2</v>
      </c>
      <c r="T2189" s="153">
        <v>0.47916666666666669</v>
      </c>
      <c r="U2189" s="153">
        <v>0.52083333333333337</v>
      </c>
      <c r="V2189" s="153">
        <f>IF(ISBLANK(T2189),"",Tabella2[[#This Row],[ACT STOP]]-Tabella2[[#This Row],[ACT START]])</f>
        <v>4.1666666666666685E-2</v>
      </c>
      <c r="W2189" s="104" t="s">
        <v>92</v>
      </c>
      <c r="X2189" s="104" t="s">
        <v>91</v>
      </c>
      <c r="Y2189" s="110"/>
      <c r="Z2189" s="106"/>
      <c r="AA2189" s="104"/>
      <c r="AB2189" s="107"/>
      <c r="AC2189" s="72">
        <v>1</v>
      </c>
      <c r="AH2189" s="70"/>
      <c r="AI2189" s="70"/>
      <c r="AJ2189">
        <v>0</v>
      </c>
      <c r="AL2189" s="70"/>
      <c r="BM2189" s="135">
        <v>0.47916666666666669</v>
      </c>
      <c r="BN2189" s="136">
        <v>0.52083333333333337</v>
      </c>
      <c r="BO2189" s="101"/>
      <c r="BR2189" s="109" t="str">
        <f t="shared" ref="BR2189:BR2252" si="34">_xlfn.CONCAT(LEFT(BR2188,6),TEXT(RIGHT(BR2188,4)+1,"0000"))</f>
        <v>SH-25-2178</v>
      </c>
      <c r="BS2189" s="109" t="s">
        <v>368</v>
      </c>
      <c r="BT2189" t="s">
        <v>92</v>
      </c>
      <c r="BU2189" t="s">
        <v>4516</v>
      </c>
    </row>
    <row r="2190" spans="1:73" hidden="1">
      <c r="A2190" s="103" t="s">
        <v>4517</v>
      </c>
      <c r="B2190" s="102">
        <v>45742</v>
      </c>
      <c r="C2190" s="104">
        <f>_xlfn.ISOWEEKNUM(Tabella2[[#This Row],[Date]])</f>
        <v>13</v>
      </c>
      <c r="D2190" s="104" t="s">
        <v>370</v>
      </c>
      <c r="E2190" s="104" t="s">
        <v>256</v>
      </c>
      <c r="F2190" s="104">
        <v>51</v>
      </c>
      <c r="G2190" s="104" t="s">
        <v>257</v>
      </c>
      <c r="H2190" s="105">
        <v>17</v>
      </c>
      <c r="I2190" s="104" t="s">
        <v>258</v>
      </c>
      <c r="J2190" s="104"/>
      <c r="K2190" s="104" t="s">
        <v>81</v>
      </c>
      <c r="L2190" s="104" t="s">
        <v>259</v>
      </c>
      <c r="M2190" s="104" t="s">
        <v>269</v>
      </c>
      <c r="N2190" s="104"/>
      <c r="O2190" s="106"/>
      <c r="P2190" s="111" t="s">
        <v>270</v>
      </c>
      <c r="Q2190" s="153" t="s">
        <v>504</v>
      </c>
      <c r="R2190" s="153" t="s">
        <v>271</v>
      </c>
      <c r="S2190" s="153">
        <v>4.1666666666666657E-2</v>
      </c>
      <c r="T2190" s="153">
        <v>0.47916666666666669</v>
      </c>
      <c r="U2190" s="153">
        <v>0.52083333333333337</v>
      </c>
      <c r="V2190" s="153">
        <f>IF(ISBLANK(T2190),"",Tabella2[[#This Row],[ACT STOP]]-Tabella2[[#This Row],[ACT START]])</f>
        <v>4.1666666666666685E-2</v>
      </c>
      <c r="W2190" s="104" t="s">
        <v>92</v>
      </c>
      <c r="X2190" s="104" t="s">
        <v>91</v>
      </c>
      <c r="Y2190" s="110"/>
      <c r="Z2190" s="106"/>
      <c r="AA2190" s="104"/>
      <c r="AB2190" s="107"/>
      <c r="AC2190" s="72">
        <v>1</v>
      </c>
      <c r="AH2190" s="70"/>
      <c r="AI2190" s="70"/>
      <c r="AJ2190">
        <v>0</v>
      </c>
      <c r="AL2190" s="70"/>
      <c r="BM2190" s="135">
        <v>0.47916666666666669</v>
      </c>
      <c r="BN2190" s="136">
        <v>0.52083333333333337</v>
      </c>
      <c r="BO2190" s="101"/>
      <c r="BR2190" s="109" t="str">
        <f t="shared" si="34"/>
        <v>SH-25-2179</v>
      </c>
      <c r="BS2190" s="109" t="s">
        <v>393</v>
      </c>
      <c r="BT2190" t="s">
        <v>92</v>
      </c>
      <c r="BU2190" t="s">
        <v>4518</v>
      </c>
    </row>
    <row r="2191" spans="1:73" hidden="1">
      <c r="A2191" s="103" t="s">
        <v>4519</v>
      </c>
      <c r="B2191" s="102">
        <v>45742</v>
      </c>
      <c r="C2191" s="104">
        <f>_xlfn.ISOWEEKNUM(Tabella2[[#This Row],[Date]])</f>
        <v>13</v>
      </c>
      <c r="D2191" s="104" t="s">
        <v>348</v>
      </c>
      <c r="E2191" s="104" t="s">
        <v>284</v>
      </c>
      <c r="F2191" s="104">
        <v>57</v>
      </c>
      <c r="G2191" s="104" t="s">
        <v>257</v>
      </c>
      <c r="H2191" s="105">
        <v>9</v>
      </c>
      <c r="I2191" s="104"/>
      <c r="J2191" s="104" t="s">
        <v>258</v>
      </c>
      <c r="K2191" s="104" t="s">
        <v>75</v>
      </c>
      <c r="L2191" s="104" t="s">
        <v>259</v>
      </c>
      <c r="M2191" s="104" t="s">
        <v>328</v>
      </c>
      <c r="N2191" s="104"/>
      <c r="O2191" s="106"/>
      <c r="P2191" s="111" t="s">
        <v>3752</v>
      </c>
      <c r="Q2191" s="153" t="s">
        <v>1685</v>
      </c>
      <c r="R2191" s="153" t="s">
        <v>1686</v>
      </c>
      <c r="S2191" s="153">
        <v>4.1666666666666657E-2</v>
      </c>
      <c r="T2191" s="153">
        <v>0.50694444444444442</v>
      </c>
      <c r="U2191" s="153">
        <v>0.54861111111111116</v>
      </c>
      <c r="V2191" s="153">
        <f>IF(ISBLANK(T2191),"",Tabella2[[#This Row],[ACT STOP]]-Tabella2[[#This Row],[ACT START]])</f>
        <v>4.1666666666666741E-2</v>
      </c>
      <c r="W2191" s="104" t="s">
        <v>92</v>
      </c>
      <c r="X2191" s="104" t="s">
        <v>91</v>
      </c>
      <c r="Y2191" s="110" t="s">
        <v>4520</v>
      </c>
      <c r="Z2191" s="106"/>
      <c r="AA2191" s="104"/>
      <c r="AB2191" s="107"/>
      <c r="AC2191" s="72">
        <v>1</v>
      </c>
      <c r="AH2191" s="70"/>
      <c r="AI2191" s="70"/>
      <c r="AJ2191">
        <v>0</v>
      </c>
      <c r="AL2191" s="70"/>
      <c r="BM2191" s="135">
        <v>0.50694444444444442</v>
      </c>
      <c r="BN2191" s="136">
        <v>0.54861111111111116</v>
      </c>
      <c r="BO2191" s="101"/>
      <c r="BR2191" s="109" t="str">
        <f t="shared" si="34"/>
        <v>SH-25-2180</v>
      </c>
      <c r="BS2191" s="109" t="s">
        <v>318</v>
      </c>
      <c r="BT2191" t="s">
        <v>92</v>
      </c>
      <c r="BU2191" t="s">
        <v>4521</v>
      </c>
    </row>
    <row r="2192" spans="1:73" hidden="1">
      <c r="A2192" s="103" t="s">
        <v>4522</v>
      </c>
      <c r="B2192" s="102">
        <v>45742</v>
      </c>
      <c r="C2192" s="104">
        <f>_xlfn.ISOWEEKNUM(Tabella2[[#This Row],[Date]])</f>
        <v>13</v>
      </c>
      <c r="D2192" s="104" t="s">
        <v>574</v>
      </c>
      <c r="E2192" s="104" t="s">
        <v>284</v>
      </c>
      <c r="F2192" s="104">
        <v>67</v>
      </c>
      <c r="G2192" s="104" t="s">
        <v>257</v>
      </c>
      <c r="H2192" s="105">
        <v>5</v>
      </c>
      <c r="I2192" s="104"/>
      <c r="J2192" s="104" t="s">
        <v>258</v>
      </c>
      <c r="K2192" s="104" t="s">
        <v>83</v>
      </c>
      <c r="L2192" s="104" t="s">
        <v>259</v>
      </c>
      <c r="M2192" s="104" t="s">
        <v>260</v>
      </c>
      <c r="N2192" s="104"/>
      <c r="O2192" s="106"/>
      <c r="P2192" s="111" t="s">
        <v>1850</v>
      </c>
      <c r="Q2192" s="153" t="s">
        <v>549</v>
      </c>
      <c r="R2192" s="153" t="s">
        <v>550</v>
      </c>
      <c r="S2192" s="153">
        <v>4.1666666666666657E-2</v>
      </c>
      <c r="T2192" s="153">
        <v>0.54166666666666663</v>
      </c>
      <c r="U2192" s="153">
        <v>0.58333333333333337</v>
      </c>
      <c r="V2192" s="153">
        <f>IF(ISBLANK(T2192),"",Tabella2[[#This Row],[ACT STOP]]-Tabella2[[#This Row],[ACT START]])</f>
        <v>4.1666666666666741E-2</v>
      </c>
      <c r="W2192" s="104" t="s">
        <v>92</v>
      </c>
      <c r="X2192" s="104" t="s">
        <v>91</v>
      </c>
      <c r="Y2192" s="110"/>
      <c r="Z2192" s="106"/>
      <c r="AA2192" s="104"/>
      <c r="AB2192" s="107"/>
      <c r="AC2192" s="72">
        <v>1</v>
      </c>
      <c r="AH2192" s="70"/>
      <c r="AI2192" s="70"/>
      <c r="AJ2192">
        <v>0</v>
      </c>
      <c r="AL2192" s="70"/>
      <c r="BM2192" s="135">
        <v>0.54166666666666663</v>
      </c>
      <c r="BN2192" s="136">
        <v>0.58333333333333337</v>
      </c>
      <c r="BO2192" s="101"/>
      <c r="BR2192" s="109" t="str">
        <f t="shared" si="34"/>
        <v>SH-25-2181</v>
      </c>
      <c r="BS2192" s="109" t="s">
        <v>416</v>
      </c>
      <c r="BT2192" t="s">
        <v>92</v>
      </c>
      <c r="BU2192" t="s">
        <v>4523</v>
      </c>
    </row>
    <row r="2193" spans="1:73" hidden="1">
      <c r="A2193" s="103" t="s">
        <v>4524</v>
      </c>
      <c r="B2193" s="102">
        <v>45742</v>
      </c>
      <c r="C2193" s="104">
        <f>_xlfn.ISOWEEKNUM(Tabella2[[#This Row],[Date]])</f>
        <v>13</v>
      </c>
      <c r="D2193" s="104" t="s">
        <v>404</v>
      </c>
      <c r="E2193" s="104" t="s">
        <v>284</v>
      </c>
      <c r="F2193" s="104">
        <v>41</v>
      </c>
      <c r="G2193" s="104" t="s">
        <v>257</v>
      </c>
      <c r="H2193" s="105">
        <v>1</v>
      </c>
      <c r="I2193" s="104"/>
      <c r="J2193" s="104" t="s">
        <v>258</v>
      </c>
      <c r="K2193" s="104" t="s">
        <v>80</v>
      </c>
      <c r="L2193" s="104" t="s">
        <v>299</v>
      </c>
      <c r="M2193" s="104" t="s">
        <v>430</v>
      </c>
      <c r="N2193" s="104"/>
      <c r="O2193" s="106" t="str">
        <f>A2194</f>
        <v>14596</v>
      </c>
      <c r="P2193" s="111" t="s">
        <v>691</v>
      </c>
      <c r="Q2193" s="153" t="s">
        <v>549</v>
      </c>
      <c r="R2193" s="153" t="s">
        <v>550</v>
      </c>
      <c r="S2193" s="153">
        <v>4.1666666666666657E-2</v>
      </c>
      <c r="T2193" s="153">
        <v>0.54166666666666663</v>
      </c>
      <c r="U2193" s="153">
        <v>0.58333333333333337</v>
      </c>
      <c r="V2193" s="153">
        <f>IF(ISBLANK(T2193),"",Tabella2[[#This Row],[ACT STOP]]-Tabella2[[#This Row],[ACT START]])</f>
        <v>4.1666666666666741E-2</v>
      </c>
      <c r="W2193" s="104" t="s">
        <v>92</v>
      </c>
      <c r="X2193" s="104" t="s">
        <v>91</v>
      </c>
      <c r="Y2193" s="110"/>
      <c r="Z2193" s="106"/>
      <c r="AA2193" s="104"/>
      <c r="AB2193" s="107"/>
      <c r="AC2193" s="72">
        <v>1</v>
      </c>
      <c r="AH2193" s="70"/>
      <c r="AI2193" s="70"/>
      <c r="AJ2193">
        <v>0</v>
      </c>
      <c r="AL2193" s="70"/>
      <c r="BM2193" s="135">
        <v>0.54166666666666663</v>
      </c>
      <c r="BN2193" s="136">
        <v>0.58333333333333337</v>
      </c>
      <c r="BO2193" s="101"/>
      <c r="BR2193" s="109" t="str">
        <f t="shared" si="34"/>
        <v>SH-25-2182</v>
      </c>
      <c r="BS2193" s="109" t="s">
        <v>332</v>
      </c>
      <c r="BT2193" t="s">
        <v>92</v>
      </c>
      <c r="BU2193" t="s">
        <v>4525</v>
      </c>
    </row>
    <row r="2194" spans="1:73" hidden="1">
      <c r="A2194" s="103" t="s">
        <v>4526</v>
      </c>
      <c r="B2194" s="102">
        <v>45742</v>
      </c>
      <c r="C2194" s="104">
        <f>_xlfn.ISOWEEKNUM(Tabella2[[#This Row],[Date]])</f>
        <v>13</v>
      </c>
      <c r="D2194" s="104" t="s">
        <v>409</v>
      </c>
      <c r="E2194" s="104" t="s">
        <v>284</v>
      </c>
      <c r="F2194" s="104">
        <v>42</v>
      </c>
      <c r="G2194" s="104" t="s">
        <v>257</v>
      </c>
      <c r="H2194" s="105">
        <v>32</v>
      </c>
      <c r="I2194" s="104"/>
      <c r="J2194" s="104" t="s">
        <v>258</v>
      </c>
      <c r="K2194" s="104" t="s">
        <v>81</v>
      </c>
      <c r="L2194" s="104" t="s">
        <v>299</v>
      </c>
      <c r="M2194" s="104" t="s">
        <v>430</v>
      </c>
      <c r="N2194" s="104"/>
      <c r="O2194" s="106" t="str">
        <f>A2193</f>
        <v>14595</v>
      </c>
      <c r="P2194" s="111" t="s">
        <v>691</v>
      </c>
      <c r="Q2194" s="153" t="s">
        <v>549</v>
      </c>
      <c r="R2194" s="153" t="s">
        <v>550</v>
      </c>
      <c r="S2194" s="153">
        <v>4.1666666666666657E-2</v>
      </c>
      <c r="T2194" s="153">
        <v>0.54166666666666663</v>
      </c>
      <c r="U2194" s="153">
        <v>0.58333333333333337</v>
      </c>
      <c r="V2194" s="153">
        <f>IF(ISBLANK(T2194),"",Tabella2[[#This Row],[ACT STOP]]-Tabella2[[#This Row],[ACT START]])</f>
        <v>4.1666666666666741E-2</v>
      </c>
      <c r="W2194" s="104" t="s">
        <v>92</v>
      </c>
      <c r="X2194" s="104" t="s">
        <v>91</v>
      </c>
      <c r="Y2194" s="110" t="s">
        <v>4527</v>
      </c>
      <c r="Z2194" s="106"/>
      <c r="AA2194" s="104"/>
      <c r="AB2194" s="107"/>
      <c r="AC2194" s="72">
        <v>1</v>
      </c>
      <c r="AH2194" s="70"/>
      <c r="AI2194" s="70"/>
      <c r="AJ2194">
        <v>0</v>
      </c>
      <c r="AL2194" s="70"/>
      <c r="BM2194" s="135">
        <v>0.54166666666666663</v>
      </c>
      <c r="BN2194" s="136">
        <v>0.58333333333333337</v>
      </c>
      <c r="BO2194" s="101"/>
      <c r="BR2194" s="109" t="str">
        <f t="shared" si="34"/>
        <v>SH-25-2183</v>
      </c>
      <c r="BS2194" s="109" t="s">
        <v>356</v>
      </c>
      <c r="BT2194" t="s">
        <v>92</v>
      </c>
      <c r="BU2194" t="s">
        <v>4528</v>
      </c>
    </row>
    <row r="2195" spans="1:73" hidden="1">
      <c r="A2195" s="103" t="s">
        <v>4529</v>
      </c>
      <c r="B2195" s="102">
        <v>45742</v>
      </c>
      <c r="C2195" s="104">
        <f>_xlfn.ISOWEEKNUM(Tabella2[[#This Row],[Date]])</f>
        <v>13</v>
      </c>
      <c r="D2195" s="104" t="s">
        <v>370</v>
      </c>
      <c r="E2195" s="104" t="s">
        <v>256</v>
      </c>
      <c r="F2195" s="104">
        <v>52</v>
      </c>
      <c r="G2195" s="104" t="s">
        <v>257</v>
      </c>
      <c r="H2195" s="105">
        <v>17</v>
      </c>
      <c r="I2195" s="104" t="s">
        <v>258</v>
      </c>
      <c r="J2195" s="104"/>
      <c r="K2195" s="104" t="s">
        <v>83</v>
      </c>
      <c r="L2195" s="104" t="s">
        <v>299</v>
      </c>
      <c r="M2195" s="104" t="s">
        <v>276</v>
      </c>
      <c r="N2195" s="104"/>
      <c r="O2195" s="106" t="str">
        <f>A552</f>
        <v>12954</v>
      </c>
      <c r="P2195" s="111" t="s">
        <v>829</v>
      </c>
      <c r="Q2195" s="153" t="s">
        <v>576</v>
      </c>
      <c r="R2195" s="153" t="s">
        <v>519</v>
      </c>
      <c r="S2195" s="153">
        <v>4.1666666666666657E-2</v>
      </c>
      <c r="T2195" s="153" t="s">
        <v>576</v>
      </c>
      <c r="U2195" s="153" t="s">
        <v>519</v>
      </c>
      <c r="V2195" s="153">
        <f>IF(ISBLANK(T2195),"",Tabella2[[#This Row],[ACT STOP]]-Tabella2[[#This Row],[ACT START]])</f>
        <v>4.1666666666666741E-2</v>
      </c>
      <c r="W2195" s="104" t="s">
        <v>92</v>
      </c>
      <c r="X2195" s="104" t="s">
        <v>91</v>
      </c>
      <c r="Y2195" s="110"/>
      <c r="Z2195" s="106"/>
      <c r="AA2195" s="104"/>
      <c r="AB2195" s="107"/>
      <c r="AC2195" s="72">
        <v>1</v>
      </c>
      <c r="AH2195" s="70"/>
      <c r="AI2195" s="70"/>
      <c r="AJ2195">
        <v>0</v>
      </c>
      <c r="AL2195" s="70"/>
      <c r="BM2195" s="135" t="s">
        <v>576</v>
      </c>
      <c r="BN2195" s="136" t="s">
        <v>519</v>
      </c>
      <c r="BO2195" s="101"/>
      <c r="BR2195" s="109" t="str">
        <f t="shared" si="34"/>
        <v>SH-25-2184</v>
      </c>
      <c r="BS2195" s="109" t="s">
        <v>393</v>
      </c>
      <c r="BT2195" t="s">
        <v>92</v>
      </c>
      <c r="BU2195" t="s">
        <v>4530</v>
      </c>
    </row>
    <row r="2196" spans="1:73" hidden="1">
      <c r="A2196" s="103" t="s">
        <v>4531</v>
      </c>
      <c r="B2196" s="102">
        <v>45742</v>
      </c>
      <c r="C2196" s="104">
        <f>_xlfn.ISOWEEKNUM(Tabella2[[#This Row],[Date]])</f>
        <v>13</v>
      </c>
      <c r="D2196" s="104" t="s">
        <v>326</v>
      </c>
      <c r="E2196" s="104" t="s">
        <v>327</v>
      </c>
      <c r="F2196" s="104">
        <v>67</v>
      </c>
      <c r="G2196" s="104" t="s">
        <v>284</v>
      </c>
      <c r="H2196" s="105">
        <v>9</v>
      </c>
      <c r="I2196" s="104" t="s">
        <v>258</v>
      </c>
      <c r="J2196" s="104"/>
      <c r="K2196" s="104" t="s">
        <v>81</v>
      </c>
      <c r="L2196" s="104" t="s">
        <v>259</v>
      </c>
      <c r="M2196" s="104" t="s">
        <v>386</v>
      </c>
      <c r="N2196" s="104"/>
      <c r="O2196" s="106"/>
      <c r="P2196" s="111" t="s">
        <v>561</v>
      </c>
      <c r="Q2196" s="153" t="s">
        <v>576</v>
      </c>
      <c r="R2196" s="153" t="s">
        <v>519</v>
      </c>
      <c r="S2196" s="153">
        <v>4.1666666666666657E-2</v>
      </c>
      <c r="T2196" s="153" t="s">
        <v>576</v>
      </c>
      <c r="U2196" s="153" t="s">
        <v>519</v>
      </c>
      <c r="V2196" s="153">
        <f>IF(ISBLANK(T2196),"",Tabella2[[#This Row],[ACT STOP]]-Tabella2[[#This Row],[ACT START]])</f>
        <v>4.1666666666666741E-2</v>
      </c>
      <c r="W2196" s="104" t="s">
        <v>92</v>
      </c>
      <c r="X2196" s="104" t="s">
        <v>91</v>
      </c>
      <c r="Y2196" s="110"/>
      <c r="Z2196" s="106"/>
      <c r="AA2196" s="104"/>
      <c r="AB2196" s="107"/>
      <c r="AC2196" s="72">
        <v>1</v>
      </c>
      <c r="AH2196" s="70"/>
      <c r="AI2196" s="70"/>
      <c r="AJ2196">
        <v>0</v>
      </c>
      <c r="AL2196" s="70"/>
      <c r="BM2196" s="135" t="s">
        <v>576</v>
      </c>
      <c r="BN2196" s="136" t="s">
        <v>519</v>
      </c>
      <c r="BO2196" s="101"/>
      <c r="BR2196" s="109" t="str">
        <f t="shared" si="34"/>
        <v>SH-25-2185</v>
      </c>
      <c r="BS2196" s="109" t="s">
        <v>339</v>
      </c>
      <c r="BT2196" t="s">
        <v>92</v>
      </c>
      <c r="BU2196" t="s">
        <v>4532</v>
      </c>
    </row>
    <row r="2197" spans="1:73" hidden="1">
      <c r="A2197" s="103" t="s">
        <v>4533</v>
      </c>
      <c r="B2197" s="102">
        <v>45742</v>
      </c>
      <c r="C2197" s="104">
        <f>_xlfn.ISOWEEKNUM(Tabella2[[#This Row],[Date]])</f>
        <v>13</v>
      </c>
      <c r="D2197" s="104" t="s">
        <v>348</v>
      </c>
      <c r="E2197" s="104" t="s">
        <v>284</v>
      </c>
      <c r="F2197" s="104">
        <v>55</v>
      </c>
      <c r="G2197" s="104" t="s">
        <v>257</v>
      </c>
      <c r="H2197" s="105">
        <v>12</v>
      </c>
      <c r="I2197" s="104"/>
      <c r="J2197" s="104" t="s">
        <v>258</v>
      </c>
      <c r="K2197" s="104" t="s">
        <v>77</v>
      </c>
      <c r="L2197" s="104" t="s">
        <v>259</v>
      </c>
      <c r="M2197" s="104" t="s">
        <v>328</v>
      </c>
      <c r="N2197" s="104"/>
      <c r="O2197" s="106"/>
      <c r="P2197" s="111" t="s">
        <v>524</v>
      </c>
      <c r="Q2197" s="153" t="s">
        <v>576</v>
      </c>
      <c r="R2197" s="153" t="s">
        <v>519</v>
      </c>
      <c r="S2197" s="153">
        <v>4.1666666666666657E-2</v>
      </c>
      <c r="T2197" s="153" t="s">
        <v>576</v>
      </c>
      <c r="U2197" s="153" t="s">
        <v>519</v>
      </c>
      <c r="V2197" s="153">
        <f>IF(ISBLANK(T2197),"",Tabella2[[#This Row],[ACT STOP]]-Tabella2[[#This Row],[ACT START]])</f>
        <v>4.1666666666666741E-2</v>
      </c>
      <c r="W2197" s="104" t="s">
        <v>92</v>
      </c>
      <c r="X2197" s="104" t="s">
        <v>91</v>
      </c>
      <c r="Y2197" s="110"/>
      <c r="Z2197" s="106"/>
      <c r="AA2197" s="104"/>
      <c r="AB2197" s="107"/>
      <c r="AC2197" s="72">
        <v>1</v>
      </c>
      <c r="AH2197" s="70"/>
      <c r="AI2197" s="70"/>
      <c r="AJ2197">
        <v>0</v>
      </c>
      <c r="AL2197" s="70"/>
      <c r="BM2197" s="135" t="s">
        <v>576</v>
      </c>
      <c r="BN2197" s="136" t="s">
        <v>519</v>
      </c>
      <c r="BO2197" s="101"/>
      <c r="BR2197" s="109" t="str">
        <f t="shared" si="34"/>
        <v>SH-25-2186</v>
      </c>
      <c r="BS2197" s="109" t="s">
        <v>266</v>
      </c>
      <c r="BT2197" t="s">
        <v>92</v>
      </c>
      <c r="BU2197" t="s">
        <v>4534</v>
      </c>
    </row>
    <row r="2198" spans="1:73" hidden="1">
      <c r="A2198" s="103" t="s">
        <v>4535</v>
      </c>
      <c r="B2198" s="102">
        <v>45743</v>
      </c>
      <c r="C2198" s="104">
        <f>_xlfn.ISOWEEKNUM(Tabella2[[#This Row],[Date]])</f>
        <v>13</v>
      </c>
      <c r="D2198" s="104" t="s">
        <v>370</v>
      </c>
      <c r="E2198" s="104" t="s">
        <v>256</v>
      </c>
      <c r="F2198" s="104">
        <v>52</v>
      </c>
      <c r="G2198" s="104" t="s">
        <v>257</v>
      </c>
      <c r="H2198" s="105">
        <v>25</v>
      </c>
      <c r="I2198" s="104" t="s">
        <v>258</v>
      </c>
      <c r="J2198" s="104"/>
      <c r="K2198" s="104" t="s">
        <v>81</v>
      </c>
      <c r="L2198" s="104" t="s">
        <v>259</v>
      </c>
      <c r="M2198" s="104" t="s">
        <v>430</v>
      </c>
      <c r="N2198" s="104"/>
      <c r="O2198" s="106"/>
      <c r="P2198" s="111" t="s">
        <v>342</v>
      </c>
      <c r="Q2198" s="153" t="s">
        <v>525</v>
      </c>
      <c r="R2198" s="153" t="s">
        <v>262</v>
      </c>
      <c r="S2198" s="153">
        <v>4.1666666666666657E-2</v>
      </c>
      <c r="T2198" s="153" t="s">
        <v>525</v>
      </c>
      <c r="U2198" s="153" t="s">
        <v>262</v>
      </c>
      <c r="V2198" s="153">
        <f>IF(ISBLANK(T2198),"",Tabella2[[#This Row],[ACT STOP]]-Tabella2[[#This Row],[ACT START]])</f>
        <v>4.166666666666663E-2</v>
      </c>
      <c r="W2198" s="104" t="s">
        <v>92</v>
      </c>
      <c r="X2198" s="104" t="s">
        <v>91</v>
      </c>
      <c r="Y2198" s="110"/>
      <c r="Z2198" s="106"/>
      <c r="AA2198" s="104"/>
      <c r="AB2198" s="107"/>
      <c r="AC2198" s="72">
        <v>1</v>
      </c>
      <c r="AH2198" s="70"/>
      <c r="AI2198" s="70"/>
      <c r="AJ2198">
        <v>0</v>
      </c>
      <c r="AL2198" s="70"/>
      <c r="BL2198" t="s">
        <v>4536</v>
      </c>
      <c r="BM2198" s="135" t="s">
        <v>525</v>
      </c>
      <c r="BN2198" s="136" t="s">
        <v>262</v>
      </c>
      <c r="BO2198" s="101"/>
      <c r="BR2198" s="109" t="str">
        <f t="shared" si="34"/>
        <v>SH-25-2187</v>
      </c>
      <c r="BS2198" s="109" t="s">
        <v>867</v>
      </c>
      <c r="BT2198" t="s">
        <v>92</v>
      </c>
      <c r="BU2198" t="s">
        <v>4537</v>
      </c>
    </row>
    <row r="2199" spans="1:73" hidden="1">
      <c r="A2199" s="103" t="s">
        <v>4538</v>
      </c>
      <c r="B2199" s="102">
        <v>45743</v>
      </c>
      <c r="C2199" s="104">
        <f>_xlfn.ISOWEEKNUM(Tabella2[[#This Row],[Date]])</f>
        <v>13</v>
      </c>
      <c r="D2199" s="104" t="s">
        <v>370</v>
      </c>
      <c r="E2199" s="104" t="s">
        <v>256</v>
      </c>
      <c r="F2199" s="104">
        <v>50</v>
      </c>
      <c r="G2199" s="104" t="s">
        <v>257</v>
      </c>
      <c r="H2199" s="105">
        <v>9</v>
      </c>
      <c r="I2199" s="104" t="s">
        <v>258</v>
      </c>
      <c r="J2199" s="104"/>
      <c r="K2199" s="104" t="s">
        <v>79</v>
      </c>
      <c r="L2199" s="104" t="s">
        <v>299</v>
      </c>
      <c r="M2199" s="104" t="s">
        <v>386</v>
      </c>
      <c r="N2199" s="104"/>
      <c r="O2199" s="106" t="str">
        <f>A2200</f>
        <v>14602</v>
      </c>
      <c r="P2199" s="111" t="s">
        <v>391</v>
      </c>
      <c r="Q2199" s="153" t="s">
        <v>498</v>
      </c>
      <c r="R2199" s="153" t="s">
        <v>499</v>
      </c>
      <c r="S2199" s="153">
        <v>4.1666666666666657E-2</v>
      </c>
      <c r="T2199" s="153">
        <v>0.41666666666666669</v>
      </c>
      <c r="U2199" s="153">
        <v>0.45833333333333331</v>
      </c>
      <c r="V2199" s="153">
        <f>IF(ISBLANK(T2199),"",Tabella2[[#This Row],[ACT STOP]]-Tabella2[[#This Row],[ACT START]])</f>
        <v>4.166666666666663E-2</v>
      </c>
      <c r="W2199" s="104" t="s">
        <v>92</v>
      </c>
      <c r="X2199" s="104" t="s">
        <v>91</v>
      </c>
      <c r="Y2199" s="110"/>
      <c r="Z2199" s="106"/>
      <c r="AA2199" s="104"/>
      <c r="AB2199" s="107"/>
      <c r="AC2199" s="72">
        <v>1</v>
      </c>
      <c r="AH2199" s="70"/>
      <c r="AI2199" s="70"/>
      <c r="AJ2199">
        <v>0</v>
      </c>
      <c r="AL2199" s="70"/>
      <c r="BL2199" t="s">
        <v>4539</v>
      </c>
      <c r="BM2199" s="135">
        <v>0.41666666666666669</v>
      </c>
      <c r="BN2199" s="136">
        <v>0.45833333333333331</v>
      </c>
      <c r="BO2199" s="101"/>
      <c r="BR2199" s="109" t="str">
        <f t="shared" si="34"/>
        <v>SH-25-2188</v>
      </c>
      <c r="BS2199" s="109" t="s">
        <v>318</v>
      </c>
      <c r="BT2199" t="s">
        <v>92</v>
      </c>
      <c r="BU2199" t="s">
        <v>4540</v>
      </c>
    </row>
    <row r="2200" spans="1:73" hidden="1">
      <c r="A2200" s="103" t="s">
        <v>4541</v>
      </c>
      <c r="B2200" s="102">
        <v>45743</v>
      </c>
      <c r="C2200" s="104">
        <f>_xlfn.ISOWEEKNUM(Tabella2[[#This Row],[Date]])</f>
        <v>13</v>
      </c>
      <c r="D2200" s="104" t="s">
        <v>370</v>
      </c>
      <c r="E2200" s="104" t="s">
        <v>256</v>
      </c>
      <c r="F2200" s="104">
        <v>51</v>
      </c>
      <c r="G2200" s="104" t="s">
        <v>257</v>
      </c>
      <c r="H2200" s="105">
        <v>17</v>
      </c>
      <c r="I2200" s="104" t="s">
        <v>258</v>
      </c>
      <c r="J2200" s="104"/>
      <c r="K2200" s="104" t="s">
        <v>78</v>
      </c>
      <c r="L2200" s="104" t="s">
        <v>299</v>
      </c>
      <c r="M2200" s="104" t="s">
        <v>386</v>
      </c>
      <c r="N2200" s="104"/>
      <c r="O2200" s="106" t="str">
        <f>A2199</f>
        <v>14601</v>
      </c>
      <c r="P2200" s="111" t="s">
        <v>391</v>
      </c>
      <c r="Q2200" s="153">
        <v>0.41666666666666669</v>
      </c>
      <c r="R2200" s="153">
        <v>0.45833333333333331</v>
      </c>
      <c r="S2200" s="153">
        <v>4.1666666666666657E-2</v>
      </c>
      <c r="T2200" s="153">
        <v>0.41666666666666669</v>
      </c>
      <c r="U2200" s="153">
        <v>0.45833333333333331</v>
      </c>
      <c r="V2200" s="153">
        <f>IF(ISBLANK(T2200),"",Tabella2[[#This Row],[ACT STOP]]-Tabella2[[#This Row],[ACT START]])</f>
        <v>4.166666666666663E-2</v>
      </c>
      <c r="W2200" s="104" t="s">
        <v>92</v>
      </c>
      <c r="X2200" s="104" t="s">
        <v>91</v>
      </c>
      <c r="Y2200" s="110"/>
      <c r="Z2200" s="106"/>
      <c r="AA2200" s="104"/>
      <c r="AB2200" s="107"/>
      <c r="AC2200" s="72">
        <v>1</v>
      </c>
      <c r="AH2200" s="70"/>
      <c r="AI2200" s="70"/>
      <c r="AJ2200">
        <v>0</v>
      </c>
      <c r="AL2200" s="70"/>
      <c r="BM2200" s="135">
        <v>0.41666666666666669</v>
      </c>
      <c r="BN2200" s="136">
        <v>0.45833333333333331</v>
      </c>
      <c r="BO2200" s="101"/>
      <c r="BR2200" s="109" t="str">
        <f t="shared" si="34"/>
        <v>SH-25-2189</v>
      </c>
      <c r="BS2200" s="109" t="s">
        <v>393</v>
      </c>
      <c r="BT2200" t="s">
        <v>92</v>
      </c>
      <c r="BU2200" t="s">
        <v>4542</v>
      </c>
    </row>
    <row r="2201" spans="1:73" hidden="1">
      <c r="A2201" s="103" t="s">
        <v>4543</v>
      </c>
      <c r="B2201" s="102">
        <v>45743</v>
      </c>
      <c r="C2201" s="104">
        <f>_xlfn.ISOWEEKNUM(Tabella2[[#This Row],[Date]])</f>
        <v>13</v>
      </c>
      <c r="D2201" s="104" t="s">
        <v>326</v>
      </c>
      <c r="E2201" s="104" t="s">
        <v>327</v>
      </c>
      <c r="F2201" s="104">
        <v>66</v>
      </c>
      <c r="G2201" s="104" t="s">
        <v>257</v>
      </c>
      <c r="H2201" s="105">
        <v>12</v>
      </c>
      <c r="I2201" s="104" t="s">
        <v>258</v>
      </c>
      <c r="J2201" s="104"/>
      <c r="K2201" s="104" t="s">
        <v>81</v>
      </c>
      <c r="L2201" s="104" t="s">
        <v>259</v>
      </c>
      <c r="M2201" s="104" t="s">
        <v>386</v>
      </c>
      <c r="N2201" s="104"/>
      <c r="O2201" s="106"/>
      <c r="P2201" s="111" t="s">
        <v>4392</v>
      </c>
      <c r="Q2201" s="153" t="s">
        <v>498</v>
      </c>
      <c r="R2201" s="153" t="s">
        <v>499</v>
      </c>
      <c r="S2201" s="153">
        <v>4.1666666666666657E-2</v>
      </c>
      <c r="T2201" s="153">
        <v>0.41666666666666669</v>
      </c>
      <c r="U2201" s="153">
        <v>0.45833333333333331</v>
      </c>
      <c r="V2201" s="153">
        <f>IF(ISBLANK(T2201),"",Tabella2[[#This Row],[ACT STOP]]-Tabella2[[#This Row],[ACT START]])</f>
        <v>4.166666666666663E-2</v>
      </c>
      <c r="W2201" s="104" t="s">
        <v>92</v>
      </c>
      <c r="X2201" s="104" t="s">
        <v>91</v>
      </c>
      <c r="Y2201" s="110"/>
      <c r="Z2201" s="106"/>
      <c r="AA2201" s="104"/>
      <c r="AB2201" s="107"/>
      <c r="AC2201" s="72">
        <v>1</v>
      </c>
      <c r="AH2201" s="70"/>
      <c r="AI2201" s="70"/>
      <c r="AJ2201">
        <v>0</v>
      </c>
      <c r="AL2201" s="70"/>
      <c r="BM2201" s="135">
        <v>0.41666666666666669</v>
      </c>
      <c r="BN2201" s="136">
        <v>0.45833333333333331</v>
      </c>
      <c r="BO2201" s="101"/>
      <c r="BR2201" s="109" t="str">
        <f t="shared" si="34"/>
        <v>SH-25-2190</v>
      </c>
      <c r="BS2201" s="109" t="s">
        <v>266</v>
      </c>
      <c r="BT2201" t="s">
        <v>92</v>
      </c>
      <c r="BU2201" t="s">
        <v>4544</v>
      </c>
    </row>
    <row r="2202" spans="1:73" hidden="1">
      <c r="A2202" s="103" t="s">
        <v>4545</v>
      </c>
      <c r="B2202" s="102">
        <v>45743</v>
      </c>
      <c r="C2202" s="104">
        <f>_xlfn.ISOWEEKNUM(Tabella2[[#This Row],[Date]])</f>
        <v>13</v>
      </c>
      <c r="D2202" s="104" t="s">
        <v>275</v>
      </c>
      <c r="E2202" s="104" t="s">
        <v>256</v>
      </c>
      <c r="F2202" s="104">
        <v>56</v>
      </c>
      <c r="G2202" s="104" t="s">
        <v>284</v>
      </c>
      <c r="H2202" s="105">
        <v>23</v>
      </c>
      <c r="I2202" s="104" t="s">
        <v>258</v>
      </c>
      <c r="J2202" s="104"/>
      <c r="K2202" s="104" t="s">
        <v>79</v>
      </c>
      <c r="L2202" s="104" t="s">
        <v>299</v>
      </c>
      <c r="M2202" s="104" t="s">
        <v>276</v>
      </c>
      <c r="N2202" s="104"/>
      <c r="O2202" s="106" t="str">
        <f>A557</f>
        <v>12959</v>
      </c>
      <c r="P2202" s="111" t="s">
        <v>554</v>
      </c>
      <c r="Q2202" s="153" t="s">
        <v>504</v>
      </c>
      <c r="R2202" s="153" t="s">
        <v>271</v>
      </c>
      <c r="S2202" s="153">
        <v>4.1666666666666657E-2</v>
      </c>
      <c r="T2202" s="153">
        <v>0.47916666666666669</v>
      </c>
      <c r="U2202" s="153">
        <v>0.52083333333333337</v>
      </c>
      <c r="V2202" s="153">
        <f>IF(ISBLANK(T2202),"",Tabella2[[#This Row],[ACT STOP]]-Tabella2[[#This Row],[ACT START]])</f>
        <v>4.1666666666666685E-2</v>
      </c>
      <c r="W2202" s="104" t="s">
        <v>92</v>
      </c>
      <c r="X2202" s="104" t="s">
        <v>91</v>
      </c>
      <c r="Y2202" s="110"/>
      <c r="Z2202" s="106"/>
      <c r="AA2202" s="104"/>
      <c r="AB2202" s="107"/>
      <c r="AC2202" s="72">
        <v>1</v>
      </c>
      <c r="AH2202" s="70"/>
      <c r="AI2202" s="70"/>
      <c r="AJ2202">
        <v>0</v>
      </c>
      <c r="AL2202" s="70"/>
      <c r="BM2202" s="135">
        <v>0.47916666666666669</v>
      </c>
      <c r="BN2202" s="136">
        <v>0.52083333333333337</v>
      </c>
      <c r="BO2202" s="101"/>
      <c r="BR2202" s="109" t="str">
        <f t="shared" si="34"/>
        <v>SH-25-2191</v>
      </c>
      <c r="BS2202" s="109" t="s">
        <v>358</v>
      </c>
      <c r="BT2202" t="s">
        <v>92</v>
      </c>
      <c r="BU2202" t="s">
        <v>4546</v>
      </c>
    </row>
    <row r="2203" spans="1:73" hidden="1">
      <c r="A2203" s="103" t="s">
        <v>4547</v>
      </c>
      <c r="B2203" s="102">
        <v>45743</v>
      </c>
      <c r="C2203" s="104">
        <f>_xlfn.ISOWEEKNUM(Tabella2[[#This Row],[Date]])</f>
        <v>13</v>
      </c>
      <c r="D2203" s="104" t="s">
        <v>455</v>
      </c>
      <c r="E2203" s="104" t="s">
        <v>284</v>
      </c>
      <c r="F2203" s="104">
        <v>38</v>
      </c>
      <c r="G2203" s="104" t="s">
        <v>257</v>
      </c>
      <c r="H2203" s="105">
        <v>14</v>
      </c>
      <c r="I2203" s="104"/>
      <c r="J2203" s="104" t="s">
        <v>258</v>
      </c>
      <c r="K2203" s="104" t="s">
        <v>83</v>
      </c>
      <c r="L2203" s="104" t="s">
        <v>299</v>
      </c>
      <c r="M2203" s="104" t="s">
        <v>386</v>
      </c>
      <c r="N2203" s="104"/>
      <c r="O2203" s="106" t="str">
        <f>A2204</f>
        <v>14606</v>
      </c>
      <c r="P2203" s="111" t="s">
        <v>2604</v>
      </c>
      <c r="Q2203" s="153" t="s">
        <v>504</v>
      </c>
      <c r="R2203" s="153" t="s">
        <v>271</v>
      </c>
      <c r="S2203" s="153">
        <v>4.1666666666666657E-2</v>
      </c>
      <c r="T2203" s="153" t="s">
        <v>504</v>
      </c>
      <c r="U2203" s="153" t="s">
        <v>271</v>
      </c>
      <c r="V2203" s="153">
        <f>IF(ISBLANK(T2203),"",Tabella2[[#This Row],[ACT STOP]]-Tabella2[[#This Row],[ACT START]])</f>
        <v>4.1666666666666685E-2</v>
      </c>
      <c r="W2203" s="104" t="s">
        <v>92</v>
      </c>
      <c r="X2203" s="104" t="s">
        <v>91</v>
      </c>
      <c r="Y2203" s="110"/>
      <c r="Z2203" s="106"/>
      <c r="AA2203" s="104"/>
      <c r="AB2203" s="107"/>
      <c r="AC2203" s="72">
        <v>1</v>
      </c>
      <c r="AH2203" s="70"/>
      <c r="AI2203" s="70"/>
      <c r="AJ2203">
        <v>0</v>
      </c>
      <c r="AL2203" s="70"/>
      <c r="BM2203" s="135" t="s">
        <v>504</v>
      </c>
      <c r="BN2203" s="136" t="s">
        <v>271</v>
      </c>
      <c r="BO2203" s="101"/>
      <c r="BR2203" s="109" t="str">
        <f t="shared" si="34"/>
        <v>SH-25-2192</v>
      </c>
      <c r="BS2203" s="109" t="s">
        <v>372</v>
      </c>
      <c r="BT2203" t="s">
        <v>92</v>
      </c>
      <c r="BU2203" t="s">
        <v>4548</v>
      </c>
    </row>
    <row r="2204" spans="1:73" hidden="1">
      <c r="A2204" s="103" t="s">
        <v>4549</v>
      </c>
      <c r="B2204" s="102">
        <v>45743</v>
      </c>
      <c r="C2204" s="104">
        <f>_xlfn.ISOWEEKNUM(Tabella2[[#This Row],[Date]])</f>
        <v>13</v>
      </c>
      <c r="D2204" s="104" t="s">
        <v>455</v>
      </c>
      <c r="E2204" s="104" t="s">
        <v>284</v>
      </c>
      <c r="F2204" s="104">
        <v>37</v>
      </c>
      <c r="G2204" s="104" t="s">
        <v>257</v>
      </c>
      <c r="H2204" s="105">
        <v>2</v>
      </c>
      <c r="I2204" s="104"/>
      <c r="J2204" s="104" t="s">
        <v>258</v>
      </c>
      <c r="K2204" s="104" t="s">
        <v>80</v>
      </c>
      <c r="L2204" s="104" t="s">
        <v>299</v>
      </c>
      <c r="M2204" s="104" t="s">
        <v>386</v>
      </c>
      <c r="N2204" s="104"/>
      <c r="O2204" s="106" t="str">
        <f>A2203</f>
        <v>14605</v>
      </c>
      <c r="P2204" s="111" t="s">
        <v>2604</v>
      </c>
      <c r="Q2204" s="153">
        <v>0.47916666666666669</v>
      </c>
      <c r="R2204" s="153">
        <v>0.52083333333333337</v>
      </c>
      <c r="S2204" s="153">
        <v>4.1666666666666657E-2</v>
      </c>
      <c r="T2204" s="153">
        <v>0.47916666666666669</v>
      </c>
      <c r="U2204" s="153">
        <v>0.52083333333333337</v>
      </c>
      <c r="V2204" s="153">
        <f>IF(ISBLANK(T2204),"",Tabella2[[#This Row],[ACT STOP]]-Tabella2[[#This Row],[ACT START]])</f>
        <v>4.1666666666666685E-2</v>
      </c>
      <c r="W2204" s="104" t="s">
        <v>92</v>
      </c>
      <c r="X2204" s="104" t="s">
        <v>91</v>
      </c>
      <c r="Y2204" s="110"/>
      <c r="Z2204" s="106"/>
      <c r="AA2204" s="104"/>
      <c r="AB2204" s="107"/>
      <c r="AC2204" s="72">
        <v>1</v>
      </c>
      <c r="AH2204" s="70"/>
      <c r="AI2204" s="70"/>
      <c r="AJ2204">
        <v>0</v>
      </c>
      <c r="AL2204" s="70"/>
      <c r="BM2204" s="135">
        <v>0.47916666666666669</v>
      </c>
      <c r="BN2204" s="136">
        <v>0.52083333333333337</v>
      </c>
      <c r="BO2204" s="101"/>
      <c r="BR2204" s="109" t="str">
        <f t="shared" si="34"/>
        <v>SH-25-2193</v>
      </c>
      <c r="BS2204" s="109" t="s">
        <v>368</v>
      </c>
      <c r="BT2204" t="s">
        <v>92</v>
      </c>
      <c r="BU2204" t="s">
        <v>4550</v>
      </c>
    </row>
    <row r="2205" spans="1:73" hidden="1">
      <c r="A2205" s="103" t="s">
        <v>4551</v>
      </c>
      <c r="B2205" s="102">
        <v>45743</v>
      </c>
      <c r="C2205" s="104">
        <f>_xlfn.ISOWEEKNUM(Tabella2[[#This Row],[Date]])</f>
        <v>13</v>
      </c>
      <c r="D2205" s="104" t="s">
        <v>13714</v>
      </c>
      <c r="E2205" s="104" t="s">
        <v>284</v>
      </c>
      <c r="F2205" s="104">
        <v>49</v>
      </c>
      <c r="G2205" s="104" t="s">
        <v>257</v>
      </c>
      <c r="H2205" s="105">
        <v>17</v>
      </c>
      <c r="I2205" s="104"/>
      <c r="J2205" s="104" t="s">
        <v>258</v>
      </c>
      <c r="K2205" s="104" t="s">
        <v>79</v>
      </c>
      <c r="L2205" s="104" t="s">
        <v>299</v>
      </c>
      <c r="M2205" s="104" t="s">
        <v>430</v>
      </c>
      <c r="N2205" s="104"/>
      <c r="O2205" s="106" t="str">
        <f>A558</f>
        <v>12960</v>
      </c>
      <c r="P2205" s="111" t="s">
        <v>2237</v>
      </c>
      <c r="Q2205" s="153" t="s">
        <v>549</v>
      </c>
      <c r="R2205" s="153" t="s">
        <v>550</v>
      </c>
      <c r="S2205" s="153">
        <v>4.1666666666666657E-2</v>
      </c>
      <c r="T2205" s="153">
        <v>0.54166666666666663</v>
      </c>
      <c r="U2205" s="153">
        <v>0.58333333333333337</v>
      </c>
      <c r="V2205" s="153">
        <f>IF(ISBLANK(T2205),"",Tabella2[[#This Row],[ACT STOP]]-Tabella2[[#This Row],[ACT START]])</f>
        <v>4.1666666666666741E-2</v>
      </c>
      <c r="W2205" s="104" t="s">
        <v>92</v>
      </c>
      <c r="X2205" s="104" t="s">
        <v>91</v>
      </c>
      <c r="Y2205" s="110"/>
      <c r="Z2205" s="106"/>
      <c r="AA2205" s="104"/>
      <c r="AB2205" s="107"/>
      <c r="AC2205" s="72">
        <v>1</v>
      </c>
      <c r="AH2205" s="70"/>
      <c r="AI2205" s="70"/>
      <c r="AJ2205">
        <v>0</v>
      </c>
      <c r="AL2205" s="70"/>
      <c r="BM2205" s="135">
        <v>0.54166666666666663</v>
      </c>
      <c r="BN2205" s="136">
        <v>0.58333333333333337</v>
      </c>
      <c r="BO2205" s="101"/>
      <c r="BR2205" s="109" t="str">
        <f t="shared" si="34"/>
        <v>SH-25-2194</v>
      </c>
      <c r="BS2205" s="109" t="s">
        <v>393</v>
      </c>
      <c r="BT2205" t="s">
        <v>92</v>
      </c>
      <c r="BU2205" t="s">
        <v>4552</v>
      </c>
    </row>
    <row r="2206" spans="1:73" hidden="1">
      <c r="A2206" s="103" t="s">
        <v>4553</v>
      </c>
      <c r="B2206" s="102">
        <v>45743</v>
      </c>
      <c r="C2206" s="104">
        <f>_xlfn.ISOWEEKNUM(Tabella2[[#This Row],[Date]])</f>
        <v>13</v>
      </c>
      <c r="D2206" s="104" t="s">
        <v>1914</v>
      </c>
      <c r="E2206" s="104" t="s">
        <v>284</v>
      </c>
      <c r="F2206" s="104">
        <v>39</v>
      </c>
      <c r="G2206" s="104" t="s">
        <v>284</v>
      </c>
      <c r="H2206" s="105">
        <v>22</v>
      </c>
      <c r="I2206" s="104"/>
      <c r="J2206" s="104" t="s">
        <v>258</v>
      </c>
      <c r="K2206" s="104" t="s">
        <v>83</v>
      </c>
      <c r="L2206" s="104" t="s">
        <v>299</v>
      </c>
      <c r="M2206" s="104" t="s">
        <v>386</v>
      </c>
      <c r="N2206" s="104"/>
      <c r="O2206" s="106" t="str">
        <f>A2207</f>
        <v>14609</v>
      </c>
      <c r="P2206" s="111" t="s">
        <v>2209</v>
      </c>
      <c r="Q2206" s="153" t="s">
        <v>549</v>
      </c>
      <c r="R2206" s="153" t="s">
        <v>550</v>
      </c>
      <c r="S2206" s="153">
        <v>4.1666666666666657E-2</v>
      </c>
      <c r="T2206" s="153">
        <v>0.54166666666666663</v>
      </c>
      <c r="U2206" s="153">
        <v>0.58333333333333337</v>
      </c>
      <c r="V2206" s="153">
        <f>IF(ISBLANK(T2206),"",Tabella2[[#This Row],[ACT STOP]]-Tabella2[[#This Row],[ACT START]])</f>
        <v>4.1666666666666741E-2</v>
      </c>
      <c r="W2206" s="104" t="s">
        <v>92</v>
      </c>
      <c r="X2206" s="104" t="s">
        <v>91</v>
      </c>
      <c r="Y2206" s="110" t="s">
        <v>4554</v>
      </c>
      <c r="Z2206" s="106"/>
      <c r="AA2206" s="104"/>
      <c r="AB2206" s="107"/>
      <c r="AC2206" s="72">
        <v>1</v>
      </c>
      <c r="AH2206" s="70"/>
      <c r="AI2206" s="70"/>
      <c r="AJ2206">
        <v>0</v>
      </c>
      <c r="AL2206" s="70"/>
      <c r="BM2206" s="135">
        <v>0.54166666666666663</v>
      </c>
      <c r="BN2206" s="136">
        <v>0.58333333333333337</v>
      </c>
      <c r="BO2206" s="101"/>
      <c r="BR2206" s="109" t="str">
        <f t="shared" si="34"/>
        <v>SH-25-2195</v>
      </c>
      <c r="BS2206" s="109" t="s">
        <v>295</v>
      </c>
      <c r="BT2206" t="s">
        <v>92</v>
      </c>
      <c r="BU2206" t="s">
        <v>4555</v>
      </c>
    </row>
    <row r="2207" spans="1:73" hidden="1">
      <c r="A2207" s="103" t="s">
        <v>4556</v>
      </c>
      <c r="B2207" s="102">
        <v>45743</v>
      </c>
      <c r="C2207" s="104">
        <f>_xlfn.ISOWEEKNUM(Tabella2[[#This Row],[Date]])</f>
        <v>13</v>
      </c>
      <c r="D2207" s="104" t="s">
        <v>1914</v>
      </c>
      <c r="E2207" s="104" t="s">
        <v>284</v>
      </c>
      <c r="F2207" s="104">
        <v>40</v>
      </c>
      <c r="G2207" s="104" t="s">
        <v>257</v>
      </c>
      <c r="H2207" s="105">
        <v>32</v>
      </c>
      <c r="I2207" s="104"/>
      <c r="J2207" s="104" t="s">
        <v>258</v>
      </c>
      <c r="K2207" s="104" t="s">
        <v>80</v>
      </c>
      <c r="L2207" s="104" t="s">
        <v>299</v>
      </c>
      <c r="M2207" s="104" t="s">
        <v>386</v>
      </c>
      <c r="N2207" s="104"/>
      <c r="O2207" s="106" t="str">
        <f>A2206</f>
        <v>14608</v>
      </c>
      <c r="P2207" s="111" t="s">
        <v>2209</v>
      </c>
      <c r="Q2207" s="153">
        <v>0.54166666666666663</v>
      </c>
      <c r="R2207" s="153">
        <v>0.58333333333333337</v>
      </c>
      <c r="S2207" s="153">
        <v>4.1666666666666657E-2</v>
      </c>
      <c r="T2207" s="153">
        <v>0.54166666666666663</v>
      </c>
      <c r="U2207" s="153">
        <v>0.58333333333333337</v>
      </c>
      <c r="V2207" s="153">
        <f>IF(ISBLANK(T2207),"",Tabella2[[#This Row],[ACT STOP]]-Tabella2[[#This Row],[ACT START]])</f>
        <v>4.1666666666666741E-2</v>
      </c>
      <c r="W2207" s="104" t="s">
        <v>92</v>
      </c>
      <c r="X2207" s="104" t="s">
        <v>91</v>
      </c>
      <c r="Y2207" s="110"/>
      <c r="Z2207" s="106"/>
      <c r="AA2207" s="104"/>
      <c r="AB2207" s="107"/>
      <c r="AC2207" s="72">
        <v>1</v>
      </c>
      <c r="AH2207" s="70"/>
      <c r="AI2207" s="70"/>
      <c r="AJ2207">
        <v>0</v>
      </c>
      <c r="AL2207" s="70"/>
      <c r="BM2207" s="135">
        <v>0.54166666666666663</v>
      </c>
      <c r="BN2207" s="136">
        <v>0.58333333333333337</v>
      </c>
      <c r="BO2207" s="101"/>
      <c r="BR2207" s="109" t="str">
        <f t="shared" si="34"/>
        <v>SH-25-2196</v>
      </c>
      <c r="BS2207" s="109" t="s">
        <v>356</v>
      </c>
      <c r="BT2207" t="s">
        <v>92</v>
      </c>
      <c r="BU2207" t="s">
        <v>4557</v>
      </c>
    </row>
    <row r="2208" spans="1:73" hidden="1">
      <c r="A2208" s="103" t="s">
        <v>4558</v>
      </c>
      <c r="B2208" s="102">
        <v>45750</v>
      </c>
      <c r="C2208" s="104">
        <f>_xlfn.ISOWEEKNUM(Tabella2[[#This Row],[Date]])</f>
        <v>14</v>
      </c>
      <c r="D2208" s="104" t="s">
        <v>370</v>
      </c>
      <c r="E2208" s="104" t="s">
        <v>256</v>
      </c>
      <c r="F2208" s="104">
        <v>52</v>
      </c>
      <c r="G2208" s="104" t="s">
        <v>257</v>
      </c>
      <c r="H2208" s="105">
        <v>17</v>
      </c>
      <c r="I2208" s="104" t="s">
        <v>258</v>
      </c>
      <c r="J2208" s="104"/>
      <c r="K2208" s="104" t="s">
        <v>78</v>
      </c>
      <c r="L2208" s="104" t="s">
        <v>259</v>
      </c>
      <c r="M2208" s="104" t="s">
        <v>269</v>
      </c>
      <c r="N2208" s="104"/>
      <c r="O2208" s="106"/>
      <c r="P2208" s="111" t="s">
        <v>1814</v>
      </c>
      <c r="Q2208" s="153" t="s">
        <v>605</v>
      </c>
      <c r="R2208" s="153" t="s">
        <v>285</v>
      </c>
      <c r="S2208" s="153">
        <v>4.1666666666666657E-2</v>
      </c>
      <c r="T2208" s="153" t="s">
        <v>605</v>
      </c>
      <c r="U2208" s="153">
        <v>0.27430555555555558</v>
      </c>
      <c r="V2208" s="153">
        <f>IF(ISBLANK(T2208),"",Tabella2[[#This Row],[ACT STOP]]-Tabella2[[#This Row],[ACT START]])</f>
        <v>2.430555555555558E-2</v>
      </c>
      <c r="W2208" s="104" t="s">
        <v>100</v>
      </c>
      <c r="X2208" s="104" t="s">
        <v>113</v>
      </c>
      <c r="Y2208" s="110" t="s">
        <v>4559</v>
      </c>
      <c r="Z2208" s="106"/>
      <c r="AA2208" s="104"/>
      <c r="AB2208" s="107"/>
      <c r="AC2208" s="72">
        <v>0</v>
      </c>
      <c r="AH2208" s="70"/>
      <c r="AI2208" s="70"/>
      <c r="AJ2208">
        <v>1</v>
      </c>
      <c r="AL2208" s="70"/>
      <c r="BL2208" t="s">
        <v>4560</v>
      </c>
      <c r="BM2208" s="135" t="s">
        <v>605</v>
      </c>
      <c r="BN2208" s="136">
        <v>0.27430555555555558</v>
      </c>
      <c r="BO2208" s="101"/>
      <c r="BR2208" s="109" t="str">
        <f t="shared" si="34"/>
        <v>SH-25-2197</v>
      </c>
      <c r="BS2208" s="109" t="s">
        <v>393</v>
      </c>
      <c r="BT2208" t="s">
        <v>100</v>
      </c>
      <c r="BU2208" t="s">
        <v>4561</v>
      </c>
    </row>
    <row r="2209" spans="1:73" hidden="1">
      <c r="A2209" s="103" t="s">
        <v>4562</v>
      </c>
      <c r="B2209" s="102">
        <v>45743</v>
      </c>
      <c r="C2209" s="104">
        <f>_xlfn.ISOWEEKNUM(Tabella2[[#This Row],[Date]])</f>
        <v>13</v>
      </c>
      <c r="D2209" s="104" t="s">
        <v>370</v>
      </c>
      <c r="E2209" s="104" t="s">
        <v>256</v>
      </c>
      <c r="F2209" s="104">
        <v>51</v>
      </c>
      <c r="G2209" s="104" t="s">
        <v>284</v>
      </c>
      <c r="H2209" s="105">
        <v>23</v>
      </c>
      <c r="I2209" s="104" t="s">
        <v>258</v>
      </c>
      <c r="J2209" s="104"/>
      <c r="K2209" s="104" t="s">
        <v>79</v>
      </c>
      <c r="L2209" s="104" t="s">
        <v>299</v>
      </c>
      <c r="M2209" s="104" t="s">
        <v>386</v>
      </c>
      <c r="N2209" s="104"/>
      <c r="O2209" s="106" t="str">
        <f>A2210</f>
        <v>14612</v>
      </c>
      <c r="P2209" s="111" t="s">
        <v>387</v>
      </c>
      <c r="Q2209" s="153" t="s">
        <v>576</v>
      </c>
      <c r="R2209" s="153" t="s">
        <v>519</v>
      </c>
      <c r="S2209" s="153">
        <v>4.1666666666666657E-2</v>
      </c>
      <c r="T2209" s="153" t="s">
        <v>576</v>
      </c>
      <c r="U2209" s="153" t="s">
        <v>519</v>
      </c>
      <c r="V2209" s="153">
        <f>IF(ISBLANK(T2209),"",Tabella2[[#This Row],[ACT STOP]]-Tabella2[[#This Row],[ACT START]])</f>
        <v>4.1666666666666741E-2</v>
      </c>
      <c r="W2209" s="104" t="s">
        <v>92</v>
      </c>
      <c r="X2209" s="104" t="s">
        <v>91</v>
      </c>
      <c r="Y2209" s="110"/>
      <c r="Z2209" s="106"/>
      <c r="AA2209" s="104"/>
      <c r="AB2209" s="107"/>
      <c r="AC2209" s="72">
        <v>1</v>
      </c>
      <c r="AH2209" s="70"/>
      <c r="AI2209" s="70"/>
      <c r="AJ2209">
        <v>0</v>
      </c>
      <c r="AL2209" s="70"/>
      <c r="BM2209" s="135" t="s">
        <v>576</v>
      </c>
      <c r="BN2209" s="136" t="s">
        <v>519</v>
      </c>
      <c r="BO2209" s="101"/>
      <c r="BR2209" s="109" t="str">
        <f t="shared" si="34"/>
        <v>SH-25-2198</v>
      </c>
      <c r="BS2209" s="109" t="s">
        <v>358</v>
      </c>
      <c r="BT2209" t="s">
        <v>92</v>
      </c>
      <c r="BU2209" t="s">
        <v>4563</v>
      </c>
    </row>
    <row r="2210" spans="1:73" hidden="1">
      <c r="A2210" s="103" t="s">
        <v>4564</v>
      </c>
      <c r="B2210" s="102">
        <v>45743</v>
      </c>
      <c r="C2210" s="104">
        <f>_xlfn.ISOWEEKNUM(Tabella2[[#This Row],[Date]])</f>
        <v>13</v>
      </c>
      <c r="D2210" s="104" t="s">
        <v>370</v>
      </c>
      <c r="E2210" s="104" t="s">
        <v>256</v>
      </c>
      <c r="F2210" s="104">
        <v>50</v>
      </c>
      <c r="G2210" s="104" t="s">
        <v>257</v>
      </c>
      <c r="H2210" s="105">
        <v>14</v>
      </c>
      <c r="I2210" s="104" t="s">
        <v>258</v>
      </c>
      <c r="J2210" s="104"/>
      <c r="K2210" s="104" t="s">
        <v>78</v>
      </c>
      <c r="L2210" s="104" t="s">
        <v>299</v>
      </c>
      <c r="M2210" s="104" t="s">
        <v>386</v>
      </c>
      <c r="N2210" s="104"/>
      <c r="O2210" s="106" t="str">
        <f>A2209</f>
        <v>14611</v>
      </c>
      <c r="P2210" s="111" t="s">
        <v>387</v>
      </c>
      <c r="Q2210" s="153">
        <v>0.60416666666666663</v>
      </c>
      <c r="R2210" s="153">
        <v>0.64583333333333337</v>
      </c>
      <c r="S2210" s="153">
        <v>4.1666666666666657E-2</v>
      </c>
      <c r="T2210" s="153">
        <v>0.60416666666666663</v>
      </c>
      <c r="U2210" s="153">
        <v>0.64583333333333337</v>
      </c>
      <c r="V2210" s="153">
        <f>IF(ISBLANK(T2210),"",Tabella2[[#This Row],[ACT STOP]]-Tabella2[[#This Row],[ACT START]])</f>
        <v>4.1666666666666741E-2</v>
      </c>
      <c r="W2210" s="104" t="s">
        <v>92</v>
      </c>
      <c r="X2210" s="104" t="s">
        <v>91</v>
      </c>
      <c r="Y2210" s="110"/>
      <c r="Z2210" s="106"/>
      <c r="AA2210" s="104"/>
      <c r="AB2210" s="107"/>
      <c r="AC2210" s="72">
        <v>1</v>
      </c>
      <c r="AH2210" s="70"/>
      <c r="AI2210" s="70"/>
      <c r="AJ2210">
        <v>0</v>
      </c>
      <c r="AL2210" s="70"/>
      <c r="BL2210" t="s">
        <v>4539</v>
      </c>
      <c r="BM2210" s="135">
        <v>0.60416666666666663</v>
      </c>
      <c r="BN2210" s="136">
        <v>0.64583333333333337</v>
      </c>
      <c r="BO2210" s="101"/>
      <c r="BR2210" s="109" t="str">
        <f t="shared" si="34"/>
        <v>SH-25-2199</v>
      </c>
      <c r="BS2210" s="109" t="s">
        <v>372</v>
      </c>
      <c r="BT2210" t="s">
        <v>92</v>
      </c>
      <c r="BU2210" t="s">
        <v>4565</v>
      </c>
    </row>
    <row r="2211" spans="1:73" hidden="1">
      <c r="A2211" s="103" t="s">
        <v>4566</v>
      </c>
      <c r="B2211" s="102">
        <v>45743</v>
      </c>
      <c r="C2211" s="104">
        <f>_xlfn.ISOWEEKNUM(Tabella2[[#This Row],[Date]])</f>
        <v>13</v>
      </c>
      <c r="D2211" s="104" t="s">
        <v>558</v>
      </c>
      <c r="E2211" s="104" t="s">
        <v>284</v>
      </c>
      <c r="F2211" s="104">
        <v>61</v>
      </c>
      <c r="G2211" s="104" t="s">
        <v>257</v>
      </c>
      <c r="H2211" s="105">
        <v>33</v>
      </c>
      <c r="I2211" s="104"/>
      <c r="J2211" s="104" t="s">
        <v>258</v>
      </c>
      <c r="K2211" s="104" t="s">
        <v>83</v>
      </c>
      <c r="L2211" s="104" t="s">
        <v>299</v>
      </c>
      <c r="M2211" s="104" t="s">
        <v>276</v>
      </c>
      <c r="N2211" s="104"/>
      <c r="O2211" s="106" t="str">
        <f>A559</f>
        <v>12961</v>
      </c>
      <c r="P2211" s="111" t="s">
        <v>306</v>
      </c>
      <c r="Q2211" s="153" t="s">
        <v>576</v>
      </c>
      <c r="R2211" s="153" t="s">
        <v>519</v>
      </c>
      <c r="S2211" s="153">
        <v>4.1666666666666657E-2</v>
      </c>
      <c r="T2211" s="153" t="s">
        <v>576</v>
      </c>
      <c r="U2211" s="153" t="s">
        <v>519</v>
      </c>
      <c r="V2211" s="153">
        <f>IF(ISBLANK(T2211),"",Tabella2[[#This Row],[ACT STOP]]-Tabella2[[#This Row],[ACT START]])</f>
        <v>4.1666666666666741E-2</v>
      </c>
      <c r="W2211" s="104" t="s">
        <v>92</v>
      </c>
      <c r="X2211" s="104" t="s">
        <v>91</v>
      </c>
      <c r="Y2211" s="110"/>
      <c r="Z2211" s="106"/>
      <c r="AA2211" s="104"/>
      <c r="AB2211" s="107"/>
      <c r="AC2211" s="72">
        <v>1</v>
      </c>
      <c r="AH2211" s="70"/>
      <c r="AI2211" s="70"/>
      <c r="AJ2211">
        <v>0</v>
      </c>
      <c r="AL2211" s="70"/>
      <c r="BM2211" s="135" t="s">
        <v>576</v>
      </c>
      <c r="BN2211" s="136" t="s">
        <v>519</v>
      </c>
      <c r="BO2211" s="101"/>
      <c r="BR2211" s="109" t="str">
        <f t="shared" si="34"/>
        <v>SH-25-2200</v>
      </c>
      <c r="BS2211" s="109" t="s">
        <v>458</v>
      </c>
      <c r="BT2211" t="s">
        <v>92</v>
      </c>
      <c r="BU2211" t="s">
        <v>4567</v>
      </c>
    </row>
    <row r="2212" spans="1:73" hidden="1">
      <c r="A2212" s="103" t="s">
        <v>4568</v>
      </c>
      <c r="B2212" s="102">
        <v>45743</v>
      </c>
      <c r="C2212" s="104">
        <f>_xlfn.ISOWEEKNUM(Tabella2[[#This Row],[Date]])</f>
        <v>13</v>
      </c>
      <c r="D2212" s="104" t="s">
        <v>421</v>
      </c>
      <c r="E2212" s="104" t="s">
        <v>327</v>
      </c>
      <c r="F2212" s="104">
        <v>70</v>
      </c>
      <c r="G2212" s="104" t="s">
        <v>257</v>
      </c>
      <c r="H2212" s="105">
        <v>9</v>
      </c>
      <c r="I2212" s="104" t="s">
        <v>258</v>
      </c>
      <c r="J2212" s="104"/>
      <c r="K2212" s="104" t="s">
        <v>79</v>
      </c>
      <c r="L2212" s="104" t="s">
        <v>299</v>
      </c>
      <c r="M2212" s="104" t="s">
        <v>276</v>
      </c>
      <c r="N2212" s="104"/>
      <c r="O2212" s="106" t="str">
        <f>A560</f>
        <v>12962</v>
      </c>
      <c r="P2212" s="111" t="s">
        <v>650</v>
      </c>
      <c r="Q2212" s="153" t="s">
        <v>580</v>
      </c>
      <c r="R2212" s="153" t="s">
        <v>581</v>
      </c>
      <c r="S2212" s="153">
        <v>4.1666666666666657E-2</v>
      </c>
      <c r="T2212" s="153" t="s">
        <v>580</v>
      </c>
      <c r="U2212" s="153" t="s">
        <v>581</v>
      </c>
      <c r="V2212" s="153">
        <f>IF(ISBLANK(T2212),"",Tabella2[[#This Row],[ACT STOP]]-Tabella2[[#This Row],[ACT START]])</f>
        <v>4.1666666666666741E-2</v>
      </c>
      <c r="W2212" s="104" t="s">
        <v>92</v>
      </c>
      <c r="X2212" s="104" t="s">
        <v>91</v>
      </c>
      <c r="Y2212" s="110"/>
      <c r="Z2212" s="106"/>
      <c r="AA2212" s="104"/>
      <c r="AB2212" s="107"/>
      <c r="AC2212" s="72">
        <v>1</v>
      </c>
      <c r="AH2212" s="70"/>
      <c r="AI2212" s="70"/>
      <c r="AJ2212">
        <v>0</v>
      </c>
      <c r="AL2212" s="70"/>
      <c r="BM2212" s="135" t="s">
        <v>580</v>
      </c>
      <c r="BN2212" s="136" t="s">
        <v>581</v>
      </c>
      <c r="BO2212" s="101"/>
      <c r="BR2212" s="109" t="str">
        <f t="shared" si="34"/>
        <v>SH-25-2201</v>
      </c>
      <c r="BS2212" s="109" t="s">
        <v>318</v>
      </c>
      <c r="BT2212" t="s">
        <v>92</v>
      </c>
      <c r="BU2212" t="s">
        <v>4569</v>
      </c>
    </row>
    <row r="2213" spans="1:73" hidden="1">
      <c r="A2213" s="103" t="s">
        <v>4570</v>
      </c>
      <c r="B2213" s="102">
        <v>45743</v>
      </c>
      <c r="C2213" s="104">
        <f>_xlfn.ISOWEEKNUM(Tabella2[[#This Row],[Date]])</f>
        <v>13</v>
      </c>
      <c r="D2213" s="104" t="s">
        <v>574</v>
      </c>
      <c r="E2213" s="104" t="s">
        <v>284</v>
      </c>
      <c r="F2213" s="104">
        <v>66</v>
      </c>
      <c r="G2213" s="104" t="s">
        <v>257</v>
      </c>
      <c r="H2213" s="105">
        <v>1</v>
      </c>
      <c r="I2213" s="104"/>
      <c r="J2213" s="104" t="s">
        <v>258</v>
      </c>
      <c r="K2213" s="104" t="s">
        <v>83</v>
      </c>
      <c r="L2213" s="104" t="s">
        <v>299</v>
      </c>
      <c r="M2213" s="104" t="s">
        <v>276</v>
      </c>
      <c r="N2213" s="104"/>
      <c r="O2213" s="106" t="str">
        <f>A561</f>
        <v>12963</v>
      </c>
      <c r="P2213" s="111" t="s">
        <v>3960</v>
      </c>
      <c r="Q2213" s="153" t="s">
        <v>580</v>
      </c>
      <c r="R2213" s="153" t="s">
        <v>581</v>
      </c>
      <c r="S2213" s="153">
        <v>4.1666666666666657E-2</v>
      </c>
      <c r="T2213" s="153" t="s">
        <v>580</v>
      </c>
      <c r="U2213" s="153" t="s">
        <v>581</v>
      </c>
      <c r="V2213" s="153">
        <f>IF(ISBLANK(T2213),"",Tabella2[[#This Row],[ACT STOP]]-Tabella2[[#This Row],[ACT START]])</f>
        <v>4.1666666666666741E-2</v>
      </c>
      <c r="W2213" s="104" t="s">
        <v>92</v>
      </c>
      <c r="X2213" s="104" t="s">
        <v>91</v>
      </c>
      <c r="Y2213" s="110"/>
      <c r="Z2213" s="106"/>
      <c r="AA2213" s="104"/>
      <c r="AB2213" s="107"/>
      <c r="AC2213" s="72">
        <v>1</v>
      </c>
      <c r="AH2213" s="70"/>
      <c r="AI2213" s="70"/>
      <c r="AJ2213">
        <v>0</v>
      </c>
      <c r="AL2213" s="70"/>
      <c r="BM2213" s="135" t="s">
        <v>580</v>
      </c>
      <c r="BN2213" s="136" t="s">
        <v>581</v>
      </c>
      <c r="BO2213" s="101"/>
      <c r="BR2213" s="109" t="str">
        <f t="shared" si="34"/>
        <v>SH-25-2202</v>
      </c>
      <c r="BS2213" s="109" t="s">
        <v>332</v>
      </c>
      <c r="BT2213" t="s">
        <v>92</v>
      </c>
      <c r="BU2213" t="s">
        <v>4571</v>
      </c>
    </row>
    <row r="2214" spans="1:73" hidden="1">
      <c r="A2214" s="103" t="s">
        <v>4572</v>
      </c>
      <c r="B2214" s="102">
        <v>45743</v>
      </c>
      <c r="C2214" s="104">
        <f>_xlfn.ISOWEEKNUM(Tabella2[[#This Row],[Date]])</f>
        <v>13</v>
      </c>
      <c r="D2214" s="104" t="s">
        <v>326</v>
      </c>
      <c r="E2214" s="104" t="s">
        <v>327</v>
      </c>
      <c r="F2214" s="104">
        <v>64</v>
      </c>
      <c r="G2214" s="104" t="s">
        <v>284</v>
      </c>
      <c r="H2214" s="105">
        <v>22</v>
      </c>
      <c r="I2214" s="104" t="s">
        <v>258</v>
      </c>
      <c r="J2214" s="104"/>
      <c r="K2214" s="104" t="s">
        <v>81</v>
      </c>
      <c r="L2214" s="104" t="s">
        <v>259</v>
      </c>
      <c r="M2214" s="104" t="s">
        <v>386</v>
      </c>
      <c r="N2214" s="104"/>
      <c r="O2214" s="106"/>
      <c r="P2214" s="111" t="s">
        <v>561</v>
      </c>
      <c r="Q2214" s="153" t="s">
        <v>580</v>
      </c>
      <c r="R2214" s="153" t="s">
        <v>581</v>
      </c>
      <c r="S2214" s="153">
        <v>4.1666666666666657E-2</v>
      </c>
      <c r="T2214" s="153" t="s">
        <v>580</v>
      </c>
      <c r="U2214" s="153">
        <v>0.70138888888888884</v>
      </c>
      <c r="V2214" s="153">
        <f>IF(ISBLANK(T2214),"",Tabella2[[#This Row],[ACT STOP]]-Tabella2[[#This Row],[ACT START]])</f>
        <v>3.472222222222221E-2</v>
      </c>
      <c r="W2214" s="104" t="s">
        <v>92</v>
      </c>
      <c r="X2214" s="104" t="s">
        <v>91</v>
      </c>
      <c r="Y2214" s="110"/>
      <c r="Z2214" s="106"/>
      <c r="AA2214" s="104"/>
      <c r="AB2214" s="107"/>
      <c r="AC2214" s="72">
        <v>1</v>
      </c>
      <c r="AH2214" s="70"/>
      <c r="AI2214" s="70"/>
      <c r="AJ2214">
        <v>0</v>
      </c>
      <c r="AL2214" s="70"/>
      <c r="BM2214" s="135" t="s">
        <v>580</v>
      </c>
      <c r="BN2214" s="136">
        <v>0.70138888888888884</v>
      </c>
      <c r="BO2214" s="101"/>
      <c r="BR2214" s="109" t="str">
        <f t="shared" si="34"/>
        <v>SH-25-2203</v>
      </c>
      <c r="BS2214" s="109" t="s">
        <v>295</v>
      </c>
      <c r="BT2214" t="s">
        <v>92</v>
      </c>
      <c r="BU2214" t="s">
        <v>4573</v>
      </c>
    </row>
    <row r="2215" spans="1:73" hidden="1">
      <c r="A2215" s="103" t="s">
        <v>4574</v>
      </c>
      <c r="B2215" s="102">
        <v>45744</v>
      </c>
      <c r="C2215" s="104">
        <f>_xlfn.ISOWEEKNUM(Tabella2[[#This Row],[Date]])</f>
        <v>13</v>
      </c>
      <c r="D2215" s="104" t="s">
        <v>370</v>
      </c>
      <c r="E2215" s="104" t="s">
        <v>256</v>
      </c>
      <c r="F2215" s="104">
        <v>52</v>
      </c>
      <c r="G2215" s="104" t="s">
        <v>257</v>
      </c>
      <c r="H2215" s="105">
        <v>9</v>
      </c>
      <c r="I2215" s="104" t="s">
        <v>258</v>
      </c>
      <c r="J2215" s="104"/>
      <c r="K2215" s="104" t="s">
        <v>79</v>
      </c>
      <c r="L2215" s="104" t="s">
        <v>299</v>
      </c>
      <c r="M2215" s="104" t="s">
        <v>276</v>
      </c>
      <c r="N2215" s="104"/>
      <c r="O2215" s="106" t="str">
        <f>A562</f>
        <v>12964</v>
      </c>
      <c r="P2215" s="111" t="s">
        <v>844</v>
      </c>
      <c r="Q2215" s="153" t="s">
        <v>285</v>
      </c>
      <c r="R2215" s="153" t="s">
        <v>286</v>
      </c>
      <c r="S2215" s="153">
        <v>4.1666666666666657E-2</v>
      </c>
      <c r="T2215" s="153" t="s">
        <v>285</v>
      </c>
      <c r="U2215" s="153" t="s">
        <v>286</v>
      </c>
      <c r="V2215" s="153">
        <f>IF(ISBLANK(T2215),"",Tabella2[[#This Row],[ACT STOP]]-Tabella2[[#This Row],[ACT START]])</f>
        <v>4.166666666666663E-2</v>
      </c>
      <c r="W2215" s="104" t="s">
        <v>92</v>
      </c>
      <c r="X2215" s="104" t="s">
        <v>91</v>
      </c>
      <c r="Y2215" s="110"/>
      <c r="Z2215" s="106"/>
      <c r="AA2215" s="104"/>
      <c r="AB2215" s="107"/>
      <c r="AC2215" s="72">
        <v>1</v>
      </c>
      <c r="AH2215" s="70"/>
      <c r="AI2215" s="70"/>
      <c r="AJ2215">
        <v>0</v>
      </c>
      <c r="AL2215" s="70"/>
      <c r="BM2215" s="135" t="s">
        <v>285</v>
      </c>
      <c r="BN2215" s="136" t="s">
        <v>286</v>
      </c>
      <c r="BO2215" s="101"/>
      <c r="BR2215" s="109" t="str">
        <f t="shared" si="34"/>
        <v>SH-25-2204</v>
      </c>
      <c r="BS2215" s="109" t="s">
        <v>318</v>
      </c>
      <c r="BT2215" t="s">
        <v>92</v>
      </c>
      <c r="BU2215" t="s">
        <v>4575</v>
      </c>
    </row>
    <row r="2216" spans="1:73" hidden="1">
      <c r="A2216" s="103" t="s">
        <v>4576</v>
      </c>
      <c r="B2216" s="102">
        <v>45744</v>
      </c>
      <c r="C2216" s="104">
        <f>_xlfn.ISOWEEKNUM(Tabella2[[#This Row],[Date]])</f>
        <v>13</v>
      </c>
      <c r="D2216" s="104" t="s">
        <v>1914</v>
      </c>
      <c r="E2216" s="104" t="s">
        <v>284</v>
      </c>
      <c r="F2216" s="104">
        <v>40</v>
      </c>
      <c r="G2216" s="104" t="s">
        <v>284</v>
      </c>
      <c r="H2216" s="105">
        <v>5</v>
      </c>
      <c r="I2216" s="104"/>
      <c r="J2216" s="104" t="s">
        <v>258</v>
      </c>
      <c r="K2216" s="104" t="s">
        <v>83</v>
      </c>
      <c r="L2216" s="104" t="s">
        <v>299</v>
      </c>
      <c r="M2216" s="104" t="s">
        <v>386</v>
      </c>
      <c r="N2216" s="104"/>
      <c r="O2216" s="106" t="str">
        <f>A2217</f>
        <v>14619</v>
      </c>
      <c r="P2216" s="111" t="s">
        <v>2248</v>
      </c>
      <c r="Q2216" s="153" t="s">
        <v>285</v>
      </c>
      <c r="R2216" s="153" t="s">
        <v>286</v>
      </c>
      <c r="S2216" s="153">
        <v>4.1666666666666657E-2</v>
      </c>
      <c r="T2216" s="153">
        <v>0.29166666666666669</v>
      </c>
      <c r="U2216" s="153">
        <v>0.33333333333333331</v>
      </c>
      <c r="V2216" s="153">
        <f>IF(ISBLANK(T2216),"",Tabella2[[#This Row],[ACT STOP]]-Tabella2[[#This Row],[ACT START]])</f>
        <v>4.166666666666663E-2</v>
      </c>
      <c r="W2216" s="104" t="s">
        <v>92</v>
      </c>
      <c r="X2216" s="104" t="s">
        <v>91</v>
      </c>
      <c r="Y2216" s="110"/>
      <c r="Z2216" s="106"/>
      <c r="AA2216" s="104"/>
      <c r="AB2216" s="107"/>
      <c r="AC2216" s="72">
        <v>1</v>
      </c>
      <c r="AH2216" s="70"/>
      <c r="AI2216" s="70"/>
      <c r="AJ2216">
        <v>0</v>
      </c>
      <c r="AL2216" s="70"/>
      <c r="BM2216" s="135">
        <v>0.29166666666666669</v>
      </c>
      <c r="BN2216" s="136">
        <v>0.33333333333333331</v>
      </c>
      <c r="BO2216" s="101"/>
      <c r="BR2216" s="109" t="str">
        <f t="shared" si="34"/>
        <v>SH-25-2205</v>
      </c>
      <c r="BS2216" s="109" t="s">
        <v>288</v>
      </c>
      <c r="BT2216" t="s">
        <v>92</v>
      </c>
      <c r="BU2216" t="s">
        <v>4577</v>
      </c>
    </row>
    <row r="2217" spans="1:73" hidden="1">
      <c r="A2217" s="103" t="s">
        <v>4578</v>
      </c>
      <c r="B2217" s="102">
        <v>45744</v>
      </c>
      <c r="C2217" s="104">
        <f>_xlfn.ISOWEEKNUM(Tabella2[[#This Row],[Date]])</f>
        <v>13</v>
      </c>
      <c r="D2217" s="104" t="s">
        <v>1914</v>
      </c>
      <c r="E2217" s="104" t="s">
        <v>284</v>
      </c>
      <c r="F2217" s="104">
        <v>39</v>
      </c>
      <c r="G2217" s="104" t="s">
        <v>257</v>
      </c>
      <c r="H2217" s="105">
        <v>5</v>
      </c>
      <c r="I2217" s="104"/>
      <c r="J2217" s="104" t="s">
        <v>258</v>
      </c>
      <c r="K2217" s="104" t="s">
        <v>80</v>
      </c>
      <c r="L2217" s="104" t="s">
        <v>299</v>
      </c>
      <c r="M2217" s="104" t="s">
        <v>386</v>
      </c>
      <c r="N2217" s="104"/>
      <c r="O2217" s="106" t="str">
        <f>A2216</f>
        <v>14618</v>
      </c>
      <c r="P2217" s="111" t="s">
        <v>2248</v>
      </c>
      <c r="Q2217" s="153">
        <v>0.29166666666666669</v>
      </c>
      <c r="R2217" s="153">
        <v>0.33333333333333331</v>
      </c>
      <c r="S2217" s="153">
        <v>4.1666666666666657E-2</v>
      </c>
      <c r="T2217" s="153">
        <v>0.29166666666666669</v>
      </c>
      <c r="U2217" s="153">
        <v>0.33333333333333331</v>
      </c>
      <c r="V2217" s="153">
        <f>IF(ISBLANK(T2217),"",Tabella2[[#This Row],[ACT STOP]]-Tabella2[[#This Row],[ACT START]])</f>
        <v>4.166666666666663E-2</v>
      </c>
      <c r="W2217" s="104" t="s">
        <v>92</v>
      </c>
      <c r="X2217" s="104" t="s">
        <v>91</v>
      </c>
      <c r="Y2217" s="110"/>
      <c r="Z2217" s="106"/>
      <c r="AA2217" s="104"/>
      <c r="AB2217" s="107"/>
      <c r="AC2217" s="72">
        <v>1</v>
      </c>
      <c r="AH2217" s="70"/>
      <c r="AI2217" s="70"/>
      <c r="AJ2217">
        <v>0</v>
      </c>
      <c r="AL2217" s="70"/>
      <c r="BM2217" s="135">
        <v>0.29166666666666669</v>
      </c>
      <c r="BN2217" s="136">
        <v>0.33333333333333331</v>
      </c>
      <c r="BO2217" s="101"/>
      <c r="BR2217" s="109" t="str">
        <f t="shared" si="34"/>
        <v>SH-25-2206</v>
      </c>
      <c r="BS2217" s="109" t="s">
        <v>416</v>
      </c>
      <c r="BT2217" t="s">
        <v>92</v>
      </c>
      <c r="BU2217" t="s">
        <v>4579</v>
      </c>
    </row>
    <row r="2218" spans="1:73" hidden="1">
      <c r="A2218" s="103" t="s">
        <v>4580</v>
      </c>
      <c r="B2218" s="102">
        <v>45744</v>
      </c>
      <c r="C2218" s="104">
        <f>_xlfn.ISOWEEKNUM(Tabella2[[#This Row],[Date]])</f>
        <v>13</v>
      </c>
      <c r="D2218" s="104" t="s">
        <v>370</v>
      </c>
      <c r="E2218" s="104" t="s">
        <v>256</v>
      </c>
      <c r="F2218" s="104">
        <v>53</v>
      </c>
      <c r="G2218" s="104" t="s">
        <v>257</v>
      </c>
      <c r="H2218" s="105">
        <v>2</v>
      </c>
      <c r="I2218" s="104" t="s">
        <v>258</v>
      </c>
      <c r="J2218" s="104"/>
      <c r="K2218" s="104" t="s">
        <v>81</v>
      </c>
      <c r="L2218" s="104" t="s">
        <v>259</v>
      </c>
      <c r="M2218" s="104" t="s">
        <v>430</v>
      </c>
      <c r="N2218" s="104"/>
      <c r="O2218" s="106"/>
      <c r="P2218" s="111" t="s">
        <v>342</v>
      </c>
      <c r="Q2218" s="153" t="s">
        <v>285</v>
      </c>
      <c r="R2218" s="153" t="s">
        <v>286</v>
      </c>
      <c r="S2218" s="153">
        <v>4.1666666666666657E-2</v>
      </c>
      <c r="T2218" s="153">
        <v>0.29166666666666669</v>
      </c>
      <c r="U2218" s="153">
        <v>0.33333333333333331</v>
      </c>
      <c r="V2218" s="153">
        <f>IF(ISBLANK(T2218),"",Tabella2[[#This Row],[ACT STOP]]-Tabella2[[#This Row],[ACT START]])</f>
        <v>4.166666666666663E-2</v>
      </c>
      <c r="W2218" s="104" t="s">
        <v>92</v>
      </c>
      <c r="X2218" s="104" t="s">
        <v>91</v>
      </c>
      <c r="Y2218" s="110"/>
      <c r="Z2218" s="106"/>
      <c r="AA2218" s="104"/>
      <c r="AB2218" s="107"/>
      <c r="AC2218" s="72">
        <v>1</v>
      </c>
      <c r="AH2218" s="70"/>
      <c r="AI2218" s="70"/>
      <c r="AJ2218">
        <v>0</v>
      </c>
      <c r="AL2218" s="70"/>
      <c r="BM2218" s="135">
        <v>0.29166666666666669</v>
      </c>
      <c r="BN2218" s="136">
        <v>0.33333333333333331</v>
      </c>
      <c r="BO2218" s="101"/>
      <c r="BR2218" s="109" t="str">
        <f t="shared" si="34"/>
        <v>SH-25-2207</v>
      </c>
      <c r="BS2218" s="109" t="s">
        <v>368</v>
      </c>
      <c r="BT2218" t="s">
        <v>92</v>
      </c>
      <c r="BU2218" t="s">
        <v>4581</v>
      </c>
    </row>
    <row r="2219" spans="1:73" hidden="1">
      <c r="A2219" s="103" t="s">
        <v>4582</v>
      </c>
      <c r="B2219" s="102">
        <v>45744</v>
      </c>
      <c r="C2219" s="104">
        <f>_xlfn.ISOWEEKNUM(Tabella2[[#This Row],[Date]])</f>
        <v>13</v>
      </c>
      <c r="D2219" s="104" t="s">
        <v>275</v>
      </c>
      <c r="E2219" s="104" t="s">
        <v>256</v>
      </c>
      <c r="F2219" s="104">
        <v>57</v>
      </c>
      <c r="G2219" s="104" t="s">
        <v>284</v>
      </c>
      <c r="H2219" s="105">
        <v>23</v>
      </c>
      <c r="I2219" s="104" t="s">
        <v>258</v>
      </c>
      <c r="J2219" s="104"/>
      <c r="K2219" s="104" t="s">
        <v>75</v>
      </c>
      <c r="L2219" s="104" t="s">
        <v>259</v>
      </c>
      <c r="M2219" s="104" t="s">
        <v>276</v>
      </c>
      <c r="N2219" s="104"/>
      <c r="O2219" s="106"/>
      <c r="P2219" s="111" t="s">
        <v>2684</v>
      </c>
      <c r="Q2219" s="153" t="s">
        <v>285</v>
      </c>
      <c r="R2219" s="153" t="s">
        <v>286</v>
      </c>
      <c r="S2219" s="153">
        <v>4.1666666666666657E-2</v>
      </c>
      <c r="T2219" s="153">
        <v>0.29166666666666669</v>
      </c>
      <c r="U2219" s="153">
        <v>0.33333333333333331</v>
      </c>
      <c r="V2219" s="153">
        <f>IF(ISBLANK(T2219),"",Tabella2[[#This Row],[ACT STOP]]-Tabella2[[#This Row],[ACT START]])</f>
        <v>4.166666666666663E-2</v>
      </c>
      <c r="W2219" s="104" t="s">
        <v>92</v>
      </c>
      <c r="X2219" s="104" t="s">
        <v>91</v>
      </c>
      <c r="Y2219" s="110"/>
      <c r="Z2219" s="106"/>
      <c r="AA2219" s="104"/>
      <c r="AB2219" s="107"/>
      <c r="AC2219" s="72">
        <v>1</v>
      </c>
      <c r="AH2219" s="70"/>
      <c r="AI2219" s="70"/>
      <c r="AJ2219">
        <v>0</v>
      </c>
      <c r="AL2219" s="70"/>
      <c r="BM2219" s="135">
        <v>0.29166666666666669</v>
      </c>
      <c r="BN2219" s="136">
        <v>0.33333333333333331</v>
      </c>
      <c r="BO2219" s="101"/>
      <c r="BR2219" s="109" t="str">
        <f t="shared" si="34"/>
        <v>SH-25-2208</v>
      </c>
      <c r="BS2219" s="109" t="s">
        <v>358</v>
      </c>
      <c r="BT2219" t="s">
        <v>92</v>
      </c>
      <c r="BU2219" t="s">
        <v>4583</v>
      </c>
    </row>
    <row r="2220" spans="1:73" hidden="1">
      <c r="A2220" s="103" t="s">
        <v>4584</v>
      </c>
      <c r="B2220" s="102">
        <v>45744</v>
      </c>
      <c r="C2220" s="104">
        <f>_xlfn.ISOWEEKNUM(Tabella2[[#This Row],[Date]])</f>
        <v>13</v>
      </c>
      <c r="D2220" s="104" t="s">
        <v>455</v>
      </c>
      <c r="E2220" s="104" t="s">
        <v>284</v>
      </c>
      <c r="F2220" s="104">
        <v>37</v>
      </c>
      <c r="G2220" s="104" t="s">
        <v>257</v>
      </c>
      <c r="H2220" s="105">
        <v>14</v>
      </c>
      <c r="I2220" s="104"/>
      <c r="J2220" s="104" t="s">
        <v>258</v>
      </c>
      <c r="K2220" s="104" t="s">
        <v>79</v>
      </c>
      <c r="L2220" s="104" t="s">
        <v>299</v>
      </c>
      <c r="M2220" s="104" t="s">
        <v>386</v>
      </c>
      <c r="N2220" s="104"/>
      <c r="O2220" s="106" t="str">
        <f>A2221</f>
        <v>14623</v>
      </c>
      <c r="P2220" s="111" t="s">
        <v>2209</v>
      </c>
      <c r="Q2220" s="153" t="s">
        <v>525</v>
      </c>
      <c r="R2220" s="153" t="s">
        <v>262</v>
      </c>
      <c r="S2220" s="153">
        <v>4.1666666666666657E-2</v>
      </c>
      <c r="T2220" s="153" t="s">
        <v>525</v>
      </c>
      <c r="U2220" s="153" t="s">
        <v>262</v>
      </c>
      <c r="V2220" s="153">
        <f>IF(ISBLANK(T2220),"",Tabella2[[#This Row],[ACT STOP]]-Tabella2[[#This Row],[ACT START]])</f>
        <v>4.166666666666663E-2</v>
      </c>
      <c r="W2220" s="104" t="s">
        <v>92</v>
      </c>
      <c r="X2220" s="104" t="s">
        <v>91</v>
      </c>
      <c r="Y2220" s="110"/>
      <c r="Z2220" s="106"/>
      <c r="AA2220" s="104"/>
      <c r="AB2220" s="107"/>
      <c r="AC2220" s="72">
        <v>1</v>
      </c>
      <c r="AH2220" s="70"/>
      <c r="AI2220" s="70"/>
      <c r="AJ2220">
        <v>0</v>
      </c>
      <c r="AL2220" s="70"/>
      <c r="BM2220" s="135" t="s">
        <v>525</v>
      </c>
      <c r="BN2220" s="136" t="s">
        <v>262</v>
      </c>
      <c r="BO2220" s="101"/>
      <c r="BR2220" s="109" t="str">
        <f t="shared" si="34"/>
        <v>SH-25-2209</v>
      </c>
      <c r="BS2220" s="109" t="s">
        <v>372</v>
      </c>
      <c r="BT2220" t="s">
        <v>92</v>
      </c>
      <c r="BU2220" t="s">
        <v>4585</v>
      </c>
    </row>
    <row r="2221" spans="1:73" hidden="1">
      <c r="A2221" s="103" t="s">
        <v>4586</v>
      </c>
      <c r="B2221" s="102">
        <v>45744</v>
      </c>
      <c r="C2221" s="104">
        <f>_xlfn.ISOWEEKNUM(Tabella2[[#This Row],[Date]])</f>
        <v>13</v>
      </c>
      <c r="D2221" s="104" t="s">
        <v>455</v>
      </c>
      <c r="E2221" s="104" t="s">
        <v>284</v>
      </c>
      <c r="F2221" s="104">
        <v>38</v>
      </c>
      <c r="G2221" s="104" t="s">
        <v>257</v>
      </c>
      <c r="H2221" s="105">
        <v>17</v>
      </c>
      <c r="I2221" s="104"/>
      <c r="J2221" s="104" t="s">
        <v>258</v>
      </c>
      <c r="K2221" s="104" t="s">
        <v>78</v>
      </c>
      <c r="L2221" s="104" t="s">
        <v>299</v>
      </c>
      <c r="M2221" s="104" t="s">
        <v>386</v>
      </c>
      <c r="N2221" s="104"/>
      <c r="O2221" s="106" t="str">
        <f>A2220</f>
        <v>14622</v>
      </c>
      <c r="P2221" s="111" t="s">
        <v>2209</v>
      </c>
      <c r="Q2221" s="153">
        <v>0.35416666666666669</v>
      </c>
      <c r="R2221" s="153">
        <v>0.39583333333333331</v>
      </c>
      <c r="S2221" s="153">
        <v>4.1666666666666657E-2</v>
      </c>
      <c r="T2221" s="153">
        <v>0.35416666666666669</v>
      </c>
      <c r="U2221" s="153">
        <v>0.39583333333333331</v>
      </c>
      <c r="V2221" s="153">
        <f>IF(ISBLANK(T2221),"",Tabella2[[#This Row],[ACT STOP]]-Tabella2[[#This Row],[ACT START]])</f>
        <v>4.166666666666663E-2</v>
      </c>
      <c r="W2221" s="104" t="s">
        <v>92</v>
      </c>
      <c r="X2221" s="104" t="s">
        <v>91</v>
      </c>
      <c r="Y2221" s="110"/>
      <c r="Z2221" s="106"/>
      <c r="AA2221" s="104"/>
      <c r="AB2221" s="107"/>
      <c r="AC2221" s="72">
        <v>1</v>
      </c>
      <c r="AH2221" s="70"/>
      <c r="AI2221" s="70"/>
      <c r="AJ2221">
        <v>0</v>
      </c>
      <c r="AL2221" s="70"/>
      <c r="BM2221" s="135">
        <v>0.35416666666666669</v>
      </c>
      <c r="BN2221" s="136">
        <v>0.39583333333333331</v>
      </c>
      <c r="BO2221" s="101"/>
      <c r="BR2221" s="109" t="str">
        <f t="shared" si="34"/>
        <v>SH-25-2210</v>
      </c>
      <c r="BS2221" s="109" t="s">
        <v>393</v>
      </c>
      <c r="BT2221" t="s">
        <v>92</v>
      </c>
      <c r="BU2221" t="s">
        <v>4587</v>
      </c>
    </row>
    <row r="2222" spans="1:73" hidden="1">
      <c r="A2222" s="103" t="s">
        <v>4588</v>
      </c>
      <c r="B2222" s="102">
        <v>45744</v>
      </c>
      <c r="C2222" s="104">
        <f>_xlfn.ISOWEEKNUM(Tabella2[[#This Row],[Date]])</f>
        <v>13</v>
      </c>
      <c r="D2222" s="104" t="s">
        <v>348</v>
      </c>
      <c r="E2222" s="104" t="s">
        <v>284</v>
      </c>
      <c r="F2222" s="104">
        <v>57</v>
      </c>
      <c r="G2222" s="104" t="s">
        <v>284</v>
      </c>
      <c r="H2222" s="105">
        <v>22</v>
      </c>
      <c r="I2222" s="104"/>
      <c r="J2222" s="104" t="s">
        <v>258</v>
      </c>
      <c r="K2222" s="104" t="s">
        <v>81</v>
      </c>
      <c r="L2222" s="104" t="s">
        <v>259</v>
      </c>
      <c r="M2222" s="104" t="s">
        <v>328</v>
      </c>
      <c r="N2222" s="104"/>
      <c r="O2222" s="106"/>
      <c r="P2222" s="111" t="s">
        <v>3788</v>
      </c>
      <c r="Q2222" s="153" t="s">
        <v>525</v>
      </c>
      <c r="R2222" s="153" t="s">
        <v>262</v>
      </c>
      <c r="S2222" s="153">
        <v>4.1666666666666657E-2</v>
      </c>
      <c r="T2222" s="153">
        <v>0.35416666666666669</v>
      </c>
      <c r="U2222" s="153">
        <v>0.3923611111111111</v>
      </c>
      <c r="V2222" s="153">
        <f>IF(ISBLANK(T2222),"",Tabella2[[#This Row],[ACT STOP]]-Tabella2[[#This Row],[ACT START]])</f>
        <v>3.819444444444442E-2</v>
      </c>
      <c r="W2222" s="104" t="s">
        <v>92</v>
      </c>
      <c r="X2222" s="104" t="s">
        <v>91</v>
      </c>
      <c r="Y2222" s="110"/>
      <c r="Z2222" s="106"/>
      <c r="AA2222" s="104"/>
      <c r="AB2222" s="107"/>
      <c r="AC2222" s="72">
        <v>1</v>
      </c>
      <c r="AH2222" s="70"/>
      <c r="AI2222" s="70"/>
      <c r="AJ2222">
        <v>0</v>
      </c>
      <c r="AL2222" s="70"/>
      <c r="BM2222" s="135">
        <v>0.35416666666666669</v>
      </c>
      <c r="BN2222" s="136">
        <v>0.3923611111111111</v>
      </c>
      <c r="BO2222" s="101"/>
      <c r="BR2222" s="109" t="str">
        <f t="shared" si="34"/>
        <v>SH-25-2211</v>
      </c>
      <c r="BS2222" s="109" t="s">
        <v>295</v>
      </c>
      <c r="BT2222" t="s">
        <v>92</v>
      </c>
      <c r="BU2222" t="s">
        <v>4589</v>
      </c>
    </row>
    <row r="2223" spans="1:73" hidden="1">
      <c r="A2223" s="103" t="s">
        <v>4590</v>
      </c>
      <c r="B2223" s="102">
        <v>45744</v>
      </c>
      <c r="C2223" s="104">
        <f>_xlfn.ISOWEEKNUM(Tabella2[[#This Row],[Date]])</f>
        <v>13</v>
      </c>
      <c r="D2223" s="104" t="s">
        <v>348</v>
      </c>
      <c r="E2223" s="104" t="s">
        <v>284</v>
      </c>
      <c r="F2223" s="104">
        <v>55</v>
      </c>
      <c r="G2223" s="104" t="s">
        <v>284</v>
      </c>
      <c r="H2223" s="105">
        <v>9</v>
      </c>
      <c r="I2223" s="104"/>
      <c r="J2223" s="104" t="s">
        <v>258</v>
      </c>
      <c r="K2223" s="104" t="s">
        <v>75</v>
      </c>
      <c r="L2223" s="104" t="s">
        <v>259</v>
      </c>
      <c r="M2223" s="104" t="s">
        <v>328</v>
      </c>
      <c r="N2223" s="104"/>
      <c r="O2223" s="106"/>
      <c r="P2223" s="111" t="s">
        <v>3752</v>
      </c>
      <c r="Q2223" s="153" t="s">
        <v>525</v>
      </c>
      <c r="R2223" s="153" t="s">
        <v>262</v>
      </c>
      <c r="S2223" s="153">
        <v>4.1666666666666657E-2</v>
      </c>
      <c r="T2223" s="153">
        <v>0.35416666666666669</v>
      </c>
      <c r="U2223" s="153">
        <v>0.39583333333333331</v>
      </c>
      <c r="V2223" s="153">
        <f>IF(ISBLANK(T2223),"",Tabella2[[#This Row],[ACT STOP]]-Tabella2[[#This Row],[ACT START]])</f>
        <v>4.166666666666663E-2</v>
      </c>
      <c r="W2223" s="104" t="s">
        <v>92</v>
      </c>
      <c r="X2223" s="104" t="s">
        <v>91</v>
      </c>
      <c r="Y2223" s="110"/>
      <c r="Z2223" s="106"/>
      <c r="AA2223" s="104"/>
      <c r="AB2223" s="107"/>
      <c r="AC2223" s="72">
        <v>1</v>
      </c>
      <c r="AH2223" s="70"/>
      <c r="AI2223" s="70"/>
      <c r="AJ2223">
        <v>0</v>
      </c>
      <c r="AL2223" s="70"/>
      <c r="BM2223" s="135">
        <v>0.35416666666666669</v>
      </c>
      <c r="BN2223" s="136">
        <v>0.39583333333333331</v>
      </c>
      <c r="BO2223" s="101"/>
      <c r="BR2223" s="109" t="str">
        <f t="shared" si="34"/>
        <v>SH-25-2212</v>
      </c>
      <c r="BS2223" s="109" t="s">
        <v>339</v>
      </c>
      <c r="BT2223" t="s">
        <v>92</v>
      </c>
      <c r="BU2223" t="s">
        <v>4591</v>
      </c>
    </row>
    <row r="2224" spans="1:73" hidden="1">
      <c r="A2224" s="103" t="s">
        <v>4592</v>
      </c>
      <c r="B2224" s="102">
        <v>45744</v>
      </c>
      <c r="C2224" s="104">
        <f>_xlfn.ISOWEEKNUM(Tabella2[[#This Row],[Date]])</f>
        <v>13</v>
      </c>
      <c r="D2224" s="104" t="s">
        <v>341</v>
      </c>
      <c r="E2224" s="104" t="s">
        <v>284</v>
      </c>
      <c r="F2224" s="104">
        <v>44</v>
      </c>
      <c r="G2224" s="104" t="s">
        <v>257</v>
      </c>
      <c r="H2224" s="105">
        <v>10</v>
      </c>
      <c r="I2224" s="104"/>
      <c r="J2224" s="104" t="s">
        <v>258</v>
      </c>
      <c r="K2224" s="104" t="s">
        <v>79</v>
      </c>
      <c r="L2224" s="104" t="s">
        <v>299</v>
      </c>
      <c r="M2224" s="104" t="s">
        <v>386</v>
      </c>
      <c r="N2224" s="104"/>
      <c r="O2224" s="106" t="str">
        <f>A2225</f>
        <v>14627</v>
      </c>
      <c r="P2224" s="111" t="s">
        <v>4593</v>
      </c>
      <c r="Q2224" s="153" t="s">
        <v>498</v>
      </c>
      <c r="R2224" s="153" t="s">
        <v>499</v>
      </c>
      <c r="S2224" s="153">
        <v>4.1666666666666657E-2</v>
      </c>
      <c r="T2224" s="153" t="s">
        <v>498</v>
      </c>
      <c r="U2224" s="153" t="s">
        <v>499</v>
      </c>
      <c r="V2224" s="153">
        <f>IF(ISBLANK(T2224),"",Tabella2[[#This Row],[ACT STOP]]-Tabella2[[#This Row],[ACT START]])</f>
        <v>4.166666666666663E-2</v>
      </c>
      <c r="W2224" s="104" t="s">
        <v>92</v>
      </c>
      <c r="X2224" s="104" t="s">
        <v>91</v>
      </c>
      <c r="Y2224" s="110"/>
      <c r="Z2224" s="106"/>
      <c r="AA2224" s="104"/>
      <c r="AB2224" s="107"/>
      <c r="AC2224" s="72">
        <v>1</v>
      </c>
      <c r="AH2224" s="70"/>
      <c r="AI2224" s="70"/>
      <c r="AJ2224">
        <v>0</v>
      </c>
      <c r="AL2224" s="70"/>
      <c r="BM2224" s="135" t="s">
        <v>498</v>
      </c>
      <c r="BN2224" s="136" t="s">
        <v>499</v>
      </c>
      <c r="BO2224" s="101"/>
      <c r="BR2224" s="109" t="str">
        <f t="shared" si="34"/>
        <v>SH-25-2213</v>
      </c>
      <c r="BS2224" s="109" t="s">
        <v>552</v>
      </c>
      <c r="BT2224" t="s">
        <v>92</v>
      </c>
      <c r="BU2224" t="s">
        <v>4594</v>
      </c>
    </row>
    <row r="2225" spans="1:73" hidden="1">
      <c r="A2225" s="103" t="s">
        <v>4595</v>
      </c>
      <c r="B2225" s="102">
        <v>45744</v>
      </c>
      <c r="C2225" s="104">
        <f>_xlfn.ISOWEEKNUM(Tabella2[[#This Row],[Date]])</f>
        <v>13</v>
      </c>
      <c r="D2225" s="104" t="s">
        <v>341</v>
      </c>
      <c r="E2225" s="104" t="s">
        <v>284</v>
      </c>
      <c r="F2225" s="104">
        <v>43</v>
      </c>
      <c r="G2225" s="104" t="s">
        <v>284</v>
      </c>
      <c r="H2225" s="105">
        <v>5</v>
      </c>
      <c r="I2225" s="104"/>
      <c r="J2225" s="104" t="s">
        <v>258</v>
      </c>
      <c r="K2225" s="104" t="s">
        <v>78</v>
      </c>
      <c r="L2225" s="104" t="s">
        <v>299</v>
      </c>
      <c r="M2225" s="104" t="s">
        <v>386</v>
      </c>
      <c r="N2225" s="104"/>
      <c r="O2225" s="106" t="str">
        <f>A2224</f>
        <v>14626</v>
      </c>
      <c r="P2225" s="111" t="s">
        <v>4593</v>
      </c>
      <c r="Q2225" s="153">
        <v>0.41666666666666669</v>
      </c>
      <c r="R2225" s="153">
        <v>0.45833333333333331</v>
      </c>
      <c r="S2225" s="153">
        <v>4.1666666666666657E-2</v>
      </c>
      <c r="T2225" s="153">
        <v>0.41666666666666669</v>
      </c>
      <c r="U2225" s="153">
        <v>0.45833333333333331</v>
      </c>
      <c r="V2225" s="153">
        <f>IF(ISBLANK(T2225),"",Tabella2[[#This Row],[ACT STOP]]-Tabella2[[#This Row],[ACT START]])</f>
        <v>4.166666666666663E-2</v>
      </c>
      <c r="W2225" s="104" t="s">
        <v>92</v>
      </c>
      <c r="X2225" s="104" t="s">
        <v>91</v>
      </c>
      <c r="Y2225" s="110"/>
      <c r="Z2225" s="106"/>
      <c r="AA2225" s="104"/>
      <c r="AB2225" s="107"/>
      <c r="AC2225" s="72">
        <v>1</v>
      </c>
      <c r="AH2225" s="70"/>
      <c r="AI2225" s="70"/>
      <c r="AJ2225">
        <v>0</v>
      </c>
      <c r="AL2225" s="70"/>
      <c r="BM2225" s="135">
        <v>0.41666666666666669</v>
      </c>
      <c r="BN2225" s="136">
        <v>0.45833333333333331</v>
      </c>
      <c r="BO2225" s="101"/>
      <c r="BR2225" s="109" t="str">
        <f t="shared" si="34"/>
        <v>SH-25-2214</v>
      </c>
      <c r="BS2225" s="109" t="s">
        <v>288</v>
      </c>
      <c r="BT2225" t="s">
        <v>92</v>
      </c>
      <c r="BU2225" t="s">
        <v>4596</v>
      </c>
    </row>
    <row r="2226" spans="1:73" hidden="1">
      <c r="A2226" s="103" t="s">
        <v>4597</v>
      </c>
      <c r="B2226" s="102">
        <v>45744</v>
      </c>
      <c r="C2226" s="104">
        <f>_xlfn.ISOWEEKNUM(Tabella2[[#This Row],[Date]])</f>
        <v>13</v>
      </c>
      <c r="D2226" s="104" t="s">
        <v>558</v>
      </c>
      <c r="E2226" s="104" t="s">
        <v>284</v>
      </c>
      <c r="F2226" s="104">
        <v>60</v>
      </c>
      <c r="G2226" s="104" t="s">
        <v>257</v>
      </c>
      <c r="H2226" s="105">
        <v>32</v>
      </c>
      <c r="I2226" s="104"/>
      <c r="J2226" s="104" t="s">
        <v>258</v>
      </c>
      <c r="K2226" s="104" t="s">
        <v>83</v>
      </c>
      <c r="L2226" s="104" t="s">
        <v>299</v>
      </c>
      <c r="M2226" s="104" t="s">
        <v>276</v>
      </c>
      <c r="N2226" s="104"/>
      <c r="O2226" s="106" t="str">
        <f>A564</f>
        <v>12966</v>
      </c>
      <c r="P2226" s="111" t="s">
        <v>306</v>
      </c>
      <c r="Q2226" s="153" t="s">
        <v>498</v>
      </c>
      <c r="R2226" s="153" t="s">
        <v>499</v>
      </c>
      <c r="S2226" s="153">
        <v>4.1666666666666657E-2</v>
      </c>
      <c r="T2226" s="153">
        <v>0.41666666666666669</v>
      </c>
      <c r="U2226" s="153">
        <v>0.45833333333333331</v>
      </c>
      <c r="V2226" s="153">
        <f>IF(ISBLANK(T2226),"",Tabella2[[#This Row],[ACT STOP]]-Tabella2[[#This Row],[ACT START]])</f>
        <v>4.166666666666663E-2</v>
      </c>
      <c r="W2226" s="104" t="s">
        <v>92</v>
      </c>
      <c r="X2226" s="104" t="s">
        <v>91</v>
      </c>
      <c r="Y2226" s="110"/>
      <c r="Z2226" s="106"/>
      <c r="AA2226" s="104"/>
      <c r="AB2226" s="107"/>
      <c r="AC2226" s="72">
        <v>1</v>
      </c>
      <c r="AH2226" s="70"/>
      <c r="AI2226" s="70"/>
      <c r="AJ2226">
        <v>0</v>
      </c>
      <c r="AL2226" s="70"/>
      <c r="BM2226" s="135">
        <v>0.41666666666666669</v>
      </c>
      <c r="BN2226" s="136">
        <v>0.45833333333333331</v>
      </c>
      <c r="BO2226" s="101"/>
      <c r="BR2226" s="109" t="str">
        <f t="shared" si="34"/>
        <v>SH-25-2215</v>
      </c>
      <c r="BS2226" s="109" t="s">
        <v>356</v>
      </c>
      <c r="BT2226" t="s">
        <v>92</v>
      </c>
      <c r="BU2226" t="s">
        <v>4598</v>
      </c>
    </row>
    <row r="2227" spans="1:73" hidden="1">
      <c r="A2227" s="103" t="s">
        <v>4599</v>
      </c>
      <c r="B2227" s="102">
        <v>45744</v>
      </c>
      <c r="C2227" s="104">
        <f>_xlfn.ISOWEEKNUM(Tabella2[[#This Row],[Date]])</f>
        <v>13</v>
      </c>
      <c r="D2227" s="104" t="s">
        <v>321</v>
      </c>
      <c r="E2227" s="104" t="s">
        <v>284</v>
      </c>
      <c r="F2227" s="104">
        <v>54</v>
      </c>
      <c r="G2227" s="104" t="s">
        <v>284</v>
      </c>
      <c r="H2227" s="105">
        <v>23</v>
      </c>
      <c r="I2227" s="104"/>
      <c r="J2227" s="104" t="s">
        <v>258</v>
      </c>
      <c r="K2227" s="104" t="s">
        <v>75</v>
      </c>
      <c r="L2227" s="104" t="s">
        <v>299</v>
      </c>
      <c r="M2227" s="104" t="s">
        <v>516</v>
      </c>
      <c r="N2227" s="104"/>
      <c r="O2227" s="106" t="str">
        <f>A2230</f>
        <v>14632</v>
      </c>
      <c r="P2227" s="111" t="s">
        <v>4600</v>
      </c>
      <c r="Q2227" s="153" t="s">
        <v>498</v>
      </c>
      <c r="R2227" s="153" t="s">
        <v>499</v>
      </c>
      <c r="S2227" s="153">
        <v>4.1666666666666657E-2</v>
      </c>
      <c r="T2227" s="153">
        <v>0.41666666666666669</v>
      </c>
      <c r="U2227" s="153">
        <v>0.45833333333333331</v>
      </c>
      <c r="V2227" s="153">
        <f>IF(ISBLANK(T2227),"",Tabella2[[#This Row],[ACT STOP]]-Tabella2[[#This Row],[ACT START]])</f>
        <v>4.166666666666663E-2</v>
      </c>
      <c r="W2227" s="104" t="s">
        <v>92</v>
      </c>
      <c r="X2227" s="104" t="s">
        <v>91</v>
      </c>
      <c r="Y2227" s="110" t="s">
        <v>4601</v>
      </c>
      <c r="Z2227" s="106"/>
      <c r="AA2227" s="104"/>
      <c r="AB2227" s="107"/>
      <c r="AC2227" s="72">
        <v>1</v>
      </c>
      <c r="AH2227" s="70"/>
      <c r="AI2227" s="70"/>
      <c r="AJ2227">
        <v>0</v>
      </c>
      <c r="AL2227" s="70"/>
      <c r="BM2227" s="135">
        <v>0.41666666666666669</v>
      </c>
      <c r="BN2227" s="136">
        <v>0.45833333333333331</v>
      </c>
      <c r="BO2227" s="101"/>
      <c r="BR2227" s="109" t="str">
        <f t="shared" si="34"/>
        <v>SH-25-2216</v>
      </c>
      <c r="BS2227" s="109" t="s">
        <v>358</v>
      </c>
      <c r="BT2227" t="s">
        <v>92</v>
      </c>
      <c r="BU2227" t="s">
        <v>4602</v>
      </c>
    </row>
    <row r="2228" spans="1:73" hidden="1">
      <c r="A2228" s="103" t="s">
        <v>4603</v>
      </c>
      <c r="B2228" s="102">
        <v>45750</v>
      </c>
      <c r="C2228" s="104">
        <f>_xlfn.ISOWEEKNUM(Tabella2[[#This Row],[Date]])</f>
        <v>14</v>
      </c>
      <c r="D2228" s="104" t="s">
        <v>321</v>
      </c>
      <c r="E2228" s="104" t="s">
        <v>284</v>
      </c>
      <c r="F2228" s="104">
        <v>51</v>
      </c>
      <c r="G2228" s="104" t="s">
        <v>284</v>
      </c>
      <c r="H2228" s="105">
        <v>9</v>
      </c>
      <c r="I2228" s="104"/>
      <c r="J2228" s="104" t="s">
        <v>258</v>
      </c>
      <c r="K2228" s="104" t="s">
        <v>75</v>
      </c>
      <c r="L2228" s="104" t="s">
        <v>299</v>
      </c>
      <c r="M2228" s="104" t="s">
        <v>516</v>
      </c>
      <c r="N2228" s="104"/>
      <c r="O2228" s="108" t="str">
        <f>A2229</f>
        <v>14631</v>
      </c>
      <c r="P2228" s="111" t="s">
        <v>4600</v>
      </c>
      <c r="Q2228" s="153" t="s">
        <v>665</v>
      </c>
      <c r="R2228" s="153" t="s">
        <v>580</v>
      </c>
      <c r="S2228" s="153">
        <v>4.1666666666666657E-2</v>
      </c>
      <c r="T2228" s="153">
        <v>0.625</v>
      </c>
      <c r="U2228" s="153">
        <v>0.63888888888888884</v>
      </c>
      <c r="V2228" s="153">
        <f>IF(ISBLANK(T2228),"",Tabella2[[#This Row],[ACT STOP]]-Tabella2[[#This Row],[ACT START]])</f>
        <v>1.388888888888884E-2</v>
      </c>
      <c r="W2228" s="104" t="s">
        <v>100</v>
      </c>
      <c r="X2228" s="104" t="s">
        <v>113</v>
      </c>
      <c r="Y2228" s="110" t="s">
        <v>4604</v>
      </c>
      <c r="Z2228" s="106"/>
      <c r="AA2228" s="104"/>
      <c r="AB2228" s="107"/>
      <c r="AC2228" s="72">
        <v>0</v>
      </c>
      <c r="AH2228" s="70"/>
      <c r="AI2228" s="70"/>
      <c r="AJ2228">
        <v>1</v>
      </c>
      <c r="AL2228" s="70"/>
      <c r="BL2228" t="s">
        <v>4605</v>
      </c>
      <c r="BM2228" s="135">
        <v>0.625</v>
      </c>
      <c r="BN2228" s="136">
        <v>0.63888888888888884</v>
      </c>
      <c r="BO2228" s="101"/>
      <c r="BR2228" s="109" t="str">
        <f t="shared" si="34"/>
        <v>SH-25-2217</v>
      </c>
      <c r="BS2228" s="109" t="s">
        <v>339</v>
      </c>
      <c r="BT2228" t="s">
        <v>100</v>
      </c>
      <c r="BU2228" t="s">
        <v>4606</v>
      </c>
    </row>
    <row r="2229" spans="1:73" hidden="1">
      <c r="A2229" s="103" t="s">
        <v>4607</v>
      </c>
      <c r="B2229" s="102">
        <v>45750</v>
      </c>
      <c r="C2229" s="104">
        <f>_xlfn.ISOWEEKNUM(Tabella2[[#This Row],[Date]])</f>
        <v>14</v>
      </c>
      <c r="D2229" s="104" t="s">
        <v>321</v>
      </c>
      <c r="E2229" s="104" t="s">
        <v>284</v>
      </c>
      <c r="F2229" s="104">
        <v>53</v>
      </c>
      <c r="G2229" s="104" t="s">
        <v>257</v>
      </c>
      <c r="H2229" s="105">
        <v>1</v>
      </c>
      <c r="I2229" s="104"/>
      <c r="J2229" s="104" t="s">
        <v>258</v>
      </c>
      <c r="K2229" s="104" t="s">
        <v>77</v>
      </c>
      <c r="L2229" s="104" t="s">
        <v>299</v>
      </c>
      <c r="M2229" s="104" t="s">
        <v>516</v>
      </c>
      <c r="N2229" s="104"/>
      <c r="O2229" s="108" t="str">
        <f>A2228</f>
        <v>14630</v>
      </c>
      <c r="P2229" s="111" t="s">
        <v>4600</v>
      </c>
      <c r="Q2229" s="153">
        <v>0.625</v>
      </c>
      <c r="R2229" s="153">
        <v>0.66666666666666663</v>
      </c>
      <c r="S2229" s="153">
        <v>4.1666666666666657E-2</v>
      </c>
      <c r="T2229" s="153">
        <v>0.625</v>
      </c>
      <c r="U2229" s="153">
        <v>0.63888888888888884</v>
      </c>
      <c r="V2229" s="153">
        <f>IF(ISBLANK(T2229),"",Tabella2[[#This Row],[ACT STOP]]-Tabella2[[#This Row],[ACT START]])</f>
        <v>1.388888888888884E-2</v>
      </c>
      <c r="W2229" s="104" t="s">
        <v>100</v>
      </c>
      <c r="X2229" s="104" t="s">
        <v>143</v>
      </c>
      <c r="Y2229" s="110"/>
      <c r="Z2229" s="106"/>
      <c r="AA2229" s="104"/>
      <c r="AB2229" s="107"/>
      <c r="AC2229" s="72">
        <v>0</v>
      </c>
      <c r="AH2229" s="70"/>
      <c r="AI2229" s="70"/>
      <c r="AJ2229">
        <v>1</v>
      </c>
      <c r="AL2229" s="70"/>
      <c r="BL2229" t="s">
        <v>4608</v>
      </c>
      <c r="BM2229" s="135">
        <v>0.625</v>
      </c>
      <c r="BN2229" s="136">
        <v>0.63888888888888884</v>
      </c>
      <c r="BO2229" s="101"/>
      <c r="BR2229" s="109" t="str">
        <f t="shared" si="34"/>
        <v>SH-25-2218</v>
      </c>
      <c r="BS2229" s="109" t="s">
        <v>332</v>
      </c>
      <c r="BT2229" t="s">
        <v>100</v>
      </c>
      <c r="BU2229" t="s">
        <v>4609</v>
      </c>
    </row>
    <row r="2230" spans="1:73" hidden="1">
      <c r="A2230" s="103" t="s">
        <v>4610</v>
      </c>
      <c r="B2230" s="102">
        <v>45744</v>
      </c>
      <c r="C2230" s="104">
        <f>_xlfn.ISOWEEKNUM(Tabella2[[#This Row],[Date]])</f>
        <v>13</v>
      </c>
      <c r="D2230" s="104" t="s">
        <v>321</v>
      </c>
      <c r="E2230" s="104" t="s">
        <v>284</v>
      </c>
      <c r="F2230" s="104">
        <v>52</v>
      </c>
      <c r="G2230" s="104" t="s">
        <v>257</v>
      </c>
      <c r="H2230" s="105">
        <v>2</v>
      </c>
      <c r="I2230" s="104"/>
      <c r="J2230" s="104" t="s">
        <v>258</v>
      </c>
      <c r="K2230" s="104" t="s">
        <v>77</v>
      </c>
      <c r="L2230" s="104" t="s">
        <v>299</v>
      </c>
      <c r="M2230" s="104" t="s">
        <v>516</v>
      </c>
      <c r="N2230" s="104"/>
      <c r="O2230" s="106" t="str">
        <f>A2227</f>
        <v>14629</v>
      </c>
      <c r="P2230" s="111" t="s">
        <v>4600</v>
      </c>
      <c r="Q2230" s="153">
        <v>0.41666666666666669</v>
      </c>
      <c r="R2230" s="153">
        <v>0.45833333333333331</v>
      </c>
      <c r="S2230" s="153">
        <v>4.1666666666666657E-2</v>
      </c>
      <c r="T2230" s="153">
        <v>0.41666666666666669</v>
      </c>
      <c r="U2230" s="153">
        <v>0.45833333333333331</v>
      </c>
      <c r="V2230" s="153">
        <f>IF(ISBLANK(T2230),"",Tabella2[[#This Row],[ACT STOP]]-Tabella2[[#This Row],[ACT START]])</f>
        <v>4.166666666666663E-2</v>
      </c>
      <c r="W2230" s="104" t="s">
        <v>92</v>
      </c>
      <c r="X2230" s="104" t="s">
        <v>91</v>
      </c>
      <c r="Y2230" s="110"/>
      <c r="Z2230" s="106"/>
      <c r="AA2230" s="104"/>
      <c r="AB2230" s="107"/>
      <c r="AC2230" s="72">
        <v>1</v>
      </c>
      <c r="AH2230" s="70"/>
      <c r="AI2230" s="70"/>
      <c r="AJ2230">
        <v>0</v>
      </c>
      <c r="AL2230" s="70"/>
      <c r="BM2230" s="135">
        <v>0.41666666666666669</v>
      </c>
      <c r="BN2230" s="136">
        <v>0.45833333333333331</v>
      </c>
      <c r="BO2230" s="101"/>
      <c r="BR2230" s="109" t="str">
        <f t="shared" si="34"/>
        <v>SH-25-2219</v>
      </c>
      <c r="BS2230" s="109" t="s">
        <v>368</v>
      </c>
      <c r="BT2230" t="s">
        <v>92</v>
      </c>
      <c r="BU2230" t="s">
        <v>4611</v>
      </c>
    </row>
    <row r="2231" spans="1:73" hidden="1">
      <c r="A2231" s="103" t="s">
        <v>4612</v>
      </c>
      <c r="B2231" s="102">
        <v>45744</v>
      </c>
      <c r="C2231" s="104">
        <f>_xlfn.ISOWEEKNUM(Tabella2[[#This Row],[Date]])</f>
        <v>13</v>
      </c>
      <c r="D2231" s="104" t="s">
        <v>13714</v>
      </c>
      <c r="E2231" s="104" t="s">
        <v>284</v>
      </c>
      <c r="F2231" s="104">
        <v>49</v>
      </c>
      <c r="G2231" s="104" t="s">
        <v>257</v>
      </c>
      <c r="H2231" s="105">
        <v>17</v>
      </c>
      <c r="I2231" s="104"/>
      <c r="J2231" s="104" t="s">
        <v>258</v>
      </c>
      <c r="K2231" s="104" t="s">
        <v>79</v>
      </c>
      <c r="L2231" s="104" t="s">
        <v>299</v>
      </c>
      <c r="M2231" s="104" t="s">
        <v>430</v>
      </c>
      <c r="N2231" s="104"/>
      <c r="O2231" s="106" t="str">
        <f>A565</f>
        <v>12967</v>
      </c>
      <c r="P2231" s="111" t="s">
        <v>431</v>
      </c>
      <c r="Q2231" s="153" t="s">
        <v>504</v>
      </c>
      <c r="R2231" s="153" t="s">
        <v>271</v>
      </c>
      <c r="S2231" s="153">
        <v>4.1666666666666657E-2</v>
      </c>
      <c r="T2231" s="153" t="s">
        <v>504</v>
      </c>
      <c r="U2231" s="153" t="s">
        <v>271</v>
      </c>
      <c r="V2231" s="153">
        <f>IF(ISBLANK(T2231),"",Tabella2[[#This Row],[ACT STOP]]-Tabella2[[#This Row],[ACT START]])</f>
        <v>4.1666666666666685E-2</v>
      </c>
      <c r="W2231" s="104" t="s">
        <v>92</v>
      </c>
      <c r="X2231" s="104" t="s">
        <v>91</v>
      </c>
      <c r="Y2231" s="110"/>
      <c r="Z2231" s="106"/>
      <c r="AA2231" s="104"/>
      <c r="AB2231" s="107"/>
      <c r="AC2231" s="72">
        <v>1</v>
      </c>
      <c r="AH2231" s="70"/>
      <c r="AI2231" s="70"/>
      <c r="AJ2231">
        <v>0</v>
      </c>
      <c r="AL2231" s="70"/>
      <c r="BM2231" s="135" t="s">
        <v>504</v>
      </c>
      <c r="BN2231" s="136" t="s">
        <v>271</v>
      </c>
      <c r="BO2231" s="101"/>
      <c r="BR2231" s="109" t="str">
        <f t="shared" si="34"/>
        <v>SH-25-2220</v>
      </c>
      <c r="BS2231" s="109" t="s">
        <v>393</v>
      </c>
      <c r="BT2231" t="s">
        <v>92</v>
      </c>
      <c r="BU2231" t="s">
        <v>4613</v>
      </c>
    </row>
    <row r="2232" spans="1:73" hidden="1">
      <c r="A2232" s="103" t="s">
        <v>4614</v>
      </c>
      <c r="B2232" s="102">
        <v>45744</v>
      </c>
      <c r="C2232" s="104">
        <f>_xlfn.ISOWEEKNUM(Tabella2[[#This Row],[Date]])</f>
        <v>13</v>
      </c>
      <c r="D2232" s="104" t="s">
        <v>370</v>
      </c>
      <c r="E2232" s="104" t="s">
        <v>256</v>
      </c>
      <c r="F2232" s="104">
        <v>50</v>
      </c>
      <c r="G2232" s="104" t="s">
        <v>284</v>
      </c>
      <c r="H2232" s="105">
        <v>9</v>
      </c>
      <c r="I2232" s="104" t="s">
        <v>258</v>
      </c>
      <c r="J2232" s="104"/>
      <c r="K2232" s="104" t="s">
        <v>81</v>
      </c>
      <c r="L2232" s="104" t="s">
        <v>259</v>
      </c>
      <c r="M2232" s="104" t="s">
        <v>430</v>
      </c>
      <c r="N2232" s="104"/>
      <c r="O2232" s="106"/>
      <c r="P2232" s="111" t="s">
        <v>342</v>
      </c>
      <c r="Q2232" s="153" t="s">
        <v>504</v>
      </c>
      <c r="R2232" s="153" t="s">
        <v>271</v>
      </c>
      <c r="S2232" s="153">
        <v>4.1666666666666657E-2</v>
      </c>
      <c r="T2232" s="153">
        <v>0.47916666666666669</v>
      </c>
      <c r="U2232" s="153">
        <v>0.51388888888888884</v>
      </c>
      <c r="V2232" s="153">
        <f>IF(ISBLANK(T2232),"",Tabella2[[#This Row],[ACT STOP]]-Tabella2[[#This Row],[ACT START]])</f>
        <v>3.4722222222222154E-2</v>
      </c>
      <c r="W2232" s="104" t="s">
        <v>92</v>
      </c>
      <c r="X2232" s="104" t="s">
        <v>91</v>
      </c>
      <c r="Y2232" s="110"/>
      <c r="Z2232" s="106"/>
      <c r="AA2232" s="104"/>
      <c r="AB2232" s="107"/>
      <c r="AC2232" s="72">
        <v>1</v>
      </c>
      <c r="AH2232" s="70"/>
      <c r="AI2232" s="70"/>
      <c r="AJ2232">
        <v>0</v>
      </c>
      <c r="AL2232" s="70"/>
      <c r="BM2232" s="135">
        <v>0.47916666666666669</v>
      </c>
      <c r="BN2232" s="136">
        <v>0.51388888888888884</v>
      </c>
      <c r="BO2232" s="101"/>
      <c r="BR2232" s="109" t="str">
        <f t="shared" si="34"/>
        <v>SH-25-2221</v>
      </c>
      <c r="BS2232" s="109" t="s">
        <v>339</v>
      </c>
      <c r="BT2232" t="s">
        <v>92</v>
      </c>
      <c r="BU2232" t="s">
        <v>4615</v>
      </c>
    </row>
    <row r="2233" spans="1:73" hidden="1">
      <c r="A2233" s="103" t="s">
        <v>4616</v>
      </c>
      <c r="B2233" s="102">
        <v>45744</v>
      </c>
      <c r="C2233" s="104">
        <f>_xlfn.ISOWEEKNUM(Tabella2[[#This Row],[Date]])</f>
        <v>13</v>
      </c>
      <c r="D2233" s="104" t="s">
        <v>370</v>
      </c>
      <c r="E2233" s="104" t="s">
        <v>256</v>
      </c>
      <c r="F2233" s="104">
        <v>51</v>
      </c>
      <c r="G2233" s="104" t="s">
        <v>284</v>
      </c>
      <c r="H2233" s="105">
        <v>22</v>
      </c>
      <c r="I2233" s="104" t="s">
        <v>258</v>
      </c>
      <c r="J2233" s="104"/>
      <c r="K2233" s="104" t="s">
        <v>77</v>
      </c>
      <c r="L2233" s="104" t="s">
        <v>259</v>
      </c>
      <c r="M2233" s="104" t="s">
        <v>430</v>
      </c>
      <c r="N2233" s="104"/>
      <c r="O2233" s="106"/>
      <c r="P2233" s="111" t="s">
        <v>342</v>
      </c>
      <c r="Q2233" s="153" t="s">
        <v>504</v>
      </c>
      <c r="R2233" s="153" t="s">
        <v>271</v>
      </c>
      <c r="S2233" s="153">
        <v>4.1666666666666657E-2</v>
      </c>
      <c r="T2233" s="153">
        <v>0.47916666666666669</v>
      </c>
      <c r="U2233" s="153">
        <v>0.52083333333333337</v>
      </c>
      <c r="V2233" s="153">
        <f>IF(ISBLANK(T2233),"",Tabella2[[#This Row],[ACT STOP]]-Tabella2[[#This Row],[ACT START]])</f>
        <v>4.1666666666666685E-2</v>
      </c>
      <c r="W2233" s="104" t="s">
        <v>92</v>
      </c>
      <c r="X2233" s="104" t="s">
        <v>91</v>
      </c>
      <c r="Y2233" s="110"/>
      <c r="Z2233" s="106"/>
      <c r="AA2233" s="104"/>
      <c r="AB2233" s="107"/>
      <c r="AC2233" s="72">
        <v>1</v>
      </c>
      <c r="AH2233" s="70"/>
      <c r="AI2233" s="70"/>
      <c r="AJ2233">
        <v>0</v>
      </c>
      <c r="AL2233" s="70"/>
      <c r="BM2233" s="135">
        <v>0.47916666666666669</v>
      </c>
      <c r="BN2233" s="136">
        <v>0.52083333333333337</v>
      </c>
      <c r="BO2233" s="101"/>
      <c r="BR2233" s="109" t="str">
        <f t="shared" si="34"/>
        <v>SH-25-2222</v>
      </c>
      <c r="BS2233" s="109" t="s">
        <v>295</v>
      </c>
      <c r="BT2233" t="s">
        <v>92</v>
      </c>
      <c r="BU2233" t="s">
        <v>4617</v>
      </c>
    </row>
    <row r="2234" spans="1:73" hidden="1">
      <c r="A2234" s="103" t="s">
        <v>4618</v>
      </c>
      <c r="B2234" s="102">
        <v>45747</v>
      </c>
      <c r="C2234" s="104">
        <f>_xlfn.ISOWEEKNUM(Tabella2[[#This Row],[Date]])</f>
        <v>14</v>
      </c>
      <c r="D2234" s="104" t="s">
        <v>471</v>
      </c>
      <c r="E2234" s="104" t="s">
        <v>327</v>
      </c>
      <c r="F2234" s="104">
        <v>34</v>
      </c>
      <c r="G2234" s="104" t="s">
        <v>257</v>
      </c>
      <c r="H2234" s="105">
        <v>17</v>
      </c>
      <c r="I2234" s="104" t="s">
        <v>258</v>
      </c>
      <c r="J2234" s="104"/>
      <c r="K2234" s="104" t="s">
        <v>79</v>
      </c>
      <c r="L2234" s="104" t="s">
        <v>259</v>
      </c>
      <c r="M2234" s="104" t="s">
        <v>328</v>
      </c>
      <c r="N2234" s="104"/>
      <c r="O2234" s="106"/>
      <c r="P2234" s="111" t="s">
        <v>1911</v>
      </c>
      <c r="Q2234" s="153" t="s">
        <v>605</v>
      </c>
      <c r="R2234" s="153" t="s">
        <v>285</v>
      </c>
      <c r="S2234" s="153">
        <v>4.1666666666666657E-2</v>
      </c>
      <c r="T2234" s="153" t="s">
        <v>605</v>
      </c>
      <c r="U2234" s="153" t="s">
        <v>285</v>
      </c>
      <c r="V2234" s="153">
        <f>IF(ISBLANK(T2234),"",Tabella2[[#This Row],[ACT STOP]]-Tabella2[[#This Row],[ACT START]])</f>
        <v>4.1666666666666685E-2</v>
      </c>
      <c r="W2234" s="104" t="s">
        <v>92</v>
      </c>
      <c r="X2234" s="104" t="s">
        <v>91</v>
      </c>
      <c r="Y2234" s="110"/>
      <c r="Z2234" s="106"/>
      <c r="AA2234" s="104"/>
      <c r="AB2234" s="107"/>
      <c r="AC2234" s="72">
        <v>1</v>
      </c>
      <c r="AH2234" s="70"/>
      <c r="AI2234" s="70"/>
      <c r="AJ2234">
        <v>0</v>
      </c>
      <c r="AL2234" s="70"/>
      <c r="BM2234" s="135" t="s">
        <v>605</v>
      </c>
      <c r="BN2234" s="136" t="s">
        <v>285</v>
      </c>
      <c r="BO2234" s="101"/>
      <c r="BR2234" s="109" t="str">
        <f t="shared" si="34"/>
        <v>SH-25-2223</v>
      </c>
      <c r="BS2234" s="109" t="s">
        <v>393</v>
      </c>
      <c r="BT2234" t="s">
        <v>92</v>
      </c>
      <c r="BU2234" t="s">
        <v>4619</v>
      </c>
    </row>
    <row r="2235" spans="1:73" hidden="1">
      <c r="A2235" s="103" t="s">
        <v>4620</v>
      </c>
      <c r="B2235" s="102">
        <v>45747</v>
      </c>
      <c r="C2235" s="104">
        <f>_xlfn.ISOWEEKNUM(Tabella2[[#This Row],[Date]])</f>
        <v>14</v>
      </c>
      <c r="D2235" s="104" t="s">
        <v>13714</v>
      </c>
      <c r="E2235" s="104" t="s">
        <v>284</v>
      </c>
      <c r="F2235" s="104">
        <v>49</v>
      </c>
      <c r="G2235" s="104" t="s">
        <v>257</v>
      </c>
      <c r="H2235" s="105">
        <v>9</v>
      </c>
      <c r="I2235" s="104"/>
      <c r="J2235" s="104" t="s">
        <v>258</v>
      </c>
      <c r="K2235" s="104" t="s">
        <v>83</v>
      </c>
      <c r="L2235" s="104" t="s">
        <v>299</v>
      </c>
      <c r="M2235" s="104" t="s">
        <v>430</v>
      </c>
      <c r="N2235" s="104"/>
      <c r="O2235" s="106" t="str">
        <f>A567</f>
        <v>12969</v>
      </c>
      <c r="P2235" s="111" t="s">
        <v>691</v>
      </c>
      <c r="Q2235" s="153" t="s">
        <v>605</v>
      </c>
      <c r="R2235" s="153" t="s">
        <v>285</v>
      </c>
      <c r="S2235" s="153">
        <v>4.1666666666666657E-2</v>
      </c>
      <c r="T2235" s="153" t="s">
        <v>605</v>
      </c>
      <c r="U2235" s="153" t="s">
        <v>285</v>
      </c>
      <c r="V2235" s="153">
        <f>IF(ISBLANK(T2235),"",Tabella2[[#This Row],[ACT STOP]]-Tabella2[[#This Row],[ACT START]])</f>
        <v>4.1666666666666685E-2</v>
      </c>
      <c r="W2235" s="104" t="s">
        <v>92</v>
      </c>
      <c r="X2235" s="104" t="s">
        <v>91</v>
      </c>
      <c r="Y2235" s="110"/>
      <c r="Z2235" s="106"/>
      <c r="AA2235" s="104"/>
      <c r="AB2235" s="107"/>
      <c r="AC2235" s="72">
        <v>1</v>
      </c>
      <c r="AH2235" s="70"/>
      <c r="AI2235" s="70"/>
      <c r="AJ2235">
        <v>0</v>
      </c>
      <c r="AL2235" s="70"/>
      <c r="BM2235" s="135" t="s">
        <v>605</v>
      </c>
      <c r="BN2235" s="136" t="s">
        <v>285</v>
      </c>
      <c r="BO2235" s="101"/>
      <c r="BR2235" s="109" t="str">
        <f t="shared" si="34"/>
        <v>SH-25-2224</v>
      </c>
      <c r="BS2235" s="109" t="s">
        <v>318</v>
      </c>
      <c r="BT2235" t="s">
        <v>92</v>
      </c>
      <c r="BU2235" t="s">
        <v>4621</v>
      </c>
    </row>
    <row r="2236" spans="1:73" hidden="1">
      <c r="A2236" s="103" t="s">
        <v>4622</v>
      </c>
      <c r="B2236" s="102">
        <v>45747</v>
      </c>
      <c r="C2236" s="104">
        <f>_xlfn.ISOWEEKNUM(Tabella2[[#This Row],[Date]])</f>
        <v>14</v>
      </c>
      <c r="D2236" s="104" t="s">
        <v>275</v>
      </c>
      <c r="E2236" s="104" t="s">
        <v>256</v>
      </c>
      <c r="F2236" s="104">
        <v>56</v>
      </c>
      <c r="G2236" s="104" t="s">
        <v>284</v>
      </c>
      <c r="H2236" s="105">
        <v>22</v>
      </c>
      <c r="I2236" s="104" t="s">
        <v>258</v>
      </c>
      <c r="J2236" s="104"/>
      <c r="K2236" s="104" t="s">
        <v>81</v>
      </c>
      <c r="L2236" s="104" t="s">
        <v>259</v>
      </c>
      <c r="M2236" s="104" t="s">
        <v>461</v>
      </c>
      <c r="N2236" s="104"/>
      <c r="O2236" s="106"/>
      <c r="P2236" s="111" t="s">
        <v>491</v>
      </c>
      <c r="Q2236" s="153" t="s">
        <v>605</v>
      </c>
      <c r="R2236" s="153" t="s">
        <v>285</v>
      </c>
      <c r="S2236" s="153">
        <v>4.1666666666666657E-2</v>
      </c>
      <c r="T2236" s="153" t="s">
        <v>605</v>
      </c>
      <c r="U2236" s="153">
        <v>0.30208333333333331</v>
      </c>
      <c r="V2236" s="153">
        <f>IF(ISBLANK(T2236),"",Tabella2[[#This Row],[ACT STOP]]-Tabella2[[#This Row],[ACT START]])</f>
        <v>5.2083333333333315E-2</v>
      </c>
      <c r="W2236" s="104" t="s">
        <v>92</v>
      </c>
      <c r="X2236" s="104" t="s">
        <v>91</v>
      </c>
      <c r="Y2236" s="110" t="s">
        <v>4623</v>
      </c>
      <c r="Z2236" s="106"/>
      <c r="AA2236" s="104"/>
      <c r="AB2236" s="107"/>
      <c r="AC2236" s="72">
        <v>1</v>
      </c>
      <c r="AH2236" s="70"/>
      <c r="AI2236" s="70"/>
      <c r="AJ2236">
        <v>0</v>
      </c>
      <c r="AL2236" s="70"/>
      <c r="BM2236" s="135" t="s">
        <v>605</v>
      </c>
      <c r="BN2236" s="136">
        <v>0.30208333333333331</v>
      </c>
      <c r="BO2236" s="101">
        <v>1.041666666666667E-2</v>
      </c>
      <c r="BQ2236" t="s">
        <v>94</v>
      </c>
      <c r="BR2236" s="109" t="str">
        <f t="shared" si="34"/>
        <v>SH-25-2225</v>
      </c>
      <c r="BS2236" s="109" t="s">
        <v>295</v>
      </c>
      <c r="BT2236" t="s">
        <v>92</v>
      </c>
      <c r="BU2236" t="s">
        <v>4624</v>
      </c>
    </row>
    <row r="2237" spans="1:73" hidden="1">
      <c r="A2237" s="103" t="s">
        <v>4625</v>
      </c>
      <c r="B2237" s="102">
        <v>45747</v>
      </c>
      <c r="C2237" s="104">
        <f>_xlfn.ISOWEEKNUM(Tabella2[[#This Row],[Date]])</f>
        <v>14</v>
      </c>
      <c r="D2237" s="104" t="s">
        <v>3529</v>
      </c>
      <c r="E2237" s="104" t="s">
        <v>284</v>
      </c>
      <c r="F2237" s="104">
        <v>69</v>
      </c>
      <c r="G2237" s="104" t="s">
        <v>257</v>
      </c>
      <c r="H2237" s="105">
        <v>32</v>
      </c>
      <c r="I2237" s="104"/>
      <c r="J2237" s="104" t="s">
        <v>258</v>
      </c>
      <c r="K2237" s="104" t="s">
        <v>79</v>
      </c>
      <c r="L2237" s="104" t="s">
        <v>259</v>
      </c>
      <c r="M2237" s="104" t="s">
        <v>276</v>
      </c>
      <c r="N2237" s="104"/>
      <c r="O2237" s="106"/>
      <c r="P2237" s="111" t="s">
        <v>277</v>
      </c>
      <c r="Q2237" s="153" t="s">
        <v>617</v>
      </c>
      <c r="R2237" s="153" t="s">
        <v>525</v>
      </c>
      <c r="S2237" s="153">
        <v>4.1666666666666657E-2</v>
      </c>
      <c r="T2237" s="153" t="s">
        <v>617</v>
      </c>
      <c r="U2237" s="153" t="s">
        <v>525</v>
      </c>
      <c r="V2237" s="153">
        <f>IF(ISBLANK(T2237),"",Tabella2[[#This Row],[ACT STOP]]-Tabella2[[#This Row],[ACT START]])</f>
        <v>4.1666666666666685E-2</v>
      </c>
      <c r="W2237" s="104" t="s">
        <v>92</v>
      </c>
      <c r="X2237" s="104" t="s">
        <v>91</v>
      </c>
      <c r="Y2237" s="110" t="s">
        <v>4626</v>
      </c>
      <c r="Z2237" s="106"/>
      <c r="AA2237" s="104"/>
      <c r="AB2237" s="107"/>
      <c r="AC2237" s="72">
        <v>1</v>
      </c>
      <c r="AH2237" s="70"/>
      <c r="AI2237" s="70"/>
      <c r="AJ2237">
        <v>0</v>
      </c>
      <c r="AL2237" s="70"/>
      <c r="BM2237" s="135" t="s">
        <v>617</v>
      </c>
      <c r="BN2237" s="136" t="s">
        <v>525</v>
      </c>
      <c r="BO2237" s="101"/>
      <c r="BR2237" s="109" t="str">
        <f t="shared" si="34"/>
        <v>SH-25-2226</v>
      </c>
      <c r="BS2237" s="109" t="s">
        <v>356</v>
      </c>
      <c r="BT2237" t="s">
        <v>92</v>
      </c>
      <c r="BU2237" t="s">
        <v>4627</v>
      </c>
    </row>
    <row r="2238" spans="1:73" hidden="1">
      <c r="A2238" s="103" t="s">
        <v>4628</v>
      </c>
      <c r="B2238" s="102">
        <v>45747</v>
      </c>
      <c r="C2238" s="104">
        <f>_xlfn.ISOWEEKNUM(Tabella2[[#This Row],[Date]])</f>
        <v>14</v>
      </c>
      <c r="D2238" s="104" t="s">
        <v>370</v>
      </c>
      <c r="E2238" s="104" t="s">
        <v>256</v>
      </c>
      <c r="F2238" s="104">
        <v>52</v>
      </c>
      <c r="G2238" s="104" t="s">
        <v>257</v>
      </c>
      <c r="H2238" s="105">
        <v>14</v>
      </c>
      <c r="I2238" s="104" t="s">
        <v>258</v>
      </c>
      <c r="J2238" s="104"/>
      <c r="K2238" s="104" t="s">
        <v>83</v>
      </c>
      <c r="L2238" s="104" t="s">
        <v>299</v>
      </c>
      <c r="M2238" s="104" t="s">
        <v>276</v>
      </c>
      <c r="N2238" s="104"/>
      <c r="O2238" s="106" t="str">
        <f>A568</f>
        <v>12970</v>
      </c>
      <c r="P2238" s="111" t="s">
        <v>4629</v>
      </c>
      <c r="Q2238" s="153" t="s">
        <v>617</v>
      </c>
      <c r="R2238" s="153" t="s">
        <v>525</v>
      </c>
      <c r="S2238" s="153">
        <v>4.1666666666666657E-2</v>
      </c>
      <c r="T2238" s="153" t="s">
        <v>617</v>
      </c>
      <c r="U2238" s="153" t="s">
        <v>525</v>
      </c>
      <c r="V2238" s="153">
        <f>IF(ISBLANK(T2238),"",Tabella2[[#This Row],[ACT STOP]]-Tabella2[[#This Row],[ACT START]])</f>
        <v>4.1666666666666685E-2</v>
      </c>
      <c r="W2238" s="104" t="s">
        <v>92</v>
      </c>
      <c r="X2238" s="104" t="s">
        <v>91</v>
      </c>
      <c r="Y2238" s="110"/>
      <c r="Z2238" s="106"/>
      <c r="AA2238" s="104"/>
      <c r="AB2238" s="107"/>
      <c r="AC2238" s="72">
        <v>1</v>
      </c>
      <c r="AH2238" s="70"/>
      <c r="AI2238" s="70"/>
      <c r="AJ2238">
        <v>0</v>
      </c>
      <c r="AL2238" s="70"/>
      <c r="BM2238" s="135" t="s">
        <v>617</v>
      </c>
      <c r="BN2238" s="136" t="s">
        <v>525</v>
      </c>
      <c r="BO2238" s="101"/>
      <c r="BR2238" s="109" t="str">
        <f t="shared" si="34"/>
        <v>SH-25-2227</v>
      </c>
      <c r="BS2238" s="109" t="s">
        <v>372</v>
      </c>
      <c r="BT2238" t="s">
        <v>92</v>
      </c>
      <c r="BU2238" t="s">
        <v>4630</v>
      </c>
    </row>
    <row r="2239" spans="1:73" hidden="1">
      <c r="A2239" s="103" t="s">
        <v>4631</v>
      </c>
      <c r="B2239" s="102">
        <v>45747</v>
      </c>
      <c r="C2239" s="104">
        <f>_xlfn.ISOWEEKNUM(Tabella2[[#This Row],[Date]])</f>
        <v>14</v>
      </c>
      <c r="D2239" s="104" t="s">
        <v>195</v>
      </c>
      <c r="E2239" s="104" t="s">
        <v>284</v>
      </c>
      <c r="F2239" s="104">
        <v>68</v>
      </c>
      <c r="G2239" s="104" t="s">
        <v>257</v>
      </c>
      <c r="H2239" s="105">
        <v>30</v>
      </c>
      <c r="I2239" s="104"/>
      <c r="J2239" s="104" t="s">
        <v>258</v>
      </c>
      <c r="K2239" s="104" t="s">
        <v>81</v>
      </c>
      <c r="L2239" s="104" t="s">
        <v>259</v>
      </c>
      <c r="M2239" s="104" t="s">
        <v>276</v>
      </c>
      <c r="N2239" s="104"/>
      <c r="O2239" s="106"/>
      <c r="P2239" s="111" t="s">
        <v>277</v>
      </c>
      <c r="Q2239" s="153" t="s">
        <v>617</v>
      </c>
      <c r="R2239" s="153" t="s">
        <v>525</v>
      </c>
      <c r="S2239" s="153">
        <v>4.1666666666666657E-2</v>
      </c>
      <c r="T2239" s="153">
        <v>0.30902777777777779</v>
      </c>
      <c r="U2239" s="153">
        <v>0.35069444444444442</v>
      </c>
      <c r="V2239" s="153">
        <f>IF(ISBLANK(T2239),"",Tabella2[[#This Row],[ACT STOP]]-Tabella2[[#This Row],[ACT START]])</f>
        <v>4.166666666666663E-2</v>
      </c>
      <c r="W2239" s="104" t="s">
        <v>92</v>
      </c>
      <c r="X2239" s="104" t="s">
        <v>91</v>
      </c>
      <c r="Y2239" s="110"/>
      <c r="Z2239" s="106"/>
      <c r="AA2239" s="104"/>
      <c r="AB2239" s="107"/>
      <c r="AC2239" s="72">
        <v>1</v>
      </c>
      <c r="AH2239" s="70"/>
      <c r="AI2239" s="70"/>
      <c r="AJ2239">
        <v>0</v>
      </c>
      <c r="AL2239" s="70"/>
      <c r="BM2239" s="135">
        <v>0.30902777777777779</v>
      </c>
      <c r="BN2239" s="136">
        <v>0.35069444444444442</v>
      </c>
      <c r="BO2239" s="101"/>
      <c r="BR2239" s="109" t="str">
        <f t="shared" si="34"/>
        <v>SH-25-2228</v>
      </c>
      <c r="BS2239" s="109" t="s">
        <v>279</v>
      </c>
      <c r="BT2239" t="s">
        <v>92</v>
      </c>
      <c r="BU2239" t="s">
        <v>4632</v>
      </c>
    </row>
    <row r="2240" spans="1:73" hidden="1">
      <c r="A2240" s="103" t="s">
        <v>4633</v>
      </c>
      <c r="B2240" s="102">
        <v>45747</v>
      </c>
      <c r="C2240" s="104">
        <f>_xlfn.ISOWEEKNUM(Tabella2[[#This Row],[Date]])</f>
        <v>14</v>
      </c>
      <c r="D2240" s="104" t="s">
        <v>509</v>
      </c>
      <c r="E2240" s="104" t="s">
        <v>284</v>
      </c>
      <c r="F2240" s="104">
        <v>71</v>
      </c>
      <c r="G2240" s="104" t="s">
        <v>257</v>
      </c>
      <c r="H2240" s="105">
        <v>17</v>
      </c>
      <c r="I2240" s="104"/>
      <c r="J2240" s="104" t="s">
        <v>258</v>
      </c>
      <c r="K2240" s="104" t="s">
        <v>79</v>
      </c>
      <c r="L2240" s="104" t="s">
        <v>259</v>
      </c>
      <c r="M2240" s="104" t="s">
        <v>276</v>
      </c>
      <c r="N2240" s="104"/>
      <c r="O2240" s="106"/>
      <c r="P2240" s="111" t="s">
        <v>4634</v>
      </c>
      <c r="Q2240" s="153" t="s">
        <v>631</v>
      </c>
      <c r="R2240" s="153" t="s">
        <v>498</v>
      </c>
      <c r="S2240" s="153">
        <v>4.1666666666666657E-2</v>
      </c>
      <c r="T2240" s="153" t="s">
        <v>631</v>
      </c>
      <c r="U2240" s="153" t="s">
        <v>498</v>
      </c>
      <c r="V2240" s="153">
        <f>IF(ISBLANK(T2240),"",Tabella2[[#This Row],[ACT STOP]]-Tabella2[[#This Row],[ACT START]])</f>
        <v>4.1666666666666685E-2</v>
      </c>
      <c r="W2240" s="104" t="s">
        <v>92</v>
      </c>
      <c r="X2240" s="104" t="s">
        <v>91</v>
      </c>
      <c r="Y2240" s="110"/>
      <c r="Z2240" s="106"/>
      <c r="AA2240" s="104"/>
      <c r="AB2240" s="107"/>
      <c r="AC2240" s="72">
        <v>1</v>
      </c>
      <c r="AH2240" s="70"/>
      <c r="AI2240" s="70"/>
      <c r="AJ2240">
        <v>0</v>
      </c>
      <c r="AL2240" s="70"/>
      <c r="BM2240" s="135" t="s">
        <v>631</v>
      </c>
      <c r="BN2240" s="136" t="s">
        <v>498</v>
      </c>
      <c r="BO2240" s="101"/>
      <c r="BR2240" s="109" t="str">
        <f t="shared" si="34"/>
        <v>SH-25-2229</v>
      </c>
      <c r="BS2240" s="109" t="s">
        <v>393</v>
      </c>
      <c r="BT2240" t="s">
        <v>92</v>
      </c>
      <c r="BU2240" t="s">
        <v>4635</v>
      </c>
    </row>
    <row r="2241" spans="1:73" hidden="1">
      <c r="A2241" s="103" t="s">
        <v>4636</v>
      </c>
      <c r="B2241" s="102">
        <v>45747</v>
      </c>
      <c r="C2241" s="104">
        <f>_xlfn.ISOWEEKNUM(Tabella2[[#This Row],[Date]])</f>
        <v>14</v>
      </c>
      <c r="D2241" s="104" t="s">
        <v>421</v>
      </c>
      <c r="E2241" s="104" t="s">
        <v>327</v>
      </c>
      <c r="F2241" s="104">
        <v>70</v>
      </c>
      <c r="G2241" s="104" t="s">
        <v>284</v>
      </c>
      <c r="H2241" s="105">
        <v>22</v>
      </c>
      <c r="I2241" s="104" t="s">
        <v>258</v>
      </c>
      <c r="J2241" s="104"/>
      <c r="K2241" s="104" t="s">
        <v>83</v>
      </c>
      <c r="L2241" s="104" t="s">
        <v>299</v>
      </c>
      <c r="M2241" s="104" t="s">
        <v>276</v>
      </c>
      <c r="N2241" s="104"/>
      <c r="O2241" s="106" t="str">
        <f>A569</f>
        <v>12971</v>
      </c>
      <c r="P2241" s="111" t="s">
        <v>4637</v>
      </c>
      <c r="Q2241" s="153" t="s">
        <v>631</v>
      </c>
      <c r="R2241" s="153" t="s">
        <v>498</v>
      </c>
      <c r="S2241" s="153">
        <v>4.1666666666666657E-2</v>
      </c>
      <c r="T2241" s="153">
        <v>0.375</v>
      </c>
      <c r="U2241" s="153">
        <v>0.41666666666666669</v>
      </c>
      <c r="V2241" s="153">
        <f>IF(ISBLANK(T2241),"",Tabella2[[#This Row],[ACT STOP]]-Tabella2[[#This Row],[ACT START]])</f>
        <v>4.1666666666666685E-2</v>
      </c>
      <c r="W2241" s="104" t="s">
        <v>92</v>
      </c>
      <c r="X2241" s="104" t="s">
        <v>91</v>
      </c>
      <c r="Y2241" s="110"/>
      <c r="Z2241" s="106"/>
      <c r="AA2241" s="104"/>
      <c r="AB2241" s="107"/>
      <c r="AC2241" s="72">
        <v>1</v>
      </c>
      <c r="AH2241" s="70"/>
      <c r="AI2241" s="70"/>
      <c r="AJ2241">
        <v>0</v>
      </c>
      <c r="AL2241" s="70"/>
      <c r="BM2241" s="135">
        <v>0.375</v>
      </c>
      <c r="BN2241" s="136">
        <v>0.41666666666666669</v>
      </c>
      <c r="BO2241" s="101"/>
      <c r="BR2241" s="109" t="str">
        <f t="shared" si="34"/>
        <v>SH-25-2230</v>
      </c>
      <c r="BS2241" s="109" t="s">
        <v>295</v>
      </c>
      <c r="BT2241" t="s">
        <v>92</v>
      </c>
      <c r="BU2241" t="s">
        <v>4638</v>
      </c>
    </row>
    <row r="2242" spans="1:73" hidden="1">
      <c r="A2242" s="103" t="s">
        <v>4639</v>
      </c>
      <c r="B2242" s="102">
        <v>45747</v>
      </c>
      <c r="C2242" s="104">
        <f>_xlfn.ISOWEEKNUM(Tabella2[[#This Row],[Date]])</f>
        <v>14</v>
      </c>
      <c r="D2242" s="104" t="s">
        <v>348</v>
      </c>
      <c r="E2242" s="104" t="s">
        <v>284</v>
      </c>
      <c r="F2242" s="104">
        <v>55</v>
      </c>
      <c r="G2242" s="104" t="s">
        <v>257</v>
      </c>
      <c r="H2242" s="105">
        <v>2</v>
      </c>
      <c r="I2242" s="104"/>
      <c r="J2242" s="104" t="s">
        <v>258</v>
      </c>
      <c r="K2242" s="104" t="s">
        <v>81</v>
      </c>
      <c r="L2242" s="104" t="s">
        <v>259</v>
      </c>
      <c r="M2242" s="104" t="s">
        <v>328</v>
      </c>
      <c r="N2242" s="104"/>
      <c r="O2242" s="106"/>
      <c r="P2242" s="111" t="s">
        <v>3788</v>
      </c>
      <c r="Q2242" s="153" t="s">
        <v>631</v>
      </c>
      <c r="R2242" s="153" t="s">
        <v>498</v>
      </c>
      <c r="S2242" s="153">
        <v>4.1666666666666657E-2</v>
      </c>
      <c r="T2242" s="153">
        <v>0.375</v>
      </c>
      <c r="U2242" s="153">
        <v>0.41666666666666669</v>
      </c>
      <c r="V2242" s="153">
        <f>IF(ISBLANK(T2242),"",Tabella2[[#This Row],[ACT STOP]]-Tabella2[[#This Row],[ACT START]])</f>
        <v>4.1666666666666685E-2</v>
      </c>
      <c r="W2242" s="104" t="s">
        <v>92</v>
      </c>
      <c r="X2242" s="104" t="s">
        <v>91</v>
      </c>
      <c r="Y2242" s="110"/>
      <c r="Z2242" s="106"/>
      <c r="AA2242" s="104"/>
      <c r="AB2242" s="107"/>
      <c r="AC2242" s="72">
        <v>1</v>
      </c>
      <c r="AH2242" s="70"/>
      <c r="AI2242" s="70"/>
      <c r="AJ2242">
        <v>0</v>
      </c>
      <c r="AL2242" s="70"/>
      <c r="BM2242" s="135">
        <v>0.375</v>
      </c>
      <c r="BN2242" s="136">
        <v>0.41666666666666669</v>
      </c>
      <c r="BO2242" s="101"/>
      <c r="BR2242" s="109" t="str">
        <f t="shared" si="34"/>
        <v>SH-25-2231</v>
      </c>
      <c r="BS2242" s="109" t="s">
        <v>368</v>
      </c>
      <c r="BT2242" t="s">
        <v>92</v>
      </c>
      <c r="BU2242" t="s">
        <v>4640</v>
      </c>
    </row>
    <row r="2243" spans="1:73" hidden="1">
      <c r="A2243" s="103" t="s">
        <v>4641</v>
      </c>
      <c r="B2243" s="102">
        <v>45747</v>
      </c>
      <c r="C2243" s="104">
        <f>_xlfn.ISOWEEKNUM(Tabella2[[#This Row],[Date]])</f>
        <v>14</v>
      </c>
      <c r="D2243" s="104" t="s">
        <v>370</v>
      </c>
      <c r="E2243" s="104" t="s">
        <v>256</v>
      </c>
      <c r="F2243" s="104">
        <v>53</v>
      </c>
      <c r="G2243" s="104" t="s">
        <v>284</v>
      </c>
      <c r="H2243" s="105">
        <v>9</v>
      </c>
      <c r="I2243" s="104" t="s">
        <v>258</v>
      </c>
      <c r="J2243" s="104"/>
      <c r="K2243" s="104" t="s">
        <v>79</v>
      </c>
      <c r="L2243" s="104" t="s">
        <v>259</v>
      </c>
      <c r="M2243" s="104" t="s">
        <v>260</v>
      </c>
      <c r="N2243" s="104"/>
      <c r="O2243" s="106"/>
      <c r="P2243" s="111" t="s">
        <v>261</v>
      </c>
      <c r="Q2243" s="153" t="s">
        <v>263</v>
      </c>
      <c r="R2243" s="153" t="s">
        <v>504</v>
      </c>
      <c r="S2243" s="153">
        <v>4.1666666666666657E-2</v>
      </c>
      <c r="T2243" s="153">
        <v>0.4375</v>
      </c>
      <c r="U2243" s="153">
        <v>0.47916666666666669</v>
      </c>
      <c r="V2243" s="153">
        <f>IF(ISBLANK(T2243),"",Tabella2[[#This Row],[ACT STOP]]-Tabella2[[#This Row],[ACT START]])</f>
        <v>4.1666666666666685E-2</v>
      </c>
      <c r="W2243" s="104" t="s">
        <v>92</v>
      </c>
      <c r="X2243" s="104" t="s">
        <v>91</v>
      </c>
      <c r="Y2243" s="110"/>
      <c r="Z2243" s="106"/>
      <c r="AA2243" s="104"/>
      <c r="AB2243" s="107"/>
      <c r="AC2243" s="72">
        <v>1</v>
      </c>
      <c r="AH2243" s="70"/>
      <c r="AI2243" s="70"/>
      <c r="AJ2243">
        <v>0</v>
      </c>
      <c r="AL2243" s="70"/>
      <c r="BM2243" s="135">
        <v>0.4375</v>
      </c>
      <c r="BN2243" s="136">
        <v>0.47916666666666669</v>
      </c>
      <c r="BO2243" s="101"/>
      <c r="BR2243" s="109" t="str">
        <f t="shared" si="34"/>
        <v>SH-25-2232</v>
      </c>
      <c r="BS2243" s="109" t="s">
        <v>339</v>
      </c>
      <c r="BT2243" t="s">
        <v>92</v>
      </c>
      <c r="BU2243" t="s">
        <v>4642</v>
      </c>
    </row>
    <row r="2244" spans="1:73" hidden="1">
      <c r="A2244" s="103" t="s">
        <v>4643</v>
      </c>
      <c r="B2244" s="102">
        <v>45747</v>
      </c>
      <c r="C2244" s="104">
        <f>_xlfn.ISOWEEKNUM(Tabella2[[#This Row],[Date]])</f>
        <v>14</v>
      </c>
      <c r="D2244" s="104" t="s">
        <v>275</v>
      </c>
      <c r="E2244" s="104" t="s">
        <v>256</v>
      </c>
      <c r="F2244" s="104">
        <v>61</v>
      </c>
      <c r="G2244" s="104" t="s">
        <v>257</v>
      </c>
      <c r="H2244" s="105">
        <v>10</v>
      </c>
      <c r="I2244" s="104" t="s">
        <v>258</v>
      </c>
      <c r="J2244" s="104"/>
      <c r="K2244" s="104" t="s">
        <v>81</v>
      </c>
      <c r="L2244" s="104" t="s">
        <v>259</v>
      </c>
      <c r="M2244" s="104" t="s">
        <v>461</v>
      </c>
      <c r="N2244" s="104"/>
      <c r="O2244" s="106"/>
      <c r="P2244" s="111" t="s">
        <v>491</v>
      </c>
      <c r="Q2244" s="153" t="s">
        <v>263</v>
      </c>
      <c r="R2244" s="153" t="s">
        <v>504</v>
      </c>
      <c r="S2244" s="153">
        <v>4.1666666666666657E-2</v>
      </c>
      <c r="T2244" s="153" t="s">
        <v>263</v>
      </c>
      <c r="U2244" s="153" t="s">
        <v>504</v>
      </c>
      <c r="V2244" s="153">
        <f>IF(ISBLANK(T2244),"",Tabella2[[#This Row],[ACT STOP]]-Tabella2[[#This Row],[ACT START]])</f>
        <v>4.1666666666666685E-2</v>
      </c>
      <c r="W2244" s="104" t="s">
        <v>92</v>
      </c>
      <c r="X2244" s="104" t="s">
        <v>91</v>
      </c>
      <c r="Y2244" s="110"/>
      <c r="Z2244" s="106"/>
      <c r="AA2244" s="104"/>
      <c r="AB2244" s="107"/>
      <c r="AC2244" s="72">
        <v>1</v>
      </c>
      <c r="AH2244" s="70"/>
      <c r="AI2244" s="70"/>
      <c r="AJ2244">
        <v>0</v>
      </c>
      <c r="AL2244" s="70"/>
      <c r="BM2244" s="135" t="s">
        <v>263</v>
      </c>
      <c r="BN2244" s="136" t="s">
        <v>504</v>
      </c>
      <c r="BO2244" s="101"/>
      <c r="BR2244" s="109" t="str">
        <f t="shared" si="34"/>
        <v>SH-25-2233</v>
      </c>
      <c r="BS2244" s="109" t="s">
        <v>552</v>
      </c>
      <c r="BT2244" t="s">
        <v>92</v>
      </c>
      <c r="BU2244" t="s">
        <v>4644</v>
      </c>
    </row>
    <row r="2245" spans="1:73" hidden="1">
      <c r="A2245" s="103" t="s">
        <v>4645</v>
      </c>
      <c r="B2245" s="102">
        <v>45747</v>
      </c>
      <c r="C2245" s="104">
        <f>_xlfn.ISOWEEKNUM(Tabella2[[#This Row],[Date]])</f>
        <v>14</v>
      </c>
      <c r="D2245" s="104" t="s">
        <v>275</v>
      </c>
      <c r="E2245" s="104" t="s">
        <v>256</v>
      </c>
      <c r="F2245" s="104">
        <v>57</v>
      </c>
      <c r="G2245" s="104" t="s">
        <v>257</v>
      </c>
      <c r="H2245" s="105">
        <v>17</v>
      </c>
      <c r="I2245" s="104" t="s">
        <v>258</v>
      </c>
      <c r="J2245" s="104"/>
      <c r="K2245" s="104" t="s">
        <v>79</v>
      </c>
      <c r="L2245" s="104" t="s">
        <v>259</v>
      </c>
      <c r="M2245" s="104" t="s">
        <v>260</v>
      </c>
      <c r="N2245" s="104"/>
      <c r="O2245" s="106"/>
      <c r="P2245" s="111" t="s">
        <v>1850</v>
      </c>
      <c r="Q2245" s="153" t="s">
        <v>511</v>
      </c>
      <c r="R2245" s="153" t="s">
        <v>549</v>
      </c>
      <c r="S2245" s="153">
        <v>4.1666666666666657E-2</v>
      </c>
      <c r="T2245" s="153">
        <v>0.5</v>
      </c>
      <c r="U2245" s="153">
        <v>0.54166666666666663</v>
      </c>
      <c r="V2245" s="153">
        <f>IF(ISBLANK(T2245),"",Tabella2[[#This Row],[ACT STOP]]-Tabella2[[#This Row],[ACT START]])</f>
        <v>4.166666666666663E-2</v>
      </c>
      <c r="W2245" s="104" t="s">
        <v>92</v>
      </c>
      <c r="X2245" s="104" t="s">
        <v>91</v>
      </c>
      <c r="Y2245" s="110"/>
      <c r="Z2245" s="106"/>
      <c r="AA2245" s="104"/>
      <c r="AB2245" s="107"/>
      <c r="AC2245" s="72">
        <v>1</v>
      </c>
      <c r="AH2245" s="70"/>
      <c r="AI2245" s="70"/>
      <c r="AJ2245">
        <v>0</v>
      </c>
      <c r="AL2245" s="70"/>
      <c r="BM2245" s="135">
        <v>0.5</v>
      </c>
      <c r="BN2245" s="136">
        <v>0.54166666666666663</v>
      </c>
      <c r="BO2245" s="101"/>
      <c r="BR2245" s="109" t="str">
        <f t="shared" si="34"/>
        <v>SH-25-2234</v>
      </c>
      <c r="BS2245" s="109" t="s">
        <v>393</v>
      </c>
      <c r="BT2245" t="s">
        <v>92</v>
      </c>
      <c r="BU2245" t="s">
        <v>4646</v>
      </c>
    </row>
    <row r="2246" spans="1:73" hidden="1">
      <c r="A2246" s="103" t="s">
        <v>4647</v>
      </c>
      <c r="B2246" s="102">
        <v>45747</v>
      </c>
      <c r="C2246" s="104">
        <f>_xlfn.ISOWEEKNUM(Tabella2[[#This Row],[Date]])</f>
        <v>14</v>
      </c>
      <c r="D2246" s="104" t="s">
        <v>574</v>
      </c>
      <c r="E2246" s="104" t="s">
        <v>284</v>
      </c>
      <c r="F2246" s="104">
        <v>66</v>
      </c>
      <c r="G2246" s="104" t="s">
        <v>257</v>
      </c>
      <c r="H2246" s="105">
        <v>9</v>
      </c>
      <c r="I2246" s="104"/>
      <c r="J2246" s="104" t="s">
        <v>258</v>
      </c>
      <c r="K2246" s="104" t="s">
        <v>83</v>
      </c>
      <c r="L2246" s="104" t="s">
        <v>299</v>
      </c>
      <c r="M2246" s="104" t="s">
        <v>276</v>
      </c>
      <c r="N2246" s="104"/>
      <c r="O2246" s="106" t="str">
        <f>A570</f>
        <v>12972</v>
      </c>
      <c r="P2246" s="111" t="s">
        <v>635</v>
      </c>
      <c r="Q2246" s="153" t="s">
        <v>511</v>
      </c>
      <c r="R2246" s="153" t="s">
        <v>549</v>
      </c>
      <c r="S2246" s="153">
        <v>4.1666666666666657E-2</v>
      </c>
      <c r="T2246" s="153">
        <v>0.5</v>
      </c>
      <c r="U2246" s="153">
        <v>0.54166666666666663</v>
      </c>
      <c r="V2246" s="153">
        <f>IF(ISBLANK(T2246),"",Tabella2[[#This Row],[ACT STOP]]-Tabella2[[#This Row],[ACT START]])</f>
        <v>4.166666666666663E-2</v>
      </c>
      <c r="W2246" s="104" t="s">
        <v>92</v>
      </c>
      <c r="X2246" s="104" t="s">
        <v>91</v>
      </c>
      <c r="Y2246" s="110"/>
      <c r="Z2246" s="106"/>
      <c r="AA2246" s="104"/>
      <c r="AB2246" s="107"/>
      <c r="AC2246" s="72">
        <v>1</v>
      </c>
      <c r="AH2246" s="70"/>
      <c r="AI2246" s="70"/>
      <c r="AJ2246">
        <v>0</v>
      </c>
      <c r="AL2246" s="70"/>
      <c r="BM2246" s="135">
        <v>0.5</v>
      </c>
      <c r="BN2246" s="136">
        <v>0.54166666666666663</v>
      </c>
      <c r="BO2246" s="101"/>
      <c r="BR2246" s="109" t="str">
        <f t="shared" si="34"/>
        <v>SH-25-2235</v>
      </c>
      <c r="BS2246" s="109" t="s">
        <v>318</v>
      </c>
      <c r="BT2246" t="s">
        <v>92</v>
      </c>
      <c r="BU2246" t="s">
        <v>4648</v>
      </c>
    </row>
    <row r="2247" spans="1:73" hidden="1">
      <c r="A2247" s="103" t="s">
        <v>4649</v>
      </c>
      <c r="B2247" s="102">
        <v>45747</v>
      </c>
      <c r="C2247" s="104">
        <f>_xlfn.ISOWEEKNUM(Tabella2[[#This Row],[Date]])</f>
        <v>14</v>
      </c>
      <c r="D2247" s="104" t="s">
        <v>471</v>
      </c>
      <c r="E2247" s="104" t="s">
        <v>327</v>
      </c>
      <c r="F2247" s="104">
        <v>34</v>
      </c>
      <c r="G2247" s="104" t="s">
        <v>257</v>
      </c>
      <c r="H2247" s="105">
        <v>2</v>
      </c>
      <c r="I2247" s="104" t="s">
        <v>258</v>
      </c>
      <c r="J2247" s="104"/>
      <c r="K2247" s="104" t="s">
        <v>81</v>
      </c>
      <c r="L2247" s="104" t="s">
        <v>259</v>
      </c>
      <c r="M2247" s="104" t="s">
        <v>328</v>
      </c>
      <c r="N2247" s="104"/>
      <c r="O2247" s="106"/>
      <c r="P2247" s="111" t="s">
        <v>329</v>
      </c>
      <c r="Q2247" s="153" t="s">
        <v>511</v>
      </c>
      <c r="R2247" s="153" t="s">
        <v>549</v>
      </c>
      <c r="S2247" s="153">
        <v>4.1666666666666657E-2</v>
      </c>
      <c r="T2247" s="153">
        <v>0.5</v>
      </c>
      <c r="U2247" s="153">
        <v>0.54166666666666663</v>
      </c>
      <c r="V2247" s="153">
        <f>IF(ISBLANK(T2247),"",Tabella2[[#This Row],[ACT STOP]]-Tabella2[[#This Row],[ACT START]])</f>
        <v>4.166666666666663E-2</v>
      </c>
      <c r="W2247" s="104" t="s">
        <v>92</v>
      </c>
      <c r="X2247" s="104" t="s">
        <v>91</v>
      </c>
      <c r="Y2247" s="110"/>
      <c r="Z2247" s="106"/>
      <c r="AA2247" s="104"/>
      <c r="AB2247" s="107"/>
      <c r="AC2247" s="72">
        <v>1</v>
      </c>
      <c r="AH2247" s="70"/>
      <c r="AI2247" s="70"/>
      <c r="AJ2247">
        <v>0</v>
      </c>
      <c r="AL2247" s="70"/>
      <c r="BM2247" s="135">
        <v>0.5</v>
      </c>
      <c r="BN2247" s="136">
        <v>0.54166666666666663</v>
      </c>
      <c r="BO2247" s="101"/>
      <c r="BR2247" s="109" t="str">
        <f t="shared" si="34"/>
        <v>SH-25-2236</v>
      </c>
      <c r="BS2247" s="109" t="s">
        <v>368</v>
      </c>
      <c r="BT2247" t="s">
        <v>92</v>
      </c>
      <c r="BU2247" t="s">
        <v>4650</v>
      </c>
    </row>
    <row r="2248" spans="1:73" hidden="1">
      <c r="A2248" s="103" t="s">
        <v>4651</v>
      </c>
      <c r="B2248" s="102">
        <v>45747</v>
      </c>
      <c r="C2248" s="104">
        <f>_xlfn.ISOWEEKNUM(Tabella2[[#This Row],[Date]])</f>
        <v>14</v>
      </c>
      <c r="D2248" s="104" t="s">
        <v>455</v>
      </c>
      <c r="E2248" s="104" t="s">
        <v>284</v>
      </c>
      <c r="F2248" s="104">
        <v>38</v>
      </c>
      <c r="G2248" s="104" t="s">
        <v>284</v>
      </c>
      <c r="H2248" s="105">
        <v>23</v>
      </c>
      <c r="I2248" s="104"/>
      <c r="J2248" s="104" t="s">
        <v>258</v>
      </c>
      <c r="K2248" s="104" t="s">
        <v>83</v>
      </c>
      <c r="L2248" s="104" t="s">
        <v>299</v>
      </c>
      <c r="M2248" s="104" t="s">
        <v>386</v>
      </c>
      <c r="N2248" s="104"/>
      <c r="O2248" s="106" t="str">
        <f>A2249</f>
        <v>14651</v>
      </c>
      <c r="P2248" s="111" t="s">
        <v>2248</v>
      </c>
      <c r="Q2248" s="153" t="s">
        <v>272</v>
      </c>
      <c r="R2248" s="153" t="s">
        <v>576</v>
      </c>
      <c r="S2248" s="153">
        <v>4.1666666666666657E-2</v>
      </c>
      <c r="T2248" s="153" t="s">
        <v>272</v>
      </c>
      <c r="U2248" s="153" t="s">
        <v>576</v>
      </c>
      <c r="V2248" s="153">
        <f>IF(ISBLANK(T2248),"",Tabella2[[#This Row],[ACT STOP]]-Tabella2[[#This Row],[ACT START]])</f>
        <v>4.166666666666663E-2</v>
      </c>
      <c r="W2248" s="104" t="s">
        <v>92</v>
      </c>
      <c r="X2248" s="104" t="s">
        <v>91</v>
      </c>
      <c r="Y2248" s="110"/>
      <c r="Z2248" s="106"/>
      <c r="AA2248" s="104"/>
      <c r="AB2248" s="107"/>
      <c r="AC2248" s="72">
        <v>1</v>
      </c>
      <c r="AH2248" s="70"/>
      <c r="AI2248" s="70"/>
      <c r="AJ2248">
        <v>0</v>
      </c>
      <c r="AL2248" s="70"/>
      <c r="BM2248" s="135" t="s">
        <v>272</v>
      </c>
      <c r="BN2248" s="136" t="s">
        <v>576</v>
      </c>
      <c r="BO2248" s="101"/>
      <c r="BR2248" s="109" t="str">
        <f t="shared" si="34"/>
        <v>SH-25-2237</v>
      </c>
      <c r="BS2248" s="109" t="s">
        <v>358</v>
      </c>
      <c r="BT2248" t="s">
        <v>92</v>
      </c>
      <c r="BU2248" t="s">
        <v>4652</v>
      </c>
    </row>
    <row r="2249" spans="1:73" hidden="1">
      <c r="A2249" s="103" t="s">
        <v>4653</v>
      </c>
      <c r="B2249" s="102">
        <v>45747</v>
      </c>
      <c r="C2249" s="104">
        <f>_xlfn.ISOWEEKNUM(Tabella2[[#This Row],[Date]])</f>
        <v>14</v>
      </c>
      <c r="D2249" s="104" t="s">
        <v>455</v>
      </c>
      <c r="E2249" s="104" t="s">
        <v>284</v>
      </c>
      <c r="F2249" s="104">
        <v>37</v>
      </c>
      <c r="G2249" s="104" t="s">
        <v>257</v>
      </c>
      <c r="H2249" s="105">
        <v>14</v>
      </c>
      <c r="I2249" s="104"/>
      <c r="J2249" s="104" t="s">
        <v>258</v>
      </c>
      <c r="K2249" s="104" t="s">
        <v>80</v>
      </c>
      <c r="L2249" s="104" t="s">
        <v>299</v>
      </c>
      <c r="M2249" s="104" t="s">
        <v>386</v>
      </c>
      <c r="N2249" s="104"/>
      <c r="O2249" s="106" t="str">
        <f>A2248</f>
        <v>14650</v>
      </c>
      <c r="P2249" s="111" t="s">
        <v>2248</v>
      </c>
      <c r="Q2249" s="153">
        <v>0.5625</v>
      </c>
      <c r="R2249" s="153">
        <v>0.60416666666666663</v>
      </c>
      <c r="S2249" s="153">
        <v>4.1666666666666657E-2</v>
      </c>
      <c r="T2249" s="153">
        <v>0.5625</v>
      </c>
      <c r="U2249" s="153">
        <v>0.60416666666666663</v>
      </c>
      <c r="V2249" s="153">
        <f>IF(ISBLANK(T2249),"",Tabella2[[#This Row],[ACT STOP]]-Tabella2[[#This Row],[ACT START]])</f>
        <v>4.166666666666663E-2</v>
      </c>
      <c r="W2249" s="104" t="s">
        <v>92</v>
      </c>
      <c r="X2249" s="104" t="s">
        <v>91</v>
      </c>
      <c r="Y2249" s="110"/>
      <c r="Z2249" s="106"/>
      <c r="AA2249" s="104"/>
      <c r="AB2249" s="107"/>
      <c r="AC2249" s="72">
        <v>1</v>
      </c>
      <c r="AH2249" s="70"/>
      <c r="AI2249" s="70"/>
      <c r="AJ2249">
        <v>0</v>
      </c>
      <c r="AL2249" s="70"/>
      <c r="BM2249" s="135">
        <v>0.5625</v>
      </c>
      <c r="BN2249" s="136">
        <v>0.60416666666666663</v>
      </c>
      <c r="BO2249" s="101"/>
      <c r="BR2249" s="109" t="str">
        <f t="shared" si="34"/>
        <v>SH-25-2238</v>
      </c>
      <c r="BS2249" s="109" t="s">
        <v>372</v>
      </c>
      <c r="BT2249" t="s">
        <v>92</v>
      </c>
      <c r="BU2249" t="s">
        <v>4654</v>
      </c>
    </row>
    <row r="2250" spans="1:73" ht="78.75" hidden="1" customHeight="1">
      <c r="A2250" s="103" t="s">
        <v>4655</v>
      </c>
      <c r="B2250" s="102">
        <v>45747</v>
      </c>
      <c r="C2250" s="104">
        <f>_xlfn.ISOWEEKNUM(Tabella2[[#This Row],[Date]])</f>
        <v>14</v>
      </c>
      <c r="D2250" s="104" t="s">
        <v>326</v>
      </c>
      <c r="E2250" s="104" t="s">
        <v>327</v>
      </c>
      <c r="F2250" s="104">
        <v>68</v>
      </c>
      <c r="G2250" s="104" t="s">
        <v>257</v>
      </c>
      <c r="H2250" s="105">
        <v>1</v>
      </c>
      <c r="I2250" s="104" t="s">
        <v>258</v>
      </c>
      <c r="J2250" s="104"/>
      <c r="K2250" s="104" t="s">
        <v>81</v>
      </c>
      <c r="L2250" s="104" t="s">
        <v>259</v>
      </c>
      <c r="M2250" s="104" t="s">
        <v>386</v>
      </c>
      <c r="N2250" s="104"/>
      <c r="O2250" s="106"/>
      <c r="P2250" s="111" t="s">
        <v>561</v>
      </c>
      <c r="Q2250" s="153" t="s">
        <v>272</v>
      </c>
      <c r="R2250" s="153" t="s">
        <v>576</v>
      </c>
      <c r="S2250" s="153">
        <v>4.1666666666666657E-2</v>
      </c>
      <c r="T2250" s="153" t="s">
        <v>272</v>
      </c>
      <c r="U2250" s="153" t="s">
        <v>576</v>
      </c>
      <c r="V2250" s="153">
        <f>IF(ISBLANK(T2250),"",Tabella2[[#This Row],[ACT STOP]]-Tabella2[[#This Row],[ACT START]])</f>
        <v>4.166666666666663E-2</v>
      </c>
      <c r="W2250" s="104" t="s">
        <v>92</v>
      </c>
      <c r="X2250" s="104" t="s">
        <v>91</v>
      </c>
      <c r="Y2250" s="110" t="s">
        <v>4656</v>
      </c>
      <c r="Z2250" s="106"/>
      <c r="AA2250" s="104"/>
      <c r="AB2250" s="107"/>
      <c r="AC2250" s="72">
        <v>1</v>
      </c>
      <c r="AH2250" s="70"/>
      <c r="AI2250" s="70"/>
      <c r="AJ2250">
        <v>0</v>
      </c>
      <c r="AL2250" s="70"/>
      <c r="BM2250" s="135" t="s">
        <v>272</v>
      </c>
      <c r="BN2250" s="136" t="s">
        <v>576</v>
      </c>
      <c r="BO2250" s="101"/>
      <c r="BR2250" s="109" t="str">
        <f t="shared" si="34"/>
        <v>SH-25-2239</v>
      </c>
      <c r="BS2250" s="109" t="s">
        <v>332</v>
      </c>
      <c r="BT2250" t="s">
        <v>92</v>
      </c>
      <c r="BU2250" t="s">
        <v>4657</v>
      </c>
    </row>
    <row r="2251" spans="1:73" hidden="1">
      <c r="A2251" s="103" t="s">
        <v>4658</v>
      </c>
      <c r="B2251" s="102">
        <v>45747</v>
      </c>
      <c r="C2251" s="104">
        <f>_xlfn.ISOWEEKNUM(Tabella2[[#This Row],[Date]])</f>
        <v>14</v>
      </c>
      <c r="D2251" s="104" t="s">
        <v>326</v>
      </c>
      <c r="E2251" s="104" t="s">
        <v>327</v>
      </c>
      <c r="F2251" s="104">
        <v>66</v>
      </c>
      <c r="G2251" s="104" t="s">
        <v>284</v>
      </c>
      <c r="H2251" s="105">
        <v>9</v>
      </c>
      <c r="I2251" s="104" t="s">
        <v>258</v>
      </c>
      <c r="J2251" s="104"/>
      <c r="K2251" s="104" t="s">
        <v>79</v>
      </c>
      <c r="L2251" s="104" t="s">
        <v>259</v>
      </c>
      <c r="M2251" s="104" t="s">
        <v>386</v>
      </c>
      <c r="N2251" s="104"/>
      <c r="O2251" s="106"/>
      <c r="P2251" s="111" t="s">
        <v>561</v>
      </c>
      <c r="Q2251" s="153" t="s">
        <v>665</v>
      </c>
      <c r="R2251" s="153" t="s">
        <v>580</v>
      </c>
      <c r="S2251" s="153">
        <v>4.1666666666666657E-2</v>
      </c>
      <c r="T2251" s="153" t="s">
        <v>665</v>
      </c>
      <c r="U2251" s="153" t="s">
        <v>580</v>
      </c>
      <c r="V2251" s="153">
        <f>IF(ISBLANK(T2251),"",Tabella2[[#This Row],[ACT STOP]]-Tabella2[[#This Row],[ACT START]])</f>
        <v>4.166666666666663E-2</v>
      </c>
      <c r="W2251" s="104" t="s">
        <v>92</v>
      </c>
      <c r="X2251" s="104" t="s">
        <v>91</v>
      </c>
      <c r="Y2251" s="110"/>
      <c r="Z2251" s="106"/>
      <c r="AA2251" s="104"/>
      <c r="AB2251" s="107"/>
      <c r="AC2251" s="72">
        <v>1</v>
      </c>
      <c r="AH2251" s="70"/>
      <c r="AI2251" s="70"/>
      <c r="AJ2251">
        <v>0</v>
      </c>
      <c r="AL2251" s="70"/>
      <c r="BM2251" s="135" t="s">
        <v>665</v>
      </c>
      <c r="BN2251" s="136" t="s">
        <v>580</v>
      </c>
      <c r="BO2251" s="101"/>
      <c r="BR2251" s="109" t="str">
        <f t="shared" si="34"/>
        <v>SH-25-2240</v>
      </c>
      <c r="BS2251" s="109" t="s">
        <v>339</v>
      </c>
      <c r="BT2251" t="s">
        <v>92</v>
      </c>
      <c r="BU2251" t="s">
        <v>4659</v>
      </c>
    </row>
    <row r="2252" spans="1:73" hidden="1">
      <c r="A2252" s="103" t="s">
        <v>4660</v>
      </c>
      <c r="B2252" s="102">
        <v>45747</v>
      </c>
      <c r="C2252" s="104">
        <f>_xlfn.ISOWEEKNUM(Tabella2[[#This Row],[Date]])</f>
        <v>14</v>
      </c>
      <c r="D2252" s="104" t="s">
        <v>574</v>
      </c>
      <c r="E2252" s="104" t="s">
        <v>284</v>
      </c>
      <c r="F2252" s="104">
        <v>67</v>
      </c>
      <c r="G2252" s="104" t="s">
        <v>257</v>
      </c>
      <c r="H2252" s="105">
        <v>12</v>
      </c>
      <c r="I2252" s="104"/>
      <c r="J2252" s="104" t="s">
        <v>258</v>
      </c>
      <c r="K2252" s="104" t="s">
        <v>83</v>
      </c>
      <c r="L2252" s="104" t="s">
        <v>299</v>
      </c>
      <c r="M2252" s="104" t="s">
        <v>276</v>
      </c>
      <c r="N2252" s="104"/>
      <c r="O2252" s="106" t="str">
        <f>A571</f>
        <v>12973</v>
      </c>
      <c r="P2252" s="111" t="s">
        <v>3960</v>
      </c>
      <c r="Q2252" s="153" t="s">
        <v>665</v>
      </c>
      <c r="R2252" s="153" t="s">
        <v>580</v>
      </c>
      <c r="S2252" s="153">
        <v>4.1666666666666657E-2</v>
      </c>
      <c r="T2252" s="153">
        <v>0.625</v>
      </c>
      <c r="U2252" s="153">
        <v>0.66666666666666663</v>
      </c>
      <c r="V2252" s="153">
        <f>IF(ISBLANK(T2252),"",Tabella2[[#This Row],[ACT STOP]]-Tabella2[[#This Row],[ACT START]])</f>
        <v>4.166666666666663E-2</v>
      </c>
      <c r="W2252" s="104" t="s">
        <v>92</v>
      </c>
      <c r="X2252" s="104" t="s">
        <v>91</v>
      </c>
      <c r="Y2252" s="110"/>
      <c r="Z2252" s="106"/>
      <c r="AA2252" s="104"/>
      <c r="AB2252" s="107"/>
      <c r="AC2252" s="72">
        <v>1</v>
      </c>
      <c r="AH2252" s="70"/>
      <c r="AI2252" s="70"/>
      <c r="AJ2252">
        <v>0</v>
      </c>
      <c r="AL2252" s="70"/>
      <c r="BM2252" s="135">
        <v>0.625</v>
      </c>
      <c r="BN2252" s="136">
        <v>0.66666666666666663</v>
      </c>
      <c r="BO2252" s="101"/>
      <c r="BR2252" s="109" t="str">
        <f t="shared" si="34"/>
        <v>SH-25-2241</v>
      </c>
      <c r="BS2252" s="109" t="s">
        <v>266</v>
      </c>
      <c r="BT2252" t="s">
        <v>92</v>
      </c>
      <c r="BU2252" t="s">
        <v>4661</v>
      </c>
    </row>
    <row r="2253" spans="1:73" hidden="1">
      <c r="A2253" s="103" t="s">
        <v>4662</v>
      </c>
      <c r="B2253" s="102">
        <v>45747</v>
      </c>
      <c r="C2253" s="104">
        <f>_xlfn.ISOWEEKNUM(Tabella2[[#This Row],[Date]])</f>
        <v>14</v>
      </c>
      <c r="D2253" s="104" t="s">
        <v>370</v>
      </c>
      <c r="E2253" s="104" t="s">
        <v>256</v>
      </c>
      <c r="F2253" s="104">
        <v>54</v>
      </c>
      <c r="G2253" s="104" t="s">
        <v>257</v>
      </c>
      <c r="H2253" s="105">
        <v>10</v>
      </c>
      <c r="I2253" s="104" t="s">
        <v>258</v>
      </c>
      <c r="J2253" s="104"/>
      <c r="K2253" s="104" t="s">
        <v>81</v>
      </c>
      <c r="L2253" s="104" t="s">
        <v>259</v>
      </c>
      <c r="M2253" s="104" t="s">
        <v>276</v>
      </c>
      <c r="N2253" s="104"/>
      <c r="O2253" s="106"/>
      <c r="P2253" s="111" t="s">
        <v>342</v>
      </c>
      <c r="Q2253" s="153" t="s">
        <v>665</v>
      </c>
      <c r="R2253" s="153" t="s">
        <v>580</v>
      </c>
      <c r="S2253" s="153">
        <v>4.1666666666666657E-2</v>
      </c>
      <c r="T2253" s="153">
        <v>0.625</v>
      </c>
      <c r="U2253" s="153">
        <v>0.66666666666666663</v>
      </c>
      <c r="V2253" s="153">
        <f>IF(ISBLANK(T2253),"",Tabella2[[#This Row],[ACT STOP]]-Tabella2[[#This Row],[ACT START]])</f>
        <v>4.166666666666663E-2</v>
      </c>
      <c r="W2253" s="104" t="s">
        <v>92</v>
      </c>
      <c r="X2253" s="104" t="s">
        <v>91</v>
      </c>
      <c r="Y2253" s="110"/>
      <c r="Z2253" s="106"/>
      <c r="AA2253" s="104"/>
      <c r="AB2253" s="107"/>
      <c r="AC2253" s="72">
        <v>1</v>
      </c>
      <c r="AH2253" s="70"/>
      <c r="AI2253" s="70"/>
      <c r="AJ2253">
        <v>0</v>
      </c>
      <c r="AL2253" s="70"/>
      <c r="BM2253" s="135">
        <v>0.625</v>
      </c>
      <c r="BN2253" s="136">
        <v>0.66666666666666663</v>
      </c>
      <c r="BO2253" s="101"/>
      <c r="BR2253" s="109" t="str">
        <f t="shared" ref="BR2253:BR2316" si="35">_xlfn.CONCAT(LEFT(BR2252,6),TEXT(RIGHT(BR2252,4)+1,"0000"))</f>
        <v>SH-25-2242</v>
      </c>
      <c r="BS2253" s="109" t="s">
        <v>552</v>
      </c>
      <c r="BT2253" t="s">
        <v>92</v>
      </c>
      <c r="BU2253" t="s">
        <v>4663</v>
      </c>
    </row>
    <row r="2254" spans="1:73" hidden="1">
      <c r="A2254" s="103" t="s">
        <v>4664</v>
      </c>
      <c r="B2254" s="102">
        <v>45748</v>
      </c>
      <c r="C2254" s="104">
        <f>_xlfn.ISOWEEKNUM(Tabella2[[#This Row],[Date]])</f>
        <v>14</v>
      </c>
      <c r="D2254" s="104" t="s">
        <v>321</v>
      </c>
      <c r="E2254" s="104" t="s">
        <v>284</v>
      </c>
      <c r="F2254" s="104">
        <v>54</v>
      </c>
      <c r="G2254" s="104" t="s">
        <v>257</v>
      </c>
      <c r="H2254" s="105">
        <v>12</v>
      </c>
      <c r="I2254" s="104"/>
      <c r="J2254" s="104" t="s">
        <v>258</v>
      </c>
      <c r="K2254" s="104" t="s">
        <v>83</v>
      </c>
      <c r="L2254" s="104" t="s">
        <v>299</v>
      </c>
      <c r="M2254" s="104" t="s">
        <v>361</v>
      </c>
      <c r="N2254" s="104"/>
      <c r="O2254" s="106" t="str">
        <f>A572</f>
        <v>12974</v>
      </c>
      <c r="P2254" s="111" t="s">
        <v>539</v>
      </c>
      <c r="Q2254" s="153" t="s">
        <v>605</v>
      </c>
      <c r="R2254" s="153" t="s">
        <v>285</v>
      </c>
      <c r="S2254" s="153">
        <v>4.1666666666666657E-2</v>
      </c>
      <c r="T2254" s="153" t="s">
        <v>605</v>
      </c>
      <c r="U2254" s="153" t="s">
        <v>285</v>
      </c>
      <c r="V2254" s="153">
        <f>IF(ISBLANK(T2254),"",Tabella2[[#This Row],[ACT STOP]]-Tabella2[[#This Row],[ACT START]])</f>
        <v>4.1666666666666685E-2</v>
      </c>
      <c r="W2254" s="104" t="s">
        <v>92</v>
      </c>
      <c r="X2254" s="104" t="s">
        <v>91</v>
      </c>
      <c r="Y2254" s="110"/>
      <c r="Z2254" s="106"/>
      <c r="AA2254" s="104"/>
      <c r="AB2254" s="107"/>
      <c r="AC2254" s="72">
        <v>1</v>
      </c>
      <c r="AH2254" s="70"/>
      <c r="AI2254" s="70"/>
      <c r="AJ2254">
        <v>0</v>
      </c>
      <c r="AL2254" s="70"/>
      <c r="BM2254" s="135" t="s">
        <v>605</v>
      </c>
      <c r="BN2254" s="136" t="s">
        <v>285</v>
      </c>
      <c r="BO2254" s="101"/>
      <c r="BR2254" s="109" t="str">
        <f t="shared" si="35"/>
        <v>SH-25-2243</v>
      </c>
      <c r="BS2254" s="109" t="s">
        <v>266</v>
      </c>
      <c r="BT2254" t="s">
        <v>92</v>
      </c>
      <c r="BU2254" t="s">
        <v>4665</v>
      </c>
    </row>
    <row r="2255" spans="1:73" hidden="1">
      <c r="A2255" s="103" t="s">
        <v>4666</v>
      </c>
      <c r="B2255" s="102">
        <v>45748</v>
      </c>
      <c r="C2255" s="104">
        <f>_xlfn.ISOWEEKNUM(Tabella2[[#This Row],[Date]])</f>
        <v>14</v>
      </c>
      <c r="D2255" s="104" t="s">
        <v>370</v>
      </c>
      <c r="E2255" s="104" t="s">
        <v>256</v>
      </c>
      <c r="F2255" s="104">
        <v>51</v>
      </c>
      <c r="G2255" s="104" t="s">
        <v>257</v>
      </c>
      <c r="H2255" s="105">
        <v>32</v>
      </c>
      <c r="I2255" s="104" t="s">
        <v>258</v>
      </c>
      <c r="J2255" s="104"/>
      <c r="K2255" s="104" t="s">
        <v>79</v>
      </c>
      <c r="L2255" s="104" t="s">
        <v>259</v>
      </c>
      <c r="M2255" s="104" t="s">
        <v>260</v>
      </c>
      <c r="N2255" s="104"/>
      <c r="O2255" s="106"/>
      <c r="P2255" s="111" t="s">
        <v>261</v>
      </c>
      <c r="Q2255" s="153" t="s">
        <v>605</v>
      </c>
      <c r="R2255" s="153" t="s">
        <v>285</v>
      </c>
      <c r="S2255" s="153">
        <v>4.1666666666666657E-2</v>
      </c>
      <c r="T2255" s="153" t="s">
        <v>605</v>
      </c>
      <c r="U2255" s="153">
        <v>0.30208333333333331</v>
      </c>
      <c r="V2255" s="153">
        <f>IF(ISBLANK(T2255),"",Tabella2[[#This Row],[ACT STOP]]-Tabella2[[#This Row],[ACT START]])</f>
        <v>5.2083333333333315E-2</v>
      </c>
      <c r="W2255" s="104" t="s">
        <v>92</v>
      </c>
      <c r="X2255" s="104" t="s">
        <v>91</v>
      </c>
      <c r="Y2255" s="110"/>
      <c r="Z2255" s="106"/>
      <c r="AA2255" s="104"/>
      <c r="AB2255" s="107"/>
      <c r="AC2255" s="72">
        <v>1</v>
      </c>
      <c r="AH2255" s="70"/>
      <c r="AI2255" s="70"/>
      <c r="AJ2255">
        <v>0</v>
      </c>
      <c r="AL2255" s="70"/>
      <c r="BM2255" s="135" t="s">
        <v>605</v>
      </c>
      <c r="BN2255" s="136">
        <v>0.30208333333333331</v>
      </c>
      <c r="BO2255" s="101">
        <v>1.041666666666667E-2</v>
      </c>
      <c r="BQ2255" t="s">
        <v>102</v>
      </c>
      <c r="BR2255" s="109" t="str">
        <f t="shared" si="35"/>
        <v>SH-25-2244</v>
      </c>
      <c r="BS2255" s="109" t="s">
        <v>356</v>
      </c>
      <c r="BT2255" t="s">
        <v>92</v>
      </c>
      <c r="BU2255" t="s">
        <v>4667</v>
      </c>
    </row>
    <row r="2256" spans="1:73" hidden="1">
      <c r="A2256" s="103" t="s">
        <v>4668</v>
      </c>
      <c r="B2256" s="102">
        <v>45748</v>
      </c>
      <c r="C2256" s="104">
        <f>_xlfn.ISOWEEKNUM(Tabella2[[#This Row],[Date]])</f>
        <v>14</v>
      </c>
      <c r="D2256" s="104" t="s">
        <v>348</v>
      </c>
      <c r="E2256" s="104" t="s">
        <v>284</v>
      </c>
      <c r="F2256" s="104">
        <v>57</v>
      </c>
      <c r="G2256" s="104" t="s">
        <v>257</v>
      </c>
      <c r="H2256" s="105">
        <v>5</v>
      </c>
      <c r="I2256" s="104"/>
      <c r="J2256" s="104" t="s">
        <v>258</v>
      </c>
      <c r="K2256" s="104" t="s">
        <v>75</v>
      </c>
      <c r="L2256" s="104" t="s">
        <v>299</v>
      </c>
      <c r="M2256" s="104" t="s">
        <v>328</v>
      </c>
      <c r="N2256" s="104"/>
      <c r="O2256" s="106" t="str">
        <f>A2257</f>
        <v>14659</v>
      </c>
      <c r="P2256" s="111" t="s">
        <v>3382</v>
      </c>
      <c r="Q2256" s="153" t="s">
        <v>605</v>
      </c>
      <c r="R2256" s="153" t="s">
        <v>285</v>
      </c>
      <c r="S2256" s="153">
        <v>4.1666666666666657E-2</v>
      </c>
      <c r="T2256" s="153">
        <v>0.25</v>
      </c>
      <c r="U2256" s="153">
        <v>0.29166666666666669</v>
      </c>
      <c r="V2256" s="153">
        <f>IF(ISBLANK(T2256),"",Tabella2[[#This Row],[ACT STOP]]-Tabella2[[#This Row],[ACT START]])</f>
        <v>4.1666666666666685E-2</v>
      </c>
      <c r="W2256" s="104" t="s">
        <v>92</v>
      </c>
      <c r="X2256" s="104" t="s">
        <v>91</v>
      </c>
      <c r="Y2256" s="110"/>
      <c r="Z2256" s="106"/>
      <c r="AA2256" s="104"/>
      <c r="AB2256" s="107"/>
      <c r="AC2256" s="72">
        <v>1</v>
      </c>
      <c r="AH2256" s="70"/>
      <c r="AI2256" s="70"/>
      <c r="AJ2256">
        <v>0</v>
      </c>
      <c r="AL2256" s="70"/>
      <c r="BL2256" t="s">
        <v>4669</v>
      </c>
      <c r="BM2256" s="135">
        <v>0.25</v>
      </c>
      <c r="BN2256" s="136">
        <v>0.29166666666666669</v>
      </c>
      <c r="BO2256" s="101"/>
      <c r="BR2256" s="109" t="str">
        <f t="shared" si="35"/>
        <v>SH-25-2245</v>
      </c>
      <c r="BS2256" s="109" t="s">
        <v>416</v>
      </c>
      <c r="BT2256" t="s">
        <v>92</v>
      </c>
      <c r="BU2256" t="s">
        <v>4670</v>
      </c>
    </row>
    <row r="2257" spans="1:73" hidden="1">
      <c r="A2257" s="103" t="s">
        <v>4671</v>
      </c>
      <c r="B2257" s="102">
        <v>45748</v>
      </c>
      <c r="C2257" s="104">
        <f>_xlfn.ISOWEEKNUM(Tabella2[[#This Row],[Date]])</f>
        <v>14</v>
      </c>
      <c r="D2257" s="104" t="s">
        <v>348</v>
      </c>
      <c r="E2257" s="104" t="s">
        <v>284</v>
      </c>
      <c r="F2257" s="104">
        <v>55</v>
      </c>
      <c r="G2257" s="104" t="s">
        <v>257</v>
      </c>
      <c r="H2257" s="105">
        <v>10</v>
      </c>
      <c r="I2257" s="104"/>
      <c r="J2257" s="104" t="s">
        <v>258</v>
      </c>
      <c r="K2257" s="104" t="s">
        <v>77</v>
      </c>
      <c r="L2257" s="104" t="s">
        <v>299</v>
      </c>
      <c r="M2257" s="104" t="s">
        <v>328</v>
      </c>
      <c r="N2257" s="104"/>
      <c r="O2257" s="106" t="str">
        <f>A2256</f>
        <v>14658</v>
      </c>
      <c r="P2257" s="111" t="s">
        <v>3382</v>
      </c>
      <c r="Q2257" s="153">
        <v>0.25</v>
      </c>
      <c r="R2257" s="153">
        <v>0.29166666666666669</v>
      </c>
      <c r="S2257" s="153">
        <v>4.1666666666666657E-2</v>
      </c>
      <c r="T2257" s="153">
        <v>0.25</v>
      </c>
      <c r="U2257" s="153">
        <v>0.29166666666666669</v>
      </c>
      <c r="V2257" s="153">
        <f>IF(ISBLANK(T2257),"",Tabella2[[#This Row],[ACT STOP]]-Tabella2[[#This Row],[ACT START]])</f>
        <v>4.1666666666666685E-2</v>
      </c>
      <c r="W2257" s="104" t="s">
        <v>92</v>
      </c>
      <c r="X2257" s="104" t="s">
        <v>91</v>
      </c>
      <c r="Y2257" s="110"/>
      <c r="Z2257" s="106"/>
      <c r="AA2257" s="104"/>
      <c r="AB2257" s="107"/>
      <c r="AC2257" s="72">
        <v>1</v>
      </c>
      <c r="AH2257" s="70"/>
      <c r="AI2257" s="70"/>
      <c r="AJ2257">
        <v>0</v>
      </c>
      <c r="AL2257" s="70"/>
      <c r="BL2257" t="s">
        <v>4669</v>
      </c>
      <c r="BM2257" s="135">
        <v>0.25</v>
      </c>
      <c r="BN2257" s="136">
        <v>0.29166666666666669</v>
      </c>
      <c r="BO2257" s="101"/>
      <c r="BR2257" s="109" t="str">
        <f t="shared" si="35"/>
        <v>SH-25-2246</v>
      </c>
      <c r="BS2257" s="109" t="s">
        <v>552</v>
      </c>
      <c r="BT2257" t="s">
        <v>92</v>
      </c>
      <c r="BU2257" t="s">
        <v>4672</v>
      </c>
    </row>
    <row r="2258" spans="1:73" hidden="1">
      <c r="A2258" s="103" t="s">
        <v>4673</v>
      </c>
      <c r="B2258" s="102">
        <v>45748</v>
      </c>
      <c r="C2258" s="104">
        <f>_xlfn.ISOWEEKNUM(Tabella2[[#This Row],[Date]])</f>
        <v>14</v>
      </c>
      <c r="D2258" s="104" t="s">
        <v>321</v>
      </c>
      <c r="E2258" s="104" t="s">
        <v>284</v>
      </c>
      <c r="F2258" s="104">
        <v>52</v>
      </c>
      <c r="G2258" s="104" t="s">
        <v>257</v>
      </c>
      <c r="H2258" s="105">
        <v>9</v>
      </c>
      <c r="I2258" s="104"/>
      <c r="J2258" s="104" t="s">
        <v>258</v>
      </c>
      <c r="K2258" s="104" t="s">
        <v>83</v>
      </c>
      <c r="L2258" s="104" t="s">
        <v>299</v>
      </c>
      <c r="M2258" s="104" t="s">
        <v>361</v>
      </c>
      <c r="N2258" s="104"/>
      <c r="O2258" s="106" t="str">
        <f>A573</f>
        <v>12975</v>
      </c>
      <c r="P2258" s="111" t="s">
        <v>539</v>
      </c>
      <c r="Q2258" s="153" t="s">
        <v>617</v>
      </c>
      <c r="R2258" s="153" t="s">
        <v>525</v>
      </c>
      <c r="S2258" s="153">
        <v>4.1666666666666657E-2</v>
      </c>
      <c r="T2258" s="153" t="s">
        <v>617</v>
      </c>
      <c r="U2258" s="153" t="s">
        <v>525</v>
      </c>
      <c r="V2258" s="153">
        <f>IF(ISBLANK(T2258),"",Tabella2[[#This Row],[ACT STOP]]-Tabella2[[#This Row],[ACT START]])</f>
        <v>4.1666666666666685E-2</v>
      </c>
      <c r="W2258" s="104" t="s">
        <v>92</v>
      </c>
      <c r="X2258" s="104" t="s">
        <v>91</v>
      </c>
      <c r="Y2258" s="110"/>
      <c r="Z2258" s="106"/>
      <c r="AA2258" s="104"/>
      <c r="AB2258" s="107"/>
      <c r="AC2258" s="72">
        <v>1</v>
      </c>
      <c r="AH2258" s="70"/>
      <c r="AI2258" s="70"/>
      <c r="AJ2258">
        <v>0</v>
      </c>
      <c r="AL2258" s="70"/>
      <c r="BM2258" s="135" t="s">
        <v>617</v>
      </c>
      <c r="BN2258" s="136" t="s">
        <v>525</v>
      </c>
      <c r="BO2258" s="101"/>
      <c r="BR2258" s="109" t="str">
        <f t="shared" si="35"/>
        <v>SH-25-2247</v>
      </c>
      <c r="BS2258" s="109" t="s">
        <v>318</v>
      </c>
      <c r="BT2258" t="s">
        <v>92</v>
      </c>
      <c r="BU2258" t="s">
        <v>4674</v>
      </c>
    </row>
    <row r="2259" spans="1:73" hidden="1">
      <c r="A2259" s="103" t="s">
        <v>4675</v>
      </c>
      <c r="B2259" s="102">
        <v>45748</v>
      </c>
      <c r="C2259" s="104">
        <f>_xlfn.ISOWEEKNUM(Tabella2[[#This Row],[Date]])</f>
        <v>14</v>
      </c>
      <c r="D2259" s="104" t="s">
        <v>370</v>
      </c>
      <c r="E2259" s="104" t="s">
        <v>256</v>
      </c>
      <c r="F2259" s="104">
        <v>50</v>
      </c>
      <c r="G2259" s="104" t="s">
        <v>257</v>
      </c>
      <c r="H2259" s="105">
        <v>2</v>
      </c>
      <c r="I2259" s="104" t="s">
        <v>258</v>
      </c>
      <c r="J2259" s="104"/>
      <c r="K2259" s="104" t="s">
        <v>79</v>
      </c>
      <c r="L2259" s="104" t="s">
        <v>259</v>
      </c>
      <c r="M2259" s="104" t="s">
        <v>260</v>
      </c>
      <c r="N2259" s="104"/>
      <c r="O2259" s="106"/>
      <c r="P2259" s="111" t="s">
        <v>261</v>
      </c>
      <c r="Q2259" s="153" t="s">
        <v>617</v>
      </c>
      <c r="R2259" s="153" t="s">
        <v>525</v>
      </c>
      <c r="S2259" s="153">
        <v>4.1666666666666657E-2</v>
      </c>
      <c r="T2259" s="153" t="s">
        <v>617</v>
      </c>
      <c r="U2259" s="153" t="s">
        <v>525</v>
      </c>
      <c r="V2259" s="153">
        <f>IF(ISBLANK(T2259),"",Tabella2[[#This Row],[ACT STOP]]-Tabella2[[#This Row],[ACT START]])</f>
        <v>4.1666666666666685E-2</v>
      </c>
      <c r="W2259" s="104" t="s">
        <v>92</v>
      </c>
      <c r="X2259" s="104" t="s">
        <v>91</v>
      </c>
      <c r="Y2259" s="110"/>
      <c r="Z2259" s="106"/>
      <c r="AA2259" s="104"/>
      <c r="AB2259" s="107"/>
      <c r="AC2259" s="72">
        <v>1</v>
      </c>
      <c r="AH2259" s="70"/>
      <c r="AI2259" s="70"/>
      <c r="AJ2259">
        <v>0</v>
      </c>
      <c r="AL2259" s="70"/>
      <c r="BM2259" s="135" t="s">
        <v>617</v>
      </c>
      <c r="BN2259" s="136" t="s">
        <v>525</v>
      </c>
      <c r="BO2259" s="101"/>
      <c r="BR2259" s="109" t="str">
        <f t="shared" si="35"/>
        <v>SH-25-2248</v>
      </c>
      <c r="BS2259" s="109" t="s">
        <v>368</v>
      </c>
      <c r="BT2259" t="s">
        <v>92</v>
      </c>
      <c r="BU2259" t="s">
        <v>4676</v>
      </c>
    </row>
    <row r="2260" spans="1:73" hidden="1">
      <c r="A2260" s="103" t="s">
        <v>4677</v>
      </c>
      <c r="B2260" s="102">
        <v>45748</v>
      </c>
      <c r="C2260" s="104">
        <f>_xlfn.ISOWEEKNUM(Tabella2[[#This Row],[Date]])</f>
        <v>14</v>
      </c>
      <c r="D2260" s="104" t="s">
        <v>275</v>
      </c>
      <c r="E2260" s="104" t="s">
        <v>256</v>
      </c>
      <c r="F2260" s="104">
        <v>56</v>
      </c>
      <c r="G2260" s="104" t="s">
        <v>257</v>
      </c>
      <c r="H2260" s="105">
        <v>14</v>
      </c>
      <c r="I2260" s="104" t="s">
        <v>258</v>
      </c>
      <c r="J2260" s="104"/>
      <c r="K2260" s="104" t="s">
        <v>81</v>
      </c>
      <c r="L2260" s="104" t="s">
        <v>259</v>
      </c>
      <c r="M2260" s="104" t="s">
        <v>461</v>
      </c>
      <c r="N2260" s="104"/>
      <c r="O2260" s="106"/>
      <c r="P2260" s="111" t="s">
        <v>610</v>
      </c>
      <c r="Q2260" s="153" t="s">
        <v>617</v>
      </c>
      <c r="R2260" s="153" t="s">
        <v>525</v>
      </c>
      <c r="S2260" s="153">
        <v>4.1666666666666657E-2</v>
      </c>
      <c r="T2260" s="153" t="s">
        <v>617</v>
      </c>
      <c r="U2260" s="153" t="s">
        <v>525</v>
      </c>
      <c r="V2260" s="153">
        <f>IF(ISBLANK(T2260),"",Tabella2[[#This Row],[ACT STOP]]-Tabella2[[#This Row],[ACT START]])</f>
        <v>4.1666666666666685E-2</v>
      </c>
      <c r="W2260" s="104" t="s">
        <v>92</v>
      </c>
      <c r="X2260" s="104" t="s">
        <v>91</v>
      </c>
      <c r="Y2260" s="110"/>
      <c r="Z2260" s="106"/>
      <c r="AA2260" s="104"/>
      <c r="AB2260" s="107"/>
      <c r="AC2260" s="72">
        <v>1</v>
      </c>
      <c r="AH2260" s="70"/>
      <c r="AI2260" s="70"/>
      <c r="AJ2260">
        <v>0</v>
      </c>
      <c r="AL2260" s="70"/>
      <c r="BM2260" s="135" t="s">
        <v>617</v>
      </c>
      <c r="BN2260" s="136" t="s">
        <v>525</v>
      </c>
      <c r="BO2260" s="101"/>
      <c r="BR2260" s="109" t="str">
        <f t="shared" si="35"/>
        <v>SH-25-2249</v>
      </c>
      <c r="BS2260" s="109" t="s">
        <v>372</v>
      </c>
      <c r="BT2260" t="s">
        <v>92</v>
      </c>
      <c r="BU2260" t="s">
        <v>4678</v>
      </c>
    </row>
    <row r="2261" spans="1:73" hidden="1">
      <c r="A2261" s="103" t="s">
        <v>4679</v>
      </c>
      <c r="B2261" s="102">
        <v>45754</v>
      </c>
      <c r="C2261" s="104">
        <f>_xlfn.ISOWEEKNUM(Tabella2[[#This Row],[Date]])</f>
        <v>15</v>
      </c>
      <c r="D2261" s="104" t="s">
        <v>305</v>
      </c>
      <c r="E2261" s="104" t="s">
        <v>284</v>
      </c>
      <c r="F2261" s="104">
        <v>46</v>
      </c>
      <c r="G2261" s="104" t="s">
        <v>257</v>
      </c>
      <c r="H2261" s="105">
        <v>17</v>
      </c>
      <c r="I2261" s="104"/>
      <c r="J2261" s="104" t="s">
        <v>258</v>
      </c>
      <c r="K2261" s="104" t="s">
        <v>83</v>
      </c>
      <c r="L2261" s="104" t="s">
        <v>299</v>
      </c>
      <c r="M2261" s="104" t="s">
        <v>276</v>
      </c>
      <c r="N2261" s="104"/>
      <c r="O2261" s="108" t="str">
        <f>A595</f>
        <v>12997</v>
      </c>
      <c r="P2261" s="111" t="s">
        <v>733</v>
      </c>
      <c r="Q2261" s="153" t="s">
        <v>272</v>
      </c>
      <c r="R2261" s="153" t="s">
        <v>576</v>
      </c>
      <c r="S2261" s="153">
        <v>4.1666666666666657E-2</v>
      </c>
      <c r="T2261" s="153" t="s">
        <v>272</v>
      </c>
      <c r="U2261" s="153" t="s">
        <v>576</v>
      </c>
      <c r="V2261" s="153">
        <f>IF(ISBLANK(T2261),"",Tabella2[[#This Row],[ACT STOP]]-Tabella2[[#This Row],[ACT START]])</f>
        <v>4.166666666666663E-2</v>
      </c>
      <c r="W2261" s="104" t="s">
        <v>116</v>
      </c>
      <c r="X2261" s="104" t="s">
        <v>113</v>
      </c>
      <c r="Y2261" s="110" t="s">
        <v>1304</v>
      </c>
      <c r="Z2261" s="106"/>
      <c r="AA2261" s="104"/>
      <c r="AB2261" s="107"/>
      <c r="AC2261" s="72">
        <v>0</v>
      </c>
      <c r="AH2261" s="70"/>
      <c r="AI2261" s="70"/>
      <c r="AJ2261">
        <v>0</v>
      </c>
      <c r="AL2261" s="70"/>
      <c r="BL2261" t="s">
        <v>4680</v>
      </c>
      <c r="BM2261" s="135" t="s">
        <v>272</v>
      </c>
      <c r="BN2261" s="136" t="s">
        <v>576</v>
      </c>
      <c r="BO2261" s="101"/>
      <c r="BR2261" s="109" t="str">
        <f t="shared" si="35"/>
        <v>SH-25-2250</v>
      </c>
      <c r="BS2261" s="109" t="s">
        <v>393</v>
      </c>
      <c r="BT2261" t="s">
        <v>100</v>
      </c>
      <c r="BU2261" t="s">
        <v>4681</v>
      </c>
    </row>
    <row r="2262" spans="1:73" hidden="1">
      <c r="A2262" s="103" t="s">
        <v>4682</v>
      </c>
      <c r="B2262" s="102">
        <v>45754</v>
      </c>
      <c r="C2262" s="104">
        <f>_xlfn.ISOWEEKNUM(Tabella2[[#This Row],[Date]])</f>
        <v>15</v>
      </c>
      <c r="D2262" s="104" t="s">
        <v>195</v>
      </c>
      <c r="E2262" s="104" t="s">
        <v>398</v>
      </c>
      <c r="F2262" s="104"/>
      <c r="G2262" s="104" t="s">
        <v>284</v>
      </c>
      <c r="H2262" s="105">
        <v>23</v>
      </c>
      <c r="I2262" s="104"/>
      <c r="J2262" s="104" t="s">
        <v>258</v>
      </c>
      <c r="K2262" s="104" t="s">
        <v>78</v>
      </c>
      <c r="L2262" s="104" t="s">
        <v>299</v>
      </c>
      <c r="M2262" s="104" t="s">
        <v>276</v>
      </c>
      <c r="N2262" s="104"/>
      <c r="O2262" s="108" t="str">
        <f>A2350</f>
        <v>14752</v>
      </c>
      <c r="P2262" s="111" t="s">
        <v>300</v>
      </c>
      <c r="Q2262" s="153" t="s">
        <v>272</v>
      </c>
      <c r="R2262" s="153" t="s">
        <v>576</v>
      </c>
      <c r="S2262" s="153">
        <v>4.1666666666666657E-2</v>
      </c>
      <c r="T2262" s="153">
        <v>0.5625</v>
      </c>
      <c r="U2262" s="153">
        <v>0.59722222222222221</v>
      </c>
      <c r="V2262" s="153">
        <f>IF(ISBLANK(T2262),"",Tabella2[[#This Row],[ACT STOP]]-Tabella2[[#This Row],[ACT START]])</f>
        <v>3.472222222222221E-2</v>
      </c>
      <c r="W2262" s="104" t="s">
        <v>92</v>
      </c>
      <c r="X2262" s="104" t="s">
        <v>91</v>
      </c>
      <c r="Y2262" s="110"/>
      <c r="Z2262" s="106"/>
      <c r="AA2262" s="104"/>
      <c r="AB2262" s="107"/>
      <c r="AC2262" s="72">
        <v>1</v>
      </c>
      <c r="AH2262" s="70"/>
      <c r="AI2262" s="70"/>
      <c r="AJ2262">
        <v>0</v>
      </c>
      <c r="AL2262" s="70"/>
      <c r="BM2262" s="135">
        <v>0.5625</v>
      </c>
      <c r="BN2262" s="136">
        <v>0.59722222222222221</v>
      </c>
      <c r="BO2262" s="101"/>
      <c r="BR2262" s="109" t="str">
        <f t="shared" si="35"/>
        <v>SH-25-2251</v>
      </c>
      <c r="BS2262" s="109" t="s">
        <v>358</v>
      </c>
      <c r="BT2262" t="s">
        <v>92</v>
      </c>
      <c r="BU2262" t="s">
        <v>399</v>
      </c>
    </row>
    <row r="2263" spans="1:73" hidden="1">
      <c r="A2263" s="103" t="s">
        <v>4683</v>
      </c>
      <c r="B2263" s="102">
        <v>45748</v>
      </c>
      <c r="C2263" s="104">
        <f>_xlfn.ISOWEEKNUM(Tabella2[[#This Row],[Date]])</f>
        <v>14</v>
      </c>
      <c r="D2263" s="104" t="s">
        <v>574</v>
      </c>
      <c r="E2263" s="104" t="s">
        <v>284</v>
      </c>
      <c r="F2263" s="104">
        <v>66</v>
      </c>
      <c r="G2263" s="104" t="s">
        <v>257</v>
      </c>
      <c r="H2263" s="105">
        <v>12</v>
      </c>
      <c r="I2263" s="104"/>
      <c r="J2263" s="104" t="s">
        <v>258</v>
      </c>
      <c r="K2263" s="104" t="s">
        <v>83</v>
      </c>
      <c r="L2263" s="104" t="s">
        <v>299</v>
      </c>
      <c r="M2263" s="104" t="s">
        <v>276</v>
      </c>
      <c r="N2263" s="104"/>
      <c r="O2263" s="106" t="str">
        <f>A574</f>
        <v>12976</v>
      </c>
      <c r="P2263" s="111" t="s">
        <v>2205</v>
      </c>
      <c r="Q2263" s="153" t="s">
        <v>631</v>
      </c>
      <c r="R2263" s="153" t="s">
        <v>498</v>
      </c>
      <c r="S2263" s="153">
        <v>4.1666666666666657E-2</v>
      </c>
      <c r="T2263" s="153" t="s">
        <v>631</v>
      </c>
      <c r="U2263" s="153" t="s">
        <v>498</v>
      </c>
      <c r="V2263" s="153">
        <f>IF(ISBLANK(T2263),"",Tabella2[[#This Row],[ACT STOP]]-Tabella2[[#This Row],[ACT START]])</f>
        <v>4.1666666666666685E-2</v>
      </c>
      <c r="W2263" s="104" t="s">
        <v>92</v>
      </c>
      <c r="X2263" s="104" t="s">
        <v>91</v>
      </c>
      <c r="Y2263" s="110"/>
      <c r="Z2263" s="106"/>
      <c r="AA2263" s="104"/>
      <c r="AB2263" s="107"/>
      <c r="AC2263" s="72">
        <v>1</v>
      </c>
      <c r="AH2263" s="70"/>
      <c r="AI2263" s="70"/>
      <c r="AJ2263">
        <v>0</v>
      </c>
      <c r="AL2263" s="70"/>
      <c r="BM2263" s="135" t="s">
        <v>631</v>
      </c>
      <c r="BN2263" s="136" t="s">
        <v>498</v>
      </c>
      <c r="BO2263" s="101"/>
      <c r="BR2263" s="109" t="str">
        <f t="shared" si="35"/>
        <v>SH-25-2252</v>
      </c>
      <c r="BS2263" s="109" t="s">
        <v>266</v>
      </c>
      <c r="BT2263" t="s">
        <v>92</v>
      </c>
      <c r="BU2263" t="s">
        <v>4684</v>
      </c>
    </row>
    <row r="2264" spans="1:73" hidden="1">
      <c r="A2264" s="103" t="s">
        <v>4685</v>
      </c>
      <c r="B2264" s="102">
        <v>45748</v>
      </c>
      <c r="C2264" s="104">
        <f>_xlfn.ISOWEEKNUM(Tabella2[[#This Row],[Date]])</f>
        <v>14</v>
      </c>
      <c r="D2264" s="104" t="s">
        <v>370</v>
      </c>
      <c r="E2264" s="104" t="s">
        <v>256</v>
      </c>
      <c r="F2264" s="104">
        <v>54</v>
      </c>
      <c r="G2264" s="104" t="s">
        <v>257</v>
      </c>
      <c r="H2264" s="105">
        <v>32</v>
      </c>
      <c r="I2264" s="104" t="s">
        <v>258</v>
      </c>
      <c r="J2264" s="104"/>
      <c r="K2264" s="104" t="s">
        <v>79</v>
      </c>
      <c r="L2264" s="104" t="s">
        <v>259</v>
      </c>
      <c r="M2264" s="104" t="s">
        <v>260</v>
      </c>
      <c r="N2264" s="104"/>
      <c r="O2264" s="106"/>
      <c r="P2264" s="111" t="s">
        <v>261</v>
      </c>
      <c r="Q2264" s="153" t="s">
        <v>631</v>
      </c>
      <c r="R2264" s="153" t="s">
        <v>498</v>
      </c>
      <c r="S2264" s="153">
        <v>4.1666666666666657E-2</v>
      </c>
      <c r="T2264" s="153" t="s">
        <v>631</v>
      </c>
      <c r="U2264" s="153" t="s">
        <v>498</v>
      </c>
      <c r="V2264" s="153">
        <f>IF(ISBLANK(T2264),"",Tabella2[[#This Row],[ACT STOP]]-Tabella2[[#This Row],[ACT START]])</f>
        <v>4.1666666666666685E-2</v>
      </c>
      <c r="W2264" s="104" t="s">
        <v>92</v>
      </c>
      <c r="X2264" s="104" t="s">
        <v>91</v>
      </c>
      <c r="Y2264" s="110" t="s">
        <v>4686</v>
      </c>
      <c r="Z2264" s="106"/>
      <c r="AA2264" s="104"/>
      <c r="AB2264" s="107"/>
      <c r="AC2264" s="72">
        <v>1</v>
      </c>
      <c r="AH2264" s="70"/>
      <c r="AI2264" s="70"/>
      <c r="AJ2264">
        <v>0</v>
      </c>
      <c r="AL2264" s="70"/>
      <c r="BM2264" s="135" t="s">
        <v>631</v>
      </c>
      <c r="BN2264" s="136" t="s">
        <v>498</v>
      </c>
      <c r="BO2264" s="101"/>
      <c r="BR2264" s="109" t="str">
        <f t="shared" si="35"/>
        <v>SH-25-2253</v>
      </c>
      <c r="BS2264" s="109" t="s">
        <v>356</v>
      </c>
      <c r="BT2264" t="s">
        <v>92</v>
      </c>
      <c r="BU2264" t="s">
        <v>4687</v>
      </c>
    </row>
    <row r="2265" spans="1:73" hidden="1">
      <c r="A2265" s="103" t="s">
        <v>4688</v>
      </c>
      <c r="B2265" s="102">
        <v>45748</v>
      </c>
      <c r="C2265" s="104">
        <f>_xlfn.ISOWEEKNUM(Tabella2[[#This Row],[Date]])</f>
        <v>14</v>
      </c>
      <c r="D2265" s="104" t="s">
        <v>195</v>
      </c>
      <c r="E2265" s="104" t="s">
        <v>257</v>
      </c>
      <c r="F2265" s="104">
        <v>8</v>
      </c>
      <c r="G2265" s="104" t="s">
        <v>257</v>
      </c>
      <c r="H2265" s="105">
        <v>5</v>
      </c>
      <c r="I2265" s="104"/>
      <c r="J2265" s="104" t="s">
        <v>258</v>
      </c>
      <c r="K2265" s="104" t="s">
        <v>81</v>
      </c>
      <c r="L2265" s="104" t="s">
        <v>259</v>
      </c>
      <c r="M2265" s="104" t="s">
        <v>1846</v>
      </c>
      <c r="N2265" s="104"/>
      <c r="O2265" s="106"/>
      <c r="P2265" s="111" t="s">
        <v>1858</v>
      </c>
      <c r="Q2265" s="153" t="s">
        <v>631</v>
      </c>
      <c r="R2265" s="153" t="s">
        <v>498</v>
      </c>
      <c r="S2265" s="153">
        <v>4.1666666666666657E-2</v>
      </c>
      <c r="T2265" s="153" t="s">
        <v>631</v>
      </c>
      <c r="U2265" s="153">
        <v>0.40277777777777779</v>
      </c>
      <c r="V2265" s="153">
        <f>IF(ISBLANK(T2265),"",Tabella2[[#This Row],[ACT STOP]]-Tabella2[[#This Row],[ACT START]])</f>
        <v>2.777777777777779E-2</v>
      </c>
      <c r="W2265" s="104" t="s">
        <v>92</v>
      </c>
      <c r="X2265" s="104" t="s">
        <v>91</v>
      </c>
      <c r="Y2265" s="110"/>
      <c r="Z2265" s="106"/>
      <c r="AA2265" s="104"/>
      <c r="AB2265" s="107"/>
      <c r="AC2265" s="72">
        <v>1</v>
      </c>
      <c r="AH2265" s="70"/>
      <c r="AI2265" s="70"/>
      <c r="AJ2265">
        <v>0</v>
      </c>
      <c r="AL2265" s="70"/>
      <c r="BM2265" s="135" t="s">
        <v>631</v>
      </c>
      <c r="BN2265" s="136">
        <v>0.40277777777777779</v>
      </c>
      <c r="BO2265" s="101"/>
      <c r="BR2265" s="109" t="str">
        <f t="shared" si="35"/>
        <v>SH-25-2254</v>
      </c>
      <c r="BS2265" s="109" t="s">
        <v>416</v>
      </c>
      <c r="BT2265" t="s">
        <v>92</v>
      </c>
      <c r="BU2265" t="s">
        <v>4689</v>
      </c>
    </row>
    <row r="2266" spans="1:73" hidden="1">
      <c r="A2266" s="103" t="s">
        <v>4690</v>
      </c>
      <c r="B2266" s="102">
        <v>45748</v>
      </c>
      <c r="C2266" s="104">
        <f>_xlfn.ISOWEEKNUM(Tabella2[[#This Row],[Date]])</f>
        <v>14</v>
      </c>
      <c r="D2266" s="104" t="s">
        <v>574</v>
      </c>
      <c r="E2266" s="104" t="s">
        <v>284</v>
      </c>
      <c r="F2266" s="104">
        <v>67</v>
      </c>
      <c r="G2266" s="104" t="s">
        <v>257</v>
      </c>
      <c r="H2266" s="105">
        <v>9</v>
      </c>
      <c r="I2266" s="104"/>
      <c r="J2266" s="104" t="s">
        <v>258</v>
      </c>
      <c r="K2266" s="104" t="s">
        <v>83</v>
      </c>
      <c r="L2266" s="104" t="s">
        <v>299</v>
      </c>
      <c r="M2266" s="104" t="s">
        <v>276</v>
      </c>
      <c r="N2266" s="104"/>
      <c r="O2266" s="106" t="str">
        <f>A575</f>
        <v>12977</v>
      </c>
      <c r="P2266" s="111" t="s">
        <v>635</v>
      </c>
      <c r="Q2266" s="153" t="s">
        <v>263</v>
      </c>
      <c r="R2266" s="153" t="s">
        <v>504</v>
      </c>
      <c r="S2266" s="153">
        <v>4.1666666666666657E-2</v>
      </c>
      <c r="T2266" s="153" t="s">
        <v>263</v>
      </c>
      <c r="U2266" s="153" t="s">
        <v>504</v>
      </c>
      <c r="V2266" s="153">
        <f>IF(ISBLANK(T2266),"",Tabella2[[#This Row],[ACT STOP]]-Tabella2[[#This Row],[ACT START]])</f>
        <v>4.1666666666666685E-2</v>
      </c>
      <c r="W2266" s="104" t="s">
        <v>92</v>
      </c>
      <c r="X2266" s="104" t="s">
        <v>91</v>
      </c>
      <c r="Y2266" s="110" t="s">
        <v>4691</v>
      </c>
      <c r="Z2266" s="106"/>
      <c r="AA2266" s="104"/>
      <c r="AB2266" s="107"/>
      <c r="AC2266" s="72">
        <v>1</v>
      </c>
      <c r="AH2266" s="70"/>
      <c r="AI2266" s="70"/>
      <c r="AJ2266">
        <v>0</v>
      </c>
      <c r="AL2266" s="70"/>
      <c r="BL2266" t="s">
        <v>4692</v>
      </c>
      <c r="BM2266" s="135" t="s">
        <v>263</v>
      </c>
      <c r="BN2266" s="136" t="s">
        <v>504</v>
      </c>
      <c r="BO2266" s="101"/>
      <c r="BR2266" s="109" t="str">
        <f t="shared" si="35"/>
        <v>SH-25-2255</v>
      </c>
      <c r="BS2266" s="109" t="s">
        <v>318</v>
      </c>
      <c r="BT2266" t="s">
        <v>92</v>
      </c>
      <c r="BU2266" t="s">
        <v>4693</v>
      </c>
    </row>
    <row r="2267" spans="1:73" hidden="1">
      <c r="A2267" s="103" t="s">
        <v>4694</v>
      </c>
      <c r="B2267" s="102">
        <v>45748</v>
      </c>
      <c r="C2267" s="104">
        <f>_xlfn.ISOWEEKNUM(Tabella2[[#This Row],[Date]])</f>
        <v>14</v>
      </c>
      <c r="D2267" s="104" t="s">
        <v>370</v>
      </c>
      <c r="E2267" s="104" t="s">
        <v>256</v>
      </c>
      <c r="F2267" s="104">
        <v>53</v>
      </c>
      <c r="G2267" s="104" t="s">
        <v>257</v>
      </c>
      <c r="H2267" s="105">
        <v>10</v>
      </c>
      <c r="I2267" s="104" t="s">
        <v>258</v>
      </c>
      <c r="J2267" s="104"/>
      <c r="K2267" s="104" t="s">
        <v>79</v>
      </c>
      <c r="L2267" s="104" t="s">
        <v>259</v>
      </c>
      <c r="M2267" s="104" t="s">
        <v>260</v>
      </c>
      <c r="N2267" s="104"/>
      <c r="O2267" s="106"/>
      <c r="P2267" s="111" t="s">
        <v>1938</v>
      </c>
      <c r="Q2267" s="153" t="s">
        <v>263</v>
      </c>
      <c r="R2267" s="153" t="s">
        <v>504</v>
      </c>
      <c r="S2267" s="153">
        <v>4.1666666666666657E-2</v>
      </c>
      <c r="T2267" s="153">
        <v>0.4375</v>
      </c>
      <c r="U2267" s="153">
        <v>0.47916666666666669</v>
      </c>
      <c r="V2267" s="153">
        <f>IF(ISBLANK(T2267),"",Tabella2[[#This Row],[ACT STOP]]-Tabella2[[#This Row],[ACT START]])</f>
        <v>4.1666666666666685E-2</v>
      </c>
      <c r="W2267" s="104" t="s">
        <v>92</v>
      </c>
      <c r="X2267" s="104" t="s">
        <v>91</v>
      </c>
      <c r="Y2267" s="110"/>
      <c r="Z2267" s="106"/>
      <c r="AA2267" s="104"/>
      <c r="AB2267" s="107"/>
      <c r="AC2267" s="72">
        <v>1</v>
      </c>
      <c r="AH2267" s="70"/>
      <c r="AI2267" s="70"/>
      <c r="AJ2267">
        <v>0</v>
      </c>
      <c r="AL2267" s="70"/>
      <c r="BM2267" s="135">
        <v>0.4375</v>
      </c>
      <c r="BN2267" s="136">
        <v>0.47916666666666669</v>
      </c>
      <c r="BO2267" s="101"/>
      <c r="BR2267" s="109" t="str">
        <f t="shared" si="35"/>
        <v>SH-25-2256</v>
      </c>
      <c r="BS2267" s="109" t="s">
        <v>552</v>
      </c>
      <c r="BT2267" t="s">
        <v>92</v>
      </c>
      <c r="BU2267" t="s">
        <v>4695</v>
      </c>
    </row>
    <row r="2268" spans="1:73" hidden="1">
      <c r="A2268" s="103" t="s">
        <v>4696</v>
      </c>
      <c r="B2268" s="102">
        <v>45748</v>
      </c>
      <c r="C2268" s="104">
        <f>_xlfn.ISOWEEKNUM(Tabella2[[#This Row],[Date]])</f>
        <v>14</v>
      </c>
      <c r="D2268" s="104" t="s">
        <v>275</v>
      </c>
      <c r="E2268" s="104" t="s">
        <v>256</v>
      </c>
      <c r="F2268" s="104">
        <v>61</v>
      </c>
      <c r="G2268" s="104" t="s">
        <v>257</v>
      </c>
      <c r="H2268" s="105">
        <v>1</v>
      </c>
      <c r="I2268" s="104" t="s">
        <v>258</v>
      </c>
      <c r="J2268" s="104"/>
      <c r="K2268" s="104" t="s">
        <v>81</v>
      </c>
      <c r="L2268" s="104" t="s">
        <v>259</v>
      </c>
      <c r="M2268" s="104" t="s">
        <v>461</v>
      </c>
      <c r="N2268" s="104"/>
      <c r="O2268" s="106"/>
      <c r="P2268" s="111" t="s">
        <v>610</v>
      </c>
      <c r="Q2268" s="153" t="s">
        <v>263</v>
      </c>
      <c r="R2268" s="153" t="s">
        <v>504</v>
      </c>
      <c r="S2268" s="153">
        <v>4.1666666666666657E-2</v>
      </c>
      <c r="T2268" s="153">
        <v>0.4375</v>
      </c>
      <c r="U2268" s="153">
        <v>0.47916666666666669</v>
      </c>
      <c r="V2268" s="153">
        <f>IF(ISBLANK(T2268),"",Tabella2[[#This Row],[ACT STOP]]-Tabella2[[#This Row],[ACT START]])</f>
        <v>4.1666666666666685E-2</v>
      </c>
      <c r="W2268" s="104" t="s">
        <v>92</v>
      </c>
      <c r="X2268" s="104" t="s">
        <v>91</v>
      </c>
      <c r="Y2268" s="110"/>
      <c r="Z2268" s="106"/>
      <c r="AA2268" s="104"/>
      <c r="AB2268" s="107"/>
      <c r="AC2268" s="72">
        <v>1</v>
      </c>
      <c r="AH2268" s="70"/>
      <c r="AI2268" s="70"/>
      <c r="AJ2268">
        <v>0</v>
      </c>
      <c r="AL2268" s="70"/>
      <c r="BM2268" s="135">
        <v>0.4375</v>
      </c>
      <c r="BN2268" s="136">
        <v>0.47916666666666669</v>
      </c>
      <c r="BO2268" s="101"/>
      <c r="BR2268" s="109" t="str">
        <f t="shared" si="35"/>
        <v>SH-25-2257</v>
      </c>
      <c r="BS2268" s="109" t="s">
        <v>332</v>
      </c>
      <c r="BT2268" t="s">
        <v>92</v>
      </c>
      <c r="BU2268" t="s">
        <v>4697</v>
      </c>
    </row>
    <row r="2269" spans="1:73" hidden="1">
      <c r="A2269" s="103" t="s">
        <v>4698</v>
      </c>
      <c r="B2269" s="102">
        <v>45748</v>
      </c>
      <c r="C2269" s="104">
        <f>_xlfn.ISOWEEKNUM(Tabella2[[#This Row],[Date]])</f>
        <v>14</v>
      </c>
      <c r="D2269" s="104" t="s">
        <v>341</v>
      </c>
      <c r="E2269" s="104" t="s">
        <v>284</v>
      </c>
      <c r="F2269" s="104">
        <v>43</v>
      </c>
      <c r="G2269" s="104" t="s">
        <v>257</v>
      </c>
      <c r="H2269" s="105">
        <v>20</v>
      </c>
      <c r="I2269" s="104"/>
      <c r="J2269" s="104" t="s">
        <v>258</v>
      </c>
      <c r="K2269" s="104" t="s">
        <v>83</v>
      </c>
      <c r="L2269" s="104" t="s">
        <v>299</v>
      </c>
      <c r="M2269" s="104" t="s">
        <v>386</v>
      </c>
      <c r="N2269" s="104"/>
      <c r="O2269" s="106" t="str">
        <f>A2270</f>
        <v>14672</v>
      </c>
      <c r="P2269" s="111" t="s">
        <v>2075</v>
      </c>
      <c r="Q2269" s="153" t="s">
        <v>511</v>
      </c>
      <c r="R2269" s="153" t="s">
        <v>549</v>
      </c>
      <c r="S2269" s="153">
        <v>4.1666666666666657E-2</v>
      </c>
      <c r="T2269" s="153" t="s">
        <v>511</v>
      </c>
      <c r="U2269" s="153" t="s">
        <v>549</v>
      </c>
      <c r="V2269" s="153">
        <f>IF(ISBLANK(T2269),"",Tabella2[[#This Row],[ACT STOP]]-Tabella2[[#This Row],[ACT START]])</f>
        <v>4.166666666666663E-2</v>
      </c>
      <c r="W2269" s="104" t="s">
        <v>92</v>
      </c>
      <c r="X2269" s="104" t="s">
        <v>91</v>
      </c>
      <c r="Y2269" s="110"/>
      <c r="Z2269" s="106"/>
      <c r="AA2269" s="104"/>
      <c r="AB2269" s="107"/>
      <c r="AC2269" s="72">
        <v>1</v>
      </c>
      <c r="AH2269" s="70"/>
      <c r="AI2269" s="70"/>
      <c r="AJ2269">
        <v>0</v>
      </c>
      <c r="AL2269" s="70"/>
      <c r="BM2269" s="135" t="s">
        <v>511</v>
      </c>
      <c r="BN2269" s="136" t="s">
        <v>549</v>
      </c>
      <c r="BO2269" s="101"/>
      <c r="BR2269" s="109" t="str">
        <f t="shared" si="35"/>
        <v>SH-25-2258</v>
      </c>
      <c r="BS2269" s="109" t="s">
        <v>1220</v>
      </c>
      <c r="BT2269" t="s">
        <v>92</v>
      </c>
      <c r="BU2269" t="s">
        <v>4699</v>
      </c>
    </row>
    <row r="2270" spans="1:73" hidden="1">
      <c r="A2270" s="103" t="s">
        <v>4700</v>
      </c>
      <c r="B2270" s="102">
        <v>45748</v>
      </c>
      <c r="C2270" s="104">
        <f>_xlfn.ISOWEEKNUM(Tabella2[[#This Row],[Date]])</f>
        <v>14</v>
      </c>
      <c r="D2270" s="104" t="s">
        <v>341</v>
      </c>
      <c r="E2270" s="104" t="s">
        <v>284</v>
      </c>
      <c r="F2270" s="104">
        <v>44</v>
      </c>
      <c r="G2270" s="104" t="s">
        <v>257</v>
      </c>
      <c r="H2270" s="105">
        <v>17</v>
      </c>
      <c r="I2270" s="104"/>
      <c r="J2270" s="104" t="s">
        <v>258</v>
      </c>
      <c r="K2270" s="104" t="s">
        <v>80</v>
      </c>
      <c r="L2270" s="104" t="s">
        <v>299</v>
      </c>
      <c r="M2270" s="104" t="s">
        <v>386</v>
      </c>
      <c r="N2270" s="104"/>
      <c r="O2270" s="106" t="str">
        <f>A2269</f>
        <v>14671</v>
      </c>
      <c r="P2270" s="111" t="s">
        <v>2075</v>
      </c>
      <c r="Q2270" s="153">
        <v>0.5</v>
      </c>
      <c r="R2270" s="153">
        <v>0.54166666666666663</v>
      </c>
      <c r="S2270" s="153">
        <v>4.1666666666666657E-2</v>
      </c>
      <c r="T2270" s="153">
        <v>0.5</v>
      </c>
      <c r="U2270" s="153">
        <v>0.54166666666666663</v>
      </c>
      <c r="V2270" s="153">
        <f>IF(ISBLANK(T2270),"",Tabella2[[#This Row],[ACT STOP]]-Tabella2[[#This Row],[ACT START]])</f>
        <v>4.166666666666663E-2</v>
      </c>
      <c r="W2270" s="104" t="s">
        <v>92</v>
      </c>
      <c r="X2270" s="104" t="s">
        <v>91</v>
      </c>
      <c r="Y2270" s="110"/>
      <c r="Z2270" s="106"/>
      <c r="AA2270" s="104"/>
      <c r="AB2270" s="107"/>
      <c r="AC2270" s="72">
        <v>1</v>
      </c>
      <c r="AH2270" s="70"/>
      <c r="AI2270" s="70"/>
      <c r="AJ2270">
        <v>0</v>
      </c>
      <c r="AL2270" s="70"/>
      <c r="BM2270" s="135">
        <v>0.5</v>
      </c>
      <c r="BN2270" s="136">
        <v>0.54166666666666663</v>
      </c>
      <c r="BO2270" s="101"/>
      <c r="BR2270" s="109" t="str">
        <f t="shared" si="35"/>
        <v>SH-25-2259</v>
      </c>
      <c r="BS2270" s="109" t="s">
        <v>393</v>
      </c>
      <c r="BT2270" t="s">
        <v>92</v>
      </c>
      <c r="BU2270" t="s">
        <v>4701</v>
      </c>
    </row>
    <row r="2271" spans="1:73" hidden="1">
      <c r="A2271" s="103" t="s">
        <v>4702</v>
      </c>
      <c r="B2271" s="102">
        <v>45748</v>
      </c>
      <c r="C2271" s="104">
        <f>_xlfn.ISOWEEKNUM(Tabella2[[#This Row],[Date]])</f>
        <v>14</v>
      </c>
      <c r="D2271" s="104" t="s">
        <v>370</v>
      </c>
      <c r="E2271" s="104" t="s">
        <v>256</v>
      </c>
      <c r="F2271" s="104">
        <v>51</v>
      </c>
      <c r="G2271" s="104" t="s">
        <v>284</v>
      </c>
      <c r="H2271" s="105">
        <v>22</v>
      </c>
      <c r="I2271" s="104" t="s">
        <v>258</v>
      </c>
      <c r="J2271" s="104"/>
      <c r="K2271" s="104" t="s">
        <v>79</v>
      </c>
      <c r="L2271" s="104" t="s">
        <v>259</v>
      </c>
      <c r="M2271" s="104" t="s">
        <v>260</v>
      </c>
      <c r="N2271" s="104"/>
      <c r="O2271" s="106"/>
      <c r="P2271" s="111" t="s">
        <v>1938</v>
      </c>
      <c r="Q2271" s="153" t="s">
        <v>511</v>
      </c>
      <c r="R2271" s="153" t="s">
        <v>549</v>
      </c>
      <c r="S2271" s="153">
        <v>4.1666666666666657E-2</v>
      </c>
      <c r="T2271" s="153">
        <v>0.5</v>
      </c>
      <c r="U2271" s="153">
        <v>0.54166666666666663</v>
      </c>
      <c r="V2271" s="153">
        <f>IF(ISBLANK(T2271),"",Tabella2[[#This Row],[ACT STOP]]-Tabella2[[#This Row],[ACT START]])</f>
        <v>4.166666666666663E-2</v>
      </c>
      <c r="W2271" s="104" t="s">
        <v>92</v>
      </c>
      <c r="X2271" s="104" t="s">
        <v>91</v>
      </c>
      <c r="Y2271" s="110"/>
      <c r="Z2271" s="106"/>
      <c r="AA2271" s="104"/>
      <c r="AB2271" s="107"/>
      <c r="AC2271" s="72">
        <v>1</v>
      </c>
      <c r="AH2271" s="70"/>
      <c r="AI2271" s="70"/>
      <c r="AJ2271">
        <v>0</v>
      </c>
      <c r="AL2271" s="70"/>
      <c r="BM2271" s="135">
        <v>0.5</v>
      </c>
      <c r="BN2271" s="136">
        <v>0.54166666666666663</v>
      </c>
      <c r="BO2271" s="101"/>
      <c r="BR2271" s="109" t="str">
        <f t="shared" si="35"/>
        <v>SH-25-2260</v>
      </c>
      <c r="BS2271" s="109" t="s">
        <v>295</v>
      </c>
      <c r="BT2271" t="s">
        <v>92</v>
      </c>
      <c r="BU2271" t="s">
        <v>4703</v>
      </c>
    </row>
    <row r="2272" spans="1:73" hidden="1">
      <c r="A2272" s="103" t="s">
        <v>4704</v>
      </c>
      <c r="B2272" s="102">
        <v>45748</v>
      </c>
      <c r="C2272" s="104">
        <f>_xlfn.ISOWEEKNUM(Tabella2[[#This Row],[Date]])</f>
        <v>14</v>
      </c>
      <c r="D2272" s="104" t="s">
        <v>509</v>
      </c>
      <c r="E2272" s="104" t="s">
        <v>284</v>
      </c>
      <c r="F2272" s="104">
        <v>70</v>
      </c>
      <c r="G2272" s="104" t="s">
        <v>284</v>
      </c>
      <c r="H2272" s="105">
        <v>23</v>
      </c>
      <c r="I2272" s="104"/>
      <c r="J2272" s="104" t="s">
        <v>258</v>
      </c>
      <c r="K2272" s="104" t="s">
        <v>81</v>
      </c>
      <c r="L2272" s="104" t="s">
        <v>259</v>
      </c>
      <c r="M2272" s="104" t="s">
        <v>276</v>
      </c>
      <c r="N2272" s="104"/>
      <c r="O2272" s="106"/>
      <c r="P2272" s="111" t="s">
        <v>467</v>
      </c>
      <c r="Q2272" s="153" t="s">
        <v>511</v>
      </c>
      <c r="R2272" s="153" t="s">
        <v>549</v>
      </c>
      <c r="S2272" s="153">
        <v>4.1666666666666657E-2</v>
      </c>
      <c r="T2272" s="153">
        <v>0.5</v>
      </c>
      <c r="U2272" s="153">
        <v>0.54166666666666663</v>
      </c>
      <c r="V2272" s="153">
        <f>IF(ISBLANK(T2272),"",Tabella2[[#This Row],[ACT STOP]]-Tabella2[[#This Row],[ACT START]])</f>
        <v>4.166666666666663E-2</v>
      </c>
      <c r="W2272" s="104" t="s">
        <v>92</v>
      </c>
      <c r="X2272" s="104" t="s">
        <v>91</v>
      </c>
      <c r="Y2272" s="110"/>
      <c r="Z2272" s="106"/>
      <c r="AA2272" s="104"/>
      <c r="AB2272" s="107"/>
      <c r="AC2272" s="72">
        <v>1</v>
      </c>
      <c r="AH2272" s="70"/>
      <c r="AI2272" s="70"/>
      <c r="AJ2272">
        <v>0</v>
      </c>
      <c r="AL2272" s="70"/>
      <c r="BM2272" s="135">
        <v>0.5</v>
      </c>
      <c r="BN2272" s="136">
        <v>0.54166666666666663</v>
      </c>
      <c r="BO2272" s="101"/>
      <c r="BR2272" s="109" t="str">
        <f t="shared" si="35"/>
        <v>SH-25-2261</v>
      </c>
      <c r="BS2272" s="109" t="s">
        <v>358</v>
      </c>
      <c r="BT2272" t="s">
        <v>92</v>
      </c>
      <c r="BU2272" t="s">
        <v>4705</v>
      </c>
    </row>
    <row r="2273" spans="1:73" hidden="1">
      <c r="A2273" s="103" t="s">
        <v>4706</v>
      </c>
      <c r="B2273" s="102">
        <v>45748</v>
      </c>
      <c r="C2273" s="104">
        <f>_xlfn.ISOWEEKNUM(Tabella2[[#This Row],[Date]])</f>
        <v>14</v>
      </c>
      <c r="D2273" s="104" t="s">
        <v>421</v>
      </c>
      <c r="E2273" s="104" t="s">
        <v>327</v>
      </c>
      <c r="F2273" s="104">
        <v>70</v>
      </c>
      <c r="G2273" s="104" t="s">
        <v>257</v>
      </c>
      <c r="H2273" s="105">
        <v>14</v>
      </c>
      <c r="I2273" s="104" t="s">
        <v>258</v>
      </c>
      <c r="J2273" s="104"/>
      <c r="K2273" s="104" t="s">
        <v>83</v>
      </c>
      <c r="L2273" s="104" t="s">
        <v>299</v>
      </c>
      <c r="M2273" s="104" t="s">
        <v>276</v>
      </c>
      <c r="N2273" s="104"/>
      <c r="O2273" s="106" t="str">
        <f>A576</f>
        <v>12978</v>
      </c>
      <c r="P2273" s="111" t="s">
        <v>4707</v>
      </c>
      <c r="Q2273" s="153" t="s">
        <v>272</v>
      </c>
      <c r="R2273" s="153" t="s">
        <v>576</v>
      </c>
      <c r="S2273" s="153">
        <v>4.1666666666666657E-2</v>
      </c>
      <c r="T2273" s="153">
        <v>0.5625</v>
      </c>
      <c r="U2273" s="153">
        <v>0.60416666666666663</v>
      </c>
      <c r="V2273" s="153">
        <f>IF(ISBLANK(T2273),"",Tabella2[[#This Row],[ACT STOP]]-Tabella2[[#This Row],[ACT START]])</f>
        <v>4.166666666666663E-2</v>
      </c>
      <c r="W2273" s="104" t="s">
        <v>92</v>
      </c>
      <c r="X2273" s="104" t="s">
        <v>91</v>
      </c>
      <c r="Y2273" s="110"/>
      <c r="Z2273" s="106"/>
      <c r="AA2273" s="104"/>
      <c r="AB2273" s="107"/>
      <c r="AC2273" s="72">
        <v>1</v>
      </c>
      <c r="AH2273" s="70"/>
      <c r="AI2273" s="70"/>
      <c r="AJ2273">
        <v>0</v>
      </c>
      <c r="AL2273" s="70"/>
      <c r="BM2273" s="135">
        <v>0.5625</v>
      </c>
      <c r="BN2273" s="136">
        <v>0.60416666666666663</v>
      </c>
      <c r="BO2273" s="101"/>
      <c r="BR2273" s="109" t="str">
        <f t="shared" si="35"/>
        <v>SH-25-2262</v>
      </c>
      <c r="BS2273" s="109" t="s">
        <v>372</v>
      </c>
      <c r="BT2273" t="s">
        <v>92</v>
      </c>
      <c r="BU2273" t="s">
        <v>4708</v>
      </c>
    </row>
    <row r="2274" spans="1:73" hidden="1">
      <c r="A2274" s="103" t="s">
        <v>4709</v>
      </c>
      <c r="B2274" s="102">
        <v>45748</v>
      </c>
      <c r="C2274" s="104">
        <f>_xlfn.ISOWEEKNUM(Tabella2[[#This Row],[Date]])</f>
        <v>14</v>
      </c>
      <c r="D2274" s="104" t="s">
        <v>3529</v>
      </c>
      <c r="E2274" s="104" t="s">
        <v>284</v>
      </c>
      <c r="F2274" s="104">
        <v>69</v>
      </c>
      <c r="G2274" s="104" t="s">
        <v>257</v>
      </c>
      <c r="H2274" s="105">
        <v>1</v>
      </c>
      <c r="I2274" s="104"/>
      <c r="J2274" s="104" t="s">
        <v>258</v>
      </c>
      <c r="K2274" s="104" t="s">
        <v>79</v>
      </c>
      <c r="L2274" s="104" t="s">
        <v>259</v>
      </c>
      <c r="M2274" s="104" t="s">
        <v>276</v>
      </c>
      <c r="N2274" s="104"/>
      <c r="O2274" s="106"/>
      <c r="P2274" s="111" t="s">
        <v>531</v>
      </c>
      <c r="Q2274" s="153" t="s">
        <v>272</v>
      </c>
      <c r="R2274" s="153" t="s">
        <v>576</v>
      </c>
      <c r="S2274" s="153">
        <v>4.1666666666666657E-2</v>
      </c>
      <c r="T2274" s="153">
        <v>0.5625</v>
      </c>
      <c r="U2274" s="153">
        <v>0.60416666666666663</v>
      </c>
      <c r="V2274" s="153">
        <f>IF(ISBLANK(T2274),"",Tabella2[[#This Row],[ACT STOP]]-Tabella2[[#This Row],[ACT START]])</f>
        <v>4.166666666666663E-2</v>
      </c>
      <c r="W2274" s="104" t="s">
        <v>92</v>
      </c>
      <c r="X2274" s="104" t="s">
        <v>91</v>
      </c>
      <c r="Y2274" s="110"/>
      <c r="Z2274" s="106"/>
      <c r="AA2274" s="104"/>
      <c r="AB2274" s="107"/>
      <c r="AC2274" s="72">
        <v>1</v>
      </c>
      <c r="AH2274" s="70"/>
      <c r="AI2274" s="70"/>
      <c r="AJ2274">
        <v>0</v>
      </c>
      <c r="AL2274" s="70"/>
      <c r="BM2274" s="135">
        <v>0.5625</v>
      </c>
      <c r="BN2274" s="136">
        <v>0.60416666666666663</v>
      </c>
      <c r="BO2274" s="101"/>
      <c r="BR2274" s="109" t="str">
        <f t="shared" si="35"/>
        <v>SH-25-2263</v>
      </c>
      <c r="BS2274" s="109" t="s">
        <v>332</v>
      </c>
      <c r="BT2274" t="s">
        <v>92</v>
      </c>
      <c r="BU2274" t="s">
        <v>4710</v>
      </c>
    </row>
    <row r="2275" spans="1:73" hidden="1">
      <c r="A2275" s="103" t="s">
        <v>4711</v>
      </c>
      <c r="B2275" s="102">
        <v>45748</v>
      </c>
      <c r="C2275" s="104">
        <f>_xlfn.ISOWEEKNUM(Tabella2[[#This Row],[Date]])</f>
        <v>14</v>
      </c>
      <c r="D2275" s="104" t="s">
        <v>370</v>
      </c>
      <c r="E2275" s="104" t="s">
        <v>256</v>
      </c>
      <c r="F2275" s="104">
        <v>53</v>
      </c>
      <c r="G2275" s="104" t="s">
        <v>257</v>
      </c>
      <c r="H2275" s="105">
        <v>17</v>
      </c>
      <c r="I2275" s="104" t="s">
        <v>258</v>
      </c>
      <c r="J2275" s="104"/>
      <c r="K2275" s="104" t="s">
        <v>83</v>
      </c>
      <c r="L2275" s="104" t="s">
        <v>299</v>
      </c>
      <c r="M2275" s="104" t="s">
        <v>386</v>
      </c>
      <c r="N2275" s="104"/>
      <c r="O2275" s="106" t="str">
        <f>A2276</f>
        <v>14678</v>
      </c>
      <c r="P2275" s="111" t="s">
        <v>2292</v>
      </c>
      <c r="Q2275" s="153" t="s">
        <v>665</v>
      </c>
      <c r="R2275" s="153" t="s">
        <v>580</v>
      </c>
      <c r="S2275" s="153">
        <v>4.1666666666666657E-2</v>
      </c>
      <c r="T2275" s="153">
        <v>0.625</v>
      </c>
      <c r="U2275" s="153">
        <v>0.66666666666666663</v>
      </c>
      <c r="V2275" s="153">
        <f>IF(ISBLANK(T2275),"",Tabella2[[#This Row],[ACT STOP]]-Tabella2[[#This Row],[ACT START]])</f>
        <v>4.166666666666663E-2</v>
      </c>
      <c r="W2275" s="104" t="s">
        <v>92</v>
      </c>
      <c r="X2275" s="104" t="s">
        <v>91</v>
      </c>
      <c r="Y2275" s="110"/>
      <c r="Z2275" s="106"/>
      <c r="AA2275" s="104"/>
      <c r="AB2275" s="107"/>
      <c r="AC2275" s="72">
        <v>1</v>
      </c>
      <c r="AH2275" s="70"/>
      <c r="AI2275" s="70"/>
      <c r="AJ2275">
        <v>0</v>
      </c>
      <c r="AL2275" s="70"/>
      <c r="BM2275" s="135">
        <v>0.625</v>
      </c>
      <c r="BN2275" s="136">
        <v>0.66666666666666663</v>
      </c>
      <c r="BO2275" s="101"/>
      <c r="BR2275" s="109" t="str">
        <f t="shared" si="35"/>
        <v>SH-25-2264</v>
      </c>
      <c r="BS2275" s="109" t="s">
        <v>393</v>
      </c>
      <c r="BT2275" t="s">
        <v>92</v>
      </c>
      <c r="BU2275" t="s">
        <v>4712</v>
      </c>
    </row>
    <row r="2276" spans="1:73" hidden="1">
      <c r="A2276" s="103" t="s">
        <v>4713</v>
      </c>
      <c r="B2276" s="102">
        <v>45748</v>
      </c>
      <c r="C2276" s="104">
        <f>_xlfn.ISOWEEKNUM(Tabella2[[#This Row],[Date]])</f>
        <v>14</v>
      </c>
      <c r="D2276" s="104" t="s">
        <v>370</v>
      </c>
      <c r="E2276" s="104" t="s">
        <v>256</v>
      </c>
      <c r="F2276" s="104">
        <v>54</v>
      </c>
      <c r="G2276" s="104" t="s">
        <v>284</v>
      </c>
      <c r="H2276" s="105">
        <v>9</v>
      </c>
      <c r="I2276" s="104" t="s">
        <v>258</v>
      </c>
      <c r="J2276" s="104"/>
      <c r="K2276" s="104" t="s">
        <v>80</v>
      </c>
      <c r="L2276" s="104" t="s">
        <v>299</v>
      </c>
      <c r="M2276" s="104" t="s">
        <v>386</v>
      </c>
      <c r="N2276" s="104"/>
      <c r="O2276" s="106" t="str">
        <f>A2275</f>
        <v>14677</v>
      </c>
      <c r="P2276" s="111" t="s">
        <v>2292</v>
      </c>
      <c r="Q2276" s="153">
        <v>0.625</v>
      </c>
      <c r="R2276" s="153">
        <v>0.66666666666666663</v>
      </c>
      <c r="S2276" s="153">
        <v>4.1666666666666657E-2</v>
      </c>
      <c r="T2276" s="153">
        <v>0.625</v>
      </c>
      <c r="U2276" s="153">
        <v>0.66666666666666663</v>
      </c>
      <c r="V2276" s="153">
        <f>IF(ISBLANK(T2276),"",Tabella2[[#This Row],[ACT STOP]]-Tabella2[[#This Row],[ACT START]])</f>
        <v>4.166666666666663E-2</v>
      </c>
      <c r="W2276" s="104" t="s">
        <v>92</v>
      </c>
      <c r="X2276" s="104" t="s">
        <v>91</v>
      </c>
      <c r="Y2276" s="110"/>
      <c r="Z2276" s="106"/>
      <c r="AA2276" s="104"/>
      <c r="AB2276" s="107"/>
      <c r="AC2276" s="72">
        <v>1</v>
      </c>
      <c r="AH2276" s="70"/>
      <c r="AI2276" s="70"/>
      <c r="AJ2276">
        <v>0</v>
      </c>
      <c r="AL2276" s="70"/>
      <c r="BM2276" s="135">
        <v>0.625</v>
      </c>
      <c r="BN2276" s="136">
        <v>0.66666666666666663</v>
      </c>
      <c r="BO2276" s="101"/>
      <c r="BR2276" s="109" t="str">
        <f t="shared" si="35"/>
        <v>SH-25-2265</v>
      </c>
      <c r="BS2276" s="109" t="s">
        <v>339</v>
      </c>
      <c r="BT2276" t="s">
        <v>92</v>
      </c>
      <c r="BU2276" t="s">
        <v>4714</v>
      </c>
    </row>
    <row r="2277" spans="1:73" hidden="1">
      <c r="A2277" s="103" t="s">
        <v>4715</v>
      </c>
      <c r="B2277" s="102">
        <v>45748</v>
      </c>
      <c r="C2277" s="104">
        <f>_xlfn.ISOWEEKNUM(Tabella2[[#This Row],[Date]])</f>
        <v>14</v>
      </c>
      <c r="D2277" s="104" t="s">
        <v>3529</v>
      </c>
      <c r="E2277" s="104" t="s">
        <v>284</v>
      </c>
      <c r="F2277" s="104">
        <v>68</v>
      </c>
      <c r="G2277" s="104" t="s">
        <v>284</v>
      </c>
      <c r="H2277" s="105">
        <v>22</v>
      </c>
      <c r="I2277" s="104"/>
      <c r="J2277" s="104" t="s">
        <v>258</v>
      </c>
      <c r="K2277" s="104" t="s">
        <v>79</v>
      </c>
      <c r="L2277" s="104" t="s">
        <v>259</v>
      </c>
      <c r="M2277" s="104" t="s">
        <v>276</v>
      </c>
      <c r="N2277" s="104"/>
      <c r="O2277" s="106"/>
      <c r="P2277" s="111" t="s">
        <v>531</v>
      </c>
      <c r="Q2277" s="153" t="s">
        <v>665</v>
      </c>
      <c r="R2277" s="153" t="s">
        <v>580</v>
      </c>
      <c r="S2277" s="153">
        <v>4.1666666666666657E-2</v>
      </c>
      <c r="T2277" s="153">
        <v>0.625</v>
      </c>
      <c r="U2277" s="153">
        <v>0.66666666666666663</v>
      </c>
      <c r="V2277" s="153">
        <f>IF(ISBLANK(T2277),"",Tabella2[[#This Row],[ACT STOP]]-Tabella2[[#This Row],[ACT START]])</f>
        <v>4.166666666666663E-2</v>
      </c>
      <c r="W2277" s="104" t="s">
        <v>92</v>
      </c>
      <c r="X2277" s="104" t="s">
        <v>91</v>
      </c>
      <c r="Y2277" s="110"/>
      <c r="Z2277" s="106"/>
      <c r="AA2277" s="104"/>
      <c r="AB2277" s="107"/>
      <c r="AC2277" s="72">
        <v>1</v>
      </c>
      <c r="AH2277" s="70"/>
      <c r="AI2277" s="70"/>
      <c r="AJ2277">
        <v>0</v>
      </c>
      <c r="AL2277" s="70"/>
      <c r="BM2277" s="135">
        <v>0.625</v>
      </c>
      <c r="BN2277" s="136">
        <v>0.66666666666666663</v>
      </c>
      <c r="BO2277" s="101"/>
      <c r="BR2277" s="109" t="str">
        <f t="shared" si="35"/>
        <v>SH-25-2266</v>
      </c>
      <c r="BS2277" s="109" t="s">
        <v>295</v>
      </c>
      <c r="BT2277" t="s">
        <v>92</v>
      </c>
      <c r="BU2277" t="s">
        <v>4716</v>
      </c>
    </row>
    <row r="2278" spans="1:73" hidden="1">
      <c r="A2278" s="103" t="s">
        <v>4717</v>
      </c>
      <c r="B2278" s="102">
        <v>45749</v>
      </c>
      <c r="C2278" s="104">
        <f>_xlfn.ISOWEEKNUM(Tabella2[[#This Row],[Date]])</f>
        <v>14</v>
      </c>
      <c r="D2278" s="104" t="s">
        <v>275</v>
      </c>
      <c r="E2278" s="104" t="s">
        <v>256</v>
      </c>
      <c r="F2278" s="104">
        <v>58</v>
      </c>
      <c r="G2278" s="104" t="s">
        <v>284</v>
      </c>
      <c r="H2278" s="105">
        <v>22</v>
      </c>
      <c r="I2278" s="104" t="s">
        <v>258</v>
      </c>
      <c r="J2278" s="104"/>
      <c r="K2278" s="104" t="s">
        <v>79</v>
      </c>
      <c r="L2278" s="104" t="s">
        <v>259</v>
      </c>
      <c r="M2278" s="104" t="s">
        <v>461</v>
      </c>
      <c r="N2278" s="104"/>
      <c r="O2278" s="106"/>
      <c r="P2278" s="111" t="s">
        <v>491</v>
      </c>
      <c r="Q2278" s="153" t="s">
        <v>605</v>
      </c>
      <c r="R2278" s="153" t="s">
        <v>285</v>
      </c>
      <c r="S2278" s="153">
        <v>4.1666666666666657E-2</v>
      </c>
      <c r="T2278" s="153">
        <v>0.25</v>
      </c>
      <c r="U2278" s="153">
        <v>0.30208333333333331</v>
      </c>
      <c r="V2278" s="153">
        <f>IF(ISBLANK(T2278),"",Tabella2[[#This Row],[ACT STOP]]-Tabella2[[#This Row],[ACT START]])</f>
        <v>5.2083333333333315E-2</v>
      </c>
      <c r="W2278" s="104" t="s">
        <v>92</v>
      </c>
      <c r="X2278" s="104" t="s">
        <v>91</v>
      </c>
      <c r="Y2278" s="110"/>
      <c r="Z2278" s="106"/>
      <c r="AA2278" s="104"/>
      <c r="AB2278" s="107"/>
      <c r="AC2278" s="72">
        <v>1</v>
      </c>
      <c r="AH2278" s="70"/>
      <c r="AI2278" s="70"/>
      <c r="AJ2278">
        <v>0</v>
      </c>
      <c r="AL2278" s="70"/>
      <c r="BM2278" s="135">
        <v>0.25</v>
      </c>
      <c r="BN2278" s="136">
        <v>0.30208333333333331</v>
      </c>
      <c r="BO2278" s="101">
        <v>1.041666666666667E-2</v>
      </c>
      <c r="BQ2278" t="s">
        <v>102</v>
      </c>
      <c r="BR2278" s="109" t="str">
        <f t="shared" si="35"/>
        <v>SH-25-2267</v>
      </c>
      <c r="BS2278" s="109" t="s">
        <v>295</v>
      </c>
      <c r="BT2278" t="s">
        <v>92</v>
      </c>
      <c r="BU2278" t="s">
        <v>4718</v>
      </c>
    </row>
    <row r="2279" spans="1:73" hidden="1">
      <c r="A2279" s="103" t="s">
        <v>4719</v>
      </c>
      <c r="B2279" s="102">
        <v>45749</v>
      </c>
      <c r="C2279" s="104">
        <f>_xlfn.ISOWEEKNUM(Tabella2[[#This Row],[Date]])</f>
        <v>14</v>
      </c>
      <c r="D2279" s="104" t="s">
        <v>348</v>
      </c>
      <c r="E2279" s="104" t="s">
        <v>284</v>
      </c>
      <c r="F2279" s="104">
        <v>55</v>
      </c>
      <c r="G2279" s="104" t="s">
        <v>257</v>
      </c>
      <c r="H2279" s="105">
        <v>10</v>
      </c>
      <c r="I2279" s="104"/>
      <c r="J2279" s="104" t="s">
        <v>258</v>
      </c>
      <c r="K2279" s="104" t="s">
        <v>75</v>
      </c>
      <c r="L2279" s="104" t="s">
        <v>299</v>
      </c>
      <c r="M2279" s="104" t="s">
        <v>328</v>
      </c>
      <c r="N2279" s="104"/>
      <c r="O2279" s="108" t="str">
        <f>A2280</f>
        <v>14682</v>
      </c>
      <c r="P2279" s="111" t="s">
        <v>3403</v>
      </c>
      <c r="Q2279" s="153" t="s">
        <v>605</v>
      </c>
      <c r="R2279" s="153" t="s">
        <v>285</v>
      </c>
      <c r="S2279" s="153">
        <v>4.1666666666666657E-2</v>
      </c>
      <c r="T2279" s="153" t="s">
        <v>605</v>
      </c>
      <c r="U2279" s="153">
        <v>0.2986111111111111</v>
      </c>
      <c r="V2279" s="153">
        <f>IF(ISBLANK(T2279),"",Tabella2[[#This Row],[ACT STOP]]-Tabella2[[#This Row],[ACT START]])</f>
        <v>4.8611111111111105E-2</v>
      </c>
      <c r="W2279" s="104" t="s">
        <v>92</v>
      </c>
      <c r="X2279" s="104" t="s">
        <v>91</v>
      </c>
      <c r="Y2279" s="110" t="s">
        <v>4720</v>
      </c>
      <c r="Z2279" s="106"/>
      <c r="AA2279" s="104"/>
      <c r="AB2279" s="107"/>
      <c r="AC2279" s="72">
        <v>1</v>
      </c>
      <c r="AH2279" s="70"/>
      <c r="AI2279" s="70"/>
      <c r="AJ2279">
        <v>0</v>
      </c>
      <c r="AL2279" s="70"/>
      <c r="BM2279" s="135" t="s">
        <v>605</v>
      </c>
      <c r="BN2279" s="136">
        <v>0.2986111111111111</v>
      </c>
      <c r="BO2279" s="101">
        <v>6.9444444444444441E-3</v>
      </c>
      <c r="BQ2279" t="s">
        <v>94</v>
      </c>
      <c r="BR2279" s="109" t="str">
        <f t="shared" si="35"/>
        <v>SH-25-2268</v>
      </c>
      <c r="BS2279" s="109" t="s">
        <v>552</v>
      </c>
      <c r="BT2279" t="s">
        <v>92</v>
      </c>
      <c r="BU2279" t="s">
        <v>4721</v>
      </c>
    </row>
    <row r="2280" spans="1:73" hidden="1">
      <c r="A2280" s="103" t="s">
        <v>4722</v>
      </c>
      <c r="B2280" s="102">
        <v>45749</v>
      </c>
      <c r="C2280" s="104">
        <f>_xlfn.ISOWEEKNUM(Tabella2[[#This Row],[Date]])</f>
        <v>14</v>
      </c>
      <c r="D2280" s="104" t="s">
        <v>348</v>
      </c>
      <c r="E2280" s="104" t="s">
        <v>284</v>
      </c>
      <c r="F2280" s="104">
        <v>57</v>
      </c>
      <c r="G2280" s="104" t="s">
        <v>284</v>
      </c>
      <c r="H2280" s="105">
        <v>23</v>
      </c>
      <c r="I2280" s="104"/>
      <c r="J2280" s="104" t="s">
        <v>258</v>
      </c>
      <c r="K2280" s="104" t="s">
        <v>77</v>
      </c>
      <c r="L2280" s="104" t="s">
        <v>299</v>
      </c>
      <c r="M2280" s="104" t="s">
        <v>328</v>
      </c>
      <c r="N2280" s="104"/>
      <c r="O2280" s="108" t="str">
        <f>A2279</f>
        <v>14681</v>
      </c>
      <c r="P2280" s="111" t="s">
        <v>3403</v>
      </c>
      <c r="Q2280" s="153">
        <v>0.25</v>
      </c>
      <c r="R2280" s="153">
        <v>0.29166666666666669</v>
      </c>
      <c r="S2280" s="153">
        <v>4.1666666666666657E-2</v>
      </c>
      <c r="T2280" s="153">
        <v>0.25</v>
      </c>
      <c r="U2280" s="153">
        <v>0.2986111111111111</v>
      </c>
      <c r="V2280" s="153">
        <f>IF(ISBLANK(T2280),"",Tabella2[[#This Row],[ACT STOP]]-Tabella2[[#This Row],[ACT START]])</f>
        <v>4.8611111111111105E-2</v>
      </c>
      <c r="W2280" s="104" t="s">
        <v>92</v>
      </c>
      <c r="X2280" s="104" t="s">
        <v>91</v>
      </c>
      <c r="Y2280" s="110"/>
      <c r="Z2280" s="106"/>
      <c r="AA2280" s="104"/>
      <c r="AB2280" s="107"/>
      <c r="AC2280" s="72">
        <v>1</v>
      </c>
      <c r="AH2280" s="70"/>
      <c r="AI2280" s="70"/>
      <c r="AJ2280">
        <v>0</v>
      </c>
      <c r="AL2280" s="70"/>
      <c r="BM2280" s="135">
        <v>0.25</v>
      </c>
      <c r="BN2280" s="136">
        <v>0.2986111111111111</v>
      </c>
      <c r="BO2280" s="101">
        <v>6.9444444444444441E-3</v>
      </c>
      <c r="BR2280" s="109" t="str">
        <f t="shared" si="35"/>
        <v>SH-25-2269</v>
      </c>
      <c r="BS2280" s="109" t="s">
        <v>358</v>
      </c>
      <c r="BT2280" t="s">
        <v>92</v>
      </c>
      <c r="BU2280" t="s">
        <v>4723</v>
      </c>
    </row>
    <row r="2281" spans="1:73" hidden="1">
      <c r="A2281" s="103" t="s">
        <v>4724</v>
      </c>
      <c r="B2281" s="102">
        <v>45749</v>
      </c>
      <c r="C2281" s="104">
        <f>_xlfn.ISOWEEKNUM(Tabella2[[#This Row],[Date]])</f>
        <v>14</v>
      </c>
      <c r="D2281" s="104" t="s">
        <v>321</v>
      </c>
      <c r="E2281" s="104" t="s">
        <v>284</v>
      </c>
      <c r="F2281" s="104">
        <v>53</v>
      </c>
      <c r="G2281" s="104" t="s">
        <v>257</v>
      </c>
      <c r="H2281" s="105">
        <v>9</v>
      </c>
      <c r="I2281" s="104"/>
      <c r="J2281" s="104" t="s">
        <v>258</v>
      </c>
      <c r="K2281" s="104" t="s">
        <v>83</v>
      </c>
      <c r="L2281" s="104" t="s">
        <v>299</v>
      </c>
      <c r="M2281" s="104" t="s">
        <v>361</v>
      </c>
      <c r="N2281" s="104"/>
      <c r="O2281" s="108" t="str">
        <f>A578</f>
        <v>12980</v>
      </c>
      <c r="P2281" s="111" t="s">
        <v>539</v>
      </c>
      <c r="Q2281" s="153" t="s">
        <v>617</v>
      </c>
      <c r="R2281" s="153" t="s">
        <v>525</v>
      </c>
      <c r="S2281" s="153">
        <v>4.1666666666666657E-2</v>
      </c>
      <c r="T2281" s="153">
        <v>0.3125</v>
      </c>
      <c r="U2281" s="153">
        <v>0.35416666666666669</v>
      </c>
      <c r="V2281" s="153">
        <f>IF(ISBLANK(T2281),"",Tabella2[[#This Row],[ACT STOP]]-Tabella2[[#This Row],[ACT START]])</f>
        <v>4.1666666666666685E-2</v>
      </c>
      <c r="W2281" s="104" t="s">
        <v>92</v>
      </c>
      <c r="X2281" s="104" t="s">
        <v>91</v>
      </c>
      <c r="Y2281" s="110"/>
      <c r="Z2281" s="106"/>
      <c r="AA2281" s="104"/>
      <c r="AB2281" s="107"/>
      <c r="AC2281" s="72">
        <v>1</v>
      </c>
      <c r="AH2281" s="70"/>
      <c r="AI2281" s="70"/>
      <c r="AJ2281">
        <v>0</v>
      </c>
      <c r="AL2281" s="70"/>
      <c r="BM2281" s="135">
        <v>0.3125</v>
      </c>
      <c r="BN2281" s="136">
        <v>0.35416666666666669</v>
      </c>
      <c r="BO2281" s="101"/>
      <c r="BR2281" s="109" t="str">
        <f t="shared" si="35"/>
        <v>SH-25-2270</v>
      </c>
      <c r="BS2281" s="109" t="s">
        <v>318</v>
      </c>
      <c r="BT2281" t="s">
        <v>92</v>
      </c>
      <c r="BU2281" t="s">
        <v>4725</v>
      </c>
    </row>
    <row r="2282" spans="1:73" hidden="1">
      <c r="A2282" s="103" t="s">
        <v>4726</v>
      </c>
      <c r="B2282" s="102">
        <v>45749</v>
      </c>
      <c r="C2282" s="104">
        <f>_xlfn.ISOWEEKNUM(Tabella2[[#This Row],[Date]])</f>
        <v>14</v>
      </c>
      <c r="D2282" s="104" t="s">
        <v>275</v>
      </c>
      <c r="E2282" s="104" t="s">
        <v>256</v>
      </c>
      <c r="F2282" s="104">
        <v>57</v>
      </c>
      <c r="G2282" s="104" t="s">
        <v>284</v>
      </c>
      <c r="H2282" s="105">
        <v>5</v>
      </c>
      <c r="I2282" s="104" t="s">
        <v>258</v>
      </c>
      <c r="J2282" s="104"/>
      <c r="K2282" s="104" t="s">
        <v>79</v>
      </c>
      <c r="L2282" s="104" t="s">
        <v>259</v>
      </c>
      <c r="M2282" s="104" t="s">
        <v>461</v>
      </c>
      <c r="N2282" s="104"/>
      <c r="O2282" s="106"/>
      <c r="P2282" s="111" t="s">
        <v>491</v>
      </c>
      <c r="Q2282" s="153" t="s">
        <v>617</v>
      </c>
      <c r="R2282" s="153" t="s">
        <v>525</v>
      </c>
      <c r="S2282" s="153">
        <v>4.1666666666666657E-2</v>
      </c>
      <c r="T2282" s="153">
        <v>0.3125</v>
      </c>
      <c r="U2282" s="153">
        <v>0.35416666666666669</v>
      </c>
      <c r="V2282" s="153">
        <f>IF(ISBLANK(T2282),"",Tabella2[[#This Row],[ACT STOP]]-Tabella2[[#This Row],[ACT START]])</f>
        <v>4.1666666666666685E-2</v>
      </c>
      <c r="W2282" s="104" t="s">
        <v>92</v>
      </c>
      <c r="X2282" s="104" t="s">
        <v>91</v>
      </c>
      <c r="Y2282" s="110"/>
      <c r="Z2282" s="106"/>
      <c r="AA2282" s="104"/>
      <c r="AB2282" s="107"/>
      <c r="AC2282" s="72">
        <v>1</v>
      </c>
      <c r="AH2282" s="70"/>
      <c r="AI2282" s="70"/>
      <c r="AJ2282">
        <v>0</v>
      </c>
      <c r="AL2282" s="70"/>
      <c r="BM2282" s="135">
        <v>0.3125</v>
      </c>
      <c r="BN2282" s="136">
        <v>0.35416666666666669</v>
      </c>
      <c r="BO2282" s="101"/>
      <c r="BR2282" s="109" t="str">
        <f t="shared" si="35"/>
        <v>SH-25-2271</v>
      </c>
      <c r="BS2282" s="109" t="s">
        <v>288</v>
      </c>
      <c r="BT2282" t="s">
        <v>92</v>
      </c>
      <c r="BU2282" t="s">
        <v>4727</v>
      </c>
    </row>
    <row r="2283" spans="1:73" hidden="1">
      <c r="A2283" s="103" t="s">
        <v>4728</v>
      </c>
      <c r="B2283" s="102">
        <v>45749</v>
      </c>
      <c r="C2283" s="104">
        <f>_xlfn.ISOWEEKNUM(Tabella2[[#This Row],[Date]])</f>
        <v>14</v>
      </c>
      <c r="D2283" s="104" t="s">
        <v>509</v>
      </c>
      <c r="E2283" s="104" t="s">
        <v>284</v>
      </c>
      <c r="F2283" s="104">
        <v>70</v>
      </c>
      <c r="G2283" s="104" t="s">
        <v>257</v>
      </c>
      <c r="H2283" s="105">
        <v>14</v>
      </c>
      <c r="I2283" s="104"/>
      <c r="J2283" s="104" t="s">
        <v>258</v>
      </c>
      <c r="K2283" s="104" t="s">
        <v>81</v>
      </c>
      <c r="L2283" s="104" t="s">
        <v>259</v>
      </c>
      <c r="M2283" s="104" t="s">
        <v>276</v>
      </c>
      <c r="N2283" s="104"/>
      <c r="O2283" s="106"/>
      <c r="P2283" s="111" t="s">
        <v>2932</v>
      </c>
      <c r="Q2283" s="153" t="s">
        <v>617</v>
      </c>
      <c r="R2283" s="153" t="s">
        <v>525</v>
      </c>
      <c r="S2283" s="153">
        <v>4.1666666666666657E-2</v>
      </c>
      <c r="T2283" s="153" t="s">
        <v>617</v>
      </c>
      <c r="U2283" s="153" t="s">
        <v>525</v>
      </c>
      <c r="V2283" s="153">
        <f>IF(ISBLANK(T2283),"",Tabella2[[#This Row],[ACT STOP]]-Tabella2[[#This Row],[ACT START]])</f>
        <v>4.1666666666666685E-2</v>
      </c>
      <c r="W2283" s="104" t="s">
        <v>92</v>
      </c>
      <c r="X2283" s="104" t="s">
        <v>91</v>
      </c>
      <c r="Y2283" s="110"/>
      <c r="Z2283" s="106"/>
      <c r="AA2283" s="104"/>
      <c r="AB2283" s="107"/>
      <c r="AC2283" s="72">
        <v>1</v>
      </c>
      <c r="AH2283" s="70"/>
      <c r="AI2283" s="70"/>
      <c r="AJ2283">
        <v>0</v>
      </c>
      <c r="AL2283" s="70"/>
      <c r="BM2283" s="135" t="s">
        <v>617</v>
      </c>
      <c r="BN2283" s="136" t="s">
        <v>525</v>
      </c>
      <c r="BO2283" s="101"/>
      <c r="BR2283" s="109" t="str">
        <f t="shared" si="35"/>
        <v>SH-25-2272</v>
      </c>
      <c r="BS2283" s="109" t="s">
        <v>372</v>
      </c>
      <c r="BT2283" t="s">
        <v>92</v>
      </c>
      <c r="BU2283" t="s">
        <v>4729</v>
      </c>
    </row>
    <row r="2284" spans="1:73" hidden="1">
      <c r="A2284" s="103" t="s">
        <v>4730</v>
      </c>
      <c r="B2284" s="102">
        <v>45749</v>
      </c>
      <c r="C2284" s="104">
        <f>_xlfn.ISOWEEKNUM(Tabella2[[#This Row],[Date]])</f>
        <v>14</v>
      </c>
      <c r="D2284" s="104" t="s">
        <v>321</v>
      </c>
      <c r="E2284" s="104" t="s">
        <v>284</v>
      </c>
      <c r="F2284" s="104">
        <v>51</v>
      </c>
      <c r="G2284" s="104" t="s">
        <v>284</v>
      </c>
      <c r="H2284" s="105">
        <v>23</v>
      </c>
      <c r="I2284" s="104"/>
      <c r="J2284" s="104" t="s">
        <v>258</v>
      </c>
      <c r="K2284" s="104" t="s">
        <v>83</v>
      </c>
      <c r="L2284" s="104" t="s">
        <v>299</v>
      </c>
      <c r="M2284" s="104" t="s">
        <v>361</v>
      </c>
      <c r="N2284" s="104"/>
      <c r="O2284" s="108" t="str">
        <f>A579</f>
        <v>12981</v>
      </c>
      <c r="P2284" s="111" t="s">
        <v>539</v>
      </c>
      <c r="Q2284" s="153" t="s">
        <v>631</v>
      </c>
      <c r="R2284" s="153" t="s">
        <v>498</v>
      </c>
      <c r="S2284" s="153">
        <v>4.1666666666666657E-2</v>
      </c>
      <c r="T2284" s="153" t="s">
        <v>631</v>
      </c>
      <c r="U2284" s="153" t="s">
        <v>498</v>
      </c>
      <c r="V2284" s="153">
        <f>IF(ISBLANK(T2284),"",Tabella2[[#This Row],[ACT STOP]]-Tabella2[[#This Row],[ACT START]])</f>
        <v>4.1666666666666685E-2</v>
      </c>
      <c r="W2284" s="104" t="s">
        <v>92</v>
      </c>
      <c r="X2284" s="104" t="s">
        <v>91</v>
      </c>
      <c r="Y2284" s="110"/>
      <c r="Z2284" s="106"/>
      <c r="AA2284" s="104"/>
      <c r="AB2284" s="107"/>
      <c r="AC2284" s="72">
        <v>1</v>
      </c>
      <c r="AH2284" s="70"/>
      <c r="AI2284" s="70"/>
      <c r="AJ2284">
        <v>0</v>
      </c>
      <c r="AL2284" s="70"/>
      <c r="BM2284" s="135" t="s">
        <v>631</v>
      </c>
      <c r="BN2284" s="136" t="s">
        <v>498</v>
      </c>
      <c r="BO2284" s="101"/>
      <c r="BR2284" s="109" t="str">
        <f t="shared" si="35"/>
        <v>SH-25-2273</v>
      </c>
      <c r="BS2284" s="109" t="s">
        <v>358</v>
      </c>
      <c r="BT2284" t="s">
        <v>92</v>
      </c>
      <c r="BU2284" t="s">
        <v>4731</v>
      </c>
    </row>
    <row r="2285" spans="1:73" hidden="1">
      <c r="A2285" s="103" t="s">
        <v>4732</v>
      </c>
      <c r="B2285" s="102">
        <v>45749</v>
      </c>
      <c r="C2285" s="104">
        <f>_xlfn.ISOWEEKNUM(Tabella2[[#This Row],[Date]])</f>
        <v>14</v>
      </c>
      <c r="D2285" s="104" t="s">
        <v>478</v>
      </c>
      <c r="E2285" s="104" t="s">
        <v>284</v>
      </c>
      <c r="F2285" s="104">
        <v>64</v>
      </c>
      <c r="G2285" s="104" t="s">
        <v>257</v>
      </c>
      <c r="H2285" s="105">
        <v>32</v>
      </c>
      <c r="I2285" s="104"/>
      <c r="J2285" s="104" t="s">
        <v>258</v>
      </c>
      <c r="K2285" s="104" t="s">
        <v>79</v>
      </c>
      <c r="L2285" s="104" t="s">
        <v>259</v>
      </c>
      <c r="M2285" s="104" t="s">
        <v>260</v>
      </c>
      <c r="N2285" s="104"/>
      <c r="O2285" s="106"/>
      <c r="P2285" s="111" t="s">
        <v>1850</v>
      </c>
      <c r="Q2285" s="153" t="s">
        <v>631</v>
      </c>
      <c r="R2285" s="153" t="s">
        <v>498</v>
      </c>
      <c r="S2285" s="153">
        <v>4.1666666666666657E-2</v>
      </c>
      <c r="T2285" s="153">
        <v>0.375</v>
      </c>
      <c r="U2285" s="153">
        <v>0.41666666666666669</v>
      </c>
      <c r="V2285" s="153">
        <f>IF(ISBLANK(T2285),"",Tabella2[[#This Row],[ACT STOP]]-Tabella2[[#This Row],[ACT START]])</f>
        <v>4.1666666666666685E-2</v>
      </c>
      <c r="W2285" s="104" t="s">
        <v>92</v>
      </c>
      <c r="X2285" s="104" t="s">
        <v>91</v>
      </c>
      <c r="Y2285" s="110"/>
      <c r="Z2285" s="106"/>
      <c r="AA2285" s="104"/>
      <c r="AB2285" s="107"/>
      <c r="AC2285" s="72">
        <v>1</v>
      </c>
      <c r="AH2285" s="70"/>
      <c r="AI2285" s="70"/>
      <c r="AJ2285">
        <v>0</v>
      </c>
      <c r="AL2285" s="70"/>
      <c r="BM2285" s="135">
        <v>0.375</v>
      </c>
      <c r="BN2285" s="136">
        <v>0.41666666666666669</v>
      </c>
      <c r="BO2285" s="101"/>
      <c r="BR2285" s="109" t="str">
        <f t="shared" si="35"/>
        <v>SH-25-2274</v>
      </c>
      <c r="BS2285" s="109" t="s">
        <v>356</v>
      </c>
      <c r="BT2285" t="s">
        <v>92</v>
      </c>
      <c r="BU2285" t="s">
        <v>4733</v>
      </c>
    </row>
    <row r="2286" spans="1:73" hidden="1">
      <c r="A2286" s="103" t="s">
        <v>4734</v>
      </c>
      <c r="B2286" s="102">
        <v>45749</v>
      </c>
      <c r="C2286" s="104">
        <f>_xlfn.ISOWEEKNUM(Tabella2[[#This Row],[Date]])</f>
        <v>14</v>
      </c>
      <c r="D2286" s="104" t="s">
        <v>698</v>
      </c>
      <c r="E2286" s="104" t="s">
        <v>284</v>
      </c>
      <c r="F2286" s="104">
        <v>50</v>
      </c>
      <c r="G2286" s="104" t="s">
        <v>257</v>
      </c>
      <c r="H2286" s="105">
        <v>10</v>
      </c>
      <c r="I2286" s="104"/>
      <c r="J2286" s="104" t="s">
        <v>258</v>
      </c>
      <c r="K2286" s="104" t="s">
        <v>81</v>
      </c>
      <c r="L2286" s="104" t="s">
        <v>259</v>
      </c>
      <c r="M2286" s="104" t="s">
        <v>328</v>
      </c>
      <c r="N2286" s="104"/>
      <c r="O2286" s="106"/>
      <c r="P2286" s="111" t="s">
        <v>1911</v>
      </c>
      <c r="Q2286" s="153" t="s">
        <v>631</v>
      </c>
      <c r="R2286" s="153" t="s">
        <v>498</v>
      </c>
      <c r="S2286" s="153">
        <v>4.1666666666666657E-2</v>
      </c>
      <c r="T2286" s="153">
        <v>0.375</v>
      </c>
      <c r="U2286" s="153">
        <v>0.41666666666666669</v>
      </c>
      <c r="V2286" s="153">
        <f>IF(ISBLANK(T2286),"",Tabella2[[#This Row],[ACT STOP]]-Tabella2[[#This Row],[ACT START]])</f>
        <v>4.1666666666666685E-2</v>
      </c>
      <c r="W2286" s="104" t="s">
        <v>92</v>
      </c>
      <c r="X2286" s="104" t="s">
        <v>91</v>
      </c>
      <c r="Y2286" s="110"/>
      <c r="Z2286" s="106"/>
      <c r="AA2286" s="104"/>
      <c r="AB2286" s="107"/>
      <c r="AC2286" s="72">
        <v>1</v>
      </c>
      <c r="AH2286" s="70"/>
      <c r="AI2286" s="70"/>
      <c r="AJ2286">
        <v>0</v>
      </c>
      <c r="AL2286" s="70"/>
      <c r="BM2286" s="135">
        <v>0.375</v>
      </c>
      <c r="BN2286" s="136">
        <v>0.41666666666666669</v>
      </c>
      <c r="BO2286" s="101"/>
      <c r="BR2286" s="109" t="str">
        <f t="shared" si="35"/>
        <v>SH-25-2275</v>
      </c>
      <c r="BS2286" s="109" t="s">
        <v>552</v>
      </c>
      <c r="BT2286" t="s">
        <v>92</v>
      </c>
      <c r="BU2286" t="s">
        <v>4735</v>
      </c>
    </row>
    <row r="2287" spans="1:73" hidden="1">
      <c r="A2287" s="103" t="s">
        <v>4736</v>
      </c>
      <c r="B2287" s="102">
        <v>45749</v>
      </c>
      <c r="C2287" s="104">
        <f>_xlfn.ISOWEEKNUM(Tabella2[[#This Row],[Date]])</f>
        <v>14</v>
      </c>
      <c r="D2287" s="104" t="s">
        <v>370</v>
      </c>
      <c r="E2287" s="104" t="s">
        <v>256</v>
      </c>
      <c r="F2287" s="104">
        <v>54</v>
      </c>
      <c r="G2287" s="104" t="s">
        <v>257</v>
      </c>
      <c r="H2287" s="105">
        <v>1</v>
      </c>
      <c r="I2287" s="104" t="s">
        <v>258</v>
      </c>
      <c r="J2287" s="104"/>
      <c r="K2287" s="104" t="s">
        <v>83</v>
      </c>
      <c r="L2287" s="104" t="s">
        <v>299</v>
      </c>
      <c r="M2287" s="104" t="s">
        <v>386</v>
      </c>
      <c r="N2287" s="104"/>
      <c r="O2287" s="108" t="str">
        <f>A2288</f>
        <v>14690</v>
      </c>
      <c r="P2287" s="111" t="s">
        <v>2187</v>
      </c>
      <c r="Q2287" s="153" t="s">
        <v>263</v>
      </c>
      <c r="R2287" s="153" t="s">
        <v>504</v>
      </c>
      <c r="S2287" s="153">
        <v>4.1666666666666657E-2</v>
      </c>
      <c r="T2287" s="153" t="s">
        <v>263</v>
      </c>
      <c r="U2287" s="153" t="s">
        <v>504</v>
      </c>
      <c r="V2287" s="153">
        <f>IF(ISBLANK(T2287),"",Tabella2[[#This Row],[ACT STOP]]-Tabella2[[#This Row],[ACT START]])</f>
        <v>4.1666666666666685E-2</v>
      </c>
      <c r="W2287" s="104" t="s">
        <v>92</v>
      </c>
      <c r="X2287" s="104" t="s">
        <v>91</v>
      </c>
      <c r="Y2287" s="110"/>
      <c r="Z2287" s="106"/>
      <c r="AA2287" s="104"/>
      <c r="AB2287" s="107"/>
      <c r="AC2287" s="72">
        <v>1</v>
      </c>
      <c r="AH2287" s="70"/>
      <c r="AI2287" s="70"/>
      <c r="AJ2287">
        <v>0</v>
      </c>
      <c r="AL2287" s="70"/>
      <c r="BM2287" s="135" t="s">
        <v>263</v>
      </c>
      <c r="BN2287" s="136" t="s">
        <v>504</v>
      </c>
      <c r="BO2287" s="101"/>
      <c r="BR2287" s="109" t="str">
        <f t="shared" si="35"/>
        <v>SH-25-2276</v>
      </c>
      <c r="BS2287" s="109" t="s">
        <v>332</v>
      </c>
      <c r="BT2287" t="s">
        <v>92</v>
      </c>
      <c r="BU2287" t="s">
        <v>4737</v>
      </c>
    </row>
    <row r="2288" spans="1:73" hidden="1">
      <c r="A2288" s="103" t="s">
        <v>4738</v>
      </c>
      <c r="B2288" s="102">
        <v>45749</v>
      </c>
      <c r="C2288" s="104">
        <f>_xlfn.ISOWEEKNUM(Tabella2[[#This Row],[Date]])</f>
        <v>14</v>
      </c>
      <c r="D2288" s="104" t="s">
        <v>370</v>
      </c>
      <c r="E2288" s="104" t="s">
        <v>256</v>
      </c>
      <c r="F2288" s="104">
        <v>53</v>
      </c>
      <c r="G2288" s="104" t="s">
        <v>257</v>
      </c>
      <c r="H2288" s="105">
        <v>5</v>
      </c>
      <c r="I2288" s="104" t="s">
        <v>258</v>
      </c>
      <c r="J2288" s="104"/>
      <c r="K2288" s="104" t="s">
        <v>80</v>
      </c>
      <c r="L2288" s="104" t="s">
        <v>299</v>
      </c>
      <c r="M2288" s="104" t="s">
        <v>386</v>
      </c>
      <c r="N2288" s="104"/>
      <c r="O2288" s="108" t="str">
        <f>A2287</f>
        <v>14689</v>
      </c>
      <c r="P2288" s="111" t="s">
        <v>2187</v>
      </c>
      <c r="Q2288" s="153">
        <v>0.4375</v>
      </c>
      <c r="R2288" s="153">
        <v>0.47916666666666669</v>
      </c>
      <c r="S2288" s="153">
        <v>4.1666666666666657E-2</v>
      </c>
      <c r="T2288" s="153">
        <v>0.4375</v>
      </c>
      <c r="U2288" s="153">
        <v>0.47916666666666669</v>
      </c>
      <c r="V2288" s="153">
        <f>IF(ISBLANK(T2288),"",Tabella2[[#This Row],[ACT STOP]]-Tabella2[[#This Row],[ACT START]])</f>
        <v>4.1666666666666685E-2</v>
      </c>
      <c r="W2288" s="104" t="s">
        <v>92</v>
      </c>
      <c r="X2288" s="104" t="s">
        <v>91</v>
      </c>
      <c r="Y2288" s="110"/>
      <c r="Z2288" s="106"/>
      <c r="AA2288" s="104"/>
      <c r="AB2288" s="107"/>
      <c r="AC2288" s="72">
        <v>1</v>
      </c>
      <c r="AH2288" s="70"/>
      <c r="AI2288" s="70"/>
      <c r="AJ2288">
        <v>0</v>
      </c>
      <c r="AL2288" s="70"/>
      <c r="BM2288" s="135">
        <v>0.4375</v>
      </c>
      <c r="BN2288" s="136">
        <v>0.47916666666666669</v>
      </c>
      <c r="BO2288" s="101"/>
      <c r="BR2288" s="109" t="str">
        <f t="shared" si="35"/>
        <v>SH-25-2277</v>
      </c>
      <c r="BS2288" s="109" t="s">
        <v>416</v>
      </c>
      <c r="BT2288" t="s">
        <v>92</v>
      </c>
      <c r="BU2288" t="s">
        <v>4739</v>
      </c>
    </row>
    <row r="2289" spans="1:73" hidden="1">
      <c r="A2289" s="103" t="s">
        <v>4740</v>
      </c>
      <c r="B2289" s="102">
        <v>45749</v>
      </c>
      <c r="C2289" s="104">
        <f>_xlfn.ISOWEEKNUM(Tabella2[[#This Row],[Date]])</f>
        <v>14</v>
      </c>
      <c r="D2289" s="104" t="s">
        <v>478</v>
      </c>
      <c r="E2289" s="104" t="s">
        <v>284</v>
      </c>
      <c r="F2289" s="104">
        <v>65</v>
      </c>
      <c r="G2289" s="104" t="s">
        <v>257</v>
      </c>
      <c r="H2289" s="105">
        <v>9</v>
      </c>
      <c r="I2289" s="104"/>
      <c r="J2289" s="104" t="s">
        <v>258</v>
      </c>
      <c r="K2289" s="104" t="s">
        <v>79</v>
      </c>
      <c r="L2289" s="104" t="s">
        <v>259</v>
      </c>
      <c r="M2289" s="104" t="s">
        <v>260</v>
      </c>
      <c r="N2289" s="104"/>
      <c r="O2289" s="106"/>
      <c r="P2289" s="111" t="s">
        <v>1850</v>
      </c>
      <c r="Q2289" s="153" t="s">
        <v>263</v>
      </c>
      <c r="R2289" s="153" t="s">
        <v>504</v>
      </c>
      <c r="S2289" s="153">
        <v>4.1666666666666657E-2</v>
      </c>
      <c r="T2289" s="153" t="s">
        <v>263</v>
      </c>
      <c r="U2289" s="153" t="s">
        <v>504</v>
      </c>
      <c r="V2289" s="153">
        <f>IF(ISBLANK(T2289),"",Tabella2[[#This Row],[ACT STOP]]-Tabella2[[#This Row],[ACT START]])</f>
        <v>4.1666666666666685E-2</v>
      </c>
      <c r="W2289" s="104" t="s">
        <v>92</v>
      </c>
      <c r="X2289" s="104" t="s">
        <v>91</v>
      </c>
      <c r="Y2289" s="110"/>
      <c r="Z2289" s="106"/>
      <c r="AA2289" s="104"/>
      <c r="AB2289" s="107"/>
      <c r="AC2289" s="72">
        <v>1</v>
      </c>
      <c r="AH2289" s="70"/>
      <c r="AI2289" s="70"/>
      <c r="AJ2289">
        <v>0</v>
      </c>
      <c r="AL2289" s="70"/>
      <c r="BM2289" s="135" t="s">
        <v>263</v>
      </c>
      <c r="BN2289" s="136" t="s">
        <v>504</v>
      </c>
      <c r="BO2289" s="101"/>
      <c r="BR2289" s="109" t="str">
        <f t="shared" si="35"/>
        <v>SH-25-2278</v>
      </c>
      <c r="BS2289" s="109" t="s">
        <v>318</v>
      </c>
      <c r="BT2289" t="s">
        <v>92</v>
      </c>
      <c r="BU2289" t="s">
        <v>4741</v>
      </c>
    </row>
    <row r="2290" spans="1:73" hidden="1">
      <c r="A2290" s="103" t="s">
        <v>4742</v>
      </c>
      <c r="B2290" s="102">
        <v>45749</v>
      </c>
      <c r="C2290" s="104">
        <f>_xlfn.ISOWEEKNUM(Tabella2[[#This Row],[Date]])</f>
        <v>14</v>
      </c>
      <c r="D2290" s="104" t="s">
        <v>471</v>
      </c>
      <c r="E2290" s="104" t="s">
        <v>327</v>
      </c>
      <c r="F2290" s="104">
        <v>34</v>
      </c>
      <c r="G2290" s="104" t="s">
        <v>257</v>
      </c>
      <c r="H2290" s="105">
        <v>14</v>
      </c>
      <c r="I2290" s="104" t="s">
        <v>258</v>
      </c>
      <c r="J2290" s="104"/>
      <c r="K2290" s="104" t="s">
        <v>81</v>
      </c>
      <c r="L2290" s="104" t="s">
        <v>259</v>
      </c>
      <c r="M2290" s="104" t="s">
        <v>1846</v>
      </c>
      <c r="N2290" s="104"/>
      <c r="O2290" s="106"/>
      <c r="P2290" s="111" t="s">
        <v>3316</v>
      </c>
      <c r="Q2290" s="153" t="s">
        <v>263</v>
      </c>
      <c r="R2290" s="153" t="s">
        <v>504</v>
      </c>
      <c r="S2290" s="153">
        <v>4.1666666666666657E-2</v>
      </c>
      <c r="T2290" s="153">
        <v>0.4375</v>
      </c>
      <c r="U2290" s="153">
        <v>0.47916666666666669</v>
      </c>
      <c r="V2290" s="153">
        <f>IF(ISBLANK(T2290),"",Tabella2[[#This Row],[ACT STOP]]-Tabella2[[#This Row],[ACT START]])</f>
        <v>4.1666666666666685E-2</v>
      </c>
      <c r="W2290" s="104" t="s">
        <v>92</v>
      </c>
      <c r="X2290" s="104" t="s">
        <v>91</v>
      </c>
      <c r="Y2290" s="110"/>
      <c r="Z2290" s="106"/>
      <c r="AA2290" s="104"/>
      <c r="AB2290" s="107"/>
      <c r="AC2290" s="72">
        <v>1</v>
      </c>
      <c r="AH2290" s="70"/>
      <c r="AI2290" s="70"/>
      <c r="AJ2290">
        <v>0</v>
      </c>
      <c r="AL2290" s="70"/>
      <c r="BM2290" s="135">
        <v>0.4375</v>
      </c>
      <c r="BN2290" s="136">
        <v>0.47916666666666669</v>
      </c>
      <c r="BO2290" s="101"/>
      <c r="BR2290" s="109" t="str">
        <f t="shared" si="35"/>
        <v>SH-25-2279</v>
      </c>
      <c r="BS2290" s="109" t="s">
        <v>372</v>
      </c>
      <c r="BT2290" t="s">
        <v>92</v>
      </c>
      <c r="BU2290" t="s">
        <v>4743</v>
      </c>
    </row>
    <row r="2291" spans="1:73" hidden="1">
      <c r="A2291" s="103" t="s">
        <v>4744</v>
      </c>
      <c r="B2291" s="102">
        <v>45749</v>
      </c>
      <c r="C2291" s="104">
        <f>_xlfn.ISOWEEKNUM(Tabella2[[#This Row],[Date]])</f>
        <v>14</v>
      </c>
      <c r="D2291" s="104" t="s">
        <v>455</v>
      </c>
      <c r="E2291" s="104" t="s">
        <v>284</v>
      </c>
      <c r="F2291" s="104">
        <v>37</v>
      </c>
      <c r="G2291" s="104" t="s">
        <v>284</v>
      </c>
      <c r="H2291" s="105">
        <v>9</v>
      </c>
      <c r="I2291" s="104"/>
      <c r="J2291" s="104" t="s">
        <v>258</v>
      </c>
      <c r="K2291" s="104" t="s">
        <v>83</v>
      </c>
      <c r="L2291" s="104" t="s">
        <v>299</v>
      </c>
      <c r="M2291" s="104" t="s">
        <v>906</v>
      </c>
      <c r="N2291" s="104"/>
      <c r="O2291" s="108" t="str">
        <f>A2292</f>
        <v>14694</v>
      </c>
      <c r="P2291" s="111" t="s">
        <v>2356</v>
      </c>
      <c r="Q2291" s="153" t="s">
        <v>511</v>
      </c>
      <c r="R2291" s="153" t="s">
        <v>549</v>
      </c>
      <c r="S2291" s="153">
        <v>4.1666666666666657E-2</v>
      </c>
      <c r="T2291" s="153">
        <v>0.5</v>
      </c>
      <c r="U2291" s="153">
        <v>0.54166666666666663</v>
      </c>
      <c r="V2291" s="153">
        <f>IF(ISBLANK(T2291),"",Tabella2[[#This Row],[ACT STOP]]-Tabella2[[#This Row],[ACT START]])</f>
        <v>4.166666666666663E-2</v>
      </c>
      <c r="W2291" s="104" t="s">
        <v>92</v>
      </c>
      <c r="X2291" s="104" t="s">
        <v>91</v>
      </c>
      <c r="Y2291" s="110"/>
      <c r="Z2291" s="106"/>
      <c r="AA2291" s="104"/>
      <c r="AB2291" s="107"/>
      <c r="AC2291" s="72">
        <v>1</v>
      </c>
      <c r="AH2291" s="70"/>
      <c r="AI2291" s="70"/>
      <c r="AJ2291">
        <v>0</v>
      </c>
      <c r="AL2291" s="70"/>
      <c r="BM2291" s="135">
        <v>0.5</v>
      </c>
      <c r="BN2291" s="136">
        <v>0.54166666666666663</v>
      </c>
      <c r="BO2291" s="101"/>
      <c r="BR2291" s="109" t="str">
        <f t="shared" si="35"/>
        <v>SH-25-2280</v>
      </c>
      <c r="BS2291" s="109" t="s">
        <v>339</v>
      </c>
      <c r="BT2291" t="s">
        <v>92</v>
      </c>
      <c r="BU2291" t="s">
        <v>4745</v>
      </c>
    </row>
    <row r="2292" spans="1:73" hidden="1">
      <c r="A2292" s="103" t="s">
        <v>4746</v>
      </c>
      <c r="B2292" s="102">
        <v>45749</v>
      </c>
      <c r="C2292" s="104">
        <f>_xlfn.ISOWEEKNUM(Tabella2[[#This Row],[Date]])</f>
        <v>14</v>
      </c>
      <c r="D2292" s="104" t="s">
        <v>455</v>
      </c>
      <c r="E2292" s="104" t="s">
        <v>284</v>
      </c>
      <c r="F2292" s="104">
        <v>38</v>
      </c>
      <c r="G2292" s="104" t="s">
        <v>257</v>
      </c>
      <c r="H2292" s="105">
        <v>2</v>
      </c>
      <c r="I2292" s="104"/>
      <c r="J2292" s="104" t="s">
        <v>258</v>
      </c>
      <c r="K2292" s="104" t="s">
        <v>80</v>
      </c>
      <c r="L2292" s="104" t="s">
        <v>299</v>
      </c>
      <c r="M2292" s="104" t="s">
        <v>906</v>
      </c>
      <c r="N2292" s="104"/>
      <c r="O2292" s="108" t="str">
        <f>A2291</f>
        <v>14693</v>
      </c>
      <c r="P2292" s="111" t="s">
        <v>2356</v>
      </c>
      <c r="Q2292" s="153">
        <v>0.5</v>
      </c>
      <c r="R2292" s="153">
        <v>0.54166666666666663</v>
      </c>
      <c r="S2292" s="153">
        <v>4.1666666666666657E-2</v>
      </c>
      <c r="T2292" s="153">
        <v>0.5</v>
      </c>
      <c r="U2292" s="153">
        <v>0.54166666666666663</v>
      </c>
      <c r="V2292" s="153">
        <f>IF(ISBLANK(T2292),"",Tabella2[[#This Row],[ACT STOP]]-Tabella2[[#This Row],[ACT START]])</f>
        <v>4.166666666666663E-2</v>
      </c>
      <c r="W2292" s="104" t="s">
        <v>92</v>
      </c>
      <c r="X2292" s="104" t="s">
        <v>91</v>
      </c>
      <c r="Y2292" s="110"/>
      <c r="Z2292" s="106"/>
      <c r="AA2292" s="104"/>
      <c r="AB2292" s="107"/>
      <c r="AC2292" s="72">
        <v>1</v>
      </c>
      <c r="AH2292" s="70"/>
      <c r="AI2292" s="70"/>
      <c r="AJ2292">
        <v>0</v>
      </c>
      <c r="AL2292" s="70"/>
      <c r="BM2292" s="135">
        <v>0.5</v>
      </c>
      <c r="BN2292" s="136">
        <v>0.54166666666666663</v>
      </c>
      <c r="BO2292" s="101"/>
      <c r="BR2292" s="109" t="str">
        <f t="shared" si="35"/>
        <v>SH-25-2281</v>
      </c>
      <c r="BS2292" s="109" t="s">
        <v>368</v>
      </c>
      <c r="BT2292" t="s">
        <v>92</v>
      </c>
      <c r="BU2292" t="s">
        <v>4747</v>
      </c>
    </row>
    <row r="2293" spans="1:73" hidden="1">
      <c r="A2293" s="103" t="s">
        <v>4748</v>
      </c>
      <c r="B2293" s="102">
        <v>45749</v>
      </c>
      <c r="C2293" s="104">
        <f>_xlfn.ISOWEEKNUM(Tabella2[[#This Row],[Date]])</f>
        <v>14</v>
      </c>
      <c r="D2293" s="104" t="s">
        <v>574</v>
      </c>
      <c r="E2293" s="104" t="s">
        <v>284</v>
      </c>
      <c r="F2293" s="104">
        <v>67</v>
      </c>
      <c r="G2293" s="104" t="s">
        <v>257</v>
      </c>
      <c r="H2293" s="105">
        <v>17</v>
      </c>
      <c r="I2293" s="104"/>
      <c r="J2293" s="104" t="s">
        <v>258</v>
      </c>
      <c r="K2293" s="104" t="s">
        <v>79</v>
      </c>
      <c r="L2293" s="104" t="s">
        <v>259</v>
      </c>
      <c r="M2293" s="104" t="s">
        <v>1846</v>
      </c>
      <c r="N2293" s="104"/>
      <c r="O2293" s="106"/>
      <c r="P2293" s="111" t="s">
        <v>1847</v>
      </c>
      <c r="Q2293" s="153" t="s">
        <v>511</v>
      </c>
      <c r="R2293" s="153" t="s">
        <v>549</v>
      </c>
      <c r="S2293" s="153">
        <v>4.1666666666666657E-2</v>
      </c>
      <c r="T2293" s="153" t="s">
        <v>511</v>
      </c>
      <c r="U2293" s="153" t="s">
        <v>549</v>
      </c>
      <c r="V2293" s="153">
        <f>IF(ISBLANK(T2293),"",Tabella2[[#This Row],[ACT STOP]]-Tabella2[[#This Row],[ACT START]])</f>
        <v>4.166666666666663E-2</v>
      </c>
      <c r="W2293" s="104" t="s">
        <v>92</v>
      </c>
      <c r="X2293" s="104" t="s">
        <v>91</v>
      </c>
      <c r="Y2293" s="110"/>
      <c r="Z2293" s="106"/>
      <c r="AA2293" s="104"/>
      <c r="AB2293" s="107"/>
      <c r="AC2293" s="72">
        <v>1</v>
      </c>
      <c r="AH2293" s="70"/>
      <c r="AI2293" s="70"/>
      <c r="AJ2293">
        <v>0</v>
      </c>
      <c r="AL2293" s="70"/>
      <c r="BM2293" s="135" t="s">
        <v>511</v>
      </c>
      <c r="BN2293" s="136" t="s">
        <v>549</v>
      </c>
      <c r="BO2293" s="101"/>
      <c r="BR2293" s="109" t="str">
        <f t="shared" si="35"/>
        <v>SH-25-2282</v>
      </c>
      <c r="BS2293" s="109" t="s">
        <v>393</v>
      </c>
      <c r="BT2293" t="s">
        <v>92</v>
      </c>
      <c r="BU2293" t="s">
        <v>4749</v>
      </c>
    </row>
    <row r="2294" spans="1:73" hidden="1">
      <c r="A2294" s="103" t="s">
        <v>4750</v>
      </c>
      <c r="B2294" s="102">
        <v>45749</v>
      </c>
      <c r="C2294" s="104">
        <f>_xlfn.ISOWEEKNUM(Tabella2[[#This Row],[Date]])</f>
        <v>14</v>
      </c>
      <c r="D2294" s="104" t="s">
        <v>574</v>
      </c>
      <c r="E2294" s="104" t="s">
        <v>284</v>
      </c>
      <c r="F2294" s="104">
        <v>66</v>
      </c>
      <c r="G2294" s="104" t="s">
        <v>257</v>
      </c>
      <c r="H2294" s="105">
        <v>12</v>
      </c>
      <c r="I2294" s="104"/>
      <c r="J2294" s="104" t="s">
        <v>258</v>
      </c>
      <c r="K2294" s="104" t="s">
        <v>81</v>
      </c>
      <c r="L2294" s="104" t="s">
        <v>259</v>
      </c>
      <c r="M2294" s="104" t="s">
        <v>1846</v>
      </c>
      <c r="N2294" s="104"/>
      <c r="O2294" s="106"/>
      <c r="P2294" s="111" t="s">
        <v>1847</v>
      </c>
      <c r="Q2294" s="153" t="s">
        <v>511</v>
      </c>
      <c r="R2294" s="153" t="s">
        <v>549</v>
      </c>
      <c r="S2294" s="153">
        <v>4.1666666666666657E-2</v>
      </c>
      <c r="T2294" s="153">
        <v>0.5</v>
      </c>
      <c r="U2294" s="153">
        <v>0.54166666666666663</v>
      </c>
      <c r="V2294" s="153">
        <f>IF(ISBLANK(T2294),"",Tabella2[[#This Row],[ACT STOP]]-Tabella2[[#This Row],[ACT START]])</f>
        <v>4.166666666666663E-2</v>
      </c>
      <c r="W2294" s="104" t="s">
        <v>92</v>
      </c>
      <c r="X2294" s="104" t="s">
        <v>91</v>
      </c>
      <c r="Y2294" s="110"/>
      <c r="Z2294" s="106"/>
      <c r="AA2294" s="104"/>
      <c r="AB2294" s="107"/>
      <c r="AC2294" s="72">
        <v>1</v>
      </c>
      <c r="AH2294" s="70"/>
      <c r="AI2294" s="70"/>
      <c r="AJ2294">
        <v>0</v>
      </c>
      <c r="AL2294" s="70"/>
      <c r="BM2294" s="135">
        <v>0.5</v>
      </c>
      <c r="BN2294" s="136">
        <v>0.54166666666666663</v>
      </c>
      <c r="BO2294" s="101"/>
      <c r="BR2294" s="109" t="str">
        <f t="shared" si="35"/>
        <v>SH-25-2283</v>
      </c>
      <c r="BS2294" s="109" t="s">
        <v>266</v>
      </c>
      <c r="BT2294" t="s">
        <v>92</v>
      </c>
      <c r="BU2294" t="s">
        <v>4751</v>
      </c>
    </row>
    <row r="2295" spans="1:73" hidden="1">
      <c r="A2295" s="103" t="s">
        <v>4752</v>
      </c>
      <c r="B2295" s="102">
        <v>45749</v>
      </c>
      <c r="C2295" s="104">
        <f>_xlfn.ISOWEEKNUM(Tabella2[[#This Row],[Date]])</f>
        <v>14</v>
      </c>
      <c r="D2295" s="104" t="s">
        <v>1914</v>
      </c>
      <c r="E2295" s="104" t="s">
        <v>284</v>
      </c>
      <c r="F2295" s="104">
        <v>39</v>
      </c>
      <c r="G2295" s="104" t="s">
        <v>257</v>
      </c>
      <c r="H2295" s="105">
        <v>9</v>
      </c>
      <c r="I2295" s="104"/>
      <c r="J2295" s="104" t="s">
        <v>258</v>
      </c>
      <c r="K2295" s="104" t="s">
        <v>83</v>
      </c>
      <c r="L2295" s="104" t="s">
        <v>299</v>
      </c>
      <c r="M2295" s="104" t="s">
        <v>906</v>
      </c>
      <c r="N2295" s="104"/>
      <c r="O2295" s="108" t="str">
        <f>A2296</f>
        <v>14698</v>
      </c>
      <c r="P2295" s="111" t="s">
        <v>2356</v>
      </c>
      <c r="Q2295" s="153" t="s">
        <v>272</v>
      </c>
      <c r="R2295" s="153" t="s">
        <v>576</v>
      </c>
      <c r="S2295" s="153">
        <v>4.1666666666666657E-2</v>
      </c>
      <c r="T2295" s="153">
        <v>0.5625</v>
      </c>
      <c r="U2295" s="153">
        <v>0.60416666666666663</v>
      </c>
      <c r="V2295" s="153">
        <f>IF(ISBLANK(T2295),"",Tabella2[[#This Row],[ACT STOP]]-Tabella2[[#This Row],[ACT START]])</f>
        <v>4.166666666666663E-2</v>
      </c>
      <c r="W2295" s="104" t="s">
        <v>92</v>
      </c>
      <c r="X2295" s="104" t="s">
        <v>91</v>
      </c>
      <c r="Y2295" s="110"/>
      <c r="Z2295" s="106"/>
      <c r="AA2295" s="104"/>
      <c r="AB2295" s="107"/>
      <c r="AC2295" s="72">
        <v>1</v>
      </c>
      <c r="AH2295" s="70"/>
      <c r="AI2295" s="70"/>
      <c r="AJ2295">
        <v>0</v>
      </c>
      <c r="AL2295" s="70"/>
      <c r="BM2295" s="135">
        <v>0.5625</v>
      </c>
      <c r="BN2295" s="136">
        <v>0.60416666666666663</v>
      </c>
      <c r="BO2295" s="101"/>
      <c r="BR2295" s="109" t="str">
        <f t="shared" si="35"/>
        <v>SH-25-2284</v>
      </c>
      <c r="BS2295" s="109" t="s">
        <v>318</v>
      </c>
      <c r="BT2295" t="s">
        <v>92</v>
      </c>
      <c r="BU2295" t="s">
        <v>4753</v>
      </c>
    </row>
    <row r="2296" spans="1:73" hidden="1">
      <c r="A2296" s="103" t="s">
        <v>4754</v>
      </c>
      <c r="B2296" s="102">
        <v>45749</v>
      </c>
      <c r="C2296" s="104">
        <f>_xlfn.ISOWEEKNUM(Tabella2[[#This Row],[Date]])</f>
        <v>14</v>
      </c>
      <c r="D2296" s="104" t="s">
        <v>1914</v>
      </c>
      <c r="E2296" s="104" t="s">
        <v>284</v>
      </c>
      <c r="F2296" s="104">
        <v>40</v>
      </c>
      <c r="G2296" s="104" t="s">
        <v>257</v>
      </c>
      <c r="H2296" s="105">
        <v>14</v>
      </c>
      <c r="I2296" s="104"/>
      <c r="J2296" s="104" t="s">
        <v>258</v>
      </c>
      <c r="K2296" s="104" t="s">
        <v>80</v>
      </c>
      <c r="L2296" s="104" t="s">
        <v>299</v>
      </c>
      <c r="M2296" s="104" t="s">
        <v>906</v>
      </c>
      <c r="N2296" s="104"/>
      <c r="O2296" s="108" t="str">
        <f>A2295</f>
        <v>14697</v>
      </c>
      <c r="P2296" s="111" t="s">
        <v>2356</v>
      </c>
      <c r="Q2296" s="153">
        <v>0.5625</v>
      </c>
      <c r="R2296" s="153">
        <v>0.60416666666666663</v>
      </c>
      <c r="S2296" s="153">
        <v>4.1666666666666657E-2</v>
      </c>
      <c r="T2296" s="153">
        <v>0.5625</v>
      </c>
      <c r="U2296" s="153">
        <v>0.60416666666666663</v>
      </c>
      <c r="V2296" s="153">
        <f>IF(ISBLANK(T2296),"",Tabella2[[#This Row],[ACT STOP]]-Tabella2[[#This Row],[ACT START]])</f>
        <v>4.166666666666663E-2</v>
      </c>
      <c r="W2296" s="104" t="s">
        <v>92</v>
      </c>
      <c r="X2296" s="104" t="s">
        <v>91</v>
      </c>
      <c r="Y2296" s="110"/>
      <c r="Z2296" s="106"/>
      <c r="AA2296" s="104"/>
      <c r="AB2296" s="107"/>
      <c r="AC2296" s="72">
        <v>1</v>
      </c>
      <c r="AH2296" s="70"/>
      <c r="AI2296" s="70"/>
      <c r="AJ2296">
        <v>0</v>
      </c>
      <c r="AL2296" s="70"/>
      <c r="BM2296" s="135">
        <v>0.5625</v>
      </c>
      <c r="BN2296" s="136">
        <v>0.60416666666666663</v>
      </c>
      <c r="BO2296" s="101"/>
      <c r="BR2296" s="109" t="str">
        <f t="shared" si="35"/>
        <v>SH-25-2285</v>
      </c>
      <c r="BS2296" s="109" t="s">
        <v>372</v>
      </c>
      <c r="BT2296" t="s">
        <v>92</v>
      </c>
      <c r="BU2296" t="s">
        <v>4755</v>
      </c>
    </row>
    <row r="2297" spans="1:73" hidden="1">
      <c r="A2297" s="103" t="s">
        <v>4756</v>
      </c>
      <c r="B2297" s="102">
        <v>45749</v>
      </c>
      <c r="C2297" s="104">
        <f>_xlfn.ISOWEEKNUM(Tabella2[[#This Row],[Date]])</f>
        <v>14</v>
      </c>
      <c r="D2297" s="104" t="s">
        <v>698</v>
      </c>
      <c r="E2297" s="104" t="s">
        <v>284</v>
      </c>
      <c r="F2297" s="104">
        <v>50</v>
      </c>
      <c r="G2297" s="104" t="s">
        <v>257</v>
      </c>
      <c r="H2297" s="105">
        <v>1</v>
      </c>
      <c r="I2297" s="104"/>
      <c r="J2297" s="104" t="s">
        <v>258</v>
      </c>
      <c r="K2297" s="104" t="s">
        <v>79</v>
      </c>
      <c r="L2297" s="104" t="s">
        <v>259</v>
      </c>
      <c r="M2297" s="104" t="s">
        <v>328</v>
      </c>
      <c r="N2297" s="104"/>
      <c r="O2297" s="106"/>
      <c r="P2297" s="111" t="s">
        <v>329</v>
      </c>
      <c r="Q2297" s="153" t="s">
        <v>272</v>
      </c>
      <c r="R2297" s="153" t="s">
        <v>576</v>
      </c>
      <c r="S2297" s="153">
        <v>4.1666666666666657E-2</v>
      </c>
      <c r="T2297" s="153">
        <v>0.5625</v>
      </c>
      <c r="U2297" s="153">
        <v>0.60416666666666663</v>
      </c>
      <c r="V2297" s="153">
        <f>IF(ISBLANK(T2297),"",Tabella2[[#This Row],[ACT STOP]]-Tabella2[[#This Row],[ACT START]])</f>
        <v>4.166666666666663E-2</v>
      </c>
      <c r="W2297" s="104" t="s">
        <v>92</v>
      </c>
      <c r="X2297" s="104" t="s">
        <v>91</v>
      </c>
      <c r="Y2297" s="110"/>
      <c r="Z2297" s="106"/>
      <c r="AA2297" s="104"/>
      <c r="AB2297" s="107"/>
      <c r="AC2297" s="72">
        <v>1</v>
      </c>
      <c r="AH2297" s="70"/>
      <c r="AI2297" s="70"/>
      <c r="AJ2297">
        <v>0</v>
      </c>
      <c r="AL2297" s="70"/>
      <c r="BM2297" s="135">
        <v>0.5625</v>
      </c>
      <c r="BN2297" s="136">
        <v>0.60416666666666663</v>
      </c>
      <c r="BO2297" s="101"/>
      <c r="BR2297" s="109" t="str">
        <f t="shared" si="35"/>
        <v>SH-25-2286</v>
      </c>
      <c r="BS2297" s="109" t="s">
        <v>332</v>
      </c>
      <c r="BT2297" t="s">
        <v>92</v>
      </c>
      <c r="BU2297" t="s">
        <v>4757</v>
      </c>
    </row>
    <row r="2298" spans="1:73" hidden="1">
      <c r="A2298" s="103" t="s">
        <v>4758</v>
      </c>
      <c r="B2298" s="102">
        <v>45749</v>
      </c>
      <c r="C2298" s="104">
        <f>_xlfn.ISOWEEKNUM(Tabella2[[#This Row],[Date]])</f>
        <v>14</v>
      </c>
      <c r="D2298" s="104" t="s">
        <v>3529</v>
      </c>
      <c r="E2298" s="104" t="s">
        <v>284</v>
      </c>
      <c r="F2298" s="104">
        <v>69</v>
      </c>
      <c r="G2298" s="104" t="s">
        <v>257</v>
      </c>
      <c r="H2298" s="105">
        <v>5</v>
      </c>
      <c r="I2298" s="104"/>
      <c r="J2298" s="104" t="s">
        <v>258</v>
      </c>
      <c r="K2298" s="104" t="s">
        <v>81</v>
      </c>
      <c r="L2298" s="104" t="s">
        <v>259</v>
      </c>
      <c r="M2298" s="104" t="s">
        <v>276</v>
      </c>
      <c r="N2298" s="104"/>
      <c r="O2298" s="106"/>
      <c r="P2298" s="111" t="s">
        <v>2932</v>
      </c>
      <c r="Q2298" s="153" t="s">
        <v>272</v>
      </c>
      <c r="R2298" s="153" t="s">
        <v>576</v>
      </c>
      <c r="S2298" s="153">
        <v>4.1666666666666657E-2</v>
      </c>
      <c r="T2298" s="153">
        <v>0.5625</v>
      </c>
      <c r="U2298" s="153">
        <v>0.60416666666666663</v>
      </c>
      <c r="V2298" s="153">
        <f>IF(ISBLANK(T2298),"",Tabella2[[#This Row],[ACT STOP]]-Tabella2[[#This Row],[ACT START]])</f>
        <v>4.166666666666663E-2</v>
      </c>
      <c r="W2298" s="104" t="s">
        <v>92</v>
      </c>
      <c r="X2298" s="104" t="s">
        <v>91</v>
      </c>
      <c r="Y2298" s="110"/>
      <c r="Z2298" s="106"/>
      <c r="AA2298" s="104"/>
      <c r="AB2298" s="107"/>
      <c r="AC2298" s="72">
        <v>1</v>
      </c>
      <c r="AH2298" s="70"/>
      <c r="AI2298" s="70"/>
      <c r="AJ2298">
        <v>0</v>
      </c>
      <c r="AL2298" s="70"/>
      <c r="BM2298" s="135">
        <v>0.5625</v>
      </c>
      <c r="BN2298" s="136">
        <v>0.60416666666666663</v>
      </c>
      <c r="BO2298" s="101"/>
      <c r="BR2298" s="109" t="str">
        <f t="shared" si="35"/>
        <v>SH-25-2287</v>
      </c>
      <c r="BS2298" s="109" t="s">
        <v>416</v>
      </c>
      <c r="BT2298" t="s">
        <v>92</v>
      </c>
      <c r="BU2298" t="s">
        <v>4759</v>
      </c>
    </row>
    <row r="2299" spans="1:73" hidden="1">
      <c r="A2299" s="103" t="s">
        <v>4760</v>
      </c>
      <c r="B2299" s="102">
        <v>45749</v>
      </c>
      <c r="C2299" s="104">
        <f>_xlfn.ISOWEEKNUM(Tabella2[[#This Row],[Date]])</f>
        <v>14</v>
      </c>
      <c r="D2299" s="104" t="s">
        <v>421</v>
      </c>
      <c r="E2299" s="104" t="s">
        <v>327</v>
      </c>
      <c r="F2299" s="104">
        <v>72</v>
      </c>
      <c r="G2299" s="104" t="s">
        <v>257</v>
      </c>
      <c r="H2299" s="105">
        <v>12</v>
      </c>
      <c r="I2299" s="104" t="s">
        <v>258</v>
      </c>
      <c r="J2299" s="104"/>
      <c r="K2299" s="104" t="s">
        <v>83</v>
      </c>
      <c r="L2299" s="104" t="s">
        <v>299</v>
      </c>
      <c r="M2299" s="104" t="s">
        <v>276</v>
      </c>
      <c r="N2299" s="104"/>
      <c r="O2299" s="108" t="str">
        <f>A580</f>
        <v>12982</v>
      </c>
      <c r="P2299" s="111" t="s">
        <v>650</v>
      </c>
      <c r="Q2299" s="153" t="s">
        <v>665</v>
      </c>
      <c r="R2299" s="153" t="s">
        <v>580</v>
      </c>
      <c r="S2299" s="153">
        <v>4.1666666666666657E-2</v>
      </c>
      <c r="T2299" s="153">
        <v>0.625</v>
      </c>
      <c r="U2299" s="153">
        <v>0.66666666666666663</v>
      </c>
      <c r="V2299" s="153">
        <f>IF(ISBLANK(T2299),"",Tabella2[[#This Row],[ACT STOP]]-Tabella2[[#This Row],[ACT START]])</f>
        <v>4.166666666666663E-2</v>
      </c>
      <c r="W2299" s="104" t="s">
        <v>92</v>
      </c>
      <c r="X2299" s="104" t="s">
        <v>91</v>
      </c>
      <c r="Y2299" s="110"/>
      <c r="Z2299" s="106"/>
      <c r="AA2299" s="104"/>
      <c r="AB2299" s="107"/>
      <c r="AC2299" s="72">
        <v>1</v>
      </c>
      <c r="AH2299" s="70"/>
      <c r="AI2299" s="70"/>
      <c r="AJ2299">
        <v>0</v>
      </c>
      <c r="AL2299" s="70"/>
      <c r="BM2299" s="135">
        <v>0.625</v>
      </c>
      <c r="BN2299" s="136">
        <v>0.66666666666666663</v>
      </c>
      <c r="BO2299" s="101"/>
      <c r="BR2299" s="109" t="str">
        <f t="shared" si="35"/>
        <v>SH-25-2288</v>
      </c>
      <c r="BS2299" s="109" t="s">
        <v>266</v>
      </c>
      <c r="BT2299" t="s">
        <v>92</v>
      </c>
      <c r="BU2299" t="s">
        <v>4761</v>
      </c>
    </row>
    <row r="2300" spans="1:73" hidden="1">
      <c r="A2300" s="103" t="s">
        <v>4762</v>
      </c>
      <c r="B2300" s="102">
        <v>45749</v>
      </c>
      <c r="C2300" s="104">
        <f>_xlfn.ISOWEEKNUM(Tabella2[[#This Row],[Date]])</f>
        <v>14</v>
      </c>
      <c r="D2300" s="104" t="s">
        <v>3529</v>
      </c>
      <c r="E2300" s="104" t="s">
        <v>284</v>
      </c>
      <c r="F2300" s="104">
        <v>68</v>
      </c>
      <c r="G2300" s="104" t="s">
        <v>257</v>
      </c>
      <c r="H2300" s="105">
        <v>2</v>
      </c>
      <c r="I2300" s="104"/>
      <c r="J2300" s="104" t="s">
        <v>258</v>
      </c>
      <c r="K2300" s="104" t="s">
        <v>79</v>
      </c>
      <c r="L2300" s="104" t="s">
        <v>259</v>
      </c>
      <c r="M2300" s="104" t="s">
        <v>276</v>
      </c>
      <c r="N2300" s="104"/>
      <c r="O2300" s="106"/>
      <c r="P2300" s="111" t="s">
        <v>467</v>
      </c>
      <c r="Q2300" s="153" t="s">
        <v>665</v>
      </c>
      <c r="R2300" s="153" t="s">
        <v>580</v>
      </c>
      <c r="S2300" s="153">
        <v>4.1666666666666657E-2</v>
      </c>
      <c r="T2300" s="153">
        <v>0.625</v>
      </c>
      <c r="U2300" s="153">
        <v>0.66666666666666663</v>
      </c>
      <c r="V2300" s="153">
        <f>IF(ISBLANK(T2300),"",Tabella2[[#This Row],[ACT STOP]]-Tabella2[[#This Row],[ACT START]])</f>
        <v>4.166666666666663E-2</v>
      </c>
      <c r="W2300" s="104" t="s">
        <v>92</v>
      </c>
      <c r="X2300" s="104" t="s">
        <v>91</v>
      </c>
      <c r="Y2300" s="110"/>
      <c r="Z2300" s="106"/>
      <c r="AA2300" s="104"/>
      <c r="AB2300" s="107"/>
      <c r="AC2300" s="72">
        <v>1</v>
      </c>
      <c r="AH2300" s="70"/>
      <c r="AI2300" s="70"/>
      <c r="AJ2300">
        <v>0</v>
      </c>
      <c r="AL2300" s="70"/>
      <c r="BM2300" s="135">
        <v>0.625</v>
      </c>
      <c r="BN2300" s="136">
        <v>0.66666666666666663</v>
      </c>
      <c r="BO2300" s="101"/>
      <c r="BR2300" s="109" t="str">
        <f t="shared" si="35"/>
        <v>SH-25-2289</v>
      </c>
      <c r="BS2300" s="109" t="s">
        <v>368</v>
      </c>
      <c r="BT2300" t="s">
        <v>92</v>
      </c>
      <c r="BU2300" t="s">
        <v>4763</v>
      </c>
    </row>
    <row r="2301" spans="1:73" hidden="1">
      <c r="A2301" s="103" t="s">
        <v>4764</v>
      </c>
      <c r="B2301" s="102">
        <v>45750</v>
      </c>
      <c r="C2301" s="104">
        <f>_xlfn.ISOWEEKNUM(Tabella2[[#This Row],[Date]])</f>
        <v>14</v>
      </c>
      <c r="D2301" s="104" t="s">
        <v>421</v>
      </c>
      <c r="E2301" s="104" t="s">
        <v>327</v>
      </c>
      <c r="F2301" s="104">
        <v>72</v>
      </c>
      <c r="G2301" s="104" t="s">
        <v>257</v>
      </c>
      <c r="H2301" s="105">
        <v>32</v>
      </c>
      <c r="I2301" s="104" t="s">
        <v>258</v>
      </c>
      <c r="J2301" s="104"/>
      <c r="K2301" s="104" t="s">
        <v>83</v>
      </c>
      <c r="L2301" s="104" t="s">
        <v>299</v>
      </c>
      <c r="M2301" s="104" t="s">
        <v>276</v>
      </c>
      <c r="N2301" s="104"/>
      <c r="O2301" s="108" t="str">
        <f>A581</f>
        <v>12983</v>
      </c>
      <c r="P2301" s="111" t="s">
        <v>4637</v>
      </c>
      <c r="Q2301" s="153" t="s">
        <v>605</v>
      </c>
      <c r="R2301" s="153" t="s">
        <v>285</v>
      </c>
      <c r="S2301" s="153">
        <v>4.1666666666666657E-2</v>
      </c>
      <c r="T2301" s="153" t="s">
        <v>605</v>
      </c>
      <c r="U2301" s="153" t="s">
        <v>285</v>
      </c>
      <c r="V2301" s="153">
        <f>IF(ISBLANK(T2301),"",Tabella2[[#This Row],[ACT STOP]]-Tabella2[[#This Row],[ACT START]])</f>
        <v>4.1666666666666685E-2</v>
      </c>
      <c r="W2301" s="104" t="s">
        <v>92</v>
      </c>
      <c r="X2301" s="104" t="s">
        <v>91</v>
      </c>
      <c r="Y2301" s="110" t="s">
        <v>4765</v>
      </c>
      <c r="Z2301" s="106"/>
      <c r="AA2301" s="104"/>
      <c r="AB2301" s="107"/>
      <c r="AC2301" s="72">
        <v>1</v>
      </c>
      <c r="AH2301" s="70"/>
      <c r="AI2301" s="70"/>
      <c r="AJ2301">
        <v>0</v>
      </c>
      <c r="AL2301" s="70"/>
      <c r="BM2301" s="135" t="s">
        <v>605</v>
      </c>
      <c r="BN2301" s="136" t="s">
        <v>285</v>
      </c>
      <c r="BO2301" s="101"/>
      <c r="BR2301" s="109" t="str">
        <f t="shared" si="35"/>
        <v>SH-25-2290</v>
      </c>
      <c r="BS2301" s="109" t="s">
        <v>356</v>
      </c>
      <c r="BT2301" t="s">
        <v>92</v>
      </c>
      <c r="BU2301" t="s">
        <v>4766</v>
      </c>
    </row>
    <row r="2302" spans="1:73" hidden="1">
      <c r="A2302" s="103" t="s">
        <v>4767</v>
      </c>
      <c r="B2302" s="102">
        <v>45750</v>
      </c>
      <c r="C2302" s="104">
        <f>_xlfn.ISOWEEKNUM(Tabella2[[#This Row],[Date]])</f>
        <v>14</v>
      </c>
      <c r="D2302" s="104" t="s">
        <v>370</v>
      </c>
      <c r="E2302" s="104" t="s">
        <v>256</v>
      </c>
      <c r="F2302" s="104">
        <v>55</v>
      </c>
      <c r="G2302" s="104" t="s">
        <v>284</v>
      </c>
      <c r="H2302" s="105">
        <v>22</v>
      </c>
      <c r="I2302" s="104" t="s">
        <v>258</v>
      </c>
      <c r="J2302" s="104"/>
      <c r="K2302" s="104" t="s">
        <v>81</v>
      </c>
      <c r="L2302" s="104" t="s">
        <v>259</v>
      </c>
      <c r="M2302" s="104" t="s">
        <v>269</v>
      </c>
      <c r="N2302" s="104"/>
      <c r="O2302" s="106"/>
      <c r="P2302" s="111" t="s">
        <v>1814</v>
      </c>
      <c r="Q2302" s="153" t="s">
        <v>605</v>
      </c>
      <c r="R2302" s="153" t="s">
        <v>285</v>
      </c>
      <c r="S2302" s="153">
        <v>4.1666666666666657E-2</v>
      </c>
      <c r="T2302" s="153">
        <v>0.25694444444444442</v>
      </c>
      <c r="U2302" s="153">
        <v>0.2986111111111111</v>
      </c>
      <c r="V2302" s="153">
        <f>IF(ISBLANK(T2302),"",Tabella2[[#This Row],[ACT STOP]]-Tabella2[[#This Row],[ACT START]])</f>
        <v>4.1666666666666685E-2</v>
      </c>
      <c r="W2302" s="104" t="s">
        <v>92</v>
      </c>
      <c r="X2302" s="104" t="s">
        <v>91</v>
      </c>
      <c r="Y2302" s="110" t="s">
        <v>4768</v>
      </c>
      <c r="Z2302" s="106"/>
      <c r="AA2302" s="104"/>
      <c r="AB2302" s="107"/>
      <c r="AC2302" s="72">
        <v>1</v>
      </c>
      <c r="AH2302" s="70"/>
      <c r="AI2302" s="70"/>
      <c r="AJ2302">
        <v>0</v>
      </c>
      <c r="AL2302" s="70"/>
      <c r="BM2302" s="135">
        <v>0.25694444444444442</v>
      </c>
      <c r="BN2302" s="136">
        <v>0.2986111111111111</v>
      </c>
      <c r="BO2302" s="101"/>
      <c r="BR2302" s="109" t="str">
        <f t="shared" si="35"/>
        <v>SH-25-2291</v>
      </c>
      <c r="BS2302" s="109" t="s">
        <v>295</v>
      </c>
      <c r="BT2302" t="s">
        <v>92</v>
      </c>
      <c r="BU2302" t="s">
        <v>4769</v>
      </c>
    </row>
    <row r="2303" spans="1:73" hidden="1">
      <c r="A2303" s="103" t="s">
        <v>4770</v>
      </c>
      <c r="B2303" s="102">
        <v>45750</v>
      </c>
      <c r="C2303" s="104">
        <f>_xlfn.ISOWEEKNUM(Tabella2[[#This Row],[Date]])</f>
        <v>14</v>
      </c>
      <c r="D2303" s="104" t="s">
        <v>523</v>
      </c>
      <c r="E2303" s="104" t="s">
        <v>284</v>
      </c>
      <c r="F2303" s="104">
        <v>62</v>
      </c>
      <c r="G2303" s="104" t="s">
        <v>257</v>
      </c>
      <c r="H2303" s="105">
        <v>9</v>
      </c>
      <c r="I2303" s="104"/>
      <c r="J2303" s="104" t="s">
        <v>258</v>
      </c>
      <c r="K2303" s="104" t="s">
        <v>83</v>
      </c>
      <c r="L2303" s="104" t="s">
        <v>299</v>
      </c>
      <c r="M2303" s="104" t="s">
        <v>361</v>
      </c>
      <c r="N2303" s="104"/>
      <c r="O2303" s="108" t="str">
        <f>A582</f>
        <v>12984</v>
      </c>
      <c r="P2303" s="111" t="s">
        <v>2688</v>
      </c>
      <c r="Q2303" s="153" t="s">
        <v>617</v>
      </c>
      <c r="R2303" s="153" t="s">
        <v>525</v>
      </c>
      <c r="S2303" s="153">
        <v>4.1666666666666657E-2</v>
      </c>
      <c r="T2303" s="153" t="s">
        <v>617</v>
      </c>
      <c r="U2303" s="153" t="s">
        <v>525</v>
      </c>
      <c r="V2303" s="153">
        <f>IF(ISBLANK(T2303),"",Tabella2[[#This Row],[ACT STOP]]-Tabella2[[#This Row],[ACT START]])</f>
        <v>4.1666666666666685E-2</v>
      </c>
      <c r="W2303" s="104" t="s">
        <v>92</v>
      </c>
      <c r="X2303" s="104" t="s">
        <v>91</v>
      </c>
      <c r="Y2303" s="110"/>
      <c r="Z2303" s="106"/>
      <c r="AA2303" s="104"/>
      <c r="AB2303" s="107"/>
      <c r="AC2303" s="72">
        <v>1</v>
      </c>
      <c r="AH2303" s="70"/>
      <c r="AI2303" s="70"/>
      <c r="AJ2303">
        <v>0</v>
      </c>
      <c r="AL2303" s="70"/>
      <c r="BM2303" s="135" t="s">
        <v>617</v>
      </c>
      <c r="BN2303" s="136" t="s">
        <v>525</v>
      </c>
      <c r="BO2303" s="101"/>
      <c r="BR2303" s="109" t="str">
        <f t="shared" si="35"/>
        <v>SH-25-2292</v>
      </c>
      <c r="BS2303" s="109" t="s">
        <v>318</v>
      </c>
      <c r="BT2303" t="s">
        <v>92</v>
      </c>
      <c r="BU2303" t="s">
        <v>4771</v>
      </c>
    </row>
    <row r="2304" spans="1:73" hidden="1">
      <c r="A2304" s="103" t="s">
        <v>4772</v>
      </c>
      <c r="B2304" s="102">
        <v>45750</v>
      </c>
      <c r="C2304" s="104">
        <f>_xlfn.ISOWEEKNUM(Tabella2[[#This Row],[Date]])</f>
        <v>14</v>
      </c>
      <c r="D2304" s="104" t="s">
        <v>348</v>
      </c>
      <c r="E2304" s="104" t="s">
        <v>284</v>
      </c>
      <c r="F2304" s="104">
        <v>57</v>
      </c>
      <c r="G2304" s="104" t="s">
        <v>257</v>
      </c>
      <c r="H2304" s="105">
        <v>14</v>
      </c>
      <c r="I2304" s="104"/>
      <c r="J2304" s="104" t="s">
        <v>258</v>
      </c>
      <c r="K2304" s="104" t="s">
        <v>75</v>
      </c>
      <c r="L2304" s="104" t="s">
        <v>299</v>
      </c>
      <c r="M2304" s="104" t="s">
        <v>328</v>
      </c>
      <c r="N2304" s="104"/>
      <c r="O2304" s="108" t="str">
        <f>A2305</f>
        <v>14707</v>
      </c>
      <c r="P2304" s="111" t="s">
        <v>4012</v>
      </c>
      <c r="Q2304" s="153" t="s">
        <v>617</v>
      </c>
      <c r="R2304" s="153" t="s">
        <v>525</v>
      </c>
      <c r="S2304" s="153">
        <v>4.1666666666666657E-2</v>
      </c>
      <c r="T2304" s="153" t="s">
        <v>617</v>
      </c>
      <c r="U2304" s="153" t="s">
        <v>525</v>
      </c>
      <c r="V2304" s="153">
        <f>IF(ISBLANK(T2304),"",Tabella2[[#This Row],[ACT STOP]]-Tabella2[[#This Row],[ACT START]])</f>
        <v>4.1666666666666685E-2</v>
      </c>
      <c r="W2304" s="104" t="s">
        <v>92</v>
      </c>
      <c r="X2304" s="104" t="s">
        <v>91</v>
      </c>
      <c r="Y2304" s="110"/>
      <c r="Z2304" s="106"/>
      <c r="AA2304" s="104"/>
      <c r="AB2304" s="107"/>
      <c r="AC2304" s="72">
        <v>1</v>
      </c>
      <c r="AH2304" s="70"/>
      <c r="AI2304" s="70"/>
      <c r="AJ2304">
        <v>0</v>
      </c>
      <c r="AL2304" s="70"/>
      <c r="BM2304" s="135" t="s">
        <v>617</v>
      </c>
      <c r="BN2304" s="136" t="s">
        <v>525</v>
      </c>
      <c r="BO2304" s="101"/>
      <c r="BR2304" s="109" t="str">
        <f t="shared" si="35"/>
        <v>SH-25-2293</v>
      </c>
      <c r="BS2304" s="109" t="s">
        <v>372</v>
      </c>
      <c r="BT2304" t="s">
        <v>92</v>
      </c>
      <c r="BU2304" t="s">
        <v>4773</v>
      </c>
    </row>
    <row r="2305" spans="1:73" hidden="1">
      <c r="A2305" s="103" t="s">
        <v>4774</v>
      </c>
      <c r="B2305" s="102">
        <v>45750</v>
      </c>
      <c r="C2305" s="104">
        <f>_xlfn.ISOWEEKNUM(Tabella2[[#This Row],[Date]])</f>
        <v>14</v>
      </c>
      <c r="D2305" s="104" t="s">
        <v>348</v>
      </c>
      <c r="E2305" s="104" t="s">
        <v>284</v>
      </c>
      <c r="F2305" s="104">
        <v>55</v>
      </c>
      <c r="G2305" s="104" t="s">
        <v>257</v>
      </c>
      <c r="H2305" s="105">
        <v>10</v>
      </c>
      <c r="I2305" s="104"/>
      <c r="J2305" s="104" t="s">
        <v>258</v>
      </c>
      <c r="K2305" s="104" t="s">
        <v>77</v>
      </c>
      <c r="L2305" s="104" t="s">
        <v>299</v>
      </c>
      <c r="M2305" s="104" t="s">
        <v>328</v>
      </c>
      <c r="N2305" s="104"/>
      <c r="O2305" s="108" t="str">
        <f>A2304</f>
        <v>14706</v>
      </c>
      <c r="P2305" s="111" t="s">
        <v>4012</v>
      </c>
      <c r="Q2305" s="153">
        <v>0.3125</v>
      </c>
      <c r="R2305" s="153">
        <v>0.35416666666666669</v>
      </c>
      <c r="S2305" s="153">
        <v>4.1666666666666657E-2</v>
      </c>
      <c r="T2305" s="153">
        <v>0.3125</v>
      </c>
      <c r="U2305" s="153">
        <v>0.35416666666666669</v>
      </c>
      <c r="V2305" s="153">
        <f>IF(ISBLANK(T2305),"",Tabella2[[#This Row],[ACT STOP]]-Tabella2[[#This Row],[ACT START]])</f>
        <v>4.1666666666666685E-2</v>
      </c>
      <c r="W2305" s="104" t="s">
        <v>92</v>
      </c>
      <c r="X2305" s="104" t="s">
        <v>91</v>
      </c>
      <c r="Y2305" s="110"/>
      <c r="Z2305" s="106"/>
      <c r="AA2305" s="104"/>
      <c r="AB2305" s="107"/>
      <c r="AC2305" s="72">
        <v>1</v>
      </c>
      <c r="AH2305" s="70"/>
      <c r="AI2305" s="70"/>
      <c r="AJ2305">
        <v>0</v>
      </c>
      <c r="AL2305" s="70"/>
      <c r="BM2305" s="135">
        <v>0.3125</v>
      </c>
      <c r="BN2305" s="136">
        <v>0.35416666666666669</v>
      </c>
      <c r="BO2305" s="101"/>
      <c r="BR2305" s="109" t="str">
        <f t="shared" si="35"/>
        <v>SH-25-2294</v>
      </c>
      <c r="BS2305" s="109" t="s">
        <v>552</v>
      </c>
      <c r="BT2305" t="s">
        <v>92</v>
      </c>
      <c r="BU2305" t="s">
        <v>4775</v>
      </c>
    </row>
    <row r="2306" spans="1:73" hidden="1">
      <c r="A2306" s="103" t="s">
        <v>4776</v>
      </c>
      <c r="B2306" s="102">
        <v>45750</v>
      </c>
      <c r="C2306" s="104">
        <f>_xlfn.ISOWEEKNUM(Tabella2[[#This Row],[Date]])</f>
        <v>14</v>
      </c>
      <c r="D2306" s="104" t="s">
        <v>321</v>
      </c>
      <c r="E2306" s="104" t="s">
        <v>284</v>
      </c>
      <c r="F2306" s="104">
        <v>52</v>
      </c>
      <c r="G2306" s="104" t="s">
        <v>257</v>
      </c>
      <c r="H2306" s="105">
        <v>17</v>
      </c>
      <c r="I2306" s="104"/>
      <c r="J2306" s="104" t="s">
        <v>258</v>
      </c>
      <c r="K2306" s="104" t="s">
        <v>83</v>
      </c>
      <c r="L2306" s="104" t="s">
        <v>299</v>
      </c>
      <c r="M2306" s="104" t="s">
        <v>361</v>
      </c>
      <c r="N2306" s="104"/>
      <c r="O2306" s="108" t="str">
        <f>A583</f>
        <v>12985</v>
      </c>
      <c r="P2306" s="111" t="s">
        <v>2688</v>
      </c>
      <c r="Q2306" s="153" t="s">
        <v>631</v>
      </c>
      <c r="R2306" s="153" t="s">
        <v>498</v>
      </c>
      <c r="S2306" s="153">
        <v>4.1666666666666657E-2</v>
      </c>
      <c r="T2306" s="153" t="s">
        <v>631</v>
      </c>
      <c r="U2306" s="153" t="s">
        <v>498</v>
      </c>
      <c r="V2306" s="153">
        <f>IF(ISBLANK(T2306),"",Tabella2[[#This Row],[ACT STOP]]-Tabella2[[#This Row],[ACT START]])</f>
        <v>4.1666666666666685E-2</v>
      </c>
      <c r="W2306" s="104" t="s">
        <v>92</v>
      </c>
      <c r="X2306" s="104" t="s">
        <v>91</v>
      </c>
      <c r="Y2306" s="110"/>
      <c r="Z2306" s="106"/>
      <c r="AA2306" s="104"/>
      <c r="AB2306" s="107"/>
      <c r="AC2306" s="72">
        <v>1</v>
      </c>
      <c r="AH2306" s="70"/>
      <c r="AI2306" s="70"/>
      <c r="AJ2306">
        <v>0</v>
      </c>
      <c r="AL2306" s="70"/>
      <c r="BM2306" s="135" t="s">
        <v>631</v>
      </c>
      <c r="BN2306" s="136" t="s">
        <v>498</v>
      </c>
      <c r="BO2306" s="101"/>
      <c r="BR2306" s="109" t="str">
        <f t="shared" si="35"/>
        <v>SH-25-2295</v>
      </c>
      <c r="BS2306" s="109" t="s">
        <v>393</v>
      </c>
      <c r="BT2306" t="s">
        <v>92</v>
      </c>
      <c r="BU2306" t="s">
        <v>4777</v>
      </c>
    </row>
    <row r="2307" spans="1:73" hidden="1">
      <c r="A2307" s="103" t="s">
        <v>4778</v>
      </c>
      <c r="B2307" s="102">
        <v>45750</v>
      </c>
      <c r="C2307" s="104">
        <f>_xlfn.ISOWEEKNUM(Tabella2[[#This Row],[Date]])</f>
        <v>14</v>
      </c>
      <c r="D2307" s="104" t="s">
        <v>3529</v>
      </c>
      <c r="E2307" s="104" t="s">
        <v>284</v>
      </c>
      <c r="F2307" s="104">
        <v>68</v>
      </c>
      <c r="G2307" s="104" t="s">
        <v>284</v>
      </c>
      <c r="H2307" s="105">
        <v>9</v>
      </c>
      <c r="I2307" s="104"/>
      <c r="J2307" s="104" t="s">
        <v>258</v>
      </c>
      <c r="K2307" s="104" t="s">
        <v>78</v>
      </c>
      <c r="L2307" s="104" t="s">
        <v>259</v>
      </c>
      <c r="M2307" s="104" t="s">
        <v>276</v>
      </c>
      <c r="N2307" s="104"/>
      <c r="O2307" s="106"/>
      <c r="P2307" s="111" t="s">
        <v>2932</v>
      </c>
      <c r="Q2307" s="153" t="s">
        <v>631</v>
      </c>
      <c r="R2307" s="153" t="s">
        <v>498</v>
      </c>
      <c r="S2307" s="153">
        <v>4.1666666666666657E-2</v>
      </c>
      <c r="T2307" s="153" t="s">
        <v>631</v>
      </c>
      <c r="U2307" s="153" t="s">
        <v>498</v>
      </c>
      <c r="V2307" s="153">
        <f>IF(ISBLANK(T2307),"",Tabella2[[#This Row],[ACT STOP]]-Tabella2[[#This Row],[ACT START]])</f>
        <v>4.1666666666666685E-2</v>
      </c>
      <c r="W2307" s="104" t="s">
        <v>92</v>
      </c>
      <c r="X2307" s="104" t="s">
        <v>91</v>
      </c>
      <c r="Y2307" s="110"/>
      <c r="Z2307" s="106"/>
      <c r="AA2307" s="104"/>
      <c r="AB2307" s="107"/>
      <c r="AC2307" s="72">
        <v>1</v>
      </c>
      <c r="AH2307" s="70"/>
      <c r="AI2307" s="70"/>
      <c r="AJ2307">
        <v>0</v>
      </c>
      <c r="AL2307" s="70"/>
      <c r="BM2307" s="135" t="s">
        <v>631</v>
      </c>
      <c r="BN2307" s="136" t="s">
        <v>498</v>
      </c>
      <c r="BO2307" s="101"/>
      <c r="BR2307" s="109" t="str">
        <f t="shared" si="35"/>
        <v>SH-25-2296</v>
      </c>
      <c r="BS2307" s="109" t="s">
        <v>339</v>
      </c>
      <c r="BT2307" t="s">
        <v>92</v>
      </c>
      <c r="BU2307" t="s">
        <v>4779</v>
      </c>
    </row>
    <row r="2308" spans="1:73" hidden="1">
      <c r="A2308" s="103" t="s">
        <v>4780</v>
      </c>
      <c r="B2308" s="102">
        <v>45750</v>
      </c>
      <c r="C2308" s="104">
        <f>_xlfn.ISOWEEKNUM(Tabella2[[#This Row],[Date]])</f>
        <v>14</v>
      </c>
      <c r="D2308" s="104" t="s">
        <v>275</v>
      </c>
      <c r="E2308" s="104" t="s">
        <v>256</v>
      </c>
      <c r="F2308" s="104">
        <v>58</v>
      </c>
      <c r="G2308" s="104" t="s">
        <v>257</v>
      </c>
      <c r="H2308" s="105">
        <v>5</v>
      </c>
      <c r="I2308" s="104" t="s">
        <v>258</v>
      </c>
      <c r="J2308" s="104"/>
      <c r="K2308" s="104" t="s">
        <v>81</v>
      </c>
      <c r="L2308" s="104" t="s">
        <v>259</v>
      </c>
      <c r="M2308" s="104" t="s">
        <v>1846</v>
      </c>
      <c r="N2308" s="104"/>
      <c r="O2308" s="106"/>
      <c r="P2308" s="111" t="s">
        <v>1847</v>
      </c>
      <c r="Q2308" s="153" t="s">
        <v>631</v>
      </c>
      <c r="R2308" s="153" t="s">
        <v>498</v>
      </c>
      <c r="S2308" s="153">
        <v>4.1666666666666657E-2</v>
      </c>
      <c r="T2308" s="153" t="s">
        <v>631</v>
      </c>
      <c r="U2308" s="153" t="s">
        <v>498</v>
      </c>
      <c r="V2308" s="153">
        <f>IF(ISBLANK(T2308),"",Tabella2[[#This Row],[ACT STOP]]-Tabella2[[#This Row],[ACT START]])</f>
        <v>4.1666666666666685E-2</v>
      </c>
      <c r="W2308" s="104" t="s">
        <v>92</v>
      </c>
      <c r="X2308" s="104" t="s">
        <v>91</v>
      </c>
      <c r="Y2308" s="110"/>
      <c r="Z2308" s="106"/>
      <c r="AA2308" s="104"/>
      <c r="AB2308" s="107"/>
      <c r="AC2308" s="72">
        <v>1</v>
      </c>
      <c r="AH2308" s="70"/>
      <c r="AI2308" s="70"/>
      <c r="AJ2308">
        <v>0</v>
      </c>
      <c r="AL2308" s="70"/>
      <c r="BM2308" s="135" t="s">
        <v>631</v>
      </c>
      <c r="BN2308" s="136" t="s">
        <v>498</v>
      </c>
      <c r="BO2308" s="101"/>
      <c r="BR2308" s="109" t="str">
        <f t="shared" si="35"/>
        <v>SH-25-2297</v>
      </c>
      <c r="BS2308" s="109" t="s">
        <v>416</v>
      </c>
      <c r="BT2308" t="s">
        <v>92</v>
      </c>
      <c r="BU2308" t="s">
        <v>4781</v>
      </c>
    </row>
    <row r="2309" spans="1:73" hidden="1">
      <c r="A2309" s="103" t="s">
        <v>4782</v>
      </c>
      <c r="B2309" s="102">
        <v>45750</v>
      </c>
      <c r="C2309" s="104">
        <f>_xlfn.ISOWEEKNUM(Tabella2[[#This Row],[Date]])</f>
        <v>14</v>
      </c>
      <c r="D2309" s="104" t="s">
        <v>455</v>
      </c>
      <c r="E2309" s="104" t="s">
        <v>284</v>
      </c>
      <c r="F2309" s="104">
        <v>38</v>
      </c>
      <c r="G2309" s="104" t="s">
        <v>257</v>
      </c>
      <c r="H2309" s="105">
        <v>9</v>
      </c>
      <c r="I2309" s="104"/>
      <c r="J2309" s="104" t="s">
        <v>258</v>
      </c>
      <c r="K2309" s="104" t="s">
        <v>83</v>
      </c>
      <c r="L2309" s="104" t="s">
        <v>299</v>
      </c>
      <c r="M2309" s="104" t="s">
        <v>906</v>
      </c>
      <c r="N2309" s="104"/>
      <c r="O2309" s="108" t="str">
        <f>A2310</f>
        <v>14712</v>
      </c>
      <c r="P2309" s="111" t="s">
        <v>2397</v>
      </c>
      <c r="Q2309" s="153" t="s">
        <v>263</v>
      </c>
      <c r="R2309" s="153" t="s">
        <v>504</v>
      </c>
      <c r="S2309" s="153">
        <v>4.1666666666666657E-2</v>
      </c>
      <c r="T2309" s="153" t="s">
        <v>263</v>
      </c>
      <c r="U2309" s="153" t="s">
        <v>504</v>
      </c>
      <c r="V2309" s="153">
        <f>IF(ISBLANK(T2309),"",Tabella2[[#This Row],[ACT STOP]]-Tabella2[[#This Row],[ACT START]])</f>
        <v>4.1666666666666685E-2</v>
      </c>
      <c r="W2309" s="104" t="s">
        <v>92</v>
      </c>
      <c r="X2309" s="104" t="s">
        <v>91</v>
      </c>
      <c r="Y2309" s="110"/>
      <c r="Z2309" s="106"/>
      <c r="AA2309" s="104"/>
      <c r="AB2309" s="107"/>
      <c r="AC2309" s="72">
        <v>1</v>
      </c>
      <c r="AH2309" s="70"/>
      <c r="AI2309" s="70"/>
      <c r="AJ2309">
        <v>0</v>
      </c>
      <c r="AL2309" s="70"/>
      <c r="BM2309" s="135" t="s">
        <v>263</v>
      </c>
      <c r="BN2309" s="136" t="s">
        <v>504</v>
      </c>
      <c r="BO2309" s="101"/>
      <c r="BR2309" s="109" t="str">
        <f t="shared" si="35"/>
        <v>SH-25-2298</v>
      </c>
      <c r="BS2309" s="109" t="s">
        <v>318</v>
      </c>
      <c r="BT2309" t="s">
        <v>92</v>
      </c>
      <c r="BU2309" t="s">
        <v>4783</v>
      </c>
    </row>
    <row r="2310" spans="1:73" hidden="1">
      <c r="A2310" s="103" t="s">
        <v>4784</v>
      </c>
      <c r="B2310" s="102">
        <v>45750</v>
      </c>
      <c r="C2310" s="104">
        <f>_xlfn.ISOWEEKNUM(Tabella2[[#This Row],[Date]])</f>
        <v>14</v>
      </c>
      <c r="D2310" s="104" t="s">
        <v>455</v>
      </c>
      <c r="E2310" s="104" t="s">
        <v>284</v>
      </c>
      <c r="F2310" s="104">
        <v>37</v>
      </c>
      <c r="G2310" s="104" t="s">
        <v>257</v>
      </c>
      <c r="H2310" s="105">
        <v>14</v>
      </c>
      <c r="I2310" s="104"/>
      <c r="J2310" s="104" t="s">
        <v>258</v>
      </c>
      <c r="K2310" s="104" t="s">
        <v>80</v>
      </c>
      <c r="L2310" s="104" t="s">
        <v>299</v>
      </c>
      <c r="M2310" s="104" t="s">
        <v>906</v>
      </c>
      <c r="N2310" s="104"/>
      <c r="O2310" s="108" t="str">
        <f>A2309</f>
        <v>14711</v>
      </c>
      <c r="P2310" s="111" t="s">
        <v>2397</v>
      </c>
      <c r="Q2310" s="153">
        <v>0.4375</v>
      </c>
      <c r="R2310" s="153">
        <v>0.47916666666666669</v>
      </c>
      <c r="S2310" s="153">
        <v>4.1666666666666657E-2</v>
      </c>
      <c r="T2310" s="153">
        <v>0.4375</v>
      </c>
      <c r="U2310" s="153">
        <v>0.47916666666666669</v>
      </c>
      <c r="V2310" s="153">
        <f>IF(ISBLANK(T2310),"",Tabella2[[#This Row],[ACT STOP]]-Tabella2[[#This Row],[ACT START]])</f>
        <v>4.1666666666666685E-2</v>
      </c>
      <c r="W2310" s="104" t="s">
        <v>92</v>
      </c>
      <c r="X2310" s="104" t="s">
        <v>91</v>
      </c>
      <c r="Y2310" s="110"/>
      <c r="Z2310" s="106"/>
      <c r="AA2310" s="104"/>
      <c r="AB2310" s="107"/>
      <c r="AC2310" s="72">
        <v>1</v>
      </c>
      <c r="AH2310" s="70"/>
      <c r="AI2310" s="70"/>
      <c r="AJ2310">
        <v>0</v>
      </c>
      <c r="AL2310" s="70"/>
      <c r="BM2310" s="135">
        <v>0.4375</v>
      </c>
      <c r="BN2310" s="136">
        <v>0.47916666666666669</v>
      </c>
      <c r="BO2310" s="101"/>
      <c r="BR2310" s="109" t="str">
        <f t="shared" si="35"/>
        <v>SH-25-2299</v>
      </c>
      <c r="BS2310" s="109" t="s">
        <v>372</v>
      </c>
      <c r="BT2310" t="s">
        <v>92</v>
      </c>
      <c r="BU2310" t="s">
        <v>4785</v>
      </c>
    </row>
    <row r="2311" spans="1:73" hidden="1">
      <c r="A2311" s="103" t="s">
        <v>4786</v>
      </c>
      <c r="B2311" s="102">
        <v>45750</v>
      </c>
      <c r="C2311" s="104">
        <f>_xlfn.ISOWEEKNUM(Tabella2[[#This Row],[Date]])</f>
        <v>14</v>
      </c>
      <c r="D2311" s="104" t="s">
        <v>698</v>
      </c>
      <c r="E2311" s="104" t="s">
        <v>284</v>
      </c>
      <c r="F2311" s="104">
        <v>50</v>
      </c>
      <c r="G2311" s="104" t="s">
        <v>257</v>
      </c>
      <c r="H2311" s="105">
        <v>12</v>
      </c>
      <c r="I2311" s="104"/>
      <c r="J2311" s="104" t="s">
        <v>258</v>
      </c>
      <c r="K2311" s="104" t="s">
        <v>78</v>
      </c>
      <c r="L2311" s="104" t="s">
        <v>259</v>
      </c>
      <c r="M2311" s="104" t="s">
        <v>3055</v>
      </c>
      <c r="N2311" s="104"/>
      <c r="O2311" s="106"/>
      <c r="P2311" s="111" t="s">
        <v>3496</v>
      </c>
      <c r="Q2311" s="153" t="s">
        <v>263</v>
      </c>
      <c r="R2311" s="153" t="s">
        <v>504</v>
      </c>
      <c r="S2311" s="153">
        <v>4.1666666666666657E-2</v>
      </c>
      <c r="T2311" s="153" t="s">
        <v>263</v>
      </c>
      <c r="U2311" s="153" t="s">
        <v>504</v>
      </c>
      <c r="V2311" s="153">
        <f>IF(ISBLANK(T2311),"",Tabella2[[#This Row],[ACT STOP]]-Tabella2[[#This Row],[ACT START]])</f>
        <v>4.1666666666666685E-2</v>
      </c>
      <c r="W2311" s="104" t="s">
        <v>92</v>
      </c>
      <c r="X2311" s="104" t="s">
        <v>91</v>
      </c>
      <c r="Y2311" s="110"/>
      <c r="Z2311" s="106"/>
      <c r="AA2311" s="104"/>
      <c r="AB2311" s="107"/>
      <c r="AC2311" s="72">
        <v>1</v>
      </c>
      <c r="AH2311" s="70"/>
      <c r="AI2311" s="70"/>
      <c r="AJ2311">
        <v>0</v>
      </c>
      <c r="AL2311" s="70"/>
      <c r="BM2311" s="135" t="s">
        <v>263</v>
      </c>
      <c r="BN2311" s="136" t="s">
        <v>504</v>
      </c>
      <c r="BO2311" s="101"/>
      <c r="BR2311" s="109" t="str">
        <f t="shared" si="35"/>
        <v>SH-25-2300</v>
      </c>
      <c r="BS2311" s="109" t="s">
        <v>266</v>
      </c>
      <c r="BT2311" t="s">
        <v>92</v>
      </c>
      <c r="BU2311" t="s">
        <v>4787</v>
      </c>
    </row>
    <row r="2312" spans="1:73" hidden="1">
      <c r="A2312" s="103" t="s">
        <v>4788</v>
      </c>
      <c r="B2312" s="102">
        <v>45750</v>
      </c>
      <c r="C2312" s="104">
        <f>_xlfn.ISOWEEKNUM(Tabella2[[#This Row],[Date]])</f>
        <v>14</v>
      </c>
      <c r="D2312" s="104" t="s">
        <v>574</v>
      </c>
      <c r="E2312" s="104" t="s">
        <v>284</v>
      </c>
      <c r="F2312" s="104">
        <v>67</v>
      </c>
      <c r="G2312" s="104" t="s">
        <v>257</v>
      </c>
      <c r="H2312" s="105">
        <v>1</v>
      </c>
      <c r="I2312" s="104"/>
      <c r="J2312" s="104" t="s">
        <v>258</v>
      </c>
      <c r="K2312" s="104" t="s">
        <v>81</v>
      </c>
      <c r="L2312" s="104" t="s">
        <v>259</v>
      </c>
      <c r="M2312" s="104" t="s">
        <v>1846</v>
      </c>
      <c r="N2312" s="104"/>
      <c r="O2312" s="106"/>
      <c r="P2312" s="111" t="s">
        <v>1858</v>
      </c>
      <c r="Q2312" s="153" t="s">
        <v>263</v>
      </c>
      <c r="R2312" s="153" t="s">
        <v>504</v>
      </c>
      <c r="S2312" s="153">
        <v>4.1666666666666657E-2</v>
      </c>
      <c r="T2312" s="153" t="s">
        <v>263</v>
      </c>
      <c r="U2312" s="153" t="s">
        <v>504</v>
      </c>
      <c r="V2312" s="153">
        <f>IF(ISBLANK(T2312),"",Tabella2[[#This Row],[ACT STOP]]-Tabella2[[#This Row],[ACT START]])</f>
        <v>4.1666666666666685E-2</v>
      </c>
      <c r="W2312" s="104" t="s">
        <v>92</v>
      </c>
      <c r="X2312" s="104" t="s">
        <v>91</v>
      </c>
      <c r="Y2312" s="110" t="s">
        <v>4789</v>
      </c>
      <c r="Z2312" s="106"/>
      <c r="AA2312" s="104"/>
      <c r="AB2312" s="107"/>
      <c r="AC2312" s="72">
        <v>1</v>
      </c>
      <c r="AH2312" s="70"/>
      <c r="AI2312" s="70"/>
      <c r="AJ2312">
        <v>0</v>
      </c>
      <c r="AL2312" s="70"/>
      <c r="BM2312" s="135" t="s">
        <v>263</v>
      </c>
      <c r="BN2312" s="136" t="s">
        <v>504</v>
      </c>
      <c r="BO2312" s="101"/>
      <c r="BR2312" s="109" t="str">
        <f t="shared" si="35"/>
        <v>SH-25-2301</v>
      </c>
      <c r="BS2312" s="109" t="s">
        <v>332</v>
      </c>
      <c r="BT2312" t="s">
        <v>92</v>
      </c>
      <c r="BU2312" t="s">
        <v>4790</v>
      </c>
    </row>
    <row r="2313" spans="1:73" hidden="1">
      <c r="A2313" s="103" t="s">
        <v>4791</v>
      </c>
      <c r="B2313" s="102">
        <v>45750</v>
      </c>
      <c r="C2313" s="104">
        <f>_xlfn.ISOWEEKNUM(Tabella2[[#This Row],[Date]])</f>
        <v>14</v>
      </c>
      <c r="D2313" s="104" t="s">
        <v>523</v>
      </c>
      <c r="E2313" s="104" t="s">
        <v>284</v>
      </c>
      <c r="F2313" s="104">
        <v>63</v>
      </c>
      <c r="G2313" s="104" t="s">
        <v>284</v>
      </c>
      <c r="H2313" s="105">
        <v>22</v>
      </c>
      <c r="I2313" s="104"/>
      <c r="J2313" s="104" t="s">
        <v>258</v>
      </c>
      <c r="K2313" s="104" t="s">
        <v>83</v>
      </c>
      <c r="L2313" s="104" t="s">
        <v>299</v>
      </c>
      <c r="M2313" s="104" t="s">
        <v>361</v>
      </c>
      <c r="N2313" s="104"/>
      <c r="O2313" s="108" t="str">
        <f>A584</f>
        <v>12986</v>
      </c>
      <c r="P2313" s="111" t="s">
        <v>2688</v>
      </c>
      <c r="Q2313" s="153" t="s">
        <v>511</v>
      </c>
      <c r="R2313" s="153" t="s">
        <v>549</v>
      </c>
      <c r="S2313" s="153">
        <v>4.1666666666666657E-2</v>
      </c>
      <c r="T2313" s="153" t="s">
        <v>511</v>
      </c>
      <c r="U2313" s="153">
        <v>0.53472222222222221</v>
      </c>
      <c r="V2313" s="153">
        <f>IF(ISBLANK(T2313),"",Tabella2[[#This Row],[ACT STOP]]-Tabella2[[#This Row],[ACT START]])</f>
        <v>3.472222222222221E-2</v>
      </c>
      <c r="W2313" s="104" t="s">
        <v>92</v>
      </c>
      <c r="X2313" s="104" t="s">
        <v>91</v>
      </c>
      <c r="Y2313" s="110"/>
      <c r="Z2313" s="106"/>
      <c r="AA2313" s="104"/>
      <c r="AB2313" s="107"/>
      <c r="AC2313" s="72">
        <v>1</v>
      </c>
      <c r="AH2313" s="70"/>
      <c r="AI2313" s="70"/>
      <c r="AJ2313">
        <v>0</v>
      </c>
      <c r="AL2313" s="70"/>
      <c r="BM2313" s="135" t="s">
        <v>511</v>
      </c>
      <c r="BN2313" s="136">
        <v>0.53472222222222221</v>
      </c>
      <c r="BO2313" s="101"/>
      <c r="BR2313" s="109" t="str">
        <f t="shared" si="35"/>
        <v>SH-25-2302</v>
      </c>
      <c r="BS2313" s="109" t="s">
        <v>295</v>
      </c>
      <c r="BT2313" t="s">
        <v>92</v>
      </c>
      <c r="BU2313" t="s">
        <v>4792</v>
      </c>
    </row>
    <row r="2314" spans="1:73" hidden="1">
      <c r="A2314" s="103" t="s">
        <v>4793</v>
      </c>
      <c r="B2314" s="102">
        <v>45750</v>
      </c>
      <c r="C2314" s="104">
        <f>_xlfn.ISOWEEKNUM(Tabella2[[#This Row],[Date]])</f>
        <v>14</v>
      </c>
      <c r="D2314" s="104" t="s">
        <v>574</v>
      </c>
      <c r="E2314" s="104" t="s">
        <v>284</v>
      </c>
      <c r="F2314" s="104">
        <v>66</v>
      </c>
      <c r="G2314" s="104" t="s">
        <v>284</v>
      </c>
      <c r="H2314" s="105">
        <v>9</v>
      </c>
      <c r="I2314" s="104"/>
      <c r="J2314" s="104" t="s">
        <v>258</v>
      </c>
      <c r="K2314" s="104" t="s">
        <v>78</v>
      </c>
      <c r="L2314" s="104" t="s">
        <v>259</v>
      </c>
      <c r="M2314" s="104" t="s">
        <v>1846</v>
      </c>
      <c r="N2314" s="104"/>
      <c r="O2314" s="106"/>
      <c r="P2314" s="111" t="s">
        <v>1858</v>
      </c>
      <c r="Q2314" s="153" t="s">
        <v>511</v>
      </c>
      <c r="R2314" s="153" t="s">
        <v>549</v>
      </c>
      <c r="S2314" s="153">
        <v>4.1666666666666657E-2</v>
      </c>
      <c r="T2314" s="153" t="s">
        <v>511</v>
      </c>
      <c r="U2314" s="153" t="s">
        <v>549</v>
      </c>
      <c r="V2314" s="153">
        <f>IF(ISBLANK(T2314),"",Tabella2[[#This Row],[ACT STOP]]-Tabella2[[#This Row],[ACT START]])</f>
        <v>4.166666666666663E-2</v>
      </c>
      <c r="W2314" s="104" t="s">
        <v>92</v>
      </c>
      <c r="X2314" s="104" t="s">
        <v>91</v>
      </c>
      <c r="Y2314" s="110"/>
      <c r="Z2314" s="106"/>
      <c r="AA2314" s="104"/>
      <c r="AB2314" s="107"/>
      <c r="AC2314" s="72">
        <v>1</v>
      </c>
      <c r="AH2314" s="70"/>
      <c r="AI2314" s="70"/>
      <c r="AJ2314">
        <v>0</v>
      </c>
      <c r="AL2314" s="70"/>
      <c r="BM2314" s="135" t="s">
        <v>511</v>
      </c>
      <c r="BN2314" s="136" t="s">
        <v>549</v>
      </c>
      <c r="BO2314" s="101"/>
      <c r="BR2314" s="109" t="str">
        <f t="shared" si="35"/>
        <v>SH-25-2303</v>
      </c>
      <c r="BS2314" s="109" t="s">
        <v>339</v>
      </c>
      <c r="BT2314" t="s">
        <v>92</v>
      </c>
      <c r="BU2314" t="s">
        <v>4794</v>
      </c>
    </row>
    <row r="2315" spans="1:73" hidden="1">
      <c r="A2315" s="103" t="s">
        <v>4795</v>
      </c>
      <c r="B2315" s="102">
        <v>45750</v>
      </c>
      <c r="C2315" s="104">
        <f>_xlfn.ISOWEEKNUM(Tabella2[[#This Row],[Date]])</f>
        <v>14</v>
      </c>
      <c r="D2315" s="104" t="s">
        <v>348</v>
      </c>
      <c r="E2315" s="104" t="s">
        <v>284</v>
      </c>
      <c r="F2315" s="104">
        <v>57</v>
      </c>
      <c r="G2315" s="104" t="s">
        <v>257</v>
      </c>
      <c r="H2315" s="105">
        <v>32</v>
      </c>
      <c r="I2315" s="104"/>
      <c r="J2315" s="104" t="s">
        <v>258</v>
      </c>
      <c r="K2315" s="104" t="s">
        <v>75</v>
      </c>
      <c r="L2315" s="104" t="s">
        <v>259</v>
      </c>
      <c r="M2315" s="104" t="s">
        <v>276</v>
      </c>
      <c r="N2315" s="104"/>
      <c r="O2315" s="106"/>
      <c r="P2315" s="111" t="s">
        <v>1898</v>
      </c>
      <c r="Q2315" s="153" t="s">
        <v>511</v>
      </c>
      <c r="R2315" s="153" t="s">
        <v>549</v>
      </c>
      <c r="S2315" s="153">
        <v>4.1666666666666657E-2</v>
      </c>
      <c r="T2315" s="153" t="s">
        <v>511</v>
      </c>
      <c r="U2315" s="153" t="s">
        <v>549</v>
      </c>
      <c r="V2315" s="153">
        <f>IF(ISBLANK(T2315),"",Tabella2[[#This Row],[ACT STOP]]-Tabella2[[#This Row],[ACT START]])</f>
        <v>4.166666666666663E-2</v>
      </c>
      <c r="W2315" s="104" t="s">
        <v>92</v>
      </c>
      <c r="X2315" s="104" t="s">
        <v>91</v>
      </c>
      <c r="Y2315" s="110" t="s">
        <v>4796</v>
      </c>
      <c r="Z2315" s="106"/>
      <c r="AA2315" s="104"/>
      <c r="AB2315" s="107"/>
      <c r="AC2315" s="72">
        <v>1</v>
      </c>
      <c r="AH2315" s="70"/>
      <c r="AI2315" s="70"/>
      <c r="AJ2315">
        <v>0</v>
      </c>
      <c r="AL2315" s="70"/>
      <c r="BM2315" s="135" t="s">
        <v>511</v>
      </c>
      <c r="BN2315" s="136" t="s">
        <v>549</v>
      </c>
      <c r="BO2315" s="101"/>
      <c r="BR2315" s="109" t="str">
        <f t="shared" si="35"/>
        <v>SH-25-2304</v>
      </c>
      <c r="BS2315" s="109" t="s">
        <v>356</v>
      </c>
      <c r="BT2315" t="s">
        <v>92</v>
      </c>
      <c r="BU2315" t="s">
        <v>4797</v>
      </c>
    </row>
    <row r="2316" spans="1:73" hidden="1">
      <c r="A2316" s="103" t="s">
        <v>4798</v>
      </c>
      <c r="B2316" s="102">
        <v>45750</v>
      </c>
      <c r="C2316" s="104">
        <f>_xlfn.ISOWEEKNUM(Tabella2[[#This Row],[Date]])</f>
        <v>14</v>
      </c>
      <c r="D2316" s="104" t="s">
        <v>370</v>
      </c>
      <c r="E2316" s="104" t="s">
        <v>256</v>
      </c>
      <c r="F2316" s="104">
        <v>55</v>
      </c>
      <c r="G2316" s="104" t="s">
        <v>284</v>
      </c>
      <c r="H2316" s="105">
        <v>23</v>
      </c>
      <c r="I2316" s="104" t="s">
        <v>258</v>
      </c>
      <c r="J2316" s="104"/>
      <c r="K2316" s="104" t="s">
        <v>81</v>
      </c>
      <c r="L2316" s="104" t="s">
        <v>259</v>
      </c>
      <c r="M2316" s="104" t="s">
        <v>269</v>
      </c>
      <c r="N2316" s="104"/>
      <c r="O2316" s="106"/>
      <c r="P2316" s="111" t="s">
        <v>607</v>
      </c>
      <c r="Q2316" s="153" t="s">
        <v>511</v>
      </c>
      <c r="R2316" s="153" t="s">
        <v>549</v>
      </c>
      <c r="S2316" s="153">
        <v>4.1666666666666657E-2</v>
      </c>
      <c r="T2316" s="153" t="s">
        <v>511</v>
      </c>
      <c r="U2316" s="153">
        <v>0.53472222222222221</v>
      </c>
      <c r="V2316" s="153">
        <f>IF(ISBLANK(T2316),"",Tabella2[[#This Row],[ACT STOP]]-Tabella2[[#This Row],[ACT START]])</f>
        <v>3.472222222222221E-2</v>
      </c>
      <c r="W2316" s="104" t="s">
        <v>92</v>
      </c>
      <c r="X2316" s="104" t="s">
        <v>91</v>
      </c>
      <c r="Y2316" s="110" t="s">
        <v>4799</v>
      </c>
      <c r="Z2316" s="106"/>
      <c r="AA2316" s="104"/>
      <c r="AB2316" s="107"/>
      <c r="AC2316" s="72">
        <v>1</v>
      </c>
      <c r="AH2316" s="70"/>
      <c r="AI2316" s="70"/>
      <c r="AJ2316">
        <v>0</v>
      </c>
      <c r="AL2316" s="70"/>
      <c r="BM2316" s="135" t="s">
        <v>511</v>
      </c>
      <c r="BN2316" s="136">
        <v>0.53472222222222221</v>
      </c>
      <c r="BO2316" s="101"/>
      <c r="BR2316" s="109" t="str">
        <f t="shared" si="35"/>
        <v>SH-25-2305</v>
      </c>
      <c r="BS2316" s="109" t="s">
        <v>358</v>
      </c>
      <c r="BT2316" t="s">
        <v>92</v>
      </c>
      <c r="BU2316" t="s">
        <v>4800</v>
      </c>
    </row>
    <row r="2317" spans="1:73" hidden="1">
      <c r="A2317" s="103" t="s">
        <v>4801</v>
      </c>
      <c r="B2317" s="102">
        <v>45750</v>
      </c>
      <c r="C2317" s="104">
        <f>_xlfn.ISOWEEKNUM(Tabella2[[#This Row],[Date]])</f>
        <v>14</v>
      </c>
      <c r="D2317" s="104" t="s">
        <v>321</v>
      </c>
      <c r="E2317" s="104" t="s">
        <v>284</v>
      </c>
      <c r="F2317" s="104">
        <v>54</v>
      </c>
      <c r="G2317" s="104" t="s">
        <v>257</v>
      </c>
      <c r="H2317" s="105">
        <v>9</v>
      </c>
      <c r="I2317" s="104"/>
      <c r="J2317" s="104" t="s">
        <v>258</v>
      </c>
      <c r="K2317" s="104" t="s">
        <v>83</v>
      </c>
      <c r="L2317" s="104" t="s">
        <v>299</v>
      </c>
      <c r="M2317" s="104" t="s">
        <v>361</v>
      </c>
      <c r="N2317" s="104"/>
      <c r="O2317" s="108" t="str">
        <f>A585</f>
        <v>12987</v>
      </c>
      <c r="P2317" s="111" t="s">
        <v>2688</v>
      </c>
      <c r="Q2317" s="153" t="s">
        <v>272</v>
      </c>
      <c r="R2317" s="153" t="s">
        <v>576</v>
      </c>
      <c r="S2317" s="153">
        <v>4.1666666666666657E-2</v>
      </c>
      <c r="T2317" s="153" t="s">
        <v>272</v>
      </c>
      <c r="U2317" s="153" t="s">
        <v>576</v>
      </c>
      <c r="V2317" s="153">
        <f>IF(ISBLANK(T2317),"",Tabella2[[#This Row],[ACT STOP]]-Tabella2[[#This Row],[ACT START]])</f>
        <v>4.166666666666663E-2</v>
      </c>
      <c r="W2317" s="104" t="s">
        <v>92</v>
      </c>
      <c r="X2317" s="104" t="s">
        <v>91</v>
      </c>
      <c r="Y2317" s="110"/>
      <c r="Z2317" s="106"/>
      <c r="AA2317" s="104"/>
      <c r="AB2317" s="107"/>
      <c r="AC2317" s="72">
        <v>1</v>
      </c>
      <c r="AH2317" s="70"/>
      <c r="AI2317" s="70"/>
      <c r="AJ2317">
        <v>0</v>
      </c>
      <c r="AL2317" s="70"/>
      <c r="BM2317" s="135" t="s">
        <v>272</v>
      </c>
      <c r="BN2317" s="136" t="s">
        <v>576</v>
      </c>
      <c r="BO2317" s="101"/>
      <c r="BR2317" s="109" t="str">
        <f t="shared" ref="BR2317:BR2380" si="36">_xlfn.CONCAT(LEFT(BR2316,6),TEXT(RIGHT(BR2316,4)+1,"0000"))</f>
        <v>SH-25-2306</v>
      </c>
      <c r="BS2317" s="109" t="s">
        <v>318</v>
      </c>
      <c r="BT2317" t="s">
        <v>92</v>
      </c>
      <c r="BU2317" t="s">
        <v>4802</v>
      </c>
    </row>
    <row r="2318" spans="1:73" hidden="1">
      <c r="A2318" s="103" t="s">
        <v>4803</v>
      </c>
      <c r="B2318" s="102">
        <v>45750</v>
      </c>
      <c r="C2318" s="104">
        <f>_xlfn.ISOWEEKNUM(Tabella2[[#This Row],[Date]])</f>
        <v>14</v>
      </c>
      <c r="D2318" s="104" t="s">
        <v>1914</v>
      </c>
      <c r="E2318" s="104" t="s">
        <v>284</v>
      </c>
      <c r="F2318" s="104">
        <v>40</v>
      </c>
      <c r="G2318" s="104" t="s">
        <v>257</v>
      </c>
      <c r="H2318" s="105">
        <v>12</v>
      </c>
      <c r="I2318" s="104"/>
      <c r="J2318" s="104" t="s">
        <v>258</v>
      </c>
      <c r="K2318" s="104" t="s">
        <v>83</v>
      </c>
      <c r="L2318" s="104" t="s">
        <v>299</v>
      </c>
      <c r="M2318" s="104" t="s">
        <v>906</v>
      </c>
      <c r="N2318" s="104"/>
      <c r="O2318" s="108" t="str">
        <f>A2319</f>
        <v>14721</v>
      </c>
      <c r="P2318" s="111" t="s">
        <v>2397</v>
      </c>
      <c r="Q2318" s="153" t="s">
        <v>665</v>
      </c>
      <c r="R2318" s="153" t="s">
        <v>580</v>
      </c>
      <c r="S2318" s="153">
        <v>4.1666666666666657E-2</v>
      </c>
      <c r="T2318" s="153">
        <v>0.625</v>
      </c>
      <c r="U2318" s="153">
        <v>0.66666666666666663</v>
      </c>
      <c r="V2318" s="153">
        <f>IF(ISBLANK(T2318),"",Tabella2[[#This Row],[ACT STOP]]-Tabella2[[#This Row],[ACT START]])</f>
        <v>4.166666666666663E-2</v>
      </c>
      <c r="W2318" s="104" t="s">
        <v>92</v>
      </c>
      <c r="X2318" s="104" t="s">
        <v>91</v>
      </c>
      <c r="Y2318" s="110"/>
      <c r="Z2318" s="106"/>
      <c r="AA2318" s="104"/>
      <c r="AB2318" s="107"/>
      <c r="AC2318" s="72">
        <v>1</v>
      </c>
      <c r="AH2318" s="70"/>
      <c r="AI2318" s="70"/>
      <c r="AJ2318">
        <v>0</v>
      </c>
      <c r="AL2318" s="70"/>
      <c r="BM2318" s="135">
        <v>0.625</v>
      </c>
      <c r="BN2318" s="136">
        <v>0.66666666666666663</v>
      </c>
      <c r="BO2318" s="101"/>
      <c r="BR2318" s="109" t="str">
        <f t="shared" si="36"/>
        <v>SH-25-2307</v>
      </c>
      <c r="BS2318" s="109" t="s">
        <v>266</v>
      </c>
      <c r="BT2318" t="s">
        <v>92</v>
      </c>
      <c r="BU2318" t="s">
        <v>4804</v>
      </c>
    </row>
    <row r="2319" spans="1:73" hidden="1">
      <c r="A2319" s="103" t="s">
        <v>4805</v>
      </c>
      <c r="B2319" s="102">
        <v>45750</v>
      </c>
      <c r="C2319" s="104">
        <f>_xlfn.ISOWEEKNUM(Tabella2[[#This Row],[Date]])</f>
        <v>14</v>
      </c>
      <c r="D2319" s="104" t="s">
        <v>1914</v>
      </c>
      <c r="E2319" s="104" t="s">
        <v>284</v>
      </c>
      <c r="F2319" s="104">
        <v>39</v>
      </c>
      <c r="G2319" s="104" t="s">
        <v>284</v>
      </c>
      <c r="H2319" s="105">
        <v>23</v>
      </c>
      <c r="I2319" s="104"/>
      <c r="J2319" s="104" t="s">
        <v>258</v>
      </c>
      <c r="K2319" s="104" t="s">
        <v>80</v>
      </c>
      <c r="L2319" s="104" t="s">
        <v>299</v>
      </c>
      <c r="M2319" s="104" t="s">
        <v>906</v>
      </c>
      <c r="N2319" s="104"/>
      <c r="O2319" s="108" t="str">
        <f>A2318</f>
        <v>14720</v>
      </c>
      <c r="P2319" s="111" t="s">
        <v>2397</v>
      </c>
      <c r="Q2319" s="153">
        <v>0.625</v>
      </c>
      <c r="R2319" s="153">
        <v>0.66666666666666663</v>
      </c>
      <c r="S2319" s="153">
        <v>4.1666666666666657E-2</v>
      </c>
      <c r="T2319" s="153">
        <v>0.625</v>
      </c>
      <c r="U2319" s="153">
        <v>0.66666666666666663</v>
      </c>
      <c r="V2319" s="153">
        <f>IF(ISBLANK(T2319),"",Tabella2[[#This Row],[ACT STOP]]-Tabella2[[#This Row],[ACT START]])</f>
        <v>4.166666666666663E-2</v>
      </c>
      <c r="W2319" s="104" t="s">
        <v>92</v>
      </c>
      <c r="X2319" s="104" t="s">
        <v>91</v>
      </c>
      <c r="Y2319" s="110"/>
      <c r="Z2319" s="106"/>
      <c r="AA2319" s="104"/>
      <c r="AB2319" s="107"/>
      <c r="AC2319" s="72">
        <v>1</v>
      </c>
      <c r="AH2319" s="70"/>
      <c r="AI2319" s="70"/>
      <c r="AJ2319">
        <v>0</v>
      </c>
      <c r="AL2319" s="70"/>
      <c r="BM2319" s="135">
        <v>0.625</v>
      </c>
      <c r="BN2319" s="136">
        <v>0.66666666666666663</v>
      </c>
      <c r="BO2319" s="101"/>
      <c r="BR2319" s="109" t="str">
        <f t="shared" si="36"/>
        <v>SH-25-2308</v>
      </c>
      <c r="BS2319" s="109" t="s">
        <v>358</v>
      </c>
      <c r="BT2319" t="s">
        <v>92</v>
      </c>
      <c r="BU2319" t="s">
        <v>4806</v>
      </c>
    </row>
    <row r="2320" spans="1:73" hidden="1">
      <c r="A2320" s="103" t="s">
        <v>4807</v>
      </c>
      <c r="B2320" s="102">
        <v>45751</v>
      </c>
      <c r="C2320" s="104">
        <f>_xlfn.ISOWEEKNUM(Tabella2[[#This Row],[Date]])</f>
        <v>14</v>
      </c>
      <c r="D2320" s="104" t="s">
        <v>321</v>
      </c>
      <c r="E2320" s="104" t="s">
        <v>284</v>
      </c>
      <c r="F2320" s="104">
        <v>51</v>
      </c>
      <c r="G2320" s="104" t="s">
        <v>284</v>
      </c>
      <c r="H2320" s="105">
        <v>9</v>
      </c>
      <c r="I2320" s="104"/>
      <c r="J2320" s="104" t="s">
        <v>258</v>
      </c>
      <c r="K2320" s="104" t="s">
        <v>83</v>
      </c>
      <c r="L2320" s="104" t="s">
        <v>299</v>
      </c>
      <c r="M2320" s="104" t="s">
        <v>361</v>
      </c>
      <c r="N2320" s="104"/>
      <c r="O2320" s="108" t="str">
        <f>A587</f>
        <v>12989</v>
      </c>
      <c r="P2320" s="111" t="s">
        <v>2688</v>
      </c>
      <c r="Q2320" s="153" t="s">
        <v>605</v>
      </c>
      <c r="R2320" s="153" t="s">
        <v>285</v>
      </c>
      <c r="S2320" s="153">
        <v>4.1666666666666657E-2</v>
      </c>
      <c r="T2320" s="153">
        <v>0.25</v>
      </c>
      <c r="U2320" s="153">
        <v>0.28472222222222221</v>
      </c>
      <c r="V2320" s="153">
        <f>IF(ISBLANK(T2320),"",Tabella2[[#This Row],[ACT STOP]]-Tabella2[[#This Row],[ACT START]])</f>
        <v>3.472222222222221E-2</v>
      </c>
      <c r="W2320" s="104" t="s">
        <v>92</v>
      </c>
      <c r="X2320" s="104" t="s">
        <v>91</v>
      </c>
      <c r="Y2320" s="110"/>
      <c r="Z2320" s="106"/>
      <c r="AA2320" s="104"/>
      <c r="AB2320" s="107"/>
      <c r="AC2320" s="72">
        <v>1</v>
      </c>
      <c r="AH2320" s="70"/>
      <c r="AI2320" s="70"/>
      <c r="AJ2320">
        <v>0</v>
      </c>
      <c r="AL2320" s="70"/>
      <c r="BM2320" s="135">
        <v>0.25</v>
      </c>
      <c r="BN2320" s="136">
        <v>0.28472222222222221</v>
      </c>
      <c r="BO2320" s="101"/>
      <c r="BR2320" s="109" t="str">
        <f t="shared" si="36"/>
        <v>SH-25-2309</v>
      </c>
      <c r="BS2320" s="109" t="s">
        <v>339</v>
      </c>
      <c r="BT2320" t="s">
        <v>92</v>
      </c>
      <c r="BU2320" t="s">
        <v>4808</v>
      </c>
    </row>
    <row r="2321" spans="1:73" hidden="1">
      <c r="A2321" s="103" t="s">
        <v>4809</v>
      </c>
      <c r="B2321" s="102">
        <v>45751</v>
      </c>
      <c r="C2321" s="104">
        <f>_xlfn.ISOWEEKNUM(Tabella2[[#This Row],[Date]])</f>
        <v>14</v>
      </c>
      <c r="D2321" s="104" t="s">
        <v>275</v>
      </c>
      <c r="E2321" s="104" t="s">
        <v>256</v>
      </c>
      <c r="F2321" s="104">
        <v>58</v>
      </c>
      <c r="G2321" s="104" t="s">
        <v>284</v>
      </c>
      <c r="H2321" s="105">
        <v>22</v>
      </c>
      <c r="I2321" s="104" t="s">
        <v>258</v>
      </c>
      <c r="J2321" s="104"/>
      <c r="K2321" s="104" t="s">
        <v>78</v>
      </c>
      <c r="L2321" s="104" t="s">
        <v>259</v>
      </c>
      <c r="M2321" s="104" t="s">
        <v>1846</v>
      </c>
      <c r="N2321" s="104"/>
      <c r="O2321" s="106"/>
      <c r="P2321" s="111" t="s">
        <v>1858</v>
      </c>
      <c r="Q2321" s="153" t="s">
        <v>605</v>
      </c>
      <c r="R2321" s="153" t="s">
        <v>285</v>
      </c>
      <c r="S2321" s="153">
        <v>4.1666666666666657E-2</v>
      </c>
      <c r="T2321" s="153">
        <v>0.25</v>
      </c>
      <c r="U2321" s="153">
        <v>0.28472222222222221</v>
      </c>
      <c r="V2321" s="153">
        <f>IF(ISBLANK(T2321),"",Tabella2[[#This Row],[ACT STOP]]-Tabella2[[#This Row],[ACT START]])</f>
        <v>3.472222222222221E-2</v>
      </c>
      <c r="W2321" s="104" t="s">
        <v>92</v>
      </c>
      <c r="X2321" s="104" t="s">
        <v>91</v>
      </c>
      <c r="Y2321" s="110"/>
      <c r="Z2321" s="106"/>
      <c r="AA2321" s="104"/>
      <c r="AB2321" s="107"/>
      <c r="AC2321" s="72">
        <v>1</v>
      </c>
      <c r="AH2321" s="70"/>
      <c r="AI2321" s="70"/>
      <c r="AJ2321">
        <v>0</v>
      </c>
      <c r="AL2321" s="70"/>
      <c r="BM2321" s="135">
        <v>0.25</v>
      </c>
      <c r="BN2321" s="136">
        <v>0.28472222222222221</v>
      </c>
      <c r="BO2321" s="101"/>
      <c r="BR2321" s="109" t="str">
        <f t="shared" si="36"/>
        <v>SH-25-2310</v>
      </c>
      <c r="BS2321" s="109" t="s">
        <v>295</v>
      </c>
      <c r="BT2321" t="s">
        <v>92</v>
      </c>
      <c r="BU2321" t="s">
        <v>4810</v>
      </c>
    </row>
    <row r="2322" spans="1:73" hidden="1">
      <c r="A2322" s="103" t="s">
        <v>4811</v>
      </c>
      <c r="B2322" s="102">
        <v>45751</v>
      </c>
      <c r="C2322" s="104">
        <f>_xlfn.ISOWEEKNUM(Tabella2[[#This Row],[Date]])</f>
        <v>14</v>
      </c>
      <c r="D2322" s="104" t="s">
        <v>321</v>
      </c>
      <c r="E2322" s="104" t="s">
        <v>284</v>
      </c>
      <c r="F2322" s="104">
        <v>53</v>
      </c>
      <c r="G2322" s="104" t="s">
        <v>257</v>
      </c>
      <c r="H2322" s="105">
        <v>9</v>
      </c>
      <c r="I2322" s="104"/>
      <c r="J2322" s="104" t="s">
        <v>258</v>
      </c>
      <c r="K2322" s="104" t="s">
        <v>83</v>
      </c>
      <c r="L2322" s="104" t="s">
        <v>299</v>
      </c>
      <c r="M2322" s="104" t="s">
        <v>361</v>
      </c>
      <c r="N2322" s="104"/>
      <c r="O2322" s="108" t="str">
        <f>A588</f>
        <v>12990</v>
      </c>
      <c r="P2322" s="111" t="s">
        <v>2688</v>
      </c>
      <c r="Q2322" s="153" t="s">
        <v>617</v>
      </c>
      <c r="R2322" s="153" t="s">
        <v>525</v>
      </c>
      <c r="S2322" s="153">
        <v>4.1666666666666657E-2</v>
      </c>
      <c r="T2322" s="153" t="s">
        <v>617</v>
      </c>
      <c r="U2322" s="153" t="s">
        <v>525</v>
      </c>
      <c r="V2322" s="153">
        <f>IF(ISBLANK(T2322),"",Tabella2[[#This Row],[ACT STOP]]-Tabella2[[#This Row],[ACT START]])</f>
        <v>4.1666666666666685E-2</v>
      </c>
      <c r="W2322" s="104" t="s">
        <v>92</v>
      </c>
      <c r="X2322" s="104" t="s">
        <v>91</v>
      </c>
      <c r="Y2322" s="110"/>
      <c r="Z2322" s="106"/>
      <c r="AA2322" s="104"/>
      <c r="AB2322" s="107"/>
      <c r="AC2322" s="72">
        <v>1</v>
      </c>
      <c r="AH2322" s="70"/>
      <c r="AI2322" s="70"/>
      <c r="AJ2322">
        <v>0</v>
      </c>
      <c r="AL2322" s="70"/>
      <c r="BM2322" s="135" t="s">
        <v>617</v>
      </c>
      <c r="BN2322" s="136" t="s">
        <v>525</v>
      </c>
      <c r="BO2322" s="101"/>
      <c r="BR2322" s="109" t="str">
        <f t="shared" si="36"/>
        <v>SH-25-2311</v>
      </c>
      <c r="BS2322" s="109" t="s">
        <v>318</v>
      </c>
      <c r="BT2322" t="s">
        <v>92</v>
      </c>
      <c r="BU2322" t="s">
        <v>4812</v>
      </c>
    </row>
    <row r="2323" spans="1:73" hidden="1">
      <c r="A2323" s="103" t="s">
        <v>4813</v>
      </c>
      <c r="B2323" s="102">
        <v>45751</v>
      </c>
      <c r="C2323" s="104">
        <f>_xlfn.ISOWEEKNUM(Tabella2[[#This Row],[Date]])</f>
        <v>14</v>
      </c>
      <c r="D2323" s="104" t="s">
        <v>370</v>
      </c>
      <c r="E2323" s="104" t="s">
        <v>256</v>
      </c>
      <c r="F2323" s="104">
        <v>55</v>
      </c>
      <c r="G2323" s="104" t="s">
        <v>257</v>
      </c>
      <c r="H2323" s="105">
        <v>1</v>
      </c>
      <c r="I2323" s="104" t="s">
        <v>258</v>
      </c>
      <c r="J2323" s="104"/>
      <c r="K2323" s="104" t="s">
        <v>78</v>
      </c>
      <c r="L2323" s="104" t="s">
        <v>259</v>
      </c>
      <c r="M2323" s="104" t="s">
        <v>430</v>
      </c>
      <c r="N2323" s="104"/>
      <c r="O2323" s="106"/>
      <c r="P2323" s="111" t="s">
        <v>2009</v>
      </c>
      <c r="Q2323" s="153" t="s">
        <v>617</v>
      </c>
      <c r="R2323" s="153" t="s">
        <v>525</v>
      </c>
      <c r="S2323" s="153">
        <v>4.1666666666666657E-2</v>
      </c>
      <c r="T2323" s="153">
        <v>0.30902777777777779</v>
      </c>
      <c r="U2323" s="153">
        <v>0.35069444444444442</v>
      </c>
      <c r="V2323" s="153">
        <f>IF(ISBLANK(T2323),"",Tabella2[[#This Row],[ACT STOP]]-Tabella2[[#This Row],[ACT START]])</f>
        <v>4.166666666666663E-2</v>
      </c>
      <c r="W2323" s="104" t="s">
        <v>92</v>
      </c>
      <c r="X2323" s="104" t="s">
        <v>91</v>
      </c>
      <c r="Y2323" s="110"/>
      <c r="Z2323" s="106"/>
      <c r="AA2323" s="104"/>
      <c r="AB2323" s="107"/>
      <c r="AC2323" s="72">
        <v>1</v>
      </c>
      <c r="AH2323" s="70"/>
      <c r="AI2323" s="70"/>
      <c r="AJ2323">
        <v>0</v>
      </c>
      <c r="AL2323" s="70"/>
      <c r="BM2323" s="135">
        <v>0.30902777777777779</v>
      </c>
      <c r="BN2323" s="136">
        <v>0.35069444444444442</v>
      </c>
      <c r="BO2323" s="101"/>
      <c r="BR2323" s="109" t="str">
        <f t="shared" si="36"/>
        <v>SH-25-2312</v>
      </c>
      <c r="BS2323" s="109" t="s">
        <v>332</v>
      </c>
      <c r="BT2323" t="s">
        <v>92</v>
      </c>
      <c r="BU2323" t="s">
        <v>4814</v>
      </c>
    </row>
    <row r="2324" spans="1:73" hidden="1">
      <c r="A2324" s="103" t="s">
        <v>4815</v>
      </c>
      <c r="B2324" s="102">
        <v>45751</v>
      </c>
      <c r="C2324" s="104">
        <f>_xlfn.ISOWEEKNUM(Tabella2[[#This Row],[Date]])</f>
        <v>14</v>
      </c>
      <c r="D2324" s="104" t="s">
        <v>348</v>
      </c>
      <c r="E2324" s="104" t="s">
        <v>284</v>
      </c>
      <c r="F2324" s="104">
        <v>55</v>
      </c>
      <c r="G2324" s="104" t="s">
        <v>257</v>
      </c>
      <c r="H2324" s="105">
        <v>12</v>
      </c>
      <c r="I2324" s="104"/>
      <c r="J2324" s="104" t="s">
        <v>258</v>
      </c>
      <c r="K2324" s="104" t="s">
        <v>81</v>
      </c>
      <c r="L2324" s="104" t="s">
        <v>259</v>
      </c>
      <c r="M2324" s="104" t="s">
        <v>276</v>
      </c>
      <c r="N2324" s="104"/>
      <c r="O2324" s="106"/>
      <c r="P2324" s="111" t="s">
        <v>1898</v>
      </c>
      <c r="Q2324" s="153" t="s">
        <v>617</v>
      </c>
      <c r="R2324" s="153" t="s">
        <v>525</v>
      </c>
      <c r="S2324" s="153">
        <v>4.1666666666666657E-2</v>
      </c>
      <c r="T2324" s="153" t="s">
        <v>617</v>
      </c>
      <c r="U2324" s="153" t="s">
        <v>525</v>
      </c>
      <c r="V2324" s="153">
        <f>IF(ISBLANK(T2324),"",Tabella2[[#This Row],[ACT STOP]]-Tabella2[[#This Row],[ACT START]])</f>
        <v>4.1666666666666685E-2</v>
      </c>
      <c r="W2324" s="104" t="s">
        <v>92</v>
      </c>
      <c r="X2324" s="104" t="s">
        <v>91</v>
      </c>
      <c r="Y2324" s="110"/>
      <c r="Z2324" s="106"/>
      <c r="AA2324" s="104"/>
      <c r="AB2324" s="107"/>
      <c r="AC2324" s="72">
        <v>1</v>
      </c>
      <c r="AH2324" s="70"/>
      <c r="AI2324" s="70"/>
      <c r="AJ2324">
        <v>0</v>
      </c>
      <c r="AL2324" s="70"/>
      <c r="BM2324" s="135" t="s">
        <v>617</v>
      </c>
      <c r="BN2324" s="136" t="s">
        <v>525</v>
      </c>
      <c r="BO2324" s="101"/>
      <c r="BR2324" s="109" t="str">
        <f t="shared" si="36"/>
        <v>SH-25-2313</v>
      </c>
      <c r="BS2324" s="109" t="s">
        <v>266</v>
      </c>
      <c r="BT2324" t="s">
        <v>92</v>
      </c>
      <c r="BU2324" t="s">
        <v>4816</v>
      </c>
    </row>
    <row r="2325" spans="1:73" hidden="1">
      <c r="A2325" s="103" t="s">
        <v>4817</v>
      </c>
      <c r="B2325" s="102">
        <v>45751</v>
      </c>
      <c r="C2325" s="104">
        <f>_xlfn.ISOWEEKNUM(Tabella2[[#This Row],[Date]])</f>
        <v>14</v>
      </c>
      <c r="D2325" s="104" t="s">
        <v>1914</v>
      </c>
      <c r="E2325" s="104" t="s">
        <v>284</v>
      </c>
      <c r="F2325" s="104">
        <v>39</v>
      </c>
      <c r="G2325" s="104" t="s">
        <v>284</v>
      </c>
      <c r="H2325" s="105">
        <v>9</v>
      </c>
      <c r="I2325" s="104"/>
      <c r="J2325" s="104" t="s">
        <v>258</v>
      </c>
      <c r="K2325" s="104" t="s">
        <v>83</v>
      </c>
      <c r="L2325" s="104" t="s">
        <v>299</v>
      </c>
      <c r="M2325" s="104" t="s">
        <v>313</v>
      </c>
      <c r="N2325" s="104"/>
      <c r="O2325" s="108" t="str">
        <f>A2326</f>
        <v>14728</v>
      </c>
      <c r="P2325" s="111" t="s">
        <v>314</v>
      </c>
      <c r="Q2325" s="153" t="s">
        <v>631</v>
      </c>
      <c r="R2325" s="153" t="s">
        <v>498</v>
      </c>
      <c r="S2325" s="153">
        <v>4.1666666666666657E-2</v>
      </c>
      <c r="T2325" s="153" t="s">
        <v>631</v>
      </c>
      <c r="U2325" s="153" t="s">
        <v>498</v>
      </c>
      <c r="V2325" s="153">
        <f>IF(ISBLANK(T2325),"",Tabella2[[#This Row],[ACT STOP]]-Tabella2[[#This Row],[ACT START]])</f>
        <v>4.1666666666666685E-2</v>
      </c>
      <c r="W2325" s="104" t="s">
        <v>92</v>
      </c>
      <c r="X2325" s="104" t="s">
        <v>91</v>
      </c>
      <c r="Y2325" s="110"/>
      <c r="Z2325" s="106"/>
      <c r="AA2325" s="104"/>
      <c r="AB2325" s="107"/>
      <c r="AC2325" s="72">
        <v>1</v>
      </c>
      <c r="AH2325" s="70"/>
      <c r="AI2325" s="70"/>
      <c r="AJ2325">
        <v>0</v>
      </c>
      <c r="AL2325" s="70"/>
      <c r="BM2325" s="135" t="s">
        <v>631</v>
      </c>
      <c r="BN2325" s="136" t="s">
        <v>498</v>
      </c>
      <c r="BO2325" s="101"/>
      <c r="BR2325" s="109" t="str">
        <f t="shared" si="36"/>
        <v>SH-25-2314</v>
      </c>
      <c r="BS2325" s="109" t="s">
        <v>339</v>
      </c>
      <c r="BT2325" t="s">
        <v>92</v>
      </c>
      <c r="BU2325" t="s">
        <v>4818</v>
      </c>
    </row>
    <row r="2326" spans="1:73" hidden="1">
      <c r="A2326" s="103" t="s">
        <v>4819</v>
      </c>
      <c r="B2326" s="102">
        <v>45751</v>
      </c>
      <c r="C2326" s="104">
        <f>_xlfn.ISOWEEKNUM(Tabella2[[#This Row],[Date]])</f>
        <v>14</v>
      </c>
      <c r="D2326" s="104" t="s">
        <v>1914</v>
      </c>
      <c r="E2326" s="104" t="s">
        <v>284</v>
      </c>
      <c r="F2326" s="104">
        <v>40</v>
      </c>
      <c r="G2326" s="104" t="s">
        <v>257</v>
      </c>
      <c r="H2326" s="105">
        <v>5</v>
      </c>
      <c r="I2326" s="104"/>
      <c r="J2326" s="104" t="s">
        <v>258</v>
      </c>
      <c r="K2326" s="104" t="s">
        <v>80</v>
      </c>
      <c r="L2326" s="104" t="s">
        <v>299</v>
      </c>
      <c r="M2326" s="104" t="s">
        <v>313</v>
      </c>
      <c r="N2326" s="104"/>
      <c r="O2326" s="108" t="str">
        <f>A2325</f>
        <v>14727</v>
      </c>
      <c r="P2326" s="111" t="s">
        <v>314</v>
      </c>
      <c r="Q2326" s="153">
        <v>0.375</v>
      </c>
      <c r="R2326" s="153">
        <v>0.41666666666666669</v>
      </c>
      <c r="S2326" s="153">
        <v>4.1666666666666657E-2</v>
      </c>
      <c r="T2326" s="153">
        <v>0.375</v>
      </c>
      <c r="U2326" s="153">
        <v>0.41666666666666669</v>
      </c>
      <c r="V2326" s="153">
        <f>IF(ISBLANK(T2326),"",Tabella2[[#This Row],[ACT STOP]]-Tabella2[[#This Row],[ACT START]])</f>
        <v>4.1666666666666685E-2</v>
      </c>
      <c r="W2326" s="104" t="s">
        <v>92</v>
      </c>
      <c r="X2326" s="104" t="s">
        <v>91</v>
      </c>
      <c r="Y2326" s="110"/>
      <c r="Z2326" s="106"/>
      <c r="AA2326" s="104"/>
      <c r="AB2326" s="107"/>
      <c r="AC2326" s="72">
        <v>1</v>
      </c>
      <c r="AH2326" s="70"/>
      <c r="AI2326" s="70"/>
      <c r="AJ2326">
        <v>0</v>
      </c>
      <c r="AL2326" s="70"/>
      <c r="BM2326" s="135">
        <v>0.375</v>
      </c>
      <c r="BN2326" s="136">
        <v>0.41666666666666669</v>
      </c>
      <c r="BO2326" s="101"/>
      <c r="BR2326" s="109" t="str">
        <f t="shared" si="36"/>
        <v>SH-25-2315</v>
      </c>
      <c r="BS2326" s="109" t="s">
        <v>416</v>
      </c>
      <c r="BT2326" t="s">
        <v>92</v>
      </c>
      <c r="BU2326" t="s">
        <v>4820</v>
      </c>
    </row>
    <row r="2327" spans="1:73" hidden="1">
      <c r="A2327" s="103" t="s">
        <v>4821</v>
      </c>
      <c r="B2327" s="102">
        <v>45751</v>
      </c>
      <c r="C2327" s="104">
        <f>_xlfn.ISOWEEKNUM(Tabella2[[#This Row],[Date]])</f>
        <v>14</v>
      </c>
      <c r="D2327" s="104" t="s">
        <v>574</v>
      </c>
      <c r="E2327" s="104" t="s">
        <v>284</v>
      </c>
      <c r="F2327" s="104">
        <v>67</v>
      </c>
      <c r="G2327" s="104" t="s">
        <v>284</v>
      </c>
      <c r="H2327" s="105">
        <v>22</v>
      </c>
      <c r="I2327" s="104"/>
      <c r="J2327" s="104" t="s">
        <v>258</v>
      </c>
      <c r="K2327" s="104" t="s">
        <v>78</v>
      </c>
      <c r="L2327" s="104" t="s">
        <v>259</v>
      </c>
      <c r="M2327" s="104" t="s">
        <v>328</v>
      </c>
      <c r="N2327" s="104"/>
      <c r="O2327" s="106"/>
      <c r="P2327" s="111" t="s">
        <v>3689</v>
      </c>
      <c r="Q2327" s="153" t="s">
        <v>631</v>
      </c>
      <c r="R2327" s="153" t="s">
        <v>498</v>
      </c>
      <c r="S2327" s="153">
        <v>4.1666666666666657E-2</v>
      </c>
      <c r="T2327" s="153">
        <v>0.375</v>
      </c>
      <c r="U2327" s="153">
        <v>0.41666666666666669</v>
      </c>
      <c r="V2327" s="153">
        <f>IF(ISBLANK(T2327),"",Tabella2[[#This Row],[ACT STOP]]-Tabella2[[#This Row],[ACT START]])</f>
        <v>4.1666666666666685E-2</v>
      </c>
      <c r="W2327" s="104" t="s">
        <v>92</v>
      </c>
      <c r="X2327" s="104" t="s">
        <v>91</v>
      </c>
      <c r="Y2327" s="110"/>
      <c r="Z2327" s="106"/>
      <c r="AA2327" s="104"/>
      <c r="AB2327" s="107"/>
      <c r="AC2327" s="72">
        <v>1</v>
      </c>
      <c r="AH2327" s="70"/>
      <c r="AI2327" s="70"/>
      <c r="AJ2327">
        <v>0</v>
      </c>
      <c r="AL2327" s="70"/>
      <c r="BM2327" s="135">
        <v>0.375</v>
      </c>
      <c r="BN2327" s="136">
        <v>0.41666666666666669</v>
      </c>
      <c r="BO2327" s="101"/>
      <c r="BR2327" s="109" t="str">
        <f t="shared" si="36"/>
        <v>SH-25-2316</v>
      </c>
      <c r="BS2327" s="109" t="s">
        <v>295</v>
      </c>
      <c r="BT2327" t="s">
        <v>92</v>
      </c>
      <c r="BU2327" t="s">
        <v>4822</v>
      </c>
    </row>
    <row r="2328" spans="1:73" hidden="1">
      <c r="A2328" s="103" t="s">
        <v>4823</v>
      </c>
      <c r="B2328" s="102">
        <v>45751</v>
      </c>
      <c r="C2328" s="104">
        <f>_xlfn.ISOWEEKNUM(Tabella2[[#This Row],[Date]])</f>
        <v>14</v>
      </c>
      <c r="D2328" s="104" t="s">
        <v>478</v>
      </c>
      <c r="E2328" s="104" t="s">
        <v>284</v>
      </c>
      <c r="F2328" s="104">
        <v>64</v>
      </c>
      <c r="G2328" s="104" t="s">
        <v>284</v>
      </c>
      <c r="H2328" s="105">
        <v>23</v>
      </c>
      <c r="I2328" s="104"/>
      <c r="J2328" s="104" t="s">
        <v>258</v>
      </c>
      <c r="K2328" s="104" t="s">
        <v>81</v>
      </c>
      <c r="L2328" s="104" t="s">
        <v>259</v>
      </c>
      <c r="M2328" s="104" t="s">
        <v>328</v>
      </c>
      <c r="N2328" s="104"/>
      <c r="O2328" s="106"/>
      <c r="P2328" s="111" t="s">
        <v>3689</v>
      </c>
      <c r="Q2328" s="153" t="s">
        <v>631</v>
      </c>
      <c r="R2328" s="153" t="s">
        <v>498</v>
      </c>
      <c r="S2328" s="153">
        <v>4.1666666666666657E-2</v>
      </c>
      <c r="T2328" s="153" t="s">
        <v>631</v>
      </c>
      <c r="U2328" s="153" t="s">
        <v>498</v>
      </c>
      <c r="V2328" s="153">
        <f>IF(ISBLANK(T2328),"",Tabella2[[#This Row],[ACT STOP]]-Tabella2[[#This Row],[ACT START]])</f>
        <v>4.1666666666666685E-2</v>
      </c>
      <c r="W2328" s="104" t="s">
        <v>92</v>
      </c>
      <c r="X2328" s="104" t="s">
        <v>91</v>
      </c>
      <c r="Y2328" s="110" t="s">
        <v>4824</v>
      </c>
      <c r="Z2328" s="106"/>
      <c r="AA2328" s="104"/>
      <c r="AB2328" s="107"/>
      <c r="AC2328" s="72">
        <v>1</v>
      </c>
      <c r="AH2328" s="70"/>
      <c r="AI2328" s="70"/>
      <c r="AJ2328">
        <v>0</v>
      </c>
      <c r="AL2328" s="70"/>
      <c r="BM2328" s="135" t="s">
        <v>631</v>
      </c>
      <c r="BN2328" s="136" t="s">
        <v>498</v>
      </c>
      <c r="BO2328" s="101"/>
      <c r="BR2328" s="109" t="str">
        <f t="shared" si="36"/>
        <v>SH-25-2317</v>
      </c>
      <c r="BS2328" s="109" t="s">
        <v>358</v>
      </c>
      <c r="BT2328" t="s">
        <v>92</v>
      </c>
      <c r="BU2328" t="s">
        <v>4825</v>
      </c>
    </row>
    <row r="2329" spans="1:73" hidden="1">
      <c r="A2329" s="103" t="s">
        <v>4826</v>
      </c>
      <c r="B2329" s="102">
        <v>45751</v>
      </c>
      <c r="C2329" s="104">
        <f>_xlfn.ISOWEEKNUM(Tabella2[[#This Row],[Date]])</f>
        <v>14</v>
      </c>
      <c r="D2329" s="104" t="s">
        <v>341</v>
      </c>
      <c r="E2329" s="104" t="s">
        <v>284</v>
      </c>
      <c r="F2329" s="104">
        <v>44</v>
      </c>
      <c r="G2329" s="104" t="s">
        <v>257</v>
      </c>
      <c r="H2329" s="105">
        <v>9</v>
      </c>
      <c r="I2329" s="104"/>
      <c r="J2329" s="104" t="s">
        <v>258</v>
      </c>
      <c r="K2329" s="104" t="s">
        <v>83</v>
      </c>
      <c r="L2329" s="104" t="s">
        <v>299</v>
      </c>
      <c r="M2329" s="104" t="s">
        <v>386</v>
      </c>
      <c r="N2329" s="104"/>
      <c r="O2329" s="108" t="str">
        <f>A2330</f>
        <v>14732</v>
      </c>
      <c r="P2329" s="111" t="s">
        <v>565</v>
      </c>
      <c r="Q2329" s="153" t="s">
        <v>263</v>
      </c>
      <c r="R2329" s="153" t="s">
        <v>504</v>
      </c>
      <c r="S2329" s="153">
        <v>4.1666666666666657E-2</v>
      </c>
      <c r="T2329" s="153">
        <v>0.47916666666666669</v>
      </c>
      <c r="U2329" s="153">
        <v>0.52083333333333337</v>
      </c>
      <c r="V2329" s="153">
        <f>IF(ISBLANK(T2329),"",Tabella2[[#This Row],[ACT STOP]]-Tabella2[[#This Row],[ACT START]])</f>
        <v>4.1666666666666685E-2</v>
      </c>
      <c r="W2329" s="104" t="s">
        <v>92</v>
      </c>
      <c r="X2329" s="104" t="s">
        <v>91</v>
      </c>
      <c r="Y2329" s="110"/>
      <c r="Z2329" s="106"/>
      <c r="AA2329" s="104"/>
      <c r="AB2329" s="107"/>
      <c r="AC2329" s="72">
        <v>1</v>
      </c>
      <c r="AH2329" s="70"/>
      <c r="AI2329" s="70"/>
      <c r="AJ2329">
        <v>0</v>
      </c>
      <c r="AL2329" s="70"/>
      <c r="BM2329" s="135">
        <v>0.47916666666666669</v>
      </c>
      <c r="BN2329" s="136">
        <v>0.52083333333333337</v>
      </c>
      <c r="BO2329" s="101"/>
      <c r="BR2329" s="109" t="str">
        <f t="shared" si="36"/>
        <v>SH-25-2318</v>
      </c>
      <c r="BS2329" s="109" t="s">
        <v>318</v>
      </c>
      <c r="BT2329" t="s">
        <v>92</v>
      </c>
      <c r="BU2329" t="s">
        <v>4827</v>
      </c>
    </row>
    <row r="2330" spans="1:73" hidden="1">
      <c r="A2330" s="103" t="s">
        <v>4828</v>
      </c>
      <c r="B2330" s="102">
        <v>45751</v>
      </c>
      <c r="C2330" s="104">
        <f>_xlfn.ISOWEEKNUM(Tabella2[[#This Row],[Date]])</f>
        <v>14</v>
      </c>
      <c r="D2330" s="104" t="s">
        <v>341</v>
      </c>
      <c r="E2330" s="104" t="s">
        <v>284</v>
      </c>
      <c r="F2330" s="104">
        <v>43</v>
      </c>
      <c r="G2330" s="104" t="s">
        <v>257</v>
      </c>
      <c r="H2330" s="105">
        <v>14</v>
      </c>
      <c r="I2330" s="104"/>
      <c r="J2330" s="104" t="s">
        <v>258</v>
      </c>
      <c r="K2330" s="104" t="s">
        <v>80</v>
      </c>
      <c r="L2330" s="104" t="s">
        <v>299</v>
      </c>
      <c r="M2330" s="104" t="s">
        <v>386</v>
      </c>
      <c r="N2330" s="104"/>
      <c r="O2330" s="108" t="str">
        <f>A2329</f>
        <v>14731</v>
      </c>
      <c r="P2330" s="111" t="s">
        <v>565</v>
      </c>
      <c r="Q2330" s="153">
        <v>0.4375</v>
      </c>
      <c r="R2330" s="153">
        <v>0.47916666666666669</v>
      </c>
      <c r="S2330" s="153">
        <v>4.1666666666666657E-2</v>
      </c>
      <c r="T2330" s="153">
        <v>0.4375</v>
      </c>
      <c r="U2330" s="153">
        <v>0.47916666666666669</v>
      </c>
      <c r="V2330" s="153">
        <f>IF(ISBLANK(T2330),"",Tabella2[[#This Row],[ACT STOP]]-Tabella2[[#This Row],[ACT START]])</f>
        <v>4.1666666666666685E-2</v>
      </c>
      <c r="W2330" s="104" t="s">
        <v>92</v>
      </c>
      <c r="X2330" s="104" t="s">
        <v>91</v>
      </c>
      <c r="Y2330" s="110"/>
      <c r="Z2330" s="106"/>
      <c r="AA2330" s="104"/>
      <c r="AB2330" s="107"/>
      <c r="AC2330" s="72">
        <v>1</v>
      </c>
      <c r="AH2330" s="70"/>
      <c r="AI2330" s="70"/>
      <c r="AJ2330">
        <v>0</v>
      </c>
      <c r="AL2330" s="70"/>
      <c r="BM2330" s="135">
        <v>0.4375</v>
      </c>
      <c r="BN2330" s="136">
        <v>0.47916666666666669</v>
      </c>
      <c r="BO2330" s="101"/>
      <c r="BR2330" s="109" t="str">
        <f t="shared" si="36"/>
        <v>SH-25-2319</v>
      </c>
      <c r="BS2330" s="109" t="s">
        <v>372</v>
      </c>
      <c r="BT2330" t="s">
        <v>92</v>
      </c>
      <c r="BU2330" t="s">
        <v>4829</v>
      </c>
    </row>
    <row r="2331" spans="1:73" hidden="1">
      <c r="A2331" s="103" t="s">
        <v>4830</v>
      </c>
      <c r="B2331" s="102">
        <v>45751</v>
      </c>
      <c r="C2331" s="104">
        <f>_xlfn.ISOWEEKNUM(Tabella2[[#This Row],[Date]])</f>
        <v>14</v>
      </c>
      <c r="D2331" s="104" t="s">
        <v>574</v>
      </c>
      <c r="E2331" s="104" t="s">
        <v>284</v>
      </c>
      <c r="F2331" s="104">
        <v>66</v>
      </c>
      <c r="G2331" s="104" t="s">
        <v>257</v>
      </c>
      <c r="H2331" s="105">
        <v>1</v>
      </c>
      <c r="I2331" s="104"/>
      <c r="J2331" s="104" t="s">
        <v>258</v>
      </c>
      <c r="K2331" s="104" t="s">
        <v>78</v>
      </c>
      <c r="L2331" s="104" t="s">
        <v>259</v>
      </c>
      <c r="M2331" s="104" t="s">
        <v>328</v>
      </c>
      <c r="N2331" s="104"/>
      <c r="O2331" s="106"/>
      <c r="P2331" s="111" t="s">
        <v>3689</v>
      </c>
      <c r="Q2331" s="153" t="s">
        <v>263</v>
      </c>
      <c r="R2331" s="153" t="s">
        <v>504</v>
      </c>
      <c r="S2331" s="153">
        <v>4.1666666666666657E-2</v>
      </c>
      <c r="T2331" s="153">
        <v>0.4375</v>
      </c>
      <c r="U2331" s="153">
        <v>0.47916666666666669</v>
      </c>
      <c r="V2331" s="153">
        <f>IF(ISBLANK(T2331),"",Tabella2[[#This Row],[ACT STOP]]-Tabella2[[#This Row],[ACT START]])</f>
        <v>4.1666666666666685E-2</v>
      </c>
      <c r="W2331" s="104" t="s">
        <v>92</v>
      </c>
      <c r="X2331" s="104" t="s">
        <v>91</v>
      </c>
      <c r="Y2331" s="110"/>
      <c r="Z2331" s="106"/>
      <c r="AA2331" s="104"/>
      <c r="AB2331" s="107"/>
      <c r="AC2331" s="72">
        <v>1</v>
      </c>
      <c r="AH2331" s="70"/>
      <c r="AI2331" s="70"/>
      <c r="AJ2331">
        <v>0</v>
      </c>
      <c r="AL2331" s="70"/>
      <c r="BM2331" s="135">
        <v>0.4375</v>
      </c>
      <c r="BN2331" s="136">
        <v>0.47916666666666669</v>
      </c>
      <c r="BO2331" s="101"/>
      <c r="BR2331" s="109" t="str">
        <f t="shared" si="36"/>
        <v>SH-25-2320</v>
      </c>
      <c r="BS2331" s="109" t="s">
        <v>332</v>
      </c>
      <c r="BT2331" t="s">
        <v>92</v>
      </c>
      <c r="BU2331" t="s">
        <v>4831</v>
      </c>
    </row>
    <row r="2332" spans="1:73" hidden="1">
      <c r="A2332" s="103" t="s">
        <v>4832</v>
      </c>
      <c r="B2332" s="102">
        <v>45751</v>
      </c>
      <c r="C2332" s="104">
        <f>_xlfn.ISOWEEKNUM(Tabella2[[#This Row],[Date]])</f>
        <v>14</v>
      </c>
      <c r="D2332" s="104" t="s">
        <v>478</v>
      </c>
      <c r="E2332" s="104" t="s">
        <v>284</v>
      </c>
      <c r="F2332" s="104">
        <v>65</v>
      </c>
      <c r="G2332" s="104" t="s">
        <v>257</v>
      </c>
      <c r="H2332" s="105">
        <v>12</v>
      </c>
      <c r="I2332" s="104"/>
      <c r="J2332" s="104" t="s">
        <v>258</v>
      </c>
      <c r="K2332" s="104" t="s">
        <v>81</v>
      </c>
      <c r="L2332" s="104" t="s">
        <v>259</v>
      </c>
      <c r="M2332" s="104" t="s">
        <v>328</v>
      </c>
      <c r="N2332" s="104"/>
      <c r="O2332" s="106"/>
      <c r="P2332" s="111" t="s">
        <v>3689</v>
      </c>
      <c r="Q2332" s="153" t="s">
        <v>263</v>
      </c>
      <c r="R2332" s="153" t="s">
        <v>504</v>
      </c>
      <c r="S2332" s="153">
        <v>4.1666666666666657E-2</v>
      </c>
      <c r="T2332" s="153">
        <v>0.4375</v>
      </c>
      <c r="U2332" s="153">
        <v>0.47916666666666669</v>
      </c>
      <c r="V2332" s="153">
        <f>IF(ISBLANK(T2332),"",Tabella2[[#This Row],[ACT STOP]]-Tabella2[[#This Row],[ACT START]])</f>
        <v>4.1666666666666685E-2</v>
      </c>
      <c r="W2332" s="104" t="s">
        <v>92</v>
      </c>
      <c r="X2332" s="104" t="s">
        <v>91</v>
      </c>
      <c r="Y2332" s="110"/>
      <c r="Z2332" s="106"/>
      <c r="AA2332" s="104"/>
      <c r="AB2332" s="107"/>
      <c r="AC2332" s="72">
        <v>1</v>
      </c>
      <c r="AH2332" s="70"/>
      <c r="AI2332" s="70"/>
      <c r="AJ2332">
        <v>0</v>
      </c>
      <c r="AL2332" s="70"/>
      <c r="BM2332" s="135">
        <v>0.4375</v>
      </c>
      <c r="BN2332" s="136">
        <v>0.47916666666666669</v>
      </c>
      <c r="BO2332" s="101"/>
      <c r="BR2332" s="109" t="str">
        <f t="shared" si="36"/>
        <v>SH-25-2321</v>
      </c>
      <c r="BS2332" s="109" t="s">
        <v>266</v>
      </c>
      <c r="BT2332" t="s">
        <v>92</v>
      </c>
      <c r="BU2332" t="s">
        <v>4833</v>
      </c>
    </row>
    <row r="2333" spans="1:73" hidden="1">
      <c r="A2333" s="103" t="s">
        <v>4834</v>
      </c>
      <c r="B2333" s="102">
        <v>45754</v>
      </c>
      <c r="C2333" s="104">
        <f>_xlfn.ISOWEEKNUM(Tabella2[[#This Row],[Date]])</f>
        <v>15</v>
      </c>
      <c r="D2333" s="104" t="s">
        <v>558</v>
      </c>
      <c r="E2333" s="104" t="s">
        <v>284</v>
      </c>
      <c r="F2333" s="104">
        <v>59</v>
      </c>
      <c r="G2333" s="104" t="s">
        <v>257</v>
      </c>
      <c r="H2333" s="105">
        <v>32</v>
      </c>
      <c r="I2333" s="104"/>
      <c r="J2333" s="104" t="s">
        <v>258</v>
      </c>
      <c r="K2333" s="104" t="s">
        <v>83</v>
      </c>
      <c r="L2333" s="104" t="s">
        <v>299</v>
      </c>
      <c r="M2333" s="104" t="s">
        <v>276</v>
      </c>
      <c r="N2333" s="104"/>
      <c r="O2333" s="108" t="str">
        <f>A591</f>
        <v>12993</v>
      </c>
      <c r="P2333" s="111" t="s">
        <v>306</v>
      </c>
      <c r="Q2333" s="153" t="s">
        <v>617</v>
      </c>
      <c r="R2333" s="153" t="s">
        <v>525</v>
      </c>
      <c r="S2333" s="153">
        <v>4.1666666666666657E-2</v>
      </c>
      <c r="T2333" s="153" t="s">
        <v>617</v>
      </c>
      <c r="U2333" s="153" t="s">
        <v>525</v>
      </c>
      <c r="V2333" s="153">
        <f>IF(ISBLANK(T2333),"",Tabella2[[#This Row],[ACT STOP]]-Tabella2[[#This Row],[ACT START]])</f>
        <v>4.1666666666666685E-2</v>
      </c>
      <c r="W2333" s="104" t="s">
        <v>92</v>
      </c>
      <c r="X2333" s="104" t="s">
        <v>91</v>
      </c>
      <c r="Y2333" s="110" t="s">
        <v>4835</v>
      </c>
      <c r="Z2333" s="106"/>
      <c r="AA2333" s="104"/>
      <c r="AB2333" s="107"/>
      <c r="AC2333" s="72">
        <v>1</v>
      </c>
      <c r="AH2333" s="70"/>
      <c r="AI2333" s="70"/>
      <c r="AJ2333">
        <v>0</v>
      </c>
      <c r="AL2333" s="70"/>
      <c r="BM2333" s="135" t="s">
        <v>617</v>
      </c>
      <c r="BN2333" s="136" t="s">
        <v>525</v>
      </c>
      <c r="BO2333" s="101"/>
      <c r="BR2333" s="109" t="str">
        <f t="shared" si="36"/>
        <v>SH-25-2322</v>
      </c>
      <c r="BS2333" s="109" t="s">
        <v>356</v>
      </c>
      <c r="BT2333" t="s">
        <v>92</v>
      </c>
      <c r="BU2333" t="s">
        <v>4836</v>
      </c>
    </row>
    <row r="2334" spans="1:73" hidden="1">
      <c r="A2334" s="103" t="s">
        <v>4837</v>
      </c>
      <c r="B2334" s="102">
        <v>45754</v>
      </c>
      <c r="C2334" s="104">
        <f>_xlfn.ISOWEEKNUM(Tabella2[[#This Row],[Date]])</f>
        <v>15</v>
      </c>
      <c r="D2334" s="104" t="s">
        <v>574</v>
      </c>
      <c r="E2334" s="104" t="s">
        <v>284</v>
      </c>
      <c r="F2334" s="104">
        <v>66</v>
      </c>
      <c r="G2334" s="104" t="s">
        <v>257</v>
      </c>
      <c r="H2334" s="105">
        <v>15</v>
      </c>
      <c r="I2334" s="104"/>
      <c r="J2334" s="104" t="s">
        <v>258</v>
      </c>
      <c r="K2334" s="104" t="s">
        <v>78</v>
      </c>
      <c r="L2334" s="104" t="s">
        <v>259</v>
      </c>
      <c r="M2334" s="104" t="s">
        <v>328</v>
      </c>
      <c r="N2334" s="104"/>
      <c r="O2334" s="106"/>
      <c r="P2334" s="111" t="s">
        <v>524</v>
      </c>
      <c r="Q2334" s="153" t="s">
        <v>617</v>
      </c>
      <c r="R2334" s="153" t="s">
        <v>525</v>
      </c>
      <c r="S2334" s="153">
        <v>4.1666666666666657E-2</v>
      </c>
      <c r="T2334" s="153">
        <v>0.3125</v>
      </c>
      <c r="U2334" s="153">
        <v>0.35416666666666669</v>
      </c>
      <c r="V2334" s="153">
        <f>IF(ISBLANK(T2334),"",Tabella2[[#This Row],[ACT STOP]]-Tabella2[[#This Row],[ACT START]])</f>
        <v>4.1666666666666685E-2</v>
      </c>
      <c r="W2334" s="104" t="s">
        <v>92</v>
      </c>
      <c r="X2334" s="104" t="s">
        <v>91</v>
      </c>
      <c r="Y2334" s="110"/>
      <c r="Z2334" s="106"/>
      <c r="AA2334" s="104"/>
      <c r="AB2334" s="107"/>
      <c r="AC2334" s="72">
        <v>1</v>
      </c>
      <c r="AH2334" s="70"/>
      <c r="AI2334" s="70"/>
      <c r="AJ2334">
        <v>0</v>
      </c>
      <c r="AL2334" s="70"/>
      <c r="BL2334" t="s">
        <v>4838</v>
      </c>
      <c r="BM2334" s="135">
        <v>0.3125</v>
      </c>
      <c r="BN2334" s="136">
        <v>0.35416666666666669</v>
      </c>
      <c r="BO2334" s="101"/>
      <c r="BR2334" s="109" t="str">
        <f t="shared" si="36"/>
        <v>SH-25-2323</v>
      </c>
      <c r="BS2334" s="109" t="s">
        <v>1028</v>
      </c>
      <c r="BT2334" t="s">
        <v>92</v>
      </c>
      <c r="BU2334" t="s">
        <v>4839</v>
      </c>
    </row>
    <row r="2335" spans="1:73" hidden="1">
      <c r="A2335" s="103" t="s">
        <v>4840</v>
      </c>
      <c r="B2335" s="102">
        <v>45758</v>
      </c>
      <c r="C2335" s="104">
        <f>_xlfn.ISOWEEKNUM(Tabella2[[#This Row],[Date]])</f>
        <v>15</v>
      </c>
      <c r="D2335" s="104" t="s">
        <v>195</v>
      </c>
      <c r="E2335" s="104" t="s">
        <v>298</v>
      </c>
      <c r="F2335" s="104"/>
      <c r="G2335" s="104" t="s">
        <v>257</v>
      </c>
      <c r="H2335" s="105">
        <v>17</v>
      </c>
      <c r="I2335" s="104"/>
      <c r="J2335" s="104" t="s">
        <v>258</v>
      </c>
      <c r="K2335" s="104" t="s">
        <v>79</v>
      </c>
      <c r="L2335" s="104" t="s">
        <v>299</v>
      </c>
      <c r="M2335" s="104" t="s">
        <v>313</v>
      </c>
      <c r="N2335" s="104"/>
      <c r="O2335" s="106" t="str">
        <f>A2416</f>
        <v>14818</v>
      </c>
      <c r="P2335" s="111" t="s">
        <v>442</v>
      </c>
      <c r="Q2335" s="153" t="s">
        <v>605</v>
      </c>
      <c r="R2335" s="153" t="s">
        <v>285</v>
      </c>
      <c r="S2335" s="153">
        <v>4.1666666666666657E-2</v>
      </c>
      <c r="T2335" s="153">
        <v>0.25</v>
      </c>
      <c r="U2335" s="153">
        <v>0.29166666666666669</v>
      </c>
      <c r="V2335" s="153">
        <f>IF(ISBLANK(T2335),"",Tabella2[[#This Row],[ACT STOP]]-Tabella2[[#This Row],[ACT START]])</f>
        <v>4.1666666666666685E-2</v>
      </c>
      <c r="W2335" s="104" t="s">
        <v>122</v>
      </c>
      <c r="X2335" s="104" t="s">
        <v>91</v>
      </c>
      <c r="Y2335" s="110"/>
      <c r="Z2335" s="106"/>
      <c r="AA2335" s="104"/>
      <c r="AB2335" s="107"/>
      <c r="AC2335" s="72">
        <v>1</v>
      </c>
      <c r="AH2335" s="70"/>
      <c r="AI2335" s="70"/>
      <c r="AJ2335">
        <v>0</v>
      </c>
      <c r="AL2335" s="70"/>
      <c r="BL2335" t="s">
        <v>453</v>
      </c>
      <c r="BM2335" s="135">
        <v>0.25</v>
      </c>
      <c r="BN2335" s="136">
        <v>0.29166666666666669</v>
      </c>
      <c r="BO2335" s="101"/>
      <c r="BR2335" s="109" t="str">
        <f t="shared" si="36"/>
        <v>SH-25-2324</v>
      </c>
      <c r="BS2335" s="109" t="s">
        <v>393</v>
      </c>
      <c r="BT2335" t="s">
        <v>122</v>
      </c>
      <c r="BU2335" t="s">
        <v>4841</v>
      </c>
    </row>
    <row r="2336" spans="1:73" hidden="1">
      <c r="A2336" s="103" t="s">
        <v>4842</v>
      </c>
      <c r="B2336" s="102">
        <v>45754</v>
      </c>
      <c r="C2336" s="104">
        <f>_xlfn.ISOWEEKNUM(Tabella2[[#This Row],[Date]])</f>
        <v>15</v>
      </c>
      <c r="D2336" s="104" t="s">
        <v>574</v>
      </c>
      <c r="E2336" s="104" t="s">
        <v>284</v>
      </c>
      <c r="F2336" s="104">
        <v>67</v>
      </c>
      <c r="G2336" s="104" t="s">
        <v>284</v>
      </c>
      <c r="H2336" s="105">
        <v>23</v>
      </c>
      <c r="I2336" s="104"/>
      <c r="J2336" s="104" t="s">
        <v>258</v>
      </c>
      <c r="K2336" s="104" t="s">
        <v>81</v>
      </c>
      <c r="L2336" s="104" t="s">
        <v>259</v>
      </c>
      <c r="M2336" s="104" t="s">
        <v>328</v>
      </c>
      <c r="N2336" s="104"/>
      <c r="O2336" s="106"/>
      <c r="P2336" s="111" t="s">
        <v>524</v>
      </c>
      <c r="Q2336" s="153" t="s">
        <v>617</v>
      </c>
      <c r="R2336" s="153" t="s">
        <v>525</v>
      </c>
      <c r="S2336" s="153">
        <v>4.1666666666666657E-2</v>
      </c>
      <c r="T2336" s="153">
        <v>0.32291666666666669</v>
      </c>
      <c r="U2336" s="153">
        <v>0.3611111111111111</v>
      </c>
      <c r="V2336" s="153">
        <f>IF(ISBLANK(T2336),"",Tabella2[[#This Row],[ACT STOP]]-Tabella2[[#This Row],[ACT START]])</f>
        <v>3.819444444444442E-2</v>
      </c>
      <c r="W2336" s="104" t="s">
        <v>92</v>
      </c>
      <c r="X2336" s="104" t="s">
        <v>91</v>
      </c>
      <c r="Y2336" s="110"/>
      <c r="Z2336" s="106"/>
      <c r="AA2336" s="104"/>
      <c r="AB2336" s="107"/>
      <c r="AC2336" s="72">
        <v>1</v>
      </c>
      <c r="AH2336" s="70"/>
      <c r="AI2336" s="70"/>
      <c r="AJ2336">
        <v>0</v>
      </c>
      <c r="AL2336" s="70"/>
      <c r="BM2336" s="135">
        <v>0.32291666666666669</v>
      </c>
      <c r="BN2336" s="136">
        <v>0.3611111111111111</v>
      </c>
      <c r="BO2336" s="101"/>
      <c r="BR2336" s="109" t="str">
        <f t="shared" si="36"/>
        <v>SH-25-2325</v>
      </c>
      <c r="BS2336" s="109" t="s">
        <v>358</v>
      </c>
      <c r="BT2336" t="s">
        <v>92</v>
      </c>
      <c r="BU2336" t="s">
        <v>4843</v>
      </c>
    </row>
    <row r="2337" spans="1:73" hidden="1">
      <c r="A2337" s="103" t="s">
        <v>4844</v>
      </c>
      <c r="B2337" s="102">
        <v>45754</v>
      </c>
      <c r="C2337" s="104">
        <f>_xlfn.ISOWEEKNUM(Tabella2[[#This Row],[Date]])</f>
        <v>15</v>
      </c>
      <c r="D2337" s="104" t="s">
        <v>421</v>
      </c>
      <c r="E2337" s="104" t="s">
        <v>327</v>
      </c>
      <c r="F2337" s="104">
        <v>72</v>
      </c>
      <c r="G2337" s="104" t="s">
        <v>257</v>
      </c>
      <c r="H2337" s="105">
        <v>1</v>
      </c>
      <c r="I2337" s="104" t="s">
        <v>258</v>
      </c>
      <c r="J2337" s="104"/>
      <c r="K2337" s="104" t="s">
        <v>83</v>
      </c>
      <c r="L2337" s="104" t="s">
        <v>299</v>
      </c>
      <c r="M2337" s="104" t="s">
        <v>276</v>
      </c>
      <c r="N2337" s="104"/>
      <c r="O2337" s="108" t="str">
        <f>A592</f>
        <v>12994</v>
      </c>
      <c r="P2337" s="111" t="s">
        <v>4707</v>
      </c>
      <c r="Q2337" s="153" t="s">
        <v>631</v>
      </c>
      <c r="R2337" s="153" t="s">
        <v>498</v>
      </c>
      <c r="S2337" s="153">
        <v>4.1666666666666657E-2</v>
      </c>
      <c r="T2337" s="153">
        <v>0.375</v>
      </c>
      <c r="U2337" s="153">
        <v>0.41666666666666669</v>
      </c>
      <c r="V2337" s="153">
        <f>IF(ISBLANK(T2337),"",Tabella2[[#This Row],[ACT STOP]]-Tabella2[[#This Row],[ACT START]])</f>
        <v>4.1666666666666685E-2</v>
      </c>
      <c r="W2337" s="104" t="s">
        <v>92</v>
      </c>
      <c r="X2337" s="104" t="s">
        <v>91</v>
      </c>
      <c r="Y2337" s="110"/>
      <c r="Z2337" s="106"/>
      <c r="AA2337" s="104"/>
      <c r="AB2337" s="107"/>
      <c r="AC2337" s="72">
        <v>1</v>
      </c>
      <c r="AH2337" s="70"/>
      <c r="AI2337" s="70"/>
      <c r="AJ2337">
        <v>0</v>
      </c>
      <c r="AL2337" s="70"/>
      <c r="BM2337" s="135">
        <v>0.375</v>
      </c>
      <c r="BN2337" s="136">
        <v>0.41666666666666669</v>
      </c>
      <c r="BO2337" s="101"/>
      <c r="BR2337" s="109" t="str">
        <f t="shared" si="36"/>
        <v>SH-25-2326</v>
      </c>
      <c r="BS2337" s="109" t="s">
        <v>332</v>
      </c>
      <c r="BT2337" t="s">
        <v>92</v>
      </c>
      <c r="BU2337" t="s">
        <v>4845</v>
      </c>
    </row>
    <row r="2338" spans="1:73" hidden="1">
      <c r="A2338" s="103" t="s">
        <v>4846</v>
      </c>
      <c r="B2338" s="102">
        <v>45754</v>
      </c>
      <c r="C2338" s="104">
        <f>_xlfn.ISOWEEKNUM(Tabella2[[#This Row],[Date]])</f>
        <v>15</v>
      </c>
      <c r="D2338" s="104" t="s">
        <v>509</v>
      </c>
      <c r="E2338" s="104" t="s">
        <v>284</v>
      </c>
      <c r="F2338" s="104">
        <v>71</v>
      </c>
      <c r="G2338" s="104" t="s">
        <v>284</v>
      </c>
      <c r="H2338" s="105">
        <v>9</v>
      </c>
      <c r="I2338" s="104"/>
      <c r="J2338" s="104" t="s">
        <v>258</v>
      </c>
      <c r="K2338" s="104" t="s">
        <v>78</v>
      </c>
      <c r="L2338" s="104" t="s">
        <v>259</v>
      </c>
      <c r="M2338" s="104" t="s">
        <v>276</v>
      </c>
      <c r="N2338" s="104"/>
      <c r="O2338" s="106"/>
      <c r="P2338" s="111" t="s">
        <v>2932</v>
      </c>
      <c r="Q2338" s="153" t="s">
        <v>631</v>
      </c>
      <c r="R2338" s="153" t="s">
        <v>498</v>
      </c>
      <c r="S2338" s="153">
        <v>4.1666666666666657E-2</v>
      </c>
      <c r="T2338" s="153">
        <v>0.375</v>
      </c>
      <c r="U2338" s="153">
        <v>0.4201388888888889</v>
      </c>
      <c r="V2338" s="153">
        <f>IF(ISBLANK(T2338),"",Tabella2[[#This Row],[ACT STOP]]-Tabella2[[#This Row],[ACT START]])</f>
        <v>4.5138888888888895E-2</v>
      </c>
      <c r="W2338" s="104" t="s">
        <v>92</v>
      </c>
      <c r="X2338" s="104" t="s">
        <v>91</v>
      </c>
      <c r="Y2338" s="110"/>
      <c r="Z2338" s="106"/>
      <c r="AA2338" s="104"/>
      <c r="AB2338" s="107"/>
      <c r="AC2338" s="72">
        <v>1</v>
      </c>
      <c r="AH2338" s="70"/>
      <c r="AI2338" s="70"/>
      <c r="AJ2338">
        <v>0</v>
      </c>
      <c r="AL2338" s="70"/>
      <c r="BM2338" s="135">
        <v>0.375</v>
      </c>
      <c r="BN2338" s="136">
        <v>0.4201388888888889</v>
      </c>
      <c r="BO2338" s="101"/>
      <c r="BR2338" s="109" t="str">
        <f t="shared" si="36"/>
        <v>SH-25-2327</v>
      </c>
      <c r="BS2338" s="109" t="s">
        <v>339</v>
      </c>
      <c r="BT2338" t="s">
        <v>92</v>
      </c>
      <c r="BU2338" t="s">
        <v>4847</v>
      </c>
    </row>
    <row r="2339" spans="1:73" hidden="1">
      <c r="A2339" s="103" t="s">
        <v>4848</v>
      </c>
      <c r="B2339" s="102">
        <v>45754</v>
      </c>
      <c r="C2339" s="104">
        <f>_xlfn.ISOWEEKNUM(Tabella2[[#This Row],[Date]])</f>
        <v>15</v>
      </c>
      <c r="D2339" s="104" t="s">
        <v>275</v>
      </c>
      <c r="E2339" s="104" t="s">
        <v>256</v>
      </c>
      <c r="F2339" s="104">
        <v>56</v>
      </c>
      <c r="G2339" s="104" t="s">
        <v>257</v>
      </c>
      <c r="H2339" s="105">
        <v>5</v>
      </c>
      <c r="I2339" s="104" t="s">
        <v>258</v>
      </c>
      <c r="J2339" s="104"/>
      <c r="K2339" s="104" t="s">
        <v>81</v>
      </c>
      <c r="L2339" s="104" t="s">
        <v>259</v>
      </c>
      <c r="M2339" s="104" t="s">
        <v>276</v>
      </c>
      <c r="N2339" s="104"/>
      <c r="O2339" s="106"/>
      <c r="P2339" s="111" t="s">
        <v>2684</v>
      </c>
      <c r="Q2339" s="153" t="s">
        <v>631</v>
      </c>
      <c r="R2339" s="153" t="s">
        <v>498</v>
      </c>
      <c r="S2339" s="153">
        <v>4.1666666666666657E-2</v>
      </c>
      <c r="T2339" s="153">
        <v>0.375</v>
      </c>
      <c r="U2339" s="153">
        <v>0.41666666666666669</v>
      </c>
      <c r="V2339" s="153">
        <f>IF(ISBLANK(T2339),"",Tabella2[[#This Row],[ACT STOP]]-Tabella2[[#This Row],[ACT START]])</f>
        <v>4.1666666666666685E-2</v>
      </c>
      <c r="W2339" s="104" t="s">
        <v>92</v>
      </c>
      <c r="X2339" s="104" t="s">
        <v>91</v>
      </c>
      <c r="Y2339" s="110"/>
      <c r="Z2339" s="106"/>
      <c r="AA2339" s="104"/>
      <c r="AB2339" s="107"/>
      <c r="AC2339" s="72">
        <v>1</v>
      </c>
      <c r="AH2339" s="70"/>
      <c r="AI2339" s="70"/>
      <c r="AJ2339">
        <v>0</v>
      </c>
      <c r="AL2339" s="70"/>
      <c r="BM2339" s="135">
        <v>0.375</v>
      </c>
      <c r="BN2339" s="136">
        <v>0.41666666666666669</v>
      </c>
      <c r="BO2339" s="101"/>
      <c r="BR2339" s="109" t="str">
        <f t="shared" si="36"/>
        <v>SH-25-2328</v>
      </c>
      <c r="BS2339" s="109" t="s">
        <v>416</v>
      </c>
      <c r="BT2339" t="s">
        <v>92</v>
      </c>
      <c r="BU2339" t="s">
        <v>4849</v>
      </c>
    </row>
    <row r="2340" spans="1:73" hidden="1">
      <c r="A2340" s="103" t="s">
        <v>4850</v>
      </c>
      <c r="B2340" s="102">
        <v>45754</v>
      </c>
      <c r="C2340" s="104">
        <f>_xlfn.ISOWEEKNUM(Tabella2[[#This Row],[Date]])</f>
        <v>15</v>
      </c>
      <c r="D2340" s="104" t="s">
        <v>326</v>
      </c>
      <c r="E2340" s="104" t="s">
        <v>327</v>
      </c>
      <c r="F2340" s="104">
        <v>67</v>
      </c>
      <c r="G2340" s="104" t="s">
        <v>257</v>
      </c>
      <c r="H2340" s="105">
        <v>17</v>
      </c>
      <c r="I2340" s="104" t="s">
        <v>258</v>
      </c>
      <c r="J2340" s="104"/>
      <c r="K2340" s="104" t="s">
        <v>83</v>
      </c>
      <c r="L2340" s="104" t="s">
        <v>299</v>
      </c>
      <c r="M2340" s="104" t="s">
        <v>386</v>
      </c>
      <c r="N2340" s="104"/>
      <c r="O2340" s="108" t="str">
        <f>A2341</f>
        <v>14743</v>
      </c>
      <c r="P2340" s="111" t="s">
        <v>4851</v>
      </c>
      <c r="Q2340" s="153" t="s">
        <v>263</v>
      </c>
      <c r="R2340" s="153" t="s">
        <v>504</v>
      </c>
      <c r="S2340" s="153">
        <v>4.1666666666666657E-2</v>
      </c>
      <c r="T2340" s="153" t="s">
        <v>263</v>
      </c>
      <c r="U2340" s="153" t="s">
        <v>504</v>
      </c>
      <c r="V2340" s="153">
        <f>IF(ISBLANK(T2340),"",Tabella2[[#This Row],[ACT STOP]]-Tabella2[[#This Row],[ACT START]])</f>
        <v>4.1666666666666685E-2</v>
      </c>
      <c r="W2340" s="104" t="s">
        <v>92</v>
      </c>
      <c r="X2340" s="104" t="s">
        <v>91</v>
      </c>
      <c r="Y2340" s="110"/>
      <c r="Z2340" s="106"/>
      <c r="AA2340" s="104"/>
      <c r="AB2340" s="107"/>
      <c r="AC2340" s="72">
        <v>1</v>
      </c>
      <c r="AH2340" s="70"/>
      <c r="AI2340" s="70"/>
      <c r="AJ2340">
        <v>0</v>
      </c>
      <c r="AL2340" s="70"/>
      <c r="BM2340" s="135" t="s">
        <v>263</v>
      </c>
      <c r="BN2340" s="136" t="s">
        <v>504</v>
      </c>
      <c r="BO2340" s="101"/>
      <c r="BR2340" s="109" t="str">
        <f t="shared" si="36"/>
        <v>SH-25-2329</v>
      </c>
      <c r="BS2340" s="109" t="s">
        <v>393</v>
      </c>
      <c r="BT2340" t="s">
        <v>92</v>
      </c>
      <c r="BU2340" t="s">
        <v>4852</v>
      </c>
    </row>
    <row r="2341" spans="1:73" ht="31.5" hidden="1" customHeight="1">
      <c r="A2341" s="103" t="s">
        <v>4853</v>
      </c>
      <c r="B2341" s="102">
        <v>45754</v>
      </c>
      <c r="C2341" s="104">
        <f>_xlfn.ISOWEEKNUM(Tabella2[[#This Row],[Date]])</f>
        <v>15</v>
      </c>
      <c r="D2341" s="104" t="s">
        <v>326</v>
      </c>
      <c r="E2341" s="104" t="s">
        <v>327</v>
      </c>
      <c r="F2341" s="104">
        <v>64</v>
      </c>
      <c r="G2341" s="104" t="s">
        <v>257</v>
      </c>
      <c r="H2341" s="105">
        <v>32</v>
      </c>
      <c r="I2341" s="104" t="s">
        <v>258</v>
      </c>
      <c r="J2341" s="104"/>
      <c r="K2341" s="104" t="s">
        <v>80</v>
      </c>
      <c r="L2341" s="104" t="s">
        <v>299</v>
      </c>
      <c r="M2341" s="104" t="s">
        <v>386</v>
      </c>
      <c r="N2341" s="104"/>
      <c r="O2341" s="108" t="str">
        <f>A2340</f>
        <v>14742</v>
      </c>
      <c r="P2341" s="111" t="s">
        <v>4851</v>
      </c>
      <c r="Q2341" s="153">
        <v>0.4375</v>
      </c>
      <c r="R2341" s="153">
        <v>0.47916666666666669</v>
      </c>
      <c r="S2341" s="153">
        <v>4.1666666666666657E-2</v>
      </c>
      <c r="T2341" s="153">
        <v>0.4375</v>
      </c>
      <c r="U2341" s="153">
        <v>0.47916666666666669</v>
      </c>
      <c r="V2341" s="153">
        <f>IF(ISBLANK(T2341),"",Tabella2[[#This Row],[ACT STOP]]-Tabella2[[#This Row],[ACT START]])</f>
        <v>4.1666666666666685E-2</v>
      </c>
      <c r="W2341" s="104" t="s">
        <v>92</v>
      </c>
      <c r="X2341" s="104" t="s">
        <v>91</v>
      </c>
      <c r="Y2341" s="110" t="s">
        <v>4854</v>
      </c>
      <c r="Z2341" s="106"/>
      <c r="AA2341" s="104"/>
      <c r="AB2341" s="107"/>
      <c r="AC2341" s="72">
        <v>1</v>
      </c>
      <c r="AH2341" s="70"/>
      <c r="AI2341" s="70"/>
      <c r="AJ2341">
        <v>0</v>
      </c>
      <c r="AL2341" s="70"/>
      <c r="BM2341" s="135">
        <v>0.4375</v>
      </c>
      <c r="BN2341" s="136">
        <v>0.47916666666666669</v>
      </c>
      <c r="BO2341" s="101"/>
      <c r="BR2341" s="109" t="str">
        <f t="shared" si="36"/>
        <v>SH-25-2330</v>
      </c>
      <c r="BS2341" s="109" t="s">
        <v>356</v>
      </c>
      <c r="BT2341" t="s">
        <v>92</v>
      </c>
      <c r="BU2341" t="s">
        <v>4855</v>
      </c>
    </row>
    <row r="2342" spans="1:73" hidden="1">
      <c r="A2342" s="103" t="s">
        <v>4856</v>
      </c>
      <c r="B2342" s="102">
        <v>45754</v>
      </c>
      <c r="C2342" s="104">
        <f>_xlfn.ISOWEEKNUM(Tabella2[[#This Row],[Date]])</f>
        <v>15</v>
      </c>
      <c r="D2342" s="104" t="s">
        <v>275</v>
      </c>
      <c r="E2342" s="104" t="s">
        <v>256</v>
      </c>
      <c r="F2342" s="104">
        <v>58</v>
      </c>
      <c r="G2342" s="104" t="s">
        <v>257</v>
      </c>
      <c r="H2342" s="105">
        <v>23</v>
      </c>
      <c r="I2342" s="104" t="s">
        <v>258</v>
      </c>
      <c r="J2342" s="104"/>
      <c r="K2342" s="104" t="s">
        <v>78</v>
      </c>
      <c r="L2342" s="104" t="s">
        <v>259</v>
      </c>
      <c r="M2342" s="104" t="s">
        <v>461</v>
      </c>
      <c r="N2342" s="104"/>
      <c r="O2342" s="106"/>
      <c r="P2342" s="111" t="s">
        <v>610</v>
      </c>
      <c r="Q2342" s="153" t="s">
        <v>263</v>
      </c>
      <c r="R2342" s="153" t="s">
        <v>504</v>
      </c>
      <c r="S2342" s="153">
        <v>4.1666666666666657E-2</v>
      </c>
      <c r="T2342" s="153" t="s">
        <v>263</v>
      </c>
      <c r="U2342" s="153" t="s">
        <v>504</v>
      </c>
      <c r="V2342" s="153">
        <f>IF(ISBLANK(T2342),"",Tabella2[[#This Row],[ACT STOP]]-Tabella2[[#This Row],[ACT START]])</f>
        <v>4.1666666666666685E-2</v>
      </c>
      <c r="W2342" s="104" t="s">
        <v>92</v>
      </c>
      <c r="X2342" s="104" t="s">
        <v>91</v>
      </c>
      <c r="Y2342" s="110"/>
      <c r="Z2342" s="106"/>
      <c r="AA2342" s="104"/>
      <c r="AB2342" s="107"/>
      <c r="AC2342" s="72">
        <v>1</v>
      </c>
      <c r="AH2342" s="70"/>
      <c r="AI2342" s="70"/>
      <c r="AJ2342">
        <v>0</v>
      </c>
      <c r="AL2342" s="70"/>
      <c r="BM2342" s="135" t="s">
        <v>263</v>
      </c>
      <c r="BN2342" s="136" t="s">
        <v>504</v>
      </c>
      <c r="BO2342" s="101"/>
      <c r="BR2342" s="109" t="str">
        <f t="shared" si="36"/>
        <v>SH-25-2331</v>
      </c>
      <c r="BS2342" s="109" t="s">
        <v>1226</v>
      </c>
      <c r="BT2342" t="s">
        <v>92</v>
      </c>
      <c r="BU2342" t="s">
        <v>4857</v>
      </c>
    </row>
    <row r="2343" spans="1:73" hidden="1">
      <c r="A2343" s="103" t="s">
        <v>4858</v>
      </c>
      <c r="B2343" s="102">
        <v>45754</v>
      </c>
      <c r="C2343" s="104">
        <f>_xlfn.ISOWEEKNUM(Tabella2[[#This Row],[Date]])</f>
        <v>15</v>
      </c>
      <c r="D2343" s="104" t="s">
        <v>321</v>
      </c>
      <c r="E2343" s="104" t="s">
        <v>284</v>
      </c>
      <c r="F2343" s="104">
        <v>51</v>
      </c>
      <c r="G2343" s="104" t="s">
        <v>284</v>
      </c>
      <c r="H2343" s="105">
        <v>23</v>
      </c>
      <c r="I2343" s="104"/>
      <c r="J2343" s="104" t="s">
        <v>258</v>
      </c>
      <c r="K2343" s="104" t="s">
        <v>81</v>
      </c>
      <c r="L2343" s="104" t="s">
        <v>259</v>
      </c>
      <c r="M2343" s="104" t="s">
        <v>1846</v>
      </c>
      <c r="N2343" s="104"/>
      <c r="O2343" s="106"/>
      <c r="P2343" s="111" t="s">
        <v>1847</v>
      </c>
      <c r="Q2343" s="153" t="s">
        <v>263</v>
      </c>
      <c r="R2343" s="153" t="s">
        <v>504</v>
      </c>
      <c r="S2343" s="153">
        <v>4.1666666666666657E-2</v>
      </c>
      <c r="T2343" s="153" t="s">
        <v>263</v>
      </c>
      <c r="U2343" s="153" t="s">
        <v>504</v>
      </c>
      <c r="V2343" s="153">
        <f>IF(ISBLANK(T2343),"",Tabella2[[#This Row],[ACT STOP]]-Tabella2[[#This Row],[ACT START]])</f>
        <v>4.1666666666666685E-2</v>
      </c>
      <c r="W2343" s="104" t="s">
        <v>92</v>
      </c>
      <c r="X2343" s="104" t="s">
        <v>91</v>
      </c>
      <c r="Y2343" s="110"/>
      <c r="Z2343" s="106"/>
      <c r="AA2343" s="104"/>
      <c r="AB2343" s="107"/>
      <c r="AC2343" s="72">
        <v>1</v>
      </c>
      <c r="AH2343" s="70"/>
      <c r="AI2343" s="70"/>
      <c r="AJ2343">
        <v>0</v>
      </c>
      <c r="AL2343" s="70"/>
      <c r="BM2343" s="135" t="s">
        <v>263</v>
      </c>
      <c r="BN2343" s="136" t="s">
        <v>504</v>
      </c>
      <c r="BO2343" s="101"/>
      <c r="BR2343" s="109" t="str">
        <f t="shared" si="36"/>
        <v>SH-25-2332</v>
      </c>
      <c r="BS2343" s="109" t="s">
        <v>358</v>
      </c>
      <c r="BT2343" t="s">
        <v>92</v>
      </c>
      <c r="BU2343" t="s">
        <v>4859</v>
      </c>
    </row>
    <row r="2344" spans="1:73" hidden="1">
      <c r="A2344" s="103" t="s">
        <v>4860</v>
      </c>
      <c r="B2344" s="102">
        <v>45754</v>
      </c>
      <c r="C2344" s="104">
        <f>_xlfn.ISOWEEKNUM(Tabella2[[#This Row],[Date]])</f>
        <v>15</v>
      </c>
      <c r="D2344" s="104" t="s">
        <v>305</v>
      </c>
      <c r="E2344" s="104" t="s">
        <v>284</v>
      </c>
      <c r="F2344" s="104">
        <v>45</v>
      </c>
      <c r="G2344" s="104" t="s">
        <v>257</v>
      </c>
      <c r="H2344" s="105">
        <v>9</v>
      </c>
      <c r="I2344" s="104"/>
      <c r="J2344" s="104" t="s">
        <v>258</v>
      </c>
      <c r="K2344" s="104" t="s">
        <v>83</v>
      </c>
      <c r="L2344" s="104" t="s">
        <v>299</v>
      </c>
      <c r="M2344" s="104" t="s">
        <v>276</v>
      </c>
      <c r="N2344" s="104"/>
      <c r="O2344" s="108" t="str">
        <f>A593</f>
        <v>12995</v>
      </c>
      <c r="P2344" s="111" t="s">
        <v>733</v>
      </c>
      <c r="Q2344" s="153" t="s">
        <v>511</v>
      </c>
      <c r="R2344" s="153" t="s">
        <v>549</v>
      </c>
      <c r="S2344" s="153">
        <v>4.1666666666666657E-2</v>
      </c>
      <c r="T2344" s="153" t="s">
        <v>511</v>
      </c>
      <c r="U2344" s="153" t="s">
        <v>549</v>
      </c>
      <c r="V2344" s="153">
        <f>IF(ISBLANK(T2344),"",Tabella2[[#This Row],[ACT STOP]]-Tabella2[[#This Row],[ACT START]])</f>
        <v>4.166666666666663E-2</v>
      </c>
      <c r="W2344" s="104" t="s">
        <v>92</v>
      </c>
      <c r="X2344" s="104" t="s">
        <v>91</v>
      </c>
      <c r="Y2344" s="110"/>
      <c r="Z2344" s="106"/>
      <c r="AA2344" s="104"/>
      <c r="AB2344" s="107"/>
      <c r="AC2344" s="72">
        <v>1</v>
      </c>
      <c r="AH2344" s="70"/>
      <c r="AI2344" s="70"/>
      <c r="AJ2344">
        <v>0</v>
      </c>
      <c r="AL2344" s="70"/>
      <c r="BL2344" t="s">
        <v>4861</v>
      </c>
      <c r="BM2344" s="135" t="s">
        <v>511</v>
      </c>
      <c r="BN2344" s="136" t="s">
        <v>549</v>
      </c>
      <c r="BO2344" s="101"/>
      <c r="BR2344" s="109" t="str">
        <f t="shared" si="36"/>
        <v>SH-25-2333</v>
      </c>
      <c r="BS2344" s="109" t="s">
        <v>318</v>
      </c>
      <c r="BT2344" t="s">
        <v>92</v>
      </c>
      <c r="BU2344" t="s">
        <v>4862</v>
      </c>
    </row>
    <row r="2345" spans="1:73" hidden="1">
      <c r="A2345" s="103" t="s">
        <v>4863</v>
      </c>
      <c r="B2345" s="102">
        <v>45754</v>
      </c>
      <c r="C2345" s="104">
        <f>_xlfn.ISOWEEKNUM(Tabella2[[#This Row],[Date]])</f>
        <v>15</v>
      </c>
      <c r="D2345" s="104" t="s">
        <v>321</v>
      </c>
      <c r="E2345" s="104" t="s">
        <v>284</v>
      </c>
      <c r="F2345" s="104">
        <v>52</v>
      </c>
      <c r="G2345" s="104" t="s">
        <v>257</v>
      </c>
      <c r="H2345" s="105">
        <v>1</v>
      </c>
      <c r="I2345" s="104"/>
      <c r="J2345" s="104" t="s">
        <v>258</v>
      </c>
      <c r="K2345" s="104" t="s">
        <v>81</v>
      </c>
      <c r="L2345" s="104" t="s">
        <v>259</v>
      </c>
      <c r="M2345" s="104" t="s">
        <v>1846</v>
      </c>
      <c r="N2345" s="104"/>
      <c r="O2345" s="106"/>
      <c r="P2345" s="111" t="s">
        <v>1847</v>
      </c>
      <c r="Q2345" s="153" t="s">
        <v>511</v>
      </c>
      <c r="R2345" s="153" t="s">
        <v>549</v>
      </c>
      <c r="S2345" s="153">
        <v>4.1666666666666657E-2</v>
      </c>
      <c r="T2345" s="153" t="s">
        <v>511</v>
      </c>
      <c r="U2345" s="153" t="s">
        <v>549</v>
      </c>
      <c r="V2345" s="153">
        <f>IF(ISBLANK(T2345),"",Tabella2[[#This Row],[ACT STOP]]-Tabella2[[#This Row],[ACT START]])</f>
        <v>4.166666666666663E-2</v>
      </c>
      <c r="W2345" s="104" t="s">
        <v>92</v>
      </c>
      <c r="X2345" s="104" t="s">
        <v>91</v>
      </c>
      <c r="Y2345" s="110"/>
      <c r="Z2345" s="106"/>
      <c r="AA2345" s="104"/>
      <c r="AB2345" s="107"/>
      <c r="AC2345" s="72">
        <v>1</v>
      </c>
      <c r="AH2345" s="70"/>
      <c r="AI2345" s="70"/>
      <c r="AJ2345">
        <v>0</v>
      </c>
      <c r="AL2345" s="70"/>
      <c r="BM2345" s="135" t="s">
        <v>511</v>
      </c>
      <c r="BN2345" s="136" t="s">
        <v>549</v>
      </c>
      <c r="BO2345" s="101"/>
      <c r="BR2345" s="109" t="str">
        <f t="shared" si="36"/>
        <v>SH-25-2334</v>
      </c>
      <c r="BS2345" s="109" t="s">
        <v>332</v>
      </c>
      <c r="BT2345" t="s">
        <v>92</v>
      </c>
      <c r="BU2345" t="s">
        <v>4864</v>
      </c>
    </row>
    <row r="2346" spans="1:73" hidden="1">
      <c r="A2346" s="103" t="s">
        <v>4865</v>
      </c>
      <c r="B2346" s="102">
        <v>45754</v>
      </c>
      <c r="C2346" s="104">
        <f>_xlfn.ISOWEEKNUM(Tabella2[[#This Row],[Date]])</f>
        <v>15</v>
      </c>
      <c r="D2346" s="104" t="s">
        <v>370</v>
      </c>
      <c r="E2346" s="104" t="s">
        <v>256</v>
      </c>
      <c r="F2346" s="104">
        <v>55</v>
      </c>
      <c r="G2346" s="104" t="s">
        <v>327</v>
      </c>
      <c r="H2346" s="105">
        <v>19</v>
      </c>
      <c r="I2346" s="104" t="s">
        <v>258</v>
      </c>
      <c r="J2346" s="104"/>
      <c r="K2346" s="104" t="s">
        <v>81</v>
      </c>
      <c r="L2346" s="104" t="s">
        <v>259</v>
      </c>
      <c r="M2346" s="104" t="s">
        <v>269</v>
      </c>
      <c r="N2346" s="104"/>
      <c r="O2346" s="106"/>
      <c r="P2346" s="111" t="s">
        <v>1966</v>
      </c>
      <c r="Q2346" s="153" t="s">
        <v>272</v>
      </c>
      <c r="R2346" s="153" t="s">
        <v>576</v>
      </c>
      <c r="S2346" s="153">
        <v>4.1666666666666657E-2</v>
      </c>
      <c r="T2346" s="153" t="s">
        <v>272</v>
      </c>
      <c r="U2346" s="153" t="s">
        <v>576</v>
      </c>
      <c r="V2346" s="153">
        <f>IF(ISBLANK(T2346),"",Tabella2[[#This Row],[ACT STOP]]-Tabella2[[#This Row],[ACT START]])</f>
        <v>4.166666666666663E-2</v>
      </c>
      <c r="W2346" s="104" t="s">
        <v>92</v>
      </c>
      <c r="X2346" s="104" t="s">
        <v>91</v>
      </c>
      <c r="Y2346" s="110"/>
      <c r="Z2346" s="106"/>
      <c r="AA2346" s="104"/>
      <c r="AB2346" s="107"/>
      <c r="AC2346" s="72">
        <v>1</v>
      </c>
      <c r="AH2346" s="70"/>
      <c r="AI2346" s="70"/>
      <c r="AJ2346">
        <v>0</v>
      </c>
      <c r="AL2346" s="70"/>
      <c r="BM2346" s="135" t="s">
        <v>272</v>
      </c>
      <c r="BN2346" s="136" t="s">
        <v>576</v>
      </c>
      <c r="BO2346" s="101"/>
      <c r="BR2346" s="109" t="str">
        <f t="shared" si="36"/>
        <v>SH-25-2335</v>
      </c>
      <c r="BS2346" s="109" t="s">
        <v>1627</v>
      </c>
      <c r="BT2346" t="s">
        <v>92</v>
      </c>
      <c r="BU2346" t="s">
        <v>4866</v>
      </c>
    </row>
    <row r="2347" spans="1:73" hidden="1">
      <c r="A2347" s="103" t="s">
        <v>4867</v>
      </c>
      <c r="B2347" s="102">
        <v>45754</v>
      </c>
      <c r="C2347" s="104">
        <f>_xlfn.ISOWEEKNUM(Tabella2[[#This Row],[Date]])</f>
        <v>15</v>
      </c>
      <c r="D2347" s="104" t="s">
        <v>421</v>
      </c>
      <c r="E2347" s="104" t="s">
        <v>327</v>
      </c>
      <c r="F2347" s="104">
        <v>70</v>
      </c>
      <c r="G2347" s="104" t="s">
        <v>257</v>
      </c>
      <c r="H2347" s="105">
        <v>9</v>
      </c>
      <c r="I2347" s="104" t="s">
        <v>258</v>
      </c>
      <c r="J2347" s="104"/>
      <c r="K2347" s="104" t="s">
        <v>83</v>
      </c>
      <c r="L2347" s="104" t="s">
        <v>299</v>
      </c>
      <c r="M2347" s="104" t="s">
        <v>276</v>
      </c>
      <c r="N2347" s="104"/>
      <c r="O2347" s="108" t="str">
        <f>A596</f>
        <v>12998</v>
      </c>
      <c r="P2347" s="111" t="s">
        <v>1307</v>
      </c>
      <c r="Q2347" s="153" t="s">
        <v>665</v>
      </c>
      <c r="R2347" s="153">
        <v>0.64583333333333337</v>
      </c>
      <c r="S2347" s="153">
        <v>2.0833333333333329E-2</v>
      </c>
      <c r="T2347" s="153" t="s">
        <v>665</v>
      </c>
      <c r="U2347" s="153">
        <v>0.64583333333333337</v>
      </c>
      <c r="V2347" s="153">
        <f>IF(ISBLANK(T2347),"",Tabella2[[#This Row],[ACT STOP]]-Tabella2[[#This Row],[ACT START]])</f>
        <v>2.083333333333337E-2</v>
      </c>
      <c r="W2347" s="104" t="s">
        <v>92</v>
      </c>
      <c r="X2347" s="104" t="s">
        <v>91</v>
      </c>
      <c r="Y2347" s="110"/>
      <c r="Z2347" s="106"/>
      <c r="AA2347" s="104"/>
      <c r="AB2347" s="107"/>
      <c r="AC2347" s="72">
        <v>1</v>
      </c>
      <c r="AH2347" s="70"/>
      <c r="AI2347" s="70"/>
      <c r="AJ2347">
        <v>0</v>
      </c>
      <c r="AL2347" s="70"/>
      <c r="BM2347" s="135" t="s">
        <v>665</v>
      </c>
      <c r="BN2347" s="136">
        <v>0.64583333333333337</v>
      </c>
      <c r="BO2347" s="101"/>
      <c r="BR2347" s="109" t="str">
        <f t="shared" si="36"/>
        <v>SH-25-2336</v>
      </c>
      <c r="BS2347" s="109" t="s">
        <v>318</v>
      </c>
      <c r="BT2347" t="s">
        <v>92</v>
      </c>
      <c r="BU2347" t="s">
        <v>4868</v>
      </c>
    </row>
    <row r="2348" spans="1:73" hidden="1">
      <c r="A2348" s="103" t="s">
        <v>4869</v>
      </c>
      <c r="B2348" s="102">
        <v>45754</v>
      </c>
      <c r="C2348" s="104">
        <f>_xlfn.ISOWEEKNUM(Tabella2[[#This Row],[Date]])</f>
        <v>15</v>
      </c>
      <c r="D2348" s="104" t="s">
        <v>421</v>
      </c>
      <c r="E2348" s="104" t="s">
        <v>327</v>
      </c>
      <c r="F2348" s="104">
        <v>72</v>
      </c>
      <c r="G2348" s="104" t="s">
        <v>257</v>
      </c>
      <c r="H2348" s="105">
        <v>5</v>
      </c>
      <c r="I2348" s="104" t="s">
        <v>258</v>
      </c>
      <c r="J2348" s="104"/>
      <c r="K2348" s="104" t="s">
        <v>83</v>
      </c>
      <c r="L2348" s="104" t="s">
        <v>299</v>
      </c>
      <c r="M2348" s="104" t="s">
        <v>276</v>
      </c>
      <c r="N2348" s="104"/>
      <c r="O2348" s="108" t="str">
        <f>A597</f>
        <v>12999</v>
      </c>
      <c r="P2348" s="111" t="s">
        <v>1307</v>
      </c>
      <c r="Q2348" s="153" t="s">
        <v>344</v>
      </c>
      <c r="R2348" s="153">
        <v>0.67013888888888884</v>
      </c>
      <c r="S2348" s="153">
        <v>2.0833333333333329E-2</v>
      </c>
      <c r="T2348" s="153" t="s">
        <v>344</v>
      </c>
      <c r="U2348" s="153">
        <v>0.67013888888888884</v>
      </c>
      <c r="V2348" s="153">
        <f>IF(ISBLANK(T2348),"",Tabella2[[#This Row],[ACT STOP]]-Tabella2[[#This Row],[ACT START]])</f>
        <v>2.0833333333333259E-2</v>
      </c>
      <c r="W2348" s="104" t="s">
        <v>92</v>
      </c>
      <c r="X2348" s="104" t="s">
        <v>91</v>
      </c>
      <c r="Y2348" s="110"/>
      <c r="Z2348" s="106"/>
      <c r="AA2348" s="104"/>
      <c r="AB2348" s="107"/>
      <c r="AC2348" s="72">
        <v>1</v>
      </c>
      <c r="AH2348" s="70"/>
      <c r="AI2348" s="70"/>
      <c r="AJ2348">
        <v>0</v>
      </c>
      <c r="AL2348" s="70"/>
      <c r="BM2348" s="135" t="s">
        <v>344</v>
      </c>
      <c r="BN2348" s="136">
        <v>0.67013888888888884</v>
      </c>
      <c r="BO2348" s="101"/>
      <c r="BR2348" s="109" t="str">
        <f t="shared" si="36"/>
        <v>SH-25-2337</v>
      </c>
      <c r="BS2348" s="109" t="s">
        <v>416</v>
      </c>
      <c r="BT2348" t="s">
        <v>92</v>
      </c>
      <c r="BU2348" t="s">
        <v>4870</v>
      </c>
    </row>
    <row r="2349" spans="1:73" hidden="1">
      <c r="A2349" s="103" t="s">
        <v>4871</v>
      </c>
      <c r="B2349" s="102">
        <v>45754</v>
      </c>
      <c r="C2349" s="104">
        <f>_xlfn.ISOWEEKNUM(Tabella2[[#This Row],[Date]])</f>
        <v>15</v>
      </c>
      <c r="D2349" s="104" t="s">
        <v>558</v>
      </c>
      <c r="E2349" s="104" t="s">
        <v>284</v>
      </c>
      <c r="F2349" s="104">
        <v>61</v>
      </c>
      <c r="G2349" s="104" t="s">
        <v>284</v>
      </c>
      <c r="H2349" s="105">
        <v>22</v>
      </c>
      <c r="I2349" s="104"/>
      <c r="J2349" s="104" t="s">
        <v>258</v>
      </c>
      <c r="K2349" s="104" t="s">
        <v>81</v>
      </c>
      <c r="L2349" s="104" t="s">
        <v>259</v>
      </c>
      <c r="M2349" s="104" t="s">
        <v>328</v>
      </c>
      <c r="N2349" s="104"/>
      <c r="O2349" s="106"/>
      <c r="P2349" s="111" t="s">
        <v>3689</v>
      </c>
      <c r="Q2349" s="153" t="s">
        <v>665</v>
      </c>
      <c r="R2349" s="153" t="s">
        <v>580</v>
      </c>
      <c r="S2349" s="153">
        <v>4.1666666666666657E-2</v>
      </c>
      <c r="T2349" s="153" t="s">
        <v>665</v>
      </c>
      <c r="U2349" s="153" t="s">
        <v>580</v>
      </c>
      <c r="V2349" s="153">
        <f>IF(ISBLANK(T2349),"",Tabella2[[#This Row],[ACT STOP]]-Tabella2[[#This Row],[ACT START]])</f>
        <v>4.166666666666663E-2</v>
      </c>
      <c r="W2349" s="104" t="s">
        <v>92</v>
      </c>
      <c r="X2349" s="104" t="s">
        <v>91</v>
      </c>
      <c r="Y2349" s="110"/>
      <c r="Z2349" s="106"/>
      <c r="AA2349" s="104"/>
      <c r="AB2349" s="107"/>
      <c r="AC2349" s="72">
        <v>1</v>
      </c>
      <c r="AH2349" s="70"/>
      <c r="AI2349" s="70"/>
      <c r="AJ2349">
        <v>0</v>
      </c>
      <c r="AL2349" s="70"/>
      <c r="BM2349" s="135" t="s">
        <v>665</v>
      </c>
      <c r="BN2349" s="136" t="s">
        <v>580</v>
      </c>
      <c r="BO2349" s="101"/>
      <c r="BR2349" s="109" t="str">
        <f t="shared" si="36"/>
        <v>SH-25-2338</v>
      </c>
      <c r="BS2349" s="109" t="s">
        <v>295</v>
      </c>
      <c r="BT2349" t="s">
        <v>92</v>
      </c>
      <c r="BU2349" t="s">
        <v>4872</v>
      </c>
    </row>
    <row r="2350" spans="1:73" hidden="1">
      <c r="A2350" s="103" t="s">
        <v>4873</v>
      </c>
      <c r="B2350" s="102">
        <v>45754</v>
      </c>
      <c r="C2350" s="104">
        <f>_xlfn.ISOWEEKNUM(Tabella2[[#This Row],[Date]])</f>
        <v>15</v>
      </c>
      <c r="D2350" s="104" t="s">
        <v>305</v>
      </c>
      <c r="E2350" s="104" t="s">
        <v>284</v>
      </c>
      <c r="F2350" s="104">
        <v>47</v>
      </c>
      <c r="G2350" s="104" t="s">
        <v>257</v>
      </c>
      <c r="H2350" s="105">
        <v>3</v>
      </c>
      <c r="I2350" s="104"/>
      <c r="J2350" s="104" t="s">
        <v>258</v>
      </c>
      <c r="K2350" s="104" t="s">
        <v>79</v>
      </c>
      <c r="L2350" s="104" t="s">
        <v>299</v>
      </c>
      <c r="M2350" s="104" t="s">
        <v>276</v>
      </c>
      <c r="N2350" s="104"/>
      <c r="O2350" s="108" t="str">
        <f>A2262</f>
        <v>14664</v>
      </c>
      <c r="P2350" s="111" t="s">
        <v>2791</v>
      </c>
      <c r="Q2350" s="153">
        <v>0.5625</v>
      </c>
      <c r="R2350" s="153">
        <v>0.60416666666666663</v>
      </c>
      <c r="S2350" s="153">
        <v>4.1666666666666657E-2</v>
      </c>
      <c r="T2350" s="153">
        <v>0.5625</v>
      </c>
      <c r="U2350" s="153">
        <v>0.59722222222222221</v>
      </c>
      <c r="V2350" s="153">
        <f>IF(ISBLANK(T2350),"",Tabella2[[#This Row],[ACT STOP]]-Tabella2[[#This Row],[ACT START]])</f>
        <v>3.472222222222221E-2</v>
      </c>
      <c r="W2350" s="104" t="s">
        <v>92</v>
      </c>
      <c r="X2350" s="104" t="s">
        <v>91</v>
      </c>
      <c r="Y2350" s="110"/>
      <c r="Z2350" s="106"/>
      <c r="AA2350" s="104"/>
      <c r="AB2350" s="107"/>
      <c r="AC2350" s="72">
        <v>1</v>
      </c>
      <c r="AH2350" s="70"/>
      <c r="AI2350" s="70"/>
      <c r="AJ2350">
        <v>0</v>
      </c>
      <c r="AL2350" s="70"/>
      <c r="BM2350" s="135">
        <v>0.5625</v>
      </c>
      <c r="BN2350" s="136">
        <v>0.59722222222222221</v>
      </c>
      <c r="BO2350" s="101"/>
      <c r="BR2350" s="109" t="str">
        <f t="shared" si="36"/>
        <v>SH-25-2339</v>
      </c>
      <c r="BS2350" s="109" t="s">
        <v>757</v>
      </c>
      <c r="BT2350" t="s">
        <v>92</v>
      </c>
      <c r="BU2350" t="s">
        <v>4874</v>
      </c>
    </row>
    <row r="2351" spans="1:73" hidden="1">
      <c r="A2351" s="103" t="s">
        <v>4875</v>
      </c>
      <c r="B2351" s="102">
        <v>45755</v>
      </c>
      <c r="C2351" s="104">
        <f>_xlfn.ISOWEEKNUM(Tabella2[[#This Row],[Date]])</f>
        <v>15</v>
      </c>
      <c r="D2351" s="104" t="s">
        <v>455</v>
      </c>
      <c r="E2351" s="104" t="s">
        <v>284</v>
      </c>
      <c r="F2351" s="104">
        <v>37</v>
      </c>
      <c r="G2351" s="104" t="s">
        <v>257</v>
      </c>
      <c r="H2351" s="105">
        <v>17</v>
      </c>
      <c r="I2351" s="104"/>
      <c r="J2351" s="104" t="s">
        <v>258</v>
      </c>
      <c r="K2351" s="104" t="s">
        <v>83</v>
      </c>
      <c r="L2351" s="104" t="s">
        <v>299</v>
      </c>
      <c r="M2351" s="104" t="s">
        <v>313</v>
      </c>
      <c r="N2351" s="104"/>
      <c r="O2351" s="108" t="str">
        <f>A2352</f>
        <v>14754</v>
      </c>
      <c r="P2351" s="111" t="s">
        <v>314</v>
      </c>
      <c r="Q2351" s="153" t="s">
        <v>605</v>
      </c>
      <c r="R2351" s="153">
        <v>0.29166666666666669</v>
      </c>
      <c r="S2351" s="153">
        <v>4.1666666666666657E-2</v>
      </c>
      <c r="T2351" s="153">
        <v>0.25</v>
      </c>
      <c r="U2351" s="153">
        <v>0.29166666666666669</v>
      </c>
      <c r="V2351" s="153">
        <f>IF(ISBLANK(T2351),"",Tabella2[[#This Row],[ACT STOP]]-Tabella2[[#This Row],[ACT START]])</f>
        <v>4.1666666666666685E-2</v>
      </c>
      <c r="W2351" s="104" t="s">
        <v>92</v>
      </c>
      <c r="X2351" s="104" t="s">
        <v>91</v>
      </c>
      <c r="Y2351" s="110"/>
      <c r="Z2351" s="106"/>
      <c r="AA2351" s="104"/>
      <c r="AB2351" s="107"/>
      <c r="AC2351" s="72">
        <v>1</v>
      </c>
      <c r="AH2351" s="70"/>
      <c r="AI2351" s="70"/>
      <c r="AJ2351">
        <v>0</v>
      </c>
      <c r="AL2351" s="70"/>
      <c r="BM2351" s="135">
        <v>0.25</v>
      </c>
      <c r="BN2351" s="136">
        <v>0.29166666666666669</v>
      </c>
      <c r="BO2351" s="101"/>
      <c r="BR2351" s="109" t="str">
        <f t="shared" si="36"/>
        <v>SH-25-2340</v>
      </c>
      <c r="BS2351" s="109" t="s">
        <v>393</v>
      </c>
      <c r="BT2351" t="s">
        <v>92</v>
      </c>
      <c r="BU2351" t="s">
        <v>4876</v>
      </c>
    </row>
    <row r="2352" spans="1:73" hidden="1">
      <c r="A2352" s="103" t="s">
        <v>4877</v>
      </c>
      <c r="B2352" s="102">
        <v>45755</v>
      </c>
      <c r="C2352" s="104">
        <f>_xlfn.ISOWEEKNUM(Tabella2[[#This Row],[Date]])</f>
        <v>15</v>
      </c>
      <c r="D2352" s="104" t="s">
        <v>455</v>
      </c>
      <c r="E2352" s="104" t="s">
        <v>284</v>
      </c>
      <c r="F2352" s="104">
        <v>38</v>
      </c>
      <c r="G2352" s="104" t="s">
        <v>284</v>
      </c>
      <c r="H2352" s="105">
        <v>23</v>
      </c>
      <c r="I2352" s="104"/>
      <c r="J2352" s="104" t="s">
        <v>258</v>
      </c>
      <c r="K2352" s="104" t="s">
        <v>81</v>
      </c>
      <c r="L2352" s="104" t="s">
        <v>299</v>
      </c>
      <c r="M2352" s="104" t="s">
        <v>313</v>
      </c>
      <c r="N2352" s="104"/>
      <c r="O2352" s="108" t="str">
        <f>A2351</f>
        <v>14753</v>
      </c>
      <c r="P2352" s="111" t="s">
        <v>314</v>
      </c>
      <c r="Q2352" s="153">
        <v>0.25</v>
      </c>
      <c r="R2352" s="153">
        <v>0.29166666666666669</v>
      </c>
      <c r="S2352" s="153">
        <v>4.1666666666666657E-2</v>
      </c>
      <c r="T2352" s="153">
        <v>0.25</v>
      </c>
      <c r="U2352" s="153">
        <v>0.29166666666666669</v>
      </c>
      <c r="V2352" s="153">
        <f>IF(ISBLANK(T2352),"",Tabella2[[#This Row],[ACT STOP]]-Tabella2[[#This Row],[ACT START]])</f>
        <v>4.1666666666666685E-2</v>
      </c>
      <c r="W2352" s="104" t="s">
        <v>92</v>
      </c>
      <c r="X2352" s="104" t="s">
        <v>91</v>
      </c>
      <c r="Y2352" s="110"/>
      <c r="Z2352" s="106"/>
      <c r="AA2352" s="104"/>
      <c r="AB2352" s="107"/>
      <c r="AC2352" s="72">
        <v>1</v>
      </c>
      <c r="AH2352" s="70"/>
      <c r="AI2352" s="70"/>
      <c r="AJ2352">
        <v>0</v>
      </c>
      <c r="AL2352" s="70"/>
      <c r="BM2352" s="135">
        <v>0.25</v>
      </c>
      <c r="BN2352" s="136">
        <v>0.29166666666666669</v>
      </c>
      <c r="BO2352" s="101"/>
      <c r="BR2352" s="109" t="str">
        <f t="shared" si="36"/>
        <v>SH-25-2341</v>
      </c>
      <c r="BS2352" s="109" t="s">
        <v>358</v>
      </c>
      <c r="BT2352" t="s">
        <v>92</v>
      </c>
      <c r="BU2352" t="s">
        <v>4878</v>
      </c>
    </row>
    <row r="2353" spans="1:73" hidden="1">
      <c r="A2353" s="103" t="s">
        <v>4879</v>
      </c>
      <c r="B2353" s="102">
        <v>45755</v>
      </c>
      <c r="C2353" s="104">
        <f>_xlfn.ISOWEEKNUM(Tabella2[[#This Row],[Date]])</f>
        <v>15</v>
      </c>
      <c r="D2353" s="104" t="s">
        <v>13714</v>
      </c>
      <c r="E2353" s="104" t="s">
        <v>284</v>
      </c>
      <c r="F2353" s="104">
        <v>48</v>
      </c>
      <c r="G2353" s="104" t="s">
        <v>257</v>
      </c>
      <c r="H2353" s="105">
        <v>25</v>
      </c>
      <c r="I2353" s="104"/>
      <c r="J2353" s="104" t="s">
        <v>258</v>
      </c>
      <c r="K2353" s="104" t="s">
        <v>79</v>
      </c>
      <c r="L2353" s="104" t="s">
        <v>299</v>
      </c>
      <c r="M2353" s="104" t="s">
        <v>328</v>
      </c>
      <c r="N2353" s="104"/>
      <c r="O2353" s="108" t="str">
        <f>A2354</f>
        <v>14756</v>
      </c>
      <c r="P2353" s="111" t="s">
        <v>2571</v>
      </c>
      <c r="Q2353" s="153" t="s">
        <v>605</v>
      </c>
      <c r="R2353" s="153" t="s">
        <v>285</v>
      </c>
      <c r="S2353" s="153">
        <v>4.1666666666666657E-2</v>
      </c>
      <c r="T2353" s="153" t="s">
        <v>605</v>
      </c>
      <c r="U2353" s="153">
        <v>0.28472222222222221</v>
      </c>
      <c r="V2353" s="153">
        <f>IF(ISBLANK(T2353),"",Tabella2[[#This Row],[ACT STOP]]-Tabella2[[#This Row],[ACT START]])</f>
        <v>3.472222222222221E-2</v>
      </c>
      <c r="W2353" s="104" t="s">
        <v>92</v>
      </c>
      <c r="X2353" s="104" t="s">
        <v>91</v>
      </c>
      <c r="Y2353" s="110"/>
      <c r="Z2353" s="106"/>
      <c r="AA2353" s="104"/>
      <c r="AB2353" s="107"/>
      <c r="AC2353" s="72">
        <v>1</v>
      </c>
      <c r="AH2353" s="70"/>
      <c r="AI2353" s="70"/>
      <c r="AJ2353">
        <v>0</v>
      </c>
      <c r="AL2353" s="70"/>
      <c r="BM2353" s="135" t="s">
        <v>605</v>
      </c>
      <c r="BN2353" s="136">
        <v>0.28472222222222221</v>
      </c>
      <c r="BO2353" s="101"/>
      <c r="BR2353" s="109" t="str">
        <f t="shared" si="36"/>
        <v>SH-25-2342</v>
      </c>
      <c r="BS2353" s="109" t="s">
        <v>867</v>
      </c>
      <c r="BT2353" t="s">
        <v>92</v>
      </c>
      <c r="BU2353" t="s">
        <v>4880</v>
      </c>
    </row>
    <row r="2354" spans="1:73" hidden="1">
      <c r="A2354" s="103" t="s">
        <v>4881</v>
      </c>
      <c r="B2354" s="102">
        <v>45755</v>
      </c>
      <c r="C2354" s="104">
        <f>_xlfn.ISOWEEKNUM(Tabella2[[#This Row],[Date]])</f>
        <v>15</v>
      </c>
      <c r="D2354" s="104" t="s">
        <v>13714</v>
      </c>
      <c r="E2354" s="104" t="s">
        <v>284</v>
      </c>
      <c r="F2354" s="104">
        <v>49</v>
      </c>
      <c r="G2354" s="104" t="s">
        <v>257</v>
      </c>
      <c r="H2354" s="105">
        <v>8</v>
      </c>
      <c r="I2354" s="104"/>
      <c r="J2354" s="104" t="s">
        <v>258</v>
      </c>
      <c r="K2354" s="104" t="s">
        <v>78</v>
      </c>
      <c r="L2354" s="104" t="s">
        <v>299</v>
      </c>
      <c r="M2354" s="104" t="s">
        <v>328</v>
      </c>
      <c r="N2354" s="104"/>
      <c r="O2354" s="108" t="str">
        <f>A2353</f>
        <v>14755</v>
      </c>
      <c r="P2354" s="111" t="s">
        <v>2571</v>
      </c>
      <c r="Q2354" s="153">
        <v>0.25</v>
      </c>
      <c r="R2354" s="153">
        <v>0.29166666666666669</v>
      </c>
      <c r="S2354" s="153">
        <v>4.1666666666666657E-2</v>
      </c>
      <c r="T2354" s="153">
        <v>0.25</v>
      </c>
      <c r="U2354" s="153">
        <v>0.28472222222222221</v>
      </c>
      <c r="V2354" s="153">
        <f>IF(ISBLANK(T2354),"",Tabella2[[#This Row],[ACT STOP]]-Tabella2[[#This Row],[ACT START]])</f>
        <v>3.472222222222221E-2</v>
      </c>
      <c r="W2354" s="104" t="s">
        <v>92</v>
      </c>
      <c r="X2354" s="104" t="s">
        <v>91</v>
      </c>
      <c r="Y2354" s="110"/>
      <c r="Z2354" s="106"/>
      <c r="AA2354" s="104"/>
      <c r="AB2354" s="107"/>
      <c r="AC2354" s="72">
        <v>1</v>
      </c>
      <c r="AH2354" s="70"/>
      <c r="AI2354" s="70"/>
      <c r="AJ2354">
        <v>0</v>
      </c>
      <c r="AL2354" s="70"/>
      <c r="BM2354" s="135">
        <v>0.25</v>
      </c>
      <c r="BN2354" s="136">
        <v>0.28472222222222221</v>
      </c>
      <c r="BO2354" s="101"/>
      <c r="BR2354" s="109" t="str">
        <f t="shared" si="36"/>
        <v>SH-25-2343</v>
      </c>
      <c r="BS2354" s="109" t="s">
        <v>653</v>
      </c>
      <c r="BT2354" t="s">
        <v>92</v>
      </c>
      <c r="BU2354" t="s">
        <v>4882</v>
      </c>
    </row>
    <row r="2355" spans="1:73" hidden="1">
      <c r="A2355" s="103" t="s">
        <v>4883</v>
      </c>
      <c r="B2355" s="102">
        <v>45755</v>
      </c>
      <c r="C2355" s="104">
        <f>_xlfn.ISOWEEKNUM(Tabella2[[#This Row],[Date]])</f>
        <v>15</v>
      </c>
      <c r="D2355" s="104" t="s">
        <v>341</v>
      </c>
      <c r="E2355" s="104" t="s">
        <v>284</v>
      </c>
      <c r="F2355" s="104">
        <v>43</v>
      </c>
      <c r="G2355" s="104" t="s">
        <v>257</v>
      </c>
      <c r="H2355" s="105">
        <v>20</v>
      </c>
      <c r="I2355" s="104"/>
      <c r="J2355" s="104" t="s">
        <v>258</v>
      </c>
      <c r="K2355" s="104" t="s">
        <v>83</v>
      </c>
      <c r="L2355" s="104" t="s">
        <v>299</v>
      </c>
      <c r="M2355" s="104" t="s">
        <v>386</v>
      </c>
      <c r="N2355" s="104"/>
      <c r="O2355" s="108" t="str">
        <f>A2356</f>
        <v>14758</v>
      </c>
      <c r="P2355" s="111" t="s">
        <v>2292</v>
      </c>
      <c r="Q2355" s="153" t="s">
        <v>617</v>
      </c>
      <c r="R2355" s="153" t="s">
        <v>525</v>
      </c>
      <c r="S2355" s="153">
        <v>4.1666666666666657E-2</v>
      </c>
      <c r="T2355" s="153">
        <v>0.3125</v>
      </c>
      <c r="U2355" s="153">
        <v>0.35416666666666669</v>
      </c>
      <c r="V2355" s="153">
        <f>IF(ISBLANK(T2355),"",Tabella2[[#This Row],[ACT STOP]]-Tabella2[[#This Row],[ACT START]])</f>
        <v>4.1666666666666685E-2</v>
      </c>
      <c r="W2355" s="104" t="s">
        <v>92</v>
      </c>
      <c r="X2355" s="104" t="s">
        <v>91</v>
      </c>
      <c r="Y2355" s="110"/>
      <c r="Z2355" s="106"/>
      <c r="AA2355" s="104"/>
      <c r="AB2355" s="107"/>
      <c r="AC2355" s="72">
        <v>1</v>
      </c>
      <c r="AH2355" s="70"/>
      <c r="AI2355" s="70"/>
      <c r="AJ2355">
        <v>0</v>
      </c>
      <c r="AL2355" s="70"/>
      <c r="BM2355" s="135">
        <v>0.3125</v>
      </c>
      <c r="BN2355" s="136">
        <v>0.35416666666666669</v>
      </c>
      <c r="BO2355" s="101"/>
      <c r="BR2355" s="109" t="str">
        <f t="shared" si="36"/>
        <v>SH-25-2344</v>
      </c>
      <c r="BS2355" s="109" t="s">
        <v>1220</v>
      </c>
      <c r="BT2355" t="s">
        <v>92</v>
      </c>
      <c r="BU2355" t="s">
        <v>4884</v>
      </c>
    </row>
    <row r="2356" spans="1:73" hidden="1">
      <c r="A2356" s="103" t="s">
        <v>4885</v>
      </c>
      <c r="B2356" s="102">
        <v>45755</v>
      </c>
      <c r="C2356" s="104">
        <f>_xlfn.ISOWEEKNUM(Tabella2[[#This Row],[Date]])</f>
        <v>15</v>
      </c>
      <c r="D2356" s="104" t="s">
        <v>341</v>
      </c>
      <c r="E2356" s="104" t="s">
        <v>284</v>
      </c>
      <c r="F2356" s="104">
        <v>44</v>
      </c>
      <c r="G2356" s="104" t="s">
        <v>257</v>
      </c>
      <c r="H2356" s="105">
        <v>5</v>
      </c>
      <c r="I2356" s="104"/>
      <c r="J2356" s="104" t="s">
        <v>258</v>
      </c>
      <c r="K2356" s="104" t="s">
        <v>81</v>
      </c>
      <c r="L2356" s="104" t="s">
        <v>299</v>
      </c>
      <c r="M2356" s="104" t="s">
        <v>386</v>
      </c>
      <c r="N2356" s="104"/>
      <c r="O2356" s="108" t="str">
        <f>A2355</f>
        <v>14757</v>
      </c>
      <c r="P2356" s="111" t="s">
        <v>2292</v>
      </c>
      <c r="Q2356" s="153">
        <v>0.3125</v>
      </c>
      <c r="R2356" s="153">
        <v>0.35416666666666669</v>
      </c>
      <c r="S2356" s="153">
        <v>4.1666666666666657E-2</v>
      </c>
      <c r="T2356" s="153">
        <v>0.3125</v>
      </c>
      <c r="U2356" s="153">
        <v>0.35416666666666669</v>
      </c>
      <c r="V2356" s="153">
        <f>IF(ISBLANK(T2356),"",Tabella2[[#This Row],[ACT STOP]]-Tabella2[[#This Row],[ACT START]])</f>
        <v>4.1666666666666685E-2</v>
      </c>
      <c r="W2356" s="104" t="s">
        <v>92</v>
      </c>
      <c r="X2356" s="104" t="s">
        <v>91</v>
      </c>
      <c r="Y2356" s="110"/>
      <c r="Z2356" s="106"/>
      <c r="AA2356" s="104"/>
      <c r="AB2356" s="107"/>
      <c r="AC2356" s="72">
        <v>1</v>
      </c>
      <c r="AH2356" s="70"/>
      <c r="AI2356" s="70"/>
      <c r="AJ2356">
        <v>0</v>
      </c>
      <c r="AL2356" s="70"/>
      <c r="BM2356" s="135">
        <v>0.3125</v>
      </c>
      <c r="BN2356" s="136">
        <v>0.35416666666666669</v>
      </c>
      <c r="BO2356" s="101"/>
      <c r="BR2356" s="109" t="str">
        <f t="shared" si="36"/>
        <v>SH-25-2345</v>
      </c>
      <c r="BS2356" s="109" t="s">
        <v>416</v>
      </c>
      <c r="BT2356" t="s">
        <v>92</v>
      </c>
      <c r="BU2356" t="s">
        <v>4886</v>
      </c>
    </row>
    <row r="2357" spans="1:73" hidden="1">
      <c r="A2357" s="103" t="s">
        <v>4887</v>
      </c>
      <c r="B2357" s="102">
        <v>45755</v>
      </c>
      <c r="C2357" s="104">
        <f>_xlfn.ISOWEEKNUM(Tabella2[[#This Row],[Date]])</f>
        <v>15</v>
      </c>
      <c r="D2357" s="104" t="s">
        <v>370</v>
      </c>
      <c r="E2357" s="104" t="s">
        <v>256</v>
      </c>
      <c r="F2357" s="104">
        <v>54</v>
      </c>
      <c r="G2357" s="104" t="s">
        <v>284</v>
      </c>
      <c r="H2357" s="105">
        <v>22</v>
      </c>
      <c r="I2357" s="104" t="s">
        <v>258</v>
      </c>
      <c r="J2357" s="104"/>
      <c r="K2357" s="104" t="s">
        <v>79</v>
      </c>
      <c r="L2357" s="104" t="s">
        <v>259</v>
      </c>
      <c r="M2357" s="104" t="s">
        <v>260</v>
      </c>
      <c r="N2357" s="104"/>
      <c r="O2357" s="106"/>
      <c r="P2357" s="111" t="s">
        <v>1938</v>
      </c>
      <c r="Q2357" s="153" t="s">
        <v>617</v>
      </c>
      <c r="R2357" s="153" t="s">
        <v>525</v>
      </c>
      <c r="S2357" s="153">
        <v>4.1666666666666657E-2</v>
      </c>
      <c r="T2357" s="153" t="s">
        <v>617</v>
      </c>
      <c r="U2357" s="153" t="s">
        <v>525</v>
      </c>
      <c r="V2357" s="153">
        <f>IF(ISBLANK(T2357),"",Tabella2[[#This Row],[ACT STOP]]-Tabella2[[#This Row],[ACT START]])</f>
        <v>4.1666666666666685E-2</v>
      </c>
      <c r="W2357" s="104" t="s">
        <v>92</v>
      </c>
      <c r="X2357" s="104" t="s">
        <v>91</v>
      </c>
      <c r="Y2357" s="110"/>
      <c r="Z2357" s="106"/>
      <c r="AA2357" s="104"/>
      <c r="AB2357" s="107"/>
      <c r="AC2357" s="72">
        <v>1</v>
      </c>
      <c r="AH2357" s="70"/>
      <c r="AI2357" s="70"/>
      <c r="AJ2357">
        <v>0</v>
      </c>
      <c r="AL2357" s="70"/>
      <c r="BM2357" s="135" t="s">
        <v>617</v>
      </c>
      <c r="BN2357" s="136" t="s">
        <v>525</v>
      </c>
      <c r="BO2357" s="101"/>
      <c r="BR2357" s="109" t="str">
        <f t="shared" si="36"/>
        <v>SH-25-2346</v>
      </c>
      <c r="BS2357" s="109" t="s">
        <v>295</v>
      </c>
      <c r="BT2357" t="s">
        <v>92</v>
      </c>
      <c r="BU2357" t="s">
        <v>4888</v>
      </c>
    </row>
    <row r="2358" spans="1:73" hidden="1">
      <c r="A2358" s="103" t="s">
        <v>4889</v>
      </c>
      <c r="B2358" s="102">
        <v>45755</v>
      </c>
      <c r="C2358" s="104">
        <f>_xlfn.ISOWEEKNUM(Tabella2[[#This Row],[Date]])</f>
        <v>15</v>
      </c>
      <c r="D2358" s="104" t="s">
        <v>698</v>
      </c>
      <c r="E2358" s="104" t="s">
        <v>284</v>
      </c>
      <c r="F2358" s="104">
        <v>50</v>
      </c>
      <c r="G2358" s="104" t="s">
        <v>257</v>
      </c>
      <c r="H2358" s="105">
        <v>10</v>
      </c>
      <c r="I2358" s="104"/>
      <c r="J2358" s="104" t="s">
        <v>258</v>
      </c>
      <c r="K2358" s="104" t="s">
        <v>78</v>
      </c>
      <c r="L2358" s="104" t="s">
        <v>259</v>
      </c>
      <c r="M2358" s="104" t="s">
        <v>276</v>
      </c>
      <c r="N2358" s="104"/>
      <c r="O2358" s="106"/>
      <c r="P2358" s="111" t="s">
        <v>546</v>
      </c>
      <c r="Q2358" s="153" t="s">
        <v>617</v>
      </c>
      <c r="R2358" s="153" t="s">
        <v>525</v>
      </c>
      <c r="S2358" s="153">
        <v>4.1666666666666657E-2</v>
      </c>
      <c r="T2358" s="153" t="s">
        <v>617</v>
      </c>
      <c r="U2358" s="153" t="s">
        <v>525</v>
      </c>
      <c r="V2358" s="153">
        <f>IF(ISBLANK(T2358),"",Tabella2[[#This Row],[ACT STOP]]-Tabella2[[#This Row],[ACT START]])</f>
        <v>4.1666666666666685E-2</v>
      </c>
      <c r="W2358" s="104" t="s">
        <v>92</v>
      </c>
      <c r="X2358" s="104" t="s">
        <v>91</v>
      </c>
      <c r="Y2358" s="110"/>
      <c r="Z2358" s="106"/>
      <c r="AA2358" s="104"/>
      <c r="AB2358" s="107"/>
      <c r="AC2358" s="72">
        <v>1</v>
      </c>
      <c r="AH2358" s="70"/>
      <c r="AI2358" s="70"/>
      <c r="AJ2358">
        <v>0</v>
      </c>
      <c r="AL2358" s="70"/>
      <c r="BM2358" s="135" t="s">
        <v>617</v>
      </c>
      <c r="BN2358" s="136" t="s">
        <v>525</v>
      </c>
      <c r="BO2358" s="101"/>
      <c r="BR2358" s="109" t="str">
        <f t="shared" si="36"/>
        <v>SH-25-2347</v>
      </c>
      <c r="BS2358" s="109" t="s">
        <v>552</v>
      </c>
      <c r="BT2358" t="s">
        <v>92</v>
      </c>
      <c r="BU2358" t="s">
        <v>4890</v>
      </c>
    </row>
    <row r="2359" spans="1:73" hidden="1">
      <c r="A2359" s="103" t="s">
        <v>4891</v>
      </c>
      <c r="B2359" s="102">
        <v>45755</v>
      </c>
      <c r="C2359" s="104">
        <f>_xlfn.ISOWEEKNUM(Tabella2[[#This Row],[Date]])</f>
        <v>15</v>
      </c>
      <c r="D2359" s="104" t="s">
        <v>574</v>
      </c>
      <c r="E2359" s="104" t="s">
        <v>284</v>
      </c>
      <c r="F2359" s="104">
        <v>67</v>
      </c>
      <c r="G2359" s="104" t="s">
        <v>257</v>
      </c>
      <c r="H2359" s="105">
        <v>17</v>
      </c>
      <c r="I2359" s="104"/>
      <c r="J2359" s="104" t="s">
        <v>258</v>
      </c>
      <c r="K2359" s="104" t="s">
        <v>83</v>
      </c>
      <c r="L2359" s="104" t="s">
        <v>299</v>
      </c>
      <c r="M2359" s="104" t="s">
        <v>276</v>
      </c>
      <c r="N2359" s="104"/>
      <c r="O2359" s="108" t="str">
        <f>A598</f>
        <v>13000</v>
      </c>
      <c r="P2359" s="111" t="s">
        <v>2205</v>
      </c>
      <c r="Q2359" s="153" t="s">
        <v>631</v>
      </c>
      <c r="R2359" s="153" t="s">
        <v>498</v>
      </c>
      <c r="S2359" s="153">
        <v>4.1666666666666657E-2</v>
      </c>
      <c r="T2359" s="153">
        <v>0.375</v>
      </c>
      <c r="U2359" s="153">
        <v>0.41666666666666669</v>
      </c>
      <c r="V2359" s="153">
        <f>IF(ISBLANK(T2359),"",Tabella2[[#This Row],[ACT STOP]]-Tabella2[[#This Row],[ACT START]])</f>
        <v>4.1666666666666685E-2</v>
      </c>
      <c r="W2359" s="104" t="s">
        <v>92</v>
      </c>
      <c r="X2359" s="104" t="s">
        <v>91</v>
      </c>
      <c r="Y2359" s="110"/>
      <c r="Z2359" s="106"/>
      <c r="AA2359" s="104"/>
      <c r="AB2359" s="107"/>
      <c r="AC2359" s="72">
        <v>1</v>
      </c>
      <c r="AH2359" s="70"/>
      <c r="AI2359" s="70"/>
      <c r="AJ2359">
        <v>0</v>
      </c>
      <c r="AL2359" s="70"/>
      <c r="BM2359" s="135">
        <v>0.375</v>
      </c>
      <c r="BN2359" s="136">
        <v>0.41666666666666669</v>
      </c>
      <c r="BO2359" s="101"/>
      <c r="BR2359" s="109" t="str">
        <f t="shared" si="36"/>
        <v>SH-25-2348</v>
      </c>
      <c r="BS2359" s="109" t="s">
        <v>393</v>
      </c>
      <c r="BT2359" t="s">
        <v>92</v>
      </c>
      <c r="BU2359" t="s">
        <v>4892</v>
      </c>
    </row>
    <row r="2360" spans="1:73" hidden="1">
      <c r="A2360" s="103" t="s">
        <v>4893</v>
      </c>
      <c r="B2360" s="102">
        <v>45755</v>
      </c>
      <c r="C2360" s="104">
        <f>_xlfn.ISOWEEKNUM(Tabella2[[#This Row],[Date]])</f>
        <v>15</v>
      </c>
      <c r="D2360" s="104" t="s">
        <v>305</v>
      </c>
      <c r="E2360" s="104" t="s">
        <v>284</v>
      </c>
      <c r="F2360" s="104">
        <v>45</v>
      </c>
      <c r="G2360" s="104" t="s">
        <v>257</v>
      </c>
      <c r="H2360" s="105">
        <v>9</v>
      </c>
      <c r="I2360" s="104"/>
      <c r="J2360" s="104" t="s">
        <v>258</v>
      </c>
      <c r="K2360" s="104" t="s">
        <v>79</v>
      </c>
      <c r="L2360" s="104" t="s">
        <v>299</v>
      </c>
      <c r="M2360" s="104" t="s">
        <v>276</v>
      </c>
      <c r="N2360" s="104"/>
      <c r="O2360" s="108" t="str">
        <f>A599</f>
        <v>13001</v>
      </c>
      <c r="P2360" s="111" t="s">
        <v>2791</v>
      </c>
      <c r="Q2360" s="153" t="s">
        <v>631</v>
      </c>
      <c r="R2360" s="153" t="s">
        <v>498</v>
      </c>
      <c r="S2360" s="153">
        <v>4.1666666666666657E-2</v>
      </c>
      <c r="T2360" s="153" t="s">
        <v>631</v>
      </c>
      <c r="U2360" s="153" t="s">
        <v>498</v>
      </c>
      <c r="V2360" s="153">
        <f>IF(ISBLANK(T2360),"",Tabella2[[#This Row],[ACT STOP]]-Tabella2[[#This Row],[ACT START]])</f>
        <v>4.1666666666666685E-2</v>
      </c>
      <c r="W2360" s="104" t="s">
        <v>92</v>
      </c>
      <c r="X2360" s="104" t="s">
        <v>91</v>
      </c>
      <c r="Y2360" s="110"/>
      <c r="Z2360" s="106"/>
      <c r="AA2360" s="104"/>
      <c r="AB2360" s="107"/>
      <c r="AC2360" s="72">
        <v>1</v>
      </c>
      <c r="AH2360" s="70"/>
      <c r="AI2360" s="70"/>
      <c r="AJ2360">
        <v>0</v>
      </c>
      <c r="AL2360" s="70"/>
      <c r="BM2360" s="135" t="s">
        <v>631</v>
      </c>
      <c r="BN2360" s="136" t="s">
        <v>498</v>
      </c>
      <c r="BO2360" s="101"/>
      <c r="BR2360" s="109" t="str">
        <f t="shared" si="36"/>
        <v>SH-25-2349</v>
      </c>
      <c r="BS2360" s="109" t="s">
        <v>318</v>
      </c>
      <c r="BT2360" t="s">
        <v>92</v>
      </c>
      <c r="BU2360" t="s">
        <v>4894</v>
      </c>
    </row>
    <row r="2361" spans="1:73" hidden="1">
      <c r="A2361" s="103" t="s">
        <v>4895</v>
      </c>
      <c r="B2361" s="102">
        <v>45755</v>
      </c>
      <c r="C2361" s="104">
        <f>_xlfn.ISOWEEKNUM(Tabella2[[#This Row],[Date]])</f>
        <v>15</v>
      </c>
      <c r="D2361" s="104" t="s">
        <v>574</v>
      </c>
      <c r="E2361" s="104" t="s">
        <v>284</v>
      </c>
      <c r="F2361" s="104">
        <v>66</v>
      </c>
      <c r="G2361" s="104" t="s">
        <v>257</v>
      </c>
      <c r="H2361" s="105">
        <v>32</v>
      </c>
      <c r="I2361" s="104"/>
      <c r="J2361" s="104" t="s">
        <v>258</v>
      </c>
      <c r="K2361" s="104" t="s">
        <v>83</v>
      </c>
      <c r="L2361" s="104" t="s">
        <v>299</v>
      </c>
      <c r="M2361" s="104" t="s">
        <v>276</v>
      </c>
      <c r="N2361" s="104"/>
      <c r="O2361" s="108" t="str">
        <f>A600</f>
        <v>13002</v>
      </c>
      <c r="P2361" s="111" t="s">
        <v>664</v>
      </c>
      <c r="Q2361" s="153" t="s">
        <v>263</v>
      </c>
      <c r="R2361" s="153" t="s">
        <v>504</v>
      </c>
      <c r="S2361" s="153">
        <v>4.1666666666666657E-2</v>
      </c>
      <c r="T2361" s="153">
        <v>0.4375</v>
      </c>
      <c r="U2361" s="153">
        <v>0.47916666666666669</v>
      </c>
      <c r="V2361" s="153">
        <f>IF(ISBLANK(T2361),"",Tabella2[[#This Row],[ACT STOP]]-Tabella2[[#This Row],[ACT START]])</f>
        <v>4.1666666666666685E-2</v>
      </c>
      <c r="W2361" s="104" t="s">
        <v>92</v>
      </c>
      <c r="X2361" s="104" t="s">
        <v>91</v>
      </c>
      <c r="Y2361" s="110"/>
      <c r="Z2361" s="106"/>
      <c r="AA2361" s="104"/>
      <c r="AB2361" s="107"/>
      <c r="AC2361" s="72">
        <v>1</v>
      </c>
      <c r="AH2361" s="70"/>
      <c r="AI2361" s="70"/>
      <c r="AJ2361">
        <v>0</v>
      </c>
      <c r="AL2361" s="70"/>
      <c r="BM2361" s="135">
        <v>0.4375</v>
      </c>
      <c r="BN2361" s="136">
        <v>0.47916666666666669</v>
      </c>
      <c r="BO2361" s="101"/>
      <c r="BR2361" s="109" t="str">
        <f t="shared" si="36"/>
        <v>SH-25-2350</v>
      </c>
      <c r="BS2361" s="109" t="s">
        <v>356</v>
      </c>
      <c r="BT2361" t="s">
        <v>92</v>
      </c>
      <c r="BU2361" t="s">
        <v>4896</v>
      </c>
    </row>
    <row r="2362" spans="1:73" hidden="1">
      <c r="A2362" s="103" t="s">
        <v>4897</v>
      </c>
      <c r="B2362" s="102">
        <v>45755</v>
      </c>
      <c r="C2362" s="104">
        <f>_xlfn.ISOWEEKNUM(Tabella2[[#This Row],[Date]])</f>
        <v>15</v>
      </c>
      <c r="D2362" s="104" t="s">
        <v>305</v>
      </c>
      <c r="E2362" s="104" t="s">
        <v>284</v>
      </c>
      <c r="F2362" s="104">
        <v>46</v>
      </c>
      <c r="G2362" s="104" t="s">
        <v>284</v>
      </c>
      <c r="H2362" s="105">
        <v>10</v>
      </c>
      <c r="I2362" s="104"/>
      <c r="J2362" s="104" t="s">
        <v>258</v>
      </c>
      <c r="K2362" s="104" t="s">
        <v>79</v>
      </c>
      <c r="L2362" s="104" t="s">
        <v>299</v>
      </c>
      <c r="M2362" s="104" t="s">
        <v>276</v>
      </c>
      <c r="N2362" s="104"/>
      <c r="O2362" s="108" t="str">
        <f>A601</f>
        <v>13003</v>
      </c>
      <c r="P2362" s="111" t="s">
        <v>4898</v>
      </c>
      <c r="Q2362" s="153" t="s">
        <v>263</v>
      </c>
      <c r="R2362" s="153" t="s">
        <v>504</v>
      </c>
      <c r="S2362" s="153">
        <v>4.1666666666666657E-2</v>
      </c>
      <c r="T2362" s="153" t="s">
        <v>263</v>
      </c>
      <c r="U2362" s="153" t="s">
        <v>504</v>
      </c>
      <c r="V2362" s="153">
        <f>IF(ISBLANK(T2362),"",Tabella2[[#This Row],[ACT STOP]]-Tabella2[[#This Row],[ACT START]])</f>
        <v>4.1666666666666685E-2</v>
      </c>
      <c r="W2362" s="104" t="s">
        <v>92</v>
      </c>
      <c r="X2362" s="104" t="s">
        <v>91</v>
      </c>
      <c r="Y2362" s="110"/>
      <c r="Z2362" s="106"/>
      <c r="AA2362" s="104"/>
      <c r="AB2362" s="107"/>
      <c r="AC2362" s="72">
        <v>1</v>
      </c>
      <c r="AH2362" s="70"/>
      <c r="AI2362" s="70"/>
      <c r="AJ2362">
        <v>0</v>
      </c>
      <c r="AL2362" s="70"/>
      <c r="BM2362" s="135" t="s">
        <v>263</v>
      </c>
      <c r="BN2362" s="136" t="s">
        <v>504</v>
      </c>
      <c r="BO2362" s="101"/>
      <c r="BR2362" s="109" t="str">
        <f t="shared" si="36"/>
        <v>SH-25-2351</v>
      </c>
      <c r="BS2362" s="109" t="s">
        <v>896</v>
      </c>
      <c r="BT2362" t="s">
        <v>92</v>
      </c>
      <c r="BU2362" t="s">
        <v>4899</v>
      </c>
    </row>
    <row r="2363" spans="1:73" hidden="1">
      <c r="A2363" s="103" t="s">
        <v>4900</v>
      </c>
      <c r="B2363" s="102">
        <v>45755</v>
      </c>
      <c r="C2363" s="104">
        <f>_xlfn.ISOWEEKNUM(Tabella2[[#This Row],[Date]])</f>
        <v>15</v>
      </c>
      <c r="D2363" s="104" t="s">
        <v>1914</v>
      </c>
      <c r="E2363" s="104" t="s">
        <v>284</v>
      </c>
      <c r="F2363" s="104">
        <v>40</v>
      </c>
      <c r="G2363" s="104" t="s">
        <v>284</v>
      </c>
      <c r="H2363" s="105">
        <v>5</v>
      </c>
      <c r="I2363" s="104"/>
      <c r="J2363" s="104" t="s">
        <v>258</v>
      </c>
      <c r="K2363" s="104" t="s">
        <v>83</v>
      </c>
      <c r="L2363" s="104" t="s">
        <v>299</v>
      </c>
      <c r="M2363" s="104" t="s">
        <v>313</v>
      </c>
      <c r="N2363" s="104"/>
      <c r="O2363" s="108" t="str">
        <f>A2364</f>
        <v>14766</v>
      </c>
      <c r="P2363" s="111" t="s">
        <v>442</v>
      </c>
      <c r="Q2363" s="153" t="s">
        <v>511</v>
      </c>
      <c r="R2363" s="153" t="s">
        <v>549</v>
      </c>
      <c r="S2363" s="153">
        <v>4.1666666666666657E-2</v>
      </c>
      <c r="T2363" s="153" t="s">
        <v>511</v>
      </c>
      <c r="U2363" s="153" t="s">
        <v>549</v>
      </c>
      <c r="V2363" s="153">
        <f>IF(ISBLANK(T2363),"",Tabella2[[#This Row],[ACT STOP]]-Tabella2[[#This Row],[ACT START]])</f>
        <v>4.166666666666663E-2</v>
      </c>
      <c r="W2363" s="104" t="s">
        <v>92</v>
      </c>
      <c r="X2363" s="104" t="s">
        <v>91</v>
      </c>
      <c r="Y2363" s="110"/>
      <c r="Z2363" s="106"/>
      <c r="AA2363" s="104"/>
      <c r="AB2363" s="107"/>
      <c r="AC2363" s="72">
        <v>1</v>
      </c>
      <c r="AH2363" s="70"/>
      <c r="AI2363" s="70"/>
      <c r="AJ2363">
        <v>0</v>
      </c>
      <c r="AL2363" s="70"/>
      <c r="BM2363" s="135" t="s">
        <v>511</v>
      </c>
      <c r="BN2363" s="136" t="s">
        <v>549</v>
      </c>
      <c r="BO2363" s="101"/>
      <c r="BR2363" s="109" t="str">
        <f t="shared" si="36"/>
        <v>SH-25-2352</v>
      </c>
      <c r="BS2363" s="109" t="s">
        <v>288</v>
      </c>
      <c r="BT2363" t="s">
        <v>92</v>
      </c>
      <c r="BU2363" t="s">
        <v>4901</v>
      </c>
    </row>
    <row r="2364" spans="1:73" hidden="1">
      <c r="A2364" s="103" t="s">
        <v>4902</v>
      </c>
      <c r="B2364" s="102">
        <v>45755</v>
      </c>
      <c r="C2364" s="104">
        <f>_xlfn.ISOWEEKNUM(Tabella2[[#This Row],[Date]])</f>
        <v>15</v>
      </c>
      <c r="D2364" s="104" t="s">
        <v>1914</v>
      </c>
      <c r="E2364" s="104" t="s">
        <v>284</v>
      </c>
      <c r="F2364" s="104">
        <v>39</v>
      </c>
      <c r="G2364" s="104" t="s">
        <v>257</v>
      </c>
      <c r="H2364" s="105">
        <v>14</v>
      </c>
      <c r="I2364" s="104"/>
      <c r="J2364" s="104" t="s">
        <v>258</v>
      </c>
      <c r="K2364" s="104" t="s">
        <v>81</v>
      </c>
      <c r="L2364" s="104" t="s">
        <v>299</v>
      </c>
      <c r="M2364" s="104" t="s">
        <v>313</v>
      </c>
      <c r="N2364" s="104"/>
      <c r="O2364" s="108" t="str">
        <f>A2363</f>
        <v>14765</v>
      </c>
      <c r="P2364" s="111" t="s">
        <v>442</v>
      </c>
      <c r="Q2364" s="153">
        <v>0.5</v>
      </c>
      <c r="R2364" s="153">
        <v>0.54166666666666663</v>
      </c>
      <c r="S2364" s="153">
        <v>4.1666666666666657E-2</v>
      </c>
      <c r="T2364" s="153">
        <v>0.5</v>
      </c>
      <c r="U2364" s="153">
        <v>0.54166666666666663</v>
      </c>
      <c r="V2364" s="153">
        <f>IF(ISBLANK(T2364),"",Tabella2[[#This Row],[ACT STOP]]-Tabella2[[#This Row],[ACT START]])</f>
        <v>4.166666666666663E-2</v>
      </c>
      <c r="W2364" s="104" t="s">
        <v>92</v>
      </c>
      <c r="X2364" s="104" t="s">
        <v>91</v>
      </c>
      <c r="Y2364" s="110"/>
      <c r="Z2364" s="106"/>
      <c r="AA2364" s="104"/>
      <c r="AB2364" s="107"/>
      <c r="AC2364" s="72">
        <v>1</v>
      </c>
      <c r="AH2364" s="70"/>
      <c r="AI2364" s="70"/>
      <c r="AJ2364">
        <v>0</v>
      </c>
      <c r="AL2364" s="70"/>
      <c r="BM2364" s="135">
        <v>0.5</v>
      </c>
      <c r="BN2364" s="136">
        <v>0.54166666666666663</v>
      </c>
      <c r="BO2364" s="101"/>
      <c r="BR2364" s="109" t="str">
        <f t="shared" si="36"/>
        <v>SH-25-2353</v>
      </c>
      <c r="BS2364" s="109" t="s">
        <v>372</v>
      </c>
      <c r="BT2364" t="s">
        <v>92</v>
      </c>
      <c r="BU2364" t="s">
        <v>4903</v>
      </c>
    </row>
    <row r="2365" spans="1:73" hidden="1">
      <c r="A2365" s="103" t="s">
        <v>4904</v>
      </c>
      <c r="B2365" s="102">
        <v>45755</v>
      </c>
      <c r="C2365" s="104">
        <f>_xlfn.ISOWEEKNUM(Tabella2[[#This Row],[Date]])</f>
        <v>15</v>
      </c>
      <c r="D2365" s="104" t="s">
        <v>321</v>
      </c>
      <c r="E2365" s="104" t="s">
        <v>284</v>
      </c>
      <c r="F2365" s="104">
        <v>52</v>
      </c>
      <c r="G2365" s="104" t="s">
        <v>257</v>
      </c>
      <c r="H2365" s="105">
        <v>1</v>
      </c>
      <c r="I2365" s="104"/>
      <c r="J2365" s="104" t="s">
        <v>258</v>
      </c>
      <c r="K2365" s="104" t="s">
        <v>79</v>
      </c>
      <c r="L2365" s="104" t="s">
        <v>299</v>
      </c>
      <c r="M2365" s="104" t="s">
        <v>516</v>
      </c>
      <c r="N2365" s="104"/>
      <c r="O2365" s="108" t="str">
        <f>A2366</f>
        <v>14768</v>
      </c>
      <c r="P2365" s="111" t="s">
        <v>1993</v>
      </c>
      <c r="Q2365" s="153" t="s">
        <v>511</v>
      </c>
      <c r="R2365" s="153" t="s">
        <v>549</v>
      </c>
      <c r="S2365" s="153">
        <v>4.1666666666666657E-2</v>
      </c>
      <c r="T2365" s="153" t="s">
        <v>511</v>
      </c>
      <c r="U2365" s="153" t="s">
        <v>549</v>
      </c>
      <c r="V2365" s="153">
        <f>IF(ISBLANK(T2365),"",Tabella2[[#This Row],[ACT STOP]]-Tabella2[[#This Row],[ACT START]])</f>
        <v>4.166666666666663E-2</v>
      </c>
      <c r="W2365" s="104" t="s">
        <v>92</v>
      </c>
      <c r="X2365" s="104" t="s">
        <v>91</v>
      </c>
      <c r="Y2365" s="110"/>
      <c r="Z2365" s="106"/>
      <c r="AA2365" s="104"/>
      <c r="AB2365" s="107"/>
      <c r="AC2365" s="72">
        <v>1</v>
      </c>
      <c r="AH2365" s="70"/>
      <c r="AI2365" s="70"/>
      <c r="AJ2365">
        <v>0</v>
      </c>
      <c r="AL2365" s="70"/>
      <c r="BM2365" s="135" t="s">
        <v>511</v>
      </c>
      <c r="BN2365" s="136" t="s">
        <v>549</v>
      </c>
      <c r="BO2365" s="101"/>
      <c r="BR2365" s="109" t="str">
        <f t="shared" si="36"/>
        <v>SH-25-2354</v>
      </c>
      <c r="BS2365" s="109" t="s">
        <v>332</v>
      </c>
      <c r="BT2365" t="s">
        <v>92</v>
      </c>
      <c r="BU2365" t="s">
        <v>4905</v>
      </c>
    </row>
    <row r="2366" spans="1:73" hidden="1">
      <c r="A2366" s="103" t="s">
        <v>4906</v>
      </c>
      <c r="B2366" s="102">
        <v>45755</v>
      </c>
      <c r="C2366" s="104">
        <f>_xlfn.ISOWEEKNUM(Tabella2[[#This Row],[Date]])</f>
        <v>15</v>
      </c>
      <c r="D2366" s="104" t="s">
        <v>321</v>
      </c>
      <c r="E2366" s="104" t="s">
        <v>284</v>
      </c>
      <c r="F2366" s="104">
        <v>54</v>
      </c>
      <c r="G2366" s="104" t="s">
        <v>284</v>
      </c>
      <c r="H2366" s="105">
        <v>23</v>
      </c>
      <c r="I2366" s="104"/>
      <c r="J2366" s="104" t="s">
        <v>258</v>
      </c>
      <c r="K2366" s="104" t="s">
        <v>78</v>
      </c>
      <c r="L2366" s="104" t="s">
        <v>299</v>
      </c>
      <c r="M2366" s="104" t="s">
        <v>516</v>
      </c>
      <c r="N2366" s="104"/>
      <c r="O2366" s="108" t="str">
        <f>A2365</f>
        <v>14767</v>
      </c>
      <c r="P2366" s="111" t="s">
        <v>1993</v>
      </c>
      <c r="Q2366" s="153">
        <v>0.5</v>
      </c>
      <c r="R2366" s="153">
        <v>0.54166666666666663</v>
      </c>
      <c r="S2366" s="153">
        <v>4.1666666666666657E-2</v>
      </c>
      <c r="T2366" s="153" t="s">
        <v>511</v>
      </c>
      <c r="U2366" s="153" t="s">
        <v>549</v>
      </c>
      <c r="V2366" s="153">
        <f>IF(ISBLANK(T2366),"",Tabella2[[#This Row],[ACT STOP]]-Tabella2[[#This Row],[ACT START]])</f>
        <v>4.166666666666663E-2</v>
      </c>
      <c r="W2366" s="104" t="s">
        <v>92</v>
      </c>
      <c r="X2366" s="104" t="s">
        <v>91</v>
      </c>
      <c r="Y2366" s="110"/>
      <c r="Z2366" s="106"/>
      <c r="AA2366" s="104"/>
      <c r="AB2366" s="107"/>
      <c r="AC2366" s="72">
        <v>1</v>
      </c>
      <c r="AH2366" s="70"/>
      <c r="AI2366" s="70"/>
      <c r="AJ2366">
        <v>0</v>
      </c>
      <c r="AL2366" s="70"/>
      <c r="BM2366" s="135" t="s">
        <v>511</v>
      </c>
      <c r="BN2366" s="136" t="s">
        <v>549</v>
      </c>
      <c r="BO2366" s="101"/>
      <c r="BR2366" s="109" t="str">
        <f t="shared" si="36"/>
        <v>SH-25-2355</v>
      </c>
      <c r="BS2366" s="109" t="s">
        <v>358</v>
      </c>
      <c r="BT2366" t="s">
        <v>92</v>
      </c>
      <c r="BU2366" t="s">
        <v>4907</v>
      </c>
    </row>
    <row r="2367" spans="1:73" hidden="1">
      <c r="A2367" s="103" t="s">
        <v>4908</v>
      </c>
      <c r="B2367" s="102">
        <v>45755</v>
      </c>
      <c r="C2367" s="104">
        <f>_xlfn.ISOWEEKNUM(Tabella2[[#This Row],[Date]])</f>
        <v>15</v>
      </c>
      <c r="D2367" s="104" t="s">
        <v>326</v>
      </c>
      <c r="E2367" s="104" t="s">
        <v>327</v>
      </c>
      <c r="F2367" s="104">
        <v>65</v>
      </c>
      <c r="G2367" s="104" t="s">
        <v>257</v>
      </c>
      <c r="H2367" s="105">
        <v>10</v>
      </c>
      <c r="I2367" s="104" t="s">
        <v>258</v>
      </c>
      <c r="J2367" s="104"/>
      <c r="K2367" s="104" t="s">
        <v>83</v>
      </c>
      <c r="L2367" s="104" t="s">
        <v>299</v>
      </c>
      <c r="M2367" s="104" t="s">
        <v>386</v>
      </c>
      <c r="N2367" s="104"/>
      <c r="O2367" s="108" t="str">
        <f>A2368</f>
        <v>14770</v>
      </c>
      <c r="P2367" s="111" t="s">
        <v>4851</v>
      </c>
      <c r="Q2367" s="153" t="s">
        <v>272</v>
      </c>
      <c r="R2367" s="153" t="s">
        <v>576</v>
      </c>
      <c r="S2367" s="153">
        <v>4.1666666666666657E-2</v>
      </c>
      <c r="T2367" s="153" t="s">
        <v>272</v>
      </c>
      <c r="U2367" s="153" t="s">
        <v>576</v>
      </c>
      <c r="V2367" s="153">
        <f>IF(ISBLANK(T2367),"",Tabella2[[#This Row],[ACT STOP]]-Tabella2[[#This Row],[ACT START]])</f>
        <v>4.166666666666663E-2</v>
      </c>
      <c r="W2367" s="104" t="s">
        <v>92</v>
      </c>
      <c r="X2367" s="104" t="s">
        <v>91</v>
      </c>
      <c r="Y2367" s="110"/>
      <c r="Z2367" s="106"/>
      <c r="AA2367" s="104"/>
      <c r="AB2367" s="107"/>
      <c r="AC2367" s="72">
        <v>1</v>
      </c>
      <c r="AH2367" s="70"/>
      <c r="AI2367" s="70"/>
      <c r="AJ2367">
        <v>0</v>
      </c>
      <c r="AL2367" s="70"/>
      <c r="BM2367" s="135" t="s">
        <v>272</v>
      </c>
      <c r="BN2367" s="136" t="s">
        <v>576</v>
      </c>
      <c r="BO2367" s="101"/>
      <c r="BR2367" s="109" t="str">
        <f t="shared" si="36"/>
        <v>SH-25-2356</v>
      </c>
      <c r="BS2367" s="109" t="s">
        <v>552</v>
      </c>
      <c r="BT2367" t="s">
        <v>92</v>
      </c>
      <c r="BU2367" t="s">
        <v>4909</v>
      </c>
    </row>
    <row r="2368" spans="1:73" hidden="1">
      <c r="A2368" s="103" t="s">
        <v>4910</v>
      </c>
      <c r="B2368" s="102">
        <v>45755</v>
      </c>
      <c r="C2368" s="104">
        <f>_xlfn.ISOWEEKNUM(Tabella2[[#This Row],[Date]])</f>
        <v>15</v>
      </c>
      <c r="D2368" s="104" t="s">
        <v>326</v>
      </c>
      <c r="E2368" s="104" t="s">
        <v>327</v>
      </c>
      <c r="F2368" s="104">
        <v>68</v>
      </c>
      <c r="G2368" s="104" t="s">
        <v>257</v>
      </c>
      <c r="H2368" s="105">
        <v>5</v>
      </c>
      <c r="I2368" s="104" t="s">
        <v>258</v>
      </c>
      <c r="J2368" s="104"/>
      <c r="K2368" s="104" t="s">
        <v>81</v>
      </c>
      <c r="L2368" s="104" t="s">
        <v>299</v>
      </c>
      <c r="M2368" s="104" t="s">
        <v>386</v>
      </c>
      <c r="N2368" s="104"/>
      <c r="O2368" s="108" t="str">
        <f>A2367</f>
        <v>14769</v>
      </c>
      <c r="P2368" s="111" t="s">
        <v>4851</v>
      </c>
      <c r="Q2368" s="153">
        <v>0.5625</v>
      </c>
      <c r="R2368" s="153">
        <v>0.60416666666666663</v>
      </c>
      <c r="S2368" s="153">
        <v>4.1666666666666657E-2</v>
      </c>
      <c r="T2368" s="153">
        <v>0.5625</v>
      </c>
      <c r="U2368" s="153">
        <v>0.60416666666666663</v>
      </c>
      <c r="V2368" s="153">
        <f>IF(ISBLANK(T2368),"",Tabella2[[#This Row],[ACT STOP]]-Tabella2[[#This Row],[ACT START]])</f>
        <v>4.166666666666663E-2</v>
      </c>
      <c r="W2368" s="104" t="s">
        <v>92</v>
      </c>
      <c r="X2368" s="104" t="s">
        <v>91</v>
      </c>
      <c r="Y2368" s="110"/>
      <c r="Z2368" s="106"/>
      <c r="AA2368" s="104"/>
      <c r="AB2368" s="107"/>
      <c r="AC2368" s="72">
        <v>1</v>
      </c>
      <c r="AH2368" s="70"/>
      <c r="AI2368" s="70"/>
      <c r="AJ2368">
        <v>0</v>
      </c>
      <c r="AL2368" s="70"/>
      <c r="BM2368" s="135">
        <v>0.5625</v>
      </c>
      <c r="BN2368" s="136">
        <v>0.60416666666666663</v>
      </c>
      <c r="BO2368" s="101"/>
      <c r="BR2368" s="109" t="str">
        <f t="shared" si="36"/>
        <v>SH-25-2357</v>
      </c>
      <c r="BS2368" s="109" t="s">
        <v>416</v>
      </c>
      <c r="BT2368" t="s">
        <v>92</v>
      </c>
      <c r="BU2368" t="s">
        <v>4911</v>
      </c>
    </row>
    <row r="2369" spans="1:73" hidden="1">
      <c r="A2369" s="103" t="s">
        <v>4912</v>
      </c>
      <c r="B2369" s="102">
        <v>45755</v>
      </c>
      <c r="C2369" s="104">
        <f>_xlfn.ISOWEEKNUM(Tabella2[[#This Row],[Date]])</f>
        <v>15</v>
      </c>
      <c r="D2369" s="104" t="s">
        <v>275</v>
      </c>
      <c r="E2369" s="104" t="s">
        <v>256</v>
      </c>
      <c r="F2369" s="104">
        <v>58</v>
      </c>
      <c r="G2369" s="104" t="s">
        <v>257</v>
      </c>
      <c r="H2369" s="105">
        <v>31</v>
      </c>
      <c r="I2369" s="104" t="s">
        <v>258</v>
      </c>
      <c r="J2369" s="104"/>
      <c r="K2369" s="104" t="s">
        <v>79</v>
      </c>
      <c r="L2369" s="104" t="s">
        <v>299</v>
      </c>
      <c r="M2369" s="104" t="s">
        <v>276</v>
      </c>
      <c r="N2369" s="104"/>
      <c r="O2369" s="108" t="str">
        <f>A602</f>
        <v>13004</v>
      </c>
      <c r="P2369" s="111" t="s">
        <v>554</v>
      </c>
      <c r="Q2369" s="153" t="s">
        <v>272</v>
      </c>
      <c r="R2369" s="153" t="s">
        <v>576</v>
      </c>
      <c r="S2369" s="153">
        <v>4.1666666666666657E-2</v>
      </c>
      <c r="T2369" s="153" t="s">
        <v>272</v>
      </c>
      <c r="U2369" s="153" t="s">
        <v>576</v>
      </c>
      <c r="V2369" s="153">
        <f>IF(ISBLANK(T2369),"",Tabella2[[#This Row],[ACT STOP]]-Tabella2[[#This Row],[ACT START]])</f>
        <v>4.166666666666663E-2</v>
      </c>
      <c r="W2369" s="104" t="s">
        <v>92</v>
      </c>
      <c r="X2369" s="104" t="s">
        <v>91</v>
      </c>
      <c r="Y2369" s="110"/>
      <c r="Z2369" s="106"/>
      <c r="AA2369" s="104"/>
      <c r="AB2369" s="107"/>
      <c r="AC2369" s="72">
        <v>1</v>
      </c>
      <c r="AH2369" s="70"/>
      <c r="AI2369" s="70"/>
      <c r="AJ2369">
        <v>0</v>
      </c>
      <c r="AL2369" s="70"/>
      <c r="BM2369" s="135" t="s">
        <v>272</v>
      </c>
      <c r="BN2369" s="136" t="s">
        <v>576</v>
      </c>
      <c r="BO2369" s="101"/>
      <c r="BR2369" s="109" t="str">
        <f t="shared" si="36"/>
        <v>SH-25-2358</v>
      </c>
      <c r="BS2369" s="109" t="s">
        <v>345</v>
      </c>
      <c r="BT2369" t="s">
        <v>92</v>
      </c>
      <c r="BU2369" t="s">
        <v>4913</v>
      </c>
    </row>
    <row r="2370" spans="1:73" hidden="1">
      <c r="A2370" s="103" t="s">
        <v>4914</v>
      </c>
      <c r="B2370" s="102">
        <v>45755</v>
      </c>
      <c r="C2370" s="104">
        <f>_xlfn.ISOWEEKNUM(Tabella2[[#This Row],[Date]])</f>
        <v>15</v>
      </c>
      <c r="D2370" s="104" t="s">
        <v>341</v>
      </c>
      <c r="E2370" s="104" t="s">
        <v>284</v>
      </c>
      <c r="F2370" s="104">
        <v>44</v>
      </c>
      <c r="G2370" s="104" t="s">
        <v>257</v>
      </c>
      <c r="H2370" s="105">
        <v>9</v>
      </c>
      <c r="I2370" s="104"/>
      <c r="J2370" s="104" t="s">
        <v>258</v>
      </c>
      <c r="K2370" s="104" t="s">
        <v>83</v>
      </c>
      <c r="L2370" s="104" t="s">
        <v>299</v>
      </c>
      <c r="M2370" s="104" t="s">
        <v>386</v>
      </c>
      <c r="N2370" s="104"/>
      <c r="O2370" s="108" t="str">
        <f>A2371</f>
        <v>14773</v>
      </c>
      <c r="P2370" s="111" t="s">
        <v>2187</v>
      </c>
      <c r="Q2370" s="153" t="s">
        <v>665</v>
      </c>
      <c r="R2370" s="153" t="s">
        <v>580</v>
      </c>
      <c r="S2370" s="153">
        <v>4.1666666666666657E-2</v>
      </c>
      <c r="T2370" s="153" t="s">
        <v>665</v>
      </c>
      <c r="U2370" s="153" t="s">
        <v>580</v>
      </c>
      <c r="V2370" s="153">
        <f>IF(ISBLANK(T2370),"",Tabella2[[#This Row],[ACT STOP]]-Tabella2[[#This Row],[ACT START]])</f>
        <v>4.166666666666663E-2</v>
      </c>
      <c r="W2370" s="104" t="s">
        <v>92</v>
      </c>
      <c r="X2370" s="104" t="s">
        <v>91</v>
      </c>
      <c r="Y2370" s="110"/>
      <c r="Z2370" s="106"/>
      <c r="AA2370" s="104"/>
      <c r="AB2370" s="107"/>
      <c r="AC2370" s="72">
        <v>1</v>
      </c>
      <c r="AH2370" s="70"/>
      <c r="AI2370" s="70"/>
      <c r="AJ2370">
        <v>0</v>
      </c>
      <c r="AL2370" s="70"/>
      <c r="BM2370" s="135" t="s">
        <v>665</v>
      </c>
      <c r="BN2370" s="136" t="s">
        <v>580</v>
      </c>
      <c r="BO2370" s="101"/>
      <c r="BR2370" s="109" t="str">
        <f t="shared" si="36"/>
        <v>SH-25-2359</v>
      </c>
      <c r="BS2370" s="109" t="s">
        <v>318</v>
      </c>
      <c r="BT2370" t="s">
        <v>92</v>
      </c>
      <c r="BU2370" t="s">
        <v>4915</v>
      </c>
    </row>
    <row r="2371" spans="1:73" hidden="1">
      <c r="A2371" s="103" t="s">
        <v>4916</v>
      </c>
      <c r="B2371" s="102">
        <v>45755</v>
      </c>
      <c r="C2371" s="104">
        <f>_xlfn.ISOWEEKNUM(Tabella2[[#This Row],[Date]])</f>
        <v>15</v>
      </c>
      <c r="D2371" s="104" t="s">
        <v>341</v>
      </c>
      <c r="E2371" s="104" t="s">
        <v>284</v>
      </c>
      <c r="F2371" s="104">
        <v>43</v>
      </c>
      <c r="G2371" s="104" t="s">
        <v>257</v>
      </c>
      <c r="H2371" s="105">
        <v>14</v>
      </c>
      <c r="I2371" s="104"/>
      <c r="J2371" s="104" t="s">
        <v>258</v>
      </c>
      <c r="K2371" s="104" t="s">
        <v>81</v>
      </c>
      <c r="L2371" s="104" t="s">
        <v>299</v>
      </c>
      <c r="M2371" s="104" t="s">
        <v>386</v>
      </c>
      <c r="N2371" s="104"/>
      <c r="O2371" s="108" t="str">
        <f>A2370</f>
        <v>14772</v>
      </c>
      <c r="P2371" s="111" t="s">
        <v>2187</v>
      </c>
      <c r="Q2371" s="153">
        <v>0.625</v>
      </c>
      <c r="R2371" s="153">
        <v>0.66666666666666663</v>
      </c>
      <c r="S2371" s="153">
        <v>4.1666666666666657E-2</v>
      </c>
      <c r="T2371" s="153">
        <v>0.625</v>
      </c>
      <c r="U2371" s="153">
        <v>0.66666666666666663</v>
      </c>
      <c r="V2371" s="153">
        <f>IF(ISBLANK(T2371),"",Tabella2[[#This Row],[ACT STOP]]-Tabella2[[#This Row],[ACT START]])</f>
        <v>4.166666666666663E-2</v>
      </c>
      <c r="W2371" s="104" t="s">
        <v>92</v>
      </c>
      <c r="X2371" s="104" t="s">
        <v>91</v>
      </c>
      <c r="Y2371" s="110" t="s">
        <v>4917</v>
      </c>
      <c r="Z2371" s="106"/>
      <c r="AA2371" s="104"/>
      <c r="AB2371" s="107"/>
      <c r="AC2371" s="72">
        <v>1</v>
      </c>
      <c r="AH2371" s="70"/>
      <c r="AI2371" s="70"/>
      <c r="AJ2371">
        <v>0</v>
      </c>
      <c r="AL2371" s="70"/>
      <c r="BM2371" s="135">
        <v>0.625</v>
      </c>
      <c r="BN2371" s="136">
        <v>0.66666666666666663</v>
      </c>
      <c r="BO2371" s="101"/>
      <c r="BR2371" s="109" t="str">
        <f t="shared" si="36"/>
        <v>SH-25-2360</v>
      </c>
      <c r="BS2371" s="109" t="s">
        <v>372</v>
      </c>
      <c r="BT2371" t="s">
        <v>92</v>
      </c>
      <c r="BU2371" t="s">
        <v>4918</v>
      </c>
    </row>
    <row r="2372" spans="1:73" hidden="1">
      <c r="A2372" s="103" t="s">
        <v>4919</v>
      </c>
      <c r="B2372" s="102">
        <v>45755</v>
      </c>
      <c r="C2372" s="104">
        <f>_xlfn.ISOWEEKNUM(Tabella2[[#This Row],[Date]])</f>
        <v>15</v>
      </c>
      <c r="D2372" s="104" t="s">
        <v>348</v>
      </c>
      <c r="E2372" s="104" t="s">
        <v>284</v>
      </c>
      <c r="F2372" s="104">
        <v>57</v>
      </c>
      <c r="G2372" s="104" t="s">
        <v>257</v>
      </c>
      <c r="H2372" s="105">
        <v>1</v>
      </c>
      <c r="I2372" s="104"/>
      <c r="J2372" s="104" t="s">
        <v>258</v>
      </c>
      <c r="K2372" s="104" t="s">
        <v>79</v>
      </c>
      <c r="L2372" s="104" t="s">
        <v>299</v>
      </c>
      <c r="M2372" s="104" t="s">
        <v>516</v>
      </c>
      <c r="N2372" s="104"/>
      <c r="O2372" s="108" t="str">
        <f>A2373</f>
        <v>14775</v>
      </c>
      <c r="P2372" s="111" t="s">
        <v>1877</v>
      </c>
      <c r="Q2372" s="153" t="s">
        <v>665</v>
      </c>
      <c r="R2372" s="153" t="s">
        <v>580</v>
      </c>
      <c r="S2372" s="153">
        <v>4.1666666666666657E-2</v>
      </c>
      <c r="T2372" s="153" t="s">
        <v>665</v>
      </c>
      <c r="U2372" s="153" t="s">
        <v>580</v>
      </c>
      <c r="V2372" s="153">
        <f>IF(ISBLANK(T2372),"",Tabella2[[#This Row],[ACT STOP]]-Tabella2[[#This Row],[ACT START]])</f>
        <v>4.166666666666663E-2</v>
      </c>
      <c r="W2372" s="104" t="s">
        <v>92</v>
      </c>
      <c r="X2372" s="104" t="s">
        <v>91</v>
      </c>
      <c r="Y2372" s="110"/>
      <c r="Z2372" s="106"/>
      <c r="AA2372" s="104"/>
      <c r="AB2372" s="107"/>
      <c r="AC2372" s="72">
        <v>1</v>
      </c>
      <c r="AH2372" s="70"/>
      <c r="AI2372" s="70"/>
      <c r="AJ2372">
        <v>0</v>
      </c>
      <c r="AL2372" s="70"/>
      <c r="BM2372" s="135" t="s">
        <v>665</v>
      </c>
      <c r="BN2372" s="136" t="s">
        <v>580</v>
      </c>
      <c r="BO2372" s="101"/>
      <c r="BR2372" s="109" t="str">
        <f t="shared" si="36"/>
        <v>SH-25-2361</v>
      </c>
      <c r="BS2372" s="109" t="s">
        <v>332</v>
      </c>
      <c r="BT2372" t="s">
        <v>92</v>
      </c>
      <c r="BU2372" t="s">
        <v>4920</v>
      </c>
    </row>
    <row r="2373" spans="1:73" hidden="1">
      <c r="A2373" s="103" t="s">
        <v>4921</v>
      </c>
      <c r="B2373" s="102">
        <v>45755</v>
      </c>
      <c r="C2373" s="104">
        <f>_xlfn.ISOWEEKNUM(Tabella2[[#This Row],[Date]])</f>
        <v>15</v>
      </c>
      <c r="D2373" s="104" t="s">
        <v>523</v>
      </c>
      <c r="E2373" s="104" t="s">
        <v>284</v>
      </c>
      <c r="F2373" s="104">
        <v>62</v>
      </c>
      <c r="G2373" s="104" t="s">
        <v>257</v>
      </c>
      <c r="H2373" s="105">
        <v>32</v>
      </c>
      <c r="I2373" s="104"/>
      <c r="J2373" s="104" t="s">
        <v>258</v>
      </c>
      <c r="K2373" s="104" t="s">
        <v>78</v>
      </c>
      <c r="L2373" s="104" t="s">
        <v>299</v>
      </c>
      <c r="M2373" s="104" t="s">
        <v>516</v>
      </c>
      <c r="N2373" s="104"/>
      <c r="O2373" s="108" t="str">
        <f>A2372</f>
        <v>14774</v>
      </c>
      <c r="P2373" s="111" t="s">
        <v>1877</v>
      </c>
      <c r="Q2373" s="153">
        <v>0.625</v>
      </c>
      <c r="R2373" s="153">
        <v>0.66666666666666663</v>
      </c>
      <c r="S2373" s="153">
        <v>4.1666666666666657E-2</v>
      </c>
      <c r="T2373" s="153" t="s">
        <v>665</v>
      </c>
      <c r="U2373" s="153" t="s">
        <v>580</v>
      </c>
      <c r="V2373" s="153">
        <f>IF(ISBLANK(T2373),"",Tabella2[[#This Row],[ACT STOP]]-Tabella2[[#This Row],[ACT START]])</f>
        <v>4.166666666666663E-2</v>
      </c>
      <c r="W2373" s="104" t="s">
        <v>92</v>
      </c>
      <c r="X2373" s="104" t="s">
        <v>91</v>
      </c>
      <c r="Y2373" s="110"/>
      <c r="Z2373" s="106"/>
      <c r="AA2373" s="104"/>
      <c r="AB2373" s="107"/>
      <c r="AC2373" s="72">
        <v>1</v>
      </c>
      <c r="AH2373" s="70"/>
      <c r="AI2373" s="70"/>
      <c r="AJ2373">
        <v>0</v>
      </c>
      <c r="AL2373" s="70"/>
      <c r="BM2373" s="135" t="s">
        <v>665</v>
      </c>
      <c r="BN2373" s="136" t="s">
        <v>580</v>
      </c>
      <c r="BO2373" s="101"/>
      <c r="BR2373" s="109" t="str">
        <f t="shared" si="36"/>
        <v>SH-25-2362</v>
      </c>
      <c r="BS2373" s="109" t="s">
        <v>356</v>
      </c>
      <c r="BT2373" t="s">
        <v>92</v>
      </c>
      <c r="BU2373" t="s">
        <v>4922</v>
      </c>
    </row>
    <row r="2374" spans="1:73" hidden="1">
      <c r="A2374" s="103" t="s">
        <v>4923</v>
      </c>
      <c r="B2374" s="102">
        <v>45756</v>
      </c>
      <c r="C2374" s="104">
        <f>_xlfn.ISOWEEKNUM(Tabella2[[#This Row],[Date]])</f>
        <v>15</v>
      </c>
      <c r="D2374" s="104" t="s">
        <v>558</v>
      </c>
      <c r="E2374" s="104" t="s">
        <v>284</v>
      </c>
      <c r="F2374" s="104">
        <v>60</v>
      </c>
      <c r="G2374" s="104" t="s">
        <v>257</v>
      </c>
      <c r="H2374" s="105">
        <v>9</v>
      </c>
      <c r="I2374" s="104"/>
      <c r="J2374" s="104" t="s">
        <v>258</v>
      </c>
      <c r="K2374" s="104" t="s">
        <v>83</v>
      </c>
      <c r="L2374" s="104" t="s">
        <v>299</v>
      </c>
      <c r="M2374" s="104" t="s">
        <v>276</v>
      </c>
      <c r="N2374" s="104"/>
      <c r="O2374" s="108" t="str">
        <f>A603</f>
        <v>13005</v>
      </c>
      <c r="P2374" s="111" t="s">
        <v>2593</v>
      </c>
      <c r="Q2374" s="153" t="s">
        <v>605</v>
      </c>
      <c r="R2374" s="153" t="s">
        <v>285</v>
      </c>
      <c r="S2374" s="153">
        <v>4.1666666666666657E-2</v>
      </c>
      <c r="T2374" s="153">
        <v>0.25</v>
      </c>
      <c r="U2374" s="153">
        <v>0.29166666666666669</v>
      </c>
      <c r="V2374" s="153">
        <f>IF(ISBLANK(T2374),"",Tabella2[[#This Row],[ACT STOP]]-Tabella2[[#This Row],[ACT START]])</f>
        <v>4.1666666666666685E-2</v>
      </c>
      <c r="W2374" s="104" t="s">
        <v>92</v>
      </c>
      <c r="X2374" s="104" t="s">
        <v>91</v>
      </c>
      <c r="Y2374" s="110"/>
      <c r="Z2374" s="106"/>
      <c r="AA2374" s="104"/>
      <c r="AB2374" s="107"/>
      <c r="AC2374" s="72">
        <v>1</v>
      </c>
      <c r="AH2374" s="70"/>
      <c r="AI2374" s="70"/>
      <c r="AJ2374">
        <v>0</v>
      </c>
      <c r="AL2374" s="70"/>
      <c r="BM2374" s="135">
        <v>0.25</v>
      </c>
      <c r="BN2374" s="136">
        <v>0.29166666666666669</v>
      </c>
      <c r="BO2374" s="101"/>
      <c r="BR2374" s="109" t="str">
        <f t="shared" si="36"/>
        <v>SH-25-2363</v>
      </c>
      <c r="BS2374" s="109" t="s">
        <v>318</v>
      </c>
      <c r="BT2374" t="s">
        <v>92</v>
      </c>
      <c r="BU2374" t="s">
        <v>4924</v>
      </c>
    </row>
    <row r="2375" spans="1:73" hidden="1">
      <c r="A2375" s="103" t="s">
        <v>4925</v>
      </c>
      <c r="B2375" s="102">
        <v>45756</v>
      </c>
      <c r="C2375" s="104">
        <f>_xlfn.ISOWEEKNUM(Tabella2[[#This Row],[Date]])</f>
        <v>15</v>
      </c>
      <c r="D2375" s="104" t="s">
        <v>341</v>
      </c>
      <c r="E2375" s="104" t="s">
        <v>284</v>
      </c>
      <c r="F2375" s="104">
        <v>43</v>
      </c>
      <c r="G2375" s="104" t="s">
        <v>284</v>
      </c>
      <c r="H2375" s="105">
        <v>9</v>
      </c>
      <c r="I2375" s="104"/>
      <c r="J2375" s="104" t="s">
        <v>258</v>
      </c>
      <c r="K2375" s="104" t="s">
        <v>79</v>
      </c>
      <c r="L2375" s="104" t="s">
        <v>299</v>
      </c>
      <c r="M2375" s="104" t="s">
        <v>386</v>
      </c>
      <c r="N2375" s="104"/>
      <c r="O2375" s="108" t="str">
        <f>A2376</f>
        <v>14778</v>
      </c>
      <c r="P2375" s="111" t="s">
        <v>2209</v>
      </c>
      <c r="Q2375" s="153" t="s">
        <v>605</v>
      </c>
      <c r="R2375" s="153" t="s">
        <v>285</v>
      </c>
      <c r="S2375" s="153">
        <v>4.1666666666666657E-2</v>
      </c>
      <c r="T2375" s="153">
        <v>0.25</v>
      </c>
      <c r="U2375" s="153">
        <v>0.29166666666666669</v>
      </c>
      <c r="V2375" s="153">
        <f>IF(ISBLANK(T2375),"",Tabella2[[#This Row],[ACT STOP]]-Tabella2[[#This Row],[ACT START]])</f>
        <v>4.1666666666666685E-2</v>
      </c>
      <c r="W2375" s="104" t="s">
        <v>92</v>
      </c>
      <c r="X2375" s="104" t="s">
        <v>91</v>
      </c>
      <c r="Y2375" s="110"/>
      <c r="Z2375" s="106"/>
      <c r="AA2375" s="104"/>
      <c r="AB2375" s="107"/>
      <c r="AC2375" s="72">
        <v>1</v>
      </c>
      <c r="AH2375" s="70"/>
      <c r="AI2375" s="70"/>
      <c r="AJ2375">
        <v>0</v>
      </c>
      <c r="AL2375" s="70"/>
      <c r="BM2375" s="135">
        <v>0.25</v>
      </c>
      <c r="BN2375" s="136">
        <v>0.29166666666666669</v>
      </c>
      <c r="BO2375" s="101"/>
      <c r="BR2375" s="109" t="str">
        <f t="shared" si="36"/>
        <v>SH-25-2364</v>
      </c>
      <c r="BS2375" s="109" t="s">
        <v>339</v>
      </c>
      <c r="BT2375" t="s">
        <v>92</v>
      </c>
      <c r="BU2375" t="s">
        <v>4926</v>
      </c>
    </row>
    <row r="2376" spans="1:73" hidden="1">
      <c r="A2376" s="103" t="s">
        <v>4927</v>
      </c>
      <c r="B2376" s="102">
        <v>45756</v>
      </c>
      <c r="C2376" s="104">
        <f>_xlfn.ISOWEEKNUM(Tabella2[[#This Row],[Date]])</f>
        <v>15</v>
      </c>
      <c r="D2376" s="104" t="s">
        <v>341</v>
      </c>
      <c r="E2376" s="104" t="s">
        <v>284</v>
      </c>
      <c r="F2376" s="104">
        <v>44</v>
      </c>
      <c r="G2376" s="104" t="s">
        <v>257</v>
      </c>
      <c r="H2376" s="105">
        <v>20</v>
      </c>
      <c r="I2376" s="104"/>
      <c r="J2376" s="104" t="s">
        <v>258</v>
      </c>
      <c r="K2376" s="104" t="s">
        <v>78</v>
      </c>
      <c r="L2376" s="104" t="s">
        <v>299</v>
      </c>
      <c r="M2376" s="104" t="s">
        <v>386</v>
      </c>
      <c r="N2376" s="104"/>
      <c r="O2376" s="108" t="str">
        <f>A2375</f>
        <v>14777</v>
      </c>
      <c r="P2376" s="111" t="s">
        <v>2209</v>
      </c>
      <c r="Q2376" s="153">
        <v>0.25</v>
      </c>
      <c r="R2376" s="153">
        <v>0.29166666666666669</v>
      </c>
      <c r="S2376" s="153">
        <v>4.1666666666666657E-2</v>
      </c>
      <c r="T2376" s="153">
        <v>0.25</v>
      </c>
      <c r="U2376" s="153">
        <v>0.29166666666666669</v>
      </c>
      <c r="V2376" s="153">
        <f>IF(ISBLANK(T2376),"",Tabella2[[#This Row],[ACT STOP]]-Tabella2[[#This Row],[ACT START]])</f>
        <v>4.1666666666666685E-2</v>
      </c>
      <c r="W2376" s="104" t="s">
        <v>92</v>
      </c>
      <c r="X2376" s="104" t="s">
        <v>91</v>
      </c>
      <c r="Y2376" s="110"/>
      <c r="Z2376" s="106"/>
      <c r="AA2376" s="104"/>
      <c r="AB2376" s="107"/>
      <c r="AC2376" s="72">
        <v>1</v>
      </c>
      <c r="AH2376" s="70"/>
      <c r="AI2376" s="70"/>
      <c r="AJ2376">
        <v>0</v>
      </c>
      <c r="AL2376" s="70"/>
      <c r="BM2376" s="135">
        <v>0.25</v>
      </c>
      <c r="BN2376" s="136">
        <v>0.29166666666666669</v>
      </c>
      <c r="BO2376" s="101"/>
      <c r="BR2376" s="109" t="str">
        <f t="shared" si="36"/>
        <v>SH-25-2365</v>
      </c>
      <c r="BS2376" s="109" t="s">
        <v>1220</v>
      </c>
      <c r="BT2376" t="s">
        <v>92</v>
      </c>
      <c r="BU2376" t="s">
        <v>4928</v>
      </c>
    </row>
    <row r="2377" spans="1:73" hidden="1">
      <c r="A2377" s="103" t="s">
        <v>4929</v>
      </c>
      <c r="B2377" s="102">
        <v>45756</v>
      </c>
      <c r="C2377" s="104">
        <f>_xlfn.ISOWEEKNUM(Tabella2[[#This Row],[Date]])</f>
        <v>15</v>
      </c>
      <c r="D2377" s="104" t="s">
        <v>558</v>
      </c>
      <c r="E2377" s="104" t="s">
        <v>284</v>
      </c>
      <c r="F2377" s="104">
        <v>61</v>
      </c>
      <c r="G2377" s="104" t="s">
        <v>257</v>
      </c>
      <c r="H2377" s="105">
        <v>5</v>
      </c>
      <c r="I2377" s="104"/>
      <c r="J2377" s="104" t="s">
        <v>258</v>
      </c>
      <c r="K2377" s="104" t="s">
        <v>79</v>
      </c>
      <c r="L2377" s="104" t="s">
        <v>299</v>
      </c>
      <c r="M2377" s="104" t="s">
        <v>276</v>
      </c>
      <c r="N2377" s="104"/>
      <c r="O2377" s="108" t="str">
        <f>A604</f>
        <v>13006</v>
      </c>
      <c r="P2377" s="111" t="s">
        <v>2593</v>
      </c>
      <c r="Q2377" s="153" t="s">
        <v>617</v>
      </c>
      <c r="R2377" s="153" t="s">
        <v>525</v>
      </c>
      <c r="S2377" s="153">
        <v>4.1666666666666657E-2</v>
      </c>
      <c r="T2377" s="153">
        <v>0.3125</v>
      </c>
      <c r="U2377" s="153">
        <v>0.35416666666666669</v>
      </c>
      <c r="V2377" s="153">
        <f>IF(ISBLANK(T2377),"",Tabella2[[#This Row],[ACT STOP]]-Tabella2[[#This Row],[ACT START]])</f>
        <v>4.1666666666666685E-2</v>
      </c>
      <c r="W2377" s="104" t="s">
        <v>92</v>
      </c>
      <c r="X2377" s="104" t="s">
        <v>91</v>
      </c>
      <c r="Y2377" s="110"/>
      <c r="Z2377" s="106"/>
      <c r="AA2377" s="104"/>
      <c r="AB2377" s="107"/>
      <c r="AC2377" s="72">
        <v>1</v>
      </c>
      <c r="AH2377" s="70"/>
      <c r="AI2377" s="70"/>
      <c r="AJ2377">
        <v>0</v>
      </c>
      <c r="AL2377" s="70"/>
      <c r="BM2377" s="135">
        <v>0.3125</v>
      </c>
      <c r="BN2377" s="136">
        <v>0.35416666666666669</v>
      </c>
      <c r="BO2377" s="101"/>
      <c r="BR2377" s="109" t="str">
        <f t="shared" si="36"/>
        <v>SH-25-2366</v>
      </c>
      <c r="BS2377" s="109" t="s">
        <v>416</v>
      </c>
      <c r="BT2377" t="s">
        <v>92</v>
      </c>
      <c r="BU2377" t="s">
        <v>4930</v>
      </c>
    </row>
    <row r="2378" spans="1:73" hidden="1">
      <c r="A2378" s="103" t="s">
        <v>4931</v>
      </c>
      <c r="B2378" s="102">
        <v>45756</v>
      </c>
      <c r="C2378" s="104">
        <f>_xlfn.ISOWEEKNUM(Tabella2[[#This Row],[Date]])</f>
        <v>15</v>
      </c>
      <c r="D2378" s="104" t="s">
        <v>305</v>
      </c>
      <c r="E2378" s="104" t="s">
        <v>284</v>
      </c>
      <c r="F2378" s="104">
        <v>46</v>
      </c>
      <c r="G2378" s="104" t="s">
        <v>257</v>
      </c>
      <c r="H2378" s="105">
        <v>10</v>
      </c>
      <c r="I2378" s="104"/>
      <c r="J2378" s="104" t="s">
        <v>258</v>
      </c>
      <c r="K2378" s="104" t="s">
        <v>83</v>
      </c>
      <c r="L2378" s="104" t="s">
        <v>299</v>
      </c>
      <c r="M2378" s="104" t="s">
        <v>276</v>
      </c>
      <c r="N2378" s="104"/>
      <c r="O2378" s="108" t="str">
        <f>A605</f>
        <v>13007</v>
      </c>
      <c r="P2378" s="111" t="s">
        <v>2791</v>
      </c>
      <c r="Q2378" s="153" t="s">
        <v>617</v>
      </c>
      <c r="R2378" s="153" t="s">
        <v>525</v>
      </c>
      <c r="S2378" s="153">
        <v>4.1666666666666657E-2</v>
      </c>
      <c r="T2378" s="153">
        <v>0.3125</v>
      </c>
      <c r="U2378" s="153">
        <v>0.35416666666666669</v>
      </c>
      <c r="V2378" s="153">
        <f>IF(ISBLANK(T2378),"",Tabella2[[#This Row],[ACT STOP]]-Tabella2[[#This Row],[ACT START]])</f>
        <v>4.1666666666666685E-2</v>
      </c>
      <c r="W2378" s="104" t="s">
        <v>92</v>
      </c>
      <c r="X2378" s="104" t="s">
        <v>91</v>
      </c>
      <c r="Y2378" s="110"/>
      <c r="Z2378" s="106"/>
      <c r="AA2378" s="104"/>
      <c r="AB2378" s="107"/>
      <c r="AC2378" s="72">
        <v>1</v>
      </c>
      <c r="AH2378" s="70"/>
      <c r="AI2378" s="70"/>
      <c r="AJ2378">
        <v>0</v>
      </c>
      <c r="AL2378" s="70"/>
      <c r="BM2378" s="135">
        <v>0.3125</v>
      </c>
      <c r="BN2378" s="136">
        <v>0.35416666666666669</v>
      </c>
      <c r="BO2378" s="101"/>
      <c r="BR2378" s="109" t="str">
        <f t="shared" si="36"/>
        <v>SH-25-2367</v>
      </c>
      <c r="BS2378" s="109" t="s">
        <v>552</v>
      </c>
      <c r="BT2378" t="s">
        <v>92</v>
      </c>
      <c r="BU2378" t="s">
        <v>4932</v>
      </c>
    </row>
    <row r="2379" spans="1:73" hidden="1">
      <c r="A2379" s="103" t="s">
        <v>4933</v>
      </c>
      <c r="B2379" s="102">
        <v>45756</v>
      </c>
      <c r="C2379" s="104">
        <f>_xlfn.ISOWEEKNUM(Tabella2[[#This Row],[Date]])</f>
        <v>15</v>
      </c>
      <c r="D2379" s="104" t="s">
        <v>574</v>
      </c>
      <c r="E2379" s="104" t="s">
        <v>284</v>
      </c>
      <c r="F2379" s="104">
        <v>67</v>
      </c>
      <c r="G2379" s="104" t="s">
        <v>284</v>
      </c>
      <c r="H2379" s="105">
        <v>3</v>
      </c>
      <c r="I2379" s="104"/>
      <c r="J2379" s="104" t="s">
        <v>258</v>
      </c>
      <c r="K2379" s="104" t="s">
        <v>79</v>
      </c>
      <c r="L2379" s="104" t="s">
        <v>299</v>
      </c>
      <c r="M2379" s="104" t="s">
        <v>276</v>
      </c>
      <c r="N2379" s="104"/>
      <c r="O2379" s="108" t="str">
        <f>A606</f>
        <v>13008</v>
      </c>
      <c r="P2379" s="111" t="s">
        <v>664</v>
      </c>
      <c r="Q2379" s="153" t="s">
        <v>631</v>
      </c>
      <c r="R2379" s="153" t="s">
        <v>498</v>
      </c>
      <c r="S2379" s="153">
        <v>4.1666666666666657E-2</v>
      </c>
      <c r="T2379" s="153" t="s">
        <v>631</v>
      </c>
      <c r="U2379" s="153" t="s">
        <v>498</v>
      </c>
      <c r="V2379" s="153">
        <f>IF(ISBLANK(T2379),"",Tabella2[[#This Row],[ACT STOP]]-Tabella2[[#This Row],[ACT START]])</f>
        <v>4.1666666666666685E-2</v>
      </c>
      <c r="W2379" s="104" t="s">
        <v>92</v>
      </c>
      <c r="X2379" s="104" t="s">
        <v>91</v>
      </c>
      <c r="Y2379" s="110"/>
      <c r="Z2379" s="106"/>
      <c r="AA2379" s="104"/>
      <c r="AB2379" s="107"/>
      <c r="AC2379" s="72">
        <v>1</v>
      </c>
      <c r="AH2379" s="70"/>
      <c r="AI2379" s="70"/>
      <c r="AJ2379">
        <v>0</v>
      </c>
      <c r="AL2379" s="70"/>
      <c r="BM2379" s="135" t="s">
        <v>631</v>
      </c>
      <c r="BN2379" s="136" t="s">
        <v>498</v>
      </c>
      <c r="BO2379" s="101"/>
      <c r="BR2379" s="109" t="str">
        <f t="shared" si="36"/>
        <v>SH-25-2368</v>
      </c>
      <c r="BS2379" s="109" t="s">
        <v>301</v>
      </c>
      <c r="BT2379" t="s">
        <v>92</v>
      </c>
      <c r="BU2379" t="s">
        <v>4934</v>
      </c>
    </row>
    <row r="2380" spans="1:73" hidden="1">
      <c r="A2380" s="103" t="s">
        <v>4935</v>
      </c>
      <c r="B2380" s="102">
        <v>45756</v>
      </c>
      <c r="C2380" s="104">
        <f>_xlfn.ISOWEEKNUM(Tabella2[[#This Row],[Date]])</f>
        <v>15</v>
      </c>
      <c r="D2380" s="104" t="s">
        <v>326</v>
      </c>
      <c r="E2380" s="104" t="s">
        <v>327</v>
      </c>
      <c r="F2380" s="104">
        <v>64</v>
      </c>
      <c r="G2380" s="104" t="s">
        <v>284</v>
      </c>
      <c r="H2380" s="105">
        <v>23</v>
      </c>
      <c r="I2380" s="104" t="s">
        <v>258</v>
      </c>
      <c r="J2380" s="104"/>
      <c r="K2380" s="104" t="s">
        <v>83</v>
      </c>
      <c r="L2380" s="104" t="s">
        <v>299</v>
      </c>
      <c r="M2380" s="104" t="s">
        <v>386</v>
      </c>
      <c r="N2380" s="104"/>
      <c r="O2380" s="108" t="str">
        <f>A2381</f>
        <v>14783</v>
      </c>
      <c r="P2380" s="111" t="s">
        <v>4936</v>
      </c>
      <c r="Q2380" s="153" t="s">
        <v>631</v>
      </c>
      <c r="R2380" s="153" t="s">
        <v>498</v>
      </c>
      <c r="S2380" s="153">
        <v>4.1666666666666657E-2</v>
      </c>
      <c r="T2380" s="153">
        <v>0.375</v>
      </c>
      <c r="U2380" s="153">
        <v>0.41666666666666669</v>
      </c>
      <c r="V2380" s="153">
        <f>IF(ISBLANK(T2380),"",Tabella2[[#This Row],[ACT STOP]]-Tabella2[[#This Row],[ACT START]])</f>
        <v>4.1666666666666685E-2</v>
      </c>
      <c r="W2380" s="104" t="s">
        <v>92</v>
      </c>
      <c r="X2380" s="104" t="s">
        <v>91</v>
      </c>
      <c r="Y2380" s="110" t="s">
        <v>4937</v>
      </c>
      <c r="Z2380" s="106"/>
      <c r="AA2380" s="104"/>
      <c r="AB2380" s="107"/>
      <c r="AC2380" s="72">
        <v>1</v>
      </c>
      <c r="AH2380" s="70"/>
      <c r="AI2380" s="70"/>
      <c r="AJ2380">
        <v>0</v>
      </c>
      <c r="AL2380" s="70"/>
      <c r="BM2380" s="135">
        <v>0.375</v>
      </c>
      <c r="BN2380" s="136">
        <v>0.41666666666666669</v>
      </c>
      <c r="BO2380" s="101"/>
      <c r="BR2380" s="109" t="str">
        <f t="shared" si="36"/>
        <v>SH-25-2369</v>
      </c>
      <c r="BS2380" s="109" t="s">
        <v>358</v>
      </c>
      <c r="BT2380" t="s">
        <v>92</v>
      </c>
      <c r="BU2380" t="s">
        <v>4938</v>
      </c>
    </row>
    <row r="2381" spans="1:73" hidden="1">
      <c r="A2381" s="103" t="s">
        <v>4939</v>
      </c>
      <c r="B2381" s="102">
        <v>45756</v>
      </c>
      <c r="C2381" s="104">
        <f>_xlfn.ISOWEEKNUM(Tabella2[[#This Row],[Date]])</f>
        <v>15</v>
      </c>
      <c r="D2381" s="104" t="s">
        <v>326</v>
      </c>
      <c r="E2381" s="104" t="s">
        <v>327</v>
      </c>
      <c r="F2381" s="104">
        <v>67</v>
      </c>
      <c r="G2381" s="104" t="s">
        <v>257</v>
      </c>
      <c r="H2381" s="105">
        <v>32</v>
      </c>
      <c r="I2381" s="104" t="s">
        <v>258</v>
      </c>
      <c r="J2381" s="104"/>
      <c r="K2381" s="104" t="s">
        <v>81</v>
      </c>
      <c r="L2381" s="104" t="s">
        <v>299</v>
      </c>
      <c r="M2381" s="104" t="s">
        <v>386</v>
      </c>
      <c r="N2381" s="104"/>
      <c r="O2381" s="108" t="str">
        <f>A2380</f>
        <v>14782</v>
      </c>
      <c r="P2381" s="111" t="s">
        <v>4936</v>
      </c>
      <c r="Q2381" s="153">
        <v>0.375</v>
      </c>
      <c r="R2381" s="153">
        <v>0.41666666666666669</v>
      </c>
      <c r="S2381" s="153">
        <v>4.1666666666666657E-2</v>
      </c>
      <c r="T2381" s="153">
        <v>0.375</v>
      </c>
      <c r="U2381" s="153">
        <v>0.41666666666666669</v>
      </c>
      <c r="V2381" s="153">
        <f>IF(ISBLANK(T2381),"",Tabella2[[#This Row],[ACT STOP]]-Tabella2[[#This Row],[ACT START]])</f>
        <v>4.1666666666666685E-2</v>
      </c>
      <c r="W2381" s="104" t="s">
        <v>92</v>
      </c>
      <c r="X2381" s="104" t="s">
        <v>91</v>
      </c>
      <c r="Y2381" s="110"/>
      <c r="Z2381" s="106"/>
      <c r="AA2381" s="104"/>
      <c r="AB2381" s="107"/>
      <c r="AC2381" s="72">
        <v>1</v>
      </c>
      <c r="AH2381" s="70"/>
      <c r="AI2381" s="70"/>
      <c r="AJ2381">
        <v>0</v>
      </c>
      <c r="AL2381" s="70"/>
      <c r="BM2381" s="135">
        <v>0.375</v>
      </c>
      <c r="BN2381" s="136">
        <v>0.41666666666666669</v>
      </c>
      <c r="BO2381" s="101"/>
      <c r="BR2381" s="109" t="str">
        <f t="shared" ref="BR2381:BR2444" si="37">_xlfn.CONCAT(LEFT(BR2380,6),TEXT(RIGHT(BR2380,4)+1,"0000"))</f>
        <v>SH-25-2370</v>
      </c>
      <c r="BS2381" s="109" t="s">
        <v>356</v>
      </c>
      <c r="BT2381" t="s">
        <v>92</v>
      </c>
      <c r="BU2381" t="s">
        <v>4940</v>
      </c>
    </row>
    <row r="2382" spans="1:73" hidden="1">
      <c r="A2382" s="103" t="s">
        <v>4941</v>
      </c>
      <c r="B2382" s="102">
        <v>45756</v>
      </c>
      <c r="C2382" s="104">
        <f>_xlfn.ISOWEEKNUM(Tabella2[[#This Row],[Date]])</f>
        <v>15</v>
      </c>
      <c r="D2382" s="104" t="s">
        <v>326</v>
      </c>
      <c r="E2382" s="104" t="s">
        <v>327</v>
      </c>
      <c r="F2382" s="104">
        <v>66</v>
      </c>
      <c r="G2382" s="104" t="s">
        <v>257</v>
      </c>
      <c r="H2382" s="105">
        <v>9</v>
      </c>
      <c r="I2382" s="104" t="s">
        <v>258</v>
      </c>
      <c r="J2382" s="104"/>
      <c r="K2382" s="104" t="s">
        <v>79</v>
      </c>
      <c r="L2382" s="104" t="s">
        <v>299</v>
      </c>
      <c r="M2382" s="104" t="s">
        <v>386</v>
      </c>
      <c r="N2382" s="104"/>
      <c r="O2382" s="108" t="str">
        <f>A2383</f>
        <v>14785</v>
      </c>
      <c r="P2382" s="111" t="s">
        <v>4851</v>
      </c>
      <c r="Q2382" s="153" t="s">
        <v>263</v>
      </c>
      <c r="R2382" s="153" t="s">
        <v>504</v>
      </c>
      <c r="S2382" s="153">
        <v>4.1666666666666657E-2</v>
      </c>
      <c r="T2382" s="153">
        <v>0.4375</v>
      </c>
      <c r="U2382" s="153">
        <v>0.47916666666666669</v>
      </c>
      <c r="V2382" s="153">
        <f>IF(ISBLANK(T2382),"",Tabella2[[#This Row],[ACT STOP]]-Tabella2[[#This Row],[ACT START]])</f>
        <v>4.1666666666666685E-2</v>
      </c>
      <c r="W2382" s="104" t="s">
        <v>92</v>
      </c>
      <c r="X2382" s="104" t="s">
        <v>91</v>
      </c>
      <c r="Y2382" s="110"/>
      <c r="Z2382" s="106"/>
      <c r="AA2382" s="104"/>
      <c r="AB2382" s="107"/>
      <c r="AC2382" s="72">
        <v>1</v>
      </c>
      <c r="AH2382" s="70"/>
      <c r="AI2382" s="70"/>
      <c r="AJ2382">
        <v>0</v>
      </c>
      <c r="AL2382" s="70"/>
      <c r="BM2382" s="135">
        <v>0.4375</v>
      </c>
      <c r="BN2382" s="136">
        <v>0.47916666666666669</v>
      </c>
      <c r="BO2382" s="101"/>
      <c r="BR2382" s="109" t="str">
        <f t="shared" si="37"/>
        <v>SH-25-2371</v>
      </c>
      <c r="BS2382" s="109" t="s">
        <v>318</v>
      </c>
      <c r="BT2382" t="s">
        <v>92</v>
      </c>
      <c r="BU2382" t="s">
        <v>4942</v>
      </c>
    </row>
    <row r="2383" spans="1:73" hidden="1">
      <c r="A2383" s="103" t="s">
        <v>4943</v>
      </c>
      <c r="B2383" s="102">
        <v>45756</v>
      </c>
      <c r="C2383" s="104">
        <f>_xlfn.ISOWEEKNUM(Tabella2[[#This Row],[Date]])</f>
        <v>15</v>
      </c>
      <c r="D2383" s="104" t="s">
        <v>326</v>
      </c>
      <c r="E2383" s="104" t="s">
        <v>327</v>
      </c>
      <c r="F2383" s="104">
        <v>69</v>
      </c>
      <c r="G2383" s="104" t="s">
        <v>257</v>
      </c>
      <c r="H2383" s="105">
        <v>17</v>
      </c>
      <c r="I2383" s="104" t="s">
        <v>258</v>
      </c>
      <c r="J2383" s="104"/>
      <c r="K2383" s="104" t="s">
        <v>78</v>
      </c>
      <c r="L2383" s="104" t="s">
        <v>299</v>
      </c>
      <c r="M2383" s="104" t="s">
        <v>386</v>
      </c>
      <c r="N2383" s="104"/>
      <c r="O2383" s="108" t="str">
        <f>A2382</f>
        <v>14784</v>
      </c>
      <c r="P2383" s="111" t="s">
        <v>4851</v>
      </c>
      <c r="Q2383" s="153">
        <v>0.4375</v>
      </c>
      <c r="R2383" s="153">
        <v>0.47916666666666669</v>
      </c>
      <c r="S2383" s="153">
        <v>4.1666666666666657E-2</v>
      </c>
      <c r="T2383" s="153">
        <v>0.4375</v>
      </c>
      <c r="U2383" s="153">
        <v>0.47916666666666669</v>
      </c>
      <c r="V2383" s="153">
        <f>IF(ISBLANK(T2383),"",Tabella2[[#This Row],[ACT STOP]]-Tabella2[[#This Row],[ACT START]])</f>
        <v>4.1666666666666685E-2</v>
      </c>
      <c r="W2383" s="104" t="s">
        <v>92</v>
      </c>
      <c r="X2383" s="104" t="s">
        <v>91</v>
      </c>
      <c r="Y2383" s="110"/>
      <c r="Z2383" s="106"/>
      <c r="AA2383" s="104"/>
      <c r="AB2383" s="107"/>
      <c r="AC2383" s="72">
        <v>1</v>
      </c>
      <c r="AH2383" s="70"/>
      <c r="AI2383" s="70"/>
      <c r="AJ2383">
        <v>0</v>
      </c>
      <c r="AL2383" s="70"/>
      <c r="BM2383" s="135">
        <v>0.4375</v>
      </c>
      <c r="BN2383" s="136">
        <v>0.47916666666666669</v>
      </c>
      <c r="BO2383" s="101"/>
      <c r="BR2383" s="109" t="str">
        <f t="shared" si="37"/>
        <v>SH-25-2372</v>
      </c>
      <c r="BS2383" s="109" t="s">
        <v>393</v>
      </c>
      <c r="BT2383" t="s">
        <v>92</v>
      </c>
      <c r="BU2383" t="s">
        <v>4944</v>
      </c>
    </row>
    <row r="2384" spans="1:73" hidden="1">
      <c r="A2384" s="103" t="s">
        <v>4945</v>
      </c>
      <c r="B2384" s="102">
        <v>45756</v>
      </c>
      <c r="C2384" s="104">
        <f>_xlfn.ISOWEEKNUM(Tabella2[[#This Row],[Date]])</f>
        <v>15</v>
      </c>
      <c r="D2384" s="104" t="s">
        <v>478</v>
      </c>
      <c r="E2384" s="104" t="s">
        <v>284</v>
      </c>
      <c r="F2384" s="104">
        <v>64</v>
      </c>
      <c r="G2384" s="104" t="s">
        <v>257</v>
      </c>
      <c r="H2384" s="105">
        <v>14</v>
      </c>
      <c r="I2384" s="104"/>
      <c r="J2384" s="104" t="s">
        <v>258</v>
      </c>
      <c r="K2384" s="104" t="s">
        <v>83</v>
      </c>
      <c r="L2384" s="104" t="s">
        <v>299</v>
      </c>
      <c r="M2384" s="104" t="s">
        <v>276</v>
      </c>
      <c r="N2384" s="104"/>
      <c r="O2384" s="108" t="str">
        <f>A607</f>
        <v>13009</v>
      </c>
      <c r="P2384" s="111" t="s">
        <v>3960</v>
      </c>
      <c r="Q2384" s="153" t="s">
        <v>263</v>
      </c>
      <c r="R2384" s="153" t="s">
        <v>504</v>
      </c>
      <c r="S2384" s="153">
        <v>4.1666666666666657E-2</v>
      </c>
      <c r="T2384" s="153">
        <v>0.4375</v>
      </c>
      <c r="U2384" s="153">
        <v>0.47916666666666669</v>
      </c>
      <c r="V2384" s="153">
        <f>IF(ISBLANK(T2384),"",Tabella2[[#This Row],[ACT STOP]]-Tabella2[[#This Row],[ACT START]])</f>
        <v>4.1666666666666685E-2</v>
      </c>
      <c r="W2384" s="104" t="s">
        <v>92</v>
      </c>
      <c r="X2384" s="104" t="s">
        <v>91</v>
      </c>
      <c r="Y2384" s="110"/>
      <c r="Z2384" s="106"/>
      <c r="AA2384" s="104"/>
      <c r="AB2384" s="107"/>
      <c r="AC2384" s="72">
        <v>1</v>
      </c>
      <c r="AH2384" s="70"/>
      <c r="AI2384" s="70"/>
      <c r="AJ2384">
        <v>0</v>
      </c>
      <c r="AL2384" s="70"/>
      <c r="BM2384" s="135">
        <v>0.4375</v>
      </c>
      <c r="BN2384" s="136">
        <v>0.47916666666666669</v>
      </c>
      <c r="BO2384" s="101"/>
      <c r="BR2384" s="109" t="str">
        <f t="shared" si="37"/>
        <v>SH-25-2373</v>
      </c>
      <c r="BS2384" s="109" t="s">
        <v>372</v>
      </c>
      <c r="BT2384" t="s">
        <v>92</v>
      </c>
      <c r="BU2384" t="s">
        <v>4946</v>
      </c>
    </row>
    <row r="2385" spans="1:73" ht="15.75" hidden="1" customHeight="1">
      <c r="A2385" s="103" t="s">
        <v>4947</v>
      </c>
      <c r="B2385" s="102">
        <v>45756</v>
      </c>
      <c r="C2385" s="104">
        <f>_xlfn.ISOWEEKNUM(Tabella2[[#This Row],[Date]])</f>
        <v>15</v>
      </c>
      <c r="D2385" s="104" t="s">
        <v>305</v>
      </c>
      <c r="E2385" s="104" t="s">
        <v>284</v>
      </c>
      <c r="F2385" s="104">
        <v>47</v>
      </c>
      <c r="G2385" s="104" t="s">
        <v>284</v>
      </c>
      <c r="H2385" s="105">
        <v>23</v>
      </c>
      <c r="I2385" s="104"/>
      <c r="J2385" s="104" t="s">
        <v>258</v>
      </c>
      <c r="K2385" s="104" t="s">
        <v>79</v>
      </c>
      <c r="L2385" s="104" t="s">
        <v>299</v>
      </c>
      <c r="M2385" s="104" t="s">
        <v>276</v>
      </c>
      <c r="N2385" s="104"/>
      <c r="O2385" s="108" t="str">
        <f>A608</f>
        <v>13010</v>
      </c>
      <c r="P2385" s="111" t="s">
        <v>2947</v>
      </c>
      <c r="Q2385" s="153" t="s">
        <v>511</v>
      </c>
      <c r="R2385" s="153" t="s">
        <v>549</v>
      </c>
      <c r="S2385" s="153">
        <v>4.1666666666666657E-2</v>
      </c>
      <c r="T2385" s="153" t="s">
        <v>511</v>
      </c>
      <c r="U2385" s="153" t="s">
        <v>549</v>
      </c>
      <c r="V2385" s="153">
        <f>IF(ISBLANK(T2385),"",Tabella2[[#This Row],[ACT STOP]]-Tabella2[[#This Row],[ACT START]])</f>
        <v>4.166666666666663E-2</v>
      </c>
      <c r="W2385" s="104" t="s">
        <v>92</v>
      </c>
      <c r="X2385" s="104" t="s">
        <v>91</v>
      </c>
      <c r="Y2385" s="110"/>
      <c r="Z2385" s="106"/>
      <c r="AA2385" s="104"/>
      <c r="AB2385" s="107"/>
      <c r="AC2385" s="72">
        <v>1</v>
      </c>
      <c r="AH2385" s="70"/>
      <c r="AI2385" s="70"/>
      <c r="AJ2385">
        <v>0</v>
      </c>
      <c r="AL2385" s="70"/>
      <c r="BL2385" s="195" t="s">
        <v>2310</v>
      </c>
      <c r="BM2385" s="135" t="s">
        <v>511</v>
      </c>
      <c r="BN2385" s="136" t="s">
        <v>549</v>
      </c>
      <c r="BO2385" s="101"/>
      <c r="BR2385" s="109" t="str">
        <f t="shared" si="37"/>
        <v>SH-25-2374</v>
      </c>
      <c r="BS2385" s="109" t="s">
        <v>358</v>
      </c>
      <c r="BT2385" t="s">
        <v>92</v>
      </c>
      <c r="BU2385" t="s">
        <v>4948</v>
      </c>
    </row>
    <row r="2386" spans="1:73" hidden="1">
      <c r="A2386" s="103" t="s">
        <v>4949</v>
      </c>
      <c r="B2386" s="102">
        <v>45756</v>
      </c>
      <c r="C2386" s="104">
        <f>_xlfn.ISOWEEKNUM(Tabella2[[#This Row],[Date]])</f>
        <v>15</v>
      </c>
      <c r="D2386" s="104" t="s">
        <v>370</v>
      </c>
      <c r="E2386" s="104" t="s">
        <v>256</v>
      </c>
      <c r="F2386" s="104">
        <v>50</v>
      </c>
      <c r="G2386" s="104" t="s">
        <v>257</v>
      </c>
      <c r="H2386" s="105">
        <v>1</v>
      </c>
      <c r="I2386" s="104" t="s">
        <v>258</v>
      </c>
      <c r="J2386" s="104"/>
      <c r="K2386" s="104" t="s">
        <v>83</v>
      </c>
      <c r="L2386" s="104" t="s">
        <v>259</v>
      </c>
      <c r="M2386" s="104" t="s">
        <v>260</v>
      </c>
      <c r="N2386" s="104"/>
      <c r="O2386" s="106"/>
      <c r="P2386" s="111" t="s">
        <v>1938</v>
      </c>
      <c r="Q2386" s="153" t="s">
        <v>511</v>
      </c>
      <c r="R2386" s="153" t="s">
        <v>549</v>
      </c>
      <c r="S2386" s="153">
        <v>4.1666666666666657E-2</v>
      </c>
      <c r="T2386" s="153" t="s">
        <v>511</v>
      </c>
      <c r="U2386" s="153" t="s">
        <v>549</v>
      </c>
      <c r="V2386" s="153">
        <f>IF(ISBLANK(T2386),"",Tabella2[[#This Row],[ACT STOP]]-Tabella2[[#This Row],[ACT START]])</f>
        <v>4.166666666666663E-2</v>
      </c>
      <c r="W2386" s="104" t="s">
        <v>92</v>
      </c>
      <c r="X2386" s="104" t="s">
        <v>91</v>
      </c>
      <c r="Y2386" s="110"/>
      <c r="Z2386" s="106"/>
      <c r="AA2386" s="104"/>
      <c r="AB2386" s="107"/>
      <c r="AC2386" s="72">
        <v>1</v>
      </c>
      <c r="AH2386" s="70"/>
      <c r="AI2386" s="70"/>
      <c r="AJ2386">
        <v>0</v>
      </c>
      <c r="AL2386" s="70"/>
      <c r="BM2386" s="135" t="s">
        <v>511</v>
      </c>
      <c r="BN2386" s="136" t="s">
        <v>549</v>
      </c>
      <c r="BO2386" s="101"/>
      <c r="BR2386" s="109" t="str">
        <f t="shared" si="37"/>
        <v>SH-25-2375</v>
      </c>
      <c r="BS2386" s="109" t="s">
        <v>332</v>
      </c>
      <c r="BT2386" t="s">
        <v>92</v>
      </c>
      <c r="BU2386" t="s">
        <v>4950</v>
      </c>
    </row>
    <row r="2387" spans="1:73" hidden="1">
      <c r="A2387" s="103" t="s">
        <v>4951</v>
      </c>
      <c r="B2387" s="102">
        <v>45756</v>
      </c>
      <c r="C2387" s="104">
        <f>_xlfn.ISOWEEKNUM(Tabella2[[#This Row],[Date]])</f>
        <v>15</v>
      </c>
      <c r="D2387" s="104" t="s">
        <v>370</v>
      </c>
      <c r="E2387" s="104" t="s">
        <v>256</v>
      </c>
      <c r="F2387" s="104">
        <v>52</v>
      </c>
      <c r="G2387" s="104" t="s">
        <v>284</v>
      </c>
      <c r="H2387" s="105">
        <v>22</v>
      </c>
      <c r="I2387" s="104" t="s">
        <v>258</v>
      </c>
      <c r="J2387" s="104"/>
      <c r="K2387" s="104" t="s">
        <v>81</v>
      </c>
      <c r="L2387" s="104" t="s">
        <v>259</v>
      </c>
      <c r="M2387" s="104" t="s">
        <v>269</v>
      </c>
      <c r="N2387" s="104"/>
      <c r="O2387" s="106"/>
      <c r="P2387" s="111" t="s">
        <v>1966</v>
      </c>
      <c r="Q2387" s="153" t="s">
        <v>511</v>
      </c>
      <c r="R2387" s="153" t="s">
        <v>549</v>
      </c>
      <c r="S2387" s="153">
        <v>4.1666666666666657E-2</v>
      </c>
      <c r="T2387" s="153" t="s">
        <v>511</v>
      </c>
      <c r="U2387" s="153">
        <v>0.53819444444444442</v>
      </c>
      <c r="V2387" s="153">
        <f>IF(ISBLANK(T2387),"",Tabella2[[#This Row],[ACT STOP]]-Tabella2[[#This Row],[ACT START]])</f>
        <v>3.819444444444442E-2</v>
      </c>
      <c r="W2387" s="104" t="s">
        <v>92</v>
      </c>
      <c r="X2387" s="104" t="s">
        <v>91</v>
      </c>
      <c r="Y2387" s="110" t="s">
        <v>4952</v>
      </c>
      <c r="Z2387" s="106"/>
      <c r="AA2387" s="104"/>
      <c r="AB2387" s="107"/>
      <c r="AC2387" s="72">
        <v>1</v>
      </c>
      <c r="AH2387" s="70"/>
      <c r="AI2387" s="70"/>
      <c r="AJ2387">
        <v>0</v>
      </c>
      <c r="AL2387" s="70"/>
      <c r="BM2387" s="135" t="s">
        <v>511</v>
      </c>
      <c r="BN2387" s="136">
        <v>0.53819444444444442</v>
      </c>
      <c r="BO2387" s="101"/>
      <c r="BR2387" s="109" t="str">
        <f t="shared" si="37"/>
        <v>SH-25-2376</v>
      </c>
      <c r="BS2387" s="109" t="s">
        <v>295</v>
      </c>
      <c r="BT2387" t="s">
        <v>92</v>
      </c>
      <c r="BU2387" t="s">
        <v>4953</v>
      </c>
    </row>
    <row r="2388" spans="1:73" hidden="1">
      <c r="A2388" s="103" t="s">
        <v>4954</v>
      </c>
      <c r="B2388" s="102">
        <v>45756</v>
      </c>
      <c r="C2388" s="104">
        <f>_xlfn.ISOWEEKNUM(Tabella2[[#This Row],[Date]])</f>
        <v>15</v>
      </c>
      <c r="D2388" s="104" t="s">
        <v>455</v>
      </c>
      <c r="E2388" s="104" t="s">
        <v>284</v>
      </c>
      <c r="F2388" s="104">
        <v>38</v>
      </c>
      <c r="G2388" s="104" t="s">
        <v>257</v>
      </c>
      <c r="H2388" s="105">
        <v>5</v>
      </c>
      <c r="I2388" s="104"/>
      <c r="J2388" s="104" t="s">
        <v>258</v>
      </c>
      <c r="K2388" s="104" t="s">
        <v>79</v>
      </c>
      <c r="L2388" s="104" t="s">
        <v>299</v>
      </c>
      <c r="M2388" s="104" t="s">
        <v>313</v>
      </c>
      <c r="N2388" s="104"/>
      <c r="O2388" s="108" t="str">
        <f>A2389</f>
        <v>14791</v>
      </c>
      <c r="P2388" s="111" t="s">
        <v>442</v>
      </c>
      <c r="Q2388" s="153" t="s">
        <v>272</v>
      </c>
      <c r="R2388" s="153" t="s">
        <v>576</v>
      </c>
      <c r="S2388" s="153">
        <v>4.1666666666666657E-2</v>
      </c>
      <c r="T2388" s="153" t="s">
        <v>272</v>
      </c>
      <c r="U2388" s="153" t="s">
        <v>576</v>
      </c>
      <c r="V2388" s="153">
        <f>IF(ISBLANK(T2388),"",Tabella2[[#This Row],[ACT STOP]]-Tabella2[[#This Row],[ACT START]])</f>
        <v>4.166666666666663E-2</v>
      </c>
      <c r="W2388" s="104" t="s">
        <v>92</v>
      </c>
      <c r="X2388" s="104" t="s">
        <v>91</v>
      </c>
      <c r="Y2388" s="110"/>
      <c r="Z2388" s="106"/>
      <c r="AA2388" s="104"/>
      <c r="AB2388" s="107"/>
      <c r="AC2388" s="72">
        <v>1</v>
      </c>
      <c r="AH2388" s="70"/>
      <c r="AI2388" s="70"/>
      <c r="AJ2388">
        <v>0</v>
      </c>
      <c r="AL2388" s="70"/>
      <c r="BM2388" s="135" t="s">
        <v>272</v>
      </c>
      <c r="BN2388" s="136" t="s">
        <v>576</v>
      </c>
      <c r="BO2388" s="101"/>
      <c r="BR2388" s="109" t="str">
        <f t="shared" si="37"/>
        <v>SH-25-2377</v>
      </c>
      <c r="BS2388" s="109" t="s">
        <v>416</v>
      </c>
      <c r="BT2388" t="s">
        <v>92</v>
      </c>
      <c r="BU2388" t="s">
        <v>4955</v>
      </c>
    </row>
    <row r="2389" spans="1:73" hidden="1">
      <c r="A2389" s="103" t="s">
        <v>4956</v>
      </c>
      <c r="B2389" s="102">
        <v>45756</v>
      </c>
      <c r="C2389" s="104">
        <f>_xlfn.ISOWEEKNUM(Tabella2[[#This Row],[Date]])</f>
        <v>15</v>
      </c>
      <c r="D2389" s="104" t="s">
        <v>455</v>
      </c>
      <c r="E2389" s="104" t="s">
        <v>284</v>
      </c>
      <c r="F2389" s="104">
        <v>37</v>
      </c>
      <c r="G2389" s="104" t="s">
        <v>257</v>
      </c>
      <c r="H2389" s="105">
        <v>10</v>
      </c>
      <c r="I2389" s="104"/>
      <c r="J2389" s="104" t="s">
        <v>258</v>
      </c>
      <c r="K2389" s="104" t="s">
        <v>78</v>
      </c>
      <c r="L2389" s="104" t="s">
        <v>299</v>
      </c>
      <c r="M2389" s="104" t="s">
        <v>313</v>
      </c>
      <c r="N2389" s="104"/>
      <c r="O2389" s="108" t="str">
        <f>A2388</f>
        <v>14790</v>
      </c>
      <c r="P2389" s="111" t="s">
        <v>442</v>
      </c>
      <c r="Q2389" s="153">
        <v>0.5625</v>
      </c>
      <c r="R2389" s="153">
        <v>0.60416666666666663</v>
      </c>
      <c r="S2389" s="153">
        <v>4.1666666666666657E-2</v>
      </c>
      <c r="T2389" s="153">
        <v>0.5625</v>
      </c>
      <c r="U2389" s="153">
        <v>0.60416666666666663</v>
      </c>
      <c r="V2389" s="153">
        <f>IF(ISBLANK(T2389),"",Tabella2[[#This Row],[ACT STOP]]-Tabella2[[#This Row],[ACT START]])</f>
        <v>4.166666666666663E-2</v>
      </c>
      <c r="W2389" s="104" t="s">
        <v>92</v>
      </c>
      <c r="X2389" s="104" t="s">
        <v>91</v>
      </c>
      <c r="Y2389" s="110"/>
      <c r="Z2389" s="106"/>
      <c r="AA2389" s="104"/>
      <c r="AB2389" s="107"/>
      <c r="AC2389" s="72">
        <v>1</v>
      </c>
      <c r="AH2389" s="70"/>
      <c r="AI2389" s="70"/>
      <c r="AJ2389">
        <v>0</v>
      </c>
      <c r="AL2389" s="70"/>
      <c r="BM2389" s="135">
        <v>0.5625</v>
      </c>
      <c r="BN2389" s="136">
        <v>0.60416666666666663</v>
      </c>
      <c r="BO2389" s="101"/>
      <c r="BR2389" s="109" t="str">
        <f t="shared" si="37"/>
        <v>SH-25-2378</v>
      </c>
      <c r="BS2389" s="109" t="s">
        <v>552</v>
      </c>
      <c r="BT2389" t="s">
        <v>92</v>
      </c>
      <c r="BU2389" t="s">
        <v>4957</v>
      </c>
    </row>
    <row r="2390" spans="1:73" hidden="1">
      <c r="A2390" s="103" t="s">
        <v>4958</v>
      </c>
      <c r="B2390" s="102">
        <v>45756</v>
      </c>
      <c r="C2390" s="104">
        <f>_xlfn.ISOWEEKNUM(Tabella2[[#This Row],[Date]])</f>
        <v>15</v>
      </c>
      <c r="D2390" s="104" t="s">
        <v>478</v>
      </c>
      <c r="E2390" s="104" t="s">
        <v>284</v>
      </c>
      <c r="F2390" s="104">
        <v>65</v>
      </c>
      <c r="G2390" s="104" t="s">
        <v>257</v>
      </c>
      <c r="H2390" s="105">
        <v>8</v>
      </c>
      <c r="I2390" s="104"/>
      <c r="J2390" s="104" t="s">
        <v>258</v>
      </c>
      <c r="K2390" s="104" t="s">
        <v>83</v>
      </c>
      <c r="L2390" s="104" t="s">
        <v>299</v>
      </c>
      <c r="M2390" s="104" t="s">
        <v>276</v>
      </c>
      <c r="N2390" s="104"/>
      <c r="O2390" s="108" t="str">
        <f>A609</f>
        <v>13011</v>
      </c>
      <c r="P2390" s="111" t="s">
        <v>3960</v>
      </c>
      <c r="Q2390" s="153" t="s">
        <v>272</v>
      </c>
      <c r="R2390" s="153" t="s">
        <v>576</v>
      </c>
      <c r="S2390" s="153">
        <v>4.1666666666666657E-2</v>
      </c>
      <c r="T2390" s="153">
        <v>0.56944444444444442</v>
      </c>
      <c r="U2390" s="153">
        <v>0.60416666666666663</v>
      </c>
      <c r="V2390" s="153">
        <f>IF(ISBLANK(T2390),"",Tabella2[[#This Row],[ACT STOP]]-Tabella2[[#This Row],[ACT START]])</f>
        <v>3.472222222222221E-2</v>
      </c>
      <c r="W2390" s="104" t="s">
        <v>92</v>
      </c>
      <c r="X2390" s="104" t="s">
        <v>91</v>
      </c>
      <c r="Y2390" s="110"/>
      <c r="Z2390" s="106"/>
      <c r="AA2390" s="104"/>
      <c r="AB2390" s="107"/>
      <c r="AC2390" s="72">
        <v>1</v>
      </c>
      <c r="AH2390" s="70"/>
      <c r="AI2390" s="70"/>
      <c r="AJ2390">
        <v>0</v>
      </c>
      <c r="AL2390" s="70"/>
      <c r="BM2390" s="135">
        <v>0.56944444444444442</v>
      </c>
      <c r="BN2390" s="136">
        <v>0.60416666666666663</v>
      </c>
      <c r="BO2390" s="101"/>
      <c r="BR2390" s="109" t="str">
        <f t="shared" si="37"/>
        <v>SH-25-2379</v>
      </c>
      <c r="BS2390" s="109" t="s">
        <v>653</v>
      </c>
      <c r="BT2390" t="s">
        <v>92</v>
      </c>
      <c r="BU2390" t="s">
        <v>4959</v>
      </c>
    </row>
    <row r="2391" spans="1:73" hidden="1">
      <c r="A2391" s="103" t="s">
        <v>4960</v>
      </c>
      <c r="B2391" s="102">
        <v>45756</v>
      </c>
      <c r="C2391" s="104">
        <f>_xlfn.ISOWEEKNUM(Tabella2[[#This Row],[Date]])</f>
        <v>15</v>
      </c>
      <c r="D2391" s="104" t="s">
        <v>421</v>
      </c>
      <c r="E2391" s="104" t="s">
        <v>327</v>
      </c>
      <c r="F2391" s="104">
        <v>71</v>
      </c>
      <c r="G2391" s="104" t="s">
        <v>257</v>
      </c>
      <c r="H2391" s="105">
        <v>1</v>
      </c>
      <c r="I2391" s="104" t="s">
        <v>258</v>
      </c>
      <c r="J2391" s="104"/>
      <c r="K2391" s="104" t="s">
        <v>79</v>
      </c>
      <c r="L2391" s="104" t="s">
        <v>299</v>
      </c>
      <c r="M2391" s="104" t="s">
        <v>276</v>
      </c>
      <c r="N2391" s="104"/>
      <c r="O2391" s="108" t="str">
        <f>A610</f>
        <v>13012</v>
      </c>
      <c r="P2391" s="111" t="s">
        <v>833</v>
      </c>
      <c r="Q2391" s="153" t="s">
        <v>665</v>
      </c>
      <c r="R2391" s="153">
        <v>0.64583333333333337</v>
      </c>
      <c r="S2391" s="153">
        <v>2.0833333333333329E-2</v>
      </c>
      <c r="T2391" s="153" t="s">
        <v>665</v>
      </c>
      <c r="U2391" s="153">
        <v>0.64583333333333337</v>
      </c>
      <c r="V2391" s="153">
        <f>IF(ISBLANK(T2391),"",Tabella2[[#This Row],[ACT STOP]]-Tabella2[[#This Row],[ACT START]])</f>
        <v>2.083333333333337E-2</v>
      </c>
      <c r="W2391" s="104" t="s">
        <v>92</v>
      </c>
      <c r="X2391" s="104" t="s">
        <v>91</v>
      </c>
      <c r="Y2391" s="110"/>
      <c r="Z2391" s="106"/>
      <c r="AA2391" s="104"/>
      <c r="AB2391" s="107"/>
      <c r="AC2391" s="72">
        <v>1</v>
      </c>
      <c r="AH2391" s="70"/>
      <c r="AI2391" s="70"/>
      <c r="AJ2391">
        <v>0</v>
      </c>
      <c r="AL2391" s="70"/>
      <c r="BM2391" s="135" t="s">
        <v>665</v>
      </c>
      <c r="BN2391" s="136">
        <v>0.64583333333333337</v>
      </c>
      <c r="BO2391" s="101"/>
      <c r="BR2391" s="109" t="str">
        <f t="shared" si="37"/>
        <v>SH-25-2380</v>
      </c>
      <c r="BS2391" s="109" t="s">
        <v>332</v>
      </c>
      <c r="BT2391" t="s">
        <v>92</v>
      </c>
      <c r="BU2391" t="s">
        <v>4961</v>
      </c>
    </row>
    <row r="2392" spans="1:73" hidden="1">
      <c r="A2392" s="103" t="s">
        <v>4962</v>
      </c>
      <c r="B2392" s="102">
        <v>45756</v>
      </c>
      <c r="C2392" s="104">
        <f>_xlfn.ISOWEEKNUM(Tabella2[[#This Row],[Date]])</f>
        <v>15</v>
      </c>
      <c r="D2392" s="104" t="s">
        <v>421</v>
      </c>
      <c r="E2392" s="104" t="s">
        <v>327</v>
      </c>
      <c r="F2392" s="104">
        <v>73</v>
      </c>
      <c r="G2392" s="104" t="s">
        <v>257</v>
      </c>
      <c r="H2392" s="105">
        <v>32</v>
      </c>
      <c r="I2392" s="104" t="s">
        <v>258</v>
      </c>
      <c r="J2392" s="104"/>
      <c r="K2392" s="104" t="s">
        <v>79</v>
      </c>
      <c r="L2392" s="104" t="s">
        <v>299</v>
      </c>
      <c r="M2392" s="104" t="s">
        <v>276</v>
      </c>
      <c r="N2392" s="104"/>
      <c r="O2392" s="108" t="str">
        <f>A611</f>
        <v>13013</v>
      </c>
      <c r="P2392" s="111" t="s">
        <v>833</v>
      </c>
      <c r="Q2392" s="153" t="s">
        <v>344</v>
      </c>
      <c r="R2392" s="153">
        <v>0.67013888888888884</v>
      </c>
      <c r="S2392" s="153">
        <v>2.0833333333333329E-2</v>
      </c>
      <c r="T2392" s="153">
        <v>0.64583333333333337</v>
      </c>
      <c r="U2392" s="153">
        <v>0.66666666666666663</v>
      </c>
      <c r="V2392" s="153">
        <f>IF(ISBLANK(T2392),"",Tabella2[[#This Row],[ACT STOP]]-Tabella2[[#This Row],[ACT START]])</f>
        <v>2.0833333333333259E-2</v>
      </c>
      <c r="W2392" s="104" t="s">
        <v>92</v>
      </c>
      <c r="X2392" s="104" t="s">
        <v>91</v>
      </c>
      <c r="Y2392" s="110"/>
      <c r="Z2392" s="106"/>
      <c r="AA2392" s="104"/>
      <c r="AB2392" s="107"/>
      <c r="AC2392" s="72">
        <v>1</v>
      </c>
      <c r="AH2392" s="70"/>
      <c r="AI2392" s="70"/>
      <c r="AJ2392">
        <v>0</v>
      </c>
      <c r="AL2392" s="70"/>
      <c r="BM2392" s="135">
        <v>0.64583333333333337</v>
      </c>
      <c r="BN2392" s="136">
        <v>0.66666666666666663</v>
      </c>
      <c r="BO2392" s="101"/>
      <c r="BR2392" s="109" t="str">
        <f t="shared" si="37"/>
        <v>SH-25-2381</v>
      </c>
      <c r="BS2392" s="109" t="s">
        <v>356</v>
      </c>
      <c r="BT2392" t="s">
        <v>92</v>
      </c>
      <c r="BU2392" t="s">
        <v>4963</v>
      </c>
    </row>
    <row r="2393" spans="1:73" hidden="1">
      <c r="A2393" s="103" t="s">
        <v>4964</v>
      </c>
      <c r="B2393" s="102">
        <v>45756</v>
      </c>
      <c r="C2393" s="104">
        <f>_xlfn.ISOWEEKNUM(Tabella2[[#This Row],[Date]])</f>
        <v>15</v>
      </c>
      <c r="D2393" s="104" t="s">
        <v>321</v>
      </c>
      <c r="E2393" s="104" t="s">
        <v>284</v>
      </c>
      <c r="F2393" s="104">
        <v>51</v>
      </c>
      <c r="G2393" s="104" t="s">
        <v>284</v>
      </c>
      <c r="H2393" s="105">
        <v>23</v>
      </c>
      <c r="I2393" s="104"/>
      <c r="J2393" s="104" t="s">
        <v>258</v>
      </c>
      <c r="K2393" s="104" t="s">
        <v>83</v>
      </c>
      <c r="L2393" s="104" t="s">
        <v>299</v>
      </c>
      <c r="M2393" s="104" t="s">
        <v>516</v>
      </c>
      <c r="N2393" s="104"/>
      <c r="O2393" s="108" t="str">
        <f>A2394</f>
        <v>14796</v>
      </c>
      <c r="P2393" s="111" t="s">
        <v>4965</v>
      </c>
      <c r="Q2393" s="153" t="s">
        <v>665</v>
      </c>
      <c r="R2393" s="153" t="s">
        <v>580</v>
      </c>
      <c r="S2393" s="153">
        <v>4.1666666666666657E-2</v>
      </c>
      <c r="T2393" s="153">
        <v>0.625</v>
      </c>
      <c r="U2393" s="153">
        <v>0.66666666666666663</v>
      </c>
      <c r="V2393" s="153">
        <f>IF(ISBLANK(T2393),"",Tabella2[[#This Row],[ACT STOP]]-Tabella2[[#This Row],[ACT START]])</f>
        <v>4.166666666666663E-2</v>
      </c>
      <c r="W2393" s="104" t="s">
        <v>92</v>
      </c>
      <c r="X2393" s="104" t="s">
        <v>91</v>
      </c>
      <c r="Y2393" s="110"/>
      <c r="Z2393" s="106"/>
      <c r="AA2393" s="104"/>
      <c r="AB2393" s="107"/>
      <c r="AC2393" s="72">
        <v>1</v>
      </c>
      <c r="AH2393" s="70"/>
      <c r="AI2393" s="70"/>
      <c r="AJ2393">
        <v>0</v>
      </c>
      <c r="AL2393" s="70"/>
      <c r="BM2393" s="135">
        <v>0.625</v>
      </c>
      <c r="BN2393" s="136">
        <v>0.66666666666666663</v>
      </c>
      <c r="BO2393" s="101"/>
      <c r="BR2393" s="109" t="str">
        <f t="shared" si="37"/>
        <v>SH-25-2382</v>
      </c>
      <c r="BS2393" s="109" t="s">
        <v>358</v>
      </c>
      <c r="BT2393" t="s">
        <v>92</v>
      </c>
      <c r="BU2393" t="s">
        <v>4966</v>
      </c>
    </row>
    <row r="2394" spans="1:73" hidden="1">
      <c r="A2394" s="103" t="s">
        <v>4967</v>
      </c>
      <c r="B2394" s="102">
        <v>45756</v>
      </c>
      <c r="C2394" s="104">
        <f>_xlfn.ISOWEEKNUM(Tabella2[[#This Row],[Date]])</f>
        <v>15</v>
      </c>
      <c r="D2394" s="104" t="s">
        <v>321</v>
      </c>
      <c r="E2394" s="104" t="s">
        <v>284</v>
      </c>
      <c r="F2394" s="104">
        <v>53</v>
      </c>
      <c r="G2394" s="104" t="s">
        <v>284</v>
      </c>
      <c r="H2394" s="105">
        <v>22</v>
      </c>
      <c r="I2394" s="104"/>
      <c r="J2394" s="104" t="s">
        <v>258</v>
      </c>
      <c r="K2394" s="104" t="s">
        <v>81</v>
      </c>
      <c r="L2394" s="104" t="s">
        <v>299</v>
      </c>
      <c r="M2394" s="104" t="s">
        <v>516</v>
      </c>
      <c r="N2394" s="104"/>
      <c r="O2394" s="108" t="str">
        <f>A2393</f>
        <v>14795</v>
      </c>
      <c r="P2394" s="111" t="s">
        <v>4965</v>
      </c>
      <c r="Q2394" s="153">
        <v>0.625</v>
      </c>
      <c r="R2394" s="153">
        <v>0.66666666666666663</v>
      </c>
      <c r="S2394" s="153">
        <v>4.1666666666666657E-2</v>
      </c>
      <c r="T2394" s="153">
        <v>0.625</v>
      </c>
      <c r="U2394" s="153">
        <v>0.66666666666666663</v>
      </c>
      <c r="V2394" s="153">
        <f>IF(ISBLANK(T2394),"",Tabella2[[#This Row],[ACT STOP]]-Tabella2[[#This Row],[ACT START]])</f>
        <v>4.166666666666663E-2</v>
      </c>
      <c r="W2394" s="104" t="s">
        <v>92</v>
      </c>
      <c r="X2394" s="104" t="s">
        <v>91</v>
      </c>
      <c r="Y2394" s="110"/>
      <c r="Z2394" s="106"/>
      <c r="AA2394" s="104"/>
      <c r="AB2394" s="107"/>
      <c r="AC2394" s="72">
        <v>1</v>
      </c>
      <c r="AH2394" s="70"/>
      <c r="AI2394" s="70"/>
      <c r="AJ2394">
        <v>0</v>
      </c>
      <c r="AL2394" s="70"/>
      <c r="BM2394" s="135">
        <v>0.625</v>
      </c>
      <c r="BN2394" s="136">
        <v>0.66666666666666663</v>
      </c>
      <c r="BO2394" s="101"/>
      <c r="BR2394" s="109" t="str">
        <f t="shared" si="37"/>
        <v>SH-25-2383</v>
      </c>
      <c r="BS2394" s="109" t="s">
        <v>295</v>
      </c>
      <c r="BT2394" t="s">
        <v>92</v>
      </c>
      <c r="BU2394" t="s">
        <v>4968</v>
      </c>
    </row>
    <row r="2395" spans="1:73" hidden="1">
      <c r="A2395" s="103" t="s">
        <v>4969</v>
      </c>
      <c r="B2395" s="102">
        <v>45757</v>
      </c>
      <c r="C2395" s="104">
        <f>_xlfn.ISOWEEKNUM(Tabella2[[#This Row],[Date]])</f>
        <v>15</v>
      </c>
      <c r="D2395" s="104" t="s">
        <v>370</v>
      </c>
      <c r="E2395" s="104" t="s">
        <v>256</v>
      </c>
      <c r="F2395" s="104">
        <v>50</v>
      </c>
      <c r="G2395" s="104" t="s">
        <v>284</v>
      </c>
      <c r="H2395" s="105">
        <v>9</v>
      </c>
      <c r="I2395" s="104" t="s">
        <v>258</v>
      </c>
      <c r="J2395" s="104"/>
      <c r="K2395" s="104" t="s">
        <v>79</v>
      </c>
      <c r="L2395" s="104" t="s">
        <v>299</v>
      </c>
      <c r="M2395" s="104" t="s">
        <v>386</v>
      </c>
      <c r="N2395" s="104"/>
      <c r="O2395" s="108" t="str">
        <f>A2396</f>
        <v>14798</v>
      </c>
      <c r="P2395" s="111" t="s">
        <v>2075</v>
      </c>
      <c r="Q2395" s="153" t="s">
        <v>605</v>
      </c>
      <c r="R2395" s="153" t="s">
        <v>285</v>
      </c>
      <c r="S2395" s="153">
        <v>4.1666666666666657E-2</v>
      </c>
      <c r="T2395" s="153">
        <v>0.25</v>
      </c>
      <c r="U2395" s="153">
        <v>0.29166666666666669</v>
      </c>
      <c r="V2395" s="153">
        <f>IF(ISBLANK(T2395),"",Tabella2[[#This Row],[ACT STOP]]-Tabella2[[#This Row],[ACT START]])</f>
        <v>4.1666666666666685E-2</v>
      </c>
      <c r="W2395" s="104" t="s">
        <v>92</v>
      </c>
      <c r="X2395" s="104" t="s">
        <v>91</v>
      </c>
      <c r="Y2395" s="110"/>
      <c r="Z2395" s="106"/>
      <c r="AA2395" s="104"/>
      <c r="AB2395" s="107"/>
      <c r="AC2395" s="72">
        <v>1</v>
      </c>
      <c r="AH2395" s="70"/>
      <c r="AI2395" s="70"/>
      <c r="AJ2395">
        <v>0</v>
      </c>
      <c r="AL2395" s="70"/>
      <c r="BL2395" t="s">
        <v>4970</v>
      </c>
      <c r="BM2395" s="135">
        <v>0.25</v>
      </c>
      <c r="BN2395" s="136">
        <v>0.29166666666666669</v>
      </c>
      <c r="BO2395" s="101"/>
      <c r="BR2395" s="109" t="str">
        <f t="shared" si="37"/>
        <v>SH-25-2384</v>
      </c>
      <c r="BS2395" s="109" t="s">
        <v>339</v>
      </c>
      <c r="BT2395" t="s">
        <v>92</v>
      </c>
      <c r="BU2395" t="s">
        <v>4971</v>
      </c>
    </row>
    <row r="2396" spans="1:73" hidden="1">
      <c r="A2396" s="103" t="s">
        <v>4972</v>
      </c>
      <c r="B2396" s="102">
        <v>45757</v>
      </c>
      <c r="C2396" s="104">
        <f>_xlfn.ISOWEEKNUM(Tabella2[[#This Row],[Date]])</f>
        <v>15</v>
      </c>
      <c r="D2396" s="104" t="s">
        <v>370</v>
      </c>
      <c r="E2396" s="104" t="s">
        <v>256</v>
      </c>
      <c r="F2396" s="104">
        <v>51</v>
      </c>
      <c r="G2396" s="104" t="s">
        <v>257</v>
      </c>
      <c r="H2396" s="105">
        <v>14</v>
      </c>
      <c r="I2396" s="104" t="s">
        <v>258</v>
      </c>
      <c r="J2396" s="104"/>
      <c r="K2396" s="104" t="s">
        <v>78</v>
      </c>
      <c r="L2396" s="104" t="s">
        <v>299</v>
      </c>
      <c r="M2396" s="104" t="s">
        <v>386</v>
      </c>
      <c r="N2396" s="104"/>
      <c r="O2396" s="108" t="str">
        <f>A2395</f>
        <v>14797</v>
      </c>
      <c r="P2396" s="111" t="s">
        <v>2075</v>
      </c>
      <c r="Q2396" s="153">
        <v>0.25</v>
      </c>
      <c r="R2396" s="153">
        <v>0.29166666666666669</v>
      </c>
      <c r="S2396" s="153">
        <v>4.1666666666666657E-2</v>
      </c>
      <c r="T2396" s="153">
        <v>0.25</v>
      </c>
      <c r="U2396" s="153">
        <v>0.29166666666666669</v>
      </c>
      <c r="V2396" s="153">
        <f>IF(ISBLANK(T2396),"",Tabella2[[#This Row],[ACT STOP]]-Tabella2[[#This Row],[ACT START]])</f>
        <v>4.1666666666666685E-2</v>
      </c>
      <c r="W2396" s="104" t="s">
        <v>92</v>
      </c>
      <c r="X2396" s="104" t="s">
        <v>91</v>
      </c>
      <c r="Y2396" s="110"/>
      <c r="Z2396" s="106"/>
      <c r="AA2396" s="104"/>
      <c r="AB2396" s="107"/>
      <c r="AC2396" s="72">
        <v>1</v>
      </c>
      <c r="AH2396" s="70"/>
      <c r="AI2396" s="70"/>
      <c r="AJ2396">
        <v>0</v>
      </c>
      <c r="AL2396" s="70"/>
      <c r="BL2396" t="s">
        <v>2310</v>
      </c>
      <c r="BM2396" s="135">
        <v>0.25</v>
      </c>
      <c r="BN2396" s="136">
        <v>0.29166666666666669</v>
      </c>
      <c r="BO2396" s="101"/>
      <c r="BR2396" s="109" t="str">
        <f t="shared" si="37"/>
        <v>SH-25-2385</v>
      </c>
      <c r="BS2396" s="109" t="s">
        <v>372</v>
      </c>
      <c r="BT2396" t="s">
        <v>92</v>
      </c>
      <c r="BU2396" t="s">
        <v>4973</v>
      </c>
    </row>
    <row r="2397" spans="1:73" hidden="1">
      <c r="A2397" s="103" t="s">
        <v>4974</v>
      </c>
      <c r="B2397" s="102">
        <v>45757</v>
      </c>
      <c r="C2397" s="104">
        <f>_xlfn.ISOWEEKNUM(Tabella2[[#This Row],[Date]])</f>
        <v>15</v>
      </c>
      <c r="D2397" s="104" t="s">
        <v>321</v>
      </c>
      <c r="E2397" s="104" t="s">
        <v>284</v>
      </c>
      <c r="F2397" s="104">
        <v>51</v>
      </c>
      <c r="G2397" s="104" t="s">
        <v>257</v>
      </c>
      <c r="H2397" s="105">
        <v>32</v>
      </c>
      <c r="I2397" s="104"/>
      <c r="J2397" s="104" t="s">
        <v>258</v>
      </c>
      <c r="K2397" s="104" t="s">
        <v>83</v>
      </c>
      <c r="L2397" s="104" t="s">
        <v>259</v>
      </c>
      <c r="M2397" s="104" t="s">
        <v>1846</v>
      </c>
      <c r="N2397" s="104"/>
      <c r="O2397" s="106"/>
      <c r="P2397" s="111" t="s">
        <v>1858</v>
      </c>
      <c r="Q2397" s="153" t="s">
        <v>605</v>
      </c>
      <c r="R2397" s="153" t="s">
        <v>285</v>
      </c>
      <c r="S2397" s="153">
        <v>4.1666666666666657E-2</v>
      </c>
      <c r="T2397" s="153">
        <v>0.25</v>
      </c>
      <c r="U2397" s="153">
        <v>0.29166666666666669</v>
      </c>
      <c r="V2397" s="153">
        <f>IF(ISBLANK(T2397),"",Tabella2[[#This Row],[ACT STOP]]-Tabella2[[#This Row],[ACT START]])</f>
        <v>4.1666666666666685E-2</v>
      </c>
      <c r="W2397" s="104" t="s">
        <v>92</v>
      </c>
      <c r="X2397" s="104" t="s">
        <v>91</v>
      </c>
      <c r="Y2397" s="110" t="s">
        <v>4975</v>
      </c>
      <c r="Z2397" s="106"/>
      <c r="AA2397" s="104"/>
      <c r="AB2397" s="107"/>
      <c r="AC2397" s="72">
        <v>1</v>
      </c>
      <c r="AH2397" s="70"/>
      <c r="AI2397" s="70"/>
      <c r="AJ2397">
        <v>0</v>
      </c>
      <c r="AL2397" s="70"/>
      <c r="BM2397" s="135">
        <v>0.25</v>
      </c>
      <c r="BN2397" s="136">
        <v>0.29166666666666669</v>
      </c>
      <c r="BO2397" s="101"/>
      <c r="BR2397" s="109" t="str">
        <f t="shared" si="37"/>
        <v>SH-25-2386</v>
      </c>
      <c r="BS2397" s="109" t="s">
        <v>356</v>
      </c>
      <c r="BT2397" t="s">
        <v>92</v>
      </c>
      <c r="BU2397" t="s">
        <v>4976</v>
      </c>
    </row>
    <row r="2398" spans="1:73" hidden="1">
      <c r="A2398" s="103" t="s">
        <v>4977</v>
      </c>
      <c r="B2398" s="102">
        <v>45757</v>
      </c>
      <c r="C2398" s="104">
        <f>_xlfn.ISOWEEKNUM(Tabella2[[#This Row],[Date]])</f>
        <v>15</v>
      </c>
      <c r="D2398" s="104" t="s">
        <v>370</v>
      </c>
      <c r="E2398" s="104" t="s">
        <v>256</v>
      </c>
      <c r="F2398" s="104">
        <v>52</v>
      </c>
      <c r="G2398" s="104" t="s">
        <v>284</v>
      </c>
      <c r="H2398" s="105">
        <v>3</v>
      </c>
      <c r="I2398" s="104" t="s">
        <v>258</v>
      </c>
      <c r="J2398" s="104"/>
      <c r="K2398" s="104" t="s">
        <v>81</v>
      </c>
      <c r="L2398" s="104" t="s">
        <v>259</v>
      </c>
      <c r="M2398" s="104" t="s">
        <v>269</v>
      </c>
      <c r="N2398" s="104"/>
      <c r="O2398" s="106"/>
      <c r="P2398" s="111" t="s">
        <v>270</v>
      </c>
      <c r="Q2398" s="153" t="s">
        <v>605</v>
      </c>
      <c r="R2398" s="153" t="s">
        <v>285</v>
      </c>
      <c r="S2398" s="153">
        <v>4.1666666666666657E-2</v>
      </c>
      <c r="T2398" s="153">
        <v>0.25</v>
      </c>
      <c r="U2398" s="153">
        <v>0.29166666666666669</v>
      </c>
      <c r="V2398" s="153">
        <f>IF(ISBLANK(T2398),"",Tabella2[[#This Row],[ACT STOP]]-Tabella2[[#This Row],[ACT START]])</f>
        <v>4.1666666666666685E-2</v>
      </c>
      <c r="W2398" s="104" t="s">
        <v>92</v>
      </c>
      <c r="X2398" s="104" t="s">
        <v>91</v>
      </c>
      <c r="Y2398" s="110"/>
      <c r="Z2398" s="106"/>
      <c r="AA2398" s="104"/>
      <c r="AB2398" s="107"/>
      <c r="AC2398" s="72">
        <v>1</v>
      </c>
      <c r="AH2398" s="70"/>
      <c r="AI2398" s="70"/>
      <c r="AJ2398">
        <v>0</v>
      </c>
      <c r="AL2398" s="70"/>
      <c r="BM2398" s="135">
        <v>0.25</v>
      </c>
      <c r="BN2398" s="136">
        <v>0.29166666666666669</v>
      </c>
      <c r="BO2398" s="101"/>
      <c r="BR2398" s="109" t="str">
        <f t="shared" si="37"/>
        <v>SH-25-2387</v>
      </c>
      <c r="BS2398" s="109" t="s">
        <v>301</v>
      </c>
      <c r="BT2398" t="s">
        <v>92</v>
      </c>
      <c r="BU2398" t="s">
        <v>4978</v>
      </c>
    </row>
    <row r="2399" spans="1:73" hidden="1">
      <c r="A2399" s="103" t="s">
        <v>4979</v>
      </c>
      <c r="B2399" s="102">
        <v>45757</v>
      </c>
      <c r="C2399" s="104">
        <f>_xlfn.ISOWEEKNUM(Tabella2[[#This Row],[Date]])</f>
        <v>15</v>
      </c>
      <c r="D2399" s="104" t="s">
        <v>326</v>
      </c>
      <c r="E2399" s="104" t="s">
        <v>327</v>
      </c>
      <c r="F2399" s="104">
        <v>68</v>
      </c>
      <c r="G2399" s="104" t="s">
        <v>257</v>
      </c>
      <c r="H2399" s="105">
        <v>10</v>
      </c>
      <c r="I2399" s="104" t="s">
        <v>258</v>
      </c>
      <c r="J2399" s="104"/>
      <c r="K2399" s="104" t="s">
        <v>79</v>
      </c>
      <c r="L2399" s="104" t="s">
        <v>299</v>
      </c>
      <c r="M2399" s="104" t="s">
        <v>386</v>
      </c>
      <c r="N2399" s="104"/>
      <c r="O2399" s="108" t="str">
        <f>A2400</f>
        <v>14802</v>
      </c>
      <c r="P2399" s="111" t="s">
        <v>4936</v>
      </c>
      <c r="Q2399" s="153" t="s">
        <v>617</v>
      </c>
      <c r="R2399" s="153" t="s">
        <v>525</v>
      </c>
      <c r="S2399" s="153">
        <v>4.1666666666666657E-2</v>
      </c>
      <c r="T2399" s="153">
        <v>0.3125</v>
      </c>
      <c r="U2399" s="153">
        <v>0.35416666666666669</v>
      </c>
      <c r="V2399" s="153">
        <f>IF(ISBLANK(T2399),"",Tabella2[[#This Row],[ACT STOP]]-Tabella2[[#This Row],[ACT START]])</f>
        <v>4.1666666666666685E-2</v>
      </c>
      <c r="W2399" s="104" t="s">
        <v>92</v>
      </c>
      <c r="X2399" s="104" t="s">
        <v>91</v>
      </c>
      <c r="Y2399" s="110"/>
      <c r="Z2399" s="106"/>
      <c r="AA2399" s="104"/>
      <c r="AB2399" s="107"/>
      <c r="AC2399" s="72">
        <v>1</v>
      </c>
      <c r="AH2399" s="70"/>
      <c r="AI2399" s="70"/>
      <c r="AJ2399">
        <v>0</v>
      </c>
      <c r="AL2399" s="70"/>
      <c r="BM2399" s="135">
        <v>0.3125</v>
      </c>
      <c r="BN2399" s="136">
        <v>0.35416666666666669</v>
      </c>
      <c r="BO2399" s="101"/>
      <c r="BR2399" s="109" t="str">
        <f t="shared" si="37"/>
        <v>SH-25-2388</v>
      </c>
      <c r="BS2399" s="109" t="s">
        <v>552</v>
      </c>
      <c r="BT2399" t="s">
        <v>92</v>
      </c>
      <c r="BU2399" t="s">
        <v>4980</v>
      </c>
    </row>
    <row r="2400" spans="1:73" hidden="1">
      <c r="A2400" s="103" t="s">
        <v>4981</v>
      </c>
      <c r="B2400" s="102">
        <v>45757</v>
      </c>
      <c r="C2400" s="104">
        <f>_xlfn.ISOWEEKNUM(Tabella2[[#This Row],[Date]])</f>
        <v>15</v>
      </c>
      <c r="D2400" s="104" t="s">
        <v>326</v>
      </c>
      <c r="E2400" s="104" t="s">
        <v>327</v>
      </c>
      <c r="F2400" s="104">
        <v>65</v>
      </c>
      <c r="G2400" s="104" t="s">
        <v>257</v>
      </c>
      <c r="H2400" s="105">
        <v>5</v>
      </c>
      <c r="I2400" s="104" t="s">
        <v>258</v>
      </c>
      <c r="J2400" s="104"/>
      <c r="K2400" s="104" t="s">
        <v>78</v>
      </c>
      <c r="L2400" s="104" t="s">
        <v>299</v>
      </c>
      <c r="M2400" s="104" t="s">
        <v>386</v>
      </c>
      <c r="N2400" s="104"/>
      <c r="O2400" s="108" t="str">
        <f>A2399</f>
        <v>14801</v>
      </c>
      <c r="P2400" s="111" t="s">
        <v>4936</v>
      </c>
      <c r="Q2400" s="153">
        <v>0.3125</v>
      </c>
      <c r="R2400" s="153">
        <v>0.35416666666666669</v>
      </c>
      <c r="S2400" s="153">
        <v>4.1666666666666657E-2</v>
      </c>
      <c r="T2400" s="153">
        <v>0.3125</v>
      </c>
      <c r="U2400" s="153">
        <v>0.35416666666666669</v>
      </c>
      <c r="V2400" s="153">
        <f>IF(ISBLANK(T2400),"",Tabella2[[#This Row],[ACT STOP]]-Tabella2[[#This Row],[ACT START]])</f>
        <v>4.1666666666666685E-2</v>
      </c>
      <c r="W2400" s="104" t="s">
        <v>92</v>
      </c>
      <c r="X2400" s="104" t="s">
        <v>91</v>
      </c>
      <c r="Y2400" s="110"/>
      <c r="Z2400" s="106"/>
      <c r="AA2400" s="104"/>
      <c r="AB2400" s="107"/>
      <c r="AC2400" s="72">
        <v>1</v>
      </c>
      <c r="AH2400" s="70"/>
      <c r="AI2400" s="70"/>
      <c r="AJ2400">
        <v>0</v>
      </c>
      <c r="AL2400" s="70"/>
      <c r="BM2400" s="135">
        <v>0.3125</v>
      </c>
      <c r="BN2400" s="136">
        <v>0.35416666666666669</v>
      </c>
      <c r="BO2400" s="101"/>
      <c r="BR2400" s="109" t="str">
        <f t="shared" si="37"/>
        <v>SH-25-2389</v>
      </c>
      <c r="BS2400" s="109" t="s">
        <v>416</v>
      </c>
      <c r="BT2400" t="s">
        <v>92</v>
      </c>
      <c r="BU2400" t="s">
        <v>4982</v>
      </c>
    </row>
    <row r="2401" spans="1:73" hidden="1">
      <c r="A2401" s="103" t="s">
        <v>4983</v>
      </c>
      <c r="B2401" s="102">
        <v>45757</v>
      </c>
      <c r="C2401" s="104">
        <f>_xlfn.ISOWEEKNUM(Tabella2[[#This Row],[Date]])</f>
        <v>15</v>
      </c>
      <c r="D2401" s="104" t="s">
        <v>478</v>
      </c>
      <c r="E2401" s="104" t="s">
        <v>284</v>
      </c>
      <c r="F2401" s="104">
        <v>65</v>
      </c>
      <c r="G2401" s="104" t="s">
        <v>284</v>
      </c>
      <c r="H2401" s="105">
        <v>22</v>
      </c>
      <c r="I2401" s="104"/>
      <c r="J2401" s="104" t="s">
        <v>258</v>
      </c>
      <c r="K2401" s="104" t="s">
        <v>83</v>
      </c>
      <c r="L2401" s="104" t="s">
        <v>299</v>
      </c>
      <c r="M2401" s="104" t="s">
        <v>276</v>
      </c>
      <c r="N2401" s="104"/>
      <c r="O2401" s="108" t="str">
        <f>A612</f>
        <v>13014</v>
      </c>
      <c r="P2401" s="111" t="s">
        <v>635</v>
      </c>
      <c r="Q2401" s="153" t="s">
        <v>617</v>
      </c>
      <c r="R2401" s="153" t="s">
        <v>525</v>
      </c>
      <c r="S2401" s="153">
        <v>4.1666666666666657E-2</v>
      </c>
      <c r="T2401" s="153">
        <v>0.3125</v>
      </c>
      <c r="U2401" s="153">
        <v>0.3576388888888889</v>
      </c>
      <c r="V2401" s="153">
        <f>IF(ISBLANK(T2401),"",Tabella2[[#This Row],[ACT STOP]]-Tabella2[[#This Row],[ACT START]])</f>
        <v>4.5138888888888895E-2</v>
      </c>
      <c r="W2401" s="104" t="s">
        <v>92</v>
      </c>
      <c r="X2401" s="104" t="s">
        <v>91</v>
      </c>
      <c r="Y2401" s="110" t="s">
        <v>4984</v>
      </c>
      <c r="Z2401" s="106"/>
      <c r="AA2401" s="104"/>
      <c r="AB2401" s="107"/>
      <c r="AC2401" s="72">
        <v>1</v>
      </c>
      <c r="AH2401" s="70"/>
      <c r="AI2401" s="70"/>
      <c r="AJ2401">
        <v>0</v>
      </c>
      <c r="AL2401" s="70"/>
      <c r="BM2401" s="135">
        <v>0.3125</v>
      </c>
      <c r="BN2401" s="136">
        <v>0.3576388888888889</v>
      </c>
      <c r="BO2401" s="101"/>
      <c r="BR2401" s="109" t="str">
        <f t="shared" si="37"/>
        <v>SH-25-2390</v>
      </c>
      <c r="BS2401" s="109" t="s">
        <v>295</v>
      </c>
      <c r="BT2401" t="s">
        <v>92</v>
      </c>
      <c r="BU2401" t="s">
        <v>4985</v>
      </c>
    </row>
    <row r="2402" spans="1:73" hidden="1">
      <c r="A2402" s="103" t="s">
        <v>4986</v>
      </c>
      <c r="B2402" s="102">
        <v>45757</v>
      </c>
      <c r="C2402" s="104">
        <f>_xlfn.ISOWEEKNUM(Tabella2[[#This Row],[Date]])</f>
        <v>15</v>
      </c>
      <c r="D2402" s="104" t="s">
        <v>341</v>
      </c>
      <c r="E2402" s="104" t="s">
        <v>284</v>
      </c>
      <c r="F2402" s="104">
        <v>44</v>
      </c>
      <c r="G2402" s="104" t="s">
        <v>257</v>
      </c>
      <c r="H2402" s="105">
        <v>32</v>
      </c>
      <c r="I2402" s="104"/>
      <c r="J2402" s="104" t="s">
        <v>258</v>
      </c>
      <c r="K2402" s="104" t="s">
        <v>79</v>
      </c>
      <c r="L2402" s="104" t="s">
        <v>299</v>
      </c>
      <c r="M2402" s="104" t="s">
        <v>386</v>
      </c>
      <c r="N2402" s="104"/>
      <c r="O2402" s="108" t="str">
        <f>A2403</f>
        <v>14805</v>
      </c>
      <c r="P2402" s="111" t="s">
        <v>2248</v>
      </c>
      <c r="Q2402" s="153" t="s">
        <v>631</v>
      </c>
      <c r="R2402" s="153" t="s">
        <v>498</v>
      </c>
      <c r="S2402" s="153">
        <v>4.1666666666666657E-2</v>
      </c>
      <c r="T2402" s="153" t="s">
        <v>631</v>
      </c>
      <c r="U2402" s="153" t="s">
        <v>498</v>
      </c>
      <c r="V2402" s="153">
        <f>IF(ISBLANK(T2402),"",Tabella2[[#This Row],[ACT STOP]]-Tabella2[[#This Row],[ACT START]])</f>
        <v>4.1666666666666685E-2</v>
      </c>
      <c r="W2402" s="104" t="s">
        <v>92</v>
      </c>
      <c r="X2402" s="104" t="s">
        <v>91</v>
      </c>
      <c r="Y2402" s="110"/>
      <c r="Z2402" s="106"/>
      <c r="AA2402" s="104"/>
      <c r="AB2402" s="107"/>
      <c r="AC2402" s="72">
        <v>1</v>
      </c>
      <c r="AH2402" s="70"/>
      <c r="AI2402" s="70"/>
      <c r="AJ2402">
        <v>0</v>
      </c>
      <c r="AL2402" s="70"/>
      <c r="BM2402" s="135" t="s">
        <v>631</v>
      </c>
      <c r="BN2402" s="136" t="s">
        <v>498</v>
      </c>
      <c r="BO2402" s="101"/>
      <c r="BR2402" s="109" t="str">
        <f t="shared" si="37"/>
        <v>SH-25-2391</v>
      </c>
      <c r="BS2402" s="109" t="s">
        <v>356</v>
      </c>
      <c r="BT2402" t="s">
        <v>92</v>
      </c>
      <c r="BU2402" t="s">
        <v>4987</v>
      </c>
    </row>
    <row r="2403" spans="1:73" hidden="1">
      <c r="A2403" s="103" t="s">
        <v>4988</v>
      </c>
      <c r="B2403" s="102">
        <v>45757</v>
      </c>
      <c r="C2403" s="104">
        <f>_xlfn.ISOWEEKNUM(Tabella2[[#This Row],[Date]])</f>
        <v>15</v>
      </c>
      <c r="D2403" s="104" t="s">
        <v>341</v>
      </c>
      <c r="E2403" s="104" t="s">
        <v>284</v>
      </c>
      <c r="F2403" s="104">
        <v>43</v>
      </c>
      <c r="G2403" s="104" t="s">
        <v>284</v>
      </c>
      <c r="H2403" s="105">
        <v>9</v>
      </c>
      <c r="I2403" s="104"/>
      <c r="J2403" s="104" t="s">
        <v>258</v>
      </c>
      <c r="K2403" s="104" t="s">
        <v>78</v>
      </c>
      <c r="L2403" s="104" t="s">
        <v>299</v>
      </c>
      <c r="M2403" s="104" t="s">
        <v>386</v>
      </c>
      <c r="N2403" s="104"/>
      <c r="O2403" s="108" t="str">
        <f>A2402</f>
        <v>14804</v>
      </c>
      <c r="P2403" s="111" t="s">
        <v>2248</v>
      </c>
      <c r="Q2403" s="153">
        <v>0.375</v>
      </c>
      <c r="R2403" s="153">
        <v>0.41666666666666669</v>
      </c>
      <c r="S2403" s="153">
        <v>4.1666666666666657E-2</v>
      </c>
      <c r="T2403" s="153">
        <v>0.375</v>
      </c>
      <c r="U2403" s="153">
        <v>0.41666666666666669</v>
      </c>
      <c r="V2403" s="153">
        <f>IF(ISBLANK(T2403),"",Tabella2[[#This Row],[ACT STOP]]-Tabella2[[#This Row],[ACT START]])</f>
        <v>4.1666666666666685E-2</v>
      </c>
      <c r="W2403" s="104" t="s">
        <v>92</v>
      </c>
      <c r="X2403" s="104" t="s">
        <v>91</v>
      </c>
      <c r="Y2403" s="110"/>
      <c r="Z2403" s="106"/>
      <c r="AA2403" s="104"/>
      <c r="AB2403" s="107"/>
      <c r="AC2403" s="72">
        <v>1</v>
      </c>
      <c r="AH2403" s="70"/>
      <c r="AI2403" s="70"/>
      <c r="AJ2403">
        <v>0</v>
      </c>
      <c r="AL2403" s="70"/>
      <c r="BM2403" s="135">
        <v>0.375</v>
      </c>
      <c r="BN2403" s="136">
        <v>0.41666666666666669</v>
      </c>
      <c r="BO2403" s="101"/>
      <c r="BR2403" s="109" t="str">
        <f t="shared" si="37"/>
        <v>SH-25-2392</v>
      </c>
      <c r="BS2403" s="109" t="s">
        <v>339</v>
      </c>
      <c r="BT2403" t="s">
        <v>92</v>
      </c>
      <c r="BU2403" t="s">
        <v>4989</v>
      </c>
    </row>
    <row r="2404" spans="1:73" hidden="1">
      <c r="A2404" s="103" t="s">
        <v>4990</v>
      </c>
      <c r="B2404" s="102">
        <v>45757</v>
      </c>
      <c r="C2404" s="104">
        <f>_xlfn.ISOWEEKNUM(Tabella2[[#This Row],[Date]])</f>
        <v>15</v>
      </c>
      <c r="D2404" s="104" t="s">
        <v>275</v>
      </c>
      <c r="E2404" s="104" t="s">
        <v>256</v>
      </c>
      <c r="F2404" s="104">
        <v>58</v>
      </c>
      <c r="G2404" s="104" t="s">
        <v>257</v>
      </c>
      <c r="H2404" s="105">
        <v>14</v>
      </c>
      <c r="I2404" s="104" t="s">
        <v>258</v>
      </c>
      <c r="J2404" s="104"/>
      <c r="K2404" s="104" t="s">
        <v>83</v>
      </c>
      <c r="L2404" s="104" t="s">
        <v>299</v>
      </c>
      <c r="M2404" s="104" t="s">
        <v>276</v>
      </c>
      <c r="N2404" s="104"/>
      <c r="O2404" s="108" t="str">
        <f>A613</f>
        <v>13015</v>
      </c>
      <c r="P2404" s="111" t="s">
        <v>306</v>
      </c>
      <c r="Q2404" s="153" t="s">
        <v>631</v>
      </c>
      <c r="R2404" s="153" t="s">
        <v>498</v>
      </c>
      <c r="S2404" s="153">
        <v>4.1666666666666657E-2</v>
      </c>
      <c r="T2404" s="153">
        <v>0.375</v>
      </c>
      <c r="U2404" s="153">
        <v>0.41666666666666669</v>
      </c>
      <c r="V2404" s="153">
        <f>IF(ISBLANK(T2404),"",Tabella2[[#This Row],[ACT STOP]]-Tabella2[[#This Row],[ACT START]])</f>
        <v>4.1666666666666685E-2</v>
      </c>
      <c r="W2404" s="104" t="s">
        <v>92</v>
      </c>
      <c r="X2404" s="104" t="s">
        <v>91</v>
      </c>
      <c r="Y2404" s="110"/>
      <c r="Z2404" s="106"/>
      <c r="AA2404" s="104"/>
      <c r="AB2404" s="107"/>
      <c r="AC2404" s="72">
        <v>1</v>
      </c>
      <c r="AH2404" s="70"/>
      <c r="AI2404" s="70"/>
      <c r="AJ2404">
        <v>0</v>
      </c>
      <c r="AL2404" s="70"/>
      <c r="BM2404" s="135">
        <v>0.375</v>
      </c>
      <c r="BN2404" s="136">
        <v>0.41666666666666669</v>
      </c>
      <c r="BO2404" s="101"/>
      <c r="BR2404" s="109" t="str">
        <f t="shared" si="37"/>
        <v>SH-25-2393</v>
      </c>
      <c r="BS2404" s="109" t="s">
        <v>372</v>
      </c>
      <c r="BT2404" t="s">
        <v>92</v>
      </c>
      <c r="BU2404" t="s">
        <v>4991</v>
      </c>
    </row>
    <row r="2405" spans="1:73" hidden="1">
      <c r="A2405" s="103" t="s">
        <v>4992</v>
      </c>
      <c r="B2405" s="102">
        <v>45757</v>
      </c>
      <c r="C2405" s="104">
        <f>_xlfn.ISOWEEKNUM(Tabella2[[#This Row],[Date]])</f>
        <v>15</v>
      </c>
      <c r="D2405" s="104" t="s">
        <v>558</v>
      </c>
      <c r="E2405" s="104" t="s">
        <v>284</v>
      </c>
      <c r="F2405" s="104">
        <v>58</v>
      </c>
      <c r="G2405" s="104" t="s">
        <v>284</v>
      </c>
      <c r="H2405" s="105">
        <v>5</v>
      </c>
      <c r="I2405" s="104"/>
      <c r="J2405" s="104" t="s">
        <v>258</v>
      </c>
      <c r="K2405" s="104" t="s">
        <v>79</v>
      </c>
      <c r="L2405" s="104" t="s">
        <v>299</v>
      </c>
      <c r="M2405" s="104" t="s">
        <v>276</v>
      </c>
      <c r="N2405" s="104"/>
      <c r="O2405" s="108" t="str">
        <f>A614</f>
        <v>13016</v>
      </c>
      <c r="P2405" s="111" t="s">
        <v>2593</v>
      </c>
      <c r="Q2405" s="153" t="s">
        <v>263</v>
      </c>
      <c r="R2405" s="153" t="s">
        <v>504</v>
      </c>
      <c r="S2405" s="153">
        <v>4.1666666666666657E-2</v>
      </c>
      <c r="T2405" s="153" t="s">
        <v>263</v>
      </c>
      <c r="U2405" s="153" t="s">
        <v>504</v>
      </c>
      <c r="V2405" s="153">
        <f>IF(ISBLANK(T2405),"",Tabella2[[#This Row],[ACT STOP]]-Tabella2[[#This Row],[ACT START]])</f>
        <v>4.1666666666666685E-2</v>
      </c>
      <c r="W2405" s="104" t="s">
        <v>92</v>
      </c>
      <c r="X2405" s="104" t="s">
        <v>91</v>
      </c>
      <c r="Y2405" s="110"/>
      <c r="Z2405" s="106"/>
      <c r="AA2405" s="104"/>
      <c r="AB2405" s="107"/>
      <c r="AC2405" s="72">
        <v>1</v>
      </c>
      <c r="AH2405" s="70"/>
      <c r="AI2405" s="70"/>
      <c r="AJ2405">
        <v>0</v>
      </c>
      <c r="AL2405" s="70"/>
      <c r="BM2405" s="135" t="s">
        <v>263</v>
      </c>
      <c r="BN2405" s="136" t="s">
        <v>504</v>
      </c>
      <c r="BO2405" s="101"/>
      <c r="BR2405" s="109" t="str">
        <f t="shared" si="37"/>
        <v>SH-25-2394</v>
      </c>
      <c r="BS2405" s="109" t="s">
        <v>288</v>
      </c>
      <c r="BT2405" t="s">
        <v>92</v>
      </c>
      <c r="BU2405" t="s">
        <v>4993</v>
      </c>
    </row>
    <row r="2406" spans="1:73" hidden="1">
      <c r="A2406" s="103" t="s">
        <v>4994</v>
      </c>
      <c r="B2406" s="102">
        <v>45757</v>
      </c>
      <c r="C2406" s="104">
        <f>_xlfn.ISOWEEKNUM(Tabella2[[#This Row],[Date]])</f>
        <v>15</v>
      </c>
      <c r="D2406" s="104" t="s">
        <v>558</v>
      </c>
      <c r="E2406" s="104" t="s">
        <v>284</v>
      </c>
      <c r="F2406" s="104">
        <v>61</v>
      </c>
      <c r="G2406" s="104" t="s">
        <v>284</v>
      </c>
      <c r="H2406" s="105">
        <v>3</v>
      </c>
      <c r="I2406" s="104"/>
      <c r="J2406" s="104" t="s">
        <v>258</v>
      </c>
      <c r="K2406" s="104" t="s">
        <v>83</v>
      </c>
      <c r="L2406" s="104" t="s">
        <v>299</v>
      </c>
      <c r="M2406" s="104" t="s">
        <v>276</v>
      </c>
      <c r="N2406" s="104"/>
      <c r="O2406" s="108" t="str">
        <f>A615</f>
        <v>13017</v>
      </c>
      <c r="P2406" s="111" t="s">
        <v>1920</v>
      </c>
      <c r="Q2406" s="153" t="s">
        <v>263</v>
      </c>
      <c r="R2406" s="153" t="s">
        <v>504</v>
      </c>
      <c r="S2406" s="153">
        <v>4.1666666666666657E-2</v>
      </c>
      <c r="T2406" s="153">
        <v>0.4375</v>
      </c>
      <c r="U2406" s="153">
        <v>0.47916666666666669</v>
      </c>
      <c r="V2406" s="153">
        <f>IF(ISBLANK(T2406),"",Tabella2[[#This Row],[ACT STOP]]-Tabella2[[#This Row],[ACT START]])</f>
        <v>4.1666666666666685E-2</v>
      </c>
      <c r="W2406" s="104" t="s">
        <v>92</v>
      </c>
      <c r="X2406" s="104" t="s">
        <v>91</v>
      </c>
      <c r="Y2406" s="110"/>
      <c r="Z2406" s="106"/>
      <c r="AA2406" s="104"/>
      <c r="AB2406" s="107"/>
      <c r="AC2406" s="72">
        <v>1</v>
      </c>
      <c r="AH2406" s="70"/>
      <c r="AI2406" s="70"/>
      <c r="AJ2406">
        <v>0</v>
      </c>
      <c r="AL2406" s="70"/>
      <c r="BM2406" s="135">
        <v>0.4375</v>
      </c>
      <c r="BN2406" s="136">
        <v>0.47916666666666669</v>
      </c>
      <c r="BO2406" s="101"/>
      <c r="BR2406" s="109" t="str">
        <f t="shared" si="37"/>
        <v>SH-25-2395</v>
      </c>
      <c r="BS2406" s="109" t="s">
        <v>301</v>
      </c>
      <c r="BT2406" t="s">
        <v>92</v>
      </c>
      <c r="BU2406" t="s">
        <v>4995</v>
      </c>
    </row>
    <row r="2407" spans="1:73" hidden="1">
      <c r="A2407" s="103" t="s">
        <v>4996</v>
      </c>
      <c r="B2407" s="102">
        <v>45757</v>
      </c>
      <c r="C2407" s="104">
        <f>_xlfn.ISOWEEKNUM(Tabella2[[#This Row],[Date]])</f>
        <v>15</v>
      </c>
      <c r="D2407" s="104" t="s">
        <v>370</v>
      </c>
      <c r="E2407" s="104" t="s">
        <v>256</v>
      </c>
      <c r="F2407" s="104">
        <v>53</v>
      </c>
      <c r="G2407" s="104" t="s">
        <v>257</v>
      </c>
      <c r="H2407" s="105">
        <v>9</v>
      </c>
      <c r="I2407" s="104" t="s">
        <v>258</v>
      </c>
      <c r="J2407" s="104"/>
      <c r="K2407" s="104" t="s">
        <v>79</v>
      </c>
      <c r="L2407" s="104" t="s">
        <v>299</v>
      </c>
      <c r="M2407" s="104" t="s">
        <v>313</v>
      </c>
      <c r="N2407" s="104"/>
      <c r="O2407" s="108" t="str">
        <f>A2408</f>
        <v>14810</v>
      </c>
      <c r="P2407" s="111" t="s">
        <v>314</v>
      </c>
      <c r="Q2407" s="153" t="s">
        <v>511</v>
      </c>
      <c r="R2407" s="153" t="s">
        <v>549</v>
      </c>
      <c r="S2407" s="153">
        <v>4.1666666666666657E-2</v>
      </c>
      <c r="T2407" s="153">
        <v>0.5</v>
      </c>
      <c r="U2407" s="153">
        <v>0.54166666666666663</v>
      </c>
      <c r="V2407" s="153">
        <f>IF(ISBLANK(T2407),"",Tabella2[[#This Row],[ACT STOP]]-Tabella2[[#This Row],[ACT START]])</f>
        <v>4.166666666666663E-2</v>
      </c>
      <c r="W2407" s="104" t="s">
        <v>92</v>
      </c>
      <c r="X2407" s="104" t="s">
        <v>91</v>
      </c>
      <c r="Y2407" s="110"/>
      <c r="Z2407" s="106"/>
      <c r="AA2407" s="104"/>
      <c r="AB2407" s="107"/>
      <c r="AC2407" s="72">
        <v>1</v>
      </c>
      <c r="AH2407" s="70"/>
      <c r="AI2407" s="70"/>
      <c r="AJ2407">
        <v>0</v>
      </c>
      <c r="AL2407" s="70"/>
      <c r="BM2407" s="135">
        <v>0.5</v>
      </c>
      <c r="BN2407" s="136">
        <v>0.54166666666666663</v>
      </c>
      <c r="BO2407" s="101"/>
      <c r="BR2407" s="109" t="str">
        <f t="shared" si="37"/>
        <v>SH-25-2396</v>
      </c>
      <c r="BS2407" s="109" t="s">
        <v>318</v>
      </c>
      <c r="BT2407" t="s">
        <v>92</v>
      </c>
      <c r="BU2407" t="s">
        <v>4997</v>
      </c>
    </row>
    <row r="2408" spans="1:73" hidden="1">
      <c r="A2408" s="103" t="s">
        <v>4998</v>
      </c>
      <c r="B2408" s="102">
        <v>45757</v>
      </c>
      <c r="C2408" s="104">
        <f>_xlfn.ISOWEEKNUM(Tabella2[[#This Row],[Date]])</f>
        <v>15</v>
      </c>
      <c r="D2408" s="104" t="s">
        <v>370</v>
      </c>
      <c r="E2408" s="104" t="s">
        <v>256</v>
      </c>
      <c r="F2408" s="104">
        <v>54</v>
      </c>
      <c r="G2408" s="104" t="s">
        <v>284</v>
      </c>
      <c r="H2408" s="105">
        <v>23</v>
      </c>
      <c r="I2408" s="104" t="s">
        <v>258</v>
      </c>
      <c r="J2408" s="104"/>
      <c r="K2408" s="104" t="s">
        <v>78</v>
      </c>
      <c r="L2408" s="104" t="s">
        <v>299</v>
      </c>
      <c r="M2408" s="104" t="s">
        <v>313</v>
      </c>
      <c r="N2408" s="104"/>
      <c r="O2408" s="108" t="str">
        <f>A2407</f>
        <v>14809</v>
      </c>
      <c r="P2408" s="111" t="s">
        <v>314</v>
      </c>
      <c r="Q2408" s="153">
        <v>0.5</v>
      </c>
      <c r="R2408" s="153">
        <v>0.54166666666666663</v>
      </c>
      <c r="S2408" s="153">
        <v>4.1666666666666657E-2</v>
      </c>
      <c r="T2408" s="153">
        <v>0.5</v>
      </c>
      <c r="U2408" s="153">
        <v>0.54166666666666663</v>
      </c>
      <c r="V2408" s="153">
        <f>IF(ISBLANK(T2408),"",Tabella2[[#This Row],[ACT STOP]]-Tabella2[[#This Row],[ACT START]])</f>
        <v>4.166666666666663E-2</v>
      </c>
      <c r="W2408" s="104" t="s">
        <v>92</v>
      </c>
      <c r="X2408" s="104" t="s">
        <v>91</v>
      </c>
      <c r="Y2408" s="110"/>
      <c r="Z2408" s="106"/>
      <c r="AA2408" s="104"/>
      <c r="AB2408" s="107"/>
      <c r="AC2408" s="72">
        <v>1</v>
      </c>
      <c r="AH2408" s="70"/>
      <c r="AI2408" s="70"/>
      <c r="AJ2408">
        <v>0</v>
      </c>
      <c r="AL2408" s="70"/>
      <c r="BM2408" s="135">
        <v>0.5</v>
      </c>
      <c r="BN2408" s="136">
        <v>0.54166666666666663</v>
      </c>
      <c r="BO2408" s="101"/>
      <c r="BR2408" s="109" t="str">
        <f t="shared" si="37"/>
        <v>SH-25-2397</v>
      </c>
      <c r="BS2408" s="109" t="s">
        <v>358</v>
      </c>
      <c r="BT2408" t="s">
        <v>92</v>
      </c>
      <c r="BU2408" t="s">
        <v>4999</v>
      </c>
    </row>
    <row r="2409" spans="1:73" hidden="1">
      <c r="A2409" s="103" t="s">
        <v>5000</v>
      </c>
      <c r="B2409" s="102">
        <v>45757</v>
      </c>
      <c r="C2409" s="104">
        <f>_xlfn.ISOWEEKNUM(Tabella2[[#This Row],[Date]])</f>
        <v>15</v>
      </c>
      <c r="D2409" s="104" t="s">
        <v>558</v>
      </c>
      <c r="E2409" s="104" t="s">
        <v>284</v>
      </c>
      <c r="F2409" s="104">
        <v>60</v>
      </c>
      <c r="G2409" s="104" t="s">
        <v>257</v>
      </c>
      <c r="H2409" s="105">
        <v>1</v>
      </c>
      <c r="I2409" s="104"/>
      <c r="J2409" s="104" t="s">
        <v>258</v>
      </c>
      <c r="K2409" s="104" t="s">
        <v>83</v>
      </c>
      <c r="L2409" s="104" t="s">
        <v>299</v>
      </c>
      <c r="M2409" s="104" t="s">
        <v>276</v>
      </c>
      <c r="N2409" s="104"/>
      <c r="O2409" s="108" t="str">
        <f>A616</f>
        <v>13018</v>
      </c>
      <c r="P2409" s="111" t="s">
        <v>1920</v>
      </c>
      <c r="Q2409" s="153" t="s">
        <v>511</v>
      </c>
      <c r="R2409" s="153" t="s">
        <v>549</v>
      </c>
      <c r="S2409" s="153">
        <v>4.1666666666666657E-2</v>
      </c>
      <c r="T2409" s="153">
        <v>0.5</v>
      </c>
      <c r="U2409" s="153">
        <v>0.54166666666666663</v>
      </c>
      <c r="V2409" s="153">
        <f>IF(ISBLANK(T2409),"",Tabella2[[#This Row],[ACT STOP]]-Tabella2[[#This Row],[ACT START]])</f>
        <v>4.166666666666663E-2</v>
      </c>
      <c r="W2409" s="104" t="s">
        <v>92</v>
      </c>
      <c r="X2409" s="104" t="s">
        <v>91</v>
      </c>
      <c r="Y2409" s="110"/>
      <c r="Z2409" s="106"/>
      <c r="AA2409" s="104"/>
      <c r="AB2409" s="107"/>
      <c r="AC2409" s="72">
        <v>1</v>
      </c>
      <c r="AH2409" s="70"/>
      <c r="AI2409" s="70"/>
      <c r="AJ2409">
        <v>0</v>
      </c>
      <c r="AL2409" s="70"/>
      <c r="BM2409" s="135">
        <v>0.5</v>
      </c>
      <c r="BN2409" s="136">
        <v>0.54166666666666663</v>
      </c>
      <c r="BO2409" s="101"/>
      <c r="BR2409" s="109" t="str">
        <f t="shared" si="37"/>
        <v>SH-25-2398</v>
      </c>
      <c r="BS2409" s="109" t="s">
        <v>332</v>
      </c>
      <c r="BT2409" t="s">
        <v>92</v>
      </c>
      <c r="BU2409" t="s">
        <v>5001</v>
      </c>
    </row>
    <row r="2410" spans="1:73" hidden="1">
      <c r="A2410" s="103" t="s">
        <v>5002</v>
      </c>
      <c r="B2410" s="102">
        <v>45757</v>
      </c>
      <c r="C2410" s="104">
        <f>_xlfn.ISOWEEKNUM(Tabella2[[#This Row],[Date]])</f>
        <v>15</v>
      </c>
      <c r="D2410" s="104" t="s">
        <v>305</v>
      </c>
      <c r="E2410" s="104" t="s">
        <v>284</v>
      </c>
      <c r="F2410" s="104">
        <v>45</v>
      </c>
      <c r="G2410" s="104" t="s">
        <v>257</v>
      </c>
      <c r="H2410" s="105">
        <v>10</v>
      </c>
      <c r="I2410" s="104"/>
      <c r="J2410" s="104" t="s">
        <v>258</v>
      </c>
      <c r="K2410" s="104" t="s">
        <v>79</v>
      </c>
      <c r="L2410" s="104" t="s">
        <v>299</v>
      </c>
      <c r="M2410" s="104" t="s">
        <v>276</v>
      </c>
      <c r="N2410" s="104"/>
      <c r="O2410" s="108" t="str">
        <f>A617</f>
        <v>13019</v>
      </c>
      <c r="P2410" s="111" t="s">
        <v>2947</v>
      </c>
      <c r="Q2410" s="153" t="s">
        <v>272</v>
      </c>
      <c r="R2410" s="153" t="s">
        <v>576</v>
      </c>
      <c r="S2410" s="153">
        <v>4.1666666666666657E-2</v>
      </c>
      <c r="T2410" s="153" t="s">
        <v>272</v>
      </c>
      <c r="U2410" s="153" t="s">
        <v>576</v>
      </c>
      <c r="V2410" s="153">
        <f>IF(ISBLANK(T2410),"",Tabella2[[#This Row],[ACT STOP]]-Tabella2[[#This Row],[ACT START]])</f>
        <v>4.166666666666663E-2</v>
      </c>
      <c r="W2410" s="104" t="s">
        <v>92</v>
      </c>
      <c r="X2410" s="104" t="s">
        <v>91</v>
      </c>
      <c r="Y2410" s="110"/>
      <c r="Z2410" s="106"/>
      <c r="AA2410" s="104"/>
      <c r="AB2410" s="107"/>
      <c r="AC2410" s="72">
        <v>1</v>
      </c>
      <c r="AH2410" s="70"/>
      <c r="AI2410" s="70"/>
      <c r="AJ2410">
        <v>0</v>
      </c>
      <c r="AL2410" s="70"/>
      <c r="BM2410" s="135" t="s">
        <v>272</v>
      </c>
      <c r="BN2410" s="136" t="s">
        <v>576</v>
      </c>
      <c r="BO2410" s="101"/>
      <c r="BR2410" s="109" t="str">
        <f t="shared" si="37"/>
        <v>SH-25-2399</v>
      </c>
      <c r="BS2410" s="109" t="s">
        <v>552</v>
      </c>
      <c r="BT2410" t="s">
        <v>92</v>
      </c>
      <c r="BU2410" t="s">
        <v>5003</v>
      </c>
    </row>
    <row r="2411" spans="1:73" hidden="1">
      <c r="A2411" s="103" t="s">
        <v>5004</v>
      </c>
      <c r="B2411" s="102">
        <v>45757</v>
      </c>
      <c r="C2411" s="104">
        <f>_xlfn.ISOWEEKNUM(Tabella2[[#This Row],[Date]])</f>
        <v>15</v>
      </c>
      <c r="D2411" s="104" t="s">
        <v>341</v>
      </c>
      <c r="E2411" s="104" t="s">
        <v>284</v>
      </c>
      <c r="F2411" s="104">
        <v>43</v>
      </c>
      <c r="G2411" s="104" t="s">
        <v>284</v>
      </c>
      <c r="H2411" s="105">
        <v>22</v>
      </c>
      <c r="I2411" s="104"/>
      <c r="J2411" s="104" t="s">
        <v>258</v>
      </c>
      <c r="K2411" s="104" t="s">
        <v>83</v>
      </c>
      <c r="L2411" s="104" t="s">
        <v>299</v>
      </c>
      <c r="M2411" s="104" t="s">
        <v>906</v>
      </c>
      <c r="N2411" s="104"/>
      <c r="O2411" s="108" t="str">
        <f>A2412</f>
        <v>14814</v>
      </c>
      <c r="P2411" s="111" t="s">
        <v>2356</v>
      </c>
      <c r="Q2411" s="153" t="s">
        <v>272</v>
      </c>
      <c r="R2411" s="153" t="s">
        <v>576</v>
      </c>
      <c r="S2411" s="153">
        <v>4.1666666666666657E-2</v>
      </c>
      <c r="T2411" s="153">
        <v>0.5625</v>
      </c>
      <c r="U2411" s="153">
        <v>0.60416666666666663</v>
      </c>
      <c r="V2411" s="153">
        <f>IF(ISBLANK(T2411),"",Tabella2[[#This Row],[ACT STOP]]-Tabella2[[#This Row],[ACT START]])</f>
        <v>4.166666666666663E-2</v>
      </c>
      <c r="W2411" s="104" t="s">
        <v>92</v>
      </c>
      <c r="X2411" s="104" t="s">
        <v>91</v>
      </c>
      <c r="Y2411" s="110"/>
      <c r="Z2411" s="106"/>
      <c r="AA2411" s="104"/>
      <c r="AB2411" s="107"/>
      <c r="AC2411" s="72">
        <v>1</v>
      </c>
      <c r="AH2411" s="70"/>
      <c r="AI2411" s="70"/>
      <c r="AJ2411">
        <v>0</v>
      </c>
      <c r="AL2411" s="70"/>
      <c r="BM2411" s="135">
        <v>0.5625</v>
      </c>
      <c r="BN2411" s="136">
        <v>0.60416666666666663</v>
      </c>
      <c r="BO2411" s="101"/>
      <c r="BR2411" s="109" t="str">
        <f t="shared" si="37"/>
        <v>SH-25-2400</v>
      </c>
      <c r="BS2411" s="109" t="s">
        <v>295</v>
      </c>
      <c r="BT2411" t="s">
        <v>92</v>
      </c>
      <c r="BU2411" t="s">
        <v>5005</v>
      </c>
    </row>
    <row r="2412" spans="1:73" hidden="1">
      <c r="A2412" s="103" t="s">
        <v>5006</v>
      </c>
      <c r="B2412" s="102">
        <v>45757</v>
      </c>
      <c r="C2412" s="104">
        <f>_xlfn.ISOWEEKNUM(Tabella2[[#This Row],[Date]])</f>
        <v>15</v>
      </c>
      <c r="D2412" s="104" t="s">
        <v>341</v>
      </c>
      <c r="E2412" s="104" t="s">
        <v>284</v>
      </c>
      <c r="F2412" s="104">
        <v>44</v>
      </c>
      <c r="G2412" s="104" t="s">
        <v>257</v>
      </c>
      <c r="H2412" s="105">
        <v>5</v>
      </c>
      <c r="I2412" s="104"/>
      <c r="J2412" s="104" t="s">
        <v>258</v>
      </c>
      <c r="K2412" s="104" t="s">
        <v>81</v>
      </c>
      <c r="L2412" s="104" t="s">
        <v>299</v>
      </c>
      <c r="M2412" s="104" t="s">
        <v>906</v>
      </c>
      <c r="N2412" s="104"/>
      <c r="O2412" s="108" t="str">
        <f>A2411</f>
        <v>14813</v>
      </c>
      <c r="P2412" s="111" t="s">
        <v>2356</v>
      </c>
      <c r="Q2412" s="153">
        <v>0.5625</v>
      </c>
      <c r="R2412" s="153">
        <v>0.60416666666666663</v>
      </c>
      <c r="S2412" s="153">
        <v>4.1666666666666657E-2</v>
      </c>
      <c r="T2412" s="153">
        <v>0.5625</v>
      </c>
      <c r="U2412" s="153">
        <v>0.60416666666666663</v>
      </c>
      <c r="V2412" s="153">
        <f>IF(ISBLANK(T2412),"",Tabella2[[#This Row],[ACT STOP]]-Tabella2[[#This Row],[ACT START]])</f>
        <v>4.166666666666663E-2</v>
      </c>
      <c r="W2412" s="104" t="s">
        <v>92</v>
      </c>
      <c r="X2412" s="104" t="s">
        <v>91</v>
      </c>
      <c r="Y2412" s="110"/>
      <c r="Z2412" s="106"/>
      <c r="AA2412" s="104"/>
      <c r="AB2412" s="107"/>
      <c r="AC2412" s="72">
        <v>1</v>
      </c>
      <c r="AH2412" s="70"/>
      <c r="AI2412" s="70"/>
      <c r="AJ2412">
        <v>0</v>
      </c>
      <c r="AL2412" s="70"/>
      <c r="BM2412" s="135">
        <v>0.5625</v>
      </c>
      <c r="BN2412" s="136">
        <v>0.60416666666666663</v>
      </c>
      <c r="BO2412" s="101"/>
      <c r="BR2412" s="109" t="str">
        <f t="shared" si="37"/>
        <v>SH-25-2401</v>
      </c>
      <c r="BS2412" s="109" t="s">
        <v>416</v>
      </c>
      <c r="BT2412" t="s">
        <v>92</v>
      </c>
      <c r="BU2412" t="s">
        <v>5007</v>
      </c>
    </row>
    <row r="2413" spans="1:73" hidden="1">
      <c r="A2413" s="103" t="s">
        <v>5008</v>
      </c>
      <c r="B2413" s="102">
        <v>45757</v>
      </c>
      <c r="C2413" s="104">
        <f>_xlfn.ISOWEEKNUM(Tabella2[[#This Row],[Date]])</f>
        <v>15</v>
      </c>
      <c r="D2413" s="104" t="s">
        <v>421</v>
      </c>
      <c r="E2413" s="104" t="s">
        <v>327</v>
      </c>
      <c r="F2413" s="104">
        <v>73</v>
      </c>
      <c r="G2413" s="104" t="s">
        <v>284</v>
      </c>
      <c r="H2413" s="105">
        <v>23</v>
      </c>
      <c r="I2413" s="104" t="s">
        <v>258</v>
      </c>
      <c r="J2413" s="104"/>
      <c r="K2413" s="104" t="s">
        <v>79</v>
      </c>
      <c r="L2413" s="104" t="s">
        <v>299</v>
      </c>
      <c r="M2413" s="104" t="s">
        <v>276</v>
      </c>
      <c r="N2413" s="104"/>
      <c r="O2413" s="108" t="str">
        <f>A618</f>
        <v>13020</v>
      </c>
      <c r="P2413" s="111" t="s">
        <v>4350</v>
      </c>
      <c r="Q2413" s="153" t="s">
        <v>665</v>
      </c>
      <c r="R2413" s="153">
        <v>0.64583333333333337</v>
      </c>
      <c r="S2413" s="153">
        <v>2.0833333333333329E-2</v>
      </c>
      <c r="T2413" s="153" t="s">
        <v>665</v>
      </c>
      <c r="U2413" s="153">
        <v>0.64583333333333337</v>
      </c>
      <c r="V2413" s="153">
        <f>IF(ISBLANK(T2413),"",Tabella2[[#This Row],[ACT STOP]]-Tabella2[[#This Row],[ACT START]])</f>
        <v>2.083333333333337E-2</v>
      </c>
      <c r="W2413" s="104" t="s">
        <v>92</v>
      </c>
      <c r="X2413" s="104" t="s">
        <v>91</v>
      </c>
      <c r="Y2413" s="110"/>
      <c r="Z2413" s="106"/>
      <c r="AA2413" s="104"/>
      <c r="AB2413" s="107"/>
      <c r="AC2413" s="72">
        <v>1</v>
      </c>
      <c r="AH2413" s="70"/>
      <c r="AI2413" s="70"/>
      <c r="AJ2413">
        <v>0</v>
      </c>
      <c r="AL2413" s="70"/>
      <c r="BM2413" s="135" t="s">
        <v>665</v>
      </c>
      <c r="BN2413" s="136">
        <v>0.64583333333333337</v>
      </c>
      <c r="BO2413" s="101"/>
      <c r="BR2413" s="109" t="str">
        <f t="shared" si="37"/>
        <v>SH-25-2402</v>
      </c>
      <c r="BS2413" s="109" t="s">
        <v>358</v>
      </c>
      <c r="BT2413" t="s">
        <v>92</v>
      </c>
      <c r="BU2413" t="s">
        <v>5009</v>
      </c>
    </row>
    <row r="2414" spans="1:73" hidden="1">
      <c r="A2414" s="103" t="s">
        <v>5010</v>
      </c>
      <c r="B2414" s="102">
        <v>45757</v>
      </c>
      <c r="C2414" s="104">
        <f>_xlfn.ISOWEEKNUM(Tabella2[[#This Row],[Date]])</f>
        <v>15</v>
      </c>
      <c r="D2414" s="104" t="s">
        <v>421</v>
      </c>
      <c r="E2414" s="104" t="s">
        <v>327</v>
      </c>
      <c r="F2414" s="104">
        <v>71</v>
      </c>
      <c r="G2414" s="104" t="s">
        <v>257</v>
      </c>
      <c r="H2414" s="105">
        <v>9</v>
      </c>
      <c r="I2414" s="104" t="s">
        <v>258</v>
      </c>
      <c r="J2414" s="104"/>
      <c r="K2414" s="104" t="s">
        <v>79</v>
      </c>
      <c r="L2414" s="104" t="s">
        <v>299</v>
      </c>
      <c r="M2414" s="104" t="s">
        <v>276</v>
      </c>
      <c r="N2414" s="104"/>
      <c r="O2414" s="108" t="str">
        <f>A619</f>
        <v>13021</v>
      </c>
      <c r="P2414" s="111" t="s">
        <v>4350</v>
      </c>
      <c r="Q2414" s="153" t="s">
        <v>344</v>
      </c>
      <c r="R2414" s="153">
        <v>0.67013888888888884</v>
      </c>
      <c r="S2414" s="153">
        <v>2.0833333333333329E-2</v>
      </c>
      <c r="T2414" s="153" t="s">
        <v>344</v>
      </c>
      <c r="U2414" s="153">
        <v>0.67013888888888884</v>
      </c>
      <c r="V2414" s="153">
        <f>IF(ISBLANK(T2414),"",Tabella2[[#This Row],[ACT STOP]]-Tabella2[[#This Row],[ACT START]])</f>
        <v>2.0833333333333259E-2</v>
      </c>
      <c r="W2414" s="104" t="s">
        <v>92</v>
      </c>
      <c r="X2414" s="104" t="s">
        <v>91</v>
      </c>
      <c r="Y2414" s="110"/>
      <c r="Z2414" s="106"/>
      <c r="AA2414" s="104"/>
      <c r="AB2414" s="107"/>
      <c r="AC2414" s="72">
        <v>1</v>
      </c>
      <c r="AH2414" s="70"/>
      <c r="AI2414" s="70"/>
      <c r="AJ2414">
        <v>0</v>
      </c>
      <c r="AL2414" s="70"/>
      <c r="BM2414" s="135" t="s">
        <v>344</v>
      </c>
      <c r="BN2414" s="136">
        <v>0.67013888888888884</v>
      </c>
      <c r="BO2414" s="101"/>
      <c r="BR2414" s="109" t="str">
        <f t="shared" si="37"/>
        <v>SH-25-2403</v>
      </c>
      <c r="BS2414" s="109" t="s">
        <v>318</v>
      </c>
      <c r="BT2414" t="s">
        <v>92</v>
      </c>
      <c r="BU2414" t="s">
        <v>5011</v>
      </c>
    </row>
    <row r="2415" spans="1:73" hidden="1">
      <c r="A2415" s="103" t="s">
        <v>5012</v>
      </c>
      <c r="B2415" s="102">
        <v>45757</v>
      </c>
      <c r="C2415" s="104">
        <f>_xlfn.ISOWEEKNUM(Tabella2[[#This Row],[Date]])</f>
        <v>15</v>
      </c>
      <c r="D2415" s="104" t="s">
        <v>558</v>
      </c>
      <c r="E2415" s="104" t="s">
        <v>284</v>
      </c>
      <c r="F2415" s="104">
        <v>59</v>
      </c>
      <c r="G2415" s="104" t="s">
        <v>257</v>
      </c>
      <c r="H2415" s="105">
        <v>17</v>
      </c>
      <c r="I2415" s="104"/>
      <c r="J2415" s="104" t="s">
        <v>258</v>
      </c>
      <c r="K2415" s="104" t="s">
        <v>83</v>
      </c>
      <c r="L2415" s="104" t="s">
        <v>299</v>
      </c>
      <c r="M2415" s="104" t="s">
        <v>276</v>
      </c>
      <c r="N2415" s="104"/>
      <c r="O2415" s="108" t="str">
        <f>A620</f>
        <v>13022</v>
      </c>
      <c r="P2415" s="111" t="s">
        <v>2593</v>
      </c>
      <c r="Q2415" s="153" t="s">
        <v>665</v>
      </c>
      <c r="R2415" s="153" t="s">
        <v>580</v>
      </c>
      <c r="S2415" s="153">
        <v>4.1666666666666657E-2</v>
      </c>
      <c r="T2415" s="153">
        <v>0.625</v>
      </c>
      <c r="U2415" s="153">
        <v>0.66666666666666663</v>
      </c>
      <c r="V2415" s="153">
        <f>IF(ISBLANK(T2415),"",Tabella2[[#This Row],[ACT STOP]]-Tabella2[[#This Row],[ACT START]])</f>
        <v>4.166666666666663E-2</v>
      </c>
      <c r="W2415" s="104" t="s">
        <v>92</v>
      </c>
      <c r="X2415" s="104" t="s">
        <v>91</v>
      </c>
      <c r="Y2415" s="110"/>
      <c r="Z2415" s="106"/>
      <c r="AA2415" s="104"/>
      <c r="AB2415" s="107"/>
      <c r="AC2415" s="72">
        <v>1</v>
      </c>
      <c r="AH2415" s="70"/>
      <c r="AI2415" s="70"/>
      <c r="AJ2415">
        <v>0</v>
      </c>
      <c r="AL2415" s="70"/>
      <c r="BM2415" s="135">
        <v>0.625</v>
      </c>
      <c r="BN2415" s="136">
        <v>0.66666666666666663</v>
      </c>
      <c r="BO2415" s="101"/>
      <c r="BR2415" s="109" t="str">
        <f t="shared" si="37"/>
        <v>SH-25-2404</v>
      </c>
      <c r="BS2415" s="109" t="s">
        <v>393</v>
      </c>
      <c r="BT2415" t="s">
        <v>92</v>
      </c>
      <c r="BU2415" t="s">
        <v>5013</v>
      </c>
    </row>
    <row r="2416" spans="1:73" hidden="1">
      <c r="A2416" s="103" t="s">
        <v>5014</v>
      </c>
      <c r="B2416" s="102">
        <v>45758</v>
      </c>
      <c r="C2416" s="104">
        <f>_xlfn.ISOWEEKNUM(Tabella2[[#This Row],[Date]])</f>
        <v>15</v>
      </c>
      <c r="D2416" s="104" t="s">
        <v>370</v>
      </c>
      <c r="E2416" s="104" t="s">
        <v>256</v>
      </c>
      <c r="F2416" s="104">
        <v>53</v>
      </c>
      <c r="G2416" s="104" t="s">
        <v>257</v>
      </c>
      <c r="H2416" s="105">
        <v>14</v>
      </c>
      <c r="I2416" s="104" t="s">
        <v>258</v>
      </c>
      <c r="J2416" s="104"/>
      <c r="K2416" s="104" t="s">
        <v>78</v>
      </c>
      <c r="L2416" s="104" t="s">
        <v>299</v>
      </c>
      <c r="M2416" s="104" t="s">
        <v>313</v>
      </c>
      <c r="N2416" s="104"/>
      <c r="O2416" s="106" t="str">
        <f>A2335</f>
        <v>14737</v>
      </c>
      <c r="P2416" s="111" t="s">
        <v>442</v>
      </c>
      <c r="Q2416" s="153">
        <v>0.25</v>
      </c>
      <c r="R2416" s="153">
        <v>0.29166666666666669</v>
      </c>
      <c r="S2416" s="153">
        <v>4.1666666666666657E-2</v>
      </c>
      <c r="T2416" s="153">
        <v>0.25</v>
      </c>
      <c r="U2416" s="153">
        <v>0.29166666666666669</v>
      </c>
      <c r="V2416" s="153">
        <f>IF(ISBLANK(T2416),"",Tabella2[[#This Row],[ACT STOP]]-Tabella2[[#This Row],[ACT START]])</f>
        <v>4.1666666666666685E-2</v>
      </c>
      <c r="W2416" s="104" t="s">
        <v>92</v>
      </c>
      <c r="X2416" s="104" t="s">
        <v>91</v>
      </c>
      <c r="Y2416" s="110"/>
      <c r="Z2416" s="106"/>
      <c r="AA2416" s="104"/>
      <c r="AB2416" s="107"/>
      <c r="AC2416" s="72">
        <v>1</v>
      </c>
      <c r="AH2416" s="70"/>
      <c r="AI2416" s="70"/>
      <c r="AJ2416">
        <v>0</v>
      </c>
      <c r="AL2416" s="70"/>
      <c r="BM2416" s="135">
        <v>0.25</v>
      </c>
      <c r="BN2416" s="136">
        <v>0.29166666666666669</v>
      </c>
      <c r="BO2416" s="101"/>
      <c r="BR2416" s="109" t="str">
        <f t="shared" si="37"/>
        <v>SH-25-2405</v>
      </c>
      <c r="BS2416" s="109" t="s">
        <v>372</v>
      </c>
      <c r="BT2416" t="s">
        <v>92</v>
      </c>
      <c r="BU2416" t="s">
        <v>5015</v>
      </c>
    </row>
    <row r="2417" spans="1:73" hidden="1">
      <c r="A2417" s="103" t="s">
        <v>5016</v>
      </c>
      <c r="B2417" s="102">
        <v>45758</v>
      </c>
      <c r="C2417" s="104">
        <f>_xlfn.ISOWEEKNUM(Tabella2[[#This Row],[Date]])</f>
        <v>15</v>
      </c>
      <c r="D2417" s="104" t="s">
        <v>574</v>
      </c>
      <c r="E2417" s="104" t="s">
        <v>284</v>
      </c>
      <c r="F2417" s="104">
        <v>66</v>
      </c>
      <c r="G2417" s="104" t="s">
        <v>257</v>
      </c>
      <c r="H2417" s="105">
        <v>9</v>
      </c>
      <c r="I2417" s="104"/>
      <c r="J2417" s="104" t="s">
        <v>258</v>
      </c>
      <c r="K2417" s="104" t="s">
        <v>79</v>
      </c>
      <c r="L2417" s="104" t="s">
        <v>299</v>
      </c>
      <c r="M2417" s="104" t="s">
        <v>276</v>
      </c>
      <c r="N2417" s="104"/>
      <c r="O2417" s="106" t="str">
        <f>A623</f>
        <v>13025</v>
      </c>
      <c r="P2417" s="111" t="s">
        <v>554</v>
      </c>
      <c r="Q2417" s="153" t="s">
        <v>617</v>
      </c>
      <c r="R2417" s="153" t="s">
        <v>525</v>
      </c>
      <c r="S2417" s="153">
        <v>4.1666666666666657E-2</v>
      </c>
      <c r="T2417" s="153">
        <v>0.3125</v>
      </c>
      <c r="U2417" s="153">
        <v>0.35416666666666669</v>
      </c>
      <c r="V2417" s="153">
        <f>IF(ISBLANK(T2417),"",Tabella2[[#This Row],[ACT STOP]]-Tabella2[[#This Row],[ACT START]])</f>
        <v>4.1666666666666685E-2</v>
      </c>
      <c r="W2417" s="104" t="s">
        <v>92</v>
      </c>
      <c r="X2417" s="104" t="s">
        <v>91</v>
      </c>
      <c r="Y2417" s="110"/>
      <c r="Z2417" s="106"/>
      <c r="AA2417" s="104"/>
      <c r="AB2417" s="107"/>
      <c r="AC2417" s="72">
        <v>1</v>
      </c>
      <c r="AH2417" s="70"/>
      <c r="AI2417" s="70"/>
      <c r="AJ2417">
        <v>0</v>
      </c>
      <c r="AL2417" s="70"/>
      <c r="BM2417" s="135">
        <v>0.3125</v>
      </c>
      <c r="BN2417" s="136">
        <v>0.35416666666666669</v>
      </c>
      <c r="BO2417" s="101"/>
      <c r="BR2417" s="109" t="str">
        <f t="shared" si="37"/>
        <v>SH-25-2406</v>
      </c>
      <c r="BS2417" s="109" t="s">
        <v>318</v>
      </c>
      <c r="BT2417" t="s">
        <v>92</v>
      </c>
      <c r="BU2417" t="s">
        <v>5017</v>
      </c>
    </row>
    <row r="2418" spans="1:73" hidden="1">
      <c r="A2418" s="103" t="s">
        <v>5018</v>
      </c>
      <c r="B2418" s="102">
        <v>45758</v>
      </c>
      <c r="C2418" s="104">
        <f>_xlfn.ISOWEEKNUM(Tabella2[[#This Row],[Date]])</f>
        <v>15</v>
      </c>
      <c r="D2418" s="104" t="s">
        <v>558</v>
      </c>
      <c r="E2418" s="104" t="s">
        <v>284</v>
      </c>
      <c r="F2418" s="104">
        <v>61</v>
      </c>
      <c r="G2418" s="104" t="s">
        <v>257</v>
      </c>
      <c r="H2418" s="105">
        <v>10</v>
      </c>
      <c r="I2418" s="104"/>
      <c r="J2418" s="104" t="s">
        <v>258</v>
      </c>
      <c r="K2418" s="104" t="s">
        <v>80</v>
      </c>
      <c r="L2418" s="104" t="s">
        <v>259</v>
      </c>
      <c r="M2418" s="104" t="s">
        <v>328</v>
      </c>
      <c r="N2418" s="104"/>
      <c r="O2418" s="106"/>
      <c r="P2418" s="111" t="s">
        <v>524</v>
      </c>
      <c r="Q2418" s="153" t="s">
        <v>617</v>
      </c>
      <c r="R2418" s="153" t="s">
        <v>525</v>
      </c>
      <c r="S2418" s="153">
        <v>4.1666666666666657E-2</v>
      </c>
      <c r="T2418" s="153">
        <v>0.3125</v>
      </c>
      <c r="U2418" s="153">
        <v>0.35416666666666669</v>
      </c>
      <c r="V2418" s="153">
        <f>IF(ISBLANK(T2418),"",Tabella2[[#This Row],[ACT STOP]]-Tabella2[[#This Row],[ACT START]])</f>
        <v>4.1666666666666685E-2</v>
      </c>
      <c r="W2418" s="104" t="s">
        <v>92</v>
      </c>
      <c r="X2418" s="104" t="s">
        <v>91</v>
      </c>
      <c r="Y2418" s="110"/>
      <c r="Z2418" s="106"/>
      <c r="AA2418" s="104"/>
      <c r="AB2418" s="107"/>
      <c r="AC2418" s="72">
        <v>1</v>
      </c>
      <c r="AH2418" s="70"/>
      <c r="AI2418" s="70"/>
      <c r="AJ2418">
        <v>0</v>
      </c>
      <c r="AL2418" s="70"/>
      <c r="BM2418" s="135">
        <v>0.3125</v>
      </c>
      <c r="BN2418" s="136">
        <v>0.35416666666666669</v>
      </c>
      <c r="BO2418" s="101"/>
      <c r="BR2418" s="109" t="str">
        <f t="shared" si="37"/>
        <v>SH-25-2407</v>
      </c>
      <c r="BS2418" s="109" t="s">
        <v>552</v>
      </c>
      <c r="BT2418" t="s">
        <v>92</v>
      </c>
      <c r="BU2418" t="s">
        <v>5019</v>
      </c>
    </row>
    <row r="2419" spans="1:73" hidden="1">
      <c r="A2419" s="103" t="s">
        <v>5020</v>
      </c>
      <c r="B2419" s="102">
        <v>45758</v>
      </c>
      <c r="C2419" s="104">
        <f>_xlfn.ISOWEEKNUM(Tabella2[[#This Row],[Date]])</f>
        <v>15</v>
      </c>
      <c r="D2419" s="104" t="s">
        <v>321</v>
      </c>
      <c r="E2419" s="104" t="s">
        <v>284</v>
      </c>
      <c r="F2419" s="104">
        <v>54</v>
      </c>
      <c r="G2419" s="104" t="s">
        <v>284</v>
      </c>
      <c r="H2419" s="105">
        <v>22</v>
      </c>
      <c r="I2419" s="104"/>
      <c r="J2419" s="104" t="s">
        <v>258</v>
      </c>
      <c r="K2419" s="104" t="s">
        <v>80</v>
      </c>
      <c r="L2419" s="104" t="s">
        <v>299</v>
      </c>
      <c r="M2419" s="104" t="s">
        <v>276</v>
      </c>
      <c r="N2419" s="104"/>
      <c r="O2419" s="106" t="str">
        <f>A2420</f>
        <v>14822</v>
      </c>
      <c r="P2419" s="111" t="s">
        <v>1986</v>
      </c>
      <c r="Q2419" s="153" t="s">
        <v>631</v>
      </c>
      <c r="R2419" s="153" t="s">
        <v>498</v>
      </c>
      <c r="S2419" s="153">
        <v>4.1666666666666657E-2</v>
      </c>
      <c r="T2419" s="153">
        <v>0.375</v>
      </c>
      <c r="U2419" s="153">
        <v>0.40972222222222221</v>
      </c>
      <c r="V2419" s="153">
        <f>IF(ISBLANK(T2419),"",Tabella2[[#This Row],[ACT STOP]]-Tabella2[[#This Row],[ACT START]])</f>
        <v>3.472222222222221E-2</v>
      </c>
      <c r="W2419" s="104" t="s">
        <v>92</v>
      </c>
      <c r="X2419" s="104" t="s">
        <v>91</v>
      </c>
      <c r="Y2419" s="110"/>
      <c r="Z2419" s="106"/>
      <c r="AA2419" s="104"/>
      <c r="AB2419" s="107"/>
      <c r="AC2419" s="72">
        <v>1</v>
      </c>
      <c r="AH2419" s="70"/>
      <c r="AI2419" s="70"/>
      <c r="AJ2419">
        <v>0</v>
      </c>
      <c r="AL2419" s="70"/>
      <c r="BM2419" s="135">
        <v>0.375</v>
      </c>
      <c r="BN2419" s="136">
        <v>0.40972222222222221</v>
      </c>
      <c r="BO2419" s="101"/>
      <c r="BR2419" s="109" t="str">
        <f t="shared" si="37"/>
        <v>SH-25-2408</v>
      </c>
      <c r="BS2419" s="109" t="s">
        <v>295</v>
      </c>
      <c r="BT2419" t="s">
        <v>92</v>
      </c>
      <c r="BU2419" t="s">
        <v>5021</v>
      </c>
    </row>
    <row r="2420" spans="1:73" hidden="1">
      <c r="A2420" s="103" t="s">
        <v>5022</v>
      </c>
      <c r="B2420" s="102">
        <v>45758</v>
      </c>
      <c r="C2420" s="104">
        <f>_xlfn.ISOWEEKNUM(Tabella2[[#This Row],[Date]])</f>
        <v>15</v>
      </c>
      <c r="D2420" s="104" t="s">
        <v>321</v>
      </c>
      <c r="E2420" s="104" t="s">
        <v>284</v>
      </c>
      <c r="F2420" s="104">
        <v>52</v>
      </c>
      <c r="G2420" s="104" t="s">
        <v>284</v>
      </c>
      <c r="H2420" s="105">
        <v>23</v>
      </c>
      <c r="I2420" s="104"/>
      <c r="J2420" s="104" t="s">
        <v>258</v>
      </c>
      <c r="K2420" s="104" t="s">
        <v>81</v>
      </c>
      <c r="L2420" s="104" t="s">
        <v>299</v>
      </c>
      <c r="M2420" s="104" t="s">
        <v>276</v>
      </c>
      <c r="N2420" s="104"/>
      <c r="O2420" s="106" t="str">
        <f>A2419</f>
        <v>14821</v>
      </c>
      <c r="P2420" s="111" t="s">
        <v>1986</v>
      </c>
      <c r="Q2420" s="153">
        <v>0.375</v>
      </c>
      <c r="R2420" s="153">
        <v>0.41666666666666669</v>
      </c>
      <c r="S2420" s="153">
        <v>4.1666666666666657E-2</v>
      </c>
      <c r="T2420" s="153">
        <v>0.375</v>
      </c>
      <c r="U2420" s="153">
        <v>0.40972222222222221</v>
      </c>
      <c r="V2420" s="153">
        <f>IF(ISBLANK(T2420),"",Tabella2[[#This Row],[ACT STOP]]-Tabella2[[#This Row],[ACT START]])</f>
        <v>3.472222222222221E-2</v>
      </c>
      <c r="W2420" s="104" t="s">
        <v>92</v>
      </c>
      <c r="X2420" s="104" t="s">
        <v>91</v>
      </c>
      <c r="Y2420" s="110"/>
      <c r="Z2420" s="106"/>
      <c r="AA2420" s="104"/>
      <c r="AB2420" s="107"/>
      <c r="AC2420" s="72">
        <v>1</v>
      </c>
      <c r="AH2420" s="70"/>
      <c r="AI2420" s="70"/>
      <c r="AJ2420">
        <v>0</v>
      </c>
      <c r="AL2420" s="70"/>
      <c r="BM2420" s="135">
        <v>0.375</v>
      </c>
      <c r="BN2420" s="136">
        <v>0.40972222222222221</v>
      </c>
      <c r="BO2420" s="101"/>
      <c r="BR2420" s="109" t="str">
        <f t="shared" si="37"/>
        <v>SH-25-2409</v>
      </c>
      <c r="BS2420" s="109" t="s">
        <v>358</v>
      </c>
      <c r="BT2420" t="s">
        <v>92</v>
      </c>
      <c r="BU2420" t="s">
        <v>5023</v>
      </c>
    </row>
    <row r="2421" spans="1:73" hidden="1">
      <c r="A2421" s="103" t="s">
        <v>5024</v>
      </c>
      <c r="B2421" s="102">
        <v>45758</v>
      </c>
      <c r="C2421" s="104">
        <f>_xlfn.ISOWEEKNUM(Tabella2[[#This Row],[Date]])</f>
        <v>15</v>
      </c>
      <c r="D2421" s="104" t="s">
        <v>558</v>
      </c>
      <c r="E2421" s="104" t="s">
        <v>284</v>
      </c>
      <c r="F2421" s="104">
        <v>60</v>
      </c>
      <c r="G2421" s="104" t="s">
        <v>257</v>
      </c>
      <c r="H2421" s="105">
        <v>17</v>
      </c>
      <c r="I2421" s="104"/>
      <c r="J2421" s="104" t="s">
        <v>258</v>
      </c>
      <c r="K2421" s="104" t="s">
        <v>77</v>
      </c>
      <c r="L2421" s="104" t="s">
        <v>259</v>
      </c>
      <c r="M2421" s="104" t="s">
        <v>328</v>
      </c>
      <c r="N2421" s="104"/>
      <c r="O2421" s="106"/>
      <c r="P2421" s="111" t="s">
        <v>3689</v>
      </c>
      <c r="Q2421" s="153" t="s">
        <v>631</v>
      </c>
      <c r="R2421" s="153" t="s">
        <v>498</v>
      </c>
      <c r="S2421" s="153">
        <v>4.1666666666666657E-2</v>
      </c>
      <c r="T2421" s="153">
        <v>0.375</v>
      </c>
      <c r="U2421" s="153">
        <v>0.41666666666666669</v>
      </c>
      <c r="V2421" s="153">
        <f>IF(ISBLANK(T2421),"",Tabella2[[#This Row],[ACT STOP]]-Tabella2[[#This Row],[ACT START]])</f>
        <v>4.1666666666666685E-2</v>
      </c>
      <c r="W2421" s="104" t="s">
        <v>92</v>
      </c>
      <c r="X2421" s="104" t="s">
        <v>91</v>
      </c>
      <c r="Y2421" s="110"/>
      <c r="Z2421" s="106"/>
      <c r="AA2421" s="104"/>
      <c r="AB2421" s="107"/>
      <c r="AC2421" s="72">
        <v>1</v>
      </c>
      <c r="AH2421" s="70"/>
      <c r="AI2421" s="70"/>
      <c r="AJ2421">
        <v>0</v>
      </c>
      <c r="AL2421" s="70"/>
      <c r="BM2421" s="135">
        <v>0.375</v>
      </c>
      <c r="BN2421" s="136">
        <v>0.41666666666666669</v>
      </c>
      <c r="BO2421" s="101"/>
      <c r="BR2421" s="109" t="str">
        <f t="shared" si="37"/>
        <v>SH-25-2410</v>
      </c>
      <c r="BS2421" s="109" t="s">
        <v>393</v>
      </c>
      <c r="BT2421" t="s">
        <v>92</v>
      </c>
      <c r="BU2421" t="s">
        <v>5025</v>
      </c>
    </row>
    <row r="2422" spans="1:73" hidden="1">
      <c r="A2422" s="103" t="s">
        <v>5026</v>
      </c>
      <c r="B2422" s="102">
        <v>45758</v>
      </c>
      <c r="C2422" s="104">
        <f>_xlfn.ISOWEEKNUM(Tabella2[[#This Row],[Date]])</f>
        <v>15</v>
      </c>
      <c r="D2422" s="104" t="s">
        <v>341</v>
      </c>
      <c r="E2422" s="104" t="s">
        <v>284</v>
      </c>
      <c r="F2422" s="104">
        <v>44</v>
      </c>
      <c r="G2422" s="104" t="s">
        <v>257</v>
      </c>
      <c r="H2422" s="105">
        <v>9</v>
      </c>
      <c r="I2422" s="104"/>
      <c r="J2422" s="104" t="s">
        <v>258</v>
      </c>
      <c r="K2422" s="104" t="s">
        <v>79</v>
      </c>
      <c r="L2422" s="104" t="s">
        <v>299</v>
      </c>
      <c r="M2422" s="104" t="s">
        <v>906</v>
      </c>
      <c r="N2422" s="104"/>
      <c r="O2422" s="106" t="str">
        <f>A2423</f>
        <v>14825</v>
      </c>
      <c r="P2422" s="111" t="s">
        <v>2397</v>
      </c>
      <c r="Q2422" s="153" t="s">
        <v>263</v>
      </c>
      <c r="R2422" s="153" t="s">
        <v>504</v>
      </c>
      <c r="S2422" s="153">
        <v>4.1666666666666657E-2</v>
      </c>
      <c r="T2422" s="153">
        <v>0.4375</v>
      </c>
      <c r="U2422" s="153">
        <v>0.47916666666666669</v>
      </c>
      <c r="V2422" s="153">
        <f>IF(ISBLANK(T2422),"",Tabella2[[#This Row],[ACT STOP]]-Tabella2[[#This Row],[ACT START]])</f>
        <v>4.1666666666666685E-2</v>
      </c>
      <c r="W2422" s="104" t="s">
        <v>92</v>
      </c>
      <c r="X2422" s="104" t="s">
        <v>91</v>
      </c>
      <c r="Y2422" s="110"/>
      <c r="Z2422" s="106"/>
      <c r="AA2422" s="104"/>
      <c r="AB2422" s="107"/>
      <c r="AC2422" s="72">
        <v>1</v>
      </c>
      <c r="AH2422" s="70"/>
      <c r="AI2422" s="70"/>
      <c r="AJ2422">
        <v>0</v>
      </c>
      <c r="AL2422" s="70"/>
      <c r="BM2422" s="135">
        <v>0.4375</v>
      </c>
      <c r="BN2422" s="136">
        <v>0.47916666666666669</v>
      </c>
      <c r="BO2422" s="101"/>
      <c r="BR2422" s="109" t="str">
        <f t="shared" si="37"/>
        <v>SH-25-2411</v>
      </c>
      <c r="BS2422" s="109" t="s">
        <v>318</v>
      </c>
      <c r="BT2422" t="s">
        <v>92</v>
      </c>
      <c r="BU2422" t="s">
        <v>5027</v>
      </c>
    </row>
    <row r="2423" spans="1:73" hidden="1">
      <c r="A2423" s="103" t="s">
        <v>5028</v>
      </c>
      <c r="B2423" s="102">
        <v>45758</v>
      </c>
      <c r="C2423" s="104">
        <f>_xlfn.ISOWEEKNUM(Tabella2[[#This Row],[Date]])</f>
        <v>15</v>
      </c>
      <c r="D2423" s="104" t="s">
        <v>341</v>
      </c>
      <c r="E2423" s="104" t="s">
        <v>284</v>
      </c>
      <c r="F2423" s="104">
        <v>43</v>
      </c>
      <c r="G2423" s="104" t="s">
        <v>257</v>
      </c>
      <c r="H2423" s="105">
        <v>5</v>
      </c>
      <c r="I2423" s="104"/>
      <c r="J2423" s="104" t="s">
        <v>258</v>
      </c>
      <c r="K2423" s="104" t="s">
        <v>78</v>
      </c>
      <c r="L2423" s="104" t="s">
        <v>299</v>
      </c>
      <c r="M2423" s="104" t="s">
        <v>906</v>
      </c>
      <c r="N2423" s="104"/>
      <c r="O2423" s="106" t="str">
        <f>A2422</f>
        <v>14824</v>
      </c>
      <c r="P2423" s="111" t="s">
        <v>2397</v>
      </c>
      <c r="Q2423" s="153">
        <v>0.4375</v>
      </c>
      <c r="R2423" s="153">
        <v>0.47916666666666669</v>
      </c>
      <c r="S2423" s="153">
        <v>4.1666666666666657E-2</v>
      </c>
      <c r="T2423" s="153">
        <v>0.4375</v>
      </c>
      <c r="U2423" s="153">
        <v>0.47916666666666669</v>
      </c>
      <c r="V2423" s="153">
        <f>IF(ISBLANK(T2423),"",Tabella2[[#This Row],[ACT STOP]]-Tabella2[[#This Row],[ACT START]])</f>
        <v>4.1666666666666685E-2</v>
      </c>
      <c r="W2423" s="104" t="s">
        <v>92</v>
      </c>
      <c r="X2423" s="104" t="s">
        <v>91</v>
      </c>
      <c r="Y2423" s="110"/>
      <c r="Z2423" s="106"/>
      <c r="AA2423" s="104"/>
      <c r="AB2423" s="107"/>
      <c r="AC2423" s="72">
        <v>1</v>
      </c>
      <c r="AH2423" s="70"/>
      <c r="AI2423" s="70"/>
      <c r="AJ2423">
        <v>0</v>
      </c>
      <c r="AL2423" s="70"/>
      <c r="BM2423" s="135">
        <v>0.4375</v>
      </c>
      <c r="BN2423" s="136">
        <v>0.47916666666666669</v>
      </c>
      <c r="BO2423" s="101"/>
      <c r="BR2423" s="109" t="str">
        <f t="shared" si="37"/>
        <v>SH-25-2412</v>
      </c>
      <c r="BS2423" s="109" t="s">
        <v>416</v>
      </c>
      <c r="BT2423" t="s">
        <v>92</v>
      </c>
      <c r="BU2423" t="s">
        <v>5029</v>
      </c>
    </row>
    <row r="2424" spans="1:73" hidden="1">
      <c r="A2424" s="103" t="s">
        <v>5030</v>
      </c>
      <c r="B2424" s="102">
        <v>45758</v>
      </c>
      <c r="C2424" s="104">
        <f>_xlfn.ISOWEEKNUM(Tabella2[[#This Row],[Date]])</f>
        <v>15</v>
      </c>
      <c r="D2424" s="104" t="s">
        <v>574</v>
      </c>
      <c r="E2424" s="104" t="s">
        <v>284</v>
      </c>
      <c r="F2424" s="104">
        <v>67</v>
      </c>
      <c r="G2424" s="104" t="s">
        <v>284</v>
      </c>
      <c r="H2424" s="105">
        <v>10</v>
      </c>
      <c r="I2424" s="104"/>
      <c r="J2424" s="104" t="s">
        <v>258</v>
      </c>
      <c r="K2424" s="104" t="s">
        <v>80</v>
      </c>
      <c r="L2424" s="104" t="s">
        <v>259</v>
      </c>
      <c r="M2424" s="104" t="s">
        <v>276</v>
      </c>
      <c r="N2424" s="104"/>
      <c r="O2424" s="106"/>
      <c r="P2424" s="111" t="s">
        <v>1898</v>
      </c>
      <c r="Q2424" s="153">
        <v>0.4375</v>
      </c>
      <c r="R2424" s="153">
        <v>0.47916666666666669</v>
      </c>
      <c r="S2424" s="153">
        <v>4.1666666666666657E-2</v>
      </c>
      <c r="T2424" s="153">
        <v>0.4375</v>
      </c>
      <c r="U2424" s="153">
        <v>0.47916666666666669</v>
      </c>
      <c r="V2424" s="153">
        <f>IF(ISBLANK(T2424),"",Tabella2[[#This Row],[ACT STOP]]-Tabella2[[#This Row],[ACT START]])</f>
        <v>4.1666666666666685E-2</v>
      </c>
      <c r="W2424" s="104" t="s">
        <v>92</v>
      </c>
      <c r="X2424" s="104" t="s">
        <v>91</v>
      </c>
      <c r="Y2424" s="110"/>
      <c r="Z2424" s="106"/>
      <c r="AA2424" s="104"/>
      <c r="AB2424" s="107"/>
      <c r="AC2424" s="72">
        <v>1</v>
      </c>
      <c r="AH2424" s="70"/>
      <c r="AI2424" s="70"/>
      <c r="AJ2424">
        <v>0</v>
      </c>
      <c r="AL2424" s="70"/>
      <c r="BM2424" s="135">
        <v>0.4375</v>
      </c>
      <c r="BN2424" s="136">
        <v>0.47916666666666669</v>
      </c>
      <c r="BO2424" s="101"/>
      <c r="BR2424" s="109" t="str">
        <f t="shared" si="37"/>
        <v>SH-25-2413</v>
      </c>
      <c r="BS2424" s="109" t="s">
        <v>896</v>
      </c>
      <c r="BT2424" t="s">
        <v>92</v>
      </c>
      <c r="BU2424" t="s">
        <v>5031</v>
      </c>
    </row>
    <row r="2425" spans="1:73" hidden="1">
      <c r="A2425" s="103" t="s">
        <v>5032</v>
      </c>
      <c r="B2425" s="102">
        <v>45758</v>
      </c>
      <c r="C2425" s="104">
        <f>_xlfn.ISOWEEKNUM(Tabella2[[#This Row],[Date]])</f>
        <v>15</v>
      </c>
      <c r="D2425" s="104" t="s">
        <v>523</v>
      </c>
      <c r="E2425" s="104" t="s">
        <v>284</v>
      </c>
      <c r="F2425" s="104">
        <v>63</v>
      </c>
      <c r="G2425" s="104" t="s">
        <v>257</v>
      </c>
      <c r="H2425" s="105">
        <v>10</v>
      </c>
      <c r="I2425" s="104"/>
      <c r="J2425" s="104" t="s">
        <v>258</v>
      </c>
      <c r="K2425" s="104" t="s">
        <v>81</v>
      </c>
      <c r="L2425" s="104" t="s">
        <v>259</v>
      </c>
      <c r="M2425" s="104" t="s">
        <v>1846</v>
      </c>
      <c r="N2425" s="104"/>
      <c r="O2425" s="106"/>
      <c r="P2425" s="111" t="s">
        <v>1847</v>
      </c>
      <c r="Q2425" s="153" t="s">
        <v>263</v>
      </c>
      <c r="R2425" s="153" t="s">
        <v>504</v>
      </c>
      <c r="S2425" s="153">
        <v>4.1666666666666657E-2</v>
      </c>
      <c r="T2425" s="153" t="s">
        <v>263</v>
      </c>
      <c r="U2425" s="153" t="s">
        <v>504</v>
      </c>
      <c r="V2425" s="153">
        <f>IF(ISBLANK(T2425),"",Tabella2[[#This Row],[ACT STOP]]-Tabella2[[#This Row],[ACT START]])</f>
        <v>4.1666666666666685E-2</v>
      </c>
      <c r="W2425" s="104" t="s">
        <v>92</v>
      </c>
      <c r="X2425" s="104" t="s">
        <v>91</v>
      </c>
      <c r="Y2425" s="110"/>
      <c r="Z2425" s="106"/>
      <c r="AA2425" s="104"/>
      <c r="AB2425" s="107"/>
      <c r="AC2425" s="72">
        <v>1</v>
      </c>
      <c r="AH2425" s="70"/>
      <c r="AI2425" s="70"/>
      <c r="AJ2425">
        <v>0</v>
      </c>
      <c r="AL2425" s="70"/>
      <c r="BM2425" s="135" t="s">
        <v>263</v>
      </c>
      <c r="BN2425" s="136" t="s">
        <v>504</v>
      </c>
      <c r="BO2425" s="101"/>
      <c r="BR2425" s="109" t="str">
        <f t="shared" si="37"/>
        <v>SH-25-2414</v>
      </c>
      <c r="BS2425" s="109" t="s">
        <v>552</v>
      </c>
      <c r="BT2425" t="s">
        <v>92</v>
      </c>
      <c r="BU2425" t="s">
        <v>5033</v>
      </c>
    </row>
    <row r="2426" spans="1:73" hidden="1">
      <c r="A2426" s="103" t="s">
        <v>5034</v>
      </c>
      <c r="B2426" s="102">
        <v>45761</v>
      </c>
      <c r="C2426" s="104">
        <f>_xlfn.ISOWEEKNUM(Tabella2[[#This Row],[Date]])</f>
        <v>16</v>
      </c>
      <c r="D2426" s="104" t="s">
        <v>370</v>
      </c>
      <c r="E2426" s="104" t="s">
        <v>256</v>
      </c>
      <c r="F2426" s="104">
        <v>51</v>
      </c>
      <c r="G2426" s="104" t="s">
        <v>257</v>
      </c>
      <c r="H2426" s="104">
        <v>9</v>
      </c>
      <c r="I2426" s="104" t="s">
        <v>258</v>
      </c>
      <c r="J2426" s="104"/>
      <c r="K2426" s="104" t="s">
        <v>79</v>
      </c>
      <c r="L2426" s="104" t="s">
        <v>299</v>
      </c>
      <c r="M2426" s="104" t="s">
        <v>386</v>
      </c>
      <c r="N2426" s="104"/>
      <c r="O2426" s="106" t="str">
        <f>A2427</f>
        <v>14829</v>
      </c>
      <c r="P2426" s="111" t="s">
        <v>565</v>
      </c>
      <c r="Q2426" s="153" t="s">
        <v>605</v>
      </c>
      <c r="R2426" s="153" t="s">
        <v>285</v>
      </c>
      <c r="S2426" s="153">
        <v>4.1666666666666657E-2</v>
      </c>
      <c r="T2426" s="153" t="s">
        <v>605</v>
      </c>
      <c r="U2426" s="153" t="s">
        <v>285</v>
      </c>
      <c r="V2426" s="153">
        <f>IF(ISBLANK(T2426),"",Tabella2[[#This Row],[ACT STOP]]-Tabella2[[#This Row],[ACT START]])</f>
        <v>4.1666666666666685E-2</v>
      </c>
      <c r="W2426" s="104" t="s">
        <v>92</v>
      </c>
      <c r="X2426" s="104" t="s">
        <v>91</v>
      </c>
      <c r="Y2426" s="110"/>
      <c r="Z2426" s="106"/>
      <c r="AA2426" s="104"/>
      <c r="AB2426" s="107"/>
      <c r="AC2426" s="72">
        <v>1</v>
      </c>
      <c r="AH2426" s="70"/>
      <c r="AI2426" s="70"/>
      <c r="AJ2426">
        <v>0</v>
      </c>
      <c r="AL2426" s="70"/>
      <c r="BM2426" s="135" t="s">
        <v>605</v>
      </c>
      <c r="BN2426" s="136" t="s">
        <v>285</v>
      </c>
      <c r="BO2426" s="101"/>
      <c r="BR2426" s="109" t="str">
        <f t="shared" si="37"/>
        <v>SH-25-2415</v>
      </c>
      <c r="BS2426" s="109" t="s">
        <v>318</v>
      </c>
      <c r="BT2426" t="s">
        <v>92</v>
      </c>
      <c r="BU2426" t="s">
        <v>5035</v>
      </c>
    </row>
    <row r="2427" spans="1:73" hidden="1">
      <c r="A2427" s="103" t="s">
        <v>5036</v>
      </c>
      <c r="B2427" s="102">
        <v>45761</v>
      </c>
      <c r="C2427" s="104">
        <f>_xlfn.ISOWEEKNUM(Tabella2[[#This Row],[Date]])</f>
        <v>16</v>
      </c>
      <c r="D2427" s="104" t="s">
        <v>370</v>
      </c>
      <c r="E2427" s="104" t="s">
        <v>256</v>
      </c>
      <c r="F2427" s="104">
        <v>50</v>
      </c>
      <c r="G2427" s="104" t="s">
        <v>257</v>
      </c>
      <c r="H2427" s="104">
        <v>1</v>
      </c>
      <c r="I2427" s="104" t="s">
        <v>258</v>
      </c>
      <c r="J2427" s="104"/>
      <c r="K2427" s="104" t="s">
        <v>78</v>
      </c>
      <c r="L2427" s="104" t="s">
        <v>299</v>
      </c>
      <c r="M2427" s="104" t="s">
        <v>386</v>
      </c>
      <c r="N2427" s="104"/>
      <c r="O2427" s="106" t="str">
        <f>A2426</f>
        <v>14828</v>
      </c>
      <c r="P2427" s="111" t="s">
        <v>565</v>
      </c>
      <c r="Q2427" s="153">
        <v>0.25</v>
      </c>
      <c r="R2427" s="153">
        <v>0.29166666666666669</v>
      </c>
      <c r="S2427" s="153">
        <v>4.1666666666666657E-2</v>
      </c>
      <c r="T2427" s="153">
        <v>0.25</v>
      </c>
      <c r="U2427" s="153">
        <v>0.29166666666666669</v>
      </c>
      <c r="V2427" s="153">
        <f>IF(ISBLANK(T2427),"",Tabella2[[#This Row],[ACT STOP]]-Tabella2[[#This Row],[ACT START]])</f>
        <v>4.1666666666666685E-2</v>
      </c>
      <c r="W2427" s="104" t="s">
        <v>92</v>
      </c>
      <c r="X2427" s="104" t="s">
        <v>91</v>
      </c>
      <c r="Y2427" s="110"/>
      <c r="Z2427" s="106"/>
      <c r="AA2427" s="104"/>
      <c r="AB2427" s="107"/>
      <c r="AC2427" s="72">
        <v>1</v>
      </c>
      <c r="AH2427" s="70"/>
      <c r="AI2427" s="70"/>
      <c r="AJ2427">
        <v>0</v>
      </c>
      <c r="AL2427" s="70"/>
      <c r="BM2427" s="135">
        <v>0.25</v>
      </c>
      <c r="BN2427" s="136">
        <v>0.29166666666666669</v>
      </c>
      <c r="BO2427" s="101"/>
      <c r="BR2427" s="109" t="str">
        <f t="shared" si="37"/>
        <v>SH-25-2416</v>
      </c>
      <c r="BS2427" s="109" t="s">
        <v>332</v>
      </c>
      <c r="BT2427" t="s">
        <v>92</v>
      </c>
      <c r="BU2427" t="s">
        <v>5037</v>
      </c>
    </row>
    <row r="2428" spans="1:73" hidden="1">
      <c r="A2428" s="103" t="s">
        <v>5038</v>
      </c>
      <c r="B2428" s="102">
        <v>45761</v>
      </c>
      <c r="C2428" s="104">
        <f>_xlfn.ISOWEEKNUM(Tabella2[[#This Row],[Date]])</f>
        <v>16</v>
      </c>
      <c r="D2428" s="104" t="s">
        <v>321</v>
      </c>
      <c r="E2428" s="104" t="s">
        <v>284</v>
      </c>
      <c r="F2428" s="104">
        <v>53</v>
      </c>
      <c r="G2428" s="104" t="s">
        <v>257</v>
      </c>
      <c r="H2428" s="104">
        <v>5</v>
      </c>
      <c r="I2428" s="104"/>
      <c r="J2428" s="104" t="s">
        <v>258</v>
      </c>
      <c r="K2428" s="104" t="s">
        <v>80</v>
      </c>
      <c r="L2428" s="104" t="s">
        <v>299</v>
      </c>
      <c r="M2428" s="104" t="s">
        <v>516</v>
      </c>
      <c r="N2428" s="104"/>
      <c r="O2428" s="106" t="str">
        <f>A2429</f>
        <v>14831</v>
      </c>
      <c r="P2428" s="111" t="s">
        <v>1993</v>
      </c>
      <c r="Q2428" s="153" t="s">
        <v>605</v>
      </c>
      <c r="R2428" s="153" t="s">
        <v>285</v>
      </c>
      <c r="S2428" s="153">
        <v>4.1666666666666657E-2</v>
      </c>
      <c r="T2428" s="153" t="s">
        <v>605</v>
      </c>
      <c r="U2428" s="153" t="s">
        <v>285</v>
      </c>
      <c r="V2428" s="153">
        <f>IF(ISBLANK(T2428),"",Tabella2[[#This Row],[ACT STOP]]-Tabella2[[#This Row],[ACT START]])</f>
        <v>4.1666666666666685E-2</v>
      </c>
      <c r="W2428" s="104" t="s">
        <v>92</v>
      </c>
      <c r="X2428" s="104" t="s">
        <v>91</v>
      </c>
      <c r="Y2428" s="110"/>
      <c r="Z2428" s="106"/>
      <c r="AA2428" s="104"/>
      <c r="AB2428" s="107"/>
      <c r="AC2428" s="72">
        <v>1</v>
      </c>
      <c r="AH2428" s="70"/>
      <c r="AI2428" s="70"/>
      <c r="AJ2428">
        <v>0</v>
      </c>
      <c r="AL2428" s="70"/>
      <c r="BM2428" s="135" t="s">
        <v>605</v>
      </c>
      <c r="BN2428" s="136" t="s">
        <v>285</v>
      </c>
      <c r="BO2428" s="101"/>
      <c r="BR2428" s="109" t="str">
        <f t="shared" si="37"/>
        <v>SH-25-2417</v>
      </c>
      <c r="BS2428" s="109" t="s">
        <v>416</v>
      </c>
      <c r="BT2428" t="s">
        <v>92</v>
      </c>
      <c r="BU2428" t="s">
        <v>5039</v>
      </c>
    </row>
    <row r="2429" spans="1:73" hidden="1">
      <c r="A2429" s="103" t="s">
        <v>5040</v>
      </c>
      <c r="B2429" s="102">
        <v>45761</v>
      </c>
      <c r="C2429" s="104">
        <f>_xlfn.ISOWEEKNUM(Tabella2[[#This Row],[Date]])</f>
        <v>16</v>
      </c>
      <c r="D2429" s="104" t="s">
        <v>321</v>
      </c>
      <c r="E2429" s="104" t="s">
        <v>284</v>
      </c>
      <c r="F2429" s="104">
        <v>51</v>
      </c>
      <c r="G2429" s="104" t="s">
        <v>257</v>
      </c>
      <c r="H2429" s="104">
        <v>20</v>
      </c>
      <c r="I2429" s="104"/>
      <c r="J2429" s="104" t="s">
        <v>258</v>
      </c>
      <c r="K2429" s="104" t="s">
        <v>81</v>
      </c>
      <c r="L2429" s="104" t="s">
        <v>299</v>
      </c>
      <c r="M2429" s="104" t="s">
        <v>516</v>
      </c>
      <c r="N2429" s="104"/>
      <c r="O2429" s="106" t="str">
        <f>A2428</f>
        <v>14830</v>
      </c>
      <c r="P2429" s="111" t="s">
        <v>1993</v>
      </c>
      <c r="Q2429" s="153">
        <v>0.25</v>
      </c>
      <c r="R2429" s="153">
        <v>0.29166666666666669</v>
      </c>
      <c r="S2429" s="153">
        <v>4.1666666666666657E-2</v>
      </c>
      <c r="T2429" s="153" t="s">
        <v>605</v>
      </c>
      <c r="U2429" s="153" t="s">
        <v>285</v>
      </c>
      <c r="V2429" s="153">
        <f>IF(ISBLANK(T2429),"",Tabella2[[#This Row],[ACT STOP]]-Tabella2[[#This Row],[ACT START]])</f>
        <v>4.1666666666666685E-2</v>
      </c>
      <c r="W2429" s="104" t="s">
        <v>92</v>
      </c>
      <c r="X2429" s="104" t="s">
        <v>91</v>
      </c>
      <c r="Y2429" s="110"/>
      <c r="Z2429" s="106"/>
      <c r="AA2429" s="104"/>
      <c r="AB2429" s="107"/>
      <c r="AC2429" s="72">
        <v>1</v>
      </c>
      <c r="AH2429" s="70"/>
      <c r="AI2429" s="70"/>
      <c r="AJ2429">
        <v>0</v>
      </c>
      <c r="AL2429" s="70"/>
      <c r="BM2429" s="135" t="s">
        <v>605</v>
      </c>
      <c r="BN2429" s="136" t="s">
        <v>285</v>
      </c>
      <c r="BO2429" s="101"/>
      <c r="BR2429" s="109" t="str">
        <f t="shared" si="37"/>
        <v>SH-25-2418</v>
      </c>
      <c r="BS2429" s="109" t="s">
        <v>1220</v>
      </c>
      <c r="BT2429" t="s">
        <v>92</v>
      </c>
      <c r="BU2429" t="s">
        <v>5041</v>
      </c>
    </row>
    <row r="2430" spans="1:73" hidden="1">
      <c r="A2430" s="103" t="s">
        <v>5042</v>
      </c>
      <c r="B2430" s="102">
        <v>45761</v>
      </c>
      <c r="C2430" s="104">
        <f>_xlfn.ISOWEEKNUM(Tabella2[[#This Row],[Date]])</f>
        <v>16</v>
      </c>
      <c r="D2430" s="104" t="s">
        <v>478</v>
      </c>
      <c r="E2430" s="104" t="s">
        <v>284</v>
      </c>
      <c r="F2430" s="104">
        <v>64</v>
      </c>
      <c r="G2430" s="104" t="s">
        <v>257</v>
      </c>
      <c r="H2430" s="104">
        <v>17</v>
      </c>
      <c r="I2430" s="104"/>
      <c r="J2430" s="104" t="s">
        <v>258</v>
      </c>
      <c r="K2430" s="104" t="s">
        <v>80</v>
      </c>
      <c r="L2430" s="104" t="s">
        <v>259</v>
      </c>
      <c r="M2430" s="104" t="s">
        <v>328</v>
      </c>
      <c r="N2430" s="104"/>
      <c r="O2430" s="106"/>
      <c r="P2430" s="111" t="s">
        <v>3752</v>
      </c>
      <c r="Q2430" s="153" t="s">
        <v>617</v>
      </c>
      <c r="R2430" s="153" t="s">
        <v>525</v>
      </c>
      <c r="S2430" s="153">
        <v>4.1666666666666657E-2</v>
      </c>
      <c r="T2430" s="153" t="s">
        <v>617</v>
      </c>
      <c r="U2430" s="153" t="s">
        <v>525</v>
      </c>
      <c r="V2430" s="153">
        <f>IF(ISBLANK(T2430),"",Tabella2[[#This Row],[ACT STOP]]-Tabella2[[#This Row],[ACT START]])</f>
        <v>4.1666666666666685E-2</v>
      </c>
      <c r="W2430" s="104" t="s">
        <v>92</v>
      </c>
      <c r="X2430" s="104" t="s">
        <v>91</v>
      </c>
      <c r="Y2430" s="110" t="s">
        <v>5043</v>
      </c>
      <c r="Z2430" s="106"/>
      <c r="AA2430" s="104"/>
      <c r="AB2430" s="107"/>
      <c r="AC2430" s="72">
        <v>1</v>
      </c>
      <c r="AH2430" s="70"/>
      <c r="AI2430" s="70"/>
      <c r="AJ2430">
        <v>0</v>
      </c>
      <c r="AL2430" s="70"/>
      <c r="BM2430" s="135" t="s">
        <v>617</v>
      </c>
      <c r="BN2430" s="136" t="s">
        <v>525</v>
      </c>
      <c r="BO2430" s="101"/>
      <c r="BR2430" s="109" t="str">
        <f t="shared" si="37"/>
        <v>SH-25-2419</v>
      </c>
      <c r="BS2430" s="109" t="s">
        <v>393</v>
      </c>
      <c r="BT2430" t="s">
        <v>92</v>
      </c>
      <c r="BU2430" t="s">
        <v>5044</v>
      </c>
    </row>
    <row r="2431" spans="1:73" hidden="1">
      <c r="A2431" s="103" t="s">
        <v>5045</v>
      </c>
      <c r="B2431" s="102">
        <v>45761</v>
      </c>
      <c r="C2431" s="104">
        <f>_xlfn.ISOWEEKNUM(Tabella2[[#This Row],[Date]])</f>
        <v>16</v>
      </c>
      <c r="D2431" s="104" t="s">
        <v>478</v>
      </c>
      <c r="E2431" s="104" t="s">
        <v>284</v>
      </c>
      <c r="F2431" s="104">
        <v>65</v>
      </c>
      <c r="G2431" s="104" t="s">
        <v>257</v>
      </c>
      <c r="H2431" s="104">
        <v>14</v>
      </c>
      <c r="I2431" s="104"/>
      <c r="J2431" s="104" t="s">
        <v>258</v>
      </c>
      <c r="K2431" s="104" t="s">
        <v>81</v>
      </c>
      <c r="L2431" s="104" t="s">
        <v>259</v>
      </c>
      <c r="M2431" s="104" t="s">
        <v>328</v>
      </c>
      <c r="N2431" s="104"/>
      <c r="O2431" s="106"/>
      <c r="P2431" s="111" t="s">
        <v>5046</v>
      </c>
      <c r="Q2431" s="153" t="s">
        <v>617</v>
      </c>
      <c r="R2431" s="153" t="s">
        <v>525</v>
      </c>
      <c r="S2431" s="153">
        <v>4.1666666666666657E-2</v>
      </c>
      <c r="T2431" s="153" t="s">
        <v>617</v>
      </c>
      <c r="U2431" s="153" t="s">
        <v>525</v>
      </c>
      <c r="V2431" s="153">
        <f>IF(ISBLANK(T2431),"",Tabella2[[#This Row],[ACT STOP]]-Tabella2[[#This Row],[ACT START]])</f>
        <v>4.1666666666666685E-2</v>
      </c>
      <c r="W2431" s="104" t="s">
        <v>92</v>
      </c>
      <c r="X2431" s="104" t="s">
        <v>91</v>
      </c>
      <c r="Y2431" s="110" t="s">
        <v>5047</v>
      </c>
      <c r="Z2431" s="106"/>
      <c r="AA2431" s="104"/>
      <c r="AB2431" s="107"/>
      <c r="AC2431" s="72">
        <v>1</v>
      </c>
      <c r="AH2431" s="70"/>
      <c r="AI2431" s="70"/>
      <c r="AJ2431">
        <v>0</v>
      </c>
      <c r="AL2431" s="70"/>
      <c r="BM2431" s="135" t="s">
        <v>617</v>
      </c>
      <c r="BN2431" s="136" t="s">
        <v>525</v>
      </c>
      <c r="BO2431" s="101"/>
      <c r="BR2431" s="109" t="str">
        <f t="shared" si="37"/>
        <v>SH-25-2420</v>
      </c>
      <c r="BS2431" s="109" t="s">
        <v>372</v>
      </c>
      <c r="BT2431" t="s">
        <v>92</v>
      </c>
      <c r="BU2431" t="s">
        <v>5048</v>
      </c>
    </row>
    <row r="2432" spans="1:73" hidden="1">
      <c r="A2432" s="103" t="s">
        <v>5049</v>
      </c>
      <c r="B2432" s="102">
        <v>45761</v>
      </c>
      <c r="C2432" s="104">
        <f>_xlfn.ISOWEEKNUM(Tabella2[[#This Row],[Date]])</f>
        <v>16</v>
      </c>
      <c r="D2432" s="104" t="s">
        <v>275</v>
      </c>
      <c r="E2432" s="104" t="s">
        <v>256</v>
      </c>
      <c r="F2432" s="104">
        <v>61</v>
      </c>
      <c r="G2432" s="104" t="s">
        <v>257</v>
      </c>
      <c r="H2432" s="104">
        <v>9</v>
      </c>
      <c r="I2432" s="104" t="s">
        <v>258</v>
      </c>
      <c r="J2432" s="104"/>
      <c r="K2432" s="104" t="s">
        <v>79</v>
      </c>
      <c r="L2432" s="104" t="s">
        <v>299</v>
      </c>
      <c r="M2432" s="104" t="s">
        <v>276</v>
      </c>
      <c r="N2432" s="104"/>
      <c r="O2432" s="106" t="str">
        <f>A629</f>
        <v>13031</v>
      </c>
      <c r="P2432" s="111" t="s">
        <v>554</v>
      </c>
      <c r="Q2432" s="153" t="s">
        <v>631</v>
      </c>
      <c r="R2432" s="153" t="s">
        <v>498</v>
      </c>
      <c r="S2432" s="153">
        <v>4.1666666666666657E-2</v>
      </c>
      <c r="T2432" s="153" t="s">
        <v>631</v>
      </c>
      <c r="U2432" s="153" t="s">
        <v>498</v>
      </c>
      <c r="V2432" s="153">
        <f>IF(ISBLANK(T2432),"",Tabella2[[#This Row],[ACT STOP]]-Tabella2[[#This Row],[ACT START]])</f>
        <v>4.1666666666666685E-2</v>
      </c>
      <c r="W2432" s="104" t="s">
        <v>92</v>
      </c>
      <c r="X2432" s="104" t="s">
        <v>91</v>
      </c>
      <c r="Y2432" s="110"/>
      <c r="Z2432" s="106"/>
      <c r="AA2432" s="104"/>
      <c r="AB2432" s="107"/>
      <c r="AC2432" s="72">
        <v>1</v>
      </c>
      <c r="AH2432" s="70"/>
      <c r="AI2432" s="70"/>
      <c r="AJ2432">
        <v>0</v>
      </c>
      <c r="AL2432" s="70"/>
      <c r="BM2432" s="135" t="s">
        <v>631</v>
      </c>
      <c r="BN2432" s="136" t="s">
        <v>498</v>
      </c>
      <c r="BO2432" s="101"/>
      <c r="BR2432" s="109" t="str">
        <f t="shared" si="37"/>
        <v>SH-25-2421</v>
      </c>
      <c r="BS2432" s="109" t="s">
        <v>318</v>
      </c>
      <c r="BT2432" t="s">
        <v>92</v>
      </c>
      <c r="BU2432" t="s">
        <v>5050</v>
      </c>
    </row>
    <row r="2433" spans="1:73" hidden="1">
      <c r="A2433" s="103" t="s">
        <v>5051</v>
      </c>
      <c r="B2433" s="102">
        <v>45761</v>
      </c>
      <c r="C2433" s="104">
        <f>_xlfn.ISOWEEKNUM(Tabella2[[#This Row],[Date]])</f>
        <v>16</v>
      </c>
      <c r="D2433" s="104" t="s">
        <v>275</v>
      </c>
      <c r="E2433" s="104" t="s">
        <v>256</v>
      </c>
      <c r="F2433" s="104">
        <v>60</v>
      </c>
      <c r="G2433" s="104" t="s">
        <v>257</v>
      </c>
      <c r="H2433" s="104">
        <v>5</v>
      </c>
      <c r="I2433" s="104" t="s">
        <v>258</v>
      </c>
      <c r="J2433" s="104"/>
      <c r="K2433" s="104" t="s">
        <v>80</v>
      </c>
      <c r="L2433" s="104" t="s">
        <v>259</v>
      </c>
      <c r="M2433" s="104" t="s">
        <v>461</v>
      </c>
      <c r="N2433" s="104"/>
      <c r="O2433" s="106"/>
      <c r="P2433" s="111" t="s">
        <v>491</v>
      </c>
      <c r="Q2433" s="153" t="s">
        <v>631</v>
      </c>
      <c r="R2433" s="153" t="s">
        <v>498</v>
      </c>
      <c r="S2433" s="153">
        <v>4.1666666666666657E-2</v>
      </c>
      <c r="T2433" s="153" t="s">
        <v>631</v>
      </c>
      <c r="U2433" s="153" t="s">
        <v>498</v>
      </c>
      <c r="V2433" s="153">
        <f>IF(ISBLANK(T2433),"",Tabella2[[#This Row],[ACT STOP]]-Tabella2[[#This Row],[ACT START]])</f>
        <v>4.1666666666666685E-2</v>
      </c>
      <c r="W2433" s="104" t="s">
        <v>92</v>
      </c>
      <c r="X2433" s="104" t="s">
        <v>91</v>
      </c>
      <c r="Y2433" s="110"/>
      <c r="Z2433" s="106"/>
      <c r="AA2433" s="104"/>
      <c r="AB2433" s="107"/>
      <c r="AC2433" s="72">
        <v>1</v>
      </c>
      <c r="AH2433" s="70"/>
      <c r="AI2433" s="70"/>
      <c r="AJ2433">
        <v>0</v>
      </c>
      <c r="AL2433" s="70"/>
      <c r="BM2433" s="135" t="s">
        <v>631</v>
      </c>
      <c r="BN2433" s="136" t="s">
        <v>498</v>
      </c>
      <c r="BO2433" s="101"/>
      <c r="BR2433" s="109" t="str">
        <f t="shared" si="37"/>
        <v>SH-25-2422</v>
      </c>
      <c r="BS2433" s="109" t="s">
        <v>416</v>
      </c>
      <c r="BT2433" t="s">
        <v>92</v>
      </c>
      <c r="BU2433" t="s">
        <v>5052</v>
      </c>
    </row>
    <row r="2434" spans="1:73" hidden="1">
      <c r="A2434" s="103" t="s">
        <v>5053</v>
      </c>
      <c r="B2434" s="102">
        <v>45761</v>
      </c>
      <c r="C2434" s="104">
        <f>_xlfn.ISOWEEKNUM(Tabella2[[#This Row],[Date]])</f>
        <v>16</v>
      </c>
      <c r="D2434" s="104" t="s">
        <v>574</v>
      </c>
      <c r="E2434" s="104" t="s">
        <v>284</v>
      </c>
      <c r="F2434" s="104">
        <v>67</v>
      </c>
      <c r="G2434" s="104" t="s">
        <v>284</v>
      </c>
      <c r="H2434" s="104">
        <v>22</v>
      </c>
      <c r="I2434" s="104"/>
      <c r="J2434" s="104" t="s">
        <v>258</v>
      </c>
      <c r="K2434" s="104" t="s">
        <v>81</v>
      </c>
      <c r="L2434" s="104" t="s">
        <v>259</v>
      </c>
      <c r="M2434" s="104" t="s">
        <v>328</v>
      </c>
      <c r="N2434" s="104"/>
      <c r="O2434" s="106"/>
      <c r="P2434" s="111" t="s">
        <v>3752</v>
      </c>
      <c r="Q2434" s="153" t="s">
        <v>631</v>
      </c>
      <c r="R2434" s="153" t="s">
        <v>498</v>
      </c>
      <c r="S2434" s="153">
        <v>4.1666666666666657E-2</v>
      </c>
      <c r="T2434" s="153">
        <v>0.375</v>
      </c>
      <c r="U2434" s="153">
        <v>0.40972222222222221</v>
      </c>
      <c r="V2434" s="153">
        <f>IF(ISBLANK(T2434),"",Tabella2[[#This Row],[ACT STOP]]-Tabella2[[#This Row],[ACT START]])</f>
        <v>3.472222222222221E-2</v>
      </c>
      <c r="W2434" s="104" t="s">
        <v>92</v>
      </c>
      <c r="X2434" s="104" t="s">
        <v>91</v>
      </c>
      <c r="Y2434" s="110"/>
      <c r="Z2434" s="106"/>
      <c r="AA2434" s="104"/>
      <c r="AB2434" s="107"/>
      <c r="AC2434" s="72">
        <v>1</v>
      </c>
      <c r="AH2434" s="70"/>
      <c r="AI2434" s="70"/>
      <c r="AJ2434">
        <v>0</v>
      </c>
      <c r="AL2434" s="70"/>
      <c r="BM2434" s="135">
        <v>0.375</v>
      </c>
      <c r="BN2434" s="136">
        <v>0.40972222222222221</v>
      </c>
      <c r="BO2434" s="101"/>
      <c r="BR2434" s="109" t="str">
        <f t="shared" si="37"/>
        <v>SH-25-2423</v>
      </c>
      <c r="BS2434" s="109" t="s">
        <v>295</v>
      </c>
      <c r="BT2434" t="s">
        <v>92</v>
      </c>
      <c r="BU2434" t="s">
        <v>5054</v>
      </c>
    </row>
    <row r="2435" spans="1:73" ht="31.5" hidden="1" customHeight="1">
      <c r="A2435" s="103" t="s">
        <v>5055</v>
      </c>
      <c r="B2435" s="102">
        <v>45761</v>
      </c>
      <c r="C2435" s="104">
        <f>_xlfn.ISOWEEKNUM(Tabella2[[#This Row],[Date]])</f>
        <v>16</v>
      </c>
      <c r="D2435" s="104" t="s">
        <v>574</v>
      </c>
      <c r="E2435" s="104" t="s">
        <v>284</v>
      </c>
      <c r="F2435" s="104">
        <v>66</v>
      </c>
      <c r="G2435" s="104" t="s">
        <v>257</v>
      </c>
      <c r="H2435" s="104">
        <v>32</v>
      </c>
      <c r="I2435" s="104"/>
      <c r="J2435" s="104" t="s">
        <v>258</v>
      </c>
      <c r="K2435" s="104" t="s">
        <v>77</v>
      </c>
      <c r="L2435" s="104" t="s">
        <v>259</v>
      </c>
      <c r="M2435" s="104" t="s">
        <v>276</v>
      </c>
      <c r="N2435" s="104"/>
      <c r="O2435" s="106"/>
      <c r="P2435" s="111" t="s">
        <v>1898</v>
      </c>
      <c r="Q2435" s="153">
        <v>0.375</v>
      </c>
      <c r="R2435" s="153" t="s">
        <v>498</v>
      </c>
      <c r="S2435" s="153">
        <v>4.1666666666666657E-2</v>
      </c>
      <c r="T2435" s="153">
        <v>0.375</v>
      </c>
      <c r="U2435" s="153">
        <v>0.41666666666666669</v>
      </c>
      <c r="V2435" s="153">
        <f>IF(ISBLANK(T2435),"",Tabella2[[#This Row],[ACT STOP]]-Tabella2[[#This Row],[ACT START]])</f>
        <v>4.1666666666666685E-2</v>
      </c>
      <c r="W2435" s="104" t="s">
        <v>92</v>
      </c>
      <c r="X2435" s="104" t="s">
        <v>91</v>
      </c>
      <c r="Y2435" s="110" t="s">
        <v>5056</v>
      </c>
      <c r="Z2435" s="106"/>
      <c r="AA2435" s="104"/>
      <c r="AB2435" s="107"/>
      <c r="AC2435" s="72">
        <v>1</v>
      </c>
      <c r="AH2435" s="70"/>
      <c r="AI2435" s="70"/>
      <c r="AJ2435">
        <v>0</v>
      </c>
      <c r="AL2435" s="70"/>
      <c r="BM2435" s="135">
        <v>0.375</v>
      </c>
      <c r="BN2435" s="136">
        <v>0.41666666666666669</v>
      </c>
      <c r="BO2435" s="101"/>
      <c r="BR2435" s="109" t="str">
        <f t="shared" si="37"/>
        <v>SH-25-2424</v>
      </c>
      <c r="BS2435" s="109" t="s">
        <v>356</v>
      </c>
      <c r="BT2435" t="s">
        <v>92</v>
      </c>
      <c r="BU2435" t="s">
        <v>5057</v>
      </c>
    </row>
    <row r="2436" spans="1:73" hidden="1">
      <c r="A2436" s="103" t="s">
        <v>5058</v>
      </c>
      <c r="B2436" s="102">
        <v>45761</v>
      </c>
      <c r="C2436" s="104">
        <f>_xlfn.ISOWEEKNUM(Tabella2[[#This Row],[Date]])</f>
        <v>16</v>
      </c>
      <c r="D2436" s="104" t="s">
        <v>370</v>
      </c>
      <c r="E2436" s="104" t="s">
        <v>256</v>
      </c>
      <c r="F2436" s="104">
        <v>54</v>
      </c>
      <c r="G2436" s="104" t="s">
        <v>257</v>
      </c>
      <c r="H2436" s="104">
        <v>12</v>
      </c>
      <c r="I2436" s="104" t="s">
        <v>258</v>
      </c>
      <c r="J2436" s="104"/>
      <c r="K2436" s="104" t="s">
        <v>79</v>
      </c>
      <c r="L2436" s="104" t="s">
        <v>299</v>
      </c>
      <c r="M2436" s="104" t="s">
        <v>313</v>
      </c>
      <c r="N2436" s="104"/>
      <c r="O2436" s="106" t="str">
        <f>A630</f>
        <v>13032</v>
      </c>
      <c r="P2436" s="111" t="s">
        <v>442</v>
      </c>
      <c r="Q2436" s="153" t="s">
        <v>263</v>
      </c>
      <c r="R2436" s="153" t="s">
        <v>504</v>
      </c>
      <c r="S2436" s="153">
        <v>4.1666666666666657E-2</v>
      </c>
      <c r="T2436" s="153" t="s">
        <v>263</v>
      </c>
      <c r="U2436" s="153" t="s">
        <v>504</v>
      </c>
      <c r="V2436" s="153">
        <f>IF(ISBLANK(T2436),"",Tabella2[[#This Row],[ACT STOP]]-Tabella2[[#This Row],[ACT START]])</f>
        <v>4.1666666666666685E-2</v>
      </c>
      <c r="W2436" s="104" t="s">
        <v>92</v>
      </c>
      <c r="X2436" s="104" t="s">
        <v>91</v>
      </c>
      <c r="Y2436" s="110"/>
      <c r="Z2436" s="106"/>
      <c r="AA2436" s="104"/>
      <c r="AB2436" s="107"/>
      <c r="AC2436" s="72">
        <v>1</v>
      </c>
      <c r="AH2436" s="70"/>
      <c r="AI2436" s="70"/>
      <c r="AJ2436">
        <v>0</v>
      </c>
      <c r="AL2436" s="70"/>
      <c r="BM2436" s="135" t="s">
        <v>263</v>
      </c>
      <c r="BN2436" s="136" t="s">
        <v>504</v>
      </c>
      <c r="BO2436" s="101"/>
      <c r="BR2436" s="109" t="str">
        <f t="shared" si="37"/>
        <v>SH-25-2425</v>
      </c>
      <c r="BS2436" s="109" t="s">
        <v>266</v>
      </c>
      <c r="BT2436" t="s">
        <v>92</v>
      </c>
      <c r="BU2436" t="s">
        <v>5059</v>
      </c>
    </row>
    <row r="2437" spans="1:73" hidden="1">
      <c r="A2437" s="103" t="s">
        <v>5060</v>
      </c>
      <c r="B2437" s="102">
        <v>45761</v>
      </c>
      <c r="C2437" s="104">
        <f>_xlfn.ISOWEEKNUM(Tabella2[[#This Row],[Date]])</f>
        <v>16</v>
      </c>
      <c r="D2437" s="104" t="s">
        <v>523</v>
      </c>
      <c r="E2437" s="104" t="s">
        <v>284</v>
      </c>
      <c r="F2437" s="104">
        <v>63</v>
      </c>
      <c r="G2437" s="104" t="s">
        <v>284</v>
      </c>
      <c r="H2437" s="104">
        <v>9</v>
      </c>
      <c r="I2437" s="104"/>
      <c r="J2437" s="104" t="s">
        <v>258</v>
      </c>
      <c r="K2437" s="104" t="s">
        <v>80</v>
      </c>
      <c r="L2437" s="104" t="s">
        <v>299</v>
      </c>
      <c r="M2437" s="104" t="s">
        <v>516</v>
      </c>
      <c r="N2437" s="104"/>
      <c r="O2437" s="106" t="str">
        <f>A2438</f>
        <v>14840</v>
      </c>
      <c r="P2437" s="111" t="s">
        <v>1877</v>
      </c>
      <c r="Q2437" s="153" t="s">
        <v>263</v>
      </c>
      <c r="R2437" s="153" t="s">
        <v>504</v>
      </c>
      <c r="S2437" s="153">
        <v>4.1666666666666657E-2</v>
      </c>
      <c r="T2437" s="153" t="s">
        <v>263</v>
      </c>
      <c r="U2437" s="153" t="s">
        <v>504</v>
      </c>
      <c r="V2437" s="153">
        <f>IF(ISBLANK(T2437),"",Tabella2[[#This Row],[ACT STOP]]-Tabella2[[#This Row],[ACT START]])</f>
        <v>4.1666666666666685E-2</v>
      </c>
      <c r="W2437" s="104" t="s">
        <v>92</v>
      </c>
      <c r="X2437" s="104" t="s">
        <v>91</v>
      </c>
      <c r="Y2437" s="110"/>
      <c r="Z2437" s="106"/>
      <c r="AA2437" s="104"/>
      <c r="AB2437" s="107"/>
      <c r="AC2437" s="72">
        <v>1</v>
      </c>
      <c r="AH2437" s="70"/>
      <c r="AI2437" s="70"/>
      <c r="AJ2437">
        <v>0</v>
      </c>
      <c r="AL2437" s="70"/>
      <c r="BM2437" s="135" t="s">
        <v>263</v>
      </c>
      <c r="BN2437" s="136" t="s">
        <v>504</v>
      </c>
      <c r="BO2437" s="101"/>
      <c r="BR2437" s="109" t="str">
        <f t="shared" si="37"/>
        <v>SH-25-2426</v>
      </c>
      <c r="BS2437" s="109" t="s">
        <v>339</v>
      </c>
      <c r="BT2437" t="s">
        <v>92</v>
      </c>
      <c r="BU2437" t="s">
        <v>5061</v>
      </c>
    </row>
    <row r="2438" spans="1:73" hidden="1">
      <c r="A2438" s="103" t="s">
        <v>5062</v>
      </c>
      <c r="B2438" s="102">
        <v>45761</v>
      </c>
      <c r="C2438" s="104">
        <f>_xlfn.ISOWEEKNUM(Tabella2[[#This Row],[Date]])</f>
        <v>16</v>
      </c>
      <c r="D2438" s="104" t="s">
        <v>348</v>
      </c>
      <c r="E2438" s="104" t="s">
        <v>284</v>
      </c>
      <c r="F2438" s="104">
        <v>55</v>
      </c>
      <c r="G2438" s="104" t="s">
        <v>284</v>
      </c>
      <c r="H2438" s="104">
        <v>23</v>
      </c>
      <c r="I2438" s="104"/>
      <c r="J2438" s="104" t="s">
        <v>258</v>
      </c>
      <c r="K2438" s="104" t="s">
        <v>81</v>
      </c>
      <c r="L2438" s="104" t="s">
        <v>299</v>
      </c>
      <c r="M2438" s="104" t="s">
        <v>516</v>
      </c>
      <c r="N2438" s="104"/>
      <c r="O2438" s="106" t="str">
        <f>A2437</f>
        <v>14839</v>
      </c>
      <c r="P2438" s="111" t="s">
        <v>1877</v>
      </c>
      <c r="Q2438" s="153">
        <v>0.4375</v>
      </c>
      <c r="R2438" s="153">
        <v>0.47916666666666669</v>
      </c>
      <c r="S2438" s="153">
        <v>4.1666666666666657E-2</v>
      </c>
      <c r="T2438" s="153" t="s">
        <v>263</v>
      </c>
      <c r="U2438" s="153" t="s">
        <v>504</v>
      </c>
      <c r="V2438" s="153">
        <f>IF(ISBLANK(T2438),"",Tabella2[[#This Row],[ACT STOP]]-Tabella2[[#This Row],[ACT START]])</f>
        <v>4.1666666666666685E-2</v>
      </c>
      <c r="W2438" s="104" t="s">
        <v>92</v>
      </c>
      <c r="X2438" s="104" t="s">
        <v>91</v>
      </c>
      <c r="Y2438" s="110"/>
      <c r="Z2438" s="106"/>
      <c r="AA2438" s="104"/>
      <c r="AB2438" s="107"/>
      <c r="AC2438" s="72">
        <v>1</v>
      </c>
      <c r="AH2438" s="70"/>
      <c r="AI2438" s="70"/>
      <c r="AJ2438">
        <v>0</v>
      </c>
      <c r="AL2438" s="70"/>
      <c r="BM2438" s="135" t="s">
        <v>263</v>
      </c>
      <c r="BN2438" s="136" t="s">
        <v>504</v>
      </c>
      <c r="BO2438" s="101"/>
      <c r="BR2438" s="109" t="str">
        <f t="shared" si="37"/>
        <v>SH-25-2427</v>
      </c>
      <c r="BS2438" s="109" t="s">
        <v>358</v>
      </c>
      <c r="BT2438" t="s">
        <v>92</v>
      </c>
      <c r="BU2438" t="s">
        <v>5063</v>
      </c>
    </row>
    <row r="2439" spans="1:73" hidden="1">
      <c r="A2439" s="103" t="s">
        <v>5064</v>
      </c>
      <c r="B2439" s="102">
        <v>45761</v>
      </c>
      <c r="C2439" s="104">
        <f>_xlfn.ISOWEEKNUM(Tabella2[[#This Row],[Date]])</f>
        <v>16</v>
      </c>
      <c r="D2439" s="104" t="s">
        <v>558</v>
      </c>
      <c r="E2439" s="104" t="s">
        <v>284</v>
      </c>
      <c r="F2439" s="104">
        <v>60</v>
      </c>
      <c r="G2439" s="104" t="s">
        <v>257</v>
      </c>
      <c r="H2439" s="104">
        <v>22</v>
      </c>
      <c r="I2439" s="104"/>
      <c r="J2439" s="104" t="s">
        <v>258</v>
      </c>
      <c r="K2439" s="104" t="s">
        <v>77</v>
      </c>
      <c r="L2439" s="104" t="s">
        <v>259</v>
      </c>
      <c r="M2439" s="104" t="s">
        <v>328</v>
      </c>
      <c r="N2439" s="104"/>
      <c r="O2439" s="106"/>
      <c r="P2439" s="111" t="s">
        <v>524</v>
      </c>
      <c r="Q2439" s="153" t="s">
        <v>263</v>
      </c>
      <c r="R2439" s="153" t="s">
        <v>504</v>
      </c>
      <c r="S2439" s="153">
        <v>4.1666666666666657E-2</v>
      </c>
      <c r="T2439" s="153" t="s">
        <v>263</v>
      </c>
      <c r="U2439" s="153" t="s">
        <v>504</v>
      </c>
      <c r="V2439" s="153">
        <f>IF(ISBLANK(T2439),"",Tabella2[[#This Row],[ACT STOP]]-Tabella2[[#This Row],[ACT START]])</f>
        <v>4.1666666666666685E-2</v>
      </c>
      <c r="W2439" s="104" t="s">
        <v>92</v>
      </c>
      <c r="X2439" s="104" t="s">
        <v>91</v>
      </c>
      <c r="Y2439" s="110"/>
      <c r="Z2439" s="106"/>
      <c r="AA2439" s="104"/>
      <c r="AB2439" s="107"/>
      <c r="AC2439" s="72">
        <v>1</v>
      </c>
      <c r="AH2439" s="70"/>
      <c r="AI2439" s="70"/>
      <c r="AJ2439">
        <v>0</v>
      </c>
      <c r="AL2439" s="70"/>
      <c r="BM2439" s="135" t="s">
        <v>263</v>
      </c>
      <c r="BN2439" s="136" t="s">
        <v>504</v>
      </c>
      <c r="BO2439" s="101"/>
      <c r="BR2439" s="109" t="str">
        <f t="shared" si="37"/>
        <v>SH-25-2428</v>
      </c>
      <c r="BS2439" s="109" t="s">
        <v>1257</v>
      </c>
      <c r="BT2439" t="s">
        <v>92</v>
      </c>
      <c r="BU2439" t="s">
        <v>5065</v>
      </c>
    </row>
    <row r="2440" spans="1:73" hidden="1">
      <c r="A2440" s="103" t="s">
        <v>5066</v>
      </c>
      <c r="B2440" s="102">
        <v>45761</v>
      </c>
      <c r="C2440" s="104">
        <f>_xlfn.ISOWEEKNUM(Tabella2[[#This Row],[Date]])</f>
        <v>16</v>
      </c>
      <c r="D2440" s="104" t="s">
        <v>326</v>
      </c>
      <c r="E2440" s="104" t="s">
        <v>327</v>
      </c>
      <c r="F2440" s="104">
        <v>69</v>
      </c>
      <c r="G2440" s="104" t="s">
        <v>257</v>
      </c>
      <c r="H2440" s="104">
        <v>10</v>
      </c>
      <c r="I2440" s="104" t="s">
        <v>258</v>
      </c>
      <c r="J2440" s="104"/>
      <c r="K2440" s="104" t="s">
        <v>79</v>
      </c>
      <c r="L2440" s="104" t="s">
        <v>299</v>
      </c>
      <c r="M2440" s="104" t="s">
        <v>386</v>
      </c>
      <c r="N2440" s="104"/>
      <c r="O2440" s="106" t="str">
        <f>A2441</f>
        <v>14843</v>
      </c>
      <c r="P2440" s="111" t="s">
        <v>4936</v>
      </c>
      <c r="Q2440" s="153" t="s">
        <v>511</v>
      </c>
      <c r="R2440" s="153" t="s">
        <v>549</v>
      </c>
      <c r="S2440" s="153">
        <v>4.1666666666666657E-2</v>
      </c>
      <c r="T2440" s="153" t="s">
        <v>511</v>
      </c>
      <c r="U2440" s="153" t="s">
        <v>549</v>
      </c>
      <c r="V2440" s="153">
        <f>IF(ISBLANK(T2440),"",Tabella2[[#This Row],[ACT STOP]]-Tabella2[[#This Row],[ACT START]])</f>
        <v>4.166666666666663E-2</v>
      </c>
      <c r="W2440" s="104" t="s">
        <v>92</v>
      </c>
      <c r="X2440" s="104" t="s">
        <v>91</v>
      </c>
      <c r="Y2440" s="110"/>
      <c r="Z2440" s="106"/>
      <c r="AA2440" s="104"/>
      <c r="AB2440" s="107"/>
      <c r="AC2440" s="72">
        <v>1</v>
      </c>
      <c r="AH2440" s="70"/>
      <c r="AI2440" s="70"/>
      <c r="AJ2440">
        <v>0</v>
      </c>
      <c r="AL2440" s="70"/>
      <c r="BM2440" s="135" t="s">
        <v>511</v>
      </c>
      <c r="BN2440" s="136" t="s">
        <v>549</v>
      </c>
      <c r="BO2440" s="101"/>
      <c r="BR2440" s="109" t="str">
        <f t="shared" si="37"/>
        <v>SH-25-2429</v>
      </c>
      <c r="BS2440" s="109" t="s">
        <v>552</v>
      </c>
      <c r="BT2440" t="s">
        <v>92</v>
      </c>
      <c r="BU2440" t="s">
        <v>5067</v>
      </c>
    </row>
    <row r="2441" spans="1:73" hidden="1">
      <c r="A2441" s="103" t="s">
        <v>5068</v>
      </c>
      <c r="B2441" s="102">
        <v>45761</v>
      </c>
      <c r="C2441" s="104">
        <f>_xlfn.ISOWEEKNUM(Tabella2[[#This Row],[Date]])</f>
        <v>16</v>
      </c>
      <c r="D2441" s="104" t="s">
        <v>326</v>
      </c>
      <c r="E2441" s="104" t="s">
        <v>327</v>
      </c>
      <c r="F2441" s="104">
        <v>66</v>
      </c>
      <c r="G2441" s="104" t="s">
        <v>284</v>
      </c>
      <c r="H2441" s="104">
        <v>22</v>
      </c>
      <c r="I2441" s="104" t="s">
        <v>258</v>
      </c>
      <c r="J2441" s="104"/>
      <c r="K2441" s="104" t="s">
        <v>78</v>
      </c>
      <c r="L2441" s="104" t="s">
        <v>299</v>
      </c>
      <c r="M2441" s="104" t="s">
        <v>386</v>
      </c>
      <c r="N2441" s="104"/>
      <c r="O2441" s="106" t="str">
        <f>A2440</f>
        <v>14842</v>
      </c>
      <c r="P2441" s="111" t="s">
        <v>4936</v>
      </c>
      <c r="Q2441" s="153">
        <v>0.5</v>
      </c>
      <c r="R2441" s="153">
        <v>0.54166666666666663</v>
      </c>
      <c r="S2441" s="153">
        <v>4.1666666666666657E-2</v>
      </c>
      <c r="T2441" s="153">
        <v>0.5</v>
      </c>
      <c r="U2441" s="153">
        <v>0.54166666666666663</v>
      </c>
      <c r="V2441" s="153">
        <f>IF(ISBLANK(T2441),"",Tabella2[[#This Row],[ACT STOP]]-Tabella2[[#This Row],[ACT START]])</f>
        <v>4.166666666666663E-2</v>
      </c>
      <c r="W2441" s="104" t="s">
        <v>92</v>
      </c>
      <c r="X2441" s="104" t="s">
        <v>91</v>
      </c>
      <c r="Y2441" s="110"/>
      <c r="Z2441" s="106"/>
      <c r="AA2441" s="104"/>
      <c r="AB2441" s="107"/>
      <c r="AC2441" s="72">
        <v>1</v>
      </c>
      <c r="AH2441" s="70"/>
      <c r="AI2441" s="70"/>
      <c r="AJ2441">
        <v>0</v>
      </c>
      <c r="AL2441" s="70"/>
      <c r="BM2441" s="135">
        <v>0.5</v>
      </c>
      <c r="BN2441" s="136">
        <v>0.54166666666666663</v>
      </c>
      <c r="BO2441" s="101"/>
      <c r="BR2441" s="109" t="str">
        <f t="shared" si="37"/>
        <v>SH-25-2430</v>
      </c>
      <c r="BS2441" s="109" t="s">
        <v>295</v>
      </c>
      <c r="BT2441" t="s">
        <v>92</v>
      </c>
      <c r="BU2441" t="s">
        <v>5069</v>
      </c>
    </row>
    <row r="2442" spans="1:73" hidden="1">
      <c r="A2442" s="103" t="s">
        <v>5070</v>
      </c>
      <c r="B2442" s="102">
        <v>45761</v>
      </c>
      <c r="C2442" s="104">
        <f>_xlfn.ISOWEEKNUM(Tabella2[[#This Row],[Date]])</f>
        <v>16</v>
      </c>
      <c r="D2442" s="104" t="s">
        <v>698</v>
      </c>
      <c r="E2442" s="104" t="s">
        <v>284</v>
      </c>
      <c r="F2442" s="104">
        <v>50</v>
      </c>
      <c r="G2442" s="104" t="s">
        <v>257</v>
      </c>
      <c r="H2442" s="104">
        <v>9</v>
      </c>
      <c r="I2442" s="104"/>
      <c r="J2442" s="104" t="s">
        <v>258</v>
      </c>
      <c r="K2442" s="104" t="s">
        <v>80</v>
      </c>
      <c r="L2442" s="104" t="s">
        <v>259</v>
      </c>
      <c r="M2442" s="104" t="s">
        <v>422</v>
      </c>
      <c r="N2442" s="104"/>
      <c r="O2442" s="106"/>
      <c r="P2442" s="111" t="s">
        <v>2102</v>
      </c>
      <c r="Q2442" s="153" t="s">
        <v>511</v>
      </c>
      <c r="R2442" s="153" t="s">
        <v>549</v>
      </c>
      <c r="S2442" s="153">
        <v>4.1666666666666657E-2</v>
      </c>
      <c r="T2442" s="153" t="s">
        <v>511</v>
      </c>
      <c r="U2442" s="153" t="s">
        <v>549</v>
      </c>
      <c r="V2442" s="153">
        <f>IF(ISBLANK(T2442),"",Tabella2[[#This Row],[ACT STOP]]-Tabella2[[#This Row],[ACT START]])</f>
        <v>4.166666666666663E-2</v>
      </c>
      <c r="W2442" s="104" t="s">
        <v>92</v>
      </c>
      <c r="X2442" s="104" t="s">
        <v>91</v>
      </c>
      <c r="Y2442" s="110"/>
      <c r="Z2442" s="106"/>
      <c r="AA2442" s="104"/>
      <c r="AB2442" s="107"/>
      <c r="AC2442" s="72">
        <v>1</v>
      </c>
      <c r="AH2442" s="70"/>
      <c r="AI2442" s="70"/>
      <c r="AJ2442">
        <v>0</v>
      </c>
      <c r="AL2442" s="70"/>
      <c r="BM2442" s="135" t="s">
        <v>511</v>
      </c>
      <c r="BN2442" s="136" t="s">
        <v>549</v>
      </c>
      <c r="BO2442" s="101"/>
      <c r="BR2442" s="109" t="str">
        <f t="shared" si="37"/>
        <v>SH-25-2431</v>
      </c>
      <c r="BS2442" s="109" t="s">
        <v>318</v>
      </c>
      <c r="BT2442" t="s">
        <v>92</v>
      </c>
      <c r="BU2442" t="s">
        <v>5071</v>
      </c>
    </row>
    <row r="2443" spans="1:73" hidden="1">
      <c r="A2443" s="103" t="s">
        <v>5072</v>
      </c>
      <c r="B2443" s="102">
        <v>45761</v>
      </c>
      <c r="C2443" s="104">
        <f>_xlfn.ISOWEEKNUM(Tabella2[[#This Row],[Date]])</f>
        <v>16</v>
      </c>
      <c r="D2443" s="104" t="s">
        <v>471</v>
      </c>
      <c r="E2443" s="104" t="s">
        <v>327</v>
      </c>
      <c r="F2443" s="104">
        <v>34</v>
      </c>
      <c r="G2443" s="104" t="s">
        <v>257</v>
      </c>
      <c r="H2443" s="104">
        <v>1</v>
      </c>
      <c r="I2443" s="104" t="s">
        <v>258</v>
      </c>
      <c r="J2443" s="104"/>
      <c r="K2443" s="104" t="s">
        <v>81</v>
      </c>
      <c r="L2443" s="104" t="s">
        <v>259</v>
      </c>
      <c r="M2443" s="104" t="s">
        <v>422</v>
      </c>
      <c r="N2443" s="104"/>
      <c r="O2443" s="106"/>
      <c r="P2443" s="111" t="s">
        <v>2102</v>
      </c>
      <c r="Q2443" s="153" t="s">
        <v>511</v>
      </c>
      <c r="R2443" s="153" t="s">
        <v>549</v>
      </c>
      <c r="S2443" s="153">
        <v>4.1666666666666657E-2</v>
      </c>
      <c r="T2443" s="153" t="s">
        <v>511</v>
      </c>
      <c r="U2443" s="153" t="s">
        <v>549</v>
      </c>
      <c r="V2443" s="153">
        <f>IF(ISBLANK(T2443),"",Tabella2[[#This Row],[ACT STOP]]-Tabella2[[#This Row],[ACT START]])</f>
        <v>4.166666666666663E-2</v>
      </c>
      <c r="W2443" s="104" t="s">
        <v>92</v>
      </c>
      <c r="X2443" s="104" t="s">
        <v>91</v>
      </c>
      <c r="Y2443" s="110"/>
      <c r="Z2443" s="106"/>
      <c r="AA2443" s="104"/>
      <c r="AB2443" s="107"/>
      <c r="AC2443" s="72">
        <v>1</v>
      </c>
      <c r="AH2443" s="70"/>
      <c r="AI2443" s="70"/>
      <c r="AJ2443">
        <v>0</v>
      </c>
      <c r="AL2443" s="70"/>
      <c r="BM2443" s="135" t="s">
        <v>511</v>
      </c>
      <c r="BN2443" s="136" t="s">
        <v>549</v>
      </c>
      <c r="BO2443" s="101"/>
      <c r="BR2443" s="109" t="str">
        <f t="shared" si="37"/>
        <v>SH-25-2432</v>
      </c>
      <c r="BS2443" s="109" t="s">
        <v>332</v>
      </c>
      <c r="BT2443" t="s">
        <v>92</v>
      </c>
      <c r="BU2443" t="s">
        <v>5073</v>
      </c>
    </row>
    <row r="2444" spans="1:73" hidden="1">
      <c r="A2444" s="103" t="s">
        <v>5074</v>
      </c>
      <c r="B2444" s="102">
        <v>45761</v>
      </c>
      <c r="C2444" s="104">
        <f>_xlfn.ISOWEEKNUM(Tabella2[[#This Row],[Date]])</f>
        <v>16</v>
      </c>
      <c r="D2444" s="104" t="s">
        <v>558</v>
      </c>
      <c r="E2444" s="104" t="s">
        <v>284</v>
      </c>
      <c r="F2444" s="104">
        <v>61</v>
      </c>
      <c r="G2444" s="104" t="s">
        <v>257</v>
      </c>
      <c r="H2444" s="104">
        <v>14</v>
      </c>
      <c r="I2444" s="104"/>
      <c r="J2444" s="104" t="s">
        <v>258</v>
      </c>
      <c r="K2444" s="104" t="s">
        <v>77</v>
      </c>
      <c r="L2444" s="104" t="s">
        <v>259</v>
      </c>
      <c r="M2444" s="104" t="s">
        <v>328</v>
      </c>
      <c r="N2444" s="104"/>
      <c r="O2444" s="106"/>
      <c r="P2444" s="111" t="s">
        <v>3752</v>
      </c>
      <c r="Q2444" s="153" t="s">
        <v>511</v>
      </c>
      <c r="R2444" s="153" t="s">
        <v>549</v>
      </c>
      <c r="S2444" s="153">
        <v>4.1666666666666657E-2</v>
      </c>
      <c r="T2444" s="153" t="s">
        <v>511</v>
      </c>
      <c r="U2444" s="153" t="s">
        <v>549</v>
      </c>
      <c r="V2444" s="153">
        <f>IF(ISBLANK(T2444),"",Tabella2[[#This Row],[ACT STOP]]-Tabella2[[#This Row],[ACT START]])</f>
        <v>4.166666666666663E-2</v>
      </c>
      <c r="W2444" s="104" t="s">
        <v>92</v>
      </c>
      <c r="X2444" s="104" t="s">
        <v>91</v>
      </c>
      <c r="Y2444" s="110"/>
      <c r="Z2444" s="106"/>
      <c r="AA2444" s="104"/>
      <c r="AB2444" s="107"/>
      <c r="AC2444" s="72">
        <v>1</v>
      </c>
      <c r="AH2444" s="70"/>
      <c r="AI2444" s="70"/>
      <c r="AJ2444">
        <v>0</v>
      </c>
      <c r="AL2444" s="70"/>
      <c r="BM2444" s="135" t="s">
        <v>511</v>
      </c>
      <c r="BN2444" s="136" t="s">
        <v>549</v>
      </c>
      <c r="BO2444" s="101"/>
      <c r="BR2444" s="109" t="str">
        <f t="shared" si="37"/>
        <v>SH-25-2433</v>
      </c>
      <c r="BS2444" s="109" t="s">
        <v>372</v>
      </c>
      <c r="BT2444" t="s">
        <v>92</v>
      </c>
      <c r="BU2444" t="s">
        <v>5075</v>
      </c>
    </row>
    <row r="2445" spans="1:73" hidden="1">
      <c r="A2445" s="103" t="s">
        <v>5076</v>
      </c>
      <c r="B2445" s="102">
        <v>45761</v>
      </c>
      <c r="C2445" s="104">
        <f>_xlfn.ISOWEEKNUM(Tabella2[[#This Row],[Date]])</f>
        <v>16</v>
      </c>
      <c r="D2445" s="104" t="s">
        <v>558</v>
      </c>
      <c r="E2445" s="104" t="s">
        <v>284</v>
      </c>
      <c r="F2445" s="104">
        <v>59</v>
      </c>
      <c r="G2445" s="104" t="s">
        <v>257</v>
      </c>
      <c r="H2445" s="104">
        <v>17</v>
      </c>
      <c r="I2445" s="104"/>
      <c r="J2445" s="104" t="s">
        <v>258</v>
      </c>
      <c r="K2445" s="104" t="s">
        <v>79</v>
      </c>
      <c r="L2445" s="104" t="s">
        <v>299</v>
      </c>
      <c r="M2445" s="104" t="s">
        <v>276</v>
      </c>
      <c r="N2445" s="104"/>
      <c r="O2445" s="106" t="str">
        <f>A631</f>
        <v>13033</v>
      </c>
      <c r="P2445" s="111" t="s">
        <v>1920</v>
      </c>
      <c r="Q2445" s="153" t="s">
        <v>272</v>
      </c>
      <c r="R2445" s="153" t="s">
        <v>576</v>
      </c>
      <c r="S2445" s="153">
        <v>4.1666666666666657E-2</v>
      </c>
      <c r="T2445" s="153">
        <v>0.5625</v>
      </c>
      <c r="U2445" s="153">
        <v>0.60416666666666663</v>
      </c>
      <c r="V2445" s="153">
        <f>IF(ISBLANK(T2445),"",Tabella2[[#This Row],[ACT STOP]]-Tabella2[[#This Row],[ACT START]])</f>
        <v>4.166666666666663E-2</v>
      </c>
      <c r="W2445" s="104" t="s">
        <v>92</v>
      </c>
      <c r="X2445" s="104" t="s">
        <v>91</v>
      </c>
      <c r="Y2445" s="110"/>
      <c r="Z2445" s="106"/>
      <c r="AA2445" s="104"/>
      <c r="AB2445" s="107"/>
      <c r="AC2445" s="72">
        <v>1</v>
      </c>
      <c r="AH2445" s="70"/>
      <c r="AI2445" s="70"/>
      <c r="AJ2445">
        <v>0</v>
      </c>
      <c r="AL2445" s="70"/>
      <c r="BM2445" s="135">
        <v>0.5625</v>
      </c>
      <c r="BN2445" s="136">
        <v>0.60416666666666663</v>
      </c>
      <c r="BO2445" s="101"/>
      <c r="BR2445" s="109" t="str">
        <f t="shared" ref="BR2445:BR2508" si="38">_xlfn.CONCAT(LEFT(BR2444,6),TEXT(RIGHT(BR2444,4)+1,"0000"))</f>
        <v>SH-25-2434</v>
      </c>
      <c r="BS2445" s="109" t="s">
        <v>393</v>
      </c>
      <c r="BT2445" t="s">
        <v>92</v>
      </c>
      <c r="BU2445" t="s">
        <v>5077</v>
      </c>
    </row>
    <row r="2446" spans="1:73" hidden="1">
      <c r="A2446" s="103" t="s">
        <v>5078</v>
      </c>
      <c r="B2446" s="102">
        <v>45761</v>
      </c>
      <c r="C2446" s="104">
        <f>_xlfn.ISOWEEKNUM(Tabella2[[#This Row],[Date]])</f>
        <v>16</v>
      </c>
      <c r="D2446" s="104" t="s">
        <v>13714</v>
      </c>
      <c r="E2446" s="104" t="s">
        <v>284</v>
      </c>
      <c r="F2446" s="104">
        <v>48</v>
      </c>
      <c r="G2446" s="104" t="s">
        <v>284</v>
      </c>
      <c r="H2446" s="104">
        <v>9</v>
      </c>
      <c r="I2446" s="104"/>
      <c r="J2446" s="104" t="s">
        <v>258</v>
      </c>
      <c r="K2446" s="104" t="s">
        <v>80</v>
      </c>
      <c r="L2446" s="104" t="s">
        <v>299</v>
      </c>
      <c r="M2446" s="104" t="s">
        <v>977</v>
      </c>
      <c r="N2446" s="104"/>
      <c r="O2446" s="106" t="str">
        <f>A2447</f>
        <v>14849</v>
      </c>
      <c r="P2446" s="111" t="s">
        <v>2853</v>
      </c>
      <c r="Q2446" s="153" t="s">
        <v>272</v>
      </c>
      <c r="R2446" s="153" t="s">
        <v>576</v>
      </c>
      <c r="S2446" s="153">
        <v>4.1666666666666657E-2</v>
      </c>
      <c r="T2446" s="153">
        <v>0.5625</v>
      </c>
      <c r="U2446" s="153">
        <v>0.60416666666666663</v>
      </c>
      <c r="V2446" s="153">
        <f>IF(ISBLANK(T2446),"",Tabella2[[#This Row],[ACT STOP]]-Tabella2[[#This Row],[ACT START]])</f>
        <v>4.166666666666663E-2</v>
      </c>
      <c r="W2446" s="104" t="s">
        <v>92</v>
      </c>
      <c r="X2446" s="104" t="s">
        <v>91</v>
      </c>
      <c r="Y2446" s="110"/>
      <c r="Z2446" s="106"/>
      <c r="AA2446" s="104"/>
      <c r="AB2446" s="107"/>
      <c r="AC2446" s="72">
        <v>1</v>
      </c>
      <c r="AH2446" s="70"/>
      <c r="AI2446" s="70"/>
      <c r="AJ2446">
        <v>0</v>
      </c>
      <c r="AL2446" s="70"/>
      <c r="BM2446" s="135">
        <v>0.5625</v>
      </c>
      <c r="BN2446" s="136">
        <v>0.60416666666666663</v>
      </c>
      <c r="BO2446" s="101"/>
      <c r="BR2446" s="109" t="str">
        <f t="shared" si="38"/>
        <v>SH-25-2435</v>
      </c>
      <c r="BS2446" s="109" t="s">
        <v>339</v>
      </c>
      <c r="BT2446" t="s">
        <v>92</v>
      </c>
      <c r="BU2446" t="s">
        <v>5079</v>
      </c>
    </row>
    <row r="2447" spans="1:73" hidden="1">
      <c r="A2447" s="103" t="s">
        <v>5080</v>
      </c>
      <c r="B2447" s="102">
        <v>45761</v>
      </c>
      <c r="C2447" s="104">
        <f>_xlfn.ISOWEEKNUM(Tabella2[[#This Row],[Date]])</f>
        <v>16</v>
      </c>
      <c r="D2447" s="104" t="s">
        <v>13714</v>
      </c>
      <c r="E2447" s="104" t="s">
        <v>284</v>
      </c>
      <c r="F2447" s="104">
        <v>49</v>
      </c>
      <c r="G2447" s="104" t="s">
        <v>284</v>
      </c>
      <c r="H2447" s="104">
        <v>23</v>
      </c>
      <c r="I2447" s="104"/>
      <c r="J2447" s="104" t="s">
        <v>258</v>
      </c>
      <c r="K2447" s="104" t="s">
        <v>81</v>
      </c>
      <c r="L2447" s="104" t="s">
        <v>299</v>
      </c>
      <c r="M2447" s="104" t="s">
        <v>977</v>
      </c>
      <c r="N2447" s="104"/>
      <c r="O2447" s="106" t="str">
        <f>A2446</f>
        <v>14848</v>
      </c>
      <c r="P2447" s="111" t="s">
        <v>2853</v>
      </c>
      <c r="Q2447" s="153">
        <v>0.5625</v>
      </c>
      <c r="R2447" s="153">
        <v>0.60416666666666663</v>
      </c>
      <c r="S2447" s="153">
        <v>4.1666666666666657E-2</v>
      </c>
      <c r="T2447" s="153">
        <v>0.5625</v>
      </c>
      <c r="U2447" s="153">
        <v>0.60416666666666663</v>
      </c>
      <c r="V2447" s="153">
        <f>IF(ISBLANK(T2447),"",Tabella2[[#This Row],[ACT STOP]]-Tabella2[[#This Row],[ACT START]])</f>
        <v>4.166666666666663E-2</v>
      </c>
      <c r="W2447" s="104" t="s">
        <v>92</v>
      </c>
      <c r="X2447" s="104" t="s">
        <v>91</v>
      </c>
      <c r="Y2447" s="110"/>
      <c r="Z2447" s="106"/>
      <c r="AA2447" s="104"/>
      <c r="AB2447" s="107"/>
      <c r="AC2447" s="72">
        <v>1</v>
      </c>
      <c r="AH2447" s="70"/>
      <c r="AI2447" s="70"/>
      <c r="AJ2447">
        <v>0</v>
      </c>
      <c r="AL2447" s="70"/>
      <c r="BM2447" s="135">
        <v>0.5625</v>
      </c>
      <c r="BN2447" s="136">
        <v>0.60416666666666663</v>
      </c>
      <c r="BO2447" s="101"/>
      <c r="BR2447" s="109" t="str">
        <f t="shared" si="38"/>
        <v>SH-25-2436</v>
      </c>
      <c r="BS2447" s="109" t="s">
        <v>358</v>
      </c>
      <c r="BT2447" t="s">
        <v>92</v>
      </c>
      <c r="BU2447" t="s">
        <v>5081</v>
      </c>
    </row>
    <row r="2448" spans="1:73" hidden="1">
      <c r="A2448" s="103" t="s">
        <v>5082</v>
      </c>
      <c r="B2448" s="102">
        <v>45761</v>
      </c>
      <c r="C2448" s="104">
        <f>_xlfn.ISOWEEKNUM(Tabella2[[#This Row],[Date]])</f>
        <v>16</v>
      </c>
      <c r="D2448" s="104" t="s">
        <v>558</v>
      </c>
      <c r="E2448" s="104" t="s">
        <v>284</v>
      </c>
      <c r="F2448" s="104">
        <v>58</v>
      </c>
      <c r="G2448" s="104" t="s">
        <v>257</v>
      </c>
      <c r="H2448" s="104">
        <v>32</v>
      </c>
      <c r="I2448" s="104"/>
      <c r="J2448" s="104" t="s">
        <v>258</v>
      </c>
      <c r="K2448" s="104" t="s">
        <v>79</v>
      </c>
      <c r="L2448" s="104" t="s">
        <v>299</v>
      </c>
      <c r="M2448" s="104" t="s">
        <v>276</v>
      </c>
      <c r="N2448" s="104"/>
      <c r="O2448" s="106" t="str">
        <f>A632</f>
        <v>13034</v>
      </c>
      <c r="P2448" s="111" t="s">
        <v>1920</v>
      </c>
      <c r="Q2448" s="153" t="s">
        <v>665</v>
      </c>
      <c r="R2448" s="153" t="s">
        <v>580</v>
      </c>
      <c r="S2448" s="153">
        <v>4.1666666666666657E-2</v>
      </c>
      <c r="T2448" s="153">
        <v>0.625</v>
      </c>
      <c r="U2448" s="153">
        <v>0.66666666666666663</v>
      </c>
      <c r="V2448" s="153">
        <f>IF(ISBLANK(T2448),"",Tabella2[[#This Row],[ACT STOP]]-Tabella2[[#This Row],[ACT START]])</f>
        <v>4.166666666666663E-2</v>
      </c>
      <c r="W2448" s="104" t="s">
        <v>92</v>
      </c>
      <c r="X2448" s="104" t="s">
        <v>91</v>
      </c>
      <c r="Y2448" s="110"/>
      <c r="Z2448" s="106"/>
      <c r="AA2448" s="104"/>
      <c r="AB2448" s="107"/>
      <c r="AC2448" s="72">
        <v>1</v>
      </c>
      <c r="AH2448" s="70"/>
      <c r="AI2448" s="70"/>
      <c r="AJ2448">
        <v>0</v>
      </c>
      <c r="AL2448" s="70"/>
      <c r="BM2448" s="135">
        <v>0.625</v>
      </c>
      <c r="BN2448" s="136">
        <v>0.66666666666666663</v>
      </c>
      <c r="BO2448" s="101"/>
      <c r="BR2448" s="109" t="str">
        <f t="shared" si="38"/>
        <v>SH-25-2437</v>
      </c>
      <c r="BS2448" s="109" t="s">
        <v>356</v>
      </c>
      <c r="BT2448" t="s">
        <v>92</v>
      </c>
      <c r="BU2448" t="s">
        <v>5083</v>
      </c>
    </row>
    <row r="2449" spans="1:73" hidden="1">
      <c r="A2449" s="103" t="s">
        <v>5084</v>
      </c>
      <c r="B2449" s="102">
        <v>45761</v>
      </c>
      <c r="C2449" s="104">
        <f>_xlfn.ISOWEEKNUM(Tabella2[[#This Row],[Date]])</f>
        <v>16</v>
      </c>
      <c r="D2449" s="104" t="s">
        <v>370</v>
      </c>
      <c r="E2449" s="104" t="s">
        <v>256</v>
      </c>
      <c r="F2449" s="104">
        <v>55</v>
      </c>
      <c r="G2449" s="104" t="s">
        <v>257</v>
      </c>
      <c r="H2449" s="104">
        <v>12</v>
      </c>
      <c r="I2449" s="104" t="s">
        <v>258</v>
      </c>
      <c r="J2449" s="104"/>
      <c r="K2449" s="104" t="s">
        <v>80</v>
      </c>
      <c r="L2449" s="104" t="s">
        <v>299</v>
      </c>
      <c r="M2449" s="104" t="s">
        <v>386</v>
      </c>
      <c r="N2449" s="104"/>
      <c r="O2449" s="106" t="str">
        <f>A2450</f>
        <v>14852</v>
      </c>
      <c r="P2449" s="111" t="s">
        <v>391</v>
      </c>
      <c r="Q2449" s="153" t="s">
        <v>665</v>
      </c>
      <c r="R2449" s="153" t="s">
        <v>580</v>
      </c>
      <c r="S2449" s="153">
        <v>4.1666666666666657E-2</v>
      </c>
      <c r="T2449" s="153">
        <v>0.625</v>
      </c>
      <c r="U2449" s="153">
        <v>0.66666666666666663</v>
      </c>
      <c r="V2449" s="153">
        <f>IF(ISBLANK(T2449),"",Tabella2[[#This Row],[ACT STOP]]-Tabella2[[#This Row],[ACT START]])</f>
        <v>4.166666666666663E-2</v>
      </c>
      <c r="W2449" s="104" t="s">
        <v>92</v>
      </c>
      <c r="X2449" s="104" t="s">
        <v>91</v>
      </c>
      <c r="Y2449" s="110"/>
      <c r="Z2449" s="106"/>
      <c r="AA2449" s="104"/>
      <c r="AB2449" s="107"/>
      <c r="AC2449" s="72">
        <v>1</v>
      </c>
      <c r="AH2449" s="70"/>
      <c r="AI2449" s="70"/>
      <c r="AJ2449">
        <v>0</v>
      </c>
      <c r="AL2449" s="70"/>
      <c r="BM2449" s="135">
        <v>0.625</v>
      </c>
      <c r="BN2449" s="136">
        <v>0.66666666666666663</v>
      </c>
      <c r="BO2449" s="101"/>
      <c r="BR2449" s="109" t="str">
        <f t="shared" si="38"/>
        <v>SH-25-2438</v>
      </c>
      <c r="BS2449" s="109" t="s">
        <v>266</v>
      </c>
      <c r="BT2449" t="s">
        <v>92</v>
      </c>
      <c r="BU2449" t="s">
        <v>5085</v>
      </c>
    </row>
    <row r="2450" spans="1:73" hidden="1">
      <c r="A2450" s="103" t="s">
        <v>5086</v>
      </c>
      <c r="B2450" s="102">
        <v>45761</v>
      </c>
      <c r="C2450" s="104">
        <f>_xlfn.ISOWEEKNUM(Tabella2[[#This Row],[Date]])</f>
        <v>16</v>
      </c>
      <c r="D2450" s="104" t="s">
        <v>370</v>
      </c>
      <c r="E2450" s="104" t="s">
        <v>256</v>
      </c>
      <c r="F2450" s="104">
        <v>52</v>
      </c>
      <c r="G2450" s="104" t="s">
        <v>257</v>
      </c>
      <c r="H2450" s="104">
        <v>10</v>
      </c>
      <c r="I2450" s="104" t="s">
        <v>258</v>
      </c>
      <c r="J2450" s="104"/>
      <c r="K2450" s="104" t="s">
        <v>81</v>
      </c>
      <c r="L2450" s="104" t="s">
        <v>299</v>
      </c>
      <c r="M2450" s="104" t="s">
        <v>386</v>
      </c>
      <c r="N2450" s="104"/>
      <c r="O2450" s="106" t="str">
        <f>A2449</f>
        <v>14851</v>
      </c>
      <c r="P2450" s="111" t="s">
        <v>391</v>
      </c>
      <c r="Q2450" s="153">
        <v>0.625</v>
      </c>
      <c r="R2450" s="153">
        <v>0.66666666666666663</v>
      </c>
      <c r="S2450" s="153">
        <v>4.1666666666666657E-2</v>
      </c>
      <c r="T2450" s="153">
        <v>0.625</v>
      </c>
      <c r="U2450" s="153">
        <v>0.66666666666666663</v>
      </c>
      <c r="V2450" s="153">
        <f>IF(ISBLANK(T2450),"",Tabella2[[#This Row],[ACT STOP]]-Tabella2[[#This Row],[ACT START]])</f>
        <v>4.166666666666663E-2</v>
      </c>
      <c r="W2450" s="104" t="s">
        <v>92</v>
      </c>
      <c r="X2450" s="104" t="s">
        <v>91</v>
      </c>
      <c r="Y2450" s="110"/>
      <c r="Z2450" s="106"/>
      <c r="AA2450" s="104"/>
      <c r="AB2450" s="107"/>
      <c r="AC2450" s="72">
        <v>1</v>
      </c>
      <c r="AH2450" s="70"/>
      <c r="AI2450" s="70"/>
      <c r="AJ2450">
        <v>0</v>
      </c>
      <c r="AL2450" s="70"/>
      <c r="BM2450" s="135">
        <v>0.625</v>
      </c>
      <c r="BN2450" s="136">
        <v>0.66666666666666663</v>
      </c>
      <c r="BO2450" s="101"/>
      <c r="BR2450" s="109" t="str">
        <f t="shared" si="38"/>
        <v>SH-25-2439</v>
      </c>
      <c r="BS2450" s="109" t="s">
        <v>552</v>
      </c>
      <c r="BT2450" t="s">
        <v>92</v>
      </c>
      <c r="BU2450" t="s">
        <v>5087</v>
      </c>
    </row>
    <row r="2451" spans="1:73" hidden="1">
      <c r="A2451" s="103" t="s">
        <v>5088</v>
      </c>
      <c r="B2451" s="102">
        <v>45762</v>
      </c>
      <c r="C2451" s="104">
        <f>_xlfn.ISOWEEKNUM(Tabella2[[#This Row],[Date]])</f>
        <v>16</v>
      </c>
      <c r="D2451" s="104" t="s">
        <v>478</v>
      </c>
      <c r="E2451" s="104" t="s">
        <v>284</v>
      </c>
      <c r="F2451" s="104">
        <v>65</v>
      </c>
      <c r="G2451" s="104" t="s">
        <v>257</v>
      </c>
      <c r="H2451" s="105">
        <v>12</v>
      </c>
      <c r="I2451" s="104"/>
      <c r="J2451" s="104" t="s">
        <v>258</v>
      </c>
      <c r="K2451" s="104" t="s">
        <v>80</v>
      </c>
      <c r="L2451" s="104" t="s">
        <v>259</v>
      </c>
      <c r="M2451" s="104" t="s">
        <v>328</v>
      </c>
      <c r="N2451" s="104"/>
      <c r="O2451" s="106"/>
      <c r="P2451" s="111" t="s">
        <v>3752</v>
      </c>
      <c r="Q2451" s="153" t="s">
        <v>605</v>
      </c>
      <c r="R2451" s="153" t="s">
        <v>285</v>
      </c>
      <c r="S2451" s="153">
        <v>4.1666666666666657E-2</v>
      </c>
      <c r="T2451" s="153" t="s">
        <v>605</v>
      </c>
      <c r="U2451" s="153" t="s">
        <v>285</v>
      </c>
      <c r="V2451" s="153">
        <f>IF(ISBLANK(T2451),"",Tabella2[[#This Row],[ACT STOP]]-Tabella2[[#This Row],[ACT START]])</f>
        <v>4.1666666666666685E-2</v>
      </c>
      <c r="W2451" s="104" t="s">
        <v>92</v>
      </c>
      <c r="X2451" s="104" t="s">
        <v>91</v>
      </c>
      <c r="Y2451" s="110"/>
      <c r="Z2451" s="106"/>
      <c r="AA2451" s="104"/>
      <c r="AB2451" s="107"/>
      <c r="AC2451" s="72">
        <v>1</v>
      </c>
      <c r="AH2451" s="70"/>
      <c r="AI2451" s="70"/>
      <c r="AJ2451">
        <v>0</v>
      </c>
      <c r="AL2451" s="70"/>
      <c r="BM2451" s="135" t="s">
        <v>605</v>
      </c>
      <c r="BN2451" s="136" t="s">
        <v>285</v>
      </c>
      <c r="BO2451" s="101"/>
      <c r="BR2451" s="109" t="str">
        <f t="shared" si="38"/>
        <v>SH-25-2440</v>
      </c>
      <c r="BS2451" s="109" t="s">
        <v>266</v>
      </c>
      <c r="BT2451" t="s">
        <v>92</v>
      </c>
      <c r="BU2451" t="s">
        <v>5089</v>
      </c>
    </row>
    <row r="2452" spans="1:73" hidden="1">
      <c r="A2452" s="103" t="s">
        <v>5090</v>
      </c>
      <c r="B2452" s="102">
        <v>45762</v>
      </c>
      <c r="C2452" s="104">
        <f>_xlfn.ISOWEEKNUM(Tabella2[[#This Row],[Date]])</f>
        <v>16</v>
      </c>
      <c r="D2452" s="104" t="s">
        <v>370</v>
      </c>
      <c r="E2452" s="104" t="s">
        <v>256</v>
      </c>
      <c r="F2452" s="104">
        <v>55</v>
      </c>
      <c r="G2452" s="104" t="s">
        <v>257</v>
      </c>
      <c r="H2452" s="105">
        <v>10</v>
      </c>
      <c r="I2452" s="104" t="s">
        <v>258</v>
      </c>
      <c r="J2452" s="104"/>
      <c r="K2452" s="104" t="s">
        <v>81</v>
      </c>
      <c r="L2452" s="104" t="s">
        <v>259</v>
      </c>
      <c r="M2452" s="104" t="s">
        <v>269</v>
      </c>
      <c r="N2452" s="104"/>
      <c r="O2452" s="106"/>
      <c r="P2452" s="111" t="s">
        <v>270</v>
      </c>
      <c r="Q2452" s="153" t="s">
        <v>605</v>
      </c>
      <c r="R2452" s="153" t="s">
        <v>285</v>
      </c>
      <c r="S2452" s="153">
        <v>4.1666666666666657E-2</v>
      </c>
      <c r="T2452" s="153" t="s">
        <v>605</v>
      </c>
      <c r="U2452" s="153" t="s">
        <v>285</v>
      </c>
      <c r="V2452" s="153">
        <f>IF(ISBLANK(T2452),"",Tabella2[[#This Row],[ACT STOP]]-Tabella2[[#This Row],[ACT START]])</f>
        <v>4.1666666666666685E-2</v>
      </c>
      <c r="W2452" s="104" t="s">
        <v>92</v>
      </c>
      <c r="X2452" s="104" t="s">
        <v>91</v>
      </c>
      <c r="Y2452" s="110"/>
      <c r="Z2452" s="106"/>
      <c r="AA2452" s="104"/>
      <c r="AB2452" s="107"/>
      <c r="AC2452" s="72">
        <v>1</v>
      </c>
      <c r="AH2452" s="70"/>
      <c r="AI2452" s="70"/>
      <c r="AJ2452">
        <v>0</v>
      </c>
      <c r="AL2452" s="70"/>
      <c r="BM2452" s="135" t="s">
        <v>605</v>
      </c>
      <c r="BN2452" s="136" t="s">
        <v>285</v>
      </c>
      <c r="BO2452" s="101"/>
      <c r="BR2452" s="109" t="str">
        <f t="shared" si="38"/>
        <v>SH-25-2441</v>
      </c>
      <c r="BS2452" s="109" t="s">
        <v>552</v>
      </c>
      <c r="BT2452" t="s">
        <v>92</v>
      </c>
      <c r="BU2452" t="s">
        <v>5091</v>
      </c>
    </row>
    <row r="2453" spans="1:73" hidden="1">
      <c r="A2453" s="103" t="s">
        <v>5092</v>
      </c>
      <c r="B2453" s="102">
        <v>45762</v>
      </c>
      <c r="C2453" s="104">
        <f>_xlfn.ISOWEEKNUM(Tabella2[[#This Row],[Date]])</f>
        <v>16</v>
      </c>
      <c r="D2453" s="104" t="s">
        <v>275</v>
      </c>
      <c r="E2453" s="104" t="s">
        <v>256</v>
      </c>
      <c r="F2453" s="104">
        <v>57</v>
      </c>
      <c r="G2453" s="104" t="s">
        <v>257</v>
      </c>
      <c r="H2453" s="105">
        <v>17</v>
      </c>
      <c r="I2453" s="104" t="s">
        <v>258</v>
      </c>
      <c r="J2453" s="104"/>
      <c r="K2453" s="104" t="s">
        <v>79</v>
      </c>
      <c r="L2453" s="104" t="s">
        <v>299</v>
      </c>
      <c r="M2453" s="104" t="s">
        <v>260</v>
      </c>
      <c r="N2453" s="104"/>
      <c r="O2453" s="108" t="str">
        <f>A634</f>
        <v>13036</v>
      </c>
      <c r="P2453" s="111" t="s">
        <v>575</v>
      </c>
      <c r="Q2453" s="153" t="s">
        <v>617</v>
      </c>
      <c r="R2453" s="153" t="s">
        <v>525</v>
      </c>
      <c r="S2453" s="153">
        <v>4.1666666666666657E-2</v>
      </c>
      <c r="T2453" s="153">
        <v>0.3125</v>
      </c>
      <c r="U2453" s="153">
        <v>0.35416666666666669</v>
      </c>
      <c r="V2453" s="153">
        <f>IF(ISBLANK(T2453),"",Tabella2[[#This Row],[ACT STOP]]-Tabella2[[#This Row],[ACT START]])</f>
        <v>4.1666666666666685E-2</v>
      </c>
      <c r="W2453" s="104" t="s">
        <v>92</v>
      </c>
      <c r="X2453" s="104" t="s">
        <v>91</v>
      </c>
      <c r="Y2453" s="110"/>
      <c r="Z2453" s="106"/>
      <c r="AA2453" s="104"/>
      <c r="AB2453" s="107"/>
      <c r="AC2453" s="72">
        <v>1</v>
      </c>
      <c r="AH2453" s="70"/>
      <c r="AI2453" s="70"/>
      <c r="AJ2453">
        <v>0</v>
      </c>
      <c r="AL2453" s="70"/>
      <c r="BM2453" s="135">
        <v>0.3125</v>
      </c>
      <c r="BN2453" s="136">
        <v>0.35416666666666669</v>
      </c>
      <c r="BO2453" s="101"/>
      <c r="BR2453" s="109" t="str">
        <f t="shared" si="38"/>
        <v>SH-25-2442</v>
      </c>
      <c r="BS2453" s="109" t="s">
        <v>393</v>
      </c>
      <c r="BT2453" t="s">
        <v>92</v>
      </c>
      <c r="BU2453" t="s">
        <v>5093</v>
      </c>
    </row>
    <row r="2454" spans="1:73" hidden="1">
      <c r="A2454" s="103" t="s">
        <v>5094</v>
      </c>
      <c r="B2454" s="102">
        <v>45762</v>
      </c>
      <c r="C2454" s="104">
        <f>_xlfn.ISOWEEKNUM(Tabella2[[#This Row],[Date]])</f>
        <v>16</v>
      </c>
      <c r="D2454" s="104" t="s">
        <v>321</v>
      </c>
      <c r="E2454" s="104" t="s">
        <v>284</v>
      </c>
      <c r="F2454" s="104">
        <v>51</v>
      </c>
      <c r="G2454" s="104" t="s">
        <v>257</v>
      </c>
      <c r="H2454" s="105">
        <v>14</v>
      </c>
      <c r="I2454" s="104"/>
      <c r="J2454" s="104" t="s">
        <v>258</v>
      </c>
      <c r="K2454" s="104" t="s">
        <v>80</v>
      </c>
      <c r="L2454" s="104" t="s">
        <v>299</v>
      </c>
      <c r="M2454" s="104" t="s">
        <v>516</v>
      </c>
      <c r="N2454" s="104"/>
      <c r="O2454" s="108" t="str">
        <f>A2455</f>
        <v>14857</v>
      </c>
      <c r="P2454" s="111" t="s">
        <v>1986</v>
      </c>
      <c r="Q2454" s="153" t="s">
        <v>617</v>
      </c>
      <c r="R2454" s="153" t="s">
        <v>525</v>
      </c>
      <c r="S2454" s="153">
        <v>4.1666666666666657E-2</v>
      </c>
      <c r="T2454" s="153" t="s">
        <v>617</v>
      </c>
      <c r="U2454" s="153" t="s">
        <v>525</v>
      </c>
      <c r="V2454" s="153">
        <f>IF(ISBLANK(T2454),"",Tabella2[[#This Row],[ACT STOP]]-Tabella2[[#This Row],[ACT START]])</f>
        <v>4.1666666666666685E-2</v>
      </c>
      <c r="W2454" s="104" t="s">
        <v>92</v>
      </c>
      <c r="X2454" s="104" t="s">
        <v>91</v>
      </c>
      <c r="Y2454" s="110"/>
      <c r="Z2454" s="106"/>
      <c r="AA2454" s="104"/>
      <c r="AB2454" s="107"/>
      <c r="AC2454" s="72">
        <v>1</v>
      </c>
      <c r="AH2454" s="70"/>
      <c r="AI2454" s="70"/>
      <c r="AJ2454">
        <v>0</v>
      </c>
      <c r="AL2454" s="70"/>
      <c r="BM2454" s="135" t="s">
        <v>617</v>
      </c>
      <c r="BN2454" s="136" t="s">
        <v>525</v>
      </c>
      <c r="BO2454" s="101"/>
      <c r="BR2454" s="109" t="str">
        <f t="shared" si="38"/>
        <v>SH-25-2443</v>
      </c>
      <c r="BS2454" s="109" t="s">
        <v>372</v>
      </c>
      <c r="BT2454" t="s">
        <v>92</v>
      </c>
      <c r="BU2454" t="s">
        <v>5095</v>
      </c>
    </row>
    <row r="2455" spans="1:73" hidden="1">
      <c r="A2455" s="103" t="s">
        <v>5096</v>
      </c>
      <c r="B2455" s="102">
        <v>45762</v>
      </c>
      <c r="C2455" s="104">
        <f>_xlfn.ISOWEEKNUM(Tabella2[[#This Row],[Date]])</f>
        <v>16</v>
      </c>
      <c r="D2455" s="104" t="s">
        <v>321</v>
      </c>
      <c r="E2455" s="104" t="s">
        <v>284</v>
      </c>
      <c r="F2455" s="104">
        <v>53</v>
      </c>
      <c r="G2455" s="104" t="s">
        <v>284</v>
      </c>
      <c r="H2455" s="105">
        <v>22</v>
      </c>
      <c r="I2455" s="104"/>
      <c r="J2455" s="104" t="s">
        <v>258</v>
      </c>
      <c r="K2455" s="104" t="s">
        <v>81</v>
      </c>
      <c r="L2455" s="104" t="s">
        <v>299</v>
      </c>
      <c r="M2455" s="104" t="s">
        <v>516</v>
      </c>
      <c r="N2455" s="104"/>
      <c r="O2455" s="108" t="str">
        <f>A2454</f>
        <v>14856</v>
      </c>
      <c r="P2455" s="111" t="s">
        <v>1986</v>
      </c>
      <c r="Q2455" s="153">
        <v>0.3125</v>
      </c>
      <c r="R2455" s="153">
        <v>0.35416666666666669</v>
      </c>
      <c r="S2455" s="153">
        <v>4.1666666666666657E-2</v>
      </c>
      <c r="T2455" s="153" t="s">
        <v>617</v>
      </c>
      <c r="U2455" s="153" t="s">
        <v>525</v>
      </c>
      <c r="V2455" s="153">
        <f>IF(ISBLANK(T2455),"",Tabella2[[#This Row],[ACT STOP]]-Tabella2[[#This Row],[ACT START]])</f>
        <v>4.1666666666666685E-2</v>
      </c>
      <c r="W2455" s="104" t="s">
        <v>92</v>
      </c>
      <c r="X2455" s="104" t="s">
        <v>91</v>
      </c>
      <c r="Y2455" s="110"/>
      <c r="Z2455" s="106"/>
      <c r="AA2455" s="104"/>
      <c r="AB2455" s="107"/>
      <c r="AC2455" s="72">
        <v>1</v>
      </c>
      <c r="AH2455" s="70"/>
      <c r="AI2455" s="70"/>
      <c r="AJ2455">
        <v>0</v>
      </c>
      <c r="AL2455" s="70"/>
      <c r="BM2455" s="135" t="s">
        <v>617</v>
      </c>
      <c r="BN2455" s="136" t="s">
        <v>525</v>
      </c>
      <c r="BO2455" s="101"/>
      <c r="BR2455" s="109" t="str">
        <f t="shared" si="38"/>
        <v>SH-25-2444</v>
      </c>
      <c r="BS2455" s="109" t="s">
        <v>295</v>
      </c>
      <c r="BT2455" t="s">
        <v>92</v>
      </c>
      <c r="BU2455" t="s">
        <v>5097</v>
      </c>
    </row>
    <row r="2456" spans="1:73" hidden="1">
      <c r="A2456" s="103" t="s">
        <v>5098</v>
      </c>
      <c r="B2456" s="102">
        <v>45762</v>
      </c>
      <c r="C2456" s="104">
        <f>_xlfn.ISOWEEKNUM(Tabella2[[#This Row],[Date]])</f>
        <v>16</v>
      </c>
      <c r="D2456" s="104" t="s">
        <v>574</v>
      </c>
      <c r="E2456" s="104" t="s">
        <v>284</v>
      </c>
      <c r="F2456" s="104">
        <v>66</v>
      </c>
      <c r="G2456" s="104" t="s">
        <v>257</v>
      </c>
      <c r="H2456" s="105">
        <v>13</v>
      </c>
      <c r="I2456" s="104"/>
      <c r="J2456" s="104" t="s">
        <v>258</v>
      </c>
      <c r="K2456" s="104" t="s">
        <v>80</v>
      </c>
      <c r="L2456" s="104" t="s">
        <v>259</v>
      </c>
      <c r="M2456" s="104" t="s">
        <v>328</v>
      </c>
      <c r="N2456" s="104"/>
      <c r="O2456" s="106"/>
      <c r="P2456" s="111" t="s">
        <v>3752</v>
      </c>
      <c r="Q2456" s="153" t="s">
        <v>631</v>
      </c>
      <c r="R2456" s="153" t="s">
        <v>498</v>
      </c>
      <c r="S2456" s="153">
        <v>4.1666666666666657E-2</v>
      </c>
      <c r="T2456" s="153" t="s">
        <v>631</v>
      </c>
      <c r="U2456" s="153" t="s">
        <v>498</v>
      </c>
      <c r="V2456" s="153">
        <f>IF(ISBLANK(T2456),"",Tabella2[[#This Row],[ACT STOP]]-Tabella2[[#This Row],[ACT START]])</f>
        <v>4.1666666666666685E-2</v>
      </c>
      <c r="W2456" s="104" t="s">
        <v>92</v>
      </c>
      <c r="X2456" s="104" t="s">
        <v>91</v>
      </c>
      <c r="Y2456" s="110"/>
      <c r="Z2456" s="106"/>
      <c r="AA2456" s="104"/>
      <c r="AB2456" s="107"/>
      <c r="AC2456" s="72">
        <v>1</v>
      </c>
      <c r="AH2456" s="70"/>
      <c r="AI2456" s="70"/>
      <c r="AJ2456">
        <v>0</v>
      </c>
      <c r="AL2456" s="70"/>
      <c r="BM2456" s="135" t="s">
        <v>631</v>
      </c>
      <c r="BN2456" s="136" t="s">
        <v>498</v>
      </c>
      <c r="BO2456" s="101"/>
      <c r="BR2456" s="109" t="str">
        <f t="shared" si="38"/>
        <v>SH-25-2445</v>
      </c>
      <c r="BS2456" s="109" t="s">
        <v>427</v>
      </c>
      <c r="BT2456" t="s">
        <v>92</v>
      </c>
      <c r="BU2456" t="s">
        <v>5099</v>
      </c>
    </row>
    <row r="2457" spans="1:73" hidden="1">
      <c r="A2457" s="103" t="s">
        <v>5100</v>
      </c>
      <c r="B2457" s="102">
        <v>45762</v>
      </c>
      <c r="C2457" s="104">
        <f>_xlfn.ISOWEEKNUM(Tabella2[[#This Row],[Date]])</f>
        <v>16</v>
      </c>
      <c r="D2457" s="104" t="s">
        <v>558</v>
      </c>
      <c r="E2457" s="104" t="s">
        <v>284</v>
      </c>
      <c r="F2457" s="104">
        <v>59</v>
      </c>
      <c r="G2457" s="104" t="s">
        <v>257</v>
      </c>
      <c r="H2457" s="105">
        <v>2</v>
      </c>
      <c r="I2457" s="104"/>
      <c r="J2457" s="104" t="s">
        <v>258</v>
      </c>
      <c r="K2457" s="104" t="s">
        <v>81</v>
      </c>
      <c r="L2457" s="104" t="s">
        <v>259</v>
      </c>
      <c r="M2457" s="104" t="s">
        <v>276</v>
      </c>
      <c r="N2457" s="104"/>
      <c r="O2457" s="106"/>
      <c r="P2457" s="111" t="s">
        <v>2684</v>
      </c>
      <c r="Q2457" s="153" t="s">
        <v>631</v>
      </c>
      <c r="R2457" s="153" t="s">
        <v>498</v>
      </c>
      <c r="S2457" s="153">
        <v>4.1666666666666657E-2</v>
      </c>
      <c r="T2457" s="153" t="s">
        <v>631</v>
      </c>
      <c r="U2457" s="153" t="s">
        <v>498</v>
      </c>
      <c r="V2457" s="153">
        <f>IF(ISBLANK(T2457),"",Tabella2[[#This Row],[ACT STOP]]-Tabella2[[#This Row],[ACT START]])</f>
        <v>4.1666666666666685E-2</v>
      </c>
      <c r="W2457" s="104" t="s">
        <v>92</v>
      </c>
      <c r="X2457" s="104" t="s">
        <v>91</v>
      </c>
      <c r="Y2457" s="110" t="s">
        <v>5101</v>
      </c>
      <c r="Z2457" s="106"/>
      <c r="AA2457" s="104"/>
      <c r="AB2457" s="107"/>
      <c r="AC2457" s="72">
        <v>1</v>
      </c>
      <c r="AH2457" s="70"/>
      <c r="AI2457" s="70"/>
      <c r="AJ2457">
        <v>0</v>
      </c>
      <c r="AL2457" s="70"/>
      <c r="BM2457" s="135" t="s">
        <v>631</v>
      </c>
      <c r="BN2457" s="136" t="s">
        <v>498</v>
      </c>
      <c r="BO2457" s="101"/>
      <c r="BR2457" s="109" t="str">
        <f t="shared" si="38"/>
        <v>SH-25-2446</v>
      </c>
      <c r="BS2457" s="109" t="s">
        <v>368</v>
      </c>
      <c r="BT2457" t="s">
        <v>92</v>
      </c>
      <c r="BU2457" t="s">
        <v>5102</v>
      </c>
    </row>
    <row r="2458" spans="1:73" hidden="1">
      <c r="A2458" s="103" t="s">
        <v>5103</v>
      </c>
      <c r="B2458" s="102">
        <v>45762</v>
      </c>
      <c r="C2458" s="104">
        <f>_xlfn.ISOWEEKNUM(Tabella2[[#This Row],[Date]])</f>
        <v>16</v>
      </c>
      <c r="D2458" s="104" t="s">
        <v>558</v>
      </c>
      <c r="E2458" s="104" t="s">
        <v>284</v>
      </c>
      <c r="F2458" s="104">
        <v>58</v>
      </c>
      <c r="G2458" s="104" t="s">
        <v>257</v>
      </c>
      <c r="H2458" s="105">
        <v>32</v>
      </c>
      <c r="I2458" s="104"/>
      <c r="J2458" s="104" t="s">
        <v>258</v>
      </c>
      <c r="K2458" s="104" t="s">
        <v>77</v>
      </c>
      <c r="L2458" s="104" t="s">
        <v>259</v>
      </c>
      <c r="M2458" s="104" t="s">
        <v>276</v>
      </c>
      <c r="N2458" s="104"/>
      <c r="O2458" s="106"/>
      <c r="P2458" s="111" t="s">
        <v>2684</v>
      </c>
      <c r="Q2458" s="153" t="s">
        <v>631</v>
      </c>
      <c r="R2458" s="153" t="s">
        <v>498</v>
      </c>
      <c r="S2458" s="153">
        <v>4.1666666666666657E-2</v>
      </c>
      <c r="T2458" s="153">
        <v>0.375</v>
      </c>
      <c r="U2458" s="153">
        <v>0.41666666666666669</v>
      </c>
      <c r="V2458" s="153">
        <f>IF(ISBLANK(T2458),"",Tabella2[[#This Row],[ACT STOP]]-Tabella2[[#This Row],[ACT START]])</f>
        <v>4.1666666666666685E-2</v>
      </c>
      <c r="W2458" s="104" t="s">
        <v>92</v>
      </c>
      <c r="X2458" s="104" t="s">
        <v>91</v>
      </c>
      <c r="Y2458" s="110" t="s">
        <v>5104</v>
      </c>
      <c r="Z2458" s="106"/>
      <c r="AA2458" s="104"/>
      <c r="AB2458" s="107"/>
      <c r="AC2458" s="72">
        <v>1</v>
      </c>
      <c r="AH2458" s="70"/>
      <c r="AI2458" s="70"/>
      <c r="AJ2458">
        <v>0</v>
      </c>
      <c r="AL2458" s="70"/>
      <c r="BM2458" s="135">
        <v>0.375</v>
      </c>
      <c r="BN2458" s="136">
        <v>0.41666666666666669</v>
      </c>
      <c r="BO2458" s="101"/>
      <c r="BR2458" s="109" t="str">
        <f t="shared" si="38"/>
        <v>SH-25-2447</v>
      </c>
      <c r="BS2458" s="109" t="s">
        <v>356</v>
      </c>
      <c r="BT2458" t="s">
        <v>92</v>
      </c>
      <c r="BU2458" t="s">
        <v>5105</v>
      </c>
    </row>
    <row r="2459" spans="1:73" hidden="1">
      <c r="A2459" s="103" t="s">
        <v>5106</v>
      </c>
      <c r="B2459" s="102">
        <v>45762</v>
      </c>
      <c r="C2459" s="104">
        <f>_xlfn.ISOWEEKNUM(Tabella2[[#This Row],[Date]])</f>
        <v>16</v>
      </c>
      <c r="D2459" s="104" t="s">
        <v>370</v>
      </c>
      <c r="E2459" s="104" t="s">
        <v>256</v>
      </c>
      <c r="F2459" s="104">
        <v>53</v>
      </c>
      <c r="G2459" s="104" t="s">
        <v>284</v>
      </c>
      <c r="H2459" s="105">
        <v>3</v>
      </c>
      <c r="I2459" s="104" t="s">
        <v>258</v>
      </c>
      <c r="J2459" s="104"/>
      <c r="K2459" s="104" t="s">
        <v>79</v>
      </c>
      <c r="L2459" s="104" t="s">
        <v>299</v>
      </c>
      <c r="M2459" s="104" t="s">
        <v>386</v>
      </c>
      <c r="N2459" s="104"/>
      <c r="O2459" s="108" t="str">
        <f>A2460</f>
        <v>14862</v>
      </c>
      <c r="P2459" s="111" t="s">
        <v>2209</v>
      </c>
      <c r="Q2459" s="153" t="s">
        <v>263</v>
      </c>
      <c r="R2459" s="153" t="s">
        <v>504</v>
      </c>
      <c r="S2459" s="153">
        <v>4.1666666666666657E-2</v>
      </c>
      <c r="T2459" s="153">
        <v>0.4375</v>
      </c>
      <c r="U2459" s="153">
        <v>0.47916666666666669</v>
      </c>
      <c r="V2459" s="153">
        <f>IF(ISBLANK(T2459),"",Tabella2[[#This Row],[ACT STOP]]-Tabella2[[#This Row],[ACT START]])</f>
        <v>4.1666666666666685E-2</v>
      </c>
      <c r="W2459" s="104" t="s">
        <v>92</v>
      </c>
      <c r="X2459" s="104" t="s">
        <v>91</v>
      </c>
      <c r="Y2459" s="110"/>
      <c r="Z2459" s="106"/>
      <c r="AA2459" s="104"/>
      <c r="AB2459" s="107"/>
      <c r="AC2459" s="72">
        <v>1</v>
      </c>
      <c r="AH2459" s="70"/>
      <c r="AI2459" s="70"/>
      <c r="AJ2459">
        <v>0</v>
      </c>
      <c r="AL2459" s="70"/>
      <c r="BM2459" s="135">
        <v>0.4375</v>
      </c>
      <c r="BN2459" s="136">
        <v>0.47916666666666669</v>
      </c>
      <c r="BO2459" s="101"/>
      <c r="BR2459" s="109" t="str">
        <f t="shared" si="38"/>
        <v>SH-25-2448</v>
      </c>
      <c r="BS2459" s="109" t="s">
        <v>301</v>
      </c>
      <c r="BT2459" t="s">
        <v>92</v>
      </c>
      <c r="BU2459" t="s">
        <v>5107</v>
      </c>
    </row>
    <row r="2460" spans="1:73" hidden="1">
      <c r="A2460" s="103" t="s">
        <v>5108</v>
      </c>
      <c r="B2460" s="102">
        <v>45762</v>
      </c>
      <c r="C2460" s="104">
        <f>_xlfn.ISOWEEKNUM(Tabella2[[#This Row],[Date]])</f>
        <v>16</v>
      </c>
      <c r="D2460" s="104" t="s">
        <v>370</v>
      </c>
      <c r="E2460" s="104" t="s">
        <v>256</v>
      </c>
      <c r="F2460" s="104">
        <v>54</v>
      </c>
      <c r="G2460" s="104" t="s">
        <v>284</v>
      </c>
      <c r="H2460" s="105">
        <v>9</v>
      </c>
      <c r="I2460" s="104" t="s">
        <v>258</v>
      </c>
      <c r="J2460" s="104"/>
      <c r="K2460" s="104" t="s">
        <v>78</v>
      </c>
      <c r="L2460" s="104" t="s">
        <v>299</v>
      </c>
      <c r="M2460" s="104" t="s">
        <v>386</v>
      </c>
      <c r="N2460" s="104"/>
      <c r="O2460" s="108" t="str">
        <f>A2459</f>
        <v>14861</v>
      </c>
      <c r="P2460" s="111" t="s">
        <v>2209</v>
      </c>
      <c r="Q2460" s="153">
        <v>0.4375</v>
      </c>
      <c r="R2460" s="153">
        <v>0.47916666666666669</v>
      </c>
      <c r="S2460" s="153">
        <v>4.1666666666666657E-2</v>
      </c>
      <c r="T2460" s="153">
        <v>0.4375</v>
      </c>
      <c r="U2460" s="153">
        <v>0.47916666666666669</v>
      </c>
      <c r="V2460" s="153">
        <f>IF(ISBLANK(T2460),"",Tabella2[[#This Row],[ACT STOP]]-Tabella2[[#This Row],[ACT START]])</f>
        <v>4.1666666666666685E-2</v>
      </c>
      <c r="W2460" s="104" t="s">
        <v>92</v>
      </c>
      <c r="X2460" s="104" t="s">
        <v>91</v>
      </c>
      <c r="Y2460" s="110"/>
      <c r="Z2460" s="106"/>
      <c r="AA2460" s="104"/>
      <c r="AB2460" s="107"/>
      <c r="AC2460" s="72">
        <v>1</v>
      </c>
      <c r="AH2460" s="70"/>
      <c r="AI2460" s="70"/>
      <c r="AJ2460">
        <v>0</v>
      </c>
      <c r="AL2460" s="70"/>
      <c r="BM2460" s="135">
        <v>0.4375</v>
      </c>
      <c r="BN2460" s="136">
        <v>0.47916666666666669</v>
      </c>
      <c r="BO2460" s="101"/>
      <c r="BR2460" s="109" t="str">
        <f t="shared" si="38"/>
        <v>SH-25-2449</v>
      </c>
      <c r="BS2460" s="109" t="s">
        <v>339</v>
      </c>
      <c r="BT2460" t="s">
        <v>92</v>
      </c>
      <c r="BU2460" t="s">
        <v>5109</v>
      </c>
    </row>
    <row r="2461" spans="1:73" hidden="1">
      <c r="A2461" s="103" t="s">
        <v>5110</v>
      </c>
      <c r="B2461" s="102">
        <v>45762</v>
      </c>
      <c r="C2461" s="104">
        <f>_xlfn.ISOWEEKNUM(Tabella2[[#This Row],[Date]])</f>
        <v>16</v>
      </c>
      <c r="D2461" s="104" t="s">
        <v>471</v>
      </c>
      <c r="E2461" s="104" t="s">
        <v>327</v>
      </c>
      <c r="F2461" s="104">
        <v>34</v>
      </c>
      <c r="G2461" s="104" t="s">
        <v>257</v>
      </c>
      <c r="H2461" s="105">
        <v>9</v>
      </c>
      <c r="I2461" s="104" t="s">
        <v>258</v>
      </c>
      <c r="J2461" s="104"/>
      <c r="K2461" s="104" t="s">
        <v>80</v>
      </c>
      <c r="L2461" s="104" t="s">
        <v>299</v>
      </c>
      <c r="M2461" s="104" t="s">
        <v>422</v>
      </c>
      <c r="N2461" s="104"/>
      <c r="O2461" s="108" t="str">
        <f>A2462</f>
        <v>14864</v>
      </c>
      <c r="P2461" s="111" t="s">
        <v>423</v>
      </c>
      <c r="Q2461" s="153" t="s">
        <v>263</v>
      </c>
      <c r="R2461" s="153" t="s">
        <v>504</v>
      </c>
      <c r="S2461" s="153">
        <v>4.1666666666666657E-2</v>
      </c>
      <c r="T2461" s="153" t="s">
        <v>263</v>
      </c>
      <c r="U2461" s="153" t="s">
        <v>504</v>
      </c>
      <c r="V2461" s="153">
        <f>IF(ISBLANK(T2461),"",Tabella2[[#This Row],[ACT STOP]]-Tabella2[[#This Row],[ACT START]])</f>
        <v>4.1666666666666685E-2</v>
      </c>
      <c r="W2461" s="104" t="s">
        <v>92</v>
      </c>
      <c r="X2461" s="104" t="s">
        <v>91</v>
      </c>
      <c r="Y2461" s="110"/>
      <c r="Z2461" s="106"/>
      <c r="AA2461" s="104"/>
      <c r="AB2461" s="107"/>
      <c r="AC2461" s="72">
        <v>1</v>
      </c>
      <c r="AH2461" s="70"/>
      <c r="AI2461" s="70"/>
      <c r="AJ2461">
        <v>0</v>
      </c>
      <c r="AL2461" s="70"/>
      <c r="BM2461" s="135" t="s">
        <v>263</v>
      </c>
      <c r="BN2461" s="136" t="s">
        <v>504</v>
      </c>
      <c r="BO2461" s="101"/>
      <c r="BR2461" s="109" t="str">
        <f t="shared" si="38"/>
        <v>SH-25-2450</v>
      </c>
      <c r="BS2461" s="109" t="s">
        <v>318</v>
      </c>
      <c r="BT2461" t="s">
        <v>92</v>
      </c>
      <c r="BU2461" t="s">
        <v>5111</v>
      </c>
    </row>
    <row r="2462" spans="1:73" hidden="1">
      <c r="A2462" s="103" t="s">
        <v>5112</v>
      </c>
      <c r="B2462" s="102">
        <v>45762</v>
      </c>
      <c r="C2462" s="104">
        <f>_xlfn.ISOWEEKNUM(Tabella2[[#This Row],[Date]])</f>
        <v>16</v>
      </c>
      <c r="D2462" s="104" t="s">
        <v>698</v>
      </c>
      <c r="E2462" s="104" t="s">
        <v>284</v>
      </c>
      <c r="F2462" s="104">
        <v>50</v>
      </c>
      <c r="G2462" s="104" t="s">
        <v>257</v>
      </c>
      <c r="H2462" s="105">
        <v>12</v>
      </c>
      <c r="I2462" s="104"/>
      <c r="J2462" s="104" t="s">
        <v>258</v>
      </c>
      <c r="K2462" s="104" t="s">
        <v>81</v>
      </c>
      <c r="L2462" s="104" t="s">
        <v>299</v>
      </c>
      <c r="M2462" s="104" t="s">
        <v>422</v>
      </c>
      <c r="N2462" s="104"/>
      <c r="O2462" s="108" t="str">
        <f>A2461</f>
        <v>14863</v>
      </c>
      <c r="P2462" s="111" t="s">
        <v>423</v>
      </c>
      <c r="Q2462" s="153">
        <v>0.4375</v>
      </c>
      <c r="R2462" s="153">
        <v>0.47916666666666669</v>
      </c>
      <c r="S2462" s="153">
        <v>4.1666666666666657E-2</v>
      </c>
      <c r="T2462" s="153">
        <v>0.4375</v>
      </c>
      <c r="U2462" s="153">
        <v>0.47916666666666669</v>
      </c>
      <c r="V2462" s="153">
        <f>IF(ISBLANK(T2462),"",Tabella2[[#This Row],[ACT STOP]]-Tabella2[[#This Row],[ACT START]])</f>
        <v>4.1666666666666685E-2</v>
      </c>
      <c r="W2462" s="104" t="s">
        <v>92</v>
      </c>
      <c r="X2462" s="104" t="s">
        <v>91</v>
      </c>
      <c r="Y2462" s="110"/>
      <c r="Z2462" s="106"/>
      <c r="AA2462" s="104"/>
      <c r="AB2462" s="107"/>
      <c r="AC2462" s="72">
        <v>1</v>
      </c>
      <c r="AH2462" s="70"/>
      <c r="AI2462" s="70"/>
      <c r="AJ2462">
        <v>0</v>
      </c>
      <c r="AL2462" s="70"/>
      <c r="BM2462" s="135">
        <v>0.4375</v>
      </c>
      <c r="BN2462" s="136">
        <v>0.47916666666666669</v>
      </c>
      <c r="BO2462" s="101"/>
      <c r="BR2462" s="109" t="str">
        <f t="shared" si="38"/>
        <v>SH-25-2451</v>
      </c>
      <c r="BS2462" s="109" t="s">
        <v>266</v>
      </c>
      <c r="BT2462" t="s">
        <v>92</v>
      </c>
      <c r="BU2462" t="s">
        <v>5113</v>
      </c>
    </row>
    <row r="2463" spans="1:73" hidden="1">
      <c r="A2463" s="103" t="s">
        <v>5114</v>
      </c>
      <c r="B2463" s="102">
        <v>45762</v>
      </c>
      <c r="C2463" s="104">
        <f>_xlfn.ISOWEEKNUM(Tabella2[[#This Row],[Date]])</f>
        <v>16</v>
      </c>
      <c r="D2463" s="104" t="s">
        <v>558</v>
      </c>
      <c r="E2463" s="104" t="s">
        <v>284</v>
      </c>
      <c r="F2463" s="104">
        <v>61</v>
      </c>
      <c r="G2463" s="104" t="s">
        <v>284</v>
      </c>
      <c r="H2463" s="105">
        <v>23</v>
      </c>
      <c r="I2463" s="104"/>
      <c r="J2463" s="104" t="s">
        <v>258</v>
      </c>
      <c r="K2463" s="104" t="s">
        <v>77</v>
      </c>
      <c r="L2463" s="104" t="s">
        <v>259</v>
      </c>
      <c r="M2463" s="104" t="s">
        <v>276</v>
      </c>
      <c r="N2463" s="104"/>
      <c r="O2463" s="106"/>
      <c r="P2463" s="111" t="s">
        <v>2684</v>
      </c>
      <c r="Q2463" s="153" t="s">
        <v>263</v>
      </c>
      <c r="R2463" s="153" t="s">
        <v>504</v>
      </c>
      <c r="S2463" s="153">
        <v>4.1666666666666657E-2</v>
      </c>
      <c r="T2463" s="153" t="s">
        <v>263</v>
      </c>
      <c r="U2463" s="153" t="s">
        <v>504</v>
      </c>
      <c r="V2463" s="153">
        <f>IF(ISBLANK(T2463),"",Tabella2[[#This Row],[ACT STOP]]-Tabella2[[#This Row],[ACT START]])</f>
        <v>4.1666666666666685E-2</v>
      </c>
      <c r="W2463" s="104" t="s">
        <v>92</v>
      </c>
      <c r="X2463" s="104" t="s">
        <v>91</v>
      </c>
      <c r="Y2463" s="110"/>
      <c r="Z2463" s="106"/>
      <c r="AA2463" s="104"/>
      <c r="AB2463" s="107"/>
      <c r="AC2463" s="72">
        <v>1</v>
      </c>
      <c r="AH2463" s="70"/>
      <c r="AI2463" s="70"/>
      <c r="AJ2463">
        <v>0</v>
      </c>
      <c r="AL2463" s="70"/>
      <c r="BM2463" s="135" t="s">
        <v>263</v>
      </c>
      <c r="BN2463" s="136" t="s">
        <v>504</v>
      </c>
      <c r="BO2463" s="101"/>
      <c r="BR2463" s="109" t="str">
        <f t="shared" si="38"/>
        <v>SH-25-2452</v>
      </c>
      <c r="BS2463" s="109" t="s">
        <v>358</v>
      </c>
      <c r="BT2463" t="s">
        <v>92</v>
      </c>
      <c r="BU2463" t="s">
        <v>5115</v>
      </c>
    </row>
    <row r="2464" spans="1:73" hidden="1">
      <c r="A2464" s="103" t="s">
        <v>5116</v>
      </c>
      <c r="B2464" s="102">
        <v>45762</v>
      </c>
      <c r="C2464" s="104">
        <f>_xlfn.ISOWEEKNUM(Tabella2[[#This Row],[Date]])</f>
        <v>16</v>
      </c>
      <c r="D2464" s="104" t="s">
        <v>305</v>
      </c>
      <c r="E2464" s="104" t="s">
        <v>284</v>
      </c>
      <c r="F2464" s="104">
        <v>47</v>
      </c>
      <c r="G2464" s="104" t="s">
        <v>257</v>
      </c>
      <c r="H2464" s="105">
        <v>13</v>
      </c>
      <c r="I2464" s="104"/>
      <c r="J2464" s="104" t="s">
        <v>258</v>
      </c>
      <c r="K2464" s="104" t="s">
        <v>79</v>
      </c>
      <c r="L2464" s="104" t="s">
        <v>299</v>
      </c>
      <c r="M2464" s="104" t="s">
        <v>276</v>
      </c>
      <c r="N2464" s="104"/>
      <c r="O2464" s="108" t="str">
        <f>A636</f>
        <v>13038</v>
      </c>
      <c r="P2464" s="111" t="s">
        <v>456</v>
      </c>
      <c r="Q2464" s="153" t="s">
        <v>511</v>
      </c>
      <c r="R2464" s="153" t="s">
        <v>549</v>
      </c>
      <c r="S2464" s="153">
        <v>4.1666666666666657E-2</v>
      </c>
      <c r="T2464" s="153">
        <v>0.5</v>
      </c>
      <c r="U2464" s="153">
        <v>0.54166666666666663</v>
      </c>
      <c r="V2464" s="153">
        <f>IF(ISBLANK(T2464),"",Tabella2[[#This Row],[ACT STOP]]-Tabella2[[#This Row],[ACT START]])</f>
        <v>4.166666666666663E-2</v>
      </c>
      <c r="W2464" s="104" t="s">
        <v>92</v>
      </c>
      <c r="X2464" s="104" t="s">
        <v>91</v>
      </c>
      <c r="Y2464" s="110"/>
      <c r="Z2464" s="106"/>
      <c r="AA2464" s="104"/>
      <c r="AB2464" s="107"/>
      <c r="AC2464" s="72">
        <v>1</v>
      </c>
      <c r="AH2464" s="70"/>
      <c r="AI2464" s="70"/>
      <c r="AJ2464">
        <v>0</v>
      </c>
      <c r="AL2464" s="70"/>
      <c r="BM2464" s="135">
        <v>0.5</v>
      </c>
      <c r="BN2464" s="136">
        <v>0.54166666666666663</v>
      </c>
      <c r="BO2464" s="101"/>
      <c r="BR2464" s="109" t="str">
        <f t="shared" si="38"/>
        <v>SH-25-2453</v>
      </c>
      <c r="BS2464" s="109" t="s">
        <v>427</v>
      </c>
      <c r="BT2464" t="s">
        <v>92</v>
      </c>
      <c r="BU2464" t="s">
        <v>5117</v>
      </c>
    </row>
    <row r="2465" spans="1:73" hidden="1">
      <c r="A2465" s="103" t="s">
        <v>5118</v>
      </c>
      <c r="B2465" s="102">
        <v>45762</v>
      </c>
      <c r="C2465" s="104">
        <f>_xlfn.ISOWEEKNUM(Tabella2[[#This Row],[Date]])</f>
        <v>16</v>
      </c>
      <c r="D2465" s="104" t="s">
        <v>558</v>
      </c>
      <c r="E2465" s="104" t="s">
        <v>284</v>
      </c>
      <c r="F2465" s="104">
        <v>60</v>
      </c>
      <c r="G2465" s="104" t="s">
        <v>257</v>
      </c>
      <c r="H2465" s="105">
        <v>2</v>
      </c>
      <c r="I2465" s="104"/>
      <c r="J2465" s="104" t="s">
        <v>258</v>
      </c>
      <c r="K2465" s="104" t="s">
        <v>80</v>
      </c>
      <c r="L2465" s="104" t="s">
        <v>259</v>
      </c>
      <c r="M2465" s="104" t="s">
        <v>328</v>
      </c>
      <c r="N2465" s="104"/>
      <c r="O2465" s="106"/>
      <c r="P2465" s="111" t="s">
        <v>3752</v>
      </c>
      <c r="Q2465" s="153" t="s">
        <v>511</v>
      </c>
      <c r="R2465" s="153" t="s">
        <v>549</v>
      </c>
      <c r="S2465" s="153">
        <v>4.1666666666666657E-2</v>
      </c>
      <c r="T2465" s="153" t="s">
        <v>511</v>
      </c>
      <c r="U2465" s="153" t="s">
        <v>549</v>
      </c>
      <c r="V2465" s="153">
        <f>IF(ISBLANK(T2465),"",Tabella2[[#This Row],[ACT STOP]]-Tabella2[[#This Row],[ACT START]])</f>
        <v>4.166666666666663E-2</v>
      </c>
      <c r="W2465" s="104" t="s">
        <v>92</v>
      </c>
      <c r="X2465" s="104" t="s">
        <v>91</v>
      </c>
      <c r="Y2465" s="110" t="s">
        <v>5119</v>
      </c>
      <c r="Z2465" s="106"/>
      <c r="AA2465" s="104"/>
      <c r="AB2465" s="107"/>
      <c r="AC2465" s="72">
        <v>1</v>
      </c>
      <c r="AH2465" s="70"/>
      <c r="AI2465" s="70"/>
      <c r="AJ2465">
        <v>0</v>
      </c>
      <c r="AL2465" s="70"/>
      <c r="BM2465" s="135" t="s">
        <v>511</v>
      </c>
      <c r="BN2465" s="136" t="s">
        <v>549</v>
      </c>
      <c r="BO2465" s="101"/>
      <c r="BR2465" s="109" t="str">
        <f t="shared" si="38"/>
        <v>SH-25-2454</v>
      </c>
      <c r="BS2465" s="109" t="s">
        <v>368</v>
      </c>
      <c r="BT2465" t="s">
        <v>92</v>
      </c>
      <c r="BU2465" t="s">
        <v>5120</v>
      </c>
    </row>
    <row r="2466" spans="1:73" hidden="1">
      <c r="A2466" s="103" t="s">
        <v>5121</v>
      </c>
      <c r="B2466" s="102">
        <v>45762</v>
      </c>
      <c r="C2466" s="104">
        <f>_xlfn.ISOWEEKNUM(Tabella2[[#This Row],[Date]])</f>
        <v>16</v>
      </c>
      <c r="D2466" s="104" t="s">
        <v>275</v>
      </c>
      <c r="E2466" s="104" t="s">
        <v>256</v>
      </c>
      <c r="F2466" s="104">
        <v>60</v>
      </c>
      <c r="G2466" s="104" t="s">
        <v>257</v>
      </c>
      <c r="H2466" s="105">
        <v>10</v>
      </c>
      <c r="I2466" s="104" t="s">
        <v>258</v>
      </c>
      <c r="J2466" s="104"/>
      <c r="K2466" s="104" t="s">
        <v>81</v>
      </c>
      <c r="L2466" s="104" t="s">
        <v>259</v>
      </c>
      <c r="M2466" s="104" t="s">
        <v>461</v>
      </c>
      <c r="N2466" s="104"/>
      <c r="O2466" s="106"/>
      <c r="P2466" s="111" t="s">
        <v>610</v>
      </c>
      <c r="Q2466" s="153" t="s">
        <v>511</v>
      </c>
      <c r="R2466" s="153" t="s">
        <v>549</v>
      </c>
      <c r="S2466" s="153">
        <v>4.1666666666666657E-2</v>
      </c>
      <c r="T2466" s="153" t="s">
        <v>511</v>
      </c>
      <c r="U2466" s="153" t="s">
        <v>549</v>
      </c>
      <c r="V2466" s="153">
        <f>IF(ISBLANK(T2466),"",Tabella2[[#This Row],[ACT STOP]]-Tabella2[[#This Row],[ACT START]])</f>
        <v>4.166666666666663E-2</v>
      </c>
      <c r="W2466" s="104" t="s">
        <v>92</v>
      </c>
      <c r="X2466" s="104" t="s">
        <v>91</v>
      </c>
      <c r="Y2466" s="110"/>
      <c r="Z2466" s="106"/>
      <c r="AA2466" s="104"/>
      <c r="AB2466" s="107"/>
      <c r="AC2466" s="72">
        <v>1</v>
      </c>
      <c r="AH2466" s="70"/>
      <c r="AI2466" s="70"/>
      <c r="AJ2466">
        <v>0</v>
      </c>
      <c r="AL2466" s="70"/>
      <c r="BM2466" s="135" t="s">
        <v>511</v>
      </c>
      <c r="BN2466" s="136" t="s">
        <v>549</v>
      </c>
      <c r="BO2466" s="101"/>
      <c r="BR2466" s="109" t="str">
        <f t="shared" si="38"/>
        <v>SH-25-2455</v>
      </c>
      <c r="BS2466" s="109" t="s">
        <v>552</v>
      </c>
      <c r="BT2466" t="s">
        <v>92</v>
      </c>
      <c r="BU2466" t="s">
        <v>5122</v>
      </c>
    </row>
    <row r="2467" spans="1:73" hidden="1">
      <c r="A2467" s="103" t="s">
        <v>5123</v>
      </c>
      <c r="B2467" s="102">
        <v>45762</v>
      </c>
      <c r="C2467" s="104">
        <f>_xlfn.ISOWEEKNUM(Tabella2[[#This Row],[Date]])</f>
        <v>16</v>
      </c>
      <c r="D2467" s="104" t="s">
        <v>275</v>
      </c>
      <c r="E2467" s="104" t="s">
        <v>256</v>
      </c>
      <c r="F2467" s="104">
        <v>61</v>
      </c>
      <c r="G2467" s="104" t="s">
        <v>257</v>
      </c>
      <c r="H2467" s="105">
        <v>5</v>
      </c>
      <c r="I2467" s="104" t="s">
        <v>258</v>
      </c>
      <c r="J2467" s="104"/>
      <c r="K2467" s="104" t="s">
        <v>77</v>
      </c>
      <c r="L2467" s="104" t="s">
        <v>259</v>
      </c>
      <c r="M2467" s="104" t="s">
        <v>276</v>
      </c>
      <c r="N2467" s="104"/>
      <c r="O2467" s="106"/>
      <c r="P2467" s="111" t="s">
        <v>2684</v>
      </c>
      <c r="Q2467" s="153" t="s">
        <v>511</v>
      </c>
      <c r="R2467" s="153" t="s">
        <v>549</v>
      </c>
      <c r="S2467" s="153">
        <v>4.1666666666666657E-2</v>
      </c>
      <c r="T2467" s="153" t="s">
        <v>511</v>
      </c>
      <c r="U2467" s="153" t="s">
        <v>549</v>
      </c>
      <c r="V2467" s="153">
        <f>IF(ISBLANK(T2467),"",Tabella2[[#This Row],[ACT STOP]]-Tabella2[[#This Row],[ACT START]])</f>
        <v>4.166666666666663E-2</v>
      </c>
      <c r="W2467" s="104" t="s">
        <v>92</v>
      </c>
      <c r="X2467" s="104" t="s">
        <v>91</v>
      </c>
      <c r="Y2467" s="110"/>
      <c r="Z2467" s="106"/>
      <c r="AA2467" s="104"/>
      <c r="AB2467" s="107"/>
      <c r="AC2467" s="72">
        <v>1</v>
      </c>
      <c r="AH2467" s="70"/>
      <c r="AI2467" s="70"/>
      <c r="AJ2467">
        <v>0</v>
      </c>
      <c r="AL2467" s="70"/>
      <c r="BM2467" s="135" t="s">
        <v>511</v>
      </c>
      <c r="BN2467" s="136" t="s">
        <v>549</v>
      </c>
      <c r="BO2467" s="101"/>
      <c r="BR2467" s="109" t="str">
        <f t="shared" si="38"/>
        <v>SH-25-2456</v>
      </c>
      <c r="BS2467" s="109" t="s">
        <v>416</v>
      </c>
      <c r="BT2467" t="s">
        <v>92</v>
      </c>
      <c r="BU2467" t="s">
        <v>5124</v>
      </c>
    </row>
    <row r="2468" spans="1:73" hidden="1">
      <c r="A2468" s="103" t="s">
        <v>5125</v>
      </c>
      <c r="B2468" s="102">
        <v>45762</v>
      </c>
      <c r="C2468" s="104">
        <f>_xlfn.ISOWEEKNUM(Tabella2[[#This Row],[Date]])</f>
        <v>16</v>
      </c>
      <c r="D2468" s="104" t="s">
        <v>370</v>
      </c>
      <c r="E2468" s="104" t="s">
        <v>256</v>
      </c>
      <c r="F2468" s="104">
        <v>51</v>
      </c>
      <c r="G2468" s="104" t="s">
        <v>257</v>
      </c>
      <c r="H2468" s="105">
        <v>17</v>
      </c>
      <c r="I2468" s="104" t="s">
        <v>258</v>
      </c>
      <c r="J2468" s="104"/>
      <c r="K2468" s="104" t="s">
        <v>79</v>
      </c>
      <c r="L2468" s="104" t="s">
        <v>299</v>
      </c>
      <c r="M2468" s="104" t="s">
        <v>386</v>
      </c>
      <c r="N2468" s="104"/>
      <c r="O2468" s="108" t="str">
        <f>A2469</f>
        <v>14871</v>
      </c>
      <c r="P2468" s="111" t="s">
        <v>2209</v>
      </c>
      <c r="Q2468" s="153" t="s">
        <v>272</v>
      </c>
      <c r="R2468" s="153" t="s">
        <v>576</v>
      </c>
      <c r="S2468" s="153">
        <v>4.1666666666666657E-2</v>
      </c>
      <c r="T2468" s="153">
        <v>0.5625</v>
      </c>
      <c r="U2468" s="153">
        <v>0.60416666666666663</v>
      </c>
      <c r="V2468" s="153">
        <f>IF(ISBLANK(T2468),"",Tabella2[[#This Row],[ACT STOP]]-Tabella2[[#This Row],[ACT START]])</f>
        <v>4.166666666666663E-2</v>
      </c>
      <c r="W2468" s="104" t="s">
        <v>92</v>
      </c>
      <c r="X2468" s="104" t="s">
        <v>91</v>
      </c>
      <c r="Y2468" s="110"/>
      <c r="Z2468" s="106"/>
      <c r="AA2468" s="104"/>
      <c r="AB2468" s="107"/>
      <c r="AC2468" s="72">
        <v>1</v>
      </c>
      <c r="AH2468" s="70"/>
      <c r="AI2468" s="70"/>
      <c r="AJ2468">
        <v>0</v>
      </c>
      <c r="AL2468" s="70"/>
      <c r="BM2468" s="135">
        <v>0.5625</v>
      </c>
      <c r="BN2468" s="136">
        <v>0.60416666666666663</v>
      </c>
      <c r="BO2468" s="101"/>
      <c r="BR2468" s="109" t="str">
        <f t="shared" si="38"/>
        <v>SH-25-2457</v>
      </c>
      <c r="BS2468" s="109" t="s">
        <v>393</v>
      </c>
      <c r="BT2468" t="s">
        <v>92</v>
      </c>
      <c r="BU2468" t="s">
        <v>5126</v>
      </c>
    </row>
    <row r="2469" spans="1:73" hidden="1">
      <c r="A2469" s="103" t="s">
        <v>5127</v>
      </c>
      <c r="B2469" s="102">
        <v>45762</v>
      </c>
      <c r="C2469" s="104">
        <f>_xlfn.ISOWEEKNUM(Tabella2[[#This Row],[Date]])</f>
        <v>16</v>
      </c>
      <c r="D2469" s="104" t="s">
        <v>370</v>
      </c>
      <c r="E2469" s="104" t="s">
        <v>256</v>
      </c>
      <c r="F2469" s="104">
        <v>50</v>
      </c>
      <c r="G2469" s="104" t="s">
        <v>284</v>
      </c>
      <c r="H2469" s="105">
        <v>9</v>
      </c>
      <c r="I2469" s="104" t="s">
        <v>258</v>
      </c>
      <c r="J2469" s="104"/>
      <c r="K2469" s="104" t="s">
        <v>78</v>
      </c>
      <c r="L2469" s="104" t="s">
        <v>299</v>
      </c>
      <c r="M2469" s="104" t="s">
        <v>386</v>
      </c>
      <c r="N2469" s="104"/>
      <c r="O2469" s="108" t="str">
        <f>A2468</f>
        <v>14870</v>
      </c>
      <c r="P2469" s="111" t="s">
        <v>2209</v>
      </c>
      <c r="Q2469" s="153">
        <v>0.5625</v>
      </c>
      <c r="R2469" s="153">
        <v>0.60416666666666663</v>
      </c>
      <c r="S2469" s="153">
        <v>4.1666666666666657E-2</v>
      </c>
      <c r="T2469" s="153">
        <v>0.5625</v>
      </c>
      <c r="U2469" s="153">
        <v>0.60416666666666663</v>
      </c>
      <c r="V2469" s="153">
        <f>IF(ISBLANK(T2469),"",Tabella2[[#This Row],[ACT STOP]]-Tabella2[[#This Row],[ACT START]])</f>
        <v>4.166666666666663E-2</v>
      </c>
      <c r="W2469" s="104" t="s">
        <v>92</v>
      </c>
      <c r="X2469" s="104" t="s">
        <v>91</v>
      </c>
      <c r="Y2469" s="110"/>
      <c r="Z2469" s="106"/>
      <c r="AA2469" s="104"/>
      <c r="AB2469" s="107"/>
      <c r="AC2469" s="72">
        <v>1</v>
      </c>
      <c r="AH2469" s="70"/>
      <c r="AI2469" s="70"/>
      <c r="AJ2469">
        <v>0</v>
      </c>
      <c r="AL2469" s="70"/>
      <c r="BM2469" s="135">
        <v>0.5625</v>
      </c>
      <c r="BN2469" s="136">
        <v>0.60416666666666663</v>
      </c>
      <c r="BO2469" s="101"/>
      <c r="BR2469" s="109" t="str">
        <f t="shared" si="38"/>
        <v>SH-25-2458</v>
      </c>
      <c r="BS2469" s="109" t="s">
        <v>339</v>
      </c>
      <c r="BT2469" t="s">
        <v>92</v>
      </c>
      <c r="BU2469" t="s">
        <v>5128</v>
      </c>
    </row>
    <row r="2470" spans="1:73" hidden="1">
      <c r="A2470" s="103" t="s">
        <v>5129</v>
      </c>
      <c r="B2470" s="102">
        <v>45762</v>
      </c>
      <c r="C2470" s="104">
        <f>_xlfn.ISOWEEKNUM(Tabella2[[#This Row],[Date]])</f>
        <v>16</v>
      </c>
      <c r="D2470" s="104" t="s">
        <v>523</v>
      </c>
      <c r="E2470" s="104" t="s">
        <v>284</v>
      </c>
      <c r="F2470" s="104">
        <v>62</v>
      </c>
      <c r="G2470" s="104" t="s">
        <v>257</v>
      </c>
      <c r="H2470" s="105">
        <v>14</v>
      </c>
      <c r="I2470" s="104"/>
      <c r="J2470" s="104" t="s">
        <v>258</v>
      </c>
      <c r="K2470" s="104" t="s">
        <v>80</v>
      </c>
      <c r="L2470" s="104" t="s">
        <v>299</v>
      </c>
      <c r="M2470" s="104" t="s">
        <v>516</v>
      </c>
      <c r="N2470" s="104"/>
      <c r="O2470" s="108" t="str">
        <f>A2471</f>
        <v>14873</v>
      </c>
      <c r="P2470" s="111" t="s">
        <v>1993</v>
      </c>
      <c r="Q2470" s="153" t="s">
        <v>272</v>
      </c>
      <c r="R2470" s="153" t="s">
        <v>576</v>
      </c>
      <c r="S2470" s="153">
        <v>4.1666666666666657E-2</v>
      </c>
      <c r="T2470" s="153">
        <v>0.5625</v>
      </c>
      <c r="U2470" s="153">
        <v>0.60416666666666663</v>
      </c>
      <c r="V2470" s="153">
        <f>IF(ISBLANK(T2470),"",Tabella2[[#This Row],[ACT STOP]]-Tabella2[[#This Row],[ACT START]])</f>
        <v>4.166666666666663E-2</v>
      </c>
      <c r="W2470" s="104" t="s">
        <v>92</v>
      </c>
      <c r="X2470" s="104" t="s">
        <v>91</v>
      </c>
      <c r="Y2470" s="110"/>
      <c r="Z2470" s="106"/>
      <c r="AA2470" s="104"/>
      <c r="AB2470" s="107"/>
      <c r="AC2470" s="72">
        <v>1</v>
      </c>
      <c r="AH2470" s="70"/>
      <c r="AI2470" s="70"/>
      <c r="AJ2470">
        <v>0</v>
      </c>
      <c r="AL2470" s="70"/>
      <c r="BM2470" s="135">
        <v>0.5625</v>
      </c>
      <c r="BN2470" s="136">
        <v>0.60416666666666663</v>
      </c>
      <c r="BO2470" s="101"/>
      <c r="BR2470" s="109" t="str">
        <f t="shared" si="38"/>
        <v>SH-25-2459</v>
      </c>
      <c r="BS2470" s="109" t="s">
        <v>372</v>
      </c>
      <c r="BT2470" t="s">
        <v>92</v>
      </c>
      <c r="BU2470" t="s">
        <v>5130</v>
      </c>
    </row>
    <row r="2471" spans="1:73" hidden="1">
      <c r="A2471" s="103" t="s">
        <v>5131</v>
      </c>
      <c r="B2471" s="102">
        <v>45762</v>
      </c>
      <c r="C2471" s="104">
        <f>_xlfn.ISOWEEKNUM(Tabella2[[#This Row],[Date]])</f>
        <v>16</v>
      </c>
      <c r="D2471" s="104" t="s">
        <v>523</v>
      </c>
      <c r="E2471" s="104" t="s">
        <v>284</v>
      </c>
      <c r="F2471" s="104">
        <v>63</v>
      </c>
      <c r="G2471" s="104" t="s">
        <v>284</v>
      </c>
      <c r="H2471" s="105">
        <v>22</v>
      </c>
      <c r="I2471" s="104"/>
      <c r="J2471" s="104" t="s">
        <v>258</v>
      </c>
      <c r="K2471" s="104" t="s">
        <v>81</v>
      </c>
      <c r="L2471" s="104" t="s">
        <v>299</v>
      </c>
      <c r="M2471" s="104" t="s">
        <v>516</v>
      </c>
      <c r="N2471" s="104"/>
      <c r="O2471" s="108" t="str">
        <f>A2470</f>
        <v>14872</v>
      </c>
      <c r="P2471" s="111" t="s">
        <v>1993</v>
      </c>
      <c r="Q2471" s="153">
        <v>0.5625</v>
      </c>
      <c r="R2471" s="153">
        <v>0.60416666666666663</v>
      </c>
      <c r="S2471" s="153">
        <v>4.1666666666666657E-2</v>
      </c>
      <c r="T2471" s="153">
        <v>0.5625</v>
      </c>
      <c r="U2471" s="153">
        <v>0.60416666666666663</v>
      </c>
      <c r="V2471" s="153">
        <f>IF(ISBLANK(T2471),"",Tabella2[[#This Row],[ACT STOP]]-Tabella2[[#This Row],[ACT START]])</f>
        <v>4.166666666666663E-2</v>
      </c>
      <c r="W2471" s="104" t="s">
        <v>92</v>
      </c>
      <c r="X2471" s="104" t="s">
        <v>91</v>
      </c>
      <c r="Y2471" s="110"/>
      <c r="Z2471" s="106"/>
      <c r="AA2471" s="104"/>
      <c r="AB2471" s="107"/>
      <c r="AC2471" s="72">
        <v>1</v>
      </c>
      <c r="AH2471" s="70"/>
      <c r="AI2471" s="70"/>
      <c r="AJ2471">
        <v>0</v>
      </c>
      <c r="AL2471" s="70"/>
      <c r="BM2471" s="135">
        <v>0.5625</v>
      </c>
      <c r="BN2471" s="136">
        <v>0.60416666666666663</v>
      </c>
      <c r="BO2471" s="101"/>
      <c r="BR2471" s="109" t="str">
        <f t="shared" si="38"/>
        <v>SH-25-2460</v>
      </c>
      <c r="BS2471" s="109" t="s">
        <v>295</v>
      </c>
      <c r="BT2471" t="s">
        <v>92</v>
      </c>
      <c r="BU2471" t="s">
        <v>5132</v>
      </c>
    </row>
    <row r="2472" spans="1:73" hidden="1">
      <c r="A2472" s="103" t="s">
        <v>5133</v>
      </c>
      <c r="B2472" s="102">
        <v>45762</v>
      </c>
      <c r="C2472" s="104">
        <f>_xlfn.ISOWEEKNUM(Tabella2[[#This Row],[Date]])</f>
        <v>16</v>
      </c>
      <c r="D2472" s="104" t="s">
        <v>305</v>
      </c>
      <c r="E2472" s="104" t="s">
        <v>284</v>
      </c>
      <c r="F2472" s="104">
        <v>46</v>
      </c>
      <c r="G2472" s="104" t="s">
        <v>257</v>
      </c>
      <c r="H2472" s="105">
        <v>1</v>
      </c>
      <c r="I2472" s="104"/>
      <c r="J2472" s="104" t="s">
        <v>258</v>
      </c>
      <c r="K2472" s="104" t="s">
        <v>79</v>
      </c>
      <c r="L2472" s="104" t="s">
        <v>299</v>
      </c>
      <c r="M2472" s="104" t="s">
        <v>276</v>
      </c>
      <c r="N2472" s="104"/>
      <c r="O2472" s="108" t="str">
        <f>A637</f>
        <v>13039</v>
      </c>
      <c r="P2472" s="111" t="s">
        <v>2947</v>
      </c>
      <c r="Q2472" s="153" t="s">
        <v>665</v>
      </c>
      <c r="R2472" s="153" t="s">
        <v>580</v>
      </c>
      <c r="S2472" s="153">
        <v>4.1666666666666657E-2</v>
      </c>
      <c r="T2472" s="153" t="s">
        <v>665</v>
      </c>
      <c r="U2472" s="153" t="s">
        <v>580</v>
      </c>
      <c r="V2472" s="153">
        <f>IF(ISBLANK(T2472),"",Tabella2[[#This Row],[ACT STOP]]-Tabella2[[#This Row],[ACT START]])</f>
        <v>4.166666666666663E-2</v>
      </c>
      <c r="W2472" s="104" t="s">
        <v>92</v>
      </c>
      <c r="X2472" s="104" t="s">
        <v>91</v>
      </c>
      <c r="Y2472" s="110"/>
      <c r="Z2472" s="106"/>
      <c r="AA2472" s="104"/>
      <c r="AB2472" s="107"/>
      <c r="AC2472" s="72">
        <v>1</v>
      </c>
      <c r="AH2472" s="70"/>
      <c r="AI2472" s="70"/>
      <c r="AJ2472">
        <v>0</v>
      </c>
      <c r="AL2472" s="70"/>
      <c r="BM2472" s="135" t="s">
        <v>665</v>
      </c>
      <c r="BN2472" s="136" t="s">
        <v>580</v>
      </c>
      <c r="BO2472" s="101"/>
      <c r="BR2472" s="109" t="str">
        <f t="shared" si="38"/>
        <v>SH-25-2461</v>
      </c>
      <c r="BS2472" s="109" t="s">
        <v>332</v>
      </c>
      <c r="BT2472" t="s">
        <v>92</v>
      </c>
      <c r="BU2472" t="s">
        <v>5134</v>
      </c>
    </row>
    <row r="2473" spans="1:73" hidden="1">
      <c r="A2473" s="103" t="s">
        <v>5135</v>
      </c>
      <c r="B2473" s="102">
        <v>45762</v>
      </c>
      <c r="C2473" s="104">
        <f>_xlfn.ISOWEEKNUM(Tabella2[[#This Row],[Date]])</f>
        <v>16</v>
      </c>
      <c r="D2473" s="104" t="s">
        <v>558</v>
      </c>
      <c r="E2473" s="104" t="s">
        <v>284</v>
      </c>
      <c r="F2473" s="104">
        <v>59</v>
      </c>
      <c r="G2473" s="104" t="s">
        <v>257</v>
      </c>
      <c r="H2473" s="105">
        <v>32</v>
      </c>
      <c r="I2473" s="104"/>
      <c r="J2473" s="104" t="s">
        <v>258</v>
      </c>
      <c r="K2473" s="104" t="s">
        <v>80</v>
      </c>
      <c r="L2473" s="104" t="s">
        <v>259</v>
      </c>
      <c r="M2473" s="104" t="s">
        <v>328</v>
      </c>
      <c r="N2473" s="104"/>
      <c r="O2473" s="106"/>
      <c r="P2473" s="111" t="s">
        <v>3689</v>
      </c>
      <c r="Q2473" s="153" t="s">
        <v>665</v>
      </c>
      <c r="R2473" s="153" t="s">
        <v>580</v>
      </c>
      <c r="S2473" s="153">
        <v>4.1666666666666657E-2</v>
      </c>
      <c r="T2473" s="153">
        <v>0.625</v>
      </c>
      <c r="U2473" s="153">
        <v>0.66666666666666663</v>
      </c>
      <c r="V2473" s="153">
        <f>IF(ISBLANK(T2473),"",Tabella2[[#This Row],[ACT STOP]]-Tabella2[[#This Row],[ACT START]])</f>
        <v>4.166666666666663E-2</v>
      </c>
      <c r="W2473" s="104" t="s">
        <v>92</v>
      </c>
      <c r="X2473" s="104" t="s">
        <v>91</v>
      </c>
      <c r="Y2473" s="110" t="s">
        <v>5136</v>
      </c>
      <c r="Z2473" s="106"/>
      <c r="AA2473" s="104"/>
      <c r="AB2473" s="107"/>
      <c r="AC2473" s="72">
        <v>1</v>
      </c>
      <c r="AH2473" s="70"/>
      <c r="AI2473" s="70"/>
      <c r="AJ2473">
        <v>0</v>
      </c>
      <c r="AL2473" s="70"/>
      <c r="BM2473" s="135">
        <v>0.625</v>
      </c>
      <c r="BN2473" s="136">
        <v>0.66666666666666663</v>
      </c>
      <c r="BO2473" s="101"/>
      <c r="BR2473" s="109" t="str">
        <f t="shared" si="38"/>
        <v>SH-25-2462</v>
      </c>
      <c r="BS2473" s="109" t="s">
        <v>356</v>
      </c>
      <c r="BT2473" t="s">
        <v>92</v>
      </c>
      <c r="BU2473" t="s">
        <v>5137</v>
      </c>
    </row>
    <row r="2474" spans="1:73" hidden="1">
      <c r="A2474" s="103" t="s">
        <v>5138</v>
      </c>
      <c r="B2474" s="102">
        <v>45762</v>
      </c>
      <c r="C2474" s="104">
        <f>_xlfn.ISOWEEKNUM(Tabella2[[#This Row],[Date]])</f>
        <v>16</v>
      </c>
      <c r="D2474" s="104" t="s">
        <v>558</v>
      </c>
      <c r="E2474" s="104" t="s">
        <v>284</v>
      </c>
      <c r="F2474" s="104">
        <v>58</v>
      </c>
      <c r="G2474" s="104" t="s">
        <v>257</v>
      </c>
      <c r="H2474" s="105">
        <v>5</v>
      </c>
      <c r="I2474" s="104"/>
      <c r="J2474" s="104" t="s">
        <v>258</v>
      </c>
      <c r="K2474" s="104" t="s">
        <v>81</v>
      </c>
      <c r="L2474" s="104" t="s">
        <v>259</v>
      </c>
      <c r="M2474" s="104" t="s">
        <v>328</v>
      </c>
      <c r="N2474" s="104"/>
      <c r="O2474" s="106"/>
      <c r="P2474" s="111" t="s">
        <v>3689</v>
      </c>
      <c r="Q2474" s="153" t="s">
        <v>665</v>
      </c>
      <c r="R2474" s="153" t="s">
        <v>580</v>
      </c>
      <c r="S2474" s="153">
        <v>4.1666666666666657E-2</v>
      </c>
      <c r="T2474" s="153">
        <v>0.625</v>
      </c>
      <c r="U2474" s="153">
        <v>0.66666666666666663</v>
      </c>
      <c r="V2474" s="153">
        <f>IF(ISBLANK(T2474),"",Tabella2[[#This Row],[ACT STOP]]-Tabella2[[#This Row],[ACT START]])</f>
        <v>4.166666666666663E-2</v>
      </c>
      <c r="W2474" s="104" t="s">
        <v>92</v>
      </c>
      <c r="X2474" s="104" t="s">
        <v>91</v>
      </c>
      <c r="Y2474" s="110"/>
      <c r="Z2474" s="106"/>
      <c r="AA2474" s="104"/>
      <c r="AB2474" s="107"/>
      <c r="AC2474" s="72">
        <v>1</v>
      </c>
      <c r="AH2474" s="70"/>
      <c r="AI2474" s="70"/>
      <c r="AJ2474">
        <v>0</v>
      </c>
      <c r="AL2474" s="70"/>
      <c r="BM2474" s="135">
        <v>0.625</v>
      </c>
      <c r="BN2474" s="136">
        <v>0.66666666666666663</v>
      </c>
      <c r="BO2474" s="101"/>
      <c r="BR2474" s="109" t="str">
        <f t="shared" si="38"/>
        <v>SH-25-2463</v>
      </c>
      <c r="BS2474" s="109" t="s">
        <v>416</v>
      </c>
      <c r="BT2474" t="s">
        <v>92</v>
      </c>
      <c r="BU2474" t="s">
        <v>5139</v>
      </c>
    </row>
    <row r="2475" spans="1:73" hidden="1">
      <c r="A2475" s="103" t="s">
        <v>5140</v>
      </c>
      <c r="B2475" s="102">
        <v>45763</v>
      </c>
      <c r="C2475" s="104">
        <f>_xlfn.ISOWEEKNUM(Tabella2[[#This Row],[Date]])</f>
        <v>16</v>
      </c>
      <c r="D2475" s="104" t="s">
        <v>370</v>
      </c>
      <c r="E2475" s="104" t="s">
        <v>256</v>
      </c>
      <c r="F2475" s="104">
        <v>54</v>
      </c>
      <c r="G2475" s="104" t="s">
        <v>284</v>
      </c>
      <c r="H2475" s="105">
        <v>9</v>
      </c>
      <c r="I2475" s="104" t="s">
        <v>258</v>
      </c>
      <c r="J2475" s="104"/>
      <c r="K2475" s="104" t="s">
        <v>79</v>
      </c>
      <c r="L2475" s="104" t="s">
        <v>299</v>
      </c>
      <c r="M2475" s="104" t="s">
        <v>386</v>
      </c>
      <c r="N2475" s="104"/>
      <c r="O2475" s="108" t="str">
        <f>A2476</f>
        <v>14878</v>
      </c>
      <c r="P2475" s="111" t="s">
        <v>2248</v>
      </c>
      <c r="Q2475" s="153" t="s">
        <v>605</v>
      </c>
      <c r="R2475" s="153" t="s">
        <v>285</v>
      </c>
      <c r="S2475" s="153">
        <v>4.1666666666666657E-2</v>
      </c>
      <c r="T2475" s="153">
        <v>0.25</v>
      </c>
      <c r="U2475" s="153">
        <v>0.29166666666666669</v>
      </c>
      <c r="V2475" s="153">
        <f>IF(ISBLANK(T2475),"",Tabella2[[#This Row],[ACT STOP]]-Tabella2[[#This Row],[ACT START]])</f>
        <v>4.1666666666666685E-2</v>
      </c>
      <c r="W2475" s="104" t="s">
        <v>92</v>
      </c>
      <c r="X2475" s="104" t="s">
        <v>91</v>
      </c>
      <c r="Y2475" s="110"/>
      <c r="Z2475" s="106"/>
      <c r="AA2475" s="104"/>
      <c r="AB2475" s="107"/>
      <c r="AC2475" s="72">
        <v>1</v>
      </c>
      <c r="AH2475" s="70"/>
      <c r="AI2475" s="70"/>
      <c r="AJ2475">
        <v>0</v>
      </c>
      <c r="AL2475" s="70"/>
      <c r="BM2475" s="135">
        <v>0.25</v>
      </c>
      <c r="BN2475" s="136">
        <v>0.29166666666666669</v>
      </c>
      <c r="BO2475" s="101"/>
      <c r="BR2475" s="109" t="str">
        <f t="shared" si="38"/>
        <v>SH-25-2464</v>
      </c>
      <c r="BS2475" s="109" t="s">
        <v>339</v>
      </c>
      <c r="BT2475" t="s">
        <v>92</v>
      </c>
      <c r="BU2475" t="s">
        <v>5141</v>
      </c>
    </row>
    <row r="2476" spans="1:73" hidden="1">
      <c r="A2476" s="103" t="s">
        <v>5142</v>
      </c>
      <c r="B2476" s="102">
        <v>45763</v>
      </c>
      <c r="C2476" s="104">
        <f>_xlfn.ISOWEEKNUM(Tabella2[[#This Row],[Date]])</f>
        <v>16</v>
      </c>
      <c r="D2476" s="104" t="s">
        <v>370</v>
      </c>
      <c r="E2476" s="104" t="s">
        <v>256</v>
      </c>
      <c r="F2476" s="104">
        <v>53</v>
      </c>
      <c r="G2476" s="104" t="s">
        <v>257</v>
      </c>
      <c r="H2476" s="105">
        <v>12</v>
      </c>
      <c r="I2476" s="104" t="s">
        <v>258</v>
      </c>
      <c r="J2476" s="104"/>
      <c r="K2476" s="104" t="s">
        <v>78</v>
      </c>
      <c r="L2476" s="104" t="s">
        <v>299</v>
      </c>
      <c r="M2476" s="104" t="s">
        <v>386</v>
      </c>
      <c r="N2476" s="104"/>
      <c r="O2476" s="108" t="str">
        <f>A2475</f>
        <v>14877</v>
      </c>
      <c r="P2476" s="111" t="s">
        <v>2248</v>
      </c>
      <c r="Q2476" s="153">
        <v>0.25</v>
      </c>
      <c r="R2476" s="153">
        <v>0.29166666666666669</v>
      </c>
      <c r="S2476" s="153">
        <v>4.1666666666666657E-2</v>
      </c>
      <c r="T2476" s="153">
        <v>0.25</v>
      </c>
      <c r="U2476" s="153">
        <v>0.29166666666666669</v>
      </c>
      <c r="V2476" s="153">
        <f>IF(ISBLANK(T2476),"",Tabella2[[#This Row],[ACT STOP]]-Tabella2[[#This Row],[ACT START]])</f>
        <v>4.1666666666666685E-2</v>
      </c>
      <c r="W2476" s="104" t="s">
        <v>92</v>
      </c>
      <c r="X2476" s="104" t="s">
        <v>91</v>
      </c>
      <c r="Y2476" s="110"/>
      <c r="Z2476" s="106"/>
      <c r="AA2476" s="104"/>
      <c r="AB2476" s="107"/>
      <c r="AC2476" s="72">
        <v>1</v>
      </c>
      <c r="AH2476" s="70"/>
      <c r="AI2476" s="70"/>
      <c r="AJ2476">
        <v>0</v>
      </c>
      <c r="AL2476" s="70"/>
      <c r="BM2476" s="135">
        <v>0.25</v>
      </c>
      <c r="BN2476" s="136">
        <v>0.29166666666666669</v>
      </c>
      <c r="BO2476" s="101"/>
      <c r="BR2476" s="109" t="str">
        <f t="shared" si="38"/>
        <v>SH-25-2465</v>
      </c>
      <c r="BS2476" s="109" t="s">
        <v>266</v>
      </c>
      <c r="BT2476" t="s">
        <v>92</v>
      </c>
      <c r="BU2476" t="s">
        <v>5143</v>
      </c>
    </row>
    <row r="2477" spans="1:73" hidden="1">
      <c r="A2477" s="103" t="s">
        <v>5144</v>
      </c>
      <c r="B2477" s="102">
        <v>45763</v>
      </c>
      <c r="C2477" s="104">
        <f>_xlfn.ISOWEEKNUM(Tabella2[[#This Row],[Date]])</f>
        <v>16</v>
      </c>
      <c r="D2477" s="104" t="s">
        <v>478</v>
      </c>
      <c r="E2477" s="104" t="s">
        <v>284</v>
      </c>
      <c r="F2477" s="104">
        <v>64</v>
      </c>
      <c r="G2477" s="104" t="s">
        <v>257</v>
      </c>
      <c r="H2477" s="105">
        <v>5</v>
      </c>
      <c r="I2477" s="104"/>
      <c r="J2477" s="104" t="s">
        <v>258</v>
      </c>
      <c r="K2477" s="104" t="s">
        <v>80</v>
      </c>
      <c r="L2477" s="104" t="s">
        <v>259</v>
      </c>
      <c r="M2477" s="104" t="s">
        <v>328</v>
      </c>
      <c r="N2477" s="104"/>
      <c r="O2477" s="106"/>
      <c r="P2477" s="111" t="s">
        <v>3788</v>
      </c>
      <c r="Q2477" s="153" t="s">
        <v>605</v>
      </c>
      <c r="R2477" s="153" t="s">
        <v>285</v>
      </c>
      <c r="S2477" s="153">
        <v>4.1666666666666657E-2</v>
      </c>
      <c r="T2477" s="153" t="s">
        <v>605</v>
      </c>
      <c r="U2477" s="153" t="s">
        <v>285</v>
      </c>
      <c r="V2477" s="153">
        <f>IF(ISBLANK(T2477),"",Tabella2[[#This Row],[ACT STOP]]-Tabella2[[#This Row],[ACT START]])</f>
        <v>4.1666666666666685E-2</v>
      </c>
      <c r="W2477" s="104" t="s">
        <v>92</v>
      </c>
      <c r="X2477" s="104" t="s">
        <v>91</v>
      </c>
      <c r="Y2477" s="110"/>
      <c r="Z2477" s="106"/>
      <c r="AA2477" s="104"/>
      <c r="AB2477" s="107"/>
      <c r="AC2477" s="72">
        <v>1</v>
      </c>
      <c r="AH2477" s="70"/>
      <c r="AI2477" s="70"/>
      <c r="AJ2477">
        <v>0</v>
      </c>
      <c r="AL2477" s="70"/>
      <c r="BM2477" s="135" t="s">
        <v>605</v>
      </c>
      <c r="BN2477" s="136" t="s">
        <v>285</v>
      </c>
      <c r="BO2477" s="101"/>
      <c r="BR2477" s="109" t="str">
        <f t="shared" si="38"/>
        <v>SH-25-2466</v>
      </c>
      <c r="BS2477" s="109" t="s">
        <v>416</v>
      </c>
      <c r="BT2477" t="s">
        <v>92</v>
      </c>
      <c r="BU2477" t="s">
        <v>5145</v>
      </c>
    </row>
    <row r="2478" spans="1:73" hidden="1">
      <c r="A2478" s="103" t="s">
        <v>5146</v>
      </c>
      <c r="B2478" s="102">
        <v>45763</v>
      </c>
      <c r="C2478" s="104">
        <f>_xlfn.ISOWEEKNUM(Tabella2[[#This Row],[Date]])</f>
        <v>16</v>
      </c>
      <c r="D2478" s="104" t="s">
        <v>478</v>
      </c>
      <c r="E2478" s="104" t="s">
        <v>284</v>
      </c>
      <c r="F2478" s="104">
        <v>65</v>
      </c>
      <c r="G2478" s="104" t="s">
        <v>284</v>
      </c>
      <c r="H2478" s="105">
        <v>5</v>
      </c>
      <c r="I2478" s="104"/>
      <c r="J2478" s="104" t="s">
        <v>258</v>
      </c>
      <c r="K2478" s="104" t="s">
        <v>81</v>
      </c>
      <c r="L2478" s="104" t="s">
        <v>259</v>
      </c>
      <c r="M2478" s="104" t="s">
        <v>328</v>
      </c>
      <c r="N2478" s="104"/>
      <c r="O2478" s="106"/>
      <c r="P2478" s="111" t="s">
        <v>3788</v>
      </c>
      <c r="Q2478" s="153" t="s">
        <v>605</v>
      </c>
      <c r="R2478" s="153" t="s">
        <v>285</v>
      </c>
      <c r="S2478" s="153">
        <v>4.1666666666666657E-2</v>
      </c>
      <c r="T2478" s="153" t="s">
        <v>605</v>
      </c>
      <c r="U2478" s="153" t="s">
        <v>285</v>
      </c>
      <c r="V2478" s="153">
        <f>IF(ISBLANK(T2478),"",Tabella2[[#This Row],[ACT STOP]]-Tabella2[[#This Row],[ACT START]])</f>
        <v>4.1666666666666685E-2</v>
      </c>
      <c r="W2478" s="104" t="s">
        <v>92</v>
      </c>
      <c r="X2478" s="104" t="s">
        <v>91</v>
      </c>
      <c r="Y2478" s="110"/>
      <c r="Z2478" s="106"/>
      <c r="AA2478" s="104"/>
      <c r="AB2478" s="107"/>
      <c r="AC2478" s="72">
        <v>1</v>
      </c>
      <c r="AH2478" s="70"/>
      <c r="AI2478" s="70"/>
      <c r="AJ2478">
        <v>0</v>
      </c>
      <c r="AL2478" s="70"/>
      <c r="BM2478" s="135" t="s">
        <v>605</v>
      </c>
      <c r="BN2478" s="136" t="s">
        <v>285</v>
      </c>
      <c r="BO2478" s="101"/>
      <c r="BR2478" s="109" t="str">
        <f t="shared" si="38"/>
        <v>SH-25-2467</v>
      </c>
      <c r="BS2478" s="109" t="s">
        <v>288</v>
      </c>
      <c r="BT2478" t="s">
        <v>92</v>
      </c>
      <c r="BU2478" t="s">
        <v>5147</v>
      </c>
    </row>
    <row r="2479" spans="1:73" hidden="1">
      <c r="A2479" s="103" t="s">
        <v>5148</v>
      </c>
      <c r="B2479" s="102">
        <v>45763</v>
      </c>
      <c r="C2479" s="104">
        <f>_xlfn.ISOWEEKNUM(Tabella2[[#This Row],[Date]])</f>
        <v>16</v>
      </c>
      <c r="D2479" s="104" t="s">
        <v>305</v>
      </c>
      <c r="E2479" s="104" t="s">
        <v>284</v>
      </c>
      <c r="F2479" s="104">
        <v>45</v>
      </c>
      <c r="G2479" s="104" t="s">
        <v>284</v>
      </c>
      <c r="H2479" s="105">
        <v>23</v>
      </c>
      <c r="I2479" s="104"/>
      <c r="J2479" s="104" t="s">
        <v>258</v>
      </c>
      <c r="K2479" s="104" t="s">
        <v>79</v>
      </c>
      <c r="L2479" s="104" t="s">
        <v>299</v>
      </c>
      <c r="M2479" s="104" t="s">
        <v>276</v>
      </c>
      <c r="N2479" s="104"/>
      <c r="O2479" s="108" t="str">
        <f>A638</f>
        <v>13040</v>
      </c>
      <c r="P2479" s="111" t="s">
        <v>456</v>
      </c>
      <c r="Q2479" s="153" t="s">
        <v>617</v>
      </c>
      <c r="R2479" s="153" t="s">
        <v>525</v>
      </c>
      <c r="S2479" s="153">
        <v>4.1666666666666657E-2</v>
      </c>
      <c r="T2479" s="153">
        <v>0.3125</v>
      </c>
      <c r="U2479" s="153">
        <v>0.35416666666666669</v>
      </c>
      <c r="V2479" s="153">
        <f>IF(ISBLANK(T2479),"",Tabella2[[#This Row],[ACT STOP]]-Tabella2[[#This Row],[ACT START]])</f>
        <v>4.1666666666666685E-2</v>
      </c>
      <c r="W2479" s="104" t="s">
        <v>92</v>
      </c>
      <c r="X2479" s="104" t="s">
        <v>91</v>
      </c>
      <c r="Y2479" s="110"/>
      <c r="Z2479" s="106"/>
      <c r="AA2479" s="104"/>
      <c r="AB2479" s="107"/>
      <c r="AC2479" s="72">
        <v>1</v>
      </c>
      <c r="AH2479" s="70"/>
      <c r="AI2479" s="70"/>
      <c r="AJ2479">
        <v>0</v>
      </c>
      <c r="AL2479" s="70"/>
      <c r="BM2479" s="135">
        <v>0.3125</v>
      </c>
      <c r="BN2479" s="136">
        <v>0.35416666666666669</v>
      </c>
      <c r="BO2479" s="101"/>
      <c r="BR2479" s="109" t="str">
        <f t="shared" si="38"/>
        <v>SH-25-2468</v>
      </c>
      <c r="BS2479" s="109" t="s">
        <v>358</v>
      </c>
      <c r="BT2479" t="s">
        <v>92</v>
      </c>
      <c r="BU2479" t="s">
        <v>5149</v>
      </c>
    </row>
    <row r="2480" spans="1:73" hidden="1">
      <c r="A2480" s="103" t="s">
        <v>5150</v>
      </c>
      <c r="B2480" s="102">
        <v>45763</v>
      </c>
      <c r="C2480" s="104">
        <f>_xlfn.ISOWEEKNUM(Tabella2[[#This Row],[Date]])</f>
        <v>16</v>
      </c>
      <c r="D2480" s="104" t="s">
        <v>558</v>
      </c>
      <c r="E2480" s="104" t="s">
        <v>284</v>
      </c>
      <c r="F2480" s="104">
        <v>58</v>
      </c>
      <c r="G2480" s="104" t="s">
        <v>284</v>
      </c>
      <c r="H2480" s="105">
        <v>22</v>
      </c>
      <c r="I2480" s="104"/>
      <c r="J2480" s="104" t="s">
        <v>258</v>
      </c>
      <c r="K2480" s="104" t="s">
        <v>80</v>
      </c>
      <c r="L2480" s="104" t="s">
        <v>259</v>
      </c>
      <c r="M2480" s="104" t="s">
        <v>328</v>
      </c>
      <c r="N2480" s="104"/>
      <c r="O2480" s="106"/>
      <c r="P2480" s="111" t="s">
        <v>524</v>
      </c>
      <c r="Q2480" s="153" t="s">
        <v>617</v>
      </c>
      <c r="R2480" s="153" t="s">
        <v>525</v>
      </c>
      <c r="S2480" s="153">
        <v>4.1666666666666657E-2</v>
      </c>
      <c r="T2480" s="153">
        <v>0.3125</v>
      </c>
      <c r="U2480" s="153">
        <v>0.36458333333333331</v>
      </c>
      <c r="V2480" s="153">
        <f>IF(ISBLANK(T2480),"",Tabella2[[#This Row],[ACT STOP]]-Tabella2[[#This Row],[ACT START]])</f>
        <v>5.2083333333333315E-2</v>
      </c>
      <c r="W2480" s="104" t="s">
        <v>92</v>
      </c>
      <c r="X2480" s="104" t="s">
        <v>91</v>
      </c>
      <c r="Y2480" s="110"/>
      <c r="Z2480" s="106"/>
      <c r="AA2480" s="104"/>
      <c r="AB2480" s="107"/>
      <c r="AC2480" s="72">
        <v>1</v>
      </c>
      <c r="AH2480" s="70"/>
      <c r="AI2480" s="70"/>
      <c r="AJ2480">
        <v>0</v>
      </c>
      <c r="AL2480" s="70"/>
      <c r="BM2480" s="135">
        <v>0.3125</v>
      </c>
      <c r="BN2480" s="136">
        <v>0.36458333333333331</v>
      </c>
      <c r="BO2480" s="101">
        <v>1.041666666666667E-2</v>
      </c>
      <c r="BQ2480" t="s">
        <v>102</v>
      </c>
      <c r="BR2480" s="109" t="str">
        <f t="shared" si="38"/>
        <v>SH-25-2469</v>
      </c>
      <c r="BS2480" s="109" t="s">
        <v>295</v>
      </c>
      <c r="BT2480" t="s">
        <v>92</v>
      </c>
      <c r="BU2480" t="s">
        <v>5151</v>
      </c>
    </row>
    <row r="2481" spans="1:73" hidden="1">
      <c r="A2481" s="103" t="s">
        <v>5152</v>
      </c>
      <c r="B2481" s="102">
        <v>45763</v>
      </c>
      <c r="C2481" s="104">
        <f>_xlfn.ISOWEEKNUM(Tabella2[[#This Row],[Date]])</f>
        <v>16</v>
      </c>
      <c r="D2481" s="104" t="s">
        <v>558</v>
      </c>
      <c r="E2481" s="104" t="s">
        <v>284</v>
      </c>
      <c r="F2481" s="104">
        <v>59</v>
      </c>
      <c r="G2481" s="104" t="s">
        <v>257</v>
      </c>
      <c r="H2481" s="105">
        <v>14</v>
      </c>
      <c r="I2481" s="104"/>
      <c r="J2481" s="104" t="s">
        <v>258</v>
      </c>
      <c r="K2481" s="104" t="s">
        <v>81</v>
      </c>
      <c r="L2481" s="104" t="s">
        <v>259</v>
      </c>
      <c r="M2481" s="104" t="s">
        <v>328</v>
      </c>
      <c r="N2481" s="104"/>
      <c r="O2481" s="106"/>
      <c r="P2481" s="111" t="s">
        <v>524</v>
      </c>
      <c r="Q2481" s="153" t="s">
        <v>617</v>
      </c>
      <c r="R2481" s="153" t="s">
        <v>525</v>
      </c>
      <c r="S2481" s="153">
        <v>4.1666666666666657E-2</v>
      </c>
      <c r="T2481" s="153">
        <v>0.3125</v>
      </c>
      <c r="U2481" s="153">
        <v>0.35416666666666669</v>
      </c>
      <c r="V2481" s="153">
        <f>IF(ISBLANK(T2481),"",Tabella2[[#This Row],[ACT STOP]]-Tabella2[[#This Row],[ACT START]])</f>
        <v>4.1666666666666685E-2</v>
      </c>
      <c r="W2481" s="104" t="s">
        <v>92</v>
      </c>
      <c r="X2481" s="104" t="s">
        <v>91</v>
      </c>
      <c r="Y2481" s="110"/>
      <c r="Z2481" s="106"/>
      <c r="AA2481" s="104"/>
      <c r="AB2481" s="107"/>
      <c r="AC2481" s="72">
        <v>1</v>
      </c>
      <c r="AH2481" s="70"/>
      <c r="AI2481" s="70"/>
      <c r="AJ2481">
        <v>0</v>
      </c>
      <c r="AL2481" s="70"/>
      <c r="BM2481" s="135">
        <v>0.3125</v>
      </c>
      <c r="BN2481" s="136">
        <v>0.35416666666666669</v>
      </c>
      <c r="BO2481" s="101"/>
      <c r="BR2481" s="109" t="str">
        <f t="shared" si="38"/>
        <v>SH-25-2470</v>
      </c>
      <c r="BS2481" s="109" t="s">
        <v>372</v>
      </c>
      <c r="BT2481" t="s">
        <v>92</v>
      </c>
      <c r="BU2481" t="s">
        <v>5153</v>
      </c>
    </row>
    <row r="2482" spans="1:73" hidden="1">
      <c r="A2482" s="103" t="s">
        <v>5154</v>
      </c>
      <c r="B2482" s="102">
        <v>45763</v>
      </c>
      <c r="C2482" s="104">
        <f>_xlfn.ISOWEEKNUM(Tabella2[[#This Row],[Date]])</f>
        <v>16</v>
      </c>
      <c r="D2482" s="104" t="s">
        <v>370</v>
      </c>
      <c r="E2482" s="104" t="s">
        <v>256</v>
      </c>
      <c r="F2482" s="104">
        <v>50</v>
      </c>
      <c r="G2482" s="104" t="s">
        <v>284</v>
      </c>
      <c r="H2482" s="105">
        <v>9</v>
      </c>
      <c r="I2482" s="104" t="s">
        <v>258</v>
      </c>
      <c r="J2482" s="104"/>
      <c r="K2482" s="104" t="s">
        <v>79</v>
      </c>
      <c r="L2482" s="104" t="s">
        <v>299</v>
      </c>
      <c r="M2482" s="104" t="s">
        <v>386</v>
      </c>
      <c r="N2482" s="104"/>
      <c r="O2482" s="108" t="str">
        <f>A2483</f>
        <v>14885</v>
      </c>
      <c r="P2482" s="111" t="s">
        <v>2248</v>
      </c>
      <c r="Q2482" s="153" t="s">
        <v>631</v>
      </c>
      <c r="R2482" s="153" t="s">
        <v>498</v>
      </c>
      <c r="S2482" s="153">
        <v>4.1666666666666657E-2</v>
      </c>
      <c r="T2482" s="153">
        <v>0.375</v>
      </c>
      <c r="U2482" s="153">
        <v>0.41666666666666669</v>
      </c>
      <c r="V2482" s="153">
        <f>IF(ISBLANK(T2482),"",Tabella2[[#This Row],[ACT STOP]]-Tabella2[[#This Row],[ACT START]])</f>
        <v>4.1666666666666685E-2</v>
      </c>
      <c r="W2482" s="104" t="s">
        <v>92</v>
      </c>
      <c r="X2482" s="104" t="s">
        <v>91</v>
      </c>
      <c r="Y2482" s="110"/>
      <c r="Z2482" s="106"/>
      <c r="AA2482" s="104"/>
      <c r="AB2482" s="107"/>
      <c r="AC2482" s="72">
        <v>1</v>
      </c>
      <c r="AH2482" s="70"/>
      <c r="AI2482" s="70"/>
      <c r="AJ2482">
        <v>0</v>
      </c>
      <c r="AL2482" s="70"/>
      <c r="BM2482" s="135">
        <v>0.375</v>
      </c>
      <c r="BN2482" s="136">
        <v>0.41666666666666669</v>
      </c>
      <c r="BO2482" s="101"/>
      <c r="BR2482" s="109" t="str">
        <f t="shared" si="38"/>
        <v>SH-25-2471</v>
      </c>
      <c r="BS2482" s="109" t="s">
        <v>339</v>
      </c>
      <c r="BT2482" t="s">
        <v>92</v>
      </c>
      <c r="BU2482" t="s">
        <v>5155</v>
      </c>
    </row>
    <row r="2483" spans="1:73" hidden="1">
      <c r="A2483" s="103" t="s">
        <v>5156</v>
      </c>
      <c r="B2483" s="102">
        <v>45763</v>
      </c>
      <c r="C2483" s="104">
        <f>_xlfn.ISOWEEKNUM(Tabella2[[#This Row],[Date]])</f>
        <v>16</v>
      </c>
      <c r="D2483" s="104" t="s">
        <v>370</v>
      </c>
      <c r="E2483" s="104" t="s">
        <v>256</v>
      </c>
      <c r="F2483" s="104">
        <v>51</v>
      </c>
      <c r="G2483" s="104" t="s">
        <v>257</v>
      </c>
      <c r="H2483" s="105">
        <v>12</v>
      </c>
      <c r="I2483" s="104" t="s">
        <v>258</v>
      </c>
      <c r="J2483" s="104"/>
      <c r="K2483" s="104" t="s">
        <v>78</v>
      </c>
      <c r="L2483" s="104" t="s">
        <v>299</v>
      </c>
      <c r="M2483" s="104" t="s">
        <v>386</v>
      </c>
      <c r="N2483" s="104"/>
      <c r="O2483" s="108" t="str">
        <f>A2482</f>
        <v>14884</v>
      </c>
      <c r="P2483" s="111" t="s">
        <v>2248</v>
      </c>
      <c r="Q2483" s="153">
        <v>0.375</v>
      </c>
      <c r="R2483" s="153">
        <v>0.41666666666666669</v>
      </c>
      <c r="S2483" s="153">
        <v>4.1666666666666657E-2</v>
      </c>
      <c r="T2483" s="153">
        <v>0.375</v>
      </c>
      <c r="U2483" s="153">
        <v>0.41666666666666669</v>
      </c>
      <c r="V2483" s="153">
        <f>IF(ISBLANK(T2483),"",Tabella2[[#This Row],[ACT STOP]]-Tabella2[[#This Row],[ACT START]])</f>
        <v>4.1666666666666685E-2</v>
      </c>
      <c r="W2483" s="104" t="s">
        <v>92</v>
      </c>
      <c r="X2483" s="104" t="s">
        <v>91</v>
      </c>
      <c r="Y2483" s="110"/>
      <c r="Z2483" s="106"/>
      <c r="AA2483" s="104"/>
      <c r="AB2483" s="107"/>
      <c r="AC2483" s="72">
        <v>1</v>
      </c>
      <c r="AH2483" s="70"/>
      <c r="AI2483" s="70"/>
      <c r="AJ2483">
        <v>0</v>
      </c>
      <c r="AL2483" s="70"/>
      <c r="BM2483" s="135">
        <v>0.375</v>
      </c>
      <c r="BN2483" s="136">
        <v>0.41666666666666669</v>
      </c>
      <c r="BO2483" s="101"/>
      <c r="BR2483" s="109" t="str">
        <f t="shared" si="38"/>
        <v>SH-25-2472</v>
      </c>
      <c r="BS2483" s="109" t="s">
        <v>266</v>
      </c>
      <c r="BT2483" t="s">
        <v>92</v>
      </c>
      <c r="BU2483" t="s">
        <v>5157</v>
      </c>
    </row>
    <row r="2484" spans="1:73" hidden="1">
      <c r="A2484" s="103" t="s">
        <v>5158</v>
      </c>
      <c r="B2484" s="102">
        <v>45763</v>
      </c>
      <c r="C2484" s="104">
        <f>_xlfn.ISOWEEKNUM(Tabella2[[#This Row],[Date]])</f>
        <v>16</v>
      </c>
      <c r="D2484" s="104" t="s">
        <v>523</v>
      </c>
      <c r="E2484" s="104" t="s">
        <v>284</v>
      </c>
      <c r="F2484" s="104">
        <v>63</v>
      </c>
      <c r="G2484" s="104" t="s">
        <v>257</v>
      </c>
      <c r="H2484" s="105">
        <v>9</v>
      </c>
      <c r="I2484" s="104"/>
      <c r="J2484" s="104" t="s">
        <v>258</v>
      </c>
      <c r="K2484" s="104" t="s">
        <v>80</v>
      </c>
      <c r="L2484" s="104" t="s">
        <v>299</v>
      </c>
      <c r="M2484" s="104" t="s">
        <v>516</v>
      </c>
      <c r="N2484" s="104"/>
      <c r="O2484" s="108" t="str">
        <f>A2485</f>
        <v>14887</v>
      </c>
      <c r="P2484" s="111" t="s">
        <v>1986</v>
      </c>
      <c r="Q2484" s="153" t="s">
        <v>631</v>
      </c>
      <c r="R2484" s="153" t="s">
        <v>498</v>
      </c>
      <c r="S2484" s="153">
        <v>4.1666666666666657E-2</v>
      </c>
      <c r="T2484" s="153" t="s">
        <v>631</v>
      </c>
      <c r="U2484" s="153" t="s">
        <v>498</v>
      </c>
      <c r="V2484" s="153">
        <f>IF(ISBLANK(T2484),"",Tabella2[[#This Row],[ACT STOP]]-Tabella2[[#This Row],[ACT START]])</f>
        <v>4.1666666666666685E-2</v>
      </c>
      <c r="W2484" s="104" t="s">
        <v>92</v>
      </c>
      <c r="X2484" s="104" t="s">
        <v>91</v>
      </c>
      <c r="Y2484" s="110"/>
      <c r="Z2484" s="106"/>
      <c r="AA2484" s="104"/>
      <c r="AB2484" s="107"/>
      <c r="AC2484" s="72">
        <v>1</v>
      </c>
      <c r="AH2484" s="70"/>
      <c r="AI2484" s="70"/>
      <c r="AJ2484">
        <v>0</v>
      </c>
      <c r="AL2484" s="70"/>
      <c r="BM2484" s="135" t="s">
        <v>631</v>
      </c>
      <c r="BN2484" s="136" t="s">
        <v>498</v>
      </c>
      <c r="BO2484" s="101"/>
      <c r="BR2484" s="109" t="str">
        <f t="shared" si="38"/>
        <v>SH-25-2473</v>
      </c>
      <c r="BS2484" s="109" t="s">
        <v>318</v>
      </c>
      <c r="BT2484" t="s">
        <v>92</v>
      </c>
      <c r="BU2484" t="s">
        <v>5159</v>
      </c>
    </row>
    <row r="2485" spans="1:73" hidden="1">
      <c r="A2485" s="103" t="s">
        <v>5160</v>
      </c>
      <c r="B2485" s="102">
        <v>45763</v>
      </c>
      <c r="C2485" s="104">
        <f>_xlfn.ISOWEEKNUM(Tabella2[[#This Row],[Date]])</f>
        <v>16</v>
      </c>
      <c r="D2485" s="104" t="s">
        <v>523</v>
      </c>
      <c r="E2485" s="104" t="s">
        <v>284</v>
      </c>
      <c r="F2485" s="104">
        <v>62</v>
      </c>
      <c r="G2485" s="104" t="s">
        <v>284</v>
      </c>
      <c r="H2485" s="105">
        <v>3</v>
      </c>
      <c r="I2485" s="104"/>
      <c r="J2485" s="104" t="s">
        <v>258</v>
      </c>
      <c r="K2485" s="104" t="s">
        <v>81</v>
      </c>
      <c r="L2485" s="104" t="s">
        <v>299</v>
      </c>
      <c r="M2485" s="111" t="s">
        <v>516</v>
      </c>
      <c r="N2485" s="104"/>
      <c r="O2485" s="108" t="str">
        <f>A2484</f>
        <v>14886</v>
      </c>
      <c r="P2485" s="111" t="s">
        <v>1986</v>
      </c>
      <c r="Q2485" s="153">
        <v>0.375</v>
      </c>
      <c r="R2485" s="153">
        <v>0.41666666666666669</v>
      </c>
      <c r="S2485" s="153">
        <v>4.1666666666666657E-2</v>
      </c>
      <c r="T2485" s="153" t="s">
        <v>631</v>
      </c>
      <c r="U2485" s="153" t="s">
        <v>498</v>
      </c>
      <c r="V2485" s="153">
        <f>IF(ISBLANK(T2485),"",Tabella2[[#This Row],[ACT STOP]]-Tabella2[[#This Row],[ACT START]])</f>
        <v>4.1666666666666685E-2</v>
      </c>
      <c r="W2485" s="104" t="s">
        <v>92</v>
      </c>
      <c r="X2485" s="104" t="s">
        <v>91</v>
      </c>
      <c r="Y2485" s="110"/>
      <c r="Z2485" s="106"/>
      <c r="AA2485" s="104"/>
      <c r="AB2485" s="107"/>
      <c r="AC2485" s="72">
        <v>1</v>
      </c>
      <c r="AH2485" s="70"/>
      <c r="AI2485" s="70"/>
      <c r="AJ2485">
        <v>0</v>
      </c>
      <c r="AL2485" s="70"/>
      <c r="BL2485" t="s">
        <v>4669</v>
      </c>
      <c r="BM2485" s="135" t="s">
        <v>631</v>
      </c>
      <c r="BN2485" s="136" t="s">
        <v>498</v>
      </c>
      <c r="BO2485" s="101"/>
      <c r="BR2485" s="109" t="str">
        <f t="shared" si="38"/>
        <v>SH-25-2474</v>
      </c>
      <c r="BS2485" s="109" t="s">
        <v>301</v>
      </c>
      <c r="BT2485" t="s">
        <v>92</v>
      </c>
      <c r="BU2485" t="s">
        <v>5161</v>
      </c>
    </row>
    <row r="2486" spans="1:73" hidden="1">
      <c r="A2486" s="103" t="s">
        <v>5162</v>
      </c>
      <c r="B2486" s="102">
        <v>45763</v>
      </c>
      <c r="C2486" s="104">
        <f>_xlfn.ISOWEEKNUM(Tabella2[[#This Row],[Date]])</f>
        <v>16</v>
      </c>
      <c r="D2486" s="104" t="s">
        <v>455</v>
      </c>
      <c r="E2486" s="104" t="s">
        <v>284</v>
      </c>
      <c r="F2486" s="104">
        <v>37</v>
      </c>
      <c r="G2486" s="104" t="s">
        <v>257</v>
      </c>
      <c r="H2486" s="105">
        <v>1</v>
      </c>
      <c r="I2486" s="104"/>
      <c r="J2486" s="104" t="s">
        <v>258</v>
      </c>
      <c r="K2486" s="104" t="s">
        <v>79</v>
      </c>
      <c r="L2486" s="104" t="s">
        <v>299</v>
      </c>
      <c r="M2486" s="111" t="s">
        <v>915</v>
      </c>
      <c r="N2486" s="104"/>
      <c r="O2486" s="108" t="str">
        <f>A2487</f>
        <v>14889</v>
      </c>
      <c r="P2486" s="111" t="s">
        <v>2417</v>
      </c>
      <c r="Q2486" s="153" t="s">
        <v>263</v>
      </c>
      <c r="R2486" s="153" t="s">
        <v>504</v>
      </c>
      <c r="S2486" s="153">
        <v>4.1666666666666657E-2</v>
      </c>
      <c r="T2486" s="153">
        <v>0.4375</v>
      </c>
      <c r="U2486" s="153">
        <v>0.47916666666666669</v>
      </c>
      <c r="V2486" s="153">
        <f>IF(ISBLANK(T2486),"",Tabella2[[#This Row],[ACT STOP]]-Tabella2[[#This Row],[ACT START]])</f>
        <v>4.1666666666666685E-2</v>
      </c>
      <c r="W2486" s="104" t="s">
        <v>92</v>
      </c>
      <c r="X2486" s="104" t="s">
        <v>91</v>
      </c>
      <c r="Y2486" s="110"/>
      <c r="Z2486" s="106"/>
      <c r="AA2486" s="104"/>
      <c r="AB2486" s="107"/>
      <c r="AC2486" s="72">
        <v>1</v>
      </c>
      <c r="AH2486" s="70"/>
      <c r="AI2486" s="70"/>
      <c r="AJ2486">
        <v>0</v>
      </c>
      <c r="AL2486" s="70"/>
      <c r="BM2486" s="135">
        <v>0.4375</v>
      </c>
      <c r="BN2486" s="136">
        <v>0.47916666666666669</v>
      </c>
      <c r="BO2486" s="101"/>
      <c r="BR2486" s="109" t="str">
        <f t="shared" si="38"/>
        <v>SH-25-2475</v>
      </c>
      <c r="BS2486" s="109" t="s">
        <v>332</v>
      </c>
      <c r="BT2486" t="s">
        <v>92</v>
      </c>
      <c r="BU2486" t="s">
        <v>5163</v>
      </c>
    </row>
    <row r="2487" spans="1:73" hidden="1">
      <c r="A2487" s="103" t="s">
        <v>5164</v>
      </c>
      <c r="B2487" s="102">
        <v>45763</v>
      </c>
      <c r="C2487" s="104">
        <f>_xlfn.ISOWEEKNUM(Tabella2[[#This Row],[Date]])</f>
        <v>16</v>
      </c>
      <c r="D2487" s="104" t="s">
        <v>455</v>
      </c>
      <c r="E2487" s="104" t="s">
        <v>284</v>
      </c>
      <c r="F2487" s="104">
        <v>38</v>
      </c>
      <c r="G2487" s="104" t="s">
        <v>257</v>
      </c>
      <c r="H2487" s="105">
        <v>14</v>
      </c>
      <c r="I2487" s="104"/>
      <c r="J2487" s="104" t="s">
        <v>258</v>
      </c>
      <c r="K2487" s="104" t="s">
        <v>78</v>
      </c>
      <c r="L2487" s="104" t="s">
        <v>299</v>
      </c>
      <c r="M2487" s="111" t="s">
        <v>915</v>
      </c>
      <c r="N2487" s="104"/>
      <c r="O2487" s="108" t="str">
        <f>A2486</f>
        <v>14888</v>
      </c>
      <c r="P2487" s="111" t="s">
        <v>2417</v>
      </c>
      <c r="Q2487" s="153">
        <v>0.4375</v>
      </c>
      <c r="R2487" s="153">
        <v>0.47916666666666669</v>
      </c>
      <c r="S2487" s="153">
        <v>4.1666666666666657E-2</v>
      </c>
      <c r="T2487" s="153">
        <v>0.4375</v>
      </c>
      <c r="U2487" s="153">
        <v>0.47916666666666669</v>
      </c>
      <c r="V2487" s="153">
        <f>IF(ISBLANK(T2487),"",Tabella2[[#This Row],[ACT STOP]]-Tabella2[[#This Row],[ACT START]])</f>
        <v>4.1666666666666685E-2</v>
      </c>
      <c r="W2487" s="104" t="s">
        <v>92</v>
      </c>
      <c r="X2487" s="104" t="s">
        <v>91</v>
      </c>
      <c r="Y2487" s="110"/>
      <c r="Z2487" s="106"/>
      <c r="AA2487" s="104"/>
      <c r="AB2487" s="107"/>
      <c r="AC2487" s="72">
        <v>1</v>
      </c>
      <c r="AH2487" s="70"/>
      <c r="AI2487" s="70"/>
      <c r="AJ2487">
        <v>0</v>
      </c>
      <c r="AL2487" s="70"/>
      <c r="BM2487" s="135">
        <v>0.4375</v>
      </c>
      <c r="BN2487" s="136">
        <v>0.47916666666666669</v>
      </c>
      <c r="BO2487" s="101"/>
      <c r="BR2487" s="109" t="str">
        <f t="shared" si="38"/>
        <v>SH-25-2476</v>
      </c>
      <c r="BS2487" s="109" t="s">
        <v>372</v>
      </c>
      <c r="BT2487" t="s">
        <v>92</v>
      </c>
      <c r="BU2487" t="s">
        <v>5165</v>
      </c>
    </row>
    <row r="2488" spans="1:73" hidden="1">
      <c r="A2488" s="103" t="s">
        <v>5166</v>
      </c>
      <c r="B2488" s="102">
        <v>45763</v>
      </c>
      <c r="C2488" s="104">
        <f>_xlfn.ISOWEEKNUM(Tabella2[[#This Row],[Date]])</f>
        <v>16</v>
      </c>
      <c r="D2488" s="104" t="s">
        <v>574</v>
      </c>
      <c r="E2488" s="104" t="s">
        <v>284</v>
      </c>
      <c r="F2488" s="104">
        <v>66</v>
      </c>
      <c r="G2488" s="104" t="s">
        <v>257</v>
      </c>
      <c r="H2488" s="105">
        <v>10</v>
      </c>
      <c r="I2488" s="104"/>
      <c r="J2488" s="104" t="s">
        <v>258</v>
      </c>
      <c r="K2488" s="104" t="s">
        <v>80</v>
      </c>
      <c r="L2488" s="104" t="s">
        <v>259</v>
      </c>
      <c r="M2488" s="104" t="s">
        <v>328</v>
      </c>
      <c r="N2488" s="104"/>
      <c r="O2488" s="106"/>
      <c r="P2488" s="111" t="s">
        <v>3788</v>
      </c>
      <c r="Q2488" s="153" t="s">
        <v>263</v>
      </c>
      <c r="R2488" s="153" t="s">
        <v>504</v>
      </c>
      <c r="S2488" s="153">
        <v>4.1666666666666657E-2</v>
      </c>
      <c r="T2488" s="153" t="s">
        <v>263</v>
      </c>
      <c r="U2488" s="153" t="s">
        <v>504</v>
      </c>
      <c r="V2488" s="153">
        <f>IF(ISBLANK(T2488),"",Tabella2[[#This Row],[ACT STOP]]-Tabella2[[#This Row],[ACT START]])</f>
        <v>4.1666666666666685E-2</v>
      </c>
      <c r="W2488" s="104" t="s">
        <v>92</v>
      </c>
      <c r="X2488" s="104" t="s">
        <v>91</v>
      </c>
      <c r="Y2488" s="110"/>
      <c r="Z2488" s="106"/>
      <c r="AA2488" s="104"/>
      <c r="AB2488" s="107"/>
      <c r="AC2488" s="72">
        <v>1</v>
      </c>
      <c r="AH2488" s="70"/>
      <c r="AI2488" s="70"/>
      <c r="AJ2488">
        <v>0</v>
      </c>
      <c r="AL2488" s="70"/>
      <c r="BM2488" s="135" t="s">
        <v>263</v>
      </c>
      <c r="BN2488" s="136" t="s">
        <v>504</v>
      </c>
      <c r="BO2488" s="101"/>
      <c r="BR2488" s="109" t="str">
        <f t="shared" si="38"/>
        <v>SH-25-2477</v>
      </c>
      <c r="BS2488" s="109" t="s">
        <v>552</v>
      </c>
      <c r="BT2488" t="s">
        <v>92</v>
      </c>
      <c r="BU2488" t="s">
        <v>5167</v>
      </c>
    </row>
    <row r="2489" spans="1:73" hidden="1">
      <c r="A2489" s="103" t="s">
        <v>5168</v>
      </c>
      <c r="B2489" s="102">
        <v>45763</v>
      </c>
      <c r="C2489" s="104">
        <f>_xlfn.ISOWEEKNUM(Tabella2[[#This Row],[Date]])</f>
        <v>16</v>
      </c>
      <c r="D2489" s="104" t="s">
        <v>574</v>
      </c>
      <c r="E2489" s="104" t="s">
        <v>284</v>
      </c>
      <c r="F2489" s="104">
        <v>67</v>
      </c>
      <c r="G2489" s="104" t="s">
        <v>257</v>
      </c>
      <c r="H2489" s="105">
        <v>32</v>
      </c>
      <c r="I2489" s="104"/>
      <c r="J2489" s="104" t="s">
        <v>258</v>
      </c>
      <c r="K2489" s="104" t="s">
        <v>81</v>
      </c>
      <c r="L2489" s="104" t="s">
        <v>259</v>
      </c>
      <c r="M2489" s="104" t="s">
        <v>328</v>
      </c>
      <c r="N2489" s="104"/>
      <c r="O2489" s="106"/>
      <c r="P2489" s="111" t="s">
        <v>3788</v>
      </c>
      <c r="Q2489" s="153" t="s">
        <v>263</v>
      </c>
      <c r="R2489" s="153" t="s">
        <v>504</v>
      </c>
      <c r="S2489" s="153">
        <v>4.1666666666666657E-2</v>
      </c>
      <c r="T2489" s="153" t="s">
        <v>263</v>
      </c>
      <c r="U2489" s="153" t="s">
        <v>504</v>
      </c>
      <c r="V2489" s="153">
        <f>IF(ISBLANK(T2489),"",Tabella2[[#This Row],[ACT STOP]]-Tabella2[[#This Row],[ACT START]])</f>
        <v>4.1666666666666685E-2</v>
      </c>
      <c r="W2489" s="104" t="s">
        <v>92</v>
      </c>
      <c r="X2489" s="104" t="s">
        <v>91</v>
      </c>
      <c r="Y2489" s="110"/>
      <c r="Z2489" s="106"/>
      <c r="AA2489" s="104"/>
      <c r="AB2489" s="107"/>
      <c r="AC2489" s="72">
        <v>1</v>
      </c>
      <c r="AH2489" s="70"/>
      <c r="AI2489" s="70"/>
      <c r="AJ2489">
        <v>0</v>
      </c>
      <c r="AL2489" s="70"/>
      <c r="BM2489" s="135" t="s">
        <v>263</v>
      </c>
      <c r="BN2489" s="136" t="s">
        <v>504</v>
      </c>
      <c r="BO2489" s="101"/>
      <c r="BR2489" s="109" t="str">
        <f t="shared" si="38"/>
        <v>SH-25-2478</v>
      </c>
      <c r="BS2489" s="109" t="s">
        <v>356</v>
      </c>
      <c r="BT2489" t="s">
        <v>92</v>
      </c>
      <c r="BU2489" t="s">
        <v>5169</v>
      </c>
    </row>
    <row r="2490" spans="1:73" hidden="1">
      <c r="A2490" s="103" t="s">
        <v>5170</v>
      </c>
      <c r="B2490" s="102">
        <v>45763</v>
      </c>
      <c r="C2490" s="104">
        <f>_xlfn.ISOWEEKNUM(Tabella2[[#This Row],[Date]])</f>
        <v>16</v>
      </c>
      <c r="D2490" s="104" t="s">
        <v>305</v>
      </c>
      <c r="E2490" s="104" t="s">
        <v>284</v>
      </c>
      <c r="F2490" s="104">
        <v>46</v>
      </c>
      <c r="G2490" s="104" t="s">
        <v>257</v>
      </c>
      <c r="H2490" s="105">
        <v>13</v>
      </c>
      <c r="I2490" s="104"/>
      <c r="J2490" s="104" t="s">
        <v>258</v>
      </c>
      <c r="K2490" s="104" t="s">
        <v>79</v>
      </c>
      <c r="L2490" s="104" t="s">
        <v>299</v>
      </c>
      <c r="M2490" s="111" t="s">
        <v>276</v>
      </c>
      <c r="N2490" s="104"/>
      <c r="O2490" s="108" t="str">
        <f>A639</f>
        <v>13041</v>
      </c>
      <c r="P2490" s="111" t="s">
        <v>456</v>
      </c>
      <c r="Q2490" s="153" t="s">
        <v>511</v>
      </c>
      <c r="R2490" s="153" t="s">
        <v>549</v>
      </c>
      <c r="S2490" s="153">
        <v>4.1666666666666657E-2</v>
      </c>
      <c r="T2490" s="153">
        <v>0.5</v>
      </c>
      <c r="U2490" s="153">
        <v>0.54166666666666663</v>
      </c>
      <c r="V2490" s="153">
        <f>IF(ISBLANK(T2490),"",Tabella2[[#This Row],[ACT STOP]]-Tabella2[[#This Row],[ACT START]])</f>
        <v>4.166666666666663E-2</v>
      </c>
      <c r="W2490" s="104" t="s">
        <v>92</v>
      </c>
      <c r="X2490" s="104" t="s">
        <v>91</v>
      </c>
      <c r="Y2490" s="110"/>
      <c r="Z2490" s="106"/>
      <c r="AA2490" s="104"/>
      <c r="AB2490" s="107"/>
      <c r="AC2490" s="72">
        <v>1</v>
      </c>
      <c r="AH2490" s="70"/>
      <c r="AI2490" s="70"/>
      <c r="AJ2490">
        <v>0</v>
      </c>
      <c r="AL2490" s="70"/>
      <c r="BM2490" s="135">
        <v>0.5</v>
      </c>
      <c r="BN2490" s="136">
        <v>0.54166666666666663</v>
      </c>
      <c r="BO2490" s="101"/>
      <c r="BR2490" s="109" t="str">
        <f t="shared" si="38"/>
        <v>SH-25-2479</v>
      </c>
      <c r="BS2490" s="109" t="s">
        <v>427</v>
      </c>
      <c r="BT2490" t="s">
        <v>92</v>
      </c>
      <c r="BU2490" t="s">
        <v>5171</v>
      </c>
    </row>
    <row r="2491" spans="1:73" hidden="1">
      <c r="A2491" s="103" t="s">
        <v>5172</v>
      </c>
      <c r="B2491" s="102">
        <v>45763</v>
      </c>
      <c r="C2491" s="104">
        <f>_xlfn.ISOWEEKNUM(Tabella2[[#This Row],[Date]])</f>
        <v>16</v>
      </c>
      <c r="D2491" s="104" t="s">
        <v>321</v>
      </c>
      <c r="E2491" s="104" t="s">
        <v>284</v>
      </c>
      <c r="F2491" s="104">
        <v>51</v>
      </c>
      <c r="G2491" s="104" t="s">
        <v>257</v>
      </c>
      <c r="H2491" s="105">
        <v>5</v>
      </c>
      <c r="I2491" s="104"/>
      <c r="J2491" s="104" t="s">
        <v>258</v>
      </c>
      <c r="K2491" s="104" t="s">
        <v>80</v>
      </c>
      <c r="L2491" s="104" t="s">
        <v>259</v>
      </c>
      <c r="M2491" s="111" t="s">
        <v>276</v>
      </c>
      <c r="N2491" s="104"/>
      <c r="O2491" s="106"/>
      <c r="P2491" s="111" t="s">
        <v>2684</v>
      </c>
      <c r="Q2491" s="153" t="s">
        <v>511</v>
      </c>
      <c r="R2491" s="153" t="s">
        <v>549</v>
      </c>
      <c r="S2491" s="153">
        <v>4.1666666666666657E-2</v>
      </c>
      <c r="T2491" s="153" t="s">
        <v>511</v>
      </c>
      <c r="U2491" s="153" t="s">
        <v>549</v>
      </c>
      <c r="V2491" s="153">
        <f>IF(ISBLANK(T2491),"",Tabella2[[#This Row],[ACT STOP]]-Tabella2[[#This Row],[ACT START]])</f>
        <v>4.166666666666663E-2</v>
      </c>
      <c r="W2491" s="104" t="s">
        <v>92</v>
      </c>
      <c r="X2491" s="104" t="s">
        <v>91</v>
      </c>
      <c r="Y2491" s="110"/>
      <c r="Z2491" s="106"/>
      <c r="AA2491" s="104"/>
      <c r="AB2491" s="107"/>
      <c r="AC2491" s="72">
        <v>1</v>
      </c>
      <c r="AH2491" s="70"/>
      <c r="AI2491" s="70"/>
      <c r="AJ2491">
        <v>0</v>
      </c>
      <c r="AL2491" s="70"/>
      <c r="BM2491" s="135" t="s">
        <v>511</v>
      </c>
      <c r="BN2491" s="136" t="s">
        <v>549</v>
      </c>
      <c r="BO2491" s="101"/>
      <c r="BR2491" s="109" t="str">
        <f t="shared" si="38"/>
        <v>SH-25-2480</v>
      </c>
      <c r="BS2491" s="109" t="s">
        <v>416</v>
      </c>
      <c r="BT2491" t="s">
        <v>92</v>
      </c>
      <c r="BU2491" t="s">
        <v>5173</v>
      </c>
    </row>
    <row r="2492" spans="1:73" hidden="1">
      <c r="A2492" s="103" t="s">
        <v>5174</v>
      </c>
      <c r="B2492" s="102">
        <v>45763</v>
      </c>
      <c r="C2492" s="104">
        <f>_xlfn.ISOWEEKNUM(Tabella2[[#This Row],[Date]])</f>
        <v>16</v>
      </c>
      <c r="D2492" s="104" t="s">
        <v>321</v>
      </c>
      <c r="E2492" s="104" t="s">
        <v>284</v>
      </c>
      <c r="F2492" s="104">
        <v>53</v>
      </c>
      <c r="G2492" s="104" t="s">
        <v>284</v>
      </c>
      <c r="H2492" s="105">
        <v>3</v>
      </c>
      <c r="I2492" s="104"/>
      <c r="J2492" s="104" t="s">
        <v>258</v>
      </c>
      <c r="K2492" s="104" t="s">
        <v>81</v>
      </c>
      <c r="L2492" s="104" t="s">
        <v>259</v>
      </c>
      <c r="M2492" s="111" t="s">
        <v>276</v>
      </c>
      <c r="N2492" s="104"/>
      <c r="O2492" s="106"/>
      <c r="P2492" s="111" t="s">
        <v>2684</v>
      </c>
      <c r="Q2492" s="153" t="s">
        <v>511</v>
      </c>
      <c r="R2492" s="182" t="s">
        <v>549</v>
      </c>
      <c r="S2492" s="153">
        <v>4.1666666666666657E-2</v>
      </c>
      <c r="T2492" s="153" t="s">
        <v>511</v>
      </c>
      <c r="U2492" s="153" t="s">
        <v>549</v>
      </c>
      <c r="V2492" s="153">
        <f>IF(ISBLANK(T2492),"",Tabella2[[#This Row],[ACT STOP]]-Tabella2[[#This Row],[ACT START]])</f>
        <v>4.166666666666663E-2</v>
      </c>
      <c r="W2492" s="104" t="s">
        <v>92</v>
      </c>
      <c r="X2492" s="104" t="s">
        <v>91</v>
      </c>
      <c r="Y2492" s="110" t="s">
        <v>5175</v>
      </c>
      <c r="Z2492" s="106"/>
      <c r="AA2492" s="104"/>
      <c r="AB2492" s="107"/>
      <c r="AC2492" s="72">
        <v>1</v>
      </c>
      <c r="AH2492" s="70"/>
      <c r="AI2492" s="70"/>
      <c r="AJ2492">
        <v>0</v>
      </c>
      <c r="AL2492" s="70"/>
      <c r="BM2492" s="135" t="s">
        <v>511</v>
      </c>
      <c r="BN2492" s="136" t="s">
        <v>549</v>
      </c>
      <c r="BO2492" s="101"/>
      <c r="BR2492" s="109" t="str">
        <f t="shared" si="38"/>
        <v>SH-25-2481</v>
      </c>
      <c r="BS2492" s="109" t="s">
        <v>301</v>
      </c>
      <c r="BT2492" t="s">
        <v>92</v>
      </c>
      <c r="BU2492" t="s">
        <v>5176</v>
      </c>
    </row>
    <row r="2493" spans="1:73" hidden="1">
      <c r="A2493" s="103" t="s">
        <v>5177</v>
      </c>
      <c r="B2493" s="102">
        <v>45763</v>
      </c>
      <c r="C2493" s="104">
        <f>_xlfn.ISOWEEKNUM(Tabella2[[#This Row],[Date]])</f>
        <v>16</v>
      </c>
      <c r="D2493" s="104" t="s">
        <v>370</v>
      </c>
      <c r="E2493" s="104" t="s">
        <v>256</v>
      </c>
      <c r="F2493" s="104">
        <v>55</v>
      </c>
      <c r="G2493" s="104" t="s">
        <v>257</v>
      </c>
      <c r="H2493" s="105">
        <v>1</v>
      </c>
      <c r="I2493" s="104" t="s">
        <v>258</v>
      </c>
      <c r="J2493" s="104"/>
      <c r="K2493" s="104" t="s">
        <v>79</v>
      </c>
      <c r="L2493" s="104" t="s">
        <v>259</v>
      </c>
      <c r="M2493" s="104" t="s">
        <v>260</v>
      </c>
      <c r="N2493" s="104"/>
      <c r="O2493" s="106"/>
      <c r="P2493" s="111" t="s">
        <v>261</v>
      </c>
      <c r="Q2493" s="153" t="s">
        <v>272</v>
      </c>
      <c r="R2493" s="153" t="s">
        <v>576</v>
      </c>
      <c r="S2493" s="153">
        <v>4.1666666666666657E-2</v>
      </c>
      <c r="T2493" s="153">
        <v>0.5625</v>
      </c>
      <c r="U2493" s="153">
        <v>0.60416666666666663</v>
      </c>
      <c r="V2493" s="153">
        <f>IF(ISBLANK(T2493),"",Tabella2[[#This Row],[ACT STOP]]-Tabella2[[#This Row],[ACT START]])</f>
        <v>4.166666666666663E-2</v>
      </c>
      <c r="W2493" s="104" t="s">
        <v>92</v>
      </c>
      <c r="X2493" s="104" t="s">
        <v>91</v>
      </c>
      <c r="Y2493" s="110"/>
      <c r="Z2493" s="106"/>
      <c r="AA2493" s="104"/>
      <c r="AB2493" s="107"/>
      <c r="AC2493" s="72">
        <v>1</v>
      </c>
      <c r="AH2493" s="70"/>
      <c r="AI2493" s="70"/>
      <c r="AJ2493">
        <v>0</v>
      </c>
      <c r="AL2493" s="70"/>
      <c r="BM2493" s="135">
        <v>0.5625</v>
      </c>
      <c r="BN2493" s="136">
        <v>0.60416666666666663</v>
      </c>
      <c r="BO2493" s="101"/>
      <c r="BR2493" s="109" t="str">
        <f t="shared" si="38"/>
        <v>SH-25-2482</v>
      </c>
      <c r="BS2493" s="109" t="s">
        <v>332</v>
      </c>
      <c r="BT2493" t="s">
        <v>92</v>
      </c>
      <c r="BU2493" t="s">
        <v>5178</v>
      </c>
    </row>
    <row r="2494" spans="1:73" hidden="1">
      <c r="A2494" s="103" t="s">
        <v>5179</v>
      </c>
      <c r="B2494" s="102">
        <v>45763</v>
      </c>
      <c r="C2494" s="104">
        <f>_xlfn.ISOWEEKNUM(Tabella2[[#This Row],[Date]])</f>
        <v>16</v>
      </c>
      <c r="D2494" s="104" t="s">
        <v>523</v>
      </c>
      <c r="E2494" s="104" t="s">
        <v>284</v>
      </c>
      <c r="F2494" s="104">
        <v>62</v>
      </c>
      <c r="G2494" s="104" t="s">
        <v>257</v>
      </c>
      <c r="H2494" s="105">
        <v>14</v>
      </c>
      <c r="I2494" s="104"/>
      <c r="J2494" s="104" t="s">
        <v>258</v>
      </c>
      <c r="K2494" s="104" t="s">
        <v>78</v>
      </c>
      <c r="L2494" s="104" t="s">
        <v>259</v>
      </c>
      <c r="M2494" s="104" t="s">
        <v>1846</v>
      </c>
      <c r="N2494" s="104"/>
      <c r="O2494" s="106"/>
      <c r="P2494" s="111" t="s">
        <v>1847</v>
      </c>
      <c r="Q2494" s="153" t="s">
        <v>272</v>
      </c>
      <c r="R2494" s="153" t="s">
        <v>576</v>
      </c>
      <c r="S2494" s="153">
        <v>4.1666666666666657E-2</v>
      </c>
      <c r="T2494" s="153">
        <v>0.5625</v>
      </c>
      <c r="U2494" s="153">
        <v>0.60416666666666663</v>
      </c>
      <c r="V2494" s="153">
        <f>IF(ISBLANK(T2494),"",Tabella2[[#This Row],[ACT STOP]]-Tabella2[[#This Row],[ACT START]])</f>
        <v>4.166666666666663E-2</v>
      </c>
      <c r="W2494" s="104" t="s">
        <v>92</v>
      </c>
      <c r="X2494" s="104" t="s">
        <v>91</v>
      </c>
      <c r="Y2494" s="110"/>
      <c r="Z2494" s="106"/>
      <c r="AA2494" s="104"/>
      <c r="AB2494" s="107"/>
      <c r="AC2494" s="72">
        <v>1</v>
      </c>
      <c r="AH2494" s="70"/>
      <c r="AI2494" s="70"/>
      <c r="AJ2494">
        <v>0</v>
      </c>
      <c r="AL2494" s="70"/>
      <c r="BM2494" s="135">
        <v>0.5625</v>
      </c>
      <c r="BN2494" s="136">
        <v>0.60416666666666663</v>
      </c>
      <c r="BO2494" s="101"/>
      <c r="BR2494" s="109" t="str">
        <f t="shared" si="38"/>
        <v>SH-25-2483</v>
      </c>
      <c r="BS2494" s="109" t="s">
        <v>372</v>
      </c>
      <c r="BT2494" t="s">
        <v>92</v>
      </c>
      <c r="BU2494" t="s">
        <v>5180</v>
      </c>
    </row>
    <row r="2495" spans="1:73" hidden="1">
      <c r="A2495" s="103" t="s">
        <v>5181</v>
      </c>
      <c r="B2495" s="102">
        <v>45763</v>
      </c>
      <c r="C2495" s="104">
        <f>_xlfn.ISOWEEKNUM(Tabella2[[#This Row],[Date]])</f>
        <v>16</v>
      </c>
      <c r="D2495" s="104" t="s">
        <v>321</v>
      </c>
      <c r="E2495" s="104" t="s">
        <v>284</v>
      </c>
      <c r="F2495" s="104">
        <v>54</v>
      </c>
      <c r="G2495" s="104" t="s">
        <v>284</v>
      </c>
      <c r="H2495" s="105">
        <v>22</v>
      </c>
      <c r="I2495" s="104"/>
      <c r="J2495" s="104" t="s">
        <v>258</v>
      </c>
      <c r="K2495" s="104" t="s">
        <v>80</v>
      </c>
      <c r="L2495" s="104" t="s">
        <v>259</v>
      </c>
      <c r="M2495" s="104" t="s">
        <v>1846</v>
      </c>
      <c r="N2495" s="104"/>
      <c r="O2495" s="106"/>
      <c r="P2495" s="111" t="s">
        <v>1847</v>
      </c>
      <c r="Q2495" s="153" t="s">
        <v>272</v>
      </c>
      <c r="R2495" s="153" t="s">
        <v>576</v>
      </c>
      <c r="S2495" s="153">
        <v>4.1666666666666657E-2</v>
      </c>
      <c r="T2495" s="153">
        <v>0.5625</v>
      </c>
      <c r="U2495" s="153">
        <v>0.59722222222222221</v>
      </c>
      <c r="V2495" s="153">
        <f>IF(ISBLANK(T2495),"",Tabella2[[#This Row],[ACT STOP]]-Tabella2[[#This Row],[ACT START]])</f>
        <v>3.472222222222221E-2</v>
      </c>
      <c r="W2495" s="104" t="s">
        <v>92</v>
      </c>
      <c r="X2495" s="104" t="s">
        <v>91</v>
      </c>
      <c r="Y2495" s="110"/>
      <c r="Z2495" s="106"/>
      <c r="AA2495" s="104"/>
      <c r="AB2495" s="107"/>
      <c r="AC2495" s="72">
        <v>1</v>
      </c>
      <c r="AH2495" s="70"/>
      <c r="AI2495" s="70"/>
      <c r="AJ2495">
        <v>0</v>
      </c>
      <c r="AL2495" s="70"/>
      <c r="BM2495" s="135">
        <v>0.5625</v>
      </c>
      <c r="BN2495" s="136">
        <v>0.59722222222222221</v>
      </c>
      <c r="BO2495" s="101"/>
      <c r="BR2495" s="109" t="str">
        <f t="shared" si="38"/>
        <v>SH-25-2484</v>
      </c>
      <c r="BS2495" s="109" t="s">
        <v>295</v>
      </c>
      <c r="BT2495" t="s">
        <v>92</v>
      </c>
      <c r="BU2495" t="s">
        <v>5182</v>
      </c>
    </row>
    <row r="2496" spans="1:73" hidden="1">
      <c r="A2496" s="103" t="s">
        <v>5183</v>
      </c>
      <c r="B2496" s="102">
        <v>45763</v>
      </c>
      <c r="C2496" s="104">
        <f>_xlfn.ISOWEEKNUM(Tabella2[[#This Row],[Date]])</f>
        <v>16</v>
      </c>
      <c r="D2496" s="104" t="s">
        <v>558</v>
      </c>
      <c r="E2496" s="104" t="s">
        <v>284</v>
      </c>
      <c r="F2496" s="104">
        <v>60</v>
      </c>
      <c r="G2496" s="104" t="s">
        <v>284</v>
      </c>
      <c r="H2496" s="105">
        <v>23</v>
      </c>
      <c r="I2496" s="104"/>
      <c r="J2496" s="104" t="s">
        <v>258</v>
      </c>
      <c r="K2496" s="104" t="s">
        <v>81</v>
      </c>
      <c r="L2496" s="104" t="s">
        <v>259</v>
      </c>
      <c r="M2496" s="104" t="s">
        <v>276</v>
      </c>
      <c r="N2496" s="104"/>
      <c r="O2496" s="106"/>
      <c r="P2496" s="111" t="s">
        <v>2684</v>
      </c>
      <c r="Q2496" s="153" t="s">
        <v>272</v>
      </c>
      <c r="R2496" s="153" t="s">
        <v>576</v>
      </c>
      <c r="S2496" s="153">
        <v>4.1666666666666657E-2</v>
      </c>
      <c r="T2496" s="153">
        <v>0.5625</v>
      </c>
      <c r="U2496" s="153">
        <v>0.60416666666666663</v>
      </c>
      <c r="V2496" s="153">
        <f>IF(ISBLANK(T2496),"",Tabella2[[#This Row],[ACT STOP]]-Tabella2[[#This Row],[ACT START]])</f>
        <v>4.166666666666663E-2</v>
      </c>
      <c r="W2496" s="104" t="s">
        <v>92</v>
      </c>
      <c r="X2496" s="104" t="s">
        <v>91</v>
      </c>
      <c r="Y2496" s="110"/>
      <c r="Z2496" s="106"/>
      <c r="AA2496" s="104"/>
      <c r="AB2496" s="107"/>
      <c r="AC2496" s="72">
        <v>1</v>
      </c>
      <c r="AH2496" s="70"/>
      <c r="AI2496" s="70"/>
      <c r="AJ2496">
        <v>0</v>
      </c>
      <c r="AL2496" s="70"/>
      <c r="BM2496" s="135">
        <v>0.5625</v>
      </c>
      <c r="BN2496" s="136">
        <v>0.60416666666666663</v>
      </c>
      <c r="BO2496" s="101"/>
      <c r="BR2496" s="109" t="str">
        <f t="shared" si="38"/>
        <v>SH-25-2485</v>
      </c>
      <c r="BS2496" s="109" t="s">
        <v>358</v>
      </c>
      <c r="BT2496" t="s">
        <v>92</v>
      </c>
      <c r="BU2496" t="s">
        <v>5184</v>
      </c>
    </row>
    <row r="2497" spans="1:73" hidden="1">
      <c r="A2497" s="103" t="s">
        <v>5185</v>
      </c>
      <c r="B2497" s="102">
        <v>45763</v>
      </c>
      <c r="C2497" s="104">
        <f>_xlfn.ISOWEEKNUM(Tabella2[[#This Row],[Date]])</f>
        <v>16</v>
      </c>
      <c r="D2497" s="104" t="s">
        <v>421</v>
      </c>
      <c r="E2497" s="104" t="s">
        <v>327</v>
      </c>
      <c r="F2497" s="104">
        <v>70</v>
      </c>
      <c r="G2497" s="104" t="s">
        <v>257</v>
      </c>
      <c r="H2497" s="105">
        <v>9</v>
      </c>
      <c r="I2497" s="104" t="s">
        <v>258</v>
      </c>
      <c r="J2497" s="104"/>
      <c r="K2497" s="104" t="s">
        <v>79</v>
      </c>
      <c r="L2497" s="104" t="s">
        <v>299</v>
      </c>
      <c r="M2497" s="104" t="s">
        <v>276</v>
      </c>
      <c r="N2497" s="104"/>
      <c r="O2497" s="108" t="str">
        <f>A640</f>
        <v>13042</v>
      </c>
      <c r="P2497" s="111" t="s">
        <v>5186</v>
      </c>
      <c r="Q2497" s="153" t="s">
        <v>665</v>
      </c>
      <c r="R2497" s="153">
        <v>0.64583333333333337</v>
      </c>
      <c r="S2497" s="153">
        <v>2.0833333333333329E-2</v>
      </c>
      <c r="T2497" s="153">
        <v>0.625</v>
      </c>
      <c r="U2497" s="153">
        <v>0.64583333333333337</v>
      </c>
      <c r="V2497" s="153">
        <f>IF(ISBLANK(T2497),"",Tabella2[[#This Row],[ACT STOP]]-Tabella2[[#This Row],[ACT START]])</f>
        <v>2.083333333333337E-2</v>
      </c>
      <c r="W2497" s="104" t="s">
        <v>92</v>
      </c>
      <c r="X2497" s="104" t="s">
        <v>91</v>
      </c>
      <c r="Y2497" s="110"/>
      <c r="Z2497" s="106"/>
      <c r="AA2497" s="104"/>
      <c r="AB2497" s="107"/>
      <c r="AC2497" s="72">
        <v>1</v>
      </c>
      <c r="AH2497" s="70"/>
      <c r="AI2497" s="70"/>
      <c r="AJ2497">
        <v>0</v>
      </c>
      <c r="AL2497" s="70"/>
      <c r="BM2497" s="135">
        <v>0.625</v>
      </c>
      <c r="BN2497" s="136">
        <v>0.64583333333333337</v>
      </c>
      <c r="BO2497" s="101"/>
      <c r="BR2497" s="109" t="str">
        <f t="shared" si="38"/>
        <v>SH-25-2486</v>
      </c>
      <c r="BS2497" s="109" t="s">
        <v>318</v>
      </c>
      <c r="BT2497" t="s">
        <v>92</v>
      </c>
      <c r="BU2497" t="s">
        <v>5187</v>
      </c>
    </row>
    <row r="2498" spans="1:73" hidden="1">
      <c r="A2498" s="103" t="s">
        <v>5188</v>
      </c>
      <c r="B2498" s="102">
        <v>45763</v>
      </c>
      <c r="C2498" s="104">
        <f>_xlfn.ISOWEEKNUM(Tabella2[[#This Row],[Date]])</f>
        <v>16</v>
      </c>
      <c r="D2498" s="104" t="s">
        <v>421</v>
      </c>
      <c r="E2498" s="104" t="s">
        <v>327</v>
      </c>
      <c r="F2498" s="104">
        <v>72</v>
      </c>
      <c r="G2498" s="104" t="s">
        <v>257</v>
      </c>
      <c r="H2498" s="105">
        <v>32</v>
      </c>
      <c r="I2498" s="104" t="s">
        <v>258</v>
      </c>
      <c r="J2498" s="104"/>
      <c r="K2498" s="104" t="s">
        <v>79</v>
      </c>
      <c r="L2498" s="104" t="s">
        <v>299</v>
      </c>
      <c r="M2498" s="104" t="s">
        <v>276</v>
      </c>
      <c r="N2498" s="104"/>
      <c r="O2498" s="108" t="str">
        <f>A641</f>
        <v>13043</v>
      </c>
      <c r="P2498" s="111" t="s">
        <v>5186</v>
      </c>
      <c r="Q2498" s="153" t="s">
        <v>344</v>
      </c>
      <c r="R2498" s="153">
        <v>0.67013888888888884</v>
      </c>
      <c r="S2498" s="153">
        <v>2.0833333333333329E-2</v>
      </c>
      <c r="T2498" s="153">
        <v>0.64930555555555558</v>
      </c>
      <c r="U2498" s="153">
        <v>0.67013888888888884</v>
      </c>
      <c r="V2498" s="153">
        <f>IF(ISBLANK(T2498),"",Tabella2[[#This Row],[ACT STOP]]-Tabella2[[#This Row],[ACT START]])</f>
        <v>2.0833333333333259E-2</v>
      </c>
      <c r="W2498" s="104" t="s">
        <v>92</v>
      </c>
      <c r="X2498" s="104" t="s">
        <v>91</v>
      </c>
      <c r="Y2498" s="110"/>
      <c r="Z2498" s="106"/>
      <c r="AA2498" s="104"/>
      <c r="AB2498" s="107"/>
      <c r="AC2498" s="72">
        <v>1</v>
      </c>
      <c r="AH2498" s="70"/>
      <c r="AI2498" s="70"/>
      <c r="AJ2498">
        <v>0</v>
      </c>
      <c r="AL2498" s="70"/>
      <c r="BM2498" s="135">
        <v>0.64930555555555558</v>
      </c>
      <c r="BN2498" s="136">
        <v>0.67013888888888884</v>
      </c>
      <c r="BO2498" s="101"/>
      <c r="BR2498" s="109" t="str">
        <f t="shared" si="38"/>
        <v>SH-25-2487</v>
      </c>
      <c r="BS2498" s="109" t="s">
        <v>356</v>
      </c>
      <c r="BT2498" t="s">
        <v>92</v>
      </c>
      <c r="BU2498" t="s">
        <v>5189</v>
      </c>
    </row>
    <row r="2499" spans="1:73" hidden="1">
      <c r="A2499" s="103" t="s">
        <v>5190</v>
      </c>
      <c r="B2499" s="102">
        <v>45763</v>
      </c>
      <c r="C2499" s="104">
        <f>_xlfn.ISOWEEKNUM(Tabella2[[#This Row],[Date]])</f>
        <v>16</v>
      </c>
      <c r="D2499" s="104" t="s">
        <v>348</v>
      </c>
      <c r="E2499" s="104" t="s">
        <v>284</v>
      </c>
      <c r="F2499" s="104">
        <v>55</v>
      </c>
      <c r="G2499" s="104" t="s">
        <v>257</v>
      </c>
      <c r="H2499" s="105">
        <v>13</v>
      </c>
      <c r="I2499" s="104"/>
      <c r="J2499" s="104" t="s">
        <v>258</v>
      </c>
      <c r="K2499" s="104" t="s">
        <v>80</v>
      </c>
      <c r="L2499" s="104" t="s">
        <v>299</v>
      </c>
      <c r="M2499" s="104" t="s">
        <v>516</v>
      </c>
      <c r="N2499" s="104"/>
      <c r="O2499" s="108" t="str">
        <f>A2500</f>
        <v>14902</v>
      </c>
      <c r="P2499" s="111" t="s">
        <v>1993</v>
      </c>
      <c r="Q2499" s="153" t="s">
        <v>665</v>
      </c>
      <c r="R2499" s="153" t="s">
        <v>580</v>
      </c>
      <c r="S2499" s="153">
        <v>4.1666666666666657E-2</v>
      </c>
      <c r="T2499" s="153">
        <v>0.625</v>
      </c>
      <c r="U2499" s="153">
        <v>0.66666666666666663</v>
      </c>
      <c r="V2499" s="153">
        <f>IF(ISBLANK(T2499),"",Tabella2[[#This Row],[ACT STOP]]-Tabella2[[#This Row],[ACT START]])</f>
        <v>4.166666666666663E-2</v>
      </c>
      <c r="W2499" s="104" t="s">
        <v>92</v>
      </c>
      <c r="X2499" s="104" t="s">
        <v>91</v>
      </c>
      <c r="Y2499" s="110"/>
      <c r="Z2499" s="106"/>
      <c r="AA2499" s="104"/>
      <c r="AB2499" s="107"/>
      <c r="AC2499" s="72">
        <v>1</v>
      </c>
      <c r="AH2499" s="70"/>
      <c r="AI2499" s="70"/>
      <c r="AJ2499">
        <v>0</v>
      </c>
      <c r="AL2499" s="70"/>
      <c r="BM2499" s="135">
        <v>0.625</v>
      </c>
      <c r="BN2499" s="136">
        <v>0.66666666666666663</v>
      </c>
      <c r="BO2499" s="101"/>
      <c r="BR2499" s="109" t="str">
        <f t="shared" si="38"/>
        <v>SH-25-2488</v>
      </c>
      <c r="BS2499" s="109" t="s">
        <v>427</v>
      </c>
      <c r="BT2499" t="s">
        <v>92</v>
      </c>
      <c r="BU2499" t="s">
        <v>5191</v>
      </c>
    </row>
    <row r="2500" spans="1:73" hidden="1">
      <c r="A2500" s="103" t="s">
        <v>5192</v>
      </c>
      <c r="B2500" s="102">
        <v>45763</v>
      </c>
      <c r="C2500" s="104">
        <f>_xlfn.ISOWEEKNUM(Tabella2[[#This Row],[Date]])</f>
        <v>16</v>
      </c>
      <c r="D2500" s="104" t="s">
        <v>348</v>
      </c>
      <c r="E2500" s="104" t="s">
        <v>284</v>
      </c>
      <c r="F2500" s="104">
        <v>57</v>
      </c>
      <c r="G2500" s="104" t="s">
        <v>257</v>
      </c>
      <c r="H2500" s="105">
        <v>2</v>
      </c>
      <c r="I2500" s="104"/>
      <c r="J2500" s="104" t="s">
        <v>258</v>
      </c>
      <c r="K2500" s="104" t="s">
        <v>81</v>
      </c>
      <c r="L2500" s="104" t="s">
        <v>299</v>
      </c>
      <c r="M2500" s="104" t="s">
        <v>516</v>
      </c>
      <c r="N2500" s="104"/>
      <c r="O2500" s="108" t="str">
        <f>A2499</f>
        <v>14901</v>
      </c>
      <c r="P2500" s="111" t="s">
        <v>1993</v>
      </c>
      <c r="Q2500" s="153">
        <v>0.625</v>
      </c>
      <c r="R2500" s="153">
        <v>0.66666666666666663</v>
      </c>
      <c r="S2500" s="153">
        <v>4.1666666666666657E-2</v>
      </c>
      <c r="T2500" s="153">
        <v>0.625</v>
      </c>
      <c r="U2500" s="153">
        <v>0.66666666666666663</v>
      </c>
      <c r="V2500" s="153">
        <f>IF(ISBLANK(T2500),"",Tabella2[[#This Row],[ACT STOP]]-Tabella2[[#This Row],[ACT START]])</f>
        <v>4.166666666666663E-2</v>
      </c>
      <c r="W2500" s="104" t="s">
        <v>92</v>
      </c>
      <c r="X2500" s="104" t="s">
        <v>91</v>
      </c>
      <c r="Y2500" s="110"/>
      <c r="Z2500" s="106"/>
      <c r="AA2500" s="104"/>
      <c r="AB2500" s="107"/>
      <c r="AC2500" s="72">
        <v>1</v>
      </c>
      <c r="AH2500" s="70"/>
      <c r="AI2500" s="70"/>
      <c r="AJ2500">
        <v>0</v>
      </c>
      <c r="AL2500" s="70"/>
      <c r="BM2500" s="135">
        <v>0.625</v>
      </c>
      <c r="BN2500" s="136">
        <v>0.66666666666666663</v>
      </c>
      <c r="BO2500" s="101"/>
      <c r="BR2500" s="109" t="str">
        <f t="shared" si="38"/>
        <v>SH-25-2489</v>
      </c>
      <c r="BS2500" s="109" t="s">
        <v>368</v>
      </c>
      <c r="BT2500" t="s">
        <v>92</v>
      </c>
      <c r="BU2500" t="s">
        <v>5193</v>
      </c>
    </row>
    <row r="2501" spans="1:73" hidden="1">
      <c r="A2501" s="103" t="s">
        <v>5194</v>
      </c>
      <c r="B2501" s="102">
        <v>45764</v>
      </c>
      <c r="C2501" s="104">
        <f>_xlfn.ISOWEEKNUM(Tabella2[[#This Row],[Date]])</f>
        <v>16</v>
      </c>
      <c r="D2501" s="104" t="s">
        <v>370</v>
      </c>
      <c r="E2501" s="104" t="s">
        <v>256</v>
      </c>
      <c r="F2501" s="104">
        <v>52</v>
      </c>
      <c r="G2501" s="104" t="s">
        <v>284</v>
      </c>
      <c r="H2501" s="105">
        <v>9</v>
      </c>
      <c r="I2501" s="104"/>
      <c r="J2501" s="104" t="s">
        <v>258</v>
      </c>
      <c r="K2501" s="104" t="s">
        <v>79</v>
      </c>
      <c r="L2501" s="104" t="s">
        <v>299</v>
      </c>
      <c r="M2501" s="104" t="s">
        <v>386</v>
      </c>
      <c r="N2501" s="104"/>
      <c r="O2501" s="108" t="str">
        <f>A2502</f>
        <v>14904</v>
      </c>
      <c r="P2501" s="111" t="s">
        <v>387</v>
      </c>
      <c r="Q2501" s="153" t="s">
        <v>605</v>
      </c>
      <c r="R2501" s="153" t="s">
        <v>285</v>
      </c>
      <c r="S2501" s="153">
        <v>4.1666666666666657E-2</v>
      </c>
      <c r="T2501" s="153" t="s">
        <v>605</v>
      </c>
      <c r="U2501" s="153" t="s">
        <v>285</v>
      </c>
      <c r="V2501" s="153">
        <f>IF(ISBLANK(T2501),"",Tabella2[[#This Row],[ACT STOP]]-Tabella2[[#This Row],[ACT START]])</f>
        <v>4.1666666666666685E-2</v>
      </c>
      <c r="W2501" s="104" t="s">
        <v>92</v>
      </c>
      <c r="X2501" s="104" t="s">
        <v>91</v>
      </c>
      <c r="Y2501" s="110" t="s">
        <v>5195</v>
      </c>
      <c r="Z2501" s="106"/>
      <c r="AA2501" s="104"/>
      <c r="AB2501" s="107"/>
      <c r="AC2501" s="72">
        <v>1</v>
      </c>
      <c r="AH2501" s="70"/>
      <c r="AI2501" s="70"/>
      <c r="AJ2501">
        <v>0</v>
      </c>
      <c r="AL2501" s="70"/>
      <c r="BM2501" s="135" t="s">
        <v>605</v>
      </c>
      <c r="BN2501" s="136" t="s">
        <v>285</v>
      </c>
      <c r="BO2501" s="101"/>
      <c r="BR2501" s="109" t="str">
        <f t="shared" si="38"/>
        <v>SH-25-2490</v>
      </c>
      <c r="BS2501" s="109" t="s">
        <v>339</v>
      </c>
      <c r="BT2501" t="s">
        <v>92</v>
      </c>
      <c r="BU2501" t="s">
        <v>5196</v>
      </c>
    </row>
    <row r="2502" spans="1:73" hidden="1">
      <c r="A2502" s="103" t="s">
        <v>5197</v>
      </c>
      <c r="B2502" s="102">
        <v>45764</v>
      </c>
      <c r="C2502" s="104">
        <f>_xlfn.ISOWEEKNUM(Tabella2[[#This Row],[Date]])</f>
        <v>16</v>
      </c>
      <c r="D2502" s="104" t="s">
        <v>370</v>
      </c>
      <c r="E2502" s="104" t="s">
        <v>256</v>
      </c>
      <c r="F2502" s="104">
        <v>55</v>
      </c>
      <c r="G2502" s="104" t="s">
        <v>257</v>
      </c>
      <c r="H2502" s="105">
        <v>1</v>
      </c>
      <c r="I2502" s="104"/>
      <c r="J2502" s="104" t="s">
        <v>258</v>
      </c>
      <c r="K2502" s="104" t="s">
        <v>78</v>
      </c>
      <c r="L2502" s="104" t="s">
        <v>299</v>
      </c>
      <c r="M2502" s="104" t="s">
        <v>386</v>
      </c>
      <c r="N2502" s="104"/>
      <c r="O2502" s="108" t="str">
        <f>A2501</f>
        <v>14903</v>
      </c>
      <c r="P2502" s="111" t="s">
        <v>387</v>
      </c>
      <c r="Q2502" s="153" t="s">
        <v>605</v>
      </c>
      <c r="R2502" s="153" t="s">
        <v>285</v>
      </c>
      <c r="S2502" s="153">
        <v>4.1666666666666657E-2</v>
      </c>
      <c r="T2502" s="153" t="s">
        <v>605</v>
      </c>
      <c r="U2502" s="153" t="s">
        <v>285</v>
      </c>
      <c r="V2502" s="153">
        <f>IF(ISBLANK(T2502),"",Tabella2[[#This Row],[ACT STOP]]-Tabella2[[#This Row],[ACT START]])</f>
        <v>4.1666666666666685E-2</v>
      </c>
      <c r="W2502" s="104" t="s">
        <v>122</v>
      </c>
      <c r="X2502" s="104" t="s">
        <v>91</v>
      </c>
      <c r="Y2502" s="110"/>
      <c r="Z2502" s="106"/>
      <c r="AA2502" s="104"/>
      <c r="AB2502" s="107"/>
      <c r="AC2502" s="72">
        <v>1</v>
      </c>
      <c r="AH2502" s="70"/>
      <c r="AI2502" s="70"/>
      <c r="AJ2502">
        <v>0</v>
      </c>
      <c r="AL2502" s="70"/>
      <c r="BM2502" s="135" t="s">
        <v>605</v>
      </c>
      <c r="BN2502" s="136" t="s">
        <v>285</v>
      </c>
      <c r="BO2502" s="101"/>
      <c r="BR2502" s="109" t="str">
        <f t="shared" si="38"/>
        <v>SH-25-2491</v>
      </c>
      <c r="BS2502" s="109" t="s">
        <v>332</v>
      </c>
      <c r="BT2502" t="s">
        <v>122</v>
      </c>
      <c r="BU2502" t="s">
        <v>5198</v>
      </c>
    </row>
    <row r="2503" spans="1:73" hidden="1">
      <c r="A2503" s="103" t="s">
        <v>5199</v>
      </c>
      <c r="B2503" s="102">
        <v>45764</v>
      </c>
      <c r="C2503" s="104">
        <f>_xlfn.ISOWEEKNUM(Tabella2[[#This Row],[Date]])</f>
        <v>16</v>
      </c>
      <c r="D2503" s="104" t="s">
        <v>574</v>
      </c>
      <c r="E2503" s="104" t="s">
        <v>284</v>
      </c>
      <c r="F2503" s="104">
        <v>66</v>
      </c>
      <c r="G2503" s="104" t="s">
        <v>257</v>
      </c>
      <c r="H2503" s="105">
        <v>32</v>
      </c>
      <c r="I2503" s="104"/>
      <c r="J2503" s="104" t="s">
        <v>258</v>
      </c>
      <c r="K2503" s="104" t="s">
        <v>83</v>
      </c>
      <c r="L2503" s="104" t="s">
        <v>299</v>
      </c>
      <c r="M2503" s="104" t="s">
        <v>276</v>
      </c>
      <c r="N2503" s="104"/>
      <c r="O2503" s="108" t="str">
        <f>A642</f>
        <v>13044</v>
      </c>
      <c r="P2503" s="111" t="s">
        <v>306</v>
      </c>
      <c r="Q2503" s="153" t="s">
        <v>605</v>
      </c>
      <c r="R2503" s="153" t="s">
        <v>285</v>
      </c>
      <c r="S2503" s="153">
        <v>4.1666666666666657E-2</v>
      </c>
      <c r="T2503" s="153" t="s">
        <v>605</v>
      </c>
      <c r="U2503" s="153" t="s">
        <v>285</v>
      </c>
      <c r="V2503" s="153">
        <f>IF(ISBLANK(T2503),"",Tabella2[[#This Row],[ACT STOP]]-Tabella2[[#This Row],[ACT START]])</f>
        <v>4.1666666666666685E-2</v>
      </c>
      <c r="W2503" s="104" t="s">
        <v>92</v>
      </c>
      <c r="X2503" s="104" t="s">
        <v>91</v>
      </c>
      <c r="Y2503" s="110" t="s">
        <v>5200</v>
      </c>
      <c r="Z2503" s="106"/>
      <c r="AA2503" s="104"/>
      <c r="AB2503" s="107"/>
      <c r="AC2503" s="72">
        <v>1</v>
      </c>
      <c r="AH2503" s="70"/>
      <c r="AI2503" s="70"/>
      <c r="AJ2503">
        <v>0</v>
      </c>
      <c r="AL2503" s="70"/>
      <c r="BM2503" s="135" t="s">
        <v>605</v>
      </c>
      <c r="BN2503" s="136" t="s">
        <v>285</v>
      </c>
      <c r="BO2503" s="101"/>
      <c r="BR2503" s="109" t="str">
        <f t="shared" si="38"/>
        <v>SH-25-2492</v>
      </c>
      <c r="BS2503" s="109" t="s">
        <v>356</v>
      </c>
      <c r="BT2503" t="s">
        <v>92</v>
      </c>
      <c r="BU2503" t="s">
        <v>5201</v>
      </c>
    </row>
    <row r="2504" spans="1:73" hidden="1">
      <c r="A2504" s="103" t="s">
        <v>5202</v>
      </c>
      <c r="B2504" s="102">
        <v>45764</v>
      </c>
      <c r="C2504" s="104">
        <f>_xlfn.ISOWEEKNUM(Tabella2[[#This Row],[Date]])</f>
        <v>16</v>
      </c>
      <c r="D2504" s="104" t="s">
        <v>558</v>
      </c>
      <c r="E2504" s="104" t="s">
        <v>284</v>
      </c>
      <c r="F2504" s="104">
        <v>58</v>
      </c>
      <c r="G2504" s="104" t="s">
        <v>284</v>
      </c>
      <c r="H2504" s="105">
        <v>22</v>
      </c>
      <c r="I2504" s="104"/>
      <c r="J2504" s="104" t="s">
        <v>258</v>
      </c>
      <c r="K2504" s="104" t="s">
        <v>81</v>
      </c>
      <c r="L2504" s="104" t="s">
        <v>259</v>
      </c>
      <c r="M2504" s="104" t="s">
        <v>328</v>
      </c>
      <c r="N2504" s="104"/>
      <c r="O2504" s="106"/>
      <c r="P2504" s="111" t="s">
        <v>3752</v>
      </c>
      <c r="Q2504" s="153" t="s">
        <v>605</v>
      </c>
      <c r="R2504" s="153" t="s">
        <v>285</v>
      </c>
      <c r="S2504" s="153">
        <v>4.1666666666666657E-2</v>
      </c>
      <c r="T2504" s="153" t="s">
        <v>605</v>
      </c>
      <c r="U2504" s="153">
        <v>0.28819444444444442</v>
      </c>
      <c r="V2504" s="153">
        <f>IF(ISBLANK(T2504),"",Tabella2[[#This Row],[ACT STOP]]-Tabella2[[#This Row],[ACT START]])</f>
        <v>3.819444444444442E-2</v>
      </c>
      <c r="W2504" s="104" t="s">
        <v>92</v>
      </c>
      <c r="X2504" s="104" t="s">
        <v>91</v>
      </c>
      <c r="Y2504" s="110"/>
      <c r="Z2504" s="106"/>
      <c r="AA2504" s="104"/>
      <c r="AB2504" s="107"/>
      <c r="AC2504" s="72">
        <v>1</v>
      </c>
      <c r="AH2504" s="70"/>
      <c r="AI2504" s="70"/>
      <c r="AJ2504">
        <v>0</v>
      </c>
      <c r="AL2504" s="70"/>
      <c r="BM2504" s="135" t="s">
        <v>605</v>
      </c>
      <c r="BN2504" s="136">
        <v>0.28819444444444442</v>
      </c>
      <c r="BO2504" s="101"/>
      <c r="BR2504" s="109" t="str">
        <f t="shared" si="38"/>
        <v>SH-25-2493</v>
      </c>
      <c r="BS2504" s="109" t="s">
        <v>295</v>
      </c>
      <c r="BT2504" t="s">
        <v>92</v>
      </c>
      <c r="BU2504" t="s">
        <v>5203</v>
      </c>
    </row>
    <row r="2505" spans="1:73" hidden="1">
      <c r="A2505" s="103" t="s">
        <v>5204</v>
      </c>
      <c r="B2505" s="102">
        <v>45764</v>
      </c>
      <c r="C2505" s="104">
        <f>_xlfn.ISOWEEKNUM(Tabella2[[#This Row],[Date]])</f>
        <v>16</v>
      </c>
      <c r="D2505" s="104" t="s">
        <v>326</v>
      </c>
      <c r="E2505" s="104" t="s">
        <v>327</v>
      </c>
      <c r="F2505" s="104">
        <v>65</v>
      </c>
      <c r="G2505" s="104" t="s">
        <v>257</v>
      </c>
      <c r="H2505" s="105">
        <v>9</v>
      </c>
      <c r="I2505" s="104" t="s">
        <v>258</v>
      </c>
      <c r="J2505" s="104"/>
      <c r="K2505" s="104" t="s">
        <v>79</v>
      </c>
      <c r="L2505" s="104" t="s">
        <v>299</v>
      </c>
      <c r="M2505" s="104" t="s">
        <v>386</v>
      </c>
      <c r="N2505" s="104"/>
      <c r="O2505" s="108" t="str">
        <f>A2506</f>
        <v>14908</v>
      </c>
      <c r="P2505" s="111" t="s">
        <v>5205</v>
      </c>
      <c r="Q2505" s="153" t="s">
        <v>617</v>
      </c>
      <c r="R2505" s="153" t="s">
        <v>525</v>
      </c>
      <c r="S2505" s="153">
        <v>4.1666666666666657E-2</v>
      </c>
      <c r="T2505" s="153" t="s">
        <v>617</v>
      </c>
      <c r="U2505" s="153" t="s">
        <v>525</v>
      </c>
      <c r="V2505" s="153">
        <f>IF(ISBLANK(T2505),"",Tabella2[[#This Row],[ACT STOP]]-Tabella2[[#This Row],[ACT START]])</f>
        <v>4.1666666666666685E-2</v>
      </c>
      <c r="W2505" s="104" t="s">
        <v>92</v>
      </c>
      <c r="X2505" s="104" t="s">
        <v>91</v>
      </c>
      <c r="Y2505" s="110"/>
      <c r="Z2505" s="106"/>
      <c r="AA2505" s="104"/>
      <c r="AB2505" s="107"/>
      <c r="AC2505" s="72">
        <v>1</v>
      </c>
      <c r="AH2505" s="70"/>
      <c r="AI2505" s="70"/>
      <c r="AJ2505">
        <v>0</v>
      </c>
      <c r="AL2505" s="70"/>
      <c r="BM2505" s="135" t="s">
        <v>617</v>
      </c>
      <c r="BN2505" s="136" t="s">
        <v>525</v>
      </c>
      <c r="BO2505" s="101"/>
      <c r="BR2505" s="109" t="str">
        <f t="shared" si="38"/>
        <v>SH-25-2494</v>
      </c>
      <c r="BS2505" s="109" t="s">
        <v>318</v>
      </c>
      <c r="BT2505" t="s">
        <v>92</v>
      </c>
      <c r="BU2505" t="s">
        <v>5206</v>
      </c>
    </row>
    <row r="2506" spans="1:73" hidden="1">
      <c r="A2506" s="103" t="s">
        <v>5207</v>
      </c>
      <c r="B2506" s="102">
        <v>45764</v>
      </c>
      <c r="C2506" s="104">
        <f>_xlfn.ISOWEEKNUM(Tabella2[[#This Row],[Date]])</f>
        <v>16</v>
      </c>
      <c r="D2506" s="104" t="s">
        <v>326</v>
      </c>
      <c r="E2506" s="104" t="s">
        <v>327</v>
      </c>
      <c r="F2506" s="104">
        <v>66</v>
      </c>
      <c r="G2506" s="104" t="s">
        <v>257</v>
      </c>
      <c r="H2506" s="105">
        <v>10</v>
      </c>
      <c r="I2506" s="104" t="s">
        <v>258</v>
      </c>
      <c r="J2506" s="104"/>
      <c r="K2506" s="104" t="s">
        <v>78</v>
      </c>
      <c r="L2506" s="104" t="s">
        <v>299</v>
      </c>
      <c r="M2506" s="104" t="s">
        <v>386</v>
      </c>
      <c r="N2506" s="104"/>
      <c r="O2506" s="108" t="str">
        <f>A2505</f>
        <v>14907</v>
      </c>
      <c r="P2506" s="111" t="s">
        <v>5205</v>
      </c>
      <c r="Q2506" s="153" t="s">
        <v>617</v>
      </c>
      <c r="R2506" s="153" t="s">
        <v>525</v>
      </c>
      <c r="S2506" s="153">
        <v>4.1666666666666657E-2</v>
      </c>
      <c r="T2506" s="153" t="s">
        <v>617</v>
      </c>
      <c r="U2506" s="153" t="s">
        <v>525</v>
      </c>
      <c r="V2506" s="153">
        <f>IF(ISBLANK(T2506),"",Tabella2[[#This Row],[ACT STOP]]-Tabella2[[#This Row],[ACT START]])</f>
        <v>4.1666666666666685E-2</v>
      </c>
      <c r="W2506" s="104" t="s">
        <v>122</v>
      </c>
      <c r="X2506" s="104" t="s">
        <v>91</v>
      </c>
      <c r="Y2506" s="110"/>
      <c r="Z2506" s="106"/>
      <c r="AA2506" s="104"/>
      <c r="AB2506" s="107"/>
      <c r="AC2506" s="72">
        <v>1</v>
      </c>
      <c r="AH2506" s="70"/>
      <c r="AI2506" s="70"/>
      <c r="AJ2506">
        <v>0</v>
      </c>
      <c r="AL2506" s="70"/>
      <c r="BM2506" s="135" t="s">
        <v>617</v>
      </c>
      <c r="BN2506" s="136" t="s">
        <v>525</v>
      </c>
      <c r="BO2506" s="101"/>
      <c r="BR2506" s="109" t="str">
        <f t="shared" si="38"/>
        <v>SH-25-2495</v>
      </c>
      <c r="BS2506" s="109" t="s">
        <v>552</v>
      </c>
      <c r="BT2506" t="s">
        <v>122</v>
      </c>
      <c r="BU2506" t="s">
        <v>5208</v>
      </c>
    </row>
    <row r="2507" spans="1:73" hidden="1">
      <c r="A2507" s="103" t="s">
        <v>5209</v>
      </c>
      <c r="B2507" s="102">
        <v>45764</v>
      </c>
      <c r="C2507" s="104">
        <f>_xlfn.ISOWEEKNUM(Tabella2[[#This Row],[Date]])</f>
        <v>16</v>
      </c>
      <c r="D2507" s="104" t="s">
        <v>478</v>
      </c>
      <c r="E2507" s="104" t="s">
        <v>284</v>
      </c>
      <c r="F2507" s="104">
        <v>64</v>
      </c>
      <c r="G2507" s="104" t="s">
        <v>257</v>
      </c>
      <c r="H2507" s="105">
        <v>13</v>
      </c>
      <c r="I2507" s="104"/>
      <c r="J2507" s="104" t="s">
        <v>258</v>
      </c>
      <c r="K2507" s="104" t="s">
        <v>83</v>
      </c>
      <c r="L2507" s="104" t="s">
        <v>299</v>
      </c>
      <c r="M2507" s="104" t="s">
        <v>276</v>
      </c>
      <c r="N2507" s="104"/>
      <c r="O2507" s="108" t="str">
        <f>A643</f>
        <v>13045</v>
      </c>
      <c r="P2507" s="111" t="s">
        <v>2205</v>
      </c>
      <c r="Q2507" s="153" t="s">
        <v>617</v>
      </c>
      <c r="R2507" s="153" t="s">
        <v>525</v>
      </c>
      <c r="S2507" s="153">
        <v>4.1666666666666657E-2</v>
      </c>
      <c r="T2507" s="153" t="s">
        <v>617</v>
      </c>
      <c r="U2507" s="153" t="s">
        <v>525</v>
      </c>
      <c r="V2507" s="153">
        <f>IF(ISBLANK(T2507),"",Tabella2[[#This Row],[ACT STOP]]-Tabella2[[#This Row],[ACT START]])</f>
        <v>4.1666666666666685E-2</v>
      </c>
      <c r="W2507" s="104" t="s">
        <v>92</v>
      </c>
      <c r="X2507" s="104" t="s">
        <v>91</v>
      </c>
      <c r="Y2507" s="110"/>
      <c r="Z2507" s="106"/>
      <c r="AA2507" s="104"/>
      <c r="AB2507" s="107"/>
      <c r="AC2507" s="72">
        <v>1</v>
      </c>
      <c r="AH2507" s="70"/>
      <c r="AI2507" s="70"/>
      <c r="AJ2507">
        <v>0</v>
      </c>
      <c r="AL2507" s="70"/>
      <c r="BM2507" s="135" t="s">
        <v>617</v>
      </c>
      <c r="BN2507" s="136" t="s">
        <v>525</v>
      </c>
      <c r="BO2507" s="101"/>
      <c r="BR2507" s="109" t="str">
        <f t="shared" si="38"/>
        <v>SH-25-2496</v>
      </c>
      <c r="BS2507" s="109" t="s">
        <v>427</v>
      </c>
      <c r="BT2507" t="s">
        <v>92</v>
      </c>
      <c r="BU2507" t="s">
        <v>5210</v>
      </c>
    </row>
    <row r="2508" spans="1:73" hidden="1">
      <c r="A2508" s="103" t="s">
        <v>5211</v>
      </c>
      <c r="B2508" s="102">
        <v>45764</v>
      </c>
      <c r="C2508" s="104">
        <f>_xlfn.ISOWEEKNUM(Tabella2[[#This Row],[Date]])</f>
        <v>16</v>
      </c>
      <c r="D2508" s="104" t="s">
        <v>321</v>
      </c>
      <c r="E2508" s="104" t="s">
        <v>284</v>
      </c>
      <c r="F2508" s="104">
        <v>52</v>
      </c>
      <c r="G2508" s="104" t="s">
        <v>284</v>
      </c>
      <c r="H2508" s="105">
        <v>3</v>
      </c>
      <c r="I2508" s="104"/>
      <c r="J2508" s="104" t="s">
        <v>258</v>
      </c>
      <c r="K2508" s="104" t="s">
        <v>81</v>
      </c>
      <c r="L2508" s="104" t="s">
        <v>259</v>
      </c>
      <c r="M2508" s="104" t="s">
        <v>276</v>
      </c>
      <c r="N2508" s="104"/>
      <c r="O2508" s="106"/>
      <c r="P2508" s="111" t="s">
        <v>2684</v>
      </c>
      <c r="Q2508" s="153" t="s">
        <v>617</v>
      </c>
      <c r="R2508" s="153" t="s">
        <v>525</v>
      </c>
      <c r="S2508" s="153">
        <v>4.1666666666666657E-2</v>
      </c>
      <c r="T2508" s="153" t="s">
        <v>617</v>
      </c>
      <c r="U2508" s="153" t="s">
        <v>525</v>
      </c>
      <c r="V2508" s="153">
        <f>IF(ISBLANK(T2508),"",Tabella2[[#This Row],[ACT STOP]]-Tabella2[[#This Row],[ACT START]])</f>
        <v>4.1666666666666685E-2</v>
      </c>
      <c r="W2508" s="104" t="s">
        <v>92</v>
      </c>
      <c r="X2508" s="104" t="s">
        <v>91</v>
      </c>
      <c r="Y2508" s="110" t="s">
        <v>5212</v>
      </c>
      <c r="Z2508" s="106"/>
      <c r="AA2508" s="104"/>
      <c r="AB2508" s="107"/>
      <c r="AC2508" s="72">
        <v>1</v>
      </c>
      <c r="AH2508" s="70"/>
      <c r="AI2508" s="70"/>
      <c r="AJ2508">
        <v>0</v>
      </c>
      <c r="AL2508" s="70"/>
      <c r="BM2508" s="135" t="s">
        <v>617</v>
      </c>
      <c r="BN2508" s="136" t="s">
        <v>525</v>
      </c>
      <c r="BO2508" s="101"/>
      <c r="BR2508" s="109" t="str">
        <f t="shared" si="38"/>
        <v>SH-25-2497</v>
      </c>
      <c r="BS2508" s="109" t="s">
        <v>301</v>
      </c>
      <c r="BT2508" t="s">
        <v>92</v>
      </c>
      <c r="BU2508" t="s">
        <v>5213</v>
      </c>
    </row>
    <row r="2509" spans="1:73" hidden="1">
      <c r="A2509" s="103" t="s">
        <v>5214</v>
      </c>
      <c r="B2509" s="102">
        <v>45764</v>
      </c>
      <c r="C2509" s="104">
        <f>_xlfn.ISOWEEKNUM(Tabella2[[#This Row],[Date]])</f>
        <v>16</v>
      </c>
      <c r="D2509" s="104" t="s">
        <v>326</v>
      </c>
      <c r="E2509" s="104" t="s">
        <v>327</v>
      </c>
      <c r="F2509" s="104">
        <v>68</v>
      </c>
      <c r="G2509" s="104" t="s">
        <v>257</v>
      </c>
      <c r="H2509" s="105">
        <v>12</v>
      </c>
      <c r="I2509" s="104" t="s">
        <v>258</v>
      </c>
      <c r="J2509" s="104"/>
      <c r="K2509" s="104" t="s">
        <v>79</v>
      </c>
      <c r="L2509" s="104" t="s">
        <v>299</v>
      </c>
      <c r="M2509" s="104" t="s">
        <v>386</v>
      </c>
      <c r="N2509" s="104"/>
      <c r="O2509" s="108" t="str">
        <f>A2510</f>
        <v>14912</v>
      </c>
      <c r="P2509" s="111" t="s">
        <v>5205</v>
      </c>
      <c r="Q2509" s="153" t="s">
        <v>631</v>
      </c>
      <c r="R2509" s="153" t="s">
        <v>498</v>
      </c>
      <c r="S2509" s="153">
        <v>4.1666666666666657E-2</v>
      </c>
      <c r="T2509" s="153">
        <v>0.375</v>
      </c>
      <c r="U2509" s="153">
        <v>0.41666666666666669</v>
      </c>
      <c r="V2509" s="153">
        <f>IF(ISBLANK(T2509),"",Tabella2[[#This Row],[ACT STOP]]-Tabella2[[#This Row],[ACT START]])</f>
        <v>4.1666666666666685E-2</v>
      </c>
      <c r="W2509" s="104" t="s">
        <v>92</v>
      </c>
      <c r="X2509" s="104" t="s">
        <v>91</v>
      </c>
      <c r="Y2509" s="110"/>
      <c r="Z2509" s="106"/>
      <c r="AA2509" s="104"/>
      <c r="AB2509" s="107"/>
      <c r="AC2509" s="72">
        <v>1</v>
      </c>
      <c r="AH2509" s="70"/>
      <c r="AI2509" s="70"/>
      <c r="AJ2509">
        <v>0</v>
      </c>
      <c r="AL2509" s="70"/>
      <c r="BM2509" s="135">
        <v>0.375</v>
      </c>
      <c r="BN2509" s="136">
        <v>0.41666666666666669</v>
      </c>
      <c r="BO2509" s="101"/>
      <c r="BR2509" s="109" t="str">
        <f t="shared" ref="BR2509:BR2572" si="39">_xlfn.CONCAT(LEFT(BR2508,6),TEXT(RIGHT(BR2508,4)+1,"0000"))</f>
        <v>SH-25-2498</v>
      </c>
      <c r="BS2509" s="109" t="s">
        <v>266</v>
      </c>
      <c r="BT2509" t="s">
        <v>92</v>
      </c>
      <c r="BU2509" t="s">
        <v>5215</v>
      </c>
    </row>
    <row r="2510" spans="1:73" hidden="1">
      <c r="A2510" s="103" t="s">
        <v>5216</v>
      </c>
      <c r="B2510" s="102">
        <v>45764</v>
      </c>
      <c r="C2510" s="104">
        <f>_xlfn.ISOWEEKNUM(Tabella2[[#This Row],[Date]])</f>
        <v>16</v>
      </c>
      <c r="D2510" s="104" t="s">
        <v>326</v>
      </c>
      <c r="E2510" s="104" t="s">
        <v>327</v>
      </c>
      <c r="F2510" s="104">
        <v>69</v>
      </c>
      <c r="G2510" s="104" t="s">
        <v>284</v>
      </c>
      <c r="H2510" s="105">
        <v>9</v>
      </c>
      <c r="I2510" s="104" t="s">
        <v>258</v>
      </c>
      <c r="J2510" s="104"/>
      <c r="K2510" s="104" t="s">
        <v>78</v>
      </c>
      <c r="L2510" s="104" t="s">
        <v>299</v>
      </c>
      <c r="M2510" s="104" t="s">
        <v>386</v>
      </c>
      <c r="N2510" s="104"/>
      <c r="O2510" s="108" t="str">
        <f>A2509</f>
        <v>14911</v>
      </c>
      <c r="P2510" s="111" t="s">
        <v>5205</v>
      </c>
      <c r="Q2510" s="153" t="s">
        <v>631</v>
      </c>
      <c r="R2510" s="153" t="s">
        <v>498</v>
      </c>
      <c r="S2510" s="153">
        <v>4.1666666666666657E-2</v>
      </c>
      <c r="T2510" s="153">
        <v>0.375</v>
      </c>
      <c r="U2510" s="153">
        <v>0.41666666666666669</v>
      </c>
      <c r="V2510" s="153">
        <f>IF(ISBLANK(T2510),"",Tabella2[[#This Row],[ACT STOP]]-Tabella2[[#This Row],[ACT START]])</f>
        <v>4.1666666666666685E-2</v>
      </c>
      <c r="W2510" s="104" t="s">
        <v>92</v>
      </c>
      <c r="X2510" s="104" t="s">
        <v>91</v>
      </c>
      <c r="Y2510" s="110"/>
      <c r="Z2510" s="106"/>
      <c r="AA2510" s="104"/>
      <c r="AB2510" s="107"/>
      <c r="AC2510" s="72">
        <v>1</v>
      </c>
      <c r="AH2510" s="70"/>
      <c r="AI2510" s="70"/>
      <c r="AJ2510">
        <v>0</v>
      </c>
      <c r="AL2510" s="70"/>
      <c r="BM2510" s="135">
        <v>0.375</v>
      </c>
      <c r="BN2510" s="136">
        <v>0.41666666666666669</v>
      </c>
      <c r="BO2510" s="101"/>
      <c r="BR2510" s="109" t="str">
        <f t="shared" si="39"/>
        <v>SH-25-2499</v>
      </c>
      <c r="BS2510" s="109" t="s">
        <v>339</v>
      </c>
      <c r="BT2510" t="s">
        <v>92</v>
      </c>
      <c r="BU2510" t="s">
        <v>5217</v>
      </c>
    </row>
    <row r="2511" spans="1:73" hidden="1">
      <c r="A2511" s="103" t="s">
        <v>5218</v>
      </c>
      <c r="B2511" s="102">
        <v>45764</v>
      </c>
      <c r="C2511" s="104">
        <f>_xlfn.ISOWEEKNUM(Tabella2[[#This Row],[Date]])</f>
        <v>16</v>
      </c>
      <c r="D2511" s="104" t="s">
        <v>478</v>
      </c>
      <c r="E2511" s="104" t="s">
        <v>284</v>
      </c>
      <c r="F2511" s="104">
        <v>65</v>
      </c>
      <c r="G2511" s="104" t="s">
        <v>257</v>
      </c>
      <c r="H2511" s="105">
        <v>1</v>
      </c>
      <c r="I2511" s="104"/>
      <c r="J2511" s="104" t="s">
        <v>258</v>
      </c>
      <c r="K2511" s="104" t="s">
        <v>83</v>
      </c>
      <c r="L2511" s="104" t="s">
        <v>299</v>
      </c>
      <c r="M2511" s="104" t="s">
        <v>276</v>
      </c>
      <c r="N2511" s="104"/>
      <c r="O2511" s="108" t="str">
        <f>A644</f>
        <v>13046</v>
      </c>
      <c r="P2511" s="111" t="s">
        <v>2205</v>
      </c>
      <c r="Q2511" s="153" t="s">
        <v>631</v>
      </c>
      <c r="R2511" s="153" t="s">
        <v>498</v>
      </c>
      <c r="S2511" s="153">
        <v>4.1666666666666657E-2</v>
      </c>
      <c r="T2511" s="153" t="s">
        <v>631</v>
      </c>
      <c r="U2511" s="153" t="s">
        <v>498</v>
      </c>
      <c r="V2511" s="153">
        <f>IF(ISBLANK(T2511),"",Tabella2[[#This Row],[ACT STOP]]-Tabella2[[#This Row],[ACT START]])</f>
        <v>4.1666666666666685E-2</v>
      </c>
      <c r="W2511" s="104" t="s">
        <v>92</v>
      </c>
      <c r="X2511" s="104" t="s">
        <v>91</v>
      </c>
      <c r="Y2511" s="110"/>
      <c r="Z2511" s="106"/>
      <c r="AA2511" s="104"/>
      <c r="AB2511" s="107"/>
      <c r="AC2511" s="72">
        <v>1</v>
      </c>
      <c r="AH2511" s="70"/>
      <c r="AI2511" s="70"/>
      <c r="AJ2511">
        <v>0</v>
      </c>
      <c r="AL2511" s="70"/>
      <c r="BM2511" s="135" t="s">
        <v>631</v>
      </c>
      <c r="BN2511" s="136" t="s">
        <v>498</v>
      </c>
      <c r="BO2511" s="101"/>
      <c r="BR2511" s="109" t="str">
        <f t="shared" si="39"/>
        <v>SH-25-2500</v>
      </c>
      <c r="BS2511" s="109" t="s">
        <v>332</v>
      </c>
      <c r="BT2511" t="s">
        <v>92</v>
      </c>
      <c r="BU2511" t="s">
        <v>5219</v>
      </c>
    </row>
    <row r="2512" spans="1:73" hidden="1">
      <c r="A2512" s="103" t="s">
        <v>5220</v>
      </c>
      <c r="B2512" s="102">
        <v>45764</v>
      </c>
      <c r="C2512" s="104">
        <f>_xlfn.ISOWEEKNUM(Tabella2[[#This Row],[Date]])</f>
        <v>16</v>
      </c>
      <c r="D2512" s="104" t="s">
        <v>558</v>
      </c>
      <c r="E2512" s="104" t="s">
        <v>284</v>
      </c>
      <c r="F2512" s="104">
        <v>59</v>
      </c>
      <c r="G2512" s="104" t="s">
        <v>257</v>
      </c>
      <c r="H2512" s="105">
        <v>5</v>
      </c>
      <c r="I2512" s="104"/>
      <c r="J2512" s="104" t="s">
        <v>258</v>
      </c>
      <c r="K2512" s="104" t="s">
        <v>81</v>
      </c>
      <c r="L2512" s="104" t="s">
        <v>259</v>
      </c>
      <c r="M2512" s="104" t="s">
        <v>328</v>
      </c>
      <c r="N2512" s="104"/>
      <c r="O2512" s="106"/>
      <c r="P2512" s="111" t="s">
        <v>3752</v>
      </c>
      <c r="Q2512" s="153" t="s">
        <v>3427</v>
      </c>
      <c r="R2512" s="153" t="s">
        <v>5221</v>
      </c>
      <c r="S2512" s="153">
        <v>4.1666666666666657E-2</v>
      </c>
      <c r="T2512" s="153" t="s">
        <v>3427</v>
      </c>
      <c r="U2512" s="153" t="s">
        <v>5221</v>
      </c>
      <c r="V2512" s="153">
        <f>IF(ISBLANK(T2512),"",Tabella2[[#This Row],[ACT STOP]]-Tabella2[[#This Row],[ACT START]])</f>
        <v>4.1666666666666685E-2</v>
      </c>
      <c r="W2512" s="104" t="s">
        <v>92</v>
      </c>
      <c r="X2512" s="104" t="s">
        <v>91</v>
      </c>
      <c r="Y2512" s="110"/>
      <c r="Z2512" s="106"/>
      <c r="AA2512" s="104"/>
      <c r="AB2512" s="107"/>
      <c r="AC2512" s="72">
        <v>1</v>
      </c>
      <c r="AH2512" s="70"/>
      <c r="AI2512" s="70"/>
      <c r="AJ2512">
        <v>0</v>
      </c>
      <c r="AL2512" s="70"/>
      <c r="BM2512" s="135" t="s">
        <v>3427</v>
      </c>
      <c r="BN2512" s="136" t="s">
        <v>5221</v>
      </c>
      <c r="BO2512" s="101"/>
      <c r="BR2512" s="109" t="str">
        <f t="shared" si="39"/>
        <v>SH-25-2501</v>
      </c>
      <c r="BS2512" s="109" t="s">
        <v>416</v>
      </c>
      <c r="BT2512" t="s">
        <v>92</v>
      </c>
      <c r="BU2512" t="s">
        <v>5222</v>
      </c>
    </row>
    <row r="2513" spans="1:73" hidden="1">
      <c r="A2513" s="103" t="s">
        <v>5223</v>
      </c>
      <c r="B2513" s="102">
        <v>45764</v>
      </c>
      <c r="C2513" s="104">
        <f>_xlfn.ISOWEEKNUM(Tabella2[[#This Row],[Date]])</f>
        <v>16</v>
      </c>
      <c r="D2513" s="104" t="s">
        <v>455</v>
      </c>
      <c r="E2513" s="104" t="s">
        <v>284</v>
      </c>
      <c r="F2513" s="104">
        <v>38</v>
      </c>
      <c r="G2513" s="104" t="s">
        <v>257</v>
      </c>
      <c r="H2513" s="105">
        <v>9</v>
      </c>
      <c r="I2513" s="104"/>
      <c r="J2513" s="104" t="s">
        <v>258</v>
      </c>
      <c r="K2513" s="104" t="s">
        <v>79</v>
      </c>
      <c r="L2513" s="104" t="s">
        <v>299</v>
      </c>
      <c r="M2513" s="104" t="s">
        <v>913</v>
      </c>
      <c r="N2513" s="104"/>
      <c r="O2513" s="108" t="str">
        <f>A2514</f>
        <v>14916</v>
      </c>
      <c r="P2513" s="111" t="s">
        <v>2422</v>
      </c>
      <c r="Q2513" s="153" t="s">
        <v>263</v>
      </c>
      <c r="R2513" s="153" t="s">
        <v>504</v>
      </c>
      <c r="S2513" s="153">
        <v>4.1666666666666657E-2</v>
      </c>
      <c r="T2513" s="153" t="s">
        <v>263</v>
      </c>
      <c r="U2513" s="153" t="s">
        <v>504</v>
      </c>
      <c r="V2513" s="153">
        <f>IF(ISBLANK(T2513),"",Tabella2[[#This Row],[ACT STOP]]-Tabella2[[#This Row],[ACT START]])</f>
        <v>4.1666666666666685E-2</v>
      </c>
      <c r="W2513" s="104" t="s">
        <v>92</v>
      </c>
      <c r="X2513" s="104" t="s">
        <v>91</v>
      </c>
      <c r="Y2513" s="110"/>
      <c r="Z2513" s="106"/>
      <c r="AA2513" s="104"/>
      <c r="AB2513" s="107"/>
      <c r="AC2513" s="72">
        <v>1</v>
      </c>
      <c r="AH2513" s="70"/>
      <c r="AI2513" s="70"/>
      <c r="AJ2513">
        <v>0</v>
      </c>
      <c r="AL2513" s="70"/>
      <c r="BM2513" s="135" t="s">
        <v>263</v>
      </c>
      <c r="BN2513" s="136" t="s">
        <v>504</v>
      </c>
      <c r="BO2513" s="101"/>
      <c r="BR2513" s="109" t="str">
        <f t="shared" si="39"/>
        <v>SH-25-2502</v>
      </c>
      <c r="BS2513" s="109" t="s">
        <v>318</v>
      </c>
      <c r="BT2513" t="s">
        <v>92</v>
      </c>
      <c r="BU2513" t="s">
        <v>5224</v>
      </c>
    </row>
    <row r="2514" spans="1:73" hidden="1">
      <c r="A2514" s="103" t="s">
        <v>5225</v>
      </c>
      <c r="B2514" s="102">
        <v>45764</v>
      </c>
      <c r="C2514" s="104">
        <f>_xlfn.ISOWEEKNUM(Tabella2[[#This Row],[Date]])</f>
        <v>16</v>
      </c>
      <c r="D2514" s="104" t="s">
        <v>455</v>
      </c>
      <c r="E2514" s="104" t="s">
        <v>284</v>
      </c>
      <c r="F2514" s="104">
        <v>37</v>
      </c>
      <c r="G2514" s="104" t="s">
        <v>257</v>
      </c>
      <c r="H2514" s="105">
        <v>14</v>
      </c>
      <c r="I2514" s="104"/>
      <c r="J2514" s="104" t="s">
        <v>258</v>
      </c>
      <c r="K2514" s="104" t="s">
        <v>78</v>
      </c>
      <c r="L2514" s="104" t="s">
        <v>299</v>
      </c>
      <c r="M2514" s="104" t="s">
        <v>913</v>
      </c>
      <c r="N2514" s="104"/>
      <c r="O2514" s="108" t="str">
        <f>A2513</f>
        <v>14915</v>
      </c>
      <c r="P2514" s="111" t="s">
        <v>2422</v>
      </c>
      <c r="Q2514" s="153" t="s">
        <v>263</v>
      </c>
      <c r="R2514" s="153" t="s">
        <v>504</v>
      </c>
      <c r="S2514" s="153">
        <v>4.1666666666666657E-2</v>
      </c>
      <c r="T2514" s="153" t="s">
        <v>263</v>
      </c>
      <c r="U2514" s="153" t="s">
        <v>504</v>
      </c>
      <c r="V2514" s="153">
        <f>IF(ISBLANK(T2514),"",Tabella2[[#This Row],[ACT STOP]]-Tabella2[[#This Row],[ACT START]])</f>
        <v>4.1666666666666685E-2</v>
      </c>
      <c r="W2514" s="104" t="s">
        <v>92</v>
      </c>
      <c r="X2514" s="104" t="s">
        <v>91</v>
      </c>
      <c r="Y2514" s="110"/>
      <c r="Z2514" s="106"/>
      <c r="AA2514" s="104"/>
      <c r="AB2514" s="107"/>
      <c r="AC2514" s="72">
        <v>1</v>
      </c>
      <c r="AH2514" s="70"/>
      <c r="AI2514" s="70"/>
      <c r="AJ2514">
        <v>0</v>
      </c>
      <c r="AL2514" s="70"/>
      <c r="BM2514" s="135" t="s">
        <v>263</v>
      </c>
      <c r="BN2514" s="136" t="s">
        <v>504</v>
      </c>
      <c r="BO2514" s="101"/>
      <c r="BR2514" s="109" t="str">
        <f t="shared" si="39"/>
        <v>SH-25-2503</v>
      </c>
      <c r="BS2514" s="109" t="s">
        <v>372</v>
      </c>
      <c r="BT2514" t="s">
        <v>92</v>
      </c>
      <c r="BU2514" t="s">
        <v>5226</v>
      </c>
    </row>
    <row r="2515" spans="1:73" hidden="1">
      <c r="A2515" s="103" t="s">
        <v>5227</v>
      </c>
      <c r="B2515" s="102">
        <v>45764</v>
      </c>
      <c r="C2515" s="104">
        <f>_xlfn.ISOWEEKNUM(Tabella2[[#This Row],[Date]])</f>
        <v>16</v>
      </c>
      <c r="D2515" s="104" t="s">
        <v>348</v>
      </c>
      <c r="E2515" s="104" t="s">
        <v>284</v>
      </c>
      <c r="F2515" s="104">
        <v>57</v>
      </c>
      <c r="G2515" s="104" t="s">
        <v>257</v>
      </c>
      <c r="H2515" s="105">
        <v>13</v>
      </c>
      <c r="I2515" s="104"/>
      <c r="J2515" s="104" t="s">
        <v>258</v>
      </c>
      <c r="K2515" s="104" t="s">
        <v>81</v>
      </c>
      <c r="L2515" s="104" t="s">
        <v>299</v>
      </c>
      <c r="M2515" s="104" t="s">
        <v>516</v>
      </c>
      <c r="N2515" s="104"/>
      <c r="O2515" s="108" t="str">
        <f>A2516</f>
        <v>14918</v>
      </c>
      <c r="P2515" s="111" t="s">
        <v>1986</v>
      </c>
      <c r="Q2515" s="153" t="s">
        <v>263</v>
      </c>
      <c r="R2515" s="153" t="s">
        <v>504</v>
      </c>
      <c r="S2515" s="153">
        <v>4.1666666666666657E-2</v>
      </c>
      <c r="T2515" s="153" t="s">
        <v>263</v>
      </c>
      <c r="U2515" s="153" t="s">
        <v>504</v>
      </c>
      <c r="V2515" s="153">
        <f>IF(ISBLANK(T2515),"",Tabella2[[#This Row],[ACT STOP]]-Tabella2[[#This Row],[ACT START]])</f>
        <v>4.1666666666666685E-2</v>
      </c>
      <c r="W2515" s="104" t="s">
        <v>92</v>
      </c>
      <c r="X2515" s="104" t="s">
        <v>91</v>
      </c>
      <c r="Y2515" s="110"/>
      <c r="Z2515" s="106"/>
      <c r="AA2515" s="104"/>
      <c r="AB2515" s="107"/>
      <c r="AC2515" s="72">
        <v>1</v>
      </c>
      <c r="AH2515" s="70"/>
      <c r="AI2515" s="70"/>
      <c r="AJ2515">
        <v>0</v>
      </c>
      <c r="AL2515" s="70"/>
      <c r="BM2515" s="135" t="s">
        <v>263</v>
      </c>
      <c r="BN2515" s="136" t="s">
        <v>504</v>
      </c>
      <c r="BO2515" s="101"/>
      <c r="BR2515" s="109" t="str">
        <f t="shared" si="39"/>
        <v>SH-25-2504</v>
      </c>
      <c r="BS2515" s="109" t="s">
        <v>427</v>
      </c>
      <c r="BT2515" t="s">
        <v>92</v>
      </c>
      <c r="BU2515" t="s">
        <v>5228</v>
      </c>
    </row>
    <row r="2516" spans="1:73" hidden="1">
      <c r="A2516" s="103" t="s">
        <v>5229</v>
      </c>
      <c r="B2516" s="102">
        <v>45764</v>
      </c>
      <c r="C2516" s="104">
        <f>_xlfn.ISOWEEKNUM(Tabella2[[#This Row],[Date]])</f>
        <v>16</v>
      </c>
      <c r="D2516" s="104" t="s">
        <v>348</v>
      </c>
      <c r="E2516" s="104" t="s">
        <v>284</v>
      </c>
      <c r="F2516" s="104">
        <v>55</v>
      </c>
      <c r="G2516" s="104" t="s">
        <v>257</v>
      </c>
      <c r="H2516" s="105">
        <v>2</v>
      </c>
      <c r="I2516" s="104"/>
      <c r="J2516" s="104" t="s">
        <v>258</v>
      </c>
      <c r="K2516" s="104" t="s">
        <v>80</v>
      </c>
      <c r="L2516" s="104" t="s">
        <v>299</v>
      </c>
      <c r="M2516" s="104" t="s">
        <v>516</v>
      </c>
      <c r="N2516" s="104"/>
      <c r="O2516" s="108" t="str">
        <f>A2515</f>
        <v>14917</v>
      </c>
      <c r="P2516" s="111" t="s">
        <v>1986</v>
      </c>
      <c r="Q2516" s="153" t="s">
        <v>263</v>
      </c>
      <c r="R2516" s="153" t="s">
        <v>504</v>
      </c>
      <c r="S2516" s="153">
        <v>4.1666666666666657E-2</v>
      </c>
      <c r="T2516" s="153" t="s">
        <v>263</v>
      </c>
      <c r="U2516" s="153" t="s">
        <v>504</v>
      </c>
      <c r="V2516" s="153">
        <f>IF(ISBLANK(T2516),"",Tabella2[[#This Row],[ACT STOP]]-Tabella2[[#This Row],[ACT START]])</f>
        <v>4.1666666666666685E-2</v>
      </c>
      <c r="W2516" s="104" t="s">
        <v>92</v>
      </c>
      <c r="X2516" s="104" t="s">
        <v>91</v>
      </c>
      <c r="Y2516" s="110"/>
      <c r="Z2516" s="106"/>
      <c r="AA2516" s="104"/>
      <c r="AB2516" s="107"/>
      <c r="AC2516" s="72">
        <v>1</v>
      </c>
      <c r="AH2516" s="70"/>
      <c r="AI2516" s="70"/>
      <c r="AJ2516">
        <v>0</v>
      </c>
      <c r="AL2516" s="70"/>
      <c r="BM2516" s="135" t="s">
        <v>263</v>
      </c>
      <c r="BN2516" s="136" t="s">
        <v>504</v>
      </c>
      <c r="BO2516" s="101"/>
      <c r="BR2516" s="109" t="str">
        <f t="shared" si="39"/>
        <v>SH-25-2505</v>
      </c>
      <c r="BS2516" s="109" t="s">
        <v>368</v>
      </c>
      <c r="BT2516" t="s">
        <v>92</v>
      </c>
      <c r="BU2516" t="s">
        <v>5230</v>
      </c>
    </row>
    <row r="2517" spans="1:73" hidden="1">
      <c r="A2517" s="103" t="s">
        <v>5231</v>
      </c>
      <c r="B2517" s="102">
        <v>45764</v>
      </c>
      <c r="C2517" s="104">
        <f>_xlfn.ISOWEEKNUM(Tabella2[[#This Row],[Date]])</f>
        <v>16</v>
      </c>
      <c r="D2517" s="104" t="s">
        <v>523</v>
      </c>
      <c r="E2517" s="104" t="s">
        <v>284</v>
      </c>
      <c r="F2517" s="104">
        <v>63</v>
      </c>
      <c r="G2517" s="104" t="s">
        <v>284</v>
      </c>
      <c r="H2517" s="105">
        <v>3</v>
      </c>
      <c r="I2517" s="104"/>
      <c r="J2517" s="104" t="s">
        <v>258</v>
      </c>
      <c r="K2517" s="104" t="s">
        <v>83</v>
      </c>
      <c r="L2517" s="104" t="s">
        <v>259</v>
      </c>
      <c r="M2517" s="104" t="s">
        <v>1846</v>
      </c>
      <c r="N2517" s="104"/>
      <c r="O2517" s="106"/>
      <c r="P2517" s="111" t="s">
        <v>1858</v>
      </c>
      <c r="Q2517" s="153" t="s">
        <v>263</v>
      </c>
      <c r="R2517" s="153" t="s">
        <v>504</v>
      </c>
      <c r="S2517" s="153">
        <v>4.1666666666666657E-2</v>
      </c>
      <c r="T2517" s="153" t="s">
        <v>263</v>
      </c>
      <c r="U2517" s="153" t="s">
        <v>504</v>
      </c>
      <c r="V2517" s="153">
        <f>IF(ISBLANK(T2517),"",Tabella2[[#This Row],[ACT STOP]]-Tabella2[[#This Row],[ACT START]])</f>
        <v>4.1666666666666685E-2</v>
      </c>
      <c r="W2517" s="104" t="s">
        <v>92</v>
      </c>
      <c r="X2517" s="104" t="s">
        <v>91</v>
      </c>
      <c r="Y2517" s="110"/>
      <c r="Z2517" s="106"/>
      <c r="AA2517" s="104"/>
      <c r="AB2517" s="107"/>
      <c r="AC2517" s="72">
        <v>1</v>
      </c>
      <c r="AH2517" s="70"/>
      <c r="AI2517" s="70"/>
      <c r="AJ2517">
        <v>0</v>
      </c>
      <c r="AL2517" s="70"/>
      <c r="BM2517" s="135" t="s">
        <v>263</v>
      </c>
      <c r="BN2517" s="136" t="s">
        <v>504</v>
      </c>
      <c r="BO2517" s="101"/>
      <c r="BR2517" s="109" t="str">
        <f t="shared" si="39"/>
        <v>SH-25-2506</v>
      </c>
      <c r="BS2517" s="109" t="s">
        <v>301</v>
      </c>
      <c r="BT2517" t="s">
        <v>92</v>
      </c>
      <c r="BU2517" t="s">
        <v>5232</v>
      </c>
    </row>
    <row r="2518" spans="1:73" hidden="1">
      <c r="A2518" s="103" t="s">
        <v>5233</v>
      </c>
      <c r="B2518" s="102">
        <v>45764</v>
      </c>
      <c r="C2518" s="104">
        <f>_xlfn.ISOWEEKNUM(Tabella2[[#This Row],[Date]])</f>
        <v>16</v>
      </c>
      <c r="D2518" s="104" t="s">
        <v>326</v>
      </c>
      <c r="E2518" s="104" t="s">
        <v>327</v>
      </c>
      <c r="F2518" s="104">
        <v>67</v>
      </c>
      <c r="G2518" s="104" t="s">
        <v>257</v>
      </c>
      <c r="H2518" s="105">
        <v>10</v>
      </c>
      <c r="I2518" s="104" t="s">
        <v>258</v>
      </c>
      <c r="J2518" s="104"/>
      <c r="K2518" s="104" t="s">
        <v>79</v>
      </c>
      <c r="L2518" s="104" t="s">
        <v>299</v>
      </c>
      <c r="M2518" s="104" t="s">
        <v>386</v>
      </c>
      <c r="N2518" s="104"/>
      <c r="O2518" s="108" t="str">
        <f>A2519</f>
        <v>14921</v>
      </c>
      <c r="P2518" s="111" t="s">
        <v>5205</v>
      </c>
      <c r="Q2518" s="153" t="s">
        <v>511</v>
      </c>
      <c r="R2518" s="153" t="s">
        <v>549</v>
      </c>
      <c r="S2518" s="153">
        <v>4.1666666666666657E-2</v>
      </c>
      <c r="T2518" s="153" t="s">
        <v>511</v>
      </c>
      <c r="U2518" s="153" t="s">
        <v>549</v>
      </c>
      <c r="V2518" s="153">
        <f>IF(ISBLANK(T2518),"",Tabella2[[#This Row],[ACT STOP]]-Tabella2[[#This Row],[ACT START]])</f>
        <v>4.166666666666663E-2</v>
      </c>
      <c r="W2518" s="104" t="s">
        <v>92</v>
      </c>
      <c r="X2518" s="104" t="s">
        <v>91</v>
      </c>
      <c r="Y2518" s="110"/>
      <c r="Z2518" s="106"/>
      <c r="AA2518" s="104"/>
      <c r="AB2518" s="107"/>
      <c r="AC2518" s="72">
        <v>1</v>
      </c>
      <c r="AH2518" s="70"/>
      <c r="AI2518" s="70"/>
      <c r="AJ2518">
        <v>0</v>
      </c>
      <c r="AL2518" s="70"/>
      <c r="BM2518" s="135" t="s">
        <v>511</v>
      </c>
      <c r="BN2518" s="136" t="s">
        <v>549</v>
      </c>
      <c r="BO2518" s="101"/>
      <c r="BR2518" s="109" t="str">
        <f t="shared" si="39"/>
        <v>SH-25-2507</v>
      </c>
      <c r="BS2518" s="109" t="s">
        <v>552</v>
      </c>
      <c r="BT2518" t="s">
        <v>92</v>
      </c>
      <c r="BU2518" t="s">
        <v>5234</v>
      </c>
    </row>
    <row r="2519" spans="1:73" hidden="1">
      <c r="A2519" s="103" t="s">
        <v>5235</v>
      </c>
      <c r="B2519" s="102">
        <v>45764</v>
      </c>
      <c r="C2519" s="104">
        <f>_xlfn.ISOWEEKNUM(Tabella2[[#This Row],[Date]])</f>
        <v>16</v>
      </c>
      <c r="D2519" s="104" t="s">
        <v>326</v>
      </c>
      <c r="E2519" s="104" t="s">
        <v>327</v>
      </c>
      <c r="F2519" s="104">
        <v>64</v>
      </c>
      <c r="G2519" s="104" t="s">
        <v>257</v>
      </c>
      <c r="H2519" s="105">
        <v>12</v>
      </c>
      <c r="I2519" s="104" t="s">
        <v>258</v>
      </c>
      <c r="J2519" s="104"/>
      <c r="K2519" s="104" t="s">
        <v>78</v>
      </c>
      <c r="L2519" s="104" t="s">
        <v>299</v>
      </c>
      <c r="M2519" s="104" t="s">
        <v>386</v>
      </c>
      <c r="N2519" s="104"/>
      <c r="O2519" s="108" t="str">
        <f>A2518</f>
        <v>14920</v>
      </c>
      <c r="P2519" s="111" t="s">
        <v>5205</v>
      </c>
      <c r="Q2519" s="153" t="s">
        <v>511</v>
      </c>
      <c r="R2519" s="153" t="s">
        <v>549</v>
      </c>
      <c r="S2519" s="153">
        <v>4.1666666666666657E-2</v>
      </c>
      <c r="T2519" s="153" t="s">
        <v>511</v>
      </c>
      <c r="U2519" s="153" t="s">
        <v>549</v>
      </c>
      <c r="V2519" s="153">
        <f>IF(ISBLANK(T2519),"",Tabella2[[#This Row],[ACT STOP]]-Tabella2[[#This Row],[ACT START]])</f>
        <v>4.166666666666663E-2</v>
      </c>
      <c r="W2519" s="104" t="s">
        <v>92</v>
      </c>
      <c r="X2519" s="104" t="s">
        <v>91</v>
      </c>
      <c r="Y2519" s="110"/>
      <c r="Z2519" s="106"/>
      <c r="AA2519" s="104"/>
      <c r="AB2519" s="107"/>
      <c r="AC2519" s="72">
        <v>1</v>
      </c>
      <c r="AH2519" s="70"/>
      <c r="AI2519" s="70"/>
      <c r="AJ2519">
        <v>0</v>
      </c>
      <c r="AL2519" s="70"/>
      <c r="BM2519" s="135" t="s">
        <v>511</v>
      </c>
      <c r="BN2519" s="136" t="s">
        <v>549</v>
      </c>
      <c r="BO2519" s="101"/>
      <c r="BR2519" s="109" t="str">
        <f t="shared" si="39"/>
        <v>SH-25-2508</v>
      </c>
      <c r="BS2519" s="109" t="s">
        <v>266</v>
      </c>
      <c r="BT2519" t="s">
        <v>92</v>
      </c>
      <c r="BU2519" t="s">
        <v>5236</v>
      </c>
    </row>
    <row r="2520" spans="1:73" hidden="1">
      <c r="A2520" s="103" t="s">
        <v>5237</v>
      </c>
      <c r="B2520" s="102">
        <v>45764</v>
      </c>
      <c r="C2520" s="104">
        <f>_xlfn.ISOWEEKNUM(Tabella2[[#This Row],[Date]])</f>
        <v>16</v>
      </c>
      <c r="D2520" s="104" t="s">
        <v>574</v>
      </c>
      <c r="E2520" s="104" t="s">
        <v>284</v>
      </c>
      <c r="F2520" s="104">
        <v>67</v>
      </c>
      <c r="G2520" s="104" t="s">
        <v>284</v>
      </c>
      <c r="H2520" s="105">
        <v>22</v>
      </c>
      <c r="I2520" s="104"/>
      <c r="J2520" s="104" t="s">
        <v>258</v>
      </c>
      <c r="K2520" s="104" t="s">
        <v>83</v>
      </c>
      <c r="L2520" s="104" t="s">
        <v>299</v>
      </c>
      <c r="M2520" s="104" t="s">
        <v>276</v>
      </c>
      <c r="N2520" s="104"/>
      <c r="O2520" s="108" t="str">
        <f>A645</f>
        <v>13047</v>
      </c>
      <c r="P2520" s="111" t="s">
        <v>306</v>
      </c>
      <c r="Q2520" s="153" t="s">
        <v>511</v>
      </c>
      <c r="R2520" s="153" t="s">
        <v>549</v>
      </c>
      <c r="S2520" s="153">
        <v>4.1666666666666657E-2</v>
      </c>
      <c r="T2520" s="153" t="s">
        <v>511</v>
      </c>
      <c r="U2520" s="153" t="s">
        <v>549</v>
      </c>
      <c r="V2520" s="153">
        <f>IF(ISBLANK(T2520),"",Tabella2[[#This Row],[ACT STOP]]-Tabella2[[#This Row],[ACT START]])</f>
        <v>4.166666666666663E-2</v>
      </c>
      <c r="W2520" s="104" t="s">
        <v>92</v>
      </c>
      <c r="X2520" s="104" t="s">
        <v>91</v>
      </c>
      <c r="Y2520" s="110"/>
      <c r="Z2520" s="106"/>
      <c r="AA2520" s="104"/>
      <c r="AB2520" s="107"/>
      <c r="AC2520" s="72">
        <v>1</v>
      </c>
      <c r="AH2520" s="70"/>
      <c r="AI2520" s="70"/>
      <c r="AJ2520">
        <v>0</v>
      </c>
      <c r="AL2520" s="70"/>
      <c r="BM2520" s="135" t="s">
        <v>511</v>
      </c>
      <c r="BN2520" s="136" t="s">
        <v>549</v>
      </c>
      <c r="BO2520" s="101"/>
      <c r="BR2520" s="109" t="str">
        <f t="shared" si="39"/>
        <v>SH-25-2509</v>
      </c>
      <c r="BS2520" s="109" t="s">
        <v>295</v>
      </c>
      <c r="BT2520" t="s">
        <v>92</v>
      </c>
      <c r="BU2520" t="s">
        <v>5238</v>
      </c>
    </row>
    <row r="2521" spans="1:73" hidden="1">
      <c r="A2521" s="103" t="s">
        <v>5239</v>
      </c>
      <c r="B2521" s="102">
        <v>45764</v>
      </c>
      <c r="C2521" s="104">
        <f>_xlfn.ISOWEEKNUM(Tabella2[[#This Row],[Date]])</f>
        <v>16</v>
      </c>
      <c r="D2521" s="104" t="s">
        <v>321</v>
      </c>
      <c r="E2521" s="104" t="s">
        <v>284</v>
      </c>
      <c r="F2521" s="104">
        <v>53</v>
      </c>
      <c r="G2521" s="104" t="s">
        <v>257</v>
      </c>
      <c r="H2521" s="105">
        <v>5</v>
      </c>
      <c r="I2521" s="104"/>
      <c r="J2521" s="104" t="s">
        <v>258</v>
      </c>
      <c r="K2521" s="104" t="s">
        <v>81</v>
      </c>
      <c r="L2521" s="104" t="s">
        <v>259</v>
      </c>
      <c r="M2521" s="104" t="s">
        <v>1846</v>
      </c>
      <c r="N2521" s="104"/>
      <c r="O2521" s="106"/>
      <c r="P2521" s="111" t="s">
        <v>1847</v>
      </c>
      <c r="Q2521" s="153" t="s">
        <v>511</v>
      </c>
      <c r="R2521" s="153" t="s">
        <v>549</v>
      </c>
      <c r="S2521" s="153">
        <v>4.1666666666666657E-2</v>
      </c>
      <c r="T2521" s="153" t="s">
        <v>511</v>
      </c>
      <c r="U2521" s="153" t="s">
        <v>549</v>
      </c>
      <c r="V2521" s="153">
        <f>IF(ISBLANK(T2521),"",Tabella2[[#This Row],[ACT STOP]]-Tabella2[[#This Row],[ACT START]])</f>
        <v>4.166666666666663E-2</v>
      </c>
      <c r="W2521" s="104" t="s">
        <v>92</v>
      </c>
      <c r="X2521" s="104" t="s">
        <v>91</v>
      </c>
      <c r="Y2521" s="110"/>
      <c r="Z2521" s="106"/>
      <c r="AA2521" s="104"/>
      <c r="AB2521" s="107"/>
      <c r="AC2521" s="72">
        <v>1</v>
      </c>
      <c r="AH2521" s="70"/>
      <c r="AI2521" s="70"/>
      <c r="AJ2521">
        <v>0</v>
      </c>
      <c r="AL2521" s="70"/>
      <c r="BM2521" s="135" t="s">
        <v>511</v>
      </c>
      <c r="BN2521" s="136" t="s">
        <v>549</v>
      </c>
      <c r="BO2521" s="101"/>
      <c r="BR2521" s="109" t="str">
        <f t="shared" si="39"/>
        <v>SH-25-2510</v>
      </c>
      <c r="BS2521" s="109" t="s">
        <v>416</v>
      </c>
      <c r="BT2521" t="s">
        <v>92</v>
      </c>
      <c r="BU2521" t="s">
        <v>5240</v>
      </c>
    </row>
    <row r="2522" spans="1:73" hidden="1">
      <c r="A2522" s="103" t="s">
        <v>5241</v>
      </c>
      <c r="B2522" s="102">
        <v>45764</v>
      </c>
      <c r="C2522" s="104">
        <f>_xlfn.ISOWEEKNUM(Tabella2[[#This Row],[Date]])</f>
        <v>16</v>
      </c>
      <c r="D2522" s="104" t="s">
        <v>471</v>
      </c>
      <c r="E2522" s="104" t="s">
        <v>327</v>
      </c>
      <c r="F2522" s="104">
        <v>34</v>
      </c>
      <c r="G2522" s="104" t="s">
        <v>257</v>
      </c>
      <c r="H2522" s="105">
        <v>2</v>
      </c>
      <c r="I2522" s="104" t="s">
        <v>258</v>
      </c>
      <c r="J2522" s="104"/>
      <c r="K2522" s="104" t="s">
        <v>79</v>
      </c>
      <c r="L2522" s="104" t="s">
        <v>299</v>
      </c>
      <c r="M2522" s="104" t="s">
        <v>328</v>
      </c>
      <c r="N2522" s="104"/>
      <c r="O2522" s="108" t="str">
        <f>A2523</f>
        <v>14925</v>
      </c>
      <c r="P2522" s="111" t="s">
        <v>2517</v>
      </c>
      <c r="Q2522" s="153" t="s">
        <v>272</v>
      </c>
      <c r="R2522" s="153" t="s">
        <v>576</v>
      </c>
      <c r="S2522" s="153">
        <v>4.1666666666666657E-2</v>
      </c>
      <c r="T2522" s="153">
        <v>0.5625</v>
      </c>
      <c r="U2522" s="153">
        <v>0.60416666666666663</v>
      </c>
      <c r="V2522" s="153">
        <f>IF(ISBLANK(T2522),"",Tabella2[[#This Row],[ACT STOP]]-Tabella2[[#This Row],[ACT START]])</f>
        <v>4.166666666666663E-2</v>
      </c>
      <c r="W2522" s="104" t="s">
        <v>92</v>
      </c>
      <c r="X2522" s="104" t="s">
        <v>91</v>
      </c>
      <c r="Y2522" s="110"/>
      <c r="Z2522" s="106"/>
      <c r="AA2522" s="104"/>
      <c r="AB2522" s="107"/>
      <c r="AC2522" s="72">
        <v>1</v>
      </c>
      <c r="AH2522" s="70"/>
      <c r="AI2522" s="70"/>
      <c r="AJ2522">
        <v>0</v>
      </c>
      <c r="AL2522" s="70"/>
      <c r="BM2522" s="135">
        <v>0.5625</v>
      </c>
      <c r="BN2522" s="136">
        <v>0.60416666666666663</v>
      </c>
      <c r="BO2522" s="101"/>
      <c r="BR2522" s="109" t="str">
        <f t="shared" si="39"/>
        <v>SH-25-2511</v>
      </c>
      <c r="BS2522" s="109" t="s">
        <v>368</v>
      </c>
      <c r="BT2522" t="s">
        <v>92</v>
      </c>
      <c r="BU2522" t="s">
        <v>5242</v>
      </c>
    </row>
    <row r="2523" spans="1:73" hidden="1">
      <c r="A2523" s="103" t="s">
        <v>5243</v>
      </c>
      <c r="B2523" s="102">
        <v>45764</v>
      </c>
      <c r="C2523" s="104">
        <f>_xlfn.ISOWEEKNUM(Tabella2[[#This Row],[Date]])</f>
        <v>16</v>
      </c>
      <c r="D2523" s="104" t="s">
        <v>698</v>
      </c>
      <c r="E2523" s="104" t="s">
        <v>284</v>
      </c>
      <c r="F2523" s="104">
        <v>50</v>
      </c>
      <c r="G2523" s="104" t="s">
        <v>257</v>
      </c>
      <c r="H2523" s="105">
        <v>14</v>
      </c>
      <c r="I2523" s="104"/>
      <c r="J2523" s="104" t="s">
        <v>258</v>
      </c>
      <c r="K2523" s="104" t="s">
        <v>78</v>
      </c>
      <c r="L2523" s="104" t="s">
        <v>299</v>
      </c>
      <c r="M2523" s="104" t="s">
        <v>328</v>
      </c>
      <c r="N2523" s="104"/>
      <c r="O2523" s="108" t="str">
        <f>A2522</f>
        <v>14924</v>
      </c>
      <c r="P2523" s="111" t="s">
        <v>2517</v>
      </c>
      <c r="Q2523" s="153" t="s">
        <v>272</v>
      </c>
      <c r="R2523" s="153" t="s">
        <v>576</v>
      </c>
      <c r="S2523" s="153">
        <v>4.1666666666666657E-2</v>
      </c>
      <c r="T2523" s="153">
        <v>0.5625</v>
      </c>
      <c r="U2523" s="153">
        <v>0.60416666666666663</v>
      </c>
      <c r="V2523" s="153">
        <f>IF(ISBLANK(T2523),"",Tabella2[[#This Row],[ACT STOP]]-Tabella2[[#This Row],[ACT START]])</f>
        <v>4.166666666666663E-2</v>
      </c>
      <c r="W2523" s="104" t="s">
        <v>92</v>
      </c>
      <c r="X2523" s="104" t="s">
        <v>91</v>
      </c>
      <c r="Y2523" s="110"/>
      <c r="Z2523" s="106"/>
      <c r="AA2523" s="104"/>
      <c r="AB2523" s="107"/>
      <c r="AC2523" s="72">
        <v>1</v>
      </c>
      <c r="AH2523" s="70"/>
      <c r="AI2523" s="70"/>
      <c r="AJ2523">
        <v>0</v>
      </c>
      <c r="AL2523" s="70"/>
      <c r="BM2523" s="135">
        <v>0.5625</v>
      </c>
      <c r="BN2523" s="136">
        <v>0.60416666666666663</v>
      </c>
      <c r="BO2523" s="101"/>
      <c r="BR2523" s="109" t="str">
        <f t="shared" si="39"/>
        <v>SH-25-2512</v>
      </c>
      <c r="BS2523" s="109" t="s">
        <v>372</v>
      </c>
      <c r="BT2523" t="s">
        <v>92</v>
      </c>
      <c r="BU2523" t="s">
        <v>5244</v>
      </c>
    </row>
    <row r="2524" spans="1:73" hidden="1">
      <c r="A2524" s="103" t="s">
        <v>5245</v>
      </c>
      <c r="B2524" s="102">
        <v>45764</v>
      </c>
      <c r="C2524" s="104">
        <f>_xlfn.ISOWEEKNUM(Tabella2[[#This Row],[Date]])</f>
        <v>16</v>
      </c>
      <c r="D2524" s="104" t="s">
        <v>275</v>
      </c>
      <c r="E2524" s="104" t="s">
        <v>256</v>
      </c>
      <c r="F2524" s="104">
        <v>60</v>
      </c>
      <c r="G2524" s="104" t="s">
        <v>257</v>
      </c>
      <c r="H2524" s="105">
        <v>13</v>
      </c>
      <c r="I2524" s="104" t="s">
        <v>258</v>
      </c>
      <c r="J2524" s="104"/>
      <c r="K2524" s="104" t="s">
        <v>83</v>
      </c>
      <c r="L2524" s="104" t="s">
        <v>299</v>
      </c>
      <c r="M2524" s="104" t="s">
        <v>276</v>
      </c>
      <c r="N2524" s="104"/>
      <c r="O2524" s="108" t="str">
        <f>A648</f>
        <v>13050</v>
      </c>
      <c r="P2524" s="111" t="s">
        <v>306</v>
      </c>
      <c r="Q2524" s="153" t="s">
        <v>272</v>
      </c>
      <c r="R2524" s="153" t="s">
        <v>576</v>
      </c>
      <c r="S2524" s="153">
        <v>4.1666666666666657E-2</v>
      </c>
      <c r="T2524" s="153" t="s">
        <v>272</v>
      </c>
      <c r="U2524" s="153" t="s">
        <v>576</v>
      </c>
      <c r="V2524" s="153">
        <f>IF(ISBLANK(T2524),"",Tabella2[[#This Row],[ACT STOP]]-Tabella2[[#This Row],[ACT START]])</f>
        <v>4.166666666666663E-2</v>
      </c>
      <c r="W2524" s="104" t="s">
        <v>92</v>
      </c>
      <c r="X2524" s="104" t="s">
        <v>91</v>
      </c>
      <c r="Y2524" s="110"/>
      <c r="Z2524" s="106"/>
      <c r="AA2524" s="104"/>
      <c r="AB2524" s="107"/>
      <c r="AC2524" s="72">
        <v>1</v>
      </c>
      <c r="AH2524" s="70"/>
      <c r="AI2524" s="70"/>
      <c r="AJ2524">
        <v>0</v>
      </c>
      <c r="AL2524" s="70"/>
      <c r="BM2524" s="135" t="s">
        <v>272</v>
      </c>
      <c r="BN2524" s="136" t="s">
        <v>576</v>
      </c>
      <c r="BO2524" s="101"/>
      <c r="BR2524" s="109" t="str">
        <f t="shared" si="39"/>
        <v>SH-25-2513</v>
      </c>
      <c r="BS2524" s="109" t="s">
        <v>427</v>
      </c>
      <c r="BT2524" t="s">
        <v>92</v>
      </c>
      <c r="BU2524" t="s">
        <v>5246</v>
      </c>
    </row>
    <row r="2525" spans="1:73" hidden="1">
      <c r="A2525" s="103" t="s">
        <v>5247</v>
      </c>
      <c r="B2525" s="102">
        <v>45764</v>
      </c>
      <c r="C2525" s="104">
        <f>_xlfn.ISOWEEKNUM(Tabella2[[#This Row],[Date]])</f>
        <v>16</v>
      </c>
      <c r="D2525" s="104" t="s">
        <v>321</v>
      </c>
      <c r="E2525" s="104" t="s">
        <v>284</v>
      </c>
      <c r="F2525" s="104">
        <v>54</v>
      </c>
      <c r="G2525" s="104" t="s">
        <v>284</v>
      </c>
      <c r="H2525" s="105">
        <v>3</v>
      </c>
      <c r="I2525" s="104"/>
      <c r="J2525" s="104" t="s">
        <v>258</v>
      </c>
      <c r="K2525" s="104" t="s">
        <v>81</v>
      </c>
      <c r="L2525" s="104" t="s">
        <v>259</v>
      </c>
      <c r="M2525" s="104" t="s">
        <v>276</v>
      </c>
      <c r="N2525" s="104"/>
      <c r="O2525" s="106"/>
      <c r="P2525" s="111" t="s">
        <v>2684</v>
      </c>
      <c r="Q2525" s="153" t="s">
        <v>272</v>
      </c>
      <c r="R2525" s="153" t="s">
        <v>576</v>
      </c>
      <c r="S2525" s="153">
        <v>4.1666666666666657E-2</v>
      </c>
      <c r="T2525" s="153" t="s">
        <v>272</v>
      </c>
      <c r="U2525" s="153" t="s">
        <v>576</v>
      </c>
      <c r="V2525" s="153">
        <f>IF(ISBLANK(T2525),"",Tabella2[[#This Row],[ACT STOP]]-Tabella2[[#This Row],[ACT START]])</f>
        <v>4.166666666666663E-2</v>
      </c>
      <c r="W2525" s="104" t="s">
        <v>92</v>
      </c>
      <c r="X2525" s="104" t="s">
        <v>91</v>
      </c>
      <c r="Y2525" s="110"/>
      <c r="Z2525" s="106"/>
      <c r="AA2525" s="104"/>
      <c r="AB2525" s="107"/>
      <c r="AC2525" s="72">
        <v>1</v>
      </c>
      <c r="AH2525" s="70"/>
      <c r="AI2525" s="70"/>
      <c r="AJ2525">
        <v>0</v>
      </c>
      <c r="AL2525" s="70"/>
      <c r="BM2525" s="135" t="s">
        <v>272</v>
      </c>
      <c r="BN2525" s="136" t="s">
        <v>576</v>
      </c>
      <c r="BO2525" s="101"/>
      <c r="BR2525" s="109" t="str">
        <f t="shared" si="39"/>
        <v>SH-25-2514</v>
      </c>
      <c r="BS2525" s="109" t="s">
        <v>301</v>
      </c>
      <c r="BT2525" t="s">
        <v>92</v>
      </c>
      <c r="BU2525" t="s">
        <v>5248</v>
      </c>
    </row>
    <row r="2526" spans="1:73" hidden="1">
      <c r="A2526" s="103" t="s">
        <v>5249</v>
      </c>
      <c r="B2526" s="102">
        <v>45765</v>
      </c>
      <c r="C2526" s="104">
        <f>_xlfn.ISOWEEKNUM(Tabella2[[#This Row],[Date]])</f>
        <v>16</v>
      </c>
      <c r="D2526" s="104" t="s">
        <v>341</v>
      </c>
      <c r="E2526" s="104" t="s">
        <v>284</v>
      </c>
      <c r="F2526" s="104">
        <v>44</v>
      </c>
      <c r="G2526" s="104" t="s">
        <v>257</v>
      </c>
      <c r="H2526" s="105">
        <v>9</v>
      </c>
      <c r="I2526" s="104"/>
      <c r="J2526" s="104" t="s">
        <v>258</v>
      </c>
      <c r="K2526" s="104" t="s">
        <v>83</v>
      </c>
      <c r="L2526" s="104" t="s">
        <v>299</v>
      </c>
      <c r="M2526" s="104" t="s">
        <v>313</v>
      </c>
      <c r="N2526" s="104"/>
      <c r="O2526" s="108" t="str">
        <f>A2527</f>
        <v>14929</v>
      </c>
      <c r="P2526" s="111" t="s">
        <v>314</v>
      </c>
      <c r="Q2526" s="153" t="s">
        <v>605</v>
      </c>
      <c r="R2526" s="153" t="s">
        <v>285</v>
      </c>
      <c r="S2526" s="153">
        <v>4.1666666666666657E-2</v>
      </c>
      <c r="T2526" s="153" t="s">
        <v>605</v>
      </c>
      <c r="U2526" s="153" t="s">
        <v>285</v>
      </c>
      <c r="V2526" s="153">
        <f>IF(ISBLANK(T2526),"",Tabella2[[#This Row],[ACT STOP]]-Tabella2[[#This Row],[ACT START]])</f>
        <v>4.1666666666666685E-2</v>
      </c>
      <c r="W2526" s="104" t="s">
        <v>92</v>
      </c>
      <c r="X2526" s="104" t="s">
        <v>91</v>
      </c>
      <c r="Y2526" s="110"/>
      <c r="Z2526" s="106"/>
      <c r="AA2526" s="104"/>
      <c r="AB2526" s="107"/>
      <c r="AC2526" s="72">
        <v>1</v>
      </c>
      <c r="AH2526" s="70"/>
      <c r="AI2526" s="70"/>
      <c r="AJ2526">
        <v>0</v>
      </c>
      <c r="AL2526" s="70"/>
      <c r="BM2526" s="135" t="s">
        <v>605</v>
      </c>
      <c r="BN2526" s="136" t="s">
        <v>285</v>
      </c>
      <c r="BO2526" s="101"/>
      <c r="BR2526" s="109" t="str">
        <f t="shared" si="39"/>
        <v>SH-25-2515</v>
      </c>
      <c r="BS2526" s="109" t="s">
        <v>318</v>
      </c>
      <c r="BT2526" t="s">
        <v>92</v>
      </c>
      <c r="BU2526" t="s">
        <v>5250</v>
      </c>
    </row>
    <row r="2527" spans="1:73" hidden="1">
      <c r="A2527" s="103" t="s">
        <v>5251</v>
      </c>
      <c r="B2527" s="102">
        <v>45765</v>
      </c>
      <c r="C2527" s="104">
        <f>_xlfn.ISOWEEKNUM(Tabella2[[#This Row],[Date]])</f>
        <v>16</v>
      </c>
      <c r="D2527" s="104" t="s">
        <v>341</v>
      </c>
      <c r="E2527" s="104" t="s">
        <v>284</v>
      </c>
      <c r="F2527" s="104">
        <v>43</v>
      </c>
      <c r="G2527" s="104" t="s">
        <v>257</v>
      </c>
      <c r="H2527" s="105">
        <v>32</v>
      </c>
      <c r="I2527" s="104"/>
      <c r="J2527" s="104" t="s">
        <v>258</v>
      </c>
      <c r="K2527" s="104" t="s">
        <v>80</v>
      </c>
      <c r="L2527" s="104" t="s">
        <v>299</v>
      </c>
      <c r="M2527" s="104" t="s">
        <v>313</v>
      </c>
      <c r="N2527" s="104"/>
      <c r="O2527" s="108" t="str">
        <f>A2526</f>
        <v>14928</v>
      </c>
      <c r="P2527" s="111" t="s">
        <v>314</v>
      </c>
      <c r="Q2527" s="153">
        <v>0.25</v>
      </c>
      <c r="R2527" s="153">
        <v>0.29166666666666669</v>
      </c>
      <c r="S2527" s="153">
        <v>4.1666666666666657E-2</v>
      </c>
      <c r="T2527" s="153">
        <v>0.25</v>
      </c>
      <c r="U2527" s="153">
        <v>0.29166666666666669</v>
      </c>
      <c r="V2527" s="153">
        <f>IF(ISBLANK(T2527),"",Tabella2[[#This Row],[ACT STOP]]-Tabella2[[#This Row],[ACT START]])</f>
        <v>4.1666666666666685E-2</v>
      </c>
      <c r="W2527" s="104" t="s">
        <v>92</v>
      </c>
      <c r="X2527" s="104" t="s">
        <v>91</v>
      </c>
      <c r="Y2527" s="110"/>
      <c r="Z2527" s="106"/>
      <c r="AA2527" s="104"/>
      <c r="AB2527" s="107"/>
      <c r="AC2527" s="72">
        <v>1</v>
      </c>
      <c r="AH2527" s="70"/>
      <c r="AI2527" s="70"/>
      <c r="AJ2527">
        <v>0</v>
      </c>
      <c r="AL2527" s="70"/>
      <c r="BM2527" s="135">
        <v>0.25</v>
      </c>
      <c r="BN2527" s="136">
        <v>0.29166666666666669</v>
      </c>
      <c r="BO2527" s="101"/>
      <c r="BR2527" s="109" t="str">
        <f t="shared" si="39"/>
        <v>SH-25-2516</v>
      </c>
      <c r="BS2527" s="109" t="s">
        <v>356</v>
      </c>
      <c r="BT2527" t="s">
        <v>92</v>
      </c>
      <c r="BU2527" t="s">
        <v>5252</v>
      </c>
    </row>
    <row r="2528" spans="1:73" hidden="1">
      <c r="A2528" s="103" t="s">
        <v>5253</v>
      </c>
      <c r="B2528" s="102">
        <v>45765</v>
      </c>
      <c r="C2528" s="104">
        <f>_xlfn.ISOWEEKNUM(Tabella2[[#This Row],[Date]])</f>
        <v>16</v>
      </c>
      <c r="D2528" s="104" t="s">
        <v>523</v>
      </c>
      <c r="E2528" s="104" t="s">
        <v>284</v>
      </c>
      <c r="F2528" s="104">
        <v>62</v>
      </c>
      <c r="G2528" s="104" t="s">
        <v>257</v>
      </c>
      <c r="H2528" s="105">
        <v>12</v>
      </c>
      <c r="I2528" s="104"/>
      <c r="J2528" s="104" t="s">
        <v>258</v>
      </c>
      <c r="K2528" s="104" t="s">
        <v>81</v>
      </c>
      <c r="L2528" s="104" t="s">
        <v>259</v>
      </c>
      <c r="M2528" s="104" t="s">
        <v>276</v>
      </c>
      <c r="N2528" s="104"/>
      <c r="O2528" s="106"/>
      <c r="P2528" s="111" t="s">
        <v>2684</v>
      </c>
      <c r="Q2528" s="153" t="s">
        <v>605</v>
      </c>
      <c r="R2528" s="153" t="s">
        <v>285</v>
      </c>
      <c r="S2528" s="153">
        <v>4.1666666666666657E-2</v>
      </c>
      <c r="T2528" s="153" t="s">
        <v>605</v>
      </c>
      <c r="U2528" s="153" t="s">
        <v>285</v>
      </c>
      <c r="V2528" s="153">
        <f>IF(ISBLANK(T2528),"",Tabella2[[#This Row],[ACT STOP]]-Tabella2[[#This Row],[ACT START]])</f>
        <v>4.1666666666666685E-2</v>
      </c>
      <c r="W2528" s="104" t="s">
        <v>92</v>
      </c>
      <c r="X2528" s="104" t="s">
        <v>91</v>
      </c>
      <c r="Y2528" s="110"/>
      <c r="Z2528" s="106"/>
      <c r="AA2528" s="104"/>
      <c r="AB2528" s="107"/>
      <c r="AC2528" s="72">
        <v>1</v>
      </c>
      <c r="AH2528" s="70"/>
      <c r="AI2528" s="70"/>
      <c r="AJ2528">
        <v>0</v>
      </c>
      <c r="AL2528" s="70"/>
      <c r="BM2528" s="135" t="s">
        <v>605</v>
      </c>
      <c r="BN2528" s="136" t="s">
        <v>285</v>
      </c>
      <c r="BO2528" s="101"/>
      <c r="BR2528" s="109" t="str">
        <f t="shared" si="39"/>
        <v>SH-25-2517</v>
      </c>
      <c r="BS2528" s="109" t="s">
        <v>266</v>
      </c>
      <c r="BT2528" t="s">
        <v>92</v>
      </c>
      <c r="BU2528" t="s">
        <v>5254</v>
      </c>
    </row>
    <row r="2529" spans="1:73" hidden="1">
      <c r="A2529" s="103" t="s">
        <v>5255</v>
      </c>
      <c r="B2529" s="102">
        <v>45765</v>
      </c>
      <c r="C2529" s="104">
        <f>_xlfn.ISOWEEKNUM(Tabella2[[#This Row],[Date]])</f>
        <v>16</v>
      </c>
      <c r="D2529" s="104" t="s">
        <v>523</v>
      </c>
      <c r="E2529" s="104" t="s">
        <v>284</v>
      </c>
      <c r="F2529" s="104">
        <v>63</v>
      </c>
      <c r="G2529" s="104" t="s">
        <v>257</v>
      </c>
      <c r="H2529" s="105">
        <v>5</v>
      </c>
      <c r="I2529" s="104"/>
      <c r="J2529" s="104" t="s">
        <v>258</v>
      </c>
      <c r="K2529" s="104" t="s">
        <v>78</v>
      </c>
      <c r="L2529" s="104" t="s">
        <v>259</v>
      </c>
      <c r="M2529" s="104" t="s">
        <v>276</v>
      </c>
      <c r="N2529" s="104"/>
      <c r="O2529" s="106"/>
      <c r="P2529" s="111" t="s">
        <v>2684</v>
      </c>
      <c r="Q2529" s="153" t="s">
        <v>605</v>
      </c>
      <c r="R2529" s="153" t="s">
        <v>285</v>
      </c>
      <c r="S2529" s="153">
        <v>4.1666666666666657E-2</v>
      </c>
      <c r="T2529" s="153">
        <v>0.25</v>
      </c>
      <c r="U2529" s="153">
        <v>0.29166666666666669</v>
      </c>
      <c r="V2529" s="153">
        <f>IF(ISBLANK(T2529),"",Tabella2[[#This Row],[ACT STOP]]-Tabella2[[#This Row],[ACT START]])</f>
        <v>4.1666666666666685E-2</v>
      </c>
      <c r="W2529" s="104" t="s">
        <v>92</v>
      </c>
      <c r="X2529" s="104" t="s">
        <v>91</v>
      </c>
      <c r="Y2529" s="110"/>
      <c r="Z2529" s="106"/>
      <c r="AA2529" s="104"/>
      <c r="AB2529" s="107"/>
      <c r="AC2529" s="72">
        <v>1</v>
      </c>
      <c r="AH2529" s="70"/>
      <c r="AI2529" s="70"/>
      <c r="AJ2529">
        <v>0</v>
      </c>
      <c r="AL2529" s="70"/>
      <c r="BM2529" s="135">
        <v>0.25</v>
      </c>
      <c r="BN2529" s="136">
        <v>0.29166666666666669</v>
      </c>
      <c r="BO2529" s="101"/>
      <c r="BR2529" s="109" t="str">
        <f t="shared" si="39"/>
        <v>SH-25-2518</v>
      </c>
      <c r="BS2529" s="109" t="s">
        <v>416</v>
      </c>
      <c r="BT2529" t="s">
        <v>92</v>
      </c>
      <c r="BU2529" t="s">
        <v>5256</v>
      </c>
    </row>
    <row r="2530" spans="1:73" hidden="1">
      <c r="A2530" s="103" t="s">
        <v>5257</v>
      </c>
      <c r="B2530" s="102">
        <v>45765</v>
      </c>
      <c r="C2530" s="104">
        <f>_xlfn.ISOWEEKNUM(Tabella2[[#This Row],[Date]])</f>
        <v>16</v>
      </c>
      <c r="D2530" s="104" t="s">
        <v>478</v>
      </c>
      <c r="E2530" s="104" t="s">
        <v>284</v>
      </c>
      <c r="F2530" s="104">
        <v>64</v>
      </c>
      <c r="G2530" s="104" t="s">
        <v>257</v>
      </c>
      <c r="H2530" s="105">
        <v>13</v>
      </c>
      <c r="I2530" s="104"/>
      <c r="J2530" s="104" t="s">
        <v>258</v>
      </c>
      <c r="K2530" s="104" t="s">
        <v>75</v>
      </c>
      <c r="L2530" s="104" t="s">
        <v>259</v>
      </c>
      <c r="M2530" s="104" t="s">
        <v>276</v>
      </c>
      <c r="N2530" s="104"/>
      <c r="O2530" s="106"/>
      <c r="P2530" s="111" t="s">
        <v>1898</v>
      </c>
      <c r="Q2530" s="153" t="s">
        <v>605</v>
      </c>
      <c r="R2530" s="153" t="s">
        <v>285</v>
      </c>
      <c r="S2530" s="153">
        <v>4.1666666666666657E-2</v>
      </c>
      <c r="T2530" s="153" t="s">
        <v>605</v>
      </c>
      <c r="U2530" s="153" t="s">
        <v>285</v>
      </c>
      <c r="V2530" s="153">
        <f>IF(ISBLANK(T2530),"",Tabella2[[#This Row],[ACT STOP]]-Tabella2[[#This Row],[ACT START]])</f>
        <v>4.1666666666666685E-2</v>
      </c>
      <c r="W2530" s="104" t="s">
        <v>92</v>
      </c>
      <c r="X2530" s="104" t="s">
        <v>91</v>
      </c>
      <c r="Y2530" s="110"/>
      <c r="Z2530" s="106"/>
      <c r="AA2530" s="104"/>
      <c r="AB2530" s="107"/>
      <c r="AC2530" s="72">
        <v>1</v>
      </c>
      <c r="AH2530" s="70"/>
      <c r="AI2530" s="70"/>
      <c r="AJ2530">
        <v>0</v>
      </c>
      <c r="AL2530" s="70"/>
      <c r="BM2530" s="135" t="s">
        <v>605</v>
      </c>
      <c r="BN2530" s="136" t="s">
        <v>285</v>
      </c>
      <c r="BO2530" s="101"/>
      <c r="BR2530" s="109" t="str">
        <f t="shared" si="39"/>
        <v>SH-25-2519</v>
      </c>
      <c r="BS2530" s="109" t="s">
        <v>427</v>
      </c>
      <c r="BT2530" t="s">
        <v>92</v>
      </c>
      <c r="BU2530" t="s">
        <v>5258</v>
      </c>
    </row>
    <row r="2531" spans="1:73" hidden="1">
      <c r="A2531" s="103" t="s">
        <v>5259</v>
      </c>
      <c r="B2531" s="102">
        <v>45765</v>
      </c>
      <c r="C2531" s="104">
        <f>_xlfn.ISOWEEKNUM(Tabella2[[#This Row],[Date]])</f>
        <v>16</v>
      </c>
      <c r="D2531" s="104" t="s">
        <v>275</v>
      </c>
      <c r="E2531" s="104" t="s">
        <v>256</v>
      </c>
      <c r="F2531" s="104">
        <v>57</v>
      </c>
      <c r="G2531" s="104" t="s">
        <v>284</v>
      </c>
      <c r="H2531" s="105">
        <v>9</v>
      </c>
      <c r="I2531" s="104" t="s">
        <v>258</v>
      </c>
      <c r="J2531" s="104"/>
      <c r="K2531" s="104" t="s">
        <v>83</v>
      </c>
      <c r="L2531" s="104" t="s">
        <v>299</v>
      </c>
      <c r="M2531" s="104" t="s">
        <v>276</v>
      </c>
      <c r="N2531" s="104"/>
      <c r="O2531" s="108" t="str">
        <f>A649</f>
        <v>13051</v>
      </c>
      <c r="P2531" s="111" t="s">
        <v>306</v>
      </c>
      <c r="Q2531" s="153" t="s">
        <v>617</v>
      </c>
      <c r="R2531" s="153" t="s">
        <v>525</v>
      </c>
      <c r="S2531" s="153">
        <v>4.1666666666666657E-2</v>
      </c>
      <c r="T2531" s="153" t="s">
        <v>617</v>
      </c>
      <c r="U2531" s="153" t="s">
        <v>525</v>
      </c>
      <c r="V2531" s="153">
        <f>IF(ISBLANK(T2531),"",Tabella2[[#This Row],[ACT STOP]]-Tabella2[[#This Row],[ACT START]])</f>
        <v>4.1666666666666685E-2</v>
      </c>
      <c r="W2531" s="104" t="s">
        <v>92</v>
      </c>
      <c r="X2531" s="104" t="s">
        <v>91</v>
      </c>
      <c r="Y2531" s="110"/>
      <c r="Z2531" s="106"/>
      <c r="AA2531" s="104"/>
      <c r="AB2531" s="107"/>
      <c r="AC2531" s="72">
        <v>1</v>
      </c>
      <c r="AH2531" s="70"/>
      <c r="AI2531" s="70"/>
      <c r="AJ2531">
        <v>0</v>
      </c>
      <c r="AL2531" s="70"/>
      <c r="BM2531" s="135" t="s">
        <v>617</v>
      </c>
      <c r="BN2531" s="136" t="s">
        <v>525</v>
      </c>
      <c r="BO2531" s="101"/>
      <c r="BR2531" s="109" t="str">
        <f t="shared" si="39"/>
        <v>SH-25-2520</v>
      </c>
      <c r="BS2531" s="109" t="s">
        <v>339</v>
      </c>
      <c r="BT2531" t="s">
        <v>92</v>
      </c>
      <c r="BU2531" t="s">
        <v>5260</v>
      </c>
    </row>
    <row r="2532" spans="1:73" hidden="1">
      <c r="A2532" s="103" t="s">
        <v>5261</v>
      </c>
      <c r="B2532" s="102">
        <v>45765</v>
      </c>
      <c r="C2532" s="104">
        <f>_xlfn.ISOWEEKNUM(Tabella2[[#This Row],[Date]])</f>
        <v>16</v>
      </c>
      <c r="D2532" s="104" t="s">
        <v>558</v>
      </c>
      <c r="E2532" s="104" t="s">
        <v>284</v>
      </c>
      <c r="F2532" s="104">
        <v>61</v>
      </c>
      <c r="G2532" s="104" t="s">
        <v>284</v>
      </c>
      <c r="H2532" s="105">
        <v>22</v>
      </c>
      <c r="I2532" s="104"/>
      <c r="J2532" s="104" t="s">
        <v>258</v>
      </c>
      <c r="K2532" s="104" t="s">
        <v>81</v>
      </c>
      <c r="L2532" s="104" t="s">
        <v>259</v>
      </c>
      <c r="M2532" s="104" t="s">
        <v>328</v>
      </c>
      <c r="N2532" s="104"/>
      <c r="O2532" s="106"/>
      <c r="P2532" s="111" t="s">
        <v>3788</v>
      </c>
      <c r="Q2532" s="153" t="s">
        <v>617</v>
      </c>
      <c r="R2532" s="153" t="s">
        <v>525</v>
      </c>
      <c r="S2532" s="153">
        <v>4.1666666666666657E-2</v>
      </c>
      <c r="T2532" s="153" t="s">
        <v>617</v>
      </c>
      <c r="U2532" s="153" t="s">
        <v>525</v>
      </c>
      <c r="V2532" s="153">
        <f>IF(ISBLANK(T2532),"",Tabella2[[#This Row],[ACT STOP]]-Tabella2[[#This Row],[ACT START]])</f>
        <v>4.1666666666666685E-2</v>
      </c>
      <c r="W2532" s="104" t="s">
        <v>92</v>
      </c>
      <c r="X2532" s="104" t="s">
        <v>91</v>
      </c>
      <c r="Y2532" s="110"/>
      <c r="Z2532" s="106"/>
      <c r="AA2532" s="104"/>
      <c r="AB2532" s="107"/>
      <c r="AC2532" s="72">
        <v>1</v>
      </c>
      <c r="AH2532" s="70"/>
      <c r="AI2532" s="70"/>
      <c r="AJ2532">
        <v>0</v>
      </c>
      <c r="AL2532" s="70"/>
      <c r="BM2532" s="135" t="s">
        <v>617</v>
      </c>
      <c r="BN2532" s="136" t="s">
        <v>525</v>
      </c>
      <c r="BO2532" s="101"/>
      <c r="BR2532" s="109" t="str">
        <f t="shared" si="39"/>
        <v>SH-25-2521</v>
      </c>
      <c r="BS2532" s="109" t="s">
        <v>295</v>
      </c>
      <c r="BT2532" t="s">
        <v>92</v>
      </c>
      <c r="BU2532" t="s">
        <v>5262</v>
      </c>
    </row>
    <row r="2533" spans="1:73" hidden="1">
      <c r="A2533" s="103" t="s">
        <v>5263</v>
      </c>
      <c r="B2533" s="102">
        <v>45765</v>
      </c>
      <c r="C2533" s="104">
        <f>_xlfn.ISOWEEKNUM(Tabella2[[#This Row],[Date]])</f>
        <v>16</v>
      </c>
      <c r="D2533" s="104" t="s">
        <v>558</v>
      </c>
      <c r="E2533" s="104" t="s">
        <v>284</v>
      </c>
      <c r="F2533" s="104">
        <v>60</v>
      </c>
      <c r="G2533" s="104" t="s">
        <v>257</v>
      </c>
      <c r="H2533" s="105">
        <v>14</v>
      </c>
      <c r="I2533" s="104"/>
      <c r="J2533" s="104" t="s">
        <v>258</v>
      </c>
      <c r="K2533" s="104" t="s">
        <v>78</v>
      </c>
      <c r="L2533" s="104" t="s">
        <v>259</v>
      </c>
      <c r="M2533" s="104" t="s">
        <v>328</v>
      </c>
      <c r="N2533" s="104"/>
      <c r="O2533" s="106"/>
      <c r="P2533" s="111" t="s">
        <v>3788</v>
      </c>
      <c r="Q2533" s="153" t="s">
        <v>617</v>
      </c>
      <c r="R2533" s="153" t="s">
        <v>525</v>
      </c>
      <c r="S2533" s="153">
        <v>4.1666666666666657E-2</v>
      </c>
      <c r="T2533" s="153" t="s">
        <v>617</v>
      </c>
      <c r="U2533" s="153" t="s">
        <v>525</v>
      </c>
      <c r="V2533" s="153">
        <f>IF(ISBLANK(T2533),"",Tabella2[[#This Row],[ACT STOP]]-Tabella2[[#This Row],[ACT START]])</f>
        <v>4.1666666666666685E-2</v>
      </c>
      <c r="W2533" s="104" t="s">
        <v>92</v>
      </c>
      <c r="X2533" s="104" t="s">
        <v>91</v>
      </c>
      <c r="Y2533" s="110"/>
      <c r="Z2533" s="106"/>
      <c r="AA2533" s="104"/>
      <c r="AB2533" s="107"/>
      <c r="AC2533" s="72">
        <v>1</v>
      </c>
      <c r="AH2533" s="70"/>
      <c r="AI2533" s="70"/>
      <c r="AJ2533">
        <v>0</v>
      </c>
      <c r="AL2533" s="70"/>
      <c r="BM2533" s="135" t="s">
        <v>617</v>
      </c>
      <c r="BN2533" s="136" t="s">
        <v>525</v>
      </c>
      <c r="BO2533" s="101"/>
      <c r="BR2533" s="109" t="str">
        <f t="shared" si="39"/>
        <v>SH-25-2522</v>
      </c>
      <c r="BS2533" s="109" t="s">
        <v>372</v>
      </c>
      <c r="BT2533" t="s">
        <v>92</v>
      </c>
      <c r="BU2533" t="s">
        <v>5264</v>
      </c>
    </row>
    <row r="2534" spans="1:73" hidden="1">
      <c r="A2534" s="103" t="s">
        <v>5265</v>
      </c>
      <c r="B2534" s="102">
        <v>45765</v>
      </c>
      <c r="C2534" s="104">
        <f>_xlfn.ISOWEEKNUM(Tabella2[[#This Row],[Date]])</f>
        <v>16</v>
      </c>
      <c r="D2534" s="104" t="s">
        <v>370</v>
      </c>
      <c r="E2534" s="104" t="s">
        <v>256</v>
      </c>
      <c r="F2534" s="104">
        <v>52</v>
      </c>
      <c r="G2534" s="104" t="s">
        <v>257</v>
      </c>
      <c r="H2534" s="105">
        <v>9</v>
      </c>
      <c r="I2534" s="104" t="s">
        <v>258</v>
      </c>
      <c r="J2534" s="104"/>
      <c r="K2534" s="104" t="s">
        <v>83</v>
      </c>
      <c r="L2534" s="104" t="s">
        <v>299</v>
      </c>
      <c r="M2534" s="104" t="s">
        <v>386</v>
      </c>
      <c r="N2534" s="104"/>
      <c r="O2534" s="108" t="str">
        <f>A2535</f>
        <v>14937</v>
      </c>
      <c r="P2534" s="111" t="s">
        <v>2075</v>
      </c>
      <c r="Q2534" s="153" t="s">
        <v>631</v>
      </c>
      <c r="R2534" s="153" t="s">
        <v>498</v>
      </c>
      <c r="S2534" s="153">
        <v>4.1666666666666657E-2</v>
      </c>
      <c r="T2534" s="153">
        <v>0.375</v>
      </c>
      <c r="U2534" s="153">
        <v>0.4236111111111111</v>
      </c>
      <c r="V2534" s="153">
        <f>IF(ISBLANK(T2534),"",Tabella2[[#This Row],[ACT STOP]]-Tabella2[[#This Row],[ACT START]])</f>
        <v>4.8611111111111105E-2</v>
      </c>
      <c r="W2534" s="104" t="s">
        <v>92</v>
      </c>
      <c r="X2534" s="104" t="s">
        <v>91</v>
      </c>
      <c r="Y2534" s="110" t="s">
        <v>5266</v>
      </c>
      <c r="Z2534" s="106"/>
      <c r="AA2534" s="104"/>
      <c r="AB2534" s="107"/>
      <c r="AC2534" s="72">
        <v>1</v>
      </c>
      <c r="AH2534" s="70"/>
      <c r="AI2534" s="70"/>
      <c r="AJ2534">
        <v>0</v>
      </c>
      <c r="AL2534" s="70"/>
      <c r="BL2534" t="s">
        <v>5267</v>
      </c>
      <c r="BM2534" s="135">
        <v>0.375</v>
      </c>
      <c r="BN2534" s="136">
        <v>0.4236111111111111</v>
      </c>
      <c r="BO2534" s="101"/>
      <c r="BR2534" s="109" t="str">
        <f t="shared" si="39"/>
        <v>SH-25-2523</v>
      </c>
      <c r="BS2534" s="109" t="s">
        <v>318</v>
      </c>
      <c r="BT2534" t="s">
        <v>92</v>
      </c>
      <c r="BU2534" t="s">
        <v>5268</v>
      </c>
    </row>
    <row r="2535" spans="1:73" hidden="1">
      <c r="A2535" s="103" t="s">
        <v>5269</v>
      </c>
      <c r="B2535" s="102">
        <v>45765</v>
      </c>
      <c r="C2535" s="104">
        <f>_xlfn.ISOWEEKNUM(Tabella2[[#This Row],[Date]])</f>
        <v>16</v>
      </c>
      <c r="D2535" s="104" t="s">
        <v>370</v>
      </c>
      <c r="E2535" s="104" t="s">
        <v>256</v>
      </c>
      <c r="F2535" s="104">
        <v>55</v>
      </c>
      <c r="G2535" s="104" t="s">
        <v>257</v>
      </c>
      <c r="H2535" s="105">
        <v>32</v>
      </c>
      <c r="I2535" s="104" t="s">
        <v>258</v>
      </c>
      <c r="J2535" s="104"/>
      <c r="K2535" s="104" t="s">
        <v>80</v>
      </c>
      <c r="L2535" s="104" t="s">
        <v>299</v>
      </c>
      <c r="M2535" s="104" t="s">
        <v>386</v>
      </c>
      <c r="N2535" s="104"/>
      <c r="O2535" s="108" t="str">
        <f>A2534</f>
        <v>14936</v>
      </c>
      <c r="P2535" s="111" t="s">
        <v>2075</v>
      </c>
      <c r="Q2535" s="153">
        <v>0.375</v>
      </c>
      <c r="R2535" s="153">
        <v>0.41666666666666669</v>
      </c>
      <c r="S2535" s="153">
        <v>4.1666666666666657E-2</v>
      </c>
      <c r="T2535" s="153">
        <v>0.375</v>
      </c>
      <c r="U2535" s="153">
        <v>0.4236111111111111</v>
      </c>
      <c r="V2535" s="153">
        <f>IF(ISBLANK(T2535),"",Tabella2[[#This Row],[ACT STOP]]-Tabella2[[#This Row],[ACT START]])</f>
        <v>4.8611111111111105E-2</v>
      </c>
      <c r="W2535" s="104" t="s">
        <v>92</v>
      </c>
      <c r="X2535" s="104" t="s">
        <v>91</v>
      </c>
      <c r="Y2535" s="110" t="s">
        <v>5270</v>
      </c>
      <c r="Z2535" s="106"/>
      <c r="AA2535" s="104"/>
      <c r="AB2535" s="107"/>
      <c r="AC2535" s="72">
        <v>1</v>
      </c>
      <c r="AH2535" s="70"/>
      <c r="AI2535" s="70"/>
      <c r="AJ2535">
        <v>0</v>
      </c>
      <c r="AL2535" s="70"/>
      <c r="BL2535" t="s">
        <v>5267</v>
      </c>
      <c r="BM2535" s="135">
        <v>0.375</v>
      </c>
      <c r="BN2535" s="136">
        <v>0.4236111111111111</v>
      </c>
      <c r="BO2535" s="101"/>
      <c r="BR2535" s="109" t="str">
        <f t="shared" si="39"/>
        <v>SH-25-2524</v>
      </c>
      <c r="BS2535" s="109" t="s">
        <v>356</v>
      </c>
      <c r="BT2535" t="s">
        <v>92</v>
      </c>
      <c r="BU2535" t="s">
        <v>5271</v>
      </c>
    </row>
    <row r="2536" spans="1:73" hidden="1">
      <c r="A2536" s="103" t="s">
        <v>5272</v>
      </c>
      <c r="B2536" s="102">
        <v>45765</v>
      </c>
      <c r="C2536" s="104">
        <f>_xlfn.ISOWEEKNUM(Tabella2[[#This Row],[Date]])</f>
        <v>16</v>
      </c>
      <c r="D2536" s="104" t="s">
        <v>558</v>
      </c>
      <c r="E2536" s="104" t="s">
        <v>284</v>
      </c>
      <c r="F2536" s="104">
        <v>58</v>
      </c>
      <c r="G2536" s="104" t="s">
        <v>257</v>
      </c>
      <c r="H2536" s="105">
        <v>12</v>
      </c>
      <c r="I2536" s="104"/>
      <c r="J2536" s="104" t="s">
        <v>258</v>
      </c>
      <c r="K2536" s="104" t="s">
        <v>81</v>
      </c>
      <c r="L2536" s="104" t="s">
        <v>259</v>
      </c>
      <c r="M2536" s="104" t="s">
        <v>328</v>
      </c>
      <c r="N2536" s="104"/>
      <c r="O2536" s="106"/>
      <c r="P2536" s="111" t="s">
        <v>3788</v>
      </c>
      <c r="Q2536" s="153" t="s">
        <v>631</v>
      </c>
      <c r="R2536" s="153" t="s">
        <v>498</v>
      </c>
      <c r="S2536" s="153">
        <v>4.1666666666666657E-2</v>
      </c>
      <c r="T2536" s="153" t="s">
        <v>631</v>
      </c>
      <c r="U2536" s="153" t="s">
        <v>498</v>
      </c>
      <c r="V2536" s="153">
        <f>IF(ISBLANK(T2536),"",Tabella2[[#This Row],[ACT STOP]]-Tabella2[[#This Row],[ACT START]])</f>
        <v>4.1666666666666685E-2</v>
      </c>
      <c r="W2536" s="104" t="s">
        <v>92</v>
      </c>
      <c r="X2536" s="104" t="s">
        <v>91</v>
      </c>
      <c r="Y2536" s="110"/>
      <c r="Z2536" s="106"/>
      <c r="AA2536" s="104"/>
      <c r="AB2536" s="107"/>
      <c r="AC2536" s="72">
        <v>1</v>
      </c>
      <c r="AH2536" s="70"/>
      <c r="AI2536" s="70"/>
      <c r="AJ2536">
        <v>0</v>
      </c>
      <c r="AL2536" s="70"/>
      <c r="BM2536" s="135" t="s">
        <v>631</v>
      </c>
      <c r="BN2536" s="136" t="s">
        <v>498</v>
      </c>
      <c r="BO2536" s="101"/>
      <c r="BR2536" s="109" t="str">
        <f t="shared" si="39"/>
        <v>SH-25-2525</v>
      </c>
      <c r="BS2536" s="109" t="s">
        <v>266</v>
      </c>
      <c r="BT2536" t="s">
        <v>92</v>
      </c>
      <c r="BU2536" t="s">
        <v>5273</v>
      </c>
    </row>
    <row r="2537" spans="1:73" hidden="1">
      <c r="A2537" s="103" t="s">
        <v>5274</v>
      </c>
      <c r="B2537" s="102">
        <v>45765</v>
      </c>
      <c r="C2537" s="104">
        <f>_xlfn.ISOWEEKNUM(Tabella2[[#This Row],[Date]])</f>
        <v>16</v>
      </c>
      <c r="D2537" s="104" t="s">
        <v>558</v>
      </c>
      <c r="E2537" s="104" t="s">
        <v>284</v>
      </c>
      <c r="F2537" s="104">
        <v>59</v>
      </c>
      <c r="G2537" s="104" t="s">
        <v>257</v>
      </c>
      <c r="H2537" s="105">
        <v>10</v>
      </c>
      <c r="I2537" s="104"/>
      <c r="J2537" s="104" t="s">
        <v>258</v>
      </c>
      <c r="K2537" s="104" t="s">
        <v>78</v>
      </c>
      <c r="L2537" s="104" t="s">
        <v>259</v>
      </c>
      <c r="M2537" s="104" t="s">
        <v>328</v>
      </c>
      <c r="N2537" s="104"/>
      <c r="O2537" s="106"/>
      <c r="P2537" s="111" t="s">
        <v>3788</v>
      </c>
      <c r="Q2537" s="153" t="s">
        <v>631</v>
      </c>
      <c r="R2537" s="153" t="s">
        <v>498</v>
      </c>
      <c r="S2537" s="153">
        <v>4.1666666666666657E-2</v>
      </c>
      <c r="T2537" s="153">
        <v>0.375</v>
      </c>
      <c r="U2537" s="153">
        <v>0.41666666666666669</v>
      </c>
      <c r="V2537" s="153">
        <f>IF(ISBLANK(T2537),"",Tabella2[[#This Row],[ACT STOP]]-Tabella2[[#This Row],[ACT START]])</f>
        <v>4.1666666666666685E-2</v>
      </c>
      <c r="W2537" s="104" t="s">
        <v>92</v>
      </c>
      <c r="X2537" s="104" t="s">
        <v>91</v>
      </c>
      <c r="Y2537" s="110"/>
      <c r="Z2537" s="106"/>
      <c r="AA2537" s="104"/>
      <c r="AB2537" s="107"/>
      <c r="AC2537" s="72">
        <v>1</v>
      </c>
      <c r="AH2537" s="70"/>
      <c r="AI2537" s="70"/>
      <c r="AJ2537">
        <v>0</v>
      </c>
      <c r="AL2537" s="70"/>
      <c r="BM2537" s="135">
        <v>0.375</v>
      </c>
      <c r="BN2537" s="136">
        <v>0.41666666666666669</v>
      </c>
      <c r="BO2537" s="101"/>
      <c r="BR2537" s="109" t="str">
        <f t="shared" si="39"/>
        <v>SH-25-2526</v>
      </c>
      <c r="BS2537" s="109" t="s">
        <v>552</v>
      </c>
      <c r="BT2537" t="s">
        <v>92</v>
      </c>
      <c r="BU2537" t="s">
        <v>5275</v>
      </c>
    </row>
    <row r="2538" spans="1:73" hidden="1">
      <c r="A2538" s="103" t="s">
        <v>5276</v>
      </c>
      <c r="B2538" s="102">
        <v>45765</v>
      </c>
      <c r="C2538" s="104">
        <f>_xlfn.ISOWEEKNUM(Tabella2[[#This Row],[Date]])</f>
        <v>16</v>
      </c>
      <c r="D2538" s="104" t="s">
        <v>478</v>
      </c>
      <c r="E2538" s="104" t="s">
        <v>284</v>
      </c>
      <c r="F2538" s="104">
        <v>65</v>
      </c>
      <c r="G2538" s="104" t="s">
        <v>257</v>
      </c>
      <c r="H2538" s="105">
        <v>13</v>
      </c>
      <c r="I2538" s="104"/>
      <c r="J2538" s="104" t="s">
        <v>258</v>
      </c>
      <c r="K2538" s="104" t="s">
        <v>75</v>
      </c>
      <c r="L2538" s="104" t="s">
        <v>259</v>
      </c>
      <c r="M2538" s="104" t="s">
        <v>276</v>
      </c>
      <c r="N2538" s="104"/>
      <c r="O2538" s="106"/>
      <c r="P2538" s="111" t="s">
        <v>1898</v>
      </c>
      <c r="Q2538" s="153" t="s">
        <v>631</v>
      </c>
      <c r="R2538" s="153" t="s">
        <v>498</v>
      </c>
      <c r="S2538" s="153">
        <v>4.1666666666666657E-2</v>
      </c>
      <c r="T2538" s="153" t="s">
        <v>631</v>
      </c>
      <c r="U2538" s="153" t="s">
        <v>498</v>
      </c>
      <c r="V2538" s="153">
        <f>IF(ISBLANK(T2538),"",Tabella2[[#This Row],[ACT STOP]]-Tabella2[[#This Row],[ACT START]])</f>
        <v>4.1666666666666685E-2</v>
      </c>
      <c r="W2538" s="104" t="s">
        <v>92</v>
      </c>
      <c r="X2538" s="104" t="s">
        <v>91</v>
      </c>
      <c r="Y2538" s="110"/>
      <c r="Z2538" s="106"/>
      <c r="AA2538" s="104"/>
      <c r="AB2538" s="107"/>
      <c r="AC2538" s="72">
        <v>1</v>
      </c>
      <c r="AH2538" s="70"/>
      <c r="AI2538" s="70"/>
      <c r="AJ2538">
        <v>0</v>
      </c>
      <c r="AL2538" s="70"/>
      <c r="BM2538" s="135" t="s">
        <v>631</v>
      </c>
      <c r="BN2538" s="136" t="s">
        <v>498</v>
      </c>
      <c r="BO2538" s="101"/>
      <c r="BR2538" s="109" t="str">
        <f t="shared" si="39"/>
        <v>SH-25-2527</v>
      </c>
      <c r="BS2538" s="109" t="s">
        <v>427</v>
      </c>
      <c r="BT2538" t="s">
        <v>92</v>
      </c>
      <c r="BU2538" t="s">
        <v>5277</v>
      </c>
    </row>
    <row r="2539" spans="1:73" hidden="1">
      <c r="A2539" s="103" t="s">
        <v>5278</v>
      </c>
      <c r="B2539" s="102">
        <v>45765</v>
      </c>
      <c r="C2539" s="104">
        <f>_xlfn.ISOWEEKNUM(Tabella2[[#This Row],[Date]])</f>
        <v>16</v>
      </c>
      <c r="D2539" s="104" t="s">
        <v>275</v>
      </c>
      <c r="E2539" s="104" t="s">
        <v>256</v>
      </c>
      <c r="F2539" s="104">
        <v>61</v>
      </c>
      <c r="G2539" s="104" t="s">
        <v>284</v>
      </c>
      <c r="H2539" s="105">
        <v>9</v>
      </c>
      <c r="I2539" s="104" t="s">
        <v>258</v>
      </c>
      <c r="J2539" s="104"/>
      <c r="K2539" s="104" t="s">
        <v>83</v>
      </c>
      <c r="L2539" s="104" t="s">
        <v>299</v>
      </c>
      <c r="M2539" s="104" t="s">
        <v>276</v>
      </c>
      <c r="N2539" s="104"/>
      <c r="O2539" s="108" t="str">
        <f>A650</f>
        <v>13052</v>
      </c>
      <c r="P2539" s="111" t="s">
        <v>306</v>
      </c>
      <c r="Q2539" s="153" t="s">
        <v>263</v>
      </c>
      <c r="R2539" s="153" t="s">
        <v>504</v>
      </c>
      <c r="S2539" s="153">
        <v>4.1666666666666657E-2</v>
      </c>
      <c r="T2539" s="153" t="s">
        <v>263</v>
      </c>
      <c r="U2539" s="153" t="s">
        <v>504</v>
      </c>
      <c r="V2539" s="153">
        <f>IF(ISBLANK(T2539),"",Tabella2[[#This Row],[ACT STOP]]-Tabella2[[#This Row],[ACT START]])</f>
        <v>4.1666666666666685E-2</v>
      </c>
      <c r="W2539" s="104" t="s">
        <v>92</v>
      </c>
      <c r="X2539" s="104" t="s">
        <v>91</v>
      </c>
      <c r="Y2539" s="110"/>
      <c r="Z2539" s="106"/>
      <c r="AA2539" s="104"/>
      <c r="AB2539" s="107"/>
      <c r="AC2539" s="72">
        <v>1</v>
      </c>
      <c r="AH2539" s="70"/>
      <c r="AI2539" s="70"/>
      <c r="AJ2539">
        <v>0</v>
      </c>
      <c r="AL2539" s="70"/>
      <c r="BM2539" s="135" t="s">
        <v>263</v>
      </c>
      <c r="BN2539" s="136" t="s">
        <v>504</v>
      </c>
      <c r="BO2539" s="101"/>
      <c r="BR2539" s="109" t="str">
        <f t="shared" si="39"/>
        <v>SH-25-2528</v>
      </c>
      <c r="BS2539" s="109" t="s">
        <v>339</v>
      </c>
      <c r="BT2539" t="s">
        <v>92</v>
      </c>
      <c r="BU2539" t="s">
        <v>5279</v>
      </c>
    </row>
    <row r="2540" spans="1:73" hidden="1">
      <c r="A2540" s="103" t="s">
        <v>5280</v>
      </c>
      <c r="B2540" s="102">
        <v>45765</v>
      </c>
      <c r="C2540" s="104">
        <f>_xlfn.ISOWEEKNUM(Tabella2[[#This Row],[Date]])</f>
        <v>16</v>
      </c>
      <c r="D2540" s="104" t="s">
        <v>3529</v>
      </c>
      <c r="E2540" s="104" t="s">
        <v>284</v>
      </c>
      <c r="F2540" s="104">
        <v>68</v>
      </c>
      <c r="G2540" s="104" t="s">
        <v>284</v>
      </c>
      <c r="H2540" s="105">
        <v>22</v>
      </c>
      <c r="I2540" s="104"/>
      <c r="J2540" s="104" t="s">
        <v>258</v>
      </c>
      <c r="K2540" s="104" t="s">
        <v>81</v>
      </c>
      <c r="L2540" s="104" t="s">
        <v>259</v>
      </c>
      <c r="M2540" s="104" t="s">
        <v>328</v>
      </c>
      <c r="N2540" s="104"/>
      <c r="O2540" s="106"/>
      <c r="P2540" s="111" t="s">
        <v>3689</v>
      </c>
      <c r="Q2540" s="153" t="s">
        <v>263</v>
      </c>
      <c r="R2540" s="153" t="s">
        <v>504</v>
      </c>
      <c r="S2540" s="153">
        <v>4.1666666666666657E-2</v>
      </c>
      <c r="T2540" s="153">
        <v>0.4375</v>
      </c>
      <c r="U2540" s="153">
        <v>0.47569444444444442</v>
      </c>
      <c r="V2540" s="153">
        <f>IF(ISBLANK(T2540),"",Tabella2[[#This Row],[ACT STOP]]-Tabella2[[#This Row],[ACT START]])</f>
        <v>3.819444444444442E-2</v>
      </c>
      <c r="W2540" s="104" t="s">
        <v>92</v>
      </c>
      <c r="X2540" s="104" t="s">
        <v>91</v>
      </c>
      <c r="Y2540" s="110"/>
      <c r="Z2540" s="106"/>
      <c r="AA2540" s="104"/>
      <c r="AB2540" s="107"/>
      <c r="AC2540" s="72">
        <v>1</v>
      </c>
      <c r="AH2540" s="70"/>
      <c r="AI2540" s="70"/>
      <c r="AJ2540">
        <v>0</v>
      </c>
      <c r="AL2540" s="70"/>
      <c r="BM2540" s="135">
        <v>0.4375</v>
      </c>
      <c r="BN2540" s="136">
        <v>0.47569444444444442</v>
      </c>
      <c r="BO2540" s="101"/>
      <c r="BR2540" s="109" t="str">
        <f t="shared" si="39"/>
        <v>SH-25-2529</v>
      </c>
      <c r="BS2540" s="109" t="s">
        <v>295</v>
      </c>
      <c r="BT2540" t="s">
        <v>92</v>
      </c>
      <c r="BU2540" t="s">
        <v>5281</v>
      </c>
    </row>
    <row r="2541" spans="1:73" hidden="1">
      <c r="A2541" s="103" t="s">
        <v>5282</v>
      </c>
      <c r="B2541" s="102">
        <v>45765</v>
      </c>
      <c r="C2541" s="104">
        <f>_xlfn.ISOWEEKNUM(Tabella2[[#This Row],[Date]])</f>
        <v>16</v>
      </c>
      <c r="D2541" s="104" t="s">
        <v>3529</v>
      </c>
      <c r="E2541" s="104" t="s">
        <v>284</v>
      </c>
      <c r="F2541" s="104">
        <v>69</v>
      </c>
      <c r="G2541" s="104" t="s">
        <v>257</v>
      </c>
      <c r="H2541" s="105">
        <v>2</v>
      </c>
      <c r="I2541" s="104"/>
      <c r="J2541" s="104" t="s">
        <v>258</v>
      </c>
      <c r="K2541" s="104" t="s">
        <v>78</v>
      </c>
      <c r="L2541" s="104" t="s">
        <v>259</v>
      </c>
      <c r="M2541" s="104" t="s">
        <v>328</v>
      </c>
      <c r="N2541" s="104"/>
      <c r="O2541" s="106"/>
      <c r="P2541" s="111" t="s">
        <v>3689</v>
      </c>
      <c r="Q2541" s="153" t="s">
        <v>263</v>
      </c>
      <c r="R2541" s="153" t="s">
        <v>504</v>
      </c>
      <c r="S2541" s="153">
        <v>4.1666666666666657E-2</v>
      </c>
      <c r="T2541" s="153">
        <v>0.4375</v>
      </c>
      <c r="U2541" s="153">
        <v>0.47916666666666669</v>
      </c>
      <c r="V2541" s="153">
        <f>IF(ISBLANK(T2541),"",Tabella2[[#This Row],[ACT STOP]]-Tabella2[[#This Row],[ACT START]])</f>
        <v>4.1666666666666685E-2</v>
      </c>
      <c r="W2541" s="104" t="s">
        <v>92</v>
      </c>
      <c r="X2541" s="104" t="s">
        <v>91</v>
      </c>
      <c r="Y2541" s="110"/>
      <c r="Z2541" s="106"/>
      <c r="AA2541" s="104"/>
      <c r="AB2541" s="107"/>
      <c r="AC2541" s="72">
        <v>1</v>
      </c>
      <c r="AH2541" s="70"/>
      <c r="AI2541" s="70"/>
      <c r="AJ2541">
        <v>0</v>
      </c>
      <c r="AL2541" s="70"/>
      <c r="BM2541" s="135">
        <v>0.4375</v>
      </c>
      <c r="BN2541" s="136">
        <v>0.47916666666666669</v>
      </c>
      <c r="BO2541" s="101"/>
      <c r="BR2541" s="109" t="str">
        <f t="shared" si="39"/>
        <v>SH-25-2530</v>
      </c>
      <c r="BS2541" s="109" t="s">
        <v>368</v>
      </c>
      <c r="BT2541" t="s">
        <v>92</v>
      </c>
      <c r="BU2541" t="s">
        <v>5283</v>
      </c>
    </row>
    <row r="2542" spans="1:73" hidden="1">
      <c r="A2542" s="103" t="s">
        <v>5284</v>
      </c>
      <c r="B2542" s="102">
        <v>45769</v>
      </c>
      <c r="C2542" s="104">
        <f>_xlfn.ISOWEEKNUM(Tabella2[[#This Row],[Date]])</f>
        <v>17</v>
      </c>
      <c r="D2542" s="104" t="s">
        <v>341</v>
      </c>
      <c r="E2542" s="104" t="s">
        <v>284</v>
      </c>
      <c r="F2542" s="104">
        <v>43</v>
      </c>
      <c r="G2542" s="104" t="s">
        <v>257</v>
      </c>
      <c r="H2542" s="105">
        <v>9</v>
      </c>
      <c r="I2542" s="104"/>
      <c r="J2542" s="104" t="s">
        <v>258</v>
      </c>
      <c r="K2542" s="104" t="s">
        <v>79</v>
      </c>
      <c r="L2542" s="104" t="s">
        <v>299</v>
      </c>
      <c r="M2542" s="104" t="s">
        <v>313</v>
      </c>
      <c r="N2542" s="104"/>
      <c r="O2542" s="108" t="str">
        <f>A2543</f>
        <v>14945</v>
      </c>
      <c r="P2542" s="111" t="s">
        <v>442</v>
      </c>
      <c r="Q2542" s="153" t="s">
        <v>605</v>
      </c>
      <c r="R2542" s="153" t="s">
        <v>285</v>
      </c>
      <c r="S2542" s="153">
        <v>4.1666666666666657E-2</v>
      </c>
      <c r="T2542" s="153">
        <v>0.26041666666666669</v>
      </c>
      <c r="U2542" s="153">
        <v>0.29166666666666669</v>
      </c>
      <c r="V2542" s="153">
        <f>IF(ISBLANK(T2542),"",Tabella2[[#This Row],[ACT STOP]]-Tabella2[[#This Row],[ACT START]])</f>
        <v>3.125E-2</v>
      </c>
      <c r="W2542" s="104" t="s">
        <v>92</v>
      </c>
      <c r="X2542" s="104" t="s">
        <v>91</v>
      </c>
      <c r="Y2542" s="110" t="s">
        <v>5285</v>
      </c>
      <c r="Z2542" s="106"/>
      <c r="AA2542" s="104"/>
      <c r="AB2542" s="107"/>
      <c r="AC2542" s="72">
        <v>1</v>
      </c>
      <c r="AH2542" s="70"/>
      <c r="AI2542" s="70"/>
      <c r="AJ2542">
        <v>0</v>
      </c>
      <c r="AL2542" s="70"/>
      <c r="BM2542" s="135">
        <v>0.26041666666666669</v>
      </c>
      <c r="BN2542" s="136">
        <v>0.29166666666666669</v>
      </c>
      <c r="BO2542" s="101"/>
      <c r="BR2542" s="109" t="str">
        <f t="shared" si="39"/>
        <v>SH-25-2531</v>
      </c>
      <c r="BS2542" s="109" t="s">
        <v>318</v>
      </c>
      <c r="BT2542" t="s">
        <v>92</v>
      </c>
      <c r="BU2542" t="s">
        <v>5286</v>
      </c>
    </row>
    <row r="2543" spans="1:73" hidden="1">
      <c r="A2543" s="103" t="s">
        <v>5287</v>
      </c>
      <c r="B2543" s="102">
        <v>45769</v>
      </c>
      <c r="C2543" s="104">
        <f>_xlfn.ISOWEEKNUM(Tabella2[[#This Row],[Date]])</f>
        <v>17</v>
      </c>
      <c r="D2543" s="104" t="s">
        <v>341</v>
      </c>
      <c r="E2543" s="104" t="s">
        <v>284</v>
      </c>
      <c r="F2543" s="104">
        <v>44</v>
      </c>
      <c r="G2543" s="104" t="s">
        <v>284</v>
      </c>
      <c r="H2543" s="105">
        <v>9</v>
      </c>
      <c r="I2543" s="104"/>
      <c r="J2543" s="104" t="s">
        <v>258</v>
      </c>
      <c r="K2543" s="104" t="s">
        <v>78</v>
      </c>
      <c r="L2543" s="104" t="s">
        <v>299</v>
      </c>
      <c r="M2543" s="104" t="s">
        <v>313</v>
      </c>
      <c r="N2543" s="104"/>
      <c r="O2543" s="108" t="str">
        <f>A2542</f>
        <v>14944</v>
      </c>
      <c r="P2543" s="111" t="s">
        <v>442</v>
      </c>
      <c r="Q2543" s="153">
        <v>0.25</v>
      </c>
      <c r="R2543" s="153">
        <v>0.29166666666666669</v>
      </c>
      <c r="S2543" s="153">
        <v>4.1666666666666657E-2</v>
      </c>
      <c r="T2543" s="153">
        <v>0.26041666666666669</v>
      </c>
      <c r="U2543" s="153">
        <v>0.29166666666666669</v>
      </c>
      <c r="V2543" s="153">
        <f>IF(ISBLANK(T2543),"",Tabella2[[#This Row],[ACT STOP]]-Tabella2[[#This Row],[ACT START]])</f>
        <v>3.125E-2</v>
      </c>
      <c r="W2543" s="104" t="s">
        <v>92</v>
      </c>
      <c r="X2543" s="104" t="s">
        <v>91</v>
      </c>
      <c r="Y2543" s="110" t="s">
        <v>5288</v>
      </c>
      <c r="Z2543" s="106"/>
      <c r="AA2543" s="104"/>
      <c r="AB2543" s="107"/>
      <c r="AC2543" s="72">
        <v>1</v>
      </c>
      <c r="AH2543" s="70"/>
      <c r="AI2543" s="70"/>
      <c r="AJ2543">
        <v>0</v>
      </c>
      <c r="AL2543" s="70"/>
      <c r="BM2543" s="135">
        <v>0.26041666666666669</v>
      </c>
      <c r="BN2543" s="136">
        <v>0.29166666666666669</v>
      </c>
      <c r="BO2543" s="101">
        <v>1.041666666666667E-2</v>
      </c>
      <c r="BQ2543" t="s">
        <v>94</v>
      </c>
      <c r="BR2543" s="109" t="str">
        <f t="shared" si="39"/>
        <v>SH-25-2532</v>
      </c>
      <c r="BS2543" s="109" t="s">
        <v>339</v>
      </c>
      <c r="BT2543" t="s">
        <v>92</v>
      </c>
      <c r="BU2543" t="s">
        <v>5289</v>
      </c>
    </row>
    <row r="2544" spans="1:73" hidden="1">
      <c r="A2544" s="103" t="s">
        <v>5290</v>
      </c>
      <c r="B2544" s="102">
        <v>45769</v>
      </c>
      <c r="C2544" s="104">
        <f>_xlfn.ISOWEEKNUM(Tabella2[[#This Row],[Date]])</f>
        <v>17</v>
      </c>
      <c r="D2544" s="104" t="s">
        <v>370</v>
      </c>
      <c r="E2544" s="104" t="s">
        <v>256</v>
      </c>
      <c r="F2544" s="104">
        <v>50</v>
      </c>
      <c r="G2544" s="104" t="s">
        <v>257</v>
      </c>
      <c r="H2544" s="105">
        <v>14</v>
      </c>
      <c r="I2544" s="104" t="s">
        <v>258</v>
      </c>
      <c r="J2544" s="104"/>
      <c r="K2544" s="104" t="s">
        <v>83</v>
      </c>
      <c r="L2544" s="104" t="s">
        <v>299</v>
      </c>
      <c r="M2544" s="104" t="s">
        <v>386</v>
      </c>
      <c r="N2544" s="104"/>
      <c r="O2544" s="108" t="str">
        <f>A2545</f>
        <v>14947</v>
      </c>
      <c r="P2544" s="111" t="s">
        <v>2292</v>
      </c>
      <c r="Q2544" s="153" t="s">
        <v>605</v>
      </c>
      <c r="R2544" s="153" t="s">
        <v>285</v>
      </c>
      <c r="S2544" s="153">
        <v>4.1666666666666657E-2</v>
      </c>
      <c r="T2544" s="153">
        <v>0.25</v>
      </c>
      <c r="U2544" s="153">
        <v>0.29166666666666669</v>
      </c>
      <c r="V2544" s="153">
        <f>IF(ISBLANK(T2544),"",Tabella2[[#This Row],[ACT STOP]]-Tabella2[[#This Row],[ACT START]])</f>
        <v>4.1666666666666685E-2</v>
      </c>
      <c r="W2544" s="104" t="s">
        <v>92</v>
      </c>
      <c r="X2544" s="104" t="s">
        <v>91</v>
      </c>
      <c r="Y2544" s="110" t="s">
        <v>5291</v>
      </c>
      <c r="Z2544" s="106"/>
      <c r="AA2544" s="104"/>
      <c r="AB2544" s="107"/>
      <c r="AC2544" s="72">
        <v>1</v>
      </c>
      <c r="AH2544" s="70"/>
      <c r="AI2544" s="70"/>
      <c r="AJ2544">
        <v>0</v>
      </c>
      <c r="AL2544" s="70"/>
      <c r="BM2544" s="135">
        <v>0.25</v>
      </c>
      <c r="BN2544" s="136">
        <v>0.29166666666666669</v>
      </c>
      <c r="BO2544" s="101"/>
      <c r="BR2544" s="109" t="str">
        <f t="shared" si="39"/>
        <v>SH-25-2533</v>
      </c>
      <c r="BS2544" s="109" t="s">
        <v>372</v>
      </c>
      <c r="BT2544" t="s">
        <v>92</v>
      </c>
      <c r="BU2544" t="s">
        <v>5292</v>
      </c>
    </row>
    <row r="2545" spans="1:73" hidden="1">
      <c r="A2545" s="103" t="s">
        <v>5293</v>
      </c>
      <c r="B2545" s="102">
        <v>45769</v>
      </c>
      <c r="C2545" s="104">
        <f>_xlfn.ISOWEEKNUM(Tabella2[[#This Row],[Date]])</f>
        <v>17</v>
      </c>
      <c r="D2545" s="104" t="s">
        <v>370</v>
      </c>
      <c r="E2545" s="104" t="s">
        <v>256</v>
      </c>
      <c r="F2545" s="104">
        <v>51</v>
      </c>
      <c r="G2545" s="104" t="s">
        <v>257</v>
      </c>
      <c r="H2545" s="105">
        <v>32</v>
      </c>
      <c r="I2545" s="104" t="s">
        <v>258</v>
      </c>
      <c r="J2545" s="104"/>
      <c r="K2545" s="104" t="s">
        <v>80</v>
      </c>
      <c r="L2545" s="104" t="s">
        <v>299</v>
      </c>
      <c r="M2545" s="104" t="s">
        <v>386</v>
      </c>
      <c r="N2545" s="104"/>
      <c r="O2545" s="108" t="str">
        <f>A2544</f>
        <v>14946</v>
      </c>
      <c r="P2545" s="111" t="s">
        <v>2292</v>
      </c>
      <c r="Q2545" s="153">
        <v>0.25</v>
      </c>
      <c r="R2545" s="153">
        <v>0.29166666666666669</v>
      </c>
      <c r="S2545" s="153">
        <v>4.1666666666666657E-2</v>
      </c>
      <c r="T2545" s="153">
        <v>0.25</v>
      </c>
      <c r="U2545" s="153">
        <v>0.29166666666666669</v>
      </c>
      <c r="V2545" s="153">
        <f>IF(ISBLANK(T2545),"",Tabella2[[#This Row],[ACT STOP]]-Tabella2[[#This Row],[ACT START]])</f>
        <v>4.1666666666666685E-2</v>
      </c>
      <c r="W2545" s="104" t="s">
        <v>92</v>
      </c>
      <c r="X2545" s="104" t="s">
        <v>91</v>
      </c>
      <c r="Y2545" s="110" t="s">
        <v>5294</v>
      </c>
      <c r="Z2545" s="106"/>
      <c r="AA2545" s="104"/>
      <c r="AB2545" s="107"/>
      <c r="AC2545" s="72">
        <v>1</v>
      </c>
      <c r="AH2545" s="70"/>
      <c r="AI2545" s="70"/>
      <c r="AJ2545">
        <v>0</v>
      </c>
      <c r="AL2545" s="70"/>
      <c r="BM2545" s="135">
        <v>0.25</v>
      </c>
      <c r="BN2545" s="136">
        <v>0.29166666666666669</v>
      </c>
      <c r="BO2545" s="101"/>
      <c r="BR2545" s="109" t="str">
        <f t="shared" si="39"/>
        <v>SH-25-2534</v>
      </c>
      <c r="BS2545" s="109" t="s">
        <v>356</v>
      </c>
      <c r="BT2545" t="s">
        <v>92</v>
      </c>
      <c r="BU2545" t="s">
        <v>5295</v>
      </c>
    </row>
    <row r="2546" spans="1:73" ht="15.75" hidden="1" customHeight="1">
      <c r="A2546" s="103" t="s">
        <v>5296</v>
      </c>
      <c r="B2546" s="102">
        <v>45769</v>
      </c>
      <c r="C2546" s="104">
        <f>_xlfn.ISOWEEKNUM(Tabella2[[#This Row],[Date]])</f>
        <v>17</v>
      </c>
      <c r="D2546" s="104" t="s">
        <v>275</v>
      </c>
      <c r="E2546" s="104" t="s">
        <v>256</v>
      </c>
      <c r="F2546" s="104">
        <v>58</v>
      </c>
      <c r="G2546" s="104" t="s">
        <v>257</v>
      </c>
      <c r="H2546" s="105">
        <v>2</v>
      </c>
      <c r="I2546" s="104" t="s">
        <v>258</v>
      </c>
      <c r="J2546" s="104"/>
      <c r="K2546" s="104" t="s">
        <v>81</v>
      </c>
      <c r="L2546" s="104" t="s">
        <v>259</v>
      </c>
      <c r="M2546" s="104" t="s">
        <v>276</v>
      </c>
      <c r="N2546" s="104"/>
      <c r="O2546" s="106"/>
      <c r="P2546" s="111" t="s">
        <v>342</v>
      </c>
      <c r="Q2546" s="153" t="s">
        <v>605</v>
      </c>
      <c r="R2546" s="153" t="s">
        <v>285</v>
      </c>
      <c r="S2546" s="153">
        <v>4.1666666666666657E-2</v>
      </c>
      <c r="T2546" s="153">
        <v>0.25694444444444442</v>
      </c>
      <c r="U2546" s="153">
        <v>0.29166666666666669</v>
      </c>
      <c r="V2546" s="153">
        <f>IF(ISBLANK(T2546),"",Tabella2[[#This Row],[ACT STOP]]-Tabella2[[#This Row],[ACT START]])</f>
        <v>3.4722222222222265E-2</v>
      </c>
      <c r="W2546" s="104" t="s">
        <v>92</v>
      </c>
      <c r="X2546" s="104" t="s">
        <v>91</v>
      </c>
      <c r="Y2546" s="110"/>
      <c r="Z2546" s="106"/>
      <c r="AA2546" s="104"/>
      <c r="AB2546" s="107"/>
      <c r="AC2546" s="72">
        <v>1</v>
      </c>
      <c r="AH2546" s="70"/>
      <c r="AI2546" s="70"/>
      <c r="AJ2546">
        <v>0</v>
      </c>
      <c r="AL2546" s="70"/>
      <c r="BM2546" s="135">
        <v>0.25694444444444442</v>
      </c>
      <c r="BN2546" s="136">
        <v>0.29166666666666669</v>
      </c>
      <c r="BO2546" s="101">
        <v>6.9444444444444441E-3</v>
      </c>
      <c r="BQ2546" t="s">
        <v>102</v>
      </c>
      <c r="BR2546" s="109" t="str">
        <f t="shared" si="39"/>
        <v>SH-25-2535</v>
      </c>
      <c r="BS2546" s="109" t="s">
        <v>368</v>
      </c>
      <c r="BT2546" t="s">
        <v>92</v>
      </c>
      <c r="BU2546" t="s">
        <v>5297</v>
      </c>
    </row>
    <row r="2547" spans="1:73" hidden="1">
      <c r="A2547" s="103" t="s">
        <v>5298</v>
      </c>
      <c r="B2547" s="102">
        <v>45769</v>
      </c>
      <c r="C2547" s="104">
        <f>_xlfn.ISOWEEKNUM(Tabella2[[#This Row],[Date]])</f>
        <v>17</v>
      </c>
      <c r="D2547" s="104" t="s">
        <v>1914</v>
      </c>
      <c r="E2547" s="104" t="s">
        <v>284</v>
      </c>
      <c r="F2547" s="104">
        <v>39</v>
      </c>
      <c r="G2547" s="104" t="s">
        <v>257</v>
      </c>
      <c r="H2547" s="105">
        <v>1</v>
      </c>
      <c r="I2547" s="104"/>
      <c r="J2547" s="104" t="s">
        <v>258</v>
      </c>
      <c r="K2547" s="104" t="s">
        <v>79</v>
      </c>
      <c r="L2547" s="104" t="s">
        <v>299</v>
      </c>
      <c r="M2547" s="104" t="s">
        <v>915</v>
      </c>
      <c r="N2547" s="104"/>
      <c r="O2547" s="108" t="str">
        <f>A2548</f>
        <v>14950</v>
      </c>
      <c r="P2547" s="111" t="s">
        <v>2417</v>
      </c>
      <c r="Q2547" s="153" t="s">
        <v>617</v>
      </c>
      <c r="R2547" s="153" t="s">
        <v>525</v>
      </c>
      <c r="S2547" s="153">
        <v>4.1666666666666657E-2</v>
      </c>
      <c r="T2547" s="153">
        <v>0.3125</v>
      </c>
      <c r="U2547" s="153">
        <v>0.35416666666666669</v>
      </c>
      <c r="V2547" s="153">
        <f>IF(ISBLANK(T2547),"",Tabella2[[#This Row],[ACT STOP]]-Tabella2[[#This Row],[ACT START]])</f>
        <v>4.1666666666666685E-2</v>
      </c>
      <c r="W2547" s="104" t="s">
        <v>92</v>
      </c>
      <c r="X2547" s="104" t="s">
        <v>91</v>
      </c>
      <c r="Y2547" s="110"/>
      <c r="Z2547" s="106"/>
      <c r="AA2547" s="104"/>
      <c r="AB2547" s="107"/>
      <c r="AC2547" s="72">
        <v>1</v>
      </c>
      <c r="AH2547" s="70"/>
      <c r="AI2547" s="70"/>
      <c r="AJ2547">
        <v>0</v>
      </c>
      <c r="AL2547" s="70"/>
      <c r="BM2547" s="135">
        <v>0.3125</v>
      </c>
      <c r="BN2547" s="136">
        <v>0.35416666666666669</v>
      </c>
      <c r="BO2547" s="101"/>
      <c r="BR2547" s="109" t="str">
        <f t="shared" si="39"/>
        <v>SH-25-2536</v>
      </c>
      <c r="BS2547" s="109" t="s">
        <v>332</v>
      </c>
      <c r="BT2547" t="s">
        <v>92</v>
      </c>
      <c r="BU2547" t="s">
        <v>5299</v>
      </c>
    </row>
    <row r="2548" spans="1:73" hidden="1">
      <c r="A2548" s="103" t="s">
        <v>5300</v>
      </c>
      <c r="B2548" s="102">
        <v>45769</v>
      </c>
      <c r="C2548" s="104">
        <f>_xlfn.ISOWEEKNUM(Tabella2[[#This Row],[Date]])</f>
        <v>17</v>
      </c>
      <c r="D2548" s="104" t="s">
        <v>1914</v>
      </c>
      <c r="E2548" s="104" t="s">
        <v>284</v>
      </c>
      <c r="F2548" s="104">
        <v>40</v>
      </c>
      <c r="G2548" s="104" t="s">
        <v>257</v>
      </c>
      <c r="H2548" s="105">
        <v>12</v>
      </c>
      <c r="I2548" s="104"/>
      <c r="J2548" s="104" t="s">
        <v>258</v>
      </c>
      <c r="K2548" s="104" t="s">
        <v>78</v>
      </c>
      <c r="L2548" s="104" t="s">
        <v>299</v>
      </c>
      <c r="M2548" s="104" t="s">
        <v>915</v>
      </c>
      <c r="N2548" s="104"/>
      <c r="O2548" s="108" t="str">
        <f>A2547</f>
        <v>14949</v>
      </c>
      <c r="P2548" s="111" t="s">
        <v>2417</v>
      </c>
      <c r="Q2548" s="153">
        <v>0.3125</v>
      </c>
      <c r="R2548" s="153">
        <v>0.35416666666666669</v>
      </c>
      <c r="S2548" s="153">
        <v>4.1666666666666657E-2</v>
      </c>
      <c r="T2548" s="153">
        <v>0.3125</v>
      </c>
      <c r="U2548" s="153">
        <v>0.35416666666666669</v>
      </c>
      <c r="V2548" s="153">
        <f>IF(ISBLANK(T2548),"",Tabella2[[#This Row],[ACT STOP]]-Tabella2[[#This Row],[ACT START]])</f>
        <v>4.1666666666666685E-2</v>
      </c>
      <c r="W2548" s="104" t="s">
        <v>92</v>
      </c>
      <c r="X2548" s="104" t="s">
        <v>91</v>
      </c>
      <c r="Y2548" s="110"/>
      <c r="Z2548" s="106"/>
      <c r="AA2548" s="104"/>
      <c r="AB2548" s="107"/>
      <c r="AC2548" s="72">
        <v>1</v>
      </c>
      <c r="AH2548" s="70"/>
      <c r="AI2548" s="70"/>
      <c r="AJ2548">
        <v>0</v>
      </c>
      <c r="AL2548" s="70"/>
      <c r="BM2548" s="135">
        <v>0.3125</v>
      </c>
      <c r="BN2548" s="136">
        <v>0.35416666666666669</v>
      </c>
      <c r="BO2548" s="101"/>
      <c r="BR2548" s="109" t="str">
        <f t="shared" si="39"/>
        <v>SH-25-2537</v>
      </c>
      <c r="BS2548" s="109" t="s">
        <v>266</v>
      </c>
      <c r="BT2548" t="s">
        <v>92</v>
      </c>
      <c r="BU2548" t="s">
        <v>5301</v>
      </c>
    </row>
    <row r="2549" spans="1:73" hidden="1">
      <c r="A2549" s="103" t="s">
        <v>5302</v>
      </c>
      <c r="B2549" s="102">
        <v>45769</v>
      </c>
      <c r="C2549" s="104">
        <f>_xlfn.ISOWEEKNUM(Tabella2[[#This Row],[Date]])</f>
        <v>17</v>
      </c>
      <c r="D2549" s="104" t="s">
        <v>471</v>
      </c>
      <c r="E2549" s="104" t="s">
        <v>327</v>
      </c>
      <c r="F2549" s="104">
        <v>34</v>
      </c>
      <c r="G2549" s="104" t="s">
        <v>284</v>
      </c>
      <c r="H2549" s="105">
        <v>22</v>
      </c>
      <c r="I2549" s="104" t="s">
        <v>258</v>
      </c>
      <c r="J2549" s="104"/>
      <c r="K2549" s="104" t="s">
        <v>80</v>
      </c>
      <c r="L2549" s="104" t="s">
        <v>299</v>
      </c>
      <c r="M2549" s="104" t="s">
        <v>328</v>
      </c>
      <c r="N2549" s="104"/>
      <c r="O2549" s="108" t="str">
        <f>A651</f>
        <v>13053</v>
      </c>
      <c r="P2549" s="111" t="s">
        <v>2571</v>
      </c>
      <c r="Q2549" s="153">
        <v>0.3125</v>
      </c>
      <c r="R2549" s="153">
        <v>0.35416666666666669</v>
      </c>
      <c r="S2549" s="153">
        <v>4.1666666666666657E-2</v>
      </c>
      <c r="T2549" s="153">
        <v>0.3125</v>
      </c>
      <c r="U2549" s="153">
        <v>0.35416666666666669</v>
      </c>
      <c r="V2549" s="153">
        <f>IF(ISBLANK(T2549),"",Tabella2[[#This Row],[ACT STOP]]-Tabella2[[#This Row],[ACT START]])</f>
        <v>4.1666666666666685E-2</v>
      </c>
      <c r="W2549" s="104" t="s">
        <v>92</v>
      </c>
      <c r="X2549" s="104" t="s">
        <v>91</v>
      </c>
      <c r="Y2549" s="110"/>
      <c r="Z2549" s="106"/>
      <c r="AA2549" s="104"/>
      <c r="AB2549" s="107"/>
      <c r="AC2549" s="72">
        <v>1</v>
      </c>
      <c r="AH2549" s="70"/>
      <c r="AI2549" s="70"/>
      <c r="AJ2549">
        <v>0</v>
      </c>
      <c r="AL2549" s="70"/>
      <c r="BM2549" s="135">
        <v>0.3125</v>
      </c>
      <c r="BN2549" s="136">
        <v>0.35416666666666669</v>
      </c>
      <c r="BO2549" s="101"/>
      <c r="BR2549" s="109" t="str">
        <f t="shared" si="39"/>
        <v>SH-25-2538</v>
      </c>
      <c r="BS2549" s="109" t="s">
        <v>295</v>
      </c>
      <c r="BT2549" t="s">
        <v>92</v>
      </c>
      <c r="BU2549" t="s">
        <v>5303</v>
      </c>
    </row>
    <row r="2550" spans="1:73" hidden="1">
      <c r="A2550" s="103" t="s">
        <v>5304</v>
      </c>
      <c r="B2550" s="102">
        <v>45769</v>
      </c>
      <c r="C2550" s="104">
        <f>_xlfn.ISOWEEKNUM(Tabella2[[#This Row],[Date]])</f>
        <v>17</v>
      </c>
      <c r="D2550" s="104" t="s">
        <v>523</v>
      </c>
      <c r="E2550" s="104" t="s">
        <v>284</v>
      </c>
      <c r="F2550" s="104">
        <v>63</v>
      </c>
      <c r="G2550" s="104" t="s">
        <v>257</v>
      </c>
      <c r="H2550" s="105">
        <v>10</v>
      </c>
      <c r="I2550" s="104"/>
      <c r="J2550" s="104" t="s">
        <v>258</v>
      </c>
      <c r="K2550" s="104" t="s">
        <v>81</v>
      </c>
      <c r="L2550" s="104" t="s">
        <v>259</v>
      </c>
      <c r="M2550" s="104" t="s">
        <v>461</v>
      </c>
      <c r="N2550" s="104"/>
      <c r="O2550" s="106"/>
      <c r="P2550" s="111" t="s">
        <v>491</v>
      </c>
      <c r="Q2550" s="153" t="s">
        <v>617</v>
      </c>
      <c r="R2550" s="153" t="s">
        <v>525</v>
      </c>
      <c r="S2550" s="153">
        <v>4.1666666666666657E-2</v>
      </c>
      <c r="T2550" s="153">
        <v>0.3125</v>
      </c>
      <c r="U2550" s="153">
        <v>0.35416666666666669</v>
      </c>
      <c r="V2550" s="153">
        <f>IF(ISBLANK(T2550),"",Tabella2[[#This Row],[ACT STOP]]-Tabella2[[#This Row],[ACT START]])</f>
        <v>4.1666666666666685E-2</v>
      </c>
      <c r="W2550" s="104" t="s">
        <v>92</v>
      </c>
      <c r="X2550" s="104" t="s">
        <v>91</v>
      </c>
      <c r="Y2550" s="110"/>
      <c r="Z2550" s="106"/>
      <c r="AA2550" s="104"/>
      <c r="AB2550" s="107"/>
      <c r="AC2550" s="72">
        <v>1</v>
      </c>
      <c r="AH2550" s="70"/>
      <c r="AI2550" s="70"/>
      <c r="AJ2550">
        <v>0</v>
      </c>
      <c r="AL2550" s="70"/>
      <c r="BM2550" s="135">
        <v>0.3125</v>
      </c>
      <c r="BN2550" s="136">
        <v>0.35416666666666669</v>
      </c>
      <c r="BO2550" s="101"/>
      <c r="BR2550" s="109" t="str">
        <f t="shared" si="39"/>
        <v>SH-25-2539</v>
      </c>
      <c r="BS2550" s="109" t="s">
        <v>552</v>
      </c>
      <c r="BT2550" t="s">
        <v>92</v>
      </c>
      <c r="BU2550" t="s">
        <v>5305</v>
      </c>
    </row>
    <row r="2551" spans="1:73" hidden="1">
      <c r="A2551" s="103" t="s">
        <v>5306</v>
      </c>
      <c r="B2551" s="102">
        <v>45769</v>
      </c>
      <c r="C2551" s="104">
        <f>_xlfn.ISOWEEKNUM(Tabella2[[#This Row],[Date]])</f>
        <v>17</v>
      </c>
      <c r="D2551" s="104" t="s">
        <v>326</v>
      </c>
      <c r="E2551" s="104" t="s">
        <v>327</v>
      </c>
      <c r="F2551" s="104">
        <v>66</v>
      </c>
      <c r="G2551" s="104" t="s">
        <v>257</v>
      </c>
      <c r="H2551" s="105">
        <v>9</v>
      </c>
      <c r="I2551" s="104" t="s">
        <v>258</v>
      </c>
      <c r="J2551" s="104"/>
      <c r="K2551" s="104" t="s">
        <v>79</v>
      </c>
      <c r="L2551" s="104" t="s">
        <v>299</v>
      </c>
      <c r="M2551" s="104" t="s">
        <v>386</v>
      </c>
      <c r="N2551" s="104"/>
      <c r="O2551" s="108" t="str">
        <f>A2552</f>
        <v>14954</v>
      </c>
      <c r="P2551" s="111" t="s">
        <v>5307</v>
      </c>
      <c r="Q2551" s="153" t="s">
        <v>631</v>
      </c>
      <c r="R2551" s="153" t="s">
        <v>498</v>
      </c>
      <c r="S2551" s="153">
        <v>4.1666666666666657E-2</v>
      </c>
      <c r="T2551" s="153">
        <v>0.375</v>
      </c>
      <c r="U2551" s="153">
        <v>0.41666666666666669</v>
      </c>
      <c r="V2551" s="153">
        <f>IF(ISBLANK(T2551),"",Tabella2[[#This Row],[ACT STOP]]-Tabella2[[#This Row],[ACT START]])</f>
        <v>4.1666666666666685E-2</v>
      </c>
      <c r="W2551" s="104" t="s">
        <v>92</v>
      </c>
      <c r="X2551" s="104" t="s">
        <v>91</v>
      </c>
      <c r="Y2551" s="110"/>
      <c r="Z2551" s="106"/>
      <c r="AA2551" s="104"/>
      <c r="AB2551" s="107"/>
      <c r="AC2551" s="72">
        <v>1</v>
      </c>
      <c r="AH2551" s="70"/>
      <c r="AI2551" s="70"/>
      <c r="AJ2551">
        <v>0</v>
      </c>
      <c r="AL2551" s="70"/>
      <c r="BM2551" s="135">
        <v>0.375</v>
      </c>
      <c r="BN2551" s="136">
        <v>0.41666666666666669</v>
      </c>
      <c r="BO2551" s="101"/>
      <c r="BR2551" s="109" t="str">
        <f t="shared" si="39"/>
        <v>SH-25-2540</v>
      </c>
      <c r="BS2551" s="109" t="s">
        <v>318</v>
      </c>
      <c r="BT2551" t="s">
        <v>92</v>
      </c>
      <c r="BU2551" t="s">
        <v>5308</v>
      </c>
    </row>
    <row r="2552" spans="1:73" hidden="1">
      <c r="A2552" s="103" t="s">
        <v>5309</v>
      </c>
      <c r="B2552" s="102">
        <v>45769</v>
      </c>
      <c r="C2552" s="104">
        <f>_xlfn.ISOWEEKNUM(Tabella2[[#This Row],[Date]])</f>
        <v>17</v>
      </c>
      <c r="D2552" s="104" t="s">
        <v>326</v>
      </c>
      <c r="E2552" s="104" t="s">
        <v>327</v>
      </c>
      <c r="F2552" s="104">
        <v>65</v>
      </c>
      <c r="G2552" s="104" t="s">
        <v>284</v>
      </c>
      <c r="H2552" s="105">
        <v>9</v>
      </c>
      <c r="I2552" s="104" t="s">
        <v>258</v>
      </c>
      <c r="J2552" s="104"/>
      <c r="K2552" s="104" t="s">
        <v>78</v>
      </c>
      <c r="L2552" s="104" t="s">
        <v>299</v>
      </c>
      <c r="M2552" s="104" t="s">
        <v>386</v>
      </c>
      <c r="N2552" s="104"/>
      <c r="O2552" s="108" t="str">
        <f>A2551</f>
        <v>14953</v>
      </c>
      <c r="P2552" s="111" t="s">
        <v>5307</v>
      </c>
      <c r="Q2552" s="153">
        <v>0.375</v>
      </c>
      <c r="R2552" s="153">
        <v>0.41666666666666669</v>
      </c>
      <c r="S2552" s="153">
        <v>4.1666666666666657E-2</v>
      </c>
      <c r="T2552" s="153">
        <v>0.375</v>
      </c>
      <c r="U2552" s="153">
        <v>0.41666666666666669</v>
      </c>
      <c r="V2552" s="153">
        <f>IF(ISBLANK(T2552),"",Tabella2[[#This Row],[ACT STOP]]-Tabella2[[#This Row],[ACT START]])</f>
        <v>4.1666666666666685E-2</v>
      </c>
      <c r="W2552" s="104" t="s">
        <v>92</v>
      </c>
      <c r="X2552" s="104" t="s">
        <v>91</v>
      </c>
      <c r="Y2552" s="110"/>
      <c r="Z2552" s="106"/>
      <c r="AA2552" s="104"/>
      <c r="AB2552" s="107"/>
      <c r="AC2552" s="72">
        <v>1</v>
      </c>
      <c r="AH2552" s="70"/>
      <c r="AI2552" s="70"/>
      <c r="AJ2552">
        <v>0</v>
      </c>
      <c r="AL2552" s="70"/>
      <c r="BM2552" s="135">
        <v>0.375</v>
      </c>
      <c r="BN2552" s="136">
        <v>0.41666666666666669</v>
      </c>
      <c r="BO2552" s="101"/>
      <c r="BR2552" s="109" t="str">
        <f t="shared" si="39"/>
        <v>SH-25-2541</v>
      </c>
      <c r="BS2552" s="109" t="s">
        <v>339</v>
      </c>
      <c r="BT2552" t="s">
        <v>92</v>
      </c>
      <c r="BU2552" t="s">
        <v>5310</v>
      </c>
    </row>
    <row r="2553" spans="1:73" hidden="1">
      <c r="A2553" s="103" t="s">
        <v>5311</v>
      </c>
      <c r="B2553" s="102">
        <v>45769</v>
      </c>
      <c r="C2553" s="104">
        <f>_xlfn.ISOWEEKNUM(Tabella2[[#This Row],[Date]])</f>
        <v>17</v>
      </c>
      <c r="D2553" s="104" t="s">
        <v>305</v>
      </c>
      <c r="E2553" s="104" t="s">
        <v>284</v>
      </c>
      <c r="F2553" s="104">
        <v>45</v>
      </c>
      <c r="G2553" s="104" t="s">
        <v>257</v>
      </c>
      <c r="H2553" s="105">
        <v>14</v>
      </c>
      <c r="I2553" s="104"/>
      <c r="J2553" s="104" t="s">
        <v>258</v>
      </c>
      <c r="K2553" s="104" t="s">
        <v>83</v>
      </c>
      <c r="L2553" s="104" t="s">
        <v>299</v>
      </c>
      <c r="M2553" s="104" t="s">
        <v>276</v>
      </c>
      <c r="N2553" s="104"/>
      <c r="O2553" s="108" t="str">
        <f>A652</f>
        <v>13054</v>
      </c>
      <c r="P2553" s="111" t="s">
        <v>829</v>
      </c>
      <c r="Q2553" s="153" t="s">
        <v>631</v>
      </c>
      <c r="R2553" s="153" t="s">
        <v>498</v>
      </c>
      <c r="S2553" s="153">
        <v>4.1666666666666657E-2</v>
      </c>
      <c r="T2553" s="153" t="s">
        <v>631</v>
      </c>
      <c r="U2553" s="153" t="s">
        <v>498</v>
      </c>
      <c r="V2553" s="153">
        <f>IF(ISBLANK(T2553),"",Tabella2[[#This Row],[ACT STOP]]-Tabella2[[#This Row],[ACT START]])</f>
        <v>4.1666666666666685E-2</v>
      </c>
      <c r="W2553" s="104" t="s">
        <v>92</v>
      </c>
      <c r="X2553" s="104" t="s">
        <v>91</v>
      </c>
      <c r="Y2553" s="110"/>
      <c r="Z2553" s="106"/>
      <c r="AA2553" s="104"/>
      <c r="AB2553" s="107"/>
      <c r="AC2553" s="72">
        <v>1</v>
      </c>
      <c r="AH2553" s="70"/>
      <c r="AI2553" s="70"/>
      <c r="AJ2553">
        <v>0</v>
      </c>
      <c r="AL2553" s="70"/>
      <c r="BM2553" s="135" t="s">
        <v>631</v>
      </c>
      <c r="BN2553" s="136" t="s">
        <v>498</v>
      </c>
      <c r="BO2553" s="101"/>
      <c r="BR2553" s="109" t="str">
        <f t="shared" si="39"/>
        <v>SH-25-2542</v>
      </c>
      <c r="BS2553" s="109" t="s">
        <v>372</v>
      </c>
      <c r="BT2553" t="s">
        <v>92</v>
      </c>
      <c r="BU2553" t="s">
        <v>5312</v>
      </c>
    </row>
    <row r="2554" spans="1:73" hidden="1">
      <c r="A2554" s="103" t="s">
        <v>5313</v>
      </c>
      <c r="B2554" s="102">
        <v>45769</v>
      </c>
      <c r="C2554" s="104">
        <f>_xlfn.ISOWEEKNUM(Tabella2[[#This Row],[Date]])</f>
        <v>17</v>
      </c>
      <c r="D2554" s="104" t="s">
        <v>326</v>
      </c>
      <c r="E2554" s="104" t="s">
        <v>327</v>
      </c>
      <c r="F2554" s="104">
        <v>69</v>
      </c>
      <c r="G2554" s="104" t="s">
        <v>257</v>
      </c>
      <c r="H2554" s="105">
        <v>1</v>
      </c>
      <c r="I2554" s="104" t="s">
        <v>258</v>
      </c>
      <c r="J2554" s="104"/>
      <c r="K2554" s="104" t="s">
        <v>79</v>
      </c>
      <c r="L2554" s="104" t="s">
        <v>299</v>
      </c>
      <c r="M2554" s="104" t="s">
        <v>386</v>
      </c>
      <c r="N2554" s="104"/>
      <c r="O2554" s="108" t="str">
        <f>A2555</f>
        <v>14957</v>
      </c>
      <c r="P2554" s="111" t="s">
        <v>5307</v>
      </c>
      <c r="Q2554" s="153" t="s">
        <v>263</v>
      </c>
      <c r="R2554" s="153" t="s">
        <v>504</v>
      </c>
      <c r="S2554" s="153">
        <v>4.1666666666666657E-2</v>
      </c>
      <c r="T2554" s="153">
        <v>0.4375</v>
      </c>
      <c r="U2554" s="153">
        <v>0.47916666666666669</v>
      </c>
      <c r="V2554" s="153">
        <f>IF(ISBLANK(T2554),"",Tabella2[[#This Row],[ACT STOP]]-Tabella2[[#This Row],[ACT START]])</f>
        <v>4.1666666666666685E-2</v>
      </c>
      <c r="W2554" s="104" t="s">
        <v>92</v>
      </c>
      <c r="X2554" s="104" t="s">
        <v>91</v>
      </c>
      <c r="Y2554" s="110"/>
      <c r="Z2554" s="106"/>
      <c r="AA2554" s="104"/>
      <c r="AB2554" s="107"/>
      <c r="AC2554" s="72">
        <v>1</v>
      </c>
      <c r="AH2554" s="70"/>
      <c r="AI2554" s="70"/>
      <c r="AJ2554">
        <v>0</v>
      </c>
      <c r="AL2554" s="70"/>
      <c r="BM2554" s="135">
        <v>0.4375</v>
      </c>
      <c r="BN2554" s="136">
        <v>0.47916666666666669</v>
      </c>
      <c r="BO2554" s="101"/>
      <c r="BR2554" s="109" t="str">
        <f t="shared" si="39"/>
        <v>SH-25-2543</v>
      </c>
      <c r="BS2554" s="109" t="s">
        <v>332</v>
      </c>
      <c r="BT2554" t="s">
        <v>92</v>
      </c>
      <c r="BU2554" t="s">
        <v>5314</v>
      </c>
    </row>
    <row r="2555" spans="1:73" hidden="1">
      <c r="A2555" s="103" t="s">
        <v>5315</v>
      </c>
      <c r="B2555" s="102">
        <v>45769</v>
      </c>
      <c r="C2555" s="104">
        <f>_xlfn.ISOWEEKNUM(Tabella2[[#This Row],[Date]])</f>
        <v>17</v>
      </c>
      <c r="D2555" s="104" t="s">
        <v>326</v>
      </c>
      <c r="E2555" s="104" t="s">
        <v>327</v>
      </c>
      <c r="F2555" s="104">
        <v>68</v>
      </c>
      <c r="G2555" s="104" t="s">
        <v>257</v>
      </c>
      <c r="H2555" s="105">
        <v>12</v>
      </c>
      <c r="I2555" s="104" t="s">
        <v>258</v>
      </c>
      <c r="J2555" s="104"/>
      <c r="K2555" s="104" t="s">
        <v>78</v>
      </c>
      <c r="L2555" s="104" t="s">
        <v>299</v>
      </c>
      <c r="M2555" s="104" t="s">
        <v>386</v>
      </c>
      <c r="N2555" s="104"/>
      <c r="O2555" s="108" t="str">
        <f>A2554</f>
        <v>14956</v>
      </c>
      <c r="P2555" s="111" t="s">
        <v>5307</v>
      </c>
      <c r="Q2555" s="153">
        <v>0.4375</v>
      </c>
      <c r="R2555" s="153">
        <v>0.47916666666666669</v>
      </c>
      <c r="S2555" s="153">
        <v>4.1666666666666657E-2</v>
      </c>
      <c r="T2555" s="153">
        <v>0.4375</v>
      </c>
      <c r="U2555" s="153">
        <v>0.47916666666666669</v>
      </c>
      <c r="V2555" s="153">
        <f>IF(ISBLANK(T2555),"",Tabella2[[#This Row],[ACT STOP]]-Tabella2[[#This Row],[ACT START]])</f>
        <v>4.1666666666666685E-2</v>
      </c>
      <c r="W2555" s="104" t="s">
        <v>92</v>
      </c>
      <c r="X2555" s="104" t="s">
        <v>91</v>
      </c>
      <c r="Y2555" s="110" t="s">
        <v>5316</v>
      </c>
      <c r="Z2555" s="106"/>
      <c r="AA2555" s="104"/>
      <c r="AB2555" s="107"/>
      <c r="AC2555" s="72">
        <v>1</v>
      </c>
      <c r="AH2555" s="70"/>
      <c r="AI2555" s="70"/>
      <c r="AJ2555">
        <v>0</v>
      </c>
      <c r="AL2555" s="70"/>
      <c r="BM2555" s="135">
        <v>0.4375</v>
      </c>
      <c r="BN2555" s="136">
        <v>0.47916666666666669</v>
      </c>
      <c r="BO2555" s="101"/>
      <c r="BR2555" s="109" t="str">
        <f t="shared" si="39"/>
        <v>SH-25-2544</v>
      </c>
      <c r="BS2555" s="109" t="s">
        <v>266</v>
      </c>
      <c r="BT2555" t="s">
        <v>92</v>
      </c>
      <c r="BU2555" t="s">
        <v>5317</v>
      </c>
    </row>
    <row r="2556" spans="1:73" hidden="1">
      <c r="A2556" s="103" t="s">
        <v>5318</v>
      </c>
      <c r="B2556" s="102">
        <v>45769</v>
      </c>
      <c r="C2556" s="104">
        <f>_xlfn.ISOWEEKNUM(Tabella2[[#This Row],[Date]])</f>
        <v>17</v>
      </c>
      <c r="D2556" s="104" t="s">
        <v>370</v>
      </c>
      <c r="E2556" s="104" t="s">
        <v>256</v>
      </c>
      <c r="F2556" s="104">
        <v>51</v>
      </c>
      <c r="G2556" s="104" t="s">
        <v>257</v>
      </c>
      <c r="H2556" s="105">
        <v>5</v>
      </c>
      <c r="I2556" s="104" t="s">
        <v>258</v>
      </c>
      <c r="J2556" s="104"/>
      <c r="K2556" s="104" t="s">
        <v>83</v>
      </c>
      <c r="L2556" s="104" t="s">
        <v>299</v>
      </c>
      <c r="M2556" s="104" t="s">
        <v>386</v>
      </c>
      <c r="N2556" s="104"/>
      <c r="O2556" s="108" t="str">
        <f>A2559</f>
        <v>14961</v>
      </c>
      <c r="P2556" s="111" t="s">
        <v>2187</v>
      </c>
      <c r="Q2556" s="153" t="s">
        <v>263</v>
      </c>
      <c r="R2556" s="153" t="s">
        <v>504</v>
      </c>
      <c r="S2556" s="153">
        <v>4.1666666666666657E-2</v>
      </c>
      <c r="T2556" s="153">
        <v>0.4375</v>
      </c>
      <c r="U2556" s="153">
        <v>0.47916666666666669</v>
      </c>
      <c r="V2556" s="153">
        <f>IF(ISBLANK(T2556),"",Tabella2[[#This Row],[ACT STOP]]-Tabella2[[#This Row],[ACT START]])</f>
        <v>4.1666666666666685E-2</v>
      </c>
      <c r="W2556" s="104" t="s">
        <v>92</v>
      </c>
      <c r="X2556" s="104" t="s">
        <v>91</v>
      </c>
      <c r="Y2556" s="110"/>
      <c r="Z2556" s="106"/>
      <c r="AA2556" s="104"/>
      <c r="AB2556" s="107"/>
      <c r="AC2556" s="72">
        <v>1</v>
      </c>
      <c r="AH2556" s="70"/>
      <c r="AI2556" s="70"/>
      <c r="AJ2556">
        <v>0</v>
      </c>
      <c r="AL2556" s="70"/>
      <c r="BM2556" s="135">
        <v>0.4375</v>
      </c>
      <c r="BN2556" s="136">
        <v>0.47916666666666669</v>
      </c>
      <c r="BO2556" s="101"/>
      <c r="BR2556" s="109" t="str">
        <f t="shared" si="39"/>
        <v>SH-25-2545</v>
      </c>
      <c r="BS2556" s="109" t="s">
        <v>416</v>
      </c>
      <c r="BT2556" t="s">
        <v>92</v>
      </c>
      <c r="BU2556" t="s">
        <v>5319</v>
      </c>
    </row>
    <row r="2557" spans="1:73" hidden="1">
      <c r="A2557" s="103" t="s">
        <v>5320</v>
      </c>
      <c r="B2557" s="102">
        <v>45776</v>
      </c>
      <c r="C2557" s="104">
        <f>_xlfn.ISOWEEKNUM(Tabella2[[#This Row],[Date]])</f>
        <v>18</v>
      </c>
      <c r="D2557" s="104" t="s">
        <v>3529</v>
      </c>
      <c r="E2557" s="104" t="s">
        <v>284</v>
      </c>
      <c r="F2557" s="104">
        <v>68</v>
      </c>
      <c r="G2557" s="104" t="s">
        <v>284</v>
      </c>
      <c r="H2557" s="105">
        <v>9</v>
      </c>
      <c r="I2557" s="104"/>
      <c r="J2557" s="104" t="s">
        <v>258</v>
      </c>
      <c r="K2557" s="104" t="s">
        <v>75</v>
      </c>
      <c r="L2557" s="104" t="s">
        <v>299</v>
      </c>
      <c r="M2557" s="104" t="s">
        <v>328</v>
      </c>
      <c r="N2557" s="104"/>
      <c r="O2557" s="108" t="str">
        <f>A2558</f>
        <v>14960</v>
      </c>
      <c r="P2557" s="111" t="s">
        <v>3382</v>
      </c>
      <c r="Q2557" s="153" t="s">
        <v>286</v>
      </c>
      <c r="R2557" s="153" t="s">
        <v>631</v>
      </c>
      <c r="S2557" s="153">
        <v>4.1666666666666657E-2</v>
      </c>
      <c r="T2557" s="153">
        <v>0.33333333333333331</v>
      </c>
      <c r="U2557" s="153">
        <v>0.3611111111111111</v>
      </c>
      <c r="V2557" s="153">
        <f>IF(ISBLANK(T2557),"",Tabella2[[#This Row],[ACT STOP]]-Tabella2[[#This Row],[ACT START]])</f>
        <v>2.777777777777779E-2</v>
      </c>
      <c r="W2557" s="104" t="s">
        <v>116</v>
      </c>
      <c r="X2557" s="104" t="s">
        <v>113</v>
      </c>
      <c r="Y2557" s="110" t="s">
        <v>5321</v>
      </c>
      <c r="Z2557" s="106"/>
      <c r="AA2557" s="104"/>
      <c r="AB2557" s="107"/>
      <c r="AC2557" s="72">
        <v>0</v>
      </c>
      <c r="AH2557" s="70"/>
      <c r="AI2557" s="70"/>
      <c r="AJ2557">
        <v>0</v>
      </c>
      <c r="AL2557" s="70"/>
      <c r="BL2557" t="s">
        <v>5322</v>
      </c>
      <c r="BM2557" s="135">
        <v>0.33333333333333331</v>
      </c>
      <c r="BN2557" s="136">
        <v>0.3611111111111111</v>
      </c>
      <c r="BO2557" s="101"/>
      <c r="BR2557" s="109" t="str">
        <f t="shared" si="39"/>
        <v>SH-25-2546</v>
      </c>
      <c r="BS2557" s="109" t="s">
        <v>339</v>
      </c>
      <c r="BT2557" t="s">
        <v>116</v>
      </c>
      <c r="BU2557" t="s">
        <v>5323</v>
      </c>
    </row>
    <row r="2558" spans="1:73" hidden="1">
      <c r="A2558" s="103" t="s">
        <v>5324</v>
      </c>
      <c r="B2558" s="102">
        <v>45776</v>
      </c>
      <c r="C2558" s="104">
        <f>_xlfn.ISOWEEKNUM(Tabella2[[#This Row],[Date]])</f>
        <v>18</v>
      </c>
      <c r="D2558" s="104" t="s">
        <v>3529</v>
      </c>
      <c r="E2558" s="104" t="s">
        <v>284</v>
      </c>
      <c r="F2558" s="104">
        <v>69</v>
      </c>
      <c r="G2558" s="104" t="s">
        <v>257</v>
      </c>
      <c r="H2558" s="105">
        <v>12</v>
      </c>
      <c r="I2558" s="104"/>
      <c r="J2558" s="104" t="s">
        <v>258</v>
      </c>
      <c r="K2558" s="104" t="s">
        <v>77</v>
      </c>
      <c r="L2558" s="104" t="s">
        <v>299</v>
      </c>
      <c r="M2558" s="104" t="s">
        <v>328</v>
      </c>
      <c r="N2558" s="104"/>
      <c r="O2558" s="108" t="str">
        <f>A2557</f>
        <v>14959</v>
      </c>
      <c r="P2558" s="111" t="s">
        <v>3382</v>
      </c>
      <c r="Q2558" s="153">
        <v>0.33333333333333331</v>
      </c>
      <c r="R2558" s="153">
        <v>0.375</v>
      </c>
      <c r="S2558" s="153">
        <v>4.1666666666666657E-2</v>
      </c>
      <c r="T2558" s="153">
        <v>0.33333333333333331</v>
      </c>
      <c r="U2558" s="153">
        <v>0.3611111111111111</v>
      </c>
      <c r="V2558" s="153">
        <f>IF(ISBLANK(T2558),"",Tabella2[[#This Row],[ACT STOP]]-Tabella2[[#This Row],[ACT START]])</f>
        <v>2.777777777777779E-2</v>
      </c>
      <c r="W2558" s="104" t="s">
        <v>116</v>
      </c>
      <c r="X2558" s="104" t="s">
        <v>113</v>
      </c>
      <c r="Y2558" s="110" t="s">
        <v>5325</v>
      </c>
      <c r="Z2558" s="106"/>
      <c r="AA2558" s="104"/>
      <c r="AB2558" s="107"/>
      <c r="AC2558" s="72">
        <v>0</v>
      </c>
      <c r="AH2558" s="70"/>
      <c r="AI2558" s="70"/>
      <c r="AJ2558">
        <v>0</v>
      </c>
      <c r="AL2558" s="70"/>
      <c r="BL2558" t="s">
        <v>5326</v>
      </c>
      <c r="BM2558" s="135">
        <v>0.33333333333333331</v>
      </c>
      <c r="BN2558" s="136">
        <v>0.3611111111111111</v>
      </c>
      <c r="BO2558" s="101"/>
      <c r="BR2558" s="109" t="str">
        <f t="shared" si="39"/>
        <v>SH-25-2547</v>
      </c>
      <c r="BS2558" s="109" t="s">
        <v>266</v>
      </c>
      <c r="BT2558" t="s">
        <v>116</v>
      </c>
      <c r="BU2558" t="s">
        <v>5327</v>
      </c>
    </row>
    <row r="2559" spans="1:73" hidden="1">
      <c r="A2559" s="103" t="s">
        <v>5328</v>
      </c>
      <c r="B2559" s="102">
        <v>45769</v>
      </c>
      <c r="C2559" s="104">
        <f>_xlfn.ISOWEEKNUM(Tabella2[[#This Row],[Date]])</f>
        <v>17</v>
      </c>
      <c r="D2559" s="104" t="s">
        <v>370</v>
      </c>
      <c r="E2559" s="104" t="s">
        <v>256</v>
      </c>
      <c r="F2559" s="104">
        <v>50</v>
      </c>
      <c r="G2559" s="104" t="s">
        <v>284</v>
      </c>
      <c r="H2559" s="105">
        <v>22</v>
      </c>
      <c r="I2559" s="104" t="s">
        <v>258</v>
      </c>
      <c r="J2559" s="104"/>
      <c r="K2559" s="104" t="s">
        <v>80</v>
      </c>
      <c r="L2559" s="104" t="s">
        <v>299</v>
      </c>
      <c r="M2559" s="104" t="s">
        <v>386</v>
      </c>
      <c r="N2559" s="104"/>
      <c r="O2559" s="108" t="str">
        <f>A2556</f>
        <v>14958</v>
      </c>
      <c r="P2559" s="111" t="s">
        <v>2187</v>
      </c>
      <c r="Q2559" s="153">
        <v>0.4375</v>
      </c>
      <c r="R2559" s="153">
        <v>0.47916666666666669</v>
      </c>
      <c r="S2559" s="153">
        <v>4.1666666666666657E-2</v>
      </c>
      <c r="T2559" s="153">
        <v>0.4375</v>
      </c>
      <c r="U2559" s="153">
        <v>0.47916666666666669</v>
      </c>
      <c r="V2559" s="153">
        <f>IF(ISBLANK(T2559),"",Tabella2[[#This Row],[ACT STOP]]-Tabella2[[#This Row],[ACT START]])</f>
        <v>4.1666666666666685E-2</v>
      </c>
      <c r="W2559" s="104" t="s">
        <v>92</v>
      </c>
      <c r="X2559" s="104" t="s">
        <v>91</v>
      </c>
      <c r="Y2559" s="110"/>
      <c r="Z2559" s="106"/>
      <c r="AA2559" s="104"/>
      <c r="AB2559" s="107"/>
      <c r="AC2559" s="72">
        <v>1</v>
      </c>
      <c r="AH2559" s="70"/>
      <c r="AI2559" s="70"/>
      <c r="AJ2559">
        <v>0</v>
      </c>
      <c r="AL2559" s="70"/>
      <c r="BM2559" s="135">
        <v>0.4375</v>
      </c>
      <c r="BN2559" s="136">
        <v>0.47916666666666669</v>
      </c>
      <c r="BO2559" s="101"/>
      <c r="BR2559" s="109" t="str">
        <f t="shared" si="39"/>
        <v>SH-25-2548</v>
      </c>
      <c r="BS2559" s="109" t="s">
        <v>295</v>
      </c>
      <c r="BT2559" t="s">
        <v>92</v>
      </c>
      <c r="BU2559" t="s">
        <v>5329</v>
      </c>
    </row>
    <row r="2560" spans="1:73" hidden="1">
      <c r="A2560" s="103" t="s">
        <v>5330</v>
      </c>
      <c r="B2560" s="102">
        <v>45769</v>
      </c>
      <c r="C2560" s="104">
        <f>_xlfn.ISOWEEKNUM(Tabella2[[#This Row],[Date]])</f>
        <v>17</v>
      </c>
      <c r="D2560" s="104" t="s">
        <v>3529</v>
      </c>
      <c r="E2560" s="104" t="s">
        <v>284</v>
      </c>
      <c r="F2560" s="104">
        <v>68</v>
      </c>
      <c r="G2560" s="104" t="s">
        <v>257</v>
      </c>
      <c r="H2560" s="105">
        <v>10</v>
      </c>
      <c r="I2560" s="104"/>
      <c r="J2560" s="104" t="s">
        <v>258</v>
      </c>
      <c r="K2560" s="104" t="s">
        <v>81</v>
      </c>
      <c r="L2560" s="104" t="s">
        <v>259</v>
      </c>
      <c r="M2560" s="104" t="s">
        <v>328</v>
      </c>
      <c r="N2560" s="104"/>
      <c r="O2560" s="106"/>
      <c r="P2560" s="111" t="s">
        <v>524</v>
      </c>
      <c r="Q2560" s="153" t="s">
        <v>263</v>
      </c>
      <c r="R2560" s="153" t="s">
        <v>504</v>
      </c>
      <c r="S2560" s="153">
        <v>4.1666666666666657E-2</v>
      </c>
      <c r="T2560" s="153">
        <v>0.4375</v>
      </c>
      <c r="U2560" s="153">
        <v>0.47916666666666669</v>
      </c>
      <c r="V2560" s="153">
        <f>IF(ISBLANK(T2560),"",Tabella2[[#This Row],[ACT STOP]]-Tabella2[[#This Row],[ACT START]])</f>
        <v>4.1666666666666685E-2</v>
      </c>
      <c r="W2560" s="104" t="s">
        <v>92</v>
      </c>
      <c r="X2560" s="104" t="s">
        <v>91</v>
      </c>
      <c r="Y2560" s="110"/>
      <c r="Z2560" s="106"/>
      <c r="AA2560" s="104"/>
      <c r="AB2560" s="107"/>
      <c r="AC2560" s="72">
        <v>1</v>
      </c>
      <c r="AH2560" s="70"/>
      <c r="AI2560" s="70"/>
      <c r="AJ2560">
        <v>0</v>
      </c>
      <c r="AL2560" s="70"/>
      <c r="BM2560" s="135">
        <v>0.4375</v>
      </c>
      <c r="BN2560" s="136">
        <v>0.47916666666666669</v>
      </c>
      <c r="BO2560" s="101"/>
      <c r="BR2560" s="109" t="str">
        <f t="shared" si="39"/>
        <v>SH-25-2549</v>
      </c>
      <c r="BS2560" s="109" t="s">
        <v>552</v>
      </c>
      <c r="BT2560" t="s">
        <v>92</v>
      </c>
      <c r="BU2560" t="s">
        <v>5331</v>
      </c>
    </row>
    <row r="2561" spans="1:73" hidden="1">
      <c r="A2561" s="103" t="s">
        <v>5332</v>
      </c>
      <c r="B2561" s="102">
        <v>45769</v>
      </c>
      <c r="C2561" s="104">
        <f>_xlfn.ISOWEEKNUM(Tabella2[[#This Row],[Date]])</f>
        <v>17</v>
      </c>
      <c r="D2561" s="104" t="s">
        <v>326</v>
      </c>
      <c r="E2561" s="104" t="s">
        <v>327</v>
      </c>
      <c r="F2561" s="104">
        <v>64</v>
      </c>
      <c r="G2561" s="104" t="s">
        <v>257</v>
      </c>
      <c r="H2561" s="105">
        <v>9</v>
      </c>
      <c r="I2561" s="104" t="s">
        <v>258</v>
      </c>
      <c r="J2561" s="104"/>
      <c r="K2561" s="104" t="s">
        <v>79</v>
      </c>
      <c r="L2561" s="104" t="s">
        <v>299</v>
      </c>
      <c r="M2561" s="104" t="s">
        <v>386</v>
      </c>
      <c r="N2561" s="104"/>
      <c r="O2561" s="108" t="str">
        <f>A2562</f>
        <v>14964</v>
      </c>
      <c r="P2561" s="111" t="s">
        <v>5307</v>
      </c>
      <c r="Q2561" s="153" t="s">
        <v>511</v>
      </c>
      <c r="R2561" s="153" t="s">
        <v>549</v>
      </c>
      <c r="S2561" s="153">
        <v>4.1666666666666657E-2</v>
      </c>
      <c r="T2561" s="153">
        <v>0.5</v>
      </c>
      <c r="U2561" s="153">
        <v>0.54166666666666663</v>
      </c>
      <c r="V2561" s="153">
        <f>IF(ISBLANK(T2561),"",Tabella2[[#This Row],[ACT STOP]]-Tabella2[[#This Row],[ACT START]])</f>
        <v>4.166666666666663E-2</v>
      </c>
      <c r="W2561" s="104" t="s">
        <v>92</v>
      </c>
      <c r="X2561" s="104" t="s">
        <v>91</v>
      </c>
      <c r="Y2561" s="110"/>
      <c r="Z2561" s="106"/>
      <c r="AA2561" s="104"/>
      <c r="AB2561" s="107"/>
      <c r="AC2561" s="72">
        <v>1</v>
      </c>
      <c r="AH2561" s="70"/>
      <c r="AI2561" s="70"/>
      <c r="AJ2561">
        <v>0</v>
      </c>
      <c r="AL2561" s="70"/>
      <c r="BL2561" t="s">
        <v>2259</v>
      </c>
      <c r="BM2561" s="135">
        <v>0.5</v>
      </c>
      <c r="BN2561" s="136">
        <v>0.54166666666666663</v>
      </c>
      <c r="BO2561" s="101"/>
      <c r="BR2561" s="109" t="str">
        <f t="shared" si="39"/>
        <v>SH-25-2550</v>
      </c>
      <c r="BS2561" s="109" t="s">
        <v>318</v>
      </c>
      <c r="BT2561" t="s">
        <v>92</v>
      </c>
      <c r="BU2561" t="s">
        <v>5333</v>
      </c>
    </row>
    <row r="2562" spans="1:73" hidden="1">
      <c r="A2562" s="103" t="s">
        <v>5334</v>
      </c>
      <c r="B2562" s="102">
        <v>45769</v>
      </c>
      <c r="C2562" s="104">
        <f>_xlfn.ISOWEEKNUM(Tabella2[[#This Row],[Date]])</f>
        <v>17</v>
      </c>
      <c r="D2562" s="104" t="s">
        <v>326</v>
      </c>
      <c r="E2562" s="104" t="s">
        <v>327</v>
      </c>
      <c r="F2562" s="104">
        <v>67</v>
      </c>
      <c r="G2562" s="104" t="s">
        <v>284</v>
      </c>
      <c r="H2562" s="105">
        <v>9</v>
      </c>
      <c r="I2562" s="104" t="s">
        <v>258</v>
      </c>
      <c r="J2562" s="104"/>
      <c r="K2562" s="104" t="s">
        <v>78</v>
      </c>
      <c r="L2562" s="104" t="s">
        <v>299</v>
      </c>
      <c r="M2562" s="104" t="s">
        <v>386</v>
      </c>
      <c r="N2562" s="104"/>
      <c r="O2562" s="108" t="str">
        <f>A2561</f>
        <v>14963</v>
      </c>
      <c r="P2562" s="111" t="s">
        <v>5307</v>
      </c>
      <c r="Q2562" s="153">
        <v>0.5</v>
      </c>
      <c r="R2562" s="153">
        <v>0.54166666666666663</v>
      </c>
      <c r="S2562" s="153">
        <v>4.1666666666666657E-2</v>
      </c>
      <c r="T2562" s="153">
        <v>0.5</v>
      </c>
      <c r="U2562" s="153">
        <v>0.54166666666666663</v>
      </c>
      <c r="V2562" s="153">
        <f>IF(ISBLANK(T2562),"",Tabella2[[#This Row],[ACT STOP]]-Tabella2[[#This Row],[ACT START]])</f>
        <v>4.166666666666663E-2</v>
      </c>
      <c r="W2562" s="104" t="s">
        <v>92</v>
      </c>
      <c r="X2562" s="104" t="s">
        <v>91</v>
      </c>
      <c r="Y2562" s="110"/>
      <c r="Z2562" s="106"/>
      <c r="AA2562" s="104"/>
      <c r="AB2562" s="107"/>
      <c r="AC2562" s="72">
        <v>1</v>
      </c>
      <c r="AH2562" s="70"/>
      <c r="AI2562" s="70"/>
      <c r="AJ2562">
        <v>0</v>
      </c>
      <c r="AL2562" s="70"/>
      <c r="BM2562" s="135">
        <v>0.5</v>
      </c>
      <c r="BN2562" s="136">
        <v>0.54166666666666663</v>
      </c>
      <c r="BO2562" s="101"/>
      <c r="BR2562" s="109" t="str">
        <f t="shared" si="39"/>
        <v>SH-25-2551</v>
      </c>
      <c r="BS2562" s="109" t="s">
        <v>339</v>
      </c>
      <c r="BT2562" t="s">
        <v>92</v>
      </c>
      <c r="BU2562" t="s">
        <v>5335</v>
      </c>
    </row>
    <row r="2563" spans="1:73" hidden="1">
      <c r="A2563" s="103" t="s">
        <v>5336</v>
      </c>
      <c r="B2563" s="102">
        <v>45769</v>
      </c>
      <c r="C2563" s="104">
        <f>_xlfn.ISOWEEKNUM(Tabella2[[#This Row],[Date]])</f>
        <v>17</v>
      </c>
      <c r="D2563" s="104" t="s">
        <v>348</v>
      </c>
      <c r="E2563" s="104" t="s">
        <v>284</v>
      </c>
      <c r="F2563" s="104">
        <v>55</v>
      </c>
      <c r="G2563" s="104" t="s">
        <v>257</v>
      </c>
      <c r="H2563" s="105">
        <v>32</v>
      </c>
      <c r="I2563" s="104"/>
      <c r="J2563" s="104" t="s">
        <v>258</v>
      </c>
      <c r="K2563" s="104" t="s">
        <v>83</v>
      </c>
      <c r="L2563" s="104" t="s">
        <v>299</v>
      </c>
      <c r="M2563" s="104" t="s">
        <v>276</v>
      </c>
      <c r="N2563" s="104"/>
      <c r="O2563" s="108" t="str">
        <f>A653</f>
        <v>13055</v>
      </c>
      <c r="P2563" s="111" t="s">
        <v>3960</v>
      </c>
      <c r="Q2563" s="153" t="s">
        <v>511</v>
      </c>
      <c r="R2563" s="153" t="s">
        <v>549</v>
      </c>
      <c r="S2563" s="153">
        <v>4.1666666666666657E-2</v>
      </c>
      <c r="T2563" s="153">
        <v>0.5</v>
      </c>
      <c r="U2563" s="153">
        <v>0.54166666666666663</v>
      </c>
      <c r="V2563" s="153">
        <f>IF(ISBLANK(T2563),"",Tabella2[[#This Row],[ACT STOP]]-Tabella2[[#This Row],[ACT START]])</f>
        <v>4.166666666666663E-2</v>
      </c>
      <c r="W2563" s="104" t="s">
        <v>92</v>
      </c>
      <c r="X2563" s="104" t="s">
        <v>91</v>
      </c>
      <c r="Y2563" s="110"/>
      <c r="Z2563" s="106"/>
      <c r="AA2563" s="104"/>
      <c r="AB2563" s="107"/>
      <c r="AC2563" s="72">
        <v>1</v>
      </c>
      <c r="AH2563" s="70"/>
      <c r="AI2563" s="70"/>
      <c r="AJ2563">
        <v>0</v>
      </c>
      <c r="AL2563" s="70"/>
      <c r="BM2563" s="135">
        <v>0.5</v>
      </c>
      <c r="BN2563" s="136">
        <v>0.54166666666666663</v>
      </c>
      <c r="BO2563" s="101"/>
      <c r="BR2563" s="109" t="str">
        <f t="shared" si="39"/>
        <v>SH-25-2552</v>
      </c>
      <c r="BS2563" s="109" t="s">
        <v>356</v>
      </c>
      <c r="BT2563" t="s">
        <v>92</v>
      </c>
      <c r="BU2563" t="s">
        <v>5337</v>
      </c>
    </row>
    <row r="2564" spans="1:73" hidden="1">
      <c r="A2564" s="103" t="s">
        <v>5338</v>
      </c>
      <c r="B2564" s="102">
        <v>45769</v>
      </c>
      <c r="C2564" s="104">
        <f>_xlfn.ISOWEEKNUM(Tabella2[[#This Row],[Date]])</f>
        <v>17</v>
      </c>
      <c r="D2564" s="104" t="s">
        <v>523</v>
      </c>
      <c r="E2564" s="104" t="s">
        <v>284</v>
      </c>
      <c r="F2564" s="104">
        <v>62</v>
      </c>
      <c r="G2564" s="104" t="s">
        <v>257</v>
      </c>
      <c r="H2564" s="105">
        <v>2</v>
      </c>
      <c r="I2564" s="104"/>
      <c r="J2564" s="104" t="s">
        <v>258</v>
      </c>
      <c r="K2564" s="104" t="s">
        <v>81</v>
      </c>
      <c r="L2564" s="104" t="s">
        <v>259</v>
      </c>
      <c r="M2564" s="104" t="s">
        <v>461</v>
      </c>
      <c r="N2564" s="104"/>
      <c r="O2564" s="106"/>
      <c r="P2564" s="111" t="s">
        <v>491</v>
      </c>
      <c r="Q2564" s="153" t="s">
        <v>511</v>
      </c>
      <c r="R2564" s="153" t="s">
        <v>549</v>
      </c>
      <c r="S2564" s="153">
        <v>4.1666666666666657E-2</v>
      </c>
      <c r="T2564" s="153" t="s">
        <v>511</v>
      </c>
      <c r="U2564" s="153" t="s">
        <v>549</v>
      </c>
      <c r="V2564" s="153">
        <f>IF(ISBLANK(T2564),"",Tabella2[[#This Row],[ACT STOP]]-Tabella2[[#This Row],[ACT START]])</f>
        <v>4.166666666666663E-2</v>
      </c>
      <c r="W2564" s="104" t="s">
        <v>92</v>
      </c>
      <c r="X2564" s="104" t="s">
        <v>91</v>
      </c>
      <c r="Y2564" s="110"/>
      <c r="Z2564" s="106"/>
      <c r="AA2564" s="104"/>
      <c r="AB2564" s="107"/>
      <c r="AC2564" s="72">
        <v>1</v>
      </c>
      <c r="AH2564" s="70"/>
      <c r="AI2564" s="70"/>
      <c r="AJ2564">
        <v>0</v>
      </c>
      <c r="AL2564" s="70"/>
      <c r="BM2564" s="135" t="s">
        <v>511</v>
      </c>
      <c r="BN2564" s="136" t="s">
        <v>549</v>
      </c>
      <c r="BO2564" s="101"/>
      <c r="BR2564" s="109" t="str">
        <f t="shared" si="39"/>
        <v>SH-25-2553</v>
      </c>
      <c r="BS2564" s="109" t="s">
        <v>368</v>
      </c>
      <c r="BT2564" t="s">
        <v>92</v>
      </c>
      <c r="BU2564" t="s">
        <v>5339</v>
      </c>
    </row>
    <row r="2565" spans="1:73" hidden="1">
      <c r="A2565" s="103" t="s">
        <v>5340</v>
      </c>
      <c r="B2565" s="102">
        <v>45769</v>
      </c>
      <c r="C2565" s="104">
        <f>_xlfn.ISOWEEKNUM(Tabella2[[#This Row],[Date]])</f>
        <v>17</v>
      </c>
      <c r="D2565" s="104" t="s">
        <v>421</v>
      </c>
      <c r="E2565" s="104" t="s">
        <v>327</v>
      </c>
      <c r="F2565" s="104">
        <v>72</v>
      </c>
      <c r="G2565" s="104" t="s">
        <v>257</v>
      </c>
      <c r="H2565" s="105">
        <v>1</v>
      </c>
      <c r="I2565" s="104" t="s">
        <v>258</v>
      </c>
      <c r="J2565" s="104"/>
      <c r="K2565" s="104" t="s">
        <v>79</v>
      </c>
      <c r="L2565" s="104" t="s">
        <v>299</v>
      </c>
      <c r="M2565" s="104" t="s">
        <v>276</v>
      </c>
      <c r="N2565" s="104"/>
      <c r="O2565" s="108" t="str">
        <f>A654</f>
        <v>13056</v>
      </c>
      <c r="P2565" s="111" t="s">
        <v>5341</v>
      </c>
      <c r="Q2565" s="153" t="s">
        <v>272</v>
      </c>
      <c r="R2565" s="153">
        <v>0.58333333333333337</v>
      </c>
      <c r="S2565" s="153">
        <v>2.0833333333333329E-2</v>
      </c>
      <c r="T2565" s="153" t="s">
        <v>272</v>
      </c>
      <c r="U2565" s="153">
        <v>0.58333333333333337</v>
      </c>
      <c r="V2565" s="153">
        <f>IF(ISBLANK(T2565),"",Tabella2[[#This Row],[ACT STOP]]-Tabella2[[#This Row],[ACT START]])</f>
        <v>2.083333333333337E-2</v>
      </c>
      <c r="W2565" s="104" t="s">
        <v>92</v>
      </c>
      <c r="X2565" s="104" t="s">
        <v>91</v>
      </c>
      <c r="Y2565" s="110"/>
      <c r="Z2565" s="106"/>
      <c r="AA2565" s="104"/>
      <c r="AB2565" s="107"/>
      <c r="AC2565" s="72">
        <v>1</v>
      </c>
      <c r="AH2565" s="70"/>
      <c r="AI2565" s="70"/>
      <c r="AJ2565">
        <v>0</v>
      </c>
      <c r="AL2565" s="70"/>
      <c r="BM2565" s="135" t="s">
        <v>272</v>
      </c>
      <c r="BN2565" s="136">
        <v>0.58333333333333337</v>
      </c>
      <c r="BO2565" s="101"/>
      <c r="BR2565" s="109" t="str">
        <f t="shared" si="39"/>
        <v>SH-25-2554</v>
      </c>
      <c r="BS2565" s="109" t="s">
        <v>332</v>
      </c>
      <c r="BT2565" t="s">
        <v>92</v>
      </c>
      <c r="BU2565" t="s">
        <v>5342</v>
      </c>
    </row>
    <row r="2566" spans="1:73" hidden="1">
      <c r="A2566" s="103" t="s">
        <v>5343</v>
      </c>
      <c r="B2566" s="102">
        <v>45769</v>
      </c>
      <c r="C2566" s="104">
        <f>_xlfn.ISOWEEKNUM(Tabella2[[#This Row],[Date]])</f>
        <v>17</v>
      </c>
      <c r="D2566" s="104" t="s">
        <v>421</v>
      </c>
      <c r="E2566" s="104" t="s">
        <v>327</v>
      </c>
      <c r="F2566" s="104">
        <v>70</v>
      </c>
      <c r="G2566" s="104" t="s">
        <v>257</v>
      </c>
      <c r="H2566" s="105">
        <v>12</v>
      </c>
      <c r="I2566" s="104" t="s">
        <v>258</v>
      </c>
      <c r="J2566" s="104"/>
      <c r="K2566" s="104" t="s">
        <v>79</v>
      </c>
      <c r="L2566" s="104" t="s">
        <v>299</v>
      </c>
      <c r="M2566" s="104" t="s">
        <v>276</v>
      </c>
      <c r="N2566" s="104"/>
      <c r="O2566" s="108" t="str">
        <f>A655</f>
        <v>13057</v>
      </c>
      <c r="P2566" s="111" t="s">
        <v>5341</v>
      </c>
      <c r="Q2566" s="153" t="s">
        <v>316</v>
      </c>
      <c r="R2566" s="153">
        <v>0.60763888888888884</v>
      </c>
      <c r="S2566" s="153">
        <v>2.0833333333333329E-2</v>
      </c>
      <c r="T2566" s="153" t="s">
        <v>316</v>
      </c>
      <c r="U2566" s="153">
        <v>0.60763888888888884</v>
      </c>
      <c r="V2566" s="153">
        <f>IF(ISBLANK(T2566),"",Tabella2[[#This Row],[ACT STOP]]-Tabella2[[#This Row],[ACT START]])</f>
        <v>2.0833333333333259E-2</v>
      </c>
      <c r="W2566" s="104" t="s">
        <v>92</v>
      </c>
      <c r="X2566" s="104" t="s">
        <v>91</v>
      </c>
      <c r="Y2566" s="110"/>
      <c r="Z2566" s="106"/>
      <c r="AA2566" s="104"/>
      <c r="AB2566" s="107"/>
      <c r="AC2566" s="72">
        <v>1</v>
      </c>
      <c r="AH2566" s="70"/>
      <c r="AI2566" s="70"/>
      <c r="AJ2566">
        <v>0</v>
      </c>
      <c r="AL2566" s="70"/>
      <c r="BM2566" s="135" t="s">
        <v>316</v>
      </c>
      <c r="BN2566" s="136">
        <v>0.60763888888888884</v>
      </c>
      <c r="BO2566" s="101"/>
      <c r="BR2566" s="109" t="str">
        <f t="shared" si="39"/>
        <v>SH-25-2555</v>
      </c>
      <c r="BS2566" s="109" t="s">
        <v>266</v>
      </c>
      <c r="BT2566" t="s">
        <v>92</v>
      </c>
      <c r="BU2566" t="s">
        <v>5344</v>
      </c>
    </row>
    <row r="2567" spans="1:73" hidden="1">
      <c r="A2567" s="103" t="s">
        <v>5345</v>
      </c>
      <c r="B2567" s="102">
        <v>45769</v>
      </c>
      <c r="C2567" s="104">
        <f>_xlfn.ISOWEEKNUM(Tabella2[[#This Row],[Date]])</f>
        <v>17</v>
      </c>
      <c r="D2567" s="104" t="s">
        <v>348</v>
      </c>
      <c r="E2567" s="104" t="s">
        <v>284</v>
      </c>
      <c r="F2567" s="104">
        <v>57</v>
      </c>
      <c r="G2567" s="104" t="s">
        <v>257</v>
      </c>
      <c r="H2567" s="105">
        <v>5</v>
      </c>
      <c r="I2567" s="104"/>
      <c r="J2567" s="104" t="s">
        <v>258</v>
      </c>
      <c r="K2567" s="104" t="s">
        <v>83</v>
      </c>
      <c r="L2567" s="104" t="s">
        <v>299</v>
      </c>
      <c r="M2567" s="104" t="s">
        <v>276</v>
      </c>
      <c r="N2567" s="104"/>
      <c r="O2567" s="108" t="str">
        <f>A656</f>
        <v>13058</v>
      </c>
      <c r="P2567" s="111" t="s">
        <v>3960</v>
      </c>
      <c r="Q2567" s="153" t="s">
        <v>272</v>
      </c>
      <c r="R2567" s="153" t="s">
        <v>576</v>
      </c>
      <c r="S2567" s="153">
        <v>4.1666666666666657E-2</v>
      </c>
      <c r="T2567" s="153" t="s">
        <v>272</v>
      </c>
      <c r="U2567" s="153" t="s">
        <v>576</v>
      </c>
      <c r="V2567" s="153">
        <f>IF(ISBLANK(T2567),"",Tabella2[[#This Row],[ACT STOP]]-Tabella2[[#This Row],[ACT START]])</f>
        <v>4.166666666666663E-2</v>
      </c>
      <c r="W2567" s="104" t="s">
        <v>92</v>
      </c>
      <c r="X2567" s="104" t="s">
        <v>91</v>
      </c>
      <c r="Y2567" s="110"/>
      <c r="Z2567" s="106"/>
      <c r="AA2567" s="104"/>
      <c r="AB2567" s="107"/>
      <c r="AC2567" s="72">
        <v>1</v>
      </c>
      <c r="AH2567" s="70"/>
      <c r="AI2567" s="70"/>
      <c r="AJ2567">
        <v>0</v>
      </c>
      <c r="AL2567" s="70"/>
      <c r="BM2567" s="135" t="s">
        <v>272</v>
      </c>
      <c r="BN2567" s="136" t="s">
        <v>576</v>
      </c>
      <c r="BO2567" s="101"/>
      <c r="BR2567" s="109" t="str">
        <f t="shared" si="39"/>
        <v>SH-25-2556</v>
      </c>
      <c r="BS2567" s="109" t="s">
        <v>416</v>
      </c>
      <c r="BT2567" t="s">
        <v>92</v>
      </c>
      <c r="BU2567" t="s">
        <v>5346</v>
      </c>
    </row>
    <row r="2568" spans="1:73" hidden="1">
      <c r="A2568" s="103" t="s">
        <v>5347</v>
      </c>
      <c r="B2568" s="102">
        <v>45769</v>
      </c>
      <c r="C2568" s="104">
        <f>_xlfn.ISOWEEKNUM(Tabella2[[#This Row],[Date]])</f>
        <v>17</v>
      </c>
      <c r="D2568" s="104" t="s">
        <v>523</v>
      </c>
      <c r="E2568" s="104" t="s">
        <v>284</v>
      </c>
      <c r="F2568" s="104">
        <v>63</v>
      </c>
      <c r="G2568" s="104" t="s">
        <v>257</v>
      </c>
      <c r="H2568" s="105">
        <v>10</v>
      </c>
      <c r="I2568" s="104"/>
      <c r="J2568" s="104" t="s">
        <v>258</v>
      </c>
      <c r="K2568" s="104" t="s">
        <v>81</v>
      </c>
      <c r="L2568" s="104" t="s">
        <v>259</v>
      </c>
      <c r="M2568" s="104" t="s">
        <v>461</v>
      </c>
      <c r="N2568" s="104"/>
      <c r="O2568" s="106"/>
      <c r="P2568" s="111" t="s">
        <v>610</v>
      </c>
      <c r="Q2568" s="153" t="s">
        <v>272</v>
      </c>
      <c r="R2568" s="153" t="s">
        <v>576</v>
      </c>
      <c r="S2568" s="153">
        <v>4.1666666666666657E-2</v>
      </c>
      <c r="T2568" s="153">
        <v>0.55902777777777779</v>
      </c>
      <c r="U2568" s="153">
        <v>0.60069444444444442</v>
      </c>
      <c r="V2568" s="153">
        <f>IF(ISBLANK(T2568),"",Tabella2[[#This Row],[ACT STOP]]-Tabella2[[#This Row],[ACT START]])</f>
        <v>4.166666666666663E-2</v>
      </c>
      <c r="W2568" s="104" t="s">
        <v>92</v>
      </c>
      <c r="X2568" s="104" t="s">
        <v>91</v>
      </c>
      <c r="Y2568" s="110"/>
      <c r="Z2568" s="106"/>
      <c r="AA2568" s="104"/>
      <c r="AB2568" s="107"/>
      <c r="AC2568" s="72">
        <v>1</v>
      </c>
      <c r="AH2568" s="70"/>
      <c r="AI2568" s="70"/>
      <c r="AJ2568">
        <v>0</v>
      </c>
      <c r="AL2568" s="70"/>
      <c r="BM2568" s="135">
        <v>0.55902777777777779</v>
      </c>
      <c r="BN2568" s="136">
        <v>0.60069444444444442</v>
      </c>
      <c r="BO2568" s="101"/>
      <c r="BR2568" s="109" t="str">
        <f t="shared" si="39"/>
        <v>SH-25-2557</v>
      </c>
      <c r="BS2568" s="109" t="s">
        <v>552</v>
      </c>
      <c r="BT2568" t="s">
        <v>92</v>
      </c>
      <c r="BU2568" t="s">
        <v>5348</v>
      </c>
    </row>
    <row r="2569" spans="1:73" hidden="1">
      <c r="A2569" s="103" t="s">
        <v>5349</v>
      </c>
      <c r="B2569" s="102">
        <v>45770</v>
      </c>
      <c r="C2569" s="104">
        <f>_xlfn.ISOWEEKNUM(Tabella2[[#This Row],[Date]])</f>
        <v>17</v>
      </c>
      <c r="D2569" s="104" t="s">
        <v>275</v>
      </c>
      <c r="E2569" s="104" t="s">
        <v>256</v>
      </c>
      <c r="F2569" s="104">
        <v>61</v>
      </c>
      <c r="G2569" s="104" t="s">
        <v>284</v>
      </c>
      <c r="H2569" s="105">
        <v>9</v>
      </c>
      <c r="I2569" s="104" t="s">
        <v>258</v>
      </c>
      <c r="J2569" s="104"/>
      <c r="K2569" s="104" t="s">
        <v>79</v>
      </c>
      <c r="L2569" s="104" t="s">
        <v>299</v>
      </c>
      <c r="M2569" s="104" t="s">
        <v>276</v>
      </c>
      <c r="N2569" s="104"/>
      <c r="O2569" s="108" t="str">
        <f>A657</f>
        <v>13059</v>
      </c>
      <c r="P2569" s="111" t="s">
        <v>2593</v>
      </c>
      <c r="Q2569" s="153" t="s">
        <v>605</v>
      </c>
      <c r="R2569" s="153" t="s">
        <v>285</v>
      </c>
      <c r="S2569" s="153">
        <v>4.1666666666666657E-2</v>
      </c>
      <c r="T2569" s="153">
        <v>0.25</v>
      </c>
      <c r="U2569" s="153">
        <v>0.29166666666666669</v>
      </c>
      <c r="V2569" s="153">
        <f>IF(ISBLANK(T2569),"",Tabella2[[#This Row],[ACT STOP]]-Tabella2[[#This Row],[ACT START]])</f>
        <v>4.1666666666666685E-2</v>
      </c>
      <c r="W2569" s="104" t="s">
        <v>92</v>
      </c>
      <c r="X2569" s="104" t="s">
        <v>91</v>
      </c>
      <c r="Y2569" s="110"/>
      <c r="Z2569" s="106"/>
      <c r="AA2569" s="104"/>
      <c r="AB2569" s="107"/>
      <c r="AC2569" s="72">
        <v>1</v>
      </c>
      <c r="AH2569" s="70"/>
      <c r="AI2569" s="70"/>
      <c r="AJ2569">
        <v>0</v>
      </c>
      <c r="AL2569" s="70"/>
      <c r="BL2569" t="s">
        <v>5350</v>
      </c>
      <c r="BM2569" s="135">
        <v>0.25</v>
      </c>
      <c r="BN2569" s="136">
        <v>0.29166666666666669</v>
      </c>
      <c r="BO2569" s="101"/>
      <c r="BR2569" s="109" t="str">
        <f t="shared" si="39"/>
        <v>SH-25-2558</v>
      </c>
      <c r="BS2569" s="109" t="s">
        <v>339</v>
      </c>
      <c r="BT2569" t="s">
        <v>92</v>
      </c>
      <c r="BU2569" t="s">
        <v>5351</v>
      </c>
    </row>
    <row r="2570" spans="1:73" hidden="1">
      <c r="A2570" s="103" t="s">
        <v>5352</v>
      </c>
      <c r="B2570" s="102">
        <v>45770</v>
      </c>
      <c r="C2570" s="104">
        <f>_xlfn.ISOWEEKNUM(Tabella2[[#This Row],[Date]])</f>
        <v>17</v>
      </c>
      <c r="D2570" s="104" t="s">
        <v>1914</v>
      </c>
      <c r="E2570" s="104" t="s">
        <v>284</v>
      </c>
      <c r="F2570" s="104">
        <v>40</v>
      </c>
      <c r="G2570" s="104" t="s">
        <v>257</v>
      </c>
      <c r="H2570" s="105">
        <v>14</v>
      </c>
      <c r="I2570" s="104"/>
      <c r="J2570" s="104" t="s">
        <v>258</v>
      </c>
      <c r="K2570" s="104" t="s">
        <v>83</v>
      </c>
      <c r="L2570" s="104" t="s">
        <v>299</v>
      </c>
      <c r="M2570" s="104" t="s">
        <v>913</v>
      </c>
      <c r="N2570" s="104"/>
      <c r="O2570" s="108" t="str">
        <f>A2571</f>
        <v>14973</v>
      </c>
      <c r="P2570" s="111" t="s">
        <v>2422</v>
      </c>
      <c r="Q2570" s="153" t="s">
        <v>605</v>
      </c>
      <c r="R2570" s="153" t="s">
        <v>285</v>
      </c>
      <c r="S2570" s="153">
        <v>4.1666666666666657E-2</v>
      </c>
      <c r="T2570" s="153" t="s">
        <v>605</v>
      </c>
      <c r="U2570" s="153" t="s">
        <v>285</v>
      </c>
      <c r="V2570" s="153">
        <f>IF(ISBLANK(T2570),"",Tabella2[[#This Row],[ACT STOP]]-Tabella2[[#This Row],[ACT START]])</f>
        <v>4.1666666666666685E-2</v>
      </c>
      <c r="W2570" s="104" t="s">
        <v>92</v>
      </c>
      <c r="X2570" s="104" t="s">
        <v>91</v>
      </c>
      <c r="Y2570" s="110"/>
      <c r="Z2570" s="106"/>
      <c r="AA2570" s="104"/>
      <c r="AB2570" s="107"/>
      <c r="AC2570" s="72">
        <v>1</v>
      </c>
      <c r="AH2570" s="70"/>
      <c r="AI2570" s="70"/>
      <c r="AJ2570">
        <v>0</v>
      </c>
      <c r="AL2570" s="70"/>
      <c r="BM2570" s="135" t="s">
        <v>605</v>
      </c>
      <c r="BN2570" s="136" t="s">
        <v>285</v>
      </c>
      <c r="BO2570" s="101"/>
      <c r="BR2570" s="109" t="str">
        <f t="shared" si="39"/>
        <v>SH-25-2559</v>
      </c>
      <c r="BS2570" s="109" t="s">
        <v>372</v>
      </c>
      <c r="BT2570" t="s">
        <v>92</v>
      </c>
      <c r="BU2570" t="s">
        <v>5353</v>
      </c>
    </row>
    <row r="2571" spans="1:73" hidden="1">
      <c r="A2571" s="103" t="s">
        <v>5354</v>
      </c>
      <c r="B2571" s="102">
        <v>45770</v>
      </c>
      <c r="C2571" s="104">
        <f>_xlfn.ISOWEEKNUM(Tabella2[[#This Row],[Date]])</f>
        <v>17</v>
      </c>
      <c r="D2571" s="104" t="s">
        <v>1914</v>
      </c>
      <c r="E2571" s="104" t="s">
        <v>284</v>
      </c>
      <c r="F2571" s="104">
        <v>39</v>
      </c>
      <c r="G2571" s="104" t="s">
        <v>257</v>
      </c>
      <c r="H2571" s="105">
        <v>32</v>
      </c>
      <c r="I2571" s="104"/>
      <c r="J2571" s="104" t="s">
        <v>258</v>
      </c>
      <c r="K2571" s="104" t="s">
        <v>80</v>
      </c>
      <c r="L2571" s="104" t="s">
        <v>299</v>
      </c>
      <c r="M2571" s="104" t="s">
        <v>913</v>
      </c>
      <c r="N2571" s="104"/>
      <c r="O2571" s="108" t="str">
        <f>A2570</f>
        <v>14972</v>
      </c>
      <c r="P2571" s="111" t="s">
        <v>2422</v>
      </c>
      <c r="Q2571" s="153">
        <v>0.25</v>
      </c>
      <c r="R2571" s="153">
        <v>0.29166666666666669</v>
      </c>
      <c r="S2571" s="153">
        <v>4.1666666666666657E-2</v>
      </c>
      <c r="T2571" s="153">
        <v>0.25</v>
      </c>
      <c r="U2571" s="153">
        <v>0.29166666666666669</v>
      </c>
      <c r="V2571" s="153">
        <f>IF(ISBLANK(T2571),"",Tabella2[[#This Row],[ACT STOP]]-Tabella2[[#This Row],[ACT START]])</f>
        <v>4.1666666666666685E-2</v>
      </c>
      <c r="W2571" s="104" t="s">
        <v>92</v>
      </c>
      <c r="X2571" s="104" t="s">
        <v>91</v>
      </c>
      <c r="Y2571" s="110"/>
      <c r="Z2571" s="106"/>
      <c r="AA2571" s="104"/>
      <c r="AB2571" s="107"/>
      <c r="AC2571" s="72">
        <v>1</v>
      </c>
      <c r="AH2571" s="70"/>
      <c r="AI2571" s="70"/>
      <c r="AJ2571">
        <v>0</v>
      </c>
      <c r="AL2571" s="70"/>
      <c r="BM2571" s="135">
        <v>0.25</v>
      </c>
      <c r="BN2571" s="136">
        <v>0.29166666666666669</v>
      </c>
      <c r="BO2571" s="101"/>
      <c r="BR2571" s="109" t="str">
        <f t="shared" si="39"/>
        <v>SH-25-2560</v>
      </c>
      <c r="BS2571" s="109" t="s">
        <v>356</v>
      </c>
      <c r="BT2571" t="s">
        <v>92</v>
      </c>
      <c r="BU2571" t="s">
        <v>5355</v>
      </c>
    </row>
    <row r="2572" spans="1:73" hidden="1">
      <c r="A2572" s="103" t="s">
        <v>5356</v>
      </c>
      <c r="B2572" s="102">
        <v>45770</v>
      </c>
      <c r="C2572" s="104">
        <f>_xlfn.ISOWEEKNUM(Tabella2[[#This Row],[Date]])</f>
        <v>17</v>
      </c>
      <c r="D2572" s="104" t="s">
        <v>321</v>
      </c>
      <c r="E2572" s="104" t="s">
        <v>284</v>
      </c>
      <c r="F2572" s="104">
        <v>54</v>
      </c>
      <c r="G2572" s="104" t="s">
        <v>257</v>
      </c>
      <c r="H2572" s="105">
        <v>10</v>
      </c>
      <c r="I2572" s="104"/>
      <c r="J2572" s="104" t="s">
        <v>258</v>
      </c>
      <c r="K2572" s="104" t="s">
        <v>81</v>
      </c>
      <c r="L2572" s="104" t="s">
        <v>259</v>
      </c>
      <c r="M2572" s="104" t="s">
        <v>461</v>
      </c>
      <c r="N2572" s="104"/>
      <c r="O2572" s="106"/>
      <c r="P2572" s="111" t="s">
        <v>491</v>
      </c>
      <c r="Q2572" s="153" t="s">
        <v>605</v>
      </c>
      <c r="R2572" s="153" t="s">
        <v>285</v>
      </c>
      <c r="S2572" s="153">
        <v>4.1666666666666657E-2</v>
      </c>
      <c r="T2572" s="153">
        <v>0.25</v>
      </c>
      <c r="U2572" s="153">
        <v>0.29166666666666669</v>
      </c>
      <c r="V2572" s="153">
        <f>IF(ISBLANK(T2572),"",Tabella2[[#This Row],[ACT STOP]]-Tabella2[[#This Row],[ACT START]])</f>
        <v>4.1666666666666685E-2</v>
      </c>
      <c r="W2572" s="104" t="s">
        <v>92</v>
      </c>
      <c r="X2572" s="104" t="s">
        <v>91</v>
      </c>
      <c r="Y2572" s="110" t="s">
        <v>5357</v>
      </c>
      <c r="Z2572" s="106"/>
      <c r="AA2572" s="104"/>
      <c r="AB2572" s="107"/>
      <c r="AC2572" s="72">
        <v>1</v>
      </c>
      <c r="AH2572" s="70"/>
      <c r="AI2572" s="70"/>
      <c r="AJ2572">
        <v>0</v>
      </c>
      <c r="AL2572" s="70"/>
      <c r="BL2572" t="s">
        <v>5358</v>
      </c>
      <c r="BM2572" s="135">
        <v>0.25</v>
      </c>
      <c r="BN2572" s="136">
        <v>0.29166666666666669</v>
      </c>
      <c r="BO2572" s="101"/>
      <c r="BR2572" s="109" t="str">
        <f t="shared" si="39"/>
        <v>SH-25-2561</v>
      </c>
      <c r="BS2572" s="109" t="s">
        <v>552</v>
      </c>
      <c r="BT2572" t="s">
        <v>92</v>
      </c>
      <c r="BU2572" t="s">
        <v>5359</v>
      </c>
    </row>
    <row r="2573" spans="1:73" hidden="1">
      <c r="A2573" s="103" t="s">
        <v>5360</v>
      </c>
      <c r="B2573" s="102">
        <v>45770</v>
      </c>
      <c r="C2573" s="104">
        <f>_xlfn.ISOWEEKNUM(Tabella2[[#This Row],[Date]])</f>
        <v>17</v>
      </c>
      <c r="D2573" s="104" t="s">
        <v>275</v>
      </c>
      <c r="E2573" s="104" t="s">
        <v>256</v>
      </c>
      <c r="F2573" s="104">
        <v>56</v>
      </c>
      <c r="G2573" s="104" t="s">
        <v>284</v>
      </c>
      <c r="H2573" s="105">
        <v>22</v>
      </c>
      <c r="I2573" s="104" t="s">
        <v>258</v>
      </c>
      <c r="J2573" s="104"/>
      <c r="K2573" s="104" t="s">
        <v>79</v>
      </c>
      <c r="L2573" s="104" t="s">
        <v>299</v>
      </c>
      <c r="M2573" s="104" t="s">
        <v>276</v>
      </c>
      <c r="N2573" s="104"/>
      <c r="O2573" s="108" t="str">
        <f>A658</f>
        <v>13060</v>
      </c>
      <c r="P2573" s="111" t="s">
        <v>2593</v>
      </c>
      <c r="Q2573" s="153" t="s">
        <v>617</v>
      </c>
      <c r="R2573" s="153" t="s">
        <v>525</v>
      </c>
      <c r="S2573" s="153">
        <v>4.1666666666666657E-2</v>
      </c>
      <c r="T2573" s="153">
        <v>0.3125</v>
      </c>
      <c r="U2573" s="153">
        <v>0.35416666666666669</v>
      </c>
      <c r="V2573" s="153">
        <f>IF(ISBLANK(T2573),"",Tabella2[[#This Row],[ACT STOP]]-Tabella2[[#This Row],[ACT START]])</f>
        <v>4.1666666666666685E-2</v>
      </c>
      <c r="W2573" s="104" t="s">
        <v>92</v>
      </c>
      <c r="X2573" s="104" t="s">
        <v>91</v>
      </c>
      <c r="Y2573" s="110"/>
      <c r="Z2573" s="106"/>
      <c r="AA2573" s="104"/>
      <c r="AB2573" s="107"/>
      <c r="AC2573" s="72">
        <v>1</v>
      </c>
      <c r="AH2573" s="70"/>
      <c r="AI2573" s="70"/>
      <c r="AJ2573">
        <v>0</v>
      </c>
      <c r="AL2573" s="70"/>
      <c r="BM2573" s="135">
        <v>0.3125</v>
      </c>
      <c r="BN2573" s="136">
        <v>0.35416666666666669</v>
      </c>
      <c r="BO2573" s="101"/>
      <c r="BR2573" s="109" t="str">
        <f t="shared" ref="BR2573:BR2636" si="40">_xlfn.CONCAT(LEFT(BR2572,6),TEXT(RIGHT(BR2572,4)+1,"0000"))</f>
        <v>SH-25-2562</v>
      </c>
      <c r="BS2573" s="109" t="s">
        <v>295</v>
      </c>
      <c r="BT2573" t="s">
        <v>92</v>
      </c>
      <c r="BU2573" t="s">
        <v>5361</v>
      </c>
    </row>
    <row r="2574" spans="1:73" hidden="1">
      <c r="A2574" s="103" t="s">
        <v>5362</v>
      </c>
      <c r="B2574" s="102">
        <v>45770</v>
      </c>
      <c r="C2574" s="104">
        <f>_xlfn.ISOWEEKNUM(Tabella2[[#This Row],[Date]])</f>
        <v>17</v>
      </c>
      <c r="D2574" s="104" t="s">
        <v>370</v>
      </c>
      <c r="E2574" s="104" t="s">
        <v>256</v>
      </c>
      <c r="F2574" s="104">
        <v>52</v>
      </c>
      <c r="G2574" s="104" t="s">
        <v>257</v>
      </c>
      <c r="H2574" s="105">
        <v>17</v>
      </c>
      <c r="I2574" s="104" t="s">
        <v>258</v>
      </c>
      <c r="J2574" s="104"/>
      <c r="K2574" s="104" t="s">
        <v>83</v>
      </c>
      <c r="L2574" s="104" t="s">
        <v>259</v>
      </c>
      <c r="M2574" s="104" t="s">
        <v>260</v>
      </c>
      <c r="N2574" s="104"/>
      <c r="O2574" s="106"/>
      <c r="P2574" s="111" t="s">
        <v>261</v>
      </c>
      <c r="Q2574" s="153" t="s">
        <v>617</v>
      </c>
      <c r="R2574" s="153" t="s">
        <v>525</v>
      </c>
      <c r="S2574" s="153">
        <v>4.1666666666666657E-2</v>
      </c>
      <c r="T2574" s="153">
        <v>0.3125</v>
      </c>
      <c r="U2574" s="153">
        <v>0.35416666666666669</v>
      </c>
      <c r="V2574" s="153">
        <f>IF(ISBLANK(T2574),"",Tabella2[[#This Row],[ACT STOP]]-Tabella2[[#This Row],[ACT START]])</f>
        <v>4.1666666666666685E-2</v>
      </c>
      <c r="W2574" s="104" t="s">
        <v>92</v>
      </c>
      <c r="X2574" s="104" t="s">
        <v>91</v>
      </c>
      <c r="Y2574" s="110"/>
      <c r="Z2574" s="106"/>
      <c r="AA2574" s="104"/>
      <c r="AB2574" s="107"/>
      <c r="AC2574" s="72">
        <v>1</v>
      </c>
      <c r="AH2574" s="70"/>
      <c r="AI2574" s="70"/>
      <c r="AJ2574">
        <v>0</v>
      </c>
      <c r="AL2574" s="70"/>
      <c r="BM2574" s="135">
        <v>0.3125</v>
      </c>
      <c r="BN2574" s="136">
        <v>0.35416666666666669</v>
      </c>
      <c r="BO2574" s="101"/>
      <c r="BR2574" s="109" t="str">
        <f t="shared" si="40"/>
        <v>SH-25-2563</v>
      </c>
      <c r="BS2574" s="109" t="s">
        <v>393</v>
      </c>
      <c r="BT2574" t="s">
        <v>92</v>
      </c>
      <c r="BU2574" t="s">
        <v>5363</v>
      </c>
    </row>
    <row r="2575" spans="1:73" hidden="1">
      <c r="A2575" s="103" t="s">
        <v>5364</v>
      </c>
      <c r="B2575" s="102">
        <v>45770</v>
      </c>
      <c r="C2575" s="104">
        <f>_xlfn.ISOWEEKNUM(Tabella2[[#This Row],[Date]])</f>
        <v>17</v>
      </c>
      <c r="D2575" s="104" t="s">
        <v>13714</v>
      </c>
      <c r="E2575" s="104" t="s">
        <v>284</v>
      </c>
      <c r="F2575" s="104">
        <v>48</v>
      </c>
      <c r="G2575" s="104" t="s">
        <v>257</v>
      </c>
      <c r="H2575" s="105">
        <v>12</v>
      </c>
      <c r="I2575" s="104"/>
      <c r="J2575" s="104" t="s">
        <v>258</v>
      </c>
      <c r="K2575" s="104" t="s">
        <v>81</v>
      </c>
      <c r="L2575" s="104" t="s">
        <v>259</v>
      </c>
      <c r="M2575" s="104" t="s">
        <v>977</v>
      </c>
      <c r="N2575" s="104"/>
      <c r="O2575" s="106"/>
      <c r="P2575" s="111" t="s">
        <v>2485</v>
      </c>
      <c r="Q2575" s="153" t="s">
        <v>617</v>
      </c>
      <c r="R2575" s="153" t="s">
        <v>525</v>
      </c>
      <c r="S2575" s="153">
        <v>4.1666666666666657E-2</v>
      </c>
      <c r="T2575" s="153">
        <v>0.3125</v>
      </c>
      <c r="U2575" s="153">
        <v>0.35416666666666669</v>
      </c>
      <c r="V2575" s="153">
        <f>IF(ISBLANK(T2575),"",Tabella2[[#This Row],[ACT STOP]]-Tabella2[[#This Row],[ACT START]])</f>
        <v>4.1666666666666685E-2</v>
      </c>
      <c r="W2575" s="104" t="s">
        <v>92</v>
      </c>
      <c r="X2575" s="104" t="s">
        <v>91</v>
      </c>
      <c r="Y2575" s="110"/>
      <c r="Z2575" s="106"/>
      <c r="AA2575" s="104"/>
      <c r="AB2575" s="107"/>
      <c r="AC2575" s="72">
        <v>1</v>
      </c>
      <c r="AH2575" s="70"/>
      <c r="AI2575" s="70"/>
      <c r="AJ2575">
        <v>0</v>
      </c>
      <c r="AL2575" s="70"/>
      <c r="BM2575" s="135">
        <v>0.3125</v>
      </c>
      <c r="BN2575" s="136">
        <v>0.35416666666666669</v>
      </c>
      <c r="BO2575" s="101"/>
      <c r="BR2575" s="109" t="str">
        <f t="shared" si="40"/>
        <v>SH-25-2564</v>
      </c>
      <c r="BS2575" s="109" t="s">
        <v>266</v>
      </c>
      <c r="BT2575" t="s">
        <v>92</v>
      </c>
      <c r="BU2575" t="s">
        <v>5365</v>
      </c>
    </row>
    <row r="2576" spans="1:73" hidden="1">
      <c r="A2576" s="103" t="s">
        <v>5366</v>
      </c>
      <c r="B2576" s="102">
        <v>45770</v>
      </c>
      <c r="C2576" s="104">
        <f>_xlfn.ISOWEEKNUM(Tabella2[[#This Row],[Date]])</f>
        <v>17</v>
      </c>
      <c r="D2576" s="104" t="s">
        <v>305</v>
      </c>
      <c r="E2576" s="104" t="s">
        <v>284</v>
      </c>
      <c r="F2576" s="104">
        <v>47</v>
      </c>
      <c r="G2576" s="104" t="s">
        <v>257</v>
      </c>
      <c r="H2576" s="105">
        <v>10</v>
      </c>
      <c r="I2576" s="104"/>
      <c r="J2576" s="104" t="s">
        <v>258</v>
      </c>
      <c r="K2576" s="104" t="s">
        <v>79</v>
      </c>
      <c r="L2576" s="104" t="s">
        <v>299</v>
      </c>
      <c r="M2576" s="104" t="s">
        <v>276</v>
      </c>
      <c r="N2576" s="104"/>
      <c r="O2576" s="108" t="str">
        <f>A659</f>
        <v>13061</v>
      </c>
      <c r="P2576" s="111" t="s">
        <v>829</v>
      </c>
      <c r="Q2576" s="153" t="s">
        <v>631</v>
      </c>
      <c r="R2576" s="153" t="s">
        <v>498</v>
      </c>
      <c r="S2576" s="153">
        <v>4.1666666666666657E-2</v>
      </c>
      <c r="T2576" s="153">
        <v>0.375</v>
      </c>
      <c r="U2576" s="153">
        <v>0.41666666666666669</v>
      </c>
      <c r="V2576" s="153">
        <f>IF(ISBLANK(T2576),"",Tabella2[[#This Row],[ACT STOP]]-Tabella2[[#This Row],[ACT START]])</f>
        <v>4.1666666666666685E-2</v>
      </c>
      <c r="W2576" s="104" t="s">
        <v>92</v>
      </c>
      <c r="X2576" s="104" t="s">
        <v>91</v>
      </c>
      <c r="Y2576" s="110"/>
      <c r="Z2576" s="106"/>
      <c r="AA2576" s="104"/>
      <c r="AB2576" s="107"/>
      <c r="AC2576" s="72">
        <v>1</v>
      </c>
      <c r="AH2576" s="70"/>
      <c r="AI2576" s="70"/>
      <c r="AJ2576">
        <v>0</v>
      </c>
      <c r="AL2576" s="70"/>
      <c r="BM2576" s="135">
        <v>0.375</v>
      </c>
      <c r="BN2576" s="136">
        <v>0.41666666666666669</v>
      </c>
      <c r="BO2576" s="101"/>
      <c r="BR2576" s="109" t="str">
        <f t="shared" si="40"/>
        <v>SH-25-2565</v>
      </c>
      <c r="BS2576" s="109" t="s">
        <v>552</v>
      </c>
      <c r="BT2576" t="s">
        <v>92</v>
      </c>
      <c r="BU2576" t="s">
        <v>5367</v>
      </c>
    </row>
    <row r="2577" spans="1:73" hidden="1">
      <c r="A2577" s="103" t="s">
        <v>5368</v>
      </c>
      <c r="B2577" s="102">
        <v>45770</v>
      </c>
      <c r="C2577" s="104">
        <f>_xlfn.ISOWEEKNUM(Tabella2[[#This Row],[Date]])</f>
        <v>17</v>
      </c>
      <c r="D2577" s="104" t="s">
        <v>348</v>
      </c>
      <c r="E2577" s="104" t="s">
        <v>284</v>
      </c>
      <c r="F2577" s="104">
        <v>57</v>
      </c>
      <c r="G2577" s="104" t="s">
        <v>257</v>
      </c>
      <c r="H2577" s="105">
        <v>2</v>
      </c>
      <c r="I2577" s="104"/>
      <c r="J2577" s="104" t="s">
        <v>258</v>
      </c>
      <c r="K2577" s="104" t="s">
        <v>83</v>
      </c>
      <c r="L2577" s="104" t="s">
        <v>299</v>
      </c>
      <c r="M2577" s="104" t="s">
        <v>276</v>
      </c>
      <c r="N2577" s="104"/>
      <c r="O2577" s="108" t="str">
        <f>A660</f>
        <v>13062</v>
      </c>
      <c r="P2577" s="111" t="s">
        <v>635</v>
      </c>
      <c r="Q2577" s="153" t="s">
        <v>631</v>
      </c>
      <c r="R2577" s="153" t="s">
        <v>498</v>
      </c>
      <c r="S2577" s="153">
        <v>4.1666666666666657E-2</v>
      </c>
      <c r="T2577" s="153">
        <v>0.375</v>
      </c>
      <c r="U2577" s="153">
        <v>0.41666666666666669</v>
      </c>
      <c r="V2577" s="153">
        <f>IF(ISBLANK(T2577),"",Tabella2[[#This Row],[ACT STOP]]-Tabella2[[#This Row],[ACT START]])</f>
        <v>4.1666666666666685E-2</v>
      </c>
      <c r="W2577" s="104" t="s">
        <v>92</v>
      </c>
      <c r="X2577" s="104" t="s">
        <v>91</v>
      </c>
      <c r="Y2577" s="110"/>
      <c r="Z2577" s="106"/>
      <c r="AA2577" s="104"/>
      <c r="AB2577" s="107"/>
      <c r="AC2577" s="72">
        <v>1</v>
      </c>
      <c r="AH2577" s="70"/>
      <c r="AI2577" s="70"/>
      <c r="AJ2577">
        <v>0</v>
      </c>
      <c r="AL2577" s="70"/>
      <c r="BM2577" s="135">
        <v>0.375</v>
      </c>
      <c r="BN2577" s="136">
        <v>0.41666666666666669</v>
      </c>
      <c r="BO2577" s="101"/>
      <c r="BR2577" s="109" t="str">
        <f t="shared" si="40"/>
        <v>SH-25-2566</v>
      </c>
      <c r="BS2577" s="109" t="s">
        <v>368</v>
      </c>
      <c r="BT2577" t="s">
        <v>92</v>
      </c>
      <c r="BU2577" t="s">
        <v>5369</v>
      </c>
    </row>
    <row r="2578" spans="1:73" hidden="1">
      <c r="A2578" s="103" t="s">
        <v>5370</v>
      </c>
      <c r="B2578" s="102">
        <v>45770</v>
      </c>
      <c r="C2578" s="104">
        <f>_xlfn.ISOWEEKNUM(Tabella2[[#This Row],[Date]])</f>
        <v>17</v>
      </c>
      <c r="D2578" s="104" t="s">
        <v>523</v>
      </c>
      <c r="E2578" s="104" t="s">
        <v>284</v>
      </c>
      <c r="F2578" s="104">
        <v>62</v>
      </c>
      <c r="G2578" s="104" t="s">
        <v>257</v>
      </c>
      <c r="H2578" s="105">
        <v>32</v>
      </c>
      <c r="I2578" s="104"/>
      <c r="J2578" s="104" t="s">
        <v>258</v>
      </c>
      <c r="K2578" s="104" t="s">
        <v>81</v>
      </c>
      <c r="L2578" s="104" t="s">
        <v>259</v>
      </c>
      <c r="M2578" s="104" t="s">
        <v>461</v>
      </c>
      <c r="N2578" s="104"/>
      <c r="O2578" s="106"/>
      <c r="P2578" s="111" t="s">
        <v>610</v>
      </c>
      <c r="Q2578" s="153" t="s">
        <v>631</v>
      </c>
      <c r="R2578" s="153" t="s">
        <v>498</v>
      </c>
      <c r="S2578" s="153">
        <v>4.1666666666666657E-2</v>
      </c>
      <c r="T2578" s="153">
        <v>0.375</v>
      </c>
      <c r="U2578" s="153">
        <v>0.41666666666666669</v>
      </c>
      <c r="V2578" s="153">
        <f>IF(ISBLANK(T2578),"",Tabella2[[#This Row],[ACT STOP]]-Tabella2[[#This Row],[ACT START]])</f>
        <v>4.1666666666666685E-2</v>
      </c>
      <c r="W2578" s="104" t="s">
        <v>92</v>
      </c>
      <c r="X2578" s="104" t="s">
        <v>91</v>
      </c>
      <c r="Y2578" s="110"/>
      <c r="Z2578" s="106"/>
      <c r="AA2578" s="104"/>
      <c r="AB2578" s="107"/>
      <c r="AC2578" s="72">
        <v>1</v>
      </c>
      <c r="AH2578" s="70"/>
      <c r="AI2578" s="70"/>
      <c r="AJ2578">
        <v>0</v>
      </c>
      <c r="AL2578" s="70"/>
      <c r="BM2578" s="135">
        <v>0.375</v>
      </c>
      <c r="BN2578" s="136">
        <v>0.41666666666666669</v>
      </c>
      <c r="BO2578" s="101"/>
      <c r="BR2578" s="109" t="str">
        <f t="shared" si="40"/>
        <v>SH-25-2567</v>
      </c>
      <c r="BS2578" s="109" t="s">
        <v>356</v>
      </c>
      <c r="BT2578" t="s">
        <v>92</v>
      </c>
      <c r="BU2578" t="s">
        <v>5371</v>
      </c>
    </row>
    <row r="2579" spans="1:73" hidden="1">
      <c r="A2579" s="103" t="s">
        <v>5372</v>
      </c>
      <c r="B2579" s="102">
        <v>45770</v>
      </c>
      <c r="C2579" s="104">
        <f>_xlfn.ISOWEEKNUM(Tabella2[[#This Row],[Date]])</f>
        <v>17</v>
      </c>
      <c r="D2579" s="104" t="s">
        <v>348</v>
      </c>
      <c r="E2579" s="104" t="s">
        <v>284</v>
      </c>
      <c r="F2579" s="104">
        <v>55</v>
      </c>
      <c r="G2579" s="104" t="s">
        <v>257</v>
      </c>
      <c r="H2579" s="105">
        <v>12</v>
      </c>
      <c r="I2579" s="104"/>
      <c r="J2579" s="104" t="s">
        <v>258</v>
      </c>
      <c r="K2579" s="104" t="s">
        <v>79</v>
      </c>
      <c r="L2579" s="104" t="s">
        <v>299</v>
      </c>
      <c r="M2579" s="104" t="s">
        <v>276</v>
      </c>
      <c r="N2579" s="104"/>
      <c r="O2579" s="108" t="str">
        <f>A661</f>
        <v>13063</v>
      </c>
      <c r="P2579" s="111" t="s">
        <v>635</v>
      </c>
      <c r="Q2579" s="153" t="s">
        <v>263</v>
      </c>
      <c r="R2579" s="153" t="s">
        <v>504</v>
      </c>
      <c r="S2579" s="153">
        <v>4.1666666666666657E-2</v>
      </c>
      <c r="T2579" s="153">
        <v>0.4375</v>
      </c>
      <c r="U2579" s="153">
        <v>0.47916666666666669</v>
      </c>
      <c r="V2579" s="153">
        <f>IF(ISBLANK(T2579),"",Tabella2[[#This Row],[ACT STOP]]-Tabella2[[#This Row],[ACT START]])</f>
        <v>4.1666666666666685E-2</v>
      </c>
      <c r="W2579" s="104" t="s">
        <v>92</v>
      </c>
      <c r="X2579" s="104" t="s">
        <v>91</v>
      </c>
      <c r="Y2579" s="110"/>
      <c r="Z2579" s="106"/>
      <c r="AA2579" s="104"/>
      <c r="AB2579" s="107"/>
      <c r="AC2579" s="72">
        <v>1</v>
      </c>
      <c r="AH2579" s="70"/>
      <c r="AI2579" s="70"/>
      <c r="AJ2579">
        <v>0</v>
      </c>
      <c r="AL2579" s="70"/>
      <c r="BM2579" s="135">
        <v>0.4375</v>
      </c>
      <c r="BN2579" s="136">
        <v>0.47916666666666669</v>
      </c>
      <c r="BO2579" s="101"/>
      <c r="BR2579" s="109" t="str">
        <f t="shared" si="40"/>
        <v>SH-25-2568</v>
      </c>
      <c r="BS2579" s="109" t="s">
        <v>266</v>
      </c>
      <c r="BT2579" t="s">
        <v>92</v>
      </c>
      <c r="BU2579" t="s">
        <v>5373</v>
      </c>
    </row>
    <row r="2580" spans="1:73" hidden="1">
      <c r="A2580" s="103" t="s">
        <v>5374</v>
      </c>
      <c r="B2580" s="102">
        <v>45770</v>
      </c>
      <c r="C2580" s="104">
        <f>_xlfn.ISOWEEKNUM(Tabella2[[#This Row],[Date]])</f>
        <v>17</v>
      </c>
      <c r="D2580" s="104" t="s">
        <v>404</v>
      </c>
      <c r="E2580" s="104" t="s">
        <v>284</v>
      </c>
      <c r="F2580" s="104">
        <v>41</v>
      </c>
      <c r="G2580" s="104" t="s">
        <v>257</v>
      </c>
      <c r="H2580" s="105">
        <v>1</v>
      </c>
      <c r="I2580" s="104"/>
      <c r="J2580" s="104" t="s">
        <v>258</v>
      </c>
      <c r="K2580" s="104" t="s">
        <v>83</v>
      </c>
      <c r="L2580" s="104" t="s">
        <v>299</v>
      </c>
      <c r="M2580" s="104" t="s">
        <v>276</v>
      </c>
      <c r="N2580" s="104"/>
      <c r="O2580" s="108" t="str">
        <f>A662</f>
        <v>13064</v>
      </c>
      <c r="P2580" s="111" t="s">
        <v>650</v>
      </c>
      <c r="Q2580" s="153" t="s">
        <v>263</v>
      </c>
      <c r="R2580" s="153">
        <v>0.45833333333333331</v>
      </c>
      <c r="S2580" s="153">
        <v>2.0833333333333329E-2</v>
      </c>
      <c r="T2580" s="153">
        <v>0.4375</v>
      </c>
      <c r="U2580" s="153">
        <v>0.45833333333333331</v>
      </c>
      <c r="V2580" s="153">
        <f>IF(ISBLANK(T2580),"",Tabella2[[#This Row],[ACT STOP]]-Tabella2[[#This Row],[ACT START]])</f>
        <v>2.0833333333333315E-2</v>
      </c>
      <c r="W2580" s="104" t="s">
        <v>92</v>
      </c>
      <c r="X2580" s="104" t="s">
        <v>91</v>
      </c>
      <c r="Y2580" s="110"/>
      <c r="Z2580" s="106"/>
      <c r="AA2580" s="104"/>
      <c r="AB2580" s="107"/>
      <c r="AC2580" s="72">
        <v>1</v>
      </c>
      <c r="AH2580" s="70"/>
      <c r="AI2580" s="70"/>
      <c r="AJ2580">
        <v>0</v>
      </c>
      <c r="AL2580" s="70"/>
      <c r="BM2580" s="135">
        <v>0.4375</v>
      </c>
      <c r="BN2580" s="136">
        <v>0.45833333333333331</v>
      </c>
      <c r="BO2580" s="101"/>
      <c r="BR2580" s="109" t="str">
        <f t="shared" si="40"/>
        <v>SH-25-2569</v>
      </c>
      <c r="BS2580" s="109" t="s">
        <v>332</v>
      </c>
      <c r="BT2580" t="s">
        <v>92</v>
      </c>
      <c r="BU2580" t="s">
        <v>5375</v>
      </c>
    </row>
    <row r="2581" spans="1:73" hidden="1">
      <c r="A2581" s="103" t="s">
        <v>5376</v>
      </c>
      <c r="B2581" s="102">
        <v>45770</v>
      </c>
      <c r="C2581" s="104">
        <f>_xlfn.ISOWEEKNUM(Tabella2[[#This Row],[Date]])</f>
        <v>17</v>
      </c>
      <c r="D2581" s="104" t="s">
        <v>321</v>
      </c>
      <c r="E2581" s="104" t="s">
        <v>284</v>
      </c>
      <c r="F2581" s="104">
        <v>54</v>
      </c>
      <c r="G2581" s="104" t="s">
        <v>284</v>
      </c>
      <c r="H2581" s="105">
        <v>22</v>
      </c>
      <c r="I2581" s="104"/>
      <c r="J2581" s="104" t="s">
        <v>258</v>
      </c>
      <c r="K2581" s="104" t="s">
        <v>81</v>
      </c>
      <c r="L2581" s="104" t="s">
        <v>259</v>
      </c>
      <c r="M2581" s="104" t="s">
        <v>461</v>
      </c>
      <c r="N2581" s="104"/>
      <c r="O2581" s="106"/>
      <c r="P2581" s="111" t="s">
        <v>610</v>
      </c>
      <c r="Q2581" s="153">
        <v>0.4375</v>
      </c>
      <c r="R2581" s="153">
        <v>0.47916666666666669</v>
      </c>
      <c r="S2581" s="153">
        <v>4.1666666666666657E-2</v>
      </c>
      <c r="T2581" s="153">
        <v>0.4375</v>
      </c>
      <c r="U2581" s="153">
        <v>0.47916666666666669</v>
      </c>
      <c r="V2581" s="153">
        <f>IF(ISBLANK(T2581),"",Tabella2[[#This Row],[ACT STOP]]-Tabella2[[#This Row],[ACT START]])</f>
        <v>4.1666666666666685E-2</v>
      </c>
      <c r="W2581" s="104" t="s">
        <v>92</v>
      </c>
      <c r="X2581" s="104" t="s">
        <v>91</v>
      </c>
      <c r="Y2581" s="110"/>
      <c r="Z2581" s="106"/>
      <c r="AA2581" s="104"/>
      <c r="AB2581" s="107"/>
      <c r="AC2581" s="72">
        <v>1</v>
      </c>
      <c r="AH2581" s="70"/>
      <c r="AI2581" s="70"/>
      <c r="AJ2581">
        <v>0</v>
      </c>
      <c r="AL2581" s="70"/>
      <c r="BM2581" s="135">
        <v>0.4375</v>
      </c>
      <c r="BN2581" s="136">
        <v>0.47916666666666669</v>
      </c>
      <c r="BO2581" s="101"/>
      <c r="BR2581" s="109" t="str">
        <f t="shared" si="40"/>
        <v>SH-25-2570</v>
      </c>
      <c r="BS2581" s="109" t="s">
        <v>295</v>
      </c>
      <c r="BT2581" t="s">
        <v>92</v>
      </c>
      <c r="BU2581" t="s">
        <v>5377</v>
      </c>
    </row>
    <row r="2582" spans="1:73" hidden="1">
      <c r="A2582" s="103" t="s">
        <v>5378</v>
      </c>
      <c r="B2582" s="102">
        <v>45770</v>
      </c>
      <c r="C2582" s="104">
        <f>_xlfn.ISOWEEKNUM(Tabella2[[#This Row],[Date]])</f>
        <v>17</v>
      </c>
      <c r="D2582" s="104" t="s">
        <v>275</v>
      </c>
      <c r="E2582" s="104" t="s">
        <v>256</v>
      </c>
      <c r="F2582" s="104">
        <v>56</v>
      </c>
      <c r="G2582" s="104" t="s">
        <v>257</v>
      </c>
      <c r="H2582" s="105">
        <v>10</v>
      </c>
      <c r="I2582" s="104" t="s">
        <v>258</v>
      </c>
      <c r="J2582" s="104"/>
      <c r="K2582" s="104" t="s">
        <v>79</v>
      </c>
      <c r="L2582" s="104" t="s">
        <v>299</v>
      </c>
      <c r="M2582" s="104" t="s">
        <v>276</v>
      </c>
      <c r="N2582" s="104"/>
      <c r="O2582" s="108" t="str">
        <f>A664</f>
        <v>13066</v>
      </c>
      <c r="P2582" s="111" t="s">
        <v>1920</v>
      </c>
      <c r="Q2582" s="153" t="s">
        <v>511</v>
      </c>
      <c r="R2582" s="153" t="s">
        <v>549</v>
      </c>
      <c r="S2582" s="153">
        <v>4.1666666666666657E-2</v>
      </c>
      <c r="T2582" s="153" t="s">
        <v>511</v>
      </c>
      <c r="U2582" s="153" t="s">
        <v>549</v>
      </c>
      <c r="V2582" s="153">
        <f>IF(ISBLANK(T2582),"",Tabella2[[#This Row],[ACT STOP]]-Tabella2[[#This Row],[ACT START]])</f>
        <v>4.166666666666663E-2</v>
      </c>
      <c r="W2582" s="104" t="s">
        <v>92</v>
      </c>
      <c r="X2582" s="104" t="s">
        <v>91</v>
      </c>
      <c r="Y2582" s="110"/>
      <c r="Z2582" s="106"/>
      <c r="AA2582" s="104"/>
      <c r="AB2582" s="107"/>
      <c r="AC2582" s="72">
        <v>1</v>
      </c>
      <c r="AH2582" s="70"/>
      <c r="AI2582" s="70"/>
      <c r="AJ2582">
        <v>0</v>
      </c>
      <c r="AL2582" s="70"/>
      <c r="BL2582" t="s">
        <v>2259</v>
      </c>
      <c r="BM2582" s="135" t="s">
        <v>511</v>
      </c>
      <c r="BN2582" s="136" t="s">
        <v>549</v>
      </c>
      <c r="BO2582" s="101"/>
      <c r="BR2582" s="109" t="str">
        <f t="shared" si="40"/>
        <v>SH-25-2571</v>
      </c>
      <c r="BS2582" s="109" t="s">
        <v>552</v>
      </c>
      <c r="BT2582" t="s">
        <v>92</v>
      </c>
      <c r="BU2582" t="s">
        <v>5379</v>
      </c>
    </row>
    <row r="2583" spans="1:73" hidden="1">
      <c r="A2583" s="103" t="s">
        <v>5380</v>
      </c>
      <c r="B2583" s="102">
        <v>45770</v>
      </c>
      <c r="C2583" s="104">
        <f>_xlfn.ISOWEEKNUM(Tabella2[[#This Row],[Date]])</f>
        <v>17</v>
      </c>
      <c r="D2583" s="104" t="s">
        <v>275</v>
      </c>
      <c r="E2583" s="104" t="s">
        <v>256</v>
      </c>
      <c r="F2583" s="104">
        <v>58</v>
      </c>
      <c r="G2583" s="104" t="s">
        <v>284</v>
      </c>
      <c r="H2583" s="105">
        <v>9</v>
      </c>
      <c r="I2583" s="104" t="s">
        <v>258</v>
      </c>
      <c r="J2583" s="104"/>
      <c r="K2583" s="104" t="s">
        <v>83</v>
      </c>
      <c r="L2583" s="104" t="s">
        <v>299</v>
      </c>
      <c r="M2583" s="104" t="s">
        <v>276</v>
      </c>
      <c r="N2583" s="104"/>
      <c r="O2583" s="108" t="str">
        <f>A665</f>
        <v>13067</v>
      </c>
      <c r="P2583" s="111" t="s">
        <v>2593</v>
      </c>
      <c r="Q2583" s="153" t="s">
        <v>511</v>
      </c>
      <c r="R2583" s="153" t="s">
        <v>549</v>
      </c>
      <c r="S2583" s="153">
        <v>4.1666666666666657E-2</v>
      </c>
      <c r="T2583" s="153" t="s">
        <v>511</v>
      </c>
      <c r="U2583" s="153" t="s">
        <v>549</v>
      </c>
      <c r="V2583" s="153">
        <f>IF(ISBLANK(T2583),"",Tabella2[[#This Row],[ACT STOP]]-Tabella2[[#This Row],[ACT START]])</f>
        <v>4.166666666666663E-2</v>
      </c>
      <c r="W2583" s="104" t="s">
        <v>92</v>
      </c>
      <c r="X2583" s="104" t="s">
        <v>91</v>
      </c>
      <c r="Y2583" s="110"/>
      <c r="Z2583" s="106"/>
      <c r="AA2583" s="104"/>
      <c r="AB2583" s="107"/>
      <c r="AC2583" s="72">
        <v>1</v>
      </c>
      <c r="AH2583" s="70"/>
      <c r="AI2583" s="70"/>
      <c r="AJ2583">
        <v>0</v>
      </c>
      <c r="AL2583" s="70"/>
      <c r="BM2583" s="135" t="s">
        <v>511</v>
      </c>
      <c r="BN2583" s="136" t="s">
        <v>549</v>
      </c>
      <c r="BO2583" s="101"/>
      <c r="BR2583" s="109" t="str">
        <f t="shared" si="40"/>
        <v>SH-25-2572</v>
      </c>
      <c r="BS2583" s="109" t="s">
        <v>339</v>
      </c>
      <c r="BT2583" t="s">
        <v>92</v>
      </c>
      <c r="BU2583" t="s">
        <v>5381</v>
      </c>
    </row>
    <row r="2584" spans="1:73" hidden="1">
      <c r="A2584" s="103" t="s">
        <v>5382</v>
      </c>
      <c r="B2584" s="102">
        <v>45770</v>
      </c>
      <c r="C2584" s="104">
        <f>_xlfn.ISOWEEKNUM(Tabella2[[#This Row],[Date]])</f>
        <v>17</v>
      </c>
      <c r="D2584" s="104" t="s">
        <v>3529</v>
      </c>
      <c r="E2584" s="104" t="s">
        <v>284</v>
      </c>
      <c r="F2584" s="104">
        <v>68</v>
      </c>
      <c r="G2584" s="104" t="s">
        <v>257</v>
      </c>
      <c r="H2584" s="105">
        <v>2</v>
      </c>
      <c r="I2584" s="104"/>
      <c r="J2584" s="104" t="s">
        <v>258</v>
      </c>
      <c r="K2584" s="104" t="s">
        <v>81</v>
      </c>
      <c r="L2584" s="104" t="s">
        <v>259</v>
      </c>
      <c r="M2584" s="104" t="s">
        <v>328</v>
      </c>
      <c r="N2584" s="104"/>
      <c r="O2584" s="106"/>
      <c r="P2584" s="111" t="s">
        <v>3752</v>
      </c>
      <c r="Q2584" s="153" t="s">
        <v>511</v>
      </c>
      <c r="R2584" s="153" t="s">
        <v>549</v>
      </c>
      <c r="S2584" s="153">
        <v>4.1666666666666657E-2</v>
      </c>
      <c r="T2584" s="153" t="s">
        <v>511</v>
      </c>
      <c r="U2584" s="153" t="s">
        <v>549</v>
      </c>
      <c r="V2584" s="153">
        <f>IF(ISBLANK(T2584),"",Tabella2[[#This Row],[ACT STOP]]-Tabella2[[#This Row],[ACT START]])</f>
        <v>4.166666666666663E-2</v>
      </c>
      <c r="W2584" s="104" t="s">
        <v>92</v>
      </c>
      <c r="X2584" s="104" t="s">
        <v>91</v>
      </c>
      <c r="Y2584" s="110"/>
      <c r="Z2584" s="106"/>
      <c r="AA2584" s="104"/>
      <c r="AB2584" s="107"/>
      <c r="AC2584" s="72">
        <v>1</v>
      </c>
      <c r="AH2584" s="70"/>
      <c r="AI2584" s="70"/>
      <c r="AJ2584">
        <v>0</v>
      </c>
      <c r="AL2584" s="70"/>
      <c r="BM2584" s="135" t="s">
        <v>511</v>
      </c>
      <c r="BN2584" s="136" t="s">
        <v>549</v>
      </c>
      <c r="BO2584" s="101"/>
      <c r="BR2584" s="109" t="str">
        <f t="shared" si="40"/>
        <v>SH-25-2573</v>
      </c>
      <c r="BS2584" s="109" t="s">
        <v>368</v>
      </c>
      <c r="BT2584" t="s">
        <v>92</v>
      </c>
      <c r="BU2584" t="s">
        <v>5383</v>
      </c>
    </row>
    <row r="2585" spans="1:73" hidden="1">
      <c r="A2585" s="103" t="s">
        <v>5384</v>
      </c>
      <c r="B2585" s="102">
        <v>45770</v>
      </c>
      <c r="C2585" s="104">
        <f>_xlfn.ISOWEEKNUM(Tabella2[[#This Row],[Date]])</f>
        <v>17</v>
      </c>
      <c r="D2585" s="104" t="s">
        <v>370</v>
      </c>
      <c r="E2585" s="104" t="s">
        <v>256</v>
      </c>
      <c r="F2585" s="104">
        <v>51</v>
      </c>
      <c r="G2585" s="104" t="s">
        <v>257</v>
      </c>
      <c r="H2585" s="105">
        <v>1</v>
      </c>
      <c r="I2585" s="104" t="s">
        <v>258</v>
      </c>
      <c r="J2585" s="104"/>
      <c r="K2585" s="104" t="s">
        <v>79</v>
      </c>
      <c r="L2585" s="104" t="s">
        <v>299</v>
      </c>
      <c r="M2585" s="104" t="s">
        <v>313</v>
      </c>
      <c r="N2585" s="104"/>
      <c r="O2585" s="108" t="str">
        <f>A2586</f>
        <v>14988</v>
      </c>
      <c r="P2585" s="111" t="s">
        <v>314</v>
      </c>
      <c r="Q2585" s="153">
        <v>0.5625</v>
      </c>
      <c r="R2585" s="153">
        <v>0.60416666666666663</v>
      </c>
      <c r="S2585" s="153">
        <v>4.1666666666666657E-2</v>
      </c>
      <c r="T2585" s="153">
        <v>0.5625</v>
      </c>
      <c r="U2585" s="153">
        <v>0.60416666666666663</v>
      </c>
      <c r="V2585" s="153">
        <f>IF(ISBLANK(T2585),"",Tabella2[[#This Row],[ACT STOP]]-Tabella2[[#This Row],[ACT START]])</f>
        <v>4.166666666666663E-2</v>
      </c>
      <c r="W2585" s="104" t="s">
        <v>92</v>
      </c>
      <c r="X2585" s="104" t="s">
        <v>91</v>
      </c>
      <c r="Y2585" s="110" t="s">
        <v>5385</v>
      </c>
      <c r="Z2585" s="106"/>
      <c r="AA2585" s="104"/>
      <c r="AB2585" s="107"/>
      <c r="AC2585" s="72">
        <v>1</v>
      </c>
      <c r="AH2585" s="70"/>
      <c r="AI2585" s="70"/>
      <c r="AJ2585">
        <v>0</v>
      </c>
      <c r="AL2585" s="70"/>
      <c r="BM2585" s="135">
        <v>0.5625</v>
      </c>
      <c r="BN2585" s="136">
        <v>0.60416666666666663</v>
      </c>
      <c r="BO2585" s="101"/>
      <c r="BR2585" s="109" t="str">
        <f t="shared" si="40"/>
        <v>SH-25-2574</v>
      </c>
      <c r="BS2585" s="109" t="s">
        <v>332</v>
      </c>
      <c r="BT2585" t="s">
        <v>92</v>
      </c>
      <c r="BU2585" t="s">
        <v>5386</v>
      </c>
    </row>
    <row r="2586" spans="1:73" hidden="1">
      <c r="A2586" s="103" t="s">
        <v>5387</v>
      </c>
      <c r="B2586" s="102">
        <v>45770</v>
      </c>
      <c r="C2586" s="104">
        <f>_xlfn.ISOWEEKNUM(Tabella2[[#This Row],[Date]])</f>
        <v>17</v>
      </c>
      <c r="D2586" s="104" t="s">
        <v>370</v>
      </c>
      <c r="E2586" s="104" t="s">
        <v>256</v>
      </c>
      <c r="F2586" s="104">
        <v>50</v>
      </c>
      <c r="G2586" s="104" t="s">
        <v>257</v>
      </c>
      <c r="H2586" s="105">
        <v>5</v>
      </c>
      <c r="I2586" s="104" t="s">
        <v>258</v>
      </c>
      <c r="J2586" s="104"/>
      <c r="K2586" s="104" t="s">
        <v>78</v>
      </c>
      <c r="L2586" s="104" t="s">
        <v>299</v>
      </c>
      <c r="M2586" s="104" t="s">
        <v>313</v>
      </c>
      <c r="N2586" s="104"/>
      <c r="O2586" s="108" t="str">
        <f>A2585</f>
        <v>14987</v>
      </c>
      <c r="P2586" s="111" t="s">
        <v>314</v>
      </c>
      <c r="Q2586" s="153">
        <v>0.5625</v>
      </c>
      <c r="R2586" s="153">
        <v>0.60416666666666663</v>
      </c>
      <c r="S2586" s="153">
        <v>4.1666666666666657E-2</v>
      </c>
      <c r="T2586" s="153">
        <v>0.5625</v>
      </c>
      <c r="U2586" s="153">
        <v>0.60416666666666663</v>
      </c>
      <c r="V2586" s="153">
        <f>IF(ISBLANK(T2586),"",Tabella2[[#This Row],[ACT STOP]]-Tabella2[[#This Row],[ACT START]])</f>
        <v>4.166666666666663E-2</v>
      </c>
      <c r="W2586" s="104" t="s">
        <v>92</v>
      </c>
      <c r="X2586" s="104" t="s">
        <v>91</v>
      </c>
      <c r="Y2586" s="110"/>
      <c r="Z2586" s="106"/>
      <c r="AA2586" s="104"/>
      <c r="AB2586" s="107"/>
      <c r="AC2586" s="72">
        <v>1</v>
      </c>
      <c r="AH2586" s="70"/>
      <c r="AI2586" s="70"/>
      <c r="AJ2586">
        <v>0</v>
      </c>
      <c r="AL2586" s="70"/>
      <c r="BM2586" s="135">
        <v>0.5625</v>
      </c>
      <c r="BN2586" s="136">
        <v>0.60416666666666663</v>
      </c>
      <c r="BO2586" s="101"/>
      <c r="BR2586" s="109" t="str">
        <f t="shared" si="40"/>
        <v>SH-25-2575</v>
      </c>
      <c r="BS2586" s="109" t="s">
        <v>416</v>
      </c>
      <c r="BT2586" t="s">
        <v>92</v>
      </c>
      <c r="BU2586" t="s">
        <v>5388</v>
      </c>
    </row>
    <row r="2587" spans="1:73" hidden="1">
      <c r="A2587" s="103" t="s">
        <v>5389</v>
      </c>
      <c r="B2587" s="102">
        <v>45770</v>
      </c>
      <c r="C2587" s="104">
        <f>_xlfn.ISOWEEKNUM(Tabella2[[#This Row],[Date]])</f>
        <v>17</v>
      </c>
      <c r="D2587" s="104" t="s">
        <v>370</v>
      </c>
      <c r="E2587" s="104" t="s">
        <v>256</v>
      </c>
      <c r="F2587" s="104">
        <v>52</v>
      </c>
      <c r="G2587" s="104" t="s">
        <v>284</v>
      </c>
      <c r="H2587" s="105">
        <v>22</v>
      </c>
      <c r="I2587" s="104" t="s">
        <v>258</v>
      </c>
      <c r="J2587" s="104"/>
      <c r="K2587" s="104" t="s">
        <v>83</v>
      </c>
      <c r="L2587" s="104" t="s">
        <v>259</v>
      </c>
      <c r="M2587" s="104" t="s">
        <v>260</v>
      </c>
      <c r="N2587" s="104"/>
      <c r="O2587" s="106"/>
      <c r="P2587" s="111" t="s">
        <v>1938</v>
      </c>
      <c r="Q2587" s="153" t="s">
        <v>272</v>
      </c>
      <c r="R2587" s="153" t="s">
        <v>576</v>
      </c>
      <c r="S2587" s="153">
        <v>4.1666666666666657E-2</v>
      </c>
      <c r="T2587" s="153" t="s">
        <v>272</v>
      </c>
      <c r="U2587" s="153" t="s">
        <v>576</v>
      </c>
      <c r="V2587" s="153">
        <f>IF(ISBLANK(T2587),"",Tabella2[[#This Row],[ACT STOP]]-Tabella2[[#This Row],[ACT START]])</f>
        <v>4.166666666666663E-2</v>
      </c>
      <c r="W2587" s="104" t="s">
        <v>92</v>
      </c>
      <c r="X2587" s="104" t="s">
        <v>91</v>
      </c>
      <c r="Y2587" s="110"/>
      <c r="Z2587" s="106"/>
      <c r="AA2587" s="104"/>
      <c r="AB2587" s="107"/>
      <c r="AC2587" s="72">
        <v>1</v>
      </c>
      <c r="AH2587" s="70"/>
      <c r="AI2587" s="70"/>
      <c r="AJ2587">
        <v>0</v>
      </c>
      <c r="AL2587" s="70"/>
      <c r="BM2587" s="135" t="s">
        <v>272</v>
      </c>
      <c r="BN2587" s="136" t="s">
        <v>576</v>
      </c>
      <c r="BO2587" s="101"/>
      <c r="BR2587" s="109" t="str">
        <f t="shared" si="40"/>
        <v>SH-25-2576</v>
      </c>
      <c r="BS2587" s="109" t="s">
        <v>295</v>
      </c>
      <c r="BT2587" t="s">
        <v>92</v>
      </c>
      <c r="BU2587" t="s">
        <v>5390</v>
      </c>
    </row>
    <row r="2588" spans="1:73" hidden="1">
      <c r="A2588" s="103" t="s">
        <v>5391</v>
      </c>
      <c r="B2588" s="102">
        <v>45770</v>
      </c>
      <c r="C2588" s="104">
        <f>_xlfn.ISOWEEKNUM(Tabella2[[#This Row],[Date]])</f>
        <v>17</v>
      </c>
      <c r="D2588" s="104" t="s">
        <v>13714</v>
      </c>
      <c r="E2588" s="104" t="s">
        <v>284</v>
      </c>
      <c r="F2588" s="104">
        <v>49</v>
      </c>
      <c r="G2588" s="104" t="s">
        <v>257</v>
      </c>
      <c r="H2588" s="105">
        <v>17</v>
      </c>
      <c r="I2588" s="104"/>
      <c r="J2588" s="104" t="s">
        <v>258</v>
      </c>
      <c r="K2588" s="104" t="s">
        <v>81</v>
      </c>
      <c r="L2588" s="104" t="s">
        <v>259</v>
      </c>
      <c r="M2588" s="104" t="s">
        <v>977</v>
      </c>
      <c r="N2588" s="104"/>
      <c r="O2588" s="106"/>
      <c r="P2588" s="111" t="s">
        <v>2485</v>
      </c>
      <c r="Q2588" s="153">
        <v>0.5625</v>
      </c>
      <c r="R2588" s="153">
        <v>0.60416666666666663</v>
      </c>
      <c r="S2588" s="153">
        <v>4.1666666666666657E-2</v>
      </c>
      <c r="T2588" s="153">
        <v>0.5625</v>
      </c>
      <c r="U2588" s="153">
        <v>0.60416666666666663</v>
      </c>
      <c r="V2588" s="153">
        <f>IF(ISBLANK(T2588),"",Tabella2[[#This Row],[ACT STOP]]-Tabella2[[#This Row],[ACT START]])</f>
        <v>4.166666666666663E-2</v>
      </c>
      <c r="W2588" s="104" t="s">
        <v>92</v>
      </c>
      <c r="X2588" s="104" t="s">
        <v>91</v>
      </c>
      <c r="Y2588" s="110"/>
      <c r="Z2588" s="106"/>
      <c r="AA2588" s="104"/>
      <c r="AB2588" s="107"/>
      <c r="AC2588" s="72">
        <v>1</v>
      </c>
      <c r="AH2588" s="70"/>
      <c r="AI2588" s="70"/>
      <c r="AJ2588">
        <v>0</v>
      </c>
      <c r="AL2588" s="70"/>
      <c r="BM2588" s="135">
        <v>0.5625</v>
      </c>
      <c r="BN2588" s="136">
        <v>0.60416666666666663</v>
      </c>
      <c r="BO2588" s="101"/>
      <c r="BR2588" s="109" t="str">
        <f t="shared" si="40"/>
        <v>SH-25-2577</v>
      </c>
      <c r="BS2588" s="109" t="s">
        <v>393</v>
      </c>
      <c r="BT2588" t="s">
        <v>92</v>
      </c>
      <c r="BU2588" t="s">
        <v>5392</v>
      </c>
    </row>
    <row r="2589" spans="1:73" hidden="1">
      <c r="A2589" s="103" t="s">
        <v>5393</v>
      </c>
      <c r="B2589" s="102">
        <v>45771</v>
      </c>
      <c r="C2589" s="104">
        <f>_xlfn.ISOWEEKNUM(Tabella2[[#This Row],[Date]])</f>
        <v>17</v>
      </c>
      <c r="D2589" s="104" t="s">
        <v>370</v>
      </c>
      <c r="E2589" s="104" t="s">
        <v>256</v>
      </c>
      <c r="F2589" s="104">
        <v>55</v>
      </c>
      <c r="G2589" s="104" t="s">
        <v>257</v>
      </c>
      <c r="H2589" s="105">
        <v>14</v>
      </c>
      <c r="I2589" s="104" t="s">
        <v>258</v>
      </c>
      <c r="J2589" s="104"/>
      <c r="K2589" s="104" t="s">
        <v>79</v>
      </c>
      <c r="L2589" s="104" t="s">
        <v>299</v>
      </c>
      <c r="M2589" s="104" t="s">
        <v>386</v>
      </c>
      <c r="N2589" s="104"/>
      <c r="O2589" s="108" t="str">
        <f>A149</f>
        <v>12551</v>
      </c>
      <c r="P2589" s="111" t="s">
        <v>565</v>
      </c>
      <c r="Q2589" s="153" t="s">
        <v>605</v>
      </c>
      <c r="R2589" s="153" t="s">
        <v>285</v>
      </c>
      <c r="S2589" s="153">
        <v>4.1666666666666657E-2</v>
      </c>
      <c r="T2589" s="153">
        <v>0.25</v>
      </c>
      <c r="U2589" s="153">
        <v>0.29166666666666669</v>
      </c>
      <c r="V2589" s="153">
        <f>IF(ISBLANK(T2589),"",Tabella2[[#This Row],[ACT STOP]]-Tabella2[[#This Row],[ACT START]])</f>
        <v>4.1666666666666685E-2</v>
      </c>
      <c r="W2589" s="104" t="s">
        <v>92</v>
      </c>
      <c r="X2589" s="104" t="s">
        <v>91</v>
      </c>
      <c r="Y2589" s="110"/>
      <c r="Z2589" s="106"/>
      <c r="AA2589" s="104"/>
      <c r="AB2589" s="107"/>
      <c r="AC2589" s="72">
        <v>1</v>
      </c>
      <c r="AH2589" s="70"/>
      <c r="AI2589" s="70"/>
      <c r="AJ2589">
        <v>0</v>
      </c>
      <c r="AL2589" s="70"/>
      <c r="BM2589" s="135">
        <v>0.25</v>
      </c>
      <c r="BN2589" s="136">
        <v>0.29166666666666669</v>
      </c>
      <c r="BO2589" s="101"/>
      <c r="BR2589" s="109" t="str">
        <f t="shared" si="40"/>
        <v>SH-25-2578</v>
      </c>
      <c r="BS2589" s="109" t="s">
        <v>372</v>
      </c>
      <c r="BT2589" t="s">
        <v>92</v>
      </c>
      <c r="BU2589" t="s">
        <v>5394</v>
      </c>
    </row>
    <row r="2590" spans="1:73" hidden="1">
      <c r="A2590" s="103" t="s">
        <v>5395</v>
      </c>
      <c r="B2590" s="102">
        <v>45771</v>
      </c>
      <c r="C2590" s="104">
        <f>_xlfn.ISOWEEKNUM(Tabella2[[#This Row],[Date]])</f>
        <v>17</v>
      </c>
      <c r="D2590" s="104" t="s">
        <v>305</v>
      </c>
      <c r="E2590" s="104" t="s">
        <v>284</v>
      </c>
      <c r="F2590" s="104">
        <v>47</v>
      </c>
      <c r="G2590" s="104" t="s">
        <v>257</v>
      </c>
      <c r="H2590" s="105">
        <v>2</v>
      </c>
      <c r="I2590" s="104"/>
      <c r="J2590" s="104" t="s">
        <v>258</v>
      </c>
      <c r="K2590" s="104" t="s">
        <v>83</v>
      </c>
      <c r="L2590" s="104" t="s">
        <v>299</v>
      </c>
      <c r="M2590" s="104" t="s">
        <v>276</v>
      </c>
      <c r="N2590" s="104"/>
      <c r="O2590" s="108" t="str">
        <f>A666</f>
        <v>13068</v>
      </c>
      <c r="P2590" s="111" t="s">
        <v>844</v>
      </c>
      <c r="Q2590" s="153" t="s">
        <v>605</v>
      </c>
      <c r="R2590" s="153" t="s">
        <v>285</v>
      </c>
      <c r="S2590" s="153">
        <v>4.1666666666666657E-2</v>
      </c>
      <c r="T2590" s="153">
        <v>0.25</v>
      </c>
      <c r="U2590" s="153">
        <v>0.29166666666666669</v>
      </c>
      <c r="V2590" s="153">
        <f>IF(ISBLANK(T2590),"",Tabella2[[#This Row],[ACT STOP]]-Tabella2[[#This Row],[ACT START]])</f>
        <v>4.1666666666666685E-2</v>
      </c>
      <c r="W2590" s="104" t="s">
        <v>92</v>
      </c>
      <c r="X2590" s="104" t="s">
        <v>91</v>
      </c>
      <c r="Y2590" s="110"/>
      <c r="Z2590" s="106"/>
      <c r="AA2590" s="104"/>
      <c r="AB2590" s="107"/>
      <c r="AC2590" s="72">
        <v>1</v>
      </c>
      <c r="AH2590" s="70"/>
      <c r="AI2590" s="70"/>
      <c r="AJ2590">
        <v>0</v>
      </c>
      <c r="AL2590" s="70"/>
      <c r="BL2590" t="s">
        <v>5396</v>
      </c>
      <c r="BM2590" s="135">
        <v>0.25</v>
      </c>
      <c r="BN2590" s="136">
        <v>0.29166666666666669</v>
      </c>
      <c r="BO2590" s="101"/>
      <c r="BR2590" s="109" t="str">
        <f t="shared" si="40"/>
        <v>SH-25-2579</v>
      </c>
      <c r="BS2590" s="109" t="s">
        <v>368</v>
      </c>
      <c r="BT2590" t="s">
        <v>92</v>
      </c>
      <c r="BU2590" t="s">
        <v>5397</v>
      </c>
    </row>
    <row r="2591" spans="1:73" hidden="1">
      <c r="A2591" s="103" t="s">
        <v>5398</v>
      </c>
      <c r="B2591" s="102">
        <v>45771</v>
      </c>
      <c r="C2591" s="104">
        <f>_xlfn.ISOWEEKNUM(Tabella2[[#This Row],[Date]])</f>
        <v>17</v>
      </c>
      <c r="D2591" s="104" t="s">
        <v>305</v>
      </c>
      <c r="E2591" s="104" t="s">
        <v>284</v>
      </c>
      <c r="F2591" s="104">
        <v>45</v>
      </c>
      <c r="G2591" s="104" t="s">
        <v>257</v>
      </c>
      <c r="H2591" s="105">
        <v>5</v>
      </c>
      <c r="I2591" s="104"/>
      <c r="J2591" s="104" t="s">
        <v>258</v>
      </c>
      <c r="K2591" s="104" t="s">
        <v>79</v>
      </c>
      <c r="L2591" s="104" t="s">
        <v>299</v>
      </c>
      <c r="M2591" s="104" t="s">
        <v>276</v>
      </c>
      <c r="N2591" s="104"/>
      <c r="O2591" s="108" t="str">
        <f>A667</f>
        <v>13069</v>
      </c>
      <c r="P2591" s="111" t="s">
        <v>844</v>
      </c>
      <c r="Q2591" s="153" t="s">
        <v>617</v>
      </c>
      <c r="R2591" s="153" t="s">
        <v>525</v>
      </c>
      <c r="S2591" s="153">
        <v>4.1666666666666657E-2</v>
      </c>
      <c r="T2591" s="153">
        <v>0.3125</v>
      </c>
      <c r="U2591" s="153">
        <v>0.35416666666666669</v>
      </c>
      <c r="V2591" s="153">
        <f>IF(ISBLANK(T2591),"",Tabella2[[#This Row],[ACT STOP]]-Tabella2[[#This Row],[ACT START]])</f>
        <v>4.1666666666666685E-2</v>
      </c>
      <c r="W2591" s="104" t="s">
        <v>92</v>
      </c>
      <c r="X2591" s="104" t="s">
        <v>91</v>
      </c>
      <c r="Y2591" s="110"/>
      <c r="Z2591" s="106"/>
      <c r="AA2591" s="104"/>
      <c r="AB2591" s="107"/>
      <c r="AC2591" s="72">
        <v>1</v>
      </c>
      <c r="AH2591" s="70"/>
      <c r="AI2591" s="70"/>
      <c r="AJ2591">
        <v>0</v>
      </c>
      <c r="AL2591" s="70"/>
      <c r="BM2591" s="135">
        <v>0.3125</v>
      </c>
      <c r="BN2591" s="136">
        <v>0.35416666666666669</v>
      </c>
      <c r="BO2591" s="101"/>
      <c r="BR2591" s="109" t="str">
        <f t="shared" si="40"/>
        <v>SH-25-2580</v>
      </c>
      <c r="BS2591" s="109" t="s">
        <v>416</v>
      </c>
      <c r="BT2591" t="s">
        <v>92</v>
      </c>
      <c r="BU2591" t="s">
        <v>5399</v>
      </c>
    </row>
    <row r="2592" spans="1:73" hidden="1">
      <c r="A2592" s="103" t="s">
        <v>5400</v>
      </c>
      <c r="B2592" s="102">
        <v>45771</v>
      </c>
      <c r="C2592" s="104">
        <f>_xlfn.ISOWEEKNUM(Tabella2[[#This Row],[Date]])</f>
        <v>17</v>
      </c>
      <c r="D2592" s="104" t="s">
        <v>3529</v>
      </c>
      <c r="E2592" s="104" t="s">
        <v>284</v>
      </c>
      <c r="F2592" s="104">
        <v>69</v>
      </c>
      <c r="G2592" s="104" t="s">
        <v>284</v>
      </c>
      <c r="H2592" s="105">
        <v>22</v>
      </c>
      <c r="I2592" s="104"/>
      <c r="J2592" s="104" t="s">
        <v>258</v>
      </c>
      <c r="K2592" s="104" t="s">
        <v>81</v>
      </c>
      <c r="L2592" s="104" t="s">
        <v>259</v>
      </c>
      <c r="M2592" s="104" t="s">
        <v>328</v>
      </c>
      <c r="N2592" s="104"/>
      <c r="O2592" s="106"/>
      <c r="P2592" s="111" t="s">
        <v>3752</v>
      </c>
      <c r="Q2592" s="153" t="s">
        <v>617</v>
      </c>
      <c r="R2592" s="153" t="s">
        <v>525</v>
      </c>
      <c r="S2592" s="153">
        <v>4.1666666666666657E-2</v>
      </c>
      <c r="T2592" s="153">
        <v>0.3125</v>
      </c>
      <c r="U2592" s="153">
        <v>0.35416666666666669</v>
      </c>
      <c r="V2592" s="153">
        <f>IF(ISBLANK(T2592),"",Tabella2[[#This Row],[ACT STOP]]-Tabella2[[#This Row],[ACT START]])</f>
        <v>4.1666666666666685E-2</v>
      </c>
      <c r="W2592" s="104" t="s">
        <v>92</v>
      </c>
      <c r="X2592" s="104" t="s">
        <v>91</v>
      </c>
      <c r="Y2592" s="110"/>
      <c r="Z2592" s="106"/>
      <c r="AA2592" s="104"/>
      <c r="AB2592" s="107"/>
      <c r="AC2592" s="72">
        <v>1</v>
      </c>
      <c r="AH2592" s="70"/>
      <c r="AI2592" s="70"/>
      <c r="AJ2592">
        <v>0</v>
      </c>
      <c r="AL2592" s="70"/>
      <c r="BM2592" s="135">
        <v>0.3125</v>
      </c>
      <c r="BN2592" s="136">
        <v>0.35416666666666669</v>
      </c>
      <c r="BO2592" s="101"/>
      <c r="BR2592" s="109" t="str">
        <f t="shared" si="40"/>
        <v>SH-25-2581</v>
      </c>
      <c r="BS2592" s="109" t="s">
        <v>295</v>
      </c>
      <c r="BT2592" t="s">
        <v>92</v>
      </c>
      <c r="BU2592" t="s">
        <v>5401</v>
      </c>
    </row>
    <row r="2593" spans="1:73" hidden="1">
      <c r="A2593" s="103" t="s">
        <v>5402</v>
      </c>
      <c r="B2593" s="102">
        <v>45771</v>
      </c>
      <c r="C2593" s="104">
        <f>_xlfn.ISOWEEKNUM(Tabella2[[#This Row],[Date]])</f>
        <v>17</v>
      </c>
      <c r="D2593" s="104" t="s">
        <v>321</v>
      </c>
      <c r="E2593" s="104" t="s">
        <v>284</v>
      </c>
      <c r="F2593" s="104">
        <v>53</v>
      </c>
      <c r="G2593" s="104" t="s">
        <v>284</v>
      </c>
      <c r="H2593" s="105">
        <v>9</v>
      </c>
      <c r="I2593" s="104"/>
      <c r="J2593" s="104" t="s">
        <v>258</v>
      </c>
      <c r="K2593" s="104" t="s">
        <v>83</v>
      </c>
      <c r="L2593" s="104" t="s">
        <v>259</v>
      </c>
      <c r="M2593" s="104" t="s">
        <v>461</v>
      </c>
      <c r="N2593" s="104"/>
      <c r="O2593" s="106"/>
      <c r="P2593" s="111" t="s">
        <v>491</v>
      </c>
      <c r="Q2593" s="153" t="s">
        <v>617</v>
      </c>
      <c r="R2593" s="153" t="s">
        <v>525</v>
      </c>
      <c r="S2593" s="153">
        <v>4.1666666666666657E-2</v>
      </c>
      <c r="T2593" s="153">
        <v>0.3125</v>
      </c>
      <c r="U2593" s="153">
        <v>0.35416666666666669</v>
      </c>
      <c r="V2593" s="153">
        <f>IF(ISBLANK(T2593),"",Tabella2[[#This Row],[ACT STOP]]-Tabella2[[#This Row],[ACT START]])</f>
        <v>4.1666666666666685E-2</v>
      </c>
      <c r="W2593" s="104" t="s">
        <v>92</v>
      </c>
      <c r="X2593" s="104" t="s">
        <v>91</v>
      </c>
      <c r="Y2593" s="110"/>
      <c r="Z2593" s="106"/>
      <c r="AA2593" s="104"/>
      <c r="AB2593" s="107"/>
      <c r="AC2593" s="72">
        <v>1</v>
      </c>
      <c r="AH2593" s="70"/>
      <c r="AI2593" s="70"/>
      <c r="AJ2593">
        <v>0</v>
      </c>
      <c r="AL2593" s="70"/>
      <c r="BM2593" s="135">
        <v>0.3125</v>
      </c>
      <c r="BN2593" s="136">
        <v>0.35416666666666669</v>
      </c>
      <c r="BO2593" s="101"/>
      <c r="BR2593" s="109" t="str">
        <f t="shared" si="40"/>
        <v>SH-25-2582</v>
      </c>
      <c r="BS2593" s="109" t="s">
        <v>339</v>
      </c>
      <c r="BT2593" t="s">
        <v>92</v>
      </c>
      <c r="BU2593" t="s">
        <v>5403</v>
      </c>
    </row>
    <row r="2594" spans="1:73" hidden="1">
      <c r="A2594" s="103" t="s">
        <v>5404</v>
      </c>
      <c r="B2594" s="102">
        <v>45771</v>
      </c>
      <c r="C2594" s="104">
        <f>_xlfn.ISOWEEKNUM(Tabella2[[#This Row],[Date]])</f>
        <v>17</v>
      </c>
      <c r="D2594" s="104" t="s">
        <v>348</v>
      </c>
      <c r="E2594" s="104" t="s">
        <v>284</v>
      </c>
      <c r="F2594" s="104">
        <v>57</v>
      </c>
      <c r="G2594" s="104" t="s">
        <v>257</v>
      </c>
      <c r="H2594" s="105">
        <v>12</v>
      </c>
      <c r="I2594" s="104" t="s">
        <v>258</v>
      </c>
      <c r="J2594" s="104"/>
      <c r="K2594" s="104" t="s">
        <v>79</v>
      </c>
      <c r="L2594" s="104" t="s">
        <v>299</v>
      </c>
      <c r="M2594" s="104" t="s">
        <v>276</v>
      </c>
      <c r="N2594" s="104"/>
      <c r="O2594" s="108" t="str">
        <f>A668</f>
        <v>13070</v>
      </c>
      <c r="P2594" s="111" t="s">
        <v>2205</v>
      </c>
      <c r="Q2594" s="153" t="s">
        <v>631</v>
      </c>
      <c r="R2594" s="153" t="s">
        <v>498</v>
      </c>
      <c r="S2594" s="153">
        <v>4.1666666666666657E-2</v>
      </c>
      <c r="T2594" s="153">
        <v>0.375</v>
      </c>
      <c r="U2594" s="153">
        <v>0.41666666666666669</v>
      </c>
      <c r="V2594" s="153">
        <f>IF(ISBLANK(T2594),"",Tabella2[[#This Row],[ACT STOP]]-Tabella2[[#This Row],[ACT START]])</f>
        <v>4.1666666666666685E-2</v>
      </c>
      <c r="W2594" s="104" t="s">
        <v>92</v>
      </c>
      <c r="X2594" s="104" t="s">
        <v>91</v>
      </c>
      <c r="Y2594" s="110"/>
      <c r="Z2594" s="106"/>
      <c r="AA2594" s="104"/>
      <c r="AB2594" s="107"/>
      <c r="AC2594" s="72">
        <v>1</v>
      </c>
      <c r="AH2594" s="70"/>
      <c r="AI2594" s="70"/>
      <c r="AJ2594">
        <v>0</v>
      </c>
      <c r="AL2594" s="70"/>
      <c r="BM2594" s="135">
        <v>0.375</v>
      </c>
      <c r="BN2594" s="136">
        <v>0.41666666666666669</v>
      </c>
      <c r="BO2594" s="101"/>
      <c r="BR2594" s="109" t="str">
        <f t="shared" si="40"/>
        <v>SH-25-2583</v>
      </c>
      <c r="BS2594" s="109" t="s">
        <v>266</v>
      </c>
      <c r="BT2594" t="s">
        <v>92</v>
      </c>
      <c r="BU2594" t="s">
        <v>5405</v>
      </c>
    </row>
    <row r="2595" spans="1:73" hidden="1">
      <c r="A2595" s="103" t="s">
        <v>5406</v>
      </c>
      <c r="B2595" s="102">
        <v>45771</v>
      </c>
      <c r="C2595" s="104">
        <f>_xlfn.ISOWEEKNUM(Tabella2[[#This Row],[Date]])</f>
        <v>17</v>
      </c>
      <c r="D2595" s="104" t="s">
        <v>348</v>
      </c>
      <c r="E2595" s="104" t="s">
        <v>284</v>
      </c>
      <c r="F2595" s="104">
        <v>55</v>
      </c>
      <c r="G2595" s="104" t="s">
        <v>257</v>
      </c>
      <c r="H2595" s="105">
        <v>14</v>
      </c>
      <c r="I2595" s="104"/>
      <c r="J2595" s="104" t="s">
        <v>258</v>
      </c>
      <c r="K2595" s="104" t="s">
        <v>83</v>
      </c>
      <c r="L2595" s="104" t="s">
        <v>299</v>
      </c>
      <c r="M2595" s="104" t="s">
        <v>276</v>
      </c>
      <c r="N2595" s="104"/>
      <c r="O2595" s="108" t="str">
        <f>A669</f>
        <v>13071</v>
      </c>
      <c r="P2595" s="111" t="s">
        <v>2205</v>
      </c>
      <c r="Q2595" s="153" t="s">
        <v>631</v>
      </c>
      <c r="R2595" s="153" t="s">
        <v>498</v>
      </c>
      <c r="S2595" s="153">
        <v>4.1666666666666657E-2</v>
      </c>
      <c r="T2595" s="153">
        <v>0.375</v>
      </c>
      <c r="U2595" s="153">
        <v>0.41666666666666669</v>
      </c>
      <c r="V2595" s="153">
        <f>IF(ISBLANK(T2595),"",Tabella2[[#This Row],[ACT STOP]]-Tabella2[[#This Row],[ACT START]])</f>
        <v>4.1666666666666685E-2</v>
      </c>
      <c r="W2595" s="104" t="s">
        <v>92</v>
      </c>
      <c r="X2595" s="104" t="s">
        <v>91</v>
      </c>
      <c r="Y2595" s="110"/>
      <c r="Z2595" s="106"/>
      <c r="AA2595" s="104"/>
      <c r="AB2595" s="107"/>
      <c r="AC2595" s="72">
        <v>1</v>
      </c>
      <c r="AH2595" s="70"/>
      <c r="AI2595" s="70"/>
      <c r="AJ2595">
        <v>0</v>
      </c>
      <c r="AL2595" s="70"/>
      <c r="BM2595" s="135">
        <v>0.375</v>
      </c>
      <c r="BN2595" s="136">
        <v>0.41666666666666669</v>
      </c>
      <c r="BO2595" s="101"/>
      <c r="BR2595" s="109" t="str">
        <f t="shared" si="40"/>
        <v>SH-25-2584</v>
      </c>
      <c r="BS2595" s="109" t="s">
        <v>372</v>
      </c>
      <c r="BT2595" t="s">
        <v>92</v>
      </c>
      <c r="BU2595" t="s">
        <v>5407</v>
      </c>
    </row>
    <row r="2596" spans="1:73" hidden="1">
      <c r="A2596" s="103" t="s">
        <v>5408</v>
      </c>
      <c r="B2596" s="102">
        <v>45771</v>
      </c>
      <c r="C2596" s="104">
        <f>_xlfn.ISOWEEKNUM(Tabella2[[#This Row],[Date]])</f>
        <v>17</v>
      </c>
      <c r="D2596" s="104" t="s">
        <v>558</v>
      </c>
      <c r="E2596" s="104" t="s">
        <v>284</v>
      </c>
      <c r="F2596" s="104">
        <v>61</v>
      </c>
      <c r="G2596" s="104" t="s">
        <v>257</v>
      </c>
      <c r="H2596" s="105">
        <v>5</v>
      </c>
      <c r="I2596" s="104"/>
      <c r="J2596" s="104" t="s">
        <v>258</v>
      </c>
      <c r="K2596" s="104" t="s">
        <v>79</v>
      </c>
      <c r="L2596" s="104" t="s">
        <v>299</v>
      </c>
      <c r="M2596" s="104" t="s">
        <v>276</v>
      </c>
      <c r="N2596" s="104"/>
      <c r="O2596" s="108" t="str">
        <f>A670</f>
        <v>13072</v>
      </c>
      <c r="P2596" s="111" t="s">
        <v>733</v>
      </c>
      <c r="Q2596" s="153" t="s">
        <v>263</v>
      </c>
      <c r="R2596" s="153" t="s">
        <v>504</v>
      </c>
      <c r="S2596" s="153">
        <v>4.1666666666666657E-2</v>
      </c>
      <c r="T2596" s="153">
        <v>0.4375</v>
      </c>
      <c r="U2596" s="153">
        <v>0.47916666666666669</v>
      </c>
      <c r="V2596" s="153">
        <f>IF(ISBLANK(T2596),"",Tabella2[[#This Row],[ACT STOP]]-Tabella2[[#This Row],[ACT START]])</f>
        <v>4.1666666666666685E-2</v>
      </c>
      <c r="W2596" s="104" t="s">
        <v>92</v>
      </c>
      <c r="X2596" s="104" t="s">
        <v>91</v>
      </c>
      <c r="Y2596" s="110"/>
      <c r="Z2596" s="106"/>
      <c r="AA2596" s="104"/>
      <c r="AB2596" s="107"/>
      <c r="AC2596" s="72">
        <v>1</v>
      </c>
      <c r="AH2596" s="70"/>
      <c r="AI2596" s="70"/>
      <c r="AJ2596">
        <v>0</v>
      </c>
      <c r="AL2596" s="70"/>
      <c r="BL2596" t="s">
        <v>655</v>
      </c>
      <c r="BM2596" s="135">
        <v>0.4375</v>
      </c>
      <c r="BN2596" s="136">
        <v>0.47916666666666669</v>
      </c>
      <c r="BO2596" s="101"/>
      <c r="BR2596" s="109" t="str">
        <f t="shared" si="40"/>
        <v>SH-25-2585</v>
      </c>
      <c r="BS2596" s="109" t="s">
        <v>416</v>
      </c>
      <c r="BT2596" t="s">
        <v>92</v>
      </c>
      <c r="BU2596" t="s">
        <v>5409</v>
      </c>
    </row>
    <row r="2597" spans="1:73" hidden="1">
      <c r="A2597" s="103" t="s">
        <v>5410</v>
      </c>
      <c r="B2597" s="102">
        <v>45771</v>
      </c>
      <c r="C2597" s="104">
        <f>_xlfn.ISOWEEKNUM(Tabella2[[#This Row],[Date]])</f>
        <v>17</v>
      </c>
      <c r="D2597" s="104" t="s">
        <v>409</v>
      </c>
      <c r="E2597" s="104" t="s">
        <v>284</v>
      </c>
      <c r="F2597" s="104">
        <v>42</v>
      </c>
      <c r="G2597" s="104" t="s">
        <v>257</v>
      </c>
      <c r="H2597" s="105">
        <v>10</v>
      </c>
      <c r="I2597" s="104"/>
      <c r="J2597" s="104" t="s">
        <v>258</v>
      </c>
      <c r="K2597" s="104" t="s">
        <v>83</v>
      </c>
      <c r="L2597" s="104" t="s">
        <v>259</v>
      </c>
      <c r="M2597" s="104" t="s">
        <v>1846</v>
      </c>
      <c r="N2597" s="104"/>
      <c r="O2597" s="106"/>
      <c r="P2597" s="111" t="s">
        <v>3316</v>
      </c>
      <c r="Q2597" s="153" t="s">
        <v>263</v>
      </c>
      <c r="R2597" s="153" t="s">
        <v>504</v>
      </c>
      <c r="S2597" s="153">
        <v>4.1666666666666657E-2</v>
      </c>
      <c r="T2597" s="153">
        <v>0.4375</v>
      </c>
      <c r="U2597" s="153">
        <v>0.47916666666666669</v>
      </c>
      <c r="V2597" s="153">
        <f>IF(ISBLANK(T2597),"",Tabella2[[#This Row],[ACT STOP]]-Tabella2[[#This Row],[ACT START]])</f>
        <v>4.1666666666666685E-2</v>
      </c>
      <c r="W2597" s="104" t="s">
        <v>92</v>
      </c>
      <c r="X2597" s="104" t="s">
        <v>91</v>
      </c>
      <c r="Y2597" s="110"/>
      <c r="Z2597" s="106"/>
      <c r="AA2597" s="104"/>
      <c r="AB2597" s="107"/>
      <c r="AC2597" s="72">
        <v>1</v>
      </c>
      <c r="AH2597" s="70"/>
      <c r="AI2597" s="70"/>
      <c r="AJ2597">
        <v>0</v>
      </c>
      <c r="AL2597" s="70"/>
      <c r="BM2597" s="135">
        <v>0.4375</v>
      </c>
      <c r="BN2597" s="136">
        <v>0.47916666666666669</v>
      </c>
      <c r="BO2597" s="101"/>
      <c r="BR2597" s="109" t="str">
        <f t="shared" si="40"/>
        <v>SH-25-2586</v>
      </c>
      <c r="BS2597" s="109" t="s">
        <v>552</v>
      </c>
      <c r="BT2597" t="s">
        <v>92</v>
      </c>
      <c r="BU2597" t="s">
        <v>5411</v>
      </c>
    </row>
    <row r="2598" spans="1:73" hidden="1">
      <c r="A2598" s="103" t="s">
        <v>5412</v>
      </c>
      <c r="B2598" s="102">
        <v>45771</v>
      </c>
      <c r="C2598" s="104">
        <f>_xlfn.ISOWEEKNUM(Tabella2[[#This Row],[Date]])</f>
        <v>17</v>
      </c>
      <c r="D2598" s="104" t="s">
        <v>3529</v>
      </c>
      <c r="E2598" s="104" t="s">
        <v>284</v>
      </c>
      <c r="F2598" s="104">
        <v>68</v>
      </c>
      <c r="G2598" s="104" t="s">
        <v>257</v>
      </c>
      <c r="H2598" s="105">
        <v>1</v>
      </c>
      <c r="I2598" s="104"/>
      <c r="J2598" s="104" t="s">
        <v>258</v>
      </c>
      <c r="K2598" s="104" t="s">
        <v>80</v>
      </c>
      <c r="L2598" s="104" t="s">
        <v>259</v>
      </c>
      <c r="M2598" s="104" t="s">
        <v>328</v>
      </c>
      <c r="N2598" s="104"/>
      <c r="O2598" s="106"/>
      <c r="P2598" s="111" t="s">
        <v>3788</v>
      </c>
      <c r="Q2598" s="153" t="s">
        <v>263</v>
      </c>
      <c r="R2598" s="153" t="s">
        <v>504</v>
      </c>
      <c r="S2598" s="153">
        <v>4.1666666666666657E-2</v>
      </c>
      <c r="T2598" s="153">
        <v>0.4375</v>
      </c>
      <c r="U2598" s="153">
        <v>0.47916666666666669</v>
      </c>
      <c r="V2598" s="153">
        <f>IF(ISBLANK(T2598),"",Tabella2[[#This Row],[ACT STOP]]-Tabella2[[#This Row],[ACT START]])</f>
        <v>4.1666666666666685E-2</v>
      </c>
      <c r="W2598" s="104" t="s">
        <v>92</v>
      </c>
      <c r="X2598" s="104" t="s">
        <v>91</v>
      </c>
      <c r="Y2598" s="110"/>
      <c r="Z2598" s="106"/>
      <c r="AA2598" s="104"/>
      <c r="AB2598" s="107"/>
      <c r="AC2598" s="72">
        <v>1</v>
      </c>
      <c r="AH2598" s="70"/>
      <c r="AI2598" s="70"/>
      <c r="AJ2598">
        <v>0</v>
      </c>
      <c r="AL2598" s="70"/>
      <c r="BM2598" s="135">
        <v>0.4375</v>
      </c>
      <c r="BN2598" s="136">
        <v>0.47916666666666669</v>
      </c>
      <c r="BO2598" s="101"/>
      <c r="BR2598" s="109" t="str">
        <f t="shared" si="40"/>
        <v>SH-25-2587</v>
      </c>
      <c r="BS2598" s="109" t="s">
        <v>332</v>
      </c>
      <c r="BT2598" t="s">
        <v>92</v>
      </c>
      <c r="BU2598" t="s">
        <v>5413</v>
      </c>
    </row>
    <row r="2599" spans="1:73" hidden="1">
      <c r="A2599" s="103" t="s">
        <v>5414</v>
      </c>
      <c r="B2599" s="102">
        <v>45771</v>
      </c>
      <c r="C2599" s="104">
        <f>_xlfn.ISOWEEKNUM(Tabella2[[#This Row],[Date]])</f>
        <v>17</v>
      </c>
      <c r="D2599" s="104" t="s">
        <v>341</v>
      </c>
      <c r="E2599" s="104" t="s">
        <v>284</v>
      </c>
      <c r="F2599" s="104">
        <v>44</v>
      </c>
      <c r="G2599" s="104" t="s">
        <v>257</v>
      </c>
      <c r="H2599" s="105">
        <v>17</v>
      </c>
      <c r="I2599" s="104"/>
      <c r="J2599" s="104" t="s">
        <v>258</v>
      </c>
      <c r="K2599" s="104" t="s">
        <v>79</v>
      </c>
      <c r="L2599" s="104" t="s">
        <v>299</v>
      </c>
      <c r="M2599" s="104" t="s">
        <v>915</v>
      </c>
      <c r="N2599" s="104"/>
      <c r="O2599" s="108" t="str">
        <f>A2600</f>
        <v>15002</v>
      </c>
      <c r="P2599" s="111" t="s">
        <v>2417</v>
      </c>
      <c r="Q2599" s="153" t="s">
        <v>511</v>
      </c>
      <c r="R2599" s="153" t="s">
        <v>549</v>
      </c>
      <c r="S2599" s="153">
        <v>4.1666666666666657E-2</v>
      </c>
      <c r="T2599" s="153">
        <v>0.5</v>
      </c>
      <c r="U2599" s="153">
        <v>0.54166666666666663</v>
      </c>
      <c r="V2599" s="153">
        <f>IF(ISBLANK(T2599),"",Tabella2[[#This Row],[ACT STOP]]-Tabella2[[#This Row],[ACT START]])</f>
        <v>4.166666666666663E-2</v>
      </c>
      <c r="W2599" s="104" t="s">
        <v>92</v>
      </c>
      <c r="X2599" s="104" t="s">
        <v>91</v>
      </c>
      <c r="Y2599" s="110"/>
      <c r="Z2599" s="106"/>
      <c r="AA2599" s="104"/>
      <c r="AB2599" s="107"/>
      <c r="AC2599" s="72">
        <v>1</v>
      </c>
      <c r="AH2599" s="70"/>
      <c r="AI2599" s="70"/>
      <c r="AJ2599">
        <v>0</v>
      </c>
      <c r="AL2599" s="70"/>
      <c r="BM2599" s="135">
        <v>0.5</v>
      </c>
      <c r="BN2599" s="136">
        <v>0.54166666666666663</v>
      </c>
      <c r="BO2599" s="101"/>
      <c r="BR2599" s="109" t="str">
        <f t="shared" si="40"/>
        <v>SH-25-2588</v>
      </c>
      <c r="BS2599" s="109" t="s">
        <v>393</v>
      </c>
      <c r="BT2599" t="s">
        <v>92</v>
      </c>
      <c r="BU2599" t="s">
        <v>5415</v>
      </c>
    </row>
    <row r="2600" spans="1:73" hidden="1">
      <c r="A2600" s="103" t="s">
        <v>5416</v>
      </c>
      <c r="B2600" s="102">
        <v>45771</v>
      </c>
      <c r="C2600" s="104">
        <f>_xlfn.ISOWEEKNUM(Tabella2[[#This Row],[Date]])</f>
        <v>17</v>
      </c>
      <c r="D2600" s="104" t="s">
        <v>341</v>
      </c>
      <c r="E2600" s="104" t="s">
        <v>284</v>
      </c>
      <c r="F2600" s="104">
        <v>43</v>
      </c>
      <c r="G2600" s="104" t="s">
        <v>257</v>
      </c>
      <c r="H2600" s="105">
        <v>32</v>
      </c>
      <c r="I2600" s="104"/>
      <c r="J2600" s="104" t="s">
        <v>258</v>
      </c>
      <c r="K2600" s="104" t="s">
        <v>78</v>
      </c>
      <c r="L2600" s="104" t="s">
        <v>299</v>
      </c>
      <c r="M2600" s="104" t="s">
        <v>915</v>
      </c>
      <c r="N2600" s="104"/>
      <c r="O2600" s="108" t="str">
        <f>A2599</f>
        <v>15001</v>
      </c>
      <c r="P2600" s="111" t="s">
        <v>2417</v>
      </c>
      <c r="Q2600" s="153">
        <v>0.5</v>
      </c>
      <c r="R2600" s="153">
        <v>0.54166666666666663</v>
      </c>
      <c r="S2600" s="153">
        <v>4.1666666666666657E-2</v>
      </c>
      <c r="T2600" s="153">
        <v>0.5</v>
      </c>
      <c r="U2600" s="153">
        <v>0.54166666666666663</v>
      </c>
      <c r="V2600" s="153">
        <f>IF(ISBLANK(T2600),"",Tabella2[[#This Row],[ACT STOP]]-Tabella2[[#This Row],[ACT START]])</f>
        <v>4.166666666666663E-2</v>
      </c>
      <c r="W2600" s="104" t="s">
        <v>92</v>
      </c>
      <c r="X2600" s="104" t="s">
        <v>91</v>
      </c>
      <c r="Y2600" s="110"/>
      <c r="Z2600" s="106"/>
      <c r="AA2600" s="104"/>
      <c r="AB2600" s="107"/>
      <c r="AC2600" s="72">
        <v>1</v>
      </c>
      <c r="AH2600" s="70"/>
      <c r="AI2600" s="70"/>
      <c r="AJ2600">
        <v>0</v>
      </c>
      <c r="AL2600" s="70"/>
      <c r="BM2600" s="135">
        <v>0.5</v>
      </c>
      <c r="BN2600" s="136">
        <v>0.54166666666666663</v>
      </c>
      <c r="BO2600" s="101"/>
      <c r="BR2600" s="109" t="str">
        <f t="shared" si="40"/>
        <v>SH-25-2589</v>
      </c>
      <c r="BS2600" s="109" t="s">
        <v>356</v>
      </c>
      <c r="BT2600" t="s">
        <v>92</v>
      </c>
      <c r="BU2600" t="s">
        <v>5417</v>
      </c>
    </row>
    <row r="2601" spans="1:73" hidden="1">
      <c r="A2601" s="103" t="s">
        <v>5418</v>
      </c>
      <c r="B2601" s="102">
        <v>45771</v>
      </c>
      <c r="C2601" s="104">
        <f>_xlfn.ISOWEEKNUM(Tabella2[[#This Row],[Date]])</f>
        <v>17</v>
      </c>
      <c r="D2601" s="104" t="s">
        <v>321</v>
      </c>
      <c r="E2601" s="104" t="s">
        <v>284</v>
      </c>
      <c r="F2601" s="104">
        <v>53</v>
      </c>
      <c r="G2601" s="104" t="s">
        <v>257</v>
      </c>
      <c r="H2601" s="105">
        <v>12</v>
      </c>
      <c r="I2601" s="104"/>
      <c r="J2601" s="104" t="s">
        <v>258</v>
      </c>
      <c r="K2601" s="104" t="s">
        <v>83</v>
      </c>
      <c r="L2601" s="104" t="s">
        <v>259</v>
      </c>
      <c r="M2601" s="104" t="s">
        <v>461</v>
      </c>
      <c r="N2601" s="104"/>
      <c r="O2601" s="106"/>
      <c r="P2601" s="111" t="s">
        <v>610</v>
      </c>
      <c r="Q2601" s="153" t="s">
        <v>511</v>
      </c>
      <c r="R2601" s="153" t="s">
        <v>549</v>
      </c>
      <c r="S2601" s="153">
        <v>4.1666666666666657E-2</v>
      </c>
      <c r="T2601" s="153">
        <v>0.5</v>
      </c>
      <c r="U2601" s="153">
        <v>0.54166666666666663</v>
      </c>
      <c r="V2601" s="153">
        <f>IF(ISBLANK(T2601),"",Tabella2[[#This Row],[ACT STOP]]-Tabella2[[#This Row],[ACT START]])</f>
        <v>4.166666666666663E-2</v>
      </c>
      <c r="W2601" s="104" t="s">
        <v>92</v>
      </c>
      <c r="X2601" s="104" t="s">
        <v>91</v>
      </c>
      <c r="Y2601" s="110"/>
      <c r="Z2601" s="106"/>
      <c r="AA2601" s="104"/>
      <c r="AB2601" s="107"/>
      <c r="AC2601" s="72">
        <v>1</v>
      </c>
      <c r="AH2601" s="70"/>
      <c r="AI2601" s="70"/>
      <c r="AJ2601">
        <v>0</v>
      </c>
      <c r="AL2601" s="70"/>
      <c r="BM2601" s="135">
        <v>0.5</v>
      </c>
      <c r="BN2601" s="136">
        <v>0.54166666666666663</v>
      </c>
      <c r="BO2601" s="101"/>
      <c r="BR2601" s="109" t="str">
        <f t="shared" si="40"/>
        <v>SH-25-2590</v>
      </c>
      <c r="BS2601" s="109" t="s">
        <v>266</v>
      </c>
      <c r="BT2601" t="s">
        <v>92</v>
      </c>
      <c r="BU2601" t="s">
        <v>5419</v>
      </c>
    </row>
    <row r="2602" spans="1:73" hidden="1">
      <c r="A2602" s="103" t="s">
        <v>5420</v>
      </c>
      <c r="B2602" s="102">
        <v>45771</v>
      </c>
      <c r="C2602" s="104">
        <f>_xlfn.ISOWEEKNUM(Tabella2[[#This Row],[Date]])</f>
        <v>17</v>
      </c>
      <c r="D2602" s="104" t="s">
        <v>370</v>
      </c>
      <c r="E2602" s="104" t="s">
        <v>256</v>
      </c>
      <c r="F2602" s="104">
        <v>51</v>
      </c>
      <c r="G2602" s="104" t="s">
        <v>284</v>
      </c>
      <c r="H2602" s="105">
        <v>9</v>
      </c>
      <c r="I2602" s="104" t="s">
        <v>258</v>
      </c>
      <c r="J2602" s="104"/>
      <c r="K2602" s="104" t="s">
        <v>79</v>
      </c>
      <c r="L2602" s="104" t="s">
        <v>299</v>
      </c>
      <c r="M2602" s="104" t="s">
        <v>313</v>
      </c>
      <c r="N2602" s="104"/>
      <c r="O2602" s="108" t="str">
        <f>A2605</f>
        <v>15007</v>
      </c>
      <c r="P2602" s="111" t="s">
        <v>442</v>
      </c>
      <c r="Q2602" s="153" t="s">
        <v>272</v>
      </c>
      <c r="R2602" s="153" t="s">
        <v>576</v>
      </c>
      <c r="S2602" s="153">
        <v>4.1666666666666657E-2</v>
      </c>
      <c r="T2602" s="153" t="s">
        <v>272</v>
      </c>
      <c r="U2602" s="153" t="s">
        <v>576</v>
      </c>
      <c r="V2602" s="153">
        <f>IF(ISBLANK(T2602),"",Tabella2[[#This Row],[ACT STOP]]-Tabella2[[#This Row],[ACT START]])</f>
        <v>4.166666666666663E-2</v>
      </c>
      <c r="W2602" s="104" t="s">
        <v>92</v>
      </c>
      <c r="X2602" s="104" t="s">
        <v>91</v>
      </c>
      <c r="Y2602" s="110" t="s">
        <v>5421</v>
      </c>
      <c r="Z2602" s="106"/>
      <c r="AA2602" s="104"/>
      <c r="AB2602" s="107"/>
      <c r="AC2602" s="72">
        <v>1</v>
      </c>
      <c r="AH2602" s="70"/>
      <c r="AI2602" s="70"/>
      <c r="AJ2602">
        <v>0</v>
      </c>
      <c r="AL2602" s="70"/>
      <c r="BL2602" t="s">
        <v>5422</v>
      </c>
      <c r="BM2602" s="135" t="s">
        <v>272</v>
      </c>
      <c r="BN2602" s="136" t="s">
        <v>576</v>
      </c>
      <c r="BO2602" s="101"/>
      <c r="BR2602" s="109" t="str">
        <f t="shared" si="40"/>
        <v>SH-25-2591</v>
      </c>
      <c r="BS2602" s="109" t="s">
        <v>339</v>
      </c>
      <c r="BT2602" t="s">
        <v>92</v>
      </c>
      <c r="BU2602" t="s">
        <v>5423</v>
      </c>
    </row>
    <row r="2603" spans="1:73" hidden="1">
      <c r="A2603" s="103" t="s">
        <v>5424</v>
      </c>
      <c r="B2603" s="102">
        <v>45782</v>
      </c>
      <c r="C2603" s="104">
        <f>_xlfn.ISOWEEKNUM(Tabella2[[#This Row],[Date]])</f>
        <v>19</v>
      </c>
      <c r="D2603" s="104" t="s">
        <v>421</v>
      </c>
      <c r="E2603" s="104" t="s">
        <v>327</v>
      </c>
      <c r="F2603" s="104">
        <v>70</v>
      </c>
      <c r="G2603" s="104" t="s">
        <v>257</v>
      </c>
      <c r="H2603" s="105">
        <v>14</v>
      </c>
      <c r="I2603" s="104" t="s">
        <v>258</v>
      </c>
      <c r="J2603" s="104"/>
      <c r="K2603" s="104" t="s">
        <v>79</v>
      </c>
      <c r="L2603" s="104" t="s">
        <v>299</v>
      </c>
      <c r="M2603" s="104" t="s">
        <v>386</v>
      </c>
      <c r="N2603" s="104"/>
      <c r="O2603" s="108" t="str">
        <f>A2604</f>
        <v>15006</v>
      </c>
      <c r="P2603" s="111" t="s">
        <v>3577</v>
      </c>
      <c r="Q2603" s="153" t="s">
        <v>499</v>
      </c>
      <c r="R2603" s="153" t="s">
        <v>511</v>
      </c>
      <c r="S2603" s="153">
        <v>4.1666666666666657E-2</v>
      </c>
      <c r="T2603" s="153">
        <v>0.45833333333333331</v>
      </c>
      <c r="U2603" s="153">
        <v>0.4861111111111111</v>
      </c>
      <c r="V2603" s="153">
        <f>IF(ISBLANK(T2603),"",Tabella2[[#This Row],[ACT STOP]]-Tabella2[[#This Row],[ACT START]])</f>
        <v>2.777777777777779E-2</v>
      </c>
      <c r="W2603" s="104" t="s">
        <v>100</v>
      </c>
      <c r="X2603" s="104" t="s">
        <v>113</v>
      </c>
      <c r="Y2603" s="110" t="s">
        <v>5425</v>
      </c>
      <c r="Z2603" s="106"/>
      <c r="AA2603" s="104"/>
      <c r="AB2603" s="107"/>
      <c r="AC2603" s="72">
        <v>0</v>
      </c>
      <c r="AH2603" s="70"/>
      <c r="AI2603" s="70"/>
      <c r="AJ2603">
        <v>1</v>
      </c>
      <c r="AL2603" s="70"/>
      <c r="BL2603" t="s">
        <v>5426</v>
      </c>
      <c r="BM2603" s="135">
        <v>0.45833333333333331</v>
      </c>
      <c r="BN2603" s="136">
        <v>0.4861111111111111</v>
      </c>
      <c r="BO2603" s="101">
        <v>6.9444444444444441E-3</v>
      </c>
      <c r="BQ2603" t="s">
        <v>102</v>
      </c>
      <c r="BR2603" s="109" t="str">
        <f t="shared" si="40"/>
        <v>SH-25-2592</v>
      </c>
      <c r="BS2603" s="109" t="s">
        <v>372</v>
      </c>
      <c r="BT2603" t="s">
        <v>100</v>
      </c>
      <c r="BU2603" t="s">
        <v>5427</v>
      </c>
    </row>
    <row r="2604" spans="1:73" hidden="1">
      <c r="A2604" s="103" t="s">
        <v>5428</v>
      </c>
      <c r="B2604" s="102">
        <v>45782</v>
      </c>
      <c r="C2604" s="104">
        <f>_xlfn.ISOWEEKNUM(Tabella2[[#This Row],[Date]])</f>
        <v>19</v>
      </c>
      <c r="D2604" s="104" t="s">
        <v>421</v>
      </c>
      <c r="E2604" s="104" t="s">
        <v>327</v>
      </c>
      <c r="F2604" s="104">
        <v>72</v>
      </c>
      <c r="G2604" s="104" t="s">
        <v>257</v>
      </c>
      <c r="H2604" s="105">
        <v>9</v>
      </c>
      <c r="I2604" s="104" t="s">
        <v>258</v>
      </c>
      <c r="J2604" s="104"/>
      <c r="K2604" s="104" t="s">
        <v>78</v>
      </c>
      <c r="L2604" s="104" t="s">
        <v>299</v>
      </c>
      <c r="M2604" s="104" t="s">
        <v>386</v>
      </c>
      <c r="N2604" s="104"/>
      <c r="O2604" s="108" t="str">
        <f>A2603</f>
        <v>15005</v>
      </c>
      <c r="P2604" s="111" t="s">
        <v>3577</v>
      </c>
      <c r="Q2604" s="153">
        <v>0.45833333333333331</v>
      </c>
      <c r="R2604" s="153">
        <v>0.5</v>
      </c>
      <c r="S2604" s="153">
        <v>4.1666666666666657E-2</v>
      </c>
      <c r="T2604" s="153">
        <v>0.45833333333333331</v>
      </c>
      <c r="U2604" s="153">
        <v>0.4861111111111111</v>
      </c>
      <c r="V2604" s="153">
        <f>IF(ISBLANK(T2604),"",Tabella2[[#This Row],[ACT STOP]]-Tabella2[[#This Row],[ACT START]])</f>
        <v>2.777777777777779E-2</v>
      </c>
      <c r="W2604" s="104" t="s">
        <v>100</v>
      </c>
      <c r="X2604" s="104" t="s">
        <v>113</v>
      </c>
      <c r="Y2604" s="110" t="s">
        <v>5429</v>
      </c>
      <c r="Z2604" s="106"/>
      <c r="AA2604" s="104"/>
      <c r="AB2604" s="107"/>
      <c r="AC2604" s="72">
        <v>0</v>
      </c>
      <c r="AH2604" s="70"/>
      <c r="AI2604" s="70"/>
      <c r="AJ2604">
        <v>1</v>
      </c>
      <c r="AL2604" s="70"/>
      <c r="BL2604" t="s">
        <v>5430</v>
      </c>
      <c r="BM2604" s="135">
        <v>0.45833333333333331</v>
      </c>
      <c r="BN2604" s="136">
        <v>0.4861111111111111</v>
      </c>
      <c r="BO2604" s="101">
        <v>6.9444444444444441E-3</v>
      </c>
      <c r="BQ2604" t="s">
        <v>102</v>
      </c>
      <c r="BR2604" s="109" t="str">
        <f t="shared" si="40"/>
        <v>SH-25-2593</v>
      </c>
      <c r="BS2604" s="109" t="s">
        <v>318</v>
      </c>
      <c r="BT2604" t="s">
        <v>100</v>
      </c>
      <c r="BU2604" t="s">
        <v>5431</v>
      </c>
    </row>
    <row r="2605" spans="1:73" hidden="1">
      <c r="A2605" s="103" t="s">
        <v>5432</v>
      </c>
      <c r="B2605" s="102">
        <v>45771</v>
      </c>
      <c r="C2605" s="104">
        <f>_xlfn.ISOWEEKNUM(Tabella2[[#This Row],[Date]])</f>
        <v>17</v>
      </c>
      <c r="D2605" s="104" t="s">
        <v>370</v>
      </c>
      <c r="E2605" s="104" t="s">
        <v>256</v>
      </c>
      <c r="F2605" s="104">
        <v>50</v>
      </c>
      <c r="G2605" s="104" t="s">
        <v>284</v>
      </c>
      <c r="H2605" s="105">
        <v>22</v>
      </c>
      <c r="I2605" s="104" t="s">
        <v>258</v>
      </c>
      <c r="J2605" s="104"/>
      <c r="K2605" s="104" t="s">
        <v>78</v>
      </c>
      <c r="L2605" s="104" t="s">
        <v>299</v>
      </c>
      <c r="M2605" s="104" t="s">
        <v>313</v>
      </c>
      <c r="N2605" s="104"/>
      <c r="O2605" s="108" t="str">
        <f>A2602</f>
        <v>15004</v>
      </c>
      <c r="P2605" s="111" t="s">
        <v>442</v>
      </c>
      <c r="Q2605" s="153">
        <v>0.5625</v>
      </c>
      <c r="R2605" s="153">
        <v>0.60416666666666663</v>
      </c>
      <c r="S2605" s="153">
        <v>4.1666666666666657E-2</v>
      </c>
      <c r="T2605" s="153">
        <v>0.5625</v>
      </c>
      <c r="U2605" s="153">
        <v>0.60416666666666663</v>
      </c>
      <c r="V2605" s="153">
        <f>IF(ISBLANK(T2605),"",Tabella2[[#This Row],[ACT STOP]]-Tabella2[[#This Row],[ACT START]])</f>
        <v>4.166666666666663E-2</v>
      </c>
      <c r="W2605" s="104" t="s">
        <v>92</v>
      </c>
      <c r="X2605" s="104" t="s">
        <v>91</v>
      </c>
      <c r="Y2605" s="110"/>
      <c r="Z2605" s="106"/>
      <c r="AA2605" s="104"/>
      <c r="AB2605" s="107"/>
      <c r="AC2605" s="72">
        <v>1</v>
      </c>
      <c r="AH2605" s="70"/>
      <c r="AI2605" s="70"/>
      <c r="AJ2605">
        <v>0</v>
      </c>
      <c r="AL2605" s="70"/>
      <c r="BM2605" s="135">
        <v>0.5625</v>
      </c>
      <c r="BN2605" s="136">
        <v>0.60416666666666663</v>
      </c>
      <c r="BO2605" s="101"/>
      <c r="BR2605" s="109" t="str">
        <f t="shared" si="40"/>
        <v>SH-25-2594</v>
      </c>
      <c r="BS2605" s="109" t="s">
        <v>295</v>
      </c>
      <c r="BT2605" t="s">
        <v>92</v>
      </c>
      <c r="BU2605" t="s">
        <v>5433</v>
      </c>
    </row>
    <row r="2606" spans="1:73" hidden="1">
      <c r="A2606" s="103" t="s">
        <v>5434</v>
      </c>
      <c r="B2606" s="102">
        <v>45771</v>
      </c>
      <c r="C2606" s="104">
        <f>_xlfn.ISOWEEKNUM(Tabella2[[#This Row],[Date]])</f>
        <v>17</v>
      </c>
      <c r="D2606" s="104" t="s">
        <v>348</v>
      </c>
      <c r="E2606" s="104" t="s">
        <v>284</v>
      </c>
      <c r="F2606" s="104">
        <v>57</v>
      </c>
      <c r="G2606" s="104" t="s">
        <v>257</v>
      </c>
      <c r="H2606" s="105">
        <v>1</v>
      </c>
      <c r="I2606" s="104"/>
      <c r="J2606" s="104" t="s">
        <v>258</v>
      </c>
      <c r="K2606" s="104" t="s">
        <v>83</v>
      </c>
      <c r="L2606" s="104" t="s">
        <v>299</v>
      </c>
      <c r="M2606" s="104" t="s">
        <v>276</v>
      </c>
      <c r="N2606" s="104"/>
      <c r="O2606" s="108" t="str">
        <f>A671</f>
        <v>13073</v>
      </c>
      <c r="P2606" s="111" t="s">
        <v>664</v>
      </c>
      <c r="Q2606" s="153" t="s">
        <v>272</v>
      </c>
      <c r="R2606" s="153" t="s">
        <v>576</v>
      </c>
      <c r="S2606" s="153">
        <v>4.1666666666666657E-2</v>
      </c>
      <c r="T2606" s="153" t="s">
        <v>272</v>
      </c>
      <c r="U2606" s="153" t="s">
        <v>576</v>
      </c>
      <c r="V2606" s="153">
        <f>IF(ISBLANK(T2606),"",Tabella2[[#This Row],[ACT STOP]]-Tabella2[[#This Row],[ACT START]])</f>
        <v>4.166666666666663E-2</v>
      </c>
      <c r="W2606" s="104" t="s">
        <v>92</v>
      </c>
      <c r="X2606" s="104" t="s">
        <v>91</v>
      </c>
      <c r="Y2606" s="110"/>
      <c r="Z2606" s="106"/>
      <c r="AA2606" s="104"/>
      <c r="AB2606" s="107"/>
      <c r="AC2606" s="72">
        <v>1</v>
      </c>
      <c r="AH2606" s="70"/>
      <c r="AI2606" s="70"/>
      <c r="AJ2606">
        <v>0</v>
      </c>
      <c r="AL2606" s="70"/>
      <c r="BM2606" s="135" t="s">
        <v>272</v>
      </c>
      <c r="BN2606" s="136" t="s">
        <v>576</v>
      </c>
      <c r="BO2606" s="101"/>
      <c r="BR2606" s="109" t="str">
        <f t="shared" si="40"/>
        <v>SH-25-2595</v>
      </c>
      <c r="BS2606" s="109" t="s">
        <v>332</v>
      </c>
      <c r="BT2606" t="s">
        <v>92</v>
      </c>
      <c r="BU2606" t="s">
        <v>5435</v>
      </c>
    </row>
    <row r="2607" spans="1:73" hidden="1">
      <c r="A2607" s="103" t="s">
        <v>5436</v>
      </c>
      <c r="B2607" s="102">
        <v>45771</v>
      </c>
      <c r="C2607" s="104">
        <f>_xlfn.ISOWEEKNUM(Tabella2[[#This Row],[Date]])</f>
        <v>17</v>
      </c>
      <c r="D2607" s="104" t="s">
        <v>3529</v>
      </c>
      <c r="E2607" s="104" t="s">
        <v>284</v>
      </c>
      <c r="F2607" s="104">
        <v>69</v>
      </c>
      <c r="G2607" s="104" t="s">
        <v>257</v>
      </c>
      <c r="H2607" s="105">
        <v>10</v>
      </c>
      <c r="I2607" s="104"/>
      <c r="J2607" s="104" t="s">
        <v>258</v>
      </c>
      <c r="K2607" s="104" t="s">
        <v>81</v>
      </c>
      <c r="L2607" s="104" t="s">
        <v>259</v>
      </c>
      <c r="M2607" s="104" t="s">
        <v>328</v>
      </c>
      <c r="N2607" s="104"/>
      <c r="O2607" s="106"/>
      <c r="P2607" s="111" t="s">
        <v>3788</v>
      </c>
      <c r="Q2607" s="153" t="s">
        <v>272</v>
      </c>
      <c r="R2607" s="153" t="s">
        <v>576</v>
      </c>
      <c r="S2607" s="153">
        <v>4.1666666666666657E-2</v>
      </c>
      <c r="T2607" s="153" t="s">
        <v>272</v>
      </c>
      <c r="U2607" s="153" t="s">
        <v>576</v>
      </c>
      <c r="V2607" s="153">
        <f>IF(ISBLANK(T2607),"",Tabella2[[#This Row],[ACT STOP]]-Tabella2[[#This Row],[ACT START]])</f>
        <v>4.166666666666663E-2</v>
      </c>
      <c r="W2607" s="104" t="s">
        <v>92</v>
      </c>
      <c r="X2607" s="104" t="s">
        <v>91</v>
      </c>
      <c r="Y2607" s="110" t="s">
        <v>5437</v>
      </c>
      <c r="Z2607" s="106"/>
      <c r="AA2607" s="104"/>
      <c r="AB2607" s="107"/>
      <c r="AC2607" s="72">
        <v>1</v>
      </c>
      <c r="AH2607" s="70"/>
      <c r="AI2607" s="70"/>
      <c r="AJ2607">
        <v>0</v>
      </c>
      <c r="AL2607" s="70"/>
      <c r="BM2607" s="135" t="s">
        <v>272</v>
      </c>
      <c r="BN2607" s="136" t="s">
        <v>576</v>
      </c>
      <c r="BO2607" s="101"/>
      <c r="BR2607" s="109" t="str">
        <f t="shared" si="40"/>
        <v>SH-25-2596</v>
      </c>
      <c r="BS2607" s="109" t="s">
        <v>552</v>
      </c>
      <c r="BT2607" t="s">
        <v>92</v>
      </c>
      <c r="BU2607" t="s">
        <v>5438</v>
      </c>
    </row>
    <row r="2608" spans="1:73" hidden="1">
      <c r="A2608" s="103" t="s">
        <v>5439</v>
      </c>
      <c r="B2608" s="102">
        <v>45775</v>
      </c>
      <c r="C2608" s="104">
        <f>_xlfn.ISOWEEKNUM(Tabella2[[#This Row],[Date]])</f>
        <v>18</v>
      </c>
      <c r="D2608" s="104" t="s">
        <v>370</v>
      </c>
      <c r="E2608" s="104" t="s">
        <v>256</v>
      </c>
      <c r="F2608" s="104">
        <v>52</v>
      </c>
      <c r="G2608" s="104" t="s">
        <v>257</v>
      </c>
      <c r="H2608" s="105">
        <v>1</v>
      </c>
      <c r="I2608" s="104" t="s">
        <v>258</v>
      </c>
      <c r="J2608" s="104"/>
      <c r="K2608" s="104" t="s">
        <v>79</v>
      </c>
      <c r="L2608" s="104" t="s">
        <v>299</v>
      </c>
      <c r="M2608" s="104" t="s">
        <v>386</v>
      </c>
      <c r="N2608" s="104"/>
      <c r="O2608" s="108" t="str">
        <f>A2609</f>
        <v>15011</v>
      </c>
      <c r="P2608" s="111" t="s">
        <v>2292</v>
      </c>
      <c r="Q2608" s="153" t="s">
        <v>286</v>
      </c>
      <c r="R2608" s="153" t="s">
        <v>631</v>
      </c>
      <c r="S2608" s="153">
        <v>4.1666666666666657E-2</v>
      </c>
      <c r="T2608" s="153" t="s">
        <v>286</v>
      </c>
      <c r="U2608" s="153" t="s">
        <v>631</v>
      </c>
      <c r="V2608" s="153">
        <f>IF(ISBLANK(T2608),"",Tabella2[[#This Row],[ACT STOP]]-Tabella2[[#This Row],[ACT START]])</f>
        <v>4.1666666666666685E-2</v>
      </c>
      <c r="W2608" s="104" t="s">
        <v>92</v>
      </c>
      <c r="X2608" s="104" t="s">
        <v>91</v>
      </c>
      <c r="Y2608" s="110"/>
      <c r="Z2608" s="106"/>
      <c r="AA2608" s="104"/>
      <c r="AB2608" s="107"/>
      <c r="AC2608" s="72">
        <v>1</v>
      </c>
      <c r="AH2608" s="70"/>
      <c r="AI2608" s="70"/>
      <c r="AJ2608">
        <v>0</v>
      </c>
      <c r="AL2608" s="70"/>
      <c r="BL2608" t="s">
        <v>5440</v>
      </c>
      <c r="BM2608" s="135" t="s">
        <v>286</v>
      </c>
      <c r="BN2608" s="136" t="s">
        <v>631</v>
      </c>
      <c r="BO2608" s="101"/>
      <c r="BR2608" s="109" t="str">
        <f t="shared" si="40"/>
        <v>SH-25-2597</v>
      </c>
      <c r="BS2608" s="109" t="s">
        <v>332</v>
      </c>
      <c r="BT2608" t="s">
        <v>92</v>
      </c>
      <c r="BU2608" t="s">
        <v>5441</v>
      </c>
    </row>
    <row r="2609" spans="1:73" hidden="1">
      <c r="A2609" s="103" t="s">
        <v>5442</v>
      </c>
      <c r="B2609" s="102">
        <v>45775</v>
      </c>
      <c r="C2609" s="104">
        <f>_xlfn.ISOWEEKNUM(Tabella2[[#This Row],[Date]])</f>
        <v>18</v>
      </c>
      <c r="D2609" s="104" t="s">
        <v>370</v>
      </c>
      <c r="E2609" s="104" t="s">
        <v>256</v>
      </c>
      <c r="F2609" s="104">
        <v>55</v>
      </c>
      <c r="G2609" s="104" t="s">
        <v>257</v>
      </c>
      <c r="H2609" s="105">
        <v>5</v>
      </c>
      <c r="I2609" s="104" t="s">
        <v>258</v>
      </c>
      <c r="J2609" s="104"/>
      <c r="K2609" s="104" t="s">
        <v>78</v>
      </c>
      <c r="L2609" s="104" t="s">
        <v>299</v>
      </c>
      <c r="M2609" s="104" t="s">
        <v>386</v>
      </c>
      <c r="N2609" s="104"/>
      <c r="O2609" s="108" t="str">
        <f>A2608</f>
        <v>15010</v>
      </c>
      <c r="P2609" s="111" t="s">
        <v>2292</v>
      </c>
      <c r="Q2609" s="153">
        <v>0.33333333333333331</v>
      </c>
      <c r="R2609" s="153">
        <v>0.375</v>
      </c>
      <c r="S2609" s="153">
        <v>4.1666666666666657E-2</v>
      </c>
      <c r="T2609" s="153">
        <v>0.33333333333333331</v>
      </c>
      <c r="U2609" s="153">
        <v>0.375</v>
      </c>
      <c r="V2609" s="153">
        <f>IF(ISBLANK(T2609),"",Tabella2[[#This Row],[ACT STOP]]-Tabella2[[#This Row],[ACT START]])</f>
        <v>4.1666666666666685E-2</v>
      </c>
      <c r="W2609" s="104" t="s">
        <v>122</v>
      </c>
      <c r="X2609" s="104" t="s">
        <v>91</v>
      </c>
      <c r="Y2609" s="110"/>
      <c r="Z2609" s="106"/>
      <c r="AA2609" s="104"/>
      <c r="AB2609" s="107"/>
      <c r="AC2609" s="72">
        <v>1</v>
      </c>
      <c r="AH2609" s="70"/>
      <c r="AI2609" s="70"/>
      <c r="AJ2609">
        <v>0</v>
      </c>
      <c r="AL2609" s="70"/>
      <c r="BM2609" s="135">
        <v>0.33333333333333331</v>
      </c>
      <c r="BN2609" s="136">
        <v>0.375</v>
      </c>
      <c r="BO2609" s="101"/>
      <c r="BR2609" s="109" t="str">
        <f t="shared" si="40"/>
        <v>SH-25-2598</v>
      </c>
      <c r="BS2609" s="109" t="s">
        <v>416</v>
      </c>
      <c r="BT2609" t="s">
        <v>122</v>
      </c>
      <c r="BU2609" t="s">
        <v>5443</v>
      </c>
    </row>
    <row r="2610" spans="1:73" hidden="1">
      <c r="A2610" s="103" t="s">
        <v>5444</v>
      </c>
      <c r="B2610" s="102">
        <v>45775</v>
      </c>
      <c r="C2610" s="104">
        <f>_xlfn.ISOWEEKNUM(Tabella2[[#This Row],[Date]])</f>
        <v>18</v>
      </c>
      <c r="D2610" s="104" t="s">
        <v>523</v>
      </c>
      <c r="E2610" s="104" t="s">
        <v>284</v>
      </c>
      <c r="F2610" s="104">
        <v>62</v>
      </c>
      <c r="G2610" s="104" t="s">
        <v>284</v>
      </c>
      <c r="H2610" s="105">
        <v>9</v>
      </c>
      <c r="I2610" s="104"/>
      <c r="J2610" s="104" t="s">
        <v>258</v>
      </c>
      <c r="K2610" s="104" t="s">
        <v>83</v>
      </c>
      <c r="L2610" s="104" t="s">
        <v>299</v>
      </c>
      <c r="M2610" s="104" t="s">
        <v>276</v>
      </c>
      <c r="N2610" s="104"/>
      <c r="O2610" s="108" t="str">
        <f>A672</f>
        <v>13074</v>
      </c>
      <c r="P2610" s="111" t="s">
        <v>3960</v>
      </c>
      <c r="Q2610" s="153" t="s">
        <v>286</v>
      </c>
      <c r="R2610" s="153" t="s">
        <v>631</v>
      </c>
      <c r="S2610" s="153">
        <v>4.1666666666666657E-2</v>
      </c>
      <c r="T2610" s="153" t="s">
        <v>286</v>
      </c>
      <c r="U2610" s="153" t="s">
        <v>631</v>
      </c>
      <c r="V2610" s="153">
        <f>IF(ISBLANK(T2610),"",Tabella2[[#This Row],[ACT STOP]]-Tabella2[[#This Row],[ACT START]])</f>
        <v>4.1666666666666685E-2</v>
      </c>
      <c r="W2610" s="104" t="s">
        <v>92</v>
      </c>
      <c r="X2610" s="104" t="s">
        <v>91</v>
      </c>
      <c r="Y2610" s="110"/>
      <c r="Z2610" s="106"/>
      <c r="AA2610" s="104"/>
      <c r="AB2610" s="107"/>
      <c r="AC2610" s="72">
        <v>1</v>
      </c>
      <c r="AH2610" s="70"/>
      <c r="AI2610" s="70"/>
      <c r="AJ2610">
        <v>0</v>
      </c>
      <c r="AL2610" s="70"/>
      <c r="BM2610" s="135" t="s">
        <v>286</v>
      </c>
      <c r="BN2610" s="136" t="s">
        <v>631</v>
      </c>
      <c r="BO2610" s="101"/>
      <c r="BR2610" s="109" t="str">
        <f t="shared" si="40"/>
        <v>SH-25-2599</v>
      </c>
      <c r="BS2610" s="109" t="s">
        <v>339</v>
      </c>
      <c r="BT2610" t="s">
        <v>92</v>
      </c>
      <c r="BU2610" t="s">
        <v>5445</v>
      </c>
    </row>
    <row r="2611" spans="1:73" hidden="1">
      <c r="A2611" s="103" t="s">
        <v>5446</v>
      </c>
      <c r="B2611" s="102">
        <v>45775</v>
      </c>
      <c r="C2611" s="104">
        <f>_xlfn.ISOWEEKNUM(Tabella2[[#This Row],[Date]])</f>
        <v>18</v>
      </c>
      <c r="D2611" s="104" t="s">
        <v>3529</v>
      </c>
      <c r="E2611" s="104" t="s">
        <v>284</v>
      </c>
      <c r="F2611" s="104">
        <v>68</v>
      </c>
      <c r="G2611" s="104" t="s">
        <v>257</v>
      </c>
      <c r="H2611" s="105">
        <v>32</v>
      </c>
      <c r="I2611" s="104"/>
      <c r="J2611" s="104" t="s">
        <v>258</v>
      </c>
      <c r="K2611" s="104" t="s">
        <v>81</v>
      </c>
      <c r="L2611" s="104" t="s">
        <v>259</v>
      </c>
      <c r="M2611" s="104" t="s">
        <v>276</v>
      </c>
      <c r="N2611" s="104"/>
      <c r="O2611" s="106"/>
      <c r="P2611" s="111" t="s">
        <v>1898</v>
      </c>
      <c r="Q2611" s="153" t="s">
        <v>286</v>
      </c>
      <c r="R2611" s="153" t="s">
        <v>631</v>
      </c>
      <c r="S2611" s="153">
        <v>4.1666666666666657E-2</v>
      </c>
      <c r="T2611" s="153">
        <v>0.33333333333333331</v>
      </c>
      <c r="U2611" s="153">
        <v>0.375</v>
      </c>
      <c r="V2611" s="153">
        <f>IF(ISBLANK(T2611),"",Tabella2[[#This Row],[ACT STOP]]-Tabella2[[#This Row],[ACT START]])</f>
        <v>4.1666666666666685E-2</v>
      </c>
      <c r="W2611" s="104" t="s">
        <v>92</v>
      </c>
      <c r="X2611" s="104" t="s">
        <v>91</v>
      </c>
      <c r="Y2611" s="110" t="s">
        <v>5447</v>
      </c>
      <c r="Z2611" s="106"/>
      <c r="AA2611" s="104"/>
      <c r="AB2611" s="107"/>
      <c r="AC2611" s="72">
        <v>1</v>
      </c>
      <c r="AH2611" s="70"/>
      <c r="AI2611" s="70"/>
      <c r="AJ2611">
        <v>0</v>
      </c>
      <c r="AL2611" s="70"/>
      <c r="BM2611" s="135">
        <v>0.33333333333333331</v>
      </c>
      <c r="BN2611" s="136">
        <v>0.375</v>
      </c>
      <c r="BO2611" s="101"/>
      <c r="BR2611" s="109" t="str">
        <f t="shared" si="40"/>
        <v>SH-25-2600</v>
      </c>
      <c r="BS2611" s="109" t="s">
        <v>356</v>
      </c>
      <c r="BT2611" t="s">
        <v>92</v>
      </c>
      <c r="BU2611" t="s">
        <v>5448</v>
      </c>
    </row>
    <row r="2612" spans="1:73" hidden="1">
      <c r="A2612" s="103" t="s">
        <v>5449</v>
      </c>
      <c r="B2612" s="102">
        <v>45775</v>
      </c>
      <c r="C2612" s="104">
        <f>_xlfn.ISOWEEKNUM(Tabella2[[#This Row],[Date]])</f>
        <v>18</v>
      </c>
      <c r="D2612" s="104" t="s">
        <v>305</v>
      </c>
      <c r="E2612" s="104" t="s">
        <v>284</v>
      </c>
      <c r="F2612" s="104">
        <v>46</v>
      </c>
      <c r="G2612" s="104" t="s">
        <v>257</v>
      </c>
      <c r="H2612" s="105">
        <v>10</v>
      </c>
      <c r="I2612" s="104"/>
      <c r="J2612" s="104" t="s">
        <v>258</v>
      </c>
      <c r="K2612" s="104" t="s">
        <v>79</v>
      </c>
      <c r="L2612" s="104" t="s">
        <v>299</v>
      </c>
      <c r="M2612" s="104" t="s">
        <v>276</v>
      </c>
      <c r="N2612" s="104"/>
      <c r="O2612" s="108" t="str">
        <f>A673</f>
        <v>13075</v>
      </c>
      <c r="P2612" s="111" t="s">
        <v>829</v>
      </c>
      <c r="Q2612" s="153" t="s">
        <v>262</v>
      </c>
      <c r="R2612" s="153" t="s">
        <v>263</v>
      </c>
      <c r="S2612" s="153">
        <v>4.1666666666666657E-2</v>
      </c>
      <c r="T2612" s="153" t="s">
        <v>262</v>
      </c>
      <c r="U2612" s="153" t="s">
        <v>263</v>
      </c>
      <c r="V2612" s="153">
        <f>IF(ISBLANK(T2612),"",Tabella2[[#This Row],[ACT STOP]]-Tabella2[[#This Row],[ACT START]])</f>
        <v>4.1666666666666685E-2</v>
      </c>
      <c r="W2612" s="104" t="s">
        <v>92</v>
      </c>
      <c r="X2612" s="104" t="s">
        <v>91</v>
      </c>
      <c r="Y2612" s="110"/>
      <c r="Z2612" s="106"/>
      <c r="AA2612" s="104"/>
      <c r="AB2612" s="107"/>
      <c r="AC2612" s="72">
        <v>1</v>
      </c>
      <c r="AH2612" s="70"/>
      <c r="AI2612" s="70"/>
      <c r="AJ2612">
        <v>0</v>
      </c>
      <c r="AL2612" s="70"/>
      <c r="BM2612" s="135" t="s">
        <v>262</v>
      </c>
      <c r="BN2612" s="136" t="s">
        <v>263</v>
      </c>
      <c r="BO2612" s="101"/>
      <c r="BR2612" s="109" t="str">
        <f t="shared" si="40"/>
        <v>SH-25-2601</v>
      </c>
      <c r="BS2612" s="109" t="s">
        <v>552</v>
      </c>
      <c r="BT2612" t="s">
        <v>92</v>
      </c>
      <c r="BU2612" t="s">
        <v>5450</v>
      </c>
    </row>
    <row r="2613" spans="1:73" hidden="1">
      <c r="A2613" s="103" t="s">
        <v>5451</v>
      </c>
      <c r="B2613" s="102">
        <v>45775</v>
      </c>
      <c r="C2613" s="104">
        <f>_xlfn.ISOWEEKNUM(Tabella2[[#This Row],[Date]])</f>
        <v>18</v>
      </c>
      <c r="D2613" s="104" t="s">
        <v>523</v>
      </c>
      <c r="E2613" s="104" t="s">
        <v>284</v>
      </c>
      <c r="F2613" s="104">
        <v>63</v>
      </c>
      <c r="G2613" s="104" t="s">
        <v>257</v>
      </c>
      <c r="H2613" s="105">
        <v>14</v>
      </c>
      <c r="I2613" s="104"/>
      <c r="J2613" s="104" t="s">
        <v>258</v>
      </c>
      <c r="K2613" s="104" t="s">
        <v>83</v>
      </c>
      <c r="L2613" s="104" t="s">
        <v>299</v>
      </c>
      <c r="M2613" s="104" t="s">
        <v>276</v>
      </c>
      <c r="N2613" s="104"/>
      <c r="O2613" s="108" t="str">
        <f>A674</f>
        <v>13076</v>
      </c>
      <c r="P2613" s="111" t="s">
        <v>3960</v>
      </c>
      <c r="Q2613" s="153" t="s">
        <v>262</v>
      </c>
      <c r="R2613" s="153" t="s">
        <v>263</v>
      </c>
      <c r="S2613" s="153">
        <v>4.1666666666666657E-2</v>
      </c>
      <c r="T2613" s="153" t="s">
        <v>262</v>
      </c>
      <c r="U2613" s="153" t="s">
        <v>263</v>
      </c>
      <c r="V2613" s="153">
        <f>IF(ISBLANK(T2613),"",Tabella2[[#This Row],[ACT STOP]]-Tabella2[[#This Row],[ACT START]])</f>
        <v>4.1666666666666685E-2</v>
      </c>
      <c r="W2613" s="104" t="s">
        <v>92</v>
      </c>
      <c r="X2613" s="104" t="s">
        <v>91</v>
      </c>
      <c r="Y2613" s="110"/>
      <c r="Z2613" s="106"/>
      <c r="AA2613" s="104"/>
      <c r="AB2613" s="107"/>
      <c r="AC2613" s="72">
        <v>1</v>
      </c>
      <c r="AH2613" s="70"/>
      <c r="AI2613" s="70"/>
      <c r="AJ2613">
        <v>0</v>
      </c>
      <c r="AL2613" s="70"/>
      <c r="BM2613" s="135" t="s">
        <v>262</v>
      </c>
      <c r="BN2613" s="136" t="s">
        <v>263</v>
      </c>
      <c r="BO2613" s="101"/>
      <c r="BR2613" s="109" t="str">
        <f t="shared" si="40"/>
        <v>SH-25-2602</v>
      </c>
      <c r="BS2613" s="109" t="s">
        <v>372</v>
      </c>
      <c r="BT2613" t="s">
        <v>92</v>
      </c>
      <c r="BU2613" t="s">
        <v>5452</v>
      </c>
    </row>
    <row r="2614" spans="1:73" hidden="1">
      <c r="A2614" s="103" t="s">
        <v>5453</v>
      </c>
      <c r="B2614" s="102">
        <v>45775</v>
      </c>
      <c r="C2614" s="104">
        <f>_xlfn.ISOWEEKNUM(Tabella2[[#This Row],[Date]])</f>
        <v>18</v>
      </c>
      <c r="D2614" s="104" t="s">
        <v>3529</v>
      </c>
      <c r="E2614" s="104" t="s">
        <v>284</v>
      </c>
      <c r="F2614" s="104">
        <v>69</v>
      </c>
      <c r="G2614" s="104" t="s">
        <v>284</v>
      </c>
      <c r="H2614" s="105">
        <v>22</v>
      </c>
      <c r="I2614" s="104"/>
      <c r="J2614" s="104" t="s">
        <v>258</v>
      </c>
      <c r="K2614" s="104" t="s">
        <v>81</v>
      </c>
      <c r="L2614" s="104" t="s">
        <v>259</v>
      </c>
      <c r="M2614" s="104" t="s">
        <v>276</v>
      </c>
      <c r="N2614" s="104"/>
      <c r="O2614" s="106"/>
      <c r="P2614" s="111" t="s">
        <v>1898</v>
      </c>
      <c r="Q2614" s="153" t="s">
        <v>262</v>
      </c>
      <c r="R2614" s="153" t="s">
        <v>263</v>
      </c>
      <c r="S2614" s="153">
        <v>4.1666666666666657E-2</v>
      </c>
      <c r="T2614" s="153" t="s">
        <v>262</v>
      </c>
      <c r="U2614" s="153" t="s">
        <v>263</v>
      </c>
      <c r="V2614" s="153">
        <f>IF(ISBLANK(T2614),"",Tabella2[[#This Row],[ACT STOP]]-Tabella2[[#This Row],[ACT START]])</f>
        <v>4.1666666666666685E-2</v>
      </c>
      <c r="W2614" s="104" t="s">
        <v>92</v>
      </c>
      <c r="X2614" s="104" t="s">
        <v>91</v>
      </c>
      <c r="Y2614" s="110"/>
      <c r="Z2614" s="106"/>
      <c r="AA2614" s="104"/>
      <c r="AB2614" s="107"/>
      <c r="AC2614" s="72">
        <v>1</v>
      </c>
      <c r="AH2614" s="70"/>
      <c r="AI2614" s="70"/>
      <c r="AJ2614">
        <v>0</v>
      </c>
      <c r="AL2614" s="70"/>
      <c r="BM2614" s="135" t="s">
        <v>262</v>
      </c>
      <c r="BN2614" s="136" t="s">
        <v>263</v>
      </c>
      <c r="BO2614" s="101"/>
      <c r="BR2614" s="109" t="str">
        <f t="shared" si="40"/>
        <v>SH-25-2603</v>
      </c>
      <c r="BS2614" s="109" t="s">
        <v>295</v>
      </c>
      <c r="BT2614" t="s">
        <v>92</v>
      </c>
      <c r="BU2614" t="s">
        <v>5454</v>
      </c>
    </row>
    <row r="2615" spans="1:73" hidden="1">
      <c r="A2615" s="103" t="s">
        <v>5455</v>
      </c>
      <c r="B2615" s="102">
        <v>45775</v>
      </c>
      <c r="C2615" s="104">
        <f>_xlfn.ISOWEEKNUM(Tabella2[[#This Row],[Date]])</f>
        <v>18</v>
      </c>
      <c r="D2615" s="104" t="s">
        <v>326</v>
      </c>
      <c r="E2615" s="104" t="s">
        <v>327</v>
      </c>
      <c r="F2615" s="104">
        <v>64</v>
      </c>
      <c r="G2615" s="104" t="s">
        <v>257</v>
      </c>
      <c r="H2615" s="105">
        <v>2</v>
      </c>
      <c r="I2615" s="104" t="s">
        <v>258</v>
      </c>
      <c r="J2615" s="104"/>
      <c r="K2615" s="104" t="s">
        <v>79</v>
      </c>
      <c r="L2615" s="104" t="s">
        <v>299</v>
      </c>
      <c r="M2615" s="104" t="s">
        <v>276</v>
      </c>
      <c r="N2615" s="104"/>
      <c r="O2615" s="108" t="str">
        <f>A675</f>
        <v>13077</v>
      </c>
      <c r="P2615" s="111" t="s">
        <v>5456</v>
      </c>
      <c r="Q2615" s="153" t="s">
        <v>499</v>
      </c>
      <c r="R2615" s="153" t="s">
        <v>511</v>
      </c>
      <c r="S2615" s="153">
        <v>4.1666666666666657E-2</v>
      </c>
      <c r="T2615" s="153">
        <v>0.45833333333333331</v>
      </c>
      <c r="U2615" s="153">
        <v>0.5</v>
      </c>
      <c r="V2615" s="153">
        <f>IF(ISBLANK(T2615),"",Tabella2[[#This Row],[ACT STOP]]-Tabella2[[#This Row],[ACT START]])</f>
        <v>4.1666666666666685E-2</v>
      </c>
      <c r="W2615" s="104" t="s">
        <v>92</v>
      </c>
      <c r="X2615" s="104" t="s">
        <v>91</v>
      </c>
      <c r="Y2615" s="110"/>
      <c r="Z2615" s="106"/>
      <c r="AA2615" s="104"/>
      <c r="AB2615" s="107"/>
      <c r="AC2615" s="72">
        <v>1</v>
      </c>
      <c r="AH2615" s="70"/>
      <c r="AI2615" s="70"/>
      <c r="AJ2615">
        <v>0</v>
      </c>
      <c r="AL2615" s="70"/>
      <c r="BM2615" s="135">
        <v>0.45833333333333331</v>
      </c>
      <c r="BN2615" s="136">
        <v>0.5</v>
      </c>
      <c r="BO2615" s="101"/>
      <c r="BR2615" s="109" t="str">
        <f t="shared" si="40"/>
        <v>SH-25-2604</v>
      </c>
      <c r="BS2615" s="109" t="s">
        <v>368</v>
      </c>
      <c r="BT2615" t="s">
        <v>92</v>
      </c>
      <c r="BU2615" t="s">
        <v>5457</v>
      </c>
    </row>
    <row r="2616" spans="1:73" ht="31.5" hidden="1" customHeight="1">
      <c r="A2616" s="103" t="s">
        <v>5458</v>
      </c>
      <c r="B2616" s="102">
        <v>45775</v>
      </c>
      <c r="C2616" s="104">
        <f>_xlfn.ISOWEEKNUM(Tabella2[[#This Row],[Date]])</f>
        <v>18</v>
      </c>
      <c r="D2616" s="104" t="s">
        <v>341</v>
      </c>
      <c r="E2616" s="104" t="s">
        <v>284</v>
      </c>
      <c r="F2616" s="104">
        <v>43</v>
      </c>
      <c r="G2616" s="104" t="s">
        <v>284</v>
      </c>
      <c r="H2616" s="105">
        <v>23</v>
      </c>
      <c r="I2616" s="104"/>
      <c r="J2616" s="104" t="s">
        <v>258</v>
      </c>
      <c r="K2616" s="104" t="s">
        <v>83</v>
      </c>
      <c r="L2616" s="104" t="s">
        <v>299</v>
      </c>
      <c r="M2616" s="104" t="s">
        <v>913</v>
      </c>
      <c r="N2616" s="104"/>
      <c r="O2616" s="108" t="str">
        <f>A2617</f>
        <v>15019</v>
      </c>
      <c r="P2616" s="111" t="s">
        <v>2422</v>
      </c>
      <c r="Q2616" s="153" t="s">
        <v>499</v>
      </c>
      <c r="R2616" s="153" t="s">
        <v>511</v>
      </c>
      <c r="S2616" s="153">
        <v>4.1666666666666657E-2</v>
      </c>
      <c r="T2616" s="153">
        <v>0.45833333333333331</v>
      </c>
      <c r="U2616" s="153">
        <v>0.5</v>
      </c>
      <c r="V2616" s="153">
        <f>IF(ISBLANK(T2616),"",Tabella2[[#This Row],[ACT STOP]]-Tabella2[[#This Row],[ACT START]])</f>
        <v>4.1666666666666685E-2</v>
      </c>
      <c r="W2616" s="104" t="s">
        <v>92</v>
      </c>
      <c r="X2616" s="104" t="s">
        <v>91</v>
      </c>
      <c r="Y2616" s="110" t="s">
        <v>5459</v>
      </c>
      <c r="Z2616" s="106"/>
      <c r="AA2616" s="104"/>
      <c r="AB2616" s="107"/>
      <c r="AC2616" s="72">
        <v>1</v>
      </c>
      <c r="AH2616" s="70"/>
      <c r="AI2616" s="70"/>
      <c r="AJ2616">
        <v>0</v>
      </c>
      <c r="AL2616" s="70"/>
      <c r="BM2616" s="135">
        <v>0.45833333333333331</v>
      </c>
      <c r="BN2616" s="136">
        <v>0.5</v>
      </c>
      <c r="BO2616" s="101"/>
      <c r="BR2616" s="109" t="str">
        <f t="shared" si="40"/>
        <v>SH-25-2605</v>
      </c>
      <c r="BS2616" s="109" t="s">
        <v>358</v>
      </c>
      <c r="BT2616" t="s">
        <v>92</v>
      </c>
      <c r="BU2616" t="s">
        <v>5460</v>
      </c>
    </row>
    <row r="2617" spans="1:73" hidden="1">
      <c r="A2617" s="103" t="s">
        <v>5461</v>
      </c>
      <c r="B2617" s="102">
        <v>45775</v>
      </c>
      <c r="C2617" s="104">
        <f>_xlfn.ISOWEEKNUM(Tabella2[[#This Row],[Date]])</f>
        <v>18</v>
      </c>
      <c r="D2617" s="104" t="s">
        <v>341</v>
      </c>
      <c r="E2617" s="104" t="s">
        <v>284</v>
      </c>
      <c r="F2617" s="104">
        <v>44</v>
      </c>
      <c r="G2617" s="104" t="s">
        <v>257</v>
      </c>
      <c r="H2617" s="105">
        <v>32</v>
      </c>
      <c r="I2617" s="104"/>
      <c r="J2617" s="104" t="s">
        <v>258</v>
      </c>
      <c r="K2617" s="104" t="s">
        <v>80</v>
      </c>
      <c r="L2617" s="104" t="s">
        <v>299</v>
      </c>
      <c r="M2617" s="104" t="s">
        <v>913</v>
      </c>
      <c r="N2617" s="104"/>
      <c r="O2617" s="108" t="str">
        <f>A2616</f>
        <v>15018</v>
      </c>
      <c r="P2617" s="111" t="s">
        <v>2422</v>
      </c>
      <c r="Q2617" s="153">
        <v>0.45833333333333331</v>
      </c>
      <c r="R2617" s="153">
        <v>0.5</v>
      </c>
      <c r="S2617" s="153">
        <v>4.1666666666666657E-2</v>
      </c>
      <c r="T2617" s="153">
        <v>0.45833333333333331</v>
      </c>
      <c r="U2617" s="153">
        <v>0.5</v>
      </c>
      <c r="V2617" s="153">
        <f>IF(ISBLANK(T2617),"",Tabella2[[#This Row],[ACT STOP]]-Tabella2[[#This Row],[ACT START]])</f>
        <v>4.1666666666666685E-2</v>
      </c>
      <c r="W2617" s="104" t="s">
        <v>92</v>
      </c>
      <c r="X2617" s="104" t="s">
        <v>91</v>
      </c>
      <c r="Y2617" s="110"/>
      <c r="Z2617" s="106"/>
      <c r="AA2617" s="104"/>
      <c r="AB2617" s="107"/>
      <c r="AC2617" s="72">
        <v>1</v>
      </c>
      <c r="AH2617" s="70"/>
      <c r="AI2617" s="70"/>
      <c r="AJ2617">
        <v>0</v>
      </c>
      <c r="AL2617" s="70"/>
      <c r="BM2617" s="135">
        <v>0.45833333333333331</v>
      </c>
      <c r="BN2617" s="136">
        <v>0.5</v>
      </c>
      <c r="BO2617" s="101"/>
      <c r="BR2617" s="109" t="str">
        <f t="shared" si="40"/>
        <v>SH-25-2606</v>
      </c>
      <c r="BS2617" s="109" t="s">
        <v>356</v>
      </c>
      <c r="BT2617" t="s">
        <v>92</v>
      </c>
      <c r="BU2617" t="s">
        <v>5462</v>
      </c>
    </row>
    <row r="2618" spans="1:73" hidden="1">
      <c r="A2618" s="103" t="s">
        <v>5463</v>
      </c>
      <c r="B2618" s="102">
        <v>45775</v>
      </c>
      <c r="C2618" s="104">
        <f>_xlfn.ISOWEEKNUM(Tabella2[[#This Row],[Date]])</f>
        <v>18</v>
      </c>
      <c r="D2618" s="104" t="s">
        <v>471</v>
      </c>
      <c r="E2618" s="104" t="s">
        <v>327</v>
      </c>
      <c r="F2618" s="104">
        <v>34</v>
      </c>
      <c r="G2618" s="104" t="s">
        <v>284</v>
      </c>
      <c r="H2618" s="105">
        <v>3</v>
      </c>
      <c r="I2618" s="104" t="s">
        <v>258</v>
      </c>
      <c r="J2618" s="104"/>
      <c r="K2618" s="104" t="s">
        <v>81</v>
      </c>
      <c r="L2618" s="104" t="s">
        <v>259</v>
      </c>
      <c r="M2618" s="104" t="s">
        <v>328</v>
      </c>
      <c r="N2618" s="104"/>
      <c r="O2618" s="106"/>
      <c r="P2618" s="111" t="s">
        <v>3155</v>
      </c>
      <c r="Q2618" s="153" t="s">
        <v>499</v>
      </c>
      <c r="R2618" s="153" t="s">
        <v>511</v>
      </c>
      <c r="S2618" s="153">
        <v>4.1666666666666657E-2</v>
      </c>
      <c r="T2618" s="153" t="s">
        <v>499</v>
      </c>
      <c r="U2618" s="153" t="s">
        <v>511</v>
      </c>
      <c r="V2618" s="153">
        <f>IF(ISBLANK(T2618),"",Tabella2[[#This Row],[ACT STOP]]-Tabella2[[#This Row],[ACT START]])</f>
        <v>4.1666666666666685E-2</v>
      </c>
      <c r="W2618" s="104" t="s">
        <v>92</v>
      </c>
      <c r="X2618" s="104" t="s">
        <v>91</v>
      </c>
      <c r="Y2618" s="110"/>
      <c r="Z2618" s="106"/>
      <c r="AA2618" s="104"/>
      <c r="AB2618" s="107"/>
      <c r="AC2618" s="72">
        <v>1</v>
      </c>
      <c r="AH2618" s="70"/>
      <c r="AI2618" s="70"/>
      <c r="AJ2618">
        <v>0</v>
      </c>
      <c r="AL2618" s="70"/>
      <c r="BM2618" s="135" t="s">
        <v>499</v>
      </c>
      <c r="BN2618" s="136" t="s">
        <v>511</v>
      </c>
      <c r="BO2618" s="101"/>
      <c r="BR2618" s="109" t="str">
        <f t="shared" si="40"/>
        <v>SH-25-2607</v>
      </c>
      <c r="BS2618" s="109" t="s">
        <v>301</v>
      </c>
      <c r="BT2618" t="s">
        <v>92</v>
      </c>
      <c r="BU2618" t="s">
        <v>5464</v>
      </c>
    </row>
    <row r="2619" spans="1:73" hidden="1">
      <c r="A2619" s="103" t="s">
        <v>5465</v>
      </c>
      <c r="B2619" s="102">
        <v>45775</v>
      </c>
      <c r="C2619" s="104">
        <f>_xlfn.ISOWEEKNUM(Tabella2[[#This Row],[Date]])</f>
        <v>18</v>
      </c>
      <c r="D2619" s="104" t="s">
        <v>326</v>
      </c>
      <c r="E2619" s="104" t="s">
        <v>327</v>
      </c>
      <c r="F2619" s="104">
        <v>69</v>
      </c>
      <c r="G2619" s="104" t="s">
        <v>257</v>
      </c>
      <c r="H2619" s="105">
        <v>12</v>
      </c>
      <c r="I2619" s="104" t="s">
        <v>258</v>
      </c>
      <c r="J2619" s="104"/>
      <c r="K2619" s="104" t="s">
        <v>79</v>
      </c>
      <c r="L2619" s="104" t="s">
        <v>299</v>
      </c>
      <c r="M2619" s="104" t="s">
        <v>1438</v>
      </c>
      <c r="N2619" s="104"/>
      <c r="O2619" s="108" t="str">
        <f>A2620</f>
        <v>15022</v>
      </c>
      <c r="P2619" s="111" t="s">
        <v>5456</v>
      </c>
      <c r="Q2619" s="153" t="s">
        <v>271</v>
      </c>
      <c r="R2619" s="153" t="s">
        <v>272</v>
      </c>
      <c r="S2619" s="153">
        <v>4.1666666666666657E-2</v>
      </c>
      <c r="T2619" s="153" t="s">
        <v>271</v>
      </c>
      <c r="U2619" s="153" t="s">
        <v>272</v>
      </c>
      <c r="V2619" s="153">
        <f>IF(ISBLANK(T2619),"",Tabella2[[#This Row],[ACT STOP]]-Tabella2[[#This Row],[ACT START]])</f>
        <v>4.166666666666663E-2</v>
      </c>
      <c r="W2619" s="104" t="s">
        <v>92</v>
      </c>
      <c r="X2619" s="104" t="s">
        <v>91</v>
      </c>
      <c r="Y2619" s="110"/>
      <c r="Z2619" s="106"/>
      <c r="AA2619" s="104"/>
      <c r="AB2619" s="107"/>
      <c r="AC2619" s="72">
        <v>1</v>
      </c>
      <c r="AH2619" s="70"/>
      <c r="AI2619" s="70"/>
      <c r="AJ2619">
        <v>0</v>
      </c>
      <c r="AL2619" s="70"/>
      <c r="BM2619" s="135" t="s">
        <v>271</v>
      </c>
      <c r="BN2619" s="136" t="s">
        <v>272</v>
      </c>
      <c r="BO2619" s="101"/>
      <c r="BR2619" s="109" t="str">
        <f t="shared" si="40"/>
        <v>SH-25-2608</v>
      </c>
      <c r="BS2619" s="109" t="s">
        <v>266</v>
      </c>
      <c r="BT2619" t="s">
        <v>92</v>
      </c>
      <c r="BU2619" t="s">
        <v>5466</v>
      </c>
    </row>
    <row r="2620" spans="1:73" hidden="1">
      <c r="A2620" s="103" t="s">
        <v>5467</v>
      </c>
      <c r="B2620" s="102">
        <v>45775</v>
      </c>
      <c r="C2620" s="104">
        <f>_xlfn.ISOWEEKNUM(Tabella2[[#This Row],[Date]])</f>
        <v>18</v>
      </c>
      <c r="D2620" s="104" t="s">
        <v>326</v>
      </c>
      <c r="E2620" s="104" t="s">
        <v>327</v>
      </c>
      <c r="F2620" s="104">
        <v>66</v>
      </c>
      <c r="G2620" s="104" t="s">
        <v>284</v>
      </c>
      <c r="H2620" s="105">
        <v>22</v>
      </c>
      <c r="I2620" s="104" t="s">
        <v>258</v>
      </c>
      <c r="J2620" s="104"/>
      <c r="K2620" s="104" t="s">
        <v>78</v>
      </c>
      <c r="L2620" s="104" t="s">
        <v>299</v>
      </c>
      <c r="M2620" s="104" t="s">
        <v>1438</v>
      </c>
      <c r="N2620" s="104"/>
      <c r="O2620" s="108" t="str">
        <f>A2619</f>
        <v>15021</v>
      </c>
      <c r="P2620" s="111" t="s">
        <v>5456</v>
      </c>
      <c r="Q2620" s="153">
        <v>0.52083333333333337</v>
      </c>
      <c r="R2620" s="153">
        <v>0.5625</v>
      </c>
      <c r="S2620" s="153">
        <v>4.1666666666666657E-2</v>
      </c>
      <c r="T2620" s="153">
        <v>0.52083333333333337</v>
      </c>
      <c r="U2620" s="153">
        <v>0.5625</v>
      </c>
      <c r="V2620" s="153">
        <f>IF(ISBLANK(T2620),"",Tabella2[[#This Row],[ACT STOP]]-Tabella2[[#This Row],[ACT START]])</f>
        <v>4.166666666666663E-2</v>
      </c>
      <c r="W2620" s="104" t="s">
        <v>122</v>
      </c>
      <c r="X2620" s="104" t="s">
        <v>91</v>
      </c>
      <c r="Y2620" s="110"/>
      <c r="Z2620" s="106"/>
      <c r="AA2620" s="104"/>
      <c r="AB2620" s="107"/>
      <c r="AC2620" s="72">
        <v>1</v>
      </c>
      <c r="AH2620" s="70"/>
      <c r="AI2620" s="70"/>
      <c r="AJ2620">
        <v>0</v>
      </c>
      <c r="AL2620" s="70"/>
      <c r="BM2620" s="135">
        <v>0.52083333333333337</v>
      </c>
      <c r="BN2620" s="136">
        <v>0.5625</v>
      </c>
      <c r="BO2620" s="101"/>
      <c r="BR2620" s="109" t="str">
        <f t="shared" si="40"/>
        <v>SH-25-2609</v>
      </c>
      <c r="BS2620" s="109" t="s">
        <v>295</v>
      </c>
      <c r="BT2620" t="s">
        <v>122</v>
      </c>
      <c r="BU2620" t="s">
        <v>5468</v>
      </c>
    </row>
    <row r="2621" spans="1:73" hidden="1">
      <c r="A2621" s="103" t="s">
        <v>5469</v>
      </c>
      <c r="B2621" s="102">
        <v>45775</v>
      </c>
      <c r="C2621" s="104">
        <f>_xlfn.ISOWEEKNUM(Tabella2[[#This Row],[Date]])</f>
        <v>18</v>
      </c>
      <c r="D2621" s="104" t="s">
        <v>755</v>
      </c>
      <c r="E2621" s="104" t="s">
        <v>256</v>
      </c>
      <c r="F2621" s="104">
        <v>58</v>
      </c>
      <c r="G2621" s="104" t="s">
        <v>257</v>
      </c>
      <c r="H2621" s="105">
        <v>10</v>
      </c>
      <c r="I2621" s="104" t="s">
        <v>258</v>
      </c>
      <c r="J2621" s="104"/>
      <c r="K2621" s="104" t="s">
        <v>83</v>
      </c>
      <c r="L2621" s="104" t="s">
        <v>299</v>
      </c>
      <c r="M2621" s="104" t="s">
        <v>276</v>
      </c>
      <c r="N2621" s="104"/>
      <c r="O2621" s="108" t="str">
        <f>A676</f>
        <v>13078</v>
      </c>
      <c r="P2621" s="111" t="s">
        <v>1920</v>
      </c>
      <c r="Q2621" s="153" t="s">
        <v>271</v>
      </c>
      <c r="R2621" s="153" t="s">
        <v>272</v>
      </c>
      <c r="S2621" s="153">
        <v>4.1666666666666657E-2</v>
      </c>
      <c r="T2621" s="153">
        <v>0.53125</v>
      </c>
      <c r="U2621" s="153">
        <v>0.57291666666666663</v>
      </c>
      <c r="V2621" s="153">
        <f>IF(ISBLANK(T2621),"",Tabella2[[#This Row],[ACT STOP]]-Tabella2[[#This Row],[ACT START]])</f>
        <v>4.166666666666663E-2</v>
      </c>
      <c r="W2621" s="104" t="s">
        <v>92</v>
      </c>
      <c r="X2621" s="104" t="s">
        <v>91</v>
      </c>
      <c r="Y2621" s="110" t="s">
        <v>1402</v>
      </c>
      <c r="Z2621" s="106"/>
      <c r="AA2621" s="104"/>
      <c r="AB2621" s="107"/>
      <c r="AC2621" s="72">
        <v>1</v>
      </c>
      <c r="AH2621" s="70"/>
      <c r="AI2621" s="70"/>
      <c r="AJ2621">
        <v>0</v>
      </c>
      <c r="AL2621" s="70"/>
      <c r="BM2621" s="135">
        <v>0.53125</v>
      </c>
      <c r="BN2621" s="136">
        <v>0.57291666666666663</v>
      </c>
      <c r="BO2621" s="101"/>
      <c r="BR2621" s="109" t="str">
        <f t="shared" si="40"/>
        <v>SH-25-2610</v>
      </c>
      <c r="BS2621" s="109" t="s">
        <v>552</v>
      </c>
      <c r="BT2621" t="s">
        <v>92</v>
      </c>
      <c r="BU2621" t="s">
        <v>5470</v>
      </c>
    </row>
    <row r="2622" spans="1:73" hidden="1">
      <c r="A2622" s="103" t="s">
        <v>5471</v>
      </c>
      <c r="B2622" s="102">
        <v>45775</v>
      </c>
      <c r="C2622" s="104">
        <f>_xlfn.ISOWEEKNUM(Tabella2[[#This Row],[Date]])</f>
        <v>18</v>
      </c>
      <c r="D2622" s="104" t="s">
        <v>421</v>
      </c>
      <c r="E2622" s="104" t="s">
        <v>327</v>
      </c>
      <c r="F2622" s="104">
        <v>70</v>
      </c>
      <c r="G2622" s="104" t="s">
        <v>257</v>
      </c>
      <c r="H2622" s="105">
        <v>17</v>
      </c>
      <c r="I2622" s="104" t="s">
        <v>258</v>
      </c>
      <c r="J2622" s="104"/>
      <c r="K2622" s="104" t="s">
        <v>81</v>
      </c>
      <c r="L2622" s="104" t="s">
        <v>259</v>
      </c>
      <c r="M2622" s="104" t="s">
        <v>386</v>
      </c>
      <c r="N2622" s="104"/>
      <c r="O2622" s="106"/>
      <c r="P2622" s="111" t="s">
        <v>786</v>
      </c>
      <c r="Q2622" s="153" t="s">
        <v>271</v>
      </c>
      <c r="R2622" s="153" t="s">
        <v>272</v>
      </c>
      <c r="S2622" s="153">
        <v>4.1666666666666657E-2</v>
      </c>
      <c r="T2622" s="153" t="s">
        <v>271</v>
      </c>
      <c r="U2622" s="153" t="s">
        <v>272</v>
      </c>
      <c r="V2622" s="153">
        <f>IF(ISBLANK(T2622),"",Tabella2[[#This Row],[ACT STOP]]-Tabella2[[#This Row],[ACT START]])</f>
        <v>4.166666666666663E-2</v>
      </c>
      <c r="W2622" s="104" t="s">
        <v>92</v>
      </c>
      <c r="X2622" s="104" t="s">
        <v>91</v>
      </c>
      <c r="Y2622" s="110"/>
      <c r="Z2622" s="106"/>
      <c r="AA2622" s="104"/>
      <c r="AB2622" s="107"/>
      <c r="AC2622" s="72">
        <v>1</v>
      </c>
      <c r="AH2622" s="70"/>
      <c r="AI2622" s="70"/>
      <c r="AJ2622">
        <v>0</v>
      </c>
      <c r="AL2622" s="70"/>
      <c r="BM2622" s="135" t="s">
        <v>271</v>
      </c>
      <c r="BN2622" s="136" t="s">
        <v>272</v>
      </c>
      <c r="BO2622" s="101"/>
      <c r="BR2622" s="109" t="str">
        <f t="shared" si="40"/>
        <v>SH-25-2611</v>
      </c>
      <c r="BS2622" s="109" t="s">
        <v>393</v>
      </c>
      <c r="BT2622" t="s">
        <v>92</v>
      </c>
      <c r="BU2622" t="s">
        <v>5472</v>
      </c>
    </row>
    <row r="2623" spans="1:73" hidden="1">
      <c r="A2623" s="103" t="s">
        <v>5473</v>
      </c>
      <c r="B2623" s="102">
        <v>45775</v>
      </c>
      <c r="C2623" s="104">
        <f>_xlfn.ISOWEEKNUM(Tabella2[[#This Row],[Date]])</f>
        <v>18</v>
      </c>
      <c r="D2623" s="104" t="s">
        <v>326</v>
      </c>
      <c r="E2623" s="104" t="s">
        <v>327</v>
      </c>
      <c r="F2623" s="104">
        <v>68</v>
      </c>
      <c r="G2623" s="104" t="s">
        <v>257</v>
      </c>
      <c r="H2623" s="105">
        <v>2</v>
      </c>
      <c r="I2623" s="104" t="s">
        <v>258</v>
      </c>
      <c r="J2623" s="104"/>
      <c r="K2623" s="104" t="s">
        <v>79</v>
      </c>
      <c r="L2623" s="104" t="s">
        <v>299</v>
      </c>
      <c r="M2623" s="104" t="s">
        <v>1438</v>
      </c>
      <c r="N2623" s="104"/>
      <c r="O2623" s="108" t="str">
        <f>A2624</f>
        <v>15026</v>
      </c>
      <c r="P2623" s="111" t="s">
        <v>5456</v>
      </c>
      <c r="Q2623" s="153" t="s">
        <v>550</v>
      </c>
      <c r="R2623" s="153" t="s">
        <v>665</v>
      </c>
      <c r="S2623" s="153">
        <v>4.1666666666666657E-2</v>
      </c>
      <c r="T2623" s="153">
        <v>0.58333333333333337</v>
      </c>
      <c r="U2623" s="153">
        <v>0.625</v>
      </c>
      <c r="V2623" s="153">
        <f>IF(ISBLANK(T2623),"",Tabella2[[#This Row],[ACT STOP]]-Tabella2[[#This Row],[ACT START]])</f>
        <v>4.166666666666663E-2</v>
      </c>
      <c r="W2623" s="104" t="s">
        <v>92</v>
      </c>
      <c r="X2623" s="104" t="s">
        <v>91</v>
      </c>
      <c r="Y2623" s="110"/>
      <c r="Z2623" s="106"/>
      <c r="AA2623" s="104"/>
      <c r="AB2623" s="107"/>
      <c r="AC2623" s="72">
        <v>1</v>
      </c>
      <c r="AH2623" s="70"/>
      <c r="AI2623" s="70"/>
      <c r="AJ2623">
        <v>0</v>
      </c>
      <c r="AL2623" s="70"/>
      <c r="BM2623" s="135">
        <v>0.58333333333333337</v>
      </c>
      <c r="BN2623" s="136">
        <v>0.625</v>
      </c>
      <c r="BO2623" s="101"/>
      <c r="BR2623" s="109" t="str">
        <f t="shared" si="40"/>
        <v>SH-25-2612</v>
      </c>
      <c r="BS2623" s="109" t="s">
        <v>368</v>
      </c>
      <c r="BT2623" t="s">
        <v>92</v>
      </c>
      <c r="BU2623" t="s">
        <v>5474</v>
      </c>
    </row>
    <row r="2624" spans="1:73" hidden="1">
      <c r="A2624" s="103" t="s">
        <v>5475</v>
      </c>
      <c r="B2624" s="102">
        <v>45775</v>
      </c>
      <c r="C2624" s="104">
        <f>_xlfn.ISOWEEKNUM(Tabella2[[#This Row],[Date]])</f>
        <v>18</v>
      </c>
      <c r="D2624" s="104" t="s">
        <v>326</v>
      </c>
      <c r="E2624" s="104" t="s">
        <v>327</v>
      </c>
      <c r="F2624" s="104">
        <v>65</v>
      </c>
      <c r="G2624" s="104" t="s">
        <v>284</v>
      </c>
      <c r="H2624" s="105">
        <v>9</v>
      </c>
      <c r="I2624" s="104" t="s">
        <v>258</v>
      </c>
      <c r="J2624" s="104"/>
      <c r="K2624" s="104" t="s">
        <v>78</v>
      </c>
      <c r="L2624" s="104" t="s">
        <v>299</v>
      </c>
      <c r="M2624" s="104" t="s">
        <v>1438</v>
      </c>
      <c r="N2624" s="104"/>
      <c r="O2624" s="108" t="str">
        <f>A2623</f>
        <v>15025</v>
      </c>
      <c r="P2624" s="111" t="s">
        <v>5456</v>
      </c>
      <c r="Q2624" s="153">
        <v>0.58333333333333337</v>
      </c>
      <c r="R2624" s="153">
        <v>0.625</v>
      </c>
      <c r="S2624" s="153">
        <v>4.1666666666666657E-2</v>
      </c>
      <c r="T2624" s="153">
        <v>0.58333333333333337</v>
      </c>
      <c r="U2624" s="153">
        <v>0.625</v>
      </c>
      <c r="V2624" s="153">
        <f>IF(ISBLANK(T2624),"",Tabella2[[#This Row],[ACT STOP]]-Tabella2[[#This Row],[ACT START]])</f>
        <v>4.166666666666663E-2</v>
      </c>
      <c r="W2624" s="104" t="s">
        <v>92</v>
      </c>
      <c r="X2624" s="104" t="s">
        <v>91</v>
      </c>
      <c r="Y2624" s="110"/>
      <c r="Z2624" s="106"/>
      <c r="AA2624" s="104"/>
      <c r="AB2624" s="107"/>
      <c r="AC2624" s="72">
        <v>1</v>
      </c>
      <c r="AH2624" s="70"/>
      <c r="AI2624" s="70"/>
      <c r="AJ2624">
        <v>0</v>
      </c>
      <c r="AL2624" s="70"/>
      <c r="BM2624" s="135">
        <v>0.58333333333333337</v>
      </c>
      <c r="BN2624" s="136">
        <v>0.625</v>
      </c>
      <c r="BO2624" s="101"/>
      <c r="BR2624" s="109" t="str">
        <f t="shared" si="40"/>
        <v>SH-25-2613</v>
      </c>
      <c r="BS2624" s="109" t="s">
        <v>339</v>
      </c>
      <c r="BT2624" t="s">
        <v>92</v>
      </c>
      <c r="BU2624" t="s">
        <v>5476</v>
      </c>
    </row>
    <row r="2625" spans="1:73" hidden="1">
      <c r="A2625" s="103" t="s">
        <v>5477</v>
      </c>
      <c r="B2625" s="102">
        <v>45775</v>
      </c>
      <c r="C2625" s="104">
        <f>_xlfn.ISOWEEKNUM(Tabella2[[#This Row],[Date]])</f>
        <v>18</v>
      </c>
      <c r="D2625" s="104" t="s">
        <v>523</v>
      </c>
      <c r="E2625" s="104" t="s">
        <v>284</v>
      </c>
      <c r="F2625" s="104">
        <v>62</v>
      </c>
      <c r="G2625" s="104" t="s">
        <v>257</v>
      </c>
      <c r="H2625" s="105">
        <v>1</v>
      </c>
      <c r="I2625" s="104"/>
      <c r="J2625" s="104" t="s">
        <v>258</v>
      </c>
      <c r="K2625" s="104" t="s">
        <v>83</v>
      </c>
      <c r="L2625" s="104" t="s">
        <v>299</v>
      </c>
      <c r="M2625" s="104" t="s">
        <v>276</v>
      </c>
      <c r="N2625" s="104"/>
      <c r="O2625" s="108" t="str">
        <f>A677</f>
        <v>13079</v>
      </c>
      <c r="P2625" s="111" t="s">
        <v>635</v>
      </c>
      <c r="Q2625" s="153" t="s">
        <v>550</v>
      </c>
      <c r="R2625" s="153" t="s">
        <v>665</v>
      </c>
      <c r="S2625" s="153">
        <v>4.1666666666666657E-2</v>
      </c>
      <c r="T2625" s="153" t="s">
        <v>550</v>
      </c>
      <c r="U2625" s="153" t="s">
        <v>665</v>
      </c>
      <c r="V2625" s="153">
        <f>IF(ISBLANK(T2625),"",Tabella2[[#This Row],[ACT STOP]]-Tabella2[[#This Row],[ACT START]])</f>
        <v>4.166666666666663E-2</v>
      </c>
      <c r="W2625" s="104" t="s">
        <v>92</v>
      </c>
      <c r="X2625" s="104" t="s">
        <v>91</v>
      </c>
      <c r="Y2625" s="110"/>
      <c r="Z2625" s="106"/>
      <c r="AA2625" s="104"/>
      <c r="AB2625" s="107"/>
      <c r="AC2625" s="72">
        <v>1</v>
      </c>
      <c r="AH2625" s="70"/>
      <c r="AI2625" s="70"/>
      <c r="AJ2625">
        <v>0</v>
      </c>
      <c r="AL2625" s="70"/>
      <c r="BM2625" s="135" t="s">
        <v>550</v>
      </c>
      <c r="BN2625" s="136" t="s">
        <v>665</v>
      </c>
      <c r="BO2625" s="101"/>
      <c r="BR2625" s="109" t="str">
        <f t="shared" si="40"/>
        <v>SH-25-2614</v>
      </c>
      <c r="BS2625" s="109" t="s">
        <v>332</v>
      </c>
      <c r="BT2625" t="s">
        <v>92</v>
      </c>
      <c r="BU2625" t="s">
        <v>5478</v>
      </c>
    </row>
    <row r="2626" spans="1:73" hidden="1">
      <c r="A2626" s="103" t="s">
        <v>5479</v>
      </c>
      <c r="B2626" s="102">
        <v>45775</v>
      </c>
      <c r="C2626" s="104">
        <f>_xlfn.ISOWEEKNUM(Tabella2[[#This Row],[Date]])</f>
        <v>18</v>
      </c>
      <c r="D2626" s="104" t="s">
        <v>421</v>
      </c>
      <c r="E2626" s="104" t="s">
        <v>327</v>
      </c>
      <c r="F2626" s="104">
        <v>72</v>
      </c>
      <c r="G2626" s="104" t="s">
        <v>284</v>
      </c>
      <c r="H2626" s="105">
        <v>23</v>
      </c>
      <c r="I2626" s="104" t="s">
        <v>258</v>
      </c>
      <c r="J2626" s="104"/>
      <c r="K2626" s="104" t="s">
        <v>81</v>
      </c>
      <c r="L2626" s="104" t="s">
        <v>259</v>
      </c>
      <c r="M2626" s="104" t="s">
        <v>386</v>
      </c>
      <c r="N2626" s="104"/>
      <c r="O2626" s="106"/>
      <c r="P2626" s="111" t="s">
        <v>786</v>
      </c>
      <c r="Q2626" s="153" t="s">
        <v>550</v>
      </c>
      <c r="R2626" s="153" t="s">
        <v>665</v>
      </c>
      <c r="S2626" s="153">
        <v>4.1666666666666657E-2</v>
      </c>
      <c r="T2626" s="153" t="s">
        <v>550</v>
      </c>
      <c r="U2626" s="153" t="s">
        <v>665</v>
      </c>
      <c r="V2626" s="153">
        <f>IF(ISBLANK(T2626),"",Tabella2[[#This Row],[ACT STOP]]-Tabella2[[#This Row],[ACT START]])</f>
        <v>4.166666666666663E-2</v>
      </c>
      <c r="W2626" s="104" t="s">
        <v>92</v>
      </c>
      <c r="X2626" s="104" t="s">
        <v>91</v>
      </c>
      <c r="Y2626" s="110"/>
      <c r="Z2626" s="106"/>
      <c r="AA2626" s="104"/>
      <c r="AB2626" s="107"/>
      <c r="AC2626" s="72">
        <v>1</v>
      </c>
      <c r="AH2626" s="70"/>
      <c r="AI2626" s="70"/>
      <c r="AJ2626">
        <v>0</v>
      </c>
      <c r="AL2626" s="70"/>
      <c r="BM2626" s="135" t="s">
        <v>550</v>
      </c>
      <c r="BN2626" s="136" t="s">
        <v>665</v>
      </c>
      <c r="BO2626" s="101"/>
      <c r="BR2626" s="109" t="str">
        <f t="shared" si="40"/>
        <v>SH-25-2615</v>
      </c>
      <c r="BS2626" s="109" t="s">
        <v>358</v>
      </c>
      <c r="BT2626" t="s">
        <v>92</v>
      </c>
      <c r="BU2626" t="s">
        <v>5480</v>
      </c>
    </row>
    <row r="2627" spans="1:73" hidden="1">
      <c r="A2627" s="103" t="s">
        <v>5481</v>
      </c>
      <c r="B2627" s="102">
        <v>45775</v>
      </c>
      <c r="C2627" s="104">
        <f>_xlfn.ISOWEEKNUM(Tabella2[[#This Row],[Date]])</f>
        <v>18</v>
      </c>
      <c r="D2627" s="104" t="s">
        <v>305</v>
      </c>
      <c r="E2627" s="104" t="s">
        <v>284</v>
      </c>
      <c r="F2627" s="104">
        <v>46</v>
      </c>
      <c r="G2627" s="104" t="s">
        <v>257</v>
      </c>
      <c r="H2627" s="105">
        <v>14</v>
      </c>
      <c r="I2627" s="104"/>
      <c r="J2627" s="104" t="s">
        <v>258</v>
      </c>
      <c r="K2627" s="104" t="s">
        <v>79</v>
      </c>
      <c r="L2627" s="104" t="s">
        <v>299</v>
      </c>
      <c r="M2627" s="104" t="s">
        <v>276</v>
      </c>
      <c r="N2627" s="104"/>
      <c r="O2627" s="108" t="str">
        <f>A678</f>
        <v>13080</v>
      </c>
      <c r="P2627" s="111" t="s">
        <v>844</v>
      </c>
      <c r="Q2627" s="153" t="s">
        <v>519</v>
      </c>
      <c r="R2627" s="153" t="s">
        <v>520</v>
      </c>
      <c r="S2627" s="153">
        <v>4.1666666666666657E-2</v>
      </c>
      <c r="T2627" s="153">
        <v>0.64583333333333337</v>
      </c>
      <c r="U2627" s="153">
        <v>0.6875</v>
      </c>
      <c r="V2627" s="153">
        <f>IF(ISBLANK(T2627),"",Tabella2[[#This Row],[ACT STOP]]-Tabella2[[#This Row],[ACT START]])</f>
        <v>4.166666666666663E-2</v>
      </c>
      <c r="W2627" s="104" t="s">
        <v>92</v>
      </c>
      <c r="X2627" s="104" t="s">
        <v>91</v>
      </c>
      <c r="Y2627" s="110"/>
      <c r="Z2627" s="106"/>
      <c r="AA2627" s="104"/>
      <c r="AB2627" s="107"/>
      <c r="AC2627" s="72">
        <v>1</v>
      </c>
      <c r="AH2627" s="70"/>
      <c r="AI2627" s="70"/>
      <c r="AJ2627">
        <v>0</v>
      </c>
      <c r="AL2627" s="70"/>
      <c r="BM2627" s="135">
        <v>0.64583333333333337</v>
      </c>
      <c r="BN2627" s="136">
        <v>0.6875</v>
      </c>
      <c r="BO2627" s="101"/>
      <c r="BR2627" s="109" t="str">
        <f t="shared" si="40"/>
        <v>SH-25-2616</v>
      </c>
      <c r="BS2627" s="109" t="s">
        <v>372</v>
      </c>
      <c r="BT2627" t="s">
        <v>92</v>
      </c>
      <c r="BU2627" t="s">
        <v>5482</v>
      </c>
    </row>
    <row r="2628" spans="1:73" hidden="1">
      <c r="A2628" s="103" t="s">
        <v>5483</v>
      </c>
      <c r="B2628" s="102">
        <v>45775</v>
      </c>
      <c r="C2628" s="104">
        <f>_xlfn.ISOWEEKNUM(Tabella2[[#This Row],[Date]])</f>
        <v>18</v>
      </c>
      <c r="D2628" s="104" t="s">
        <v>523</v>
      </c>
      <c r="E2628" s="104" t="s">
        <v>284</v>
      </c>
      <c r="F2628" s="104">
        <v>63</v>
      </c>
      <c r="G2628" s="104" t="s">
        <v>257</v>
      </c>
      <c r="H2628" s="105">
        <v>17</v>
      </c>
      <c r="I2628" s="104"/>
      <c r="J2628" s="104" t="s">
        <v>258</v>
      </c>
      <c r="K2628" s="104" t="s">
        <v>83</v>
      </c>
      <c r="L2628" s="104" t="s">
        <v>299</v>
      </c>
      <c r="M2628" s="104" t="s">
        <v>276</v>
      </c>
      <c r="N2628" s="104"/>
      <c r="O2628" s="108" t="str">
        <f>A679</f>
        <v>13081</v>
      </c>
      <c r="P2628" s="111" t="s">
        <v>635</v>
      </c>
      <c r="Q2628" s="153" t="s">
        <v>519</v>
      </c>
      <c r="R2628" s="153" t="s">
        <v>520</v>
      </c>
      <c r="S2628" s="153">
        <v>4.1666666666666657E-2</v>
      </c>
      <c r="T2628" s="153">
        <v>0.64583333333333337</v>
      </c>
      <c r="U2628" s="153">
        <v>0.6875</v>
      </c>
      <c r="V2628" s="153">
        <f>IF(ISBLANK(T2628),"",Tabella2[[#This Row],[ACT STOP]]-Tabella2[[#This Row],[ACT START]])</f>
        <v>4.166666666666663E-2</v>
      </c>
      <c r="W2628" s="104" t="s">
        <v>92</v>
      </c>
      <c r="X2628" s="104" t="s">
        <v>91</v>
      </c>
      <c r="Y2628" s="110"/>
      <c r="Z2628" s="106"/>
      <c r="AA2628" s="104"/>
      <c r="AB2628" s="107"/>
      <c r="AC2628" s="72">
        <v>1</v>
      </c>
      <c r="AH2628" s="70"/>
      <c r="AI2628" s="70"/>
      <c r="AJ2628">
        <v>0</v>
      </c>
      <c r="AL2628" s="70"/>
      <c r="BM2628" s="135">
        <v>0.64583333333333337</v>
      </c>
      <c r="BN2628" s="136">
        <v>0.6875</v>
      </c>
      <c r="BO2628" s="101"/>
      <c r="BR2628" s="109" t="str">
        <f t="shared" si="40"/>
        <v>SH-25-2617</v>
      </c>
      <c r="BS2628" s="109" t="s">
        <v>393</v>
      </c>
      <c r="BT2628" t="s">
        <v>92</v>
      </c>
      <c r="BU2628" t="s">
        <v>5484</v>
      </c>
    </row>
    <row r="2629" spans="1:73" hidden="1">
      <c r="A2629" s="103" t="s">
        <v>5485</v>
      </c>
      <c r="B2629" s="102">
        <v>45776</v>
      </c>
      <c r="C2629" s="104">
        <f>_xlfn.ISOWEEKNUM(Tabella2[[#This Row],[Date]])</f>
        <v>18</v>
      </c>
      <c r="D2629" s="104" t="s">
        <v>370</v>
      </c>
      <c r="E2629" s="104" t="s">
        <v>256</v>
      </c>
      <c r="F2629" s="104">
        <v>55</v>
      </c>
      <c r="G2629" s="104" t="s">
        <v>257</v>
      </c>
      <c r="H2629" s="105">
        <v>1</v>
      </c>
      <c r="I2629" s="104" t="s">
        <v>258</v>
      </c>
      <c r="J2629" s="104"/>
      <c r="K2629" s="104" t="s">
        <v>79</v>
      </c>
      <c r="L2629" s="104" t="s">
        <v>299</v>
      </c>
      <c r="M2629" s="104" t="s">
        <v>386</v>
      </c>
      <c r="N2629" s="104"/>
      <c r="O2629" s="108" t="str">
        <f>A2630</f>
        <v>15032</v>
      </c>
      <c r="P2629" s="111" t="s">
        <v>2187</v>
      </c>
      <c r="Q2629" s="153" t="s">
        <v>286</v>
      </c>
      <c r="R2629" s="153" t="s">
        <v>631</v>
      </c>
      <c r="S2629" s="153">
        <v>4.1666666666666657E-2</v>
      </c>
      <c r="T2629" s="153">
        <v>0.33333333333333331</v>
      </c>
      <c r="U2629" s="153">
        <v>0.3923611111111111</v>
      </c>
      <c r="V2629" s="153">
        <f>IF(ISBLANK(T2629),"",Tabella2[[#This Row],[ACT STOP]]-Tabella2[[#This Row],[ACT START]])</f>
        <v>5.902777777777779E-2</v>
      </c>
      <c r="W2629" s="104" t="s">
        <v>92</v>
      </c>
      <c r="X2629" s="104" t="s">
        <v>91</v>
      </c>
      <c r="Y2629" s="110" t="s">
        <v>5486</v>
      </c>
      <c r="Z2629" s="106"/>
      <c r="AA2629" s="104"/>
      <c r="AB2629" s="107"/>
      <c r="AC2629" s="72">
        <v>1</v>
      </c>
      <c r="AH2629" s="70"/>
      <c r="AI2629" s="70"/>
      <c r="AJ2629">
        <v>0</v>
      </c>
      <c r="AL2629" s="70"/>
      <c r="BL2629" t="s">
        <v>5487</v>
      </c>
      <c r="BM2629" s="135">
        <v>0.33333333333333331</v>
      </c>
      <c r="BN2629" s="136">
        <v>0.3923611111111111</v>
      </c>
      <c r="BO2629" s="101">
        <v>1.7361111111111108E-2</v>
      </c>
      <c r="BQ2629" t="s">
        <v>94</v>
      </c>
      <c r="BR2629" s="109" t="str">
        <f t="shared" si="40"/>
        <v>SH-25-2618</v>
      </c>
      <c r="BS2629" s="109" t="s">
        <v>332</v>
      </c>
      <c r="BT2629" t="s">
        <v>92</v>
      </c>
      <c r="BU2629" t="s">
        <v>5488</v>
      </c>
    </row>
    <row r="2630" spans="1:73" hidden="1">
      <c r="A2630" s="103" t="s">
        <v>5489</v>
      </c>
      <c r="B2630" s="102">
        <v>45776</v>
      </c>
      <c r="C2630" s="104">
        <f>_xlfn.ISOWEEKNUM(Tabella2[[#This Row],[Date]])</f>
        <v>18</v>
      </c>
      <c r="D2630" s="104" t="s">
        <v>370</v>
      </c>
      <c r="E2630" s="104" t="s">
        <v>256</v>
      </c>
      <c r="F2630" s="104">
        <v>52</v>
      </c>
      <c r="G2630" s="104" t="s">
        <v>257</v>
      </c>
      <c r="H2630" s="105">
        <v>5</v>
      </c>
      <c r="I2630" s="104" t="s">
        <v>258</v>
      </c>
      <c r="J2630" s="104"/>
      <c r="K2630" s="104" t="s">
        <v>78</v>
      </c>
      <c r="L2630" s="104" t="s">
        <v>299</v>
      </c>
      <c r="M2630" s="104" t="s">
        <v>386</v>
      </c>
      <c r="N2630" s="104"/>
      <c r="O2630" s="108" t="str">
        <f>A2629</f>
        <v>15031</v>
      </c>
      <c r="P2630" s="111" t="s">
        <v>2187</v>
      </c>
      <c r="Q2630" s="153">
        <v>0.33333333333333331</v>
      </c>
      <c r="R2630" s="153">
        <v>0.375</v>
      </c>
      <c r="S2630" s="153">
        <v>4.1666666666666657E-2</v>
      </c>
      <c r="T2630" s="153">
        <v>0.33333333333333331</v>
      </c>
      <c r="U2630" s="153">
        <v>0.3923611111111111</v>
      </c>
      <c r="V2630" s="153">
        <f>IF(ISBLANK(T2630),"",Tabella2[[#This Row],[ACT STOP]]-Tabella2[[#This Row],[ACT START]])</f>
        <v>5.902777777777779E-2</v>
      </c>
      <c r="W2630" s="104" t="s">
        <v>92</v>
      </c>
      <c r="X2630" s="104" t="s">
        <v>91</v>
      </c>
      <c r="Y2630" s="110" t="s">
        <v>5486</v>
      </c>
      <c r="Z2630" s="106"/>
      <c r="AA2630" s="104"/>
      <c r="AB2630" s="107"/>
      <c r="AC2630" s="72">
        <v>1</v>
      </c>
      <c r="AH2630" s="70"/>
      <c r="AI2630" s="70"/>
      <c r="AJ2630">
        <v>0</v>
      </c>
      <c r="AL2630" s="70"/>
      <c r="BL2630" t="s">
        <v>5487</v>
      </c>
      <c r="BM2630" s="135">
        <v>0.33333333333333331</v>
      </c>
      <c r="BN2630" s="136">
        <v>0.3923611111111111</v>
      </c>
      <c r="BO2630" s="101">
        <v>1.7361111111111108E-2</v>
      </c>
      <c r="BQ2630" t="s">
        <v>94</v>
      </c>
      <c r="BR2630" s="109" t="str">
        <f t="shared" si="40"/>
        <v>SH-25-2619</v>
      </c>
      <c r="BS2630" s="109" t="s">
        <v>416</v>
      </c>
      <c r="BT2630" t="s">
        <v>92</v>
      </c>
      <c r="BU2630" t="s">
        <v>5490</v>
      </c>
    </row>
    <row r="2631" spans="1:73" hidden="1">
      <c r="A2631" s="103" t="s">
        <v>5491</v>
      </c>
      <c r="B2631" s="102">
        <v>45776</v>
      </c>
      <c r="C2631" s="104">
        <f>_xlfn.ISOWEEKNUM(Tabella2[[#This Row],[Date]])</f>
        <v>18</v>
      </c>
      <c r="D2631" s="104" t="s">
        <v>275</v>
      </c>
      <c r="E2631" s="104" t="s">
        <v>256</v>
      </c>
      <c r="F2631" s="104">
        <v>61</v>
      </c>
      <c r="G2631" s="104" t="s">
        <v>284</v>
      </c>
      <c r="H2631" s="105">
        <v>23</v>
      </c>
      <c r="I2631" s="104" t="s">
        <v>258</v>
      </c>
      <c r="J2631" s="104"/>
      <c r="K2631" s="104" t="s">
        <v>83</v>
      </c>
      <c r="L2631" s="104" t="s">
        <v>299</v>
      </c>
      <c r="M2631" s="104" t="s">
        <v>276</v>
      </c>
      <c r="N2631" s="104"/>
      <c r="O2631" s="108" t="str">
        <f>A680</f>
        <v>13082</v>
      </c>
      <c r="P2631" s="111" t="s">
        <v>1920</v>
      </c>
      <c r="Q2631" s="153" t="s">
        <v>286</v>
      </c>
      <c r="R2631" s="153" t="s">
        <v>631</v>
      </c>
      <c r="S2631" s="153">
        <v>4.1666666666666657E-2</v>
      </c>
      <c r="T2631" s="153">
        <v>0.33333333333333331</v>
      </c>
      <c r="U2631" s="153">
        <v>0.36805555555555558</v>
      </c>
      <c r="V2631" s="153">
        <f>IF(ISBLANK(T2631),"",Tabella2[[#This Row],[ACT STOP]]-Tabella2[[#This Row],[ACT START]])</f>
        <v>3.4722222222222265E-2</v>
      </c>
      <c r="W2631" s="104" t="s">
        <v>92</v>
      </c>
      <c r="X2631" s="104" t="s">
        <v>91</v>
      </c>
      <c r="Y2631" s="110"/>
      <c r="Z2631" s="106"/>
      <c r="AA2631" s="104"/>
      <c r="AB2631" s="107"/>
      <c r="AC2631" s="72">
        <v>1</v>
      </c>
      <c r="AH2631" s="70"/>
      <c r="AI2631" s="70"/>
      <c r="AJ2631">
        <v>0</v>
      </c>
      <c r="AL2631" s="70"/>
      <c r="BM2631" s="135">
        <v>0.33333333333333331</v>
      </c>
      <c r="BN2631" s="136">
        <v>0.36805555555555558</v>
      </c>
      <c r="BO2631" s="101"/>
      <c r="BR2631" s="109" t="str">
        <f t="shared" si="40"/>
        <v>SH-25-2620</v>
      </c>
      <c r="BS2631" s="109" t="s">
        <v>358</v>
      </c>
      <c r="BT2631" t="s">
        <v>92</v>
      </c>
      <c r="BU2631" t="s">
        <v>5492</v>
      </c>
    </row>
    <row r="2632" spans="1:73" ht="15.75" hidden="1" customHeight="1">
      <c r="A2632" s="103" t="s">
        <v>5493</v>
      </c>
      <c r="B2632" s="102">
        <v>45776</v>
      </c>
      <c r="C2632" s="104">
        <f>_xlfn.ISOWEEKNUM(Tabella2[[#This Row],[Date]])</f>
        <v>18</v>
      </c>
      <c r="D2632" s="104" t="s">
        <v>523</v>
      </c>
      <c r="E2632" s="104" t="s">
        <v>284</v>
      </c>
      <c r="F2632" s="104">
        <v>62</v>
      </c>
      <c r="G2632" s="104" t="s">
        <v>257</v>
      </c>
      <c r="H2632" s="105">
        <v>2</v>
      </c>
      <c r="I2632" s="104"/>
      <c r="J2632" s="104" t="s">
        <v>258</v>
      </c>
      <c r="K2632" s="104" t="s">
        <v>79</v>
      </c>
      <c r="L2632" s="104" t="s">
        <v>299</v>
      </c>
      <c r="M2632" s="104" t="s">
        <v>276</v>
      </c>
      <c r="N2632" s="104"/>
      <c r="O2632" s="108" t="str">
        <f>A681</f>
        <v>13083</v>
      </c>
      <c r="P2632" s="111" t="s">
        <v>2205</v>
      </c>
      <c r="Q2632" s="153" t="s">
        <v>262</v>
      </c>
      <c r="R2632" s="153" t="s">
        <v>263</v>
      </c>
      <c r="S2632" s="153">
        <v>4.1666666666666657E-2</v>
      </c>
      <c r="T2632" s="153">
        <v>0.39583333333333331</v>
      </c>
      <c r="U2632" s="153">
        <v>0.4375</v>
      </c>
      <c r="V2632" s="153">
        <f>IF(ISBLANK(T2632),"",Tabella2[[#This Row],[ACT STOP]]-Tabella2[[#This Row],[ACT START]])</f>
        <v>4.1666666666666685E-2</v>
      </c>
      <c r="W2632" s="104" t="s">
        <v>92</v>
      </c>
      <c r="X2632" s="104" t="s">
        <v>91</v>
      </c>
      <c r="Y2632" s="110"/>
      <c r="Z2632" s="106"/>
      <c r="AA2632" s="104"/>
      <c r="AB2632" s="107"/>
      <c r="AC2632" s="72">
        <v>1</v>
      </c>
      <c r="AH2632" s="70"/>
      <c r="AI2632" s="70"/>
      <c r="AJ2632">
        <v>0</v>
      </c>
      <c r="AL2632" s="70"/>
      <c r="BM2632" s="135">
        <v>0.39583333333333331</v>
      </c>
      <c r="BN2632" s="136">
        <v>0.4375</v>
      </c>
      <c r="BO2632" s="101"/>
      <c r="BR2632" s="109" t="str">
        <f t="shared" si="40"/>
        <v>SH-25-2621</v>
      </c>
      <c r="BS2632" s="109" t="s">
        <v>368</v>
      </c>
      <c r="BT2632" t="s">
        <v>92</v>
      </c>
      <c r="BU2632" t="s">
        <v>5494</v>
      </c>
    </row>
    <row r="2633" spans="1:73" hidden="1">
      <c r="A2633" s="103" t="s">
        <v>5495</v>
      </c>
      <c r="B2633" s="102">
        <v>45776</v>
      </c>
      <c r="C2633" s="104">
        <f>_xlfn.ISOWEEKNUM(Tabella2[[#This Row],[Date]])</f>
        <v>18</v>
      </c>
      <c r="D2633" s="104" t="s">
        <v>421</v>
      </c>
      <c r="E2633" s="104" t="s">
        <v>327</v>
      </c>
      <c r="F2633" s="104">
        <v>70</v>
      </c>
      <c r="G2633" s="104" t="s">
        <v>284</v>
      </c>
      <c r="H2633" s="105">
        <v>22</v>
      </c>
      <c r="I2633" s="104" t="s">
        <v>258</v>
      </c>
      <c r="J2633" s="104"/>
      <c r="K2633" s="104" t="s">
        <v>81</v>
      </c>
      <c r="L2633" s="104" t="s">
        <v>259</v>
      </c>
      <c r="M2633" s="104" t="s">
        <v>386</v>
      </c>
      <c r="N2633" s="104"/>
      <c r="O2633" s="106"/>
      <c r="P2633" s="111" t="s">
        <v>813</v>
      </c>
      <c r="Q2633" s="153" t="s">
        <v>262</v>
      </c>
      <c r="R2633" s="153" t="s">
        <v>263</v>
      </c>
      <c r="S2633" s="153">
        <v>4.1666666666666657E-2</v>
      </c>
      <c r="T2633" s="153">
        <v>0.39583333333333331</v>
      </c>
      <c r="U2633" s="153">
        <v>0.4375</v>
      </c>
      <c r="V2633" s="153">
        <f>IF(ISBLANK(T2633),"",Tabella2[[#This Row],[ACT STOP]]-Tabella2[[#This Row],[ACT START]])</f>
        <v>4.1666666666666685E-2</v>
      </c>
      <c r="W2633" s="104" t="s">
        <v>92</v>
      </c>
      <c r="X2633" s="104" t="s">
        <v>91</v>
      </c>
      <c r="Y2633" s="110"/>
      <c r="Z2633" s="106"/>
      <c r="AA2633" s="104"/>
      <c r="AB2633" s="107"/>
      <c r="AC2633" s="72">
        <v>1</v>
      </c>
      <c r="AH2633" s="70"/>
      <c r="AI2633" s="70"/>
      <c r="AJ2633">
        <v>0</v>
      </c>
      <c r="AL2633" s="70"/>
      <c r="BM2633" s="135">
        <v>0.39583333333333331</v>
      </c>
      <c r="BN2633" s="136">
        <v>0.4375</v>
      </c>
      <c r="BO2633" s="101"/>
      <c r="BR2633" s="109" t="str">
        <f t="shared" si="40"/>
        <v>SH-25-2622</v>
      </c>
      <c r="BS2633" s="109" t="s">
        <v>295</v>
      </c>
      <c r="BT2633" t="s">
        <v>92</v>
      </c>
      <c r="BU2633" t="s">
        <v>5496</v>
      </c>
    </row>
    <row r="2634" spans="1:73" hidden="1">
      <c r="A2634" s="103" t="s">
        <v>5497</v>
      </c>
      <c r="B2634" s="102">
        <v>45776</v>
      </c>
      <c r="C2634" s="104">
        <f>_xlfn.ISOWEEKNUM(Tabella2[[#This Row],[Date]])</f>
        <v>18</v>
      </c>
      <c r="D2634" s="104" t="s">
        <v>478</v>
      </c>
      <c r="E2634" s="104" t="s">
        <v>284</v>
      </c>
      <c r="F2634" s="104">
        <v>65</v>
      </c>
      <c r="G2634" s="104" t="s">
        <v>284</v>
      </c>
      <c r="H2634" s="105">
        <v>9</v>
      </c>
      <c r="I2634" s="104"/>
      <c r="J2634" s="104" t="s">
        <v>258</v>
      </c>
      <c r="K2634" s="104" t="s">
        <v>79</v>
      </c>
      <c r="L2634" s="104" t="s">
        <v>299</v>
      </c>
      <c r="M2634" s="104" t="s">
        <v>276</v>
      </c>
      <c r="N2634" s="104"/>
      <c r="O2634" s="108" t="str">
        <f>A684</f>
        <v>13086</v>
      </c>
      <c r="P2634" s="111" t="s">
        <v>664</v>
      </c>
      <c r="Q2634" s="153" t="s">
        <v>499</v>
      </c>
      <c r="R2634" s="153" t="s">
        <v>511</v>
      </c>
      <c r="S2634" s="153">
        <v>4.1666666666666657E-2</v>
      </c>
      <c r="T2634" s="153">
        <v>0.45833333333333331</v>
      </c>
      <c r="U2634" s="153">
        <v>0.5</v>
      </c>
      <c r="V2634" s="153">
        <f>IF(ISBLANK(T2634),"",Tabella2[[#This Row],[ACT STOP]]-Tabella2[[#This Row],[ACT START]])</f>
        <v>4.1666666666666685E-2</v>
      </c>
      <c r="W2634" s="104" t="s">
        <v>92</v>
      </c>
      <c r="X2634" s="104" t="s">
        <v>91</v>
      </c>
      <c r="Y2634" s="110"/>
      <c r="Z2634" s="106"/>
      <c r="AA2634" s="104"/>
      <c r="AB2634" s="107"/>
      <c r="AC2634" s="72">
        <v>1</v>
      </c>
      <c r="AH2634" s="70"/>
      <c r="AI2634" s="70"/>
      <c r="AJ2634">
        <v>0</v>
      </c>
      <c r="AL2634" s="70"/>
      <c r="BM2634" s="135">
        <v>0.45833333333333331</v>
      </c>
      <c r="BN2634" s="136">
        <v>0.5</v>
      </c>
      <c r="BO2634" s="101"/>
      <c r="BR2634" s="109" t="str">
        <f t="shared" si="40"/>
        <v>SH-25-2623</v>
      </c>
      <c r="BS2634" s="109" t="s">
        <v>339</v>
      </c>
      <c r="BT2634" t="s">
        <v>92</v>
      </c>
      <c r="BU2634" t="s">
        <v>5498</v>
      </c>
    </row>
    <row r="2635" spans="1:73" hidden="1">
      <c r="A2635" s="103" t="s">
        <v>5499</v>
      </c>
      <c r="B2635" s="102">
        <v>45776</v>
      </c>
      <c r="C2635" s="104">
        <f>_xlfn.ISOWEEKNUM(Tabella2[[#This Row],[Date]])</f>
        <v>18</v>
      </c>
      <c r="D2635" s="104" t="s">
        <v>523</v>
      </c>
      <c r="E2635" s="104" t="s">
        <v>284</v>
      </c>
      <c r="F2635" s="104">
        <v>63</v>
      </c>
      <c r="G2635" s="104" t="s">
        <v>257</v>
      </c>
      <c r="H2635" s="105">
        <v>14</v>
      </c>
      <c r="I2635" s="104"/>
      <c r="J2635" s="104" t="s">
        <v>258</v>
      </c>
      <c r="K2635" s="104" t="s">
        <v>83</v>
      </c>
      <c r="L2635" s="104" t="s">
        <v>299</v>
      </c>
      <c r="M2635" s="104" t="s">
        <v>276</v>
      </c>
      <c r="N2635" s="104"/>
      <c r="O2635" s="108" t="str">
        <f>A685</f>
        <v>13087</v>
      </c>
      <c r="P2635" s="111" t="s">
        <v>2205</v>
      </c>
      <c r="Q2635" s="153" t="s">
        <v>499</v>
      </c>
      <c r="R2635" s="153" t="s">
        <v>511</v>
      </c>
      <c r="S2635" s="153">
        <v>4.1666666666666657E-2</v>
      </c>
      <c r="T2635" s="153" t="s">
        <v>499</v>
      </c>
      <c r="U2635" s="153">
        <v>0.49305555555555558</v>
      </c>
      <c r="V2635" s="153">
        <f>IF(ISBLANK(T2635),"",Tabella2[[#This Row],[ACT STOP]]-Tabella2[[#This Row],[ACT START]])</f>
        <v>3.4722222222222265E-2</v>
      </c>
      <c r="W2635" s="104" t="s">
        <v>92</v>
      </c>
      <c r="X2635" s="104" t="s">
        <v>91</v>
      </c>
      <c r="Y2635" s="110"/>
      <c r="Z2635" s="106"/>
      <c r="AA2635" s="104"/>
      <c r="AB2635" s="107"/>
      <c r="AC2635" s="72">
        <v>1</v>
      </c>
      <c r="AH2635" s="70"/>
      <c r="AI2635" s="70"/>
      <c r="AJ2635">
        <v>0</v>
      </c>
      <c r="AL2635" s="70"/>
      <c r="BM2635" s="135" t="s">
        <v>499</v>
      </c>
      <c r="BN2635" s="136">
        <v>0.49305555555555558</v>
      </c>
      <c r="BO2635" s="101"/>
      <c r="BR2635" s="109" t="str">
        <f t="shared" si="40"/>
        <v>SH-25-2624</v>
      </c>
      <c r="BS2635" s="109" t="s">
        <v>372</v>
      </c>
      <c r="BT2635" t="s">
        <v>92</v>
      </c>
      <c r="BU2635" t="s">
        <v>5500</v>
      </c>
    </row>
    <row r="2636" spans="1:73" hidden="1">
      <c r="A2636" s="103" t="s">
        <v>5501</v>
      </c>
      <c r="B2636" s="102">
        <v>45776</v>
      </c>
      <c r="C2636" s="104">
        <f>_xlfn.ISOWEEKNUM(Tabella2[[#This Row],[Date]])</f>
        <v>18</v>
      </c>
      <c r="D2636" s="104" t="s">
        <v>421</v>
      </c>
      <c r="E2636" s="104" t="s">
        <v>327</v>
      </c>
      <c r="F2636" s="104">
        <v>72</v>
      </c>
      <c r="G2636" s="104" t="s">
        <v>284</v>
      </c>
      <c r="H2636" s="105">
        <v>23</v>
      </c>
      <c r="I2636" s="104" t="s">
        <v>258</v>
      </c>
      <c r="J2636" s="104"/>
      <c r="K2636" s="104" t="s">
        <v>81</v>
      </c>
      <c r="L2636" s="104" t="s">
        <v>259</v>
      </c>
      <c r="M2636" s="104" t="s">
        <v>386</v>
      </c>
      <c r="N2636" s="104"/>
      <c r="O2636" s="106"/>
      <c r="P2636" s="111" t="s">
        <v>813</v>
      </c>
      <c r="Q2636" s="153" t="s">
        <v>499</v>
      </c>
      <c r="R2636" s="153" t="s">
        <v>511</v>
      </c>
      <c r="S2636" s="153">
        <v>4.1666666666666657E-2</v>
      </c>
      <c r="T2636" s="153" t="s">
        <v>499</v>
      </c>
      <c r="U2636" s="153" t="s">
        <v>511</v>
      </c>
      <c r="V2636" s="153">
        <f>IF(ISBLANK(T2636),"",Tabella2[[#This Row],[ACT STOP]]-Tabella2[[#This Row],[ACT START]])</f>
        <v>4.1666666666666685E-2</v>
      </c>
      <c r="W2636" s="104" t="s">
        <v>92</v>
      </c>
      <c r="X2636" s="104" t="s">
        <v>91</v>
      </c>
      <c r="Y2636" s="110"/>
      <c r="Z2636" s="106"/>
      <c r="AA2636" s="104"/>
      <c r="AB2636" s="107"/>
      <c r="AC2636" s="72">
        <v>1</v>
      </c>
      <c r="AH2636" s="70"/>
      <c r="AI2636" s="70"/>
      <c r="AJ2636">
        <v>0</v>
      </c>
      <c r="AL2636" s="70"/>
      <c r="BM2636" s="135" t="s">
        <v>499</v>
      </c>
      <c r="BN2636" s="136" t="s">
        <v>511</v>
      </c>
      <c r="BO2636" s="101"/>
      <c r="BR2636" s="109" t="str">
        <f t="shared" si="40"/>
        <v>SH-25-2625</v>
      </c>
      <c r="BS2636" s="109" t="s">
        <v>358</v>
      </c>
      <c r="BT2636" t="s">
        <v>92</v>
      </c>
      <c r="BU2636" t="s">
        <v>5502</v>
      </c>
    </row>
    <row r="2637" spans="1:73" hidden="1">
      <c r="A2637" s="103" t="s">
        <v>5503</v>
      </c>
      <c r="B2637" s="102">
        <v>45776</v>
      </c>
      <c r="C2637" s="104">
        <f>_xlfn.ISOWEEKNUM(Tabella2[[#This Row],[Date]])</f>
        <v>18</v>
      </c>
      <c r="D2637" s="104" t="s">
        <v>275</v>
      </c>
      <c r="E2637" s="104" t="s">
        <v>256</v>
      </c>
      <c r="F2637" s="104">
        <v>57</v>
      </c>
      <c r="G2637" s="104" t="s">
        <v>257</v>
      </c>
      <c r="H2637" s="105">
        <v>10</v>
      </c>
      <c r="I2637" s="104" t="s">
        <v>258</v>
      </c>
      <c r="J2637" s="104"/>
      <c r="K2637" s="104" t="s">
        <v>79</v>
      </c>
      <c r="L2637" s="104" t="s">
        <v>299</v>
      </c>
      <c r="M2637" s="104" t="s">
        <v>276</v>
      </c>
      <c r="N2637" s="104"/>
      <c r="O2637" s="108" t="str">
        <f>A686</f>
        <v>13088</v>
      </c>
      <c r="P2637" s="111" t="s">
        <v>2593</v>
      </c>
      <c r="Q2637" s="153" t="s">
        <v>271</v>
      </c>
      <c r="R2637" s="153" t="s">
        <v>272</v>
      </c>
      <c r="S2637" s="153">
        <v>4.1666666666666657E-2</v>
      </c>
      <c r="T2637" s="153">
        <v>0.52083333333333337</v>
      </c>
      <c r="U2637" s="153">
        <v>0.5625</v>
      </c>
      <c r="V2637" s="153">
        <f>IF(ISBLANK(T2637),"",Tabella2[[#This Row],[ACT STOP]]-Tabella2[[#This Row],[ACT START]])</f>
        <v>4.166666666666663E-2</v>
      </c>
      <c r="W2637" s="104" t="s">
        <v>92</v>
      </c>
      <c r="X2637" s="104" t="s">
        <v>91</v>
      </c>
      <c r="Y2637" s="110"/>
      <c r="Z2637" s="106"/>
      <c r="AA2637" s="104"/>
      <c r="AB2637" s="107"/>
      <c r="AC2637" s="72">
        <v>1</v>
      </c>
      <c r="AH2637" s="70"/>
      <c r="AI2637" s="70"/>
      <c r="AJ2637">
        <v>0</v>
      </c>
      <c r="AL2637" s="70"/>
      <c r="BM2637" s="135">
        <v>0.52083333333333337</v>
      </c>
      <c r="BN2637" s="136">
        <v>0.5625</v>
      </c>
      <c r="BO2637" s="101"/>
      <c r="BR2637" s="109" t="str">
        <f t="shared" ref="BR2637:BR2700" si="41">_xlfn.CONCAT(LEFT(BR2636,6),TEXT(RIGHT(BR2636,4)+1,"0000"))</f>
        <v>SH-25-2626</v>
      </c>
      <c r="BS2637" s="109" t="s">
        <v>552</v>
      </c>
      <c r="BT2637" t="s">
        <v>92</v>
      </c>
      <c r="BU2637" t="s">
        <v>5504</v>
      </c>
    </row>
    <row r="2638" spans="1:73" hidden="1">
      <c r="A2638" s="103" t="s">
        <v>5505</v>
      </c>
      <c r="B2638" s="102">
        <v>45776</v>
      </c>
      <c r="C2638" s="104">
        <f>_xlfn.ISOWEEKNUM(Tabella2[[#This Row],[Date]])</f>
        <v>18</v>
      </c>
      <c r="D2638" s="104" t="s">
        <v>348</v>
      </c>
      <c r="E2638" s="104" t="s">
        <v>284</v>
      </c>
      <c r="F2638" s="104">
        <v>55</v>
      </c>
      <c r="G2638" s="104" t="s">
        <v>257</v>
      </c>
      <c r="H2638" s="105">
        <v>2</v>
      </c>
      <c r="I2638" s="104"/>
      <c r="J2638" s="104" t="s">
        <v>258</v>
      </c>
      <c r="K2638" s="104" t="s">
        <v>83</v>
      </c>
      <c r="L2638" s="104" t="s">
        <v>299</v>
      </c>
      <c r="M2638" s="104" t="s">
        <v>276</v>
      </c>
      <c r="N2638" s="104"/>
      <c r="O2638" s="108" t="str">
        <f>A687</f>
        <v>13089</v>
      </c>
      <c r="P2638" s="111" t="s">
        <v>664</v>
      </c>
      <c r="Q2638" s="153" t="s">
        <v>271</v>
      </c>
      <c r="R2638" s="153" t="s">
        <v>272</v>
      </c>
      <c r="S2638" s="153">
        <v>4.1666666666666657E-2</v>
      </c>
      <c r="T2638" s="153" t="s">
        <v>271</v>
      </c>
      <c r="U2638" s="153" t="s">
        <v>272</v>
      </c>
      <c r="V2638" s="153">
        <f>IF(ISBLANK(T2638),"",Tabella2[[#This Row],[ACT STOP]]-Tabella2[[#This Row],[ACT START]])</f>
        <v>4.166666666666663E-2</v>
      </c>
      <c r="W2638" s="104" t="s">
        <v>92</v>
      </c>
      <c r="X2638" s="104" t="s">
        <v>91</v>
      </c>
      <c r="Y2638" s="110"/>
      <c r="Z2638" s="106"/>
      <c r="AA2638" s="104"/>
      <c r="AB2638" s="107"/>
      <c r="AC2638" s="72">
        <v>1</v>
      </c>
      <c r="AH2638" s="70"/>
      <c r="AI2638" s="70"/>
      <c r="AJ2638">
        <v>0</v>
      </c>
      <c r="AL2638" s="70"/>
      <c r="BM2638" s="135" t="s">
        <v>271</v>
      </c>
      <c r="BN2638" s="136" t="s">
        <v>272</v>
      </c>
      <c r="BO2638" s="101"/>
      <c r="BR2638" s="109" t="str">
        <f t="shared" si="41"/>
        <v>SH-25-2627</v>
      </c>
      <c r="BS2638" s="109" t="s">
        <v>368</v>
      </c>
      <c r="BT2638" t="s">
        <v>92</v>
      </c>
      <c r="BU2638" t="s">
        <v>5506</v>
      </c>
    </row>
    <row r="2639" spans="1:73" hidden="1">
      <c r="A2639" s="103" t="s">
        <v>5507</v>
      </c>
      <c r="B2639" s="102">
        <v>45776</v>
      </c>
      <c r="C2639" s="104">
        <f>_xlfn.ISOWEEKNUM(Tabella2[[#This Row],[Date]])</f>
        <v>18</v>
      </c>
      <c r="D2639" s="104" t="s">
        <v>471</v>
      </c>
      <c r="E2639" s="104" t="s">
        <v>327</v>
      </c>
      <c r="F2639" s="104">
        <v>34</v>
      </c>
      <c r="G2639" s="104" t="s">
        <v>257</v>
      </c>
      <c r="H2639" s="105">
        <v>17</v>
      </c>
      <c r="I2639" s="104" t="s">
        <v>258</v>
      </c>
      <c r="J2639" s="104"/>
      <c r="K2639" s="104" t="s">
        <v>81</v>
      </c>
      <c r="L2639" s="104" t="s">
        <v>259</v>
      </c>
      <c r="M2639" s="104" t="s">
        <v>328</v>
      </c>
      <c r="N2639" s="104"/>
      <c r="O2639" s="106"/>
      <c r="P2639" s="111" t="s">
        <v>5508</v>
      </c>
      <c r="Q2639" s="153" t="s">
        <v>271</v>
      </c>
      <c r="R2639" s="153" t="s">
        <v>272</v>
      </c>
      <c r="S2639" s="153">
        <v>4.1666666666666657E-2</v>
      </c>
      <c r="T2639" s="153" t="s">
        <v>271</v>
      </c>
      <c r="U2639" s="153" t="s">
        <v>272</v>
      </c>
      <c r="V2639" s="153">
        <f>IF(ISBLANK(T2639),"",Tabella2[[#This Row],[ACT STOP]]-Tabella2[[#This Row],[ACT START]])</f>
        <v>4.166666666666663E-2</v>
      </c>
      <c r="W2639" s="104" t="s">
        <v>92</v>
      </c>
      <c r="X2639" s="104" t="s">
        <v>91</v>
      </c>
      <c r="Y2639" s="110"/>
      <c r="Z2639" s="106"/>
      <c r="AA2639" s="104"/>
      <c r="AB2639" s="107"/>
      <c r="AC2639" s="72">
        <v>1</v>
      </c>
      <c r="AH2639" s="70"/>
      <c r="AI2639" s="70"/>
      <c r="AJ2639">
        <v>0</v>
      </c>
      <c r="AL2639" s="70"/>
      <c r="BM2639" s="135" t="s">
        <v>271</v>
      </c>
      <c r="BN2639" s="136" t="s">
        <v>272</v>
      </c>
      <c r="BO2639" s="101"/>
      <c r="BR2639" s="109" t="str">
        <f t="shared" si="41"/>
        <v>SH-25-2628</v>
      </c>
      <c r="BS2639" s="109" t="s">
        <v>393</v>
      </c>
      <c r="BT2639" t="s">
        <v>92</v>
      </c>
      <c r="BU2639" t="s">
        <v>5509</v>
      </c>
    </row>
    <row r="2640" spans="1:73" hidden="1">
      <c r="A2640" s="103" t="s">
        <v>5510</v>
      </c>
      <c r="B2640" s="102">
        <v>45776</v>
      </c>
      <c r="C2640" s="104">
        <f>_xlfn.ISOWEEKNUM(Tabella2[[#This Row],[Date]])</f>
        <v>18</v>
      </c>
      <c r="D2640" s="104" t="s">
        <v>523</v>
      </c>
      <c r="E2640" s="104" t="s">
        <v>284</v>
      </c>
      <c r="F2640" s="104">
        <v>62</v>
      </c>
      <c r="G2640" s="104" t="s">
        <v>257</v>
      </c>
      <c r="H2640" s="105">
        <v>1</v>
      </c>
      <c r="I2640" s="104"/>
      <c r="J2640" s="104" t="s">
        <v>258</v>
      </c>
      <c r="K2640" s="104" t="s">
        <v>79</v>
      </c>
      <c r="L2640" s="104" t="s">
        <v>299</v>
      </c>
      <c r="M2640" s="104" t="s">
        <v>276</v>
      </c>
      <c r="N2640" s="104"/>
      <c r="O2640" s="108" t="str">
        <f>A688</f>
        <v>13090</v>
      </c>
      <c r="P2640" s="111" t="s">
        <v>664</v>
      </c>
      <c r="Q2640" s="153" t="s">
        <v>550</v>
      </c>
      <c r="R2640" s="153" t="s">
        <v>665</v>
      </c>
      <c r="S2640" s="153">
        <v>4.1666666666666657E-2</v>
      </c>
      <c r="T2640" s="153">
        <v>0.57638888888888884</v>
      </c>
      <c r="U2640" s="153">
        <v>0.61111111111111116</v>
      </c>
      <c r="V2640" s="153">
        <f>IF(ISBLANK(T2640),"",Tabella2[[#This Row],[ACT STOP]]-Tabella2[[#This Row],[ACT START]])</f>
        <v>3.4722222222222321E-2</v>
      </c>
      <c r="W2640" s="104" t="s">
        <v>92</v>
      </c>
      <c r="X2640" s="104" t="s">
        <v>91</v>
      </c>
      <c r="Y2640" s="110"/>
      <c r="Z2640" s="106"/>
      <c r="AA2640" s="104"/>
      <c r="AB2640" s="107"/>
      <c r="AC2640" s="72">
        <v>1</v>
      </c>
      <c r="AH2640" s="70"/>
      <c r="AI2640" s="70"/>
      <c r="AJ2640">
        <v>0</v>
      </c>
      <c r="AL2640" s="70"/>
      <c r="BM2640" s="135">
        <v>0.57638888888888884</v>
      </c>
      <c r="BN2640" s="136">
        <v>0.61111111111111116</v>
      </c>
      <c r="BO2640" s="101"/>
      <c r="BR2640" s="109" t="str">
        <f t="shared" si="41"/>
        <v>SH-25-2629</v>
      </c>
      <c r="BS2640" s="109" t="s">
        <v>332</v>
      </c>
      <c r="BT2640" t="s">
        <v>92</v>
      </c>
      <c r="BU2640" t="s">
        <v>5511</v>
      </c>
    </row>
    <row r="2641" spans="1:73" hidden="1">
      <c r="A2641" s="103" t="s">
        <v>5512</v>
      </c>
      <c r="B2641" s="102">
        <v>45776</v>
      </c>
      <c r="C2641" s="104">
        <f>_xlfn.ISOWEEKNUM(Tabella2[[#This Row],[Date]])</f>
        <v>18</v>
      </c>
      <c r="D2641" s="104" t="s">
        <v>558</v>
      </c>
      <c r="E2641" s="104" t="s">
        <v>284</v>
      </c>
      <c r="F2641" s="104">
        <v>59</v>
      </c>
      <c r="G2641" s="104" t="s">
        <v>257</v>
      </c>
      <c r="H2641" s="105">
        <v>12</v>
      </c>
      <c r="I2641" s="104"/>
      <c r="J2641" s="104" t="s">
        <v>258</v>
      </c>
      <c r="K2641" s="104" t="s">
        <v>83</v>
      </c>
      <c r="L2641" s="104" t="s">
        <v>299</v>
      </c>
      <c r="M2641" s="104" t="s">
        <v>276</v>
      </c>
      <c r="N2641" s="104"/>
      <c r="O2641" s="108" t="str">
        <f>A689</f>
        <v>13091</v>
      </c>
      <c r="P2641" s="111" t="s">
        <v>733</v>
      </c>
      <c r="Q2641" s="153" t="s">
        <v>550</v>
      </c>
      <c r="R2641" s="153" t="s">
        <v>665</v>
      </c>
      <c r="S2641" s="153">
        <v>4.1666666666666657E-2</v>
      </c>
      <c r="T2641" s="153" t="s">
        <v>550</v>
      </c>
      <c r="U2641" s="153" t="s">
        <v>665</v>
      </c>
      <c r="V2641" s="153">
        <f>IF(ISBLANK(T2641),"",Tabella2[[#This Row],[ACT STOP]]-Tabella2[[#This Row],[ACT START]])</f>
        <v>4.166666666666663E-2</v>
      </c>
      <c r="W2641" s="104" t="s">
        <v>92</v>
      </c>
      <c r="X2641" s="104" t="s">
        <v>91</v>
      </c>
      <c r="Y2641" s="110"/>
      <c r="Z2641" s="106"/>
      <c r="AA2641" s="104"/>
      <c r="AB2641" s="107"/>
      <c r="AC2641" s="72">
        <v>1</v>
      </c>
      <c r="AH2641" s="70"/>
      <c r="AI2641" s="70"/>
      <c r="AJ2641">
        <v>0</v>
      </c>
      <c r="AL2641" s="70"/>
      <c r="BM2641" s="135" t="s">
        <v>550</v>
      </c>
      <c r="BN2641" s="136" t="s">
        <v>665</v>
      </c>
      <c r="BO2641" s="101"/>
      <c r="BR2641" s="109" t="str">
        <f t="shared" si="41"/>
        <v>SH-25-2630</v>
      </c>
      <c r="BS2641" s="109" t="s">
        <v>266</v>
      </c>
      <c r="BT2641" t="s">
        <v>92</v>
      </c>
      <c r="BU2641" t="s">
        <v>5513</v>
      </c>
    </row>
    <row r="2642" spans="1:73" hidden="1">
      <c r="A2642" s="103" t="s">
        <v>5514</v>
      </c>
      <c r="B2642" s="102">
        <v>45776</v>
      </c>
      <c r="C2642" s="104">
        <f>_xlfn.ISOWEEKNUM(Tabella2[[#This Row],[Date]])</f>
        <v>18</v>
      </c>
      <c r="D2642" s="104" t="s">
        <v>3529</v>
      </c>
      <c r="E2642" s="104" t="s">
        <v>284</v>
      </c>
      <c r="F2642" s="104">
        <v>68</v>
      </c>
      <c r="G2642" s="104" t="s">
        <v>284</v>
      </c>
      <c r="H2642" s="105">
        <v>3</v>
      </c>
      <c r="I2642" s="104"/>
      <c r="J2642" s="104" t="s">
        <v>258</v>
      </c>
      <c r="K2642" s="104" t="s">
        <v>75</v>
      </c>
      <c r="L2642" s="104" t="s">
        <v>299</v>
      </c>
      <c r="M2642" s="104" t="s">
        <v>328</v>
      </c>
      <c r="N2642" s="104"/>
      <c r="O2642" s="108" t="str">
        <f>A2643</f>
        <v>15045</v>
      </c>
      <c r="P2642" s="111" t="s">
        <v>5515</v>
      </c>
      <c r="Q2642" s="153" t="s">
        <v>550</v>
      </c>
      <c r="R2642" s="153" t="s">
        <v>665</v>
      </c>
      <c r="S2642" s="153">
        <v>4.1666666666666657E-2</v>
      </c>
      <c r="T2642" s="153" t="s">
        <v>550</v>
      </c>
      <c r="U2642" s="153" t="s">
        <v>665</v>
      </c>
      <c r="V2642" s="153">
        <f>IF(ISBLANK(T2642),"",Tabella2[[#This Row],[ACT STOP]]-Tabella2[[#This Row],[ACT START]])</f>
        <v>4.166666666666663E-2</v>
      </c>
      <c r="W2642" s="104" t="s">
        <v>92</v>
      </c>
      <c r="X2642" s="104" t="s">
        <v>91</v>
      </c>
      <c r="Y2642" s="110" t="s">
        <v>5516</v>
      </c>
      <c r="Z2642" s="106"/>
      <c r="AA2642" s="104"/>
      <c r="AB2642" s="107"/>
      <c r="AC2642" s="72">
        <v>1</v>
      </c>
      <c r="AH2642" s="70"/>
      <c r="AI2642" s="70"/>
      <c r="AJ2642">
        <v>0</v>
      </c>
      <c r="AL2642" s="70"/>
      <c r="BM2642" s="135" t="s">
        <v>550</v>
      </c>
      <c r="BN2642" s="136" t="s">
        <v>665</v>
      </c>
      <c r="BO2642" s="101"/>
      <c r="BR2642" s="109" t="str">
        <f t="shared" si="41"/>
        <v>SH-25-2631</v>
      </c>
      <c r="BS2642" s="109" t="s">
        <v>301</v>
      </c>
      <c r="BT2642" t="s">
        <v>92</v>
      </c>
      <c r="BU2642" t="s">
        <v>5517</v>
      </c>
    </row>
    <row r="2643" spans="1:73" hidden="1">
      <c r="A2643" s="103" t="s">
        <v>5518</v>
      </c>
      <c r="B2643" s="102">
        <v>45776</v>
      </c>
      <c r="C2643" s="104">
        <f>_xlfn.ISOWEEKNUM(Tabella2[[#This Row],[Date]])</f>
        <v>18</v>
      </c>
      <c r="D2643" s="104" t="s">
        <v>3529</v>
      </c>
      <c r="E2643" s="104" t="s">
        <v>284</v>
      </c>
      <c r="F2643" s="104">
        <v>69</v>
      </c>
      <c r="G2643" s="104" t="s">
        <v>257</v>
      </c>
      <c r="H2643" s="105">
        <v>14</v>
      </c>
      <c r="I2643" s="104"/>
      <c r="J2643" s="104" t="s">
        <v>258</v>
      </c>
      <c r="K2643" s="104" t="s">
        <v>77</v>
      </c>
      <c r="L2643" s="104" t="s">
        <v>299</v>
      </c>
      <c r="M2643" s="104" t="s">
        <v>328</v>
      </c>
      <c r="N2643" s="104"/>
      <c r="O2643" s="108" t="str">
        <f>A2642</f>
        <v>15044</v>
      </c>
      <c r="P2643" s="111" t="s">
        <v>5515</v>
      </c>
      <c r="Q2643" s="153">
        <v>0.58333333333333337</v>
      </c>
      <c r="R2643" s="153">
        <v>0.625</v>
      </c>
      <c r="S2643" s="153">
        <v>4.1666666666666657E-2</v>
      </c>
      <c r="T2643" s="153">
        <v>0.58333333333333337</v>
      </c>
      <c r="U2643" s="153">
        <v>0.625</v>
      </c>
      <c r="V2643" s="153">
        <f>IF(ISBLANK(T2643),"",Tabella2[[#This Row],[ACT STOP]]-Tabella2[[#This Row],[ACT START]])</f>
        <v>4.166666666666663E-2</v>
      </c>
      <c r="W2643" s="104" t="s">
        <v>92</v>
      </c>
      <c r="X2643" s="104" t="s">
        <v>91</v>
      </c>
      <c r="Y2643" s="110"/>
      <c r="Z2643" s="106"/>
      <c r="AA2643" s="104"/>
      <c r="AB2643" s="107"/>
      <c r="AC2643" s="72">
        <v>1</v>
      </c>
      <c r="AH2643" s="70"/>
      <c r="AI2643" s="70"/>
      <c r="AJ2643">
        <v>0</v>
      </c>
      <c r="AL2643" s="70"/>
      <c r="BM2643" s="135">
        <v>0.58333333333333337</v>
      </c>
      <c r="BN2643" s="136">
        <v>0.625</v>
      </c>
      <c r="BO2643" s="101"/>
      <c r="BR2643" s="109" t="str">
        <f t="shared" si="41"/>
        <v>SH-25-2632</v>
      </c>
      <c r="BS2643" s="109" t="s">
        <v>372</v>
      </c>
      <c r="BT2643" t="s">
        <v>92</v>
      </c>
      <c r="BU2643" t="s">
        <v>5519</v>
      </c>
    </row>
    <row r="2644" spans="1:73" hidden="1">
      <c r="A2644" s="103" t="s">
        <v>5520</v>
      </c>
      <c r="B2644" s="102">
        <v>45776</v>
      </c>
      <c r="C2644" s="104">
        <f>_xlfn.ISOWEEKNUM(Tabella2[[#This Row],[Date]])</f>
        <v>18</v>
      </c>
      <c r="D2644" s="104" t="s">
        <v>523</v>
      </c>
      <c r="E2644" s="104" t="s">
        <v>284</v>
      </c>
      <c r="F2644" s="104">
        <v>63</v>
      </c>
      <c r="G2644" s="104" t="s">
        <v>257</v>
      </c>
      <c r="H2644" s="105">
        <v>17</v>
      </c>
      <c r="I2644" s="104"/>
      <c r="J2644" s="104" t="s">
        <v>258</v>
      </c>
      <c r="K2644" s="104" t="s">
        <v>79</v>
      </c>
      <c r="L2644" s="104" t="s">
        <v>299</v>
      </c>
      <c r="M2644" s="104" t="s">
        <v>276</v>
      </c>
      <c r="N2644" s="104"/>
      <c r="O2644" s="108" t="str">
        <f>A690</f>
        <v>13092</v>
      </c>
      <c r="P2644" s="111" t="s">
        <v>664</v>
      </c>
      <c r="Q2644" s="153" t="s">
        <v>519</v>
      </c>
      <c r="R2644" s="153" t="s">
        <v>520</v>
      </c>
      <c r="S2644" s="153">
        <v>4.1666666666666657E-2</v>
      </c>
      <c r="T2644" s="153">
        <v>0.63194444444444442</v>
      </c>
      <c r="U2644" s="153">
        <v>0.66666666666666663</v>
      </c>
      <c r="V2644" s="153">
        <f>IF(ISBLANK(T2644),"",Tabella2[[#This Row],[ACT STOP]]-Tabella2[[#This Row],[ACT START]])</f>
        <v>3.472222222222221E-2</v>
      </c>
      <c r="W2644" s="104" t="s">
        <v>92</v>
      </c>
      <c r="X2644" s="104" t="s">
        <v>91</v>
      </c>
      <c r="Y2644" s="110"/>
      <c r="Z2644" s="106"/>
      <c r="AA2644" s="104"/>
      <c r="AB2644" s="107"/>
      <c r="AC2644" s="72">
        <v>1</v>
      </c>
      <c r="AH2644" s="70"/>
      <c r="AI2644" s="70"/>
      <c r="AJ2644">
        <v>0</v>
      </c>
      <c r="AL2644" s="70"/>
      <c r="BM2644" s="135">
        <v>0.63194444444444442</v>
      </c>
      <c r="BN2644" s="136">
        <v>0.66666666666666663</v>
      </c>
      <c r="BO2644" s="101"/>
      <c r="BR2644" s="109" t="str">
        <f t="shared" si="41"/>
        <v>SH-25-2633</v>
      </c>
      <c r="BS2644" s="109" t="s">
        <v>393</v>
      </c>
      <c r="BT2644" t="s">
        <v>92</v>
      </c>
      <c r="BU2644" t="s">
        <v>5521</v>
      </c>
    </row>
    <row r="2645" spans="1:73" hidden="1">
      <c r="A2645" s="103" t="s">
        <v>5522</v>
      </c>
      <c r="B2645" s="102">
        <v>45776</v>
      </c>
      <c r="C2645" s="104">
        <f>_xlfn.ISOWEEKNUM(Tabella2[[#This Row],[Date]])</f>
        <v>18</v>
      </c>
      <c r="D2645" s="104" t="s">
        <v>275</v>
      </c>
      <c r="E2645" s="104" t="s">
        <v>256</v>
      </c>
      <c r="F2645" s="104">
        <v>57</v>
      </c>
      <c r="G2645" s="104" t="s">
        <v>284</v>
      </c>
      <c r="H2645" s="105">
        <v>22</v>
      </c>
      <c r="I2645" s="104" t="s">
        <v>258</v>
      </c>
      <c r="J2645" s="104"/>
      <c r="K2645" s="104" t="s">
        <v>83</v>
      </c>
      <c r="L2645" s="104" t="s">
        <v>299</v>
      </c>
      <c r="M2645" s="104" t="s">
        <v>276</v>
      </c>
      <c r="N2645" s="104"/>
      <c r="O2645" s="108" t="str">
        <f>A691</f>
        <v>13093</v>
      </c>
      <c r="P2645" s="111" t="s">
        <v>1920</v>
      </c>
      <c r="Q2645" s="153" t="s">
        <v>519</v>
      </c>
      <c r="R2645" s="153" t="s">
        <v>520</v>
      </c>
      <c r="S2645" s="153">
        <v>4.1666666666666657E-2</v>
      </c>
      <c r="T2645" s="153">
        <v>0.64583333333333337</v>
      </c>
      <c r="U2645" s="153">
        <v>0.68055555555555558</v>
      </c>
      <c r="V2645" s="153">
        <f>IF(ISBLANK(T2645),"",Tabella2[[#This Row],[ACT STOP]]-Tabella2[[#This Row],[ACT START]])</f>
        <v>3.472222222222221E-2</v>
      </c>
      <c r="W2645" s="104" t="s">
        <v>92</v>
      </c>
      <c r="X2645" s="104" t="s">
        <v>91</v>
      </c>
      <c r="Y2645" s="110"/>
      <c r="Z2645" s="106"/>
      <c r="AA2645" s="104"/>
      <c r="AB2645" s="107"/>
      <c r="AC2645" s="72">
        <v>1</v>
      </c>
      <c r="AH2645" s="70"/>
      <c r="AI2645" s="70"/>
      <c r="AJ2645">
        <v>0</v>
      </c>
      <c r="AL2645" s="70"/>
      <c r="BM2645" s="135">
        <v>0.64583333333333337</v>
      </c>
      <c r="BN2645" s="136">
        <v>0.68055555555555558</v>
      </c>
      <c r="BO2645" s="101"/>
      <c r="BR2645" s="109" t="str">
        <f t="shared" si="41"/>
        <v>SH-25-2634</v>
      </c>
      <c r="BS2645" s="109" t="s">
        <v>295</v>
      </c>
      <c r="BT2645" t="s">
        <v>92</v>
      </c>
      <c r="BU2645" t="s">
        <v>5523</v>
      </c>
    </row>
    <row r="2646" spans="1:73" hidden="1">
      <c r="A2646" s="103" t="s">
        <v>5524</v>
      </c>
      <c r="B2646" s="102">
        <v>45776</v>
      </c>
      <c r="C2646" s="104">
        <f>_xlfn.ISOWEEKNUM(Tabella2[[#This Row],[Date]])</f>
        <v>18</v>
      </c>
      <c r="D2646" s="104" t="s">
        <v>321</v>
      </c>
      <c r="E2646" s="104" t="s">
        <v>284</v>
      </c>
      <c r="F2646" s="104">
        <v>52</v>
      </c>
      <c r="G2646" s="104" t="s">
        <v>257</v>
      </c>
      <c r="H2646" s="105">
        <v>32</v>
      </c>
      <c r="I2646" s="104"/>
      <c r="J2646" s="104" t="s">
        <v>258</v>
      </c>
      <c r="K2646" s="104" t="s">
        <v>81</v>
      </c>
      <c r="L2646" s="104" t="s">
        <v>259</v>
      </c>
      <c r="M2646" s="104" t="s">
        <v>461</v>
      </c>
      <c r="N2646" s="104"/>
      <c r="O2646" s="106"/>
      <c r="P2646" s="111" t="s">
        <v>491</v>
      </c>
      <c r="Q2646" s="153" t="s">
        <v>5525</v>
      </c>
      <c r="R2646" s="153" t="s">
        <v>5526</v>
      </c>
      <c r="S2646" s="153">
        <v>4.1666666666666657E-2</v>
      </c>
      <c r="T2646" s="153">
        <v>0.65277777777777779</v>
      </c>
      <c r="U2646" s="153">
        <v>0.69444444444444442</v>
      </c>
      <c r="V2646" s="153">
        <f>IF(ISBLANK(T2646),"",Tabella2[[#This Row],[ACT STOP]]-Tabella2[[#This Row],[ACT START]])</f>
        <v>4.166666666666663E-2</v>
      </c>
      <c r="W2646" s="104" t="s">
        <v>92</v>
      </c>
      <c r="X2646" s="104" t="s">
        <v>91</v>
      </c>
      <c r="Y2646" s="110" t="s">
        <v>5527</v>
      </c>
      <c r="Z2646" s="106"/>
      <c r="AA2646" s="104"/>
      <c r="AB2646" s="107"/>
      <c r="AC2646" s="72">
        <v>1</v>
      </c>
      <c r="AH2646" s="70"/>
      <c r="AI2646" s="70"/>
      <c r="AJ2646">
        <v>0</v>
      </c>
      <c r="AL2646" s="70"/>
      <c r="BM2646" s="135">
        <v>0.65277777777777779</v>
      </c>
      <c r="BN2646" s="136">
        <v>0.69444444444444442</v>
      </c>
      <c r="BO2646" s="101"/>
      <c r="BR2646" s="109" t="str">
        <f t="shared" si="41"/>
        <v>SH-25-2635</v>
      </c>
      <c r="BS2646" s="109" t="s">
        <v>356</v>
      </c>
      <c r="BT2646" t="s">
        <v>92</v>
      </c>
      <c r="BU2646" t="s">
        <v>5528</v>
      </c>
    </row>
    <row r="2647" spans="1:73" hidden="1">
      <c r="A2647" s="103" t="s">
        <v>5529</v>
      </c>
      <c r="B2647" s="102">
        <v>45777</v>
      </c>
      <c r="C2647" s="104">
        <f>_xlfn.ISOWEEKNUM(Tabella2[[#This Row],[Date]])</f>
        <v>18</v>
      </c>
      <c r="D2647" s="104" t="s">
        <v>326</v>
      </c>
      <c r="E2647" s="104" t="s">
        <v>327</v>
      </c>
      <c r="F2647" s="104">
        <v>65</v>
      </c>
      <c r="G2647" s="104" t="s">
        <v>257</v>
      </c>
      <c r="H2647" s="105">
        <v>5</v>
      </c>
      <c r="I2647" s="104" t="s">
        <v>258</v>
      </c>
      <c r="J2647" s="104"/>
      <c r="K2647" s="104" t="s">
        <v>79</v>
      </c>
      <c r="L2647" s="104" t="s">
        <v>299</v>
      </c>
      <c r="M2647" s="104" t="s">
        <v>1438</v>
      </c>
      <c r="N2647" s="104"/>
      <c r="O2647" s="108" t="str">
        <f>A2648</f>
        <v>15050</v>
      </c>
      <c r="P2647" s="111" t="s">
        <v>5530</v>
      </c>
      <c r="Q2647" s="153" t="s">
        <v>605</v>
      </c>
      <c r="R2647" s="153" t="s">
        <v>285</v>
      </c>
      <c r="S2647" s="153">
        <v>4.1666666666666657E-2</v>
      </c>
      <c r="T2647" s="153">
        <v>0.25</v>
      </c>
      <c r="U2647" s="153">
        <v>0.29166666666666669</v>
      </c>
      <c r="V2647" s="153">
        <f>IF(ISBLANK(T2647),"",Tabella2[[#This Row],[ACT STOP]]-Tabella2[[#This Row],[ACT START]])</f>
        <v>4.1666666666666685E-2</v>
      </c>
      <c r="W2647" s="104" t="s">
        <v>92</v>
      </c>
      <c r="X2647" s="104" t="s">
        <v>91</v>
      </c>
      <c r="Y2647" s="110"/>
      <c r="Z2647" s="106"/>
      <c r="AA2647" s="104"/>
      <c r="AB2647" s="107"/>
      <c r="AC2647" s="72">
        <v>1</v>
      </c>
      <c r="AH2647" s="70"/>
      <c r="AI2647" s="70"/>
      <c r="AJ2647">
        <v>0</v>
      </c>
      <c r="AL2647" s="70"/>
      <c r="BM2647" s="135">
        <v>0.25</v>
      </c>
      <c r="BN2647" s="136">
        <v>0.29166666666666669</v>
      </c>
      <c r="BO2647" s="101"/>
      <c r="BR2647" s="109" t="str">
        <f t="shared" si="41"/>
        <v>SH-25-2636</v>
      </c>
      <c r="BS2647" s="109" t="s">
        <v>416</v>
      </c>
      <c r="BT2647" t="s">
        <v>92</v>
      </c>
      <c r="BU2647" t="s">
        <v>5531</v>
      </c>
    </row>
    <row r="2648" spans="1:73" hidden="1">
      <c r="A2648" s="103" t="s">
        <v>5532</v>
      </c>
      <c r="B2648" s="102">
        <v>45777</v>
      </c>
      <c r="C2648" s="104">
        <f>_xlfn.ISOWEEKNUM(Tabella2[[#This Row],[Date]])</f>
        <v>18</v>
      </c>
      <c r="D2648" s="104" t="s">
        <v>326</v>
      </c>
      <c r="E2648" s="104" t="s">
        <v>327</v>
      </c>
      <c r="F2648" s="104">
        <v>68</v>
      </c>
      <c r="G2648" s="104" t="s">
        <v>284</v>
      </c>
      <c r="H2648" s="105">
        <v>22</v>
      </c>
      <c r="I2648" s="104" t="s">
        <v>258</v>
      </c>
      <c r="J2648" s="104"/>
      <c r="K2648" s="104" t="s">
        <v>78</v>
      </c>
      <c r="L2648" s="104" t="s">
        <v>299</v>
      </c>
      <c r="M2648" s="104" t="s">
        <v>1438</v>
      </c>
      <c r="N2648" s="104"/>
      <c r="O2648" s="108" t="str">
        <f>A2647</f>
        <v>15049</v>
      </c>
      <c r="P2648" s="111" t="s">
        <v>5530</v>
      </c>
      <c r="Q2648" s="153">
        <v>0.25</v>
      </c>
      <c r="R2648" s="153">
        <v>0.29166666666666669</v>
      </c>
      <c r="S2648" s="153">
        <v>4.1666666666666657E-2</v>
      </c>
      <c r="T2648" s="153">
        <v>0.25</v>
      </c>
      <c r="U2648" s="153">
        <v>0.29166666666666669</v>
      </c>
      <c r="V2648" s="153">
        <f>IF(ISBLANK(T2648),"",Tabella2[[#This Row],[ACT STOP]]-Tabella2[[#This Row],[ACT START]])</f>
        <v>4.1666666666666685E-2</v>
      </c>
      <c r="W2648" s="104" t="s">
        <v>92</v>
      </c>
      <c r="X2648" s="104" t="s">
        <v>91</v>
      </c>
      <c r="Y2648" s="110"/>
      <c r="Z2648" s="106"/>
      <c r="AA2648" s="104"/>
      <c r="AB2648" s="107"/>
      <c r="AC2648" s="72">
        <v>1</v>
      </c>
      <c r="AH2648" s="70"/>
      <c r="AI2648" s="70"/>
      <c r="AJ2648">
        <v>0</v>
      </c>
      <c r="AL2648" s="70"/>
      <c r="BM2648" s="135">
        <v>0.25</v>
      </c>
      <c r="BN2648" s="136">
        <v>0.29166666666666669</v>
      </c>
      <c r="BO2648" s="101"/>
      <c r="BR2648" s="109" t="str">
        <f t="shared" si="41"/>
        <v>SH-25-2637</v>
      </c>
      <c r="BS2648" s="109" t="s">
        <v>295</v>
      </c>
      <c r="BT2648" t="s">
        <v>92</v>
      </c>
      <c r="BU2648" t="s">
        <v>5533</v>
      </c>
    </row>
    <row r="2649" spans="1:73" hidden="1">
      <c r="A2649" s="103" t="s">
        <v>5534</v>
      </c>
      <c r="B2649" s="102">
        <v>45777</v>
      </c>
      <c r="C2649" s="104">
        <f>_xlfn.ISOWEEKNUM(Tabella2[[#This Row],[Date]])</f>
        <v>18</v>
      </c>
      <c r="D2649" s="104" t="s">
        <v>558</v>
      </c>
      <c r="E2649" s="104" t="s">
        <v>284</v>
      </c>
      <c r="F2649" s="104">
        <v>61</v>
      </c>
      <c r="G2649" s="104" t="s">
        <v>257</v>
      </c>
      <c r="H2649" s="105">
        <v>10</v>
      </c>
      <c r="I2649" s="104"/>
      <c r="J2649" s="104" t="s">
        <v>258</v>
      </c>
      <c r="K2649" s="104" t="s">
        <v>83</v>
      </c>
      <c r="L2649" s="104" t="s">
        <v>299</v>
      </c>
      <c r="M2649" s="104" t="s">
        <v>276</v>
      </c>
      <c r="N2649" s="104"/>
      <c r="O2649" s="108" t="str">
        <f>A692</f>
        <v>13094</v>
      </c>
      <c r="P2649" s="111" t="s">
        <v>2791</v>
      </c>
      <c r="Q2649" s="153" t="s">
        <v>605</v>
      </c>
      <c r="R2649" s="153" t="s">
        <v>285</v>
      </c>
      <c r="S2649" s="153">
        <v>4.1666666666666657E-2</v>
      </c>
      <c r="T2649" s="153" t="s">
        <v>605</v>
      </c>
      <c r="U2649" s="153" t="s">
        <v>285</v>
      </c>
      <c r="V2649" s="153">
        <f>IF(ISBLANK(T2649),"",Tabella2[[#This Row],[ACT STOP]]-Tabella2[[#This Row],[ACT START]])</f>
        <v>4.1666666666666685E-2</v>
      </c>
      <c r="W2649" s="104" t="s">
        <v>92</v>
      </c>
      <c r="X2649" s="104" t="s">
        <v>91</v>
      </c>
      <c r="Y2649" s="110"/>
      <c r="Z2649" s="106"/>
      <c r="AA2649" s="104"/>
      <c r="AB2649" s="107"/>
      <c r="AC2649" s="72">
        <v>1</v>
      </c>
      <c r="AH2649" s="70"/>
      <c r="AI2649" s="70"/>
      <c r="AJ2649">
        <v>0</v>
      </c>
      <c r="AL2649" s="70"/>
      <c r="BM2649" s="135" t="s">
        <v>605</v>
      </c>
      <c r="BN2649" s="136" t="s">
        <v>285</v>
      </c>
      <c r="BO2649" s="101"/>
      <c r="BR2649" s="109" t="str">
        <f t="shared" si="41"/>
        <v>SH-25-2638</v>
      </c>
      <c r="BS2649" s="109" t="s">
        <v>552</v>
      </c>
      <c r="BT2649" t="s">
        <v>92</v>
      </c>
      <c r="BU2649" t="s">
        <v>5535</v>
      </c>
    </row>
    <row r="2650" spans="1:73" ht="15.75" hidden="1" customHeight="1">
      <c r="A2650" s="103" t="s">
        <v>5536</v>
      </c>
      <c r="B2650" s="102">
        <v>45777</v>
      </c>
      <c r="C2650" s="104">
        <f>_xlfn.ISOWEEKNUM(Tabella2[[#This Row],[Date]])</f>
        <v>18</v>
      </c>
      <c r="D2650" s="104" t="s">
        <v>321</v>
      </c>
      <c r="E2650" s="104" t="s">
        <v>284</v>
      </c>
      <c r="F2650" s="104">
        <v>51</v>
      </c>
      <c r="G2650" s="104" t="s">
        <v>257</v>
      </c>
      <c r="H2650" s="105">
        <v>1</v>
      </c>
      <c r="I2650" s="104"/>
      <c r="J2650" s="104" t="s">
        <v>258</v>
      </c>
      <c r="K2650" s="104" t="s">
        <v>81</v>
      </c>
      <c r="L2650" s="104" t="s">
        <v>259</v>
      </c>
      <c r="M2650" s="104" t="s">
        <v>461</v>
      </c>
      <c r="N2650" s="104"/>
      <c r="O2650" s="106"/>
      <c r="P2650" s="111" t="s">
        <v>491</v>
      </c>
      <c r="Q2650" s="153" t="s">
        <v>605</v>
      </c>
      <c r="R2650" s="153" t="s">
        <v>285</v>
      </c>
      <c r="S2650" s="153">
        <v>4.1666666666666657E-2</v>
      </c>
      <c r="T2650" s="153" t="s">
        <v>605</v>
      </c>
      <c r="U2650" s="153" t="s">
        <v>285</v>
      </c>
      <c r="V2650" s="153">
        <f>IF(ISBLANK(T2650),"",Tabella2[[#This Row],[ACT STOP]]-Tabella2[[#This Row],[ACT START]])</f>
        <v>4.1666666666666685E-2</v>
      </c>
      <c r="W2650" s="104" t="s">
        <v>92</v>
      </c>
      <c r="X2650" s="104" t="s">
        <v>91</v>
      </c>
      <c r="Y2650" s="110"/>
      <c r="Z2650" s="106"/>
      <c r="AA2650" s="104"/>
      <c r="AB2650" s="107"/>
      <c r="AC2650" s="72">
        <v>1</v>
      </c>
      <c r="AH2650" s="70"/>
      <c r="AI2650" s="70"/>
      <c r="AJ2650">
        <v>0</v>
      </c>
      <c r="AL2650" s="70"/>
      <c r="BM2650" s="135" t="s">
        <v>605</v>
      </c>
      <c r="BN2650" s="136" t="s">
        <v>285</v>
      </c>
      <c r="BO2650" s="101"/>
      <c r="BR2650" s="109" t="str">
        <f t="shared" si="41"/>
        <v>SH-25-2639</v>
      </c>
      <c r="BS2650" s="109" t="s">
        <v>332</v>
      </c>
      <c r="BT2650" t="s">
        <v>92</v>
      </c>
      <c r="BU2650" t="s">
        <v>5537</v>
      </c>
    </row>
    <row r="2651" spans="1:73" hidden="1">
      <c r="A2651" s="103" t="s">
        <v>5538</v>
      </c>
      <c r="B2651" s="102">
        <v>45777</v>
      </c>
      <c r="C2651" s="104">
        <f>_xlfn.ISOWEEKNUM(Tabella2[[#This Row],[Date]])</f>
        <v>18</v>
      </c>
      <c r="D2651" s="104" t="s">
        <v>370</v>
      </c>
      <c r="E2651" s="104" t="s">
        <v>256</v>
      </c>
      <c r="F2651" s="104">
        <v>52</v>
      </c>
      <c r="G2651" s="104" t="s">
        <v>257</v>
      </c>
      <c r="H2651" s="105">
        <v>14</v>
      </c>
      <c r="I2651" s="104" t="s">
        <v>258</v>
      </c>
      <c r="J2651" s="104"/>
      <c r="K2651" s="104" t="s">
        <v>79</v>
      </c>
      <c r="L2651" s="104" t="s">
        <v>299</v>
      </c>
      <c r="M2651" s="104" t="s">
        <v>386</v>
      </c>
      <c r="N2651" s="104"/>
      <c r="O2651" s="108" t="str">
        <f>A2652</f>
        <v>15054</v>
      </c>
      <c r="P2651" s="111" t="s">
        <v>2209</v>
      </c>
      <c r="Q2651" s="153" t="s">
        <v>617</v>
      </c>
      <c r="R2651" s="153" t="s">
        <v>525</v>
      </c>
      <c r="S2651" s="153">
        <v>4.1666666666666657E-2</v>
      </c>
      <c r="T2651" s="153">
        <v>0.3125</v>
      </c>
      <c r="U2651" s="153">
        <v>0.35416666666666669</v>
      </c>
      <c r="V2651" s="153">
        <f>IF(ISBLANK(T2651),"",Tabella2[[#This Row],[ACT STOP]]-Tabella2[[#This Row],[ACT START]])</f>
        <v>4.1666666666666685E-2</v>
      </c>
      <c r="W2651" s="104" t="s">
        <v>92</v>
      </c>
      <c r="X2651" s="104" t="s">
        <v>91</v>
      </c>
      <c r="Y2651" s="110"/>
      <c r="Z2651" s="106"/>
      <c r="AA2651" s="104"/>
      <c r="AB2651" s="107"/>
      <c r="AC2651" s="72">
        <v>1</v>
      </c>
      <c r="AH2651" s="70"/>
      <c r="AI2651" s="70"/>
      <c r="AJ2651">
        <v>0</v>
      </c>
      <c r="AL2651" s="70"/>
      <c r="BL2651" t="s">
        <v>2310</v>
      </c>
      <c r="BM2651" s="135">
        <v>0.3125</v>
      </c>
      <c r="BN2651" s="136">
        <v>0.35416666666666669</v>
      </c>
      <c r="BO2651" s="101"/>
      <c r="BR2651" s="109" t="str">
        <f t="shared" si="41"/>
        <v>SH-25-2640</v>
      </c>
      <c r="BS2651" s="109" t="s">
        <v>372</v>
      </c>
      <c r="BT2651" t="s">
        <v>92</v>
      </c>
      <c r="BU2651" t="s">
        <v>5539</v>
      </c>
    </row>
    <row r="2652" spans="1:73" hidden="1">
      <c r="A2652" s="103" t="s">
        <v>5540</v>
      </c>
      <c r="B2652" s="102">
        <v>45777</v>
      </c>
      <c r="C2652" s="104">
        <f>_xlfn.ISOWEEKNUM(Tabella2[[#This Row],[Date]])</f>
        <v>18</v>
      </c>
      <c r="D2652" s="104" t="s">
        <v>370</v>
      </c>
      <c r="E2652" s="104" t="s">
        <v>256</v>
      </c>
      <c r="F2652" s="104">
        <v>55</v>
      </c>
      <c r="G2652" s="104" t="s">
        <v>257</v>
      </c>
      <c r="H2652" s="105">
        <v>32</v>
      </c>
      <c r="I2652" s="104" t="s">
        <v>258</v>
      </c>
      <c r="J2652" s="104"/>
      <c r="K2652" s="104" t="s">
        <v>78</v>
      </c>
      <c r="L2652" s="104" t="s">
        <v>299</v>
      </c>
      <c r="M2652" s="104" t="s">
        <v>386</v>
      </c>
      <c r="N2652" s="104"/>
      <c r="O2652" s="108" t="str">
        <f>A2651</f>
        <v>15053</v>
      </c>
      <c r="P2652" s="111" t="s">
        <v>2209</v>
      </c>
      <c r="Q2652" s="153">
        <v>0.3125</v>
      </c>
      <c r="R2652" s="153">
        <v>0.35416666666666669</v>
      </c>
      <c r="S2652" s="153">
        <v>4.1666666666666657E-2</v>
      </c>
      <c r="T2652" s="153">
        <v>0.3125</v>
      </c>
      <c r="U2652" s="153">
        <v>0.35416666666666669</v>
      </c>
      <c r="V2652" s="153">
        <f>IF(ISBLANK(T2652),"",Tabella2[[#This Row],[ACT STOP]]-Tabella2[[#This Row],[ACT START]])</f>
        <v>4.1666666666666685E-2</v>
      </c>
      <c r="W2652" s="104" t="s">
        <v>92</v>
      </c>
      <c r="X2652" s="104" t="s">
        <v>91</v>
      </c>
      <c r="Y2652" s="110"/>
      <c r="Z2652" s="106"/>
      <c r="AA2652" s="104"/>
      <c r="AB2652" s="107"/>
      <c r="AC2652" s="72">
        <v>1</v>
      </c>
      <c r="AH2652" s="70"/>
      <c r="AI2652" s="70"/>
      <c r="AJ2652">
        <v>0</v>
      </c>
      <c r="AL2652" s="70"/>
      <c r="BM2652" s="135">
        <v>0.3125</v>
      </c>
      <c r="BN2652" s="136">
        <v>0.35416666666666669</v>
      </c>
      <c r="BO2652" s="101"/>
      <c r="BR2652" s="109" t="str">
        <f t="shared" si="41"/>
        <v>SH-25-2641</v>
      </c>
      <c r="BS2652" s="109" t="s">
        <v>356</v>
      </c>
      <c r="BT2652" t="s">
        <v>92</v>
      </c>
      <c r="BU2652" t="s">
        <v>5541</v>
      </c>
    </row>
    <row r="2653" spans="1:73" hidden="1">
      <c r="A2653" s="103" t="s">
        <v>5542</v>
      </c>
      <c r="B2653" s="102">
        <v>45777</v>
      </c>
      <c r="C2653" s="104">
        <f>_xlfn.ISOWEEKNUM(Tabella2[[#This Row],[Date]])</f>
        <v>18</v>
      </c>
      <c r="D2653" s="104" t="s">
        <v>478</v>
      </c>
      <c r="E2653" s="104" t="s">
        <v>284</v>
      </c>
      <c r="F2653" s="104">
        <v>65</v>
      </c>
      <c r="G2653" s="104" t="s">
        <v>257</v>
      </c>
      <c r="H2653" s="105">
        <v>12</v>
      </c>
      <c r="I2653" s="104"/>
      <c r="J2653" s="104" t="s">
        <v>258</v>
      </c>
      <c r="K2653" s="104" t="s">
        <v>83</v>
      </c>
      <c r="L2653" s="104" t="s">
        <v>299</v>
      </c>
      <c r="M2653" s="104" t="s">
        <v>260</v>
      </c>
      <c r="N2653" s="104"/>
      <c r="O2653" s="108" t="str">
        <f>A693</f>
        <v>13095</v>
      </c>
      <c r="P2653" s="111" t="s">
        <v>575</v>
      </c>
      <c r="Q2653" s="153" t="s">
        <v>617</v>
      </c>
      <c r="R2653" s="153" t="s">
        <v>525</v>
      </c>
      <c r="S2653" s="153">
        <v>4.1666666666666657E-2</v>
      </c>
      <c r="T2653" s="153" t="s">
        <v>617</v>
      </c>
      <c r="U2653" s="153" t="s">
        <v>525</v>
      </c>
      <c r="V2653" s="153">
        <f>IF(ISBLANK(T2653),"",Tabella2[[#This Row],[ACT STOP]]-Tabella2[[#This Row],[ACT START]])</f>
        <v>4.1666666666666685E-2</v>
      </c>
      <c r="W2653" s="104" t="s">
        <v>92</v>
      </c>
      <c r="X2653" s="104" t="s">
        <v>91</v>
      </c>
      <c r="Y2653" s="110"/>
      <c r="Z2653" s="106"/>
      <c r="AA2653" s="104"/>
      <c r="AB2653" s="107"/>
      <c r="AC2653" s="72">
        <v>1</v>
      </c>
      <c r="AH2653" s="70"/>
      <c r="AI2653" s="70"/>
      <c r="AJ2653">
        <v>0</v>
      </c>
      <c r="AL2653" s="70"/>
      <c r="BM2653" s="135" t="s">
        <v>617</v>
      </c>
      <c r="BN2653" s="136" t="s">
        <v>525</v>
      </c>
      <c r="BO2653" s="101"/>
      <c r="BR2653" s="109" t="str">
        <f t="shared" si="41"/>
        <v>SH-25-2642</v>
      </c>
      <c r="BS2653" s="109" t="s">
        <v>266</v>
      </c>
      <c r="BT2653" t="s">
        <v>92</v>
      </c>
      <c r="BU2653" t="s">
        <v>5543</v>
      </c>
    </row>
    <row r="2654" spans="1:73" hidden="1">
      <c r="A2654" s="103" t="s">
        <v>5544</v>
      </c>
      <c r="B2654" s="102">
        <v>45777</v>
      </c>
      <c r="C2654" s="104">
        <f>_xlfn.ISOWEEKNUM(Tabella2[[#This Row],[Date]])</f>
        <v>18</v>
      </c>
      <c r="D2654" s="104" t="s">
        <v>523</v>
      </c>
      <c r="E2654" s="104" t="s">
        <v>284</v>
      </c>
      <c r="F2654" s="104">
        <v>62</v>
      </c>
      <c r="G2654" s="104" t="s">
        <v>257</v>
      </c>
      <c r="H2654" s="105">
        <v>2</v>
      </c>
      <c r="I2654" s="104"/>
      <c r="J2654" s="104" t="s">
        <v>258</v>
      </c>
      <c r="K2654" s="104" t="s">
        <v>79</v>
      </c>
      <c r="L2654" s="104" t="s">
        <v>299</v>
      </c>
      <c r="M2654" s="104" t="s">
        <v>276</v>
      </c>
      <c r="N2654" s="104"/>
      <c r="O2654" s="108" t="str">
        <f>A694</f>
        <v>13096</v>
      </c>
      <c r="P2654" s="111" t="s">
        <v>554</v>
      </c>
      <c r="Q2654" s="153" t="s">
        <v>631</v>
      </c>
      <c r="R2654" s="153" t="s">
        <v>498</v>
      </c>
      <c r="S2654" s="153">
        <v>4.1666666666666657E-2</v>
      </c>
      <c r="T2654" s="153">
        <v>0.375</v>
      </c>
      <c r="U2654" s="153">
        <v>0.41666666666666669</v>
      </c>
      <c r="V2654" s="153">
        <f>IF(ISBLANK(T2654),"",Tabella2[[#This Row],[ACT STOP]]-Tabella2[[#This Row],[ACT START]])</f>
        <v>4.1666666666666685E-2</v>
      </c>
      <c r="W2654" s="104" t="s">
        <v>92</v>
      </c>
      <c r="X2654" s="104" t="s">
        <v>91</v>
      </c>
      <c r="Y2654" s="110"/>
      <c r="Z2654" s="106"/>
      <c r="AA2654" s="104"/>
      <c r="AB2654" s="107"/>
      <c r="AC2654" s="72">
        <v>1</v>
      </c>
      <c r="AH2654" s="70"/>
      <c r="AI2654" s="70"/>
      <c r="AJ2654">
        <v>0</v>
      </c>
      <c r="AL2654" s="70"/>
      <c r="BM2654" s="135">
        <v>0.375</v>
      </c>
      <c r="BN2654" s="136">
        <v>0.41666666666666669</v>
      </c>
      <c r="BO2654" s="101"/>
      <c r="BR2654" s="109" t="str">
        <f t="shared" si="41"/>
        <v>SH-25-2643</v>
      </c>
      <c r="BS2654" s="109" t="s">
        <v>368</v>
      </c>
      <c r="BT2654" t="s">
        <v>92</v>
      </c>
      <c r="BU2654" t="s">
        <v>5545</v>
      </c>
    </row>
    <row r="2655" spans="1:73" hidden="1">
      <c r="A2655" s="103" t="s">
        <v>5546</v>
      </c>
      <c r="B2655" s="102">
        <v>45777</v>
      </c>
      <c r="C2655" s="104">
        <f>_xlfn.ISOWEEKNUM(Tabella2[[#This Row],[Date]])</f>
        <v>18</v>
      </c>
      <c r="D2655" s="104" t="s">
        <v>523</v>
      </c>
      <c r="E2655" s="104" t="s">
        <v>284</v>
      </c>
      <c r="F2655" s="104">
        <v>63</v>
      </c>
      <c r="G2655" s="104" t="s">
        <v>284</v>
      </c>
      <c r="H2655" s="105">
        <v>22</v>
      </c>
      <c r="I2655" s="104"/>
      <c r="J2655" s="104" t="s">
        <v>258</v>
      </c>
      <c r="K2655" s="104" t="s">
        <v>83</v>
      </c>
      <c r="L2655" s="104" t="s">
        <v>299</v>
      </c>
      <c r="M2655" s="104" t="s">
        <v>276</v>
      </c>
      <c r="N2655" s="104"/>
      <c r="O2655" s="108" t="str">
        <f>A695</f>
        <v>13097</v>
      </c>
      <c r="P2655" s="111" t="s">
        <v>554</v>
      </c>
      <c r="Q2655" s="153" t="s">
        <v>631</v>
      </c>
      <c r="R2655" s="153" t="s">
        <v>498</v>
      </c>
      <c r="S2655" s="153">
        <v>4.1666666666666657E-2</v>
      </c>
      <c r="T2655" s="153" t="s">
        <v>631</v>
      </c>
      <c r="U2655" s="153" t="s">
        <v>498</v>
      </c>
      <c r="V2655" s="153">
        <f>IF(ISBLANK(T2655),"",Tabella2[[#This Row],[ACT STOP]]-Tabella2[[#This Row],[ACT START]])</f>
        <v>4.1666666666666685E-2</v>
      </c>
      <c r="W2655" s="104" t="s">
        <v>92</v>
      </c>
      <c r="X2655" s="104" t="s">
        <v>91</v>
      </c>
      <c r="Y2655" s="110"/>
      <c r="Z2655" s="106"/>
      <c r="AA2655" s="104"/>
      <c r="AB2655" s="107"/>
      <c r="AC2655" s="72">
        <v>1</v>
      </c>
      <c r="AH2655" s="70"/>
      <c r="AI2655" s="70"/>
      <c r="AJ2655">
        <v>0</v>
      </c>
      <c r="AL2655" s="70"/>
      <c r="BM2655" s="135" t="s">
        <v>631</v>
      </c>
      <c r="BN2655" s="136" t="s">
        <v>498</v>
      </c>
      <c r="BO2655" s="101"/>
      <c r="BR2655" s="109" t="str">
        <f t="shared" si="41"/>
        <v>SH-25-2644</v>
      </c>
      <c r="BS2655" s="109" t="s">
        <v>295</v>
      </c>
      <c r="BT2655" t="s">
        <v>92</v>
      </c>
      <c r="BU2655" t="s">
        <v>5547</v>
      </c>
    </row>
    <row r="2656" spans="1:73" hidden="1">
      <c r="A2656" s="103" t="s">
        <v>5548</v>
      </c>
      <c r="B2656" s="102">
        <v>45777</v>
      </c>
      <c r="C2656" s="104">
        <f>_xlfn.ISOWEEKNUM(Tabella2[[#This Row],[Date]])</f>
        <v>18</v>
      </c>
      <c r="D2656" s="104" t="s">
        <v>321</v>
      </c>
      <c r="E2656" s="104" t="s">
        <v>284</v>
      </c>
      <c r="F2656" s="104">
        <v>52</v>
      </c>
      <c r="G2656" s="104" t="s">
        <v>257</v>
      </c>
      <c r="H2656" s="105">
        <v>5</v>
      </c>
      <c r="I2656" s="104"/>
      <c r="J2656" s="104" t="s">
        <v>258</v>
      </c>
      <c r="K2656" s="104" t="s">
        <v>81</v>
      </c>
      <c r="L2656" s="104" t="s">
        <v>259</v>
      </c>
      <c r="M2656" s="104" t="s">
        <v>461</v>
      </c>
      <c r="N2656" s="104"/>
      <c r="O2656" s="106"/>
      <c r="P2656" s="111" t="s">
        <v>610</v>
      </c>
      <c r="Q2656" s="153" t="s">
        <v>631</v>
      </c>
      <c r="R2656" s="153" t="s">
        <v>498</v>
      </c>
      <c r="S2656" s="153">
        <v>4.1666666666666657E-2</v>
      </c>
      <c r="T2656" s="153" t="s">
        <v>631</v>
      </c>
      <c r="U2656" s="153" t="s">
        <v>498</v>
      </c>
      <c r="V2656" s="153">
        <f>IF(ISBLANK(T2656),"",Tabella2[[#This Row],[ACT STOP]]-Tabella2[[#This Row],[ACT START]])</f>
        <v>4.1666666666666685E-2</v>
      </c>
      <c r="W2656" s="104" t="s">
        <v>92</v>
      </c>
      <c r="X2656" s="104" t="s">
        <v>91</v>
      </c>
      <c r="Y2656" s="110"/>
      <c r="Z2656" s="106"/>
      <c r="AA2656" s="104"/>
      <c r="AB2656" s="107"/>
      <c r="AC2656" s="72">
        <v>1</v>
      </c>
      <c r="AH2656" s="70"/>
      <c r="AI2656" s="70"/>
      <c r="AJ2656">
        <v>0</v>
      </c>
      <c r="AL2656" s="70"/>
      <c r="BM2656" s="135" t="s">
        <v>631</v>
      </c>
      <c r="BN2656" s="136" t="s">
        <v>498</v>
      </c>
      <c r="BO2656" s="101"/>
      <c r="BR2656" s="109" t="str">
        <f t="shared" si="41"/>
        <v>SH-25-2645</v>
      </c>
      <c r="BS2656" s="109" t="s">
        <v>416</v>
      </c>
      <c r="BT2656" t="s">
        <v>92</v>
      </c>
      <c r="BU2656" t="s">
        <v>5549</v>
      </c>
    </row>
    <row r="2657" spans="1:73" hidden="1">
      <c r="A2657" s="103" t="s">
        <v>5550</v>
      </c>
      <c r="B2657" s="102">
        <v>45777</v>
      </c>
      <c r="C2657" s="104">
        <f>_xlfn.ISOWEEKNUM(Tabella2[[#This Row],[Date]])</f>
        <v>18</v>
      </c>
      <c r="D2657" s="104" t="s">
        <v>558</v>
      </c>
      <c r="E2657" s="104" t="s">
        <v>284</v>
      </c>
      <c r="F2657" s="104">
        <v>58</v>
      </c>
      <c r="G2657" s="104" t="s">
        <v>257</v>
      </c>
      <c r="H2657" s="105">
        <v>17</v>
      </c>
      <c r="I2657" s="104"/>
      <c r="J2657" s="104" t="s">
        <v>258</v>
      </c>
      <c r="K2657" s="104" t="s">
        <v>79</v>
      </c>
      <c r="L2657" s="104" t="s">
        <v>299</v>
      </c>
      <c r="M2657" s="104" t="s">
        <v>276</v>
      </c>
      <c r="N2657" s="104"/>
      <c r="O2657" s="108" t="str">
        <f>A696</f>
        <v>13098</v>
      </c>
      <c r="P2657" s="111" t="s">
        <v>733</v>
      </c>
      <c r="Q2657" s="153" t="s">
        <v>263</v>
      </c>
      <c r="R2657" s="153" t="s">
        <v>504</v>
      </c>
      <c r="S2657" s="153">
        <v>4.1666666666666657E-2</v>
      </c>
      <c r="T2657" s="153">
        <v>0.4375</v>
      </c>
      <c r="U2657" s="153">
        <v>0.47916666666666669</v>
      </c>
      <c r="V2657" s="153">
        <f>IF(ISBLANK(T2657),"",Tabella2[[#This Row],[ACT STOP]]-Tabella2[[#This Row],[ACT START]])</f>
        <v>4.1666666666666685E-2</v>
      </c>
      <c r="W2657" s="104" t="s">
        <v>92</v>
      </c>
      <c r="X2657" s="104" t="s">
        <v>91</v>
      </c>
      <c r="Y2657" s="110"/>
      <c r="Z2657" s="106"/>
      <c r="AA2657" s="104"/>
      <c r="AB2657" s="107"/>
      <c r="AC2657" s="72">
        <v>1</v>
      </c>
      <c r="AH2657" s="70"/>
      <c r="AI2657" s="70"/>
      <c r="AJ2657">
        <v>0</v>
      </c>
      <c r="AL2657" s="70"/>
      <c r="BM2657" s="135">
        <v>0.4375</v>
      </c>
      <c r="BN2657" s="136">
        <v>0.47916666666666669</v>
      </c>
      <c r="BO2657" s="101"/>
      <c r="BR2657" s="109" t="str">
        <f t="shared" si="41"/>
        <v>SH-25-2646</v>
      </c>
      <c r="BS2657" s="109" t="s">
        <v>393</v>
      </c>
      <c r="BT2657" t="s">
        <v>92</v>
      </c>
      <c r="BU2657" t="s">
        <v>5551</v>
      </c>
    </row>
    <row r="2658" spans="1:73" hidden="1">
      <c r="A2658" s="103" t="s">
        <v>5552</v>
      </c>
      <c r="B2658" s="102">
        <v>45777</v>
      </c>
      <c r="C2658" s="104">
        <f>_xlfn.ISOWEEKNUM(Tabella2[[#This Row],[Date]])</f>
        <v>18</v>
      </c>
      <c r="D2658" s="104" t="s">
        <v>698</v>
      </c>
      <c r="E2658" s="104" t="s">
        <v>284</v>
      </c>
      <c r="F2658" s="104">
        <v>50</v>
      </c>
      <c r="G2658" s="104" t="s">
        <v>257</v>
      </c>
      <c r="H2658" s="105">
        <v>12</v>
      </c>
      <c r="I2658" s="104"/>
      <c r="J2658" s="104" t="s">
        <v>258</v>
      </c>
      <c r="K2658" s="104" t="s">
        <v>80</v>
      </c>
      <c r="L2658" s="104" t="s">
        <v>299</v>
      </c>
      <c r="M2658" s="104" t="s">
        <v>328</v>
      </c>
      <c r="N2658" s="104"/>
      <c r="O2658" s="108" t="str">
        <f>A697</f>
        <v>13099</v>
      </c>
      <c r="P2658" s="111" t="s">
        <v>2571</v>
      </c>
      <c r="Q2658" s="153" t="s">
        <v>263</v>
      </c>
      <c r="R2658" s="153" t="s">
        <v>504</v>
      </c>
      <c r="S2658" s="153">
        <v>4.1666666666666657E-2</v>
      </c>
      <c r="T2658" s="153" t="s">
        <v>263</v>
      </c>
      <c r="U2658" s="153" t="s">
        <v>504</v>
      </c>
      <c r="V2658" s="153">
        <f>IF(ISBLANK(T2658),"",Tabella2[[#This Row],[ACT STOP]]-Tabella2[[#This Row],[ACT START]])</f>
        <v>4.1666666666666685E-2</v>
      </c>
      <c r="W2658" s="104" t="s">
        <v>92</v>
      </c>
      <c r="X2658" s="104" t="s">
        <v>91</v>
      </c>
      <c r="Y2658" s="110"/>
      <c r="Z2658" s="106"/>
      <c r="AA2658" s="104"/>
      <c r="AB2658" s="107"/>
      <c r="AC2658" s="72">
        <v>1</v>
      </c>
      <c r="AH2658" s="70"/>
      <c r="AI2658" s="70"/>
      <c r="AJ2658">
        <v>0</v>
      </c>
      <c r="AL2658" s="70"/>
      <c r="BM2658" s="135" t="s">
        <v>263</v>
      </c>
      <c r="BN2658" s="136" t="s">
        <v>504</v>
      </c>
      <c r="BO2658" s="101"/>
      <c r="BR2658" s="109" t="str">
        <f t="shared" si="41"/>
        <v>SH-25-2647</v>
      </c>
      <c r="BS2658" s="109" t="s">
        <v>266</v>
      </c>
      <c r="BT2658" t="s">
        <v>92</v>
      </c>
      <c r="BU2658" t="s">
        <v>5553</v>
      </c>
    </row>
    <row r="2659" spans="1:73" hidden="1">
      <c r="A2659" s="103" t="s">
        <v>5554</v>
      </c>
      <c r="B2659" s="102">
        <v>45777</v>
      </c>
      <c r="C2659" s="104">
        <f>_xlfn.ISOWEEKNUM(Tabella2[[#This Row],[Date]])</f>
        <v>18</v>
      </c>
      <c r="D2659" s="104" t="s">
        <v>421</v>
      </c>
      <c r="E2659" s="104" t="s">
        <v>327</v>
      </c>
      <c r="F2659" s="104">
        <v>70</v>
      </c>
      <c r="G2659" s="104" t="s">
        <v>257</v>
      </c>
      <c r="H2659" s="105">
        <v>32</v>
      </c>
      <c r="I2659" s="104" t="s">
        <v>258</v>
      </c>
      <c r="J2659" s="104"/>
      <c r="K2659" s="104" t="s">
        <v>83</v>
      </c>
      <c r="L2659" s="104" t="s">
        <v>259</v>
      </c>
      <c r="M2659" s="104" t="s">
        <v>386</v>
      </c>
      <c r="N2659" s="104"/>
      <c r="O2659" s="106"/>
      <c r="P2659" s="111" t="s">
        <v>3511</v>
      </c>
      <c r="Q2659" s="153" t="s">
        <v>263</v>
      </c>
      <c r="R2659" s="153" t="s">
        <v>504</v>
      </c>
      <c r="S2659" s="153">
        <v>4.1666666666666657E-2</v>
      </c>
      <c r="T2659" s="153" t="s">
        <v>263</v>
      </c>
      <c r="U2659" s="153" t="s">
        <v>504</v>
      </c>
      <c r="V2659" s="153">
        <f>IF(ISBLANK(T2659),"",Tabella2[[#This Row],[ACT STOP]]-Tabella2[[#This Row],[ACT START]])</f>
        <v>4.1666666666666685E-2</v>
      </c>
      <c r="W2659" s="104" t="s">
        <v>92</v>
      </c>
      <c r="X2659" s="104" t="s">
        <v>91</v>
      </c>
      <c r="Y2659" s="110" t="s">
        <v>5555</v>
      </c>
      <c r="Z2659" s="106"/>
      <c r="AA2659" s="104"/>
      <c r="AB2659" s="107"/>
      <c r="AC2659" s="72">
        <v>1</v>
      </c>
      <c r="AH2659" s="70"/>
      <c r="AI2659" s="70"/>
      <c r="AJ2659">
        <v>0</v>
      </c>
      <c r="AL2659" s="70"/>
      <c r="BM2659" s="135" t="s">
        <v>263</v>
      </c>
      <c r="BN2659" s="136">
        <v>0.48958333333333331</v>
      </c>
      <c r="BO2659" s="101"/>
      <c r="BR2659" s="109" t="str">
        <f t="shared" si="41"/>
        <v>SH-25-2648</v>
      </c>
      <c r="BS2659" s="109" t="s">
        <v>356</v>
      </c>
      <c r="BT2659" t="s">
        <v>92</v>
      </c>
      <c r="BU2659" t="s">
        <v>5556</v>
      </c>
    </row>
    <row r="2660" spans="1:73" hidden="1">
      <c r="A2660" s="103" t="s">
        <v>5557</v>
      </c>
      <c r="B2660" s="102">
        <v>45777</v>
      </c>
      <c r="C2660" s="104">
        <f>_xlfn.ISOWEEKNUM(Tabella2[[#This Row],[Date]])</f>
        <v>18</v>
      </c>
      <c r="D2660" s="104" t="s">
        <v>326</v>
      </c>
      <c r="E2660" s="104" t="s">
        <v>327</v>
      </c>
      <c r="F2660" s="104">
        <v>66</v>
      </c>
      <c r="G2660" s="104" t="s">
        <v>284</v>
      </c>
      <c r="H2660" s="105">
        <v>3</v>
      </c>
      <c r="I2660" s="104" t="s">
        <v>258</v>
      </c>
      <c r="J2660" s="104"/>
      <c r="K2660" s="104" t="s">
        <v>83</v>
      </c>
      <c r="L2660" s="104" t="s">
        <v>299</v>
      </c>
      <c r="M2660" s="104" t="s">
        <v>1438</v>
      </c>
      <c r="N2660" s="104"/>
      <c r="O2660" s="108" t="str">
        <f>A2661</f>
        <v>15063</v>
      </c>
      <c r="P2660" s="111" t="s">
        <v>5530</v>
      </c>
      <c r="Q2660" s="153" t="s">
        <v>511</v>
      </c>
      <c r="R2660" s="153" t="s">
        <v>549</v>
      </c>
      <c r="S2660" s="153">
        <v>4.1666666666666657E-2</v>
      </c>
      <c r="T2660" s="153" t="s">
        <v>511</v>
      </c>
      <c r="U2660" s="153" t="s">
        <v>549</v>
      </c>
      <c r="V2660" s="153">
        <f>IF(ISBLANK(T2660),"",Tabella2[[#This Row],[ACT STOP]]-Tabella2[[#This Row],[ACT START]])</f>
        <v>4.166666666666663E-2</v>
      </c>
      <c r="W2660" s="104" t="s">
        <v>92</v>
      </c>
      <c r="X2660" s="104" t="s">
        <v>91</v>
      </c>
      <c r="Y2660" s="110"/>
      <c r="Z2660" s="106"/>
      <c r="AA2660" s="104"/>
      <c r="AB2660" s="107"/>
      <c r="AC2660" s="72">
        <v>1</v>
      </c>
      <c r="AH2660" s="70"/>
      <c r="AI2660" s="70"/>
      <c r="AJ2660">
        <v>0</v>
      </c>
      <c r="AL2660" s="70"/>
      <c r="BM2660" s="135" t="s">
        <v>511</v>
      </c>
      <c r="BN2660" s="136" t="s">
        <v>549</v>
      </c>
      <c r="BO2660" s="101"/>
      <c r="BR2660" s="109" t="str">
        <f t="shared" si="41"/>
        <v>SH-25-2649</v>
      </c>
      <c r="BS2660" s="109" t="s">
        <v>301</v>
      </c>
      <c r="BT2660" t="s">
        <v>92</v>
      </c>
      <c r="BU2660" t="s">
        <v>5558</v>
      </c>
    </row>
    <row r="2661" spans="1:73" hidden="1">
      <c r="A2661" s="103" t="s">
        <v>5559</v>
      </c>
      <c r="B2661" s="102">
        <v>45777</v>
      </c>
      <c r="C2661" s="104">
        <f>_xlfn.ISOWEEKNUM(Tabella2[[#This Row],[Date]])</f>
        <v>18</v>
      </c>
      <c r="D2661" s="104" t="s">
        <v>326</v>
      </c>
      <c r="E2661" s="104" t="s">
        <v>327</v>
      </c>
      <c r="F2661" s="104">
        <v>69</v>
      </c>
      <c r="G2661" s="104" t="s">
        <v>284</v>
      </c>
      <c r="H2661" s="105">
        <v>22</v>
      </c>
      <c r="I2661" s="104" t="s">
        <v>258</v>
      </c>
      <c r="J2661" s="104"/>
      <c r="K2661" s="104" t="s">
        <v>80</v>
      </c>
      <c r="L2661" s="104" t="s">
        <v>299</v>
      </c>
      <c r="M2661" s="104" t="s">
        <v>1438</v>
      </c>
      <c r="N2661" s="104"/>
      <c r="O2661" s="108" t="str">
        <f>A2660</f>
        <v>15062</v>
      </c>
      <c r="P2661" s="111" t="s">
        <v>5530</v>
      </c>
      <c r="Q2661" s="153">
        <v>0.5</v>
      </c>
      <c r="R2661" s="153">
        <v>0.54166666666666663</v>
      </c>
      <c r="S2661" s="153">
        <v>4.1666666666666657E-2</v>
      </c>
      <c r="T2661" s="153">
        <v>0.5</v>
      </c>
      <c r="U2661" s="153">
        <v>0.54166666666666663</v>
      </c>
      <c r="V2661" s="153">
        <f>IF(ISBLANK(T2661),"",Tabella2[[#This Row],[ACT STOP]]-Tabella2[[#This Row],[ACT START]])</f>
        <v>4.166666666666663E-2</v>
      </c>
      <c r="W2661" s="104" t="s">
        <v>92</v>
      </c>
      <c r="X2661" s="104" t="s">
        <v>91</v>
      </c>
      <c r="Y2661" s="110"/>
      <c r="Z2661" s="106"/>
      <c r="AA2661" s="104"/>
      <c r="AB2661" s="107"/>
      <c r="AC2661" s="72">
        <v>1</v>
      </c>
      <c r="AH2661" s="70"/>
      <c r="AI2661" s="70"/>
      <c r="AJ2661">
        <v>0</v>
      </c>
      <c r="AL2661" s="70"/>
      <c r="BM2661" s="135">
        <v>0.5</v>
      </c>
      <c r="BN2661" s="136">
        <v>0.54166666666666663</v>
      </c>
      <c r="BO2661" s="101"/>
      <c r="BR2661" s="109" t="str">
        <f t="shared" si="41"/>
        <v>SH-25-2650</v>
      </c>
      <c r="BS2661" s="109" t="s">
        <v>295</v>
      </c>
      <c r="BT2661" t="s">
        <v>92</v>
      </c>
      <c r="BU2661" t="s">
        <v>5560</v>
      </c>
    </row>
    <row r="2662" spans="1:73" hidden="1">
      <c r="A2662" s="103" t="s">
        <v>5561</v>
      </c>
      <c r="B2662" s="102">
        <v>45777</v>
      </c>
      <c r="C2662" s="104">
        <f>_xlfn.ISOWEEKNUM(Tabella2[[#This Row],[Date]])</f>
        <v>18</v>
      </c>
      <c r="D2662" s="104" t="s">
        <v>321</v>
      </c>
      <c r="E2662" s="104" t="s">
        <v>284</v>
      </c>
      <c r="F2662" s="104">
        <v>51</v>
      </c>
      <c r="G2662" s="104" t="s">
        <v>257</v>
      </c>
      <c r="H2662" s="105">
        <v>2</v>
      </c>
      <c r="I2662" s="104"/>
      <c r="J2662" s="104" t="s">
        <v>258</v>
      </c>
      <c r="K2662" s="104" t="s">
        <v>81</v>
      </c>
      <c r="L2662" s="104" t="s">
        <v>259</v>
      </c>
      <c r="M2662" s="104" t="s">
        <v>461</v>
      </c>
      <c r="N2662" s="104"/>
      <c r="O2662" s="106"/>
      <c r="P2662" s="111" t="s">
        <v>610</v>
      </c>
      <c r="Q2662" s="153" t="s">
        <v>511</v>
      </c>
      <c r="R2662" s="153" t="s">
        <v>549</v>
      </c>
      <c r="S2662" s="153">
        <v>4.1666666666666657E-2</v>
      </c>
      <c r="T2662" s="153" t="s">
        <v>511</v>
      </c>
      <c r="U2662" s="153" t="s">
        <v>549</v>
      </c>
      <c r="V2662" s="153">
        <f>IF(ISBLANK(T2662),"",Tabella2[[#This Row],[ACT STOP]]-Tabella2[[#This Row],[ACT START]])</f>
        <v>4.166666666666663E-2</v>
      </c>
      <c r="W2662" s="104" t="s">
        <v>92</v>
      </c>
      <c r="X2662" s="104" t="s">
        <v>91</v>
      </c>
      <c r="Y2662" s="110"/>
      <c r="Z2662" s="106"/>
      <c r="AA2662" s="104"/>
      <c r="AB2662" s="107"/>
      <c r="AC2662" s="72">
        <v>1</v>
      </c>
      <c r="AH2662" s="70"/>
      <c r="AI2662" s="70"/>
      <c r="AJ2662">
        <v>0</v>
      </c>
      <c r="AL2662" s="70"/>
      <c r="BM2662" s="135" t="s">
        <v>511</v>
      </c>
      <c r="BN2662" s="136" t="s">
        <v>549</v>
      </c>
      <c r="BO2662" s="101"/>
      <c r="BR2662" s="109" t="str">
        <f t="shared" si="41"/>
        <v>SH-25-2651</v>
      </c>
      <c r="BS2662" s="109" t="s">
        <v>368</v>
      </c>
      <c r="BT2662" t="s">
        <v>92</v>
      </c>
      <c r="BU2662" t="s">
        <v>5562</v>
      </c>
    </row>
    <row r="2663" spans="1:73" hidden="1">
      <c r="A2663" s="103" t="s">
        <v>5563</v>
      </c>
      <c r="B2663" s="102">
        <v>45777</v>
      </c>
      <c r="C2663" s="104">
        <f>_xlfn.ISOWEEKNUM(Tabella2[[#This Row],[Date]])</f>
        <v>18</v>
      </c>
      <c r="D2663" s="104" t="s">
        <v>478</v>
      </c>
      <c r="E2663" s="104" t="s">
        <v>284</v>
      </c>
      <c r="F2663" s="104">
        <v>65</v>
      </c>
      <c r="G2663" s="104" t="s">
        <v>257</v>
      </c>
      <c r="H2663" s="105">
        <v>14</v>
      </c>
      <c r="I2663" s="104"/>
      <c r="J2663" s="104" t="s">
        <v>258</v>
      </c>
      <c r="K2663" s="104" t="s">
        <v>79</v>
      </c>
      <c r="L2663" s="104" t="s">
        <v>299</v>
      </c>
      <c r="M2663" s="104" t="s">
        <v>276</v>
      </c>
      <c r="N2663" s="104"/>
      <c r="O2663" s="108" t="str">
        <f>A699</f>
        <v>13101</v>
      </c>
      <c r="P2663" s="111" t="s">
        <v>554</v>
      </c>
      <c r="Q2663" s="153" t="s">
        <v>272</v>
      </c>
      <c r="R2663" s="153" t="s">
        <v>576</v>
      </c>
      <c r="S2663" s="153">
        <v>4.1666666666666657E-2</v>
      </c>
      <c r="T2663" s="153">
        <v>0.5625</v>
      </c>
      <c r="U2663" s="153">
        <v>0.60416666666666663</v>
      </c>
      <c r="V2663" s="153">
        <f>IF(ISBLANK(T2663),"",Tabella2[[#This Row],[ACT STOP]]-Tabella2[[#This Row],[ACT START]])</f>
        <v>4.166666666666663E-2</v>
      </c>
      <c r="W2663" s="104" t="s">
        <v>92</v>
      </c>
      <c r="X2663" s="104" t="s">
        <v>91</v>
      </c>
      <c r="Y2663" s="110"/>
      <c r="Z2663" s="106"/>
      <c r="AA2663" s="104"/>
      <c r="AB2663" s="107"/>
      <c r="AC2663" s="72">
        <v>1</v>
      </c>
      <c r="AH2663" s="70"/>
      <c r="AI2663" s="70"/>
      <c r="AJ2663">
        <v>0</v>
      </c>
      <c r="AL2663" s="70"/>
      <c r="BM2663" s="135">
        <v>0.5625</v>
      </c>
      <c r="BN2663" s="136">
        <v>0.60416666666666663</v>
      </c>
      <c r="BO2663" s="101"/>
      <c r="BR2663" s="109" t="str">
        <f t="shared" si="41"/>
        <v>SH-25-2652</v>
      </c>
      <c r="BS2663" s="109" t="s">
        <v>372</v>
      </c>
      <c r="BT2663" t="s">
        <v>92</v>
      </c>
      <c r="BU2663" t="s">
        <v>5564</v>
      </c>
    </row>
    <row r="2664" spans="1:73" hidden="1">
      <c r="A2664" s="103" t="s">
        <v>5565</v>
      </c>
      <c r="B2664" s="102">
        <v>45777</v>
      </c>
      <c r="C2664" s="104">
        <f>_xlfn.ISOWEEKNUM(Tabella2[[#This Row],[Date]])</f>
        <v>18</v>
      </c>
      <c r="D2664" s="104" t="s">
        <v>558</v>
      </c>
      <c r="E2664" s="104" t="s">
        <v>284</v>
      </c>
      <c r="F2664" s="104">
        <v>59</v>
      </c>
      <c r="G2664" s="104" t="s">
        <v>257</v>
      </c>
      <c r="H2664" s="105">
        <v>12</v>
      </c>
      <c r="I2664" s="104"/>
      <c r="J2664" s="104" t="s">
        <v>258</v>
      </c>
      <c r="K2664" s="104" t="s">
        <v>83</v>
      </c>
      <c r="L2664" s="104" t="s">
        <v>299</v>
      </c>
      <c r="M2664" s="104" t="s">
        <v>276</v>
      </c>
      <c r="N2664" s="104"/>
      <c r="O2664" s="108" t="str">
        <f>A700</f>
        <v>13102</v>
      </c>
      <c r="P2664" s="111" t="s">
        <v>2791</v>
      </c>
      <c r="Q2664" s="153" t="s">
        <v>272</v>
      </c>
      <c r="R2664" s="153" t="s">
        <v>576</v>
      </c>
      <c r="S2664" s="153">
        <v>4.1666666666666657E-2</v>
      </c>
      <c r="T2664" s="153" t="s">
        <v>272</v>
      </c>
      <c r="U2664" s="153" t="s">
        <v>576</v>
      </c>
      <c r="V2664" s="153">
        <f>IF(ISBLANK(T2664),"",Tabella2[[#This Row],[ACT STOP]]-Tabella2[[#This Row],[ACT START]])</f>
        <v>4.166666666666663E-2</v>
      </c>
      <c r="W2664" s="104" t="s">
        <v>92</v>
      </c>
      <c r="X2664" s="104" t="s">
        <v>91</v>
      </c>
      <c r="Y2664" s="110"/>
      <c r="Z2664" s="106"/>
      <c r="AA2664" s="104"/>
      <c r="AB2664" s="107"/>
      <c r="AC2664" s="72">
        <v>1</v>
      </c>
      <c r="AH2664" s="70"/>
      <c r="AI2664" s="70"/>
      <c r="AJ2664">
        <v>0</v>
      </c>
      <c r="AL2664" s="70"/>
      <c r="BM2664" s="135" t="s">
        <v>272</v>
      </c>
      <c r="BN2664" s="136" t="s">
        <v>576</v>
      </c>
      <c r="BO2664" s="101"/>
      <c r="BR2664" s="109" t="str">
        <f t="shared" si="41"/>
        <v>SH-25-2653</v>
      </c>
      <c r="BS2664" s="109" t="s">
        <v>266</v>
      </c>
      <c r="BT2664" t="s">
        <v>92</v>
      </c>
      <c r="BU2664" t="s">
        <v>5566</v>
      </c>
    </row>
    <row r="2665" spans="1:73" hidden="1">
      <c r="A2665" s="103" t="s">
        <v>5567</v>
      </c>
      <c r="B2665" s="102">
        <v>45782</v>
      </c>
      <c r="C2665" s="104">
        <f>_xlfn.ISOWEEKNUM(Tabella2[[#This Row],[Date]])</f>
        <v>19</v>
      </c>
      <c r="D2665" s="104" t="s">
        <v>478</v>
      </c>
      <c r="E2665" s="104" t="s">
        <v>284</v>
      </c>
      <c r="F2665" s="104">
        <v>65</v>
      </c>
      <c r="G2665" s="104" t="s">
        <v>257</v>
      </c>
      <c r="H2665" s="105">
        <v>9</v>
      </c>
      <c r="I2665" s="104"/>
      <c r="J2665" s="104" t="s">
        <v>258</v>
      </c>
      <c r="K2665" s="104" t="s">
        <v>79</v>
      </c>
      <c r="L2665" s="104" t="s">
        <v>299</v>
      </c>
      <c r="M2665" s="104" t="s">
        <v>276</v>
      </c>
      <c r="N2665" s="104"/>
      <c r="O2665" s="108" t="str">
        <f>A701</f>
        <v>13103</v>
      </c>
      <c r="P2665" s="111" t="s">
        <v>306</v>
      </c>
      <c r="Q2665" s="153" t="s">
        <v>286</v>
      </c>
      <c r="R2665" s="153" t="s">
        <v>631</v>
      </c>
      <c r="S2665" s="153">
        <v>4.1666666666666657E-2</v>
      </c>
      <c r="T2665" s="153">
        <v>0.33333333333333331</v>
      </c>
      <c r="U2665" s="153">
        <v>0.375</v>
      </c>
      <c r="V2665" s="153">
        <f>IF(ISBLANK(T2665),"",Tabella2[[#This Row],[ACT STOP]]-Tabella2[[#This Row],[ACT START]])</f>
        <v>4.1666666666666685E-2</v>
      </c>
      <c r="W2665" s="104" t="s">
        <v>92</v>
      </c>
      <c r="X2665" s="104" t="s">
        <v>91</v>
      </c>
      <c r="Y2665" s="110"/>
      <c r="Z2665" s="106"/>
      <c r="AA2665" s="104"/>
      <c r="AB2665" s="107"/>
      <c r="AC2665" s="72">
        <v>1</v>
      </c>
      <c r="AH2665" s="70"/>
      <c r="AI2665" s="70"/>
      <c r="AJ2665">
        <v>0</v>
      </c>
      <c r="AL2665" s="70"/>
      <c r="BM2665" s="135">
        <v>0.33333333333333331</v>
      </c>
      <c r="BN2665" s="136">
        <v>0.375</v>
      </c>
      <c r="BO2665" s="101"/>
      <c r="BR2665" s="109" t="str">
        <f t="shared" si="41"/>
        <v>SH-25-2654</v>
      </c>
      <c r="BS2665" s="109" t="s">
        <v>318</v>
      </c>
      <c r="BT2665" t="s">
        <v>92</v>
      </c>
      <c r="BU2665" t="s">
        <v>5568</v>
      </c>
    </row>
    <row r="2666" spans="1:73" hidden="1">
      <c r="A2666" s="103" t="s">
        <v>5569</v>
      </c>
      <c r="B2666" s="102">
        <v>45782</v>
      </c>
      <c r="C2666" s="104">
        <f>_xlfn.ISOWEEKNUM(Tabella2[[#This Row],[Date]])</f>
        <v>19</v>
      </c>
      <c r="D2666" s="104" t="s">
        <v>305</v>
      </c>
      <c r="E2666" s="104" t="s">
        <v>284</v>
      </c>
      <c r="F2666" s="104">
        <v>47</v>
      </c>
      <c r="G2666" s="104" t="s">
        <v>257</v>
      </c>
      <c r="H2666" s="105">
        <v>1</v>
      </c>
      <c r="I2666" s="104"/>
      <c r="J2666" s="104" t="s">
        <v>258</v>
      </c>
      <c r="K2666" s="104" t="s">
        <v>80</v>
      </c>
      <c r="L2666" s="104" t="s">
        <v>259</v>
      </c>
      <c r="M2666" s="104" t="s">
        <v>269</v>
      </c>
      <c r="N2666" s="104"/>
      <c r="O2666" s="106"/>
      <c r="P2666" s="111" t="s">
        <v>1814</v>
      </c>
      <c r="Q2666" s="153" t="s">
        <v>286</v>
      </c>
      <c r="R2666" s="153" t="s">
        <v>631</v>
      </c>
      <c r="S2666" s="153">
        <v>4.1666666666666657E-2</v>
      </c>
      <c r="T2666" s="153" t="s">
        <v>286</v>
      </c>
      <c r="U2666" s="153" t="s">
        <v>631</v>
      </c>
      <c r="V2666" s="153">
        <f>IF(ISBLANK(T2666),"",Tabella2[[#This Row],[ACT STOP]]-Tabella2[[#This Row],[ACT START]])</f>
        <v>4.1666666666666685E-2</v>
      </c>
      <c r="W2666" s="104" t="s">
        <v>92</v>
      </c>
      <c r="X2666" s="104" t="s">
        <v>91</v>
      </c>
      <c r="Y2666" s="110"/>
      <c r="Z2666" s="106"/>
      <c r="AA2666" s="104"/>
      <c r="AB2666" s="107"/>
      <c r="AC2666" s="72">
        <v>1</v>
      </c>
      <c r="AH2666" s="70"/>
      <c r="AI2666" s="70"/>
      <c r="AJ2666">
        <v>0</v>
      </c>
      <c r="AL2666" s="70"/>
      <c r="BM2666" s="135" t="s">
        <v>286</v>
      </c>
      <c r="BN2666" s="136" t="s">
        <v>631</v>
      </c>
      <c r="BO2666" s="101"/>
      <c r="BR2666" s="109" t="str">
        <f t="shared" si="41"/>
        <v>SH-25-2655</v>
      </c>
      <c r="BS2666" s="109" t="s">
        <v>332</v>
      </c>
      <c r="BT2666" t="s">
        <v>92</v>
      </c>
      <c r="BU2666" t="s">
        <v>5570</v>
      </c>
    </row>
    <row r="2667" spans="1:73" hidden="1">
      <c r="A2667" s="103" t="s">
        <v>5571</v>
      </c>
      <c r="B2667" s="102">
        <v>45782</v>
      </c>
      <c r="C2667" s="104">
        <f>_xlfn.ISOWEEKNUM(Tabella2[[#This Row],[Date]])</f>
        <v>19</v>
      </c>
      <c r="D2667" s="104" t="s">
        <v>321</v>
      </c>
      <c r="E2667" s="104" t="s">
        <v>284</v>
      </c>
      <c r="F2667" s="104">
        <v>52</v>
      </c>
      <c r="G2667" s="104" t="s">
        <v>284</v>
      </c>
      <c r="H2667" s="105">
        <v>23</v>
      </c>
      <c r="I2667" s="104"/>
      <c r="J2667" s="104" t="s">
        <v>258</v>
      </c>
      <c r="K2667" s="104" t="s">
        <v>83</v>
      </c>
      <c r="L2667" s="104" t="s">
        <v>259</v>
      </c>
      <c r="M2667" s="104" t="s">
        <v>1846</v>
      </c>
      <c r="N2667" s="104"/>
      <c r="O2667" s="106"/>
      <c r="P2667" s="111" t="s">
        <v>1858</v>
      </c>
      <c r="Q2667" s="153" t="s">
        <v>286</v>
      </c>
      <c r="R2667" s="153" t="s">
        <v>631</v>
      </c>
      <c r="S2667" s="153">
        <v>4.1666666666666657E-2</v>
      </c>
      <c r="T2667" s="153" t="s">
        <v>286</v>
      </c>
      <c r="U2667" s="153" t="s">
        <v>631</v>
      </c>
      <c r="V2667" s="153">
        <f>IF(ISBLANK(T2667),"",Tabella2[[#This Row],[ACT STOP]]-Tabella2[[#This Row],[ACT START]])</f>
        <v>4.1666666666666685E-2</v>
      </c>
      <c r="W2667" s="104" t="s">
        <v>92</v>
      </c>
      <c r="X2667" s="104" t="s">
        <v>91</v>
      </c>
      <c r="Y2667" s="110"/>
      <c r="Z2667" s="106"/>
      <c r="AA2667" s="104"/>
      <c r="AB2667" s="107"/>
      <c r="AC2667" s="72">
        <v>1</v>
      </c>
      <c r="AH2667" s="70"/>
      <c r="AI2667" s="70"/>
      <c r="AJ2667">
        <v>0</v>
      </c>
      <c r="AL2667" s="70"/>
      <c r="BM2667" s="135" t="s">
        <v>286</v>
      </c>
      <c r="BN2667" s="136" t="s">
        <v>631</v>
      </c>
      <c r="BO2667" s="101"/>
      <c r="BR2667" s="109" t="str">
        <f t="shared" si="41"/>
        <v>SH-25-2656</v>
      </c>
      <c r="BS2667" s="109" t="s">
        <v>358</v>
      </c>
      <c r="BT2667" t="s">
        <v>92</v>
      </c>
      <c r="BU2667" t="s">
        <v>5572</v>
      </c>
    </row>
    <row r="2668" spans="1:73" hidden="1">
      <c r="A2668" s="103" t="s">
        <v>5573</v>
      </c>
      <c r="B2668" s="102">
        <v>45782</v>
      </c>
      <c r="C2668" s="104">
        <f>_xlfn.ISOWEEKNUM(Tabella2[[#This Row],[Date]])</f>
        <v>19</v>
      </c>
      <c r="D2668" s="104" t="s">
        <v>509</v>
      </c>
      <c r="E2668" s="104" t="s">
        <v>284</v>
      </c>
      <c r="F2668" s="104">
        <v>70</v>
      </c>
      <c r="G2668" s="104" t="s">
        <v>284</v>
      </c>
      <c r="H2668" s="105">
        <v>3</v>
      </c>
      <c r="I2668" s="104"/>
      <c r="J2668" s="104" t="s">
        <v>258</v>
      </c>
      <c r="K2668" s="104" t="s">
        <v>81</v>
      </c>
      <c r="L2668" s="104" t="s">
        <v>259</v>
      </c>
      <c r="M2668" s="104" t="s">
        <v>328</v>
      </c>
      <c r="N2668" s="104"/>
      <c r="O2668" s="106"/>
      <c r="P2668" s="111" t="s">
        <v>3689</v>
      </c>
      <c r="Q2668" s="153" t="s">
        <v>286</v>
      </c>
      <c r="R2668" s="153" t="s">
        <v>631</v>
      </c>
      <c r="S2668" s="153">
        <v>4.1666666666666657E-2</v>
      </c>
      <c r="T2668" s="153" t="s">
        <v>286</v>
      </c>
      <c r="U2668" s="153" t="s">
        <v>631</v>
      </c>
      <c r="V2668" s="153">
        <f>IF(ISBLANK(T2668),"",Tabella2[[#This Row],[ACT STOP]]-Tabella2[[#This Row],[ACT START]])</f>
        <v>4.1666666666666685E-2</v>
      </c>
      <c r="W2668" s="104" t="s">
        <v>92</v>
      </c>
      <c r="X2668" s="104" t="s">
        <v>91</v>
      </c>
      <c r="Y2668" s="110"/>
      <c r="Z2668" s="106"/>
      <c r="AA2668" s="104"/>
      <c r="AB2668" s="107"/>
      <c r="AC2668" s="72">
        <v>1</v>
      </c>
      <c r="AH2668" s="70"/>
      <c r="AI2668" s="70"/>
      <c r="AJ2668">
        <v>0</v>
      </c>
      <c r="AL2668" s="70"/>
      <c r="BM2668" s="135" t="s">
        <v>286</v>
      </c>
      <c r="BN2668" s="136" t="s">
        <v>631</v>
      </c>
      <c r="BO2668" s="101"/>
      <c r="BR2668" s="109" t="str">
        <f t="shared" si="41"/>
        <v>SH-25-2657</v>
      </c>
      <c r="BS2668" s="109" t="s">
        <v>301</v>
      </c>
      <c r="BT2668" t="s">
        <v>92</v>
      </c>
      <c r="BU2668" t="s">
        <v>5574</v>
      </c>
    </row>
    <row r="2669" spans="1:73" hidden="1">
      <c r="A2669" s="103" t="s">
        <v>5575</v>
      </c>
      <c r="B2669" s="102">
        <v>45782</v>
      </c>
      <c r="C2669" s="104">
        <f>_xlfn.ISOWEEKNUM(Tabella2[[#This Row],[Date]])</f>
        <v>19</v>
      </c>
      <c r="D2669" s="104" t="s">
        <v>370</v>
      </c>
      <c r="E2669" s="104" t="s">
        <v>256</v>
      </c>
      <c r="F2669" s="104">
        <v>55</v>
      </c>
      <c r="G2669" s="104" t="s">
        <v>257</v>
      </c>
      <c r="H2669" s="105">
        <v>17</v>
      </c>
      <c r="I2669" s="104" t="s">
        <v>258</v>
      </c>
      <c r="J2669" s="104"/>
      <c r="K2669" s="104" t="s">
        <v>79</v>
      </c>
      <c r="L2669" s="104" t="s">
        <v>299</v>
      </c>
      <c r="M2669" s="104" t="s">
        <v>386</v>
      </c>
      <c r="N2669" s="104"/>
      <c r="O2669" s="108" t="str">
        <f>A2670</f>
        <v>15072</v>
      </c>
      <c r="P2669" s="111" t="s">
        <v>2248</v>
      </c>
      <c r="Q2669" s="153" t="s">
        <v>262</v>
      </c>
      <c r="R2669" s="153" t="s">
        <v>263</v>
      </c>
      <c r="S2669" s="153">
        <v>4.1666666666666657E-2</v>
      </c>
      <c r="T2669" s="153" t="s">
        <v>262</v>
      </c>
      <c r="U2669" s="153" t="s">
        <v>263</v>
      </c>
      <c r="V2669" s="153">
        <f>IF(ISBLANK(T2669),"",Tabella2[[#This Row],[ACT STOP]]-Tabella2[[#This Row],[ACT START]])</f>
        <v>4.1666666666666685E-2</v>
      </c>
      <c r="W2669" s="104" t="s">
        <v>92</v>
      </c>
      <c r="X2669" s="104" t="s">
        <v>91</v>
      </c>
      <c r="Y2669" s="110"/>
      <c r="Z2669" s="106"/>
      <c r="AA2669" s="104"/>
      <c r="AB2669" s="107"/>
      <c r="AC2669" s="72">
        <v>1</v>
      </c>
      <c r="AH2669" s="70"/>
      <c r="AI2669" s="70"/>
      <c r="AJ2669">
        <v>0</v>
      </c>
      <c r="AL2669" s="70"/>
      <c r="BM2669" s="135" t="s">
        <v>262</v>
      </c>
      <c r="BN2669" s="136" t="s">
        <v>263</v>
      </c>
      <c r="BO2669" s="101"/>
      <c r="BR2669" s="109" t="str">
        <f t="shared" si="41"/>
        <v>SH-25-2658</v>
      </c>
      <c r="BS2669" s="109" t="s">
        <v>393</v>
      </c>
      <c r="BT2669" t="s">
        <v>92</v>
      </c>
      <c r="BU2669" t="s">
        <v>5576</v>
      </c>
    </row>
    <row r="2670" spans="1:73" hidden="1">
      <c r="A2670" s="103" t="s">
        <v>5577</v>
      </c>
      <c r="B2670" s="102">
        <v>45782</v>
      </c>
      <c r="C2670" s="104">
        <f>_xlfn.ISOWEEKNUM(Tabella2[[#This Row],[Date]])</f>
        <v>19</v>
      </c>
      <c r="D2670" s="104" t="s">
        <v>370</v>
      </c>
      <c r="E2670" s="104" t="s">
        <v>256</v>
      </c>
      <c r="F2670" s="104">
        <v>52</v>
      </c>
      <c r="G2670" s="104" t="s">
        <v>257</v>
      </c>
      <c r="H2670" s="105">
        <v>12</v>
      </c>
      <c r="I2670" s="104" t="s">
        <v>258</v>
      </c>
      <c r="J2670" s="104"/>
      <c r="K2670" s="104" t="s">
        <v>78</v>
      </c>
      <c r="L2670" s="104" t="s">
        <v>299</v>
      </c>
      <c r="M2670" s="104" t="s">
        <v>386</v>
      </c>
      <c r="N2670" s="104"/>
      <c r="O2670" s="108" t="str">
        <f>A2669</f>
        <v>15071</v>
      </c>
      <c r="P2670" s="111" t="s">
        <v>2248</v>
      </c>
      <c r="Q2670" s="153">
        <v>0.39583333333333331</v>
      </c>
      <c r="R2670" s="153">
        <v>0.4375</v>
      </c>
      <c r="S2670" s="153">
        <v>4.1666666666666657E-2</v>
      </c>
      <c r="T2670" s="153" t="s">
        <v>262</v>
      </c>
      <c r="U2670" s="153" t="s">
        <v>263</v>
      </c>
      <c r="V2670" s="153">
        <f>IF(ISBLANK(T2670),"",Tabella2[[#This Row],[ACT STOP]]-Tabella2[[#This Row],[ACT START]])</f>
        <v>4.1666666666666685E-2</v>
      </c>
      <c r="W2670" s="104" t="s">
        <v>92</v>
      </c>
      <c r="X2670" s="104" t="s">
        <v>91</v>
      </c>
      <c r="Y2670" s="110"/>
      <c r="Z2670" s="106"/>
      <c r="AA2670" s="104"/>
      <c r="AB2670" s="107"/>
      <c r="AC2670" s="72">
        <v>1</v>
      </c>
      <c r="AH2670" s="70"/>
      <c r="AI2670" s="70"/>
      <c r="AJ2670">
        <v>0</v>
      </c>
      <c r="AL2670" s="70"/>
      <c r="BL2670" t="s">
        <v>453</v>
      </c>
      <c r="BM2670" s="135" t="s">
        <v>262</v>
      </c>
      <c r="BN2670" s="136" t="s">
        <v>263</v>
      </c>
      <c r="BO2670" s="101"/>
      <c r="BR2670" s="109" t="str">
        <f t="shared" si="41"/>
        <v>SH-25-2659</v>
      </c>
      <c r="BS2670" s="109" t="s">
        <v>266</v>
      </c>
      <c r="BT2670" t="s">
        <v>92</v>
      </c>
      <c r="BU2670" t="s">
        <v>5578</v>
      </c>
    </row>
    <row r="2671" spans="1:73" hidden="1">
      <c r="A2671" s="103" t="s">
        <v>5579</v>
      </c>
      <c r="B2671" s="102">
        <v>45782</v>
      </c>
      <c r="C2671" s="104">
        <f>_xlfn.ISOWEEKNUM(Tabella2[[#This Row],[Date]])</f>
        <v>19</v>
      </c>
      <c r="D2671" s="104" t="s">
        <v>3529</v>
      </c>
      <c r="E2671" s="104" t="s">
        <v>284</v>
      </c>
      <c r="F2671" s="104">
        <v>69</v>
      </c>
      <c r="G2671" s="104" t="s">
        <v>257</v>
      </c>
      <c r="H2671" s="105">
        <v>32</v>
      </c>
      <c r="I2671" s="104"/>
      <c r="J2671" s="104" t="s">
        <v>258</v>
      </c>
      <c r="K2671" s="104" t="s">
        <v>83</v>
      </c>
      <c r="L2671" s="104" t="s">
        <v>299</v>
      </c>
      <c r="M2671" s="104" t="s">
        <v>328</v>
      </c>
      <c r="N2671" s="104"/>
      <c r="O2671" s="108" t="str">
        <f>A2674</f>
        <v>15076</v>
      </c>
      <c r="P2671" s="111" t="s">
        <v>3403</v>
      </c>
      <c r="Q2671" s="153" t="s">
        <v>262</v>
      </c>
      <c r="R2671" s="153" t="s">
        <v>263</v>
      </c>
      <c r="S2671" s="153">
        <v>4.1666666666666657E-2</v>
      </c>
      <c r="T2671" s="153" t="s">
        <v>262</v>
      </c>
      <c r="U2671" s="153" t="s">
        <v>263</v>
      </c>
      <c r="V2671" s="153">
        <f>IF(ISBLANK(T2671),"",Tabella2[[#This Row],[ACT STOP]]-Tabella2[[#This Row],[ACT START]])</f>
        <v>4.1666666666666685E-2</v>
      </c>
      <c r="W2671" s="104" t="s">
        <v>92</v>
      </c>
      <c r="X2671" s="104" t="s">
        <v>91</v>
      </c>
      <c r="Y2671" s="110"/>
      <c r="Z2671" s="106"/>
      <c r="AA2671" s="104"/>
      <c r="AB2671" s="107"/>
      <c r="AC2671" s="72">
        <v>1</v>
      </c>
      <c r="AH2671" s="70"/>
      <c r="AI2671" s="70"/>
      <c r="AJ2671">
        <v>0</v>
      </c>
      <c r="AL2671" s="70"/>
      <c r="BM2671" s="135" t="s">
        <v>262</v>
      </c>
      <c r="BN2671" s="136" t="s">
        <v>263</v>
      </c>
      <c r="BO2671" s="101"/>
      <c r="BR2671" s="109" t="str">
        <f t="shared" si="41"/>
        <v>SH-25-2660</v>
      </c>
      <c r="BS2671" s="109" t="s">
        <v>356</v>
      </c>
      <c r="BT2671" t="s">
        <v>92</v>
      </c>
      <c r="BU2671" t="s">
        <v>5580</v>
      </c>
    </row>
    <row r="2672" spans="1:73" hidden="1">
      <c r="A2672" s="103" t="s">
        <v>5581</v>
      </c>
      <c r="B2672" s="102">
        <v>45785</v>
      </c>
      <c r="C2672" s="104">
        <f>_xlfn.ISOWEEKNUM(Tabella2[[#This Row],[Date]])</f>
        <v>19</v>
      </c>
      <c r="D2672" s="104" t="s">
        <v>558</v>
      </c>
      <c r="E2672" s="104" t="s">
        <v>284</v>
      </c>
      <c r="F2672" s="104">
        <v>61</v>
      </c>
      <c r="G2672" s="104" t="s">
        <v>257</v>
      </c>
      <c r="H2672" s="105">
        <v>13</v>
      </c>
      <c r="I2672" s="104"/>
      <c r="J2672" s="104" t="s">
        <v>258</v>
      </c>
      <c r="K2672" s="104" t="s">
        <v>75</v>
      </c>
      <c r="L2672" s="104" t="s">
        <v>299</v>
      </c>
      <c r="M2672" s="104" t="s">
        <v>328</v>
      </c>
      <c r="N2672" s="104"/>
      <c r="O2672" s="108" t="str">
        <f>A2673</f>
        <v>15075</v>
      </c>
      <c r="P2672" s="111" t="s">
        <v>3403</v>
      </c>
      <c r="Q2672" s="153" t="s">
        <v>262</v>
      </c>
      <c r="R2672" s="153" t="s">
        <v>263</v>
      </c>
      <c r="S2672" s="153">
        <v>4.1666666666666657E-2</v>
      </c>
      <c r="T2672" s="153">
        <v>0.39583333333333331</v>
      </c>
      <c r="U2672" s="153">
        <v>0.41666666666666669</v>
      </c>
      <c r="V2672" s="153">
        <f>IF(ISBLANK(T2672),"",Tabella2[[#This Row],[ACT STOP]]-Tabella2[[#This Row],[ACT START]])</f>
        <v>2.083333333333337E-2</v>
      </c>
      <c r="W2672" s="104" t="s">
        <v>116</v>
      </c>
      <c r="X2672" s="104" t="s">
        <v>113</v>
      </c>
      <c r="Y2672" s="110" t="s">
        <v>5582</v>
      </c>
      <c r="Z2672" s="106"/>
      <c r="AA2672" s="104"/>
      <c r="AB2672" s="107"/>
      <c r="AC2672" s="72">
        <v>0</v>
      </c>
      <c r="AH2672" s="70"/>
      <c r="AI2672" s="70"/>
      <c r="AJ2672">
        <v>0</v>
      </c>
      <c r="AL2672" s="70"/>
      <c r="BL2672" t="s">
        <v>5583</v>
      </c>
      <c r="BM2672" s="135">
        <v>0.39583333333333331</v>
      </c>
      <c r="BN2672" s="136">
        <v>0.41666666666666669</v>
      </c>
      <c r="BO2672" s="101"/>
      <c r="BR2672" s="109" t="str">
        <f t="shared" si="41"/>
        <v>SH-25-2661</v>
      </c>
      <c r="BS2672" s="109" t="s">
        <v>427</v>
      </c>
      <c r="BT2672" t="s">
        <v>100</v>
      </c>
      <c r="BU2672" t="s">
        <v>5584</v>
      </c>
    </row>
    <row r="2673" spans="1:73" hidden="1">
      <c r="A2673" s="103" t="s">
        <v>5585</v>
      </c>
      <c r="B2673" s="102">
        <v>45785</v>
      </c>
      <c r="C2673" s="104">
        <f>_xlfn.ISOWEEKNUM(Tabella2[[#This Row],[Date]])</f>
        <v>19</v>
      </c>
      <c r="D2673" s="104" t="s">
        <v>558</v>
      </c>
      <c r="E2673" s="104" t="s">
        <v>284</v>
      </c>
      <c r="F2673" s="104">
        <v>59</v>
      </c>
      <c r="G2673" s="104" t="s">
        <v>257</v>
      </c>
      <c r="H2673" s="105">
        <v>12</v>
      </c>
      <c r="I2673" s="104"/>
      <c r="J2673" s="104" t="s">
        <v>258</v>
      </c>
      <c r="K2673" s="104" t="s">
        <v>77</v>
      </c>
      <c r="L2673" s="104" t="s">
        <v>299</v>
      </c>
      <c r="M2673" s="104" t="s">
        <v>328</v>
      </c>
      <c r="N2673" s="104"/>
      <c r="O2673" s="108" t="str">
        <f>A2672</f>
        <v>15074</v>
      </c>
      <c r="P2673" s="111" t="s">
        <v>3403</v>
      </c>
      <c r="Q2673" s="153">
        <v>0.39583333333333331</v>
      </c>
      <c r="R2673" s="153">
        <v>0.4375</v>
      </c>
      <c r="S2673" s="153">
        <v>4.1666666666666657E-2</v>
      </c>
      <c r="T2673" s="153">
        <v>0.39583333333333331</v>
      </c>
      <c r="U2673" s="153">
        <v>0.41666666666666669</v>
      </c>
      <c r="V2673" s="153">
        <f>IF(ISBLANK(T2673),"",Tabella2[[#This Row],[ACT STOP]]-Tabella2[[#This Row],[ACT START]])</f>
        <v>2.083333333333337E-2</v>
      </c>
      <c r="W2673" s="104" t="s">
        <v>116</v>
      </c>
      <c r="X2673" s="104" t="s">
        <v>143</v>
      </c>
      <c r="Y2673" s="110" t="s">
        <v>5586</v>
      </c>
      <c r="Z2673" s="106"/>
      <c r="AA2673" s="104"/>
      <c r="AB2673" s="107"/>
      <c r="AC2673" s="72">
        <v>0</v>
      </c>
      <c r="AH2673" s="70"/>
      <c r="AI2673" s="70"/>
      <c r="AJ2673">
        <v>0</v>
      </c>
      <c r="AL2673" s="70"/>
      <c r="BL2673" t="s">
        <v>5587</v>
      </c>
      <c r="BM2673" s="135">
        <v>0.39583333333333331</v>
      </c>
      <c r="BN2673" s="136">
        <v>0.41666666666666669</v>
      </c>
      <c r="BO2673" s="101"/>
      <c r="BR2673" s="109" t="str">
        <f t="shared" si="41"/>
        <v>SH-25-2662</v>
      </c>
      <c r="BS2673" s="109" t="s">
        <v>266</v>
      </c>
      <c r="BT2673" t="s">
        <v>100</v>
      </c>
      <c r="BU2673" t="s">
        <v>5588</v>
      </c>
    </row>
    <row r="2674" spans="1:73" hidden="1">
      <c r="A2674" s="103" t="s">
        <v>5589</v>
      </c>
      <c r="B2674" s="102">
        <v>45782</v>
      </c>
      <c r="C2674" s="104">
        <f>_xlfn.ISOWEEKNUM(Tabella2[[#This Row],[Date]])</f>
        <v>19</v>
      </c>
      <c r="D2674" s="104" t="s">
        <v>3529</v>
      </c>
      <c r="E2674" s="104" t="s">
        <v>284</v>
      </c>
      <c r="F2674" s="104">
        <v>68</v>
      </c>
      <c r="G2674" s="104" t="s">
        <v>257</v>
      </c>
      <c r="H2674" s="105">
        <v>10</v>
      </c>
      <c r="I2674" s="104"/>
      <c r="J2674" s="104" t="s">
        <v>258</v>
      </c>
      <c r="K2674" s="104" t="s">
        <v>80</v>
      </c>
      <c r="L2674" s="104" t="s">
        <v>299</v>
      </c>
      <c r="M2674" s="104" t="s">
        <v>328</v>
      </c>
      <c r="N2674" s="104"/>
      <c r="O2674" s="108" t="str">
        <f>A2671</f>
        <v>15073</v>
      </c>
      <c r="P2674" s="111" t="s">
        <v>3403</v>
      </c>
      <c r="Q2674" s="153">
        <v>0.39583333333333331</v>
      </c>
      <c r="R2674" s="153">
        <v>0.4375</v>
      </c>
      <c r="S2674" s="153">
        <v>4.1666666666666657E-2</v>
      </c>
      <c r="T2674" s="153">
        <v>0.39583333333333331</v>
      </c>
      <c r="U2674" s="153">
        <v>0.4375</v>
      </c>
      <c r="V2674" s="153">
        <f>IF(ISBLANK(T2674),"",Tabella2[[#This Row],[ACT STOP]]-Tabella2[[#This Row],[ACT START]])</f>
        <v>4.1666666666666685E-2</v>
      </c>
      <c r="W2674" s="104" t="s">
        <v>92</v>
      </c>
      <c r="X2674" s="104" t="s">
        <v>91</v>
      </c>
      <c r="Y2674" s="110" t="s">
        <v>5590</v>
      </c>
      <c r="Z2674" s="106"/>
      <c r="AA2674" s="104"/>
      <c r="AB2674" s="107"/>
      <c r="AC2674" s="72">
        <v>1</v>
      </c>
      <c r="AH2674" s="70"/>
      <c r="AI2674" s="70"/>
      <c r="AJ2674">
        <v>0</v>
      </c>
      <c r="AL2674" s="70"/>
      <c r="BM2674" s="135">
        <v>0.39583333333333331</v>
      </c>
      <c r="BN2674" s="136">
        <v>0.4375</v>
      </c>
      <c r="BO2674" s="101"/>
      <c r="BR2674" s="109" t="str">
        <f t="shared" si="41"/>
        <v>SH-25-2663</v>
      </c>
      <c r="BS2674" s="109" t="s">
        <v>552</v>
      </c>
      <c r="BT2674" t="s">
        <v>92</v>
      </c>
      <c r="BU2674" t="s">
        <v>5591</v>
      </c>
    </row>
    <row r="2675" spans="1:73" hidden="1">
      <c r="A2675" s="103" t="s">
        <v>5592</v>
      </c>
      <c r="B2675" s="102">
        <v>45782</v>
      </c>
      <c r="C2675" s="104">
        <f>_xlfn.ISOWEEKNUM(Tabella2[[#This Row],[Date]])</f>
        <v>19</v>
      </c>
      <c r="D2675" s="104" t="s">
        <v>409</v>
      </c>
      <c r="E2675" s="104" t="s">
        <v>284</v>
      </c>
      <c r="F2675" s="104">
        <v>42</v>
      </c>
      <c r="G2675" s="104" t="s">
        <v>257</v>
      </c>
      <c r="H2675" s="105">
        <v>1</v>
      </c>
      <c r="I2675" s="104"/>
      <c r="J2675" s="104" t="s">
        <v>258</v>
      </c>
      <c r="K2675" s="104" t="s">
        <v>83</v>
      </c>
      <c r="L2675" s="104" t="s">
        <v>299</v>
      </c>
      <c r="M2675" s="104" t="s">
        <v>276</v>
      </c>
      <c r="N2675" s="104"/>
      <c r="O2675" s="108" t="str">
        <f>A702</f>
        <v>13104</v>
      </c>
      <c r="P2675" s="111" t="s">
        <v>4707</v>
      </c>
      <c r="Q2675" s="153" t="s">
        <v>499</v>
      </c>
      <c r="R2675" s="153" t="s">
        <v>511</v>
      </c>
      <c r="S2675" s="153">
        <v>4.1666666666666657E-2</v>
      </c>
      <c r="T2675" s="153">
        <v>0.45833333333333331</v>
      </c>
      <c r="U2675" s="153">
        <v>0.49305555555555558</v>
      </c>
      <c r="V2675" s="153">
        <f>IF(ISBLANK(T2675),"",Tabella2[[#This Row],[ACT STOP]]-Tabella2[[#This Row],[ACT START]])</f>
        <v>3.4722222222222265E-2</v>
      </c>
      <c r="W2675" s="104" t="s">
        <v>92</v>
      </c>
      <c r="X2675" s="104" t="s">
        <v>91</v>
      </c>
      <c r="Y2675" s="110"/>
      <c r="Z2675" s="106"/>
      <c r="AA2675" s="104"/>
      <c r="AB2675" s="107"/>
      <c r="AC2675" s="72">
        <v>1</v>
      </c>
      <c r="AH2675" s="70"/>
      <c r="AI2675" s="70"/>
      <c r="AJ2675">
        <v>0</v>
      </c>
      <c r="AL2675" s="70"/>
      <c r="BM2675" s="135">
        <v>0.45833333333333331</v>
      </c>
      <c r="BN2675" s="136">
        <v>0.49305555555555558</v>
      </c>
      <c r="BO2675" s="101"/>
      <c r="BR2675" s="109" t="str">
        <f t="shared" si="41"/>
        <v>SH-25-2664</v>
      </c>
      <c r="BS2675" s="109" t="s">
        <v>332</v>
      </c>
      <c r="BT2675" t="s">
        <v>92</v>
      </c>
      <c r="BU2675" t="s">
        <v>5593</v>
      </c>
    </row>
    <row r="2676" spans="1:73" hidden="1">
      <c r="A2676" s="103" t="s">
        <v>5594</v>
      </c>
      <c r="B2676" s="102">
        <v>45782</v>
      </c>
      <c r="C2676" s="104">
        <f>_xlfn.ISOWEEKNUM(Tabella2[[#This Row],[Date]])</f>
        <v>19</v>
      </c>
      <c r="D2676" s="104" t="s">
        <v>305</v>
      </c>
      <c r="E2676" s="104" t="s">
        <v>284</v>
      </c>
      <c r="F2676" s="104">
        <v>45</v>
      </c>
      <c r="G2676" s="104" t="s">
        <v>284</v>
      </c>
      <c r="H2676" s="105">
        <v>3</v>
      </c>
      <c r="I2676" s="104"/>
      <c r="J2676" s="104" t="s">
        <v>258</v>
      </c>
      <c r="K2676" s="104" t="s">
        <v>81</v>
      </c>
      <c r="L2676" s="104" t="s">
        <v>259</v>
      </c>
      <c r="M2676" s="104" t="s">
        <v>269</v>
      </c>
      <c r="N2676" s="104"/>
      <c r="O2676" s="106"/>
      <c r="P2676" s="111" t="s">
        <v>1814</v>
      </c>
      <c r="Q2676" s="153" t="s">
        <v>499</v>
      </c>
      <c r="R2676" s="153" t="s">
        <v>511</v>
      </c>
      <c r="S2676" s="153">
        <v>4.1666666666666657E-2</v>
      </c>
      <c r="T2676" s="153" t="s">
        <v>499</v>
      </c>
      <c r="U2676" s="153" t="s">
        <v>511</v>
      </c>
      <c r="V2676" s="153">
        <f>IF(ISBLANK(T2676),"",Tabella2[[#This Row],[ACT STOP]]-Tabella2[[#This Row],[ACT START]])</f>
        <v>4.1666666666666685E-2</v>
      </c>
      <c r="W2676" s="104" t="s">
        <v>92</v>
      </c>
      <c r="X2676" s="104" t="s">
        <v>91</v>
      </c>
      <c r="Y2676" s="110"/>
      <c r="Z2676" s="106"/>
      <c r="AA2676" s="104"/>
      <c r="AB2676" s="107"/>
      <c r="AC2676" s="72">
        <v>1</v>
      </c>
      <c r="AH2676" s="70"/>
      <c r="AI2676" s="70"/>
      <c r="AJ2676">
        <v>0</v>
      </c>
      <c r="AL2676" s="70"/>
      <c r="BM2676" s="135" t="s">
        <v>499</v>
      </c>
      <c r="BN2676" s="136" t="s">
        <v>511</v>
      </c>
      <c r="BO2676" s="101"/>
      <c r="BR2676" s="109" t="str">
        <f t="shared" si="41"/>
        <v>SH-25-2665</v>
      </c>
      <c r="BS2676" s="109" t="s">
        <v>301</v>
      </c>
      <c r="BT2676" t="s">
        <v>92</v>
      </c>
      <c r="BU2676" t="s">
        <v>5595</v>
      </c>
    </row>
    <row r="2677" spans="1:73" hidden="1">
      <c r="A2677" s="103" t="s">
        <v>5596</v>
      </c>
      <c r="B2677" s="102">
        <v>45782</v>
      </c>
      <c r="C2677" s="104">
        <f>_xlfn.ISOWEEKNUM(Tabella2[[#This Row],[Date]])</f>
        <v>19</v>
      </c>
      <c r="D2677" s="104" t="s">
        <v>326</v>
      </c>
      <c r="E2677" s="104" t="s">
        <v>327</v>
      </c>
      <c r="F2677" s="104">
        <v>67</v>
      </c>
      <c r="G2677" s="104" t="s">
        <v>257</v>
      </c>
      <c r="H2677" s="105">
        <v>10</v>
      </c>
      <c r="I2677" s="104" t="s">
        <v>258</v>
      </c>
      <c r="J2677" s="104"/>
      <c r="K2677" s="104" t="s">
        <v>79</v>
      </c>
      <c r="L2677" s="104" t="s">
        <v>299</v>
      </c>
      <c r="M2677" s="104" t="s">
        <v>1438</v>
      </c>
      <c r="N2677" s="104"/>
      <c r="O2677" s="108" t="str">
        <f>A2678</f>
        <v>15080</v>
      </c>
      <c r="P2677" s="111" t="s">
        <v>5456</v>
      </c>
      <c r="Q2677" s="153" t="s">
        <v>271</v>
      </c>
      <c r="R2677" s="153" t="s">
        <v>272</v>
      </c>
      <c r="S2677" s="153">
        <v>4.1666666666666657E-2</v>
      </c>
      <c r="T2677" s="153">
        <v>0.53819444444444442</v>
      </c>
      <c r="U2677" s="153">
        <v>0.56597222222222221</v>
      </c>
      <c r="V2677" s="153">
        <f>IF(ISBLANK(T2677),"",Tabella2[[#This Row],[ACT STOP]]-Tabella2[[#This Row],[ACT START]])</f>
        <v>2.777777777777779E-2</v>
      </c>
      <c r="W2677" s="104" t="s">
        <v>92</v>
      </c>
      <c r="X2677" s="104" t="s">
        <v>91</v>
      </c>
      <c r="Y2677" s="110" t="s">
        <v>5597</v>
      </c>
      <c r="Z2677" s="106"/>
      <c r="AA2677" s="104"/>
      <c r="AB2677" s="107"/>
      <c r="AC2677" s="72">
        <v>1</v>
      </c>
      <c r="AH2677" s="70"/>
      <c r="AI2677" s="70"/>
      <c r="AJ2677">
        <v>0</v>
      </c>
      <c r="AL2677" s="70"/>
      <c r="BM2677" s="135">
        <v>0.53819444444444442</v>
      </c>
      <c r="BN2677" s="136">
        <v>0.56597222222222221</v>
      </c>
      <c r="BO2677" s="101"/>
      <c r="BR2677" s="109" t="str">
        <f t="shared" si="41"/>
        <v>SH-25-2666</v>
      </c>
      <c r="BS2677" s="109" t="s">
        <v>552</v>
      </c>
      <c r="BT2677" t="s">
        <v>92</v>
      </c>
      <c r="BU2677" t="s">
        <v>5598</v>
      </c>
    </row>
    <row r="2678" spans="1:73" hidden="1">
      <c r="A2678" s="103" t="s">
        <v>5599</v>
      </c>
      <c r="B2678" s="102">
        <v>45782</v>
      </c>
      <c r="C2678" s="104">
        <f>_xlfn.ISOWEEKNUM(Tabella2[[#This Row],[Date]])</f>
        <v>19</v>
      </c>
      <c r="D2678" s="104" t="s">
        <v>326</v>
      </c>
      <c r="E2678" s="104" t="s">
        <v>327</v>
      </c>
      <c r="F2678" s="104">
        <v>64</v>
      </c>
      <c r="G2678" s="104" t="s">
        <v>284</v>
      </c>
      <c r="H2678" s="105">
        <v>22</v>
      </c>
      <c r="I2678" s="104" t="s">
        <v>258</v>
      </c>
      <c r="J2678" s="104"/>
      <c r="K2678" s="104" t="s">
        <v>78</v>
      </c>
      <c r="L2678" s="104" t="s">
        <v>299</v>
      </c>
      <c r="M2678" s="104" t="s">
        <v>1438</v>
      </c>
      <c r="N2678" s="104"/>
      <c r="O2678" s="108" t="str">
        <f>A2677</f>
        <v>15079</v>
      </c>
      <c r="P2678" s="111" t="s">
        <v>5530</v>
      </c>
      <c r="Q2678" s="153">
        <v>0.52083333333333337</v>
      </c>
      <c r="R2678" s="153">
        <v>0.5625</v>
      </c>
      <c r="S2678" s="153">
        <v>4.1666666666666657E-2</v>
      </c>
      <c r="T2678" s="153">
        <v>0.53819444444444442</v>
      </c>
      <c r="U2678" s="153">
        <v>0.56597222222222221</v>
      </c>
      <c r="V2678" s="153">
        <f>IF(ISBLANK(T2678),"",Tabella2[[#This Row],[ACT STOP]]-Tabella2[[#This Row],[ACT START]])</f>
        <v>2.777777777777779E-2</v>
      </c>
      <c r="W2678" s="104" t="s">
        <v>92</v>
      </c>
      <c r="X2678" s="104" t="s">
        <v>91</v>
      </c>
      <c r="Y2678" s="110" t="s">
        <v>5600</v>
      </c>
      <c r="Z2678" s="106"/>
      <c r="AA2678" s="104"/>
      <c r="AB2678" s="107"/>
      <c r="AC2678" s="72">
        <v>1</v>
      </c>
      <c r="AH2678" s="70"/>
      <c r="AI2678" s="70"/>
      <c r="AJ2678">
        <v>0</v>
      </c>
      <c r="AL2678" s="70"/>
      <c r="BM2678" s="135">
        <v>0.53819444444444442</v>
      </c>
      <c r="BN2678" s="136">
        <v>0.56597222222222221</v>
      </c>
      <c r="BO2678" s="101"/>
      <c r="BR2678" s="109" t="str">
        <f t="shared" si="41"/>
        <v>SH-25-2667</v>
      </c>
      <c r="BS2678" s="109" t="s">
        <v>295</v>
      </c>
      <c r="BT2678" t="s">
        <v>92</v>
      </c>
      <c r="BU2678" t="s">
        <v>5601</v>
      </c>
    </row>
    <row r="2679" spans="1:73" hidden="1">
      <c r="A2679" s="103" t="s">
        <v>5602</v>
      </c>
      <c r="B2679" s="102">
        <v>45782</v>
      </c>
      <c r="C2679" s="104">
        <f>_xlfn.ISOWEEKNUM(Tabella2[[#This Row],[Date]])</f>
        <v>19</v>
      </c>
      <c r="D2679" s="104" t="s">
        <v>558</v>
      </c>
      <c r="E2679" s="104" t="s">
        <v>284</v>
      </c>
      <c r="F2679" s="104">
        <v>58</v>
      </c>
      <c r="G2679" s="104" t="s">
        <v>257</v>
      </c>
      <c r="H2679" s="105">
        <v>5</v>
      </c>
      <c r="I2679" s="104"/>
      <c r="J2679" s="104" t="s">
        <v>258</v>
      </c>
      <c r="K2679" s="104" t="s">
        <v>83</v>
      </c>
      <c r="L2679" s="104" t="s">
        <v>299</v>
      </c>
      <c r="M2679" s="104" t="s">
        <v>276</v>
      </c>
      <c r="N2679" s="104"/>
      <c r="O2679" s="108" t="str">
        <f>A703</f>
        <v>13105</v>
      </c>
      <c r="P2679" s="111" t="s">
        <v>2791</v>
      </c>
      <c r="Q2679" s="153" t="s">
        <v>271</v>
      </c>
      <c r="R2679" s="153" t="s">
        <v>272</v>
      </c>
      <c r="S2679" s="153">
        <v>4.1666666666666657E-2</v>
      </c>
      <c r="T2679" s="153" t="s">
        <v>271</v>
      </c>
      <c r="U2679" s="153" t="s">
        <v>272</v>
      </c>
      <c r="V2679" s="153">
        <f>IF(ISBLANK(T2679),"",Tabella2[[#This Row],[ACT STOP]]-Tabella2[[#This Row],[ACT START]])</f>
        <v>4.166666666666663E-2</v>
      </c>
      <c r="W2679" s="104" t="s">
        <v>92</v>
      </c>
      <c r="X2679" s="104" t="s">
        <v>91</v>
      </c>
      <c r="Y2679" s="110"/>
      <c r="Z2679" s="106"/>
      <c r="AA2679" s="104"/>
      <c r="AB2679" s="107"/>
      <c r="AC2679" s="72">
        <v>1</v>
      </c>
      <c r="AH2679" s="70"/>
      <c r="AI2679" s="70"/>
      <c r="AJ2679">
        <v>0</v>
      </c>
      <c r="AL2679" s="70"/>
      <c r="BM2679" s="135" t="s">
        <v>271</v>
      </c>
      <c r="BN2679" s="136" t="s">
        <v>272</v>
      </c>
      <c r="BO2679" s="101"/>
      <c r="BR2679" s="109" t="str">
        <f t="shared" si="41"/>
        <v>SH-25-2668</v>
      </c>
      <c r="BS2679" s="109" t="s">
        <v>416</v>
      </c>
      <c r="BT2679" t="s">
        <v>92</v>
      </c>
      <c r="BU2679" t="s">
        <v>5603</v>
      </c>
    </row>
    <row r="2680" spans="1:73" hidden="1">
      <c r="A2680" s="103" t="s">
        <v>5604</v>
      </c>
      <c r="B2680" s="102">
        <v>45782</v>
      </c>
      <c r="C2680" s="104">
        <f>_xlfn.ISOWEEKNUM(Tabella2[[#This Row],[Date]])</f>
        <v>19</v>
      </c>
      <c r="D2680" s="104" t="s">
        <v>305</v>
      </c>
      <c r="E2680" s="104" t="s">
        <v>284</v>
      </c>
      <c r="F2680" s="104">
        <v>47</v>
      </c>
      <c r="G2680" s="104" t="s">
        <v>257</v>
      </c>
      <c r="H2680" s="105">
        <v>17</v>
      </c>
      <c r="I2680" s="104"/>
      <c r="J2680" s="104" t="s">
        <v>258</v>
      </c>
      <c r="K2680" s="104" t="s">
        <v>81</v>
      </c>
      <c r="L2680" s="104" t="s">
        <v>259</v>
      </c>
      <c r="M2680" s="104" t="s">
        <v>269</v>
      </c>
      <c r="N2680" s="104"/>
      <c r="O2680" s="106"/>
      <c r="P2680" s="111" t="s">
        <v>607</v>
      </c>
      <c r="Q2680" s="153" t="s">
        <v>271</v>
      </c>
      <c r="R2680" s="153" t="s">
        <v>272</v>
      </c>
      <c r="S2680" s="153">
        <v>4.1666666666666657E-2</v>
      </c>
      <c r="T2680" s="153" t="s">
        <v>271</v>
      </c>
      <c r="U2680" s="153" t="s">
        <v>272</v>
      </c>
      <c r="V2680" s="153">
        <f>IF(ISBLANK(T2680),"",Tabella2[[#This Row],[ACT STOP]]-Tabella2[[#This Row],[ACT START]])</f>
        <v>4.166666666666663E-2</v>
      </c>
      <c r="W2680" s="104" t="s">
        <v>92</v>
      </c>
      <c r="X2680" s="104" t="s">
        <v>91</v>
      </c>
      <c r="Y2680" s="110"/>
      <c r="Z2680" s="106"/>
      <c r="AA2680" s="104"/>
      <c r="AB2680" s="107"/>
      <c r="AC2680" s="72">
        <v>1</v>
      </c>
      <c r="AH2680" s="70"/>
      <c r="AI2680" s="70"/>
      <c r="AJ2680">
        <v>0</v>
      </c>
      <c r="AL2680" s="70"/>
      <c r="BM2680" s="135" t="s">
        <v>271</v>
      </c>
      <c r="BN2680" s="136" t="s">
        <v>272</v>
      </c>
      <c r="BO2680" s="101"/>
      <c r="BR2680" s="109" t="str">
        <f t="shared" si="41"/>
        <v>SH-25-2669</v>
      </c>
      <c r="BS2680" s="109" t="s">
        <v>393</v>
      </c>
      <c r="BT2680" t="s">
        <v>92</v>
      </c>
      <c r="BU2680" t="s">
        <v>5605</v>
      </c>
    </row>
    <row r="2681" spans="1:73" hidden="1">
      <c r="A2681" s="103" t="s">
        <v>5606</v>
      </c>
      <c r="B2681" s="102">
        <v>45782</v>
      </c>
      <c r="C2681" s="104">
        <f>_xlfn.ISOWEEKNUM(Tabella2[[#This Row],[Date]])</f>
        <v>19</v>
      </c>
      <c r="D2681" s="104" t="s">
        <v>348</v>
      </c>
      <c r="E2681" s="104" t="s">
        <v>284</v>
      </c>
      <c r="F2681" s="104">
        <v>57</v>
      </c>
      <c r="G2681" s="104" t="s">
        <v>257</v>
      </c>
      <c r="H2681" s="105">
        <v>9</v>
      </c>
      <c r="I2681" s="104"/>
      <c r="J2681" s="104" t="s">
        <v>258</v>
      </c>
      <c r="K2681" s="104" t="s">
        <v>81</v>
      </c>
      <c r="L2681" s="104" t="s">
        <v>259</v>
      </c>
      <c r="M2681" s="104" t="s">
        <v>276</v>
      </c>
      <c r="N2681" s="104"/>
      <c r="O2681" s="106"/>
      <c r="P2681" s="111" t="s">
        <v>2684</v>
      </c>
      <c r="Q2681" s="153" t="s">
        <v>550</v>
      </c>
      <c r="R2681" s="153" t="s">
        <v>665</v>
      </c>
      <c r="S2681" s="153">
        <v>4.1666666666666657E-2</v>
      </c>
      <c r="T2681" s="153" t="s">
        <v>550</v>
      </c>
      <c r="U2681" s="153" t="s">
        <v>665</v>
      </c>
      <c r="V2681" s="153">
        <f>IF(ISBLANK(T2681),"",Tabella2[[#This Row],[ACT STOP]]-Tabella2[[#This Row],[ACT START]])</f>
        <v>4.166666666666663E-2</v>
      </c>
      <c r="W2681" s="104" t="s">
        <v>92</v>
      </c>
      <c r="X2681" s="104" t="s">
        <v>91</v>
      </c>
      <c r="Y2681" s="110"/>
      <c r="Z2681" s="106"/>
      <c r="AA2681" s="104"/>
      <c r="AB2681" s="107"/>
      <c r="AC2681" s="72">
        <v>1</v>
      </c>
      <c r="AH2681" s="70"/>
      <c r="AI2681" s="70"/>
      <c r="AJ2681">
        <v>0</v>
      </c>
      <c r="AL2681" s="70"/>
      <c r="BM2681" s="135" t="s">
        <v>550</v>
      </c>
      <c r="BN2681" s="136" t="s">
        <v>665</v>
      </c>
      <c r="BO2681" s="101"/>
      <c r="BR2681" s="109" t="str">
        <f t="shared" si="41"/>
        <v>SH-25-2670</v>
      </c>
      <c r="BS2681" s="109" t="s">
        <v>318</v>
      </c>
      <c r="BT2681" t="s">
        <v>92</v>
      </c>
      <c r="BU2681" t="s">
        <v>5607</v>
      </c>
    </row>
    <row r="2682" spans="1:73" hidden="1">
      <c r="A2682" s="103" t="s">
        <v>5608</v>
      </c>
      <c r="B2682" s="102">
        <v>45782</v>
      </c>
      <c r="C2682" s="104">
        <f>_xlfn.ISOWEEKNUM(Tabella2[[#This Row],[Date]])</f>
        <v>19</v>
      </c>
      <c r="D2682" s="104" t="s">
        <v>421</v>
      </c>
      <c r="E2682" s="104" t="s">
        <v>327</v>
      </c>
      <c r="F2682" s="104">
        <v>71</v>
      </c>
      <c r="G2682" s="104" t="s">
        <v>257</v>
      </c>
      <c r="H2682" s="105">
        <v>12</v>
      </c>
      <c r="I2682" s="104" t="s">
        <v>258</v>
      </c>
      <c r="J2682" s="104"/>
      <c r="K2682" s="104" t="s">
        <v>79</v>
      </c>
      <c r="L2682" s="104" t="s">
        <v>299</v>
      </c>
      <c r="M2682" s="104" t="s">
        <v>276</v>
      </c>
      <c r="N2682" s="104"/>
      <c r="O2682" s="108" t="str">
        <f>A705</f>
        <v>13107</v>
      </c>
      <c r="P2682" s="111" t="s">
        <v>650</v>
      </c>
      <c r="Q2682" s="153" t="s">
        <v>519</v>
      </c>
      <c r="R2682" s="153">
        <v>0.66666666666666663</v>
      </c>
      <c r="S2682" s="153">
        <v>2.0833333333333329E-2</v>
      </c>
      <c r="T2682" s="153">
        <v>0.64583333333333337</v>
      </c>
      <c r="U2682" s="153">
        <v>0.66666666666666663</v>
      </c>
      <c r="V2682" s="153">
        <f>IF(ISBLANK(T2682),"",Tabella2[[#This Row],[ACT STOP]]-Tabella2[[#This Row],[ACT START]])</f>
        <v>2.0833333333333259E-2</v>
      </c>
      <c r="W2682" s="104" t="s">
        <v>92</v>
      </c>
      <c r="X2682" s="104" t="s">
        <v>91</v>
      </c>
      <c r="Y2682" s="110"/>
      <c r="Z2682" s="106"/>
      <c r="AA2682" s="104"/>
      <c r="AB2682" s="107"/>
      <c r="AC2682" s="72">
        <v>1</v>
      </c>
      <c r="AH2682" s="70"/>
      <c r="AI2682" s="70"/>
      <c r="AJ2682">
        <v>0</v>
      </c>
      <c r="AL2682" s="70"/>
      <c r="BM2682" s="135">
        <v>0.64583333333333337</v>
      </c>
      <c r="BN2682" s="136">
        <v>0.66666666666666663</v>
      </c>
      <c r="BO2682" s="101"/>
      <c r="BR2682" s="109" t="str">
        <f t="shared" si="41"/>
        <v>SH-25-2671</v>
      </c>
      <c r="BS2682" s="109" t="s">
        <v>266</v>
      </c>
      <c r="BT2682" t="s">
        <v>92</v>
      </c>
      <c r="BU2682" t="s">
        <v>5609</v>
      </c>
    </row>
    <row r="2683" spans="1:73" hidden="1">
      <c r="A2683" s="103" t="s">
        <v>5610</v>
      </c>
      <c r="B2683" s="102">
        <v>45782</v>
      </c>
      <c r="C2683" s="104">
        <f>_xlfn.ISOWEEKNUM(Tabella2[[#This Row],[Date]])</f>
        <v>19</v>
      </c>
      <c r="D2683" s="104" t="s">
        <v>421</v>
      </c>
      <c r="E2683" s="104" t="s">
        <v>327</v>
      </c>
      <c r="F2683" s="104">
        <v>73</v>
      </c>
      <c r="G2683" s="104" t="s">
        <v>257</v>
      </c>
      <c r="H2683" s="105">
        <v>32</v>
      </c>
      <c r="I2683" s="104" t="s">
        <v>258</v>
      </c>
      <c r="J2683" s="104"/>
      <c r="K2683" s="104" t="s">
        <v>79</v>
      </c>
      <c r="L2683" s="104" t="s">
        <v>299</v>
      </c>
      <c r="M2683" s="104" t="s">
        <v>276</v>
      </c>
      <c r="N2683" s="104"/>
      <c r="O2683" s="108" t="str">
        <f>A706</f>
        <v>13108</v>
      </c>
      <c r="P2683" s="111" t="s">
        <v>650</v>
      </c>
      <c r="Q2683" s="153" t="s">
        <v>2642</v>
      </c>
      <c r="R2683" s="153">
        <v>0.69097222222222221</v>
      </c>
      <c r="S2683" s="153">
        <v>2.0833333333333329E-2</v>
      </c>
      <c r="T2683" s="153">
        <v>0.67013888888888884</v>
      </c>
      <c r="U2683" s="153">
        <v>0.69097222222222221</v>
      </c>
      <c r="V2683" s="153">
        <f>IF(ISBLANK(T2683),"",Tabella2[[#This Row],[ACT STOP]]-Tabella2[[#This Row],[ACT START]])</f>
        <v>2.083333333333337E-2</v>
      </c>
      <c r="W2683" s="104" t="s">
        <v>92</v>
      </c>
      <c r="X2683" s="104" t="s">
        <v>91</v>
      </c>
      <c r="Y2683" s="110"/>
      <c r="Z2683" s="106"/>
      <c r="AA2683" s="104"/>
      <c r="AB2683" s="107"/>
      <c r="AC2683" s="72">
        <v>1</v>
      </c>
      <c r="AH2683" s="70"/>
      <c r="AI2683" s="70"/>
      <c r="AJ2683">
        <v>0</v>
      </c>
      <c r="AL2683" s="70"/>
      <c r="BM2683" s="135">
        <v>0.67013888888888884</v>
      </c>
      <c r="BN2683" s="136">
        <v>0.69097222222222221</v>
      </c>
      <c r="BO2683" s="101"/>
      <c r="BR2683" s="109" t="str">
        <f t="shared" si="41"/>
        <v>SH-25-2672</v>
      </c>
      <c r="BS2683" s="109" t="s">
        <v>356</v>
      </c>
      <c r="BT2683" t="s">
        <v>92</v>
      </c>
      <c r="BU2683" t="s">
        <v>5611</v>
      </c>
    </row>
    <row r="2684" spans="1:73" hidden="1">
      <c r="A2684" s="103" t="s">
        <v>5612</v>
      </c>
      <c r="B2684" s="102">
        <v>45782</v>
      </c>
      <c r="C2684" s="104">
        <f>_xlfn.ISOWEEKNUM(Tabella2[[#This Row],[Date]])</f>
        <v>19</v>
      </c>
      <c r="D2684" s="104" t="s">
        <v>326</v>
      </c>
      <c r="E2684" s="104" t="s">
        <v>327</v>
      </c>
      <c r="F2684" s="104">
        <v>67</v>
      </c>
      <c r="G2684" s="104" t="s">
        <v>284</v>
      </c>
      <c r="H2684" s="105">
        <v>22</v>
      </c>
      <c r="I2684" s="104" t="s">
        <v>258</v>
      </c>
      <c r="J2684" s="104"/>
      <c r="K2684" s="104" t="s">
        <v>83</v>
      </c>
      <c r="L2684" s="104" t="s">
        <v>299</v>
      </c>
      <c r="M2684" s="104" t="s">
        <v>1438</v>
      </c>
      <c r="N2684" s="104"/>
      <c r="O2684" s="108" t="str">
        <f>A707</f>
        <v>13109</v>
      </c>
      <c r="P2684" s="111" t="s">
        <v>5530</v>
      </c>
      <c r="Q2684" s="153" t="s">
        <v>519</v>
      </c>
      <c r="R2684" s="153" t="s">
        <v>520</v>
      </c>
      <c r="S2684" s="153">
        <v>4.1666666666666657E-2</v>
      </c>
      <c r="T2684" s="153">
        <v>0.63888888888888884</v>
      </c>
      <c r="U2684" s="153">
        <v>0.68055555555555558</v>
      </c>
      <c r="V2684" s="153">
        <f>IF(ISBLANK(T2684),"",Tabella2[[#This Row],[ACT STOP]]-Tabella2[[#This Row],[ACT START]])</f>
        <v>4.1666666666666741E-2</v>
      </c>
      <c r="W2684" s="104" t="s">
        <v>92</v>
      </c>
      <c r="X2684" s="104" t="s">
        <v>91</v>
      </c>
      <c r="Y2684" s="110"/>
      <c r="Z2684" s="106"/>
      <c r="AA2684" s="104"/>
      <c r="AB2684" s="107"/>
      <c r="AC2684" s="72">
        <v>1</v>
      </c>
      <c r="AH2684" s="70"/>
      <c r="AI2684" s="70"/>
      <c r="AJ2684">
        <v>0</v>
      </c>
      <c r="AL2684" s="70"/>
      <c r="BM2684" s="135">
        <v>0.63888888888888884</v>
      </c>
      <c r="BN2684" s="136">
        <v>0.68055555555555558</v>
      </c>
      <c r="BO2684" s="101"/>
      <c r="BR2684" s="109" t="str">
        <f t="shared" si="41"/>
        <v>SH-25-2673</v>
      </c>
      <c r="BS2684" s="109" t="s">
        <v>295</v>
      </c>
      <c r="BT2684" t="s">
        <v>92</v>
      </c>
      <c r="BU2684" t="s">
        <v>5613</v>
      </c>
    </row>
    <row r="2685" spans="1:73" hidden="1">
      <c r="A2685" s="103" t="s">
        <v>5614</v>
      </c>
      <c r="B2685" s="102">
        <v>45782</v>
      </c>
      <c r="C2685" s="104">
        <f>_xlfn.ISOWEEKNUM(Tabella2[[#This Row],[Date]])</f>
        <v>19</v>
      </c>
      <c r="D2685" s="104" t="s">
        <v>305</v>
      </c>
      <c r="E2685" s="104" t="s">
        <v>284</v>
      </c>
      <c r="F2685" s="104">
        <v>45</v>
      </c>
      <c r="G2685" s="104" t="s">
        <v>257</v>
      </c>
      <c r="H2685" s="105">
        <v>5</v>
      </c>
      <c r="I2685" s="104"/>
      <c r="J2685" s="104" t="s">
        <v>258</v>
      </c>
      <c r="K2685" s="104" t="s">
        <v>81</v>
      </c>
      <c r="L2685" s="104" t="s">
        <v>259</v>
      </c>
      <c r="M2685" s="104" t="s">
        <v>269</v>
      </c>
      <c r="N2685" s="104"/>
      <c r="O2685" s="106"/>
      <c r="P2685" s="111" t="s">
        <v>607</v>
      </c>
      <c r="Q2685" s="153" t="s">
        <v>519</v>
      </c>
      <c r="R2685" s="153" t="s">
        <v>520</v>
      </c>
      <c r="S2685" s="153">
        <v>4.1666666666666657E-2</v>
      </c>
      <c r="T2685" s="153" t="s">
        <v>519</v>
      </c>
      <c r="U2685" s="153" t="s">
        <v>520</v>
      </c>
      <c r="V2685" s="153">
        <f>IF(ISBLANK(T2685),"",Tabella2[[#This Row],[ACT STOP]]-Tabella2[[#This Row],[ACT START]])</f>
        <v>4.166666666666663E-2</v>
      </c>
      <c r="W2685" s="104" t="s">
        <v>92</v>
      </c>
      <c r="X2685" s="104" t="s">
        <v>91</v>
      </c>
      <c r="Y2685" s="110"/>
      <c r="Z2685" s="106"/>
      <c r="AA2685" s="104"/>
      <c r="AB2685" s="107"/>
      <c r="AC2685" s="72">
        <v>1</v>
      </c>
      <c r="AH2685" s="70"/>
      <c r="AI2685" s="70"/>
      <c r="AJ2685">
        <v>0</v>
      </c>
      <c r="AL2685" s="70"/>
      <c r="BM2685" s="135" t="s">
        <v>519</v>
      </c>
      <c r="BN2685" s="136" t="s">
        <v>520</v>
      </c>
      <c r="BO2685" s="101"/>
      <c r="BR2685" s="109" t="str">
        <f t="shared" si="41"/>
        <v>SH-25-2674</v>
      </c>
      <c r="BS2685" s="109" t="s">
        <v>416</v>
      </c>
      <c r="BT2685" t="s">
        <v>92</v>
      </c>
      <c r="BU2685" t="s">
        <v>5615</v>
      </c>
    </row>
    <row r="2686" spans="1:73" hidden="1">
      <c r="A2686" s="103" t="s">
        <v>5616</v>
      </c>
      <c r="B2686" s="102">
        <v>45783</v>
      </c>
      <c r="C2686" s="104">
        <f>_xlfn.ISOWEEKNUM(Tabella2[[#This Row],[Date]])</f>
        <v>19</v>
      </c>
      <c r="D2686" s="104" t="s">
        <v>370</v>
      </c>
      <c r="E2686" s="104" t="s">
        <v>256</v>
      </c>
      <c r="F2686" s="104">
        <v>52</v>
      </c>
      <c r="G2686" s="104" t="s">
        <v>257</v>
      </c>
      <c r="H2686" s="105">
        <v>9</v>
      </c>
      <c r="I2686" s="104" t="s">
        <v>258</v>
      </c>
      <c r="J2686" s="104"/>
      <c r="K2686" s="104" t="s">
        <v>79</v>
      </c>
      <c r="L2686" s="104" t="s">
        <v>299</v>
      </c>
      <c r="M2686" s="104" t="s">
        <v>313</v>
      </c>
      <c r="N2686" s="104"/>
      <c r="O2686" s="108" t="str">
        <f>A2687</f>
        <v>15089</v>
      </c>
      <c r="P2686" s="111" t="s">
        <v>314</v>
      </c>
      <c r="Q2686" s="153" t="s">
        <v>286</v>
      </c>
      <c r="R2686" s="153" t="s">
        <v>631</v>
      </c>
      <c r="S2686" s="153">
        <v>4.1666666666666657E-2</v>
      </c>
      <c r="T2686" s="153" t="s">
        <v>286</v>
      </c>
      <c r="U2686" s="153" t="s">
        <v>631</v>
      </c>
      <c r="V2686" s="153">
        <f>IF(ISBLANK(T2686),"",Tabella2[[#This Row],[ACT STOP]]-Tabella2[[#This Row],[ACT START]])</f>
        <v>4.1666666666666685E-2</v>
      </c>
      <c r="W2686" s="104" t="s">
        <v>92</v>
      </c>
      <c r="X2686" s="104" t="s">
        <v>91</v>
      </c>
      <c r="Y2686" s="110"/>
      <c r="Z2686" s="106"/>
      <c r="AA2686" s="104"/>
      <c r="AB2686" s="107"/>
      <c r="AC2686" s="72">
        <v>1</v>
      </c>
      <c r="AH2686" s="70"/>
      <c r="AI2686" s="70"/>
      <c r="AJ2686">
        <v>0</v>
      </c>
      <c r="AL2686" s="70"/>
      <c r="BL2686" t="s">
        <v>5617</v>
      </c>
      <c r="BM2686" s="135" t="s">
        <v>286</v>
      </c>
      <c r="BN2686" s="136" t="s">
        <v>631</v>
      </c>
      <c r="BO2686" s="101"/>
      <c r="BR2686" s="109" t="str">
        <f t="shared" si="41"/>
        <v>SH-25-2675</v>
      </c>
      <c r="BS2686" s="109" t="s">
        <v>318</v>
      </c>
      <c r="BT2686" t="s">
        <v>92</v>
      </c>
      <c r="BU2686" t="s">
        <v>5618</v>
      </c>
    </row>
    <row r="2687" spans="1:73" hidden="1">
      <c r="A2687" s="103" t="s">
        <v>5619</v>
      </c>
      <c r="B2687" s="102">
        <v>45783</v>
      </c>
      <c r="C2687" s="104">
        <f>_xlfn.ISOWEEKNUM(Tabella2[[#This Row],[Date]])</f>
        <v>19</v>
      </c>
      <c r="D2687" s="104" t="s">
        <v>370</v>
      </c>
      <c r="E2687" s="104" t="s">
        <v>256</v>
      </c>
      <c r="F2687" s="104">
        <v>55</v>
      </c>
      <c r="G2687" s="104" t="s">
        <v>257</v>
      </c>
      <c r="H2687" s="105">
        <v>10</v>
      </c>
      <c r="I2687" s="104" t="s">
        <v>258</v>
      </c>
      <c r="J2687" s="104"/>
      <c r="K2687" s="104" t="s">
        <v>78</v>
      </c>
      <c r="L2687" s="104" t="s">
        <v>299</v>
      </c>
      <c r="M2687" s="104" t="s">
        <v>313</v>
      </c>
      <c r="N2687" s="104"/>
      <c r="O2687" s="108" t="str">
        <f>A2686</f>
        <v>15088</v>
      </c>
      <c r="P2687" s="111" t="s">
        <v>314</v>
      </c>
      <c r="Q2687" s="153">
        <v>0.33333333333333331</v>
      </c>
      <c r="R2687" s="153">
        <v>0.375</v>
      </c>
      <c r="S2687" s="153">
        <v>4.1666666666666657E-2</v>
      </c>
      <c r="T2687" s="153" t="s">
        <v>286</v>
      </c>
      <c r="U2687" s="153" t="s">
        <v>631</v>
      </c>
      <c r="V2687" s="153">
        <f>IF(ISBLANK(T2687),"",Tabella2[[#This Row],[ACT STOP]]-Tabella2[[#This Row],[ACT START]])</f>
        <v>4.1666666666666685E-2</v>
      </c>
      <c r="W2687" s="104" t="s">
        <v>92</v>
      </c>
      <c r="X2687" s="104" t="s">
        <v>91</v>
      </c>
      <c r="Y2687" s="110"/>
      <c r="Z2687" s="106"/>
      <c r="AA2687" s="104"/>
      <c r="AB2687" s="107"/>
      <c r="AC2687" s="72">
        <v>1</v>
      </c>
      <c r="AH2687" s="70"/>
      <c r="AI2687" s="70"/>
      <c r="AJ2687">
        <v>0</v>
      </c>
      <c r="AL2687" s="70"/>
      <c r="BL2687" t="s">
        <v>453</v>
      </c>
      <c r="BM2687" s="135" t="s">
        <v>286</v>
      </c>
      <c r="BN2687" s="136" t="s">
        <v>631</v>
      </c>
      <c r="BO2687" s="101"/>
      <c r="BR2687" s="109" t="str">
        <f t="shared" si="41"/>
        <v>SH-25-2676</v>
      </c>
      <c r="BS2687" s="109" t="s">
        <v>552</v>
      </c>
      <c r="BT2687" t="s">
        <v>92</v>
      </c>
      <c r="BU2687" t="s">
        <v>5620</v>
      </c>
    </row>
    <row r="2688" spans="1:73" hidden="1">
      <c r="A2688" s="103" t="s">
        <v>5621</v>
      </c>
      <c r="B2688" s="102">
        <v>45783</v>
      </c>
      <c r="C2688" s="104">
        <f>_xlfn.ISOWEEKNUM(Tabella2[[#This Row],[Date]])</f>
        <v>19</v>
      </c>
      <c r="D2688" s="104" t="s">
        <v>305</v>
      </c>
      <c r="E2688" s="104" t="s">
        <v>284</v>
      </c>
      <c r="F2688" s="104">
        <v>47</v>
      </c>
      <c r="G2688" s="104" t="s">
        <v>257</v>
      </c>
      <c r="H2688" s="105">
        <v>32</v>
      </c>
      <c r="I2688" s="104"/>
      <c r="J2688" s="104" t="s">
        <v>258</v>
      </c>
      <c r="K2688" s="104" t="s">
        <v>81</v>
      </c>
      <c r="L2688" s="104" t="s">
        <v>259</v>
      </c>
      <c r="M2688" s="104" t="s">
        <v>269</v>
      </c>
      <c r="N2688" s="104"/>
      <c r="O2688" s="106"/>
      <c r="P2688" s="111" t="s">
        <v>1966</v>
      </c>
      <c r="Q2688" s="153" t="s">
        <v>286</v>
      </c>
      <c r="R2688" s="153" t="s">
        <v>631</v>
      </c>
      <c r="S2688" s="153">
        <v>4.1666666666666657E-2</v>
      </c>
      <c r="T2688" s="153">
        <v>0.33333333333333331</v>
      </c>
      <c r="U2688" s="153">
        <v>0.375</v>
      </c>
      <c r="V2688" s="153">
        <f>IF(ISBLANK(T2688),"",Tabella2[[#This Row],[ACT STOP]]-Tabella2[[#This Row],[ACT START]])</f>
        <v>4.1666666666666685E-2</v>
      </c>
      <c r="W2688" s="104" t="s">
        <v>92</v>
      </c>
      <c r="X2688" s="104" t="s">
        <v>91</v>
      </c>
      <c r="Y2688" s="110" t="s">
        <v>5622</v>
      </c>
      <c r="Z2688" s="106"/>
      <c r="AA2688" s="104"/>
      <c r="AB2688" s="107"/>
      <c r="AC2688" s="72">
        <v>1</v>
      </c>
      <c r="AH2688" s="70"/>
      <c r="AI2688" s="70"/>
      <c r="AJ2688">
        <v>0</v>
      </c>
      <c r="AL2688" s="70"/>
      <c r="BL2688" t="s">
        <v>5623</v>
      </c>
      <c r="BM2688" s="135">
        <v>0.33333333333333331</v>
      </c>
      <c r="BN2688" s="136">
        <v>0.375</v>
      </c>
      <c r="BO2688" s="101"/>
      <c r="BR2688" s="109" t="str">
        <f t="shared" si="41"/>
        <v>SH-25-2677</v>
      </c>
      <c r="BS2688" s="109" t="s">
        <v>356</v>
      </c>
      <c r="BT2688" t="s">
        <v>92</v>
      </c>
      <c r="BU2688" t="s">
        <v>5624</v>
      </c>
    </row>
    <row r="2689" spans="1:73" hidden="1">
      <c r="A2689" s="103" t="s">
        <v>5625</v>
      </c>
      <c r="B2689" s="102">
        <v>45783</v>
      </c>
      <c r="C2689" s="104">
        <f>_xlfn.ISOWEEKNUM(Tabella2[[#This Row],[Date]])</f>
        <v>19</v>
      </c>
      <c r="D2689" s="104" t="s">
        <v>471</v>
      </c>
      <c r="E2689" s="104" t="s">
        <v>327</v>
      </c>
      <c r="F2689" s="104">
        <v>34</v>
      </c>
      <c r="G2689" s="104" t="s">
        <v>257</v>
      </c>
      <c r="H2689" s="105">
        <v>12</v>
      </c>
      <c r="I2689" s="104" t="s">
        <v>258</v>
      </c>
      <c r="J2689" s="104"/>
      <c r="K2689" s="104" t="s">
        <v>79</v>
      </c>
      <c r="L2689" s="104" t="s">
        <v>299</v>
      </c>
      <c r="M2689" s="104" t="s">
        <v>430</v>
      </c>
      <c r="N2689" s="104"/>
      <c r="O2689" s="108" t="str">
        <f>A708</f>
        <v>13110</v>
      </c>
      <c r="P2689" s="111" t="s">
        <v>2237</v>
      </c>
      <c r="Q2689" s="153" t="s">
        <v>262</v>
      </c>
      <c r="R2689" s="153" t="s">
        <v>263</v>
      </c>
      <c r="S2689" s="153">
        <v>4.1666666666666657E-2</v>
      </c>
      <c r="T2689" s="153" t="s">
        <v>262</v>
      </c>
      <c r="U2689" s="153" t="s">
        <v>263</v>
      </c>
      <c r="V2689" s="153">
        <f>IF(ISBLANK(T2689),"",Tabella2[[#This Row],[ACT STOP]]-Tabella2[[#This Row],[ACT START]])</f>
        <v>4.1666666666666685E-2</v>
      </c>
      <c r="W2689" s="104" t="s">
        <v>92</v>
      </c>
      <c r="X2689" s="104" t="s">
        <v>91</v>
      </c>
      <c r="Y2689" s="110"/>
      <c r="Z2689" s="106"/>
      <c r="AA2689" s="104"/>
      <c r="AB2689" s="107"/>
      <c r="AC2689" s="72">
        <v>1</v>
      </c>
      <c r="AH2689" s="70"/>
      <c r="AI2689" s="70"/>
      <c r="AJ2689">
        <v>0</v>
      </c>
      <c r="AL2689" s="70"/>
      <c r="BM2689" s="135" t="s">
        <v>262</v>
      </c>
      <c r="BN2689" s="136" t="s">
        <v>263</v>
      </c>
      <c r="BO2689" s="101"/>
      <c r="BR2689" s="109" t="str">
        <f t="shared" si="41"/>
        <v>SH-25-2678</v>
      </c>
      <c r="BS2689" s="109" t="s">
        <v>266</v>
      </c>
      <c r="BT2689" t="s">
        <v>92</v>
      </c>
      <c r="BU2689" t="s">
        <v>5626</v>
      </c>
    </row>
    <row r="2690" spans="1:73" hidden="1">
      <c r="A2690" s="103" t="s">
        <v>5627</v>
      </c>
      <c r="B2690" s="102">
        <v>45783</v>
      </c>
      <c r="C2690" s="104">
        <f>_xlfn.ISOWEEKNUM(Tabella2[[#This Row],[Date]])</f>
        <v>19</v>
      </c>
      <c r="D2690" s="104" t="s">
        <v>3529</v>
      </c>
      <c r="E2690" s="104" t="s">
        <v>284</v>
      </c>
      <c r="F2690" s="104">
        <v>68</v>
      </c>
      <c r="G2690" s="104" t="s">
        <v>257</v>
      </c>
      <c r="H2690" s="105">
        <v>13</v>
      </c>
      <c r="I2690" s="104"/>
      <c r="J2690" s="104" t="s">
        <v>258</v>
      </c>
      <c r="K2690" s="104" t="s">
        <v>83</v>
      </c>
      <c r="L2690" s="104" t="s">
        <v>299</v>
      </c>
      <c r="M2690" s="104" t="s">
        <v>328</v>
      </c>
      <c r="N2690" s="104"/>
      <c r="O2690" s="108" t="str">
        <f>A2691</f>
        <v>15093</v>
      </c>
      <c r="P2690" s="111" t="s">
        <v>4012</v>
      </c>
      <c r="Q2690" s="153" t="s">
        <v>262</v>
      </c>
      <c r="R2690" s="153" t="s">
        <v>263</v>
      </c>
      <c r="S2690" s="153">
        <v>4.1666666666666657E-2</v>
      </c>
      <c r="T2690" s="153">
        <v>0.39583333333333331</v>
      </c>
      <c r="U2690" s="153">
        <v>0.4375</v>
      </c>
      <c r="V2690" s="153">
        <f>IF(ISBLANK(T2690),"",Tabella2[[#This Row],[ACT STOP]]-Tabella2[[#This Row],[ACT START]])</f>
        <v>4.1666666666666685E-2</v>
      </c>
      <c r="W2690" s="104" t="s">
        <v>92</v>
      </c>
      <c r="X2690" s="104" t="s">
        <v>91</v>
      </c>
      <c r="Y2690" s="110"/>
      <c r="Z2690" s="106"/>
      <c r="AA2690" s="104"/>
      <c r="AB2690" s="107"/>
      <c r="AC2690" s="72">
        <v>1</v>
      </c>
      <c r="AH2690" s="70"/>
      <c r="AI2690" s="70"/>
      <c r="AJ2690">
        <v>0</v>
      </c>
      <c r="AL2690" s="70"/>
      <c r="BM2690" s="135">
        <v>0.39583333333333331</v>
      </c>
      <c r="BN2690" s="136">
        <v>0.4375</v>
      </c>
      <c r="BO2690" s="101"/>
      <c r="BR2690" s="109" t="str">
        <f t="shared" si="41"/>
        <v>SH-25-2679</v>
      </c>
      <c r="BS2690" s="109" t="s">
        <v>427</v>
      </c>
      <c r="BT2690" t="s">
        <v>92</v>
      </c>
      <c r="BU2690" t="s">
        <v>5628</v>
      </c>
    </row>
    <row r="2691" spans="1:73" hidden="1">
      <c r="A2691" s="103" t="s">
        <v>5629</v>
      </c>
      <c r="B2691" s="102">
        <v>45783</v>
      </c>
      <c r="C2691" s="104">
        <f>_xlfn.ISOWEEKNUM(Tabella2[[#This Row],[Date]])</f>
        <v>19</v>
      </c>
      <c r="D2691" s="104" t="s">
        <v>3529</v>
      </c>
      <c r="E2691" s="104" t="s">
        <v>284</v>
      </c>
      <c r="F2691" s="104">
        <v>69</v>
      </c>
      <c r="G2691" s="104" t="s">
        <v>257</v>
      </c>
      <c r="H2691" s="105">
        <v>17</v>
      </c>
      <c r="I2691" s="104"/>
      <c r="J2691" s="104" t="s">
        <v>258</v>
      </c>
      <c r="K2691" s="104" t="s">
        <v>80</v>
      </c>
      <c r="L2691" s="104" t="s">
        <v>299</v>
      </c>
      <c r="M2691" s="104" t="s">
        <v>328</v>
      </c>
      <c r="N2691" s="104"/>
      <c r="O2691" s="108" t="str">
        <f>A2690</f>
        <v>15092</v>
      </c>
      <c r="P2691" s="111" t="s">
        <v>4012</v>
      </c>
      <c r="Q2691" s="153">
        <v>0.39583333333333331</v>
      </c>
      <c r="R2691" s="153">
        <v>0.4375</v>
      </c>
      <c r="S2691" s="153">
        <v>4.1666666666666657E-2</v>
      </c>
      <c r="T2691" s="153">
        <v>0.39583333333333331</v>
      </c>
      <c r="U2691" s="153">
        <v>0.4375</v>
      </c>
      <c r="V2691" s="153">
        <f>IF(ISBLANK(T2691),"",Tabella2[[#This Row],[ACT STOP]]-Tabella2[[#This Row],[ACT START]])</f>
        <v>4.1666666666666685E-2</v>
      </c>
      <c r="W2691" s="104" t="s">
        <v>92</v>
      </c>
      <c r="X2691" s="104" t="s">
        <v>91</v>
      </c>
      <c r="Y2691" s="110"/>
      <c r="Z2691" s="106"/>
      <c r="AA2691" s="104"/>
      <c r="AB2691" s="107"/>
      <c r="AC2691" s="72">
        <v>1</v>
      </c>
      <c r="AH2691" s="70"/>
      <c r="AI2691" s="70"/>
      <c r="AJ2691">
        <v>0</v>
      </c>
      <c r="AL2691" s="70"/>
      <c r="BM2691" s="135">
        <v>0.39583333333333331</v>
      </c>
      <c r="BN2691" s="136">
        <v>0.4375</v>
      </c>
      <c r="BO2691" s="101"/>
      <c r="BR2691" s="109" t="str">
        <f t="shared" si="41"/>
        <v>SH-25-2680</v>
      </c>
      <c r="BS2691" s="109" t="s">
        <v>393</v>
      </c>
      <c r="BT2691" t="s">
        <v>92</v>
      </c>
      <c r="BU2691" t="s">
        <v>5630</v>
      </c>
    </row>
    <row r="2692" spans="1:73" hidden="1">
      <c r="A2692" s="103" t="s">
        <v>5631</v>
      </c>
      <c r="B2692" s="102">
        <v>45783</v>
      </c>
      <c r="C2692" s="104">
        <f>_xlfn.ISOWEEKNUM(Tabella2[[#This Row],[Date]])</f>
        <v>19</v>
      </c>
      <c r="D2692" s="104" t="s">
        <v>275</v>
      </c>
      <c r="E2692" s="104" t="s">
        <v>256</v>
      </c>
      <c r="F2692" s="104">
        <v>57</v>
      </c>
      <c r="G2692" s="104" t="s">
        <v>257</v>
      </c>
      <c r="H2692" s="105">
        <v>5</v>
      </c>
      <c r="I2692" s="104" t="s">
        <v>258</v>
      </c>
      <c r="J2692" s="104"/>
      <c r="K2692" s="104" t="s">
        <v>81</v>
      </c>
      <c r="L2692" s="104" t="s">
        <v>259</v>
      </c>
      <c r="M2692" s="104" t="s">
        <v>276</v>
      </c>
      <c r="N2692" s="104"/>
      <c r="O2692" s="106"/>
      <c r="P2692" s="111" t="s">
        <v>2009</v>
      </c>
      <c r="Q2692" s="153" t="s">
        <v>262</v>
      </c>
      <c r="R2692" s="153" t="s">
        <v>263</v>
      </c>
      <c r="S2692" s="153">
        <v>4.1666666666666657E-2</v>
      </c>
      <c r="T2692" s="153">
        <v>0.39583333333333331</v>
      </c>
      <c r="U2692" s="153">
        <v>0.4375</v>
      </c>
      <c r="V2692" s="153">
        <f>IF(ISBLANK(T2692),"",Tabella2[[#This Row],[ACT STOP]]-Tabella2[[#This Row],[ACT START]])</f>
        <v>4.1666666666666685E-2</v>
      </c>
      <c r="W2692" s="104" t="s">
        <v>92</v>
      </c>
      <c r="X2692" s="104" t="s">
        <v>91</v>
      </c>
      <c r="Y2692" s="110"/>
      <c r="Z2692" s="106"/>
      <c r="AA2692" s="104"/>
      <c r="AB2692" s="107"/>
      <c r="AC2692" s="72">
        <v>1</v>
      </c>
      <c r="AH2692" s="70"/>
      <c r="AI2692" s="70"/>
      <c r="AJ2692">
        <v>0</v>
      </c>
      <c r="AL2692" s="70"/>
      <c r="BM2692" s="135">
        <v>0.39583333333333331</v>
      </c>
      <c r="BN2692" s="136">
        <v>0.4375</v>
      </c>
      <c r="BO2692" s="101"/>
      <c r="BR2692" s="109" t="str">
        <f t="shared" si="41"/>
        <v>SH-25-2681</v>
      </c>
      <c r="BS2692" s="109" t="s">
        <v>416</v>
      </c>
      <c r="BT2692" t="s">
        <v>92</v>
      </c>
      <c r="BU2692" t="s">
        <v>5632</v>
      </c>
    </row>
    <row r="2693" spans="1:73" hidden="1">
      <c r="A2693" s="103" t="s">
        <v>5633</v>
      </c>
      <c r="B2693" s="102">
        <v>45783</v>
      </c>
      <c r="C2693" s="104">
        <f>_xlfn.ISOWEEKNUM(Tabella2[[#This Row],[Date]])</f>
        <v>19</v>
      </c>
      <c r="D2693" s="104" t="s">
        <v>574</v>
      </c>
      <c r="E2693" s="104" t="s">
        <v>284</v>
      </c>
      <c r="F2693" s="104">
        <v>66</v>
      </c>
      <c r="G2693" s="104" t="s">
        <v>284</v>
      </c>
      <c r="H2693" s="105">
        <v>3</v>
      </c>
      <c r="I2693" s="104"/>
      <c r="J2693" s="104" t="s">
        <v>258</v>
      </c>
      <c r="K2693" s="104" t="s">
        <v>79</v>
      </c>
      <c r="L2693" s="104" t="s">
        <v>299</v>
      </c>
      <c r="M2693" s="104" t="s">
        <v>361</v>
      </c>
      <c r="N2693" s="104"/>
      <c r="O2693" s="108" t="str">
        <f>A709</f>
        <v>13111</v>
      </c>
      <c r="P2693" s="111" t="s">
        <v>362</v>
      </c>
      <c r="Q2693" s="153" t="s">
        <v>499</v>
      </c>
      <c r="R2693" s="153" t="s">
        <v>511</v>
      </c>
      <c r="S2693" s="153">
        <v>4.1666666666666657E-2</v>
      </c>
      <c r="T2693" s="153" t="s">
        <v>499</v>
      </c>
      <c r="U2693" s="153" t="s">
        <v>511</v>
      </c>
      <c r="V2693" s="153">
        <f>IF(ISBLANK(T2693),"",Tabella2[[#This Row],[ACT STOP]]-Tabella2[[#This Row],[ACT START]])</f>
        <v>4.1666666666666685E-2</v>
      </c>
      <c r="W2693" s="104" t="s">
        <v>92</v>
      </c>
      <c r="X2693" s="104" t="s">
        <v>91</v>
      </c>
      <c r="Y2693" s="110"/>
      <c r="Z2693" s="106"/>
      <c r="AA2693" s="104"/>
      <c r="AB2693" s="107"/>
      <c r="AC2693" s="72">
        <v>1</v>
      </c>
      <c r="AH2693" s="70"/>
      <c r="AI2693" s="70"/>
      <c r="AJ2693">
        <v>0</v>
      </c>
      <c r="AL2693" s="70"/>
      <c r="BM2693" s="135" t="s">
        <v>499</v>
      </c>
      <c r="BN2693" s="136" t="s">
        <v>511</v>
      </c>
      <c r="BO2693" s="101"/>
      <c r="BR2693" s="109" t="str">
        <f t="shared" si="41"/>
        <v>SH-25-2682</v>
      </c>
      <c r="BS2693" s="109" t="s">
        <v>301</v>
      </c>
      <c r="BT2693" t="s">
        <v>92</v>
      </c>
      <c r="BU2693" t="s">
        <v>5634</v>
      </c>
    </row>
    <row r="2694" spans="1:73" hidden="1">
      <c r="A2694" s="103" t="s">
        <v>5635</v>
      </c>
      <c r="B2694" s="102">
        <v>45783</v>
      </c>
      <c r="C2694" s="104">
        <f>_xlfn.ISOWEEKNUM(Tabella2[[#This Row],[Date]])</f>
        <v>19</v>
      </c>
      <c r="D2694" s="104" t="s">
        <v>348</v>
      </c>
      <c r="E2694" s="104" t="s">
        <v>284</v>
      </c>
      <c r="F2694" s="104">
        <v>57</v>
      </c>
      <c r="G2694" s="104" t="s">
        <v>284</v>
      </c>
      <c r="H2694" s="105">
        <v>23</v>
      </c>
      <c r="I2694" s="104"/>
      <c r="J2694" s="104" t="s">
        <v>258</v>
      </c>
      <c r="K2694" s="104" t="s">
        <v>83</v>
      </c>
      <c r="L2694" s="104" t="s">
        <v>299</v>
      </c>
      <c r="M2694" s="104" t="s">
        <v>361</v>
      </c>
      <c r="N2694" s="104"/>
      <c r="O2694" s="108" t="str">
        <f>A710</f>
        <v>13112</v>
      </c>
      <c r="P2694" s="111" t="s">
        <v>362</v>
      </c>
      <c r="Q2694" s="153" t="s">
        <v>499</v>
      </c>
      <c r="R2694" s="153" t="s">
        <v>511</v>
      </c>
      <c r="S2694" s="153">
        <v>4.1666666666666657E-2</v>
      </c>
      <c r="T2694" s="153">
        <v>0.45833333333333331</v>
      </c>
      <c r="U2694" s="153">
        <v>0.5</v>
      </c>
      <c r="V2694" s="153">
        <f>IF(ISBLANK(T2694),"",Tabella2[[#This Row],[ACT STOP]]-Tabella2[[#This Row],[ACT START]])</f>
        <v>4.1666666666666685E-2</v>
      </c>
      <c r="W2694" s="104" t="s">
        <v>92</v>
      </c>
      <c r="X2694" s="104" t="s">
        <v>91</v>
      </c>
      <c r="Y2694" s="110"/>
      <c r="Z2694" s="106"/>
      <c r="AA2694" s="104"/>
      <c r="AB2694" s="107"/>
      <c r="AC2694" s="72">
        <v>1</v>
      </c>
      <c r="AH2694" s="70"/>
      <c r="AI2694" s="70"/>
      <c r="AJ2694">
        <v>0</v>
      </c>
      <c r="AL2694" s="70"/>
      <c r="BM2694" s="135">
        <v>0.45833333333333331</v>
      </c>
      <c r="BN2694" s="136">
        <v>0.5</v>
      </c>
      <c r="BO2694" s="101"/>
      <c r="BR2694" s="109" t="str">
        <f t="shared" si="41"/>
        <v>SH-25-2683</v>
      </c>
      <c r="BS2694" s="109" t="s">
        <v>358</v>
      </c>
      <c r="BT2694" t="s">
        <v>92</v>
      </c>
      <c r="BU2694" t="s">
        <v>5636</v>
      </c>
    </row>
    <row r="2695" spans="1:73" hidden="1">
      <c r="A2695" s="103" t="s">
        <v>5637</v>
      </c>
      <c r="B2695" s="102">
        <v>45783</v>
      </c>
      <c r="C2695" s="104">
        <f>_xlfn.ISOWEEKNUM(Tabella2[[#This Row],[Date]])</f>
        <v>19</v>
      </c>
      <c r="D2695" s="104" t="s">
        <v>321</v>
      </c>
      <c r="E2695" s="104" t="s">
        <v>284</v>
      </c>
      <c r="F2695" s="104">
        <v>53</v>
      </c>
      <c r="G2695" s="104" t="s">
        <v>257</v>
      </c>
      <c r="H2695" s="105">
        <v>1</v>
      </c>
      <c r="I2695" s="104"/>
      <c r="J2695" s="104" t="s">
        <v>258</v>
      </c>
      <c r="K2695" s="104" t="s">
        <v>81</v>
      </c>
      <c r="L2695" s="104" t="s">
        <v>259</v>
      </c>
      <c r="M2695" s="104" t="s">
        <v>1846</v>
      </c>
      <c r="N2695" s="104"/>
      <c r="O2695" s="106"/>
      <c r="P2695" s="111" t="s">
        <v>1858</v>
      </c>
      <c r="Q2695" s="153" t="s">
        <v>499</v>
      </c>
      <c r="R2695" s="153" t="s">
        <v>511</v>
      </c>
      <c r="S2695" s="153">
        <v>4.1666666666666657E-2</v>
      </c>
      <c r="T2695" s="153">
        <v>0.45833333333333331</v>
      </c>
      <c r="U2695" s="153">
        <v>0.5</v>
      </c>
      <c r="V2695" s="153">
        <f>IF(ISBLANK(T2695),"",Tabella2[[#This Row],[ACT STOP]]-Tabella2[[#This Row],[ACT START]])</f>
        <v>4.1666666666666685E-2</v>
      </c>
      <c r="W2695" s="104" t="s">
        <v>92</v>
      </c>
      <c r="X2695" s="104" t="s">
        <v>91</v>
      </c>
      <c r="Y2695" s="110" t="s">
        <v>5638</v>
      </c>
      <c r="Z2695" s="106"/>
      <c r="AA2695" s="104"/>
      <c r="AB2695" s="107"/>
      <c r="AC2695" s="72">
        <v>1</v>
      </c>
      <c r="AH2695" s="70"/>
      <c r="AI2695" s="70"/>
      <c r="AJ2695">
        <v>0</v>
      </c>
      <c r="AL2695" s="70"/>
      <c r="BM2695" s="135">
        <v>0.45833333333333331</v>
      </c>
      <c r="BN2695" s="136">
        <v>0.5</v>
      </c>
      <c r="BO2695" s="101"/>
      <c r="BR2695" s="109" t="str">
        <f t="shared" si="41"/>
        <v>SH-25-2684</v>
      </c>
      <c r="BS2695" s="109" t="s">
        <v>332</v>
      </c>
      <c r="BT2695" t="s">
        <v>92</v>
      </c>
      <c r="BU2695" t="s">
        <v>5639</v>
      </c>
    </row>
    <row r="2696" spans="1:73" hidden="1">
      <c r="A2696" s="103" t="s">
        <v>5640</v>
      </c>
      <c r="B2696" s="102">
        <v>45783</v>
      </c>
      <c r="C2696" s="104">
        <f>_xlfn.ISOWEEKNUM(Tabella2[[#This Row],[Date]])</f>
        <v>19</v>
      </c>
      <c r="D2696" s="104" t="s">
        <v>574</v>
      </c>
      <c r="E2696" s="104" t="s">
        <v>284</v>
      </c>
      <c r="F2696" s="104">
        <v>67</v>
      </c>
      <c r="G2696" s="104" t="s">
        <v>284</v>
      </c>
      <c r="H2696" s="105">
        <v>22</v>
      </c>
      <c r="I2696" s="104"/>
      <c r="J2696" s="104" t="s">
        <v>258</v>
      </c>
      <c r="K2696" s="104" t="s">
        <v>79</v>
      </c>
      <c r="L2696" s="104" t="s">
        <v>299</v>
      </c>
      <c r="M2696" s="104" t="s">
        <v>361</v>
      </c>
      <c r="N2696" s="104"/>
      <c r="O2696" s="108" t="str">
        <f>A711</f>
        <v>13113</v>
      </c>
      <c r="P2696" s="111" t="s">
        <v>362</v>
      </c>
      <c r="Q2696" s="153" t="s">
        <v>271</v>
      </c>
      <c r="R2696" s="153" t="s">
        <v>272</v>
      </c>
      <c r="S2696" s="153">
        <v>4.1666666666666657E-2</v>
      </c>
      <c r="T2696" s="153">
        <v>0.52777777777777779</v>
      </c>
      <c r="U2696" s="153">
        <v>0.5625</v>
      </c>
      <c r="V2696" s="153">
        <f>IF(ISBLANK(T2696),"",Tabella2[[#This Row],[ACT STOP]]-Tabella2[[#This Row],[ACT START]])</f>
        <v>3.472222222222221E-2</v>
      </c>
      <c r="W2696" s="104" t="s">
        <v>92</v>
      </c>
      <c r="X2696" s="104" t="s">
        <v>91</v>
      </c>
      <c r="Y2696" s="110"/>
      <c r="Z2696" s="106"/>
      <c r="AA2696" s="104"/>
      <c r="AB2696" s="107"/>
      <c r="AC2696" s="72">
        <v>1</v>
      </c>
      <c r="AH2696" s="70"/>
      <c r="AI2696" s="70"/>
      <c r="AJ2696">
        <v>0</v>
      </c>
      <c r="AL2696" s="70"/>
      <c r="BM2696" s="135">
        <v>0.52777777777777779</v>
      </c>
      <c r="BN2696" s="136">
        <v>0.5625</v>
      </c>
      <c r="BO2696" s="101"/>
      <c r="BR2696" s="109" t="str">
        <f t="shared" si="41"/>
        <v>SH-25-2685</v>
      </c>
      <c r="BS2696" s="109" t="s">
        <v>295</v>
      </c>
      <c r="BT2696" t="s">
        <v>92</v>
      </c>
      <c r="BU2696" t="s">
        <v>5641</v>
      </c>
    </row>
    <row r="2697" spans="1:73" hidden="1">
      <c r="A2697" s="103" t="s">
        <v>5642</v>
      </c>
      <c r="B2697" s="102">
        <v>45783</v>
      </c>
      <c r="C2697" s="104">
        <f>_xlfn.ISOWEEKNUM(Tabella2[[#This Row],[Date]])</f>
        <v>19</v>
      </c>
      <c r="D2697" s="104" t="s">
        <v>478</v>
      </c>
      <c r="E2697" s="104" t="s">
        <v>284</v>
      </c>
      <c r="F2697" s="104">
        <v>64</v>
      </c>
      <c r="G2697" s="104" t="s">
        <v>257</v>
      </c>
      <c r="H2697" s="105">
        <v>17</v>
      </c>
      <c r="I2697" s="104"/>
      <c r="J2697" s="104" t="s">
        <v>258</v>
      </c>
      <c r="K2697" s="104" t="s">
        <v>83</v>
      </c>
      <c r="L2697" s="104" t="s">
        <v>299</v>
      </c>
      <c r="M2697" s="104" t="s">
        <v>260</v>
      </c>
      <c r="N2697" s="104"/>
      <c r="O2697" s="108" t="str">
        <f>A712</f>
        <v>13114</v>
      </c>
      <c r="P2697" s="111" t="s">
        <v>575</v>
      </c>
      <c r="Q2697" s="153" t="s">
        <v>271</v>
      </c>
      <c r="R2697" s="153" t="s">
        <v>272</v>
      </c>
      <c r="S2697" s="153">
        <v>4.1666666666666657E-2</v>
      </c>
      <c r="T2697" s="153">
        <v>0.52083333333333337</v>
      </c>
      <c r="U2697" s="153">
        <v>0.5625</v>
      </c>
      <c r="V2697" s="153">
        <f>IF(ISBLANK(T2697),"",Tabella2[[#This Row],[ACT STOP]]-Tabella2[[#This Row],[ACT START]])</f>
        <v>4.166666666666663E-2</v>
      </c>
      <c r="W2697" s="104" t="s">
        <v>92</v>
      </c>
      <c r="X2697" s="104" t="s">
        <v>91</v>
      </c>
      <c r="Y2697" s="110"/>
      <c r="Z2697" s="106"/>
      <c r="AA2697" s="104"/>
      <c r="AB2697" s="107"/>
      <c r="AC2697" s="72">
        <v>1</v>
      </c>
      <c r="AH2697" s="70"/>
      <c r="AI2697" s="70"/>
      <c r="AJ2697">
        <v>0</v>
      </c>
      <c r="AL2697" s="70"/>
      <c r="BM2697" s="135">
        <v>0.52083333333333337</v>
      </c>
      <c r="BN2697" s="136">
        <v>0.5625</v>
      </c>
      <c r="BO2697" s="101"/>
      <c r="BR2697" s="109" t="str">
        <f t="shared" si="41"/>
        <v>SH-25-2686</v>
      </c>
      <c r="BS2697" s="109" t="s">
        <v>393</v>
      </c>
      <c r="BT2697" t="s">
        <v>92</v>
      </c>
      <c r="BU2697" t="s">
        <v>5643</v>
      </c>
    </row>
    <row r="2698" spans="1:73" hidden="1">
      <c r="A2698" s="103" t="s">
        <v>5644</v>
      </c>
      <c r="B2698" s="102">
        <v>45783</v>
      </c>
      <c r="C2698" s="104">
        <f>_xlfn.ISOWEEKNUM(Tabella2[[#This Row],[Date]])</f>
        <v>19</v>
      </c>
      <c r="D2698" s="104" t="s">
        <v>305</v>
      </c>
      <c r="E2698" s="104" t="s">
        <v>284</v>
      </c>
      <c r="F2698" s="104">
        <v>45</v>
      </c>
      <c r="G2698" s="104" t="s">
        <v>257</v>
      </c>
      <c r="H2698" s="105">
        <v>5</v>
      </c>
      <c r="I2698" s="104"/>
      <c r="J2698" s="104" t="s">
        <v>258</v>
      </c>
      <c r="K2698" s="104" t="s">
        <v>81</v>
      </c>
      <c r="L2698" s="104" t="s">
        <v>259</v>
      </c>
      <c r="M2698" s="104" t="s">
        <v>269</v>
      </c>
      <c r="N2698" s="104"/>
      <c r="O2698" s="106"/>
      <c r="P2698" s="111" t="s">
        <v>1966</v>
      </c>
      <c r="Q2698" s="153" t="s">
        <v>271</v>
      </c>
      <c r="R2698" s="153" t="s">
        <v>272</v>
      </c>
      <c r="S2698" s="153">
        <v>4.1666666666666657E-2</v>
      </c>
      <c r="T2698" s="153">
        <v>0.52083333333333337</v>
      </c>
      <c r="U2698" s="153">
        <v>0.5625</v>
      </c>
      <c r="V2698" s="153">
        <f>IF(ISBLANK(T2698),"",Tabella2[[#This Row],[ACT STOP]]-Tabella2[[#This Row],[ACT START]])</f>
        <v>4.166666666666663E-2</v>
      </c>
      <c r="W2698" s="104" t="s">
        <v>92</v>
      </c>
      <c r="X2698" s="104" t="s">
        <v>91</v>
      </c>
      <c r="Y2698" s="110"/>
      <c r="Z2698" s="106"/>
      <c r="AA2698" s="104"/>
      <c r="AB2698" s="107"/>
      <c r="AC2698" s="72">
        <v>1</v>
      </c>
      <c r="AH2698" s="70"/>
      <c r="AI2698" s="70"/>
      <c r="AJ2698">
        <v>0</v>
      </c>
      <c r="AL2698" s="70"/>
      <c r="BM2698" s="135">
        <v>0.52083333333333337</v>
      </c>
      <c r="BN2698" s="136">
        <v>0.5625</v>
      </c>
      <c r="BO2698" s="101"/>
      <c r="BR2698" s="109" t="str">
        <f t="shared" si="41"/>
        <v>SH-25-2687</v>
      </c>
      <c r="BS2698" s="109" t="s">
        <v>416</v>
      </c>
      <c r="BT2698" t="s">
        <v>92</v>
      </c>
      <c r="BU2698" t="s">
        <v>5645</v>
      </c>
    </row>
    <row r="2699" spans="1:73" hidden="1">
      <c r="A2699" s="103" t="s">
        <v>5646</v>
      </c>
      <c r="B2699" s="102">
        <v>45783</v>
      </c>
      <c r="C2699" s="104">
        <f>_xlfn.ISOWEEKNUM(Tabella2[[#This Row],[Date]])</f>
        <v>19</v>
      </c>
      <c r="D2699" s="104" t="s">
        <v>558</v>
      </c>
      <c r="E2699" s="104" t="s">
        <v>284</v>
      </c>
      <c r="F2699" s="104">
        <v>58</v>
      </c>
      <c r="G2699" s="104" t="s">
        <v>257</v>
      </c>
      <c r="H2699" s="105">
        <v>9</v>
      </c>
      <c r="I2699" s="104"/>
      <c r="J2699" s="104" t="s">
        <v>258</v>
      </c>
      <c r="K2699" s="104" t="s">
        <v>79</v>
      </c>
      <c r="L2699" s="104" t="s">
        <v>299</v>
      </c>
      <c r="M2699" s="104" t="s">
        <v>276</v>
      </c>
      <c r="N2699" s="104"/>
      <c r="O2699" s="108" t="str">
        <f>A713</f>
        <v>13115</v>
      </c>
      <c r="P2699" s="111" t="s">
        <v>2947</v>
      </c>
      <c r="Q2699" s="153" t="s">
        <v>550</v>
      </c>
      <c r="R2699" s="153" t="s">
        <v>665</v>
      </c>
      <c r="S2699" s="153">
        <v>4.1666666666666657E-2</v>
      </c>
      <c r="T2699" s="153" t="s">
        <v>550</v>
      </c>
      <c r="U2699" s="153" t="s">
        <v>665</v>
      </c>
      <c r="V2699" s="153">
        <f>IF(ISBLANK(T2699),"",Tabella2[[#This Row],[ACT STOP]]-Tabella2[[#This Row],[ACT START]])</f>
        <v>4.166666666666663E-2</v>
      </c>
      <c r="W2699" s="104" t="s">
        <v>92</v>
      </c>
      <c r="X2699" s="104" t="s">
        <v>91</v>
      </c>
      <c r="Y2699" s="110"/>
      <c r="Z2699" s="106"/>
      <c r="AA2699" s="104"/>
      <c r="AB2699" s="107"/>
      <c r="AC2699" s="72">
        <v>1</v>
      </c>
      <c r="AH2699" s="70"/>
      <c r="AI2699" s="70"/>
      <c r="AJ2699">
        <v>0</v>
      </c>
      <c r="AL2699" s="70"/>
      <c r="BM2699" s="135" t="s">
        <v>550</v>
      </c>
      <c r="BN2699" s="136" t="s">
        <v>665</v>
      </c>
      <c r="BO2699" s="101"/>
      <c r="BR2699" s="109" t="str">
        <f t="shared" si="41"/>
        <v>SH-25-2688</v>
      </c>
      <c r="BS2699" s="109" t="s">
        <v>318</v>
      </c>
      <c r="BT2699" t="s">
        <v>92</v>
      </c>
      <c r="BU2699" t="s">
        <v>5647</v>
      </c>
    </row>
    <row r="2700" spans="1:73" hidden="1">
      <c r="A2700" s="103" t="s">
        <v>5648</v>
      </c>
      <c r="B2700" s="102">
        <v>45783</v>
      </c>
      <c r="C2700" s="104">
        <f>_xlfn.ISOWEEKNUM(Tabella2[[#This Row],[Date]])</f>
        <v>19</v>
      </c>
      <c r="D2700" s="104" t="s">
        <v>370</v>
      </c>
      <c r="E2700" s="104" t="s">
        <v>256</v>
      </c>
      <c r="F2700" s="104">
        <v>55</v>
      </c>
      <c r="G2700" s="104" t="s">
        <v>257</v>
      </c>
      <c r="H2700" s="105">
        <v>10</v>
      </c>
      <c r="I2700" s="104" t="s">
        <v>258</v>
      </c>
      <c r="J2700" s="104"/>
      <c r="K2700" s="104" t="s">
        <v>83</v>
      </c>
      <c r="L2700" s="104" t="s">
        <v>299</v>
      </c>
      <c r="M2700" s="104" t="s">
        <v>313</v>
      </c>
      <c r="N2700" s="104"/>
      <c r="O2700" s="108" t="str">
        <f>A2701</f>
        <v>15103</v>
      </c>
      <c r="P2700" s="111" t="s">
        <v>442</v>
      </c>
      <c r="Q2700" s="153" t="s">
        <v>550</v>
      </c>
      <c r="R2700" s="153" t="s">
        <v>665</v>
      </c>
      <c r="S2700" s="153">
        <v>4.1666666666666657E-2</v>
      </c>
      <c r="T2700" s="153">
        <v>0.58333333333333337</v>
      </c>
      <c r="U2700" s="153">
        <v>0.625</v>
      </c>
      <c r="V2700" s="153">
        <f>IF(ISBLANK(T2700),"",Tabella2[[#This Row],[ACT STOP]]-Tabella2[[#This Row],[ACT START]])</f>
        <v>4.166666666666663E-2</v>
      </c>
      <c r="W2700" s="104" t="s">
        <v>92</v>
      </c>
      <c r="X2700" s="104" t="s">
        <v>91</v>
      </c>
      <c r="Y2700" s="110"/>
      <c r="Z2700" s="106"/>
      <c r="AA2700" s="104"/>
      <c r="AB2700" s="107"/>
      <c r="AC2700" s="72">
        <v>1</v>
      </c>
      <c r="AH2700" s="70"/>
      <c r="AI2700" s="70"/>
      <c r="AJ2700">
        <v>0</v>
      </c>
      <c r="AL2700" s="70"/>
      <c r="BM2700" s="135">
        <v>0.58333333333333337</v>
      </c>
      <c r="BN2700" s="136">
        <v>0.625</v>
      </c>
      <c r="BO2700" s="101"/>
      <c r="BR2700" s="109" t="str">
        <f t="shared" si="41"/>
        <v>SH-25-2689</v>
      </c>
      <c r="BS2700" s="109" t="s">
        <v>552</v>
      </c>
      <c r="BT2700" t="s">
        <v>92</v>
      </c>
      <c r="BU2700" t="s">
        <v>5649</v>
      </c>
    </row>
    <row r="2701" spans="1:73" hidden="1">
      <c r="A2701" s="103" t="s">
        <v>5650</v>
      </c>
      <c r="B2701" s="102">
        <v>45783</v>
      </c>
      <c r="C2701" s="104">
        <f>_xlfn.ISOWEEKNUM(Tabella2[[#This Row],[Date]])</f>
        <v>19</v>
      </c>
      <c r="D2701" s="104" t="s">
        <v>370</v>
      </c>
      <c r="E2701" s="104" t="s">
        <v>256</v>
      </c>
      <c r="F2701" s="104">
        <v>52</v>
      </c>
      <c r="G2701" s="104" t="s">
        <v>284</v>
      </c>
      <c r="H2701" s="105">
        <v>23</v>
      </c>
      <c r="I2701" s="104" t="s">
        <v>258</v>
      </c>
      <c r="J2701" s="104"/>
      <c r="K2701" s="104" t="s">
        <v>80</v>
      </c>
      <c r="L2701" s="104" t="s">
        <v>299</v>
      </c>
      <c r="M2701" s="104" t="s">
        <v>313</v>
      </c>
      <c r="N2701" s="104"/>
      <c r="O2701" s="108" t="str">
        <f>A2700</f>
        <v>15102</v>
      </c>
      <c r="P2701" s="111" t="s">
        <v>442</v>
      </c>
      <c r="Q2701" s="153">
        <v>0.58333333333333337</v>
      </c>
      <c r="R2701" s="153">
        <v>0.625</v>
      </c>
      <c r="S2701" s="153">
        <v>4.1666666666666657E-2</v>
      </c>
      <c r="T2701" s="153">
        <v>0.58333333333333337</v>
      </c>
      <c r="U2701" s="153">
        <v>0.625</v>
      </c>
      <c r="V2701" s="153">
        <f>IF(ISBLANK(T2701),"",Tabella2[[#This Row],[ACT STOP]]-Tabella2[[#This Row],[ACT START]])</f>
        <v>4.166666666666663E-2</v>
      </c>
      <c r="W2701" s="104" t="s">
        <v>92</v>
      </c>
      <c r="X2701" s="104" t="s">
        <v>91</v>
      </c>
      <c r="Y2701" s="110"/>
      <c r="Z2701" s="106"/>
      <c r="AA2701" s="104"/>
      <c r="AB2701" s="107"/>
      <c r="AC2701" s="72">
        <v>1</v>
      </c>
      <c r="AH2701" s="70"/>
      <c r="AI2701" s="70"/>
      <c r="AJ2701">
        <v>0</v>
      </c>
      <c r="AL2701" s="70"/>
      <c r="BM2701" s="135">
        <v>0.58333333333333337</v>
      </c>
      <c r="BN2701" s="136">
        <v>0.625</v>
      </c>
      <c r="BO2701" s="101"/>
      <c r="BR2701" s="109" t="str">
        <f t="shared" ref="BR2701:BR2764" si="42">_xlfn.CONCAT(LEFT(BR2700,6),TEXT(RIGHT(BR2700,4)+1,"0000"))</f>
        <v>SH-25-2690</v>
      </c>
      <c r="BS2701" s="109" t="s">
        <v>358</v>
      </c>
      <c r="BT2701" t="s">
        <v>92</v>
      </c>
      <c r="BU2701" t="s">
        <v>5651</v>
      </c>
    </row>
    <row r="2702" spans="1:73" ht="31.5" hidden="1" customHeight="1">
      <c r="A2702" s="103" t="s">
        <v>5652</v>
      </c>
      <c r="B2702" s="102">
        <v>45783</v>
      </c>
      <c r="C2702" s="104">
        <f>_xlfn.ISOWEEKNUM(Tabella2[[#This Row],[Date]])</f>
        <v>19</v>
      </c>
      <c r="D2702" s="104" t="s">
        <v>305</v>
      </c>
      <c r="E2702" s="104" t="s">
        <v>284</v>
      </c>
      <c r="F2702" s="104">
        <v>47</v>
      </c>
      <c r="G2702" s="104" t="s">
        <v>257</v>
      </c>
      <c r="H2702" s="105">
        <v>32</v>
      </c>
      <c r="I2702" s="104"/>
      <c r="J2702" s="104" t="s">
        <v>258</v>
      </c>
      <c r="K2702" s="104" t="s">
        <v>81</v>
      </c>
      <c r="L2702" s="104" t="s">
        <v>259</v>
      </c>
      <c r="M2702" s="104" t="s">
        <v>269</v>
      </c>
      <c r="N2702" s="104"/>
      <c r="O2702" s="106"/>
      <c r="P2702" s="111" t="s">
        <v>270</v>
      </c>
      <c r="Q2702" s="153" t="s">
        <v>550</v>
      </c>
      <c r="R2702" s="153" t="s">
        <v>665</v>
      </c>
      <c r="S2702" s="153">
        <v>4.1666666666666657E-2</v>
      </c>
      <c r="T2702" s="153">
        <v>0.56944444444444442</v>
      </c>
      <c r="U2702" s="153">
        <v>0.61111111111111116</v>
      </c>
      <c r="V2702" s="153">
        <f>IF(ISBLANK(T2702),"",Tabella2[[#This Row],[ACT STOP]]-Tabella2[[#This Row],[ACT START]])</f>
        <v>4.1666666666666741E-2</v>
      </c>
      <c r="W2702" s="104" t="s">
        <v>92</v>
      </c>
      <c r="X2702" s="104" t="s">
        <v>91</v>
      </c>
      <c r="Y2702" s="110" t="s">
        <v>5653</v>
      </c>
      <c r="Z2702" s="106"/>
      <c r="AA2702" s="104"/>
      <c r="AB2702" s="107"/>
      <c r="AC2702" s="72">
        <v>1</v>
      </c>
      <c r="AH2702" s="70"/>
      <c r="AI2702" s="70"/>
      <c r="AJ2702">
        <v>0</v>
      </c>
      <c r="AL2702" s="70"/>
      <c r="BM2702" s="135">
        <v>0.56944444444444442</v>
      </c>
      <c r="BN2702" s="136">
        <v>0.61111111111111116</v>
      </c>
      <c r="BO2702" s="101"/>
      <c r="BR2702" s="109" t="str">
        <f t="shared" si="42"/>
        <v>SH-25-2691</v>
      </c>
      <c r="BS2702" s="109" t="s">
        <v>356</v>
      </c>
      <c r="BT2702" t="s">
        <v>92</v>
      </c>
      <c r="BU2702" t="s">
        <v>5654</v>
      </c>
    </row>
    <row r="2703" spans="1:73" hidden="1">
      <c r="A2703" s="103" t="s">
        <v>5655</v>
      </c>
      <c r="B2703" s="102">
        <v>45783</v>
      </c>
      <c r="C2703" s="104">
        <f>_xlfn.ISOWEEKNUM(Tabella2[[#This Row],[Date]])</f>
        <v>19</v>
      </c>
      <c r="D2703" s="104" t="s">
        <v>421</v>
      </c>
      <c r="E2703" s="104" t="s">
        <v>327</v>
      </c>
      <c r="F2703" s="104">
        <v>73</v>
      </c>
      <c r="G2703" s="104" t="s">
        <v>257</v>
      </c>
      <c r="H2703" s="105">
        <v>12</v>
      </c>
      <c r="I2703" s="104" t="s">
        <v>258</v>
      </c>
      <c r="J2703" s="104"/>
      <c r="K2703" s="104" t="s">
        <v>79</v>
      </c>
      <c r="L2703" s="104" t="s">
        <v>299</v>
      </c>
      <c r="M2703" s="104" t="s">
        <v>276</v>
      </c>
      <c r="N2703" s="104"/>
      <c r="O2703" s="108" t="str">
        <f>A714</f>
        <v>13116</v>
      </c>
      <c r="P2703" s="111" t="s">
        <v>4637</v>
      </c>
      <c r="Q2703" s="153" t="s">
        <v>519</v>
      </c>
      <c r="R2703" s="153">
        <v>0.66666666666666663</v>
      </c>
      <c r="S2703" s="153">
        <v>2.0833333333333329E-2</v>
      </c>
      <c r="T2703" s="153" t="s">
        <v>519</v>
      </c>
      <c r="U2703" s="153">
        <v>0.66666666666666663</v>
      </c>
      <c r="V2703" s="153">
        <f>IF(ISBLANK(T2703),"",Tabella2[[#This Row],[ACT STOP]]-Tabella2[[#This Row],[ACT START]])</f>
        <v>2.0833333333333259E-2</v>
      </c>
      <c r="W2703" s="104" t="s">
        <v>92</v>
      </c>
      <c r="X2703" s="104" t="s">
        <v>91</v>
      </c>
      <c r="Y2703" s="110"/>
      <c r="Z2703" s="106"/>
      <c r="AA2703" s="104"/>
      <c r="AB2703" s="107"/>
      <c r="AC2703" s="72">
        <v>1</v>
      </c>
      <c r="AH2703" s="70"/>
      <c r="AI2703" s="70"/>
      <c r="AJ2703">
        <v>0</v>
      </c>
      <c r="AL2703" s="70"/>
      <c r="BM2703" s="135" t="s">
        <v>519</v>
      </c>
      <c r="BN2703" s="136">
        <v>0.66666666666666663</v>
      </c>
      <c r="BO2703" s="101"/>
      <c r="BR2703" s="109" t="str">
        <f t="shared" si="42"/>
        <v>SH-25-2692</v>
      </c>
      <c r="BS2703" s="109" t="s">
        <v>266</v>
      </c>
      <c r="BT2703" t="s">
        <v>92</v>
      </c>
      <c r="BU2703" t="s">
        <v>5656</v>
      </c>
    </row>
    <row r="2704" spans="1:73" hidden="1">
      <c r="A2704" s="103" t="s">
        <v>5657</v>
      </c>
      <c r="B2704" s="102">
        <v>45783</v>
      </c>
      <c r="C2704" s="104">
        <f>_xlfn.ISOWEEKNUM(Tabella2[[#This Row],[Date]])</f>
        <v>19</v>
      </c>
      <c r="D2704" s="104" t="s">
        <v>421</v>
      </c>
      <c r="E2704" s="104" t="s">
        <v>327</v>
      </c>
      <c r="F2704" s="104">
        <v>71</v>
      </c>
      <c r="G2704" s="104" t="s">
        <v>257</v>
      </c>
      <c r="H2704" s="105">
        <v>13</v>
      </c>
      <c r="I2704" s="104" t="s">
        <v>258</v>
      </c>
      <c r="J2704" s="104"/>
      <c r="K2704" s="104" t="s">
        <v>79</v>
      </c>
      <c r="L2704" s="104" t="s">
        <v>299</v>
      </c>
      <c r="M2704" s="104" t="s">
        <v>276</v>
      </c>
      <c r="N2704" s="104"/>
      <c r="O2704" s="108" t="str">
        <f>A715</f>
        <v>13117</v>
      </c>
      <c r="P2704" s="111" t="s">
        <v>4637</v>
      </c>
      <c r="Q2704" s="153" t="s">
        <v>2642</v>
      </c>
      <c r="R2704" s="153">
        <v>0.69097222222222221</v>
      </c>
      <c r="S2704" s="153">
        <v>2.0833333333333329E-2</v>
      </c>
      <c r="T2704" s="153" t="s">
        <v>2642</v>
      </c>
      <c r="U2704" s="153">
        <v>0.69097222222222221</v>
      </c>
      <c r="V2704" s="153">
        <f>IF(ISBLANK(T2704),"",Tabella2[[#This Row],[ACT STOP]]-Tabella2[[#This Row],[ACT START]])</f>
        <v>2.083333333333337E-2</v>
      </c>
      <c r="W2704" s="104" t="s">
        <v>92</v>
      </c>
      <c r="X2704" s="104" t="s">
        <v>91</v>
      </c>
      <c r="Y2704" s="110"/>
      <c r="Z2704" s="106"/>
      <c r="AA2704" s="104"/>
      <c r="AB2704" s="107"/>
      <c r="AC2704" s="72">
        <v>1</v>
      </c>
      <c r="AH2704" s="70"/>
      <c r="AI2704" s="70"/>
      <c r="AJ2704">
        <v>0</v>
      </c>
      <c r="AL2704" s="70"/>
      <c r="BM2704" s="135" t="s">
        <v>2642</v>
      </c>
      <c r="BN2704" s="136">
        <v>0.69097222222222221</v>
      </c>
      <c r="BO2704" s="101"/>
      <c r="BR2704" s="109" t="str">
        <f t="shared" si="42"/>
        <v>SH-25-2693</v>
      </c>
      <c r="BS2704" s="109" t="s">
        <v>427</v>
      </c>
      <c r="BT2704" t="s">
        <v>92</v>
      </c>
      <c r="BU2704" t="s">
        <v>5658</v>
      </c>
    </row>
    <row r="2705" spans="1:73" hidden="1">
      <c r="A2705" s="103" t="s">
        <v>5659</v>
      </c>
      <c r="B2705" s="102">
        <v>45783</v>
      </c>
      <c r="C2705" s="104">
        <f>_xlfn.ISOWEEKNUM(Tabella2[[#This Row],[Date]])</f>
        <v>19</v>
      </c>
      <c r="D2705" s="104" t="s">
        <v>574</v>
      </c>
      <c r="E2705" s="104" t="s">
        <v>284</v>
      </c>
      <c r="F2705" s="104">
        <v>67</v>
      </c>
      <c r="G2705" s="104" t="s">
        <v>257</v>
      </c>
      <c r="H2705" s="105">
        <v>17</v>
      </c>
      <c r="I2705" s="104"/>
      <c r="J2705" s="104" t="s">
        <v>258</v>
      </c>
      <c r="K2705" s="104" t="s">
        <v>83</v>
      </c>
      <c r="L2705" s="104" t="s">
        <v>299</v>
      </c>
      <c r="M2705" s="104" t="s">
        <v>361</v>
      </c>
      <c r="N2705" s="104"/>
      <c r="O2705" s="108" t="str">
        <f>A716</f>
        <v>13118</v>
      </c>
      <c r="P2705" s="111" t="s">
        <v>2067</v>
      </c>
      <c r="Q2705" s="153" t="s">
        <v>519</v>
      </c>
      <c r="R2705" s="153" t="s">
        <v>520</v>
      </c>
      <c r="S2705" s="153">
        <v>4.1666666666666657E-2</v>
      </c>
      <c r="T2705" s="153">
        <v>0.64583333333333337</v>
      </c>
      <c r="U2705" s="153">
        <v>0.6875</v>
      </c>
      <c r="V2705" s="153">
        <f>IF(ISBLANK(T2705),"",Tabella2[[#This Row],[ACT STOP]]-Tabella2[[#This Row],[ACT START]])</f>
        <v>4.166666666666663E-2</v>
      </c>
      <c r="W2705" s="104" t="s">
        <v>92</v>
      </c>
      <c r="X2705" s="104" t="s">
        <v>91</v>
      </c>
      <c r="Y2705" s="110"/>
      <c r="Z2705" s="106"/>
      <c r="AA2705" s="104"/>
      <c r="AB2705" s="107"/>
      <c r="AC2705" s="72">
        <v>1</v>
      </c>
      <c r="AH2705" s="70"/>
      <c r="AI2705" s="70"/>
      <c r="AJ2705">
        <v>0</v>
      </c>
      <c r="AL2705" s="70"/>
      <c r="BM2705" s="135">
        <v>0.64583333333333337</v>
      </c>
      <c r="BN2705" s="136">
        <v>0.6875</v>
      </c>
      <c r="BO2705" s="101"/>
      <c r="BR2705" s="109" t="str">
        <f t="shared" si="42"/>
        <v>SH-25-2694</v>
      </c>
      <c r="BS2705" s="109" t="s">
        <v>393</v>
      </c>
      <c r="BT2705" t="s">
        <v>92</v>
      </c>
      <c r="BU2705" t="s">
        <v>5660</v>
      </c>
    </row>
    <row r="2706" spans="1:73" hidden="1">
      <c r="A2706" s="103" t="s">
        <v>5661</v>
      </c>
      <c r="B2706" s="102">
        <v>45783</v>
      </c>
      <c r="C2706" s="104">
        <f>_xlfn.ISOWEEKNUM(Tabella2[[#This Row],[Date]])</f>
        <v>19</v>
      </c>
      <c r="D2706" s="104" t="s">
        <v>305</v>
      </c>
      <c r="E2706" s="104" t="s">
        <v>284</v>
      </c>
      <c r="F2706" s="104">
        <v>45</v>
      </c>
      <c r="G2706" s="104" t="s">
        <v>257</v>
      </c>
      <c r="H2706" s="105">
        <v>5</v>
      </c>
      <c r="I2706" s="104"/>
      <c r="J2706" s="104" t="s">
        <v>258</v>
      </c>
      <c r="K2706" s="104" t="s">
        <v>81</v>
      </c>
      <c r="L2706" s="104" t="s">
        <v>259</v>
      </c>
      <c r="M2706" s="104" t="s">
        <v>269</v>
      </c>
      <c r="N2706" s="104"/>
      <c r="O2706" s="106"/>
      <c r="P2706" s="111" t="s">
        <v>270</v>
      </c>
      <c r="Q2706" s="153" t="s">
        <v>519</v>
      </c>
      <c r="R2706" s="153" t="s">
        <v>520</v>
      </c>
      <c r="S2706" s="153">
        <v>4.1666666666666657E-2</v>
      </c>
      <c r="T2706" s="153">
        <v>0.64583333333333337</v>
      </c>
      <c r="U2706" s="153">
        <v>0.6875</v>
      </c>
      <c r="V2706" s="153">
        <f>IF(ISBLANK(T2706),"",Tabella2[[#This Row],[ACT STOP]]-Tabella2[[#This Row],[ACT START]])</f>
        <v>4.166666666666663E-2</v>
      </c>
      <c r="W2706" s="104" t="s">
        <v>92</v>
      </c>
      <c r="X2706" s="104" t="s">
        <v>91</v>
      </c>
      <c r="Y2706" s="110"/>
      <c r="Z2706" s="106"/>
      <c r="AA2706" s="104"/>
      <c r="AB2706" s="107"/>
      <c r="AC2706" s="72">
        <v>1</v>
      </c>
      <c r="AH2706" s="70"/>
      <c r="AI2706" s="70"/>
      <c r="AJ2706">
        <v>0</v>
      </c>
      <c r="AL2706" s="70"/>
      <c r="BM2706" s="135">
        <v>0.64583333333333337</v>
      </c>
      <c r="BN2706" s="136">
        <v>0.6875</v>
      </c>
      <c r="BO2706" s="101"/>
      <c r="BR2706" s="109" t="str">
        <f t="shared" si="42"/>
        <v>SH-25-2695</v>
      </c>
      <c r="BS2706" s="109" t="s">
        <v>416</v>
      </c>
      <c r="BT2706" t="s">
        <v>92</v>
      </c>
      <c r="BU2706" t="s">
        <v>5662</v>
      </c>
    </row>
    <row r="2707" spans="1:73" hidden="1">
      <c r="A2707" s="103" t="s">
        <v>5663</v>
      </c>
      <c r="B2707" s="102">
        <v>45784</v>
      </c>
      <c r="C2707" s="104">
        <f>_xlfn.ISOWEEKNUM(Tabella2[[#This Row],[Date]])</f>
        <v>19</v>
      </c>
      <c r="D2707" s="104" t="s">
        <v>421</v>
      </c>
      <c r="E2707" s="104" t="s">
        <v>327</v>
      </c>
      <c r="F2707" s="104">
        <v>70</v>
      </c>
      <c r="G2707" s="104" t="s">
        <v>284</v>
      </c>
      <c r="H2707" s="105">
        <v>9</v>
      </c>
      <c r="I2707" s="104" t="s">
        <v>258</v>
      </c>
      <c r="J2707" s="104"/>
      <c r="K2707" s="104" t="s">
        <v>79</v>
      </c>
      <c r="L2707" s="104" t="s">
        <v>299</v>
      </c>
      <c r="M2707" s="104" t="s">
        <v>386</v>
      </c>
      <c r="N2707" s="104"/>
      <c r="O2707" s="108" t="str">
        <f>A2708</f>
        <v>15110</v>
      </c>
      <c r="P2707" s="111" t="s">
        <v>3739</v>
      </c>
      <c r="Q2707" s="153" t="s">
        <v>286</v>
      </c>
      <c r="R2707" s="153" t="s">
        <v>631</v>
      </c>
      <c r="S2707" s="153">
        <v>4.1666666666666657E-2</v>
      </c>
      <c r="T2707" s="153" t="s">
        <v>286</v>
      </c>
      <c r="U2707" s="153" t="s">
        <v>631</v>
      </c>
      <c r="V2707" s="153">
        <f>IF(ISBLANK(T2707),"",Tabella2[[#This Row],[ACT STOP]]-Tabella2[[#This Row],[ACT START]])</f>
        <v>4.1666666666666685E-2</v>
      </c>
      <c r="W2707" s="104" t="s">
        <v>92</v>
      </c>
      <c r="X2707" s="104" t="s">
        <v>91</v>
      </c>
      <c r="Y2707" s="110" t="s">
        <v>5664</v>
      </c>
      <c r="Z2707" s="106"/>
      <c r="AA2707" s="104"/>
      <c r="AB2707" s="107"/>
      <c r="AC2707" s="72">
        <v>1</v>
      </c>
      <c r="AH2707" s="70"/>
      <c r="AI2707" s="70"/>
      <c r="AJ2707">
        <v>0</v>
      </c>
      <c r="AL2707" s="70"/>
      <c r="BM2707" s="135" t="s">
        <v>286</v>
      </c>
      <c r="BN2707" s="136" t="s">
        <v>631</v>
      </c>
      <c r="BO2707" s="101"/>
      <c r="BR2707" s="109" t="str">
        <f t="shared" si="42"/>
        <v>SH-25-2696</v>
      </c>
      <c r="BS2707" s="109" t="s">
        <v>339</v>
      </c>
      <c r="BT2707" t="s">
        <v>92</v>
      </c>
      <c r="BU2707" t="s">
        <v>5665</v>
      </c>
    </row>
    <row r="2708" spans="1:73" hidden="1">
      <c r="A2708" s="103" t="s">
        <v>5666</v>
      </c>
      <c r="B2708" s="102">
        <v>45784</v>
      </c>
      <c r="C2708" s="104">
        <f>_xlfn.ISOWEEKNUM(Tabella2[[#This Row],[Date]])</f>
        <v>19</v>
      </c>
      <c r="D2708" s="104" t="s">
        <v>421</v>
      </c>
      <c r="E2708" s="104" t="s">
        <v>327</v>
      </c>
      <c r="F2708" s="104">
        <v>72</v>
      </c>
      <c r="G2708" s="104" t="s">
        <v>257</v>
      </c>
      <c r="H2708" s="105">
        <v>17</v>
      </c>
      <c r="I2708" s="104" t="s">
        <v>258</v>
      </c>
      <c r="J2708" s="104"/>
      <c r="K2708" s="104" t="s">
        <v>78</v>
      </c>
      <c r="L2708" s="104" t="s">
        <v>299</v>
      </c>
      <c r="M2708" s="104" t="s">
        <v>386</v>
      </c>
      <c r="N2708" s="104"/>
      <c r="O2708" s="108" t="str">
        <f>A2707</f>
        <v>15109</v>
      </c>
      <c r="P2708" s="111" t="s">
        <v>3739</v>
      </c>
      <c r="Q2708" s="153">
        <v>0.33333333333333331</v>
      </c>
      <c r="R2708" s="153">
        <v>0.375</v>
      </c>
      <c r="S2708" s="153">
        <v>4.1666666666666657E-2</v>
      </c>
      <c r="T2708" s="153" t="s">
        <v>286</v>
      </c>
      <c r="U2708" s="153" t="s">
        <v>631</v>
      </c>
      <c r="V2708" s="153">
        <f>IF(ISBLANK(T2708),"",Tabella2[[#This Row],[ACT STOP]]-Tabella2[[#This Row],[ACT START]])</f>
        <v>4.1666666666666685E-2</v>
      </c>
      <c r="W2708" s="104" t="s">
        <v>92</v>
      </c>
      <c r="X2708" s="104" t="s">
        <v>91</v>
      </c>
      <c r="Y2708" s="110" t="s">
        <v>5664</v>
      </c>
      <c r="Z2708" s="106"/>
      <c r="AA2708" s="104"/>
      <c r="AB2708" s="107"/>
      <c r="AC2708" s="72">
        <v>1</v>
      </c>
      <c r="AH2708" s="70"/>
      <c r="AI2708" s="70"/>
      <c r="AJ2708">
        <v>0</v>
      </c>
      <c r="AL2708" s="70"/>
      <c r="BM2708" s="135" t="s">
        <v>286</v>
      </c>
      <c r="BN2708" s="136" t="s">
        <v>631</v>
      </c>
      <c r="BO2708" s="101"/>
      <c r="BR2708" s="109" t="str">
        <f t="shared" si="42"/>
        <v>SH-25-2697</v>
      </c>
      <c r="BS2708" s="109" t="s">
        <v>393</v>
      </c>
      <c r="BT2708" t="s">
        <v>92</v>
      </c>
      <c r="BU2708" t="s">
        <v>5667</v>
      </c>
    </row>
    <row r="2709" spans="1:73" hidden="1">
      <c r="A2709" s="103" t="s">
        <v>5668</v>
      </c>
      <c r="B2709" s="102">
        <v>45784</v>
      </c>
      <c r="C2709" s="104">
        <f>_xlfn.ISOWEEKNUM(Tabella2[[#This Row],[Date]])</f>
        <v>19</v>
      </c>
      <c r="D2709" s="104" t="s">
        <v>509</v>
      </c>
      <c r="E2709" s="104" t="s">
        <v>284</v>
      </c>
      <c r="F2709" s="104">
        <v>70</v>
      </c>
      <c r="G2709" s="104" t="s">
        <v>257</v>
      </c>
      <c r="H2709" s="105">
        <v>14</v>
      </c>
      <c r="I2709" s="104"/>
      <c r="J2709" s="104" t="s">
        <v>258</v>
      </c>
      <c r="K2709" s="104" t="s">
        <v>83</v>
      </c>
      <c r="L2709" s="104" t="s">
        <v>299</v>
      </c>
      <c r="M2709" s="104" t="s">
        <v>361</v>
      </c>
      <c r="N2709" s="104"/>
      <c r="O2709" s="108" t="str">
        <f>A717</f>
        <v>13119</v>
      </c>
      <c r="P2709" s="111" t="s">
        <v>362</v>
      </c>
      <c r="Q2709" s="153" t="s">
        <v>286</v>
      </c>
      <c r="R2709" s="153" t="s">
        <v>631</v>
      </c>
      <c r="S2709" s="153">
        <v>4.1666666666666657E-2</v>
      </c>
      <c r="T2709" s="153">
        <v>0.33333333333333331</v>
      </c>
      <c r="U2709" s="153">
        <v>0.375</v>
      </c>
      <c r="V2709" s="153">
        <f>IF(ISBLANK(T2709),"",Tabella2[[#This Row],[ACT STOP]]-Tabella2[[#This Row],[ACT START]])</f>
        <v>4.1666666666666685E-2</v>
      </c>
      <c r="W2709" s="104" t="s">
        <v>92</v>
      </c>
      <c r="X2709" s="104" t="s">
        <v>91</v>
      </c>
      <c r="Y2709" s="110"/>
      <c r="Z2709" s="106"/>
      <c r="AA2709" s="104"/>
      <c r="AB2709" s="107"/>
      <c r="AC2709" s="72">
        <v>1</v>
      </c>
      <c r="AH2709" s="70"/>
      <c r="AI2709" s="70"/>
      <c r="AJ2709">
        <v>0</v>
      </c>
      <c r="AL2709" s="70"/>
      <c r="BM2709" s="135">
        <v>0.33333333333333331</v>
      </c>
      <c r="BN2709" s="136">
        <v>0.375</v>
      </c>
      <c r="BO2709" s="101"/>
      <c r="BR2709" s="109" t="str">
        <f t="shared" si="42"/>
        <v>SH-25-2698</v>
      </c>
      <c r="BS2709" s="109" t="s">
        <v>372</v>
      </c>
      <c r="BT2709" t="s">
        <v>92</v>
      </c>
      <c r="BU2709" t="s">
        <v>5669</v>
      </c>
    </row>
    <row r="2710" spans="1:73" hidden="1">
      <c r="A2710" s="103" t="s">
        <v>5670</v>
      </c>
      <c r="B2710" s="102">
        <v>45784</v>
      </c>
      <c r="C2710" s="104">
        <f>_xlfn.ISOWEEKNUM(Tabella2[[#This Row],[Date]])</f>
        <v>19</v>
      </c>
      <c r="D2710" s="104" t="s">
        <v>558</v>
      </c>
      <c r="E2710" s="104" t="s">
        <v>284</v>
      </c>
      <c r="F2710" s="104">
        <v>59</v>
      </c>
      <c r="G2710" s="104" t="s">
        <v>284</v>
      </c>
      <c r="H2710" s="105">
        <v>22</v>
      </c>
      <c r="I2710" s="104"/>
      <c r="J2710" s="104" t="s">
        <v>258</v>
      </c>
      <c r="K2710" s="104" t="s">
        <v>75</v>
      </c>
      <c r="L2710" s="104" t="s">
        <v>299</v>
      </c>
      <c r="M2710" s="104" t="s">
        <v>328</v>
      </c>
      <c r="N2710" s="104"/>
      <c r="O2710" s="108" t="str">
        <f>A2711</f>
        <v>15113</v>
      </c>
      <c r="P2710" s="111" t="s">
        <v>3382</v>
      </c>
      <c r="Q2710" s="153" t="s">
        <v>286</v>
      </c>
      <c r="R2710" s="153" t="s">
        <v>631</v>
      </c>
      <c r="S2710" s="153">
        <v>4.1666666666666657E-2</v>
      </c>
      <c r="T2710" s="153">
        <v>0.33333333333333331</v>
      </c>
      <c r="U2710" s="153">
        <v>0.38194444444444442</v>
      </c>
      <c r="V2710" s="153">
        <f>IF(ISBLANK(T2710),"",Tabella2[[#This Row],[ACT STOP]]-Tabella2[[#This Row],[ACT START]])</f>
        <v>4.8611111111111105E-2</v>
      </c>
      <c r="W2710" s="104" t="s">
        <v>92</v>
      </c>
      <c r="X2710" s="104" t="s">
        <v>91</v>
      </c>
      <c r="Y2710" s="110" t="s">
        <v>5671</v>
      </c>
      <c r="Z2710" s="106"/>
      <c r="AA2710" s="104"/>
      <c r="AB2710" s="107"/>
      <c r="AC2710" s="72">
        <v>1</v>
      </c>
      <c r="AH2710" s="70"/>
      <c r="AI2710" s="70"/>
      <c r="AJ2710">
        <v>0</v>
      </c>
      <c r="AL2710" s="70"/>
      <c r="BM2710" s="135">
        <v>0.33333333333333331</v>
      </c>
      <c r="BN2710" s="136">
        <v>0.38194444444444442</v>
      </c>
      <c r="BO2710" s="101">
        <v>6.9444444444444441E-3</v>
      </c>
      <c r="BQ2710" t="s">
        <v>94</v>
      </c>
      <c r="BR2710" s="109" t="str">
        <f t="shared" si="42"/>
        <v>SH-25-2699</v>
      </c>
      <c r="BS2710" s="109" t="s">
        <v>295</v>
      </c>
      <c r="BT2710" t="s">
        <v>92</v>
      </c>
      <c r="BU2710" t="s">
        <v>5672</v>
      </c>
    </row>
    <row r="2711" spans="1:73" hidden="1">
      <c r="A2711" s="103" t="s">
        <v>5673</v>
      </c>
      <c r="B2711" s="102">
        <v>45784</v>
      </c>
      <c r="C2711" s="104">
        <f>_xlfn.ISOWEEKNUM(Tabella2[[#This Row],[Date]])</f>
        <v>19</v>
      </c>
      <c r="D2711" s="104" t="s">
        <v>558</v>
      </c>
      <c r="E2711" s="104" t="s">
        <v>284</v>
      </c>
      <c r="F2711" s="104">
        <v>58</v>
      </c>
      <c r="G2711" s="104" t="s">
        <v>257</v>
      </c>
      <c r="H2711" s="105">
        <v>32</v>
      </c>
      <c r="I2711" s="104"/>
      <c r="J2711" s="104" t="s">
        <v>258</v>
      </c>
      <c r="K2711" s="104" t="s">
        <v>77</v>
      </c>
      <c r="L2711" s="104" t="s">
        <v>299</v>
      </c>
      <c r="M2711" s="104" t="s">
        <v>328</v>
      </c>
      <c r="N2711" s="104"/>
      <c r="O2711" s="108" t="str">
        <f>A2710</f>
        <v>15112</v>
      </c>
      <c r="P2711" s="111" t="s">
        <v>3382</v>
      </c>
      <c r="Q2711" s="153">
        <v>0.33333333333333331</v>
      </c>
      <c r="R2711" s="153">
        <v>0.375</v>
      </c>
      <c r="S2711" s="153">
        <v>4.1666666666666657E-2</v>
      </c>
      <c r="T2711" s="153">
        <v>0.33333333333333331</v>
      </c>
      <c r="U2711" s="153">
        <v>0.38194444444444442</v>
      </c>
      <c r="V2711" s="153">
        <f>IF(ISBLANK(T2711),"",Tabella2[[#This Row],[ACT STOP]]-Tabella2[[#This Row],[ACT START]])</f>
        <v>4.8611111111111105E-2</v>
      </c>
      <c r="W2711" s="104" t="s">
        <v>92</v>
      </c>
      <c r="X2711" s="104" t="s">
        <v>91</v>
      </c>
      <c r="Y2711" s="110" t="s">
        <v>5674</v>
      </c>
      <c r="Z2711" s="106"/>
      <c r="AA2711" s="104"/>
      <c r="AB2711" s="107"/>
      <c r="AC2711" s="72">
        <v>1</v>
      </c>
      <c r="AH2711" s="70"/>
      <c r="AI2711" s="70"/>
      <c r="AJ2711">
        <v>0</v>
      </c>
      <c r="AL2711" s="70"/>
      <c r="BM2711" s="135">
        <v>0.33333333333333331</v>
      </c>
      <c r="BN2711" s="136">
        <v>0.38194444444444442</v>
      </c>
      <c r="BO2711" s="101"/>
      <c r="BR2711" s="109" t="str">
        <f t="shared" si="42"/>
        <v>SH-25-2700</v>
      </c>
      <c r="BS2711" s="109" t="s">
        <v>356</v>
      </c>
      <c r="BT2711" t="s">
        <v>92</v>
      </c>
      <c r="BU2711" t="s">
        <v>5675</v>
      </c>
    </row>
    <row r="2712" spans="1:73" hidden="1">
      <c r="A2712" s="103" t="s">
        <v>5676</v>
      </c>
      <c r="B2712" s="102">
        <v>45784</v>
      </c>
      <c r="C2712" s="104">
        <f>_xlfn.ISOWEEKNUM(Tabella2[[#This Row],[Date]])</f>
        <v>19</v>
      </c>
      <c r="D2712" s="104" t="s">
        <v>275</v>
      </c>
      <c r="E2712" s="104" t="s">
        <v>256</v>
      </c>
      <c r="F2712" s="104">
        <v>57</v>
      </c>
      <c r="G2712" s="104" t="s">
        <v>257</v>
      </c>
      <c r="H2712" s="105">
        <v>10</v>
      </c>
      <c r="I2712" s="104" t="s">
        <v>258</v>
      </c>
      <c r="J2712" s="104"/>
      <c r="K2712" s="104" t="s">
        <v>79</v>
      </c>
      <c r="L2712" s="104" t="s">
        <v>299</v>
      </c>
      <c r="M2712" s="104" t="s">
        <v>361</v>
      </c>
      <c r="N2712" s="104"/>
      <c r="O2712" s="108" t="str">
        <f>A718</f>
        <v>13120</v>
      </c>
      <c r="P2712" s="111" t="s">
        <v>2108</v>
      </c>
      <c r="Q2712" s="153" t="s">
        <v>262</v>
      </c>
      <c r="R2712" s="153" t="s">
        <v>263</v>
      </c>
      <c r="S2712" s="153">
        <v>4.1666666666666657E-2</v>
      </c>
      <c r="T2712" s="153" t="s">
        <v>262</v>
      </c>
      <c r="U2712" s="153" t="s">
        <v>263</v>
      </c>
      <c r="V2712" s="153">
        <f>IF(ISBLANK(T2712),"",Tabella2[[#This Row],[ACT STOP]]-Tabella2[[#This Row],[ACT START]])</f>
        <v>4.1666666666666685E-2</v>
      </c>
      <c r="W2712" s="104" t="s">
        <v>92</v>
      </c>
      <c r="X2712" s="104" t="s">
        <v>91</v>
      </c>
      <c r="Y2712" s="110"/>
      <c r="Z2712" s="106"/>
      <c r="AA2712" s="104"/>
      <c r="AB2712" s="107"/>
      <c r="AC2712" s="72">
        <v>1</v>
      </c>
      <c r="AH2712" s="70"/>
      <c r="AI2712" s="70"/>
      <c r="AJ2712">
        <v>0</v>
      </c>
      <c r="AL2712" s="70"/>
      <c r="BM2712" s="135" t="s">
        <v>262</v>
      </c>
      <c r="BN2712" s="136" t="s">
        <v>263</v>
      </c>
      <c r="BO2712" s="101"/>
      <c r="BR2712" s="109" t="str">
        <f t="shared" si="42"/>
        <v>SH-25-2701</v>
      </c>
      <c r="BS2712" s="109" t="s">
        <v>552</v>
      </c>
      <c r="BT2712" t="s">
        <v>92</v>
      </c>
      <c r="BU2712" t="s">
        <v>5677</v>
      </c>
    </row>
    <row r="2713" spans="1:73" hidden="1">
      <c r="A2713" s="103" t="s">
        <v>5678</v>
      </c>
      <c r="B2713" s="102">
        <v>45784</v>
      </c>
      <c r="C2713" s="104">
        <f>_xlfn.ISOWEEKNUM(Tabella2[[#This Row],[Date]])</f>
        <v>19</v>
      </c>
      <c r="D2713" s="104" t="s">
        <v>574</v>
      </c>
      <c r="E2713" s="104" t="s">
        <v>284</v>
      </c>
      <c r="F2713" s="104">
        <v>67</v>
      </c>
      <c r="G2713" s="104" t="s">
        <v>257</v>
      </c>
      <c r="H2713" s="105">
        <v>12</v>
      </c>
      <c r="I2713" s="104"/>
      <c r="J2713" s="104" t="s">
        <v>258</v>
      </c>
      <c r="K2713" s="104" t="s">
        <v>83</v>
      </c>
      <c r="L2713" s="104" t="s">
        <v>299</v>
      </c>
      <c r="M2713" s="104" t="s">
        <v>361</v>
      </c>
      <c r="N2713" s="104"/>
      <c r="O2713" s="108" t="str">
        <f>A719</f>
        <v>13121</v>
      </c>
      <c r="P2713" s="111" t="s">
        <v>539</v>
      </c>
      <c r="Q2713" s="153" t="s">
        <v>262</v>
      </c>
      <c r="R2713" s="153" t="s">
        <v>263</v>
      </c>
      <c r="S2713" s="153">
        <v>4.1666666666666657E-2</v>
      </c>
      <c r="T2713" s="153">
        <v>0.39583333333333331</v>
      </c>
      <c r="U2713" s="153">
        <v>0.44097222222222221</v>
      </c>
      <c r="V2713" s="153">
        <f>IF(ISBLANK(T2713),"",Tabella2[[#This Row],[ACT STOP]]-Tabella2[[#This Row],[ACT START]])</f>
        <v>4.5138888888888895E-2</v>
      </c>
      <c r="W2713" s="104" t="s">
        <v>92</v>
      </c>
      <c r="X2713" s="104" t="s">
        <v>91</v>
      </c>
      <c r="Y2713" s="110" t="s">
        <v>5679</v>
      </c>
      <c r="Z2713" s="106"/>
      <c r="AA2713" s="104"/>
      <c r="AB2713" s="107"/>
      <c r="AC2713" s="72">
        <v>1</v>
      </c>
      <c r="AH2713" s="70"/>
      <c r="AI2713" s="70"/>
      <c r="AJ2713">
        <v>0</v>
      </c>
      <c r="AL2713" s="70"/>
      <c r="BM2713" s="135">
        <v>0.39583333333333331</v>
      </c>
      <c r="BN2713" s="136">
        <v>0.44097222222222221</v>
      </c>
      <c r="BO2713" s="101">
        <v>3.472222222222222E-3</v>
      </c>
      <c r="BQ2713" t="s">
        <v>102</v>
      </c>
      <c r="BR2713" s="109" t="str">
        <f t="shared" si="42"/>
        <v>SH-25-2702</v>
      </c>
      <c r="BS2713" s="109" t="s">
        <v>266</v>
      </c>
      <c r="BT2713" t="s">
        <v>92</v>
      </c>
      <c r="BU2713" t="s">
        <v>5680</v>
      </c>
    </row>
    <row r="2714" spans="1:73" hidden="1">
      <c r="A2714" s="103" t="s">
        <v>5681</v>
      </c>
      <c r="B2714" s="102">
        <v>45784</v>
      </c>
      <c r="C2714" s="104">
        <f>_xlfn.ISOWEEKNUM(Tabella2[[#This Row],[Date]])</f>
        <v>19</v>
      </c>
      <c r="D2714" s="104" t="s">
        <v>305</v>
      </c>
      <c r="E2714" s="104" t="s">
        <v>284</v>
      </c>
      <c r="F2714" s="104">
        <v>46</v>
      </c>
      <c r="G2714" s="104" t="s">
        <v>257</v>
      </c>
      <c r="H2714" s="105">
        <v>5</v>
      </c>
      <c r="I2714" s="104"/>
      <c r="J2714" s="104" t="s">
        <v>258</v>
      </c>
      <c r="K2714" s="104" t="s">
        <v>81</v>
      </c>
      <c r="L2714" s="104" t="s">
        <v>259</v>
      </c>
      <c r="M2714" s="104" t="s">
        <v>269</v>
      </c>
      <c r="N2714" s="104"/>
      <c r="O2714" s="106"/>
      <c r="P2714" s="111" t="s">
        <v>1814</v>
      </c>
      <c r="Q2714" s="153" t="s">
        <v>262</v>
      </c>
      <c r="R2714" s="153" t="s">
        <v>263</v>
      </c>
      <c r="S2714" s="153">
        <v>4.1666666666666657E-2</v>
      </c>
      <c r="T2714" s="153">
        <v>0.39583333333333331</v>
      </c>
      <c r="U2714" s="153">
        <v>0.4375</v>
      </c>
      <c r="V2714" s="153">
        <f>IF(ISBLANK(T2714),"",Tabella2[[#This Row],[ACT STOP]]-Tabella2[[#This Row],[ACT START]])</f>
        <v>4.1666666666666685E-2</v>
      </c>
      <c r="W2714" s="104" t="s">
        <v>92</v>
      </c>
      <c r="X2714" s="104" t="s">
        <v>91</v>
      </c>
      <c r="Y2714" s="110"/>
      <c r="Z2714" s="106"/>
      <c r="AA2714" s="104"/>
      <c r="AB2714" s="107"/>
      <c r="AC2714" s="72">
        <v>1</v>
      </c>
      <c r="AH2714" s="70"/>
      <c r="AI2714" s="70"/>
      <c r="AJ2714">
        <v>0</v>
      </c>
      <c r="AL2714" s="70"/>
      <c r="BM2714" s="135">
        <v>0.39583333333333331</v>
      </c>
      <c r="BN2714" s="136">
        <v>0.4375</v>
      </c>
      <c r="BO2714" s="101"/>
      <c r="BR2714" s="109" t="str">
        <f t="shared" si="42"/>
        <v>SH-25-2703</v>
      </c>
      <c r="BS2714" s="109" t="s">
        <v>416</v>
      </c>
      <c r="BT2714" t="s">
        <v>92</v>
      </c>
      <c r="BU2714" t="s">
        <v>5682</v>
      </c>
    </row>
    <row r="2715" spans="1:73" hidden="1">
      <c r="A2715" s="103" t="s">
        <v>5683</v>
      </c>
      <c r="B2715" s="102">
        <v>45784</v>
      </c>
      <c r="C2715" s="104">
        <f>_xlfn.ISOWEEKNUM(Tabella2[[#This Row],[Date]])</f>
        <v>19</v>
      </c>
      <c r="D2715" s="104" t="s">
        <v>348</v>
      </c>
      <c r="E2715" s="104" t="s">
        <v>284</v>
      </c>
      <c r="F2715" s="104">
        <v>57</v>
      </c>
      <c r="G2715" s="104" t="s">
        <v>257</v>
      </c>
      <c r="H2715" s="105">
        <v>17</v>
      </c>
      <c r="I2715" s="104"/>
      <c r="J2715" s="104" t="s">
        <v>258</v>
      </c>
      <c r="K2715" s="104" t="s">
        <v>79</v>
      </c>
      <c r="L2715" s="104" t="s">
        <v>299</v>
      </c>
      <c r="M2715" s="104" t="s">
        <v>361</v>
      </c>
      <c r="N2715" s="104"/>
      <c r="O2715" s="108" t="str">
        <f>A720</f>
        <v>13122</v>
      </c>
      <c r="P2715" s="111" t="s">
        <v>2067</v>
      </c>
      <c r="Q2715" s="153" t="s">
        <v>499</v>
      </c>
      <c r="R2715" s="153" t="s">
        <v>511</v>
      </c>
      <c r="S2715" s="153">
        <v>4.1666666666666657E-2</v>
      </c>
      <c r="T2715" s="153">
        <v>0.45833333333333331</v>
      </c>
      <c r="U2715" s="153">
        <v>0.5</v>
      </c>
      <c r="V2715" s="153">
        <f>IF(ISBLANK(T2715),"",Tabella2[[#This Row],[ACT STOP]]-Tabella2[[#This Row],[ACT START]])</f>
        <v>4.1666666666666685E-2</v>
      </c>
      <c r="W2715" s="104" t="s">
        <v>92</v>
      </c>
      <c r="X2715" s="104" t="s">
        <v>91</v>
      </c>
      <c r="Y2715" s="110"/>
      <c r="Z2715" s="106"/>
      <c r="AA2715" s="104"/>
      <c r="AB2715" s="107"/>
      <c r="AC2715" s="72">
        <v>1</v>
      </c>
      <c r="AH2715" s="70"/>
      <c r="AI2715" s="70"/>
      <c r="AJ2715">
        <v>0</v>
      </c>
      <c r="AL2715" s="70"/>
      <c r="BM2715" s="135">
        <v>0.45833333333333331</v>
      </c>
      <c r="BN2715" s="136">
        <v>0.5</v>
      </c>
      <c r="BO2715" s="101"/>
      <c r="BR2715" s="109" t="str">
        <f t="shared" si="42"/>
        <v>SH-25-2704</v>
      </c>
      <c r="BS2715" s="109" t="s">
        <v>393</v>
      </c>
      <c r="BT2715" t="s">
        <v>92</v>
      </c>
      <c r="BU2715" t="s">
        <v>5684</v>
      </c>
    </row>
    <row r="2716" spans="1:73" hidden="1">
      <c r="A2716" s="103" t="s">
        <v>5685</v>
      </c>
      <c r="B2716" s="102">
        <v>45784</v>
      </c>
      <c r="C2716" s="104">
        <f>_xlfn.ISOWEEKNUM(Tabella2[[#This Row],[Date]])</f>
        <v>19</v>
      </c>
      <c r="D2716" s="104" t="s">
        <v>348</v>
      </c>
      <c r="E2716" s="104" t="s">
        <v>284</v>
      </c>
      <c r="F2716" s="104">
        <v>55</v>
      </c>
      <c r="G2716" s="104" t="s">
        <v>257</v>
      </c>
      <c r="H2716" s="105">
        <v>32</v>
      </c>
      <c r="I2716" s="104"/>
      <c r="J2716" s="104" t="s">
        <v>258</v>
      </c>
      <c r="K2716" s="104" t="s">
        <v>83</v>
      </c>
      <c r="L2716" s="104" t="s">
        <v>299</v>
      </c>
      <c r="M2716" s="104" t="s">
        <v>361</v>
      </c>
      <c r="N2716" s="104"/>
      <c r="O2716" s="108" t="str">
        <f>A721</f>
        <v>13123</v>
      </c>
      <c r="P2716" s="111" t="s">
        <v>362</v>
      </c>
      <c r="Q2716" s="153" t="s">
        <v>499</v>
      </c>
      <c r="R2716" s="153" t="s">
        <v>511</v>
      </c>
      <c r="S2716" s="153">
        <v>4.1666666666666657E-2</v>
      </c>
      <c r="T2716" s="153">
        <v>0.45833333333333331</v>
      </c>
      <c r="U2716" s="153">
        <v>0.5</v>
      </c>
      <c r="V2716" s="153">
        <f>IF(ISBLANK(T2716),"",Tabella2[[#This Row],[ACT STOP]]-Tabella2[[#This Row],[ACT START]])</f>
        <v>4.1666666666666685E-2</v>
      </c>
      <c r="W2716" s="104" t="s">
        <v>92</v>
      </c>
      <c r="X2716" s="104" t="s">
        <v>91</v>
      </c>
      <c r="Y2716" s="110"/>
      <c r="Z2716" s="106"/>
      <c r="AA2716" s="104"/>
      <c r="AB2716" s="107"/>
      <c r="AC2716" s="72">
        <v>1</v>
      </c>
      <c r="AH2716" s="70"/>
      <c r="AI2716" s="70"/>
      <c r="AJ2716">
        <v>0</v>
      </c>
      <c r="AL2716" s="70"/>
      <c r="BM2716" s="135">
        <v>0.45833333333333331</v>
      </c>
      <c r="BN2716" s="136">
        <v>0.5</v>
      </c>
      <c r="BO2716" s="101"/>
      <c r="BR2716" s="109" t="str">
        <f t="shared" si="42"/>
        <v>SH-25-2705</v>
      </c>
      <c r="BS2716" s="109" t="s">
        <v>356</v>
      </c>
      <c r="BT2716" t="s">
        <v>92</v>
      </c>
      <c r="BU2716" t="s">
        <v>5686</v>
      </c>
    </row>
    <row r="2717" spans="1:73" hidden="1">
      <c r="A2717" s="103" t="s">
        <v>5687</v>
      </c>
      <c r="B2717" s="102">
        <v>45784</v>
      </c>
      <c r="C2717" s="104">
        <f>_xlfn.ISOWEEKNUM(Tabella2[[#This Row],[Date]])</f>
        <v>19</v>
      </c>
      <c r="D2717" s="104" t="s">
        <v>558</v>
      </c>
      <c r="E2717" s="104" t="s">
        <v>284</v>
      </c>
      <c r="F2717" s="104">
        <v>58</v>
      </c>
      <c r="G2717" s="104" t="s">
        <v>284</v>
      </c>
      <c r="H2717" s="105">
        <v>22</v>
      </c>
      <c r="I2717" s="104"/>
      <c r="J2717" s="104" t="s">
        <v>258</v>
      </c>
      <c r="K2717" s="104" t="s">
        <v>75</v>
      </c>
      <c r="L2717" s="104" t="s">
        <v>299</v>
      </c>
      <c r="M2717" s="104" t="s">
        <v>328</v>
      </c>
      <c r="N2717" s="104"/>
      <c r="O2717" s="108" t="str">
        <f>A2718</f>
        <v>15120</v>
      </c>
      <c r="P2717" s="111" t="s">
        <v>3403</v>
      </c>
      <c r="Q2717" s="153" t="s">
        <v>499</v>
      </c>
      <c r="R2717" s="153" t="s">
        <v>511</v>
      </c>
      <c r="S2717" s="153">
        <v>4.1666666666666657E-2</v>
      </c>
      <c r="T2717" s="153">
        <v>0.45833333333333331</v>
      </c>
      <c r="U2717" s="153">
        <v>0.5</v>
      </c>
      <c r="V2717" s="153">
        <f>IF(ISBLANK(T2717),"",Tabella2[[#This Row],[ACT STOP]]-Tabella2[[#This Row],[ACT START]])</f>
        <v>4.1666666666666685E-2</v>
      </c>
      <c r="W2717" s="104" t="s">
        <v>92</v>
      </c>
      <c r="X2717" s="104" t="s">
        <v>91</v>
      </c>
      <c r="Y2717" s="110" t="s">
        <v>5688</v>
      </c>
      <c r="Z2717" s="106"/>
      <c r="AA2717" s="104"/>
      <c r="AB2717" s="107"/>
      <c r="AC2717" s="72">
        <v>1</v>
      </c>
      <c r="AH2717" s="70"/>
      <c r="AI2717" s="70"/>
      <c r="AJ2717">
        <v>0</v>
      </c>
      <c r="AL2717" s="70"/>
      <c r="BM2717" s="135">
        <v>0.45833333333333331</v>
      </c>
      <c r="BN2717" s="136">
        <v>0.5</v>
      </c>
      <c r="BO2717" s="101"/>
      <c r="BR2717" s="109" t="str">
        <f t="shared" si="42"/>
        <v>SH-25-2706</v>
      </c>
      <c r="BS2717" s="109" t="s">
        <v>295</v>
      </c>
      <c r="BT2717" t="s">
        <v>92</v>
      </c>
      <c r="BU2717" t="s">
        <v>5689</v>
      </c>
    </row>
    <row r="2718" spans="1:73" hidden="1">
      <c r="A2718" s="103" t="s">
        <v>5690</v>
      </c>
      <c r="B2718" s="102">
        <v>45784</v>
      </c>
      <c r="C2718" s="104">
        <f>_xlfn.ISOWEEKNUM(Tabella2[[#This Row],[Date]])</f>
        <v>19</v>
      </c>
      <c r="D2718" s="104" t="s">
        <v>558</v>
      </c>
      <c r="E2718" s="104" t="s">
        <v>284</v>
      </c>
      <c r="F2718" s="104">
        <v>61</v>
      </c>
      <c r="G2718" s="104" t="s">
        <v>257</v>
      </c>
      <c r="H2718" s="105">
        <v>14</v>
      </c>
      <c r="I2718" s="104"/>
      <c r="J2718" s="104" t="s">
        <v>258</v>
      </c>
      <c r="K2718" s="104" t="s">
        <v>77</v>
      </c>
      <c r="L2718" s="104" t="s">
        <v>299</v>
      </c>
      <c r="M2718" s="104" t="s">
        <v>328</v>
      </c>
      <c r="N2718" s="104"/>
      <c r="O2718" s="108" t="str">
        <f>A2717</f>
        <v>15119</v>
      </c>
      <c r="P2718" s="111" t="s">
        <v>3382</v>
      </c>
      <c r="Q2718" s="153">
        <v>0.45833333333333331</v>
      </c>
      <c r="R2718" s="153">
        <v>0.5</v>
      </c>
      <c r="S2718" s="153">
        <v>4.1666666666666657E-2</v>
      </c>
      <c r="T2718" s="153">
        <v>0.45833333333333331</v>
      </c>
      <c r="U2718" s="153">
        <v>0.5</v>
      </c>
      <c r="V2718" s="153">
        <f>IF(ISBLANK(T2718),"",Tabella2[[#This Row],[ACT STOP]]-Tabella2[[#This Row],[ACT START]])</f>
        <v>4.1666666666666685E-2</v>
      </c>
      <c r="W2718" s="104" t="s">
        <v>92</v>
      </c>
      <c r="X2718" s="104" t="s">
        <v>91</v>
      </c>
      <c r="Y2718" s="110"/>
      <c r="Z2718" s="106"/>
      <c r="AA2718" s="104"/>
      <c r="AB2718" s="107"/>
      <c r="AC2718" s="72">
        <v>1</v>
      </c>
      <c r="AH2718" s="70"/>
      <c r="AI2718" s="70"/>
      <c r="AJ2718">
        <v>0</v>
      </c>
      <c r="AL2718" s="70"/>
      <c r="BM2718" s="135">
        <v>0.45833333333333331</v>
      </c>
      <c r="BN2718" s="136">
        <v>0.5</v>
      </c>
      <c r="BO2718" s="101"/>
      <c r="BR2718" s="109" t="str">
        <f t="shared" si="42"/>
        <v>SH-25-2707</v>
      </c>
      <c r="BS2718" s="109" t="s">
        <v>372</v>
      </c>
      <c r="BT2718" t="s">
        <v>92</v>
      </c>
      <c r="BU2718" t="s">
        <v>5691</v>
      </c>
    </row>
    <row r="2719" spans="1:73" ht="63" hidden="1" customHeight="1">
      <c r="A2719" s="103" t="s">
        <v>5692</v>
      </c>
      <c r="B2719" s="102">
        <v>45784</v>
      </c>
      <c r="C2719" s="104">
        <f>_xlfn.ISOWEEKNUM(Tabella2[[#This Row],[Date]])</f>
        <v>19</v>
      </c>
      <c r="D2719" s="104" t="s">
        <v>478</v>
      </c>
      <c r="E2719" s="104" t="s">
        <v>284</v>
      </c>
      <c r="F2719" s="104">
        <v>64</v>
      </c>
      <c r="G2719" s="104" t="s">
        <v>257</v>
      </c>
      <c r="H2719" s="105">
        <v>10</v>
      </c>
      <c r="I2719" s="104"/>
      <c r="J2719" s="104" t="s">
        <v>258</v>
      </c>
      <c r="K2719" s="104" t="s">
        <v>79</v>
      </c>
      <c r="L2719" s="104" t="s">
        <v>299</v>
      </c>
      <c r="M2719" s="104" t="s">
        <v>361</v>
      </c>
      <c r="N2719" s="104"/>
      <c r="O2719" s="108" t="str">
        <f>A722</f>
        <v>13124</v>
      </c>
      <c r="P2719" s="111" t="s">
        <v>362</v>
      </c>
      <c r="Q2719" s="153" t="s">
        <v>271</v>
      </c>
      <c r="R2719" s="153" t="s">
        <v>272</v>
      </c>
      <c r="S2719" s="153">
        <v>4.1666666666666657E-2</v>
      </c>
      <c r="T2719" s="153" t="s">
        <v>271</v>
      </c>
      <c r="U2719" s="153" t="s">
        <v>272</v>
      </c>
      <c r="V2719" s="153">
        <f>IF(ISBLANK(T2719),"",Tabella2[[#This Row],[ACT STOP]]-Tabella2[[#This Row],[ACT START]])</f>
        <v>4.166666666666663E-2</v>
      </c>
      <c r="W2719" s="104" t="s">
        <v>92</v>
      </c>
      <c r="X2719" s="104" t="s">
        <v>91</v>
      </c>
      <c r="Y2719" s="110"/>
      <c r="Z2719" s="106"/>
      <c r="AA2719" s="104"/>
      <c r="AB2719" s="107"/>
      <c r="AC2719" s="72">
        <v>1</v>
      </c>
      <c r="AH2719" s="70"/>
      <c r="AI2719" s="70"/>
      <c r="AJ2719">
        <v>0</v>
      </c>
      <c r="AL2719" s="70"/>
      <c r="BM2719" s="135" t="s">
        <v>271</v>
      </c>
      <c r="BN2719" s="136" t="s">
        <v>272</v>
      </c>
      <c r="BO2719" s="101"/>
      <c r="BR2719" s="109" t="str">
        <f t="shared" si="42"/>
        <v>SH-25-2708</v>
      </c>
      <c r="BS2719" s="109" t="s">
        <v>552</v>
      </c>
      <c r="BT2719" t="s">
        <v>92</v>
      </c>
      <c r="BU2719" t="s">
        <v>5693</v>
      </c>
    </row>
    <row r="2720" spans="1:73" hidden="1">
      <c r="A2720" s="103" t="s">
        <v>5694</v>
      </c>
      <c r="B2720" s="102">
        <v>45784</v>
      </c>
      <c r="C2720" s="104">
        <f>_xlfn.ISOWEEKNUM(Tabella2[[#This Row],[Date]])</f>
        <v>19</v>
      </c>
      <c r="D2720" s="104" t="s">
        <v>574</v>
      </c>
      <c r="E2720" s="104" t="s">
        <v>284</v>
      </c>
      <c r="F2720" s="104">
        <v>67</v>
      </c>
      <c r="G2720" s="104" t="s">
        <v>257</v>
      </c>
      <c r="H2720" s="105">
        <v>5</v>
      </c>
      <c r="I2720" s="104"/>
      <c r="J2720" s="104" t="s">
        <v>258</v>
      </c>
      <c r="K2720" s="104" t="s">
        <v>83</v>
      </c>
      <c r="L2720" s="104" t="s">
        <v>299</v>
      </c>
      <c r="M2720" s="104" t="s">
        <v>361</v>
      </c>
      <c r="N2720" s="104"/>
      <c r="O2720" s="108" t="str">
        <f>A723</f>
        <v>13125</v>
      </c>
      <c r="P2720" s="111" t="s">
        <v>2688</v>
      </c>
      <c r="Q2720" s="153" t="s">
        <v>271</v>
      </c>
      <c r="R2720" s="153" t="s">
        <v>272</v>
      </c>
      <c r="S2720" s="153">
        <v>4.1666666666666657E-2</v>
      </c>
      <c r="T2720" s="153">
        <v>0.52083333333333337</v>
      </c>
      <c r="U2720" s="153">
        <v>0.5625</v>
      </c>
      <c r="V2720" s="153">
        <f>IF(ISBLANK(T2720),"",Tabella2[[#This Row],[ACT STOP]]-Tabella2[[#This Row],[ACT START]])</f>
        <v>4.166666666666663E-2</v>
      </c>
      <c r="W2720" s="104" t="s">
        <v>92</v>
      </c>
      <c r="X2720" s="104" t="s">
        <v>91</v>
      </c>
      <c r="Y2720" s="110"/>
      <c r="Z2720" s="106"/>
      <c r="AA2720" s="104"/>
      <c r="AB2720" s="107"/>
      <c r="AC2720" s="72">
        <v>1</v>
      </c>
      <c r="AH2720" s="70"/>
      <c r="AI2720" s="70"/>
      <c r="AJ2720">
        <v>0</v>
      </c>
      <c r="AL2720" s="70"/>
      <c r="BM2720" s="135">
        <v>0.52083333333333337</v>
      </c>
      <c r="BN2720" s="136">
        <v>0.5625</v>
      </c>
      <c r="BO2720" s="101"/>
      <c r="BR2720" s="109" t="str">
        <f t="shared" si="42"/>
        <v>SH-25-2709</v>
      </c>
      <c r="BS2720" s="109" t="s">
        <v>416</v>
      </c>
      <c r="BT2720" t="s">
        <v>92</v>
      </c>
      <c r="BU2720" t="s">
        <v>5695</v>
      </c>
    </row>
    <row r="2721" spans="1:73" hidden="1">
      <c r="A2721" s="103" t="s">
        <v>5696</v>
      </c>
      <c r="B2721" s="102">
        <v>45784</v>
      </c>
      <c r="C2721" s="104">
        <f>_xlfn.ISOWEEKNUM(Tabella2[[#This Row],[Date]])</f>
        <v>19</v>
      </c>
      <c r="D2721" s="104" t="s">
        <v>509</v>
      </c>
      <c r="E2721" s="104" t="s">
        <v>284</v>
      </c>
      <c r="F2721" s="104">
        <v>70</v>
      </c>
      <c r="G2721" s="104" t="s">
        <v>284</v>
      </c>
      <c r="H2721" s="105">
        <v>23</v>
      </c>
      <c r="I2721" s="104"/>
      <c r="J2721" s="104" t="s">
        <v>258</v>
      </c>
      <c r="K2721" s="104" t="s">
        <v>81</v>
      </c>
      <c r="L2721" s="104" t="s">
        <v>259</v>
      </c>
      <c r="M2721" s="104" t="s">
        <v>276</v>
      </c>
      <c r="N2721" s="104"/>
      <c r="O2721" s="106"/>
      <c r="P2721" s="111" t="s">
        <v>277</v>
      </c>
      <c r="Q2721" s="153" t="s">
        <v>271</v>
      </c>
      <c r="R2721" s="153" t="s">
        <v>272</v>
      </c>
      <c r="S2721" s="153">
        <v>4.1666666666666657E-2</v>
      </c>
      <c r="T2721" s="153">
        <v>0.52083333333333337</v>
      </c>
      <c r="U2721" s="153">
        <v>0.5625</v>
      </c>
      <c r="V2721" s="153">
        <f>IF(ISBLANK(T2721),"",Tabella2[[#This Row],[ACT STOP]]-Tabella2[[#This Row],[ACT START]])</f>
        <v>4.166666666666663E-2</v>
      </c>
      <c r="W2721" s="104" t="s">
        <v>92</v>
      </c>
      <c r="X2721" s="104" t="s">
        <v>91</v>
      </c>
      <c r="Y2721" s="110"/>
      <c r="Z2721" s="106"/>
      <c r="AA2721" s="104"/>
      <c r="AB2721" s="107"/>
      <c r="AC2721" s="72">
        <v>1</v>
      </c>
      <c r="AH2721" s="70"/>
      <c r="AI2721" s="70"/>
      <c r="AJ2721">
        <v>0</v>
      </c>
      <c r="AL2721" s="70"/>
      <c r="BM2721" s="135">
        <v>0.52083333333333337</v>
      </c>
      <c r="BN2721" s="136">
        <v>0.5625</v>
      </c>
      <c r="BO2721" s="101"/>
      <c r="BR2721" s="109" t="str">
        <f t="shared" si="42"/>
        <v>SH-25-2710</v>
      </c>
      <c r="BS2721" s="109" t="s">
        <v>358</v>
      </c>
      <c r="BT2721" t="s">
        <v>92</v>
      </c>
      <c r="BU2721" t="s">
        <v>5697</v>
      </c>
    </row>
    <row r="2722" spans="1:73" hidden="1">
      <c r="A2722" s="103" t="s">
        <v>5698</v>
      </c>
      <c r="B2722" s="102">
        <v>45784</v>
      </c>
      <c r="C2722" s="104">
        <f>_xlfn.ISOWEEKNUM(Tabella2[[#This Row],[Date]])</f>
        <v>19</v>
      </c>
      <c r="D2722" s="104" t="s">
        <v>13714</v>
      </c>
      <c r="E2722" s="104" t="s">
        <v>284</v>
      </c>
      <c r="F2722" s="104">
        <v>48</v>
      </c>
      <c r="G2722" s="104" t="s">
        <v>284</v>
      </c>
      <c r="H2722" s="105">
        <v>9</v>
      </c>
      <c r="I2722" s="104"/>
      <c r="J2722" s="104" t="s">
        <v>258</v>
      </c>
      <c r="K2722" s="104" t="s">
        <v>79</v>
      </c>
      <c r="L2722" s="104" t="s">
        <v>299</v>
      </c>
      <c r="M2722" s="104" t="s">
        <v>430</v>
      </c>
      <c r="N2722" s="104"/>
      <c r="O2722" s="108" t="str">
        <f>A2723</f>
        <v>15125</v>
      </c>
      <c r="P2722" s="111" t="s">
        <v>2237</v>
      </c>
      <c r="Q2722" s="153" t="s">
        <v>550</v>
      </c>
      <c r="R2722" s="153" t="s">
        <v>665</v>
      </c>
      <c r="S2722" s="153">
        <v>4.1666666666666657E-2</v>
      </c>
      <c r="T2722" s="153">
        <v>0.58333333333333337</v>
      </c>
      <c r="U2722" s="153">
        <v>0.625</v>
      </c>
      <c r="V2722" s="153">
        <f>IF(ISBLANK(T2722),"",Tabella2[[#This Row],[ACT STOP]]-Tabella2[[#This Row],[ACT START]])</f>
        <v>4.166666666666663E-2</v>
      </c>
      <c r="W2722" s="104" t="s">
        <v>92</v>
      </c>
      <c r="X2722" s="104" t="s">
        <v>91</v>
      </c>
      <c r="Y2722" s="110"/>
      <c r="Z2722" s="106"/>
      <c r="AA2722" s="104"/>
      <c r="AB2722" s="107"/>
      <c r="AC2722" s="72">
        <v>1</v>
      </c>
      <c r="AH2722" s="70"/>
      <c r="AI2722" s="70"/>
      <c r="AJ2722">
        <v>0</v>
      </c>
      <c r="AL2722" s="70"/>
      <c r="BM2722" s="135">
        <v>0.58333333333333337</v>
      </c>
      <c r="BN2722" s="136">
        <v>0.625</v>
      </c>
      <c r="BO2722" s="101"/>
      <c r="BR2722" s="109" t="str">
        <f t="shared" si="42"/>
        <v>SH-25-2711</v>
      </c>
      <c r="BS2722" s="109" t="s">
        <v>339</v>
      </c>
      <c r="BT2722" t="s">
        <v>92</v>
      </c>
      <c r="BU2722" t="s">
        <v>5699</v>
      </c>
    </row>
    <row r="2723" spans="1:73" hidden="1">
      <c r="A2723" s="103" t="s">
        <v>5700</v>
      </c>
      <c r="B2723" s="102">
        <v>45784</v>
      </c>
      <c r="C2723" s="104">
        <f>_xlfn.ISOWEEKNUM(Tabella2[[#This Row],[Date]])</f>
        <v>19</v>
      </c>
      <c r="D2723" s="104" t="s">
        <v>698</v>
      </c>
      <c r="E2723" s="104" t="s">
        <v>284</v>
      </c>
      <c r="F2723" s="104">
        <v>50</v>
      </c>
      <c r="G2723" s="104" t="s">
        <v>257</v>
      </c>
      <c r="H2723" s="105">
        <v>17</v>
      </c>
      <c r="I2723" s="104"/>
      <c r="J2723" s="104" t="s">
        <v>258</v>
      </c>
      <c r="K2723" s="104" t="s">
        <v>78</v>
      </c>
      <c r="L2723" s="104" t="s">
        <v>299</v>
      </c>
      <c r="M2723" s="104" t="s">
        <v>430</v>
      </c>
      <c r="N2723" s="104"/>
      <c r="O2723" s="108" t="str">
        <f>A2722</f>
        <v>15124</v>
      </c>
      <c r="P2723" s="111" t="s">
        <v>2237</v>
      </c>
      <c r="Q2723" s="153">
        <v>0.58333333333333337</v>
      </c>
      <c r="R2723" s="153">
        <v>0.625</v>
      </c>
      <c r="S2723" s="153">
        <v>4.1666666666666657E-2</v>
      </c>
      <c r="T2723" s="153">
        <v>0.58333333333333337</v>
      </c>
      <c r="U2723" s="153">
        <v>0.625</v>
      </c>
      <c r="V2723" s="153">
        <f>IF(ISBLANK(T2723),"",Tabella2[[#This Row],[ACT STOP]]-Tabella2[[#This Row],[ACT START]])</f>
        <v>4.166666666666663E-2</v>
      </c>
      <c r="W2723" s="104" t="s">
        <v>92</v>
      </c>
      <c r="X2723" s="104" t="s">
        <v>91</v>
      </c>
      <c r="Y2723" s="110"/>
      <c r="Z2723" s="106"/>
      <c r="AA2723" s="104"/>
      <c r="AB2723" s="107"/>
      <c r="AC2723" s="72">
        <v>1</v>
      </c>
      <c r="AH2723" s="70"/>
      <c r="AI2723" s="70"/>
      <c r="AJ2723">
        <v>0</v>
      </c>
      <c r="AL2723" s="70"/>
      <c r="BM2723" s="135">
        <v>0.58333333333333337</v>
      </c>
      <c r="BN2723" s="136">
        <v>0.625</v>
      </c>
      <c r="BO2723" s="101"/>
      <c r="BR2723" s="109" t="str">
        <f t="shared" si="42"/>
        <v>SH-25-2712</v>
      </c>
      <c r="BS2723" s="109" t="s">
        <v>393</v>
      </c>
      <c r="BT2723" t="s">
        <v>92</v>
      </c>
      <c r="BU2723" t="s">
        <v>5701</v>
      </c>
    </row>
    <row r="2724" spans="1:73" hidden="1">
      <c r="A2724" s="103" t="s">
        <v>5702</v>
      </c>
      <c r="B2724" s="102">
        <v>45784</v>
      </c>
      <c r="C2724" s="104">
        <f>_xlfn.ISOWEEKNUM(Tabella2[[#This Row],[Date]])</f>
        <v>19</v>
      </c>
      <c r="D2724" s="104" t="s">
        <v>275</v>
      </c>
      <c r="E2724" s="104" t="s">
        <v>256</v>
      </c>
      <c r="F2724" s="104">
        <v>57</v>
      </c>
      <c r="G2724" s="104" t="s">
        <v>257</v>
      </c>
      <c r="H2724" s="105">
        <v>32</v>
      </c>
      <c r="I2724" s="104" t="s">
        <v>258</v>
      </c>
      <c r="J2724" s="104"/>
      <c r="K2724" s="104" t="s">
        <v>83</v>
      </c>
      <c r="L2724" s="104" t="s">
        <v>299</v>
      </c>
      <c r="M2724" s="104" t="s">
        <v>361</v>
      </c>
      <c r="N2724" s="104"/>
      <c r="O2724" s="108" t="str">
        <f>A724</f>
        <v>13126</v>
      </c>
      <c r="P2724" s="111" t="s">
        <v>2156</v>
      </c>
      <c r="Q2724" s="153" t="s">
        <v>550</v>
      </c>
      <c r="R2724" s="153" t="s">
        <v>665</v>
      </c>
      <c r="S2724" s="153">
        <v>4.1666666666666657E-2</v>
      </c>
      <c r="T2724" s="153">
        <v>0.58333333333333337</v>
      </c>
      <c r="U2724" s="153">
        <v>0.61111111111111116</v>
      </c>
      <c r="V2724" s="153">
        <f>IF(ISBLANK(T2724),"",Tabella2[[#This Row],[ACT STOP]]-Tabella2[[#This Row],[ACT START]])</f>
        <v>2.777777777777779E-2</v>
      </c>
      <c r="W2724" s="104" t="s">
        <v>92</v>
      </c>
      <c r="X2724" s="104" t="s">
        <v>91</v>
      </c>
      <c r="Y2724" s="110"/>
      <c r="Z2724" s="106"/>
      <c r="AA2724" s="104"/>
      <c r="AB2724" s="107"/>
      <c r="AC2724" s="72">
        <v>1</v>
      </c>
      <c r="AH2724" s="70"/>
      <c r="AI2724" s="70"/>
      <c r="AJ2724">
        <v>0</v>
      </c>
      <c r="AL2724" s="70"/>
      <c r="BM2724" s="135">
        <v>0.58333333333333337</v>
      </c>
      <c r="BN2724" s="136">
        <v>0.61111111111111116</v>
      </c>
      <c r="BO2724" s="101"/>
      <c r="BR2724" s="109" t="str">
        <f t="shared" si="42"/>
        <v>SH-25-2713</v>
      </c>
      <c r="BS2724" s="109" t="s">
        <v>356</v>
      </c>
      <c r="BT2724" t="s">
        <v>92</v>
      </c>
      <c r="BU2724" t="s">
        <v>5703</v>
      </c>
    </row>
    <row r="2725" spans="1:73" hidden="1">
      <c r="A2725" s="103" t="s">
        <v>5704</v>
      </c>
      <c r="B2725" s="102">
        <v>45784</v>
      </c>
      <c r="C2725" s="104">
        <f>_xlfn.ISOWEEKNUM(Tabella2[[#This Row],[Date]])</f>
        <v>19</v>
      </c>
      <c r="D2725" s="104" t="s">
        <v>5705</v>
      </c>
      <c r="E2725" s="104" t="s">
        <v>327</v>
      </c>
      <c r="F2725" s="104">
        <v>83</v>
      </c>
      <c r="G2725" s="104" t="s">
        <v>284</v>
      </c>
      <c r="H2725" s="105">
        <v>22</v>
      </c>
      <c r="I2725" s="104"/>
      <c r="J2725" s="104" t="s">
        <v>258</v>
      </c>
      <c r="K2725" s="104" t="s">
        <v>81</v>
      </c>
      <c r="L2725" s="104" t="s">
        <v>259</v>
      </c>
      <c r="M2725" s="104" t="s">
        <v>276</v>
      </c>
      <c r="N2725" s="104"/>
      <c r="O2725" s="106"/>
      <c r="P2725" s="111" t="s">
        <v>727</v>
      </c>
      <c r="Q2725" s="153" t="s">
        <v>550</v>
      </c>
      <c r="R2725" s="153" t="s">
        <v>665</v>
      </c>
      <c r="S2725" s="153">
        <v>4.1666666666666657E-2</v>
      </c>
      <c r="T2725" s="153">
        <v>0.58333333333333337</v>
      </c>
      <c r="U2725" s="153">
        <v>0.625</v>
      </c>
      <c r="V2725" s="153">
        <f>IF(ISBLANK(T2725),"",Tabella2[[#This Row],[ACT STOP]]-Tabella2[[#This Row],[ACT START]])</f>
        <v>4.166666666666663E-2</v>
      </c>
      <c r="W2725" s="104" t="s">
        <v>92</v>
      </c>
      <c r="X2725" s="104" t="s">
        <v>91</v>
      </c>
      <c r="Y2725" s="110"/>
      <c r="Z2725" s="106"/>
      <c r="AA2725" s="104"/>
      <c r="AB2725" s="107"/>
      <c r="AC2725" s="72">
        <v>1</v>
      </c>
      <c r="AH2725" s="70"/>
      <c r="AI2725" s="70"/>
      <c r="AJ2725">
        <v>0</v>
      </c>
      <c r="AL2725" s="70"/>
      <c r="BM2725" s="135">
        <v>0.58333333333333337</v>
      </c>
      <c r="BN2725" s="136">
        <v>0.625</v>
      </c>
      <c r="BO2725" s="101"/>
      <c r="BR2725" s="109" t="str">
        <f t="shared" si="42"/>
        <v>SH-25-2714</v>
      </c>
      <c r="BS2725" s="109" t="s">
        <v>295</v>
      </c>
      <c r="BT2725" t="s">
        <v>92</v>
      </c>
      <c r="BU2725" t="s">
        <v>5706</v>
      </c>
    </row>
    <row r="2726" spans="1:73" hidden="1">
      <c r="A2726" s="103" t="s">
        <v>5707</v>
      </c>
      <c r="B2726" s="102">
        <v>45784</v>
      </c>
      <c r="C2726" s="104">
        <f>_xlfn.ISOWEEKNUM(Tabella2[[#This Row],[Date]])</f>
        <v>19</v>
      </c>
      <c r="D2726" s="104" t="s">
        <v>348</v>
      </c>
      <c r="E2726" s="104" t="s">
        <v>284</v>
      </c>
      <c r="F2726" s="104">
        <v>57</v>
      </c>
      <c r="G2726" s="104" t="s">
        <v>284</v>
      </c>
      <c r="H2726" s="105">
        <v>23</v>
      </c>
      <c r="I2726" s="104"/>
      <c r="J2726" s="104" t="s">
        <v>258</v>
      </c>
      <c r="K2726" s="104" t="s">
        <v>79</v>
      </c>
      <c r="L2726" s="104" t="s">
        <v>299</v>
      </c>
      <c r="M2726" s="104" t="s">
        <v>361</v>
      </c>
      <c r="N2726" s="104"/>
      <c r="O2726" s="108" t="str">
        <f>A725</f>
        <v>13127</v>
      </c>
      <c r="P2726" s="111" t="s">
        <v>539</v>
      </c>
      <c r="Q2726" s="153" t="s">
        <v>519</v>
      </c>
      <c r="R2726" s="153" t="s">
        <v>520</v>
      </c>
      <c r="S2726" s="153">
        <v>4.1666666666666657E-2</v>
      </c>
      <c r="T2726" s="153" t="s">
        <v>519</v>
      </c>
      <c r="U2726" s="153" t="s">
        <v>520</v>
      </c>
      <c r="V2726" s="153">
        <f>IF(ISBLANK(T2726),"",Tabella2[[#This Row],[ACT STOP]]-Tabella2[[#This Row],[ACT START]])</f>
        <v>4.166666666666663E-2</v>
      </c>
      <c r="W2726" s="104" t="s">
        <v>92</v>
      </c>
      <c r="X2726" s="104" t="s">
        <v>91</v>
      </c>
      <c r="Y2726" s="110"/>
      <c r="Z2726" s="106"/>
      <c r="AA2726" s="104"/>
      <c r="AB2726" s="107"/>
      <c r="AC2726" s="72">
        <v>1</v>
      </c>
      <c r="AH2726" s="70"/>
      <c r="AI2726" s="70"/>
      <c r="AJ2726">
        <v>0</v>
      </c>
      <c r="AL2726" s="70"/>
      <c r="BM2726" s="135" t="s">
        <v>519</v>
      </c>
      <c r="BN2726" s="136" t="s">
        <v>520</v>
      </c>
      <c r="BO2726" s="101"/>
      <c r="BR2726" s="109" t="str">
        <f t="shared" si="42"/>
        <v>SH-25-2715</v>
      </c>
      <c r="BS2726" s="109" t="s">
        <v>358</v>
      </c>
      <c r="BT2726" t="s">
        <v>92</v>
      </c>
      <c r="BU2726" t="s">
        <v>5708</v>
      </c>
    </row>
    <row r="2727" spans="1:73" hidden="1">
      <c r="A2727" s="103" t="s">
        <v>5709</v>
      </c>
      <c r="B2727" s="102">
        <v>45784</v>
      </c>
      <c r="C2727" s="104">
        <f>_xlfn.ISOWEEKNUM(Tabella2[[#This Row],[Date]])</f>
        <v>19</v>
      </c>
      <c r="D2727" s="104" t="s">
        <v>348</v>
      </c>
      <c r="E2727" s="104" t="s">
        <v>284</v>
      </c>
      <c r="F2727" s="104">
        <v>55</v>
      </c>
      <c r="G2727" s="104" t="s">
        <v>257</v>
      </c>
      <c r="H2727" s="105">
        <v>12</v>
      </c>
      <c r="I2727" s="104"/>
      <c r="J2727" s="104" t="s">
        <v>258</v>
      </c>
      <c r="K2727" s="104" t="s">
        <v>83</v>
      </c>
      <c r="L2727" s="104" t="s">
        <v>299</v>
      </c>
      <c r="M2727" s="104" t="s">
        <v>361</v>
      </c>
      <c r="N2727" s="104"/>
      <c r="O2727" s="108" t="str">
        <f>A726</f>
        <v>13128</v>
      </c>
      <c r="P2727" s="111" t="s">
        <v>2067</v>
      </c>
      <c r="Q2727" s="153" t="s">
        <v>519</v>
      </c>
      <c r="R2727" s="153" t="s">
        <v>520</v>
      </c>
      <c r="S2727" s="153">
        <v>4.1666666666666657E-2</v>
      </c>
      <c r="T2727" s="153">
        <v>0.64583333333333337</v>
      </c>
      <c r="U2727" s="153">
        <v>0.6875</v>
      </c>
      <c r="V2727" s="153">
        <f>IF(ISBLANK(T2727),"",Tabella2[[#This Row],[ACT STOP]]-Tabella2[[#This Row],[ACT START]])</f>
        <v>4.166666666666663E-2</v>
      </c>
      <c r="W2727" s="104" t="s">
        <v>92</v>
      </c>
      <c r="X2727" s="104" t="s">
        <v>91</v>
      </c>
      <c r="Y2727" s="110"/>
      <c r="Z2727" s="106"/>
      <c r="AA2727" s="104"/>
      <c r="AB2727" s="107"/>
      <c r="AC2727" s="72">
        <v>1</v>
      </c>
      <c r="AH2727" s="70"/>
      <c r="AI2727" s="70"/>
      <c r="AJ2727">
        <v>0</v>
      </c>
      <c r="AL2727" s="70"/>
      <c r="BM2727" s="135">
        <v>0.64583333333333337</v>
      </c>
      <c r="BN2727" s="136">
        <v>0.6875</v>
      </c>
      <c r="BO2727" s="101"/>
      <c r="BR2727" s="109" t="str">
        <f t="shared" si="42"/>
        <v>SH-25-2716</v>
      </c>
      <c r="BS2727" s="109" t="s">
        <v>266</v>
      </c>
      <c r="BT2727" t="s">
        <v>92</v>
      </c>
      <c r="BU2727" t="s">
        <v>5710</v>
      </c>
    </row>
    <row r="2728" spans="1:73" hidden="1">
      <c r="A2728" s="103" t="s">
        <v>5711</v>
      </c>
      <c r="B2728" s="102">
        <v>45784</v>
      </c>
      <c r="C2728" s="104">
        <f>_xlfn.ISOWEEKNUM(Tabella2[[#This Row],[Date]])</f>
        <v>19</v>
      </c>
      <c r="D2728" s="104" t="s">
        <v>305</v>
      </c>
      <c r="E2728" s="104" t="s">
        <v>284</v>
      </c>
      <c r="F2728" s="104">
        <v>46</v>
      </c>
      <c r="G2728" s="104" t="s">
        <v>257</v>
      </c>
      <c r="H2728" s="105">
        <v>13</v>
      </c>
      <c r="I2728" s="104"/>
      <c r="J2728" s="104" t="s">
        <v>258</v>
      </c>
      <c r="K2728" s="104" t="s">
        <v>81</v>
      </c>
      <c r="L2728" s="104" t="s">
        <v>259</v>
      </c>
      <c r="M2728" s="104" t="s">
        <v>269</v>
      </c>
      <c r="N2728" s="104"/>
      <c r="O2728" s="106"/>
      <c r="P2728" s="111" t="s">
        <v>607</v>
      </c>
      <c r="Q2728" s="153" t="s">
        <v>519</v>
      </c>
      <c r="R2728" s="153" t="s">
        <v>520</v>
      </c>
      <c r="S2728" s="153">
        <v>4.1666666666666657E-2</v>
      </c>
      <c r="T2728" s="153">
        <v>0.64583333333333337</v>
      </c>
      <c r="U2728" s="153">
        <v>0.6875</v>
      </c>
      <c r="V2728" s="153">
        <f>IF(ISBLANK(T2728),"",Tabella2[[#This Row],[ACT STOP]]-Tabella2[[#This Row],[ACT START]])</f>
        <v>4.166666666666663E-2</v>
      </c>
      <c r="W2728" s="104" t="s">
        <v>92</v>
      </c>
      <c r="X2728" s="104" t="s">
        <v>91</v>
      </c>
      <c r="Y2728" s="110"/>
      <c r="Z2728" s="106"/>
      <c r="AA2728" s="104"/>
      <c r="AB2728" s="107"/>
      <c r="AC2728" s="72">
        <v>1</v>
      </c>
      <c r="AH2728" s="70"/>
      <c r="AI2728" s="70"/>
      <c r="AJ2728">
        <v>0</v>
      </c>
      <c r="AL2728" s="70"/>
      <c r="BM2728" s="135">
        <v>0.64583333333333337</v>
      </c>
      <c r="BN2728" s="136">
        <v>0.6875</v>
      </c>
      <c r="BO2728" s="101"/>
      <c r="BR2728" s="109" t="str">
        <f t="shared" si="42"/>
        <v>SH-25-2717</v>
      </c>
      <c r="BS2728" s="109" t="s">
        <v>427</v>
      </c>
      <c r="BT2728" t="s">
        <v>92</v>
      </c>
      <c r="BU2728" t="s">
        <v>5712</v>
      </c>
    </row>
    <row r="2729" spans="1:73" hidden="1">
      <c r="A2729" s="103" t="s">
        <v>5713</v>
      </c>
      <c r="B2729" s="102">
        <v>45785</v>
      </c>
      <c r="C2729" s="104">
        <f>_xlfn.ISOWEEKNUM(Tabella2[[#This Row],[Date]])</f>
        <v>19</v>
      </c>
      <c r="D2729" s="104" t="s">
        <v>348</v>
      </c>
      <c r="E2729" s="104" t="s">
        <v>284</v>
      </c>
      <c r="F2729" s="104">
        <v>57</v>
      </c>
      <c r="G2729" s="104" t="s">
        <v>257</v>
      </c>
      <c r="H2729" s="105">
        <v>17</v>
      </c>
      <c r="I2729" s="104"/>
      <c r="J2729" s="104" t="s">
        <v>258</v>
      </c>
      <c r="K2729" s="104" t="s">
        <v>79</v>
      </c>
      <c r="L2729" s="104" t="s">
        <v>299</v>
      </c>
      <c r="M2729" s="104" t="s">
        <v>361</v>
      </c>
      <c r="N2729" s="104"/>
      <c r="O2729" s="108" t="str">
        <f>A727</f>
        <v>13129</v>
      </c>
      <c r="P2729" s="111" t="s">
        <v>2688</v>
      </c>
      <c r="Q2729" s="153" t="s">
        <v>286</v>
      </c>
      <c r="R2729" s="153" t="s">
        <v>631</v>
      </c>
      <c r="S2729" s="153">
        <v>4.1666666666666657E-2</v>
      </c>
      <c r="T2729" s="153">
        <v>0.33333333333333331</v>
      </c>
      <c r="U2729" s="153">
        <v>0.375</v>
      </c>
      <c r="V2729" s="153">
        <f>IF(ISBLANK(T2729),"",Tabella2[[#This Row],[ACT STOP]]-Tabella2[[#This Row],[ACT START]])</f>
        <v>4.1666666666666685E-2</v>
      </c>
      <c r="W2729" s="104" t="s">
        <v>92</v>
      </c>
      <c r="X2729" s="104" t="s">
        <v>91</v>
      </c>
      <c r="Y2729" s="110"/>
      <c r="Z2729" s="106"/>
      <c r="AA2729" s="104"/>
      <c r="AB2729" s="107"/>
      <c r="AC2729" s="72">
        <v>1</v>
      </c>
      <c r="AH2729" s="70"/>
      <c r="AI2729" s="70"/>
      <c r="AJ2729">
        <v>0</v>
      </c>
      <c r="AL2729" s="70"/>
      <c r="BM2729" s="135">
        <v>0.33333333333333331</v>
      </c>
      <c r="BN2729" s="136">
        <v>0.375</v>
      </c>
      <c r="BO2729" s="101"/>
      <c r="BR2729" s="109" t="str">
        <f t="shared" si="42"/>
        <v>SH-25-2718</v>
      </c>
      <c r="BS2729" s="109" t="s">
        <v>393</v>
      </c>
      <c r="BT2729" t="s">
        <v>92</v>
      </c>
      <c r="BU2729" t="s">
        <v>5714</v>
      </c>
    </row>
    <row r="2730" spans="1:73" hidden="1">
      <c r="A2730" s="103" t="s">
        <v>5715</v>
      </c>
      <c r="B2730" s="102">
        <v>45785</v>
      </c>
      <c r="C2730" s="104">
        <f>_xlfn.ISOWEEKNUM(Tabella2[[#This Row],[Date]])</f>
        <v>19</v>
      </c>
      <c r="D2730" s="104" t="s">
        <v>326</v>
      </c>
      <c r="E2730" s="104" t="s">
        <v>327</v>
      </c>
      <c r="F2730" s="104">
        <v>66</v>
      </c>
      <c r="G2730" s="104" t="s">
        <v>257</v>
      </c>
      <c r="H2730" s="105">
        <v>9</v>
      </c>
      <c r="I2730" s="104" t="s">
        <v>258</v>
      </c>
      <c r="J2730" s="104"/>
      <c r="K2730" s="104" t="s">
        <v>83</v>
      </c>
      <c r="L2730" s="104" t="s">
        <v>299</v>
      </c>
      <c r="M2730" s="104" t="s">
        <v>5716</v>
      </c>
      <c r="N2730" s="104"/>
      <c r="O2730" s="108" t="str">
        <f>A2731</f>
        <v>15133</v>
      </c>
      <c r="P2730" s="111" t="s">
        <v>5717</v>
      </c>
      <c r="Q2730" s="153" t="s">
        <v>286</v>
      </c>
      <c r="R2730" s="153" t="s">
        <v>631</v>
      </c>
      <c r="S2730" s="153">
        <v>4.1666666666666657E-2</v>
      </c>
      <c r="T2730" s="153">
        <v>0.33333333333333331</v>
      </c>
      <c r="U2730" s="153">
        <v>0.375</v>
      </c>
      <c r="V2730" s="153">
        <f>IF(ISBLANK(T2730),"",Tabella2[[#This Row],[ACT STOP]]-Tabella2[[#This Row],[ACT START]])</f>
        <v>4.1666666666666685E-2</v>
      </c>
      <c r="W2730" s="104" t="s">
        <v>92</v>
      </c>
      <c r="X2730" s="104" t="s">
        <v>91</v>
      </c>
      <c r="Y2730" s="110"/>
      <c r="Z2730" s="106"/>
      <c r="AA2730" s="104"/>
      <c r="AB2730" s="107"/>
      <c r="AC2730" s="72">
        <v>1</v>
      </c>
      <c r="AH2730" s="70"/>
      <c r="AI2730" s="70"/>
      <c r="AJ2730">
        <v>0</v>
      </c>
      <c r="AL2730" s="70"/>
      <c r="BM2730" s="135">
        <v>0.33333333333333331</v>
      </c>
      <c r="BN2730" s="136">
        <v>0.375</v>
      </c>
      <c r="BO2730" s="101"/>
      <c r="BR2730" s="109" t="str">
        <f t="shared" si="42"/>
        <v>SH-25-2719</v>
      </c>
      <c r="BS2730" s="109" t="s">
        <v>318</v>
      </c>
      <c r="BT2730" t="s">
        <v>92</v>
      </c>
      <c r="BU2730" t="s">
        <v>5718</v>
      </c>
    </row>
    <row r="2731" spans="1:73" hidden="1">
      <c r="A2731" s="103" t="s">
        <v>5719</v>
      </c>
      <c r="B2731" s="102">
        <v>45785</v>
      </c>
      <c r="C2731" s="104">
        <f>_xlfn.ISOWEEKNUM(Tabella2[[#This Row],[Date]])</f>
        <v>19</v>
      </c>
      <c r="D2731" s="104" t="s">
        <v>326</v>
      </c>
      <c r="E2731" s="104" t="s">
        <v>327</v>
      </c>
      <c r="F2731" s="104">
        <v>69</v>
      </c>
      <c r="G2731" s="104" t="s">
        <v>257</v>
      </c>
      <c r="H2731" s="105">
        <v>14</v>
      </c>
      <c r="I2731" s="104" t="s">
        <v>258</v>
      </c>
      <c r="J2731" s="104"/>
      <c r="K2731" s="104" t="s">
        <v>80</v>
      </c>
      <c r="L2731" s="104" t="s">
        <v>299</v>
      </c>
      <c r="M2731" s="104" t="s">
        <v>5716</v>
      </c>
      <c r="N2731" s="104"/>
      <c r="O2731" s="108" t="str">
        <f>A2730</f>
        <v>15132</v>
      </c>
      <c r="P2731" s="111" t="s">
        <v>5717</v>
      </c>
      <c r="Q2731" s="153">
        <v>0.33333333333333331</v>
      </c>
      <c r="R2731" s="153">
        <v>0.375</v>
      </c>
      <c r="S2731" s="153">
        <v>4.1666666666666657E-2</v>
      </c>
      <c r="T2731" s="153">
        <v>0.33333333333333331</v>
      </c>
      <c r="U2731" s="153">
        <v>0.375</v>
      </c>
      <c r="V2731" s="153">
        <f>IF(ISBLANK(T2731),"",Tabella2[[#This Row],[ACT STOP]]-Tabella2[[#This Row],[ACT START]])</f>
        <v>4.1666666666666685E-2</v>
      </c>
      <c r="W2731" s="104" t="s">
        <v>92</v>
      </c>
      <c r="X2731" s="104" t="s">
        <v>91</v>
      </c>
      <c r="Y2731" s="110"/>
      <c r="Z2731" s="106"/>
      <c r="AA2731" s="104"/>
      <c r="AB2731" s="107"/>
      <c r="AC2731" s="72">
        <v>1</v>
      </c>
      <c r="AH2731" s="70"/>
      <c r="AI2731" s="70"/>
      <c r="AJ2731">
        <v>0</v>
      </c>
      <c r="AL2731" s="70"/>
      <c r="BM2731" s="135">
        <v>0.33333333333333331</v>
      </c>
      <c r="BN2731" s="136">
        <v>0.375</v>
      </c>
      <c r="BO2731" s="101"/>
      <c r="BR2731" s="109" t="str">
        <f t="shared" si="42"/>
        <v>SH-25-2720</v>
      </c>
      <c r="BS2731" s="109" t="s">
        <v>372</v>
      </c>
      <c r="BT2731" t="s">
        <v>92</v>
      </c>
      <c r="BU2731" t="s">
        <v>5720</v>
      </c>
    </row>
    <row r="2732" spans="1:73" hidden="1">
      <c r="A2732" s="103" t="s">
        <v>5721</v>
      </c>
      <c r="B2732" s="102">
        <v>45785</v>
      </c>
      <c r="C2732" s="104">
        <f>_xlfn.ISOWEEKNUM(Tabella2[[#This Row],[Date]])</f>
        <v>19</v>
      </c>
      <c r="D2732" s="104" t="s">
        <v>305</v>
      </c>
      <c r="E2732" s="104" t="s">
        <v>284</v>
      </c>
      <c r="F2732" s="104">
        <v>46</v>
      </c>
      <c r="G2732" s="104" t="s">
        <v>257</v>
      </c>
      <c r="H2732" s="105">
        <v>32</v>
      </c>
      <c r="I2732" s="104"/>
      <c r="J2732" s="104" t="s">
        <v>258</v>
      </c>
      <c r="K2732" s="104" t="s">
        <v>81</v>
      </c>
      <c r="L2732" s="104" t="s">
        <v>259</v>
      </c>
      <c r="M2732" s="104" t="s">
        <v>269</v>
      </c>
      <c r="N2732" s="104"/>
      <c r="O2732" s="106"/>
      <c r="P2732" s="111" t="s">
        <v>1966</v>
      </c>
      <c r="Q2732" s="153" t="s">
        <v>286</v>
      </c>
      <c r="R2732" s="153" t="s">
        <v>631</v>
      </c>
      <c r="S2732" s="153">
        <v>4.1666666666666657E-2</v>
      </c>
      <c r="T2732" s="153">
        <v>0.33333333333333331</v>
      </c>
      <c r="U2732" s="153">
        <v>0.375</v>
      </c>
      <c r="V2732" s="153">
        <f>IF(ISBLANK(T2732),"",Tabella2[[#This Row],[ACT STOP]]-Tabella2[[#This Row],[ACT START]])</f>
        <v>4.1666666666666685E-2</v>
      </c>
      <c r="W2732" s="104" t="s">
        <v>92</v>
      </c>
      <c r="X2732" s="104" t="s">
        <v>91</v>
      </c>
      <c r="Y2732" s="110" t="s">
        <v>5722</v>
      </c>
      <c r="Z2732" s="106"/>
      <c r="AA2732" s="104"/>
      <c r="AB2732" s="107"/>
      <c r="AC2732" s="72">
        <v>1</v>
      </c>
      <c r="AH2732" s="70"/>
      <c r="AI2732" s="70"/>
      <c r="AJ2732">
        <v>0</v>
      </c>
      <c r="AL2732" s="70"/>
      <c r="BM2732" s="135">
        <v>0.33333333333333331</v>
      </c>
      <c r="BN2732" s="136">
        <v>0.375</v>
      </c>
      <c r="BO2732" s="101"/>
      <c r="BR2732" s="109" t="str">
        <f t="shared" si="42"/>
        <v>SH-25-2721</v>
      </c>
      <c r="BS2732" s="109" t="s">
        <v>356</v>
      </c>
      <c r="BT2732" t="s">
        <v>92</v>
      </c>
      <c r="BU2732" t="s">
        <v>5723</v>
      </c>
    </row>
    <row r="2733" spans="1:73" hidden="1">
      <c r="A2733" s="103" t="s">
        <v>5724</v>
      </c>
      <c r="B2733" s="102">
        <v>45785</v>
      </c>
      <c r="C2733" s="104">
        <f>_xlfn.ISOWEEKNUM(Tabella2[[#This Row],[Date]])</f>
        <v>19</v>
      </c>
      <c r="D2733" s="104" t="s">
        <v>722</v>
      </c>
      <c r="E2733" s="104" t="s">
        <v>327</v>
      </c>
      <c r="F2733" s="104">
        <v>78</v>
      </c>
      <c r="G2733" s="104" t="s">
        <v>257</v>
      </c>
      <c r="H2733" s="105">
        <v>4</v>
      </c>
      <c r="I2733" s="104" t="s">
        <v>258</v>
      </c>
      <c r="J2733" s="104"/>
      <c r="K2733" s="104" t="s">
        <v>77</v>
      </c>
      <c r="L2733" s="104" t="s">
        <v>259</v>
      </c>
      <c r="M2733" s="104" t="s">
        <v>276</v>
      </c>
      <c r="N2733" s="104"/>
      <c r="O2733" s="106"/>
      <c r="P2733" s="111" t="s">
        <v>727</v>
      </c>
      <c r="Q2733" s="153" t="s">
        <v>286</v>
      </c>
      <c r="R2733" s="153" t="s">
        <v>631</v>
      </c>
      <c r="S2733" s="153">
        <v>4.1666666666666657E-2</v>
      </c>
      <c r="T2733" s="153" t="s">
        <v>286</v>
      </c>
      <c r="U2733" s="153" t="s">
        <v>631</v>
      </c>
      <c r="V2733" s="153">
        <f>IF(ISBLANK(T2733),"",Tabella2[[#This Row],[ACT STOP]]-Tabella2[[#This Row],[ACT START]])</f>
        <v>4.1666666666666685E-2</v>
      </c>
      <c r="W2733" s="104" t="s">
        <v>92</v>
      </c>
      <c r="X2733" s="104" t="s">
        <v>91</v>
      </c>
      <c r="Y2733" s="110"/>
      <c r="Z2733" s="106"/>
      <c r="AA2733" s="104"/>
      <c r="AB2733" s="107"/>
      <c r="AC2733" s="72">
        <v>1</v>
      </c>
      <c r="AH2733" s="70"/>
      <c r="AI2733" s="70"/>
      <c r="AJ2733">
        <v>0</v>
      </c>
      <c r="AL2733" s="70"/>
      <c r="BM2733" s="135" t="s">
        <v>286</v>
      </c>
      <c r="BN2733" s="136" t="s">
        <v>631</v>
      </c>
      <c r="BO2733" s="101"/>
      <c r="BR2733" s="109" t="str">
        <f t="shared" si="42"/>
        <v>SH-25-2722</v>
      </c>
      <c r="BS2733" s="109" t="s">
        <v>699</v>
      </c>
      <c r="BT2733" t="s">
        <v>92</v>
      </c>
      <c r="BU2733" t="s">
        <v>5725</v>
      </c>
    </row>
    <row r="2734" spans="1:73" hidden="1">
      <c r="A2734" s="103" t="s">
        <v>5726</v>
      </c>
      <c r="B2734" s="102">
        <v>45785</v>
      </c>
      <c r="C2734" s="104">
        <f>_xlfn.ISOWEEKNUM(Tabella2[[#This Row],[Date]])</f>
        <v>19</v>
      </c>
      <c r="D2734" s="104" t="s">
        <v>275</v>
      </c>
      <c r="E2734" s="104" t="s">
        <v>256</v>
      </c>
      <c r="F2734" s="104">
        <v>57</v>
      </c>
      <c r="G2734" s="104" t="s">
        <v>284</v>
      </c>
      <c r="H2734" s="105">
        <v>23</v>
      </c>
      <c r="I2734" s="104" t="s">
        <v>258</v>
      </c>
      <c r="J2734" s="104"/>
      <c r="K2734" s="104" t="s">
        <v>79</v>
      </c>
      <c r="L2734" s="104" t="s">
        <v>299</v>
      </c>
      <c r="M2734" s="104" t="s">
        <v>361</v>
      </c>
      <c r="N2734" s="104"/>
      <c r="O2734" s="108" t="str">
        <f>A728</f>
        <v>13130</v>
      </c>
      <c r="P2734" s="111" t="s">
        <v>371</v>
      </c>
      <c r="Q2734" s="153" t="s">
        <v>262</v>
      </c>
      <c r="R2734" s="153" t="s">
        <v>263</v>
      </c>
      <c r="S2734" s="153">
        <v>4.1666666666666657E-2</v>
      </c>
      <c r="T2734" s="153" t="s">
        <v>262</v>
      </c>
      <c r="U2734" s="153" t="s">
        <v>263</v>
      </c>
      <c r="V2734" s="153">
        <f>IF(ISBLANK(T2734),"",Tabella2[[#This Row],[ACT STOP]]-Tabella2[[#This Row],[ACT START]])</f>
        <v>4.1666666666666685E-2</v>
      </c>
      <c r="W2734" s="104" t="s">
        <v>92</v>
      </c>
      <c r="X2734" s="104" t="s">
        <v>91</v>
      </c>
      <c r="Y2734" s="110"/>
      <c r="Z2734" s="106"/>
      <c r="AA2734" s="104"/>
      <c r="AB2734" s="107"/>
      <c r="AC2734" s="72">
        <v>1</v>
      </c>
      <c r="AH2734" s="70"/>
      <c r="AI2734" s="70"/>
      <c r="AJ2734">
        <v>0</v>
      </c>
      <c r="AL2734" s="70"/>
      <c r="BM2734" s="135" t="s">
        <v>262</v>
      </c>
      <c r="BN2734" s="136" t="s">
        <v>263</v>
      </c>
      <c r="BO2734" s="101"/>
      <c r="BR2734" s="109" t="str">
        <f t="shared" si="42"/>
        <v>SH-25-2723</v>
      </c>
      <c r="BS2734" s="109" t="s">
        <v>358</v>
      </c>
      <c r="BT2734" t="s">
        <v>92</v>
      </c>
      <c r="BU2734" t="s">
        <v>5727</v>
      </c>
    </row>
    <row r="2735" spans="1:73" hidden="1">
      <c r="A2735" s="103" t="s">
        <v>5728</v>
      </c>
      <c r="B2735" s="102">
        <v>45785</v>
      </c>
      <c r="C2735" s="104">
        <f>_xlfn.ISOWEEKNUM(Tabella2[[#This Row],[Date]])</f>
        <v>19</v>
      </c>
      <c r="D2735" s="104" t="s">
        <v>509</v>
      </c>
      <c r="E2735" s="104" t="s">
        <v>284</v>
      </c>
      <c r="F2735" s="104">
        <v>70</v>
      </c>
      <c r="G2735" s="104" t="s">
        <v>284</v>
      </c>
      <c r="H2735" s="105">
        <v>22</v>
      </c>
      <c r="I2735" s="104"/>
      <c r="J2735" s="104" t="s">
        <v>258</v>
      </c>
      <c r="K2735" s="104" t="s">
        <v>83</v>
      </c>
      <c r="L2735" s="104" t="s">
        <v>299</v>
      </c>
      <c r="M2735" s="104" t="s">
        <v>361</v>
      </c>
      <c r="N2735" s="104"/>
      <c r="O2735" s="108" t="str">
        <f>A729</f>
        <v>13131</v>
      </c>
      <c r="P2735" s="111" t="s">
        <v>2067</v>
      </c>
      <c r="Q2735" s="153" t="s">
        <v>262</v>
      </c>
      <c r="R2735" s="153" t="s">
        <v>263</v>
      </c>
      <c r="S2735" s="153">
        <v>4.1666666666666657E-2</v>
      </c>
      <c r="T2735" s="153">
        <v>0.39583333333333331</v>
      </c>
      <c r="U2735" s="153">
        <v>0.43055555555555558</v>
      </c>
      <c r="V2735" s="153">
        <f>IF(ISBLANK(T2735),"",Tabella2[[#This Row],[ACT STOP]]-Tabella2[[#This Row],[ACT START]])</f>
        <v>3.4722222222222265E-2</v>
      </c>
      <c r="W2735" s="104" t="s">
        <v>92</v>
      </c>
      <c r="X2735" s="104" t="s">
        <v>91</v>
      </c>
      <c r="Y2735" s="110"/>
      <c r="Z2735" s="106"/>
      <c r="AA2735" s="104"/>
      <c r="AB2735" s="107"/>
      <c r="AC2735" s="72">
        <v>1</v>
      </c>
      <c r="AH2735" s="70"/>
      <c r="AI2735" s="70"/>
      <c r="AJ2735">
        <v>0</v>
      </c>
      <c r="AL2735" s="70"/>
      <c r="BM2735" s="135">
        <v>0.39583333333333331</v>
      </c>
      <c r="BN2735" s="136">
        <v>0.43055555555555558</v>
      </c>
      <c r="BO2735" s="101"/>
      <c r="BR2735" s="109" t="str">
        <f t="shared" si="42"/>
        <v>SH-25-2724</v>
      </c>
      <c r="BS2735" s="109" t="s">
        <v>295</v>
      </c>
      <c r="BT2735" t="s">
        <v>92</v>
      </c>
      <c r="BU2735" t="s">
        <v>5729</v>
      </c>
    </row>
    <row r="2736" spans="1:73" hidden="1">
      <c r="A2736" s="103" t="s">
        <v>5730</v>
      </c>
      <c r="B2736" s="102">
        <v>45785</v>
      </c>
      <c r="C2736" s="104">
        <f>_xlfn.ISOWEEKNUM(Tabella2[[#This Row],[Date]])</f>
        <v>19</v>
      </c>
      <c r="D2736" s="104" t="s">
        <v>478</v>
      </c>
      <c r="E2736" s="104" t="s">
        <v>284</v>
      </c>
      <c r="F2736" s="104">
        <v>64</v>
      </c>
      <c r="G2736" s="104" t="s">
        <v>284</v>
      </c>
      <c r="H2736" s="105">
        <v>9</v>
      </c>
      <c r="I2736" s="104"/>
      <c r="J2736" s="104" t="s">
        <v>258</v>
      </c>
      <c r="K2736" s="104" t="s">
        <v>79</v>
      </c>
      <c r="L2736" s="104" t="s">
        <v>299</v>
      </c>
      <c r="M2736" s="104" t="s">
        <v>361</v>
      </c>
      <c r="N2736" s="104"/>
      <c r="O2736" s="108" t="str">
        <f>A730</f>
        <v>13132</v>
      </c>
      <c r="P2736" s="111" t="s">
        <v>2067</v>
      </c>
      <c r="Q2736" s="153" t="s">
        <v>499</v>
      </c>
      <c r="R2736" s="153" t="s">
        <v>511</v>
      </c>
      <c r="S2736" s="153">
        <v>4.1666666666666657E-2</v>
      </c>
      <c r="T2736" s="153" t="s">
        <v>499</v>
      </c>
      <c r="U2736" s="153" t="s">
        <v>511</v>
      </c>
      <c r="V2736" s="153">
        <f>IF(ISBLANK(T2736),"",Tabella2[[#This Row],[ACT STOP]]-Tabella2[[#This Row],[ACT START]])</f>
        <v>4.1666666666666685E-2</v>
      </c>
      <c r="W2736" s="104" t="s">
        <v>92</v>
      </c>
      <c r="X2736" s="104" t="s">
        <v>91</v>
      </c>
      <c r="Y2736" s="110"/>
      <c r="Z2736" s="106"/>
      <c r="AA2736" s="104"/>
      <c r="AB2736" s="107"/>
      <c r="AC2736" s="72">
        <v>1</v>
      </c>
      <c r="AH2736" s="70"/>
      <c r="AI2736" s="70"/>
      <c r="AJ2736">
        <v>0</v>
      </c>
      <c r="AL2736" s="70"/>
      <c r="BM2736" s="135" t="s">
        <v>499</v>
      </c>
      <c r="BN2736" s="136" t="s">
        <v>511</v>
      </c>
      <c r="BO2736" s="101"/>
      <c r="BR2736" s="109" t="str">
        <f t="shared" si="42"/>
        <v>SH-25-2725</v>
      </c>
      <c r="BS2736" s="109" t="s">
        <v>339</v>
      </c>
      <c r="BT2736" t="s">
        <v>92</v>
      </c>
      <c r="BU2736" t="s">
        <v>5731</v>
      </c>
    </row>
    <row r="2737" spans="1:73" hidden="1">
      <c r="A2737" s="103" t="s">
        <v>5732</v>
      </c>
      <c r="B2737" s="102">
        <v>45785</v>
      </c>
      <c r="C2737" s="104">
        <f>_xlfn.ISOWEEKNUM(Tabella2[[#This Row],[Date]])</f>
        <v>19</v>
      </c>
      <c r="D2737" s="104" t="s">
        <v>348</v>
      </c>
      <c r="E2737" s="104" t="s">
        <v>284</v>
      </c>
      <c r="F2737" s="104">
        <v>55</v>
      </c>
      <c r="G2737" s="104" t="s">
        <v>257</v>
      </c>
      <c r="H2737" s="105">
        <v>14</v>
      </c>
      <c r="I2737" s="104"/>
      <c r="J2737" s="104" t="s">
        <v>258</v>
      </c>
      <c r="K2737" s="104" t="s">
        <v>83</v>
      </c>
      <c r="L2737" s="104" t="s">
        <v>299</v>
      </c>
      <c r="M2737" s="104" t="s">
        <v>361</v>
      </c>
      <c r="N2737" s="104"/>
      <c r="O2737" s="108" t="str">
        <f>A731</f>
        <v>13133</v>
      </c>
      <c r="P2737" s="111" t="s">
        <v>539</v>
      </c>
      <c r="Q2737" s="153" t="s">
        <v>499</v>
      </c>
      <c r="R2737" s="153" t="s">
        <v>511</v>
      </c>
      <c r="S2737" s="153">
        <v>4.1666666666666657E-2</v>
      </c>
      <c r="T2737" s="153">
        <v>0.45833333333333331</v>
      </c>
      <c r="U2737" s="153">
        <v>0.5</v>
      </c>
      <c r="V2737" s="153">
        <f>IF(ISBLANK(T2737),"",Tabella2[[#This Row],[ACT STOP]]-Tabella2[[#This Row],[ACT START]])</f>
        <v>4.1666666666666685E-2</v>
      </c>
      <c r="W2737" s="104" t="s">
        <v>92</v>
      </c>
      <c r="X2737" s="104" t="s">
        <v>91</v>
      </c>
      <c r="Y2737" s="110"/>
      <c r="Z2737" s="106"/>
      <c r="AA2737" s="104"/>
      <c r="AB2737" s="107"/>
      <c r="AC2737" s="72">
        <v>1</v>
      </c>
      <c r="AH2737" s="70"/>
      <c r="AI2737" s="70"/>
      <c r="AJ2737">
        <v>0</v>
      </c>
      <c r="AL2737" s="70"/>
      <c r="BM2737" s="135">
        <v>0.45833333333333331</v>
      </c>
      <c r="BN2737" s="136">
        <v>0.5</v>
      </c>
      <c r="BO2737" s="101"/>
      <c r="BR2737" s="109" t="str">
        <f t="shared" si="42"/>
        <v>SH-25-2726</v>
      </c>
      <c r="BS2737" s="109" t="s">
        <v>372</v>
      </c>
      <c r="BT2737" t="s">
        <v>92</v>
      </c>
      <c r="BU2737" t="s">
        <v>5733</v>
      </c>
    </row>
    <row r="2738" spans="1:73" hidden="1">
      <c r="A2738" s="103" t="s">
        <v>5734</v>
      </c>
      <c r="B2738" s="102">
        <v>45785</v>
      </c>
      <c r="C2738" s="104">
        <f>_xlfn.ISOWEEKNUM(Tabella2[[#This Row],[Date]])</f>
        <v>19</v>
      </c>
      <c r="D2738" s="104" t="s">
        <v>558</v>
      </c>
      <c r="E2738" s="104" t="s">
        <v>284</v>
      </c>
      <c r="F2738" s="104">
        <v>58</v>
      </c>
      <c r="G2738" s="104" t="s">
        <v>257</v>
      </c>
      <c r="H2738" s="105">
        <v>9</v>
      </c>
      <c r="I2738" s="104"/>
      <c r="J2738" s="104" t="s">
        <v>258</v>
      </c>
      <c r="K2738" s="104" t="s">
        <v>77</v>
      </c>
      <c r="L2738" s="104" t="s">
        <v>299</v>
      </c>
      <c r="M2738" s="104" t="s">
        <v>328</v>
      </c>
      <c r="N2738" s="104"/>
      <c r="O2738" s="108" t="str">
        <f>A732</f>
        <v>13134</v>
      </c>
      <c r="P2738" s="111" t="s">
        <v>4012</v>
      </c>
      <c r="Q2738" s="153" t="s">
        <v>499</v>
      </c>
      <c r="R2738" s="153">
        <v>0.5</v>
      </c>
      <c r="S2738" s="153">
        <v>4.1666666666666657E-2</v>
      </c>
      <c r="T2738" s="153">
        <v>0.45833333333333331</v>
      </c>
      <c r="U2738" s="153">
        <v>0.5</v>
      </c>
      <c r="V2738" s="153">
        <f>IF(ISBLANK(T2738),"",Tabella2[[#This Row],[ACT STOP]]-Tabella2[[#This Row],[ACT START]])</f>
        <v>4.1666666666666685E-2</v>
      </c>
      <c r="W2738" s="104" t="s">
        <v>92</v>
      </c>
      <c r="X2738" s="104" t="s">
        <v>91</v>
      </c>
      <c r="Y2738" s="110" t="s">
        <v>1465</v>
      </c>
      <c r="Z2738" s="106"/>
      <c r="AA2738" s="104"/>
      <c r="AB2738" s="107"/>
      <c r="AC2738" s="72">
        <v>1</v>
      </c>
      <c r="AH2738" s="70"/>
      <c r="AI2738" s="70"/>
      <c r="AJ2738">
        <v>0</v>
      </c>
      <c r="AL2738" s="70"/>
      <c r="BM2738" s="135">
        <v>0.45833333333333331</v>
      </c>
      <c r="BN2738" s="136">
        <v>0.5</v>
      </c>
      <c r="BO2738" s="101"/>
      <c r="BR2738" s="109" t="str">
        <f t="shared" si="42"/>
        <v>SH-25-2727</v>
      </c>
      <c r="BS2738" s="109" t="s">
        <v>318</v>
      </c>
      <c r="BT2738" t="s">
        <v>92</v>
      </c>
      <c r="BU2738" t="s">
        <v>5735</v>
      </c>
    </row>
    <row r="2739" spans="1:73" hidden="1">
      <c r="A2739" s="103" t="s">
        <v>5736</v>
      </c>
      <c r="B2739" s="102">
        <v>45785</v>
      </c>
      <c r="C2739" s="104">
        <f>_xlfn.ISOWEEKNUM(Tabella2[[#This Row],[Date]])</f>
        <v>19</v>
      </c>
      <c r="D2739" s="104" t="s">
        <v>326</v>
      </c>
      <c r="E2739" s="104" t="s">
        <v>327</v>
      </c>
      <c r="F2739" s="104">
        <v>65</v>
      </c>
      <c r="G2739" s="104" t="s">
        <v>257</v>
      </c>
      <c r="H2739" s="105">
        <v>1</v>
      </c>
      <c r="I2739" s="104" t="s">
        <v>258</v>
      </c>
      <c r="J2739" s="104"/>
      <c r="K2739" s="104" t="s">
        <v>79</v>
      </c>
      <c r="L2739" s="104" t="s">
        <v>299</v>
      </c>
      <c r="M2739" s="104" t="s">
        <v>5716</v>
      </c>
      <c r="N2739" s="104"/>
      <c r="O2739" s="108" t="str">
        <f>A2740</f>
        <v>15142</v>
      </c>
      <c r="P2739" s="111" t="s">
        <v>5717</v>
      </c>
      <c r="Q2739" s="153" t="s">
        <v>271</v>
      </c>
      <c r="R2739" s="153" t="s">
        <v>272</v>
      </c>
      <c r="S2739" s="153">
        <v>4.1666666666666657E-2</v>
      </c>
      <c r="T2739" s="153" t="s">
        <v>271</v>
      </c>
      <c r="U2739" s="153" t="s">
        <v>272</v>
      </c>
      <c r="V2739" s="153">
        <f>IF(ISBLANK(T2739),"",Tabella2[[#This Row],[ACT STOP]]-Tabella2[[#This Row],[ACT START]])</f>
        <v>4.166666666666663E-2</v>
      </c>
      <c r="W2739" s="104" t="s">
        <v>92</v>
      </c>
      <c r="X2739" s="104" t="s">
        <v>91</v>
      </c>
      <c r="Y2739" s="110"/>
      <c r="Z2739" s="106"/>
      <c r="AA2739" s="104"/>
      <c r="AB2739" s="107"/>
      <c r="AC2739" s="72">
        <v>1</v>
      </c>
      <c r="AH2739" s="70"/>
      <c r="AI2739" s="70"/>
      <c r="AJ2739">
        <v>0</v>
      </c>
      <c r="AL2739" s="70"/>
      <c r="BM2739" s="135" t="s">
        <v>271</v>
      </c>
      <c r="BN2739" s="136" t="s">
        <v>272</v>
      </c>
      <c r="BO2739" s="101"/>
      <c r="BR2739" s="109" t="str">
        <f t="shared" si="42"/>
        <v>SH-25-2728</v>
      </c>
      <c r="BS2739" s="109" t="s">
        <v>332</v>
      </c>
      <c r="BT2739" t="s">
        <v>92</v>
      </c>
      <c r="BU2739" t="s">
        <v>5737</v>
      </c>
    </row>
    <row r="2740" spans="1:73" hidden="1">
      <c r="A2740" s="103" t="s">
        <v>5738</v>
      </c>
      <c r="B2740" s="102">
        <v>45785</v>
      </c>
      <c r="C2740" s="104">
        <f>_xlfn.ISOWEEKNUM(Tabella2[[#This Row],[Date]])</f>
        <v>19</v>
      </c>
      <c r="D2740" s="104" t="s">
        <v>326</v>
      </c>
      <c r="E2740" s="104" t="s">
        <v>327</v>
      </c>
      <c r="F2740" s="104">
        <v>68</v>
      </c>
      <c r="G2740" s="104" t="s">
        <v>257</v>
      </c>
      <c r="H2740" s="105">
        <v>12</v>
      </c>
      <c r="I2740" s="104" t="s">
        <v>258</v>
      </c>
      <c r="J2740" s="104"/>
      <c r="K2740" s="104" t="s">
        <v>78</v>
      </c>
      <c r="L2740" s="104" t="s">
        <v>299</v>
      </c>
      <c r="M2740" s="104" t="s">
        <v>5716</v>
      </c>
      <c r="N2740" s="104"/>
      <c r="O2740" s="108" t="str">
        <f>A2739</f>
        <v>15141</v>
      </c>
      <c r="P2740" s="111" t="s">
        <v>5717</v>
      </c>
      <c r="Q2740" s="153">
        <v>0.52083333333333337</v>
      </c>
      <c r="R2740" s="153">
        <v>0.5625</v>
      </c>
      <c r="S2740" s="153">
        <v>4.1666666666666657E-2</v>
      </c>
      <c r="T2740" s="153">
        <v>0.52083333333333337</v>
      </c>
      <c r="U2740" s="153">
        <v>0.5625</v>
      </c>
      <c r="V2740" s="153">
        <f>IF(ISBLANK(T2740),"",Tabella2[[#This Row],[ACT STOP]]-Tabella2[[#This Row],[ACT START]])</f>
        <v>4.166666666666663E-2</v>
      </c>
      <c r="W2740" s="104" t="s">
        <v>92</v>
      </c>
      <c r="X2740" s="104" t="s">
        <v>91</v>
      </c>
      <c r="Y2740" s="110"/>
      <c r="Z2740" s="106"/>
      <c r="AA2740" s="104"/>
      <c r="AB2740" s="107"/>
      <c r="AC2740" s="72">
        <v>1</v>
      </c>
      <c r="AH2740" s="70"/>
      <c r="AI2740" s="70"/>
      <c r="AJ2740">
        <v>0</v>
      </c>
      <c r="AL2740" s="70"/>
      <c r="BM2740" s="135">
        <v>0.52083333333333337</v>
      </c>
      <c r="BN2740" s="136">
        <v>0.5625</v>
      </c>
      <c r="BO2740" s="101"/>
      <c r="BR2740" s="109" t="str">
        <f t="shared" si="42"/>
        <v>SH-25-2729</v>
      </c>
      <c r="BS2740" s="109" t="s">
        <v>266</v>
      </c>
      <c r="BT2740" t="s">
        <v>92</v>
      </c>
      <c r="BU2740" t="s">
        <v>5739</v>
      </c>
    </row>
    <row r="2741" spans="1:73" hidden="1">
      <c r="A2741" s="103" t="s">
        <v>5740</v>
      </c>
      <c r="B2741" s="102">
        <v>45785</v>
      </c>
      <c r="C2741" s="104">
        <f>_xlfn.ISOWEEKNUM(Tabella2[[#This Row],[Date]])</f>
        <v>19</v>
      </c>
      <c r="D2741" s="104" t="s">
        <v>523</v>
      </c>
      <c r="E2741" s="104" t="s">
        <v>284</v>
      </c>
      <c r="F2741" s="104">
        <v>62</v>
      </c>
      <c r="G2741" s="104" t="s">
        <v>257</v>
      </c>
      <c r="H2741" s="105">
        <v>13</v>
      </c>
      <c r="I2741" s="104"/>
      <c r="J2741" s="104" t="s">
        <v>258</v>
      </c>
      <c r="K2741" s="104" t="s">
        <v>83</v>
      </c>
      <c r="L2741" s="104" t="s">
        <v>299</v>
      </c>
      <c r="M2741" s="104" t="s">
        <v>276</v>
      </c>
      <c r="N2741" s="104"/>
      <c r="O2741" s="108" t="str">
        <f>A733</f>
        <v>13135</v>
      </c>
      <c r="P2741" s="111" t="s">
        <v>306</v>
      </c>
      <c r="Q2741" s="153" t="s">
        <v>271</v>
      </c>
      <c r="R2741" s="153" t="s">
        <v>272</v>
      </c>
      <c r="S2741" s="153">
        <v>4.1666666666666657E-2</v>
      </c>
      <c r="T2741" s="153">
        <v>0.52083333333333337</v>
      </c>
      <c r="U2741" s="153">
        <v>0.5625</v>
      </c>
      <c r="V2741" s="153">
        <f>IF(ISBLANK(T2741),"",Tabella2[[#This Row],[ACT STOP]]-Tabella2[[#This Row],[ACT START]])</f>
        <v>4.166666666666663E-2</v>
      </c>
      <c r="W2741" s="104" t="s">
        <v>92</v>
      </c>
      <c r="X2741" s="104" t="s">
        <v>91</v>
      </c>
      <c r="Y2741" s="110"/>
      <c r="Z2741" s="106"/>
      <c r="AA2741" s="104"/>
      <c r="AB2741" s="107"/>
      <c r="AC2741" s="72">
        <v>1</v>
      </c>
      <c r="AH2741" s="70"/>
      <c r="AI2741" s="70"/>
      <c r="AJ2741">
        <v>0</v>
      </c>
      <c r="AL2741" s="70"/>
      <c r="BM2741" s="135">
        <v>0.52083333333333337</v>
      </c>
      <c r="BN2741" s="136">
        <v>0.5625</v>
      </c>
      <c r="BO2741" s="101"/>
      <c r="BR2741" s="109" t="str">
        <f t="shared" si="42"/>
        <v>SH-25-2730</v>
      </c>
      <c r="BS2741" s="109" t="s">
        <v>427</v>
      </c>
      <c r="BT2741" t="s">
        <v>92</v>
      </c>
      <c r="BU2741" t="s">
        <v>5741</v>
      </c>
    </row>
    <row r="2742" spans="1:73" hidden="1">
      <c r="A2742" s="103" t="s">
        <v>5742</v>
      </c>
      <c r="B2742" s="102">
        <v>45785</v>
      </c>
      <c r="C2742" s="104">
        <f>_xlfn.ISOWEEKNUM(Tabella2[[#This Row],[Date]])</f>
        <v>19</v>
      </c>
      <c r="D2742" s="104" t="s">
        <v>305</v>
      </c>
      <c r="E2742" s="104" t="s">
        <v>284</v>
      </c>
      <c r="F2742" s="104">
        <v>46</v>
      </c>
      <c r="G2742" s="104" t="s">
        <v>257</v>
      </c>
      <c r="H2742" s="105">
        <v>2</v>
      </c>
      <c r="I2742" s="104"/>
      <c r="J2742" s="104" t="s">
        <v>258</v>
      </c>
      <c r="K2742" s="104" t="s">
        <v>81</v>
      </c>
      <c r="L2742" s="104" t="s">
        <v>259</v>
      </c>
      <c r="M2742" s="104" t="s">
        <v>269</v>
      </c>
      <c r="N2742" s="104"/>
      <c r="O2742" s="106"/>
      <c r="P2742" s="111" t="s">
        <v>270</v>
      </c>
      <c r="Q2742" s="153" t="s">
        <v>271</v>
      </c>
      <c r="R2742" s="153" t="s">
        <v>272</v>
      </c>
      <c r="S2742" s="153">
        <v>4.1666666666666657E-2</v>
      </c>
      <c r="T2742" s="153">
        <v>0.52083333333333337</v>
      </c>
      <c r="U2742" s="153">
        <v>0.5625</v>
      </c>
      <c r="V2742" s="153">
        <f>IF(ISBLANK(T2742),"",Tabella2[[#This Row],[ACT STOP]]-Tabella2[[#This Row],[ACT START]])</f>
        <v>4.166666666666663E-2</v>
      </c>
      <c r="W2742" s="104" t="s">
        <v>92</v>
      </c>
      <c r="X2742" s="104" t="s">
        <v>91</v>
      </c>
      <c r="Y2742" s="110"/>
      <c r="Z2742" s="106"/>
      <c r="AA2742" s="104"/>
      <c r="AB2742" s="107"/>
      <c r="AC2742" s="72">
        <v>1</v>
      </c>
      <c r="AH2742" s="70"/>
      <c r="AI2742" s="70"/>
      <c r="AJ2742">
        <v>0</v>
      </c>
      <c r="AL2742" s="70"/>
      <c r="BM2742" s="135">
        <v>0.52083333333333337</v>
      </c>
      <c r="BN2742" s="136">
        <v>0.5625</v>
      </c>
      <c r="BO2742" s="101"/>
      <c r="BR2742" s="109" t="str">
        <f t="shared" si="42"/>
        <v>SH-25-2731</v>
      </c>
      <c r="BS2742" s="109" t="s">
        <v>368</v>
      </c>
      <c r="BT2742" t="s">
        <v>92</v>
      </c>
      <c r="BU2742" t="s">
        <v>5743</v>
      </c>
    </row>
    <row r="2743" spans="1:73" hidden="1">
      <c r="A2743" s="103" t="s">
        <v>5744</v>
      </c>
      <c r="B2743" s="102">
        <v>45785</v>
      </c>
      <c r="C2743" s="104">
        <f>_xlfn.ISOWEEKNUM(Tabella2[[#This Row],[Date]])</f>
        <v>19</v>
      </c>
      <c r="D2743" s="104" t="s">
        <v>722</v>
      </c>
      <c r="E2743" s="104" t="s">
        <v>327</v>
      </c>
      <c r="F2743" s="104">
        <v>77</v>
      </c>
      <c r="G2743" s="104" t="s">
        <v>257</v>
      </c>
      <c r="H2743" s="105">
        <v>22</v>
      </c>
      <c r="I2743" s="104" t="s">
        <v>258</v>
      </c>
      <c r="J2743" s="104"/>
      <c r="K2743" s="104" t="s">
        <v>75</v>
      </c>
      <c r="L2743" s="104" t="s">
        <v>259</v>
      </c>
      <c r="M2743" s="104" t="s">
        <v>276</v>
      </c>
      <c r="N2743" s="104"/>
      <c r="O2743" s="106"/>
      <c r="P2743" s="111" t="s">
        <v>727</v>
      </c>
      <c r="Q2743" s="153" t="s">
        <v>271</v>
      </c>
      <c r="R2743" s="153" t="s">
        <v>272</v>
      </c>
      <c r="S2743" s="153">
        <v>4.1666666666666657E-2</v>
      </c>
      <c r="T2743" s="153">
        <v>0.52083333333333337</v>
      </c>
      <c r="U2743" s="153">
        <v>0.5625</v>
      </c>
      <c r="V2743" s="153">
        <f>IF(ISBLANK(T2743),"",Tabella2[[#This Row],[ACT STOP]]-Tabella2[[#This Row],[ACT START]])</f>
        <v>4.166666666666663E-2</v>
      </c>
      <c r="W2743" s="104" t="s">
        <v>92</v>
      </c>
      <c r="X2743" s="104" t="s">
        <v>91</v>
      </c>
      <c r="Y2743" s="110"/>
      <c r="Z2743" s="106"/>
      <c r="AA2743" s="104"/>
      <c r="AB2743" s="107"/>
      <c r="AC2743" s="72">
        <v>1</v>
      </c>
      <c r="AH2743" s="70"/>
      <c r="AI2743" s="70"/>
      <c r="AJ2743">
        <v>0</v>
      </c>
      <c r="AL2743" s="70"/>
      <c r="BM2743" s="135">
        <v>0.52083333333333337</v>
      </c>
      <c r="BN2743" s="136">
        <v>0.5625</v>
      </c>
      <c r="BO2743" s="101"/>
      <c r="BR2743" s="109" t="str">
        <f t="shared" si="42"/>
        <v>SH-25-2732</v>
      </c>
      <c r="BS2743" s="109" t="s">
        <v>1257</v>
      </c>
      <c r="BT2743" t="s">
        <v>92</v>
      </c>
      <c r="BU2743" t="s">
        <v>5745</v>
      </c>
    </row>
    <row r="2744" spans="1:73" hidden="1">
      <c r="A2744" s="103" t="s">
        <v>5746</v>
      </c>
      <c r="B2744" s="102">
        <v>45785</v>
      </c>
      <c r="C2744" s="104">
        <f>_xlfn.ISOWEEKNUM(Tabella2[[#This Row],[Date]])</f>
        <v>19</v>
      </c>
      <c r="D2744" s="104" t="s">
        <v>574</v>
      </c>
      <c r="E2744" s="104" t="s">
        <v>284</v>
      </c>
      <c r="F2744" s="104">
        <v>66</v>
      </c>
      <c r="G2744" s="104" t="s">
        <v>257</v>
      </c>
      <c r="H2744" s="105">
        <v>14</v>
      </c>
      <c r="I2744" s="104"/>
      <c r="J2744" s="104" t="s">
        <v>258</v>
      </c>
      <c r="K2744" s="104" t="s">
        <v>83</v>
      </c>
      <c r="L2744" s="104" t="s">
        <v>299</v>
      </c>
      <c r="M2744" s="104" t="s">
        <v>361</v>
      </c>
      <c r="N2744" s="104"/>
      <c r="O2744" s="108" t="str">
        <f>A734</f>
        <v>13136</v>
      </c>
      <c r="P2744" s="111" t="s">
        <v>2067</v>
      </c>
      <c r="Q2744" s="153" t="s">
        <v>550</v>
      </c>
      <c r="R2744" s="153" t="s">
        <v>665</v>
      </c>
      <c r="S2744" s="153">
        <v>4.1666666666666657E-2</v>
      </c>
      <c r="T2744" s="153">
        <v>0.58333333333333337</v>
      </c>
      <c r="U2744" s="153">
        <v>0.61458333333333337</v>
      </c>
      <c r="V2744" s="153">
        <f>IF(ISBLANK(T2744),"",Tabella2[[#This Row],[ACT STOP]]-Tabella2[[#This Row],[ACT START]])</f>
        <v>3.125E-2</v>
      </c>
      <c r="W2744" s="104" t="s">
        <v>92</v>
      </c>
      <c r="X2744" s="104" t="s">
        <v>91</v>
      </c>
      <c r="Y2744" s="110"/>
      <c r="Z2744" s="106"/>
      <c r="AA2744" s="104"/>
      <c r="AB2744" s="107"/>
      <c r="AC2744" s="72">
        <v>1</v>
      </c>
      <c r="AH2744" s="70"/>
      <c r="AI2744" s="70"/>
      <c r="AJ2744">
        <v>0</v>
      </c>
      <c r="AL2744" s="70"/>
      <c r="BM2744" s="135">
        <v>0.58333333333333337</v>
      </c>
      <c r="BN2744" s="136">
        <v>0.61458333333333337</v>
      </c>
      <c r="BO2744" s="101"/>
      <c r="BR2744" s="109" t="str">
        <f t="shared" si="42"/>
        <v>SH-25-2733</v>
      </c>
      <c r="BS2744" s="109" t="s">
        <v>372</v>
      </c>
      <c r="BT2744" t="s">
        <v>92</v>
      </c>
      <c r="BU2744" t="s">
        <v>5747</v>
      </c>
    </row>
    <row r="2745" spans="1:73" hidden="1">
      <c r="A2745" s="103" t="s">
        <v>5748</v>
      </c>
      <c r="B2745" s="102">
        <v>45785</v>
      </c>
      <c r="C2745" s="104">
        <f>_xlfn.ISOWEEKNUM(Tabella2[[#This Row],[Date]])</f>
        <v>19</v>
      </c>
      <c r="D2745" s="104" t="s">
        <v>722</v>
      </c>
      <c r="E2745" s="104" t="s">
        <v>327</v>
      </c>
      <c r="F2745" s="104">
        <v>79</v>
      </c>
      <c r="G2745" s="104" t="s">
        <v>257</v>
      </c>
      <c r="H2745" s="105">
        <v>32</v>
      </c>
      <c r="I2745" s="104" t="s">
        <v>258</v>
      </c>
      <c r="J2745" s="104"/>
      <c r="K2745" s="104" t="s">
        <v>81</v>
      </c>
      <c r="L2745" s="104" t="s">
        <v>259</v>
      </c>
      <c r="M2745" s="104" t="s">
        <v>276</v>
      </c>
      <c r="N2745" s="104"/>
      <c r="O2745" s="106"/>
      <c r="P2745" s="111" t="s">
        <v>727</v>
      </c>
      <c r="Q2745" s="153" t="s">
        <v>550</v>
      </c>
      <c r="R2745" s="153" t="s">
        <v>665</v>
      </c>
      <c r="S2745" s="153">
        <v>4.1666666666666657E-2</v>
      </c>
      <c r="T2745" s="153">
        <v>0.58333333333333337</v>
      </c>
      <c r="U2745" s="153">
        <v>0.625</v>
      </c>
      <c r="V2745" s="153">
        <f>IF(ISBLANK(T2745),"",Tabella2[[#This Row],[ACT STOP]]-Tabella2[[#This Row],[ACT START]])</f>
        <v>4.166666666666663E-2</v>
      </c>
      <c r="W2745" s="104" t="s">
        <v>92</v>
      </c>
      <c r="X2745" s="104" t="s">
        <v>91</v>
      </c>
      <c r="Y2745" s="110"/>
      <c r="Z2745" s="106"/>
      <c r="AA2745" s="104"/>
      <c r="AB2745" s="107"/>
      <c r="AC2745" s="72">
        <v>1</v>
      </c>
      <c r="AH2745" s="70"/>
      <c r="AI2745" s="70"/>
      <c r="AJ2745">
        <v>0</v>
      </c>
      <c r="AL2745" s="70"/>
      <c r="BM2745" s="135">
        <v>0.58333333333333337</v>
      </c>
      <c r="BN2745" s="136">
        <v>0.625</v>
      </c>
      <c r="BO2745" s="101"/>
      <c r="BR2745" s="109" t="str">
        <f t="shared" si="42"/>
        <v>SH-25-2734</v>
      </c>
      <c r="BS2745" s="109" t="s">
        <v>356</v>
      </c>
      <c r="BT2745" t="s">
        <v>92</v>
      </c>
      <c r="BU2745" t="s">
        <v>5749</v>
      </c>
    </row>
    <row r="2746" spans="1:73" hidden="1">
      <c r="A2746" s="103" t="s">
        <v>5750</v>
      </c>
      <c r="B2746" s="102">
        <v>45785</v>
      </c>
      <c r="C2746" s="104">
        <f>_xlfn.ISOWEEKNUM(Tabella2[[#This Row],[Date]])</f>
        <v>19</v>
      </c>
      <c r="D2746" s="104" t="s">
        <v>722</v>
      </c>
      <c r="E2746" s="104" t="s">
        <v>327</v>
      </c>
      <c r="F2746" s="104">
        <v>80</v>
      </c>
      <c r="G2746" s="104" t="s">
        <v>257</v>
      </c>
      <c r="H2746" s="105">
        <v>8</v>
      </c>
      <c r="I2746" s="104" t="s">
        <v>258</v>
      </c>
      <c r="J2746" s="104"/>
      <c r="K2746" s="104" t="s">
        <v>77</v>
      </c>
      <c r="L2746" s="104" t="s">
        <v>259</v>
      </c>
      <c r="M2746" s="104" t="s">
        <v>276</v>
      </c>
      <c r="N2746" s="104"/>
      <c r="O2746" s="106"/>
      <c r="P2746" s="111" t="s">
        <v>727</v>
      </c>
      <c r="Q2746" s="153" t="s">
        <v>550</v>
      </c>
      <c r="R2746" s="153" t="s">
        <v>665</v>
      </c>
      <c r="S2746" s="153">
        <v>4.1666666666666657E-2</v>
      </c>
      <c r="T2746" s="153">
        <v>0.58680555555555558</v>
      </c>
      <c r="U2746" s="153">
        <v>0.62847222222222221</v>
      </c>
      <c r="V2746" s="153">
        <f>IF(ISBLANK(T2746),"",Tabella2[[#This Row],[ACT STOP]]-Tabella2[[#This Row],[ACT START]])</f>
        <v>4.166666666666663E-2</v>
      </c>
      <c r="W2746" s="104" t="s">
        <v>92</v>
      </c>
      <c r="X2746" s="104" t="s">
        <v>91</v>
      </c>
      <c r="Y2746" s="110"/>
      <c r="Z2746" s="106"/>
      <c r="AA2746" s="104"/>
      <c r="AB2746" s="107"/>
      <c r="AC2746" s="72">
        <v>1</v>
      </c>
      <c r="AH2746" s="70"/>
      <c r="AI2746" s="70"/>
      <c r="AJ2746">
        <v>0</v>
      </c>
      <c r="AL2746" s="70"/>
      <c r="BM2746" s="135">
        <v>0.58680555555555558</v>
      </c>
      <c r="BN2746" s="136">
        <v>0.62847222222222221</v>
      </c>
      <c r="BO2746" s="101"/>
      <c r="BR2746" s="109" t="str">
        <f t="shared" si="42"/>
        <v>SH-25-2735</v>
      </c>
      <c r="BS2746" s="109" t="s">
        <v>653</v>
      </c>
      <c r="BT2746" t="s">
        <v>92</v>
      </c>
      <c r="BU2746" t="s">
        <v>5751</v>
      </c>
    </row>
    <row r="2747" spans="1:73" hidden="1">
      <c r="A2747" s="103" t="s">
        <v>5752</v>
      </c>
      <c r="B2747" s="102">
        <v>45785</v>
      </c>
      <c r="C2747" s="104">
        <f>_xlfn.ISOWEEKNUM(Tabella2[[#This Row],[Date]])</f>
        <v>19</v>
      </c>
      <c r="D2747" s="104" t="s">
        <v>698</v>
      </c>
      <c r="E2747" s="104" t="s">
        <v>284</v>
      </c>
      <c r="F2747" s="104">
        <v>50</v>
      </c>
      <c r="G2747" s="104" t="s">
        <v>257</v>
      </c>
      <c r="H2747" s="105">
        <v>1</v>
      </c>
      <c r="I2747" s="104"/>
      <c r="J2747" s="104" t="s">
        <v>258</v>
      </c>
      <c r="K2747" s="104" t="s">
        <v>79</v>
      </c>
      <c r="L2747" s="104" t="s">
        <v>299</v>
      </c>
      <c r="M2747" s="104" t="s">
        <v>430</v>
      </c>
      <c r="N2747" s="104"/>
      <c r="O2747" s="108" t="str">
        <f>A2748</f>
        <v>15150</v>
      </c>
      <c r="P2747" s="111" t="s">
        <v>431</v>
      </c>
      <c r="Q2747" s="153" t="s">
        <v>519</v>
      </c>
      <c r="R2747" s="153" t="s">
        <v>520</v>
      </c>
      <c r="S2747" s="153">
        <v>4.1666666666666657E-2</v>
      </c>
      <c r="T2747" s="153" t="s">
        <v>519</v>
      </c>
      <c r="U2747" s="153">
        <v>0.69097222222222221</v>
      </c>
      <c r="V2747" s="153">
        <f>IF(ISBLANK(T2747),"",Tabella2[[#This Row],[ACT STOP]]-Tabella2[[#This Row],[ACT START]])</f>
        <v>4.513888888888884E-2</v>
      </c>
      <c r="W2747" s="104" t="s">
        <v>92</v>
      </c>
      <c r="X2747" s="104" t="s">
        <v>91</v>
      </c>
      <c r="Y2747" s="110"/>
      <c r="Z2747" s="106"/>
      <c r="AA2747" s="104"/>
      <c r="AB2747" s="107"/>
      <c r="AC2747" s="72">
        <v>1</v>
      </c>
      <c r="AH2747" s="70"/>
      <c r="AI2747" s="70"/>
      <c r="AJ2747">
        <v>0</v>
      </c>
      <c r="AL2747" s="70"/>
      <c r="BM2747" s="135" t="s">
        <v>519</v>
      </c>
      <c r="BN2747" s="136">
        <v>0.69097222222222221</v>
      </c>
      <c r="BO2747" s="101"/>
      <c r="BR2747" s="109" t="str">
        <f t="shared" si="42"/>
        <v>SH-25-2736</v>
      </c>
      <c r="BS2747" s="109" t="s">
        <v>332</v>
      </c>
      <c r="BT2747" t="s">
        <v>92</v>
      </c>
      <c r="BU2747" t="s">
        <v>5753</v>
      </c>
    </row>
    <row r="2748" spans="1:73" hidden="1">
      <c r="A2748" s="103" t="s">
        <v>5754</v>
      </c>
      <c r="B2748" s="102">
        <v>45785</v>
      </c>
      <c r="C2748" s="104">
        <f>_xlfn.ISOWEEKNUM(Tabella2[[#This Row],[Date]])</f>
        <v>19</v>
      </c>
      <c r="D2748" s="104" t="s">
        <v>13714</v>
      </c>
      <c r="E2748" s="104" t="s">
        <v>284</v>
      </c>
      <c r="F2748" s="104">
        <v>48</v>
      </c>
      <c r="G2748" s="104" t="s">
        <v>257</v>
      </c>
      <c r="H2748" s="105">
        <v>12</v>
      </c>
      <c r="I2748" s="104"/>
      <c r="J2748" s="104" t="s">
        <v>258</v>
      </c>
      <c r="K2748" s="104" t="s">
        <v>78</v>
      </c>
      <c r="L2748" s="104" t="s">
        <v>299</v>
      </c>
      <c r="M2748" s="104" t="s">
        <v>430</v>
      </c>
      <c r="N2748" s="104"/>
      <c r="O2748" s="108" t="str">
        <f>A2747</f>
        <v>15149</v>
      </c>
      <c r="P2748" s="111" t="s">
        <v>431</v>
      </c>
      <c r="Q2748" s="153">
        <v>0.64583333333333337</v>
      </c>
      <c r="R2748" s="153">
        <v>0.6875</v>
      </c>
      <c r="S2748" s="153">
        <v>4.1666666666666657E-2</v>
      </c>
      <c r="T2748" s="153">
        <v>0.64583333333333337</v>
      </c>
      <c r="U2748" s="153">
        <v>0.69097222222222221</v>
      </c>
      <c r="V2748" s="153">
        <f>IF(ISBLANK(T2748),"",Tabella2[[#This Row],[ACT STOP]]-Tabella2[[#This Row],[ACT START]])</f>
        <v>4.513888888888884E-2</v>
      </c>
      <c r="W2748" s="104" t="s">
        <v>92</v>
      </c>
      <c r="X2748" s="104" t="s">
        <v>91</v>
      </c>
      <c r="Y2748" s="110"/>
      <c r="Z2748" s="106"/>
      <c r="AA2748" s="104"/>
      <c r="AB2748" s="107"/>
      <c r="AC2748" s="72">
        <v>1</v>
      </c>
      <c r="AH2748" s="70"/>
      <c r="AI2748" s="70"/>
      <c r="AJ2748">
        <v>0</v>
      </c>
      <c r="AL2748" s="70"/>
      <c r="BM2748" s="135">
        <v>0.64583333333333337</v>
      </c>
      <c r="BN2748" s="136">
        <v>0.69097222222222221</v>
      </c>
      <c r="BO2748" s="101"/>
      <c r="BR2748" s="109" t="str">
        <f t="shared" si="42"/>
        <v>SH-25-2737</v>
      </c>
      <c r="BS2748" s="109" t="s">
        <v>266</v>
      </c>
      <c r="BT2748" t="s">
        <v>92</v>
      </c>
      <c r="BU2748" t="s">
        <v>5755</v>
      </c>
    </row>
    <row r="2749" spans="1:73" hidden="1">
      <c r="A2749" s="103" t="s">
        <v>5756</v>
      </c>
      <c r="B2749" s="102">
        <v>45785</v>
      </c>
      <c r="C2749" s="104">
        <f>_xlfn.ISOWEEKNUM(Tabella2[[#This Row],[Date]])</f>
        <v>19</v>
      </c>
      <c r="D2749" s="104" t="s">
        <v>509</v>
      </c>
      <c r="E2749" s="104" t="s">
        <v>284</v>
      </c>
      <c r="F2749" s="104">
        <v>70</v>
      </c>
      <c r="G2749" s="104" t="s">
        <v>284</v>
      </c>
      <c r="H2749" s="105">
        <v>22</v>
      </c>
      <c r="I2749" s="104"/>
      <c r="J2749" s="104" t="s">
        <v>258</v>
      </c>
      <c r="K2749" s="104" t="s">
        <v>83</v>
      </c>
      <c r="L2749" s="104" t="s">
        <v>299</v>
      </c>
      <c r="M2749" s="104" t="s">
        <v>361</v>
      </c>
      <c r="N2749" s="104"/>
      <c r="O2749" s="108" t="str">
        <f>A735</f>
        <v>13137</v>
      </c>
      <c r="P2749" s="111" t="s">
        <v>539</v>
      </c>
      <c r="Q2749" s="153" t="s">
        <v>519</v>
      </c>
      <c r="R2749" s="153" t="s">
        <v>520</v>
      </c>
      <c r="S2749" s="153">
        <v>4.1666666666666657E-2</v>
      </c>
      <c r="T2749" s="153">
        <v>0.64236111111111116</v>
      </c>
      <c r="U2749" s="153">
        <v>0.68402777777777779</v>
      </c>
      <c r="V2749" s="153">
        <f>IF(ISBLANK(T2749),"",Tabella2[[#This Row],[ACT STOP]]-Tabella2[[#This Row],[ACT START]])</f>
        <v>4.166666666666663E-2</v>
      </c>
      <c r="W2749" s="104" t="s">
        <v>92</v>
      </c>
      <c r="X2749" s="104" t="s">
        <v>91</v>
      </c>
      <c r="Y2749" s="110"/>
      <c r="Z2749" s="106"/>
      <c r="AA2749" s="104"/>
      <c r="AB2749" s="107"/>
      <c r="AC2749" s="72">
        <v>1</v>
      </c>
      <c r="AH2749" s="70"/>
      <c r="AI2749" s="70"/>
      <c r="AJ2749">
        <v>0</v>
      </c>
      <c r="AL2749" s="70"/>
      <c r="BM2749" s="135">
        <v>0.64236111111111116</v>
      </c>
      <c r="BN2749" s="136">
        <v>0.68402777777777779</v>
      </c>
      <c r="BO2749" s="101"/>
      <c r="BR2749" s="109" t="str">
        <f t="shared" si="42"/>
        <v>SH-25-2738</v>
      </c>
      <c r="BS2749" s="109" t="s">
        <v>295</v>
      </c>
      <c r="BT2749" t="s">
        <v>92</v>
      </c>
      <c r="BU2749" t="s">
        <v>5757</v>
      </c>
    </row>
    <row r="2750" spans="1:73" hidden="1">
      <c r="A2750" s="103" t="s">
        <v>5758</v>
      </c>
      <c r="B2750" s="102">
        <v>45785</v>
      </c>
      <c r="C2750" s="104">
        <f>_xlfn.ISOWEEKNUM(Tabella2[[#This Row],[Date]])</f>
        <v>19</v>
      </c>
      <c r="D2750" s="104" t="s">
        <v>321</v>
      </c>
      <c r="E2750" s="104" t="s">
        <v>284</v>
      </c>
      <c r="F2750" s="104">
        <v>54</v>
      </c>
      <c r="G2750" s="104" t="s">
        <v>257</v>
      </c>
      <c r="H2750" s="105">
        <v>2</v>
      </c>
      <c r="I2750" s="104"/>
      <c r="J2750" s="104" t="s">
        <v>258</v>
      </c>
      <c r="K2750" s="104" t="s">
        <v>81</v>
      </c>
      <c r="L2750" s="104" t="s">
        <v>259</v>
      </c>
      <c r="M2750" s="104" t="s">
        <v>1846</v>
      </c>
      <c r="N2750" s="104"/>
      <c r="O2750" s="106"/>
      <c r="P2750" s="111" t="s">
        <v>1858</v>
      </c>
      <c r="Q2750" s="153" t="s">
        <v>519</v>
      </c>
      <c r="R2750" s="153" t="s">
        <v>520</v>
      </c>
      <c r="S2750" s="153">
        <v>4.1666666666666657E-2</v>
      </c>
      <c r="T2750" s="153" t="s">
        <v>519</v>
      </c>
      <c r="U2750" s="153" t="s">
        <v>520</v>
      </c>
      <c r="V2750" s="153">
        <f>IF(ISBLANK(T2750),"",Tabella2[[#This Row],[ACT STOP]]-Tabella2[[#This Row],[ACT START]])</f>
        <v>4.166666666666663E-2</v>
      </c>
      <c r="W2750" s="104" t="s">
        <v>92</v>
      </c>
      <c r="X2750" s="104" t="s">
        <v>91</v>
      </c>
      <c r="Y2750" s="110"/>
      <c r="Z2750" s="106"/>
      <c r="AA2750" s="104"/>
      <c r="AB2750" s="107"/>
      <c r="AC2750" s="72">
        <v>1</v>
      </c>
      <c r="AH2750" s="70"/>
      <c r="AI2750" s="70"/>
      <c r="AJ2750">
        <v>0</v>
      </c>
      <c r="AL2750" s="70"/>
      <c r="BM2750" s="135" t="s">
        <v>519</v>
      </c>
      <c r="BN2750" s="136" t="s">
        <v>520</v>
      </c>
      <c r="BO2750" s="101"/>
      <c r="BR2750" s="109" t="str">
        <f t="shared" si="42"/>
        <v>SH-25-2739</v>
      </c>
      <c r="BS2750" s="109" t="s">
        <v>368</v>
      </c>
      <c r="BT2750" t="s">
        <v>92</v>
      </c>
      <c r="BU2750" t="s">
        <v>5759</v>
      </c>
    </row>
    <row r="2751" spans="1:73" hidden="1">
      <c r="A2751" s="103" t="s">
        <v>5760</v>
      </c>
      <c r="B2751" s="102">
        <v>45790</v>
      </c>
      <c r="C2751" s="104">
        <f>_xlfn.ISOWEEKNUM(Tabella2[[#This Row],[Date]])</f>
        <v>20</v>
      </c>
      <c r="D2751" s="104" t="s">
        <v>3529</v>
      </c>
      <c r="E2751" s="104" t="s">
        <v>284</v>
      </c>
      <c r="F2751" s="104">
        <v>68</v>
      </c>
      <c r="G2751" s="104" t="s">
        <v>257</v>
      </c>
      <c r="H2751" s="105">
        <v>17</v>
      </c>
      <c r="I2751" s="104"/>
      <c r="J2751" s="104" t="s">
        <v>258</v>
      </c>
      <c r="K2751" s="104" t="s">
        <v>75</v>
      </c>
      <c r="L2751" s="104" t="s">
        <v>299</v>
      </c>
      <c r="M2751" s="104" t="s">
        <v>516</v>
      </c>
      <c r="N2751" s="104"/>
      <c r="O2751" s="108" t="str">
        <f>A2752</f>
        <v>15154</v>
      </c>
      <c r="P2751" s="111" t="s">
        <v>1877</v>
      </c>
      <c r="Q2751" s="153" t="s">
        <v>263</v>
      </c>
      <c r="R2751" s="153" t="s">
        <v>504</v>
      </c>
      <c r="S2751" s="153">
        <v>4.1666666666666657E-2</v>
      </c>
      <c r="T2751" s="153">
        <v>0.4375</v>
      </c>
      <c r="U2751" s="153">
        <v>0.4513888888888889</v>
      </c>
      <c r="V2751" s="153">
        <f>IF(ISBLANK(T2751),"",Tabella2[[#This Row],[ACT STOP]]-Tabella2[[#This Row],[ACT START]])</f>
        <v>1.3888888888888895E-2</v>
      </c>
      <c r="W2751" s="104" t="s">
        <v>116</v>
      </c>
      <c r="X2751" s="104" t="s">
        <v>113</v>
      </c>
      <c r="Y2751" s="110" t="s">
        <v>5761</v>
      </c>
      <c r="Z2751" s="106"/>
      <c r="AA2751" s="104"/>
      <c r="AB2751" s="107"/>
      <c r="AC2751" s="72">
        <v>0</v>
      </c>
      <c r="AH2751" s="70"/>
      <c r="AI2751" s="70"/>
      <c r="AJ2751">
        <v>0</v>
      </c>
      <c r="AL2751" s="70"/>
      <c r="BL2751" t="s">
        <v>5762</v>
      </c>
      <c r="BM2751" s="135">
        <v>0.4375</v>
      </c>
      <c r="BN2751" s="136">
        <v>0.4513888888888889</v>
      </c>
      <c r="BO2751" s="101"/>
      <c r="BR2751" s="109" t="str">
        <f t="shared" si="42"/>
        <v>SH-25-2740</v>
      </c>
      <c r="BS2751" s="109" t="s">
        <v>393</v>
      </c>
      <c r="BT2751" t="s">
        <v>100</v>
      </c>
      <c r="BU2751" t="s">
        <v>5763</v>
      </c>
    </row>
    <row r="2752" spans="1:73" hidden="1">
      <c r="A2752" s="103" t="s">
        <v>5764</v>
      </c>
      <c r="B2752" s="102">
        <v>45790</v>
      </c>
      <c r="C2752" s="104">
        <f>_xlfn.ISOWEEKNUM(Tabella2[[#This Row],[Date]])</f>
        <v>20</v>
      </c>
      <c r="D2752" s="104" t="s">
        <v>3529</v>
      </c>
      <c r="E2752" s="104" t="s">
        <v>284</v>
      </c>
      <c r="F2752" s="104">
        <v>69</v>
      </c>
      <c r="G2752" s="104" t="s">
        <v>257</v>
      </c>
      <c r="H2752" s="105">
        <v>2</v>
      </c>
      <c r="I2752" s="104"/>
      <c r="J2752" s="104" t="s">
        <v>258</v>
      </c>
      <c r="K2752" s="104" t="s">
        <v>77</v>
      </c>
      <c r="L2752" s="104" t="s">
        <v>299</v>
      </c>
      <c r="M2752" s="104" t="s">
        <v>516</v>
      </c>
      <c r="N2752" s="104"/>
      <c r="O2752" s="108" t="str">
        <f>A2751</f>
        <v>15153</v>
      </c>
      <c r="P2752" s="111" t="s">
        <v>1877</v>
      </c>
      <c r="Q2752" s="153">
        <v>0.4375</v>
      </c>
      <c r="R2752" s="153">
        <v>0.47916666666666669</v>
      </c>
      <c r="S2752" s="153">
        <v>4.1666666666666657E-2</v>
      </c>
      <c r="T2752" s="153">
        <v>0.4375</v>
      </c>
      <c r="U2752" s="153">
        <v>0.4513888888888889</v>
      </c>
      <c r="V2752" s="153">
        <f>IF(ISBLANK(T2752),"",Tabella2[[#This Row],[ACT STOP]]-Tabella2[[#This Row],[ACT START]])</f>
        <v>1.3888888888888895E-2</v>
      </c>
      <c r="W2752" s="104" t="s">
        <v>116</v>
      </c>
      <c r="X2752" s="104" t="s">
        <v>113</v>
      </c>
      <c r="Y2752" s="110" t="s">
        <v>5765</v>
      </c>
      <c r="Z2752" s="106"/>
      <c r="AA2752" s="104"/>
      <c r="AB2752" s="107"/>
      <c r="AC2752" s="72">
        <v>0</v>
      </c>
      <c r="AH2752" s="70"/>
      <c r="AI2752" s="70"/>
      <c r="AJ2752">
        <v>0</v>
      </c>
      <c r="AL2752" s="70"/>
      <c r="BL2752" t="s">
        <v>5766</v>
      </c>
      <c r="BM2752" s="135">
        <v>0.4375</v>
      </c>
      <c r="BN2752" s="136">
        <v>0.4513888888888889</v>
      </c>
      <c r="BO2752" s="101"/>
      <c r="BR2752" s="109" t="str">
        <f t="shared" si="42"/>
        <v>SH-25-2741</v>
      </c>
      <c r="BS2752" s="109" t="s">
        <v>368</v>
      </c>
      <c r="BT2752" t="s">
        <v>100</v>
      </c>
      <c r="BU2752" t="s">
        <v>5767</v>
      </c>
    </row>
    <row r="2753" spans="1:73" hidden="1">
      <c r="A2753" s="103" t="s">
        <v>5768</v>
      </c>
      <c r="B2753" s="102">
        <v>45785</v>
      </c>
      <c r="C2753" s="104">
        <f>_xlfn.ISOWEEKNUM(Tabella2[[#This Row],[Date]])</f>
        <v>19</v>
      </c>
      <c r="D2753" s="104" t="s">
        <v>722</v>
      </c>
      <c r="E2753" s="104" t="s">
        <v>327</v>
      </c>
      <c r="F2753" s="104">
        <v>81</v>
      </c>
      <c r="G2753" s="104" t="s">
        <v>257</v>
      </c>
      <c r="H2753" s="105">
        <v>7</v>
      </c>
      <c r="I2753" s="104" t="s">
        <v>258</v>
      </c>
      <c r="J2753" s="104"/>
      <c r="K2753" s="104" t="s">
        <v>75</v>
      </c>
      <c r="L2753" s="104" t="s">
        <v>259</v>
      </c>
      <c r="M2753" s="104" t="s">
        <v>276</v>
      </c>
      <c r="N2753" s="104"/>
      <c r="O2753" s="106"/>
      <c r="P2753" s="111" t="s">
        <v>727</v>
      </c>
      <c r="Q2753" s="153" t="s">
        <v>519</v>
      </c>
      <c r="R2753" s="153" t="s">
        <v>520</v>
      </c>
      <c r="S2753" s="153">
        <v>4.1666666666666657E-2</v>
      </c>
      <c r="T2753" s="153" t="s">
        <v>519</v>
      </c>
      <c r="U2753" s="153" t="s">
        <v>520</v>
      </c>
      <c r="V2753" s="153">
        <f>IF(ISBLANK(T2753),"",Tabella2[[#This Row],[ACT STOP]]-Tabella2[[#This Row],[ACT START]])</f>
        <v>4.166666666666663E-2</v>
      </c>
      <c r="W2753" s="104" t="s">
        <v>92</v>
      </c>
      <c r="X2753" s="104" t="s">
        <v>91</v>
      </c>
      <c r="Y2753" s="110" t="s">
        <v>5769</v>
      </c>
      <c r="Z2753" s="106"/>
      <c r="AA2753" s="104"/>
      <c r="AB2753" s="107"/>
      <c r="AC2753" s="72">
        <v>1</v>
      </c>
      <c r="AH2753" s="70"/>
      <c r="AI2753" s="70"/>
      <c r="AJ2753">
        <v>0</v>
      </c>
      <c r="AL2753" s="70"/>
      <c r="BL2753" t="s">
        <v>5770</v>
      </c>
      <c r="BM2753" s="135" t="s">
        <v>519</v>
      </c>
      <c r="BN2753" s="136" t="s">
        <v>520</v>
      </c>
      <c r="BO2753" s="101"/>
      <c r="BR2753" s="109" t="str">
        <f t="shared" si="42"/>
        <v>SH-25-2742</v>
      </c>
      <c r="BS2753" s="109" t="s">
        <v>1241</v>
      </c>
      <c r="BT2753" t="s">
        <v>92</v>
      </c>
      <c r="BU2753" t="s">
        <v>5771</v>
      </c>
    </row>
    <row r="2754" spans="1:73" hidden="1">
      <c r="A2754" s="103" t="s">
        <v>5772</v>
      </c>
      <c r="B2754" s="102">
        <v>45786</v>
      </c>
      <c r="C2754" s="104">
        <f>_xlfn.ISOWEEKNUM(Tabella2[[#This Row],[Date]])</f>
        <v>19</v>
      </c>
      <c r="D2754" s="104" t="s">
        <v>523</v>
      </c>
      <c r="E2754" s="104" t="s">
        <v>284</v>
      </c>
      <c r="F2754" s="104">
        <v>63</v>
      </c>
      <c r="G2754" s="104" t="s">
        <v>257</v>
      </c>
      <c r="H2754" s="105">
        <v>9</v>
      </c>
      <c r="I2754" s="104"/>
      <c r="J2754" s="104" t="s">
        <v>258</v>
      </c>
      <c r="K2754" s="104" t="s">
        <v>79</v>
      </c>
      <c r="L2754" s="104" t="s">
        <v>299</v>
      </c>
      <c r="M2754" s="104" t="s">
        <v>276</v>
      </c>
      <c r="N2754" s="104"/>
      <c r="O2754" s="106" t="str">
        <f>A736</f>
        <v>13138</v>
      </c>
      <c r="P2754" s="111" t="s">
        <v>306</v>
      </c>
      <c r="Q2754" s="153" t="s">
        <v>285</v>
      </c>
      <c r="R2754" s="153" t="s">
        <v>286</v>
      </c>
      <c r="S2754" s="153">
        <v>4.1666666666666657E-2</v>
      </c>
      <c r="T2754" s="153">
        <v>0.29166666666666669</v>
      </c>
      <c r="U2754" s="153">
        <v>0.33333333333333331</v>
      </c>
      <c r="V2754" s="153">
        <f>IF(ISBLANK(T2754),"",Tabella2[[#This Row],[ACT STOP]]-Tabella2[[#This Row],[ACT START]])</f>
        <v>4.166666666666663E-2</v>
      </c>
      <c r="W2754" s="104" t="s">
        <v>92</v>
      </c>
      <c r="X2754" s="104" t="s">
        <v>91</v>
      </c>
      <c r="Y2754" s="110"/>
      <c r="Z2754" s="106"/>
      <c r="AA2754" s="104"/>
      <c r="AB2754" s="107"/>
      <c r="AC2754" s="72">
        <v>1</v>
      </c>
      <c r="AH2754" s="70"/>
      <c r="AI2754" s="70"/>
      <c r="AJ2754">
        <v>0</v>
      </c>
      <c r="AL2754" s="70"/>
      <c r="BM2754" s="135">
        <v>0.29166666666666669</v>
      </c>
      <c r="BN2754" s="136">
        <v>0.33333333333333331</v>
      </c>
      <c r="BO2754" s="101"/>
      <c r="BR2754" s="109" t="str">
        <f t="shared" si="42"/>
        <v>SH-25-2743</v>
      </c>
      <c r="BS2754" s="109" t="s">
        <v>318</v>
      </c>
      <c r="BT2754" t="s">
        <v>92</v>
      </c>
      <c r="BU2754" t="s">
        <v>5773</v>
      </c>
    </row>
    <row r="2755" spans="1:73" hidden="1">
      <c r="A2755" s="103" t="s">
        <v>5774</v>
      </c>
      <c r="B2755" s="102">
        <v>45786</v>
      </c>
      <c r="C2755" s="104">
        <f>_xlfn.ISOWEEKNUM(Tabella2[[#This Row],[Date]])</f>
        <v>19</v>
      </c>
      <c r="D2755" s="104" t="s">
        <v>370</v>
      </c>
      <c r="E2755" s="104" t="s">
        <v>256</v>
      </c>
      <c r="F2755" s="104">
        <v>55</v>
      </c>
      <c r="G2755" s="104" t="s">
        <v>257</v>
      </c>
      <c r="H2755" s="105">
        <v>12</v>
      </c>
      <c r="I2755" s="104" t="s">
        <v>258</v>
      </c>
      <c r="J2755" s="104"/>
      <c r="K2755" s="104" t="s">
        <v>83</v>
      </c>
      <c r="L2755" s="104" t="s">
        <v>259</v>
      </c>
      <c r="M2755" s="104" t="s">
        <v>260</v>
      </c>
      <c r="N2755" s="104"/>
      <c r="O2755" s="106"/>
      <c r="P2755" s="111" t="s">
        <v>1938</v>
      </c>
      <c r="Q2755" s="153" t="s">
        <v>285</v>
      </c>
      <c r="R2755" s="153" t="s">
        <v>286</v>
      </c>
      <c r="S2755" s="153">
        <v>4.1666666666666657E-2</v>
      </c>
      <c r="T2755" s="153">
        <v>0.29166666666666669</v>
      </c>
      <c r="U2755" s="153">
        <v>0.33333333333333331</v>
      </c>
      <c r="V2755" s="153">
        <f>IF(ISBLANK(T2755),"",Tabella2[[#This Row],[ACT STOP]]-Tabella2[[#This Row],[ACT START]])</f>
        <v>4.166666666666663E-2</v>
      </c>
      <c r="W2755" s="104" t="s">
        <v>92</v>
      </c>
      <c r="X2755" s="104" t="s">
        <v>91</v>
      </c>
      <c r="Y2755" s="110"/>
      <c r="Z2755" s="106"/>
      <c r="AA2755" s="104"/>
      <c r="AB2755" s="107"/>
      <c r="AC2755" s="72">
        <v>1</v>
      </c>
      <c r="AH2755" s="70"/>
      <c r="AI2755" s="70"/>
      <c r="AJ2755">
        <v>0</v>
      </c>
      <c r="AL2755" s="70"/>
      <c r="BM2755" s="135">
        <v>0.29166666666666669</v>
      </c>
      <c r="BN2755" s="136">
        <v>0.33333333333333331</v>
      </c>
      <c r="BO2755" s="101"/>
      <c r="BR2755" s="109" t="str">
        <f t="shared" si="42"/>
        <v>SH-25-2744</v>
      </c>
      <c r="BS2755" s="109" t="s">
        <v>266</v>
      </c>
      <c r="BT2755" t="s">
        <v>92</v>
      </c>
      <c r="BU2755" t="s">
        <v>5775</v>
      </c>
    </row>
    <row r="2756" spans="1:73" hidden="1">
      <c r="A2756" s="103" t="s">
        <v>5776</v>
      </c>
      <c r="B2756" s="102">
        <v>45786</v>
      </c>
      <c r="C2756" s="104">
        <f>_xlfn.ISOWEEKNUM(Tabella2[[#This Row],[Date]])</f>
        <v>19</v>
      </c>
      <c r="D2756" s="104" t="s">
        <v>722</v>
      </c>
      <c r="E2756" s="104" t="s">
        <v>327</v>
      </c>
      <c r="F2756" s="104">
        <v>82</v>
      </c>
      <c r="G2756" s="104" t="s">
        <v>284</v>
      </c>
      <c r="H2756" s="105">
        <v>9</v>
      </c>
      <c r="I2756" s="104" t="s">
        <v>258</v>
      </c>
      <c r="J2756" s="104"/>
      <c r="K2756" s="104" t="s">
        <v>75</v>
      </c>
      <c r="L2756" s="104" t="s">
        <v>259</v>
      </c>
      <c r="M2756" s="104" t="s">
        <v>276</v>
      </c>
      <c r="N2756" s="104"/>
      <c r="O2756" s="106"/>
      <c r="P2756" s="111" t="s">
        <v>727</v>
      </c>
      <c r="Q2756" s="153" t="s">
        <v>285</v>
      </c>
      <c r="R2756" s="153" t="s">
        <v>286</v>
      </c>
      <c r="S2756" s="153">
        <v>4.1666666666666657E-2</v>
      </c>
      <c r="T2756" s="153">
        <v>0.29166666666666669</v>
      </c>
      <c r="U2756" s="153">
        <v>0.33333333333333331</v>
      </c>
      <c r="V2756" s="153">
        <f>IF(ISBLANK(T2756),"",Tabella2[[#This Row],[ACT STOP]]-Tabella2[[#This Row],[ACT START]])</f>
        <v>4.166666666666663E-2</v>
      </c>
      <c r="W2756" s="104" t="s">
        <v>92</v>
      </c>
      <c r="X2756" s="104" t="s">
        <v>91</v>
      </c>
      <c r="Y2756" s="110"/>
      <c r="Z2756" s="106"/>
      <c r="AA2756" s="104"/>
      <c r="AB2756" s="107"/>
      <c r="AC2756" s="72">
        <v>1</v>
      </c>
      <c r="AH2756" s="70"/>
      <c r="AI2756" s="70"/>
      <c r="AJ2756">
        <v>0</v>
      </c>
      <c r="AL2756" s="70"/>
      <c r="BM2756" s="135">
        <v>0.29166666666666669</v>
      </c>
      <c r="BN2756" s="136">
        <v>0.33333333333333331</v>
      </c>
      <c r="BO2756" s="101"/>
      <c r="BR2756" s="109" t="str">
        <f t="shared" si="42"/>
        <v>SH-25-2745</v>
      </c>
      <c r="BS2756" s="109" t="s">
        <v>339</v>
      </c>
      <c r="BT2756" t="s">
        <v>92</v>
      </c>
      <c r="BU2756" t="s">
        <v>5777</v>
      </c>
    </row>
    <row r="2757" spans="1:73" hidden="1">
      <c r="A2757" s="103" t="s">
        <v>5778</v>
      </c>
      <c r="B2757" s="102">
        <v>45786</v>
      </c>
      <c r="C2757" s="104">
        <f>_xlfn.ISOWEEKNUM(Tabella2[[#This Row],[Date]])</f>
        <v>19</v>
      </c>
      <c r="D2757" s="104" t="s">
        <v>348</v>
      </c>
      <c r="E2757" s="104" t="s">
        <v>284</v>
      </c>
      <c r="F2757" s="104">
        <v>55</v>
      </c>
      <c r="G2757" s="104" t="s">
        <v>257</v>
      </c>
      <c r="H2757" s="105">
        <v>17</v>
      </c>
      <c r="I2757" s="104"/>
      <c r="J2757" s="104" t="s">
        <v>258</v>
      </c>
      <c r="K2757" s="104" t="s">
        <v>83</v>
      </c>
      <c r="L2757" s="104" t="s">
        <v>299</v>
      </c>
      <c r="M2757" s="104" t="s">
        <v>361</v>
      </c>
      <c r="N2757" s="104"/>
      <c r="O2757" s="106" t="str">
        <f>A739</f>
        <v>13141</v>
      </c>
      <c r="P2757" s="111" t="s">
        <v>2688</v>
      </c>
      <c r="Q2757" s="153" t="s">
        <v>525</v>
      </c>
      <c r="R2757" s="153" t="s">
        <v>262</v>
      </c>
      <c r="S2757" s="153">
        <v>4.1666666666666657E-2</v>
      </c>
      <c r="T2757" s="153">
        <v>0.35416666666666669</v>
      </c>
      <c r="U2757" s="153">
        <v>0.39583333333333331</v>
      </c>
      <c r="V2757" s="153">
        <f>IF(ISBLANK(T2757),"",Tabella2[[#This Row],[ACT STOP]]-Tabella2[[#This Row],[ACT START]])</f>
        <v>4.166666666666663E-2</v>
      </c>
      <c r="W2757" s="104" t="s">
        <v>92</v>
      </c>
      <c r="X2757" s="104" t="s">
        <v>91</v>
      </c>
      <c r="Y2757" s="110"/>
      <c r="Z2757" s="106"/>
      <c r="AA2757" s="104"/>
      <c r="AB2757" s="107"/>
      <c r="AC2757" s="72">
        <v>1</v>
      </c>
      <c r="AH2757" s="70"/>
      <c r="AI2757" s="70"/>
      <c r="AJ2757">
        <v>0</v>
      </c>
      <c r="AL2757" s="70"/>
      <c r="BM2757" s="135">
        <v>0.35416666666666669</v>
      </c>
      <c r="BN2757" s="136">
        <v>0.39583333333333331</v>
      </c>
      <c r="BO2757" s="101"/>
      <c r="BR2757" s="109" t="str">
        <f t="shared" si="42"/>
        <v>SH-25-2746</v>
      </c>
      <c r="BS2757" s="109" t="s">
        <v>393</v>
      </c>
      <c r="BT2757" t="s">
        <v>92</v>
      </c>
      <c r="BU2757" t="s">
        <v>5779</v>
      </c>
    </row>
    <row r="2758" spans="1:73" hidden="1">
      <c r="A2758" s="103" t="s">
        <v>5780</v>
      </c>
      <c r="B2758" s="102">
        <v>45786</v>
      </c>
      <c r="C2758" s="104">
        <f>_xlfn.ISOWEEKNUM(Tabella2[[#This Row],[Date]])</f>
        <v>19</v>
      </c>
      <c r="D2758" s="104" t="s">
        <v>326</v>
      </c>
      <c r="E2758" s="104" t="s">
        <v>327</v>
      </c>
      <c r="F2758" s="104">
        <v>69</v>
      </c>
      <c r="G2758" s="104" t="s">
        <v>284</v>
      </c>
      <c r="H2758" s="105">
        <v>22</v>
      </c>
      <c r="I2758" s="104" t="s">
        <v>258</v>
      </c>
      <c r="J2758" s="104"/>
      <c r="K2758" s="104" t="s">
        <v>79</v>
      </c>
      <c r="L2758" s="104" t="s">
        <v>299</v>
      </c>
      <c r="M2758" s="104" t="s">
        <v>5716</v>
      </c>
      <c r="N2758" s="104"/>
      <c r="O2758" s="106" t="str">
        <f>A2759</f>
        <v>15161</v>
      </c>
      <c r="P2758" s="111" t="s">
        <v>5781</v>
      </c>
      <c r="Q2758" s="153" t="s">
        <v>525</v>
      </c>
      <c r="R2758" s="153" t="s">
        <v>262</v>
      </c>
      <c r="S2758" s="153">
        <v>4.1666666666666657E-2</v>
      </c>
      <c r="T2758" s="153">
        <v>0.35416666666666669</v>
      </c>
      <c r="U2758" s="153">
        <v>0.39583333333333331</v>
      </c>
      <c r="V2758" s="153">
        <f>IF(ISBLANK(T2758),"",Tabella2[[#This Row],[ACT STOP]]-Tabella2[[#This Row],[ACT START]])</f>
        <v>4.166666666666663E-2</v>
      </c>
      <c r="W2758" s="104" t="s">
        <v>92</v>
      </c>
      <c r="X2758" s="104" t="s">
        <v>91</v>
      </c>
      <c r="Y2758" s="110"/>
      <c r="Z2758" s="106"/>
      <c r="AA2758" s="104"/>
      <c r="AB2758" s="107"/>
      <c r="AC2758" s="72">
        <v>1</v>
      </c>
      <c r="AH2758" s="70"/>
      <c r="AI2758" s="70"/>
      <c r="AJ2758">
        <v>0</v>
      </c>
      <c r="AL2758" s="70"/>
      <c r="BM2758" s="135">
        <v>0.35416666666666669</v>
      </c>
      <c r="BN2758" s="136">
        <v>0.39583333333333331</v>
      </c>
      <c r="BO2758" s="101"/>
      <c r="BR2758" s="109" t="str">
        <f t="shared" si="42"/>
        <v>SH-25-2747</v>
      </c>
      <c r="BS2758" s="109" t="s">
        <v>295</v>
      </c>
      <c r="BT2758" t="s">
        <v>92</v>
      </c>
      <c r="BU2758" t="s">
        <v>5782</v>
      </c>
    </row>
    <row r="2759" spans="1:73" hidden="1">
      <c r="A2759" s="103" t="s">
        <v>5783</v>
      </c>
      <c r="B2759" s="102">
        <v>45786</v>
      </c>
      <c r="C2759" s="104">
        <f>_xlfn.ISOWEEKNUM(Tabella2[[#This Row],[Date]])</f>
        <v>19</v>
      </c>
      <c r="D2759" s="104" t="s">
        <v>326</v>
      </c>
      <c r="E2759" s="104" t="s">
        <v>327</v>
      </c>
      <c r="F2759" s="104">
        <v>66</v>
      </c>
      <c r="G2759" s="104" t="s">
        <v>257</v>
      </c>
      <c r="H2759" s="105">
        <v>32</v>
      </c>
      <c r="I2759" s="104" t="s">
        <v>258</v>
      </c>
      <c r="J2759" s="104"/>
      <c r="K2759" s="104" t="s">
        <v>78</v>
      </c>
      <c r="L2759" s="104" t="s">
        <v>299</v>
      </c>
      <c r="M2759" s="104" t="s">
        <v>5716</v>
      </c>
      <c r="N2759" s="104"/>
      <c r="O2759" s="106" t="str">
        <f>A2758</f>
        <v>15160</v>
      </c>
      <c r="P2759" s="111" t="s">
        <v>5781</v>
      </c>
      <c r="Q2759" s="153">
        <v>0.35416666666666669</v>
      </c>
      <c r="R2759" s="153">
        <v>0.39583333333333331</v>
      </c>
      <c r="S2759" s="153">
        <v>4.1666666666666657E-2</v>
      </c>
      <c r="T2759" s="153">
        <v>0.35416666666666669</v>
      </c>
      <c r="U2759" s="153">
        <v>0.39583333333333331</v>
      </c>
      <c r="V2759" s="153">
        <f>IF(ISBLANK(T2759),"",Tabella2[[#This Row],[ACT STOP]]-Tabella2[[#This Row],[ACT START]])</f>
        <v>4.166666666666663E-2</v>
      </c>
      <c r="W2759" s="104" t="s">
        <v>92</v>
      </c>
      <c r="X2759" s="104" t="s">
        <v>91</v>
      </c>
      <c r="Y2759" s="110"/>
      <c r="Z2759" s="106"/>
      <c r="AA2759" s="104"/>
      <c r="AB2759" s="107"/>
      <c r="AC2759" s="72">
        <v>1</v>
      </c>
      <c r="AH2759" s="70"/>
      <c r="AI2759" s="70"/>
      <c r="AJ2759">
        <v>0</v>
      </c>
      <c r="AL2759" s="70"/>
      <c r="BM2759" s="135">
        <v>0.35416666666666669</v>
      </c>
      <c r="BN2759" s="136">
        <v>0.39583333333333331</v>
      </c>
      <c r="BO2759" s="101"/>
      <c r="BR2759" s="109" t="str">
        <f t="shared" si="42"/>
        <v>SH-25-2748</v>
      </c>
      <c r="BS2759" s="109" t="s">
        <v>356</v>
      </c>
      <c r="BT2759" t="s">
        <v>92</v>
      </c>
      <c r="BU2759" t="s">
        <v>5784</v>
      </c>
    </row>
    <row r="2760" spans="1:73" hidden="1">
      <c r="A2760" s="103" t="s">
        <v>5785</v>
      </c>
      <c r="B2760" s="102">
        <v>45786</v>
      </c>
      <c r="C2760" s="104">
        <f>_xlfn.ISOWEEKNUM(Tabella2[[#This Row],[Date]])</f>
        <v>19</v>
      </c>
      <c r="D2760" s="104" t="s">
        <v>5705</v>
      </c>
      <c r="E2760" s="104" t="s">
        <v>327</v>
      </c>
      <c r="F2760" s="104">
        <v>83</v>
      </c>
      <c r="G2760" s="104" t="s">
        <v>257</v>
      </c>
      <c r="H2760" s="105">
        <v>2</v>
      </c>
      <c r="I2760" s="104"/>
      <c r="J2760" s="104" t="s">
        <v>258</v>
      </c>
      <c r="K2760" s="104" t="s">
        <v>81</v>
      </c>
      <c r="L2760" s="104" t="s">
        <v>259</v>
      </c>
      <c r="M2760" s="104" t="s">
        <v>276</v>
      </c>
      <c r="N2760" s="104"/>
      <c r="O2760" s="106"/>
      <c r="P2760" s="111" t="s">
        <v>2693</v>
      </c>
      <c r="Q2760" s="153" t="s">
        <v>525</v>
      </c>
      <c r="R2760" s="153" t="s">
        <v>262</v>
      </c>
      <c r="S2760" s="153">
        <v>4.1666666666666657E-2</v>
      </c>
      <c r="T2760" s="153">
        <v>0.35416666666666669</v>
      </c>
      <c r="U2760" s="153">
        <v>0.40625</v>
      </c>
      <c r="V2760" s="153">
        <f>IF(ISBLANK(T2760),"",Tabella2[[#This Row],[ACT STOP]]-Tabella2[[#This Row],[ACT START]])</f>
        <v>5.2083333333333315E-2</v>
      </c>
      <c r="W2760" s="104" t="s">
        <v>92</v>
      </c>
      <c r="X2760" s="104" t="s">
        <v>91</v>
      </c>
      <c r="Y2760" s="110"/>
      <c r="Z2760" s="106"/>
      <c r="AA2760" s="104"/>
      <c r="AB2760" s="107"/>
      <c r="AC2760" s="72">
        <v>1</v>
      </c>
      <c r="AH2760" s="70"/>
      <c r="AI2760" s="70"/>
      <c r="AJ2760">
        <v>0</v>
      </c>
      <c r="AL2760" s="70"/>
      <c r="BM2760" s="135">
        <v>0.35416666666666669</v>
      </c>
      <c r="BN2760" s="136">
        <v>0.40625</v>
      </c>
      <c r="BO2760" s="101">
        <v>1.041666666666667E-2</v>
      </c>
      <c r="BQ2760" t="s">
        <v>102</v>
      </c>
      <c r="BR2760" s="109" t="str">
        <f t="shared" si="42"/>
        <v>SH-25-2749</v>
      </c>
      <c r="BS2760" s="109" t="s">
        <v>368</v>
      </c>
      <c r="BT2760" t="s">
        <v>92</v>
      </c>
      <c r="BU2760" t="s">
        <v>5786</v>
      </c>
    </row>
    <row r="2761" spans="1:73" hidden="1">
      <c r="A2761" s="103" t="s">
        <v>5787</v>
      </c>
      <c r="B2761" s="102">
        <v>45786</v>
      </c>
      <c r="C2761" s="104">
        <f>_xlfn.ISOWEEKNUM(Tabella2[[#This Row],[Date]])</f>
        <v>19</v>
      </c>
      <c r="D2761" s="104" t="s">
        <v>275</v>
      </c>
      <c r="E2761" s="104" t="s">
        <v>256</v>
      </c>
      <c r="F2761" s="104">
        <v>61</v>
      </c>
      <c r="G2761" s="104" t="s">
        <v>257</v>
      </c>
      <c r="H2761" s="105">
        <v>14</v>
      </c>
      <c r="I2761" s="104" t="s">
        <v>258</v>
      </c>
      <c r="J2761" s="104"/>
      <c r="K2761" s="104" t="s">
        <v>83</v>
      </c>
      <c r="L2761" s="104" t="s">
        <v>299</v>
      </c>
      <c r="M2761" s="104" t="s">
        <v>361</v>
      </c>
      <c r="N2761" s="104"/>
      <c r="O2761" s="106" t="str">
        <f>A741</f>
        <v>13143</v>
      </c>
      <c r="P2761" s="111" t="s">
        <v>2108</v>
      </c>
      <c r="Q2761" s="153" t="s">
        <v>498</v>
      </c>
      <c r="R2761" s="153" t="s">
        <v>499</v>
      </c>
      <c r="S2761" s="153">
        <v>4.1666666666666657E-2</v>
      </c>
      <c r="T2761" s="153">
        <v>0.41666666666666669</v>
      </c>
      <c r="U2761" s="153">
        <v>0.4513888888888889</v>
      </c>
      <c r="V2761" s="153">
        <f>IF(ISBLANK(T2761),"",Tabella2[[#This Row],[ACT STOP]]-Tabella2[[#This Row],[ACT START]])</f>
        <v>3.472222222222221E-2</v>
      </c>
      <c r="W2761" s="104" t="s">
        <v>92</v>
      </c>
      <c r="X2761" s="104" t="s">
        <v>91</v>
      </c>
      <c r="Y2761" s="110"/>
      <c r="Z2761" s="106"/>
      <c r="AA2761" s="104"/>
      <c r="AB2761" s="107"/>
      <c r="AC2761" s="72">
        <v>1</v>
      </c>
      <c r="AH2761" s="70"/>
      <c r="AI2761" s="70"/>
      <c r="AJ2761">
        <v>0</v>
      </c>
      <c r="AL2761" s="70"/>
      <c r="BM2761" s="135">
        <v>0.41666666666666669</v>
      </c>
      <c r="BN2761" s="136">
        <v>0.4513888888888889</v>
      </c>
      <c r="BO2761" s="101"/>
      <c r="BR2761" s="109" t="str">
        <f t="shared" si="42"/>
        <v>SH-25-2750</v>
      </c>
      <c r="BS2761" s="109" t="s">
        <v>372</v>
      </c>
      <c r="BT2761" t="s">
        <v>92</v>
      </c>
      <c r="BU2761" t="s">
        <v>5788</v>
      </c>
    </row>
    <row r="2762" spans="1:73" hidden="1">
      <c r="A2762" s="103" t="s">
        <v>5789</v>
      </c>
      <c r="B2762" s="102">
        <v>45786</v>
      </c>
      <c r="C2762" s="104">
        <f>_xlfn.ISOWEEKNUM(Tabella2[[#This Row],[Date]])</f>
        <v>19</v>
      </c>
      <c r="D2762" s="104" t="s">
        <v>478</v>
      </c>
      <c r="E2762" s="104" t="s">
        <v>284</v>
      </c>
      <c r="F2762" s="104">
        <v>64</v>
      </c>
      <c r="G2762" s="104" t="s">
        <v>257</v>
      </c>
      <c r="H2762" s="105">
        <v>1</v>
      </c>
      <c r="I2762" s="104"/>
      <c r="J2762" s="104" t="s">
        <v>258</v>
      </c>
      <c r="K2762" s="104" t="s">
        <v>79</v>
      </c>
      <c r="L2762" s="104" t="s">
        <v>299</v>
      </c>
      <c r="M2762" s="104" t="s">
        <v>361</v>
      </c>
      <c r="N2762" s="104"/>
      <c r="O2762" s="106" t="str">
        <f>A742</f>
        <v>13144</v>
      </c>
      <c r="P2762" s="111" t="s">
        <v>539</v>
      </c>
      <c r="Q2762" s="153" t="s">
        <v>498</v>
      </c>
      <c r="R2762" s="153" t="s">
        <v>499</v>
      </c>
      <c r="S2762" s="153">
        <v>4.1666666666666657E-2</v>
      </c>
      <c r="T2762" s="153" t="s">
        <v>498</v>
      </c>
      <c r="U2762" s="153" t="s">
        <v>499</v>
      </c>
      <c r="V2762" s="153">
        <f>IF(ISBLANK(T2762),"",Tabella2[[#This Row],[ACT STOP]]-Tabella2[[#This Row],[ACT START]])</f>
        <v>4.166666666666663E-2</v>
      </c>
      <c r="W2762" s="104" t="s">
        <v>92</v>
      </c>
      <c r="X2762" s="104" t="s">
        <v>91</v>
      </c>
      <c r="Y2762" s="110"/>
      <c r="Z2762" s="106"/>
      <c r="AA2762" s="104"/>
      <c r="AB2762" s="107"/>
      <c r="AC2762" s="72">
        <v>1</v>
      </c>
      <c r="AH2762" s="70"/>
      <c r="AI2762" s="70"/>
      <c r="AJ2762">
        <v>0</v>
      </c>
      <c r="AL2762" s="70"/>
      <c r="BM2762" s="135" t="s">
        <v>498</v>
      </c>
      <c r="BN2762" s="136" t="s">
        <v>499</v>
      </c>
      <c r="BO2762" s="101"/>
      <c r="BR2762" s="109" t="str">
        <f t="shared" si="42"/>
        <v>SH-25-2751</v>
      </c>
      <c r="BS2762" s="109" t="s">
        <v>332</v>
      </c>
      <c r="BT2762" t="s">
        <v>92</v>
      </c>
      <c r="BU2762" t="s">
        <v>5790</v>
      </c>
    </row>
    <row r="2763" spans="1:73" hidden="1">
      <c r="A2763" s="103" t="s">
        <v>5791</v>
      </c>
      <c r="B2763" s="102">
        <v>45786</v>
      </c>
      <c r="C2763" s="104">
        <f>_xlfn.ISOWEEKNUM(Tabella2[[#This Row],[Date]])</f>
        <v>19</v>
      </c>
      <c r="D2763" s="104" t="s">
        <v>722</v>
      </c>
      <c r="E2763" s="104" t="s">
        <v>327</v>
      </c>
      <c r="F2763" s="104">
        <v>77</v>
      </c>
      <c r="G2763" s="104" t="s">
        <v>257</v>
      </c>
      <c r="H2763" s="105">
        <v>12</v>
      </c>
      <c r="I2763" s="104" t="s">
        <v>258</v>
      </c>
      <c r="J2763" s="104"/>
      <c r="K2763" s="104" t="s">
        <v>81</v>
      </c>
      <c r="L2763" s="104" t="s">
        <v>259</v>
      </c>
      <c r="M2763" s="104" t="s">
        <v>276</v>
      </c>
      <c r="N2763" s="104"/>
      <c r="O2763" s="106"/>
      <c r="P2763" s="111" t="s">
        <v>2693</v>
      </c>
      <c r="Q2763" s="153" t="s">
        <v>498</v>
      </c>
      <c r="R2763" s="153" t="s">
        <v>499</v>
      </c>
      <c r="S2763" s="153">
        <v>4.1666666666666657E-2</v>
      </c>
      <c r="T2763" s="153">
        <v>0.41666666666666669</v>
      </c>
      <c r="U2763" s="153">
        <v>0.45833333333333331</v>
      </c>
      <c r="V2763" s="153">
        <f>IF(ISBLANK(T2763),"",Tabella2[[#This Row],[ACT STOP]]-Tabella2[[#This Row],[ACT START]])</f>
        <v>4.166666666666663E-2</v>
      </c>
      <c r="W2763" s="104" t="s">
        <v>92</v>
      </c>
      <c r="X2763" s="104" t="s">
        <v>91</v>
      </c>
      <c r="Y2763" s="110"/>
      <c r="Z2763" s="106"/>
      <c r="AA2763" s="104"/>
      <c r="AB2763" s="107"/>
      <c r="AC2763" s="72">
        <v>1</v>
      </c>
      <c r="AH2763" s="70"/>
      <c r="AI2763" s="70"/>
      <c r="AJ2763">
        <v>0</v>
      </c>
      <c r="AL2763" s="70"/>
      <c r="BM2763" s="135">
        <v>0.41666666666666669</v>
      </c>
      <c r="BN2763" s="136">
        <v>0.45833333333333331</v>
      </c>
      <c r="BO2763" s="101"/>
      <c r="BR2763" s="109" t="str">
        <f t="shared" si="42"/>
        <v>SH-25-2752</v>
      </c>
      <c r="BS2763" s="109" t="s">
        <v>266</v>
      </c>
      <c r="BT2763" t="s">
        <v>92</v>
      </c>
      <c r="BU2763" t="s">
        <v>5792</v>
      </c>
    </row>
    <row r="2764" spans="1:73" hidden="1">
      <c r="A2764" s="103" t="s">
        <v>5793</v>
      </c>
      <c r="B2764" s="102">
        <v>45786</v>
      </c>
      <c r="C2764" s="104">
        <f>_xlfn.ISOWEEKNUM(Tabella2[[#This Row],[Date]])</f>
        <v>19</v>
      </c>
      <c r="D2764" s="104" t="s">
        <v>722</v>
      </c>
      <c r="E2764" s="104" t="s">
        <v>327</v>
      </c>
      <c r="F2764" s="104">
        <v>78</v>
      </c>
      <c r="G2764" s="104" t="s">
        <v>257</v>
      </c>
      <c r="H2764" s="105">
        <v>9</v>
      </c>
      <c r="I2764" s="104" t="s">
        <v>258</v>
      </c>
      <c r="J2764" s="104"/>
      <c r="K2764" s="104" t="s">
        <v>75</v>
      </c>
      <c r="L2764" s="104" t="s">
        <v>259</v>
      </c>
      <c r="M2764" s="104" t="s">
        <v>276</v>
      </c>
      <c r="N2764" s="104"/>
      <c r="O2764" s="106"/>
      <c r="P2764" s="111" t="s">
        <v>2693</v>
      </c>
      <c r="Q2764" s="153" t="s">
        <v>498</v>
      </c>
      <c r="R2764" s="153" t="s">
        <v>499</v>
      </c>
      <c r="S2764" s="153">
        <v>4.1666666666666657E-2</v>
      </c>
      <c r="T2764" s="153">
        <v>0.41666666666666669</v>
      </c>
      <c r="U2764" s="153">
        <v>0.45833333333333331</v>
      </c>
      <c r="V2764" s="153">
        <f>IF(ISBLANK(T2764),"",Tabella2[[#This Row],[ACT STOP]]-Tabella2[[#This Row],[ACT START]])</f>
        <v>4.166666666666663E-2</v>
      </c>
      <c r="W2764" s="104" t="s">
        <v>92</v>
      </c>
      <c r="X2764" s="104" t="s">
        <v>91</v>
      </c>
      <c r="Y2764" s="110" t="s">
        <v>5794</v>
      </c>
      <c r="Z2764" s="106"/>
      <c r="AA2764" s="104"/>
      <c r="AB2764" s="107"/>
      <c r="AC2764" s="72">
        <v>1</v>
      </c>
      <c r="AH2764" s="70"/>
      <c r="AI2764" s="70"/>
      <c r="AJ2764">
        <v>0</v>
      </c>
      <c r="AL2764" s="70"/>
      <c r="BM2764" s="135">
        <v>0.41666666666666669</v>
      </c>
      <c r="BN2764" s="136">
        <v>0.45833333333333331</v>
      </c>
      <c r="BO2764" s="101"/>
      <c r="BR2764" s="109" t="str">
        <f t="shared" si="42"/>
        <v>SH-25-2753</v>
      </c>
      <c r="BS2764" s="109" t="s">
        <v>318</v>
      </c>
      <c r="BT2764" t="s">
        <v>92</v>
      </c>
      <c r="BU2764" t="s">
        <v>5795</v>
      </c>
    </row>
    <row r="2765" spans="1:73" hidden="1">
      <c r="A2765" s="103" t="s">
        <v>5796</v>
      </c>
      <c r="B2765" s="102">
        <v>45786</v>
      </c>
      <c r="C2765" s="104">
        <f>_xlfn.ISOWEEKNUM(Tabella2[[#This Row],[Date]])</f>
        <v>19</v>
      </c>
      <c r="D2765" s="104" t="s">
        <v>509</v>
      </c>
      <c r="E2765" s="104" t="s">
        <v>284</v>
      </c>
      <c r="F2765" s="104">
        <v>71</v>
      </c>
      <c r="G2765" s="104" t="s">
        <v>257</v>
      </c>
      <c r="H2765" s="105">
        <v>17</v>
      </c>
      <c r="I2765" s="104"/>
      <c r="J2765" s="104" t="s">
        <v>258</v>
      </c>
      <c r="K2765" s="104" t="s">
        <v>83</v>
      </c>
      <c r="L2765" s="104" t="s">
        <v>299</v>
      </c>
      <c r="M2765" s="104" t="s">
        <v>361</v>
      </c>
      <c r="N2765" s="104"/>
      <c r="O2765" s="106" t="str">
        <f>A743</f>
        <v>13145</v>
      </c>
      <c r="P2765" s="111" t="s">
        <v>362</v>
      </c>
      <c r="Q2765" s="153" t="s">
        <v>504</v>
      </c>
      <c r="R2765" s="153" t="s">
        <v>271</v>
      </c>
      <c r="S2765" s="153">
        <v>4.1666666666666657E-2</v>
      </c>
      <c r="T2765" s="153">
        <v>0.47916666666666669</v>
      </c>
      <c r="U2765" s="153">
        <v>0.52083333333333337</v>
      </c>
      <c r="V2765" s="153">
        <f>IF(ISBLANK(T2765),"",Tabella2[[#This Row],[ACT STOP]]-Tabella2[[#This Row],[ACT START]])</f>
        <v>4.1666666666666685E-2</v>
      </c>
      <c r="W2765" s="104" t="s">
        <v>92</v>
      </c>
      <c r="X2765" s="104" t="s">
        <v>91</v>
      </c>
      <c r="Y2765" s="110"/>
      <c r="Z2765" s="106"/>
      <c r="AA2765" s="104"/>
      <c r="AB2765" s="107"/>
      <c r="AC2765" s="72">
        <v>1</v>
      </c>
      <c r="AH2765" s="70"/>
      <c r="AI2765" s="70"/>
      <c r="AJ2765">
        <v>0</v>
      </c>
      <c r="AL2765" s="70"/>
      <c r="BM2765" s="135">
        <v>0.47916666666666669</v>
      </c>
      <c r="BN2765" s="136">
        <v>0.52083333333333337</v>
      </c>
      <c r="BO2765" s="101"/>
      <c r="BR2765" s="109" t="str">
        <f t="shared" ref="BR2765:BR2828" si="43">_xlfn.CONCAT(LEFT(BR2764,6),TEXT(RIGHT(BR2764,4)+1,"0000"))</f>
        <v>SH-25-2754</v>
      </c>
      <c r="BS2765" s="109" t="s">
        <v>393</v>
      </c>
      <c r="BT2765" t="s">
        <v>92</v>
      </c>
      <c r="BU2765" t="s">
        <v>5797</v>
      </c>
    </row>
    <row r="2766" spans="1:73" hidden="1">
      <c r="A2766" s="103" t="s">
        <v>5798</v>
      </c>
      <c r="B2766" s="102">
        <v>45786</v>
      </c>
      <c r="C2766" s="104">
        <f>_xlfn.ISOWEEKNUM(Tabella2[[#This Row],[Date]])</f>
        <v>19</v>
      </c>
      <c r="D2766" s="104" t="s">
        <v>574</v>
      </c>
      <c r="E2766" s="104" t="s">
        <v>284</v>
      </c>
      <c r="F2766" s="104">
        <v>66</v>
      </c>
      <c r="G2766" s="104" t="s">
        <v>257</v>
      </c>
      <c r="H2766" s="105">
        <v>32</v>
      </c>
      <c r="I2766" s="104"/>
      <c r="J2766" s="104" t="s">
        <v>258</v>
      </c>
      <c r="K2766" s="104" t="s">
        <v>79</v>
      </c>
      <c r="L2766" s="104" t="s">
        <v>299</v>
      </c>
      <c r="M2766" s="104" t="s">
        <v>361</v>
      </c>
      <c r="N2766" s="104"/>
      <c r="O2766" s="106" t="str">
        <f>A166</f>
        <v>12568</v>
      </c>
      <c r="P2766" s="111" t="s">
        <v>539</v>
      </c>
      <c r="Q2766" s="153" t="s">
        <v>504</v>
      </c>
      <c r="R2766" s="153" t="s">
        <v>271</v>
      </c>
      <c r="S2766" s="153">
        <v>4.1666666666666657E-2</v>
      </c>
      <c r="T2766" s="153" t="s">
        <v>504</v>
      </c>
      <c r="U2766" s="153" t="s">
        <v>271</v>
      </c>
      <c r="V2766" s="153">
        <f>IF(ISBLANK(T2766),"",Tabella2[[#This Row],[ACT STOP]]-Tabella2[[#This Row],[ACT START]])</f>
        <v>4.1666666666666685E-2</v>
      </c>
      <c r="W2766" s="104" t="s">
        <v>92</v>
      </c>
      <c r="X2766" s="104" t="s">
        <v>91</v>
      </c>
      <c r="Y2766" s="110"/>
      <c r="Z2766" s="106"/>
      <c r="AA2766" s="104"/>
      <c r="AB2766" s="107"/>
      <c r="AC2766" s="72">
        <v>1</v>
      </c>
      <c r="AH2766" s="70"/>
      <c r="AI2766" s="70"/>
      <c r="AJ2766">
        <v>0</v>
      </c>
      <c r="AL2766" s="70"/>
      <c r="BM2766" s="135" t="s">
        <v>504</v>
      </c>
      <c r="BN2766" s="136" t="s">
        <v>271</v>
      </c>
      <c r="BO2766" s="101"/>
      <c r="BR2766" s="109" t="str">
        <f t="shared" si="43"/>
        <v>SH-25-2755</v>
      </c>
      <c r="BS2766" s="109" t="s">
        <v>356</v>
      </c>
      <c r="BT2766" t="s">
        <v>92</v>
      </c>
      <c r="BU2766" t="s">
        <v>5799</v>
      </c>
    </row>
    <row r="2767" spans="1:73" hidden="1">
      <c r="A2767" s="103" t="s">
        <v>5800</v>
      </c>
      <c r="B2767" s="102">
        <v>45786</v>
      </c>
      <c r="C2767" s="104">
        <f>_xlfn.ISOWEEKNUM(Tabella2[[#This Row],[Date]])</f>
        <v>19</v>
      </c>
      <c r="D2767" s="104" t="s">
        <v>722</v>
      </c>
      <c r="E2767" s="104" t="s">
        <v>327</v>
      </c>
      <c r="F2767" s="104">
        <v>79</v>
      </c>
      <c r="G2767" s="104" t="s">
        <v>257</v>
      </c>
      <c r="H2767" s="105">
        <v>13</v>
      </c>
      <c r="I2767" s="104" t="s">
        <v>258</v>
      </c>
      <c r="J2767" s="104"/>
      <c r="K2767" s="104" t="s">
        <v>81</v>
      </c>
      <c r="L2767" s="104" t="s">
        <v>259</v>
      </c>
      <c r="M2767" s="104" t="s">
        <v>276</v>
      </c>
      <c r="N2767" s="104"/>
      <c r="O2767" s="106"/>
      <c r="P2767" s="111" t="s">
        <v>2693</v>
      </c>
      <c r="Q2767" s="153" t="s">
        <v>504</v>
      </c>
      <c r="R2767" s="153" t="s">
        <v>271</v>
      </c>
      <c r="S2767" s="153">
        <v>4.1666666666666657E-2</v>
      </c>
      <c r="T2767" s="153">
        <v>0.47916666666666669</v>
      </c>
      <c r="U2767" s="153">
        <v>0.52083333333333337</v>
      </c>
      <c r="V2767" s="153">
        <f>IF(ISBLANK(T2767),"",Tabella2[[#This Row],[ACT STOP]]-Tabella2[[#This Row],[ACT START]])</f>
        <v>4.1666666666666685E-2</v>
      </c>
      <c r="W2767" s="104" t="s">
        <v>92</v>
      </c>
      <c r="X2767" s="104" t="s">
        <v>91</v>
      </c>
      <c r="Y2767" s="110"/>
      <c r="Z2767" s="106"/>
      <c r="AA2767" s="104"/>
      <c r="AB2767" s="107"/>
      <c r="AC2767" s="72">
        <v>1</v>
      </c>
      <c r="AH2767" s="70"/>
      <c r="AI2767" s="70"/>
      <c r="AJ2767">
        <v>0</v>
      </c>
      <c r="AL2767" s="70"/>
      <c r="BM2767" s="135">
        <v>0.47916666666666669</v>
      </c>
      <c r="BN2767" s="136">
        <v>0.52083333333333337</v>
      </c>
      <c r="BO2767" s="101"/>
      <c r="BR2767" s="109" t="str">
        <f t="shared" si="43"/>
        <v>SH-25-2756</v>
      </c>
      <c r="BS2767" s="109" t="s">
        <v>427</v>
      </c>
      <c r="BT2767" t="s">
        <v>92</v>
      </c>
      <c r="BU2767" t="s">
        <v>5801</v>
      </c>
    </row>
    <row r="2768" spans="1:73" hidden="1">
      <c r="A2768" s="103" t="s">
        <v>5802</v>
      </c>
      <c r="B2768" s="102">
        <v>45786</v>
      </c>
      <c r="C2768" s="104">
        <f>_xlfn.ISOWEEKNUM(Tabella2[[#This Row],[Date]])</f>
        <v>19</v>
      </c>
      <c r="D2768" s="104" t="s">
        <v>722</v>
      </c>
      <c r="E2768" s="104" t="s">
        <v>327</v>
      </c>
      <c r="F2768" s="104">
        <v>80</v>
      </c>
      <c r="G2768" s="104" t="s">
        <v>257</v>
      </c>
      <c r="H2768" s="105">
        <v>2</v>
      </c>
      <c r="I2768" s="104" t="s">
        <v>258</v>
      </c>
      <c r="J2768" s="104"/>
      <c r="K2768" s="104" t="s">
        <v>77</v>
      </c>
      <c r="L2768" s="104" t="s">
        <v>259</v>
      </c>
      <c r="M2768" s="104" t="s">
        <v>276</v>
      </c>
      <c r="N2768" s="104"/>
      <c r="O2768" s="106"/>
      <c r="P2768" s="111" t="s">
        <v>2693</v>
      </c>
      <c r="Q2768" s="153" t="s">
        <v>504</v>
      </c>
      <c r="R2768" s="153" t="s">
        <v>271</v>
      </c>
      <c r="S2768" s="153">
        <v>4.1666666666666657E-2</v>
      </c>
      <c r="T2768" s="153">
        <v>0.47916666666666669</v>
      </c>
      <c r="U2768" s="153">
        <v>0.52083333333333337</v>
      </c>
      <c r="V2768" s="153">
        <f>IF(ISBLANK(T2768),"",Tabella2[[#This Row],[ACT STOP]]-Tabella2[[#This Row],[ACT START]])</f>
        <v>4.1666666666666685E-2</v>
      </c>
      <c r="W2768" s="104" t="s">
        <v>92</v>
      </c>
      <c r="X2768" s="104" t="s">
        <v>91</v>
      </c>
      <c r="Y2768" s="110"/>
      <c r="Z2768" s="106"/>
      <c r="AA2768" s="104"/>
      <c r="AB2768" s="107"/>
      <c r="AC2768" s="72">
        <v>1</v>
      </c>
      <c r="AH2768" s="70"/>
      <c r="AI2768" s="70"/>
      <c r="AJ2768">
        <v>0</v>
      </c>
      <c r="AL2768" s="70"/>
      <c r="BM2768" s="135">
        <v>0.47916666666666669</v>
      </c>
      <c r="BN2768" s="136">
        <v>0.52083333333333337</v>
      </c>
      <c r="BO2768" s="101"/>
      <c r="BR2768" s="109" t="str">
        <f t="shared" si="43"/>
        <v>SH-25-2757</v>
      </c>
      <c r="BS2768" s="109" t="s">
        <v>368</v>
      </c>
      <c r="BT2768" t="s">
        <v>92</v>
      </c>
      <c r="BU2768" t="s">
        <v>5803</v>
      </c>
    </row>
    <row r="2769" spans="1:73" hidden="1">
      <c r="A2769" s="103" t="s">
        <v>5804</v>
      </c>
      <c r="B2769" s="102">
        <v>45789</v>
      </c>
      <c r="C2769" s="104">
        <f>_xlfn.ISOWEEKNUM(Tabella2[[#This Row],[Date]])</f>
        <v>20</v>
      </c>
      <c r="D2769" s="104" t="s">
        <v>326</v>
      </c>
      <c r="E2769" s="104" t="s">
        <v>327</v>
      </c>
      <c r="F2769" s="104">
        <v>68</v>
      </c>
      <c r="G2769" s="104" t="s">
        <v>257</v>
      </c>
      <c r="H2769" s="105">
        <v>32</v>
      </c>
      <c r="I2769" s="104" t="s">
        <v>258</v>
      </c>
      <c r="J2769" s="104"/>
      <c r="K2769" s="104" t="s">
        <v>79</v>
      </c>
      <c r="L2769" s="104" t="s">
        <v>299</v>
      </c>
      <c r="M2769" s="104" t="s">
        <v>5716</v>
      </c>
      <c r="N2769" s="104"/>
      <c r="O2769" s="108" t="str">
        <f>A2770</f>
        <v>15172</v>
      </c>
      <c r="P2769" s="111" t="s">
        <v>5781</v>
      </c>
      <c r="Q2769" s="153" t="s">
        <v>605</v>
      </c>
      <c r="R2769" s="153" t="s">
        <v>285</v>
      </c>
      <c r="S2769" s="153">
        <v>4.1666666666666657E-2</v>
      </c>
      <c r="T2769" s="153" t="s">
        <v>605</v>
      </c>
      <c r="U2769" s="153" t="s">
        <v>285</v>
      </c>
      <c r="V2769" s="153">
        <f>IF(ISBLANK(T2769),"",Tabella2[[#This Row],[ACT STOP]]-Tabella2[[#This Row],[ACT START]])</f>
        <v>4.1666666666666685E-2</v>
      </c>
      <c r="W2769" s="104" t="s">
        <v>92</v>
      </c>
      <c r="X2769" s="104" t="s">
        <v>91</v>
      </c>
      <c r="Y2769" s="110"/>
      <c r="Z2769" s="106"/>
      <c r="AA2769" s="104"/>
      <c r="AB2769" s="107"/>
      <c r="AC2769" s="72">
        <v>1</v>
      </c>
      <c r="AH2769" s="70"/>
      <c r="AI2769" s="70"/>
      <c r="AJ2769">
        <v>0</v>
      </c>
      <c r="AL2769" s="70"/>
      <c r="BM2769" s="135" t="s">
        <v>605</v>
      </c>
      <c r="BN2769" s="136" t="s">
        <v>285</v>
      </c>
      <c r="BO2769" s="101"/>
      <c r="BR2769" s="109" t="str">
        <f t="shared" si="43"/>
        <v>SH-25-2758</v>
      </c>
      <c r="BS2769" s="109" t="s">
        <v>356</v>
      </c>
      <c r="BT2769" t="s">
        <v>92</v>
      </c>
      <c r="BU2769" t="s">
        <v>5805</v>
      </c>
    </row>
    <row r="2770" spans="1:73" hidden="1">
      <c r="A2770" s="103" t="s">
        <v>5806</v>
      </c>
      <c r="B2770" s="102">
        <v>45789</v>
      </c>
      <c r="C2770" s="104">
        <f>_xlfn.ISOWEEKNUM(Tabella2[[#This Row],[Date]])</f>
        <v>20</v>
      </c>
      <c r="D2770" s="104" t="s">
        <v>326</v>
      </c>
      <c r="E2770" s="104" t="s">
        <v>327</v>
      </c>
      <c r="F2770" s="104">
        <v>65</v>
      </c>
      <c r="G2770" s="104" t="s">
        <v>257</v>
      </c>
      <c r="H2770" s="105">
        <v>13</v>
      </c>
      <c r="I2770" s="104" t="s">
        <v>258</v>
      </c>
      <c r="J2770" s="104"/>
      <c r="K2770" s="104" t="s">
        <v>78</v>
      </c>
      <c r="L2770" s="104" t="s">
        <v>299</v>
      </c>
      <c r="M2770" s="104" t="s">
        <v>5716</v>
      </c>
      <c r="N2770" s="104"/>
      <c r="O2770" s="108" t="str">
        <f>A2769</f>
        <v>15171</v>
      </c>
      <c r="P2770" s="111" t="s">
        <v>5781</v>
      </c>
      <c r="Q2770" s="153">
        <v>0.25</v>
      </c>
      <c r="R2770" s="153">
        <v>0.29166666666666669</v>
      </c>
      <c r="S2770" s="153">
        <v>4.1666666666666657E-2</v>
      </c>
      <c r="T2770" s="153">
        <v>0.25</v>
      </c>
      <c r="U2770" s="153">
        <v>0.29166666666666669</v>
      </c>
      <c r="V2770" s="153">
        <f>IF(ISBLANK(T2770),"",Tabella2[[#This Row],[ACT STOP]]-Tabella2[[#This Row],[ACT START]])</f>
        <v>4.1666666666666685E-2</v>
      </c>
      <c r="W2770" s="104" t="s">
        <v>92</v>
      </c>
      <c r="X2770" s="104" t="s">
        <v>91</v>
      </c>
      <c r="Y2770" s="110"/>
      <c r="Z2770" s="106"/>
      <c r="AA2770" s="104"/>
      <c r="AB2770" s="107"/>
      <c r="AC2770" s="72">
        <v>1</v>
      </c>
      <c r="AH2770" s="70"/>
      <c r="AI2770" s="70"/>
      <c r="AJ2770">
        <v>0</v>
      </c>
      <c r="AL2770" s="70"/>
      <c r="BM2770" s="135">
        <v>0.25</v>
      </c>
      <c r="BN2770" s="136">
        <v>0.29166666666666669</v>
      </c>
      <c r="BO2770" s="101"/>
      <c r="BR2770" s="109" t="str">
        <f t="shared" si="43"/>
        <v>SH-25-2759</v>
      </c>
      <c r="BS2770" s="109" t="s">
        <v>427</v>
      </c>
      <c r="BT2770" t="s">
        <v>92</v>
      </c>
      <c r="BU2770" t="s">
        <v>5807</v>
      </c>
    </row>
    <row r="2771" spans="1:73" hidden="1">
      <c r="A2771" s="103" t="s">
        <v>5808</v>
      </c>
      <c r="B2771" s="102">
        <v>45789</v>
      </c>
      <c r="C2771" s="104">
        <f>_xlfn.ISOWEEKNUM(Tabella2[[#This Row],[Date]])</f>
        <v>20</v>
      </c>
      <c r="D2771" s="104" t="s">
        <v>574</v>
      </c>
      <c r="E2771" s="104" t="s">
        <v>284</v>
      </c>
      <c r="F2771" s="104">
        <v>66</v>
      </c>
      <c r="G2771" s="104" t="s">
        <v>257</v>
      </c>
      <c r="H2771" s="105">
        <v>2</v>
      </c>
      <c r="I2771" s="104"/>
      <c r="J2771" s="104" t="s">
        <v>258</v>
      </c>
      <c r="K2771" s="104" t="s">
        <v>83</v>
      </c>
      <c r="L2771" s="104" t="s">
        <v>299</v>
      </c>
      <c r="M2771" s="104" t="s">
        <v>361</v>
      </c>
      <c r="N2771" s="104"/>
      <c r="O2771" s="108" t="str">
        <f>A169</f>
        <v>12571</v>
      </c>
      <c r="P2771" s="111" t="s">
        <v>2688</v>
      </c>
      <c r="Q2771" s="153" t="s">
        <v>605</v>
      </c>
      <c r="R2771" s="153" t="s">
        <v>285</v>
      </c>
      <c r="S2771" s="153">
        <v>4.1666666666666657E-2</v>
      </c>
      <c r="T2771" s="153" t="s">
        <v>605</v>
      </c>
      <c r="U2771" s="153" t="s">
        <v>285</v>
      </c>
      <c r="V2771" s="153">
        <f>IF(ISBLANK(T2771),"",Tabella2[[#This Row],[ACT STOP]]-Tabella2[[#This Row],[ACT START]])</f>
        <v>4.1666666666666685E-2</v>
      </c>
      <c r="W2771" s="104" t="s">
        <v>92</v>
      </c>
      <c r="X2771" s="104" t="s">
        <v>91</v>
      </c>
      <c r="Y2771" s="110"/>
      <c r="Z2771" s="106"/>
      <c r="AA2771" s="104"/>
      <c r="AB2771" s="107"/>
      <c r="AC2771" s="72">
        <v>1</v>
      </c>
      <c r="AH2771" s="70"/>
      <c r="AI2771" s="70"/>
      <c r="AJ2771">
        <v>0</v>
      </c>
      <c r="AL2771" s="70"/>
      <c r="BM2771" s="135" t="s">
        <v>605</v>
      </c>
      <c r="BN2771" s="136" t="s">
        <v>285</v>
      </c>
      <c r="BO2771" s="101"/>
      <c r="BR2771" s="109" t="str">
        <f t="shared" si="43"/>
        <v>SH-25-2760</v>
      </c>
      <c r="BS2771" s="109" t="s">
        <v>368</v>
      </c>
      <c r="BT2771" t="s">
        <v>92</v>
      </c>
      <c r="BU2771" t="s">
        <v>5809</v>
      </c>
    </row>
    <row r="2772" spans="1:73" hidden="1">
      <c r="A2772" s="103" t="s">
        <v>5810</v>
      </c>
      <c r="B2772" s="102">
        <v>45789</v>
      </c>
      <c r="C2772" s="104">
        <f>_xlfn.ISOWEEKNUM(Tabella2[[#This Row],[Date]])</f>
        <v>20</v>
      </c>
      <c r="D2772" s="104" t="s">
        <v>722</v>
      </c>
      <c r="E2772" s="104" t="s">
        <v>327</v>
      </c>
      <c r="F2772" s="104">
        <v>82</v>
      </c>
      <c r="G2772" s="104" t="s">
        <v>284</v>
      </c>
      <c r="H2772" s="105">
        <v>23</v>
      </c>
      <c r="I2772" s="104" t="s">
        <v>258</v>
      </c>
      <c r="J2772" s="104"/>
      <c r="K2772" s="104" t="s">
        <v>81</v>
      </c>
      <c r="L2772" s="104" t="s">
        <v>259</v>
      </c>
      <c r="M2772" s="104" t="s">
        <v>276</v>
      </c>
      <c r="N2772" s="104"/>
      <c r="O2772" s="106"/>
      <c r="P2772" s="111" t="s">
        <v>2693</v>
      </c>
      <c r="Q2772" s="153" t="s">
        <v>605</v>
      </c>
      <c r="R2772" s="153" t="s">
        <v>285</v>
      </c>
      <c r="S2772" s="153">
        <v>4.1666666666666657E-2</v>
      </c>
      <c r="T2772" s="153">
        <v>0.25</v>
      </c>
      <c r="U2772" s="153">
        <v>0.2986111111111111</v>
      </c>
      <c r="V2772" s="153">
        <f>IF(ISBLANK(T2772),"",Tabella2[[#This Row],[ACT STOP]]-Tabella2[[#This Row],[ACT START]])</f>
        <v>4.8611111111111105E-2</v>
      </c>
      <c r="W2772" s="104" t="s">
        <v>92</v>
      </c>
      <c r="X2772" s="104" t="s">
        <v>91</v>
      </c>
      <c r="Y2772" s="110"/>
      <c r="Z2772" s="106"/>
      <c r="AA2772" s="104"/>
      <c r="AB2772" s="107"/>
      <c r="AC2772" s="72">
        <v>1</v>
      </c>
      <c r="AH2772" s="70"/>
      <c r="AI2772" s="70"/>
      <c r="AJ2772">
        <v>0</v>
      </c>
      <c r="AL2772" s="70"/>
      <c r="BM2772" s="135">
        <v>0.25</v>
      </c>
      <c r="BN2772" s="136">
        <v>0.2986111111111111</v>
      </c>
      <c r="BO2772" s="101">
        <v>6.9444444444444441E-3</v>
      </c>
      <c r="BQ2772" t="s">
        <v>102</v>
      </c>
      <c r="BR2772" s="109" t="str">
        <f t="shared" si="43"/>
        <v>SH-25-2761</v>
      </c>
      <c r="BS2772" s="109" t="s">
        <v>358</v>
      </c>
      <c r="BT2772" t="s">
        <v>92</v>
      </c>
      <c r="BU2772" t="s">
        <v>5811</v>
      </c>
    </row>
    <row r="2773" spans="1:73" hidden="1">
      <c r="A2773" s="103" t="s">
        <v>5812</v>
      </c>
      <c r="B2773" s="102">
        <v>45789</v>
      </c>
      <c r="C2773" s="104">
        <f>_xlfn.ISOWEEKNUM(Tabella2[[#This Row],[Date]])</f>
        <v>20</v>
      </c>
      <c r="D2773" s="104" t="s">
        <v>722</v>
      </c>
      <c r="E2773" s="104" t="s">
        <v>327</v>
      </c>
      <c r="F2773" s="104">
        <v>81</v>
      </c>
      <c r="G2773" s="104" t="s">
        <v>257</v>
      </c>
      <c r="H2773" s="105">
        <v>20</v>
      </c>
      <c r="I2773" s="104" t="s">
        <v>258</v>
      </c>
      <c r="J2773" s="104"/>
      <c r="K2773" s="104" t="s">
        <v>77</v>
      </c>
      <c r="L2773" s="104" t="s">
        <v>259</v>
      </c>
      <c r="M2773" s="104" t="s">
        <v>276</v>
      </c>
      <c r="N2773" s="104"/>
      <c r="O2773" s="106"/>
      <c r="P2773" s="111" t="s">
        <v>2693</v>
      </c>
      <c r="Q2773" s="153" t="s">
        <v>605</v>
      </c>
      <c r="R2773" s="153" t="s">
        <v>285</v>
      </c>
      <c r="S2773" s="153">
        <v>4.1666666666666657E-2</v>
      </c>
      <c r="T2773" s="153">
        <v>0.25</v>
      </c>
      <c r="U2773" s="153">
        <v>0.29166666666666669</v>
      </c>
      <c r="V2773" s="153">
        <f>IF(ISBLANK(T2773),"",Tabella2[[#This Row],[ACT STOP]]-Tabella2[[#This Row],[ACT START]])</f>
        <v>4.1666666666666685E-2</v>
      </c>
      <c r="W2773" s="104" t="s">
        <v>92</v>
      </c>
      <c r="X2773" s="104" t="s">
        <v>91</v>
      </c>
      <c r="Y2773" s="110"/>
      <c r="Z2773" s="106"/>
      <c r="AA2773" s="104"/>
      <c r="AB2773" s="107"/>
      <c r="AC2773" s="72">
        <v>1</v>
      </c>
      <c r="AH2773" s="70"/>
      <c r="AI2773" s="70"/>
      <c r="AJ2773">
        <v>0</v>
      </c>
      <c r="AL2773" s="70"/>
      <c r="BM2773" s="135">
        <v>0.25</v>
      </c>
      <c r="BN2773" s="136">
        <v>0.29166666666666669</v>
      </c>
      <c r="BO2773" s="101"/>
      <c r="BR2773" s="109" t="str">
        <f t="shared" si="43"/>
        <v>SH-25-2762</v>
      </c>
      <c r="BS2773" s="109" t="s">
        <v>1220</v>
      </c>
      <c r="BT2773" t="s">
        <v>92</v>
      </c>
      <c r="BU2773" t="s">
        <v>5813</v>
      </c>
    </row>
    <row r="2774" spans="1:73" hidden="1">
      <c r="A2774" s="103" t="s">
        <v>5814</v>
      </c>
      <c r="B2774" s="102">
        <v>45789</v>
      </c>
      <c r="C2774" s="104">
        <f>_xlfn.ISOWEEKNUM(Tabella2[[#This Row],[Date]])</f>
        <v>20</v>
      </c>
      <c r="D2774" s="104" t="s">
        <v>509</v>
      </c>
      <c r="E2774" s="104" t="s">
        <v>284</v>
      </c>
      <c r="F2774" s="104">
        <v>71</v>
      </c>
      <c r="G2774" s="104" t="s">
        <v>284</v>
      </c>
      <c r="H2774" s="105">
        <v>9</v>
      </c>
      <c r="I2774" s="104"/>
      <c r="J2774" s="104" t="s">
        <v>258</v>
      </c>
      <c r="K2774" s="104" t="s">
        <v>79</v>
      </c>
      <c r="L2774" s="104" t="s">
        <v>299</v>
      </c>
      <c r="M2774" s="104" t="s">
        <v>361</v>
      </c>
      <c r="N2774" s="104"/>
      <c r="O2774" s="108" t="str">
        <f>A744</f>
        <v>13146</v>
      </c>
      <c r="P2774" s="111" t="s">
        <v>2067</v>
      </c>
      <c r="Q2774" s="153" t="s">
        <v>617</v>
      </c>
      <c r="R2774" s="153" t="s">
        <v>525</v>
      </c>
      <c r="S2774" s="153">
        <v>4.1666666666666657E-2</v>
      </c>
      <c r="T2774" s="153" t="s">
        <v>617</v>
      </c>
      <c r="U2774" s="153" t="s">
        <v>525</v>
      </c>
      <c r="V2774" s="153">
        <f>IF(ISBLANK(T2774),"",Tabella2[[#This Row],[ACT STOP]]-Tabella2[[#This Row],[ACT START]])</f>
        <v>4.1666666666666685E-2</v>
      </c>
      <c r="W2774" s="104" t="s">
        <v>92</v>
      </c>
      <c r="X2774" s="104" t="s">
        <v>91</v>
      </c>
      <c r="Y2774" s="110"/>
      <c r="Z2774" s="106"/>
      <c r="AA2774" s="104"/>
      <c r="AB2774" s="107"/>
      <c r="AC2774" s="72">
        <v>1</v>
      </c>
      <c r="AH2774" s="70"/>
      <c r="AI2774" s="70"/>
      <c r="AJ2774">
        <v>0</v>
      </c>
      <c r="AL2774" s="70"/>
      <c r="BM2774" s="135" t="s">
        <v>617</v>
      </c>
      <c r="BN2774" s="136" t="s">
        <v>525</v>
      </c>
      <c r="BO2774" s="101"/>
      <c r="BR2774" s="109" t="str">
        <f t="shared" si="43"/>
        <v>SH-25-2763</v>
      </c>
      <c r="BS2774" s="109" t="s">
        <v>339</v>
      </c>
      <c r="BT2774" t="s">
        <v>92</v>
      </c>
      <c r="BU2774" t="s">
        <v>5815</v>
      </c>
    </row>
    <row r="2775" spans="1:73" hidden="1">
      <c r="A2775" s="103" t="s">
        <v>5816</v>
      </c>
      <c r="B2775" s="102">
        <v>45789</v>
      </c>
      <c r="C2775" s="104">
        <f>_xlfn.ISOWEEKNUM(Tabella2[[#This Row],[Date]])</f>
        <v>20</v>
      </c>
      <c r="D2775" s="104" t="s">
        <v>275</v>
      </c>
      <c r="E2775" s="104" t="s">
        <v>256</v>
      </c>
      <c r="F2775" s="104">
        <v>56</v>
      </c>
      <c r="G2775" s="104" t="s">
        <v>257</v>
      </c>
      <c r="H2775" s="105">
        <v>17</v>
      </c>
      <c r="I2775" s="104" t="s">
        <v>258</v>
      </c>
      <c r="J2775" s="104"/>
      <c r="K2775" s="104" t="s">
        <v>83</v>
      </c>
      <c r="L2775" s="104" t="s">
        <v>299</v>
      </c>
      <c r="M2775" s="104" t="s">
        <v>361</v>
      </c>
      <c r="N2775" s="104"/>
      <c r="O2775" s="108" t="str">
        <f>A745</f>
        <v>13147</v>
      </c>
      <c r="P2775" s="111" t="s">
        <v>2108</v>
      </c>
      <c r="Q2775" s="153" t="s">
        <v>617</v>
      </c>
      <c r="R2775" s="153" t="s">
        <v>525</v>
      </c>
      <c r="S2775" s="153">
        <v>4.1666666666666657E-2</v>
      </c>
      <c r="T2775" s="153" t="s">
        <v>617</v>
      </c>
      <c r="U2775" s="153" t="s">
        <v>525</v>
      </c>
      <c r="V2775" s="153">
        <f>IF(ISBLANK(T2775),"",Tabella2[[#This Row],[ACT STOP]]-Tabella2[[#This Row],[ACT START]])</f>
        <v>4.1666666666666685E-2</v>
      </c>
      <c r="W2775" s="104" t="s">
        <v>92</v>
      </c>
      <c r="X2775" s="104" t="s">
        <v>91</v>
      </c>
      <c r="Y2775" s="110"/>
      <c r="Z2775" s="106"/>
      <c r="AA2775" s="104"/>
      <c r="AB2775" s="107"/>
      <c r="AC2775" s="72">
        <v>1</v>
      </c>
      <c r="AH2775" s="70"/>
      <c r="AI2775" s="70"/>
      <c r="AJ2775">
        <v>0</v>
      </c>
      <c r="AL2775" s="70"/>
      <c r="BL2775" t="s">
        <v>5817</v>
      </c>
      <c r="BM2775" s="135" t="s">
        <v>617</v>
      </c>
      <c r="BN2775" s="136" t="s">
        <v>525</v>
      </c>
      <c r="BO2775" s="101"/>
      <c r="BR2775" s="109" t="str">
        <f t="shared" si="43"/>
        <v>SH-25-2764</v>
      </c>
      <c r="BS2775" s="109" t="s">
        <v>393</v>
      </c>
      <c r="BT2775" t="s">
        <v>92</v>
      </c>
      <c r="BU2775" t="s">
        <v>5818</v>
      </c>
    </row>
    <row r="2776" spans="1:73" hidden="1">
      <c r="A2776" s="103" t="s">
        <v>5819</v>
      </c>
      <c r="B2776" s="102">
        <v>45789</v>
      </c>
      <c r="C2776" s="104">
        <f>_xlfn.ISOWEEKNUM(Tabella2[[#This Row],[Date]])</f>
        <v>20</v>
      </c>
      <c r="D2776" s="104" t="s">
        <v>722</v>
      </c>
      <c r="E2776" s="104" t="s">
        <v>327</v>
      </c>
      <c r="F2776" s="104">
        <v>77</v>
      </c>
      <c r="G2776" s="104" t="s">
        <v>284</v>
      </c>
      <c r="H2776" s="105">
        <v>22</v>
      </c>
      <c r="I2776" s="104" t="s">
        <v>258</v>
      </c>
      <c r="J2776" s="104"/>
      <c r="K2776" s="104" t="s">
        <v>81</v>
      </c>
      <c r="L2776" s="104" t="s">
        <v>259</v>
      </c>
      <c r="M2776" s="104" t="s">
        <v>276</v>
      </c>
      <c r="N2776" s="104"/>
      <c r="O2776" s="106"/>
      <c r="P2776" s="111" t="s">
        <v>723</v>
      </c>
      <c r="Q2776" s="153" t="s">
        <v>617</v>
      </c>
      <c r="R2776" s="153" t="s">
        <v>525</v>
      </c>
      <c r="S2776" s="153">
        <v>4.1666666666666657E-2</v>
      </c>
      <c r="T2776" s="153" t="s">
        <v>617</v>
      </c>
      <c r="U2776" s="153">
        <v>0.36458333333333331</v>
      </c>
      <c r="V2776" s="153">
        <f>IF(ISBLANK(T2776),"",Tabella2[[#This Row],[ACT STOP]]-Tabella2[[#This Row],[ACT START]])</f>
        <v>5.2083333333333315E-2</v>
      </c>
      <c r="W2776" s="104" t="s">
        <v>92</v>
      </c>
      <c r="X2776" s="104" t="s">
        <v>91</v>
      </c>
      <c r="Y2776" s="110"/>
      <c r="Z2776" s="106"/>
      <c r="AA2776" s="104"/>
      <c r="AB2776" s="107"/>
      <c r="AC2776" s="72">
        <v>1</v>
      </c>
      <c r="AH2776" s="70"/>
      <c r="AI2776" s="70"/>
      <c r="AJ2776">
        <v>0</v>
      </c>
      <c r="AL2776" s="70"/>
      <c r="BM2776" s="135" t="s">
        <v>617</v>
      </c>
      <c r="BN2776" s="136">
        <v>0.36458333333333331</v>
      </c>
      <c r="BO2776" s="101">
        <v>1.041666666666667E-2</v>
      </c>
      <c r="BQ2776" t="s">
        <v>102</v>
      </c>
      <c r="BR2776" s="109" t="str">
        <f t="shared" si="43"/>
        <v>SH-25-2765</v>
      </c>
      <c r="BS2776" s="109" t="s">
        <v>295</v>
      </c>
      <c r="BT2776" t="s">
        <v>92</v>
      </c>
      <c r="BU2776" t="s">
        <v>5820</v>
      </c>
    </row>
    <row r="2777" spans="1:73" hidden="1">
      <c r="A2777" s="103" t="s">
        <v>5821</v>
      </c>
      <c r="B2777" s="102">
        <v>45789</v>
      </c>
      <c r="C2777" s="104">
        <f>_xlfn.ISOWEEKNUM(Tabella2[[#This Row],[Date]])</f>
        <v>20</v>
      </c>
      <c r="D2777" s="104" t="s">
        <v>722</v>
      </c>
      <c r="E2777" s="104" t="s">
        <v>327</v>
      </c>
      <c r="F2777" s="104">
        <v>80</v>
      </c>
      <c r="G2777" s="104" t="s">
        <v>257</v>
      </c>
      <c r="H2777" s="105">
        <v>9</v>
      </c>
      <c r="I2777" s="104" t="s">
        <v>258</v>
      </c>
      <c r="J2777" s="104"/>
      <c r="K2777" s="104" t="s">
        <v>77</v>
      </c>
      <c r="L2777" s="104" t="s">
        <v>259</v>
      </c>
      <c r="M2777" s="104" t="s">
        <v>276</v>
      </c>
      <c r="N2777" s="104"/>
      <c r="O2777" s="106"/>
      <c r="P2777" s="111" t="s">
        <v>723</v>
      </c>
      <c r="Q2777" s="153" t="s">
        <v>617</v>
      </c>
      <c r="R2777" s="153" t="s">
        <v>525</v>
      </c>
      <c r="S2777" s="153">
        <v>4.1666666666666657E-2</v>
      </c>
      <c r="T2777" s="153" t="s">
        <v>617</v>
      </c>
      <c r="U2777" s="153" t="s">
        <v>525</v>
      </c>
      <c r="V2777" s="153">
        <f>IF(ISBLANK(T2777),"",Tabella2[[#This Row],[ACT STOP]]-Tabella2[[#This Row],[ACT START]])</f>
        <v>4.1666666666666685E-2</v>
      </c>
      <c r="W2777" s="104" t="s">
        <v>92</v>
      </c>
      <c r="X2777" s="104" t="s">
        <v>91</v>
      </c>
      <c r="Y2777" s="110"/>
      <c r="Z2777" s="106"/>
      <c r="AA2777" s="104"/>
      <c r="AB2777" s="107"/>
      <c r="AC2777" s="72">
        <v>1</v>
      </c>
      <c r="AH2777" s="70"/>
      <c r="AI2777" s="70"/>
      <c r="AJ2777">
        <v>0</v>
      </c>
      <c r="AL2777" s="70"/>
      <c r="BM2777" s="135" t="s">
        <v>617</v>
      </c>
      <c r="BN2777" s="136" t="s">
        <v>525</v>
      </c>
      <c r="BO2777" s="101"/>
      <c r="BR2777" s="109" t="str">
        <f t="shared" si="43"/>
        <v>SH-25-2766</v>
      </c>
      <c r="BS2777" s="109" t="s">
        <v>318</v>
      </c>
      <c r="BT2777" t="s">
        <v>92</v>
      </c>
      <c r="BU2777" t="s">
        <v>5822</v>
      </c>
    </row>
    <row r="2778" spans="1:73" hidden="1">
      <c r="A2778" s="103" t="s">
        <v>5823</v>
      </c>
      <c r="B2778" s="102">
        <v>45789</v>
      </c>
      <c r="C2778" s="104">
        <f>_xlfn.ISOWEEKNUM(Tabella2[[#This Row],[Date]])</f>
        <v>20</v>
      </c>
      <c r="D2778" s="104" t="s">
        <v>509</v>
      </c>
      <c r="E2778" s="104" t="s">
        <v>284</v>
      </c>
      <c r="F2778" s="104">
        <v>70</v>
      </c>
      <c r="G2778" s="104" t="s">
        <v>257</v>
      </c>
      <c r="H2778" s="105">
        <v>13</v>
      </c>
      <c r="I2778" s="104"/>
      <c r="J2778" s="104" t="s">
        <v>258</v>
      </c>
      <c r="K2778" s="104" t="s">
        <v>79</v>
      </c>
      <c r="L2778" s="104" t="s">
        <v>299</v>
      </c>
      <c r="M2778" s="104" t="s">
        <v>361</v>
      </c>
      <c r="N2778" s="104"/>
      <c r="O2778" s="108" t="str">
        <f>A746</f>
        <v>13148</v>
      </c>
      <c r="P2778" s="111" t="s">
        <v>2688</v>
      </c>
      <c r="Q2778" s="153" t="s">
        <v>631</v>
      </c>
      <c r="R2778" s="153" t="s">
        <v>498</v>
      </c>
      <c r="S2778" s="153">
        <v>4.1666666666666657E-2</v>
      </c>
      <c r="T2778" s="153" t="s">
        <v>631</v>
      </c>
      <c r="U2778" s="153" t="s">
        <v>498</v>
      </c>
      <c r="V2778" s="153">
        <f>IF(ISBLANK(T2778),"",Tabella2[[#This Row],[ACT STOP]]-Tabella2[[#This Row],[ACT START]])</f>
        <v>4.1666666666666685E-2</v>
      </c>
      <c r="W2778" s="104" t="s">
        <v>92</v>
      </c>
      <c r="X2778" s="104" t="s">
        <v>91</v>
      </c>
      <c r="Y2778" s="110"/>
      <c r="Z2778" s="106"/>
      <c r="AA2778" s="104"/>
      <c r="AB2778" s="107"/>
      <c r="AC2778" s="72">
        <v>1</v>
      </c>
      <c r="AH2778" s="70"/>
      <c r="AI2778" s="70"/>
      <c r="AJ2778">
        <v>0</v>
      </c>
      <c r="AL2778" s="70"/>
      <c r="BM2778" s="135" t="s">
        <v>631</v>
      </c>
      <c r="BN2778" s="136" t="s">
        <v>498</v>
      </c>
      <c r="BO2778" s="101"/>
      <c r="BR2778" s="109" t="str">
        <f t="shared" si="43"/>
        <v>SH-25-2767</v>
      </c>
      <c r="BS2778" s="109" t="s">
        <v>427</v>
      </c>
      <c r="BT2778" t="s">
        <v>92</v>
      </c>
      <c r="BU2778" t="s">
        <v>5824</v>
      </c>
    </row>
    <row r="2779" spans="1:73" hidden="1">
      <c r="A2779" s="103" t="s">
        <v>5825</v>
      </c>
      <c r="B2779" s="102">
        <v>45789</v>
      </c>
      <c r="C2779" s="104">
        <f>_xlfn.ISOWEEKNUM(Tabella2[[#This Row],[Date]])</f>
        <v>20</v>
      </c>
      <c r="D2779" s="104" t="s">
        <v>755</v>
      </c>
      <c r="E2779" s="104" t="s">
        <v>256</v>
      </c>
      <c r="F2779" s="104">
        <v>58</v>
      </c>
      <c r="G2779" s="104" t="s">
        <v>284</v>
      </c>
      <c r="H2779" s="105">
        <v>23</v>
      </c>
      <c r="I2779" s="104" t="s">
        <v>258</v>
      </c>
      <c r="J2779" s="104"/>
      <c r="K2779" s="104" t="s">
        <v>83</v>
      </c>
      <c r="L2779" s="104" t="s">
        <v>299</v>
      </c>
      <c r="M2779" s="104" t="s">
        <v>361</v>
      </c>
      <c r="N2779" s="104"/>
      <c r="O2779" s="108" t="str">
        <f>A747</f>
        <v>13149</v>
      </c>
      <c r="P2779" s="111" t="s">
        <v>2108</v>
      </c>
      <c r="Q2779" s="153" t="s">
        <v>631</v>
      </c>
      <c r="R2779" s="153" t="s">
        <v>498</v>
      </c>
      <c r="S2779" s="153">
        <v>4.1666666666666657E-2</v>
      </c>
      <c r="T2779" s="153">
        <v>0.375</v>
      </c>
      <c r="U2779" s="153">
        <v>0.40972222222222221</v>
      </c>
      <c r="V2779" s="153">
        <f>IF(ISBLANK(T2779),"",Tabella2[[#This Row],[ACT STOP]]-Tabella2[[#This Row],[ACT START]])</f>
        <v>3.472222222222221E-2</v>
      </c>
      <c r="W2779" s="104" t="s">
        <v>92</v>
      </c>
      <c r="X2779" s="104" t="s">
        <v>91</v>
      </c>
      <c r="Y2779" s="110"/>
      <c r="Z2779" s="106"/>
      <c r="AA2779" s="104"/>
      <c r="AB2779" s="107"/>
      <c r="AC2779" s="72">
        <v>1</v>
      </c>
      <c r="AH2779" s="70"/>
      <c r="AI2779" s="70"/>
      <c r="AJ2779">
        <v>0</v>
      </c>
      <c r="AL2779" s="70"/>
      <c r="BM2779" s="135">
        <v>0.375</v>
      </c>
      <c r="BN2779" s="136">
        <v>0.40972222222222221</v>
      </c>
      <c r="BO2779" s="101"/>
      <c r="BR2779" s="109" t="str">
        <f t="shared" si="43"/>
        <v>SH-25-2768</v>
      </c>
      <c r="BS2779" s="109" t="s">
        <v>358</v>
      </c>
      <c r="BT2779" t="s">
        <v>92</v>
      </c>
      <c r="BU2779" t="s">
        <v>5826</v>
      </c>
    </row>
    <row r="2780" spans="1:73" hidden="1">
      <c r="A2780" s="103" t="s">
        <v>5827</v>
      </c>
      <c r="B2780" s="102">
        <v>45789</v>
      </c>
      <c r="C2780" s="104">
        <f>_xlfn.ISOWEEKNUM(Tabella2[[#This Row],[Date]])</f>
        <v>20</v>
      </c>
      <c r="D2780" s="104" t="s">
        <v>722</v>
      </c>
      <c r="E2780" s="104" t="s">
        <v>327</v>
      </c>
      <c r="F2780" s="104">
        <v>78</v>
      </c>
      <c r="G2780" s="104" t="s">
        <v>257</v>
      </c>
      <c r="H2780" s="105">
        <v>2</v>
      </c>
      <c r="I2780" s="104" t="s">
        <v>258</v>
      </c>
      <c r="J2780" s="104"/>
      <c r="K2780" s="104" t="s">
        <v>81</v>
      </c>
      <c r="L2780" s="104" t="s">
        <v>259</v>
      </c>
      <c r="M2780" s="104" t="s">
        <v>276</v>
      </c>
      <c r="N2780" s="104"/>
      <c r="O2780" s="106"/>
      <c r="P2780" s="111" t="s">
        <v>723</v>
      </c>
      <c r="Q2780" s="153" t="s">
        <v>631</v>
      </c>
      <c r="R2780" s="153" t="s">
        <v>498</v>
      </c>
      <c r="S2780" s="153">
        <v>4.1666666666666657E-2</v>
      </c>
      <c r="T2780" s="153" t="s">
        <v>631</v>
      </c>
      <c r="U2780" s="153" t="s">
        <v>498</v>
      </c>
      <c r="V2780" s="153">
        <f>IF(ISBLANK(T2780),"",Tabella2[[#This Row],[ACT STOP]]-Tabella2[[#This Row],[ACT START]])</f>
        <v>4.1666666666666685E-2</v>
      </c>
      <c r="W2780" s="104" t="s">
        <v>92</v>
      </c>
      <c r="X2780" s="104" t="s">
        <v>91</v>
      </c>
      <c r="Y2780" s="110"/>
      <c r="Z2780" s="106"/>
      <c r="AA2780" s="104"/>
      <c r="AB2780" s="107"/>
      <c r="AC2780" s="72">
        <v>1</v>
      </c>
      <c r="AH2780" s="70"/>
      <c r="AI2780" s="70"/>
      <c r="AJ2780">
        <v>0</v>
      </c>
      <c r="AL2780" s="70"/>
      <c r="BM2780" s="135" t="s">
        <v>631</v>
      </c>
      <c r="BN2780" s="136" t="s">
        <v>498</v>
      </c>
      <c r="BO2780" s="101"/>
      <c r="BR2780" s="109" t="str">
        <f t="shared" si="43"/>
        <v>SH-25-2769</v>
      </c>
      <c r="BS2780" s="109" t="s">
        <v>368</v>
      </c>
      <c r="BT2780" t="s">
        <v>92</v>
      </c>
      <c r="BU2780" t="s">
        <v>5828</v>
      </c>
    </row>
    <row r="2781" spans="1:73" hidden="1">
      <c r="A2781" s="103" t="s">
        <v>5829</v>
      </c>
      <c r="B2781" s="102">
        <v>45789</v>
      </c>
      <c r="C2781" s="104">
        <f>_xlfn.ISOWEEKNUM(Tabella2[[#This Row],[Date]])</f>
        <v>20</v>
      </c>
      <c r="D2781" s="104" t="s">
        <v>478</v>
      </c>
      <c r="E2781" s="104" t="s">
        <v>284</v>
      </c>
      <c r="F2781" s="104">
        <v>65</v>
      </c>
      <c r="G2781" s="104" t="s">
        <v>257</v>
      </c>
      <c r="H2781" s="105">
        <v>17</v>
      </c>
      <c r="I2781" s="104"/>
      <c r="J2781" s="104" t="s">
        <v>258</v>
      </c>
      <c r="K2781" s="104" t="s">
        <v>79</v>
      </c>
      <c r="L2781" s="104" t="s">
        <v>299</v>
      </c>
      <c r="M2781" s="104" t="s">
        <v>361</v>
      </c>
      <c r="N2781" s="104"/>
      <c r="O2781" s="108" t="str">
        <f>A748</f>
        <v>13150</v>
      </c>
      <c r="P2781" s="111" t="s">
        <v>362</v>
      </c>
      <c r="Q2781" s="153" t="s">
        <v>263</v>
      </c>
      <c r="R2781" s="153" t="s">
        <v>504</v>
      </c>
      <c r="S2781" s="153">
        <v>4.1666666666666657E-2</v>
      </c>
      <c r="T2781" s="153" t="s">
        <v>263</v>
      </c>
      <c r="U2781" s="153" t="s">
        <v>504</v>
      </c>
      <c r="V2781" s="153">
        <f>IF(ISBLANK(T2781),"",Tabella2[[#This Row],[ACT STOP]]-Tabella2[[#This Row],[ACT START]])</f>
        <v>4.1666666666666685E-2</v>
      </c>
      <c r="W2781" s="104" t="s">
        <v>92</v>
      </c>
      <c r="X2781" s="104" t="s">
        <v>91</v>
      </c>
      <c r="Y2781" s="110"/>
      <c r="Z2781" s="106"/>
      <c r="AA2781" s="104"/>
      <c r="AB2781" s="107"/>
      <c r="AC2781" s="72">
        <v>1</v>
      </c>
      <c r="AH2781" s="70"/>
      <c r="AI2781" s="70"/>
      <c r="AJ2781">
        <v>0</v>
      </c>
      <c r="AL2781" s="70"/>
      <c r="BM2781" s="135" t="s">
        <v>263</v>
      </c>
      <c r="BN2781" s="136" t="s">
        <v>504</v>
      </c>
      <c r="BO2781" s="101"/>
      <c r="BR2781" s="109" t="str">
        <f t="shared" si="43"/>
        <v>SH-25-2770</v>
      </c>
      <c r="BS2781" s="109" t="s">
        <v>393</v>
      </c>
      <c r="BT2781" t="s">
        <v>92</v>
      </c>
      <c r="BU2781" t="s">
        <v>5830</v>
      </c>
    </row>
    <row r="2782" spans="1:73" hidden="1">
      <c r="A2782" s="103" t="s">
        <v>5831</v>
      </c>
      <c r="B2782" s="102">
        <v>45789</v>
      </c>
      <c r="C2782" s="104">
        <f>_xlfn.ISOWEEKNUM(Tabella2[[#This Row],[Date]])</f>
        <v>20</v>
      </c>
      <c r="D2782" s="104" t="s">
        <v>275</v>
      </c>
      <c r="E2782" s="104" t="s">
        <v>256</v>
      </c>
      <c r="F2782" s="104">
        <v>56</v>
      </c>
      <c r="G2782" s="104" t="s">
        <v>284</v>
      </c>
      <c r="H2782" s="105">
        <v>22</v>
      </c>
      <c r="I2782" s="104" t="s">
        <v>258</v>
      </c>
      <c r="J2782" s="104"/>
      <c r="K2782" s="104" t="s">
        <v>83</v>
      </c>
      <c r="L2782" s="104" t="s">
        <v>299</v>
      </c>
      <c r="M2782" s="104" t="s">
        <v>361</v>
      </c>
      <c r="N2782" s="104"/>
      <c r="O2782" s="108" t="str">
        <f>A749</f>
        <v>13151</v>
      </c>
      <c r="P2782" s="111" t="s">
        <v>2156</v>
      </c>
      <c r="Q2782" s="153" t="s">
        <v>263</v>
      </c>
      <c r="R2782" s="153" t="s">
        <v>504</v>
      </c>
      <c r="S2782" s="153">
        <v>4.1666666666666657E-2</v>
      </c>
      <c r="T2782" s="153">
        <v>0.43055555555555558</v>
      </c>
      <c r="U2782" s="153">
        <v>0.46180555555555558</v>
      </c>
      <c r="V2782" s="153">
        <f>IF(ISBLANK(T2782),"",Tabella2[[#This Row],[ACT STOP]]-Tabella2[[#This Row],[ACT START]])</f>
        <v>3.125E-2</v>
      </c>
      <c r="W2782" s="104" t="s">
        <v>92</v>
      </c>
      <c r="X2782" s="104" t="s">
        <v>91</v>
      </c>
      <c r="Y2782" s="110"/>
      <c r="Z2782" s="106"/>
      <c r="AA2782" s="104"/>
      <c r="AB2782" s="107"/>
      <c r="AC2782" s="72">
        <v>1</v>
      </c>
      <c r="AH2782" s="70"/>
      <c r="AI2782" s="70"/>
      <c r="AJ2782">
        <v>0</v>
      </c>
      <c r="AL2782" s="70"/>
      <c r="BL2782" t="s">
        <v>5832</v>
      </c>
      <c r="BM2782" s="135">
        <v>0.43055555555555558</v>
      </c>
      <c r="BN2782" s="136">
        <v>0.46180555555555558</v>
      </c>
      <c r="BO2782" s="101"/>
      <c r="BR2782" s="109" t="str">
        <f t="shared" si="43"/>
        <v>SH-25-2771</v>
      </c>
      <c r="BS2782" s="109" t="s">
        <v>295</v>
      </c>
      <c r="BT2782" t="s">
        <v>92</v>
      </c>
      <c r="BU2782" t="s">
        <v>5833</v>
      </c>
    </row>
    <row r="2783" spans="1:73" hidden="1">
      <c r="A2783" s="103" t="s">
        <v>5834</v>
      </c>
      <c r="B2783" s="102">
        <v>45789</v>
      </c>
      <c r="C2783" s="104">
        <f>_xlfn.ISOWEEKNUM(Tabella2[[#This Row],[Date]])</f>
        <v>20</v>
      </c>
      <c r="D2783" s="104" t="s">
        <v>722</v>
      </c>
      <c r="E2783" s="104" t="s">
        <v>327</v>
      </c>
      <c r="F2783" s="104">
        <v>79</v>
      </c>
      <c r="G2783" s="104" t="s">
        <v>284</v>
      </c>
      <c r="H2783" s="105">
        <v>9</v>
      </c>
      <c r="I2783" s="104" t="s">
        <v>258</v>
      </c>
      <c r="J2783" s="104"/>
      <c r="K2783" s="104" t="s">
        <v>81</v>
      </c>
      <c r="L2783" s="104" t="s">
        <v>259</v>
      </c>
      <c r="M2783" s="104" t="s">
        <v>276</v>
      </c>
      <c r="N2783" s="104"/>
      <c r="O2783" s="106"/>
      <c r="P2783" s="111" t="s">
        <v>723</v>
      </c>
      <c r="Q2783" s="153" t="s">
        <v>263</v>
      </c>
      <c r="R2783" s="153" t="s">
        <v>504</v>
      </c>
      <c r="S2783" s="153">
        <v>4.1666666666666657E-2</v>
      </c>
      <c r="T2783" s="153" t="s">
        <v>263</v>
      </c>
      <c r="U2783" s="153">
        <v>0.4861111111111111</v>
      </c>
      <c r="V2783" s="153">
        <f>IF(ISBLANK(T2783),"",Tabella2[[#This Row],[ACT STOP]]-Tabella2[[#This Row],[ACT START]])</f>
        <v>4.8611111111111105E-2</v>
      </c>
      <c r="W2783" s="104" t="s">
        <v>92</v>
      </c>
      <c r="X2783" s="104" t="s">
        <v>91</v>
      </c>
      <c r="Y2783" s="110" t="s">
        <v>5835</v>
      </c>
      <c r="Z2783" s="106"/>
      <c r="AA2783" s="104"/>
      <c r="AB2783" s="107"/>
      <c r="AC2783" s="72">
        <v>1</v>
      </c>
      <c r="AH2783" s="70"/>
      <c r="AI2783" s="70"/>
      <c r="AJ2783">
        <v>0</v>
      </c>
      <c r="AL2783" s="70"/>
      <c r="BM2783" s="135" t="s">
        <v>263</v>
      </c>
      <c r="BN2783" s="136">
        <v>0.4861111111111111</v>
      </c>
      <c r="BO2783" s="101"/>
      <c r="BR2783" s="109" t="str">
        <f t="shared" si="43"/>
        <v>SH-25-2772</v>
      </c>
      <c r="BS2783" s="109" t="s">
        <v>339</v>
      </c>
      <c r="BT2783" t="s">
        <v>92</v>
      </c>
      <c r="BU2783" t="s">
        <v>5836</v>
      </c>
    </row>
    <row r="2784" spans="1:73" hidden="1">
      <c r="A2784" s="103" t="s">
        <v>5837</v>
      </c>
      <c r="B2784" s="102">
        <v>45789</v>
      </c>
      <c r="C2784" s="104">
        <f>_xlfn.ISOWEEKNUM(Tabella2[[#This Row],[Date]])</f>
        <v>20</v>
      </c>
      <c r="D2784" s="104" t="s">
        <v>5705</v>
      </c>
      <c r="E2784" s="104" t="s">
        <v>327</v>
      </c>
      <c r="F2784" s="104">
        <v>83</v>
      </c>
      <c r="G2784" s="104" t="s">
        <v>257</v>
      </c>
      <c r="H2784" s="105">
        <v>30</v>
      </c>
      <c r="I2784" s="104"/>
      <c r="J2784" s="104" t="s">
        <v>258</v>
      </c>
      <c r="K2784" s="104" t="s">
        <v>77</v>
      </c>
      <c r="L2784" s="104" t="s">
        <v>259</v>
      </c>
      <c r="M2784" s="104" t="s">
        <v>276</v>
      </c>
      <c r="N2784" s="104"/>
      <c r="O2784" s="106"/>
      <c r="P2784" s="111" t="s">
        <v>723</v>
      </c>
      <c r="Q2784" s="153" t="s">
        <v>263</v>
      </c>
      <c r="R2784" s="153" t="s">
        <v>504</v>
      </c>
      <c r="S2784" s="153">
        <v>4.1666666666666657E-2</v>
      </c>
      <c r="T2784" s="153">
        <v>0.4513888888888889</v>
      </c>
      <c r="U2784" s="153">
        <v>0.49305555555555558</v>
      </c>
      <c r="V2784" s="153">
        <f>IF(ISBLANK(T2784),"",Tabella2[[#This Row],[ACT STOP]]-Tabella2[[#This Row],[ACT START]])</f>
        <v>4.1666666666666685E-2</v>
      </c>
      <c r="W2784" s="104" t="s">
        <v>92</v>
      </c>
      <c r="X2784" s="104" t="s">
        <v>91</v>
      </c>
      <c r="Y2784" s="110" t="s">
        <v>5838</v>
      </c>
      <c r="Z2784" s="106"/>
      <c r="AA2784" s="104"/>
      <c r="AB2784" s="107"/>
      <c r="AC2784" s="72">
        <v>1</v>
      </c>
      <c r="AH2784" s="70"/>
      <c r="AI2784" s="70"/>
      <c r="AJ2784">
        <v>0</v>
      </c>
      <c r="AL2784" s="70"/>
      <c r="BM2784" s="135">
        <v>0.4513888888888889</v>
      </c>
      <c r="BN2784" s="136">
        <v>0.49305555555555558</v>
      </c>
      <c r="BO2784" s="101"/>
      <c r="BR2784" s="109" t="str">
        <f t="shared" si="43"/>
        <v>SH-25-2773</v>
      </c>
      <c r="BS2784" s="109" t="s">
        <v>279</v>
      </c>
      <c r="BT2784" t="s">
        <v>92</v>
      </c>
      <c r="BU2784" t="s">
        <v>5839</v>
      </c>
    </row>
    <row r="2785" spans="1:73" hidden="1">
      <c r="A2785" s="103" t="s">
        <v>5840</v>
      </c>
      <c r="B2785" s="102">
        <v>45789</v>
      </c>
      <c r="C2785" s="104">
        <f>_xlfn.ISOWEEKNUM(Tabella2[[#This Row],[Date]])</f>
        <v>20</v>
      </c>
      <c r="D2785" s="104" t="s">
        <v>755</v>
      </c>
      <c r="E2785" s="104" t="s">
        <v>256</v>
      </c>
      <c r="F2785" s="104">
        <v>58</v>
      </c>
      <c r="G2785" s="104" t="s">
        <v>257</v>
      </c>
      <c r="H2785" s="105">
        <v>32</v>
      </c>
      <c r="I2785" s="104" t="s">
        <v>258</v>
      </c>
      <c r="J2785" s="104"/>
      <c r="K2785" s="104" t="s">
        <v>83</v>
      </c>
      <c r="L2785" s="104" t="s">
        <v>299</v>
      </c>
      <c r="M2785" s="104" t="s">
        <v>361</v>
      </c>
      <c r="N2785" s="104"/>
      <c r="O2785" s="108" t="str">
        <f>A750</f>
        <v>13152</v>
      </c>
      <c r="P2785" s="111" t="s">
        <v>2156</v>
      </c>
      <c r="Q2785" s="153" t="s">
        <v>511</v>
      </c>
      <c r="R2785" s="153" t="s">
        <v>549</v>
      </c>
      <c r="S2785" s="153">
        <v>4.1666666666666657E-2</v>
      </c>
      <c r="T2785" s="153" t="s">
        <v>511</v>
      </c>
      <c r="U2785" s="153" t="s">
        <v>549</v>
      </c>
      <c r="V2785" s="153">
        <f>IF(ISBLANK(T2785),"",Tabella2[[#This Row],[ACT STOP]]-Tabella2[[#This Row],[ACT START]])</f>
        <v>4.166666666666663E-2</v>
      </c>
      <c r="W2785" s="104" t="s">
        <v>92</v>
      </c>
      <c r="X2785" s="104" t="s">
        <v>91</v>
      </c>
      <c r="Y2785" s="110"/>
      <c r="Z2785" s="106"/>
      <c r="AA2785" s="104"/>
      <c r="AB2785" s="107"/>
      <c r="AC2785" s="72">
        <v>1</v>
      </c>
      <c r="AH2785" s="70"/>
      <c r="AI2785" s="70"/>
      <c r="AJ2785">
        <v>0</v>
      </c>
      <c r="AL2785" s="70"/>
      <c r="BM2785" s="135" t="s">
        <v>511</v>
      </c>
      <c r="BN2785" s="136" t="s">
        <v>549</v>
      </c>
      <c r="BO2785" s="101"/>
      <c r="BR2785" s="109" t="str">
        <f t="shared" si="43"/>
        <v>SH-25-2774</v>
      </c>
      <c r="BS2785" s="109" t="s">
        <v>356</v>
      </c>
      <c r="BT2785" t="s">
        <v>92</v>
      </c>
      <c r="BU2785" t="s">
        <v>5841</v>
      </c>
    </row>
    <row r="2786" spans="1:73" hidden="1">
      <c r="A2786" s="103" t="s">
        <v>5842</v>
      </c>
      <c r="B2786" s="102">
        <v>45789</v>
      </c>
      <c r="C2786" s="104">
        <f>_xlfn.ISOWEEKNUM(Tabella2[[#This Row],[Date]])</f>
        <v>20</v>
      </c>
      <c r="D2786" s="104" t="s">
        <v>275</v>
      </c>
      <c r="E2786" s="104" t="s">
        <v>256</v>
      </c>
      <c r="F2786" s="104">
        <v>57</v>
      </c>
      <c r="G2786" s="104" t="s">
        <v>257</v>
      </c>
      <c r="H2786" s="105">
        <v>9</v>
      </c>
      <c r="I2786" s="104" t="s">
        <v>258</v>
      </c>
      <c r="J2786" s="104"/>
      <c r="K2786" s="104" t="s">
        <v>79</v>
      </c>
      <c r="L2786" s="104" t="s">
        <v>299</v>
      </c>
      <c r="M2786" s="104" t="s">
        <v>361</v>
      </c>
      <c r="N2786" s="104"/>
      <c r="O2786" s="108" t="str">
        <f>A751</f>
        <v>13153</v>
      </c>
      <c r="P2786" s="111" t="s">
        <v>2616</v>
      </c>
      <c r="Q2786" s="153" t="s">
        <v>272</v>
      </c>
      <c r="R2786" s="153" t="s">
        <v>576</v>
      </c>
      <c r="S2786" s="153">
        <v>4.1666666666666657E-2</v>
      </c>
      <c r="T2786" s="153" t="s">
        <v>272</v>
      </c>
      <c r="U2786" s="153" t="s">
        <v>576</v>
      </c>
      <c r="V2786" s="153">
        <f>IF(ISBLANK(T2786),"",Tabella2[[#This Row],[ACT STOP]]-Tabella2[[#This Row],[ACT START]])</f>
        <v>4.166666666666663E-2</v>
      </c>
      <c r="W2786" s="104" t="s">
        <v>92</v>
      </c>
      <c r="X2786" s="104" t="s">
        <v>91</v>
      </c>
      <c r="Y2786" s="110"/>
      <c r="Z2786" s="106"/>
      <c r="AA2786" s="104"/>
      <c r="AB2786" s="107"/>
      <c r="AC2786" s="72">
        <v>1</v>
      </c>
      <c r="AH2786" s="70"/>
      <c r="AI2786" s="70"/>
      <c r="AJ2786">
        <v>0</v>
      </c>
      <c r="AL2786" s="70"/>
      <c r="BM2786" s="135" t="s">
        <v>272</v>
      </c>
      <c r="BN2786" s="136" t="s">
        <v>576</v>
      </c>
      <c r="BO2786" s="101"/>
      <c r="BR2786" s="109" t="str">
        <f t="shared" si="43"/>
        <v>SH-25-2775</v>
      </c>
      <c r="BS2786" s="109" t="s">
        <v>318</v>
      </c>
      <c r="BT2786" t="s">
        <v>92</v>
      </c>
      <c r="BU2786" t="s">
        <v>5843</v>
      </c>
    </row>
    <row r="2787" spans="1:73" hidden="1">
      <c r="A2787" s="103" t="s">
        <v>5844</v>
      </c>
      <c r="B2787" s="102">
        <v>45789</v>
      </c>
      <c r="C2787" s="104">
        <f>_xlfn.ISOWEEKNUM(Tabella2[[#This Row],[Date]])</f>
        <v>20</v>
      </c>
      <c r="D2787" s="104" t="s">
        <v>275</v>
      </c>
      <c r="E2787" s="104" t="s">
        <v>256</v>
      </c>
      <c r="F2787" s="104">
        <v>61</v>
      </c>
      <c r="G2787" s="104" t="s">
        <v>257</v>
      </c>
      <c r="H2787" s="105">
        <v>12</v>
      </c>
      <c r="I2787" s="104" t="s">
        <v>258</v>
      </c>
      <c r="J2787" s="104"/>
      <c r="K2787" s="104" t="s">
        <v>83</v>
      </c>
      <c r="L2787" s="104" t="s">
        <v>299</v>
      </c>
      <c r="M2787" s="104" t="s">
        <v>361</v>
      </c>
      <c r="N2787" s="104"/>
      <c r="O2787" s="108" t="str">
        <f>A752</f>
        <v>13154</v>
      </c>
      <c r="P2787" s="111" t="s">
        <v>2156</v>
      </c>
      <c r="Q2787" s="153" t="s">
        <v>272</v>
      </c>
      <c r="R2787" s="153" t="s">
        <v>576</v>
      </c>
      <c r="S2787" s="153">
        <v>4.1666666666666657E-2</v>
      </c>
      <c r="T2787" s="153" t="s">
        <v>272</v>
      </c>
      <c r="U2787" s="153" t="s">
        <v>576</v>
      </c>
      <c r="V2787" s="153">
        <f>IF(ISBLANK(T2787),"",Tabella2[[#This Row],[ACT STOP]]-Tabella2[[#This Row],[ACT START]])</f>
        <v>4.166666666666663E-2</v>
      </c>
      <c r="W2787" s="104" t="s">
        <v>92</v>
      </c>
      <c r="X2787" s="104" t="s">
        <v>91</v>
      </c>
      <c r="Y2787" s="110"/>
      <c r="Z2787" s="106"/>
      <c r="AA2787" s="104"/>
      <c r="AB2787" s="107"/>
      <c r="AC2787" s="72">
        <v>1</v>
      </c>
      <c r="AH2787" s="70"/>
      <c r="AI2787" s="70"/>
      <c r="AJ2787">
        <v>0</v>
      </c>
      <c r="AL2787" s="70"/>
      <c r="BM2787" s="135" t="s">
        <v>272</v>
      </c>
      <c r="BN2787" s="136" t="s">
        <v>576</v>
      </c>
      <c r="BO2787" s="101"/>
      <c r="BR2787" s="109" t="str">
        <f t="shared" si="43"/>
        <v>SH-25-2776</v>
      </c>
      <c r="BS2787" s="109" t="s">
        <v>266</v>
      </c>
      <c r="BT2787" t="s">
        <v>92</v>
      </c>
      <c r="BU2787" t="s">
        <v>5845</v>
      </c>
    </row>
    <row r="2788" spans="1:73" hidden="1">
      <c r="A2788" s="103" t="s">
        <v>5846</v>
      </c>
      <c r="B2788" s="102">
        <v>45789</v>
      </c>
      <c r="C2788" s="104">
        <f>_xlfn.ISOWEEKNUM(Tabella2[[#This Row],[Date]])</f>
        <v>20</v>
      </c>
      <c r="D2788" s="104" t="s">
        <v>195</v>
      </c>
      <c r="E2788" s="104" t="s">
        <v>327</v>
      </c>
      <c r="F2788" s="104">
        <v>75</v>
      </c>
      <c r="G2788" s="104" t="s">
        <v>284</v>
      </c>
      <c r="H2788" s="105">
        <v>9</v>
      </c>
      <c r="I2788" s="104"/>
      <c r="J2788" s="104" t="s">
        <v>258</v>
      </c>
      <c r="K2788" s="104" t="s">
        <v>81</v>
      </c>
      <c r="L2788" s="104" t="s">
        <v>259</v>
      </c>
      <c r="M2788" s="104" t="s">
        <v>276</v>
      </c>
      <c r="N2788" s="104"/>
      <c r="O2788" s="106"/>
      <c r="P2788" s="111" t="s">
        <v>752</v>
      </c>
      <c r="Q2788" s="153" t="s">
        <v>272</v>
      </c>
      <c r="R2788" s="153" t="s">
        <v>576</v>
      </c>
      <c r="S2788" s="153">
        <v>4.1666666666666657E-2</v>
      </c>
      <c r="T2788" s="153">
        <v>0.54513888888888884</v>
      </c>
      <c r="U2788" s="153" t="s">
        <v>576</v>
      </c>
      <c r="V2788" s="153">
        <f>IF(ISBLANK(T2788),"",Tabella2[[#This Row],[ACT STOP]]-Tabella2[[#This Row],[ACT START]])</f>
        <v>5.902777777777779E-2</v>
      </c>
      <c r="W2788" s="104" t="s">
        <v>92</v>
      </c>
      <c r="X2788" s="104" t="s">
        <v>91</v>
      </c>
      <c r="Y2788" s="110" t="s">
        <v>5847</v>
      </c>
      <c r="Z2788" s="106"/>
      <c r="AA2788" s="104"/>
      <c r="AB2788" s="107"/>
      <c r="AC2788" s="72">
        <v>1</v>
      </c>
      <c r="AH2788" s="70"/>
      <c r="AI2788" s="70"/>
      <c r="AJ2788">
        <v>0</v>
      </c>
      <c r="AL2788" s="70"/>
      <c r="BM2788" s="135">
        <v>0.54513888888888884</v>
      </c>
      <c r="BN2788" s="136" t="s">
        <v>576</v>
      </c>
      <c r="BO2788" s="101"/>
      <c r="BR2788" s="109" t="str">
        <f t="shared" si="43"/>
        <v>SH-25-2777</v>
      </c>
      <c r="BS2788" s="109" t="s">
        <v>339</v>
      </c>
      <c r="BT2788" t="s">
        <v>92</v>
      </c>
      <c r="BU2788" t="s">
        <v>5848</v>
      </c>
    </row>
    <row r="2789" spans="1:73" hidden="1">
      <c r="A2789" s="103" t="s">
        <v>5849</v>
      </c>
      <c r="B2789" s="102">
        <v>45789</v>
      </c>
      <c r="C2789" s="104">
        <f>_xlfn.ISOWEEKNUM(Tabella2[[#This Row],[Date]])</f>
        <v>20</v>
      </c>
      <c r="D2789" s="104" t="s">
        <v>509</v>
      </c>
      <c r="E2789" s="104" t="s">
        <v>284</v>
      </c>
      <c r="F2789" s="104">
        <v>70</v>
      </c>
      <c r="G2789" s="104" t="s">
        <v>257</v>
      </c>
      <c r="H2789" s="105">
        <v>33</v>
      </c>
      <c r="I2789" s="104"/>
      <c r="J2789" s="104" t="s">
        <v>258</v>
      </c>
      <c r="K2789" s="104" t="s">
        <v>77</v>
      </c>
      <c r="L2789" s="104" t="s">
        <v>259</v>
      </c>
      <c r="M2789" s="104" t="s">
        <v>276</v>
      </c>
      <c r="N2789" s="104"/>
      <c r="O2789" s="106"/>
      <c r="P2789" s="111" t="s">
        <v>1898</v>
      </c>
      <c r="Q2789" s="153" t="s">
        <v>272</v>
      </c>
      <c r="R2789" s="153" t="s">
        <v>576</v>
      </c>
      <c r="S2789" s="153">
        <v>4.1666666666666657E-2</v>
      </c>
      <c r="T2789" s="153" t="s">
        <v>272</v>
      </c>
      <c r="U2789" s="153" t="s">
        <v>576</v>
      </c>
      <c r="V2789" s="153">
        <f>IF(ISBLANK(T2789),"",Tabella2[[#This Row],[ACT STOP]]-Tabella2[[#This Row],[ACT START]])</f>
        <v>4.166666666666663E-2</v>
      </c>
      <c r="W2789" s="104" t="s">
        <v>92</v>
      </c>
      <c r="X2789" s="104" t="s">
        <v>91</v>
      </c>
      <c r="Y2789" s="110"/>
      <c r="Z2789" s="106"/>
      <c r="AA2789" s="104"/>
      <c r="AB2789" s="107"/>
      <c r="AC2789" s="72">
        <v>1</v>
      </c>
      <c r="AH2789" s="70"/>
      <c r="AI2789" s="70"/>
      <c r="AJ2789">
        <v>0</v>
      </c>
      <c r="AL2789" s="70"/>
      <c r="BM2789" s="135" t="s">
        <v>272</v>
      </c>
      <c r="BN2789" s="136" t="s">
        <v>576</v>
      </c>
      <c r="BO2789" s="101"/>
      <c r="BR2789" s="109" t="str">
        <f t="shared" si="43"/>
        <v>SH-25-2778</v>
      </c>
      <c r="BS2789" s="109" t="s">
        <v>458</v>
      </c>
      <c r="BT2789" t="s">
        <v>92</v>
      </c>
      <c r="BU2789" t="s">
        <v>5850</v>
      </c>
    </row>
    <row r="2790" spans="1:73" hidden="1">
      <c r="A2790" s="103" t="s">
        <v>5851</v>
      </c>
      <c r="B2790" s="102">
        <v>45790</v>
      </c>
      <c r="C2790" s="104">
        <f>_xlfn.ISOWEEKNUM(Tabella2[[#This Row],[Date]])</f>
        <v>20</v>
      </c>
      <c r="D2790" s="104" t="s">
        <v>305</v>
      </c>
      <c r="E2790" s="104" t="s">
        <v>284</v>
      </c>
      <c r="F2790" s="104">
        <v>47</v>
      </c>
      <c r="G2790" s="104" t="s">
        <v>284</v>
      </c>
      <c r="H2790" s="105">
        <v>9</v>
      </c>
      <c r="I2790" s="104"/>
      <c r="J2790" s="104" t="s">
        <v>258</v>
      </c>
      <c r="K2790" s="104" t="s">
        <v>79</v>
      </c>
      <c r="L2790" s="104" t="s">
        <v>299</v>
      </c>
      <c r="M2790" s="104" t="s">
        <v>386</v>
      </c>
      <c r="N2790" s="104"/>
      <c r="O2790" s="108" t="str">
        <f>A2791</f>
        <v>15193</v>
      </c>
      <c r="P2790" s="111" t="s">
        <v>387</v>
      </c>
      <c r="Q2790" s="153" t="s">
        <v>605</v>
      </c>
      <c r="R2790" s="153" t="s">
        <v>285</v>
      </c>
      <c r="S2790" s="153">
        <v>4.1666666666666657E-2</v>
      </c>
      <c r="T2790" s="153" t="s">
        <v>605</v>
      </c>
      <c r="U2790" s="153" t="s">
        <v>285</v>
      </c>
      <c r="V2790" s="153">
        <f>IF(ISBLANK(T2790),"",Tabella2[[#This Row],[ACT STOP]]-Tabella2[[#This Row],[ACT START]])</f>
        <v>4.1666666666666685E-2</v>
      </c>
      <c r="W2790" s="104" t="s">
        <v>92</v>
      </c>
      <c r="X2790" s="104" t="s">
        <v>91</v>
      </c>
      <c r="Y2790" s="110"/>
      <c r="Z2790" s="106"/>
      <c r="AA2790" s="104"/>
      <c r="AB2790" s="107"/>
      <c r="AC2790" s="72">
        <v>1</v>
      </c>
      <c r="AH2790" s="70"/>
      <c r="AI2790" s="70"/>
      <c r="AJ2790">
        <v>0</v>
      </c>
      <c r="AL2790" s="70"/>
      <c r="BM2790" s="135" t="s">
        <v>605</v>
      </c>
      <c r="BN2790" s="136" t="s">
        <v>285</v>
      </c>
      <c r="BO2790" s="101"/>
      <c r="BR2790" s="109" t="str">
        <f t="shared" si="43"/>
        <v>SH-25-2779</v>
      </c>
      <c r="BS2790" s="109" t="s">
        <v>339</v>
      </c>
      <c r="BT2790" t="s">
        <v>92</v>
      </c>
      <c r="BU2790" t="s">
        <v>5852</v>
      </c>
    </row>
    <row r="2791" spans="1:73" hidden="1">
      <c r="A2791" s="103" t="s">
        <v>5853</v>
      </c>
      <c r="B2791" s="102">
        <v>45790</v>
      </c>
      <c r="C2791" s="104">
        <f>_xlfn.ISOWEEKNUM(Tabella2[[#This Row],[Date]])</f>
        <v>20</v>
      </c>
      <c r="D2791" s="104" t="s">
        <v>305</v>
      </c>
      <c r="E2791" s="104" t="s">
        <v>284</v>
      </c>
      <c r="F2791" s="104">
        <v>46</v>
      </c>
      <c r="G2791" s="104" t="s">
        <v>257</v>
      </c>
      <c r="H2791" s="105">
        <v>32</v>
      </c>
      <c r="I2791" s="104"/>
      <c r="J2791" s="104" t="s">
        <v>258</v>
      </c>
      <c r="K2791" s="104" t="s">
        <v>78</v>
      </c>
      <c r="L2791" s="104" t="s">
        <v>299</v>
      </c>
      <c r="M2791" s="104" t="s">
        <v>386</v>
      </c>
      <c r="N2791" s="104"/>
      <c r="O2791" s="108" t="str">
        <f>A2790</f>
        <v>15192</v>
      </c>
      <c r="P2791" s="111" t="s">
        <v>391</v>
      </c>
      <c r="Q2791" s="153">
        <v>0.25</v>
      </c>
      <c r="R2791" s="153">
        <v>0.29166666666666669</v>
      </c>
      <c r="S2791" s="153">
        <v>4.1666666666666657E-2</v>
      </c>
      <c r="T2791" s="153">
        <v>0.25</v>
      </c>
      <c r="U2791" s="153">
        <v>0.29166666666666669</v>
      </c>
      <c r="V2791" s="153">
        <f>IF(ISBLANK(T2791),"",Tabella2[[#This Row],[ACT STOP]]-Tabella2[[#This Row],[ACT START]])</f>
        <v>4.1666666666666685E-2</v>
      </c>
      <c r="W2791" s="104" t="s">
        <v>92</v>
      </c>
      <c r="X2791" s="104" t="s">
        <v>91</v>
      </c>
      <c r="Y2791" s="110" t="s">
        <v>5854</v>
      </c>
      <c r="Z2791" s="106"/>
      <c r="AA2791" s="104"/>
      <c r="AB2791" s="107"/>
      <c r="AC2791" s="72">
        <v>1</v>
      </c>
      <c r="AH2791" s="70"/>
      <c r="AI2791" s="70"/>
      <c r="AJ2791">
        <v>0</v>
      </c>
      <c r="AL2791" s="70"/>
      <c r="BM2791" s="135">
        <v>0.25</v>
      </c>
      <c r="BN2791" s="136">
        <v>0.29166666666666669</v>
      </c>
      <c r="BO2791" s="101"/>
      <c r="BR2791" s="109" t="str">
        <f t="shared" si="43"/>
        <v>SH-25-2780</v>
      </c>
      <c r="BS2791" s="109" t="s">
        <v>356</v>
      </c>
      <c r="BT2791" t="s">
        <v>92</v>
      </c>
      <c r="BU2791" t="s">
        <v>5855</v>
      </c>
    </row>
    <row r="2792" spans="1:73" hidden="1">
      <c r="A2792" s="103" t="s">
        <v>5856</v>
      </c>
      <c r="B2792" s="102">
        <v>45790</v>
      </c>
      <c r="C2792" s="104">
        <f>_xlfn.ISOWEEKNUM(Tabella2[[#This Row],[Date]])</f>
        <v>20</v>
      </c>
      <c r="D2792" s="104" t="s">
        <v>478</v>
      </c>
      <c r="E2792" s="104" t="s">
        <v>284</v>
      </c>
      <c r="F2792" s="104">
        <v>65</v>
      </c>
      <c r="G2792" s="104" t="s">
        <v>257</v>
      </c>
      <c r="H2792" s="105">
        <v>13</v>
      </c>
      <c r="I2792" s="104"/>
      <c r="J2792" s="104" t="s">
        <v>258</v>
      </c>
      <c r="K2792" s="104" t="s">
        <v>83</v>
      </c>
      <c r="L2792" s="104" t="s">
        <v>299</v>
      </c>
      <c r="M2792" s="104" t="s">
        <v>361</v>
      </c>
      <c r="N2792" s="104"/>
      <c r="O2792" s="108" t="str">
        <f>A753</f>
        <v>13155</v>
      </c>
      <c r="P2792" s="111" t="s">
        <v>2067</v>
      </c>
      <c r="Q2792" s="153" t="s">
        <v>605</v>
      </c>
      <c r="R2792" s="153" t="s">
        <v>285</v>
      </c>
      <c r="S2792" s="153">
        <v>4.1666666666666657E-2</v>
      </c>
      <c r="T2792" s="153">
        <v>0.25</v>
      </c>
      <c r="U2792" s="153">
        <v>0.29166666666666669</v>
      </c>
      <c r="V2792" s="153">
        <f>IF(ISBLANK(T2792),"",Tabella2[[#This Row],[ACT STOP]]-Tabella2[[#This Row],[ACT START]])</f>
        <v>4.1666666666666685E-2</v>
      </c>
      <c r="W2792" s="104" t="s">
        <v>92</v>
      </c>
      <c r="X2792" s="104" t="s">
        <v>91</v>
      </c>
      <c r="Y2792" s="110"/>
      <c r="Z2792" s="106"/>
      <c r="AA2792" s="104"/>
      <c r="AB2792" s="107"/>
      <c r="AC2792" s="72">
        <v>1</v>
      </c>
      <c r="AH2792" s="70"/>
      <c r="AI2792" s="70"/>
      <c r="AJ2792">
        <v>0</v>
      </c>
      <c r="AL2792" s="70"/>
      <c r="BM2792" s="135">
        <v>0.25</v>
      </c>
      <c r="BN2792" s="136">
        <v>0.29166666666666669</v>
      </c>
      <c r="BO2792" s="101"/>
      <c r="BR2792" s="109" t="str">
        <f t="shared" si="43"/>
        <v>SH-25-2781</v>
      </c>
      <c r="BS2792" s="109" t="s">
        <v>427</v>
      </c>
      <c r="BT2792" t="s">
        <v>92</v>
      </c>
      <c r="BU2792" t="s">
        <v>5857</v>
      </c>
    </row>
    <row r="2793" spans="1:73" hidden="1">
      <c r="A2793" s="103" t="s">
        <v>5858</v>
      </c>
      <c r="B2793" s="102">
        <v>45790</v>
      </c>
      <c r="C2793" s="104">
        <f>_xlfn.ISOWEEKNUM(Tabella2[[#This Row],[Date]])</f>
        <v>20</v>
      </c>
      <c r="D2793" s="104" t="s">
        <v>195</v>
      </c>
      <c r="E2793" s="104" t="s">
        <v>327</v>
      </c>
      <c r="F2793" s="104">
        <v>75</v>
      </c>
      <c r="G2793" s="104" t="s">
        <v>257</v>
      </c>
      <c r="H2793" s="105">
        <v>12</v>
      </c>
      <c r="I2793" s="104"/>
      <c r="J2793" s="104" t="s">
        <v>258</v>
      </c>
      <c r="K2793" s="104" t="s">
        <v>81</v>
      </c>
      <c r="L2793" s="104" t="s">
        <v>259</v>
      </c>
      <c r="M2793" s="104" t="s">
        <v>764</v>
      </c>
      <c r="N2793" s="104"/>
      <c r="O2793" s="106"/>
      <c r="P2793" s="111" t="s">
        <v>765</v>
      </c>
      <c r="Q2793" s="153" t="s">
        <v>605</v>
      </c>
      <c r="R2793" s="153" t="s">
        <v>285</v>
      </c>
      <c r="S2793" s="153">
        <v>4.1666666666666657E-2</v>
      </c>
      <c r="T2793" s="153">
        <v>0.25</v>
      </c>
      <c r="U2793" s="153">
        <v>0.29166666666666669</v>
      </c>
      <c r="V2793" s="153">
        <f>IF(ISBLANK(T2793),"",Tabella2[[#This Row],[ACT STOP]]-Tabella2[[#This Row],[ACT START]])</f>
        <v>4.1666666666666685E-2</v>
      </c>
      <c r="W2793" s="104" t="s">
        <v>92</v>
      </c>
      <c r="X2793" s="104" t="s">
        <v>91</v>
      </c>
      <c r="Y2793" s="110"/>
      <c r="Z2793" s="106"/>
      <c r="AA2793" s="104"/>
      <c r="AB2793" s="107"/>
      <c r="AC2793" s="72">
        <v>1</v>
      </c>
      <c r="AH2793" s="70"/>
      <c r="AI2793" s="70"/>
      <c r="AJ2793">
        <v>0</v>
      </c>
      <c r="AL2793" s="70"/>
      <c r="BM2793" s="135">
        <v>0.25</v>
      </c>
      <c r="BN2793" s="136">
        <v>0.29166666666666669</v>
      </c>
      <c r="BO2793" s="101"/>
      <c r="BR2793" s="109" t="str">
        <f t="shared" si="43"/>
        <v>SH-25-2782</v>
      </c>
      <c r="BS2793" s="109" t="s">
        <v>266</v>
      </c>
      <c r="BT2793" t="s">
        <v>92</v>
      </c>
      <c r="BU2793" t="s">
        <v>5859</v>
      </c>
    </row>
    <row r="2794" spans="1:73" hidden="1">
      <c r="A2794" s="103" t="s">
        <v>5860</v>
      </c>
      <c r="B2794" s="102">
        <v>45790</v>
      </c>
      <c r="C2794" s="104">
        <f>_xlfn.ISOWEEKNUM(Tabella2[[#This Row],[Date]])</f>
        <v>20</v>
      </c>
      <c r="D2794" s="104" t="s">
        <v>574</v>
      </c>
      <c r="E2794" s="104" t="s">
        <v>284</v>
      </c>
      <c r="F2794" s="104">
        <v>67</v>
      </c>
      <c r="G2794" s="104" t="s">
        <v>284</v>
      </c>
      <c r="H2794" s="105">
        <v>23</v>
      </c>
      <c r="I2794" s="104"/>
      <c r="J2794" s="104" t="s">
        <v>258</v>
      </c>
      <c r="K2794" s="104" t="s">
        <v>77</v>
      </c>
      <c r="L2794" s="104" t="s">
        <v>259</v>
      </c>
      <c r="M2794" s="104" t="s">
        <v>276</v>
      </c>
      <c r="N2794" s="104"/>
      <c r="O2794" s="106"/>
      <c r="P2794" s="111" t="s">
        <v>2684</v>
      </c>
      <c r="Q2794" s="153" t="s">
        <v>605</v>
      </c>
      <c r="R2794" s="153" t="s">
        <v>285</v>
      </c>
      <c r="S2794" s="153">
        <v>4.1666666666666657E-2</v>
      </c>
      <c r="T2794" s="153">
        <v>0.25</v>
      </c>
      <c r="U2794" s="153">
        <v>0.29166666666666669</v>
      </c>
      <c r="V2794" s="153">
        <f>IF(ISBLANK(T2794),"",Tabella2[[#This Row],[ACT STOP]]-Tabella2[[#This Row],[ACT START]])</f>
        <v>4.1666666666666685E-2</v>
      </c>
      <c r="W2794" s="104" t="s">
        <v>92</v>
      </c>
      <c r="X2794" s="104" t="s">
        <v>91</v>
      </c>
      <c r="Y2794" s="110"/>
      <c r="Z2794" s="106"/>
      <c r="AA2794" s="104"/>
      <c r="AB2794" s="107"/>
      <c r="AC2794" s="72">
        <v>1</v>
      </c>
      <c r="AH2794" s="70"/>
      <c r="AI2794" s="70"/>
      <c r="AJ2794">
        <v>0</v>
      </c>
      <c r="AL2794" s="70"/>
      <c r="BM2794" s="135">
        <v>0.25</v>
      </c>
      <c r="BN2794" s="136">
        <v>0.29166666666666669</v>
      </c>
      <c r="BO2794" s="101"/>
      <c r="BR2794" s="109" t="str">
        <f t="shared" si="43"/>
        <v>SH-25-2783</v>
      </c>
      <c r="BS2794" s="109" t="s">
        <v>358</v>
      </c>
      <c r="BT2794" t="s">
        <v>92</v>
      </c>
      <c r="BU2794" t="s">
        <v>5861</v>
      </c>
    </row>
    <row r="2795" spans="1:73" hidden="1">
      <c r="A2795" s="103" t="s">
        <v>5862</v>
      </c>
      <c r="B2795" s="102">
        <v>45790</v>
      </c>
      <c r="C2795" s="104">
        <f>_xlfn.ISOWEEKNUM(Tabella2[[#This Row],[Date]])</f>
        <v>20</v>
      </c>
      <c r="D2795" s="104" t="s">
        <v>509</v>
      </c>
      <c r="E2795" s="104" t="s">
        <v>284</v>
      </c>
      <c r="F2795" s="104">
        <v>71</v>
      </c>
      <c r="G2795" s="104" t="s">
        <v>284</v>
      </c>
      <c r="H2795" s="105">
        <v>22</v>
      </c>
      <c r="I2795" s="104"/>
      <c r="J2795" s="104" t="s">
        <v>258</v>
      </c>
      <c r="K2795" s="104" t="s">
        <v>79</v>
      </c>
      <c r="L2795" s="104" t="s">
        <v>299</v>
      </c>
      <c r="M2795" s="104" t="s">
        <v>361</v>
      </c>
      <c r="N2795" s="104"/>
      <c r="O2795" s="108" t="str">
        <f>A754</f>
        <v>13156</v>
      </c>
      <c r="P2795" s="111" t="s">
        <v>5863</v>
      </c>
      <c r="Q2795" s="153" t="s">
        <v>617</v>
      </c>
      <c r="R2795" s="153" t="s">
        <v>525</v>
      </c>
      <c r="S2795" s="153">
        <v>4.1666666666666657E-2</v>
      </c>
      <c r="T2795" s="153" t="s">
        <v>617</v>
      </c>
      <c r="U2795" s="153">
        <v>0.34722222222222221</v>
      </c>
      <c r="V2795" s="153">
        <f>IF(ISBLANK(T2795),"",Tabella2[[#This Row],[ACT STOP]]-Tabella2[[#This Row],[ACT START]])</f>
        <v>3.472222222222221E-2</v>
      </c>
      <c r="W2795" s="104" t="s">
        <v>92</v>
      </c>
      <c r="X2795" s="104" t="s">
        <v>91</v>
      </c>
      <c r="Y2795" s="110"/>
      <c r="Z2795" s="106"/>
      <c r="AA2795" s="104"/>
      <c r="AB2795" s="107"/>
      <c r="AC2795" s="72">
        <v>1</v>
      </c>
      <c r="AH2795" s="70"/>
      <c r="AI2795" s="70"/>
      <c r="AJ2795">
        <v>0</v>
      </c>
      <c r="AL2795" s="70"/>
      <c r="BM2795" s="135" t="s">
        <v>617</v>
      </c>
      <c r="BN2795" s="136">
        <v>0.34722222222222221</v>
      </c>
      <c r="BO2795" s="101"/>
      <c r="BR2795" s="109" t="str">
        <f t="shared" si="43"/>
        <v>SH-25-2784</v>
      </c>
      <c r="BS2795" s="109" t="s">
        <v>295</v>
      </c>
      <c r="BT2795" t="s">
        <v>92</v>
      </c>
      <c r="BU2795" t="s">
        <v>5864</v>
      </c>
    </row>
    <row r="2796" spans="1:73" hidden="1">
      <c r="A2796" s="103" t="s">
        <v>5865</v>
      </c>
      <c r="B2796" s="102">
        <v>45792</v>
      </c>
      <c r="C2796" s="104">
        <f>_xlfn.ISOWEEKNUM(Tabella2[[#This Row],[Date]])</f>
        <v>20</v>
      </c>
      <c r="D2796" s="104" t="s">
        <v>275</v>
      </c>
      <c r="E2796" s="104" t="s">
        <v>256</v>
      </c>
      <c r="F2796" s="104">
        <v>57</v>
      </c>
      <c r="G2796" s="104" t="s">
        <v>257</v>
      </c>
      <c r="H2796" s="105">
        <v>32</v>
      </c>
      <c r="I2796" s="104" t="s">
        <v>258</v>
      </c>
      <c r="J2796" s="104"/>
      <c r="K2796" s="104" t="s">
        <v>79</v>
      </c>
      <c r="L2796" s="104" t="s">
        <v>299</v>
      </c>
      <c r="M2796" s="104" t="s">
        <v>276</v>
      </c>
      <c r="N2796" s="104"/>
      <c r="O2796" s="108" t="str">
        <f>A777</f>
        <v>13179</v>
      </c>
      <c r="P2796" s="111" t="s">
        <v>2947</v>
      </c>
      <c r="Q2796" s="153" t="s">
        <v>631</v>
      </c>
      <c r="R2796" s="153" t="s">
        <v>498</v>
      </c>
      <c r="S2796" s="153">
        <v>4.1666666666666657E-2</v>
      </c>
      <c r="T2796" s="153">
        <v>0.375</v>
      </c>
      <c r="U2796" s="153">
        <v>0.39930555555555558</v>
      </c>
      <c r="V2796" s="153">
        <f>IF(ISBLANK(T2796),"",Tabella2[[#This Row],[ACT STOP]]-Tabella2[[#This Row],[ACT START]])</f>
        <v>2.430555555555558E-2</v>
      </c>
      <c r="W2796" s="104" t="s">
        <v>116</v>
      </c>
      <c r="X2796" s="104" t="s">
        <v>113</v>
      </c>
      <c r="Y2796" s="110" t="s">
        <v>5866</v>
      </c>
      <c r="Z2796" s="106"/>
      <c r="AA2796" s="104"/>
      <c r="AB2796" s="107"/>
      <c r="AC2796" s="72">
        <v>0</v>
      </c>
      <c r="AH2796" s="70"/>
      <c r="AI2796" s="70"/>
      <c r="AJ2796">
        <v>0</v>
      </c>
      <c r="AL2796" s="70"/>
      <c r="BL2796" t="s">
        <v>1528</v>
      </c>
      <c r="BM2796" s="135">
        <v>0.375</v>
      </c>
      <c r="BN2796" s="136">
        <v>0.39930555555555558</v>
      </c>
      <c r="BO2796" s="101"/>
      <c r="BR2796" s="109" t="str">
        <f t="shared" si="43"/>
        <v>SH-25-2785</v>
      </c>
      <c r="BS2796" s="109" t="s">
        <v>356</v>
      </c>
      <c r="BT2796" t="s">
        <v>100</v>
      </c>
      <c r="BU2796" t="s">
        <v>5867</v>
      </c>
    </row>
    <row r="2797" spans="1:73" hidden="1">
      <c r="A2797" s="103" t="s">
        <v>5868</v>
      </c>
      <c r="B2797" s="102">
        <v>45790</v>
      </c>
      <c r="C2797" s="104">
        <f>_xlfn.ISOWEEKNUM(Tabella2[[#This Row],[Date]])</f>
        <v>20</v>
      </c>
      <c r="D2797" s="104" t="s">
        <v>326</v>
      </c>
      <c r="E2797" s="104" t="s">
        <v>327</v>
      </c>
      <c r="F2797" s="104">
        <v>64</v>
      </c>
      <c r="G2797" s="104" t="s">
        <v>257</v>
      </c>
      <c r="H2797" s="105">
        <v>17</v>
      </c>
      <c r="I2797" s="104" t="s">
        <v>258</v>
      </c>
      <c r="J2797" s="104"/>
      <c r="K2797" s="104" t="s">
        <v>83</v>
      </c>
      <c r="L2797" s="104" t="s">
        <v>299</v>
      </c>
      <c r="M2797" s="104" t="s">
        <v>5716</v>
      </c>
      <c r="N2797" s="104"/>
      <c r="O2797" s="108" t="str">
        <f>A2798</f>
        <v>15200</v>
      </c>
      <c r="P2797" s="111" t="s">
        <v>5717</v>
      </c>
      <c r="Q2797" s="153" t="s">
        <v>617</v>
      </c>
      <c r="R2797" s="153" t="s">
        <v>525</v>
      </c>
      <c r="S2797" s="153">
        <v>4.1666666666666657E-2</v>
      </c>
      <c r="T2797" s="153">
        <v>0.3125</v>
      </c>
      <c r="U2797" s="153">
        <v>0.34722222222222221</v>
      </c>
      <c r="V2797" s="153">
        <f>IF(ISBLANK(T2797),"",Tabella2[[#This Row],[ACT STOP]]-Tabella2[[#This Row],[ACT START]])</f>
        <v>3.472222222222221E-2</v>
      </c>
      <c r="W2797" s="104" t="s">
        <v>92</v>
      </c>
      <c r="X2797" s="104" t="s">
        <v>91</v>
      </c>
      <c r="Y2797" s="110"/>
      <c r="Z2797" s="106"/>
      <c r="AA2797" s="104"/>
      <c r="AB2797" s="107"/>
      <c r="AC2797" s="72">
        <v>1</v>
      </c>
      <c r="AH2797" s="70"/>
      <c r="AI2797" s="70"/>
      <c r="AJ2797">
        <v>0</v>
      </c>
      <c r="AL2797" s="70"/>
      <c r="BM2797" s="135">
        <v>0.3125</v>
      </c>
      <c r="BN2797" s="136">
        <v>0.34722222222222221</v>
      </c>
      <c r="BO2797" s="101"/>
      <c r="BR2797" s="109" t="str">
        <f t="shared" si="43"/>
        <v>SH-25-2786</v>
      </c>
      <c r="BS2797" s="109" t="s">
        <v>393</v>
      </c>
      <c r="BT2797" t="s">
        <v>92</v>
      </c>
      <c r="BU2797" t="s">
        <v>5869</v>
      </c>
    </row>
    <row r="2798" spans="1:73" hidden="1">
      <c r="A2798" s="103" t="s">
        <v>5870</v>
      </c>
      <c r="B2798" s="102">
        <v>45790</v>
      </c>
      <c r="C2798" s="104">
        <f>_xlfn.ISOWEEKNUM(Tabella2[[#This Row],[Date]])</f>
        <v>20</v>
      </c>
      <c r="D2798" s="104" t="s">
        <v>326</v>
      </c>
      <c r="E2798" s="104" t="s">
        <v>327</v>
      </c>
      <c r="F2798" s="104">
        <v>67</v>
      </c>
      <c r="G2798" s="104" t="s">
        <v>257</v>
      </c>
      <c r="H2798" s="105">
        <v>2</v>
      </c>
      <c r="I2798" s="104" t="s">
        <v>258</v>
      </c>
      <c r="J2798" s="104"/>
      <c r="K2798" s="104" t="s">
        <v>80</v>
      </c>
      <c r="L2798" s="104" t="s">
        <v>299</v>
      </c>
      <c r="M2798" s="104" t="s">
        <v>5716</v>
      </c>
      <c r="N2798" s="104"/>
      <c r="O2798" s="108" t="str">
        <f>A2797</f>
        <v>15199</v>
      </c>
      <c r="P2798" s="111" t="s">
        <v>5717</v>
      </c>
      <c r="Q2798" s="153">
        <v>0.3125</v>
      </c>
      <c r="R2798" s="153">
        <v>0.35416666666666669</v>
      </c>
      <c r="S2798" s="153">
        <v>4.1666666666666657E-2</v>
      </c>
      <c r="T2798" s="153">
        <v>0.3125</v>
      </c>
      <c r="U2798" s="153">
        <v>0.34722222222222221</v>
      </c>
      <c r="V2798" s="153">
        <f>IF(ISBLANK(T2798),"",Tabella2[[#This Row],[ACT STOP]]-Tabella2[[#This Row],[ACT START]])</f>
        <v>3.472222222222221E-2</v>
      </c>
      <c r="W2798" s="104" t="s">
        <v>92</v>
      </c>
      <c r="X2798" s="104" t="s">
        <v>91</v>
      </c>
      <c r="Y2798" s="110"/>
      <c r="Z2798" s="106"/>
      <c r="AA2798" s="104"/>
      <c r="AB2798" s="107"/>
      <c r="AC2798" s="72">
        <v>1</v>
      </c>
      <c r="AH2798" s="70"/>
      <c r="AI2798" s="70"/>
      <c r="AJ2798">
        <v>0</v>
      </c>
      <c r="AL2798" s="70"/>
      <c r="BM2798" s="135">
        <v>0.3125</v>
      </c>
      <c r="BN2798" s="136">
        <v>0.34722222222222221</v>
      </c>
      <c r="BO2798" s="101"/>
      <c r="BR2798" s="109" t="str">
        <f t="shared" si="43"/>
        <v>SH-25-2787</v>
      </c>
      <c r="BS2798" s="109" t="s">
        <v>368</v>
      </c>
      <c r="BT2798" t="s">
        <v>92</v>
      </c>
      <c r="BU2798" t="s">
        <v>5871</v>
      </c>
    </row>
    <row r="2799" spans="1:73" hidden="1">
      <c r="A2799" s="103" t="s">
        <v>5872</v>
      </c>
      <c r="B2799" s="102">
        <v>45790</v>
      </c>
      <c r="C2799" s="104">
        <f>_xlfn.ISOWEEKNUM(Tabella2[[#This Row],[Date]])</f>
        <v>20</v>
      </c>
      <c r="D2799" s="104" t="s">
        <v>275</v>
      </c>
      <c r="E2799" s="104" t="s">
        <v>256</v>
      </c>
      <c r="F2799" s="104">
        <v>57</v>
      </c>
      <c r="G2799" s="104" t="s">
        <v>284</v>
      </c>
      <c r="H2799" s="105">
        <v>9</v>
      </c>
      <c r="I2799" s="104" t="s">
        <v>258</v>
      </c>
      <c r="J2799" s="104"/>
      <c r="K2799" s="104" t="s">
        <v>79</v>
      </c>
      <c r="L2799" s="104" t="s">
        <v>299</v>
      </c>
      <c r="M2799" s="104" t="s">
        <v>276</v>
      </c>
      <c r="N2799" s="104"/>
      <c r="O2799" s="108" t="str">
        <f>A755</f>
        <v>13157</v>
      </c>
      <c r="P2799" s="111" t="s">
        <v>733</v>
      </c>
      <c r="Q2799" s="153" t="s">
        <v>631</v>
      </c>
      <c r="R2799" s="153" t="s">
        <v>498</v>
      </c>
      <c r="S2799" s="153">
        <v>4.1666666666666657E-2</v>
      </c>
      <c r="T2799" s="153" t="s">
        <v>631</v>
      </c>
      <c r="U2799" s="153" t="s">
        <v>498</v>
      </c>
      <c r="V2799" s="153">
        <f>IF(ISBLANK(T2799),"",Tabella2[[#This Row],[ACT STOP]]-Tabella2[[#This Row],[ACT START]])</f>
        <v>4.1666666666666685E-2</v>
      </c>
      <c r="W2799" s="104" t="s">
        <v>92</v>
      </c>
      <c r="X2799" s="104" t="s">
        <v>91</v>
      </c>
      <c r="Y2799" s="110" t="s">
        <v>1494</v>
      </c>
      <c r="Z2799" s="106"/>
      <c r="AA2799" s="104"/>
      <c r="AB2799" s="107"/>
      <c r="AC2799" s="72">
        <v>1</v>
      </c>
      <c r="AH2799" s="70"/>
      <c r="AI2799" s="70"/>
      <c r="AJ2799">
        <v>0</v>
      </c>
      <c r="AL2799" s="70"/>
      <c r="BM2799" s="135" t="s">
        <v>631</v>
      </c>
      <c r="BN2799" s="136" t="s">
        <v>498</v>
      </c>
      <c r="BO2799" s="101"/>
      <c r="BR2799" s="109" t="str">
        <f t="shared" si="43"/>
        <v>SH-25-2788</v>
      </c>
      <c r="BS2799" s="109" t="s">
        <v>339</v>
      </c>
      <c r="BT2799" t="s">
        <v>92</v>
      </c>
      <c r="BU2799" t="s">
        <v>5873</v>
      </c>
    </row>
    <row r="2800" spans="1:73" hidden="1">
      <c r="A2800" s="103" t="s">
        <v>5874</v>
      </c>
      <c r="B2800" s="102">
        <v>45790</v>
      </c>
      <c r="C2800" s="104">
        <f>_xlfn.ISOWEEKNUM(Tabella2[[#This Row],[Date]])</f>
        <v>20</v>
      </c>
      <c r="D2800" s="104" t="s">
        <v>755</v>
      </c>
      <c r="E2800" s="104" t="s">
        <v>256</v>
      </c>
      <c r="F2800" s="104">
        <v>58</v>
      </c>
      <c r="G2800" s="104" t="s">
        <v>257</v>
      </c>
      <c r="H2800" s="105">
        <v>32</v>
      </c>
      <c r="I2800" s="104" t="s">
        <v>258</v>
      </c>
      <c r="J2800" s="104"/>
      <c r="K2800" s="104" t="s">
        <v>83</v>
      </c>
      <c r="L2800" s="104" t="s">
        <v>299</v>
      </c>
      <c r="M2800" s="104" t="s">
        <v>361</v>
      </c>
      <c r="N2800" s="104"/>
      <c r="O2800" s="108" t="str">
        <f>A756</f>
        <v>13158</v>
      </c>
      <c r="P2800" s="111" t="s">
        <v>371</v>
      </c>
      <c r="Q2800" s="153" t="s">
        <v>631</v>
      </c>
      <c r="R2800" s="153" t="s">
        <v>498</v>
      </c>
      <c r="S2800" s="153">
        <v>4.1666666666666657E-2</v>
      </c>
      <c r="T2800" s="153">
        <v>0.375</v>
      </c>
      <c r="U2800" s="153">
        <v>0.41666666666666669</v>
      </c>
      <c r="V2800" s="153">
        <f>IF(ISBLANK(T2800),"",Tabella2[[#This Row],[ACT STOP]]-Tabella2[[#This Row],[ACT START]])</f>
        <v>4.1666666666666685E-2</v>
      </c>
      <c r="W2800" s="104" t="s">
        <v>92</v>
      </c>
      <c r="X2800" s="104" t="s">
        <v>91</v>
      </c>
      <c r="Y2800" s="110"/>
      <c r="Z2800" s="106"/>
      <c r="AA2800" s="104"/>
      <c r="AB2800" s="107"/>
      <c r="AC2800" s="72">
        <v>1</v>
      </c>
      <c r="AH2800" s="70"/>
      <c r="AI2800" s="70"/>
      <c r="AJ2800">
        <v>0</v>
      </c>
      <c r="AL2800" s="70"/>
      <c r="BM2800" s="135">
        <v>0.375</v>
      </c>
      <c r="BN2800" s="136">
        <v>0.41666666666666669</v>
      </c>
      <c r="BO2800" s="101"/>
      <c r="BR2800" s="109" t="str">
        <f t="shared" si="43"/>
        <v>SH-25-2789</v>
      </c>
      <c r="BS2800" s="109" t="s">
        <v>356</v>
      </c>
      <c r="BT2800" t="s">
        <v>92</v>
      </c>
      <c r="BU2800" t="s">
        <v>5875</v>
      </c>
    </row>
    <row r="2801" spans="1:73" hidden="1">
      <c r="A2801" s="103" t="s">
        <v>5876</v>
      </c>
      <c r="B2801" s="102">
        <v>45790</v>
      </c>
      <c r="C2801" s="104">
        <f>_xlfn.ISOWEEKNUM(Tabella2[[#This Row],[Date]])</f>
        <v>20</v>
      </c>
      <c r="D2801" s="104" t="s">
        <v>404</v>
      </c>
      <c r="E2801" s="104" t="s">
        <v>284</v>
      </c>
      <c r="F2801" s="104">
        <v>41</v>
      </c>
      <c r="G2801" s="104" t="s">
        <v>284</v>
      </c>
      <c r="H2801" s="105">
        <v>23</v>
      </c>
      <c r="I2801" s="104"/>
      <c r="J2801" s="104" t="s">
        <v>258</v>
      </c>
      <c r="K2801" s="104" t="s">
        <v>81</v>
      </c>
      <c r="L2801" s="104" t="s">
        <v>259</v>
      </c>
      <c r="M2801" s="104" t="s">
        <v>1846</v>
      </c>
      <c r="N2801" s="104"/>
      <c r="O2801" s="106"/>
      <c r="P2801" s="111" t="s">
        <v>3316</v>
      </c>
      <c r="Q2801" s="153" t="s">
        <v>631</v>
      </c>
      <c r="R2801" s="153" t="s">
        <v>498</v>
      </c>
      <c r="S2801" s="153">
        <v>4.1666666666666657E-2</v>
      </c>
      <c r="T2801" s="153" t="s">
        <v>631</v>
      </c>
      <c r="U2801" s="153" t="s">
        <v>498</v>
      </c>
      <c r="V2801" s="153">
        <f>IF(ISBLANK(T2801),"",Tabella2[[#This Row],[ACT STOP]]-Tabella2[[#This Row],[ACT START]])</f>
        <v>4.1666666666666685E-2</v>
      </c>
      <c r="W2801" s="104" t="s">
        <v>92</v>
      </c>
      <c r="X2801" s="104" t="s">
        <v>91</v>
      </c>
      <c r="Y2801" s="110"/>
      <c r="Z2801" s="106"/>
      <c r="AA2801" s="104"/>
      <c r="AB2801" s="107"/>
      <c r="AC2801" s="72">
        <v>1</v>
      </c>
      <c r="AH2801" s="70"/>
      <c r="AI2801" s="70"/>
      <c r="AJ2801">
        <v>0</v>
      </c>
      <c r="AL2801" s="70"/>
      <c r="BM2801" s="135" t="s">
        <v>631</v>
      </c>
      <c r="BN2801" s="136" t="s">
        <v>498</v>
      </c>
      <c r="BO2801" s="101"/>
      <c r="BR2801" s="109" t="str">
        <f t="shared" si="43"/>
        <v>SH-25-2790</v>
      </c>
      <c r="BS2801" s="109" t="s">
        <v>358</v>
      </c>
      <c r="BT2801" t="s">
        <v>92</v>
      </c>
      <c r="BU2801" t="s">
        <v>5877</v>
      </c>
    </row>
    <row r="2802" spans="1:73" hidden="1">
      <c r="A2802" s="103" t="s">
        <v>5878</v>
      </c>
      <c r="B2802" s="102">
        <v>45790</v>
      </c>
      <c r="C2802" s="104">
        <f>_xlfn.ISOWEEKNUM(Tabella2[[#This Row],[Date]])</f>
        <v>20</v>
      </c>
      <c r="D2802" s="104" t="s">
        <v>195</v>
      </c>
      <c r="E2802" s="104" t="s">
        <v>327</v>
      </c>
      <c r="F2802" s="104">
        <v>75</v>
      </c>
      <c r="G2802" s="104" t="s">
        <v>257</v>
      </c>
      <c r="H2802" s="105">
        <v>1</v>
      </c>
      <c r="I2802" s="104"/>
      <c r="J2802" s="104" t="s">
        <v>258</v>
      </c>
      <c r="K2802" s="104" t="s">
        <v>75</v>
      </c>
      <c r="L2802" s="104" t="s">
        <v>259</v>
      </c>
      <c r="M2802" s="104" t="s">
        <v>276</v>
      </c>
      <c r="N2802" s="104"/>
      <c r="O2802" s="106"/>
      <c r="P2802" s="111" t="s">
        <v>1828</v>
      </c>
      <c r="Q2802" s="153" t="s">
        <v>631</v>
      </c>
      <c r="R2802" s="153" t="s">
        <v>498</v>
      </c>
      <c r="S2802" s="153">
        <v>4.1666666666666657E-2</v>
      </c>
      <c r="T2802" s="153">
        <v>0.375</v>
      </c>
      <c r="U2802" s="153">
        <v>0.41666666666666669</v>
      </c>
      <c r="V2802" s="153">
        <f>IF(ISBLANK(T2802),"",Tabella2[[#This Row],[ACT STOP]]-Tabella2[[#This Row],[ACT START]])</f>
        <v>4.1666666666666685E-2</v>
      </c>
      <c r="W2802" s="104" t="s">
        <v>92</v>
      </c>
      <c r="X2802" s="104" t="s">
        <v>91</v>
      </c>
      <c r="Y2802" s="110" t="s">
        <v>5879</v>
      </c>
      <c r="Z2802" s="106"/>
      <c r="AA2802" s="104"/>
      <c r="AB2802" s="107"/>
      <c r="AC2802" s="72">
        <v>1</v>
      </c>
      <c r="AH2802" s="70"/>
      <c r="AI2802" s="70"/>
      <c r="AJ2802">
        <v>0</v>
      </c>
      <c r="AL2802" s="70"/>
      <c r="BM2802" s="135">
        <v>0.375</v>
      </c>
      <c r="BN2802" s="136">
        <v>0.41666666666666669</v>
      </c>
      <c r="BO2802" s="101"/>
      <c r="BR2802" s="109" t="str">
        <f t="shared" si="43"/>
        <v>SH-25-2791</v>
      </c>
      <c r="BS2802" s="109" t="s">
        <v>332</v>
      </c>
      <c r="BT2802" t="s">
        <v>92</v>
      </c>
      <c r="BU2802" t="s">
        <v>5880</v>
      </c>
    </row>
    <row r="2803" spans="1:73" hidden="1">
      <c r="A2803" s="103" t="s">
        <v>5881</v>
      </c>
      <c r="B2803" s="102">
        <v>45790</v>
      </c>
      <c r="C2803" s="104">
        <f>_xlfn.ISOWEEKNUM(Tabella2[[#This Row],[Date]])</f>
        <v>20</v>
      </c>
      <c r="D2803" s="104" t="s">
        <v>275</v>
      </c>
      <c r="E2803" s="104" t="s">
        <v>256</v>
      </c>
      <c r="F2803" s="104">
        <v>56</v>
      </c>
      <c r="G2803" s="104" t="s">
        <v>257</v>
      </c>
      <c r="H2803" s="105">
        <v>10</v>
      </c>
      <c r="I2803" s="104" t="s">
        <v>258</v>
      </c>
      <c r="J2803" s="104"/>
      <c r="K2803" s="104" t="s">
        <v>79</v>
      </c>
      <c r="L2803" s="104" t="s">
        <v>299</v>
      </c>
      <c r="M2803" s="104" t="s">
        <v>361</v>
      </c>
      <c r="N2803" s="104"/>
      <c r="O2803" s="108" t="str">
        <f>A757</f>
        <v>13159</v>
      </c>
      <c r="P2803" s="111" t="s">
        <v>371</v>
      </c>
      <c r="Q2803" s="153" t="s">
        <v>263</v>
      </c>
      <c r="R2803" s="153" t="s">
        <v>504</v>
      </c>
      <c r="S2803" s="153">
        <v>4.1666666666666657E-2</v>
      </c>
      <c r="T2803" s="153" t="s">
        <v>263</v>
      </c>
      <c r="U2803" s="153" t="s">
        <v>504</v>
      </c>
      <c r="V2803" s="153">
        <f>IF(ISBLANK(T2803),"",Tabella2[[#This Row],[ACT STOP]]-Tabella2[[#This Row],[ACT START]])</f>
        <v>4.1666666666666685E-2</v>
      </c>
      <c r="W2803" s="104" t="s">
        <v>92</v>
      </c>
      <c r="X2803" s="104" t="s">
        <v>91</v>
      </c>
      <c r="Y2803" s="110"/>
      <c r="Z2803" s="106"/>
      <c r="AA2803" s="104"/>
      <c r="AB2803" s="107"/>
      <c r="AC2803" s="72">
        <v>1</v>
      </c>
      <c r="AH2803" s="70"/>
      <c r="AI2803" s="70"/>
      <c r="AJ2803">
        <v>0</v>
      </c>
      <c r="AL2803" s="70"/>
      <c r="BM2803" s="135" t="s">
        <v>263</v>
      </c>
      <c r="BN2803" s="136" t="s">
        <v>504</v>
      </c>
      <c r="BO2803" s="101"/>
      <c r="BR2803" s="109" t="str">
        <f t="shared" si="43"/>
        <v>SH-25-2792</v>
      </c>
      <c r="BS2803" s="109" t="s">
        <v>552</v>
      </c>
      <c r="BT2803" t="s">
        <v>92</v>
      </c>
      <c r="BU2803" t="s">
        <v>5882</v>
      </c>
    </row>
    <row r="2804" spans="1:73" hidden="1">
      <c r="A2804" s="103" t="s">
        <v>5883</v>
      </c>
      <c r="B2804" s="102">
        <v>45790</v>
      </c>
      <c r="C2804" s="104">
        <f>_xlfn.ISOWEEKNUM(Tabella2[[#This Row],[Date]])</f>
        <v>20</v>
      </c>
      <c r="D2804" s="104" t="s">
        <v>275</v>
      </c>
      <c r="E2804" s="104" t="s">
        <v>256</v>
      </c>
      <c r="F2804" s="104">
        <v>61</v>
      </c>
      <c r="G2804" s="104" t="s">
        <v>257</v>
      </c>
      <c r="H2804" s="105">
        <v>5</v>
      </c>
      <c r="I2804" s="104" t="s">
        <v>258</v>
      </c>
      <c r="J2804" s="104"/>
      <c r="K2804" s="104" t="s">
        <v>83</v>
      </c>
      <c r="L2804" s="104" t="s">
        <v>299</v>
      </c>
      <c r="M2804" s="104" t="s">
        <v>361</v>
      </c>
      <c r="N2804" s="104"/>
      <c r="O2804" s="108" t="str">
        <f>A758</f>
        <v>13160</v>
      </c>
      <c r="P2804" s="111" t="s">
        <v>371</v>
      </c>
      <c r="Q2804" s="153" t="s">
        <v>263</v>
      </c>
      <c r="R2804" s="153" t="s">
        <v>504</v>
      </c>
      <c r="S2804" s="153">
        <v>4.1666666666666657E-2</v>
      </c>
      <c r="T2804" s="153" t="s">
        <v>263</v>
      </c>
      <c r="U2804" s="153" t="s">
        <v>504</v>
      </c>
      <c r="V2804" s="153">
        <f>IF(ISBLANK(T2804),"",Tabella2[[#This Row],[ACT STOP]]-Tabella2[[#This Row],[ACT START]])</f>
        <v>4.1666666666666685E-2</v>
      </c>
      <c r="W2804" s="104" t="s">
        <v>92</v>
      </c>
      <c r="X2804" s="104" t="s">
        <v>91</v>
      </c>
      <c r="Y2804" s="110"/>
      <c r="Z2804" s="106"/>
      <c r="AA2804" s="104"/>
      <c r="AB2804" s="107"/>
      <c r="AC2804" s="72">
        <v>1</v>
      </c>
      <c r="AH2804" s="70"/>
      <c r="AI2804" s="70"/>
      <c r="AJ2804">
        <v>0</v>
      </c>
      <c r="AL2804" s="70"/>
      <c r="BM2804" s="135" t="s">
        <v>263</v>
      </c>
      <c r="BN2804" s="136" t="s">
        <v>504</v>
      </c>
      <c r="BO2804" s="101"/>
      <c r="BR2804" s="109" t="str">
        <f t="shared" si="43"/>
        <v>SH-25-2793</v>
      </c>
      <c r="BS2804" s="109" t="s">
        <v>416</v>
      </c>
      <c r="BT2804" t="s">
        <v>92</v>
      </c>
      <c r="BU2804" t="s">
        <v>5884</v>
      </c>
    </row>
    <row r="2805" spans="1:73" hidden="1">
      <c r="A2805" s="103" t="s">
        <v>5885</v>
      </c>
      <c r="B2805" s="102">
        <v>45790</v>
      </c>
      <c r="C2805" s="104">
        <f>_xlfn.ISOWEEKNUM(Tabella2[[#This Row],[Date]])</f>
        <v>20</v>
      </c>
      <c r="D2805" s="104" t="s">
        <v>755</v>
      </c>
      <c r="E2805" s="104" t="s">
        <v>256</v>
      </c>
      <c r="F2805" s="104">
        <v>58</v>
      </c>
      <c r="G2805" s="104" t="s">
        <v>257</v>
      </c>
      <c r="H2805" s="105">
        <v>32</v>
      </c>
      <c r="I2805" s="104" t="s">
        <v>258</v>
      </c>
      <c r="J2805" s="104"/>
      <c r="K2805" s="104" t="s">
        <v>79</v>
      </c>
      <c r="L2805" s="104" t="s">
        <v>299</v>
      </c>
      <c r="M2805" s="104" t="s">
        <v>361</v>
      </c>
      <c r="N2805" s="104"/>
      <c r="O2805" s="108" t="str">
        <f>A759</f>
        <v>13161</v>
      </c>
      <c r="P2805" s="111" t="s">
        <v>2616</v>
      </c>
      <c r="Q2805" s="153" t="s">
        <v>511</v>
      </c>
      <c r="R2805" s="153" t="s">
        <v>549</v>
      </c>
      <c r="S2805" s="153">
        <v>4.1666666666666657E-2</v>
      </c>
      <c r="T2805" s="153" t="s">
        <v>511</v>
      </c>
      <c r="U2805" s="153" t="s">
        <v>549</v>
      </c>
      <c r="V2805" s="153">
        <f>IF(ISBLANK(T2805),"",Tabella2[[#This Row],[ACT STOP]]-Tabella2[[#This Row],[ACT START]])</f>
        <v>4.166666666666663E-2</v>
      </c>
      <c r="W2805" s="104" t="s">
        <v>92</v>
      </c>
      <c r="X2805" s="104" t="s">
        <v>91</v>
      </c>
      <c r="Y2805" s="110"/>
      <c r="Z2805" s="106"/>
      <c r="AA2805" s="104"/>
      <c r="AB2805" s="107"/>
      <c r="AC2805" s="72">
        <v>1</v>
      </c>
      <c r="AH2805" s="70"/>
      <c r="AI2805" s="70"/>
      <c r="AJ2805">
        <v>0</v>
      </c>
      <c r="AL2805" s="70"/>
      <c r="BM2805" s="135" t="s">
        <v>511</v>
      </c>
      <c r="BN2805" s="136" t="s">
        <v>549</v>
      </c>
      <c r="BO2805" s="101"/>
      <c r="BR2805" s="109" t="str">
        <f t="shared" si="43"/>
        <v>SH-25-2794</v>
      </c>
      <c r="BS2805" s="109" t="s">
        <v>356</v>
      </c>
      <c r="BT2805" t="s">
        <v>92</v>
      </c>
      <c r="BU2805" t="s">
        <v>5886</v>
      </c>
    </row>
    <row r="2806" spans="1:73" hidden="1">
      <c r="A2806" s="103" t="s">
        <v>5887</v>
      </c>
      <c r="B2806" s="102">
        <v>45790</v>
      </c>
      <c r="C2806" s="104">
        <f>_xlfn.ISOWEEKNUM(Tabella2[[#This Row],[Date]])</f>
        <v>20</v>
      </c>
      <c r="D2806" s="104" t="s">
        <v>275</v>
      </c>
      <c r="E2806" s="104" t="s">
        <v>256</v>
      </c>
      <c r="F2806" s="104">
        <v>57</v>
      </c>
      <c r="G2806" s="104" t="s">
        <v>284</v>
      </c>
      <c r="H2806" s="105">
        <v>9</v>
      </c>
      <c r="I2806" s="104" t="s">
        <v>258</v>
      </c>
      <c r="J2806" s="104"/>
      <c r="K2806" s="104" t="s">
        <v>83</v>
      </c>
      <c r="L2806" s="104" t="s">
        <v>299</v>
      </c>
      <c r="M2806" s="104" t="s">
        <v>276</v>
      </c>
      <c r="N2806" s="104"/>
      <c r="O2806" s="108" t="str">
        <f>A760</f>
        <v>13162</v>
      </c>
      <c r="P2806" s="111" t="s">
        <v>2791</v>
      </c>
      <c r="Q2806" s="153" t="s">
        <v>511</v>
      </c>
      <c r="R2806" s="153" t="s">
        <v>549</v>
      </c>
      <c r="S2806" s="153">
        <v>4.1666666666666657E-2</v>
      </c>
      <c r="T2806" s="153" t="s">
        <v>511</v>
      </c>
      <c r="U2806" s="153" t="s">
        <v>549</v>
      </c>
      <c r="V2806" s="153">
        <f>IF(ISBLANK(T2806),"",Tabella2[[#This Row],[ACT STOP]]-Tabella2[[#This Row],[ACT START]])</f>
        <v>4.166666666666663E-2</v>
      </c>
      <c r="W2806" s="104" t="s">
        <v>92</v>
      </c>
      <c r="X2806" s="104" t="s">
        <v>91</v>
      </c>
      <c r="Y2806" s="110"/>
      <c r="Z2806" s="106"/>
      <c r="AA2806" s="104"/>
      <c r="AB2806" s="107"/>
      <c r="AC2806" s="72">
        <v>1</v>
      </c>
      <c r="AH2806" s="70"/>
      <c r="AI2806" s="70"/>
      <c r="AJ2806">
        <v>0</v>
      </c>
      <c r="AL2806" s="70"/>
      <c r="BM2806" s="135" t="s">
        <v>511</v>
      </c>
      <c r="BN2806" s="136" t="s">
        <v>549</v>
      </c>
      <c r="BO2806" s="101"/>
      <c r="BR2806" s="109" t="str">
        <f t="shared" si="43"/>
        <v>SH-25-2795</v>
      </c>
      <c r="BS2806" s="109" t="s">
        <v>339</v>
      </c>
      <c r="BT2806" t="s">
        <v>92</v>
      </c>
      <c r="BU2806" t="s">
        <v>5888</v>
      </c>
    </row>
    <row r="2807" spans="1:73" hidden="1">
      <c r="A2807" s="103" t="s">
        <v>5889</v>
      </c>
      <c r="B2807" s="102">
        <v>45790</v>
      </c>
      <c r="C2807" s="104">
        <f>_xlfn.ISOWEEKNUM(Tabella2[[#This Row],[Date]])</f>
        <v>20</v>
      </c>
      <c r="D2807" s="104" t="s">
        <v>471</v>
      </c>
      <c r="E2807" s="104" t="s">
        <v>327</v>
      </c>
      <c r="F2807" s="104">
        <v>34</v>
      </c>
      <c r="G2807" s="104" t="s">
        <v>257</v>
      </c>
      <c r="H2807" s="105">
        <v>13</v>
      </c>
      <c r="I2807" s="104" t="s">
        <v>258</v>
      </c>
      <c r="J2807" s="104"/>
      <c r="K2807" s="104" t="s">
        <v>81</v>
      </c>
      <c r="L2807" s="104" t="s">
        <v>259</v>
      </c>
      <c r="M2807" s="104" t="s">
        <v>430</v>
      </c>
      <c r="N2807" s="104"/>
      <c r="O2807" s="106"/>
      <c r="P2807" s="111" t="s">
        <v>431</v>
      </c>
      <c r="Q2807" s="153" t="s">
        <v>511</v>
      </c>
      <c r="R2807" s="153" t="s">
        <v>549</v>
      </c>
      <c r="S2807" s="153">
        <v>4.1666666666666657E-2</v>
      </c>
      <c r="T2807" s="153">
        <v>0.5</v>
      </c>
      <c r="U2807" s="153">
        <v>0.54166666666666663</v>
      </c>
      <c r="V2807" s="153">
        <f>IF(ISBLANK(T2807),"",Tabella2[[#This Row],[ACT STOP]]-Tabella2[[#This Row],[ACT START]])</f>
        <v>4.166666666666663E-2</v>
      </c>
      <c r="W2807" s="104" t="s">
        <v>92</v>
      </c>
      <c r="X2807" s="104" t="s">
        <v>91</v>
      </c>
      <c r="Y2807" s="110"/>
      <c r="Z2807" s="106"/>
      <c r="AA2807" s="104"/>
      <c r="AB2807" s="107"/>
      <c r="AC2807" s="72">
        <v>1</v>
      </c>
      <c r="AH2807" s="70"/>
      <c r="AI2807" s="70"/>
      <c r="AJ2807">
        <v>0</v>
      </c>
      <c r="AL2807" s="70"/>
      <c r="BM2807" s="135">
        <v>0.5</v>
      </c>
      <c r="BN2807" s="136">
        <v>0.54166666666666663</v>
      </c>
      <c r="BO2807" s="101"/>
      <c r="BR2807" s="109" t="str">
        <f t="shared" si="43"/>
        <v>SH-25-2796</v>
      </c>
      <c r="BS2807" s="109" t="s">
        <v>427</v>
      </c>
      <c r="BT2807" t="s">
        <v>92</v>
      </c>
      <c r="BU2807" t="s">
        <v>5890</v>
      </c>
    </row>
    <row r="2808" spans="1:73" hidden="1">
      <c r="A2808" s="103" t="s">
        <v>5891</v>
      </c>
      <c r="B2808" s="102">
        <v>45790</v>
      </c>
      <c r="C2808" s="104">
        <f>_xlfn.ISOWEEKNUM(Tabella2[[#This Row],[Date]])</f>
        <v>20</v>
      </c>
      <c r="D2808" s="104" t="s">
        <v>722</v>
      </c>
      <c r="E2808" s="104" t="s">
        <v>327</v>
      </c>
      <c r="F2808" s="104">
        <v>81</v>
      </c>
      <c r="G2808" s="104" t="s">
        <v>257</v>
      </c>
      <c r="H2808" s="105">
        <v>12</v>
      </c>
      <c r="I2808" s="104" t="s">
        <v>258</v>
      </c>
      <c r="J2808" s="104"/>
      <c r="K2808" s="104" t="s">
        <v>75</v>
      </c>
      <c r="L2808" s="104" t="s">
        <v>259</v>
      </c>
      <c r="M2808" s="104" t="s">
        <v>276</v>
      </c>
      <c r="N2808" s="104"/>
      <c r="O2808" s="106"/>
      <c r="P2808" s="111" t="s">
        <v>723</v>
      </c>
      <c r="Q2808" s="153" t="s">
        <v>511</v>
      </c>
      <c r="R2808" s="153" t="s">
        <v>549</v>
      </c>
      <c r="S2808" s="153">
        <v>4.1666666666666657E-2</v>
      </c>
      <c r="T2808" s="153">
        <v>0.5</v>
      </c>
      <c r="U2808" s="153">
        <v>0.54166666666666663</v>
      </c>
      <c r="V2808" s="153">
        <f>IF(ISBLANK(T2808),"",Tabella2[[#This Row],[ACT STOP]]-Tabella2[[#This Row],[ACT START]])</f>
        <v>4.166666666666663E-2</v>
      </c>
      <c r="W2808" s="104" t="s">
        <v>92</v>
      </c>
      <c r="X2808" s="104" t="s">
        <v>91</v>
      </c>
      <c r="Y2808" s="110" t="s">
        <v>5892</v>
      </c>
      <c r="Z2808" s="106"/>
      <c r="AA2808" s="104"/>
      <c r="AB2808" s="107"/>
      <c r="AC2808" s="72">
        <v>1</v>
      </c>
      <c r="AH2808" s="70"/>
      <c r="AI2808" s="70"/>
      <c r="AJ2808">
        <v>0</v>
      </c>
      <c r="AL2808" s="70"/>
      <c r="BL2808" t="s">
        <v>5893</v>
      </c>
      <c r="BM2808" s="135">
        <v>0.5</v>
      </c>
      <c r="BN2808" s="136">
        <v>0.54166666666666663</v>
      </c>
      <c r="BO2808" s="101"/>
      <c r="BR2808" s="109" t="str">
        <f t="shared" si="43"/>
        <v>SH-25-2797</v>
      </c>
      <c r="BS2808" s="109" t="s">
        <v>266</v>
      </c>
      <c r="BT2808" t="s">
        <v>92</v>
      </c>
      <c r="BU2808" t="s">
        <v>5894</v>
      </c>
    </row>
    <row r="2809" spans="1:73" hidden="1">
      <c r="A2809" s="103" t="s">
        <v>5895</v>
      </c>
      <c r="B2809" s="102">
        <v>45790</v>
      </c>
      <c r="C2809" s="104">
        <f>_xlfn.ISOWEEKNUM(Tabella2[[#This Row],[Date]])</f>
        <v>20</v>
      </c>
      <c r="D2809" s="104" t="s">
        <v>275</v>
      </c>
      <c r="E2809" s="104" t="s">
        <v>256</v>
      </c>
      <c r="F2809" s="104">
        <v>56</v>
      </c>
      <c r="G2809" s="104" t="s">
        <v>257</v>
      </c>
      <c r="H2809" s="105">
        <v>10</v>
      </c>
      <c r="I2809" s="104" t="s">
        <v>258</v>
      </c>
      <c r="J2809" s="104"/>
      <c r="K2809" s="104" t="s">
        <v>79</v>
      </c>
      <c r="L2809" s="104" t="s">
        <v>299</v>
      </c>
      <c r="M2809" s="104" t="s">
        <v>361</v>
      </c>
      <c r="N2809" s="104"/>
      <c r="O2809" s="108" t="str">
        <f>A761</f>
        <v>13163</v>
      </c>
      <c r="P2809" s="111" t="s">
        <v>2616</v>
      </c>
      <c r="Q2809" s="153" t="s">
        <v>272</v>
      </c>
      <c r="R2809" s="153" t="s">
        <v>576</v>
      </c>
      <c r="S2809" s="153">
        <v>4.1666666666666657E-2</v>
      </c>
      <c r="T2809" s="153">
        <v>0.55555555555555558</v>
      </c>
      <c r="U2809" s="153">
        <v>0.59027777777777779</v>
      </c>
      <c r="V2809" s="153">
        <f>IF(ISBLANK(T2809),"",Tabella2[[#This Row],[ACT STOP]]-Tabella2[[#This Row],[ACT START]])</f>
        <v>3.472222222222221E-2</v>
      </c>
      <c r="W2809" s="104" t="s">
        <v>92</v>
      </c>
      <c r="X2809" s="104" t="s">
        <v>91</v>
      </c>
      <c r="Y2809" s="110"/>
      <c r="Z2809" s="106"/>
      <c r="AA2809" s="104"/>
      <c r="AB2809" s="107"/>
      <c r="AC2809" s="72">
        <v>1</v>
      </c>
      <c r="AH2809" s="70"/>
      <c r="AI2809" s="70"/>
      <c r="AJ2809">
        <v>0</v>
      </c>
      <c r="AL2809" s="70"/>
      <c r="BM2809" s="135">
        <v>0.55555555555555558</v>
      </c>
      <c r="BN2809" s="136">
        <v>0.59027777777777779</v>
      </c>
      <c r="BO2809" s="101"/>
      <c r="BR2809" s="109" t="str">
        <f t="shared" si="43"/>
        <v>SH-25-2798</v>
      </c>
      <c r="BS2809" s="109" t="s">
        <v>552</v>
      </c>
      <c r="BT2809" t="s">
        <v>92</v>
      </c>
      <c r="BU2809" t="s">
        <v>5896</v>
      </c>
    </row>
    <row r="2810" spans="1:73" hidden="1">
      <c r="A2810" s="103" t="s">
        <v>5897</v>
      </c>
      <c r="B2810" s="102">
        <v>45790</v>
      </c>
      <c r="C2810" s="104">
        <f>_xlfn.ISOWEEKNUM(Tabella2[[#This Row],[Date]])</f>
        <v>20</v>
      </c>
      <c r="D2810" s="104" t="s">
        <v>326</v>
      </c>
      <c r="E2810" s="104" t="s">
        <v>327</v>
      </c>
      <c r="F2810" s="104">
        <v>67</v>
      </c>
      <c r="G2810" s="104" t="s">
        <v>257</v>
      </c>
      <c r="H2810" s="105">
        <v>1</v>
      </c>
      <c r="I2810" s="104" t="s">
        <v>258</v>
      </c>
      <c r="J2810" s="104"/>
      <c r="K2810" s="104" t="s">
        <v>83</v>
      </c>
      <c r="L2810" s="104" t="s">
        <v>299</v>
      </c>
      <c r="M2810" s="104" t="s">
        <v>5716</v>
      </c>
      <c r="N2810" s="104"/>
      <c r="O2810" s="108" t="str">
        <f>A2811</f>
        <v>15213</v>
      </c>
      <c r="P2810" s="111" t="s">
        <v>5781</v>
      </c>
      <c r="Q2810" s="153" t="s">
        <v>272</v>
      </c>
      <c r="R2810" s="153" t="s">
        <v>576</v>
      </c>
      <c r="S2810" s="153">
        <v>4.1666666666666657E-2</v>
      </c>
      <c r="T2810" s="153">
        <v>0.5625</v>
      </c>
      <c r="U2810" s="153">
        <v>0.60416666666666663</v>
      </c>
      <c r="V2810" s="153">
        <f>IF(ISBLANK(T2810),"",Tabella2[[#This Row],[ACT STOP]]-Tabella2[[#This Row],[ACT START]])</f>
        <v>4.166666666666663E-2</v>
      </c>
      <c r="W2810" s="104" t="s">
        <v>92</v>
      </c>
      <c r="X2810" s="104" t="s">
        <v>91</v>
      </c>
      <c r="Y2810" s="110"/>
      <c r="Z2810" s="106"/>
      <c r="AA2810" s="104"/>
      <c r="AB2810" s="107"/>
      <c r="AC2810" s="72">
        <v>1</v>
      </c>
      <c r="AH2810" s="70"/>
      <c r="AI2810" s="70"/>
      <c r="AJ2810">
        <v>0</v>
      </c>
      <c r="AL2810" s="70"/>
      <c r="BM2810" s="135">
        <v>0.5625</v>
      </c>
      <c r="BN2810" s="136">
        <v>0.60416666666666663</v>
      </c>
      <c r="BO2810" s="101"/>
      <c r="BR2810" s="109" t="str">
        <f t="shared" si="43"/>
        <v>SH-25-2799</v>
      </c>
      <c r="BS2810" s="109" t="s">
        <v>332</v>
      </c>
      <c r="BT2810" t="s">
        <v>92</v>
      </c>
      <c r="BU2810" t="s">
        <v>5898</v>
      </c>
    </row>
    <row r="2811" spans="1:73" hidden="1">
      <c r="A2811" s="103" t="s">
        <v>5899</v>
      </c>
      <c r="B2811" s="102">
        <v>45790</v>
      </c>
      <c r="C2811" s="104">
        <f>_xlfn.ISOWEEKNUM(Tabella2[[#This Row],[Date]])</f>
        <v>20</v>
      </c>
      <c r="D2811" s="104" t="s">
        <v>326</v>
      </c>
      <c r="E2811" s="104" t="s">
        <v>327</v>
      </c>
      <c r="F2811" s="104">
        <v>64</v>
      </c>
      <c r="G2811" s="104" t="s">
        <v>257</v>
      </c>
      <c r="H2811" s="105">
        <v>5</v>
      </c>
      <c r="I2811" s="104" t="s">
        <v>258</v>
      </c>
      <c r="J2811" s="104"/>
      <c r="K2811" s="104" t="s">
        <v>80</v>
      </c>
      <c r="L2811" s="104" t="s">
        <v>299</v>
      </c>
      <c r="M2811" s="104" t="s">
        <v>5716</v>
      </c>
      <c r="N2811" s="104"/>
      <c r="O2811" s="108" t="str">
        <f>A2810</f>
        <v>15212</v>
      </c>
      <c r="P2811" s="111" t="s">
        <v>5781</v>
      </c>
      <c r="Q2811" s="153">
        <v>0.5625</v>
      </c>
      <c r="R2811" s="153">
        <v>0.60416666666666663</v>
      </c>
      <c r="S2811" s="153">
        <v>4.1666666666666657E-2</v>
      </c>
      <c r="T2811" s="153">
        <v>0.5625</v>
      </c>
      <c r="U2811" s="153">
        <v>0.60416666666666663</v>
      </c>
      <c r="V2811" s="153">
        <f>IF(ISBLANK(T2811),"",Tabella2[[#This Row],[ACT STOP]]-Tabella2[[#This Row],[ACT START]])</f>
        <v>4.166666666666663E-2</v>
      </c>
      <c r="W2811" s="104" t="s">
        <v>92</v>
      </c>
      <c r="X2811" s="104" t="s">
        <v>91</v>
      </c>
      <c r="Y2811" s="110"/>
      <c r="Z2811" s="106"/>
      <c r="AA2811" s="104"/>
      <c r="AB2811" s="107"/>
      <c r="AC2811" s="72">
        <v>1</v>
      </c>
      <c r="AH2811" s="70"/>
      <c r="AI2811" s="70"/>
      <c r="AJ2811">
        <v>0</v>
      </c>
      <c r="AL2811" s="70"/>
      <c r="BM2811" s="135">
        <v>0.5625</v>
      </c>
      <c r="BN2811" s="136">
        <v>0.60416666666666663</v>
      </c>
      <c r="BO2811" s="101"/>
      <c r="BR2811" s="109" t="str">
        <f t="shared" si="43"/>
        <v>SH-25-2800</v>
      </c>
      <c r="BS2811" s="109" t="s">
        <v>416</v>
      </c>
      <c r="BT2811" t="s">
        <v>92</v>
      </c>
      <c r="BU2811" t="s">
        <v>5900</v>
      </c>
    </row>
    <row r="2812" spans="1:73" hidden="1">
      <c r="A2812" s="103" t="s">
        <v>5901</v>
      </c>
      <c r="B2812" s="102">
        <v>45790</v>
      </c>
      <c r="C2812" s="104">
        <f>_xlfn.ISOWEEKNUM(Tabella2[[#This Row],[Date]])</f>
        <v>20</v>
      </c>
      <c r="D2812" s="104" t="s">
        <v>275</v>
      </c>
      <c r="E2812" s="104" t="s">
        <v>256</v>
      </c>
      <c r="F2812" s="104">
        <v>61</v>
      </c>
      <c r="G2812" s="104" t="s">
        <v>284</v>
      </c>
      <c r="H2812" s="105">
        <v>22</v>
      </c>
      <c r="I2812" s="104" t="s">
        <v>258</v>
      </c>
      <c r="J2812" s="104"/>
      <c r="K2812" s="104" t="s">
        <v>81</v>
      </c>
      <c r="L2812" s="104" t="s">
        <v>259</v>
      </c>
      <c r="M2812" s="104" t="s">
        <v>276</v>
      </c>
      <c r="N2812" s="104"/>
      <c r="O2812" s="106"/>
      <c r="P2812" s="111" t="s">
        <v>342</v>
      </c>
      <c r="Q2812" s="153" t="s">
        <v>272</v>
      </c>
      <c r="R2812" s="153" t="s">
        <v>576</v>
      </c>
      <c r="S2812" s="153">
        <v>4.1666666666666657E-2</v>
      </c>
      <c r="T2812" s="153">
        <v>0.55902777777777779</v>
      </c>
      <c r="U2812" s="153">
        <v>0.60069444444444442</v>
      </c>
      <c r="V2812" s="153">
        <f>IF(ISBLANK(T2812),"",Tabella2[[#This Row],[ACT STOP]]-Tabella2[[#This Row],[ACT START]])</f>
        <v>4.166666666666663E-2</v>
      </c>
      <c r="W2812" s="104" t="s">
        <v>92</v>
      </c>
      <c r="X2812" s="104" t="s">
        <v>91</v>
      </c>
      <c r="Y2812" s="110"/>
      <c r="Z2812" s="106"/>
      <c r="AA2812" s="104"/>
      <c r="AB2812" s="107"/>
      <c r="AC2812" s="72">
        <v>1</v>
      </c>
      <c r="AH2812" s="70"/>
      <c r="AI2812" s="70"/>
      <c r="AJ2812">
        <v>0</v>
      </c>
      <c r="AL2812" s="70"/>
      <c r="BM2812" s="135">
        <v>0.55902777777777779</v>
      </c>
      <c r="BN2812" s="136">
        <v>0.60069444444444442</v>
      </c>
      <c r="BO2812" s="101"/>
      <c r="BR2812" s="109" t="str">
        <f t="shared" si="43"/>
        <v>SH-25-2801</v>
      </c>
      <c r="BS2812" s="109" t="s">
        <v>295</v>
      </c>
      <c r="BT2812" t="s">
        <v>92</v>
      </c>
      <c r="BU2812" t="s">
        <v>5902</v>
      </c>
    </row>
    <row r="2813" spans="1:73" hidden="1">
      <c r="A2813" s="103" t="s">
        <v>5903</v>
      </c>
      <c r="B2813" s="102">
        <v>45791</v>
      </c>
      <c r="C2813" s="104">
        <f>_xlfn.ISOWEEKNUM(Tabella2[[#This Row],[Date]])</f>
        <v>20</v>
      </c>
      <c r="D2813" s="104" t="s">
        <v>305</v>
      </c>
      <c r="E2813" s="104" t="s">
        <v>284</v>
      </c>
      <c r="F2813" s="104">
        <v>46</v>
      </c>
      <c r="G2813" s="104" t="s">
        <v>284</v>
      </c>
      <c r="H2813" s="105">
        <v>22</v>
      </c>
      <c r="I2813" s="104"/>
      <c r="J2813" s="104" t="s">
        <v>258</v>
      </c>
      <c r="K2813" s="104" t="s">
        <v>79</v>
      </c>
      <c r="L2813" s="104" t="s">
        <v>299</v>
      </c>
      <c r="M2813" s="104" t="s">
        <v>386</v>
      </c>
      <c r="N2813" s="104"/>
      <c r="O2813" s="108" t="str">
        <f>A763</f>
        <v>13165</v>
      </c>
      <c r="P2813" s="111" t="s">
        <v>387</v>
      </c>
      <c r="Q2813" s="153" t="s">
        <v>605</v>
      </c>
      <c r="R2813" s="153" t="s">
        <v>285</v>
      </c>
      <c r="S2813" s="153">
        <v>4.1666666666666657E-2</v>
      </c>
      <c r="T2813" s="153" t="s">
        <v>605</v>
      </c>
      <c r="U2813" s="153" t="s">
        <v>285</v>
      </c>
      <c r="V2813" s="153">
        <f>IF(ISBLANK(T2813),"",Tabella2[[#This Row],[ACT STOP]]-Tabella2[[#This Row],[ACT START]])</f>
        <v>4.1666666666666685E-2</v>
      </c>
      <c r="W2813" s="104" t="s">
        <v>92</v>
      </c>
      <c r="X2813" s="104" t="s">
        <v>91</v>
      </c>
      <c r="Y2813" s="110"/>
      <c r="Z2813" s="106"/>
      <c r="AA2813" s="104"/>
      <c r="AB2813" s="107"/>
      <c r="AC2813" s="72">
        <v>1</v>
      </c>
      <c r="AH2813" s="70"/>
      <c r="AI2813" s="70"/>
      <c r="AJ2813">
        <v>0</v>
      </c>
      <c r="AL2813" s="70"/>
      <c r="BM2813" s="135" t="s">
        <v>605</v>
      </c>
      <c r="BN2813" s="136" t="s">
        <v>285</v>
      </c>
      <c r="BO2813" s="101"/>
      <c r="BR2813" s="109" t="str">
        <f t="shared" si="43"/>
        <v>SH-25-2802</v>
      </c>
      <c r="BS2813" s="109" t="s">
        <v>295</v>
      </c>
      <c r="BT2813" t="s">
        <v>92</v>
      </c>
      <c r="BU2813" t="s">
        <v>5904</v>
      </c>
    </row>
    <row r="2814" spans="1:73" hidden="1">
      <c r="A2814" s="103" t="s">
        <v>5905</v>
      </c>
      <c r="B2814" s="102">
        <v>45791</v>
      </c>
      <c r="C2814" s="104">
        <f>_xlfn.ISOWEEKNUM(Tabella2[[#This Row],[Date]])</f>
        <v>20</v>
      </c>
      <c r="D2814" s="104" t="s">
        <v>321</v>
      </c>
      <c r="E2814" s="104" t="s">
        <v>284</v>
      </c>
      <c r="F2814" s="104">
        <v>51</v>
      </c>
      <c r="G2814" s="104" t="s">
        <v>257</v>
      </c>
      <c r="H2814" s="105">
        <v>32</v>
      </c>
      <c r="I2814" s="104"/>
      <c r="J2814" s="104" t="s">
        <v>258</v>
      </c>
      <c r="K2814" s="104" t="s">
        <v>83</v>
      </c>
      <c r="L2814" s="104" t="s">
        <v>299</v>
      </c>
      <c r="M2814" s="104" t="s">
        <v>276</v>
      </c>
      <c r="N2814" s="104"/>
      <c r="O2814" s="108" t="str">
        <f>A764</f>
        <v>13166</v>
      </c>
      <c r="P2814" s="111" t="s">
        <v>3960</v>
      </c>
      <c r="Q2814" s="153" t="s">
        <v>605</v>
      </c>
      <c r="R2814" s="153" t="s">
        <v>285</v>
      </c>
      <c r="S2814" s="153">
        <v>4.1666666666666657E-2</v>
      </c>
      <c r="T2814" s="153" t="s">
        <v>605</v>
      </c>
      <c r="U2814" s="153">
        <v>0.30208333333333331</v>
      </c>
      <c r="V2814" s="153">
        <f>IF(ISBLANK(T2814),"",Tabella2[[#This Row],[ACT STOP]]-Tabella2[[#This Row],[ACT START]])</f>
        <v>5.2083333333333315E-2</v>
      </c>
      <c r="W2814" s="104" t="s">
        <v>92</v>
      </c>
      <c r="X2814" s="104" t="s">
        <v>91</v>
      </c>
      <c r="Y2814" s="110" t="s">
        <v>5906</v>
      </c>
      <c r="Z2814" s="106"/>
      <c r="AA2814" s="104"/>
      <c r="AB2814" s="107"/>
      <c r="AC2814" s="72">
        <v>1</v>
      </c>
      <c r="AH2814" s="70"/>
      <c r="AI2814" s="70"/>
      <c r="AJ2814">
        <v>0</v>
      </c>
      <c r="AL2814" s="70"/>
      <c r="BM2814" s="135" t="s">
        <v>605</v>
      </c>
      <c r="BN2814" s="136">
        <v>0.30208333333333331</v>
      </c>
      <c r="BO2814" s="101">
        <v>1.041666666666667E-2</v>
      </c>
      <c r="BQ2814" t="s">
        <v>94</v>
      </c>
      <c r="BR2814" s="109" t="str">
        <f t="shared" si="43"/>
        <v>SH-25-2803</v>
      </c>
      <c r="BS2814" s="109" t="s">
        <v>356</v>
      </c>
      <c r="BT2814" t="s">
        <v>92</v>
      </c>
      <c r="BU2814" t="s">
        <v>5907</v>
      </c>
    </row>
    <row r="2815" spans="1:73" hidden="1">
      <c r="A2815" s="103" t="s">
        <v>5908</v>
      </c>
      <c r="B2815" s="102">
        <v>45791</v>
      </c>
      <c r="C2815" s="104">
        <f>_xlfn.ISOWEEKNUM(Tabella2[[#This Row],[Date]])</f>
        <v>20</v>
      </c>
      <c r="D2815" s="104" t="s">
        <v>275</v>
      </c>
      <c r="E2815" s="104" t="s">
        <v>256</v>
      </c>
      <c r="F2815" s="104">
        <v>61</v>
      </c>
      <c r="G2815" s="104" t="s">
        <v>257</v>
      </c>
      <c r="H2815" s="105">
        <v>1</v>
      </c>
      <c r="I2815" s="104" t="s">
        <v>258</v>
      </c>
      <c r="J2815" s="104"/>
      <c r="K2815" s="104" t="s">
        <v>81</v>
      </c>
      <c r="L2815" s="104" t="s">
        <v>259</v>
      </c>
      <c r="M2815" s="104" t="s">
        <v>276</v>
      </c>
      <c r="N2815" s="104"/>
      <c r="O2815" s="106"/>
      <c r="P2815" s="111" t="s">
        <v>2009</v>
      </c>
      <c r="Q2815" s="153" t="s">
        <v>605</v>
      </c>
      <c r="R2815" s="153">
        <v>0.29166666666666669</v>
      </c>
      <c r="S2815" s="153">
        <v>4.1666666666666657E-2</v>
      </c>
      <c r="T2815" s="153">
        <v>0.25</v>
      </c>
      <c r="U2815" s="153">
        <v>0.29166666666666669</v>
      </c>
      <c r="V2815" s="153">
        <f>IF(ISBLANK(T2815),"",Tabella2[[#This Row],[ACT STOP]]-Tabella2[[#This Row],[ACT START]])</f>
        <v>4.1666666666666685E-2</v>
      </c>
      <c r="W2815" s="104" t="s">
        <v>92</v>
      </c>
      <c r="X2815" s="104" t="s">
        <v>91</v>
      </c>
      <c r="Y2815" s="110"/>
      <c r="Z2815" s="106"/>
      <c r="AA2815" s="104"/>
      <c r="AB2815" s="107"/>
      <c r="AC2815" s="72">
        <v>1</v>
      </c>
      <c r="AH2815" s="70"/>
      <c r="AI2815" s="70"/>
      <c r="AJ2815">
        <v>0</v>
      </c>
      <c r="AL2815" s="70"/>
      <c r="BM2815" s="135">
        <v>0.25</v>
      </c>
      <c r="BN2815" s="136">
        <v>0.29166666666666669</v>
      </c>
      <c r="BO2815" s="101"/>
      <c r="BR2815" s="109" t="str">
        <f t="shared" si="43"/>
        <v>SH-25-2804</v>
      </c>
      <c r="BS2815" s="109" t="s">
        <v>332</v>
      </c>
      <c r="BT2815" t="s">
        <v>92</v>
      </c>
      <c r="BU2815" t="s">
        <v>5909</v>
      </c>
    </row>
    <row r="2816" spans="1:73" hidden="1">
      <c r="A2816" s="103" t="s">
        <v>5910</v>
      </c>
      <c r="B2816" s="102">
        <v>45791</v>
      </c>
      <c r="C2816" s="104">
        <f>_xlfn.ISOWEEKNUM(Tabella2[[#This Row],[Date]])</f>
        <v>20</v>
      </c>
      <c r="D2816" s="104" t="s">
        <v>574</v>
      </c>
      <c r="E2816" s="104" t="s">
        <v>284</v>
      </c>
      <c r="F2816" s="104">
        <v>66</v>
      </c>
      <c r="G2816" s="104" t="s">
        <v>257</v>
      </c>
      <c r="H2816" s="105">
        <v>7</v>
      </c>
      <c r="I2816" s="104"/>
      <c r="J2816" s="104" t="s">
        <v>258</v>
      </c>
      <c r="K2816" s="104" t="s">
        <v>75</v>
      </c>
      <c r="L2816" s="104" t="s">
        <v>259</v>
      </c>
      <c r="M2816" s="104" t="s">
        <v>276</v>
      </c>
      <c r="N2816" s="104"/>
      <c r="O2816" s="106"/>
      <c r="P2816" s="111" t="s">
        <v>2684</v>
      </c>
      <c r="Q2816" s="153" t="s">
        <v>605</v>
      </c>
      <c r="R2816" s="153">
        <v>0.29166666666666669</v>
      </c>
      <c r="S2816" s="153">
        <v>4.1666666666666657E-2</v>
      </c>
      <c r="T2816" s="153">
        <v>0.25</v>
      </c>
      <c r="U2816" s="153">
        <v>0.29166666666666669</v>
      </c>
      <c r="V2816" s="153">
        <f>IF(ISBLANK(T2816),"",Tabella2[[#This Row],[ACT STOP]]-Tabella2[[#This Row],[ACT START]])</f>
        <v>4.1666666666666685E-2</v>
      </c>
      <c r="W2816" s="104" t="s">
        <v>92</v>
      </c>
      <c r="X2816" s="104" t="s">
        <v>91</v>
      </c>
      <c r="Y2816" s="110"/>
      <c r="Z2816" s="106"/>
      <c r="AA2816" s="104"/>
      <c r="AB2816" s="107"/>
      <c r="AC2816" s="72">
        <v>1</v>
      </c>
      <c r="AH2816" s="70"/>
      <c r="AI2816" s="70"/>
      <c r="AJ2816">
        <v>0</v>
      </c>
      <c r="AL2816" s="70"/>
      <c r="BM2816" s="135">
        <v>0.25</v>
      </c>
      <c r="BN2816" s="136">
        <v>0.29166666666666669</v>
      </c>
      <c r="BO2816" s="101"/>
      <c r="BR2816" s="109" t="str">
        <f t="shared" si="43"/>
        <v>SH-25-2805</v>
      </c>
      <c r="BS2816" s="109" t="s">
        <v>1241</v>
      </c>
      <c r="BT2816" t="s">
        <v>92</v>
      </c>
      <c r="BU2816" t="s">
        <v>5911</v>
      </c>
    </row>
    <row r="2817" spans="1:73" hidden="1">
      <c r="A2817" s="103" t="s">
        <v>5912</v>
      </c>
      <c r="B2817" s="102">
        <v>45791</v>
      </c>
      <c r="C2817" s="104">
        <f>_xlfn.ISOWEEKNUM(Tabella2[[#This Row],[Date]])</f>
        <v>20</v>
      </c>
      <c r="D2817" s="104" t="s">
        <v>478</v>
      </c>
      <c r="E2817" s="104" t="s">
        <v>284</v>
      </c>
      <c r="F2817" s="104">
        <v>65</v>
      </c>
      <c r="G2817" s="104" t="s">
        <v>284</v>
      </c>
      <c r="H2817" s="105">
        <v>9</v>
      </c>
      <c r="I2817" s="104"/>
      <c r="J2817" s="104" t="s">
        <v>258</v>
      </c>
      <c r="K2817" s="104" t="s">
        <v>79</v>
      </c>
      <c r="L2817" s="104" t="s">
        <v>299</v>
      </c>
      <c r="M2817" s="104" t="s">
        <v>361</v>
      </c>
      <c r="N2817" s="104"/>
      <c r="O2817" s="108" t="str">
        <f>A765</f>
        <v>13167</v>
      </c>
      <c r="P2817" s="111" t="s">
        <v>539</v>
      </c>
      <c r="Q2817" s="153" t="s">
        <v>617</v>
      </c>
      <c r="R2817" s="153" t="s">
        <v>525</v>
      </c>
      <c r="S2817" s="153">
        <v>4.1666666666666657E-2</v>
      </c>
      <c r="T2817" s="153" t="s">
        <v>617</v>
      </c>
      <c r="U2817" s="153" t="s">
        <v>525</v>
      </c>
      <c r="V2817" s="153">
        <f>IF(ISBLANK(T2817),"",Tabella2[[#This Row],[ACT STOP]]-Tabella2[[#This Row],[ACT START]])</f>
        <v>4.1666666666666685E-2</v>
      </c>
      <c r="W2817" s="104" t="s">
        <v>92</v>
      </c>
      <c r="X2817" s="104" t="s">
        <v>91</v>
      </c>
      <c r="Y2817" s="110"/>
      <c r="Z2817" s="106"/>
      <c r="AA2817" s="104"/>
      <c r="AB2817" s="107"/>
      <c r="AC2817" s="72">
        <v>1</v>
      </c>
      <c r="AH2817" s="70"/>
      <c r="AI2817" s="70"/>
      <c r="AJ2817">
        <v>0</v>
      </c>
      <c r="AL2817" s="70"/>
      <c r="BM2817" s="135" t="s">
        <v>617</v>
      </c>
      <c r="BN2817" s="136" t="s">
        <v>525</v>
      </c>
      <c r="BO2817" s="101"/>
      <c r="BR2817" s="109" t="str">
        <f t="shared" si="43"/>
        <v>SH-25-2806</v>
      </c>
      <c r="BS2817" s="109" t="s">
        <v>339</v>
      </c>
      <c r="BT2817" t="s">
        <v>92</v>
      </c>
      <c r="BU2817" t="s">
        <v>5913</v>
      </c>
    </row>
    <row r="2818" spans="1:73" hidden="1">
      <c r="A2818" s="103" t="s">
        <v>5914</v>
      </c>
      <c r="B2818" s="102">
        <v>45791</v>
      </c>
      <c r="C2818" s="104">
        <f>_xlfn.ISOWEEKNUM(Tabella2[[#This Row],[Date]])</f>
        <v>20</v>
      </c>
      <c r="D2818" s="104" t="s">
        <v>321</v>
      </c>
      <c r="E2818" s="104" t="s">
        <v>284</v>
      </c>
      <c r="F2818" s="104">
        <v>54</v>
      </c>
      <c r="G2818" s="104" t="s">
        <v>257</v>
      </c>
      <c r="H2818" s="105">
        <v>17</v>
      </c>
      <c r="I2818" s="104"/>
      <c r="J2818" s="104" t="s">
        <v>258</v>
      </c>
      <c r="K2818" s="104" t="s">
        <v>83</v>
      </c>
      <c r="L2818" s="104" t="s">
        <v>299</v>
      </c>
      <c r="M2818" s="104" t="s">
        <v>276</v>
      </c>
      <c r="N2818" s="104"/>
      <c r="O2818" s="108" t="str">
        <f>A766</f>
        <v>13168</v>
      </c>
      <c r="P2818" s="111" t="s">
        <v>3960</v>
      </c>
      <c r="Q2818" s="153" t="s">
        <v>617</v>
      </c>
      <c r="R2818" s="153" t="s">
        <v>525</v>
      </c>
      <c r="S2818" s="153">
        <v>4.1666666666666657E-2</v>
      </c>
      <c r="T2818" s="153" t="s">
        <v>617</v>
      </c>
      <c r="U2818" s="153" t="s">
        <v>525</v>
      </c>
      <c r="V2818" s="153">
        <f>IF(ISBLANK(T2818),"",Tabella2[[#This Row],[ACT STOP]]-Tabella2[[#This Row],[ACT START]])</f>
        <v>4.1666666666666685E-2</v>
      </c>
      <c r="W2818" s="104" t="s">
        <v>92</v>
      </c>
      <c r="X2818" s="104" t="s">
        <v>91</v>
      </c>
      <c r="Y2818" s="110"/>
      <c r="Z2818" s="106"/>
      <c r="AA2818" s="104"/>
      <c r="AB2818" s="107"/>
      <c r="AC2818" s="72">
        <v>1</v>
      </c>
      <c r="AH2818" s="70"/>
      <c r="AI2818" s="70"/>
      <c r="AJ2818">
        <v>0</v>
      </c>
      <c r="AL2818" s="70"/>
      <c r="BM2818" s="135" t="s">
        <v>617</v>
      </c>
      <c r="BN2818" s="136" t="s">
        <v>525</v>
      </c>
      <c r="BO2818" s="101"/>
      <c r="BR2818" s="109" t="str">
        <f t="shared" si="43"/>
        <v>SH-25-2807</v>
      </c>
      <c r="BS2818" s="109" t="s">
        <v>393</v>
      </c>
      <c r="BT2818" t="s">
        <v>92</v>
      </c>
      <c r="BU2818" t="s">
        <v>5915</v>
      </c>
    </row>
    <row r="2819" spans="1:73" hidden="1">
      <c r="A2819" s="103" t="s">
        <v>5916</v>
      </c>
      <c r="B2819" s="102">
        <v>45791</v>
      </c>
      <c r="C2819" s="104">
        <f>_xlfn.ISOWEEKNUM(Tabella2[[#This Row],[Date]])</f>
        <v>20</v>
      </c>
      <c r="D2819" s="104" t="s">
        <v>558</v>
      </c>
      <c r="E2819" s="104" t="s">
        <v>284</v>
      </c>
      <c r="F2819" s="104">
        <v>61</v>
      </c>
      <c r="G2819" s="104" t="s">
        <v>257</v>
      </c>
      <c r="H2819" s="105">
        <v>12</v>
      </c>
      <c r="I2819" s="104"/>
      <c r="J2819" s="104" t="s">
        <v>258</v>
      </c>
      <c r="K2819" s="104" t="s">
        <v>75</v>
      </c>
      <c r="L2819" s="104" t="s">
        <v>299</v>
      </c>
      <c r="M2819" s="104" t="s">
        <v>328</v>
      </c>
      <c r="N2819" s="104"/>
      <c r="O2819" s="108" t="str">
        <f>A2820</f>
        <v>15222</v>
      </c>
      <c r="P2819" s="111" t="s">
        <v>4012</v>
      </c>
      <c r="Q2819" s="153">
        <v>0.3125</v>
      </c>
      <c r="R2819" s="153">
        <v>0.35416666666666669</v>
      </c>
      <c r="S2819" s="153">
        <v>4.1666666666666657E-2</v>
      </c>
      <c r="T2819" s="153">
        <v>0.3125</v>
      </c>
      <c r="U2819" s="153">
        <v>0.35416666666666669</v>
      </c>
      <c r="V2819" s="153">
        <f>IF(ISBLANK(T2819),"",Tabella2[[#This Row],[ACT STOP]]-Tabella2[[#This Row],[ACT START]])</f>
        <v>4.1666666666666685E-2</v>
      </c>
      <c r="W2819" s="104" t="s">
        <v>92</v>
      </c>
      <c r="X2819" s="104" t="s">
        <v>91</v>
      </c>
      <c r="Y2819" s="110" t="s">
        <v>5917</v>
      </c>
      <c r="Z2819" s="106"/>
      <c r="AA2819" s="104"/>
      <c r="AB2819" s="107"/>
      <c r="AC2819" s="72">
        <v>1</v>
      </c>
      <c r="AH2819" s="70"/>
      <c r="AI2819" s="70"/>
      <c r="AJ2819">
        <v>0</v>
      </c>
      <c r="AL2819" s="70"/>
      <c r="BM2819" s="135">
        <v>0.3125</v>
      </c>
      <c r="BN2819" s="136">
        <v>0.35416666666666669</v>
      </c>
      <c r="BO2819" s="101"/>
      <c r="BR2819" s="109" t="str">
        <f t="shared" si="43"/>
        <v>SH-25-2808</v>
      </c>
      <c r="BS2819" s="109" t="s">
        <v>266</v>
      </c>
      <c r="BT2819" t="s">
        <v>92</v>
      </c>
      <c r="BU2819" t="s">
        <v>5918</v>
      </c>
    </row>
    <row r="2820" spans="1:73" hidden="1">
      <c r="A2820" s="103" t="s">
        <v>5919</v>
      </c>
      <c r="B2820" s="102">
        <v>45791</v>
      </c>
      <c r="C2820" s="104">
        <f>_xlfn.ISOWEEKNUM(Tabella2[[#This Row],[Date]])</f>
        <v>20</v>
      </c>
      <c r="D2820" s="104" t="s">
        <v>558</v>
      </c>
      <c r="E2820" s="104" t="s">
        <v>284</v>
      </c>
      <c r="F2820" s="104">
        <v>59</v>
      </c>
      <c r="G2820" s="104" t="s">
        <v>257</v>
      </c>
      <c r="H2820" s="105">
        <v>10</v>
      </c>
      <c r="I2820" s="104"/>
      <c r="J2820" s="104" t="s">
        <v>258</v>
      </c>
      <c r="K2820" s="104" t="s">
        <v>77</v>
      </c>
      <c r="L2820" s="104" t="s">
        <v>299</v>
      </c>
      <c r="M2820" s="104" t="s">
        <v>328</v>
      </c>
      <c r="N2820" s="104"/>
      <c r="O2820" s="108" t="str">
        <f>A2819</f>
        <v>15221</v>
      </c>
      <c r="P2820" s="111" t="s">
        <v>4012</v>
      </c>
      <c r="Q2820" s="153">
        <v>0.3125</v>
      </c>
      <c r="R2820" s="153">
        <v>0.35416666666666669</v>
      </c>
      <c r="S2820" s="153">
        <v>4.1666666666666657E-2</v>
      </c>
      <c r="T2820" s="153">
        <v>0.3125</v>
      </c>
      <c r="U2820" s="153">
        <v>0.35416666666666669</v>
      </c>
      <c r="V2820" s="153">
        <f>IF(ISBLANK(T2820),"",Tabella2[[#This Row],[ACT STOP]]-Tabella2[[#This Row],[ACT START]])</f>
        <v>4.1666666666666685E-2</v>
      </c>
      <c r="W2820" s="104" t="s">
        <v>92</v>
      </c>
      <c r="X2820" s="104" t="s">
        <v>91</v>
      </c>
      <c r="Y2820" s="110" t="s">
        <v>5920</v>
      </c>
      <c r="Z2820" s="106"/>
      <c r="AA2820" s="104"/>
      <c r="AB2820" s="107"/>
      <c r="AC2820" s="72">
        <v>1</v>
      </c>
      <c r="AH2820" s="70"/>
      <c r="AI2820" s="70"/>
      <c r="AJ2820">
        <v>0</v>
      </c>
      <c r="AL2820" s="70"/>
      <c r="BM2820" s="135">
        <v>0.3125</v>
      </c>
      <c r="BN2820" s="136">
        <v>0.35416666666666669</v>
      </c>
      <c r="BO2820" s="101"/>
      <c r="BR2820" s="109" t="str">
        <f t="shared" si="43"/>
        <v>SH-25-2809</v>
      </c>
      <c r="BS2820" s="109" t="s">
        <v>552</v>
      </c>
      <c r="BT2820" t="s">
        <v>92</v>
      </c>
      <c r="BU2820" t="s">
        <v>5921</v>
      </c>
    </row>
    <row r="2821" spans="1:73" hidden="1">
      <c r="A2821" s="103" t="s">
        <v>5922</v>
      </c>
      <c r="B2821" s="102">
        <v>45791</v>
      </c>
      <c r="C2821" s="104">
        <f>_xlfn.ISOWEEKNUM(Tabella2[[#This Row],[Date]])</f>
        <v>20</v>
      </c>
      <c r="D2821" s="104" t="s">
        <v>421</v>
      </c>
      <c r="E2821" s="104" t="s">
        <v>327</v>
      </c>
      <c r="F2821" s="104">
        <v>72</v>
      </c>
      <c r="G2821" s="104" t="s">
        <v>257</v>
      </c>
      <c r="H2821" s="105">
        <v>5</v>
      </c>
      <c r="I2821" s="104" t="s">
        <v>258</v>
      </c>
      <c r="J2821" s="104"/>
      <c r="K2821" s="104" t="s">
        <v>79</v>
      </c>
      <c r="L2821" s="104" t="s">
        <v>299</v>
      </c>
      <c r="M2821" s="104" t="s">
        <v>386</v>
      </c>
      <c r="N2821" s="104"/>
      <c r="O2821" s="108" t="str">
        <f>A2822</f>
        <v>15224</v>
      </c>
      <c r="P2821" s="111" t="s">
        <v>3963</v>
      </c>
      <c r="Q2821" s="153" t="s">
        <v>631</v>
      </c>
      <c r="R2821" s="153" t="s">
        <v>498</v>
      </c>
      <c r="S2821" s="153">
        <v>4.1666666666666657E-2</v>
      </c>
      <c r="T2821" s="153" t="s">
        <v>631</v>
      </c>
      <c r="U2821" s="153" t="s">
        <v>498</v>
      </c>
      <c r="V2821" s="153">
        <f>IF(ISBLANK(T2821),"",Tabella2[[#This Row],[ACT STOP]]-Tabella2[[#This Row],[ACT START]])</f>
        <v>4.1666666666666685E-2</v>
      </c>
      <c r="W2821" s="104" t="s">
        <v>92</v>
      </c>
      <c r="X2821" s="104" t="s">
        <v>91</v>
      </c>
      <c r="Y2821" s="110"/>
      <c r="Z2821" s="106"/>
      <c r="AA2821" s="104"/>
      <c r="AB2821" s="107"/>
      <c r="AC2821" s="72">
        <v>1</v>
      </c>
      <c r="AH2821" s="70"/>
      <c r="AI2821" s="70"/>
      <c r="AJ2821">
        <v>0</v>
      </c>
      <c r="AL2821" s="70"/>
      <c r="BM2821" s="135" t="s">
        <v>631</v>
      </c>
      <c r="BN2821" s="136" t="s">
        <v>498</v>
      </c>
      <c r="BO2821" s="101"/>
      <c r="BR2821" s="109" t="str">
        <f t="shared" si="43"/>
        <v>SH-25-2810</v>
      </c>
      <c r="BS2821" s="109" t="s">
        <v>416</v>
      </c>
      <c r="BT2821" t="s">
        <v>92</v>
      </c>
      <c r="BU2821" t="s">
        <v>5923</v>
      </c>
    </row>
    <row r="2822" spans="1:73" hidden="1">
      <c r="A2822" s="103" t="s">
        <v>5924</v>
      </c>
      <c r="B2822" s="102">
        <v>45791</v>
      </c>
      <c r="C2822" s="104">
        <f>_xlfn.ISOWEEKNUM(Tabella2[[#This Row],[Date]])</f>
        <v>20</v>
      </c>
      <c r="D2822" s="104" t="s">
        <v>421</v>
      </c>
      <c r="E2822" s="104" t="s">
        <v>327</v>
      </c>
      <c r="F2822" s="104">
        <v>70</v>
      </c>
      <c r="G2822" s="104" t="s">
        <v>257</v>
      </c>
      <c r="H2822" s="105">
        <v>1</v>
      </c>
      <c r="I2822" s="104" t="s">
        <v>258</v>
      </c>
      <c r="J2822" s="104"/>
      <c r="K2822" s="104" t="s">
        <v>78</v>
      </c>
      <c r="L2822" s="104" t="s">
        <v>299</v>
      </c>
      <c r="M2822" s="104" t="s">
        <v>386</v>
      </c>
      <c r="N2822" s="104"/>
      <c r="O2822" s="108" t="str">
        <f>A2821</f>
        <v>15223</v>
      </c>
      <c r="P2822" s="111" t="s">
        <v>3963</v>
      </c>
      <c r="Q2822" s="153">
        <v>0.375</v>
      </c>
      <c r="R2822" s="153">
        <v>0.41666666666666669</v>
      </c>
      <c r="S2822" s="153">
        <v>4.1666666666666657E-2</v>
      </c>
      <c r="T2822" s="153">
        <v>0.375</v>
      </c>
      <c r="U2822" s="153">
        <v>0.41666666666666669</v>
      </c>
      <c r="V2822" s="153">
        <f>IF(ISBLANK(T2822),"",Tabella2[[#This Row],[ACT STOP]]-Tabella2[[#This Row],[ACT START]])</f>
        <v>4.1666666666666685E-2</v>
      </c>
      <c r="W2822" s="104" t="s">
        <v>92</v>
      </c>
      <c r="X2822" s="104" t="s">
        <v>91</v>
      </c>
      <c r="Y2822" s="110" t="s">
        <v>5925</v>
      </c>
      <c r="Z2822" s="106"/>
      <c r="AA2822" s="104"/>
      <c r="AB2822" s="107"/>
      <c r="AC2822" s="72">
        <v>1</v>
      </c>
      <c r="AH2822" s="70"/>
      <c r="AI2822" s="70"/>
      <c r="AJ2822">
        <v>0</v>
      </c>
      <c r="AL2822" s="70"/>
      <c r="BM2822" s="135">
        <v>0.375</v>
      </c>
      <c r="BN2822" s="136">
        <v>0.41666666666666669</v>
      </c>
      <c r="BO2822" s="101"/>
      <c r="BR2822" s="109" t="str">
        <f t="shared" si="43"/>
        <v>SH-25-2811</v>
      </c>
      <c r="BS2822" s="109" t="s">
        <v>332</v>
      </c>
      <c r="BT2822" t="s">
        <v>92</v>
      </c>
      <c r="BU2822" t="s">
        <v>5926</v>
      </c>
    </row>
    <row r="2823" spans="1:73" hidden="1">
      <c r="A2823" s="103" t="s">
        <v>5927</v>
      </c>
      <c r="B2823" s="102">
        <v>45791</v>
      </c>
      <c r="C2823" s="104">
        <f>_xlfn.ISOWEEKNUM(Tabella2[[#This Row],[Date]])</f>
        <v>20</v>
      </c>
      <c r="D2823" s="104" t="s">
        <v>478</v>
      </c>
      <c r="E2823" s="104" t="s">
        <v>284</v>
      </c>
      <c r="F2823" s="104">
        <v>64</v>
      </c>
      <c r="G2823" s="104" t="s">
        <v>257</v>
      </c>
      <c r="H2823" s="105">
        <v>2</v>
      </c>
      <c r="I2823" s="104"/>
      <c r="J2823" s="104" t="s">
        <v>258</v>
      </c>
      <c r="K2823" s="104" t="s">
        <v>83</v>
      </c>
      <c r="L2823" s="104" t="s">
        <v>299</v>
      </c>
      <c r="M2823" s="104" t="s">
        <v>361</v>
      </c>
      <c r="N2823" s="104"/>
      <c r="O2823" s="108" t="str">
        <f>A767</f>
        <v>13169</v>
      </c>
      <c r="P2823" s="111" t="s">
        <v>2688</v>
      </c>
      <c r="Q2823" s="153" t="s">
        <v>631</v>
      </c>
      <c r="R2823" s="153" t="s">
        <v>498</v>
      </c>
      <c r="S2823" s="153">
        <v>4.1666666666666657E-2</v>
      </c>
      <c r="T2823" s="153" t="s">
        <v>631</v>
      </c>
      <c r="U2823" s="153" t="s">
        <v>498</v>
      </c>
      <c r="V2823" s="153">
        <f>IF(ISBLANK(T2823),"",Tabella2[[#This Row],[ACT STOP]]-Tabella2[[#This Row],[ACT START]])</f>
        <v>4.1666666666666685E-2</v>
      </c>
      <c r="W2823" s="104" t="s">
        <v>92</v>
      </c>
      <c r="X2823" s="104" t="s">
        <v>91</v>
      </c>
      <c r="Y2823" s="110"/>
      <c r="Z2823" s="106"/>
      <c r="AA2823" s="104"/>
      <c r="AB2823" s="107"/>
      <c r="AC2823" s="72">
        <v>1</v>
      </c>
      <c r="AH2823" s="70"/>
      <c r="AI2823" s="70"/>
      <c r="AJ2823">
        <v>0</v>
      </c>
      <c r="AL2823" s="70"/>
      <c r="BM2823" s="135" t="s">
        <v>631</v>
      </c>
      <c r="BN2823" s="136" t="s">
        <v>498</v>
      </c>
      <c r="BO2823" s="101"/>
      <c r="BR2823" s="109" t="str">
        <f t="shared" si="43"/>
        <v>SH-25-2812</v>
      </c>
      <c r="BS2823" s="109" t="s">
        <v>368</v>
      </c>
      <c r="BT2823" t="s">
        <v>92</v>
      </c>
      <c r="BU2823" t="s">
        <v>5928</v>
      </c>
    </row>
    <row r="2824" spans="1:73" hidden="1">
      <c r="A2824" s="103" t="s">
        <v>5929</v>
      </c>
      <c r="B2824" s="102">
        <v>45791</v>
      </c>
      <c r="C2824" s="104">
        <f>_xlfn.ISOWEEKNUM(Tabella2[[#This Row],[Date]])</f>
        <v>20</v>
      </c>
      <c r="D2824" s="104" t="s">
        <v>509</v>
      </c>
      <c r="E2824" s="104" t="s">
        <v>284</v>
      </c>
      <c r="F2824" s="104">
        <v>71</v>
      </c>
      <c r="G2824" s="104" t="s">
        <v>257</v>
      </c>
      <c r="H2824" s="105">
        <v>9</v>
      </c>
      <c r="I2824" s="104"/>
      <c r="J2824" s="104" t="s">
        <v>258</v>
      </c>
      <c r="K2824" s="104" t="s">
        <v>81</v>
      </c>
      <c r="L2824" s="104" t="s">
        <v>259</v>
      </c>
      <c r="M2824" s="104" t="s">
        <v>328</v>
      </c>
      <c r="N2824" s="104"/>
      <c r="O2824" s="106"/>
      <c r="P2824" s="111" t="s">
        <v>3689</v>
      </c>
      <c r="Q2824" s="153" t="s">
        <v>631</v>
      </c>
      <c r="R2824" s="153" t="s">
        <v>498</v>
      </c>
      <c r="S2824" s="153">
        <v>4.1666666666666657E-2</v>
      </c>
      <c r="T2824" s="153" t="s">
        <v>631</v>
      </c>
      <c r="U2824" s="153" t="s">
        <v>498</v>
      </c>
      <c r="V2824" s="153">
        <f>IF(ISBLANK(T2824),"",Tabella2[[#This Row],[ACT STOP]]-Tabella2[[#This Row],[ACT START]])</f>
        <v>4.1666666666666685E-2</v>
      </c>
      <c r="W2824" s="104" t="s">
        <v>92</v>
      </c>
      <c r="X2824" s="104" t="s">
        <v>91</v>
      </c>
      <c r="Y2824" s="110"/>
      <c r="Z2824" s="106"/>
      <c r="AA2824" s="104"/>
      <c r="AB2824" s="107"/>
      <c r="AC2824" s="72">
        <v>1</v>
      </c>
      <c r="AH2824" s="70"/>
      <c r="AI2824" s="70"/>
      <c r="AJ2824">
        <v>0</v>
      </c>
      <c r="AL2824" s="70"/>
      <c r="BM2824" s="135" t="s">
        <v>631</v>
      </c>
      <c r="BN2824" s="136" t="s">
        <v>498</v>
      </c>
      <c r="BO2824" s="101"/>
      <c r="BR2824" s="109" t="str">
        <f t="shared" si="43"/>
        <v>SH-25-2813</v>
      </c>
      <c r="BS2824" s="109" t="s">
        <v>318</v>
      </c>
      <c r="BT2824" t="s">
        <v>92</v>
      </c>
      <c r="BU2824" t="s">
        <v>5930</v>
      </c>
    </row>
    <row r="2825" spans="1:73" hidden="1">
      <c r="A2825" s="103" t="s">
        <v>5931</v>
      </c>
      <c r="B2825" s="102">
        <v>45791</v>
      </c>
      <c r="C2825" s="104">
        <f>_xlfn.ISOWEEKNUM(Tabella2[[#This Row],[Date]])</f>
        <v>20</v>
      </c>
      <c r="D2825" s="104" t="s">
        <v>321</v>
      </c>
      <c r="E2825" s="104" t="s">
        <v>284</v>
      </c>
      <c r="F2825" s="104">
        <v>53</v>
      </c>
      <c r="G2825" s="104" t="s">
        <v>257</v>
      </c>
      <c r="H2825" s="105">
        <v>12</v>
      </c>
      <c r="I2825" s="104"/>
      <c r="J2825" s="104" t="s">
        <v>258</v>
      </c>
      <c r="K2825" s="104" t="s">
        <v>79</v>
      </c>
      <c r="L2825" s="104" t="s">
        <v>299</v>
      </c>
      <c r="M2825" s="104" t="s">
        <v>276</v>
      </c>
      <c r="N2825" s="104"/>
      <c r="O2825" s="108" t="str">
        <f>A769</f>
        <v>13171</v>
      </c>
      <c r="P2825" s="111" t="s">
        <v>3960</v>
      </c>
      <c r="Q2825" s="153" t="s">
        <v>263</v>
      </c>
      <c r="R2825" s="153" t="s">
        <v>504</v>
      </c>
      <c r="S2825" s="153">
        <v>4.1666666666666657E-2</v>
      </c>
      <c r="T2825" s="153" t="s">
        <v>263</v>
      </c>
      <c r="U2825" s="153" t="s">
        <v>504</v>
      </c>
      <c r="V2825" s="153">
        <f>IF(ISBLANK(T2825),"",Tabella2[[#This Row],[ACT STOP]]-Tabella2[[#This Row],[ACT START]])</f>
        <v>4.1666666666666685E-2</v>
      </c>
      <c r="W2825" s="104" t="s">
        <v>92</v>
      </c>
      <c r="X2825" s="104" t="s">
        <v>91</v>
      </c>
      <c r="Y2825" s="110"/>
      <c r="Z2825" s="106"/>
      <c r="AA2825" s="104"/>
      <c r="AB2825" s="107"/>
      <c r="AC2825" s="72">
        <v>1</v>
      </c>
      <c r="AH2825" s="70"/>
      <c r="AI2825" s="70"/>
      <c r="AJ2825">
        <v>0</v>
      </c>
      <c r="AL2825" s="70"/>
      <c r="BM2825" s="135" t="s">
        <v>263</v>
      </c>
      <c r="BN2825" s="136" t="s">
        <v>504</v>
      </c>
      <c r="BO2825" s="101"/>
      <c r="BR2825" s="109" t="str">
        <f t="shared" si="43"/>
        <v>SH-25-2814</v>
      </c>
      <c r="BS2825" s="109" t="s">
        <v>266</v>
      </c>
      <c r="BT2825" t="s">
        <v>92</v>
      </c>
      <c r="BU2825" t="s">
        <v>5932</v>
      </c>
    </row>
    <row r="2826" spans="1:73" hidden="1">
      <c r="A2826" s="103" t="s">
        <v>5933</v>
      </c>
      <c r="B2826" s="102">
        <v>45791</v>
      </c>
      <c r="C2826" s="104">
        <f>_xlfn.ISOWEEKNUM(Tabella2[[#This Row],[Date]])</f>
        <v>20</v>
      </c>
      <c r="D2826" s="104" t="s">
        <v>275</v>
      </c>
      <c r="E2826" s="104" t="s">
        <v>256</v>
      </c>
      <c r="F2826" s="104">
        <v>61</v>
      </c>
      <c r="G2826" s="104" t="s">
        <v>257</v>
      </c>
      <c r="H2826" s="105">
        <v>17</v>
      </c>
      <c r="I2826" s="104" t="s">
        <v>258</v>
      </c>
      <c r="J2826" s="104"/>
      <c r="K2826" s="104" t="s">
        <v>83</v>
      </c>
      <c r="L2826" s="104" t="s">
        <v>299</v>
      </c>
      <c r="M2826" s="104" t="s">
        <v>361</v>
      </c>
      <c r="N2826" s="104"/>
      <c r="O2826" s="108" t="str">
        <f>A770</f>
        <v>13172</v>
      </c>
      <c r="P2826" s="111" t="s">
        <v>2616</v>
      </c>
      <c r="Q2826" s="153" t="s">
        <v>263</v>
      </c>
      <c r="R2826" s="153" t="s">
        <v>504</v>
      </c>
      <c r="S2826" s="153">
        <v>4.1666666666666657E-2</v>
      </c>
      <c r="T2826" s="153" t="s">
        <v>263</v>
      </c>
      <c r="U2826" s="153" t="s">
        <v>504</v>
      </c>
      <c r="V2826" s="153">
        <f>IF(ISBLANK(T2826),"",Tabella2[[#This Row],[ACT STOP]]-Tabella2[[#This Row],[ACT START]])</f>
        <v>4.1666666666666685E-2</v>
      </c>
      <c r="W2826" s="104" t="s">
        <v>92</v>
      </c>
      <c r="X2826" s="104" t="s">
        <v>91</v>
      </c>
      <c r="Y2826" s="110"/>
      <c r="Z2826" s="106"/>
      <c r="AA2826" s="104"/>
      <c r="AB2826" s="107"/>
      <c r="AC2826" s="72">
        <v>1</v>
      </c>
      <c r="AH2826" s="70"/>
      <c r="AI2826" s="70"/>
      <c r="AJ2826">
        <v>0</v>
      </c>
      <c r="AL2826" s="70"/>
      <c r="BM2826" s="135" t="s">
        <v>263</v>
      </c>
      <c r="BN2826" s="136" t="s">
        <v>504</v>
      </c>
      <c r="BO2826" s="101"/>
      <c r="BR2826" s="109" t="str">
        <f t="shared" si="43"/>
        <v>SH-25-2815</v>
      </c>
      <c r="BS2826" s="109" t="s">
        <v>393</v>
      </c>
      <c r="BT2826" t="s">
        <v>92</v>
      </c>
      <c r="BU2826" t="s">
        <v>5934</v>
      </c>
    </row>
    <row r="2827" spans="1:73" hidden="1">
      <c r="A2827" s="103" t="s">
        <v>5935</v>
      </c>
      <c r="B2827" s="102">
        <v>45791</v>
      </c>
      <c r="C2827" s="104">
        <f>_xlfn.ISOWEEKNUM(Tabella2[[#This Row],[Date]])</f>
        <v>20</v>
      </c>
      <c r="D2827" s="104" t="s">
        <v>722</v>
      </c>
      <c r="E2827" s="104" t="s">
        <v>327</v>
      </c>
      <c r="F2827" s="104">
        <v>81</v>
      </c>
      <c r="G2827" s="104" t="s">
        <v>284</v>
      </c>
      <c r="H2827" s="105">
        <v>9</v>
      </c>
      <c r="I2827" s="104" t="s">
        <v>258</v>
      </c>
      <c r="J2827" s="104"/>
      <c r="K2827" s="104" t="s">
        <v>81</v>
      </c>
      <c r="L2827" s="104" t="s">
        <v>259</v>
      </c>
      <c r="M2827" s="104" t="s">
        <v>1509</v>
      </c>
      <c r="N2827" s="104"/>
      <c r="O2827" s="106"/>
      <c r="P2827" s="111" t="s">
        <v>1510</v>
      </c>
      <c r="Q2827" s="153" t="s">
        <v>263</v>
      </c>
      <c r="R2827" s="153" t="s">
        <v>504</v>
      </c>
      <c r="S2827" s="153">
        <v>4.1666666666666657E-2</v>
      </c>
      <c r="T2827" s="153" t="s">
        <v>263</v>
      </c>
      <c r="U2827" s="153" t="s">
        <v>504</v>
      </c>
      <c r="V2827" s="153">
        <f>IF(ISBLANK(T2827),"",Tabella2[[#This Row],[ACT STOP]]-Tabella2[[#This Row],[ACT START]])</f>
        <v>4.1666666666666685E-2</v>
      </c>
      <c r="W2827" s="104" t="s">
        <v>92</v>
      </c>
      <c r="X2827" s="104" t="s">
        <v>91</v>
      </c>
      <c r="Y2827" s="110"/>
      <c r="Z2827" s="106"/>
      <c r="AA2827" s="104"/>
      <c r="AB2827" s="107"/>
      <c r="AC2827" s="72">
        <v>1</v>
      </c>
      <c r="AH2827" s="70"/>
      <c r="AI2827" s="70"/>
      <c r="AJ2827">
        <v>0</v>
      </c>
      <c r="AL2827" s="70"/>
      <c r="BM2827" s="135" t="s">
        <v>263</v>
      </c>
      <c r="BN2827" s="136" t="s">
        <v>504</v>
      </c>
      <c r="BO2827" s="101"/>
      <c r="BR2827" s="109" t="str">
        <f t="shared" si="43"/>
        <v>SH-25-2816</v>
      </c>
      <c r="BS2827" s="109" t="s">
        <v>339</v>
      </c>
      <c r="BT2827" t="s">
        <v>92</v>
      </c>
      <c r="BU2827" t="s">
        <v>5936</v>
      </c>
    </row>
    <row r="2828" spans="1:73" hidden="1">
      <c r="A2828" s="103" t="s">
        <v>5937</v>
      </c>
      <c r="B2828" s="102">
        <v>45791</v>
      </c>
      <c r="C2828" s="104">
        <f>_xlfn.ISOWEEKNUM(Tabella2[[#This Row],[Date]])</f>
        <v>20</v>
      </c>
      <c r="D2828" s="104" t="s">
        <v>722</v>
      </c>
      <c r="E2828" s="104" t="s">
        <v>327</v>
      </c>
      <c r="F2828" s="104">
        <v>78</v>
      </c>
      <c r="G2828" s="104" t="s">
        <v>284</v>
      </c>
      <c r="H2828" s="105">
        <v>3</v>
      </c>
      <c r="I2828" s="104" t="s">
        <v>258</v>
      </c>
      <c r="J2828" s="104"/>
      <c r="K2828" s="104" t="s">
        <v>77</v>
      </c>
      <c r="L2828" s="104" t="s">
        <v>259</v>
      </c>
      <c r="M2828" s="104" t="s">
        <v>1509</v>
      </c>
      <c r="N2828" s="104"/>
      <c r="O2828" s="106"/>
      <c r="P2828" s="111" t="s">
        <v>1510</v>
      </c>
      <c r="Q2828" s="153" t="s">
        <v>263</v>
      </c>
      <c r="R2828" s="153" t="s">
        <v>504</v>
      </c>
      <c r="S2828" s="153">
        <v>4.1666666666666657E-2</v>
      </c>
      <c r="T2828" s="153">
        <v>0.4375</v>
      </c>
      <c r="U2828" s="153">
        <v>0.47916666666666669</v>
      </c>
      <c r="V2828" s="153">
        <f>IF(ISBLANK(T2828),"",Tabella2[[#This Row],[ACT STOP]]-Tabella2[[#This Row],[ACT START]])</f>
        <v>4.1666666666666685E-2</v>
      </c>
      <c r="W2828" s="104" t="s">
        <v>92</v>
      </c>
      <c r="X2828" s="104" t="s">
        <v>91</v>
      </c>
      <c r="Y2828" s="110"/>
      <c r="Z2828" s="106"/>
      <c r="AA2828" s="104"/>
      <c r="AB2828" s="107"/>
      <c r="AC2828" s="72">
        <v>1</v>
      </c>
      <c r="AH2828" s="70"/>
      <c r="AI2828" s="70"/>
      <c r="AJ2828">
        <v>0</v>
      </c>
      <c r="AL2828" s="70"/>
      <c r="BM2828" s="135">
        <v>0.4375</v>
      </c>
      <c r="BN2828" s="136">
        <v>0.47916666666666669</v>
      </c>
      <c r="BO2828" s="101"/>
      <c r="BR2828" s="109" t="str">
        <f t="shared" si="43"/>
        <v>SH-25-2817</v>
      </c>
      <c r="BS2828" s="109" t="s">
        <v>301</v>
      </c>
      <c r="BT2828" t="s">
        <v>92</v>
      </c>
      <c r="BU2828" t="s">
        <v>5938</v>
      </c>
    </row>
    <row r="2829" spans="1:73" hidden="1">
      <c r="A2829" s="103" t="s">
        <v>5939</v>
      </c>
      <c r="B2829" s="102">
        <v>45791</v>
      </c>
      <c r="C2829" s="104">
        <f>_xlfn.ISOWEEKNUM(Tabella2[[#This Row],[Date]])</f>
        <v>20</v>
      </c>
      <c r="D2829" s="104" t="s">
        <v>326</v>
      </c>
      <c r="E2829" s="104" t="s">
        <v>327</v>
      </c>
      <c r="F2829" s="104">
        <v>66</v>
      </c>
      <c r="G2829" s="104" t="s">
        <v>257</v>
      </c>
      <c r="H2829" s="105">
        <v>1</v>
      </c>
      <c r="I2829" s="104" t="s">
        <v>258</v>
      </c>
      <c r="J2829" s="104"/>
      <c r="K2829" s="104" t="s">
        <v>79</v>
      </c>
      <c r="L2829" s="104" t="s">
        <v>299</v>
      </c>
      <c r="M2829" s="104" t="s">
        <v>913</v>
      </c>
      <c r="N2829" s="104"/>
      <c r="O2829" s="108" t="str">
        <f>A2830</f>
        <v>15232</v>
      </c>
      <c r="P2829" s="111" t="s">
        <v>5940</v>
      </c>
      <c r="Q2829" s="153" t="s">
        <v>511</v>
      </c>
      <c r="R2829" s="153" t="s">
        <v>549</v>
      </c>
      <c r="S2829" s="153">
        <v>4.1666666666666657E-2</v>
      </c>
      <c r="T2829" s="153" t="s">
        <v>511</v>
      </c>
      <c r="U2829" s="153" t="s">
        <v>549</v>
      </c>
      <c r="V2829" s="153">
        <f>IF(ISBLANK(T2829),"",Tabella2[[#This Row],[ACT STOP]]-Tabella2[[#This Row],[ACT START]])</f>
        <v>4.166666666666663E-2</v>
      </c>
      <c r="W2829" s="104" t="s">
        <v>92</v>
      </c>
      <c r="X2829" s="104" t="s">
        <v>91</v>
      </c>
      <c r="Y2829" s="110"/>
      <c r="Z2829" s="106"/>
      <c r="AA2829" s="104"/>
      <c r="AB2829" s="107"/>
      <c r="AC2829" s="72">
        <v>1</v>
      </c>
      <c r="AH2829" s="70"/>
      <c r="AI2829" s="70"/>
      <c r="AJ2829">
        <v>0</v>
      </c>
      <c r="AL2829" s="70"/>
      <c r="BM2829" s="135" t="s">
        <v>511</v>
      </c>
      <c r="BN2829" s="136" t="s">
        <v>549</v>
      </c>
      <c r="BO2829" s="101"/>
      <c r="BR2829" s="109" t="str">
        <f t="shared" ref="BR2829:BR2892" si="44">_xlfn.CONCAT(LEFT(BR2828,6),TEXT(RIGHT(BR2828,4)+1,"0000"))</f>
        <v>SH-25-2818</v>
      </c>
      <c r="BS2829" s="109" t="s">
        <v>332</v>
      </c>
      <c r="BT2829" t="s">
        <v>92</v>
      </c>
      <c r="BU2829" t="s">
        <v>5941</v>
      </c>
    </row>
    <row r="2830" spans="1:73" hidden="1">
      <c r="A2830" s="103" t="s">
        <v>5942</v>
      </c>
      <c r="B2830" s="102">
        <v>45791</v>
      </c>
      <c r="C2830" s="104">
        <f>_xlfn.ISOWEEKNUM(Tabella2[[#This Row],[Date]])</f>
        <v>20</v>
      </c>
      <c r="D2830" s="104" t="s">
        <v>326</v>
      </c>
      <c r="E2830" s="104" t="s">
        <v>327</v>
      </c>
      <c r="F2830" s="104">
        <v>69</v>
      </c>
      <c r="G2830" s="104" t="s">
        <v>257</v>
      </c>
      <c r="H2830" s="105">
        <v>2</v>
      </c>
      <c r="I2830" s="104" t="s">
        <v>258</v>
      </c>
      <c r="J2830" s="104"/>
      <c r="K2830" s="104" t="s">
        <v>78</v>
      </c>
      <c r="L2830" s="104" t="s">
        <v>299</v>
      </c>
      <c r="M2830" s="104" t="s">
        <v>913</v>
      </c>
      <c r="N2830" s="104"/>
      <c r="O2830" s="108" t="str">
        <f>A2829</f>
        <v>15231</v>
      </c>
      <c r="P2830" s="111" t="s">
        <v>5940</v>
      </c>
      <c r="Q2830" s="153">
        <v>0.5</v>
      </c>
      <c r="R2830" s="153">
        <v>0.54166666666666663</v>
      </c>
      <c r="S2830" s="153">
        <v>4.1666666666666657E-2</v>
      </c>
      <c r="T2830" s="153">
        <v>0.5</v>
      </c>
      <c r="U2830" s="153">
        <v>0.54166666666666663</v>
      </c>
      <c r="V2830" s="153">
        <f>IF(ISBLANK(T2830),"",Tabella2[[#This Row],[ACT STOP]]-Tabella2[[#This Row],[ACT START]])</f>
        <v>4.166666666666663E-2</v>
      </c>
      <c r="W2830" s="104" t="s">
        <v>92</v>
      </c>
      <c r="X2830" s="104" t="s">
        <v>91</v>
      </c>
      <c r="Y2830" s="110"/>
      <c r="Z2830" s="106"/>
      <c r="AA2830" s="104"/>
      <c r="AB2830" s="107"/>
      <c r="AC2830" s="72">
        <v>1</v>
      </c>
      <c r="AH2830" s="70"/>
      <c r="AI2830" s="70"/>
      <c r="AJ2830">
        <v>0</v>
      </c>
      <c r="AL2830" s="70"/>
      <c r="BM2830" s="135">
        <v>0.5</v>
      </c>
      <c r="BN2830" s="136">
        <v>0.54166666666666663</v>
      </c>
      <c r="BO2830" s="101"/>
      <c r="BR2830" s="109" t="str">
        <f t="shared" si="44"/>
        <v>SH-25-2819</v>
      </c>
      <c r="BS2830" s="109" t="s">
        <v>368</v>
      </c>
      <c r="BT2830" t="s">
        <v>92</v>
      </c>
      <c r="BU2830" t="s">
        <v>5943</v>
      </c>
    </row>
    <row r="2831" spans="1:73" hidden="1">
      <c r="A2831" s="103" t="s">
        <v>5944</v>
      </c>
      <c r="B2831" s="102">
        <v>45791</v>
      </c>
      <c r="C2831" s="104">
        <f>_xlfn.ISOWEEKNUM(Tabella2[[#This Row],[Date]])</f>
        <v>20</v>
      </c>
      <c r="D2831" s="104" t="s">
        <v>478</v>
      </c>
      <c r="E2831" s="104" t="s">
        <v>284</v>
      </c>
      <c r="F2831" s="104">
        <v>65</v>
      </c>
      <c r="G2831" s="104" t="s">
        <v>284</v>
      </c>
      <c r="H2831" s="105">
        <v>22</v>
      </c>
      <c r="I2831" s="104"/>
      <c r="J2831" s="104" t="s">
        <v>258</v>
      </c>
      <c r="K2831" s="104" t="s">
        <v>83</v>
      </c>
      <c r="L2831" s="104" t="s">
        <v>299</v>
      </c>
      <c r="M2831" s="104" t="s">
        <v>361</v>
      </c>
      <c r="N2831" s="104"/>
      <c r="O2831" s="108" t="str">
        <f>A771</f>
        <v>13173</v>
      </c>
      <c r="P2831" s="111" t="s">
        <v>2688</v>
      </c>
      <c r="Q2831" s="153" t="s">
        <v>511</v>
      </c>
      <c r="R2831" s="153" t="s">
        <v>549</v>
      </c>
      <c r="S2831" s="153">
        <v>4.1666666666666657E-2</v>
      </c>
      <c r="T2831" s="153" t="s">
        <v>511</v>
      </c>
      <c r="U2831" s="153">
        <v>0.53819444444444442</v>
      </c>
      <c r="V2831" s="153">
        <f>IF(ISBLANK(T2831),"",Tabella2[[#This Row],[ACT STOP]]-Tabella2[[#This Row],[ACT START]])</f>
        <v>3.819444444444442E-2</v>
      </c>
      <c r="W2831" s="104" t="s">
        <v>92</v>
      </c>
      <c r="X2831" s="104" t="s">
        <v>91</v>
      </c>
      <c r="Y2831" s="110"/>
      <c r="Z2831" s="106"/>
      <c r="AA2831" s="104"/>
      <c r="AB2831" s="107"/>
      <c r="AC2831" s="72">
        <v>1</v>
      </c>
      <c r="AH2831" s="70"/>
      <c r="AI2831" s="70"/>
      <c r="AJ2831">
        <v>0</v>
      </c>
      <c r="AL2831" s="70"/>
      <c r="BM2831" s="135" t="s">
        <v>511</v>
      </c>
      <c r="BN2831" s="136">
        <v>0.53819444444444442</v>
      </c>
      <c r="BO2831" s="101"/>
      <c r="BR2831" s="109" t="str">
        <f t="shared" si="44"/>
        <v>SH-25-2820</v>
      </c>
      <c r="BS2831" s="109" t="s">
        <v>295</v>
      </c>
      <c r="BT2831" t="s">
        <v>92</v>
      </c>
      <c r="BU2831" t="s">
        <v>5945</v>
      </c>
    </row>
    <row r="2832" spans="1:73" hidden="1">
      <c r="A2832" s="103" t="s">
        <v>5946</v>
      </c>
      <c r="B2832" s="102">
        <v>45791</v>
      </c>
      <c r="C2832" s="104">
        <f>_xlfn.ISOWEEKNUM(Tabella2[[#This Row],[Date]])</f>
        <v>20</v>
      </c>
      <c r="D2832" s="104" t="s">
        <v>722</v>
      </c>
      <c r="E2832" s="104" t="s">
        <v>327</v>
      </c>
      <c r="F2832" s="104">
        <v>80</v>
      </c>
      <c r="G2832" s="104" t="s">
        <v>257</v>
      </c>
      <c r="H2832" s="105">
        <v>32</v>
      </c>
      <c r="I2832" s="104" t="s">
        <v>258</v>
      </c>
      <c r="J2832" s="104"/>
      <c r="K2832" s="104" t="s">
        <v>81</v>
      </c>
      <c r="L2832" s="104" t="s">
        <v>259</v>
      </c>
      <c r="M2832" s="104" t="s">
        <v>1509</v>
      </c>
      <c r="N2832" s="104"/>
      <c r="O2832" s="106"/>
      <c r="P2832" s="111" t="s">
        <v>1510</v>
      </c>
      <c r="Q2832" s="153" t="s">
        <v>511</v>
      </c>
      <c r="R2832" s="153" t="s">
        <v>549</v>
      </c>
      <c r="S2832" s="153">
        <v>4.1666666666666657E-2</v>
      </c>
      <c r="T2832" s="153" t="s">
        <v>511</v>
      </c>
      <c r="U2832" s="153">
        <v>0.54861111111111116</v>
      </c>
      <c r="V2832" s="153">
        <f>IF(ISBLANK(T2832),"",Tabella2[[#This Row],[ACT STOP]]-Tabella2[[#This Row],[ACT START]])</f>
        <v>4.861111111111116E-2</v>
      </c>
      <c r="W2832" s="104" t="s">
        <v>92</v>
      </c>
      <c r="X2832" s="104" t="s">
        <v>91</v>
      </c>
      <c r="Y2832" s="110" t="s">
        <v>5947</v>
      </c>
      <c r="Z2832" s="106"/>
      <c r="AA2832" s="104"/>
      <c r="AB2832" s="107"/>
      <c r="AC2832" s="72">
        <v>1</v>
      </c>
      <c r="AH2832" s="70"/>
      <c r="AI2832" s="70"/>
      <c r="AJ2832">
        <v>0</v>
      </c>
      <c r="AL2832" s="70"/>
      <c r="BL2832" t="s">
        <v>5948</v>
      </c>
      <c r="BM2832" s="135" t="s">
        <v>511</v>
      </c>
      <c r="BN2832" s="136">
        <v>0.54861111111111116</v>
      </c>
      <c r="BO2832" s="101">
        <v>6.9444444444444441E-3</v>
      </c>
      <c r="BQ2832" t="s">
        <v>102</v>
      </c>
      <c r="BR2832" s="109" t="str">
        <f t="shared" si="44"/>
        <v>SH-25-2821</v>
      </c>
      <c r="BS2832" s="109" t="s">
        <v>356</v>
      </c>
      <c r="BT2832" t="s">
        <v>92</v>
      </c>
      <c r="BU2832" t="s">
        <v>5949</v>
      </c>
    </row>
    <row r="2833" spans="1:73" hidden="1">
      <c r="A2833" s="103" t="s">
        <v>5950</v>
      </c>
      <c r="B2833" s="102">
        <v>45791</v>
      </c>
      <c r="C2833" s="104">
        <f>_xlfn.ISOWEEKNUM(Tabella2[[#This Row],[Date]])</f>
        <v>20</v>
      </c>
      <c r="D2833" s="104" t="s">
        <v>755</v>
      </c>
      <c r="E2833" s="104" t="s">
        <v>256</v>
      </c>
      <c r="F2833" s="104">
        <v>58</v>
      </c>
      <c r="G2833" s="104" t="s">
        <v>257</v>
      </c>
      <c r="H2833" s="105">
        <v>13</v>
      </c>
      <c r="I2833" s="104" t="s">
        <v>258</v>
      </c>
      <c r="J2833" s="104"/>
      <c r="K2833" s="104" t="s">
        <v>79</v>
      </c>
      <c r="L2833" s="104" t="s">
        <v>299</v>
      </c>
      <c r="M2833" s="104" t="s">
        <v>276</v>
      </c>
      <c r="N2833" s="104"/>
      <c r="O2833" s="108" t="str">
        <f>A773</f>
        <v>13175</v>
      </c>
      <c r="P2833" s="111" t="s">
        <v>733</v>
      </c>
      <c r="Q2833" s="153" t="s">
        <v>272</v>
      </c>
      <c r="R2833" s="153" t="s">
        <v>576</v>
      </c>
      <c r="S2833" s="153">
        <v>4.1666666666666657E-2</v>
      </c>
      <c r="T2833" s="153" t="s">
        <v>272</v>
      </c>
      <c r="U2833" s="153" t="s">
        <v>576</v>
      </c>
      <c r="V2833" s="153">
        <f>IF(ISBLANK(T2833),"",Tabella2[[#This Row],[ACT STOP]]-Tabella2[[#This Row],[ACT START]])</f>
        <v>4.166666666666663E-2</v>
      </c>
      <c r="W2833" s="104" t="s">
        <v>92</v>
      </c>
      <c r="X2833" s="104" t="s">
        <v>91</v>
      </c>
      <c r="Y2833" s="110"/>
      <c r="Z2833" s="106"/>
      <c r="AA2833" s="104"/>
      <c r="AB2833" s="107"/>
      <c r="AC2833" s="72">
        <v>1</v>
      </c>
      <c r="AH2833" s="70"/>
      <c r="AI2833" s="70"/>
      <c r="AJ2833">
        <v>0</v>
      </c>
      <c r="AL2833" s="70"/>
      <c r="BM2833" s="135" t="s">
        <v>272</v>
      </c>
      <c r="BN2833" s="136" t="s">
        <v>576</v>
      </c>
      <c r="BO2833" s="101"/>
      <c r="BR2833" s="109" t="str">
        <f t="shared" si="44"/>
        <v>SH-25-2822</v>
      </c>
      <c r="BS2833" s="109" t="s">
        <v>427</v>
      </c>
      <c r="BT2833" t="s">
        <v>92</v>
      </c>
      <c r="BU2833" t="s">
        <v>5951</v>
      </c>
    </row>
    <row r="2834" spans="1:73" hidden="1">
      <c r="A2834" s="103" t="s">
        <v>5952</v>
      </c>
      <c r="B2834" s="102">
        <v>45791</v>
      </c>
      <c r="C2834" s="104">
        <f>_xlfn.ISOWEEKNUM(Tabella2[[#This Row],[Date]])</f>
        <v>20</v>
      </c>
      <c r="D2834" s="104" t="s">
        <v>523</v>
      </c>
      <c r="E2834" s="104" t="s">
        <v>284</v>
      </c>
      <c r="F2834" s="104">
        <v>63</v>
      </c>
      <c r="G2834" s="104" t="s">
        <v>257</v>
      </c>
      <c r="H2834" s="105">
        <v>9</v>
      </c>
      <c r="I2834" s="104"/>
      <c r="J2834" s="104" t="s">
        <v>258</v>
      </c>
      <c r="K2834" s="104" t="s">
        <v>83</v>
      </c>
      <c r="L2834" s="104" t="s">
        <v>299</v>
      </c>
      <c r="M2834" s="104" t="s">
        <v>276</v>
      </c>
      <c r="N2834" s="104"/>
      <c r="O2834" s="108" t="str">
        <f>A774</f>
        <v>13176</v>
      </c>
      <c r="P2834" s="111" t="s">
        <v>2593</v>
      </c>
      <c r="Q2834" s="153" t="s">
        <v>272</v>
      </c>
      <c r="R2834" s="153" t="s">
        <v>576</v>
      </c>
      <c r="S2834" s="153">
        <v>4.1666666666666657E-2</v>
      </c>
      <c r="T2834" s="153">
        <v>0.5625</v>
      </c>
      <c r="U2834" s="153">
        <v>0.60416666666666663</v>
      </c>
      <c r="V2834" s="153">
        <f>IF(ISBLANK(T2834),"",Tabella2[[#This Row],[ACT STOP]]-Tabella2[[#This Row],[ACT START]])</f>
        <v>4.166666666666663E-2</v>
      </c>
      <c r="W2834" s="104" t="s">
        <v>92</v>
      </c>
      <c r="X2834" s="104" t="s">
        <v>91</v>
      </c>
      <c r="Y2834" s="110"/>
      <c r="Z2834" s="106"/>
      <c r="AA2834" s="104"/>
      <c r="AB2834" s="107"/>
      <c r="AC2834" s="72">
        <v>1</v>
      </c>
      <c r="AH2834" s="70"/>
      <c r="AI2834" s="70"/>
      <c r="AJ2834">
        <v>0</v>
      </c>
      <c r="AL2834" s="70"/>
      <c r="BM2834" s="135">
        <v>0.5625</v>
      </c>
      <c r="BN2834" s="136">
        <v>0.60416666666666663</v>
      </c>
      <c r="BO2834" s="101"/>
      <c r="BR2834" s="109" t="str">
        <f t="shared" si="44"/>
        <v>SH-25-2823</v>
      </c>
      <c r="BS2834" s="109" t="s">
        <v>318</v>
      </c>
      <c r="BT2834" t="s">
        <v>92</v>
      </c>
      <c r="BU2834" t="s">
        <v>5953</v>
      </c>
    </row>
    <row r="2835" spans="1:73" hidden="1">
      <c r="A2835" s="103" t="s">
        <v>5954</v>
      </c>
      <c r="B2835" s="102">
        <v>45791</v>
      </c>
      <c r="C2835" s="104">
        <f>_xlfn.ISOWEEKNUM(Tabella2[[#This Row],[Date]])</f>
        <v>20</v>
      </c>
      <c r="D2835" s="104" t="s">
        <v>5705</v>
      </c>
      <c r="E2835" s="104" t="s">
        <v>327</v>
      </c>
      <c r="F2835" s="104">
        <v>83</v>
      </c>
      <c r="G2835" s="104" t="s">
        <v>257</v>
      </c>
      <c r="H2835" s="105">
        <v>17</v>
      </c>
      <c r="I2835" s="104"/>
      <c r="J2835" s="104" t="s">
        <v>258</v>
      </c>
      <c r="K2835" s="104" t="s">
        <v>81</v>
      </c>
      <c r="L2835" s="104" t="s">
        <v>259</v>
      </c>
      <c r="M2835" s="104" t="s">
        <v>1509</v>
      </c>
      <c r="N2835" s="104"/>
      <c r="O2835" s="106"/>
      <c r="P2835" s="111" t="s">
        <v>1510</v>
      </c>
      <c r="Q2835" s="153" t="s">
        <v>272</v>
      </c>
      <c r="R2835" s="153" t="s">
        <v>576</v>
      </c>
      <c r="S2835" s="153">
        <v>4.1666666666666657E-2</v>
      </c>
      <c r="T2835" s="153">
        <v>0.5625</v>
      </c>
      <c r="U2835" s="153">
        <v>0.60416666666666663</v>
      </c>
      <c r="V2835" s="153">
        <f>IF(ISBLANK(T2835),"",Tabella2[[#This Row],[ACT STOP]]-Tabella2[[#This Row],[ACT START]])</f>
        <v>4.166666666666663E-2</v>
      </c>
      <c r="W2835" s="104" t="s">
        <v>92</v>
      </c>
      <c r="X2835" s="104" t="s">
        <v>91</v>
      </c>
      <c r="Y2835" s="110"/>
      <c r="Z2835" s="106"/>
      <c r="AA2835" s="104"/>
      <c r="AB2835" s="107"/>
      <c r="AC2835" s="72">
        <v>1</v>
      </c>
      <c r="AH2835" s="70"/>
      <c r="AI2835" s="70"/>
      <c r="AJ2835">
        <v>0</v>
      </c>
      <c r="AL2835" s="70"/>
      <c r="BM2835" s="135">
        <v>0.5625</v>
      </c>
      <c r="BN2835" s="136">
        <v>0.60416666666666663</v>
      </c>
      <c r="BO2835" s="101"/>
      <c r="BR2835" s="109" t="str">
        <f t="shared" si="44"/>
        <v>SH-25-2824</v>
      </c>
      <c r="BS2835" s="109" t="s">
        <v>393</v>
      </c>
      <c r="BT2835" t="s">
        <v>92</v>
      </c>
      <c r="BU2835" t="s">
        <v>5955</v>
      </c>
    </row>
    <row r="2836" spans="1:73" hidden="1">
      <c r="A2836" s="103" t="s">
        <v>5956</v>
      </c>
      <c r="B2836" s="102">
        <v>45791</v>
      </c>
      <c r="C2836" s="104">
        <f>_xlfn.ISOWEEKNUM(Tabella2[[#This Row],[Date]])</f>
        <v>20</v>
      </c>
      <c r="D2836" s="104" t="s">
        <v>722</v>
      </c>
      <c r="E2836" s="104" t="s">
        <v>327</v>
      </c>
      <c r="F2836" s="104">
        <v>79</v>
      </c>
      <c r="G2836" s="104" t="s">
        <v>284</v>
      </c>
      <c r="H2836" s="105">
        <v>9</v>
      </c>
      <c r="I2836" s="104" t="s">
        <v>258</v>
      </c>
      <c r="J2836" s="104"/>
      <c r="K2836" s="104" t="s">
        <v>77</v>
      </c>
      <c r="L2836" s="104" t="s">
        <v>259</v>
      </c>
      <c r="M2836" s="104" t="s">
        <v>1509</v>
      </c>
      <c r="N2836" s="104"/>
      <c r="O2836" s="106"/>
      <c r="P2836" s="111" t="s">
        <v>1510</v>
      </c>
      <c r="Q2836" s="153" t="s">
        <v>272</v>
      </c>
      <c r="R2836" s="153" t="s">
        <v>576</v>
      </c>
      <c r="S2836" s="153">
        <v>4.1666666666666657E-2</v>
      </c>
      <c r="T2836" s="153">
        <v>0.5625</v>
      </c>
      <c r="U2836" s="153">
        <v>0.60416666666666663</v>
      </c>
      <c r="V2836" s="153">
        <f>IF(ISBLANK(T2836),"",Tabella2[[#This Row],[ACT STOP]]-Tabella2[[#This Row],[ACT START]])</f>
        <v>4.166666666666663E-2</v>
      </c>
      <c r="W2836" s="104" t="s">
        <v>92</v>
      </c>
      <c r="X2836" s="104" t="s">
        <v>91</v>
      </c>
      <c r="Y2836" s="110" t="s">
        <v>5957</v>
      </c>
      <c r="Z2836" s="106"/>
      <c r="AA2836" s="104"/>
      <c r="AB2836" s="107"/>
      <c r="AC2836" s="72">
        <v>1</v>
      </c>
      <c r="AH2836" s="70"/>
      <c r="AI2836" s="70"/>
      <c r="AJ2836">
        <v>0</v>
      </c>
      <c r="AL2836" s="70"/>
      <c r="BM2836" s="135">
        <v>0.5625</v>
      </c>
      <c r="BN2836" s="136">
        <v>0.60416666666666663</v>
      </c>
      <c r="BO2836" s="101"/>
      <c r="BR2836" s="109" t="str">
        <f t="shared" si="44"/>
        <v>SH-25-2825</v>
      </c>
      <c r="BS2836" s="109" t="s">
        <v>339</v>
      </c>
      <c r="BT2836" t="s">
        <v>92</v>
      </c>
      <c r="BU2836" t="s">
        <v>5958</v>
      </c>
    </row>
    <row r="2837" spans="1:73" hidden="1">
      <c r="A2837" s="103" t="s">
        <v>5959</v>
      </c>
      <c r="B2837" s="102">
        <v>45792</v>
      </c>
      <c r="C2837" s="104">
        <f>_xlfn.ISOWEEKNUM(Tabella2[[#This Row],[Date]])</f>
        <v>20</v>
      </c>
      <c r="D2837" s="104" t="s">
        <v>326</v>
      </c>
      <c r="E2837" s="104" t="s">
        <v>327</v>
      </c>
      <c r="F2837" s="104">
        <v>68</v>
      </c>
      <c r="G2837" s="104" t="s">
        <v>284</v>
      </c>
      <c r="H2837" s="105">
        <v>22</v>
      </c>
      <c r="I2837" s="104" t="s">
        <v>258</v>
      </c>
      <c r="J2837" s="104"/>
      <c r="K2837" s="104" t="s">
        <v>83</v>
      </c>
      <c r="L2837" s="104" t="s">
        <v>299</v>
      </c>
      <c r="M2837" s="104" t="s">
        <v>913</v>
      </c>
      <c r="N2837" s="104"/>
      <c r="O2837" s="108" t="str">
        <f>A2838</f>
        <v>15240</v>
      </c>
      <c r="P2837" s="111" t="s">
        <v>5940</v>
      </c>
      <c r="Q2837" s="153" t="s">
        <v>605</v>
      </c>
      <c r="R2837" s="153" t="s">
        <v>285</v>
      </c>
      <c r="S2837" s="153">
        <v>4.1666666666666657E-2</v>
      </c>
      <c r="T2837" s="153">
        <v>0.25</v>
      </c>
      <c r="U2837" s="153">
        <v>0.29166666666666669</v>
      </c>
      <c r="V2837" s="153">
        <f>IF(ISBLANK(T2837),"",Tabella2[[#This Row],[ACT STOP]]-Tabella2[[#This Row],[ACT START]])</f>
        <v>4.1666666666666685E-2</v>
      </c>
      <c r="W2837" s="104" t="s">
        <v>92</v>
      </c>
      <c r="X2837" s="104" t="s">
        <v>91</v>
      </c>
      <c r="Y2837" s="110"/>
      <c r="Z2837" s="106"/>
      <c r="AA2837" s="104"/>
      <c r="AB2837" s="107"/>
      <c r="AC2837" s="72">
        <v>1</v>
      </c>
      <c r="AH2837" s="70"/>
      <c r="AI2837" s="70"/>
      <c r="AJ2837">
        <v>0</v>
      </c>
      <c r="AL2837" s="70"/>
      <c r="BM2837" s="135">
        <v>0.25</v>
      </c>
      <c r="BN2837" s="136">
        <v>0.29166666666666669</v>
      </c>
      <c r="BO2837" s="101"/>
      <c r="BR2837" s="109" t="str">
        <f t="shared" si="44"/>
        <v>SH-25-2826</v>
      </c>
      <c r="BS2837" s="109" t="s">
        <v>295</v>
      </c>
      <c r="BT2837" t="s">
        <v>92</v>
      </c>
      <c r="BU2837" t="s">
        <v>5960</v>
      </c>
    </row>
    <row r="2838" spans="1:73" hidden="1">
      <c r="A2838" s="103" t="s">
        <v>5961</v>
      </c>
      <c r="B2838" s="102">
        <v>45792</v>
      </c>
      <c r="C2838" s="104">
        <f>_xlfn.ISOWEEKNUM(Tabella2[[#This Row],[Date]])</f>
        <v>20</v>
      </c>
      <c r="D2838" s="104" t="s">
        <v>326</v>
      </c>
      <c r="E2838" s="104" t="s">
        <v>327</v>
      </c>
      <c r="F2838" s="104">
        <v>65</v>
      </c>
      <c r="G2838" s="104" t="s">
        <v>257</v>
      </c>
      <c r="H2838" s="105">
        <v>13</v>
      </c>
      <c r="I2838" s="104" t="s">
        <v>258</v>
      </c>
      <c r="J2838" s="104"/>
      <c r="K2838" s="104" t="s">
        <v>80</v>
      </c>
      <c r="L2838" s="104" t="s">
        <v>299</v>
      </c>
      <c r="M2838" s="104" t="s">
        <v>913</v>
      </c>
      <c r="N2838" s="104"/>
      <c r="O2838" s="108" t="str">
        <f>A2837</f>
        <v>15239</v>
      </c>
      <c r="P2838" s="111" t="s">
        <v>5940</v>
      </c>
      <c r="Q2838" s="153">
        <v>0.25</v>
      </c>
      <c r="R2838" s="153">
        <v>0.29166666666666669</v>
      </c>
      <c r="S2838" s="153">
        <v>4.1666666666666657E-2</v>
      </c>
      <c r="T2838" s="153">
        <v>0.25</v>
      </c>
      <c r="U2838" s="153">
        <v>0.29166666666666669</v>
      </c>
      <c r="V2838" s="153">
        <f>IF(ISBLANK(T2838),"",Tabella2[[#This Row],[ACT STOP]]-Tabella2[[#This Row],[ACT START]])</f>
        <v>4.1666666666666685E-2</v>
      </c>
      <c r="W2838" s="104" t="s">
        <v>92</v>
      </c>
      <c r="X2838" s="104" t="s">
        <v>91</v>
      </c>
      <c r="Y2838" s="110"/>
      <c r="Z2838" s="106"/>
      <c r="AA2838" s="104"/>
      <c r="AB2838" s="107"/>
      <c r="AC2838" s="72">
        <v>1</v>
      </c>
      <c r="AH2838" s="70"/>
      <c r="AI2838" s="70"/>
      <c r="AJ2838">
        <v>0</v>
      </c>
      <c r="AL2838" s="70"/>
      <c r="BM2838" s="135">
        <v>0.25</v>
      </c>
      <c r="BN2838" s="136">
        <v>0.29166666666666669</v>
      </c>
      <c r="BO2838" s="101"/>
      <c r="BR2838" s="109" t="str">
        <f t="shared" si="44"/>
        <v>SH-25-2827</v>
      </c>
      <c r="BS2838" s="109" t="s">
        <v>427</v>
      </c>
      <c r="BT2838" t="s">
        <v>92</v>
      </c>
      <c r="BU2838" t="s">
        <v>5962</v>
      </c>
    </row>
    <row r="2839" spans="1:73" hidden="1">
      <c r="A2839" s="103" t="s">
        <v>5963</v>
      </c>
      <c r="B2839" s="102">
        <v>45792</v>
      </c>
      <c r="C2839" s="104">
        <f>_xlfn.ISOWEEKNUM(Tabella2[[#This Row],[Date]])</f>
        <v>20</v>
      </c>
      <c r="D2839" s="104" t="s">
        <v>722</v>
      </c>
      <c r="E2839" s="104" t="s">
        <v>327</v>
      </c>
      <c r="F2839" s="104">
        <v>77</v>
      </c>
      <c r="G2839" s="104" t="s">
        <v>257</v>
      </c>
      <c r="H2839" s="105">
        <v>3</v>
      </c>
      <c r="I2839" s="104" t="s">
        <v>258</v>
      </c>
      <c r="J2839" s="104"/>
      <c r="K2839" s="104" t="s">
        <v>81</v>
      </c>
      <c r="L2839" s="104" t="s">
        <v>259</v>
      </c>
      <c r="M2839" s="104" t="s">
        <v>1509</v>
      </c>
      <c r="N2839" s="104"/>
      <c r="O2839" s="106"/>
      <c r="P2839" s="111" t="s">
        <v>5964</v>
      </c>
      <c r="Q2839" s="153" t="s">
        <v>605</v>
      </c>
      <c r="R2839" s="153" t="s">
        <v>285</v>
      </c>
      <c r="S2839" s="153">
        <v>4.1666666666666657E-2</v>
      </c>
      <c r="T2839" s="153">
        <v>0.25</v>
      </c>
      <c r="U2839" s="153">
        <v>0.29166666666666669</v>
      </c>
      <c r="V2839" s="153">
        <f>IF(ISBLANK(T2839),"",Tabella2[[#This Row],[ACT STOP]]-Tabella2[[#This Row],[ACT START]])</f>
        <v>4.1666666666666685E-2</v>
      </c>
      <c r="W2839" s="104" t="s">
        <v>92</v>
      </c>
      <c r="X2839" s="104" t="s">
        <v>91</v>
      </c>
      <c r="Y2839" s="110"/>
      <c r="Z2839" s="106"/>
      <c r="AA2839" s="104"/>
      <c r="AB2839" s="107"/>
      <c r="AC2839" s="72">
        <v>1</v>
      </c>
      <c r="AH2839" s="70"/>
      <c r="AI2839" s="70"/>
      <c r="AJ2839">
        <v>0</v>
      </c>
      <c r="AL2839" s="70"/>
      <c r="BM2839" s="135">
        <v>0.25</v>
      </c>
      <c r="BN2839" s="136">
        <v>0.29166666666666669</v>
      </c>
      <c r="BO2839" s="101"/>
      <c r="BR2839" s="109" t="str">
        <f t="shared" si="44"/>
        <v>SH-25-2828</v>
      </c>
      <c r="BS2839" s="109" t="s">
        <v>757</v>
      </c>
      <c r="BT2839" t="s">
        <v>92</v>
      </c>
      <c r="BU2839" t="s">
        <v>5965</v>
      </c>
    </row>
    <row r="2840" spans="1:73" hidden="1">
      <c r="A2840" s="103" t="s">
        <v>5966</v>
      </c>
      <c r="B2840" s="102">
        <v>45792</v>
      </c>
      <c r="C2840" s="104">
        <f>_xlfn.ISOWEEKNUM(Tabella2[[#This Row],[Date]])</f>
        <v>20</v>
      </c>
      <c r="D2840" s="104" t="s">
        <v>326</v>
      </c>
      <c r="E2840" s="104" t="s">
        <v>327</v>
      </c>
      <c r="F2840" s="104">
        <v>67</v>
      </c>
      <c r="G2840" s="104" t="s">
        <v>257</v>
      </c>
      <c r="H2840" s="105">
        <v>12</v>
      </c>
      <c r="I2840" s="104" t="s">
        <v>258</v>
      </c>
      <c r="J2840" s="104"/>
      <c r="K2840" s="104" t="s">
        <v>79</v>
      </c>
      <c r="L2840" s="104" t="s">
        <v>299</v>
      </c>
      <c r="M2840" s="104" t="s">
        <v>913</v>
      </c>
      <c r="N2840" s="104"/>
      <c r="O2840" s="108" t="str">
        <f>A2841</f>
        <v>15243</v>
      </c>
      <c r="P2840" s="111" t="s">
        <v>5940</v>
      </c>
      <c r="Q2840" s="153" t="s">
        <v>617</v>
      </c>
      <c r="R2840" s="153" t="s">
        <v>525</v>
      </c>
      <c r="S2840" s="153">
        <v>4.1666666666666657E-2</v>
      </c>
      <c r="T2840" s="153" t="s">
        <v>617</v>
      </c>
      <c r="U2840" s="153" t="s">
        <v>525</v>
      </c>
      <c r="V2840" s="153">
        <f>IF(ISBLANK(T2840),"",Tabella2[[#This Row],[ACT STOP]]-Tabella2[[#This Row],[ACT START]])</f>
        <v>4.1666666666666685E-2</v>
      </c>
      <c r="W2840" s="104" t="s">
        <v>92</v>
      </c>
      <c r="X2840" s="104" t="s">
        <v>91</v>
      </c>
      <c r="Y2840" s="110"/>
      <c r="Z2840" s="106"/>
      <c r="AA2840" s="104"/>
      <c r="AB2840" s="107"/>
      <c r="AC2840" s="72">
        <v>1</v>
      </c>
      <c r="AH2840" s="70"/>
      <c r="AI2840" s="70"/>
      <c r="AJ2840">
        <v>0</v>
      </c>
      <c r="AL2840" s="70"/>
      <c r="BM2840" s="135" t="s">
        <v>617</v>
      </c>
      <c r="BN2840" s="136" t="s">
        <v>525</v>
      </c>
      <c r="BO2840" s="101"/>
      <c r="BR2840" s="109" t="str">
        <f t="shared" si="44"/>
        <v>SH-25-2829</v>
      </c>
      <c r="BS2840" s="109" t="s">
        <v>266</v>
      </c>
      <c r="BT2840" t="s">
        <v>92</v>
      </c>
      <c r="BU2840" t="s">
        <v>5967</v>
      </c>
    </row>
    <row r="2841" spans="1:73" hidden="1">
      <c r="A2841" s="103" t="s">
        <v>5968</v>
      </c>
      <c r="B2841" s="102">
        <v>45792</v>
      </c>
      <c r="C2841" s="104">
        <f>_xlfn.ISOWEEKNUM(Tabella2[[#This Row],[Date]])</f>
        <v>20</v>
      </c>
      <c r="D2841" s="104" t="s">
        <v>326</v>
      </c>
      <c r="E2841" s="104" t="s">
        <v>327</v>
      </c>
      <c r="F2841" s="104">
        <v>64</v>
      </c>
      <c r="G2841" s="104" t="s">
        <v>284</v>
      </c>
      <c r="H2841" s="105">
        <v>23</v>
      </c>
      <c r="I2841" s="104" t="s">
        <v>258</v>
      </c>
      <c r="J2841" s="104"/>
      <c r="K2841" s="104" t="s">
        <v>78</v>
      </c>
      <c r="L2841" s="104" t="s">
        <v>299</v>
      </c>
      <c r="M2841" s="104" t="s">
        <v>913</v>
      </c>
      <c r="N2841" s="104"/>
      <c r="O2841" s="108" t="str">
        <f>A2840</f>
        <v>15242</v>
      </c>
      <c r="P2841" s="111" t="s">
        <v>5940</v>
      </c>
      <c r="Q2841" s="153">
        <v>0.3125</v>
      </c>
      <c r="R2841" s="153">
        <v>0.35416666666666669</v>
      </c>
      <c r="S2841" s="153">
        <v>4.1666666666666657E-2</v>
      </c>
      <c r="T2841" s="153">
        <v>0.3125</v>
      </c>
      <c r="U2841" s="153">
        <v>0.35416666666666669</v>
      </c>
      <c r="V2841" s="153">
        <f>IF(ISBLANK(T2841),"",Tabella2[[#This Row],[ACT STOP]]-Tabella2[[#This Row],[ACT START]])</f>
        <v>4.1666666666666685E-2</v>
      </c>
      <c r="W2841" s="104" t="s">
        <v>92</v>
      </c>
      <c r="X2841" s="104" t="s">
        <v>91</v>
      </c>
      <c r="Y2841" s="110"/>
      <c r="Z2841" s="106"/>
      <c r="AA2841" s="104"/>
      <c r="AB2841" s="107"/>
      <c r="AC2841" s="72">
        <v>1</v>
      </c>
      <c r="AH2841" s="70"/>
      <c r="AI2841" s="70"/>
      <c r="AJ2841">
        <v>0</v>
      </c>
      <c r="AL2841" s="70"/>
      <c r="BM2841" s="135">
        <v>0.3125</v>
      </c>
      <c r="BN2841" s="136">
        <v>0.35416666666666669</v>
      </c>
      <c r="BO2841" s="101"/>
      <c r="BR2841" s="109" t="str">
        <f t="shared" si="44"/>
        <v>SH-25-2830</v>
      </c>
      <c r="BS2841" s="109" t="s">
        <v>358</v>
      </c>
      <c r="BT2841" t="s">
        <v>92</v>
      </c>
      <c r="BU2841" t="s">
        <v>5969</v>
      </c>
    </row>
    <row r="2842" spans="1:73" hidden="1">
      <c r="A2842" s="103" t="s">
        <v>5970</v>
      </c>
      <c r="B2842" s="102">
        <v>45792</v>
      </c>
      <c r="C2842" s="104">
        <f>_xlfn.ISOWEEKNUM(Tabella2[[#This Row],[Date]])</f>
        <v>20</v>
      </c>
      <c r="D2842" s="104" t="s">
        <v>421</v>
      </c>
      <c r="E2842" s="104" t="s">
        <v>327</v>
      </c>
      <c r="F2842" s="104">
        <v>70</v>
      </c>
      <c r="G2842" s="104" t="s">
        <v>257</v>
      </c>
      <c r="H2842" s="105">
        <v>17</v>
      </c>
      <c r="I2842" s="104" t="s">
        <v>258</v>
      </c>
      <c r="J2842" s="104"/>
      <c r="K2842" s="104" t="s">
        <v>83</v>
      </c>
      <c r="L2842" s="104" t="s">
        <v>299</v>
      </c>
      <c r="M2842" s="104" t="s">
        <v>386</v>
      </c>
      <c r="N2842" s="104"/>
      <c r="O2842" s="108" t="str">
        <f>A2843</f>
        <v>15245</v>
      </c>
      <c r="P2842" s="111" t="s">
        <v>3992</v>
      </c>
      <c r="Q2842" s="153" t="s">
        <v>617</v>
      </c>
      <c r="R2842" s="153" t="s">
        <v>525</v>
      </c>
      <c r="S2842" s="153">
        <v>4.1666666666666657E-2</v>
      </c>
      <c r="T2842" s="153" t="s">
        <v>617</v>
      </c>
      <c r="U2842" s="153" t="s">
        <v>525</v>
      </c>
      <c r="V2842" s="153">
        <f>IF(ISBLANK(T2842),"",Tabella2[[#This Row],[ACT STOP]]-Tabella2[[#This Row],[ACT START]])</f>
        <v>4.1666666666666685E-2</v>
      </c>
      <c r="W2842" s="104" t="s">
        <v>92</v>
      </c>
      <c r="X2842" s="104" t="s">
        <v>91</v>
      </c>
      <c r="Y2842" s="110"/>
      <c r="Z2842" s="106"/>
      <c r="AA2842" s="104"/>
      <c r="AB2842" s="107"/>
      <c r="AC2842" s="72">
        <v>1</v>
      </c>
      <c r="AH2842" s="70"/>
      <c r="AI2842" s="70"/>
      <c r="AJ2842">
        <v>0</v>
      </c>
      <c r="AL2842" s="70"/>
      <c r="BM2842" s="135" t="s">
        <v>617</v>
      </c>
      <c r="BN2842" s="136" t="s">
        <v>525</v>
      </c>
      <c r="BO2842" s="101"/>
      <c r="BR2842" s="109" t="str">
        <f t="shared" si="44"/>
        <v>SH-25-2831</v>
      </c>
      <c r="BS2842" s="109" t="s">
        <v>393</v>
      </c>
      <c r="BT2842" t="s">
        <v>92</v>
      </c>
      <c r="BU2842" t="s">
        <v>5971</v>
      </c>
    </row>
    <row r="2843" spans="1:73" hidden="1">
      <c r="A2843" s="103" t="s">
        <v>5972</v>
      </c>
      <c r="B2843" s="102">
        <v>45792</v>
      </c>
      <c r="C2843" s="104">
        <f>_xlfn.ISOWEEKNUM(Tabella2[[#This Row],[Date]])</f>
        <v>20</v>
      </c>
      <c r="D2843" s="104" t="s">
        <v>421</v>
      </c>
      <c r="E2843" s="104" t="s">
        <v>327</v>
      </c>
      <c r="F2843" s="104">
        <v>72</v>
      </c>
      <c r="G2843" s="104" t="s">
        <v>284</v>
      </c>
      <c r="H2843" s="105">
        <v>9</v>
      </c>
      <c r="I2843" s="104" t="s">
        <v>258</v>
      </c>
      <c r="J2843" s="104"/>
      <c r="K2843" s="104" t="s">
        <v>80</v>
      </c>
      <c r="L2843" s="104" t="s">
        <v>299</v>
      </c>
      <c r="M2843" s="104" t="s">
        <v>386</v>
      </c>
      <c r="N2843" s="104"/>
      <c r="O2843" s="108" t="str">
        <f>A2842</f>
        <v>15244</v>
      </c>
      <c r="P2843" s="111" t="s">
        <v>3992</v>
      </c>
      <c r="Q2843" s="153">
        <v>0.3125</v>
      </c>
      <c r="R2843" s="153">
        <v>0.35416666666666669</v>
      </c>
      <c r="S2843" s="153">
        <v>4.1666666666666657E-2</v>
      </c>
      <c r="T2843" s="153" t="s">
        <v>617</v>
      </c>
      <c r="U2843" s="153" t="s">
        <v>525</v>
      </c>
      <c r="V2843" s="153">
        <f>IF(ISBLANK(T2843),"",Tabella2[[#This Row],[ACT STOP]]-Tabella2[[#This Row],[ACT START]])</f>
        <v>4.1666666666666685E-2</v>
      </c>
      <c r="W2843" s="104" t="s">
        <v>92</v>
      </c>
      <c r="X2843" s="104" t="s">
        <v>91</v>
      </c>
      <c r="Y2843" s="110"/>
      <c r="Z2843" s="106"/>
      <c r="AA2843" s="104"/>
      <c r="AB2843" s="107"/>
      <c r="AC2843" s="72">
        <v>1</v>
      </c>
      <c r="AH2843" s="70"/>
      <c r="AI2843" s="70"/>
      <c r="AJ2843">
        <v>0</v>
      </c>
      <c r="AL2843" s="70"/>
      <c r="BM2843" s="135" t="s">
        <v>617</v>
      </c>
      <c r="BN2843" s="136" t="s">
        <v>525</v>
      </c>
      <c r="BO2843" s="101"/>
      <c r="BR2843" s="109" t="str">
        <f t="shared" si="44"/>
        <v>SH-25-2832</v>
      </c>
      <c r="BS2843" s="109" t="s">
        <v>339</v>
      </c>
      <c r="BT2843" t="s">
        <v>92</v>
      </c>
      <c r="BU2843" t="s">
        <v>5973</v>
      </c>
    </row>
    <row r="2844" spans="1:73" hidden="1">
      <c r="A2844" s="103" t="s">
        <v>5974</v>
      </c>
      <c r="B2844" s="102">
        <v>45792</v>
      </c>
      <c r="C2844" s="104">
        <f>_xlfn.ISOWEEKNUM(Tabella2[[#This Row],[Date]])</f>
        <v>20</v>
      </c>
      <c r="D2844" s="104" t="s">
        <v>722</v>
      </c>
      <c r="E2844" s="104" t="s">
        <v>327</v>
      </c>
      <c r="F2844" s="104">
        <v>78</v>
      </c>
      <c r="G2844" s="104" t="s">
        <v>257</v>
      </c>
      <c r="H2844" s="105">
        <v>31</v>
      </c>
      <c r="I2844" s="104" t="s">
        <v>258</v>
      </c>
      <c r="J2844" s="104"/>
      <c r="K2844" s="104" t="s">
        <v>81</v>
      </c>
      <c r="L2844" s="104" t="s">
        <v>259</v>
      </c>
      <c r="M2844" s="104" t="s">
        <v>276</v>
      </c>
      <c r="N2844" s="104"/>
      <c r="O2844" s="106"/>
      <c r="P2844" s="111" t="s">
        <v>738</v>
      </c>
      <c r="Q2844" s="153" t="s">
        <v>617</v>
      </c>
      <c r="R2844" s="153" t="s">
        <v>525</v>
      </c>
      <c r="S2844" s="153">
        <v>4.1666666666666657E-2</v>
      </c>
      <c r="T2844" s="153" t="s">
        <v>617</v>
      </c>
      <c r="U2844" s="153" t="s">
        <v>525</v>
      </c>
      <c r="V2844" s="153">
        <f>IF(ISBLANK(T2844),"",Tabella2[[#This Row],[ACT STOP]]-Tabella2[[#This Row],[ACT START]])</f>
        <v>4.1666666666666685E-2</v>
      </c>
      <c r="W2844" s="104" t="s">
        <v>92</v>
      </c>
      <c r="X2844" s="104" t="s">
        <v>91</v>
      </c>
      <c r="Y2844" s="110"/>
      <c r="Z2844" s="106"/>
      <c r="AA2844" s="104"/>
      <c r="AB2844" s="107"/>
      <c r="AC2844" s="72">
        <v>1</v>
      </c>
      <c r="AH2844" s="70"/>
      <c r="AI2844" s="70"/>
      <c r="AJ2844">
        <v>0</v>
      </c>
      <c r="AL2844" s="70"/>
      <c r="BM2844" s="135" t="s">
        <v>617</v>
      </c>
      <c r="BN2844" s="136" t="s">
        <v>525</v>
      </c>
      <c r="BO2844" s="101"/>
      <c r="BR2844" s="109" t="str">
        <f t="shared" si="44"/>
        <v>SH-25-2833</v>
      </c>
      <c r="BS2844" s="109" t="s">
        <v>345</v>
      </c>
      <c r="BT2844" t="s">
        <v>92</v>
      </c>
      <c r="BU2844" t="s">
        <v>5975</v>
      </c>
    </row>
    <row r="2845" spans="1:73" hidden="1">
      <c r="A2845" s="103" t="s">
        <v>5976</v>
      </c>
      <c r="B2845" s="102">
        <v>45792</v>
      </c>
      <c r="C2845" s="104">
        <f>_xlfn.ISOWEEKNUM(Tabella2[[#This Row],[Date]])</f>
        <v>20</v>
      </c>
      <c r="D2845" s="104" t="s">
        <v>326</v>
      </c>
      <c r="E2845" s="104" t="s">
        <v>327</v>
      </c>
      <c r="F2845" s="104">
        <v>69</v>
      </c>
      <c r="G2845" s="104" t="s">
        <v>257</v>
      </c>
      <c r="H2845" s="105">
        <v>10</v>
      </c>
      <c r="I2845" s="104" t="s">
        <v>258</v>
      </c>
      <c r="J2845" s="104"/>
      <c r="K2845" s="104" t="s">
        <v>83</v>
      </c>
      <c r="L2845" s="104" t="s">
        <v>299</v>
      </c>
      <c r="M2845" s="104" t="s">
        <v>915</v>
      </c>
      <c r="N2845" s="104"/>
      <c r="O2845" s="108" t="str">
        <f>A2846</f>
        <v>15248</v>
      </c>
      <c r="P2845" s="111" t="s">
        <v>5977</v>
      </c>
      <c r="Q2845" s="153">
        <v>0.375</v>
      </c>
      <c r="R2845" s="153" t="s">
        <v>498</v>
      </c>
      <c r="S2845" s="153">
        <v>4.1666666666666657E-2</v>
      </c>
      <c r="T2845" s="153">
        <v>0.375</v>
      </c>
      <c r="U2845" s="153" t="s">
        <v>498</v>
      </c>
      <c r="V2845" s="153">
        <f>IF(ISBLANK(T2845),"",Tabella2[[#This Row],[ACT STOP]]-Tabella2[[#This Row],[ACT START]])</f>
        <v>4.1666666666666685E-2</v>
      </c>
      <c r="W2845" s="104" t="s">
        <v>92</v>
      </c>
      <c r="X2845" s="104" t="s">
        <v>91</v>
      </c>
      <c r="Y2845" s="110"/>
      <c r="Z2845" s="106"/>
      <c r="AA2845" s="104"/>
      <c r="AB2845" s="107"/>
      <c r="AC2845" s="72">
        <v>1</v>
      </c>
      <c r="AH2845" s="70"/>
      <c r="AI2845" s="70"/>
      <c r="AJ2845">
        <v>0</v>
      </c>
      <c r="AL2845" s="70"/>
      <c r="BM2845" s="135">
        <v>0.375</v>
      </c>
      <c r="BN2845" s="136" t="s">
        <v>498</v>
      </c>
      <c r="BO2845" s="101"/>
      <c r="BR2845" s="109" t="str">
        <f t="shared" si="44"/>
        <v>SH-25-2834</v>
      </c>
      <c r="BS2845" s="109" t="s">
        <v>552</v>
      </c>
      <c r="BT2845" t="s">
        <v>92</v>
      </c>
      <c r="BU2845" t="s">
        <v>5978</v>
      </c>
    </row>
    <row r="2846" spans="1:73" hidden="1">
      <c r="A2846" s="103" t="s">
        <v>5979</v>
      </c>
      <c r="B2846" s="102">
        <v>45792</v>
      </c>
      <c r="C2846" s="104">
        <f>_xlfn.ISOWEEKNUM(Tabella2[[#This Row],[Date]])</f>
        <v>20</v>
      </c>
      <c r="D2846" s="104" t="s">
        <v>326</v>
      </c>
      <c r="E2846" s="104" t="s">
        <v>327</v>
      </c>
      <c r="F2846" s="104">
        <v>66</v>
      </c>
      <c r="G2846" s="104" t="s">
        <v>257</v>
      </c>
      <c r="H2846" s="105">
        <v>1</v>
      </c>
      <c r="I2846" s="104" t="s">
        <v>258</v>
      </c>
      <c r="J2846" s="104"/>
      <c r="K2846" s="104" t="s">
        <v>80</v>
      </c>
      <c r="L2846" s="104" t="s">
        <v>299</v>
      </c>
      <c r="M2846" s="104" t="s">
        <v>915</v>
      </c>
      <c r="N2846" s="104"/>
      <c r="O2846" s="108" t="str">
        <f>A2845</f>
        <v>15247</v>
      </c>
      <c r="P2846" s="111" t="s">
        <v>5977</v>
      </c>
      <c r="Q2846" s="153">
        <v>0.375</v>
      </c>
      <c r="R2846" s="153">
        <v>0.41666666666666669</v>
      </c>
      <c r="S2846" s="153">
        <v>4.1666666666666657E-2</v>
      </c>
      <c r="T2846" s="153">
        <v>0.375</v>
      </c>
      <c r="U2846" s="153" t="s">
        <v>498</v>
      </c>
      <c r="V2846" s="153">
        <f>IF(ISBLANK(T2846),"",Tabella2[[#This Row],[ACT STOP]]-Tabella2[[#This Row],[ACT START]])</f>
        <v>4.1666666666666685E-2</v>
      </c>
      <c r="W2846" s="104" t="s">
        <v>92</v>
      </c>
      <c r="X2846" s="104" t="s">
        <v>91</v>
      </c>
      <c r="Y2846" s="110"/>
      <c r="Z2846" s="106"/>
      <c r="AA2846" s="104"/>
      <c r="AB2846" s="107"/>
      <c r="AC2846" s="72">
        <v>1</v>
      </c>
      <c r="AH2846" s="70"/>
      <c r="AI2846" s="70"/>
      <c r="AJ2846">
        <v>0</v>
      </c>
      <c r="AL2846" s="70"/>
      <c r="BM2846" s="135">
        <v>0.375</v>
      </c>
      <c r="BN2846" s="136" t="s">
        <v>498</v>
      </c>
      <c r="BO2846" s="101"/>
      <c r="BR2846" s="109" t="str">
        <f t="shared" si="44"/>
        <v>SH-25-2835</v>
      </c>
      <c r="BS2846" s="109" t="s">
        <v>332</v>
      </c>
      <c r="BT2846" t="s">
        <v>92</v>
      </c>
      <c r="BU2846" t="s">
        <v>5980</v>
      </c>
    </row>
    <row r="2847" spans="1:73" hidden="1">
      <c r="A2847" s="103" t="s">
        <v>5981</v>
      </c>
      <c r="B2847" s="102">
        <v>45792</v>
      </c>
      <c r="C2847" s="104">
        <f>_xlfn.ISOWEEKNUM(Tabella2[[#This Row],[Date]])</f>
        <v>20</v>
      </c>
      <c r="D2847" s="104" t="s">
        <v>722</v>
      </c>
      <c r="E2847" s="104" t="s">
        <v>327</v>
      </c>
      <c r="F2847" s="104">
        <v>82</v>
      </c>
      <c r="G2847" s="104" t="s">
        <v>257</v>
      </c>
      <c r="H2847" s="105">
        <v>30</v>
      </c>
      <c r="I2847" s="104" t="s">
        <v>258</v>
      </c>
      <c r="J2847" s="104"/>
      <c r="K2847" s="104" t="s">
        <v>81</v>
      </c>
      <c r="L2847" s="104" t="s">
        <v>259</v>
      </c>
      <c r="M2847" s="104" t="s">
        <v>1509</v>
      </c>
      <c r="N2847" s="104"/>
      <c r="O2847" s="106"/>
      <c r="P2847" s="111" t="s">
        <v>1510</v>
      </c>
      <c r="Q2847" s="153" t="s">
        <v>631</v>
      </c>
      <c r="R2847" s="153" t="s">
        <v>498</v>
      </c>
      <c r="S2847" s="153">
        <v>4.1666666666666657E-2</v>
      </c>
      <c r="T2847" s="153">
        <v>0.375</v>
      </c>
      <c r="U2847" s="153" t="s">
        <v>498</v>
      </c>
      <c r="V2847" s="153">
        <f>IF(ISBLANK(T2847),"",Tabella2[[#This Row],[ACT STOP]]-Tabella2[[#This Row],[ACT START]])</f>
        <v>4.1666666666666685E-2</v>
      </c>
      <c r="W2847" s="104" t="s">
        <v>92</v>
      </c>
      <c r="X2847" s="104" t="s">
        <v>91</v>
      </c>
      <c r="Y2847" s="110"/>
      <c r="Z2847" s="106"/>
      <c r="AA2847" s="104"/>
      <c r="AB2847" s="107"/>
      <c r="AC2847" s="72">
        <v>1</v>
      </c>
      <c r="AH2847" s="70"/>
      <c r="AI2847" s="70"/>
      <c r="AJ2847">
        <v>0</v>
      </c>
      <c r="AL2847" s="70"/>
      <c r="BM2847" s="135">
        <v>0.375</v>
      </c>
      <c r="BN2847" s="136" t="s">
        <v>498</v>
      </c>
      <c r="BO2847" s="101"/>
      <c r="BR2847" s="109" t="str">
        <f t="shared" si="44"/>
        <v>SH-25-2836</v>
      </c>
      <c r="BS2847" s="109" t="s">
        <v>279</v>
      </c>
      <c r="BT2847" t="s">
        <v>92</v>
      </c>
      <c r="BU2847" t="s">
        <v>5982</v>
      </c>
    </row>
    <row r="2848" spans="1:73" ht="31.5" hidden="1" customHeight="1">
      <c r="A2848" s="103" t="s">
        <v>5983</v>
      </c>
      <c r="B2848" s="102">
        <v>45792</v>
      </c>
      <c r="C2848" s="104">
        <f>_xlfn.ISOWEEKNUM(Tabella2[[#This Row],[Date]])</f>
        <v>20</v>
      </c>
      <c r="D2848" s="104" t="s">
        <v>5705</v>
      </c>
      <c r="E2848" s="104" t="s">
        <v>327</v>
      </c>
      <c r="F2848" s="104">
        <v>83</v>
      </c>
      <c r="G2848" s="104" t="s">
        <v>284</v>
      </c>
      <c r="H2848" s="105">
        <v>5</v>
      </c>
      <c r="I2848" s="104"/>
      <c r="J2848" s="104" t="s">
        <v>258</v>
      </c>
      <c r="K2848" s="104" t="s">
        <v>75</v>
      </c>
      <c r="L2848" s="104" t="s">
        <v>259</v>
      </c>
      <c r="M2848" s="104" t="s">
        <v>276</v>
      </c>
      <c r="N2848" s="104"/>
      <c r="O2848" s="106"/>
      <c r="P2848" s="111" t="s">
        <v>738</v>
      </c>
      <c r="Q2848" s="153" t="s">
        <v>631</v>
      </c>
      <c r="R2848" s="153" t="s">
        <v>498</v>
      </c>
      <c r="S2848" s="153">
        <v>4.1666666666666657E-2</v>
      </c>
      <c r="T2848" s="153" t="s">
        <v>631</v>
      </c>
      <c r="U2848" s="153">
        <v>0.4236111111111111</v>
      </c>
      <c r="V2848" s="153">
        <f>IF(ISBLANK(T2848),"",Tabella2[[#This Row],[ACT STOP]]-Tabella2[[#This Row],[ACT START]])</f>
        <v>4.8611111111111105E-2</v>
      </c>
      <c r="W2848" s="104" t="s">
        <v>92</v>
      </c>
      <c r="X2848" s="104" t="s">
        <v>91</v>
      </c>
      <c r="Y2848" s="110" t="s">
        <v>5984</v>
      </c>
      <c r="Z2848" s="106"/>
      <c r="AA2848" s="104"/>
      <c r="AB2848" s="107"/>
      <c r="AC2848" s="72">
        <v>1</v>
      </c>
      <c r="AH2848" s="70"/>
      <c r="AI2848" s="70"/>
      <c r="AJ2848">
        <v>0</v>
      </c>
      <c r="AL2848" s="70"/>
      <c r="BM2848" s="135" t="s">
        <v>631</v>
      </c>
      <c r="BN2848" s="136">
        <v>0.4236111111111111</v>
      </c>
      <c r="BO2848" s="101">
        <v>6.9444444444444441E-3</v>
      </c>
      <c r="BQ2848" t="s">
        <v>94</v>
      </c>
      <c r="BR2848" s="109" t="str">
        <f t="shared" si="44"/>
        <v>SH-25-2837</v>
      </c>
      <c r="BS2848" s="109" t="s">
        <v>288</v>
      </c>
      <c r="BT2848" t="s">
        <v>92</v>
      </c>
      <c r="BU2848" t="s">
        <v>5985</v>
      </c>
    </row>
    <row r="2849" spans="1:73" hidden="1">
      <c r="A2849" s="103" t="s">
        <v>5986</v>
      </c>
      <c r="B2849" s="102">
        <v>45792</v>
      </c>
      <c r="C2849" s="104">
        <f>_xlfn.ISOWEEKNUM(Tabella2[[#This Row],[Date]])</f>
        <v>20</v>
      </c>
      <c r="D2849" s="104" t="s">
        <v>326</v>
      </c>
      <c r="E2849" s="104" t="s">
        <v>327</v>
      </c>
      <c r="F2849" s="104">
        <v>65</v>
      </c>
      <c r="G2849" s="104" t="s">
        <v>257</v>
      </c>
      <c r="H2849" s="105">
        <v>9</v>
      </c>
      <c r="I2849" s="104" t="s">
        <v>258</v>
      </c>
      <c r="J2849" s="104"/>
      <c r="K2849" s="104" t="s">
        <v>79</v>
      </c>
      <c r="L2849" s="104" t="s">
        <v>299</v>
      </c>
      <c r="M2849" s="104" t="s">
        <v>915</v>
      </c>
      <c r="N2849" s="104"/>
      <c r="O2849" s="108" t="str">
        <f>A2850</f>
        <v>15252</v>
      </c>
      <c r="P2849" s="111" t="s">
        <v>5977</v>
      </c>
      <c r="Q2849" s="153" t="s">
        <v>263</v>
      </c>
      <c r="R2849" s="153" t="s">
        <v>504</v>
      </c>
      <c r="S2849" s="153">
        <v>4.1666666666666657E-2</v>
      </c>
      <c r="T2849" s="153" t="s">
        <v>263</v>
      </c>
      <c r="U2849" s="153" t="s">
        <v>504</v>
      </c>
      <c r="V2849" s="153">
        <f>IF(ISBLANK(T2849),"",Tabella2[[#This Row],[ACT STOP]]-Tabella2[[#This Row],[ACT START]])</f>
        <v>4.1666666666666685E-2</v>
      </c>
      <c r="W2849" s="104" t="s">
        <v>92</v>
      </c>
      <c r="X2849" s="104" t="s">
        <v>91</v>
      </c>
      <c r="Y2849" s="110"/>
      <c r="Z2849" s="106"/>
      <c r="AA2849" s="104"/>
      <c r="AB2849" s="107"/>
      <c r="AC2849" s="72">
        <v>1</v>
      </c>
      <c r="AH2849" s="70"/>
      <c r="AI2849" s="70"/>
      <c r="AJ2849">
        <v>0</v>
      </c>
      <c r="AL2849" s="70"/>
      <c r="BM2849" s="135" t="s">
        <v>263</v>
      </c>
      <c r="BN2849" s="136" t="s">
        <v>504</v>
      </c>
      <c r="BO2849" s="101"/>
      <c r="BR2849" s="109" t="str">
        <f t="shared" si="44"/>
        <v>SH-25-2838</v>
      </c>
      <c r="BS2849" s="109" t="s">
        <v>318</v>
      </c>
      <c r="BT2849" t="s">
        <v>92</v>
      </c>
      <c r="BU2849" t="s">
        <v>5987</v>
      </c>
    </row>
    <row r="2850" spans="1:73" hidden="1">
      <c r="A2850" s="103" t="s">
        <v>5988</v>
      </c>
      <c r="B2850" s="102">
        <v>45792</v>
      </c>
      <c r="C2850" s="104">
        <f>_xlfn.ISOWEEKNUM(Tabella2[[#This Row],[Date]])</f>
        <v>20</v>
      </c>
      <c r="D2850" s="104" t="s">
        <v>326</v>
      </c>
      <c r="E2850" s="104" t="s">
        <v>327</v>
      </c>
      <c r="F2850" s="104">
        <v>68</v>
      </c>
      <c r="G2850" s="104" t="s">
        <v>257</v>
      </c>
      <c r="H2850" s="105">
        <v>17</v>
      </c>
      <c r="I2850" s="104" t="s">
        <v>258</v>
      </c>
      <c r="J2850" s="104"/>
      <c r="K2850" s="104" t="s">
        <v>78</v>
      </c>
      <c r="L2850" s="104" t="s">
        <v>299</v>
      </c>
      <c r="M2850" s="104" t="s">
        <v>915</v>
      </c>
      <c r="N2850" s="104"/>
      <c r="O2850" s="108" t="str">
        <f>A2849</f>
        <v>15251</v>
      </c>
      <c r="P2850" s="111" t="s">
        <v>5977</v>
      </c>
      <c r="Q2850" s="153">
        <v>0.4375</v>
      </c>
      <c r="R2850" s="153">
        <v>0.47916666666666669</v>
      </c>
      <c r="S2850" s="153">
        <v>4.1666666666666657E-2</v>
      </c>
      <c r="T2850" s="153">
        <v>0.4375</v>
      </c>
      <c r="U2850" s="153">
        <v>0.47916666666666669</v>
      </c>
      <c r="V2850" s="153">
        <f>IF(ISBLANK(T2850),"",Tabella2[[#This Row],[ACT STOP]]-Tabella2[[#This Row],[ACT START]])</f>
        <v>4.1666666666666685E-2</v>
      </c>
      <c r="W2850" s="104" t="s">
        <v>92</v>
      </c>
      <c r="X2850" s="104" t="s">
        <v>91</v>
      </c>
      <c r="Y2850" s="110" t="s">
        <v>5989</v>
      </c>
      <c r="Z2850" s="106"/>
      <c r="AA2850" s="104"/>
      <c r="AB2850" s="107"/>
      <c r="AC2850" s="72">
        <v>1</v>
      </c>
      <c r="AH2850" s="70"/>
      <c r="AI2850" s="70"/>
      <c r="AJ2850">
        <v>0</v>
      </c>
      <c r="AL2850" s="70"/>
      <c r="BM2850" s="135">
        <v>0.4375</v>
      </c>
      <c r="BN2850" s="136">
        <v>0.47916666666666669</v>
      </c>
      <c r="BO2850" s="101"/>
      <c r="BR2850" s="109" t="str">
        <f t="shared" si="44"/>
        <v>SH-25-2839</v>
      </c>
      <c r="BS2850" s="109" t="s">
        <v>393</v>
      </c>
      <c r="BT2850" t="s">
        <v>92</v>
      </c>
      <c r="BU2850" t="s">
        <v>5990</v>
      </c>
    </row>
    <row r="2851" spans="1:73" hidden="1">
      <c r="A2851" s="103" t="s">
        <v>5991</v>
      </c>
      <c r="B2851" s="102">
        <v>45792</v>
      </c>
      <c r="C2851" s="104">
        <f>_xlfn.ISOWEEKNUM(Tabella2[[#This Row],[Date]])</f>
        <v>20</v>
      </c>
      <c r="D2851" s="104" t="s">
        <v>523</v>
      </c>
      <c r="E2851" s="104" t="s">
        <v>284</v>
      </c>
      <c r="F2851" s="104">
        <v>62</v>
      </c>
      <c r="G2851" s="104" t="s">
        <v>257</v>
      </c>
      <c r="H2851" s="105">
        <v>12</v>
      </c>
      <c r="I2851" s="104"/>
      <c r="J2851" s="104" t="s">
        <v>258</v>
      </c>
      <c r="K2851" s="104" t="s">
        <v>83</v>
      </c>
      <c r="L2851" s="104" t="s">
        <v>299</v>
      </c>
      <c r="M2851" s="104" t="s">
        <v>276</v>
      </c>
      <c r="N2851" s="104"/>
      <c r="O2851" s="108" t="str">
        <f>A778</f>
        <v>13180</v>
      </c>
      <c r="P2851" s="111" t="s">
        <v>2593</v>
      </c>
      <c r="Q2851" s="153" t="s">
        <v>263</v>
      </c>
      <c r="R2851" s="153" t="s">
        <v>504</v>
      </c>
      <c r="S2851" s="153">
        <v>4.1666666666666657E-2</v>
      </c>
      <c r="T2851" s="153" t="s">
        <v>263</v>
      </c>
      <c r="U2851" s="153" t="s">
        <v>504</v>
      </c>
      <c r="V2851" s="153">
        <f>IF(ISBLANK(T2851),"",Tabella2[[#This Row],[ACT STOP]]-Tabella2[[#This Row],[ACT START]])</f>
        <v>4.1666666666666685E-2</v>
      </c>
      <c r="W2851" s="104" t="s">
        <v>92</v>
      </c>
      <c r="X2851" s="104" t="s">
        <v>91</v>
      </c>
      <c r="Y2851" s="110"/>
      <c r="Z2851" s="106"/>
      <c r="AA2851" s="104"/>
      <c r="AB2851" s="107"/>
      <c r="AC2851" s="72">
        <v>1</v>
      </c>
      <c r="AH2851" s="70"/>
      <c r="AI2851" s="70"/>
      <c r="AJ2851">
        <v>0</v>
      </c>
      <c r="AL2851" s="70"/>
      <c r="BM2851" s="135" t="s">
        <v>263</v>
      </c>
      <c r="BN2851" s="136" t="s">
        <v>504</v>
      </c>
      <c r="BO2851" s="101"/>
      <c r="BR2851" s="109" t="str">
        <f t="shared" si="44"/>
        <v>SH-25-2840</v>
      </c>
      <c r="BS2851" s="109" t="s">
        <v>266</v>
      </c>
      <c r="BT2851" t="s">
        <v>92</v>
      </c>
      <c r="BU2851" t="s">
        <v>5992</v>
      </c>
    </row>
    <row r="2852" spans="1:73" hidden="1">
      <c r="A2852" s="103" t="s">
        <v>5993</v>
      </c>
      <c r="B2852" s="102">
        <v>45792</v>
      </c>
      <c r="C2852" s="104">
        <f>_xlfn.ISOWEEKNUM(Tabella2[[#This Row],[Date]])</f>
        <v>20</v>
      </c>
      <c r="D2852" s="104" t="s">
        <v>478</v>
      </c>
      <c r="E2852" s="104" t="s">
        <v>284</v>
      </c>
      <c r="F2852" s="104">
        <v>64</v>
      </c>
      <c r="G2852" s="104" t="s">
        <v>284</v>
      </c>
      <c r="H2852" s="105">
        <v>9</v>
      </c>
      <c r="I2852" s="104"/>
      <c r="J2852" s="104" t="s">
        <v>258</v>
      </c>
      <c r="K2852" s="104" t="s">
        <v>81</v>
      </c>
      <c r="L2852" s="104" t="s">
        <v>259</v>
      </c>
      <c r="M2852" s="104" t="s">
        <v>276</v>
      </c>
      <c r="N2852" s="104"/>
      <c r="O2852" s="106"/>
      <c r="P2852" s="111" t="s">
        <v>2684</v>
      </c>
      <c r="Q2852" s="153" t="s">
        <v>263</v>
      </c>
      <c r="R2852" s="153" t="s">
        <v>504</v>
      </c>
      <c r="S2852" s="153">
        <v>4.1666666666666657E-2</v>
      </c>
      <c r="T2852" s="153" t="s">
        <v>263</v>
      </c>
      <c r="U2852" s="153" t="s">
        <v>504</v>
      </c>
      <c r="V2852" s="153">
        <f>IF(ISBLANK(T2852),"",Tabella2[[#This Row],[ACT STOP]]-Tabella2[[#This Row],[ACT START]])</f>
        <v>4.1666666666666685E-2</v>
      </c>
      <c r="W2852" s="104" t="s">
        <v>92</v>
      </c>
      <c r="X2852" s="104" t="s">
        <v>91</v>
      </c>
      <c r="Y2852" s="110" t="s">
        <v>5994</v>
      </c>
      <c r="Z2852" s="106"/>
      <c r="AA2852" s="104"/>
      <c r="AB2852" s="107"/>
      <c r="AC2852" s="72">
        <v>1</v>
      </c>
      <c r="AH2852" s="70"/>
      <c r="AI2852" s="70"/>
      <c r="AJ2852">
        <v>0</v>
      </c>
      <c r="AL2852" s="70"/>
      <c r="BM2852" s="135" t="s">
        <v>263</v>
      </c>
      <c r="BN2852" s="136" t="s">
        <v>504</v>
      </c>
      <c r="BO2852" s="101"/>
      <c r="BR2852" s="109" t="str">
        <f t="shared" si="44"/>
        <v>SH-25-2841</v>
      </c>
      <c r="BS2852" s="109" t="s">
        <v>339</v>
      </c>
      <c r="BT2852" t="s">
        <v>92</v>
      </c>
      <c r="BU2852" t="s">
        <v>5995</v>
      </c>
    </row>
    <row r="2853" spans="1:73" hidden="1">
      <c r="A2853" s="103" t="s">
        <v>5996</v>
      </c>
      <c r="B2853" s="102">
        <v>45792</v>
      </c>
      <c r="C2853" s="104">
        <f>_xlfn.ISOWEEKNUM(Tabella2[[#This Row],[Date]])</f>
        <v>20</v>
      </c>
      <c r="D2853" s="104" t="s">
        <v>722</v>
      </c>
      <c r="E2853" s="104" t="s">
        <v>327</v>
      </c>
      <c r="F2853" s="104">
        <v>80</v>
      </c>
      <c r="G2853" s="104" t="s">
        <v>257</v>
      </c>
      <c r="H2853" s="105">
        <v>15</v>
      </c>
      <c r="I2853" s="104" t="s">
        <v>258</v>
      </c>
      <c r="J2853" s="104"/>
      <c r="K2853" s="104" t="s">
        <v>77</v>
      </c>
      <c r="L2853" s="104" t="s">
        <v>259</v>
      </c>
      <c r="M2853" s="104" t="s">
        <v>276</v>
      </c>
      <c r="N2853" s="104"/>
      <c r="O2853" s="106"/>
      <c r="P2853" s="111" t="s">
        <v>738</v>
      </c>
      <c r="Q2853" s="153" t="s">
        <v>263</v>
      </c>
      <c r="R2853" s="153" t="s">
        <v>504</v>
      </c>
      <c r="S2853" s="153">
        <v>4.1666666666666657E-2</v>
      </c>
      <c r="T2853" s="153" t="s">
        <v>263</v>
      </c>
      <c r="U2853" s="153" t="s">
        <v>504</v>
      </c>
      <c r="V2853" s="153">
        <f>IF(ISBLANK(T2853),"",Tabella2[[#This Row],[ACT STOP]]-Tabella2[[#This Row],[ACT START]])</f>
        <v>4.1666666666666685E-2</v>
      </c>
      <c r="W2853" s="104" t="s">
        <v>92</v>
      </c>
      <c r="X2853" s="104" t="s">
        <v>91</v>
      </c>
      <c r="Y2853" s="110"/>
      <c r="Z2853" s="106"/>
      <c r="AA2853" s="104"/>
      <c r="AB2853" s="107"/>
      <c r="AC2853" s="72">
        <v>1</v>
      </c>
      <c r="AH2853" s="70"/>
      <c r="AI2853" s="70"/>
      <c r="AJ2853">
        <v>0</v>
      </c>
      <c r="AL2853" s="70"/>
      <c r="BM2853" s="135" t="s">
        <v>263</v>
      </c>
      <c r="BN2853" s="136" t="s">
        <v>504</v>
      </c>
      <c r="BO2853" s="101"/>
      <c r="BR2853" s="109" t="str">
        <f t="shared" si="44"/>
        <v>SH-25-2842</v>
      </c>
      <c r="BS2853" s="109" t="s">
        <v>1028</v>
      </c>
      <c r="BT2853" t="s">
        <v>92</v>
      </c>
      <c r="BU2853" t="s">
        <v>5997</v>
      </c>
    </row>
    <row r="2854" spans="1:73" hidden="1">
      <c r="A2854" s="103" t="s">
        <v>5998</v>
      </c>
      <c r="B2854" s="102">
        <v>45792</v>
      </c>
      <c r="C2854" s="104">
        <f>_xlfn.ISOWEEKNUM(Tabella2[[#This Row],[Date]])</f>
        <v>20</v>
      </c>
      <c r="D2854" s="104" t="s">
        <v>326</v>
      </c>
      <c r="E2854" s="104" t="s">
        <v>327</v>
      </c>
      <c r="F2854" s="104">
        <v>64</v>
      </c>
      <c r="G2854" s="104" t="s">
        <v>257</v>
      </c>
      <c r="H2854" s="105">
        <v>10</v>
      </c>
      <c r="I2854" s="104" t="s">
        <v>258</v>
      </c>
      <c r="J2854" s="104"/>
      <c r="K2854" s="104" t="s">
        <v>79</v>
      </c>
      <c r="L2854" s="104" t="s">
        <v>299</v>
      </c>
      <c r="M2854" s="104" t="s">
        <v>915</v>
      </c>
      <c r="N2854" s="104"/>
      <c r="O2854" s="108" t="str">
        <f>A2855</f>
        <v>15257</v>
      </c>
      <c r="P2854" s="111" t="s">
        <v>5977</v>
      </c>
      <c r="Q2854" s="153" t="s">
        <v>511</v>
      </c>
      <c r="R2854" s="153" t="s">
        <v>549</v>
      </c>
      <c r="S2854" s="153">
        <v>4.1666666666666657E-2</v>
      </c>
      <c r="T2854" s="153" t="s">
        <v>511</v>
      </c>
      <c r="U2854" s="153" t="s">
        <v>549</v>
      </c>
      <c r="V2854" s="153">
        <f>IF(ISBLANK(T2854),"",Tabella2[[#This Row],[ACT STOP]]-Tabella2[[#This Row],[ACT START]])</f>
        <v>4.166666666666663E-2</v>
      </c>
      <c r="W2854" s="104" t="s">
        <v>92</v>
      </c>
      <c r="X2854" s="104" t="s">
        <v>91</v>
      </c>
      <c r="Y2854" s="110"/>
      <c r="Z2854" s="106"/>
      <c r="AA2854" s="104"/>
      <c r="AB2854" s="107"/>
      <c r="AC2854" s="72">
        <v>1</v>
      </c>
      <c r="AH2854" s="70"/>
      <c r="AI2854" s="70"/>
      <c r="AJ2854">
        <v>0</v>
      </c>
      <c r="AL2854" s="70"/>
      <c r="BM2854" s="135" t="s">
        <v>511</v>
      </c>
      <c r="BN2854" s="136" t="s">
        <v>549</v>
      </c>
      <c r="BO2854" s="101"/>
      <c r="BR2854" s="109" t="str">
        <f t="shared" si="44"/>
        <v>SH-25-2843</v>
      </c>
      <c r="BS2854" s="109" t="s">
        <v>552</v>
      </c>
      <c r="BT2854" t="s">
        <v>92</v>
      </c>
      <c r="BU2854" t="s">
        <v>5999</v>
      </c>
    </row>
    <row r="2855" spans="1:73" hidden="1">
      <c r="A2855" s="103" t="s">
        <v>6000</v>
      </c>
      <c r="B2855" s="102">
        <v>45792</v>
      </c>
      <c r="C2855" s="104">
        <f>_xlfn.ISOWEEKNUM(Tabella2[[#This Row],[Date]])</f>
        <v>20</v>
      </c>
      <c r="D2855" s="104" t="s">
        <v>326</v>
      </c>
      <c r="E2855" s="104" t="s">
        <v>327</v>
      </c>
      <c r="F2855" s="104">
        <v>67</v>
      </c>
      <c r="G2855" s="104" t="s">
        <v>257</v>
      </c>
      <c r="H2855" s="105">
        <v>2</v>
      </c>
      <c r="I2855" s="104" t="s">
        <v>258</v>
      </c>
      <c r="J2855" s="104"/>
      <c r="K2855" s="104" t="s">
        <v>78</v>
      </c>
      <c r="L2855" s="104" t="s">
        <v>299</v>
      </c>
      <c r="M2855" s="104" t="s">
        <v>915</v>
      </c>
      <c r="N2855" s="104"/>
      <c r="O2855" s="108" t="str">
        <f>A2854</f>
        <v>15256</v>
      </c>
      <c r="P2855" s="111" t="s">
        <v>5977</v>
      </c>
      <c r="Q2855" s="153">
        <v>0.5</v>
      </c>
      <c r="R2855" s="153">
        <v>0.54166666666666663</v>
      </c>
      <c r="S2855" s="153">
        <v>4.1666666666666657E-2</v>
      </c>
      <c r="T2855" s="153">
        <v>0.5</v>
      </c>
      <c r="U2855" s="153">
        <v>0.54166666666666663</v>
      </c>
      <c r="V2855" s="153">
        <f>IF(ISBLANK(T2855),"",Tabella2[[#This Row],[ACT STOP]]-Tabella2[[#This Row],[ACT START]])</f>
        <v>4.166666666666663E-2</v>
      </c>
      <c r="W2855" s="104" t="s">
        <v>92</v>
      </c>
      <c r="X2855" s="104" t="s">
        <v>91</v>
      </c>
      <c r="Y2855" s="110"/>
      <c r="Z2855" s="106"/>
      <c r="AA2855" s="104"/>
      <c r="AB2855" s="107"/>
      <c r="AC2855" s="72">
        <v>1</v>
      </c>
      <c r="AH2855" s="70"/>
      <c r="AI2855" s="70"/>
      <c r="AJ2855">
        <v>0</v>
      </c>
      <c r="AL2855" s="70"/>
      <c r="BM2855" s="135">
        <v>0.5</v>
      </c>
      <c r="BN2855" s="136">
        <v>0.54166666666666663</v>
      </c>
      <c r="BO2855" s="101"/>
      <c r="BR2855" s="109" t="str">
        <f t="shared" si="44"/>
        <v>SH-25-2844</v>
      </c>
      <c r="BS2855" s="109" t="s">
        <v>368</v>
      </c>
      <c r="BT2855" t="s">
        <v>92</v>
      </c>
      <c r="BU2855" t="s">
        <v>6001</v>
      </c>
    </row>
    <row r="2856" spans="1:73" hidden="1">
      <c r="A2856" s="103" t="s">
        <v>6002</v>
      </c>
      <c r="B2856" s="102">
        <v>45792</v>
      </c>
      <c r="C2856" s="104">
        <f>_xlfn.ISOWEEKNUM(Tabella2[[#This Row],[Date]])</f>
        <v>20</v>
      </c>
      <c r="D2856" s="104" t="s">
        <v>523</v>
      </c>
      <c r="E2856" s="104" t="s">
        <v>284</v>
      </c>
      <c r="F2856" s="104">
        <v>63</v>
      </c>
      <c r="G2856" s="104" t="s">
        <v>257</v>
      </c>
      <c r="H2856" s="105">
        <v>5</v>
      </c>
      <c r="I2856" s="104"/>
      <c r="J2856" s="104" t="s">
        <v>258</v>
      </c>
      <c r="K2856" s="104" t="s">
        <v>83</v>
      </c>
      <c r="L2856" s="104" t="s">
        <v>299</v>
      </c>
      <c r="M2856" s="104" t="s">
        <v>276</v>
      </c>
      <c r="N2856" s="104"/>
      <c r="O2856" s="108" t="str">
        <f>A779</f>
        <v>13181</v>
      </c>
      <c r="P2856" s="111" t="s">
        <v>1920</v>
      </c>
      <c r="Q2856" s="153" t="s">
        <v>511</v>
      </c>
      <c r="R2856" s="153" t="s">
        <v>549</v>
      </c>
      <c r="S2856" s="153">
        <v>4.1666666666666657E-2</v>
      </c>
      <c r="T2856" s="153" t="s">
        <v>511</v>
      </c>
      <c r="U2856" s="153" t="s">
        <v>549</v>
      </c>
      <c r="V2856" s="153">
        <f>IF(ISBLANK(T2856),"",Tabella2[[#This Row],[ACT STOP]]-Tabella2[[#This Row],[ACT START]])</f>
        <v>4.166666666666663E-2</v>
      </c>
      <c r="W2856" s="104" t="s">
        <v>92</v>
      </c>
      <c r="X2856" s="104" t="s">
        <v>91</v>
      </c>
      <c r="Y2856" s="110"/>
      <c r="Z2856" s="106"/>
      <c r="AA2856" s="104"/>
      <c r="AB2856" s="107"/>
      <c r="AC2856" s="72">
        <v>1</v>
      </c>
      <c r="AH2856" s="70"/>
      <c r="AI2856" s="70"/>
      <c r="AJ2856">
        <v>0</v>
      </c>
      <c r="AL2856" s="70"/>
      <c r="BM2856" s="135" t="s">
        <v>511</v>
      </c>
      <c r="BN2856" s="136" t="s">
        <v>549</v>
      </c>
      <c r="BO2856" s="101"/>
      <c r="BR2856" s="109" t="str">
        <f t="shared" si="44"/>
        <v>SH-25-2845</v>
      </c>
      <c r="BS2856" s="109" t="s">
        <v>416</v>
      </c>
      <c r="BT2856" t="s">
        <v>92</v>
      </c>
      <c r="BU2856" t="s">
        <v>6003</v>
      </c>
    </row>
    <row r="2857" spans="1:73" hidden="1">
      <c r="A2857" s="103" t="s">
        <v>6004</v>
      </c>
      <c r="B2857" s="102">
        <v>45792</v>
      </c>
      <c r="C2857" s="104">
        <f>_xlfn.ISOWEEKNUM(Tabella2[[#This Row],[Date]])</f>
        <v>20</v>
      </c>
      <c r="D2857" s="104" t="s">
        <v>509</v>
      </c>
      <c r="E2857" s="104" t="s">
        <v>284</v>
      </c>
      <c r="F2857" s="104">
        <v>71</v>
      </c>
      <c r="G2857" s="104" t="s">
        <v>257</v>
      </c>
      <c r="H2857" s="105">
        <v>13</v>
      </c>
      <c r="I2857" s="104"/>
      <c r="J2857" s="104" t="s">
        <v>258</v>
      </c>
      <c r="K2857" s="104" t="s">
        <v>81</v>
      </c>
      <c r="L2857" s="104" t="s">
        <v>259</v>
      </c>
      <c r="M2857" s="104" t="s">
        <v>328</v>
      </c>
      <c r="N2857" s="104"/>
      <c r="O2857" s="106"/>
      <c r="P2857" s="111" t="s">
        <v>524</v>
      </c>
      <c r="Q2857" s="153" t="s">
        <v>511</v>
      </c>
      <c r="R2857" s="153" t="s">
        <v>549</v>
      </c>
      <c r="S2857" s="153">
        <v>4.1666666666666657E-2</v>
      </c>
      <c r="T2857" s="153" t="s">
        <v>511</v>
      </c>
      <c r="U2857" s="153" t="s">
        <v>549</v>
      </c>
      <c r="V2857" s="153">
        <f>IF(ISBLANK(T2857),"",Tabella2[[#This Row],[ACT STOP]]-Tabella2[[#This Row],[ACT START]])</f>
        <v>4.166666666666663E-2</v>
      </c>
      <c r="W2857" s="104" t="s">
        <v>92</v>
      </c>
      <c r="X2857" s="104" t="s">
        <v>91</v>
      </c>
      <c r="Y2857" s="110"/>
      <c r="Z2857" s="106"/>
      <c r="AA2857" s="104"/>
      <c r="AB2857" s="107"/>
      <c r="AC2857" s="72">
        <v>1</v>
      </c>
      <c r="AH2857" s="70"/>
      <c r="AI2857" s="70"/>
      <c r="AJ2857">
        <v>0</v>
      </c>
      <c r="AL2857" s="70"/>
      <c r="BM2857" s="135" t="s">
        <v>511</v>
      </c>
      <c r="BN2857" s="136" t="s">
        <v>549</v>
      </c>
      <c r="BO2857" s="101"/>
      <c r="BR2857" s="109" t="str">
        <f t="shared" si="44"/>
        <v>SH-25-2846</v>
      </c>
      <c r="BS2857" s="109" t="s">
        <v>427</v>
      </c>
      <c r="BT2857" t="s">
        <v>92</v>
      </c>
      <c r="BU2857" t="s">
        <v>6005</v>
      </c>
    </row>
    <row r="2858" spans="1:73" hidden="1">
      <c r="A2858" s="103" t="s">
        <v>6006</v>
      </c>
      <c r="B2858" s="102">
        <v>45792</v>
      </c>
      <c r="C2858" s="104">
        <f>_xlfn.ISOWEEKNUM(Tabella2[[#This Row],[Date]])</f>
        <v>20</v>
      </c>
      <c r="D2858" s="104" t="s">
        <v>558</v>
      </c>
      <c r="E2858" s="104" t="s">
        <v>284</v>
      </c>
      <c r="F2858" s="104">
        <v>58</v>
      </c>
      <c r="G2858" s="104" t="s">
        <v>284</v>
      </c>
      <c r="H2858" s="105">
        <v>23</v>
      </c>
      <c r="I2858" s="104"/>
      <c r="J2858" s="104" t="s">
        <v>258</v>
      </c>
      <c r="K2858" s="104" t="s">
        <v>75</v>
      </c>
      <c r="L2858" s="104" t="s">
        <v>259</v>
      </c>
      <c r="M2858" s="104" t="s">
        <v>276</v>
      </c>
      <c r="N2858" s="104"/>
      <c r="O2858" s="106"/>
      <c r="P2858" s="111" t="s">
        <v>342</v>
      </c>
      <c r="Q2858" s="153">
        <v>0.5</v>
      </c>
      <c r="R2858" s="153" t="s">
        <v>549</v>
      </c>
      <c r="S2858" s="153">
        <v>4.1666666666666657E-2</v>
      </c>
      <c r="T2858" s="153" t="s">
        <v>511</v>
      </c>
      <c r="U2858" s="153">
        <v>0.54166666666666663</v>
      </c>
      <c r="V2858" s="153">
        <f>IF(ISBLANK(T2858),"",Tabella2[[#This Row],[ACT STOP]]-Tabella2[[#This Row],[ACT START]])</f>
        <v>4.166666666666663E-2</v>
      </c>
      <c r="W2858" s="104" t="s">
        <v>92</v>
      </c>
      <c r="X2858" s="104" t="s">
        <v>91</v>
      </c>
      <c r="Y2858" s="110"/>
      <c r="Z2858" s="106"/>
      <c r="AA2858" s="104"/>
      <c r="AB2858" s="107"/>
      <c r="AC2858" s="72">
        <v>1</v>
      </c>
      <c r="AH2858" s="70"/>
      <c r="AI2858" s="70"/>
      <c r="AJ2858">
        <v>0</v>
      </c>
      <c r="AL2858" s="70"/>
      <c r="BM2858" s="135" t="s">
        <v>511</v>
      </c>
      <c r="BN2858" s="136">
        <v>0.54166666666666663</v>
      </c>
      <c r="BO2858" s="101"/>
      <c r="BR2858" s="109" t="str">
        <f t="shared" si="44"/>
        <v>SH-25-2847</v>
      </c>
      <c r="BS2858" s="109" t="s">
        <v>358</v>
      </c>
      <c r="BT2858" t="s">
        <v>92</v>
      </c>
      <c r="BU2858" t="s">
        <v>6007</v>
      </c>
    </row>
    <row r="2859" spans="1:73" hidden="1">
      <c r="A2859" s="103" t="s">
        <v>6008</v>
      </c>
      <c r="B2859" s="102">
        <v>45792</v>
      </c>
      <c r="C2859" s="104">
        <f>_xlfn.ISOWEEKNUM(Tabella2[[#This Row],[Date]])</f>
        <v>20</v>
      </c>
      <c r="D2859" s="104" t="s">
        <v>755</v>
      </c>
      <c r="E2859" s="104" t="s">
        <v>256</v>
      </c>
      <c r="F2859" s="104">
        <v>58</v>
      </c>
      <c r="G2859" s="104" t="s">
        <v>257</v>
      </c>
      <c r="H2859" s="105">
        <v>1</v>
      </c>
      <c r="I2859" s="104" t="s">
        <v>258</v>
      </c>
      <c r="J2859" s="104"/>
      <c r="K2859" s="104" t="s">
        <v>79</v>
      </c>
      <c r="L2859" s="104" t="s">
        <v>299</v>
      </c>
      <c r="M2859" s="104" t="s">
        <v>276</v>
      </c>
      <c r="N2859" s="104"/>
      <c r="O2859" s="108" t="str">
        <f>A780</f>
        <v>13182</v>
      </c>
      <c r="P2859" s="111" t="s">
        <v>2791</v>
      </c>
      <c r="Q2859" s="153" t="s">
        <v>272</v>
      </c>
      <c r="R2859" s="153" t="s">
        <v>576</v>
      </c>
      <c r="S2859" s="153">
        <v>4.1666666666666657E-2</v>
      </c>
      <c r="T2859" s="153" t="s">
        <v>272</v>
      </c>
      <c r="U2859" s="153" t="s">
        <v>576</v>
      </c>
      <c r="V2859" s="153">
        <f>IF(ISBLANK(T2859),"",Tabella2[[#This Row],[ACT STOP]]-Tabella2[[#This Row],[ACT START]])</f>
        <v>4.166666666666663E-2</v>
      </c>
      <c r="W2859" s="104" t="s">
        <v>92</v>
      </c>
      <c r="X2859" s="104" t="s">
        <v>91</v>
      </c>
      <c r="Y2859" s="110"/>
      <c r="Z2859" s="106"/>
      <c r="AA2859" s="104"/>
      <c r="AB2859" s="107"/>
      <c r="AC2859" s="72">
        <v>1</v>
      </c>
      <c r="AH2859" s="70"/>
      <c r="AI2859" s="70"/>
      <c r="AJ2859">
        <v>0</v>
      </c>
      <c r="AL2859" s="70"/>
      <c r="BM2859" s="135" t="s">
        <v>272</v>
      </c>
      <c r="BN2859" s="136" t="s">
        <v>576</v>
      </c>
      <c r="BO2859" s="101"/>
      <c r="BR2859" s="109" t="str">
        <f t="shared" si="44"/>
        <v>SH-25-2848</v>
      </c>
      <c r="BS2859" s="109" t="s">
        <v>332</v>
      </c>
      <c r="BT2859" t="s">
        <v>92</v>
      </c>
      <c r="BU2859" t="s">
        <v>6009</v>
      </c>
    </row>
    <row r="2860" spans="1:73" hidden="1">
      <c r="A2860" s="103" t="s">
        <v>6010</v>
      </c>
      <c r="B2860" s="102">
        <v>45792</v>
      </c>
      <c r="C2860" s="104">
        <f>_xlfn.ISOWEEKNUM(Tabella2[[#This Row],[Date]])</f>
        <v>20</v>
      </c>
      <c r="D2860" s="104" t="s">
        <v>305</v>
      </c>
      <c r="E2860" s="104" t="s">
        <v>284</v>
      </c>
      <c r="F2860" s="104">
        <v>46</v>
      </c>
      <c r="G2860" s="104" t="s">
        <v>284</v>
      </c>
      <c r="H2860" s="105">
        <v>9</v>
      </c>
      <c r="I2860" s="104"/>
      <c r="J2860" s="104" t="s">
        <v>258</v>
      </c>
      <c r="K2860" s="104" t="s">
        <v>83</v>
      </c>
      <c r="L2860" s="104" t="s">
        <v>299</v>
      </c>
      <c r="M2860" s="104" t="s">
        <v>386</v>
      </c>
      <c r="N2860" s="104"/>
      <c r="O2860" s="108" t="str">
        <f>A2861</f>
        <v>15263</v>
      </c>
      <c r="P2860" s="111" t="s">
        <v>2075</v>
      </c>
      <c r="Q2860" s="153" t="s">
        <v>272</v>
      </c>
      <c r="R2860" s="153" t="s">
        <v>576</v>
      </c>
      <c r="S2860" s="153">
        <v>4.1666666666666657E-2</v>
      </c>
      <c r="T2860" s="153" t="s">
        <v>272</v>
      </c>
      <c r="U2860" s="153" t="s">
        <v>576</v>
      </c>
      <c r="V2860" s="153">
        <f>IF(ISBLANK(T2860),"",Tabella2[[#This Row],[ACT STOP]]-Tabella2[[#This Row],[ACT START]])</f>
        <v>4.166666666666663E-2</v>
      </c>
      <c r="W2860" s="104" t="s">
        <v>92</v>
      </c>
      <c r="X2860" s="104" t="s">
        <v>91</v>
      </c>
      <c r="Y2860" s="110"/>
      <c r="Z2860" s="106"/>
      <c r="AA2860" s="104"/>
      <c r="AB2860" s="107"/>
      <c r="AC2860" s="72">
        <v>1</v>
      </c>
      <c r="AH2860" s="70"/>
      <c r="AI2860" s="70"/>
      <c r="AJ2860">
        <v>0</v>
      </c>
      <c r="AL2860" s="70"/>
      <c r="BM2860" s="135" t="s">
        <v>272</v>
      </c>
      <c r="BN2860" s="136" t="s">
        <v>576</v>
      </c>
      <c r="BO2860" s="101"/>
      <c r="BR2860" s="109" t="str">
        <f t="shared" si="44"/>
        <v>SH-25-2849</v>
      </c>
      <c r="BS2860" s="109" t="s">
        <v>339</v>
      </c>
      <c r="BT2860" t="s">
        <v>92</v>
      </c>
      <c r="BU2860" t="s">
        <v>6011</v>
      </c>
    </row>
    <row r="2861" spans="1:73" hidden="1">
      <c r="A2861" s="103" t="s">
        <v>6012</v>
      </c>
      <c r="B2861" s="102">
        <v>45792</v>
      </c>
      <c r="C2861" s="104">
        <f>_xlfn.ISOWEEKNUM(Tabella2[[#This Row],[Date]])</f>
        <v>20</v>
      </c>
      <c r="D2861" s="104" t="s">
        <v>305</v>
      </c>
      <c r="E2861" s="104" t="s">
        <v>284</v>
      </c>
      <c r="F2861" s="104">
        <v>47</v>
      </c>
      <c r="G2861" s="104" t="s">
        <v>257</v>
      </c>
      <c r="H2861" s="105">
        <v>14</v>
      </c>
      <c r="I2861" s="104"/>
      <c r="J2861" s="104" t="s">
        <v>258</v>
      </c>
      <c r="K2861" s="104" t="s">
        <v>80</v>
      </c>
      <c r="L2861" s="104" t="s">
        <v>299</v>
      </c>
      <c r="M2861" s="104" t="s">
        <v>386</v>
      </c>
      <c r="N2861" s="104"/>
      <c r="O2861" s="108" t="str">
        <f>A2860</f>
        <v>15262</v>
      </c>
      <c r="P2861" s="111" t="s">
        <v>2075</v>
      </c>
      <c r="Q2861" s="153">
        <v>0.5625</v>
      </c>
      <c r="R2861" s="153">
        <v>0.60416666666666663</v>
      </c>
      <c r="S2861" s="153">
        <v>4.1666666666666657E-2</v>
      </c>
      <c r="T2861" s="153">
        <v>0.5625</v>
      </c>
      <c r="U2861" s="153">
        <v>0.60416666666666663</v>
      </c>
      <c r="V2861" s="153">
        <f>IF(ISBLANK(T2861),"",Tabella2[[#This Row],[ACT STOP]]-Tabella2[[#This Row],[ACT START]])</f>
        <v>4.166666666666663E-2</v>
      </c>
      <c r="W2861" s="104" t="s">
        <v>92</v>
      </c>
      <c r="X2861" s="104" t="s">
        <v>91</v>
      </c>
      <c r="Y2861" s="110"/>
      <c r="Z2861" s="106"/>
      <c r="AA2861" s="104"/>
      <c r="AB2861" s="107"/>
      <c r="AC2861" s="72">
        <v>1</v>
      </c>
      <c r="AH2861" s="70"/>
      <c r="AI2861" s="70"/>
      <c r="AJ2861">
        <v>0</v>
      </c>
      <c r="AL2861" s="70"/>
      <c r="BM2861" s="135">
        <v>0.5625</v>
      </c>
      <c r="BN2861" s="136">
        <v>0.60416666666666663</v>
      </c>
      <c r="BO2861" s="101"/>
      <c r="BR2861" s="109" t="str">
        <f t="shared" si="44"/>
        <v>SH-25-2850</v>
      </c>
      <c r="BS2861" s="109" t="s">
        <v>372</v>
      </c>
      <c r="BT2861" t="s">
        <v>92</v>
      </c>
      <c r="BU2861" t="s">
        <v>6013</v>
      </c>
    </row>
    <row r="2862" spans="1:73" hidden="1">
      <c r="A2862" s="103" t="s">
        <v>6014</v>
      </c>
      <c r="B2862" s="102">
        <v>45792</v>
      </c>
      <c r="C2862" s="104">
        <f>_xlfn.ISOWEEKNUM(Tabella2[[#This Row],[Date]])</f>
        <v>20</v>
      </c>
      <c r="D2862" s="104" t="s">
        <v>722</v>
      </c>
      <c r="E2862" s="104" t="s">
        <v>327</v>
      </c>
      <c r="F2862" s="104">
        <v>76</v>
      </c>
      <c r="G2862" s="104" t="s">
        <v>257</v>
      </c>
      <c r="H2862" s="105">
        <v>9</v>
      </c>
      <c r="I2862" s="104" t="s">
        <v>258</v>
      </c>
      <c r="J2862" s="104"/>
      <c r="K2862" s="104" t="s">
        <v>81</v>
      </c>
      <c r="L2862" s="104" t="s">
        <v>259</v>
      </c>
      <c r="M2862" s="104" t="s">
        <v>276</v>
      </c>
      <c r="N2862" s="104"/>
      <c r="O2862" s="106"/>
      <c r="P2862" s="111" t="s">
        <v>2693</v>
      </c>
      <c r="Q2862" s="153" t="s">
        <v>272</v>
      </c>
      <c r="R2862" s="153" t="s">
        <v>576</v>
      </c>
      <c r="S2862" s="153">
        <v>4.1666666666666657E-2</v>
      </c>
      <c r="T2862" s="153" t="s">
        <v>272</v>
      </c>
      <c r="U2862" s="153" t="s">
        <v>576</v>
      </c>
      <c r="V2862" s="153">
        <f>IF(ISBLANK(T2862),"",Tabella2[[#This Row],[ACT STOP]]-Tabella2[[#This Row],[ACT START]])</f>
        <v>4.166666666666663E-2</v>
      </c>
      <c r="W2862" s="104" t="s">
        <v>92</v>
      </c>
      <c r="X2862" s="104" t="s">
        <v>91</v>
      </c>
      <c r="Y2862" s="110"/>
      <c r="Z2862" s="106"/>
      <c r="AA2862" s="104"/>
      <c r="AB2862" s="107"/>
      <c r="AC2862" s="72">
        <v>1</v>
      </c>
      <c r="AH2862" s="70"/>
      <c r="AI2862" s="70"/>
      <c r="AJ2862">
        <v>0</v>
      </c>
      <c r="AL2862" s="70"/>
      <c r="BM2862" s="135" t="s">
        <v>272</v>
      </c>
      <c r="BN2862" s="136" t="s">
        <v>576</v>
      </c>
      <c r="BO2862" s="101"/>
      <c r="BR2862" s="109" t="str">
        <f t="shared" si="44"/>
        <v>SH-25-2851</v>
      </c>
      <c r="BS2862" s="109" t="s">
        <v>318</v>
      </c>
      <c r="BT2862" t="s">
        <v>92</v>
      </c>
      <c r="BU2862" t="s">
        <v>6015</v>
      </c>
    </row>
    <row r="2863" spans="1:73" hidden="1">
      <c r="A2863" s="103" t="s">
        <v>6016</v>
      </c>
      <c r="B2863" s="102">
        <v>45793</v>
      </c>
      <c r="C2863" s="104">
        <f>_xlfn.ISOWEEKNUM(Tabella2[[#This Row],[Date]])</f>
        <v>20</v>
      </c>
      <c r="D2863" s="104" t="s">
        <v>321</v>
      </c>
      <c r="E2863" s="104" t="s">
        <v>284</v>
      </c>
      <c r="F2863" s="104">
        <v>52</v>
      </c>
      <c r="G2863" s="104" t="s">
        <v>257</v>
      </c>
      <c r="H2863" s="105">
        <v>5</v>
      </c>
      <c r="I2863" s="104"/>
      <c r="J2863" s="104" t="s">
        <v>258</v>
      </c>
      <c r="K2863" s="104" t="s">
        <v>79</v>
      </c>
      <c r="L2863" s="104" t="s">
        <v>299</v>
      </c>
      <c r="M2863" s="104" t="s">
        <v>276</v>
      </c>
      <c r="N2863" s="104"/>
      <c r="O2863" s="108" t="str">
        <f>A781</f>
        <v>13183</v>
      </c>
      <c r="P2863" s="111" t="s">
        <v>3960</v>
      </c>
      <c r="Q2863" s="153" t="s">
        <v>605</v>
      </c>
      <c r="R2863" s="153" t="s">
        <v>285</v>
      </c>
      <c r="S2863" s="153">
        <v>4.1666666666666657E-2</v>
      </c>
      <c r="T2863" s="153" t="s">
        <v>605</v>
      </c>
      <c r="U2863" s="153" t="s">
        <v>285</v>
      </c>
      <c r="V2863" s="153">
        <f>IF(ISBLANK(T2863),"",Tabella2[[#This Row],[ACT STOP]]-Tabella2[[#This Row],[ACT START]])</f>
        <v>4.1666666666666685E-2</v>
      </c>
      <c r="W2863" s="104" t="s">
        <v>92</v>
      </c>
      <c r="X2863" s="104" t="s">
        <v>91</v>
      </c>
      <c r="Y2863" s="110"/>
      <c r="Z2863" s="106"/>
      <c r="AA2863" s="104"/>
      <c r="AB2863" s="107"/>
      <c r="AC2863" s="72">
        <v>1</v>
      </c>
      <c r="AH2863" s="70"/>
      <c r="AI2863" s="70"/>
      <c r="AJ2863">
        <v>0</v>
      </c>
      <c r="AL2863" s="70"/>
      <c r="BM2863" s="135" t="s">
        <v>605</v>
      </c>
      <c r="BN2863" s="136" t="s">
        <v>285</v>
      </c>
      <c r="BO2863" s="101"/>
      <c r="BR2863" s="109" t="str">
        <f t="shared" si="44"/>
        <v>SH-25-2852</v>
      </c>
      <c r="BS2863" s="109" t="s">
        <v>416</v>
      </c>
      <c r="BT2863" t="s">
        <v>92</v>
      </c>
      <c r="BU2863" t="s">
        <v>6017</v>
      </c>
    </row>
    <row r="2864" spans="1:73" hidden="1">
      <c r="A2864" s="103" t="s">
        <v>6018</v>
      </c>
      <c r="B2864" s="102">
        <v>45793</v>
      </c>
      <c r="C2864" s="104">
        <f>_xlfn.ISOWEEKNUM(Tabella2[[#This Row],[Date]])</f>
        <v>20</v>
      </c>
      <c r="D2864" s="104" t="s">
        <v>523</v>
      </c>
      <c r="E2864" s="104" t="s">
        <v>284</v>
      </c>
      <c r="F2864" s="104">
        <v>62</v>
      </c>
      <c r="G2864" s="104" t="s">
        <v>257</v>
      </c>
      <c r="H2864" s="105">
        <v>10</v>
      </c>
      <c r="I2864" s="104"/>
      <c r="J2864" s="104" t="s">
        <v>258</v>
      </c>
      <c r="K2864" s="104" t="s">
        <v>83</v>
      </c>
      <c r="L2864" s="104" t="s">
        <v>299</v>
      </c>
      <c r="M2864" s="104" t="s">
        <v>276</v>
      </c>
      <c r="N2864" s="104"/>
      <c r="O2864" s="108" t="str">
        <f>A782</f>
        <v>13184</v>
      </c>
      <c r="P2864" s="111" t="s">
        <v>1920</v>
      </c>
      <c r="Q2864" s="153" t="s">
        <v>605</v>
      </c>
      <c r="R2864" s="153" t="s">
        <v>285</v>
      </c>
      <c r="S2864" s="153">
        <v>4.1666666666666657E-2</v>
      </c>
      <c r="T2864" s="153" t="s">
        <v>605</v>
      </c>
      <c r="U2864" s="153" t="s">
        <v>285</v>
      </c>
      <c r="V2864" s="153">
        <f>IF(ISBLANK(T2864),"",Tabella2[[#This Row],[ACT STOP]]-Tabella2[[#This Row],[ACT START]])</f>
        <v>4.1666666666666685E-2</v>
      </c>
      <c r="W2864" s="104" t="s">
        <v>92</v>
      </c>
      <c r="X2864" s="104" t="s">
        <v>91</v>
      </c>
      <c r="Y2864" s="110"/>
      <c r="Z2864" s="106"/>
      <c r="AA2864" s="104"/>
      <c r="AB2864" s="107"/>
      <c r="AC2864" s="72">
        <v>1</v>
      </c>
      <c r="AH2864" s="70"/>
      <c r="AI2864" s="70"/>
      <c r="AJ2864">
        <v>0</v>
      </c>
      <c r="AL2864" s="70"/>
      <c r="BM2864" s="135" t="s">
        <v>605</v>
      </c>
      <c r="BN2864" s="136" t="s">
        <v>285</v>
      </c>
      <c r="BO2864" s="101"/>
      <c r="BR2864" s="109" t="str">
        <f t="shared" si="44"/>
        <v>SH-25-2853</v>
      </c>
      <c r="BS2864" s="109" t="s">
        <v>552</v>
      </c>
      <c r="BT2864" t="s">
        <v>92</v>
      </c>
      <c r="BU2864" t="s">
        <v>6019</v>
      </c>
    </row>
    <row r="2865" spans="1:73" hidden="1">
      <c r="A2865" s="103" t="s">
        <v>6020</v>
      </c>
      <c r="B2865" s="102">
        <v>45793</v>
      </c>
      <c r="C2865" s="104">
        <f>_xlfn.ISOWEEKNUM(Tabella2[[#This Row],[Date]])</f>
        <v>20</v>
      </c>
      <c r="D2865" s="104" t="s">
        <v>509</v>
      </c>
      <c r="E2865" s="104" t="s">
        <v>284</v>
      </c>
      <c r="F2865" s="104">
        <v>71</v>
      </c>
      <c r="G2865" s="104" t="s">
        <v>257</v>
      </c>
      <c r="H2865" s="105">
        <v>17</v>
      </c>
      <c r="I2865" s="104"/>
      <c r="J2865" s="104" t="s">
        <v>258</v>
      </c>
      <c r="K2865" s="104" t="s">
        <v>81</v>
      </c>
      <c r="L2865" s="104" t="s">
        <v>259</v>
      </c>
      <c r="M2865" s="104" t="s">
        <v>328</v>
      </c>
      <c r="N2865" s="104"/>
      <c r="O2865" s="106"/>
      <c r="P2865" s="111" t="s">
        <v>3752</v>
      </c>
      <c r="Q2865" s="153" t="s">
        <v>605</v>
      </c>
      <c r="R2865" s="153" t="s">
        <v>285</v>
      </c>
      <c r="S2865" s="153">
        <v>4.1666666666666657E-2</v>
      </c>
      <c r="T2865" s="153" t="s">
        <v>605</v>
      </c>
      <c r="U2865" s="153" t="s">
        <v>285</v>
      </c>
      <c r="V2865" s="153">
        <f>IF(ISBLANK(T2865),"",Tabella2[[#This Row],[ACT STOP]]-Tabella2[[#This Row],[ACT START]])</f>
        <v>4.1666666666666685E-2</v>
      </c>
      <c r="W2865" s="104" t="s">
        <v>92</v>
      </c>
      <c r="X2865" s="104" t="s">
        <v>91</v>
      </c>
      <c r="Y2865" s="110"/>
      <c r="Z2865" s="106"/>
      <c r="AA2865" s="104"/>
      <c r="AB2865" s="107"/>
      <c r="AC2865" s="72">
        <v>1</v>
      </c>
      <c r="AH2865" s="70"/>
      <c r="AI2865" s="70"/>
      <c r="AJ2865">
        <v>0</v>
      </c>
      <c r="AL2865" s="70"/>
      <c r="BL2865" t="s">
        <v>6021</v>
      </c>
      <c r="BM2865" s="135" t="s">
        <v>605</v>
      </c>
      <c r="BN2865" s="136" t="s">
        <v>285</v>
      </c>
      <c r="BO2865" s="101"/>
      <c r="BR2865" s="109" t="str">
        <f t="shared" si="44"/>
        <v>SH-25-2854</v>
      </c>
      <c r="BS2865" s="109" t="s">
        <v>393</v>
      </c>
      <c r="BT2865" t="s">
        <v>92</v>
      </c>
      <c r="BU2865" t="s">
        <v>6022</v>
      </c>
    </row>
    <row r="2866" spans="1:73" hidden="1">
      <c r="A2866" s="103" t="s">
        <v>6023</v>
      </c>
      <c r="B2866" s="102">
        <v>45793</v>
      </c>
      <c r="C2866" s="104">
        <f>_xlfn.ISOWEEKNUM(Tabella2[[#This Row],[Date]])</f>
        <v>20</v>
      </c>
      <c r="D2866" s="104" t="s">
        <v>478</v>
      </c>
      <c r="E2866" s="104" t="s">
        <v>284</v>
      </c>
      <c r="F2866" s="104">
        <v>65</v>
      </c>
      <c r="G2866" s="104" t="s">
        <v>284</v>
      </c>
      <c r="H2866" s="105">
        <v>23</v>
      </c>
      <c r="I2866" s="104"/>
      <c r="J2866" s="104" t="s">
        <v>258</v>
      </c>
      <c r="K2866" s="104" t="s">
        <v>75</v>
      </c>
      <c r="L2866" s="104" t="s">
        <v>259</v>
      </c>
      <c r="M2866" s="104" t="s">
        <v>430</v>
      </c>
      <c r="N2866" s="104"/>
      <c r="O2866" s="106"/>
      <c r="P2866" s="111" t="s">
        <v>2684</v>
      </c>
      <c r="Q2866" s="153" t="s">
        <v>605</v>
      </c>
      <c r="R2866" s="153" t="s">
        <v>285</v>
      </c>
      <c r="S2866" s="153">
        <v>4.1666666666666657E-2</v>
      </c>
      <c r="T2866" s="153">
        <v>0.25</v>
      </c>
      <c r="U2866" s="153">
        <v>0.29166666666666669</v>
      </c>
      <c r="V2866" s="153">
        <f>IF(ISBLANK(T2866),"",Tabella2[[#This Row],[ACT STOP]]-Tabella2[[#This Row],[ACT START]])</f>
        <v>4.1666666666666685E-2</v>
      </c>
      <c r="W2866" s="104" t="s">
        <v>92</v>
      </c>
      <c r="X2866" s="104" t="s">
        <v>91</v>
      </c>
      <c r="Y2866" s="110" t="s">
        <v>6024</v>
      </c>
      <c r="Z2866" s="106"/>
      <c r="AA2866" s="104"/>
      <c r="AB2866" s="107"/>
      <c r="AC2866" s="72">
        <v>1</v>
      </c>
      <c r="AH2866" s="70"/>
      <c r="AI2866" s="70"/>
      <c r="AJ2866">
        <v>0</v>
      </c>
      <c r="AL2866" s="70"/>
      <c r="BM2866" s="135">
        <v>0.25</v>
      </c>
      <c r="BN2866" s="136">
        <v>0.29166666666666669</v>
      </c>
      <c r="BO2866" s="101"/>
      <c r="BR2866" s="109" t="str">
        <f t="shared" si="44"/>
        <v>SH-25-2855</v>
      </c>
      <c r="BS2866" s="109" t="s">
        <v>358</v>
      </c>
      <c r="BT2866" t="s">
        <v>92</v>
      </c>
      <c r="BU2866" t="s">
        <v>6025</v>
      </c>
    </row>
    <row r="2867" spans="1:73" hidden="1">
      <c r="A2867" s="103" t="s">
        <v>6026</v>
      </c>
      <c r="B2867" s="102">
        <v>45793</v>
      </c>
      <c r="C2867" s="104">
        <f>_xlfn.ISOWEEKNUM(Tabella2[[#This Row],[Date]])</f>
        <v>20</v>
      </c>
      <c r="D2867" s="104" t="s">
        <v>275</v>
      </c>
      <c r="E2867" s="104" t="s">
        <v>256</v>
      </c>
      <c r="F2867" s="104">
        <v>61</v>
      </c>
      <c r="G2867" s="104" t="s">
        <v>257</v>
      </c>
      <c r="H2867" s="105">
        <v>12</v>
      </c>
      <c r="I2867" s="104" t="s">
        <v>258</v>
      </c>
      <c r="J2867" s="104"/>
      <c r="K2867" s="104" t="s">
        <v>79</v>
      </c>
      <c r="L2867" s="104" t="s">
        <v>299</v>
      </c>
      <c r="M2867" s="104" t="s">
        <v>276</v>
      </c>
      <c r="N2867" s="104"/>
      <c r="O2867" s="108" t="str">
        <f>A783</f>
        <v>13185</v>
      </c>
      <c r="P2867" s="111" t="s">
        <v>733</v>
      </c>
      <c r="Q2867" s="153" t="s">
        <v>617</v>
      </c>
      <c r="R2867" s="153" t="s">
        <v>525</v>
      </c>
      <c r="S2867" s="153">
        <v>4.1666666666666657E-2</v>
      </c>
      <c r="T2867" s="153" t="s">
        <v>617</v>
      </c>
      <c r="U2867" s="153" t="s">
        <v>525</v>
      </c>
      <c r="V2867" s="153">
        <f>IF(ISBLANK(T2867),"",Tabella2[[#This Row],[ACT STOP]]-Tabella2[[#This Row],[ACT START]])</f>
        <v>4.1666666666666685E-2</v>
      </c>
      <c r="W2867" s="104" t="s">
        <v>92</v>
      </c>
      <c r="X2867" s="104" t="s">
        <v>91</v>
      </c>
      <c r="Y2867" s="110"/>
      <c r="Z2867" s="106"/>
      <c r="AA2867" s="104"/>
      <c r="AB2867" s="107"/>
      <c r="AC2867" s="72">
        <v>1</v>
      </c>
      <c r="AH2867" s="70"/>
      <c r="AI2867" s="70"/>
      <c r="AJ2867">
        <v>0</v>
      </c>
      <c r="AL2867" s="70"/>
      <c r="BM2867" s="135" t="s">
        <v>617</v>
      </c>
      <c r="BN2867" s="136" t="s">
        <v>525</v>
      </c>
      <c r="BO2867" s="101"/>
      <c r="BR2867" s="109" t="str">
        <f t="shared" si="44"/>
        <v>SH-25-2856</v>
      </c>
      <c r="BS2867" s="109" t="s">
        <v>266</v>
      </c>
      <c r="BT2867" t="s">
        <v>92</v>
      </c>
      <c r="BU2867" t="s">
        <v>6027</v>
      </c>
    </row>
    <row r="2868" spans="1:73" hidden="1">
      <c r="A2868" s="103" t="s">
        <v>6028</v>
      </c>
      <c r="B2868" s="102">
        <v>45793</v>
      </c>
      <c r="C2868" s="104">
        <f>_xlfn.ISOWEEKNUM(Tabella2[[#This Row],[Date]])</f>
        <v>20</v>
      </c>
      <c r="D2868" s="104" t="s">
        <v>755</v>
      </c>
      <c r="E2868" s="104" t="s">
        <v>256</v>
      </c>
      <c r="F2868" s="104">
        <v>58</v>
      </c>
      <c r="G2868" s="104" t="s">
        <v>257</v>
      </c>
      <c r="H2868" s="105">
        <v>2</v>
      </c>
      <c r="I2868" s="104" t="s">
        <v>258</v>
      </c>
      <c r="J2868" s="104"/>
      <c r="K2868" s="104" t="s">
        <v>83</v>
      </c>
      <c r="L2868" s="104" t="s">
        <v>259</v>
      </c>
      <c r="M2868" s="104" t="s">
        <v>260</v>
      </c>
      <c r="N2868" s="104"/>
      <c r="O2868" s="106"/>
      <c r="P2868" s="111" t="s">
        <v>1850</v>
      </c>
      <c r="Q2868" s="153" t="s">
        <v>617</v>
      </c>
      <c r="R2868" s="153" t="s">
        <v>525</v>
      </c>
      <c r="S2868" s="153">
        <v>4.1666666666666657E-2</v>
      </c>
      <c r="T2868" s="153" t="s">
        <v>617</v>
      </c>
      <c r="U2868" s="153" t="s">
        <v>525</v>
      </c>
      <c r="V2868" s="153">
        <f>IF(ISBLANK(T2868),"",Tabella2[[#This Row],[ACT STOP]]-Tabella2[[#This Row],[ACT START]])</f>
        <v>4.1666666666666685E-2</v>
      </c>
      <c r="W2868" s="104" t="s">
        <v>92</v>
      </c>
      <c r="X2868" s="104" t="s">
        <v>91</v>
      </c>
      <c r="Y2868" s="110"/>
      <c r="Z2868" s="106"/>
      <c r="AA2868" s="104"/>
      <c r="AB2868" s="107"/>
      <c r="AC2868" s="72">
        <v>1</v>
      </c>
      <c r="AH2868" s="70"/>
      <c r="AI2868" s="70"/>
      <c r="AJ2868">
        <v>0</v>
      </c>
      <c r="AL2868" s="70"/>
      <c r="BM2868" s="135" t="s">
        <v>617</v>
      </c>
      <c r="BN2868" s="136" t="s">
        <v>525</v>
      </c>
      <c r="BO2868" s="101"/>
      <c r="BR2868" s="109" t="str">
        <f t="shared" si="44"/>
        <v>SH-25-2857</v>
      </c>
      <c r="BS2868" s="109" t="s">
        <v>368</v>
      </c>
      <c r="BT2868" t="s">
        <v>92</v>
      </c>
      <c r="BU2868" t="s">
        <v>6029</v>
      </c>
    </row>
    <row r="2869" spans="1:73" hidden="1">
      <c r="A2869" s="103" t="s">
        <v>6030</v>
      </c>
      <c r="B2869" s="102">
        <v>45793</v>
      </c>
      <c r="C2869" s="104">
        <f>_xlfn.ISOWEEKNUM(Tabella2[[#This Row],[Date]])</f>
        <v>20</v>
      </c>
      <c r="D2869" s="104" t="s">
        <v>3529</v>
      </c>
      <c r="E2869" s="104" t="s">
        <v>284</v>
      </c>
      <c r="F2869" s="104">
        <v>68</v>
      </c>
      <c r="G2869" s="104" t="s">
        <v>257</v>
      </c>
      <c r="H2869" s="105">
        <v>1</v>
      </c>
      <c r="I2869" s="104"/>
      <c r="J2869" s="104" t="s">
        <v>258</v>
      </c>
      <c r="K2869" s="104" t="s">
        <v>80</v>
      </c>
      <c r="L2869" s="104" t="s">
        <v>299</v>
      </c>
      <c r="M2869" s="104" t="s">
        <v>516</v>
      </c>
      <c r="N2869" s="104"/>
      <c r="O2869" s="108" t="str">
        <f>A2870</f>
        <v>15272</v>
      </c>
      <c r="P2869" s="111" t="s">
        <v>4600</v>
      </c>
      <c r="Q2869" s="153" t="s">
        <v>617</v>
      </c>
      <c r="R2869" s="153" t="s">
        <v>525</v>
      </c>
      <c r="S2869" s="153">
        <v>4.1666666666666657E-2</v>
      </c>
      <c r="T2869" s="153" t="s">
        <v>617</v>
      </c>
      <c r="U2869" s="153" t="s">
        <v>525</v>
      </c>
      <c r="V2869" s="153">
        <f>IF(ISBLANK(T2869),"",Tabella2[[#This Row],[ACT STOP]]-Tabella2[[#This Row],[ACT START]])</f>
        <v>4.1666666666666685E-2</v>
      </c>
      <c r="W2869" s="104" t="s">
        <v>92</v>
      </c>
      <c r="X2869" s="104" t="s">
        <v>91</v>
      </c>
      <c r="Y2869" s="110" t="s">
        <v>6031</v>
      </c>
      <c r="Z2869" s="106"/>
      <c r="AA2869" s="104"/>
      <c r="AB2869" s="107"/>
      <c r="AC2869" s="72">
        <v>1</v>
      </c>
      <c r="AH2869" s="70"/>
      <c r="AI2869" s="70"/>
      <c r="AJ2869">
        <v>0</v>
      </c>
      <c r="AL2869" s="70"/>
      <c r="BM2869" s="135" t="s">
        <v>617</v>
      </c>
      <c r="BN2869" s="136" t="s">
        <v>525</v>
      </c>
      <c r="BO2869" s="101"/>
      <c r="BR2869" s="109" t="str">
        <f t="shared" si="44"/>
        <v>SH-25-2858</v>
      </c>
      <c r="BS2869" s="109" t="s">
        <v>332</v>
      </c>
      <c r="BT2869" t="s">
        <v>92</v>
      </c>
      <c r="BU2869" t="s">
        <v>6032</v>
      </c>
    </row>
    <row r="2870" spans="1:73" hidden="1">
      <c r="A2870" s="103" t="s">
        <v>6033</v>
      </c>
      <c r="B2870" s="102">
        <v>45793</v>
      </c>
      <c r="C2870" s="104">
        <f>_xlfn.ISOWEEKNUM(Tabella2[[#This Row],[Date]])</f>
        <v>20</v>
      </c>
      <c r="D2870" s="104" t="s">
        <v>3529</v>
      </c>
      <c r="E2870" s="104" t="s">
        <v>284</v>
      </c>
      <c r="F2870" s="104">
        <v>69</v>
      </c>
      <c r="G2870" s="104" t="s">
        <v>257</v>
      </c>
      <c r="H2870" s="105">
        <v>25</v>
      </c>
      <c r="I2870" s="104"/>
      <c r="J2870" s="104" t="s">
        <v>258</v>
      </c>
      <c r="K2870" s="104" t="s">
        <v>81</v>
      </c>
      <c r="L2870" s="104" t="s">
        <v>299</v>
      </c>
      <c r="M2870" s="104" t="s">
        <v>516</v>
      </c>
      <c r="N2870" s="104"/>
      <c r="O2870" s="108" t="str">
        <f>A2869</f>
        <v>15271</v>
      </c>
      <c r="P2870" s="111" t="s">
        <v>4600</v>
      </c>
      <c r="Q2870" s="153">
        <v>0.3125</v>
      </c>
      <c r="R2870" s="153">
        <v>0.35416666666666669</v>
      </c>
      <c r="S2870" s="153">
        <v>4.1666666666666657E-2</v>
      </c>
      <c r="T2870" s="153" t="s">
        <v>617</v>
      </c>
      <c r="U2870" s="153" t="s">
        <v>525</v>
      </c>
      <c r="V2870" s="153">
        <f>IF(ISBLANK(T2870),"",Tabella2[[#This Row],[ACT STOP]]-Tabella2[[#This Row],[ACT START]])</f>
        <v>4.1666666666666685E-2</v>
      </c>
      <c r="W2870" s="104" t="s">
        <v>92</v>
      </c>
      <c r="X2870" s="104" t="s">
        <v>91</v>
      </c>
      <c r="Y2870" s="110"/>
      <c r="Z2870" s="106"/>
      <c r="AA2870" s="104"/>
      <c r="AB2870" s="107"/>
      <c r="AC2870" s="72">
        <v>1</v>
      </c>
      <c r="AH2870" s="70"/>
      <c r="AI2870" s="70"/>
      <c r="AJ2870">
        <v>0</v>
      </c>
      <c r="AL2870" s="70"/>
      <c r="BM2870" s="135" t="s">
        <v>617</v>
      </c>
      <c r="BN2870" s="136" t="s">
        <v>525</v>
      </c>
      <c r="BO2870" s="101"/>
      <c r="BR2870" s="109" t="str">
        <f t="shared" si="44"/>
        <v>SH-25-2859</v>
      </c>
      <c r="BS2870" s="109" t="s">
        <v>867</v>
      </c>
      <c r="BT2870" t="s">
        <v>92</v>
      </c>
      <c r="BU2870" t="s">
        <v>6034</v>
      </c>
    </row>
    <row r="2871" spans="1:73" hidden="1">
      <c r="A2871" s="103" t="s">
        <v>6035</v>
      </c>
      <c r="B2871" s="102">
        <v>45793</v>
      </c>
      <c r="C2871" s="104">
        <f>_xlfn.ISOWEEKNUM(Tabella2[[#This Row],[Date]])</f>
        <v>20</v>
      </c>
      <c r="D2871" s="104" t="s">
        <v>471</v>
      </c>
      <c r="E2871" s="104" t="s">
        <v>327</v>
      </c>
      <c r="F2871" s="104">
        <v>34</v>
      </c>
      <c r="G2871" s="104" t="s">
        <v>257</v>
      </c>
      <c r="H2871" s="105">
        <v>14</v>
      </c>
      <c r="I2871" s="104" t="s">
        <v>258</v>
      </c>
      <c r="J2871" s="104"/>
      <c r="K2871" s="104" t="s">
        <v>77</v>
      </c>
      <c r="L2871" s="104" t="s">
        <v>259</v>
      </c>
      <c r="M2871" s="104" t="s">
        <v>361</v>
      </c>
      <c r="N2871" s="104"/>
      <c r="O2871" s="106"/>
      <c r="P2871" s="111" t="s">
        <v>2935</v>
      </c>
      <c r="Q2871" s="153" t="s">
        <v>617</v>
      </c>
      <c r="R2871" s="153" t="s">
        <v>525</v>
      </c>
      <c r="S2871" s="153">
        <v>4.1666666666666657E-2</v>
      </c>
      <c r="T2871" s="153">
        <v>0.3125</v>
      </c>
      <c r="U2871" s="153">
        <v>0.35416666666666669</v>
      </c>
      <c r="V2871" s="153">
        <f>IF(ISBLANK(T2871),"",Tabella2[[#This Row],[ACT STOP]]-Tabella2[[#This Row],[ACT START]])</f>
        <v>4.1666666666666685E-2</v>
      </c>
      <c r="W2871" s="104" t="s">
        <v>92</v>
      </c>
      <c r="X2871" s="104" t="s">
        <v>91</v>
      </c>
      <c r="Y2871" s="110"/>
      <c r="Z2871" s="106"/>
      <c r="AA2871" s="104"/>
      <c r="AB2871" s="107"/>
      <c r="AC2871" s="72">
        <v>1</v>
      </c>
      <c r="AH2871" s="70"/>
      <c r="AI2871" s="70"/>
      <c r="AJ2871">
        <v>0</v>
      </c>
      <c r="AL2871" s="70"/>
      <c r="BM2871" s="135">
        <v>0.3125</v>
      </c>
      <c r="BN2871" s="136">
        <v>0.35416666666666669</v>
      </c>
      <c r="BO2871" s="101"/>
      <c r="BR2871" s="109" t="str">
        <f t="shared" si="44"/>
        <v>SH-25-2860</v>
      </c>
      <c r="BS2871" s="109" t="s">
        <v>372</v>
      </c>
      <c r="BT2871" t="s">
        <v>92</v>
      </c>
      <c r="BU2871" t="s">
        <v>6036</v>
      </c>
    </row>
    <row r="2872" spans="1:73" hidden="1">
      <c r="A2872" s="103" t="s">
        <v>6037</v>
      </c>
      <c r="B2872" s="102">
        <v>45793</v>
      </c>
      <c r="C2872" s="104">
        <f>_xlfn.ISOWEEKNUM(Tabella2[[#This Row],[Date]])</f>
        <v>20</v>
      </c>
      <c r="D2872" s="104" t="s">
        <v>321</v>
      </c>
      <c r="E2872" s="104" t="s">
        <v>284</v>
      </c>
      <c r="F2872" s="104">
        <v>54</v>
      </c>
      <c r="G2872" s="104" t="s">
        <v>284</v>
      </c>
      <c r="H2872" s="105">
        <v>22</v>
      </c>
      <c r="I2872" s="104"/>
      <c r="J2872" s="104" t="s">
        <v>258</v>
      </c>
      <c r="K2872" s="104" t="s">
        <v>79</v>
      </c>
      <c r="L2872" s="104" t="s">
        <v>299</v>
      </c>
      <c r="M2872" s="104" t="s">
        <v>276</v>
      </c>
      <c r="N2872" s="104"/>
      <c r="O2872" s="108" t="str">
        <f>A784</f>
        <v>13186</v>
      </c>
      <c r="P2872" s="111" t="s">
        <v>635</v>
      </c>
      <c r="Q2872" s="153" t="s">
        <v>631</v>
      </c>
      <c r="R2872" s="153" t="s">
        <v>498</v>
      </c>
      <c r="S2872" s="153">
        <v>4.1666666666666657E-2</v>
      </c>
      <c r="T2872" s="153" t="s">
        <v>631</v>
      </c>
      <c r="U2872" s="153" t="s">
        <v>498</v>
      </c>
      <c r="V2872" s="153">
        <f>IF(ISBLANK(T2872),"",Tabella2[[#This Row],[ACT STOP]]-Tabella2[[#This Row],[ACT START]])</f>
        <v>4.1666666666666685E-2</v>
      </c>
      <c r="W2872" s="104" t="s">
        <v>92</v>
      </c>
      <c r="X2872" s="104" t="s">
        <v>91</v>
      </c>
      <c r="Y2872" s="110"/>
      <c r="Z2872" s="106"/>
      <c r="AA2872" s="104"/>
      <c r="AB2872" s="107"/>
      <c r="AC2872" s="72">
        <v>1</v>
      </c>
      <c r="AH2872" s="70"/>
      <c r="AI2872" s="70"/>
      <c r="AJ2872">
        <v>0</v>
      </c>
      <c r="AL2872" s="70"/>
      <c r="BM2872" s="135" t="s">
        <v>631</v>
      </c>
      <c r="BN2872" s="136" t="s">
        <v>498</v>
      </c>
      <c r="BO2872" s="101"/>
      <c r="BR2872" s="109" t="str">
        <f t="shared" si="44"/>
        <v>SH-25-2861</v>
      </c>
      <c r="BS2872" s="109" t="s">
        <v>295</v>
      </c>
      <c r="BT2872" t="s">
        <v>92</v>
      </c>
      <c r="BU2872" t="s">
        <v>6038</v>
      </c>
    </row>
    <row r="2873" spans="1:73" hidden="1">
      <c r="A2873" s="103" t="s">
        <v>6039</v>
      </c>
      <c r="B2873" s="102">
        <v>45793</v>
      </c>
      <c r="C2873" s="104">
        <f>_xlfn.ISOWEEKNUM(Tabella2[[#This Row],[Date]])</f>
        <v>20</v>
      </c>
      <c r="D2873" s="104" t="s">
        <v>321</v>
      </c>
      <c r="E2873" s="104" t="s">
        <v>284</v>
      </c>
      <c r="F2873" s="104">
        <v>51</v>
      </c>
      <c r="G2873" s="104" t="s">
        <v>257</v>
      </c>
      <c r="H2873" s="105">
        <v>13</v>
      </c>
      <c r="I2873" s="104"/>
      <c r="J2873" s="104" t="s">
        <v>258</v>
      </c>
      <c r="K2873" s="104" t="s">
        <v>83</v>
      </c>
      <c r="L2873" s="104" t="s">
        <v>299</v>
      </c>
      <c r="M2873" s="104" t="s">
        <v>276</v>
      </c>
      <c r="N2873" s="104"/>
      <c r="O2873" s="108" t="str">
        <f>A785</f>
        <v>13187</v>
      </c>
      <c r="P2873" s="111" t="s">
        <v>635</v>
      </c>
      <c r="Q2873" s="153" t="s">
        <v>631</v>
      </c>
      <c r="R2873" s="153" t="s">
        <v>498</v>
      </c>
      <c r="S2873" s="153">
        <v>4.1666666666666657E-2</v>
      </c>
      <c r="T2873" s="153" t="s">
        <v>631</v>
      </c>
      <c r="U2873" s="153" t="s">
        <v>498</v>
      </c>
      <c r="V2873" s="153">
        <f>IF(ISBLANK(T2873),"",Tabella2[[#This Row],[ACT STOP]]-Tabella2[[#This Row],[ACT START]])</f>
        <v>4.1666666666666685E-2</v>
      </c>
      <c r="W2873" s="104" t="s">
        <v>92</v>
      </c>
      <c r="X2873" s="104" t="s">
        <v>91</v>
      </c>
      <c r="Y2873" s="110"/>
      <c r="Z2873" s="106"/>
      <c r="AA2873" s="104"/>
      <c r="AB2873" s="107"/>
      <c r="AC2873" s="72">
        <v>1</v>
      </c>
      <c r="AH2873" s="70"/>
      <c r="AI2873" s="70"/>
      <c r="AJ2873">
        <v>0</v>
      </c>
      <c r="AL2873" s="70"/>
      <c r="BM2873" s="135" t="s">
        <v>631</v>
      </c>
      <c r="BN2873" s="136" t="s">
        <v>498</v>
      </c>
      <c r="BO2873" s="101"/>
      <c r="BR2873" s="109" t="str">
        <f t="shared" si="44"/>
        <v>SH-25-2862</v>
      </c>
      <c r="BS2873" s="109" t="s">
        <v>427</v>
      </c>
      <c r="BT2873" t="s">
        <v>92</v>
      </c>
      <c r="BU2873" t="s">
        <v>6040</v>
      </c>
    </row>
    <row r="2874" spans="1:73" hidden="1">
      <c r="A2874" s="103" t="s">
        <v>6041</v>
      </c>
      <c r="B2874" s="102">
        <v>45793</v>
      </c>
      <c r="C2874" s="104">
        <f>_xlfn.ISOWEEKNUM(Tabella2[[#This Row],[Date]])</f>
        <v>20</v>
      </c>
      <c r="D2874" s="104" t="s">
        <v>348</v>
      </c>
      <c r="E2874" s="104" t="s">
        <v>284</v>
      </c>
      <c r="F2874" s="104">
        <v>56</v>
      </c>
      <c r="G2874" s="104" t="s">
        <v>257</v>
      </c>
      <c r="H2874" s="105">
        <v>32</v>
      </c>
      <c r="I2874" s="104"/>
      <c r="J2874" s="104" t="s">
        <v>258</v>
      </c>
      <c r="K2874" s="104" t="s">
        <v>81</v>
      </c>
      <c r="L2874" s="104" t="s">
        <v>259</v>
      </c>
      <c r="M2874" s="104" t="s">
        <v>276</v>
      </c>
      <c r="N2874" s="104"/>
      <c r="O2874" s="106"/>
      <c r="P2874" s="111" t="s">
        <v>462</v>
      </c>
      <c r="Q2874" s="153" t="s">
        <v>631</v>
      </c>
      <c r="R2874" s="153" t="s">
        <v>498</v>
      </c>
      <c r="S2874" s="153">
        <v>4.1666666666666657E-2</v>
      </c>
      <c r="T2874" s="153" t="s">
        <v>631</v>
      </c>
      <c r="U2874" s="153" t="s">
        <v>498</v>
      </c>
      <c r="V2874" s="153">
        <f>IF(ISBLANK(T2874),"",Tabella2[[#This Row],[ACT STOP]]-Tabella2[[#This Row],[ACT START]])</f>
        <v>4.1666666666666685E-2</v>
      </c>
      <c r="W2874" s="104" t="s">
        <v>92</v>
      </c>
      <c r="X2874" s="104" t="s">
        <v>91</v>
      </c>
      <c r="Y2874" s="110"/>
      <c r="Z2874" s="106"/>
      <c r="AA2874" s="104"/>
      <c r="AB2874" s="107"/>
      <c r="AC2874" s="72">
        <v>1</v>
      </c>
      <c r="AH2874" s="70"/>
      <c r="AI2874" s="70"/>
      <c r="AJ2874">
        <v>0</v>
      </c>
      <c r="AL2874" s="70"/>
      <c r="BM2874" s="135" t="s">
        <v>631</v>
      </c>
      <c r="BN2874" s="136" t="s">
        <v>498</v>
      </c>
      <c r="BO2874" s="101"/>
      <c r="BR2874" s="109" t="str">
        <f t="shared" si="44"/>
        <v>SH-25-2863</v>
      </c>
      <c r="BS2874" s="109" t="s">
        <v>356</v>
      </c>
      <c r="BT2874" t="s">
        <v>92</v>
      </c>
      <c r="BU2874" t="s">
        <v>6042</v>
      </c>
    </row>
    <row r="2875" spans="1:73" hidden="1">
      <c r="A2875" s="103" t="s">
        <v>6043</v>
      </c>
      <c r="B2875" s="102">
        <v>45793</v>
      </c>
      <c r="C2875" s="104">
        <f>_xlfn.ISOWEEKNUM(Tabella2[[#This Row],[Date]])</f>
        <v>20</v>
      </c>
      <c r="D2875" s="104" t="s">
        <v>558</v>
      </c>
      <c r="E2875" s="104" t="s">
        <v>284</v>
      </c>
      <c r="F2875" s="104">
        <v>59</v>
      </c>
      <c r="G2875" s="104" t="s">
        <v>257</v>
      </c>
      <c r="H2875" s="105">
        <v>22</v>
      </c>
      <c r="I2875" s="104"/>
      <c r="J2875" s="104" t="s">
        <v>258</v>
      </c>
      <c r="K2875" s="104" t="s">
        <v>75</v>
      </c>
      <c r="L2875" s="104" t="s">
        <v>259</v>
      </c>
      <c r="M2875" s="104" t="s">
        <v>328</v>
      </c>
      <c r="N2875" s="104"/>
      <c r="O2875" s="106"/>
      <c r="P2875" s="111" t="s">
        <v>342</v>
      </c>
      <c r="Q2875" s="153" t="s">
        <v>631</v>
      </c>
      <c r="R2875" s="153" t="s">
        <v>498</v>
      </c>
      <c r="S2875" s="153">
        <v>4.1666666666666657E-2</v>
      </c>
      <c r="T2875" s="153">
        <v>0.375</v>
      </c>
      <c r="U2875" s="153">
        <v>0.41666666666666669</v>
      </c>
      <c r="V2875" s="153">
        <f>IF(ISBLANK(T2875),"",Tabella2[[#This Row],[ACT STOP]]-Tabella2[[#This Row],[ACT START]])</f>
        <v>4.1666666666666685E-2</v>
      </c>
      <c r="W2875" s="104" t="s">
        <v>92</v>
      </c>
      <c r="X2875" s="104" t="s">
        <v>91</v>
      </c>
      <c r="Y2875" s="110"/>
      <c r="Z2875" s="106"/>
      <c r="AA2875" s="104"/>
      <c r="AB2875" s="107"/>
      <c r="AC2875" s="72">
        <v>1</v>
      </c>
      <c r="AH2875" s="70"/>
      <c r="AI2875" s="70"/>
      <c r="AJ2875">
        <v>0</v>
      </c>
      <c r="AL2875" s="70"/>
      <c r="BM2875" s="135">
        <v>0.375</v>
      </c>
      <c r="BN2875" s="136">
        <v>0.41666666666666669</v>
      </c>
      <c r="BO2875" s="101"/>
      <c r="BR2875" s="109" t="str">
        <f t="shared" si="44"/>
        <v>SH-25-2864</v>
      </c>
      <c r="BS2875" s="109" t="s">
        <v>1257</v>
      </c>
      <c r="BT2875" t="s">
        <v>92</v>
      </c>
      <c r="BU2875" t="s">
        <v>6044</v>
      </c>
    </row>
    <row r="2876" spans="1:73" hidden="1">
      <c r="A2876" s="103" t="s">
        <v>6045</v>
      </c>
      <c r="B2876" s="102">
        <v>45793</v>
      </c>
      <c r="C2876" s="104">
        <f>_xlfn.ISOWEEKNUM(Tabella2[[#This Row],[Date]])</f>
        <v>20</v>
      </c>
      <c r="D2876" s="104" t="s">
        <v>305</v>
      </c>
      <c r="E2876" s="104" t="s">
        <v>284</v>
      </c>
      <c r="F2876" s="104">
        <v>45</v>
      </c>
      <c r="G2876" s="104" t="s">
        <v>257</v>
      </c>
      <c r="H2876" s="105">
        <v>12</v>
      </c>
      <c r="I2876" s="104"/>
      <c r="J2876" s="104" t="s">
        <v>258</v>
      </c>
      <c r="K2876" s="104" t="s">
        <v>78</v>
      </c>
      <c r="L2876" s="104" t="s">
        <v>299</v>
      </c>
      <c r="M2876" s="104" t="s">
        <v>386</v>
      </c>
      <c r="N2876" s="104"/>
      <c r="O2876" s="108" t="str">
        <f>A786</f>
        <v>13188</v>
      </c>
      <c r="P2876" s="111" t="s">
        <v>387</v>
      </c>
      <c r="Q2876" s="153">
        <v>0.4375</v>
      </c>
      <c r="R2876" s="153">
        <v>0.47916666666666669</v>
      </c>
      <c r="S2876" s="153">
        <v>4.1666666666666657E-2</v>
      </c>
      <c r="T2876" s="153">
        <v>0.4375</v>
      </c>
      <c r="U2876" s="153">
        <v>0.47916666666666669</v>
      </c>
      <c r="V2876" s="153">
        <f>IF(ISBLANK(T2876),"",Tabella2[[#This Row],[ACT STOP]]-Tabella2[[#This Row],[ACT START]])</f>
        <v>4.1666666666666685E-2</v>
      </c>
      <c r="W2876" s="104" t="s">
        <v>92</v>
      </c>
      <c r="X2876" s="104" t="s">
        <v>91</v>
      </c>
      <c r="Y2876" s="110"/>
      <c r="Z2876" s="106"/>
      <c r="AA2876" s="104"/>
      <c r="AB2876" s="107"/>
      <c r="AC2876" s="72">
        <v>1</v>
      </c>
      <c r="AH2876" s="70"/>
      <c r="AI2876" s="70"/>
      <c r="AJ2876">
        <v>0</v>
      </c>
      <c r="AL2876" s="70"/>
      <c r="BM2876" s="135">
        <v>0.4375</v>
      </c>
      <c r="BN2876" s="136">
        <v>0.47916666666666669</v>
      </c>
      <c r="BO2876" s="101"/>
      <c r="BR2876" s="109" t="str">
        <f t="shared" si="44"/>
        <v>SH-25-2865</v>
      </c>
      <c r="BS2876" s="109" t="s">
        <v>266</v>
      </c>
      <c r="BT2876" t="s">
        <v>92</v>
      </c>
      <c r="BU2876" t="s">
        <v>6046</v>
      </c>
    </row>
    <row r="2877" spans="1:73" hidden="1">
      <c r="A2877" s="103" t="s">
        <v>6047</v>
      </c>
      <c r="B2877" s="102">
        <v>45793</v>
      </c>
      <c r="C2877" s="104">
        <f>_xlfn.ISOWEEKNUM(Tabella2[[#This Row],[Date]])</f>
        <v>20</v>
      </c>
      <c r="D2877" s="104" t="s">
        <v>321</v>
      </c>
      <c r="E2877" s="104" t="s">
        <v>284</v>
      </c>
      <c r="F2877" s="104">
        <v>53</v>
      </c>
      <c r="G2877" s="104" t="s">
        <v>257</v>
      </c>
      <c r="H2877" s="105">
        <v>1</v>
      </c>
      <c r="I2877" s="104"/>
      <c r="J2877" s="104" t="s">
        <v>258</v>
      </c>
      <c r="K2877" s="104" t="s">
        <v>83</v>
      </c>
      <c r="L2877" s="104" t="s">
        <v>299</v>
      </c>
      <c r="M2877" s="104" t="s">
        <v>276</v>
      </c>
      <c r="N2877" s="104"/>
      <c r="O2877" s="108" t="str">
        <f>A787</f>
        <v>13189</v>
      </c>
      <c r="P2877" s="111" t="s">
        <v>635</v>
      </c>
      <c r="Q2877" s="153" t="s">
        <v>263</v>
      </c>
      <c r="R2877" s="153" t="s">
        <v>504</v>
      </c>
      <c r="S2877" s="153">
        <v>4.1666666666666657E-2</v>
      </c>
      <c r="T2877" s="153" t="s">
        <v>263</v>
      </c>
      <c r="U2877" s="153">
        <v>0.47222222222222221</v>
      </c>
      <c r="V2877" s="153">
        <f>IF(ISBLANK(T2877),"",Tabella2[[#This Row],[ACT STOP]]-Tabella2[[#This Row],[ACT START]])</f>
        <v>3.472222222222221E-2</v>
      </c>
      <c r="W2877" s="104" t="s">
        <v>92</v>
      </c>
      <c r="X2877" s="104" t="s">
        <v>91</v>
      </c>
      <c r="Y2877" s="110"/>
      <c r="Z2877" s="106"/>
      <c r="AA2877" s="104"/>
      <c r="AB2877" s="107"/>
      <c r="AC2877" s="72">
        <v>1</v>
      </c>
      <c r="AH2877" s="70"/>
      <c r="AI2877" s="70"/>
      <c r="AJ2877">
        <v>0</v>
      </c>
      <c r="AL2877" s="70"/>
      <c r="BM2877" s="135" t="s">
        <v>263</v>
      </c>
      <c r="BN2877" s="136">
        <v>0.47222222222222221</v>
      </c>
      <c r="BO2877" s="101"/>
      <c r="BR2877" s="109" t="str">
        <f t="shared" si="44"/>
        <v>SH-25-2866</v>
      </c>
      <c r="BS2877" s="109" t="s">
        <v>332</v>
      </c>
      <c r="BT2877" t="s">
        <v>92</v>
      </c>
      <c r="BU2877" t="s">
        <v>6048</v>
      </c>
    </row>
    <row r="2878" spans="1:73" hidden="1">
      <c r="A2878" s="103" t="s">
        <v>6049</v>
      </c>
      <c r="B2878" s="102">
        <v>45793</v>
      </c>
      <c r="C2878" s="104">
        <f>_xlfn.ISOWEEKNUM(Tabella2[[#This Row],[Date]])</f>
        <v>20</v>
      </c>
      <c r="D2878" s="104" t="s">
        <v>722</v>
      </c>
      <c r="E2878" s="104" t="s">
        <v>327</v>
      </c>
      <c r="F2878" s="104">
        <v>76</v>
      </c>
      <c r="G2878" s="104" t="s">
        <v>257</v>
      </c>
      <c r="H2878" s="105">
        <v>14</v>
      </c>
      <c r="I2878" s="104" t="s">
        <v>258</v>
      </c>
      <c r="J2878" s="104"/>
      <c r="K2878" s="104" t="s">
        <v>81</v>
      </c>
      <c r="L2878" s="104" t="s">
        <v>259</v>
      </c>
      <c r="M2878" s="104" t="s">
        <v>276</v>
      </c>
      <c r="N2878" s="104"/>
      <c r="O2878" s="106"/>
      <c r="P2878" s="111" t="s">
        <v>723</v>
      </c>
      <c r="Q2878" s="153" t="s">
        <v>263</v>
      </c>
      <c r="R2878" s="153" t="s">
        <v>504</v>
      </c>
      <c r="S2878" s="153">
        <v>4.1666666666666657E-2</v>
      </c>
      <c r="T2878" s="153" t="s">
        <v>263</v>
      </c>
      <c r="U2878" s="153">
        <v>0.47916666666666669</v>
      </c>
      <c r="V2878" s="153">
        <f>IF(ISBLANK(T2878),"",Tabella2[[#This Row],[ACT STOP]]-Tabella2[[#This Row],[ACT START]])</f>
        <v>4.1666666666666685E-2</v>
      </c>
      <c r="W2878" s="104" t="s">
        <v>92</v>
      </c>
      <c r="X2878" s="104" t="s">
        <v>91</v>
      </c>
      <c r="Y2878" s="110"/>
      <c r="Z2878" s="106"/>
      <c r="AA2878" s="104"/>
      <c r="AB2878" s="107"/>
      <c r="AC2878" s="72">
        <v>1</v>
      </c>
      <c r="AH2878" s="70"/>
      <c r="AI2878" s="70"/>
      <c r="AJ2878">
        <v>0</v>
      </c>
      <c r="AL2878" s="70"/>
      <c r="BM2878" s="135" t="s">
        <v>263</v>
      </c>
      <c r="BN2878" s="136">
        <v>0.47916666666666669</v>
      </c>
      <c r="BO2878" s="101"/>
      <c r="BR2878" s="109" t="str">
        <f t="shared" si="44"/>
        <v>SH-25-2867</v>
      </c>
      <c r="BS2878" s="109" t="s">
        <v>372</v>
      </c>
      <c r="BT2878" t="s">
        <v>92</v>
      </c>
      <c r="BU2878" t="s">
        <v>6050</v>
      </c>
    </row>
    <row r="2879" spans="1:73" hidden="1">
      <c r="A2879" s="103" t="s">
        <v>6051</v>
      </c>
      <c r="B2879" s="102">
        <v>45793</v>
      </c>
      <c r="C2879" s="104">
        <f>_xlfn.ISOWEEKNUM(Tabella2[[#This Row],[Date]])</f>
        <v>20</v>
      </c>
      <c r="D2879" s="104" t="s">
        <v>558</v>
      </c>
      <c r="E2879" s="104" t="s">
        <v>284</v>
      </c>
      <c r="F2879" s="104">
        <v>61</v>
      </c>
      <c r="G2879" s="104" t="s">
        <v>257</v>
      </c>
      <c r="H2879" s="105">
        <v>2</v>
      </c>
      <c r="I2879" s="104"/>
      <c r="J2879" s="104" t="s">
        <v>258</v>
      </c>
      <c r="K2879" s="104" t="s">
        <v>77</v>
      </c>
      <c r="L2879" s="104" t="s">
        <v>259</v>
      </c>
      <c r="M2879" s="104" t="s">
        <v>328</v>
      </c>
      <c r="N2879" s="104"/>
      <c r="O2879" s="106"/>
      <c r="P2879" s="111" t="s">
        <v>342</v>
      </c>
      <c r="Q2879" s="153" t="s">
        <v>263</v>
      </c>
      <c r="R2879" s="153" t="s">
        <v>504</v>
      </c>
      <c r="S2879" s="153">
        <v>4.1666666666666657E-2</v>
      </c>
      <c r="T2879" s="153">
        <v>0.47916666666666669</v>
      </c>
      <c r="U2879" s="153">
        <v>0.52083333333333337</v>
      </c>
      <c r="V2879" s="153">
        <f>IF(ISBLANK(T2879),"",Tabella2[[#This Row],[ACT STOP]]-Tabella2[[#This Row],[ACT START]])</f>
        <v>4.1666666666666685E-2</v>
      </c>
      <c r="W2879" s="104" t="s">
        <v>92</v>
      </c>
      <c r="X2879" s="104" t="s">
        <v>91</v>
      </c>
      <c r="Y2879" s="110"/>
      <c r="Z2879" s="106"/>
      <c r="AA2879" s="104"/>
      <c r="AB2879" s="107"/>
      <c r="AC2879" s="72">
        <v>1</v>
      </c>
      <c r="AH2879" s="70"/>
      <c r="AI2879" s="70"/>
      <c r="AJ2879">
        <v>0</v>
      </c>
      <c r="AL2879" s="70"/>
      <c r="BM2879" s="135">
        <v>0.47916666666666669</v>
      </c>
      <c r="BN2879" s="136">
        <v>0.52083333333333337</v>
      </c>
      <c r="BO2879" s="101"/>
      <c r="BR2879" s="109" t="str">
        <f t="shared" si="44"/>
        <v>SH-25-2868</v>
      </c>
      <c r="BS2879" s="109" t="s">
        <v>368</v>
      </c>
      <c r="BT2879" t="s">
        <v>92</v>
      </c>
      <c r="BU2879" t="s">
        <v>6052</v>
      </c>
    </row>
    <row r="2880" spans="1:73" hidden="1">
      <c r="A2880" s="103" t="s">
        <v>6053</v>
      </c>
      <c r="B2880" s="102">
        <v>45796</v>
      </c>
      <c r="C2880" s="104">
        <f>_xlfn.ISOWEEKNUM(Tabella2[[#This Row],[Date]])</f>
        <v>21</v>
      </c>
      <c r="D2880" s="104" t="s">
        <v>574</v>
      </c>
      <c r="E2880" s="104" t="s">
        <v>284</v>
      </c>
      <c r="F2880" s="104">
        <v>66</v>
      </c>
      <c r="G2880" s="104" t="s">
        <v>257</v>
      </c>
      <c r="H2880" s="105">
        <v>1</v>
      </c>
      <c r="I2880" s="104"/>
      <c r="J2880" s="104" t="s">
        <v>258</v>
      </c>
      <c r="K2880" s="104" t="s">
        <v>79</v>
      </c>
      <c r="L2880" s="104" t="s">
        <v>299</v>
      </c>
      <c r="M2880" s="104" t="s">
        <v>276</v>
      </c>
      <c r="N2880" s="104"/>
      <c r="O2880" s="108" t="str">
        <f>A788</f>
        <v>13190</v>
      </c>
      <c r="P2880" s="111" t="s">
        <v>2593</v>
      </c>
      <c r="Q2880" s="153" t="s">
        <v>605</v>
      </c>
      <c r="R2880" s="153" t="s">
        <v>285</v>
      </c>
      <c r="S2880" s="153">
        <v>4.1666666666666657E-2</v>
      </c>
      <c r="T2880" s="153">
        <v>0.25</v>
      </c>
      <c r="U2880" s="153">
        <v>0.29166666666666669</v>
      </c>
      <c r="V2880" s="153">
        <f>IF(ISBLANK(T2880),"",Tabella2[[#This Row],[ACT STOP]]-Tabella2[[#This Row],[ACT START]])</f>
        <v>4.1666666666666685E-2</v>
      </c>
      <c r="W2880" s="104" t="s">
        <v>92</v>
      </c>
      <c r="X2880" s="104" t="s">
        <v>91</v>
      </c>
      <c r="Y2880" s="110"/>
      <c r="Z2880" s="106"/>
      <c r="AA2880" s="104"/>
      <c r="AB2880" s="107"/>
      <c r="AC2880" s="72">
        <v>1</v>
      </c>
      <c r="AH2880" s="70"/>
      <c r="AI2880" s="70"/>
      <c r="AJ2880">
        <v>0</v>
      </c>
      <c r="AL2880" s="70"/>
      <c r="BM2880" s="135">
        <v>0.25</v>
      </c>
      <c r="BN2880" s="136">
        <v>0.29166666666666669</v>
      </c>
      <c r="BO2880" s="101"/>
      <c r="BR2880" s="109" t="str">
        <f t="shared" si="44"/>
        <v>SH-25-2869</v>
      </c>
      <c r="BS2880" s="109" t="s">
        <v>332</v>
      </c>
      <c r="BT2880" t="s">
        <v>92</v>
      </c>
      <c r="BU2880" t="s">
        <v>6054</v>
      </c>
    </row>
    <row r="2881" spans="1:73" hidden="1">
      <c r="A2881" s="103" t="s">
        <v>6055</v>
      </c>
      <c r="B2881" s="102">
        <v>45796</v>
      </c>
      <c r="C2881" s="104">
        <f>_xlfn.ISOWEEKNUM(Tabella2[[#This Row],[Date]])</f>
        <v>21</v>
      </c>
      <c r="D2881" s="104" t="s">
        <v>574</v>
      </c>
      <c r="E2881" s="104" t="s">
        <v>284</v>
      </c>
      <c r="F2881" s="104">
        <v>67</v>
      </c>
      <c r="G2881" s="104" t="s">
        <v>284</v>
      </c>
      <c r="H2881" s="105">
        <v>9</v>
      </c>
      <c r="I2881" s="104"/>
      <c r="J2881" s="104" t="s">
        <v>258</v>
      </c>
      <c r="K2881" s="104" t="s">
        <v>83</v>
      </c>
      <c r="L2881" s="104" t="s">
        <v>299</v>
      </c>
      <c r="M2881" s="104" t="s">
        <v>276</v>
      </c>
      <c r="N2881" s="104"/>
      <c r="O2881" s="108" t="str">
        <f>A789</f>
        <v>13191</v>
      </c>
      <c r="P2881" s="111" t="s">
        <v>2593</v>
      </c>
      <c r="Q2881" s="153" t="s">
        <v>605</v>
      </c>
      <c r="R2881" s="153" t="s">
        <v>285</v>
      </c>
      <c r="S2881" s="153">
        <v>4.1666666666666657E-2</v>
      </c>
      <c r="T2881" s="153" t="s">
        <v>605</v>
      </c>
      <c r="U2881" s="153" t="s">
        <v>285</v>
      </c>
      <c r="V2881" s="153">
        <f>IF(ISBLANK(T2881),"",Tabella2[[#This Row],[ACT STOP]]-Tabella2[[#This Row],[ACT START]])</f>
        <v>4.1666666666666685E-2</v>
      </c>
      <c r="W2881" s="104" t="s">
        <v>92</v>
      </c>
      <c r="X2881" s="104" t="s">
        <v>91</v>
      </c>
      <c r="Y2881" s="110"/>
      <c r="Z2881" s="106"/>
      <c r="AA2881" s="104"/>
      <c r="AB2881" s="107"/>
      <c r="AC2881" s="72">
        <v>1</v>
      </c>
      <c r="AH2881" s="70"/>
      <c r="AI2881" s="70"/>
      <c r="AJ2881">
        <v>0</v>
      </c>
      <c r="AL2881" s="70"/>
      <c r="BM2881" s="135" t="s">
        <v>605</v>
      </c>
      <c r="BN2881" s="136" t="s">
        <v>285</v>
      </c>
      <c r="BO2881" s="101"/>
      <c r="BR2881" s="109" t="str">
        <f t="shared" si="44"/>
        <v>SH-25-2870</v>
      </c>
      <c r="BS2881" s="109" t="s">
        <v>339</v>
      </c>
      <c r="BT2881" t="s">
        <v>92</v>
      </c>
      <c r="BU2881" t="s">
        <v>6056</v>
      </c>
    </row>
    <row r="2882" spans="1:73" hidden="1">
      <c r="A2882" s="103" t="s">
        <v>6057</v>
      </c>
      <c r="B2882" s="102">
        <v>45796</v>
      </c>
      <c r="C2882" s="104">
        <f>_xlfn.ISOWEEKNUM(Tabella2[[#This Row],[Date]])</f>
        <v>21</v>
      </c>
      <c r="D2882" s="104" t="s">
        <v>722</v>
      </c>
      <c r="E2882" s="104" t="s">
        <v>327</v>
      </c>
      <c r="F2882" s="104">
        <v>77</v>
      </c>
      <c r="G2882" s="104" t="s">
        <v>257</v>
      </c>
      <c r="H2882" s="105">
        <v>10</v>
      </c>
      <c r="I2882" s="104" t="s">
        <v>258</v>
      </c>
      <c r="J2882" s="104"/>
      <c r="K2882" s="104" t="s">
        <v>81</v>
      </c>
      <c r="L2882" s="104" t="s">
        <v>259</v>
      </c>
      <c r="M2882" s="104" t="s">
        <v>276</v>
      </c>
      <c r="N2882" s="104"/>
      <c r="O2882" s="104"/>
      <c r="P2882" s="111" t="s">
        <v>738</v>
      </c>
      <c r="Q2882" s="153" t="s">
        <v>605</v>
      </c>
      <c r="R2882" s="153" t="s">
        <v>285</v>
      </c>
      <c r="S2882" s="153">
        <v>4.1666666666666657E-2</v>
      </c>
      <c r="T2882" s="153" t="s">
        <v>605</v>
      </c>
      <c r="U2882" s="153">
        <v>0.2986111111111111</v>
      </c>
      <c r="V2882" s="153">
        <f>IF(ISBLANK(T2882),"",Tabella2[[#This Row],[ACT STOP]]-Tabella2[[#This Row],[ACT START]])</f>
        <v>4.8611111111111105E-2</v>
      </c>
      <c r="W2882" s="104" t="s">
        <v>92</v>
      </c>
      <c r="X2882" s="104" t="s">
        <v>91</v>
      </c>
      <c r="Y2882" s="110" t="s">
        <v>6058</v>
      </c>
      <c r="Z2882" s="106"/>
      <c r="AA2882" s="104"/>
      <c r="AB2882" s="107"/>
      <c r="AC2882" s="72">
        <v>1</v>
      </c>
      <c r="AH2882" s="70"/>
      <c r="AI2882" s="70"/>
      <c r="AJ2882">
        <v>0</v>
      </c>
      <c r="AL2882" s="70"/>
      <c r="BM2882" s="135" t="s">
        <v>605</v>
      </c>
      <c r="BN2882" s="136">
        <v>0.2986111111111111</v>
      </c>
      <c r="BO2882" s="101"/>
      <c r="BR2882" s="109" t="str">
        <f t="shared" si="44"/>
        <v>SH-25-2871</v>
      </c>
      <c r="BS2882" s="109" t="s">
        <v>552</v>
      </c>
      <c r="BT2882" t="s">
        <v>92</v>
      </c>
      <c r="BU2882" t="s">
        <v>6059</v>
      </c>
    </row>
    <row r="2883" spans="1:73" hidden="1">
      <c r="A2883" s="103" t="s">
        <v>6060</v>
      </c>
      <c r="B2883" s="102">
        <v>45796</v>
      </c>
      <c r="C2883" s="104">
        <f>_xlfn.ISOWEEKNUM(Tabella2[[#This Row],[Date]])</f>
        <v>21</v>
      </c>
      <c r="D2883" s="104" t="s">
        <v>558</v>
      </c>
      <c r="E2883" s="104" t="s">
        <v>284</v>
      </c>
      <c r="F2883" s="104">
        <v>59</v>
      </c>
      <c r="G2883" s="104" t="s">
        <v>284</v>
      </c>
      <c r="H2883" s="105">
        <v>23</v>
      </c>
      <c r="I2883" s="104"/>
      <c r="J2883" s="104" t="s">
        <v>258</v>
      </c>
      <c r="K2883" s="104" t="s">
        <v>79</v>
      </c>
      <c r="L2883" s="104" t="s">
        <v>299</v>
      </c>
      <c r="M2883" s="104" t="s">
        <v>276</v>
      </c>
      <c r="N2883" s="104"/>
      <c r="O2883" s="188" t="str">
        <f>A791</f>
        <v>13193</v>
      </c>
      <c r="P2883" s="111" t="s">
        <v>2947</v>
      </c>
      <c r="Q2883" s="153" t="s">
        <v>617</v>
      </c>
      <c r="R2883" s="153" t="s">
        <v>525</v>
      </c>
      <c r="S2883" s="153">
        <v>4.1666666666666657E-2</v>
      </c>
      <c r="T2883" s="153">
        <v>0.3125</v>
      </c>
      <c r="U2883" s="153">
        <v>0.35416666666666669</v>
      </c>
      <c r="V2883" s="153">
        <f>IF(ISBLANK(T2883),"",Tabella2[[#This Row],[ACT STOP]]-Tabella2[[#This Row],[ACT START]])</f>
        <v>4.1666666666666685E-2</v>
      </c>
      <c r="W2883" s="104" t="s">
        <v>92</v>
      </c>
      <c r="X2883" s="104" t="s">
        <v>91</v>
      </c>
      <c r="Y2883" s="110"/>
      <c r="Z2883" s="106"/>
      <c r="AA2883" s="104"/>
      <c r="AB2883" s="107"/>
      <c r="AC2883" s="72">
        <v>1</v>
      </c>
      <c r="AH2883" s="70"/>
      <c r="AI2883" s="70"/>
      <c r="AJ2883">
        <v>0</v>
      </c>
      <c r="AL2883" s="70"/>
      <c r="BM2883" s="135">
        <v>0.3125</v>
      </c>
      <c r="BN2883" s="136">
        <v>0.35416666666666669</v>
      </c>
      <c r="BO2883" s="101"/>
      <c r="BR2883" s="109" t="str">
        <f t="shared" si="44"/>
        <v>SH-25-2872</v>
      </c>
      <c r="BS2883" s="109" t="s">
        <v>358</v>
      </c>
      <c r="BT2883" t="s">
        <v>92</v>
      </c>
      <c r="BU2883" t="s">
        <v>6061</v>
      </c>
    </row>
    <row r="2884" spans="1:73" hidden="1">
      <c r="A2884" s="103" t="s">
        <v>6062</v>
      </c>
      <c r="B2884" s="102">
        <v>45796</v>
      </c>
      <c r="C2884" s="104">
        <f>_xlfn.ISOWEEKNUM(Tabella2[[#This Row],[Date]])</f>
        <v>21</v>
      </c>
      <c r="D2884" s="104" t="s">
        <v>558</v>
      </c>
      <c r="E2884" s="104" t="s">
        <v>284</v>
      </c>
      <c r="F2884" s="104">
        <v>61</v>
      </c>
      <c r="G2884" s="104" t="s">
        <v>257</v>
      </c>
      <c r="H2884" s="105">
        <v>12</v>
      </c>
      <c r="I2884" s="104"/>
      <c r="J2884" s="104" t="s">
        <v>258</v>
      </c>
      <c r="K2884" s="104" t="s">
        <v>83</v>
      </c>
      <c r="L2884" s="104" t="s">
        <v>299</v>
      </c>
      <c r="M2884" s="104" t="s">
        <v>276</v>
      </c>
      <c r="N2884" s="104"/>
      <c r="O2884" s="108" t="str">
        <f>A792</f>
        <v>13194</v>
      </c>
      <c r="P2884" s="111" t="s">
        <v>2947</v>
      </c>
      <c r="Q2884" s="153" t="s">
        <v>617</v>
      </c>
      <c r="R2884" s="153" t="s">
        <v>525</v>
      </c>
      <c r="S2884" s="153">
        <v>4.1666666666666657E-2</v>
      </c>
      <c r="T2884" s="153" t="s">
        <v>617</v>
      </c>
      <c r="U2884" s="153" t="s">
        <v>525</v>
      </c>
      <c r="V2884" s="153">
        <f>IF(ISBLANK(T2884),"",Tabella2[[#This Row],[ACT STOP]]-Tabella2[[#This Row],[ACT START]])</f>
        <v>4.1666666666666685E-2</v>
      </c>
      <c r="W2884" s="104" t="s">
        <v>92</v>
      </c>
      <c r="X2884" s="104" t="s">
        <v>91</v>
      </c>
      <c r="Y2884" s="110"/>
      <c r="Z2884" s="106"/>
      <c r="AA2884" s="104"/>
      <c r="AB2884" s="107"/>
      <c r="AC2884" s="72">
        <v>1</v>
      </c>
      <c r="AH2884" s="70"/>
      <c r="AI2884" s="70"/>
      <c r="AJ2884">
        <v>0</v>
      </c>
      <c r="AL2884" s="70"/>
      <c r="BM2884" s="135" t="s">
        <v>617</v>
      </c>
      <c r="BN2884" s="136" t="s">
        <v>525</v>
      </c>
      <c r="BO2884" s="101"/>
      <c r="BR2884" s="109" t="str">
        <f t="shared" si="44"/>
        <v>SH-25-2873</v>
      </c>
      <c r="BS2884" s="109" t="s">
        <v>266</v>
      </c>
      <c r="BT2884" t="s">
        <v>92</v>
      </c>
      <c r="BU2884" t="s">
        <v>6063</v>
      </c>
    </row>
    <row r="2885" spans="1:73" hidden="1">
      <c r="A2885" s="103" t="s">
        <v>6064</v>
      </c>
      <c r="B2885" s="102">
        <v>45796</v>
      </c>
      <c r="C2885" s="104">
        <f>_xlfn.ISOWEEKNUM(Tabella2[[#This Row],[Date]])</f>
        <v>21</v>
      </c>
      <c r="D2885" s="104" t="s">
        <v>421</v>
      </c>
      <c r="E2885" s="104" t="s">
        <v>327</v>
      </c>
      <c r="F2885" s="104">
        <v>70</v>
      </c>
      <c r="G2885" s="104" t="s">
        <v>257</v>
      </c>
      <c r="H2885" s="105">
        <v>2</v>
      </c>
      <c r="I2885" s="104" t="s">
        <v>258</v>
      </c>
      <c r="J2885" s="104"/>
      <c r="K2885" s="104" t="s">
        <v>81</v>
      </c>
      <c r="L2885" s="104" t="s">
        <v>259</v>
      </c>
      <c r="M2885" s="104" t="s">
        <v>386</v>
      </c>
      <c r="N2885" s="104"/>
      <c r="O2885" s="106"/>
      <c r="P2885" s="111" t="s">
        <v>4392</v>
      </c>
      <c r="Q2885" s="153" t="s">
        <v>617</v>
      </c>
      <c r="R2885" s="153" t="s">
        <v>525</v>
      </c>
      <c r="S2885" s="153">
        <v>4.1666666666666657E-2</v>
      </c>
      <c r="T2885" s="153" t="s">
        <v>617</v>
      </c>
      <c r="U2885" s="153" t="s">
        <v>525</v>
      </c>
      <c r="V2885" s="153">
        <f>IF(ISBLANK(T2885),"",Tabella2[[#This Row],[ACT STOP]]-Tabella2[[#This Row],[ACT START]])</f>
        <v>4.1666666666666685E-2</v>
      </c>
      <c r="W2885" s="104" t="s">
        <v>92</v>
      </c>
      <c r="X2885" s="104" t="s">
        <v>91</v>
      </c>
      <c r="Y2885" s="110"/>
      <c r="Z2885" s="106"/>
      <c r="AA2885" s="104"/>
      <c r="AB2885" s="107"/>
      <c r="AC2885" s="72">
        <v>1</v>
      </c>
      <c r="AH2885" s="70"/>
      <c r="AI2885" s="70"/>
      <c r="AJ2885">
        <v>0</v>
      </c>
      <c r="AL2885" s="70"/>
      <c r="BM2885" s="135" t="s">
        <v>617</v>
      </c>
      <c r="BN2885" s="136" t="s">
        <v>525</v>
      </c>
      <c r="BO2885" s="101"/>
      <c r="BR2885" s="109" t="str">
        <f t="shared" si="44"/>
        <v>SH-25-2874</v>
      </c>
      <c r="BS2885" s="109" t="s">
        <v>368</v>
      </c>
      <c r="BT2885" t="s">
        <v>92</v>
      </c>
      <c r="BU2885" t="s">
        <v>6065</v>
      </c>
    </row>
    <row r="2886" spans="1:73" hidden="1">
      <c r="A2886" s="103" t="s">
        <v>6066</v>
      </c>
      <c r="B2886" s="102">
        <v>45796</v>
      </c>
      <c r="C2886" s="104">
        <f>_xlfn.ISOWEEKNUM(Tabella2[[#This Row],[Date]])</f>
        <v>21</v>
      </c>
      <c r="D2886" s="104" t="s">
        <v>523</v>
      </c>
      <c r="E2886" s="104" t="s">
        <v>284</v>
      </c>
      <c r="F2886" s="104">
        <v>62</v>
      </c>
      <c r="G2886" s="104" t="s">
        <v>257</v>
      </c>
      <c r="H2886" s="105">
        <v>9</v>
      </c>
      <c r="I2886" s="104"/>
      <c r="J2886" s="104" t="s">
        <v>258</v>
      </c>
      <c r="K2886" s="104" t="s">
        <v>77</v>
      </c>
      <c r="L2886" s="104" t="s">
        <v>259</v>
      </c>
      <c r="M2886" s="104" t="s">
        <v>276</v>
      </c>
      <c r="N2886" s="104"/>
      <c r="O2886" s="106"/>
      <c r="P2886" s="111" t="s">
        <v>342</v>
      </c>
      <c r="Q2886" s="153" t="s">
        <v>617</v>
      </c>
      <c r="R2886" s="153" t="s">
        <v>525</v>
      </c>
      <c r="S2886" s="153">
        <v>4.1666666666666657E-2</v>
      </c>
      <c r="T2886" s="153" t="s">
        <v>617</v>
      </c>
      <c r="U2886" s="153" t="s">
        <v>525</v>
      </c>
      <c r="V2886" s="153">
        <f>IF(ISBLANK(T2886),"",Tabella2[[#This Row],[ACT STOP]]-Tabella2[[#This Row],[ACT START]])</f>
        <v>4.1666666666666685E-2</v>
      </c>
      <c r="W2886" s="104" t="s">
        <v>92</v>
      </c>
      <c r="X2886" s="104" t="s">
        <v>91</v>
      </c>
      <c r="Y2886" s="110"/>
      <c r="Z2886" s="106"/>
      <c r="AA2886" s="104"/>
      <c r="AB2886" s="107"/>
      <c r="AC2886" s="72">
        <v>1</v>
      </c>
      <c r="AH2886" s="70"/>
      <c r="AI2886" s="70"/>
      <c r="AJ2886">
        <v>0</v>
      </c>
      <c r="AL2886" s="70"/>
      <c r="BM2886" s="135" t="s">
        <v>617</v>
      </c>
      <c r="BN2886" s="136" t="s">
        <v>525</v>
      </c>
      <c r="BO2886" s="101"/>
      <c r="BR2886" s="109" t="str">
        <f t="shared" si="44"/>
        <v>SH-25-2875</v>
      </c>
      <c r="BS2886" s="109" t="s">
        <v>318</v>
      </c>
      <c r="BT2886" t="s">
        <v>92</v>
      </c>
      <c r="BU2886" t="s">
        <v>6067</v>
      </c>
    </row>
    <row r="2887" spans="1:73" hidden="1">
      <c r="A2887" s="103" t="s">
        <v>6068</v>
      </c>
      <c r="B2887" s="102">
        <v>45796</v>
      </c>
      <c r="C2887" s="104">
        <f>_xlfn.ISOWEEKNUM(Tabella2[[#This Row],[Date]])</f>
        <v>21</v>
      </c>
      <c r="D2887" s="104" t="s">
        <v>321</v>
      </c>
      <c r="E2887" s="104" t="s">
        <v>284</v>
      </c>
      <c r="F2887" s="104">
        <v>52</v>
      </c>
      <c r="G2887" s="104" t="s">
        <v>257</v>
      </c>
      <c r="H2887" s="105">
        <v>17</v>
      </c>
      <c r="I2887" s="104"/>
      <c r="J2887" s="104" t="s">
        <v>258</v>
      </c>
      <c r="K2887" s="104" t="s">
        <v>79</v>
      </c>
      <c r="L2887" s="104" t="s">
        <v>299</v>
      </c>
      <c r="M2887" s="104" t="s">
        <v>276</v>
      </c>
      <c r="N2887" s="104"/>
      <c r="O2887" s="108" t="str">
        <f>A793</f>
        <v>13195</v>
      </c>
      <c r="P2887" s="111" t="s">
        <v>635</v>
      </c>
      <c r="Q2887" s="153" t="s">
        <v>631</v>
      </c>
      <c r="R2887" s="153" t="s">
        <v>498</v>
      </c>
      <c r="S2887" s="153">
        <v>4.1666666666666657E-2</v>
      </c>
      <c r="T2887" s="153" t="s">
        <v>631</v>
      </c>
      <c r="U2887" s="153" t="s">
        <v>498</v>
      </c>
      <c r="V2887" s="153">
        <f>IF(ISBLANK(T2887),"",Tabella2[[#This Row],[ACT STOP]]-Tabella2[[#This Row],[ACT START]])</f>
        <v>4.1666666666666685E-2</v>
      </c>
      <c r="W2887" s="104" t="s">
        <v>92</v>
      </c>
      <c r="X2887" s="104" t="s">
        <v>91</v>
      </c>
      <c r="Y2887" s="110"/>
      <c r="Z2887" s="106"/>
      <c r="AA2887" s="104"/>
      <c r="AB2887" s="107"/>
      <c r="AC2887" s="72">
        <v>1</v>
      </c>
      <c r="AH2887" s="70"/>
      <c r="AI2887" s="70"/>
      <c r="AJ2887">
        <v>0</v>
      </c>
      <c r="AL2887" s="70"/>
      <c r="BM2887" s="135" t="s">
        <v>631</v>
      </c>
      <c r="BN2887" s="136" t="s">
        <v>498</v>
      </c>
      <c r="BO2887" s="101"/>
      <c r="BR2887" s="109" t="str">
        <f t="shared" si="44"/>
        <v>SH-25-2876</v>
      </c>
      <c r="BS2887" s="109" t="s">
        <v>393</v>
      </c>
      <c r="BT2887" t="s">
        <v>92</v>
      </c>
      <c r="BU2887" t="s">
        <v>6069</v>
      </c>
    </row>
    <row r="2888" spans="1:73" hidden="1">
      <c r="A2888" s="103" t="s">
        <v>6070</v>
      </c>
      <c r="B2888" s="102">
        <v>45796</v>
      </c>
      <c r="C2888" s="104">
        <f>_xlfn.ISOWEEKNUM(Tabella2[[#This Row],[Date]])</f>
        <v>21</v>
      </c>
      <c r="D2888" s="104" t="s">
        <v>321</v>
      </c>
      <c r="E2888" s="104" t="s">
        <v>284</v>
      </c>
      <c r="F2888" s="104">
        <v>54</v>
      </c>
      <c r="G2888" s="104" t="s">
        <v>257</v>
      </c>
      <c r="H2888" s="105">
        <v>10</v>
      </c>
      <c r="I2888" s="104"/>
      <c r="J2888" s="104" t="s">
        <v>258</v>
      </c>
      <c r="K2888" s="104" t="s">
        <v>83</v>
      </c>
      <c r="L2888" s="104" t="s">
        <v>299</v>
      </c>
      <c r="M2888" s="104" t="s">
        <v>276</v>
      </c>
      <c r="N2888" s="104"/>
      <c r="O2888" s="108" t="str">
        <f>A794</f>
        <v>13196</v>
      </c>
      <c r="P2888" s="111" t="s">
        <v>2205</v>
      </c>
      <c r="Q2888" s="153" t="s">
        <v>631</v>
      </c>
      <c r="R2888" s="153" t="s">
        <v>498</v>
      </c>
      <c r="S2888" s="153">
        <v>4.1666666666666657E-2</v>
      </c>
      <c r="T2888" s="153">
        <v>0.375</v>
      </c>
      <c r="U2888" s="153">
        <v>0.41666666666666669</v>
      </c>
      <c r="V2888" s="153">
        <f>IF(ISBLANK(T2888),"",Tabella2[[#This Row],[ACT STOP]]-Tabella2[[#This Row],[ACT START]])</f>
        <v>4.1666666666666685E-2</v>
      </c>
      <c r="W2888" s="104" t="s">
        <v>92</v>
      </c>
      <c r="X2888" s="104" t="s">
        <v>91</v>
      </c>
      <c r="Y2888" s="110"/>
      <c r="Z2888" s="106"/>
      <c r="AA2888" s="104"/>
      <c r="AB2888" s="107"/>
      <c r="AC2888" s="72">
        <v>1</v>
      </c>
      <c r="AH2888" s="70"/>
      <c r="AI2888" s="70"/>
      <c r="AJ2888">
        <v>0</v>
      </c>
      <c r="AL2888" s="70"/>
      <c r="BM2888" s="135">
        <v>0.375</v>
      </c>
      <c r="BN2888" s="136">
        <v>0.41666666666666669</v>
      </c>
      <c r="BO2888" s="101"/>
      <c r="BR2888" s="109" t="str">
        <f t="shared" si="44"/>
        <v>SH-25-2877</v>
      </c>
      <c r="BS2888" s="109" t="s">
        <v>552</v>
      </c>
      <c r="BT2888" t="s">
        <v>92</v>
      </c>
      <c r="BU2888" t="s">
        <v>6071</v>
      </c>
    </row>
    <row r="2889" spans="1:73" hidden="1">
      <c r="A2889" s="103" t="s">
        <v>6072</v>
      </c>
      <c r="B2889" s="102">
        <v>45796</v>
      </c>
      <c r="C2889" s="104">
        <f>_xlfn.ISOWEEKNUM(Tabella2[[#This Row],[Date]])</f>
        <v>21</v>
      </c>
      <c r="D2889" s="104" t="s">
        <v>421</v>
      </c>
      <c r="E2889" s="104" t="s">
        <v>327</v>
      </c>
      <c r="F2889" s="104">
        <v>72</v>
      </c>
      <c r="G2889" s="104" t="s">
        <v>284</v>
      </c>
      <c r="H2889" s="105">
        <v>9</v>
      </c>
      <c r="I2889" s="104" t="s">
        <v>258</v>
      </c>
      <c r="J2889" s="104"/>
      <c r="K2889" s="104" t="s">
        <v>81</v>
      </c>
      <c r="L2889" s="104" t="s">
        <v>259</v>
      </c>
      <c r="M2889" s="104" t="s">
        <v>386</v>
      </c>
      <c r="N2889" s="104"/>
      <c r="O2889" s="106"/>
      <c r="P2889" s="111" t="s">
        <v>4392</v>
      </c>
      <c r="Q2889" s="153" t="s">
        <v>631</v>
      </c>
      <c r="R2889" s="153" t="s">
        <v>498</v>
      </c>
      <c r="S2889" s="153">
        <v>4.1666666666666657E-2</v>
      </c>
      <c r="T2889" s="153">
        <v>0.375</v>
      </c>
      <c r="U2889" s="153">
        <v>0.41666666666666669</v>
      </c>
      <c r="V2889" s="153">
        <f>IF(ISBLANK(T2889),"",Tabella2[[#This Row],[ACT STOP]]-Tabella2[[#This Row],[ACT START]])</f>
        <v>4.1666666666666685E-2</v>
      </c>
      <c r="W2889" s="104" t="s">
        <v>92</v>
      </c>
      <c r="X2889" s="104" t="s">
        <v>91</v>
      </c>
      <c r="Y2889" s="110"/>
      <c r="Z2889" s="106"/>
      <c r="AA2889" s="104"/>
      <c r="AB2889" s="107"/>
      <c r="AC2889" s="72">
        <v>1</v>
      </c>
      <c r="AH2889" s="70"/>
      <c r="AI2889" s="70"/>
      <c r="AJ2889">
        <v>0</v>
      </c>
      <c r="AL2889" s="70"/>
      <c r="BM2889" s="135">
        <v>0.375</v>
      </c>
      <c r="BN2889" s="136">
        <v>0.41666666666666669</v>
      </c>
      <c r="BO2889" s="101"/>
      <c r="BR2889" s="109" t="str">
        <f t="shared" si="44"/>
        <v>SH-25-2878</v>
      </c>
      <c r="BS2889" s="109" t="s">
        <v>339</v>
      </c>
      <c r="BT2889" t="s">
        <v>92</v>
      </c>
      <c r="BU2889" t="s">
        <v>6073</v>
      </c>
    </row>
    <row r="2890" spans="1:73" hidden="1">
      <c r="A2890" s="103" t="s">
        <v>6074</v>
      </c>
      <c r="B2890" s="102">
        <v>45796</v>
      </c>
      <c r="C2890" s="104">
        <f>_xlfn.ISOWEEKNUM(Tabella2[[#This Row],[Date]])</f>
        <v>21</v>
      </c>
      <c r="D2890" s="104" t="s">
        <v>321</v>
      </c>
      <c r="E2890" s="104" t="s">
        <v>284</v>
      </c>
      <c r="F2890" s="104">
        <v>53</v>
      </c>
      <c r="G2890" s="104" t="s">
        <v>257</v>
      </c>
      <c r="H2890" s="105">
        <v>32</v>
      </c>
      <c r="I2890" s="104"/>
      <c r="J2890" s="104" t="s">
        <v>258</v>
      </c>
      <c r="K2890" s="104" t="s">
        <v>79</v>
      </c>
      <c r="L2890" s="104" t="s">
        <v>299</v>
      </c>
      <c r="M2890" s="104" t="s">
        <v>276</v>
      </c>
      <c r="N2890" s="104"/>
      <c r="O2890" s="108" t="str">
        <f>A796</f>
        <v>13198</v>
      </c>
      <c r="P2890" s="111" t="s">
        <v>2205</v>
      </c>
      <c r="Q2890" s="153" t="s">
        <v>263</v>
      </c>
      <c r="R2890" s="153" t="s">
        <v>504</v>
      </c>
      <c r="S2890" s="153">
        <v>4.1666666666666657E-2</v>
      </c>
      <c r="T2890" s="153">
        <v>0.4375</v>
      </c>
      <c r="U2890" s="153">
        <v>0.47916666666666669</v>
      </c>
      <c r="V2890" s="153">
        <f>IF(ISBLANK(T2890),"",Tabella2[[#This Row],[ACT STOP]]-Tabella2[[#This Row],[ACT START]])</f>
        <v>4.1666666666666685E-2</v>
      </c>
      <c r="W2890" s="104" t="s">
        <v>92</v>
      </c>
      <c r="X2890" s="104" t="s">
        <v>91</v>
      </c>
      <c r="Y2890" s="110"/>
      <c r="Z2890" s="106"/>
      <c r="AA2890" s="104"/>
      <c r="AB2890" s="107"/>
      <c r="AC2890" s="72">
        <v>1</v>
      </c>
      <c r="AH2890" s="70"/>
      <c r="AI2890" s="70"/>
      <c r="AJ2890">
        <v>0</v>
      </c>
      <c r="AL2890" s="70"/>
      <c r="BM2890" s="135">
        <v>0.4375</v>
      </c>
      <c r="BN2890" s="136">
        <v>0.47916666666666669</v>
      </c>
      <c r="BO2890" s="101"/>
      <c r="BR2890" s="109" t="str">
        <f t="shared" si="44"/>
        <v>SH-25-2879</v>
      </c>
      <c r="BS2890" s="109" t="s">
        <v>356</v>
      </c>
      <c r="BT2890" t="s">
        <v>92</v>
      </c>
      <c r="BU2890" t="s">
        <v>6075</v>
      </c>
    </row>
    <row r="2891" spans="1:73" hidden="1">
      <c r="A2891" s="103" t="s">
        <v>6076</v>
      </c>
      <c r="B2891" s="102">
        <v>45798</v>
      </c>
      <c r="C2891" s="104">
        <f>_xlfn.ISOWEEKNUM(Tabella2[[#This Row],[Date]])</f>
        <v>21</v>
      </c>
      <c r="D2891" s="104" t="s">
        <v>509</v>
      </c>
      <c r="E2891" s="104" t="s">
        <v>284</v>
      </c>
      <c r="F2891" s="104">
        <v>71</v>
      </c>
      <c r="G2891" s="104" t="s">
        <v>257</v>
      </c>
      <c r="H2891" s="105">
        <v>12</v>
      </c>
      <c r="I2891" s="104"/>
      <c r="J2891" s="104" t="s">
        <v>258</v>
      </c>
      <c r="K2891" s="104" t="s">
        <v>77</v>
      </c>
      <c r="L2891" s="104" t="s">
        <v>299</v>
      </c>
      <c r="M2891" s="104" t="s">
        <v>328</v>
      </c>
      <c r="N2891" s="104"/>
      <c r="O2891" s="106" t="str">
        <f>A823</f>
        <v>13225</v>
      </c>
      <c r="P2891" s="111" t="s">
        <v>3403</v>
      </c>
      <c r="Q2891" s="153">
        <v>0.4375</v>
      </c>
      <c r="R2891" s="153">
        <v>0.47916666666666669</v>
      </c>
      <c r="S2891" s="153">
        <v>4.1666666666666657E-2</v>
      </c>
      <c r="T2891" s="153">
        <v>0.4375</v>
      </c>
      <c r="U2891" s="153">
        <v>0.46875</v>
      </c>
      <c r="V2891" s="153">
        <f>IF(ISBLANK(T2891),"",Tabella2[[#This Row],[ACT STOP]]-Tabella2[[#This Row],[ACT START]])</f>
        <v>3.125E-2</v>
      </c>
      <c r="W2891" s="104" t="s">
        <v>116</v>
      </c>
      <c r="X2891" s="104" t="s">
        <v>143</v>
      </c>
      <c r="Y2891" s="110"/>
      <c r="Z2891" s="106"/>
      <c r="AA2891" s="104"/>
      <c r="AB2891" s="107"/>
      <c r="AC2891" s="72">
        <v>0</v>
      </c>
      <c r="AH2891" s="70"/>
      <c r="AI2891" s="70"/>
      <c r="AJ2891">
        <v>0</v>
      </c>
      <c r="AL2891" s="70"/>
      <c r="BL2891" t="s">
        <v>6077</v>
      </c>
      <c r="BM2891" s="135">
        <v>0.4375</v>
      </c>
      <c r="BN2891" s="136">
        <v>0.46875</v>
      </c>
      <c r="BO2891" s="101"/>
      <c r="BR2891" s="109" t="str">
        <f t="shared" si="44"/>
        <v>SH-25-2880</v>
      </c>
      <c r="BS2891" s="109" t="s">
        <v>266</v>
      </c>
      <c r="BT2891" t="s">
        <v>100</v>
      </c>
      <c r="BU2891" t="s">
        <v>6078</v>
      </c>
    </row>
    <row r="2892" spans="1:73" hidden="1">
      <c r="A2892" s="103" t="s">
        <v>6079</v>
      </c>
      <c r="B2892" s="102">
        <v>45796</v>
      </c>
      <c r="C2892" s="104">
        <f>_xlfn.ISOWEEKNUM(Tabella2[[#This Row],[Date]])</f>
        <v>21</v>
      </c>
      <c r="D2892" s="104" t="s">
        <v>321</v>
      </c>
      <c r="E2892" s="104" t="s">
        <v>284</v>
      </c>
      <c r="F2892" s="104">
        <v>51</v>
      </c>
      <c r="G2892" s="104" t="s">
        <v>284</v>
      </c>
      <c r="H2892" s="105">
        <v>22</v>
      </c>
      <c r="I2892" s="104"/>
      <c r="J2892" s="104" t="s">
        <v>258</v>
      </c>
      <c r="K2892" s="104" t="s">
        <v>83</v>
      </c>
      <c r="L2892" s="104" t="s">
        <v>299</v>
      </c>
      <c r="M2892" s="104" t="s">
        <v>276</v>
      </c>
      <c r="N2892" s="104"/>
      <c r="O2892" s="108" t="str">
        <f>A797</f>
        <v>13199</v>
      </c>
      <c r="P2892" s="111" t="s">
        <v>2205</v>
      </c>
      <c r="Q2892" s="153" t="s">
        <v>263</v>
      </c>
      <c r="R2892" s="153">
        <v>0.47916666666666669</v>
      </c>
      <c r="S2892" s="153">
        <v>4.1666666666666657E-2</v>
      </c>
      <c r="T2892" s="153">
        <v>0.4375</v>
      </c>
      <c r="U2892" s="153">
        <v>0.47916666666666669</v>
      </c>
      <c r="V2892" s="153">
        <f>IF(ISBLANK(T2892),"",Tabella2[[#This Row],[ACT STOP]]-Tabella2[[#This Row],[ACT START]])</f>
        <v>4.1666666666666685E-2</v>
      </c>
      <c r="W2892" s="104" t="s">
        <v>92</v>
      </c>
      <c r="X2892" s="104" t="s">
        <v>91</v>
      </c>
      <c r="Y2892" s="110"/>
      <c r="Z2892" s="106"/>
      <c r="AA2892" s="104"/>
      <c r="AB2892" s="107"/>
      <c r="AC2892" s="72">
        <v>1</v>
      </c>
      <c r="AH2892" s="70"/>
      <c r="AI2892" s="70"/>
      <c r="AJ2892">
        <v>0</v>
      </c>
      <c r="AL2892" s="70"/>
      <c r="BM2892" s="135">
        <v>0.4375</v>
      </c>
      <c r="BN2892" s="136">
        <v>0.47916666666666669</v>
      </c>
      <c r="BO2892" s="101"/>
      <c r="BR2892" s="109" t="str">
        <f t="shared" si="44"/>
        <v>SH-25-2881</v>
      </c>
      <c r="BS2892" s="109" t="s">
        <v>295</v>
      </c>
      <c r="BT2892" t="s">
        <v>92</v>
      </c>
      <c r="BU2892" t="s">
        <v>6080</v>
      </c>
    </row>
    <row r="2893" spans="1:73" hidden="1">
      <c r="A2893" s="103" t="s">
        <v>6081</v>
      </c>
      <c r="B2893" s="102">
        <v>45796</v>
      </c>
      <c r="C2893" s="104">
        <f>_xlfn.ISOWEEKNUM(Tabella2[[#This Row],[Date]])</f>
        <v>21</v>
      </c>
      <c r="D2893" s="104" t="s">
        <v>722</v>
      </c>
      <c r="E2893" s="104" t="s">
        <v>327</v>
      </c>
      <c r="F2893" s="104">
        <v>81</v>
      </c>
      <c r="G2893" s="104" t="s">
        <v>257</v>
      </c>
      <c r="H2893" s="105">
        <v>9</v>
      </c>
      <c r="I2893" s="104" t="s">
        <v>258</v>
      </c>
      <c r="J2893" s="104"/>
      <c r="K2893" s="104" t="s">
        <v>81</v>
      </c>
      <c r="L2893" s="104" t="s">
        <v>259</v>
      </c>
      <c r="M2893" s="104" t="s">
        <v>276</v>
      </c>
      <c r="N2893" s="104"/>
      <c r="O2893" s="106"/>
      <c r="P2893" s="111" t="s">
        <v>738</v>
      </c>
      <c r="Q2893" s="153" t="s">
        <v>263</v>
      </c>
      <c r="R2893" s="153" t="s">
        <v>504</v>
      </c>
      <c r="S2893" s="153">
        <v>4.1666666666666657E-2</v>
      </c>
      <c r="T2893" s="153">
        <v>0.4375</v>
      </c>
      <c r="U2893" s="153">
        <v>0.47916666666666669</v>
      </c>
      <c r="V2893" s="153">
        <f>IF(ISBLANK(T2893),"",Tabella2[[#This Row],[ACT STOP]]-Tabella2[[#This Row],[ACT START]])</f>
        <v>4.1666666666666685E-2</v>
      </c>
      <c r="W2893" s="104" t="s">
        <v>92</v>
      </c>
      <c r="X2893" s="104" t="s">
        <v>91</v>
      </c>
      <c r="Y2893" s="110"/>
      <c r="Z2893" s="106"/>
      <c r="AA2893" s="104"/>
      <c r="AB2893" s="107"/>
      <c r="AC2893" s="72">
        <v>1</v>
      </c>
      <c r="AH2893" s="70"/>
      <c r="AI2893" s="70"/>
      <c r="AJ2893">
        <v>0</v>
      </c>
      <c r="AL2893" s="70"/>
      <c r="BM2893" s="135">
        <v>0.4375</v>
      </c>
      <c r="BN2893" s="136">
        <v>0.47916666666666669</v>
      </c>
      <c r="BO2893" s="101"/>
      <c r="BR2893" s="109" t="str">
        <f t="shared" ref="BR2893:BR2956" si="45">_xlfn.CONCAT(LEFT(BR2892,6),TEXT(RIGHT(BR2892,4)+1,"0000"))</f>
        <v>SH-25-2882</v>
      </c>
      <c r="BS2893" s="109" t="s">
        <v>318</v>
      </c>
      <c r="BT2893" t="s">
        <v>92</v>
      </c>
      <c r="BU2893" t="s">
        <v>6082</v>
      </c>
    </row>
    <row r="2894" spans="1:73" hidden="1">
      <c r="A2894" s="103" t="s">
        <v>6083</v>
      </c>
      <c r="B2894" s="102">
        <v>45796</v>
      </c>
      <c r="C2894" s="104">
        <f>_xlfn.ISOWEEKNUM(Tabella2[[#This Row],[Date]])</f>
        <v>21</v>
      </c>
      <c r="D2894" s="104" t="s">
        <v>722</v>
      </c>
      <c r="E2894" s="104" t="s">
        <v>327</v>
      </c>
      <c r="F2894" s="104">
        <v>82</v>
      </c>
      <c r="G2894" s="104" t="s">
        <v>257</v>
      </c>
      <c r="H2894" s="105">
        <v>13</v>
      </c>
      <c r="I2894" s="104" t="s">
        <v>258</v>
      </c>
      <c r="J2894" s="104"/>
      <c r="K2894" s="104" t="s">
        <v>77</v>
      </c>
      <c r="L2894" s="104" t="s">
        <v>259</v>
      </c>
      <c r="M2894" s="104" t="s">
        <v>276</v>
      </c>
      <c r="N2894" s="104"/>
      <c r="O2894" s="106"/>
      <c r="P2894" s="111" t="s">
        <v>738</v>
      </c>
      <c r="Q2894" s="153" t="s">
        <v>263</v>
      </c>
      <c r="R2894" s="153" t="s">
        <v>504</v>
      </c>
      <c r="S2894" s="153">
        <v>4.1666666666666657E-2</v>
      </c>
      <c r="T2894" s="153">
        <v>0.4375</v>
      </c>
      <c r="U2894" s="153">
        <v>0.49305555555555558</v>
      </c>
      <c r="V2894" s="153">
        <f>IF(ISBLANK(T2894),"",Tabella2[[#This Row],[ACT STOP]]-Tabella2[[#This Row],[ACT START]])</f>
        <v>5.555555555555558E-2</v>
      </c>
      <c r="W2894" s="104" t="s">
        <v>92</v>
      </c>
      <c r="X2894" s="104" t="s">
        <v>91</v>
      </c>
      <c r="Y2894" s="110" t="s">
        <v>6084</v>
      </c>
      <c r="Z2894" s="106"/>
      <c r="AA2894" s="104"/>
      <c r="AB2894" s="107"/>
      <c r="AC2894" s="72">
        <v>1</v>
      </c>
      <c r="AH2894" s="70"/>
      <c r="AI2894" s="70"/>
      <c r="AJ2894">
        <v>0</v>
      </c>
      <c r="AL2894" s="70"/>
      <c r="BM2894" s="135">
        <v>0.4375</v>
      </c>
      <c r="BN2894" s="136">
        <v>0.49305555555555558</v>
      </c>
      <c r="BO2894" s="101">
        <v>1.388888888888889E-2</v>
      </c>
      <c r="BQ2894" t="s">
        <v>94</v>
      </c>
      <c r="BR2894" s="109" t="str">
        <f t="shared" si="45"/>
        <v>SH-25-2883</v>
      </c>
      <c r="BS2894" s="109" t="s">
        <v>427</v>
      </c>
      <c r="BT2894" t="s">
        <v>92</v>
      </c>
      <c r="BU2894" t="s">
        <v>6085</v>
      </c>
    </row>
    <row r="2895" spans="1:73" hidden="1">
      <c r="A2895" s="103" t="s">
        <v>6086</v>
      </c>
      <c r="B2895" s="102">
        <v>45796</v>
      </c>
      <c r="C2895" s="104">
        <f>_xlfn.ISOWEEKNUM(Tabella2[[#This Row],[Date]])</f>
        <v>21</v>
      </c>
      <c r="D2895" s="104" t="s">
        <v>574</v>
      </c>
      <c r="E2895" s="104" t="s">
        <v>284</v>
      </c>
      <c r="F2895" s="104">
        <v>66</v>
      </c>
      <c r="G2895" s="104" t="s">
        <v>257</v>
      </c>
      <c r="H2895" s="105">
        <v>14</v>
      </c>
      <c r="I2895" s="104"/>
      <c r="J2895" s="104" t="s">
        <v>258</v>
      </c>
      <c r="K2895" s="104" t="s">
        <v>83</v>
      </c>
      <c r="L2895" s="104" t="s">
        <v>299</v>
      </c>
      <c r="M2895" s="104" t="s">
        <v>276</v>
      </c>
      <c r="N2895" s="104"/>
      <c r="O2895" s="108" t="str">
        <f>A799</f>
        <v>13201</v>
      </c>
      <c r="P2895" s="111" t="s">
        <v>1920</v>
      </c>
      <c r="Q2895" s="153">
        <v>0.5</v>
      </c>
      <c r="R2895" s="153">
        <v>0.54166666666666663</v>
      </c>
      <c r="S2895" s="153">
        <v>4.1666666666666657E-2</v>
      </c>
      <c r="T2895" s="153">
        <v>0.5</v>
      </c>
      <c r="U2895" s="153">
        <v>0.54166666666666663</v>
      </c>
      <c r="V2895" s="153">
        <f>IF(ISBLANK(T2895),"",Tabella2[[#This Row],[ACT STOP]]-Tabella2[[#This Row],[ACT START]])</f>
        <v>4.166666666666663E-2</v>
      </c>
      <c r="W2895" s="104" t="s">
        <v>92</v>
      </c>
      <c r="X2895" s="104" t="s">
        <v>91</v>
      </c>
      <c r="Y2895" s="110"/>
      <c r="Z2895" s="106"/>
      <c r="AA2895" s="104"/>
      <c r="AB2895" s="107"/>
      <c r="AC2895" s="72">
        <v>1</v>
      </c>
      <c r="AH2895" s="70"/>
      <c r="AI2895" s="70"/>
      <c r="AJ2895">
        <v>0</v>
      </c>
      <c r="AL2895" s="70"/>
      <c r="BM2895" s="135">
        <v>0.5</v>
      </c>
      <c r="BN2895" s="136">
        <v>0.54166666666666663</v>
      </c>
      <c r="BO2895" s="101"/>
      <c r="BR2895" s="109" t="str">
        <f t="shared" si="45"/>
        <v>SH-25-2884</v>
      </c>
      <c r="BS2895" s="109" t="s">
        <v>372</v>
      </c>
      <c r="BT2895" t="s">
        <v>92</v>
      </c>
      <c r="BU2895" t="s">
        <v>6087</v>
      </c>
    </row>
    <row r="2896" spans="1:73" hidden="1">
      <c r="A2896" s="103" t="s">
        <v>6088</v>
      </c>
      <c r="B2896" s="102">
        <v>45796</v>
      </c>
      <c r="C2896" s="104">
        <f>_xlfn.ISOWEEKNUM(Tabella2[[#This Row],[Date]])</f>
        <v>21</v>
      </c>
      <c r="D2896" s="104" t="s">
        <v>5705</v>
      </c>
      <c r="E2896" s="104" t="s">
        <v>327</v>
      </c>
      <c r="F2896" s="104">
        <v>83</v>
      </c>
      <c r="G2896" s="104" t="s">
        <v>284</v>
      </c>
      <c r="H2896" s="105">
        <v>9</v>
      </c>
      <c r="I2896" s="104"/>
      <c r="J2896" s="104" t="s">
        <v>258</v>
      </c>
      <c r="K2896" s="104" t="s">
        <v>81</v>
      </c>
      <c r="L2896" s="104" t="s">
        <v>259</v>
      </c>
      <c r="M2896" s="104" t="s">
        <v>276</v>
      </c>
      <c r="N2896" s="104"/>
      <c r="O2896" s="106"/>
      <c r="P2896" s="111" t="s">
        <v>742</v>
      </c>
      <c r="Q2896" s="153" t="s">
        <v>511</v>
      </c>
      <c r="R2896" s="153" t="s">
        <v>549</v>
      </c>
      <c r="S2896" s="153">
        <v>4.1666666666666657E-2</v>
      </c>
      <c r="T2896" s="153">
        <v>0.5</v>
      </c>
      <c r="U2896" s="153">
        <v>0.54513888888888884</v>
      </c>
      <c r="V2896" s="153">
        <f>IF(ISBLANK(T2896),"",Tabella2[[#This Row],[ACT STOP]]-Tabella2[[#This Row],[ACT START]])</f>
        <v>4.513888888888884E-2</v>
      </c>
      <c r="W2896" s="104" t="s">
        <v>92</v>
      </c>
      <c r="X2896" s="104" t="s">
        <v>91</v>
      </c>
      <c r="Y2896" s="110"/>
      <c r="Z2896" s="106"/>
      <c r="AA2896" s="104"/>
      <c r="AB2896" s="107"/>
      <c r="AC2896" s="72">
        <v>1</v>
      </c>
      <c r="AH2896" s="70"/>
      <c r="AI2896" s="70"/>
      <c r="AJ2896">
        <v>0</v>
      </c>
      <c r="AL2896" s="70"/>
      <c r="BM2896" s="135">
        <v>0.5</v>
      </c>
      <c r="BN2896" s="136">
        <v>0.54513888888888884</v>
      </c>
      <c r="BO2896" s="101"/>
      <c r="BR2896" s="109" t="str">
        <f t="shared" si="45"/>
        <v>SH-25-2885</v>
      </c>
      <c r="BS2896" s="109" t="s">
        <v>339</v>
      </c>
      <c r="BT2896" t="s">
        <v>92</v>
      </c>
      <c r="BU2896" t="s">
        <v>6089</v>
      </c>
    </row>
    <row r="2897" spans="1:73" ht="15.75" hidden="1" customHeight="1">
      <c r="A2897" s="103" t="s">
        <v>6090</v>
      </c>
      <c r="B2897" s="102">
        <v>45796</v>
      </c>
      <c r="C2897" s="104">
        <f>_xlfn.ISOWEEKNUM(Tabella2[[#This Row],[Date]])</f>
        <v>21</v>
      </c>
      <c r="D2897" s="104" t="s">
        <v>722</v>
      </c>
      <c r="E2897" s="104" t="s">
        <v>327</v>
      </c>
      <c r="F2897" s="104">
        <v>80</v>
      </c>
      <c r="G2897" s="104" t="s">
        <v>257</v>
      </c>
      <c r="H2897" s="105">
        <v>1</v>
      </c>
      <c r="I2897" s="104" t="s">
        <v>258</v>
      </c>
      <c r="J2897" s="104"/>
      <c r="K2897" s="104" t="s">
        <v>75</v>
      </c>
      <c r="L2897" s="104" t="s">
        <v>259</v>
      </c>
      <c r="M2897" s="104" t="s">
        <v>276</v>
      </c>
      <c r="N2897" s="104"/>
      <c r="O2897" s="106"/>
      <c r="P2897" s="111" t="s">
        <v>742</v>
      </c>
      <c r="Q2897" s="153" t="s">
        <v>511</v>
      </c>
      <c r="R2897" s="153" t="s">
        <v>549</v>
      </c>
      <c r="S2897" s="153">
        <v>4.1666666666666657E-2</v>
      </c>
      <c r="T2897" s="153">
        <v>0.5</v>
      </c>
      <c r="U2897" s="153">
        <v>0.54166666666666663</v>
      </c>
      <c r="V2897" s="153">
        <f>IF(ISBLANK(T2897),"",Tabella2[[#This Row],[ACT STOP]]-Tabella2[[#This Row],[ACT START]])</f>
        <v>4.166666666666663E-2</v>
      </c>
      <c r="W2897" s="104" t="s">
        <v>92</v>
      </c>
      <c r="X2897" s="104" t="s">
        <v>91</v>
      </c>
      <c r="Y2897" s="110"/>
      <c r="Z2897" s="106"/>
      <c r="AA2897" s="104"/>
      <c r="AB2897" s="107"/>
      <c r="AC2897" s="72">
        <v>1</v>
      </c>
      <c r="AH2897" s="70"/>
      <c r="AI2897" s="70"/>
      <c r="AJ2897">
        <v>0</v>
      </c>
      <c r="AL2897" s="70"/>
      <c r="BM2897" s="135">
        <v>0.5</v>
      </c>
      <c r="BN2897" s="136">
        <v>0.54166666666666663</v>
      </c>
      <c r="BO2897" s="101"/>
      <c r="BR2897" s="109" t="str">
        <f t="shared" si="45"/>
        <v>SH-25-2886</v>
      </c>
      <c r="BS2897" s="109" t="s">
        <v>332</v>
      </c>
      <c r="BT2897" t="s">
        <v>92</v>
      </c>
      <c r="BU2897" t="s">
        <v>6091</v>
      </c>
    </row>
    <row r="2898" spans="1:73" hidden="1">
      <c r="A2898" s="103" t="s">
        <v>6092</v>
      </c>
      <c r="B2898" s="102">
        <v>45796</v>
      </c>
      <c r="C2898" s="104">
        <f>_xlfn.ISOWEEKNUM(Tabella2[[#This Row],[Date]])</f>
        <v>21</v>
      </c>
      <c r="D2898" s="104" t="s">
        <v>421</v>
      </c>
      <c r="E2898" s="104" t="s">
        <v>327</v>
      </c>
      <c r="F2898" s="104">
        <v>71</v>
      </c>
      <c r="G2898" s="104" t="s">
        <v>257</v>
      </c>
      <c r="H2898" s="105">
        <v>32</v>
      </c>
      <c r="I2898" s="104" t="s">
        <v>258</v>
      </c>
      <c r="J2898" s="104"/>
      <c r="K2898" s="104" t="s">
        <v>79</v>
      </c>
      <c r="L2898" s="104" t="s">
        <v>299</v>
      </c>
      <c r="M2898" s="104" t="s">
        <v>276</v>
      </c>
      <c r="N2898" s="104"/>
      <c r="O2898" s="108" t="str">
        <f>A800</f>
        <v>13202</v>
      </c>
      <c r="P2898" s="111" t="s">
        <v>4707</v>
      </c>
      <c r="Q2898" s="153" t="s">
        <v>272</v>
      </c>
      <c r="R2898" s="153">
        <v>0.58333333333333337</v>
      </c>
      <c r="S2898" s="153">
        <v>2.0833333333333329E-2</v>
      </c>
      <c r="T2898" s="153" t="s">
        <v>272</v>
      </c>
      <c r="U2898" s="153">
        <v>0.58333333333333337</v>
      </c>
      <c r="V2898" s="153">
        <f>IF(ISBLANK(T2898),"",Tabella2[[#This Row],[ACT STOP]]-Tabella2[[#This Row],[ACT START]])</f>
        <v>2.083333333333337E-2</v>
      </c>
      <c r="W2898" s="104" t="s">
        <v>92</v>
      </c>
      <c r="X2898" s="104" t="s">
        <v>91</v>
      </c>
      <c r="Y2898" s="110"/>
      <c r="Z2898" s="106"/>
      <c r="AA2898" s="104"/>
      <c r="AB2898" s="107"/>
      <c r="AC2898" s="72">
        <v>1</v>
      </c>
      <c r="AH2898" s="70"/>
      <c r="AI2898" s="70"/>
      <c r="AJ2898">
        <v>0</v>
      </c>
      <c r="AL2898" s="70"/>
      <c r="BM2898" s="135" t="s">
        <v>272</v>
      </c>
      <c r="BN2898" s="136">
        <v>0.58333333333333337</v>
      </c>
      <c r="BO2898" s="101"/>
      <c r="BR2898" s="109" t="str">
        <f t="shared" si="45"/>
        <v>SH-25-2887</v>
      </c>
      <c r="BS2898" s="109" t="s">
        <v>356</v>
      </c>
      <c r="BT2898" t="s">
        <v>92</v>
      </c>
      <c r="BU2898" t="s">
        <v>6093</v>
      </c>
    </row>
    <row r="2899" spans="1:73" hidden="1">
      <c r="A2899" s="103" t="s">
        <v>6094</v>
      </c>
      <c r="B2899" s="102">
        <v>45796</v>
      </c>
      <c r="C2899" s="104">
        <f>_xlfn.ISOWEEKNUM(Tabella2[[#This Row],[Date]])</f>
        <v>21</v>
      </c>
      <c r="D2899" s="104" t="s">
        <v>421</v>
      </c>
      <c r="E2899" s="104" t="s">
        <v>327</v>
      </c>
      <c r="F2899" s="104">
        <v>73</v>
      </c>
      <c r="G2899" s="104" t="s">
        <v>284</v>
      </c>
      <c r="H2899" s="105">
        <v>23</v>
      </c>
      <c r="I2899" s="104" t="s">
        <v>258</v>
      </c>
      <c r="J2899" s="104"/>
      <c r="K2899" s="104" t="s">
        <v>79</v>
      </c>
      <c r="L2899" s="104" t="s">
        <v>299</v>
      </c>
      <c r="M2899" s="104" t="s">
        <v>276</v>
      </c>
      <c r="N2899" s="104"/>
      <c r="O2899" s="108" t="str">
        <f>A801</f>
        <v>13203</v>
      </c>
      <c r="P2899" s="111" t="s">
        <v>4707</v>
      </c>
      <c r="Q2899" s="153">
        <v>0.58680555555555558</v>
      </c>
      <c r="R2899" s="153">
        <v>0.60763888888888884</v>
      </c>
      <c r="S2899" s="153">
        <v>2.0833333333333329E-2</v>
      </c>
      <c r="T2899" s="153">
        <v>0.58680555555555558</v>
      </c>
      <c r="U2899" s="153">
        <v>0.60763888888888884</v>
      </c>
      <c r="V2899" s="153">
        <f>IF(ISBLANK(T2899),"",Tabella2[[#This Row],[ACT STOP]]-Tabella2[[#This Row],[ACT START]])</f>
        <v>2.0833333333333259E-2</v>
      </c>
      <c r="W2899" s="104" t="s">
        <v>92</v>
      </c>
      <c r="X2899" s="104" t="s">
        <v>91</v>
      </c>
      <c r="Y2899" s="110"/>
      <c r="Z2899" s="106"/>
      <c r="AA2899" s="104"/>
      <c r="AB2899" s="107"/>
      <c r="AC2899" s="72">
        <v>1</v>
      </c>
      <c r="AH2899" s="70"/>
      <c r="AI2899" s="70"/>
      <c r="AJ2899">
        <v>0</v>
      </c>
      <c r="AL2899" s="70"/>
      <c r="BM2899" s="135">
        <v>0.58680555555555558</v>
      </c>
      <c r="BN2899" s="136">
        <v>0.60763888888888884</v>
      </c>
      <c r="BO2899" s="101"/>
      <c r="BR2899" s="109" t="str">
        <f t="shared" si="45"/>
        <v>SH-25-2888</v>
      </c>
      <c r="BS2899" s="109" t="s">
        <v>358</v>
      </c>
      <c r="BT2899" t="s">
        <v>92</v>
      </c>
      <c r="BU2899" t="s">
        <v>6095</v>
      </c>
    </row>
    <row r="2900" spans="1:73" hidden="1">
      <c r="A2900" s="103" t="s">
        <v>6096</v>
      </c>
      <c r="B2900" s="102">
        <v>45796</v>
      </c>
      <c r="C2900" s="104">
        <f>_xlfn.ISOWEEKNUM(Tabella2[[#This Row],[Date]])</f>
        <v>21</v>
      </c>
      <c r="D2900" s="104" t="s">
        <v>275</v>
      </c>
      <c r="E2900" s="104" t="s">
        <v>256</v>
      </c>
      <c r="F2900" s="104">
        <v>57</v>
      </c>
      <c r="G2900" s="104" t="s">
        <v>257</v>
      </c>
      <c r="H2900" s="105">
        <v>13</v>
      </c>
      <c r="I2900" s="104" t="s">
        <v>258</v>
      </c>
      <c r="J2900" s="104"/>
      <c r="K2900" s="104" t="s">
        <v>83</v>
      </c>
      <c r="L2900" s="104" t="s">
        <v>299</v>
      </c>
      <c r="M2900" s="104" t="s">
        <v>276</v>
      </c>
      <c r="N2900" s="104"/>
      <c r="O2900" s="108" t="str">
        <f>A802</f>
        <v>13204</v>
      </c>
      <c r="P2900" s="111" t="s">
        <v>6097</v>
      </c>
      <c r="Q2900" s="153" t="s">
        <v>272</v>
      </c>
      <c r="R2900" s="153" t="s">
        <v>576</v>
      </c>
      <c r="S2900" s="153">
        <v>4.1666666666666657E-2</v>
      </c>
      <c r="T2900" s="153">
        <v>0.5625</v>
      </c>
      <c r="U2900" s="153">
        <v>0.60416666666666663</v>
      </c>
      <c r="V2900" s="153">
        <f>IF(ISBLANK(T2900),"",Tabella2[[#This Row],[ACT STOP]]-Tabella2[[#This Row],[ACT START]])</f>
        <v>4.166666666666663E-2</v>
      </c>
      <c r="W2900" s="104" t="s">
        <v>92</v>
      </c>
      <c r="X2900" s="104" t="s">
        <v>91</v>
      </c>
      <c r="Y2900" s="110"/>
      <c r="Z2900" s="106"/>
      <c r="AA2900" s="104"/>
      <c r="AB2900" s="107"/>
      <c r="AC2900" s="72">
        <v>1</v>
      </c>
      <c r="AH2900" s="70"/>
      <c r="AI2900" s="70"/>
      <c r="AJ2900">
        <v>0</v>
      </c>
      <c r="AL2900" s="70"/>
      <c r="BM2900" s="135">
        <v>0.5625</v>
      </c>
      <c r="BN2900" s="136">
        <v>0.60416666666666663</v>
      </c>
      <c r="BO2900" s="101"/>
      <c r="BR2900" s="109" t="str">
        <f t="shared" si="45"/>
        <v>SH-25-2889</v>
      </c>
      <c r="BS2900" s="109" t="s">
        <v>427</v>
      </c>
      <c r="BT2900" t="s">
        <v>92</v>
      </c>
      <c r="BU2900" t="s">
        <v>6098</v>
      </c>
    </row>
    <row r="2901" spans="1:73" hidden="1">
      <c r="A2901" s="103" t="s">
        <v>6099</v>
      </c>
      <c r="B2901" s="102">
        <v>45796</v>
      </c>
      <c r="C2901" s="104">
        <f>_xlfn.ISOWEEKNUM(Tabella2[[#This Row],[Date]])</f>
        <v>21</v>
      </c>
      <c r="D2901" s="104" t="s">
        <v>509</v>
      </c>
      <c r="E2901" s="104" t="s">
        <v>284</v>
      </c>
      <c r="F2901" s="104">
        <v>71</v>
      </c>
      <c r="G2901" s="104" t="s">
        <v>284</v>
      </c>
      <c r="H2901" s="105">
        <v>22</v>
      </c>
      <c r="I2901" s="104"/>
      <c r="J2901" s="104" t="s">
        <v>258</v>
      </c>
      <c r="K2901" s="104" t="s">
        <v>81</v>
      </c>
      <c r="L2901" s="104" t="s">
        <v>259</v>
      </c>
      <c r="M2901" s="104" t="s">
        <v>328</v>
      </c>
      <c r="N2901" s="104"/>
      <c r="O2901" s="106"/>
      <c r="P2901" s="111" t="s">
        <v>3788</v>
      </c>
      <c r="Q2901" s="153" t="s">
        <v>272</v>
      </c>
      <c r="R2901" s="153" t="s">
        <v>576</v>
      </c>
      <c r="S2901" s="153">
        <v>4.1666666666666657E-2</v>
      </c>
      <c r="T2901" s="153">
        <v>0.5625</v>
      </c>
      <c r="U2901" s="153">
        <v>0.60763888888888884</v>
      </c>
      <c r="V2901" s="153">
        <f>IF(ISBLANK(T2901),"",Tabella2[[#This Row],[ACT STOP]]-Tabella2[[#This Row],[ACT START]])</f>
        <v>4.513888888888884E-2</v>
      </c>
      <c r="W2901" s="104" t="s">
        <v>92</v>
      </c>
      <c r="X2901" s="104" t="s">
        <v>91</v>
      </c>
      <c r="Y2901" s="110"/>
      <c r="Z2901" s="106"/>
      <c r="AA2901" s="104"/>
      <c r="AB2901" s="107"/>
      <c r="AC2901" s="72">
        <v>1</v>
      </c>
      <c r="AH2901" s="70"/>
      <c r="AI2901" s="70"/>
      <c r="AJ2901">
        <v>0</v>
      </c>
      <c r="AL2901" s="70"/>
      <c r="BM2901" s="135">
        <v>0.5625</v>
      </c>
      <c r="BN2901" s="136">
        <v>0.60763888888888884</v>
      </c>
      <c r="BO2901" s="101">
        <v>3.472222222222222E-3</v>
      </c>
      <c r="BQ2901" t="s">
        <v>102</v>
      </c>
      <c r="BR2901" s="109" t="str">
        <f t="shared" si="45"/>
        <v>SH-25-2890</v>
      </c>
      <c r="BS2901" s="109" t="s">
        <v>295</v>
      </c>
      <c r="BT2901" t="s">
        <v>92</v>
      </c>
      <c r="BU2901" t="s">
        <v>6100</v>
      </c>
    </row>
    <row r="2902" spans="1:73" hidden="1">
      <c r="A2902" s="103" t="s">
        <v>6101</v>
      </c>
      <c r="B2902" s="102">
        <v>45796</v>
      </c>
      <c r="C2902" s="104">
        <f>_xlfn.ISOWEEKNUM(Tabella2[[#This Row],[Date]])</f>
        <v>21</v>
      </c>
      <c r="D2902" s="104" t="s">
        <v>722</v>
      </c>
      <c r="E2902" s="104" t="s">
        <v>327</v>
      </c>
      <c r="F2902" s="104">
        <v>76</v>
      </c>
      <c r="G2902" s="104" t="s">
        <v>257</v>
      </c>
      <c r="H2902" s="105">
        <v>2</v>
      </c>
      <c r="I2902" s="104" t="s">
        <v>258</v>
      </c>
      <c r="J2902" s="104"/>
      <c r="K2902" s="104" t="s">
        <v>77</v>
      </c>
      <c r="L2902" s="104" t="s">
        <v>259</v>
      </c>
      <c r="M2902" s="104" t="s">
        <v>276</v>
      </c>
      <c r="N2902" s="104"/>
      <c r="O2902" s="106"/>
      <c r="P2902" s="111" t="s">
        <v>1510</v>
      </c>
      <c r="Q2902" s="153" t="s">
        <v>272</v>
      </c>
      <c r="R2902" s="153" t="s">
        <v>576</v>
      </c>
      <c r="S2902" s="153">
        <v>4.1666666666666657E-2</v>
      </c>
      <c r="T2902" s="153">
        <v>0.5625</v>
      </c>
      <c r="U2902" s="153">
        <v>0.60416666666666663</v>
      </c>
      <c r="V2902" s="153">
        <f>IF(ISBLANK(T2902),"",Tabella2[[#This Row],[ACT STOP]]-Tabella2[[#This Row],[ACT START]])</f>
        <v>4.166666666666663E-2</v>
      </c>
      <c r="W2902" s="104" t="s">
        <v>92</v>
      </c>
      <c r="X2902" s="104" t="s">
        <v>91</v>
      </c>
      <c r="Y2902" s="110"/>
      <c r="Z2902" s="106"/>
      <c r="AA2902" s="104"/>
      <c r="AB2902" s="107"/>
      <c r="AC2902" s="72">
        <v>1</v>
      </c>
      <c r="AH2902" s="70"/>
      <c r="AI2902" s="70"/>
      <c r="AJ2902">
        <v>0</v>
      </c>
      <c r="AL2902" s="70"/>
      <c r="BM2902" s="135">
        <v>0.5625</v>
      </c>
      <c r="BN2902" s="136">
        <v>0.60416666666666663</v>
      </c>
      <c r="BO2902" s="101"/>
      <c r="BR2902" s="109" t="str">
        <f t="shared" si="45"/>
        <v>SH-25-2891</v>
      </c>
      <c r="BS2902" s="109" t="s">
        <v>368</v>
      </c>
      <c r="BT2902" t="s">
        <v>92</v>
      </c>
      <c r="BU2902" t="s">
        <v>6102</v>
      </c>
    </row>
    <row r="2903" spans="1:73" hidden="1">
      <c r="A2903" s="103" t="s">
        <v>6103</v>
      </c>
      <c r="B2903" s="102">
        <v>45797</v>
      </c>
      <c r="C2903" s="104">
        <f>_xlfn.ISOWEEKNUM(Tabella2[[#This Row],[Date]])</f>
        <v>21</v>
      </c>
      <c r="D2903" s="104" t="s">
        <v>275</v>
      </c>
      <c r="E2903" s="104" t="s">
        <v>256</v>
      </c>
      <c r="F2903" s="104">
        <v>56</v>
      </c>
      <c r="G2903" s="104" t="s">
        <v>257</v>
      </c>
      <c r="H2903" s="105">
        <v>17</v>
      </c>
      <c r="I2903" s="104" t="s">
        <v>258</v>
      </c>
      <c r="J2903" s="104"/>
      <c r="K2903" s="104" t="s">
        <v>79</v>
      </c>
      <c r="L2903" s="104" t="s">
        <v>299</v>
      </c>
      <c r="M2903" s="104" t="s">
        <v>276</v>
      </c>
      <c r="N2903" s="104"/>
      <c r="O2903" s="108" t="str">
        <f>A803</f>
        <v>13205</v>
      </c>
      <c r="P2903" s="111" t="s">
        <v>2791</v>
      </c>
      <c r="Q2903" s="153" t="s">
        <v>605</v>
      </c>
      <c r="R2903" s="153" t="s">
        <v>285</v>
      </c>
      <c r="S2903" s="153">
        <v>4.1666666666666657E-2</v>
      </c>
      <c r="T2903" s="153">
        <v>0.25</v>
      </c>
      <c r="U2903" s="153">
        <v>0.29166666666666669</v>
      </c>
      <c r="V2903" s="153">
        <f>IF(ISBLANK(T2903),"",Tabella2[[#This Row],[ACT STOP]]-Tabella2[[#This Row],[ACT START]])</f>
        <v>4.1666666666666685E-2</v>
      </c>
      <c r="W2903" s="104" t="s">
        <v>92</v>
      </c>
      <c r="X2903" s="104" t="s">
        <v>91</v>
      </c>
      <c r="Y2903" s="110"/>
      <c r="Z2903" s="106"/>
      <c r="AA2903" s="104"/>
      <c r="AB2903" s="107"/>
      <c r="AC2903" s="72">
        <v>1</v>
      </c>
      <c r="AH2903" s="70"/>
      <c r="AI2903" s="70"/>
      <c r="AJ2903">
        <v>0</v>
      </c>
      <c r="AL2903" s="70"/>
      <c r="BM2903" s="135">
        <v>0.25</v>
      </c>
      <c r="BN2903" s="136">
        <v>0.29166666666666669</v>
      </c>
      <c r="BO2903" s="101"/>
      <c r="BR2903" s="109" t="str">
        <f t="shared" si="45"/>
        <v>SH-25-2892</v>
      </c>
      <c r="BS2903" s="109" t="s">
        <v>393</v>
      </c>
      <c r="BT2903" t="s">
        <v>92</v>
      </c>
      <c r="BU2903" t="s">
        <v>6104</v>
      </c>
    </row>
    <row r="2904" spans="1:73" hidden="1">
      <c r="A2904" s="103" t="s">
        <v>6105</v>
      </c>
      <c r="B2904" s="102">
        <v>45797</v>
      </c>
      <c r="C2904" s="104">
        <f>_xlfn.ISOWEEKNUM(Tabella2[[#This Row],[Date]])</f>
        <v>21</v>
      </c>
      <c r="D2904" s="104" t="s">
        <v>275</v>
      </c>
      <c r="E2904" s="104" t="s">
        <v>256</v>
      </c>
      <c r="F2904" s="104">
        <v>61</v>
      </c>
      <c r="G2904" s="104" t="s">
        <v>257</v>
      </c>
      <c r="H2904" s="105">
        <v>14</v>
      </c>
      <c r="I2904" s="104" t="s">
        <v>258</v>
      </c>
      <c r="J2904" s="104"/>
      <c r="K2904" s="104" t="s">
        <v>83</v>
      </c>
      <c r="L2904" s="104" t="s">
        <v>299</v>
      </c>
      <c r="M2904" s="104" t="s">
        <v>276</v>
      </c>
      <c r="N2904" s="104"/>
      <c r="O2904" s="108" t="str">
        <f>A804</f>
        <v>13206</v>
      </c>
      <c r="P2904" s="111" t="s">
        <v>2791</v>
      </c>
      <c r="Q2904" s="153" t="s">
        <v>605</v>
      </c>
      <c r="R2904" s="153" t="s">
        <v>285</v>
      </c>
      <c r="S2904" s="153">
        <v>4.1666666666666657E-2</v>
      </c>
      <c r="T2904" s="153">
        <v>0.25</v>
      </c>
      <c r="U2904" s="153">
        <v>0.28472222222222221</v>
      </c>
      <c r="V2904" s="153">
        <f>IF(ISBLANK(T2904),"",Tabella2[[#This Row],[ACT STOP]]-Tabella2[[#This Row],[ACT START]])</f>
        <v>3.472222222222221E-2</v>
      </c>
      <c r="W2904" s="104" t="s">
        <v>92</v>
      </c>
      <c r="X2904" s="104" t="s">
        <v>91</v>
      </c>
      <c r="Y2904" s="110"/>
      <c r="Z2904" s="106"/>
      <c r="AA2904" s="104"/>
      <c r="AB2904" s="107"/>
      <c r="AC2904" s="72">
        <v>1</v>
      </c>
      <c r="AH2904" s="70"/>
      <c r="AI2904" s="70"/>
      <c r="AJ2904">
        <v>0</v>
      </c>
      <c r="AL2904" s="70"/>
      <c r="BM2904" s="135">
        <v>0.25</v>
      </c>
      <c r="BN2904" s="136">
        <v>0.28472222222222221</v>
      </c>
      <c r="BO2904" s="101"/>
      <c r="BR2904" s="109" t="str">
        <f t="shared" si="45"/>
        <v>SH-25-2893</v>
      </c>
      <c r="BS2904" s="109" t="s">
        <v>372</v>
      </c>
      <c r="BT2904" t="s">
        <v>92</v>
      </c>
      <c r="BU2904" t="s">
        <v>6106</v>
      </c>
    </row>
    <row r="2905" spans="1:73" ht="31.5" hidden="1" customHeight="1">
      <c r="A2905" s="103" t="s">
        <v>6107</v>
      </c>
      <c r="B2905" s="102">
        <v>45797</v>
      </c>
      <c r="C2905" s="104">
        <f>_xlfn.ISOWEEKNUM(Tabella2[[#This Row],[Date]])</f>
        <v>21</v>
      </c>
      <c r="D2905" s="104" t="s">
        <v>523</v>
      </c>
      <c r="E2905" s="104" t="s">
        <v>284</v>
      </c>
      <c r="F2905" s="104">
        <v>63</v>
      </c>
      <c r="G2905" s="104" t="s">
        <v>257</v>
      </c>
      <c r="H2905" s="105">
        <v>1</v>
      </c>
      <c r="I2905" s="104"/>
      <c r="J2905" s="104" t="s">
        <v>258</v>
      </c>
      <c r="K2905" s="104" t="s">
        <v>75</v>
      </c>
      <c r="L2905" s="104" t="s">
        <v>259</v>
      </c>
      <c r="M2905" s="104" t="s">
        <v>276</v>
      </c>
      <c r="N2905" s="104"/>
      <c r="O2905" s="106"/>
      <c r="P2905" s="111" t="s">
        <v>342</v>
      </c>
      <c r="Q2905" s="153" t="s">
        <v>605</v>
      </c>
      <c r="R2905" s="153" t="s">
        <v>285</v>
      </c>
      <c r="S2905" s="153">
        <v>4.1666666666666657E-2</v>
      </c>
      <c r="T2905" s="153">
        <v>0.25</v>
      </c>
      <c r="U2905" s="153">
        <v>0.29166666666666669</v>
      </c>
      <c r="V2905" s="153">
        <f>IF(ISBLANK(T2905),"",Tabella2[[#This Row],[ACT STOP]]-Tabella2[[#This Row],[ACT START]])</f>
        <v>4.1666666666666685E-2</v>
      </c>
      <c r="W2905" s="104" t="s">
        <v>92</v>
      </c>
      <c r="X2905" s="104" t="s">
        <v>91</v>
      </c>
      <c r="Y2905" s="110" t="s">
        <v>6108</v>
      </c>
      <c r="Z2905" s="106"/>
      <c r="AA2905" s="104"/>
      <c r="AB2905" s="107"/>
      <c r="AC2905" s="72">
        <v>1</v>
      </c>
      <c r="AH2905" s="70"/>
      <c r="AI2905" s="70"/>
      <c r="AJ2905">
        <v>0</v>
      </c>
      <c r="AL2905" s="70"/>
      <c r="BM2905" s="135">
        <v>0.25</v>
      </c>
      <c r="BN2905" s="136">
        <v>0.29166666666666669</v>
      </c>
      <c r="BO2905" s="101"/>
      <c r="BR2905" s="109" t="str">
        <f t="shared" si="45"/>
        <v>SH-25-2894</v>
      </c>
      <c r="BS2905" s="109" t="s">
        <v>332</v>
      </c>
      <c r="BT2905" t="s">
        <v>92</v>
      </c>
      <c r="BU2905" t="s">
        <v>6109</v>
      </c>
    </row>
    <row r="2906" spans="1:73" hidden="1">
      <c r="A2906" s="103" t="s">
        <v>6110</v>
      </c>
      <c r="B2906" s="102">
        <v>45797</v>
      </c>
      <c r="C2906" s="104">
        <f>_xlfn.ISOWEEKNUM(Tabella2[[#This Row],[Date]])</f>
        <v>21</v>
      </c>
      <c r="D2906" s="104" t="s">
        <v>574</v>
      </c>
      <c r="E2906" s="104" t="s">
        <v>284</v>
      </c>
      <c r="F2906" s="104">
        <v>67</v>
      </c>
      <c r="G2906" s="104" t="s">
        <v>257</v>
      </c>
      <c r="H2906" s="105">
        <v>32</v>
      </c>
      <c r="I2906" s="104"/>
      <c r="J2906" s="104" t="s">
        <v>258</v>
      </c>
      <c r="K2906" s="104" t="s">
        <v>79</v>
      </c>
      <c r="L2906" s="104" t="s">
        <v>299</v>
      </c>
      <c r="M2906" s="104" t="s">
        <v>276</v>
      </c>
      <c r="N2906" s="104"/>
      <c r="O2906" s="108" t="str">
        <f>A805</f>
        <v>13207</v>
      </c>
      <c r="P2906" s="111" t="s">
        <v>1920</v>
      </c>
      <c r="Q2906" s="153" t="s">
        <v>617</v>
      </c>
      <c r="R2906" s="153" t="s">
        <v>525</v>
      </c>
      <c r="S2906" s="153">
        <v>4.1666666666666657E-2</v>
      </c>
      <c r="T2906" s="153">
        <v>0.3125</v>
      </c>
      <c r="U2906" s="153">
        <v>0.35416666666666669</v>
      </c>
      <c r="V2906" s="153">
        <f>IF(ISBLANK(T2906),"",Tabella2[[#This Row],[ACT STOP]]-Tabella2[[#This Row],[ACT START]])</f>
        <v>4.1666666666666685E-2</v>
      </c>
      <c r="W2906" s="104" t="s">
        <v>92</v>
      </c>
      <c r="X2906" s="104" t="s">
        <v>91</v>
      </c>
      <c r="Y2906" s="110"/>
      <c r="Z2906" s="106"/>
      <c r="AA2906" s="104"/>
      <c r="AB2906" s="107"/>
      <c r="AC2906" s="72">
        <v>1</v>
      </c>
      <c r="AH2906" s="70"/>
      <c r="AI2906" s="70"/>
      <c r="AJ2906">
        <v>0</v>
      </c>
      <c r="AL2906" s="70"/>
      <c r="BM2906" s="135">
        <v>0.3125</v>
      </c>
      <c r="BN2906" s="136">
        <v>0.35416666666666669</v>
      </c>
      <c r="BO2906" s="101"/>
      <c r="BR2906" s="109" t="str">
        <f t="shared" si="45"/>
        <v>SH-25-2895</v>
      </c>
      <c r="BS2906" s="109" t="s">
        <v>356</v>
      </c>
      <c r="BT2906" t="s">
        <v>92</v>
      </c>
      <c r="BU2906" t="s">
        <v>6111</v>
      </c>
    </row>
    <row r="2907" spans="1:73" hidden="1">
      <c r="A2907" s="103" t="s">
        <v>6112</v>
      </c>
      <c r="B2907" s="102">
        <v>45797</v>
      </c>
      <c r="C2907" s="104">
        <f>_xlfn.ISOWEEKNUM(Tabella2[[#This Row],[Date]])</f>
        <v>21</v>
      </c>
      <c r="D2907" s="104" t="s">
        <v>305</v>
      </c>
      <c r="E2907" s="104" t="s">
        <v>284</v>
      </c>
      <c r="F2907" s="104">
        <v>47</v>
      </c>
      <c r="G2907" s="104" t="s">
        <v>284</v>
      </c>
      <c r="H2907" s="105">
        <v>22</v>
      </c>
      <c r="I2907" s="104"/>
      <c r="J2907" s="104" t="s">
        <v>258</v>
      </c>
      <c r="K2907" s="104" t="s">
        <v>83</v>
      </c>
      <c r="L2907" s="104" t="s">
        <v>299</v>
      </c>
      <c r="M2907" s="104" t="s">
        <v>386</v>
      </c>
      <c r="N2907" s="104"/>
      <c r="O2907" s="108" t="str">
        <f>A2908</f>
        <v>15310</v>
      </c>
      <c r="P2907" s="111" t="s">
        <v>565</v>
      </c>
      <c r="Q2907" s="153" t="s">
        <v>617</v>
      </c>
      <c r="R2907" s="153" t="s">
        <v>525</v>
      </c>
      <c r="S2907" s="153">
        <v>4.1666666666666657E-2</v>
      </c>
      <c r="T2907" s="153">
        <v>0.3125</v>
      </c>
      <c r="U2907" s="153">
        <v>0.35416666666666669</v>
      </c>
      <c r="V2907" s="153">
        <f>IF(ISBLANK(T2907),"",Tabella2[[#This Row],[ACT STOP]]-Tabella2[[#This Row],[ACT START]])</f>
        <v>4.1666666666666685E-2</v>
      </c>
      <c r="W2907" s="104" t="s">
        <v>92</v>
      </c>
      <c r="X2907" s="104" t="s">
        <v>91</v>
      </c>
      <c r="Y2907" s="110"/>
      <c r="Z2907" s="106"/>
      <c r="AA2907" s="104"/>
      <c r="AB2907" s="107"/>
      <c r="AC2907" s="72">
        <v>1</v>
      </c>
      <c r="AH2907" s="70"/>
      <c r="AI2907" s="70"/>
      <c r="AJ2907">
        <v>0</v>
      </c>
      <c r="AL2907" s="70"/>
      <c r="BM2907" s="135">
        <v>0.3125</v>
      </c>
      <c r="BN2907" s="136">
        <v>0.35416666666666669</v>
      </c>
      <c r="BO2907" s="101"/>
      <c r="BR2907" s="109" t="str">
        <f t="shared" si="45"/>
        <v>SH-25-2896</v>
      </c>
      <c r="BS2907" s="109" t="s">
        <v>295</v>
      </c>
      <c r="BT2907" t="s">
        <v>92</v>
      </c>
      <c r="BU2907" t="s">
        <v>6113</v>
      </c>
    </row>
    <row r="2908" spans="1:73" hidden="1">
      <c r="A2908" s="103" t="s">
        <v>6114</v>
      </c>
      <c r="B2908" s="102">
        <v>45797</v>
      </c>
      <c r="C2908" s="104">
        <f>_xlfn.ISOWEEKNUM(Tabella2[[#This Row],[Date]])</f>
        <v>21</v>
      </c>
      <c r="D2908" s="104" t="s">
        <v>305</v>
      </c>
      <c r="E2908" s="104" t="s">
        <v>284</v>
      </c>
      <c r="F2908" s="104">
        <v>46</v>
      </c>
      <c r="G2908" s="104" t="s">
        <v>257</v>
      </c>
      <c r="H2908" s="105">
        <v>13</v>
      </c>
      <c r="I2908" s="104"/>
      <c r="J2908" s="104" t="s">
        <v>258</v>
      </c>
      <c r="K2908" s="104" t="s">
        <v>80</v>
      </c>
      <c r="L2908" s="104" t="s">
        <v>299</v>
      </c>
      <c r="M2908" s="104" t="s">
        <v>386</v>
      </c>
      <c r="N2908" s="104"/>
      <c r="O2908" s="108" t="str">
        <f>A2907</f>
        <v>15309</v>
      </c>
      <c r="P2908" s="111" t="s">
        <v>565</v>
      </c>
      <c r="Q2908" s="153">
        <v>0.3125</v>
      </c>
      <c r="R2908" s="153">
        <v>0.35416666666666669</v>
      </c>
      <c r="S2908" s="153">
        <v>4.1666666666666657E-2</v>
      </c>
      <c r="T2908" s="153">
        <v>0.3125</v>
      </c>
      <c r="U2908" s="153">
        <v>0.35416666666666669</v>
      </c>
      <c r="V2908" s="153">
        <f>IF(ISBLANK(T2908),"",Tabella2[[#This Row],[ACT STOP]]-Tabella2[[#This Row],[ACT START]])</f>
        <v>4.1666666666666685E-2</v>
      </c>
      <c r="W2908" s="104" t="s">
        <v>92</v>
      </c>
      <c r="X2908" s="104" t="s">
        <v>91</v>
      </c>
      <c r="Y2908" s="110"/>
      <c r="Z2908" s="106"/>
      <c r="AA2908" s="104"/>
      <c r="AB2908" s="107"/>
      <c r="AC2908" s="72">
        <v>1</v>
      </c>
      <c r="AH2908" s="70"/>
      <c r="AI2908" s="70"/>
      <c r="AJ2908">
        <v>0</v>
      </c>
      <c r="AL2908" s="70"/>
      <c r="BM2908" s="135">
        <v>0.3125</v>
      </c>
      <c r="BN2908" s="136">
        <v>0.35416666666666669</v>
      </c>
      <c r="BO2908" s="101"/>
      <c r="BR2908" s="109" t="str">
        <f t="shared" si="45"/>
        <v>SH-25-2897</v>
      </c>
      <c r="BS2908" s="109" t="s">
        <v>427</v>
      </c>
      <c r="BT2908" t="s">
        <v>92</v>
      </c>
      <c r="BU2908" t="s">
        <v>6115</v>
      </c>
    </row>
    <row r="2909" spans="1:73" hidden="1">
      <c r="A2909" s="103" t="s">
        <v>6116</v>
      </c>
      <c r="B2909" s="102">
        <v>45797</v>
      </c>
      <c r="C2909" s="104">
        <f>_xlfn.ISOWEEKNUM(Tabella2[[#This Row],[Date]])</f>
        <v>21</v>
      </c>
      <c r="D2909" s="104" t="s">
        <v>421</v>
      </c>
      <c r="E2909" s="104" t="s">
        <v>327</v>
      </c>
      <c r="F2909" s="104">
        <v>72</v>
      </c>
      <c r="G2909" s="104" t="s">
        <v>284</v>
      </c>
      <c r="H2909" s="105">
        <v>23</v>
      </c>
      <c r="I2909" s="104" t="s">
        <v>258</v>
      </c>
      <c r="J2909" s="104"/>
      <c r="K2909" s="104" t="s">
        <v>81</v>
      </c>
      <c r="L2909" s="104" t="s">
        <v>259</v>
      </c>
      <c r="M2909" s="104" t="s">
        <v>386</v>
      </c>
      <c r="N2909" s="104"/>
      <c r="O2909" s="106"/>
      <c r="P2909" s="111" t="s">
        <v>561</v>
      </c>
      <c r="Q2909" s="153" t="s">
        <v>617</v>
      </c>
      <c r="R2909" s="153" t="s">
        <v>525</v>
      </c>
      <c r="S2909" s="153">
        <v>4.1666666666666657E-2</v>
      </c>
      <c r="T2909" s="153">
        <v>0.3125</v>
      </c>
      <c r="U2909" s="153">
        <v>0.35416666666666669</v>
      </c>
      <c r="V2909" s="153">
        <f>IF(ISBLANK(T2909),"",Tabella2[[#This Row],[ACT STOP]]-Tabella2[[#This Row],[ACT START]])</f>
        <v>4.1666666666666685E-2</v>
      </c>
      <c r="W2909" s="104" t="s">
        <v>92</v>
      </c>
      <c r="X2909" s="104" t="s">
        <v>91</v>
      </c>
      <c r="Y2909" s="110"/>
      <c r="Z2909" s="106"/>
      <c r="AA2909" s="104"/>
      <c r="AB2909" s="107"/>
      <c r="AC2909" s="72">
        <v>1</v>
      </c>
      <c r="AH2909" s="70"/>
      <c r="AI2909" s="70"/>
      <c r="AJ2909">
        <v>0</v>
      </c>
      <c r="AL2909" s="70"/>
      <c r="BM2909" s="135">
        <v>0.3125</v>
      </c>
      <c r="BN2909" s="136">
        <v>0.35416666666666669</v>
      </c>
      <c r="BO2909" s="101"/>
      <c r="BR2909" s="109" t="str">
        <f t="shared" si="45"/>
        <v>SH-25-2898</v>
      </c>
      <c r="BS2909" s="109" t="s">
        <v>358</v>
      </c>
      <c r="BT2909" t="s">
        <v>92</v>
      </c>
      <c r="BU2909" t="s">
        <v>6117</v>
      </c>
    </row>
    <row r="2910" spans="1:73" hidden="1">
      <c r="A2910" s="103" t="s">
        <v>6118</v>
      </c>
      <c r="B2910" s="102">
        <v>45797</v>
      </c>
      <c r="C2910" s="104">
        <f>_xlfn.ISOWEEKNUM(Tabella2[[#This Row],[Date]])</f>
        <v>21</v>
      </c>
      <c r="D2910" s="104" t="s">
        <v>5705</v>
      </c>
      <c r="E2910" s="104" t="s">
        <v>327</v>
      </c>
      <c r="F2910" s="104">
        <v>83</v>
      </c>
      <c r="G2910" s="104" t="s">
        <v>257</v>
      </c>
      <c r="H2910" s="105">
        <v>2</v>
      </c>
      <c r="I2910" s="104"/>
      <c r="J2910" s="104" t="s">
        <v>258</v>
      </c>
      <c r="K2910" s="104" t="s">
        <v>77</v>
      </c>
      <c r="L2910" s="104" t="s">
        <v>259</v>
      </c>
      <c r="M2910" s="104" t="s">
        <v>276</v>
      </c>
      <c r="N2910" s="104"/>
      <c r="O2910" s="106"/>
      <c r="P2910" s="111" t="s">
        <v>745</v>
      </c>
      <c r="Q2910" s="153" t="s">
        <v>617</v>
      </c>
      <c r="R2910" s="153" t="s">
        <v>525</v>
      </c>
      <c r="S2910" s="153">
        <v>4.1666666666666657E-2</v>
      </c>
      <c r="T2910" s="153">
        <v>0.3125</v>
      </c>
      <c r="U2910" s="153">
        <v>0.35416666666666669</v>
      </c>
      <c r="V2910" s="153">
        <f>IF(ISBLANK(T2910),"",Tabella2[[#This Row],[ACT STOP]]-Tabella2[[#This Row],[ACT START]])</f>
        <v>4.1666666666666685E-2</v>
      </c>
      <c r="W2910" s="104" t="s">
        <v>92</v>
      </c>
      <c r="X2910" s="104" t="s">
        <v>91</v>
      </c>
      <c r="Y2910" s="110" t="s">
        <v>6119</v>
      </c>
      <c r="Z2910" s="106"/>
      <c r="AA2910" s="104"/>
      <c r="AB2910" s="107"/>
      <c r="AC2910" s="72">
        <v>1</v>
      </c>
      <c r="AH2910" s="70"/>
      <c r="AI2910" s="70"/>
      <c r="AJ2910">
        <v>0</v>
      </c>
      <c r="AL2910" s="70"/>
      <c r="BM2910" s="135">
        <v>0.3125</v>
      </c>
      <c r="BN2910" s="136">
        <v>0.35416666666666669</v>
      </c>
      <c r="BO2910" s="101"/>
      <c r="BR2910" s="109" t="str">
        <f t="shared" si="45"/>
        <v>SH-25-2899</v>
      </c>
      <c r="BS2910" s="109" t="s">
        <v>368</v>
      </c>
      <c r="BT2910" t="s">
        <v>92</v>
      </c>
      <c r="BU2910" t="s">
        <v>6120</v>
      </c>
    </row>
    <row r="2911" spans="1:73" hidden="1">
      <c r="A2911" s="103" t="s">
        <v>6121</v>
      </c>
      <c r="B2911" s="102">
        <v>45797</v>
      </c>
      <c r="C2911" s="104">
        <f>_xlfn.ISOWEEKNUM(Tabella2[[#This Row],[Date]])</f>
        <v>21</v>
      </c>
      <c r="D2911" s="104" t="s">
        <v>305</v>
      </c>
      <c r="E2911" s="104" t="s">
        <v>284</v>
      </c>
      <c r="F2911" s="104">
        <v>45</v>
      </c>
      <c r="G2911" s="104" t="s">
        <v>284</v>
      </c>
      <c r="H2911" s="105">
        <v>9</v>
      </c>
      <c r="I2911" s="104"/>
      <c r="J2911" s="104" t="s">
        <v>258</v>
      </c>
      <c r="K2911" s="104" t="s">
        <v>79</v>
      </c>
      <c r="L2911" s="104" t="s">
        <v>299</v>
      </c>
      <c r="M2911" s="104" t="s">
        <v>386</v>
      </c>
      <c r="N2911" s="104"/>
      <c r="O2911" s="108" t="str">
        <f>A806</f>
        <v>13208</v>
      </c>
      <c r="P2911" s="111" t="s">
        <v>2075</v>
      </c>
      <c r="Q2911" s="153" t="s">
        <v>631</v>
      </c>
      <c r="R2911" s="153" t="s">
        <v>498</v>
      </c>
      <c r="S2911" s="153">
        <v>4.1666666666666657E-2</v>
      </c>
      <c r="T2911" s="153">
        <v>0.375</v>
      </c>
      <c r="U2911" s="153">
        <v>0.41666666666666669</v>
      </c>
      <c r="V2911" s="153">
        <f>IF(ISBLANK(T2911),"",Tabella2[[#This Row],[ACT STOP]]-Tabella2[[#This Row],[ACT START]])</f>
        <v>4.1666666666666685E-2</v>
      </c>
      <c r="W2911" s="104" t="s">
        <v>92</v>
      </c>
      <c r="X2911" s="104" t="s">
        <v>91</v>
      </c>
      <c r="Y2911" s="110"/>
      <c r="Z2911" s="106"/>
      <c r="AA2911" s="104"/>
      <c r="AB2911" s="107"/>
      <c r="AC2911" s="72">
        <v>1</v>
      </c>
      <c r="AH2911" s="70"/>
      <c r="AI2911" s="70"/>
      <c r="AJ2911">
        <v>0</v>
      </c>
      <c r="AL2911" s="70"/>
      <c r="BM2911" s="135">
        <v>0.375</v>
      </c>
      <c r="BN2911" s="136">
        <v>0.41666666666666669</v>
      </c>
      <c r="BO2911" s="101"/>
      <c r="BR2911" s="109" t="str">
        <f t="shared" si="45"/>
        <v>SH-25-2900</v>
      </c>
      <c r="BS2911" s="109" t="s">
        <v>339</v>
      </c>
      <c r="BT2911" t="s">
        <v>92</v>
      </c>
      <c r="BU2911" t="s">
        <v>6122</v>
      </c>
    </row>
    <row r="2912" spans="1:73" hidden="1">
      <c r="A2912" s="103" t="s">
        <v>6123</v>
      </c>
      <c r="B2912" s="102">
        <v>45797</v>
      </c>
      <c r="C2912" s="104">
        <f>_xlfn.ISOWEEKNUM(Tabella2[[#This Row],[Date]])</f>
        <v>21</v>
      </c>
      <c r="D2912" s="104" t="s">
        <v>275</v>
      </c>
      <c r="E2912" s="104" t="s">
        <v>256</v>
      </c>
      <c r="F2912" s="104">
        <v>57</v>
      </c>
      <c r="G2912" s="104" t="s">
        <v>257</v>
      </c>
      <c r="H2912" s="105">
        <v>17</v>
      </c>
      <c r="I2912" s="104" t="s">
        <v>258</v>
      </c>
      <c r="J2912" s="104"/>
      <c r="K2912" s="104" t="s">
        <v>83</v>
      </c>
      <c r="L2912" s="104" t="s">
        <v>299</v>
      </c>
      <c r="M2912" s="104" t="s">
        <v>276</v>
      </c>
      <c r="N2912" s="104"/>
      <c r="O2912" s="108" t="str">
        <f>A807</f>
        <v>13209</v>
      </c>
      <c r="P2912" s="111" t="s">
        <v>456</v>
      </c>
      <c r="Q2912" s="153" t="s">
        <v>631</v>
      </c>
      <c r="R2912" s="153" t="s">
        <v>498</v>
      </c>
      <c r="S2912" s="153">
        <v>4.1666666666666657E-2</v>
      </c>
      <c r="T2912" s="153">
        <v>0.375</v>
      </c>
      <c r="U2912" s="153">
        <v>0.41666666666666669</v>
      </c>
      <c r="V2912" s="153">
        <f>IF(ISBLANK(T2912),"",Tabella2[[#This Row],[ACT STOP]]-Tabella2[[#This Row],[ACT START]])</f>
        <v>4.1666666666666685E-2</v>
      </c>
      <c r="W2912" s="104" t="s">
        <v>92</v>
      </c>
      <c r="X2912" s="104" t="s">
        <v>91</v>
      </c>
      <c r="Y2912" s="110"/>
      <c r="Z2912" s="106"/>
      <c r="AA2912" s="104"/>
      <c r="AB2912" s="107"/>
      <c r="AC2912" s="72">
        <v>1</v>
      </c>
      <c r="AH2912" s="70"/>
      <c r="AI2912" s="70"/>
      <c r="AJ2912">
        <v>0</v>
      </c>
      <c r="AL2912" s="70"/>
      <c r="BM2912" s="135">
        <v>0.375</v>
      </c>
      <c r="BN2912" s="136">
        <v>0.41666666666666669</v>
      </c>
      <c r="BO2912" s="101"/>
      <c r="BR2912" s="109" t="str">
        <f t="shared" si="45"/>
        <v>SH-25-2901</v>
      </c>
      <c r="BS2912" s="109" t="s">
        <v>393</v>
      </c>
      <c r="BT2912" t="s">
        <v>92</v>
      </c>
      <c r="BU2912" t="s">
        <v>6124</v>
      </c>
    </row>
    <row r="2913" spans="1:73" hidden="1">
      <c r="A2913" s="103" t="s">
        <v>6125</v>
      </c>
      <c r="B2913" s="102">
        <v>45797</v>
      </c>
      <c r="C2913" s="104">
        <f>_xlfn.ISOWEEKNUM(Tabella2[[#This Row],[Date]])</f>
        <v>21</v>
      </c>
      <c r="D2913" s="104" t="s">
        <v>509</v>
      </c>
      <c r="E2913" s="104" t="s">
        <v>284</v>
      </c>
      <c r="F2913" s="104">
        <v>71</v>
      </c>
      <c r="G2913" s="104" t="s">
        <v>257</v>
      </c>
      <c r="H2913" s="105">
        <v>14</v>
      </c>
      <c r="I2913" s="104"/>
      <c r="J2913" s="104" t="s">
        <v>258</v>
      </c>
      <c r="K2913" s="104" t="s">
        <v>75</v>
      </c>
      <c r="L2913" s="104" t="s">
        <v>299</v>
      </c>
      <c r="M2913" s="104" t="s">
        <v>328</v>
      </c>
      <c r="N2913" s="104"/>
      <c r="O2913" s="108" t="str">
        <f>A808</f>
        <v>13210</v>
      </c>
      <c r="P2913" s="111" t="s">
        <v>3382</v>
      </c>
      <c r="Q2913" s="153" t="s">
        <v>631</v>
      </c>
      <c r="R2913" s="153" t="s">
        <v>498</v>
      </c>
      <c r="S2913" s="153">
        <v>4.1666666666666657E-2</v>
      </c>
      <c r="T2913" s="153">
        <v>0.375</v>
      </c>
      <c r="U2913" s="153">
        <v>0.40972222222222221</v>
      </c>
      <c r="V2913" s="153">
        <f>IF(ISBLANK(T2913),"",Tabella2[[#This Row],[ACT STOP]]-Tabella2[[#This Row],[ACT START]])</f>
        <v>3.472222222222221E-2</v>
      </c>
      <c r="W2913" s="104" t="s">
        <v>92</v>
      </c>
      <c r="X2913" s="104" t="s">
        <v>91</v>
      </c>
      <c r="Y2913" s="110"/>
      <c r="Z2913" s="106"/>
      <c r="AA2913" s="104"/>
      <c r="AB2913" s="107"/>
      <c r="AC2913" s="72">
        <v>1</v>
      </c>
      <c r="AH2913" s="70"/>
      <c r="AI2913" s="70"/>
      <c r="AJ2913">
        <v>0</v>
      </c>
      <c r="AL2913" s="70"/>
      <c r="BM2913" s="135">
        <v>0.375</v>
      </c>
      <c r="BN2913" s="136">
        <v>0.40972222222222221</v>
      </c>
      <c r="BO2913" s="101"/>
      <c r="BR2913" s="109" t="str">
        <f t="shared" si="45"/>
        <v>SH-25-2902</v>
      </c>
      <c r="BS2913" s="109" t="s">
        <v>372</v>
      </c>
      <c r="BT2913" t="s">
        <v>92</v>
      </c>
      <c r="BU2913" t="s">
        <v>6126</v>
      </c>
    </row>
    <row r="2914" spans="1:73" hidden="1">
      <c r="A2914" s="103" t="s">
        <v>6127</v>
      </c>
      <c r="B2914" s="102">
        <v>45797</v>
      </c>
      <c r="C2914" s="104">
        <f>_xlfn.ISOWEEKNUM(Tabella2[[#This Row],[Date]])</f>
        <v>21</v>
      </c>
      <c r="D2914" s="104" t="s">
        <v>558</v>
      </c>
      <c r="E2914" s="104" t="s">
        <v>284</v>
      </c>
      <c r="F2914" s="104">
        <v>58</v>
      </c>
      <c r="G2914" s="104" t="s">
        <v>257</v>
      </c>
      <c r="H2914" s="105">
        <v>12</v>
      </c>
      <c r="I2914" s="104"/>
      <c r="J2914" s="104" t="s">
        <v>258</v>
      </c>
      <c r="K2914" s="104" t="s">
        <v>79</v>
      </c>
      <c r="L2914" s="104" t="s">
        <v>299</v>
      </c>
      <c r="M2914" s="104" t="s">
        <v>276</v>
      </c>
      <c r="N2914" s="104"/>
      <c r="O2914" s="108" t="str">
        <f>A809</f>
        <v>13211</v>
      </c>
      <c r="P2914" s="111" t="s">
        <v>456</v>
      </c>
      <c r="Q2914" s="153" t="s">
        <v>263</v>
      </c>
      <c r="R2914" s="153" t="s">
        <v>504</v>
      </c>
      <c r="S2914" s="153">
        <v>4.1666666666666657E-2</v>
      </c>
      <c r="T2914" s="153">
        <v>0.4375</v>
      </c>
      <c r="U2914" s="153">
        <v>0.47916666666666669</v>
      </c>
      <c r="V2914" s="153">
        <f>IF(ISBLANK(T2914),"",Tabella2[[#This Row],[ACT STOP]]-Tabella2[[#This Row],[ACT START]])</f>
        <v>4.1666666666666685E-2</v>
      </c>
      <c r="W2914" s="104" t="s">
        <v>92</v>
      </c>
      <c r="X2914" s="104" t="s">
        <v>91</v>
      </c>
      <c r="Y2914" s="110"/>
      <c r="Z2914" s="106"/>
      <c r="AA2914" s="104"/>
      <c r="AB2914" s="107"/>
      <c r="AC2914" s="72">
        <v>1</v>
      </c>
      <c r="AH2914" s="70"/>
      <c r="AI2914" s="70"/>
      <c r="AJ2914">
        <v>0</v>
      </c>
      <c r="AL2914" s="70"/>
      <c r="BM2914" s="135">
        <v>0.4375</v>
      </c>
      <c r="BN2914" s="136">
        <v>0.47916666666666669</v>
      </c>
      <c r="BO2914" s="101"/>
      <c r="BR2914" s="109" t="str">
        <f t="shared" si="45"/>
        <v>SH-25-2903</v>
      </c>
      <c r="BS2914" s="109" t="s">
        <v>266</v>
      </c>
      <c r="BT2914" t="s">
        <v>92</v>
      </c>
      <c r="BU2914" t="s">
        <v>6128</v>
      </c>
    </row>
    <row r="2915" spans="1:73" hidden="1">
      <c r="A2915" s="103" t="s">
        <v>6129</v>
      </c>
      <c r="B2915" s="102">
        <v>45797</v>
      </c>
      <c r="C2915" s="104">
        <f>_xlfn.ISOWEEKNUM(Tabella2[[#This Row],[Date]])</f>
        <v>21</v>
      </c>
      <c r="D2915" s="104" t="s">
        <v>321</v>
      </c>
      <c r="E2915" s="104" t="s">
        <v>284</v>
      </c>
      <c r="F2915" s="104">
        <v>52</v>
      </c>
      <c r="G2915" s="104" t="s">
        <v>257</v>
      </c>
      <c r="H2915" s="105">
        <v>9</v>
      </c>
      <c r="I2915" s="104"/>
      <c r="J2915" s="104" t="s">
        <v>258</v>
      </c>
      <c r="K2915" s="104" t="s">
        <v>83</v>
      </c>
      <c r="L2915" s="104" t="s">
        <v>299</v>
      </c>
      <c r="M2915" s="104" t="s">
        <v>276</v>
      </c>
      <c r="N2915" s="104"/>
      <c r="O2915" s="108" t="str">
        <f>A810</f>
        <v>13212</v>
      </c>
      <c r="P2915" s="111" t="s">
        <v>2205</v>
      </c>
      <c r="Q2915" s="153" t="s">
        <v>263</v>
      </c>
      <c r="R2915" s="153" t="s">
        <v>504</v>
      </c>
      <c r="S2915" s="153">
        <v>4.1666666666666657E-2</v>
      </c>
      <c r="T2915" s="153">
        <v>0.4375</v>
      </c>
      <c r="U2915" s="153">
        <v>0.47916666666666669</v>
      </c>
      <c r="V2915" s="153">
        <f>IF(ISBLANK(T2915),"",Tabella2[[#This Row],[ACT STOP]]-Tabella2[[#This Row],[ACT START]])</f>
        <v>4.1666666666666685E-2</v>
      </c>
      <c r="W2915" s="104" t="s">
        <v>92</v>
      </c>
      <c r="X2915" s="104" t="s">
        <v>91</v>
      </c>
      <c r="Y2915" s="110"/>
      <c r="Z2915" s="106"/>
      <c r="AA2915" s="104"/>
      <c r="AB2915" s="107"/>
      <c r="AC2915" s="72">
        <v>1</v>
      </c>
      <c r="AH2915" s="70"/>
      <c r="AI2915" s="70"/>
      <c r="AJ2915">
        <v>0</v>
      </c>
      <c r="AL2915" s="70"/>
      <c r="BM2915" s="135">
        <v>0.4375</v>
      </c>
      <c r="BN2915" s="136">
        <v>0.47916666666666669</v>
      </c>
      <c r="BO2915" s="101"/>
      <c r="BR2915" s="109" t="str">
        <f t="shared" si="45"/>
        <v>SH-25-2904</v>
      </c>
      <c r="BS2915" s="109" t="s">
        <v>318</v>
      </c>
      <c r="BT2915" t="s">
        <v>92</v>
      </c>
      <c r="BU2915" t="s">
        <v>6130</v>
      </c>
    </row>
    <row r="2916" spans="1:73" hidden="1">
      <c r="A2916" s="103" t="s">
        <v>6131</v>
      </c>
      <c r="B2916" s="102">
        <v>45797</v>
      </c>
      <c r="C2916" s="104">
        <f>_xlfn.ISOWEEKNUM(Tabella2[[#This Row],[Date]])</f>
        <v>21</v>
      </c>
      <c r="D2916" s="104" t="s">
        <v>421</v>
      </c>
      <c r="E2916" s="104" t="s">
        <v>327</v>
      </c>
      <c r="F2916" s="104">
        <v>70</v>
      </c>
      <c r="G2916" s="104" t="s">
        <v>284</v>
      </c>
      <c r="H2916" s="105">
        <v>23</v>
      </c>
      <c r="I2916" s="104" t="s">
        <v>258</v>
      </c>
      <c r="J2916" s="104"/>
      <c r="K2916" s="104" t="s">
        <v>81</v>
      </c>
      <c r="L2916" s="104" t="s">
        <v>259</v>
      </c>
      <c r="M2916" s="104" t="s">
        <v>386</v>
      </c>
      <c r="N2916" s="104"/>
      <c r="O2916" s="106"/>
      <c r="P2916" s="111" t="s">
        <v>561</v>
      </c>
      <c r="Q2916" s="153" t="s">
        <v>263</v>
      </c>
      <c r="R2916" s="153" t="s">
        <v>504</v>
      </c>
      <c r="S2916" s="153">
        <v>4.1666666666666657E-2</v>
      </c>
      <c r="T2916" s="153">
        <v>0.4375</v>
      </c>
      <c r="U2916" s="153">
        <v>0.47916666666666669</v>
      </c>
      <c r="V2916" s="153">
        <f>IF(ISBLANK(T2916),"",Tabella2[[#This Row],[ACT STOP]]-Tabella2[[#This Row],[ACT START]])</f>
        <v>4.1666666666666685E-2</v>
      </c>
      <c r="W2916" s="104" t="s">
        <v>92</v>
      </c>
      <c r="X2916" s="104" t="s">
        <v>91</v>
      </c>
      <c r="Y2916" s="110"/>
      <c r="Z2916" s="106"/>
      <c r="AA2916" s="104"/>
      <c r="AB2916" s="107"/>
      <c r="AC2916" s="72">
        <v>1</v>
      </c>
      <c r="AH2916" s="70"/>
      <c r="AI2916" s="70"/>
      <c r="AJ2916">
        <v>0</v>
      </c>
      <c r="AL2916" s="70"/>
      <c r="BM2916" s="135">
        <v>0.4375</v>
      </c>
      <c r="BN2916" s="136">
        <v>0.47916666666666669</v>
      </c>
      <c r="BO2916" s="101"/>
      <c r="BR2916" s="109" t="str">
        <f t="shared" si="45"/>
        <v>SH-25-2905</v>
      </c>
      <c r="BS2916" s="109" t="s">
        <v>358</v>
      </c>
      <c r="BT2916" t="s">
        <v>92</v>
      </c>
      <c r="BU2916" t="s">
        <v>6132</v>
      </c>
    </row>
    <row r="2917" spans="1:73" ht="63" hidden="1" customHeight="1">
      <c r="A2917" s="103" t="s">
        <v>6133</v>
      </c>
      <c r="B2917" s="102">
        <v>45797</v>
      </c>
      <c r="C2917" s="104">
        <f>_xlfn.ISOWEEKNUM(Tabella2[[#This Row],[Date]])</f>
        <v>21</v>
      </c>
      <c r="D2917" s="104" t="s">
        <v>722</v>
      </c>
      <c r="E2917" s="104" t="s">
        <v>327</v>
      </c>
      <c r="F2917" s="104">
        <v>81</v>
      </c>
      <c r="G2917" s="104" t="s">
        <v>257</v>
      </c>
      <c r="H2917" s="105">
        <v>2</v>
      </c>
      <c r="I2917" s="104" t="s">
        <v>258</v>
      </c>
      <c r="J2917" s="104"/>
      <c r="K2917" s="104" t="s">
        <v>77</v>
      </c>
      <c r="L2917" s="104" t="s">
        <v>259</v>
      </c>
      <c r="M2917" s="104" t="s">
        <v>276</v>
      </c>
      <c r="N2917" s="104"/>
      <c r="O2917" s="106"/>
      <c r="P2917" s="111" t="s">
        <v>742</v>
      </c>
      <c r="Q2917" s="153" t="s">
        <v>263</v>
      </c>
      <c r="R2917" s="153" t="s">
        <v>504</v>
      </c>
      <c r="S2917" s="153">
        <v>4.1666666666666657E-2</v>
      </c>
      <c r="T2917" s="153">
        <v>0.4375</v>
      </c>
      <c r="U2917" s="153">
        <v>0.48958333333333331</v>
      </c>
      <c r="V2917" s="153">
        <f>IF(ISBLANK(T2917),"",Tabella2[[#This Row],[ACT STOP]]-Tabella2[[#This Row],[ACT START]])</f>
        <v>5.2083333333333315E-2</v>
      </c>
      <c r="W2917" s="104" t="s">
        <v>92</v>
      </c>
      <c r="X2917" s="104" t="s">
        <v>91</v>
      </c>
      <c r="Y2917" s="110" t="s">
        <v>6134</v>
      </c>
      <c r="Z2917" s="106"/>
      <c r="AA2917" s="104"/>
      <c r="AB2917" s="107"/>
      <c r="AC2917" s="72">
        <v>1</v>
      </c>
      <c r="AH2917" s="70"/>
      <c r="AI2917" s="70"/>
      <c r="AJ2917">
        <v>0</v>
      </c>
      <c r="AL2917" s="70"/>
      <c r="BM2917" s="135">
        <v>0.4375</v>
      </c>
      <c r="BN2917" s="136">
        <v>0.48958333333333331</v>
      </c>
      <c r="BO2917" s="101">
        <v>1.041666666666667E-2</v>
      </c>
      <c r="BQ2917" t="s">
        <v>94</v>
      </c>
      <c r="BR2917" s="109" t="str">
        <f t="shared" si="45"/>
        <v>SH-25-2906</v>
      </c>
      <c r="BS2917" s="109" t="s">
        <v>368</v>
      </c>
      <c r="BT2917" t="s">
        <v>92</v>
      </c>
      <c r="BU2917" t="s">
        <v>6135</v>
      </c>
    </row>
    <row r="2918" spans="1:73" hidden="1">
      <c r="A2918" s="103" t="s">
        <v>6136</v>
      </c>
      <c r="B2918" s="102">
        <v>45797</v>
      </c>
      <c r="C2918" s="104">
        <f>_xlfn.ISOWEEKNUM(Tabella2[[#This Row],[Date]])</f>
        <v>21</v>
      </c>
      <c r="D2918" s="104" t="s">
        <v>755</v>
      </c>
      <c r="E2918" s="104" t="s">
        <v>256</v>
      </c>
      <c r="F2918" s="104">
        <v>58</v>
      </c>
      <c r="G2918" s="104" t="s">
        <v>257</v>
      </c>
      <c r="H2918" s="105">
        <v>17</v>
      </c>
      <c r="I2918" s="104" t="s">
        <v>258</v>
      </c>
      <c r="J2918" s="104"/>
      <c r="K2918" s="104" t="s">
        <v>79</v>
      </c>
      <c r="L2918" s="104" t="s">
        <v>299</v>
      </c>
      <c r="M2918" s="104" t="s">
        <v>276</v>
      </c>
      <c r="N2918" s="104"/>
      <c r="O2918" s="108" t="str">
        <f>A811</f>
        <v>13213</v>
      </c>
      <c r="P2918" s="111" t="s">
        <v>2947</v>
      </c>
      <c r="Q2918" s="153" t="s">
        <v>511</v>
      </c>
      <c r="R2918" s="153" t="s">
        <v>549</v>
      </c>
      <c r="S2918" s="153">
        <v>4.1666666666666657E-2</v>
      </c>
      <c r="T2918" s="153">
        <v>0.5</v>
      </c>
      <c r="U2918" s="153">
        <v>0.54166666666666663</v>
      </c>
      <c r="V2918" s="153">
        <f>IF(ISBLANK(T2918),"",Tabella2[[#This Row],[ACT STOP]]-Tabella2[[#This Row],[ACT START]])</f>
        <v>4.166666666666663E-2</v>
      </c>
      <c r="W2918" s="104" t="s">
        <v>92</v>
      </c>
      <c r="X2918" s="104" t="s">
        <v>91</v>
      </c>
      <c r="Y2918" s="110"/>
      <c r="Z2918" s="106"/>
      <c r="AA2918" s="104"/>
      <c r="AB2918" s="107"/>
      <c r="AC2918" s="72">
        <v>1</v>
      </c>
      <c r="AH2918" s="70"/>
      <c r="AI2918" s="70"/>
      <c r="AJ2918">
        <v>0</v>
      </c>
      <c r="AL2918" s="70"/>
      <c r="BM2918" s="135">
        <v>0.5</v>
      </c>
      <c r="BN2918" s="136">
        <v>0.54166666666666663</v>
      </c>
      <c r="BO2918" s="101"/>
      <c r="BR2918" s="109" t="str">
        <f t="shared" si="45"/>
        <v>SH-25-2907</v>
      </c>
      <c r="BS2918" s="109" t="s">
        <v>393</v>
      </c>
      <c r="BT2918" t="s">
        <v>92</v>
      </c>
      <c r="BU2918" t="s">
        <v>6137</v>
      </c>
    </row>
    <row r="2919" spans="1:73" hidden="1">
      <c r="A2919" s="103" t="s">
        <v>6138</v>
      </c>
      <c r="B2919" s="102">
        <v>45797</v>
      </c>
      <c r="C2919" s="104">
        <f>_xlfn.ISOWEEKNUM(Tabella2[[#This Row],[Date]])</f>
        <v>21</v>
      </c>
      <c r="D2919" s="104" t="s">
        <v>321</v>
      </c>
      <c r="E2919" s="104" t="s">
        <v>284</v>
      </c>
      <c r="F2919" s="104">
        <v>54</v>
      </c>
      <c r="G2919" s="104" t="s">
        <v>257</v>
      </c>
      <c r="H2919" s="105">
        <v>1</v>
      </c>
      <c r="I2919" s="104"/>
      <c r="J2919" s="104" t="s">
        <v>258</v>
      </c>
      <c r="K2919" s="104" t="s">
        <v>83</v>
      </c>
      <c r="L2919" s="104" t="s">
        <v>299</v>
      </c>
      <c r="M2919" s="104" t="s">
        <v>276</v>
      </c>
      <c r="N2919" s="104"/>
      <c r="O2919" s="108" t="str">
        <f>A812</f>
        <v>13214</v>
      </c>
      <c r="P2919" s="111" t="s">
        <v>664</v>
      </c>
      <c r="Q2919" s="153" t="s">
        <v>511</v>
      </c>
      <c r="R2919" s="153" t="s">
        <v>549</v>
      </c>
      <c r="S2919" s="153">
        <v>4.1666666666666657E-2</v>
      </c>
      <c r="T2919" s="153">
        <v>0.5</v>
      </c>
      <c r="U2919" s="153">
        <v>0.54166666666666663</v>
      </c>
      <c r="V2919" s="153">
        <f>IF(ISBLANK(T2919),"",Tabella2[[#This Row],[ACT STOP]]-Tabella2[[#This Row],[ACT START]])</f>
        <v>4.166666666666663E-2</v>
      </c>
      <c r="W2919" s="104" t="s">
        <v>92</v>
      </c>
      <c r="X2919" s="104" t="s">
        <v>91</v>
      </c>
      <c r="Y2919" s="110"/>
      <c r="Z2919" s="106"/>
      <c r="AA2919" s="104"/>
      <c r="AB2919" s="107"/>
      <c r="AC2919" s="72">
        <v>1</v>
      </c>
      <c r="AH2919" s="70"/>
      <c r="AI2919" s="70"/>
      <c r="AJ2919">
        <v>0</v>
      </c>
      <c r="AL2919" s="70"/>
      <c r="BM2919" s="135">
        <v>0.5</v>
      </c>
      <c r="BN2919" s="136">
        <v>0.54166666666666663</v>
      </c>
      <c r="BO2919" s="101"/>
      <c r="BR2919" s="109" t="str">
        <f t="shared" si="45"/>
        <v>SH-25-2908</v>
      </c>
      <c r="BS2919" s="109" t="s">
        <v>332</v>
      </c>
      <c r="BT2919" t="s">
        <v>92</v>
      </c>
      <c r="BU2919" t="s">
        <v>6139</v>
      </c>
    </row>
    <row r="2920" spans="1:73" hidden="1">
      <c r="A2920" s="103" t="s">
        <v>6140</v>
      </c>
      <c r="B2920" s="102">
        <v>45797</v>
      </c>
      <c r="C2920" s="104">
        <f>_xlfn.ISOWEEKNUM(Tabella2[[#This Row],[Date]])</f>
        <v>21</v>
      </c>
      <c r="D2920" s="104" t="s">
        <v>722</v>
      </c>
      <c r="E2920" s="104" t="s">
        <v>327</v>
      </c>
      <c r="F2920" s="104">
        <v>76</v>
      </c>
      <c r="G2920" s="104" t="s">
        <v>257</v>
      </c>
      <c r="H2920" s="105">
        <v>14</v>
      </c>
      <c r="I2920" s="104" t="s">
        <v>258</v>
      </c>
      <c r="J2920" s="104"/>
      <c r="K2920" s="104" t="s">
        <v>81</v>
      </c>
      <c r="L2920" s="104" t="s">
        <v>259</v>
      </c>
      <c r="M2920" s="104" t="s">
        <v>276</v>
      </c>
      <c r="N2920" s="104"/>
      <c r="O2920" s="106"/>
      <c r="P2920" s="111" t="s">
        <v>738</v>
      </c>
      <c r="Q2920" s="153" t="s">
        <v>511</v>
      </c>
      <c r="R2920" s="153" t="s">
        <v>549</v>
      </c>
      <c r="S2920" s="153">
        <v>4.1666666666666657E-2</v>
      </c>
      <c r="T2920" s="153">
        <v>0.5</v>
      </c>
      <c r="U2920" s="153">
        <v>0.54166666666666663</v>
      </c>
      <c r="V2920" s="153">
        <f>IF(ISBLANK(T2920),"",Tabella2[[#This Row],[ACT STOP]]-Tabella2[[#This Row],[ACT START]])</f>
        <v>4.166666666666663E-2</v>
      </c>
      <c r="W2920" s="104" t="s">
        <v>92</v>
      </c>
      <c r="X2920" s="104" t="s">
        <v>91</v>
      </c>
      <c r="Y2920" s="110"/>
      <c r="Z2920" s="106"/>
      <c r="AA2920" s="104"/>
      <c r="AB2920" s="107"/>
      <c r="AC2920" s="72">
        <v>1</v>
      </c>
      <c r="AH2920" s="70"/>
      <c r="AI2920" s="70"/>
      <c r="AJ2920">
        <v>0</v>
      </c>
      <c r="AL2920" s="70"/>
      <c r="BM2920" s="135">
        <v>0.5</v>
      </c>
      <c r="BN2920" s="136">
        <v>0.54166666666666663</v>
      </c>
      <c r="BO2920" s="101"/>
      <c r="BR2920" s="109" t="str">
        <f t="shared" si="45"/>
        <v>SH-25-2909</v>
      </c>
      <c r="BS2920" s="109" t="s">
        <v>372</v>
      </c>
      <c r="BT2920" t="s">
        <v>92</v>
      </c>
      <c r="BU2920" t="s">
        <v>6141</v>
      </c>
    </row>
    <row r="2921" spans="1:73" hidden="1">
      <c r="A2921" s="103" t="s">
        <v>6142</v>
      </c>
      <c r="B2921" s="102">
        <v>45797</v>
      </c>
      <c r="C2921" s="104">
        <f>_xlfn.ISOWEEKNUM(Tabella2[[#This Row],[Date]])</f>
        <v>21</v>
      </c>
      <c r="D2921" s="104" t="s">
        <v>722</v>
      </c>
      <c r="E2921" s="104" t="s">
        <v>327</v>
      </c>
      <c r="F2921" s="104">
        <v>82</v>
      </c>
      <c r="G2921" s="104" t="s">
        <v>284</v>
      </c>
      <c r="H2921" s="105">
        <v>9</v>
      </c>
      <c r="I2921" s="104" t="s">
        <v>258</v>
      </c>
      <c r="J2921" s="104"/>
      <c r="K2921" s="104" t="s">
        <v>75</v>
      </c>
      <c r="L2921" s="104" t="s">
        <v>259</v>
      </c>
      <c r="M2921" s="104" t="s">
        <v>276</v>
      </c>
      <c r="N2921" s="104"/>
      <c r="O2921" s="106"/>
      <c r="P2921" s="111" t="s">
        <v>742</v>
      </c>
      <c r="Q2921" s="153" t="s">
        <v>511</v>
      </c>
      <c r="R2921" s="153" t="s">
        <v>549</v>
      </c>
      <c r="S2921" s="153">
        <v>4.1666666666666657E-2</v>
      </c>
      <c r="T2921" s="153">
        <v>0.5</v>
      </c>
      <c r="U2921" s="153">
        <v>0.55555555555555558</v>
      </c>
      <c r="V2921" s="153">
        <f>IF(ISBLANK(T2921),"",Tabella2[[#This Row],[ACT STOP]]-Tabella2[[#This Row],[ACT START]])</f>
        <v>5.555555555555558E-2</v>
      </c>
      <c r="W2921" s="104" t="s">
        <v>92</v>
      </c>
      <c r="X2921" s="104" t="s">
        <v>91</v>
      </c>
      <c r="Y2921" s="110" t="s">
        <v>6143</v>
      </c>
      <c r="Z2921" s="106"/>
      <c r="AA2921" s="104"/>
      <c r="AB2921" s="107"/>
      <c r="AC2921" s="72">
        <v>1</v>
      </c>
      <c r="AH2921" s="70"/>
      <c r="AI2921" s="70"/>
      <c r="AJ2921">
        <v>0</v>
      </c>
      <c r="AL2921" s="70"/>
      <c r="BM2921" s="135">
        <v>0.5</v>
      </c>
      <c r="BN2921" s="136">
        <v>0.55555555555555558</v>
      </c>
      <c r="BO2921" s="101">
        <v>1.388888888888889E-2</v>
      </c>
      <c r="BQ2921" t="s">
        <v>94</v>
      </c>
      <c r="BR2921" s="109" t="str">
        <f t="shared" si="45"/>
        <v>SH-25-2910</v>
      </c>
      <c r="BS2921" s="109" t="s">
        <v>339</v>
      </c>
      <c r="BT2921" t="s">
        <v>92</v>
      </c>
      <c r="BU2921" t="s">
        <v>6144</v>
      </c>
    </row>
    <row r="2922" spans="1:73" hidden="1">
      <c r="A2922" s="103" t="s">
        <v>6145</v>
      </c>
      <c r="B2922" s="102">
        <v>45797</v>
      </c>
      <c r="C2922" s="104">
        <f>_xlfn.ISOWEEKNUM(Tabella2[[#This Row],[Date]])</f>
        <v>21</v>
      </c>
      <c r="D2922" s="104" t="s">
        <v>305</v>
      </c>
      <c r="E2922" s="104" t="s">
        <v>284</v>
      </c>
      <c r="F2922" s="104">
        <v>45</v>
      </c>
      <c r="G2922" s="104" t="s">
        <v>257</v>
      </c>
      <c r="H2922" s="105">
        <v>9</v>
      </c>
      <c r="I2922" s="104"/>
      <c r="J2922" s="104" t="s">
        <v>258</v>
      </c>
      <c r="K2922" s="104" t="s">
        <v>79</v>
      </c>
      <c r="L2922" s="104" t="s">
        <v>299</v>
      </c>
      <c r="M2922" s="104" t="s">
        <v>386</v>
      </c>
      <c r="N2922" s="104"/>
      <c r="O2922" s="108" t="str">
        <f>A813</f>
        <v>13215</v>
      </c>
      <c r="P2922" s="111" t="s">
        <v>565</v>
      </c>
      <c r="Q2922" s="153" t="s">
        <v>272</v>
      </c>
      <c r="R2922" s="153" t="s">
        <v>576</v>
      </c>
      <c r="S2922" s="153">
        <v>4.1666666666666657E-2</v>
      </c>
      <c r="T2922" s="153">
        <v>0.5625</v>
      </c>
      <c r="U2922" s="153">
        <v>0.60416666666666663</v>
      </c>
      <c r="V2922" s="153">
        <f>IF(ISBLANK(T2922),"",Tabella2[[#This Row],[ACT STOP]]-Tabella2[[#This Row],[ACT START]])</f>
        <v>4.166666666666663E-2</v>
      </c>
      <c r="W2922" s="104" t="s">
        <v>92</v>
      </c>
      <c r="X2922" s="104" t="s">
        <v>91</v>
      </c>
      <c r="Y2922" s="110"/>
      <c r="Z2922" s="106"/>
      <c r="AA2922" s="104"/>
      <c r="AB2922" s="107"/>
      <c r="AC2922" s="72">
        <v>1</v>
      </c>
      <c r="AH2922" s="70"/>
      <c r="AI2922" s="70"/>
      <c r="AJ2922">
        <v>0</v>
      </c>
      <c r="AL2922" s="70"/>
      <c r="BM2922" s="135">
        <v>0.5625</v>
      </c>
      <c r="BN2922" s="136">
        <v>0.60416666666666663</v>
      </c>
      <c r="BO2922" s="101"/>
      <c r="BR2922" s="109" t="str">
        <f t="shared" si="45"/>
        <v>SH-25-2911</v>
      </c>
      <c r="BS2922" s="109" t="s">
        <v>318</v>
      </c>
      <c r="BT2922" t="s">
        <v>92</v>
      </c>
      <c r="BU2922" t="s">
        <v>6146</v>
      </c>
    </row>
    <row r="2923" spans="1:73" hidden="1">
      <c r="A2923" s="103" t="s">
        <v>6147</v>
      </c>
      <c r="B2923" s="102">
        <v>45797</v>
      </c>
      <c r="C2923" s="104">
        <f>_xlfn.ISOWEEKNUM(Tabella2[[#This Row],[Date]])</f>
        <v>21</v>
      </c>
      <c r="D2923" s="104" t="s">
        <v>275</v>
      </c>
      <c r="E2923" s="104" t="s">
        <v>256</v>
      </c>
      <c r="F2923" s="104">
        <v>57</v>
      </c>
      <c r="G2923" s="104" t="s">
        <v>257</v>
      </c>
      <c r="H2923" s="105">
        <v>13</v>
      </c>
      <c r="I2923" s="104" t="s">
        <v>258</v>
      </c>
      <c r="J2923" s="104"/>
      <c r="K2923" s="104" t="s">
        <v>83</v>
      </c>
      <c r="L2923" s="104" t="s">
        <v>299</v>
      </c>
      <c r="M2923" s="104" t="s">
        <v>276</v>
      </c>
      <c r="N2923" s="104"/>
      <c r="O2923" s="108" t="str">
        <f>A814</f>
        <v>13216</v>
      </c>
      <c r="P2923" s="111" t="s">
        <v>829</v>
      </c>
      <c r="Q2923" s="153" t="s">
        <v>272</v>
      </c>
      <c r="R2923" s="153" t="s">
        <v>576</v>
      </c>
      <c r="S2923" s="153">
        <v>4.1666666666666657E-2</v>
      </c>
      <c r="T2923" s="153">
        <v>0.5625</v>
      </c>
      <c r="U2923" s="153">
        <v>0.60416666666666663</v>
      </c>
      <c r="V2923" s="153">
        <f>IF(ISBLANK(T2923),"",Tabella2[[#This Row],[ACT STOP]]-Tabella2[[#This Row],[ACT START]])</f>
        <v>4.166666666666663E-2</v>
      </c>
      <c r="W2923" s="104" t="s">
        <v>92</v>
      </c>
      <c r="X2923" s="104" t="s">
        <v>91</v>
      </c>
      <c r="Y2923" s="110"/>
      <c r="Z2923" s="106"/>
      <c r="AA2923" s="104"/>
      <c r="AB2923" s="107"/>
      <c r="AC2923" s="72">
        <v>1</v>
      </c>
      <c r="AH2923" s="70"/>
      <c r="AI2923" s="70"/>
      <c r="AJ2923">
        <v>0</v>
      </c>
      <c r="AL2923" s="70"/>
      <c r="BM2923" s="135">
        <v>0.5625</v>
      </c>
      <c r="BN2923" s="136">
        <v>0.60416666666666663</v>
      </c>
      <c r="BO2923" s="101"/>
      <c r="BR2923" s="109" t="str">
        <f t="shared" si="45"/>
        <v>SH-25-2912</v>
      </c>
      <c r="BS2923" s="109" t="s">
        <v>427</v>
      </c>
      <c r="BT2923" t="s">
        <v>92</v>
      </c>
      <c r="BU2923" t="s">
        <v>6148</v>
      </c>
    </row>
    <row r="2924" spans="1:73" hidden="1">
      <c r="A2924" s="103" t="s">
        <v>6149</v>
      </c>
      <c r="B2924" s="102">
        <v>45797</v>
      </c>
      <c r="C2924" s="104">
        <f>_xlfn.ISOWEEKNUM(Tabella2[[#This Row],[Date]])</f>
        <v>21</v>
      </c>
      <c r="D2924" s="104" t="s">
        <v>722</v>
      </c>
      <c r="E2924" s="104" t="s">
        <v>327</v>
      </c>
      <c r="F2924" s="104">
        <v>77</v>
      </c>
      <c r="G2924" s="104" t="s">
        <v>284</v>
      </c>
      <c r="H2924" s="105">
        <v>22</v>
      </c>
      <c r="I2924" s="104" t="s">
        <v>258</v>
      </c>
      <c r="J2924" s="104"/>
      <c r="K2924" s="104" t="s">
        <v>81</v>
      </c>
      <c r="L2924" s="104" t="s">
        <v>259</v>
      </c>
      <c r="M2924" s="104" t="s">
        <v>276</v>
      </c>
      <c r="N2924" s="104"/>
      <c r="O2924" s="106"/>
      <c r="P2924" s="111" t="s">
        <v>742</v>
      </c>
      <c r="Q2924" s="153" t="s">
        <v>272</v>
      </c>
      <c r="R2924" s="153" t="s">
        <v>576</v>
      </c>
      <c r="S2924" s="153">
        <v>4.1666666666666657E-2</v>
      </c>
      <c r="T2924" s="153">
        <v>0.5625</v>
      </c>
      <c r="U2924" s="153">
        <v>0.60763888888888884</v>
      </c>
      <c r="V2924" s="153">
        <f>IF(ISBLANK(T2924),"",Tabella2[[#This Row],[ACT STOP]]-Tabella2[[#This Row],[ACT START]])</f>
        <v>4.513888888888884E-2</v>
      </c>
      <c r="W2924" s="104" t="s">
        <v>92</v>
      </c>
      <c r="X2924" s="104" t="s">
        <v>91</v>
      </c>
      <c r="Y2924" s="110"/>
      <c r="Z2924" s="106"/>
      <c r="AA2924" s="104"/>
      <c r="AB2924" s="107"/>
      <c r="AC2924" s="72">
        <v>1</v>
      </c>
      <c r="AH2924" s="70"/>
      <c r="AI2924" s="70"/>
      <c r="AJ2924">
        <v>0</v>
      </c>
      <c r="AL2924" s="70"/>
      <c r="BM2924" s="135">
        <v>0.5625</v>
      </c>
      <c r="BN2924" s="136">
        <v>0.60763888888888884</v>
      </c>
      <c r="BO2924" s="101">
        <v>3.472222222222222E-3</v>
      </c>
      <c r="BQ2924" t="s">
        <v>102</v>
      </c>
      <c r="BR2924" s="109" t="str">
        <f t="shared" si="45"/>
        <v>SH-25-2913</v>
      </c>
      <c r="BS2924" s="109" t="s">
        <v>295</v>
      </c>
      <c r="BT2924" t="s">
        <v>92</v>
      </c>
      <c r="BU2924" t="s">
        <v>6150</v>
      </c>
    </row>
    <row r="2925" spans="1:73" hidden="1">
      <c r="A2925" s="103" t="s">
        <v>6151</v>
      </c>
      <c r="B2925" s="102">
        <v>45798</v>
      </c>
      <c r="C2925" s="104">
        <f>_xlfn.ISOWEEKNUM(Tabella2[[#This Row],[Date]])</f>
        <v>21</v>
      </c>
      <c r="D2925" s="104" t="s">
        <v>275</v>
      </c>
      <c r="E2925" s="104" t="s">
        <v>256</v>
      </c>
      <c r="F2925" s="104">
        <v>56</v>
      </c>
      <c r="G2925" s="104" t="s">
        <v>257</v>
      </c>
      <c r="H2925" s="105">
        <v>17</v>
      </c>
      <c r="I2925" s="104" t="s">
        <v>258</v>
      </c>
      <c r="J2925" s="104"/>
      <c r="K2925" s="104" t="s">
        <v>79</v>
      </c>
      <c r="L2925" s="104" t="s">
        <v>299</v>
      </c>
      <c r="M2925" s="104" t="s">
        <v>276</v>
      </c>
      <c r="N2925" s="104"/>
      <c r="O2925" s="108" t="str">
        <f>A815</f>
        <v>13217</v>
      </c>
      <c r="P2925" s="111" t="s">
        <v>2947</v>
      </c>
      <c r="Q2925" s="153" t="s">
        <v>605</v>
      </c>
      <c r="R2925" s="153" t="s">
        <v>285</v>
      </c>
      <c r="S2925" s="153">
        <v>4.1666666666666657E-2</v>
      </c>
      <c r="T2925" s="153">
        <v>0.25</v>
      </c>
      <c r="U2925" s="153">
        <v>0.29166666666666669</v>
      </c>
      <c r="V2925" s="153">
        <f>IF(ISBLANK(T2925),"",Tabella2[[#This Row],[ACT STOP]]-Tabella2[[#This Row],[ACT START]])</f>
        <v>4.1666666666666685E-2</v>
      </c>
      <c r="W2925" s="104" t="s">
        <v>92</v>
      </c>
      <c r="X2925" s="104" t="s">
        <v>91</v>
      </c>
      <c r="Y2925" s="110"/>
      <c r="Z2925" s="106"/>
      <c r="AA2925" s="104"/>
      <c r="AB2925" s="107"/>
      <c r="AC2925" s="72">
        <v>1</v>
      </c>
      <c r="AH2925" s="70"/>
      <c r="AI2925" s="70"/>
      <c r="AJ2925">
        <v>0</v>
      </c>
      <c r="AL2925" s="70"/>
      <c r="BL2925" t="s">
        <v>1571</v>
      </c>
      <c r="BM2925" s="135">
        <v>0.25</v>
      </c>
      <c r="BN2925" s="136">
        <v>0.29166666666666669</v>
      </c>
      <c r="BO2925" s="101"/>
      <c r="BR2925" s="109" t="str">
        <f t="shared" si="45"/>
        <v>SH-25-2914</v>
      </c>
      <c r="BS2925" s="109" t="s">
        <v>393</v>
      </c>
      <c r="BT2925" t="s">
        <v>92</v>
      </c>
      <c r="BU2925" t="s">
        <v>6152</v>
      </c>
    </row>
    <row r="2926" spans="1:73" hidden="1">
      <c r="A2926" s="103" t="s">
        <v>6153</v>
      </c>
      <c r="B2926" s="102">
        <v>45798</v>
      </c>
      <c r="C2926" s="104">
        <f>_xlfn.ISOWEEKNUM(Tabella2[[#This Row],[Date]])</f>
        <v>21</v>
      </c>
      <c r="D2926" s="104" t="s">
        <v>558</v>
      </c>
      <c r="E2926" s="104" t="s">
        <v>284</v>
      </c>
      <c r="F2926" s="104">
        <v>59</v>
      </c>
      <c r="G2926" s="104" t="s">
        <v>257</v>
      </c>
      <c r="H2926" s="105">
        <v>14</v>
      </c>
      <c r="I2926" s="104"/>
      <c r="J2926" s="104" t="s">
        <v>258</v>
      </c>
      <c r="K2926" s="104" t="s">
        <v>83</v>
      </c>
      <c r="L2926" s="104" t="s">
        <v>299</v>
      </c>
      <c r="M2926" s="104" t="s">
        <v>276</v>
      </c>
      <c r="N2926" s="104"/>
      <c r="O2926" s="106" t="str">
        <f>A816</f>
        <v>13218</v>
      </c>
      <c r="P2926" s="111" t="s">
        <v>456</v>
      </c>
      <c r="Q2926" s="153" t="s">
        <v>605</v>
      </c>
      <c r="R2926" s="153" t="s">
        <v>285</v>
      </c>
      <c r="S2926" s="153">
        <v>4.1666666666666657E-2</v>
      </c>
      <c r="T2926" s="153">
        <v>0.25</v>
      </c>
      <c r="U2926" s="153">
        <v>0.28472222222222221</v>
      </c>
      <c r="V2926" s="153">
        <f>IF(ISBLANK(T2926),"",Tabella2[[#This Row],[ACT STOP]]-Tabella2[[#This Row],[ACT START]])</f>
        <v>3.472222222222221E-2</v>
      </c>
      <c r="W2926" s="104" t="s">
        <v>92</v>
      </c>
      <c r="X2926" s="104" t="s">
        <v>91</v>
      </c>
      <c r="Y2926" s="110"/>
      <c r="Z2926" s="106"/>
      <c r="AA2926" s="104"/>
      <c r="AB2926" s="107"/>
      <c r="AC2926" s="72">
        <v>1</v>
      </c>
      <c r="AH2926" s="70"/>
      <c r="AI2926" s="70"/>
      <c r="AJ2926">
        <v>0</v>
      </c>
      <c r="AL2926" s="70"/>
      <c r="BM2926" s="135">
        <v>0.25</v>
      </c>
      <c r="BN2926" s="136">
        <v>0.28472222222222221</v>
      </c>
      <c r="BO2926" s="101"/>
      <c r="BR2926" s="109" t="str">
        <f t="shared" si="45"/>
        <v>SH-25-2915</v>
      </c>
      <c r="BS2926" s="109" t="s">
        <v>372</v>
      </c>
      <c r="BT2926" t="s">
        <v>92</v>
      </c>
      <c r="BU2926" t="s">
        <v>6154</v>
      </c>
    </row>
    <row r="2927" spans="1:73" hidden="1">
      <c r="A2927" s="103" t="s">
        <v>6155</v>
      </c>
      <c r="B2927" s="102">
        <v>45798</v>
      </c>
      <c r="C2927" s="104">
        <f>_xlfn.ISOWEEKNUM(Tabella2[[#This Row],[Date]])</f>
        <v>21</v>
      </c>
      <c r="D2927" s="104" t="s">
        <v>698</v>
      </c>
      <c r="E2927" s="104" t="s">
        <v>284</v>
      </c>
      <c r="F2927" s="104">
        <v>50</v>
      </c>
      <c r="G2927" s="104" t="s">
        <v>257</v>
      </c>
      <c r="H2927" s="105">
        <v>5</v>
      </c>
      <c r="I2927" s="104"/>
      <c r="J2927" s="104" t="s">
        <v>258</v>
      </c>
      <c r="K2927" s="104" t="s">
        <v>81</v>
      </c>
      <c r="L2927" s="104" t="s">
        <v>259</v>
      </c>
      <c r="M2927" s="104" t="s">
        <v>977</v>
      </c>
      <c r="N2927" s="104"/>
      <c r="O2927" s="106"/>
      <c r="P2927" s="111" t="s">
        <v>2485</v>
      </c>
      <c r="Q2927" s="153" t="s">
        <v>605</v>
      </c>
      <c r="R2927" s="153" t="s">
        <v>285</v>
      </c>
      <c r="S2927" s="153">
        <v>4.1666666666666657E-2</v>
      </c>
      <c r="T2927" s="153">
        <v>0.25</v>
      </c>
      <c r="U2927" s="153">
        <v>0.29166666666666669</v>
      </c>
      <c r="V2927" s="153">
        <f>IF(ISBLANK(T2927),"",Tabella2[[#This Row],[ACT STOP]]-Tabella2[[#This Row],[ACT START]])</f>
        <v>4.1666666666666685E-2</v>
      </c>
      <c r="W2927" s="104" t="s">
        <v>92</v>
      </c>
      <c r="X2927" s="104" t="s">
        <v>91</v>
      </c>
      <c r="Y2927" s="110"/>
      <c r="Z2927" s="106"/>
      <c r="AA2927" s="104"/>
      <c r="AB2927" s="107"/>
      <c r="AC2927" s="72">
        <v>1</v>
      </c>
      <c r="AH2927" s="70"/>
      <c r="AI2927" s="70"/>
      <c r="AJ2927">
        <v>0</v>
      </c>
      <c r="AL2927" s="70"/>
      <c r="BM2927" s="135">
        <v>0.25</v>
      </c>
      <c r="BN2927" s="136">
        <v>0.29166666666666669</v>
      </c>
      <c r="BO2927" s="101"/>
      <c r="BR2927" s="109" t="str">
        <f t="shared" si="45"/>
        <v>SH-25-2916</v>
      </c>
      <c r="BS2927" s="109" t="s">
        <v>416</v>
      </c>
      <c r="BT2927" t="s">
        <v>92</v>
      </c>
      <c r="BU2927" t="s">
        <v>6156</v>
      </c>
    </row>
    <row r="2928" spans="1:73" hidden="1">
      <c r="A2928" s="103" t="s">
        <v>6157</v>
      </c>
      <c r="B2928" s="102">
        <v>45798</v>
      </c>
      <c r="C2928" s="104">
        <f>_xlfn.ISOWEEKNUM(Tabella2[[#This Row],[Date]])</f>
        <v>21</v>
      </c>
      <c r="D2928" s="104" t="s">
        <v>275</v>
      </c>
      <c r="E2928" s="104" t="s">
        <v>256</v>
      </c>
      <c r="F2928" s="104">
        <v>57</v>
      </c>
      <c r="G2928" s="104" t="s">
        <v>257</v>
      </c>
      <c r="H2928" s="105">
        <v>9</v>
      </c>
      <c r="I2928" s="104" t="s">
        <v>258</v>
      </c>
      <c r="J2928" s="104"/>
      <c r="K2928" s="104" t="s">
        <v>79</v>
      </c>
      <c r="L2928" s="104" t="s">
        <v>299</v>
      </c>
      <c r="M2928" s="104" t="s">
        <v>276</v>
      </c>
      <c r="N2928" s="104"/>
      <c r="O2928" s="106" t="str">
        <f>A817</f>
        <v>13219</v>
      </c>
      <c r="P2928" s="111" t="s">
        <v>844</v>
      </c>
      <c r="Q2928" s="153" t="s">
        <v>617</v>
      </c>
      <c r="R2928" s="153" t="s">
        <v>525</v>
      </c>
      <c r="S2928" s="153">
        <v>4.1666666666666657E-2</v>
      </c>
      <c r="T2928" s="153">
        <v>0.3125</v>
      </c>
      <c r="U2928" s="153">
        <v>0.35416666666666669</v>
      </c>
      <c r="V2928" s="153">
        <f>IF(ISBLANK(T2928),"",Tabella2[[#This Row],[ACT STOP]]-Tabella2[[#This Row],[ACT START]])</f>
        <v>4.1666666666666685E-2</v>
      </c>
      <c r="W2928" s="104" t="s">
        <v>92</v>
      </c>
      <c r="X2928" s="104" t="s">
        <v>91</v>
      </c>
      <c r="Y2928" s="110"/>
      <c r="Z2928" s="106"/>
      <c r="AA2928" s="104"/>
      <c r="AB2928" s="107"/>
      <c r="AC2928" s="72">
        <v>1</v>
      </c>
      <c r="AH2928" s="70"/>
      <c r="AI2928" s="70"/>
      <c r="AJ2928">
        <v>0</v>
      </c>
      <c r="AL2928" s="70"/>
      <c r="BM2928" s="135">
        <v>0.3125</v>
      </c>
      <c r="BN2928" s="136">
        <v>0.35416666666666669</v>
      </c>
      <c r="BO2928" s="101"/>
      <c r="BR2928" s="109" t="str">
        <f t="shared" si="45"/>
        <v>SH-25-2917</v>
      </c>
      <c r="BS2928" s="109" t="s">
        <v>318</v>
      </c>
      <c r="BT2928" t="s">
        <v>92</v>
      </c>
      <c r="BU2928" t="s">
        <v>6158</v>
      </c>
    </row>
    <row r="2929" spans="1:73" hidden="1">
      <c r="A2929" s="103" t="s">
        <v>6159</v>
      </c>
      <c r="B2929" s="102">
        <v>45798</v>
      </c>
      <c r="C2929" s="104">
        <f>_xlfn.ISOWEEKNUM(Tabella2[[#This Row],[Date]])</f>
        <v>21</v>
      </c>
      <c r="D2929" s="104" t="s">
        <v>275</v>
      </c>
      <c r="E2929" s="104" t="s">
        <v>256</v>
      </c>
      <c r="F2929" s="104">
        <v>61</v>
      </c>
      <c r="G2929" s="104" t="s">
        <v>257</v>
      </c>
      <c r="H2929" s="105">
        <v>32</v>
      </c>
      <c r="I2929" s="104" t="s">
        <v>258</v>
      </c>
      <c r="J2929" s="104"/>
      <c r="K2929" s="104" t="s">
        <v>83</v>
      </c>
      <c r="L2929" s="104" t="s">
        <v>299</v>
      </c>
      <c r="M2929" s="104" t="s">
        <v>276</v>
      </c>
      <c r="N2929" s="104"/>
      <c r="O2929" s="106" t="str">
        <f>A818</f>
        <v>13220</v>
      </c>
      <c r="P2929" s="111" t="s">
        <v>2947</v>
      </c>
      <c r="Q2929" s="153" t="s">
        <v>617</v>
      </c>
      <c r="R2929" s="153" t="s">
        <v>525</v>
      </c>
      <c r="S2929" s="153">
        <v>4.1666666666666657E-2</v>
      </c>
      <c r="T2929" s="153">
        <v>0.3125</v>
      </c>
      <c r="U2929" s="153">
        <v>0.35416666666666669</v>
      </c>
      <c r="V2929" s="153">
        <f>IF(ISBLANK(T2929),"",Tabella2[[#This Row],[ACT STOP]]-Tabella2[[#This Row],[ACT START]])</f>
        <v>4.1666666666666685E-2</v>
      </c>
      <c r="W2929" s="104" t="s">
        <v>92</v>
      </c>
      <c r="X2929" s="104" t="s">
        <v>91</v>
      </c>
      <c r="Y2929" s="110"/>
      <c r="Z2929" s="106"/>
      <c r="AA2929" s="104"/>
      <c r="AB2929" s="107"/>
      <c r="AC2929" s="72">
        <v>1</v>
      </c>
      <c r="AH2929" s="70"/>
      <c r="AI2929" s="70"/>
      <c r="AJ2929">
        <v>0</v>
      </c>
      <c r="AL2929" s="70"/>
      <c r="BM2929" s="135">
        <v>0.3125</v>
      </c>
      <c r="BN2929" s="136">
        <v>0.35416666666666669</v>
      </c>
      <c r="BO2929" s="101"/>
      <c r="BR2929" s="109" t="str">
        <f t="shared" si="45"/>
        <v>SH-25-2918</v>
      </c>
      <c r="BS2929" s="109" t="s">
        <v>356</v>
      </c>
      <c r="BT2929" t="s">
        <v>92</v>
      </c>
      <c r="BU2929" t="s">
        <v>6160</v>
      </c>
    </row>
    <row r="2930" spans="1:73" hidden="1">
      <c r="A2930" s="103" t="s">
        <v>6161</v>
      </c>
      <c r="B2930" s="102">
        <v>45798</v>
      </c>
      <c r="C2930" s="104">
        <f>_xlfn.ISOWEEKNUM(Tabella2[[#This Row],[Date]])</f>
        <v>21</v>
      </c>
      <c r="D2930" s="104" t="s">
        <v>722</v>
      </c>
      <c r="E2930" s="104" t="s">
        <v>327</v>
      </c>
      <c r="F2930" s="104">
        <v>76</v>
      </c>
      <c r="G2930" s="104" t="s">
        <v>257</v>
      </c>
      <c r="H2930" s="105">
        <v>13</v>
      </c>
      <c r="I2930" s="104" t="s">
        <v>258</v>
      </c>
      <c r="J2930" s="104"/>
      <c r="K2930" s="104" t="s">
        <v>81</v>
      </c>
      <c r="L2930" s="104" t="s">
        <v>259</v>
      </c>
      <c r="M2930" s="104" t="s">
        <v>276</v>
      </c>
      <c r="N2930" s="104"/>
      <c r="O2930" s="106"/>
      <c r="P2930" s="111" t="s">
        <v>742</v>
      </c>
      <c r="Q2930" s="153" t="s">
        <v>617</v>
      </c>
      <c r="R2930" s="153" t="s">
        <v>525</v>
      </c>
      <c r="S2930" s="153">
        <v>4.1666666666666657E-2</v>
      </c>
      <c r="T2930" s="153">
        <v>0.3125</v>
      </c>
      <c r="U2930" s="153">
        <v>0.35416666666666669</v>
      </c>
      <c r="V2930" s="153">
        <f>IF(ISBLANK(T2930),"",Tabella2[[#This Row],[ACT STOP]]-Tabella2[[#This Row],[ACT START]])</f>
        <v>4.1666666666666685E-2</v>
      </c>
      <c r="W2930" s="104" t="s">
        <v>92</v>
      </c>
      <c r="X2930" s="104" t="s">
        <v>91</v>
      </c>
      <c r="Y2930" s="110"/>
      <c r="Z2930" s="106"/>
      <c r="AA2930" s="104"/>
      <c r="AB2930" s="107"/>
      <c r="AC2930" s="72">
        <v>1</v>
      </c>
      <c r="AH2930" s="70"/>
      <c r="AI2930" s="70"/>
      <c r="AJ2930">
        <v>0</v>
      </c>
      <c r="AL2930" s="70"/>
      <c r="BM2930" s="135">
        <v>0.3125</v>
      </c>
      <c r="BN2930" s="136">
        <v>0.35416666666666669</v>
      </c>
      <c r="BO2930" s="101"/>
      <c r="BR2930" s="109" t="str">
        <f t="shared" si="45"/>
        <v>SH-25-2919</v>
      </c>
      <c r="BS2930" s="109" t="s">
        <v>427</v>
      </c>
      <c r="BT2930" t="s">
        <v>92</v>
      </c>
      <c r="BU2930" t="s">
        <v>6162</v>
      </c>
    </row>
    <row r="2931" spans="1:73" hidden="1">
      <c r="A2931" s="103" t="s">
        <v>6163</v>
      </c>
      <c r="B2931" s="102">
        <v>45798</v>
      </c>
      <c r="C2931" s="104">
        <f>_xlfn.ISOWEEKNUM(Tabella2[[#This Row],[Date]])</f>
        <v>21</v>
      </c>
      <c r="D2931" s="104" t="s">
        <v>558</v>
      </c>
      <c r="E2931" s="104" t="s">
        <v>284</v>
      </c>
      <c r="F2931" s="104">
        <v>61</v>
      </c>
      <c r="G2931" s="104" t="s">
        <v>257</v>
      </c>
      <c r="H2931" s="105">
        <v>10</v>
      </c>
      <c r="I2931" s="104"/>
      <c r="J2931" s="104" t="s">
        <v>258</v>
      </c>
      <c r="K2931" s="104" t="s">
        <v>79</v>
      </c>
      <c r="L2931" s="104" t="s">
        <v>299</v>
      </c>
      <c r="M2931" s="104" t="s">
        <v>276</v>
      </c>
      <c r="N2931" s="104"/>
      <c r="O2931" s="106" t="str">
        <f>A819</f>
        <v>13221</v>
      </c>
      <c r="P2931" s="111" t="s">
        <v>456</v>
      </c>
      <c r="Q2931" s="153" t="s">
        <v>631</v>
      </c>
      <c r="R2931" s="153" t="s">
        <v>498</v>
      </c>
      <c r="S2931" s="153">
        <v>4.1666666666666657E-2</v>
      </c>
      <c r="T2931" s="153">
        <v>0.375</v>
      </c>
      <c r="U2931" s="153">
        <v>0.41666666666666669</v>
      </c>
      <c r="V2931" s="153">
        <f>IF(ISBLANK(T2931),"",Tabella2[[#This Row],[ACT STOP]]-Tabella2[[#This Row],[ACT START]])</f>
        <v>4.1666666666666685E-2</v>
      </c>
      <c r="W2931" s="104" t="s">
        <v>92</v>
      </c>
      <c r="X2931" s="104" t="s">
        <v>91</v>
      </c>
      <c r="Y2931" s="110"/>
      <c r="Z2931" s="106"/>
      <c r="AA2931" s="104"/>
      <c r="AB2931" s="107"/>
      <c r="AC2931" s="72">
        <v>1</v>
      </c>
      <c r="AH2931" s="70"/>
      <c r="AI2931" s="70"/>
      <c r="AJ2931">
        <v>0</v>
      </c>
      <c r="AL2931" s="70"/>
      <c r="BM2931" s="135">
        <v>0.375</v>
      </c>
      <c r="BN2931" s="136">
        <v>0.41666666666666669</v>
      </c>
      <c r="BO2931" s="101"/>
      <c r="BR2931" s="109" t="str">
        <f t="shared" si="45"/>
        <v>SH-25-2920</v>
      </c>
      <c r="BS2931" s="109" t="s">
        <v>552</v>
      </c>
      <c r="BT2931" t="s">
        <v>92</v>
      </c>
      <c r="BU2931" t="s">
        <v>6164</v>
      </c>
    </row>
    <row r="2932" spans="1:73" hidden="1">
      <c r="A2932" s="103" t="s">
        <v>6165</v>
      </c>
      <c r="B2932" s="102">
        <v>45798</v>
      </c>
      <c r="C2932" s="104">
        <f>_xlfn.ISOWEEKNUM(Tabella2[[#This Row],[Date]])</f>
        <v>21</v>
      </c>
      <c r="D2932" s="104" t="s">
        <v>321</v>
      </c>
      <c r="E2932" s="104" t="s">
        <v>284</v>
      </c>
      <c r="F2932" s="104">
        <v>52</v>
      </c>
      <c r="G2932" s="104" t="s">
        <v>257</v>
      </c>
      <c r="H2932" s="105">
        <v>1</v>
      </c>
      <c r="I2932" s="104"/>
      <c r="J2932" s="104" t="s">
        <v>258</v>
      </c>
      <c r="K2932" s="104" t="s">
        <v>83</v>
      </c>
      <c r="L2932" s="104" t="s">
        <v>299</v>
      </c>
      <c r="M2932" s="104" t="s">
        <v>276</v>
      </c>
      <c r="N2932" s="104"/>
      <c r="O2932" s="106" t="str">
        <f>A820</f>
        <v>13222</v>
      </c>
      <c r="P2932" s="111" t="s">
        <v>664</v>
      </c>
      <c r="Q2932" s="153" t="s">
        <v>631</v>
      </c>
      <c r="R2932" s="153" t="s">
        <v>498</v>
      </c>
      <c r="S2932" s="153">
        <v>4.1666666666666657E-2</v>
      </c>
      <c r="T2932" s="153">
        <v>0.375</v>
      </c>
      <c r="U2932" s="153">
        <v>0.41666666666666669</v>
      </c>
      <c r="V2932" s="153">
        <f>IF(ISBLANK(T2932),"",Tabella2[[#This Row],[ACT STOP]]-Tabella2[[#This Row],[ACT START]])</f>
        <v>4.1666666666666685E-2</v>
      </c>
      <c r="W2932" s="104" t="s">
        <v>92</v>
      </c>
      <c r="X2932" s="104" t="s">
        <v>91</v>
      </c>
      <c r="Y2932" s="110" t="s">
        <v>6166</v>
      </c>
      <c r="Z2932" s="106"/>
      <c r="AA2932" s="104"/>
      <c r="AB2932" s="107"/>
      <c r="AC2932" s="72">
        <v>1</v>
      </c>
      <c r="AH2932" s="70"/>
      <c r="AI2932" s="70"/>
      <c r="AJ2932">
        <v>0</v>
      </c>
      <c r="AL2932" s="70"/>
      <c r="BL2932" t="s">
        <v>6167</v>
      </c>
      <c r="BM2932" s="135">
        <v>0.375</v>
      </c>
      <c r="BN2932" s="136">
        <v>0.41666666666666669</v>
      </c>
      <c r="BO2932" s="101"/>
      <c r="BR2932" s="109" t="str">
        <f t="shared" si="45"/>
        <v>SH-25-2921</v>
      </c>
      <c r="BS2932" s="109" t="s">
        <v>332</v>
      </c>
      <c r="BT2932" t="s">
        <v>92</v>
      </c>
      <c r="BU2932" t="s">
        <v>6168</v>
      </c>
    </row>
    <row r="2933" spans="1:73" hidden="1">
      <c r="A2933" s="103" t="s">
        <v>6169</v>
      </c>
      <c r="B2933" s="102">
        <v>45798</v>
      </c>
      <c r="C2933" s="104">
        <f>_xlfn.ISOWEEKNUM(Tabella2[[#This Row],[Date]])</f>
        <v>21</v>
      </c>
      <c r="D2933" s="104" t="s">
        <v>722</v>
      </c>
      <c r="E2933" s="104" t="s">
        <v>327</v>
      </c>
      <c r="F2933" s="104">
        <v>77</v>
      </c>
      <c r="G2933" s="104" t="s">
        <v>284</v>
      </c>
      <c r="H2933" s="105">
        <v>9</v>
      </c>
      <c r="I2933" s="104" t="s">
        <v>258</v>
      </c>
      <c r="J2933" s="104"/>
      <c r="K2933" s="104" t="s">
        <v>81</v>
      </c>
      <c r="L2933" s="104" t="s">
        <v>259</v>
      </c>
      <c r="M2933" s="104" t="s">
        <v>276</v>
      </c>
      <c r="N2933" s="104"/>
      <c r="O2933" s="106"/>
      <c r="P2933" s="111" t="s">
        <v>745</v>
      </c>
      <c r="Q2933" s="153" t="s">
        <v>631</v>
      </c>
      <c r="R2933" s="153" t="s">
        <v>498</v>
      </c>
      <c r="S2933" s="153">
        <v>4.1666666666666657E-2</v>
      </c>
      <c r="T2933" s="153">
        <v>0.375</v>
      </c>
      <c r="U2933" s="153">
        <v>0.41666666666666669</v>
      </c>
      <c r="V2933" s="153">
        <f>IF(ISBLANK(T2933),"",Tabella2[[#This Row],[ACT STOP]]-Tabella2[[#This Row],[ACT START]])</f>
        <v>4.1666666666666685E-2</v>
      </c>
      <c r="W2933" s="104" t="s">
        <v>92</v>
      </c>
      <c r="X2933" s="104" t="s">
        <v>91</v>
      </c>
      <c r="Y2933" s="110" t="s">
        <v>6166</v>
      </c>
      <c r="Z2933" s="106"/>
      <c r="AA2933" s="104"/>
      <c r="AB2933" s="107"/>
      <c r="AC2933" s="72">
        <v>1</v>
      </c>
      <c r="AH2933" s="70"/>
      <c r="AI2933" s="70"/>
      <c r="AJ2933">
        <v>0</v>
      </c>
      <c r="AL2933" s="70"/>
      <c r="BM2933" s="135">
        <v>0.375</v>
      </c>
      <c r="BN2933" s="136">
        <v>0.41666666666666669</v>
      </c>
      <c r="BO2933" s="101"/>
      <c r="BR2933" s="109" t="str">
        <f t="shared" si="45"/>
        <v>SH-25-2922</v>
      </c>
      <c r="BS2933" s="109" t="s">
        <v>339</v>
      </c>
      <c r="BT2933" t="s">
        <v>92</v>
      </c>
      <c r="BU2933" t="s">
        <v>6170</v>
      </c>
    </row>
    <row r="2934" spans="1:73" hidden="1">
      <c r="A2934" s="103" t="s">
        <v>6171</v>
      </c>
      <c r="B2934" s="102">
        <v>45798</v>
      </c>
      <c r="C2934" s="104">
        <f>_xlfn.ISOWEEKNUM(Tabella2[[#This Row],[Date]])</f>
        <v>21</v>
      </c>
      <c r="D2934" s="104" t="s">
        <v>509</v>
      </c>
      <c r="E2934" s="104" t="s">
        <v>284</v>
      </c>
      <c r="F2934" s="104">
        <v>70</v>
      </c>
      <c r="G2934" s="104" t="s">
        <v>257</v>
      </c>
      <c r="H2934" s="105">
        <v>5</v>
      </c>
      <c r="I2934" s="104"/>
      <c r="J2934" s="104" t="s">
        <v>258</v>
      </c>
      <c r="K2934" s="104" t="s">
        <v>75</v>
      </c>
      <c r="L2934" s="104" t="s">
        <v>259</v>
      </c>
      <c r="M2934" s="104" t="s">
        <v>328</v>
      </c>
      <c r="N2934" s="104"/>
      <c r="O2934" s="106"/>
      <c r="P2934" s="111" t="s">
        <v>524</v>
      </c>
      <c r="Q2934" s="153" t="s">
        <v>631</v>
      </c>
      <c r="R2934" s="153" t="s">
        <v>498</v>
      </c>
      <c r="S2934" s="153">
        <v>4.1666666666666657E-2</v>
      </c>
      <c r="T2934" s="153">
        <v>0.375</v>
      </c>
      <c r="U2934" s="153">
        <v>0.41666666666666669</v>
      </c>
      <c r="V2934" s="153">
        <f>IF(ISBLANK(T2934),"",Tabella2[[#This Row],[ACT STOP]]-Tabella2[[#This Row],[ACT START]])</f>
        <v>4.1666666666666685E-2</v>
      </c>
      <c r="W2934" s="104" t="s">
        <v>92</v>
      </c>
      <c r="X2934" s="104" t="s">
        <v>91</v>
      </c>
      <c r="Y2934" s="110"/>
      <c r="Z2934" s="106"/>
      <c r="AA2934" s="104"/>
      <c r="AB2934" s="107"/>
      <c r="AC2934" s="72">
        <v>1</v>
      </c>
      <c r="AH2934" s="70"/>
      <c r="AI2934" s="70"/>
      <c r="AJ2934">
        <v>0</v>
      </c>
      <c r="AL2934" s="70"/>
      <c r="BM2934" s="135">
        <v>0.375</v>
      </c>
      <c r="BN2934" s="136">
        <v>0.41666666666666669</v>
      </c>
      <c r="BO2934" s="101"/>
      <c r="BR2934" s="109" t="str">
        <f t="shared" si="45"/>
        <v>SH-25-2923</v>
      </c>
      <c r="BS2934" s="109" t="s">
        <v>416</v>
      </c>
      <c r="BT2934" t="s">
        <v>92</v>
      </c>
      <c r="BU2934" t="s">
        <v>6172</v>
      </c>
    </row>
    <row r="2935" spans="1:73" hidden="1">
      <c r="A2935" s="103" t="s">
        <v>6173</v>
      </c>
      <c r="B2935" s="102">
        <v>45798</v>
      </c>
      <c r="C2935" s="104">
        <f>_xlfn.ISOWEEKNUM(Tabella2[[#This Row],[Date]])</f>
        <v>21</v>
      </c>
      <c r="D2935" s="104" t="s">
        <v>275</v>
      </c>
      <c r="E2935" s="104" t="s">
        <v>256</v>
      </c>
      <c r="F2935" s="104">
        <v>56</v>
      </c>
      <c r="G2935" s="104" t="s">
        <v>257</v>
      </c>
      <c r="H2935" s="105">
        <v>2</v>
      </c>
      <c r="I2935" s="104" t="s">
        <v>258</v>
      </c>
      <c r="J2935" s="104"/>
      <c r="K2935" s="104" t="s">
        <v>79</v>
      </c>
      <c r="L2935" s="104" t="s">
        <v>299</v>
      </c>
      <c r="M2935" s="104" t="s">
        <v>276</v>
      </c>
      <c r="N2935" s="104"/>
      <c r="O2935" s="106" t="str">
        <f>A821</f>
        <v>13223</v>
      </c>
      <c r="P2935" s="111" t="s">
        <v>456</v>
      </c>
      <c r="Q2935" s="153" t="s">
        <v>263</v>
      </c>
      <c r="R2935" s="153" t="s">
        <v>504</v>
      </c>
      <c r="S2935" s="153">
        <v>4.1666666666666657E-2</v>
      </c>
      <c r="T2935" s="153">
        <v>0.4375</v>
      </c>
      <c r="U2935" s="153">
        <v>0.47916666666666669</v>
      </c>
      <c r="V2935" s="153">
        <f>IF(ISBLANK(T2935),"",Tabella2[[#This Row],[ACT STOP]]-Tabella2[[#This Row],[ACT START]])</f>
        <v>4.1666666666666685E-2</v>
      </c>
      <c r="W2935" s="104" t="s">
        <v>92</v>
      </c>
      <c r="X2935" s="104" t="s">
        <v>91</v>
      </c>
      <c r="Y2935" s="110"/>
      <c r="Z2935" s="106"/>
      <c r="AA2935" s="104"/>
      <c r="AB2935" s="107"/>
      <c r="AC2935" s="72">
        <v>1</v>
      </c>
      <c r="AH2935" s="70"/>
      <c r="AI2935" s="70"/>
      <c r="AJ2935">
        <v>0</v>
      </c>
      <c r="AL2935" s="70"/>
      <c r="BM2935" s="135">
        <v>0.4375</v>
      </c>
      <c r="BN2935" s="136">
        <v>0.47916666666666669</v>
      </c>
      <c r="BO2935" s="101"/>
      <c r="BR2935" s="109" t="str">
        <f t="shared" si="45"/>
        <v>SH-25-2924</v>
      </c>
      <c r="BS2935" s="109" t="s">
        <v>368</v>
      </c>
      <c r="BT2935" t="s">
        <v>92</v>
      </c>
      <c r="BU2935" t="s">
        <v>6174</v>
      </c>
    </row>
    <row r="2936" spans="1:73" hidden="1">
      <c r="A2936" s="103" t="s">
        <v>6175</v>
      </c>
      <c r="B2936" s="102">
        <v>45798</v>
      </c>
      <c r="C2936" s="104">
        <f>_xlfn.ISOWEEKNUM(Tabella2[[#This Row],[Date]])</f>
        <v>21</v>
      </c>
      <c r="D2936" s="104" t="s">
        <v>321</v>
      </c>
      <c r="E2936" s="104" t="s">
        <v>284</v>
      </c>
      <c r="F2936" s="104">
        <v>51</v>
      </c>
      <c r="G2936" s="104" t="s">
        <v>284</v>
      </c>
      <c r="H2936" s="105">
        <v>23</v>
      </c>
      <c r="I2936" s="104"/>
      <c r="J2936" s="104" t="s">
        <v>258</v>
      </c>
      <c r="K2936" s="104" t="s">
        <v>83</v>
      </c>
      <c r="L2936" s="104" t="s">
        <v>299</v>
      </c>
      <c r="M2936" s="104" t="s">
        <v>276</v>
      </c>
      <c r="N2936" s="104"/>
      <c r="O2936" s="106" t="str">
        <f>A822</f>
        <v>13224</v>
      </c>
      <c r="P2936" s="111" t="s">
        <v>664</v>
      </c>
      <c r="Q2936" s="153" t="s">
        <v>263</v>
      </c>
      <c r="R2936" s="153" t="s">
        <v>504</v>
      </c>
      <c r="S2936" s="153">
        <v>4.1666666666666657E-2</v>
      </c>
      <c r="T2936" s="153">
        <v>0.4375</v>
      </c>
      <c r="U2936" s="153">
        <v>0.47916666666666669</v>
      </c>
      <c r="V2936" s="153">
        <f>IF(ISBLANK(T2936),"",Tabella2[[#This Row],[ACT STOP]]-Tabella2[[#This Row],[ACT START]])</f>
        <v>4.1666666666666685E-2</v>
      </c>
      <c r="W2936" s="104" t="s">
        <v>92</v>
      </c>
      <c r="X2936" s="104" t="s">
        <v>91</v>
      </c>
      <c r="Y2936" s="110"/>
      <c r="Z2936" s="106"/>
      <c r="AA2936" s="104"/>
      <c r="AB2936" s="107"/>
      <c r="AC2936" s="72">
        <v>1</v>
      </c>
      <c r="AH2936" s="70"/>
      <c r="AI2936" s="70"/>
      <c r="AJ2936">
        <v>0</v>
      </c>
      <c r="AL2936" s="70"/>
      <c r="BM2936" s="135">
        <v>0.4375</v>
      </c>
      <c r="BN2936" s="136">
        <v>0.47916666666666669</v>
      </c>
      <c r="BO2936" s="101"/>
      <c r="BR2936" s="109" t="str">
        <f t="shared" si="45"/>
        <v>SH-25-2925</v>
      </c>
      <c r="BS2936" s="109" t="s">
        <v>358</v>
      </c>
      <c r="BT2936" t="s">
        <v>92</v>
      </c>
      <c r="BU2936" t="s">
        <v>6176</v>
      </c>
    </row>
    <row r="2937" spans="1:73" hidden="1">
      <c r="A2937" s="103" t="s">
        <v>6177</v>
      </c>
      <c r="B2937" s="102">
        <v>45798</v>
      </c>
      <c r="C2937" s="104">
        <f>_xlfn.ISOWEEKNUM(Tabella2[[#This Row],[Date]])</f>
        <v>21</v>
      </c>
      <c r="D2937" s="104" t="s">
        <v>755</v>
      </c>
      <c r="E2937" s="104" t="s">
        <v>256</v>
      </c>
      <c r="F2937" s="104">
        <v>58</v>
      </c>
      <c r="G2937" s="104" t="s">
        <v>257</v>
      </c>
      <c r="H2937" s="105">
        <v>17</v>
      </c>
      <c r="I2937" s="104" t="s">
        <v>258</v>
      </c>
      <c r="J2937" s="104"/>
      <c r="K2937" s="104" t="s">
        <v>79</v>
      </c>
      <c r="L2937" s="104" t="s">
        <v>299</v>
      </c>
      <c r="M2937" s="104" t="s">
        <v>276</v>
      </c>
      <c r="N2937" s="104"/>
      <c r="O2937" s="106" t="str">
        <f>A824</f>
        <v>13226</v>
      </c>
      <c r="P2937" s="111" t="s">
        <v>456</v>
      </c>
      <c r="Q2937" s="153" t="s">
        <v>511</v>
      </c>
      <c r="R2937" s="153" t="s">
        <v>549</v>
      </c>
      <c r="S2937" s="153">
        <v>4.1666666666666657E-2</v>
      </c>
      <c r="T2937" s="153">
        <v>0.5</v>
      </c>
      <c r="U2937" s="153">
        <v>0.54166666666666663</v>
      </c>
      <c r="V2937" s="153">
        <f>IF(ISBLANK(T2937),"",Tabella2[[#This Row],[ACT STOP]]-Tabella2[[#This Row],[ACT START]])</f>
        <v>4.166666666666663E-2</v>
      </c>
      <c r="W2937" s="104" t="s">
        <v>92</v>
      </c>
      <c r="X2937" s="104" t="s">
        <v>91</v>
      </c>
      <c r="Y2937" s="110"/>
      <c r="Z2937" s="106"/>
      <c r="AA2937" s="104"/>
      <c r="AB2937" s="107"/>
      <c r="AC2937" s="72">
        <v>1</v>
      </c>
      <c r="AH2937" s="70"/>
      <c r="AI2937" s="70"/>
      <c r="AJ2937">
        <v>0</v>
      </c>
      <c r="AL2937" s="70"/>
      <c r="BM2937" s="135">
        <v>0.5</v>
      </c>
      <c r="BN2937" s="136">
        <v>0.54166666666666663</v>
      </c>
      <c r="BO2937" s="101"/>
      <c r="BR2937" s="109" t="str">
        <f t="shared" si="45"/>
        <v>SH-25-2926</v>
      </c>
      <c r="BS2937" s="109" t="s">
        <v>393</v>
      </c>
      <c r="BT2937" t="s">
        <v>92</v>
      </c>
      <c r="BU2937" t="s">
        <v>6178</v>
      </c>
    </row>
    <row r="2938" spans="1:73" hidden="1">
      <c r="A2938" s="103" t="s">
        <v>6179</v>
      </c>
      <c r="B2938" s="102">
        <v>45798</v>
      </c>
      <c r="C2938" s="104">
        <f>_xlfn.ISOWEEKNUM(Tabella2[[#This Row],[Date]])</f>
        <v>21</v>
      </c>
      <c r="D2938" s="104" t="s">
        <v>421</v>
      </c>
      <c r="E2938" s="104" t="s">
        <v>327</v>
      </c>
      <c r="F2938" s="104">
        <v>70</v>
      </c>
      <c r="G2938" s="104" t="s">
        <v>257</v>
      </c>
      <c r="H2938" s="105">
        <v>14</v>
      </c>
      <c r="I2938" s="104" t="s">
        <v>258</v>
      </c>
      <c r="J2938" s="104"/>
      <c r="K2938" s="104" t="s">
        <v>83</v>
      </c>
      <c r="L2938" s="104" t="s">
        <v>299</v>
      </c>
      <c r="M2938" s="104" t="s">
        <v>386</v>
      </c>
      <c r="N2938" s="104"/>
      <c r="O2938" s="106" t="str">
        <f>A2939</f>
        <v>15341</v>
      </c>
      <c r="P2938" s="111" t="s">
        <v>4851</v>
      </c>
      <c r="Q2938" s="153" t="s">
        <v>511</v>
      </c>
      <c r="R2938" s="153" t="s">
        <v>549</v>
      </c>
      <c r="S2938" s="153">
        <v>4.1666666666666657E-2</v>
      </c>
      <c r="T2938" s="153">
        <v>0.5</v>
      </c>
      <c r="U2938" s="153">
        <v>0.54166666666666663</v>
      </c>
      <c r="V2938" s="153">
        <f>IF(ISBLANK(T2938),"",Tabella2[[#This Row],[ACT STOP]]-Tabella2[[#This Row],[ACT START]])</f>
        <v>4.166666666666663E-2</v>
      </c>
      <c r="W2938" s="104" t="s">
        <v>92</v>
      </c>
      <c r="X2938" s="104" t="s">
        <v>91</v>
      </c>
      <c r="Y2938" s="110" t="s">
        <v>6180</v>
      </c>
      <c r="Z2938" s="106"/>
      <c r="AA2938" s="104"/>
      <c r="AB2938" s="107"/>
      <c r="AC2938" s="72">
        <v>1</v>
      </c>
      <c r="AH2938" s="70"/>
      <c r="AI2938" s="70"/>
      <c r="AJ2938">
        <v>0</v>
      </c>
      <c r="AL2938" s="70"/>
      <c r="BM2938" s="135">
        <v>0.5</v>
      </c>
      <c r="BN2938" s="136">
        <v>0.54166666666666663</v>
      </c>
      <c r="BO2938" s="101"/>
      <c r="BR2938" s="109" t="str">
        <f t="shared" si="45"/>
        <v>SH-25-2927</v>
      </c>
      <c r="BS2938" s="109" t="s">
        <v>372</v>
      </c>
      <c r="BT2938" t="s">
        <v>92</v>
      </c>
      <c r="BU2938" t="s">
        <v>6181</v>
      </c>
    </row>
    <row r="2939" spans="1:73" hidden="1">
      <c r="A2939" s="103" t="s">
        <v>6182</v>
      </c>
      <c r="B2939" s="102">
        <v>45798</v>
      </c>
      <c r="C2939" s="104">
        <f>_xlfn.ISOWEEKNUM(Tabella2[[#This Row],[Date]])</f>
        <v>21</v>
      </c>
      <c r="D2939" s="104" t="s">
        <v>421</v>
      </c>
      <c r="E2939" s="104" t="s">
        <v>327</v>
      </c>
      <c r="F2939" s="104">
        <v>72</v>
      </c>
      <c r="G2939" s="104" t="s">
        <v>257</v>
      </c>
      <c r="H2939" s="105">
        <v>1</v>
      </c>
      <c r="I2939" s="104" t="s">
        <v>258</v>
      </c>
      <c r="J2939" s="104"/>
      <c r="K2939" s="104" t="s">
        <v>80</v>
      </c>
      <c r="L2939" s="104" t="s">
        <v>299</v>
      </c>
      <c r="M2939" s="104" t="s">
        <v>386</v>
      </c>
      <c r="N2939" s="104"/>
      <c r="O2939" s="106" t="str">
        <f>A2938</f>
        <v>15340</v>
      </c>
      <c r="P2939" s="111" t="s">
        <v>4851</v>
      </c>
      <c r="Q2939" s="153">
        <v>0.5</v>
      </c>
      <c r="R2939" s="153">
        <v>0.54166666666666663</v>
      </c>
      <c r="S2939" s="153">
        <v>4.1666666666666657E-2</v>
      </c>
      <c r="T2939" s="153">
        <v>0.5</v>
      </c>
      <c r="U2939" s="153">
        <v>0.54166666666666663</v>
      </c>
      <c r="V2939" s="153">
        <f>IF(ISBLANK(T2939),"",Tabella2[[#This Row],[ACT STOP]]-Tabella2[[#This Row],[ACT START]])</f>
        <v>4.166666666666663E-2</v>
      </c>
      <c r="W2939" s="104" t="s">
        <v>92</v>
      </c>
      <c r="X2939" s="104" t="s">
        <v>91</v>
      </c>
      <c r="Y2939" s="110"/>
      <c r="Z2939" s="106"/>
      <c r="AA2939" s="104"/>
      <c r="AB2939" s="107"/>
      <c r="AC2939" s="72">
        <v>1</v>
      </c>
      <c r="AH2939" s="70"/>
      <c r="AI2939" s="70"/>
      <c r="AJ2939">
        <v>0</v>
      </c>
      <c r="AL2939" s="70"/>
      <c r="BM2939" s="135">
        <v>0.5</v>
      </c>
      <c r="BN2939" s="136">
        <v>0.54166666666666663</v>
      </c>
      <c r="BO2939" s="101"/>
      <c r="BR2939" s="109" t="str">
        <f t="shared" si="45"/>
        <v>SH-25-2928</v>
      </c>
      <c r="BS2939" s="109" t="s">
        <v>332</v>
      </c>
      <c r="BT2939" t="s">
        <v>92</v>
      </c>
      <c r="BU2939" t="s">
        <v>6183</v>
      </c>
    </row>
    <row r="2940" spans="1:73" hidden="1">
      <c r="A2940" s="103" t="s">
        <v>6184</v>
      </c>
      <c r="B2940" s="102">
        <v>45798</v>
      </c>
      <c r="C2940" s="104">
        <f>_xlfn.ISOWEEKNUM(Tabella2[[#This Row],[Date]])</f>
        <v>21</v>
      </c>
      <c r="D2940" s="104" t="s">
        <v>348</v>
      </c>
      <c r="E2940" s="104" t="s">
        <v>284</v>
      </c>
      <c r="F2940" s="104">
        <v>57</v>
      </c>
      <c r="G2940" s="104" t="s">
        <v>284</v>
      </c>
      <c r="H2940" s="105">
        <v>9</v>
      </c>
      <c r="I2940" s="104"/>
      <c r="J2940" s="104" t="s">
        <v>258</v>
      </c>
      <c r="K2940" s="104" t="s">
        <v>81</v>
      </c>
      <c r="L2940" s="104" t="s">
        <v>259</v>
      </c>
      <c r="M2940" s="104" t="s">
        <v>461</v>
      </c>
      <c r="N2940" s="104"/>
      <c r="O2940" s="106"/>
      <c r="P2940" s="111" t="s">
        <v>491</v>
      </c>
      <c r="Q2940" s="153" t="s">
        <v>511</v>
      </c>
      <c r="R2940" s="153" t="s">
        <v>549</v>
      </c>
      <c r="S2940" s="153">
        <v>4.1666666666666657E-2</v>
      </c>
      <c r="T2940" s="153">
        <v>0.5</v>
      </c>
      <c r="U2940" s="153">
        <v>0.54166666666666663</v>
      </c>
      <c r="V2940" s="153">
        <f>IF(ISBLANK(T2940),"",Tabella2[[#This Row],[ACT STOP]]-Tabella2[[#This Row],[ACT START]])</f>
        <v>4.166666666666663E-2</v>
      </c>
      <c r="W2940" s="104" t="s">
        <v>92</v>
      </c>
      <c r="X2940" s="104" t="s">
        <v>91</v>
      </c>
      <c r="Y2940" s="110"/>
      <c r="Z2940" s="106"/>
      <c r="AA2940" s="104"/>
      <c r="AB2940" s="107"/>
      <c r="AC2940" s="72">
        <v>1</v>
      </c>
      <c r="AH2940" s="70"/>
      <c r="AI2940" s="70"/>
      <c r="AJ2940">
        <v>0</v>
      </c>
      <c r="AL2940" s="70"/>
      <c r="BM2940" s="135">
        <v>0.5</v>
      </c>
      <c r="BN2940" s="136">
        <v>0.54166666666666663</v>
      </c>
      <c r="BO2940" s="101"/>
      <c r="BR2940" s="109" t="str">
        <f t="shared" si="45"/>
        <v>SH-25-2929</v>
      </c>
      <c r="BS2940" s="109" t="s">
        <v>339</v>
      </c>
      <c r="BT2940" t="s">
        <v>92</v>
      </c>
      <c r="BU2940" t="s">
        <v>6185</v>
      </c>
    </row>
    <row r="2941" spans="1:73" hidden="1">
      <c r="A2941" s="103" t="s">
        <v>6186</v>
      </c>
      <c r="B2941" s="102">
        <v>45798</v>
      </c>
      <c r="C2941" s="104">
        <f>_xlfn.ISOWEEKNUM(Tabella2[[#This Row],[Date]])</f>
        <v>21</v>
      </c>
      <c r="D2941" s="104" t="s">
        <v>558</v>
      </c>
      <c r="E2941" s="104" t="s">
        <v>284</v>
      </c>
      <c r="F2941" s="104">
        <v>58</v>
      </c>
      <c r="G2941" s="104" t="s">
        <v>284</v>
      </c>
      <c r="H2941" s="105">
        <v>22</v>
      </c>
      <c r="I2941" s="104"/>
      <c r="J2941" s="104" t="s">
        <v>258</v>
      </c>
      <c r="K2941" s="104" t="s">
        <v>79</v>
      </c>
      <c r="L2941" s="104" t="s">
        <v>299</v>
      </c>
      <c r="M2941" s="104" t="s">
        <v>276</v>
      </c>
      <c r="N2941" s="104"/>
      <c r="O2941" s="106" t="str">
        <f>A825</f>
        <v>13227</v>
      </c>
      <c r="P2941" s="111" t="s">
        <v>829</v>
      </c>
      <c r="Q2941" s="153" t="s">
        <v>272</v>
      </c>
      <c r="R2941" s="153" t="s">
        <v>576</v>
      </c>
      <c r="S2941" s="153">
        <v>4.1666666666666657E-2</v>
      </c>
      <c r="T2941" s="153">
        <v>0.5625</v>
      </c>
      <c r="U2941" s="153">
        <v>0.60069444444444442</v>
      </c>
      <c r="V2941" s="153">
        <f>IF(ISBLANK(T2941),"",Tabella2[[#This Row],[ACT STOP]]-Tabella2[[#This Row],[ACT START]])</f>
        <v>3.819444444444442E-2</v>
      </c>
      <c r="W2941" s="104" t="s">
        <v>92</v>
      </c>
      <c r="X2941" s="104" t="s">
        <v>91</v>
      </c>
      <c r="Y2941" s="110" t="s">
        <v>6187</v>
      </c>
      <c r="Z2941" s="106"/>
      <c r="AA2941" s="104"/>
      <c r="AB2941" s="107"/>
      <c r="AC2941" s="72">
        <v>1</v>
      </c>
      <c r="AH2941" s="70"/>
      <c r="AI2941" s="70"/>
      <c r="AJ2941">
        <v>0</v>
      </c>
      <c r="AL2941" s="70"/>
      <c r="BM2941" s="135">
        <v>0.5625</v>
      </c>
      <c r="BN2941" s="136">
        <v>0.60069444444444442</v>
      </c>
      <c r="BO2941" s="101"/>
      <c r="BR2941" s="109" t="str">
        <f t="shared" si="45"/>
        <v>SH-25-2930</v>
      </c>
      <c r="BS2941" s="109" t="s">
        <v>295</v>
      </c>
      <c r="BT2941" t="s">
        <v>92</v>
      </c>
      <c r="BU2941" t="s">
        <v>6188</v>
      </c>
    </row>
    <row r="2942" spans="1:73" hidden="1">
      <c r="A2942" s="103" t="s">
        <v>6189</v>
      </c>
      <c r="B2942" s="102">
        <v>45798</v>
      </c>
      <c r="C2942" s="104">
        <f>_xlfn.ISOWEEKNUM(Tabella2[[#This Row],[Date]])</f>
        <v>21</v>
      </c>
      <c r="D2942" s="104" t="s">
        <v>321</v>
      </c>
      <c r="E2942" s="104" t="s">
        <v>284</v>
      </c>
      <c r="F2942" s="104">
        <v>53</v>
      </c>
      <c r="G2942" s="104" t="s">
        <v>284</v>
      </c>
      <c r="H2942" s="105">
        <v>23</v>
      </c>
      <c r="I2942" s="104"/>
      <c r="J2942" s="104" t="s">
        <v>258</v>
      </c>
      <c r="K2942" s="104" t="s">
        <v>83</v>
      </c>
      <c r="L2942" s="104" t="s">
        <v>299</v>
      </c>
      <c r="M2942" s="104" t="s">
        <v>276</v>
      </c>
      <c r="N2942" s="104"/>
      <c r="O2942" s="106" t="str">
        <f>A826</f>
        <v>13228</v>
      </c>
      <c r="P2942" s="111" t="s">
        <v>664</v>
      </c>
      <c r="Q2942" s="153" t="s">
        <v>272</v>
      </c>
      <c r="R2942" s="153" t="s">
        <v>576</v>
      </c>
      <c r="S2942" s="153">
        <v>4.1666666666666657E-2</v>
      </c>
      <c r="T2942" s="153">
        <v>0.5625</v>
      </c>
      <c r="U2942" s="153">
        <v>0.60416666666666663</v>
      </c>
      <c r="V2942" s="153">
        <f>IF(ISBLANK(T2942),"",Tabella2[[#This Row],[ACT STOP]]-Tabella2[[#This Row],[ACT START]])</f>
        <v>4.166666666666663E-2</v>
      </c>
      <c r="W2942" s="104" t="s">
        <v>92</v>
      </c>
      <c r="X2942" s="104" t="s">
        <v>91</v>
      </c>
      <c r="Y2942" s="110"/>
      <c r="Z2942" s="106"/>
      <c r="AA2942" s="104"/>
      <c r="AB2942" s="107"/>
      <c r="AC2942" s="72">
        <v>1</v>
      </c>
      <c r="AH2942" s="70"/>
      <c r="AI2942" s="70"/>
      <c r="AJ2942">
        <v>0</v>
      </c>
      <c r="AL2942" s="70"/>
      <c r="BM2942" s="135">
        <v>0.5625</v>
      </c>
      <c r="BN2942" s="136">
        <v>0.60416666666666663</v>
      </c>
      <c r="BO2942" s="101"/>
      <c r="BR2942" s="109" t="str">
        <f t="shared" si="45"/>
        <v>SH-25-2931</v>
      </c>
      <c r="BS2942" s="109" t="s">
        <v>358</v>
      </c>
      <c r="BT2942" t="s">
        <v>92</v>
      </c>
      <c r="BU2942" t="s">
        <v>6190</v>
      </c>
    </row>
    <row r="2943" spans="1:73" hidden="1">
      <c r="A2943" s="103" t="s">
        <v>6191</v>
      </c>
      <c r="B2943" s="102">
        <v>45798</v>
      </c>
      <c r="C2943" s="104">
        <f>_xlfn.ISOWEEKNUM(Tabella2[[#This Row],[Date]])</f>
        <v>21</v>
      </c>
      <c r="D2943" s="104" t="s">
        <v>722</v>
      </c>
      <c r="E2943" s="104" t="s">
        <v>327</v>
      </c>
      <c r="F2943" s="104">
        <v>79</v>
      </c>
      <c r="G2943" s="104" t="s">
        <v>257</v>
      </c>
      <c r="H2943" s="105">
        <v>13</v>
      </c>
      <c r="I2943" s="104" t="s">
        <v>258</v>
      </c>
      <c r="J2943" s="104"/>
      <c r="K2943" s="104" t="s">
        <v>81</v>
      </c>
      <c r="L2943" s="104" t="s">
        <v>259</v>
      </c>
      <c r="M2943" s="104" t="s">
        <v>276</v>
      </c>
      <c r="N2943" s="104"/>
      <c r="O2943" s="106"/>
      <c r="P2943" s="111" t="s">
        <v>742</v>
      </c>
      <c r="Q2943" s="153" t="s">
        <v>272</v>
      </c>
      <c r="R2943" s="153" t="s">
        <v>576</v>
      </c>
      <c r="S2943" s="153">
        <v>4.1666666666666657E-2</v>
      </c>
      <c r="T2943" s="153">
        <v>0.5625</v>
      </c>
      <c r="U2943" s="153">
        <v>0.60416666666666663</v>
      </c>
      <c r="V2943" s="153">
        <f>IF(ISBLANK(T2943),"",Tabella2[[#This Row],[ACT STOP]]-Tabella2[[#This Row],[ACT START]])</f>
        <v>4.166666666666663E-2</v>
      </c>
      <c r="W2943" s="104" t="s">
        <v>92</v>
      </c>
      <c r="X2943" s="104" t="s">
        <v>91</v>
      </c>
      <c r="Y2943" s="110"/>
      <c r="Z2943" s="106"/>
      <c r="AA2943" s="104"/>
      <c r="AB2943" s="107"/>
      <c r="AC2943" s="72">
        <v>1</v>
      </c>
      <c r="AH2943" s="70"/>
      <c r="AI2943" s="70"/>
      <c r="AJ2943">
        <v>0</v>
      </c>
      <c r="AL2943" s="70"/>
      <c r="BM2943" s="135">
        <v>0.5625</v>
      </c>
      <c r="BN2943" s="136">
        <v>0.60416666666666663</v>
      </c>
      <c r="BO2943" s="101"/>
      <c r="BR2943" s="109" t="str">
        <f t="shared" si="45"/>
        <v>SH-25-2932</v>
      </c>
      <c r="BS2943" s="109" t="s">
        <v>427</v>
      </c>
      <c r="BT2943" t="s">
        <v>92</v>
      </c>
      <c r="BU2943" t="s">
        <v>6192</v>
      </c>
    </row>
    <row r="2944" spans="1:73" hidden="1">
      <c r="A2944" s="103" t="s">
        <v>6193</v>
      </c>
      <c r="B2944" s="102">
        <v>45798</v>
      </c>
      <c r="C2944" s="104">
        <f>_xlfn.ISOWEEKNUM(Tabella2[[#This Row],[Date]])</f>
        <v>21</v>
      </c>
      <c r="D2944" s="104" t="s">
        <v>722</v>
      </c>
      <c r="E2944" s="104" t="s">
        <v>327</v>
      </c>
      <c r="F2944" s="104">
        <v>78</v>
      </c>
      <c r="G2944" s="104" t="s">
        <v>257</v>
      </c>
      <c r="H2944" s="105">
        <v>9</v>
      </c>
      <c r="I2944" s="104" t="s">
        <v>258</v>
      </c>
      <c r="J2944" s="104"/>
      <c r="K2944" s="104" t="s">
        <v>77</v>
      </c>
      <c r="L2944" s="104" t="s">
        <v>259</v>
      </c>
      <c r="M2944" s="104" t="s">
        <v>276</v>
      </c>
      <c r="N2944" s="104"/>
      <c r="O2944" s="106"/>
      <c r="P2944" s="111" t="s">
        <v>745</v>
      </c>
      <c r="Q2944" s="153" t="s">
        <v>272</v>
      </c>
      <c r="R2944" s="153" t="s">
        <v>576</v>
      </c>
      <c r="S2944" s="153">
        <v>4.1666666666666657E-2</v>
      </c>
      <c r="T2944" s="153">
        <v>0.5625</v>
      </c>
      <c r="U2944" s="153">
        <v>0.60416666666666663</v>
      </c>
      <c r="V2944" s="153">
        <f>IF(ISBLANK(T2944),"",Tabella2[[#This Row],[ACT STOP]]-Tabella2[[#This Row],[ACT START]])</f>
        <v>4.166666666666663E-2</v>
      </c>
      <c r="W2944" s="104" t="s">
        <v>92</v>
      </c>
      <c r="X2944" s="104" t="s">
        <v>91</v>
      </c>
      <c r="Y2944" s="110" t="s">
        <v>6194</v>
      </c>
      <c r="Z2944" s="106"/>
      <c r="AA2944" s="104"/>
      <c r="AB2944" s="107"/>
      <c r="AC2944" s="72">
        <v>1</v>
      </c>
      <c r="AH2944" s="70"/>
      <c r="AI2944" s="70"/>
      <c r="AJ2944">
        <v>0</v>
      </c>
      <c r="AL2944" s="70"/>
      <c r="BL2944" t="s">
        <v>6195</v>
      </c>
      <c r="BM2944" s="135">
        <v>0.5625</v>
      </c>
      <c r="BN2944" s="136">
        <v>0.60416666666666663</v>
      </c>
      <c r="BO2944" s="101"/>
      <c r="BR2944" s="109" t="str">
        <f t="shared" si="45"/>
        <v>SH-25-2933</v>
      </c>
      <c r="BS2944" s="109" t="s">
        <v>318</v>
      </c>
      <c r="BT2944" t="s">
        <v>92</v>
      </c>
      <c r="BU2944" t="s">
        <v>6196</v>
      </c>
    </row>
    <row r="2945" spans="1:73" hidden="1">
      <c r="A2945" s="103" t="s">
        <v>6197</v>
      </c>
      <c r="B2945" s="102">
        <v>45799</v>
      </c>
      <c r="C2945" s="104">
        <f>_xlfn.ISOWEEKNUM(Tabella2[[#This Row],[Date]])</f>
        <v>21</v>
      </c>
      <c r="D2945" s="104" t="s">
        <v>558</v>
      </c>
      <c r="E2945" s="104" t="s">
        <v>284</v>
      </c>
      <c r="F2945" s="104">
        <v>58</v>
      </c>
      <c r="G2945" s="104" t="s">
        <v>284</v>
      </c>
      <c r="H2945" s="105">
        <v>9</v>
      </c>
      <c r="I2945" s="104"/>
      <c r="J2945" s="104" t="s">
        <v>258</v>
      </c>
      <c r="K2945" s="104" t="s">
        <v>79</v>
      </c>
      <c r="L2945" s="104" t="s">
        <v>299</v>
      </c>
      <c r="M2945" s="104" t="s">
        <v>276</v>
      </c>
      <c r="N2945" s="104"/>
      <c r="O2945" s="108" t="str">
        <f>A827</f>
        <v>13229</v>
      </c>
      <c r="P2945" s="111" t="s">
        <v>844</v>
      </c>
      <c r="Q2945" s="153" t="s">
        <v>605</v>
      </c>
      <c r="R2945" s="153" t="s">
        <v>285</v>
      </c>
      <c r="S2945" s="153">
        <v>4.1666666666666657E-2</v>
      </c>
      <c r="T2945" s="153">
        <v>0.25</v>
      </c>
      <c r="U2945" s="153">
        <v>0.29166666666666669</v>
      </c>
      <c r="V2945" s="153">
        <f>IF(ISBLANK(T2945),"",Tabella2[[#This Row],[ACT STOP]]-Tabella2[[#This Row],[ACT START]])</f>
        <v>4.1666666666666685E-2</v>
      </c>
      <c r="W2945" s="104" t="s">
        <v>92</v>
      </c>
      <c r="X2945" s="104" t="s">
        <v>91</v>
      </c>
      <c r="Y2945" s="110" t="s">
        <v>6198</v>
      </c>
      <c r="Z2945" s="106"/>
      <c r="AA2945" s="104"/>
      <c r="AB2945" s="107"/>
      <c r="AC2945" s="72">
        <v>1</v>
      </c>
      <c r="AH2945" s="70"/>
      <c r="AI2945" s="70"/>
      <c r="AJ2945">
        <v>0</v>
      </c>
      <c r="AL2945" s="70"/>
      <c r="BM2945" s="135">
        <v>0.25</v>
      </c>
      <c r="BN2945" s="136">
        <v>0.29166666666666669</v>
      </c>
      <c r="BO2945" s="101"/>
      <c r="BR2945" s="109" t="str">
        <f t="shared" si="45"/>
        <v>SH-25-2934</v>
      </c>
      <c r="BS2945" s="109" t="s">
        <v>339</v>
      </c>
      <c r="BT2945" t="s">
        <v>92</v>
      </c>
      <c r="BU2945" t="s">
        <v>6199</v>
      </c>
    </row>
    <row r="2946" spans="1:73" hidden="1">
      <c r="A2946" s="103" t="s">
        <v>6200</v>
      </c>
      <c r="B2946" s="102">
        <v>45799</v>
      </c>
      <c r="C2946" s="104">
        <f>_xlfn.ISOWEEKNUM(Tabella2[[#This Row],[Date]])</f>
        <v>21</v>
      </c>
      <c r="D2946" s="104" t="s">
        <v>509</v>
      </c>
      <c r="E2946" s="104" t="s">
        <v>284</v>
      </c>
      <c r="F2946" s="104">
        <v>70</v>
      </c>
      <c r="G2946" s="104" t="s">
        <v>257</v>
      </c>
      <c r="H2946" s="105">
        <v>14</v>
      </c>
      <c r="I2946" s="104"/>
      <c r="J2946" s="104" t="s">
        <v>258</v>
      </c>
      <c r="K2946" s="104" t="s">
        <v>81</v>
      </c>
      <c r="L2946" s="104" t="s">
        <v>259</v>
      </c>
      <c r="M2946" s="104" t="s">
        <v>328</v>
      </c>
      <c r="N2946" s="104"/>
      <c r="O2946" s="106"/>
      <c r="P2946" s="111" t="s">
        <v>3752</v>
      </c>
      <c r="Q2946" s="153" t="s">
        <v>605</v>
      </c>
      <c r="R2946" s="153" t="s">
        <v>285</v>
      </c>
      <c r="S2946" s="153">
        <v>4.1666666666666657E-2</v>
      </c>
      <c r="T2946" s="153">
        <v>0.25</v>
      </c>
      <c r="U2946" s="153">
        <v>0.29166666666666669</v>
      </c>
      <c r="V2946" s="153">
        <f>IF(ISBLANK(T2946),"",Tabella2[[#This Row],[ACT STOP]]-Tabella2[[#This Row],[ACT START]])</f>
        <v>4.1666666666666685E-2</v>
      </c>
      <c r="W2946" s="104" t="s">
        <v>92</v>
      </c>
      <c r="X2946" s="104" t="s">
        <v>91</v>
      </c>
      <c r="Y2946" s="110"/>
      <c r="Z2946" s="106"/>
      <c r="AA2946" s="104"/>
      <c r="AB2946" s="107"/>
      <c r="AC2946" s="72">
        <v>1</v>
      </c>
      <c r="AH2946" s="70"/>
      <c r="AI2946" s="70"/>
      <c r="AJ2946">
        <v>0</v>
      </c>
      <c r="AL2946" s="70"/>
      <c r="BM2946" s="135">
        <v>0.25</v>
      </c>
      <c r="BN2946" s="136">
        <v>0.29166666666666669</v>
      </c>
      <c r="BO2946" s="101"/>
      <c r="BR2946" s="109" t="str">
        <f t="shared" si="45"/>
        <v>SH-25-2935</v>
      </c>
      <c r="BS2946" s="109" t="s">
        <v>372</v>
      </c>
      <c r="BT2946" t="s">
        <v>92</v>
      </c>
      <c r="BU2946" t="s">
        <v>6201</v>
      </c>
    </row>
    <row r="2947" spans="1:73" hidden="1">
      <c r="A2947" s="103" t="s">
        <v>6202</v>
      </c>
      <c r="B2947" s="102">
        <v>45799</v>
      </c>
      <c r="C2947" s="104">
        <f>_xlfn.ISOWEEKNUM(Tabella2[[#This Row],[Date]])</f>
        <v>21</v>
      </c>
      <c r="D2947" s="104" t="s">
        <v>348</v>
      </c>
      <c r="E2947" s="104" t="s">
        <v>284</v>
      </c>
      <c r="F2947" s="104">
        <v>57</v>
      </c>
      <c r="G2947" s="104" t="s">
        <v>257</v>
      </c>
      <c r="H2947" s="105">
        <v>1</v>
      </c>
      <c r="I2947" s="104"/>
      <c r="J2947" s="104" t="s">
        <v>258</v>
      </c>
      <c r="K2947" s="104" t="s">
        <v>83</v>
      </c>
      <c r="L2947" s="104" t="s">
        <v>259</v>
      </c>
      <c r="M2947" s="104" t="s">
        <v>461</v>
      </c>
      <c r="N2947" s="104"/>
      <c r="O2947" s="106"/>
      <c r="P2947" s="111" t="s">
        <v>610</v>
      </c>
      <c r="Q2947" s="153" t="s">
        <v>605</v>
      </c>
      <c r="R2947" s="153" t="s">
        <v>285</v>
      </c>
      <c r="S2947" s="153">
        <v>4.1666666666666657E-2</v>
      </c>
      <c r="T2947" s="153">
        <v>0.25</v>
      </c>
      <c r="U2947" s="153">
        <v>0.29166666666666669</v>
      </c>
      <c r="V2947" s="153">
        <f>IF(ISBLANK(T2947),"",Tabella2[[#This Row],[ACT STOP]]-Tabella2[[#This Row],[ACT START]])</f>
        <v>4.1666666666666685E-2</v>
      </c>
      <c r="W2947" s="104" t="s">
        <v>92</v>
      </c>
      <c r="X2947" s="104" t="s">
        <v>91</v>
      </c>
      <c r="Y2947" s="110"/>
      <c r="Z2947" s="106"/>
      <c r="AA2947" s="104"/>
      <c r="AB2947" s="107"/>
      <c r="AC2947" s="72">
        <v>1</v>
      </c>
      <c r="AH2947" s="70"/>
      <c r="AI2947" s="70"/>
      <c r="AJ2947">
        <v>0</v>
      </c>
      <c r="AL2947" s="70"/>
      <c r="BM2947" s="135">
        <v>0.25</v>
      </c>
      <c r="BN2947" s="136">
        <v>0.29166666666666669</v>
      </c>
      <c r="BO2947" s="101"/>
      <c r="BR2947" s="109" t="str">
        <f t="shared" si="45"/>
        <v>SH-25-2936</v>
      </c>
      <c r="BS2947" s="109" t="s">
        <v>332</v>
      </c>
      <c r="BT2947" t="s">
        <v>92</v>
      </c>
      <c r="BU2947" t="s">
        <v>6203</v>
      </c>
    </row>
    <row r="2948" spans="1:73" hidden="1">
      <c r="A2948" s="103" t="s">
        <v>6204</v>
      </c>
      <c r="B2948" s="102">
        <v>45799</v>
      </c>
      <c r="C2948" s="104">
        <f>_xlfn.ISOWEEKNUM(Tabella2[[#This Row],[Date]])</f>
        <v>21</v>
      </c>
      <c r="D2948" s="104" t="s">
        <v>5705</v>
      </c>
      <c r="E2948" s="104" t="s">
        <v>327</v>
      </c>
      <c r="F2948" s="104">
        <v>83</v>
      </c>
      <c r="G2948" s="104" t="s">
        <v>257</v>
      </c>
      <c r="H2948" s="105">
        <v>5</v>
      </c>
      <c r="I2948" s="104"/>
      <c r="J2948" s="104" t="s">
        <v>258</v>
      </c>
      <c r="K2948" s="104" t="s">
        <v>80</v>
      </c>
      <c r="L2948" s="104" t="s">
        <v>259</v>
      </c>
      <c r="M2948" s="104" t="s">
        <v>798</v>
      </c>
      <c r="N2948" s="104"/>
      <c r="O2948" s="106"/>
      <c r="P2948" s="111" t="s">
        <v>2830</v>
      </c>
      <c r="Q2948" s="153" t="s">
        <v>605</v>
      </c>
      <c r="R2948" s="153" t="s">
        <v>285</v>
      </c>
      <c r="S2948" s="153">
        <v>4.1666666666666657E-2</v>
      </c>
      <c r="T2948" s="153">
        <v>0.25</v>
      </c>
      <c r="U2948" s="153">
        <v>0.29166666666666669</v>
      </c>
      <c r="V2948" s="153">
        <f>IF(ISBLANK(T2948),"",Tabella2[[#This Row],[ACT STOP]]-Tabella2[[#This Row],[ACT START]])</f>
        <v>4.1666666666666685E-2</v>
      </c>
      <c r="W2948" s="104" t="s">
        <v>92</v>
      </c>
      <c r="X2948" s="104" t="s">
        <v>91</v>
      </c>
      <c r="Y2948" s="110"/>
      <c r="Z2948" s="106"/>
      <c r="AA2948" s="104"/>
      <c r="AB2948" s="107"/>
      <c r="AC2948" s="72">
        <v>1</v>
      </c>
      <c r="AH2948" s="70"/>
      <c r="AI2948" s="70"/>
      <c r="AJ2948">
        <v>0</v>
      </c>
      <c r="AL2948" s="70"/>
      <c r="BM2948" s="135">
        <v>0.25</v>
      </c>
      <c r="BN2948" s="136">
        <v>0.29166666666666669</v>
      </c>
      <c r="BO2948" s="101"/>
      <c r="BR2948" s="109" t="str">
        <f t="shared" si="45"/>
        <v>SH-25-2937</v>
      </c>
      <c r="BS2948" s="109" t="s">
        <v>416</v>
      </c>
      <c r="BT2948" t="s">
        <v>92</v>
      </c>
      <c r="BU2948" t="s">
        <v>6205</v>
      </c>
    </row>
    <row r="2949" spans="1:73" hidden="1">
      <c r="A2949" s="103" t="s">
        <v>6206</v>
      </c>
      <c r="B2949" s="102">
        <v>45799</v>
      </c>
      <c r="C2949" s="104">
        <f>_xlfn.ISOWEEKNUM(Tabella2[[#This Row],[Date]])</f>
        <v>21</v>
      </c>
      <c r="D2949" s="104" t="s">
        <v>275</v>
      </c>
      <c r="E2949" s="104" t="s">
        <v>256</v>
      </c>
      <c r="F2949" s="104">
        <v>61</v>
      </c>
      <c r="G2949" s="104" t="s">
        <v>257</v>
      </c>
      <c r="H2949" s="105">
        <v>32</v>
      </c>
      <c r="I2949" s="104" t="s">
        <v>258</v>
      </c>
      <c r="J2949" s="104"/>
      <c r="K2949" s="104" t="s">
        <v>79</v>
      </c>
      <c r="L2949" s="104" t="s">
        <v>299</v>
      </c>
      <c r="M2949" s="104" t="s">
        <v>276</v>
      </c>
      <c r="N2949" s="104"/>
      <c r="O2949" s="108" t="str">
        <f>A828</f>
        <v>13230</v>
      </c>
      <c r="P2949" s="111" t="s">
        <v>456</v>
      </c>
      <c r="Q2949" s="153" t="s">
        <v>617</v>
      </c>
      <c r="R2949" s="153" t="s">
        <v>525</v>
      </c>
      <c r="S2949" s="153">
        <v>4.1666666666666657E-2</v>
      </c>
      <c r="T2949" s="153">
        <v>0.3125</v>
      </c>
      <c r="U2949" s="153">
        <v>0.35416666666666669</v>
      </c>
      <c r="V2949" s="153">
        <f>IF(ISBLANK(T2949),"",Tabella2[[#This Row],[ACT STOP]]-Tabella2[[#This Row],[ACT START]])</f>
        <v>4.1666666666666685E-2</v>
      </c>
      <c r="W2949" s="104" t="s">
        <v>92</v>
      </c>
      <c r="X2949" s="104" t="s">
        <v>91</v>
      </c>
      <c r="Y2949" s="110"/>
      <c r="Z2949" s="106"/>
      <c r="AA2949" s="104"/>
      <c r="AB2949" s="107"/>
      <c r="AC2949" s="72">
        <v>1</v>
      </c>
      <c r="AH2949" s="70"/>
      <c r="AI2949" s="70"/>
      <c r="AJ2949">
        <v>0</v>
      </c>
      <c r="AL2949" s="70"/>
      <c r="BM2949" s="135">
        <v>0.3125</v>
      </c>
      <c r="BN2949" s="136">
        <v>0.35416666666666669</v>
      </c>
      <c r="BO2949" s="101"/>
      <c r="BR2949" s="109" t="str">
        <f t="shared" si="45"/>
        <v>SH-25-2938</v>
      </c>
      <c r="BS2949" s="109" t="s">
        <v>356</v>
      </c>
      <c r="BT2949" t="s">
        <v>92</v>
      </c>
      <c r="BU2949" t="s">
        <v>6207</v>
      </c>
    </row>
    <row r="2950" spans="1:73" hidden="1">
      <c r="A2950" s="103" t="s">
        <v>6208</v>
      </c>
      <c r="B2950" s="102">
        <v>45799</v>
      </c>
      <c r="C2950" s="104">
        <f>_xlfn.ISOWEEKNUM(Tabella2[[#This Row],[Date]])</f>
        <v>21</v>
      </c>
      <c r="D2950" s="104" t="s">
        <v>305</v>
      </c>
      <c r="E2950" s="104" t="s">
        <v>284</v>
      </c>
      <c r="F2950" s="104">
        <v>46</v>
      </c>
      <c r="G2950" s="104" t="s">
        <v>284</v>
      </c>
      <c r="H2950" s="105">
        <v>23</v>
      </c>
      <c r="I2950" s="104"/>
      <c r="J2950" s="104" t="s">
        <v>258</v>
      </c>
      <c r="K2950" s="104" t="s">
        <v>83</v>
      </c>
      <c r="L2950" s="104" t="s">
        <v>299</v>
      </c>
      <c r="M2950" s="104" t="s">
        <v>386</v>
      </c>
      <c r="N2950" s="104"/>
      <c r="O2950" s="108" t="str">
        <f>A2951</f>
        <v>15353</v>
      </c>
      <c r="P2950" s="111" t="s">
        <v>2292</v>
      </c>
      <c r="Q2950" s="153" t="s">
        <v>617</v>
      </c>
      <c r="R2950" s="153" t="s">
        <v>525</v>
      </c>
      <c r="S2950" s="153">
        <v>4.1666666666666657E-2</v>
      </c>
      <c r="T2950" s="153">
        <v>0.3125</v>
      </c>
      <c r="U2950" s="153">
        <v>0.35416666666666669</v>
      </c>
      <c r="V2950" s="153">
        <f>IF(ISBLANK(T2950),"",Tabella2[[#This Row],[ACT STOP]]-Tabella2[[#This Row],[ACT START]])</f>
        <v>4.1666666666666685E-2</v>
      </c>
      <c r="W2950" s="104" t="s">
        <v>92</v>
      </c>
      <c r="X2950" s="104" t="s">
        <v>91</v>
      </c>
      <c r="Y2950" s="110"/>
      <c r="Z2950" s="106"/>
      <c r="AA2950" s="104"/>
      <c r="AB2950" s="107"/>
      <c r="AC2950" s="72">
        <v>1</v>
      </c>
      <c r="AH2950" s="70"/>
      <c r="AI2950" s="70"/>
      <c r="AJ2950">
        <v>0</v>
      </c>
      <c r="AL2950" s="70"/>
      <c r="BM2950" s="135">
        <v>0.3125</v>
      </c>
      <c r="BN2950" s="136">
        <v>0.35416666666666669</v>
      </c>
      <c r="BO2950" s="101"/>
      <c r="BR2950" s="109" t="str">
        <f t="shared" si="45"/>
        <v>SH-25-2939</v>
      </c>
      <c r="BS2950" s="109" t="s">
        <v>358</v>
      </c>
      <c r="BT2950" t="s">
        <v>92</v>
      </c>
      <c r="BU2950" t="s">
        <v>6209</v>
      </c>
    </row>
    <row r="2951" spans="1:73" hidden="1">
      <c r="A2951" s="103" t="s">
        <v>6210</v>
      </c>
      <c r="B2951" s="102">
        <v>45799</v>
      </c>
      <c r="C2951" s="104">
        <f>_xlfn.ISOWEEKNUM(Tabella2[[#This Row],[Date]])</f>
        <v>21</v>
      </c>
      <c r="D2951" s="104" t="s">
        <v>305</v>
      </c>
      <c r="E2951" s="104" t="s">
        <v>284</v>
      </c>
      <c r="F2951" s="104">
        <v>45</v>
      </c>
      <c r="G2951" s="104" t="s">
        <v>257</v>
      </c>
      <c r="H2951" s="105">
        <v>12</v>
      </c>
      <c r="I2951" s="104"/>
      <c r="J2951" s="104" t="s">
        <v>258</v>
      </c>
      <c r="K2951" s="104" t="s">
        <v>80</v>
      </c>
      <c r="L2951" s="104" t="s">
        <v>299</v>
      </c>
      <c r="M2951" s="104" t="s">
        <v>386</v>
      </c>
      <c r="N2951" s="104"/>
      <c r="O2951" s="108" t="str">
        <f>A2950</f>
        <v>15352</v>
      </c>
      <c r="P2951" s="111" t="s">
        <v>2292</v>
      </c>
      <c r="Q2951" s="153">
        <v>0.3125</v>
      </c>
      <c r="R2951" s="153">
        <v>0.35416666666666669</v>
      </c>
      <c r="S2951" s="153">
        <v>4.1666666666666657E-2</v>
      </c>
      <c r="T2951" s="153">
        <v>0.3125</v>
      </c>
      <c r="U2951" s="153">
        <v>0.35416666666666669</v>
      </c>
      <c r="V2951" s="153">
        <f>IF(ISBLANK(T2951),"",Tabella2[[#This Row],[ACT STOP]]-Tabella2[[#This Row],[ACT START]])</f>
        <v>4.1666666666666685E-2</v>
      </c>
      <c r="W2951" s="104" t="s">
        <v>92</v>
      </c>
      <c r="X2951" s="104" t="s">
        <v>91</v>
      </c>
      <c r="Y2951" s="110"/>
      <c r="Z2951" s="106"/>
      <c r="AA2951" s="104"/>
      <c r="AB2951" s="107"/>
      <c r="AC2951" s="72">
        <v>1</v>
      </c>
      <c r="AH2951" s="70"/>
      <c r="AI2951" s="70"/>
      <c r="AJ2951">
        <v>0</v>
      </c>
      <c r="AL2951" s="70"/>
      <c r="BM2951" s="135">
        <v>0.3125</v>
      </c>
      <c r="BN2951" s="136">
        <v>0.35416666666666669</v>
      </c>
      <c r="BO2951" s="101"/>
      <c r="BR2951" s="109" t="str">
        <f t="shared" si="45"/>
        <v>SH-25-2940</v>
      </c>
      <c r="BS2951" s="109" t="s">
        <v>266</v>
      </c>
      <c r="BT2951" t="s">
        <v>92</v>
      </c>
      <c r="BU2951" t="s">
        <v>6211</v>
      </c>
    </row>
    <row r="2952" spans="1:73" hidden="1">
      <c r="A2952" s="103" t="s">
        <v>6212</v>
      </c>
      <c r="B2952" s="102">
        <v>45799</v>
      </c>
      <c r="C2952" s="104">
        <f>_xlfn.ISOWEEKNUM(Tabella2[[#This Row],[Date]])</f>
        <v>21</v>
      </c>
      <c r="D2952" s="104" t="s">
        <v>348</v>
      </c>
      <c r="E2952" s="104" t="s">
        <v>284</v>
      </c>
      <c r="F2952" s="104">
        <v>55</v>
      </c>
      <c r="G2952" s="104" t="s">
        <v>257</v>
      </c>
      <c r="H2952" s="105">
        <v>9</v>
      </c>
      <c r="I2952" s="104"/>
      <c r="J2952" s="104" t="s">
        <v>258</v>
      </c>
      <c r="K2952" s="104" t="s">
        <v>77</v>
      </c>
      <c r="L2952" s="104" t="s">
        <v>259</v>
      </c>
      <c r="M2952" s="104" t="s">
        <v>461</v>
      </c>
      <c r="N2952" s="104"/>
      <c r="O2952" s="106"/>
      <c r="P2952" s="111" t="s">
        <v>491</v>
      </c>
      <c r="Q2952" s="153" t="s">
        <v>617</v>
      </c>
      <c r="R2952" s="153" t="s">
        <v>525</v>
      </c>
      <c r="S2952" s="153">
        <v>4.1666666666666657E-2</v>
      </c>
      <c r="T2952" s="153">
        <v>0.3125</v>
      </c>
      <c r="U2952" s="153">
        <v>0.35416666666666669</v>
      </c>
      <c r="V2952" s="153">
        <f>IF(ISBLANK(T2952),"",Tabella2[[#This Row],[ACT STOP]]-Tabella2[[#This Row],[ACT START]])</f>
        <v>4.1666666666666685E-2</v>
      </c>
      <c r="W2952" s="104" t="s">
        <v>92</v>
      </c>
      <c r="X2952" s="104" t="s">
        <v>91</v>
      </c>
      <c r="Y2952" s="110"/>
      <c r="Z2952" s="106"/>
      <c r="AA2952" s="104"/>
      <c r="AB2952" s="107"/>
      <c r="AC2952" s="72">
        <v>1</v>
      </c>
      <c r="AH2952" s="70"/>
      <c r="AI2952" s="70"/>
      <c r="AJ2952">
        <v>0</v>
      </c>
      <c r="AL2952" s="70"/>
      <c r="BM2952" s="135">
        <v>0.3125</v>
      </c>
      <c r="BN2952" s="136">
        <v>0.35416666666666669</v>
      </c>
      <c r="BO2952" s="101"/>
      <c r="BR2952" s="109" t="str">
        <f t="shared" si="45"/>
        <v>SH-25-2941</v>
      </c>
      <c r="BS2952" s="109" t="s">
        <v>318</v>
      </c>
      <c r="BT2952" t="s">
        <v>92</v>
      </c>
      <c r="BU2952" t="s">
        <v>6213</v>
      </c>
    </row>
    <row r="2953" spans="1:73" hidden="1">
      <c r="A2953" s="103" t="s">
        <v>6214</v>
      </c>
      <c r="B2953" s="102">
        <v>45799</v>
      </c>
      <c r="C2953" s="104">
        <f>_xlfn.ISOWEEKNUM(Tabella2[[#This Row],[Date]])</f>
        <v>21</v>
      </c>
      <c r="D2953" s="104" t="s">
        <v>478</v>
      </c>
      <c r="E2953" s="104" t="s">
        <v>284</v>
      </c>
      <c r="F2953" s="104">
        <v>64</v>
      </c>
      <c r="G2953" s="104" t="s">
        <v>257</v>
      </c>
      <c r="H2953" s="105">
        <v>17</v>
      </c>
      <c r="I2953" s="104"/>
      <c r="J2953" s="104" t="s">
        <v>258</v>
      </c>
      <c r="K2953" s="104" t="s">
        <v>79</v>
      </c>
      <c r="L2953" s="104" t="s">
        <v>299</v>
      </c>
      <c r="M2953" s="104" t="s">
        <v>276</v>
      </c>
      <c r="N2953" s="104"/>
      <c r="O2953" s="108" t="str">
        <f>A829</f>
        <v>13231</v>
      </c>
      <c r="P2953" s="111" t="s">
        <v>554</v>
      </c>
      <c r="Q2953" s="153" t="s">
        <v>631</v>
      </c>
      <c r="R2953" s="153" t="s">
        <v>498</v>
      </c>
      <c r="S2953" s="153">
        <v>4.1666666666666657E-2</v>
      </c>
      <c r="T2953" s="153" t="s">
        <v>631</v>
      </c>
      <c r="U2953" s="153" t="s">
        <v>498</v>
      </c>
      <c r="V2953" s="153">
        <f>IF(ISBLANK(T2953),"",Tabella2[[#This Row],[ACT STOP]]-Tabella2[[#This Row],[ACT START]])</f>
        <v>4.1666666666666685E-2</v>
      </c>
      <c r="W2953" s="104" t="s">
        <v>92</v>
      </c>
      <c r="X2953" s="104" t="s">
        <v>91</v>
      </c>
      <c r="Y2953" s="110"/>
      <c r="Z2953" s="106"/>
      <c r="AA2953" s="104"/>
      <c r="AB2953" s="107"/>
      <c r="AC2953" s="72">
        <v>1</v>
      </c>
      <c r="AH2953" s="70"/>
      <c r="AI2953" s="70"/>
      <c r="AJ2953">
        <v>0</v>
      </c>
      <c r="AL2953" s="70"/>
      <c r="BM2953" s="135" t="s">
        <v>631</v>
      </c>
      <c r="BN2953" s="136" t="s">
        <v>498</v>
      </c>
      <c r="BO2953" s="101"/>
      <c r="BR2953" s="109" t="str">
        <f t="shared" si="45"/>
        <v>SH-25-2942</v>
      </c>
      <c r="BS2953" s="109" t="s">
        <v>393</v>
      </c>
      <c r="BT2953" t="s">
        <v>92</v>
      </c>
      <c r="BU2953" t="s">
        <v>6215</v>
      </c>
    </row>
    <row r="2954" spans="1:73" hidden="1">
      <c r="A2954" s="103" t="s">
        <v>6216</v>
      </c>
      <c r="B2954" s="102">
        <v>45799</v>
      </c>
      <c r="C2954" s="104">
        <f>_xlfn.ISOWEEKNUM(Tabella2[[#This Row],[Date]])</f>
        <v>21</v>
      </c>
      <c r="D2954" s="104" t="s">
        <v>509</v>
      </c>
      <c r="E2954" s="104" t="s">
        <v>284</v>
      </c>
      <c r="F2954" s="104">
        <v>71</v>
      </c>
      <c r="G2954" s="104" t="s">
        <v>257</v>
      </c>
      <c r="H2954" s="105">
        <v>5</v>
      </c>
      <c r="I2954" s="104"/>
      <c r="J2954" s="104" t="s">
        <v>258</v>
      </c>
      <c r="K2954" s="104" t="s">
        <v>77</v>
      </c>
      <c r="L2954" s="104" t="s">
        <v>299</v>
      </c>
      <c r="M2954" s="104" t="s">
        <v>328</v>
      </c>
      <c r="N2954" s="104"/>
      <c r="O2954" s="108" t="str">
        <f>A830</f>
        <v>13232</v>
      </c>
      <c r="P2954" s="111" t="s">
        <v>710</v>
      </c>
      <c r="Q2954" s="153">
        <v>0.375</v>
      </c>
      <c r="R2954" s="153">
        <v>0.41666666666666669</v>
      </c>
      <c r="S2954" s="153">
        <v>4.1666666666666657E-2</v>
      </c>
      <c r="T2954" s="153">
        <v>0.375</v>
      </c>
      <c r="U2954" s="153">
        <v>0.41666666666666669</v>
      </c>
      <c r="V2954" s="153">
        <f>IF(ISBLANK(T2954),"",Tabella2[[#This Row],[ACT STOP]]-Tabella2[[#This Row],[ACT START]])</f>
        <v>4.1666666666666685E-2</v>
      </c>
      <c r="W2954" s="104" t="s">
        <v>92</v>
      </c>
      <c r="X2954" s="104" t="s">
        <v>91</v>
      </c>
      <c r="Y2954" s="110" t="s">
        <v>6217</v>
      </c>
      <c r="Z2954" s="106"/>
      <c r="AA2954" s="104"/>
      <c r="AB2954" s="107"/>
      <c r="AC2954" s="72">
        <v>1</v>
      </c>
      <c r="AH2954" s="70"/>
      <c r="AI2954" s="70"/>
      <c r="AJ2954">
        <v>0</v>
      </c>
      <c r="AL2954" s="70"/>
      <c r="BM2954" s="135">
        <v>0.375</v>
      </c>
      <c r="BN2954" s="136">
        <v>0.41666666666666669</v>
      </c>
      <c r="BO2954" s="101"/>
      <c r="BR2954" s="109" t="str">
        <f t="shared" si="45"/>
        <v>SH-25-2943</v>
      </c>
      <c r="BS2954" s="109" t="s">
        <v>416</v>
      </c>
      <c r="BT2954" t="s">
        <v>92</v>
      </c>
      <c r="BU2954" t="s">
        <v>6218</v>
      </c>
    </row>
    <row r="2955" spans="1:73" hidden="1">
      <c r="A2955" s="103" t="s">
        <v>6219</v>
      </c>
      <c r="B2955" s="102">
        <v>45799</v>
      </c>
      <c r="C2955" s="104">
        <f>_xlfn.ISOWEEKNUM(Tabella2[[#This Row],[Date]])</f>
        <v>21</v>
      </c>
      <c r="D2955" s="104" t="s">
        <v>421</v>
      </c>
      <c r="E2955" s="104" t="s">
        <v>327</v>
      </c>
      <c r="F2955" s="104">
        <v>72</v>
      </c>
      <c r="G2955" s="104" t="s">
        <v>257</v>
      </c>
      <c r="H2955" s="105">
        <v>10</v>
      </c>
      <c r="I2955" s="104" t="s">
        <v>258</v>
      </c>
      <c r="J2955" s="104"/>
      <c r="K2955" s="104" t="s">
        <v>83</v>
      </c>
      <c r="L2955" s="104" t="s">
        <v>259</v>
      </c>
      <c r="M2955" s="104" t="s">
        <v>386</v>
      </c>
      <c r="N2955" s="104"/>
      <c r="O2955" s="106"/>
      <c r="P2955" s="111" t="s">
        <v>3511</v>
      </c>
      <c r="Q2955" s="153" t="s">
        <v>631</v>
      </c>
      <c r="R2955" s="153" t="s">
        <v>498</v>
      </c>
      <c r="S2955" s="153">
        <v>4.1666666666666657E-2</v>
      </c>
      <c r="T2955" s="153">
        <v>0.375</v>
      </c>
      <c r="U2955" s="153">
        <v>0.41666666666666669</v>
      </c>
      <c r="V2955" s="153">
        <f>IF(ISBLANK(T2955),"",Tabella2[[#This Row],[ACT STOP]]-Tabella2[[#This Row],[ACT START]])</f>
        <v>4.1666666666666685E-2</v>
      </c>
      <c r="W2955" s="104" t="s">
        <v>92</v>
      </c>
      <c r="X2955" s="104" t="s">
        <v>91</v>
      </c>
      <c r="Y2955" s="110"/>
      <c r="Z2955" s="106"/>
      <c r="AA2955" s="104"/>
      <c r="AB2955" s="107"/>
      <c r="AC2955" s="72">
        <v>1</v>
      </c>
      <c r="AH2955" s="70"/>
      <c r="AI2955" s="70"/>
      <c r="AJ2955">
        <v>0</v>
      </c>
      <c r="AL2955" s="70"/>
      <c r="BM2955" s="135">
        <v>0.375</v>
      </c>
      <c r="BN2955" s="136">
        <v>0.41666666666666669</v>
      </c>
      <c r="BO2955" s="101"/>
      <c r="BR2955" s="109" t="str">
        <f t="shared" si="45"/>
        <v>SH-25-2944</v>
      </c>
      <c r="BS2955" s="109" t="s">
        <v>552</v>
      </c>
      <c r="BT2955" t="s">
        <v>92</v>
      </c>
      <c r="BU2955" t="s">
        <v>6220</v>
      </c>
    </row>
    <row r="2956" spans="1:73" ht="31.5" hidden="1" customHeight="1">
      <c r="A2956" s="103" t="s">
        <v>6221</v>
      </c>
      <c r="B2956" s="102">
        <v>45799</v>
      </c>
      <c r="C2956" s="104">
        <f>_xlfn.ISOWEEKNUM(Tabella2[[#This Row],[Date]])</f>
        <v>21</v>
      </c>
      <c r="D2956" s="104" t="s">
        <v>305</v>
      </c>
      <c r="E2956" s="104" t="s">
        <v>284</v>
      </c>
      <c r="F2956" s="104">
        <v>47</v>
      </c>
      <c r="G2956" s="104" t="s">
        <v>257</v>
      </c>
      <c r="H2956" s="105">
        <v>12</v>
      </c>
      <c r="I2956" s="104"/>
      <c r="J2956" s="104" t="s">
        <v>258</v>
      </c>
      <c r="K2956" s="104" t="s">
        <v>79</v>
      </c>
      <c r="L2956" s="104" t="s">
        <v>299</v>
      </c>
      <c r="M2956" s="104" t="s">
        <v>386</v>
      </c>
      <c r="N2956" s="104"/>
      <c r="O2956" s="108" t="str">
        <f>A2957</f>
        <v>15359</v>
      </c>
      <c r="P2956" s="111" t="s">
        <v>2292</v>
      </c>
      <c r="Q2956" s="153" t="s">
        <v>263</v>
      </c>
      <c r="R2956" s="153" t="s">
        <v>504</v>
      </c>
      <c r="S2956" s="153">
        <v>4.1666666666666657E-2</v>
      </c>
      <c r="T2956" s="153">
        <v>0.4375</v>
      </c>
      <c r="U2956" s="153">
        <v>0.47916666666666669</v>
      </c>
      <c r="V2956" s="153">
        <f>IF(ISBLANK(T2956),"",Tabella2[[#This Row],[ACT STOP]]-Tabella2[[#This Row],[ACT START]])</f>
        <v>4.1666666666666685E-2</v>
      </c>
      <c r="W2956" s="104" t="s">
        <v>92</v>
      </c>
      <c r="X2956" s="104" t="s">
        <v>91</v>
      </c>
      <c r="Y2956" s="110"/>
      <c r="Z2956" s="106"/>
      <c r="AA2956" s="104"/>
      <c r="AB2956" s="107"/>
      <c r="AC2956" s="72">
        <v>1</v>
      </c>
      <c r="AH2956" s="70"/>
      <c r="AI2956" s="70"/>
      <c r="AJ2956">
        <v>0</v>
      </c>
      <c r="AL2956" s="70"/>
      <c r="BM2956" s="135">
        <v>0.4375</v>
      </c>
      <c r="BN2956" s="136">
        <v>0.47916666666666669</v>
      </c>
      <c r="BO2956" s="101"/>
      <c r="BR2956" s="109" t="str">
        <f t="shared" si="45"/>
        <v>SH-25-2945</v>
      </c>
      <c r="BS2956" s="109" t="s">
        <v>266</v>
      </c>
      <c r="BT2956" t="s">
        <v>92</v>
      </c>
      <c r="BU2956" t="s">
        <v>6222</v>
      </c>
    </row>
    <row r="2957" spans="1:73" hidden="1">
      <c r="A2957" s="103" t="s">
        <v>6223</v>
      </c>
      <c r="B2957" s="102">
        <v>45799</v>
      </c>
      <c r="C2957" s="104">
        <f>_xlfn.ISOWEEKNUM(Tabella2[[#This Row],[Date]])</f>
        <v>21</v>
      </c>
      <c r="D2957" s="104" t="s">
        <v>305</v>
      </c>
      <c r="E2957" s="104" t="s">
        <v>284</v>
      </c>
      <c r="F2957" s="104">
        <v>46</v>
      </c>
      <c r="G2957" s="104" t="s">
        <v>257</v>
      </c>
      <c r="H2957" s="105">
        <v>9</v>
      </c>
      <c r="I2957" s="104"/>
      <c r="J2957" s="104" t="s">
        <v>258</v>
      </c>
      <c r="K2957" s="104" t="s">
        <v>78</v>
      </c>
      <c r="L2957" s="104" t="s">
        <v>299</v>
      </c>
      <c r="M2957" s="104" t="s">
        <v>386</v>
      </c>
      <c r="N2957" s="104"/>
      <c r="O2957" s="108" t="str">
        <f>A2956</f>
        <v>15358</v>
      </c>
      <c r="P2957" s="111" t="s">
        <v>2187</v>
      </c>
      <c r="Q2957" s="153">
        <v>0.4375</v>
      </c>
      <c r="R2957" s="153">
        <v>0.47916666666666669</v>
      </c>
      <c r="S2957" s="153">
        <v>4.1666666666666657E-2</v>
      </c>
      <c r="T2957" s="153">
        <v>0.4375</v>
      </c>
      <c r="U2957" s="153">
        <v>0.47916666666666669</v>
      </c>
      <c r="V2957" s="153">
        <f>IF(ISBLANK(T2957),"",Tabella2[[#This Row],[ACT STOP]]-Tabella2[[#This Row],[ACT START]])</f>
        <v>4.1666666666666685E-2</v>
      </c>
      <c r="W2957" s="104" t="s">
        <v>92</v>
      </c>
      <c r="X2957" s="104" t="s">
        <v>91</v>
      </c>
      <c r="Y2957" s="110"/>
      <c r="Z2957" s="106"/>
      <c r="AA2957" s="104"/>
      <c r="AB2957" s="107"/>
      <c r="AC2957" s="72">
        <v>1</v>
      </c>
      <c r="AH2957" s="70"/>
      <c r="AI2957" s="70"/>
      <c r="AJ2957">
        <v>0</v>
      </c>
      <c r="AL2957" s="70"/>
      <c r="BM2957" s="135">
        <v>0.4375</v>
      </c>
      <c r="BN2957" s="136">
        <v>0.47916666666666669</v>
      </c>
      <c r="BO2957" s="101"/>
      <c r="BR2957" s="109" t="str">
        <f t="shared" ref="BR2957:BR3020" si="46">_xlfn.CONCAT(LEFT(BR2956,6),TEXT(RIGHT(BR2956,4)+1,"0000"))</f>
        <v>SH-25-2946</v>
      </c>
      <c r="BS2957" s="109" t="s">
        <v>318</v>
      </c>
      <c r="BT2957" t="s">
        <v>92</v>
      </c>
      <c r="BU2957" t="s">
        <v>6224</v>
      </c>
    </row>
    <row r="2958" spans="1:73" hidden="1">
      <c r="A2958" s="103" t="s">
        <v>6225</v>
      </c>
      <c r="B2958" s="102">
        <v>45799</v>
      </c>
      <c r="C2958" s="104">
        <f>_xlfn.ISOWEEKNUM(Tabella2[[#This Row],[Date]])</f>
        <v>21</v>
      </c>
      <c r="D2958" s="104" t="s">
        <v>404</v>
      </c>
      <c r="E2958" s="104" t="s">
        <v>284</v>
      </c>
      <c r="F2958" s="104">
        <v>41</v>
      </c>
      <c r="G2958" s="104" t="s">
        <v>284</v>
      </c>
      <c r="H2958" s="105">
        <v>23</v>
      </c>
      <c r="I2958" s="104"/>
      <c r="J2958" s="104" t="s">
        <v>258</v>
      </c>
      <c r="K2958" s="104" t="s">
        <v>83</v>
      </c>
      <c r="L2958" s="104" t="s">
        <v>299</v>
      </c>
      <c r="M2958" s="104" t="s">
        <v>276</v>
      </c>
      <c r="N2958" s="104"/>
      <c r="O2958" s="108" t="str">
        <f>A831</f>
        <v>13233</v>
      </c>
      <c r="P2958" s="111" t="s">
        <v>4707</v>
      </c>
      <c r="Q2958" s="153" t="s">
        <v>263</v>
      </c>
      <c r="R2958" s="153" t="s">
        <v>504</v>
      </c>
      <c r="S2958" s="153">
        <v>4.1666666666666657E-2</v>
      </c>
      <c r="T2958" s="153">
        <v>0.4375</v>
      </c>
      <c r="U2958" s="153">
        <v>0.47916666666666669</v>
      </c>
      <c r="V2958" s="153">
        <f>IF(ISBLANK(T2958),"",Tabella2[[#This Row],[ACT STOP]]-Tabella2[[#This Row],[ACT START]])</f>
        <v>4.1666666666666685E-2</v>
      </c>
      <c r="W2958" s="104" t="s">
        <v>92</v>
      </c>
      <c r="X2958" s="104" t="s">
        <v>91</v>
      </c>
      <c r="Y2958" s="110"/>
      <c r="Z2958" s="106"/>
      <c r="AA2958" s="104"/>
      <c r="AB2958" s="107"/>
      <c r="AC2958" s="72">
        <v>1</v>
      </c>
      <c r="AH2958" s="70"/>
      <c r="AI2958" s="70"/>
      <c r="AJ2958">
        <v>0</v>
      </c>
      <c r="AL2958" s="70"/>
      <c r="BM2958" s="135">
        <v>0.4375</v>
      </c>
      <c r="BN2958" s="136">
        <v>0.47916666666666669</v>
      </c>
      <c r="BO2958" s="101"/>
      <c r="BR2958" s="109" t="str">
        <f t="shared" si="46"/>
        <v>SH-25-2947</v>
      </c>
      <c r="BS2958" s="109" t="s">
        <v>358</v>
      </c>
      <c r="BT2958" t="s">
        <v>92</v>
      </c>
      <c r="BU2958" t="s">
        <v>6226</v>
      </c>
    </row>
    <row r="2959" spans="1:73" hidden="1">
      <c r="A2959" s="103" t="s">
        <v>6227</v>
      </c>
      <c r="B2959" s="102">
        <v>45799</v>
      </c>
      <c r="C2959" s="104">
        <f>_xlfn.ISOWEEKNUM(Tabella2[[#This Row],[Date]])</f>
        <v>21</v>
      </c>
      <c r="D2959" s="104" t="s">
        <v>471</v>
      </c>
      <c r="E2959" s="104" t="s">
        <v>327</v>
      </c>
      <c r="F2959" s="104">
        <v>34</v>
      </c>
      <c r="G2959" s="104" t="s">
        <v>257</v>
      </c>
      <c r="H2959" s="105">
        <v>13</v>
      </c>
      <c r="I2959" s="104" t="s">
        <v>258</v>
      </c>
      <c r="J2959" s="104"/>
      <c r="K2959" s="104" t="s">
        <v>81</v>
      </c>
      <c r="L2959" s="104" t="s">
        <v>259</v>
      </c>
      <c r="M2959" s="104" t="s">
        <v>977</v>
      </c>
      <c r="N2959" s="104"/>
      <c r="O2959" s="106"/>
      <c r="P2959" s="111" t="s">
        <v>2485</v>
      </c>
      <c r="Q2959" s="153" t="s">
        <v>263</v>
      </c>
      <c r="R2959" s="153" t="s">
        <v>504</v>
      </c>
      <c r="S2959" s="153">
        <v>4.1666666666666657E-2</v>
      </c>
      <c r="T2959" s="153">
        <v>0.4375</v>
      </c>
      <c r="U2959" s="153">
        <v>0.47916666666666669</v>
      </c>
      <c r="V2959" s="153">
        <f>IF(ISBLANK(T2959),"",Tabella2[[#This Row],[ACT STOP]]-Tabella2[[#This Row],[ACT START]])</f>
        <v>4.1666666666666685E-2</v>
      </c>
      <c r="W2959" s="104" t="s">
        <v>92</v>
      </c>
      <c r="X2959" s="104" t="s">
        <v>91</v>
      </c>
      <c r="Y2959" s="110"/>
      <c r="Z2959" s="106"/>
      <c r="AA2959" s="104"/>
      <c r="AB2959" s="107"/>
      <c r="AC2959" s="72">
        <v>1</v>
      </c>
      <c r="AH2959" s="70"/>
      <c r="AI2959" s="70"/>
      <c r="AJ2959">
        <v>0</v>
      </c>
      <c r="AL2959" s="70"/>
      <c r="BM2959" s="135">
        <v>0.4375</v>
      </c>
      <c r="BN2959" s="136">
        <v>0.47916666666666669</v>
      </c>
      <c r="BO2959" s="101"/>
      <c r="BR2959" s="109" t="str">
        <f t="shared" si="46"/>
        <v>SH-25-2948</v>
      </c>
      <c r="BS2959" s="109" t="s">
        <v>427</v>
      </c>
      <c r="BT2959" t="s">
        <v>92</v>
      </c>
      <c r="BU2959" t="s">
        <v>6228</v>
      </c>
    </row>
    <row r="2960" spans="1:73" hidden="1">
      <c r="A2960" s="103" t="s">
        <v>6229</v>
      </c>
      <c r="B2960" s="102">
        <v>45799</v>
      </c>
      <c r="C2960" s="104">
        <f>_xlfn.ISOWEEKNUM(Tabella2[[#This Row],[Date]])</f>
        <v>21</v>
      </c>
      <c r="D2960" s="104" t="s">
        <v>523</v>
      </c>
      <c r="E2960" s="104" t="s">
        <v>284</v>
      </c>
      <c r="F2960" s="104">
        <v>63</v>
      </c>
      <c r="G2960" s="104" t="s">
        <v>257</v>
      </c>
      <c r="H2960" s="105">
        <v>1</v>
      </c>
      <c r="I2960" s="104"/>
      <c r="J2960" s="104" t="s">
        <v>258</v>
      </c>
      <c r="K2960" s="104" t="s">
        <v>79</v>
      </c>
      <c r="L2960" s="104" t="s">
        <v>299</v>
      </c>
      <c r="M2960" s="104" t="s">
        <v>276</v>
      </c>
      <c r="N2960" s="104"/>
      <c r="O2960" s="108" t="str">
        <f>A832</f>
        <v>13234</v>
      </c>
      <c r="P2960" s="111" t="s">
        <v>733</v>
      </c>
      <c r="Q2960" s="153" t="s">
        <v>511</v>
      </c>
      <c r="R2960" s="153" t="s">
        <v>549</v>
      </c>
      <c r="S2960" s="153">
        <v>4.1666666666666657E-2</v>
      </c>
      <c r="T2960" s="153">
        <v>0.5</v>
      </c>
      <c r="U2960" s="153">
        <v>0.53472222222222221</v>
      </c>
      <c r="V2960" s="153">
        <f>IF(ISBLANK(T2960),"",Tabella2[[#This Row],[ACT STOP]]-Tabella2[[#This Row],[ACT START]])</f>
        <v>3.472222222222221E-2</v>
      </c>
      <c r="W2960" s="104" t="s">
        <v>92</v>
      </c>
      <c r="X2960" s="104" t="s">
        <v>91</v>
      </c>
      <c r="Y2960" s="110"/>
      <c r="Z2960" s="106"/>
      <c r="AA2960" s="104"/>
      <c r="AB2960" s="107"/>
      <c r="AC2960" s="72">
        <v>1</v>
      </c>
      <c r="AH2960" s="70"/>
      <c r="AI2960" s="70"/>
      <c r="AJ2960">
        <v>0</v>
      </c>
      <c r="AL2960" s="70"/>
      <c r="BM2960" s="135">
        <v>0.5</v>
      </c>
      <c r="BN2960" s="136">
        <v>0.53472222222222221</v>
      </c>
      <c r="BO2960" s="101"/>
      <c r="BR2960" s="109" t="str">
        <f t="shared" si="46"/>
        <v>SH-25-2949</v>
      </c>
      <c r="BS2960" s="109" t="s">
        <v>332</v>
      </c>
      <c r="BT2960" t="s">
        <v>92</v>
      </c>
      <c r="BU2960" t="s">
        <v>6230</v>
      </c>
    </row>
    <row r="2961" spans="1:73" hidden="1">
      <c r="A2961" s="103" t="s">
        <v>6231</v>
      </c>
      <c r="B2961" s="102">
        <v>45799</v>
      </c>
      <c r="C2961" s="104">
        <f>_xlfn.ISOWEEKNUM(Tabella2[[#This Row],[Date]])</f>
        <v>21</v>
      </c>
      <c r="D2961" s="104" t="s">
        <v>275</v>
      </c>
      <c r="E2961" s="104" t="s">
        <v>256</v>
      </c>
      <c r="F2961" s="104">
        <v>56</v>
      </c>
      <c r="G2961" s="104" t="s">
        <v>257</v>
      </c>
      <c r="H2961" s="105">
        <v>14</v>
      </c>
      <c r="I2961" s="104" t="s">
        <v>258</v>
      </c>
      <c r="J2961" s="104"/>
      <c r="K2961" s="104" t="s">
        <v>83</v>
      </c>
      <c r="L2961" s="104" t="s">
        <v>299</v>
      </c>
      <c r="M2961" s="104" t="s">
        <v>276</v>
      </c>
      <c r="N2961" s="104"/>
      <c r="O2961" s="108" t="str">
        <f>A833</f>
        <v>13235</v>
      </c>
      <c r="P2961" s="111" t="s">
        <v>829</v>
      </c>
      <c r="Q2961" s="153" t="s">
        <v>511</v>
      </c>
      <c r="R2961" s="153" t="s">
        <v>549</v>
      </c>
      <c r="S2961" s="153">
        <v>4.1666666666666657E-2</v>
      </c>
      <c r="T2961" s="153">
        <v>0.5</v>
      </c>
      <c r="U2961" s="153">
        <v>0.54166666666666663</v>
      </c>
      <c r="V2961" s="153">
        <f>IF(ISBLANK(T2961),"",Tabella2[[#This Row],[ACT STOP]]-Tabella2[[#This Row],[ACT START]])</f>
        <v>4.166666666666663E-2</v>
      </c>
      <c r="W2961" s="104" t="s">
        <v>92</v>
      </c>
      <c r="X2961" s="104" t="s">
        <v>91</v>
      </c>
      <c r="Y2961" s="110"/>
      <c r="Z2961" s="106"/>
      <c r="AA2961" s="104"/>
      <c r="AB2961" s="107"/>
      <c r="AC2961" s="72">
        <v>1</v>
      </c>
      <c r="AH2961" s="70"/>
      <c r="AI2961" s="70"/>
      <c r="AJ2961">
        <v>0</v>
      </c>
      <c r="AL2961" s="70"/>
      <c r="BM2961" s="135">
        <v>0.5</v>
      </c>
      <c r="BN2961" s="136">
        <v>0.54166666666666663</v>
      </c>
      <c r="BO2961" s="101"/>
      <c r="BR2961" s="109" t="str">
        <f t="shared" si="46"/>
        <v>SH-25-2950</v>
      </c>
      <c r="BS2961" s="109" t="s">
        <v>372</v>
      </c>
      <c r="BT2961" t="s">
        <v>92</v>
      </c>
      <c r="BU2961" t="s">
        <v>6232</v>
      </c>
    </row>
    <row r="2962" spans="1:73" hidden="1">
      <c r="A2962" s="103" t="s">
        <v>6233</v>
      </c>
      <c r="B2962" s="102">
        <v>45799</v>
      </c>
      <c r="C2962" s="104">
        <f>_xlfn.ISOWEEKNUM(Tabella2[[#This Row],[Date]])</f>
        <v>21</v>
      </c>
      <c r="D2962" s="104" t="s">
        <v>509</v>
      </c>
      <c r="E2962" s="104" t="s">
        <v>284</v>
      </c>
      <c r="F2962" s="104">
        <v>70</v>
      </c>
      <c r="G2962" s="104" t="s">
        <v>257</v>
      </c>
      <c r="H2962" s="105">
        <v>17</v>
      </c>
      <c r="I2962" s="104"/>
      <c r="J2962" s="104" t="s">
        <v>258</v>
      </c>
      <c r="K2962" s="104" t="s">
        <v>81</v>
      </c>
      <c r="L2962" s="104" t="s">
        <v>259</v>
      </c>
      <c r="M2962" s="104" t="s">
        <v>328</v>
      </c>
      <c r="N2962" s="104"/>
      <c r="O2962" s="106"/>
      <c r="P2962" s="111" t="s">
        <v>3788</v>
      </c>
      <c r="Q2962" s="153" t="s">
        <v>511</v>
      </c>
      <c r="R2962" s="153" t="s">
        <v>549</v>
      </c>
      <c r="S2962" s="153">
        <v>4.1666666666666657E-2</v>
      </c>
      <c r="T2962" s="153">
        <v>0.5</v>
      </c>
      <c r="U2962" s="153">
        <v>0.54166666666666663</v>
      </c>
      <c r="V2962" s="153">
        <f>IF(ISBLANK(T2962),"",Tabella2[[#This Row],[ACT STOP]]-Tabella2[[#This Row],[ACT START]])</f>
        <v>4.166666666666663E-2</v>
      </c>
      <c r="W2962" s="104" t="s">
        <v>92</v>
      </c>
      <c r="X2962" s="104" t="s">
        <v>91</v>
      </c>
      <c r="Y2962" s="110"/>
      <c r="Z2962" s="106"/>
      <c r="AA2962" s="104"/>
      <c r="AB2962" s="107"/>
      <c r="AC2962" s="72">
        <v>1</v>
      </c>
      <c r="AH2962" s="70"/>
      <c r="AI2962" s="70"/>
      <c r="AJ2962">
        <v>0</v>
      </c>
      <c r="AL2962" s="70"/>
      <c r="BM2962" s="135">
        <v>0.5</v>
      </c>
      <c r="BN2962" s="136">
        <v>0.54166666666666663</v>
      </c>
      <c r="BO2962" s="101"/>
      <c r="BR2962" s="109" t="str">
        <f t="shared" si="46"/>
        <v>SH-25-2951</v>
      </c>
      <c r="BS2962" s="109" t="s">
        <v>393</v>
      </c>
      <c r="BT2962" t="s">
        <v>92</v>
      </c>
      <c r="BU2962" t="s">
        <v>6234</v>
      </c>
    </row>
    <row r="2963" spans="1:73" hidden="1">
      <c r="A2963" s="103" t="s">
        <v>6235</v>
      </c>
      <c r="B2963" s="102">
        <v>45799</v>
      </c>
      <c r="C2963" s="104">
        <f>_xlfn.ISOWEEKNUM(Tabella2[[#This Row],[Date]])</f>
        <v>21</v>
      </c>
      <c r="D2963" s="104" t="s">
        <v>421</v>
      </c>
      <c r="E2963" s="104" t="s">
        <v>327</v>
      </c>
      <c r="F2963" s="104">
        <v>73</v>
      </c>
      <c r="G2963" s="104" t="s">
        <v>257</v>
      </c>
      <c r="H2963" s="105">
        <v>9</v>
      </c>
      <c r="I2963" s="104" t="s">
        <v>258</v>
      </c>
      <c r="J2963" s="104"/>
      <c r="K2963" s="104" t="s">
        <v>79</v>
      </c>
      <c r="L2963" s="104" t="s">
        <v>299</v>
      </c>
      <c r="M2963" s="104" t="s">
        <v>276</v>
      </c>
      <c r="N2963" s="104"/>
      <c r="O2963" s="108" t="str">
        <f>A834</f>
        <v>13236</v>
      </c>
      <c r="P2963" s="111" t="s">
        <v>1307</v>
      </c>
      <c r="Q2963" s="153" t="s">
        <v>272</v>
      </c>
      <c r="R2963" s="153">
        <v>0.58333333333333337</v>
      </c>
      <c r="S2963" s="153">
        <v>2.0833333333333329E-2</v>
      </c>
      <c r="T2963" s="153" t="s">
        <v>272</v>
      </c>
      <c r="U2963" s="153">
        <v>0.58680555555555558</v>
      </c>
      <c r="V2963" s="153">
        <f>IF(ISBLANK(T2963),"",Tabella2[[#This Row],[ACT STOP]]-Tabella2[[#This Row],[ACT START]])</f>
        <v>2.430555555555558E-2</v>
      </c>
      <c r="W2963" s="104" t="s">
        <v>92</v>
      </c>
      <c r="X2963" s="104" t="s">
        <v>91</v>
      </c>
      <c r="Y2963" s="110"/>
      <c r="Z2963" s="106"/>
      <c r="AA2963" s="104"/>
      <c r="AB2963" s="107"/>
      <c r="AC2963" s="72">
        <v>1</v>
      </c>
      <c r="AH2963" s="70"/>
      <c r="AI2963" s="70"/>
      <c r="AJ2963">
        <v>0</v>
      </c>
      <c r="AL2963" s="70"/>
      <c r="BM2963" s="135" t="s">
        <v>272</v>
      </c>
      <c r="BN2963" s="136">
        <v>0.58680555555555558</v>
      </c>
      <c r="BO2963" s="101"/>
      <c r="BR2963" s="109" t="str">
        <f t="shared" si="46"/>
        <v>SH-25-2952</v>
      </c>
      <c r="BS2963" s="109" t="s">
        <v>318</v>
      </c>
      <c r="BT2963" t="s">
        <v>92</v>
      </c>
      <c r="BU2963" t="s">
        <v>6236</v>
      </c>
    </row>
    <row r="2964" spans="1:73" hidden="1">
      <c r="A2964" s="103" t="s">
        <v>6237</v>
      </c>
      <c r="B2964" s="102">
        <v>45799</v>
      </c>
      <c r="C2964" s="104">
        <f>_xlfn.ISOWEEKNUM(Tabella2[[#This Row],[Date]])</f>
        <v>21</v>
      </c>
      <c r="D2964" s="104" t="s">
        <v>421</v>
      </c>
      <c r="E2964" s="104" t="s">
        <v>327</v>
      </c>
      <c r="F2964" s="104">
        <v>71</v>
      </c>
      <c r="G2964" s="104" t="s">
        <v>257</v>
      </c>
      <c r="H2964" s="105">
        <v>12</v>
      </c>
      <c r="I2964" s="104" t="s">
        <v>258</v>
      </c>
      <c r="J2964" s="104"/>
      <c r="K2964" s="104" t="s">
        <v>79</v>
      </c>
      <c r="L2964" s="104" t="s">
        <v>299</v>
      </c>
      <c r="M2964" s="104" t="s">
        <v>276</v>
      </c>
      <c r="N2964" s="104"/>
      <c r="O2964" s="108" t="str">
        <f>A835</f>
        <v>13237</v>
      </c>
      <c r="P2964" s="111" t="s">
        <v>1307</v>
      </c>
      <c r="Q2964" s="153" t="s">
        <v>316</v>
      </c>
      <c r="R2964" s="153">
        <v>0.60763888888888884</v>
      </c>
      <c r="S2964" s="153">
        <v>2.0833333333333329E-2</v>
      </c>
      <c r="T2964" s="153">
        <v>0.59027777777777779</v>
      </c>
      <c r="U2964" s="153">
        <v>0.61111111111111116</v>
      </c>
      <c r="V2964" s="153">
        <f>IF(ISBLANK(T2964),"",Tabella2[[#This Row],[ACT STOP]]-Tabella2[[#This Row],[ACT START]])</f>
        <v>2.083333333333337E-2</v>
      </c>
      <c r="W2964" s="104" t="s">
        <v>92</v>
      </c>
      <c r="X2964" s="104" t="s">
        <v>91</v>
      </c>
      <c r="Y2964" s="110"/>
      <c r="Z2964" s="106"/>
      <c r="AA2964" s="104"/>
      <c r="AB2964" s="107"/>
      <c r="AC2964" s="72">
        <v>1</v>
      </c>
      <c r="AH2964" s="70"/>
      <c r="AI2964" s="70"/>
      <c r="AJ2964">
        <v>0</v>
      </c>
      <c r="AL2964" s="70"/>
      <c r="BM2964" s="135">
        <v>0.59027777777777779</v>
      </c>
      <c r="BN2964" s="136">
        <v>0.61111111111111116</v>
      </c>
      <c r="BO2964" s="101"/>
      <c r="BR2964" s="109" t="str">
        <f t="shared" si="46"/>
        <v>SH-25-2953</v>
      </c>
      <c r="BS2964" s="109" t="s">
        <v>266</v>
      </c>
      <c r="BT2964" t="s">
        <v>92</v>
      </c>
      <c r="BU2964" t="s">
        <v>6238</v>
      </c>
    </row>
    <row r="2965" spans="1:73" hidden="1">
      <c r="A2965" s="103" t="s">
        <v>6239</v>
      </c>
      <c r="B2965" s="102">
        <v>45799</v>
      </c>
      <c r="C2965" s="104">
        <f>_xlfn.ISOWEEKNUM(Tabella2[[#This Row],[Date]])</f>
        <v>21</v>
      </c>
      <c r="D2965" s="104" t="s">
        <v>321</v>
      </c>
      <c r="E2965" s="104" t="s">
        <v>284</v>
      </c>
      <c r="F2965" s="104">
        <v>54</v>
      </c>
      <c r="G2965" s="104" t="s">
        <v>257</v>
      </c>
      <c r="H2965" s="105">
        <v>32</v>
      </c>
      <c r="I2965" s="104"/>
      <c r="J2965" s="104" t="s">
        <v>258</v>
      </c>
      <c r="K2965" s="104" t="s">
        <v>83</v>
      </c>
      <c r="L2965" s="104" t="s">
        <v>259</v>
      </c>
      <c r="M2965" s="104" t="s">
        <v>276</v>
      </c>
      <c r="N2965" s="104"/>
      <c r="O2965" s="106"/>
      <c r="P2965" s="111" t="s">
        <v>342</v>
      </c>
      <c r="Q2965" s="153" t="s">
        <v>272</v>
      </c>
      <c r="R2965" s="153" t="s">
        <v>576</v>
      </c>
      <c r="S2965" s="153">
        <v>4.1666666666666657E-2</v>
      </c>
      <c r="T2965" s="153">
        <v>0.55555555555555558</v>
      </c>
      <c r="U2965" s="153">
        <v>0.59722222222222221</v>
      </c>
      <c r="V2965" s="153">
        <f>IF(ISBLANK(T2965),"",Tabella2[[#This Row],[ACT STOP]]-Tabella2[[#This Row],[ACT START]])</f>
        <v>4.166666666666663E-2</v>
      </c>
      <c r="W2965" s="104" t="s">
        <v>92</v>
      </c>
      <c r="X2965" s="104" t="s">
        <v>91</v>
      </c>
      <c r="Y2965" s="110" t="s">
        <v>6240</v>
      </c>
      <c r="Z2965" s="106"/>
      <c r="AA2965" s="104"/>
      <c r="AB2965" s="107"/>
      <c r="AC2965" s="72">
        <v>1</v>
      </c>
      <c r="AH2965" s="70"/>
      <c r="AI2965" s="70"/>
      <c r="AJ2965">
        <v>0</v>
      </c>
      <c r="AL2965" s="70"/>
      <c r="BM2965" s="135">
        <v>0.55555555555555558</v>
      </c>
      <c r="BN2965" s="136">
        <v>0.59722222222222221</v>
      </c>
      <c r="BO2965" s="101"/>
      <c r="BR2965" s="109" t="str">
        <f t="shared" si="46"/>
        <v>SH-25-2954</v>
      </c>
      <c r="BS2965" s="109" t="s">
        <v>356</v>
      </c>
      <c r="BT2965" t="s">
        <v>92</v>
      </c>
      <c r="BU2965" t="s">
        <v>6241</v>
      </c>
    </row>
    <row r="2966" spans="1:73" hidden="1">
      <c r="A2966" s="103" t="s">
        <v>6242</v>
      </c>
      <c r="B2966" s="102">
        <v>45799</v>
      </c>
      <c r="C2966" s="104">
        <f>_xlfn.ISOWEEKNUM(Tabella2[[#This Row],[Date]])</f>
        <v>21</v>
      </c>
      <c r="D2966" s="104" t="s">
        <v>321</v>
      </c>
      <c r="E2966" s="104" t="s">
        <v>284</v>
      </c>
      <c r="F2966" s="104">
        <v>52</v>
      </c>
      <c r="G2966" s="104" t="s">
        <v>284</v>
      </c>
      <c r="H2966" s="105">
        <v>22</v>
      </c>
      <c r="I2966" s="104"/>
      <c r="J2966" s="104" t="s">
        <v>258</v>
      </c>
      <c r="K2966" s="104" t="s">
        <v>80</v>
      </c>
      <c r="L2966" s="104" t="s">
        <v>259</v>
      </c>
      <c r="M2966" s="104" t="s">
        <v>276</v>
      </c>
      <c r="N2966" s="104"/>
      <c r="O2966" s="106"/>
      <c r="P2966" s="111" t="s">
        <v>342</v>
      </c>
      <c r="Q2966" s="153" t="s">
        <v>272</v>
      </c>
      <c r="R2966" s="153" t="s">
        <v>576</v>
      </c>
      <c r="S2966" s="153">
        <v>4.1666666666666657E-2</v>
      </c>
      <c r="T2966" s="153" t="s">
        <v>272</v>
      </c>
      <c r="U2966" s="153" t="s">
        <v>576</v>
      </c>
      <c r="V2966" s="153">
        <f>IF(ISBLANK(T2966),"",Tabella2[[#This Row],[ACT STOP]]-Tabella2[[#This Row],[ACT START]])</f>
        <v>4.166666666666663E-2</v>
      </c>
      <c r="W2966" s="104" t="s">
        <v>92</v>
      </c>
      <c r="X2966" s="104" t="s">
        <v>91</v>
      </c>
      <c r="Y2966" s="110" t="s">
        <v>6243</v>
      </c>
      <c r="Z2966" s="106"/>
      <c r="AA2966" s="104"/>
      <c r="AB2966" s="107"/>
      <c r="AC2966" s="72">
        <v>1</v>
      </c>
      <c r="AH2966" s="70"/>
      <c r="AI2966" s="70"/>
      <c r="AJ2966">
        <v>0</v>
      </c>
      <c r="AL2966" s="70"/>
      <c r="BM2966" s="135" t="s">
        <v>272</v>
      </c>
      <c r="BN2966" s="136" t="s">
        <v>576</v>
      </c>
      <c r="BO2966" s="101"/>
      <c r="BR2966" s="109" t="str">
        <f t="shared" si="46"/>
        <v>SH-25-2955</v>
      </c>
      <c r="BS2966" s="109" t="s">
        <v>295</v>
      </c>
      <c r="BT2966" t="s">
        <v>92</v>
      </c>
      <c r="BU2966" t="s">
        <v>6244</v>
      </c>
    </row>
    <row r="2967" spans="1:73" hidden="1">
      <c r="A2967" s="103" t="s">
        <v>6245</v>
      </c>
      <c r="B2967" s="102">
        <v>45799</v>
      </c>
      <c r="C2967" s="104">
        <f>_xlfn.ISOWEEKNUM(Tabella2[[#This Row],[Date]])</f>
        <v>21</v>
      </c>
      <c r="D2967" s="104" t="s">
        <v>348</v>
      </c>
      <c r="E2967" s="104" t="s">
        <v>284</v>
      </c>
      <c r="F2967" s="104">
        <v>55</v>
      </c>
      <c r="G2967" s="104" t="s">
        <v>257</v>
      </c>
      <c r="H2967" s="105">
        <v>13</v>
      </c>
      <c r="I2967" s="104"/>
      <c r="J2967" s="104" t="s">
        <v>258</v>
      </c>
      <c r="K2967" s="104" t="s">
        <v>81</v>
      </c>
      <c r="L2967" s="104" t="s">
        <v>259</v>
      </c>
      <c r="M2967" s="104" t="s">
        <v>461</v>
      </c>
      <c r="N2967" s="104"/>
      <c r="O2967" s="106"/>
      <c r="P2967" s="111" t="s">
        <v>610</v>
      </c>
      <c r="Q2967" s="153" t="s">
        <v>272</v>
      </c>
      <c r="R2967" s="153" t="s">
        <v>576</v>
      </c>
      <c r="S2967" s="153">
        <v>4.1666666666666657E-2</v>
      </c>
      <c r="T2967" s="153">
        <v>0.5625</v>
      </c>
      <c r="U2967" s="153">
        <v>0.60416666666666663</v>
      </c>
      <c r="V2967" s="153">
        <f>IF(ISBLANK(T2967),"",Tabella2[[#This Row],[ACT STOP]]-Tabella2[[#This Row],[ACT START]])</f>
        <v>4.166666666666663E-2</v>
      </c>
      <c r="W2967" s="104" t="s">
        <v>92</v>
      </c>
      <c r="X2967" s="104" t="s">
        <v>91</v>
      </c>
      <c r="Y2967" s="110"/>
      <c r="Z2967" s="106"/>
      <c r="AA2967" s="104"/>
      <c r="AB2967" s="107"/>
      <c r="AC2967" s="72">
        <v>1</v>
      </c>
      <c r="AH2967" s="70"/>
      <c r="AI2967" s="70"/>
      <c r="AJ2967">
        <v>0</v>
      </c>
      <c r="AL2967" s="70"/>
      <c r="BM2967" s="135">
        <v>0.5625</v>
      </c>
      <c r="BN2967" s="136">
        <v>0.60416666666666663</v>
      </c>
      <c r="BO2967" s="101"/>
      <c r="BR2967" s="109" t="str">
        <f t="shared" si="46"/>
        <v>SH-25-2956</v>
      </c>
      <c r="BS2967" s="109" t="s">
        <v>427</v>
      </c>
      <c r="BT2967" t="s">
        <v>92</v>
      </c>
      <c r="BU2967" t="s">
        <v>6246</v>
      </c>
    </row>
    <row r="2968" spans="1:73" hidden="1">
      <c r="A2968" s="103" t="s">
        <v>6247</v>
      </c>
      <c r="B2968" s="102">
        <v>45800</v>
      </c>
      <c r="C2968" s="104">
        <f>_xlfn.ISOWEEKNUM(Tabella2[[#This Row],[Date]])</f>
        <v>21</v>
      </c>
      <c r="D2968" s="104" t="s">
        <v>305</v>
      </c>
      <c r="E2968" s="104" t="s">
        <v>284</v>
      </c>
      <c r="F2968" s="104">
        <v>45</v>
      </c>
      <c r="G2968" s="104" t="s">
        <v>257</v>
      </c>
      <c r="H2968" s="105">
        <v>17</v>
      </c>
      <c r="I2968" s="104"/>
      <c r="J2968" s="104" t="s">
        <v>258</v>
      </c>
      <c r="K2968" s="104" t="s">
        <v>79</v>
      </c>
      <c r="L2968" s="104" t="s">
        <v>299</v>
      </c>
      <c r="M2968" s="104" t="s">
        <v>386</v>
      </c>
      <c r="N2968" s="104"/>
      <c r="O2968" s="108" t="str">
        <f>A2969</f>
        <v>15371</v>
      </c>
      <c r="P2968" s="111" t="s">
        <v>2187</v>
      </c>
      <c r="Q2968" s="153" t="s">
        <v>605</v>
      </c>
      <c r="R2968" s="153" t="s">
        <v>285</v>
      </c>
      <c r="S2968" s="153">
        <v>4.1666666666666657E-2</v>
      </c>
      <c r="T2968" s="153" t="s">
        <v>605</v>
      </c>
      <c r="U2968" s="153" t="s">
        <v>285</v>
      </c>
      <c r="V2968" s="153">
        <f>IF(ISBLANK(T2968),"",Tabella2[[#This Row],[ACT STOP]]-Tabella2[[#This Row],[ACT START]])</f>
        <v>4.1666666666666685E-2</v>
      </c>
      <c r="W2968" s="104" t="s">
        <v>92</v>
      </c>
      <c r="X2968" s="104" t="s">
        <v>91</v>
      </c>
      <c r="Y2968" s="110"/>
      <c r="Z2968" s="106"/>
      <c r="AA2968" s="104"/>
      <c r="AB2968" s="107"/>
      <c r="AC2968" s="72">
        <v>1</v>
      </c>
      <c r="AH2968" s="70"/>
      <c r="AI2968" s="70"/>
      <c r="AJ2968">
        <v>0</v>
      </c>
      <c r="AL2968" s="70"/>
      <c r="BM2968" s="135" t="s">
        <v>605</v>
      </c>
      <c r="BN2968" s="136" t="s">
        <v>285</v>
      </c>
      <c r="BO2968" s="101"/>
      <c r="BR2968" s="109" t="str">
        <f t="shared" si="46"/>
        <v>SH-25-2957</v>
      </c>
      <c r="BS2968" s="109" t="s">
        <v>393</v>
      </c>
      <c r="BT2968" t="s">
        <v>92</v>
      </c>
      <c r="BU2968" t="s">
        <v>6248</v>
      </c>
    </row>
    <row r="2969" spans="1:73" hidden="1">
      <c r="A2969" s="103" t="s">
        <v>6249</v>
      </c>
      <c r="B2969" s="102">
        <v>45800</v>
      </c>
      <c r="C2969" s="104">
        <f>_xlfn.ISOWEEKNUM(Tabella2[[#This Row],[Date]])</f>
        <v>21</v>
      </c>
      <c r="D2969" s="104" t="s">
        <v>305</v>
      </c>
      <c r="E2969" s="104" t="s">
        <v>284</v>
      </c>
      <c r="F2969" s="104">
        <v>47</v>
      </c>
      <c r="G2969" s="104" t="s">
        <v>257</v>
      </c>
      <c r="H2969" s="105">
        <v>10</v>
      </c>
      <c r="I2969" s="104"/>
      <c r="J2969" s="104" t="s">
        <v>258</v>
      </c>
      <c r="K2969" s="104" t="s">
        <v>78</v>
      </c>
      <c r="L2969" s="104" t="s">
        <v>299</v>
      </c>
      <c r="M2969" s="104" t="s">
        <v>386</v>
      </c>
      <c r="N2969" s="104"/>
      <c r="O2969" s="108" t="str">
        <f>A2968</f>
        <v>15370</v>
      </c>
      <c r="P2969" s="111" t="s">
        <v>2187</v>
      </c>
      <c r="Q2969" s="153">
        <v>0.25</v>
      </c>
      <c r="R2969" s="153">
        <v>0.29166666666666669</v>
      </c>
      <c r="S2969" s="153">
        <v>4.1666666666666657E-2</v>
      </c>
      <c r="T2969" s="153">
        <v>0.25</v>
      </c>
      <c r="U2969" s="153">
        <v>0.29166666666666669</v>
      </c>
      <c r="V2969" s="153">
        <f>IF(ISBLANK(T2969),"",Tabella2[[#This Row],[ACT STOP]]-Tabella2[[#This Row],[ACT START]])</f>
        <v>4.1666666666666685E-2</v>
      </c>
      <c r="W2969" s="104" t="s">
        <v>92</v>
      </c>
      <c r="X2969" s="104" t="s">
        <v>91</v>
      </c>
      <c r="Y2969" s="110"/>
      <c r="Z2969" s="106"/>
      <c r="AA2969" s="104"/>
      <c r="AB2969" s="107"/>
      <c r="AC2969" s="72">
        <v>1</v>
      </c>
      <c r="AH2969" s="70"/>
      <c r="AI2969" s="70"/>
      <c r="AJ2969">
        <v>0</v>
      </c>
      <c r="AL2969" s="70"/>
      <c r="BM2969" s="135">
        <v>0.25</v>
      </c>
      <c r="BN2969" s="136">
        <v>0.29166666666666669</v>
      </c>
      <c r="BO2969" s="101"/>
      <c r="BR2969" s="109" t="str">
        <f t="shared" si="46"/>
        <v>SH-25-2958</v>
      </c>
      <c r="BS2969" s="109" t="s">
        <v>552</v>
      </c>
      <c r="BT2969" t="s">
        <v>92</v>
      </c>
      <c r="BU2969" t="s">
        <v>6250</v>
      </c>
    </row>
    <row r="2970" spans="1:73" hidden="1">
      <c r="A2970" s="103" t="s">
        <v>6251</v>
      </c>
      <c r="B2970" s="102">
        <v>45800</v>
      </c>
      <c r="C2970" s="104">
        <f>_xlfn.ISOWEEKNUM(Tabella2[[#This Row],[Date]])</f>
        <v>21</v>
      </c>
      <c r="D2970" s="104" t="s">
        <v>523</v>
      </c>
      <c r="E2970" s="104" t="s">
        <v>284</v>
      </c>
      <c r="F2970" s="104">
        <v>62</v>
      </c>
      <c r="G2970" s="104" t="s">
        <v>257</v>
      </c>
      <c r="H2970" s="105">
        <v>14</v>
      </c>
      <c r="I2970" s="104"/>
      <c r="J2970" s="104" t="s">
        <v>258</v>
      </c>
      <c r="K2970" s="104" t="s">
        <v>83</v>
      </c>
      <c r="L2970" s="104" t="s">
        <v>299</v>
      </c>
      <c r="M2970" s="104" t="s">
        <v>276</v>
      </c>
      <c r="N2970" s="104"/>
      <c r="O2970" s="108" t="str">
        <f>A836</f>
        <v>13238</v>
      </c>
      <c r="P2970" s="111" t="s">
        <v>733</v>
      </c>
      <c r="Q2970" s="153" t="s">
        <v>605</v>
      </c>
      <c r="R2970" s="153" t="s">
        <v>285</v>
      </c>
      <c r="S2970" s="153">
        <v>4.1666666666666657E-2</v>
      </c>
      <c r="T2970" s="153">
        <v>0.25</v>
      </c>
      <c r="U2970" s="153">
        <v>0.29166666666666669</v>
      </c>
      <c r="V2970" s="153">
        <f>IF(ISBLANK(T2970),"",Tabella2[[#This Row],[ACT STOP]]-Tabella2[[#This Row],[ACT START]])</f>
        <v>4.1666666666666685E-2</v>
      </c>
      <c r="W2970" s="104" t="s">
        <v>92</v>
      </c>
      <c r="X2970" s="104" t="s">
        <v>91</v>
      </c>
      <c r="Y2970" s="110"/>
      <c r="Z2970" s="106"/>
      <c r="AA2970" s="104"/>
      <c r="AB2970" s="107"/>
      <c r="AC2970" s="72">
        <v>1</v>
      </c>
      <c r="AH2970" s="70"/>
      <c r="AI2970" s="70"/>
      <c r="AJ2970">
        <v>0</v>
      </c>
      <c r="AL2970" s="70"/>
      <c r="BM2970" s="135">
        <v>0.25</v>
      </c>
      <c r="BN2970" s="136">
        <v>0.29166666666666669</v>
      </c>
      <c r="BO2970" s="101"/>
      <c r="BR2970" s="109" t="str">
        <f t="shared" si="46"/>
        <v>SH-25-2959</v>
      </c>
      <c r="BS2970" s="109" t="s">
        <v>372</v>
      </c>
      <c r="BT2970" t="s">
        <v>92</v>
      </c>
      <c r="BU2970" t="s">
        <v>6252</v>
      </c>
    </row>
    <row r="2971" spans="1:73" hidden="1">
      <c r="A2971" s="103" t="s">
        <v>6253</v>
      </c>
      <c r="B2971" s="102">
        <v>45800</v>
      </c>
      <c r="C2971" s="104">
        <f>_xlfn.ISOWEEKNUM(Tabella2[[#This Row],[Date]])</f>
        <v>21</v>
      </c>
      <c r="D2971" s="104" t="s">
        <v>321</v>
      </c>
      <c r="E2971" s="104" t="s">
        <v>284</v>
      </c>
      <c r="F2971" s="104">
        <v>53</v>
      </c>
      <c r="G2971" s="104" t="s">
        <v>257</v>
      </c>
      <c r="H2971" s="105">
        <v>33</v>
      </c>
      <c r="I2971" s="104"/>
      <c r="J2971" s="104" t="s">
        <v>258</v>
      </c>
      <c r="K2971" s="104" t="s">
        <v>81</v>
      </c>
      <c r="L2971" s="104" t="s">
        <v>259</v>
      </c>
      <c r="M2971" s="104" t="s">
        <v>276</v>
      </c>
      <c r="N2971" s="104"/>
      <c r="O2971" s="106"/>
      <c r="P2971" s="111" t="s">
        <v>342</v>
      </c>
      <c r="Q2971" s="153" t="s">
        <v>605</v>
      </c>
      <c r="R2971" s="153" t="s">
        <v>285</v>
      </c>
      <c r="S2971" s="153">
        <v>4.1666666666666657E-2</v>
      </c>
      <c r="T2971" s="153">
        <v>0.25</v>
      </c>
      <c r="U2971" s="153">
        <v>0.29166666666666669</v>
      </c>
      <c r="V2971" s="153">
        <f>IF(ISBLANK(T2971),"",Tabella2[[#This Row],[ACT STOP]]-Tabella2[[#This Row],[ACT START]])</f>
        <v>4.1666666666666685E-2</v>
      </c>
      <c r="W2971" s="104" t="s">
        <v>92</v>
      </c>
      <c r="X2971" s="104" t="s">
        <v>91</v>
      </c>
      <c r="Y2971" s="110"/>
      <c r="Z2971" s="106"/>
      <c r="AA2971" s="104"/>
      <c r="AB2971" s="107"/>
      <c r="AC2971" s="72">
        <v>1</v>
      </c>
      <c r="AH2971" s="70"/>
      <c r="AI2971" s="70"/>
      <c r="AJ2971">
        <v>0</v>
      </c>
      <c r="AL2971" s="70"/>
      <c r="BM2971" s="135">
        <v>0.25</v>
      </c>
      <c r="BN2971" s="136">
        <v>0.29166666666666669</v>
      </c>
      <c r="BO2971" s="101"/>
      <c r="BR2971" s="109" t="str">
        <f t="shared" si="46"/>
        <v>SH-25-2960</v>
      </c>
      <c r="BS2971" s="109" t="s">
        <v>458</v>
      </c>
      <c r="BT2971" t="s">
        <v>92</v>
      </c>
      <c r="BU2971" t="s">
        <v>6254</v>
      </c>
    </row>
    <row r="2972" spans="1:73" hidden="1">
      <c r="A2972" s="103" t="s">
        <v>6255</v>
      </c>
      <c r="B2972" s="102">
        <v>45800</v>
      </c>
      <c r="C2972" s="104">
        <f>_xlfn.ISOWEEKNUM(Tabella2[[#This Row],[Date]])</f>
        <v>21</v>
      </c>
      <c r="D2972" s="104" t="s">
        <v>348</v>
      </c>
      <c r="E2972" s="104" t="s">
        <v>284</v>
      </c>
      <c r="F2972" s="104">
        <v>57</v>
      </c>
      <c r="G2972" s="104" t="s">
        <v>257</v>
      </c>
      <c r="H2972" s="105">
        <v>12</v>
      </c>
      <c r="I2972" s="104"/>
      <c r="J2972" s="104" t="s">
        <v>258</v>
      </c>
      <c r="K2972" s="104" t="s">
        <v>79</v>
      </c>
      <c r="L2972" s="104" t="s">
        <v>259</v>
      </c>
      <c r="M2972" s="104" t="s">
        <v>260</v>
      </c>
      <c r="N2972" s="104"/>
      <c r="O2972" s="106"/>
      <c r="P2972" s="111" t="s">
        <v>1850</v>
      </c>
      <c r="Q2972" s="153" t="s">
        <v>617</v>
      </c>
      <c r="R2972" s="153" t="s">
        <v>525</v>
      </c>
      <c r="S2972" s="153">
        <v>4.1666666666666657E-2</v>
      </c>
      <c r="T2972" s="153" t="s">
        <v>617</v>
      </c>
      <c r="U2972" s="153" t="s">
        <v>525</v>
      </c>
      <c r="V2972" s="153">
        <f>IF(ISBLANK(T2972),"",Tabella2[[#This Row],[ACT STOP]]-Tabella2[[#This Row],[ACT START]])</f>
        <v>4.1666666666666685E-2</v>
      </c>
      <c r="W2972" s="104" t="s">
        <v>92</v>
      </c>
      <c r="X2972" s="104" t="s">
        <v>91</v>
      </c>
      <c r="Y2972" s="110"/>
      <c r="Z2972" s="106"/>
      <c r="AA2972" s="104"/>
      <c r="AB2972" s="107"/>
      <c r="AC2972" s="72">
        <v>1</v>
      </c>
      <c r="AH2972" s="70"/>
      <c r="AI2972" s="70"/>
      <c r="AJ2972">
        <v>0</v>
      </c>
      <c r="AL2972" s="70"/>
      <c r="BM2972" s="135" t="s">
        <v>617</v>
      </c>
      <c r="BN2972" s="136" t="s">
        <v>525</v>
      </c>
      <c r="BO2972" s="101"/>
      <c r="BR2972" s="109" t="str">
        <f t="shared" si="46"/>
        <v>SH-25-2961</v>
      </c>
      <c r="BS2972" s="109" t="s">
        <v>266</v>
      </c>
      <c r="BT2972" t="s">
        <v>92</v>
      </c>
      <c r="BU2972" t="s">
        <v>6256</v>
      </c>
    </row>
    <row r="2973" spans="1:73" hidden="1">
      <c r="A2973" s="103" t="s">
        <v>6257</v>
      </c>
      <c r="B2973" s="102">
        <v>45800</v>
      </c>
      <c r="C2973" s="104">
        <f>_xlfn.ISOWEEKNUM(Tabella2[[#This Row],[Date]])</f>
        <v>21</v>
      </c>
      <c r="D2973" s="104" t="s">
        <v>348</v>
      </c>
      <c r="E2973" s="104" t="s">
        <v>284</v>
      </c>
      <c r="F2973" s="104">
        <v>55</v>
      </c>
      <c r="G2973" s="104" t="s">
        <v>257</v>
      </c>
      <c r="H2973" s="105">
        <v>32</v>
      </c>
      <c r="I2973" s="104"/>
      <c r="J2973" s="104" t="s">
        <v>258</v>
      </c>
      <c r="K2973" s="104" t="s">
        <v>83</v>
      </c>
      <c r="L2973" s="104" t="s">
        <v>259</v>
      </c>
      <c r="M2973" s="104" t="s">
        <v>260</v>
      </c>
      <c r="N2973" s="104"/>
      <c r="O2973" s="106"/>
      <c r="P2973" s="111" t="s">
        <v>1850</v>
      </c>
      <c r="Q2973" s="153" t="s">
        <v>617</v>
      </c>
      <c r="R2973" s="153" t="s">
        <v>525</v>
      </c>
      <c r="S2973" s="153">
        <v>4.1666666666666657E-2</v>
      </c>
      <c r="T2973" s="153">
        <v>0.3125</v>
      </c>
      <c r="U2973" s="153">
        <v>0.35416666666666669</v>
      </c>
      <c r="V2973" s="153">
        <f>IF(ISBLANK(T2973),"",Tabella2[[#This Row],[ACT STOP]]-Tabella2[[#This Row],[ACT START]])</f>
        <v>4.1666666666666685E-2</v>
      </c>
      <c r="W2973" s="104" t="s">
        <v>92</v>
      </c>
      <c r="X2973" s="104" t="s">
        <v>91</v>
      </c>
      <c r="Y2973" s="110"/>
      <c r="Z2973" s="106"/>
      <c r="AA2973" s="104"/>
      <c r="AB2973" s="107"/>
      <c r="AC2973" s="72">
        <v>1</v>
      </c>
      <c r="AH2973" s="70"/>
      <c r="AI2973" s="70"/>
      <c r="AJ2973">
        <v>0</v>
      </c>
      <c r="AL2973" s="70"/>
      <c r="BM2973" s="135">
        <v>0.3125</v>
      </c>
      <c r="BN2973" s="136">
        <v>0.35416666666666669</v>
      </c>
      <c r="BO2973" s="101"/>
      <c r="BR2973" s="109" t="str">
        <f t="shared" si="46"/>
        <v>SH-25-2962</v>
      </c>
      <c r="BS2973" s="109" t="s">
        <v>356</v>
      </c>
      <c r="BT2973" t="s">
        <v>92</v>
      </c>
      <c r="BU2973" t="s">
        <v>6258</v>
      </c>
    </row>
    <row r="2974" spans="1:73" hidden="1">
      <c r="A2974" s="103" t="s">
        <v>6259</v>
      </c>
      <c r="B2974" s="102">
        <v>45800</v>
      </c>
      <c r="C2974" s="104">
        <f>_xlfn.ISOWEEKNUM(Tabella2[[#This Row],[Date]])</f>
        <v>21</v>
      </c>
      <c r="D2974" s="104" t="s">
        <v>509</v>
      </c>
      <c r="E2974" s="104" t="s">
        <v>284</v>
      </c>
      <c r="F2974" s="104">
        <v>70</v>
      </c>
      <c r="G2974" s="104" t="s">
        <v>257</v>
      </c>
      <c r="H2974" s="105">
        <v>13</v>
      </c>
      <c r="I2974" s="104"/>
      <c r="J2974" s="104" t="s">
        <v>258</v>
      </c>
      <c r="K2974" s="104" t="s">
        <v>78</v>
      </c>
      <c r="L2974" s="104" t="s">
        <v>259</v>
      </c>
      <c r="M2974" s="104" t="s">
        <v>276</v>
      </c>
      <c r="N2974" s="104"/>
      <c r="O2974" s="106"/>
      <c r="P2974" s="111" t="s">
        <v>531</v>
      </c>
      <c r="Q2974" s="153" t="s">
        <v>617</v>
      </c>
      <c r="R2974" s="153" t="s">
        <v>525</v>
      </c>
      <c r="S2974" s="153">
        <v>4.1666666666666657E-2</v>
      </c>
      <c r="T2974" s="153" t="s">
        <v>617</v>
      </c>
      <c r="U2974" s="153" t="s">
        <v>525</v>
      </c>
      <c r="V2974" s="153">
        <f>IF(ISBLANK(T2974),"",Tabella2[[#This Row],[ACT STOP]]-Tabella2[[#This Row],[ACT START]])</f>
        <v>4.1666666666666685E-2</v>
      </c>
      <c r="W2974" s="104" t="s">
        <v>92</v>
      </c>
      <c r="X2974" s="104" t="s">
        <v>91</v>
      </c>
      <c r="Y2974" s="110"/>
      <c r="Z2974" s="106"/>
      <c r="AA2974" s="104"/>
      <c r="AB2974" s="107"/>
      <c r="AC2974" s="72">
        <v>1</v>
      </c>
      <c r="AH2974" s="70"/>
      <c r="AI2974" s="70"/>
      <c r="AJ2974">
        <v>0</v>
      </c>
      <c r="AL2974" s="70"/>
      <c r="BM2974" s="135" t="s">
        <v>617</v>
      </c>
      <c r="BN2974" s="136" t="s">
        <v>525</v>
      </c>
      <c r="BO2974" s="101"/>
      <c r="BR2974" s="109" t="str">
        <f t="shared" si="46"/>
        <v>SH-25-2963</v>
      </c>
      <c r="BS2974" s="109" t="s">
        <v>427</v>
      </c>
      <c r="BT2974" t="s">
        <v>92</v>
      </c>
      <c r="BU2974" t="s">
        <v>6260</v>
      </c>
    </row>
    <row r="2975" spans="1:73" hidden="1">
      <c r="A2975" s="103" t="s">
        <v>6261</v>
      </c>
      <c r="B2975" s="102">
        <v>45800</v>
      </c>
      <c r="C2975" s="104">
        <f>_xlfn.ISOWEEKNUM(Tabella2[[#This Row],[Date]])</f>
        <v>21</v>
      </c>
      <c r="D2975" s="104" t="s">
        <v>509</v>
      </c>
      <c r="E2975" s="104" t="s">
        <v>284</v>
      </c>
      <c r="F2975" s="104">
        <v>71</v>
      </c>
      <c r="G2975" s="104" t="s">
        <v>284</v>
      </c>
      <c r="H2975" s="105">
        <v>23</v>
      </c>
      <c r="I2975" s="104"/>
      <c r="J2975" s="104" t="s">
        <v>258</v>
      </c>
      <c r="K2975" s="104" t="s">
        <v>81</v>
      </c>
      <c r="L2975" s="104" t="s">
        <v>259</v>
      </c>
      <c r="M2975" s="104" t="s">
        <v>276</v>
      </c>
      <c r="N2975" s="104"/>
      <c r="O2975" s="106"/>
      <c r="P2975" s="111" t="s">
        <v>277</v>
      </c>
      <c r="Q2975" s="153" t="s">
        <v>617</v>
      </c>
      <c r="R2975" s="153" t="s">
        <v>525</v>
      </c>
      <c r="S2975" s="153">
        <v>4.1666666666666657E-2</v>
      </c>
      <c r="T2975" s="153">
        <v>0.3125</v>
      </c>
      <c r="U2975" s="153">
        <v>0.35416666666666669</v>
      </c>
      <c r="V2975" s="153">
        <f>IF(ISBLANK(T2975),"",Tabella2[[#This Row],[ACT STOP]]-Tabella2[[#This Row],[ACT START]])</f>
        <v>4.1666666666666685E-2</v>
      </c>
      <c r="W2975" s="104" t="s">
        <v>92</v>
      </c>
      <c r="X2975" s="104" t="s">
        <v>91</v>
      </c>
      <c r="Y2975" s="110"/>
      <c r="Z2975" s="106"/>
      <c r="AA2975" s="104"/>
      <c r="AB2975" s="107"/>
      <c r="AC2975" s="72">
        <v>1</v>
      </c>
      <c r="AH2975" s="70"/>
      <c r="AI2975" s="70"/>
      <c r="AJ2975">
        <v>0</v>
      </c>
      <c r="AL2975" s="70"/>
      <c r="BM2975" s="135">
        <v>0.3125</v>
      </c>
      <c r="BN2975" s="136">
        <v>0.35416666666666669</v>
      </c>
      <c r="BO2975" s="101"/>
      <c r="BR2975" s="109" t="str">
        <f t="shared" si="46"/>
        <v>SH-25-2964</v>
      </c>
      <c r="BS2975" s="109" t="s">
        <v>358</v>
      </c>
      <c r="BT2975" t="s">
        <v>92</v>
      </c>
      <c r="BU2975" t="s">
        <v>6262</v>
      </c>
    </row>
    <row r="2976" spans="1:73" hidden="1">
      <c r="A2976" s="103" t="s">
        <v>6263</v>
      </c>
      <c r="B2976" s="102">
        <v>45800</v>
      </c>
      <c r="C2976" s="104">
        <f>_xlfn.ISOWEEKNUM(Tabella2[[#This Row],[Date]])</f>
        <v>21</v>
      </c>
      <c r="D2976" s="104" t="s">
        <v>321</v>
      </c>
      <c r="E2976" s="104" t="s">
        <v>284</v>
      </c>
      <c r="F2976" s="104">
        <v>51</v>
      </c>
      <c r="G2976" s="104" t="s">
        <v>284</v>
      </c>
      <c r="H2976" s="105">
        <v>22</v>
      </c>
      <c r="I2976" s="104"/>
      <c r="J2976" s="104" t="s">
        <v>258</v>
      </c>
      <c r="K2976" s="104" t="s">
        <v>80</v>
      </c>
      <c r="L2976" s="104" t="s">
        <v>259</v>
      </c>
      <c r="M2976" s="104" t="s">
        <v>276</v>
      </c>
      <c r="N2976" s="104"/>
      <c r="O2976" s="106"/>
      <c r="P2976" s="111" t="s">
        <v>342</v>
      </c>
      <c r="Q2976" s="153" t="s">
        <v>617</v>
      </c>
      <c r="R2976" s="153" t="s">
        <v>525</v>
      </c>
      <c r="S2976" s="153">
        <v>4.1666666666666657E-2</v>
      </c>
      <c r="T2976" s="153">
        <v>0.30555555555555558</v>
      </c>
      <c r="U2976" s="153">
        <v>0.34722222222222221</v>
      </c>
      <c r="V2976" s="153">
        <f>IF(ISBLANK(T2976),"",Tabella2[[#This Row],[ACT STOP]]-Tabella2[[#This Row],[ACT START]])</f>
        <v>4.166666666666663E-2</v>
      </c>
      <c r="W2976" s="104" t="s">
        <v>92</v>
      </c>
      <c r="X2976" s="104" t="s">
        <v>91</v>
      </c>
      <c r="Y2976" s="110"/>
      <c r="Z2976" s="106"/>
      <c r="AA2976" s="104"/>
      <c r="AB2976" s="107"/>
      <c r="AC2976" s="72">
        <v>1</v>
      </c>
      <c r="AH2976" s="70"/>
      <c r="AI2976" s="70"/>
      <c r="AJ2976">
        <v>0</v>
      </c>
      <c r="AL2976" s="70"/>
      <c r="BM2976" s="135">
        <v>0.30555555555555558</v>
      </c>
      <c r="BN2976" s="136">
        <v>0.34722222222222221</v>
      </c>
      <c r="BO2976" s="101"/>
      <c r="BR2976" s="109" t="str">
        <f t="shared" si="46"/>
        <v>SH-25-2965</v>
      </c>
      <c r="BS2976" s="109" t="s">
        <v>295</v>
      </c>
      <c r="BT2976" t="s">
        <v>92</v>
      </c>
      <c r="BU2976" t="s">
        <v>6264</v>
      </c>
    </row>
    <row r="2977" spans="1:73" hidden="1">
      <c r="A2977" s="103" t="s">
        <v>6265</v>
      </c>
      <c r="B2977" s="102">
        <v>45800</v>
      </c>
      <c r="C2977" s="104">
        <f>_xlfn.ISOWEEKNUM(Tabella2[[#This Row],[Date]])</f>
        <v>21</v>
      </c>
      <c r="D2977" s="104" t="s">
        <v>523</v>
      </c>
      <c r="E2977" s="104" t="s">
        <v>284</v>
      </c>
      <c r="F2977" s="104">
        <v>63</v>
      </c>
      <c r="G2977" s="104" t="s">
        <v>257</v>
      </c>
      <c r="H2977" s="105">
        <v>1</v>
      </c>
      <c r="I2977" s="104"/>
      <c r="J2977" s="104" t="s">
        <v>258</v>
      </c>
      <c r="K2977" s="104" t="s">
        <v>79</v>
      </c>
      <c r="L2977" s="104" t="s">
        <v>299</v>
      </c>
      <c r="M2977" s="104" t="s">
        <v>276</v>
      </c>
      <c r="N2977" s="104"/>
      <c r="O2977" s="108" t="str">
        <f>A837</f>
        <v>13239</v>
      </c>
      <c r="P2977" s="111" t="s">
        <v>2791</v>
      </c>
      <c r="Q2977" s="153" t="s">
        <v>631</v>
      </c>
      <c r="R2977" s="153" t="s">
        <v>498</v>
      </c>
      <c r="S2977" s="153">
        <v>4.1666666666666657E-2</v>
      </c>
      <c r="T2977" s="153">
        <v>0.36805555555555558</v>
      </c>
      <c r="U2977" s="153">
        <v>0.40972222222222221</v>
      </c>
      <c r="V2977" s="153">
        <f>IF(ISBLANK(T2977),"",Tabella2[[#This Row],[ACT STOP]]-Tabella2[[#This Row],[ACT START]])</f>
        <v>4.166666666666663E-2</v>
      </c>
      <c r="W2977" s="104" t="s">
        <v>92</v>
      </c>
      <c r="X2977" s="104" t="s">
        <v>91</v>
      </c>
      <c r="Y2977" s="110"/>
      <c r="Z2977" s="106"/>
      <c r="AA2977" s="104"/>
      <c r="AB2977" s="107"/>
      <c r="AC2977" s="72">
        <v>1</v>
      </c>
      <c r="AH2977" s="70"/>
      <c r="AI2977" s="70"/>
      <c r="AJ2977">
        <v>0</v>
      </c>
      <c r="AL2977" s="70"/>
      <c r="BM2977" s="135">
        <v>0.36805555555555558</v>
      </c>
      <c r="BN2977" s="136">
        <v>0.40972222222222221</v>
      </c>
      <c r="BO2977" s="101"/>
      <c r="BR2977" s="109" t="str">
        <f t="shared" si="46"/>
        <v>SH-25-2966</v>
      </c>
      <c r="BS2977" s="109" t="s">
        <v>332</v>
      </c>
      <c r="BT2977" t="s">
        <v>92</v>
      </c>
      <c r="BU2977" t="s">
        <v>6266</v>
      </c>
    </row>
    <row r="2978" spans="1:73" hidden="1">
      <c r="A2978" s="103" t="s">
        <v>6267</v>
      </c>
      <c r="B2978" s="102">
        <v>45800</v>
      </c>
      <c r="C2978" s="104">
        <f>_xlfn.ISOWEEKNUM(Tabella2[[#This Row],[Date]])</f>
        <v>21</v>
      </c>
      <c r="D2978" s="104" t="s">
        <v>421</v>
      </c>
      <c r="E2978" s="104" t="s">
        <v>327</v>
      </c>
      <c r="F2978" s="104">
        <v>72</v>
      </c>
      <c r="G2978" s="104" t="s">
        <v>284</v>
      </c>
      <c r="H2978" s="105">
        <v>9</v>
      </c>
      <c r="I2978" s="104" t="s">
        <v>258</v>
      </c>
      <c r="J2978" s="104"/>
      <c r="K2978" s="104" t="s">
        <v>83</v>
      </c>
      <c r="L2978" s="104" t="s">
        <v>299</v>
      </c>
      <c r="M2978" s="104" t="s">
        <v>386</v>
      </c>
      <c r="N2978" s="104"/>
      <c r="O2978" s="108" t="str">
        <f>A2979</f>
        <v>15381</v>
      </c>
      <c r="P2978" s="111" t="s">
        <v>4936</v>
      </c>
      <c r="Q2978" s="153" t="s">
        <v>631</v>
      </c>
      <c r="R2978" s="153" t="s">
        <v>498</v>
      </c>
      <c r="S2978" s="153">
        <v>4.1666666666666657E-2</v>
      </c>
      <c r="T2978" s="153">
        <v>0.375</v>
      </c>
      <c r="U2978" s="153">
        <v>0.40972222222222221</v>
      </c>
      <c r="V2978" s="153">
        <f>IF(ISBLANK(T2978),"",Tabella2[[#This Row],[ACT STOP]]-Tabella2[[#This Row],[ACT START]])</f>
        <v>3.472222222222221E-2</v>
      </c>
      <c r="W2978" s="104" t="s">
        <v>92</v>
      </c>
      <c r="X2978" s="104" t="s">
        <v>91</v>
      </c>
      <c r="Y2978" s="110"/>
      <c r="Z2978" s="106"/>
      <c r="AA2978" s="104"/>
      <c r="AB2978" s="107"/>
      <c r="AC2978" s="72">
        <v>1</v>
      </c>
      <c r="AH2978" s="70"/>
      <c r="AI2978" s="70"/>
      <c r="AJ2978">
        <v>0</v>
      </c>
      <c r="AL2978" s="70"/>
      <c r="BM2978" s="135">
        <v>0.375</v>
      </c>
      <c r="BN2978" s="136">
        <v>0.40972222222222221</v>
      </c>
      <c r="BO2978" s="101"/>
      <c r="BR2978" s="109" t="str">
        <f t="shared" si="46"/>
        <v>SH-25-2967</v>
      </c>
      <c r="BS2978" s="109" t="s">
        <v>339</v>
      </c>
      <c r="BT2978" t="s">
        <v>92</v>
      </c>
      <c r="BU2978" t="s">
        <v>6268</v>
      </c>
    </row>
    <row r="2979" spans="1:73" hidden="1">
      <c r="A2979" s="103" t="s">
        <v>6269</v>
      </c>
      <c r="B2979" s="102">
        <v>45800</v>
      </c>
      <c r="C2979" s="104">
        <f>_xlfn.ISOWEEKNUM(Tabella2[[#This Row],[Date]])</f>
        <v>21</v>
      </c>
      <c r="D2979" s="104" t="s">
        <v>421</v>
      </c>
      <c r="E2979" s="104" t="s">
        <v>327</v>
      </c>
      <c r="F2979" s="104">
        <v>70</v>
      </c>
      <c r="G2979" s="104" t="s">
        <v>257</v>
      </c>
      <c r="H2979" s="105">
        <v>5</v>
      </c>
      <c r="I2979" s="104" t="s">
        <v>258</v>
      </c>
      <c r="J2979" s="104"/>
      <c r="K2979" s="104" t="s">
        <v>80</v>
      </c>
      <c r="L2979" s="104" t="s">
        <v>299</v>
      </c>
      <c r="M2979" s="104" t="s">
        <v>386</v>
      </c>
      <c r="N2979" s="104"/>
      <c r="O2979" s="108" t="str">
        <f>A2978</f>
        <v>15380</v>
      </c>
      <c r="P2979" s="111" t="s">
        <v>4936</v>
      </c>
      <c r="Q2979" s="153">
        <v>0.375</v>
      </c>
      <c r="R2979" s="153">
        <v>0.41666666666666669</v>
      </c>
      <c r="S2979" s="153">
        <v>4.1666666666666657E-2</v>
      </c>
      <c r="T2979" s="153">
        <v>0.375</v>
      </c>
      <c r="U2979" s="153">
        <v>0.40972222222222221</v>
      </c>
      <c r="V2979" s="153">
        <f>IF(ISBLANK(T2979),"",Tabella2[[#This Row],[ACT STOP]]-Tabella2[[#This Row],[ACT START]])</f>
        <v>3.472222222222221E-2</v>
      </c>
      <c r="W2979" s="104" t="s">
        <v>92</v>
      </c>
      <c r="X2979" s="104" t="s">
        <v>91</v>
      </c>
      <c r="Y2979" s="110"/>
      <c r="Z2979" s="106"/>
      <c r="AA2979" s="104"/>
      <c r="AB2979" s="107"/>
      <c r="AC2979" s="72">
        <v>1</v>
      </c>
      <c r="AH2979" s="70"/>
      <c r="AI2979" s="70"/>
      <c r="AJ2979">
        <v>0</v>
      </c>
      <c r="AL2979" s="70"/>
      <c r="BM2979" s="135">
        <v>0.375</v>
      </c>
      <c r="BN2979" s="136">
        <v>0.40972222222222221</v>
      </c>
      <c r="BO2979" s="101"/>
      <c r="BR2979" s="109" t="str">
        <f t="shared" si="46"/>
        <v>SH-25-2968</v>
      </c>
      <c r="BS2979" s="109" t="s">
        <v>416</v>
      </c>
      <c r="BT2979" t="s">
        <v>92</v>
      </c>
      <c r="BU2979" t="s">
        <v>6270</v>
      </c>
    </row>
    <row r="2980" spans="1:73" hidden="1">
      <c r="A2980" s="103" t="s">
        <v>6271</v>
      </c>
      <c r="B2980" s="102">
        <v>45800</v>
      </c>
      <c r="C2980" s="104">
        <f>_xlfn.ISOWEEKNUM(Tabella2[[#This Row],[Date]])</f>
        <v>21</v>
      </c>
      <c r="D2980" s="104" t="s">
        <v>404</v>
      </c>
      <c r="E2980" s="104" t="s">
        <v>284</v>
      </c>
      <c r="F2980" s="104">
        <v>41</v>
      </c>
      <c r="G2980" s="104" t="s">
        <v>257</v>
      </c>
      <c r="H2980" s="105">
        <v>12</v>
      </c>
      <c r="I2980" s="104"/>
      <c r="J2980" s="104" t="s">
        <v>258</v>
      </c>
      <c r="K2980" s="104" t="s">
        <v>79</v>
      </c>
      <c r="L2980" s="104" t="s">
        <v>299</v>
      </c>
      <c r="M2980" s="104" t="s">
        <v>276</v>
      </c>
      <c r="N2980" s="104"/>
      <c r="O2980" s="108" t="str">
        <f>A838</f>
        <v>13240</v>
      </c>
      <c r="P2980" s="111" t="s">
        <v>5186</v>
      </c>
      <c r="Q2980" s="153" t="s">
        <v>263</v>
      </c>
      <c r="R2980" s="153" t="s">
        <v>504</v>
      </c>
      <c r="S2980" s="153">
        <v>4.1666666666666657E-2</v>
      </c>
      <c r="T2980" s="153">
        <v>0.4375</v>
      </c>
      <c r="U2980" s="153">
        <v>0.46875</v>
      </c>
      <c r="V2980" s="153">
        <f>IF(ISBLANK(T2980),"",Tabella2[[#This Row],[ACT STOP]]-Tabella2[[#This Row],[ACT START]])</f>
        <v>3.125E-2</v>
      </c>
      <c r="W2980" s="104" t="s">
        <v>92</v>
      </c>
      <c r="X2980" s="104" t="s">
        <v>91</v>
      </c>
      <c r="Y2980" s="110"/>
      <c r="Z2980" s="106"/>
      <c r="AA2980" s="104"/>
      <c r="AB2980" s="107"/>
      <c r="AC2980" s="72">
        <v>1</v>
      </c>
      <c r="AH2980" s="70"/>
      <c r="AI2980" s="70"/>
      <c r="AJ2980">
        <v>0</v>
      </c>
      <c r="AL2980" s="70"/>
      <c r="BM2980" s="135">
        <v>0.4375</v>
      </c>
      <c r="BN2980" s="136">
        <v>0.46875</v>
      </c>
      <c r="BO2980" s="101"/>
      <c r="BR2980" s="109" t="str">
        <f t="shared" si="46"/>
        <v>SH-25-2969</v>
      </c>
      <c r="BS2980" s="109" t="s">
        <v>266</v>
      </c>
      <c r="BT2980" t="s">
        <v>92</v>
      </c>
      <c r="BU2980" t="s">
        <v>6272</v>
      </c>
    </row>
    <row r="2981" spans="1:73" hidden="1">
      <c r="A2981" s="103" t="s">
        <v>6273</v>
      </c>
      <c r="B2981" s="102">
        <v>45800</v>
      </c>
      <c r="C2981" s="104">
        <f>_xlfn.ISOWEEKNUM(Tabella2[[#This Row],[Date]])</f>
        <v>21</v>
      </c>
      <c r="D2981" s="104" t="s">
        <v>478</v>
      </c>
      <c r="E2981" s="104" t="s">
        <v>284</v>
      </c>
      <c r="F2981" s="104">
        <v>64</v>
      </c>
      <c r="G2981" s="104" t="s">
        <v>257</v>
      </c>
      <c r="H2981" s="105">
        <v>32</v>
      </c>
      <c r="I2981" s="104"/>
      <c r="J2981" s="104" t="s">
        <v>258</v>
      </c>
      <c r="K2981" s="104" t="s">
        <v>83</v>
      </c>
      <c r="L2981" s="104" t="s">
        <v>299</v>
      </c>
      <c r="M2981" s="104" t="s">
        <v>328</v>
      </c>
      <c r="N2981" s="104"/>
      <c r="O2981" s="108" t="str">
        <f>A839</f>
        <v>13241</v>
      </c>
      <c r="P2981" s="111" t="s">
        <v>3382</v>
      </c>
      <c r="Q2981" s="153" t="s">
        <v>263</v>
      </c>
      <c r="R2981" s="153" t="s">
        <v>504</v>
      </c>
      <c r="S2981" s="153">
        <v>4.1666666666666657E-2</v>
      </c>
      <c r="T2981" s="153">
        <v>0.4375</v>
      </c>
      <c r="U2981" s="153">
        <v>0.47916666666666669</v>
      </c>
      <c r="V2981" s="153">
        <f>IF(ISBLANK(T2981),"",Tabella2[[#This Row],[ACT STOP]]-Tabella2[[#This Row],[ACT START]])</f>
        <v>4.1666666666666685E-2</v>
      </c>
      <c r="W2981" s="104" t="s">
        <v>92</v>
      </c>
      <c r="X2981" s="104" t="s">
        <v>91</v>
      </c>
      <c r="Y2981" s="110" t="s">
        <v>6274</v>
      </c>
      <c r="Z2981" s="106"/>
      <c r="AA2981" s="104"/>
      <c r="AB2981" s="107"/>
      <c r="AC2981" s="72">
        <v>1</v>
      </c>
      <c r="AH2981" s="70"/>
      <c r="AI2981" s="70"/>
      <c r="AJ2981">
        <v>0</v>
      </c>
      <c r="AL2981" s="70"/>
      <c r="BM2981" s="135">
        <v>0.4375</v>
      </c>
      <c r="BN2981" s="136">
        <v>0.47916666666666669</v>
      </c>
      <c r="BO2981" s="101"/>
      <c r="BR2981" s="109" t="str">
        <f t="shared" si="46"/>
        <v>SH-25-2970</v>
      </c>
      <c r="BS2981" s="109" t="s">
        <v>356</v>
      </c>
      <c r="BT2981" t="s">
        <v>92</v>
      </c>
      <c r="BU2981" t="s">
        <v>6275</v>
      </c>
    </row>
    <row r="2982" spans="1:73" hidden="1">
      <c r="A2982" s="103" t="s">
        <v>6276</v>
      </c>
      <c r="B2982" s="102">
        <v>45803</v>
      </c>
      <c r="C2982" s="104">
        <f>_xlfn.ISOWEEKNUM(Tabella2[[#This Row],[Date]])</f>
        <v>22</v>
      </c>
      <c r="D2982" s="104" t="s">
        <v>523</v>
      </c>
      <c r="E2982" s="104" t="s">
        <v>284</v>
      </c>
      <c r="F2982" s="104">
        <v>62</v>
      </c>
      <c r="G2982" s="104" t="s">
        <v>257</v>
      </c>
      <c r="H2982" s="105">
        <v>17</v>
      </c>
      <c r="I2982" s="104"/>
      <c r="J2982" s="104" t="s">
        <v>258</v>
      </c>
      <c r="K2982" s="104" t="s">
        <v>79</v>
      </c>
      <c r="L2982" s="104" t="s">
        <v>299</v>
      </c>
      <c r="M2982" s="104" t="s">
        <v>276</v>
      </c>
      <c r="N2982" s="104"/>
      <c r="O2982" s="108" t="str">
        <f>A840</f>
        <v>13242</v>
      </c>
      <c r="P2982" s="111" t="s">
        <v>2791</v>
      </c>
      <c r="Q2982" s="153" t="s">
        <v>286</v>
      </c>
      <c r="R2982" s="153" t="s">
        <v>631</v>
      </c>
      <c r="S2982" s="153">
        <v>4.1666666666666657E-2</v>
      </c>
      <c r="T2982" s="153" t="s">
        <v>286</v>
      </c>
      <c r="U2982" s="153" t="s">
        <v>631</v>
      </c>
      <c r="V2982" s="153">
        <f>IF(ISBLANK(T2982),"",Tabella2[[#This Row],[ACT STOP]]-Tabella2[[#This Row],[ACT START]])</f>
        <v>4.1666666666666685E-2</v>
      </c>
      <c r="W2982" s="104" t="s">
        <v>92</v>
      </c>
      <c r="X2982" s="104" t="s">
        <v>91</v>
      </c>
      <c r="Y2982" s="110"/>
      <c r="Z2982" s="106"/>
      <c r="AA2982" s="104"/>
      <c r="AB2982" s="107"/>
      <c r="AC2982" s="72">
        <v>1</v>
      </c>
      <c r="AH2982" s="70"/>
      <c r="AI2982" s="70"/>
      <c r="AJ2982">
        <v>0</v>
      </c>
      <c r="AL2982" s="70"/>
      <c r="BM2982" s="135" t="s">
        <v>286</v>
      </c>
      <c r="BN2982" s="136" t="s">
        <v>631</v>
      </c>
      <c r="BO2982" s="101"/>
      <c r="BR2982" s="109" t="str">
        <f t="shared" si="46"/>
        <v>SH-25-2971</v>
      </c>
      <c r="BS2982" s="109" t="s">
        <v>393</v>
      </c>
      <c r="BT2982" t="s">
        <v>92</v>
      </c>
      <c r="BU2982" t="s">
        <v>6277</v>
      </c>
    </row>
    <row r="2983" spans="1:73" hidden="1">
      <c r="A2983" s="103" t="s">
        <v>6278</v>
      </c>
      <c r="B2983" s="102">
        <v>45803</v>
      </c>
      <c r="C2983" s="104">
        <f>_xlfn.ISOWEEKNUM(Tabella2[[#This Row],[Date]])</f>
        <v>22</v>
      </c>
      <c r="D2983" s="104" t="s">
        <v>275</v>
      </c>
      <c r="E2983" s="104" t="s">
        <v>256</v>
      </c>
      <c r="F2983" s="104">
        <v>56</v>
      </c>
      <c r="G2983" s="104" t="s">
        <v>257</v>
      </c>
      <c r="H2983" s="105">
        <v>13</v>
      </c>
      <c r="I2983" s="104" t="s">
        <v>258</v>
      </c>
      <c r="J2983" s="104"/>
      <c r="K2983" s="104" t="s">
        <v>83</v>
      </c>
      <c r="L2983" s="104" t="s">
        <v>299</v>
      </c>
      <c r="M2983" s="104" t="s">
        <v>276</v>
      </c>
      <c r="N2983" s="104"/>
      <c r="O2983" s="108" t="str">
        <f>A841</f>
        <v>13243</v>
      </c>
      <c r="P2983" s="111" t="s">
        <v>844</v>
      </c>
      <c r="Q2983" s="153" t="s">
        <v>286</v>
      </c>
      <c r="R2983" s="153" t="s">
        <v>631</v>
      </c>
      <c r="S2983" s="153">
        <v>4.1666666666666657E-2</v>
      </c>
      <c r="T2983" s="153" t="s">
        <v>286</v>
      </c>
      <c r="U2983" s="153" t="s">
        <v>631</v>
      </c>
      <c r="V2983" s="153">
        <f>IF(ISBLANK(T2983),"",Tabella2[[#This Row],[ACT STOP]]-Tabella2[[#This Row],[ACT START]])</f>
        <v>4.1666666666666685E-2</v>
      </c>
      <c r="W2983" s="104" t="s">
        <v>92</v>
      </c>
      <c r="X2983" s="104" t="s">
        <v>91</v>
      </c>
      <c r="Y2983" s="110" t="s">
        <v>453</v>
      </c>
      <c r="Z2983" s="106"/>
      <c r="AA2983" s="104"/>
      <c r="AB2983" s="107"/>
      <c r="AC2983" s="72">
        <v>1</v>
      </c>
      <c r="AH2983" s="70"/>
      <c r="AI2983" s="70"/>
      <c r="AJ2983">
        <v>0</v>
      </c>
      <c r="AL2983" s="70"/>
      <c r="BM2983" s="135" t="s">
        <v>286</v>
      </c>
      <c r="BN2983" s="136" t="s">
        <v>631</v>
      </c>
      <c r="BO2983" s="101"/>
      <c r="BR2983" s="109" t="str">
        <f t="shared" si="46"/>
        <v>SH-25-2972</v>
      </c>
      <c r="BS2983" s="109" t="s">
        <v>427</v>
      </c>
      <c r="BT2983" t="s">
        <v>92</v>
      </c>
      <c r="BU2983" t="s">
        <v>6279</v>
      </c>
    </row>
    <row r="2984" spans="1:73" hidden="1">
      <c r="A2984" s="103" t="s">
        <v>6280</v>
      </c>
      <c r="B2984" s="102">
        <v>45803</v>
      </c>
      <c r="C2984" s="104">
        <f>_xlfn.ISOWEEKNUM(Tabella2[[#This Row],[Date]])</f>
        <v>22</v>
      </c>
      <c r="D2984" s="104" t="s">
        <v>305</v>
      </c>
      <c r="E2984" s="104" t="s">
        <v>284</v>
      </c>
      <c r="F2984" s="104">
        <v>45</v>
      </c>
      <c r="G2984" s="104" t="s">
        <v>257</v>
      </c>
      <c r="H2984" s="105">
        <v>5</v>
      </c>
      <c r="I2984" s="104"/>
      <c r="J2984" s="104" t="s">
        <v>258</v>
      </c>
      <c r="K2984" s="104" t="s">
        <v>79</v>
      </c>
      <c r="L2984" s="104" t="s">
        <v>299</v>
      </c>
      <c r="M2984" s="104" t="s">
        <v>386</v>
      </c>
      <c r="N2984" s="104"/>
      <c r="O2984" s="108" t="str">
        <f>A2985</f>
        <v>15387</v>
      </c>
      <c r="P2984" s="111" t="s">
        <v>2209</v>
      </c>
      <c r="Q2984" s="153" t="s">
        <v>262</v>
      </c>
      <c r="R2984" s="153" t="s">
        <v>263</v>
      </c>
      <c r="S2984" s="153">
        <v>4.1666666666666657E-2</v>
      </c>
      <c r="T2984" s="153" t="s">
        <v>262</v>
      </c>
      <c r="U2984" s="153" t="s">
        <v>263</v>
      </c>
      <c r="V2984" s="153">
        <f>IF(ISBLANK(T2984),"",Tabella2[[#This Row],[ACT STOP]]-Tabella2[[#This Row],[ACT START]])</f>
        <v>4.1666666666666685E-2</v>
      </c>
      <c r="W2984" s="104" t="s">
        <v>92</v>
      </c>
      <c r="X2984" s="104" t="s">
        <v>91</v>
      </c>
      <c r="Y2984" s="110"/>
      <c r="Z2984" s="106"/>
      <c r="AA2984" s="104"/>
      <c r="AB2984" s="107"/>
      <c r="AC2984" s="72">
        <v>1</v>
      </c>
      <c r="AH2984" s="70"/>
      <c r="AI2984" s="70"/>
      <c r="AJ2984">
        <v>0</v>
      </c>
      <c r="AL2984" s="70"/>
      <c r="BM2984" s="135" t="s">
        <v>262</v>
      </c>
      <c r="BN2984" s="136" t="s">
        <v>263</v>
      </c>
      <c r="BO2984" s="101"/>
      <c r="BR2984" s="109" t="str">
        <f t="shared" si="46"/>
        <v>SH-25-2973</v>
      </c>
      <c r="BS2984" s="109" t="s">
        <v>416</v>
      </c>
      <c r="BT2984" t="s">
        <v>92</v>
      </c>
      <c r="BU2984" t="s">
        <v>6281</v>
      </c>
    </row>
    <row r="2985" spans="1:73" hidden="1">
      <c r="A2985" s="103" t="s">
        <v>6282</v>
      </c>
      <c r="B2985" s="102">
        <v>45803</v>
      </c>
      <c r="C2985" s="104">
        <f>_xlfn.ISOWEEKNUM(Tabella2[[#This Row],[Date]])</f>
        <v>22</v>
      </c>
      <c r="D2985" s="104" t="s">
        <v>305</v>
      </c>
      <c r="E2985" s="104" t="s">
        <v>284</v>
      </c>
      <c r="F2985" s="104">
        <v>47</v>
      </c>
      <c r="G2985" s="104" t="s">
        <v>284</v>
      </c>
      <c r="H2985" s="105">
        <v>9</v>
      </c>
      <c r="I2985" s="104"/>
      <c r="J2985" s="104" t="s">
        <v>258</v>
      </c>
      <c r="K2985" s="104" t="s">
        <v>78</v>
      </c>
      <c r="L2985" s="104" t="s">
        <v>299</v>
      </c>
      <c r="M2985" s="104" t="s">
        <v>386</v>
      </c>
      <c r="N2985" s="104"/>
      <c r="O2985" s="108" t="str">
        <f>A2984</f>
        <v>15386</v>
      </c>
      <c r="P2985" s="111" t="s">
        <v>2209</v>
      </c>
      <c r="Q2985" s="153">
        <v>0.39583333333333331</v>
      </c>
      <c r="R2985" s="153">
        <v>0.4375</v>
      </c>
      <c r="S2985" s="153">
        <v>4.1666666666666657E-2</v>
      </c>
      <c r="T2985" s="153">
        <v>0.39583333333333331</v>
      </c>
      <c r="U2985" s="153">
        <v>0.4375</v>
      </c>
      <c r="V2985" s="153">
        <f>IF(ISBLANK(T2985),"",Tabella2[[#This Row],[ACT STOP]]-Tabella2[[#This Row],[ACT START]])</f>
        <v>4.1666666666666685E-2</v>
      </c>
      <c r="W2985" s="104" t="s">
        <v>92</v>
      </c>
      <c r="X2985" s="104" t="s">
        <v>91</v>
      </c>
      <c r="Y2985" s="110" t="s">
        <v>6283</v>
      </c>
      <c r="Z2985" s="106"/>
      <c r="AA2985" s="104"/>
      <c r="AB2985" s="107"/>
      <c r="AC2985" s="72">
        <v>1</v>
      </c>
      <c r="AH2985" s="70"/>
      <c r="AI2985" s="70"/>
      <c r="AJ2985">
        <v>0</v>
      </c>
      <c r="AL2985" s="70"/>
      <c r="BL2985" t="s">
        <v>6284</v>
      </c>
      <c r="BM2985" s="135">
        <v>0.39583333333333331</v>
      </c>
      <c r="BN2985" s="136">
        <v>0.4375</v>
      </c>
      <c r="BO2985" s="101"/>
      <c r="BR2985" s="109" t="str">
        <f t="shared" si="46"/>
        <v>SH-25-2974</v>
      </c>
      <c r="BS2985" s="109" t="s">
        <v>339</v>
      </c>
      <c r="BT2985" t="s">
        <v>92</v>
      </c>
      <c r="BU2985" t="s">
        <v>6285</v>
      </c>
    </row>
    <row r="2986" spans="1:73" hidden="1">
      <c r="A2986" s="103" t="s">
        <v>6286</v>
      </c>
      <c r="B2986" s="102">
        <v>45803</v>
      </c>
      <c r="C2986" s="104">
        <f>_xlfn.ISOWEEKNUM(Tabella2[[#This Row],[Date]])</f>
        <v>22</v>
      </c>
      <c r="D2986" s="104" t="s">
        <v>755</v>
      </c>
      <c r="E2986" s="104" t="s">
        <v>256</v>
      </c>
      <c r="F2986" s="104">
        <v>58</v>
      </c>
      <c r="G2986" s="104" t="s">
        <v>257</v>
      </c>
      <c r="H2986" s="105">
        <v>10</v>
      </c>
      <c r="I2986" s="104" t="s">
        <v>258</v>
      </c>
      <c r="J2986" s="104"/>
      <c r="K2986" s="104" t="s">
        <v>83</v>
      </c>
      <c r="L2986" s="104" t="s">
        <v>299</v>
      </c>
      <c r="M2986" s="104" t="s">
        <v>276</v>
      </c>
      <c r="N2986" s="104"/>
      <c r="O2986" s="108" t="str">
        <f>A842</f>
        <v>13244</v>
      </c>
      <c r="P2986" s="111" t="s">
        <v>829</v>
      </c>
      <c r="Q2986" s="153" t="s">
        <v>262</v>
      </c>
      <c r="R2986" s="153" t="s">
        <v>263</v>
      </c>
      <c r="S2986" s="153">
        <v>4.1666666666666657E-2</v>
      </c>
      <c r="T2986" s="153" t="s">
        <v>262</v>
      </c>
      <c r="U2986" s="153" t="s">
        <v>263</v>
      </c>
      <c r="V2986" s="153">
        <f>IF(ISBLANK(T2986),"",Tabella2[[#This Row],[ACT STOP]]-Tabella2[[#This Row],[ACT START]])</f>
        <v>4.1666666666666685E-2</v>
      </c>
      <c r="W2986" s="104" t="s">
        <v>92</v>
      </c>
      <c r="X2986" s="104" t="s">
        <v>91</v>
      </c>
      <c r="Y2986" s="110"/>
      <c r="Z2986" s="106"/>
      <c r="AA2986" s="104"/>
      <c r="AB2986" s="107"/>
      <c r="AC2986" s="72">
        <v>1</v>
      </c>
      <c r="AH2986" s="70"/>
      <c r="AI2986" s="70"/>
      <c r="AJ2986">
        <v>0</v>
      </c>
      <c r="AL2986" s="70"/>
      <c r="BM2986" s="135" t="s">
        <v>262</v>
      </c>
      <c r="BN2986" s="136" t="s">
        <v>263</v>
      </c>
      <c r="BO2986" s="101"/>
      <c r="BR2986" s="109" t="str">
        <f t="shared" si="46"/>
        <v>SH-25-2975</v>
      </c>
      <c r="BS2986" s="109" t="s">
        <v>552</v>
      </c>
      <c r="BT2986" t="s">
        <v>92</v>
      </c>
      <c r="BU2986" t="s">
        <v>6287</v>
      </c>
    </row>
    <row r="2987" spans="1:73" hidden="1">
      <c r="A2987" s="103" t="s">
        <v>6288</v>
      </c>
      <c r="B2987" s="102">
        <v>45803</v>
      </c>
      <c r="C2987" s="104">
        <f>_xlfn.ISOWEEKNUM(Tabella2[[#This Row],[Date]])</f>
        <v>22</v>
      </c>
      <c r="D2987" s="104" t="s">
        <v>558</v>
      </c>
      <c r="E2987" s="104" t="s">
        <v>284</v>
      </c>
      <c r="F2987" s="104">
        <v>60</v>
      </c>
      <c r="G2987" s="104" t="s">
        <v>257</v>
      </c>
      <c r="H2987" s="105">
        <v>13</v>
      </c>
      <c r="I2987" s="104"/>
      <c r="J2987" s="104" t="s">
        <v>258</v>
      </c>
      <c r="K2987" s="104" t="s">
        <v>79</v>
      </c>
      <c r="L2987" s="104" t="s">
        <v>299</v>
      </c>
      <c r="M2987" s="104" t="s">
        <v>276</v>
      </c>
      <c r="N2987" s="104"/>
      <c r="O2987" s="108" t="str">
        <f>A843</f>
        <v>13245</v>
      </c>
      <c r="P2987" s="111" t="s">
        <v>733</v>
      </c>
      <c r="Q2987" s="153" t="s">
        <v>499</v>
      </c>
      <c r="R2987" s="153" t="s">
        <v>511</v>
      </c>
      <c r="S2987" s="153">
        <v>4.1666666666666657E-2</v>
      </c>
      <c r="T2987" s="153" t="s">
        <v>499</v>
      </c>
      <c r="U2987" s="153" t="s">
        <v>511</v>
      </c>
      <c r="V2987" s="153">
        <f>IF(ISBLANK(T2987),"",Tabella2[[#This Row],[ACT STOP]]-Tabella2[[#This Row],[ACT START]])</f>
        <v>4.1666666666666685E-2</v>
      </c>
      <c r="W2987" s="104" t="s">
        <v>92</v>
      </c>
      <c r="X2987" s="104" t="s">
        <v>91</v>
      </c>
      <c r="Y2987" s="110"/>
      <c r="Z2987" s="106"/>
      <c r="AA2987" s="104"/>
      <c r="AB2987" s="107"/>
      <c r="AC2987" s="72">
        <v>1</v>
      </c>
      <c r="AH2987" s="70"/>
      <c r="AI2987" s="70"/>
      <c r="AJ2987">
        <v>0</v>
      </c>
      <c r="AL2987" s="70"/>
      <c r="BM2987" s="135" t="s">
        <v>499</v>
      </c>
      <c r="BN2987" s="136" t="s">
        <v>511</v>
      </c>
      <c r="BO2987" s="101"/>
      <c r="BR2987" s="109" t="str">
        <f t="shared" si="46"/>
        <v>SH-25-2976</v>
      </c>
      <c r="BS2987" s="109" t="s">
        <v>427</v>
      </c>
      <c r="BT2987" t="s">
        <v>92</v>
      </c>
      <c r="BU2987" t="s">
        <v>6289</v>
      </c>
    </row>
    <row r="2988" spans="1:73" hidden="1">
      <c r="A2988" s="103" t="s">
        <v>6290</v>
      </c>
      <c r="B2988" s="102">
        <v>45803</v>
      </c>
      <c r="C2988" s="104">
        <f>_xlfn.ISOWEEKNUM(Tabella2[[#This Row],[Date]])</f>
        <v>22</v>
      </c>
      <c r="D2988" s="104" t="s">
        <v>275</v>
      </c>
      <c r="E2988" s="104" t="s">
        <v>256</v>
      </c>
      <c r="F2988" s="104">
        <v>61</v>
      </c>
      <c r="G2988" s="104" t="s">
        <v>257</v>
      </c>
      <c r="H2988" s="105">
        <v>9</v>
      </c>
      <c r="I2988" s="104" t="s">
        <v>258</v>
      </c>
      <c r="J2988" s="104"/>
      <c r="K2988" s="104" t="s">
        <v>83</v>
      </c>
      <c r="L2988" s="104" t="s">
        <v>299</v>
      </c>
      <c r="M2988" s="104" t="s">
        <v>276</v>
      </c>
      <c r="N2988" s="104"/>
      <c r="O2988" s="108" t="str">
        <f>A844</f>
        <v>13246</v>
      </c>
      <c r="P2988" s="111" t="s">
        <v>829</v>
      </c>
      <c r="Q2988" s="153" t="s">
        <v>499</v>
      </c>
      <c r="R2988" s="153" t="s">
        <v>511</v>
      </c>
      <c r="S2988" s="153">
        <v>4.1666666666666657E-2</v>
      </c>
      <c r="T2988" s="153">
        <v>0.45833333333333331</v>
      </c>
      <c r="U2988" s="153">
        <v>0.5</v>
      </c>
      <c r="V2988" s="153">
        <f>IF(ISBLANK(T2988),"",Tabella2[[#This Row],[ACT STOP]]-Tabella2[[#This Row],[ACT START]])</f>
        <v>4.1666666666666685E-2</v>
      </c>
      <c r="W2988" s="104" t="s">
        <v>92</v>
      </c>
      <c r="X2988" s="104" t="s">
        <v>91</v>
      </c>
      <c r="Y2988" s="110"/>
      <c r="Z2988" s="106"/>
      <c r="AA2988" s="104"/>
      <c r="AB2988" s="107"/>
      <c r="AC2988" s="72">
        <v>1</v>
      </c>
      <c r="AH2988" s="70"/>
      <c r="AI2988" s="70"/>
      <c r="AJ2988">
        <v>0</v>
      </c>
      <c r="AL2988" s="70"/>
      <c r="BM2988" s="135">
        <v>0.45833333333333331</v>
      </c>
      <c r="BN2988" s="136">
        <v>0.5</v>
      </c>
      <c r="BO2988" s="101"/>
      <c r="BR2988" s="109" t="str">
        <f t="shared" si="46"/>
        <v>SH-25-2977</v>
      </c>
      <c r="BS2988" s="109" t="s">
        <v>318</v>
      </c>
      <c r="BT2988" t="s">
        <v>92</v>
      </c>
      <c r="BU2988" t="s">
        <v>6291</v>
      </c>
    </row>
    <row r="2989" spans="1:73" hidden="1">
      <c r="A2989" s="103" t="s">
        <v>6292</v>
      </c>
      <c r="B2989" s="102">
        <v>45803</v>
      </c>
      <c r="C2989" s="104">
        <f>_xlfn.ISOWEEKNUM(Tabella2[[#This Row],[Date]])</f>
        <v>22</v>
      </c>
      <c r="D2989" s="104" t="s">
        <v>348</v>
      </c>
      <c r="E2989" s="104" t="s">
        <v>284</v>
      </c>
      <c r="F2989" s="104">
        <v>55</v>
      </c>
      <c r="G2989" s="104" t="s">
        <v>257</v>
      </c>
      <c r="H2989" s="105">
        <v>5</v>
      </c>
      <c r="I2989" s="104"/>
      <c r="J2989" s="104" t="s">
        <v>258</v>
      </c>
      <c r="K2989" s="104" t="s">
        <v>79</v>
      </c>
      <c r="L2989" s="104" t="s">
        <v>299</v>
      </c>
      <c r="M2989" s="104" t="s">
        <v>260</v>
      </c>
      <c r="N2989" s="104"/>
      <c r="O2989" s="108" t="str">
        <f>A845</f>
        <v>13247</v>
      </c>
      <c r="P2989" s="111" t="s">
        <v>575</v>
      </c>
      <c r="Q2989" s="153" t="s">
        <v>271</v>
      </c>
      <c r="R2989" s="153" t="s">
        <v>272</v>
      </c>
      <c r="S2989" s="153">
        <v>4.1666666666666657E-2</v>
      </c>
      <c r="T2989" s="153" t="s">
        <v>271</v>
      </c>
      <c r="U2989" s="153" t="s">
        <v>272</v>
      </c>
      <c r="V2989" s="153">
        <f>IF(ISBLANK(T2989),"",Tabella2[[#This Row],[ACT STOP]]-Tabella2[[#This Row],[ACT START]])</f>
        <v>4.166666666666663E-2</v>
      </c>
      <c r="W2989" s="104" t="s">
        <v>92</v>
      </c>
      <c r="X2989" s="104" t="s">
        <v>91</v>
      </c>
      <c r="Y2989" s="110"/>
      <c r="Z2989" s="106"/>
      <c r="AA2989" s="104"/>
      <c r="AB2989" s="107"/>
      <c r="AC2989" s="72">
        <v>1</v>
      </c>
      <c r="AH2989" s="70"/>
      <c r="AI2989" s="70"/>
      <c r="AJ2989">
        <v>0</v>
      </c>
      <c r="AL2989" s="70"/>
      <c r="BM2989" s="135" t="s">
        <v>271</v>
      </c>
      <c r="BN2989" s="136" t="s">
        <v>272</v>
      </c>
      <c r="BO2989" s="101"/>
      <c r="BR2989" s="109" t="str">
        <f t="shared" si="46"/>
        <v>SH-25-2978</v>
      </c>
      <c r="BS2989" s="109" t="s">
        <v>416</v>
      </c>
      <c r="BT2989" t="s">
        <v>92</v>
      </c>
      <c r="BU2989" t="s">
        <v>6293</v>
      </c>
    </row>
    <row r="2990" spans="1:73" hidden="1">
      <c r="A2990" s="103" t="s">
        <v>6294</v>
      </c>
      <c r="B2990" s="102">
        <v>45803</v>
      </c>
      <c r="C2990" s="104">
        <f>_xlfn.ISOWEEKNUM(Tabella2[[#This Row],[Date]])</f>
        <v>22</v>
      </c>
      <c r="D2990" s="104" t="s">
        <v>5705</v>
      </c>
      <c r="E2990" s="104" t="s">
        <v>327</v>
      </c>
      <c r="F2990" s="104">
        <v>83</v>
      </c>
      <c r="G2990" s="104" t="s">
        <v>257</v>
      </c>
      <c r="H2990" s="105">
        <v>1</v>
      </c>
      <c r="I2990" s="104"/>
      <c r="J2990" s="104" t="s">
        <v>258</v>
      </c>
      <c r="K2990" s="104" t="s">
        <v>83</v>
      </c>
      <c r="L2990" s="104" t="s">
        <v>259</v>
      </c>
      <c r="M2990" s="104" t="s">
        <v>276</v>
      </c>
      <c r="N2990" s="104"/>
      <c r="O2990" s="106"/>
      <c r="P2990" s="111" t="s">
        <v>776</v>
      </c>
      <c r="Q2990" s="153" t="s">
        <v>271</v>
      </c>
      <c r="R2990" s="153" t="s">
        <v>272</v>
      </c>
      <c r="S2990" s="153">
        <v>4.1666666666666657E-2</v>
      </c>
      <c r="T2990" s="153">
        <v>0.52430555555555558</v>
      </c>
      <c r="U2990" s="153">
        <v>0.57291666666666663</v>
      </c>
      <c r="V2990" s="153">
        <f>IF(ISBLANK(T2990),"",Tabella2[[#This Row],[ACT STOP]]-Tabella2[[#This Row],[ACT START]])</f>
        <v>4.8611111111111049E-2</v>
      </c>
      <c r="W2990" s="104" t="s">
        <v>92</v>
      </c>
      <c r="X2990" s="104" t="s">
        <v>91</v>
      </c>
      <c r="Y2990" s="110"/>
      <c r="Z2990" s="106"/>
      <c r="AA2990" s="104"/>
      <c r="AB2990" s="107"/>
      <c r="AC2990" s="72">
        <v>1</v>
      </c>
      <c r="AH2990" s="70"/>
      <c r="AI2990" s="70"/>
      <c r="AJ2990">
        <v>0</v>
      </c>
      <c r="AL2990" s="70"/>
      <c r="BM2990" s="135">
        <v>0.52430555555555558</v>
      </c>
      <c r="BN2990" s="136">
        <v>0.57291666666666663</v>
      </c>
      <c r="BO2990" s="101">
        <v>6.9444444444444441E-3</v>
      </c>
      <c r="BQ2990" t="s">
        <v>102</v>
      </c>
      <c r="BR2990" s="109" t="str">
        <f t="shared" si="46"/>
        <v>SH-25-2979</v>
      </c>
      <c r="BS2990" s="109" t="s">
        <v>332</v>
      </c>
      <c r="BT2990" t="s">
        <v>92</v>
      </c>
      <c r="BU2990" t="s">
        <v>6295</v>
      </c>
    </row>
    <row r="2991" spans="1:73" hidden="1">
      <c r="A2991" s="103" t="s">
        <v>6296</v>
      </c>
      <c r="B2991" s="102">
        <v>45803</v>
      </c>
      <c r="C2991" s="104">
        <f>_xlfn.ISOWEEKNUM(Tabella2[[#This Row],[Date]])</f>
        <v>22</v>
      </c>
      <c r="D2991" s="104" t="s">
        <v>763</v>
      </c>
      <c r="E2991" s="104" t="s">
        <v>256</v>
      </c>
      <c r="F2991" s="104">
        <v>66</v>
      </c>
      <c r="G2991" s="104" t="s">
        <v>257</v>
      </c>
      <c r="H2991" s="105">
        <v>14</v>
      </c>
      <c r="I2991" s="104"/>
      <c r="J2991" s="104" t="s">
        <v>258</v>
      </c>
      <c r="K2991" s="104" t="s">
        <v>80</v>
      </c>
      <c r="L2991" s="104" t="s">
        <v>259</v>
      </c>
      <c r="M2991" s="104" t="s">
        <v>276</v>
      </c>
      <c r="N2991" s="104"/>
      <c r="O2991" s="106"/>
      <c r="P2991" s="111" t="s">
        <v>6297</v>
      </c>
      <c r="Q2991" s="153" t="s">
        <v>271</v>
      </c>
      <c r="R2991" s="153" t="s">
        <v>272</v>
      </c>
      <c r="S2991" s="153">
        <v>4.1666666666666657E-2</v>
      </c>
      <c r="T2991" s="153">
        <v>0.52083333333333337</v>
      </c>
      <c r="U2991" s="153">
        <v>0.56944444444444442</v>
      </c>
      <c r="V2991" s="153">
        <f>IF(ISBLANK(T2991),"",Tabella2[[#This Row],[ACT STOP]]-Tabella2[[#This Row],[ACT START]])</f>
        <v>4.8611111111111049E-2</v>
      </c>
      <c r="W2991" s="104" t="s">
        <v>92</v>
      </c>
      <c r="X2991" s="104" t="s">
        <v>91</v>
      </c>
      <c r="Y2991" s="110"/>
      <c r="Z2991" s="106"/>
      <c r="AA2991" s="104"/>
      <c r="AB2991" s="107"/>
      <c r="AC2991" s="72">
        <v>1</v>
      </c>
      <c r="AH2991" s="70"/>
      <c r="AI2991" s="70"/>
      <c r="AJ2991">
        <v>0</v>
      </c>
      <c r="AL2991" s="70"/>
      <c r="BM2991" s="135">
        <v>0.52083333333333337</v>
      </c>
      <c r="BN2991" s="136">
        <v>0.56944444444444442</v>
      </c>
      <c r="BO2991" s="101">
        <v>6.9444444444444441E-3</v>
      </c>
      <c r="BQ2991" t="s">
        <v>102</v>
      </c>
      <c r="BR2991" s="109" t="str">
        <f t="shared" si="46"/>
        <v>SH-25-2980</v>
      </c>
      <c r="BS2991" s="109" t="s">
        <v>372</v>
      </c>
      <c r="BT2991" t="s">
        <v>92</v>
      </c>
      <c r="BU2991" t="s">
        <v>6298</v>
      </c>
    </row>
    <row r="2992" spans="1:73" hidden="1">
      <c r="A2992" s="103" t="s">
        <v>6299</v>
      </c>
      <c r="B2992" s="102">
        <v>45803</v>
      </c>
      <c r="C2992" s="104">
        <f>_xlfn.ISOWEEKNUM(Tabella2[[#This Row],[Date]])</f>
        <v>22</v>
      </c>
      <c r="D2992" s="104" t="s">
        <v>763</v>
      </c>
      <c r="E2992" s="104" t="s">
        <v>256</v>
      </c>
      <c r="F2992" s="104">
        <v>63</v>
      </c>
      <c r="G2992" s="104" t="s">
        <v>284</v>
      </c>
      <c r="H2992" s="105">
        <v>9</v>
      </c>
      <c r="I2992" s="104"/>
      <c r="J2992" s="104" t="s">
        <v>258</v>
      </c>
      <c r="K2992" s="104" t="s">
        <v>81</v>
      </c>
      <c r="L2992" s="104" t="s">
        <v>259</v>
      </c>
      <c r="M2992" s="104" t="s">
        <v>276</v>
      </c>
      <c r="N2992" s="104"/>
      <c r="O2992" s="106"/>
      <c r="P2992" s="111" t="s">
        <v>6297</v>
      </c>
      <c r="Q2992" s="153" t="s">
        <v>271</v>
      </c>
      <c r="R2992" s="153" t="s">
        <v>272</v>
      </c>
      <c r="S2992" s="153">
        <v>4.1666666666666657E-2</v>
      </c>
      <c r="T2992" s="153">
        <v>0.52083333333333337</v>
      </c>
      <c r="U2992" s="153">
        <v>0.5625</v>
      </c>
      <c r="V2992" s="153">
        <f>IF(ISBLANK(T2992),"",Tabella2[[#This Row],[ACT STOP]]-Tabella2[[#This Row],[ACT START]])</f>
        <v>4.166666666666663E-2</v>
      </c>
      <c r="W2992" s="104" t="s">
        <v>92</v>
      </c>
      <c r="X2992" s="104" t="s">
        <v>91</v>
      </c>
      <c r="Y2992" s="110"/>
      <c r="Z2992" s="106"/>
      <c r="AA2992" s="104"/>
      <c r="AB2992" s="107"/>
      <c r="AC2992" s="72">
        <v>1</v>
      </c>
      <c r="AH2992" s="70"/>
      <c r="AI2992" s="70"/>
      <c r="AJ2992">
        <v>0</v>
      </c>
      <c r="AL2992" s="70"/>
      <c r="BM2992" s="135">
        <v>0.52083333333333337</v>
      </c>
      <c r="BN2992" s="136">
        <v>0.5625</v>
      </c>
      <c r="BO2992" s="101"/>
      <c r="BR2992" s="109" t="str">
        <f t="shared" si="46"/>
        <v>SH-25-2981</v>
      </c>
      <c r="BS2992" s="109" t="s">
        <v>339</v>
      </c>
      <c r="BT2992" t="s">
        <v>92</v>
      </c>
      <c r="BU2992" t="s">
        <v>6300</v>
      </c>
    </row>
    <row r="2993" spans="1:73" hidden="1">
      <c r="A2993" s="103" t="s">
        <v>6301</v>
      </c>
      <c r="B2993" s="102">
        <v>45803</v>
      </c>
      <c r="C2993" s="104">
        <f>_xlfn.ISOWEEKNUM(Tabella2[[#This Row],[Date]])</f>
        <v>22</v>
      </c>
      <c r="D2993" s="104" t="s">
        <v>722</v>
      </c>
      <c r="E2993" s="104" t="s">
        <v>327</v>
      </c>
      <c r="F2993" s="104">
        <v>80</v>
      </c>
      <c r="G2993" s="104" t="s">
        <v>257</v>
      </c>
      <c r="H2993" s="105">
        <v>10</v>
      </c>
      <c r="I2993" s="104" t="s">
        <v>258</v>
      </c>
      <c r="J2993" s="104"/>
      <c r="K2993" s="104" t="s">
        <v>77</v>
      </c>
      <c r="L2993" s="104" t="s">
        <v>259</v>
      </c>
      <c r="M2993" s="104" t="s">
        <v>276</v>
      </c>
      <c r="N2993" s="104"/>
      <c r="O2993" s="106"/>
      <c r="P2993" s="111" t="s">
        <v>745</v>
      </c>
      <c r="Q2993" s="153" t="s">
        <v>271</v>
      </c>
      <c r="R2993" s="153" t="s">
        <v>272</v>
      </c>
      <c r="S2993" s="153">
        <v>4.1666666666666657E-2</v>
      </c>
      <c r="T2993" s="153" t="s">
        <v>271</v>
      </c>
      <c r="U2993" s="153" t="s">
        <v>272</v>
      </c>
      <c r="V2993" s="153">
        <f>IF(ISBLANK(T2993),"",Tabella2[[#This Row],[ACT STOP]]-Tabella2[[#This Row],[ACT START]])</f>
        <v>4.166666666666663E-2</v>
      </c>
      <c r="W2993" s="104" t="s">
        <v>92</v>
      </c>
      <c r="X2993" s="104" t="s">
        <v>91</v>
      </c>
      <c r="Y2993" s="110" t="s">
        <v>6302</v>
      </c>
      <c r="Z2993" s="106"/>
      <c r="AA2993" s="104"/>
      <c r="AB2993" s="107"/>
      <c r="AC2993" s="72">
        <v>1</v>
      </c>
      <c r="AH2993" s="70"/>
      <c r="AI2993" s="70"/>
      <c r="AJ2993">
        <v>0</v>
      </c>
      <c r="AL2993" s="70"/>
      <c r="BM2993" s="135" t="s">
        <v>271</v>
      </c>
      <c r="BN2993" s="136" t="s">
        <v>272</v>
      </c>
      <c r="BO2993" s="101"/>
      <c r="BR2993" s="109" t="str">
        <f t="shared" si="46"/>
        <v>SH-25-2982</v>
      </c>
      <c r="BS2993" s="109" t="s">
        <v>552</v>
      </c>
      <c r="BT2993" t="s">
        <v>92</v>
      </c>
      <c r="BU2993" t="s">
        <v>6303</v>
      </c>
    </row>
    <row r="2994" spans="1:73" hidden="1">
      <c r="A2994" s="103" t="s">
        <v>6304</v>
      </c>
      <c r="B2994" s="102">
        <v>45803</v>
      </c>
      <c r="C2994" s="104">
        <f>_xlfn.ISOWEEKNUM(Tabella2[[#This Row],[Date]])</f>
        <v>22</v>
      </c>
      <c r="D2994" s="104" t="s">
        <v>305</v>
      </c>
      <c r="E2994" s="104" t="s">
        <v>284</v>
      </c>
      <c r="F2994" s="104">
        <v>47</v>
      </c>
      <c r="G2994" s="104" t="s">
        <v>257</v>
      </c>
      <c r="H2994" s="105">
        <v>8</v>
      </c>
      <c r="I2994" s="104"/>
      <c r="J2994" s="104" t="s">
        <v>258</v>
      </c>
      <c r="K2994" s="104" t="s">
        <v>79</v>
      </c>
      <c r="L2994" s="104" t="s">
        <v>299</v>
      </c>
      <c r="M2994" s="104" t="s">
        <v>386</v>
      </c>
      <c r="N2994" s="104"/>
      <c r="O2994" s="108" t="str">
        <f>A2995</f>
        <v>15397</v>
      </c>
      <c r="P2994" s="111" t="s">
        <v>2248</v>
      </c>
      <c r="Q2994" s="153" t="s">
        <v>550</v>
      </c>
      <c r="R2994" s="153" t="s">
        <v>665</v>
      </c>
      <c r="S2994" s="153">
        <v>4.1666666666666657E-2</v>
      </c>
      <c r="T2994" s="153">
        <v>0.58333333333333337</v>
      </c>
      <c r="U2994" s="153">
        <v>0.625</v>
      </c>
      <c r="V2994" s="153">
        <f>IF(ISBLANK(T2994),"",Tabella2[[#This Row],[ACT STOP]]-Tabella2[[#This Row],[ACT START]])</f>
        <v>4.166666666666663E-2</v>
      </c>
      <c r="W2994" s="104" t="s">
        <v>92</v>
      </c>
      <c r="X2994" s="104" t="s">
        <v>91</v>
      </c>
      <c r="Y2994" s="110"/>
      <c r="Z2994" s="106"/>
      <c r="AA2994" s="104"/>
      <c r="AB2994" s="107"/>
      <c r="AC2994" s="72">
        <v>1</v>
      </c>
      <c r="AH2994" s="70"/>
      <c r="AI2994" s="70"/>
      <c r="AJ2994">
        <v>0</v>
      </c>
      <c r="AL2994" s="70"/>
      <c r="BM2994" s="135">
        <v>0.58333333333333337</v>
      </c>
      <c r="BN2994" s="136">
        <v>0.625</v>
      </c>
      <c r="BO2994" s="101"/>
      <c r="BR2994" s="109" t="str">
        <f t="shared" si="46"/>
        <v>SH-25-2983</v>
      </c>
      <c r="BS2994" s="109" t="s">
        <v>653</v>
      </c>
      <c r="BT2994" t="s">
        <v>92</v>
      </c>
      <c r="BU2994" t="s">
        <v>6305</v>
      </c>
    </row>
    <row r="2995" spans="1:73" hidden="1">
      <c r="A2995" s="103" t="s">
        <v>6306</v>
      </c>
      <c r="B2995" s="102">
        <v>45803</v>
      </c>
      <c r="C2995" s="104">
        <f>_xlfn.ISOWEEKNUM(Tabella2[[#This Row],[Date]])</f>
        <v>22</v>
      </c>
      <c r="D2995" s="104" t="s">
        <v>305</v>
      </c>
      <c r="E2995" s="104" t="s">
        <v>284</v>
      </c>
      <c r="F2995" s="104">
        <v>46</v>
      </c>
      <c r="G2995" s="104" t="s">
        <v>257</v>
      </c>
      <c r="H2995" s="105">
        <v>12</v>
      </c>
      <c r="I2995" s="104"/>
      <c r="J2995" s="104" t="s">
        <v>258</v>
      </c>
      <c r="K2995" s="104" t="s">
        <v>78</v>
      </c>
      <c r="L2995" s="104" t="s">
        <v>299</v>
      </c>
      <c r="M2995" s="104" t="s">
        <v>386</v>
      </c>
      <c r="N2995" s="104"/>
      <c r="O2995" s="108" t="str">
        <f>A2994</f>
        <v>15396</v>
      </c>
      <c r="P2995" s="111" t="s">
        <v>2209</v>
      </c>
      <c r="Q2995" s="153">
        <v>0.58333333333333337</v>
      </c>
      <c r="R2995" s="153">
        <v>0.625</v>
      </c>
      <c r="S2995" s="153">
        <v>4.1666666666666657E-2</v>
      </c>
      <c r="T2995" s="153">
        <v>0.58333333333333337</v>
      </c>
      <c r="U2995" s="153">
        <v>0.625</v>
      </c>
      <c r="V2995" s="153">
        <f>IF(ISBLANK(T2995),"",Tabella2[[#This Row],[ACT STOP]]-Tabella2[[#This Row],[ACT START]])</f>
        <v>4.166666666666663E-2</v>
      </c>
      <c r="W2995" s="104" t="s">
        <v>92</v>
      </c>
      <c r="X2995" s="104" t="s">
        <v>91</v>
      </c>
      <c r="Y2995" s="110"/>
      <c r="Z2995" s="106"/>
      <c r="AA2995" s="104"/>
      <c r="AB2995" s="107"/>
      <c r="AC2995" s="72">
        <v>1</v>
      </c>
      <c r="AH2995" s="70"/>
      <c r="AI2995" s="70"/>
      <c r="AJ2995">
        <v>0</v>
      </c>
      <c r="AL2995" s="70"/>
      <c r="BM2995" s="135">
        <v>0.58333333333333337</v>
      </c>
      <c r="BN2995" s="136">
        <v>0.625</v>
      </c>
      <c r="BO2995" s="101"/>
      <c r="BR2995" s="109" t="str">
        <f t="shared" si="46"/>
        <v>SH-25-2984</v>
      </c>
      <c r="BS2995" s="109" t="s">
        <v>266</v>
      </c>
      <c r="BT2995" t="s">
        <v>92</v>
      </c>
      <c r="BU2995" t="s">
        <v>6307</v>
      </c>
    </row>
    <row r="2996" spans="1:73" hidden="1">
      <c r="A2996" s="103" t="s">
        <v>6308</v>
      </c>
      <c r="B2996" s="102">
        <v>45803</v>
      </c>
      <c r="C2996" s="104">
        <f>_xlfn.ISOWEEKNUM(Tabella2[[#This Row],[Date]])</f>
        <v>22</v>
      </c>
      <c r="D2996" s="104" t="s">
        <v>348</v>
      </c>
      <c r="E2996" s="104" t="s">
        <v>284</v>
      </c>
      <c r="F2996" s="104">
        <v>57</v>
      </c>
      <c r="G2996" s="104" t="s">
        <v>284</v>
      </c>
      <c r="H2996" s="105">
        <v>23</v>
      </c>
      <c r="I2996" s="104"/>
      <c r="J2996" s="104" t="s">
        <v>258</v>
      </c>
      <c r="K2996" s="104" t="s">
        <v>83</v>
      </c>
      <c r="L2996" s="104" t="s">
        <v>299</v>
      </c>
      <c r="M2996" s="104" t="s">
        <v>260</v>
      </c>
      <c r="N2996" s="104"/>
      <c r="O2996" s="108" t="str">
        <f>A846</f>
        <v>13248</v>
      </c>
      <c r="P2996" s="111" t="s">
        <v>575</v>
      </c>
      <c r="Q2996" s="153" t="s">
        <v>550</v>
      </c>
      <c r="R2996" s="153" t="s">
        <v>665</v>
      </c>
      <c r="S2996" s="153">
        <v>4.1666666666666657E-2</v>
      </c>
      <c r="T2996" s="153" t="s">
        <v>550</v>
      </c>
      <c r="U2996" s="153" t="s">
        <v>665</v>
      </c>
      <c r="V2996" s="153">
        <f>IF(ISBLANK(T2996),"",Tabella2[[#This Row],[ACT STOP]]-Tabella2[[#This Row],[ACT START]])</f>
        <v>4.166666666666663E-2</v>
      </c>
      <c r="W2996" s="104" t="s">
        <v>92</v>
      </c>
      <c r="X2996" s="104" t="s">
        <v>91</v>
      </c>
      <c r="Y2996" s="110"/>
      <c r="Z2996" s="106"/>
      <c r="AA2996" s="104"/>
      <c r="AB2996" s="107"/>
      <c r="AC2996" s="72">
        <v>1</v>
      </c>
      <c r="AH2996" s="70"/>
      <c r="AI2996" s="70"/>
      <c r="AJ2996">
        <v>0</v>
      </c>
      <c r="AL2996" s="70"/>
      <c r="BM2996" s="135" t="s">
        <v>550</v>
      </c>
      <c r="BN2996" s="136" t="s">
        <v>665</v>
      </c>
      <c r="BO2996" s="101"/>
      <c r="BR2996" s="109" t="str">
        <f t="shared" si="46"/>
        <v>SH-25-2985</v>
      </c>
      <c r="BS2996" s="109" t="s">
        <v>358</v>
      </c>
      <c r="BT2996" t="s">
        <v>92</v>
      </c>
      <c r="BU2996" t="s">
        <v>6309</v>
      </c>
    </row>
    <row r="2997" spans="1:73" hidden="1">
      <c r="A2997" s="103" t="s">
        <v>6310</v>
      </c>
      <c r="B2997" s="102">
        <v>45803</v>
      </c>
      <c r="C2997" s="104">
        <f>_xlfn.ISOWEEKNUM(Tabella2[[#This Row],[Date]])</f>
        <v>22</v>
      </c>
      <c r="D2997" s="104" t="s">
        <v>763</v>
      </c>
      <c r="E2997" s="104" t="s">
        <v>256</v>
      </c>
      <c r="F2997" s="104">
        <v>65</v>
      </c>
      <c r="G2997" s="104" t="s">
        <v>257</v>
      </c>
      <c r="H2997" s="105">
        <v>9</v>
      </c>
      <c r="I2997" s="104"/>
      <c r="J2997" s="104" t="s">
        <v>258</v>
      </c>
      <c r="K2997" s="104" t="s">
        <v>77</v>
      </c>
      <c r="L2997" s="104" t="s">
        <v>259</v>
      </c>
      <c r="M2997" s="104" t="s">
        <v>276</v>
      </c>
      <c r="N2997" s="104"/>
      <c r="O2997" s="106"/>
      <c r="P2997" s="111" t="s">
        <v>6297</v>
      </c>
      <c r="Q2997" s="153" t="s">
        <v>550</v>
      </c>
      <c r="R2997" s="153" t="s">
        <v>665</v>
      </c>
      <c r="S2997" s="153">
        <v>4.1666666666666657E-2</v>
      </c>
      <c r="T2997" s="153" t="s">
        <v>550</v>
      </c>
      <c r="U2997" s="153" t="s">
        <v>665</v>
      </c>
      <c r="V2997" s="153">
        <f>IF(ISBLANK(T2997),"",Tabella2[[#This Row],[ACT STOP]]-Tabella2[[#This Row],[ACT START]])</f>
        <v>4.166666666666663E-2</v>
      </c>
      <c r="W2997" s="104" t="s">
        <v>92</v>
      </c>
      <c r="X2997" s="104" t="s">
        <v>91</v>
      </c>
      <c r="Y2997" s="110"/>
      <c r="Z2997" s="106"/>
      <c r="AA2997" s="104"/>
      <c r="AB2997" s="107"/>
      <c r="AC2997" s="72">
        <v>1</v>
      </c>
      <c r="AH2997" s="70"/>
      <c r="AI2997" s="70"/>
      <c r="AJ2997">
        <v>0</v>
      </c>
      <c r="AL2997" s="70"/>
      <c r="BM2997" s="135" t="s">
        <v>550</v>
      </c>
      <c r="BN2997" s="136" t="s">
        <v>665</v>
      </c>
      <c r="BO2997" s="101"/>
      <c r="BR2997" s="109" t="str">
        <f t="shared" si="46"/>
        <v>SH-25-2986</v>
      </c>
      <c r="BS2997" s="109" t="s">
        <v>318</v>
      </c>
      <c r="BT2997" t="s">
        <v>92</v>
      </c>
      <c r="BU2997" t="s">
        <v>6311</v>
      </c>
    </row>
    <row r="2998" spans="1:73" hidden="1">
      <c r="A2998" s="103" t="s">
        <v>6312</v>
      </c>
      <c r="B2998" s="102">
        <v>45803</v>
      </c>
      <c r="C2998" s="104">
        <f>_xlfn.ISOWEEKNUM(Tabella2[[#This Row],[Date]])</f>
        <v>22</v>
      </c>
      <c r="D2998" s="104" t="s">
        <v>195</v>
      </c>
      <c r="E2998" s="104" t="s">
        <v>327</v>
      </c>
      <c r="F2998" s="104">
        <v>75</v>
      </c>
      <c r="G2998" s="104" t="s">
        <v>257</v>
      </c>
      <c r="H2998" s="105">
        <v>17</v>
      </c>
      <c r="I2998" s="104"/>
      <c r="J2998" s="104" t="s">
        <v>258</v>
      </c>
      <c r="K2998" s="104" t="s">
        <v>81</v>
      </c>
      <c r="L2998" s="104" t="s">
        <v>259</v>
      </c>
      <c r="M2998" s="104" t="s">
        <v>276</v>
      </c>
      <c r="N2998" s="104"/>
      <c r="O2998" s="106"/>
      <c r="P2998" s="111" t="s">
        <v>479</v>
      </c>
      <c r="Q2998" s="153" t="s">
        <v>550</v>
      </c>
      <c r="R2998" s="153" t="s">
        <v>665</v>
      </c>
      <c r="S2998" s="153">
        <v>4.1666666666666657E-2</v>
      </c>
      <c r="T2998" s="153" t="s">
        <v>550</v>
      </c>
      <c r="U2998" s="153" t="s">
        <v>665</v>
      </c>
      <c r="V2998" s="153">
        <f>IF(ISBLANK(T2998),"",Tabella2[[#This Row],[ACT STOP]]-Tabella2[[#This Row],[ACT START]])</f>
        <v>4.166666666666663E-2</v>
      </c>
      <c r="W2998" s="104" t="s">
        <v>92</v>
      </c>
      <c r="X2998" s="104" t="s">
        <v>91</v>
      </c>
      <c r="Y2998" s="110"/>
      <c r="Z2998" s="106"/>
      <c r="AA2998" s="104"/>
      <c r="AB2998" s="107"/>
      <c r="AC2998" s="72">
        <v>1</v>
      </c>
      <c r="AH2998" s="70"/>
      <c r="AI2998" s="70"/>
      <c r="AJ2998">
        <v>0</v>
      </c>
      <c r="AL2998" s="70"/>
      <c r="BM2998" s="135" t="s">
        <v>550</v>
      </c>
      <c r="BN2998" s="136" t="s">
        <v>665</v>
      </c>
      <c r="BO2998" s="101"/>
      <c r="BR2998" s="109" t="str">
        <f t="shared" si="46"/>
        <v>SH-25-2987</v>
      </c>
      <c r="BS2998" s="109" t="s">
        <v>393</v>
      </c>
      <c r="BT2998" t="s">
        <v>92</v>
      </c>
      <c r="BU2998" t="s">
        <v>6313</v>
      </c>
    </row>
    <row r="2999" spans="1:73" hidden="1">
      <c r="A2999" s="103" t="s">
        <v>6314</v>
      </c>
      <c r="B2999" s="102">
        <v>45803</v>
      </c>
      <c r="C2999" s="104">
        <f>_xlfn.ISOWEEKNUM(Tabella2[[#This Row],[Date]])</f>
        <v>22</v>
      </c>
      <c r="D2999" s="104" t="s">
        <v>275</v>
      </c>
      <c r="E2999" s="104" t="s">
        <v>256</v>
      </c>
      <c r="F2999" s="104">
        <v>61</v>
      </c>
      <c r="G2999" s="104" t="s">
        <v>284</v>
      </c>
      <c r="H2999" s="105">
        <v>9</v>
      </c>
      <c r="I2999" s="104" t="s">
        <v>258</v>
      </c>
      <c r="J2999" s="104"/>
      <c r="K2999" s="104" t="s">
        <v>79</v>
      </c>
      <c r="L2999" s="104" t="s">
        <v>299</v>
      </c>
      <c r="M2999" s="104" t="s">
        <v>276</v>
      </c>
      <c r="N2999" s="104"/>
      <c r="O2999" s="108" t="str">
        <f>A847</f>
        <v>13249</v>
      </c>
      <c r="P2999" s="111" t="s">
        <v>844</v>
      </c>
      <c r="Q2999" s="153" t="s">
        <v>519</v>
      </c>
      <c r="R2999" s="153" t="s">
        <v>520</v>
      </c>
      <c r="S2999" s="153">
        <v>4.1666666666666657E-2</v>
      </c>
      <c r="T2999" s="153">
        <v>0.64583333333333337</v>
      </c>
      <c r="U2999" s="153">
        <v>0.6875</v>
      </c>
      <c r="V2999" s="153">
        <f>IF(ISBLANK(T2999),"",Tabella2[[#This Row],[ACT STOP]]-Tabella2[[#This Row],[ACT START]])</f>
        <v>4.166666666666663E-2</v>
      </c>
      <c r="W2999" s="104" t="s">
        <v>92</v>
      </c>
      <c r="X2999" s="104" t="s">
        <v>91</v>
      </c>
      <c r="Y2999" s="110"/>
      <c r="Z2999" s="106"/>
      <c r="AA2999" s="104"/>
      <c r="AB2999" s="107"/>
      <c r="AC2999" s="72">
        <v>1</v>
      </c>
      <c r="AH2999" s="70"/>
      <c r="AI2999" s="70"/>
      <c r="AJ2999">
        <v>0</v>
      </c>
      <c r="AL2999" s="70"/>
      <c r="BM2999" s="135">
        <v>0.64583333333333337</v>
      </c>
      <c r="BN2999" s="136">
        <v>0.6875</v>
      </c>
      <c r="BO2999" s="101"/>
      <c r="BR2999" s="109" t="str">
        <f t="shared" si="46"/>
        <v>SH-25-2988</v>
      </c>
      <c r="BS2999" s="109" t="s">
        <v>339</v>
      </c>
      <c r="BT2999" t="s">
        <v>92</v>
      </c>
      <c r="BU2999" t="s">
        <v>6315</v>
      </c>
    </row>
    <row r="3000" spans="1:73" hidden="1">
      <c r="A3000" s="103" t="s">
        <v>6316</v>
      </c>
      <c r="B3000" s="102">
        <v>45803</v>
      </c>
      <c r="C3000" s="104">
        <f>_xlfn.ISOWEEKNUM(Tabella2[[#This Row],[Date]])</f>
        <v>22</v>
      </c>
      <c r="D3000" s="104" t="s">
        <v>574</v>
      </c>
      <c r="E3000" s="104" t="s">
        <v>284</v>
      </c>
      <c r="F3000" s="104">
        <v>66</v>
      </c>
      <c r="G3000" s="104" t="s">
        <v>257</v>
      </c>
      <c r="H3000" s="105">
        <v>14</v>
      </c>
      <c r="I3000" s="104"/>
      <c r="J3000" s="104" t="s">
        <v>258</v>
      </c>
      <c r="K3000" s="104" t="s">
        <v>83</v>
      </c>
      <c r="L3000" s="104" t="s">
        <v>299</v>
      </c>
      <c r="M3000" s="104" t="s">
        <v>328</v>
      </c>
      <c r="N3000" s="104"/>
      <c r="O3000" s="108" t="str">
        <f>A3001</f>
        <v>15403</v>
      </c>
      <c r="P3000" s="111" t="s">
        <v>3382</v>
      </c>
      <c r="Q3000" s="153" t="s">
        <v>519</v>
      </c>
      <c r="R3000" s="153" t="s">
        <v>520</v>
      </c>
      <c r="S3000" s="153">
        <v>4.1666666666666657E-2</v>
      </c>
      <c r="T3000" s="153" t="s">
        <v>519</v>
      </c>
      <c r="U3000" s="153" t="s">
        <v>520</v>
      </c>
      <c r="V3000" s="153">
        <f>IF(ISBLANK(T3000),"",Tabella2[[#This Row],[ACT STOP]]-Tabella2[[#This Row],[ACT START]])</f>
        <v>4.166666666666663E-2</v>
      </c>
      <c r="W3000" s="104" t="s">
        <v>92</v>
      </c>
      <c r="X3000" s="104" t="s">
        <v>91</v>
      </c>
      <c r="Y3000" s="110"/>
      <c r="Z3000" s="106"/>
      <c r="AA3000" s="104"/>
      <c r="AB3000" s="107"/>
      <c r="AC3000" s="72">
        <v>1</v>
      </c>
      <c r="AH3000" s="70"/>
      <c r="AI3000" s="70"/>
      <c r="AJ3000">
        <v>0</v>
      </c>
      <c r="AL3000" s="70"/>
      <c r="BM3000" s="135" t="s">
        <v>519</v>
      </c>
      <c r="BN3000" s="136" t="s">
        <v>520</v>
      </c>
      <c r="BO3000" s="101"/>
      <c r="BR3000" s="109" t="str">
        <f t="shared" si="46"/>
        <v>SH-25-2989</v>
      </c>
      <c r="BS3000" s="109" t="s">
        <v>372</v>
      </c>
      <c r="BT3000" t="s">
        <v>92</v>
      </c>
      <c r="BU3000" t="s">
        <v>6317</v>
      </c>
    </row>
    <row r="3001" spans="1:73" hidden="1">
      <c r="A3001" s="103" t="s">
        <v>6318</v>
      </c>
      <c r="B3001" s="102">
        <v>45803</v>
      </c>
      <c r="C3001" s="104">
        <f>_xlfn.ISOWEEKNUM(Tabella2[[#This Row],[Date]])</f>
        <v>22</v>
      </c>
      <c r="D3001" s="104" t="s">
        <v>574</v>
      </c>
      <c r="E3001" s="104" t="s">
        <v>284</v>
      </c>
      <c r="F3001" s="104">
        <v>67</v>
      </c>
      <c r="G3001" s="104" t="s">
        <v>257</v>
      </c>
      <c r="H3001" s="105">
        <v>10</v>
      </c>
      <c r="I3001" s="104"/>
      <c r="J3001" s="104" t="s">
        <v>258</v>
      </c>
      <c r="K3001" s="104" t="s">
        <v>80</v>
      </c>
      <c r="L3001" s="104" t="s">
        <v>299</v>
      </c>
      <c r="M3001" s="104" t="s">
        <v>328</v>
      </c>
      <c r="N3001" s="104"/>
      <c r="O3001" s="108" t="str">
        <f>A3000</f>
        <v>15402</v>
      </c>
      <c r="P3001" s="111" t="s">
        <v>3382</v>
      </c>
      <c r="Q3001" s="153">
        <v>0.64583333333333337</v>
      </c>
      <c r="R3001" s="153">
        <v>0.6875</v>
      </c>
      <c r="S3001" s="153">
        <v>4.1666666666666657E-2</v>
      </c>
      <c r="T3001" s="153" t="s">
        <v>519</v>
      </c>
      <c r="U3001" s="153" t="s">
        <v>520</v>
      </c>
      <c r="V3001" s="153">
        <f>IF(ISBLANK(T3001),"",Tabella2[[#This Row],[ACT STOP]]-Tabella2[[#This Row],[ACT START]])</f>
        <v>4.166666666666663E-2</v>
      </c>
      <c r="W3001" s="104" t="s">
        <v>92</v>
      </c>
      <c r="X3001" s="104" t="s">
        <v>91</v>
      </c>
      <c r="Y3001" s="110"/>
      <c r="Z3001" s="106"/>
      <c r="AA3001" s="104"/>
      <c r="AB3001" s="107"/>
      <c r="AC3001" s="72">
        <v>1</v>
      </c>
      <c r="AH3001" s="70"/>
      <c r="AI3001" s="70"/>
      <c r="AJ3001">
        <v>0</v>
      </c>
      <c r="AL3001" s="70"/>
      <c r="BM3001" s="135" t="s">
        <v>519</v>
      </c>
      <c r="BN3001" s="136" t="s">
        <v>520</v>
      </c>
      <c r="BO3001" s="101"/>
      <c r="BR3001" s="109" t="str">
        <f t="shared" si="46"/>
        <v>SH-25-2990</v>
      </c>
      <c r="BS3001" s="109" t="s">
        <v>552</v>
      </c>
      <c r="BT3001" t="s">
        <v>92</v>
      </c>
      <c r="BU3001" t="s">
        <v>6319</v>
      </c>
    </row>
    <row r="3002" spans="1:73" hidden="1">
      <c r="A3002" s="103" t="s">
        <v>6320</v>
      </c>
      <c r="B3002" s="102">
        <v>45804</v>
      </c>
      <c r="C3002" s="104">
        <f>_xlfn.ISOWEEKNUM(Tabella2[[#This Row],[Date]])</f>
        <v>22</v>
      </c>
      <c r="D3002" s="104" t="s">
        <v>558</v>
      </c>
      <c r="E3002" s="104" t="s">
        <v>284</v>
      </c>
      <c r="F3002" s="104">
        <v>60</v>
      </c>
      <c r="G3002" s="104" t="s">
        <v>284</v>
      </c>
      <c r="H3002" s="105">
        <v>22</v>
      </c>
      <c r="I3002" s="104"/>
      <c r="J3002" s="104" t="s">
        <v>258</v>
      </c>
      <c r="K3002" s="104" t="s">
        <v>79</v>
      </c>
      <c r="L3002" s="104" t="s">
        <v>299</v>
      </c>
      <c r="M3002" s="104" t="s">
        <v>276</v>
      </c>
      <c r="N3002" s="104"/>
      <c r="O3002" s="108" t="str">
        <f>A848</f>
        <v>13250</v>
      </c>
      <c r="P3002" s="111" t="s">
        <v>2791</v>
      </c>
      <c r="Q3002" s="153" t="s">
        <v>286</v>
      </c>
      <c r="R3002" s="153" t="s">
        <v>631</v>
      </c>
      <c r="S3002" s="153">
        <v>4.1666666666666657E-2</v>
      </c>
      <c r="T3002" s="153" t="s">
        <v>286</v>
      </c>
      <c r="U3002" s="153">
        <v>0.37152777777777779</v>
      </c>
      <c r="V3002" s="153">
        <f>IF(ISBLANK(T3002),"",Tabella2[[#This Row],[ACT STOP]]-Tabella2[[#This Row],[ACT START]])</f>
        <v>3.8194444444444475E-2</v>
      </c>
      <c r="W3002" s="104" t="s">
        <v>92</v>
      </c>
      <c r="X3002" s="104" t="s">
        <v>91</v>
      </c>
      <c r="Y3002" s="110"/>
      <c r="Z3002" s="106"/>
      <c r="AA3002" s="104"/>
      <c r="AB3002" s="107"/>
      <c r="AC3002" s="72">
        <v>1</v>
      </c>
      <c r="AH3002" s="70"/>
      <c r="AI3002" s="70"/>
      <c r="AJ3002">
        <v>0</v>
      </c>
      <c r="AL3002" s="70"/>
      <c r="BM3002" s="135" t="s">
        <v>286</v>
      </c>
      <c r="BN3002" s="136">
        <v>0.37152777777777779</v>
      </c>
      <c r="BO3002" s="101"/>
      <c r="BR3002" s="109" t="str">
        <f t="shared" si="46"/>
        <v>SH-25-2991</v>
      </c>
      <c r="BS3002" s="109" t="s">
        <v>295</v>
      </c>
      <c r="BT3002" t="s">
        <v>92</v>
      </c>
      <c r="BU3002" t="s">
        <v>6321</v>
      </c>
    </row>
    <row r="3003" spans="1:73" hidden="1">
      <c r="A3003" s="103" t="s">
        <v>6322</v>
      </c>
      <c r="B3003" s="102">
        <v>45804</v>
      </c>
      <c r="C3003" s="104">
        <f>_xlfn.ISOWEEKNUM(Tabella2[[#This Row],[Date]])</f>
        <v>22</v>
      </c>
      <c r="D3003" s="104" t="s">
        <v>509</v>
      </c>
      <c r="E3003" s="104" t="s">
        <v>284</v>
      </c>
      <c r="F3003" s="104">
        <v>70</v>
      </c>
      <c r="G3003" s="104" t="s">
        <v>284</v>
      </c>
      <c r="H3003" s="105">
        <v>23</v>
      </c>
      <c r="I3003" s="104"/>
      <c r="J3003" s="104" t="s">
        <v>258</v>
      </c>
      <c r="K3003" s="104" t="s">
        <v>83</v>
      </c>
      <c r="L3003" s="104" t="s">
        <v>299</v>
      </c>
      <c r="M3003" s="104" t="s">
        <v>328</v>
      </c>
      <c r="N3003" s="104"/>
      <c r="O3003" s="106" t="str">
        <f>A3004</f>
        <v>15406</v>
      </c>
      <c r="P3003" s="111" t="s">
        <v>3382</v>
      </c>
      <c r="Q3003" s="153" t="s">
        <v>286</v>
      </c>
      <c r="R3003" s="153" t="s">
        <v>631</v>
      </c>
      <c r="S3003" s="153">
        <v>4.1666666666666657E-2</v>
      </c>
      <c r="T3003" s="153">
        <v>0.33333333333333331</v>
      </c>
      <c r="U3003" s="153">
        <v>0.38194444444444442</v>
      </c>
      <c r="V3003" s="153">
        <f>IF(ISBLANK(T3003),"",Tabella2[[#This Row],[ACT STOP]]-Tabella2[[#This Row],[ACT START]])</f>
        <v>4.8611111111111105E-2</v>
      </c>
      <c r="W3003" s="104" t="s">
        <v>92</v>
      </c>
      <c r="X3003" s="104" t="s">
        <v>91</v>
      </c>
      <c r="Y3003" s="110"/>
      <c r="Z3003" s="106"/>
      <c r="AA3003" s="104"/>
      <c r="AB3003" s="107"/>
      <c r="AC3003" s="72">
        <v>1</v>
      </c>
      <c r="AH3003" s="70"/>
      <c r="AI3003" s="70"/>
      <c r="AJ3003">
        <v>0</v>
      </c>
      <c r="AL3003" s="70"/>
      <c r="BM3003" s="135">
        <v>0.33333333333333331</v>
      </c>
      <c r="BN3003" s="136">
        <v>0.38194444444444442</v>
      </c>
      <c r="BO3003" s="101">
        <v>6.9444444444444441E-3</v>
      </c>
      <c r="BQ3003" t="s">
        <v>102</v>
      </c>
      <c r="BR3003" s="109" t="str">
        <f t="shared" si="46"/>
        <v>SH-25-2992</v>
      </c>
      <c r="BS3003" s="109" t="s">
        <v>358</v>
      </c>
      <c r="BT3003" t="s">
        <v>92</v>
      </c>
      <c r="BU3003" t="s">
        <v>6323</v>
      </c>
    </row>
    <row r="3004" spans="1:73" hidden="1">
      <c r="A3004" s="103" t="s">
        <v>6324</v>
      </c>
      <c r="B3004" s="102">
        <v>45804</v>
      </c>
      <c r="C3004" s="104">
        <f>_xlfn.ISOWEEKNUM(Tabella2[[#This Row],[Date]])</f>
        <v>22</v>
      </c>
      <c r="D3004" s="104" t="s">
        <v>574</v>
      </c>
      <c r="E3004" s="104" t="s">
        <v>284</v>
      </c>
      <c r="F3004" s="104">
        <v>66</v>
      </c>
      <c r="G3004" s="104" t="s">
        <v>257</v>
      </c>
      <c r="H3004" s="105">
        <v>13</v>
      </c>
      <c r="I3004" s="104"/>
      <c r="J3004" s="104" t="s">
        <v>258</v>
      </c>
      <c r="K3004" s="104" t="s">
        <v>80</v>
      </c>
      <c r="L3004" s="104" t="s">
        <v>299</v>
      </c>
      <c r="M3004" s="104" t="s">
        <v>328</v>
      </c>
      <c r="N3004" s="104"/>
      <c r="O3004" s="106" t="str">
        <f>A3003</f>
        <v>15405</v>
      </c>
      <c r="P3004" s="111" t="s">
        <v>3403</v>
      </c>
      <c r="Q3004" s="153">
        <v>0.33333333333333331</v>
      </c>
      <c r="R3004" s="153">
        <v>0.375</v>
      </c>
      <c r="S3004" s="153">
        <v>4.1666666666666657E-2</v>
      </c>
      <c r="T3004" s="153">
        <v>0.33333333333333331</v>
      </c>
      <c r="U3004" s="153">
        <v>0.38194444444444442</v>
      </c>
      <c r="V3004" s="153">
        <f>IF(ISBLANK(T3004),"",Tabella2[[#This Row],[ACT STOP]]-Tabella2[[#This Row],[ACT START]])</f>
        <v>4.8611111111111105E-2</v>
      </c>
      <c r="W3004" s="104" t="s">
        <v>92</v>
      </c>
      <c r="X3004" s="104" t="s">
        <v>91</v>
      </c>
      <c r="Y3004" s="110"/>
      <c r="Z3004" s="106"/>
      <c r="AA3004" s="104"/>
      <c r="AB3004" s="107"/>
      <c r="AC3004" s="72">
        <v>1</v>
      </c>
      <c r="AH3004" s="70"/>
      <c r="AI3004" s="70"/>
      <c r="AJ3004">
        <v>0</v>
      </c>
      <c r="AL3004" s="70"/>
      <c r="BM3004" s="135">
        <v>0.33333333333333331</v>
      </c>
      <c r="BN3004" s="136">
        <v>0.38194444444444442</v>
      </c>
      <c r="BO3004" s="101">
        <v>6.9444444444444441E-3</v>
      </c>
      <c r="BQ3004" t="s">
        <v>102</v>
      </c>
      <c r="BR3004" s="109" t="str">
        <f t="shared" si="46"/>
        <v>SH-25-2993</v>
      </c>
      <c r="BS3004" s="109" t="s">
        <v>427</v>
      </c>
      <c r="BT3004" t="s">
        <v>92</v>
      </c>
      <c r="BU3004" t="s">
        <v>6325</v>
      </c>
    </row>
    <row r="3005" spans="1:73" hidden="1">
      <c r="A3005" s="103" t="s">
        <v>6326</v>
      </c>
      <c r="B3005" s="102">
        <v>45804</v>
      </c>
      <c r="C3005" s="104">
        <f>_xlfn.ISOWEEKNUM(Tabella2[[#This Row],[Date]])</f>
        <v>22</v>
      </c>
      <c r="D3005" s="104" t="s">
        <v>195</v>
      </c>
      <c r="E3005" s="104" t="s">
        <v>327</v>
      </c>
      <c r="F3005" s="104">
        <v>75</v>
      </c>
      <c r="G3005" s="104" t="s">
        <v>257</v>
      </c>
      <c r="H3005" s="105">
        <v>12</v>
      </c>
      <c r="I3005" s="104"/>
      <c r="J3005" s="104" t="s">
        <v>258</v>
      </c>
      <c r="K3005" s="104" t="s">
        <v>81</v>
      </c>
      <c r="L3005" s="104" t="s">
        <v>259</v>
      </c>
      <c r="M3005" s="104" t="s">
        <v>276</v>
      </c>
      <c r="N3005" s="104"/>
      <c r="O3005" s="106"/>
      <c r="P3005" s="111" t="s">
        <v>2896</v>
      </c>
      <c r="Q3005" s="153" t="s">
        <v>286</v>
      </c>
      <c r="R3005" s="153" t="s">
        <v>631</v>
      </c>
      <c r="S3005" s="153">
        <v>4.1666666666666657E-2</v>
      </c>
      <c r="T3005" s="153">
        <v>0.33333333333333331</v>
      </c>
      <c r="U3005" s="153">
        <v>0.375</v>
      </c>
      <c r="V3005" s="153">
        <f>IF(ISBLANK(T3005),"",Tabella2[[#This Row],[ACT STOP]]-Tabella2[[#This Row],[ACT START]])</f>
        <v>4.1666666666666685E-2</v>
      </c>
      <c r="W3005" s="104" t="s">
        <v>92</v>
      </c>
      <c r="X3005" s="104" t="s">
        <v>91</v>
      </c>
      <c r="Y3005" s="110"/>
      <c r="Z3005" s="106"/>
      <c r="AA3005" s="104"/>
      <c r="AB3005" s="107"/>
      <c r="AC3005" s="72">
        <v>1</v>
      </c>
      <c r="AH3005" s="70"/>
      <c r="AI3005" s="70"/>
      <c r="AJ3005">
        <v>0</v>
      </c>
      <c r="AL3005" s="70"/>
      <c r="BM3005" s="135">
        <v>0.33333333333333331</v>
      </c>
      <c r="BN3005" s="136">
        <v>0.375</v>
      </c>
      <c r="BO3005" s="101"/>
      <c r="BR3005" s="109" t="str">
        <f t="shared" si="46"/>
        <v>SH-25-2994</v>
      </c>
      <c r="BS3005" s="109" t="s">
        <v>266</v>
      </c>
      <c r="BT3005" t="s">
        <v>92</v>
      </c>
      <c r="BU3005" t="s">
        <v>6327</v>
      </c>
    </row>
    <row r="3006" spans="1:73" hidden="1">
      <c r="A3006" s="103" t="s">
        <v>6328</v>
      </c>
      <c r="B3006" s="102">
        <v>45804</v>
      </c>
      <c r="C3006" s="104">
        <f>_xlfn.ISOWEEKNUM(Tabella2[[#This Row],[Date]])</f>
        <v>22</v>
      </c>
      <c r="D3006" s="104" t="s">
        <v>755</v>
      </c>
      <c r="E3006" s="104" t="s">
        <v>256</v>
      </c>
      <c r="F3006" s="104">
        <v>58</v>
      </c>
      <c r="G3006" s="104" t="s">
        <v>257</v>
      </c>
      <c r="H3006" s="105">
        <v>10</v>
      </c>
      <c r="I3006" s="104" t="s">
        <v>258</v>
      </c>
      <c r="J3006" s="104"/>
      <c r="K3006" s="104" t="s">
        <v>79</v>
      </c>
      <c r="L3006" s="104" t="s">
        <v>299</v>
      </c>
      <c r="M3006" s="104" t="s">
        <v>276</v>
      </c>
      <c r="N3006" s="104"/>
      <c r="O3006" s="106" t="str">
        <f>A849</f>
        <v>13251</v>
      </c>
      <c r="P3006" s="111" t="s">
        <v>844</v>
      </c>
      <c r="Q3006" s="153" t="s">
        <v>262</v>
      </c>
      <c r="R3006" s="153" t="s">
        <v>263</v>
      </c>
      <c r="S3006" s="153">
        <v>4.1666666666666657E-2</v>
      </c>
      <c r="T3006" s="153" t="s">
        <v>262</v>
      </c>
      <c r="U3006" s="153" t="s">
        <v>263</v>
      </c>
      <c r="V3006" s="153">
        <f>IF(ISBLANK(T3006),"",Tabella2[[#This Row],[ACT STOP]]-Tabella2[[#This Row],[ACT START]])</f>
        <v>4.1666666666666685E-2</v>
      </c>
      <c r="W3006" s="104" t="s">
        <v>92</v>
      </c>
      <c r="X3006" s="104" t="s">
        <v>91</v>
      </c>
      <c r="Y3006" s="110"/>
      <c r="Z3006" s="106"/>
      <c r="AA3006" s="104"/>
      <c r="AB3006" s="107"/>
      <c r="AC3006" s="72">
        <v>1</v>
      </c>
      <c r="AH3006" s="70"/>
      <c r="AI3006" s="70"/>
      <c r="AJ3006">
        <v>0</v>
      </c>
      <c r="AL3006" s="70"/>
      <c r="BM3006" s="135" t="s">
        <v>262</v>
      </c>
      <c r="BN3006" s="136" t="s">
        <v>263</v>
      </c>
      <c r="BO3006" s="101"/>
      <c r="BR3006" s="109" t="str">
        <f t="shared" si="46"/>
        <v>SH-25-2995</v>
      </c>
      <c r="BS3006" s="109" t="s">
        <v>552</v>
      </c>
      <c r="BT3006" t="s">
        <v>92</v>
      </c>
      <c r="BU3006" t="s">
        <v>6329</v>
      </c>
    </row>
    <row r="3007" spans="1:73" hidden="1">
      <c r="A3007" s="103" t="s">
        <v>6330</v>
      </c>
      <c r="B3007" s="102">
        <v>45804</v>
      </c>
      <c r="C3007" s="104">
        <f>_xlfn.ISOWEEKNUM(Tabella2[[#This Row],[Date]])</f>
        <v>22</v>
      </c>
      <c r="D3007" s="104" t="s">
        <v>13714</v>
      </c>
      <c r="E3007" s="104" t="s">
        <v>284</v>
      </c>
      <c r="F3007" s="104">
        <v>48</v>
      </c>
      <c r="G3007" s="104" t="s">
        <v>284</v>
      </c>
      <c r="H3007" s="105">
        <v>9</v>
      </c>
      <c r="I3007" s="104"/>
      <c r="J3007" s="104" t="s">
        <v>258</v>
      </c>
      <c r="K3007" s="104" t="s">
        <v>83</v>
      </c>
      <c r="L3007" s="104" t="s">
        <v>259</v>
      </c>
      <c r="M3007" s="104" t="s">
        <v>276</v>
      </c>
      <c r="N3007" s="104"/>
      <c r="O3007" s="106"/>
      <c r="P3007" s="111" t="s">
        <v>2394</v>
      </c>
      <c r="Q3007" s="153" t="s">
        <v>262</v>
      </c>
      <c r="R3007" s="153" t="s">
        <v>263</v>
      </c>
      <c r="S3007" s="153">
        <v>4.1666666666666657E-2</v>
      </c>
      <c r="T3007" s="153">
        <v>0.39583333333333331</v>
      </c>
      <c r="U3007" s="153">
        <v>0.43055555555555558</v>
      </c>
      <c r="V3007" s="153">
        <f>IF(ISBLANK(T3007),"",Tabella2[[#This Row],[ACT STOP]]-Tabella2[[#This Row],[ACT START]])</f>
        <v>3.4722222222222265E-2</v>
      </c>
      <c r="W3007" s="104" t="s">
        <v>92</v>
      </c>
      <c r="X3007" s="104" t="s">
        <v>91</v>
      </c>
      <c r="Y3007" s="110"/>
      <c r="Z3007" s="106"/>
      <c r="AA3007" s="104"/>
      <c r="AB3007" s="107"/>
      <c r="AC3007" s="72">
        <v>1</v>
      </c>
      <c r="AH3007" s="70"/>
      <c r="AI3007" s="70"/>
      <c r="AJ3007">
        <v>0</v>
      </c>
      <c r="AL3007" s="70"/>
      <c r="BM3007" s="135">
        <v>0.39583333333333331</v>
      </c>
      <c r="BN3007" s="136">
        <v>0.43055555555555558</v>
      </c>
      <c r="BO3007" s="101"/>
      <c r="BR3007" s="109" t="str">
        <f t="shared" si="46"/>
        <v>SH-25-2996</v>
      </c>
      <c r="BS3007" s="109" t="s">
        <v>339</v>
      </c>
      <c r="BT3007" t="s">
        <v>92</v>
      </c>
      <c r="BU3007" t="s">
        <v>6331</v>
      </c>
    </row>
    <row r="3008" spans="1:73" hidden="1">
      <c r="A3008" s="103" t="s">
        <v>6332</v>
      </c>
      <c r="B3008" s="102">
        <v>45804</v>
      </c>
      <c r="C3008" s="104">
        <f>_xlfn.ISOWEEKNUM(Tabella2[[#This Row],[Date]])</f>
        <v>22</v>
      </c>
      <c r="D3008" s="104" t="s">
        <v>722</v>
      </c>
      <c r="E3008" s="104" t="s">
        <v>327</v>
      </c>
      <c r="F3008" s="104">
        <v>77</v>
      </c>
      <c r="G3008" s="104" t="s">
        <v>257</v>
      </c>
      <c r="H3008" s="105">
        <v>5</v>
      </c>
      <c r="I3008" s="104" t="s">
        <v>258</v>
      </c>
      <c r="J3008" s="104"/>
      <c r="K3008" s="104" t="s">
        <v>80</v>
      </c>
      <c r="L3008" s="104" t="s">
        <v>259</v>
      </c>
      <c r="M3008" s="104" t="s">
        <v>276</v>
      </c>
      <c r="N3008" s="104"/>
      <c r="O3008" s="106"/>
      <c r="P3008" s="111" t="s">
        <v>776</v>
      </c>
      <c r="Q3008" s="153" t="s">
        <v>262</v>
      </c>
      <c r="R3008" s="153" t="s">
        <v>263</v>
      </c>
      <c r="S3008" s="153">
        <v>4.1666666666666657E-2</v>
      </c>
      <c r="T3008" s="153">
        <v>0.39583333333333331</v>
      </c>
      <c r="U3008" s="153">
        <v>0.4375</v>
      </c>
      <c r="V3008" s="153">
        <f>IF(ISBLANK(T3008),"",Tabella2[[#This Row],[ACT STOP]]-Tabella2[[#This Row],[ACT START]])</f>
        <v>4.1666666666666685E-2</v>
      </c>
      <c r="W3008" s="104" t="s">
        <v>92</v>
      </c>
      <c r="X3008" s="104" t="s">
        <v>91</v>
      </c>
      <c r="Y3008" s="110"/>
      <c r="Z3008" s="106"/>
      <c r="AA3008" s="104"/>
      <c r="AB3008" s="107"/>
      <c r="AC3008" s="72">
        <v>1</v>
      </c>
      <c r="AH3008" s="70"/>
      <c r="AI3008" s="70"/>
      <c r="AJ3008">
        <v>0</v>
      </c>
      <c r="AL3008" s="70"/>
      <c r="BM3008" s="135">
        <v>0.39583333333333331</v>
      </c>
      <c r="BN3008" s="136">
        <v>0.4375</v>
      </c>
      <c r="BO3008" s="101"/>
      <c r="BR3008" s="109" t="str">
        <f t="shared" si="46"/>
        <v>SH-25-2997</v>
      </c>
      <c r="BS3008" s="109" t="s">
        <v>416</v>
      </c>
      <c r="BT3008" t="s">
        <v>92</v>
      </c>
      <c r="BU3008" t="s">
        <v>6333</v>
      </c>
    </row>
    <row r="3009" spans="1:73" hidden="1">
      <c r="A3009" s="103" t="s">
        <v>6334</v>
      </c>
      <c r="B3009" s="102">
        <v>45804</v>
      </c>
      <c r="C3009" s="104">
        <f>_xlfn.ISOWEEKNUM(Tabella2[[#This Row],[Date]])</f>
        <v>22</v>
      </c>
      <c r="D3009" s="104" t="s">
        <v>509</v>
      </c>
      <c r="E3009" s="104" t="s">
        <v>284</v>
      </c>
      <c r="F3009" s="104">
        <v>71</v>
      </c>
      <c r="G3009" s="104" t="s">
        <v>257</v>
      </c>
      <c r="H3009" s="105">
        <v>1</v>
      </c>
      <c r="I3009" s="104"/>
      <c r="J3009" s="104" t="s">
        <v>258</v>
      </c>
      <c r="K3009" s="104" t="s">
        <v>81</v>
      </c>
      <c r="L3009" s="104" t="s">
        <v>259</v>
      </c>
      <c r="M3009" s="104" t="s">
        <v>276</v>
      </c>
      <c r="N3009" s="104"/>
      <c r="O3009" s="106"/>
      <c r="P3009" s="111" t="s">
        <v>531</v>
      </c>
      <c r="Q3009" s="153" t="s">
        <v>262</v>
      </c>
      <c r="R3009" s="153" t="s">
        <v>263</v>
      </c>
      <c r="S3009" s="153">
        <v>4.1666666666666657E-2</v>
      </c>
      <c r="T3009" s="153">
        <v>0.39583333333333331</v>
      </c>
      <c r="U3009" s="153">
        <v>0.4375</v>
      </c>
      <c r="V3009" s="153">
        <f>IF(ISBLANK(T3009),"",Tabella2[[#This Row],[ACT STOP]]-Tabella2[[#This Row],[ACT START]])</f>
        <v>4.1666666666666685E-2</v>
      </c>
      <c r="W3009" s="104" t="s">
        <v>92</v>
      </c>
      <c r="X3009" s="104" t="s">
        <v>91</v>
      </c>
      <c r="Y3009" s="110"/>
      <c r="Z3009" s="106"/>
      <c r="AA3009" s="104"/>
      <c r="AB3009" s="107"/>
      <c r="AC3009" s="72">
        <v>1</v>
      </c>
      <c r="AH3009" s="70"/>
      <c r="AI3009" s="70"/>
      <c r="AJ3009">
        <v>0</v>
      </c>
      <c r="AL3009" s="70"/>
      <c r="BM3009" s="135">
        <v>0.39583333333333331</v>
      </c>
      <c r="BN3009" s="136">
        <v>0.4375</v>
      </c>
      <c r="BO3009" s="101"/>
      <c r="BR3009" s="109" t="str">
        <f t="shared" si="46"/>
        <v>SH-25-2998</v>
      </c>
      <c r="BS3009" s="109" t="s">
        <v>332</v>
      </c>
      <c r="BT3009" t="s">
        <v>92</v>
      </c>
      <c r="BU3009" t="s">
        <v>6335</v>
      </c>
    </row>
    <row r="3010" spans="1:73" hidden="1">
      <c r="A3010" s="103" t="s">
        <v>6336</v>
      </c>
      <c r="B3010" s="102">
        <v>45804</v>
      </c>
      <c r="C3010" s="104">
        <f>_xlfn.ISOWEEKNUM(Tabella2[[#This Row],[Date]])</f>
        <v>22</v>
      </c>
      <c r="D3010" s="104" t="s">
        <v>305</v>
      </c>
      <c r="E3010" s="104" t="s">
        <v>284</v>
      </c>
      <c r="F3010" s="104">
        <v>46</v>
      </c>
      <c r="G3010" s="104" t="s">
        <v>257</v>
      </c>
      <c r="H3010" s="105">
        <v>13</v>
      </c>
      <c r="I3010" s="104"/>
      <c r="J3010" s="104" t="s">
        <v>258</v>
      </c>
      <c r="K3010" s="104" t="s">
        <v>79</v>
      </c>
      <c r="L3010" s="104" t="s">
        <v>299</v>
      </c>
      <c r="M3010" s="104" t="s">
        <v>386</v>
      </c>
      <c r="N3010" s="104"/>
      <c r="O3010" s="106" t="str">
        <f>A3011</f>
        <v>15413</v>
      </c>
      <c r="P3010" s="111" t="s">
        <v>2248</v>
      </c>
      <c r="Q3010" s="153" t="s">
        <v>499</v>
      </c>
      <c r="R3010" s="153" t="s">
        <v>511</v>
      </c>
      <c r="S3010" s="153">
        <v>4.1666666666666657E-2</v>
      </c>
      <c r="T3010" s="153" t="s">
        <v>499</v>
      </c>
      <c r="U3010" s="153" t="s">
        <v>511</v>
      </c>
      <c r="V3010" s="153">
        <f>IF(ISBLANK(T3010),"",Tabella2[[#This Row],[ACT STOP]]-Tabella2[[#This Row],[ACT START]])</f>
        <v>4.1666666666666685E-2</v>
      </c>
      <c r="W3010" s="104" t="s">
        <v>92</v>
      </c>
      <c r="X3010" s="104" t="s">
        <v>91</v>
      </c>
      <c r="Y3010" s="110"/>
      <c r="Z3010" s="106"/>
      <c r="AA3010" s="104"/>
      <c r="AB3010" s="107"/>
      <c r="AC3010" s="72">
        <v>1</v>
      </c>
      <c r="AH3010" s="70"/>
      <c r="AI3010" s="70"/>
      <c r="AJ3010">
        <v>0</v>
      </c>
      <c r="AL3010" s="70"/>
      <c r="BM3010" s="135" t="s">
        <v>499</v>
      </c>
      <c r="BN3010" s="136" t="s">
        <v>511</v>
      </c>
      <c r="BO3010" s="101"/>
      <c r="BR3010" s="109" t="str">
        <f t="shared" si="46"/>
        <v>SH-25-2999</v>
      </c>
      <c r="BS3010" s="109" t="s">
        <v>427</v>
      </c>
      <c r="BT3010" t="s">
        <v>92</v>
      </c>
      <c r="BU3010" t="s">
        <v>6337</v>
      </c>
    </row>
    <row r="3011" spans="1:73" hidden="1">
      <c r="A3011" s="103" t="s">
        <v>6338</v>
      </c>
      <c r="B3011" s="102">
        <v>45804</v>
      </c>
      <c r="C3011" s="104">
        <f>_xlfn.ISOWEEKNUM(Tabella2[[#This Row],[Date]])</f>
        <v>22</v>
      </c>
      <c r="D3011" s="104" t="s">
        <v>305</v>
      </c>
      <c r="E3011" s="104" t="s">
        <v>284</v>
      </c>
      <c r="F3011" s="104">
        <v>45</v>
      </c>
      <c r="G3011" s="104" t="s">
        <v>257</v>
      </c>
      <c r="H3011" s="105">
        <v>9</v>
      </c>
      <c r="I3011" s="104"/>
      <c r="J3011" s="104" t="s">
        <v>258</v>
      </c>
      <c r="K3011" s="104" t="s">
        <v>78</v>
      </c>
      <c r="L3011" s="104" t="s">
        <v>299</v>
      </c>
      <c r="M3011" s="104" t="s">
        <v>386</v>
      </c>
      <c r="N3011" s="104"/>
      <c r="O3011" s="106" t="str">
        <f>A3010</f>
        <v>15412</v>
      </c>
      <c r="P3011" s="111" t="s">
        <v>2248</v>
      </c>
      <c r="Q3011" s="153">
        <v>0.45833333333333331</v>
      </c>
      <c r="R3011" s="153">
        <v>0.5</v>
      </c>
      <c r="S3011" s="153">
        <v>4.1666666666666657E-2</v>
      </c>
      <c r="T3011" s="153">
        <v>0.45833333333333331</v>
      </c>
      <c r="U3011" s="153">
        <v>0.5</v>
      </c>
      <c r="V3011" s="153">
        <f>IF(ISBLANK(T3011),"",Tabella2[[#This Row],[ACT STOP]]-Tabella2[[#This Row],[ACT START]])</f>
        <v>4.1666666666666685E-2</v>
      </c>
      <c r="W3011" s="104" t="s">
        <v>92</v>
      </c>
      <c r="X3011" s="104" t="s">
        <v>91</v>
      </c>
      <c r="Y3011" s="110"/>
      <c r="Z3011" s="106"/>
      <c r="AA3011" s="104"/>
      <c r="AB3011" s="107"/>
      <c r="AC3011" s="72">
        <v>1</v>
      </c>
      <c r="AH3011" s="70"/>
      <c r="AI3011" s="70"/>
      <c r="AJ3011">
        <v>0</v>
      </c>
      <c r="AL3011" s="70"/>
      <c r="BM3011" s="135">
        <v>0.45833333333333331</v>
      </c>
      <c r="BN3011" s="136">
        <v>0.5</v>
      </c>
      <c r="BO3011" s="101"/>
      <c r="BR3011" s="109" t="str">
        <f t="shared" si="46"/>
        <v>SH-25-3000</v>
      </c>
      <c r="BS3011" s="109" t="s">
        <v>318</v>
      </c>
      <c r="BT3011" t="s">
        <v>92</v>
      </c>
      <c r="BU3011" t="s">
        <v>6339</v>
      </c>
    </row>
    <row r="3012" spans="1:73" hidden="1">
      <c r="A3012" s="103" t="s">
        <v>6340</v>
      </c>
      <c r="B3012" s="102">
        <v>45804</v>
      </c>
      <c r="C3012" s="104">
        <f>_xlfn.ISOWEEKNUM(Tabella2[[#This Row],[Date]])</f>
        <v>22</v>
      </c>
      <c r="D3012" s="104" t="s">
        <v>321</v>
      </c>
      <c r="E3012" s="104" t="s">
        <v>284</v>
      </c>
      <c r="F3012" s="104">
        <v>52</v>
      </c>
      <c r="G3012" s="104" t="s">
        <v>257</v>
      </c>
      <c r="H3012" s="105">
        <v>12</v>
      </c>
      <c r="I3012" s="104"/>
      <c r="J3012" s="104" t="s">
        <v>258</v>
      </c>
      <c r="K3012" s="104" t="s">
        <v>83</v>
      </c>
      <c r="L3012" s="104" t="s">
        <v>299</v>
      </c>
      <c r="M3012" s="104" t="s">
        <v>276</v>
      </c>
      <c r="N3012" s="104"/>
      <c r="O3012" s="106" t="str">
        <f>A850</f>
        <v>13252</v>
      </c>
      <c r="P3012" s="111" t="s">
        <v>554</v>
      </c>
      <c r="Q3012" s="153" t="s">
        <v>499</v>
      </c>
      <c r="R3012" s="153" t="s">
        <v>511</v>
      </c>
      <c r="S3012" s="153">
        <v>4.1666666666666657E-2</v>
      </c>
      <c r="T3012" s="153">
        <v>0.45833333333333331</v>
      </c>
      <c r="U3012" s="153">
        <v>0.5</v>
      </c>
      <c r="V3012" s="153">
        <f>IF(ISBLANK(T3012),"",Tabella2[[#This Row],[ACT STOP]]-Tabella2[[#This Row],[ACT START]])</f>
        <v>4.1666666666666685E-2</v>
      </c>
      <c r="W3012" s="104" t="s">
        <v>92</v>
      </c>
      <c r="X3012" s="104" t="s">
        <v>91</v>
      </c>
      <c r="Y3012" s="110"/>
      <c r="Z3012" s="106"/>
      <c r="AA3012" s="104"/>
      <c r="AB3012" s="107"/>
      <c r="AC3012" s="72">
        <v>1</v>
      </c>
      <c r="AH3012" s="70"/>
      <c r="AI3012" s="70"/>
      <c r="AJ3012">
        <v>0</v>
      </c>
      <c r="AL3012" s="70"/>
      <c r="BM3012" s="135">
        <v>0.45833333333333331</v>
      </c>
      <c r="BN3012" s="136">
        <v>0.5</v>
      </c>
      <c r="BO3012" s="101"/>
      <c r="BR3012" s="109" t="str">
        <f t="shared" si="46"/>
        <v>SH-25-3001</v>
      </c>
      <c r="BS3012" s="109" t="s">
        <v>266</v>
      </c>
      <c r="BT3012" t="s">
        <v>92</v>
      </c>
      <c r="BU3012" t="s">
        <v>6341</v>
      </c>
    </row>
    <row r="3013" spans="1:73" hidden="1">
      <c r="A3013" s="103" t="s">
        <v>6342</v>
      </c>
      <c r="B3013" s="102">
        <v>45804</v>
      </c>
      <c r="C3013" s="104">
        <f>_xlfn.ISOWEEKNUM(Tabella2[[#This Row],[Date]])</f>
        <v>22</v>
      </c>
      <c r="D3013" s="104" t="s">
        <v>5705</v>
      </c>
      <c r="E3013" s="104" t="s">
        <v>327</v>
      </c>
      <c r="F3013" s="104">
        <v>83</v>
      </c>
      <c r="G3013" s="104" t="s">
        <v>257</v>
      </c>
      <c r="H3013" s="105">
        <v>17</v>
      </c>
      <c r="I3013" s="104"/>
      <c r="J3013" s="104" t="s">
        <v>258</v>
      </c>
      <c r="K3013" s="104" t="s">
        <v>81</v>
      </c>
      <c r="L3013" s="104" t="s">
        <v>259</v>
      </c>
      <c r="M3013" s="104" t="s">
        <v>798</v>
      </c>
      <c r="N3013" s="104"/>
      <c r="O3013" s="106"/>
      <c r="P3013" s="111" t="s">
        <v>799</v>
      </c>
      <c r="Q3013" s="153" t="s">
        <v>499</v>
      </c>
      <c r="R3013" s="153" t="s">
        <v>511</v>
      </c>
      <c r="S3013" s="153">
        <v>4.1666666666666657E-2</v>
      </c>
      <c r="T3013" s="153">
        <v>0.45833333333333331</v>
      </c>
      <c r="U3013" s="153">
        <v>0.5</v>
      </c>
      <c r="V3013" s="153">
        <f>IF(ISBLANK(T3013),"",Tabella2[[#This Row],[ACT STOP]]-Tabella2[[#This Row],[ACT START]])</f>
        <v>4.1666666666666685E-2</v>
      </c>
      <c r="W3013" s="104" t="s">
        <v>92</v>
      </c>
      <c r="X3013" s="104" t="s">
        <v>91</v>
      </c>
      <c r="Y3013" s="110"/>
      <c r="Z3013" s="106"/>
      <c r="AA3013" s="104"/>
      <c r="AB3013" s="107"/>
      <c r="AC3013" s="72">
        <v>1</v>
      </c>
      <c r="AH3013" s="70"/>
      <c r="AI3013" s="70"/>
      <c r="AJ3013">
        <v>0</v>
      </c>
      <c r="AL3013" s="70"/>
      <c r="BM3013" s="135">
        <v>0.45833333333333331</v>
      </c>
      <c r="BN3013" s="136">
        <v>0.5</v>
      </c>
      <c r="BO3013" s="101"/>
      <c r="BR3013" s="109" t="str">
        <f t="shared" si="46"/>
        <v>SH-25-3002</v>
      </c>
      <c r="BS3013" s="109" t="s">
        <v>393</v>
      </c>
      <c r="BT3013" t="s">
        <v>92</v>
      </c>
      <c r="BU3013" t="s">
        <v>6343</v>
      </c>
    </row>
    <row r="3014" spans="1:73" hidden="1">
      <c r="A3014" s="103" t="s">
        <v>6344</v>
      </c>
      <c r="B3014" s="102">
        <v>45804</v>
      </c>
      <c r="C3014" s="104">
        <f>_xlfn.ISOWEEKNUM(Tabella2[[#This Row],[Date]])</f>
        <v>22</v>
      </c>
      <c r="D3014" s="104" t="s">
        <v>558</v>
      </c>
      <c r="E3014" s="104" t="s">
        <v>284</v>
      </c>
      <c r="F3014" s="104">
        <v>61</v>
      </c>
      <c r="G3014" s="104" t="s">
        <v>284</v>
      </c>
      <c r="H3014" s="105">
        <v>9</v>
      </c>
      <c r="I3014" s="104"/>
      <c r="J3014" s="104" t="s">
        <v>258</v>
      </c>
      <c r="K3014" s="104" t="s">
        <v>79</v>
      </c>
      <c r="L3014" s="104" t="s">
        <v>299</v>
      </c>
      <c r="M3014" s="104" t="s">
        <v>276</v>
      </c>
      <c r="N3014" s="104"/>
      <c r="O3014" s="106" t="str">
        <f>A851</f>
        <v>13253</v>
      </c>
      <c r="P3014" s="111" t="s">
        <v>829</v>
      </c>
      <c r="Q3014" s="153" t="s">
        <v>271</v>
      </c>
      <c r="R3014" s="153" t="s">
        <v>272</v>
      </c>
      <c r="S3014" s="153">
        <v>4.1666666666666657E-2</v>
      </c>
      <c r="T3014" s="153">
        <v>0.52083333333333337</v>
      </c>
      <c r="U3014" s="153">
        <v>0.5625</v>
      </c>
      <c r="V3014" s="153">
        <f>IF(ISBLANK(T3014),"",Tabella2[[#This Row],[ACT STOP]]-Tabella2[[#This Row],[ACT START]])</f>
        <v>4.166666666666663E-2</v>
      </c>
      <c r="W3014" s="104" t="s">
        <v>92</v>
      </c>
      <c r="X3014" s="104" t="s">
        <v>91</v>
      </c>
      <c r="Y3014" s="110"/>
      <c r="Z3014" s="106"/>
      <c r="AA3014" s="104"/>
      <c r="AB3014" s="107"/>
      <c r="AC3014" s="72">
        <v>1</v>
      </c>
      <c r="AH3014" s="70"/>
      <c r="AI3014" s="70"/>
      <c r="AJ3014">
        <v>0</v>
      </c>
      <c r="AL3014" s="70"/>
      <c r="BM3014" s="135">
        <v>0.52083333333333337</v>
      </c>
      <c r="BN3014" s="136">
        <v>0.5625</v>
      </c>
      <c r="BO3014" s="101"/>
      <c r="BR3014" s="109" t="str">
        <f t="shared" si="46"/>
        <v>SH-25-3003</v>
      </c>
      <c r="BS3014" s="109" t="s">
        <v>339</v>
      </c>
      <c r="BT3014" t="s">
        <v>92</v>
      </c>
      <c r="BU3014" t="s">
        <v>6345</v>
      </c>
    </row>
    <row r="3015" spans="1:73" hidden="1">
      <c r="A3015" s="103" t="s">
        <v>6346</v>
      </c>
      <c r="B3015" s="102">
        <v>45804</v>
      </c>
      <c r="C3015" s="104">
        <f>_xlfn.ISOWEEKNUM(Tabella2[[#This Row],[Date]])</f>
        <v>22</v>
      </c>
      <c r="D3015" s="104" t="s">
        <v>698</v>
      </c>
      <c r="E3015" s="104" t="s">
        <v>284</v>
      </c>
      <c r="F3015" s="104">
        <v>50</v>
      </c>
      <c r="G3015" s="104" t="s">
        <v>257</v>
      </c>
      <c r="H3015" s="105">
        <v>2</v>
      </c>
      <c r="I3015" s="104"/>
      <c r="J3015" s="104" t="s">
        <v>258</v>
      </c>
      <c r="K3015" s="104" t="s">
        <v>83</v>
      </c>
      <c r="L3015" s="104" t="s">
        <v>259</v>
      </c>
      <c r="M3015" s="104" t="s">
        <v>276</v>
      </c>
      <c r="N3015" s="104"/>
      <c r="O3015" s="106"/>
      <c r="P3015" s="111" t="s">
        <v>2394</v>
      </c>
      <c r="Q3015" s="153" t="s">
        <v>271</v>
      </c>
      <c r="R3015" s="153" t="s">
        <v>272</v>
      </c>
      <c r="S3015" s="153">
        <v>4.1666666666666657E-2</v>
      </c>
      <c r="T3015" s="153">
        <v>0.52083333333333337</v>
      </c>
      <c r="U3015" s="153">
        <v>0.5625</v>
      </c>
      <c r="V3015" s="153">
        <f>IF(ISBLANK(T3015),"",Tabella2[[#This Row],[ACT STOP]]-Tabella2[[#This Row],[ACT START]])</f>
        <v>4.166666666666663E-2</v>
      </c>
      <c r="W3015" s="104" t="s">
        <v>92</v>
      </c>
      <c r="X3015" s="104" t="s">
        <v>91</v>
      </c>
      <c r="Y3015" s="110"/>
      <c r="Z3015" s="106"/>
      <c r="AA3015" s="104"/>
      <c r="AB3015" s="107"/>
      <c r="AC3015" s="72">
        <v>1</v>
      </c>
      <c r="AH3015" s="70"/>
      <c r="AI3015" s="70"/>
      <c r="AJ3015">
        <v>0</v>
      </c>
      <c r="AL3015" s="70"/>
      <c r="BM3015" s="135">
        <v>0.52083333333333337</v>
      </c>
      <c r="BN3015" s="136">
        <v>0.5625</v>
      </c>
      <c r="BO3015" s="101"/>
      <c r="BR3015" s="109" t="str">
        <f t="shared" si="46"/>
        <v>SH-25-3004</v>
      </c>
      <c r="BS3015" s="109" t="s">
        <v>368</v>
      </c>
      <c r="BT3015" t="s">
        <v>92</v>
      </c>
      <c r="BU3015" t="s">
        <v>6347</v>
      </c>
    </row>
    <row r="3016" spans="1:73" hidden="1">
      <c r="A3016" s="103" t="s">
        <v>6348</v>
      </c>
      <c r="B3016" s="102">
        <v>45804</v>
      </c>
      <c r="C3016" s="104">
        <f>_xlfn.ISOWEEKNUM(Tabella2[[#This Row],[Date]])</f>
        <v>22</v>
      </c>
      <c r="D3016" s="104" t="s">
        <v>722</v>
      </c>
      <c r="E3016" s="104" t="s">
        <v>327</v>
      </c>
      <c r="F3016" s="104">
        <v>78</v>
      </c>
      <c r="G3016" s="104" t="s">
        <v>257</v>
      </c>
      <c r="H3016" s="105">
        <v>14</v>
      </c>
      <c r="I3016" s="104" t="s">
        <v>258</v>
      </c>
      <c r="J3016" s="104"/>
      <c r="K3016" s="104" t="s">
        <v>80</v>
      </c>
      <c r="L3016" s="104" t="s">
        <v>259</v>
      </c>
      <c r="M3016" s="104" t="s">
        <v>276</v>
      </c>
      <c r="N3016" s="104"/>
      <c r="O3016" s="106"/>
      <c r="P3016" s="111" t="s">
        <v>776</v>
      </c>
      <c r="Q3016" s="153" t="s">
        <v>271</v>
      </c>
      <c r="R3016" s="153" t="s">
        <v>272</v>
      </c>
      <c r="S3016" s="153">
        <v>4.1666666666666657E-2</v>
      </c>
      <c r="T3016" s="153">
        <v>0.52083333333333337</v>
      </c>
      <c r="U3016" s="153">
        <v>0.56597222222222221</v>
      </c>
      <c r="V3016" s="153">
        <f>IF(ISBLANK(T3016),"",Tabella2[[#This Row],[ACT STOP]]-Tabella2[[#This Row],[ACT START]])</f>
        <v>4.513888888888884E-2</v>
      </c>
      <c r="W3016" s="104" t="s">
        <v>92</v>
      </c>
      <c r="X3016" s="104" t="s">
        <v>91</v>
      </c>
      <c r="Y3016" s="110"/>
      <c r="Z3016" s="106"/>
      <c r="AA3016" s="104"/>
      <c r="AB3016" s="107"/>
      <c r="AC3016" s="72">
        <v>1</v>
      </c>
      <c r="AH3016" s="70"/>
      <c r="AI3016" s="70"/>
      <c r="AJ3016">
        <v>0</v>
      </c>
      <c r="AL3016" s="70"/>
      <c r="BM3016" s="135">
        <v>0.52083333333333337</v>
      </c>
      <c r="BN3016" s="136">
        <v>0.56597222222222221</v>
      </c>
      <c r="BO3016" s="101">
        <v>3.472222222222222E-3</v>
      </c>
      <c r="BQ3016" t="s">
        <v>102</v>
      </c>
      <c r="BR3016" s="109" t="str">
        <f t="shared" si="46"/>
        <v>SH-25-3005</v>
      </c>
      <c r="BS3016" s="109" t="s">
        <v>372</v>
      </c>
      <c r="BT3016" t="s">
        <v>92</v>
      </c>
      <c r="BU3016" t="s">
        <v>6349</v>
      </c>
    </row>
    <row r="3017" spans="1:73" hidden="1">
      <c r="A3017" s="103" t="s">
        <v>6350</v>
      </c>
      <c r="B3017" s="102">
        <v>45804</v>
      </c>
      <c r="C3017" s="104">
        <f>_xlfn.ISOWEEKNUM(Tabella2[[#This Row],[Date]])</f>
        <v>22</v>
      </c>
      <c r="D3017" s="104" t="s">
        <v>722</v>
      </c>
      <c r="E3017" s="104" t="s">
        <v>327</v>
      </c>
      <c r="F3017" s="104">
        <v>79</v>
      </c>
      <c r="G3017" s="104" t="s">
        <v>257</v>
      </c>
      <c r="H3017" s="105">
        <v>1</v>
      </c>
      <c r="I3017" s="104" t="s">
        <v>258</v>
      </c>
      <c r="J3017" s="104"/>
      <c r="K3017" s="104" t="s">
        <v>81</v>
      </c>
      <c r="L3017" s="104" t="s">
        <v>259</v>
      </c>
      <c r="M3017" s="104" t="s">
        <v>276</v>
      </c>
      <c r="N3017" s="104"/>
      <c r="O3017" s="106"/>
      <c r="P3017" s="111" t="s">
        <v>745</v>
      </c>
      <c r="Q3017" s="153" t="s">
        <v>271</v>
      </c>
      <c r="R3017" s="153" t="s">
        <v>272</v>
      </c>
      <c r="S3017" s="153">
        <v>4.1666666666666657E-2</v>
      </c>
      <c r="T3017" s="153">
        <v>0.52083333333333337</v>
      </c>
      <c r="U3017" s="153">
        <v>0.5625</v>
      </c>
      <c r="V3017" s="153">
        <f>IF(ISBLANK(T3017),"",Tabella2[[#This Row],[ACT STOP]]-Tabella2[[#This Row],[ACT START]])</f>
        <v>4.166666666666663E-2</v>
      </c>
      <c r="W3017" s="104" t="s">
        <v>92</v>
      </c>
      <c r="X3017" s="104" t="s">
        <v>91</v>
      </c>
      <c r="Y3017" s="110"/>
      <c r="Z3017" s="106"/>
      <c r="AA3017" s="104"/>
      <c r="AB3017" s="107"/>
      <c r="AC3017" s="72">
        <v>1</v>
      </c>
      <c r="AH3017" s="70"/>
      <c r="AI3017" s="70"/>
      <c r="AJ3017">
        <v>0</v>
      </c>
      <c r="AL3017" s="70"/>
      <c r="BM3017" s="135">
        <v>0.52083333333333337</v>
      </c>
      <c r="BN3017" s="136">
        <v>0.5625</v>
      </c>
      <c r="BO3017" s="101"/>
      <c r="BR3017" s="109" t="str">
        <f t="shared" si="46"/>
        <v>SH-25-3006</v>
      </c>
      <c r="BS3017" s="109" t="s">
        <v>332</v>
      </c>
      <c r="BT3017" t="s">
        <v>92</v>
      </c>
      <c r="BU3017" t="s">
        <v>6351</v>
      </c>
    </row>
    <row r="3018" spans="1:73" hidden="1">
      <c r="A3018" s="103" t="s">
        <v>6352</v>
      </c>
      <c r="B3018" s="102">
        <v>45804</v>
      </c>
      <c r="C3018" s="104">
        <f>_xlfn.ISOWEEKNUM(Tabella2[[#This Row],[Date]])</f>
        <v>22</v>
      </c>
      <c r="D3018" s="104" t="s">
        <v>558</v>
      </c>
      <c r="E3018" s="104" t="s">
        <v>284</v>
      </c>
      <c r="F3018" s="104">
        <v>59</v>
      </c>
      <c r="G3018" s="104" t="s">
        <v>284</v>
      </c>
      <c r="H3018" s="105">
        <v>22</v>
      </c>
      <c r="I3018" s="104"/>
      <c r="J3018" s="104" t="s">
        <v>258</v>
      </c>
      <c r="K3018" s="104" t="s">
        <v>79</v>
      </c>
      <c r="L3018" s="104" t="s">
        <v>299</v>
      </c>
      <c r="M3018" s="104" t="s">
        <v>276</v>
      </c>
      <c r="N3018" s="104"/>
      <c r="O3018" s="106" t="str">
        <f>A852</f>
        <v>13254</v>
      </c>
      <c r="P3018" s="111" t="s">
        <v>829</v>
      </c>
      <c r="Q3018" s="153" t="s">
        <v>550</v>
      </c>
      <c r="R3018" s="153" t="s">
        <v>665</v>
      </c>
      <c r="S3018" s="153">
        <v>4.1666666666666657E-2</v>
      </c>
      <c r="T3018" s="153">
        <v>0.58333333333333337</v>
      </c>
      <c r="U3018" s="153">
        <v>0.61805555555555558</v>
      </c>
      <c r="V3018" s="153">
        <f>IF(ISBLANK(T3018),"",Tabella2[[#This Row],[ACT STOP]]-Tabella2[[#This Row],[ACT START]])</f>
        <v>3.472222222222221E-2</v>
      </c>
      <c r="W3018" s="104" t="s">
        <v>92</v>
      </c>
      <c r="X3018" s="104" t="s">
        <v>91</v>
      </c>
      <c r="Y3018" s="110" t="s">
        <v>6353</v>
      </c>
      <c r="Z3018" s="106"/>
      <c r="AA3018" s="104"/>
      <c r="AB3018" s="107"/>
      <c r="AC3018" s="72">
        <v>1</v>
      </c>
      <c r="AH3018" s="70"/>
      <c r="AI3018" s="70"/>
      <c r="AJ3018">
        <v>0</v>
      </c>
      <c r="AL3018" s="70"/>
      <c r="BM3018" s="135">
        <v>0.58333333333333337</v>
      </c>
      <c r="BN3018" s="136">
        <v>0.61805555555555558</v>
      </c>
      <c r="BO3018" s="101"/>
      <c r="BR3018" s="109" t="str">
        <f t="shared" si="46"/>
        <v>SH-25-3007</v>
      </c>
      <c r="BS3018" s="109" t="s">
        <v>295</v>
      </c>
      <c r="BT3018" t="s">
        <v>92</v>
      </c>
      <c r="BU3018" t="s">
        <v>6354</v>
      </c>
    </row>
    <row r="3019" spans="1:73" hidden="1">
      <c r="A3019" s="103" t="s">
        <v>6355</v>
      </c>
      <c r="B3019" s="102">
        <v>45804</v>
      </c>
      <c r="C3019" s="104">
        <f>_xlfn.ISOWEEKNUM(Tabella2[[#This Row],[Date]])</f>
        <v>22</v>
      </c>
      <c r="D3019" s="104" t="s">
        <v>574</v>
      </c>
      <c r="E3019" s="104" t="s">
        <v>284</v>
      </c>
      <c r="F3019" s="104">
        <v>67</v>
      </c>
      <c r="G3019" s="104" t="s">
        <v>257</v>
      </c>
      <c r="H3019" s="105">
        <v>17</v>
      </c>
      <c r="I3019" s="104"/>
      <c r="J3019" s="104" t="s">
        <v>258</v>
      </c>
      <c r="K3019" s="104" t="s">
        <v>83</v>
      </c>
      <c r="L3019" s="104" t="s">
        <v>299</v>
      </c>
      <c r="M3019" s="104" t="s">
        <v>328</v>
      </c>
      <c r="N3019" s="104"/>
      <c r="O3019" s="106" t="str">
        <f>A3020</f>
        <v>15422</v>
      </c>
      <c r="P3019" s="111" t="s">
        <v>3403</v>
      </c>
      <c r="Q3019" s="153" t="s">
        <v>550</v>
      </c>
      <c r="R3019" s="153" t="s">
        <v>665</v>
      </c>
      <c r="S3019" s="153">
        <v>4.1666666666666657E-2</v>
      </c>
      <c r="T3019" s="153" t="s">
        <v>550</v>
      </c>
      <c r="U3019" s="153" t="s">
        <v>665</v>
      </c>
      <c r="V3019" s="153">
        <f>IF(ISBLANK(T3019),"",Tabella2[[#This Row],[ACT STOP]]-Tabella2[[#This Row],[ACT START]])</f>
        <v>4.166666666666663E-2</v>
      </c>
      <c r="W3019" s="104" t="s">
        <v>92</v>
      </c>
      <c r="X3019" s="104" t="s">
        <v>91</v>
      </c>
      <c r="Y3019" s="110" t="s">
        <v>6356</v>
      </c>
      <c r="Z3019" s="106"/>
      <c r="AA3019" s="104"/>
      <c r="AB3019" s="107"/>
      <c r="AC3019" s="72">
        <v>1</v>
      </c>
      <c r="AH3019" s="70"/>
      <c r="AI3019" s="70"/>
      <c r="AJ3019">
        <v>0</v>
      </c>
      <c r="AL3019" s="70"/>
      <c r="BM3019" s="135" t="s">
        <v>550</v>
      </c>
      <c r="BN3019" s="136" t="s">
        <v>665</v>
      </c>
      <c r="BO3019" s="101"/>
      <c r="BR3019" s="109" t="str">
        <f t="shared" si="46"/>
        <v>SH-25-3008</v>
      </c>
      <c r="BS3019" s="109" t="s">
        <v>393</v>
      </c>
      <c r="BT3019" t="s">
        <v>92</v>
      </c>
      <c r="BU3019" t="s">
        <v>6357</v>
      </c>
    </row>
    <row r="3020" spans="1:73" hidden="1">
      <c r="A3020" s="103" t="s">
        <v>6358</v>
      </c>
      <c r="B3020" s="102">
        <v>45804</v>
      </c>
      <c r="C3020" s="104">
        <f>_xlfn.ISOWEEKNUM(Tabella2[[#This Row],[Date]])</f>
        <v>22</v>
      </c>
      <c r="D3020" s="104" t="s">
        <v>509</v>
      </c>
      <c r="E3020" s="104" t="s">
        <v>284</v>
      </c>
      <c r="F3020" s="104">
        <v>70</v>
      </c>
      <c r="G3020" s="104" t="s">
        <v>257</v>
      </c>
      <c r="H3020" s="105">
        <v>9</v>
      </c>
      <c r="I3020" s="104"/>
      <c r="J3020" s="104" t="s">
        <v>258</v>
      </c>
      <c r="K3020" s="104" t="s">
        <v>80</v>
      </c>
      <c r="L3020" s="104" t="s">
        <v>299</v>
      </c>
      <c r="M3020" s="104" t="s">
        <v>328</v>
      </c>
      <c r="N3020" s="104"/>
      <c r="O3020" s="106" t="str">
        <f>A3019</f>
        <v>15421</v>
      </c>
      <c r="P3020" s="111" t="s">
        <v>3403</v>
      </c>
      <c r="Q3020" s="153">
        <v>0.58333333333333337</v>
      </c>
      <c r="R3020" s="153">
        <v>0.625</v>
      </c>
      <c r="S3020" s="153">
        <v>4.1666666666666657E-2</v>
      </c>
      <c r="T3020" s="153" t="s">
        <v>550</v>
      </c>
      <c r="U3020" s="153" t="s">
        <v>665</v>
      </c>
      <c r="V3020" s="153">
        <f>IF(ISBLANK(T3020),"",Tabella2[[#This Row],[ACT STOP]]-Tabella2[[#This Row],[ACT START]])</f>
        <v>4.166666666666663E-2</v>
      </c>
      <c r="W3020" s="104" t="s">
        <v>92</v>
      </c>
      <c r="X3020" s="104" t="s">
        <v>91</v>
      </c>
      <c r="Y3020" s="110"/>
      <c r="Z3020" s="106"/>
      <c r="AA3020" s="104"/>
      <c r="AB3020" s="107"/>
      <c r="AC3020" s="72">
        <v>1</v>
      </c>
      <c r="AH3020" s="70"/>
      <c r="AI3020" s="70"/>
      <c r="AJ3020">
        <v>0</v>
      </c>
      <c r="AL3020" s="70"/>
      <c r="BM3020" s="135" t="s">
        <v>550</v>
      </c>
      <c r="BN3020" s="136" t="s">
        <v>665</v>
      </c>
      <c r="BO3020" s="101"/>
      <c r="BR3020" s="109" t="str">
        <f t="shared" si="46"/>
        <v>SH-25-3009</v>
      </c>
      <c r="BS3020" s="109" t="s">
        <v>318</v>
      </c>
      <c r="BT3020" t="s">
        <v>92</v>
      </c>
      <c r="BU3020" t="s">
        <v>6359</v>
      </c>
    </row>
    <row r="3021" spans="1:73" hidden="1">
      <c r="A3021" s="103" t="s">
        <v>6360</v>
      </c>
      <c r="B3021" s="102">
        <v>45806</v>
      </c>
      <c r="C3021" s="104">
        <f>_xlfn.ISOWEEKNUM(Tabella2[[#This Row],[Date]])</f>
        <v>22</v>
      </c>
      <c r="D3021" s="104" t="s">
        <v>523</v>
      </c>
      <c r="E3021" s="104" t="s">
        <v>284</v>
      </c>
      <c r="F3021" s="104">
        <v>63</v>
      </c>
      <c r="G3021" s="104" t="s">
        <v>284</v>
      </c>
      <c r="H3021" s="105">
        <v>22</v>
      </c>
      <c r="I3021" s="104"/>
      <c r="J3021" s="104" t="s">
        <v>258</v>
      </c>
      <c r="K3021" s="104" t="s">
        <v>83</v>
      </c>
      <c r="L3021" s="104" t="s">
        <v>299</v>
      </c>
      <c r="M3021" s="104" t="s">
        <v>276</v>
      </c>
      <c r="N3021" s="104"/>
      <c r="O3021" s="106" t="str">
        <f>A867</f>
        <v>13269</v>
      </c>
      <c r="P3021" s="111" t="s">
        <v>456</v>
      </c>
      <c r="Q3021" s="153" t="s">
        <v>550</v>
      </c>
      <c r="R3021" s="153" t="s">
        <v>665</v>
      </c>
      <c r="S3021" s="153">
        <v>4.1666666666666657E-2</v>
      </c>
      <c r="T3021" s="153">
        <v>0.58333333333333337</v>
      </c>
      <c r="U3021" s="153">
        <v>0.62152777777777779</v>
      </c>
      <c r="V3021" s="153">
        <f>IF(ISBLANK(T3021),"",Tabella2[[#This Row],[ACT STOP]]-Tabella2[[#This Row],[ACT START]])</f>
        <v>3.819444444444442E-2</v>
      </c>
      <c r="W3021" s="104" t="s">
        <v>116</v>
      </c>
      <c r="X3021" s="104" t="s">
        <v>113</v>
      </c>
      <c r="Y3021" s="110" t="s">
        <v>6361</v>
      </c>
      <c r="Z3021" s="106"/>
      <c r="AA3021" s="104"/>
      <c r="AB3021" s="107"/>
      <c r="AC3021" s="72">
        <v>0</v>
      </c>
      <c r="AH3021" s="70"/>
      <c r="AI3021" s="70"/>
      <c r="AJ3021">
        <v>0</v>
      </c>
      <c r="AL3021" s="70"/>
      <c r="BL3021" t="s">
        <v>6362</v>
      </c>
      <c r="BM3021" s="135">
        <v>0.58333333333333337</v>
      </c>
      <c r="BN3021" s="136">
        <v>0.62152777777777779</v>
      </c>
      <c r="BO3021" s="101"/>
      <c r="BR3021" s="109" t="str">
        <f t="shared" ref="BR3021:BR3084" si="47">_xlfn.CONCAT(LEFT(BR3020,6),TEXT(RIGHT(BR3020,4)+1,"0000"))</f>
        <v>SH-25-3010</v>
      </c>
      <c r="BS3021" s="109" t="s">
        <v>295</v>
      </c>
      <c r="BT3021" t="s">
        <v>100</v>
      </c>
      <c r="BU3021" t="s">
        <v>6363</v>
      </c>
    </row>
    <row r="3022" spans="1:73" hidden="1">
      <c r="A3022" s="103" t="s">
        <v>6364</v>
      </c>
      <c r="B3022" s="102">
        <v>45804</v>
      </c>
      <c r="C3022" s="104">
        <f>_xlfn.ISOWEEKNUM(Tabella2[[#This Row],[Date]])</f>
        <v>22</v>
      </c>
      <c r="D3022" s="104" t="s">
        <v>255</v>
      </c>
      <c r="E3022" s="104" t="s">
        <v>256</v>
      </c>
      <c r="F3022" s="104">
        <v>40</v>
      </c>
      <c r="G3022" s="104" t="s">
        <v>284</v>
      </c>
      <c r="H3022" s="105">
        <v>23</v>
      </c>
      <c r="I3022" s="104" t="s">
        <v>258</v>
      </c>
      <c r="J3022" s="104"/>
      <c r="K3022" s="104" t="s">
        <v>81</v>
      </c>
      <c r="L3022" s="104" t="s">
        <v>259</v>
      </c>
      <c r="M3022" s="104" t="s">
        <v>276</v>
      </c>
      <c r="N3022" s="104"/>
      <c r="O3022" s="106"/>
      <c r="P3022" s="111" t="s">
        <v>6297</v>
      </c>
      <c r="Q3022" s="153" t="s">
        <v>550</v>
      </c>
      <c r="R3022" s="153" t="s">
        <v>665</v>
      </c>
      <c r="S3022" s="153">
        <v>4.1666666666666657E-2</v>
      </c>
      <c r="T3022" s="153" t="s">
        <v>550</v>
      </c>
      <c r="U3022" s="153" t="s">
        <v>665</v>
      </c>
      <c r="V3022" s="153">
        <f>IF(ISBLANK(T3022),"",Tabella2[[#This Row],[ACT STOP]]-Tabella2[[#This Row],[ACT START]])</f>
        <v>4.166666666666663E-2</v>
      </c>
      <c r="W3022" s="104" t="s">
        <v>92</v>
      </c>
      <c r="X3022" s="104" t="s">
        <v>91</v>
      </c>
      <c r="Y3022" s="110"/>
      <c r="Z3022" s="106"/>
      <c r="AA3022" s="104"/>
      <c r="AB3022" s="107"/>
      <c r="AC3022" s="72">
        <v>1</v>
      </c>
      <c r="AH3022" s="70"/>
      <c r="AI3022" s="70"/>
      <c r="AJ3022">
        <v>0</v>
      </c>
      <c r="AL3022" s="70"/>
      <c r="BM3022" s="135" t="s">
        <v>550</v>
      </c>
      <c r="BN3022" s="136" t="s">
        <v>665</v>
      </c>
      <c r="BO3022" s="101"/>
      <c r="BR3022" s="109" t="str">
        <f t="shared" si="47"/>
        <v>SH-25-3011</v>
      </c>
      <c r="BS3022" s="109" t="s">
        <v>358</v>
      </c>
      <c r="BT3022" t="s">
        <v>92</v>
      </c>
      <c r="BU3022" t="s">
        <v>6365</v>
      </c>
    </row>
    <row r="3023" spans="1:73" hidden="1">
      <c r="A3023" s="103" t="s">
        <v>6366</v>
      </c>
      <c r="B3023" s="102">
        <v>45804</v>
      </c>
      <c r="C3023" s="104">
        <f>_xlfn.ISOWEEKNUM(Tabella2[[#This Row],[Date]])</f>
        <v>22</v>
      </c>
      <c r="D3023" s="104" t="s">
        <v>523</v>
      </c>
      <c r="E3023" s="104" t="s">
        <v>284</v>
      </c>
      <c r="F3023" s="104">
        <v>62</v>
      </c>
      <c r="G3023" s="104" t="s">
        <v>257</v>
      </c>
      <c r="H3023" s="105">
        <v>10</v>
      </c>
      <c r="I3023" s="104"/>
      <c r="J3023" s="104" t="s">
        <v>258</v>
      </c>
      <c r="K3023" s="104" t="s">
        <v>79</v>
      </c>
      <c r="L3023" s="104" t="s">
        <v>259</v>
      </c>
      <c r="M3023" s="104" t="s">
        <v>1846</v>
      </c>
      <c r="N3023" s="104"/>
      <c r="O3023" s="106"/>
      <c r="P3023" s="111" t="s">
        <v>1858</v>
      </c>
      <c r="Q3023" s="153" t="s">
        <v>519</v>
      </c>
      <c r="R3023" s="153" t="s">
        <v>520</v>
      </c>
      <c r="S3023" s="153">
        <v>4.1666666666666657E-2</v>
      </c>
      <c r="T3023" s="153">
        <v>0.63888888888888884</v>
      </c>
      <c r="U3023" s="153">
        <v>0.68055555555555558</v>
      </c>
      <c r="V3023" s="153">
        <f>IF(ISBLANK(T3023),"",Tabella2[[#This Row],[ACT STOP]]-Tabella2[[#This Row],[ACT START]])</f>
        <v>4.1666666666666741E-2</v>
      </c>
      <c r="W3023" s="104" t="s">
        <v>92</v>
      </c>
      <c r="X3023" s="104" t="s">
        <v>91</v>
      </c>
      <c r="Y3023" s="110"/>
      <c r="Z3023" s="106"/>
      <c r="AA3023" s="104"/>
      <c r="AB3023" s="107"/>
      <c r="AC3023" s="72">
        <v>1</v>
      </c>
      <c r="AH3023" s="70"/>
      <c r="AI3023" s="70"/>
      <c r="AJ3023">
        <v>0</v>
      </c>
      <c r="AL3023" s="70"/>
      <c r="BM3023" s="135">
        <v>0.63888888888888884</v>
      </c>
      <c r="BN3023" s="136">
        <v>0.68055555555555558</v>
      </c>
      <c r="BO3023" s="101"/>
      <c r="BR3023" s="109" t="str">
        <f t="shared" si="47"/>
        <v>SH-25-3012</v>
      </c>
      <c r="BS3023" s="109" t="s">
        <v>552</v>
      </c>
      <c r="BT3023" t="s">
        <v>92</v>
      </c>
      <c r="BU3023" t="s">
        <v>6367</v>
      </c>
    </row>
    <row r="3024" spans="1:73" hidden="1">
      <c r="A3024" s="103" t="s">
        <v>6368</v>
      </c>
      <c r="B3024" s="102">
        <v>45804</v>
      </c>
      <c r="C3024" s="104">
        <f>_xlfn.ISOWEEKNUM(Tabella2[[#This Row],[Date]])</f>
        <v>22</v>
      </c>
      <c r="D3024" s="104" t="s">
        <v>722</v>
      </c>
      <c r="E3024" s="104" t="s">
        <v>327</v>
      </c>
      <c r="F3024" s="104">
        <v>81</v>
      </c>
      <c r="G3024" s="104" t="s">
        <v>257</v>
      </c>
      <c r="H3024" s="105">
        <v>5</v>
      </c>
      <c r="I3024" s="104" t="s">
        <v>258</v>
      </c>
      <c r="J3024" s="104"/>
      <c r="K3024" s="104" t="s">
        <v>78</v>
      </c>
      <c r="L3024" s="104" t="s">
        <v>259</v>
      </c>
      <c r="M3024" s="104" t="s">
        <v>276</v>
      </c>
      <c r="N3024" s="104"/>
      <c r="O3024" s="106"/>
      <c r="P3024" s="111" t="s">
        <v>745</v>
      </c>
      <c r="Q3024" s="153" t="s">
        <v>519</v>
      </c>
      <c r="R3024" s="153" t="s">
        <v>520</v>
      </c>
      <c r="S3024" s="153">
        <v>4.1666666666666657E-2</v>
      </c>
      <c r="T3024" s="153">
        <v>0.64583333333333337</v>
      </c>
      <c r="U3024" s="153">
        <v>0.64583333333333337</v>
      </c>
      <c r="V3024" s="153">
        <f>IF(ISBLANK(T3024),"",Tabella2[[#This Row],[ACT STOP]]-Tabella2[[#This Row],[ACT START]])</f>
        <v>0</v>
      </c>
      <c r="W3024" s="104" t="s">
        <v>92</v>
      </c>
      <c r="X3024" s="104" t="s">
        <v>91</v>
      </c>
      <c r="Y3024" s="110"/>
      <c r="Z3024" s="106"/>
      <c r="AA3024" s="104"/>
      <c r="AB3024" s="107"/>
      <c r="AC3024" s="72">
        <v>1</v>
      </c>
      <c r="AH3024" s="70"/>
      <c r="AI3024" s="70"/>
      <c r="AJ3024">
        <v>0</v>
      </c>
      <c r="AL3024" s="70"/>
      <c r="BM3024" s="135">
        <v>0.64583333333333337</v>
      </c>
      <c r="BN3024" s="136">
        <v>0.64583333333333337</v>
      </c>
      <c r="BO3024" s="101"/>
      <c r="BR3024" s="109" t="str">
        <f t="shared" si="47"/>
        <v>SH-25-3013</v>
      </c>
      <c r="BS3024" s="109" t="s">
        <v>416</v>
      </c>
      <c r="BT3024" t="s">
        <v>92</v>
      </c>
      <c r="BU3024" t="s">
        <v>6369</v>
      </c>
    </row>
    <row r="3025" spans="1:73" hidden="1">
      <c r="A3025" s="103" t="s">
        <v>6370</v>
      </c>
      <c r="B3025" s="102">
        <v>45804</v>
      </c>
      <c r="C3025" s="104">
        <f>_xlfn.ISOWEEKNUM(Tabella2[[#This Row],[Date]])</f>
        <v>22</v>
      </c>
      <c r="D3025" s="104" t="s">
        <v>255</v>
      </c>
      <c r="E3025" s="104" t="s">
        <v>256</v>
      </c>
      <c r="F3025" s="104">
        <v>47</v>
      </c>
      <c r="G3025" s="104" t="s">
        <v>257</v>
      </c>
      <c r="H3025" s="105">
        <v>2</v>
      </c>
      <c r="I3025" s="104" t="s">
        <v>258</v>
      </c>
      <c r="J3025" s="104"/>
      <c r="K3025" s="104" t="s">
        <v>83</v>
      </c>
      <c r="L3025" s="104" t="s">
        <v>259</v>
      </c>
      <c r="M3025" s="104" t="s">
        <v>276</v>
      </c>
      <c r="N3025" s="104"/>
      <c r="O3025" s="106"/>
      <c r="P3025" s="111" t="s">
        <v>6297</v>
      </c>
      <c r="Q3025" s="153" t="s">
        <v>519</v>
      </c>
      <c r="R3025" s="153" t="s">
        <v>520</v>
      </c>
      <c r="S3025" s="153">
        <v>4.1666666666666657E-2</v>
      </c>
      <c r="T3025" s="153" t="s">
        <v>519</v>
      </c>
      <c r="U3025" s="153" t="s">
        <v>520</v>
      </c>
      <c r="V3025" s="153">
        <f>IF(ISBLANK(T3025),"",Tabella2[[#This Row],[ACT STOP]]-Tabella2[[#This Row],[ACT START]])</f>
        <v>4.166666666666663E-2</v>
      </c>
      <c r="W3025" s="104" t="s">
        <v>92</v>
      </c>
      <c r="X3025" s="104" t="s">
        <v>91</v>
      </c>
      <c r="Y3025" s="110"/>
      <c r="Z3025" s="106"/>
      <c r="AA3025" s="104"/>
      <c r="AB3025" s="107"/>
      <c r="AC3025" s="72">
        <v>1</v>
      </c>
      <c r="AH3025" s="70"/>
      <c r="AI3025" s="70"/>
      <c r="AJ3025">
        <v>0</v>
      </c>
      <c r="AL3025" s="70"/>
      <c r="BM3025" s="135" t="s">
        <v>519</v>
      </c>
      <c r="BN3025" s="136" t="s">
        <v>520</v>
      </c>
      <c r="BO3025" s="101"/>
      <c r="BR3025" s="109" t="str">
        <f t="shared" si="47"/>
        <v>SH-25-3014</v>
      </c>
      <c r="BS3025" s="109" t="s">
        <v>368</v>
      </c>
      <c r="BT3025" t="s">
        <v>92</v>
      </c>
      <c r="BU3025" t="s">
        <v>6371</v>
      </c>
    </row>
    <row r="3026" spans="1:73" hidden="1">
      <c r="A3026" s="103" t="s">
        <v>6372</v>
      </c>
      <c r="B3026" s="102">
        <v>45804</v>
      </c>
      <c r="C3026" s="104">
        <f>_xlfn.ISOWEEKNUM(Tabella2[[#This Row],[Date]])</f>
        <v>22</v>
      </c>
      <c r="D3026" s="104" t="s">
        <v>763</v>
      </c>
      <c r="E3026" s="104" t="s">
        <v>256</v>
      </c>
      <c r="F3026" s="104">
        <v>68</v>
      </c>
      <c r="G3026" s="104" t="s">
        <v>257</v>
      </c>
      <c r="H3026" s="105">
        <v>14</v>
      </c>
      <c r="I3026" s="104"/>
      <c r="J3026" s="104" t="s">
        <v>258</v>
      </c>
      <c r="K3026" s="104" t="s">
        <v>80</v>
      </c>
      <c r="L3026" s="104" t="s">
        <v>259</v>
      </c>
      <c r="M3026" s="104" t="s">
        <v>276</v>
      </c>
      <c r="N3026" s="104"/>
      <c r="O3026" s="106"/>
      <c r="P3026" s="111" t="s">
        <v>6297</v>
      </c>
      <c r="Q3026" s="153" t="s">
        <v>519</v>
      </c>
      <c r="R3026" s="153" t="s">
        <v>520</v>
      </c>
      <c r="S3026" s="153">
        <v>4.1666666666666657E-2</v>
      </c>
      <c r="T3026" s="153" t="s">
        <v>519</v>
      </c>
      <c r="U3026" s="153" t="s">
        <v>520</v>
      </c>
      <c r="V3026" s="153">
        <f>IF(ISBLANK(T3026),"",Tabella2[[#This Row],[ACT STOP]]-Tabella2[[#This Row],[ACT START]])</f>
        <v>4.166666666666663E-2</v>
      </c>
      <c r="W3026" s="104" t="s">
        <v>92</v>
      </c>
      <c r="X3026" s="104" t="s">
        <v>91</v>
      </c>
      <c r="Y3026" s="110"/>
      <c r="Z3026" s="106"/>
      <c r="AA3026" s="104"/>
      <c r="AB3026" s="107"/>
      <c r="AC3026" s="72">
        <v>1</v>
      </c>
      <c r="AH3026" s="70"/>
      <c r="AI3026" s="70"/>
      <c r="AJ3026">
        <v>0</v>
      </c>
      <c r="AL3026" s="70"/>
      <c r="BM3026" s="135" t="s">
        <v>519</v>
      </c>
      <c r="BN3026" s="136" t="s">
        <v>520</v>
      </c>
      <c r="BO3026" s="101"/>
      <c r="BR3026" s="109" t="str">
        <f t="shared" si="47"/>
        <v>SH-25-3015</v>
      </c>
      <c r="BS3026" s="109" t="s">
        <v>372</v>
      </c>
      <c r="BT3026" t="s">
        <v>92</v>
      </c>
      <c r="BU3026" t="s">
        <v>6373</v>
      </c>
    </row>
    <row r="3027" spans="1:73" hidden="1">
      <c r="A3027" s="103" t="s">
        <v>6374</v>
      </c>
      <c r="B3027" s="102">
        <v>45804</v>
      </c>
      <c r="C3027" s="104">
        <f>_xlfn.ISOWEEKNUM(Tabella2[[#This Row],[Date]])</f>
        <v>22</v>
      </c>
      <c r="D3027" s="104" t="s">
        <v>817</v>
      </c>
      <c r="E3027" s="104" t="s">
        <v>284</v>
      </c>
      <c r="F3027" s="104">
        <v>73</v>
      </c>
      <c r="G3027" s="104" t="s">
        <v>257</v>
      </c>
      <c r="H3027" s="105">
        <v>1</v>
      </c>
      <c r="I3027" s="104"/>
      <c r="J3027" s="104" t="s">
        <v>258</v>
      </c>
      <c r="K3027" s="104" t="s">
        <v>81</v>
      </c>
      <c r="L3027" s="104" t="s">
        <v>259</v>
      </c>
      <c r="M3027" s="104" t="s">
        <v>276</v>
      </c>
      <c r="N3027" s="104"/>
      <c r="O3027" s="106"/>
      <c r="P3027" s="111" t="s">
        <v>2613</v>
      </c>
      <c r="Q3027" s="153" t="s">
        <v>519</v>
      </c>
      <c r="R3027" s="153" t="s">
        <v>520</v>
      </c>
      <c r="S3027" s="153">
        <v>4.1666666666666657E-2</v>
      </c>
      <c r="T3027" s="153" t="s">
        <v>519</v>
      </c>
      <c r="U3027" s="153" t="s">
        <v>520</v>
      </c>
      <c r="V3027" s="153">
        <f>IF(ISBLANK(T3027),"",Tabella2[[#This Row],[ACT STOP]]-Tabella2[[#This Row],[ACT START]])</f>
        <v>4.166666666666663E-2</v>
      </c>
      <c r="W3027" s="104" t="s">
        <v>92</v>
      </c>
      <c r="X3027" s="104" t="s">
        <v>91</v>
      </c>
      <c r="Y3027" s="110"/>
      <c r="Z3027" s="106"/>
      <c r="AA3027" s="104"/>
      <c r="AB3027" s="107"/>
      <c r="AC3027" s="72">
        <v>1</v>
      </c>
      <c r="AH3027" s="70"/>
      <c r="AI3027" s="70"/>
      <c r="AJ3027">
        <v>0</v>
      </c>
      <c r="AL3027" s="70"/>
      <c r="BM3027" s="135" t="s">
        <v>519</v>
      </c>
      <c r="BN3027" s="136" t="s">
        <v>520</v>
      </c>
      <c r="BO3027" s="101"/>
      <c r="BR3027" s="109" t="str">
        <f t="shared" si="47"/>
        <v>SH-25-3016</v>
      </c>
      <c r="BS3027" s="109" t="s">
        <v>332</v>
      </c>
      <c r="BT3027" t="s">
        <v>92</v>
      </c>
      <c r="BU3027" t="s">
        <v>6375</v>
      </c>
    </row>
    <row r="3028" spans="1:73" hidden="1">
      <c r="A3028" s="103" t="s">
        <v>6376</v>
      </c>
      <c r="B3028" s="102">
        <v>45805</v>
      </c>
      <c r="C3028" s="104">
        <f>_xlfn.ISOWEEKNUM(Tabella2[[#This Row],[Date]])</f>
        <v>22</v>
      </c>
      <c r="D3028" s="104" t="s">
        <v>305</v>
      </c>
      <c r="E3028" s="104" t="s">
        <v>284</v>
      </c>
      <c r="F3028" s="104">
        <v>46</v>
      </c>
      <c r="G3028" s="104" t="s">
        <v>257</v>
      </c>
      <c r="H3028" s="105">
        <v>9</v>
      </c>
      <c r="I3028" s="104"/>
      <c r="J3028" s="104" t="s">
        <v>258</v>
      </c>
      <c r="K3028" s="104" t="s">
        <v>79</v>
      </c>
      <c r="L3028" s="104" t="s">
        <v>299</v>
      </c>
      <c r="M3028" s="104" t="s">
        <v>906</v>
      </c>
      <c r="N3028" s="104"/>
      <c r="O3028" s="106" t="str">
        <f>A3029</f>
        <v>15431</v>
      </c>
      <c r="P3028" s="111" t="s">
        <v>2356</v>
      </c>
      <c r="Q3028" s="153" t="s">
        <v>286</v>
      </c>
      <c r="R3028" s="153" t="s">
        <v>631</v>
      </c>
      <c r="S3028" s="153">
        <v>4.1666666666666657E-2</v>
      </c>
      <c r="T3028" s="153" t="s">
        <v>286</v>
      </c>
      <c r="U3028" s="153" t="s">
        <v>631</v>
      </c>
      <c r="V3028" s="153">
        <f>IF(ISBLANK(T3028),"",Tabella2[[#This Row],[ACT STOP]]-Tabella2[[#This Row],[ACT START]])</f>
        <v>4.1666666666666685E-2</v>
      </c>
      <c r="W3028" s="104" t="s">
        <v>92</v>
      </c>
      <c r="X3028" s="104" t="s">
        <v>91</v>
      </c>
      <c r="Y3028" s="110"/>
      <c r="Z3028" s="106"/>
      <c r="AA3028" s="104"/>
      <c r="AB3028" s="107"/>
      <c r="AC3028" s="72">
        <v>1</v>
      </c>
      <c r="AH3028" s="70"/>
      <c r="AI3028" s="70"/>
      <c r="AJ3028">
        <v>0</v>
      </c>
      <c r="AL3028" s="70"/>
      <c r="BM3028" s="135" t="s">
        <v>286</v>
      </c>
      <c r="BN3028" s="136" t="s">
        <v>631</v>
      </c>
      <c r="BO3028" s="101"/>
      <c r="BR3028" s="109" t="str">
        <f t="shared" si="47"/>
        <v>SH-25-3017</v>
      </c>
      <c r="BS3028" s="109" t="s">
        <v>318</v>
      </c>
      <c r="BT3028" t="s">
        <v>92</v>
      </c>
      <c r="BU3028" t="s">
        <v>6377</v>
      </c>
    </row>
    <row r="3029" spans="1:73" hidden="1">
      <c r="A3029" s="103" t="s">
        <v>6378</v>
      </c>
      <c r="B3029" s="102">
        <v>45805</v>
      </c>
      <c r="C3029" s="104">
        <f>_xlfn.ISOWEEKNUM(Tabella2[[#This Row],[Date]])</f>
        <v>22</v>
      </c>
      <c r="D3029" s="104" t="s">
        <v>305</v>
      </c>
      <c r="E3029" s="104" t="s">
        <v>284</v>
      </c>
      <c r="F3029" s="104">
        <v>47</v>
      </c>
      <c r="G3029" s="104" t="s">
        <v>284</v>
      </c>
      <c r="H3029" s="105">
        <v>23</v>
      </c>
      <c r="I3029" s="104"/>
      <c r="J3029" s="104" t="s">
        <v>258</v>
      </c>
      <c r="K3029" s="104" t="s">
        <v>78</v>
      </c>
      <c r="L3029" s="104" t="s">
        <v>299</v>
      </c>
      <c r="M3029" s="104" t="s">
        <v>906</v>
      </c>
      <c r="N3029" s="104"/>
      <c r="O3029" s="106" t="str">
        <f>A3028</f>
        <v>15430</v>
      </c>
      <c r="P3029" s="111" t="s">
        <v>2356</v>
      </c>
      <c r="Q3029" s="153">
        <v>0.33333333333333331</v>
      </c>
      <c r="R3029" s="153">
        <v>0.375</v>
      </c>
      <c r="S3029" s="153">
        <v>4.1666666666666657E-2</v>
      </c>
      <c r="T3029" s="153">
        <v>0.33333333333333331</v>
      </c>
      <c r="U3029" s="153">
        <v>0.375</v>
      </c>
      <c r="V3029" s="153">
        <f>IF(ISBLANK(T3029),"",Tabella2[[#This Row],[ACT STOP]]-Tabella2[[#This Row],[ACT START]])</f>
        <v>4.1666666666666685E-2</v>
      </c>
      <c r="W3029" s="104" t="s">
        <v>92</v>
      </c>
      <c r="X3029" s="104" t="s">
        <v>91</v>
      </c>
      <c r="Y3029" s="110"/>
      <c r="Z3029" s="106"/>
      <c r="AA3029" s="104"/>
      <c r="AB3029" s="107"/>
      <c r="AC3029" s="72">
        <v>1</v>
      </c>
      <c r="AH3029" s="70"/>
      <c r="AI3029" s="70"/>
      <c r="AJ3029">
        <v>0</v>
      </c>
      <c r="AL3029" s="70"/>
      <c r="BM3029" s="135">
        <v>0.33333333333333331</v>
      </c>
      <c r="BN3029" s="136">
        <v>0.375</v>
      </c>
      <c r="BO3029" s="101"/>
      <c r="BR3029" s="109" t="str">
        <f t="shared" si="47"/>
        <v>SH-25-3018</v>
      </c>
      <c r="BS3029" s="109" t="s">
        <v>358</v>
      </c>
      <c r="BT3029" t="s">
        <v>92</v>
      </c>
      <c r="BU3029" t="s">
        <v>6379</v>
      </c>
    </row>
    <row r="3030" spans="1:73" hidden="1">
      <c r="A3030" s="103" t="s">
        <v>6380</v>
      </c>
      <c r="B3030" s="102">
        <v>45805</v>
      </c>
      <c r="C3030" s="104">
        <f>_xlfn.ISOWEEKNUM(Tabella2[[#This Row],[Date]])</f>
        <v>22</v>
      </c>
      <c r="D3030" s="104" t="s">
        <v>421</v>
      </c>
      <c r="E3030" s="104" t="s">
        <v>327</v>
      </c>
      <c r="F3030" s="104">
        <v>70</v>
      </c>
      <c r="G3030" s="104" t="s">
        <v>257</v>
      </c>
      <c r="H3030" s="105">
        <v>14</v>
      </c>
      <c r="I3030" s="104" t="s">
        <v>258</v>
      </c>
      <c r="J3030" s="104"/>
      <c r="K3030" s="104" t="s">
        <v>83</v>
      </c>
      <c r="L3030" s="104" t="s">
        <v>299</v>
      </c>
      <c r="M3030" s="104" t="s">
        <v>386</v>
      </c>
      <c r="N3030" s="104"/>
      <c r="O3030" s="106" t="str">
        <f>A3031</f>
        <v>15433</v>
      </c>
      <c r="P3030" s="111" t="s">
        <v>5205</v>
      </c>
      <c r="Q3030" s="153" t="s">
        <v>286</v>
      </c>
      <c r="R3030" s="153" t="s">
        <v>631</v>
      </c>
      <c r="S3030" s="153">
        <v>4.1666666666666657E-2</v>
      </c>
      <c r="T3030" s="153">
        <v>0.33333333333333331</v>
      </c>
      <c r="U3030" s="153">
        <v>0.375</v>
      </c>
      <c r="V3030" s="153">
        <f>IF(ISBLANK(T3030),"",Tabella2[[#This Row],[ACT STOP]]-Tabella2[[#This Row],[ACT START]])</f>
        <v>4.1666666666666685E-2</v>
      </c>
      <c r="W3030" s="104" t="s">
        <v>92</v>
      </c>
      <c r="X3030" s="104" t="s">
        <v>91</v>
      </c>
      <c r="Y3030" s="110"/>
      <c r="Z3030" s="106"/>
      <c r="AA3030" s="104"/>
      <c r="AB3030" s="107"/>
      <c r="AC3030" s="72">
        <v>1</v>
      </c>
      <c r="AH3030" s="70"/>
      <c r="AI3030" s="70"/>
      <c r="AJ3030">
        <v>0</v>
      </c>
      <c r="AL3030" s="70"/>
      <c r="BM3030" s="135">
        <v>0.33333333333333331</v>
      </c>
      <c r="BN3030" s="136">
        <v>0.375</v>
      </c>
      <c r="BO3030" s="101"/>
      <c r="BR3030" s="109" t="str">
        <f t="shared" si="47"/>
        <v>SH-25-3019</v>
      </c>
      <c r="BS3030" s="109" t="s">
        <v>372</v>
      </c>
      <c r="BT3030" t="s">
        <v>92</v>
      </c>
      <c r="BU3030" t="s">
        <v>6381</v>
      </c>
    </row>
    <row r="3031" spans="1:73" hidden="1">
      <c r="A3031" s="103" t="s">
        <v>6382</v>
      </c>
      <c r="B3031" s="102">
        <v>45805</v>
      </c>
      <c r="C3031" s="104">
        <f>_xlfn.ISOWEEKNUM(Tabella2[[#This Row],[Date]])</f>
        <v>22</v>
      </c>
      <c r="D3031" s="104" t="s">
        <v>421</v>
      </c>
      <c r="E3031" s="104" t="s">
        <v>327</v>
      </c>
      <c r="F3031" s="104">
        <v>72</v>
      </c>
      <c r="G3031" s="104" t="s">
        <v>284</v>
      </c>
      <c r="H3031" s="105">
        <v>22</v>
      </c>
      <c r="I3031" s="104" t="s">
        <v>258</v>
      </c>
      <c r="J3031" s="104"/>
      <c r="K3031" s="104" t="s">
        <v>80</v>
      </c>
      <c r="L3031" s="104" t="s">
        <v>299</v>
      </c>
      <c r="M3031" s="104" t="s">
        <v>386</v>
      </c>
      <c r="N3031" s="104"/>
      <c r="O3031" s="106" t="str">
        <f>A3030</f>
        <v>15432</v>
      </c>
      <c r="P3031" s="111" t="s">
        <v>5205</v>
      </c>
      <c r="Q3031" s="153">
        <v>0.33333333333333331</v>
      </c>
      <c r="R3031" s="153">
        <v>0.375</v>
      </c>
      <c r="S3031" s="153">
        <v>4.1666666666666657E-2</v>
      </c>
      <c r="T3031" s="153">
        <v>0.33333333333333331</v>
      </c>
      <c r="U3031" s="153">
        <v>0.375</v>
      </c>
      <c r="V3031" s="153">
        <f>IF(ISBLANK(T3031),"",Tabella2[[#This Row],[ACT STOP]]-Tabella2[[#This Row],[ACT START]])</f>
        <v>4.1666666666666685E-2</v>
      </c>
      <c r="W3031" s="104" t="s">
        <v>92</v>
      </c>
      <c r="X3031" s="104" t="s">
        <v>91</v>
      </c>
      <c r="Y3031" s="110"/>
      <c r="Z3031" s="106"/>
      <c r="AA3031" s="104"/>
      <c r="AB3031" s="107"/>
      <c r="AC3031" s="72">
        <v>1</v>
      </c>
      <c r="AH3031" s="70"/>
      <c r="AI3031" s="70"/>
      <c r="AJ3031">
        <v>0</v>
      </c>
      <c r="AL3031" s="70"/>
      <c r="BM3031" s="135">
        <v>0.33333333333333331</v>
      </c>
      <c r="BN3031" s="136">
        <v>0.375</v>
      </c>
      <c r="BO3031" s="101"/>
      <c r="BR3031" s="109" t="str">
        <f t="shared" si="47"/>
        <v>SH-25-3020</v>
      </c>
      <c r="BS3031" s="109" t="s">
        <v>295</v>
      </c>
      <c r="BT3031" t="s">
        <v>92</v>
      </c>
      <c r="BU3031" t="s">
        <v>6383</v>
      </c>
    </row>
    <row r="3032" spans="1:73" hidden="1">
      <c r="A3032" s="103" t="s">
        <v>6384</v>
      </c>
      <c r="B3032" s="102">
        <v>45805</v>
      </c>
      <c r="C3032" s="104">
        <f>_xlfn.ISOWEEKNUM(Tabella2[[#This Row],[Date]])</f>
        <v>22</v>
      </c>
      <c r="D3032" s="104" t="s">
        <v>6385</v>
      </c>
      <c r="E3032" s="104" t="s">
        <v>256</v>
      </c>
      <c r="F3032" s="104">
        <v>21</v>
      </c>
      <c r="G3032" s="104" t="s">
        <v>257</v>
      </c>
      <c r="H3032" s="105">
        <v>13</v>
      </c>
      <c r="I3032" s="104" t="s">
        <v>258</v>
      </c>
      <c r="J3032" s="104"/>
      <c r="K3032" s="104" t="s">
        <v>81</v>
      </c>
      <c r="L3032" s="104" t="s">
        <v>259</v>
      </c>
      <c r="M3032" s="104" t="s">
        <v>276</v>
      </c>
      <c r="N3032" s="104"/>
      <c r="O3032" s="106"/>
      <c r="P3032" s="111" t="s">
        <v>6297</v>
      </c>
      <c r="Q3032" s="153" t="s">
        <v>286</v>
      </c>
      <c r="R3032" s="153" t="s">
        <v>631</v>
      </c>
      <c r="S3032" s="153">
        <v>4.1666666666666657E-2</v>
      </c>
      <c r="T3032" s="153">
        <v>0.33333333333333331</v>
      </c>
      <c r="U3032" s="153">
        <v>0.375</v>
      </c>
      <c r="V3032" s="153">
        <f>IF(ISBLANK(T3032),"",Tabella2[[#This Row],[ACT STOP]]-Tabella2[[#This Row],[ACT START]])</f>
        <v>4.1666666666666685E-2</v>
      </c>
      <c r="W3032" s="104" t="s">
        <v>92</v>
      </c>
      <c r="X3032" s="104" t="s">
        <v>91</v>
      </c>
      <c r="Y3032" s="110"/>
      <c r="Z3032" s="106"/>
      <c r="AA3032" s="104"/>
      <c r="AB3032" s="107"/>
      <c r="AC3032" s="72">
        <v>1</v>
      </c>
      <c r="AH3032" s="70"/>
      <c r="AI3032" s="70"/>
      <c r="AJ3032">
        <v>0</v>
      </c>
      <c r="AL3032" s="70"/>
      <c r="BM3032" s="135">
        <v>0.33333333333333331</v>
      </c>
      <c r="BN3032" s="136">
        <v>0.375</v>
      </c>
      <c r="BO3032" s="101"/>
      <c r="BR3032" s="109" t="str">
        <f t="shared" si="47"/>
        <v>SH-25-3021</v>
      </c>
      <c r="BS3032" s="109" t="s">
        <v>427</v>
      </c>
      <c r="BT3032" t="s">
        <v>92</v>
      </c>
      <c r="BU3032" t="s">
        <v>6386</v>
      </c>
    </row>
    <row r="3033" spans="1:73" hidden="1">
      <c r="A3033" s="103" t="s">
        <v>6387</v>
      </c>
      <c r="B3033" s="102">
        <v>45805</v>
      </c>
      <c r="C3033" s="104">
        <f>_xlfn.ISOWEEKNUM(Tabella2[[#This Row],[Date]])</f>
        <v>22</v>
      </c>
      <c r="D3033" s="104" t="s">
        <v>275</v>
      </c>
      <c r="E3033" s="104" t="s">
        <v>256</v>
      </c>
      <c r="F3033" s="104">
        <v>56</v>
      </c>
      <c r="G3033" s="104" t="s">
        <v>257</v>
      </c>
      <c r="H3033" s="105">
        <v>2</v>
      </c>
      <c r="I3033" s="104" t="s">
        <v>258</v>
      </c>
      <c r="J3033" s="104"/>
      <c r="K3033" s="104" t="s">
        <v>79</v>
      </c>
      <c r="L3033" s="104" t="s">
        <v>299</v>
      </c>
      <c r="M3033" s="104" t="s">
        <v>906</v>
      </c>
      <c r="N3033" s="104"/>
      <c r="O3033" s="106" t="str">
        <f>A3034</f>
        <v>15436</v>
      </c>
      <c r="P3033" s="111" t="s">
        <v>2356</v>
      </c>
      <c r="Q3033" s="153" t="s">
        <v>262</v>
      </c>
      <c r="R3033" s="153" t="s">
        <v>263</v>
      </c>
      <c r="S3033" s="153">
        <v>4.1666666666666657E-2</v>
      </c>
      <c r="T3033" s="153" t="s">
        <v>262</v>
      </c>
      <c r="U3033" s="153" t="s">
        <v>263</v>
      </c>
      <c r="V3033" s="153">
        <f>IF(ISBLANK(T3033),"",Tabella2[[#This Row],[ACT STOP]]-Tabella2[[#This Row],[ACT START]])</f>
        <v>4.1666666666666685E-2</v>
      </c>
      <c r="W3033" s="104" t="s">
        <v>92</v>
      </c>
      <c r="X3033" s="104" t="s">
        <v>91</v>
      </c>
      <c r="Y3033" s="110"/>
      <c r="Z3033" s="106"/>
      <c r="AA3033" s="104"/>
      <c r="AB3033" s="107"/>
      <c r="AC3033" s="72">
        <v>1</v>
      </c>
      <c r="AH3033" s="70"/>
      <c r="AI3033" s="70"/>
      <c r="AJ3033">
        <v>0</v>
      </c>
      <c r="AL3033" s="70"/>
      <c r="BM3033" s="135" t="s">
        <v>262</v>
      </c>
      <c r="BN3033" s="136" t="s">
        <v>263</v>
      </c>
      <c r="BO3033" s="101"/>
      <c r="BR3033" s="109" t="str">
        <f t="shared" si="47"/>
        <v>SH-25-3022</v>
      </c>
      <c r="BS3033" s="109" t="s">
        <v>368</v>
      </c>
      <c r="BT3033" t="s">
        <v>92</v>
      </c>
      <c r="BU3033" t="s">
        <v>6388</v>
      </c>
    </row>
    <row r="3034" spans="1:73" hidden="1">
      <c r="A3034" s="103" t="s">
        <v>6389</v>
      </c>
      <c r="B3034" s="102">
        <v>45805</v>
      </c>
      <c r="C3034" s="104">
        <f>_xlfn.ISOWEEKNUM(Tabella2[[#This Row],[Date]])</f>
        <v>22</v>
      </c>
      <c r="D3034" s="104" t="s">
        <v>275</v>
      </c>
      <c r="E3034" s="104" t="s">
        <v>256</v>
      </c>
      <c r="F3034" s="104">
        <v>61</v>
      </c>
      <c r="G3034" s="104" t="s">
        <v>257</v>
      </c>
      <c r="H3034" s="105">
        <v>12</v>
      </c>
      <c r="I3034" s="104" t="s">
        <v>258</v>
      </c>
      <c r="J3034" s="104"/>
      <c r="K3034" s="104" t="s">
        <v>78</v>
      </c>
      <c r="L3034" s="104" t="s">
        <v>299</v>
      </c>
      <c r="M3034" s="104" t="s">
        <v>906</v>
      </c>
      <c r="N3034" s="104"/>
      <c r="O3034" s="106" t="str">
        <f>A3033</f>
        <v>15435</v>
      </c>
      <c r="P3034" s="111" t="s">
        <v>2356</v>
      </c>
      <c r="Q3034" s="153">
        <v>0.39583333333333331</v>
      </c>
      <c r="R3034" s="153">
        <v>0.4375</v>
      </c>
      <c r="S3034" s="153">
        <v>4.1666666666666657E-2</v>
      </c>
      <c r="T3034" s="153">
        <v>0.39583333333333331</v>
      </c>
      <c r="U3034" s="153">
        <v>0.4375</v>
      </c>
      <c r="V3034" s="153">
        <f>IF(ISBLANK(T3034),"",Tabella2[[#This Row],[ACT STOP]]-Tabella2[[#This Row],[ACT START]])</f>
        <v>4.1666666666666685E-2</v>
      </c>
      <c r="W3034" s="104" t="s">
        <v>92</v>
      </c>
      <c r="X3034" s="104" t="s">
        <v>91</v>
      </c>
      <c r="Y3034" s="110"/>
      <c r="Z3034" s="106"/>
      <c r="AA3034" s="104"/>
      <c r="AB3034" s="107"/>
      <c r="AC3034" s="72">
        <v>1</v>
      </c>
      <c r="AH3034" s="70"/>
      <c r="AI3034" s="70"/>
      <c r="AJ3034">
        <v>0</v>
      </c>
      <c r="AL3034" s="70"/>
      <c r="BM3034" s="135">
        <v>0.39583333333333331</v>
      </c>
      <c r="BN3034" s="136">
        <v>0.4375</v>
      </c>
      <c r="BO3034" s="101"/>
      <c r="BR3034" s="109" t="str">
        <f t="shared" si="47"/>
        <v>SH-25-3023</v>
      </c>
      <c r="BS3034" s="109" t="s">
        <v>266</v>
      </c>
      <c r="BT3034" t="s">
        <v>92</v>
      </c>
      <c r="BU3034" t="s">
        <v>6390</v>
      </c>
    </row>
    <row r="3035" spans="1:73" hidden="1">
      <c r="A3035" s="103" t="s">
        <v>6391</v>
      </c>
      <c r="B3035" s="102">
        <v>45805</v>
      </c>
      <c r="C3035" s="104">
        <f>_xlfn.ISOWEEKNUM(Tabella2[[#This Row],[Date]])</f>
        <v>22</v>
      </c>
      <c r="D3035" s="104" t="s">
        <v>574</v>
      </c>
      <c r="E3035" s="104" t="s">
        <v>284</v>
      </c>
      <c r="F3035" s="104">
        <v>66</v>
      </c>
      <c r="G3035" s="104" t="s">
        <v>257</v>
      </c>
      <c r="H3035" s="105">
        <v>5</v>
      </c>
      <c r="I3035" s="104"/>
      <c r="J3035" s="104" t="s">
        <v>258</v>
      </c>
      <c r="K3035" s="104" t="s">
        <v>83</v>
      </c>
      <c r="L3035" s="104" t="s">
        <v>299</v>
      </c>
      <c r="M3035" s="104" t="s">
        <v>328</v>
      </c>
      <c r="N3035" s="104"/>
      <c r="O3035" s="106" t="str">
        <f>A3036</f>
        <v>15438</v>
      </c>
      <c r="P3035" s="111" t="s">
        <v>4012</v>
      </c>
      <c r="Q3035" s="153" t="s">
        <v>262</v>
      </c>
      <c r="R3035" s="153" t="s">
        <v>263</v>
      </c>
      <c r="S3035" s="153">
        <v>4.1666666666666657E-2</v>
      </c>
      <c r="T3035" s="153">
        <v>0.39583333333333331</v>
      </c>
      <c r="U3035" s="153">
        <v>0.4375</v>
      </c>
      <c r="V3035" s="153">
        <f>IF(ISBLANK(T3035),"",Tabella2[[#This Row],[ACT STOP]]-Tabella2[[#This Row],[ACT START]])</f>
        <v>4.1666666666666685E-2</v>
      </c>
      <c r="W3035" s="104" t="s">
        <v>92</v>
      </c>
      <c r="X3035" s="104" t="s">
        <v>91</v>
      </c>
      <c r="Y3035" s="110"/>
      <c r="Z3035" s="106"/>
      <c r="AA3035" s="104"/>
      <c r="AB3035" s="107"/>
      <c r="AC3035" s="72">
        <v>1</v>
      </c>
      <c r="AH3035" s="70"/>
      <c r="AI3035" s="70"/>
      <c r="AJ3035">
        <v>0</v>
      </c>
      <c r="AL3035" s="70"/>
      <c r="BM3035" s="135">
        <v>0.39583333333333331</v>
      </c>
      <c r="BN3035" s="136">
        <v>0.4375</v>
      </c>
      <c r="BO3035" s="101"/>
      <c r="BR3035" s="109" t="str">
        <f t="shared" si="47"/>
        <v>SH-25-3024</v>
      </c>
      <c r="BS3035" s="109" t="s">
        <v>416</v>
      </c>
      <c r="BT3035" t="s">
        <v>92</v>
      </c>
      <c r="BU3035" t="s">
        <v>6392</v>
      </c>
    </row>
    <row r="3036" spans="1:73" hidden="1">
      <c r="A3036" s="103" t="s">
        <v>6393</v>
      </c>
      <c r="B3036" s="102">
        <v>45805</v>
      </c>
      <c r="C3036" s="104">
        <f>_xlfn.ISOWEEKNUM(Tabella2[[#This Row],[Date]])</f>
        <v>22</v>
      </c>
      <c r="D3036" s="104" t="s">
        <v>574</v>
      </c>
      <c r="E3036" s="104" t="s">
        <v>284</v>
      </c>
      <c r="F3036" s="104">
        <v>67</v>
      </c>
      <c r="G3036" s="104" t="s">
        <v>257</v>
      </c>
      <c r="H3036" s="105">
        <v>1</v>
      </c>
      <c r="I3036" s="104"/>
      <c r="J3036" s="104" t="s">
        <v>258</v>
      </c>
      <c r="K3036" s="104" t="s">
        <v>80</v>
      </c>
      <c r="L3036" s="104" t="s">
        <v>299</v>
      </c>
      <c r="M3036" s="104" t="s">
        <v>328</v>
      </c>
      <c r="N3036" s="104"/>
      <c r="O3036" s="106" t="str">
        <f>A3035</f>
        <v>15437</v>
      </c>
      <c r="P3036" s="111" t="s">
        <v>4012</v>
      </c>
      <c r="Q3036" s="153">
        <v>0.39583333333333331</v>
      </c>
      <c r="R3036" s="153">
        <v>0.4375</v>
      </c>
      <c r="S3036" s="153">
        <v>4.1666666666666657E-2</v>
      </c>
      <c r="T3036" s="153">
        <v>0.39583333333333331</v>
      </c>
      <c r="U3036" s="153">
        <v>0.4375</v>
      </c>
      <c r="V3036" s="153">
        <f>IF(ISBLANK(T3036),"",Tabella2[[#This Row],[ACT STOP]]-Tabella2[[#This Row],[ACT START]])</f>
        <v>4.1666666666666685E-2</v>
      </c>
      <c r="W3036" s="104" t="s">
        <v>92</v>
      </c>
      <c r="X3036" s="104" t="s">
        <v>91</v>
      </c>
      <c r="Y3036" s="110"/>
      <c r="Z3036" s="106"/>
      <c r="AA3036" s="104"/>
      <c r="AB3036" s="107"/>
      <c r="AC3036" s="72">
        <v>1</v>
      </c>
      <c r="AH3036" s="70"/>
      <c r="AI3036" s="70"/>
      <c r="AJ3036">
        <v>0</v>
      </c>
      <c r="AL3036" s="70"/>
      <c r="BM3036" s="135">
        <v>0.39583333333333331</v>
      </c>
      <c r="BN3036" s="136">
        <v>0.4375</v>
      </c>
      <c r="BO3036" s="101"/>
      <c r="BR3036" s="109" t="str">
        <f t="shared" si="47"/>
        <v>SH-25-3025</v>
      </c>
      <c r="BS3036" s="109" t="s">
        <v>332</v>
      </c>
      <c r="BT3036" t="s">
        <v>92</v>
      </c>
      <c r="BU3036" t="s">
        <v>6394</v>
      </c>
    </row>
    <row r="3037" spans="1:73" hidden="1">
      <c r="A3037" s="103" t="s">
        <v>6395</v>
      </c>
      <c r="B3037" s="102">
        <v>45805</v>
      </c>
      <c r="C3037" s="104">
        <f>_xlfn.ISOWEEKNUM(Tabella2[[#This Row],[Date]])</f>
        <v>22</v>
      </c>
      <c r="D3037" s="104" t="s">
        <v>6396</v>
      </c>
      <c r="E3037" s="104" t="s">
        <v>256</v>
      </c>
      <c r="F3037" s="104">
        <v>74</v>
      </c>
      <c r="G3037" s="104" t="s">
        <v>257</v>
      </c>
      <c r="H3037" s="105">
        <v>10</v>
      </c>
      <c r="I3037" s="104"/>
      <c r="J3037" s="104" t="s">
        <v>258</v>
      </c>
      <c r="K3037" s="104" t="s">
        <v>81</v>
      </c>
      <c r="L3037" s="104" t="s">
        <v>259</v>
      </c>
      <c r="M3037" s="104" t="s">
        <v>276</v>
      </c>
      <c r="N3037" s="104"/>
      <c r="O3037" s="106"/>
      <c r="P3037" s="111" t="s">
        <v>6297</v>
      </c>
      <c r="Q3037" s="153" t="s">
        <v>262</v>
      </c>
      <c r="R3037" s="153" t="s">
        <v>263</v>
      </c>
      <c r="S3037" s="153">
        <v>4.1666666666666657E-2</v>
      </c>
      <c r="T3037" s="153">
        <v>0.39583333333333331</v>
      </c>
      <c r="U3037" s="153">
        <v>0.4375</v>
      </c>
      <c r="V3037" s="153">
        <f>IF(ISBLANK(T3037),"",Tabella2[[#This Row],[ACT STOP]]-Tabella2[[#This Row],[ACT START]])</f>
        <v>4.1666666666666685E-2</v>
      </c>
      <c r="W3037" s="104" t="s">
        <v>92</v>
      </c>
      <c r="X3037" s="104" t="s">
        <v>91</v>
      </c>
      <c r="Y3037" s="110"/>
      <c r="Z3037" s="106"/>
      <c r="AA3037" s="104"/>
      <c r="AB3037" s="107"/>
      <c r="AC3037" s="72">
        <v>1</v>
      </c>
      <c r="AH3037" s="70"/>
      <c r="AI3037" s="70"/>
      <c r="AJ3037">
        <v>0</v>
      </c>
      <c r="AL3037" s="70"/>
      <c r="BM3037" s="135">
        <v>0.39583333333333331</v>
      </c>
      <c r="BN3037" s="136">
        <v>0.4375</v>
      </c>
      <c r="BO3037" s="101"/>
      <c r="BR3037" s="109" t="str">
        <f t="shared" si="47"/>
        <v>SH-25-3026</v>
      </c>
      <c r="BS3037" s="109" t="s">
        <v>552</v>
      </c>
      <c r="BT3037" t="s">
        <v>92</v>
      </c>
      <c r="BU3037" t="s">
        <v>6397</v>
      </c>
    </row>
    <row r="3038" spans="1:73" hidden="1">
      <c r="A3038" s="103" t="s">
        <v>6398</v>
      </c>
      <c r="B3038" s="102">
        <v>45805</v>
      </c>
      <c r="C3038" s="104">
        <f>_xlfn.ISOWEEKNUM(Tabella2[[#This Row],[Date]])</f>
        <v>22</v>
      </c>
      <c r="D3038" s="104" t="s">
        <v>523</v>
      </c>
      <c r="E3038" s="104" t="s">
        <v>284</v>
      </c>
      <c r="F3038" s="104">
        <v>62</v>
      </c>
      <c r="G3038" s="104" t="s">
        <v>257</v>
      </c>
      <c r="H3038" s="105">
        <v>13</v>
      </c>
      <c r="I3038" s="104"/>
      <c r="J3038" s="104" t="s">
        <v>258</v>
      </c>
      <c r="K3038" s="104" t="s">
        <v>79</v>
      </c>
      <c r="L3038" s="104" t="s">
        <v>299</v>
      </c>
      <c r="M3038" s="104" t="s">
        <v>276</v>
      </c>
      <c r="N3038" s="104"/>
      <c r="O3038" s="106" t="str">
        <f>A853</f>
        <v>13255</v>
      </c>
      <c r="P3038" s="111" t="s">
        <v>2947</v>
      </c>
      <c r="Q3038" s="153" t="s">
        <v>499</v>
      </c>
      <c r="R3038" s="153" t="s">
        <v>511</v>
      </c>
      <c r="S3038" s="153">
        <v>4.1666666666666657E-2</v>
      </c>
      <c r="T3038" s="153" t="s">
        <v>499</v>
      </c>
      <c r="U3038" s="153" t="s">
        <v>511</v>
      </c>
      <c r="V3038" s="153">
        <f>IF(ISBLANK(T3038),"",Tabella2[[#This Row],[ACT STOP]]-Tabella2[[#This Row],[ACT START]])</f>
        <v>4.1666666666666685E-2</v>
      </c>
      <c r="W3038" s="104" t="s">
        <v>92</v>
      </c>
      <c r="X3038" s="104" t="s">
        <v>91</v>
      </c>
      <c r="Y3038" s="110"/>
      <c r="Z3038" s="106"/>
      <c r="AA3038" s="104"/>
      <c r="AB3038" s="107"/>
      <c r="AC3038" s="72">
        <v>1</v>
      </c>
      <c r="AH3038" s="70"/>
      <c r="AI3038" s="70"/>
      <c r="AJ3038">
        <v>0</v>
      </c>
      <c r="AL3038" s="70"/>
      <c r="BM3038" s="135" t="s">
        <v>499</v>
      </c>
      <c r="BN3038" s="136" t="s">
        <v>511</v>
      </c>
      <c r="BO3038" s="101"/>
      <c r="BR3038" s="109" t="str">
        <f t="shared" si="47"/>
        <v>SH-25-3027</v>
      </c>
      <c r="BS3038" s="109" t="s">
        <v>427</v>
      </c>
      <c r="BT3038" t="s">
        <v>92</v>
      </c>
      <c r="BU3038" t="s">
        <v>6399</v>
      </c>
    </row>
    <row r="3039" spans="1:73" hidden="1">
      <c r="A3039" s="103" t="s">
        <v>6400</v>
      </c>
      <c r="B3039" s="102">
        <v>45805</v>
      </c>
      <c r="C3039" s="104">
        <f>_xlfn.ISOWEEKNUM(Tabella2[[#This Row],[Date]])</f>
        <v>22</v>
      </c>
      <c r="D3039" s="104" t="s">
        <v>478</v>
      </c>
      <c r="E3039" s="104" t="s">
        <v>284</v>
      </c>
      <c r="F3039" s="104">
        <v>64</v>
      </c>
      <c r="G3039" s="104" t="s">
        <v>257</v>
      </c>
      <c r="H3039" s="105">
        <v>17</v>
      </c>
      <c r="I3039" s="104"/>
      <c r="J3039" s="104" t="s">
        <v>258</v>
      </c>
      <c r="K3039" s="104" t="s">
        <v>83</v>
      </c>
      <c r="L3039" s="104" t="s">
        <v>299</v>
      </c>
      <c r="M3039" s="104" t="s">
        <v>276</v>
      </c>
      <c r="N3039" s="104"/>
      <c r="O3039" s="106" t="str">
        <f>A854</f>
        <v>13256</v>
      </c>
      <c r="P3039" s="111" t="s">
        <v>306</v>
      </c>
      <c r="Q3039" s="153" t="s">
        <v>499</v>
      </c>
      <c r="R3039" s="153" t="s">
        <v>511</v>
      </c>
      <c r="S3039" s="153">
        <v>4.1666666666666657E-2</v>
      </c>
      <c r="T3039" s="153">
        <v>0.45833333333333331</v>
      </c>
      <c r="U3039" s="153">
        <v>0.5</v>
      </c>
      <c r="V3039" s="153">
        <f>IF(ISBLANK(T3039),"",Tabella2[[#This Row],[ACT STOP]]-Tabella2[[#This Row],[ACT START]])</f>
        <v>4.1666666666666685E-2</v>
      </c>
      <c r="W3039" s="104" t="s">
        <v>92</v>
      </c>
      <c r="X3039" s="104" t="s">
        <v>91</v>
      </c>
      <c r="Y3039" s="110"/>
      <c r="Z3039" s="106"/>
      <c r="AA3039" s="104"/>
      <c r="AB3039" s="107"/>
      <c r="AC3039" s="72">
        <v>1</v>
      </c>
      <c r="AH3039" s="70"/>
      <c r="AI3039" s="70"/>
      <c r="AJ3039">
        <v>0</v>
      </c>
      <c r="AL3039" s="70"/>
      <c r="BM3039" s="135">
        <v>0.45833333333333331</v>
      </c>
      <c r="BN3039" s="136">
        <v>0.5</v>
      </c>
      <c r="BO3039" s="101"/>
      <c r="BR3039" s="109" t="str">
        <f t="shared" si="47"/>
        <v>SH-25-3028</v>
      </c>
      <c r="BS3039" s="109" t="s">
        <v>393</v>
      </c>
      <c r="BT3039" t="s">
        <v>92</v>
      </c>
      <c r="BU3039" t="s">
        <v>6401</v>
      </c>
    </row>
    <row r="3040" spans="1:73" hidden="1">
      <c r="A3040" s="103" t="s">
        <v>6402</v>
      </c>
      <c r="B3040" s="102">
        <v>45805</v>
      </c>
      <c r="C3040" s="104">
        <f>_xlfn.ISOWEEKNUM(Tabella2[[#This Row],[Date]])</f>
        <v>22</v>
      </c>
      <c r="D3040" s="104" t="s">
        <v>722</v>
      </c>
      <c r="E3040" s="104" t="s">
        <v>327</v>
      </c>
      <c r="F3040" s="104">
        <v>77</v>
      </c>
      <c r="G3040" s="104" t="s">
        <v>257</v>
      </c>
      <c r="H3040" s="105">
        <v>14</v>
      </c>
      <c r="I3040" s="104" t="s">
        <v>258</v>
      </c>
      <c r="J3040" s="104"/>
      <c r="K3040" s="104" t="s">
        <v>81</v>
      </c>
      <c r="L3040" s="104" t="s">
        <v>259</v>
      </c>
      <c r="M3040" s="104" t="s">
        <v>798</v>
      </c>
      <c r="N3040" s="104"/>
      <c r="O3040" s="106"/>
      <c r="P3040" s="111" t="s">
        <v>2830</v>
      </c>
      <c r="Q3040" s="153" t="s">
        <v>499</v>
      </c>
      <c r="R3040" s="153" t="s">
        <v>511</v>
      </c>
      <c r="S3040" s="153">
        <v>4.1666666666666657E-2</v>
      </c>
      <c r="T3040" s="153">
        <v>0.45833333333333331</v>
      </c>
      <c r="U3040" s="153">
        <v>0.51041666666666663</v>
      </c>
      <c r="V3040" s="153">
        <f>IF(ISBLANK(T3040),"",Tabella2[[#This Row],[ACT STOP]]-Tabella2[[#This Row],[ACT START]])</f>
        <v>5.2083333333333315E-2</v>
      </c>
      <c r="W3040" s="104" t="s">
        <v>92</v>
      </c>
      <c r="X3040" s="104" t="s">
        <v>91</v>
      </c>
      <c r="Y3040" s="110"/>
      <c r="Z3040" s="106"/>
      <c r="AA3040" s="104"/>
      <c r="AB3040" s="107"/>
      <c r="AC3040" s="72">
        <v>1</v>
      </c>
      <c r="AH3040" s="70"/>
      <c r="AI3040" s="70"/>
      <c r="AJ3040">
        <v>0</v>
      </c>
      <c r="AL3040" s="70"/>
      <c r="BM3040" s="135">
        <v>0.45833333333333331</v>
      </c>
      <c r="BN3040" s="136">
        <v>0.51041666666666663</v>
      </c>
      <c r="BO3040" s="101">
        <v>1.041666666666667E-2</v>
      </c>
      <c r="BQ3040" t="s">
        <v>102</v>
      </c>
      <c r="BR3040" s="109" t="str">
        <f t="shared" si="47"/>
        <v>SH-25-3029</v>
      </c>
      <c r="BS3040" s="109" t="s">
        <v>372</v>
      </c>
      <c r="BT3040" t="s">
        <v>92</v>
      </c>
      <c r="BU3040" t="s">
        <v>6403</v>
      </c>
    </row>
    <row r="3041" spans="1:73" hidden="1">
      <c r="A3041" s="103" t="s">
        <v>6404</v>
      </c>
      <c r="B3041" s="102">
        <v>45805</v>
      </c>
      <c r="C3041" s="104">
        <f>_xlfn.ISOWEEKNUM(Tabella2[[#This Row],[Date]])</f>
        <v>22</v>
      </c>
      <c r="D3041" s="104" t="s">
        <v>523</v>
      </c>
      <c r="E3041" s="104" t="s">
        <v>284</v>
      </c>
      <c r="F3041" s="104">
        <v>63</v>
      </c>
      <c r="G3041" s="104" t="s">
        <v>257</v>
      </c>
      <c r="H3041" s="105">
        <v>1</v>
      </c>
      <c r="I3041" s="104"/>
      <c r="J3041" s="104" t="s">
        <v>258</v>
      </c>
      <c r="K3041" s="104" t="s">
        <v>79</v>
      </c>
      <c r="L3041" s="104" t="s">
        <v>299</v>
      </c>
      <c r="M3041" s="104" t="s">
        <v>276</v>
      </c>
      <c r="N3041" s="104"/>
      <c r="O3041" s="106" t="str">
        <f>A855</f>
        <v>13257</v>
      </c>
      <c r="P3041" s="111" t="s">
        <v>2947</v>
      </c>
      <c r="Q3041" s="153" t="s">
        <v>271</v>
      </c>
      <c r="R3041" s="153" t="s">
        <v>272</v>
      </c>
      <c r="S3041" s="153">
        <v>4.1666666666666657E-2</v>
      </c>
      <c r="T3041" s="153">
        <v>0.52083333333333337</v>
      </c>
      <c r="U3041" s="153">
        <v>0.5625</v>
      </c>
      <c r="V3041" s="153">
        <f>IF(ISBLANK(T3041),"",Tabella2[[#This Row],[ACT STOP]]-Tabella2[[#This Row],[ACT START]])</f>
        <v>4.166666666666663E-2</v>
      </c>
      <c r="W3041" s="104" t="s">
        <v>92</v>
      </c>
      <c r="X3041" s="104" t="s">
        <v>91</v>
      </c>
      <c r="Y3041" s="110"/>
      <c r="Z3041" s="106"/>
      <c r="AA3041" s="104"/>
      <c r="AB3041" s="107"/>
      <c r="AC3041" s="72">
        <v>1</v>
      </c>
      <c r="AH3041" s="70"/>
      <c r="AI3041" s="70"/>
      <c r="AJ3041">
        <v>0</v>
      </c>
      <c r="AL3041" s="70"/>
      <c r="BM3041" s="135">
        <v>0.52083333333333337</v>
      </c>
      <c r="BN3041" s="136">
        <v>0.5625</v>
      </c>
      <c r="BO3041" s="101"/>
      <c r="BR3041" s="109" t="str">
        <f t="shared" si="47"/>
        <v>SH-25-3030</v>
      </c>
      <c r="BS3041" s="109" t="s">
        <v>332</v>
      </c>
      <c r="BT3041" t="s">
        <v>92</v>
      </c>
      <c r="BU3041" t="s">
        <v>6405</v>
      </c>
    </row>
    <row r="3042" spans="1:73" hidden="1">
      <c r="A3042" s="103" t="s">
        <v>6406</v>
      </c>
      <c r="B3042" s="102">
        <v>45805</v>
      </c>
      <c r="C3042" s="104">
        <f>_xlfn.ISOWEEKNUM(Tabella2[[#This Row],[Date]])</f>
        <v>22</v>
      </c>
      <c r="D3042" s="104" t="s">
        <v>698</v>
      </c>
      <c r="E3042" s="104" t="s">
        <v>284</v>
      </c>
      <c r="F3042" s="104">
        <v>50</v>
      </c>
      <c r="G3042" s="104" t="s">
        <v>257</v>
      </c>
      <c r="H3042" s="105">
        <v>12</v>
      </c>
      <c r="I3042" s="104"/>
      <c r="J3042" s="104" t="s">
        <v>258</v>
      </c>
      <c r="K3042" s="104" t="s">
        <v>83</v>
      </c>
      <c r="L3042" s="104" t="s">
        <v>299</v>
      </c>
      <c r="M3042" s="104" t="s">
        <v>276</v>
      </c>
      <c r="N3042" s="104"/>
      <c r="O3042" s="106" t="str">
        <f>A856</f>
        <v>13258</v>
      </c>
      <c r="P3042" s="111" t="s">
        <v>405</v>
      </c>
      <c r="Q3042" s="153" t="s">
        <v>271</v>
      </c>
      <c r="R3042" s="153" t="s">
        <v>272</v>
      </c>
      <c r="S3042" s="153">
        <v>4.1666666666666657E-2</v>
      </c>
      <c r="T3042" s="153">
        <v>0.52083333333333337</v>
      </c>
      <c r="U3042" s="153">
        <v>0.5625</v>
      </c>
      <c r="V3042" s="153">
        <f>IF(ISBLANK(T3042),"",Tabella2[[#This Row],[ACT STOP]]-Tabella2[[#This Row],[ACT START]])</f>
        <v>4.166666666666663E-2</v>
      </c>
      <c r="W3042" s="104" t="s">
        <v>92</v>
      </c>
      <c r="X3042" s="104" t="s">
        <v>91</v>
      </c>
      <c r="Y3042" s="110"/>
      <c r="Z3042" s="106"/>
      <c r="AA3042" s="104"/>
      <c r="AB3042" s="107"/>
      <c r="AC3042" s="72">
        <v>1</v>
      </c>
      <c r="AH3042" s="70"/>
      <c r="AI3042" s="70"/>
      <c r="AJ3042">
        <v>0</v>
      </c>
      <c r="AL3042" s="70"/>
      <c r="BM3042" s="135">
        <v>0.52083333333333337</v>
      </c>
      <c r="BN3042" s="136">
        <v>0.5625</v>
      </c>
      <c r="BO3042" s="101"/>
      <c r="BR3042" s="109" t="str">
        <f t="shared" si="47"/>
        <v>SH-25-3031</v>
      </c>
      <c r="BS3042" s="109" t="s">
        <v>266</v>
      </c>
      <c r="BT3042" t="s">
        <v>92</v>
      </c>
      <c r="BU3042" t="s">
        <v>6407</v>
      </c>
    </row>
    <row r="3043" spans="1:73" hidden="1">
      <c r="A3043" s="103" t="s">
        <v>6408</v>
      </c>
      <c r="B3043" s="102">
        <v>45805</v>
      </c>
      <c r="C3043" s="104">
        <f>_xlfn.ISOWEEKNUM(Tabella2[[#This Row],[Date]])</f>
        <v>22</v>
      </c>
      <c r="D3043" s="104" t="s">
        <v>722</v>
      </c>
      <c r="E3043" s="104" t="s">
        <v>327</v>
      </c>
      <c r="F3043" s="104">
        <v>78</v>
      </c>
      <c r="G3043" s="104" t="s">
        <v>257</v>
      </c>
      <c r="H3043" s="105">
        <v>2</v>
      </c>
      <c r="I3043" s="104" t="s">
        <v>258</v>
      </c>
      <c r="J3043" s="104"/>
      <c r="K3043" s="104" t="s">
        <v>81</v>
      </c>
      <c r="L3043" s="104" t="s">
        <v>259</v>
      </c>
      <c r="M3043" s="104" t="s">
        <v>798</v>
      </c>
      <c r="N3043" s="104"/>
      <c r="O3043" s="106"/>
      <c r="P3043" s="111" t="s">
        <v>2830</v>
      </c>
      <c r="Q3043" s="153" t="s">
        <v>271</v>
      </c>
      <c r="R3043" s="153" t="s">
        <v>272</v>
      </c>
      <c r="S3043" s="153">
        <v>4.1666666666666657E-2</v>
      </c>
      <c r="T3043" s="153">
        <v>0.52083333333333337</v>
      </c>
      <c r="U3043" s="153">
        <v>0.5625</v>
      </c>
      <c r="V3043" s="153">
        <f>IF(ISBLANK(T3043),"",Tabella2[[#This Row],[ACT STOP]]-Tabella2[[#This Row],[ACT START]])</f>
        <v>4.166666666666663E-2</v>
      </c>
      <c r="W3043" s="104" t="s">
        <v>92</v>
      </c>
      <c r="X3043" s="104" t="s">
        <v>91</v>
      </c>
      <c r="Y3043" s="110"/>
      <c r="Z3043" s="106"/>
      <c r="AA3043" s="104"/>
      <c r="AB3043" s="107"/>
      <c r="AC3043" s="72">
        <v>1</v>
      </c>
      <c r="AH3043" s="70"/>
      <c r="AI3043" s="70"/>
      <c r="AJ3043">
        <v>0</v>
      </c>
      <c r="AL3043" s="70"/>
      <c r="BM3043" s="135">
        <v>0.52083333333333337</v>
      </c>
      <c r="BN3043" s="136">
        <v>0.5625</v>
      </c>
      <c r="BO3043" s="101"/>
      <c r="BR3043" s="109" t="str">
        <f t="shared" si="47"/>
        <v>SH-25-3032</v>
      </c>
      <c r="BS3043" s="109" t="s">
        <v>368</v>
      </c>
      <c r="BT3043" t="s">
        <v>92</v>
      </c>
      <c r="BU3043" t="s">
        <v>6409</v>
      </c>
    </row>
    <row r="3044" spans="1:73" hidden="1">
      <c r="A3044" s="103" t="s">
        <v>6410</v>
      </c>
      <c r="B3044" s="102">
        <v>45805</v>
      </c>
      <c r="C3044" s="104">
        <f>_xlfn.ISOWEEKNUM(Tabella2[[#This Row],[Date]])</f>
        <v>22</v>
      </c>
      <c r="D3044" s="104" t="s">
        <v>558</v>
      </c>
      <c r="E3044" s="104" t="s">
        <v>284</v>
      </c>
      <c r="F3044" s="104">
        <v>61</v>
      </c>
      <c r="G3044" s="104" t="s">
        <v>284</v>
      </c>
      <c r="H3044" s="105">
        <v>23</v>
      </c>
      <c r="I3044" s="104"/>
      <c r="J3044" s="104" t="s">
        <v>258</v>
      </c>
      <c r="K3044" s="104" t="s">
        <v>79</v>
      </c>
      <c r="L3044" s="104" t="s">
        <v>299</v>
      </c>
      <c r="M3044" s="104" t="s">
        <v>276</v>
      </c>
      <c r="N3044" s="104"/>
      <c r="O3044" s="106" t="str">
        <f>A857</f>
        <v>13259</v>
      </c>
      <c r="P3044" s="111" t="s">
        <v>844</v>
      </c>
      <c r="Q3044" s="153" t="s">
        <v>550</v>
      </c>
      <c r="R3044" s="153" t="s">
        <v>665</v>
      </c>
      <c r="S3044" s="153">
        <v>4.1666666666666657E-2</v>
      </c>
      <c r="T3044" s="153">
        <v>0.58333333333333337</v>
      </c>
      <c r="U3044" s="153">
        <v>0.625</v>
      </c>
      <c r="V3044" s="153">
        <f>IF(ISBLANK(T3044),"",Tabella2[[#This Row],[ACT STOP]]-Tabella2[[#This Row],[ACT START]])</f>
        <v>4.166666666666663E-2</v>
      </c>
      <c r="W3044" s="104" t="s">
        <v>92</v>
      </c>
      <c r="X3044" s="104" t="s">
        <v>91</v>
      </c>
      <c r="Y3044" s="110"/>
      <c r="Z3044" s="106"/>
      <c r="AA3044" s="104"/>
      <c r="AB3044" s="107"/>
      <c r="AC3044" s="72">
        <v>1</v>
      </c>
      <c r="AH3044" s="70"/>
      <c r="AI3044" s="70"/>
      <c r="AJ3044">
        <v>0</v>
      </c>
      <c r="AL3044" s="70"/>
      <c r="BM3044" s="135">
        <v>0.58333333333333337</v>
      </c>
      <c r="BN3044" s="136">
        <v>0.625</v>
      </c>
      <c r="BO3044" s="101"/>
      <c r="BR3044" s="109" t="str">
        <f t="shared" si="47"/>
        <v>SH-25-3033</v>
      </c>
      <c r="BS3044" s="109" t="s">
        <v>358</v>
      </c>
      <c r="BT3044" t="s">
        <v>92</v>
      </c>
      <c r="BU3044" t="s">
        <v>6411</v>
      </c>
    </row>
    <row r="3045" spans="1:73" hidden="1">
      <c r="A3045" s="103" t="s">
        <v>6412</v>
      </c>
      <c r="B3045" s="102">
        <v>45805</v>
      </c>
      <c r="C3045" s="104">
        <f>_xlfn.ISOWEEKNUM(Tabella2[[#This Row],[Date]])</f>
        <v>22</v>
      </c>
      <c r="D3045" s="104" t="s">
        <v>13714</v>
      </c>
      <c r="E3045" s="104" t="s">
        <v>284</v>
      </c>
      <c r="F3045" s="104">
        <v>48</v>
      </c>
      <c r="G3045" s="104" t="s">
        <v>257</v>
      </c>
      <c r="H3045" s="105">
        <v>9</v>
      </c>
      <c r="I3045" s="104"/>
      <c r="J3045" s="104" t="s">
        <v>258</v>
      </c>
      <c r="K3045" s="104" t="s">
        <v>83</v>
      </c>
      <c r="L3045" s="104" t="s">
        <v>299</v>
      </c>
      <c r="M3045" s="104" t="s">
        <v>276</v>
      </c>
      <c r="N3045" s="104"/>
      <c r="O3045" s="106" t="str">
        <f>A858</f>
        <v>13260</v>
      </c>
      <c r="P3045" s="111" t="s">
        <v>405</v>
      </c>
      <c r="Q3045" s="153" t="s">
        <v>550</v>
      </c>
      <c r="R3045" s="153" t="s">
        <v>665</v>
      </c>
      <c r="S3045" s="153">
        <v>4.1666666666666657E-2</v>
      </c>
      <c r="T3045" s="153" t="s">
        <v>550</v>
      </c>
      <c r="U3045" s="153" t="s">
        <v>665</v>
      </c>
      <c r="V3045" s="153">
        <f>IF(ISBLANK(T3045),"",Tabella2[[#This Row],[ACT STOP]]-Tabella2[[#This Row],[ACT START]])</f>
        <v>4.166666666666663E-2</v>
      </c>
      <c r="W3045" s="104" t="s">
        <v>92</v>
      </c>
      <c r="X3045" s="104" t="s">
        <v>91</v>
      </c>
      <c r="Y3045" s="110"/>
      <c r="Z3045" s="106"/>
      <c r="AA3045" s="104"/>
      <c r="AB3045" s="107"/>
      <c r="AC3045" s="72">
        <v>1</v>
      </c>
      <c r="AH3045" s="70"/>
      <c r="AI3045" s="70"/>
      <c r="AJ3045">
        <v>0</v>
      </c>
      <c r="AL3045" s="70"/>
      <c r="BM3045" s="135" t="s">
        <v>550</v>
      </c>
      <c r="BN3045" s="136" t="s">
        <v>665</v>
      </c>
      <c r="BO3045" s="101"/>
      <c r="BR3045" s="109" t="str">
        <f t="shared" si="47"/>
        <v>SH-25-3034</v>
      </c>
      <c r="BS3045" s="109" t="s">
        <v>318</v>
      </c>
      <c r="BT3045" t="s">
        <v>92</v>
      </c>
      <c r="BU3045" t="s">
        <v>6413</v>
      </c>
    </row>
    <row r="3046" spans="1:73" hidden="1">
      <c r="A3046" s="103" t="s">
        <v>6414</v>
      </c>
      <c r="B3046" s="102">
        <v>45805</v>
      </c>
      <c r="C3046" s="104">
        <f>_xlfn.ISOWEEKNUM(Tabella2[[#This Row],[Date]])</f>
        <v>22</v>
      </c>
      <c r="D3046" s="104" t="s">
        <v>722</v>
      </c>
      <c r="E3046" s="104" t="s">
        <v>327</v>
      </c>
      <c r="F3046" s="104">
        <v>76</v>
      </c>
      <c r="G3046" s="104" t="s">
        <v>284</v>
      </c>
      <c r="H3046" s="105">
        <v>22</v>
      </c>
      <c r="I3046" s="104" t="s">
        <v>258</v>
      </c>
      <c r="J3046" s="104"/>
      <c r="K3046" s="104" t="s">
        <v>81</v>
      </c>
      <c r="L3046" s="104" t="s">
        <v>259</v>
      </c>
      <c r="M3046" s="104" t="s">
        <v>276</v>
      </c>
      <c r="N3046" s="104"/>
      <c r="O3046" s="106"/>
      <c r="P3046" s="111" t="s">
        <v>745</v>
      </c>
      <c r="Q3046" s="153" t="s">
        <v>550</v>
      </c>
      <c r="R3046" s="153" t="s">
        <v>665</v>
      </c>
      <c r="S3046" s="153">
        <v>4.1666666666666657E-2</v>
      </c>
      <c r="T3046" s="153" t="s">
        <v>550</v>
      </c>
      <c r="U3046" s="153">
        <v>0.61805555555555558</v>
      </c>
      <c r="V3046" s="153">
        <f>IF(ISBLANK(T3046),"",Tabella2[[#This Row],[ACT STOP]]-Tabella2[[#This Row],[ACT START]])</f>
        <v>3.472222222222221E-2</v>
      </c>
      <c r="W3046" s="104" t="s">
        <v>92</v>
      </c>
      <c r="X3046" s="104" t="s">
        <v>91</v>
      </c>
      <c r="Y3046" s="110"/>
      <c r="Z3046" s="106"/>
      <c r="AA3046" s="104"/>
      <c r="AB3046" s="107"/>
      <c r="AC3046" s="72">
        <v>1</v>
      </c>
      <c r="AH3046" s="70"/>
      <c r="AI3046" s="70"/>
      <c r="AJ3046">
        <v>0</v>
      </c>
      <c r="AL3046" s="70"/>
      <c r="BM3046" s="135" t="s">
        <v>550</v>
      </c>
      <c r="BN3046" s="136">
        <v>0.61805555555555558</v>
      </c>
      <c r="BO3046" s="101"/>
      <c r="BR3046" s="109" t="str">
        <f t="shared" si="47"/>
        <v>SH-25-3035</v>
      </c>
      <c r="BS3046" s="109" t="s">
        <v>295</v>
      </c>
      <c r="BT3046" t="s">
        <v>92</v>
      </c>
      <c r="BU3046" t="s">
        <v>6415</v>
      </c>
    </row>
    <row r="3047" spans="1:73" hidden="1">
      <c r="A3047" s="103" t="s">
        <v>6416</v>
      </c>
      <c r="B3047" s="102">
        <v>45805</v>
      </c>
      <c r="C3047" s="104">
        <f>_xlfn.ISOWEEKNUM(Tabella2[[#This Row],[Date]])</f>
        <v>22</v>
      </c>
      <c r="D3047" s="104" t="s">
        <v>321</v>
      </c>
      <c r="E3047" s="104" t="s">
        <v>284</v>
      </c>
      <c r="F3047" s="104">
        <v>54</v>
      </c>
      <c r="G3047" s="104" t="s">
        <v>257</v>
      </c>
      <c r="H3047" s="105">
        <v>12</v>
      </c>
      <c r="I3047" s="104"/>
      <c r="J3047" s="104" t="s">
        <v>258</v>
      </c>
      <c r="K3047" s="104" t="s">
        <v>79</v>
      </c>
      <c r="L3047" s="104" t="s">
        <v>299</v>
      </c>
      <c r="M3047" s="104" t="s">
        <v>276</v>
      </c>
      <c r="N3047" s="104"/>
      <c r="O3047" s="106" t="str">
        <f>A859</f>
        <v>13261</v>
      </c>
      <c r="P3047" s="111" t="s">
        <v>554</v>
      </c>
      <c r="Q3047" s="153" t="s">
        <v>519</v>
      </c>
      <c r="R3047" s="153" t="s">
        <v>520</v>
      </c>
      <c r="S3047" s="153">
        <v>4.1666666666666657E-2</v>
      </c>
      <c r="T3047" s="153">
        <v>0.64583333333333337</v>
      </c>
      <c r="U3047" s="153">
        <v>0.6875</v>
      </c>
      <c r="V3047" s="153">
        <f>IF(ISBLANK(T3047),"",Tabella2[[#This Row],[ACT STOP]]-Tabella2[[#This Row],[ACT START]])</f>
        <v>4.166666666666663E-2</v>
      </c>
      <c r="W3047" s="104" t="s">
        <v>92</v>
      </c>
      <c r="X3047" s="104" t="s">
        <v>91</v>
      </c>
      <c r="Y3047" s="110"/>
      <c r="Z3047" s="106"/>
      <c r="AA3047" s="104"/>
      <c r="AB3047" s="107"/>
      <c r="AC3047" s="72">
        <v>1</v>
      </c>
      <c r="AH3047" s="70"/>
      <c r="AI3047" s="70"/>
      <c r="AJ3047">
        <v>0</v>
      </c>
      <c r="AL3047" s="70"/>
      <c r="BM3047" s="135">
        <v>0.64583333333333337</v>
      </c>
      <c r="BN3047" s="136">
        <v>0.6875</v>
      </c>
      <c r="BO3047" s="101"/>
      <c r="BR3047" s="109" t="str">
        <f t="shared" si="47"/>
        <v>SH-25-3036</v>
      </c>
      <c r="BS3047" s="109" t="s">
        <v>266</v>
      </c>
      <c r="BT3047" t="s">
        <v>92</v>
      </c>
      <c r="BU3047" t="s">
        <v>6417</v>
      </c>
    </row>
    <row r="3048" spans="1:73" hidden="1">
      <c r="A3048" s="103" t="s">
        <v>6418</v>
      </c>
      <c r="B3048" s="102">
        <v>45805</v>
      </c>
      <c r="C3048" s="104">
        <f>_xlfn.ISOWEEKNUM(Tabella2[[#This Row],[Date]])</f>
        <v>22</v>
      </c>
      <c r="D3048" s="104" t="s">
        <v>321</v>
      </c>
      <c r="E3048" s="104" t="s">
        <v>284</v>
      </c>
      <c r="F3048" s="104">
        <v>52</v>
      </c>
      <c r="G3048" s="104" t="s">
        <v>257</v>
      </c>
      <c r="H3048" s="105">
        <v>10</v>
      </c>
      <c r="I3048" s="104"/>
      <c r="J3048" s="104" t="s">
        <v>258</v>
      </c>
      <c r="K3048" s="104" t="s">
        <v>83</v>
      </c>
      <c r="L3048" s="104" t="s">
        <v>299</v>
      </c>
      <c r="M3048" s="104" t="s">
        <v>276</v>
      </c>
      <c r="N3048" s="104"/>
      <c r="O3048" s="106" t="str">
        <f>A860</f>
        <v>13262</v>
      </c>
      <c r="P3048" s="111" t="s">
        <v>306</v>
      </c>
      <c r="Q3048" s="153" t="s">
        <v>519</v>
      </c>
      <c r="R3048" s="153" t="s">
        <v>520</v>
      </c>
      <c r="S3048" s="153">
        <v>4.1666666666666657E-2</v>
      </c>
      <c r="T3048" s="153" t="s">
        <v>519</v>
      </c>
      <c r="U3048" s="153" t="s">
        <v>520</v>
      </c>
      <c r="V3048" s="153">
        <f>IF(ISBLANK(T3048),"",Tabella2[[#This Row],[ACT STOP]]-Tabella2[[#This Row],[ACT START]])</f>
        <v>4.166666666666663E-2</v>
      </c>
      <c r="W3048" s="104" t="s">
        <v>92</v>
      </c>
      <c r="X3048" s="104" t="s">
        <v>91</v>
      </c>
      <c r="Y3048" s="110"/>
      <c r="Z3048" s="106"/>
      <c r="AA3048" s="104"/>
      <c r="AB3048" s="107"/>
      <c r="AC3048" s="72">
        <v>1</v>
      </c>
      <c r="AH3048" s="70"/>
      <c r="AI3048" s="70"/>
      <c r="AJ3048">
        <v>0</v>
      </c>
      <c r="AL3048" s="70"/>
      <c r="BM3048" s="135" t="s">
        <v>519</v>
      </c>
      <c r="BN3048" s="136" t="s">
        <v>520</v>
      </c>
      <c r="BO3048" s="101"/>
      <c r="BR3048" s="109" t="str">
        <f t="shared" si="47"/>
        <v>SH-25-3037</v>
      </c>
      <c r="BS3048" s="109" t="s">
        <v>552</v>
      </c>
      <c r="BT3048" t="s">
        <v>92</v>
      </c>
      <c r="BU3048" t="s">
        <v>6419</v>
      </c>
    </row>
    <row r="3049" spans="1:73" hidden="1">
      <c r="A3049" s="103" t="s">
        <v>6420</v>
      </c>
      <c r="B3049" s="102">
        <v>45805</v>
      </c>
      <c r="C3049" s="104">
        <f>_xlfn.ISOWEEKNUM(Tabella2[[#This Row],[Date]])</f>
        <v>22</v>
      </c>
      <c r="D3049" s="104" t="s">
        <v>817</v>
      </c>
      <c r="E3049" s="104" t="s">
        <v>284</v>
      </c>
      <c r="F3049" s="104">
        <v>75</v>
      </c>
      <c r="G3049" s="104" t="s">
        <v>257</v>
      </c>
      <c r="H3049" s="105">
        <v>5</v>
      </c>
      <c r="I3049" s="104"/>
      <c r="J3049" s="104" t="s">
        <v>258</v>
      </c>
      <c r="K3049" s="104" t="s">
        <v>81</v>
      </c>
      <c r="L3049" s="104" t="s">
        <v>259</v>
      </c>
      <c r="M3049" s="104" t="s">
        <v>276</v>
      </c>
      <c r="N3049" s="104"/>
      <c r="O3049" s="106"/>
      <c r="P3049" s="111" t="s">
        <v>2613</v>
      </c>
      <c r="Q3049" s="153" t="s">
        <v>519</v>
      </c>
      <c r="R3049" s="153" t="s">
        <v>520</v>
      </c>
      <c r="S3049" s="153">
        <v>4.1666666666666657E-2</v>
      </c>
      <c r="T3049" s="153" t="s">
        <v>519</v>
      </c>
      <c r="U3049" s="153" t="s">
        <v>520</v>
      </c>
      <c r="V3049" s="153">
        <f>IF(ISBLANK(T3049),"",Tabella2[[#This Row],[ACT STOP]]-Tabella2[[#This Row],[ACT START]])</f>
        <v>4.166666666666663E-2</v>
      </c>
      <c r="W3049" s="104" t="s">
        <v>92</v>
      </c>
      <c r="X3049" s="104" t="s">
        <v>91</v>
      </c>
      <c r="Y3049" s="110"/>
      <c r="Z3049" s="106"/>
      <c r="AA3049" s="104"/>
      <c r="AB3049" s="107"/>
      <c r="AC3049" s="72">
        <v>1</v>
      </c>
      <c r="AH3049" s="70"/>
      <c r="AI3049" s="70"/>
      <c r="AJ3049">
        <v>0</v>
      </c>
      <c r="AL3049" s="70"/>
      <c r="BM3049" s="135" t="s">
        <v>519</v>
      </c>
      <c r="BN3049" s="136" t="s">
        <v>520</v>
      </c>
      <c r="BO3049" s="101"/>
      <c r="BR3049" s="109" t="str">
        <f t="shared" si="47"/>
        <v>SH-25-3038</v>
      </c>
      <c r="BS3049" s="109" t="s">
        <v>416</v>
      </c>
      <c r="BT3049" t="s">
        <v>92</v>
      </c>
      <c r="BU3049" t="s">
        <v>6421</v>
      </c>
    </row>
    <row r="3050" spans="1:73" hidden="1">
      <c r="A3050" s="103" t="s">
        <v>6422</v>
      </c>
      <c r="B3050" s="102">
        <v>45806</v>
      </c>
      <c r="C3050" s="104">
        <f>_xlfn.ISOWEEKNUM(Tabella2[[#This Row],[Date]])</f>
        <v>22</v>
      </c>
      <c r="D3050" s="104" t="s">
        <v>305</v>
      </c>
      <c r="E3050" s="104" t="s">
        <v>284</v>
      </c>
      <c r="F3050" s="104">
        <v>45</v>
      </c>
      <c r="G3050" s="104" t="s">
        <v>257</v>
      </c>
      <c r="H3050" s="105">
        <v>17</v>
      </c>
      <c r="I3050" s="104"/>
      <c r="J3050" s="104" t="s">
        <v>258</v>
      </c>
      <c r="K3050" s="104" t="s">
        <v>79</v>
      </c>
      <c r="L3050" s="104" t="s">
        <v>299</v>
      </c>
      <c r="M3050" s="104" t="s">
        <v>906</v>
      </c>
      <c r="N3050" s="104"/>
      <c r="O3050" s="106" t="str">
        <f>A3051</f>
        <v>15453</v>
      </c>
      <c r="P3050" s="111" t="s">
        <v>2356</v>
      </c>
      <c r="Q3050" s="153" t="s">
        <v>286</v>
      </c>
      <c r="R3050" s="153" t="s">
        <v>631</v>
      </c>
      <c r="S3050" s="153">
        <v>4.1666666666666657E-2</v>
      </c>
      <c r="T3050" s="153" t="s">
        <v>286</v>
      </c>
      <c r="U3050" s="153" t="s">
        <v>631</v>
      </c>
      <c r="V3050" s="153">
        <f>IF(ISBLANK(T3050),"",Tabella2[[#This Row],[ACT STOP]]-Tabella2[[#This Row],[ACT START]])</f>
        <v>4.1666666666666685E-2</v>
      </c>
      <c r="W3050" s="104" t="s">
        <v>92</v>
      </c>
      <c r="X3050" s="104" t="s">
        <v>91</v>
      </c>
      <c r="Y3050" s="110"/>
      <c r="Z3050" s="106"/>
      <c r="AA3050" s="104"/>
      <c r="AB3050" s="107"/>
      <c r="AC3050" s="72">
        <v>1</v>
      </c>
      <c r="AH3050" s="70"/>
      <c r="AI3050" s="70"/>
      <c r="AJ3050">
        <v>0</v>
      </c>
      <c r="AL3050" s="70"/>
      <c r="BL3050" t="s">
        <v>2310</v>
      </c>
      <c r="BM3050" s="135" t="s">
        <v>286</v>
      </c>
      <c r="BN3050" s="136" t="s">
        <v>631</v>
      </c>
      <c r="BO3050" s="101"/>
      <c r="BR3050" s="109" t="str">
        <f t="shared" si="47"/>
        <v>SH-25-3039</v>
      </c>
      <c r="BS3050" s="109" t="s">
        <v>393</v>
      </c>
      <c r="BT3050" t="s">
        <v>92</v>
      </c>
      <c r="BU3050" t="s">
        <v>6423</v>
      </c>
    </row>
    <row r="3051" spans="1:73" hidden="1">
      <c r="A3051" s="103" t="s">
        <v>6424</v>
      </c>
      <c r="B3051" s="102">
        <v>45806</v>
      </c>
      <c r="C3051" s="104">
        <f>_xlfn.ISOWEEKNUM(Tabella2[[#This Row],[Date]])</f>
        <v>22</v>
      </c>
      <c r="D3051" s="104" t="s">
        <v>305</v>
      </c>
      <c r="E3051" s="104" t="s">
        <v>284</v>
      </c>
      <c r="F3051" s="104">
        <v>46</v>
      </c>
      <c r="G3051" s="104" t="s">
        <v>257</v>
      </c>
      <c r="H3051" s="105">
        <v>12</v>
      </c>
      <c r="I3051" s="104"/>
      <c r="J3051" s="104" t="s">
        <v>258</v>
      </c>
      <c r="K3051" s="104" t="s">
        <v>78</v>
      </c>
      <c r="L3051" s="104" t="s">
        <v>299</v>
      </c>
      <c r="M3051" s="104" t="s">
        <v>906</v>
      </c>
      <c r="N3051" s="104"/>
      <c r="O3051" s="106" t="str">
        <f>A3050</f>
        <v>15452</v>
      </c>
      <c r="P3051" s="111" t="s">
        <v>2397</v>
      </c>
      <c r="Q3051" s="153">
        <v>0.33333333333333331</v>
      </c>
      <c r="R3051" s="153">
        <v>0.375</v>
      </c>
      <c r="S3051" s="153">
        <v>4.1666666666666657E-2</v>
      </c>
      <c r="T3051" s="153">
        <v>0.33333333333333331</v>
      </c>
      <c r="U3051" s="153">
        <v>0.375</v>
      </c>
      <c r="V3051" s="153">
        <f>IF(ISBLANK(T3051),"",Tabella2[[#This Row],[ACT STOP]]-Tabella2[[#This Row],[ACT START]])</f>
        <v>4.1666666666666685E-2</v>
      </c>
      <c r="W3051" s="104" t="s">
        <v>92</v>
      </c>
      <c r="X3051" s="104" t="s">
        <v>91</v>
      </c>
      <c r="Y3051" s="110"/>
      <c r="Z3051" s="106"/>
      <c r="AA3051" s="104"/>
      <c r="AB3051" s="107"/>
      <c r="AC3051" s="72">
        <v>1</v>
      </c>
      <c r="AH3051" s="70"/>
      <c r="AI3051" s="70"/>
      <c r="AJ3051">
        <v>0</v>
      </c>
      <c r="AL3051" s="70"/>
      <c r="BM3051" s="135">
        <v>0.33333333333333331</v>
      </c>
      <c r="BN3051" s="136">
        <v>0.375</v>
      </c>
      <c r="BO3051" s="101"/>
      <c r="BR3051" s="109" t="str">
        <f t="shared" si="47"/>
        <v>SH-25-3040</v>
      </c>
      <c r="BS3051" s="109" t="s">
        <v>266</v>
      </c>
      <c r="BT3051" t="s">
        <v>92</v>
      </c>
      <c r="BU3051" t="s">
        <v>6425</v>
      </c>
    </row>
    <row r="3052" spans="1:73" hidden="1">
      <c r="A3052" s="103" t="s">
        <v>6426</v>
      </c>
      <c r="B3052" s="102">
        <v>45806</v>
      </c>
      <c r="C3052" s="104">
        <f>_xlfn.ISOWEEKNUM(Tabella2[[#This Row],[Date]])</f>
        <v>22</v>
      </c>
      <c r="D3052" s="104" t="s">
        <v>321</v>
      </c>
      <c r="E3052" s="104" t="s">
        <v>284</v>
      </c>
      <c r="F3052" s="104">
        <v>54</v>
      </c>
      <c r="G3052" s="104" t="s">
        <v>284</v>
      </c>
      <c r="H3052" s="105">
        <v>22</v>
      </c>
      <c r="I3052" s="104"/>
      <c r="J3052" s="104" t="s">
        <v>258</v>
      </c>
      <c r="K3052" s="104" t="s">
        <v>83</v>
      </c>
      <c r="L3052" s="104" t="s">
        <v>299</v>
      </c>
      <c r="M3052" s="104" t="s">
        <v>276</v>
      </c>
      <c r="N3052" s="104"/>
      <c r="O3052" s="106" t="str">
        <f>A861</f>
        <v>13263</v>
      </c>
      <c r="P3052" s="111" t="s">
        <v>306</v>
      </c>
      <c r="Q3052" s="153" t="s">
        <v>286</v>
      </c>
      <c r="R3052" s="153" t="s">
        <v>631</v>
      </c>
      <c r="S3052" s="153">
        <v>4.1666666666666657E-2</v>
      </c>
      <c r="T3052" s="153">
        <v>0.33333333333333331</v>
      </c>
      <c r="U3052" s="153">
        <v>0.375</v>
      </c>
      <c r="V3052" s="153">
        <f>IF(ISBLANK(T3052),"",Tabella2[[#This Row],[ACT STOP]]-Tabella2[[#This Row],[ACT START]])</f>
        <v>4.1666666666666685E-2</v>
      </c>
      <c r="W3052" s="104" t="s">
        <v>92</v>
      </c>
      <c r="X3052" s="104" t="s">
        <v>91</v>
      </c>
      <c r="Y3052" s="110"/>
      <c r="Z3052" s="106"/>
      <c r="AA3052" s="104"/>
      <c r="AB3052" s="107"/>
      <c r="AC3052" s="72">
        <v>1</v>
      </c>
      <c r="AH3052" s="70"/>
      <c r="AI3052" s="70"/>
      <c r="AJ3052">
        <v>0</v>
      </c>
      <c r="AL3052" s="70"/>
      <c r="BM3052" s="135">
        <v>0.33333333333333331</v>
      </c>
      <c r="BN3052" s="136">
        <v>0.375</v>
      </c>
      <c r="BO3052" s="101"/>
      <c r="BR3052" s="109" t="str">
        <f t="shared" si="47"/>
        <v>SH-25-3041</v>
      </c>
      <c r="BS3052" s="109" t="s">
        <v>295</v>
      </c>
      <c r="BT3052" t="s">
        <v>92</v>
      </c>
      <c r="BU3052" t="s">
        <v>6427</v>
      </c>
    </row>
    <row r="3053" spans="1:73" hidden="1">
      <c r="A3053" s="103" t="s">
        <v>6428</v>
      </c>
      <c r="B3053" s="102">
        <v>45806</v>
      </c>
      <c r="C3053" s="104">
        <f>_xlfn.ISOWEEKNUM(Tabella2[[#This Row],[Date]])</f>
        <v>22</v>
      </c>
      <c r="D3053" s="104" t="s">
        <v>275</v>
      </c>
      <c r="E3053" s="104" t="s">
        <v>256</v>
      </c>
      <c r="F3053" s="104">
        <v>57</v>
      </c>
      <c r="G3053" s="104" t="s">
        <v>257</v>
      </c>
      <c r="H3053" s="105">
        <v>13</v>
      </c>
      <c r="I3053" s="104" t="s">
        <v>258</v>
      </c>
      <c r="J3053" s="104"/>
      <c r="K3053" s="104" t="s">
        <v>81</v>
      </c>
      <c r="L3053" s="104" t="s">
        <v>259</v>
      </c>
      <c r="M3053" s="104" t="s">
        <v>269</v>
      </c>
      <c r="N3053" s="104"/>
      <c r="O3053" s="106"/>
      <c r="P3053" s="111" t="s">
        <v>1814</v>
      </c>
      <c r="Q3053" s="153" t="s">
        <v>286</v>
      </c>
      <c r="R3053" s="153" t="s">
        <v>631</v>
      </c>
      <c r="S3053" s="153">
        <v>4.1666666666666657E-2</v>
      </c>
      <c r="T3053" s="153">
        <v>0.33333333333333331</v>
      </c>
      <c r="U3053" s="153">
        <v>0.375</v>
      </c>
      <c r="V3053" s="153">
        <f>IF(ISBLANK(T3053),"",Tabella2[[#This Row],[ACT STOP]]-Tabella2[[#This Row],[ACT START]])</f>
        <v>4.1666666666666685E-2</v>
      </c>
      <c r="W3053" s="104" t="s">
        <v>92</v>
      </c>
      <c r="X3053" s="104" t="s">
        <v>91</v>
      </c>
      <c r="Y3053" s="110"/>
      <c r="Z3053" s="106"/>
      <c r="AA3053" s="104"/>
      <c r="AB3053" s="107"/>
      <c r="AC3053" s="72">
        <v>1</v>
      </c>
      <c r="AH3053" s="70"/>
      <c r="AI3053" s="70"/>
      <c r="AJ3053">
        <v>0</v>
      </c>
      <c r="AL3053" s="70"/>
      <c r="BM3053" s="135">
        <v>0.33333333333333331</v>
      </c>
      <c r="BN3053" s="136">
        <v>0.375</v>
      </c>
      <c r="BO3053" s="101"/>
      <c r="BR3053" s="109" t="str">
        <f t="shared" si="47"/>
        <v>SH-25-3042</v>
      </c>
      <c r="BS3053" s="109" t="s">
        <v>427</v>
      </c>
      <c r="BT3053" t="s">
        <v>92</v>
      </c>
      <c r="BU3053" t="s">
        <v>6429</v>
      </c>
    </row>
    <row r="3054" spans="1:73" hidden="1">
      <c r="A3054" s="103" t="s">
        <v>6430</v>
      </c>
      <c r="B3054" s="102">
        <v>45806</v>
      </c>
      <c r="C3054" s="104">
        <f>_xlfn.ISOWEEKNUM(Tabella2[[#This Row],[Date]])</f>
        <v>22</v>
      </c>
      <c r="D3054" s="104" t="s">
        <v>255</v>
      </c>
      <c r="E3054" s="104" t="s">
        <v>256</v>
      </c>
      <c r="F3054" s="104">
        <v>40</v>
      </c>
      <c r="G3054" s="104" t="s">
        <v>284</v>
      </c>
      <c r="H3054" s="105">
        <v>23</v>
      </c>
      <c r="I3054" s="104" t="s">
        <v>258</v>
      </c>
      <c r="J3054" s="104"/>
      <c r="K3054" s="104" t="s">
        <v>75</v>
      </c>
      <c r="L3054" s="104" t="s">
        <v>259</v>
      </c>
      <c r="M3054" s="104" t="s">
        <v>276</v>
      </c>
      <c r="N3054" s="104"/>
      <c r="O3054" s="106"/>
      <c r="P3054" s="111" t="s">
        <v>2613</v>
      </c>
      <c r="Q3054" s="153" t="s">
        <v>286</v>
      </c>
      <c r="R3054" s="153" t="s">
        <v>631</v>
      </c>
      <c r="S3054" s="153">
        <v>4.1666666666666657E-2</v>
      </c>
      <c r="T3054" s="153">
        <v>0.33333333333333331</v>
      </c>
      <c r="U3054" s="153">
        <v>0.375</v>
      </c>
      <c r="V3054" s="153">
        <f>IF(ISBLANK(T3054),"",Tabella2[[#This Row],[ACT STOP]]-Tabella2[[#This Row],[ACT START]])</f>
        <v>4.1666666666666685E-2</v>
      </c>
      <c r="W3054" s="104" t="s">
        <v>92</v>
      </c>
      <c r="X3054" s="104" t="s">
        <v>91</v>
      </c>
      <c r="Y3054" s="110"/>
      <c r="Z3054" s="106"/>
      <c r="AA3054" s="104"/>
      <c r="AB3054" s="107"/>
      <c r="AC3054" s="72">
        <v>1</v>
      </c>
      <c r="AH3054" s="70"/>
      <c r="AI3054" s="70"/>
      <c r="AJ3054">
        <v>0</v>
      </c>
      <c r="AL3054" s="70"/>
      <c r="BM3054" s="135">
        <v>0.33333333333333331</v>
      </c>
      <c r="BN3054" s="136">
        <v>0.375</v>
      </c>
      <c r="BO3054" s="101"/>
      <c r="BR3054" s="109" t="str">
        <f t="shared" si="47"/>
        <v>SH-25-3043</v>
      </c>
      <c r="BS3054" s="109" t="s">
        <v>358</v>
      </c>
      <c r="BT3054" t="s">
        <v>92</v>
      </c>
      <c r="BU3054" t="s">
        <v>6431</v>
      </c>
    </row>
    <row r="3055" spans="1:73" hidden="1">
      <c r="A3055" s="103" t="s">
        <v>6432</v>
      </c>
      <c r="B3055" s="102">
        <v>45806</v>
      </c>
      <c r="C3055" s="104">
        <f>_xlfn.ISOWEEKNUM(Tabella2[[#This Row],[Date]])</f>
        <v>22</v>
      </c>
      <c r="D3055" s="104" t="s">
        <v>558</v>
      </c>
      <c r="E3055" s="104" t="s">
        <v>284</v>
      </c>
      <c r="F3055" s="104">
        <v>60</v>
      </c>
      <c r="G3055" s="104" t="s">
        <v>257</v>
      </c>
      <c r="H3055" s="105">
        <v>1</v>
      </c>
      <c r="I3055" s="104"/>
      <c r="J3055" s="104" t="s">
        <v>258</v>
      </c>
      <c r="K3055" s="104" t="s">
        <v>79</v>
      </c>
      <c r="L3055" s="104" t="s">
        <v>299</v>
      </c>
      <c r="M3055" s="104" t="s">
        <v>276</v>
      </c>
      <c r="N3055" s="104"/>
      <c r="O3055" s="106" t="str">
        <f>A862</f>
        <v>13264</v>
      </c>
      <c r="P3055" s="111" t="s">
        <v>2947</v>
      </c>
      <c r="Q3055" s="153" t="s">
        <v>262</v>
      </c>
      <c r="R3055" s="153" t="s">
        <v>263</v>
      </c>
      <c r="S3055" s="153">
        <v>4.1666666666666657E-2</v>
      </c>
      <c r="T3055" s="153" t="s">
        <v>262</v>
      </c>
      <c r="U3055" s="153">
        <v>0.43402777777777779</v>
      </c>
      <c r="V3055" s="153">
        <f>IF(ISBLANK(T3055),"",Tabella2[[#This Row],[ACT STOP]]-Tabella2[[#This Row],[ACT START]])</f>
        <v>3.8194444444444475E-2</v>
      </c>
      <c r="W3055" s="104" t="s">
        <v>92</v>
      </c>
      <c r="X3055" s="104" t="s">
        <v>91</v>
      </c>
      <c r="Y3055" s="110"/>
      <c r="Z3055" s="106"/>
      <c r="AA3055" s="104"/>
      <c r="AB3055" s="107"/>
      <c r="AC3055" s="72">
        <v>1</v>
      </c>
      <c r="AH3055" s="70"/>
      <c r="AI3055" s="70"/>
      <c r="AJ3055">
        <v>0</v>
      </c>
      <c r="AL3055" s="70"/>
      <c r="BM3055" s="135" t="s">
        <v>262</v>
      </c>
      <c r="BN3055" s="136">
        <v>0.43402777777777779</v>
      </c>
      <c r="BO3055" s="101"/>
      <c r="BR3055" s="109" t="str">
        <f t="shared" si="47"/>
        <v>SH-25-3044</v>
      </c>
      <c r="BS3055" s="109" t="s">
        <v>332</v>
      </c>
      <c r="BT3055" t="s">
        <v>92</v>
      </c>
      <c r="BU3055" t="s">
        <v>6433</v>
      </c>
    </row>
    <row r="3056" spans="1:73" hidden="1">
      <c r="A3056" s="103" t="s">
        <v>6434</v>
      </c>
      <c r="B3056" s="102">
        <v>45806</v>
      </c>
      <c r="C3056" s="104">
        <f>_xlfn.ISOWEEKNUM(Tabella2[[#This Row],[Date]])</f>
        <v>22</v>
      </c>
      <c r="D3056" s="104" t="s">
        <v>275</v>
      </c>
      <c r="E3056" s="104" t="s">
        <v>256</v>
      </c>
      <c r="F3056" s="104">
        <v>61</v>
      </c>
      <c r="G3056" s="104" t="s">
        <v>257</v>
      </c>
      <c r="H3056" s="105">
        <v>14</v>
      </c>
      <c r="I3056" s="104" t="s">
        <v>258</v>
      </c>
      <c r="J3056" s="104"/>
      <c r="K3056" s="104" t="s">
        <v>83</v>
      </c>
      <c r="L3056" s="104" t="s">
        <v>299</v>
      </c>
      <c r="M3056" s="104" t="s">
        <v>906</v>
      </c>
      <c r="N3056" s="104"/>
      <c r="O3056" s="106" t="str">
        <f>A3057</f>
        <v>15459</v>
      </c>
      <c r="P3056" s="111" t="s">
        <v>2397</v>
      </c>
      <c r="Q3056" s="153" t="s">
        <v>262</v>
      </c>
      <c r="R3056" s="153" t="s">
        <v>263</v>
      </c>
      <c r="S3056" s="153">
        <v>4.1666666666666657E-2</v>
      </c>
      <c r="T3056" s="153">
        <v>0.39583333333333331</v>
      </c>
      <c r="U3056" s="153">
        <v>0.4375</v>
      </c>
      <c r="V3056" s="153">
        <f>IF(ISBLANK(T3056),"",Tabella2[[#This Row],[ACT STOP]]-Tabella2[[#This Row],[ACT START]])</f>
        <v>4.1666666666666685E-2</v>
      </c>
      <c r="W3056" s="104" t="s">
        <v>92</v>
      </c>
      <c r="X3056" s="104" t="s">
        <v>91</v>
      </c>
      <c r="Y3056" s="110"/>
      <c r="Z3056" s="106"/>
      <c r="AA3056" s="104"/>
      <c r="AB3056" s="107"/>
      <c r="AC3056" s="72">
        <v>1</v>
      </c>
      <c r="AH3056" s="70"/>
      <c r="AI3056" s="70"/>
      <c r="AJ3056">
        <v>0</v>
      </c>
      <c r="AL3056" s="70"/>
      <c r="BM3056" s="135">
        <v>0.39583333333333331</v>
      </c>
      <c r="BN3056" s="136">
        <v>0.4375</v>
      </c>
      <c r="BO3056" s="101"/>
      <c r="BR3056" s="109" t="str">
        <f t="shared" si="47"/>
        <v>SH-25-3045</v>
      </c>
      <c r="BS3056" s="109" t="s">
        <v>372</v>
      </c>
      <c r="BT3056" t="s">
        <v>92</v>
      </c>
      <c r="BU3056" t="s">
        <v>6435</v>
      </c>
    </row>
    <row r="3057" spans="1:73" hidden="1">
      <c r="A3057" s="103" t="s">
        <v>6436</v>
      </c>
      <c r="B3057" s="102">
        <v>45806</v>
      </c>
      <c r="C3057" s="104">
        <f>_xlfn.ISOWEEKNUM(Tabella2[[#This Row],[Date]])</f>
        <v>22</v>
      </c>
      <c r="D3057" s="104" t="s">
        <v>275</v>
      </c>
      <c r="E3057" s="104" t="s">
        <v>256</v>
      </c>
      <c r="F3057" s="104">
        <v>56</v>
      </c>
      <c r="G3057" s="104" t="s">
        <v>257</v>
      </c>
      <c r="H3057" s="105">
        <v>2</v>
      </c>
      <c r="I3057" s="104" t="s">
        <v>258</v>
      </c>
      <c r="J3057" s="104"/>
      <c r="K3057" s="104" t="s">
        <v>80</v>
      </c>
      <c r="L3057" s="104" t="s">
        <v>299</v>
      </c>
      <c r="M3057" s="104" t="s">
        <v>906</v>
      </c>
      <c r="N3057" s="104"/>
      <c r="O3057" s="106" t="str">
        <f>A3056</f>
        <v>15458</v>
      </c>
      <c r="P3057" s="111" t="s">
        <v>2397</v>
      </c>
      <c r="Q3057" s="153">
        <v>0.39583333333333331</v>
      </c>
      <c r="R3057" s="153">
        <v>0.4375</v>
      </c>
      <c r="S3057" s="153">
        <v>4.1666666666666657E-2</v>
      </c>
      <c r="T3057" s="153">
        <v>0.39583333333333331</v>
      </c>
      <c r="U3057" s="153">
        <v>0.4375</v>
      </c>
      <c r="V3057" s="153">
        <f>IF(ISBLANK(T3057),"",Tabella2[[#This Row],[ACT STOP]]-Tabella2[[#This Row],[ACT START]])</f>
        <v>4.1666666666666685E-2</v>
      </c>
      <c r="W3057" s="104" t="s">
        <v>92</v>
      </c>
      <c r="X3057" s="104" t="s">
        <v>91</v>
      </c>
      <c r="Y3057" s="110"/>
      <c r="Z3057" s="106"/>
      <c r="AA3057" s="104"/>
      <c r="AB3057" s="107"/>
      <c r="AC3057" s="72">
        <v>1</v>
      </c>
      <c r="AH3057" s="70"/>
      <c r="AI3057" s="70"/>
      <c r="AJ3057">
        <v>0</v>
      </c>
      <c r="AL3057" s="70"/>
      <c r="BM3057" s="135">
        <v>0.39583333333333331</v>
      </c>
      <c r="BN3057" s="136">
        <v>0.4375</v>
      </c>
      <c r="BO3057" s="101"/>
      <c r="BR3057" s="109" t="str">
        <f t="shared" si="47"/>
        <v>SH-25-3046</v>
      </c>
      <c r="BS3057" s="109" t="s">
        <v>368</v>
      </c>
      <c r="BT3057" t="s">
        <v>92</v>
      </c>
      <c r="BU3057" t="s">
        <v>6437</v>
      </c>
    </row>
    <row r="3058" spans="1:73" hidden="1">
      <c r="A3058" s="103" t="s">
        <v>6438</v>
      </c>
      <c r="B3058" s="102">
        <v>45806</v>
      </c>
      <c r="C3058" s="104">
        <f>_xlfn.ISOWEEKNUM(Tabella2[[#This Row],[Date]])</f>
        <v>22</v>
      </c>
      <c r="D3058" s="104" t="s">
        <v>321</v>
      </c>
      <c r="E3058" s="104" t="s">
        <v>284</v>
      </c>
      <c r="F3058" s="104">
        <v>51</v>
      </c>
      <c r="G3058" s="104" t="s">
        <v>284</v>
      </c>
      <c r="H3058" s="105">
        <v>22</v>
      </c>
      <c r="I3058" s="104"/>
      <c r="J3058" s="104" t="s">
        <v>258</v>
      </c>
      <c r="K3058" s="104" t="s">
        <v>79</v>
      </c>
      <c r="L3058" s="104" t="s">
        <v>299</v>
      </c>
      <c r="M3058" s="104" t="s">
        <v>276</v>
      </c>
      <c r="N3058" s="104"/>
      <c r="O3058" s="106" t="str">
        <f>A863</f>
        <v>13265</v>
      </c>
      <c r="P3058" s="111" t="s">
        <v>554</v>
      </c>
      <c r="Q3058" s="153" t="s">
        <v>499</v>
      </c>
      <c r="R3058" s="153" t="s">
        <v>511</v>
      </c>
      <c r="S3058" s="153">
        <v>4.1666666666666657E-2</v>
      </c>
      <c r="T3058" s="153" t="s">
        <v>499</v>
      </c>
      <c r="U3058" s="153">
        <v>0.49305555555555558</v>
      </c>
      <c r="V3058" s="153">
        <f>IF(ISBLANK(T3058),"",Tabella2[[#This Row],[ACT STOP]]-Tabella2[[#This Row],[ACT START]])</f>
        <v>3.4722222222222265E-2</v>
      </c>
      <c r="W3058" s="104" t="s">
        <v>92</v>
      </c>
      <c r="X3058" s="104" t="s">
        <v>91</v>
      </c>
      <c r="Y3058" s="110"/>
      <c r="Z3058" s="106"/>
      <c r="AA3058" s="104"/>
      <c r="AB3058" s="107"/>
      <c r="AC3058" s="72">
        <v>1</v>
      </c>
      <c r="AH3058" s="70"/>
      <c r="AI3058" s="70"/>
      <c r="AJ3058">
        <v>0</v>
      </c>
      <c r="AL3058" s="70"/>
      <c r="BM3058" s="135" t="s">
        <v>499</v>
      </c>
      <c r="BN3058" s="136">
        <v>0.49305555555555558</v>
      </c>
      <c r="BO3058" s="101"/>
      <c r="BR3058" s="109" t="str">
        <f t="shared" si="47"/>
        <v>SH-25-3047</v>
      </c>
      <c r="BS3058" s="109" t="s">
        <v>295</v>
      </c>
      <c r="BT3058" t="s">
        <v>92</v>
      </c>
      <c r="BU3058" t="s">
        <v>6439</v>
      </c>
    </row>
    <row r="3059" spans="1:73" hidden="1">
      <c r="A3059" s="103" t="s">
        <v>6440</v>
      </c>
      <c r="B3059" s="102">
        <v>45806</v>
      </c>
      <c r="C3059" s="104">
        <f>_xlfn.ISOWEEKNUM(Tabella2[[#This Row],[Date]])</f>
        <v>22</v>
      </c>
      <c r="D3059" s="104" t="s">
        <v>558</v>
      </c>
      <c r="E3059" s="104" t="s">
        <v>284</v>
      </c>
      <c r="F3059" s="104">
        <v>59</v>
      </c>
      <c r="G3059" s="104" t="s">
        <v>257</v>
      </c>
      <c r="H3059" s="105">
        <v>17</v>
      </c>
      <c r="I3059" s="104"/>
      <c r="J3059" s="104" t="s">
        <v>258</v>
      </c>
      <c r="K3059" s="104" t="s">
        <v>83</v>
      </c>
      <c r="L3059" s="104" t="s">
        <v>299</v>
      </c>
      <c r="M3059" s="104" t="s">
        <v>276</v>
      </c>
      <c r="N3059" s="104"/>
      <c r="O3059" s="106" t="str">
        <f>A864</f>
        <v>13266</v>
      </c>
      <c r="P3059" s="111" t="s">
        <v>844</v>
      </c>
      <c r="Q3059" s="153" t="s">
        <v>499</v>
      </c>
      <c r="R3059" s="153" t="s">
        <v>511</v>
      </c>
      <c r="S3059" s="153">
        <v>4.1666666666666657E-2</v>
      </c>
      <c r="T3059" s="153">
        <v>0.45833333333333331</v>
      </c>
      <c r="U3059" s="153">
        <v>0.5</v>
      </c>
      <c r="V3059" s="153">
        <f>IF(ISBLANK(T3059),"",Tabella2[[#This Row],[ACT STOP]]-Tabella2[[#This Row],[ACT START]])</f>
        <v>4.1666666666666685E-2</v>
      </c>
      <c r="W3059" s="104" t="s">
        <v>92</v>
      </c>
      <c r="X3059" s="104" t="s">
        <v>91</v>
      </c>
      <c r="Y3059" s="110"/>
      <c r="Z3059" s="106"/>
      <c r="AA3059" s="104"/>
      <c r="AB3059" s="107"/>
      <c r="AC3059" s="72">
        <v>1</v>
      </c>
      <c r="AH3059" s="70"/>
      <c r="AI3059" s="70"/>
      <c r="AJ3059">
        <v>0</v>
      </c>
      <c r="AL3059" s="70"/>
      <c r="BM3059" s="135">
        <v>0.45833333333333331</v>
      </c>
      <c r="BN3059" s="136">
        <v>0.5</v>
      </c>
      <c r="BO3059" s="101"/>
      <c r="BR3059" s="109" t="str">
        <f t="shared" si="47"/>
        <v>SH-25-3048</v>
      </c>
      <c r="BS3059" s="109" t="s">
        <v>393</v>
      </c>
      <c r="BT3059" t="s">
        <v>92</v>
      </c>
      <c r="BU3059" t="s">
        <v>6441</v>
      </c>
    </row>
    <row r="3060" spans="1:73" hidden="1">
      <c r="A3060" s="103" t="s">
        <v>6442</v>
      </c>
      <c r="B3060" s="102">
        <v>45806</v>
      </c>
      <c r="C3060" s="104">
        <f>_xlfn.ISOWEEKNUM(Tabella2[[#This Row],[Date]])</f>
        <v>22</v>
      </c>
      <c r="D3060" s="104" t="s">
        <v>722</v>
      </c>
      <c r="E3060" s="104" t="s">
        <v>327</v>
      </c>
      <c r="F3060" s="104">
        <v>78</v>
      </c>
      <c r="G3060" s="104" t="s">
        <v>257</v>
      </c>
      <c r="H3060" s="105">
        <v>13</v>
      </c>
      <c r="I3060" s="104" t="s">
        <v>258</v>
      </c>
      <c r="J3060" s="104"/>
      <c r="K3060" s="104" t="s">
        <v>81</v>
      </c>
      <c r="L3060" s="104" t="s">
        <v>259</v>
      </c>
      <c r="M3060" s="104" t="s">
        <v>798</v>
      </c>
      <c r="N3060" s="104"/>
      <c r="O3060" s="106"/>
      <c r="P3060" s="111" t="s">
        <v>799</v>
      </c>
      <c r="Q3060" s="153" t="s">
        <v>499</v>
      </c>
      <c r="R3060" s="153" t="s">
        <v>511</v>
      </c>
      <c r="S3060" s="153">
        <v>4.1666666666666657E-2</v>
      </c>
      <c r="T3060" s="153">
        <v>0.45833333333333331</v>
      </c>
      <c r="U3060" s="153">
        <v>0.5</v>
      </c>
      <c r="V3060" s="153">
        <f>IF(ISBLANK(T3060),"",Tabella2[[#This Row],[ACT STOP]]-Tabella2[[#This Row],[ACT START]])</f>
        <v>4.1666666666666685E-2</v>
      </c>
      <c r="W3060" s="104" t="s">
        <v>92</v>
      </c>
      <c r="X3060" s="104" t="s">
        <v>91</v>
      </c>
      <c r="Y3060" s="110"/>
      <c r="Z3060" s="106"/>
      <c r="AA3060" s="104"/>
      <c r="AB3060" s="107"/>
      <c r="AC3060" s="72">
        <v>1</v>
      </c>
      <c r="AH3060" s="70"/>
      <c r="AI3060" s="70"/>
      <c r="AJ3060">
        <v>0</v>
      </c>
      <c r="AL3060" s="70"/>
      <c r="BM3060" s="135">
        <v>0.45833333333333331</v>
      </c>
      <c r="BN3060" s="136">
        <v>0.5</v>
      </c>
      <c r="BO3060" s="101"/>
      <c r="BR3060" s="109" t="str">
        <f t="shared" si="47"/>
        <v>SH-25-3049</v>
      </c>
      <c r="BS3060" s="109" t="s">
        <v>427</v>
      </c>
      <c r="BT3060" t="s">
        <v>92</v>
      </c>
      <c r="BU3060" t="s">
        <v>6443</v>
      </c>
    </row>
    <row r="3061" spans="1:73" hidden="1">
      <c r="A3061" s="103" t="s">
        <v>6444</v>
      </c>
      <c r="B3061" s="102">
        <v>45806</v>
      </c>
      <c r="C3061" s="104">
        <f>_xlfn.ISOWEEKNUM(Tabella2[[#This Row],[Date]])</f>
        <v>22</v>
      </c>
      <c r="D3061" s="104" t="s">
        <v>255</v>
      </c>
      <c r="E3061" s="104" t="s">
        <v>256</v>
      </c>
      <c r="F3061" s="104">
        <v>47</v>
      </c>
      <c r="G3061" s="104" t="s">
        <v>284</v>
      </c>
      <c r="H3061" s="105">
        <v>23</v>
      </c>
      <c r="I3061" s="104" t="s">
        <v>258</v>
      </c>
      <c r="J3061" s="104"/>
      <c r="K3061" s="104" t="s">
        <v>75</v>
      </c>
      <c r="L3061" s="104" t="s">
        <v>259</v>
      </c>
      <c r="M3061" s="104" t="s">
        <v>276</v>
      </c>
      <c r="N3061" s="104"/>
      <c r="O3061" s="106"/>
      <c r="P3061" s="111" t="s">
        <v>2613</v>
      </c>
      <c r="Q3061" s="153" t="s">
        <v>499</v>
      </c>
      <c r="R3061" s="153" t="s">
        <v>511</v>
      </c>
      <c r="S3061" s="153">
        <v>4.1666666666666657E-2</v>
      </c>
      <c r="T3061" s="153">
        <v>0.45833333333333331</v>
      </c>
      <c r="U3061" s="153">
        <v>0.5</v>
      </c>
      <c r="V3061" s="153">
        <f>IF(ISBLANK(T3061),"",Tabella2[[#This Row],[ACT STOP]]-Tabella2[[#This Row],[ACT START]])</f>
        <v>4.1666666666666685E-2</v>
      </c>
      <c r="W3061" s="104" t="s">
        <v>92</v>
      </c>
      <c r="X3061" s="104" t="s">
        <v>91</v>
      </c>
      <c r="Y3061" s="110"/>
      <c r="Z3061" s="106"/>
      <c r="AA3061" s="104"/>
      <c r="AB3061" s="107"/>
      <c r="AC3061" s="72">
        <v>1</v>
      </c>
      <c r="AH3061" s="70"/>
      <c r="AI3061" s="70"/>
      <c r="AJ3061">
        <v>0</v>
      </c>
      <c r="AL3061" s="70"/>
      <c r="BM3061" s="135">
        <v>0.45833333333333331</v>
      </c>
      <c r="BN3061" s="136">
        <v>0.5</v>
      </c>
      <c r="BO3061" s="101"/>
      <c r="BR3061" s="109" t="str">
        <f t="shared" si="47"/>
        <v>SH-25-3050</v>
      </c>
      <c r="BS3061" s="109" t="s">
        <v>358</v>
      </c>
      <c r="BT3061" t="s">
        <v>92</v>
      </c>
      <c r="BU3061" t="s">
        <v>6445</v>
      </c>
    </row>
    <row r="3062" spans="1:73" hidden="1">
      <c r="A3062" s="103" t="s">
        <v>6446</v>
      </c>
      <c r="B3062" s="102">
        <v>45806</v>
      </c>
      <c r="C3062" s="104">
        <f>_xlfn.ISOWEEKNUM(Tabella2[[#This Row],[Date]])</f>
        <v>22</v>
      </c>
      <c r="D3062" s="104" t="s">
        <v>3529</v>
      </c>
      <c r="E3062" s="104" t="s">
        <v>284</v>
      </c>
      <c r="F3062" s="104">
        <v>69</v>
      </c>
      <c r="G3062" s="104" t="s">
        <v>257</v>
      </c>
      <c r="H3062" s="105">
        <v>1</v>
      </c>
      <c r="I3062" s="104"/>
      <c r="J3062" s="104" t="s">
        <v>258</v>
      </c>
      <c r="K3062" s="104" t="s">
        <v>79</v>
      </c>
      <c r="L3062" s="104" t="s">
        <v>299</v>
      </c>
      <c r="M3062" s="104" t="s">
        <v>516</v>
      </c>
      <c r="N3062" s="104"/>
      <c r="O3062" s="106" t="str">
        <f>A3063</f>
        <v>15465</v>
      </c>
      <c r="P3062" s="111" t="s">
        <v>1993</v>
      </c>
      <c r="Q3062" s="153" t="s">
        <v>271</v>
      </c>
      <c r="R3062" s="153" t="s">
        <v>272</v>
      </c>
      <c r="S3062" s="153">
        <v>4.1666666666666657E-2</v>
      </c>
      <c r="T3062" s="153">
        <v>0.51388888888888884</v>
      </c>
      <c r="U3062" s="153">
        <v>0.55555555555555558</v>
      </c>
      <c r="V3062" s="153">
        <f>IF(ISBLANK(T3062),"",Tabella2[[#This Row],[ACT STOP]]-Tabella2[[#This Row],[ACT START]])</f>
        <v>4.1666666666666741E-2</v>
      </c>
      <c r="W3062" s="104" t="s">
        <v>92</v>
      </c>
      <c r="X3062" s="104" t="s">
        <v>91</v>
      </c>
      <c r="Y3062" s="110"/>
      <c r="Z3062" s="106"/>
      <c r="AA3062" s="104"/>
      <c r="AB3062" s="107"/>
      <c r="AC3062" s="72">
        <v>1</v>
      </c>
      <c r="AH3062" s="70"/>
      <c r="AI3062" s="70"/>
      <c r="AJ3062">
        <v>0</v>
      </c>
      <c r="AL3062" s="70"/>
      <c r="BM3062" s="135">
        <v>0.51388888888888884</v>
      </c>
      <c r="BN3062" s="136">
        <v>0.55555555555555558</v>
      </c>
      <c r="BO3062" s="101"/>
      <c r="BR3062" s="109" t="str">
        <f t="shared" si="47"/>
        <v>SH-25-3051</v>
      </c>
      <c r="BS3062" s="109" t="s">
        <v>332</v>
      </c>
      <c r="BT3062" t="s">
        <v>92</v>
      </c>
      <c r="BU3062" t="s">
        <v>6447</v>
      </c>
    </row>
    <row r="3063" spans="1:73" hidden="1">
      <c r="A3063" s="103" t="s">
        <v>6448</v>
      </c>
      <c r="B3063" s="102">
        <v>45806</v>
      </c>
      <c r="C3063" s="104">
        <f>_xlfn.ISOWEEKNUM(Tabella2[[#This Row],[Date]])</f>
        <v>22</v>
      </c>
      <c r="D3063" s="104" t="s">
        <v>3529</v>
      </c>
      <c r="E3063" s="104" t="s">
        <v>284</v>
      </c>
      <c r="F3063" s="104">
        <v>68</v>
      </c>
      <c r="G3063" s="104" t="s">
        <v>257</v>
      </c>
      <c r="H3063" s="105">
        <v>14</v>
      </c>
      <c r="I3063" s="104"/>
      <c r="J3063" s="104" t="s">
        <v>258</v>
      </c>
      <c r="K3063" s="104" t="s">
        <v>78</v>
      </c>
      <c r="L3063" s="104" t="s">
        <v>299</v>
      </c>
      <c r="M3063" s="104" t="s">
        <v>516</v>
      </c>
      <c r="N3063" s="104"/>
      <c r="O3063" s="106" t="str">
        <f>A3062</f>
        <v>15464</v>
      </c>
      <c r="P3063" s="111" t="s">
        <v>1993</v>
      </c>
      <c r="Q3063" s="153">
        <v>0.52083333333333337</v>
      </c>
      <c r="R3063" s="153">
        <v>0.5625</v>
      </c>
      <c r="S3063" s="153">
        <v>4.1666666666666657E-2</v>
      </c>
      <c r="T3063" s="153">
        <v>0.51388888888888884</v>
      </c>
      <c r="U3063" s="153">
        <v>0.55555555555555558</v>
      </c>
      <c r="V3063" s="153">
        <f>IF(ISBLANK(T3063),"",Tabella2[[#This Row],[ACT STOP]]-Tabella2[[#This Row],[ACT START]])</f>
        <v>4.1666666666666741E-2</v>
      </c>
      <c r="W3063" s="104" t="s">
        <v>92</v>
      </c>
      <c r="X3063" s="104" t="s">
        <v>91</v>
      </c>
      <c r="Y3063" s="110"/>
      <c r="Z3063" s="106"/>
      <c r="AA3063" s="104"/>
      <c r="AB3063" s="107"/>
      <c r="AC3063" s="72">
        <v>1</v>
      </c>
      <c r="AH3063" s="70"/>
      <c r="AI3063" s="70"/>
      <c r="AJ3063">
        <v>0</v>
      </c>
      <c r="AL3063" s="70"/>
      <c r="BM3063" s="135">
        <v>0.51388888888888884</v>
      </c>
      <c r="BN3063" s="136">
        <v>0.55555555555555558</v>
      </c>
      <c r="BO3063" s="101"/>
      <c r="BR3063" s="109" t="str">
        <f t="shared" si="47"/>
        <v>SH-25-3052</v>
      </c>
      <c r="BS3063" s="109" t="s">
        <v>372</v>
      </c>
      <c r="BT3063" t="s">
        <v>92</v>
      </c>
      <c r="BU3063" t="s">
        <v>6449</v>
      </c>
    </row>
    <row r="3064" spans="1:73" hidden="1">
      <c r="A3064" s="103" t="s">
        <v>6450</v>
      </c>
      <c r="B3064" s="102">
        <v>45806</v>
      </c>
      <c r="C3064" s="104">
        <f>_xlfn.ISOWEEKNUM(Tabella2[[#This Row],[Date]])</f>
        <v>22</v>
      </c>
      <c r="D3064" s="104" t="s">
        <v>523</v>
      </c>
      <c r="E3064" s="104" t="s">
        <v>284</v>
      </c>
      <c r="F3064" s="104">
        <v>62</v>
      </c>
      <c r="G3064" s="104" t="s">
        <v>257</v>
      </c>
      <c r="H3064" s="105">
        <v>2</v>
      </c>
      <c r="I3064" s="104"/>
      <c r="J3064" s="104" t="s">
        <v>258</v>
      </c>
      <c r="K3064" s="104" t="s">
        <v>83</v>
      </c>
      <c r="L3064" s="104" t="s">
        <v>299</v>
      </c>
      <c r="M3064" s="104" t="s">
        <v>276</v>
      </c>
      <c r="N3064" s="104"/>
      <c r="O3064" s="106" t="str">
        <f>A865</f>
        <v>13267</v>
      </c>
      <c r="P3064" s="111" t="s">
        <v>456</v>
      </c>
      <c r="Q3064" s="153" t="s">
        <v>271</v>
      </c>
      <c r="R3064" s="153" t="s">
        <v>272</v>
      </c>
      <c r="S3064" s="153">
        <v>4.1666666666666657E-2</v>
      </c>
      <c r="T3064" s="153">
        <v>0.52083333333333337</v>
      </c>
      <c r="U3064" s="153">
        <v>0.5625</v>
      </c>
      <c r="V3064" s="153">
        <f>IF(ISBLANK(T3064),"",Tabella2[[#This Row],[ACT STOP]]-Tabella2[[#This Row],[ACT START]])</f>
        <v>4.166666666666663E-2</v>
      </c>
      <c r="W3064" s="104" t="s">
        <v>92</v>
      </c>
      <c r="X3064" s="104" t="s">
        <v>91</v>
      </c>
      <c r="Y3064" s="110"/>
      <c r="Z3064" s="106"/>
      <c r="AA3064" s="104"/>
      <c r="AB3064" s="107"/>
      <c r="AC3064" s="72">
        <v>1</v>
      </c>
      <c r="AH3064" s="70"/>
      <c r="AI3064" s="70"/>
      <c r="AJ3064">
        <v>0</v>
      </c>
      <c r="AL3064" s="70"/>
      <c r="BM3064" s="135">
        <v>0.52083333333333337</v>
      </c>
      <c r="BN3064" s="136">
        <v>0.5625</v>
      </c>
      <c r="BO3064" s="101"/>
      <c r="BR3064" s="109" t="str">
        <f t="shared" si="47"/>
        <v>SH-25-3053</v>
      </c>
      <c r="BS3064" s="109" t="s">
        <v>368</v>
      </c>
      <c r="BT3064" t="s">
        <v>92</v>
      </c>
      <c r="BU3064" t="s">
        <v>6451</v>
      </c>
    </row>
    <row r="3065" spans="1:73" hidden="1">
      <c r="A3065" s="103" t="s">
        <v>6452</v>
      </c>
      <c r="B3065" s="102">
        <v>45806</v>
      </c>
      <c r="C3065" s="104">
        <f>_xlfn.ISOWEEKNUM(Tabella2[[#This Row],[Date]])</f>
        <v>22</v>
      </c>
      <c r="D3065" s="104" t="s">
        <v>275</v>
      </c>
      <c r="E3065" s="104" t="s">
        <v>256</v>
      </c>
      <c r="F3065" s="104">
        <v>57</v>
      </c>
      <c r="G3065" s="104" t="s">
        <v>284</v>
      </c>
      <c r="H3065" s="105">
        <v>9</v>
      </c>
      <c r="I3065" s="104" t="s">
        <v>258</v>
      </c>
      <c r="J3065" s="104"/>
      <c r="K3065" s="104" t="s">
        <v>81</v>
      </c>
      <c r="L3065" s="104" t="s">
        <v>259</v>
      </c>
      <c r="M3065" s="104" t="s">
        <v>269</v>
      </c>
      <c r="N3065" s="104"/>
      <c r="O3065" s="106"/>
      <c r="P3065" s="111" t="s">
        <v>607</v>
      </c>
      <c r="Q3065" s="153" t="s">
        <v>271</v>
      </c>
      <c r="R3065" s="153" t="s">
        <v>272</v>
      </c>
      <c r="S3065" s="153">
        <v>4.1666666666666657E-2</v>
      </c>
      <c r="T3065" s="153">
        <v>0.52083333333333337</v>
      </c>
      <c r="U3065" s="153">
        <v>0.5625</v>
      </c>
      <c r="V3065" s="153">
        <f>IF(ISBLANK(T3065),"",Tabella2[[#This Row],[ACT STOP]]-Tabella2[[#This Row],[ACT START]])</f>
        <v>4.166666666666663E-2</v>
      </c>
      <c r="W3065" s="104" t="s">
        <v>92</v>
      </c>
      <c r="X3065" s="104" t="s">
        <v>91</v>
      </c>
      <c r="Y3065" s="110"/>
      <c r="Z3065" s="106"/>
      <c r="AA3065" s="104"/>
      <c r="AB3065" s="107"/>
      <c r="AC3065" s="72">
        <v>1</v>
      </c>
      <c r="AH3065" s="70"/>
      <c r="AI3065" s="70"/>
      <c r="AJ3065">
        <v>0</v>
      </c>
      <c r="AL3065" s="70"/>
      <c r="BM3065" s="135">
        <v>0.52083333333333337</v>
      </c>
      <c r="BN3065" s="136">
        <v>0.5625</v>
      </c>
      <c r="BO3065" s="101"/>
      <c r="BR3065" s="109" t="str">
        <f t="shared" si="47"/>
        <v>SH-25-3054</v>
      </c>
      <c r="BS3065" s="109" t="s">
        <v>339</v>
      </c>
      <c r="BT3065" t="s">
        <v>92</v>
      </c>
      <c r="BU3065" t="s">
        <v>6453</v>
      </c>
    </row>
    <row r="3066" spans="1:73" hidden="1">
      <c r="A3066" s="103" t="s">
        <v>6454</v>
      </c>
      <c r="B3066" s="102">
        <v>45806</v>
      </c>
      <c r="C3066" s="104">
        <f>_xlfn.ISOWEEKNUM(Tabella2[[#This Row],[Date]])</f>
        <v>22</v>
      </c>
      <c r="D3066" s="104" t="s">
        <v>348</v>
      </c>
      <c r="E3066" s="104" t="s">
        <v>284</v>
      </c>
      <c r="F3066" s="104">
        <v>57</v>
      </c>
      <c r="G3066" s="104" t="s">
        <v>284</v>
      </c>
      <c r="H3066" s="105">
        <v>23</v>
      </c>
      <c r="I3066" s="104"/>
      <c r="J3066" s="104" t="s">
        <v>258</v>
      </c>
      <c r="K3066" s="104" t="s">
        <v>79</v>
      </c>
      <c r="L3066" s="104" t="s">
        <v>299</v>
      </c>
      <c r="M3066" s="104" t="s">
        <v>276</v>
      </c>
      <c r="N3066" s="104"/>
      <c r="O3066" s="106" t="str">
        <f>A866</f>
        <v>13268</v>
      </c>
      <c r="P3066" s="111" t="s">
        <v>554</v>
      </c>
      <c r="Q3066" s="153" t="s">
        <v>550</v>
      </c>
      <c r="R3066" s="153" t="s">
        <v>665</v>
      </c>
      <c r="S3066" s="153">
        <v>4.1666666666666657E-2</v>
      </c>
      <c r="T3066" s="153">
        <v>0.58333333333333337</v>
      </c>
      <c r="U3066" s="153">
        <v>0.625</v>
      </c>
      <c r="V3066" s="153">
        <f>IF(ISBLANK(T3066),"",Tabella2[[#This Row],[ACT STOP]]-Tabella2[[#This Row],[ACT START]])</f>
        <v>4.166666666666663E-2</v>
      </c>
      <c r="W3066" s="104" t="s">
        <v>92</v>
      </c>
      <c r="X3066" s="104" t="s">
        <v>91</v>
      </c>
      <c r="Y3066" s="110"/>
      <c r="Z3066" s="106"/>
      <c r="AA3066" s="104"/>
      <c r="AB3066" s="107"/>
      <c r="AC3066" s="72">
        <v>1</v>
      </c>
      <c r="AH3066" s="70"/>
      <c r="AI3066" s="70"/>
      <c r="AJ3066">
        <v>0</v>
      </c>
      <c r="AL3066" s="70"/>
      <c r="BM3066" s="135">
        <v>0.58333333333333337</v>
      </c>
      <c r="BN3066" s="136">
        <v>0.625</v>
      </c>
      <c r="BO3066" s="101"/>
      <c r="BR3066" s="109" t="str">
        <f t="shared" si="47"/>
        <v>SH-25-3055</v>
      </c>
      <c r="BS3066" s="109" t="s">
        <v>358</v>
      </c>
      <c r="BT3066" t="s">
        <v>92</v>
      </c>
      <c r="BU3066" t="s">
        <v>6455</v>
      </c>
    </row>
    <row r="3067" spans="1:73" hidden="1">
      <c r="A3067" s="103" t="s">
        <v>6456</v>
      </c>
      <c r="B3067" s="102">
        <v>45806</v>
      </c>
      <c r="C3067" s="104">
        <f>_xlfn.ISOWEEKNUM(Tabella2[[#This Row],[Date]])</f>
        <v>22</v>
      </c>
      <c r="D3067" s="104" t="s">
        <v>321</v>
      </c>
      <c r="E3067" s="104" t="s">
        <v>284</v>
      </c>
      <c r="F3067" s="104">
        <v>53</v>
      </c>
      <c r="G3067" s="104" t="s">
        <v>284</v>
      </c>
      <c r="H3067" s="105">
        <v>9</v>
      </c>
      <c r="I3067" s="104"/>
      <c r="J3067" s="104" t="s">
        <v>258</v>
      </c>
      <c r="K3067" s="104" t="s">
        <v>79</v>
      </c>
      <c r="L3067" s="104" t="s">
        <v>299</v>
      </c>
      <c r="M3067" s="104" t="s">
        <v>276</v>
      </c>
      <c r="N3067" s="104"/>
      <c r="O3067" s="106" t="str">
        <f>A868</f>
        <v>13270</v>
      </c>
      <c r="P3067" s="111" t="s">
        <v>554</v>
      </c>
      <c r="Q3067" s="153" t="s">
        <v>519</v>
      </c>
      <c r="R3067" s="153" t="s">
        <v>520</v>
      </c>
      <c r="S3067" s="153">
        <v>4.1666666666666657E-2</v>
      </c>
      <c r="T3067" s="153">
        <v>0.65625</v>
      </c>
      <c r="U3067" s="153">
        <v>0.6875</v>
      </c>
      <c r="V3067" s="153">
        <f>IF(ISBLANK(T3067),"",Tabella2[[#This Row],[ACT STOP]]-Tabella2[[#This Row],[ACT START]])</f>
        <v>3.125E-2</v>
      </c>
      <c r="W3067" s="104" t="s">
        <v>92</v>
      </c>
      <c r="X3067" s="104" t="s">
        <v>91</v>
      </c>
      <c r="Y3067" s="110"/>
      <c r="Z3067" s="106"/>
      <c r="AA3067" s="104"/>
      <c r="AB3067" s="107"/>
      <c r="AC3067" s="72">
        <v>1</v>
      </c>
      <c r="AH3067" s="70"/>
      <c r="AI3067" s="70"/>
      <c r="AJ3067">
        <v>0</v>
      </c>
      <c r="AL3067" s="70"/>
      <c r="BM3067" s="135">
        <v>0.65625</v>
      </c>
      <c r="BN3067" s="136">
        <v>0.6875</v>
      </c>
      <c r="BO3067" s="101"/>
      <c r="BR3067" s="109" t="str">
        <f t="shared" si="47"/>
        <v>SH-25-3056</v>
      </c>
      <c r="BS3067" s="109" t="s">
        <v>339</v>
      </c>
      <c r="BT3067" t="s">
        <v>92</v>
      </c>
      <c r="BU3067" t="s">
        <v>6457</v>
      </c>
    </row>
    <row r="3068" spans="1:73" hidden="1">
      <c r="A3068" s="103" t="s">
        <v>6458</v>
      </c>
      <c r="B3068" s="102">
        <v>45806</v>
      </c>
      <c r="C3068" s="104">
        <f>_xlfn.ISOWEEKNUM(Tabella2[[#This Row],[Date]])</f>
        <v>22</v>
      </c>
      <c r="D3068" s="104" t="s">
        <v>305</v>
      </c>
      <c r="E3068" s="104" t="s">
        <v>284</v>
      </c>
      <c r="F3068" s="104">
        <v>47</v>
      </c>
      <c r="G3068" s="104" t="s">
        <v>257</v>
      </c>
      <c r="H3068" s="105">
        <v>14</v>
      </c>
      <c r="I3068" s="104"/>
      <c r="J3068" s="104" t="s">
        <v>258</v>
      </c>
      <c r="K3068" s="104" t="s">
        <v>83</v>
      </c>
      <c r="L3068" s="104" t="s">
        <v>299</v>
      </c>
      <c r="M3068" s="104" t="s">
        <v>906</v>
      </c>
      <c r="N3068" s="104"/>
      <c r="O3068" s="106" t="str">
        <f>A3069</f>
        <v>15471</v>
      </c>
      <c r="P3068" s="111" t="s">
        <v>2397</v>
      </c>
      <c r="Q3068" s="153" t="s">
        <v>519</v>
      </c>
      <c r="R3068" s="153" t="s">
        <v>520</v>
      </c>
      <c r="S3068" s="153">
        <v>4.1666666666666657E-2</v>
      </c>
      <c r="T3068" s="153">
        <v>0.64583333333333337</v>
      </c>
      <c r="U3068" s="153">
        <v>0.68055555555555558</v>
      </c>
      <c r="V3068" s="153">
        <f>IF(ISBLANK(T3068),"",Tabella2[[#This Row],[ACT STOP]]-Tabella2[[#This Row],[ACT START]])</f>
        <v>3.472222222222221E-2</v>
      </c>
      <c r="W3068" s="104" t="s">
        <v>92</v>
      </c>
      <c r="X3068" s="104" t="s">
        <v>91</v>
      </c>
      <c r="Y3068" s="110"/>
      <c r="Z3068" s="106"/>
      <c r="AA3068" s="104"/>
      <c r="AB3068" s="107"/>
      <c r="AC3068" s="72">
        <v>1</v>
      </c>
      <c r="AH3068" s="70"/>
      <c r="AI3068" s="70"/>
      <c r="AJ3068">
        <v>0</v>
      </c>
      <c r="AL3068" s="70"/>
      <c r="BM3068" s="135">
        <v>0.64583333333333337</v>
      </c>
      <c r="BN3068" s="136">
        <v>0.68055555555555558</v>
      </c>
      <c r="BO3068" s="101"/>
      <c r="BR3068" s="109" t="str">
        <f t="shared" si="47"/>
        <v>SH-25-3057</v>
      </c>
      <c r="BS3068" s="109" t="s">
        <v>372</v>
      </c>
      <c r="BT3068" t="s">
        <v>92</v>
      </c>
      <c r="BU3068" t="s">
        <v>6459</v>
      </c>
    </row>
    <row r="3069" spans="1:73" hidden="1">
      <c r="A3069" s="103" t="s">
        <v>6460</v>
      </c>
      <c r="B3069" s="102">
        <v>45806</v>
      </c>
      <c r="C3069" s="104">
        <f>_xlfn.ISOWEEKNUM(Tabella2[[#This Row],[Date]])</f>
        <v>22</v>
      </c>
      <c r="D3069" s="104" t="s">
        <v>305</v>
      </c>
      <c r="E3069" s="104" t="s">
        <v>284</v>
      </c>
      <c r="F3069" s="104">
        <v>45</v>
      </c>
      <c r="G3069" s="104" t="s">
        <v>257</v>
      </c>
      <c r="H3069" s="105">
        <v>1</v>
      </c>
      <c r="I3069" s="104"/>
      <c r="J3069" s="104" t="s">
        <v>258</v>
      </c>
      <c r="K3069" s="104" t="s">
        <v>80</v>
      </c>
      <c r="L3069" s="104" t="s">
        <v>299</v>
      </c>
      <c r="M3069" s="104" t="s">
        <v>906</v>
      </c>
      <c r="N3069" s="104"/>
      <c r="O3069" s="106" t="str">
        <f>A3068</f>
        <v>15470</v>
      </c>
      <c r="P3069" s="111" t="s">
        <v>2397</v>
      </c>
      <c r="Q3069" s="153">
        <v>0.64583333333333337</v>
      </c>
      <c r="R3069" s="153">
        <v>0.6875</v>
      </c>
      <c r="S3069" s="153">
        <v>4.1666666666666657E-2</v>
      </c>
      <c r="T3069" s="153">
        <v>0.64583333333333337</v>
      </c>
      <c r="U3069" s="153">
        <v>0.68055555555555558</v>
      </c>
      <c r="V3069" s="153">
        <f>IF(ISBLANK(T3069),"",Tabella2[[#This Row],[ACT STOP]]-Tabella2[[#This Row],[ACT START]])</f>
        <v>3.472222222222221E-2</v>
      </c>
      <c r="W3069" s="104" t="s">
        <v>92</v>
      </c>
      <c r="X3069" s="104" t="s">
        <v>91</v>
      </c>
      <c r="Y3069" s="110"/>
      <c r="Z3069" s="106"/>
      <c r="AA3069" s="104"/>
      <c r="AB3069" s="107"/>
      <c r="AC3069" s="72">
        <v>1</v>
      </c>
      <c r="AH3069" s="70"/>
      <c r="AI3069" s="70"/>
      <c r="AJ3069">
        <v>0</v>
      </c>
      <c r="AL3069" s="70"/>
      <c r="BM3069" s="135">
        <v>0.64583333333333337</v>
      </c>
      <c r="BN3069" s="136">
        <v>0.68055555555555558</v>
      </c>
      <c r="BO3069" s="101"/>
      <c r="BR3069" s="109" t="str">
        <f t="shared" si="47"/>
        <v>SH-25-3058</v>
      </c>
      <c r="BS3069" s="109" t="s">
        <v>332</v>
      </c>
      <c r="BT3069" t="s">
        <v>92</v>
      </c>
      <c r="BU3069" t="s">
        <v>6461</v>
      </c>
    </row>
    <row r="3070" spans="1:73" hidden="1">
      <c r="A3070" s="103" t="s">
        <v>6462</v>
      </c>
      <c r="B3070" s="102">
        <v>45806</v>
      </c>
      <c r="C3070" s="104">
        <f>_xlfn.ISOWEEKNUM(Tabella2[[#This Row],[Date]])</f>
        <v>22</v>
      </c>
      <c r="D3070" s="104" t="s">
        <v>763</v>
      </c>
      <c r="E3070" s="104" t="s">
        <v>256</v>
      </c>
      <c r="F3070" s="104">
        <v>66</v>
      </c>
      <c r="G3070" s="104" t="s">
        <v>257</v>
      </c>
      <c r="H3070" s="105">
        <v>2</v>
      </c>
      <c r="I3070" s="104"/>
      <c r="J3070" s="104" t="s">
        <v>258</v>
      </c>
      <c r="K3070" s="104" t="s">
        <v>81</v>
      </c>
      <c r="L3070" s="104" t="s">
        <v>259</v>
      </c>
      <c r="M3070" s="104" t="s">
        <v>276</v>
      </c>
      <c r="N3070" s="104"/>
      <c r="O3070" s="106"/>
      <c r="P3070" s="111" t="s">
        <v>2613</v>
      </c>
      <c r="Q3070" s="153" t="s">
        <v>519</v>
      </c>
      <c r="R3070" s="153" t="s">
        <v>520</v>
      </c>
      <c r="S3070" s="153">
        <v>4.1666666666666657E-2</v>
      </c>
      <c r="T3070" s="153">
        <v>0.64583333333333337</v>
      </c>
      <c r="U3070" s="153">
        <v>0.6875</v>
      </c>
      <c r="V3070" s="153">
        <f>IF(ISBLANK(T3070),"",Tabella2[[#This Row],[ACT STOP]]-Tabella2[[#This Row],[ACT START]])</f>
        <v>4.166666666666663E-2</v>
      </c>
      <c r="W3070" s="104" t="s">
        <v>92</v>
      </c>
      <c r="X3070" s="104" t="s">
        <v>91</v>
      </c>
      <c r="Y3070" s="110"/>
      <c r="Z3070" s="106"/>
      <c r="AA3070" s="104"/>
      <c r="AB3070" s="107"/>
      <c r="AC3070" s="72">
        <v>1</v>
      </c>
      <c r="AH3070" s="70"/>
      <c r="AI3070" s="70"/>
      <c r="AJ3070">
        <v>0</v>
      </c>
      <c r="AL3070" s="70"/>
      <c r="BM3070" s="135">
        <v>0.64583333333333337</v>
      </c>
      <c r="BN3070" s="136">
        <v>0.6875</v>
      </c>
      <c r="BO3070" s="101"/>
      <c r="BR3070" s="109" t="str">
        <f t="shared" si="47"/>
        <v>SH-25-3059</v>
      </c>
      <c r="BS3070" s="109" t="s">
        <v>368</v>
      </c>
      <c r="BT3070" t="s">
        <v>92</v>
      </c>
      <c r="BU3070" t="s">
        <v>6463</v>
      </c>
    </row>
    <row r="3071" spans="1:73" hidden="1">
      <c r="A3071" s="103" t="s">
        <v>6464</v>
      </c>
      <c r="B3071" s="102">
        <v>45806</v>
      </c>
      <c r="C3071" s="104">
        <f>_xlfn.ISOWEEKNUM(Tabella2[[#This Row],[Date]])</f>
        <v>22</v>
      </c>
      <c r="D3071" s="104" t="s">
        <v>763</v>
      </c>
      <c r="E3071" s="104" t="s">
        <v>256</v>
      </c>
      <c r="F3071" s="104">
        <v>68</v>
      </c>
      <c r="G3071" s="104" t="s">
        <v>284</v>
      </c>
      <c r="H3071" s="105">
        <v>5</v>
      </c>
      <c r="I3071" s="104"/>
      <c r="J3071" s="104" t="s">
        <v>258</v>
      </c>
      <c r="K3071" s="104" t="s">
        <v>81</v>
      </c>
      <c r="L3071" s="104" t="s">
        <v>259</v>
      </c>
      <c r="M3071" s="104" t="s">
        <v>276</v>
      </c>
      <c r="N3071" s="104"/>
      <c r="O3071" s="106"/>
      <c r="P3071" s="111" t="s">
        <v>2613</v>
      </c>
      <c r="Q3071" s="153">
        <v>0.39583333333333331</v>
      </c>
      <c r="R3071" s="153">
        <v>0.4375</v>
      </c>
      <c r="S3071" s="153">
        <v>4.1666666666666657E-2</v>
      </c>
      <c r="T3071" s="153">
        <v>0.39583333333333331</v>
      </c>
      <c r="U3071" s="153">
        <v>0.4375</v>
      </c>
      <c r="V3071" s="153">
        <f>IF(ISBLANK(T3071),"",Tabella2[[#This Row],[ACT STOP]]-Tabella2[[#This Row],[ACT START]])</f>
        <v>4.1666666666666685E-2</v>
      </c>
      <c r="W3071" s="104" t="s">
        <v>92</v>
      </c>
      <c r="X3071" s="104" t="s">
        <v>91</v>
      </c>
      <c r="Y3071" s="110"/>
      <c r="Z3071" s="106"/>
      <c r="AA3071" s="104"/>
      <c r="AB3071" s="107"/>
      <c r="AC3071" s="72">
        <v>1</v>
      </c>
      <c r="AH3071" s="70"/>
      <c r="AI3071" s="70"/>
      <c r="AJ3071">
        <v>0</v>
      </c>
      <c r="AL3071" s="70"/>
      <c r="BM3071" s="135">
        <v>0.39583333333333331</v>
      </c>
      <c r="BN3071" s="136">
        <v>0.4375</v>
      </c>
      <c r="BO3071" s="101"/>
      <c r="BR3071" s="109" t="str">
        <f t="shared" si="47"/>
        <v>SH-25-3060</v>
      </c>
      <c r="BS3071" s="109" t="s">
        <v>288</v>
      </c>
      <c r="BT3071" t="s">
        <v>92</v>
      </c>
      <c r="BU3071" t="s">
        <v>6465</v>
      </c>
    </row>
    <row r="3072" spans="1:73" hidden="1">
      <c r="A3072" s="103" t="s">
        <v>6466</v>
      </c>
      <c r="B3072" s="102">
        <v>45806</v>
      </c>
      <c r="C3072" s="104">
        <f>_xlfn.ISOWEEKNUM(Tabella2[[#This Row],[Date]])</f>
        <v>22</v>
      </c>
      <c r="D3072" s="104" t="s">
        <v>860</v>
      </c>
      <c r="E3072" s="104" t="s">
        <v>284</v>
      </c>
      <c r="F3072" s="104">
        <v>81</v>
      </c>
      <c r="G3072" s="104" t="s">
        <v>284</v>
      </c>
      <c r="H3072" s="105">
        <v>5</v>
      </c>
      <c r="I3072" s="104"/>
      <c r="J3072" s="104" t="s">
        <v>258</v>
      </c>
      <c r="K3072" s="104" t="s">
        <v>75</v>
      </c>
      <c r="L3072" s="104" t="s">
        <v>259</v>
      </c>
      <c r="M3072" s="104" t="s">
        <v>276</v>
      </c>
      <c r="N3072" s="104"/>
      <c r="O3072" s="106"/>
      <c r="P3072" s="111" t="s">
        <v>2613</v>
      </c>
      <c r="Q3072" s="153">
        <v>0.52083333333333337</v>
      </c>
      <c r="R3072" s="153">
        <v>0.5625</v>
      </c>
      <c r="S3072" s="153">
        <v>4.1666666666666657E-2</v>
      </c>
      <c r="T3072" s="153">
        <v>0.52083333333333337</v>
      </c>
      <c r="U3072" s="153">
        <v>0.5625</v>
      </c>
      <c r="V3072" s="153">
        <f>IF(ISBLANK(T3072),"",Tabella2[[#This Row],[ACT STOP]]-Tabella2[[#This Row],[ACT START]])</f>
        <v>4.166666666666663E-2</v>
      </c>
      <c r="W3072" s="104" t="s">
        <v>92</v>
      </c>
      <c r="X3072" s="104" t="s">
        <v>91</v>
      </c>
      <c r="Y3072" s="110"/>
      <c r="Z3072" s="106"/>
      <c r="AA3072" s="104"/>
      <c r="AB3072" s="107"/>
      <c r="AC3072" s="72">
        <v>1</v>
      </c>
      <c r="AH3072" s="70"/>
      <c r="AI3072" s="70"/>
      <c r="AJ3072">
        <v>0</v>
      </c>
      <c r="AL3072" s="70"/>
      <c r="BM3072" s="135">
        <v>0.52083333333333337</v>
      </c>
      <c r="BN3072" s="136">
        <v>0.5625</v>
      </c>
      <c r="BO3072" s="101"/>
      <c r="BR3072" s="109" t="str">
        <f t="shared" si="47"/>
        <v>SH-25-3061</v>
      </c>
      <c r="BS3072" s="109" t="s">
        <v>288</v>
      </c>
      <c r="BT3072" t="s">
        <v>92</v>
      </c>
      <c r="BU3072" t="s">
        <v>6467</v>
      </c>
    </row>
    <row r="3073" spans="1:73" hidden="1">
      <c r="A3073" s="103" t="s">
        <v>6468</v>
      </c>
      <c r="B3073" s="102">
        <v>45807</v>
      </c>
      <c r="C3073" s="104">
        <f>_xlfn.ISOWEEKNUM(Tabella2[[#This Row],[Date]])</f>
        <v>22</v>
      </c>
      <c r="D3073" s="104" t="s">
        <v>478</v>
      </c>
      <c r="E3073" s="104" t="s">
        <v>284</v>
      </c>
      <c r="F3073" s="104">
        <v>65</v>
      </c>
      <c r="G3073" s="104" t="s">
        <v>257</v>
      </c>
      <c r="H3073" s="105">
        <v>17</v>
      </c>
      <c r="I3073" s="104"/>
      <c r="J3073" s="104" t="s">
        <v>258</v>
      </c>
      <c r="K3073" s="104" t="s">
        <v>79</v>
      </c>
      <c r="L3073" s="104" t="s">
        <v>299</v>
      </c>
      <c r="M3073" s="104" t="s">
        <v>328</v>
      </c>
      <c r="N3073" s="104"/>
      <c r="O3073" s="106" t="str">
        <f>A3074</f>
        <v>15476</v>
      </c>
      <c r="P3073" s="111" t="s">
        <v>3382</v>
      </c>
      <c r="Q3073" s="153" t="s">
        <v>285</v>
      </c>
      <c r="R3073" s="153" t="s">
        <v>286</v>
      </c>
      <c r="S3073" s="153">
        <v>4.1666666666666657E-2</v>
      </c>
      <c r="T3073" s="153" t="s">
        <v>285</v>
      </c>
      <c r="U3073" s="153" t="s">
        <v>286</v>
      </c>
      <c r="V3073" s="153">
        <f>IF(ISBLANK(T3073),"",Tabella2[[#This Row],[ACT STOP]]-Tabella2[[#This Row],[ACT START]])</f>
        <v>4.166666666666663E-2</v>
      </c>
      <c r="W3073" s="104" t="s">
        <v>92</v>
      </c>
      <c r="X3073" s="104" t="s">
        <v>91</v>
      </c>
      <c r="Y3073" s="110"/>
      <c r="Z3073" s="106"/>
      <c r="AA3073" s="104"/>
      <c r="AB3073" s="107"/>
      <c r="AC3073" s="72">
        <v>1</v>
      </c>
      <c r="AH3073" s="70"/>
      <c r="AI3073" s="70"/>
      <c r="AJ3073">
        <v>0</v>
      </c>
      <c r="AL3073" s="70"/>
      <c r="BM3073" s="135" t="s">
        <v>285</v>
      </c>
      <c r="BN3073" s="136" t="s">
        <v>286</v>
      </c>
      <c r="BO3073" s="101"/>
      <c r="BR3073" s="109" t="str">
        <f t="shared" si="47"/>
        <v>SH-25-3062</v>
      </c>
      <c r="BS3073" s="109" t="s">
        <v>393</v>
      </c>
      <c r="BT3073" t="s">
        <v>92</v>
      </c>
      <c r="BU3073" t="s">
        <v>6469</v>
      </c>
    </row>
    <row r="3074" spans="1:73" hidden="1">
      <c r="A3074" s="103" t="s">
        <v>6470</v>
      </c>
      <c r="B3074" s="102">
        <v>45807</v>
      </c>
      <c r="C3074" s="104">
        <f>_xlfn.ISOWEEKNUM(Tabella2[[#This Row],[Date]])</f>
        <v>22</v>
      </c>
      <c r="D3074" s="104" t="s">
        <v>478</v>
      </c>
      <c r="E3074" s="104" t="s">
        <v>284</v>
      </c>
      <c r="F3074" s="104">
        <v>64</v>
      </c>
      <c r="G3074" s="104" t="s">
        <v>257</v>
      </c>
      <c r="H3074" s="105">
        <v>12</v>
      </c>
      <c r="I3074" s="104"/>
      <c r="J3074" s="104" t="s">
        <v>258</v>
      </c>
      <c r="K3074" s="104" t="s">
        <v>78</v>
      </c>
      <c r="L3074" s="104" t="s">
        <v>299</v>
      </c>
      <c r="M3074" s="104" t="s">
        <v>328</v>
      </c>
      <c r="N3074" s="104"/>
      <c r="O3074" s="106" t="str">
        <f>A3073</f>
        <v>15475</v>
      </c>
      <c r="P3074" s="111" t="s">
        <v>3403</v>
      </c>
      <c r="Q3074" s="153">
        <v>0.29166666666666669</v>
      </c>
      <c r="R3074" s="153">
        <v>0.33333333333333331</v>
      </c>
      <c r="S3074" s="153">
        <v>4.1666666666666657E-2</v>
      </c>
      <c r="T3074" s="153">
        <v>0.29166666666666669</v>
      </c>
      <c r="U3074" s="153">
        <v>0.33333333333333331</v>
      </c>
      <c r="V3074" s="153">
        <f>IF(ISBLANK(T3074),"",Tabella2[[#This Row],[ACT STOP]]-Tabella2[[#This Row],[ACT START]])</f>
        <v>4.166666666666663E-2</v>
      </c>
      <c r="W3074" s="104" t="s">
        <v>92</v>
      </c>
      <c r="X3074" s="104" t="s">
        <v>91</v>
      </c>
      <c r="Y3074" s="110"/>
      <c r="Z3074" s="106"/>
      <c r="AA3074" s="104"/>
      <c r="AB3074" s="107"/>
      <c r="AC3074" s="72">
        <v>1</v>
      </c>
      <c r="AH3074" s="70"/>
      <c r="AI3074" s="70"/>
      <c r="AJ3074">
        <v>0</v>
      </c>
      <c r="AL3074" s="70"/>
      <c r="BM3074" s="135">
        <v>0.29166666666666669</v>
      </c>
      <c r="BN3074" s="136">
        <v>0.33333333333333331</v>
      </c>
      <c r="BO3074" s="101"/>
      <c r="BR3074" s="109" t="str">
        <f t="shared" si="47"/>
        <v>SH-25-3063</v>
      </c>
      <c r="BS3074" s="109" t="s">
        <v>266</v>
      </c>
      <c r="BT3074" t="s">
        <v>92</v>
      </c>
      <c r="BU3074" t="s">
        <v>6471</v>
      </c>
    </row>
    <row r="3075" spans="1:73" hidden="1">
      <c r="A3075" s="103" t="s">
        <v>6472</v>
      </c>
      <c r="B3075" s="102">
        <v>45807</v>
      </c>
      <c r="C3075" s="104">
        <f>_xlfn.ISOWEEKNUM(Tabella2[[#This Row],[Date]])</f>
        <v>22</v>
      </c>
      <c r="D3075" s="104" t="s">
        <v>558</v>
      </c>
      <c r="E3075" s="104" t="s">
        <v>284</v>
      </c>
      <c r="F3075" s="104">
        <v>60</v>
      </c>
      <c r="G3075" s="104" t="s">
        <v>284</v>
      </c>
      <c r="H3075" s="105">
        <v>22</v>
      </c>
      <c r="I3075" s="104"/>
      <c r="J3075" s="104" t="s">
        <v>258</v>
      </c>
      <c r="K3075" s="104" t="s">
        <v>83</v>
      </c>
      <c r="L3075" s="104" t="s">
        <v>299</v>
      </c>
      <c r="M3075" s="104" t="s">
        <v>276</v>
      </c>
      <c r="N3075" s="104"/>
      <c r="O3075" s="106" t="str">
        <f>A869</f>
        <v>13271</v>
      </c>
      <c r="P3075" s="111" t="s">
        <v>456</v>
      </c>
      <c r="Q3075" s="153" t="s">
        <v>285</v>
      </c>
      <c r="R3075" s="153" t="s">
        <v>286</v>
      </c>
      <c r="S3075" s="153">
        <v>4.1666666666666657E-2</v>
      </c>
      <c r="T3075" s="153">
        <v>0.29166666666666669</v>
      </c>
      <c r="U3075" s="153">
        <v>0.34375</v>
      </c>
      <c r="V3075" s="153">
        <f>IF(ISBLANK(T3075),"",Tabella2[[#This Row],[ACT STOP]]-Tabella2[[#This Row],[ACT START]])</f>
        <v>5.2083333333333315E-2</v>
      </c>
      <c r="W3075" s="104" t="s">
        <v>92</v>
      </c>
      <c r="X3075" s="104" t="s">
        <v>91</v>
      </c>
      <c r="Y3075" s="110" t="s">
        <v>6473</v>
      </c>
      <c r="Z3075" s="106"/>
      <c r="AA3075" s="104"/>
      <c r="AB3075" s="107"/>
      <c r="AC3075" s="72">
        <v>1</v>
      </c>
      <c r="AH3075" s="70"/>
      <c r="AI3075" s="70"/>
      <c r="AJ3075">
        <v>0</v>
      </c>
      <c r="AL3075" s="70"/>
      <c r="BM3075" s="135">
        <v>0.29166666666666669</v>
      </c>
      <c r="BN3075" s="136">
        <v>0.34375</v>
      </c>
      <c r="BO3075" s="101">
        <v>1.041666666666667E-2</v>
      </c>
      <c r="BQ3075" t="s">
        <v>94</v>
      </c>
      <c r="BR3075" s="109" t="str">
        <f t="shared" si="47"/>
        <v>SH-25-3064</v>
      </c>
      <c r="BS3075" s="109" t="s">
        <v>295</v>
      </c>
      <c r="BT3075" t="s">
        <v>92</v>
      </c>
      <c r="BU3075" t="s">
        <v>6474</v>
      </c>
    </row>
    <row r="3076" spans="1:73" hidden="1">
      <c r="A3076" s="103" t="s">
        <v>6475</v>
      </c>
      <c r="B3076" s="102">
        <v>45807</v>
      </c>
      <c r="C3076" s="104">
        <f>_xlfn.ISOWEEKNUM(Tabella2[[#This Row],[Date]])</f>
        <v>22</v>
      </c>
      <c r="D3076" s="104" t="s">
        <v>321</v>
      </c>
      <c r="E3076" s="104" t="s">
        <v>284</v>
      </c>
      <c r="F3076" s="104">
        <v>53</v>
      </c>
      <c r="G3076" s="104" t="s">
        <v>257</v>
      </c>
      <c r="H3076" s="105">
        <v>1</v>
      </c>
      <c r="I3076" s="104"/>
      <c r="J3076" s="104" t="s">
        <v>258</v>
      </c>
      <c r="K3076" s="104" t="s">
        <v>79</v>
      </c>
      <c r="L3076" s="104" t="s">
        <v>299</v>
      </c>
      <c r="M3076" s="104" t="s">
        <v>276</v>
      </c>
      <c r="N3076" s="104"/>
      <c r="O3076" s="106" t="str">
        <f>A870</f>
        <v>13272</v>
      </c>
      <c r="P3076" s="111" t="s">
        <v>306</v>
      </c>
      <c r="Q3076" s="153" t="s">
        <v>525</v>
      </c>
      <c r="R3076" s="153" t="s">
        <v>262</v>
      </c>
      <c r="S3076" s="153">
        <v>4.1666666666666657E-2</v>
      </c>
      <c r="T3076" s="153" t="s">
        <v>525</v>
      </c>
      <c r="U3076" s="153">
        <v>0.3888888888888889</v>
      </c>
      <c r="V3076" s="153">
        <f>IF(ISBLANK(T3076),"",Tabella2[[#This Row],[ACT STOP]]-Tabella2[[#This Row],[ACT START]])</f>
        <v>3.472222222222221E-2</v>
      </c>
      <c r="W3076" s="104" t="s">
        <v>92</v>
      </c>
      <c r="X3076" s="104" t="s">
        <v>91</v>
      </c>
      <c r="Y3076" s="110"/>
      <c r="Z3076" s="106"/>
      <c r="AA3076" s="104"/>
      <c r="AB3076" s="107"/>
      <c r="AC3076" s="72">
        <v>1</v>
      </c>
      <c r="AH3076" s="70"/>
      <c r="AI3076" s="70"/>
      <c r="AJ3076">
        <v>0</v>
      </c>
      <c r="AL3076" s="70"/>
      <c r="BM3076" s="135" t="s">
        <v>525</v>
      </c>
      <c r="BN3076" s="136">
        <v>0.3888888888888889</v>
      </c>
      <c r="BO3076" s="101"/>
      <c r="BR3076" s="109" t="str">
        <f t="shared" si="47"/>
        <v>SH-25-3065</v>
      </c>
      <c r="BS3076" s="109" t="s">
        <v>332</v>
      </c>
      <c r="BT3076" t="s">
        <v>92</v>
      </c>
      <c r="BU3076" t="s">
        <v>6476</v>
      </c>
    </row>
    <row r="3077" spans="1:73" hidden="1">
      <c r="A3077" s="103" t="s">
        <v>6477</v>
      </c>
      <c r="B3077" s="102">
        <v>45807</v>
      </c>
      <c r="C3077" s="104">
        <f>_xlfn.ISOWEEKNUM(Tabella2[[#This Row],[Date]])</f>
        <v>22</v>
      </c>
      <c r="D3077" s="104" t="s">
        <v>523</v>
      </c>
      <c r="E3077" s="104" t="s">
        <v>284</v>
      </c>
      <c r="F3077" s="104">
        <v>63</v>
      </c>
      <c r="G3077" s="104" t="s">
        <v>284</v>
      </c>
      <c r="H3077" s="105">
        <v>9</v>
      </c>
      <c r="I3077" s="104" t="s">
        <v>258</v>
      </c>
      <c r="J3077" s="104"/>
      <c r="K3077" s="104" t="s">
        <v>83</v>
      </c>
      <c r="L3077" s="104" t="s">
        <v>299</v>
      </c>
      <c r="M3077" s="104" t="s">
        <v>386</v>
      </c>
      <c r="N3077" s="104"/>
      <c r="O3077" s="106" t="str">
        <f>A871</f>
        <v>13273</v>
      </c>
      <c r="P3077" s="111" t="s">
        <v>6478</v>
      </c>
      <c r="Q3077" s="153" t="s">
        <v>525</v>
      </c>
      <c r="R3077" s="153" t="s">
        <v>262</v>
      </c>
      <c r="S3077" s="153">
        <v>4.1666666666666657E-2</v>
      </c>
      <c r="T3077" s="153">
        <v>0.35416666666666669</v>
      </c>
      <c r="U3077" s="153">
        <v>0.38194444444444442</v>
      </c>
      <c r="V3077" s="153">
        <f>IF(ISBLANK(T3077),"",Tabella2[[#This Row],[ACT STOP]]-Tabella2[[#This Row],[ACT START]])</f>
        <v>2.7777777777777735E-2</v>
      </c>
      <c r="W3077" s="104" t="s">
        <v>92</v>
      </c>
      <c r="X3077" s="104" t="s">
        <v>91</v>
      </c>
      <c r="Y3077" s="110"/>
      <c r="Z3077" s="106"/>
      <c r="AA3077" s="104"/>
      <c r="AB3077" s="107"/>
      <c r="AC3077" s="72">
        <v>1</v>
      </c>
      <c r="AH3077" s="70"/>
      <c r="AI3077" s="70"/>
      <c r="AJ3077">
        <v>0</v>
      </c>
      <c r="AL3077" s="70"/>
      <c r="BM3077" s="135">
        <v>0.35416666666666669</v>
      </c>
      <c r="BN3077" s="136">
        <v>0.38194444444444442</v>
      </c>
      <c r="BO3077" s="101"/>
      <c r="BR3077" s="109" t="str">
        <f t="shared" si="47"/>
        <v>SH-25-3066</v>
      </c>
      <c r="BS3077" s="109" t="s">
        <v>339</v>
      </c>
      <c r="BT3077" t="s">
        <v>92</v>
      </c>
      <c r="BU3077" t="s">
        <v>6479</v>
      </c>
    </row>
    <row r="3078" spans="1:73" hidden="1">
      <c r="A3078" s="103" t="s">
        <v>6480</v>
      </c>
      <c r="B3078" s="102">
        <v>45807</v>
      </c>
      <c r="C3078" s="104">
        <f>_xlfn.ISOWEEKNUM(Tabella2[[#This Row],[Date]])</f>
        <v>22</v>
      </c>
      <c r="D3078" s="104" t="s">
        <v>722</v>
      </c>
      <c r="E3078" s="104" t="s">
        <v>327</v>
      </c>
      <c r="F3078" s="104">
        <v>78</v>
      </c>
      <c r="G3078" s="104" t="s">
        <v>257</v>
      </c>
      <c r="H3078" s="105">
        <v>10</v>
      </c>
      <c r="I3078" s="104" t="s">
        <v>258</v>
      </c>
      <c r="J3078" s="104"/>
      <c r="K3078" s="104" t="s">
        <v>81</v>
      </c>
      <c r="L3078" s="104" t="s">
        <v>259</v>
      </c>
      <c r="M3078" s="104" t="s">
        <v>276</v>
      </c>
      <c r="N3078" s="104"/>
      <c r="O3078" s="106"/>
      <c r="P3078" s="111" t="s">
        <v>472</v>
      </c>
      <c r="Q3078" s="153" t="s">
        <v>525</v>
      </c>
      <c r="R3078" s="153" t="s">
        <v>262</v>
      </c>
      <c r="S3078" s="153">
        <v>4.1666666666666657E-2</v>
      </c>
      <c r="T3078" s="153">
        <v>0.35416666666666669</v>
      </c>
      <c r="U3078" s="153">
        <v>0.39583333333333331</v>
      </c>
      <c r="V3078" s="153">
        <f>IF(ISBLANK(T3078),"",Tabella2[[#This Row],[ACT STOP]]-Tabella2[[#This Row],[ACT START]])</f>
        <v>4.166666666666663E-2</v>
      </c>
      <c r="W3078" s="104" t="s">
        <v>92</v>
      </c>
      <c r="X3078" s="104" t="s">
        <v>91</v>
      </c>
      <c r="Y3078" s="110" t="s">
        <v>6481</v>
      </c>
      <c r="Z3078" s="106"/>
      <c r="AA3078" s="104"/>
      <c r="AB3078" s="107"/>
      <c r="AC3078" s="72">
        <v>1</v>
      </c>
      <c r="AH3078" s="70"/>
      <c r="AI3078" s="70"/>
      <c r="AJ3078">
        <v>0</v>
      </c>
      <c r="AL3078" s="70"/>
      <c r="BM3078" s="135">
        <v>0.35416666666666669</v>
      </c>
      <c r="BN3078" s="136">
        <v>0.39583333333333331</v>
      </c>
      <c r="BO3078" s="101"/>
      <c r="BR3078" s="109" t="str">
        <f t="shared" si="47"/>
        <v>SH-25-3067</v>
      </c>
      <c r="BS3078" s="109" t="s">
        <v>552</v>
      </c>
      <c r="BT3078" t="s">
        <v>92</v>
      </c>
      <c r="BU3078" t="s">
        <v>6482</v>
      </c>
    </row>
    <row r="3079" spans="1:73" hidden="1">
      <c r="A3079" s="103" t="s">
        <v>6483</v>
      </c>
      <c r="B3079" s="102">
        <v>45807</v>
      </c>
      <c r="C3079" s="104">
        <f>_xlfn.ISOWEEKNUM(Tabella2[[#This Row],[Date]])</f>
        <v>22</v>
      </c>
      <c r="D3079" s="104" t="s">
        <v>763</v>
      </c>
      <c r="E3079" s="104" t="s">
        <v>256</v>
      </c>
      <c r="F3079" s="104">
        <v>63</v>
      </c>
      <c r="G3079" s="104" t="s">
        <v>257</v>
      </c>
      <c r="H3079" s="105">
        <v>2</v>
      </c>
      <c r="I3079" s="104"/>
      <c r="J3079" s="104" t="s">
        <v>258</v>
      </c>
      <c r="K3079" s="104" t="s">
        <v>75</v>
      </c>
      <c r="L3079" s="104" t="s">
        <v>259</v>
      </c>
      <c r="M3079" s="104" t="s">
        <v>276</v>
      </c>
      <c r="N3079" s="104"/>
      <c r="O3079" s="106"/>
      <c r="P3079" s="111" t="s">
        <v>2613</v>
      </c>
      <c r="Q3079" s="153" t="s">
        <v>525</v>
      </c>
      <c r="R3079" s="153" t="s">
        <v>262</v>
      </c>
      <c r="S3079" s="153">
        <v>4.1666666666666657E-2</v>
      </c>
      <c r="T3079" s="153">
        <v>0.35416666666666669</v>
      </c>
      <c r="U3079" s="153">
        <v>0.39583333333333331</v>
      </c>
      <c r="V3079" s="153">
        <f>IF(ISBLANK(T3079),"",Tabella2[[#This Row],[ACT STOP]]-Tabella2[[#This Row],[ACT START]])</f>
        <v>4.166666666666663E-2</v>
      </c>
      <c r="W3079" s="104" t="s">
        <v>92</v>
      </c>
      <c r="X3079" s="104" t="s">
        <v>91</v>
      </c>
      <c r="Y3079" s="110"/>
      <c r="Z3079" s="106"/>
      <c r="AA3079" s="104"/>
      <c r="AB3079" s="107"/>
      <c r="AC3079" s="72">
        <v>1</v>
      </c>
      <c r="AH3079" s="70"/>
      <c r="AI3079" s="70"/>
      <c r="AJ3079">
        <v>0</v>
      </c>
      <c r="AL3079" s="70"/>
      <c r="BM3079" s="135">
        <v>0.35416666666666669</v>
      </c>
      <c r="BN3079" s="136">
        <v>0.39583333333333331</v>
      </c>
      <c r="BO3079" s="101"/>
      <c r="BR3079" s="109" t="str">
        <f t="shared" si="47"/>
        <v>SH-25-3068</v>
      </c>
      <c r="BS3079" s="109" t="s">
        <v>368</v>
      </c>
      <c r="BT3079" t="s">
        <v>92</v>
      </c>
      <c r="BU3079" t="s">
        <v>6484</v>
      </c>
    </row>
    <row r="3080" spans="1:73" hidden="1">
      <c r="A3080" s="103" t="s">
        <v>6485</v>
      </c>
      <c r="B3080" s="102">
        <v>45807</v>
      </c>
      <c r="C3080" s="104">
        <f>_xlfn.ISOWEEKNUM(Tabella2[[#This Row],[Date]])</f>
        <v>22</v>
      </c>
      <c r="D3080" s="104" t="s">
        <v>321</v>
      </c>
      <c r="E3080" s="104" t="s">
        <v>284</v>
      </c>
      <c r="F3080" s="104">
        <v>51</v>
      </c>
      <c r="G3080" s="104" t="s">
        <v>257</v>
      </c>
      <c r="H3080" s="105">
        <v>12</v>
      </c>
      <c r="I3080" s="104"/>
      <c r="J3080" s="104" t="s">
        <v>258</v>
      </c>
      <c r="K3080" s="104" t="s">
        <v>79</v>
      </c>
      <c r="L3080" s="104" t="s">
        <v>299</v>
      </c>
      <c r="M3080" s="104" t="s">
        <v>276</v>
      </c>
      <c r="N3080" s="104"/>
      <c r="O3080" s="106" t="str">
        <f>A872</f>
        <v>13274</v>
      </c>
      <c r="P3080" s="111" t="s">
        <v>306</v>
      </c>
      <c r="Q3080" s="153" t="s">
        <v>498</v>
      </c>
      <c r="R3080" s="153" t="s">
        <v>499</v>
      </c>
      <c r="S3080" s="153">
        <v>4.1666666666666657E-2</v>
      </c>
      <c r="T3080" s="153">
        <v>0.41666666666666669</v>
      </c>
      <c r="U3080" s="153">
        <v>0.45833333333333331</v>
      </c>
      <c r="V3080" s="153">
        <f>IF(ISBLANK(T3080),"",Tabella2[[#This Row],[ACT STOP]]-Tabella2[[#This Row],[ACT START]])</f>
        <v>4.166666666666663E-2</v>
      </c>
      <c r="W3080" s="104" t="s">
        <v>92</v>
      </c>
      <c r="X3080" s="104" t="s">
        <v>91</v>
      </c>
      <c r="Y3080" s="110"/>
      <c r="Z3080" s="106"/>
      <c r="AA3080" s="104"/>
      <c r="AB3080" s="107"/>
      <c r="AC3080" s="72">
        <v>1</v>
      </c>
      <c r="AH3080" s="70"/>
      <c r="AI3080" s="70"/>
      <c r="AJ3080">
        <v>0</v>
      </c>
      <c r="AL3080" s="70"/>
      <c r="BL3080" s="195"/>
      <c r="BM3080" s="135">
        <v>0.41666666666666669</v>
      </c>
      <c r="BN3080" s="136">
        <v>0.45833333333333331</v>
      </c>
      <c r="BO3080" s="101"/>
      <c r="BR3080" s="109" t="str">
        <f t="shared" si="47"/>
        <v>SH-25-3069</v>
      </c>
      <c r="BS3080" s="109" t="s">
        <v>393</v>
      </c>
      <c r="BT3080" t="s">
        <v>92</v>
      </c>
      <c r="BU3080" t="s">
        <v>6486</v>
      </c>
    </row>
    <row r="3081" spans="1:73" hidden="1">
      <c r="A3081" s="103" t="s">
        <v>6487</v>
      </c>
      <c r="B3081" s="102">
        <v>45807</v>
      </c>
      <c r="C3081" s="104">
        <f>_xlfn.ISOWEEKNUM(Tabella2[[#This Row],[Date]])</f>
        <v>22</v>
      </c>
      <c r="D3081" s="104" t="s">
        <v>348</v>
      </c>
      <c r="E3081" s="104" t="s">
        <v>284</v>
      </c>
      <c r="F3081" s="104">
        <v>55</v>
      </c>
      <c r="G3081" s="104" t="s">
        <v>284</v>
      </c>
      <c r="H3081" s="105">
        <v>22</v>
      </c>
      <c r="I3081" s="104"/>
      <c r="J3081" s="104" t="s">
        <v>258</v>
      </c>
      <c r="K3081" s="104" t="s">
        <v>83</v>
      </c>
      <c r="L3081" s="104" t="s">
        <v>299</v>
      </c>
      <c r="M3081" s="104" t="s">
        <v>276</v>
      </c>
      <c r="N3081" s="104"/>
      <c r="O3081" s="106" t="str">
        <f>A873</f>
        <v>13275</v>
      </c>
      <c r="P3081" s="111" t="s">
        <v>554</v>
      </c>
      <c r="Q3081" s="153" t="s">
        <v>498</v>
      </c>
      <c r="R3081" s="153" t="s">
        <v>499</v>
      </c>
      <c r="S3081" s="153">
        <v>4.1666666666666657E-2</v>
      </c>
      <c r="T3081" s="153">
        <v>0.41666666666666669</v>
      </c>
      <c r="U3081" s="153">
        <v>0.4548611111111111</v>
      </c>
      <c r="V3081" s="153">
        <f>IF(ISBLANK(T3081),"",Tabella2[[#This Row],[ACT STOP]]-Tabella2[[#This Row],[ACT START]])</f>
        <v>3.819444444444442E-2</v>
      </c>
      <c r="W3081" s="104" t="s">
        <v>92</v>
      </c>
      <c r="X3081" s="104" t="s">
        <v>91</v>
      </c>
      <c r="Y3081" s="110"/>
      <c r="Z3081" s="106"/>
      <c r="AA3081" s="104"/>
      <c r="AB3081" s="107"/>
      <c r="AC3081" s="72">
        <v>1</v>
      </c>
      <c r="AH3081" s="70"/>
      <c r="AI3081" s="70"/>
      <c r="AJ3081">
        <v>0</v>
      </c>
      <c r="AL3081" s="70"/>
      <c r="BM3081" s="135">
        <v>0.41666666666666669</v>
      </c>
      <c r="BN3081" s="136">
        <v>0.4548611111111111</v>
      </c>
      <c r="BO3081" s="101"/>
      <c r="BR3081" s="109" t="str">
        <f t="shared" si="47"/>
        <v>SH-25-3070</v>
      </c>
      <c r="BS3081" s="109" t="s">
        <v>295</v>
      </c>
      <c r="BT3081" t="s">
        <v>92</v>
      </c>
      <c r="BU3081" t="s">
        <v>6488</v>
      </c>
    </row>
    <row r="3082" spans="1:73" hidden="1">
      <c r="A3082" s="103" t="s">
        <v>6489</v>
      </c>
      <c r="B3082" s="102">
        <v>45807</v>
      </c>
      <c r="C3082" s="104">
        <f>_xlfn.ISOWEEKNUM(Tabella2[[#This Row],[Date]])</f>
        <v>22</v>
      </c>
      <c r="D3082" s="104" t="s">
        <v>817</v>
      </c>
      <c r="E3082" s="104" t="s">
        <v>284</v>
      </c>
      <c r="F3082" s="104">
        <v>72</v>
      </c>
      <c r="G3082" s="104" t="s">
        <v>257</v>
      </c>
      <c r="H3082" s="105">
        <v>13</v>
      </c>
      <c r="I3082" s="104"/>
      <c r="J3082" s="104" t="s">
        <v>258</v>
      </c>
      <c r="K3082" s="104" t="s">
        <v>81</v>
      </c>
      <c r="L3082" s="104" t="s">
        <v>259</v>
      </c>
      <c r="M3082" s="104" t="s">
        <v>276</v>
      </c>
      <c r="N3082" s="104"/>
      <c r="O3082" s="106"/>
      <c r="P3082" s="111" t="s">
        <v>2613</v>
      </c>
      <c r="Q3082" s="153" t="s">
        <v>498</v>
      </c>
      <c r="R3082" s="153" t="s">
        <v>499</v>
      </c>
      <c r="S3082" s="153">
        <v>4.1666666666666657E-2</v>
      </c>
      <c r="T3082" s="153">
        <v>0.41666666666666669</v>
      </c>
      <c r="U3082" s="153">
        <v>0.45833333333333331</v>
      </c>
      <c r="V3082" s="153">
        <f>IF(ISBLANK(T3082),"",Tabella2[[#This Row],[ACT STOP]]-Tabella2[[#This Row],[ACT START]])</f>
        <v>4.166666666666663E-2</v>
      </c>
      <c r="W3082" s="104" t="s">
        <v>92</v>
      </c>
      <c r="X3082" s="104" t="s">
        <v>91</v>
      </c>
      <c r="Y3082" s="110"/>
      <c r="Z3082" s="106"/>
      <c r="AA3082" s="104"/>
      <c r="AB3082" s="107"/>
      <c r="AC3082" s="72">
        <v>1</v>
      </c>
      <c r="AH3082" s="70"/>
      <c r="AI3082" s="70"/>
      <c r="AJ3082">
        <v>0</v>
      </c>
      <c r="AL3082" s="70"/>
      <c r="BM3082" s="135">
        <v>0.41666666666666669</v>
      </c>
      <c r="BN3082" s="136">
        <v>0.45833333333333331</v>
      </c>
      <c r="BO3082" s="101"/>
      <c r="BR3082" s="109" t="str">
        <f t="shared" si="47"/>
        <v>SH-25-3071</v>
      </c>
      <c r="BS3082" s="109" t="s">
        <v>427</v>
      </c>
      <c r="BT3082" t="s">
        <v>92</v>
      </c>
      <c r="BU3082" t="s">
        <v>6490</v>
      </c>
    </row>
    <row r="3083" spans="1:73" hidden="1">
      <c r="A3083" s="103" t="s">
        <v>6491</v>
      </c>
      <c r="B3083" s="102">
        <v>45807</v>
      </c>
      <c r="C3083" s="104">
        <f>_xlfn.ISOWEEKNUM(Tabella2[[#This Row],[Date]])</f>
        <v>22</v>
      </c>
      <c r="D3083" s="104" t="s">
        <v>698</v>
      </c>
      <c r="E3083" s="104" t="s">
        <v>284</v>
      </c>
      <c r="F3083" s="104">
        <v>50</v>
      </c>
      <c r="G3083" s="104" t="s">
        <v>284</v>
      </c>
      <c r="H3083" s="105">
        <v>9</v>
      </c>
      <c r="I3083" s="104"/>
      <c r="J3083" s="104" t="s">
        <v>258</v>
      </c>
      <c r="K3083" s="104" t="s">
        <v>79</v>
      </c>
      <c r="L3083" s="104" t="s">
        <v>299</v>
      </c>
      <c r="M3083" s="104" t="s">
        <v>977</v>
      </c>
      <c r="N3083" s="104"/>
      <c r="O3083" s="106" t="str">
        <f>A874</f>
        <v>13276</v>
      </c>
      <c r="P3083" s="111" t="s">
        <v>2853</v>
      </c>
      <c r="Q3083" s="153" t="s">
        <v>504</v>
      </c>
      <c r="R3083" s="153" t="s">
        <v>271</v>
      </c>
      <c r="S3083" s="153">
        <v>4.1666666666666657E-2</v>
      </c>
      <c r="T3083" s="153">
        <v>0.47569444444444442</v>
      </c>
      <c r="U3083" s="153">
        <v>0.51736111111111116</v>
      </c>
      <c r="V3083" s="153">
        <f>IF(ISBLANK(T3083),"",Tabella2[[#This Row],[ACT STOP]]-Tabella2[[#This Row],[ACT START]])</f>
        <v>4.1666666666666741E-2</v>
      </c>
      <c r="W3083" s="104" t="s">
        <v>92</v>
      </c>
      <c r="X3083" s="104" t="s">
        <v>91</v>
      </c>
      <c r="Y3083" s="110"/>
      <c r="Z3083" s="106"/>
      <c r="AA3083" s="104"/>
      <c r="AB3083" s="107"/>
      <c r="AC3083" s="72">
        <v>1</v>
      </c>
      <c r="AH3083" s="70"/>
      <c r="AI3083" s="70"/>
      <c r="AJ3083">
        <v>0</v>
      </c>
      <c r="AL3083" s="70"/>
      <c r="BM3083" s="135">
        <v>0.47569444444444442</v>
      </c>
      <c r="BN3083" s="136">
        <v>0.51736111111111116</v>
      </c>
      <c r="BO3083" s="101"/>
      <c r="BR3083" s="109" t="str">
        <f t="shared" si="47"/>
        <v>SH-25-3072</v>
      </c>
      <c r="BS3083" s="109" t="s">
        <v>339</v>
      </c>
      <c r="BT3083" t="s">
        <v>92</v>
      </c>
      <c r="BU3083" t="s">
        <v>6492</v>
      </c>
    </row>
    <row r="3084" spans="1:73" hidden="1">
      <c r="A3084" s="103" t="s">
        <v>6493</v>
      </c>
      <c r="B3084" s="102">
        <v>45807</v>
      </c>
      <c r="C3084" s="104">
        <f>_xlfn.ISOWEEKNUM(Tabella2[[#This Row],[Date]])</f>
        <v>22</v>
      </c>
      <c r="D3084" s="104" t="s">
        <v>755</v>
      </c>
      <c r="E3084" s="104" t="s">
        <v>256</v>
      </c>
      <c r="F3084" s="104">
        <v>58</v>
      </c>
      <c r="G3084" s="104" t="s">
        <v>257</v>
      </c>
      <c r="H3084" s="105">
        <v>1</v>
      </c>
      <c r="I3084" s="104" t="s">
        <v>258</v>
      </c>
      <c r="J3084" s="104"/>
      <c r="K3084" s="104" t="s">
        <v>83</v>
      </c>
      <c r="L3084" s="104" t="s">
        <v>299</v>
      </c>
      <c r="M3084" s="104" t="s">
        <v>906</v>
      </c>
      <c r="N3084" s="104"/>
      <c r="O3084" s="108" t="str">
        <f>A3085</f>
        <v>15487</v>
      </c>
      <c r="P3084" s="111" t="s">
        <v>2356</v>
      </c>
      <c r="Q3084" s="153">
        <v>0.47916666666666669</v>
      </c>
      <c r="R3084" s="153">
        <v>0.52083333333333337</v>
      </c>
      <c r="S3084" s="153">
        <v>4.1666666666666657E-2</v>
      </c>
      <c r="T3084" s="153">
        <v>0.47222222222222221</v>
      </c>
      <c r="U3084" s="153">
        <v>0.51388888888888884</v>
      </c>
      <c r="V3084" s="153">
        <f>IF(ISBLANK(T3084),"",Tabella2[[#This Row],[ACT STOP]]-Tabella2[[#This Row],[ACT START]])</f>
        <v>4.166666666666663E-2</v>
      </c>
      <c r="W3084" s="104" t="s">
        <v>92</v>
      </c>
      <c r="X3084" s="104" t="s">
        <v>91</v>
      </c>
      <c r="Y3084" s="110"/>
      <c r="Z3084" s="106"/>
      <c r="AA3084" s="104"/>
      <c r="AB3084" s="107"/>
      <c r="AC3084" s="72">
        <v>1</v>
      </c>
      <c r="AH3084" s="70"/>
      <c r="AI3084" s="70"/>
      <c r="AJ3084">
        <v>0</v>
      </c>
      <c r="AL3084" s="70"/>
      <c r="BM3084" s="135">
        <v>0.47222222222222221</v>
      </c>
      <c r="BN3084" s="136">
        <v>0.51388888888888884</v>
      </c>
      <c r="BO3084" s="101"/>
      <c r="BR3084" s="109" t="str">
        <f t="shared" si="47"/>
        <v>SH-25-3073</v>
      </c>
      <c r="BS3084" s="109" t="s">
        <v>332</v>
      </c>
      <c r="BT3084" t="s">
        <v>92</v>
      </c>
      <c r="BU3084" t="s">
        <v>6494</v>
      </c>
    </row>
    <row r="3085" spans="1:73" hidden="1">
      <c r="A3085" s="103" t="s">
        <v>6495</v>
      </c>
      <c r="B3085" s="102">
        <v>45807</v>
      </c>
      <c r="C3085" s="104">
        <f>_xlfn.ISOWEEKNUM(Tabella2[[#This Row],[Date]])</f>
        <v>22</v>
      </c>
      <c r="D3085" s="104" t="s">
        <v>275</v>
      </c>
      <c r="E3085" s="104" t="s">
        <v>256</v>
      </c>
      <c r="F3085" s="104">
        <v>57</v>
      </c>
      <c r="G3085" s="104" t="s">
        <v>257</v>
      </c>
      <c r="H3085" s="105">
        <v>2</v>
      </c>
      <c r="I3085" s="104" t="s">
        <v>258</v>
      </c>
      <c r="J3085" s="104"/>
      <c r="K3085" s="104" t="s">
        <v>80</v>
      </c>
      <c r="L3085" s="104" t="s">
        <v>299</v>
      </c>
      <c r="M3085" s="104" t="s">
        <v>906</v>
      </c>
      <c r="N3085" s="104"/>
      <c r="O3085" s="108" t="str">
        <f>A3084</f>
        <v>15486</v>
      </c>
      <c r="P3085" s="111" t="s">
        <v>2356</v>
      </c>
      <c r="Q3085" s="153" t="s">
        <v>504</v>
      </c>
      <c r="R3085" s="153" t="s">
        <v>271</v>
      </c>
      <c r="S3085" s="153">
        <v>4.1666666666666657E-2</v>
      </c>
      <c r="T3085" s="153">
        <v>0.47222222222222221</v>
      </c>
      <c r="U3085" s="153">
        <v>0.51388888888888884</v>
      </c>
      <c r="V3085" s="153">
        <f>IF(ISBLANK(T3085),"",Tabella2[[#This Row],[ACT STOP]]-Tabella2[[#This Row],[ACT START]])</f>
        <v>4.166666666666663E-2</v>
      </c>
      <c r="W3085" s="104" t="s">
        <v>92</v>
      </c>
      <c r="X3085" s="104" t="s">
        <v>91</v>
      </c>
      <c r="Y3085" s="110"/>
      <c r="Z3085" s="106"/>
      <c r="AA3085" s="104"/>
      <c r="AB3085" s="107"/>
      <c r="AC3085" s="72">
        <v>1</v>
      </c>
      <c r="AH3085" s="70"/>
      <c r="AI3085" s="70"/>
      <c r="AJ3085">
        <v>0</v>
      </c>
      <c r="AL3085" s="70"/>
      <c r="BM3085" s="135">
        <v>0.47222222222222221</v>
      </c>
      <c r="BN3085" s="136">
        <v>0.51388888888888884</v>
      </c>
      <c r="BO3085" s="101"/>
      <c r="BR3085" s="109" t="str">
        <f t="shared" ref="BR3085:BR3148" si="48">_xlfn.CONCAT(LEFT(BR3084,6),TEXT(RIGHT(BR3084,4)+1,"0000"))</f>
        <v>SH-25-3074</v>
      </c>
      <c r="BS3085" s="109" t="s">
        <v>368</v>
      </c>
      <c r="BT3085" t="s">
        <v>92</v>
      </c>
      <c r="BU3085" t="s">
        <v>6496</v>
      </c>
    </row>
    <row r="3086" spans="1:73" hidden="1">
      <c r="A3086" s="103" t="s">
        <v>6497</v>
      </c>
      <c r="B3086" s="102">
        <v>45807</v>
      </c>
      <c r="C3086" s="104">
        <f>_xlfn.ISOWEEKNUM(Tabella2[[#This Row],[Date]])</f>
        <v>22</v>
      </c>
      <c r="D3086" s="104" t="s">
        <v>509</v>
      </c>
      <c r="E3086" s="104" t="s">
        <v>284</v>
      </c>
      <c r="F3086" s="104">
        <v>70</v>
      </c>
      <c r="G3086" s="104" t="s">
        <v>257</v>
      </c>
      <c r="H3086" s="105">
        <v>10</v>
      </c>
      <c r="I3086" s="104"/>
      <c r="J3086" s="104" t="s">
        <v>258</v>
      </c>
      <c r="K3086" s="104" t="s">
        <v>75</v>
      </c>
      <c r="L3086" s="104" t="s">
        <v>299</v>
      </c>
      <c r="M3086" s="104" t="s">
        <v>328</v>
      </c>
      <c r="N3086" s="104"/>
      <c r="O3086" s="106" t="str">
        <f>A3087</f>
        <v>15489</v>
      </c>
      <c r="P3086" s="111" t="s">
        <v>4012</v>
      </c>
      <c r="Q3086" s="153" t="s">
        <v>504</v>
      </c>
      <c r="R3086" s="153" t="s">
        <v>271</v>
      </c>
      <c r="S3086" s="153">
        <v>4.1666666666666657E-2</v>
      </c>
      <c r="T3086" s="153">
        <v>0.47916666666666669</v>
      </c>
      <c r="U3086" s="153">
        <v>0.52083333333333337</v>
      </c>
      <c r="V3086" s="153">
        <f>IF(ISBLANK(T3086),"",Tabella2[[#This Row],[ACT STOP]]-Tabella2[[#This Row],[ACT START]])</f>
        <v>4.1666666666666685E-2</v>
      </c>
      <c r="W3086" s="104" t="s">
        <v>92</v>
      </c>
      <c r="X3086" s="104" t="s">
        <v>91</v>
      </c>
      <c r="Y3086" s="110"/>
      <c r="Z3086" s="106"/>
      <c r="AA3086" s="104"/>
      <c r="AB3086" s="107"/>
      <c r="AC3086" s="72">
        <v>1</v>
      </c>
      <c r="AH3086" s="70"/>
      <c r="AI3086" s="70"/>
      <c r="AJ3086">
        <v>0</v>
      </c>
      <c r="AL3086" s="70"/>
      <c r="BM3086" s="135">
        <v>0.47916666666666669</v>
      </c>
      <c r="BN3086" s="136">
        <v>0.52083333333333337</v>
      </c>
      <c r="BO3086" s="101"/>
      <c r="BR3086" s="109" t="str">
        <f t="shared" si="48"/>
        <v>SH-25-3075</v>
      </c>
      <c r="BS3086" s="109" t="s">
        <v>552</v>
      </c>
      <c r="BT3086" t="s">
        <v>92</v>
      </c>
      <c r="BU3086" t="s">
        <v>6498</v>
      </c>
    </row>
    <row r="3087" spans="1:73" hidden="1">
      <c r="A3087" s="103" t="s">
        <v>6499</v>
      </c>
      <c r="B3087" s="102">
        <v>45807</v>
      </c>
      <c r="C3087" s="104">
        <f>_xlfn.ISOWEEKNUM(Tabella2[[#This Row],[Date]])</f>
        <v>22</v>
      </c>
      <c r="D3087" s="104" t="s">
        <v>509</v>
      </c>
      <c r="E3087" s="104" t="s">
        <v>284</v>
      </c>
      <c r="F3087" s="104">
        <v>71</v>
      </c>
      <c r="G3087" s="104" t="s">
        <v>257</v>
      </c>
      <c r="H3087" s="105">
        <v>5</v>
      </c>
      <c r="I3087" s="104"/>
      <c r="J3087" s="104" t="s">
        <v>258</v>
      </c>
      <c r="K3087" s="104" t="s">
        <v>77</v>
      </c>
      <c r="L3087" s="104" t="s">
        <v>299</v>
      </c>
      <c r="M3087" s="104" t="s">
        <v>328</v>
      </c>
      <c r="N3087" s="104"/>
      <c r="O3087" s="106" t="str">
        <f>A3086</f>
        <v>15488</v>
      </c>
      <c r="P3087" s="111" t="s">
        <v>4012</v>
      </c>
      <c r="Q3087" s="153">
        <v>0.47916666666666669</v>
      </c>
      <c r="R3087" s="153">
        <v>0.52083333333333337</v>
      </c>
      <c r="S3087" s="153">
        <v>4.1666666666666657E-2</v>
      </c>
      <c r="T3087" s="153">
        <v>0.47916666666666669</v>
      </c>
      <c r="U3087" s="153">
        <v>0.52083333333333337</v>
      </c>
      <c r="V3087" s="153">
        <f>IF(ISBLANK(T3087),"",Tabella2[[#This Row],[ACT STOP]]-Tabella2[[#This Row],[ACT START]])</f>
        <v>4.1666666666666685E-2</v>
      </c>
      <c r="W3087" s="104" t="s">
        <v>92</v>
      </c>
      <c r="X3087" s="104" t="s">
        <v>91</v>
      </c>
      <c r="Y3087" s="110"/>
      <c r="Z3087" s="106"/>
      <c r="AA3087" s="104"/>
      <c r="AB3087" s="107"/>
      <c r="AC3087" s="72">
        <v>1</v>
      </c>
      <c r="AH3087" s="70"/>
      <c r="AI3087" s="70"/>
      <c r="AJ3087">
        <v>0</v>
      </c>
      <c r="AL3087" s="70"/>
      <c r="BM3087" s="135">
        <v>0.47916666666666669</v>
      </c>
      <c r="BN3087" s="136">
        <v>0.52083333333333337</v>
      </c>
      <c r="BO3087" s="101"/>
      <c r="BR3087" s="109" t="str">
        <f t="shared" si="48"/>
        <v>SH-25-3076</v>
      </c>
      <c r="BS3087" s="109" t="s">
        <v>416</v>
      </c>
      <c r="BT3087" t="s">
        <v>92</v>
      </c>
      <c r="BU3087" t="s">
        <v>6500</v>
      </c>
    </row>
    <row r="3088" spans="1:73" hidden="1">
      <c r="A3088" s="103" t="s">
        <v>6501</v>
      </c>
      <c r="B3088" s="102">
        <v>45811</v>
      </c>
      <c r="C3088" s="104">
        <f>_xlfn.ISOWEEKNUM(Tabella2[[#This Row],[Date]])</f>
        <v>23</v>
      </c>
      <c r="D3088" s="104" t="s">
        <v>275</v>
      </c>
      <c r="E3088" s="104" t="s">
        <v>256</v>
      </c>
      <c r="F3088" s="104">
        <v>57</v>
      </c>
      <c r="G3088" s="104" t="s">
        <v>257</v>
      </c>
      <c r="H3088" s="105">
        <v>5</v>
      </c>
      <c r="I3088" s="104" t="s">
        <v>258</v>
      </c>
      <c r="J3088" s="104"/>
      <c r="K3088" s="104" t="s">
        <v>79</v>
      </c>
      <c r="L3088" s="104" t="s">
        <v>299</v>
      </c>
      <c r="M3088" s="104" t="s">
        <v>906</v>
      </c>
      <c r="N3088" s="104"/>
      <c r="O3088" s="108" t="str">
        <f>A3089</f>
        <v>15491</v>
      </c>
      <c r="P3088" s="111" t="s">
        <v>2397</v>
      </c>
      <c r="Q3088" s="153" t="s">
        <v>286</v>
      </c>
      <c r="R3088" s="153" t="s">
        <v>631</v>
      </c>
      <c r="S3088" s="153">
        <v>4.1666666666666657E-2</v>
      </c>
      <c r="T3088" s="153" t="s">
        <v>286</v>
      </c>
      <c r="U3088" s="153" t="s">
        <v>631</v>
      </c>
      <c r="V3088" s="153">
        <f>IF(ISBLANK(T3088),"",Tabella2[[#This Row],[ACT STOP]]-Tabella2[[#This Row],[ACT START]])</f>
        <v>4.1666666666666685E-2</v>
      </c>
      <c r="W3088" s="104" t="s">
        <v>92</v>
      </c>
      <c r="X3088" s="104" t="s">
        <v>91</v>
      </c>
      <c r="Y3088" s="110"/>
      <c r="Z3088" s="106"/>
      <c r="AA3088" s="104"/>
      <c r="AB3088" s="107"/>
      <c r="AC3088" s="72">
        <v>1</v>
      </c>
      <c r="AH3088" s="70"/>
      <c r="AI3088" s="70"/>
      <c r="AJ3088">
        <v>0</v>
      </c>
      <c r="AL3088" s="70"/>
      <c r="BM3088" s="135" t="s">
        <v>286</v>
      </c>
      <c r="BN3088" s="136" t="s">
        <v>631</v>
      </c>
      <c r="BO3088" s="101"/>
      <c r="BR3088" s="109" t="str">
        <f t="shared" si="48"/>
        <v>SH-25-3077</v>
      </c>
      <c r="BS3088" s="109" t="s">
        <v>416</v>
      </c>
      <c r="BT3088" t="s">
        <v>92</v>
      </c>
      <c r="BU3088" t="s">
        <v>6502</v>
      </c>
    </row>
    <row r="3089" spans="1:73" hidden="1">
      <c r="A3089" s="103" t="s">
        <v>6503</v>
      </c>
      <c r="B3089" s="102">
        <v>45811</v>
      </c>
      <c r="C3089" s="104">
        <f>_xlfn.ISOWEEKNUM(Tabella2[[#This Row],[Date]])</f>
        <v>23</v>
      </c>
      <c r="D3089" s="104" t="s">
        <v>755</v>
      </c>
      <c r="E3089" s="104" t="s">
        <v>256</v>
      </c>
      <c r="F3089" s="104">
        <v>58</v>
      </c>
      <c r="G3089" s="104" t="s">
        <v>257</v>
      </c>
      <c r="H3089" s="105">
        <v>13</v>
      </c>
      <c r="I3089" s="104" t="s">
        <v>258</v>
      </c>
      <c r="J3089" s="104"/>
      <c r="K3089" s="104" t="s">
        <v>78</v>
      </c>
      <c r="L3089" s="104" t="s">
        <v>299</v>
      </c>
      <c r="M3089" s="104" t="s">
        <v>906</v>
      </c>
      <c r="N3089" s="104"/>
      <c r="O3089" s="108" t="str">
        <f>A3088</f>
        <v>15490</v>
      </c>
      <c r="P3089" s="111" t="s">
        <v>2397</v>
      </c>
      <c r="Q3089" s="153">
        <v>0.33333333333333331</v>
      </c>
      <c r="R3089" s="153">
        <v>0.375</v>
      </c>
      <c r="S3089" s="153">
        <v>4.1666666666666657E-2</v>
      </c>
      <c r="T3089" s="153" t="s">
        <v>286</v>
      </c>
      <c r="U3089" s="153" t="s">
        <v>631</v>
      </c>
      <c r="V3089" s="153">
        <f>IF(ISBLANK(T3089),"",Tabella2[[#This Row],[ACT STOP]]-Tabella2[[#This Row],[ACT START]])</f>
        <v>4.1666666666666685E-2</v>
      </c>
      <c r="W3089" s="104" t="s">
        <v>122</v>
      </c>
      <c r="X3089" s="104" t="s">
        <v>91</v>
      </c>
      <c r="Y3089" s="110"/>
      <c r="Z3089" s="106"/>
      <c r="AA3089" s="104"/>
      <c r="AB3089" s="107"/>
      <c r="AC3089" s="72">
        <v>1</v>
      </c>
      <c r="AH3089" s="70"/>
      <c r="AI3089" s="70"/>
      <c r="AJ3089">
        <v>0</v>
      </c>
      <c r="AL3089" s="70"/>
      <c r="BM3089" s="135" t="s">
        <v>286</v>
      </c>
      <c r="BN3089" s="136" t="s">
        <v>631</v>
      </c>
      <c r="BO3089" s="101"/>
      <c r="BR3089" s="109" t="str">
        <f t="shared" si="48"/>
        <v>SH-25-3078</v>
      </c>
      <c r="BS3089" s="109" t="s">
        <v>427</v>
      </c>
      <c r="BT3089" t="s">
        <v>122</v>
      </c>
      <c r="BU3089" t="s">
        <v>6504</v>
      </c>
    </row>
    <row r="3090" spans="1:73" hidden="1">
      <c r="A3090" s="103" t="s">
        <v>6505</v>
      </c>
      <c r="B3090" s="102">
        <v>45811</v>
      </c>
      <c r="C3090" s="104">
        <f>_xlfn.ISOWEEKNUM(Tabella2[[#This Row],[Date]])</f>
        <v>23</v>
      </c>
      <c r="D3090" s="104" t="s">
        <v>471</v>
      </c>
      <c r="E3090" s="104" t="s">
        <v>327</v>
      </c>
      <c r="F3090" s="104">
        <v>34</v>
      </c>
      <c r="G3090" s="104" t="s">
        <v>257</v>
      </c>
      <c r="H3090" s="105">
        <v>12</v>
      </c>
      <c r="I3090" s="104" t="s">
        <v>258</v>
      </c>
      <c r="J3090" s="104"/>
      <c r="K3090" s="104" t="s">
        <v>83</v>
      </c>
      <c r="L3090" s="104" t="s">
        <v>259</v>
      </c>
      <c r="M3090" s="104" t="s">
        <v>276</v>
      </c>
      <c r="N3090" s="104"/>
      <c r="O3090" s="106"/>
      <c r="P3090" s="111" t="s">
        <v>2394</v>
      </c>
      <c r="Q3090" s="153" t="s">
        <v>286</v>
      </c>
      <c r="R3090" s="153" t="s">
        <v>631</v>
      </c>
      <c r="S3090" s="153">
        <v>4.1666666666666657E-2</v>
      </c>
      <c r="T3090" s="153">
        <v>0.33333333333333331</v>
      </c>
      <c r="U3090" s="153">
        <v>0.375</v>
      </c>
      <c r="V3090" s="153">
        <f>IF(ISBLANK(T3090),"",Tabella2[[#This Row],[ACT STOP]]-Tabella2[[#This Row],[ACT START]])</f>
        <v>4.1666666666666685E-2</v>
      </c>
      <c r="W3090" s="104" t="s">
        <v>92</v>
      </c>
      <c r="X3090" s="104" t="s">
        <v>91</v>
      </c>
      <c r="Y3090" s="110"/>
      <c r="Z3090" s="106"/>
      <c r="AA3090" s="104"/>
      <c r="AB3090" s="107"/>
      <c r="AC3090" s="72">
        <v>1</v>
      </c>
      <c r="AH3090" s="70"/>
      <c r="AI3090" s="70"/>
      <c r="AJ3090">
        <v>0</v>
      </c>
      <c r="AL3090" s="70"/>
      <c r="BM3090" s="135">
        <v>0.33333333333333331</v>
      </c>
      <c r="BN3090" s="136">
        <v>0.375</v>
      </c>
      <c r="BO3090" s="101"/>
      <c r="BR3090" s="109" t="str">
        <f t="shared" si="48"/>
        <v>SH-25-3079</v>
      </c>
      <c r="BS3090" s="109" t="s">
        <v>266</v>
      </c>
      <c r="BT3090" t="s">
        <v>92</v>
      </c>
      <c r="BU3090" t="s">
        <v>6506</v>
      </c>
    </row>
    <row r="3091" spans="1:73" hidden="1">
      <c r="A3091" s="103" t="s">
        <v>6507</v>
      </c>
      <c r="B3091" s="102">
        <v>45811</v>
      </c>
      <c r="C3091" s="104">
        <f>_xlfn.ISOWEEKNUM(Tabella2[[#This Row],[Date]])</f>
        <v>23</v>
      </c>
      <c r="D3091" s="104" t="s">
        <v>722</v>
      </c>
      <c r="E3091" s="104" t="s">
        <v>327</v>
      </c>
      <c r="F3091" s="104">
        <v>77</v>
      </c>
      <c r="G3091" s="104" t="s">
        <v>284</v>
      </c>
      <c r="H3091" s="105">
        <v>9</v>
      </c>
      <c r="I3091" s="104" t="s">
        <v>258</v>
      </c>
      <c r="J3091" s="104"/>
      <c r="K3091" s="104" t="s">
        <v>80</v>
      </c>
      <c r="L3091" s="104" t="s">
        <v>259</v>
      </c>
      <c r="M3091" s="104" t="s">
        <v>798</v>
      </c>
      <c r="N3091" s="104"/>
      <c r="O3091" s="106"/>
      <c r="P3091" s="111" t="s">
        <v>799</v>
      </c>
      <c r="Q3091" s="153" t="s">
        <v>286</v>
      </c>
      <c r="R3091" s="153" t="s">
        <v>631</v>
      </c>
      <c r="S3091" s="153">
        <v>4.1666666666666657E-2</v>
      </c>
      <c r="T3091" s="153">
        <v>0.33333333333333331</v>
      </c>
      <c r="U3091" s="153">
        <v>0.375</v>
      </c>
      <c r="V3091" s="153">
        <f>IF(ISBLANK(T3091),"",Tabella2[[#This Row],[ACT STOP]]-Tabella2[[#This Row],[ACT START]])</f>
        <v>4.1666666666666685E-2</v>
      </c>
      <c r="W3091" s="104" t="s">
        <v>92</v>
      </c>
      <c r="X3091" s="104" t="s">
        <v>91</v>
      </c>
      <c r="Y3091" s="110" t="s">
        <v>6508</v>
      </c>
      <c r="Z3091" s="106"/>
      <c r="AA3091" s="104"/>
      <c r="AB3091" s="107"/>
      <c r="AC3091" s="72">
        <v>1</v>
      </c>
      <c r="AH3091" s="70"/>
      <c r="AI3091" s="70"/>
      <c r="AJ3091">
        <v>0</v>
      </c>
      <c r="AL3091" s="70"/>
      <c r="BL3091" s="19" t="s">
        <v>6509</v>
      </c>
      <c r="BM3091" s="135">
        <v>0.33333333333333331</v>
      </c>
      <c r="BN3091" s="136">
        <v>0.375</v>
      </c>
      <c r="BO3091" s="101"/>
      <c r="BR3091" s="109" t="str">
        <f t="shared" si="48"/>
        <v>SH-25-3080</v>
      </c>
      <c r="BS3091" s="109" t="s">
        <v>339</v>
      </c>
      <c r="BT3091" t="s">
        <v>92</v>
      </c>
      <c r="BU3091" t="s">
        <v>6510</v>
      </c>
    </row>
    <row r="3092" spans="1:73" hidden="1">
      <c r="A3092" s="103" t="s">
        <v>6511</v>
      </c>
      <c r="B3092" s="102">
        <v>45811</v>
      </c>
      <c r="C3092" s="104">
        <f>_xlfn.ISOWEEKNUM(Tabella2[[#This Row],[Date]])</f>
        <v>23</v>
      </c>
      <c r="D3092" s="104" t="s">
        <v>275</v>
      </c>
      <c r="E3092" s="104" t="s">
        <v>256</v>
      </c>
      <c r="F3092" s="104">
        <v>56</v>
      </c>
      <c r="G3092" s="104" t="s">
        <v>257</v>
      </c>
      <c r="H3092" s="105">
        <v>14</v>
      </c>
      <c r="I3092" s="104" t="s">
        <v>258</v>
      </c>
      <c r="J3092" s="104"/>
      <c r="K3092" s="104" t="s">
        <v>81</v>
      </c>
      <c r="L3092" s="104" t="s">
        <v>259</v>
      </c>
      <c r="M3092" s="104" t="s">
        <v>269</v>
      </c>
      <c r="N3092" s="104"/>
      <c r="O3092" s="106"/>
      <c r="P3092" s="111" t="s">
        <v>1814</v>
      </c>
      <c r="Q3092" s="153" t="s">
        <v>286</v>
      </c>
      <c r="R3092" s="153" t="s">
        <v>631</v>
      </c>
      <c r="S3092" s="153">
        <v>4.1666666666666657E-2</v>
      </c>
      <c r="T3092" s="153">
        <v>0.33333333333333331</v>
      </c>
      <c r="U3092" s="153">
        <v>0.375</v>
      </c>
      <c r="V3092" s="153">
        <f>IF(ISBLANK(T3092),"",Tabella2[[#This Row],[ACT STOP]]-Tabella2[[#This Row],[ACT START]])</f>
        <v>4.1666666666666685E-2</v>
      </c>
      <c r="W3092" s="104" t="s">
        <v>92</v>
      </c>
      <c r="X3092" s="104" t="s">
        <v>91</v>
      </c>
      <c r="Y3092" s="110"/>
      <c r="Z3092" s="106"/>
      <c r="AA3092" s="104"/>
      <c r="AB3092" s="107"/>
      <c r="AC3092" s="72">
        <v>1</v>
      </c>
      <c r="AH3092" s="70"/>
      <c r="AI3092" s="70"/>
      <c r="AJ3092">
        <v>0</v>
      </c>
      <c r="AL3092" s="70"/>
      <c r="BM3092" s="135">
        <v>0.33333333333333331</v>
      </c>
      <c r="BN3092" s="136">
        <v>0.375</v>
      </c>
      <c r="BO3092" s="101"/>
      <c r="BR3092" s="109" t="str">
        <f t="shared" si="48"/>
        <v>SH-25-3081</v>
      </c>
      <c r="BS3092" s="109" t="s">
        <v>372</v>
      </c>
      <c r="BT3092" t="s">
        <v>92</v>
      </c>
      <c r="BU3092" t="s">
        <v>6512</v>
      </c>
    </row>
    <row r="3093" spans="1:73" hidden="1">
      <c r="A3093" s="103" t="s">
        <v>6513</v>
      </c>
      <c r="B3093" s="102">
        <v>45811</v>
      </c>
      <c r="C3093" s="104">
        <f>_xlfn.ISOWEEKNUM(Tabella2[[#This Row],[Date]])</f>
        <v>23</v>
      </c>
      <c r="D3093" s="104" t="s">
        <v>275</v>
      </c>
      <c r="E3093" s="104" t="s">
        <v>256</v>
      </c>
      <c r="F3093" s="104">
        <v>61</v>
      </c>
      <c r="G3093" s="104" t="s">
        <v>257</v>
      </c>
      <c r="H3093" s="105">
        <v>10</v>
      </c>
      <c r="I3093" s="104" t="s">
        <v>258</v>
      </c>
      <c r="J3093" s="104"/>
      <c r="K3093" s="104" t="s">
        <v>75</v>
      </c>
      <c r="L3093" s="104" t="s">
        <v>259</v>
      </c>
      <c r="M3093" s="104" t="s">
        <v>269</v>
      </c>
      <c r="N3093" s="104"/>
      <c r="O3093" s="106"/>
      <c r="P3093" s="111" t="s">
        <v>1814</v>
      </c>
      <c r="Q3093" s="153" t="s">
        <v>286</v>
      </c>
      <c r="R3093" s="153" t="s">
        <v>631</v>
      </c>
      <c r="S3093" s="153">
        <v>4.1666666666666657E-2</v>
      </c>
      <c r="T3093" s="153">
        <v>0.33333333333333331</v>
      </c>
      <c r="U3093" s="153">
        <v>0.375</v>
      </c>
      <c r="V3093" s="153">
        <f>IF(ISBLANK(T3093),"",Tabella2[[#This Row],[ACT STOP]]-Tabella2[[#This Row],[ACT START]])</f>
        <v>4.1666666666666685E-2</v>
      </c>
      <c r="W3093" s="104" t="s">
        <v>92</v>
      </c>
      <c r="X3093" s="104" t="s">
        <v>91</v>
      </c>
      <c r="Y3093" s="110"/>
      <c r="Z3093" s="106"/>
      <c r="AA3093" s="104"/>
      <c r="AB3093" s="107"/>
      <c r="AC3093" s="72">
        <v>1</v>
      </c>
      <c r="AH3093" s="70"/>
      <c r="AI3093" s="70"/>
      <c r="AJ3093">
        <v>0</v>
      </c>
      <c r="AL3093" s="70"/>
      <c r="BM3093" s="135">
        <v>0.33333333333333331</v>
      </c>
      <c r="BN3093" s="136">
        <v>0.375</v>
      </c>
      <c r="BO3093" s="101"/>
      <c r="BR3093" s="109" t="str">
        <f t="shared" si="48"/>
        <v>SH-25-3082</v>
      </c>
      <c r="BS3093" s="109" t="s">
        <v>552</v>
      </c>
      <c r="BT3093" t="s">
        <v>92</v>
      </c>
      <c r="BU3093" t="s">
        <v>6514</v>
      </c>
    </row>
    <row r="3094" spans="1:73" hidden="1">
      <c r="A3094" s="103" t="s">
        <v>6515</v>
      </c>
      <c r="B3094" s="102">
        <v>45811</v>
      </c>
      <c r="C3094" s="104">
        <f>_xlfn.ISOWEEKNUM(Tabella2[[#This Row],[Date]])</f>
        <v>23</v>
      </c>
      <c r="D3094" s="104" t="s">
        <v>478</v>
      </c>
      <c r="E3094" s="104" t="s">
        <v>284</v>
      </c>
      <c r="F3094" s="104">
        <v>64</v>
      </c>
      <c r="G3094" s="104" t="s">
        <v>284</v>
      </c>
      <c r="H3094" s="105">
        <v>22</v>
      </c>
      <c r="I3094" s="104"/>
      <c r="J3094" s="104" t="s">
        <v>258</v>
      </c>
      <c r="K3094" s="104" t="s">
        <v>79</v>
      </c>
      <c r="L3094" s="104" t="s">
        <v>299</v>
      </c>
      <c r="M3094" s="104" t="s">
        <v>276</v>
      </c>
      <c r="N3094" s="104"/>
      <c r="O3094" s="108" t="str">
        <f>A875</f>
        <v>13277</v>
      </c>
      <c r="P3094" s="111" t="s">
        <v>2593</v>
      </c>
      <c r="Q3094" s="153" t="s">
        <v>262</v>
      </c>
      <c r="R3094" s="153" t="s">
        <v>263</v>
      </c>
      <c r="S3094" s="153">
        <v>4.1666666666666657E-2</v>
      </c>
      <c r="T3094" s="153" t="s">
        <v>262</v>
      </c>
      <c r="U3094" s="153" t="s">
        <v>263</v>
      </c>
      <c r="V3094" s="153">
        <f>IF(ISBLANK(T3094),"",Tabella2[[#This Row],[ACT STOP]]-Tabella2[[#This Row],[ACT START]])</f>
        <v>4.1666666666666685E-2</v>
      </c>
      <c r="W3094" s="104" t="s">
        <v>92</v>
      </c>
      <c r="X3094" s="104" t="s">
        <v>91</v>
      </c>
      <c r="Y3094" s="110"/>
      <c r="Z3094" s="106"/>
      <c r="AA3094" s="104"/>
      <c r="AB3094" s="107"/>
      <c r="AC3094" s="72">
        <v>1</v>
      </c>
      <c r="AH3094" s="70"/>
      <c r="AI3094" s="70"/>
      <c r="AJ3094">
        <v>0</v>
      </c>
      <c r="AL3094" s="70"/>
      <c r="BM3094" s="135" t="s">
        <v>262</v>
      </c>
      <c r="BN3094" s="136" t="s">
        <v>263</v>
      </c>
      <c r="BO3094" s="101"/>
      <c r="BR3094" s="109" t="str">
        <f t="shared" si="48"/>
        <v>SH-25-3083</v>
      </c>
      <c r="BS3094" s="109" t="s">
        <v>295</v>
      </c>
      <c r="BT3094" t="s">
        <v>92</v>
      </c>
      <c r="BU3094" t="s">
        <v>6516</v>
      </c>
    </row>
    <row r="3095" spans="1:73" hidden="1">
      <c r="A3095" s="103" t="s">
        <v>6517</v>
      </c>
      <c r="B3095" s="102">
        <v>45811</v>
      </c>
      <c r="C3095" s="104">
        <f>_xlfn.ISOWEEKNUM(Tabella2[[#This Row],[Date]])</f>
        <v>23</v>
      </c>
      <c r="D3095" s="104" t="s">
        <v>321</v>
      </c>
      <c r="E3095" s="104" t="s">
        <v>284</v>
      </c>
      <c r="F3095" s="104">
        <v>51</v>
      </c>
      <c r="G3095" s="104" t="s">
        <v>257</v>
      </c>
      <c r="H3095" s="105">
        <v>32</v>
      </c>
      <c r="I3095" s="104"/>
      <c r="J3095" s="104" t="s">
        <v>258</v>
      </c>
      <c r="K3095" s="104" t="s">
        <v>83</v>
      </c>
      <c r="L3095" s="104" t="s">
        <v>299</v>
      </c>
      <c r="M3095" s="104" t="s">
        <v>276</v>
      </c>
      <c r="N3095" s="104"/>
      <c r="O3095" s="108" t="str">
        <f>A876</f>
        <v>13278</v>
      </c>
      <c r="P3095" s="111" t="s">
        <v>2593</v>
      </c>
      <c r="Q3095" s="153" t="s">
        <v>262</v>
      </c>
      <c r="R3095" s="153" t="s">
        <v>263</v>
      </c>
      <c r="S3095" s="153">
        <v>4.1666666666666657E-2</v>
      </c>
      <c r="T3095" s="153">
        <v>0.39583333333333331</v>
      </c>
      <c r="U3095" s="153">
        <v>0.4375</v>
      </c>
      <c r="V3095" s="153">
        <f>IF(ISBLANK(T3095),"",Tabella2[[#This Row],[ACT STOP]]-Tabella2[[#This Row],[ACT START]])</f>
        <v>4.1666666666666685E-2</v>
      </c>
      <c r="W3095" s="104" t="s">
        <v>92</v>
      </c>
      <c r="X3095" s="104" t="s">
        <v>91</v>
      </c>
      <c r="Y3095" s="110" t="s">
        <v>6518</v>
      </c>
      <c r="Z3095" s="106"/>
      <c r="AA3095" s="104"/>
      <c r="AB3095" s="107"/>
      <c r="AC3095" s="72">
        <v>1</v>
      </c>
      <c r="AH3095" s="70"/>
      <c r="AI3095" s="70"/>
      <c r="AJ3095">
        <v>0</v>
      </c>
      <c r="AL3095" s="70"/>
      <c r="BM3095" s="135">
        <v>0.39583333333333331</v>
      </c>
      <c r="BN3095" s="136">
        <v>0.4375</v>
      </c>
      <c r="BO3095" s="101"/>
      <c r="BR3095" s="109" t="str">
        <f t="shared" si="48"/>
        <v>SH-25-3084</v>
      </c>
      <c r="BS3095" s="109" t="s">
        <v>356</v>
      </c>
      <c r="BT3095" t="s">
        <v>92</v>
      </c>
      <c r="BU3095" t="s">
        <v>6519</v>
      </c>
    </row>
    <row r="3096" spans="1:73" hidden="1">
      <c r="A3096" s="103" t="s">
        <v>6520</v>
      </c>
      <c r="B3096" s="102">
        <v>45811</v>
      </c>
      <c r="C3096" s="104">
        <f>_xlfn.ISOWEEKNUM(Tabella2[[#This Row],[Date]])</f>
        <v>23</v>
      </c>
      <c r="D3096" s="104" t="s">
        <v>574</v>
      </c>
      <c r="E3096" s="104" t="s">
        <v>284</v>
      </c>
      <c r="F3096" s="104">
        <v>66</v>
      </c>
      <c r="G3096" s="104" t="s">
        <v>257</v>
      </c>
      <c r="H3096" s="105">
        <v>17</v>
      </c>
      <c r="I3096" s="104"/>
      <c r="J3096" s="104" t="s">
        <v>258</v>
      </c>
      <c r="K3096" s="104" t="s">
        <v>75</v>
      </c>
      <c r="L3096" s="104" t="s">
        <v>299</v>
      </c>
      <c r="M3096" s="104" t="s">
        <v>516</v>
      </c>
      <c r="N3096" s="104"/>
      <c r="O3096" s="108" t="str">
        <f>A3097</f>
        <v>15499</v>
      </c>
      <c r="P3096" s="111" t="s">
        <v>1877</v>
      </c>
      <c r="Q3096" s="153" t="s">
        <v>262</v>
      </c>
      <c r="R3096" s="153" t="s">
        <v>263</v>
      </c>
      <c r="S3096" s="153">
        <v>4.1666666666666657E-2</v>
      </c>
      <c r="T3096" s="153">
        <v>0.39583333333333331</v>
      </c>
      <c r="U3096" s="153">
        <v>0.4375</v>
      </c>
      <c r="V3096" s="153">
        <f>IF(ISBLANK(T3096),"",Tabella2[[#This Row],[ACT STOP]]-Tabella2[[#This Row],[ACT START]])</f>
        <v>4.1666666666666685E-2</v>
      </c>
      <c r="W3096" s="104" t="s">
        <v>92</v>
      </c>
      <c r="X3096" s="104" t="s">
        <v>91</v>
      </c>
      <c r="Y3096" s="110" t="s">
        <v>6521</v>
      </c>
      <c r="Z3096" s="106"/>
      <c r="AA3096" s="104"/>
      <c r="AB3096" s="107"/>
      <c r="AC3096" s="72">
        <v>1</v>
      </c>
      <c r="AH3096" s="70"/>
      <c r="AI3096" s="70"/>
      <c r="AJ3096">
        <v>0</v>
      </c>
      <c r="AL3096" s="70"/>
      <c r="BM3096" s="135">
        <v>0.39583333333333331</v>
      </c>
      <c r="BN3096" s="136">
        <v>0.4375</v>
      </c>
      <c r="BO3096" s="101"/>
      <c r="BR3096" s="109" t="str">
        <f t="shared" si="48"/>
        <v>SH-25-3085</v>
      </c>
      <c r="BS3096" s="109" t="s">
        <v>393</v>
      </c>
      <c r="BT3096" t="s">
        <v>92</v>
      </c>
      <c r="BU3096" t="s">
        <v>6522</v>
      </c>
    </row>
    <row r="3097" spans="1:73" ht="31.5" hidden="1" customHeight="1">
      <c r="A3097" s="103" t="s">
        <v>6523</v>
      </c>
      <c r="B3097" s="102">
        <v>45811</v>
      </c>
      <c r="C3097" s="104">
        <f>_xlfn.ISOWEEKNUM(Tabella2[[#This Row],[Date]])</f>
        <v>23</v>
      </c>
      <c r="D3097" s="104" t="s">
        <v>574</v>
      </c>
      <c r="E3097" s="104" t="s">
        <v>284</v>
      </c>
      <c r="F3097" s="104">
        <v>67</v>
      </c>
      <c r="G3097" s="104" t="s">
        <v>284</v>
      </c>
      <c r="H3097" s="105">
        <v>23</v>
      </c>
      <c r="I3097" s="104"/>
      <c r="J3097" s="104" t="s">
        <v>258</v>
      </c>
      <c r="K3097" s="104" t="s">
        <v>77</v>
      </c>
      <c r="L3097" s="104" t="s">
        <v>299</v>
      </c>
      <c r="M3097" s="104" t="s">
        <v>516</v>
      </c>
      <c r="N3097" s="104"/>
      <c r="O3097" s="108" t="str">
        <f>A3096</f>
        <v>15498</v>
      </c>
      <c r="P3097" s="111" t="s">
        <v>1877</v>
      </c>
      <c r="Q3097" s="153">
        <v>0.39583333333333331</v>
      </c>
      <c r="R3097" s="153">
        <v>0.4375</v>
      </c>
      <c r="S3097" s="153">
        <v>4.1666666666666657E-2</v>
      </c>
      <c r="T3097" s="153">
        <v>0.39583333333333331</v>
      </c>
      <c r="U3097" s="153">
        <v>0.4375</v>
      </c>
      <c r="V3097" s="153">
        <f>IF(ISBLANK(T3097),"",Tabella2[[#This Row],[ACT STOP]]-Tabella2[[#This Row],[ACT START]])</f>
        <v>4.1666666666666685E-2</v>
      </c>
      <c r="W3097" s="104" t="s">
        <v>92</v>
      </c>
      <c r="X3097" s="104" t="s">
        <v>91</v>
      </c>
      <c r="Y3097" s="110" t="s">
        <v>6524</v>
      </c>
      <c r="Z3097" s="106"/>
      <c r="AA3097" s="104"/>
      <c r="AB3097" s="107"/>
      <c r="AC3097" s="72">
        <v>1</v>
      </c>
      <c r="AH3097" s="70"/>
      <c r="AI3097" s="70"/>
      <c r="AJ3097">
        <v>0</v>
      </c>
      <c r="AL3097" s="70"/>
      <c r="BM3097" s="135">
        <v>0.39583333333333331</v>
      </c>
      <c r="BN3097" s="136">
        <v>0.4375</v>
      </c>
      <c r="BO3097" s="101"/>
      <c r="BR3097" s="109" t="str">
        <f t="shared" si="48"/>
        <v>SH-25-3086</v>
      </c>
      <c r="BS3097" s="109" t="s">
        <v>358</v>
      </c>
      <c r="BT3097" t="s">
        <v>92</v>
      </c>
      <c r="BU3097" t="s">
        <v>6525</v>
      </c>
    </row>
    <row r="3098" spans="1:73" hidden="1">
      <c r="A3098" s="103" t="s">
        <v>6526</v>
      </c>
      <c r="B3098" s="102">
        <v>45811</v>
      </c>
      <c r="C3098" s="104">
        <f>_xlfn.ISOWEEKNUM(Tabella2[[#This Row],[Date]])</f>
        <v>23</v>
      </c>
      <c r="D3098" s="104" t="s">
        <v>478</v>
      </c>
      <c r="E3098" s="104" t="s">
        <v>284</v>
      </c>
      <c r="F3098" s="104">
        <v>65</v>
      </c>
      <c r="G3098" s="104" t="s">
        <v>257</v>
      </c>
      <c r="H3098" s="105">
        <v>2</v>
      </c>
      <c r="I3098" s="104"/>
      <c r="J3098" s="104" t="s">
        <v>258</v>
      </c>
      <c r="K3098" s="104" t="s">
        <v>79</v>
      </c>
      <c r="L3098" s="104" t="s">
        <v>299</v>
      </c>
      <c r="M3098" s="104" t="s">
        <v>276</v>
      </c>
      <c r="N3098" s="104"/>
      <c r="O3098" s="108" t="str">
        <f>A877</f>
        <v>13279</v>
      </c>
      <c r="P3098" s="111" t="s">
        <v>2593</v>
      </c>
      <c r="Q3098" s="153" t="s">
        <v>499</v>
      </c>
      <c r="R3098" s="153" t="s">
        <v>511</v>
      </c>
      <c r="S3098" s="153">
        <v>4.1666666666666657E-2</v>
      </c>
      <c r="T3098" s="153" t="s">
        <v>499</v>
      </c>
      <c r="U3098" s="153" t="s">
        <v>511</v>
      </c>
      <c r="V3098" s="153">
        <f>IF(ISBLANK(T3098),"",Tabella2[[#This Row],[ACT STOP]]-Tabella2[[#This Row],[ACT START]])</f>
        <v>4.1666666666666685E-2</v>
      </c>
      <c r="W3098" s="104" t="s">
        <v>92</v>
      </c>
      <c r="X3098" s="104" t="s">
        <v>91</v>
      </c>
      <c r="Y3098" s="110"/>
      <c r="Z3098" s="106"/>
      <c r="AA3098" s="104"/>
      <c r="AB3098" s="107"/>
      <c r="AC3098" s="72">
        <v>1</v>
      </c>
      <c r="AH3098" s="70"/>
      <c r="AI3098" s="70"/>
      <c r="AJ3098">
        <v>0</v>
      </c>
      <c r="AL3098" s="70"/>
      <c r="BM3098" s="135" t="s">
        <v>499</v>
      </c>
      <c r="BN3098" s="136" t="s">
        <v>511</v>
      </c>
      <c r="BO3098" s="101"/>
      <c r="BR3098" s="109" t="str">
        <f t="shared" si="48"/>
        <v>SH-25-3087</v>
      </c>
      <c r="BS3098" s="109" t="s">
        <v>368</v>
      </c>
      <c r="BT3098" t="s">
        <v>92</v>
      </c>
      <c r="BU3098" t="s">
        <v>6527</v>
      </c>
    </row>
    <row r="3099" spans="1:73" hidden="1">
      <c r="A3099" s="103" t="s">
        <v>6528</v>
      </c>
      <c r="B3099" s="102">
        <v>45811</v>
      </c>
      <c r="C3099" s="104">
        <f>_xlfn.ISOWEEKNUM(Tabella2[[#This Row],[Date]])</f>
        <v>23</v>
      </c>
      <c r="D3099" s="104" t="s">
        <v>321</v>
      </c>
      <c r="E3099" s="104" t="s">
        <v>284</v>
      </c>
      <c r="F3099" s="104">
        <v>53</v>
      </c>
      <c r="G3099" s="104" t="s">
        <v>257</v>
      </c>
      <c r="H3099" s="105">
        <v>12</v>
      </c>
      <c r="I3099" s="104"/>
      <c r="J3099" s="104" t="s">
        <v>258</v>
      </c>
      <c r="K3099" s="104" t="s">
        <v>83</v>
      </c>
      <c r="L3099" s="104" t="s">
        <v>299</v>
      </c>
      <c r="M3099" s="104" t="s">
        <v>276</v>
      </c>
      <c r="N3099" s="104"/>
      <c r="O3099" s="108" t="str">
        <f>A878</f>
        <v>13280</v>
      </c>
      <c r="P3099" s="111" t="s">
        <v>2593</v>
      </c>
      <c r="Q3099" s="153" t="s">
        <v>499</v>
      </c>
      <c r="R3099" s="153" t="s">
        <v>511</v>
      </c>
      <c r="S3099" s="153">
        <v>4.1666666666666657E-2</v>
      </c>
      <c r="T3099" s="153">
        <v>0.45833333333333331</v>
      </c>
      <c r="U3099" s="153">
        <v>0.5</v>
      </c>
      <c r="V3099" s="153">
        <f>IF(ISBLANK(T3099),"",Tabella2[[#This Row],[ACT STOP]]-Tabella2[[#This Row],[ACT START]])</f>
        <v>4.1666666666666685E-2</v>
      </c>
      <c r="W3099" s="104" t="s">
        <v>92</v>
      </c>
      <c r="X3099" s="104" t="s">
        <v>91</v>
      </c>
      <c r="Y3099" s="110"/>
      <c r="Z3099" s="106"/>
      <c r="AA3099" s="104"/>
      <c r="AB3099" s="107"/>
      <c r="AC3099" s="72">
        <v>1</v>
      </c>
      <c r="AH3099" s="70"/>
      <c r="AI3099" s="70"/>
      <c r="AJ3099">
        <v>0</v>
      </c>
      <c r="AL3099" s="70"/>
      <c r="BM3099" s="135">
        <v>0.45833333333333331</v>
      </c>
      <c r="BN3099" s="136">
        <v>0.5</v>
      </c>
      <c r="BO3099" s="101"/>
      <c r="BR3099" s="109" t="str">
        <f t="shared" si="48"/>
        <v>SH-25-3088</v>
      </c>
      <c r="BS3099" s="109" t="s">
        <v>266</v>
      </c>
      <c r="BT3099" t="s">
        <v>92</v>
      </c>
      <c r="BU3099" t="s">
        <v>6529</v>
      </c>
    </row>
    <row r="3100" spans="1:73" hidden="1">
      <c r="A3100" s="103" t="s">
        <v>6530</v>
      </c>
      <c r="B3100" s="102">
        <v>45811</v>
      </c>
      <c r="C3100" s="104">
        <f>_xlfn.ISOWEEKNUM(Tabella2[[#This Row],[Date]])</f>
        <v>23</v>
      </c>
      <c r="D3100" s="104" t="s">
        <v>763</v>
      </c>
      <c r="E3100" s="104" t="s">
        <v>256</v>
      </c>
      <c r="F3100" s="104">
        <v>65</v>
      </c>
      <c r="G3100" s="104" t="s">
        <v>284</v>
      </c>
      <c r="H3100" s="105">
        <v>9</v>
      </c>
      <c r="I3100" s="104"/>
      <c r="J3100" s="104" t="s">
        <v>258</v>
      </c>
      <c r="K3100" s="104" t="s">
        <v>81</v>
      </c>
      <c r="L3100" s="104" t="s">
        <v>259</v>
      </c>
      <c r="M3100" s="104" t="s">
        <v>276</v>
      </c>
      <c r="N3100" s="104"/>
      <c r="O3100" s="106"/>
      <c r="P3100" s="111" t="s">
        <v>2613</v>
      </c>
      <c r="Q3100" s="153" t="s">
        <v>499</v>
      </c>
      <c r="R3100" s="153" t="s">
        <v>511</v>
      </c>
      <c r="S3100" s="153">
        <v>4.1666666666666657E-2</v>
      </c>
      <c r="T3100" s="153">
        <v>0.45833333333333331</v>
      </c>
      <c r="U3100" s="153">
        <v>0.5</v>
      </c>
      <c r="V3100" s="153">
        <f>IF(ISBLANK(T3100),"",Tabella2[[#This Row],[ACT STOP]]-Tabella2[[#This Row],[ACT START]])</f>
        <v>4.1666666666666685E-2</v>
      </c>
      <c r="W3100" s="104" t="s">
        <v>92</v>
      </c>
      <c r="X3100" s="104" t="s">
        <v>91</v>
      </c>
      <c r="Y3100" s="110" t="s">
        <v>6531</v>
      </c>
      <c r="Z3100" s="106"/>
      <c r="AA3100" s="104"/>
      <c r="AB3100" s="107"/>
      <c r="AC3100" s="72">
        <v>1</v>
      </c>
      <c r="AH3100" s="70"/>
      <c r="AI3100" s="70"/>
      <c r="AJ3100">
        <v>0</v>
      </c>
      <c r="AL3100" s="70"/>
      <c r="BM3100" s="135">
        <v>0.45833333333333331</v>
      </c>
      <c r="BN3100" s="136">
        <v>0.5</v>
      </c>
      <c r="BO3100" s="101"/>
      <c r="BR3100" s="109" t="str">
        <f t="shared" si="48"/>
        <v>SH-25-3089</v>
      </c>
      <c r="BS3100" s="109" t="s">
        <v>339</v>
      </c>
      <c r="BT3100" t="s">
        <v>92</v>
      </c>
      <c r="BU3100" t="s">
        <v>6532</v>
      </c>
    </row>
    <row r="3101" spans="1:73" hidden="1">
      <c r="A3101" s="103" t="s">
        <v>6533</v>
      </c>
      <c r="B3101" s="102">
        <v>45811</v>
      </c>
      <c r="C3101" s="104">
        <f>_xlfn.ISOWEEKNUM(Tabella2[[#This Row],[Date]])</f>
        <v>23</v>
      </c>
      <c r="D3101" s="104" t="s">
        <v>763</v>
      </c>
      <c r="E3101" s="104" t="s">
        <v>256</v>
      </c>
      <c r="F3101" s="104">
        <v>68</v>
      </c>
      <c r="G3101" s="104" t="s">
        <v>257</v>
      </c>
      <c r="H3101" s="105">
        <v>10</v>
      </c>
      <c r="I3101" s="104"/>
      <c r="J3101" s="104" t="s">
        <v>258</v>
      </c>
      <c r="K3101" s="104" t="s">
        <v>75</v>
      </c>
      <c r="L3101" s="104" t="s">
        <v>259</v>
      </c>
      <c r="M3101" s="104" t="s">
        <v>276</v>
      </c>
      <c r="N3101" s="104"/>
      <c r="O3101" s="106"/>
      <c r="P3101" s="111" t="s">
        <v>2716</v>
      </c>
      <c r="Q3101" s="153" t="s">
        <v>499</v>
      </c>
      <c r="R3101" s="153" t="s">
        <v>511</v>
      </c>
      <c r="S3101" s="153">
        <v>4.1666666666666657E-2</v>
      </c>
      <c r="T3101" s="153">
        <v>0.45833333333333331</v>
      </c>
      <c r="U3101" s="153">
        <v>0.5</v>
      </c>
      <c r="V3101" s="153">
        <f>IF(ISBLANK(T3101),"",Tabella2[[#This Row],[ACT STOP]]-Tabella2[[#This Row],[ACT START]])</f>
        <v>4.1666666666666685E-2</v>
      </c>
      <c r="W3101" s="104" t="s">
        <v>92</v>
      </c>
      <c r="X3101" s="104" t="s">
        <v>91</v>
      </c>
      <c r="Y3101" s="110"/>
      <c r="Z3101" s="106"/>
      <c r="AA3101" s="104"/>
      <c r="AB3101" s="107"/>
      <c r="AC3101" s="72">
        <v>1</v>
      </c>
      <c r="AH3101" s="70"/>
      <c r="AI3101" s="70"/>
      <c r="AJ3101">
        <v>0</v>
      </c>
      <c r="AL3101" s="70"/>
      <c r="BM3101" s="135">
        <v>0.45833333333333331</v>
      </c>
      <c r="BN3101" s="136">
        <v>0.5</v>
      </c>
      <c r="BO3101" s="101"/>
      <c r="BR3101" s="109" t="str">
        <f t="shared" si="48"/>
        <v>SH-25-3090</v>
      </c>
      <c r="BS3101" s="109" t="s">
        <v>552</v>
      </c>
      <c r="BT3101" t="s">
        <v>92</v>
      </c>
      <c r="BU3101" t="s">
        <v>6534</v>
      </c>
    </row>
    <row r="3102" spans="1:73" hidden="1">
      <c r="A3102" s="103" t="s">
        <v>6535</v>
      </c>
      <c r="B3102" s="102">
        <v>45811</v>
      </c>
      <c r="C3102" s="104">
        <f>_xlfn.ISOWEEKNUM(Tabella2[[#This Row],[Date]])</f>
        <v>23</v>
      </c>
      <c r="D3102" s="104" t="s">
        <v>558</v>
      </c>
      <c r="E3102" s="104" t="s">
        <v>284</v>
      </c>
      <c r="F3102" s="104">
        <v>60</v>
      </c>
      <c r="G3102" s="104" t="s">
        <v>257</v>
      </c>
      <c r="H3102" s="105">
        <v>9</v>
      </c>
      <c r="I3102" s="104"/>
      <c r="J3102" s="104" t="s">
        <v>258</v>
      </c>
      <c r="K3102" s="104" t="s">
        <v>79</v>
      </c>
      <c r="L3102" s="104" t="s">
        <v>299</v>
      </c>
      <c r="M3102" s="104" t="s">
        <v>276</v>
      </c>
      <c r="N3102" s="104"/>
      <c r="O3102" s="108" t="str">
        <f>A879</f>
        <v>13281</v>
      </c>
      <c r="P3102" s="111" t="s">
        <v>829</v>
      </c>
      <c r="Q3102" s="153" t="s">
        <v>271</v>
      </c>
      <c r="R3102" s="153" t="s">
        <v>272</v>
      </c>
      <c r="S3102" s="153">
        <v>4.1666666666666657E-2</v>
      </c>
      <c r="T3102" s="153" t="s">
        <v>271</v>
      </c>
      <c r="U3102" s="153" t="s">
        <v>272</v>
      </c>
      <c r="V3102" s="153">
        <f>IF(ISBLANK(T3102),"",Tabella2[[#This Row],[ACT STOP]]-Tabella2[[#This Row],[ACT START]])</f>
        <v>4.166666666666663E-2</v>
      </c>
      <c r="W3102" s="104" t="s">
        <v>92</v>
      </c>
      <c r="X3102" s="104" t="s">
        <v>91</v>
      </c>
      <c r="Y3102" s="110"/>
      <c r="Z3102" s="106"/>
      <c r="AA3102" s="104"/>
      <c r="AB3102" s="107"/>
      <c r="AC3102" s="72">
        <v>1</v>
      </c>
      <c r="AH3102" s="70"/>
      <c r="AI3102" s="70"/>
      <c r="AJ3102">
        <v>0</v>
      </c>
      <c r="AL3102" s="70"/>
      <c r="BM3102" s="135" t="s">
        <v>271</v>
      </c>
      <c r="BN3102" s="136" t="s">
        <v>272</v>
      </c>
      <c r="BO3102" s="101"/>
      <c r="BR3102" s="109" t="str">
        <f t="shared" si="48"/>
        <v>SH-25-3091</v>
      </c>
      <c r="BS3102" s="109" t="s">
        <v>318</v>
      </c>
      <c r="BT3102" t="s">
        <v>92</v>
      </c>
      <c r="BU3102" t="s">
        <v>6536</v>
      </c>
    </row>
    <row r="3103" spans="1:73" hidden="1">
      <c r="A3103" s="103" t="s">
        <v>6537</v>
      </c>
      <c r="B3103" s="102">
        <v>45811</v>
      </c>
      <c r="C3103" s="104">
        <f>_xlfn.ISOWEEKNUM(Tabella2[[#This Row],[Date]])</f>
        <v>23</v>
      </c>
      <c r="D3103" s="104" t="s">
        <v>471</v>
      </c>
      <c r="E3103" s="104" t="s">
        <v>327</v>
      </c>
      <c r="F3103" s="104">
        <v>34</v>
      </c>
      <c r="G3103" s="104" t="s">
        <v>284</v>
      </c>
      <c r="H3103" s="105">
        <v>23</v>
      </c>
      <c r="I3103" s="104" t="s">
        <v>258</v>
      </c>
      <c r="J3103" s="104"/>
      <c r="K3103" s="104" t="s">
        <v>83</v>
      </c>
      <c r="L3103" s="104" t="s">
        <v>299</v>
      </c>
      <c r="M3103" s="104" t="s">
        <v>276</v>
      </c>
      <c r="N3103" s="104"/>
      <c r="O3103" s="108" t="str">
        <f>A880</f>
        <v>13282</v>
      </c>
      <c r="P3103" s="111" t="s">
        <v>405</v>
      </c>
      <c r="Q3103" s="153" t="s">
        <v>271</v>
      </c>
      <c r="R3103" s="153" t="s">
        <v>272</v>
      </c>
      <c r="S3103" s="153">
        <v>4.1666666666666657E-2</v>
      </c>
      <c r="T3103" s="153">
        <v>0.52083333333333337</v>
      </c>
      <c r="U3103" s="153">
        <v>0.5625</v>
      </c>
      <c r="V3103" s="153">
        <f>IF(ISBLANK(T3103),"",Tabella2[[#This Row],[ACT STOP]]-Tabella2[[#This Row],[ACT START]])</f>
        <v>4.166666666666663E-2</v>
      </c>
      <c r="W3103" s="104" t="s">
        <v>92</v>
      </c>
      <c r="X3103" s="104" t="s">
        <v>91</v>
      </c>
      <c r="Y3103" s="110"/>
      <c r="Z3103" s="106"/>
      <c r="AA3103" s="104"/>
      <c r="AB3103" s="107"/>
      <c r="AC3103" s="72">
        <v>1</v>
      </c>
      <c r="AH3103" s="70"/>
      <c r="AI3103" s="70"/>
      <c r="AJ3103">
        <v>0</v>
      </c>
      <c r="AL3103" s="70"/>
      <c r="BM3103" s="135">
        <v>0.52083333333333337</v>
      </c>
      <c r="BN3103" s="136">
        <v>0.5625</v>
      </c>
      <c r="BO3103" s="101"/>
      <c r="BR3103" s="109" t="str">
        <f t="shared" si="48"/>
        <v>SH-25-3092</v>
      </c>
      <c r="BS3103" s="109" t="s">
        <v>358</v>
      </c>
      <c r="BT3103" t="s">
        <v>92</v>
      </c>
      <c r="BU3103" t="s">
        <v>6538</v>
      </c>
    </row>
    <row r="3104" spans="1:73" hidden="1">
      <c r="A3104" s="103" t="s">
        <v>6539</v>
      </c>
      <c r="B3104" s="102">
        <v>45811</v>
      </c>
      <c r="C3104" s="104">
        <f>_xlfn.ISOWEEKNUM(Tabella2[[#This Row],[Date]])</f>
        <v>23</v>
      </c>
      <c r="D3104" s="104" t="s">
        <v>751</v>
      </c>
      <c r="E3104" s="104" t="s">
        <v>256</v>
      </c>
      <c r="F3104" s="104">
        <v>76</v>
      </c>
      <c r="G3104" s="104" t="s">
        <v>284</v>
      </c>
      <c r="H3104" s="105">
        <v>22</v>
      </c>
      <c r="I3104" s="104" t="s">
        <v>258</v>
      </c>
      <c r="J3104" s="104"/>
      <c r="K3104" s="104" t="s">
        <v>81</v>
      </c>
      <c r="L3104" s="104" t="s">
        <v>259</v>
      </c>
      <c r="M3104" s="104" t="s">
        <v>276</v>
      </c>
      <c r="N3104" s="104"/>
      <c r="O3104" s="106"/>
      <c r="P3104" s="111" t="s">
        <v>2613</v>
      </c>
      <c r="Q3104" s="153" t="s">
        <v>271</v>
      </c>
      <c r="R3104" s="153" t="s">
        <v>272</v>
      </c>
      <c r="S3104" s="153">
        <v>4.1666666666666657E-2</v>
      </c>
      <c r="T3104" s="153">
        <v>0.52083333333333337</v>
      </c>
      <c r="U3104" s="153">
        <v>0.55902777777777779</v>
      </c>
      <c r="V3104" s="153">
        <f>IF(ISBLANK(T3104),"",Tabella2[[#This Row],[ACT STOP]]-Tabella2[[#This Row],[ACT START]])</f>
        <v>3.819444444444442E-2</v>
      </c>
      <c r="W3104" s="104" t="s">
        <v>92</v>
      </c>
      <c r="X3104" s="104" t="s">
        <v>91</v>
      </c>
      <c r="Y3104" s="110"/>
      <c r="Z3104" s="106"/>
      <c r="AA3104" s="104"/>
      <c r="AB3104" s="107"/>
      <c r="AC3104" s="72">
        <v>1</v>
      </c>
      <c r="AH3104" s="70"/>
      <c r="AI3104" s="70"/>
      <c r="AJ3104">
        <v>0</v>
      </c>
      <c r="AL3104" s="70"/>
      <c r="BM3104" s="135">
        <v>0.52083333333333337</v>
      </c>
      <c r="BN3104" s="136">
        <v>0.55902777777777779</v>
      </c>
      <c r="BO3104" s="101"/>
      <c r="BR3104" s="109" t="str">
        <f t="shared" si="48"/>
        <v>SH-25-3093</v>
      </c>
      <c r="BS3104" s="109" t="s">
        <v>295</v>
      </c>
      <c r="BT3104" t="s">
        <v>92</v>
      </c>
      <c r="BU3104" t="s">
        <v>6540</v>
      </c>
    </row>
    <row r="3105" spans="1:73" hidden="1">
      <c r="A3105" s="103" t="s">
        <v>6541</v>
      </c>
      <c r="B3105" s="102">
        <v>45811</v>
      </c>
      <c r="C3105" s="104">
        <f>_xlfn.ISOWEEKNUM(Tabella2[[#This Row],[Date]])</f>
        <v>23</v>
      </c>
      <c r="D3105" s="104" t="s">
        <v>751</v>
      </c>
      <c r="E3105" s="104" t="s">
        <v>256</v>
      </c>
      <c r="F3105" s="104">
        <v>77</v>
      </c>
      <c r="G3105" s="104" t="s">
        <v>257</v>
      </c>
      <c r="H3105" s="105">
        <v>32</v>
      </c>
      <c r="I3105" s="104" t="s">
        <v>258</v>
      </c>
      <c r="J3105" s="104"/>
      <c r="K3105" s="104" t="s">
        <v>77</v>
      </c>
      <c r="L3105" s="104" t="s">
        <v>259</v>
      </c>
      <c r="M3105" s="104" t="s">
        <v>276</v>
      </c>
      <c r="N3105" s="104"/>
      <c r="O3105" s="106"/>
      <c r="P3105" s="111" t="s">
        <v>2613</v>
      </c>
      <c r="Q3105" s="153" t="s">
        <v>271</v>
      </c>
      <c r="R3105" s="153" t="s">
        <v>272</v>
      </c>
      <c r="S3105" s="153">
        <v>4.1666666666666657E-2</v>
      </c>
      <c r="T3105" s="153">
        <v>0.52083333333333337</v>
      </c>
      <c r="U3105" s="153">
        <v>0.5625</v>
      </c>
      <c r="V3105" s="153">
        <f>IF(ISBLANK(T3105),"",Tabella2[[#This Row],[ACT STOP]]-Tabella2[[#This Row],[ACT START]])</f>
        <v>4.166666666666663E-2</v>
      </c>
      <c r="W3105" s="104" t="s">
        <v>92</v>
      </c>
      <c r="X3105" s="104" t="s">
        <v>91</v>
      </c>
      <c r="Y3105" s="110" t="s">
        <v>6542</v>
      </c>
      <c r="Z3105" s="106"/>
      <c r="AA3105" s="104"/>
      <c r="AB3105" s="107"/>
      <c r="AC3105" s="72">
        <v>1</v>
      </c>
      <c r="AH3105" s="70"/>
      <c r="AI3105" s="70"/>
      <c r="AJ3105">
        <v>0</v>
      </c>
      <c r="AL3105" s="70"/>
      <c r="BM3105" s="135">
        <v>0.52083333333333337</v>
      </c>
      <c r="BN3105" s="136">
        <v>0.5625</v>
      </c>
      <c r="BO3105" s="101"/>
      <c r="BR3105" s="109" t="str">
        <f t="shared" si="48"/>
        <v>SH-25-3094</v>
      </c>
      <c r="BS3105" s="109" t="s">
        <v>356</v>
      </c>
      <c r="BT3105" t="s">
        <v>92</v>
      </c>
      <c r="BU3105" t="s">
        <v>6543</v>
      </c>
    </row>
    <row r="3106" spans="1:73" hidden="1">
      <c r="A3106" s="103" t="s">
        <v>6544</v>
      </c>
      <c r="B3106" s="102">
        <v>45811</v>
      </c>
      <c r="C3106" s="104">
        <f>_xlfn.ISOWEEKNUM(Tabella2[[#This Row],[Date]])</f>
        <v>23</v>
      </c>
      <c r="D3106" s="104" t="s">
        <v>478</v>
      </c>
      <c r="E3106" s="104" t="s">
        <v>284</v>
      </c>
      <c r="F3106" s="104">
        <v>64</v>
      </c>
      <c r="G3106" s="104" t="s">
        <v>284</v>
      </c>
      <c r="H3106" s="105">
        <v>9</v>
      </c>
      <c r="I3106" s="104"/>
      <c r="J3106" s="104" t="s">
        <v>258</v>
      </c>
      <c r="K3106" s="104" t="s">
        <v>79</v>
      </c>
      <c r="L3106" s="104" t="s">
        <v>299</v>
      </c>
      <c r="M3106" s="104" t="s">
        <v>276</v>
      </c>
      <c r="N3106" s="104"/>
      <c r="O3106" s="108" t="str">
        <f>A881</f>
        <v>13283</v>
      </c>
      <c r="P3106" s="111" t="s">
        <v>1920</v>
      </c>
      <c r="Q3106" s="153" t="s">
        <v>550</v>
      </c>
      <c r="R3106" s="153">
        <v>0.61805555555555558</v>
      </c>
      <c r="S3106" s="153">
        <v>3.4722222222222217E-2</v>
      </c>
      <c r="T3106" s="153" t="s">
        <v>550</v>
      </c>
      <c r="U3106" s="153">
        <v>0.61805555555555558</v>
      </c>
      <c r="V3106" s="153">
        <f>IF(ISBLANK(T3106),"",Tabella2[[#This Row],[ACT STOP]]-Tabella2[[#This Row],[ACT START]])</f>
        <v>3.472222222222221E-2</v>
      </c>
      <c r="W3106" s="104" t="s">
        <v>92</v>
      </c>
      <c r="X3106" s="104" t="s">
        <v>91</v>
      </c>
      <c r="Y3106" s="110"/>
      <c r="Z3106" s="106"/>
      <c r="AA3106" s="104"/>
      <c r="AB3106" s="107"/>
      <c r="AC3106" s="72">
        <v>1</v>
      </c>
      <c r="AH3106" s="70"/>
      <c r="AI3106" s="70"/>
      <c r="AJ3106">
        <v>0</v>
      </c>
      <c r="AL3106" s="70"/>
      <c r="BM3106" s="135" t="s">
        <v>550</v>
      </c>
      <c r="BN3106" s="136">
        <v>0.61805555555555558</v>
      </c>
      <c r="BO3106" s="101"/>
      <c r="BR3106" s="109" t="str">
        <f t="shared" si="48"/>
        <v>SH-25-3095</v>
      </c>
      <c r="BS3106" s="109" t="s">
        <v>339</v>
      </c>
      <c r="BT3106" t="s">
        <v>92</v>
      </c>
      <c r="BU3106" t="s">
        <v>6545</v>
      </c>
    </row>
    <row r="3107" spans="1:73" hidden="1">
      <c r="A3107" s="103" t="s">
        <v>6546</v>
      </c>
      <c r="B3107" s="102">
        <v>45811</v>
      </c>
      <c r="C3107" s="104">
        <f>_xlfn.ISOWEEKNUM(Tabella2[[#This Row],[Date]])</f>
        <v>23</v>
      </c>
      <c r="D3107" s="104" t="s">
        <v>275</v>
      </c>
      <c r="E3107" s="104" t="s">
        <v>256</v>
      </c>
      <c r="F3107" s="104">
        <v>61</v>
      </c>
      <c r="G3107" s="104" t="s">
        <v>257</v>
      </c>
      <c r="H3107" s="105">
        <v>12</v>
      </c>
      <c r="I3107" s="104" t="s">
        <v>258</v>
      </c>
      <c r="J3107" s="104"/>
      <c r="K3107" s="104" t="s">
        <v>83</v>
      </c>
      <c r="L3107" s="104" t="s">
        <v>259</v>
      </c>
      <c r="M3107" s="104" t="s">
        <v>269</v>
      </c>
      <c r="N3107" s="104"/>
      <c r="O3107" s="106"/>
      <c r="P3107" s="111" t="s">
        <v>607</v>
      </c>
      <c r="Q3107" s="153" t="s">
        <v>550</v>
      </c>
      <c r="R3107" s="153" t="s">
        <v>665</v>
      </c>
      <c r="S3107" s="153">
        <v>4.1666666666666657E-2</v>
      </c>
      <c r="T3107" s="153">
        <v>0.58333333333333337</v>
      </c>
      <c r="U3107" s="153">
        <v>0.625</v>
      </c>
      <c r="V3107" s="153">
        <f>IF(ISBLANK(T3107),"",Tabella2[[#This Row],[ACT STOP]]-Tabella2[[#This Row],[ACT START]])</f>
        <v>4.166666666666663E-2</v>
      </c>
      <c r="W3107" s="104" t="s">
        <v>92</v>
      </c>
      <c r="X3107" s="104" t="s">
        <v>91</v>
      </c>
      <c r="Y3107" s="110"/>
      <c r="Z3107" s="106"/>
      <c r="AA3107" s="104"/>
      <c r="AB3107" s="107"/>
      <c r="AC3107" s="72">
        <v>1</v>
      </c>
      <c r="AH3107" s="70"/>
      <c r="AI3107" s="70"/>
      <c r="AJ3107">
        <v>0</v>
      </c>
      <c r="AL3107" s="70"/>
      <c r="BM3107" s="135">
        <v>0.58333333333333337</v>
      </c>
      <c r="BN3107" s="136">
        <v>0.625</v>
      </c>
      <c r="BO3107" s="101"/>
      <c r="BR3107" s="109" t="str">
        <f t="shared" si="48"/>
        <v>SH-25-3096</v>
      </c>
      <c r="BS3107" s="109" t="s">
        <v>266</v>
      </c>
      <c r="BT3107" t="s">
        <v>92</v>
      </c>
      <c r="BU3107" t="s">
        <v>6547</v>
      </c>
    </row>
    <row r="3108" spans="1:73" hidden="1">
      <c r="A3108" s="103" t="s">
        <v>6548</v>
      </c>
      <c r="B3108" s="102">
        <v>45811</v>
      </c>
      <c r="C3108" s="104">
        <f>_xlfn.ISOWEEKNUM(Tabella2[[#This Row],[Date]])</f>
        <v>23</v>
      </c>
      <c r="D3108" s="104" t="s">
        <v>275</v>
      </c>
      <c r="E3108" s="104" t="s">
        <v>256</v>
      </c>
      <c r="F3108" s="104">
        <v>56</v>
      </c>
      <c r="G3108" s="104" t="s">
        <v>257</v>
      </c>
      <c r="H3108" s="105">
        <v>5</v>
      </c>
      <c r="I3108" s="104" t="s">
        <v>258</v>
      </c>
      <c r="J3108" s="104"/>
      <c r="K3108" s="104" t="s">
        <v>80</v>
      </c>
      <c r="L3108" s="104" t="s">
        <v>259</v>
      </c>
      <c r="M3108" s="104" t="s">
        <v>269</v>
      </c>
      <c r="N3108" s="104"/>
      <c r="O3108" s="106"/>
      <c r="P3108" s="111" t="s">
        <v>607</v>
      </c>
      <c r="Q3108" s="153" t="s">
        <v>550</v>
      </c>
      <c r="R3108" s="153" t="s">
        <v>665</v>
      </c>
      <c r="S3108" s="153">
        <v>4.1666666666666657E-2</v>
      </c>
      <c r="T3108" s="153">
        <v>0.58333333333333337</v>
      </c>
      <c r="U3108" s="153">
        <v>0.625</v>
      </c>
      <c r="V3108" s="153">
        <f>IF(ISBLANK(T3108),"",Tabella2[[#This Row],[ACT STOP]]-Tabella2[[#This Row],[ACT START]])</f>
        <v>4.166666666666663E-2</v>
      </c>
      <c r="W3108" s="104" t="s">
        <v>92</v>
      </c>
      <c r="X3108" s="104" t="s">
        <v>91</v>
      </c>
      <c r="Y3108" s="110"/>
      <c r="Z3108" s="106"/>
      <c r="AA3108" s="104"/>
      <c r="AB3108" s="107"/>
      <c r="AC3108" s="72">
        <v>1</v>
      </c>
      <c r="AH3108" s="70"/>
      <c r="AI3108" s="70"/>
      <c r="AJ3108">
        <v>0</v>
      </c>
      <c r="AL3108" s="70"/>
      <c r="BM3108" s="135">
        <v>0.58333333333333337</v>
      </c>
      <c r="BN3108" s="136">
        <v>0.625</v>
      </c>
      <c r="BO3108" s="101"/>
      <c r="BR3108" s="109" t="str">
        <f t="shared" si="48"/>
        <v>SH-25-3097</v>
      </c>
      <c r="BS3108" s="109" t="s">
        <v>416</v>
      </c>
      <c r="BT3108" t="s">
        <v>92</v>
      </c>
      <c r="BU3108" t="s">
        <v>6549</v>
      </c>
    </row>
    <row r="3109" spans="1:73" hidden="1">
      <c r="A3109" s="103" t="s">
        <v>6550</v>
      </c>
      <c r="B3109" s="102">
        <v>45811</v>
      </c>
      <c r="C3109" s="104">
        <f>_xlfn.ISOWEEKNUM(Tabella2[[#This Row],[Date]])</f>
        <v>23</v>
      </c>
      <c r="D3109" s="104" t="s">
        <v>817</v>
      </c>
      <c r="E3109" s="104" t="s">
        <v>284</v>
      </c>
      <c r="F3109" s="104">
        <v>74</v>
      </c>
      <c r="G3109" s="104" t="s">
        <v>257</v>
      </c>
      <c r="H3109" s="105">
        <v>2</v>
      </c>
      <c r="I3109" s="104"/>
      <c r="J3109" s="104" t="s">
        <v>258</v>
      </c>
      <c r="K3109" s="104" t="s">
        <v>81</v>
      </c>
      <c r="L3109" s="104" t="s">
        <v>259</v>
      </c>
      <c r="M3109" s="104" t="s">
        <v>276</v>
      </c>
      <c r="N3109" s="104"/>
      <c r="O3109" s="106"/>
      <c r="P3109" s="111" t="s">
        <v>2613</v>
      </c>
      <c r="Q3109" s="153" t="s">
        <v>550</v>
      </c>
      <c r="R3109" s="153" t="s">
        <v>665</v>
      </c>
      <c r="S3109" s="153">
        <v>4.1666666666666657E-2</v>
      </c>
      <c r="T3109" s="153">
        <v>0.58333333333333337</v>
      </c>
      <c r="U3109" s="153">
        <v>0.625</v>
      </c>
      <c r="V3109" s="153">
        <f>IF(ISBLANK(T3109),"",Tabella2[[#This Row],[ACT STOP]]-Tabella2[[#This Row],[ACT START]])</f>
        <v>4.166666666666663E-2</v>
      </c>
      <c r="W3109" s="104" t="s">
        <v>92</v>
      </c>
      <c r="X3109" s="104" t="s">
        <v>91</v>
      </c>
      <c r="Y3109" s="110"/>
      <c r="Z3109" s="106"/>
      <c r="AA3109" s="104"/>
      <c r="AB3109" s="107"/>
      <c r="AC3109" s="72">
        <v>1</v>
      </c>
      <c r="AH3109" s="70"/>
      <c r="AI3109" s="70"/>
      <c r="AJ3109">
        <v>0</v>
      </c>
      <c r="AL3109" s="70"/>
      <c r="BM3109" s="135">
        <v>0.58333333333333337</v>
      </c>
      <c r="BN3109" s="136">
        <v>0.625</v>
      </c>
      <c r="BO3109" s="101"/>
      <c r="BR3109" s="109" t="str">
        <f t="shared" si="48"/>
        <v>SH-25-3098</v>
      </c>
      <c r="BS3109" s="109" t="s">
        <v>368</v>
      </c>
      <c r="BT3109" t="s">
        <v>92</v>
      </c>
      <c r="BU3109" t="s">
        <v>6551</v>
      </c>
    </row>
    <row r="3110" spans="1:73" hidden="1">
      <c r="A3110" s="103" t="s">
        <v>6552</v>
      </c>
      <c r="B3110" s="102">
        <v>45811</v>
      </c>
      <c r="C3110" s="104">
        <f>_xlfn.ISOWEEKNUM(Tabella2[[#This Row],[Date]])</f>
        <v>23</v>
      </c>
      <c r="D3110" s="104" t="s">
        <v>860</v>
      </c>
      <c r="E3110" s="104" t="s">
        <v>284</v>
      </c>
      <c r="F3110" s="104">
        <v>80</v>
      </c>
      <c r="G3110" s="104" t="s">
        <v>257</v>
      </c>
      <c r="H3110" s="105">
        <v>10</v>
      </c>
      <c r="I3110" s="104"/>
      <c r="J3110" s="104" t="s">
        <v>258</v>
      </c>
      <c r="K3110" s="104" t="s">
        <v>77</v>
      </c>
      <c r="L3110" s="104" t="s">
        <v>259</v>
      </c>
      <c r="M3110" s="104" t="s">
        <v>276</v>
      </c>
      <c r="N3110" s="104"/>
      <c r="O3110" s="106"/>
      <c r="P3110" s="111" t="s">
        <v>2613</v>
      </c>
      <c r="Q3110" s="153" t="s">
        <v>550</v>
      </c>
      <c r="R3110" s="153" t="s">
        <v>665</v>
      </c>
      <c r="S3110" s="153">
        <v>4.1666666666666657E-2</v>
      </c>
      <c r="T3110" s="153">
        <v>0.58333333333333337</v>
      </c>
      <c r="U3110" s="153">
        <v>0.625</v>
      </c>
      <c r="V3110" s="153">
        <f>IF(ISBLANK(T3110),"",Tabella2[[#This Row],[ACT STOP]]-Tabella2[[#This Row],[ACT START]])</f>
        <v>4.166666666666663E-2</v>
      </c>
      <c r="W3110" s="104" t="s">
        <v>92</v>
      </c>
      <c r="X3110" s="104" t="s">
        <v>91</v>
      </c>
      <c r="Y3110" s="110"/>
      <c r="Z3110" s="106"/>
      <c r="AA3110" s="104"/>
      <c r="AB3110" s="107"/>
      <c r="AC3110" s="72">
        <v>1</v>
      </c>
      <c r="AH3110" s="70"/>
      <c r="AI3110" s="70"/>
      <c r="AJ3110">
        <v>0</v>
      </c>
      <c r="AL3110" s="70"/>
      <c r="BM3110" s="135">
        <v>0.58333333333333337</v>
      </c>
      <c r="BN3110" s="136">
        <v>0.625</v>
      </c>
      <c r="BO3110" s="101"/>
      <c r="BR3110" s="109" t="str">
        <f t="shared" si="48"/>
        <v>SH-25-3099</v>
      </c>
      <c r="BS3110" s="109" t="s">
        <v>552</v>
      </c>
      <c r="BT3110" t="s">
        <v>92</v>
      </c>
      <c r="BU3110" t="s">
        <v>6553</v>
      </c>
    </row>
    <row r="3111" spans="1:73" hidden="1">
      <c r="A3111" s="103" t="s">
        <v>6554</v>
      </c>
      <c r="B3111" s="102">
        <v>45811</v>
      </c>
      <c r="C3111" s="104">
        <f>_xlfn.ISOWEEKNUM(Tabella2[[#This Row],[Date]])</f>
        <v>23</v>
      </c>
      <c r="D3111" s="104" t="s">
        <v>421</v>
      </c>
      <c r="E3111" s="104" t="s">
        <v>327</v>
      </c>
      <c r="F3111" s="104">
        <v>71</v>
      </c>
      <c r="G3111" s="104" t="s">
        <v>257</v>
      </c>
      <c r="H3111" s="105">
        <v>9</v>
      </c>
      <c r="I3111" s="104" t="s">
        <v>258</v>
      </c>
      <c r="J3111" s="104"/>
      <c r="K3111" s="104" t="s">
        <v>79</v>
      </c>
      <c r="L3111" s="104" t="s">
        <v>299</v>
      </c>
      <c r="M3111" s="104" t="s">
        <v>276</v>
      </c>
      <c r="N3111" s="104"/>
      <c r="O3111" s="108" t="str">
        <f>A882</f>
        <v>13284</v>
      </c>
      <c r="P3111" s="111" t="s">
        <v>5186</v>
      </c>
      <c r="Q3111" s="153" t="s">
        <v>519</v>
      </c>
      <c r="R3111" s="153">
        <v>0.66666666666666663</v>
      </c>
      <c r="S3111" s="153">
        <v>2.0833333333333329E-2</v>
      </c>
      <c r="T3111" s="153">
        <v>0.64583333333333337</v>
      </c>
      <c r="U3111" s="153">
        <v>0.66666666666666663</v>
      </c>
      <c r="V3111" s="153">
        <f>IF(ISBLANK(T3111),"",Tabella2[[#This Row],[ACT STOP]]-Tabella2[[#This Row],[ACT START]])</f>
        <v>2.0833333333333259E-2</v>
      </c>
      <c r="W3111" s="104" t="s">
        <v>92</v>
      </c>
      <c r="X3111" s="104" t="s">
        <v>91</v>
      </c>
      <c r="Y3111" s="110"/>
      <c r="Z3111" s="106"/>
      <c r="AA3111" s="104"/>
      <c r="AB3111" s="107"/>
      <c r="AC3111" s="72">
        <v>1</v>
      </c>
      <c r="AH3111" s="70"/>
      <c r="AI3111" s="70"/>
      <c r="AJ3111">
        <v>0</v>
      </c>
      <c r="AL3111" s="70"/>
      <c r="BM3111" s="135">
        <v>0.64583333333333337</v>
      </c>
      <c r="BN3111" s="136">
        <v>0.66666666666666663</v>
      </c>
      <c r="BO3111" s="101"/>
      <c r="BR3111" s="109" t="str">
        <f t="shared" si="48"/>
        <v>SH-25-3100</v>
      </c>
      <c r="BS3111" s="109" t="s">
        <v>318</v>
      </c>
      <c r="BT3111" t="s">
        <v>92</v>
      </c>
      <c r="BU3111" t="s">
        <v>6555</v>
      </c>
    </row>
    <row r="3112" spans="1:73" hidden="1">
      <c r="A3112" s="103" t="s">
        <v>6556</v>
      </c>
      <c r="B3112" s="102">
        <v>45811</v>
      </c>
      <c r="C3112" s="104">
        <f>_xlfn.ISOWEEKNUM(Tabella2[[#This Row],[Date]])</f>
        <v>23</v>
      </c>
      <c r="D3112" s="104" t="s">
        <v>421</v>
      </c>
      <c r="E3112" s="104" t="s">
        <v>327</v>
      </c>
      <c r="F3112" s="104">
        <v>73</v>
      </c>
      <c r="G3112" s="104" t="s">
        <v>257</v>
      </c>
      <c r="H3112" s="105">
        <v>1</v>
      </c>
      <c r="I3112" s="104" t="s">
        <v>258</v>
      </c>
      <c r="J3112" s="104"/>
      <c r="K3112" s="104" t="s">
        <v>79</v>
      </c>
      <c r="L3112" s="104" t="s">
        <v>299</v>
      </c>
      <c r="M3112" s="104" t="s">
        <v>276</v>
      </c>
      <c r="N3112" s="104"/>
      <c r="O3112" s="108" t="str">
        <f>A883</f>
        <v>13285</v>
      </c>
      <c r="P3112" s="111" t="s">
        <v>5186</v>
      </c>
      <c r="Q3112" s="153" t="s">
        <v>2642</v>
      </c>
      <c r="R3112" s="153">
        <v>0.69097222222222221</v>
      </c>
      <c r="S3112" s="153">
        <v>2.0833333333333329E-2</v>
      </c>
      <c r="T3112" s="153">
        <v>0.67013888888888884</v>
      </c>
      <c r="U3112" s="153">
        <v>0.69097222222222221</v>
      </c>
      <c r="V3112" s="153">
        <f>IF(ISBLANK(T3112),"",Tabella2[[#This Row],[ACT STOP]]-Tabella2[[#This Row],[ACT START]])</f>
        <v>2.083333333333337E-2</v>
      </c>
      <c r="W3112" s="104" t="s">
        <v>92</v>
      </c>
      <c r="X3112" s="104" t="s">
        <v>91</v>
      </c>
      <c r="Y3112" s="110"/>
      <c r="Z3112" s="106"/>
      <c r="AA3112" s="104"/>
      <c r="AB3112" s="107"/>
      <c r="AC3112" s="72">
        <v>1</v>
      </c>
      <c r="AH3112" s="70"/>
      <c r="AI3112" s="70"/>
      <c r="AJ3112">
        <v>0</v>
      </c>
      <c r="AL3112" s="70"/>
      <c r="BL3112" t="s">
        <v>6557</v>
      </c>
      <c r="BM3112" s="135">
        <v>0.67013888888888884</v>
      </c>
      <c r="BN3112" s="136">
        <v>0.69097222222222221</v>
      </c>
      <c r="BO3112" s="101"/>
      <c r="BR3112" s="109" t="str">
        <f t="shared" si="48"/>
        <v>SH-25-3101</v>
      </c>
      <c r="BS3112" s="109" t="s">
        <v>332</v>
      </c>
      <c r="BT3112" t="s">
        <v>92</v>
      </c>
      <c r="BU3112" t="s">
        <v>6558</v>
      </c>
    </row>
    <row r="3113" spans="1:73" hidden="1">
      <c r="A3113" s="103" t="s">
        <v>6559</v>
      </c>
      <c r="B3113" s="102">
        <v>45811</v>
      </c>
      <c r="C3113" s="104">
        <f>_xlfn.ISOWEEKNUM(Tabella2[[#This Row],[Date]])</f>
        <v>23</v>
      </c>
      <c r="D3113" s="104" t="s">
        <v>478</v>
      </c>
      <c r="E3113" s="104" t="s">
        <v>284</v>
      </c>
      <c r="F3113" s="104">
        <v>65</v>
      </c>
      <c r="G3113" s="104" t="s">
        <v>257</v>
      </c>
      <c r="H3113" s="105">
        <v>32</v>
      </c>
      <c r="I3113" s="104"/>
      <c r="J3113" s="104" t="s">
        <v>258</v>
      </c>
      <c r="K3113" s="104" t="s">
        <v>83</v>
      </c>
      <c r="L3113" s="104" t="s">
        <v>299</v>
      </c>
      <c r="M3113" s="104" t="s">
        <v>276</v>
      </c>
      <c r="N3113" s="104"/>
      <c r="O3113" s="108" t="str">
        <f>A884</f>
        <v>13286</v>
      </c>
      <c r="P3113" s="111" t="s">
        <v>1920</v>
      </c>
      <c r="Q3113" s="153" t="s">
        <v>519</v>
      </c>
      <c r="R3113" s="153" t="s">
        <v>520</v>
      </c>
      <c r="S3113" s="153">
        <v>4.1666666666666657E-2</v>
      </c>
      <c r="T3113" s="153">
        <v>0.64583333333333337</v>
      </c>
      <c r="U3113" s="153">
        <v>0.6875</v>
      </c>
      <c r="V3113" s="153">
        <f>IF(ISBLANK(T3113),"",Tabella2[[#This Row],[ACT STOP]]-Tabella2[[#This Row],[ACT START]])</f>
        <v>4.166666666666663E-2</v>
      </c>
      <c r="W3113" s="104" t="s">
        <v>92</v>
      </c>
      <c r="X3113" s="104" t="s">
        <v>91</v>
      </c>
      <c r="Y3113" s="110" t="s">
        <v>6560</v>
      </c>
      <c r="Z3113" s="106"/>
      <c r="AA3113" s="104"/>
      <c r="AB3113" s="107"/>
      <c r="AC3113" s="72">
        <v>1</v>
      </c>
      <c r="AH3113" s="70"/>
      <c r="AI3113" s="70"/>
      <c r="AJ3113">
        <v>0</v>
      </c>
      <c r="AL3113" s="70"/>
      <c r="BM3113" s="135">
        <v>0.64583333333333337</v>
      </c>
      <c r="BN3113" s="136">
        <v>0.6875</v>
      </c>
      <c r="BO3113" s="101"/>
      <c r="BR3113" s="109" t="str">
        <f t="shared" si="48"/>
        <v>SH-25-3102</v>
      </c>
      <c r="BS3113" s="109" t="s">
        <v>356</v>
      </c>
      <c r="BT3113" t="s">
        <v>92</v>
      </c>
      <c r="BU3113" t="s">
        <v>6561</v>
      </c>
    </row>
    <row r="3114" spans="1:73" hidden="1">
      <c r="A3114" s="103" t="s">
        <v>6562</v>
      </c>
      <c r="B3114" s="102">
        <v>45811</v>
      </c>
      <c r="C3114" s="104">
        <f>_xlfn.ISOWEEKNUM(Tabella2[[#This Row],[Date]])</f>
        <v>23</v>
      </c>
      <c r="D3114" s="104" t="s">
        <v>751</v>
      </c>
      <c r="E3114" s="104" t="s">
        <v>256</v>
      </c>
      <c r="F3114" s="104">
        <v>78</v>
      </c>
      <c r="G3114" s="104" t="s">
        <v>284</v>
      </c>
      <c r="H3114" s="105">
        <v>22</v>
      </c>
      <c r="I3114" s="104" t="s">
        <v>258</v>
      </c>
      <c r="J3114" s="104"/>
      <c r="K3114" s="104" t="s">
        <v>81</v>
      </c>
      <c r="L3114" s="104" t="s">
        <v>259</v>
      </c>
      <c r="M3114" s="104" t="s">
        <v>276</v>
      </c>
      <c r="N3114" s="104"/>
      <c r="O3114" s="106"/>
      <c r="P3114" s="111" t="s">
        <v>2716</v>
      </c>
      <c r="Q3114" s="153" t="s">
        <v>519</v>
      </c>
      <c r="R3114" s="153" t="s">
        <v>520</v>
      </c>
      <c r="S3114" s="153">
        <v>4.1666666666666657E-2</v>
      </c>
      <c r="T3114" s="153">
        <v>0.64236111111111116</v>
      </c>
      <c r="U3114" s="153">
        <v>0.68055555555555558</v>
      </c>
      <c r="V3114" s="153">
        <f>IF(ISBLANK(T3114),"",Tabella2[[#This Row],[ACT STOP]]-Tabella2[[#This Row],[ACT START]])</f>
        <v>3.819444444444442E-2</v>
      </c>
      <c r="W3114" s="104" t="s">
        <v>92</v>
      </c>
      <c r="X3114" s="104" t="s">
        <v>91</v>
      </c>
      <c r="Y3114" s="110"/>
      <c r="Z3114" s="106"/>
      <c r="AA3114" s="104"/>
      <c r="AB3114" s="107"/>
      <c r="AC3114" s="72">
        <v>1</v>
      </c>
      <c r="AH3114" s="70"/>
      <c r="AI3114" s="70"/>
      <c r="AJ3114">
        <v>0</v>
      </c>
      <c r="AL3114" s="70"/>
      <c r="BM3114" s="135">
        <v>0.64236111111111116</v>
      </c>
      <c r="BN3114" s="136">
        <v>0.68055555555555558</v>
      </c>
      <c r="BO3114" s="101"/>
      <c r="BR3114" s="109" t="str">
        <f t="shared" si="48"/>
        <v>SH-25-3103</v>
      </c>
      <c r="BS3114" s="109" t="s">
        <v>295</v>
      </c>
      <c r="BT3114" t="s">
        <v>92</v>
      </c>
      <c r="BU3114" t="s">
        <v>6563</v>
      </c>
    </row>
    <row r="3115" spans="1:73" hidden="1">
      <c r="A3115" s="103" t="s">
        <v>6564</v>
      </c>
      <c r="B3115" s="102">
        <v>45811</v>
      </c>
      <c r="C3115" s="104">
        <f>_xlfn.ISOWEEKNUM(Tabella2[[#This Row],[Date]])</f>
        <v>23</v>
      </c>
      <c r="D3115" s="104" t="s">
        <v>763</v>
      </c>
      <c r="E3115" s="104" t="s">
        <v>256</v>
      </c>
      <c r="F3115" s="104">
        <v>63</v>
      </c>
      <c r="G3115" s="104" t="s">
        <v>284</v>
      </c>
      <c r="H3115" s="105">
        <v>23</v>
      </c>
      <c r="I3115" s="104"/>
      <c r="J3115" s="104" t="s">
        <v>258</v>
      </c>
      <c r="K3115" s="104" t="s">
        <v>77</v>
      </c>
      <c r="L3115" s="104" t="s">
        <v>259</v>
      </c>
      <c r="M3115" s="104" t="s">
        <v>276</v>
      </c>
      <c r="N3115" s="104"/>
      <c r="O3115" s="106"/>
      <c r="P3115" s="111" t="s">
        <v>2716</v>
      </c>
      <c r="Q3115" s="153" t="s">
        <v>519</v>
      </c>
      <c r="R3115" s="153" t="s">
        <v>520</v>
      </c>
      <c r="S3115" s="153">
        <v>4.1666666666666657E-2</v>
      </c>
      <c r="T3115" s="153">
        <v>0.64583333333333337</v>
      </c>
      <c r="U3115" s="153">
        <v>0.6875</v>
      </c>
      <c r="V3115" s="153">
        <f>IF(ISBLANK(T3115),"",Tabella2[[#This Row],[ACT STOP]]-Tabella2[[#This Row],[ACT START]])</f>
        <v>4.166666666666663E-2</v>
      </c>
      <c r="W3115" s="104" t="s">
        <v>92</v>
      </c>
      <c r="X3115" s="104" t="s">
        <v>91</v>
      </c>
      <c r="Y3115" s="110"/>
      <c r="Z3115" s="106"/>
      <c r="AA3115" s="104"/>
      <c r="AB3115" s="107"/>
      <c r="AC3115" s="72">
        <v>1</v>
      </c>
      <c r="AH3115" s="70"/>
      <c r="AI3115" s="70"/>
      <c r="AJ3115">
        <v>0</v>
      </c>
      <c r="AL3115" s="70"/>
      <c r="BM3115" s="135">
        <v>0.64583333333333337</v>
      </c>
      <c r="BN3115" s="136">
        <v>0.6875</v>
      </c>
      <c r="BO3115" s="101"/>
      <c r="BR3115" s="109" t="str">
        <f t="shared" si="48"/>
        <v>SH-25-3104</v>
      </c>
      <c r="BS3115" s="109" t="s">
        <v>358</v>
      </c>
      <c r="BT3115" t="s">
        <v>92</v>
      </c>
      <c r="BU3115" t="s">
        <v>6565</v>
      </c>
    </row>
    <row r="3116" spans="1:73" hidden="1">
      <c r="A3116" s="103" t="s">
        <v>6566</v>
      </c>
      <c r="B3116" s="102">
        <v>45812</v>
      </c>
      <c r="C3116" s="104">
        <f>_xlfn.ISOWEEKNUM(Tabella2[[#This Row],[Date]])</f>
        <v>23</v>
      </c>
      <c r="D3116" s="104" t="s">
        <v>5705</v>
      </c>
      <c r="E3116" s="104" t="s">
        <v>327</v>
      </c>
      <c r="F3116" s="104">
        <v>83</v>
      </c>
      <c r="G3116" s="104" t="s">
        <v>257</v>
      </c>
      <c r="H3116" s="105">
        <v>13</v>
      </c>
      <c r="I3116" s="104"/>
      <c r="J3116" s="104" t="s">
        <v>258</v>
      </c>
      <c r="K3116" s="104" t="s">
        <v>75</v>
      </c>
      <c r="L3116" s="104" t="s">
        <v>259</v>
      </c>
      <c r="M3116" s="104" t="s">
        <v>276</v>
      </c>
      <c r="N3116" s="104"/>
      <c r="O3116" s="106"/>
      <c r="P3116" s="111" t="s">
        <v>809</v>
      </c>
      <c r="Q3116" s="153" t="s">
        <v>286</v>
      </c>
      <c r="R3116" s="153" t="s">
        <v>631</v>
      </c>
      <c r="S3116" s="153">
        <v>4.1666666666666657E-2</v>
      </c>
      <c r="T3116" s="153">
        <v>0.33333333333333331</v>
      </c>
      <c r="U3116" s="153">
        <v>0.375</v>
      </c>
      <c r="V3116" s="153">
        <f>IF(ISBLANK(T3116),"",Tabella2[[#This Row],[ACT STOP]]-Tabella2[[#This Row],[ACT START]])</f>
        <v>4.1666666666666685E-2</v>
      </c>
      <c r="W3116" s="104" t="s">
        <v>92</v>
      </c>
      <c r="X3116" s="104" t="s">
        <v>91</v>
      </c>
      <c r="Y3116" s="110"/>
      <c r="Z3116" s="106"/>
      <c r="AA3116" s="104"/>
      <c r="AB3116" s="107"/>
      <c r="AC3116" s="72">
        <v>1</v>
      </c>
      <c r="AH3116" s="70"/>
      <c r="AI3116" s="70"/>
      <c r="AJ3116">
        <v>0</v>
      </c>
      <c r="AL3116" s="70"/>
      <c r="BM3116" s="135">
        <v>0.33333333333333331</v>
      </c>
      <c r="BN3116" s="136">
        <v>0.375</v>
      </c>
      <c r="BO3116" s="101"/>
      <c r="BR3116" s="109" t="str">
        <f t="shared" si="48"/>
        <v>SH-25-3105</v>
      </c>
      <c r="BS3116" s="109" t="s">
        <v>427</v>
      </c>
      <c r="BT3116" t="s">
        <v>92</v>
      </c>
      <c r="BU3116" t="s">
        <v>6567</v>
      </c>
    </row>
    <row r="3117" spans="1:73" hidden="1">
      <c r="A3117" s="103" t="s">
        <v>6568</v>
      </c>
      <c r="B3117" s="102">
        <v>45812</v>
      </c>
      <c r="C3117" s="104">
        <f>_xlfn.ISOWEEKNUM(Tabella2[[#This Row],[Date]])</f>
        <v>23</v>
      </c>
      <c r="D3117" s="104" t="s">
        <v>722</v>
      </c>
      <c r="E3117" s="104" t="s">
        <v>327</v>
      </c>
      <c r="F3117" s="104">
        <v>79</v>
      </c>
      <c r="G3117" s="104" t="s">
        <v>257</v>
      </c>
      <c r="H3117" s="105">
        <v>2</v>
      </c>
      <c r="I3117" s="104" t="s">
        <v>258</v>
      </c>
      <c r="J3117" s="104"/>
      <c r="K3117" s="104" t="s">
        <v>77</v>
      </c>
      <c r="L3117" s="104" t="s">
        <v>259</v>
      </c>
      <c r="M3117" s="104" t="s">
        <v>276</v>
      </c>
      <c r="N3117" s="104"/>
      <c r="O3117" s="106"/>
      <c r="P3117" s="111" t="s">
        <v>776</v>
      </c>
      <c r="Q3117" s="153" t="s">
        <v>286</v>
      </c>
      <c r="R3117" s="153" t="s">
        <v>631</v>
      </c>
      <c r="S3117" s="153">
        <v>4.1666666666666657E-2</v>
      </c>
      <c r="T3117" s="153">
        <v>0.33333333333333331</v>
      </c>
      <c r="U3117" s="153">
        <v>0.375</v>
      </c>
      <c r="V3117" s="153">
        <f>IF(ISBLANK(T3117),"",Tabella2[[#This Row],[ACT STOP]]-Tabella2[[#This Row],[ACT START]])</f>
        <v>4.1666666666666685E-2</v>
      </c>
      <c r="W3117" s="104" t="s">
        <v>92</v>
      </c>
      <c r="X3117" s="104" t="s">
        <v>91</v>
      </c>
      <c r="Y3117" s="110"/>
      <c r="Z3117" s="106"/>
      <c r="AA3117" s="104"/>
      <c r="AB3117" s="107"/>
      <c r="AC3117" s="72">
        <v>1</v>
      </c>
      <c r="AH3117" s="70"/>
      <c r="AI3117" s="70"/>
      <c r="AJ3117">
        <v>0</v>
      </c>
      <c r="AL3117" s="70"/>
      <c r="BM3117" s="135">
        <v>0.33333333333333331</v>
      </c>
      <c r="BN3117" s="136">
        <v>0.375</v>
      </c>
      <c r="BO3117" s="101"/>
      <c r="BR3117" s="109" t="str">
        <f t="shared" si="48"/>
        <v>SH-25-3106</v>
      </c>
      <c r="BS3117" s="109" t="s">
        <v>368</v>
      </c>
      <c r="BT3117" t="s">
        <v>92</v>
      </c>
      <c r="BU3117" t="s">
        <v>6569</v>
      </c>
    </row>
    <row r="3118" spans="1:73" hidden="1">
      <c r="A3118" s="103" t="s">
        <v>6570</v>
      </c>
      <c r="B3118" s="102">
        <v>45812</v>
      </c>
      <c r="C3118" s="104">
        <f>_xlfn.ISOWEEKNUM(Tabella2[[#This Row],[Date]])</f>
        <v>23</v>
      </c>
      <c r="D3118" s="104" t="s">
        <v>321</v>
      </c>
      <c r="E3118" s="104" t="s">
        <v>284</v>
      </c>
      <c r="F3118" s="104">
        <v>54</v>
      </c>
      <c r="G3118" s="104" t="s">
        <v>257</v>
      </c>
      <c r="H3118" s="105">
        <v>10</v>
      </c>
      <c r="I3118" s="104"/>
      <c r="J3118" s="104" t="s">
        <v>258</v>
      </c>
      <c r="K3118" s="104" t="s">
        <v>83</v>
      </c>
      <c r="L3118" s="104" t="s">
        <v>299</v>
      </c>
      <c r="M3118" s="104" t="s">
        <v>276</v>
      </c>
      <c r="N3118" s="104"/>
      <c r="O3118" s="108" t="str">
        <f>A885</f>
        <v>13287</v>
      </c>
      <c r="P3118" s="111" t="s">
        <v>2593</v>
      </c>
      <c r="Q3118" s="153" t="s">
        <v>286</v>
      </c>
      <c r="R3118" s="153" t="s">
        <v>631</v>
      </c>
      <c r="S3118" s="153">
        <v>4.1666666666666657E-2</v>
      </c>
      <c r="T3118" s="153">
        <v>0.33333333333333331</v>
      </c>
      <c r="U3118" s="153">
        <v>0.375</v>
      </c>
      <c r="V3118" s="153">
        <f>IF(ISBLANK(T3118),"",Tabella2[[#This Row],[ACT STOP]]-Tabella2[[#This Row],[ACT START]])</f>
        <v>4.1666666666666685E-2</v>
      </c>
      <c r="W3118" s="104" t="s">
        <v>92</v>
      </c>
      <c r="X3118" s="104" t="s">
        <v>91</v>
      </c>
      <c r="Y3118" s="110"/>
      <c r="Z3118" s="106"/>
      <c r="AA3118" s="104"/>
      <c r="AB3118" s="107"/>
      <c r="AC3118" s="72">
        <v>1</v>
      </c>
      <c r="AH3118" s="70"/>
      <c r="AI3118" s="70"/>
      <c r="AJ3118">
        <v>0</v>
      </c>
      <c r="AL3118" s="70"/>
      <c r="BM3118" s="135">
        <v>0.33333333333333331</v>
      </c>
      <c r="BN3118" s="136">
        <v>0.375</v>
      </c>
      <c r="BO3118" s="101"/>
      <c r="BR3118" s="109" t="str">
        <f t="shared" si="48"/>
        <v>SH-25-3107</v>
      </c>
      <c r="BS3118" s="109" t="s">
        <v>552</v>
      </c>
      <c r="BT3118" t="s">
        <v>92</v>
      </c>
      <c r="BU3118" t="s">
        <v>6571</v>
      </c>
    </row>
    <row r="3119" spans="1:73" hidden="1">
      <c r="A3119" s="103" t="s">
        <v>6572</v>
      </c>
      <c r="B3119" s="102">
        <v>45812</v>
      </c>
      <c r="C3119" s="104">
        <f>_xlfn.ISOWEEKNUM(Tabella2[[#This Row],[Date]])</f>
        <v>23</v>
      </c>
      <c r="D3119" s="104" t="s">
        <v>574</v>
      </c>
      <c r="E3119" s="104" t="s">
        <v>284</v>
      </c>
      <c r="F3119" s="104">
        <v>66</v>
      </c>
      <c r="G3119" s="104" t="s">
        <v>257</v>
      </c>
      <c r="H3119" s="105">
        <v>14</v>
      </c>
      <c r="I3119" s="104"/>
      <c r="J3119" s="104" t="s">
        <v>258</v>
      </c>
      <c r="K3119" s="104" t="s">
        <v>79</v>
      </c>
      <c r="L3119" s="104" t="s">
        <v>299</v>
      </c>
      <c r="M3119" s="104" t="s">
        <v>516</v>
      </c>
      <c r="N3119" s="104"/>
      <c r="O3119" s="108" t="str">
        <f>A3120</f>
        <v>15522</v>
      </c>
      <c r="P3119" s="111" t="s">
        <v>1993</v>
      </c>
      <c r="Q3119" s="153" t="s">
        <v>286</v>
      </c>
      <c r="R3119" s="153" t="s">
        <v>631</v>
      </c>
      <c r="S3119" s="153">
        <v>4.1666666666666657E-2</v>
      </c>
      <c r="T3119" s="153">
        <v>0.33333333333333331</v>
      </c>
      <c r="U3119" s="153">
        <v>0.375</v>
      </c>
      <c r="V3119" s="153">
        <f>IF(ISBLANK(T3119),"",Tabella2[[#This Row],[ACT STOP]]-Tabella2[[#This Row],[ACT START]])</f>
        <v>4.1666666666666685E-2</v>
      </c>
      <c r="W3119" s="104" t="s">
        <v>92</v>
      </c>
      <c r="X3119" s="104" t="s">
        <v>91</v>
      </c>
      <c r="Y3119" s="110"/>
      <c r="Z3119" s="106"/>
      <c r="AA3119" s="104"/>
      <c r="AB3119" s="107"/>
      <c r="AC3119" s="72">
        <v>1</v>
      </c>
      <c r="AH3119" s="70"/>
      <c r="AI3119" s="70"/>
      <c r="AJ3119">
        <v>0</v>
      </c>
      <c r="AL3119" s="70"/>
      <c r="BM3119" s="135">
        <v>0.33333333333333331</v>
      </c>
      <c r="BN3119" s="136">
        <v>0.375</v>
      </c>
      <c r="BO3119" s="101"/>
      <c r="BR3119" s="109" t="str">
        <f t="shared" si="48"/>
        <v>SH-25-3108</v>
      </c>
      <c r="BS3119" s="109" t="s">
        <v>372</v>
      </c>
      <c r="BT3119" t="s">
        <v>92</v>
      </c>
      <c r="BU3119" t="s">
        <v>6573</v>
      </c>
    </row>
    <row r="3120" spans="1:73" hidden="1">
      <c r="A3120" s="103" t="s">
        <v>6574</v>
      </c>
      <c r="B3120" s="102">
        <v>45812</v>
      </c>
      <c r="C3120" s="104">
        <f>_xlfn.ISOWEEKNUM(Tabella2[[#This Row],[Date]])</f>
        <v>23</v>
      </c>
      <c r="D3120" s="104" t="s">
        <v>574</v>
      </c>
      <c r="E3120" s="104" t="s">
        <v>284</v>
      </c>
      <c r="F3120" s="104">
        <v>67</v>
      </c>
      <c r="G3120" s="104" t="s">
        <v>257</v>
      </c>
      <c r="H3120" s="105">
        <v>5</v>
      </c>
      <c r="I3120" s="104"/>
      <c r="J3120" s="104" t="s">
        <v>258</v>
      </c>
      <c r="K3120" s="104" t="s">
        <v>78</v>
      </c>
      <c r="L3120" s="104" t="s">
        <v>299</v>
      </c>
      <c r="M3120" s="104" t="s">
        <v>516</v>
      </c>
      <c r="N3120" s="104"/>
      <c r="O3120" s="108" t="str">
        <f>A3119</f>
        <v>15521</v>
      </c>
      <c r="P3120" s="111" t="s">
        <v>1993</v>
      </c>
      <c r="Q3120" s="153">
        <v>0.33333333333333331</v>
      </c>
      <c r="R3120" s="153">
        <v>0.375</v>
      </c>
      <c r="S3120" s="153">
        <v>4.1666666666666657E-2</v>
      </c>
      <c r="T3120" s="153">
        <v>0.33333333333333331</v>
      </c>
      <c r="U3120" s="153">
        <v>0.375</v>
      </c>
      <c r="V3120" s="153">
        <f>IF(ISBLANK(T3120),"",Tabella2[[#This Row],[ACT STOP]]-Tabella2[[#This Row],[ACT START]])</f>
        <v>4.1666666666666685E-2</v>
      </c>
      <c r="W3120" s="104" t="s">
        <v>92</v>
      </c>
      <c r="X3120" s="104" t="s">
        <v>91</v>
      </c>
      <c r="Y3120" s="110"/>
      <c r="Z3120" s="106"/>
      <c r="AA3120" s="104"/>
      <c r="AB3120" s="107"/>
      <c r="AC3120" s="72">
        <v>1</v>
      </c>
      <c r="AH3120" s="70"/>
      <c r="AI3120" s="70"/>
      <c r="AJ3120">
        <v>0</v>
      </c>
      <c r="AL3120" s="70"/>
      <c r="BM3120" s="135">
        <v>0.33333333333333331</v>
      </c>
      <c r="BN3120" s="136">
        <v>0.375</v>
      </c>
      <c r="BO3120" s="101"/>
      <c r="BR3120" s="109" t="str">
        <f t="shared" si="48"/>
        <v>SH-25-3109</v>
      </c>
      <c r="BS3120" s="109" t="s">
        <v>416</v>
      </c>
      <c r="BT3120" t="s">
        <v>92</v>
      </c>
      <c r="BU3120" t="s">
        <v>6575</v>
      </c>
    </row>
    <row r="3121" spans="1:73" hidden="1">
      <c r="A3121" s="103" t="s">
        <v>6576</v>
      </c>
      <c r="B3121" s="102">
        <v>45812</v>
      </c>
      <c r="C3121" s="104">
        <f>_xlfn.ISOWEEKNUM(Tabella2[[#This Row],[Date]])</f>
        <v>23</v>
      </c>
      <c r="D3121" s="104" t="s">
        <v>275</v>
      </c>
      <c r="E3121" s="104" t="s">
        <v>256</v>
      </c>
      <c r="F3121" s="104">
        <v>56</v>
      </c>
      <c r="G3121" s="104" t="s">
        <v>284</v>
      </c>
      <c r="H3121" s="105">
        <v>23</v>
      </c>
      <c r="I3121" s="104" t="s">
        <v>258</v>
      </c>
      <c r="J3121" s="104"/>
      <c r="K3121" s="104" t="s">
        <v>79</v>
      </c>
      <c r="L3121" s="104" t="s">
        <v>299</v>
      </c>
      <c r="M3121" s="104" t="s">
        <v>386</v>
      </c>
      <c r="N3121" s="104"/>
      <c r="O3121" s="108" t="str">
        <f>A3122</f>
        <v>15524</v>
      </c>
      <c r="P3121" s="111" t="s">
        <v>391</v>
      </c>
      <c r="Q3121" s="153" t="s">
        <v>262</v>
      </c>
      <c r="R3121" s="153" t="s">
        <v>263</v>
      </c>
      <c r="S3121" s="153">
        <v>4.1666666666666657E-2</v>
      </c>
      <c r="T3121" s="153">
        <v>0.39583333333333331</v>
      </c>
      <c r="U3121" s="153">
        <v>0.4375</v>
      </c>
      <c r="V3121" s="153">
        <f>IF(ISBLANK(T3121),"",Tabella2[[#This Row],[ACT STOP]]-Tabella2[[#This Row],[ACT START]])</f>
        <v>4.1666666666666685E-2</v>
      </c>
      <c r="W3121" s="104" t="s">
        <v>92</v>
      </c>
      <c r="X3121" s="104" t="s">
        <v>91</v>
      </c>
      <c r="Y3121" s="110"/>
      <c r="Z3121" s="106"/>
      <c r="AA3121" s="104"/>
      <c r="AB3121" s="107"/>
      <c r="AC3121" s="72">
        <v>1</v>
      </c>
      <c r="AH3121" s="70"/>
      <c r="AI3121" s="70"/>
      <c r="AJ3121">
        <v>0</v>
      </c>
      <c r="AL3121" s="70"/>
      <c r="BM3121" s="135">
        <v>0.39583333333333331</v>
      </c>
      <c r="BN3121" s="136">
        <v>0.4375</v>
      </c>
      <c r="BO3121" s="101"/>
      <c r="BR3121" s="109" t="str">
        <f t="shared" si="48"/>
        <v>SH-25-3110</v>
      </c>
      <c r="BS3121" s="109" t="s">
        <v>358</v>
      </c>
      <c r="BT3121" t="s">
        <v>92</v>
      </c>
      <c r="BU3121" t="s">
        <v>6577</v>
      </c>
    </row>
    <row r="3122" spans="1:73" hidden="1">
      <c r="A3122" s="103" t="s">
        <v>6578</v>
      </c>
      <c r="B3122" s="102">
        <v>45812</v>
      </c>
      <c r="C3122" s="104">
        <f>_xlfn.ISOWEEKNUM(Tabella2[[#This Row],[Date]])</f>
        <v>23</v>
      </c>
      <c r="D3122" s="104" t="s">
        <v>275</v>
      </c>
      <c r="E3122" s="104" t="s">
        <v>256</v>
      </c>
      <c r="F3122" s="104">
        <v>61</v>
      </c>
      <c r="G3122" s="104" t="s">
        <v>257</v>
      </c>
      <c r="H3122" s="105">
        <v>17</v>
      </c>
      <c r="I3122" s="104" t="s">
        <v>258</v>
      </c>
      <c r="J3122" s="104"/>
      <c r="K3122" s="104" t="s">
        <v>78</v>
      </c>
      <c r="L3122" s="104" t="s">
        <v>299</v>
      </c>
      <c r="M3122" s="104" t="s">
        <v>386</v>
      </c>
      <c r="N3122" s="104"/>
      <c r="O3122" s="108" t="str">
        <f>A3121</f>
        <v>15523</v>
      </c>
      <c r="P3122" s="111" t="s">
        <v>391</v>
      </c>
      <c r="Q3122" s="153">
        <v>0.39583333333333331</v>
      </c>
      <c r="R3122" s="153">
        <v>0.4375</v>
      </c>
      <c r="S3122" s="153">
        <v>4.1666666666666657E-2</v>
      </c>
      <c r="T3122" s="153">
        <v>0.39583333333333331</v>
      </c>
      <c r="U3122" s="153">
        <v>0.4375</v>
      </c>
      <c r="V3122" s="153">
        <f>IF(ISBLANK(T3122),"",Tabella2[[#This Row],[ACT STOP]]-Tabella2[[#This Row],[ACT START]])</f>
        <v>4.1666666666666685E-2</v>
      </c>
      <c r="W3122" s="104" t="s">
        <v>92</v>
      </c>
      <c r="X3122" s="104" t="s">
        <v>91</v>
      </c>
      <c r="Y3122" s="110"/>
      <c r="Z3122" s="106"/>
      <c r="AA3122" s="104"/>
      <c r="AB3122" s="107"/>
      <c r="AC3122" s="72">
        <v>1</v>
      </c>
      <c r="AH3122" s="70"/>
      <c r="AI3122" s="70"/>
      <c r="AJ3122">
        <v>0</v>
      </c>
      <c r="AL3122" s="70"/>
      <c r="BM3122" s="135">
        <v>0.39583333333333331</v>
      </c>
      <c r="BN3122" s="136">
        <v>0.4375</v>
      </c>
      <c r="BO3122" s="101"/>
      <c r="BR3122" s="109" t="str">
        <f t="shared" si="48"/>
        <v>SH-25-3111</v>
      </c>
      <c r="BS3122" s="109" t="s">
        <v>393</v>
      </c>
      <c r="BT3122" t="s">
        <v>92</v>
      </c>
      <c r="BU3122" t="s">
        <v>6579</v>
      </c>
    </row>
    <row r="3123" spans="1:73" hidden="1">
      <c r="A3123" s="103" t="s">
        <v>6580</v>
      </c>
      <c r="B3123" s="102">
        <v>45812</v>
      </c>
      <c r="C3123" s="104">
        <f>_xlfn.ISOWEEKNUM(Tabella2[[#This Row],[Date]])</f>
        <v>23</v>
      </c>
      <c r="D3123" s="104" t="s">
        <v>558</v>
      </c>
      <c r="E3123" s="104" t="s">
        <v>284</v>
      </c>
      <c r="F3123" s="104">
        <v>60</v>
      </c>
      <c r="G3123" s="104" t="s">
        <v>257</v>
      </c>
      <c r="H3123" s="105">
        <v>1</v>
      </c>
      <c r="I3123" s="104"/>
      <c r="J3123" s="104" t="s">
        <v>258</v>
      </c>
      <c r="K3123" s="104" t="s">
        <v>83</v>
      </c>
      <c r="L3123" s="104" t="s">
        <v>299</v>
      </c>
      <c r="M3123" s="104" t="s">
        <v>276</v>
      </c>
      <c r="N3123" s="104"/>
      <c r="O3123" s="108" t="str">
        <f>A886</f>
        <v>13288</v>
      </c>
      <c r="P3123" s="111" t="s">
        <v>844</v>
      </c>
      <c r="Q3123" s="153" t="s">
        <v>262</v>
      </c>
      <c r="R3123" s="153" t="s">
        <v>263</v>
      </c>
      <c r="S3123" s="153">
        <v>4.1666666666666657E-2</v>
      </c>
      <c r="T3123" s="153">
        <v>0.39583333333333331</v>
      </c>
      <c r="U3123" s="153">
        <v>0.4375</v>
      </c>
      <c r="V3123" s="153">
        <f>IF(ISBLANK(T3123),"",Tabella2[[#This Row],[ACT STOP]]-Tabella2[[#This Row],[ACT START]])</f>
        <v>4.1666666666666685E-2</v>
      </c>
      <c r="W3123" s="104" t="s">
        <v>92</v>
      </c>
      <c r="X3123" s="104" t="s">
        <v>91</v>
      </c>
      <c r="Y3123" s="110"/>
      <c r="Z3123" s="106"/>
      <c r="AA3123" s="104"/>
      <c r="AB3123" s="107"/>
      <c r="AC3123" s="72">
        <v>1</v>
      </c>
      <c r="AH3123" s="70"/>
      <c r="AI3123" s="70"/>
      <c r="AJ3123">
        <v>0</v>
      </c>
      <c r="AL3123" s="70"/>
      <c r="BM3123" s="135">
        <v>0.39583333333333331</v>
      </c>
      <c r="BN3123" s="136">
        <v>0.4375</v>
      </c>
      <c r="BO3123" s="101"/>
      <c r="BR3123" s="109" t="str">
        <f t="shared" si="48"/>
        <v>SH-25-3112</v>
      </c>
      <c r="BS3123" s="109" t="s">
        <v>332</v>
      </c>
      <c r="BT3123" t="s">
        <v>92</v>
      </c>
      <c r="BU3123" t="s">
        <v>6581</v>
      </c>
    </row>
    <row r="3124" spans="1:73" hidden="1">
      <c r="A3124" s="103" t="s">
        <v>6582</v>
      </c>
      <c r="B3124" s="102">
        <v>45812</v>
      </c>
      <c r="C3124" s="104">
        <f>_xlfn.ISOWEEKNUM(Tabella2[[#This Row],[Date]])</f>
        <v>23</v>
      </c>
      <c r="D3124" s="104" t="s">
        <v>722</v>
      </c>
      <c r="E3124" s="104" t="s">
        <v>327</v>
      </c>
      <c r="F3124" s="104">
        <v>81</v>
      </c>
      <c r="G3124" s="104" t="s">
        <v>284</v>
      </c>
      <c r="H3124" s="105">
        <v>22</v>
      </c>
      <c r="I3124" s="104" t="s">
        <v>258</v>
      </c>
      <c r="J3124" s="104"/>
      <c r="K3124" s="104" t="s">
        <v>81</v>
      </c>
      <c r="L3124" s="104" t="s">
        <v>259</v>
      </c>
      <c r="M3124" s="104" t="s">
        <v>798</v>
      </c>
      <c r="N3124" s="104"/>
      <c r="O3124" s="106"/>
      <c r="P3124" s="111" t="s">
        <v>2830</v>
      </c>
      <c r="Q3124" s="153" t="s">
        <v>262</v>
      </c>
      <c r="R3124" s="153" t="s">
        <v>263</v>
      </c>
      <c r="S3124" s="153">
        <v>4.1666666666666657E-2</v>
      </c>
      <c r="T3124" s="153">
        <v>0.39583333333333331</v>
      </c>
      <c r="U3124" s="153">
        <v>0.4375</v>
      </c>
      <c r="V3124" s="153">
        <f>IF(ISBLANK(T3124),"",Tabella2[[#This Row],[ACT STOP]]-Tabella2[[#This Row],[ACT START]])</f>
        <v>4.1666666666666685E-2</v>
      </c>
      <c r="W3124" s="104" t="s">
        <v>92</v>
      </c>
      <c r="X3124" s="104" t="s">
        <v>91</v>
      </c>
      <c r="Y3124" s="110"/>
      <c r="Z3124" s="106"/>
      <c r="AA3124" s="104"/>
      <c r="AB3124" s="107"/>
      <c r="AC3124" s="72">
        <v>1</v>
      </c>
      <c r="AH3124" s="70"/>
      <c r="AI3124" s="70"/>
      <c r="AJ3124">
        <v>0</v>
      </c>
      <c r="AL3124" s="70"/>
      <c r="BM3124" s="135">
        <v>0.39583333333333331</v>
      </c>
      <c r="BN3124" s="136">
        <v>0.4375</v>
      </c>
      <c r="BO3124" s="101"/>
      <c r="BR3124" s="109" t="str">
        <f t="shared" si="48"/>
        <v>SH-25-3113</v>
      </c>
      <c r="BS3124" s="109" t="s">
        <v>295</v>
      </c>
      <c r="BT3124" t="s">
        <v>92</v>
      </c>
      <c r="BU3124" t="s">
        <v>6583</v>
      </c>
    </row>
    <row r="3125" spans="1:73" hidden="1">
      <c r="A3125" s="103" t="s">
        <v>6584</v>
      </c>
      <c r="B3125" s="102">
        <v>45812</v>
      </c>
      <c r="C3125" s="104">
        <f>_xlfn.ISOWEEKNUM(Tabella2[[#This Row],[Date]])</f>
        <v>23</v>
      </c>
      <c r="D3125" s="104" t="s">
        <v>255</v>
      </c>
      <c r="E3125" s="104" t="s">
        <v>256</v>
      </c>
      <c r="F3125" s="104">
        <v>40</v>
      </c>
      <c r="G3125" s="104" t="s">
        <v>257</v>
      </c>
      <c r="H3125" s="105">
        <v>32</v>
      </c>
      <c r="I3125" s="104" t="s">
        <v>258</v>
      </c>
      <c r="J3125" s="104"/>
      <c r="K3125" s="104" t="s">
        <v>77</v>
      </c>
      <c r="L3125" s="104" t="s">
        <v>259</v>
      </c>
      <c r="M3125" s="104" t="s">
        <v>276</v>
      </c>
      <c r="N3125" s="104"/>
      <c r="O3125" s="106"/>
      <c r="P3125" s="111" t="s">
        <v>2716</v>
      </c>
      <c r="Q3125" s="153" t="s">
        <v>262</v>
      </c>
      <c r="R3125" s="153" t="s">
        <v>263</v>
      </c>
      <c r="S3125" s="153">
        <v>4.1666666666666657E-2</v>
      </c>
      <c r="T3125" s="153">
        <v>0.39583333333333331</v>
      </c>
      <c r="U3125" s="153">
        <v>0.4375</v>
      </c>
      <c r="V3125" s="153">
        <f>IF(ISBLANK(T3125),"",Tabella2[[#This Row],[ACT STOP]]-Tabella2[[#This Row],[ACT START]])</f>
        <v>4.1666666666666685E-2</v>
      </c>
      <c r="W3125" s="104" t="s">
        <v>92</v>
      </c>
      <c r="X3125" s="104" t="s">
        <v>91</v>
      </c>
      <c r="Y3125" s="110"/>
      <c r="Z3125" s="106"/>
      <c r="AA3125" s="104"/>
      <c r="AB3125" s="107"/>
      <c r="AC3125" s="72">
        <v>1</v>
      </c>
      <c r="AH3125" s="70"/>
      <c r="AI3125" s="70"/>
      <c r="AJ3125">
        <v>0</v>
      </c>
      <c r="AL3125" s="70"/>
      <c r="BM3125" s="135">
        <v>0.39583333333333331</v>
      </c>
      <c r="BN3125" s="136">
        <v>0.4375</v>
      </c>
      <c r="BO3125" s="101"/>
      <c r="BR3125" s="109" t="str">
        <f t="shared" si="48"/>
        <v>SH-25-3114</v>
      </c>
      <c r="BS3125" s="109" t="s">
        <v>356</v>
      </c>
      <c r="BT3125" t="s">
        <v>92</v>
      </c>
      <c r="BU3125" t="s">
        <v>6585</v>
      </c>
    </row>
    <row r="3126" spans="1:73" hidden="1">
      <c r="A3126" s="103" t="s">
        <v>6586</v>
      </c>
      <c r="B3126" s="102">
        <v>45812</v>
      </c>
      <c r="C3126" s="104">
        <f>_xlfn.ISOWEEKNUM(Tabella2[[#This Row],[Date]])</f>
        <v>23</v>
      </c>
      <c r="D3126" s="104" t="s">
        <v>348</v>
      </c>
      <c r="E3126" s="104" t="s">
        <v>284</v>
      </c>
      <c r="F3126" s="104">
        <v>55</v>
      </c>
      <c r="G3126" s="104" t="s">
        <v>257</v>
      </c>
      <c r="H3126" s="105">
        <v>13</v>
      </c>
      <c r="I3126" s="104"/>
      <c r="J3126" s="104" t="s">
        <v>258</v>
      </c>
      <c r="K3126" s="104" t="s">
        <v>79</v>
      </c>
      <c r="L3126" s="104" t="s">
        <v>299</v>
      </c>
      <c r="M3126" s="104" t="s">
        <v>276</v>
      </c>
      <c r="N3126" s="104"/>
      <c r="O3126" s="108" t="str">
        <f>A887</f>
        <v>13289</v>
      </c>
      <c r="P3126" s="111" t="s">
        <v>306</v>
      </c>
      <c r="Q3126" s="153" t="s">
        <v>499</v>
      </c>
      <c r="R3126" s="153" t="s">
        <v>511</v>
      </c>
      <c r="S3126" s="153">
        <v>4.1666666666666657E-2</v>
      </c>
      <c r="T3126" s="153">
        <v>0.45833333333333331</v>
      </c>
      <c r="U3126" s="153">
        <v>0.5</v>
      </c>
      <c r="V3126" s="153">
        <f>IF(ISBLANK(T3126),"",Tabella2[[#This Row],[ACT STOP]]-Tabella2[[#This Row],[ACT START]])</f>
        <v>4.1666666666666685E-2</v>
      </c>
      <c r="W3126" s="104" t="s">
        <v>92</v>
      </c>
      <c r="X3126" s="104" t="s">
        <v>91</v>
      </c>
      <c r="Y3126" s="110"/>
      <c r="Z3126" s="106"/>
      <c r="AA3126" s="104"/>
      <c r="AB3126" s="107"/>
      <c r="AC3126" s="72">
        <v>1</v>
      </c>
      <c r="AH3126" s="70"/>
      <c r="AI3126" s="70"/>
      <c r="AJ3126">
        <v>0</v>
      </c>
      <c r="AL3126" s="70"/>
      <c r="BM3126" s="135">
        <v>0.45833333333333331</v>
      </c>
      <c r="BN3126" s="136">
        <v>0.5</v>
      </c>
      <c r="BO3126" s="101"/>
      <c r="BR3126" s="109" t="str">
        <f t="shared" si="48"/>
        <v>SH-25-3115</v>
      </c>
      <c r="BS3126" s="109" t="s">
        <v>427</v>
      </c>
      <c r="BT3126" t="s">
        <v>92</v>
      </c>
      <c r="BU3126" t="s">
        <v>6587</v>
      </c>
    </row>
    <row r="3127" spans="1:73" hidden="1">
      <c r="A3127" s="103" t="s">
        <v>6588</v>
      </c>
      <c r="B3127" s="102">
        <v>45813</v>
      </c>
      <c r="C3127" s="104">
        <f>_xlfn.ISOWEEKNUM(Tabella2[[#This Row],[Date]])</f>
        <v>23</v>
      </c>
      <c r="D3127" s="104" t="s">
        <v>478</v>
      </c>
      <c r="E3127" s="104" t="s">
        <v>284</v>
      </c>
      <c r="F3127" s="104">
        <v>65</v>
      </c>
      <c r="G3127" s="104" t="s">
        <v>284</v>
      </c>
      <c r="H3127" s="105">
        <v>22</v>
      </c>
      <c r="I3127" s="104"/>
      <c r="J3127" s="104" t="s">
        <v>258</v>
      </c>
      <c r="K3127" s="104" t="s">
        <v>81</v>
      </c>
      <c r="L3127" s="104" t="s">
        <v>299</v>
      </c>
      <c r="M3127" s="104" t="s">
        <v>328</v>
      </c>
      <c r="N3127" s="104"/>
      <c r="O3127" s="108" t="str">
        <f>A899</f>
        <v>13301</v>
      </c>
      <c r="P3127" s="111" t="s">
        <v>3403</v>
      </c>
      <c r="Q3127" s="153" t="s">
        <v>519</v>
      </c>
      <c r="R3127" s="153" t="s">
        <v>520</v>
      </c>
      <c r="S3127" s="153">
        <v>4.1666666666666657E-2</v>
      </c>
      <c r="T3127" s="153">
        <v>0.64583333333333337</v>
      </c>
      <c r="U3127" s="153">
        <v>0.67708333333333337</v>
      </c>
      <c r="V3127" s="153">
        <f>IF(ISBLANK(T3127),"",Tabella2[[#This Row],[ACT STOP]]-Tabella2[[#This Row],[ACT START]])</f>
        <v>3.125E-2</v>
      </c>
      <c r="W3127" s="104" t="s">
        <v>116</v>
      </c>
      <c r="X3127" s="104" t="s">
        <v>113</v>
      </c>
      <c r="Y3127" s="110" t="s">
        <v>6589</v>
      </c>
      <c r="Z3127" s="106"/>
      <c r="AA3127" s="104"/>
      <c r="AB3127" s="107"/>
      <c r="AC3127" s="72">
        <v>0</v>
      </c>
      <c r="AH3127" s="70"/>
      <c r="AI3127" s="70"/>
      <c r="AJ3127">
        <v>0</v>
      </c>
      <c r="AL3127" s="70"/>
      <c r="BL3127" t="s">
        <v>6590</v>
      </c>
      <c r="BM3127" s="135">
        <v>0.64583333333333337</v>
      </c>
      <c r="BN3127" s="136">
        <v>0.67708333333333337</v>
      </c>
      <c r="BO3127" s="101"/>
      <c r="BR3127" s="109" t="str">
        <f t="shared" si="48"/>
        <v>SH-25-3116</v>
      </c>
      <c r="BS3127" s="109" t="s">
        <v>295</v>
      </c>
      <c r="BT3127" t="s">
        <v>100</v>
      </c>
      <c r="BU3127" t="s">
        <v>6591</v>
      </c>
    </row>
    <row r="3128" spans="1:73" hidden="1">
      <c r="A3128" s="103" t="s">
        <v>6592</v>
      </c>
      <c r="B3128" s="102">
        <v>45812</v>
      </c>
      <c r="C3128" s="104">
        <f>_xlfn.ISOWEEKNUM(Tabella2[[#This Row],[Date]])</f>
        <v>23</v>
      </c>
      <c r="D3128" s="104" t="s">
        <v>348</v>
      </c>
      <c r="E3128" s="104" t="s">
        <v>284</v>
      </c>
      <c r="F3128" s="104">
        <v>57</v>
      </c>
      <c r="G3128" s="104" t="s">
        <v>284</v>
      </c>
      <c r="H3128" s="105">
        <v>9</v>
      </c>
      <c r="I3128" s="104"/>
      <c r="J3128" s="104" t="s">
        <v>258</v>
      </c>
      <c r="K3128" s="104" t="s">
        <v>83</v>
      </c>
      <c r="L3128" s="104" t="s">
        <v>299</v>
      </c>
      <c r="M3128" s="104" t="s">
        <v>276</v>
      </c>
      <c r="N3128" s="104"/>
      <c r="O3128" s="108" t="str">
        <f>A888</f>
        <v>13290</v>
      </c>
      <c r="P3128" s="111" t="s">
        <v>306</v>
      </c>
      <c r="Q3128" s="153" t="s">
        <v>499</v>
      </c>
      <c r="R3128" s="153" t="s">
        <v>511</v>
      </c>
      <c r="S3128" s="153">
        <v>4.1666666666666657E-2</v>
      </c>
      <c r="T3128" s="153">
        <v>0.45833333333333331</v>
      </c>
      <c r="U3128" s="153">
        <v>0.5</v>
      </c>
      <c r="V3128" s="153">
        <f>IF(ISBLANK(T3128),"",Tabella2[[#This Row],[ACT STOP]]-Tabella2[[#This Row],[ACT START]])</f>
        <v>4.1666666666666685E-2</v>
      </c>
      <c r="W3128" s="104" t="s">
        <v>92</v>
      </c>
      <c r="X3128" s="104" t="s">
        <v>91</v>
      </c>
      <c r="Y3128" s="110"/>
      <c r="Z3128" s="106"/>
      <c r="AA3128" s="104"/>
      <c r="AB3128" s="107"/>
      <c r="AC3128" s="72">
        <v>1</v>
      </c>
      <c r="AH3128" s="70"/>
      <c r="AI3128" s="70"/>
      <c r="AJ3128">
        <v>0</v>
      </c>
      <c r="AL3128" s="70"/>
      <c r="BM3128" s="135">
        <v>0.45833333333333331</v>
      </c>
      <c r="BN3128" s="136">
        <v>0.5</v>
      </c>
      <c r="BO3128" s="101"/>
      <c r="BR3128" s="109" t="str">
        <f t="shared" si="48"/>
        <v>SH-25-3117</v>
      </c>
      <c r="BS3128" s="109" t="s">
        <v>339</v>
      </c>
      <c r="BT3128" t="s">
        <v>92</v>
      </c>
      <c r="BU3128" t="s">
        <v>6593</v>
      </c>
    </row>
    <row r="3129" spans="1:73" hidden="1">
      <c r="A3129" s="103" t="s">
        <v>6594</v>
      </c>
      <c r="B3129" s="102">
        <v>45812</v>
      </c>
      <c r="C3129" s="104">
        <f>_xlfn.ISOWEEKNUM(Tabella2[[#This Row],[Date]])</f>
        <v>23</v>
      </c>
      <c r="D3129" s="104" t="s">
        <v>751</v>
      </c>
      <c r="E3129" s="107" t="s">
        <v>256</v>
      </c>
      <c r="F3129" s="104">
        <v>76</v>
      </c>
      <c r="G3129" s="104" t="s">
        <v>257</v>
      </c>
      <c r="H3129" s="105">
        <v>14</v>
      </c>
      <c r="I3129" s="104" t="s">
        <v>258</v>
      </c>
      <c r="J3129" s="104"/>
      <c r="K3129" s="104" t="s">
        <v>81</v>
      </c>
      <c r="L3129" s="104" t="s">
        <v>259</v>
      </c>
      <c r="M3129" s="104" t="s">
        <v>276</v>
      </c>
      <c r="N3129" s="104"/>
      <c r="O3129" s="106"/>
      <c r="P3129" s="111" t="s">
        <v>2716</v>
      </c>
      <c r="Q3129" s="153" t="s">
        <v>499</v>
      </c>
      <c r="R3129" s="153" t="s">
        <v>511</v>
      </c>
      <c r="S3129" s="153">
        <v>4.1666666666666657E-2</v>
      </c>
      <c r="T3129" s="153">
        <v>0.45833333333333331</v>
      </c>
      <c r="U3129" s="153">
        <v>0.5</v>
      </c>
      <c r="V3129" s="153">
        <f>IF(ISBLANK(T3129),"",Tabella2[[#This Row],[ACT STOP]]-Tabella2[[#This Row],[ACT START]])</f>
        <v>4.1666666666666685E-2</v>
      </c>
      <c r="W3129" s="104" t="s">
        <v>92</v>
      </c>
      <c r="X3129" s="104" t="s">
        <v>91</v>
      </c>
      <c r="Y3129" s="110"/>
      <c r="Z3129" s="106"/>
      <c r="AA3129" s="104"/>
      <c r="AB3129" s="107"/>
      <c r="AC3129" s="72">
        <v>1</v>
      </c>
      <c r="AH3129" s="70"/>
      <c r="AI3129" s="70"/>
      <c r="AJ3129">
        <v>0</v>
      </c>
      <c r="AL3129" s="70"/>
      <c r="BM3129" s="135">
        <v>0.45833333333333331</v>
      </c>
      <c r="BN3129" s="136">
        <v>0.5</v>
      </c>
      <c r="BO3129" s="101"/>
      <c r="BR3129" s="109" t="str">
        <f t="shared" si="48"/>
        <v>SH-25-3118</v>
      </c>
      <c r="BS3129" s="109" t="s">
        <v>372</v>
      </c>
      <c r="BT3129" t="s">
        <v>92</v>
      </c>
      <c r="BU3129" t="s">
        <v>6595</v>
      </c>
    </row>
    <row r="3130" spans="1:73" hidden="1">
      <c r="A3130" s="103" t="s">
        <v>6596</v>
      </c>
      <c r="B3130" s="102">
        <v>45812</v>
      </c>
      <c r="C3130" s="104">
        <f>_xlfn.ISOWEEKNUM(Tabella2[[#This Row],[Date]])</f>
        <v>23</v>
      </c>
      <c r="D3130" s="104" t="s">
        <v>763</v>
      </c>
      <c r="E3130" s="104" t="s">
        <v>256</v>
      </c>
      <c r="F3130" s="104">
        <v>65</v>
      </c>
      <c r="G3130" s="104" t="s">
        <v>257</v>
      </c>
      <c r="H3130" s="105">
        <v>5</v>
      </c>
      <c r="I3130" s="104"/>
      <c r="J3130" s="104" t="s">
        <v>258</v>
      </c>
      <c r="K3130" s="104" t="s">
        <v>75</v>
      </c>
      <c r="L3130" s="104" t="s">
        <v>259</v>
      </c>
      <c r="M3130" s="104" t="s">
        <v>276</v>
      </c>
      <c r="N3130" s="104"/>
      <c r="O3130" s="106"/>
      <c r="P3130" s="111" t="s">
        <v>2716</v>
      </c>
      <c r="Q3130" s="153" t="s">
        <v>499</v>
      </c>
      <c r="R3130" s="153" t="s">
        <v>511</v>
      </c>
      <c r="S3130" s="153">
        <v>4.1666666666666657E-2</v>
      </c>
      <c r="T3130" s="153">
        <v>0.45833333333333331</v>
      </c>
      <c r="U3130" s="153">
        <v>0.5</v>
      </c>
      <c r="V3130" s="153">
        <f>IF(ISBLANK(T3130),"",Tabella2[[#This Row],[ACT STOP]]-Tabella2[[#This Row],[ACT START]])</f>
        <v>4.1666666666666685E-2</v>
      </c>
      <c r="W3130" s="104" t="s">
        <v>92</v>
      </c>
      <c r="X3130" s="104" t="s">
        <v>91</v>
      </c>
      <c r="Y3130" s="110"/>
      <c r="Z3130" s="106"/>
      <c r="AA3130" s="104"/>
      <c r="AB3130" s="107"/>
      <c r="AC3130" s="72">
        <v>1</v>
      </c>
      <c r="AH3130" s="70"/>
      <c r="AI3130" s="70"/>
      <c r="AJ3130">
        <v>0</v>
      </c>
      <c r="AL3130" s="70"/>
      <c r="BM3130" s="135">
        <v>0.45833333333333331</v>
      </c>
      <c r="BN3130" s="136">
        <v>0.5</v>
      </c>
      <c r="BO3130" s="101"/>
      <c r="BR3130" s="109" t="str">
        <f t="shared" si="48"/>
        <v>SH-25-3119</v>
      </c>
      <c r="BS3130" s="109" t="s">
        <v>416</v>
      </c>
      <c r="BT3130" t="s">
        <v>92</v>
      </c>
      <c r="BU3130" t="s">
        <v>6597</v>
      </c>
    </row>
    <row r="3131" spans="1:73" hidden="1">
      <c r="A3131" s="103" t="s">
        <v>6598</v>
      </c>
      <c r="B3131" s="102">
        <v>45812</v>
      </c>
      <c r="C3131" s="104">
        <f>_xlfn.ISOWEEKNUM(Tabella2[[#This Row],[Date]])</f>
        <v>23</v>
      </c>
      <c r="D3131" s="104" t="s">
        <v>421</v>
      </c>
      <c r="E3131" s="107" t="s">
        <v>327</v>
      </c>
      <c r="F3131" s="104">
        <v>72</v>
      </c>
      <c r="G3131" s="104" t="s">
        <v>257</v>
      </c>
      <c r="H3131" s="105">
        <v>9</v>
      </c>
      <c r="I3131" s="104" t="s">
        <v>258</v>
      </c>
      <c r="J3131" s="104"/>
      <c r="K3131" s="104" t="s">
        <v>79</v>
      </c>
      <c r="L3131" s="104" t="s">
        <v>299</v>
      </c>
      <c r="M3131" s="104" t="s">
        <v>386</v>
      </c>
      <c r="N3131" s="104"/>
      <c r="O3131" s="108" t="str">
        <f>A3132</f>
        <v>15534</v>
      </c>
      <c r="P3131" s="111" t="s">
        <v>5307</v>
      </c>
      <c r="Q3131" s="153" t="s">
        <v>271</v>
      </c>
      <c r="R3131" s="153">
        <v>0.5625</v>
      </c>
      <c r="S3131" s="153">
        <v>4.1666666666666657E-2</v>
      </c>
      <c r="T3131" s="153" t="s">
        <v>271</v>
      </c>
      <c r="U3131" s="153">
        <v>0.5625</v>
      </c>
      <c r="V3131" s="153">
        <f>IF(ISBLANK(T3131),"",Tabella2[[#This Row],[ACT STOP]]-Tabella2[[#This Row],[ACT START]])</f>
        <v>4.166666666666663E-2</v>
      </c>
      <c r="W3131" s="104" t="s">
        <v>92</v>
      </c>
      <c r="X3131" s="104" t="s">
        <v>91</v>
      </c>
      <c r="Y3131" s="110"/>
      <c r="Z3131" s="106"/>
      <c r="AA3131" s="104"/>
      <c r="AB3131" s="107"/>
      <c r="AC3131" s="72">
        <v>1</v>
      </c>
      <c r="AH3131" s="70"/>
      <c r="AI3131" s="70"/>
      <c r="AJ3131">
        <v>0</v>
      </c>
      <c r="AL3131" s="70"/>
      <c r="BM3131" s="135" t="s">
        <v>271</v>
      </c>
      <c r="BN3131" s="136">
        <v>0.5625</v>
      </c>
      <c r="BO3131" s="101"/>
      <c r="BR3131" s="109" t="str">
        <f t="shared" si="48"/>
        <v>SH-25-3120</v>
      </c>
      <c r="BS3131" s="109" t="s">
        <v>318</v>
      </c>
      <c r="BT3131" t="s">
        <v>92</v>
      </c>
      <c r="BU3131" t="s">
        <v>6599</v>
      </c>
    </row>
    <row r="3132" spans="1:73" hidden="1">
      <c r="A3132" s="103" t="s">
        <v>6600</v>
      </c>
      <c r="B3132" s="102">
        <v>45812</v>
      </c>
      <c r="C3132" s="104">
        <f>_xlfn.ISOWEEKNUM(Tabella2[[#This Row],[Date]])</f>
        <v>23</v>
      </c>
      <c r="D3132" s="104" t="s">
        <v>421</v>
      </c>
      <c r="E3132" s="107" t="s">
        <v>327</v>
      </c>
      <c r="F3132" s="104">
        <v>70</v>
      </c>
      <c r="G3132" s="104" t="s">
        <v>284</v>
      </c>
      <c r="H3132" s="105">
        <v>23</v>
      </c>
      <c r="I3132" s="104" t="s">
        <v>258</v>
      </c>
      <c r="J3132" s="104"/>
      <c r="K3132" s="104" t="s">
        <v>78</v>
      </c>
      <c r="L3132" s="104" t="s">
        <v>299</v>
      </c>
      <c r="M3132" s="104" t="s">
        <v>386</v>
      </c>
      <c r="N3132" s="104"/>
      <c r="O3132" s="108" t="str">
        <f>A3131</f>
        <v>15533</v>
      </c>
      <c r="P3132" s="111" t="s">
        <v>5307</v>
      </c>
      <c r="Q3132" s="153">
        <v>0.52083333333333337</v>
      </c>
      <c r="R3132" s="153">
        <v>0.5625</v>
      </c>
      <c r="S3132" s="153">
        <v>4.1666666666666657E-2</v>
      </c>
      <c r="T3132" s="153" t="s">
        <v>271</v>
      </c>
      <c r="U3132" s="153">
        <v>0.5625</v>
      </c>
      <c r="V3132" s="153">
        <f>IF(ISBLANK(T3132),"",Tabella2[[#This Row],[ACT STOP]]-Tabella2[[#This Row],[ACT START]])</f>
        <v>4.166666666666663E-2</v>
      </c>
      <c r="W3132" s="104" t="s">
        <v>92</v>
      </c>
      <c r="X3132" s="104" t="s">
        <v>91</v>
      </c>
      <c r="Y3132" s="110"/>
      <c r="Z3132" s="106"/>
      <c r="AA3132" s="104"/>
      <c r="AB3132" s="107"/>
      <c r="AC3132" s="72">
        <v>1</v>
      </c>
      <c r="AH3132" s="70"/>
      <c r="AI3132" s="70"/>
      <c r="AJ3132">
        <v>0</v>
      </c>
      <c r="AL3132" s="70"/>
      <c r="BM3132" s="135" t="s">
        <v>271</v>
      </c>
      <c r="BN3132" s="136">
        <v>0.5625</v>
      </c>
      <c r="BO3132" s="101"/>
      <c r="BR3132" s="109" t="str">
        <f t="shared" si="48"/>
        <v>SH-25-3121</v>
      </c>
      <c r="BS3132" s="109" t="s">
        <v>358</v>
      </c>
      <c r="BT3132" t="s">
        <v>92</v>
      </c>
      <c r="BU3132" t="s">
        <v>6601</v>
      </c>
    </row>
    <row r="3133" spans="1:73" hidden="1">
      <c r="A3133" s="103" t="s">
        <v>6602</v>
      </c>
      <c r="B3133" s="102">
        <v>45812</v>
      </c>
      <c r="C3133" s="104">
        <f>_xlfn.ISOWEEKNUM(Tabella2[[#This Row],[Date]])</f>
        <v>23</v>
      </c>
      <c r="D3133" s="104" t="s">
        <v>523</v>
      </c>
      <c r="E3133" s="107" t="s">
        <v>284</v>
      </c>
      <c r="F3133" s="104">
        <v>62</v>
      </c>
      <c r="G3133" s="104" t="s">
        <v>257</v>
      </c>
      <c r="H3133" s="105">
        <v>12</v>
      </c>
      <c r="I3133" s="104"/>
      <c r="J3133" s="104" t="s">
        <v>258</v>
      </c>
      <c r="K3133" s="104" t="s">
        <v>83</v>
      </c>
      <c r="L3133" s="104" t="s">
        <v>299</v>
      </c>
      <c r="M3133" s="104" t="s">
        <v>276</v>
      </c>
      <c r="N3133" s="104"/>
      <c r="O3133" s="108" t="str">
        <f>A889</f>
        <v>13291</v>
      </c>
      <c r="P3133" s="111" t="s">
        <v>829</v>
      </c>
      <c r="Q3133" s="153" t="s">
        <v>271</v>
      </c>
      <c r="R3133" s="153" t="s">
        <v>272</v>
      </c>
      <c r="S3133" s="153">
        <v>4.1666666666666657E-2</v>
      </c>
      <c r="T3133" s="153">
        <v>0.52083333333333337</v>
      </c>
      <c r="U3133" s="153">
        <v>0.5625</v>
      </c>
      <c r="V3133" s="153">
        <f>IF(ISBLANK(T3133),"",Tabella2[[#This Row],[ACT STOP]]-Tabella2[[#This Row],[ACT START]])</f>
        <v>4.166666666666663E-2</v>
      </c>
      <c r="W3133" s="104" t="s">
        <v>92</v>
      </c>
      <c r="X3133" s="104" t="s">
        <v>91</v>
      </c>
      <c r="Y3133" s="110"/>
      <c r="Z3133" s="106"/>
      <c r="AA3133" s="104"/>
      <c r="AB3133" s="107"/>
      <c r="AC3133" s="72">
        <v>1</v>
      </c>
      <c r="AH3133" s="70"/>
      <c r="AI3133" s="70"/>
      <c r="AJ3133">
        <v>0</v>
      </c>
      <c r="AL3133" s="70"/>
      <c r="BM3133" s="135">
        <v>0.52083333333333337</v>
      </c>
      <c r="BN3133" s="136">
        <v>0.5625</v>
      </c>
      <c r="BO3133" s="101"/>
      <c r="BR3133" s="109" t="str">
        <f t="shared" si="48"/>
        <v>SH-25-3122</v>
      </c>
      <c r="BS3133" s="109" t="s">
        <v>266</v>
      </c>
      <c r="BT3133" t="s">
        <v>92</v>
      </c>
      <c r="BU3133" t="s">
        <v>6603</v>
      </c>
    </row>
    <row r="3134" spans="1:73" hidden="1">
      <c r="A3134" s="103" t="s">
        <v>6604</v>
      </c>
      <c r="B3134" s="102">
        <v>45812</v>
      </c>
      <c r="C3134" s="104">
        <f>_xlfn.ISOWEEKNUM(Tabella2[[#This Row],[Date]])</f>
        <v>23</v>
      </c>
      <c r="D3134" s="104" t="s">
        <v>763</v>
      </c>
      <c r="E3134" s="107" t="s">
        <v>256</v>
      </c>
      <c r="F3134" s="104">
        <v>68</v>
      </c>
      <c r="G3134" s="104" t="s">
        <v>284</v>
      </c>
      <c r="H3134" s="105">
        <v>22</v>
      </c>
      <c r="I3134" s="104"/>
      <c r="J3134" s="104" t="s">
        <v>258</v>
      </c>
      <c r="K3134" s="104" t="s">
        <v>81</v>
      </c>
      <c r="L3134" s="104" t="s">
        <v>259</v>
      </c>
      <c r="M3134" s="104" t="s">
        <v>276</v>
      </c>
      <c r="N3134" s="104"/>
      <c r="O3134" s="106"/>
      <c r="P3134" s="111" t="s">
        <v>6605</v>
      </c>
      <c r="Q3134" s="153" t="s">
        <v>271</v>
      </c>
      <c r="R3134" s="153" t="s">
        <v>272</v>
      </c>
      <c r="S3134" s="153">
        <v>4.1666666666666657E-2</v>
      </c>
      <c r="T3134" s="153" t="s">
        <v>271</v>
      </c>
      <c r="U3134" s="153" t="s">
        <v>272</v>
      </c>
      <c r="V3134" s="153">
        <f>IF(ISBLANK(T3134),"",Tabella2[[#This Row],[ACT STOP]]-Tabella2[[#This Row],[ACT START]])</f>
        <v>4.166666666666663E-2</v>
      </c>
      <c r="W3134" s="104" t="s">
        <v>92</v>
      </c>
      <c r="X3134" s="104" t="s">
        <v>91</v>
      </c>
      <c r="Y3134" s="110"/>
      <c r="Z3134" s="106"/>
      <c r="AA3134" s="104"/>
      <c r="AB3134" s="107"/>
      <c r="AC3134" s="72">
        <v>1</v>
      </c>
      <c r="AH3134" s="70"/>
      <c r="AI3134" s="70"/>
      <c r="AJ3134">
        <v>0</v>
      </c>
      <c r="AL3134" s="70"/>
      <c r="BM3134" s="135" t="s">
        <v>271</v>
      </c>
      <c r="BN3134" s="136" t="s">
        <v>272</v>
      </c>
      <c r="BO3134" s="101"/>
      <c r="BR3134" s="109" t="str">
        <f t="shared" si="48"/>
        <v>SH-25-3123</v>
      </c>
      <c r="BS3134" s="109" t="s">
        <v>295</v>
      </c>
      <c r="BT3134" t="s">
        <v>92</v>
      </c>
      <c r="BU3134" t="s">
        <v>6606</v>
      </c>
    </row>
    <row r="3135" spans="1:73" hidden="1">
      <c r="A3135" s="103" t="s">
        <v>6607</v>
      </c>
      <c r="B3135" s="102">
        <v>45812</v>
      </c>
      <c r="C3135" s="104">
        <f>_xlfn.ISOWEEKNUM(Tabella2[[#This Row],[Date]])</f>
        <v>23</v>
      </c>
      <c r="D3135" s="104" t="s">
        <v>751</v>
      </c>
      <c r="E3135" s="107" t="s">
        <v>256</v>
      </c>
      <c r="F3135" s="104">
        <v>78</v>
      </c>
      <c r="G3135" s="104" t="s">
        <v>257</v>
      </c>
      <c r="H3135" s="105">
        <v>32</v>
      </c>
      <c r="I3135" s="104" t="s">
        <v>258</v>
      </c>
      <c r="J3135" s="104"/>
      <c r="K3135" s="104" t="s">
        <v>77</v>
      </c>
      <c r="L3135" s="104" t="s">
        <v>259</v>
      </c>
      <c r="M3135" s="104" t="s">
        <v>276</v>
      </c>
      <c r="N3135" s="104"/>
      <c r="O3135" s="106"/>
      <c r="P3135" s="111" t="s">
        <v>6605</v>
      </c>
      <c r="Q3135" s="153" t="s">
        <v>271</v>
      </c>
      <c r="R3135" s="153" t="s">
        <v>272</v>
      </c>
      <c r="S3135" s="153">
        <v>4.1666666666666657E-2</v>
      </c>
      <c r="T3135" s="153">
        <v>0.52083333333333337</v>
      </c>
      <c r="U3135" s="153">
        <v>0.5625</v>
      </c>
      <c r="V3135" s="153">
        <f>IF(ISBLANK(T3135),"",Tabella2[[#This Row],[ACT STOP]]-Tabella2[[#This Row],[ACT START]])</f>
        <v>4.166666666666663E-2</v>
      </c>
      <c r="W3135" s="104" t="s">
        <v>92</v>
      </c>
      <c r="X3135" s="104" t="s">
        <v>91</v>
      </c>
      <c r="Y3135" s="110" t="s">
        <v>6608</v>
      </c>
      <c r="Z3135" s="106"/>
      <c r="AA3135" s="104"/>
      <c r="AB3135" s="107"/>
      <c r="AC3135" s="72">
        <v>1</v>
      </c>
      <c r="AH3135" s="70"/>
      <c r="AI3135" s="70"/>
      <c r="AJ3135">
        <v>0</v>
      </c>
      <c r="AL3135" s="70"/>
      <c r="BM3135" s="135">
        <v>0.52083333333333337</v>
      </c>
      <c r="BN3135" s="136">
        <v>0.5625</v>
      </c>
      <c r="BO3135" s="101"/>
      <c r="BR3135" s="109" t="str">
        <f t="shared" si="48"/>
        <v>SH-25-3124</v>
      </c>
      <c r="BS3135" s="109" t="s">
        <v>356</v>
      </c>
      <c r="BT3135" t="s">
        <v>92</v>
      </c>
      <c r="BU3135" t="s">
        <v>6609</v>
      </c>
    </row>
    <row r="3136" spans="1:73" hidden="1">
      <c r="A3136" s="103" t="s">
        <v>6610</v>
      </c>
      <c r="B3136" s="102">
        <v>45812</v>
      </c>
      <c r="C3136" s="104">
        <f>_xlfn.ISOWEEKNUM(Tabella2[[#This Row],[Date]])</f>
        <v>23</v>
      </c>
      <c r="D3136" s="104" t="s">
        <v>275</v>
      </c>
      <c r="E3136" s="107" t="s">
        <v>256</v>
      </c>
      <c r="F3136" s="104">
        <v>56</v>
      </c>
      <c r="G3136" s="104" t="s">
        <v>257</v>
      </c>
      <c r="H3136" s="105">
        <v>2</v>
      </c>
      <c r="I3136" s="104" t="s">
        <v>258</v>
      </c>
      <c r="J3136" s="104"/>
      <c r="K3136" s="104" t="s">
        <v>79</v>
      </c>
      <c r="L3136" s="104" t="s">
        <v>299</v>
      </c>
      <c r="M3136" s="104" t="s">
        <v>386</v>
      </c>
      <c r="N3136" s="104"/>
      <c r="O3136" s="108" t="str">
        <f>A3137</f>
        <v>15539</v>
      </c>
      <c r="P3136" s="111" t="s">
        <v>387</v>
      </c>
      <c r="Q3136" s="153" t="s">
        <v>550</v>
      </c>
      <c r="R3136" s="153" t="s">
        <v>665</v>
      </c>
      <c r="S3136" s="153">
        <v>4.1666666666666657E-2</v>
      </c>
      <c r="T3136" s="153" t="s">
        <v>550</v>
      </c>
      <c r="U3136" s="153" t="s">
        <v>665</v>
      </c>
      <c r="V3136" s="153">
        <f>IF(ISBLANK(T3136),"",Tabella2[[#This Row],[ACT STOP]]-Tabella2[[#This Row],[ACT START]])</f>
        <v>4.166666666666663E-2</v>
      </c>
      <c r="W3136" s="104" t="s">
        <v>92</v>
      </c>
      <c r="X3136" s="104" t="s">
        <v>91</v>
      </c>
      <c r="Y3136" s="110"/>
      <c r="Z3136" s="106"/>
      <c r="AA3136" s="104"/>
      <c r="AB3136" s="107"/>
      <c r="AC3136" s="72">
        <v>1</v>
      </c>
      <c r="AH3136" s="70"/>
      <c r="AI3136" s="70"/>
      <c r="AJ3136">
        <v>0</v>
      </c>
      <c r="AL3136" s="70"/>
      <c r="BM3136" s="135" t="s">
        <v>550</v>
      </c>
      <c r="BN3136" s="136" t="s">
        <v>665</v>
      </c>
      <c r="BO3136" s="101"/>
      <c r="BR3136" s="109" t="str">
        <f t="shared" si="48"/>
        <v>SH-25-3125</v>
      </c>
      <c r="BS3136" s="109" t="s">
        <v>368</v>
      </c>
      <c r="BT3136" t="s">
        <v>92</v>
      </c>
      <c r="BU3136" t="s">
        <v>6611</v>
      </c>
    </row>
    <row r="3137" spans="1:73" hidden="1">
      <c r="A3137" s="103" t="s">
        <v>6612</v>
      </c>
      <c r="B3137" s="102">
        <v>45812</v>
      </c>
      <c r="C3137" s="104">
        <f>_xlfn.ISOWEEKNUM(Tabella2[[#This Row],[Date]])</f>
        <v>23</v>
      </c>
      <c r="D3137" s="104" t="s">
        <v>275</v>
      </c>
      <c r="E3137" s="104" t="s">
        <v>256</v>
      </c>
      <c r="F3137" s="104">
        <v>61</v>
      </c>
      <c r="G3137" s="104" t="s">
        <v>284</v>
      </c>
      <c r="H3137" s="105">
        <v>9</v>
      </c>
      <c r="I3137" s="104" t="s">
        <v>258</v>
      </c>
      <c r="J3137" s="104"/>
      <c r="K3137" s="104" t="s">
        <v>78</v>
      </c>
      <c r="L3137" s="104" t="s">
        <v>299</v>
      </c>
      <c r="M3137" s="104" t="s">
        <v>386</v>
      </c>
      <c r="N3137" s="104"/>
      <c r="O3137" s="108" t="str">
        <f>A3136</f>
        <v>15538</v>
      </c>
      <c r="P3137" s="111" t="s">
        <v>387</v>
      </c>
      <c r="Q3137" s="153">
        <v>0.58333333333333337</v>
      </c>
      <c r="R3137" s="153">
        <v>0.625</v>
      </c>
      <c r="S3137" s="153">
        <v>4.1666666666666657E-2</v>
      </c>
      <c r="T3137" s="153">
        <v>0.58333333333333337</v>
      </c>
      <c r="U3137" s="153">
        <v>0.625</v>
      </c>
      <c r="V3137" s="153">
        <f>IF(ISBLANK(T3137),"",Tabella2[[#This Row],[ACT STOP]]-Tabella2[[#This Row],[ACT START]])</f>
        <v>4.166666666666663E-2</v>
      </c>
      <c r="W3137" s="104" t="s">
        <v>92</v>
      </c>
      <c r="X3137" s="104" t="s">
        <v>91</v>
      </c>
      <c r="Y3137" s="110"/>
      <c r="Z3137" s="106"/>
      <c r="AA3137" s="104"/>
      <c r="AB3137" s="107"/>
      <c r="AC3137" s="72">
        <v>1</v>
      </c>
      <c r="AH3137" s="70"/>
      <c r="AI3137" s="70"/>
      <c r="AJ3137">
        <v>0</v>
      </c>
      <c r="AL3137" s="70"/>
      <c r="BM3137" s="135">
        <v>0.58333333333333337</v>
      </c>
      <c r="BN3137" s="136">
        <v>0.625</v>
      </c>
      <c r="BO3137" s="101"/>
      <c r="BR3137" s="109" t="str">
        <f t="shared" si="48"/>
        <v>SH-25-3126</v>
      </c>
      <c r="BS3137" s="109" t="s">
        <v>339</v>
      </c>
      <c r="BT3137" t="s">
        <v>92</v>
      </c>
      <c r="BU3137" t="s">
        <v>6613</v>
      </c>
    </row>
    <row r="3138" spans="1:73" hidden="1">
      <c r="A3138" s="103" t="s">
        <v>6614</v>
      </c>
      <c r="B3138" s="102">
        <v>45812</v>
      </c>
      <c r="C3138" s="104">
        <f>_xlfn.ISOWEEKNUM(Tabella2[[#This Row],[Date]])</f>
        <v>23</v>
      </c>
      <c r="D3138" s="104" t="s">
        <v>321</v>
      </c>
      <c r="E3138" s="107" t="s">
        <v>284</v>
      </c>
      <c r="F3138" s="104">
        <v>52</v>
      </c>
      <c r="G3138" s="104" t="s">
        <v>257</v>
      </c>
      <c r="H3138" s="105">
        <v>10</v>
      </c>
      <c r="I3138" s="104"/>
      <c r="J3138" s="104" t="s">
        <v>258</v>
      </c>
      <c r="K3138" s="104" t="s">
        <v>83</v>
      </c>
      <c r="L3138" s="104" t="s">
        <v>299</v>
      </c>
      <c r="M3138" s="104" t="s">
        <v>276</v>
      </c>
      <c r="N3138" s="104"/>
      <c r="O3138" s="108" t="str">
        <f>A890</f>
        <v>13292</v>
      </c>
      <c r="P3138" s="111" t="s">
        <v>2593</v>
      </c>
      <c r="Q3138" s="153" t="s">
        <v>550</v>
      </c>
      <c r="R3138" s="153" t="s">
        <v>665</v>
      </c>
      <c r="S3138" s="153">
        <v>4.1666666666666657E-2</v>
      </c>
      <c r="T3138" s="153" t="s">
        <v>550</v>
      </c>
      <c r="U3138" s="153" t="s">
        <v>665</v>
      </c>
      <c r="V3138" s="153">
        <f>IF(ISBLANK(T3138),"",Tabella2[[#This Row],[ACT STOP]]-Tabella2[[#This Row],[ACT START]])</f>
        <v>4.166666666666663E-2</v>
      </c>
      <c r="W3138" s="104" t="s">
        <v>92</v>
      </c>
      <c r="X3138" s="104" t="s">
        <v>91</v>
      </c>
      <c r="Y3138" s="110"/>
      <c r="Z3138" s="106"/>
      <c r="AA3138" s="104"/>
      <c r="AB3138" s="107"/>
      <c r="AC3138" s="72">
        <v>1</v>
      </c>
      <c r="AH3138" s="70"/>
      <c r="AI3138" s="70"/>
      <c r="AJ3138">
        <v>0</v>
      </c>
      <c r="AL3138" s="70"/>
      <c r="BM3138" s="135" t="s">
        <v>550</v>
      </c>
      <c r="BN3138" s="136" t="s">
        <v>665</v>
      </c>
      <c r="BO3138" s="101"/>
      <c r="BR3138" s="109" t="str">
        <f t="shared" si="48"/>
        <v>SH-25-3127</v>
      </c>
      <c r="BS3138" s="109" t="s">
        <v>552</v>
      </c>
      <c r="BT3138" t="s">
        <v>92</v>
      </c>
      <c r="BU3138" t="s">
        <v>6615</v>
      </c>
    </row>
    <row r="3139" spans="1:73" hidden="1">
      <c r="A3139" s="103" t="s">
        <v>6616</v>
      </c>
      <c r="B3139" s="102">
        <v>45812</v>
      </c>
      <c r="C3139" s="104">
        <f>_xlfn.ISOWEEKNUM(Tabella2[[#This Row],[Date]])</f>
        <v>23</v>
      </c>
      <c r="D3139" s="104" t="s">
        <v>763</v>
      </c>
      <c r="E3139" s="107" t="s">
        <v>256</v>
      </c>
      <c r="F3139" s="104">
        <v>63</v>
      </c>
      <c r="G3139" s="104" t="s">
        <v>257</v>
      </c>
      <c r="H3139" s="105">
        <v>5</v>
      </c>
      <c r="I3139" s="104"/>
      <c r="J3139" s="104" t="s">
        <v>258</v>
      </c>
      <c r="K3139" s="104" t="s">
        <v>81</v>
      </c>
      <c r="L3139" s="104" t="s">
        <v>259</v>
      </c>
      <c r="M3139" s="104" t="s">
        <v>276</v>
      </c>
      <c r="N3139" s="104"/>
      <c r="O3139" s="106"/>
      <c r="P3139" s="111" t="s">
        <v>6605</v>
      </c>
      <c r="Q3139" s="153" t="s">
        <v>550</v>
      </c>
      <c r="R3139" s="153" t="s">
        <v>665</v>
      </c>
      <c r="S3139" s="153">
        <v>4.1666666666666657E-2</v>
      </c>
      <c r="T3139" s="153" t="s">
        <v>550</v>
      </c>
      <c r="U3139" s="153" t="s">
        <v>665</v>
      </c>
      <c r="V3139" s="153">
        <f>IF(ISBLANK(T3139),"",Tabella2[[#This Row],[ACT STOP]]-Tabella2[[#This Row],[ACT START]])</f>
        <v>4.166666666666663E-2</v>
      </c>
      <c r="W3139" s="104" t="s">
        <v>92</v>
      </c>
      <c r="X3139" s="104" t="s">
        <v>91</v>
      </c>
      <c r="Y3139" s="110"/>
      <c r="Z3139" s="106"/>
      <c r="AA3139" s="104"/>
      <c r="AB3139" s="107"/>
      <c r="AC3139" s="72">
        <v>1</v>
      </c>
      <c r="AH3139" s="70"/>
      <c r="AI3139" s="70"/>
      <c r="AJ3139">
        <v>0</v>
      </c>
      <c r="AL3139" s="70"/>
      <c r="BM3139" s="135" t="s">
        <v>550</v>
      </c>
      <c r="BN3139" s="136" t="s">
        <v>665</v>
      </c>
      <c r="BO3139" s="101"/>
      <c r="BR3139" s="109" t="str">
        <f t="shared" si="48"/>
        <v>SH-25-3128</v>
      </c>
      <c r="BS3139" s="109" t="s">
        <v>416</v>
      </c>
      <c r="BT3139" t="s">
        <v>92</v>
      </c>
      <c r="BU3139" t="s">
        <v>6617</v>
      </c>
    </row>
    <row r="3140" spans="1:73" hidden="1">
      <c r="A3140" s="103" t="s">
        <v>6618</v>
      </c>
      <c r="B3140" s="102">
        <v>45812</v>
      </c>
      <c r="C3140" s="104">
        <f>_xlfn.ISOWEEKNUM(Tabella2[[#This Row],[Date]])</f>
        <v>23</v>
      </c>
      <c r="D3140" s="104" t="s">
        <v>763</v>
      </c>
      <c r="E3140" s="104" t="s">
        <v>256</v>
      </c>
      <c r="F3140" s="104">
        <v>66</v>
      </c>
      <c r="G3140" s="104" t="s">
        <v>257</v>
      </c>
      <c r="H3140" s="105">
        <v>14</v>
      </c>
      <c r="I3140" s="104"/>
      <c r="J3140" s="104" t="s">
        <v>258</v>
      </c>
      <c r="K3140" s="104" t="s">
        <v>77</v>
      </c>
      <c r="L3140" s="104" t="s">
        <v>259</v>
      </c>
      <c r="M3140" s="104" t="s">
        <v>276</v>
      </c>
      <c r="N3140" s="104"/>
      <c r="O3140" s="106"/>
      <c r="P3140" s="111" t="s">
        <v>2716</v>
      </c>
      <c r="Q3140" s="153" t="s">
        <v>550</v>
      </c>
      <c r="R3140" s="153" t="s">
        <v>665</v>
      </c>
      <c r="S3140" s="153">
        <v>4.1666666666666657E-2</v>
      </c>
      <c r="T3140" s="153">
        <v>0.58333333333333337</v>
      </c>
      <c r="U3140" s="153">
        <v>0.625</v>
      </c>
      <c r="V3140" s="153">
        <f>IF(ISBLANK(T3140),"",Tabella2[[#This Row],[ACT STOP]]-Tabella2[[#This Row],[ACT START]])</f>
        <v>4.166666666666663E-2</v>
      </c>
      <c r="W3140" s="104" t="s">
        <v>92</v>
      </c>
      <c r="X3140" s="104" t="s">
        <v>91</v>
      </c>
      <c r="Y3140" s="110"/>
      <c r="Z3140" s="106"/>
      <c r="AA3140" s="104"/>
      <c r="AB3140" s="107"/>
      <c r="AC3140" s="72">
        <v>1</v>
      </c>
      <c r="AH3140" s="70"/>
      <c r="AI3140" s="70"/>
      <c r="AJ3140">
        <v>0</v>
      </c>
      <c r="AL3140" s="70"/>
      <c r="BM3140" s="135">
        <v>0.58333333333333337</v>
      </c>
      <c r="BN3140" s="136">
        <v>0.625</v>
      </c>
      <c r="BO3140" s="101"/>
      <c r="BR3140" s="109" t="str">
        <f t="shared" si="48"/>
        <v>SH-25-3129</v>
      </c>
      <c r="BS3140" s="109" t="s">
        <v>372</v>
      </c>
      <c r="BT3140" t="s">
        <v>92</v>
      </c>
      <c r="BU3140" t="s">
        <v>6619</v>
      </c>
    </row>
    <row r="3141" spans="1:73" hidden="1">
      <c r="A3141" s="103" t="s">
        <v>6620</v>
      </c>
      <c r="B3141" s="102">
        <v>45812</v>
      </c>
      <c r="C3141" s="104">
        <f>_xlfn.ISOWEEKNUM(Tabella2[[#This Row],[Date]])</f>
        <v>23</v>
      </c>
      <c r="D3141" s="104" t="s">
        <v>6621</v>
      </c>
      <c r="E3141" s="107" t="s">
        <v>284</v>
      </c>
      <c r="F3141" s="104">
        <v>82</v>
      </c>
      <c r="G3141" s="104" t="s">
        <v>257</v>
      </c>
      <c r="H3141" s="105">
        <v>9</v>
      </c>
      <c r="I3141" s="104"/>
      <c r="J3141" s="104" t="s">
        <v>258</v>
      </c>
      <c r="K3141" s="104" t="s">
        <v>75</v>
      </c>
      <c r="L3141" s="104" t="s">
        <v>259</v>
      </c>
      <c r="M3141" s="104" t="s">
        <v>276</v>
      </c>
      <c r="N3141" s="104"/>
      <c r="O3141" s="106"/>
      <c r="P3141" s="111" t="s">
        <v>2613</v>
      </c>
      <c r="Q3141" s="153" t="s">
        <v>519</v>
      </c>
      <c r="R3141" s="153" t="s">
        <v>520</v>
      </c>
      <c r="S3141" s="153">
        <v>4.1666666666666657E-2</v>
      </c>
      <c r="T3141" s="153" t="s">
        <v>519</v>
      </c>
      <c r="U3141" s="153" t="s">
        <v>520</v>
      </c>
      <c r="V3141" s="153">
        <f>IF(ISBLANK(T3141),"",Tabella2[[#This Row],[ACT STOP]]-Tabella2[[#This Row],[ACT START]])</f>
        <v>4.166666666666663E-2</v>
      </c>
      <c r="W3141" s="104" t="s">
        <v>92</v>
      </c>
      <c r="X3141" s="104" t="s">
        <v>91</v>
      </c>
      <c r="Y3141" s="110"/>
      <c r="Z3141" s="106"/>
      <c r="AA3141" s="104"/>
      <c r="AB3141" s="107"/>
      <c r="AC3141" s="72">
        <v>1</v>
      </c>
      <c r="AH3141" s="70"/>
      <c r="AI3141" s="70"/>
      <c r="AJ3141">
        <v>0</v>
      </c>
      <c r="AL3141" s="70"/>
      <c r="BM3141" s="135" t="s">
        <v>519</v>
      </c>
      <c r="BN3141" s="136" t="s">
        <v>520</v>
      </c>
      <c r="BO3141" s="101"/>
      <c r="BR3141" s="109" t="str">
        <f t="shared" si="48"/>
        <v>SH-25-3130</v>
      </c>
      <c r="BS3141" s="109" t="s">
        <v>318</v>
      </c>
      <c r="BT3141" t="s">
        <v>92</v>
      </c>
      <c r="BU3141" t="s">
        <v>6622</v>
      </c>
    </row>
    <row r="3142" spans="1:73" hidden="1">
      <c r="A3142" s="103" t="s">
        <v>6623</v>
      </c>
      <c r="B3142" s="102">
        <v>45812</v>
      </c>
      <c r="C3142" s="104">
        <f>_xlfn.ISOWEEKNUM(Tabella2[[#This Row],[Date]])</f>
        <v>23</v>
      </c>
      <c r="D3142" s="104" t="s">
        <v>6621</v>
      </c>
      <c r="E3142" s="104" t="s">
        <v>284</v>
      </c>
      <c r="F3142" s="104">
        <v>83</v>
      </c>
      <c r="G3142" s="104" t="s">
        <v>257</v>
      </c>
      <c r="H3142" s="105">
        <v>17</v>
      </c>
      <c r="I3142" s="104"/>
      <c r="J3142" s="104" t="s">
        <v>258</v>
      </c>
      <c r="K3142" s="104" t="s">
        <v>77</v>
      </c>
      <c r="L3142" s="104" t="s">
        <v>259</v>
      </c>
      <c r="M3142" s="104" t="s">
        <v>276</v>
      </c>
      <c r="N3142" s="104"/>
      <c r="O3142" s="106"/>
      <c r="P3142" s="111" t="s">
        <v>2613</v>
      </c>
      <c r="Q3142" s="153" t="s">
        <v>519</v>
      </c>
      <c r="R3142" s="153" t="s">
        <v>520</v>
      </c>
      <c r="S3142" s="153">
        <v>4.1666666666666657E-2</v>
      </c>
      <c r="T3142" s="153" t="s">
        <v>519</v>
      </c>
      <c r="U3142" s="153" t="s">
        <v>520</v>
      </c>
      <c r="V3142" s="153">
        <f>IF(ISBLANK(T3142),"",Tabella2[[#This Row],[ACT STOP]]-Tabella2[[#This Row],[ACT START]])</f>
        <v>4.166666666666663E-2</v>
      </c>
      <c r="W3142" s="104" t="s">
        <v>92</v>
      </c>
      <c r="X3142" s="104" t="s">
        <v>91</v>
      </c>
      <c r="Y3142" s="110"/>
      <c r="Z3142" s="106"/>
      <c r="AA3142" s="104"/>
      <c r="AB3142" s="107"/>
      <c r="AC3142" s="72">
        <v>1</v>
      </c>
      <c r="AH3142" s="70"/>
      <c r="AI3142" s="70"/>
      <c r="AJ3142">
        <v>0</v>
      </c>
      <c r="AL3142" s="70"/>
      <c r="BM3142" s="135" t="s">
        <v>519</v>
      </c>
      <c r="BN3142" s="136" t="s">
        <v>520</v>
      </c>
      <c r="BO3142" s="101"/>
      <c r="BR3142" s="109" t="str">
        <f t="shared" si="48"/>
        <v>SH-25-3131</v>
      </c>
      <c r="BS3142" s="109" t="s">
        <v>393</v>
      </c>
      <c r="BT3142" t="s">
        <v>92</v>
      </c>
      <c r="BU3142" t="s">
        <v>6624</v>
      </c>
    </row>
    <row r="3143" spans="1:73" hidden="1">
      <c r="A3143" s="103" t="s">
        <v>6625</v>
      </c>
      <c r="B3143" s="102">
        <v>45812</v>
      </c>
      <c r="C3143" s="104">
        <f>_xlfn.ISOWEEKNUM(Tabella2[[#This Row],[Date]])</f>
        <v>23</v>
      </c>
      <c r="D3143" s="104" t="s">
        <v>722</v>
      </c>
      <c r="E3143" s="107" t="s">
        <v>327</v>
      </c>
      <c r="F3143" s="104">
        <v>76</v>
      </c>
      <c r="G3143" s="104" t="s">
        <v>257</v>
      </c>
      <c r="H3143" s="105">
        <v>12</v>
      </c>
      <c r="I3143" s="104" t="s">
        <v>258</v>
      </c>
      <c r="J3143" s="104"/>
      <c r="K3143" s="104" t="s">
        <v>83</v>
      </c>
      <c r="L3143" s="104" t="s">
        <v>259</v>
      </c>
      <c r="M3143" s="104" t="s">
        <v>798</v>
      </c>
      <c r="N3143" s="104"/>
      <c r="O3143" s="106"/>
      <c r="P3143" s="111" t="s">
        <v>2830</v>
      </c>
      <c r="Q3143" s="153" t="s">
        <v>519</v>
      </c>
      <c r="R3143" s="153" t="s">
        <v>520</v>
      </c>
      <c r="S3143" s="153">
        <v>4.1666666666666657E-2</v>
      </c>
      <c r="T3143" s="153" t="s">
        <v>519</v>
      </c>
      <c r="U3143" s="153" t="s">
        <v>520</v>
      </c>
      <c r="V3143" s="153">
        <f>IF(ISBLANK(T3143),"",Tabella2[[#This Row],[ACT STOP]]-Tabella2[[#This Row],[ACT START]])</f>
        <v>4.166666666666663E-2</v>
      </c>
      <c r="W3143" s="104" t="s">
        <v>92</v>
      </c>
      <c r="X3143" s="104" t="s">
        <v>91</v>
      </c>
      <c r="Y3143" s="110"/>
      <c r="Z3143" s="106"/>
      <c r="AA3143" s="104"/>
      <c r="AB3143" s="107"/>
      <c r="AC3143" s="72">
        <v>1</v>
      </c>
      <c r="AH3143" s="70"/>
      <c r="AI3143" s="70"/>
      <c r="AJ3143">
        <v>0</v>
      </c>
      <c r="AL3143" s="70"/>
      <c r="BM3143" s="135" t="s">
        <v>519</v>
      </c>
      <c r="BN3143" s="136" t="s">
        <v>520</v>
      </c>
      <c r="BO3143" s="101"/>
      <c r="BR3143" s="109" t="str">
        <f t="shared" si="48"/>
        <v>SH-25-3132</v>
      </c>
      <c r="BS3143" s="109" t="s">
        <v>266</v>
      </c>
      <c r="BT3143" t="s">
        <v>92</v>
      </c>
      <c r="BU3143" t="s">
        <v>6626</v>
      </c>
    </row>
    <row r="3144" spans="1:73" hidden="1">
      <c r="A3144" s="103" t="s">
        <v>6627</v>
      </c>
      <c r="B3144" s="102">
        <v>45812</v>
      </c>
      <c r="C3144" s="104">
        <f>_xlfn.ISOWEEKNUM(Tabella2[[#This Row],[Date]])</f>
        <v>23</v>
      </c>
      <c r="D3144" s="104" t="s">
        <v>722</v>
      </c>
      <c r="E3144" s="104" t="s">
        <v>327</v>
      </c>
      <c r="F3144" s="104">
        <v>80</v>
      </c>
      <c r="G3144" s="104" t="s">
        <v>257</v>
      </c>
      <c r="H3144" s="105">
        <v>1</v>
      </c>
      <c r="I3144" s="104" t="s">
        <v>258</v>
      </c>
      <c r="J3144" s="104"/>
      <c r="K3144" s="104" t="s">
        <v>80</v>
      </c>
      <c r="L3144" s="104" t="s">
        <v>259</v>
      </c>
      <c r="M3144" s="104" t="s">
        <v>798</v>
      </c>
      <c r="N3144" s="104"/>
      <c r="O3144" s="104"/>
      <c r="P3144" s="111" t="s">
        <v>2830</v>
      </c>
      <c r="Q3144" s="153" t="s">
        <v>519</v>
      </c>
      <c r="R3144" s="153" t="s">
        <v>520</v>
      </c>
      <c r="S3144" s="153">
        <v>4.1666666666666657E-2</v>
      </c>
      <c r="T3144" s="153" t="s">
        <v>519</v>
      </c>
      <c r="U3144" s="153" t="s">
        <v>520</v>
      </c>
      <c r="V3144" s="153">
        <f>IF(ISBLANK(T3144),"",Tabella2[[#This Row],[ACT STOP]]-Tabella2[[#This Row],[ACT START]])</f>
        <v>4.166666666666663E-2</v>
      </c>
      <c r="W3144" s="104" t="s">
        <v>92</v>
      </c>
      <c r="X3144" s="104" t="s">
        <v>91</v>
      </c>
      <c r="Y3144" s="110"/>
      <c r="Z3144" s="106"/>
      <c r="AA3144" s="104"/>
      <c r="AB3144" s="107"/>
      <c r="AC3144" s="72">
        <v>1</v>
      </c>
      <c r="AH3144" s="70"/>
      <c r="AI3144" s="70"/>
      <c r="AJ3144">
        <v>0</v>
      </c>
      <c r="AL3144" s="70"/>
      <c r="BM3144" s="135" t="s">
        <v>519</v>
      </c>
      <c r="BN3144" s="136" t="s">
        <v>520</v>
      </c>
      <c r="BO3144" s="101"/>
      <c r="BR3144" s="109" t="str">
        <f t="shared" si="48"/>
        <v>SH-25-3133</v>
      </c>
      <c r="BS3144" s="109" t="s">
        <v>332</v>
      </c>
      <c r="BT3144" t="s">
        <v>92</v>
      </c>
      <c r="BU3144" t="s">
        <v>6628</v>
      </c>
    </row>
    <row r="3145" spans="1:73" hidden="1">
      <c r="A3145" s="103" t="s">
        <v>6629</v>
      </c>
      <c r="B3145" s="102">
        <v>45812</v>
      </c>
      <c r="C3145" s="104">
        <f>_xlfn.ISOWEEKNUM(Tabella2[[#This Row],[Date]])</f>
        <v>23</v>
      </c>
      <c r="D3145" s="104" t="s">
        <v>574</v>
      </c>
      <c r="E3145" s="107" t="s">
        <v>284</v>
      </c>
      <c r="F3145" s="104">
        <v>67</v>
      </c>
      <c r="G3145" s="104" t="s">
        <v>284</v>
      </c>
      <c r="H3145" s="105">
        <v>22</v>
      </c>
      <c r="I3145" s="104"/>
      <c r="J3145" s="104" t="s">
        <v>258</v>
      </c>
      <c r="K3145" s="104" t="s">
        <v>79</v>
      </c>
      <c r="L3145" s="104" t="s">
        <v>299</v>
      </c>
      <c r="M3145" s="104" t="s">
        <v>516</v>
      </c>
      <c r="N3145" s="104"/>
      <c r="O3145" s="108" t="str">
        <f>A3146</f>
        <v>15548</v>
      </c>
      <c r="P3145" s="111" t="s">
        <v>1986</v>
      </c>
      <c r="Q3145" s="153" t="s">
        <v>519</v>
      </c>
      <c r="R3145" s="153" t="s">
        <v>520</v>
      </c>
      <c r="S3145" s="153">
        <v>4.1666666666666657E-2</v>
      </c>
      <c r="T3145" s="153" t="s">
        <v>519</v>
      </c>
      <c r="U3145" s="153" t="s">
        <v>520</v>
      </c>
      <c r="V3145" s="153">
        <f>IF(ISBLANK(T3145),"",Tabella2[[#This Row],[ACT STOP]]-Tabella2[[#This Row],[ACT START]])</f>
        <v>4.166666666666663E-2</v>
      </c>
      <c r="W3145" s="104" t="s">
        <v>92</v>
      </c>
      <c r="X3145" s="104" t="s">
        <v>91</v>
      </c>
      <c r="Y3145" s="110"/>
      <c r="Z3145" s="106"/>
      <c r="AA3145" s="104"/>
      <c r="AB3145" s="107"/>
      <c r="AC3145" s="72">
        <v>1</v>
      </c>
      <c r="AH3145" s="70"/>
      <c r="AI3145" s="70"/>
      <c r="AJ3145">
        <v>0</v>
      </c>
      <c r="AL3145" s="70"/>
      <c r="BM3145" s="135" t="s">
        <v>519</v>
      </c>
      <c r="BN3145" s="136" t="s">
        <v>520</v>
      </c>
      <c r="BO3145" s="101"/>
      <c r="BR3145" s="109" t="str">
        <f t="shared" si="48"/>
        <v>SH-25-3134</v>
      </c>
      <c r="BS3145" s="109" t="s">
        <v>295</v>
      </c>
      <c r="BT3145" t="s">
        <v>92</v>
      </c>
      <c r="BU3145" t="s">
        <v>6630</v>
      </c>
    </row>
    <row r="3146" spans="1:73" hidden="1">
      <c r="A3146" s="103" t="s">
        <v>6631</v>
      </c>
      <c r="B3146" s="102">
        <v>45812</v>
      </c>
      <c r="C3146" s="104">
        <f>_xlfn.ISOWEEKNUM(Tabella2[[#This Row],[Date]])</f>
        <v>23</v>
      </c>
      <c r="D3146" s="104" t="s">
        <v>574</v>
      </c>
      <c r="E3146" s="107" t="s">
        <v>284</v>
      </c>
      <c r="F3146" s="104">
        <v>66</v>
      </c>
      <c r="G3146" s="104" t="s">
        <v>257</v>
      </c>
      <c r="H3146" s="105">
        <v>32</v>
      </c>
      <c r="I3146" s="104"/>
      <c r="J3146" s="104" t="s">
        <v>258</v>
      </c>
      <c r="K3146" s="104" t="s">
        <v>78</v>
      </c>
      <c r="L3146" s="104" t="s">
        <v>299</v>
      </c>
      <c r="M3146" s="104" t="s">
        <v>516</v>
      </c>
      <c r="N3146" s="104"/>
      <c r="O3146" s="188" t="str">
        <f>A3145</f>
        <v>15547</v>
      </c>
      <c r="P3146" s="111" t="s">
        <v>1986</v>
      </c>
      <c r="Q3146" s="153">
        <v>0.64583333333333337</v>
      </c>
      <c r="R3146" s="153">
        <v>0.6875</v>
      </c>
      <c r="S3146" s="153">
        <v>4.1666666666666657E-2</v>
      </c>
      <c r="T3146" s="153">
        <v>0.64583333333333337</v>
      </c>
      <c r="U3146" s="153">
        <v>0.6875</v>
      </c>
      <c r="V3146" s="153">
        <f>IF(ISBLANK(T3146),"",Tabella2[[#This Row],[ACT STOP]]-Tabella2[[#This Row],[ACT START]])</f>
        <v>4.166666666666663E-2</v>
      </c>
      <c r="W3146" s="104" t="s">
        <v>122</v>
      </c>
      <c r="X3146" s="104" t="s">
        <v>91</v>
      </c>
      <c r="Y3146" s="110"/>
      <c r="Z3146" s="106"/>
      <c r="AA3146" s="104"/>
      <c r="AB3146" s="107"/>
      <c r="AC3146" s="72">
        <v>1</v>
      </c>
      <c r="AH3146" s="70"/>
      <c r="AI3146" s="70"/>
      <c r="AJ3146">
        <v>0</v>
      </c>
      <c r="AL3146" s="70"/>
      <c r="BM3146" s="135">
        <v>0.64583333333333337</v>
      </c>
      <c r="BN3146" s="136">
        <v>0.6875</v>
      </c>
      <c r="BO3146" s="101"/>
      <c r="BR3146" s="109" t="str">
        <f t="shared" si="48"/>
        <v>SH-25-3135</v>
      </c>
      <c r="BS3146" s="109" t="s">
        <v>356</v>
      </c>
      <c r="BT3146" t="s">
        <v>122</v>
      </c>
      <c r="BU3146" t="s">
        <v>6632</v>
      </c>
    </row>
    <row r="3147" spans="1:73" hidden="1">
      <c r="A3147" s="103" t="s">
        <v>6633</v>
      </c>
      <c r="B3147" s="102">
        <v>45813</v>
      </c>
      <c r="C3147" s="104">
        <f>_xlfn.ISOWEEKNUM(Tabella2[[#This Row],[Date]])</f>
        <v>23</v>
      </c>
      <c r="D3147" s="104" t="s">
        <v>523</v>
      </c>
      <c r="E3147" s="107" t="s">
        <v>284</v>
      </c>
      <c r="F3147" s="104">
        <v>63</v>
      </c>
      <c r="G3147" s="104" t="s">
        <v>257</v>
      </c>
      <c r="H3147" s="105">
        <v>17</v>
      </c>
      <c r="I3147" s="104"/>
      <c r="J3147" s="104" t="s">
        <v>258</v>
      </c>
      <c r="K3147" s="104" t="s">
        <v>79</v>
      </c>
      <c r="L3147" s="104" t="s">
        <v>299</v>
      </c>
      <c r="M3147" s="104" t="s">
        <v>276</v>
      </c>
      <c r="N3147" s="104"/>
      <c r="O3147" s="108" t="str">
        <f>A891</f>
        <v>13293</v>
      </c>
      <c r="P3147" s="111" t="s">
        <v>829</v>
      </c>
      <c r="Q3147" s="153" t="s">
        <v>286</v>
      </c>
      <c r="R3147" s="153" t="s">
        <v>631</v>
      </c>
      <c r="S3147" s="153">
        <v>4.1666666666666657E-2</v>
      </c>
      <c r="T3147" s="153" t="s">
        <v>286</v>
      </c>
      <c r="U3147" s="153" t="s">
        <v>631</v>
      </c>
      <c r="V3147" s="153">
        <f>IF(ISBLANK(T3147),"",Tabella2[[#This Row],[ACT STOP]]-Tabella2[[#This Row],[ACT START]])</f>
        <v>4.1666666666666685E-2</v>
      </c>
      <c r="W3147" s="104" t="s">
        <v>92</v>
      </c>
      <c r="X3147" s="104" t="s">
        <v>91</v>
      </c>
      <c r="Y3147" s="110"/>
      <c r="Z3147" s="106"/>
      <c r="AA3147" s="104"/>
      <c r="AB3147" s="107"/>
      <c r="AC3147" s="72">
        <v>1</v>
      </c>
      <c r="AH3147" s="70"/>
      <c r="AI3147" s="70"/>
      <c r="AJ3147">
        <v>0</v>
      </c>
      <c r="AL3147" s="70"/>
      <c r="BM3147" s="135" t="s">
        <v>286</v>
      </c>
      <c r="BN3147" s="136" t="s">
        <v>631</v>
      </c>
      <c r="BO3147" s="101"/>
      <c r="BR3147" s="109" t="str">
        <f t="shared" si="48"/>
        <v>SH-25-3136</v>
      </c>
      <c r="BS3147" s="109" t="s">
        <v>393</v>
      </c>
      <c r="BT3147" t="s">
        <v>92</v>
      </c>
      <c r="BU3147" t="s">
        <v>6634</v>
      </c>
    </row>
    <row r="3148" spans="1:73" hidden="1">
      <c r="A3148" s="103" t="s">
        <v>6635</v>
      </c>
      <c r="B3148" s="102">
        <v>45813</v>
      </c>
      <c r="C3148" s="104">
        <f>_xlfn.ISOWEEKNUM(Tabella2[[#This Row],[Date]])</f>
        <v>23</v>
      </c>
      <c r="D3148" s="104" t="s">
        <v>763</v>
      </c>
      <c r="E3148" s="107" t="s">
        <v>256</v>
      </c>
      <c r="F3148" s="104">
        <v>66</v>
      </c>
      <c r="G3148" s="104" t="s">
        <v>257</v>
      </c>
      <c r="H3148" s="105">
        <v>10</v>
      </c>
      <c r="I3148" s="104"/>
      <c r="J3148" s="104" t="s">
        <v>258</v>
      </c>
      <c r="K3148" s="104" t="s">
        <v>83</v>
      </c>
      <c r="L3148" s="104" t="s">
        <v>259</v>
      </c>
      <c r="M3148" s="104" t="s">
        <v>276</v>
      </c>
      <c r="N3148" s="104"/>
      <c r="O3148" s="106"/>
      <c r="P3148" s="111" t="s">
        <v>6605</v>
      </c>
      <c r="Q3148" s="153" t="s">
        <v>286</v>
      </c>
      <c r="R3148" s="153" t="s">
        <v>631</v>
      </c>
      <c r="S3148" s="153">
        <v>4.1666666666666657E-2</v>
      </c>
      <c r="T3148" s="153">
        <v>0.34027777777777779</v>
      </c>
      <c r="U3148" s="153">
        <v>0.38194444444444442</v>
      </c>
      <c r="V3148" s="153">
        <f>IF(ISBLANK(T3148),"",Tabella2[[#This Row],[ACT STOP]]-Tabella2[[#This Row],[ACT START]])</f>
        <v>4.166666666666663E-2</v>
      </c>
      <c r="W3148" s="104" t="s">
        <v>92</v>
      </c>
      <c r="X3148" s="104" t="s">
        <v>91</v>
      </c>
      <c r="Y3148" s="110"/>
      <c r="Z3148" s="106"/>
      <c r="AA3148" s="104"/>
      <c r="AB3148" s="107"/>
      <c r="AC3148" s="72">
        <v>1</v>
      </c>
      <c r="AH3148" s="70"/>
      <c r="AI3148" s="70"/>
      <c r="AJ3148">
        <v>0</v>
      </c>
      <c r="AL3148" s="70"/>
      <c r="BM3148" s="135">
        <v>0.34027777777777779</v>
      </c>
      <c r="BN3148" s="136">
        <v>0.38194444444444442</v>
      </c>
      <c r="BO3148" s="101"/>
      <c r="BR3148" s="109" t="str">
        <f t="shared" si="48"/>
        <v>SH-25-3137</v>
      </c>
      <c r="BS3148" s="109" t="s">
        <v>552</v>
      </c>
      <c r="BT3148" t="s">
        <v>92</v>
      </c>
      <c r="BU3148" t="s">
        <v>6636</v>
      </c>
    </row>
    <row r="3149" spans="1:73" hidden="1">
      <c r="A3149" s="103" t="s">
        <v>6637</v>
      </c>
      <c r="B3149" s="102">
        <v>45813</v>
      </c>
      <c r="C3149" s="104">
        <f>_xlfn.ISOWEEKNUM(Tabella2[[#This Row],[Date]])</f>
        <v>23</v>
      </c>
      <c r="D3149" s="104" t="s">
        <v>763</v>
      </c>
      <c r="E3149" s="107" t="s">
        <v>256</v>
      </c>
      <c r="F3149" s="104">
        <v>63</v>
      </c>
      <c r="G3149" s="104" t="s">
        <v>257</v>
      </c>
      <c r="H3149" s="105">
        <v>13</v>
      </c>
      <c r="I3149" s="104"/>
      <c r="J3149" s="104" t="s">
        <v>258</v>
      </c>
      <c r="K3149" s="104" t="s">
        <v>80</v>
      </c>
      <c r="L3149" s="104" t="s">
        <v>259</v>
      </c>
      <c r="M3149" s="104" t="s">
        <v>276</v>
      </c>
      <c r="N3149" s="104"/>
      <c r="O3149" s="106"/>
      <c r="P3149" s="111" t="s">
        <v>752</v>
      </c>
      <c r="Q3149" s="153" t="s">
        <v>286</v>
      </c>
      <c r="R3149" s="153" t="s">
        <v>631</v>
      </c>
      <c r="S3149" s="153">
        <v>4.1666666666666657E-2</v>
      </c>
      <c r="T3149" s="153">
        <v>0.33333333333333331</v>
      </c>
      <c r="U3149" s="153">
        <v>0.375</v>
      </c>
      <c r="V3149" s="153">
        <f>IF(ISBLANK(T3149),"",Tabella2[[#This Row],[ACT STOP]]-Tabella2[[#This Row],[ACT START]])</f>
        <v>4.1666666666666685E-2</v>
      </c>
      <c r="W3149" s="104" t="s">
        <v>92</v>
      </c>
      <c r="X3149" s="104" t="s">
        <v>91</v>
      </c>
      <c r="Y3149" s="110"/>
      <c r="Z3149" s="106"/>
      <c r="AA3149" s="104"/>
      <c r="AB3149" s="107"/>
      <c r="AC3149" s="72">
        <v>1</v>
      </c>
      <c r="AH3149" s="70"/>
      <c r="AI3149" s="70"/>
      <c r="AJ3149">
        <v>0</v>
      </c>
      <c r="AL3149" s="70"/>
      <c r="BM3149" s="135">
        <v>0.33333333333333331</v>
      </c>
      <c r="BN3149" s="136">
        <v>0.375</v>
      </c>
      <c r="BO3149" s="101"/>
      <c r="BR3149" s="109" t="str">
        <f t="shared" ref="BR3149:BR3212" si="49">_xlfn.CONCAT(LEFT(BR3148,6),TEXT(RIGHT(BR3148,4)+1,"0000"))</f>
        <v>SH-25-3138</v>
      </c>
      <c r="BS3149" s="109" t="s">
        <v>427</v>
      </c>
      <c r="BT3149" t="s">
        <v>92</v>
      </c>
      <c r="BU3149" t="s">
        <v>6638</v>
      </c>
    </row>
    <row r="3150" spans="1:73" hidden="1">
      <c r="A3150" s="103" t="s">
        <v>6639</v>
      </c>
      <c r="B3150" s="102">
        <v>45813</v>
      </c>
      <c r="C3150" s="104">
        <f>_xlfn.ISOWEEKNUM(Tabella2[[#This Row],[Date]])</f>
        <v>23</v>
      </c>
      <c r="D3150" s="104" t="s">
        <v>751</v>
      </c>
      <c r="E3150" s="107" t="s">
        <v>256</v>
      </c>
      <c r="F3150" s="104">
        <v>76</v>
      </c>
      <c r="G3150" s="104" t="s">
        <v>257</v>
      </c>
      <c r="H3150" s="105">
        <v>1</v>
      </c>
      <c r="I3150" s="104" t="s">
        <v>258</v>
      </c>
      <c r="J3150" s="104"/>
      <c r="K3150" s="104" t="s">
        <v>81</v>
      </c>
      <c r="L3150" s="104" t="s">
        <v>259</v>
      </c>
      <c r="M3150" s="104" t="s">
        <v>276</v>
      </c>
      <c r="N3150" s="104"/>
      <c r="O3150" s="106"/>
      <c r="P3150" s="111" t="s">
        <v>6605</v>
      </c>
      <c r="Q3150" s="153" t="s">
        <v>286</v>
      </c>
      <c r="R3150" s="153" t="s">
        <v>631</v>
      </c>
      <c r="S3150" s="153">
        <v>4.1666666666666657E-2</v>
      </c>
      <c r="T3150" s="153">
        <v>0.33333333333333331</v>
      </c>
      <c r="U3150" s="153">
        <v>0.375</v>
      </c>
      <c r="V3150" s="153">
        <f>IF(ISBLANK(T3150),"",Tabella2[[#This Row],[ACT STOP]]-Tabella2[[#This Row],[ACT START]])</f>
        <v>4.1666666666666685E-2</v>
      </c>
      <c r="W3150" s="104" t="s">
        <v>92</v>
      </c>
      <c r="X3150" s="104" t="s">
        <v>91</v>
      </c>
      <c r="Y3150" s="110" t="s">
        <v>6640</v>
      </c>
      <c r="Z3150" s="106"/>
      <c r="AA3150" s="104"/>
      <c r="AB3150" s="107"/>
      <c r="AC3150" s="72">
        <v>1</v>
      </c>
      <c r="AH3150" s="70"/>
      <c r="AI3150" s="70"/>
      <c r="AJ3150">
        <v>0</v>
      </c>
      <c r="AL3150" s="70"/>
      <c r="BM3150" s="135">
        <v>0.33333333333333331</v>
      </c>
      <c r="BN3150" s="136">
        <v>0.375</v>
      </c>
      <c r="BO3150" s="101"/>
      <c r="BR3150" s="109" t="str">
        <f t="shared" si="49"/>
        <v>SH-25-3139</v>
      </c>
      <c r="BS3150" s="109" t="s">
        <v>332</v>
      </c>
      <c r="BT3150" t="s">
        <v>92</v>
      </c>
      <c r="BU3150" t="s">
        <v>6641</v>
      </c>
    </row>
    <row r="3151" spans="1:73" hidden="1">
      <c r="A3151" s="103" t="s">
        <v>6642</v>
      </c>
      <c r="B3151" s="102">
        <v>45813</v>
      </c>
      <c r="C3151" s="104">
        <f>_xlfn.ISOWEEKNUM(Tabella2[[#This Row],[Date]])</f>
        <v>23</v>
      </c>
      <c r="D3151" s="104" t="s">
        <v>751</v>
      </c>
      <c r="E3151" s="107" t="s">
        <v>256</v>
      </c>
      <c r="F3151" s="104">
        <v>77</v>
      </c>
      <c r="G3151" s="104" t="s">
        <v>257</v>
      </c>
      <c r="H3151" s="105">
        <v>31</v>
      </c>
      <c r="I3151" s="104" t="s">
        <v>258</v>
      </c>
      <c r="J3151" s="104"/>
      <c r="K3151" s="104" t="s">
        <v>75</v>
      </c>
      <c r="L3151" s="104" t="s">
        <v>259</v>
      </c>
      <c r="M3151" s="104" t="s">
        <v>276</v>
      </c>
      <c r="N3151" s="104"/>
      <c r="O3151" s="106"/>
      <c r="P3151" s="111" t="s">
        <v>2716</v>
      </c>
      <c r="Q3151" s="153" t="s">
        <v>286</v>
      </c>
      <c r="R3151" s="153" t="s">
        <v>631</v>
      </c>
      <c r="S3151" s="153">
        <v>4.1666666666666657E-2</v>
      </c>
      <c r="T3151" s="153">
        <v>0.33333333333333331</v>
      </c>
      <c r="U3151" s="153">
        <v>0.375</v>
      </c>
      <c r="V3151" s="153">
        <f>IF(ISBLANK(T3151),"",Tabella2[[#This Row],[ACT STOP]]-Tabella2[[#This Row],[ACT START]])</f>
        <v>4.1666666666666685E-2</v>
      </c>
      <c r="W3151" s="104" t="s">
        <v>92</v>
      </c>
      <c r="X3151" s="104" t="s">
        <v>91</v>
      </c>
      <c r="Y3151" s="110"/>
      <c r="Z3151" s="106"/>
      <c r="AA3151" s="104"/>
      <c r="AB3151" s="107"/>
      <c r="AC3151" s="72">
        <v>1</v>
      </c>
      <c r="AH3151" s="70"/>
      <c r="AI3151" s="70"/>
      <c r="AJ3151">
        <v>0</v>
      </c>
      <c r="AL3151" s="70"/>
      <c r="BM3151" s="135">
        <v>0.33333333333333331</v>
      </c>
      <c r="BN3151" s="136">
        <v>0.375</v>
      </c>
      <c r="BO3151" s="101"/>
      <c r="BR3151" s="109" t="str">
        <f t="shared" si="49"/>
        <v>SH-25-3140</v>
      </c>
      <c r="BS3151" s="109" t="s">
        <v>345</v>
      </c>
      <c r="BT3151" t="s">
        <v>92</v>
      </c>
      <c r="BU3151" t="s">
        <v>6643</v>
      </c>
    </row>
    <row r="3152" spans="1:73" hidden="1">
      <c r="A3152" s="103" t="s">
        <v>6644</v>
      </c>
      <c r="B3152" s="102">
        <v>45813</v>
      </c>
      <c r="C3152" s="104">
        <f>_xlfn.ISOWEEKNUM(Tabella2[[#This Row],[Date]])</f>
        <v>23</v>
      </c>
      <c r="D3152" s="104" t="s">
        <v>421</v>
      </c>
      <c r="E3152" s="107" t="s">
        <v>327</v>
      </c>
      <c r="F3152" s="104">
        <v>72</v>
      </c>
      <c r="G3152" s="104" t="s">
        <v>257</v>
      </c>
      <c r="H3152" s="105">
        <v>32</v>
      </c>
      <c r="I3152" s="104" t="s">
        <v>258</v>
      </c>
      <c r="J3152" s="104"/>
      <c r="K3152" s="104" t="s">
        <v>79</v>
      </c>
      <c r="L3152" s="104" t="s">
        <v>299</v>
      </c>
      <c r="M3152" s="104" t="s">
        <v>1438</v>
      </c>
      <c r="N3152" s="104"/>
      <c r="O3152" s="108" t="str">
        <f>A3153</f>
        <v>15555</v>
      </c>
      <c r="P3152" s="111" t="s">
        <v>5456</v>
      </c>
      <c r="Q3152" s="153" t="s">
        <v>262</v>
      </c>
      <c r="R3152" s="153" t="s">
        <v>263</v>
      </c>
      <c r="S3152" s="153">
        <v>4.1666666666666657E-2</v>
      </c>
      <c r="T3152" s="153" t="s">
        <v>262</v>
      </c>
      <c r="U3152" s="153" t="s">
        <v>263</v>
      </c>
      <c r="V3152" s="153">
        <f>IF(ISBLANK(T3152),"",Tabella2[[#This Row],[ACT STOP]]-Tabella2[[#This Row],[ACT START]])</f>
        <v>4.1666666666666685E-2</v>
      </c>
      <c r="W3152" s="104" t="s">
        <v>92</v>
      </c>
      <c r="X3152" s="104" t="s">
        <v>91</v>
      </c>
      <c r="Y3152" s="110"/>
      <c r="Z3152" s="106"/>
      <c r="AA3152" s="104"/>
      <c r="AB3152" s="107"/>
      <c r="AC3152" s="72">
        <v>1</v>
      </c>
      <c r="AH3152" s="70"/>
      <c r="AI3152" s="70"/>
      <c r="AJ3152">
        <v>0</v>
      </c>
      <c r="AL3152" s="70"/>
      <c r="BM3152" s="135" t="s">
        <v>262</v>
      </c>
      <c r="BN3152" s="136" t="s">
        <v>263</v>
      </c>
      <c r="BO3152" s="101"/>
      <c r="BR3152" s="109" t="str">
        <f t="shared" si="49"/>
        <v>SH-25-3141</v>
      </c>
      <c r="BS3152" s="109" t="s">
        <v>356</v>
      </c>
      <c r="BT3152" t="s">
        <v>92</v>
      </c>
      <c r="BU3152" t="s">
        <v>6645</v>
      </c>
    </row>
    <row r="3153" spans="1:73" hidden="1">
      <c r="A3153" s="103" t="s">
        <v>6646</v>
      </c>
      <c r="B3153" s="102">
        <v>45813</v>
      </c>
      <c r="C3153" s="104">
        <f>_xlfn.ISOWEEKNUM(Tabella2[[#This Row],[Date]])</f>
        <v>23</v>
      </c>
      <c r="D3153" s="104" t="s">
        <v>421</v>
      </c>
      <c r="E3153" s="107" t="s">
        <v>327</v>
      </c>
      <c r="F3153" s="104">
        <v>70</v>
      </c>
      <c r="G3153" s="104" t="s">
        <v>257</v>
      </c>
      <c r="H3153" s="105">
        <v>5</v>
      </c>
      <c r="I3153" s="104" t="s">
        <v>258</v>
      </c>
      <c r="J3153" s="104"/>
      <c r="K3153" s="104" t="s">
        <v>78</v>
      </c>
      <c r="L3153" s="104" t="s">
        <v>299</v>
      </c>
      <c r="M3153" s="104" t="s">
        <v>1438</v>
      </c>
      <c r="N3153" s="104"/>
      <c r="O3153" s="108" t="str">
        <f>A3152</f>
        <v>15554</v>
      </c>
      <c r="P3153" s="111" t="s">
        <v>5456</v>
      </c>
      <c r="Q3153" s="153">
        <v>0.39583333333333331</v>
      </c>
      <c r="R3153" s="153">
        <v>0.4375</v>
      </c>
      <c r="S3153" s="153">
        <v>4.1666666666666657E-2</v>
      </c>
      <c r="T3153" s="153" t="s">
        <v>262</v>
      </c>
      <c r="U3153" s="153" t="s">
        <v>263</v>
      </c>
      <c r="V3153" s="153">
        <f>IF(ISBLANK(T3153),"",Tabella2[[#This Row],[ACT STOP]]-Tabella2[[#This Row],[ACT START]])</f>
        <v>4.1666666666666685E-2</v>
      </c>
      <c r="W3153" s="104" t="s">
        <v>92</v>
      </c>
      <c r="X3153" s="104" t="s">
        <v>91</v>
      </c>
      <c r="Y3153" s="110"/>
      <c r="Z3153" s="106"/>
      <c r="AA3153" s="104"/>
      <c r="AB3153" s="107"/>
      <c r="AC3153" s="72">
        <v>1</v>
      </c>
      <c r="AH3153" s="70"/>
      <c r="AI3153" s="70"/>
      <c r="AJ3153">
        <v>0</v>
      </c>
      <c r="AL3153" s="70"/>
      <c r="BM3153" s="135" t="s">
        <v>262</v>
      </c>
      <c r="BN3153" s="136" t="s">
        <v>263</v>
      </c>
      <c r="BO3153" s="101"/>
      <c r="BR3153" s="109" t="str">
        <f t="shared" si="49"/>
        <v>SH-25-3142</v>
      </c>
      <c r="BS3153" s="109" t="s">
        <v>416</v>
      </c>
      <c r="BT3153" t="s">
        <v>92</v>
      </c>
      <c r="BU3153" t="s">
        <v>6647</v>
      </c>
    </row>
    <row r="3154" spans="1:73" hidden="1">
      <c r="A3154" s="103" t="s">
        <v>6648</v>
      </c>
      <c r="B3154" s="102">
        <v>45813</v>
      </c>
      <c r="C3154" s="104">
        <f>_xlfn.ISOWEEKNUM(Tabella2[[#This Row],[Date]])</f>
        <v>23</v>
      </c>
      <c r="D3154" s="104" t="s">
        <v>255</v>
      </c>
      <c r="E3154" s="107" t="s">
        <v>256</v>
      </c>
      <c r="F3154" s="104">
        <v>40</v>
      </c>
      <c r="G3154" s="104" t="s">
        <v>284</v>
      </c>
      <c r="H3154" s="105">
        <v>22</v>
      </c>
      <c r="I3154" s="104" t="s">
        <v>258</v>
      </c>
      <c r="J3154" s="104"/>
      <c r="K3154" s="104" t="s">
        <v>83</v>
      </c>
      <c r="L3154" s="104" t="s">
        <v>259</v>
      </c>
      <c r="M3154" s="104" t="s">
        <v>276</v>
      </c>
      <c r="N3154" s="104"/>
      <c r="O3154" s="106"/>
      <c r="P3154" s="111" t="s">
        <v>6605</v>
      </c>
      <c r="Q3154" s="153" t="s">
        <v>262</v>
      </c>
      <c r="R3154" s="153" t="s">
        <v>263</v>
      </c>
      <c r="S3154" s="153">
        <v>4.1666666666666657E-2</v>
      </c>
      <c r="T3154" s="153">
        <v>0.39583333333333331</v>
      </c>
      <c r="U3154" s="153">
        <v>0.44097222222222221</v>
      </c>
      <c r="V3154" s="153">
        <f>IF(ISBLANK(T3154),"",Tabella2[[#This Row],[ACT STOP]]-Tabella2[[#This Row],[ACT START]])</f>
        <v>4.5138888888888895E-2</v>
      </c>
      <c r="W3154" s="104" t="s">
        <v>92</v>
      </c>
      <c r="X3154" s="104" t="s">
        <v>91</v>
      </c>
      <c r="Y3154" s="110"/>
      <c r="Z3154" s="106"/>
      <c r="AA3154" s="104"/>
      <c r="AB3154" s="107"/>
      <c r="AC3154" s="72">
        <v>1</v>
      </c>
      <c r="AH3154" s="70"/>
      <c r="AI3154" s="70"/>
      <c r="AJ3154">
        <v>0</v>
      </c>
      <c r="AL3154" s="70"/>
      <c r="BM3154" s="135">
        <v>0.39583333333333331</v>
      </c>
      <c r="BN3154" s="136">
        <v>0.44097222222222221</v>
      </c>
      <c r="BO3154" s="101"/>
      <c r="BR3154" s="109" t="str">
        <f t="shared" si="49"/>
        <v>SH-25-3143</v>
      </c>
      <c r="BS3154" s="109" t="s">
        <v>295</v>
      </c>
      <c r="BT3154" t="s">
        <v>92</v>
      </c>
      <c r="BU3154" t="s">
        <v>6649</v>
      </c>
    </row>
    <row r="3155" spans="1:73" hidden="1">
      <c r="A3155" s="103" t="s">
        <v>6650</v>
      </c>
      <c r="B3155" s="102">
        <v>45813</v>
      </c>
      <c r="C3155" s="104">
        <f>_xlfn.ISOWEEKNUM(Tabella2[[#This Row],[Date]])</f>
        <v>23</v>
      </c>
      <c r="D3155" s="104" t="s">
        <v>574</v>
      </c>
      <c r="E3155" s="107" t="s">
        <v>284</v>
      </c>
      <c r="F3155" s="104">
        <v>66</v>
      </c>
      <c r="G3155" s="104" t="s">
        <v>257</v>
      </c>
      <c r="H3155" s="105">
        <v>9</v>
      </c>
      <c r="I3155" s="104"/>
      <c r="J3155" s="104" t="s">
        <v>258</v>
      </c>
      <c r="K3155" s="104" t="s">
        <v>80</v>
      </c>
      <c r="L3155" s="104" t="s">
        <v>259</v>
      </c>
      <c r="M3155" s="104" t="s">
        <v>461</v>
      </c>
      <c r="N3155" s="104"/>
      <c r="O3155" s="106"/>
      <c r="P3155" s="111" t="s">
        <v>491</v>
      </c>
      <c r="Q3155" s="153" t="s">
        <v>262</v>
      </c>
      <c r="R3155" s="153" t="s">
        <v>263</v>
      </c>
      <c r="S3155" s="153">
        <v>4.1666666666666657E-2</v>
      </c>
      <c r="T3155" s="153">
        <v>0.39583333333333331</v>
      </c>
      <c r="U3155" s="153">
        <v>0.4375</v>
      </c>
      <c r="V3155" s="153">
        <f>IF(ISBLANK(T3155),"",Tabella2[[#This Row],[ACT STOP]]-Tabella2[[#This Row],[ACT START]])</f>
        <v>4.1666666666666685E-2</v>
      </c>
      <c r="W3155" s="104" t="s">
        <v>92</v>
      </c>
      <c r="X3155" s="104" t="s">
        <v>91</v>
      </c>
      <c r="Y3155" s="110"/>
      <c r="Z3155" s="106"/>
      <c r="AA3155" s="104"/>
      <c r="AB3155" s="107"/>
      <c r="AC3155" s="72">
        <v>1</v>
      </c>
      <c r="AH3155" s="70"/>
      <c r="AI3155" s="70"/>
      <c r="AJ3155">
        <v>0</v>
      </c>
      <c r="AL3155" s="70"/>
      <c r="BM3155" s="135">
        <v>0.39583333333333331</v>
      </c>
      <c r="BN3155" s="136">
        <v>0.4375</v>
      </c>
      <c r="BO3155" s="101"/>
      <c r="BR3155" s="109" t="str">
        <f t="shared" si="49"/>
        <v>SH-25-3144</v>
      </c>
      <c r="BS3155" s="109" t="s">
        <v>318</v>
      </c>
      <c r="BT3155" t="s">
        <v>92</v>
      </c>
      <c r="BU3155" t="s">
        <v>6651</v>
      </c>
    </row>
    <row r="3156" spans="1:73" hidden="1">
      <c r="A3156" s="103" t="s">
        <v>6652</v>
      </c>
      <c r="B3156" s="102">
        <v>45813</v>
      </c>
      <c r="C3156" s="104">
        <f>_xlfn.ISOWEEKNUM(Tabella2[[#This Row],[Date]])</f>
        <v>23</v>
      </c>
      <c r="D3156" s="104" t="s">
        <v>574</v>
      </c>
      <c r="E3156" s="104" t="s">
        <v>284</v>
      </c>
      <c r="F3156" s="104">
        <v>67</v>
      </c>
      <c r="G3156" s="104" t="s">
        <v>284</v>
      </c>
      <c r="H3156" s="105">
        <v>23</v>
      </c>
      <c r="I3156" s="104"/>
      <c r="J3156" s="104" t="s">
        <v>258</v>
      </c>
      <c r="K3156" s="104" t="s">
        <v>81</v>
      </c>
      <c r="L3156" s="104" t="s">
        <v>259</v>
      </c>
      <c r="M3156" s="104" t="s">
        <v>461</v>
      </c>
      <c r="N3156" s="104"/>
      <c r="O3156" s="106"/>
      <c r="P3156" s="111" t="s">
        <v>491</v>
      </c>
      <c r="Q3156" s="153" t="s">
        <v>262</v>
      </c>
      <c r="R3156" s="153" t="s">
        <v>263</v>
      </c>
      <c r="S3156" s="153">
        <v>4.1666666666666657E-2</v>
      </c>
      <c r="T3156" s="153">
        <v>0.39583333333333331</v>
      </c>
      <c r="U3156" s="153">
        <v>0.4375</v>
      </c>
      <c r="V3156" s="153">
        <f>IF(ISBLANK(T3156),"",Tabella2[[#This Row],[ACT STOP]]-Tabella2[[#This Row],[ACT START]])</f>
        <v>4.1666666666666685E-2</v>
      </c>
      <c r="W3156" s="104" t="s">
        <v>92</v>
      </c>
      <c r="X3156" s="104" t="s">
        <v>91</v>
      </c>
      <c r="Y3156" s="110"/>
      <c r="Z3156" s="106"/>
      <c r="AA3156" s="104"/>
      <c r="AB3156" s="107"/>
      <c r="AC3156" s="72">
        <v>1</v>
      </c>
      <c r="AH3156" s="70"/>
      <c r="AI3156" s="70"/>
      <c r="AJ3156">
        <v>0</v>
      </c>
      <c r="AL3156" s="70"/>
      <c r="BM3156" s="135">
        <v>0.39583333333333331</v>
      </c>
      <c r="BN3156" s="136">
        <v>0.4375</v>
      </c>
      <c r="BO3156" s="101"/>
      <c r="BR3156" s="109" t="str">
        <f t="shared" si="49"/>
        <v>SH-25-3145</v>
      </c>
      <c r="BS3156" s="109" t="s">
        <v>358</v>
      </c>
      <c r="BT3156" t="s">
        <v>92</v>
      </c>
      <c r="BU3156" t="s">
        <v>6653</v>
      </c>
    </row>
    <row r="3157" spans="1:73" hidden="1">
      <c r="A3157" s="103" t="s">
        <v>6654</v>
      </c>
      <c r="B3157" s="102">
        <v>45813</v>
      </c>
      <c r="C3157" s="104">
        <f>_xlfn.ISOWEEKNUM(Tabella2[[#This Row],[Date]])</f>
        <v>23</v>
      </c>
      <c r="D3157" s="104" t="s">
        <v>763</v>
      </c>
      <c r="E3157" s="107" t="s">
        <v>256</v>
      </c>
      <c r="F3157" s="104">
        <v>68</v>
      </c>
      <c r="G3157" s="104" t="s">
        <v>284</v>
      </c>
      <c r="H3157" s="105">
        <v>9</v>
      </c>
      <c r="I3157" s="104"/>
      <c r="J3157" s="104" t="s">
        <v>258</v>
      </c>
      <c r="K3157" s="104" t="s">
        <v>77</v>
      </c>
      <c r="L3157" s="104" t="s">
        <v>259</v>
      </c>
      <c r="M3157" s="104" t="s">
        <v>276</v>
      </c>
      <c r="N3157" s="104"/>
      <c r="O3157" s="106"/>
      <c r="P3157" s="111" t="s">
        <v>752</v>
      </c>
      <c r="Q3157" s="153" t="s">
        <v>262</v>
      </c>
      <c r="R3157" s="153" t="s">
        <v>263</v>
      </c>
      <c r="S3157" s="153">
        <v>4.1666666666666657E-2</v>
      </c>
      <c r="T3157" s="153">
        <v>0.39583333333333331</v>
      </c>
      <c r="U3157" s="153">
        <v>0.4375</v>
      </c>
      <c r="V3157" s="153">
        <f>IF(ISBLANK(T3157),"",Tabella2[[#This Row],[ACT STOP]]-Tabella2[[#This Row],[ACT START]])</f>
        <v>4.1666666666666685E-2</v>
      </c>
      <c r="W3157" s="104" t="s">
        <v>92</v>
      </c>
      <c r="X3157" s="104" t="s">
        <v>91</v>
      </c>
      <c r="Y3157" s="110"/>
      <c r="Z3157" s="106"/>
      <c r="AA3157" s="104"/>
      <c r="AB3157" s="107"/>
      <c r="AC3157" s="72">
        <v>1</v>
      </c>
      <c r="AH3157" s="70"/>
      <c r="AI3157" s="70"/>
      <c r="AJ3157">
        <v>0</v>
      </c>
      <c r="AL3157" s="70"/>
      <c r="BM3157" s="135">
        <v>0.39583333333333331</v>
      </c>
      <c r="BN3157" s="136">
        <v>0.4375</v>
      </c>
      <c r="BO3157" s="101"/>
      <c r="BR3157" s="109" t="str">
        <f t="shared" si="49"/>
        <v>SH-25-3146</v>
      </c>
      <c r="BS3157" s="109" t="s">
        <v>339</v>
      </c>
      <c r="BT3157" t="s">
        <v>92</v>
      </c>
      <c r="BU3157" t="s">
        <v>6655</v>
      </c>
    </row>
    <row r="3158" spans="1:73" hidden="1">
      <c r="A3158" s="103" t="s">
        <v>6656</v>
      </c>
      <c r="B3158" s="102">
        <v>45813</v>
      </c>
      <c r="C3158" s="104">
        <f>_xlfn.ISOWEEKNUM(Tabella2[[#This Row],[Date]])</f>
        <v>23</v>
      </c>
      <c r="D3158" s="104" t="s">
        <v>523</v>
      </c>
      <c r="E3158" s="107" t="s">
        <v>284</v>
      </c>
      <c r="F3158" s="104">
        <v>62</v>
      </c>
      <c r="G3158" s="104" t="s">
        <v>257</v>
      </c>
      <c r="H3158" s="105">
        <v>14</v>
      </c>
      <c r="I3158" s="104"/>
      <c r="J3158" s="104" t="s">
        <v>258</v>
      </c>
      <c r="K3158" s="104" t="s">
        <v>79</v>
      </c>
      <c r="L3158" s="104" t="s">
        <v>299</v>
      </c>
      <c r="M3158" s="104" t="s">
        <v>276</v>
      </c>
      <c r="N3158" s="104"/>
      <c r="O3158" s="108" t="str">
        <f>A892</f>
        <v>13294</v>
      </c>
      <c r="P3158" s="111" t="s">
        <v>844</v>
      </c>
      <c r="Q3158" s="153" t="s">
        <v>499</v>
      </c>
      <c r="R3158" s="153">
        <v>0.49305555555555558</v>
      </c>
      <c r="S3158" s="153">
        <v>3.4722222222222217E-2</v>
      </c>
      <c r="T3158" s="153" t="s">
        <v>499</v>
      </c>
      <c r="U3158" s="153">
        <v>0.49305555555555558</v>
      </c>
      <c r="V3158" s="153">
        <f>IF(ISBLANK(T3158),"",Tabella2[[#This Row],[ACT STOP]]-Tabella2[[#This Row],[ACT START]])</f>
        <v>3.4722222222222265E-2</v>
      </c>
      <c r="W3158" s="104" t="s">
        <v>92</v>
      </c>
      <c r="X3158" s="104" t="s">
        <v>91</v>
      </c>
      <c r="Y3158" s="110"/>
      <c r="Z3158" s="106"/>
      <c r="AA3158" s="104"/>
      <c r="AB3158" s="107"/>
      <c r="AC3158" s="72">
        <v>1</v>
      </c>
      <c r="AH3158" s="70"/>
      <c r="AI3158" s="70"/>
      <c r="AJ3158">
        <v>0</v>
      </c>
      <c r="AL3158" s="70"/>
      <c r="BM3158" s="135" t="s">
        <v>499</v>
      </c>
      <c r="BN3158" s="136">
        <v>0.49305555555555558</v>
      </c>
      <c r="BO3158" s="101"/>
      <c r="BR3158" s="109" t="str">
        <f t="shared" si="49"/>
        <v>SH-25-3147</v>
      </c>
      <c r="BS3158" s="109" t="s">
        <v>372</v>
      </c>
      <c r="BT3158" t="s">
        <v>92</v>
      </c>
      <c r="BU3158" t="s">
        <v>6657</v>
      </c>
    </row>
    <row r="3159" spans="1:73" hidden="1">
      <c r="A3159" s="103" t="s">
        <v>6658</v>
      </c>
      <c r="B3159" s="102">
        <v>45813</v>
      </c>
      <c r="C3159" s="104">
        <f>_xlfn.ISOWEEKNUM(Tabella2[[#This Row],[Date]])</f>
        <v>23</v>
      </c>
      <c r="D3159" s="104" t="s">
        <v>722</v>
      </c>
      <c r="E3159" s="104" t="s">
        <v>327</v>
      </c>
      <c r="F3159" s="104">
        <v>82</v>
      </c>
      <c r="G3159" s="104" t="s">
        <v>257</v>
      </c>
      <c r="H3159" s="105">
        <v>1</v>
      </c>
      <c r="I3159" s="104" t="s">
        <v>258</v>
      </c>
      <c r="J3159" s="104"/>
      <c r="K3159" s="104" t="s">
        <v>77</v>
      </c>
      <c r="L3159" s="104" t="s">
        <v>259</v>
      </c>
      <c r="M3159" s="104" t="s">
        <v>798</v>
      </c>
      <c r="N3159" s="104"/>
      <c r="O3159" s="106"/>
      <c r="P3159" s="111" t="s">
        <v>2830</v>
      </c>
      <c r="Q3159" s="153" t="s">
        <v>499</v>
      </c>
      <c r="R3159" s="153" t="s">
        <v>511</v>
      </c>
      <c r="S3159" s="153">
        <v>4.1666666666666657E-2</v>
      </c>
      <c r="T3159" s="153">
        <v>0.45833333333333331</v>
      </c>
      <c r="U3159" s="153">
        <v>0.5</v>
      </c>
      <c r="V3159" s="153">
        <f>IF(ISBLANK(T3159),"",Tabella2[[#This Row],[ACT STOP]]-Tabella2[[#This Row],[ACT START]])</f>
        <v>4.1666666666666685E-2</v>
      </c>
      <c r="W3159" s="104" t="s">
        <v>92</v>
      </c>
      <c r="X3159" s="104" t="s">
        <v>91</v>
      </c>
      <c r="Y3159" s="110"/>
      <c r="Z3159" s="106"/>
      <c r="AA3159" s="104"/>
      <c r="AB3159" s="107"/>
      <c r="AC3159" s="72">
        <v>1</v>
      </c>
      <c r="AH3159" s="70"/>
      <c r="AI3159" s="70"/>
      <c r="AJ3159">
        <v>0</v>
      </c>
      <c r="AL3159" s="70"/>
      <c r="BM3159" s="135">
        <v>0.45833333333333331</v>
      </c>
      <c r="BN3159" s="136">
        <v>0.5</v>
      </c>
      <c r="BO3159" s="101"/>
      <c r="BR3159" s="109" t="str">
        <f t="shared" si="49"/>
        <v>SH-25-3148</v>
      </c>
      <c r="BS3159" s="109" t="s">
        <v>332</v>
      </c>
      <c r="BT3159" t="s">
        <v>92</v>
      </c>
      <c r="BU3159" t="s">
        <v>6659</v>
      </c>
    </row>
    <row r="3160" spans="1:73" hidden="1">
      <c r="A3160" s="103" t="s">
        <v>6660</v>
      </c>
      <c r="B3160" s="102">
        <v>45813</v>
      </c>
      <c r="C3160" s="104">
        <f>_xlfn.ISOWEEKNUM(Tabella2[[#This Row],[Date]])</f>
        <v>23</v>
      </c>
      <c r="D3160" s="104" t="s">
        <v>763</v>
      </c>
      <c r="E3160" s="104" t="s">
        <v>256</v>
      </c>
      <c r="F3160" s="104">
        <v>65</v>
      </c>
      <c r="G3160" s="104" t="s">
        <v>257</v>
      </c>
      <c r="H3160" s="105">
        <v>12</v>
      </c>
      <c r="I3160" s="104"/>
      <c r="J3160" s="104" t="s">
        <v>258</v>
      </c>
      <c r="K3160" s="104" t="s">
        <v>81</v>
      </c>
      <c r="L3160" s="104" t="s">
        <v>259</v>
      </c>
      <c r="M3160" s="104" t="s">
        <v>276</v>
      </c>
      <c r="N3160" s="104"/>
      <c r="O3160" s="106"/>
      <c r="P3160" s="111" t="s">
        <v>6605</v>
      </c>
      <c r="Q3160" s="153" t="s">
        <v>499</v>
      </c>
      <c r="R3160" s="153" t="s">
        <v>511</v>
      </c>
      <c r="S3160" s="153">
        <v>4.1666666666666657E-2</v>
      </c>
      <c r="T3160" s="153">
        <v>0.45833333333333331</v>
      </c>
      <c r="U3160" s="153">
        <v>0.50694444444444442</v>
      </c>
      <c r="V3160" s="153">
        <f>IF(ISBLANK(T3160),"",Tabella2[[#This Row],[ACT STOP]]-Tabella2[[#This Row],[ACT START]])</f>
        <v>4.8611111111111105E-2</v>
      </c>
      <c r="W3160" s="104" t="s">
        <v>92</v>
      </c>
      <c r="X3160" s="104" t="s">
        <v>91</v>
      </c>
      <c r="Y3160" s="110"/>
      <c r="Z3160" s="106"/>
      <c r="AA3160" s="104"/>
      <c r="AB3160" s="107"/>
      <c r="AC3160" s="72">
        <v>1</v>
      </c>
      <c r="AH3160" s="70"/>
      <c r="AI3160" s="70"/>
      <c r="AJ3160">
        <v>0</v>
      </c>
      <c r="AL3160" s="70"/>
      <c r="BM3160" s="135">
        <v>0.45833333333333331</v>
      </c>
      <c r="BN3160" s="136">
        <v>0.50694444444444442</v>
      </c>
      <c r="BO3160" s="101"/>
      <c r="BR3160" s="109" t="str">
        <f t="shared" si="49"/>
        <v>SH-25-3149</v>
      </c>
      <c r="BS3160" s="109" t="s">
        <v>266</v>
      </c>
      <c r="BT3160" t="s">
        <v>92</v>
      </c>
      <c r="BU3160" t="s">
        <v>6661</v>
      </c>
    </row>
    <row r="3161" spans="1:73" hidden="1">
      <c r="A3161" s="103" t="s">
        <v>6662</v>
      </c>
      <c r="B3161" s="102">
        <v>45813</v>
      </c>
      <c r="C3161" s="104">
        <f>_xlfn.ISOWEEKNUM(Tabella2[[#This Row],[Date]])</f>
        <v>23</v>
      </c>
      <c r="D3161" s="104" t="s">
        <v>275</v>
      </c>
      <c r="E3161" s="104" t="s">
        <v>256</v>
      </c>
      <c r="F3161" s="104">
        <v>57</v>
      </c>
      <c r="G3161" s="104" t="s">
        <v>284</v>
      </c>
      <c r="H3161" s="105">
        <v>10</v>
      </c>
      <c r="I3161" s="104" t="s">
        <v>258</v>
      </c>
      <c r="J3161" s="104"/>
      <c r="K3161" s="104" t="s">
        <v>83</v>
      </c>
      <c r="L3161" s="104" t="s">
        <v>259</v>
      </c>
      <c r="M3161" s="104" t="s">
        <v>260</v>
      </c>
      <c r="N3161" s="104"/>
      <c r="O3161" s="106"/>
      <c r="P3161" s="111" t="s">
        <v>261</v>
      </c>
      <c r="Q3161" s="153" t="s">
        <v>499</v>
      </c>
      <c r="R3161" s="153" t="s">
        <v>511</v>
      </c>
      <c r="S3161" s="153">
        <v>4.1666666666666657E-2</v>
      </c>
      <c r="T3161" s="153">
        <v>0.45833333333333331</v>
      </c>
      <c r="U3161" s="153">
        <v>0.5</v>
      </c>
      <c r="V3161" s="153">
        <f>IF(ISBLANK(T3161),"",Tabella2[[#This Row],[ACT STOP]]-Tabella2[[#This Row],[ACT START]])</f>
        <v>4.1666666666666685E-2</v>
      </c>
      <c r="W3161" s="104" t="s">
        <v>92</v>
      </c>
      <c r="X3161" s="104" t="s">
        <v>91</v>
      </c>
      <c r="Y3161" s="110"/>
      <c r="Z3161" s="106"/>
      <c r="AA3161" s="104"/>
      <c r="AB3161" s="107"/>
      <c r="AC3161" s="72">
        <v>1</v>
      </c>
      <c r="AH3161" s="70"/>
      <c r="AI3161" s="70"/>
      <c r="AJ3161">
        <v>0</v>
      </c>
      <c r="AL3161" s="70"/>
      <c r="BM3161" s="135">
        <v>0.45833333333333331</v>
      </c>
      <c r="BN3161" s="136">
        <v>0.5</v>
      </c>
      <c r="BO3161" s="101"/>
      <c r="BR3161" s="109" t="str">
        <f t="shared" si="49"/>
        <v>SH-25-3150</v>
      </c>
      <c r="BS3161" s="109" t="s">
        <v>896</v>
      </c>
      <c r="BT3161" t="s">
        <v>92</v>
      </c>
      <c r="BU3161" t="s">
        <v>6663</v>
      </c>
    </row>
    <row r="3162" spans="1:73" hidden="1">
      <c r="A3162" s="103" t="s">
        <v>6664</v>
      </c>
      <c r="B3162" s="102">
        <v>45813</v>
      </c>
      <c r="C3162" s="104">
        <f>_xlfn.ISOWEEKNUM(Tabella2[[#This Row],[Date]])</f>
        <v>23</v>
      </c>
      <c r="D3162" s="104" t="s">
        <v>755</v>
      </c>
      <c r="E3162" s="104" t="s">
        <v>256</v>
      </c>
      <c r="F3162" s="104">
        <v>58</v>
      </c>
      <c r="G3162" s="104" t="s">
        <v>257</v>
      </c>
      <c r="H3162" s="105">
        <v>13</v>
      </c>
      <c r="I3162" s="104" t="s">
        <v>258</v>
      </c>
      <c r="J3162" s="104"/>
      <c r="K3162" s="104" t="s">
        <v>80</v>
      </c>
      <c r="L3162" s="104" t="s">
        <v>259</v>
      </c>
      <c r="M3162" s="104" t="s">
        <v>269</v>
      </c>
      <c r="N3162" s="104"/>
      <c r="O3162" s="106"/>
      <c r="P3162" s="111" t="s">
        <v>1814</v>
      </c>
      <c r="Q3162" s="153" t="s">
        <v>499</v>
      </c>
      <c r="R3162" s="153" t="s">
        <v>511</v>
      </c>
      <c r="S3162" s="153">
        <v>4.1666666666666657E-2</v>
      </c>
      <c r="T3162" s="153">
        <v>0.45833333333333331</v>
      </c>
      <c r="U3162" s="153">
        <v>0.5</v>
      </c>
      <c r="V3162" s="153">
        <f>IF(ISBLANK(T3162),"",Tabella2[[#This Row],[ACT STOP]]-Tabella2[[#This Row],[ACT START]])</f>
        <v>4.1666666666666685E-2</v>
      </c>
      <c r="W3162" s="104" t="s">
        <v>92</v>
      </c>
      <c r="X3162" s="104" t="s">
        <v>91</v>
      </c>
      <c r="Y3162" s="110"/>
      <c r="Z3162" s="106"/>
      <c r="AA3162" s="104"/>
      <c r="AB3162" s="107"/>
      <c r="AC3162" s="72">
        <v>1</v>
      </c>
      <c r="AH3162" s="70"/>
      <c r="AI3162" s="70"/>
      <c r="AJ3162">
        <v>0</v>
      </c>
      <c r="AL3162" s="70"/>
      <c r="BM3162" s="135">
        <v>0.45833333333333331</v>
      </c>
      <c r="BN3162" s="136">
        <v>0.5</v>
      </c>
      <c r="BO3162" s="101"/>
      <c r="BR3162" s="109" t="str">
        <f t="shared" si="49"/>
        <v>SH-25-3151</v>
      </c>
      <c r="BS3162" s="109" t="s">
        <v>427</v>
      </c>
      <c r="BT3162" t="s">
        <v>92</v>
      </c>
      <c r="BU3162" t="s">
        <v>6665</v>
      </c>
    </row>
    <row r="3163" spans="1:73" hidden="1">
      <c r="A3163" s="103" t="s">
        <v>6666</v>
      </c>
      <c r="B3163" s="102">
        <v>45813</v>
      </c>
      <c r="C3163" s="104">
        <f>_xlfn.ISOWEEKNUM(Tabella2[[#This Row],[Date]])</f>
        <v>23</v>
      </c>
      <c r="D3163" s="104" t="s">
        <v>321</v>
      </c>
      <c r="E3163" s="104" t="s">
        <v>284</v>
      </c>
      <c r="F3163" s="104">
        <v>54</v>
      </c>
      <c r="G3163" s="104" t="s">
        <v>284</v>
      </c>
      <c r="H3163" s="105">
        <v>9</v>
      </c>
      <c r="I3163" s="104"/>
      <c r="J3163" s="104" t="s">
        <v>258</v>
      </c>
      <c r="K3163" s="104" t="s">
        <v>79</v>
      </c>
      <c r="L3163" s="104" t="s">
        <v>299</v>
      </c>
      <c r="M3163" s="104" t="s">
        <v>276</v>
      </c>
      <c r="N3163" s="104"/>
      <c r="O3163" s="108" t="str">
        <f>A893</f>
        <v>13295</v>
      </c>
      <c r="P3163" s="111" t="s">
        <v>1920</v>
      </c>
      <c r="Q3163" s="153" t="s">
        <v>271</v>
      </c>
      <c r="R3163" s="153">
        <v>0.55555555555555558</v>
      </c>
      <c r="S3163" s="153">
        <v>3.4722222222222217E-2</v>
      </c>
      <c r="T3163" s="153">
        <v>0.52083333333333337</v>
      </c>
      <c r="U3163" s="153">
        <v>0.55555555555555558</v>
      </c>
      <c r="V3163" s="153">
        <f>IF(ISBLANK(T3163),"",Tabella2[[#This Row],[ACT STOP]]-Tabella2[[#This Row],[ACT START]])</f>
        <v>3.472222222222221E-2</v>
      </c>
      <c r="W3163" s="104" t="s">
        <v>92</v>
      </c>
      <c r="X3163" s="104" t="s">
        <v>91</v>
      </c>
      <c r="Y3163" s="110"/>
      <c r="Z3163" s="106"/>
      <c r="AA3163" s="104"/>
      <c r="AB3163" s="107"/>
      <c r="AC3163" s="72">
        <v>1</v>
      </c>
      <c r="AH3163" s="70"/>
      <c r="AI3163" s="70"/>
      <c r="AJ3163">
        <v>0</v>
      </c>
      <c r="AL3163" s="70"/>
      <c r="BM3163" s="135">
        <v>0.52083333333333337</v>
      </c>
      <c r="BN3163" s="136">
        <v>0.55555555555555558</v>
      </c>
      <c r="BO3163" s="101"/>
      <c r="BR3163" s="109" t="str">
        <f t="shared" si="49"/>
        <v>SH-25-3152</v>
      </c>
      <c r="BS3163" s="109" t="s">
        <v>339</v>
      </c>
      <c r="BT3163" t="s">
        <v>92</v>
      </c>
      <c r="BU3163" t="s">
        <v>6667</v>
      </c>
    </row>
    <row r="3164" spans="1:73" hidden="1">
      <c r="A3164" s="103" t="s">
        <v>6668</v>
      </c>
      <c r="B3164" s="102">
        <v>45813</v>
      </c>
      <c r="C3164" s="104">
        <f>_xlfn.ISOWEEKNUM(Tabella2[[#This Row],[Date]])</f>
        <v>23</v>
      </c>
      <c r="D3164" s="104" t="s">
        <v>321</v>
      </c>
      <c r="E3164" s="104" t="s">
        <v>284</v>
      </c>
      <c r="F3164" s="104">
        <v>52</v>
      </c>
      <c r="G3164" s="104" t="s">
        <v>284</v>
      </c>
      <c r="H3164" s="105">
        <v>23</v>
      </c>
      <c r="I3164" s="104"/>
      <c r="J3164" s="104" t="s">
        <v>258</v>
      </c>
      <c r="K3164" s="104" t="s">
        <v>83</v>
      </c>
      <c r="L3164" s="104" t="s">
        <v>299</v>
      </c>
      <c r="M3164" s="104" t="s">
        <v>276</v>
      </c>
      <c r="N3164" s="104"/>
      <c r="O3164" s="108" t="str">
        <f>A894</f>
        <v>13296</v>
      </c>
      <c r="P3164" s="111" t="s">
        <v>1920</v>
      </c>
      <c r="Q3164" s="153" t="s">
        <v>271</v>
      </c>
      <c r="R3164" s="153" t="s">
        <v>272</v>
      </c>
      <c r="S3164" s="153">
        <v>4.1666666666666657E-2</v>
      </c>
      <c r="T3164" s="153">
        <v>0.52083333333333337</v>
      </c>
      <c r="U3164" s="153">
        <v>0.5625</v>
      </c>
      <c r="V3164" s="153">
        <f>IF(ISBLANK(T3164),"",Tabella2[[#This Row],[ACT STOP]]-Tabella2[[#This Row],[ACT START]])</f>
        <v>4.166666666666663E-2</v>
      </c>
      <c r="W3164" s="104" t="s">
        <v>92</v>
      </c>
      <c r="X3164" s="104" t="s">
        <v>91</v>
      </c>
      <c r="Y3164" s="110"/>
      <c r="Z3164" s="106"/>
      <c r="AA3164" s="104"/>
      <c r="AB3164" s="107"/>
      <c r="AC3164" s="72">
        <v>1</v>
      </c>
      <c r="AH3164" s="70"/>
      <c r="AI3164" s="70"/>
      <c r="AJ3164">
        <v>0</v>
      </c>
      <c r="AL3164" s="70"/>
      <c r="BM3164" s="135">
        <v>0.52083333333333337</v>
      </c>
      <c r="BN3164" s="136">
        <v>0.5625</v>
      </c>
      <c r="BO3164" s="101"/>
      <c r="BR3164" s="109" t="str">
        <f t="shared" si="49"/>
        <v>SH-25-3153</v>
      </c>
      <c r="BS3164" s="109" t="s">
        <v>358</v>
      </c>
      <c r="BT3164" t="s">
        <v>92</v>
      </c>
      <c r="BU3164" t="s">
        <v>6669</v>
      </c>
    </row>
    <row r="3165" spans="1:73" hidden="1">
      <c r="A3165" s="103" t="s">
        <v>6670</v>
      </c>
      <c r="B3165" s="102">
        <v>45813</v>
      </c>
      <c r="C3165" s="104">
        <f>_xlfn.ISOWEEKNUM(Tabella2[[#This Row],[Date]])</f>
        <v>23</v>
      </c>
      <c r="D3165" s="104" t="s">
        <v>722</v>
      </c>
      <c r="E3165" s="104" t="s">
        <v>327</v>
      </c>
      <c r="F3165" s="104">
        <v>79</v>
      </c>
      <c r="G3165" s="104" t="s">
        <v>284</v>
      </c>
      <c r="H3165" s="105">
        <v>22</v>
      </c>
      <c r="I3165" s="104" t="s">
        <v>258</v>
      </c>
      <c r="J3165" s="104"/>
      <c r="K3165" s="104" t="s">
        <v>81</v>
      </c>
      <c r="L3165" s="104" t="s">
        <v>259</v>
      </c>
      <c r="M3165" s="104" t="s">
        <v>798</v>
      </c>
      <c r="N3165" s="104"/>
      <c r="O3165" s="106"/>
      <c r="P3165" s="111" t="s">
        <v>2830</v>
      </c>
      <c r="Q3165" s="153" t="s">
        <v>271</v>
      </c>
      <c r="R3165" s="153" t="s">
        <v>272</v>
      </c>
      <c r="S3165" s="153">
        <v>4.1666666666666657E-2</v>
      </c>
      <c r="T3165" s="153">
        <v>0.52083333333333337</v>
      </c>
      <c r="U3165" s="153">
        <v>0.5625</v>
      </c>
      <c r="V3165" s="153">
        <f>IF(ISBLANK(T3165),"",Tabella2[[#This Row],[ACT STOP]]-Tabella2[[#This Row],[ACT START]])</f>
        <v>4.166666666666663E-2</v>
      </c>
      <c r="W3165" s="104" t="s">
        <v>92</v>
      </c>
      <c r="X3165" s="104" t="s">
        <v>91</v>
      </c>
      <c r="Y3165" s="110"/>
      <c r="Z3165" s="106"/>
      <c r="AA3165" s="104"/>
      <c r="AB3165" s="107"/>
      <c r="AC3165" s="72">
        <v>1</v>
      </c>
      <c r="AH3165" s="70"/>
      <c r="AI3165" s="70"/>
      <c r="AJ3165">
        <v>0</v>
      </c>
      <c r="AL3165" s="70"/>
      <c r="BM3165" s="135">
        <v>0.52083333333333337</v>
      </c>
      <c r="BN3165" s="136">
        <v>0.5625</v>
      </c>
      <c r="BO3165" s="101"/>
      <c r="BR3165" s="109" t="str">
        <f t="shared" si="49"/>
        <v>SH-25-3154</v>
      </c>
      <c r="BS3165" s="109" t="s">
        <v>295</v>
      </c>
      <c r="BT3165" t="s">
        <v>92</v>
      </c>
      <c r="BU3165" t="s">
        <v>6671</v>
      </c>
    </row>
    <row r="3166" spans="1:73" hidden="1">
      <c r="A3166" s="103" t="s">
        <v>6672</v>
      </c>
      <c r="B3166" s="102">
        <v>45813</v>
      </c>
      <c r="C3166" s="104">
        <f>_xlfn.ISOWEEKNUM(Tabella2[[#This Row],[Date]])</f>
        <v>23</v>
      </c>
      <c r="D3166" s="104" t="s">
        <v>860</v>
      </c>
      <c r="E3166" s="104" t="s">
        <v>284</v>
      </c>
      <c r="F3166" s="104">
        <v>81</v>
      </c>
      <c r="G3166" s="104" t="s">
        <v>257</v>
      </c>
      <c r="H3166" s="105">
        <v>5</v>
      </c>
      <c r="I3166" s="104"/>
      <c r="J3166" s="104" t="s">
        <v>258</v>
      </c>
      <c r="K3166" s="104" t="s">
        <v>77</v>
      </c>
      <c r="L3166" s="104" t="s">
        <v>259</v>
      </c>
      <c r="M3166" s="104" t="s">
        <v>276</v>
      </c>
      <c r="N3166" s="104"/>
      <c r="O3166" s="106"/>
      <c r="P3166" s="111" t="s">
        <v>2716</v>
      </c>
      <c r="Q3166" s="153" t="s">
        <v>271</v>
      </c>
      <c r="R3166" s="153" t="s">
        <v>272</v>
      </c>
      <c r="S3166" s="153">
        <v>4.1666666666666657E-2</v>
      </c>
      <c r="T3166" s="153">
        <v>0.52083333333333337</v>
      </c>
      <c r="U3166" s="153">
        <v>0.5625</v>
      </c>
      <c r="V3166" s="153">
        <f>IF(ISBLANK(T3166),"",Tabella2[[#This Row],[ACT STOP]]-Tabella2[[#This Row],[ACT START]])</f>
        <v>4.166666666666663E-2</v>
      </c>
      <c r="W3166" s="104" t="s">
        <v>92</v>
      </c>
      <c r="X3166" s="104" t="s">
        <v>91</v>
      </c>
      <c r="Y3166" s="110"/>
      <c r="Z3166" s="106"/>
      <c r="AA3166" s="104"/>
      <c r="AB3166" s="107"/>
      <c r="AC3166" s="72">
        <v>1</v>
      </c>
      <c r="AH3166" s="70"/>
      <c r="AI3166" s="70"/>
      <c r="AJ3166">
        <v>0</v>
      </c>
      <c r="AL3166" s="70"/>
      <c r="BM3166" s="135">
        <v>0.52083333333333337</v>
      </c>
      <c r="BN3166" s="136">
        <v>0.5625</v>
      </c>
      <c r="BO3166" s="101"/>
      <c r="BR3166" s="109" t="str">
        <f t="shared" si="49"/>
        <v>SH-25-3155</v>
      </c>
      <c r="BS3166" s="109" t="s">
        <v>416</v>
      </c>
      <c r="BT3166" t="s">
        <v>92</v>
      </c>
      <c r="BU3166" t="s">
        <v>6673</v>
      </c>
    </row>
    <row r="3167" spans="1:73" hidden="1">
      <c r="A3167" s="103" t="s">
        <v>6674</v>
      </c>
      <c r="B3167" s="102">
        <v>45813</v>
      </c>
      <c r="C3167" s="104">
        <f>_xlfn.ISOWEEKNUM(Tabella2[[#This Row],[Date]])</f>
        <v>23</v>
      </c>
      <c r="D3167" s="104" t="s">
        <v>523</v>
      </c>
      <c r="E3167" s="104" t="s">
        <v>284</v>
      </c>
      <c r="F3167" s="104">
        <v>63</v>
      </c>
      <c r="G3167" s="104" t="s">
        <v>257</v>
      </c>
      <c r="H3167" s="105">
        <v>12</v>
      </c>
      <c r="I3167" s="104"/>
      <c r="J3167" s="104" t="s">
        <v>258</v>
      </c>
      <c r="K3167" s="104" t="s">
        <v>79</v>
      </c>
      <c r="L3167" s="104" t="s">
        <v>299</v>
      </c>
      <c r="M3167" s="104" t="s">
        <v>276</v>
      </c>
      <c r="N3167" s="104"/>
      <c r="O3167" s="108" t="str">
        <f>A895</f>
        <v>13297</v>
      </c>
      <c r="P3167" s="111" t="s">
        <v>844</v>
      </c>
      <c r="Q3167" s="153" t="s">
        <v>550</v>
      </c>
      <c r="R3167" s="153" t="s">
        <v>665</v>
      </c>
      <c r="S3167" s="153">
        <v>4.1666666666666657E-2</v>
      </c>
      <c r="T3167" s="153" t="s">
        <v>550</v>
      </c>
      <c r="U3167" s="153" t="s">
        <v>665</v>
      </c>
      <c r="V3167" s="153">
        <f>IF(ISBLANK(T3167),"",Tabella2[[#This Row],[ACT STOP]]-Tabella2[[#This Row],[ACT START]])</f>
        <v>4.166666666666663E-2</v>
      </c>
      <c r="W3167" s="104" t="s">
        <v>92</v>
      </c>
      <c r="X3167" s="104" t="s">
        <v>91</v>
      </c>
      <c r="Y3167" s="110"/>
      <c r="Z3167" s="106"/>
      <c r="AA3167" s="104"/>
      <c r="AB3167" s="107"/>
      <c r="AC3167" s="72">
        <v>1</v>
      </c>
      <c r="AH3167" s="70"/>
      <c r="AI3167" s="70"/>
      <c r="AJ3167">
        <v>0</v>
      </c>
      <c r="AL3167" s="70"/>
      <c r="BM3167" s="135" t="s">
        <v>550</v>
      </c>
      <c r="BN3167" s="136" t="s">
        <v>665</v>
      </c>
      <c r="BO3167" s="101"/>
      <c r="BR3167" s="109" t="str">
        <f t="shared" si="49"/>
        <v>SH-25-3156</v>
      </c>
      <c r="BS3167" s="109" t="s">
        <v>266</v>
      </c>
      <c r="BT3167" t="s">
        <v>92</v>
      </c>
      <c r="BU3167" t="s">
        <v>6675</v>
      </c>
    </row>
    <row r="3168" spans="1:73" hidden="1">
      <c r="A3168" s="103" t="s">
        <v>6676</v>
      </c>
      <c r="B3168" s="102">
        <v>45813</v>
      </c>
      <c r="C3168" s="104">
        <f>_xlfn.ISOWEEKNUM(Tabella2[[#This Row],[Date]])</f>
        <v>23</v>
      </c>
      <c r="D3168" s="104" t="s">
        <v>275</v>
      </c>
      <c r="E3168" s="104" t="s">
        <v>256</v>
      </c>
      <c r="F3168" s="104">
        <v>57</v>
      </c>
      <c r="G3168" s="104" t="s">
        <v>257</v>
      </c>
      <c r="H3168" s="105">
        <v>14</v>
      </c>
      <c r="I3168" s="104" t="s">
        <v>258</v>
      </c>
      <c r="J3168" s="104"/>
      <c r="K3168" s="104" t="s">
        <v>83</v>
      </c>
      <c r="L3168" s="104" t="s">
        <v>259</v>
      </c>
      <c r="M3168" s="104" t="s">
        <v>260</v>
      </c>
      <c r="N3168" s="104"/>
      <c r="O3168" s="106"/>
      <c r="P3168" s="111" t="s">
        <v>1938</v>
      </c>
      <c r="Q3168" s="153" t="s">
        <v>550</v>
      </c>
      <c r="R3168" s="153" t="s">
        <v>665</v>
      </c>
      <c r="S3168" s="153">
        <v>4.1666666666666657E-2</v>
      </c>
      <c r="T3168" s="153">
        <v>0.58333333333333337</v>
      </c>
      <c r="U3168" s="153">
        <v>0.625</v>
      </c>
      <c r="V3168" s="153">
        <f>IF(ISBLANK(T3168),"",Tabella2[[#This Row],[ACT STOP]]-Tabella2[[#This Row],[ACT START]])</f>
        <v>4.166666666666663E-2</v>
      </c>
      <c r="W3168" s="104" t="s">
        <v>92</v>
      </c>
      <c r="X3168" s="104" t="s">
        <v>91</v>
      </c>
      <c r="Y3168" s="110"/>
      <c r="Z3168" s="106"/>
      <c r="AA3168" s="104"/>
      <c r="AB3168" s="107"/>
      <c r="AC3168" s="72">
        <v>1</v>
      </c>
      <c r="AH3168" s="70"/>
      <c r="AI3168" s="70"/>
      <c r="AJ3168">
        <v>0</v>
      </c>
      <c r="AL3168" s="70"/>
      <c r="BM3168" s="135">
        <v>0.58333333333333337</v>
      </c>
      <c r="BN3168" s="136">
        <v>0.625</v>
      </c>
      <c r="BO3168" s="101"/>
      <c r="BR3168" s="109" t="str">
        <f t="shared" si="49"/>
        <v>SH-25-3157</v>
      </c>
      <c r="BS3168" s="109" t="s">
        <v>372</v>
      </c>
      <c r="BT3168" t="s">
        <v>92</v>
      </c>
      <c r="BU3168" t="s">
        <v>6677</v>
      </c>
    </row>
    <row r="3169" spans="1:73" hidden="1">
      <c r="A3169" s="103" t="s">
        <v>6678</v>
      </c>
      <c r="B3169" s="102">
        <v>45813</v>
      </c>
      <c r="C3169" s="104">
        <f>_xlfn.ISOWEEKNUM(Tabella2[[#This Row],[Date]])</f>
        <v>23</v>
      </c>
      <c r="D3169" s="104" t="s">
        <v>755</v>
      </c>
      <c r="E3169" s="104" t="s">
        <v>256</v>
      </c>
      <c r="F3169" s="104">
        <v>58</v>
      </c>
      <c r="G3169" s="104" t="s">
        <v>257</v>
      </c>
      <c r="H3169" s="105">
        <v>1</v>
      </c>
      <c r="I3169" s="104" t="s">
        <v>258</v>
      </c>
      <c r="J3169" s="104"/>
      <c r="K3169" s="104" t="s">
        <v>80</v>
      </c>
      <c r="L3169" s="104" t="s">
        <v>259</v>
      </c>
      <c r="M3169" s="104" t="s">
        <v>269</v>
      </c>
      <c r="N3169" s="104"/>
      <c r="O3169" s="106"/>
      <c r="P3169" s="111" t="s">
        <v>607</v>
      </c>
      <c r="Q3169" s="153" t="s">
        <v>550</v>
      </c>
      <c r="R3169" s="153" t="s">
        <v>665</v>
      </c>
      <c r="S3169" s="153">
        <v>4.1666666666666657E-2</v>
      </c>
      <c r="T3169" s="153">
        <v>0.58333333333333337</v>
      </c>
      <c r="U3169" s="153">
        <v>0.625</v>
      </c>
      <c r="V3169" s="153">
        <f>IF(ISBLANK(T3169),"",Tabella2[[#This Row],[ACT STOP]]-Tabella2[[#This Row],[ACT START]])</f>
        <v>4.166666666666663E-2</v>
      </c>
      <c r="W3169" s="104" t="s">
        <v>92</v>
      </c>
      <c r="X3169" s="104" t="s">
        <v>91</v>
      </c>
      <c r="Y3169" s="110"/>
      <c r="Z3169" s="106"/>
      <c r="AA3169" s="104"/>
      <c r="AB3169" s="107"/>
      <c r="AC3169" s="72">
        <v>1</v>
      </c>
      <c r="AH3169" s="70"/>
      <c r="AI3169" s="70"/>
      <c r="AJ3169">
        <v>0</v>
      </c>
      <c r="AL3169" s="70"/>
      <c r="BM3169" s="135">
        <v>0.58333333333333337</v>
      </c>
      <c r="BN3169" s="136">
        <v>0.625</v>
      </c>
      <c r="BO3169" s="101"/>
      <c r="BR3169" s="109" t="str">
        <f t="shared" si="49"/>
        <v>SH-25-3158</v>
      </c>
      <c r="BS3169" s="109" t="s">
        <v>332</v>
      </c>
      <c r="BT3169" t="s">
        <v>92</v>
      </c>
      <c r="BU3169" t="s">
        <v>6679</v>
      </c>
    </row>
    <row r="3170" spans="1:73" hidden="1">
      <c r="A3170" s="103" t="s">
        <v>6680</v>
      </c>
      <c r="B3170" s="102">
        <v>45813</v>
      </c>
      <c r="C3170" s="104">
        <f>_xlfn.ISOWEEKNUM(Tabella2[[#This Row],[Date]])</f>
        <v>23</v>
      </c>
      <c r="D3170" s="104" t="s">
        <v>722</v>
      </c>
      <c r="E3170" s="104" t="s">
        <v>327</v>
      </c>
      <c r="F3170" s="104">
        <v>76</v>
      </c>
      <c r="G3170" s="104" t="s">
        <v>257</v>
      </c>
      <c r="H3170" s="105">
        <v>7</v>
      </c>
      <c r="I3170" s="104" t="s">
        <v>258</v>
      </c>
      <c r="J3170" s="104"/>
      <c r="K3170" s="104" t="s">
        <v>81</v>
      </c>
      <c r="L3170" s="104" t="s">
        <v>259</v>
      </c>
      <c r="M3170" s="104" t="s">
        <v>276</v>
      </c>
      <c r="N3170" s="104"/>
      <c r="O3170" s="106"/>
      <c r="P3170" s="111" t="s">
        <v>776</v>
      </c>
      <c r="Q3170" s="153" t="s">
        <v>550</v>
      </c>
      <c r="R3170" s="153" t="s">
        <v>665</v>
      </c>
      <c r="S3170" s="153">
        <v>4.1666666666666657E-2</v>
      </c>
      <c r="T3170" s="153">
        <v>0.57638888888888884</v>
      </c>
      <c r="U3170" s="153">
        <v>0.61805555555555558</v>
      </c>
      <c r="V3170" s="153">
        <f>IF(ISBLANK(T3170),"",Tabella2[[#This Row],[ACT STOP]]-Tabella2[[#This Row],[ACT START]])</f>
        <v>4.1666666666666741E-2</v>
      </c>
      <c r="W3170" s="104" t="s">
        <v>92</v>
      </c>
      <c r="X3170" s="104" t="s">
        <v>91</v>
      </c>
      <c r="Y3170" s="110"/>
      <c r="Z3170" s="106"/>
      <c r="AA3170" s="104"/>
      <c r="AB3170" s="107"/>
      <c r="AC3170" s="72">
        <v>1</v>
      </c>
      <c r="AH3170" s="70"/>
      <c r="AI3170" s="70"/>
      <c r="AJ3170">
        <v>0</v>
      </c>
      <c r="AL3170" s="70"/>
      <c r="BM3170" s="135">
        <v>0.57638888888888884</v>
      </c>
      <c r="BN3170" s="136">
        <v>0.61805555555555558</v>
      </c>
      <c r="BO3170" s="101"/>
      <c r="BR3170" s="109" t="str">
        <f t="shared" si="49"/>
        <v>SH-25-3159</v>
      </c>
      <c r="BS3170" s="109" t="s">
        <v>1241</v>
      </c>
      <c r="BT3170" t="s">
        <v>92</v>
      </c>
      <c r="BU3170" t="s">
        <v>6681</v>
      </c>
    </row>
    <row r="3171" spans="1:73" hidden="1">
      <c r="A3171" s="103" t="s">
        <v>6682</v>
      </c>
      <c r="B3171" s="102">
        <v>45813</v>
      </c>
      <c r="C3171" s="104">
        <f>_xlfn.ISOWEEKNUM(Tabella2[[#This Row],[Date]])</f>
        <v>23</v>
      </c>
      <c r="D3171" s="104" t="s">
        <v>860</v>
      </c>
      <c r="E3171" s="104" t="s">
        <v>284</v>
      </c>
      <c r="F3171" s="104">
        <v>80</v>
      </c>
      <c r="G3171" s="104" t="s">
        <v>257</v>
      </c>
      <c r="H3171" s="105">
        <v>8</v>
      </c>
      <c r="I3171" s="104"/>
      <c r="J3171" s="104" t="s">
        <v>258</v>
      </c>
      <c r="K3171" s="104" t="s">
        <v>77</v>
      </c>
      <c r="L3171" s="104" t="s">
        <v>259</v>
      </c>
      <c r="M3171" s="104" t="s">
        <v>276</v>
      </c>
      <c r="N3171" s="104"/>
      <c r="O3171" s="106"/>
      <c r="P3171" s="111" t="s">
        <v>2716</v>
      </c>
      <c r="Q3171" s="153" t="s">
        <v>550</v>
      </c>
      <c r="R3171" s="153" t="s">
        <v>665</v>
      </c>
      <c r="S3171" s="153">
        <v>4.1666666666666657E-2</v>
      </c>
      <c r="T3171" s="153">
        <v>0.58333333333333337</v>
      </c>
      <c r="U3171" s="153">
        <v>0.625</v>
      </c>
      <c r="V3171" s="153">
        <f>IF(ISBLANK(T3171),"",Tabella2[[#This Row],[ACT STOP]]-Tabella2[[#This Row],[ACT START]])</f>
        <v>4.166666666666663E-2</v>
      </c>
      <c r="W3171" s="104" t="s">
        <v>92</v>
      </c>
      <c r="X3171" s="104" t="s">
        <v>91</v>
      </c>
      <c r="Y3171" s="110"/>
      <c r="Z3171" s="106"/>
      <c r="AA3171" s="104"/>
      <c r="AB3171" s="107"/>
      <c r="AC3171" s="72">
        <v>1</v>
      </c>
      <c r="AH3171" s="70"/>
      <c r="AI3171" s="70"/>
      <c r="AJ3171">
        <v>0</v>
      </c>
      <c r="AL3171" s="70"/>
      <c r="BM3171" s="135">
        <v>0.58333333333333337</v>
      </c>
      <c r="BN3171" s="136">
        <v>0.625</v>
      </c>
      <c r="BO3171" s="101"/>
      <c r="BR3171" s="109" t="str">
        <f t="shared" si="49"/>
        <v>SH-25-3160</v>
      </c>
      <c r="BS3171" s="109" t="s">
        <v>653</v>
      </c>
      <c r="BT3171" t="s">
        <v>92</v>
      </c>
      <c r="BU3171" t="s">
        <v>6683</v>
      </c>
    </row>
    <row r="3172" spans="1:73" hidden="1">
      <c r="A3172" s="103" t="s">
        <v>6684</v>
      </c>
      <c r="B3172" s="102">
        <v>45813</v>
      </c>
      <c r="C3172" s="104">
        <f>_xlfn.ISOWEEKNUM(Tabella2[[#This Row],[Date]])</f>
        <v>23</v>
      </c>
      <c r="D3172" s="104" t="s">
        <v>421</v>
      </c>
      <c r="E3172" s="104" t="s">
        <v>327</v>
      </c>
      <c r="F3172" s="104">
        <v>71</v>
      </c>
      <c r="G3172" s="104" t="s">
        <v>257</v>
      </c>
      <c r="H3172" s="105">
        <v>9</v>
      </c>
      <c r="I3172" s="104" t="s">
        <v>258</v>
      </c>
      <c r="J3172" s="104"/>
      <c r="K3172" s="104" t="s">
        <v>79</v>
      </c>
      <c r="L3172" s="104" t="s">
        <v>299</v>
      </c>
      <c r="M3172" s="104" t="s">
        <v>276</v>
      </c>
      <c r="N3172" s="104"/>
      <c r="O3172" s="108" t="str">
        <f>A896</f>
        <v>13298</v>
      </c>
      <c r="P3172" s="111" t="s">
        <v>5341</v>
      </c>
      <c r="Q3172" s="153" t="s">
        <v>519</v>
      </c>
      <c r="R3172" s="153">
        <v>0.66666666666666663</v>
      </c>
      <c r="S3172" s="153">
        <v>2.0833333333333329E-2</v>
      </c>
      <c r="T3172" s="153">
        <v>0.64583333333333337</v>
      </c>
      <c r="U3172" s="153">
        <v>0.66666666666666663</v>
      </c>
      <c r="V3172" s="153">
        <f>IF(ISBLANK(T3172),"",Tabella2[[#This Row],[ACT STOP]]-Tabella2[[#This Row],[ACT START]])</f>
        <v>2.0833333333333259E-2</v>
      </c>
      <c r="W3172" s="104" t="s">
        <v>92</v>
      </c>
      <c r="X3172" s="104" t="s">
        <v>91</v>
      </c>
      <c r="Y3172" s="110"/>
      <c r="Z3172" s="106"/>
      <c r="AA3172" s="104"/>
      <c r="AB3172" s="107"/>
      <c r="AC3172" s="72">
        <v>1</v>
      </c>
      <c r="AH3172" s="70"/>
      <c r="AI3172" s="70"/>
      <c r="AJ3172">
        <v>0</v>
      </c>
      <c r="AL3172" s="70"/>
      <c r="BM3172" s="135">
        <v>0.64583333333333337</v>
      </c>
      <c r="BN3172" s="136">
        <v>0.66666666666666663</v>
      </c>
      <c r="BO3172" s="101"/>
      <c r="BR3172" s="109" t="str">
        <f t="shared" si="49"/>
        <v>SH-25-3161</v>
      </c>
      <c r="BS3172" s="109" t="s">
        <v>318</v>
      </c>
      <c r="BT3172" t="s">
        <v>92</v>
      </c>
      <c r="BU3172" t="s">
        <v>6685</v>
      </c>
    </row>
    <row r="3173" spans="1:73" hidden="1">
      <c r="A3173" s="103" t="s">
        <v>6686</v>
      </c>
      <c r="B3173" s="102">
        <v>45813</v>
      </c>
      <c r="C3173" s="104">
        <f>_xlfn.ISOWEEKNUM(Tabella2[[#This Row],[Date]])</f>
        <v>23</v>
      </c>
      <c r="D3173" s="104" t="s">
        <v>751</v>
      </c>
      <c r="E3173" s="104" t="s">
        <v>256</v>
      </c>
      <c r="F3173" s="104">
        <v>78</v>
      </c>
      <c r="G3173" s="104" t="s">
        <v>284</v>
      </c>
      <c r="H3173" s="105">
        <v>23</v>
      </c>
      <c r="I3173" s="104" t="s">
        <v>258</v>
      </c>
      <c r="J3173" s="104"/>
      <c r="K3173" s="104" t="s">
        <v>83</v>
      </c>
      <c r="L3173" s="104" t="s">
        <v>259</v>
      </c>
      <c r="M3173" s="104" t="s">
        <v>276</v>
      </c>
      <c r="N3173" s="104"/>
      <c r="O3173" s="108"/>
      <c r="P3173" s="111" t="s">
        <v>752</v>
      </c>
      <c r="Q3173" s="153" t="s">
        <v>519</v>
      </c>
      <c r="R3173" s="153" t="s">
        <v>520</v>
      </c>
      <c r="S3173" s="153">
        <v>4.1666666666666657E-2</v>
      </c>
      <c r="T3173" s="153">
        <v>0.64583333333333337</v>
      </c>
      <c r="U3173" s="153">
        <v>0.6875</v>
      </c>
      <c r="V3173" s="153">
        <f>IF(ISBLANK(T3173),"",Tabella2[[#This Row],[ACT STOP]]-Tabella2[[#This Row],[ACT START]])</f>
        <v>4.166666666666663E-2</v>
      </c>
      <c r="W3173" s="104" t="s">
        <v>92</v>
      </c>
      <c r="X3173" s="104" t="s">
        <v>91</v>
      </c>
      <c r="Y3173" s="110"/>
      <c r="Z3173" s="106"/>
      <c r="AA3173" s="104"/>
      <c r="AB3173" s="107"/>
      <c r="AC3173" s="72">
        <v>1</v>
      </c>
      <c r="AH3173" s="70"/>
      <c r="AI3173" s="70"/>
      <c r="AJ3173">
        <v>0</v>
      </c>
      <c r="AL3173" s="70"/>
      <c r="BM3173" s="135">
        <v>0.64583333333333337</v>
      </c>
      <c r="BN3173" s="136">
        <v>0.6875</v>
      </c>
      <c r="BO3173" s="101"/>
      <c r="BR3173" s="109" t="str">
        <f t="shared" si="49"/>
        <v>SH-25-3162</v>
      </c>
      <c r="BS3173" s="109" t="s">
        <v>358</v>
      </c>
      <c r="BT3173" t="s">
        <v>92</v>
      </c>
      <c r="BU3173" t="s">
        <v>6687</v>
      </c>
    </row>
    <row r="3174" spans="1:73" hidden="1">
      <c r="A3174" s="103" t="s">
        <v>6688</v>
      </c>
      <c r="B3174" s="102">
        <v>45814</v>
      </c>
      <c r="C3174" s="104">
        <f>_xlfn.ISOWEEKNUM(Tabella2[[#This Row],[Date]])</f>
        <v>23</v>
      </c>
      <c r="D3174" s="104" t="s">
        <v>305</v>
      </c>
      <c r="E3174" s="104" t="s">
        <v>284</v>
      </c>
      <c r="F3174" s="104">
        <v>45</v>
      </c>
      <c r="G3174" s="104" t="s">
        <v>257</v>
      </c>
      <c r="H3174" s="105">
        <v>14</v>
      </c>
      <c r="I3174" s="104"/>
      <c r="J3174" s="104" t="s">
        <v>258</v>
      </c>
      <c r="K3174" s="104" t="s">
        <v>79</v>
      </c>
      <c r="L3174" s="104" t="s">
        <v>299</v>
      </c>
      <c r="M3174" s="104" t="s">
        <v>313</v>
      </c>
      <c r="N3174" s="104"/>
      <c r="O3174" s="108" t="str">
        <f>A3175</f>
        <v>15577</v>
      </c>
      <c r="P3174" s="111" t="s">
        <v>314</v>
      </c>
      <c r="Q3174" s="153" t="s">
        <v>285</v>
      </c>
      <c r="R3174" s="153">
        <v>0.33333333333333331</v>
      </c>
      <c r="S3174" s="153">
        <v>4.1666666666666657E-2</v>
      </c>
      <c r="T3174" s="153" t="s">
        <v>285</v>
      </c>
      <c r="U3174" s="153">
        <v>0.33333333333333331</v>
      </c>
      <c r="V3174" s="153">
        <f>IF(ISBLANK(T3174),"",Tabella2[[#This Row],[ACT STOP]]-Tabella2[[#This Row],[ACT START]])</f>
        <v>4.166666666666663E-2</v>
      </c>
      <c r="W3174" s="104" t="s">
        <v>92</v>
      </c>
      <c r="X3174" s="104" t="s">
        <v>91</v>
      </c>
      <c r="Y3174" s="110"/>
      <c r="Z3174" s="106"/>
      <c r="AA3174" s="104"/>
      <c r="AB3174" s="107"/>
      <c r="AC3174" s="72">
        <v>1</v>
      </c>
      <c r="AH3174" s="70"/>
      <c r="AI3174" s="70"/>
      <c r="AJ3174">
        <v>0</v>
      </c>
      <c r="AL3174" s="70"/>
      <c r="BM3174" s="135" t="s">
        <v>285</v>
      </c>
      <c r="BN3174" s="136">
        <v>0.33333333333333331</v>
      </c>
      <c r="BO3174" s="101"/>
      <c r="BR3174" s="109" t="str">
        <f t="shared" si="49"/>
        <v>SH-25-3163</v>
      </c>
      <c r="BS3174" s="109" t="s">
        <v>372</v>
      </c>
      <c r="BT3174" t="s">
        <v>92</v>
      </c>
      <c r="BU3174" t="s">
        <v>6689</v>
      </c>
    </row>
    <row r="3175" spans="1:73" hidden="1">
      <c r="A3175" s="103" t="s">
        <v>6690</v>
      </c>
      <c r="B3175" s="102">
        <v>45814</v>
      </c>
      <c r="C3175" s="104">
        <f>_xlfn.ISOWEEKNUM(Tabella2[[#This Row],[Date]])</f>
        <v>23</v>
      </c>
      <c r="D3175" s="104" t="s">
        <v>305</v>
      </c>
      <c r="E3175" s="104" t="s">
        <v>284</v>
      </c>
      <c r="F3175" s="104">
        <v>47</v>
      </c>
      <c r="G3175" s="104" t="s">
        <v>257</v>
      </c>
      <c r="H3175" s="105">
        <v>5</v>
      </c>
      <c r="I3175" s="104"/>
      <c r="J3175" s="104" t="s">
        <v>258</v>
      </c>
      <c r="K3175" s="104" t="s">
        <v>78</v>
      </c>
      <c r="L3175" s="104" t="s">
        <v>299</v>
      </c>
      <c r="M3175" s="104" t="s">
        <v>313</v>
      </c>
      <c r="N3175" s="104"/>
      <c r="O3175" s="108" t="str">
        <f>A3174</f>
        <v>15576</v>
      </c>
      <c r="P3175" s="111" t="s">
        <v>314</v>
      </c>
      <c r="Q3175" s="153" t="s">
        <v>285</v>
      </c>
      <c r="R3175" s="153">
        <v>0.33333333333333331</v>
      </c>
      <c r="S3175" s="153">
        <v>4.1666666666666657E-2</v>
      </c>
      <c r="T3175" s="153" t="s">
        <v>285</v>
      </c>
      <c r="U3175" s="153">
        <v>0.33333333333333331</v>
      </c>
      <c r="V3175" s="153">
        <f>IF(ISBLANK(T3175),"",Tabella2[[#This Row],[ACT STOP]]-Tabella2[[#This Row],[ACT START]])</f>
        <v>4.166666666666663E-2</v>
      </c>
      <c r="W3175" s="104" t="s">
        <v>92</v>
      </c>
      <c r="X3175" s="104" t="s">
        <v>91</v>
      </c>
      <c r="Y3175" s="110"/>
      <c r="Z3175" s="106"/>
      <c r="AA3175" s="104"/>
      <c r="AB3175" s="107"/>
      <c r="AC3175" s="72">
        <v>1</v>
      </c>
      <c r="AH3175" s="70"/>
      <c r="AI3175" s="70"/>
      <c r="AJ3175">
        <v>0</v>
      </c>
      <c r="AL3175" s="70"/>
      <c r="BM3175" s="135" t="s">
        <v>285</v>
      </c>
      <c r="BN3175" s="136">
        <v>0.33333333333333331</v>
      </c>
      <c r="BO3175" s="101"/>
      <c r="BR3175" s="109" t="str">
        <f t="shared" si="49"/>
        <v>SH-25-3164</v>
      </c>
      <c r="BS3175" s="109" t="s">
        <v>416</v>
      </c>
      <c r="BT3175" t="s">
        <v>92</v>
      </c>
      <c r="BU3175" t="s">
        <v>6691</v>
      </c>
    </row>
    <row r="3176" spans="1:73" hidden="1">
      <c r="A3176" s="103" t="s">
        <v>6692</v>
      </c>
      <c r="B3176" s="102">
        <v>45814</v>
      </c>
      <c r="C3176" s="104">
        <f>_xlfn.ISOWEEKNUM(Tabella2[[#This Row],[Date]])</f>
        <v>23</v>
      </c>
      <c r="D3176" s="104" t="s">
        <v>3529</v>
      </c>
      <c r="E3176" s="104" t="s">
        <v>284</v>
      </c>
      <c r="F3176" s="104">
        <v>68</v>
      </c>
      <c r="G3176" s="104" t="s">
        <v>257</v>
      </c>
      <c r="H3176" s="105">
        <v>10</v>
      </c>
      <c r="I3176" s="104"/>
      <c r="J3176" s="104" t="s">
        <v>258</v>
      </c>
      <c r="K3176" s="104" t="s">
        <v>80</v>
      </c>
      <c r="L3176" s="104" t="s">
        <v>299</v>
      </c>
      <c r="M3176" s="104" t="s">
        <v>516</v>
      </c>
      <c r="N3176" s="104"/>
      <c r="O3176" s="108" t="str">
        <f>A3177</f>
        <v>15579</v>
      </c>
      <c r="P3176" s="111" t="s">
        <v>1986</v>
      </c>
      <c r="Q3176" s="153" t="s">
        <v>285</v>
      </c>
      <c r="R3176" s="153">
        <v>0.33333333333333331</v>
      </c>
      <c r="S3176" s="153">
        <v>4.1666666666666657E-2</v>
      </c>
      <c r="T3176" s="153">
        <v>0.29166666666666669</v>
      </c>
      <c r="U3176" s="153">
        <v>0.33333333333333331</v>
      </c>
      <c r="V3176" s="153">
        <f>IF(ISBLANK(T3176),"",Tabella2[[#This Row],[ACT STOP]]-Tabella2[[#This Row],[ACT START]])</f>
        <v>4.166666666666663E-2</v>
      </c>
      <c r="W3176" s="104" t="s">
        <v>92</v>
      </c>
      <c r="X3176" s="104" t="s">
        <v>91</v>
      </c>
      <c r="Y3176" s="110" t="s">
        <v>6693</v>
      </c>
      <c r="Z3176" s="106"/>
      <c r="AA3176" s="104"/>
      <c r="AB3176" s="107"/>
      <c r="AC3176" s="72">
        <v>1</v>
      </c>
      <c r="AH3176" s="70"/>
      <c r="AI3176" s="70"/>
      <c r="AJ3176">
        <v>0</v>
      </c>
      <c r="AL3176" s="70"/>
      <c r="BM3176" s="135">
        <v>0.29166666666666669</v>
      </c>
      <c r="BN3176" s="136">
        <v>0.33333333333333331</v>
      </c>
      <c r="BO3176" s="101"/>
      <c r="BR3176" s="109" t="str">
        <f t="shared" si="49"/>
        <v>SH-25-3165</v>
      </c>
      <c r="BS3176" s="109" t="s">
        <v>552</v>
      </c>
      <c r="BT3176" t="s">
        <v>92</v>
      </c>
      <c r="BU3176" t="s">
        <v>6694</v>
      </c>
    </row>
    <row r="3177" spans="1:73" hidden="1">
      <c r="A3177" s="103" t="s">
        <v>6695</v>
      </c>
      <c r="B3177" s="102">
        <v>45814</v>
      </c>
      <c r="C3177" s="104">
        <f>_xlfn.ISOWEEKNUM(Tabella2[[#This Row],[Date]])</f>
        <v>23</v>
      </c>
      <c r="D3177" s="104" t="s">
        <v>3529</v>
      </c>
      <c r="E3177" s="104" t="s">
        <v>284</v>
      </c>
      <c r="F3177" s="104">
        <v>69</v>
      </c>
      <c r="G3177" s="104" t="s">
        <v>257</v>
      </c>
      <c r="H3177" s="105">
        <v>12</v>
      </c>
      <c r="I3177" s="104"/>
      <c r="J3177" s="104" t="s">
        <v>258</v>
      </c>
      <c r="K3177" s="104" t="s">
        <v>81</v>
      </c>
      <c r="L3177" s="104" t="s">
        <v>299</v>
      </c>
      <c r="M3177" s="104" t="s">
        <v>516</v>
      </c>
      <c r="N3177" s="104"/>
      <c r="O3177" s="108" t="str">
        <f>A3176</f>
        <v>15578</v>
      </c>
      <c r="P3177" s="111" t="s">
        <v>1986</v>
      </c>
      <c r="Q3177" s="153" t="s">
        <v>285</v>
      </c>
      <c r="R3177" s="153">
        <v>0.33333333333333331</v>
      </c>
      <c r="S3177" s="153">
        <v>4.1666666666666657E-2</v>
      </c>
      <c r="T3177" s="153">
        <v>0.29166666666666669</v>
      </c>
      <c r="U3177" s="153">
        <v>0.33333333333333331</v>
      </c>
      <c r="V3177" s="153">
        <f>IF(ISBLANK(T3177),"",Tabella2[[#This Row],[ACT STOP]]-Tabella2[[#This Row],[ACT START]])</f>
        <v>4.166666666666663E-2</v>
      </c>
      <c r="W3177" s="104" t="s">
        <v>92</v>
      </c>
      <c r="X3177" s="104" t="s">
        <v>91</v>
      </c>
      <c r="Y3177" s="110"/>
      <c r="Z3177" s="106"/>
      <c r="AA3177" s="104"/>
      <c r="AB3177" s="107"/>
      <c r="AC3177" s="72">
        <v>1</v>
      </c>
      <c r="AH3177" s="70"/>
      <c r="AI3177" s="70"/>
      <c r="AJ3177">
        <v>0</v>
      </c>
      <c r="AL3177" s="70"/>
      <c r="BM3177" s="135">
        <v>0.29166666666666669</v>
      </c>
      <c r="BN3177" s="136">
        <v>0.33333333333333331</v>
      </c>
      <c r="BO3177" s="101"/>
      <c r="BR3177" s="109" t="str">
        <f t="shared" si="49"/>
        <v>SH-25-3166</v>
      </c>
      <c r="BS3177" s="109" t="s">
        <v>266</v>
      </c>
      <c r="BT3177" t="s">
        <v>92</v>
      </c>
      <c r="BU3177" t="s">
        <v>6696</v>
      </c>
    </row>
    <row r="3178" spans="1:73" hidden="1">
      <c r="A3178" s="103" t="s">
        <v>6697</v>
      </c>
      <c r="B3178" s="102">
        <v>45814</v>
      </c>
      <c r="C3178" s="104">
        <f>_xlfn.ISOWEEKNUM(Tabella2[[#This Row],[Date]])</f>
        <v>23</v>
      </c>
      <c r="D3178" s="104" t="s">
        <v>574</v>
      </c>
      <c r="E3178" s="104" t="s">
        <v>284</v>
      </c>
      <c r="F3178" s="104">
        <v>66</v>
      </c>
      <c r="G3178" s="104" t="s">
        <v>257</v>
      </c>
      <c r="H3178" s="105">
        <v>15</v>
      </c>
      <c r="I3178" s="104"/>
      <c r="J3178" s="104" t="s">
        <v>258</v>
      </c>
      <c r="K3178" s="104" t="s">
        <v>83</v>
      </c>
      <c r="L3178" s="104" t="s">
        <v>259</v>
      </c>
      <c r="M3178" s="104" t="s">
        <v>461</v>
      </c>
      <c r="N3178" s="104"/>
      <c r="O3178" s="106"/>
      <c r="P3178" s="111" t="s">
        <v>610</v>
      </c>
      <c r="Q3178" s="153" t="s">
        <v>285</v>
      </c>
      <c r="R3178" s="153">
        <v>0.33333333333333331</v>
      </c>
      <c r="S3178" s="153">
        <v>4.1666666666666657E-2</v>
      </c>
      <c r="T3178" s="153">
        <v>0.29166666666666669</v>
      </c>
      <c r="U3178" s="153">
        <v>0.33333333333333331</v>
      </c>
      <c r="V3178" s="153">
        <f>IF(ISBLANK(T3178),"",Tabella2[[#This Row],[ACT STOP]]-Tabella2[[#This Row],[ACT START]])</f>
        <v>4.166666666666663E-2</v>
      </c>
      <c r="W3178" s="104" t="s">
        <v>92</v>
      </c>
      <c r="X3178" s="104" t="s">
        <v>91</v>
      </c>
      <c r="Y3178" s="110"/>
      <c r="Z3178" s="106"/>
      <c r="AA3178" s="104"/>
      <c r="AB3178" s="107"/>
      <c r="AC3178" s="72">
        <v>1</v>
      </c>
      <c r="AH3178" s="70"/>
      <c r="AI3178" s="70"/>
      <c r="AJ3178">
        <v>0</v>
      </c>
      <c r="AL3178" s="70"/>
      <c r="BM3178" s="135">
        <v>0.29166666666666669</v>
      </c>
      <c r="BN3178" s="136">
        <v>0.33333333333333331</v>
      </c>
      <c r="BO3178" s="101"/>
      <c r="BR3178" s="109" t="str">
        <f t="shared" si="49"/>
        <v>SH-25-3167</v>
      </c>
      <c r="BS3178" s="109" t="s">
        <v>1028</v>
      </c>
      <c r="BT3178" t="s">
        <v>92</v>
      </c>
      <c r="BU3178" t="s">
        <v>6698</v>
      </c>
    </row>
    <row r="3179" spans="1:73" hidden="1">
      <c r="A3179" s="103" t="s">
        <v>6699</v>
      </c>
      <c r="B3179" s="102">
        <v>45814</v>
      </c>
      <c r="C3179" s="104">
        <f>_xlfn.ISOWEEKNUM(Tabella2[[#This Row],[Date]])</f>
        <v>23</v>
      </c>
      <c r="D3179" s="104" t="s">
        <v>275</v>
      </c>
      <c r="E3179" s="104" t="s">
        <v>256</v>
      </c>
      <c r="F3179" s="104">
        <v>57</v>
      </c>
      <c r="G3179" s="104" t="s">
        <v>257</v>
      </c>
      <c r="H3179" s="105">
        <v>9</v>
      </c>
      <c r="I3179" s="104" t="s">
        <v>258</v>
      </c>
      <c r="J3179" s="104"/>
      <c r="K3179" s="104" t="s">
        <v>79</v>
      </c>
      <c r="L3179" s="104" t="s">
        <v>299</v>
      </c>
      <c r="M3179" s="104" t="s">
        <v>386</v>
      </c>
      <c r="N3179" s="104"/>
      <c r="O3179" s="108" t="str">
        <f>A3180</f>
        <v>15582</v>
      </c>
      <c r="P3179" s="111" t="s">
        <v>391</v>
      </c>
      <c r="Q3179" s="153" t="s">
        <v>525</v>
      </c>
      <c r="R3179" s="153">
        <v>0.39583333333333331</v>
      </c>
      <c r="S3179" s="153">
        <v>4.1666666666666657E-2</v>
      </c>
      <c r="T3179" s="153" t="s">
        <v>525</v>
      </c>
      <c r="U3179" s="153">
        <v>0.39583333333333331</v>
      </c>
      <c r="V3179" s="153">
        <f>IF(ISBLANK(T3179),"",Tabella2[[#This Row],[ACT STOP]]-Tabella2[[#This Row],[ACT START]])</f>
        <v>4.166666666666663E-2</v>
      </c>
      <c r="W3179" s="104" t="s">
        <v>92</v>
      </c>
      <c r="X3179" s="104" t="s">
        <v>91</v>
      </c>
      <c r="Y3179" s="110" t="s">
        <v>6700</v>
      </c>
      <c r="Z3179" s="106"/>
      <c r="AA3179" s="104"/>
      <c r="AB3179" s="107"/>
      <c r="AC3179" s="72">
        <v>1</v>
      </c>
      <c r="AH3179" s="70"/>
      <c r="AI3179" s="70"/>
      <c r="AJ3179">
        <v>0</v>
      </c>
      <c r="AL3179" s="70"/>
      <c r="BM3179" s="135" t="s">
        <v>525</v>
      </c>
      <c r="BN3179" s="136">
        <v>0.39583333333333331</v>
      </c>
      <c r="BO3179" s="101"/>
      <c r="BR3179" s="109" t="str">
        <f t="shared" si="49"/>
        <v>SH-25-3168</v>
      </c>
      <c r="BS3179" s="109" t="s">
        <v>318</v>
      </c>
      <c r="BT3179" t="s">
        <v>92</v>
      </c>
      <c r="BU3179" t="s">
        <v>6701</v>
      </c>
    </row>
    <row r="3180" spans="1:73" hidden="1">
      <c r="A3180" s="103" t="s">
        <v>6702</v>
      </c>
      <c r="B3180" s="102">
        <v>45814</v>
      </c>
      <c r="C3180" s="104">
        <f>_xlfn.ISOWEEKNUM(Tabella2[[#This Row],[Date]])</f>
        <v>23</v>
      </c>
      <c r="D3180" s="104" t="s">
        <v>755</v>
      </c>
      <c r="E3180" s="104" t="s">
        <v>256</v>
      </c>
      <c r="F3180" s="104">
        <v>58</v>
      </c>
      <c r="G3180" s="104" t="s">
        <v>257</v>
      </c>
      <c r="H3180" s="105">
        <v>1</v>
      </c>
      <c r="I3180" s="104" t="s">
        <v>258</v>
      </c>
      <c r="J3180" s="104"/>
      <c r="K3180" s="104" t="s">
        <v>78</v>
      </c>
      <c r="L3180" s="104" t="s">
        <v>299</v>
      </c>
      <c r="M3180" s="104" t="s">
        <v>386</v>
      </c>
      <c r="N3180" s="104"/>
      <c r="O3180" s="108" t="str">
        <f>A3179</f>
        <v>15581</v>
      </c>
      <c r="P3180" s="111" t="s">
        <v>391</v>
      </c>
      <c r="Q3180" s="153" t="s">
        <v>525</v>
      </c>
      <c r="R3180" s="153">
        <v>0.39583333333333331</v>
      </c>
      <c r="S3180" s="153">
        <v>4.1666666666666657E-2</v>
      </c>
      <c r="T3180" s="153" t="s">
        <v>525</v>
      </c>
      <c r="U3180" s="153">
        <v>0.39583333333333331</v>
      </c>
      <c r="V3180" s="153">
        <f>IF(ISBLANK(T3180),"",Tabella2[[#This Row],[ACT STOP]]-Tabella2[[#This Row],[ACT START]])</f>
        <v>4.166666666666663E-2</v>
      </c>
      <c r="W3180" s="104" t="s">
        <v>92</v>
      </c>
      <c r="X3180" s="104" t="s">
        <v>91</v>
      </c>
      <c r="Y3180" s="110"/>
      <c r="Z3180" s="106"/>
      <c r="AA3180" s="104"/>
      <c r="AB3180" s="107"/>
      <c r="AC3180" s="72">
        <v>1</v>
      </c>
      <c r="AH3180" s="70"/>
      <c r="AI3180" s="70"/>
      <c r="AJ3180">
        <v>0</v>
      </c>
      <c r="AL3180" s="70"/>
      <c r="BM3180" s="135" t="s">
        <v>525</v>
      </c>
      <c r="BN3180" s="136">
        <v>0.39583333333333331</v>
      </c>
      <c r="BO3180" s="101"/>
      <c r="BR3180" s="109" t="str">
        <f t="shared" si="49"/>
        <v>SH-25-3169</v>
      </c>
      <c r="BS3180" s="109" t="s">
        <v>332</v>
      </c>
      <c r="BT3180" t="s">
        <v>92</v>
      </c>
      <c r="BU3180" t="s">
        <v>6703</v>
      </c>
    </row>
    <row r="3181" spans="1:73" hidden="1">
      <c r="A3181" s="103" t="s">
        <v>6704</v>
      </c>
      <c r="B3181" s="102">
        <v>45814</v>
      </c>
      <c r="C3181" s="104">
        <f>_xlfn.ISOWEEKNUM(Tabella2[[#This Row],[Date]])</f>
        <v>23</v>
      </c>
      <c r="D3181" s="104" t="s">
        <v>275</v>
      </c>
      <c r="E3181" s="104" t="s">
        <v>256</v>
      </c>
      <c r="F3181" s="104">
        <v>56</v>
      </c>
      <c r="G3181" s="104" t="s">
        <v>257</v>
      </c>
      <c r="H3181" s="105">
        <v>32</v>
      </c>
      <c r="I3181" s="104" t="s">
        <v>258</v>
      </c>
      <c r="J3181" s="104"/>
      <c r="K3181" s="104" t="s">
        <v>83</v>
      </c>
      <c r="L3181" s="104" t="s">
        <v>259</v>
      </c>
      <c r="M3181" s="104" t="s">
        <v>260</v>
      </c>
      <c r="N3181" s="104"/>
      <c r="O3181" s="106"/>
      <c r="P3181" s="111" t="s">
        <v>261</v>
      </c>
      <c r="Q3181" s="153" t="s">
        <v>525</v>
      </c>
      <c r="R3181" s="153">
        <v>0.39583333333333331</v>
      </c>
      <c r="S3181" s="153">
        <v>4.1666666666666657E-2</v>
      </c>
      <c r="T3181" s="153">
        <v>0.35416666666666669</v>
      </c>
      <c r="U3181" s="153">
        <v>0.39583333333333331</v>
      </c>
      <c r="V3181" s="153">
        <f>IF(ISBLANK(T3181),"",Tabella2[[#This Row],[ACT STOP]]-Tabella2[[#This Row],[ACT START]])</f>
        <v>4.166666666666663E-2</v>
      </c>
      <c r="W3181" s="104" t="s">
        <v>92</v>
      </c>
      <c r="X3181" s="104" t="s">
        <v>91</v>
      </c>
      <c r="Y3181" s="110" t="s">
        <v>6705</v>
      </c>
      <c r="Z3181" s="106"/>
      <c r="AA3181" s="104"/>
      <c r="AB3181" s="107"/>
      <c r="AC3181" s="72">
        <v>1</v>
      </c>
      <c r="AH3181" s="70"/>
      <c r="AI3181" s="70"/>
      <c r="AJ3181">
        <v>0</v>
      </c>
      <c r="AL3181" s="70"/>
      <c r="BM3181" s="135">
        <v>0.35416666666666669</v>
      </c>
      <c r="BN3181" s="136">
        <v>0.39583333333333331</v>
      </c>
      <c r="BO3181" s="101"/>
      <c r="BR3181" s="109" t="str">
        <f t="shared" si="49"/>
        <v>SH-25-3170</v>
      </c>
      <c r="BS3181" s="109" t="s">
        <v>356</v>
      </c>
      <c r="BT3181" t="s">
        <v>92</v>
      </c>
      <c r="BU3181" t="s">
        <v>6706</v>
      </c>
    </row>
    <row r="3182" spans="1:73" hidden="1">
      <c r="A3182" s="103" t="s">
        <v>6707</v>
      </c>
      <c r="B3182" s="102">
        <v>45814</v>
      </c>
      <c r="C3182" s="104">
        <f>_xlfn.ISOWEEKNUM(Tabella2[[#This Row],[Date]])</f>
        <v>23</v>
      </c>
      <c r="D3182" s="104" t="s">
        <v>509</v>
      </c>
      <c r="E3182" s="104" t="s">
        <v>284</v>
      </c>
      <c r="F3182" s="104">
        <v>71</v>
      </c>
      <c r="G3182" s="104" t="s">
        <v>284</v>
      </c>
      <c r="H3182" s="105">
        <v>23</v>
      </c>
      <c r="I3182" s="104"/>
      <c r="J3182" s="104" t="s">
        <v>258</v>
      </c>
      <c r="K3182" s="104" t="s">
        <v>81</v>
      </c>
      <c r="L3182" s="104" t="s">
        <v>259</v>
      </c>
      <c r="M3182" s="104" t="s">
        <v>276</v>
      </c>
      <c r="N3182" s="104"/>
      <c r="O3182" s="106"/>
      <c r="P3182" s="111" t="s">
        <v>1898</v>
      </c>
      <c r="Q3182" s="153" t="s">
        <v>525</v>
      </c>
      <c r="R3182" s="153">
        <v>0.39583333333333331</v>
      </c>
      <c r="S3182" s="153">
        <v>4.1666666666666657E-2</v>
      </c>
      <c r="T3182" s="153">
        <v>0.35416666666666669</v>
      </c>
      <c r="U3182" s="153">
        <v>0.39583333333333331</v>
      </c>
      <c r="V3182" s="153">
        <f>IF(ISBLANK(T3182),"",Tabella2[[#This Row],[ACT STOP]]-Tabella2[[#This Row],[ACT START]])</f>
        <v>4.166666666666663E-2</v>
      </c>
      <c r="W3182" s="104" t="s">
        <v>92</v>
      </c>
      <c r="X3182" s="104" t="s">
        <v>91</v>
      </c>
      <c r="Y3182" s="110" t="s">
        <v>6708</v>
      </c>
      <c r="Z3182" s="106"/>
      <c r="AA3182" s="104"/>
      <c r="AB3182" s="107"/>
      <c r="AC3182" s="72">
        <v>1</v>
      </c>
      <c r="AH3182" s="70"/>
      <c r="AI3182" s="70"/>
      <c r="AJ3182">
        <v>0</v>
      </c>
      <c r="AL3182" s="70"/>
      <c r="BM3182" s="135">
        <v>0.35416666666666669</v>
      </c>
      <c r="BN3182" s="136">
        <v>0.39583333333333331</v>
      </c>
      <c r="BO3182" s="101"/>
      <c r="BR3182" s="109" t="str">
        <f t="shared" si="49"/>
        <v>SH-25-3171</v>
      </c>
      <c r="BS3182" s="109" t="s">
        <v>358</v>
      </c>
      <c r="BT3182" t="s">
        <v>92</v>
      </c>
      <c r="BU3182" t="s">
        <v>6709</v>
      </c>
    </row>
    <row r="3183" spans="1:73" hidden="1">
      <c r="A3183" s="103" t="s">
        <v>6710</v>
      </c>
      <c r="B3183" s="102">
        <v>45814</v>
      </c>
      <c r="C3183" s="104">
        <f>_xlfn.ISOWEEKNUM(Tabella2[[#This Row],[Date]])</f>
        <v>23</v>
      </c>
      <c r="D3183" s="104" t="s">
        <v>817</v>
      </c>
      <c r="E3183" s="104" t="s">
        <v>284</v>
      </c>
      <c r="F3183" s="104">
        <v>73</v>
      </c>
      <c r="G3183" s="104" t="s">
        <v>257</v>
      </c>
      <c r="H3183" s="105">
        <v>16</v>
      </c>
      <c r="I3183" s="104"/>
      <c r="J3183" s="104" t="s">
        <v>258</v>
      </c>
      <c r="K3183" s="104" t="s">
        <v>77</v>
      </c>
      <c r="L3183" s="104" t="s">
        <v>259</v>
      </c>
      <c r="M3183" s="104" t="s">
        <v>276</v>
      </c>
      <c r="N3183" s="104"/>
      <c r="O3183" s="106"/>
      <c r="P3183" s="111" t="s">
        <v>2716</v>
      </c>
      <c r="Q3183" s="153" t="s">
        <v>525</v>
      </c>
      <c r="R3183" s="153">
        <v>0.39583333333333331</v>
      </c>
      <c r="S3183" s="153">
        <v>4.1666666666666657E-2</v>
      </c>
      <c r="T3183" s="153">
        <v>0.35416666666666669</v>
      </c>
      <c r="U3183" s="153">
        <v>0.39583333333333331</v>
      </c>
      <c r="V3183" s="153">
        <f>IF(ISBLANK(T3183),"",Tabella2[[#This Row],[ACT STOP]]-Tabella2[[#This Row],[ACT START]])</f>
        <v>4.166666666666663E-2</v>
      </c>
      <c r="W3183" s="104" t="s">
        <v>92</v>
      </c>
      <c r="X3183" s="104" t="s">
        <v>91</v>
      </c>
      <c r="Y3183" s="110"/>
      <c r="Z3183" s="106"/>
      <c r="AA3183" s="104"/>
      <c r="AB3183" s="107"/>
      <c r="AC3183" s="72">
        <v>1</v>
      </c>
      <c r="AH3183" s="70"/>
      <c r="AI3183" s="70"/>
      <c r="AJ3183">
        <v>0</v>
      </c>
      <c r="AL3183" s="70"/>
      <c r="BM3183" s="135">
        <v>0.35416666666666669</v>
      </c>
      <c r="BN3183" s="136">
        <v>0.39583333333333331</v>
      </c>
      <c r="BO3183" s="101"/>
      <c r="BR3183" s="109" t="str">
        <f t="shared" si="49"/>
        <v>SH-25-3172</v>
      </c>
      <c r="BS3183" s="109" t="s">
        <v>447</v>
      </c>
      <c r="BT3183" t="s">
        <v>92</v>
      </c>
      <c r="BU3183" t="s">
        <v>6711</v>
      </c>
    </row>
    <row r="3184" spans="1:73" hidden="1">
      <c r="A3184" s="103" t="s">
        <v>6712</v>
      </c>
      <c r="B3184" s="102">
        <v>45814</v>
      </c>
      <c r="C3184" s="104">
        <f>_xlfn.ISOWEEKNUM(Tabella2[[#This Row],[Date]])</f>
        <v>23</v>
      </c>
      <c r="D3184" s="104" t="s">
        <v>305</v>
      </c>
      <c r="E3184" s="104" t="s">
        <v>284</v>
      </c>
      <c r="F3184" s="104">
        <v>47</v>
      </c>
      <c r="G3184" s="104" t="s">
        <v>257</v>
      </c>
      <c r="H3184" s="105">
        <v>12</v>
      </c>
      <c r="I3184" s="104"/>
      <c r="J3184" s="104" t="s">
        <v>258</v>
      </c>
      <c r="K3184" s="104" t="s">
        <v>79</v>
      </c>
      <c r="L3184" s="104" t="s">
        <v>299</v>
      </c>
      <c r="M3184" s="104" t="s">
        <v>313</v>
      </c>
      <c r="N3184" s="104"/>
      <c r="O3184" s="108" t="str">
        <f>A3185</f>
        <v>15587</v>
      </c>
      <c r="P3184" s="111" t="s">
        <v>442</v>
      </c>
      <c r="Q3184" s="153" t="s">
        <v>498</v>
      </c>
      <c r="R3184" s="153">
        <v>0.45833333333333331</v>
      </c>
      <c r="S3184" s="153">
        <v>4.1666666666666657E-2</v>
      </c>
      <c r="T3184" s="153" t="s">
        <v>498</v>
      </c>
      <c r="U3184" s="153">
        <v>0.45833333333333331</v>
      </c>
      <c r="V3184" s="153">
        <f>IF(ISBLANK(T3184),"",Tabella2[[#This Row],[ACT STOP]]-Tabella2[[#This Row],[ACT START]])</f>
        <v>4.166666666666663E-2</v>
      </c>
      <c r="W3184" s="104" t="s">
        <v>92</v>
      </c>
      <c r="X3184" s="104" t="s">
        <v>91</v>
      </c>
      <c r="Y3184" s="110"/>
      <c r="Z3184" s="106"/>
      <c r="AA3184" s="104"/>
      <c r="AB3184" s="107"/>
      <c r="AC3184" s="72">
        <v>1</v>
      </c>
      <c r="AH3184" s="70"/>
      <c r="AI3184" s="70"/>
      <c r="AJ3184">
        <v>0</v>
      </c>
      <c r="AL3184" s="70"/>
      <c r="BM3184" s="135" t="s">
        <v>498</v>
      </c>
      <c r="BN3184" s="136">
        <v>0.45833333333333331</v>
      </c>
      <c r="BO3184" s="101"/>
      <c r="BR3184" s="109" t="str">
        <f t="shared" si="49"/>
        <v>SH-25-3173</v>
      </c>
      <c r="BS3184" s="109" t="s">
        <v>266</v>
      </c>
      <c r="BT3184" t="s">
        <v>92</v>
      </c>
      <c r="BU3184" t="s">
        <v>6713</v>
      </c>
    </row>
    <row r="3185" spans="1:73" hidden="1">
      <c r="A3185" s="103" t="s">
        <v>6714</v>
      </c>
      <c r="B3185" s="102">
        <v>45814</v>
      </c>
      <c r="C3185" s="104">
        <f>_xlfn.ISOWEEKNUM(Tabella2[[#This Row],[Date]])</f>
        <v>23</v>
      </c>
      <c r="D3185" s="104" t="s">
        <v>305</v>
      </c>
      <c r="E3185" s="104" t="s">
        <v>284</v>
      </c>
      <c r="F3185" s="104">
        <v>46</v>
      </c>
      <c r="G3185" s="104" t="s">
        <v>257</v>
      </c>
      <c r="H3185" s="105">
        <v>5</v>
      </c>
      <c r="I3185" s="104"/>
      <c r="J3185" s="104" t="s">
        <v>258</v>
      </c>
      <c r="K3185" s="104" t="s">
        <v>78</v>
      </c>
      <c r="L3185" s="104" t="s">
        <v>299</v>
      </c>
      <c r="M3185" s="104" t="s">
        <v>313</v>
      </c>
      <c r="N3185" s="104"/>
      <c r="O3185" s="108" t="str">
        <f>A3184</f>
        <v>15586</v>
      </c>
      <c r="P3185" s="111" t="s">
        <v>314</v>
      </c>
      <c r="Q3185" s="153" t="s">
        <v>498</v>
      </c>
      <c r="R3185" s="153">
        <v>0.45833333333333331</v>
      </c>
      <c r="S3185" s="153">
        <v>4.1666666666666657E-2</v>
      </c>
      <c r="T3185" s="153" t="s">
        <v>498</v>
      </c>
      <c r="U3185" s="153">
        <v>0.45833333333333331</v>
      </c>
      <c r="V3185" s="153">
        <f>IF(ISBLANK(T3185),"",Tabella2[[#This Row],[ACT STOP]]-Tabella2[[#This Row],[ACT START]])</f>
        <v>4.166666666666663E-2</v>
      </c>
      <c r="W3185" s="104" t="s">
        <v>92</v>
      </c>
      <c r="X3185" s="104" t="s">
        <v>91</v>
      </c>
      <c r="Y3185" s="110"/>
      <c r="Z3185" s="106"/>
      <c r="AA3185" s="104"/>
      <c r="AB3185" s="107"/>
      <c r="AC3185" s="72">
        <v>1</v>
      </c>
      <c r="AH3185" s="70"/>
      <c r="AI3185" s="70"/>
      <c r="AJ3185">
        <v>0</v>
      </c>
      <c r="AL3185" s="70"/>
      <c r="BM3185" s="135" t="s">
        <v>498</v>
      </c>
      <c r="BN3185" s="136">
        <v>0.45833333333333331</v>
      </c>
      <c r="BO3185" s="101"/>
      <c r="BR3185" s="109" t="str">
        <f t="shared" si="49"/>
        <v>SH-25-3174</v>
      </c>
      <c r="BS3185" s="109" t="s">
        <v>416</v>
      </c>
      <c r="BT3185" t="s">
        <v>92</v>
      </c>
      <c r="BU3185" t="s">
        <v>6715</v>
      </c>
    </row>
    <row r="3186" spans="1:73" hidden="1">
      <c r="A3186" s="103" t="s">
        <v>6716</v>
      </c>
      <c r="B3186" s="102">
        <v>45814</v>
      </c>
      <c r="C3186" s="104">
        <f>_xlfn.ISOWEEKNUM(Tabella2[[#This Row],[Date]])</f>
        <v>23</v>
      </c>
      <c r="D3186" s="104" t="s">
        <v>558</v>
      </c>
      <c r="E3186" s="104" t="s">
        <v>284</v>
      </c>
      <c r="F3186" s="104">
        <v>61</v>
      </c>
      <c r="G3186" s="104" t="s">
        <v>257</v>
      </c>
      <c r="H3186" s="105">
        <v>14</v>
      </c>
      <c r="I3186" s="104"/>
      <c r="J3186" s="104" t="s">
        <v>258</v>
      </c>
      <c r="K3186" s="104" t="s">
        <v>80</v>
      </c>
      <c r="L3186" s="104" t="s">
        <v>299</v>
      </c>
      <c r="M3186" s="104" t="s">
        <v>516</v>
      </c>
      <c r="N3186" s="104"/>
      <c r="O3186" s="108" t="str">
        <f>A3187</f>
        <v>15589</v>
      </c>
      <c r="P3186" s="111" t="s">
        <v>1877</v>
      </c>
      <c r="Q3186" s="153" t="s">
        <v>498</v>
      </c>
      <c r="R3186" s="153">
        <v>0.45833333333333331</v>
      </c>
      <c r="S3186" s="153">
        <v>4.1666666666666657E-2</v>
      </c>
      <c r="T3186" s="153">
        <v>0.41666666666666669</v>
      </c>
      <c r="U3186" s="153">
        <v>0.45833333333333331</v>
      </c>
      <c r="V3186" s="153">
        <f>IF(ISBLANK(T3186),"",Tabella2[[#This Row],[ACT STOP]]-Tabella2[[#This Row],[ACT START]])</f>
        <v>4.166666666666663E-2</v>
      </c>
      <c r="W3186" s="104" t="s">
        <v>92</v>
      </c>
      <c r="X3186" s="104" t="s">
        <v>91</v>
      </c>
      <c r="Y3186" s="110"/>
      <c r="Z3186" s="106"/>
      <c r="AA3186" s="104"/>
      <c r="AB3186" s="107"/>
      <c r="AC3186" s="72">
        <v>1</v>
      </c>
      <c r="AH3186" s="70"/>
      <c r="AI3186" s="70"/>
      <c r="AJ3186">
        <v>0</v>
      </c>
      <c r="AL3186" s="70"/>
      <c r="BM3186" s="135">
        <v>0.41666666666666669</v>
      </c>
      <c r="BN3186" s="136">
        <v>0.45833333333333331</v>
      </c>
      <c r="BO3186" s="101"/>
      <c r="BR3186" s="109" t="str">
        <f t="shared" si="49"/>
        <v>SH-25-3175</v>
      </c>
      <c r="BS3186" s="109" t="s">
        <v>372</v>
      </c>
      <c r="BT3186" t="s">
        <v>92</v>
      </c>
      <c r="BU3186" t="s">
        <v>6717</v>
      </c>
    </row>
    <row r="3187" spans="1:73" hidden="1">
      <c r="A3187" s="103" t="s">
        <v>6718</v>
      </c>
      <c r="B3187" s="102">
        <v>45814</v>
      </c>
      <c r="C3187" s="104">
        <f>_xlfn.ISOWEEKNUM(Tabella2[[#This Row],[Date]])</f>
        <v>23</v>
      </c>
      <c r="D3187" s="104" t="s">
        <v>558</v>
      </c>
      <c r="E3187" s="104" t="s">
        <v>284</v>
      </c>
      <c r="F3187" s="104">
        <v>59</v>
      </c>
      <c r="G3187" s="104" t="s">
        <v>257</v>
      </c>
      <c r="H3187" s="105">
        <v>10</v>
      </c>
      <c r="I3187" s="104"/>
      <c r="J3187" s="104" t="s">
        <v>258</v>
      </c>
      <c r="K3187" s="104" t="s">
        <v>81</v>
      </c>
      <c r="L3187" s="104" t="s">
        <v>299</v>
      </c>
      <c r="M3187" s="104" t="s">
        <v>516</v>
      </c>
      <c r="N3187" s="104"/>
      <c r="O3187" s="108" t="str">
        <f>A3186</f>
        <v>15588</v>
      </c>
      <c r="P3187" s="111" t="s">
        <v>1877</v>
      </c>
      <c r="Q3187" s="153" t="s">
        <v>498</v>
      </c>
      <c r="R3187" s="153">
        <v>0.45833333333333331</v>
      </c>
      <c r="S3187" s="153">
        <v>4.1666666666666657E-2</v>
      </c>
      <c r="T3187" s="153">
        <v>0.41666666666666669</v>
      </c>
      <c r="U3187" s="153">
        <v>0.45833333333333331</v>
      </c>
      <c r="V3187" s="153">
        <f>IF(ISBLANK(T3187),"",Tabella2[[#This Row],[ACT STOP]]-Tabella2[[#This Row],[ACT START]])</f>
        <v>4.166666666666663E-2</v>
      </c>
      <c r="W3187" s="104" t="s">
        <v>92</v>
      </c>
      <c r="X3187" s="104" t="s">
        <v>91</v>
      </c>
      <c r="Y3187" s="110"/>
      <c r="Z3187" s="106"/>
      <c r="AA3187" s="104"/>
      <c r="AB3187" s="107"/>
      <c r="AC3187" s="72">
        <v>1</v>
      </c>
      <c r="AH3187" s="70"/>
      <c r="AI3187" s="70"/>
      <c r="AJ3187">
        <v>0</v>
      </c>
      <c r="AL3187" s="70"/>
      <c r="BM3187" s="135">
        <v>0.41666666666666669</v>
      </c>
      <c r="BN3187" s="136">
        <v>0.45833333333333331</v>
      </c>
      <c r="BO3187" s="101"/>
      <c r="BR3187" s="109" t="str">
        <f t="shared" si="49"/>
        <v>SH-25-3176</v>
      </c>
      <c r="BS3187" s="109" t="s">
        <v>552</v>
      </c>
      <c r="BT3187" t="s">
        <v>92</v>
      </c>
      <c r="BU3187" t="s">
        <v>6719</v>
      </c>
    </row>
    <row r="3188" spans="1:73" hidden="1">
      <c r="A3188" s="103" t="s">
        <v>6720</v>
      </c>
      <c r="B3188" s="102">
        <v>45814</v>
      </c>
      <c r="C3188" s="104">
        <f>_xlfn.ISOWEEKNUM(Tabella2[[#This Row],[Date]])</f>
        <v>23</v>
      </c>
      <c r="D3188" s="104" t="s">
        <v>574</v>
      </c>
      <c r="E3188" s="104" t="s">
        <v>284</v>
      </c>
      <c r="F3188" s="104">
        <v>67</v>
      </c>
      <c r="G3188" s="104" t="s">
        <v>257</v>
      </c>
      <c r="H3188" s="105">
        <v>15</v>
      </c>
      <c r="I3188" s="104"/>
      <c r="J3188" s="104" t="s">
        <v>258</v>
      </c>
      <c r="K3188" s="104" t="s">
        <v>83</v>
      </c>
      <c r="L3188" s="104" t="s">
        <v>259</v>
      </c>
      <c r="M3188" s="104" t="s">
        <v>461</v>
      </c>
      <c r="N3188" s="104"/>
      <c r="O3188" s="106"/>
      <c r="P3188" s="111" t="s">
        <v>610</v>
      </c>
      <c r="Q3188" s="153" t="s">
        <v>498</v>
      </c>
      <c r="R3188" s="153">
        <v>0.45833333333333331</v>
      </c>
      <c r="S3188" s="153">
        <v>4.1666666666666657E-2</v>
      </c>
      <c r="T3188" s="153">
        <v>0.41666666666666669</v>
      </c>
      <c r="U3188" s="153">
        <v>0.45833333333333331</v>
      </c>
      <c r="V3188" s="153">
        <f>IF(ISBLANK(T3188),"",Tabella2[[#This Row],[ACT STOP]]-Tabella2[[#This Row],[ACT START]])</f>
        <v>4.166666666666663E-2</v>
      </c>
      <c r="W3188" s="104" t="s">
        <v>92</v>
      </c>
      <c r="X3188" s="104" t="s">
        <v>91</v>
      </c>
      <c r="Y3188" s="110"/>
      <c r="Z3188" s="106"/>
      <c r="AA3188" s="104"/>
      <c r="AB3188" s="107"/>
      <c r="AC3188" s="72">
        <v>1</v>
      </c>
      <c r="AH3188" s="70"/>
      <c r="AI3188" s="70"/>
      <c r="AJ3188">
        <v>0</v>
      </c>
      <c r="AL3188" s="70"/>
      <c r="BM3188" s="135">
        <v>0.41666666666666669</v>
      </c>
      <c r="BN3188" s="136">
        <v>0.45833333333333331</v>
      </c>
      <c r="BO3188" s="101"/>
      <c r="BR3188" s="109" t="str">
        <f t="shared" si="49"/>
        <v>SH-25-3177</v>
      </c>
      <c r="BS3188" s="109" t="s">
        <v>1028</v>
      </c>
      <c r="BT3188" t="s">
        <v>92</v>
      </c>
      <c r="BU3188" t="s">
        <v>6721</v>
      </c>
    </row>
    <row r="3189" spans="1:73" hidden="1">
      <c r="A3189" s="103" t="s">
        <v>6722</v>
      </c>
      <c r="B3189" s="102">
        <v>45814</v>
      </c>
      <c r="C3189" s="104">
        <f>_xlfn.ISOWEEKNUM(Tabella2[[#This Row],[Date]])</f>
        <v>23</v>
      </c>
      <c r="D3189" s="104" t="s">
        <v>755</v>
      </c>
      <c r="E3189" s="104" t="s">
        <v>256</v>
      </c>
      <c r="F3189" s="104">
        <v>58</v>
      </c>
      <c r="G3189" s="104" t="s">
        <v>284</v>
      </c>
      <c r="H3189" s="105">
        <v>23</v>
      </c>
      <c r="I3189" s="104" t="s">
        <v>258</v>
      </c>
      <c r="J3189" s="104"/>
      <c r="K3189" s="104" t="s">
        <v>79</v>
      </c>
      <c r="L3189" s="104" t="s">
        <v>299</v>
      </c>
      <c r="M3189" s="104" t="s">
        <v>386</v>
      </c>
      <c r="N3189" s="104"/>
      <c r="O3189" s="108" t="str">
        <f>A3190</f>
        <v>15592</v>
      </c>
      <c r="P3189" s="111" t="s">
        <v>387</v>
      </c>
      <c r="Q3189" s="153" t="s">
        <v>504</v>
      </c>
      <c r="R3189" s="153">
        <v>0.52083333333333337</v>
      </c>
      <c r="S3189" s="153">
        <v>4.1666666666666657E-2</v>
      </c>
      <c r="T3189" s="153" t="s">
        <v>504</v>
      </c>
      <c r="U3189" s="153">
        <v>0.52083333333333337</v>
      </c>
      <c r="V3189" s="153">
        <f>IF(ISBLANK(T3189),"",Tabella2[[#This Row],[ACT STOP]]-Tabella2[[#This Row],[ACT START]])</f>
        <v>4.1666666666666685E-2</v>
      </c>
      <c r="W3189" s="104" t="s">
        <v>92</v>
      </c>
      <c r="X3189" s="104" t="s">
        <v>91</v>
      </c>
      <c r="Y3189" s="110"/>
      <c r="Z3189" s="106"/>
      <c r="AA3189" s="104"/>
      <c r="AB3189" s="107"/>
      <c r="AC3189" s="72">
        <v>1</v>
      </c>
      <c r="AH3189" s="70"/>
      <c r="AI3189" s="70"/>
      <c r="AJ3189">
        <v>0</v>
      </c>
      <c r="AL3189" s="70"/>
      <c r="BM3189" s="135" t="s">
        <v>504</v>
      </c>
      <c r="BN3189" s="136">
        <v>0.52083333333333337</v>
      </c>
      <c r="BO3189" s="101"/>
      <c r="BR3189" s="109" t="str">
        <f t="shared" si="49"/>
        <v>SH-25-3178</v>
      </c>
      <c r="BS3189" s="109" t="s">
        <v>358</v>
      </c>
      <c r="BT3189" t="s">
        <v>92</v>
      </c>
      <c r="BU3189" t="s">
        <v>6723</v>
      </c>
    </row>
    <row r="3190" spans="1:73" hidden="1">
      <c r="A3190" s="103" t="s">
        <v>6724</v>
      </c>
      <c r="B3190" s="102">
        <v>45814</v>
      </c>
      <c r="C3190" s="104">
        <f>_xlfn.ISOWEEKNUM(Tabella2[[#This Row],[Date]])</f>
        <v>23</v>
      </c>
      <c r="D3190" s="104" t="s">
        <v>275</v>
      </c>
      <c r="E3190" s="104" t="s">
        <v>256</v>
      </c>
      <c r="F3190" s="104">
        <v>57</v>
      </c>
      <c r="G3190" s="104" t="s">
        <v>257</v>
      </c>
      <c r="H3190" s="105">
        <v>2</v>
      </c>
      <c r="I3190" s="104" t="s">
        <v>258</v>
      </c>
      <c r="J3190" s="104"/>
      <c r="K3190" s="104" t="s">
        <v>78</v>
      </c>
      <c r="L3190" s="104" t="s">
        <v>299</v>
      </c>
      <c r="M3190" s="104" t="s">
        <v>386</v>
      </c>
      <c r="N3190" s="104"/>
      <c r="O3190" s="108" t="str">
        <f>A3189</f>
        <v>15591</v>
      </c>
      <c r="P3190" s="111" t="s">
        <v>387</v>
      </c>
      <c r="Q3190" s="153" t="s">
        <v>504</v>
      </c>
      <c r="R3190" s="153">
        <v>0.52083333333333337</v>
      </c>
      <c r="S3190" s="153">
        <v>4.1666666666666657E-2</v>
      </c>
      <c r="T3190" s="153" t="s">
        <v>504</v>
      </c>
      <c r="U3190" s="153">
        <v>0.52083333333333337</v>
      </c>
      <c r="V3190" s="153">
        <f>IF(ISBLANK(T3190),"",Tabella2[[#This Row],[ACT STOP]]-Tabella2[[#This Row],[ACT START]])</f>
        <v>4.1666666666666685E-2</v>
      </c>
      <c r="W3190" s="104" t="s">
        <v>92</v>
      </c>
      <c r="X3190" s="104" t="s">
        <v>91</v>
      </c>
      <c r="Y3190" s="110"/>
      <c r="Z3190" s="106"/>
      <c r="AA3190" s="104"/>
      <c r="AB3190" s="107"/>
      <c r="AC3190" s="72">
        <v>1</v>
      </c>
      <c r="AH3190" s="70"/>
      <c r="AI3190" s="70"/>
      <c r="AJ3190">
        <v>0</v>
      </c>
      <c r="AL3190" s="70"/>
      <c r="BM3190" s="135" t="s">
        <v>504</v>
      </c>
      <c r="BN3190" s="136">
        <v>0.52083333333333337</v>
      </c>
      <c r="BO3190" s="101"/>
      <c r="BR3190" s="109" t="str">
        <f t="shared" si="49"/>
        <v>SH-25-3179</v>
      </c>
      <c r="BS3190" s="109" t="s">
        <v>368</v>
      </c>
      <c r="BT3190" t="s">
        <v>92</v>
      </c>
      <c r="BU3190" t="s">
        <v>6725</v>
      </c>
    </row>
    <row r="3191" spans="1:73" hidden="1">
      <c r="A3191" s="103" t="s">
        <v>6726</v>
      </c>
      <c r="B3191" s="102">
        <v>45814</v>
      </c>
      <c r="C3191" s="104">
        <f>_xlfn.ISOWEEKNUM(Tabella2[[#This Row],[Date]])</f>
        <v>23</v>
      </c>
      <c r="D3191" s="104" t="s">
        <v>275</v>
      </c>
      <c r="E3191" s="104" t="s">
        <v>256</v>
      </c>
      <c r="F3191" s="104">
        <v>56</v>
      </c>
      <c r="G3191" s="104" t="s">
        <v>257</v>
      </c>
      <c r="H3191" s="105">
        <v>32</v>
      </c>
      <c r="I3191" s="104" t="s">
        <v>258</v>
      </c>
      <c r="J3191" s="104"/>
      <c r="K3191" s="104" t="s">
        <v>83</v>
      </c>
      <c r="L3191" s="104" t="s">
        <v>259</v>
      </c>
      <c r="M3191" s="104" t="s">
        <v>260</v>
      </c>
      <c r="N3191" s="104"/>
      <c r="O3191" s="106"/>
      <c r="P3191" s="111" t="s">
        <v>1938</v>
      </c>
      <c r="Q3191" s="153" t="s">
        <v>504</v>
      </c>
      <c r="R3191" s="153">
        <v>0.52083333333333337</v>
      </c>
      <c r="S3191" s="153">
        <v>4.1666666666666657E-2</v>
      </c>
      <c r="T3191" s="153">
        <v>0.47916666666666669</v>
      </c>
      <c r="U3191" s="153">
        <v>0.52083333333333337</v>
      </c>
      <c r="V3191" s="153">
        <f>IF(ISBLANK(T3191),"",Tabella2[[#This Row],[ACT STOP]]-Tabella2[[#This Row],[ACT START]])</f>
        <v>4.1666666666666685E-2</v>
      </c>
      <c r="W3191" s="104" t="s">
        <v>92</v>
      </c>
      <c r="X3191" s="104" t="s">
        <v>91</v>
      </c>
      <c r="Y3191" s="110"/>
      <c r="Z3191" s="106"/>
      <c r="AA3191" s="104"/>
      <c r="AB3191" s="107"/>
      <c r="AC3191" s="72">
        <v>1</v>
      </c>
      <c r="AH3191" s="70"/>
      <c r="AI3191" s="70"/>
      <c r="AJ3191">
        <v>0</v>
      </c>
      <c r="AL3191" s="70"/>
      <c r="BM3191" s="135">
        <v>0.47916666666666669</v>
      </c>
      <c r="BN3191" s="136">
        <v>0.52083333333333337</v>
      </c>
      <c r="BO3191" s="101"/>
      <c r="BR3191" s="109" t="str">
        <f t="shared" si="49"/>
        <v>SH-25-3180</v>
      </c>
      <c r="BS3191" s="109" t="s">
        <v>356</v>
      </c>
      <c r="BT3191" t="s">
        <v>92</v>
      </c>
      <c r="BU3191" t="s">
        <v>6727</v>
      </c>
    </row>
    <row r="3192" spans="1:73" hidden="1">
      <c r="A3192" s="103" t="s">
        <v>6728</v>
      </c>
      <c r="B3192" s="102">
        <v>45814</v>
      </c>
      <c r="C3192" s="104">
        <f>_xlfn.ISOWEEKNUM(Tabella2[[#This Row],[Date]])</f>
        <v>23</v>
      </c>
      <c r="D3192" s="104" t="s">
        <v>817</v>
      </c>
      <c r="E3192" s="104" t="s">
        <v>284</v>
      </c>
      <c r="F3192" s="104">
        <v>75</v>
      </c>
      <c r="G3192" s="104" t="s">
        <v>257</v>
      </c>
      <c r="H3192" s="105">
        <v>1</v>
      </c>
      <c r="I3192" s="104"/>
      <c r="J3192" s="104" t="s">
        <v>258</v>
      </c>
      <c r="K3192" s="104" t="s">
        <v>80</v>
      </c>
      <c r="L3192" s="104" t="s">
        <v>259</v>
      </c>
      <c r="M3192" s="104" t="s">
        <v>764</v>
      </c>
      <c r="N3192" s="104"/>
      <c r="O3192" s="106"/>
      <c r="P3192" s="111" t="s">
        <v>2716</v>
      </c>
      <c r="Q3192" s="153" t="s">
        <v>504</v>
      </c>
      <c r="R3192" s="153">
        <v>0.52083333333333337</v>
      </c>
      <c r="S3192" s="153">
        <v>4.1666666666666657E-2</v>
      </c>
      <c r="T3192" s="153">
        <v>0.47916666666666669</v>
      </c>
      <c r="U3192" s="153">
        <v>0.52083333333333337</v>
      </c>
      <c r="V3192" s="153">
        <f>IF(ISBLANK(T3192),"",Tabella2[[#This Row],[ACT STOP]]-Tabella2[[#This Row],[ACT START]])</f>
        <v>4.1666666666666685E-2</v>
      </c>
      <c r="W3192" s="104" t="s">
        <v>92</v>
      </c>
      <c r="X3192" s="104" t="s">
        <v>91</v>
      </c>
      <c r="Y3192" s="110"/>
      <c r="Z3192" s="106"/>
      <c r="AA3192" s="104"/>
      <c r="AB3192" s="107"/>
      <c r="AC3192" s="72">
        <v>1</v>
      </c>
      <c r="AH3192" s="70"/>
      <c r="AI3192" s="70"/>
      <c r="AJ3192">
        <v>0</v>
      </c>
      <c r="AL3192" s="70"/>
      <c r="BM3192" s="135">
        <v>0.47916666666666669</v>
      </c>
      <c r="BN3192" s="136">
        <v>0.52083333333333337</v>
      </c>
      <c r="BO3192" s="101"/>
      <c r="BR3192" s="109" t="str">
        <f t="shared" si="49"/>
        <v>SH-25-3181</v>
      </c>
      <c r="BS3192" s="109" t="s">
        <v>332</v>
      </c>
      <c r="BT3192" t="s">
        <v>92</v>
      </c>
      <c r="BU3192" t="s">
        <v>6729</v>
      </c>
    </row>
    <row r="3193" spans="1:73" hidden="1">
      <c r="A3193" s="103" t="s">
        <v>6730</v>
      </c>
      <c r="B3193" s="102">
        <v>45814</v>
      </c>
      <c r="C3193" s="104">
        <f>_xlfn.ISOWEEKNUM(Tabella2[[#This Row],[Date]])</f>
        <v>23</v>
      </c>
      <c r="D3193" s="104" t="s">
        <v>817</v>
      </c>
      <c r="E3193" s="104" t="s">
        <v>284</v>
      </c>
      <c r="F3193" s="104">
        <v>74</v>
      </c>
      <c r="G3193" s="104" t="s">
        <v>257</v>
      </c>
      <c r="H3193" s="105">
        <v>9</v>
      </c>
      <c r="I3193" s="104"/>
      <c r="J3193" s="104" t="s">
        <v>258</v>
      </c>
      <c r="K3193" s="104" t="s">
        <v>81</v>
      </c>
      <c r="L3193" s="104" t="s">
        <v>259</v>
      </c>
      <c r="M3193" s="104" t="s">
        <v>764</v>
      </c>
      <c r="N3193" s="104"/>
      <c r="O3193" s="106"/>
      <c r="P3193" s="111" t="s">
        <v>2716</v>
      </c>
      <c r="Q3193" s="153" t="s">
        <v>504</v>
      </c>
      <c r="R3193" s="153">
        <v>0.52083333333333337</v>
      </c>
      <c r="S3193" s="153">
        <v>4.1666666666666657E-2</v>
      </c>
      <c r="T3193" s="153">
        <v>0.47916666666666669</v>
      </c>
      <c r="U3193" s="153">
        <v>0.52083333333333337</v>
      </c>
      <c r="V3193" s="153">
        <f>IF(ISBLANK(T3193),"",Tabella2[[#This Row],[ACT STOP]]-Tabella2[[#This Row],[ACT START]])</f>
        <v>4.1666666666666685E-2</v>
      </c>
      <c r="W3193" s="104" t="s">
        <v>92</v>
      </c>
      <c r="X3193" s="104" t="s">
        <v>91</v>
      </c>
      <c r="Y3193" s="110"/>
      <c r="Z3193" s="106"/>
      <c r="AA3193" s="104"/>
      <c r="AB3193" s="107"/>
      <c r="AC3193" s="72">
        <v>1</v>
      </c>
      <c r="AH3193" s="70"/>
      <c r="AI3193" s="70"/>
      <c r="AJ3193">
        <v>0</v>
      </c>
      <c r="AL3193" s="70"/>
      <c r="BM3193" s="135">
        <v>0.47916666666666669</v>
      </c>
      <c r="BN3193" s="136">
        <v>0.52083333333333337</v>
      </c>
      <c r="BO3193" s="101"/>
      <c r="BR3193" s="109" t="str">
        <f t="shared" si="49"/>
        <v>SH-25-3182</v>
      </c>
      <c r="BS3193" s="109" t="s">
        <v>318</v>
      </c>
      <c r="BT3193" t="s">
        <v>92</v>
      </c>
      <c r="BU3193" t="s">
        <v>6731</v>
      </c>
    </row>
    <row r="3194" spans="1:73" hidden="1">
      <c r="A3194" s="103" t="s">
        <v>6732</v>
      </c>
      <c r="B3194" s="102">
        <v>45814</v>
      </c>
      <c r="C3194" s="104">
        <f>_xlfn.ISOWEEKNUM(Tabella2[[#This Row],[Date]])</f>
        <v>23</v>
      </c>
      <c r="D3194" s="104" t="s">
        <v>817</v>
      </c>
      <c r="E3194" s="104" t="s">
        <v>284</v>
      </c>
      <c r="F3194" s="104">
        <v>72</v>
      </c>
      <c r="G3194" s="104" t="s">
        <v>257</v>
      </c>
      <c r="H3194" s="105">
        <v>16</v>
      </c>
      <c r="I3194" s="104"/>
      <c r="J3194" s="104" t="s">
        <v>258</v>
      </c>
      <c r="K3194" s="104" t="s">
        <v>77</v>
      </c>
      <c r="L3194" s="104" t="s">
        <v>259</v>
      </c>
      <c r="M3194" s="104" t="s">
        <v>276</v>
      </c>
      <c r="N3194" s="104"/>
      <c r="O3194" s="106"/>
      <c r="P3194" s="111" t="s">
        <v>2716</v>
      </c>
      <c r="Q3194" s="153" t="s">
        <v>504</v>
      </c>
      <c r="R3194" s="153">
        <v>0.52083333333333337</v>
      </c>
      <c r="S3194" s="153">
        <v>4.1666666666666657E-2</v>
      </c>
      <c r="T3194" s="153">
        <v>0.47916666666666669</v>
      </c>
      <c r="U3194" s="153">
        <v>0.52083333333333337</v>
      </c>
      <c r="V3194" s="153">
        <f>IF(ISBLANK(T3194),"",Tabella2[[#This Row],[ACT STOP]]-Tabella2[[#This Row],[ACT START]])</f>
        <v>4.1666666666666685E-2</v>
      </c>
      <c r="W3194" s="104" t="s">
        <v>92</v>
      </c>
      <c r="X3194" s="104" t="s">
        <v>91</v>
      </c>
      <c r="Y3194" s="110"/>
      <c r="Z3194" s="106"/>
      <c r="AA3194" s="104"/>
      <c r="AB3194" s="107"/>
      <c r="AC3194" s="72">
        <v>1</v>
      </c>
      <c r="AH3194" s="70"/>
      <c r="AI3194" s="70"/>
      <c r="AJ3194">
        <v>0</v>
      </c>
      <c r="AL3194" s="70"/>
      <c r="BM3194" s="135">
        <v>0.47916666666666669</v>
      </c>
      <c r="BN3194" s="136">
        <v>0.52083333333333337</v>
      </c>
      <c r="BO3194" s="101"/>
      <c r="BR3194" s="109" t="str">
        <f t="shared" si="49"/>
        <v>SH-25-3183</v>
      </c>
      <c r="BS3194" s="109" t="s">
        <v>447</v>
      </c>
      <c r="BT3194" t="s">
        <v>92</v>
      </c>
      <c r="BU3194" t="s">
        <v>6733</v>
      </c>
    </row>
    <row r="3195" spans="1:73" hidden="1">
      <c r="A3195" s="103" t="s">
        <v>6734</v>
      </c>
      <c r="B3195" s="102">
        <v>45813</v>
      </c>
      <c r="C3195" s="104">
        <f>_xlfn.ISOWEEKNUM(Tabella2[[#This Row],[Date]])</f>
        <v>23</v>
      </c>
      <c r="D3195" s="104" t="s">
        <v>421</v>
      </c>
      <c r="E3195" s="104" t="s">
        <v>327</v>
      </c>
      <c r="F3195" s="104">
        <v>73</v>
      </c>
      <c r="G3195" s="104" t="s">
        <v>257</v>
      </c>
      <c r="H3195" s="105">
        <v>32</v>
      </c>
      <c r="I3195" s="104" t="s">
        <v>258</v>
      </c>
      <c r="J3195" s="104"/>
      <c r="K3195" s="104" t="s">
        <v>79</v>
      </c>
      <c r="L3195" s="104" t="s">
        <v>299</v>
      </c>
      <c r="M3195" s="104" t="s">
        <v>276</v>
      </c>
      <c r="N3195" s="104"/>
      <c r="O3195" s="108" t="str">
        <f>A898</f>
        <v>13300</v>
      </c>
      <c r="P3195" s="111" t="s">
        <v>5341</v>
      </c>
      <c r="Q3195" s="153">
        <v>0.67013888888888884</v>
      </c>
      <c r="R3195" s="153">
        <v>0.69097222222222221</v>
      </c>
      <c r="S3195" s="153">
        <v>2.0833333333333329E-2</v>
      </c>
      <c r="T3195" s="153">
        <v>0.67013888888888884</v>
      </c>
      <c r="U3195" s="153">
        <v>0.69097222222222221</v>
      </c>
      <c r="V3195" s="153">
        <f>IF(ISBLANK(T3195),"",Tabella2[[#This Row],[ACT STOP]]-Tabella2[[#This Row],[ACT START]])</f>
        <v>2.083333333333337E-2</v>
      </c>
      <c r="W3195" s="104" t="s">
        <v>92</v>
      </c>
      <c r="X3195" s="104" t="s">
        <v>91</v>
      </c>
      <c r="Y3195" s="110"/>
      <c r="Z3195" s="106"/>
      <c r="AA3195" s="104"/>
      <c r="AB3195" s="107"/>
      <c r="AC3195" s="72">
        <v>1</v>
      </c>
      <c r="AH3195" s="70"/>
      <c r="AI3195" s="70"/>
      <c r="AJ3195">
        <v>0</v>
      </c>
      <c r="AL3195" s="70"/>
      <c r="BM3195" s="135">
        <v>0.67013888888888884</v>
      </c>
      <c r="BN3195" s="136">
        <v>0.69097222222222221</v>
      </c>
      <c r="BO3195" s="101"/>
      <c r="BR3195" s="109" t="str">
        <f t="shared" si="49"/>
        <v>SH-25-3184</v>
      </c>
      <c r="BS3195" s="109" t="s">
        <v>356</v>
      </c>
      <c r="BT3195" t="s">
        <v>92</v>
      </c>
      <c r="BU3195" t="s">
        <v>6735</v>
      </c>
    </row>
    <row r="3196" spans="1:73" hidden="1">
      <c r="A3196" s="103" t="s">
        <v>6736</v>
      </c>
      <c r="B3196" s="102">
        <v>45817</v>
      </c>
      <c r="C3196" s="104">
        <f>_xlfn.ISOWEEKNUM(Tabella2[[#This Row],[Date]])</f>
        <v>24</v>
      </c>
      <c r="D3196" s="104" t="s">
        <v>305</v>
      </c>
      <c r="E3196" s="104" t="s">
        <v>284</v>
      </c>
      <c r="F3196" s="104">
        <v>46</v>
      </c>
      <c r="G3196" s="104" t="s">
        <v>257</v>
      </c>
      <c r="H3196" s="105">
        <v>9</v>
      </c>
      <c r="I3196" s="104"/>
      <c r="J3196" s="104" t="s">
        <v>258</v>
      </c>
      <c r="K3196" s="104" t="s">
        <v>79</v>
      </c>
      <c r="L3196" s="104" t="s">
        <v>299</v>
      </c>
      <c r="M3196" s="104" t="s">
        <v>313</v>
      </c>
      <c r="N3196" s="104"/>
      <c r="O3196" s="106" t="str">
        <f>A3197</f>
        <v>15599</v>
      </c>
      <c r="P3196" s="111" t="s">
        <v>442</v>
      </c>
      <c r="Q3196" s="153" t="s">
        <v>605</v>
      </c>
      <c r="R3196" s="153" t="s">
        <v>285</v>
      </c>
      <c r="S3196" s="153">
        <v>4.1666666666666657E-2</v>
      </c>
      <c r="T3196" s="153">
        <v>0.25</v>
      </c>
      <c r="U3196" s="153">
        <v>0.28472222222222221</v>
      </c>
      <c r="V3196" s="153">
        <f>IF(ISBLANK(T3196),"",Tabella2[[#This Row],[ACT STOP]]-Tabella2[[#This Row],[ACT START]])</f>
        <v>3.472222222222221E-2</v>
      </c>
      <c r="W3196" s="104" t="s">
        <v>92</v>
      </c>
      <c r="X3196" s="104" t="s">
        <v>91</v>
      </c>
      <c r="Y3196" s="110" t="s">
        <v>6737</v>
      </c>
      <c r="Z3196" s="106"/>
      <c r="AA3196" s="104"/>
      <c r="AB3196" s="107"/>
      <c r="AC3196" s="72">
        <v>1</v>
      </c>
      <c r="AH3196" s="70"/>
      <c r="AI3196" s="70"/>
      <c r="AJ3196">
        <v>0</v>
      </c>
      <c r="AL3196" s="70"/>
      <c r="BM3196" s="135">
        <v>0.25</v>
      </c>
      <c r="BN3196" s="136">
        <v>0.28472222222222221</v>
      </c>
      <c r="BO3196" s="101"/>
      <c r="BR3196" s="109" t="str">
        <f t="shared" si="49"/>
        <v>SH-25-3185</v>
      </c>
      <c r="BS3196" s="109" t="s">
        <v>318</v>
      </c>
      <c r="BT3196" t="s">
        <v>92</v>
      </c>
      <c r="BU3196" t="s">
        <v>6738</v>
      </c>
    </row>
    <row r="3197" spans="1:73" hidden="1">
      <c r="A3197" s="103" t="s">
        <v>6739</v>
      </c>
      <c r="B3197" s="102">
        <v>45817</v>
      </c>
      <c r="C3197" s="104">
        <f>_xlfn.ISOWEEKNUM(Tabella2[[#This Row],[Date]])</f>
        <v>24</v>
      </c>
      <c r="D3197" s="104" t="s">
        <v>305</v>
      </c>
      <c r="E3197" s="104" t="s">
        <v>284</v>
      </c>
      <c r="F3197" s="104">
        <v>45</v>
      </c>
      <c r="G3197" s="104" t="s">
        <v>284</v>
      </c>
      <c r="H3197" s="105">
        <v>9</v>
      </c>
      <c r="I3197" s="104"/>
      <c r="J3197" s="104" t="s">
        <v>258</v>
      </c>
      <c r="K3197" s="104" t="s">
        <v>78</v>
      </c>
      <c r="L3197" s="104" t="s">
        <v>299</v>
      </c>
      <c r="M3197" s="104" t="s">
        <v>313</v>
      </c>
      <c r="N3197" s="104"/>
      <c r="O3197" s="106" t="str">
        <f>A3196</f>
        <v>15598</v>
      </c>
      <c r="P3197" s="111" t="s">
        <v>442</v>
      </c>
      <c r="Q3197" s="153">
        <v>0.25</v>
      </c>
      <c r="R3197" s="153">
        <v>0.29166666666666669</v>
      </c>
      <c r="S3197" s="153">
        <v>4.1666666666666657E-2</v>
      </c>
      <c r="T3197" s="153">
        <v>0.25</v>
      </c>
      <c r="U3197" s="153">
        <v>0.28472222222222221</v>
      </c>
      <c r="V3197" s="153">
        <f>IF(ISBLANK(T3197),"",Tabella2[[#This Row],[ACT STOP]]-Tabella2[[#This Row],[ACT START]])</f>
        <v>3.472222222222221E-2</v>
      </c>
      <c r="W3197" s="104" t="s">
        <v>92</v>
      </c>
      <c r="X3197" s="104" t="s">
        <v>91</v>
      </c>
      <c r="Y3197" s="110"/>
      <c r="Z3197" s="106"/>
      <c r="AA3197" s="104"/>
      <c r="AB3197" s="107"/>
      <c r="AC3197" s="72">
        <v>1</v>
      </c>
      <c r="AH3197" s="70"/>
      <c r="AI3197" s="70"/>
      <c r="AJ3197">
        <v>0</v>
      </c>
      <c r="AL3197" s="70"/>
      <c r="BM3197" s="135">
        <v>0.25</v>
      </c>
      <c r="BN3197" s="136">
        <v>0.28472222222222221</v>
      </c>
      <c r="BO3197" s="101"/>
      <c r="BR3197" s="109" t="str">
        <f t="shared" si="49"/>
        <v>SH-25-3186</v>
      </c>
      <c r="BS3197" s="109" t="s">
        <v>339</v>
      </c>
      <c r="BT3197" t="s">
        <v>92</v>
      </c>
      <c r="BU3197" t="s">
        <v>6740</v>
      </c>
    </row>
    <row r="3198" spans="1:73" hidden="1">
      <c r="A3198" s="103" t="s">
        <v>6741</v>
      </c>
      <c r="B3198" s="102">
        <v>45817</v>
      </c>
      <c r="C3198" s="104">
        <f>_xlfn.ISOWEEKNUM(Tabella2[[#This Row],[Date]])</f>
        <v>24</v>
      </c>
      <c r="D3198" s="104" t="s">
        <v>3529</v>
      </c>
      <c r="E3198" s="104" t="s">
        <v>284</v>
      </c>
      <c r="F3198" s="104">
        <v>68</v>
      </c>
      <c r="G3198" s="104" t="s">
        <v>257</v>
      </c>
      <c r="H3198" s="105">
        <v>14</v>
      </c>
      <c r="I3198" s="104"/>
      <c r="J3198" s="104" t="s">
        <v>258</v>
      </c>
      <c r="K3198" s="104" t="s">
        <v>83</v>
      </c>
      <c r="L3198" s="104" t="s">
        <v>259</v>
      </c>
      <c r="M3198" s="104" t="s">
        <v>461</v>
      </c>
      <c r="N3198" s="104"/>
      <c r="O3198" s="106"/>
      <c r="P3198" s="111" t="s">
        <v>491</v>
      </c>
      <c r="Q3198" s="153" t="s">
        <v>605</v>
      </c>
      <c r="R3198" s="153" t="s">
        <v>285</v>
      </c>
      <c r="S3198" s="153">
        <v>4.1666666666666657E-2</v>
      </c>
      <c r="T3198" s="153" t="s">
        <v>605</v>
      </c>
      <c r="U3198" s="153" t="s">
        <v>285</v>
      </c>
      <c r="V3198" s="153">
        <f>IF(ISBLANK(T3198),"",Tabella2[[#This Row],[ACT STOP]]-Tabella2[[#This Row],[ACT START]])</f>
        <v>4.1666666666666685E-2</v>
      </c>
      <c r="W3198" s="104" t="s">
        <v>92</v>
      </c>
      <c r="X3198" s="104" t="s">
        <v>91</v>
      </c>
      <c r="Y3198" s="110"/>
      <c r="Z3198" s="106"/>
      <c r="AA3198" s="104"/>
      <c r="AB3198" s="107"/>
      <c r="AC3198" s="72">
        <v>1</v>
      </c>
      <c r="AH3198" s="70"/>
      <c r="AI3198" s="70"/>
      <c r="AJ3198">
        <v>0</v>
      </c>
      <c r="AL3198" s="70"/>
      <c r="BM3198" s="135" t="s">
        <v>605</v>
      </c>
      <c r="BN3198" s="136" t="s">
        <v>285</v>
      </c>
      <c r="BO3198" s="101"/>
      <c r="BR3198" s="109" t="str">
        <f t="shared" si="49"/>
        <v>SH-25-3187</v>
      </c>
      <c r="BS3198" s="109" t="s">
        <v>372</v>
      </c>
      <c r="BT3198" t="s">
        <v>92</v>
      </c>
      <c r="BU3198" t="s">
        <v>6742</v>
      </c>
    </row>
    <row r="3199" spans="1:73" hidden="1">
      <c r="A3199" s="103" t="s">
        <v>6743</v>
      </c>
      <c r="B3199" s="102">
        <v>45817</v>
      </c>
      <c r="C3199" s="104">
        <f>_xlfn.ISOWEEKNUM(Tabella2[[#This Row],[Date]])</f>
        <v>24</v>
      </c>
      <c r="D3199" s="104" t="s">
        <v>3529</v>
      </c>
      <c r="E3199" s="104" t="s">
        <v>284</v>
      </c>
      <c r="F3199" s="104">
        <v>69</v>
      </c>
      <c r="G3199" s="104" t="s">
        <v>257</v>
      </c>
      <c r="H3199" s="105">
        <v>1</v>
      </c>
      <c r="I3199" s="104"/>
      <c r="J3199" s="104" t="s">
        <v>258</v>
      </c>
      <c r="K3199" s="104" t="s">
        <v>80</v>
      </c>
      <c r="L3199" s="104" t="s">
        <v>259</v>
      </c>
      <c r="M3199" s="104" t="s">
        <v>461</v>
      </c>
      <c r="N3199" s="104"/>
      <c r="O3199" s="106"/>
      <c r="P3199" s="111" t="s">
        <v>491</v>
      </c>
      <c r="Q3199" s="153" t="s">
        <v>605</v>
      </c>
      <c r="R3199" s="153" t="s">
        <v>285</v>
      </c>
      <c r="S3199" s="153">
        <v>4.1666666666666657E-2</v>
      </c>
      <c r="T3199" s="153" t="s">
        <v>605</v>
      </c>
      <c r="U3199" s="153" t="s">
        <v>285</v>
      </c>
      <c r="V3199" s="153">
        <f>IF(ISBLANK(T3199),"",Tabella2[[#This Row],[ACT STOP]]-Tabella2[[#This Row],[ACT START]])</f>
        <v>4.1666666666666685E-2</v>
      </c>
      <c r="W3199" s="104" t="s">
        <v>92</v>
      </c>
      <c r="X3199" s="104" t="s">
        <v>91</v>
      </c>
      <c r="Y3199" s="110"/>
      <c r="Z3199" s="106"/>
      <c r="AA3199" s="104"/>
      <c r="AB3199" s="107"/>
      <c r="AC3199" s="72">
        <v>1</v>
      </c>
      <c r="AH3199" s="70"/>
      <c r="AI3199" s="70"/>
      <c r="AJ3199">
        <v>0</v>
      </c>
      <c r="AL3199" s="70"/>
      <c r="BM3199" s="135" t="s">
        <v>605</v>
      </c>
      <c r="BN3199" s="136" t="s">
        <v>285</v>
      </c>
      <c r="BO3199" s="101"/>
      <c r="BR3199" s="109" t="str">
        <f t="shared" si="49"/>
        <v>SH-25-3188</v>
      </c>
      <c r="BS3199" s="109" t="s">
        <v>332</v>
      </c>
      <c r="BT3199" t="s">
        <v>92</v>
      </c>
      <c r="BU3199" t="s">
        <v>6744</v>
      </c>
    </row>
    <row r="3200" spans="1:73" hidden="1">
      <c r="A3200" s="103" t="s">
        <v>6745</v>
      </c>
      <c r="B3200" s="102">
        <v>45817</v>
      </c>
      <c r="C3200" s="104">
        <f>_xlfn.ISOWEEKNUM(Tabella2[[#This Row],[Date]])</f>
        <v>24</v>
      </c>
      <c r="D3200" s="104" t="s">
        <v>722</v>
      </c>
      <c r="E3200" s="104" t="s">
        <v>327</v>
      </c>
      <c r="F3200" s="104">
        <v>79</v>
      </c>
      <c r="G3200" s="104" t="s">
        <v>257</v>
      </c>
      <c r="H3200" s="105">
        <v>12</v>
      </c>
      <c r="I3200" s="104" t="s">
        <v>258</v>
      </c>
      <c r="J3200" s="104"/>
      <c r="K3200" s="104" t="s">
        <v>81</v>
      </c>
      <c r="L3200" s="104" t="s">
        <v>259</v>
      </c>
      <c r="M3200" s="104" t="s">
        <v>798</v>
      </c>
      <c r="N3200" s="104"/>
      <c r="O3200" s="106"/>
      <c r="P3200" s="111" t="s">
        <v>799</v>
      </c>
      <c r="Q3200" s="153" t="s">
        <v>605</v>
      </c>
      <c r="R3200" s="153" t="s">
        <v>285</v>
      </c>
      <c r="S3200" s="153">
        <v>4.1666666666666657E-2</v>
      </c>
      <c r="T3200" s="153" t="s">
        <v>605</v>
      </c>
      <c r="U3200" s="153" t="s">
        <v>285</v>
      </c>
      <c r="V3200" s="153">
        <f>IF(ISBLANK(T3200),"",Tabella2[[#This Row],[ACT STOP]]-Tabella2[[#This Row],[ACT START]])</f>
        <v>4.1666666666666685E-2</v>
      </c>
      <c r="W3200" s="104" t="s">
        <v>92</v>
      </c>
      <c r="X3200" s="104" t="s">
        <v>91</v>
      </c>
      <c r="Y3200" s="110"/>
      <c r="Z3200" s="106"/>
      <c r="AA3200" s="104"/>
      <c r="AB3200" s="107"/>
      <c r="AC3200" s="72">
        <v>1</v>
      </c>
      <c r="AH3200" s="70"/>
      <c r="AI3200" s="70"/>
      <c r="AJ3200">
        <v>0</v>
      </c>
      <c r="AL3200" s="70"/>
      <c r="BM3200" s="135" t="s">
        <v>605</v>
      </c>
      <c r="BN3200" s="136" t="s">
        <v>285</v>
      </c>
      <c r="BO3200" s="101"/>
      <c r="BR3200" s="109" t="str">
        <f t="shared" si="49"/>
        <v>SH-25-3189</v>
      </c>
      <c r="BS3200" s="109" t="s">
        <v>266</v>
      </c>
      <c r="BT3200" t="s">
        <v>92</v>
      </c>
      <c r="BU3200" t="s">
        <v>6746</v>
      </c>
    </row>
    <row r="3201" spans="1:73" hidden="1">
      <c r="A3201" s="103" t="s">
        <v>6747</v>
      </c>
      <c r="B3201" s="102">
        <v>45817</v>
      </c>
      <c r="C3201" s="104">
        <f>_xlfn.ISOWEEKNUM(Tabella2[[#This Row],[Date]])</f>
        <v>24</v>
      </c>
      <c r="D3201" s="104" t="s">
        <v>275</v>
      </c>
      <c r="E3201" s="104" t="s">
        <v>256</v>
      </c>
      <c r="F3201" s="104">
        <v>61</v>
      </c>
      <c r="G3201" s="104" t="s">
        <v>257</v>
      </c>
      <c r="H3201" s="105">
        <v>13</v>
      </c>
      <c r="I3201" s="104" t="s">
        <v>258</v>
      </c>
      <c r="J3201" s="104"/>
      <c r="K3201" s="104" t="s">
        <v>79</v>
      </c>
      <c r="L3201" s="104" t="s">
        <v>299</v>
      </c>
      <c r="M3201" s="104" t="s">
        <v>313</v>
      </c>
      <c r="N3201" s="104"/>
      <c r="O3201" s="106" t="str">
        <f>A3202</f>
        <v>15604</v>
      </c>
      <c r="P3201" s="111" t="s">
        <v>314</v>
      </c>
      <c r="Q3201" s="153" t="s">
        <v>617</v>
      </c>
      <c r="R3201" s="153" t="s">
        <v>525</v>
      </c>
      <c r="S3201" s="153">
        <v>4.1666666666666657E-2</v>
      </c>
      <c r="T3201" s="153" t="s">
        <v>617</v>
      </c>
      <c r="U3201" s="153" t="s">
        <v>525</v>
      </c>
      <c r="V3201" s="153">
        <f>IF(ISBLANK(T3201),"",Tabella2[[#This Row],[ACT STOP]]-Tabella2[[#This Row],[ACT START]])</f>
        <v>4.1666666666666685E-2</v>
      </c>
      <c r="W3201" s="104" t="s">
        <v>92</v>
      </c>
      <c r="X3201" s="104" t="s">
        <v>91</v>
      </c>
      <c r="Y3201" s="110"/>
      <c r="Z3201" s="106"/>
      <c r="AA3201" s="104"/>
      <c r="AB3201" s="107"/>
      <c r="AC3201" s="72">
        <v>1</v>
      </c>
      <c r="AH3201" s="70"/>
      <c r="AI3201" s="70"/>
      <c r="AJ3201">
        <v>0</v>
      </c>
      <c r="AL3201" s="70"/>
      <c r="BM3201" s="135" t="s">
        <v>617</v>
      </c>
      <c r="BN3201" s="136" t="s">
        <v>525</v>
      </c>
      <c r="BO3201" s="101"/>
      <c r="BR3201" s="109" t="str">
        <f t="shared" si="49"/>
        <v>SH-25-3190</v>
      </c>
      <c r="BS3201" s="109" t="s">
        <v>427</v>
      </c>
      <c r="BT3201" t="s">
        <v>92</v>
      </c>
      <c r="BU3201" t="s">
        <v>6748</v>
      </c>
    </row>
    <row r="3202" spans="1:73" hidden="1">
      <c r="A3202" s="103" t="s">
        <v>6749</v>
      </c>
      <c r="B3202" s="102">
        <v>45817</v>
      </c>
      <c r="C3202" s="104">
        <f>_xlfn.ISOWEEKNUM(Tabella2[[#This Row],[Date]])</f>
        <v>24</v>
      </c>
      <c r="D3202" s="104" t="s">
        <v>275</v>
      </c>
      <c r="E3202" s="104" t="s">
        <v>256</v>
      </c>
      <c r="F3202" s="104">
        <v>56</v>
      </c>
      <c r="G3202" s="104" t="s">
        <v>257</v>
      </c>
      <c r="H3202" s="105">
        <v>2</v>
      </c>
      <c r="I3202" s="104" t="s">
        <v>258</v>
      </c>
      <c r="J3202" s="104"/>
      <c r="K3202" s="104" t="s">
        <v>78</v>
      </c>
      <c r="L3202" s="104" t="s">
        <v>299</v>
      </c>
      <c r="M3202" s="104" t="s">
        <v>313</v>
      </c>
      <c r="N3202" s="104"/>
      <c r="O3202" s="106" t="str">
        <f>A3201</f>
        <v>15603</v>
      </c>
      <c r="P3202" s="111" t="s">
        <v>314</v>
      </c>
      <c r="Q3202" s="153">
        <v>0.3125</v>
      </c>
      <c r="R3202" s="153">
        <v>0.35416666666666669</v>
      </c>
      <c r="S3202" s="153">
        <v>4.1666666666666657E-2</v>
      </c>
      <c r="T3202" s="153" t="s">
        <v>617</v>
      </c>
      <c r="U3202" s="153" t="s">
        <v>525</v>
      </c>
      <c r="V3202" s="153">
        <f>IF(ISBLANK(T3202),"",Tabella2[[#This Row],[ACT STOP]]-Tabella2[[#This Row],[ACT START]])</f>
        <v>4.1666666666666685E-2</v>
      </c>
      <c r="W3202" s="104" t="s">
        <v>92</v>
      </c>
      <c r="X3202" s="104" t="s">
        <v>91</v>
      </c>
      <c r="Y3202" s="110"/>
      <c r="Z3202" s="106"/>
      <c r="AA3202" s="104"/>
      <c r="AB3202" s="107"/>
      <c r="AC3202" s="72">
        <v>1</v>
      </c>
      <c r="AH3202" s="70"/>
      <c r="AI3202" s="70"/>
      <c r="AJ3202">
        <v>0</v>
      </c>
      <c r="AL3202" s="70"/>
      <c r="BM3202" s="135" t="s">
        <v>617</v>
      </c>
      <c r="BN3202" s="136" t="s">
        <v>525</v>
      </c>
      <c r="BO3202" s="101"/>
      <c r="BR3202" s="109" t="str">
        <f t="shared" si="49"/>
        <v>SH-25-3191</v>
      </c>
      <c r="BS3202" s="109" t="s">
        <v>368</v>
      </c>
      <c r="BT3202" t="s">
        <v>92</v>
      </c>
      <c r="BU3202" t="s">
        <v>6750</v>
      </c>
    </row>
    <row r="3203" spans="1:73" hidden="1">
      <c r="A3203" s="103" t="s">
        <v>6751</v>
      </c>
      <c r="B3203" s="102">
        <v>45817</v>
      </c>
      <c r="C3203" s="104">
        <f>_xlfn.ISOWEEKNUM(Tabella2[[#This Row],[Date]])</f>
        <v>24</v>
      </c>
      <c r="D3203" s="104" t="s">
        <v>421</v>
      </c>
      <c r="E3203" s="104" t="s">
        <v>327</v>
      </c>
      <c r="F3203" s="104">
        <v>70</v>
      </c>
      <c r="G3203" s="104" t="s">
        <v>257</v>
      </c>
      <c r="H3203" s="105">
        <v>31</v>
      </c>
      <c r="I3203" s="104" t="s">
        <v>258</v>
      </c>
      <c r="J3203" s="104"/>
      <c r="K3203" s="104" t="s">
        <v>83</v>
      </c>
      <c r="L3203" s="104" t="s">
        <v>299</v>
      </c>
      <c r="M3203" s="104" t="s">
        <v>1438</v>
      </c>
      <c r="N3203" s="104"/>
      <c r="O3203" s="106" t="str">
        <f>A3204</f>
        <v>15606</v>
      </c>
      <c r="P3203" s="111" t="s">
        <v>5530</v>
      </c>
      <c r="Q3203" s="153" t="s">
        <v>617</v>
      </c>
      <c r="R3203" s="153" t="s">
        <v>525</v>
      </c>
      <c r="S3203" s="153">
        <v>4.1666666666666657E-2</v>
      </c>
      <c r="T3203" s="153" t="s">
        <v>617</v>
      </c>
      <c r="U3203" s="153" t="s">
        <v>525</v>
      </c>
      <c r="V3203" s="153">
        <f>IF(ISBLANK(T3203),"",Tabella2[[#This Row],[ACT STOP]]-Tabella2[[#This Row],[ACT START]])</f>
        <v>4.1666666666666685E-2</v>
      </c>
      <c r="W3203" s="104" t="s">
        <v>92</v>
      </c>
      <c r="X3203" s="104" t="s">
        <v>91</v>
      </c>
      <c r="Y3203" s="110"/>
      <c r="Z3203" s="106"/>
      <c r="AA3203" s="104"/>
      <c r="AB3203" s="107"/>
      <c r="AC3203" s="72">
        <v>1</v>
      </c>
      <c r="AH3203" s="70"/>
      <c r="AI3203" s="70"/>
      <c r="AJ3203">
        <v>0</v>
      </c>
      <c r="AL3203" s="70"/>
      <c r="BM3203" s="135" t="s">
        <v>617</v>
      </c>
      <c r="BN3203" s="136" t="s">
        <v>525</v>
      </c>
      <c r="BO3203" s="101"/>
      <c r="BR3203" s="109" t="str">
        <f t="shared" si="49"/>
        <v>SH-25-3192</v>
      </c>
      <c r="BS3203" s="109" t="s">
        <v>345</v>
      </c>
      <c r="BT3203" t="s">
        <v>92</v>
      </c>
      <c r="BU3203" t="s">
        <v>6752</v>
      </c>
    </row>
    <row r="3204" spans="1:73" hidden="1">
      <c r="A3204" s="103" t="s">
        <v>6753</v>
      </c>
      <c r="B3204" s="102">
        <v>45817</v>
      </c>
      <c r="C3204" s="104">
        <f>_xlfn.ISOWEEKNUM(Tabella2[[#This Row],[Date]])</f>
        <v>24</v>
      </c>
      <c r="D3204" s="104" t="s">
        <v>421</v>
      </c>
      <c r="E3204" s="104" t="s">
        <v>327</v>
      </c>
      <c r="F3204" s="104">
        <v>72</v>
      </c>
      <c r="G3204" s="104" t="s">
        <v>257</v>
      </c>
      <c r="H3204" s="105">
        <v>5</v>
      </c>
      <c r="I3204" s="104" t="s">
        <v>258</v>
      </c>
      <c r="J3204" s="104"/>
      <c r="K3204" s="104" t="s">
        <v>80</v>
      </c>
      <c r="L3204" s="104" t="s">
        <v>299</v>
      </c>
      <c r="M3204" s="104" t="s">
        <v>1438</v>
      </c>
      <c r="N3204" s="104"/>
      <c r="O3204" s="106" t="str">
        <f>A3203</f>
        <v>15605</v>
      </c>
      <c r="P3204" s="111" t="s">
        <v>5530</v>
      </c>
      <c r="Q3204" s="153">
        <v>0.3125</v>
      </c>
      <c r="R3204" s="153">
        <v>0.35416666666666669</v>
      </c>
      <c r="S3204" s="153">
        <v>4.1666666666666657E-2</v>
      </c>
      <c r="T3204" s="153">
        <v>0.3125</v>
      </c>
      <c r="U3204" s="153">
        <v>0.35416666666666669</v>
      </c>
      <c r="V3204" s="153">
        <f>IF(ISBLANK(T3204),"",Tabella2[[#This Row],[ACT STOP]]-Tabella2[[#This Row],[ACT START]])</f>
        <v>4.1666666666666685E-2</v>
      </c>
      <c r="W3204" s="104" t="s">
        <v>92</v>
      </c>
      <c r="X3204" s="104" t="s">
        <v>91</v>
      </c>
      <c r="Y3204" s="110" t="s">
        <v>6754</v>
      </c>
      <c r="Z3204" s="106"/>
      <c r="AA3204" s="104"/>
      <c r="AB3204" s="107"/>
      <c r="AC3204" s="72">
        <v>1</v>
      </c>
      <c r="AH3204" s="70"/>
      <c r="AI3204" s="70"/>
      <c r="AJ3204">
        <v>0</v>
      </c>
      <c r="AL3204" s="70"/>
      <c r="BM3204" s="135">
        <v>0.3125</v>
      </c>
      <c r="BN3204" s="136">
        <v>0.35416666666666669</v>
      </c>
      <c r="BO3204" s="101"/>
      <c r="BR3204" s="109" t="str">
        <f t="shared" si="49"/>
        <v>SH-25-3193</v>
      </c>
      <c r="BS3204" s="109" t="s">
        <v>416</v>
      </c>
      <c r="BT3204" t="s">
        <v>92</v>
      </c>
      <c r="BU3204" t="s">
        <v>6755</v>
      </c>
    </row>
    <row r="3205" spans="1:73" hidden="1">
      <c r="A3205" s="103" t="s">
        <v>6756</v>
      </c>
      <c r="B3205" s="102">
        <v>45817</v>
      </c>
      <c r="C3205" s="104">
        <f>_xlfn.ISOWEEKNUM(Tabella2[[#This Row],[Date]])</f>
        <v>24</v>
      </c>
      <c r="D3205" s="104" t="s">
        <v>722</v>
      </c>
      <c r="E3205" s="104" t="s">
        <v>327</v>
      </c>
      <c r="F3205" s="104">
        <v>76</v>
      </c>
      <c r="G3205" s="104" t="s">
        <v>257</v>
      </c>
      <c r="H3205" s="105">
        <v>10</v>
      </c>
      <c r="I3205" s="104" t="s">
        <v>258</v>
      </c>
      <c r="J3205" s="104"/>
      <c r="K3205" s="104" t="s">
        <v>81</v>
      </c>
      <c r="L3205" s="104" t="s">
        <v>259</v>
      </c>
      <c r="M3205" s="104" t="s">
        <v>798</v>
      </c>
      <c r="N3205" s="104"/>
      <c r="O3205" s="106"/>
      <c r="P3205" s="111" t="s">
        <v>799</v>
      </c>
      <c r="Q3205" s="153" t="s">
        <v>617</v>
      </c>
      <c r="R3205" s="153" t="s">
        <v>525</v>
      </c>
      <c r="S3205" s="153">
        <v>4.1666666666666657E-2</v>
      </c>
      <c r="T3205" s="153">
        <v>0.3125</v>
      </c>
      <c r="U3205" s="153">
        <v>0.35416666666666669</v>
      </c>
      <c r="V3205" s="153">
        <f>IF(ISBLANK(T3205),"",Tabella2[[#This Row],[ACT STOP]]-Tabella2[[#This Row],[ACT START]])</f>
        <v>4.1666666666666685E-2</v>
      </c>
      <c r="W3205" s="104" t="s">
        <v>92</v>
      </c>
      <c r="X3205" s="104" t="s">
        <v>91</v>
      </c>
      <c r="Y3205" s="110"/>
      <c r="Z3205" s="106"/>
      <c r="AA3205" s="104"/>
      <c r="AB3205" s="107"/>
      <c r="AC3205" s="72">
        <v>1</v>
      </c>
      <c r="AH3205" s="70"/>
      <c r="AI3205" s="70"/>
      <c r="AJ3205">
        <v>0</v>
      </c>
      <c r="AL3205" s="70"/>
      <c r="BM3205" s="135">
        <v>0.3125</v>
      </c>
      <c r="BN3205" s="136">
        <v>0.35416666666666669</v>
      </c>
      <c r="BO3205" s="101"/>
      <c r="BR3205" s="109" t="str">
        <f t="shared" si="49"/>
        <v>SH-25-3194</v>
      </c>
      <c r="BS3205" s="109" t="s">
        <v>552</v>
      </c>
      <c r="BT3205" t="s">
        <v>92</v>
      </c>
      <c r="BU3205" t="s">
        <v>6757</v>
      </c>
    </row>
    <row r="3206" spans="1:73" hidden="1">
      <c r="A3206" s="103" t="s">
        <v>6758</v>
      </c>
      <c r="B3206" s="102">
        <v>45817</v>
      </c>
      <c r="C3206" s="104">
        <f>_xlfn.ISOWEEKNUM(Tabella2[[#This Row],[Date]])</f>
        <v>24</v>
      </c>
      <c r="D3206" s="104" t="s">
        <v>722</v>
      </c>
      <c r="E3206" s="104" t="s">
        <v>327</v>
      </c>
      <c r="F3206" s="104">
        <v>80</v>
      </c>
      <c r="G3206" s="104" t="s">
        <v>257</v>
      </c>
      <c r="H3206" s="105">
        <v>17</v>
      </c>
      <c r="I3206" s="104" t="s">
        <v>258</v>
      </c>
      <c r="J3206" s="104"/>
      <c r="K3206" s="104" t="s">
        <v>77</v>
      </c>
      <c r="L3206" s="104" t="s">
        <v>259</v>
      </c>
      <c r="M3206" s="104" t="s">
        <v>276</v>
      </c>
      <c r="N3206" s="104"/>
      <c r="O3206" s="106"/>
      <c r="P3206" s="111" t="s">
        <v>776</v>
      </c>
      <c r="Q3206" s="153" t="s">
        <v>6759</v>
      </c>
      <c r="R3206" s="153" t="s">
        <v>4368</v>
      </c>
      <c r="S3206" s="153">
        <v>4.1666666666666657E-2</v>
      </c>
      <c r="T3206" s="153" t="s">
        <v>6759</v>
      </c>
      <c r="U3206" s="153" t="s">
        <v>4368</v>
      </c>
      <c r="V3206" s="153">
        <f>IF(ISBLANK(T3206),"",Tabella2[[#This Row],[ACT STOP]]-Tabella2[[#This Row],[ACT START]])</f>
        <v>4.166666666666663E-2</v>
      </c>
      <c r="W3206" s="104" t="s">
        <v>92</v>
      </c>
      <c r="X3206" s="104" t="s">
        <v>91</v>
      </c>
      <c r="Y3206" s="110"/>
      <c r="Z3206" s="106"/>
      <c r="AA3206" s="104"/>
      <c r="AB3206" s="107"/>
      <c r="AC3206" s="72">
        <v>1</v>
      </c>
      <c r="AH3206" s="70"/>
      <c r="AI3206" s="70"/>
      <c r="AJ3206">
        <v>0</v>
      </c>
      <c r="AL3206" s="70"/>
      <c r="BM3206" s="135" t="s">
        <v>6759</v>
      </c>
      <c r="BN3206" s="136" t="s">
        <v>4368</v>
      </c>
      <c r="BO3206" s="101"/>
      <c r="BR3206" s="109" t="str">
        <f t="shared" si="49"/>
        <v>SH-25-3195</v>
      </c>
      <c r="BS3206" s="109" t="s">
        <v>393</v>
      </c>
      <c r="BT3206" t="s">
        <v>92</v>
      </c>
      <c r="BU3206" t="s">
        <v>6760</v>
      </c>
    </row>
    <row r="3207" spans="1:73" hidden="1">
      <c r="A3207" s="103" t="s">
        <v>6761</v>
      </c>
      <c r="B3207" s="102">
        <v>45817</v>
      </c>
      <c r="C3207" s="104">
        <f>_xlfn.ISOWEEKNUM(Tabella2[[#This Row],[Date]])</f>
        <v>24</v>
      </c>
      <c r="D3207" s="104" t="s">
        <v>321</v>
      </c>
      <c r="E3207" s="104" t="s">
        <v>284</v>
      </c>
      <c r="F3207" s="104">
        <v>51</v>
      </c>
      <c r="G3207" s="104" t="s">
        <v>257</v>
      </c>
      <c r="H3207" s="105">
        <v>9</v>
      </c>
      <c r="I3207" s="104"/>
      <c r="J3207" s="104" t="s">
        <v>258</v>
      </c>
      <c r="K3207" s="104" t="s">
        <v>79</v>
      </c>
      <c r="L3207" s="104" t="s">
        <v>299</v>
      </c>
      <c r="M3207" s="104" t="s">
        <v>276</v>
      </c>
      <c r="N3207" s="104"/>
      <c r="O3207" s="106" t="str">
        <f>A900</f>
        <v>13302</v>
      </c>
      <c r="P3207" s="111" t="s">
        <v>1920</v>
      </c>
      <c r="Q3207" s="153" t="s">
        <v>631</v>
      </c>
      <c r="R3207" s="153" t="s">
        <v>498</v>
      </c>
      <c r="S3207" s="153">
        <v>4.1666666666666657E-2</v>
      </c>
      <c r="T3207" s="153" t="s">
        <v>631</v>
      </c>
      <c r="U3207" s="153" t="s">
        <v>498</v>
      </c>
      <c r="V3207" s="153">
        <f>IF(ISBLANK(T3207),"",Tabella2[[#This Row],[ACT STOP]]-Tabella2[[#This Row],[ACT START]])</f>
        <v>4.1666666666666685E-2</v>
      </c>
      <c r="W3207" s="104" t="s">
        <v>92</v>
      </c>
      <c r="X3207" s="104" t="s">
        <v>91</v>
      </c>
      <c r="Y3207" s="110"/>
      <c r="Z3207" s="106"/>
      <c r="AA3207" s="104"/>
      <c r="AB3207" s="107"/>
      <c r="AC3207" s="72">
        <v>1</v>
      </c>
      <c r="AH3207" s="70"/>
      <c r="AI3207" s="70"/>
      <c r="AJ3207">
        <v>0</v>
      </c>
      <c r="AL3207" s="70"/>
      <c r="BM3207" s="135" t="s">
        <v>631</v>
      </c>
      <c r="BN3207" s="136" t="s">
        <v>498</v>
      </c>
      <c r="BO3207" s="101"/>
      <c r="BR3207" s="109" t="str">
        <f t="shared" si="49"/>
        <v>SH-25-3196</v>
      </c>
      <c r="BS3207" s="109" t="s">
        <v>318</v>
      </c>
      <c r="BT3207" t="s">
        <v>92</v>
      </c>
      <c r="BU3207" t="s">
        <v>6762</v>
      </c>
    </row>
    <row r="3208" spans="1:73" hidden="1">
      <c r="A3208" s="103" t="s">
        <v>6763</v>
      </c>
      <c r="B3208" s="102">
        <v>45817</v>
      </c>
      <c r="C3208" s="104">
        <f>_xlfn.ISOWEEKNUM(Tabella2[[#This Row],[Date]])</f>
        <v>24</v>
      </c>
      <c r="D3208" s="104" t="s">
        <v>321</v>
      </c>
      <c r="E3208" s="104" t="s">
        <v>284</v>
      </c>
      <c r="F3208" s="104">
        <v>53</v>
      </c>
      <c r="G3208" s="104" t="s">
        <v>257</v>
      </c>
      <c r="H3208" s="105">
        <v>14</v>
      </c>
      <c r="I3208" s="104"/>
      <c r="J3208" s="104" t="s">
        <v>258</v>
      </c>
      <c r="K3208" s="104" t="s">
        <v>83</v>
      </c>
      <c r="L3208" s="104" t="s">
        <v>299</v>
      </c>
      <c r="M3208" s="104" t="s">
        <v>276</v>
      </c>
      <c r="N3208" s="104"/>
      <c r="O3208" s="106" t="str">
        <f>A901</f>
        <v>13303</v>
      </c>
      <c r="P3208" s="111" t="s">
        <v>1920</v>
      </c>
      <c r="Q3208" s="153" t="s">
        <v>631</v>
      </c>
      <c r="R3208" s="153" t="s">
        <v>498</v>
      </c>
      <c r="S3208" s="153">
        <v>4.1666666666666657E-2</v>
      </c>
      <c r="T3208" s="153" t="s">
        <v>631</v>
      </c>
      <c r="U3208" s="153" t="s">
        <v>498</v>
      </c>
      <c r="V3208" s="153">
        <f>IF(ISBLANK(T3208),"",Tabella2[[#This Row],[ACT STOP]]-Tabella2[[#This Row],[ACT START]])</f>
        <v>4.1666666666666685E-2</v>
      </c>
      <c r="W3208" s="104" t="s">
        <v>92</v>
      </c>
      <c r="X3208" s="104" t="s">
        <v>91</v>
      </c>
      <c r="Y3208" s="110"/>
      <c r="Z3208" s="106"/>
      <c r="AA3208" s="104"/>
      <c r="AB3208" s="107"/>
      <c r="AC3208" s="72">
        <v>1</v>
      </c>
      <c r="AH3208" s="70"/>
      <c r="AI3208" s="70"/>
      <c r="AJ3208">
        <v>0</v>
      </c>
      <c r="AL3208" s="70"/>
      <c r="BM3208" s="135" t="s">
        <v>631</v>
      </c>
      <c r="BN3208" s="136" t="s">
        <v>498</v>
      </c>
      <c r="BO3208" s="101"/>
      <c r="BR3208" s="109" t="str">
        <f t="shared" si="49"/>
        <v>SH-25-3197</v>
      </c>
      <c r="BS3208" s="109" t="s">
        <v>372</v>
      </c>
      <c r="BT3208" t="s">
        <v>92</v>
      </c>
      <c r="BU3208" t="s">
        <v>6764</v>
      </c>
    </row>
    <row r="3209" spans="1:73" hidden="1">
      <c r="A3209" s="103" t="s">
        <v>6765</v>
      </c>
      <c r="B3209" s="102">
        <v>45817</v>
      </c>
      <c r="C3209" s="104">
        <f>_xlfn.ISOWEEKNUM(Tabella2[[#This Row],[Date]])</f>
        <v>24</v>
      </c>
      <c r="D3209" s="104" t="s">
        <v>6766</v>
      </c>
      <c r="E3209" s="104" t="s">
        <v>284</v>
      </c>
      <c r="F3209" s="104">
        <v>77</v>
      </c>
      <c r="G3209" s="104" t="s">
        <v>257</v>
      </c>
      <c r="H3209" s="105">
        <v>12</v>
      </c>
      <c r="I3209" s="104"/>
      <c r="J3209" s="104" t="s">
        <v>258</v>
      </c>
      <c r="K3209" s="104" t="s">
        <v>81</v>
      </c>
      <c r="L3209" s="104" t="s">
        <v>259</v>
      </c>
      <c r="M3209" s="104" t="s">
        <v>276</v>
      </c>
      <c r="N3209" s="104"/>
      <c r="O3209" s="106"/>
      <c r="P3209" s="111" t="s">
        <v>2613</v>
      </c>
      <c r="Q3209" s="153" t="s">
        <v>631</v>
      </c>
      <c r="R3209" s="153" t="s">
        <v>498</v>
      </c>
      <c r="S3209" s="153">
        <v>4.1666666666666657E-2</v>
      </c>
      <c r="T3209" s="153" t="s">
        <v>631</v>
      </c>
      <c r="U3209" s="153" t="s">
        <v>498</v>
      </c>
      <c r="V3209" s="153">
        <f>IF(ISBLANK(T3209),"",Tabella2[[#This Row],[ACT STOP]]-Tabella2[[#This Row],[ACT START]])</f>
        <v>4.1666666666666685E-2</v>
      </c>
      <c r="W3209" s="104" t="s">
        <v>92</v>
      </c>
      <c r="X3209" s="104" t="s">
        <v>91</v>
      </c>
      <c r="Y3209" s="110"/>
      <c r="Z3209" s="106"/>
      <c r="AA3209" s="104"/>
      <c r="AB3209" s="107"/>
      <c r="AC3209" s="72">
        <v>1</v>
      </c>
      <c r="AH3209" s="70"/>
      <c r="AI3209" s="70"/>
      <c r="AJ3209">
        <v>0</v>
      </c>
      <c r="AL3209" s="70"/>
      <c r="BM3209" s="135" t="s">
        <v>631</v>
      </c>
      <c r="BN3209" s="136" t="s">
        <v>498</v>
      </c>
      <c r="BO3209" s="101"/>
      <c r="BR3209" s="109" t="str">
        <f t="shared" si="49"/>
        <v>SH-25-3198</v>
      </c>
      <c r="BS3209" s="109" t="s">
        <v>266</v>
      </c>
      <c r="BT3209" t="s">
        <v>92</v>
      </c>
      <c r="BU3209" t="s">
        <v>6767</v>
      </c>
    </row>
    <row r="3210" spans="1:73" hidden="1">
      <c r="A3210" s="103" t="s">
        <v>6768</v>
      </c>
      <c r="B3210" s="102">
        <v>45817</v>
      </c>
      <c r="C3210" s="104">
        <f>_xlfn.ISOWEEKNUM(Tabella2[[#This Row],[Date]])</f>
        <v>24</v>
      </c>
      <c r="D3210" s="104" t="s">
        <v>6766</v>
      </c>
      <c r="E3210" s="104" t="s">
        <v>284</v>
      </c>
      <c r="F3210" s="104">
        <v>79</v>
      </c>
      <c r="G3210" s="104" t="s">
        <v>257</v>
      </c>
      <c r="H3210" s="105">
        <v>1</v>
      </c>
      <c r="I3210" s="104"/>
      <c r="J3210" s="104" t="s">
        <v>258</v>
      </c>
      <c r="K3210" s="104" t="s">
        <v>75</v>
      </c>
      <c r="L3210" s="104" t="s">
        <v>259</v>
      </c>
      <c r="M3210" s="104" t="s">
        <v>276</v>
      </c>
      <c r="N3210" s="104"/>
      <c r="O3210" s="106"/>
      <c r="P3210" s="111" t="s">
        <v>2613</v>
      </c>
      <c r="Q3210" s="153" t="s">
        <v>631</v>
      </c>
      <c r="R3210" s="153" t="s">
        <v>498</v>
      </c>
      <c r="S3210" s="153">
        <v>4.1666666666666657E-2</v>
      </c>
      <c r="T3210" s="153" t="s">
        <v>631</v>
      </c>
      <c r="U3210" s="153" t="s">
        <v>498</v>
      </c>
      <c r="V3210" s="153">
        <f>IF(ISBLANK(T3210),"",Tabella2[[#This Row],[ACT STOP]]-Tabella2[[#This Row],[ACT START]])</f>
        <v>4.1666666666666685E-2</v>
      </c>
      <c r="W3210" s="104" t="s">
        <v>92</v>
      </c>
      <c r="X3210" s="104" t="s">
        <v>91</v>
      </c>
      <c r="Y3210" s="110"/>
      <c r="Z3210" s="106"/>
      <c r="AA3210" s="104"/>
      <c r="AB3210" s="107"/>
      <c r="AC3210" s="72">
        <v>1</v>
      </c>
      <c r="AH3210" s="70"/>
      <c r="AI3210" s="70"/>
      <c r="AJ3210">
        <v>0</v>
      </c>
      <c r="AL3210" s="70"/>
      <c r="BM3210" s="135" t="s">
        <v>631</v>
      </c>
      <c r="BN3210" s="136" t="s">
        <v>498</v>
      </c>
      <c r="BO3210" s="101"/>
      <c r="BR3210" s="109" t="str">
        <f t="shared" si="49"/>
        <v>SH-25-3199</v>
      </c>
      <c r="BS3210" s="109" t="s">
        <v>332</v>
      </c>
      <c r="BT3210" t="s">
        <v>92</v>
      </c>
      <c r="BU3210" t="s">
        <v>6769</v>
      </c>
    </row>
    <row r="3211" spans="1:73" hidden="1">
      <c r="A3211" s="103" t="s">
        <v>6770</v>
      </c>
      <c r="B3211" s="102">
        <v>45817</v>
      </c>
      <c r="C3211" s="104">
        <f>_xlfn.ISOWEEKNUM(Tabella2[[#This Row],[Date]])</f>
        <v>24</v>
      </c>
      <c r="D3211" s="104" t="s">
        <v>13714</v>
      </c>
      <c r="E3211" s="104" t="s">
        <v>284</v>
      </c>
      <c r="F3211" s="104">
        <v>48</v>
      </c>
      <c r="G3211" s="104" t="s">
        <v>257</v>
      </c>
      <c r="H3211" s="105">
        <v>17</v>
      </c>
      <c r="I3211" s="104"/>
      <c r="J3211" s="104" t="s">
        <v>258</v>
      </c>
      <c r="K3211" s="104" t="s">
        <v>79</v>
      </c>
      <c r="L3211" s="104" t="s">
        <v>299</v>
      </c>
      <c r="M3211" s="104" t="s">
        <v>276</v>
      </c>
      <c r="N3211" s="104"/>
      <c r="O3211" s="106" t="str">
        <f>A902</f>
        <v>13304</v>
      </c>
      <c r="P3211" s="111" t="s">
        <v>2205</v>
      </c>
      <c r="Q3211" s="153" t="s">
        <v>263</v>
      </c>
      <c r="R3211" s="153" t="s">
        <v>504</v>
      </c>
      <c r="S3211" s="153">
        <v>4.1666666666666657E-2</v>
      </c>
      <c r="T3211" s="153" t="s">
        <v>263</v>
      </c>
      <c r="U3211" s="153" t="s">
        <v>504</v>
      </c>
      <c r="V3211" s="153">
        <f>IF(ISBLANK(T3211),"",Tabella2[[#This Row],[ACT STOP]]-Tabella2[[#This Row],[ACT START]])</f>
        <v>4.1666666666666685E-2</v>
      </c>
      <c r="W3211" s="104" t="s">
        <v>92</v>
      </c>
      <c r="X3211" s="104" t="s">
        <v>91</v>
      </c>
      <c r="Y3211" s="110"/>
      <c r="Z3211" s="106"/>
      <c r="AA3211" s="104"/>
      <c r="AB3211" s="107"/>
      <c r="AC3211" s="72">
        <v>1</v>
      </c>
      <c r="AH3211" s="70"/>
      <c r="AI3211" s="70"/>
      <c r="AJ3211">
        <v>0</v>
      </c>
      <c r="AL3211" s="70"/>
      <c r="BM3211" s="135" t="s">
        <v>263</v>
      </c>
      <c r="BN3211" s="136" t="s">
        <v>504</v>
      </c>
      <c r="BO3211" s="101"/>
      <c r="BR3211" s="109" t="str">
        <f t="shared" si="49"/>
        <v>SH-25-3200</v>
      </c>
      <c r="BS3211" s="109" t="s">
        <v>393</v>
      </c>
      <c r="BT3211" t="s">
        <v>92</v>
      </c>
      <c r="BU3211" t="s">
        <v>6771</v>
      </c>
    </row>
    <row r="3212" spans="1:73" hidden="1">
      <c r="A3212" s="103" t="s">
        <v>6772</v>
      </c>
      <c r="B3212" s="102">
        <v>45817</v>
      </c>
      <c r="C3212" s="104">
        <f>_xlfn.ISOWEEKNUM(Tabella2[[#This Row],[Date]])</f>
        <v>24</v>
      </c>
      <c r="D3212" s="104" t="s">
        <v>698</v>
      </c>
      <c r="E3212" s="104" t="s">
        <v>284</v>
      </c>
      <c r="F3212" s="104">
        <v>50</v>
      </c>
      <c r="G3212" s="104" t="s">
        <v>257</v>
      </c>
      <c r="H3212" s="105">
        <v>5</v>
      </c>
      <c r="I3212" s="104"/>
      <c r="J3212" s="104" t="s">
        <v>258</v>
      </c>
      <c r="K3212" s="104" t="s">
        <v>83</v>
      </c>
      <c r="L3212" s="104" t="s">
        <v>299</v>
      </c>
      <c r="M3212" s="104" t="s">
        <v>276</v>
      </c>
      <c r="N3212" s="104"/>
      <c r="O3212" s="106" t="str">
        <f>A903</f>
        <v>13305</v>
      </c>
      <c r="P3212" s="111" t="s">
        <v>2205</v>
      </c>
      <c r="Q3212" s="153" t="s">
        <v>263</v>
      </c>
      <c r="R3212" s="153" t="s">
        <v>504</v>
      </c>
      <c r="S3212" s="153">
        <v>4.1666666666666657E-2</v>
      </c>
      <c r="T3212" s="153">
        <v>0.4375</v>
      </c>
      <c r="U3212" s="153">
        <v>0.47916666666666669</v>
      </c>
      <c r="V3212" s="153">
        <f>IF(ISBLANK(T3212),"",Tabella2[[#This Row],[ACT STOP]]-Tabella2[[#This Row],[ACT START]])</f>
        <v>4.1666666666666685E-2</v>
      </c>
      <c r="W3212" s="104" t="s">
        <v>92</v>
      </c>
      <c r="X3212" s="104" t="s">
        <v>91</v>
      </c>
      <c r="Y3212" s="110"/>
      <c r="Z3212" s="106"/>
      <c r="AA3212" s="104"/>
      <c r="AB3212" s="107"/>
      <c r="AC3212" s="72">
        <v>1</v>
      </c>
      <c r="AH3212" s="70"/>
      <c r="AI3212" s="70"/>
      <c r="AJ3212">
        <v>0</v>
      </c>
      <c r="AL3212" s="70"/>
      <c r="BM3212" s="135">
        <v>0.4375</v>
      </c>
      <c r="BN3212" s="136">
        <v>0.47916666666666669</v>
      </c>
      <c r="BO3212" s="101"/>
      <c r="BR3212" s="109" t="str">
        <f t="shared" si="49"/>
        <v>SH-25-3201</v>
      </c>
      <c r="BS3212" s="109" t="s">
        <v>416</v>
      </c>
      <c r="BT3212" t="s">
        <v>92</v>
      </c>
      <c r="BU3212" t="s">
        <v>6773</v>
      </c>
    </row>
    <row r="3213" spans="1:73" hidden="1">
      <c r="A3213" s="103" t="s">
        <v>6774</v>
      </c>
      <c r="B3213" s="102">
        <v>45817</v>
      </c>
      <c r="C3213" s="104">
        <f>_xlfn.ISOWEEKNUM(Tabella2[[#This Row],[Date]])</f>
        <v>24</v>
      </c>
      <c r="D3213" s="104" t="s">
        <v>348</v>
      </c>
      <c r="E3213" s="104" t="s">
        <v>284</v>
      </c>
      <c r="F3213" s="104">
        <v>57</v>
      </c>
      <c r="G3213" s="104" t="s">
        <v>257</v>
      </c>
      <c r="H3213" s="105">
        <v>10</v>
      </c>
      <c r="I3213" s="104"/>
      <c r="J3213" s="104" t="s">
        <v>258</v>
      </c>
      <c r="K3213" s="104" t="s">
        <v>81</v>
      </c>
      <c r="L3213" s="104" t="s">
        <v>259</v>
      </c>
      <c r="M3213" s="104" t="s">
        <v>276</v>
      </c>
      <c r="N3213" s="104"/>
      <c r="O3213" s="106"/>
      <c r="P3213" s="111" t="s">
        <v>342</v>
      </c>
      <c r="Q3213" s="153" t="s">
        <v>263</v>
      </c>
      <c r="R3213" s="153" t="s">
        <v>504</v>
      </c>
      <c r="S3213" s="153">
        <v>4.1666666666666657E-2</v>
      </c>
      <c r="T3213" s="153">
        <v>0.4375</v>
      </c>
      <c r="U3213" s="153">
        <v>0.47916666666666669</v>
      </c>
      <c r="V3213" s="153">
        <f>IF(ISBLANK(T3213),"",Tabella2[[#This Row],[ACT STOP]]-Tabella2[[#This Row],[ACT START]])</f>
        <v>4.1666666666666685E-2</v>
      </c>
      <c r="W3213" s="104" t="s">
        <v>92</v>
      </c>
      <c r="X3213" s="104" t="s">
        <v>91</v>
      </c>
      <c r="Y3213" s="110"/>
      <c r="Z3213" s="106"/>
      <c r="AA3213" s="104"/>
      <c r="AB3213" s="107"/>
      <c r="AC3213" s="72">
        <v>1</v>
      </c>
      <c r="AH3213" s="70"/>
      <c r="AI3213" s="70"/>
      <c r="AJ3213">
        <v>0</v>
      </c>
      <c r="AL3213" s="70"/>
      <c r="BM3213" s="135">
        <v>0.4375</v>
      </c>
      <c r="BN3213" s="136">
        <v>0.47916666666666669</v>
      </c>
      <c r="BO3213" s="101"/>
      <c r="BR3213" s="109" t="str">
        <f t="shared" ref="BR3213:BR3276" si="50">_xlfn.CONCAT(LEFT(BR3212,6),TEXT(RIGHT(BR3212,4)+1,"0000"))</f>
        <v>SH-25-3202</v>
      </c>
      <c r="BS3213" s="109" t="s">
        <v>552</v>
      </c>
      <c r="BT3213" t="s">
        <v>92</v>
      </c>
      <c r="BU3213" t="s">
        <v>6775</v>
      </c>
    </row>
    <row r="3214" spans="1:73" hidden="1">
      <c r="A3214" s="103" t="s">
        <v>6776</v>
      </c>
      <c r="B3214" s="102">
        <v>45817</v>
      </c>
      <c r="C3214" s="104">
        <f>_xlfn.ISOWEEKNUM(Tabella2[[#This Row],[Date]])</f>
        <v>24</v>
      </c>
      <c r="D3214" s="104" t="s">
        <v>722</v>
      </c>
      <c r="E3214" s="104" t="s">
        <v>327</v>
      </c>
      <c r="F3214" s="104">
        <v>81</v>
      </c>
      <c r="G3214" s="104" t="s">
        <v>257</v>
      </c>
      <c r="H3214" s="105">
        <v>13</v>
      </c>
      <c r="I3214" s="104" t="s">
        <v>258</v>
      </c>
      <c r="J3214" s="104"/>
      <c r="K3214" s="104" t="s">
        <v>77</v>
      </c>
      <c r="L3214" s="104" t="s">
        <v>259</v>
      </c>
      <c r="M3214" s="104" t="s">
        <v>276</v>
      </c>
      <c r="N3214" s="104"/>
      <c r="O3214" s="106"/>
      <c r="P3214" s="111" t="s">
        <v>776</v>
      </c>
      <c r="Q3214" s="153" t="s">
        <v>263</v>
      </c>
      <c r="R3214" s="153" t="s">
        <v>504</v>
      </c>
      <c r="S3214" s="153">
        <v>4.1666666666666657E-2</v>
      </c>
      <c r="T3214" s="153" t="s">
        <v>263</v>
      </c>
      <c r="U3214" s="153" t="s">
        <v>504</v>
      </c>
      <c r="V3214" s="153">
        <f>IF(ISBLANK(T3214),"",Tabella2[[#This Row],[ACT STOP]]-Tabella2[[#This Row],[ACT START]])</f>
        <v>4.1666666666666685E-2</v>
      </c>
      <c r="W3214" s="104" t="s">
        <v>92</v>
      </c>
      <c r="X3214" s="104" t="s">
        <v>91</v>
      </c>
      <c r="Y3214" s="110"/>
      <c r="Z3214" s="106"/>
      <c r="AA3214" s="104"/>
      <c r="AB3214" s="107"/>
      <c r="AC3214" s="72">
        <v>1</v>
      </c>
      <c r="AH3214" s="70"/>
      <c r="AI3214" s="70"/>
      <c r="AJ3214">
        <v>0</v>
      </c>
      <c r="AL3214" s="70"/>
      <c r="BM3214" s="135" t="s">
        <v>263</v>
      </c>
      <c r="BN3214" s="136" t="s">
        <v>504</v>
      </c>
      <c r="BO3214" s="101"/>
      <c r="BR3214" s="109" t="str">
        <f t="shared" si="50"/>
        <v>SH-25-3203</v>
      </c>
      <c r="BS3214" s="109" t="s">
        <v>427</v>
      </c>
      <c r="BT3214" t="s">
        <v>92</v>
      </c>
      <c r="BU3214" t="s">
        <v>6777</v>
      </c>
    </row>
    <row r="3215" spans="1:73" hidden="1">
      <c r="A3215" s="103" t="s">
        <v>6778</v>
      </c>
      <c r="B3215" s="102">
        <v>45817</v>
      </c>
      <c r="C3215" s="104">
        <f>_xlfn.ISOWEEKNUM(Tabella2[[#This Row],[Date]])</f>
        <v>24</v>
      </c>
      <c r="D3215" s="104" t="s">
        <v>471</v>
      </c>
      <c r="E3215" s="104" t="s">
        <v>327</v>
      </c>
      <c r="F3215" s="104">
        <v>34</v>
      </c>
      <c r="G3215" s="104" t="s">
        <v>257</v>
      </c>
      <c r="H3215" s="105">
        <v>12</v>
      </c>
      <c r="I3215" s="104" t="s">
        <v>258</v>
      </c>
      <c r="J3215" s="104"/>
      <c r="K3215" s="104" t="s">
        <v>79</v>
      </c>
      <c r="L3215" s="104" t="s">
        <v>299</v>
      </c>
      <c r="M3215" s="104" t="s">
        <v>977</v>
      </c>
      <c r="N3215" s="104"/>
      <c r="O3215" s="106" t="str">
        <f>A904</f>
        <v>13306</v>
      </c>
      <c r="P3215" s="111" t="s">
        <v>2853</v>
      </c>
      <c r="Q3215" s="153" t="s">
        <v>511</v>
      </c>
      <c r="R3215" s="153" t="s">
        <v>549</v>
      </c>
      <c r="S3215" s="153">
        <v>4.1666666666666657E-2</v>
      </c>
      <c r="T3215" s="153" t="s">
        <v>511</v>
      </c>
      <c r="U3215" s="153" t="s">
        <v>549</v>
      </c>
      <c r="V3215" s="153">
        <f>IF(ISBLANK(T3215),"",Tabella2[[#This Row],[ACT STOP]]-Tabella2[[#This Row],[ACT START]])</f>
        <v>4.166666666666663E-2</v>
      </c>
      <c r="W3215" s="104" t="s">
        <v>92</v>
      </c>
      <c r="X3215" s="104" t="s">
        <v>91</v>
      </c>
      <c r="Y3215" s="110"/>
      <c r="Z3215" s="106"/>
      <c r="AA3215" s="104"/>
      <c r="AB3215" s="107"/>
      <c r="AC3215" s="72">
        <v>1</v>
      </c>
      <c r="AH3215" s="70"/>
      <c r="AI3215" s="70"/>
      <c r="AJ3215">
        <v>0</v>
      </c>
      <c r="AL3215" s="70"/>
      <c r="BM3215" s="135" t="s">
        <v>511</v>
      </c>
      <c r="BN3215" s="136" t="s">
        <v>549</v>
      </c>
      <c r="BO3215" s="101"/>
      <c r="BR3215" s="109" t="str">
        <f t="shared" si="50"/>
        <v>SH-25-3204</v>
      </c>
      <c r="BS3215" s="109" t="s">
        <v>266</v>
      </c>
      <c r="BT3215" t="s">
        <v>92</v>
      </c>
      <c r="BU3215" t="s">
        <v>6779</v>
      </c>
    </row>
    <row r="3216" spans="1:73" hidden="1">
      <c r="A3216" s="103" t="s">
        <v>6780</v>
      </c>
      <c r="B3216" s="102">
        <v>45817</v>
      </c>
      <c r="C3216" s="104">
        <f>_xlfn.ISOWEEKNUM(Tabella2[[#This Row],[Date]])</f>
        <v>24</v>
      </c>
      <c r="D3216" s="104" t="s">
        <v>558</v>
      </c>
      <c r="E3216" s="104" t="s">
        <v>284</v>
      </c>
      <c r="F3216" s="104">
        <v>59</v>
      </c>
      <c r="G3216" s="104" t="s">
        <v>284</v>
      </c>
      <c r="H3216" s="105">
        <v>9</v>
      </c>
      <c r="I3216" s="104"/>
      <c r="J3216" s="104" t="s">
        <v>258</v>
      </c>
      <c r="K3216" s="104" t="s">
        <v>83</v>
      </c>
      <c r="L3216" s="104" t="s">
        <v>299</v>
      </c>
      <c r="M3216" s="104" t="s">
        <v>516</v>
      </c>
      <c r="N3216" s="104"/>
      <c r="O3216" s="106" t="str">
        <f>A3217</f>
        <v>15619</v>
      </c>
      <c r="P3216" s="111" t="s">
        <v>1993</v>
      </c>
      <c r="Q3216" s="153" t="s">
        <v>511</v>
      </c>
      <c r="R3216" s="153" t="s">
        <v>549</v>
      </c>
      <c r="S3216" s="153">
        <v>4.1666666666666657E-2</v>
      </c>
      <c r="T3216" s="153">
        <v>0.5</v>
      </c>
      <c r="U3216" s="153">
        <v>0.53125</v>
      </c>
      <c r="V3216" s="153">
        <f>IF(ISBLANK(T3216),"",Tabella2[[#This Row],[ACT STOP]]-Tabella2[[#This Row],[ACT START]])</f>
        <v>3.125E-2</v>
      </c>
      <c r="W3216" s="104" t="s">
        <v>92</v>
      </c>
      <c r="X3216" s="104" t="s">
        <v>91</v>
      </c>
      <c r="Y3216" s="110"/>
      <c r="Z3216" s="106"/>
      <c r="AA3216" s="104"/>
      <c r="AB3216" s="107"/>
      <c r="AC3216" s="72">
        <v>1</v>
      </c>
      <c r="AH3216" s="70"/>
      <c r="AI3216" s="70"/>
      <c r="AJ3216">
        <v>0</v>
      </c>
      <c r="AL3216" s="70"/>
      <c r="BM3216" s="135">
        <v>0.5</v>
      </c>
      <c r="BN3216" s="136">
        <v>0.53125</v>
      </c>
      <c r="BO3216" s="101"/>
      <c r="BR3216" s="109" t="str">
        <f t="shared" si="50"/>
        <v>SH-25-3205</v>
      </c>
      <c r="BS3216" s="109" t="s">
        <v>339</v>
      </c>
      <c r="BT3216" t="s">
        <v>92</v>
      </c>
      <c r="BU3216" t="s">
        <v>6781</v>
      </c>
    </row>
    <row r="3217" spans="1:73" hidden="1">
      <c r="A3217" s="103" t="s">
        <v>6782</v>
      </c>
      <c r="B3217" s="102">
        <v>45817</v>
      </c>
      <c r="C3217" s="104">
        <f>_xlfn.ISOWEEKNUM(Tabella2[[#This Row],[Date]])</f>
        <v>24</v>
      </c>
      <c r="D3217" s="104" t="s">
        <v>558</v>
      </c>
      <c r="E3217" s="104" t="s">
        <v>284</v>
      </c>
      <c r="F3217" s="104">
        <v>61</v>
      </c>
      <c r="G3217" s="104" t="s">
        <v>257</v>
      </c>
      <c r="H3217" s="105">
        <v>14</v>
      </c>
      <c r="I3217" s="104"/>
      <c r="J3217" s="104" t="s">
        <v>258</v>
      </c>
      <c r="K3217" s="104" t="s">
        <v>80</v>
      </c>
      <c r="L3217" s="104" t="s">
        <v>299</v>
      </c>
      <c r="M3217" s="104" t="s">
        <v>516</v>
      </c>
      <c r="N3217" s="104"/>
      <c r="O3217" s="106" t="str">
        <f>A3216</f>
        <v>15618</v>
      </c>
      <c r="P3217" s="111" t="s">
        <v>1993</v>
      </c>
      <c r="Q3217" s="153">
        <v>0.5</v>
      </c>
      <c r="R3217" s="153">
        <v>0.54166666666666663</v>
      </c>
      <c r="S3217" s="153">
        <v>4.1666666666666657E-2</v>
      </c>
      <c r="T3217" s="153">
        <v>0.5</v>
      </c>
      <c r="U3217" s="153">
        <v>0.53125</v>
      </c>
      <c r="V3217" s="153">
        <f>IF(ISBLANK(T3217),"",Tabella2[[#This Row],[ACT STOP]]-Tabella2[[#This Row],[ACT START]])</f>
        <v>3.125E-2</v>
      </c>
      <c r="W3217" s="104" t="s">
        <v>92</v>
      </c>
      <c r="X3217" s="104" t="s">
        <v>91</v>
      </c>
      <c r="Y3217" s="110"/>
      <c r="Z3217" s="106"/>
      <c r="AA3217" s="104"/>
      <c r="AB3217" s="107"/>
      <c r="AC3217" s="72">
        <v>1</v>
      </c>
      <c r="AH3217" s="70"/>
      <c r="AI3217" s="70"/>
      <c r="AJ3217">
        <v>0</v>
      </c>
      <c r="AL3217" s="70"/>
      <c r="BM3217" s="135">
        <v>0.5</v>
      </c>
      <c r="BN3217" s="136">
        <v>0.53125</v>
      </c>
      <c r="BO3217" s="101"/>
      <c r="BR3217" s="109" t="str">
        <f t="shared" si="50"/>
        <v>SH-25-3206</v>
      </c>
      <c r="BS3217" s="109" t="s">
        <v>372</v>
      </c>
      <c r="BT3217" t="s">
        <v>92</v>
      </c>
      <c r="BU3217" t="s">
        <v>6783</v>
      </c>
    </row>
    <row r="3218" spans="1:73" hidden="1">
      <c r="A3218" s="103" t="s">
        <v>6784</v>
      </c>
      <c r="B3218" s="102">
        <v>45817</v>
      </c>
      <c r="C3218" s="104">
        <f>_xlfn.ISOWEEKNUM(Tabella2[[#This Row],[Date]])</f>
        <v>24</v>
      </c>
      <c r="D3218" s="104" t="s">
        <v>722</v>
      </c>
      <c r="E3218" s="104" t="s">
        <v>327</v>
      </c>
      <c r="F3218" s="104">
        <v>77</v>
      </c>
      <c r="G3218" s="104" t="s">
        <v>257</v>
      </c>
      <c r="H3218" s="105">
        <v>1</v>
      </c>
      <c r="I3218" s="104" t="s">
        <v>258</v>
      </c>
      <c r="J3218" s="104"/>
      <c r="K3218" s="104" t="s">
        <v>81</v>
      </c>
      <c r="L3218" s="104" t="s">
        <v>259</v>
      </c>
      <c r="M3218" s="104" t="s">
        <v>276</v>
      </c>
      <c r="N3218" s="104"/>
      <c r="O3218" s="106"/>
      <c r="P3218" s="111" t="s">
        <v>472</v>
      </c>
      <c r="Q3218" s="153" t="s">
        <v>511</v>
      </c>
      <c r="R3218" s="153" t="s">
        <v>549</v>
      </c>
      <c r="S3218" s="153">
        <v>4.1666666666666657E-2</v>
      </c>
      <c r="T3218" s="153">
        <v>0.5</v>
      </c>
      <c r="U3218" s="153">
        <v>0.54166666666666663</v>
      </c>
      <c r="V3218" s="153">
        <f>IF(ISBLANK(T3218),"",Tabella2[[#This Row],[ACT STOP]]-Tabella2[[#This Row],[ACT START]])</f>
        <v>4.166666666666663E-2</v>
      </c>
      <c r="W3218" s="104" t="s">
        <v>92</v>
      </c>
      <c r="X3218" s="104" t="s">
        <v>91</v>
      </c>
      <c r="Y3218" s="110"/>
      <c r="Z3218" s="106"/>
      <c r="AA3218" s="104"/>
      <c r="AB3218" s="107"/>
      <c r="AC3218" s="72">
        <v>1</v>
      </c>
      <c r="AH3218" s="70"/>
      <c r="AI3218" s="70"/>
      <c r="AJ3218">
        <v>0</v>
      </c>
      <c r="AL3218" s="70"/>
      <c r="BM3218" s="135">
        <v>0.5</v>
      </c>
      <c r="BN3218" s="136">
        <v>0.54166666666666663</v>
      </c>
      <c r="BO3218" s="101"/>
      <c r="BR3218" s="109" t="str">
        <f t="shared" si="50"/>
        <v>SH-25-3207</v>
      </c>
      <c r="BS3218" s="109" t="s">
        <v>332</v>
      </c>
      <c r="BT3218" t="s">
        <v>92</v>
      </c>
      <c r="BU3218" t="s">
        <v>6785</v>
      </c>
    </row>
    <row r="3219" spans="1:73" hidden="1">
      <c r="A3219" s="103" t="s">
        <v>6786</v>
      </c>
      <c r="B3219" s="102">
        <v>45817</v>
      </c>
      <c r="C3219" s="104">
        <f>_xlfn.ISOWEEKNUM(Tabella2[[#This Row],[Date]])</f>
        <v>24</v>
      </c>
      <c r="D3219" s="104" t="s">
        <v>275</v>
      </c>
      <c r="E3219" s="104" t="s">
        <v>256</v>
      </c>
      <c r="F3219" s="104">
        <v>56</v>
      </c>
      <c r="G3219" s="104" t="s">
        <v>257</v>
      </c>
      <c r="H3219" s="105">
        <v>13</v>
      </c>
      <c r="I3219" s="104" t="s">
        <v>258</v>
      </c>
      <c r="J3219" s="104"/>
      <c r="K3219" s="104" t="s">
        <v>79</v>
      </c>
      <c r="L3219" s="104" t="s">
        <v>299</v>
      </c>
      <c r="M3219" s="104" t="s">
        <v>313</v>
      </c>
      <c r="N3219" s="104"/>
      <c r="O3219" s="106" t="str">
        <f>A3220</f>
        <v>15622</v>
      </c>
      <c r="P3219" s="111" t="s">
        <v>442</v>
      </c>
      <c r="Q3219" s="153" t="s">
        <v>272</v>
      </c>
      <c r="R3219" s="153" t="s">
        <v>576</v>
      </c>
      <c r="S3219" s="153">
        <v>4.1666666666666657E-2</v>
      </c>
      <c r="T3219" s="153" t="s">
        <v>272</v>
      </c>
      <c r="U3219" s="153" t="s">
        <v>576</v>
      </c>
      <c r="V3219" s="153">
        <f>IF(ISBLANK(T3219),"",Tabella2[[#This Row],[ACT STOP]]-Tabella2[[#This Row],[ACT START]])</f>
        <v>4.166666666666663E-2</v>
      </c>
      <c r="W3219" s="104" t="s">
        <v>92</v>
      </c>
      <c r="X3219" s="104" t="s">
        <v>91</v>
      </c>
      <c r="Y3219" s="110"/>
      <c r="Z3219" s="106"/>
      <c r="AA3219" s="104"/>
      <c r="AB3219" s="107"/>
      <c r="AC3219" s="72">
        <v>1</v>
      </c>
      <c r="AH3219" s="70"/>
      <c r="AI3219" s="70"/>
      <c r="AJ3219">
        <v>0</v>
      </c>
      <c r="AL3219" s="70"/>
      <c r="BM3219" s="135" t="s">
        <v>272</v>
      </c>
      <c r="BN3219" s="136" t="s">
        <v>576</v>
      </c>
      <c r="BO3219" s="101"/>
      <c r="BR3219" s="109" t="str">
        <f t="shared" si="50"/>
        <v>SH-25-3208</v>
      </c>
      <c r="BS3219" s="109" t="s">
        <v>427</v>
      </c>
      <c r="BT3219" t="s">
        <v>92</v>
      </c>
      <c r="BU3219" t="s">
        <v>6787</v>
      </c>
    </row>
    <row r="3220" spans="1:73" hidden="1">
      <c r="A3220" s="103" t="s">
        <v>6788</v>
      </c>
      <c r="B3220" s="102">
        <v>45817</v>
      </c>
      <c r="C3220" s="104">
        <f>_xlfn.ISOWEEKNUM(Tabella2[[#This Row],[Date]])</f>
        <v>24</v>
      </c>
      <c r="D3220" s="104" t="s">
        <v>275</v>
      </c>
      <c r="E3220" s="104" t="s">
        <v>256</v>
      </c>
      <c r="F3220" s="104">
        <v>61</v>
      </c>
      <c r="G3220" s="104" t="s">
        <v>257</v>
      </c>
      <c r="H3220" s="105">
        <v>2</v>
      </c>
      <c r="I3220" s="104" t="s">
        <v>258</v>
      </c>
      <c r="J3220" s="104"/>
      <c r="K3220" s="104" t="s">
        <v>78</v>
      </c>
      <c r="L3220" s="104" t="s">
        <v>299</v>
      </c>
      <c r="M3220" s="104" t="s">
        <v>313</v>
      </c>
      <c r="N3220" s="104"/>
      <c r="O3220" s="106" t="str">
        <f>A3219</f>
        <v>15621</v>
      </c>
      <c r="P3220" s="111" t="s">
        <v>442</v>
      </c>
      <c r="Q3220" s="153">
        <v>0.5625</v>
      </c>
      <c r="R3220" s="153">
        <v>0.60416666666666663</v>
      </c>
      <c r="S3220" s="153">
        <v>4.1666666666666657E-2</v>
      </c>
      <c r="T3220" s="153">
        <v>0.5625</v>
      </c>
      <c r="U3220" s="153">
        <v>0.60416666666666663</v>
      </c>
      <c r="V3220" s="153">
        <f>IF(ISBLANK(T3220),"",Tabella2[[#This Row],[ACT STOP]]-Tabella2[[#This Row],[ACT START]])</f>
        <v>4.166666666666663E-2</v>
      </c>
      <c r="W3220" s="104" t="s">
        <v>92</v>
      </c>
      <c r="X3220" s="104" t="s">
        <v>91</v>
      </c>
      <c r="Y3220" s="110"/>
      <c r="Z3220" s="106"/>
      <c r="AA3220" s="104"/>
      <c r="AB3220" s="107"/>
      <c r="AC3220" s="72">
        <v>1</v>
      </c>
      <c r="AH3220" s="70"/>
      <c r="AI3220" s="70"/>
      <c r="AJ3220">
        <v>0</v>
      </c>
      <c r="AL3220" s="70"/>
      <c r="BM3220" s="135">
        <v>0.5625</v>
      </c>
      <c r="BN3220" s="136">
        <v>0.60416666666666663</v>
      </c>
      <c r="BO3220" s="101"/>
      <c r="BR3220" s="109" t="str">
        <f t="shared" si="50"/>
        <v>SH-25-3209</v>
      </c>
      <c r="BS3220" s="109" t="s">
        <v>368</v>
      </c>
      <c r="BT3220" t="s">
        <v>92</v>
      </c>
      <c r="BU3220" t="s">
        <v>6789</v>
      </c>
    </row>
    <row r="3221" spans="1:73" hidden="1">
      <c r="A3221" s="103" t="s">
        <v>6790</v>
      </c>
      <c r="B3221" s="102">
        <v>45817</v>
      </c>
      <c r="C3221" s="104">
        <f>_xlfn.ISOWEEKNUM(Tabella2[[#This Row],[Date]])</f>
        <v>24</v>
      </c>
      <c r="D3221" s="104" t="s">
        <v>558</v>
      </c>
      <c r="E3221" s="104" t="s">
        <v>284</v>
      </c>
      <c r="F3221" s="104">
        <v>60</v>
      </c>
      <c r="G3221" s="104" t="s">
        <v>257</v>
      </c>
      <c r="H3221" s="105">
        <v>10</v>
      </c>
      <c r="I3221" s="104"/>
      <c r="J3221" s="104" t="s">
        <v>258</v>
      </c>
      <c r="K3221" s="104" t="s">
        <v>83</v>
      </c>
      <c r="L3221" s="104" t="s">
        <v>299</v>
      </c>
      <c r="M3221" s="104" t="s">
        <v>328</v>
      </c>
      <c r="N3221" s="104"/>
      <c r="O3221" s="106" t="str">
        <f>A3222</f>
        <v>15624</v>
      </c>
      <c r="P3221" s="111" t="s">
        <v>3382</v>
      </c>
      <c r="Q3221" s="153" t="s">
        <v>272</v>
      </c>
      <c r="R3221" s="153" t="s">
        <v>576</v>
      </c>
      <c r="S3221" s="153">
        <v>4.1666666666666657E-2</v>
      </c>
      <c r="T3221" s="153">
        <v>0.5625</v>
      </c>
      <c r="U3221" s="153">
        <v>0.60416666666666663</v>
      </c>
      <c r="V3221" s="153">
        <f>IF(ISBLANK(T3221),"",Tabella2[[#This Row],[ACT STOP]]-Tabella2[[#This Row],[ACT START]])</f>
        <v>4.166666666666663E-2</v>
      </c>
      <c r="W3221" s="104" t="s">
        <v>92</v>
      </c>
      <c r="X3221" s="104" t="s">
        <v>91</v>
      </c>
      <c r="Y3221" s="110"/>
      <c r="Z3221" s="106"/>
      <c r="AA3221" s="104"/>
      <c r="AB3221" s="107"/>
      <c r="AC3221" s="72">
        <v>1</v>
      </c>
      <c r="AH3221" s="70"/>
      <c r="AI3221" s="70"/>
      <c r="AJ3221">
        <v>0</v>
      </c>
      <c r="AL3221" s="70"/>
      <c r="BM3221" s="135">
        <v>0.5625</v>
      </c>
      <c r="BN3221" s="136">
        <v>0.60416666666666663</v>
      </c>
      <c r="BO3221" s="101"/>
      <c r="BR3221" s="109" t="str">
        <f t="shared" si="50"/>
        <v>SH-25-3210</v>
      </c>
      <c r="BS3221" s="109" t="s">
        <v>552</v>
      </c>
      <c r="BT3221" t="s">
        <v>92</v>
      </c>
      <c r="BU3221" t="s">
        <v>6791</v>
      </c>
    </row>
    <row r="3222" spans="1:73" hidden="1">
      <c r="A3222" s="103" t="s">
        <v>6792</v>
      </c>
      <c r="B3222" s="102">
        <v>45817</v>
      </c>
      <c r="C3222" s="104">
        <f>_xlfn.ISOWEEKNUM(Tabella2[[#This Row],[Date]])</f>
        <v>24</v>
      </c>
      <c r="D3222" s="104" t="s">
        <v>478</v>
      </c>
      <c r="E3222" s="104" t="s">
        <v>284</v>
      </c>
      <c r="F3222" s="104">
        <v>65</v>
      </c>
      <c r="G3222" s="104" t="s">
        <v>257</v>
      </c>
      <c r="H3222" s="105">
        <v>5</v>
      </c>
      <c r="I3222" s="104"/>
      <c r="J3222" s="104" t="s">
        <v>258</v>
      </c>
      <c r="K3222" s="104" t="s">
        <v>80</v>
      </c>
      <c r="L3222" s="104" t="s">
        <v>299</v>
      </c>
      <c r="M3222" s="104" t="s">
        <v>328</v>
      </c>
      <c r="N3222" s="104"/>
      <c r="O3222" s="106" t="str">
        <f>A3221</f>
        <v>15623</v>
      </c>
      <c r="P3222" s="111" t="s">
        <v>710</v>
      </c>
      <c r="Q3222" s="153">
        <v>0.5625</v>
      </c>
      <c r="R3222" s="153">
        <v>0.60416666666666663</v>
      </c>
      <c r="S3222" s="153">
        <v>4.1666666666666657E-2</v>
      </c>
      <c r="T3222" s="153">
        <v>0.5625</v>
      </c>
      <c r="U3222" s="153">
        <v>0.60416666666666663</v>
      </c>
      <c r="V3222" s="153">
        <f>IF(ISBLANK(T3222),"",Tabella2[[#This Row],[ACT STOP]]-Tabella2[[#This Row],[ACT START]])</f>
        <v>4.166666666666663E-2</v>
      </c>
      <c r="W3222" s="104" t="s">
        <v>92</v>
      </c>
      <c r="X3222" s="104" t="s">
        <v>91</v>
      </c>
      <c r="Y3222" s="110"/>
      <c r="Z3222" s="106"/>
      <c r="AA3222" s="104"/>
      <c r="AB3222" s="107"/>
      <c r="AC3222" s="72">
        <v>1</v>
      </c>
      <c r="AH3222" s="70"/>
      <c r="AI3222" s="70"/>
      <c r="AJ3222">
        <v>0</v>
      </c>
      <c r="AL3222" s="70"/>
      <c r="BM3222" s="135">
        <v>0.5625</v>
      </c>
      <c r="BN3222" s="136">
        <v>0.60416666666666663</v>
      </c>
      <c r="BO3222" s="101"/>
      <c r="BR3222" s="109" t="str">
        <f t="shared" si="50"/>
        <v>SH-25-3211</v>
      </c>
      <c r="BS3222" s="109" t="s">
        <v>416</v>
      </c>
      <c r="BT3222" t="s">
        <v>92</v>
      </c>
      <c r="BU3222" t="s">
        <v>6793</v>
      </c>
    </row>
    <row r="3223" spans="1:73" hidden="1">
      <c r="A3223" s="103" t="s">
        <v>6794</v>
      </c>
      <c r="B3223" s="102">
        <v>45818</v>
      </c>
      <c r="C3223" s="104">
        <f>_xlfn.ISOWEEKNUM(Tabella2[[#This Row],[Date]])</f>
        <v>24</v>
      </c>
      <c r="D3223" s="104" t="s">
        <v>409</v>
      </c>
      <c r="E3223" s="104" t="s">
        <v>284</v>
      </c>
      <c r="F3223" s="104">
        <v>42</v>
      </c>
      <c r="G3223" s="104" t="s">
        <v>257</v>
      </c>
      <c r="H3223" s="105">
        <v>9</v>
      </c>
      <c r="I3223" s="104"/>
      <c r="J3223" s="104" t="s">
        <v>258</v>
      </c>
      <c r="K3223" s="104" t="s">
        <v>79</v>
      </c>
      <c r="L3223" s="104" t="s">
        <v>299</v>
      </c>
      <c r="M3223" s="104" t="s">
        <v>276</v>
      </c>
      <c r="N3223" s="104"/>
      <c r="O3223" s="108" t="str">
        <f>A905</f>
        <v>13307</v>
      </c>
      <c r="P3223" s="111" t="s">
        <v>5186</v>
      </c>
      <c r="Q3223" s="153" t="s">
        <v>605</v>
      </c>
      <c r="R3223" s="153" t="s">
        <v>285</v>
      </c>
      <c r="S3223" s="153">
        <v>4.1666666666666657E-2</v>
      </c>
      <c r="T3223" s="153" t="s">
        <v>605</v>
      </c>
      <c r="U3223" s="153" t="s">
        <v>285</v>
      </c>
      <c r="V3223" s="153">
        <f>IF(ISBLANK(T3223),"",Tabella2[[#This Row],[ACT STOP]]-Tabella2[[#This Row],[ACT START]])</f>
        <v>4.1666666666666685E-2</v>
      </c>
      <c r="W3223" s="104" t="s">
        <v>92</v>
      </c>
      <c r="X3223" s="104" t="s">
        <v>91</v>
      </c>
      <c r="Y3223" s="110" t="s">
        <v>6795</v>
      </c>
      <c r="Z3223" s="106"/>
      <c r="AA3223" s="104"/>
      <c r="AB3223" s="107"/>
      <c r="AC3223" s="72">
        <v>1</v>
      </c>
      <c r="AH3223" s="70"/>
      <c r="AI3223" s="70"/>
      <c r="AJ3223">
        <v>0</v>
      </c>
      <c r="AL3223" s="70"/>
      <c r="BM3223" s="135" t="s">
        <v>605</v>
      </c>
      <c r="BN3223" s="136" t="s">
        <v>285</v>
      </c>
      <c r="BO3223" s="101"/>
      <c r="BR3223" s="109" t="str">
        <f t="shared" si="50"/>
        <v>SH-25-3212</v>
      </c>
      <c r="BS3223" s="109" t="s">
        <v>318</v>
      </c>
      <c r="BT3223" t="s">
        <v>92</v>
      </c>
      <c r="BU3223" t="s">
        <v>6796</v>
      </c>
    </row>
    <row r="3224" spans="1:73" hidden="1">
      <c r="A3224" s="103" t="s">
        <v>6797</v>
      </c>
      <c r="B3224" s="102">
        <v>45818</v>
      </c>
      <c r="C3224" s="104">
        <f>_xlfn.ISOWEEKNUM(Tabella2[[#This Row],[Date]])</f>
        <v>24</v>
      </c>
      <c r="D3224" s="104" t="s">
        <v>3529</v>
      </c>
      <c r="E3224" s="104" t="s">
        <v>284</v>
      </c>
      <c r="F3224" s="104">
        <v>69</v>
      </c>
      <c r="G3224" s="104" t="s">
        <v>257</v>
      </c>
      <c r="H3224" s="105">
        <v>12</v>
      </c>
      <c r="I3224" s="104"/>
      <c r="J3224" s="104" t="s">
        <v>258</v>
      </c>
      <c r="K3224" s="104" t="s">
        <v>83</v>
      </c>
      <c r="L3224" s="104" t="s">
        <v>259</v>
      </c>
      <c r="M3224" s="104" t="s">
        <v>461</v>
      </c>
      <c r="N3224" s="104"/>
      <c r="O3224" s="106"/>
      <c r="P3224" s="111" t="s">
        <v>610</v>
      </c>
      <c r="Q3224" s="153" t="s">
        <v>605</v>
      </c>
      <c r="R3224" s="153" t="s">
        <v>285</v>
      </c>
      <c r="S3224" s="153">
        <v>4.1666666666666657E-2</v>
      </c>
      <c r="T3224" s="153" t="s">
        <v>605</v>
      </c>
      <c r="U3224" s="153" t="s">
        <v>285</v>
      </c>
      <c r="V3224" s="153">
        <f>IF(ISBLANK(T3224),"",Tabella2[[#This Row],[ACT STOP]]-Tabella2[[#This Row],[ACT START]])</f>
        <v>4.1666666666666685E-2</v>
      </c>
      <c r="W3224" s="104" t="s">
        <v>92</v>
      </c>
      <c r="X3224" s="104" t="s">
        <v>91</v>
      </c>
      <c r="Y3224" s="110"/>
      <c r="Z3224" s="106"/>
      <c r="AA3224" s="104"/>
      <c r="AB3224" s="107"/>
      <c r="AC3224" s="72">
        <v>1</v>
      </c>
      <c r="AH3224" s="70"/>
      <c r="AI3224" s="70"/>
      <c r="AJ3224">
        <v>0</v>
      </c>
      <c r="AL3224" s="70"/>
      <c r="BM3224" s="135" t="s">
        <v>605</v>
      </c>
      <c r="BN3224" s="136" t="s">
        <v>285</v>
      </c>
      <c r="BO3224" s="101"/>
      <c r="BR3224" s="109" t="str">
        <f t="shared" si="50"/>
        <v>SH-25-3213</v>
      </c>
      <c r="BS3224" s="109" t="s">
        <v>266</v>
      </c>
      <c r="BT3224" t="s">
        <v>92</v>
      </c>
      <c r="BU3224" t="s">
        <v>6798</v>
      </c>
    </row>
    <row r="3225" spans="1:73" hidden="1">
      <c r="A3225" s="103" t="s">
        <v>6799</v>
      </c>
      <c r="B3225" s="102">
        <v>45818</v>
      </c>
      <c r="C3225" s="104">
        <f>_xlfn.ISOWEEKNUM(Tabella2[[#This Row],[Date]])</f>
        <v>24</v>
      </c>
      <c r="D3225" s="104" t="s">
        <v>3529</v>
      </c>
      <c r="E3225" s="104" t="s">
        <v>284</v>
      </c>
      <c r="F3225" s="104">
        <v>68</v>
      </c>
      <c r="G3225" s="104" t="s">
        <v>257</v>
      </c>
      <c r="H3225" s="105">
        <v>14</v>
      </c>
      <c r="I3225" s="104"/>
      <c r="J3225" s="104" t="s">
        <v>258</v>
      </c>
      <c r="K3225" s="104" t="s">
        <v>80</v>
      </c>
      <c r="L3225" s="104" t="s">
        <v>259</v>
      </c>
      <c r="M3225" s="104" t="s">
        <v>461</v>
      </c>
      <c r="N3225" s="104"/>
      <c r="O3225" s="106"/>
      <c r="P3225" s="111" t="s">
        <v>610</v>
      </c>
      <c r="Q3225" s="153" t="s">
        <v>605</v>
      </c>
      <c r="R3225" s="153" t="s">
        <v>285</v>
      </c>
      <c r="S3225" s="153">
        <v>4.1666666666666657E-2</v>
      </c>
      <c r="T3225" s="153" t="s">
        <v>605</v>
      </c>
      <c r="U3225" s="153" t="s">
        <v>285</v>
      </c>
      <c r="V3225" s="153">
        <f>IF(ISBLANK(T3225),"",Tabella2[[#This Row],[ACT STOP]]-Tabella2[[#This Row],[ACT START]])</f>
        <v>4.1666666666666685E-2</v>
      </c>
      <c r="W3225" s="104" t="s">
        <v>92</v>
      </c>
      <c r="X3225" s="104" t="s">
        <v>91</v>
      </c>
      <c r="Y3225" s="110"/>
      <c r="Z3225" s="106"/>
      <c r="AA3225" s="104"/>
      <c r="AB3225" s="107"/>
      <c r="AC3225" s="72">
        <v>1</v>
      </c>
      <c r="AH3225" s="70"/>
      <c r="AI3225" s="70"/>
      <c r="AJ3225">
        <v>0</v>
      </c>
      <c r="AL3225" s="70"/>
      <c r="BM3225" s="135" t="s">
        <v>605</v>
      </c>
      <c r="BN3225" s="136" t="s">
        <v>285</v>
      </c>
      <c r="BO3225" s="101"/>
      <c r="BR3225" s="109" t="str">
        <f t="shared" si="50"/>
        <v>SH-25-3214</v>
      </c>
      <c r="BS3225" s="109" t="s">
        <v>372</v>
      </c>
      <c r="BT3225" t="s">
        <v>92</v>
      </c>
      <c r="BU3225" t="s">
        <v>6800</v>
      </c>
    </row>
    <row r="3226" spans="1:73" hidden="1">
      <c r="A3226" s="103" t="s">
        <v>6801</v>
      </c>
      <c r="B3226" s="102">
        <v>45818</v>
      </c>
      <c r="C3226" s="104">
        <f>_xlfn.ISOWEEKNUM(Tabella2[[#This Row],[Date]])</f>
        <v>24</v>
      </c>
      <c r="D3226" s="104" t="s">
        <v>763</v>
      </c>
      <c r="E3226" s="104" t="s">
        <v>256</v>
      </c>
      <c r="F3226" s="104">
        <v>66</v>
      </c>
      <c r="G3226" s="104" t="s">
        <v>257</v>
      </c>
      <c r="H3226" s="105">
        <v>5</v>
      </c>
      <c r="I3226" s="104"/>
      <c r="J3226" s="104" t="s">
        <v>258</v>
      </c>
      <c r="K3226" s="104" t="s">
        <v>81</v>
      </c>
      <c r="L3226" s="104" t="s">
        <v>259</v>
      </c>
      <c r="M3226" s="104" t="s">
        <v>276</v>
      </c>
      <c r="N3226" s="104"/>
      <c r="O3226" s="106"/>
      <c r="P3226" s="111" t="s">
        <v>752</v>
      </c>
      <c r="Q3226" s="153" t="s">
        <v>605</v>
      </c>
      <c r="R3226" s="153" t="s">
        <v>285</v>
      </c>
      <c r="S3226" s="153">
        <v>4.1666666666666657E-2</v>
      </c>
      <c r="T3226" s="153" t="s">
        <v>605</v>
      </c>
      <c r="U3226" s="153" t="s">
        <v>285</v>
      </c>
      <c r="V3226" s="153">
        <f>IF(ISBLANK(T3226),"",Tabella2[[#This Row],[ACT STOP]]-Tabella2[[#This Row],[ACT START]])</f>
        <v>4.1666666666666685E-2</v>
      </c>
      <c r="W3226" s="104" t="s">
        <v>92</v>
      </c>
      <c r="X3226" s="104" t="s">
        <v>91</v>
      </c>
      <c r="Y3226" s="110"/>
      <c r="Z3226" s="106"/>
      <c r="AA3226" s="104"/>
      <c r="AB3226" s="107"/>
      <c r="AC3226" s="72">
        <v>1</v>
      </c>
      <c r="AH3226" s="70"/>
      <c r="AI3226" s="70"/>
      <c r="AJ3226">
        <v>0</v>
      </c>
      <c r="AL3226" s="70"/>
      <c r="BM3226" s="135" t="s">
        <v>605</v>
      </c>
      <c r="BN3226" s="136" t="s">
        <v>285</v>
      </c>
      <c r="BO3226" s="101"/>
      <c r="BR3226" s="109" t="str">
        <f t="shared" si="50"/>
        <v>SH-25-3215</v>
      </c>
      <c r="BS3226" s="109" t="s">
        <v>416</v>
      </c>
      <c r="BT3226" t="s">
        <v>92</v>
      </c>
      <c r="BU3226" t="s">
        <v>6802</v>
      </c>
    </row>
    <row r="3227" spans="1:73" hidden="1">
      <c r="A3227" s="103" t="s">
        <v>6803</v>
      </c>
      <c r="B3227" s="102">
        <v>45818</v>
      </c>
      <c r="C3227" s="104">
        <f>_xlfn.ISOWEEKNUM(Tabella2[[#This Row],[Date]])</f>
        <v>24</v>
      </c>
      <c r="D3227" s="104" t="s">
        <v>751</v>
      </c>
      <c r="E3227" s="104" t="s">
        <v>256</v>
      </c>
      <c r="F3227" s="104">
        <v>78</v>
      </c>
      <c r="G3227" s="104" t="s">
        <v>257</v>
      </c>
      <c r="H3227" s="105">
        <v>10</v>
      </c>
      <c r="I3227" s="104" t="s">
        <v>258</v>
      </c>
      <c r="J3227" s="104"/>
      <c r="K3227" s="104" t="s">
        <v>75</v>
      </c>
      <c r="L3227" s="104" t="s">
        <v>259</v>
      </c>
      <c r="M3227" s="104" t="s">
        <v>764</v>
      </c>
      <c r="N3227" s="104"/>
      <c r="O3227" s="106"/>
      <c r="P3227" s="111" t="s">
        <v>765</v>
      </c>
      <c r="Q3227" s="153" t="s">
        <v>605</v>
      </c>
      <c r="R3227" s="153" t="s">
        <v>285</v>
      </c>
      <c r="S3227" s="153">
        <v>4.1666666666666657E-2</v>
      </c>
      <c r="T3227" s="153" t="s">
        <v>605</v>
      </c>
      <c r="U3227" s="153" t="s">
        <v>285</v>
      </c>
      <c r="V3227" s="153">
        <f>IF(ISBLANK(T3227),"",Tabella2[[#This Row],[ACT STOP]]-Tabella2[[#This Row],[ACT START]])</f>
        <v>4.1666666666666685E-2</v>
      </c>
      <c r="W3227" s="104" t="s">
        <v>92</v>
      </c>
      <c r="X3227" s="104" t="s">
        <v>91</v>
      </c>
      <c r="Y3227" s="110"/>
      <c r="Z3227" s="106"/>
      <c r="AA3227" s="104"/>
      <c r="AB3227" s="107"/>
      <c r="AC3227" s="72">
        <v>1</v>
      </c>
      <c r="AH3227" s="70"/>
      <c r="AI3227" s="70"/>
      <c r="AJ3227">
        <v>0</v>
      </c>
      <c r="AL3227" s="70"/>
      <c r="BM3227" s="135" t="s">
        <v>605</v>
      </c>
      <c r="BN3227" s="136" t="s">
        <v>285</v>
      </c>
      <c r="BO3227" s="101"/>
      <c r="BR3227" s="109" t="str">
        <f t="shared" si="50"/>
        <v>SH-25-3216</v>
      </c>
      <c r="BS3227" s="109" t="s">
        <v>552</v>
      </c>
      <c r="BT3227" t="s">
        <v>92</v>
      </c>
      <c r="BU3227" t="s">
        <v>6804</v>
      </c>
    </row>
    <row r="3228" spans="1:73" hidden="1">
      <c r="A3228" s="103" t="s">
        <v>6805</v>
      </c>
      <c r="B3228" s="102">
        <v>45818</v>
      </c>
      <c r="C3228" s="104">
        <f>_xlfn.ISOWEEKNUM(Tabella2[[#This Row],[Date]])</f>
        <v>24</v>
      </c>
      <c r="D3228" s="104" t="s">
        <v>558</v>
      </c>
      <c r="E3228" s="104" t="s">
        <v>284</v>
      </c>
      <c r="F3228" s="104">
        <v>61</v>
      </c>
      <c r="G3228" s="104" t="s">
        <v>257</v>
      </c>
      <c r="H3228" s="105">
        <v>17</v>
      </c>
      <c r="I3228" s="104"/>
      <c r="J3228" s="104" t="s">
        <v>258</v>
      </c>
      <c r="K3228" s="104" t="s">
        <v>79</v>
      </c>
      <c r="L3228" s="104" t="s">
        <v>299</v>
      </c>
      <c r="M3228" s="104" t="s">
        <v>516</v>
      </c>
      <c r="N3228" s="104"/>
      <c r="O3228" s="108" t="str">
        <f>A3229</f>
        <v>15631</v>
      </c>
      <c r="P3228" s="111" t="s">
        <v>1986</v>
      </c>
      <c r="Q3228" s="153" t="s">
        <v>617</v>
      </c>
      <c r="R3228" s="153" t="s">
        <v>525</v>
      </c>
      <c r="S3228" s="153">
        <v>4.1666666666666657E-2</v>
      </c>
      <c r="T3228" s="153" t="s">
        <v>617</v>
      </c>
      <c r="U3228" s="153" t="s">
        <v>525</v>
      </c>
      <c r="V3228" s="153">
        <f>IF(ISBLANK(T3228),"",Tabella2[[#This Row],[ACT STOP]]-Tabella2[[#This Row],[ACT START]])</f>
        <v>4.1666666666666685E-2</v>
      </c>
      <c r="W3228" s="104" t="s">
        <v>92</v>
      </c>
      <c r="X3228" s="104" t="s">
        <v>91</v>
      </c>
      <c r="Y3228" s="110"/>
      <c r="Z3228" s="106"/>
      <c r="AA3228" s="104"/>
      <c r="AB3228" s="107"/>
      <c r="AC3228" s="72">
        <v>1</v>
      </c>
      <c r="AH3228" s="70"/>
      <c r="AI3228" s="70"/>
      <c r="AJ3228">
        <v>0</v>
      </c>
      <c r="AL3228" s="70"/>
      <c r="BM3228" s="135" t="s">
        <v>617</v>
      </c>
      <c r="BN3228" s="136" t="s">
        <v>525</v>
      </c>
      <c r="BO3228" s="101"/>
      <c r="BR3228" s="109" t="str">
        <f t="shared" si="50"/>
        <v>SH-25-3217</v>
      </c>
      <c r="BS3228" s="109" t="s">
        <v>393</v>
      </c>
      <c r="BT3228" t="s">
        <v>92</v>
      </c>
      <c r="BU3228" t="s">
        <v>6806</v>
      </c>
    </row>
    <row r="3229" spans="1:73" hidden="1">
      <c r="A3229" s="103" t="s">
        <v>6807</v>
      </c>
      <c r="B3229" s="102">
        <v>45818</v>
      </c>
      <c r="C3229" s="104">
        <f>_xlfn.ISOWEEKNUM(Tabella2[[#This Row],[Date]])</f>
        <v>24</v>
      </c>
      <c r="D3229" s="104" t="s">
        <v>558</v>
      </c>
      <c r="E3229" s="104" t="s">
        <v>284</v>
      </c>
      <c r="F3229" s="104">
        <v>59</v>
      </c>
      <c r="G3229" s="104" t="s">
        <v>284</v>
      </c>
      <c r="H3229" s="105">
        <v>9</v>
      </c>
      <c r="I3229" s="104"/>
      <c r="J3229" s="104" t="s">
        <v>258</v>
      </c>
      <c r="K3229" s="104" t="s">
        <v>78</v>
      </c>
      <c r="L3229" s="104" t="s">
        <v>299</v>
      </c>
      <c r="M3229" s="104" t="s">
        <v>516</v>
      </c>
      <c r="N3229" s="104"/>
      <c r="O3229" s="108" t="str">
        <f>A3228</f>
        <v>15630</v>
      </c>
      <c r="P3229" s="111" t="s">
        <v>1986</v>
      </c>
      <c r="Q3229" s="153">
        <v>0.3125</v>
      </c>
      <c r="R3229" s="153">
        <v>0.35416666666666669</v>
      </c>
      <c r="S3229" s="153">
        <v>4.1666666666666657E-2</v>
      </c>
      <c r="T3229" s="153" t="s">
        <v>617</v>
      </c>
      <c r="U3229" s="153" t="s">
        <v>525</v>
      </c>
      <c r="V3229" s="153">
        <f>IF(ISBLANK(T3229),"",Tabella2[[#This Row],[ACT STOP]]-Tabella2[[#This Row],[ACT START]])</f>
        <v>4.1666666666666685E-2</v>
      </c>
      <c r="W3229" s="104" t="s">
        <v>92</v>
      </c>
      <c r="X3229" s="104" t="s">
        <v>91</v>
      </c>
      <c r="Y3229" s="110"/>
      <c r="Z3229" s="106"/>
      <c r="AA3229" s="104"/>
      <c r="AB3229" s="107"/>
      <c r="AC3229" s="72">
        <v>1</v>
      </c>
      <c r="AH3229" s="70"/>
      <c r="AI3229" s="70"/>
      <c r="AJ3229">
        <v>0</v>
      </c>
      <c r="AL3229" s="70"/>
      <c r="BM3229" s="135" t="s">
        <v>617</v>
      </c>
      <c r="BN3229" s="136" t="s">
        <v>525</v>
      </c>
      <c r="BO3229" s="101"/>
      <c r="BR3229" s="109" t="str">
        <f t="shared" si="50"/>
        <v>SH-25-3218</v>
      </c>
      <c r="BS3229" s="109" t="s">
        <v>339</v>
      </c>
      <c r="BT3229" t="s">
        <v>92</v>
      </c>
      <c r="BU3229" t="s">
        <v>6808</v>
      </c>
    </row>
    <row r="3230" spans="1:73" hidden="1">
      <c r="A3230" s="103" t="s">
        <v>6809</v>
      </c>
      <c r="B3230" s="102">
        <v>45818</v>
      </c>
      <c r="C3230" s="104">
        <f>_xlfn.ISOWEEKNUM(Tabella2[[#This Row],[Date]])</f>
        <v>24</v>
      </c>
      <c r="D3230" s="104" t="s">
        <v>478</v>
      </c>
      <c r="E3230" s="104" t="s">
        <v>284</v>
      </c>
      <c r="F3230" s="104">
        <v>65</v>
      </c>
      <c r="G3230" s="104" t="s">
        <v>257</v>
      </c>
      <c r="H3230" s="105">
        <v>1</v>
      </c>
      <c r="I3230" s="104"/>
      <c r="J3230" s="104" t="s">
        <v>258</v>
      </c>
      <c r="K3230" s="104" t="s">
        <v>83</v>
      </c>
      <c r="L3230" s="104" t="s">
        <v>299</v>
      </c>
      <c r="M3230" s="104" t="s">
        <v>328</v>
      </c>
      <c r="N3230" s="104"/>
      <c r="O3230" s="108" t="str">
        <f>A3231</f>
        <v>15633</v>
      </c>
      <c r="P3230" s="111" t="s">
        <v>4012</v>
      </c>
      <c r="Q3230" s="153" t="s">
        <v>617</v>
      </c>
      <c r="R3230" s="153" t="s">
        <v>525</v>
      </c>
      <c r="S3230" s="153">
        <v>4.1666666666666657E-2</v>
      </c>
      <c r="T3230" s="153" t="s">
        <v>617</v>
      </c>
      <c r="U3230" s="153" t="s">
        <v>525</v>
      </c>
      <c r="V3230" s="153">
        <f>IF(ISBLANK(T3230),"",Tabella2[[#This Row],[ACT STOP]]-Tabella2[[#This Row],[ACT START]])</f>
        <v>4.1666666666666685E-2</v>
      </c>
      <c r="W3230" s="104" t="s">
        <v>92</v>
      </c>
      <c r="X3230" s="104" t="s">
        <v>91</v>
      </c>
      <c r="Y3230" s="110"/>
      <c r="Z3230" s="106"/>
      <c r="AA3230" s="104"/>
      <c r="AB3230" s="107"/>
      <c r="AC3230" s="72">
        <v>1</v>
      </c>
      <c r="AH3230" s="70"/>
      <c r="AI3230" s="70"/>
      <c r="AJ3230">
        <v>0</v>
      </c>
      <c r="AL3230" s="70"/>
      <c r="BM3230" s="135" t="s">
        <v>617</v>
      </c>
      <c r="BN3230" s="136" t="s">
        <v>525</v>
      </c>
      <c r="BO3230" s="101"/>
      <c r="BR3230" s="109" t="str">
        <f t="shared" si="50"/>
        <v>SH-25-3219</v>
      </c>
      <c r="BS3230" s="109" t="s">
        <v>332</v>
      </c>
      <c r="BT3230" t="s">
        <v>92</v>
      </c>
      <c r="BU3230" t="s">
        <v>6810</v>
      </c>
    </row>
    <row r="3231" spans="1:73" hidden="1">
      <c r="A3231" s="103" t="s">
        <v>6811</v>
      </c>
      <c r="B3231" s="102">
        <v>45818</v>
      </c>
      <c r="C3231" s="104">
        <f>_xlfn.ISOWEEKNUM(Tabella2[[#This Row],[Date]])</f>
        <v>24</v>
      </c>
      <c r="D3231" s="104" t="s">
        <v>558</v>
      </c>
      <c r="E3231" s="104" t="s">
        <v>284</v>
      </c>
      <c r="F3231" s="104">
        <v>60</v>
      </c>
      <c r="G3231" s="104" t="s">
        <v>257</v>
      </c>
      <c r="H3231" s="105">
        <v>13</v>
      </c>
      <c r="I3231" s="104"/>
      <c r="J3231" s="104" t="s">
        <v>258</v>
      </c>
      <c r="K3231" s="104" t="s">
        <v>80</v>
      </c>
      <c r="L3231" s="104" t="s">
        <v>299</v>
      </c>
      <c r="M3231" s="104" t="s">
        <v>328</v>
      </c>
      <c r="N3231" s="104"/>
      <c r="O3231" s="108" t="str">
        <f>A3230</f>
        <v>15632</v>
      </c>
      <c r="P3231" s="111" t="s">
        <v>3403</v>
      </c>
      <c r="Q3231" s="153">
        <v>0.3125</v>
      </c>
      <c r="R3231" s="153">
        <v>0.35416666666666669</v>
      </c>
      <c r="S3231" s="153">
        <v>4.1666666666666657E-2</v>
      </c>
      <c r="T3231" s="153">
        <v>0.3125</v>
      </c>
      <c r="U3231" s="153">
        <v>0.35416666666666669</v>
      </c>
      <c r="V3231" s="153">
        <f>IF(ISBLANK(T3231),"",Tabella2[[#This Row],[ACT STOP]]-Tabella2[[#This Row],[ACT START]])</f>
        <v>4.1666666666666685E-2</v>
      </c>
      <c r="W3231" s="104" t="s">
        <v>92</v>
      </c>
      <c r="X3231" s="104" t="s">
        <v>91</v>
      </c>
      <c r="Y3231" s="110"/>
      <c r="Z3231" s="106"/>
      <c r="AA3231" s="104"/>
      <c r="AB3231" s="107"/>
      <c r="AC3231" s="72">
        <v>1</v>
      </c>
      <c r="AH3231" s="70"/>
      <c r="AI3231" s="70"/>
      <c r="AJ3231">
        <v>0</v>
      </c>
      <c r="AL3231" s="70"/>
      <c r="BM3231" s="135">
        <v>0.3125</v>
      </c>
      <c r="BN3231" s="136">
        <v>0.35416666666666669</v>
      </c>
      <c r="BO3231" s="101"/>
      <c r="BR3231" s="109" t="str">
        <f t="shared" si="50"/>
        <v>SH-25-3220</v>
      </c>
      <c r="BS3231" s="109" t="s">
        <v>427</v>
      </c>
      <c r="BT3231" t="s">
        <v>92</v>
      </c>
      <c r="BU3231" t="s">
        <v>6812</v>
      </c>
    </row>
    <row r="3232" spans="1:73" hidden="1">
      <c r="A3232" s="103" t="s">
        <v>6813</v>
      </c>
      <c r="B3232" s="102">
        <v>45818</v>
      </c>
      <c r="C3232" s="104">
        <f>_xlfn.ISOWEEKNUM(Tabella2[[#This Row],[Date]])</f>
        <v>24</v>
      </c>
      <c r="D3232" s="104" t="s">
        <v>558</v>
      </c>
      <c r="E3232" s="104" t="s">
        <v>284</v>
      </c>
      <c r="F3232" s="104">
        <v>58</v>
      </c>
      <c r="G3232" s="104" t="s">
        <v>257</v>
      </c>
      <c r="H3232" s="105">
        <v>22</v>
      </c>
      <c r="I3232" s="104"/>
      <c r="J3232" s="104" t="s">
        <v>258</v>
      </c>
      <c r="K3232" s="104" t="s">
        <v>81</v>
      </c>
      <c r="L3232" s="104" t="s">
        <v>259</v>
      </c>
      <c r="M3232" s="104" t="s">
        <v>269</v>
      </c>
      <c r="N3232" s="104"/>
      <c r="O3232" s="106"/>
      <c r="P3232" s="111" t="s">
        <v>1814</v>
      </c>
      <c r="Q3232" s="153" t="s">
        <v>617</v>
      </c>
      <c r="R3232" s="153" t="s">
        <v>525</v>
      </c>
      <c r="S3232" s="153">
        <v>4.1666666666666657E-2</v>
      </c>
      <c r="T3232" s="153" t="s">
        <v>617</v>
      </c>
      <c r="U3232" s="153" t="s">
        <v>525</v>
      </c>
      <c r="V3232" s="153">
        <f>IF(ISBLANK(T3232),"",Tabella2[[#This Row],[ACT STOP]]-Tabella2[[#This Row],[ACT START]])</f>
        <v>4.1666666666666685E-2</v>
      </c>
      <c r="W3232" s="104" t="s">
        <v>92</v>
      </c>
      <c r="X3232" s="104" t="s">
        <v>91</v>
      </c>
      <c r="Y3232" s="110"/>
      <c r="Z3232" s="106"/>
      <c r="AA3232" s="104"/>
      <c r="AB3232" s="107"/>
      <c r="AC3232" s="72">
        <v>1</v>
      </c>
      <c r="AH3232" s="70"/>
      <c r="AI3232" s="70"/>
      <c r="AJ3232">
        <v>0</v>
      </c>
      <c r="AL3232" s="70"/>
      <c r="BM3232" s="135" t="s">
        <v>617</v>
      </c>
      <c r="BN3232" s="136" t="s">
        <v>525</v>
      </c>
      <c r="BO3232" s="101"/>
      <c r="BR3232" s="109" t="str">
        <f t="shared" si="50"/>
        <v>SH-25-3221</v>
      </c>
      <c r="BS3232" s="109" t="s">
        <v>1257</v>
      </c>
      <c r="BT3232" t="s">
        <v>92</v>
      </c>
      <c r="BU3232" t="s">
        <v>6814</v>
      </c>
    </row>
    <row r="3233" spans="1:73" hidden="1">
      <c r="A3233" s="103" t="s">
        <v>6815</v>
      </c>
      <c r="B3233" s="102">
        <v>45818</v>
      </c>
      <c r="C3233" s="104">
        <f>_xlfn.ISOWEEKNUM(Tabella2[[#This Row],[Date]])</f>
        <v>24</v>
      </c>
      <c r="D3233" s="104" t="s">
        <v>763</v>
      </c>
      <c r="E3233" s="104" t="s">
        <v>256</v>
      </c>
      <c r="F3233" s="104">
        <v>63</v>
      </c>
      <c r="G3233" s="104" t="s">
        <v>257</v>
      </c>
      <c r="H3233" s="105">
        <v>2</v>
      </c>
      <c r="I3233" s="104"/>
      <c r="J3233" s="104" t="s">
        <v>258</v>
      </c>
      <c r="K3233" s="104" t="s">
        <v>77</v>
      </c>
      <c r="L3233" s="104" t="s">
        <v>259</v>
      </c>
      <c r="M3233" s="104" t="s">
        <v>764</v>
      </c>
      <c r="N3233" s="104"/>
      <c r="O3233" s="106"/>
      <c r="P3233" s="111" t="s">
        <v>765</v>
      </c>
      <c r="Q3233" s="153" t="s">
        <v>617</v>
      </c>
      <c r="R3233" s="153" t="s">
        <v>525</v>
      </c>
      <c r="S3233" s="153">
        <v>4.1666666666666657E-2</v>
      </c>
      <c r="T3233" s="153" t="s">
        <v>617</v>
      </c>
      <c r="U3233" s="153" t="s">
        <v>525</v>
      </c>
      <c r="V3233" s="153">
        <f>IF(ISBLANK(T3233),"",Tabella2[[#This Row],[ACT STOP]]-Tabella2[[#This Row],[ACT START]])</f>
        <v>4.1666666666666685E-2</v>
      </c>
      <c r="W3233" s="104" t="s">
        <v>92</v>
      </c>
      <c r="X3233" s="104" t="s">
        <v>91</v>
      </c>
      <c r="Y3233" s="110"/>
      <c r="Z3233" s="106"/>
      <c r="AA3233" s="104"/>
      <c r="AB3233" s="107"/>
      <c r="AC3233" s="72">
        <v>1</v>
      </c>
      <c r="AH3233" s="70"/>
      <c r="AI3233" s="70"/>
      <c r="AJ3233">
        <v>0</v>
      </c>
      <c r="AL3233" s="70"/>
      <c r="BM3233" s="135" t="s">
        <v>617</v>
      </c>
      <c r="BN3233" s="136" t="s">
        <v>525</v>
      </c>
      <c r="BO3233" s="101"/>
      <c r="BR3233" s="109" t="str">
        <f t="shared" si="50"/>
        <v>SH-25-3222</v>
      </c>
      <c r="BS3233" s="109" t="s">
        <v>368</v>
      </c>
      <c r="BT3233" t="s">
        <v>92</v>
      </c>
      <c r="BU3233" t="s">
        <v>6816</v>
      </c>
    </row>
    <row r="3234" spans="1:73" hidden="1">
      <c r="A3234" s="103" t="s">
        <v>6817</v>
      </c>
      <c r="B3234" s="102">
        <v>45818</v>
      </c>
      <c r="C3234" s="104">
        <f>_xlfn.ISOWEEKNUM(Tabella2[[#This Row],[Date]])</f>
        <v>24</v>
      </c>
      <c r="D3234" s="104" t="s">
        <v>275</v>
      </c>
      <c r="E3234" s="104" t="s">
        <v>256</v>
      </c>
      <c r="F3234" s="104">
        <v>57</v>
      </c>
      <c r="G3234" s="104" t="s">
        <v>257</v>
      </c>
      <c r="H3234" s="105">
        <v>25</v>
      </c>
      <c r="I3234" s="104" t="s">
        <v>258</v>
      </c>
      <c r="J3234" s="104"/>
      <c r="K3234" s="104" t="s">
        <v>79</v>
      </c>
      <c r="L3234" s="104" t="s">
        <v>299</v>
      </c>
      <c r="M3234" s="104" t="s">
        <v>313</v>
      </c>
      <c r="N3234" s="104"/>
      <c r="O3234" s="108" t="str">
        <f>A3235</f>
        <v>15637</v>
      </c>
      <c r="P3234" s="111" t="s">
        <v>314</v>
      </c>
      <c r="Q3234" s="153" t="s">
        <v>631</v>
      </c>
      <c r="R3234" s="153" t="s">
        <v>498</v>
      </c>
      <c r="S3234" s="153">
        <v>4.1666666666666657E-2</v>
      </c>
      <c r="T3234" s="153" t="s">
        <v>631</v>
      </c>
      <c r="U3234" s="153" t="s">
        <v>498</v>
      </c>
      <c r="V3234" s="153">
        <f>IF(ISBLANK(T3234),"",Tabella2[[#This Row],[ACT STOP]]-Tabella2[[#This Row],[ACT START]])</f>
        <v>4.1666666666666685E-2</v>
      </c>
      <c r="W3234" s="104" t="s">
        <v>92</v>
      </c>
      <c r="X3234" s="104" t="s">
        <v>91</v>
      </c>
      <c r="Y3234" s="110"/>
      <c r="Z3234" s="106"/>
      <c r="AA3234" s="104"/>
      <c r="AB3234" s="107"/>
      <c r="AC3234" s="72">
        <v>1</v>
      </c>
      <c r="AH3234" s="70"/>
      <c r="AI3234" s="70"/>
      <c r="AJ3234">
        <v>0</v>
      </c>
      <c r="AL3234" s="70"/>
      <c r="BM3234" s="135" t="s">
        <v>631</v>
      </c>
      <c r="BN3234" s="136" t="s">
        <v>498</v>
      </c>
      <c r="BO3234" s="101"/>
      <c r="BR3234" s="109" t="str">
        <f t="shared" si="50"/>
        <v>SH-25-3223</v>
      </c>
      <c r="BS3234" s="109" t="s">
        <v>867</v>
      </c>
      <c r="BT3234" t="s">
        <v>92</v>
      </c>
      <c r="BU3234" t="s">
        <v>6818</v>
      </c>
    </row>
    <row r="3235" spans="1:73" hidden="1">
      <c r="A3235" s="103" t="s">
        <v>6819</v>
      </c>
      <c r="B3235" s="102">
        <v>45818</v>
      </c>
      <c r="C3235" s="104">
        <f>_xlfn.ISOWEEKNUM(Tabella2[[#This Row],[Date]])</f>
        <v>24</v>
      </c>
      <c r="D3235" s="104" t="s">
        <v>755</v>
      </c>
      <c r="E3235" s="104" t="s">
        <v>256</v>
      </c>
      <c r="F3235" s="104">
        <v>58</v>
      </c>
      <c r="G3235" s="104" t="s">
        <v>257</v>
      </c>
      <c r="H3235" s="105">
        <v>10</v>
      </c>
      <c r="I3235" s="104" t="s">
        <v>258</v>
      </c>
      <c r="J3235" s="104"/>
      <c r="K3235" s="104" t="s">
        <v>78</v>
      </c>
      <c r="L3235" s="104" t="s">
        <v>299</v>
      </c>
      <c r="M3235" s="104" t="s">
        <v>313</v>
      </c>
      <c r="N3235" s="104"/>
      <c r="O3235" s="108" t="str">
        <f>A3234</f>
        <v>15636</v>
      </c>
      <c r="P3235" s="111" t="s">
        <v>314</v>
      </c>
      <c r="Q3235" s="153">
        <v>0.375</v>
      </c>
      <c r="R3235" s="153">
        <v>0.41666666666666669</v>
      </c>
      <c r="S3235" s="153">
        <v>4.1666666666666657E-2</v>
      </c>
      <c r="T3235" s="153" t="s">
        <v>631</v>
      </c>
      <c r="U3235" s="153" t="s">
        <v>498</v>
      </c>
      <c r="V3235" s="153">
        <f>IF(ISBLANK(T3235),"",Tabella2[[#This Row],[ACT STOP]]-Tabella2[[#This Row],[ACT START]])</f>
        <v>4.1666666666666685E-2</v>
      </c>
      <c r="W3235" s="104" t="s">
        <v>92</v>
      </c>
      <c r="X3235" s="104" t="s">
        <v>91</v>
      </c>
      <c r="Y3235" s="110"/>
      <c r="Z3235" s="106"/>
      <c r="AA3235" s="104"/>
      <c r="AB3235" s="107"/>
      <c r="AC3235" s="72">
        <v>1</v>
      </c>
      <c r="AH3235" s="70"/>
      <c r="AI3235" s="70"/>
      <c r="AJ3235">
        <v>0</v>
      </c>
      <c r="AL3235" s="70"/>
      <c r="BM3235" s="135" t="s">
        <v>631</v>
      </c>
      <c r="BN3235" s="136" t="s">
        <v>498</v>
      </c>
      <c r="BO3235" s="101"/>
      <c r="BR3235" s="109" t="str">
        <f t="shared" si="50"/>
        <v>SH-25-3224</v>
      </c>
      <c r="BS3235" s="109" t="s">
        <v>552</v>
      </c>
      <c r="BT3235" t="s">
        <v>92</v>
      </c>
      <c r="BU3235" t="s">
        <v>6820</v>
      </c>
    </row>
    <row r="3236" spans="1:73" hidden="1">
      <c r="A3236" s="103" t="s">
        <v>6821</v>
      </c>
      <c r="B3236" s="102">
        <v>45818</v>
      </c>
      <c r="C3236" s="104">
        <f>_xlfn.ISOWEEKNUM(Tabella2[[#This Row],[Date]])</f>
        <v>24</v>
      </c>
      <c r="D3236" s="104" t="s">
        <v>722</v>
      </c>
      <c r="E3236" s="104" t="s">
        <v>327</v>
      </c>
      <c r="F3236" s="104">
        <v>79</v>
      </c>
      <c r="G3236" s="104" t="s">
        <v>257</v>
      </c>
      <c r="H3236" s="105">
        <v>9</v>
      </c>
      <c r="I3236" s="104" t="s">
        <v>258</v>
      </c>
      <c r="J3236" s="104"/>
      <c r="K3236" s="104" t="s">
        <v>83</v>
      </c>
      <c r="L3236" s="104" t="s">
        <v>259</v>
      </c>
      <c r="M3236" s="104" t="s">
        <v>276</v>
      </c>
      <c r="N3236" s="104"/>
      <c r="O3236" s="106"/>
      <c r="P3236" s="111" t="s">
        <v>472</v>
      </c>
      <c r="Q3236" s="153" t="s">
        <v>631</v>
      </c>
      <c r="R3236" s="153" t="s">
        <v>498</v>
      </c>
      <c r="S3236" s="153">
        <v>4.1666666666666657E-2</v>
      </c>
      <c r="T3236" s="153">
        <v>0.375</v>
      </c>
      <c r="U3236" s="153">
        <v>0.41666666666666669</v>
      </c>
      <c r="V3236" s="153">
        <f>IF(ISBLANK(T3236),"",Tabella2[[#This Row],[ACT STOP]]-Tabella2[[#This Row],[ACT START]])</f>
        <v>4.1666666666666685E-2</v>
      </c>
      <c r="W3236" s="104" t="s">
        <v>92</v>
      </c>
      <c r="X3236" s="104" t="s">
        <v>91</v>
      </c>
      <c r="Y3236" s="110"/>
      <c r="Z3236" s="106"/>
      <c r="AA3236" s="104"/>
      <c r="AB3236" s="107"/>
      <c r="AC3236" s="72">
        <v>1</v>
      </c>
      <c r="AH3236" s="70"/>
      <c r="AI3236" s="70"/>
      <c r="AJ3236">
        <v>0</v>
      </c>
      <c r="AL3236" s="70"/>
      <c r="BM3236" s="135">
        <v>0.375</v>
      </c>
      <c r="BN3236" s="136">
        <v>0.41666666666666669</v>
      </c>
      <c r="BO3236" s="101"/>
      <c r="BR3236" s="109" t="str">
        <f t="shared" si="50"/>
        <v>SH-25-3225</v>
      </c>
      <c r="BS3236" s="109" t="s">
        <v>318</v>
      </c>
      <c r="BT3236" t="s">
        <v>92</v>
      </c>
      <c r="BU3236" t="s">
        <v>6822</v>
      </c>
    </row>
    <row r="3237" spans="1:73" hidden="1">
      <c r="A3237" s="103" t="s">
        <v>6823</v>
      </c>
      <c r="B3237" s="102">
        <v>45818</v>
      </c>
      <c r="C3237" s="104">
        <f>_xlfn.ISOWEEKNUM(Tabella2[[#This Row],[Date]])</f>
        <v>24</v>
      </c>
      <c r="D3237" s="104" t="s">
        <v>722</v>
      </c>
      <c r="E3237" s="104" t="s">
        <v>327</v>
      </c>
      <c r="F3237" s="104">
        <v>80</v>
      </c>
      <c r="G3237" s="104" t="s">
        <v>257</v>
      </c>
      <c r="H3237" s="105">
        <v>32</v>
      </c>
      <c r="I3237" s="104" t="s">
        <v>258</v>
      </c>
      <c r="J3237" s="104"/>
      <c r="K3237" s="104" t="s">
        <v>80</v>
      </c>
      <c r="L3237" s="104" t="s">
        <v>259</v>
      </c>
      <c r="M3237" s="104" t="s">
        <v>798</v>
      </c>
      <c r="N3237" s="104"/>
      <c r="O3237" s="106"/>
      <c r="P3237" s="111" t="s">
        <v>799</v>
      </c>
      <c r="Q3237" s="153" t="s">
        <v>631</v>
      </c>
      <c r="R3237" s="153" t="s">
        <v>498</v>
      </c>
      <c r="S3237" s="153">
        <v>4.1666666666666657E-2</v>
      </c>
      <c r="T3237" s="153">
        <v>0.375</v>
      </c>
      <c r="U3237" s="153">
        <v>0.41666666666666669</v>
      </c>
      <c r="V3237" s="153">
        <f>IF(ISBLANK(T3237),"",Tabella2[[#This Row],[ACT STOP]]-Tabella2[[#This Row],[ACT START]])</f>
        <v>4.1666666666666685E-2</v>
      </c>
      <c r="W3237" s="104" t="s">
        <v>92</v>
      </c>
      <c r="X3237" s="104" t="s">
        <v>91</v>
      </c>
      <c r="Y3237" s="110" t="s">
        <v>6824</v>
      </c>
      <c r="Z3237" s="106"/>
      <c r="AA3237" s="104"/>
      <c r="AB3237" s="107"/>
      <c r="AC3237" s="72">
        <v>1</v>
      </c>
      <c r="AH3237" s="70"/>
      <c r="AI3237" s="70"/>
      <c r="AJ3237">
        <v>0</v>
      </c>
      <c r="AL3237" s="70"/>
      <c r="BM3237" s="135">
        <v>0.375</v>
      </c>
      <c r="BN3237" s="136">
        <v>0.41666666666666669</v>
      </c>
      <c r="BO3237" s="101"/>
      <c r="BR3237" s="109" t="str">
        <f t="shared" si="50"/>
        <v>SH-25-3226</v>
      </c>
      <c r="BS3237" s="109" t="s">
        <v>356</v>
      </c>
      <c r="BT3237" t="s">
        <v>92</v>
      </c>
      <c r="BU3237" t="s">
        <v>6825</v>
      </c>
    </row>
    <row r="3238" spans="1:73" hidden="1">
      <c r="A3238" s="103" t="s">
        <v>6826</v>
      </c>
      <c r="B3238" s="102">
        <v>45818</v>
      </c>
      <c r="C3238" s="104">
        <f>_xlfn.ISOWEEKNUM(Tabella2[[#This Row],[Date]])</f>
        <v>24</v>
      </c>
      <c r="D3238" s="104" t="s">
        <v>255</v>
      </c>
      <c r="E3238" s="104" t="s">
        <v>256</v>
      </c>
      <c r="F3238" s="104">
        <v>40</v>
      </c>
      <c r="G3238" s="104" t="s">
        <v>257</v>
      </c>
      <c r="H3238" s="105">
        <v>14</v>
      </c>
      <c r="I3238" s="104" t="s">
        <v>258</v>
      </c>
      <c r="J3238" s="104"/>
      <c r="K3238" s="104" t="s">
        <v>81</v>
      </c>
      <c r="L3238" s="104" t="s">
        <v>259</v>
      </c>
      <c r="M3238" s="104" t="s">
        <v>276</v>
      </c>
      <c r="N3238" s="104"/>
      <c r="O3238" s="106"/>
      <c r="P3238" s="111" t="s">
        <v>752</v>
      </c>
      <c r="Q3238" s="153" t="s">
        <v>631</v>
      </c>
      <c r="R3238" s="153" t="s">
        <v>498</v>
      </c>
      <c r="S3238" s="153">
        <v>4.1666666666666657E-2</v>
      </c>
      <c r="T3238" s="153">
        <v>0.375</v>
      </c>
      <c r="U3238" s="153">
        <v>0.41666666666666669</v>
      </c>
      <c r="V3238" s="153">
        <f>IF(ISBLANK(T3238),"",Tabella2[[#This Row],[ACT STOP]]-Tabella2[[#This Row],[ACT START]])</f>
        <v>4.1666666666666685E-2</v>
      </c>
      <c r="W3238" s="104" t="s">
        <v>92</v>
      </c>
      <c r="X3238" s="104" t="s">
        <v>91</v>
      </c>
      <c r="Y3238" s="110"/>
      <c r="Z3238" s="106"/>
      <c r="AA3238" s="104"/>
      <c r="AB3238" s="107"/>
      <c r="AC3238" s="72">
        <v>1</v>
      </c>
      <c r="AH3238" s="70"/>
      <c r="AI3238" s="70"/>
      <c r="AJ3238">
        <v>0</v>
      </c>
      <c r="AL3238" s="70"/>
      <c r="BM3238" s="135">
        <v>0.375</v>
      </c>
      <c r="BN3238" s="136">
        <v>0.41666666666666669</v>
      </c>
      <c r="BO3238" s="101"/>
      <c r="BR3238" s="109" t="str">
        <f t="shared" si="50"/>
        <v>SH-25-3227</v>
      </c>
      <c r="BS3238" s="109" t="s">
        <v>372</v>
      </c>
      <c r="BT3238" t="s">
        <v>92</v>
      </c>
      <c r="BU3238" t="s">
        <v>6827</v>
      </c>
    </row>
    <row r="3239" spans="1:73" hidden="1">
      <c r="A3239" s="103" t="s">
        <v>6828</v>
      </c>
      <c r="B3239" s="102">
        <v>45818</v>
      </c>
      <c r="C3239" s="104">
        <f>_xlfn.ISOWEEKNUM(Tabella2[[#This Row],[Date]])</f>
        <v>24</v>
      </c>
      <c r="D3239" s="104" t="s">
        <v>321</v>
      </c>
      <c r="E3239" s="104" t="s">
        <v>284</v>
      </c>
      <c r="F3239" s="104">
        <v>52</v>
      </c>
      <c r="G3239" s="104" t="s">
        <v>257</v>
      </c>
      <c r="H3239" s="105">
        <v>17</v>
      </c>
      <c r="I3239" s="104"/>
      <c r="J3239" s="104" t="s">
        <v>258</v>
      </c>
      <c r="K3239" s="104" t="s">
        <v>79</v>
      </c>
      <c r="L3239" s="104" t="s">
        <v>299</v>
      </c>
      <c r="M3239" s="104" t="s">
        <v>276</v>
      </c>
      <c r="N3239" s="104"/>
      <c r="O3239" s="108" t="str">
        <f>A906</f>
        <v>13308</v>
      </c>
      <c r="P3239" s="111" t="s">
        <v>733</v>
      </c>
      <c r="Q3239" s="153" t="s">
        <v>263</v>
      </c>
      <c r="R3239" s="153" t="s">
        <v>504</v>
      </c>
      <c r="S3239" s="153">
        <v>4.1666666666666657E-2</v>
      </c>
      <c r="T3239" s="153" t="s">
        <v>263</v>
      </c>
      <c r="U3239" s="153" t="s">
        <v>504</v>
      </c>
      <c r="V3239" s="153">
        <f>IF(ISBLANK(T3239),"",Tabella2[[#This Row],[ACT STOP]]-Tabella2[[#This Row],[ACT START]])</f>
        <v>4.1666666666666685E-2</v>
      </c>
      <c r="W3239" s="104" t="s">
        <v>92</v>
      </c>
      <c r="X3239" s="104" t="s">
        <v>91</v>
      </c>
      <c r="Y3239" s="110"/>
      <c r="Z3239" s="106"/>
      <c r="AA3239" s="104"/>
      <c r="AB3239" s="107"/>
      <c r="AC3239" s="72">
        <v>1</v>
      </c>
      <c r="AH3239" s="70"/>
      <c r="AI3239" s="70"/>
      <c r="AJ3239">
        <v>0</v>
      </c>
      <c r="AL3239" s="70"/>
      <c r="BM3239" s="135" t="s">
        <v>263</v>
      </c>
      <c r="BN3239" s="136" t="s">
        <v>504</v>
      </c>
      <c r="BO3239" s="101"/>
      <c r="BR3239" s="109" t="str">
        <f t="shared" si="50"/>
        <v>SH-25-3228</v>
      </c>
      <c r="BS3239" s="109" t="s">
        <v>393</v>
      </c>
      <c r="BT3239" t="s">
        <v>92</v>
      </c>
      <c r="BU3239" t="s">
        <v>6829</v>
      </c>
    </row>
    <row r="3240" spans="1:73" hidden="1">
      <c r="A3240" s="103" t="s">
        <v>6830</v>
      </c>
      <c r="B3240" s="102">
        <v>45818</v>
      </c>
      <c r="C3240" s="104">
        <f>_xlfn.ISOWEEKNUM(Tabella2[[#This Row],[Date]])</f>
        <v>24</v>
      </c>
      <c r="D3240" s="104" t="s">
        <v>321</v>
      </c>
      <c r="E3240" s="104" t="s">
        <v>284</v>
      </c>
      <c r="F3240" s="104">
        <v>54</v>
      </c>
      <c r="G3240" s="104" t="s">
        <v>257</v>
      </c>
      <c r="H3240" s="105">
        <v>1</v>
      </c>
      <c r="I3240" s="104"/>
      <c r="J3240" s="104" t="s">
        <v>258</v>
      </c>
      <c r="K3240" s="104" t="s">
        <v>83</v>
      </c>
      <c r="L3240" s="104" t="s">
        <v>299</v>
      </c>
      <c r="M3240" s="104" t="s">
        <v>276</v>
      </c>
      <c r="N3240" s="104"/>
      <c r="O3240" s="108" t="str">
        <f>A907</f>
        <v>13309</v>
      </c>
      <c r="P3240" s="111" t="s">
        <v>733</v>
      </c>
      <c r="Q3240" s="153" t="s">
        <v>263</v>
      </c>
      <c r="R3240" s="153" t="s">
        <v>504</v>
      </c>
      <c r="S3240" s="153">
        <v>4.1666666666666657E-2</v>
      </c>
      <c r="T3240" s="153" t="s">
        <v>263</v>
      </c>
      <c r="U3240" s="153">
        <v>0.47222222222222221</v>
      </c>
      <c r="V3240" s="153">
        <f>IF(ISBLANK(T3240),"",Tabella2[[#This Row],[ACT STOP]]-Tabella2[[#This Row],[ACT START]])</f>
        <v>3.472222222222221E-2</v>
      </c>
      <c r="W3240" s="104" t="s">
        <v>92</v>
      </c>
      <c r="X3240" s="104" t="s">
        <v>91</v>
      </c>
      <c r="Y3240" s="110"/>
      <c r="Z3240" s="106"/>
      <c r="AA3240" s="104"/>
      <c r="AB3240" s="107"/>
      <c r="AC3240" s="72">
        <v>1</v>
      </c>
      <c r="AH3240" s="70"/>
      <c r="AI3240" s="70"/>
      <c r="AJ3240">
        <v>0</v>
      </c>
      <c r="AL3240" s="70"/>
      <c r="BM3240" s="135" t="s">
        <v>263</v>
      </c>
      <c r="BN3240" s="136">
        <v>0.47222222222222221</v>
      </c>
      <c r="BO3240" s="101"/>
      <c r="BR3240" s="109" t="str">
        <f t="shared" si="50"/>
        <v>SH-25-3229</v>
      </c>
      <c r="BS3240" s="109" t="s">
        <v>332</v>
      </c>
      <c r="BT3240" t="s">
        <v>92</v>
      </c>
      <c r="BU3240" t="s">
        <v>6831</v>
      </c>
    </row>
    <row r="3241" spans="1:73" hidden="1">
      <c r="A3241" s="103" t="s">
        <v>6832</v>
      </c>
      <c r="B3241" s="102">
        <v>45818</v>
      </c>
      <c r="C3241" s="104">
        <f>_xlfn.ISOWEEKNUM(Tabella2[[#This Row],[Date]])</f>
        <v>24</v>
      </c>
      <c r="D3241" s="104" t="s">
        <v>509</v>
      </c>
      <c r="E3241" s="104" t="s">
        <v>284</v>
      </c>
      <c r="F3241" s="104">
        <v>70</v>
      </c>
      <c r="G3241" s="104" t="s">
        <v>257</v>
      </c>
      <c r="H3241" s="105">
        <v>2</v>
      </c>
      <c r="I3241" s="104"/>
      <c r="J3241" s="104" t="s">
        <v>258</v>
      </c>
      <c r="K3241" s="104" t="s">
        <v>81</v>
      </c>
      <c r="L3241" s="104" t="s">
        <v>259</v>
      </c>
      <c r="M3241" s="104" t="s">
        <v>1846</v>
      </c>
      <c r="N3241" s="104"/>
      <c r="O3241" s="106"/>
      <c r="P3241" s="111" t="s">
        <v>1847</v>
      </c>
      <c r="Q3241" s="153" t="s">
        <v>263</v>
      </c>
      <c r="R3241" s="153" t="s">
        <v>504</v>
      </c>
      <c r="S3241" s="153">
        <v>4.1666666666666657E-2</v>
      </c>
      <c r="T3241" s="153" t="s">
        <v>263</v>
      </c>
      <c r="U3241" s="153" t="s">
        <v>504</v>
      </c>
      <c r="V3241" s="153">
        <f>IF(ISBLANK(T3241),"",Tabella2[[#This Row],[ACT STOP]]-Tabella2[[#This Row],[ACT START]])</f>
        <v>4.1666666666666685E-2</v>
      </c>
      <c r="W3241" s="104" t="s">
        <v>92</v>
      </c>
      <c r="X3241" s="104" t="s">
        <v>91</v>
      </c>
      <c r="Y3241" s="110"/>
      <c r="Z3241" s="106"/>
      <c r="AA3241" s="104"/>
      <c r="AB3241" s="107"/>
      <c r="AC3241" s="72">
        <v>1</v>
      </c>
      <c r="AH3241" s="70"/>
      <c r="AI3241" s="70"/>
      <c r="AJ3241">
        <v>0</v>
      </c>
      <c r="AL3241" s="70"/>
      <c r="BM3241" s="135" t="s">
        <v>263</v>
      </c>
      <c r="BN3241" s="136" t="s">
        <v>504</v>
      </c>
      <c r="BO3241" s="101"/>
      <c r="BR3241" s="109" t="str">
        <f t="shared" si="50"/>
        <v>SH-25-3230</v>
      </c>
      <c r="BS3241" s="109" t="s">
        <v>368</v>
      </c>
      <c r="BT3241" t="s">
        <v>92</v>
      </c>
      <c r="BU3241" t="s">
        <v>6833</v>
      </c>
    </row>
    <row r="3242" spans="1:73" hidden="1">
      <c r="A3242" s="103" t="s">
        <v>6834</v>
      </c>
      <c r="B3242" s="102">
        <v>45818</v>
      </c>
      <c r="C3242" s="104">
        <f>_xlfn.ISOWEEKNUM(Tabella2[[#This Row],[Date]])</f>
        <v>24</v>
      </c>
      <c r="D3242" s="104" t="s">
        <v>763</v>
      </c>
      <c r="E3242" s="104" t="s">
        <v>256</v>
      </c>
      <c r="F3242" s="104">
        <v>65</v>
      </c>
      <c r="G3242" s="104" t="s">
        <v>257</v>
      </c>
      <c r="H3242" s="105">
        <v>13</v>
      </c>
      <c r="I3242" s="104"/>
      <c r="J3242" s="104" t="s">
        <v>258</v>
      </c>
      <c r="K3242" s="104" t="s">
        <v>77</v>
      </c>
      <c r="L3242" s="104" t="s">
        <v>259</v>
      </c>
      <c r="M3242" s="104" t="s">
        <v>276</v>
      </c>
      <c r="N3242" s="104"/>
      <c r="O3242" s="106"/>
      <c r="P3242" s="111" t="s">
        <v>752</v>
      </c>
      <c r="Q3242" s="153" t="s">
        <v>263</v>
      </c>
      <c r="R3242" s="153" t="s">
        <v>504</v>
      </c>
      <c r="S3242" s="153">
        <v>4.1666666666666657E-2</v>
      </c>
      <c r="T3242" s="153" t="s">
        <v>263</v>
      </c>
      <c r="U3242" s="153" t="s">
        <v>504</v>
      </c>
      <c r="V3242" s="153">
        <f>IF(ISBLANK(T3242),"",Tabella2[[#This Row],[ACT STOP]]-Tabella2[[#This Row],[ACT START]])</f>
        <v>4.1666666666666685E-2</v>
      </c>
      <c r="W3242" s="104" t="s">
        <v>92</v>
      </c>
      <c r="X3242" s="104" t="s">
        <v>91</v>
      </c>
      <c r="Y3242" s="110"/>
      <c r="Z3242" s="106"/>
      <c r="AA3242" s="104"/>
      <c r="AB3242" s="107"/>
      <c r="AC3242" s="72">
        <v>1</v>
      </c>
      <c r="AH3242" s="70"/>
      <c r="AI3242" s="70"/>
      <c r="AJ3242">
        <v>0</v>
      </c>
      <c r="AL3242" s="70"/>
      <c r="BM3242" s="135" t="s">
        <v>263</v>
      </c>
      <c r="BN3242" s="136" t="s">
        <v>504</v>
      </c>
      <c r="BO3242" s="101"/>
      <c r="BR3242" s="109" t="str">
        <f t="shared" si="50"/>
        <v>SH-25-3231</v>
      </c>
      <c r="BS3242" s="109" t="s">
        <v>427</v>
      </c>
      <c r="BT3242" t="s">
        <v>92</v>
      </c>
      <c r="BU3242" t="s">
        <v>6835</v>
      </c>
    </row>
    <row r="3243" spans="1:73" hidden="1">
      <c r="A3243" s="103" t="s">
        <v>6836</v>
      </c>
      <c r="B3243" s="102">
        <v>45818</v>
      </c>
      <c r="C3243" s="104">
        <f>_xlfn.ISOWEEKNUM(Tabella2[[#This Row],[Date]])</f>
        <v>24</v>
      </c>
      <c r="D3243" s="104" t="s">
        <v>558</v>
      </c>
      <c r="E3243" s="104" t="s">
        <v>284</v>
      </c>
      <c r="F3243" s="104">
        <v>60</v>
      </c>
      <c r="G3243" s="104" t="s">
        <v>257</v>
      </c>
      <c r="H3243" s="105">
        <v>25</v>
      </c>
      <c r="I3243" s="104"/>
      <c r="J3243" s="104" t="s">
        <v>258</v>
      </c>
      <c r="K3243" s="104" t="s">
        <v>83</v>
      </c>
      <c r="L3243" s="104" t="s">
        <v>299</v>
      </c>
      <c r="M3243" s="104" t="s">
        <v>328</v>
      </c>
      <c r="N3243" s="104"/>
      <c r="O3243" s="108" t="str">
        <f>A3244</f>
        <v>15646</v>
      </c>
      <c r="P3243" s="111" t="s">
        <v>4012</v>
      </c>
      <c r="Q3243" s="153" t="s">
        <v>511</v>
      </c>
      <c r="R3243" s="153" t="s">
        <v>549</v>
      </c>
      <c r="S3243" s="153">
        <v>4.1666666666666657E-2</v>
      </c>
      <c r="T3243" s="153">
        <v>0.5</v>
      </c>
      <c r="U3243" s="153">
        <v>0.54166666666666663</v>
      </c>
      <c r="V3243" s="153">
        <f>IF(ISBLANK(T3243),"",Tabella2[[#This Row],[ACT STOP]]-Tabella2[[#This Row],[ACT START]])</f>
        <v>4.166666666666663E-2</v>
      </c>
      <c r="W3243" s="104" t="s">
        <v>92</v>
      </c>
      <c r="X3243" s="104" t="s">
        <v>91</v>
      </c>
      <c r="Y3243" s="110"/>
      <c r="Z3243" s="106"/>
      <c r="AA3243" s="104"/>
      <c r="AB3243" s="107"/>
      <c r="AC3243" s="72">
        <v>1</v>
      </c>
      <c r="AH3243" s="70"/>
      <c r="AI3243" s="70"/>
      <c r="AJ3243">
        <v>0</v>
      </c>
      <c r="AL3243" s="70"/>
      <c r="BM3243" s="135">
        <v>0.5</v>
      </c>
      <c r="BN3243" s="136">
        <v>0.54166666666666663</v>
      </c>
      <c r="BO3243" s="101"/>
      <c r="BR3243" s="109" t="str">
        <f t="shared" si="50"/>
        <v>SH-25-3232</v>
      </c>
      <c r="BS3243" s="109" t="s">
        <v>867</v>
      </c>
      <c r="BT3243" t="s">
        <v>92</v>
      </c>
      <c r="BU3243" t="s">
        <v>6837</v>
      </c>
    </row>
    <row r="3244" spans="1:73" hidden="1">
      <c r="A3244" s="103" t="s">
        <v>6838</v>
      </c>
      <c r="B3244" s="102">
        <v>45818</v>
      </c>
      <c r="C3244" s="104">
        <f>_xlfn.ISOWEEKNUM(Tabella2[[#This Row],[Date]])</f>
        <v>24</v>
      </c>
      <c r="D3244" s="104" t="s">
        <v>478</v>
      </c>
      <c r="E3244" s="104" t="s">
        <v>284</v>
      </c>
      <c r="F3244" s="104">
        <v>64</v>
      </c>
      <c r="G3244" s="104" t="s">
        <v>257</v>
      </c>
      <c r="H3244" s="105">
        <v>12</v>
      </c>
      <c r="I3244" s="104"/>
      <c r="J3244" s="104" t="s">
        <v>258</v>
      </c>
      <c r="K3244" s="104" t="s">
        <v>80</v>
      </c>
      <c r="L3244" s="104" t="s">
        <v>299</v>
      </c>
      <c r="M3244" s="104" t="s">
        <v>328</v>
      </c>
      <c r="N3244" s="104"/>
      <c r="O3244" s="108" t="str">
        <f>A3243</f>
        <v>15645</v>
      </c>
      <c r="P3244" s="111" t="s">
        <v>4012</v>
      </c>
      <c r="Q3244" s="153">
        <v>0.5</v>
      </c>
      <c r="R3244" s="153">
        <v>0.54166666666666663</v>
      </c>
      <c r="S3244" s="153">
        <v>4.1666666666666657E-2</v>
      </c>
      <c r="T3244" s="153">
        <v>0.5</v>
      </c>
      <c r="U3244" s="153">
        <v>0.54166666666666663</v>
      </c>
      <c r="V3244" s="153">
        <f>IF(ISBLANK(T3244),"",Tabella2[[#This Row],[ACT STOP]]-Tabella2[[#This Row],[ACT START]])</f>
        <v>4.166666666666663E-2</v>
      </c>
      <c r="W3244" s="104" t="s">
        <v>92</v>
      </c>
      <c r="X3244" s="104" t="s">
        <v>91</v>
      </c>
      <c r="Y3244" s="110"/>
      <c r="Z3244" s="106"/>
      <c r="AA3244" s="104"/>
      <c r="AB3244" s="107"/>
      <c r="AC3244" s="72">
        <v>1</v>
      </c>
      <c r="AH3244" s="70"/>
      <c r="AI3244" s="70"/>
      <c r="AJ3244">
        <v>0</v>
      </c>
      <c r="AL3244" s="70"/>
      <c r="BM3244" s="135">
        <v>0.5</v>
      </c>
      <c r="BN3244" s="136">
        <v>0.54166666666666663</v>
      </c>
      <c r="BO3244" s="101"/>
      <c r="BR3244" s="109" t="str">
        <f t="shared" si="50"/>
        <v>SH-25-3233</v>
      </c>
      <c r="BS3244" s="109" t="s">
        <v>266</v>
      </c>
      <c r="BT3244" t="s">
        <v>92</v>
      </c>
      <c r="BU3244" t="s">
        <v>6839</v>
      </c>
    </row>
    <row r="3245" spans="1:73" hidden="1">
      <c r="A3245" s="103" t="s">
        <v>6840</v>
      </c>
      <c r="B3245" s="102">
        <v>45818</v>
      </c>
      <c r="C3245" s="104">
        <f>_xlfn.ISOWEEKNUM(Tabella2[[#This Row],[Date]])</f>
        <v>24</v>
      </c>
      <c r="D3245" s="104" t="s">
        <v>722</v>
      </c>
      <c r="E3245" s="104" t="s">
        <v>327</v>
      </c>
      <c r="F3245" s="104">
        <v>76</v>
      </c>
      <c r="G3245" s="104" t="s">
        <v>257</v>
      </c>
      <c r="H3245" s="105">
        <v>17</v>
      </c>
      <c r="I3245" s="104" t="s">
        <v>258</v>
      </c>
      <c r="J3245" s="104"/>
      <c r="K3245" s="104" t="s">
        <v>79</v>
      </c>
      <c r="L3245" s="104" t="s">
        <v>259</v>
      </c>
      <c r="M3245" s="104" t="s">
        <v>276</v>
      </c>
      <c r="N3245" s="104"/>
      <c r="O3245" s="106"/>
      <c r="P3245" s="111" t="s">
        <v>472</v>
      </c>
      <c r="Q3245" s="153" t="s">
        <v>272</v>
      </c>
      <c r="R3245" s="153" t="s">
        <v>576</v>
      </c>
      <c r="S3245" s="153">
        <v>4.1666666666666657E-2</v>
      </c>
      <c r="T3245" s="153" t="s">
        <v>272</v>
      </c>
      <c r="U3245" s="153" t="s">
        <v>576</v>
      </c>
      <c r="V3245" s="153">
        <f>IF(ISBLANK(T3245),"",Tabella2[[#This Row],[ACT STOP]]-Tabella2[[#This Row],[ACT START]])</f>
        <v>4.166666666666663E-2</v>
      </c>
      <c r="W3245" s="104" t="s">
        <v>92</v>
      </c>
      <c r="X3245" s="104" t="s">
        <v>91</v>
      </c>
      <c r="Y3245" s="110"/>
      <c r="Z3245" s="106"/>
      <c r="AA3245" s="104"/>
      <c r="AB3245" s="107"/>
      <c r="AC3245" s="72">
        <v>1</v>
      </c>
      <c r="AH3245" s="70"/>
      <c r="AI3245" s="70"/>
      <c r="AJ3245">
        <v>0</v>
      </c>
      <c r="AL3245" s="70"/>
      <c r="BM3245" s="135" t="s">
        <v>272</v>
      </c>
      <c r="BN3245" s="136" t="s">
        <v>576</v>
      </c>
      <c r="BO3245" s="101"/>
      <c r="BR3245" s="109" t="str">
        <f t="shared" si="50"/>
        <v>SH-25-3234</v>
      </c>
      <c r="BS3245" s="109" t="s">
        <v>393</v>
      </c>
      <c r="BT3245" t="s">
        <v>92</v>
      </c>
      <c r="BU3245" t="s">
        <v>6841</v>
      </c>
    </row>
    <row r="3246" spans="1:73" hidden="1">
      <c r="A3246" s="103" t="s">
        <v>6842</v>
      </c>
      <c r="B3246" s="102">
        <v>45818</v>
      </c>
      <c r="C3246" s="104">
        <f>_xlfn.ISOWEEKNUM(Tabella2[[#This Row],[Date]])</f>
        <v>24</v>
      </c>
      <c r="D3246" s="104" t="s">
        <v>722</v>
      </c>
      <c r="E3246" s="104" t="s">
        <v>327</v>
      </c>
      <c r="F3246" s="104">
        <v>81</v>
      </c>
      <c r="G3246" s="104" t="s">
        <v>284</v>
      </c>
      <c r="H3246" s="105">
        <v>9</v>
      </c>
      <c r="I3246" s="104" t="s">
        <v>258</v>
      </c>
      <c r="J3246" s="104"/>
      <c r="K3246" s="104" t="s">
        <v>78</v>
      </c>
      <c r="L3246" s="104" t="s">
        <v>259</v>
      </c>
      <c r="M3246" s="104" t="s">
        <v>798</v>
      </c>
      <c r="N3246" s="104"/>
      <c r="O3246" s="106"/>
      <c r="P3246" s="111" t="s">
        <v>799</v>
      </c>
      <c r="Q3246" s="153" t="s">
        <v>272</v>
      </c>
      <c r="R3246" s="153" t="s">
        <v>576</v>
      </c>
      <c r="S3246" s="153">
        <v>4.1666666666666657E-2</v>
      </c>
      <c r="T3246" s="153" t="s">
        <v>272</v>
      </c>
      <c r="U3246" s="153" t="s">
        <v>576</v>
      </c>
      <c r="V3246" s="153">
        <f>IF(ISBLANK(T3246),"",Tabella2[[#This Row],[ACT STOP]]-Tabella2[[#This Row],[ACT START]])</f>
        <v>4.166666666666663E-2</v>
      </c>
      <c r="W3246" s="104" t="s">
        <v>92</v>
      </c>
      <c r="X3246" s="104" t="s">
        <v>91</v>
      </c>
      <c r="Y3246" s="110"/>
      <c r="Z3246" s="106"/>
      <c r="AA3246" s="104"/>
      <c r="AB3246" s="107"/>
      <c r="AC3246" s="72">
        <v>1</v>
      </c>
      <c r="AH3246" s="70"/>
      <c r="AI3246" s="70"/>
      <c r="AJ3246">
        <v>0</v>
      </c>
      <c r="AL3246" s="70"/>
      <c r="BM3246" s="135" t="s">
        <v>272</v>
      </c>
      <c r="BN3246" s="136" t="s">
        <v>576</v>
      </c>
      <c r="BO3246" s="101"/>
      <c r="BR3246" s="109" t="str">
        <f t="shared" si="50"/>
        <v>SH-25-3235</v>
      </c>
      <c r="BS3246" s="109" t="s">
        <v>339</v>
      </c>
      <c r="BT3246" t="s">
        <v>92</v>
      </c>
      <c r="BU3246" t="s">
        <v>6843</v>
      </c>
    </row>
    <row r="3247" spans="1:73" hidden="1">
      <c r="A3247" s="103" t="s">
        <v>6844</v>
      </c>
      <c r="B3247" s="102">
        <v>45818</v>
      </c>
      <c r="C3247" s="104">
        <f>_xlfn.ISOWEEKNUM(Tabella2[[#This Row],[Date]])</f>
        <v>24</v>
      </c>
      <c r="D3247" s="104" t="s">
        <v>763</v>
      </c>
      <c r="E3247" s="104" t="s">
        <v>256</v>
      </c>
      <c r="F3247" s="104">
        <v>68</v>
      </c>
      <c r="G3247" s="104" t="s">
        <v>257</v>
      </c>
      <c r="H3247" s="105">
        <v>1</v>
      </c>
      <c r="I3247" s="104"/>
      <c r="J3247" s="104" t="s">
        <v>258</v>
      </c>
      <c r="K3247" s="104" t="s">
        <v>83</v>
      </c>
      <c r="L3247" s="104" t="s">
        <v>259</v>
      </c>
      <c r="M3247" s="104" t="s">
        <v>764</v>
      </c>
      <c r="N3247" s="104"/>
      <c r="O3247" s="106"/>
      <c r="P3247" s="111" t="s">
        <v>765</v>
      </c>
      <c r="Q3247" s="153" t="s">
        <v>272</v>
      </c>
      <c r="R3247" s="153" t="s">
        <v>576</v>
      </c>
      <c r="S3247" s="153">
        <v>4.1666666666666657E-2</v>
      </c>
      <c r="T3247" s="153" t="s">
        <v>272</v>
      </c>
      <c r="U3247" s="153" t="s">
        <v>576</v>
      </c>
      <c r="V3247" s="153">
        <f>IF(ISBLANK(T3247),"",Tabella2[[#This Row],[ACT STOP]]-Tabella2[[#This Row],[ACT START]])</f>
        <v>4.166666666666663E-2</v>
      </c>
      <c r="W3247" s="104" t="s">
        <v>92</v>
      </c>
      <c r="X3247" s="104" t="s">
        <v>91</v>
      </c>
      <c r="Y3247" s="110"/>
      <c r="Z3247" s="106"/>
      <c r="AA3247" s="104"/>
      <c r="AB3247" s="107"/>
      <c r="AC3247" s="72">
        <v>1</v>
      </c>
      <c r="AH3247" s="70"/>
      <c r="AI3247" s="70"/>
      <c r="AJ3247">
        <v>0</v>
      </c>
      <c r="AL3247" s="70"/>
      <c r="BM3247" s="135" t="s">
        <v>272</v>
      </c>
      <c r="BN3247" s="136" t="s">
        <v>576</v>
      </c>
      <c r="BO3247" s="101"/>
      <c r="BR3247" s="109" t="str">
        <f t="shared" si="50"/>
        <v>SH-25-3236</v>
      </c>
      <c r="BS3247" s="109" t="s">
        <v>332</v>
      </c>
      <c r="BT3247" t="s">
        <v>92</v>
      </c>
      <c r="BU3247" t="s">
        <v>6845</v>
      </c>
    </row>
    <row r="3248" spans="1:73" hidden="1">
      <c r="A3248" s="103" t="s">
        <v>6846</v>
      </c>
      <c r="B3248" s="102">
        <v>45818</v>
      </c>
      <c r="C3248" s="104">
        <f>_xlfn.ISOWEEKNUM(Tabella2[[#This Row],[Date]])</f>
        <v>24</v>
      </c>
      <c r="D3248" s="104" t="s">
        <v>275</v>
      </c>
      <c r="E3248" s="104" t="s">
        <v>256</v>
      </c>
      <c r="F3248" s="104">
        <v>61</v>
      </c>
      <c r="G3248" s="104" t="s">
        <v>257</v>
      </c>
      <c r="H3248" s="105">
        <v>13</v>
      </c>
      <c r="I3248" s="104" t="s">
        <v>258</v>
      </c>
      <c r="J3248" s="104"/>
      <c r="K3248" s="104" t="s">
        <v>80</v>
      </c>
      <c r="L3248" s="104" t="s">
        <v>259</v>
      </c>
      <c r="M3248" s="104" t="s">
        <v>269</v>
      </c>
      <c r="N3248" s="104"/>
      <c r="O3248" s="106"/>
      <c r="P3248" s="111" t="s">
        <v>1966</v>
      </c>
      <c r="Q3248" s="153" t="s">
        <v>272</v>
      </c>
      <c r="R3248" s="153" t="s">
        <v>576</v>
      </c>
      <c r="S3248" s="153">
        <v>4.1666666666666657E-2</v>
      </c>
      <c r="T3248" s="153" t="s">
        <v>272</v>
      </c>
      <c r="U3248" s="153" t="s">
        <v>576</v>
      </c>
      <c r="V3248" s="153">
        <f>IF(ISBLANK(T3248),"",Tabella2[[#This Row],[ACT STOP]]-Tabella2[[#This Row],[ACT START]])</f>
        <v>4.166666666666663E-2</v>
      </c>
      <c r="W3248" s="104" t="s">
        <v>92</v>
      </c>
      <c r="X3248" s="104" t="s">
        <v>91</v>
      </c>
      <c r="Y3248" s="110"/>
      <c r="Z3248" s="106"/>
      <c r="AA3248" s="104"/>
      <c r="AB3248" s="107"/>
      <c r="AC3248" s="72">
        <v>1</v>
      </c>
      <c r="AH3248" s="70"/>
      <c r="AI3248" s="70"/>
      <c r="AJ3248">
        <v>0</v>
      </c>
      <c r="AL3248" s="70"/>
      <c r="BM3248" s="135" t="s">
        <v>272</v>
      </c>
      <c r="BN3248" s="136" t="s">
        <v>576</v>
      </c>
      <c r="BO3248" s="101"/>
      <c r="BR3248" s="109" t="str">
        <f t="shared" si="50"/>
        <v>SH-25-3237</v>
      </c>
      <c r="BS3248" s="109" t="s">
        <v>427</v>
      </c>
      <c r="BT3248" t="s">
        <v>92</v>
      </c>
      <c r="BU3248" t="s">
        <v>6847</v>
      </c>
    </row>
    <row r="3249" spans="1:73" hidden="1">
      <c r="A3249" s="103" t="s">
        <v>6848</v>
      </c>
      <c r="B3249" s="102">
        <v>45818</v>
      </c>
      <c r="C3249" s="104">
        <f>_xlfn.ISOWEEKNUM(Tabella2[[#This Row],[Date]])</f>
        <v>24</v>
      </c>
      <c r="D3249" s="104" t="s">
        <v>275</v>
      </c>
      <c r="E3249" s="104" t="s">
        <v>256</v>
      </c>
      <c r="F3249" s="104">
        <v>56</v>
      </c>
      <c r="G3249" s="104" t="s">
        <v>257</v>
      </c>
      <c r="H3249" s="105">
        <v>2</v>
      </c>
      <c r="I3249" s="104" t="s">
        <v>258</v>
      </c>
      <c r="J3249" s="104"/>
      <c r="K3249" s="104" t="s">
        <v>81</v>
      </c>
      <c r="L3249" s="104" t="s">
        <v>259</v>
      </c>
      <c r="M3249" s="104" t="s">
        <v>269</v>
      </c>
      <c r="N3249" s="104"/>
      <c r="O3249" s="106"/>
      <c r="P3249" s="111" t="s">
        <v>1966</v>
      </c>
      <c r="Q3249" s="153" t="s">
        <v>272</v>
      </c>
      <c r="R3249" s="153" t="s">
        <v>576</v>
      </c>
      <c r="S3249" s="153">
        <v>4.1666666666666657E-2</v>
      </c>
      <c r="T3249" s="153" t="s">
        <v>272</v>
      </c>
      <c r="U3249" s="153" t="s">
        <v>576</v>
      </c>
      <c r="V3249" s="153">
        <f>IF(ISBLANK(T3249),"",Tabella2[[#This Row],[ACT STOP]]-Tabella2[[#This Row],[ACT START]])</f>
        <v>4.166666666666663E-2</v>
      </c>
      <c r="W3249" s="104" t="s">
        <v>92</v>
      </c>
      <c r="X3249" s="104" t="s">
        <v>91</v>
      </c>
      <c r="Y3249" s="110"/>
      <c r="Z3249" s="106"/>
      <c r="AA3249" s="104"/>
      <c r="AB3249" s="107"/>
      <c r="AC3249" s="72">
        <v>1</v>
      </c>
      <c r="AH3249" s="70"/>
      <c r="AI3249" s="70"/>
      <c r="AJ3249">
        <v>0</v>
      </c>
      <c r="AL3249" s="70"/>
      <c r="BM3249" s="135" t="s">
        <v>272</v>
      </c>
      <c r="BN3249" s="136" t="s">
        <v>576</v>
      </c>
      <c r="BO3249" s="101"/>
      <c r="BR3249" s="109" t="str">
        <f t="shared" si="50"/>
        <v>SH-25-3238</v>
      </c>
      <c r="BS3249" s="109" t="s">
        <v>368</v>
      </c>
      <c r="BT3249" t="s">
        <v>92</v>
      </c>
      <c r="BU3249" t="s">
        <v>6849</v>
      </c>
    </row>
    <row r="3250" spans="1:73" hidden="1">
      <c r="A3250" s="103" t="s">
        <v>6850</v>
      </c>
      <c r="B3250" s="102">
        <v>45818</v>
      </c>
      <c r="C3250" s="104">
        <f>_xlfn.ISOWEEKNUM(Tabella2[[#This Row],[Date]])</f>
        <v>24</v>
      </c>
      <c r="D3250" s="104" t="s">
        <v>751</v>
      </c>
      <c r="E3250" s="104" t="s">
        <v>256</v>
      </c>
      <c r="F3250" s="104">
        <v>77</v>
      </c>
      <c r="G3250" s="104" t="s">
        <v>257</v>
      </c>
      <c r="H3250" s="105">
        <v>22</v>
      </c>
      <c r="I3250" s="104" t="s">
        <v>258</v>
      </c>
      <c r="J3250" s="104"/>
      <c r="K3250" s="104" t="s">
        <v>77</v>
      </c>
      <c r="L3250" s="104" t="s">
        <v>259</v>
      </c>
      <c r="M3250" s="104" t="s">
        <v>276</v>
      </c>
      <c r="N3250" s="104"/>
      <c r="O3250" s="106"/>
      <c r="P3250" s="111" t="s">
        <v>6605</v>
      </c>
      <c r="Q3250" s="153" t="s">
        <v>272</v>
      </c>
      <c r="R3250" s="153" t="s">
        <v>576</v>
      </c>
      <c r="S3250" s="153">
        <v>4.1666666666666657E-2</v>
      </c>
      <c r="T3250" s="153" t="s">
        <v>272</v>
      </c>
      <c r="U3250" s="153" t="s">
        <v>576</v>
      </c>
      <c r="V3250" s="153">
        <f>IF(ISBLANK(T3250),"",Tabella2[[#This Row],[ACT STOP]]-Tabella2[[#This Row],[ACT START]])</f>
        <v>4.166666666666663E-2</v>
      </c>
      <c r="W3250" s="104" t="s">
        <v>92</v>
      </c>
      <c r="X3250" s="104" t="s">
        <v>91</v>
      </c>
      <c r="Y3250" s="110"/>
      <c r="Z3250" s="106"/>
      <c r="AA3250" s="104"/>
      <c r="AB3250" s="107"/>
      <c r="AC3250" s="72">
        <v>1</v>
      </c>
      <c r="AH3250" s="70"/>
      <c r="AI3250" s="70"/>
      <c r="AJ3250">
        <v>0</v>
      </c>
      <c r="AL3250" s="70"/>
      <c r="BM3250" s="135" t="s">
        <v>272</v>
      </c>
      <c r="BN3250" s="136" t="s">
        <v>576</v>
      </c>
      <c r="BO3250" s="101"/>
      <c r="BR3250" s="109" t="str">
        <f t="shared" si="50"/>
        <v>SH-25-3239</v>
      </c>
      <c r="BS3250" s="109" t="s">
        <v>1257</v>
      </c>
      <c r="BT3250" t="s">
        <v>92</v>
      </c>
      <c r="BU3250" t="s">
        <v>6851</v>
      </c>
    </row>
    <row r="3251" spans="1:73" hidden="1">
      <c r="A3251" s="103" t="s">
        <v>6852</v>
      </c>
      <c r="B3251" s="102">
        <v>45819</v>
      </c>
      <c r="C3251" s="104">
        <f>_xlfn.ISOWEEKNUM(Tabella2[[#This Row],[Date]])</f>
        <v>24</v>
      </c>
      <c r="D3251" s="104" t="s">
        <v>722</v>
      </c>
      <c r="E3251" s="104" t="s">
        <v>327</v>
      </c>
      <c r="F3251" s="104">
        <v>80</v>
      </c>
      <c r="G3251" s="104" t="s">
        <v>284</v>
      </c>
      <c r="H3251" s="105">
        <v>9</v>
      </c>
      <c r="I3251" s="104" t="s">
        <v>258</v>
      </c>
      <c r="J3251" s="104"/>
      <c r="K3251" s="104" t="s">
        <v>79</v>
      </c>
      <c r="L3251" s="104" t="s">
        <v>259</v>
      </c>
      <c r="M3251" s="104" t="s">
        <v>276</v>
      </c>
      <c r="N3251" s="104"/>
      <c r="O3251" s="106"/>
      <c r="P3251" s="111" t="s">
        <v>472</v>
      </c>
      <c r="Q3251" s="153" t="s">
        <v>605</v>
      </c>
      <c r="R3251" s="153" t="s">
        <v>285</v>
      </c>
      <c r="S3251" s="153">
        <v>4.1666666666666657E-2</v>
      </c>
      <c r="T3251" s="153" t="s">
        <v>605</v>
      </c>
      <c r="U3251" s="153" t="s">
        <v>285</v>
      </c>
      <c r="V3251" s="153">
        <f>IF(ISBLANK(T3251),"",Tabella2[[#This Row],[ACT STOP]]-Tabella2[[#This Row],[ACT START]])</f>
        <v>4.1666666666666685E-2</v>
      </c>
      <c r="W3251" s="104" t="s">
        <v>92</v>
      </c>
      <c r="X3251" s="104" t="s">
        <v>91</v>
      </c>
      <c r="Y3251" s="110"/>
      <c r="Z3251" s="106"/>
      <c r="AA3251" s="104"/>
      <c r="AB3251" s="107"/>
      <c r="AC3251" s="72">
        <v>1</v>
      </c>
      <c r="AH3251" s="70"/>
      <c r="AI3251" s="70"/>
      <c r="AJ3251">
        <v>0</v>
      </c>
      <c r="AL3251" s="70"/>
      <c r="BM3251" s="135" t="s">
        <v>605</v>
      </c>
      <c r="BN3251" s="136" t="s">
        <v>285</v>
      </c>
      <c r="BO3251" s="101"/>
      <c r="BR3251" s="109" t="str">
        <f t="shared" si="50"/>
        <v>SH-25-3240</v>
      </c>
      <c r="BS3251" s="109" t="s">
        <v>339</v>
      </c>
      <c r="BT3251" t="s">
        <v>92</v>
      </c>
      <c r="BU3251" t="s">
        <v>6853</v>
      </c>
    </row>
    <row r="3252" spans="1:73" hidden="1">
      <c r="A3252" s="103" t="s">
        <v>6854</v>
      </c>
      <c r="B3252" s="102">
        <v>45819</v>
      </c>
      <c r="C3252" s="104">
        <f>_xlfn.ISOWEEKNUM(Tabella2[[#This Row],[Date]])</f>
        <v>24</v>
      </c>
      <c r="D3252" s="104" t="s">
        <v>558</v>
      </c>
      <c r="E3252" s="104" t="s">
        <v>284</v>
      </c>
      <c r="F3252" s="104">
        <v>59</v>
      </c>
      <c r="G3252" s="104" t="s">
        <v>257</v>
      </c>
      <c r="H3252" s="105">
        <v>20</v>
      </c>
      <c r="I3252" s="104"/>
      <c r="J3252" s="104" t="s">
        <v>258</v>
      </c>
      <c r="K3252" s="104" t="s">
        <v>78</v>
      </c>
      <c r="L3252" s="104" t="s">
        <v>259</v>
      </c>
      <c r="M3252" s="104" t="s">
        <v>269</v>
      </c>
      <c r="N3252" s="104"/>
      <c r="O3252" s="106"/>
      <c r="P3252" s="111" t="s">
        <v>1814</v>
      </c>
      <c r="Q3252" s="153" t="s">
        <v>605</v>
      </c>
      <c r="R3252" s="153" t="s">
        <v>285</v>
      </c>
      <c r="S3252" s="153">
        <v>4.1666666666666657E-2</v>
      </c>
      <c r="T3252" s="153" t="s">
        <v>605</v>
      </c>
      <c r="U3252" s="153" t="s">
        <v>285</v>
      </c>
      <c r="V3252" s="153">
        <f>IF(ISBLANK(T3252),"",Tabella2[[#This Row],[ACT STOP]]-Tabella2[[#This Row],[ACT START]])</f>
        <v>4.1666666666666685E-2</v>
      </c>
      <c r="W3252" s="104" t="s">
        <v>92</v>
      </c>
      <c r="X3252" s="104" t="s">
        <v>91</v>
      </c>
      <c r="Y3252" s="110"/>
      <c r="Z3252" s="106"/>
      <c r="AA3252" s="104"/>
      <c r="AB3252" s="107"/>
      <c r="AC3252" s="72">
        <v>1</v>
      </c>
      <c r="AH3252" s="70"/>
      <c r="AI3252" s="70"/>
      <c r="AJ3252">
        <v>0</v>
      </c>
      <c r="AL3252" s="70"/>
      <c r="BM3252" s="135" t="s">
        <v>605</v>
      </c>
      <c r="BN3252" s="136" t="s">
        <v>285</v>
      </c>
      <c r="BO3252" s="101"/>
      <c r="BR3252" s="109" t="str">
        <f t="shared" si="50"/>
        <v>SH-25-3241</v>
      </c>
      <c r="BS3252" s="109" t="s">
        <v>1220</v>
      </c>
      <c r="BT3252" t="s">
        <v>92</v>
      </c>
      <c r="BU3252" t="s">
        <v>6855</v>
      </c>
    </row>
    <row r="3253" spans="1:73" hidden="1">
      <c r="A3253" s="103" t="s">
        <v>6856</v>
      </c>
      <c r="B3253" s="102">
        <v>45819</v>
      </c>
      <c r="C3253" s="104">
        <f>_xlfn.ISOWEEKNUM(Tabella2[[#This Row],[Date]])</f>
        <v>24</v>
      </c>
      <c r="D3253" s="104" t="s">
        <v>722</v>
      </c>
      <c r="E3253" s="104" t="s">
        <v>327</v>
      </c>
      <c r="F3253" s="104">
        <v>81</v>
      </c>
      <c r="G3253" s="104" t="s">
        <v>257</v>
      </c>
      <c r="H3253" s="105">
        <v>12</v>
      </c>
      <c r="I3253" s="104" t="s">
        <v>258</v>
      </c>
      <c r="J3253" s="104"/>
      <c r="K3253" s="104" t="s">
        <v>83</v>
      </c>
      <c r="L3253" s="104" t="s">
        <v>259</v>
      </c>
      <c r="M3253" s="104" t="s">
        <v>276</v>
      </c>
      <c r="N3253" s="104"/>
      <c r="O3253" s="106"/>
      <c r="P3253" s="111" t="s">
        <v>472</v>
      </c>
      <c r="Q3253" s="153" t="s">
        <v>605</v>
      </c>
      <c r="R3253" s="153" t="s">
        <v>285</v>
      </c>
      <c r="S3253" s="153">
        <v>4.1666666666666657E-2</v>
      </c>
      <c r="T3253" s="153">
        <v>0.25</v>
      </c>
      <c r="U3253" s="153">
        <v>0.29166666666666669</v>
      </c>
      <c r="V3253" s="153">
        <f>IF(ISBLANK(T3253),"",Tabella2[[#This Row],[ACT STOP]]-Tabella2[[#This Row],[ACT START]])</f>
        <v>4.1666666666666685E-2</v>
      </c>
      <c r="W3253" s="104" t="s">
        <v>92</v>
      </c>
      <c r="X3253" s="104" t="s">
        <v>91</v>
      </c>
      <c r="Y3253" s="110"/>
      <c r="Z3253" s="106"/>
      <c r="AA3253" s="104"/>
      <c r="AB3253" s="107"/>
      <c r="AC3253" s="72">
        <v>1</v>
      </c>
      <c r="AH3253" s="70"/>
      <c r="AI3253" s="70"/>
      <c r="AJ3253">
        <v>0</v>
      </c>
      <c r="AL3253" s="70"/>
      <c r="BM3253" s="135">
        <v>0.25</v>
      </c>
      <c r="BN3253" s="136">
        <v>0.29166666666666669</v>
      </c>
      <c r="BO3253" s="101"/>
      <c r="BR3253" s="109" t="str">
        <f t="shared" si="50"/>
        <v>SH-25-3242</v>
      </c>
      <c r="BS3253" s="109" t="s">
        <v>266</v>
      </c>
      <c r="BT3253" t="s">
        <v>92</v>
      </c>
      <c r="BU3253" t="s">
        <v>6857</v>
      </c>
    </row>
    <row r="3254" spans="1:73" hidden="1">
      <c r="A3254" s="103" t="s">
        <v>6858</v>
      </c>
      <c r="B3254" s="102">
        <v>45819</v>
      </c>
      <c r="C3254" s="104">
        <f>_xlfn.ISOWEEKNUM(Tabella2[[#This Row],[Date]])</f>
        <v>24</v>
      </c>
      <c r="D3254" s="104" t="s">
        <v>523</v>
      </c>
      <c r="E3254" s="104" t="s">
        <v>284</v>
      </c>
      <c r="F3254" s="104">
        <v>62</v>
      </c>
      <c r="G3254" s="104" t="s">
        <v>257</v>
      </c>
      <c r="H3254" s="105">
        <v>5</v>
      </c>
      <c r="I3254" s="104"/>
      <c r="J3254" s="104" t="s">
        <v>258</v>
      </c>
      <c r="K3254" s="104" t="s">
        <v>80</v>
      </c>
      <c r="L3254" s="104" t="s">
        <v>259</v>
      </c>
      <c r="M3254" s="104" t="s">
        <v>269</v>
      </c>
      <c r="N3254" s="104"/>
      <c r="O3254" s="106"/>
      <c r="P3254" s="111" t="s">
        <v>1814</v>
      </c>
      <c r="Q3254" s="153" t="s">
        <v>605</v>
      </c>
      <c r="R3254" s="153" t="s">
        <v>285</v>
      </c>
      <c r="S3254" s="153">
        <v>4.1666666666666657E-2</v>
      </c>
      <c r="T3254" s="153">
        <v>0.25</v>
      </c>
      <c r="U3254" s="153">
        <v>0.29166666666666669</v>
      </c>
      <c r="V3254" s="153">
        <f>IF(ISBLANK(T3254),"",Tabella2[[#This Row],[ACT STOP]]-Tabella2[[#This Row],[ACT START]])</f>
        <v>4.1666666666666685E-2</v>
      </c>
      <c r="W3254" s="104" t="s">
        <v>92</v>
      </c>
      <c r="X3254" s="104" t="s">
        <v>91</v>
      </c>
      <c r="Y3254" s="110"/>
      <c r="Z3254" s="106"/>
      <c r="AA3254" s="104"/>
      <c r="AB3254" s="107"/>
      <c r="AC3254" s="72">
        <v>1</v>
      </c>
      <c r="AH3254" s="70"/>
      <c r="AI3254" s="70"/>
      <c r="AJ3254">
        <v>0</v>
      </c>
      <c r="AL3254" s="70"/>
      <c r="BM3254" s="135">
        <v>0.25</v>
      </c>
      <c r="BN3254" s="136">
        <v>0.29166666666666669</v>
      </c>
      <c r="BO3254" s="101"/>
      <c r="BR3254" s="109" t="str">
        <f t="shared" si="50"/>
        <v>SH-25-3243</v>
      </c>
      <c r="BS3254" s="109" t="s">
        <v>416</v>
      </c>
      <c r="BT3254" t="s">
        <v>92</v>
      </c>
      <c r="BU3254" t="s">
        <v>6859</v>
      </c>
    </row>
    <row r="3255" spans="1:73" hidden="1">
      <c r="A3255" s="103" t="s">
        <v>6860</v>
      </c>
      <c r="B3255" s="102">
        <v>45819</v>
      </c>
      <c r="C3255" s="104">
        <f>_xlfn.ISOWEEKNUM(Tabella2[[#This Row],[Date]])</f>
        <v>24</v>
      </c>
      <c r="D3255" s="104" t="s">
        <v>523</v>
      </c>
      <c r="E3255" s="104" t="s">
        <v>284</v>
      </c>
      <c r="F3255" s="104">
        <v>63</v>
      </c>
      <c r="G3255" s="104" t="s">
        <v>257</v>
      </c>
      <c r="H3255" s="105">
        <v>10</v>
      </c>
      <c r="I3255" s="104"/>
      <c r="J3255" s="104" t="s">
        <v>258</v>
      </c>
      <c r="K3255" s="104" t="s">
        <v>81</v>
      </c>
      <c r="L3255" s="104" t="s">
        <v>259</v>
      </c>
      <c r="M3255" s="104" t="s">
        <v>269</v>
      </c>
      <c r="N3255" s="104"/>
      <c r="O3255" s="106"/>
      <c r="P3255" s="111" t="s">
        <v>1814</v>
      </c>
      <c r="Q3255" s="153" t="s">
        <v>605</v>
      </c>
      <c r="R3255" s="153" t="s">
        <v>285</v>
      </c>
      <c r="S3255" s="153">
        <v>4.1666666666666657E-2</v>
      </c>
      <c r="T3255" s="153">
        <v>0.25</v>
      </c>
      <c r="U3255" s="153">
        <v>0.29166666666666669</v>
      </c>
      <c r="V3255" s="153">
        <f>IF(ISBLANK(T3255),"",Tabella2[[#This Row],[ACT STOP]]-Tabella2[[#This Row],[ACT START]])</f>
        <v>4.1666666666666685E-2</v>
      </c>
      <c r="W3255" s="104" t="s">
        <v>92</v>
      </c>
      <c r="X3255" s="104" t="s">
        <v>91</v>
      </c>
      <c r="Y3255" s="110"/>
      <c r="Z3255" s="106"/>
      <c r="AA3255" s="104"/>
      <c r="AB3255" s="107"/>
      <c r="AC3255" s="72">
        <v>1</v>
      </c>
      <c r="AH3255" s="70"/>
      <c r="AI3255" s="70"/>
      <c r="AJ3255">
        <v>0</v>
      </c>
      <c r="AL3255" s="70"/>
      <c r="BM3255" s="135">
        <v>0.25</v>
      </c>
      <c r="BN3255" s="136">
        <v>0.29166666666666669</v>
      </c>
      <c r="BO3255" s="101"/>
      <c r="BR3255" s="109" t="str">
        <f t="shared" si="50"/>
        <v>SH-25-3244</v>
      </c>
      <c r="BS3255" s="109" t="s">
        <v>552</v>
      </c>
      <c r="BT3255" t="s">
        <v>92</v>
      </c>
      <c r="BU3255" t="s">
        <v>6861</v>
      </c>
    </row>
    <row r="3256" spans="1:73" hidden="1">
      <c r="A3256" s="103" t="s">
        <v>6862</v>
      </c>
      <c r="B3256" s="102">
        <v>45819</v>
      </c>
      <c r="C3256" s="104">
        <f>_xlfn.ISOWEEKNUM(Tabella2[[#This Row],[Date]])</f>
        <v>24</v>
      </c>
      <c r="D3256" s="104" t="s">
        <v>751</v>
      </c>
      <c r="E3256" s="104" t="s">
        <v>256</v>
      </c>
      <c r="F3256" s="104">
        <v>77</v>
      </c>
      <c r="G3256" s="104" t="s">
        <v>257</v>
      </c>
      <c r="H3256" s="105">
        <v>14</v>
      </c>
      <c r="I3256" s="104" t="s">
        <v>258</v>
      </c>
      <c r="J3256" s="104"/>
      <c r="K3256" s="104" t="s">
        <v>75</v>
      </c>
      <c r="L3256" s="104" t="s">
        <v>259</v>
      </c>
      <c r="M3256" s="104" t="s">
        <v>276</v>
      </c>
      <c r="N3256" s="104"/>
      <c r="O3256" s="106"/>
      <c r="P3256" s="111" t="s">
        <v>752</v>
      </c>
      <c r="Q3256" s="153" t="s">
        <v>605</v>
      </c>
      <c r="R3256" s="153" t="s">
        <v>285</v>
      </c>
      <c r="S3256" s="153">
        <v>4.1666666666666657E-2</v>
      </c>
      <c r="T3256" s="153">
        <v>0.25</v>
      </c>
      <c r="U3256" s="153">
        <v>0.30208333333333331</v>
      </c>
      <c r="V3256" s="153">
        <f>IF(ISBLANK(T3256),"",Tabella2[[#This Row],[ACT STOP]]-Tabella2[[#This Row],[ACT START]])</f>
        <v>5.2083333333333315E-2</v>
      </c>
      <c r="W3256" s="104" t="s">
        <v>92</v>
      </c>
      <c r="X3256" s="104" t="s">
        <v>91</v>
      </c>
      <c r="Y3256" s="110" t="s">
        <v>6863</v>
      </c>
      <c r="Z3256" s="106"/>
      <c r="AA3256" s="104"/>
      <c r="AB3256" s="107"/>
      <c r="AC3256" s="72">
        <v>1</v>
      </c>
      <c r="AH3256" s="70"/>
      <c r="AI3256" s="70"/>
      <c r="AJ3256">
        <v>0</v>
      </c>
      <c r="AL3256" s="70"/>
      <c r="BM3256" s="135">
        <v>0.25</v>
      </c>
      <c r="BN3256" s="136">
        <v>0.30208333333333331</v>
      </c>
      <c r="BO3256" s="101">
        <v>1.041666666666667E-2</v>
      </c>
      <c r="BQ3256" t="s">
        <v>94</v>
      </c>
      <c r="BR3256" s="109" t="str">
        <f t="shared" si="50"/>
        <v>SH-25-3245</v>
      </c>
      <c r="BS3256" s="109" t="s">
        <v>372</v>
      </c>
      <c r="BT3256" t="s">
        <v>92</v>
      </c>
      <c r="BU3256" t="s">
        <v>6864</v>
      </c>
    </row>
    <row r="3257" spans="1:73" hidden="1">
      <c r="A3257" s="103" t="s">
        <v>6865</v>
      </c>
      <c r="B3257" s="102">
        <v>45819</v>
      </c>
      <c r="C3257" s="104">
        <f>_xlfn.ISOWEEKNUM(Tabella2[[#This Row],[Date]])</f>
        <v>24</v>
      </c>
      <c r="D3257" s="104" t="s">
        <v>321</v>
      </c>
      <c r="E3257" s="104" t="s">
        <v>284</v>
      </c>
      <c r="F3257" s="104">
        <v>52</v>
      </c>
      <c r="G3257" s="104" t="s">
        <v>257</v>
      </c>
      <c r="H3257" s="105">
        <v>17</v>
      </c>
      <c r="I3257" s="104"/>
      <c r="J3257" s="104" t="s">
        <v>258</v>
      </c>
      <c r="K3257" s="104" t="s">
        <v>79</v>
      </c>
      <c r="L3257" s="104" t="s">
        <v>299</v>
      </c>
      <c r="M3257" s="104" t="s">
        <v>276</v>
      </c>
      <c r="N3257" s="104"/>
      <c r="O3257" s="108" t="str">
        <f>A911</f>
        <v>13313</v>
      </c>
      <c r="P3257" s="111" t="s">
        <v>2791</v>
      </c>
      <c r="Q3257" s="153" t="s">
        <v>617</v>
      </c>
      <c r="R3257" s="153" t="s">
        <v>525</v>
      </c>
      <c r="S3257" s="153">
        <v>4.1666666666666657E-2</v>
      </c>
      <c r="T3257" s="153" t="s">
        <v>617</v>
      </c>
      <c r="U3257" s="153" t="s">
        <v>525</v>
      </c>
      <c r="V3257" s="153">
        <f>IF(ISBLANK(T3257),"",Tabella2[[#This Row],[ACT STOP]]-Tabella2[[#This Row],[ACT START]])</f>
        <v>4.1666666666666685E-2</v>
      </c>
      <c r="W3257" s="104" t="s">
        <v>92</v>
      </c>
      <c r="X3257" s="104" t="s">
        <v>91</v>
      </c>
      <c r="Y3257" s="110"/>
      <c r="Z3257" s="106"/>
      <c r="AA3257" s="104"/>
      <c r="AB3257" s="107"/>
      <c r="AC3257" s="72">
        <v>1</v>
      </c>
      <c r="AH3257" s="70"/>
      <c r="AI3257" s="70"/>
      <c r="AJ3257">
        <v>0</v>
      </c>
      <c r="AL3257" s="70"/>
      <c r="BM3257" s="135" t="s">
        <v>617</v>
      </c>
      <c r="BN3257" s="136" t="s">
        <v>525</v>
      </c>
      <c r="BO3257" s="101"/>
      <c r="BR3257" s="109" t="str">
        <f t="shared" si="50"/>
        <v>SH-25-3246</v>
      </c>
      <c r="BS3257" s="109" t="s">
        <v>393</v>
      </c>
      <c r="BT3257" t="s">
        <v>92</v>
      </c>
      <c r="BU3257" t="s">
        <v>6866</v>
      </c>
    </row>
    <row r="3258" spans="1:73" hidden="1">
      <c r="A3258" s="103" t="s">
        <v>6867</v>
      </c>
      <c r="B3258" s="102">
        <v>45819</v>
      </c>
      <c r="C3258" s="104">
        <f>_xlfn.ISOWEEKNUM(Tabella2[[#This Row],[Date]])</f>
        <v>24</v>
      </c>
      <c r="D3258" s="104" t="s">
        <v>751</v>
      </c>
      <c r="E3258" s="104" t="s">
        <v>256</v>
      </c>
      <c r="F3258" s="104">
        <v>76</v>
      </c>
      <c r="G3258" s="104" t="s">
        <v>257</v>
      </c>
      <c r="H3258" s="105">
        <v>2</v>
      </c>
      <c r="I3258" s="104" t="s">
        <v>258</v>
      </c>
      <c r="J3258" s="104"/>
      <c r="K3258" s="104" t="s">
        <v>81</v>
      </c>
      <c r="L3258" s="104" t="s">
        <v>259</v>
      </c>
      <c r="M3258" s="104" t="s">
        <v>764</v>
      </c>
      <c r="N3258" s="104"/>
      <c r="O3258" s="106"/>
      <c r="P3258" s="111" t="s">
        <v>765</v>
      </c>
      <c r="Q3258" s="153" t="s">
        <v>617</v>
      </c>
      <c r="R3258" s="153" t="s">
        <v>525</v>
      </c>
      <c r="S3258" s="153">
        <v>4.1666666666666657E-2</v>
      </c>
      <c r="T3258" s="153">
        <v>0.3125</v>
      </c>
      <c r="U3258" s="153">
        <v>0.35416666666666669</v>
      </c>
      <c r="V3258" s="153">
        <f>IF(ISBLANK(T3258),"",Tabella2[[#This Row],[ACT STOP]]-Tabella2[[#This Row],[ACT START]])</f>
        <v>4.1666666666666685E-2</v>
      </c>
      <c r="W3258" s="104" t="s">
        <v>92</v>
      </c>
      <c r="X3258" s="104" t="s">
        <v>91</v>
      </c>
      <c r="Y3258" s="110"/>
      <c r="Z3258" s="106"/>
      <c r="AA3258" s="104"/>
      <c r="AB3258" s="107"/>
      <c r="AC3258" s="72">
        <v>1</v>
      </c>
      <c r="AH3258" s="70"/>
      <c r="AI3258" s="70"/>
      <c r="AJ3258">
        <v>0</v>
      </c>
      <c r="AL3258" s="70"/>
      <c r="BM3258" s="135">
        <v>0.3125</v>
      </c>
      <c r="BN3258" s="136">
        <v>0.35416666666666669</v>
      </c>
      <c r="BO3258" s="101"/>
      <c r="BR3258" s="109" t="str">
        <f t="shared" si="50"/>
        <v>SH-25-3247</v>
      </c>
      <c r="BS3258" s="109" t="s">
        <v>368</v>
      </c>
      <c r="BT3258" t="s">
        <v>92</v>
      </c>
      <c r="BU3258" t="s">
        <v>6868</v>
      </c>
    </row>
    <row r="3259" spans="1:73" hidden="1">
      <c r="A3259" s="103" t="s">
        <v>6869</v>
      </c>
      <c r="B3259" s="102">
        <v>45819</v>
      </c>
      <c r="C3259" s="104">
        <f>_xlfn.ISOWEEKNUM(Tabella2[[#This Row],[Date]])</f>
        <v>24</v>
      </c>
      <c r="D3259" s="104" t="s">
        <v>348</v>
      </c>
      <c r="E3259" s="104" t="s">
        <v>284</v>
      </c>
      <c r="F3259" s="104">
        <v>57</v>
      </c>
      <c r="G3259" s="104" t="s">
        <v>257</v>
      </c>
      <c r="H3259" s="105">
        <v>5</v>
      </c>
      <c r="I3259" s="104"/>
      <c r="J3259" s="104" t="s">
        <v>258</v>
      </c>
      <c r="K3259" s="104" t="s">
        <v>79</v>
      </c>
      <c r="L3259" s="104" t="s">
        <v>299</v>
      </c>
      <c r="M3259" s="104" t="s">
        <v>276</v>
      </c>
      <c r="N3259" s="104"/>
      <c r="O3259" s="108" t="str">
        <f>A913</f>
        <v>13315</v>
      </c>
      <c r="P3259" s="111" t="s">
        <v>2593</v>
      </c>
      <c r="Q3259" s="153" t="s">
        <v>631</v>
      </c>
      <c r="R3259" s="153" t="s">
        <v>498</v>
      </c>
      <c r="S3259" s="153">
        <v>4.1666666666666657E-2</v>
      </c>
      <c r="T3259" s="153" t="s">
        <v>631</v>
      </c>
      <c r="U3259" s="153" t="s">
        <v>498</v>
      </c>
      <c r="V3259" s="153">
        <f>IF(ISBLANK(T3259),"",Tabella2[[#This Row],[ACT STOP]]-Tabella2[[#This Row],[ACT START]])</f>
        <v>4.1666666666666685E-2</v>
      </c>
      <c r="W3259" s="104" t="s">
        <v>92</v>
      </c>
      <c r="X3259" s="104" t="s">
        <v>91</v>
      </c>
      <c r="Y3259" s="110"/>
      <c r="Z3259" s="106"/>
      <c r="AA3259" s="104"/>
      <c r="AB3259" s="107"/>
      <c r="AC3259" s="72">
        <v>1</v>
      </c>
      <c r="AH3259" s="70"/>
      <c r="AI3259" s="70"/>
      <c r="AJ3259">
        <v>0</v>
      </c>
      <c r="AL3259" s="70"/>
      <c r="BM3259" s="135" t="s">
        <v>631</v>
      </c>
      <c r="BN3259" s="136" t="s">
        <v>498</v>
      </c>
      <c r="BO3259" s="101"/>
      <c r="BR3259" s="109" t="str">
        <f t="shared" si="50"/>
        <v>SH-25-3248</v>
      </c>
      <c r="BS3259" s="109" t="s">
        <v>416</v>
      </c>
      <c r="BT3259" t="s">
        <v>92</v>
      </c>
      <c r="BU3259" t="s">
        <v>6870</v>
      </c>
    </row>
    <row r="3260" spans="1:73" hidden="1">
      <c r="A3260" s="103" t="s">
        <v>6871</v>
      </c>
      <c r="B3260" s="102">
        <v>45819</v>
      </c>
      <c r="C3260" s="104">
        <f>_xlfn.ISOWEEKNUM(Tabella2[[#This Row],[Date]])</f>
        <v>24</v>
      </c>
      <c r="D3260" s="104" t="s">
        <v>348</v>
      </c>
      <c r="E3260" s="104" t="s">
        <v>284</v>
      </c>
      <c r="F3260" s="104">
        <v>55</v>
      </c>
      <c r="G3260" s="104" t="s">
        <v>257</v>
      </c>
      <c r="H3260" s="105">
        <v>12</v>
      </c>
      <c r="I3260" s="104"/>
      <c r="J3260" s="104" t="s">
        <v>258</v>
      </c>
      <c r="K3260" s="104" t="s">
        <v>83</v>
      </c>
      <c r="L3260" s="104" t="s">
        <v>299</v>
      </c>
      <c r="M3260" s="104" t="s">
        <v>276</v>
      </c>
      <c r="N3260" s="104"/>
      <c r="O3260" s="108" t="str">
        <f>A914</f>
        <v>13316</v>
      </c>
      <c r="P3260" s="111" t="s">
        <v>2593</v>
      </c>
      <c r="Q3260" s="153" t="s">
        <v>631</v>
      </c>
      <c r="R3260" s="153" t="s">
        <v>498</v>
      </c>
      <c r="S3260" s="153">
        <v>4.1666666666666657E-2</v>
      </c>
      <c r="T3260" s="153">
        <v>0.375</v>
      </c>
      <c r="U3260" s="153">
        <v>0.41666666666666669</v>
      </c>
      <c r="V3260" s="153">
        <f>IF(ISBLANK(T3260),"",Tabella2[[#This Row],[ACT STOP]]-Tabella2[[#This Row],[ACT START]])</f>
        <v>4.1666666666666685E-2</v>
      </c>
      <c r="W3260" s="104" t="s">
        <v>92</v>
      </c>
      <c r="X3260" s="104" t="s">
        <v>91</v>
      </c>
      <c r="Y3260" s="110"/>
      <c r="Z3260" s="106"/>
      <c r="AA3260" s="104"/>
      <c r="AB3260" s="107"/>
      <c r="AC3260" s="72">
        <v>1</v>
      </c>
      <c r="AH3260" s="70"/>
      <c r="AI3260" s="70"/>
      <c r="AJ3260">
        <v>0</v>
      </c>
      <c r="AL3260" s="70"/>
      <c r="BM3260" s="135">
        <v>0.375</v>
      </c>
      <c r="BN3260" s="136">
        <v>0.41666666666666669</v>
      </c>
      <c r="BO3260" s="101"/>
      <c r="BR3260" s="109" t="str">
        <f t="shared" si="50"/>
        <v>SH-25-3249</v>
      </c>
      <c r="BS3260" s="109" t="s">
        <v>266</v>
      </c>
      <c r="BT3260" t="s">
        <v>92</v>
      </c>
      <c r="BU3260" t="s">
        <v>6872</v>
      </c>
    </row>
    <row r="3261" spans="1:73" hidden="1">
      <c r="A3261" s="103" t="s">
        <v>6873</v>
      </c>
      <c r="B3261" s="102">
        <v>45819</v>
      </c>
      <c r="C3261" s="104">
        <f>_xlfn.ISOWEEKNUM(Tabella2[[#This Row],[Date]])</f>
        <v>24</v>
      </c>
      <c r="D3261" s="104" t="s">
        <v>558</v>
      </c>
      <c r="E3261" s="104" t="s">
        <v>284</v>
      </c>
      <c r="F3261" s="104">
        <v>58</v>
      </c>
      <c r="G3261" s="104" t="s">
        <v>257</v>
      </c>
      <c r="H3261" s="105">
        <v>10</v>
      </c>
      <c r="I3261" s="104"/>
      <c r="J3261" s="104" t="s">
        <v>258</v>
      </c>
      <c r="K3261" s="104" t="s">
        <v>81</v>
      </c>
      <c r="L3261" s="104" t="s">
        <v>259</v>
      </c>
      <c r="M3261" s="104" t="s">
        <v>269</v>
      </c>
      <c r="N3261" s="104"/>
      <c r="O3261" s="106"/>
      <c r="P3261" s="111" t="s">
        <v>607</v>
      </c>
      <c r="Q3261" s="153" t="s">
        <v>631</v>
      </c>
      <c r="R3261" s="153" t="s">
        <v>498</v>
      </c>
      <c r="S3261" s="153">
        <v>4.1666666666666657E-2</v>
      </c>
      <c r="T3261" s="153">
        <v>0.375</v>
      </c>
      <c r="U3261" s="153">
        <v>0.41666666666666669</v>
      </c>
      <c r="V3261" s="153">
        <f>IF(ISBLANK(T3261),"",Tabella2[[#This Row],[ACT STOP]]-Tabella2[[#This Row],[ACT START]])</f>
        <v>4.1666666666666685E-2</v>
      </c>
      <c r="W3261" s="104" t="s">
        <v>92</v>
      </c>
      <c r="X3261" s="104" t="s">
        <v>91</v>
      </c>
      <c r="Y3261" s="110"/>
      <c r="Z3261" s="106"/>
      <c r="AA3261" s="104"/>
      <c r="AB3261" s="107"/>
      <c r="AC3261" s="72">
        <v>1</v>
      </c>
      <c r="AH3261" s="70"/>
      <c r="AI3261" s="70"/>
      <c r="AJ3261">
        <v>0</v>
      </c>
      <c r="AL3261" s="70"/>
      <c r="BM3261" s="135">
        <v>0.375</v>
      </c>
      <c r="BN3261" s="136">
        <v>0.41666666666666669</v>
      </c>
      <c r="BO3261" s="101"/>
      <c r="BR3261" s="109" t="str">
        <f t="shared" si="50"/>
        <v>SH-25-3250</v>
      </c>
      <c r="BS3261" s="109" t="s">
        <v>552</v>
      </c>
      <c r="BT3261" t="s">
        <v>92</v>
      </c>
      <c r="BU3261" t="s">
        <v>6874</v>
      </c>
    </row>
    <row r="3262" spans="1:73" hidden="1">
      <c r="A3262" s="103" t="s">
        <v>6875</v>
      </c>
      <c r="B3262" s="102">
        <v>45819</v>
      </c>
      <c r="C3262" s="104">
        <f>_xlfn.ISOWEEKNUM(Tabella2[[#This Row],[Date]])</f>
        <v>24</v>
      </c>
      <c r="D3262" s="104" t="s">
        <v>574</v>
      </c>
      <c r="E3262" s="104" t="s">
        <v>284</v>
      </c>
      <c r="F3262" s="104">
        <v>66</v>
      </c>
      <c r="G3262" s="104" t="s">
        <v>257</v>
      </c>
      <c r="H3262" s="105">
        <v>32</v>
      </c>
      <c r="I3262" s="104"/>
      <c r="J3262" s="104" t="s">
        <v>258</v>
      </c>
      <c r="K3262" s="104" t="s">
        <v>79</v>
      </c>
      <c r="L3262" s="104" t="s">
        <v>299</v>
      </c>
      <c r="M3262" s="104" t="s">
        <v>276</v>
      </c>
      <c r="N3262" s="104"/>
      <c r="O3262" s="108" t="str">
        <f>A915</f>
        <v>13317</v>
      </c>
      <c r="P3262" s="111" t="s">
        <v>733</v>
      </c>
      <c r="Q3262" s="153" t="s">
        <v>263</v>
      </c>
      <c r="R3262" s="153" t="s">
        <v>504</v>
      </c>
      <c r="S3262" s="153">
        <v>4.1666666666666657E-2</v>
      </c>
      <c r="T3262" s="153" t="s">
        <v>263</v>
      </c>
      <c r="U3262" s="153" t="s">
        <v>504</v>
      </c>
      <c r="V3262" s="153">
        <f>IF(ISBLANK(T3262),"",Tabella2[[#This Row],[ACT STOP]]-Tabella2[[#This Row],[ACT START]])</f>
        <v>4.1666666666666685E-2</v>
      </c>
      <c r="W3262" s="104" t="s">
        <v>92</v>
      </c>
      <c r="X3262" s="104" t="s">
        <v>91</v>
      </c>
      <c r="Y3262" s="110"/>
      <c r="Z3262" s="106"/>
      <c r="AA3262" s="104"/>
      <c r="AB3262" s="107"/>
      <c r="AC3262" s="72">
        <v>1</v>
      </c>
      <c r="AH3262" s="70"/>
      <c r="AI3262" s="70"/>
      <c r="AJ3262">
        <v>0</v>
      </c>
      <c r="AL3262" s="70"/>
      <c r="BM3262" s="135" t="s">
        <v>263</v>
      </c>
      <c r="BN3262" s="136" t="s">
        <v>504</v>
      </c>
      <c r="BO3262" s="101"/>
      <c r="BR3262" s="109" t="str">
        <f t="shared" si="50"/>
        <v>SH-25-3251</v>
      </c>
      <c r="BS3262" s="109" t="s">
        <v>356</v>
      </c>
      <c r="BT3262" t="s">
        <v>92</v>
      </c>
      <c r="BU3262" t="s">
        <v>6876</v>
      </c>
    </row>
    <row r="3263" spans="1:73" hidden="1">
      <c r="A3263" s="103" t="s">
        <v>6877</v>
      </c>
      <c r="B3263" s="102">
        <v>45819</v>
      </c>
      <c r="C3263" s="104">
        <f>_xlfn.ISOWEEKNUM(Tabella2[[#This Row],[Date]])</f>
        <v>24</v>
      </c>
      <c r="D3263" s="104" t="s">
        <v>478</v>
      </c>
      <c r="E3263" s="104" t="s">
        <v>284</v>
      </c>
      <c r="F3263" s="104">
        <v>65</v>
      </c>
      <c r="G3263" s="104" t="s">
        <v>257</v>
      </c>
      <c r="H3263" s="105">
        <v>9</v>
      </c>
      <c r="I3263" s="104"/>
      <c r="J3263" s="104" t="s">
        <v>258</v>
      </c>
      <c r="K3263" s="104" t="s">
        <v>83</v>
      </c>
      <c r="L3263" s="104" t="s">
        <v>299</v>
      </c>
      <c r="M3263" s="104" t="s">
        <v>516</v>
      </c>
      <c r="N3263" s="104"/>
      <c r="O3263" s="108" t="str">
        <f>A3264</f>
        <v>15666</v>
      </c>
      <c r="P3263" s="111" t="s">
        <v>1877</v>
      </c>
      <c r="Q3263" s="153" t="s">
        <v>263</v>
      </c>
      <c r="R3263" s="153" t="s">
        <v>504</v>
      </c>
      <c r="S3263" s="153">
        <v>4.1666666666666657E-2</v>
      </c>
      <c r="T3263" s="153">
        <v>0.4375</v>
      </c>
      <c r="U3263" s="153">
        <v>0.47916666666666669</v>
      </c>
      <c r="V3263" s="153">
        <f>IF(ISBLANK(T3263),"",Tabella2[[#This Row],[ACT STOP]]-Tabella2[[#This Row],[ACT START]])</f>
        <v>4.1666666666666685E-2</v>
      </c>
      <c r="W3263" s="104" t="s">
        <v>92</v>
      </c>
      <c r="X3263" s="104" t="s">
        <v>91</v>
      </c>
      <c r="Y3263" s="110"/>
      <c r="Z3263" s="106"/>
      <c r="AA3263" s="104"/>
      <c r="AB3263" s="107"/>
      <c r="AC3263" s="72">
        <v>1</v>
      </c>
      <c r="AH3263" s="70"/>
      <c r="AI3263" s="70"/>
      <c r="AJ3263">
        <v>0</v>
      </c>
      <c r="AL3263" s="70"/>
      <c r="BL3263" t="s">
        <v>6878</v>
      </c>
      <c r="BM3263" s="135">
        <v>0.4375</v>
      </c>
      <c r="BN3263" s="136">
        <v>0.47916666666666669</v>
      </c>
      <c r="BO3263" s="101"/>
      <c r="BR3263" s="109" t="str">
        <f t="shared" si="50"/>
        <v>SH-25-3252</v>
      </c>
      <c r="BS3263" s="109" t="s">
        <v>318</v>
      </c>
      <c r="BT3263" t="s">
        <v>92</v>
      </c>
      <c r="BU3263" t="s">
        <v>6879</v>
      </c>
    </row>
    <row r="3264" spans="1:73" hidden="1">
      <c r="A3264" s="103" t="s">
        <v>6880</v>
      </c>
      <c r="B3264" s="102">
        <v>45819</v>
      </c>
      <c r="C3264" s="104">
        <f>_xlfn.ISOWEEKNUM(Tabella2[[#This Row],[Date]])</f>
        <v>24</v>
      </c>
      <c r="D3264" s="104" t="s">
        <v>478</v>
      </c>
      <c r="E3264" s="104" t="s">
        <v>284</v>
      </c>
      <c r="F3264" s="104">
        <v>64</v>
      </c>
      <c r="G3264" s="104" t="s">
        <v>257</v>
      </c>
      <c r="H3264" s="105">
        <v>2</v>
      </c>
      <c r="I3264" s="104"/>
      <c r="J3264" s="104" t="s">
        <v>258</v>
      </c>
      <c r="K3264" s="104" t="s">
        <v>80</v>
      </c>
      <c r="L3264" s="104" t="s">
        <v>299</v>
      </c>
      <c r="M3264" s="104" t="s">
        <v>516</v>
      </c>
      <c r="N3264" s="104"/>
      <c r="O3264" s="108" t="str">
        <f>A3263</f>
        <v>15665</v>
      </c>
      <c r="P3264" s="111" t="s">
        <v>1877</v>
      </c>
      <c r="Q3264" s="153">
        <v>0.4375</v>
      </c>
      <c r="R3264" s="153">
        <v>0.47916666666666669</v>
      </c>
      <c r="S3264" s="153">
        <v>4.1666666666666657E-2</v>
      </c>
      <c r="T3264" s="153">
        <v>0.4375</v>
      </c>
      <c r="U3264" s="153">
        <v>0.47916666666666669</v>
      </c>
      <c r="V3264" s="153">
        <f>IF(ISBLANK(T3264),"",Tabella2[[#This Row],[ACT STOP]]-Tabella2[[#This Row],[ACT START]])</f>
        <v>4.1666666666666685E-2</v>
      </c>
      <c r="W3264" s="104" t="s">
        <v>92</v>
      </c>
      <c r="X3264" s="104" t="s">
        <v>91</v>
      </c>
      <c r="Y3264" s="110"/>
      <c r="Z3264" s="106"/>
      <c r="AA3264" s="104"/>
      <c r="AB3264" s="107"/>
      <c r="AC3264" s="72">
        <v>1</v>
      </c>
      <c r="AH3264" s="70"/>
      <c r="AI3264" s="70"/>
      <c r="AJ3264">
        <v>0</v>
      </c>
      <c r="AL3264" s="70"/>
      <c r="BM3264" s="135">
        <v>0.4375</v>
      </c>
      <c r="BN3264" s="136">
        <v>0.47916666666666669</v>
      </c>
      <c r="BO3264" s="101"/>
      <c r="BR3264" s="109" t="str">
        <f t="shared" si="50"/>
        <v>SH-25-3253</v>
      </c>
      <c r="BS3264" s="109" t="s">
        <v>368</v>
      </c>
      <c r="BT3264" t="s">
        <v>92</v>
      </c>
      <c r="BU3264" t="s">
        <v>6881</v>
      </c>
    </row>
    <row r="3265" spans="1:73" hidden="1">
      <c r="A3265" s="103" t="s">
        <v>6882</v>
      </c>
      <c r="B3265" s="102">
        <v>45819</v>
      </c>
      <c r="C3265" s="104">
        <f>_xlfn.ISOWEEKNUM(Tabella2[[#This Row],[Date]])</f>
        <v>24</v>
      </c>
      <c r="D3265" s="104" t="s">
        <v>558</v>
      </c>
      <c r="E3265" s="104" t="s">
        <v>284</v>
      </c>
      <c r="F3265" s="104">
        <v>61</v>
      </c>
      <c r="G3265" s="104" t="s">
        <v>257</v>
      </c>
      <c r="H3265" s="105">
        <v>1</v>
      </c>
      <c r="I3265" s="104"/>
      <c r="J3265" s="104" t="s">
        <v>258</v>
      </c>
      <c r="K3265" s="104" t="s">
        <v>81</v>
      </c>
      <c r="L3265" s="104" t="s">
        <v>259</v>
      </c>
      <c r="M3265" s="104" t="s">
        <v>269</v>
      </c>
      <c r="N3265" s="104"/>
      <c r="O3265" s="106"/>
      <c r="P3265" s="111" t="s">
        <v>1814</v>
      </c>
      <c r="Q3265" s="153" t="s">
        <v>263</v>
      </c>
      <c r="R3265" s="153" t="s">
        <v>504</v>
      </c>
      <c r="S3265" s="153">
        <v>4.1666666666666657E-2</v>
      </c>
      <c r="T3265" s="153">
        <v>0.4375</v>
      </c>
      <c r="U3265" s="153">
        <v>0.47916666666666669</v>
      </c>
      <c r="V3265" s="153">
        <f>IF(ISBLANK(T3265),"",Tabella2[[#This Row],[ACT STOP]]-Tabella2[[#This Row],[ACT START]])</f>
        <v>4.1666666666666685E-2</v>
      </c>
      <c r="W3265" s="104" t="s">
        <v>92</v>
      </c>
      <c r="X3265" s="104" t="s">
        <v>91</v>
      </c>
      <c r="Y3265" s="110" t="s">
        <v>6883</v>
      </c>
      <c r="Z3265" s="106"/>
      <c r="AA3265" s="104"/>
      <c r="AB3265" s="107"/>
      <c r="AC3265" s="72">
        <v>1</v>
      </c>
      <c r="AH3265" s="70"/>
      <c r="AI3265" s="70"/>
      <c r="AJ3265">
        <v>0</v>
      </c>
      <c r="AL3265" s="70"/>
      <c r="BM3265" s="135">
        <v>0.4375</v>
      </c>
      <c r="BN3265" s="136">
        <v>0.47916666666666669</v>
      </c>
      <c r="BO3265" s="101"/>
      <c r="BR3265" s="109" t="str">
        <f t="shared" si="50"/>
        <v>SH-25-3254</v>
      </c>
      <c r="BS3265" s="109" t="s">
        <v>332</v>
      </c>
      <c r="BT3265" t="s">
        <v>92</v>
      </c>
      <c r="BU3265" t="s">
        <v>6884</v>
      </c>
    </row>
    <row r="3266" spans="1:73" hidden="1">
      <c r="A3266" s="103" t="s">
        <v>6885</v>
      </c>
      <c r="B3266" s="102">
        <v>45819</v>
      </c>
      <c r="C3266" s="104">
        <f>_xlfn.ISOWEEKNUM(Tabella2[[#This Row],[Date]])</f>
        <v>24</v>
      </c>
      <c r="D3266" s="104" t="s">
        <v>471</v>
      </c>
      <c r="E3266" s="104" t="s">
        <v>327</v>
      </c>
      <c r="F3266" s="104">
        <v>34</v>
      </c>
      <c r="G3266" s="104" t="s">
        <v>257</v>
      </c>
      <c r="H3266" s="105">
        <v>12</v>
      </c>
      <c r="I3266" s="104" t="s">
        <v>258</v>
      </c>
      <c r="J3266" s="104"/>
      <c r="K3266" s="104" t="s">
        <v>79</v>
      </c>
      <c r="L3266" s="104" t="s">
        <v>299</v>
      </c>
      <c r="M3266" s="104" t="s">
        <v>276</v>
      </c>
      <c r="N3266" s="104"/>
      <c r="O3266" s="108" t="str">
        <f>A916</f>
        <v>13318</v>
      </c>
      <c r="P3266" s="111" t="s">
        <v>3408</v>
      </c>
      <c r="Q3266" s="153" t="s">
        <v>511</v>
      </c>
      <c r="R3266" s="153" t="s">
        <v>549</v>
      </c>
      <c r="S3266" s="153">
        <v>4.1666666666666657E-2</v>
      </c>
      <c r="T3266" s="153" t="s">
        <v>511</v>
      </c>
      <c r="U3266" s="153" t="s">
        <v>549</v>
      </c>
      <c r="V3266" s="153">
        <f>IF(ISBLANK(T3266),"",Tabella2[[#This Row],[ACT STOP]]-Tabella2[[#This Row],[ACT START]])</f>
        <v>4.166666666666663E-2</v>
      </c>
      <c r="W3266" s="104" t="s">
        <v>92</v>
      </c>
      <c r="X3266" s="104" t="s">
        <v>91</v>
      </c>
      <c r="Y3266" s="110"/>
      <c r="Z3266" s="106"/>
      <c r="AA3266" s="104"/>
      <c r="AB3266" s="107"/>
      <c r="AC3266" s="72">
        <v>1</v>
      </c>
      <c r="AH3266" s="70"/>
      <c r="AI3266" s="70"/>
      <c r="AJ3266">
        <v>0</v>
      </c>
      <c r="AL3266" s="70"/>
      <c r="BM3266" s="135" t="s">
        <v>511</v>
      </c>
      <c r="BN3266" s="136" t="s">
        <v>549</v>
      </c>
      <c r="BO3266" s="101"/>
      <c r="BR3266" s="109" t="str">
        <f t="shared" si="50"/>
        <v>SH-25-3255</v>
      </c>
      <c r="BS3266" s="109" t="s">
        <v>266</v>
      </c>
      <c r="BT3266" t="s">
        <v>92</v>
      </c>
      <c r="BU3266" t="s">
        <v>6886</v>
      </c>
    </row>
    <row r="3267" spans="1:73" hidden="1">
      <c r="A3267" s="103" t="s">
        <v>6887</v>
      </c>
      <c r="B3267" s="102">
        <v>45819</v>
      </c>
      <c r="C3267" s="104">
        <f>_xlfn.ISOWEEKNUM(Tabella2[[#This Row],[Date]])</f>
        <v>24</v>
      </c>
      <c r="D3267" s="104" t="s">
        <v>421</v>
      </c>
      <c r="E3267" s="104" t="s">
        <v>327</v>
      </c>
      <c r="F3267" s="104">
        <v>71</v>
      </c>
      <c r="G3267" s="104" t="s">
        <v>257</v>
      </c>
      <c r="H3267" s="105">
        <v>20</v>
      </c>
      <c r="I3267" s="104" t="s">
        <v>258</v>
      </c>
      <c r="J3267" s="104"/>
      <c r="K3267" s="104" t="s">
        <v>83</v>
      </c>
      <c r="L3267" s="104" t="s">
        <v>259</v>
      </c>
      <c r="M3267" s="104" t="s">
        <v>386</v>
      </c>
      <c r="N3267" s="104"/>
      <c r="O3267" s="106"/>
      <c r="P3267" s="111" t="s">
        <v>786</v>
      </c>
      <c r="Q3267" s="153" t="s">
        <v>511</v>
      </c>
      <c r="R3267" s="153" t="s">
        <v>549</v>
      </c>
      <c r="S3267" s="153">
        <v>4.1666666666666657E-2</v>
      </c>
      <c r="T3267" s="153">
        <v>0.5</v>
      </c>
      <c r="U3267" s="153">
        <v>0.54166666666666663</v>
      </c>
      <c r="V3267" s="153">
        <f>IF(ISBLANK(T3267),"",Tabella2[[#This Row],[ACT STOP]]-Tabella2[[#This Row],[ACT START]])</f>
        <v>4.166666666666663E-2</v>
      </c>
      <c r="W3267" s="104" t="s">
        <v>92</v>
      </c>
      <c r="X3267" s="104" t="s">
        <v>91</v>
      </c>
      <c r="Y3267" s="110"/>
      <c r="Z3267" s="106"/>
      <c r="AA3267" s="104"/>
      <c r="AB3267" s="107"/>
      <c r="AC3267" s="72">
        <v>1</v>
      </c>
      <c r="AH3267" s="70"/>
      <c r="AI3267" s="70"/>
      <c r="AJ3267">
        <v>0</v>
      </c>
      <c r="AL3267" s="70"/>
      <c r="BM3267" s="135">
        <v>0.5</v>
      </c>
      <c r="BN3267" s="136">
        <v>0.54166666666666663</v>
      </c>
      <c r="BO3267" s="101"/>
      <c r="BR3267" s="109" t="str">
        <f t="shared" si="50"/>
        <v>SH-25-3256</v>
      </c>
      <c r="BS3267" s="109" t="s">
        <v>1220</v>
      </c>
      <c r="BT3267" t="s">
        <v>92</v>
      </c>
      <c r="BU3267" t="s">
        <v>6888</v>
      </c>
    </row>
    <row r="3268" spans="1:73" hidden="1">
      <c r="A3268" s="103" t="s">
        <v>6889</v>
      </c>
      <c r="B3268" s="102">
        <v>45819</v>
      </c>
      <c r="C3268" s="104">
        <f>_xlfn.ISOWEEKNUM(Tabella2[[#This Row],[Date]])</f>
        <v>24</v>
      </c>
      <c r="D3268" s="104" t="s">
        <v>275</v>
      </c>
      <c r="E3268" s="104" t="s">
        <v>256</v>
      </c>
      <c r="F3268" s="104">
        <v>56</v>
      </c>
      <c r="G3268" s="104" t="s">
        <v>257</v>
      </c>
      <c r="H3268" s="105">
        <v>14</v>
      </c>
      <c r="I3268" s="104" t="s">
        <v>258</v>
      </c>
      <c r="J3268" s="104"/>
      <c r="K3268" s="104" t="s">
        <v>80</v>
      </c>
      <c r="L3268" s="104" t="s">
        <v>259</v>
      </c>
      <c r="M3268" s="104" t="s">
        <v>269</v>
      </c>
      <c r="N3268" s="104"/>
      <c r="O3268" s="106"/>
      <c r="P3268" s="111" t="s">
        <v>270</v>
      </c>
      <c r="Q3268" s="153" t="s">
        <v>511</v>
      </c>
      <c r="R3268" s="153" t="s">
        <v>549</v>
      </c>
      <c r="S3268" s="153">
        <v>4.1666666666666657E-2</v>
      </c>
      <c r="T3268" s="153">
        <v>0.5</v>
      </c>
      <c r="U3268" s="153">
        <v>0.54166666666666663</v>
      </c>
      <c r="V3268" s="153">
        <f>IF(ISBLANK(T3268),"",Tabella2[[#This Row],[ACT STOP]]-Tabella2[[#This Row],[ACT START]])</f>
        <v>4.166666666666663E-2</v>
      </c>
      <c r="W3268" s="104" t="s">
        <v>92</v>
      </c>
      <c r="X3268" s="104" t="s">
        <v>91</v>
      </c>
      <c r="Y3268" s="110"/>
      <c r="Z3268" s="106"/>
      <c r="AA3268" s="104"/>
      <c r="AB3268" s="107"/>
      <c r="AC3268" s="72">
        <v>1</v>
      </c>
      <c r="AH3268" s="70"/>
      <c r="AI3268" s="70"/>
      <c r="AJ3268">
        <v>0</v>
      </c>
      <c r="AL3268" s="70"/>
      <c r="BM3268" s="135">
        <v>0.5</v>
      </c>
      <c r="BN3268" s="136">
        <v>0.54166666666666663</v>
      </c>
      <c r="BO3268" s="101"/>
      <c r="BR3268" s="109" t="str">
        <f t="shared" si="50"/>
        <v>SH-25-3257</v>
      </c>
      <c r="BS3268" s="109" t="s">
        <v>372</v>
      </c>
      <c r="BT3268" t="s">
        <v>92</v>
      </c>
      <c r="BU3268" t="s">
        <v>6890</v>
      </c>
    </row>
    <row r="3269" spans="1:73" hidden="1">
      <c r="A3269" s="103" t="s">
        <v>6891</v>
      </c>
      <c r="B3269" s="102">
        <v>45819</v>
      </c>
      <c r="C3269" s="104">
        <f>_xlfn.ISOWEEKNUM(Tabella2[[#This Row],[Date]])</f>
        <v>24</v>
      </c>
      <c r="D3269" s="104" t="s">
        <v>275</v>
      </c>
      <c r="E3269" s="104" t="s">
        <v>256</v>
      </c>
      <c r="F3269" s="104">
        <v>61</v>
      </c>
      <c r="G3269" s="104" t="s">
        <v>284</v>
      </c>
      <c r="H3269" s="105">
        <v>9</v>
      </c>
      <c r="I3269" s="104" t="s">
        <v>258</v>
      </c>
      <c r="J3269" s="104"/>
      <c r="K3269" s="104" t="s">
        <v>81</v>
      </c>
      <c r="L3269" s="104" t="s">
        <v>259</v>
      </c>
      <c r="M3269" s="104" t="s">
        <v>269</v>
      </c>
      <c r="N3269" s="104"/>
      <c r="O3269" s="106"/>
      <c r="P3269" s="111" t="s">
        <v>270</v>
      </c>
      <c r="Q3269" s="153" t="s">
        <v>511</v>
      </c>
      <c r="R3269" s="153" t="s">
        <v>549</v>
      </c>
      <c r="S3269" s="153">
        <v>4.1666666666666657E-2</v>
      </c>
      <c r="T3269" s="153">
        <v>0.5</v>
      </c>
      <c r="U3269" s="153">
        <v>0.54166666666666663</v>
      </c>
      <c r="V3269" s="153">
        <f>IF(ISBLANK(T3269),"",Tabella2[[#This Row],[ACT STOP]]-Tabella2[[#This Row],[ACT START]])</f>
        <v>4.166666666666663E-2</v>
      </c>
      <c r="W3269" s="104" t="s">
        <v>92</v>
      </c>
      <c r="X3269" s="104" t="s">
        <v>91</v>
      </c>
      <c r="Y3269" s="110"/>
      <c r="Z3269" s="106"/>
      <c r="AA3269" s="104"/>
      <c r="AB3269" s="107"/>
      <c r="AC3269" s="72">
        <v>1</v>
      </c>
      <c r="AH3269" s="70"/>
      <c r="AI3269" s="70"/>
      <c r="AJ3269">
        <v>0</v>
      </c>
      <c r="AL3269" s="70"/>
      <c r="BM3269" s="135">
        <v>0.5</v>
      </c>
      <c r="BN3269" s="136">
        <v>0.54166666666666663</v>
      </c>
      <c r="BO3269" s="101"/>
      <c r="BR3269" s="109" t="str">
        <f t="shared" si="50"/>
        <v>SH-25-3258</v>
      </c>
      <c r="BS3269" s="109" t="s">
        <v>339</v>
      </c>
      <c r="BT3269" t="s">
        <v>92</v>
      </c>
      <c r="BU3269" t="s">
        <v>6892</v>
      </c>
    </row>
    <row r="3270" spans="1:73" hidden="1">
      <c r="A3270" s="103" t="s">
        <v>6893</v>
      </c>
      <c r="B3270" s="102">
        <v>45819</v>
      </c>
      <c r="C3270" s="104">
        <f>_xlfn.ISOWEEKNUM(Tabella2[[#This Row],[Date]])</f>
        <v>24</v>
      </c>
      <c r="D3270" s="104" t="s">
        <v>574</v>
      </c>
      <c r="E3270" s="104" t="s">
        <v>284</v>
      </c>
      <c r="F3270" s="104">
        <v>67</v>
      </c>
      <c r="G3270" s="104" t="s">
        <v>257</v>
      </c>
      <c r="H3270" s="105">
        <v>9</v>
      </c>
      <c r="I3270" s="104"/>
      <c r="J3270" s="104" t="s">
        <v>258</v>
      </c>
      <c r="K3270" s="104" t="s">
        <v>79</v>
      </c>
      <c r="L3270" s="104" t="s">
        <v>299</v>
      </c>
      <c r="M3270" s="104" t="s">
        <v>276</v>
      </c>
      <c r="N3270" s="104"/>
      <c r="O3270" s="108" t="str">
        <f>A917</f>
        <v>13319</v>
      </c>
      <c r="P3270" s="111" t="s">
        <v>733</v>
      </c>
      <c r="Q3270" s="153" t="s">
        <v>272</v>
      </c>
      <c r="R3270" s="153" t="s">
        <v>576</v>
      </c>
      <c r="S3270" s="153">
        <v>4.1666666666666657E-2</v>
      </c>
      <c r="T3270" s="153">
        <v>0.57291666666666663</v>
      </c>
      <c r="U3270" s="153">
        <v>0.60069444444444442</v>
      </c>
      <c r="V3270" s="153">
        <f>IF(ISBLANK(T3270),"",Tabella2[[#This Row],[ACT STOP]]-Tabella2[[#This Row],[ACT START]])</f>
        <v>2.777777777777779E-2</v>
      </c>
      <c r="W3270" s="104" t="s">
        <v>92</v>
      </c>
      <c r="X3270" s="104" t="s">
        <v>91</v>
      </c>
      <c r="Y3270" s="110"/>
      <c r="Z3270" s="106"/>
      <c r="AA3270" s="104"/>
      <c r="AB3270" s="107"/>
      <c r="AC3270" s="72">
        <v>1</v>
      </c>
      <c r="AH3270" s="70"/>
      <c r="AI3270" s="70"/>
      <c r="AJ3270">
        <v>0</v>
      </c>
      <c r="AL3270" s="70"/>
      <c r="BM3270" s="135">
        <v>0.57291666666666663</v>
      </c>
      <c r="BN3270" s="136">
        <v>0.60069444444444442</v>
      </c>
      <c r="BO3270" s="101">
        <v>1.041666666666667E-2</v>
      </c>
      <c r="BQ3270" t="s">
        <v>94</v>
      </c>
      <c r="BR3270" s="109" t="str">
        <f t="shared" si="50"/>
        <v>SH-25-3259</v>
      </c>
      <c r="BS3270" s="109" t="s">
        <v>318</v>
      </c>
      <c r="BT3270" t="s">
        <v>92</v>
      </c>
      <c r="BU3270" t="s">
        <v>6894</v>
      </c>
    </row>
    <row r="3271" spans="1:73" hidden="1">
      <c r="A3271" s="103" t="s">
        <v>6895</v>
      </c>
      <c r="B3271" s="102">
        <v>45819</v>
      </c>
      <c r="C3271" s="104">
        <f>_xlfn.ISOWEEKNUM(Tabella2[[#This Row],[Date]])</f>
        <v>24</v>
      </c>
      <c r="D3271" s="104" t="s">
        <v>509</v>
      </c>
      <c r="E3271" s="104" t="s">
        <v>284</v>
      </c>
      <c r="F3271" s="104">
        <v>70</v>
      </c>
      <c r="G3271" s="104" t="s">
        <v>257</v>
      </c>
      <c r="H3271" s="105">
        <v>1</v>
      </c>
      <c r="I3271" s="104"/>
      <c r="J3271" s="104" t="s">
        <v>258</v>
      </c>
      <c r="K3271" s="104" t="s">
        <v>83</v>
      </c>
      <c r="L3271" s="104" t="s">
        <v>299</v>
      </c>
      <c r="M3271" s="104" t="s">
        <v>516</v>
      </c>
      <c r="N3271" s="104"/>
      <c r="O3271" s="108" t="str">
        <f>A3272</f>
        <v>15674</v>
      </c>
      <c r="P3271" s="111" t="s">
        <v>1877</v>
      </c>
      <c r="Q3271" s="153" t="s">
        <v>272</v>
      </c>
      <c r="R3271" s="153" t="s">
        <v>576</v>
      </c>
      <c r="S3271" s="153">
        <v>4.1666666666666657E-2</v>
      </c>
      <c r="T3271" s="153">
        <v>0.5625</v>
      </c>
      <c r="U3271" s="153">
        <v>0.60416666666666663</v>
      </c>
      <c r="V3271" s="153">
        <f>IF(ISBLANK(T3271),"",Tabella2[[#This Row],[ACT STOP]]-Tabella2[[#This Row],[ACT START]])</f>
        <v>4.166666666666663E-2</v>
      </c>
      <c r="W3271" s="104" t="s">
        <v>92</v>
      </c>
      <c r="X3271" s="104" t="s">
        <v>91</v>
      </c>
      <c r="Y3271" s="110"/>
      <c r="Z3271" s="106"/>
      <c r="AA3271" s="104"/>
      <c r="AB3271" s="107"/>
      <c r="AC3271" s="72">
        <v>1</v>
      </c>
      <c r="AH3271" s="70"/>
      <c r="AI3271" s="70"/>
      <c r="AJ3271">
        <v>0</v>
      </c>
      <c r="AL3271" s="70"/>
      <c r="BM3271" s="135">
        <v>0.5625</v>
      </c>
      <c r="BN3271" s="136">
        <v>0.60416666666666663</v>
      </c>
      <c r="BO3271" s="101"/>
      <c r="BR3271" s="109" t="str">
        <f t="shared" si="50"/>
        <v>SH-25-3260</v>
      </c>
      <c r="BS3271" s="109" t="s">
        <v>332</v>
      </c>
      <c r="BT3271" t="s">
        <v>92</v>
      </c>
      <c r="BU3271" t="s">
        <v>6896</v>
      </c>
    </row>
    <row r="3272" spans="1:73" hidden="1">
      <c r="A3272" s="103" t="s">
        <v>6897</v>
      </c>
      <c r="B3272" s="102">
        <v>45819</v>
      </c>
      <c r="C3272" s="104">
        <f>_xlfn.ISOWEEKNUM(Tabella2[[#This Row],[Date]])</f>
        <v>24</v>
      </c>
      <c r="D3272" s="104" t="s">
        <v>509</v>
      </c>
      <c r="E3272" s="104" t="s">
        <v>284</v>
      </c>
      <c r="F3272" s="104">
        <v>71</v>
      </c>
      <c r="G3272" s="104" t="s">
        <v>257</v>
      </c>
      <c r="H3272" s="105">
        <v>17</v>
      </c>
      <c r="I3272" s="104"/>
      <c r="J3272" s="104" t="s">
        <v>258</v>
      </c>
      <c r="K3272" s="104" t="s">
        <v>80</v>
      </c>
      <c r="L3272" s="104" t="s">
        <v>299</v>
      </c>
      <c r="M3272" s="104" t="s">
        <v>516</v>
      </c>
      <c r="N3272" s="104"/>
      <c r="O3272" s="108" t="str">
        <f>A3271</f>
        <v>15673</v>
      </c>
      <c r="P3272" s="111" t="s">
        <v>1877</v>
      </c>
      <c r="Q3272" s="153">
        <v>0.5625</v>
      </c>
      <c r="R3272" s="153">
        <v>0.60416666666666663</v>
      </c>
      <c r="S3272" s="153">
        <v>4.1666666666666657E-2</v>
      </c>
      <c r="T3272" s="153">
        <v>0.5625</v>
      </c>
      <c r="U3272" s="153">
        <v>0.60416666666666663</v>
      </c>
      <c r="V3272" s="153">
        <f>IF(ISBLANK(T3272),"",Tabella2[[#This Row],[ACT STOP]]-Tabella2[[#This Row],[ACT START]])</f>
        <v>4.166666666666663E-2</v>
      </c>
      <c r="W3272" s="104" t="s">
        <v>92</v>
      </c>
      <c r="X3272" s="104" t="s">
        <v>91</v>
      </c>
      <c r="Y3272" s="110"/>
      <c r="Z3272" s="106"/>
      <c r="AA3272" s="104"/>
      <c r="AB3272" s="107"/>
      <c r="AC3272" s="72">
        <v>1</v>
      </c>
      <c r="AH3272" s="70"/>
      <c r="AI3272" s="70"/>
      <c r="AJ3272">
        <v>0</v>
      </c>
      <c r="AL3272" s="70"/>
      <c r="BM3272" s="135">
        <v>0.5625</v>
      </c>
      <c r="BN3272" s="136">
        <v>0.60416666666666663</v>
      </c>
      <c r="BO3272" s="101"/>
      <c r="BR3272" s="109" t="str">
        <f t="shared" si="50"/>
        <v>SH-25-3261</v>
      </c>
      <c r="BS3272" s="109" t="s">
        <v>393</v>
      </c>
      <c r="BT3272" t="s">
        <v>92</v>
      </c>
      <c r="BU3272" t="s">
        <v>6898</v>
      </c>
    </row>
    <row r="3273" spans="1:73" hidden="1">
      <c r="A3273" s="103" t="s">
        <v>6899</v>
      </c>
      <c r="B3273" s="102">
        <v>45819</v>
      </c>
      <c r="C3273" s="104">
        <f>_xlfn.ISOWEEKNUM(Tabella2[[#This Row],[Date]])</f>
        <v>24</v>
      </c>
      <c r="D3273" s="104" t="s">
        <v>421</v>
      </c>
      <c r="E3273" s="104" t="s">
        <v>327</v>
      </c>
      <c r="F3273" s="104">
        <v>73</v>
      </c>
      <c r="G3273" s="104" t="s">
        <v>257</v>
      </c>
      <c r="H3273" s="105">
        <v>13</v>
      </c>
      <c r="I3273" s="104" t="s">
        <v>258</v>
      </c>
      <c r="J3273" s="104"/>
      <c r="K3273" s="104" t="s">
        <v>81</v>
      </c>
      <c r="L3273" s="104" t="s">
        <v>259</v>
      </c>
      <c r="M3273" s="104" t="s">
        <v>386</v>
      </c>
      <c r="N3273" s="104"/>
      <c r="O3273" s="106"/>
      <c r="P3273" s="111" t="s">
        <v>786</v>
      </c>
      <c r="Q3273" s="153" t="s">
        <v>272</v>
      </c>
      <c r="R3273" s="153" t="s">
        <v>576</v>
      </c>
      <c r="S3273" s="153">
        <v>4.1666666666666657E-2</v>
      </c>
      <c r="T3273" s="153">
        <v>0.5625</v>
      </c>
      <c r="U3273" s="153">
        <v>0.60416666666666663</v>
      </c>
      <c r="V3273" s="153">
        <f>IF(ISBLANK(T3273),"",Tabella2[[#This Row],[ACT STOP]]-Tabella2[[#This Row],[ACT START]])</f>
        <v>4.166666666666663E-2</v>
      </c>
      <c r="W3273" s="104" t="s">
        <v>92</v>
      </c>
      <c r="X3273" s="104" t="s">
        <v>91</v>
      </c>
      <c r="Y3273" s="110"/>
      <c r="Z3273" s="106"/>
      <c r="AA3273" s="104"/>
      <c r="AB3273" s="107"/>
      <c r="AC3273" s="72">
        <v>1</v>
      </c>
      <c r="AH3273" s="70"/>
      <c r="AI3273" s="70"/>
      <c r="AJ3273">
        <v>0</v>
      </c>
      <c r="AL3273" s="70"/>
      <c r="BM3273" s="135">
        <v>0.5625</v>
      </c>
      <c r="BN3273" s="136">
        <v>0.60416666666666663</v>
      </c>
      <c r="BO3273" s="101"/>
      <c r="BR3273" s="109" t="str">
        <f t="shared" si="50"/>
        <v>SH-25-3262</v>
      </c>
      <c r="BS3273" s="109" t="s">
        <v>427</v>
      </c>
      <c r="BT3273" t="s">
        <v>92</v>
      </c>
      <c r="BU3273" t="s">
        <v>6900</v>
      </c>
    </row>
    <row r="3274" spans="1:73" hidden="1">
      <c r="A3274" s="103" t="s">
        <v>6901</v>
      </c>
      <c r="B3274" s="102">
        <v>45820</v>
      </c>
      <c r="C3274" s="104">
        <f>_xlfn.ISOWEEKNUM(Tabella2[[#This Row],[Date]])</f>
        <v>24</v>
      </c>
      <c r="D3274" s="104" t="s">
        <v>471</v>
      </c>
      <c r="E3274" s="190" t="s">
        <v>327</v>
      </c>
      <c r="F3274" s="104">
        <v>34</v>
      </c>
      <c r="G3274" s="104" t="s">
        <v>284</v>
      </c>
      <c r="H3274" s="105">
        <v>9</v>
      </c>
      <c r="I3274" s="104" t="s">
        <v>258</v>
      </c>
      <c r="J3274" s="104"/>
      <c r="K3274" s="104" t="s">
        <v>79</v>
      </c>
      <c r="L3274" s="104" t="s">
        <v>299</v>
      </c>
      <c r="M3274" s="104" t="s">
        <v>276</v>
      </c>
      <c r="N3274" s="104"/>
      <c r="O3274" s="108" t="str">
        <f>A918</f>
        <v>13320</v>
      </c>
      <c r="P3274" s="111" t="s">
        <v>501</v>
      </c>
      <c r="Q3274" s="153" t="s">
        <v>605</v>
      </c>
      <c r="R3274" s="153" t="s">
        <v>285</v>
      </c>
      <c r="S3274" s="153">
        <v>4.1666666666666657E-2</v>
      </c>
      <c r="T3274" s="153" t="s">
        <v>605</v>
      </c>
      <c r="U3274" s="153">
        <v>0.27777777777777779</v>
      </c>
      <c r="V3274" s="153">
        <f>IF(ISBLANK(T3274),"",Tabella2[[#This Row],[ACT STOP]]-Tabella2[[#This Row],[ACT START]])</f>
        <v>2.777777777777779E-2</v>
      </c>
      <c r="W3274" s="104" t="s">
        <v>92</v>
      </c>
      <c r="X3274" s="104" t="s">
        <v>91</v>
      </c>
      <c r="Y3274" s="110"/>
      <c r="Z3274" s="106"/>
      <c r="AA3274" s="104"/>
      <c r="AB3274" s="107"/>
      <c r="AC3274" s="72">
        <v>1</v>
      </c>
      <c r="AH3274" s="70"/>
      <c r="AI3274" s="70"/>
      <c r="AJ3274">
        <v>0</v>
      </c>
      <c r="AL3274" s="70"/>
      <c r="BM3274" s="135" t="s">
        <v>605</v>
      </c>
      <c r="BN3274" s="136">
        <v>0.27777777777777779</v>
      </c>
      <c r="BO3274" s="101"/>
      <c r="BR3274" s="109" t="str">
        <f t="shared" si="50"/>
        <v>SH-25-3263</v>
      </c>
      <c r="BS3274" s="109" t="s">
        <v>339</v>
      </c>
      <c r="BT3274" t="s">
        <v>92</v>
      </c>
      <c r="BU3274" t="s">
        <v>6902</v>
      </c>
    </row>
    <row r="3275" spans="1:73" hidden="1">
      <c r="A3275" s="103" t="s">
        <v>6903</v>
      </c>
      <c r="B3275" s="102">
        <v>45820</v>
      </c>
      <c r="C3275" s="104">
        <f>_xlfn.ISOWEEKNUM(Tabella2[[#This Row],[Date]])</f>
        <v>24</v>
      </c>
      <c r="D3275" s="104" t="s">
        <v>421</v>
      </c>
      <c r="E3275" s="190" t="s">
        <v>327</v>
      </c>
      <c r="F3275" s="104">
        <v>70</v>
      </c>
      <c r="G3275" s="104" t="s">
        <v>257</v>
      </c>
      <c r="H3275" s="105">
        <v>12</v>
      </c>
      <c r="I3275" s="104" t="s">
        <v>258</v>
      </c>
      <c r="J3275" s="104"/>
      <c r="K3275" s="104" t="s">
        <v>83</v>
      </c>
      <c r="L3275" s="104" t="s">
        <v>299</v>
      </c>
      <c r="M3275" s="104" t="s">
        <v>5716</v>
      </c>
      <c r="N3275" s="104"/>
      <c r="O3275" s="108" t="str">
        <f>A3276</f>
        <v>15678</v>
      </c>
      <c r="P3275" s="111" t="s">
        <v>5717</v>
      </c>
      <c r="Q3275" s="153" t="s">
        <v>605</v>
      </c>
      <c r="R3275" s="153" t="s">
        <v>285</v>
      </c>
      <c r="S3275" s="153">
        <v>4.1666666666666657E-2</v>
      </c>
      <c r="T3275" s="153">
        <v>0.25</v>
      </c>
      <c r="U3275" s="153">
        <v>0.29166666666666669</v>
      </c>
      <c r="V3275" s="153">
        <f>IF(ISBLANK(T3275),"",Tabella2[[#This Row],[ACT STOP]]-Tabella2[[#This Row],[ACT START]])</f>
        <v>4.1666666666666685E-2</v>
      </c>
      <c r="W3275" s="104" t="s">
        <v>92</v>
      </c>
      <c r="X3275" s="104" t="s">
        <v>91</v>
      </c>
      <c r="Y3275" s="110"/>
      <c r="Z3275" s="106"/>
      <c r="AA3275" s="104"/>
      <c r="AB3275" s="107"/>
      <c r="AC3275" s="72">
        <v>1</v>
      </c>
      <c r="AH3275" s="70"/>
      <c r="AI3275" s="70"/>
      <c r="AJ3275">
        <v>0</v>
      </c>
      <c r="AL3275" s="70"/>
      <c r="BM3275" s="135">
        <v>0.25</v>
      </c>
      <c r="BN3275" s="136">
        <v>0.29166666666666669</v>
      </c>
      <c r="BO3275" s="101"/>
      <c r="BR3275" s="109" t="str">
        <f t="shared" si="50"/>
        <v>SH-25-3264</v>
      </c>
      <c r="BS3275" s="109" t="s">
        <v>266</v>
      </c>
      <c r="BT3275" t="s">
        <v>92</v>
      </c>
      <c r="BU3275" t="s">
        <v>6904</v>
      </c>
    </row>
    <row r="3276" spans="1:73" hidden="1">
      <c r="A3276" s="103" t="s">
        <v>6905</v>
      </c>
      <c r="B3276" s="102">
        <v>45820</v>
      </c>
      <c r="C3276" s="104">
        <f>_xlfn.ISOWEEKNUM(Tabella2[[#This Row],[Date]])</f>
        <v>24</v>
      </c>
      <c r="D3276" s="104" t="s">
        <v>421</v>
      </c>
      <c r="E3276" s="190" t="s">
        <v>327</v>
      </c>
      <c r="F3276" s="104">
        <v>72</v>
      </c>
      <c r="G3276" s="104" t="s">
        <v>257</v>
      </c>
      <c r="H3276" s="105">
        <v>30</v>
      </c>
      <c r="I3276" s="104" t="s">
        <v>258</v>
      </c>
      <c r="J3276" s="104"/>
      <c r="K3276" s="104" t="s">
        <v>80</v>
      </c>
      <c r="L3276" s="104" t="s">
        <v>299</v>
      </c>
      <c r="M3276" s="104" t="s">
        <v>5716</v>
      </c>
      <c r="N3276" s="104"/>
      <c r="O3276" s="108" t="str">
        <f>A3275</f>
        <v>15677</v>
      </c>
      <c r="P3276" s="111" t="s">
        <v>5717</v>
      </c>
      <c r="Q3276" s="153" t="s">
        <v>605</v>
      </c>
      <c r="R3276" s="153" t="s">
        <v>285</v>
      </c>
      <c r="S3276" s="153">
        <v>4.1666666666666657E-2</v>
      </c>
      <c r="T3276" s="153">
        <v>0.25</v>
      </c>
      <c r="U3276" s="153">
        <v>0.29166666666666669</v>
      </c>
      <c r="V3276" s="153">
        <f>IF(ISBLANK(T3276),"",Tabella2[[#This Row],[ACT STOP]]-Tabella2[[#This Row],[ACT START]])</f>
        <v>4.1666666666666685E-2</v>
      </c>
      <c r="W3276" s="104" t="s">
        <v>92</v>
      </c>
      <c r="X3276" s="104" t="s">
        <v>91</v>
      </c>
      <c r="Y3276" s="110"/>
      <c r="Z3276" s="106"/>
      <c r="AA3276" s="104"/>
      <c r="AB3276" s="107"/>
      <c r="AC3276" s="72">
        <v>1</v>
      </c>
      <c r="AH3276" s="70"/>
      <c r="AI3276" s="70"/>
      <c r="AJ3276">
        <v>0</v>
      </c>
      <c r="AL3276" s="70"/>
      <c r="BM3276" s="135">
        <v>0.25</v>
      </c>
      <c r="BN3276" s="136">
        <v>0.29166666666666669</v>
      </c>
      <c r="BO3276" s="101"/>
      <c r="BR3276" s="109" t="str">
        <f t="shared" si="50"/>
        <v>SH-25-3265</v>
      </c>
      <c r="BS3276" s="109" t="s">
        <v>279</v>
      </c>
      <c r="BT3276" t="s">
        <v>92</v>
      </c>
      <c r="BU3276" t="s">
        <v>6906</v>
      </c>
    </row>
    <row r="3277" spans="1:73" hidden="1">
      <c r="A3277" s="103" t="s">
        <v>6907</v>
      </c>
      <c r="B3277" s="102">
        <v>45820</v>
      </c>
      <c r="C3277" s="104">
        <f>_xlfn.ISOWEEKNUM(Tabella2[[#This Row],[Date]])</f>
        <v>24</v>
      </c>
      <c r="D3277" s="104" t="s">
        <v>523</v>
      </c>
      <c r="E3277" s="190" t="s">
        <v>284</v>
      </c>
      <c r="F3277" s="104">
        <v>62</v>
      </c>
      <c r="G3277" s="104" t="s">
        <v>257</v>
      </c>
      <c r="H3277" s="105">
        <v>32</v>
      </c>
      <c r="I3277" s="104"/>
      <c r="J3277" s="104" t="s">
        <v>258</v>
      </c>
      <c r="K3277" s="104" t="s">
        <v>81</v>
      </c>
      <c r="L3277" s="104" t="s">
        <v>259</v>
      </c>
      <c r="M3277" s="104" t="s">
        <v>269</v>
      </c>
      <c r="N3277" s="104"/>
      <c r="O3277" s="106"/>
      <c r="P3277" s="111" t="s">
        <v>607</v>
      </c>
      <c r="Q3277" s="153" t="s">
        <v>605</v>
      </c>
      <c r="R3277" s="153" t="s">
        <v>285</v>
      </c>
      <c r="S3277" s="153">
        <v>4.1666666666666657E-2</v>
      </c>
      <c r="T3277" s="153">
        <v>0.25</v>
      </c>
      <c r="U3277" s="153">
        <v>0.29166666666666669</v>
      </c>
      <c r="V3277" s="153">
        <f>IF(ISBLANK(T3277),"",Tabella2[[#This Row],[ACT STOP]]-Tabella2[[#This Row],[ACT START]])</f>
        <v>4.1666666666666685E-2</v>
      </c>
      <c r="W3277" s="104" t="s">
        <v>92</v>
      </c>
      <c r="X3277" s="104" t="s">
        <v>91</v>
      </c>
      <c r="Y3277" s="110"/>
      <c r="Z3277" s="106"/>
      <c r="AA3277" s="104"/>
      <c r="AB3277" s="107"/>
      <c r="AC3277" s="72">
        <v>1</v>
      </c>
      <c r="AH3277" s="70"/>
      <c r="AI3277" s="70"/>
      <c r="AJ3277">
        <v>0</v>
      </c>
      <c r="AL3277" s="70"/>
      <c r="BM3277" s="135">
        <v>0.25</v>
      </c>
      <c r="BN3277" s="136">
        <v>0.29166666666666669</v>
      </c>
      <c r="BO3277" s="101"/>
      <c r="BR3277" s="109" t="str">
        <f t="shared" ref="BR3277:BR3340" si="51">_xlfn.CONCAT(LEFT(BR3276,6),TEXT(RIGHT(BR3276,4)+1,"0000"))</f>
        <v>SH-25-3266</v>
      </c>
      <c r="BS3277" s="109" t="s">
        <v>356</v>
      </c>
      <c r="BT3277" t="s">
        <v>92</v>
      </c>
      <c r="BU3277" t="s">
        <v>6908</v>
      </c>
    </row>
    <row r="3278" spans="1:73" hidden="1">
      <c r="A3278" s="103" t="s">
        <v>6909</v>
      </c>
      <c r="B3278" s="102">
        <v>45820</v>
      </c>
      <c r="C3278" s="104">
        <f>_xlfn.ISOWEEKNUM(Tabella2[[#This Row],[Date]])</f>
        <v>24</v>
      </c>
      <c r="D3278" s="104" t="s">
        <v>275</v>
      </c>
      <c r="E3278" s="190" t="s">
        <v>256</v>
      </c>
      <c r="F3278" s="104">
        <v>57</v>
      </c>
      <c r="G3278" s="104" t="s">
        <v>257</v>
      </c>
      <c r="H3278" s="105">
        <v>9</v>
      </c>
      <c r="I3278" s="104" t="s">
        <v>258</v>
      </c>
      <c r="J3278" s="104"/>
      <c r="K3278" s="104" t="s">
        <v>79</v>
      </c>
      <c r="L3278" s="104" t="s">
        <v>259</v>
      </c>
      <c r="M3278" s="104" t="s">
        <v>269</v>
      </c>
      <c r="N3278" s="104"/>
      <c r="O3278" s="106"/>
      <c r="P3278" s="111" t="s">
        <v>1966</v>
      </c>
      <c r="Q3278" s="153">
        <v>0.3125</v>
      </c>
      <c r="R3278" s="153" t="s">
        <v>525</v>
      </c>
      <c r="S3278" s="153">
        <v>4.1666666666666657E-2</v>
      </c>
      <c r="T3278" s="153">
        <v>0.3125</v>
      </c>
      <c r="U3278" s="153" t="s">
        <v>525</v>
      </c>
      <c r="V3278" s="153">
        <f>IF(ISBLANK(T3278),"",Tabella2[[#This Row],[ACT STOP]]-Tabella2[[#This Row],[ACT START]])</f>
        <v>4.1666666666666685E-2</v>
      </c>
      <c r="W3278" s="104" t="s">
        <v>92</v>
      </c>
      <c r="X3278" s="104" t="s">
        <v>91</v>
      </c>
      <c r="Y3278" s="110"/>
      <c r="Z3278" s="106"/>
      <c r="AA3278" s="104"/>
      <c r="AB3278" s="107"/>
      <c r="AC3278" s="72">
        <v>1</v>
      </c>
      <c r="AH3278" s="70"/>
      <c r="AI3278" s="70"/>
      <c r="AJ3278">
        <v>0</v>
      </c>
      <c r="AL3278" s="70"/>
      <c r="BM3278" s="135">
        <v>0.3125</v>
      </c>
      <c r="BN3278" s="136" t="s">
        <v>525</v>
      </c>
      <c r="BO3278" s="101"/>
      <c r="BR3278" s="109" t="str">
        <f t="shared" si="51"/>
        <v>SH-25-3267</v>
      </c>
      <c r="BS3278" s="109" t="s">
        <v>318</v>
      </c>
      <c r="BT3278" t="s">
        <v>92</v>
      </c>
      <c r="BU3278" t="s">
        <v>6910</v>
      </c>
    </row>
    <row r="3279" spans="1:73" hidden="1">
      <c r="A3279" s="103" t="s">
        <v>6911</v>
      </c>
      <c r="B3279" s="102">
        <v>45820</v>
      </c>
      <c r="C3279" s="104">
        <f>_xlfn.ISOWEEKNUM(Tabella2[[#This Row],[Date]])</f>
        <v>24</v>
      </c>
      <c r="D3279" s="104" t="s">
        <v>755</v>
      </c>
      <c r="E3279" s="190" t="s">
        <v>256</v>
      </c>
      <c r="F3279" s="104">
        <v>58</v>
      </c>
      <c r="G3279" s="104" t="s">
        <v>257</v>
      </c>
      <c r="H3279" s="105">
        <v>1</v>
      </c>
      <c r="I3279" s="104" t="s">
        <v>258</v>
      </c>
      <c r="J3279" s="104"/>
      <c r="K3279" s="104" t="s">
        <v>78</v>
      </c>
      <c r="L3279" s="104" t="s">
        <v>259</v>
      </c>
      <c r="M3279" s="104" t="s">
        <v>269</v>
      </c>
      <c r="N3279" s="104"/>
      <c r="O3279" s="106"/>
      <c r="P3279" s="111" t="s">
        <v>1966</v>
      </c>
      <c r="Q3279" s="153" t="s">
        <v>617</v>
      </c>
      <c r="R3279" s="153" t="s">
        <v>525</v>
      </c>
      <c r="S3279" s="153">
        <v>4.1666666666666657E-2</v>
      </c>
      <c r="T3279" s="153">
        <v>0.3125</v>
      </c>
      <c r="U3279" s="153" t="s">
        <v>525</v>
      </c>
      <c r="V3279" s="153">
        <f>IF(ISBLANK(T3279),"",Tabella2[[#This Row],[ACT STOP]]-Tabella2[[#This Row],[ACT START]])</f>
        <v>4.1666666666666685E-2</v>
      </c>
      <c r="W3279" s="104" t="s">
        <v>92</v>
      </c>
      <c r="X3279" s="104" t="s">
        <v>91</v>
      </c>
      <c r="Y3279" s="110"/>
      <c r="Z3279" s="106"/>
      <c r="AA3279" s="104"/>
      <c r="AB3279" s="107"/>
      <c r="AC3279" s="72">
        <v>1</v>
      </c>
      <c r="AH3279" s="70"/>
      <c r="AI3279" s="70"/>
      <c r="AJ3279">
        <v>0</v>
      </c>
      <c r="AL3279" s="70"/>
      <c r="BM3279" s="135">
        <v>0.3125</v>
      </c>
      <c r="BN3279" s="136" t="s">
        <v>525</v>
      </c>
      <c r="BO3279" s="101"/>
      <c r="BR3279" s="109" t="str">
        <f t="shared" si="51"/>
        <v>SH-25-3268</v>
      </c>
      <c r="BS3279" s="109" t="s">
        <v>332</v>
      </c>
      <c r="BT3279" t="s">
        <v>92</v>
      </c>
      <c r="BU3279" t="s">
        <v>6912</v>
      </c>
    </row>
    <row r="3280" spans="1:73" hidden="1">
      <c r="A3280" s="103" t="s">
        <v>6913</v>
      </c>
      <c r="B3280" s="102">
        <v>45820</v>
      </c>
      <c r="C3280" s="104">
        <f>_xlfn.ISOWEEKNUM(Tabella2[[#This Row],[Date]])</f>
        <v>24</v>
      </c>
      <c r="D3280" s="104" t="s">
        <v>321</v>
      </c>
      <c r="E3280" s="190" t="s">
        <v>284</v>
      </c>
      <c r="F3280" s="104">
        <v>54</v>
      </c>
      <c r="G3280" s="104" t="s">
        <v>257</v>
      </c>
      <c r="H3280" s="105">
        <v>2</v>
      </c>
      <c r="I3280" s="104"/>
      <c r="J3280" s="104" t="s">
        <v>258</v>
      </c>
      <c r="K3280" s="104" t="s">
        <v>83</v>
      </c>
      <c r="L3280" s="104" t="s">
        <v>299</v>
      </c>
      <c r="M3280" s="104" t="s">
        <v>276</v>
      </c>
      <c r="N3280" s="104"/>
      <c r="O3280" s="108" t="str">
        <f>A919</f>
        <v>13321</v>
      </c>
      <c r="P3280" s="111" t="s">
        <v>2791</v>
      </c>
      <c r="Q3280" s="153" t="s">
        <v>617</v>
      </c>
      <c r="R3280" s="153" t="s">
        <v>525</v>
      </c>
      <c r="S3280" s="153">
        <v>4.1666666666666657E-2</v>
      </c>
      <c r="T3280" s="153">
        <v>0.3125</v>
      </c>
      <c r="U3280" s="153">
        <v>0.35416666666666669</v>
      </c>
      <c r="V3280" s="153">
        <f>IF(ISBLANK(T3280),"",Tabella2[[#This Row],[ACT STOP]]-Tabella2[[#This Row],[ACT START]])</f>
        <v>4.1666666666666685E-2</v>
      </c>
      <c r="W3280" s="104" t="s">
        <v>92</v>
      </c>
      <c r="X3280" s="104" t="s">
        <v>91</v>
      </c>
      <c r="Y3280" s="110"/>
      <c r="Z3280" s="106"/>
      <c r="AA3280" s="104"/>
      <c r="AB3280" s="107"/>
      <c r="AC3280" s="72">
        <v>1</v>
      </c>
      <c r="AH3280" s="70"/>
      <c r="AI3280" s="70"/>
      <c r="AJ3280">
        <v>0</v>
      </c>
      <c r="AL3280" s="70"/>
      <c r="BM3280" s="135">
        <v>0.3125</v>
      </c>
      <c r="BN3280" s="136">
        <v>0.35416666666666669</v>
      </c>
      <c r="BO3280" s="101"/>
      <c r="BR3280" s="109" t="str">
        <f t="shared" si="51"/>
        <v>SH-25-3269</v>
      </c>
      <c r="BS3280" s="109" t="s">
        <v>368</v>
      </c>
      <c r="BT3280" t="s">
        <v>92</v>
      </c>
      <c r="BU3280" t="s">
        <v>6914</v>
      </c>
    </row>
    <row r="3281" spans="1:73" hidden="1">
      <c r="A3281" s="103" t="s">
        <v>6915</v>
      </c>
      <c r="B3281" s="102">
        <v>45820</v>
      </c>
      <c r="C3281" s="104">
        <f>_xlfn.ISOWEEKNUM(Tabella2[[#This Row],[Date]])</f>
        <v>24</v>
      </c>
      <c r="D3281" s="104" t="s">
        <v>523</v>
      </c>
      <c r="E3281" s="190" t="s">
        <v>284</v>
      </c>
      <c r="F3281" s="104">
        <v>63</v>
      </c>
      <c r="G3281" s="104" t="s">
        <v>257</v>
      </c>
      <c r="H3281" s="105">
        <v>13</v>
      </c>
      <c r="I3281" s="104"/>
      <c r="J3281" s="104" t="s">
        <v>258</v>
      </c>
      <c r="K3281" s="104" t="s">
        <v>81</v>
      </c>
      <c r="L3281" s="104" t="s">
        <v>259</v>
      </c>
      <c r="M3281" s="104" t="s">
        <v>269</v>
      </c>
      <c r="N3281" s="104"/>
      <c r="O3281" s="106"/>
      <c r="P3281" s="111" t="s">
        <v>607</v>
      </c>
      <c r="Q3281" s="153" t="s">
        <v>617</v>
      </c>
      <c r="R3281" s="153" t="s">
        <v>525</v>
      </c>
      <c r="S3281" s="153">
        <v>4.1666666666666657E-2</v>
      </c>
      <c r="T3281" s="153">
        <v>0.3125</v>
      </c>
      <c r="U3281" s="153">
        <v>0.35416666666666669</v>
      </c>
      <c r="V3281" s="153">
        <f>IF(ISBLANK(T3281),"",Tabella2[[#This Row],[ACT STOP]]-Tabella2[[#This Row],[ACT START]])</f>
        <v>4.1666666666666685E-2</v>
      </c>
      <c r="W3281" s="104" t="s">
        <v>92</v>
      </c>
      <c r="X3281" s="104" t="s">
        <v>91</v>
      </c>
      <c r="Y3281" s="110"/>
      <c r="Z3281" s="106"/>
      <c r="AA3281" s="104"/>
      <c r="AB3281" s="107"/>
      <c r="AC3281" s="72">
        <v>1</v>
      </c>
      <c r="AH3281" s="70"/>
      <c r="AI3281" s="70"/>
      <c r="AJ3281">
        <v>0</v>
      </c>
      <c r="AL3281" s="70"/>
      <c r="BM3281" s="135">
        <v>0.3125</v>
      </c>
      <c r="BN3281" s="136">
        <v>0.35416666666666669</v>
      </c>
      <c r="BO3281" s="101"/>
      <c r="BR3281" s="109" t="str">
        <f t="shared" si="51"/>
        <v>SH-25-3270</v>
      </c>
      <c r="BS3281" s="109" t="s">
        <v>427</v>
      </c>
      <c r="BT3281" t="s">
        <v>92</v>
      </c>
      <c r="BU3281" t="s">
        <v>6916</v>
      </c>
    </row>
    <row r="3282" spans="1:73" hidden="1">
      <c r="A3282" s="103" t="s">
        <v>6917</v>
      </c>
      <c r="B3282" s="102">
        <v>45820</v>
      </c>
      <c r="C3282" s="104">
        <f>_xlfn.ISOWEEKNUM(Tabella2[[#This Row],[Date]])</f>
        <v>24</v>
      </c>
      <c r="D3282" s="104" t="s">
        <v>348</v>
      </c>
      <c r="E3282" s="190" t="s">
        <v>284</v>
      </c>
      <c r="F3282" s="104">
        <v>57</v>
      </c>
      <c r="G3282" s="104" t="s">
        <v>257</v>
      </c>
      <c r="H3282" s="105">
        <v>32</v>
      </c>
      <c r="I3282" s="104"/>
      <c r="J3282" s="104" t="s">
        <v>258</v>
      </c>
      <c r="K3282" s="104" t="s">
        <v>79</v>
      </c>
      <c r="L3282" s="104" t="s">
        <v>299</v>
      </c>
      <c r="M3282" s="104" t="s">
        <v>276</v>
      </c>
      <c r="N3282" s="104"/>
      <c r="O3282" s="108" t="str">
        <f>A920</f>
        <v>13322</v>
      </c>
      <c r="P3282" s="111" t="s">
        <v>1920</v>
      </c>
      <c r="Q3282" s="153">
        <v>0.375</v>
      </c>
      <c r="R3282" s="153">
        <v>0.41666666666666669</v>
      </c>
      <c r="S3282" s="153">
        <v>4.1666666666666657E-2</v>
      </c>
      <c r="T3282" s="153">
        <v>0.375</v>
      </c>
      <c r="U3282" s="153">
        <v>0.40972222222222221</v>
      </c>
      <c r="V3282" s="153">
        <f>IF(ISBLANK(T3282),"",Tabella2[[#This Row],[ACT STOP]]-Tabella2[[#This Row],[ACT START]])</f>
        <v>3.472222222222221E-2</v>
      </c>
      <c r="W3282" s="104" t="s">
        <v>92</v>
      </c>
      <c r="X3282" s="104" t="s">
        <v>91</v>
      </c>
      <c r="Y3282" s="110"/>
      <c r="Z3282" s="106"/>
      <c r="AA3282" s="104"/>
      <c r="AB3282" s="107"/>
      <c r="AC3282" s="72">
        <v>1</v>
      </c>
      <c r="AH3282" s="70"/>
      <c r="AI3282" s="70"/>
      <c r="AJ3282">
        <v>0</v>
      </c>
      <c r="AL3282" s="70"/>
      <c r="BM3282" s="135">
        <v>0.375</v>
      </c>
      <c r="BN3282" s="136">
        <v>0.40972222222222221</v>
      </c>
      <c r="BO3282" s="101"/>
      <c r="BR3282" s="109" t="str">
        <f t="shared" si="51"/>
        <v>SH-25-3271</v>
      </c>
      <c r="BS3282" s="109" t="s">
        <v>356</v>
      </c>
      <c r="BT3282" t="s">
        <v>92</v>
      </c>
      <c r="BU3282" t="s">
        <v>6918</v>
      </c>
    </row>
    <row r="3283" spans="1:73" hidden="1">
      <c r="A3283" s="103" t="s">
        <v>6919</v>
      </c>
      <c r="B3283" s="102">
        <v>45820</v>
      </c>
      <c r="C3283" s="104">
        <f>_xlfn.ISOWEEKNUM(Tabella2[[#This Row],[Date]])</f>
        <v>24</v>
      </c>
      <c r="D3283" s="104" t="s">
        <v>574</v>
      </c>
      <c r="E3283" s="190" t="s">
        <v>284</v>
      </c>
      <c r="F3283" s="104">
        <v>66</v>
      </c>
      <c r="G3283" s="104" t="s">
        <v>257</v>
      </c>
      <c r="H3283" s="105">
        <v>14</v>
      </c>
      <c r="I3283" s="104"/>
      <c r="J3283" s="104" t="s">
        <v>258</v>
      </c>
      <c r="K3283" s="104" t="s">
        <v>83</v>
      </c>
      <c r="L3283" s="104" t="s">
        <v>299</v>
      </c>
      <c r="M3283" s="104" t="s">
        <v>276</v>
      </c>
      <c r="N3283" s="104"/>
      <c r="O3283" s="108" t="str">
        <f>A921</f>
        <v>13323</v>
      </c>
      <c r="P3283" s="111" t="s">
        <v>2791</v>
      </c>
      <c r="Q3283" s="153">
        <v>0.375</v>
      </c>
      <c r="R3283" s="153">
        <v>0.41666666666666669</v>
      </c>
      <c r="S3283" s="153">
        <v>4.1666666666666657E-2</v>
      </c>
      <c r="T3283" s="153">
        <v>0.375</v>
      </c>
      <c r="U3283" s="153">
        <v>0.41666666666666669</v>
      </c>
      <c r="V3283" s="153">
        <f>IF(ISBLANK(T3283),"",Tabella2[[#This Row],[ACT STOP]]-Tabella2[[#This Row],[ACT START]])</f>
        <v>4.1666666666666685E-2</v>
      </c>
      <c r="W3283" s="104" t="s">
        <v>92</v>
      </c>
      <c r="X3283" s="104" t="s">
        <v>91</v>
      </c>
      <c r="Y3283" s="110"/>
      <c r="Z3283" s="106"/>
      <c r="AA3283" s="104"/>
      <c r="AB3283" s="107"/>
      <c r="AC3283" s="72">
        <v>1</v>
      </c>
      <c r="AH3283" s="70"/>
      <c r="AI3283" s="70"/>
      <c r="AJ3283">
        <v>0</v>
      </c>
      <c r="AL3283" s="70"/>
      <c r="BM3283" s="135">
        <v>0.375</v>
      </c>
      <c r="BN3283" s="136">
        <v>0.41666666666666669</v>
      </c>
      <c r="BO3283" s="101"/>
      <c r="BR3283" s="109" t="str">
        <f t="shared" si="51"/>
        <v>SH-25-3272</v>
      </c>
      <c r="BS3283" s="109" t="s">
        <v>372</v>
      </c>
      <c r="BT3283" t="s">
        <v>92</v>
      </c>
      <c r="BU3283" t="s">
        <v>6920</v>
      </c>
    </row>
    <row r="3284" spans="1:73" hidden="1">
      <c r="A3284" s="103" t="s">
        <v>6921</v>
      </c>
      <c r="B3284" s="102">
        <v>45820</v>
      </c>
      <c r="C3284" s="104">
        <f>_xlfn.ISOWEEKNUM(Tabella2[[#This Row],[Date]])</f>
        <v>24</v>
      </c>
      <c r="D3284" s="104" t="s">
        <v>348</v>
      </c>
      <c r="E3284" s="190" t="s">
        <v>284</v>
      </c>
      <c r="F3284" s="104">
        <v>55</v>
      </c>
      <c r="G3284" s="104" t="s">
        <v>257</v>
      </c>
      <c r="H3284" s="105">
        <v>9</v>
      </c>
      <c r="I3284" s="104"/>
      <c r="J3284" s="104" t="s">
        <v>258</v>
      </c>
      <c r="K3284" s="104" t="s">
        <v>79</v>
      </c>
      <c r="L3284" s="104" t="s">
        <v>299</v>
      </c>
      <c r="M3284" s="104" t="s">
        <v>276</v>
      </c>
      <c r="N3284" s="104"/>
      <c r="O3284" s="108" t="str">
        <f>A922</f>
        <v>13324</v>
      </c>
      <c r="P3284" s="111" t="s">
        <v>1920</v>
      </c>
      <c r="Q3284" s="153" t="s">
        <v>263</v>
      </c>
      <c r="R3284" s="153" t="s">
        <v>504</v>
      </c>
      <c r="S3284" s="153">
        <v>4.1666666666666657E-2</v>
      </c>
      <c r="T3284" s="153" t="s">
        <v>263</v>
      </c>
      <c r="U3284" s="153" t="s">
        <v>504</v>
      </c>
      <c r="V3284" s="153">
        <f>IF(ISBLANK(T3284),"",Tabella2[[#This Row],[ACT STOP]]-Tabella2[[#This Row],[ACT START]])</f>
        <v>4.1666666666666685E-2</v>
      </c>
      <c r="W3284" s="104" t="s">
        <v>92</v>
      </c>
      <c r="X3284" s="104" t="s">
        <v>91</v>
      </c>
      <c r="Y3284" s="110"/>
      <c r="Z3284" s="106"/>
      <c r="AA3284" s="104"/>
      <c r="AB3284" s="107"/>
      <c r="AC3284" s="72">
        <v>1</v>
      </c>
      <c r="AH3284" s="70"/>
      <c r="AI3284" s="70"/>
      <c r="AJ3284">
        <v>0</v>
      </c>
      <c r="AL3284" s="70"/>
      <c r="BM3284" s="135" t="s">
        <v>263</v>
      </c>
      <c r="BN3284" s="136" t="s">
        <v>504</v>
      </c>
      <c r="BO3284" s="101"/>
      <c r="BR3284" s="109" t="str">
        <f t="shared" si="51"/>
        <v>SH-25-3273</v>
      </c>
      <c r="BS3284" s="109" t="s">
        <v>318</v>
      </c>
      <c r="BT3284" t="s">
        <v>92</v>
      </c>
      <c r="BU3284" t="s">
        <v>6922</v>
      </c>
    </row>
    <row r="3285" spans="1:73" hidden="1">
      <c r="A3285" s="103" t="s">
        <v>6923</v>
      </c>
      <c r="B3285" s="102">
        <v>45820</v>
      </c>
      <c r="C3285" s="104">
        <f>_xlfn.ISOWEEKNUM(Tabella2[[#This Row],[Date]])</f>
        <v>24</v>
      </c>
      <c r="D3285" s="104" t="s">
        <v>275</v>
      </c>
      <c r="E3285" s="190" t="s">
        <v>256</v>
      </c>
      <c r="F3285" s="104">
        <v>61</v>
      </c>
      <c r="G3285" s="104" t="s">
        <v>257</v>
      </c>
      <c r="H3285" s="105">
        <v>13</v>
      </c>
      <c r="I3285" s="104" t="s">
        <v>258</v>
      </c>
      <c r="J3285" s="104"/>
      <c r="K3285" s="104" t="s">
        <v>83</v>
      </c>
      <c r="L3285" s="104" t="s">
        <v>299</v>
      </c>
      <c r="M3285" s="104" t="s">
        <v>386</v>
      </c>
      <c r="N3285" s="104"/>
      <c r="O3285" s="187" t="str">
        <f>A3286</f>
        <v>15688</v>
      </c>
      <c r="P3285" s="111" t="s">
        <v>2075</v>
      </c>
      <c r="Q3285" s="153" t="s">
        <v>263</v>
      </c>
      <c r="R3285" s="153" t="s">
        <v>504</v>
      </c>
      <c r="S3285" s="153">
        <v>4.1666666666666657E-2</v>
      </c>
      <c r="T3285" s="153">
        <v>0.4375</v>
      </c>
      <c r="U3285" s="153">
        <v>0.47916666666666669</v>
      </c>
      <c r="V3285" s="153">
        <f>IF(ISBLANK(T3285),"",Tabella2[[#This Row],[ACT STOP]]-Tabella2[[#This Row],[ACT START]])</f>
        <v>4.1666666666666685E-2</v>
      </c>
      <c r="W3285" s="104" t="s">
        <v>92</v>
      </c>
      <c r="X3285" s="104" t="s">
        <v>91</v>
      </c>
      <c r="Y3285" s="110" t="s">
        <v>6924</v>
      </c>
      <c r="Z3285" s="106"/>
      <c r="AA3285" s="104"/>
      <c r="AB3285" s="107"/>
      <c r="AC3285" s="72">
        <v>1</v>
      </c>
      <c r="AH3285" s="70"/>
      <c r="AI3285" s="70"/>
      <c r="AJ3285">
        <v>0</v>
      </c>
      <c r="AL3285" s="70"/>
      <c r="BL3285" t="s">
        <v>6925</v>
      </c>
      <c r="BM3285" s="135">
        <v>0.4375</v>
      </c>
      <c r="BN3285" s="136">
        <v>0.47916666666666669</v>
      </c>
      <c r="BO3285" s="101"/>
      <c r="BR3285" s="109" t="str">
        <f t="shared" si="51"/>
        <v>SH-25-3274</v>
      </c>
      <c r="BS3285" s="109" t="s">
        <v>427</v>
      </c>
      <c r="BT3285" t="s">
        <v>92</v>
      </c>
      <c r="BU3285" t="s">
        <v>6926</v>
      </c>
    </row>
    <row r="3286" spans="1:73" hidden="1">
      <c r="A3286" s="103" t="s">
        <v>6927</v>
      </c>
      <c r="B3286" s="102">
        <v>45820</v>
      </c>
      <c r="C3286" s="104">
        <f>_xlfn.ISOWEEKNUM(Tabella2[[#This Row],[Date]])</f>
        <v>24</v>
      </c>
      <c r="D3286" s="104" t="s">
        <v>275</v>
      </c>
      <c r="E3286" s="190" t="s">
        <v>256</v>
      </c>
      <c r="F3286" s="104">
        <v>56</v>
      </c>
      <c r="G3286" s="104" t="s">
        <v>257</v>
      </c>
      <c r="H3286" s="105">
        <v>2</v>
      </c>
      <c r="I3286" s="104" t="s">
        <v>258</v>
      </c>
      <c r="J3286" s="104"/>
      <c r="K3286" s="104" t="s">
        <v>80</v>
      </c>
      <c r="L3286" s="104" t="s">
        <v>299</v>
      </c>
      <c r="M3286" s="104" t="s">
        <v>386</v>
      </c>
      <c r="N3286" s="104"/>
      <c r="O3286" s="108" t="str">
        <f>A3285</f>
        <v>15687</v>
      </c>
      <c r="P3286" s="111" t="s">
        <v>2075</v>
      </c>
      <c r="Q3286" s="153" t="s">
        <v>263</v>
      </c>
      <c r="R3286" s="153" t="s">
        <v>504</v>
      </c>
      <c r="S3286" s="153">
        <v>4.1666666666666657E-2</v>
      </c>
      <c r="T3286" s="153">
        <v>0.4375</v>
      </c>
      <c r="U3286" s="153">
        <v>0.47916666666666669</v>
      </c>
      <c r="V3286" s="153">
        <f>IF(ISBLANK(T3286),"",Tabella2[[#This Row],[ACT STOP]]-Tabella2[[#This Row],[ACT START]])</f>
        <v>4.1666666666666685E-2</v>
      </c>
      <c r="W3286" s="104" t="s">
        <v>92</v>
      </c>
      <c r="X3286" s="104" t="s">
        <v>91</v>
      </c>
      <c r="Y3286" s="110"/>
      <c r="Z3286" s="106"/>
      <c r="AA3286" s="104"/>
      <c r="AB3286" s="107"/>
      <c r="AC3286" s="72">
        <v>1</v>
      </c>
      <c r="AH3286" s="70"/>
      <c r="AI3286" s="70"/>
      <c r="AJ3286">
        <v>0</v>
      </c>
      <c r="AL3286" s="70"/>
      <c r="BM3286" s="135">
        <v>0.4375</v>
      </c>
      <c r="BN3286" s="136">
        <v>0.47916666666666669</v>
      </c>
      <c r="BO3286" s="101"/>
      <c r="BR3286" s="109" t="str">
        <f t="shared" si="51"/>
        <v>SH-25-3275</v>
      </c>
      <c r="BS3286" s="109" t="s">
        <v>368</v>
      </c>
      <c r="BT3286" t="s">
        <v>92</v>
      </c>
      <c r="BU3286" t="s">
        <v>6928</v>
      </c>
    </row>
    <row r="3287" spans="1:73" hidden="1">
      <c r="A3287" s="103" t="s">
        <v>6929</v>
      </c>
      <c r="B3287" s="102">
        <v>45820</v>
      </c>
      <c r="C3287" s="104">
        <f>_xlfn.ISOWEEKNUM(Tabella2[[#This Row],[Date]])</f>
        <v>24</v>
      </c>
      <c r="D3287" s="104" t="s">
        <v>478</v>
      </c>
      <c r="E3287" s="190" t="s">
        <v>284</v>
      </c>
      <c r="F3287" s="104">
        <v>64</v>
      </c>
      <c r="G3287" s="104" t="s">
        <v>257</v>
      </c>
      <c r="H3287" s="105">
        <v>30</v>
      </c>
      <c r="I3287" s="104"/>
      <c r="J3287" s="104" t="s">
        <v>258</v>
      </c>
      <c r="K3287" s="104" t="s">
        <v>79</v>
      </c>
      <c r="L3287" s="104" t="s">
        <v>299</v>
      </c>
      <c r="M3287" s="104" t="s">
        <v>516</v>
      </c>
      <c r="N3287" s="104"/>
      <c r="O3287" s="108" t="str">
        <f>A3288</f>
        <v>15690</v>
      </c>
      <c r="P3287" s="111" t="s">
        <v>1993</v>
      </c>
      <c r="Q3287" s="153" t="s">
        <v>511</v>
      </c>
      <c r="R3287" s="153" t="s">
        <v>549</v>
      </c>
      <c r="S3287" s="153">
        <v>4.1666666666666657E-2</v>
      </c>
      <c r="T3287" s="153">
        <v>0.51041666666666663</v>
      </c>
      <c r="U3287" s="153">
        <v>0.53472222222222221</v>
      </c>
      <c r="V3287" s="153">
        <f>IF(ISBLANK(T3287),"",Tabella2[[#This Row],[ACT STOP]]-Tabella2[[#This Row],[ACT START]])</f>
        <v>2.430555555555558E-2</v>
      </c>
      <c r="W3287" s="104" t="s">
        <v>92</v>
      </c>
      <c r="X3287" s="104" t="s">
        <v>91</v>
      </c>
      <c r="Y3287" s="110" t="s">
        <v>6930</v>
      </c>
      <c r="Z3287" s="106"/>
      <c r="AA3287" s="104"/>
      <c r="AB3287" s="107"/>
      <c r="AC3287" s="72">
        <v>1</v>
      </c>
      <c r="AH3287" s="70"/>
      <c r="AI3287" s="70"/>
      <c r="AJ3287">
        <v>0</v>
      </c>
      <c r="AL3287" s="70"/>
      <c r="BL3287" t="s">
        <v>6931</v>
      </c>
      <c r="BM3287" s="135">
        <v>0.51041666666666663</v>
      </c>
      <c r="BN3287" s="136">
        <v>0.53472222222222221</v>
      </c>
      <c r="BO3287" s="101">
        <v>1.041666666666667E-2</v>
      </c>
      <c r="BQ3287" t="s">
        <v>102</v>
      </c>
      <c r="BR3287" s="109" t="str">
        <f t="shared" si="51"/>
        <v>SH-25-3276</v>
      </c>
      <c r="BS3287" s="109" t="s">
        <v>279</v>
      </c>
      <c r="BT3287" t="s">
        <v>92</v>
      </c>
      <c r="BU3287" t="s">
        <v>6932</v>
      </c>
    </row>
    <row r="3288" spans="1:73" hidden="1">
      <c r="A3288" s="103" t="s">
        <v>6933</v>
      </c>
      <c r="B3288" s="102">
        <v>45820</v>
      </c>
      <c r="C3288" s="104">
        <f>_xlfn.ISOWEEKNUM(Tabella2[[#This Row],[Date]])</f>
        <v>24</v>
      </c>
      <c r="D3288" s="104" t="s">
        <v>478</v>
      </c>
      <c r="E3288" s="190" t="s">
        <v>284</v>
      </c>
      <c r="F3288" s="104">
        <v>65</v>
      </c>
      <c r="G3288" s="104" t="s">
        <v>257</v>
      </c>
      <c r="H3288" s="105">
        <v>32</v>
      </c>
      <c r="I3288" s="104"/>
      <c r="J3288" s="104" t="s">
        <v>258</v>
      </c>
      <c r="K3288" s="104" t="s">
        <v>78</v>
      </c>
      <c r="L3288" s="104" t="s">
        <v>299</v>
      </c>
      <c r="M3288" s="104" t="s">
        <v>516</v>
      </c>
      <c r="N3288" s="104"/>
      <c r="O3288" s="108" t="str">
        <f>A3287</f>
        <v>15689</v>
      </c>
      <c r="P3288" s="111" t="s">
        <v>1993</v>
      </c>
      <c r="Q3288" s="153" t="s">
        <v>511</v>
      </c>
      <c r="R3288" s="153" t="s">
        <v>549</v>
      </c>
      <c r="S3288" s="153">
        <v>4.1666666666666657E-2</v>
      </c>
      <c r="T3288" s="153">
        <v>0.51041666666666663</v>
      </c>
      <c r="U3288" s="153">
        <v>0.53472222222222221</v>
      </c>
      <c r="V3288" s="153">
        <f>IF(ISBLANK(T3288),"",Tabella2[[#This Row],[ACT STOP]]-Tabella2[[#This Row],[ACT START]])</f>
        <v>2.430555555555558E-2</v>
      </c>
      <c r="W3288" s="104" t="s">
        <v>92</v>
      </c>
      <c r="X3288" s="104" t="s">
        <v>91</v>
      </c>
      <c r="Y3288" s="110" t="s">
        <v>6934</v>
      </c>
      <c r="Z3288" s="106"/>
      <c r="AA3288" s="104"/>
      <c r="AB3288" s="107"/>
      <c r="AC3288" s="72">
        <v>1</v>
      </c>
      <c r="AH3288" s="70"/>
      <c r="AI3288" s="70"/>
      <c r="AJ3288">
        <v>0</v>
      </c>
      <c r="AL3288" s="70"/>
      <c r="BL3288" t="s">
        <v>6931</v>
      </c>
      <c r="BM3288" s="135">
        <v>0.51041666666666663</v>
      </c>
      <c r="BN3288" s="136">
        <v>0.53472222222222221</v>
      </c>
      <c r="BO3288" s="101">
        <v>1.041666666666667E-2</v>
      </c>
      <c r="BQ3288" t="s">
        <v>102</v>
      </c>
      <c r="BR3288" s="109" t="str">
        <f t="shared" si="51"/>
        <v>SH-25-3277</v>
      </c>
      <c r="BS3288" s="109" t="s">
        <v>356</v>
      </c>
      <c r="BT3288" t="s">
        <v>92</v>
      </c>
      <c r="BU3288" t="s">
        <v>6935</v>
      </c>
    </row>
    <row r="3289" spans="1:73" hidden="1">
      <c r="A3289" s="103" t="s">
        <v>6936</v>
      </c>
      <c r="B3289" s="102">
        <v>45820</v>
      </c>
      <c r="C3289" s="104">
        <f>_xlfn.ISOWEEKNUM(Tabella2[[#This Row],[Date]])</f>
        <v>24</v>
      </c>
      <c r="D3289" s="104" t="s">
        <v>305</v>
      </c>
      <c r="E3289" s="190" t="s">
        <v>284</v>
      </c>
      <c r="F3289" s="104">
        <v>45</v>
      </c>
      <c r="G3289" s="104" t="s">
        <v>257</v>
      </c>
      <c r="H3289" s="105">
        <v>12</v>
      </c>
      <c r="I3289" s="104"/>
      <c r="J3289" s="104" t="s">
        <v>258</v>
      </c>
      <c r="K3289" s="104" t="s">
        <v>83</v>
      </c>
      <c r="L3289" s="104" t="s">
        <v>299</v>
      </c>
      <c r="M3289" s="104" t="s">
        <v>913</v>
      </c>
      <c r="N3289" s="104"/>
      <c r="O3289" s="108" t="str">
        <f>A3290</f>
        <v>15692</v>
      </c>
      <c r="P3289" s="111" t="s">
        <v>2422</v>
      </c>
      <c r="Q3289" s="153" t="s">
        <v>511</v>
      </c>
      <c r="R3289" s="153" t="s">
        <v>549</v>
      </c>
      <c r="S3289" s="153">
        <v>4.1666666666666657E-2</v>
      </c>
      <c r="T3289" s="153">
        <v>0.52083333333333337</v>
      </c>
      <c r="U3289" s="153">
        <v>0.55208333333333337</v>
      </c>
      <c r="V3289" s="153">
        <f>IF(ISBLANK(T3289),"",Tabella2[[#This Row],[ACT STOP]]-Tabella2[[#This Row],[ACT START]])</f>
        <v>3.125E-2</v>
      </c>
      <c r="W3289" s="104" t="s">
        <v>92</v>
      </c>
      <c r="X3289" s="104" t="s">
        <v>91</v>
      </c>
      <c r="Y3289" s="110" t="s">
        <v>6937</v>
      </c>
      <c r="Z3289" s="106"/>
      <c r="AA3289" s="104"/>
      <c r="AB3289" s="107"/>
      <c r="AC3289" s="72">
        <v>1</v>
      </c>
      <c r="AH3289" s="70"/>
      <c r="AI3289" s="70"/>
      <c r="AJ3289">
        <v>0</v>
      </c>
      <c r="AL3289" s="70"/>
      <c r="BL3289" t="s">
        <v>6938</v>
      </c>
      <c r="BM3289" s="135">
        <v>0.52083333333333337</v>
      </c>
      <c r="BN3289" s="136">
        <v>0.55208333333333337</v>
      </c>
      <c r="BO3289" s="101">
        <v>2.0833333333333329E-2</v>
      </c>
      <c r="BQ3289" t="s">
        <v>94</v>
      </c>
      <c r="BR3289" s="109" t="str">
        <f t="shared" si="51"/>
        <v>SH-25-3278</v>
      </c>
      <c r="BS3289" s="109" t="s">
        <v>266</v>
      </c>
      <c r="BT3289" t="s">
        <v>92</v>
      </c>
      <c r="BU3289" t="s">
        <v>6939</v>
      </c>
    </row>
    <row r="3290" spans="1:73" hidden="1">
      <c r="A3290" s="103" t="s">
        <v>6940</v>
      </c>
      <c r="B3290" s="102">
        <v>45820</v>
      </c>
      <c r="C3290" s="104">
        <f>_xlfn.ISOWEEKNUM(Tabella2[[#This Row],[Date]])</f>
        <v>24</v>
      </c>
      <c r="D3290" s="104" t="s">
        <v>305</v>
      </c>
      <c r="E3290" s="190" t="s">
        <v>284</v>
      </c>
      <c r="F3290" s="104">
        <v>46</v>
      </c>
      <c r="G3290" s="104" t="s">
        <v>284</v>
      </c>
      <c r="H3290" s="105">
        <v>9</v>
      </c>
      <c r="I3290" s="104"/>
      <c r="J3290" s="104" t="s">
        <v>258</v>
      </c>
      <c r="K3290" s="104" t="s">
        <v>80</v>
      </c>
      <c r="L3290" s="104" t="s">
        <v>299</v>
      </c>
      <c r="M3290" s="104" t="s">
        <v>913</v>
      </c>
      <c r="N3290" s="104"/>
      <c r="O3290" s="108" t="str">
        <f>A3289</f>
        <v>15691</v>
      </c>
      <c r="P3290" s="111" t="s">
        <v>2422</v>
      </c>
      <c r="Q3290" s="153" t="s">
        <v>511</v>
      </c>
      <c r="R3290" s="153" t="s">
        <v>549</v>
      </c>
      <c r="S3290" s="153">
        <v>4.1666666666666657E-2</v>
      </c>
      <c r="T3290" s="153">
        <v>0.52083333333333337</v>
      </c>
      <c r="U3290" s="153">
        <v>0.55208333333333337</v>
      </c>
      <c r="V3290" s="153">
        <f>IF(ISBLANK(T3290),"",Tabella2[[#This Row],[ACT STOP]]-Tabella2[[#This Row],[ACT START]])</f>
        <v>3.125E-2</v>
      </c>
      <c r="W3290" s="104" t="s">
        <v>92</v>
      </c>
      <c r="X3290" s="104" t="s">
        <v>91</v>
      </c>
      <c r="Y3290" s="110"/>
      <c r="Z3290" s="106"/>
      <c r="AA3290" s="104"/>
      <c r="AB3290" s="107"/>
      <c r="AC3290" s="72">
        <v>1</v>
      </c>
      <c r="AH3290" s="70"/>
      <c r="AI3290" s="70"/>
      <c r="AJ3290">
        <v>0</v>
      </c>
      <c r="AL3290" s="70"/>
      <c r="BM3290" s="135">
        <v>0.52083333333333337</v>
      </c>
      <c r="BN3290" s="136">
        <v>0.55208333333333337</v>
      </c>
      <c r="BO3290" s="101"/>
      <c r="BR3290" s="109" t="str">
        <f t="shared" si="51"/>
        <v>SH-25-3279</v>
      </c>
      <c r="BS3290" s="109" t="s">
        <v>339</v>
      </c>
      <c r="BT3290" t="s">
        <v>92</v>
      </c>
      <c r="BU3290" t="s">
        <v>6941</v>
      </c>
    </row>
    <row r="3291" spans="1:73" hidden="1">
      <c r="A3291" s="103" t="s">
        <v>6942</v>
      </c>
      <c r="B3291" s="102">
        <v>45820</v>
      </c>
      <c r="C3291" s="104">
        <f>_xlfn.ISOWEEKNUM(Tabella2[[#This Row],[Date]])</f>
        <v>24</v>
      </c>
      <c r="D3291" s="104" t="s">
        <v>509</v>
      </c>
      <c r="E3291" s="190" t="s">
        <v>284</v>
      </c>
      <c r="F3291" s="104">
        <v>71</v>
      </c>
      <c r="G3291" s="104" t="s">
        <v>257</v>
      </c>
      <c r="H3291" s="105">
        <v>9</v>
      </c>
      <c r="I3291" s="104"/>
      <c r="J3291" s="104" t="s">
        <v>258</v>
      </c>
      <c r="K3291" s="104" t="s">
        <v>79</v>
      </c>
      <c r="L3291" s="104" t="s">
        <v>299</v>
      </c>
      <c r="M3291" s="104" t="s">
        <v>516</v>
      </c>
      <c r="N3291" s="104"/>
      <c r="O3291" s="108" t="str">
        <f>A3292</f>
        <v>15694</v>
      </c>
      <c r="P3291" s="111" t="s">
        <v>1993</v>
      </c>
      <c r="Q3291" s="153" t="s">
        <v>272</v>
      </c>
      <c r="R3291" s="153" t="s">
        <v>576</v>
      </c>
      <c r="S3291" s="153">
        <v>4.1666666666666657E-2</v>
      </c>
      <c r="T3291" s="153" t="s">
        <v>272</v>
      </c>
      <c r="U3291" s="153" t="s">
        <v>576</v>
      </c>
      <c r="V3291" s="153">
        <f>IF(ISBLANK(T3291),"",Tabella2[[#This Row],[ACT STOP]]-Tabella2[[#This Row],[ACT START]])</f>
        <v>4.166666666666663E-2</v>
      </c>
      <c r="W3291" s="104" t="s">
        <v>92</v>
      </c>
      <c r="X3291" s="104" t="s">
        <v>91</v>
      </c>
      <c r="Y3291" s="110"/>
      <c r="Z3291" s="106"/>
      <c r="AA3291" s="104"/>
      <c r="AB3291" s="107"/>
      <c r="AC3291" s="72">
        <v>1</v>
      </c>
      <c r="AH3291" s="70"/>
      <c r="AI3291" s="70"/>
      <c r="AJ3291">
        <v>0</v>
      </c>
      <c r="AL3291" s="70"/>
      <c r="BM3291" s="135" t="s">
        <v>272</v>
      </c>
      <c r="BN3291" s="136" t="s">
        <v>576</v>
      </c>
      <c r="BO3291" s="101"/>
      <c r="BR3291" s="109" t="str">
        <f t="shared" si="51"/>
        <v>SH-25-3280</v>
      </c>
      <c r="BS3291" s="109" t="s">
        <v>318</v>
      </c>
      <c r="BT3291" t="s">
        <v>92</v>
      </c>
      <c r="BU3291" t="s">
        <v>6943</v>
      </c>
    </row>
    <row r="3292" spans="1:73" hidden="1">
      <c r="A3292" s="103" t="s">
        <v>6944</v>
      </c>
      <c r="B3292" s="102">
        <v>45820</v>
      </c>
      <c r="C3292" s="104">
        <f>_xlfn.ISOWEEKNUM(Tabella2[[#This Row],[Date]])</f>
        <v>24</v>
      </c>
      <c r="D3292" s="104" t="s">
        <v>509</v>
      </c>
      <c r="E3292" s="190" t="s">
        <v>284</v>
      </c>
      <c r="F3292" s="104">
        <v>70</v>
      </c>
      <c r="G3292" s="104" t="s">
        <v>257</v>
      </c>
      <c r="H3292" s="105">
        <v>1</v>
      </c>
      <c r="I3292" s="104"/>
      <c r="J3292" s="104" t="s">
        <v>258</v>
      </c>
      <c r="K3292" s="104" t="s">
        <v>78</v>
      </c>
      <c r="L3292" s="104" t="s">
        <v>299</v>
      </c>
      <c r="M3292" s="104" t="s">
        <v>516</v>
      </c>
      <c r="N3292" s="104"/>
      <c r="O3292" s="108" t="str">
        <f>A3291</f>
        <v>15693</v>
      </c>
      <c r="P3292" s="111" t="s">
        <v>1993</v>
      </c>
      <c r="Q3292" s="153" t="s">
        <v>272</v>
      </c>
      <c r="R3292" s="153" t="s">
        <v>576</v>
      </c>
      <c r="S3292" s="153">
        <v>4.1666666666666657E-2</v>
      </c>
      <c r="T3292" s="153" t="s">
        <v>272</v>
      </c>
      <c r="U3292" s="153" t="s">
        <v>576</v>
      </c>
      <c r="V3292" s="153">
        <f>IF(ISBLANK(T3292),"",Tabella2[[#This Row],[ACT STOP]]-Tabella2[[#This Row],[ACT START]])</f>
        <v>4.166666666666663E-2</v>
      </c>
      <c r="W3292" s="104" t="s">
        <v>92</v>
      </c>
      <c r="X3292" s="104" t="s">
        <v>91</v>
      </c>
      <c r="Y3292" s="110"/>
      <c r="Z3292" s="106"/>
      <c r="AA3292" s="104"/>
      <c r="AB3292" s="107"/>
      <c r="AC3292" s="72">
        <v>1</v>
      </c>
      <c r="AH3292" s="70"/>
      <c r="AI3292" s="70"/>
      <c r="AJ3292">
        <v>0</v>
      </c>
      <c r="AL3292" s="70"/>
      <c r="BM3292" s="135" t="s">
        <v>272</v>
      </c>
      <c r="BN3292" s="136" t="s">
        <v>576</v>
      </c>
      <c r="BO3292" s="101"/>
      <c r="BR3292" s="109" t="str">
        <f t="shared" si="51"/>
        <v>SH-25-3281</v>
      </c>
      <c r="BS3292" s="109" t="s">
        <v>332</v>
      </c>
      <c r="BT3292" t="s">
        <v>92</v>
      </c>
      <c r="BU3292" t="s">
        <v>6945</v>
      </c>
    </row>
    <row r="3293" spans="1:73" hidden="1">
      <c r="A3293" s="103" t="s">
        <v>6946</v>
      </c>
      <c r="B3293" s="102">
        <v>45820</v>
      </c>
      <c r="C3293" s="104">
        <f>_xlfn.ISOWEEKNUM(Tabella2[[#This Row],[Date]])</f>
        <v>24</v>
      </c>
      <c r="D3293" s="104" t="s">
        <v>574</v>
      </c>
      <c r="E3293" s="190" t="s">
        <v>284</v>
      </c>
      <c r="F3293" s="104">
        <v>67</v>
      </c>
      <c r="G3293" s="104" t="s">
        <v>257</v>
      </c>
      <c r="H3293" s="105">
        <v>17</v>
      </c>
      <c r="I3293" s="104"/>
      <c r="J3293" s="104" t="s">
        <v>258</v>
      </c>
      <c r="K3293" s="104" t="s">
        <v>83</v>
      </c>
      <c r="L3293" s="104" t="s">
        <v>299</v>
      </c>
      <c r="M3293" s="104" t="s">
        <v>276</v>
      </c>
      <c r="N3293" s="104"/>
      <c r="O3293" s="108" t="str">
        <f>A923</f>
        <v>13325</v>
      </c>
      <c r="P3293" s="111" t="s">
        <v>2791</v>
      </c>
      <c r="Q3293" s="153" t="s">
        <v>272</v>
      </c>
      <c r="R3293" s="153" t="s">
        <v>576</v>
      </c>
      <c r="S3293" s="153">
        <v>4.1666666666666657E-2</v>
      </c>
      <c r="T3293" s="153">
        <v>0.5625</v>
      </c>
      <c r="U3293" s="153">
        <v>0.60416666666666663</v>
      </c>
      <c r="V3293" s="153">
        <f>IF(ISBLANK(T3293),"",Tabella2[[#This Row],[ACT STOP]]-Tabella2[[#This Row],[ACT START]])</f>
        <v>4.166666666666663E-2</v>
      </c>
      <c r="W3293" s="104" t="s">
        <v>92</v>
      </c>
      <c r="X3293" s="104" t="s">
        <v>91</v>
      </c>
      <c r="Y3293" s="110"/>
      <c r="Z3293" s="106"/>
      <c r="AA3293" s="104"/>
      <c r="AB3293" s="107"/>
      <c r="AC3293" s="72">
        <v>1</v>
      </c>
      <c r="AH3293" s="70"/>
      <c r="AI3293" s="70"/>
      <c r="AJ3293">
        <v>0</v>
      </c>
      <c r="AL3293" s="70"/>
      <c r="BM3293" s="135">
        <v>0.5625</v>
      </c>
      <c r="BN3293" s="136">
        <v>0.60416666666666663</v>
      </c>
      <c r="BO3293" s="101"/>
      <c r="BR3293" s="109" t="str">
        <f t="shared" si="51"/>
        <v>SH-25-3282</v>
      </c>
      <c r="BS3293" s="109" t="s">
        <v>393</v>
      </c>
      <c r="BT3293" t="s">
        <v>92</v>
      </c>
      <c r="BU3293" t="s">
        <v>6947</v>
      </c>
    </row>
    <row r="3294" spans="1:73" hidden="1">
      <c r="A3294" s="103" t="s">
        <v>6948</v>
      </c>
      <c r="B3294" s="102">
        <v>45821</v>
      </c>
      <c r="C3294" s="104">
        <f>_xlfn.ISOWEEKNUM(Tabella2[[#This Row],[Date]])</f>
        <v>24</v>
      </c>
      <c r="D3294" s="104" t="s">
        <v>275</v>
      </c>
      <c r="E3294" s="104" t="s">
        <v>256</v>
      </c>
      <c r="F3294" s="104">
        <v>56</v>
      </c>
      <c r="G3294" s="104" t="s">
        <v>257</v>
      </c>
      <c r="H3294" s="105">
        <v>14</v>
      </c>
      <c r="I3294" s="104" t="s">
        <v>258</v>
      </c>
      <c r="J3294" s="104"/>
      <c r="K3294" s="104" t="s">
        <v>79</v>
      </c>
      <c r="L3294" s="104" t="s">
        <v>299</v>
      </c>
      <c r="M3294" s="104" t="s">
        <v>386</v>
      </c>
      <c r="N3294" s="104"/>
      <c r="O3294" s="108" t="str">
        <f>A3295</f>
        <v>15697</v>
      </c>
      <c r="P3294" s="111" t="s">
        <v>565</v>
      </c>
      <c r="Q3294" s="153" t="s">
        <v>605</v>
      </c>
      <c r="R3294" s="153" t="s">
        <v>285</v>
      </c>
      <c r="S3294" s="153">
        <v>4.1666666666666657E-2</v>
      </c>
      <c r="T3294" s="153" t="s">
        <v>605</v>
      </c>
      <c r="U3294" s="153">
        <v>0.28472222222222221</v>
      </c>
      <c r="V3294" s="153">
        <f>IF(ISBLANK(T3294),"",Tabella2[[#This Row],[ACT STOP]]-Tabella2[[#This Row],[ACT START]])</f>
        <v>3.472222222222221E-2</v>
      </c>
      <c r="W3294" s="104" t="s">
        <v>92</v>
      </c>
      <c r="X3294" s="104" t="s">
        <v>91</v>
      </c>
      <c r="Y3294" s="110"/>
      <c r="Z3294" s="106"/>
      <c r="AA3294" s="104"/>
      <c r="AB3294" s="107"/>
      <c r="AC3294" s="72">
        <v>1</v>
      </c>
      <c r="AH3294" s="70"/>
      <c r="AI3294" s="70"/>
      <c r="AJ3294">
        <v>0</v>
      </c>
      <c r="AL3294" s="70"/>
      <c r="BM3294" s="135" t="s">
        <v>605</v>
      </c>
      <c r="BN3294" s="136">
        <v>0.28472222222222221</v>
      </c>
      <c r="BO3294" s="101"/>
      <c r="BR3294" s="109" t="str">
        <f t="shared" si="51"/>
        <v>SH-25-3283</v>
      </c>
      <c r="BS3294" s="109" t="s">
        <v>372</v>
      </c>
      <c r="BT3294" t="s">
        <v>92</v>
      </c>
      <c r="BU3294" t="s">
        <v>6949</v>
      </c>
    </row>
    <row r="3295" spans="1:73" hidden="1">
      <c r="A3295" s="103" t="s">
        <v>6950</v>
      </c>
      <c r="B3295" s="102">
        <v>45821</v>
      </c>
      <c r="C3295" s="104">
        <f>_xlfn.ISOWEEKNUM(Tabella2[[#This Row],[Date]])</f>
        <v>24</v>
      </c>
      <c r="D3295" s="104" t="s">
        <v>275</v>
      </c>
      <c r="E3295" s="104" t="s">
        <v>256</v>
      </c>
      <c r="F3295" s="104">
        <v>61</v>
      </c>
      <c r="G3295" s="104" t="s">
        <v>257</v>
      </c>
      <c r="H3295" s="105">
        <v>1</v>
      </c>
      <c r="I3295" s="104" t="s">
        <v>258</v>
      </c>
      <c r="J3295" s="104"/>
      <c r="K3295" s="104" t="s">
        <v>78</v>
      </c>
      <c r="L3295" s="104" t="s">
        <v>299</v>
      </c>
      <c r="M3295" s="104" t="s">
        <v>386</v>
      </c>
      <c r="N3295" s="104"/>
      <c r="O3295" s="108" t="str">
        <f>A3294</f>
        <v>15696</v>
      </c>
      <c r="P3295" s="111" t="s">
        <v>565</v>
      </c>
      <c r="Q3295" s="153">
        <v>0.25</v>
      </c>
      <c r="R3295" s="153">
        <v>0.29166666666666669</v>
      </c>
      <c r="S3295" s="153">
        <v>4.1666666666666657E-2</v>
      </c>
      <c r="T3295" s="153" t="s">
        <v>605</v>
      </c>
      <c r="U3295" s="153">
        <v>0.28472222222222221</v>
      </c>
      <c r="V3295" s="153">
        <f>IF(ISBLANK(T3295),"",Tabella2[[#This Row],[ACT STOP]]-Tabella2[[#This Row],[ACT START]])</f>
        <v>3.472222222222221E-2</v>
      </c>
      <c r="W3295" s="104" t="s">
        <v>92</v>
      </c>
      <c r="X3295" s="104" t="s">
        <v>91</v>
      </c>
      <c r="Y3295" s="110"/>
      <c r="Z3295" s="106"/>
      <c r="AA3295" s="104"/>
      <c r="AB3295" s="107"/>
      <c r="AC3295" s="72">
        <v>1</v>
      </c>
      <c r="AH3295" s="70"/>
      <c r="AI3295" s="70"/>
      <c r="AJ3295">
        <v>0</v>
      </c>
      <c r="AL3295" s="70"/>
      <c r="BM3295" s="135" t="s">
        <v>605</v>
      </c>
      <c r="BN3295" s="136">
        <v>0.28472222222222221</v>
      </c>
      <c r="BO3295" s="101"/>
      <c r="BR3295" s="109" t="str">
        <f t="shared" si="51"/>
        <v>SH-25-3284</v>
      </c>
      <c r="BS3295" s="109" t="s">
        <v>332</v>
      </c>
      <c r="BT3295" t="s">
        <v>92</v>
      </c>
      <c r="BU3295" t="s">
        <v>6951</v>
      </c>
    </row>
    <row r="3296" spans="1:73" hidden="1">
      <c r="A3296" s="103" t="s">
        <v>6952</v>
      </c>
      <c r="B3296" s="102">
        <v>45821</v>
      </c>
      <c r="C3296" s="104">
        <f>_xlfn.ISOWEEKNUM(Tabella2[[#This Row],[Date]])</f>
        <v>24</v>
      </c>
      <c r="D3296" s="104" t="s">
        <v>275</v>
      </c>
      <c r="E3296" s="104" t="s">
        <v>256</v>
      </c>
      <c r="F3296" s="104">
        <v>57</v>
      </c>
      <c r="G3296" s="104" t="s">
        <v>257</v>
      </c>
      <c r="H3296" s="105">
        <v>32</v>
      </c>
      <c r="I3296" s="104" t="s">
        <v>258</v>
      </c>
      <c r="J3296" s="104"/>
      <c r="K3296" s="104" t="s">
        <v>80</v>
      </c>
      <c r="L3296" s="104" t="s">
        <v>259</v>
      </c>
      <c r="M3296" s="104" t="s">
        <v>269</v>
      </c>
      <c r="N3296" s="104"/>
      <c r="O3296" s="106"/>
      <c r="P3296" s="111" t="s">
        <v>270</v>
      </c>
      <c r="Q3296" s="153" t="s">
        <v>605</v>
      </c>
      <c r="R3296" s="153" t="s">
        <v>285</v>
      </c>
      <c r="S3296" s="153">
        <v>4.1666666666666657E-2</v>
      </c>
      <c r="T3296" s="153">
        <v>0.25</v>
      </c>
      <c r="U3296" s="153">
        <v>0.29166666666666669</v>
      </c>
      <c r="V3296" s="153">
        <f>IF(ISBLANK(T3296),"",Tabella2[[#This Row],[ACT STOP]]-Tabella2[[#This Row],[ACT START]])</f>
        <v>4.1666666666666685E-2</v>
      </c>
      <c r="W3296" s="104" t="s">
        <v>92</v>
      </c>
      <c r="X3296" s="104" t="s">
        <v>91</v>
      </c>
      <c r="Y3296" s="110" t="s">
        <v>6953</v>
      </c>
      <c r="Z3296" s="106"/>
      <c r="AA3296" s="104"/>
      <c r="AB3296" s="107"/>
      <c r="AC3296" s="72">
        <v>1</v>
      </c>
      <c r="AH3296" s="70"/>
      <c r="AI3296" s="70"/>
      <c r="AJ3296">
        <v>0</v>
      </c>
      <c r="AL3296" s="70"/>
      <c r="BM3296" s="135">
        <v>0.25</v>
      </c>
      <c r="BN3296" s="136">
        <v>0.29166666666666669</v>
      </c>
      <c r="BO3296" s="101"/>
      <c r="BR3296" s="109" t="str">
        <f t="shared" si="51"/>
        <v>SH-25-3285</v>
      </c>
      <c r="BS3296" s="109" t="s">
        <v>356</v>
      </c>
      <c r="BT3296" t="s">
        <v>92</v>
      </c>
      <c r="BU3296" t="s">
        <v>6954</v>
      </c>
    </row>
    <row r="3297" spans="1:73" hidden="1">
      <c r="A3297" s="103" t="s">
        <v>6955</v>
      </c>
      <c r="B3297" s="102">
        <v>45821</v>
      </c>
      <c r="C3297" s="104">
        <f>_xlfn.ISOWEEKNUM(Tabella2[[#This Row],[Date]])</f>
        <v>24</v>
      </c>
      <c r="D3297" s="104" t="s">
        <v>755</v>
      </c>
      <c r="E3297" s="104" t="s">
        <v>256</v>
      </c>
      <c r="F3297" s="104">
        <v>58</v>
      </c>
      <c r="G3297" s="104" t="s">
        <v>284</v>
      </c>
      <c r="H3297" s="105">
        <v>10</v>
      </c>
      <c r="I3297" s="104" t="s">
        <v>258</v>
      </c>
      <c r="J3297" s="104"/>
      <c r="K3297" s="104" t="s">
        <v>81</v>
      </c>
      <c r="L3297" s="104" t="s">
        <v>259</v>
      </c>
      <c r="M3297" s="104" t="s">
        <v>269</v>
      </c>
      <c r="N3297" s="104"/>
      <c r="O3297" s="106"/>
      <c r="P3297" s="111" t="s">
        <v>270</v>
      </c>
      <c r="Q3297" s="153" t="s">
        <v>605</v>
      </c>
      <c r="R3297" s="153" t="s">
        <v>285</v>
      </c>
      <c r="S3297" s="153">
        <v>4.1666666666666657E-2</v>
      </c>
      <c r="T3297" s="153">
        <v>0.25</v>
      </c>
      <c r="U3297" s="153">
        <v>0.29166666666666669</v>
      </c>
      <c r="V3297" s="153">
        <f>IF(ISBLANK(T3297),"",Tabella2[[#This Row],[ACT STOP]]-Tabella2[[#This Row],[ACT START]])</f>
        <v>4.1666666666666685E-2</v>
      </c>
      <c r="W3297" s="104" t="s">
        <v>92</v>
      </c>
      <c r="X3297" s="104" t="s">
        <v>91</v>
      </c>
      <c r="Y3297" s="110"/>
      <c r="Z3297" s="106"/>
      <c r="AA3297" s="104"/>
      <c r="AB3297" s="107"/>
      <c r="AC3297" s="72">
        <v>1</v>
      </c>
      <c r="AH3297" s="70"/>
      <c r="AI3297" s="70"/>
      <c r="AJ3297">
        <v>0</v>
      </c>
      <c r="AL3297" s="70"/>
      <c r="BM3297" s="135">
        <v>0.25</v>
      </c>
      <c r="BN3297" s="136">
        <v>0.29166666666666669</v>
      </c>
      <c r="BO3297" s="101"/>
      <c r="BR3297" s="109" t="str">
        <f t="shared" si="51"/>
        <v>SH-25-3286</v>
      </c>
      <c r="BS3297" s="109" t="s">
        <v>896</v>
      </c>
      <c r="BT3297" t="s">
        <v>92</v>
      </c>
      <c r="BU3297" t="s">
        <v>6956</v>
      </c>
    </row>
    <row r="3298" spans="1:73" hidden="1">
      <c r="A3298" s="103" t="s">
        <v>6957</v>
      </c>
      <c r="B3298" s="102">
        <v>45821</v>
      </c>
      <c r="C3298" s="104">
        <f>_xlfn.ISOWEEKNUM(Tabella2[[#This Row],[Date]])</f>
        <v>24</v>
      </c>
      <c r="D3298" s="104" t="s">
        <v>305</v>
      </c>
      <c r="E3298" s="104" t="s">
        <v>284</v>
      </c>
      <c r="F3298" s="104">
        <v>46</v>
      </c>
      <c r="G3298" s="104" t="s">
        <v>257</v>
      </c>
      <c r="H3298" s="105">
        <v>13</v>
      </c>
      <c r="I3298" s="104"/>
      <c r="J3298" s="104" t="s">
        <v>258</v>
      </c>
      <c r="K3298" s="104" t="s">
        <v>79</v>
      </c>
      <c r="L3298" s="104" t="s">
        <v>299</v>
      </c>
      <c r="M3298" s="104" t="s">
        <v>915</v>
      </c>
      <c r="N3298" s="104"/>
      <c r="O3298" s="108" t="str">
        <f>A3299</f>
        <v>15701</v>
      </c>
      <c r="P3298" s="111" t="s">
        <v>2417</v>
      </c>
      <c r="Q3298" s="153" t="s">
        <v>617</v>
      </c>
      <c r="R3298" s="153" t="s">
        <v>525</v>
      </c>
      <c r="S3298" s="153">
        <v>4.1666666666666657E-2</v>
      </c>
      <c r="T3298" s="153">
        <v>0.3125</v>
      </c>
      <c r="U3298" s="153">
        <v>0.35416666666666669</v>
      </c>
      <c r="V3298" s="153">
        <f>IF(ISBLANK(T3298),"",Tabella2[[#This Row],[ACT STOP]]-Tabella2[[#This Row],[ACT START]])</f>
        <v>4.1666666666666685E-2</v>
      </c>
      <c r="W3298" s="104" t="s">
        <v>92</v>
      </c>
      <c r="X3298" s="104" t="s">
        <v>91</v>
      </c>
      <c r="Y3298" s="110"/>
      <c r="Z3298" s="106"/>
      <c r="AA3298" s="104"/>
      <c r="AB3298" s="107"/>
      <c r="AC3298" s="72">
        <v>1</v>
      </c>
      <c r="AH3298" s="70"/>
      <c r="AI3298" s="70"/>
      <c r="AJ3298">
        <v>0</v>
      </c>
      <c r="AL3298" s="70"/>
      <c r="BM3298" s="135">
        <v>0.3125</v>
      </c>
      <c r="BN3298" s="136">
        <v>0.35416666666666669</v>
      </c>
      <c r="BO3298" s="101"/>
      <c r="BR3298" s="109" t="str">
        <f t="shared" si="51"/>
        <v>SH-25-3287</v>
      </c>
      <c r="BS3298" s="109" t="s">
        <v>427</v>
      </c>
      <c r="BT3298" t="s">
        <v>92</v>
      </c>
      <c r="BU3298" t="s">
        <v>6958</v>
      </c>
    </row>
    <row r="3299" spans="1:73" hidden="1">
      <c r="A3299" s="103" t="s">
        <v>6959</v>
      </c>
      <c r="B3299" s="102">
        <v>45821</v>
      </c>
      <c r="C3299" s="104">
        <f>_xlfn.ISOWEEKNUM(Tabella2[[#This Row],[Date]])</f>
        <v>24</v>
      </c>
      <c r="D3299" s="104" t="s">
        <v>305</v>
      </c>
      <c r="E3299" s="104" t="s">
        <v>284</v>
      </c>
      <c r="F3299" s="104">
        <v>45</v>
      </c>
      <c r="G3299" s="104" t="s">
        <v>257</v>
      </c>
      <c r="H3299" s="105">
        <v>2</v>
      </c>
      <c r="I3299" s="104"/>
      <c r="J3299" s="104" t="s">
        <v>258</v>
      </c>
      <c r="K3299" s="104" t="s">
        <v>78</v>
      </c>
      <c r="L3299" s="104" t="s">
        <v>299</v>
      </c>
      <c r="M3299" s="104" t="s">
        <v>915</v>
      </c>
      <c r="N3299" s="104"/>
      <c r="O3299" s="108" t="str">
        <f>A3298</f>
        <v>15700</v>
      </c>
      <c r="P3299" s="111" t="s">
        <v>2417</v>
      </c>
      <c r="Q3299" s="153">
        <v>0.3125</v>
      </c>
      <c r="R3299" s="153">
        <v>0.35416666666666669</v>
      </c>
      <c r="S3299" s="153">
        <v>4.1666666666666657E-2</v>
      </c>
      <c r="T3299" s="153">
        <v>0.3125</v>
      </c>
      <c r="U3299" s="153">
        <v>0.35416666666666669</v>
      </c>
      <c r="V3299" s="153">
        <f>IF(ISBLANK(T3299),"",Tabella2[[#This Row],[ACT STOP]]-Tabella2[[#This Row],[ACT START]])</f>
        <v>4.1666666666666685E-2</v>
      </c>
      <c r="W3299" s="104" t="s">
        <v>92</v>
      </c>
      <c r="X3299" s="104" t="s">
        <v>91</v>
      </c>
      <c r="Y3299" s="110"/>
      <c r="Z3299" s="106"/>
      <c r="AA3299" s="104"/>
      <c r="AB3299" s="107"/>
      <c r="AC3299" s="72">
        <v>1</v>
      </c>
      <c r="AH3299" s="70"/>
      <c r="AI3299" s="70"/>
      <c r="AJ3299">
        <v>0</v>
      </c>
      <c r="AL3299" s="70"/>
      <c r="BL3299" t="s">
        <v>6960</v>
      </c>
      <c r="BM3299" s="135">
        <v>0.3125</v>
      </c>
      <c r="BN3299" s="136">
        <v>0.35416666666666669</v>
      </c>
      <c r="BO3299" s="101"/>
      <c r="BR3299" s="109" t="str">
        <f t="shared" si="51"/>
        <v>SH-25-3288</v>
      </c>
      <c r="BS3299" s="109" t="s">
        <v>368</v>
      </c>
      <c r="BT3299" t="s">
        <v>92</v>
      </c>
      <c r="BU3299" t="s">
        <v>6961</v>
      </c>
    </row>
    <row r="3300" spans="1:73" hidden="1">
      <c r="A3300" s="103" t="s">
        <v>6962</v>
      </c>
      <c r="B3300" s="102">
        <v>45821</v>
      </c>
      <c r="C3300" s="104">
        <f>_xlfn.ISOWEEKNUM(Tabella2[[#This Row],[Date]])</f>
        <v>24</v>
      </c>
      <c r="D3300" s="104" t="s">
        <v>305</v>
      </c>
      <c r="E3300" s="104" t="s">
        <v>284</v>
      </c>
      <c r="F3300" s="104">
        <v>47</v>
      </c>
      <c r="G3300" s="104" t="s">
        <v>284</v>
      </c>
      <c r="H3300" s="105">
        <v>9</v>
      </c>
      <c r="I3300" s="104"/>
      <c r="J3300" s="104" t="s">
        <v>258</v>
      </c>
      <c r="K3300" s="104" t="s">
        <v>83</v>
      </c>
      <c r="L3300" s="104" t="s">
        <v>299</v>
      </c>
      <c r="M3300" s="104" t="s">
        <v>913</v>
      </c>
      <c r="N3300" s="104"/>
      <c r="O3300" s="108" t="str">
        <f>A925</f>
        <v>13327</v>
      </c>
      <c r="P3300" s="111" t="s">
        <v>2422</v>
      </c>
      <c r="Q3300" s="153" t="s">
        <v>617</v>
      </c>
      <c r="R3300" s="153" t="s">
        <v>525</v>
      </c>
      <c r="S3300" s="153">
        <v>4.1666666666666657E-2</v>
      </c>
      <c r="T3300" s="153">
        <v>0.3125</v>
      </c>
      <c r="U3300" s="153">
        <v>0.35416666666666669</v>
      </c>
      <c r="V3300" s="153">
        <f>IF(ISBLANK(T3300),"",Tabella2[[#This Row],[ACT STOP]]-Tabella2[[#This Row],[ACT START]])</f>
        <v>4.1666666666666685E-2</v>
      </c>
      <c r="W3300" s="104" t="s">
        <v>92</v>
      </c>
      <c r="X3300" s="104" t="s">
        <v>91</v>
      </c>
      <c r="Y3300" s="110" t="s">
        <v>6963</v>
      </c>
      <c r="Z3300" s="106"/>
      <c r="AA3300" s="104"/>
      <c r="AB3300" s="107"/>
      <c r="AC3300" s="72">
        <v>1</v>
      </c>
      <c r="AH3300" s="70"/>
      <c r="AI3300" s="70"/>
      <c r="AJ3300">
        <v>0</v>
      </c>
      <c r="AL3300" s="70"/>
      <c r="BM3300" s="135">
        <v>0.3125</v>
      </c>
      <c r="BN3300" s="136">
        <v>0.35416666666666669</v>
      </c>
      <c r="BO3300" s="101"/>
      <c r="BR3300" s="109" t="str">
        <f t="shared" si="51"/>
        <v>SH-25-3289</v>
      </c>
      <c r="BS3300" s="109" t="s">
        <v>339</v>
      </c>
      <c r="BT3300" t="s">
        <v>92</v>
      </c>
      <c r="BU3300" t="s">
        <v>6964</v>
      </c>
    </row>
    <row r="3301" spans="1:73" hidden="1">
      <c r="A3301" s="103" t="s">
        <v>6965</v>
      </c>
      <c r="B3301" s="102">
        <v>45821</v>
      </c>
      <c r="C3301" s="104">
        <f>_xlfn.ISOWEEKNUM(Tabella2[[#This Row],[Date]])</f>
        <v>24</v>
      </c>
      <c r="D3301" s="104" t="s">
        <v>275</v>
      </c>
      <c r="E3301" s="104" t="s">
        <v>256</v>
      </c>
      <c r="F3301" s="104">
        <v>57</v>
      </c>
      <c r="G3301" s="104" t="s">
        <v>257</v>
      </c>
      <c r="H3301" s="105">
        <v>1</v>
      </c>
      <c r="I3301" s="104" t="s">
        <v>258</v>
      </c>
      <c r="J3301" s="104"/>
      <c r="K3301" s="104" t="s">
        <v>79</v>
      </c>
      <c r="L3301" s="104" t="s">
        <v>299</v>
      </c>
      <c r="M3301" s="104" t="s">
        <v>386</v>
      </c>
      <c r="N3301" s="104"/>
      <c r="O3301" s="108" t="str">
        <f>A3302</f>
        <v>15704</v>
      </c>
      <c r="P3301" s="111" t="s">
        <v>2075</v>
      </c>
      <c r="Q3301" s="153" t="s">
        <v>631</v>
      </c>
      <c r="R3301" s="153" t="s">
        <v>498</v>
      </c>
      <c r="S3301" s="153">
        <v>4.1666666666666657E-2</v>
      </c>
      <c r="T3301" s="153" t="s">
        <v>631</v>
      </c>
      <c r="U3301" s="153">
        <v>0.40972222222222221</v>
      </c>
      <c r="V3301" s="153">
        <f>IF(ISBLANK(T3301),"",Tabella2[[#This Row],[ACT STOP]]-Tabella2[[#This Row],[ACT START]])</f>
        <v>3.472222222222221E-2</v>
      </c>
      <c r="W3301" s="104" t="s">
        <v>92</v>
      </c>
      <c r="X3301" s="104" t="s">
        <v>91</v>
      </c>
      <c r="Y3301" s="110"/>
      <c r="Z3301" s="106"/>
      <c r="AA3301" s="104"/>
      <c r="AB3301" s="107"/>
      <c r="AC3301" s="72">
        <v>1</v>
      </c>
      <c r="AH3301" s="70"/>
      <c r="AI3301" s="70"/>
      <c r="AJ3301">
        <v>0</v>
      </c>
      <c r="AL3301" s="70"/>
      <c r="BM3301" s="135" t="s">
        <v>631</v>
      </c>
      <c r="BN3301" s="136">
        <v>0.40972222222222221</v>
      </c>
      <c r="BO3301" s="101"/>
      <c r="BR3301" s="109" t="str">
        <f t="shared" si="51"/>
        <v>SH-25-3290</v>
      </c>
      <c r="BS3301" s="109" t="s">
        <v>332</v>
      </c>
      <c r="BT3301" t="s">
        <v>92</v>
      </c>
      <c r="BU3301" t="s">
        <v>6966</v>
      </c>
    </row>
    <row r="3302" spans="1:73" hidden="1">
      <c r="A3302" s="103" t="s">
        <v>6967</v>
      </c>
      <c r="B3302" s="102">
        <v>45821</v>
      </c>
      <c r="C3302" s="104">
        <f>_xlfn.ISOWEEKNUM(Tabella2[[#This Row],[Date]])</f>
        <v>24</v>
      </c>
      <c r="D3302" s="104" t="s">
        <v>755</v>
      </c>
      <c r="E3302" s="104" t="s">
        <v>256</v>
      </c>
      <c r="F3302" s="104">
        <v>58</v>
      </c>
      <c r="G3302" s="104" t="s">
        <v>257</v>
      </c>
      <c r="H3302" s="105">
        <v>14</v>
      </c>
      <c r="I3302" s="104" t="s">
        <v>258</v>
      </c>
      <c r="J3302" s="104"/>
      <c r="K3302" s="104" t="s">
        <v>78</v>
      </c>
      <c r="L3302" s="104" t="s">
        <v>299</v>
      </c>
      <c r="M3302" s="104" t="s">
        <v>386</v>
      </c>
      <c r="N3302" s="104"/>
      <c r="O3302" s="108" t="str">
        <f>A3301</f>
        <v>15703</v>
      </c>
      <c r="P3302" s="111" t="s">
        <v>2075</v>
      </c>
      <c r="Q3302" s="153">
        <v>0.375</v>
      </c>
      <c r="R3302" s="153">
        <v>0.41666666666666669</v>
      </c>
      <c r="S3302" s="153">
        <v>4.1666666666666657E-2</v>
      </c>
      <c r="T3302" s="153" t="s">
        <v>631</v>
      </c>
      <c r="U3302" s="153">
        <v>0.40972222222222221</v>
      </c>
      <c r="V3302" s="153">
        <f>IF(ISBLANK(T3302),"",Tabella2[[#This Row],[ACT STOP]]-Tabella2[[#This Row],[ACT START]])</f>
        <v>3.472222222222221E-2</v>
      </c>
      <c r="W3302" s="104" t="s">
        <v>92</v>
      </c>
      <c r="X3302" s="104" t="s">
        <v>91</v>
      </c>
      <c r="Y3302" s="110"/>
      <c r="Z3302" s="106"/>
      <c r="AA3302" s="104"/>
      <c r="AB3302" s="107"/>
      <c r="AC3302" s="72">
        <v>1</v>
      </c>
      <c r="AH3302" s="70"/>
      <c r="AI3302" s="70"/>
      <c r="AJ3302">
        <v>0</v>
      </c>
      <c r="AL3302" s="70"/>
      <c r="BM3302" s="135" t="s">
        <v>631</v>
      </c>
      <c r="BN3302" s="136">
        <v>0.40972222222222221</v>
      </c>
      <c r="BO3302" s="101"/>
      <c r="BR3302" s="109" t="str">
        <f t="shared" si="51"/>
        <v>SH-25-3291</v>
      </c>
      <c r="BS3302" s="109" t="s">
        <v>372</v>
      </c>
      <c r="BT3302" t="s">
        <v>92</v>
      </c>
      <c r="BU3302" t="s">
        <v>6968</v>
      </c>
    </row>
    <row r="3303" spans="1:73" hidden="1">
      <c r="A3303" s="103" t="s">
        <v>6969</v>
      </c>
      <c r="B3303" s="102">
        <v>45821</v>
      </c>
      <c r="C3303" s="104">
        <f>_xlfn.ISOWEEKNUM(Tabella2[[#This Row],[Date]])</f>
        <v>24</v>
      </c>
      <c r="D3303" s="104" t="s">
        <v>321</v>
      </c>
      <c r="E3303" s="104" t="s">
        <v>284</v>
      </c>
      <c r="F3303" s="104">
        <v>53</v>
      </c>
      <c r="G3303" s="104" t="s">
        <v>257</v>
      </c>
      <c r="H3303" s="105">
        <v>12</v>
      </c>
      <c r="I3303" s="104"/>
      <c r="J3303" s="104" t="s">
        <v>258</v>
      </c>
      <c r="K3303" s="104" t="s">
        <v>83</v>
      </c>
      <c r="L3303" s="104" t="s">
        <v>299</v>
      </c>
      <c r="M3303" s="104" t="s">
        <v>276</v>
      </c>
      <c r="N3303" s="104"/>
      <c r="O3303" s="108" t="str">
        <f>A926</f>
        <v>13328</v>
      </c>
      <c r="P3303" s="111" t="s">
        <v>733</v>
      </c>
      <c r="Q3303" s="153" t="s">
        <v>631</v>
      </c>
      <c r="R3303" s="153" t="s">
        <v>498</v>
      </c>
      <c r="S3303" s="153">
        <v>4.1666666666666657E-2</v>
      </c>
      <c r="T3303" s="153">
        <v>0.375</v>
      </c>
      <c r="U3303" s="153">
        <v>0.41666666666666669</v>
      </c>
      <c r="V3303" s="153">
        <f>IF(ISBLANK(T3303),"",Tabella2[[#This Row],[ACT STOP]]-Tabella2[[#This Row],[ACT START]])</f>
        <v>4.1666666666666685E-2</v>
      </c>
      <c r="W3303" s="104" t="s">
        <v>92</v>
      </c>
      <c r="X3303" s="104" t="s">
        <v>91</v>
      </c>
      <c r="Y3303" s="110"/>
      <c r="Z3303" s="106"/>
      <c r="AA3303" s="104"/>
      <c r="AB3303" s="107"/>
      <c r="AC3303" s="72">
        <v>1</v>
      </c>
      <c r="AH3303" s="70"/>
      <c r="AI3303" s="70"/>
      <c r="AJ3303">
        <v>0</v>
      </c>
      <c r="AL3303" s="70"/>
      <c r="BM3303" s="135">
        <v>0.375</v>
      </c>
      <c r="BN3303" s="136">
        <v>0.41666666666666669</v>
      </c>
      <c r="BO3303" s="101"/>
      <c r="BR3303" s="109" t="str">
        <f t="shared" si="51"/>
        <v>SH-25-3292</v>
      </c>
      <c r="BS3303" s="109" t="s">
        <v>266</v>
      </c>
      <c r="BT3303" t="s">
        <v>92</v>
      </c>
      <c r="BU3303" t="s">
        <v>6970</v>
      </c>
    </row>
    <row r="3304" spans="1:73" hidden="1">
      <c r="A3304" s="103" t="s">
        <v>6971</v>
      </c>
      <c r="B3304" s="102">
        <v>45821</v>
      </c>
      <c r="C3304" s="104">
        <f>_xlfn.ISOWEEKNUM(Tabella2[[#This Row],[Date]])</f>
        <v>24</v>
      </c>
      <c r="D3304" s="104" t="s">
        <v>509</v>
      </c>
      <c r="E3304" s="104" t="s">
        <v>284</v>
      </c>
      <c r="F3304" s="104">
        <v>70</v>
      </c>
      <c r="G3304" s="104" t="s">
        <v>257</v>
      </c>
      <c r="H3304" s="105">
        <v>9</v>
      </c>
      <c r="I3304" s="104"/>
      <c r="J3304" s="104" t="s">
        <v>258</v>
      </c>
      <c r="K3304" s="104" t="s">
        <v>79</v>
      </c>
      <c r="L3304" s="104" t="s">
        <v>299</v>
      </c>
      <c r="M3304" s="104" t="s">
        <v>516</v>
      </c>
      <c r="N3304" s="104"/>
      <c r="O3304" s="108" t="str">
        <f>A3305</f>
        <v>15707</v>
      </c>
      <c r="P3304" s="111" t="s">
        <v>1986</v>
      </c>
      <c r="Q3304" s="153" t="s">
        <v>263</v>
      </c>
      <c r="R3304" s="153" t="s">
        <v>504</v>
      </c>
      <c r="S3304" s="153">
        <v>4.1666666666666657E-2</v>
      </c>
      <c r="T3304" s="153" t="s">
        <v>263</v>
      </c>
      <c r="U3304" s="153" t="s">
        <v>504</v>
      </c>
      <c r="V3304" s="153">
        <f>IF(ISBLANK(T3304),"",Tabella2[[#This Row],[ACT STOP]]-Tabella2[[#This Row],[ACT START]])</f>
        <v>4.1666666666666685E-2</v>
      </c>
      <c r="W3304" s="104" t="s">
        <v>92</v>
      </c>
      <c r="X3304" s="104" t="s">
        <v>91</v>
      </c>
      <c r="Y3304" s="110"/>
      <c r="Z3304" s="106"/>
      <c r="AA3304" s="104"/>
      <c r="AB3304" s="107"/>
      <c r="AC3304" s="72">
        <v>1</v>
      </c>
      <c r="AH3304" s="70"/>
      <c r="AI3304" s="70"/>
      <c r="AJ3304">
        <v>0</v>
      </c>
      <c r="AL3304" s="70"/>
      <c r="BM3304" s="135" t="s">
        <v>263</v>
      </c>
      <c r="BN3304" s="136" t="s">
        <v>504</v>
      </c>
      <c r="BO3304" s="101"/>
      <c r="BR3304" s="109" t="str">
        <f t="shared" si="51"/>
        <v>SH-25-3293</v>
      </c>
      <c r="BS3304" s="109" t="s">
        <v>318</v>
      </c>
      <c r="BT3304" t="s">
        <v>92</v>
      </c>
      <c r="BU3304" t="s">
        <v>6972</v>
      </c>
    </row>
    <row r="3305" spans="1:73" hidden="1">
      <c r="A3305" s="103" t="s">
        <v>6973</v>
      </c>
      <c r="B3305" s="102">
        <v>45821</v>
      </c>
      <c r="C3305" s="104">
        <f>_xlfn.ISOWEEKNUM(Tabella2[[#This Row],[Date]])</f>
        <v>24</v>
      </c>
      <c r="D3305" s="104" t="s">
        <v>509</v>
      </c>
      <c r="E3305" s="104" t="s">
        <v>284</v>
      </c>
      <c r="F3305" s="104">
        <v>71</v>
      </c>
      <c r="G3305" s="104" t="s">
        <v>257</v>
      </c>
      <c r="H3305" s="105">
        <v>17</v>
      </c>
      <c r="I3305" s="104"/>
      <c r="J3305" s="104" t="s">
        <v>258</v>
      </c>
      <c r="K3305" s="104" t="s">
        <v>78</v>
      </c>
      <c r="L3305" s="104" t="s">
        <v>299</v>
      </c>
      <c r="M3305" s="104" t="s">
        <v>516</v>
      </c>
      <c r="N3305" s="104"/>
      <c r="O3305" s="108" t="str">
        <f>A3304</f>
        <v>15706</v>
      </c>
      <c r="P3305" s="111" t="s">
        <v>1986</v>
      </c>
      <c r="Q3305" s="153">
        <v>0.4375</v>
      </c>
      <c r="R3305" s="153">
        <v>0.47916666666666669</v>
      </c>
      <c r="S3305" s="153">
        <v>4.1666666666666657E-2</v>
      </c>
      <c r="T3305" s="153">
        <v>0.4375</v>
      </c>
      <c r="U3305" s="153">
        <v>0.47916666666666669</v>
      </c>
      <c r="V3305" s="153">
        <f>IF(ISBLANK(T3305),"",Tabella2[[#This Row],[ACT STOP]]-Tabella2[[#This Row],[ACT START]])</f>
        <v>4.1666666666666685E-2</v>
      </c>
      <c r="W3305" s="104" t="s">
        <v>92</v>
      </c>
      <c r="X3305" s="104" t="s">
        <v>91</v>
      </c>
      <c r="Y3305" s="110"/>
      <c r="Z3305" s="106"/>
      <c r="AA3305" s="104"/>
      <c r="AB3305" s="107"/>
      <c r="AC3305" s="72">
        <v>1</v>
      </c>
      <c r="AH3305" s="70"/>
      <c r="AI3305" s="70"/>
      <c r="AJ3305">
        <v>0</v>
      </c>
      <c r="AL3305" s="70"/>
      <c r="BM3305" s="135">
        <v>0.4375</v>
      </c>
      <c r="BN3305" s="136">
        <v>0.47916666666666669</v>
      </c>
      <c r="BO3305" s="101"/>
      <c r="BR3305" s="109" t="str">
        <f t="shared" si="51"/>
        <v>SH-25-3294</v>
      </c>
      <c r="BS3305" s="109" t="s">
        <v>393</v>
      </c>
      <c r="BT3305" t="s">
        <v>92</v>
      </c>
      <c r="BU3305" t="s">
        <v>6974</v>
      </c>
    </row>
    <row r="3306" spans="1:73" hidden="1">
      <c r="A3306" s="103" t="s">
        <v>6975</v>
      </c>
      <c r="B3306" s="102">
        <v>45821</v>
      </c>
      <c r="C3306" s="104">
        <f>_xlfn.ISOWEEKNUM(Tabella2[[#This Row],[Date]])</f>
        <v>24</v>
      </c>
      <c r="D3306" s="104" t="s">
        <v>523</v>
      </c>
      <c r="E3306" s="104" t="s">
        <v>284</v>
      </c>
      <c r="F3306" s="104">
        <v>62</v>
      </c>
      <c r="G3306" s="104" t="s">
        <v>284</v>
      </c>
      <c r="H3306" s="105">
        <v>9</v>
      </c>
      <c r="I3306" s="104"/>
      <c r="J3306" s="104" t="s">
        <v>258</v>
      </c>
      <c r="K3306" s="104" t="s">
        <v>83</v>
      </c>
      <c r="L3306" s="104" t="s">
        <v>259</v>
      </c>
      <c r="M3306" s="104" t="s">
        <v>269</v>
      </c>
      <c r="N3306" s="104"/>
      <c r="O3306" s="106"/>
      <c r="P3306" s="111" t="s">
        <v>1966</v>
      </c>
      <c r="Q3306" s="153" t="s">
        <v>263</v>
      </c>
      <c r="R3306" s="153" t="s">
        <v>504</v>
      </c>
      <c r="S3306" s="153">
        <v>4.1666666666666657E-2</v>
      </c>
      <c r="T3306" s="153">
        <v>0.4375</v>
      </c>
      <c r="U3306" s="153">
        <v>0.47916666666666669</v>
      </c>
      <c r="V3306" s="153">
        <f>IF(ISBLANK(T3306),"",Tabella2[[#This Row],[ACT STOP]]-Tabella2[[#This Row],[ACT START]])</f>
        <v>4.1666666666666685E-2</v>
      </c>
      <c r="W3306" s="104" t="s">
        <v>92</v>
      </c>
      <c r="X3306" s="104" t="s">
        <v>91</v>
      </c>
      <c r="Y3306" s="110"/>
      <c r="Z3306" s="106"/>
      <c r="AA3306" s="104"/>
      <c r="AB3306" s="107"/>
      <c r="AC3306" s="72">
        <v>1</v>
      </c>
      <c r="AH3306" s="70"/>
      <c r="AI3306" s="70"/>
      <c r="AJ3306">
        <v>0</v>
      </c>
      <c r="AL3306" s="70"/>
      <c r="BM3306" s="135">
        <v>0.4375</v>
      </c>
      <c r="BN3306" s="136">
        <v>0.47916666666666669</v>
      </c>
      <c r="BO3306" s="101"/>
      <c r="BR3306" s="109" t="str">
        <f t="shared" si="51"/>
        <v>SH-25-3295</v>
      </c>
      <c r="BS3306" s="109" t="s">
        <v>339</v>
      </c>
      <c r="BT3306" t="s">
        <v>92</v>
      </c>
      <c r="BU3306" t="s">
        <v>6976</v>
      </c>
    </row>
    <row r="3307" spans="1:73" hidden="1">
      <c r="A3307" s="103" t="s">
        <v>6977</v>
      </c>
      <c r="B3307" s="102">
        <v>45821</v>
      </c>
      <c r="C3307" s="104">
        <f>_xlfn.ISOWEEKNUM(Tabella2[[#This Row],[Date]])</f>
        <v>24</v>
      </c>
      <c r="D3307" s="104" t="s">
        <v>523</v>
      </c>
      <c r="E3307" s="104" t="s">
        <v>284</v>
      </c>
      <c r="F3307" s="104">
        <v>63</v>
      </c>
      <c r="G3307" s="104" t="s">
        <v>257</v>
      </c>
      <c r="H3307" s="105">
        <v>13</v>
      </c>
      <c r="I3307" s="104"/>
      <c r="J3307" s="104" t="s">
        <v>258</v>
      </c>
      <c r="K3307" s="104" t="s">
        <v>80</v>
      </c>
      <c r="L3307" s="104" t="s">
        <v>259</v>
      </c>
      <c r="M3307" s="104" t="s">
        <v>269</v>
      </c>
      <c r="N3307" s="104"/>
      <c r="O3307" s="106"/>
      <c r="P3307" s="111" t="s">
        <v>1966</v>
      </c>
      <c r="Q3307" s="153" t="s">
        <v>263</v>
      </c>
      <c r="R3307" s="153" t="s">
        <v>504</v>
      </c>
      <c r="S3307" s="153">
        <v>4.1666666666666657E-2</v>
      </c>
      <c r="T3307" s="153">
        <v>0.4375</v>
      </c>
      <c r="U3307" s="153">
        <v>0.47916666666666669</v>
      </c>
      <c r="V3307" s="153">
        <f>IF(ISBLANK(T3307),"",Tabella2[[#This Row],[ACT STOP]]-Tabella2[[#This Row],[ACT START]])</f>
        <v>4.1666666666666685E-2</v>
      </c>
      <c r="W3307" s="104" t="s">
        <v>92</v>
      </c>
      <c r="X3307" s="104" t="s">
        <v>91</v>
      </c>
      <c r="Y3307" s="110"/>
      <c r="Z3307" s="106"/>
      <c r="AA3307" s="104"/>
      <c r="AB3307" s="107"/>
      <c r="AC3307" s="72">
        <v>1</v>
      </c>
      <c r="AH3307" s="70"/>
      <c r="AI3307" s="70"/>
      <c r="AJ3307">
        <v>0</v>
      </c>
      <c r="AL3307" s="70"/>
      <c r="BM3307" s="135">
        <v>0.4375</v>
      </c>
      <c r="BN3307" s="136">
        <v>0.47916666666666669</v>
      </c>
      <c r="BO3307" s="101"/>
      <c r="BR3307" s="109" t="str">
        <f t="shared" si="51"/>
        <v>SH-25-3296</v>
      </c>
      <c r="BS3307" s="109" t="s">
        <v>427</v>
      </c>
      <c r="BT3307" t="s">
        <v>92</v>
      </c>
      <c r="BU3307" t="s">
        <v>6978</v>
      </c>
    </row>
    <row r="3308" spans="1:73" hidden="1">
      <c r="A3308" s="103" t="s">
        <v>6979</v>
      </c>
      <c r="B3308" s="102">
        <v>45821</v>
      </c>
      <c r="C3308" s="104">
        <f>_xlfn.ISOWEEKNUM(Tabella2[[#This Row],[Date]])</f>
        <v>24</v>
      </c>
      <c r="D3308" s="104" t="s">
        <v>558</v>
      </c>
      <c r="E3308" s="104" t="s">
        <v>284</v>
      </c>
      <c r="F3308" s="104">
        <v>58</v>
      </c>
      <c r="G3308" s="104" t="s">
        <v>257</v>
      </c>
      <c r="H3308" s="105">
        <v>2</v>
      </c>
      <c r="I3308" s="104"/>
      <c r="J3308" s="104" t="s">
        <v>258</v>
      </c>
      <c r="K3308" s="104" t="s">
        <v>81</v>
      </c>
      <c r="L3308" s="104" t="s">
        <v>259</v>
      </c>
      <c r="M3308" s="104" t="s">
        <v>269</v>
      </c>
      <c r="N3308" s="104"/>
      <c r="O3308" s="106"/>
      <c r="P3308" s="111" t="s">
        <v>1966</v>
      </c>
      <c r="Q3308" s="153" t="s">
        <v>263</v>
      </c>
      <c r="R3308" s="153" t="s">
        <v>504</v>
      </c>
      <c r="S3308" s="153">
        <v>4.1666666666666657E-2</v>
      </c>
      <c r="T3308" s="153">
        <v>0.4375</v>
      </c>
      <c r="U3308" s="153">
        <v>0.47916666666666669</v>
      </c>
      <c r="V3308" s="153">
        <f>IF(ISBLANK(T3308),"",Tabella2[[#This Row],[ACT STOP]]-Tabella2[[#This Row],[ACT START]])</f>
        <v>4.1666666666666685E-2</v>
      </c>
      <c r="W3308" s="104" t="s">
        <v>92</v>
      </c>
      <c r="X3308" s="104" t="s">
        <v>91</v>
      </c>
      <c r="Y3308" s="110"/>
      <c r="Z3308" s="106"/>
      <c r="AA3308" s="104"/>
      <c r="AB3308" s="107"/>
      <c r="AC3308" s="72">
        <v>1</v>
      </c>
      <c r="AH3308" s="70"/>
      <c r="AI3308" s="70"/>
      <c r="AJ3308">
        <v>0</v>
      </c>
      <c r="AL3308" s="70"/>
      <c r="BM3308" s="135">
        <v>0.4375</v>
      </c>
      <c r="BN3308" s="136">
        <v>0.47916666666666669</v>
      </c>
      <c r="BO3308" s="101"/>
      <c r="BR3308" s="109" t="str">
        <f t="shared" si="51"/>
        <v>SH-25-3297</v>
      </c>
      <c r="BS3308" s="109" t="s">
        <v>368</v>
      </c>
      <c r="BT3308" t="s">
        <v>92</v>
      </c>
      <c r="BU3308" t="s">
        <v>6980</v>
      </c>
    </row>
    <row r="3309" spans="1:73" hidden="1">
      <c r="A3309" s="103" t="s">
        <v>6981</v>
      </c>
      <c r="B3309" s="102">
        <v>45824</v>
      </c>
      <c r="C3309" s="104">
        <f>_xlfn.ISOWEEKNUM(Tabella2[[#This Row],[Date]])</f>
        <v>25</v>
      </c>
      <c r="D3309" s="104" t="s">
        <v>321</v>
      </c>
      <c r="E3309" s="104" t="s">
        <v>284</v>
      </c>
      <c r="F3309" s="104">
        <v>53</v>
      </c>
      <c r="G3309" s="104" t="s">
        <v>257</v>
      </c>
      <c r="H3309" s="105">
        <v>9</v>
      </c>
      <c r="I3309" s="104"/>
      <c r="J3309" s="104" t="s">
        <v>258</v>
      </c>
      <c r="K3309" s="104" t="s">
        <v>79</v>
      </c>
      <c r="L3309" s="104" t="s">
        <v>299</v>
      </c>
      <c r="M3309" s="104" t="s">
        <v>276</v>
      </c>
      <c r="N3309" s="104"/>
      <c r="O3309" s="108" t="str">
        <f>A927</f>
        <v>13329</v>
      </c>
      <c r="P3309" s="111" t="s">
        <v>2791</v>
      </c>
      <c r="Q3309" s="153" t="s">
        <v>605</v>
      </c>
      <c r="R3309" s="153" t="s">
        <v>285</v>
      </c>
      <c r="S3309" s="153">
        <v>4.1666666666666657E-2</v>
      </c>
      <c r="T3309" s="153">
        <v>0.25</v>
      </c>
      <c r="U3309" s="153">
        <v>0.29166666666666669</v>
      </c>
      <c r="V3309" s="153">
        <f>IF(ISBLANK(T3309),"",Tabella2[[#This Row],[ACT STOP]]-Tabella2[[#This Row],[ACT START]])</f>
        <v>4.1666666666666685E-2</v>
      </c>
      <c r="W3309" s="104" t="s">
        <v>92</v>
      </c>
      <c r="X3309" s="104" t="s">
        <v>91</v>
      </c>
      <c r="Y3309" s="110"/>
      <c r="Z3309" s="106"/>
      <c r="AA3309" s="104"/>
      <c r="AB3309" s="107"/>
      <c r="AC3309" s="72">
        <v>1</v>
      </c>
      <c r="AH3309" s="70"/>
      <c r="AI3309" s="70"/>
      <c r="AJ3309">
        <v>0</v>
      </c>
      <c r="AL3309" s="70"/>
      <c r="BM3309" s="135">
        <v>0.25</v>
      </c>
      <c r="BN3309" s="136">
        <v>0.29166666666666669</v>
      </c>
      <c r="BO3309" s="101"/>
      <c r="BR3309" s="109" t="str">
        <f t="shared" si="51"/>
        <v>SH-25-3298</v>
      </c>
      <c r="BS3309" s="109" t="s">
        <v>318</v>
      </c>
      <c r="BT3309" t="s">
        <v>92</v>
      </c>
      <c r="BU3309" t="s">
        <v>6982</v>
      </c>
    </row>
    <row r="3310" spans="1:73" hidden="1">
      <c r="A3310" s="103" t="s">
        <v>6983</v>
      </c>
      <c r="B3310" s="102">
        <v>45824</v>
      </c>
      <c r="C3310" s="104">
        <f>_xlfn.ISOWEEKNUM(Tabella2[[#This Row],[Date]])</f>
        <v>25</v>
      </c>
      <c r="D3310" s="104" t="s">
        <v>755</v>
      </c>
      <c r="E3310" s="104" t="s">
        <v>256</v>
      </c>
      <c r="F3310" s="104">
        <v>58</v>
      </c>
      <c r="G3310" s="104" t="s">
        <v>257</v>
      </c>
      <c r="H3310" s="105">
        <v>17</v>
      </c>
      <c r="I3310" s="104" t="s">
        <v>258</v>
      </c>
      <c r="J3310" s="104"/>
      <c r="K3310" s="104" t="s">
        <v>83</v>
      </c>
      <c r="L3310" s="104" t="s">
        <v>299</v>
      </c>
      <c r="M3310" s="104" t="s">
        <v>386</v>
      </c>
      <c r="N3310" s="104"/>
      <c r="O3310" s="108" t="str">
        <f>A3311</f>
        <v>15713</v>
      </c>
      <c r="P3310" s="111" t="s">
        <v>565</v>
      </c>
      <c r="Q3310" s="153" t="s">
        <v>605</v>
      </c>
      <c r="R3310" s="153" t="s">
        <v>285</v>
      </c>
      <c r="S3310" s="153">
        <v>4.1666666666666657E-2</v>
      </c>
      <c r="T3310" s="153" t="s">
        <v>605</v>
      </c>
      <c r="U3310" s="153" t="s">
        <v>285</v>
      </c>
      <c r="V3310" s="153">
        <f>IF(ISBLANK(T3310),"",Tabella2[[#This Row],[ACT STOP]]-Tabella2[[#This Row],[ACT START]])</f>
        <v>4.1666666666666685E-2</v>
      </c>
      <c r="W3310" s="104" t="s">
        <v>92</v>
      </c>
      <c r="X3310" s="104" t="s">
        <v>91</v>
      </c>
      <c r="Y3310" s="110"/>
      <c r="Z3310" s="106"/>
      <c r="AA3310" s="104"/>
      <c r="AB3310" s="107"/>
      <c r="AC3310" s="72">
        <v>1</v>
      </c>
      <c r="AH3310" s="70"/>
      <c r="AI3310" s="70"/>
      <c r="AJ3310">
        <v>0</v>
      </c>
      <c r="AL3310" s="70"/>
      <c r="BM3310" s="135" t="s">
        <v>605</v>
      </c>
      <c r="BN3310" s="136" t="s">
        <v>285</v>
      </c>
      <c r="BO3310" s="101"/>
      <c r="BR3310" s="109" t="str">
        <f t="shared" si="51"/>
        <v>SH-25-3299</v>
      </c>
      <c r="BS3310" s="109" t="s">
        <v>393</v>
      </c>
      <c r="BT3310" t="s">
        <v>92</v>
      </c>
      <c r="BU3310" t="s">
        <v>6984</v>
      </c>
    </row>
    <row r="3311" spans="1:73" hidden="1">
      <c r="A3311" s="103" t="s">
        <v>6985</v>
      </c>
      <c r="B3311" s="102">
        <v>45824</v>
      </c>
      <c r="C3311" s="104">
        <f>_xlfn.ISOWEEKNUM(Tabella2[[#This Row],[Date]])</f>
        <v>25</v>
      </c>
      <c r="D3311" s="104" t="s">
        <v>275</v>
      </c>
      <c r="E3311" s="104" t="s">
        <v>256</v>
      </c>
      <c r="F3311" s="104">
        <v>57</v>
      </c>
      <c r="G3311" s="104" t="s">
        <v>257</v>
      </c>
      <c r="H3311" s="105">
        <v>14</v>
      </c>
      <c r="I3311" s="104" t="s">
        <v>258</v>
      </c>
      <c r="J3311" s="104"/>
      <c r="K3311" s="104" t="s">
        <v>80</v>
      </c>
      <c r="L3311" s="104" t="s">
        <v>299</v>
      </c>
      <c r="M3311" s="104" t="s">
        <v>386</v>
      </c>
      <c r="N3311" s="104"/>
      <c r="O3311" s="108" t="str">
        <f>A3310</f>
        <v>15712</v>
      </c>
      <c r="P3311" s="111" t="s">
        <v>565</v>
      </c>
      <c r="Q3311" s="153">
        <v>0.25</v>
      </c>
      <c r="R3311" s="153">
        <v>0.29166666666666669</v>
      </c>
      <c r="S3311" s="153">
        <v>4.1666666666666657E-2</v>
      </c>
      <c r="T3311" s="153" t="s">
        <v>605</v>
      </c>
      <c r="U3311" s="153" t="s">
        <v>285</v>
      </c>
      <c r="V3311" s="153">
        <f>IF(ISBLANK(T3311),"",Tabella2[[#This Row],[ACT STOP]]-Tabella2[[#This Row],[ACT START]])</f>
        <v>4.1666666666666685E-2</v>
      </c>
      <c r="W3311" s="104" t="s">
        <v>122</v>
      </c>
      <c r="X3311" s="104" t="s">
        <v>91</v>
      </c>
      <c r="Y3311" s="110"/>
      <c r="Z3311" s="106"/>
      <c r="AA3311" s="104"/>
      <c r="AB3311" s="107"/>
      <c r="AC3311" s="72">
        <v>1</v>
      </c>
      <c r="AH3311" s="70"/>
      <c r="AI3311" s="70"/>
      <c r="AJ3311">
        <v>0</v>
      </c>
      <c r="AL3311" s="70"/>
      <c r="BM3311" s="135" t="s">
        <v>605</v>
      </c>
      <c r="BN3311" s="136" t="s">
        <v>285</v>
      </c>
      <c r="BO3311" s="101"/>
      <c r="BR3311" s="109" t="str">
        <f t="shared" si="51"/>
        <v>SH-25-3300</v>
      </c>
      <c r="BS3311" s="109" t="s">
        <v>372</v>
      </c>
      <c r="BT3311" t="s">
        <v>122</v>
      </c>
      <c r="BU3311" t="s">
        <v>6986</v>
      </c>
    </row>
    <row r="3312" spans="1:73" hidden="1">
      <c r="A3312" s="103" t="s">
        <v>6987</v>
      </c>
      <c r="B3312" s="102">
        <v>45824</v>
      </c>
      <c r="C3312" s="104">
        <f>_xlfn.ISOWEEKNUM(Tabella2[[#This Row],[Date]])</f>
        <v>25</v>
      </c>
      <c r="D3312" s="104" t="s">
        <v>421</v>
      </c>
      <c r="E3312" s="104" t="s">
        <v>327</v>
      </c>
      <c r="F3312" s="104">
        <v>72</v>
      </c>
      <c r="G3312" s="104" t="s">
        <v>284</v>
      </c>
      <c r="H3312" s="105">
        <v>22</v>
      </c>
      <c r="I3312" s="104" t="s">
        <v>258</v>
      </c>
      <c r="J3312" s="104"/>
      <c r="K3312" s="104" t="s">
        <v>79</v>
      </c>
      <c r="L3312" s="104" t="s">
        <v>299</v>
      </c>
      <c r="M3312" s="104" t="s">
        <v>5716</v>
      </c>
      <c r="N3312" s="104"/>
      <c r="O3312" s="108" t="str">
        <f>A3313</f>
        <v>15715</v>
      </c>
      <c r="P3312" s="111" t="s">
        <v>5781</v>
      </c>
      <c r="Q3312" s="153" t="s">
        <v>617</v>
      </c>
      <c r="R3312" s="153" t="s">
        <v>525</v>
      </c>
      <c r="S3312" s="153">
        <v>4.1666666666666657E-2</v>
      </c>
      <c r="T3312" s="153">
        <v>0.3125</v>
      </c>
      <c r="U3312" s="153">
        <v>0.35416666666666669</v>
      </c>
      <c r="V3312" s="153">
        <f>IF(ISBLANK(T3312),"",Tabella2[[#This Row],[ACT STOP]]-Tabella2[[#This Row],[ACT START]])</f>
        <v>4.1666666666666685E-2</v>
      </c>
      <c r="W3312" s="104" t="s">
        <v>92</v>
      </c>
      <c r="X3312" s="104" t="s">
        <v>91</v>
      </c>
      <c r="Y3312" s="110"/>
      <c r="Z3312" s="106"/>
      <c r="AA3312" s="104"/>
      <c r="AB3312" s="107"/>
      <c r="AC3312" s="72">
        <v>1</v>
      </c>
      <c r="AH3312" s="70"/>
      <c r="AI3312" s="70"/>
      <c r="AJ3312">
        <v>0</v>
      </c>
      <c r="AL3312" s="70"/>
      <c r="BM3312" s="135">
        <v>0.3125</v>
      </c>
      <c r="BN3312" s="136">
        <v>0.35416666666666669</v>
      </c>
      <c r="BO3312" s="101"/>
      <c r="BR3312" s="109" t="str">
        <f t="shared" si="51"/>
        <v>SH-25-3301</v>
      </c>
      <c r="BS3312" s="109" t="s">
        <v>295</v>
      </c>
      <c r="BT3312" t="s">
        <v>92</v>
      </c>
      <c r="BU3312" t="s">
        <v>6988</v>
      </c>
    </row>
    <row r="3313" spans="1:73" hidden="1">
      <c r="A3313" s="103" t="s">
        <v>6989</v>
      </c>
      <c r="B3313" s="102">
        <v>45824</v>
      </c>
      <c r="C3313" s="104">
        <f>_xlfn.ISOWEEKNUM(Tabella2[[#This Row],[Date]])</f>
        <v>25</v>
      </c>
      <c r="D3313" s="104" t="s">
        <v>421</v>
      </c>
      <c r="E3313" s="104" t="s">
        <v>327</v>
      </c>
      <c r="F3313" s="104">
        <v>70</v>
      </c>
      <c r="G3313" s="104" t="s">
        <v>257</v>
      </c>
      <c r="H3313" s="105">
        <v>12</v>
      </c>
      <c r="I3313" s="104" t="s">
        <v>258</v>
      </c>
      <c r="J3313" s="104"/>
      <c r="K3313" s="104" t="s">
        <v>78</v>
      </c>
      <c r="L3313" s="104" t="s">
        <v>299</v>
      </c>
      <c r="M3313" s="104" t="s">
        <v>5716</v>
      </c>
      <c r="N3313" s="104"/>
      <c r="O3313" s="108" t="str">
        <f>A3312</f>
        <v>15714</v>
      </c>
      <c r="P3313" s="111" t="s">
        <v>5781</v>
      </c>
      <c r="Q3313" s="153">
        <v>0.3125</v>
      </c>
      <c r="R3313" s="153">
        <v>0.35416666666666669</v>
      </c>
      <c r="S3313" s="153">
        <v>4.1666666666666657E-2</v>
      </c>
      <c r="T3313" s="153">
        <v>0.3125</v>
      </c>
      <c r="U3313" s="153">
        <v>0.35416666666666669</v>
      </c>
      <c r="V3313" s="153">
        <f>IF(ISBLANK(T3313),"",Tabella2[[#This Row],[ACT STOP]]-Tabella2[[#This Row],[ACT START]])</f>
        <v>4.1666666666666685E-2</v>
      </c>
      <c r="W3313" s="104" t="s">
        <v>92</v>
      </c>
      <c r="X3313" s="104" t="s">
        <v>91</v>
      </c>
      <c r="Y3313" s="110"/>
      <c r="Z3313" s="106"/>
      <c r="AA3313" s="104"/>
      <c r="AB3313" s="107"/>
      <c r="AC3313" s="72">
        <v>1</v>
      </c>
      <c r="AH3313" s="70"/>
      <c r="AI3313" s="70"/>
      <c r="AJ3313">
        <v>0</v>
      </c>
      <c r="AL3313" s="70"/>
      <c r="BM3313" s="135">
        <v>0.3125</v>
      </c>
      <c r="BN3313" s="136">
        <v>0.35416666666666669</v>
      </c>
      <c r="BO3313" s="101"/>
      <c r="BR3313" s="109" t="str">
        <f t="shared" si="51"/>
        <v>SH-25-3302</v>
      </c>
      <c r="BS3313" s="109" t="s">
        <v>266</v>
      </c>
      <c r="BT3313" t="s">
        <v>92</v>
      </c>
      <c r="BU3313" t="s">
        <v>6990</v>
      </c>
    </row>
    <row r="3314" spans="1:73" hidden="1">
      <c r="A3314" s="103" t="s">
        <v>6991</v>
      </c>
      <c r="B3314" s="102">
        <v>45824</v>
      </c>
      <c r="C3314" s="104">
        <f>_xlfn.ISOWEEKNUM(Tabella2[[#This Row],[Date]])</f>
        <v>25</v>
      </c>
      <c r="D3314" s="104" t="s">
        <v>763</v>
      </c>
      <c r="E3314" s="104" t="s">
        <v>256</v>
      </c>
      <c r="F3314" s="104">
        <v>68</v>
      </c>
      <c r="G3314" s="104" t="s">
        <v>257</v>
      </c>
      <c r="H3314" s="105">
        <v>13</v>
      </c>
      <c r="I3314" s="104"/>
      <c r="J3314" s="104" t="s">
        <v>258</v>
      </c>
      <c r="K3314" s="104" t="s">
        <v>83</v>
      </c>
      <c r="L3314" s="104" t="s">
        <v>259</v>
      </c>
      <c r="M3314" s="104" t="s">
        <v>276</v>
      </c>
      <c r="N3314" s="104"/>
      <c r="O3314" s="106"/>
      <c r="P3314" s="111" t="s">
        <v>1828</v>
      </c>
      <c r="Q3314" s="153" t="s">
        <v>617</v>
      </c>
      <c r="R3314" s="153" t="s">
        <v>525</v>
      </c>
      <c r="S3314" s="153">
        <v>4.1666666666666657E-2</v>
      </c>
      <c r="T3314" s="153" t="s">
        <v>617</v>
      </c>
      <c r="U3314" s="153" t="s">
        <v>525</v>
      </c>
      <c r="V3314" s="153">
        <f>IF(ISBLANK(T3314),"",Tabella2[[#This Row],[ACT STOP]]-Tabella2[[#This Row],[ACT START]])</f>
        <v>4.1666666666666685E-2</v>
      </c>
      <c r="W3314" s="104" t="s">
        <v>92</v>
      </c>
      <c r="X3314" s="104" t="s">
        <v>91</v>
      </c>
      <c r="Y3314" s="110"/>
      <c r="Z3314" s="106"/>
      <c r="AA3314" s="104"/>
      <c r="AB3314" s="107"/>
      <c r="AC3314" s="72">
        <v>1</v>
      </c>
      <c r="AH3314" s="70"/>
      <c r="AI3314" s="70"/>
      <c r="AJ3314">
        <v>0</v>
      </c>
      <c r="AL3314" s="70"/>
      <c r="BM3314" s="135" t="s">
        <v>617</v>
      </c>
      <c r="BN3314" s="136" t="s">
        <v>525</v>
      </c>
      <c r="BO3314" s="101"/>
      <c r="BR3314" s="109" t="str">
        <f t="shared" si="51"/>
        <v>SH-25-3303</v>
      </c>
      <c r="BS3314" s="109" t="s">
        <v>427</v>
      </c>
      <c r="BT3314" t="s">
        <v>92</v>
      </c>
      <c r="BU3314" t="s">
        <v>6992</v>
      </c>
    </row>
    <row r="3315" spans="1:73" hidden="1">
      <c r="A3315" s="103" t="s">
        <v>6993</v>
      </c>
      <c r="B3315" s="102">
        <v>45824</v>
      </c>
      <c r="C3315" s="104">
        <f>_xlfn.ISOWEEKNUM(Tabella2[[#This Row],[Date]])</f>
        <v>25</v>
      </c>
      <c r="D3315" s="104" t="s">
        <v>558</v>
      </c>
      <c r="E3315" s="104" t="s">
        <v>284</v>
      </c>
      <c r="F3315" s="104">
        <v>61</v>
      </c>
      <c r="G3315" s="104" t="s">
        <v>257</v>
      </c>
      <c r="H3315" s="105">
        <v>30</v>
      </c>
      <c r="I3315" s="104"/>
      <c r="J3315" s="104" t="s">
        <v>258</v>
      </c>
      <c r="K3315" s="104" t="s">
        <v>80</v>
      </c>
      <c r="L3315" s="104" t="s">
        <v>259</v>
      </c>
      <c r="M3315" s="104" t="s">
        <v>269</v>
      </c>
      <c r="N3315" s="104"/>
      <c r="O3315" s="106"/>
      <c r="P3315" s="111" t="s">
        <v>607</v>
      </c>
      <c r="Q3315" s="153" t="s">
        <v>617</v>
      </c>
      <c r="R3315" s="153" t="s">
        <v>525</v>
      </c>
      <c r="S3315" s="153">
        <v>4.1666666666666657E-2</v>
      </c>
      <c r="T3315" s="153" t="s">
        <v>617</v>
      </c>
      <c r="U3315" s="153" t="s">
        <v>525</v>
      </c>
      <c r="V3315" s="153">
        <f>IF(ISBLANK(T3315),"",Tabella2[[#This Row],[ACT STOP]]-Tabella2[[#This Row],[ACT START]])</f>
        <v>4.1666666666666685E-2</v>
      </c>
      <c r="W3315" s="104" t="s">
        <v>92</v>
      </c>
      <c r="X3315" s="104" t="s">
        <v>91</v>
      </c>
      <c r="Y3315" s="110"/>
      <c r="Z3315" s="106"/>
      <c r="AA3315" s="104"/>
      <c r="AB3315" s="107"/>
      <c r="AC3315" s="72">
        <v>1</v>
      </c>
      <c r="AH3315" s="70"/>
      <c r="AI3315" s="70"/>
      <c r="AJ3315">
        <v>0</v>
      </c>
      <c r="AL3315" s="70"/>
      <c r="BM3315" s="135" t="s">
        <v>617</v>
      </c>
      <c r="BN3315" s="136" t="s">
        <v>525</v>
      </c>
      <c r="BO3315" s="101"/>
      <c r="BR3315" s="109" t="str">
        <f t="shared" si="51"/>
        <v>SH-25-3304</v>
      </c>
      <c r="BS3315" s="109" t="s">
        <v>279</v>
      </c>
      <c r="BT3315" t="s">
        <v>92</v>
      </c>
      <c r="BU3315" t="s">
        <v>6994</v>
      </c>
    </row>
    <row r="3316" spans="1:73" hidden="1">
      <c r="A3316" s="103" t="s">
        <v>6995</v>
      </c>
      <c r="B3316" s="102">
        <v>45824</v>
      </c>
      <c r="C3316" s="104">
        <f>_xlfn.ISOWEEKNUM(Tabella2[[#This Row],[Date]])</f>
        <v>25</v>
      </c>
      <c r="D3316" s="104" t="s">
        <v>478</v>
      </c>
      <c r="E3316" s="104" t="s">
        <v>284</v>
      </c>
      <c r="F3316" s="104">
        <v>65</v>
      </c>
      <c r="G3316" s="104" t="s">
        <v>257</v>
      </c>
      <c r="H3316" s="105">
        <v>10</v>
      </c>
      <c r="I3316" s="104"/>
      <c r="J3316" s="104" t="s">
        <v>258</v>
      </c>
      <c r="K3316" s="104" t="s">
        <v>81</v>
      </c>
      <c r="L3316" s="104" t="s">
        <v>259</v>
      </c>
      <c r="M3316" s="104" t="s">
        <v>276</v>
      </c>
      <c r="N3316" s="104"/>
      <c r="O3316" s="106"/>
      <c r="P3316" s="111" t="s">
        <v>342</v>
      </c>
      <c r="Q3316" s="153" t="s">
        <v>617</v>
      </c>
      <c r="R3316" s="153" t="s">
        <v>525</v>
      </c>
      <c r="S3316" s="153">
        <v>4.1666666666666657E-2</v>
      </c>
      <c r="T3316" s="153" t="s">
        <v>617</v>
      </c>
      <c r="U3316" s="153">
        <v>0.3611111111111111</v>
      </c>
      <c r="V3316" s="153">
        <f>IF(ISBLANK(T3316),"",Tabella2[[#This Row],[ACT STOP]]-Tabella2[[#This Row],[ACT START]])</f>
        <v>4.8611111111111105E-2</v>
      </c>
      <c r="W3316" s="104" t="s">
        <v>92</v>
      </c>
      <c r="X3316" s="104" t="s">
        <v>91</v>
      </c>
      <c r="Y3316" s="110" t="s">
        <v>6996</v>
      </c>
      <c r="Z3316" s="106"/>
      <c r="AA3316" s="104"/>
      <c r="AB3316" s="107"/>
      <c r="AC3316" s="72">
        <v>1</v>
      </c>
      <c r="AH3316" s="70"/>
      <c r="AI3316" s="70"/>
      <c r="AJ3316">
        <v>0</v>
      </c>
      <c r="AL3316" s="70"/>
      <c r="BM3316" s="135" t="s">
        <v>617</v>
      </c>
      <c r="BN3316" s="136">
        <v>0.3611111111111111</v>
      </c>
      <c r="BO3316" s="101"/>
      <c r="BR3316" s="109" t="str">
        <f t="shared" si="51"/>
        <v>SH-25-3305</v>
      </c>
      <c r="BS3316" s="109" t="s">
        <v>552</v>
      </c>
      <c r="BT3316" t="s">
        <v>92</v>
      </c>
      <c r="BU3316" t="s">
        <v>6997</v>
      </c>
    </row>
    <row r="3317" spans="1:73" hidden="1">
      <c r="A3317" s="103" t="s">
        <v>6998</v>
      </c>
      <c r="B3317" s="102">
        <v>45824</v>
      </c>
      <c r="C3317" s="104">
        <f>_xlfn.ISOWEEKNUM(Tabella2[[#This Row],[Date]])</f>
        <v>25</v>
      </c>
      <c r="D3317" s="104" t="s">
        <v>305</v>
      </c>
      <c r="E3317" s="104" t="s">
        <v>284</v>
      </c>
      <c r="F3317" s="104">
        <v>47</v>
      </c>
      <c r="G3317" s="104" t="s">
        <v>257</v>
      </c>
      <c r="H3317" s="105">
        <v>32</v>
      </c>
      <c r="I3317" s="104"/>
      <c r="J3317" s="104" t="s">
        <v>258</v>
      </c>
      <c r="K3317" s="104" t="s">
        <v>79</v>
      </c>
      <c r="L3317" s="104" t="s">
        <v>299</v>
      </c>
      <c r="M3317" s="104" t="s">
        <v>915</v>
      </c>
      <c r="N3317" s="104"/>
      <c r="O3317" s="108" t="str">
        <f>A929</f>
        <v>13331</v>
      </c>
      <c r="P3317" s="111" t="s">
        <v>2417</v>
      </c>
      <c r="Q3317" s="153" t="s">
        <v>631</v>
      </c>
      <c r="R3317" s="153" t="s">
        <v>498</v>
      </c>
      <c r="S3317" s="153">
        <v>4.1666666666666657E-2</v>
      </c>
      <c r="T3317" s="153" t="s">
        <v>631</v>
      </c>
      <c r="U3317" s="153" t="s">
        <v>498</v>
      </c>
      <c r="V3317" s="153">
        <f>IF(ISBLANK(T3317),"",Tabella2[[#This Row],[ACT STOP]]-Tabella2[[#This Row],[ACT START]])</f>
        <v>4.1666666666666685E-2</v>
      </c>
      <c r="W3317" s="104" t="s">
        <v>92</v>
      </c>
      <c r="X3317" s="104" t="s">
        <v>91</v>
      </c>
      <c r="Y3317" s="110"/>
      <c r="Z3317" s="106"/>
      <c r="AA3317" s="104"/>
      <c r="AB3317" s="107"/>
      <c r="AC3317" s="72">
        <v>1</v>
      </c>
      <c r="AH3317" s="70"/>
      <c r="AI3317" s="70"/>
      <c r="AJ3317">
        <v>0</v>
      </c>
      <c r="AL3317" s="70"/>
      <c r="BM3317" s="135" t="s">
        <v>631</v>
      </c>
      <c r="BN3317" s="136" t="s">
        <v>498</v>
      </c>
      <c r="BO3317" s="101"/>
      <c r="BR3317" s="109" t="str">
        <f t="shared" si="51"/>
        <v>SH-25-3306</v>
      </c>
      <c r="BS3317" s="109" t="s">
        <v>356</v>
      </c>
      <c r="BT3317" t="s">
        <v>92</v>
      </c>
      <c r="BU3317" t="s">
        <v>6999</v>
      </c>
    </row>
    <row r="3318" spans="1:73" hidden="1">
      <c r="A3318" s="103" t="s">
        <v>7000</v>
      </c>
      <c r="B3318" s="102">
        <v>45824</v>
      </c>
      <c r="C3318" s="104">
        <f>_xlfn.ISOWEEKNUM(Tabella2[[#This Row],[Date]])</f>
        <v>25</v>
      </c>
      <c r="D3318" s="104" t="s">
        <v>478</v>
      </c>
      <c r="E3318" s="104" t="s">
        <v>284</v>
      </c>
      <c r="F3318" s="104">
        <v>64</v>
      </c>
      <c r="G3318" s="104" t="s">
        <v>257</v>
      </c>
      <c r="H3318" s="105">
        <v>1</v>
      </c>
      <c r="I3318" s="104"/>
      <c r="J3318" s="104" t="s">
        <v>258</v>
      </c>
      <c r="K3318" s="104" t="s">
        <v>81</v>
      </c>
      <c r="L3318" s="104" t="s">
        <v>259</v>
      </c>
      <c r="M3318" s="104" t="s">
        <v>276</v>
      </c>
      <c r="N3318" s="104"/>
      <c r="O3318" s="106"/>
      <c r="P3318" s="111" t="s">
        <v>342</v>
      </c>
      <c r="Q3318" s="153" t="s">
        <v>631</v>
      </c>
      <c r="R3318" s="153" t="s">
        <v>498</v>
      </c>
      <c r="S3318" s="153">
        <v>4.1666666666666657E-2</v>
      </c>
      <c r="T3318" s="153" t="s">
        <v>631</v>
      </c>
      <c r="U3318" s="153" t="s">
        <v>498</v>
      </c>
      <c r="V3318" s="153">
        <f>IF(ISBLANK(T3318),"",Tabella2[[#This Row],[ACT STOP]]-Tabella2[[#This Row],[ACT START]])</f>
        <v>4.1666666666666685E-2</v>
      </c>
      <c r="W3318" s="104" t="s">
        <v>92</v>
      </c>
      <c r="X3318" s="104" t="s">
        <v>91</v>
      </c>
      <c r="Y3318" s="110"/>
      <c r="Z3318" s="106"/>
      <c r="AA3318" s="104"/>
      <c r="AB3318" s="107"/>
      <c r="AC3318" s="72">
        <v>1</v>
      </c>
      <c r="AH3318" s="70"/>
      <c r="AI3318" s="70"/>
      <c r="AJ3318">
        <v>0</v>
      </c>
      <c r="AL3318" s="70"/>
      <c r="BM3318" s="135" t="s">
        <v>631</v>
      </c>
      <c r="BN3318" s="136" t="s">
        <v>498</v>
      </c>
      <c r="BO3318" s="101"/>
      <c r="BR3318" s="109" t="str">
        <f t="shared" si="51"/>
        <v>SH-25-3307</v>
      </c>
      <c r="BS3318" s="109" t="s">
        <v>332</v>
      </c>
      <c r="BT3318" t="s">
        <v>92</v>
      </c>
      <c r="BU3318" t="s">
        <v>7001</v>
      </c>
    </row>
    <row r="3319" spans="1:73" hidden="1">
      <c r="A3319" s="103" t="s">
        <v>7002</v>
      </c>
      <c r="B3319" s="102">
        <v>45824</v>
      </c>
      <c r="C3319" s="104">
        <f>_xlfn.ISOWEEKNUM(Tabella2[[#This Row],[Date]])</f>
        <v>25</v>
      </c>
      <c r="D3319" s="104" t="s">
        <v>3529</v>
      </c>
      <c r="E3319" s="104" t="s">
        <v>284</v>
      </c>
      <c r="F3319" s="104">
        <v>68</v>
      </c>
      <c r="G3319" s="104" t="s">
        <v>257</v>
      </c>
      <c r="H3319" s="105">
        <v>10</v>
      </c>
      <c r="I3319" s="104"/>
      <c r="J3319" s="104" t="s">
        <v>258</v>
      </c>
      <c r="K3319" s="104" t="s">
        <v>79</v>
      </c>
      <c r="L3319" s="104" t="s">
        <v>299</v>
      </c>
      <c r="M3319" s="104" t="s">
        <v>276</v>
      </c>
      <c r="N3319" s="104"/>
      <c r="O3319" s="108" t="str">
        <f>A930</f>
        <v>13332</v>
      </c>
      <c r="P3319" s="111" t="s">
        <v>3960</v>
      </c>
      <c r="Q3319" s="153" t="s">
        <v>263</v>
      </c>
      <c r="R3319" s="153" t="s">
        <v>504</v>
      </c>
      <c r="S3319" s="153">
        <v>4.1666666666666657E-2</v>
      </c>
      <c r="T3319" s="153" t="s">
        <v>263</v>
      </c>
      <c r="U3319" s="153" t="s">
        <v>504</v>
      </c>
      <c r="V3319" s="153">
        <f>IF(ISBLANK(T3319),"",Tabella2[[#This Row],[ACT STOP]]-Tabella2[[#This Row],[ACT START]])</f>
        <v>4.1666666666666685E-2</v>
      </c>
      <c r="W3319" s="104" t="s">
        <v>92</v>
      </c>
      <c r="X3319" s="104" t="s">
        <v>91</v>
      </c>
      <c r="Y3319" s="110"/>
      <c r="Z3319" s="106"/>
      <c r="AA3319" s="104"/>
      <c r="AB3319" s="107"/>
      <c r="AC3319" s="72">
        <v>1</v>
      </c>
      <c r="AH3319" s="70"/>
      <c r="AI3319" s="70"/>
      <c r="AJ3319">
        <v>0</v>
      </c>
      <c r="AL3319" s="70"/>
      <c r="BM3319" s="135" t="s">
        <v>263</v>
      </c>
      <c r="BN3319" s="136" t="s">
        <v>504</v>
      </c>
      <c r="BO3319" s="101"/>
      <c r="BR3319" s="109" t="str">
        <f t="shared" si="51"/>
        <v>SH-25-3308</v>
      </c>
      <c r="BS3319" s="109" t="s">
        <v>552</v>
      </c>
      <c r="BT3319" t="s">
        <v>92</v>
      </c>
      <c r="BU3319" t="s">
        <v>7003</v>
      </c>
    </row>
    <row r="3320" spans="1:73" hidden="1">
      <c r="A3320" s="103" t="s">
        <v>7004</v>
      </c>
      <c r="B3320" s="102">
        <v>45824</v>
      </c>
      <c r="C3320" s="104">
        <f>_xlfn.ISOWEEKNUM(Tabella2[[#This Row],[Date]])</f>
        <v>25</v>
      </c>
      <c r="D3320" s="104" t="s">
        <v>558</v>
      </c>
      <c r="E3320" s="104" t="s">
        <v>284</v>
      </c>
      <c r="F3320" s="104">
        <v>58</v>
      </c>
      <c r="G3320" s="104" t="s">
        <v>257</v>
      </c>
      <c r="H3320" s="105">
        <v>13</v>
      </c>
      <c r="I3320" s="104"/>
      <c r="J3320" s="104" t="s">
        <v>258</v>
      </c>
      <c r="K3320" s="104" t="s">
        <v>83</v>
      </c>
      <c r="L3320" s="104" t="s">
        <v>259</v>
      </c>
      <c r="M3320" s="104" t="s">
        <v>269</v>
      </c>
      <c r="N3320" s="104"/>
      <c r="O3320" s="106"/>
      <c r="P3320" s="111" t="s">
        <v>270</v>
      </c>
      <c r="Q3320" s="153" t="s">
        <v>263</v>
      </c>
      <c r="R3320" s="153" t="s">
        <v>504</v>
      </c>
      <c r="S3320" s="153">
        <v>4.1666666666666657E-2</v>
      </c>
      <c r="T3320" s="153" t="s">
        <v>263</v>
      </c>
      <c r="U3320" s="153" t="s">
        <v>504</v>
      </c>
      <c r="V3320" s="153">
        <f>IF(ISBLANK(T3320),"",Tabella2[[#This Row],[ACT STOP]]-Tabella2[[#This Row],[ACT START]])</f>
        <v>4.1666666666666685E-2</v>
      </c>
      <c r="W3320" s="104" t="s">
        <v>92</v>
      </c>
      <c r="X3320" s="104" t="s">
        <v>91</v>
      </c>
      <c r="Y3320" s="110"/>
      <c r="Z3320" s="106"/>
      <c r="AA3320" s="104"/>
      <c r="AB3320" s="107"/>
      <c r="AC3320" s="72">
        <v>1</v>
      </c>
      <c r="AH3320" s="70"/>
      <c r="AI3320" s="70"/>
      <c r="AJ3320">
        <v>0</v>
      </c>
      <c r="AL3320" s="70"/>
      <c r="BM3320" s="135" t="s">
        <v>263</v>
      </c>
      <c r="BN3320" s="136" t="s">
        <v>504</v>
      </c>
      <c r="BO3320" s="101"/>
      <c r="BR3320" s="109" t="str">
        <f t="shared" si="51"/>
        <v>SH-25-3309</v>
      </c>
      <c r="BS3320" s="109" t="s">
        <v>427</v>
      </c>
      <c r="BT3320" t="s">
        <v>92</v>
      </c>
      <c r="BU3320" t="s">
        <v>7005</v>
      </c>
    </row>
    <row r="3321" spans="1:73" hidden="1">
      <c r="A3321" s="103" t="s">
        <v>7006</v>
      </c>
      <c r="B3321" s="102">
        <v>45824</v>
      </c>
      <c r="C3321" s="104">
        <f>_xlfn.ISOWEEKNUM(Tabella2[[#This Row],[Date]])</f>
        <v>25</v>
      </c>
      <c r="D3321" s="104" t="s">
        <v>558</v>
      </c>
      <c r="E3321" s="104" t="s">
        <v>284</v>
      </c>
      <c r="F3321" s="104">
        <v>59</v>
      </c>
      <c r="G3321" s="104" t="s">
        <v>257</v>
      </c>
      <c r="H3321" s="105">
        <v>12</v>
      </c>
      <c r="I3321" s="104"/>
      <c r="J3321" s="104" t="s">
        <v>258</v>
      </c>
      <c r="K3321" s="104" t="s">
        <v>80</v>
      </c>
      <c r="L3321" s="104" t="s">
        <v>259</v>
      </c>
      <c r="M3321" s="104" t="s">
        <v>269</v>
      </c>
      <c r="N3321" s="104"/>
      <c r="O3321" s="106"/>
      <c r="P3321" s="111" t="s">
        <v>607</v>
      </c>
      <c r="Q3321" s="153" t="s">
        <v>263</v>
      </c>
      <c r="R3321" s="153" t="s">
        <v>504</v>
      </c>
      <c r="S3321" s="153">
        <v>4.1666666666666657E-2</v>
      </c>
      <c r="T3321" s="153" t="s">
        <v>263</v>
      </c>
      <c r="U3321" s="153" t="s">
        <v>504</v>
      </c>
      <c r="V3321" s="153">
        <f>IF(ISBLANK(T3321),"",Tabella2[[#This Row],[ACT STOP]]-Tabella2[[#This Row],[ACT START]])</f>
        <v>4.1666666666666685E-2</v>
      </c>
      <c r="W3321" s="104" t="s">
        <v>92</v>
      </c>
      <c r="X3321" s="104" t="s">
        <v>91</v>
      </c>
      <c r="Y3321" s="110"/>
      <c r="Z3321" s="106"/>
      <c r="AA3321" s="104"/>
      <c r="AB3321" s="107"/>
      <c r="AC3321" s="72">
        <v>1</v>
      </c>
      <c r="AH3321" s="70"/>
      <c r="AI3321" s="70"/>
      <c r="AJ3321">
        <v>0</v>
      </c>
      <c r="AL3321" s="70"/>
      <c r="BM3321" s="135" t="s">
        <v>263</v>
      </c>
      <c r="BN3321" s="136" t="s">
        <v>504</v>
      </c>
      <c r="BO3321" s="101"/>
      <c r="BR3321" s="109" t="str">
        <f t="shared" si="51"/>
        <v>SH-25-3310</v>
      </c>
      <c r="BS3321" s="109" t="s">
        <v>266</v>
      </c>
      <c r="BT3321" t="s">
        <v>92</v>
      </c>
      <c r="BU3321" t="s">
        <v>7007</v>
      </c>
    </row>
    <row r="3322" spans="1:73" hidden="1">
      <c r="A3322" s="103" t="s">
        <v>7008</v>
      </c>
      <c r="B3322" s="102">
        <v>45824</v>
      </c>
      <c r="C3322" s="104">
        <f>_xlfn.ISOWEEKNUM(Tabella2[[#This Row],[Date]])</f>
        <v>25</v>
      </c>
      <c r="D3322" s="104" t="s">
        <v>558</v>
      </c>
      <c r="E3322" s="104" t="s">
        <v>284</v>
      </c>
      <c r="F3322" s="104">
        <v>60</v>
      </c>
      <c r="G3322" s="104" t="s">
        <v>257</v>
      </c>
      <c r="H3322" s="105">
        <v>32</v>
      </c>
      <c r="I3322" s="104"/>
      <c r="J3322" s="104" t="s">
        <v>258</v>
      </c>
      <c r="K3322" s="104" t="s">
        <v>78</v>
      </c>
      <c r="L3322" s="104" t="s">
        <v>259</v>
      </c>
      <c r="M3322" s="104" t="s">
        <v>269</v>
      </c>
      <c r="N3322" s="104"/>
      <c r="O3322" s="106"/>
      <c r="P3322" s="111" t="s">
        <v>1814</v>
      </c>
      <c r="Q3322" s="153" t="s">
        <v>511</v>
      </c>
      <c r="R3322" s="153" t="s">
        <v>549</v>
      </c>
      <c r="S3322" s="153">
        <v>4.1666666666666657E-2</v>
      </c>
      <c r="T3322" s="153" t="s">
        <v>511</v>
      </c>
      <c r="U3322" s="153" t="s">
        <v>549</v>
      </c>
      <c r="V3322" s="153">
        <f>IF(ISBLANK(T3322),"",Tabella2[[#This Row],[ACT STOP]]-Tabella2[[#This Row],[ACT START]])</f>
        <v>4.166666666666663E-2</v>
      </c>
      <c r="W3322" s="104" t="s">
        <v>92</v>
      </c>
      <c r="X3322" s="104" t="s">
        <v>91</v>
      </c>
      <c r="Y3322" s="110"/>
      <c r="Z3322" s="106"/>
      <c r="AA3322" s="104"/>
      <c r="AB3322" s="107"/>
      <c r="AC3322" s="72">
        <v>1</v>
      </c>
      <c r="AH3322" s="70"/>
      <c r="AI3322" s="70"/>
      <c r="AJ3322">
        <v>0</v>
      </c>
      <c r="AL3322" s="70"/>
      <c r="BM3322" s="135" t="s">
        <v>511</v>
      </c>
      <c r="BN3322" s="136" t="s">
        <v>549</v>
      </c>
      <c r="BO3322" s="101"/>
      <c r="BR3322" s="109" t="str">
        <f t="shared" si="51"/>
        <v>SH-25-3311</v>
      </c>
      <c r="BS3322" s="109" t="s">
        <v>356</v>
      </c>
      <c r="BT3322" t="s">
        <v>92</v>
      </c>
      <c r="BU3322" t="s">
        <v>7009</v>
      </c>
    </row>
    <row r="3323" spans="1:73" hidden="1">
      <c r="A3323" s="103" t="s">
        <v>7010</v>
      </c>
      <c r="B3323" s="102">
        <v>45824</v>
      </c>
      <c r="C3323" s="104">
        <f>_xlfn.ISOWEEKNUM(Tabella2[[#This Row],[Date]])</f>
        <v>25</v>
      </c>
      <c r="D3323" s="104" t="s">
        <v>509</v>
      </c>
      <c r="E3323" s="104" t="s">
        <v>284</v>
      </c>
      <c r="F3323" s="104">
        <v>71</v>
      </c>
      <c r="G3323" s="104" t="s">
        <v>257</v>
      </c>
      <c r="H3323" s="105">
        <v>9</v>
      </c>
      <c r="I3323" s="104"/>
      <c r="J3323" s="104" t="s">
        <v>258</v>
      </c>
      <c r="K3323" s="104" t="s">
        <v>83</v>
      </c>
      <c r="L3323" s="104" t="s">
        <v>259</v>
      </c>
      <c r="M3323" s="104" t="s">
        <v>461</v>
      </c>
      <c r="N3323" s="104"/>
      <c r="O3323" s="106"/>
      <c r="P3323" s="111" t="s">
        <v>491</v>
      </c>
      <c r="Q3323" s="153" t="s">
        <v>511</v>
      </c>
      <c r="R3323" s="153" t="s">
        <v>549</v>
      </c>
      <c r="S3323" s="153">
        <v>4.1666666666666657E-2</v>
      </c>
      <c r="T3323" s="153" t="s">
        <v>511</v>
      </c>
      <c r="U3323" s="153" t="s">
        <v>549</v>
      </c>
      <c r="V3323" s="153">
        <f>IF(ISBLANK(T3323),"",Tabella2[[#This Row],[ACT STOP]]-Tabella2[[#This Row],[ACT START]])</f>
        <v>4.166666666666663E-2</v>
      </c>
      <c r="W3323" s="104" t="s">
        <v>92</v>
      </c>
      <c r="X3323" s="104" t="s">
        <v>91</v>
      </c>
      <c r="Y3323" s="110"/>
      <c r="Z3323" s="106"/>
      <c r="AA3323" s="104"/>
      <c r="AB3323" s="107"/>
      <c r="AC3323" s="72">
        <v>1</v>
      </c>
      <c r="AH3323" s="70"/>
      <c r="AI3323" s="70"/>
      <c r="AJ3323">
        <v>0</v>
      </c>
      <c r="AL3323" s="70"/>
      <c r="BM3323" s="135" t="s">
        <v>511</v>
      </c>
      <c r="BN3323" s="136" t="s">
        <v>549</v>
      </c>
      <c r="BO3323" s="101"/>
      <c r="BR3323" s="109" t="str">
        <f t="shared" si="51"/>
        <v>SH-25-3312</v>
      </c>
      <c r="BS3323" s="109" t="s">
        <v>318</v>
      </c>
      <c r="BT3323" t="s">
        <v>92</v>
      </c>
      <c r="BU3323" t="s">
        <v>7011</v>
      </c>
    </row>
    <row r="3324" spans="1:73" hidden="1">
      <c r="A3324" s="103" t="s">
        <v>7012</v>
      </c>
      <c r="B3324" s="102">
        <v>45824</v>
      </c>
      <c r="C3324" s="104">
        <f>_xlfn.ISOWEEKNUM(Tabella2[[#This Row],[Date]])</f>
        <v>25</v>
      </c>
      <c r="D3324" s="104" t="s">
        <v>509</v>
      </c>
      <c r="E3324" s="104" t="s">
        <v>284</v>
      </c>
      <c r="F3324" s="104">
        <v>70</v>
      </c>
      <c r="G3324" s="104" t="s">
        <v>257</v>
      </c>
      <c r="H3324" s="105">
        <v>14</v>
      </c>
      <c r="I3324" s="104"/>
      <c r="J3324" s="104" t="s">
        <v>258</v>
      </c>
      <c r="K3324" s="104" t="s">
        <v>80</v>
      </c>
      <c r="L3324" s="104" t="s">
        <v>259</v>
      </c>
      <c r="M3324" s="104" t="s">
        <v>461</v>
      </c>
      <c r="N3324" s="104"/>
      <c r="O3324" s="106"/>
      <c r="P3324" s="111" t="s">
        <v>491</v>
      </c>
      <c r="Q3324" s="153" t="s">
        <v>511</v>
      </c>
      <c r="R3324" s="153" t="s">
        <v>549</v>
      </c>
      <c r="S3324" s="153">
        <v>4.1666666666666657E-2</v>
      </c>
      <c r="T3324" s="153" t="s">
        <v>511</v>
      </c>
      <c r="U3324" s="153" t="s">
        <v>549</v>
      </c>
      <c r="V3324" s="153">
        <f>IF(ISBLANK(T3324),"",Tabella2[[#This Row],[ACT STOP]]-Tabella2[[#This Row],[ACT START]])</f>
        <v>4.166666666666663E-2</v>
      </c>
      <c r="W3324" s="104" t="s">
        <v>92</v>
      </c>
      <c r="X3324" s="104" t="s">
        <v>91</v>
      </c>
      <c r="Y3324" s="110"/>
      <c r="Z3324" s="106"/>
      <c r="AA3324" s="104"/>
      <c r="AB3324" s="107"/>
      <c r="AC3324" s="72">
        <v>1</v>
      </c>
      <c r="AH3324" s="70"/>
      <c r="AI3324" s="70"/>
      <c r="AJ3324">
        <v>0</v>
      </c>
      <c r="AL3324" s="70"/>
      <c r="BM3324" s="135" t="s">
        <v>511</v>
      </c>
      <c r="BN3324" s="136" t="s">
        <v>549</v>
      </c>
      <c r="BO3324" s="101"/>
      <c r="BR3324" s="109" t="str">
        <f t="shared" si="51"/>
        <v>SH-25-3313</v>
      </c>
      <c r="BS3324" s="109" t="s">
        <v>372</v>
      </c>
      <c r="BT3324" t="s">
        <v>92</v>
      </c>
      <c r="BU3324" t="s">
        <v>7013</v>
      </c>
    </row>
    <row r="3325" spans="1:73" hidden="1">
      <c r="A3325" s="103" t="s">
        <v>7014</v>
      </c>
      <c r="B3325" s="102">
        <v>45824</v>
      </c>
      <c r="C3325" s="104">
        <f>_xlfn.ISOWEEKNUM(Tabella2[[#This Row],[Date]])</f>
        <v>25</v>
      </c>
      <c r="D3325" s="104" t="s">
        <v>751</v>
      </c>
      <c r="E3325" s="104" t="s">
        <v>256</v>
      </c>
      <c r="F3325" s="104">
        <v>77</v>
      </c>
      <c r="G3325" s="104" t="s">
        <v>257</v>
      </c>
      <c r="H3325" s="105">
        <v>1</v>
      </c>
      <c r="I3325" s="104" t="s">
        <v>258</v>
      </c>
      <c r="J3325" s="104"/>
      <c r="K3325" s="104" t="s">
        <v>81</v>
      </c>
      <c r="L3325" s="104" t="s">
        <v>259</v>
      </c>
      <c r="M3325" s="104" t="s">
        <v>276</v>
      </c>
      <c r="N3325" s="104"/>
      <c r="O3325" s="106"/>
      <c r="P3325" s="111" t="s">
        <v>322</v>
      </c>
      <c r="Q3325" s="153" t="s">
        <v>511</v>
      </c>
      <c r="R3325" s="153" t="s">
        <v>549</v>
      </c>
      <c r="S3325" s="153">
        <v>4.1666666666666657E-2</v>
      </c>
      <c r="T3325" s="153" t="s">
        <v>511</v>
      </c>
      <c r="U3325" s="153" t="s">
        <v>549</v>
      </c>
      <c r="V3325" s="153">
        <f>IF(ISBLANK(T3325),"",Tabella2[[#This Row],[ACT STOP]]-Tabella2[[#This Row],[ACT START]])</f>
        <v>4.166666666666663E-2</v>
      </c>
      <c r="W3325" s="104" t="s">
        <v>92</v>
      </c>
      <c r="X3325" s="104" t="s">
        <v>91</v>
      </c>
      <c r="Y3325" s="110"/>
      <c r="Z3325" s="106"/>
      <c r="AA3325" s="104"/>
      <c r="AB3325" s="107"/>
      <c r="AC3325" s="72">
        <v>1</v>
      </c>
      <c r="AH3325" s="70"/>
      <c r="AI3325" s="70"/>
      <c r="AJ3325">
        <v>0</v>
      </c>
      <c r="AL3325" s="70"/>
      <c r="BM3325" s="135" t="s">
        <v>511</v>
      </c>
      <c r="BN3325" s="136" t="s">
        <v>549</v>
      </c>
      <c r="BO3325" s="101"/>
      <c r="BR3325" s="109" t="str">
        <f t="shared" si="51"/>
        <v>SH-25-3314</v>
      </c>
      <c r="BS3325" s="109" t="s">
        <v>332</v>
      </c>
      <c r="BT3325" t="s">
        <v>92</v>
      </c>
      <c r="BU3325" t="s">
        <v>7015</v>
      </c>
    </row>
    <row r="3326" spans="1:73" hidden="1">
      <c r="A3326" s="103" t="s">
        <v>7016</v>
      </c>
      <c r="B3326" s="102">
        <v>45824</v>
      </c>
      <c r="C3326" s="104">
        <f>_xlfn.ISOWEEKNUM(Tabella2[[#This Row],[Date]])</f>
        <v>25</v>
      </c>
      <c r="D3326" s="104" t="s">
        <v>275</v>
      </c>
      <c r="E3326" s="104" t="s">
        <v>256</v>
      </c>
      <c r="F3326" s="104">
        <v>61</v>
      </c>
      <c r="G3326" s="104" t="s">
        <v>257</v>
      </c>
      <c r="H3326" s="105">
        <v>30</v>
      </c>
      <c r="I3326" s="104" t="s">
        <v>258</v>
      </c>
      <c r="J3326" s="104"/>
      <c r="K3326" s="104" t="s">
        <v>79</v>
      </c>
      <c r="L3326" s="104" t="s">
        <v>299</v>
      </c>
      <c r="M3326" s="104" t="s">
        <v>386</v>
      </c>
      <c r="N3326" s="104"/>
      <c r="O3326" s="108" t="str">
        <f>A3327</f>
        <v>15729</v>
      </c>
      <c r="P3326" s="111" t="s">
        <v>2209</v>
      </c>
      <c r="Q3326" s="153" t="s">
        <v>272</v>
      </c>
      <c r="R3326" s="153" t="s">
        <v>576</v>
      </c>
      <c r="S3326" s="153">
        <v>4.1666666666666657E-2</v>
      </c>
      <c r="T3326" s="153" t="s">
        <v>272</v>
      </c>
      <c r="U3326" s="153" t="s">
        <v>576</v>
      </c>
      <c r="V3326" s="153">
        <f>IF(ISBLANK(T3326),"",Tabella2[[#This Row],[ACT STOP]]-Tabella2[[#This Row],[ACT START]])</f>
        <v>4.166666666666663E-2</v>
      </c>
      <c r="W3326" s="104" t="s">
        <v>92</v>
      </c>
      <c r="X3326" s="104" t="s">
        <v>91</v>
      </c>
      <c r="Y3326" s="110"/>
      <c r="Z3326" s="106"/>
      <c r="AA3326" s="104"/>
      <c r="AB3326" s="107"/>
      <c r="AC3326" s="72">
        <v>1</v>
      </c>
      <c r="AH3326" s="70"/>
      <c r="AI3326" s="70"/>
      <c r="AJ3326">
        <v>0</v>
      </c>
      <c r="AL3326" s="70"/>
      <c r="BM3326" s="135" t="s">
        <v>272</v>
      </c>
      <c r="BN3326" s="136" t="s">
        <v>576</v>
      </c>
      <c r="BO3326" s="101"/>
      <c r="BR3326" s="109" t="str">
        <f t="shared" si="51"/>
        <v>SH-25-3315</v>
      </c>
      <c r="BS3326" s="109" t="s">
        <v>279</v>
      </c>
      <c r="BT3326" t="s">
        <v>92</v>
      </c>
      <c r="BU3326" t="s">
        <v>7017</v>
      </c>
    </row>
    <row r="3327" spans="1:73" hidden="1">
      <c r="A3327" s="103" t="s">
        <v>7018</v>
      </c>
      <c r="B3327" s="102">
        <v>45824</v>
      </c>
      <c r="C3327" s="104">
        <f>_xlfn.ISOWEEKNUM(Tabella2[[#This Row],[Date]])</f>
        <v>25</v>
      </c>
      <c r="D3327" s="104" t="s">
        <v>275</v>
      </c>
      <c r="E3327" s="104" t="s">
        <v>256</v>
      </c>
      <c r="F3327" s="104">
        <v>56</v>
      </c>
      <c r="G3327" s="104" t="s">
        <v>257</v>
      </c>
      <c r="H3327" s="105">
        <v>10</v>
      </c>
      <c r="I3327" s="104" t="s">
        <v>258</v>
      </c>
      <c r="J3327" s="104"/>
      <c r="K3327" s="104" t="s">
        <v>78</v>
      </c>
      <c r="L3327" s="104" t="s">
        <v>299</v>
      </c>
      <c r="M3327" s="104" t="s">
        <v>386</v>
      </c>
      <c r="N3327" s="104"/>
      <c r="O3327" s="108" t="str">
        <f>A3326</f>
        <v>15728</v>
      </c>
      <c r="P3327" s="111" t="s">
        <v>2209</v>
      </c>
      <c r="Q3327" s="153">
        <v>0.5625</v>
      </c>
      <c r="R3327" s="153">
        <v>0.60416666666666663</v>
      </c>
      <c r="S3327" s="153">
        <v>4.1666666666666657E-2</v>
      </c>
      <c r="T3327" s="153">
        <v>0.5625</v>
      </c>
      <c r="U3327" s="153">
        <v>0.60416666666666663</v>
      </c>
      <c r="V3327" s="153">
        <f>IF(ISBLANK(T3327),"",Tabella2[[#This Row],[ACT STOP]]-Tabella2[[#This Row],[ACT START]])</f>
        <v>4.166666666666663E-2</v>
      </c>
      <c r="W3327" s="104" t="s">
        <v>92</v>
      </c>
      <c r="X3327" s="104" t="s">
        <v>91</v>
      </c>
      <c r="Y3327" s="110"/>
      <c r="Z3327" s="106"/>
      <c r="AA3327" s="104"/>
      <c r="AB3327" s="107"/>
      <c r="AC3327" s="72">
        <v>1</v>
      </c>
      <c r="AH3327" s="70"/>
      <c r="AI3327" s="70"/>
      <c r="AJ3327">
        <v>0</v>
      </c>
      <c r="AL3327" s="70"/>
      <c r="BM3327" s="135">
        <v>0.5625</v>
      </c>
      <c r="BN3327" s="136">
        <v>0.60416666666666663</v>
      </c>
      <c r="BO3327" s="101"/>
      <c r="BR3327" s="109" t="str">
        <f t="shared" si="51"/>
        <v>SH-25-3316</v>
      </c>
      <c r="BS3327" s="109" t="s">
        <v>552</v>
      </c>
      <c r="BT3327" t="s">
        <v>92</v>
      </c>
      <c r="BU3327" t="s">
        <v>7019</v>
      </c>
    </row>
    <row r="3328" spans="1:73" hidden="1">
      <c r="A3328" s="103" t="s">
        <v>7020</v>
      </c>
      <c r="B3328" s="102">
        <v>45824</v>
      </c>
      <c r="C3328" s="104">
        <f>_xlfn.ISOWEEKNUM(Tabella2[[#This Row],[Date]])</f>
        <v>25</v>
      </c>
      <c r="D3328" s="104" t="s">
        <v>722</v>
      </c>
      <c r="E3328" s="104" t="s">
        <v>327</v>
      </c>
      <c r="F3328" s="104">
        <v>78</v>
      </c>
      <c r="G3328" s="104" t="s">
        <v>284</v>
      </c>
      <c r="H3328" s="105">
        <v>9</v>
      </c>
      <c r="I3328" s="104" t="s">
        <v>258</v>
      </c>
      <c r="J3328" s="104"/>
      <c r="K3328" s="104" t="s">
        <v>83</v>
      </c>
      <c r="L3328" s="104" t="s">
        <v>259</v>
      </c>
      <c r="M3328" s="104" t="s">
        <v>276</v>
      </c>
      <c r="N3328" s="104"/>
      <c r="O3328" s="106"/>
      <c r="P3328" s="111" t="s">
        <v>809</v>
      </c>
      <c r="Q3328" s="153" t="s">
        <v>272</v>
      </c>
      <c r="R3328" s="153" t="s">
        <v>576</v>
      </c>
      <c r="S3328" s="153">
        <v>4.1666666666666657E-2</v>
      </c>
      <c r="T3328" s="153" t="s">
        <v>272</v>
      </c>
      <c r="U3328" s="153" t="s">
        <v>576</v>
      </c>
      <c r="V3328" s="153">
        <f>IF(ISBLANK(T3328),"",Tabella2[[#This Row],[ACT STOP]]-Tabella2[[#This Row],[ACT START]])</f>
        <v>4.166666666666663E-2</v>
      </c>
      <c r="W3328" s="104" t="s">
        <v>92</v>
      </c>
      <c r="X3328" s="104" t="s">
        <v>91</v>
      </c>
      <c r="Y3328" s="110"/>
      <c r="Z3328" s="106"/>
      <c r="AA3328" s="104"/>
      <c r="AB3328" s="107"/>
      <c r="AC3328" s="72">
        <v>1</v>
      </c>
      <c r="AH3328" s="70"/>
      <c r="AI3328" s="70"/>
      <c r="AJ3328">
        <v>0</v>
      </c>
      <c r="AL3328" s="70"/>
      <c r="BM3328" s="135" t="s">
        <v>272</v>
      </c>
      <c r="BN3328" s="136" t="s">
        <v>576</v>
      </c>
      <c r="BO3328" s="101"/>
      <c r="BR3328" s="109" t="str">
        <f t="shared" si="51"/>
        <v>SH-25-3317</v>
      </c>
      <c r="BS3328" s="109" t="s">
        <v>339</v>
      </c>
      <c r="BT3328" t="s">
        <v>92</v>
      </c>
      <c r="BU3328" t="s">
        <v>7021</v>
      </c>
    </row>
    <row r="3329" spans="1:73" hidden="1">
      <c r="A3329" s="103" t="s">
        <v>7022</v>
      </c>
      <c r="B3329" s="102">
        <v>45824</v>
      </c>
      <c r="C3329" s="104">
        <f>_xlfn.ISOWEEKNUM(Tabella2[[#This Row],[Date]])</f>
        <v>25</v>
      </c>
      <c r="D3329" s="104" t="s">
        <v>421</v>
      </c>
      <c r="E3329" s="104" t="s">
        <v>327</v>
      </c>
      <c r="F3329" s="104">
        <v>73</v>
      </c>
      <c r="G3329" s="104" t="s">
        <v>284</v>
      </c>
      <c r="H3329" s="105">
        <v>22</v>
      </c>
      <c r="I3329" s="104" t="s">
        <v>258</v>
      </c>
      <c r="J3329" s="104"/>
      <c r="K3329" s="104" t="s">
        <v>80</v>
      </c>
      <c r="L3329" s="104" t="s">
        <v>259</v>
      </c>
      <c r="M3329" s="104" t="s">
        <v>386</v>
      </c>
      <c r="N3329" s="104"/>
      <c r="O3329" s="106"/>
      <c r="P3329" s="111" t="s">
        <v>813</v>
      </c>
      <c r="Q3329" s="153" t="s">
        <v>272</v>
      </c>
      <c r="R3329" s="153" t="s">
        <v>576</v>
      </c>
      <c r="S3329" s="153">
        <v>4.1666666666666657E-2</v>
      </c>
      <c r="T3329" s="153" t="s">
        <v>272</v>
      </c>
      <c r="U3329" s="153" t="s">
        <v>576</v>
      </c>
      <c r="V3329" s="153">
        <f>IF(ISBLANK(T3329),"",Tabella2[[#This Row],[ACT STOP]]-Tabella2[[#This Row],[ACT START]])</f>
        <v>4.166666666666663E-2</v>
      </c>
      <c r="W3329" s="104" t="s">
        <v>92</v>
      </c>
      <c r="X3329" s="104" t="s">
        <v>91</v>
      </c>
      <c r="Y3329" s="110"/>
      <c r="Z3329" s="106"/>
      <c r="AA3329" s="104"/>
      <c r="AB3329" s="107"/>
      <c r="AC3329" s="72">
        <v>1</v>
      </c>
      <c r="AH3329" s="70"/>
      <c r="AI3329" s="70"/>
      <c r="AJ3329">
        <v>0</v>
      </c>
      <c r="AL3329" s="70"/>
      <c r="BM3329" s="135" t="s">
        <v>272</v>
      </c>
      <c r="BN3329" s="136" t="s">
        <v>576</v>
      </c>
      <c r="BO3329" s="101"/>
      <c r="BR3329" s="109" t="str">
        <f t="shared" si="51"/>
        <v>SH-25-3318</v>
      </c>
      <c r="BS3329" s="109" t="s">
        <v>295</v>
      </c>
      <c r="BT3329" t="s">
        <v>92</v>
      </c>
      <c r="BU3329" t="s">
        <v>7023</v>
      </c>
    </row>
    <row r="3330" spans="1:73" hidden="1">
      <c r="A3330" s="103" t="s">
        <v>7024</v>
      </c>
      <c r="B3330" s="102">
        <v>45824</v>
      </c>
      <c r="C3330" s="104">
        <f>_xlfn.ISOWEEKNUM(Tabella2[[#This Row],[Date]])</f>
        <v>25</v>
      </c>
      <c r="D3330" s="104" t="s">
        <v>6766</v>
      </c>
      <c r="E3330" s="104" t="s">
        <v>284</v>
      </c>
      <c r="F3330" s="104">
        <v>77</v>
      </c>
      <c r="G3330" s="104" t="s">
        <v>257</v>
      </c>
      <c r="H3330" s="105">
        <v>13</v>
      </c>
      <c r="I3330" s="104"/>
      <c r="J3330" s="104" t="s">
        <v>258</v>
      </c>
      <c r="K3330" s="104" t="s">
        <v>81</v>
      </c>
      <c r="L3330" s="104" t="s">
        <v>259</v>
      </c>
      <c r="M3330" s="104" t="s">
        <v>276</v>
      </c>
      <c r="N3330" s="104"/>
      <c r="O3330" s="106"/>
      <c r="P3330" s="111" t="s">
        <v>2716</v>
      </c>
      <c r="Q3330" s="153" t="s">
        <v>272</v>
      </c>
      <c r="R3330" s="153" t="s">
        <v>576</v>
      </c>
      <c r="S3330" s="153">
        <v>4.1666666666666657E-2</v>
      </c>
      <c r="T3330" s="153" t="s">
        <v>272</v>
      </c>
      <c r="U3330" s="153" t="s">
        <v>576</v>
      </c>
      <c r="V3330" s="153">
        <f>IF(ISBLANK(T3330),"",Tabella2[[#This Row],[ACT STOP]]-Tabella2[[#This Row],[ACT START]])</f>
        <v>4.166666666666663E-2</v>
      </c>
      <c r="W3330" s="104" t="s">
        <v>92</v>
      </c>
      <c r="X3330" s="104" t="s">
        <v>91</v>
      </c>
      <c r="Y3330" s="110"/>
      <c r="Z3330" s="106"/>
      <c r="AA3330" s="104"/>
      <c r="AB3330" s="107"/>
      <c r="AC3330" s="72">
        <v>1</v>
      </c>
      <c r="AH3330" s="70"/>
      <c r="AI3330" s="70"/>
      <c r="AJ3330">
        <v>0</v>
      </c>
      <c r="AL3330" s="70"/>
      <c r="BM3330" s="135" t="s">
        <v>272</v>
      </c>
      <c r="BN3330" s="136" t="s">
        <v>576</v>
      </c>
      <c r="BO3330" s="101"/>
      <c r="BR3330" s="109" t="str">
        <f t="shared" si="51"/>
        <v>SH-25-3319</v>
      </c>
      <c r="BS3330" s="109" t="s">
        <v>427</v>
      </c>
      <c r="BT3330" t="s">
        <v>92</v>
      </c>
      <c r="BU3330" t="s">
        <v>7025</v>
      </c>
    </row>
    <row r="3331" spans="1:73" hidden="1">
      <c r="A3331" s="103" t="s">
        <v>7026</v>
      </c>
      <c r="B3331" s="102">
        <v>45824</v>
      </c>
      <c r="C3331" s="104">
        <f>_xlfn.ISOWEEKNUM(Tabella2[[#This Row],[Date]])</f>
        <v>25</v>
      </c>
      <c r="D3331" s="104" t="s">
        <v>860</v>
      </c>
      <c r="E3331" s="104" t="s">
        <v>284</v>
      </c>
      <c r="F3331" s="104">
        <v>81</v>
      </c>
      <c r="G3331" s="104" t="s">
        <v>284</v>
      </c>
      <c r="H3331" s="105">
        <v>9</v>
      </c>
      <c r="I3331" s="104"/>
      <c r="J3331" s="104" t="s">
        <v>258</v>
      </c>
      <c r="K3331" s="104" t="s">
        <v>81</v>
      </c>
      <c r="L3331" s="104" t="s">
        <v>259</v>
      </c>
      <c r="M3331" s="104" t="s">
        <v>276</v>
      </c>
      <c r="N3331" s="104"/>
      <c r="O3331" s="106"/>
      <c r="P3331" s="111" t="s">
        <v>752</v>
      </c>
      <c r="Q3331" s="153">
        <v>0.4375</v>
      </c>
      <c r="R3331" s="153">
        <v>0.47916666666666669</v>
      </c>
      <c r="S3331" s="153">
        <v>4.1666666666666657E-2</v>
      </c>
      <c r="T3331" s="153" t="s">
        <v>263</v>
      </c>
      <c r="U3331" s="153">
        <v>0.48958333333333331</v>
      </c>
      <c r="V3331" s="153">
        <f>IF(ISBLANK(T3331),"",Tabella2[[#This Row],[ACT STOP]]-Tabella2[[#This Row],[ACT START]])</f>
        <v>5.2083333333333315E-2</v>
      </c>
      <c r="W3331" s="104" t="s">
        <v>92</v>
      </c>
      <c r="X3331" s="104" t="s">
        <v>91</v>
      </c>
      <c r="Y3331" s="110"/>
      <c r="Z3331" s="106"/>
      <c r="AA3331" s="104"/>
      <c r="AB3331" s="107"/>
      <c r="AC3331" s="72">
        <v>1</v>
      </c>
      <c r="AH3331" s="70"/>
      <c r="AI3331" s="70"/>
      <c r="AJ3331">
        <v>0</v>
      </c>
      <c r="AL3331" s="70"/>
      <c r="BM3331" s="135" t="s">
        <v>263</v>
      </c>
      <c r="BN3331" s="136">
        <v>0.48958333333333331</v>
      </c>
      <c r="BO3331" s="101"/>
      <c r="BR3331" s="109" t="str">
        <f t="shared" si="51"/>
        <v>SH-25-3320</v>
      </c>
      <c r="BS3331" s="109" t="s">
        <v>339</v>
      </c>
      <c r="BT3331" t="s">
        <v>92</v>
      </c>
      <c r="BU3331" t="s">
        <v>7027</v>
      </c>
    </row>
    <row r="3332" spans="1:73" hidden="1">
      <c r="A3332" s="103" t="s">
        <v>7028</v>
      </c>
      <c r="B3332" s="102">
        <v>45825</v>
      </c>
      <c r="C3332" s="104">
        <f>_xlfn.ISOWEEKNUM(Tabella2[[#This Row],[Date]])</f>
        <v>25</v>
      </c>
      <c r="D3332" s="104" t="s">
        <v>574</v>
      </c>
      <c r="E3332" s="104" t="s">
        <v>284</v>
      </c>
      <c r="F3332" s="104">
        <v>66</v>
      </c>
      <c r="G3332" s="104" t="s">
        <v>257</v>
      </c>
      <c r="H3332" s="105">
        <v>9</v>
      </c>
      <c r="I3332" s="104"/>
      <c r="J3332" s="104" t="s">
        <v>258</v>
      </c>
      <c r="K3332" s="104" t="s">
        <v>79</v>
      </c>
      <c r="L3332" s="104" t="s">
        <v>299</v>
      </c>
      <c r="M3332" s="104" t="s">
        <v>276</v>
      </c>
      <c r="N3332" s="104"/>
      <c r="O3332" s="108" t="str">
        <f>A931</f>
        <v>13333</v>
      </c>
      <c r="P3332" s="111" t="s">
        <v>2947</v>
      </c>
      <c r="Q3332" s="153" t="s">
        <v>605</v>
      </c>
      <c r="R3332" s="153" t="s">
        <v>285</v>
      </c>
      <c r="S3332" s="153">
        <v>4.1666666666666657E-2</v>
      </c>
      <c r="T3332" s="153">
        <v>0.25</v>
      </c>
      <c r="U3332" s="153">
        <v>0.29166666666666669</v>
      </c>
      <c r="V3332" s="153">
        <f>IF(ISBLANK(T3332),"",Tabella2[[#This Row],[ACT STOP]]-Tabella2[[#This Row],[ACT START]])</f>
        <v>4.1666666666666685E-2</v>
      </c>
      <c r="W3332" s="104" t="s">
        <v>92</v>
      </c>
      <c r="X3332" s="104" t="s">
        <v>91</v>
      </c>
      <c r="Y3332" s="110"/>
      <c r="Z3332" s="106"/>
      <c r="AA3332" s="104"/>
      <c r="AB3332" s="107"/>
      <c r="AC3332" s="72">
        <v>1</v>
      </c>
      <c r="AH3332" s="70"/>
      <c r="AI3332" s="70"/>
      <c r="AJ3332">
        <v>0</v>
      </c>
      <c r="AL3332" s="70"/>
      <c r="BM3332" s="135">
        <v>0.25</v>
      </c>
      <c r="BN3332" s="136">
        <v>0.29166666666666669</v>
      </c>
      <c r="BO3332" s="101"/>
      <c r="BR3332" s="109" t="str">
        <f t="shared" si="51"/>
        <v>SH-25-3321</v>
      </c>
      <c r="BS3332" s="109" t="s">
        <v>318</v>
      </c>
      <c r="BT3332" t="s">
        <v>92</v>
      </c>
      <c r="BU3332" t="s">
        <v>7029</v>
      </c>
    </row>
    <row r="3333" spans="1:73" hidden="1">
      <c r="A3333" s="103" t="s">
        <v>7030</v>
      </c>
      <c r="B3333" s="102">
        <v>45825</v>
      </c>
      <c r="C3333" s="104">
        <f>_xlfn.ISOWEEKNUM(Tabella2[[#This Row],[Date]])</f>
        <v>25</v>
      </c>
      <c r="D3333" s="104" t="s">
        <v>3529</v>
      </c>
      <c r="E3333" s="104" t="s">
        <v>284</v>
      </c>
      <c r="F3333" s="104">
        <v>69</v>
      </c>
      <c r="G3333" s="104" t="s">
        <v>257</v>
      </c>
      <c r="H3333" s="105">
        <v>14</v>
      </c>
      <c r="I3333" s="104"/>
      <c r="J3333" s="104" t="s">
        <v>258</v>
      </c>
      <c r="K3333" s="104" t="s">
        <v>83</v>
      </c>
      <c r="L3333" s="104" t="s">
        <v>299</v>
      </c>
      <c r="M3333" s="104" t="s">
        <v>276</v>
      </c>
      <c r="N3333" s="104"/>
      <c r="O3333" s="108" t="str">
        <f>A932</f>
        <v>13334</v>
      </c>
      <c r="P3333" s="111" t="s">
        <v>3960</v>
      </c>
      <c r="Q3333" s="153" t="s">
        <v>605</v>
      </c>
      <c r="R3333" s="153" t="s">
        <v>285</v>
      </c>
      <c r="S3333" s="153">
        <v>4.1666666666666657E-2</v>
      </c>
      <c r="T3333" s="153" t="s">
        <v>605</v>
      </c>
      <c r="U3333" s="153" t="s">
        <v>285</v>
      </c>
      <c r="V3333" s="153">
        <f>IF(ISBLANK(T3333),"",Tabella2[[#This Row],[ACT STOP]]-Tabella2[[#This Row],[ACT START]])</f>
        <v>4.1666666666666685E-2</v>
      </c>
      <c r="W3333" s="104" t="s">
        <v>92</v>
      </c>
      <c r="X3333" s="104" t="s">
        <v>91</v>
      </c>
      <c r="Y3333" s="110"/>
      <c r="Z3333" s="106"/>
      <c r="AA3333" s="104"/>
      <c r="AB3333" s="107"/>
      <c r="AC3333" s="72">
        <v>1</v>
      </c>
      <c r="AH3333" s="70"/>
      <c r="AI3333" s="70"/>
      <c r="AJ3333">
        <v>0</v>
      </c>
      <c r="AL3333" s="70"/>
      <c r="BM3333" s="135" t="s">
        <v>605</v>
      </c>
      <c r="BN3333" s="136" t="s">
        <v>285</v>
      </c>
      <c r="BO3333" s="101"/>
      <c r="BR3333" s="109" t="str">
        <f t="shared" si="51"/>
        <v>SH-25-3322</v>
      </c>
      <c r="BS3333" s="109" t="s">
        <v>372</v>
      </c>
      <c r="BT3333" t="s">
        <v>92</v>
      </c>
      <c r="BU3333" t="s">
        <v>7031</v>
      </c>
    </row>
    <row r="3334" spans="1:73" hidden="1">
      <c r="A3334" s="103" t="s">
        <v>7032</v>
      </c>
      <c r="B3334" s="102">
        <v>45825</v>
      </c>
      <c r="C3334" s="104">
        <f>_xlfn.ISOWEEKNUM(Tabella2[[#This Row],[Date]])</f>
        <v>25</v>
      </c>
      <c r="D3334" s="104" t="s">
        <v>509</v>
      </c>
      <c r="E3334" s="104" t="s">
        <v>284</v>
      </c>
      <c r="F3334" s="104">
        <v>70</v>
      </c>
      <c r="G3334" s="104" t="s">
        <v>257</v>
      </c>
      <c r="H3334" s="105">
        <v>32</v>
      </c>
      <c r="I3334" s="104"/>
      <c r="J3334" s="104" t="s">
        <v>258</v>
      </c>
      <c r="K3334" s="104" t="s">
        <v>81</v>
      </c>
      <c r="L3334" s="104" t="s">
        <v>259</v>
      </c>
      <c r="M3334" s="104" t="s">
        <v>461</v>
      </c>
      <c r="N3334" s="104"/>
      <c r="O3334" s="106"/>
      <c r="P3334" s="111" t="s">
        <v>610</v>
      </c>
      <c r="Q3334" s="153" t="s">
        <v>605</v>
      </c>
      <c r="R3334" s="153" t="s">
        <v>285</v>
      </c>
      <c r="S3334" s="153">
        <v>4.1666666666666657E-2</v>
      </c>
      <c r="T3334" s="153" t="s">
        <v>605</v>
      </c>
      <c r="U3334" s="153">
        <v>0.2986111111111111</v>
      </c>
      <c r="V3334" s="153">
        <f>IF(ISBLANK(T3334),"",Tabella2[[#This Row],[ACT STOP]]-Tabella2[[#This Row],[ACT START]])</f>
        <v>4.8611111111111105E-2</v>
      </c>
      <c r="W3334" s="104" t="s">
        <v>92</v>
      </c>
      <c r="X3334" s="104" t="s">
        <v>91</v>
      </c>
      <c r="Y3334" s="110" t="s">
        <v>7033</v>
      </c>
      <c r="Z3334" s="106"/>
      <c r="AA3334" s="104"/>
      <c r="AB3334" s="107"/>
      <c r="AC3334" s="72">
        <v>1</v>
      </c>
      <c r="AH3334" s="70"/>
      <c r="AI3334" s="70"/>
      <c r="AJ3334">
        <v>0</v>
      </c>
      <c r="AL3334" s="70"/>
      <c r="BM3334" s="135" t="s">
        <v>605</v>
      </c>
      <c r="BN3334" s="136">
        <v>0.2986111111111111</v>
      </c>
      <c r="BO3334" s="101"/>
      <c r="BR3334" s="109" t="str">
        <f t="shared" si="51"/>
        <v>SH-25-3323</v>
      </c>
      <c r="BS3334" s="109" t="s">
        <v>356</v>
      </c>
      <c r="BT3334" t="s">
        <v>92</v>
      </c>
      <c r="BU3334" t="s">
        <v>7034</v>
      </c>
    </row>
    <row r="3335" spans="1:73" hidden="1">
      <c r="A3335" s="103" t="s">
        <v>7035</v>
      </c>
      <c r="B3335" s="102">
        <v>45825</v>
      </c>
      <c r="C3335" s="104">
        <f>_xlfn.ISOWEEKNUM(Tabella2[[#This Row],[Date]])</f>
        <v>25</v>
      </c>
      <c r="D3335" s="104" t="s">
        <v>574</v>
      </c>
      <c r="E3335" s="104" t="s">
        <v>284</v>
      </c>
      <c r="F3335" s="104">
        <v>67</v>
      </c>
      <c r="G3335" s="104" t="s">
        <v>257</v>
      </c>
      <c r="H3335" s="105">
        <v>12</v>
      </c>
      <c r="I3335" s="104"/>
      <c r="J3335" s="104" t="s">
        <v>258</v>
      </c>
      <c r="K3335" s="104" t="s">
        <v>79</v>
      </c>
      <c r="L3335" s="104" t="s">
        <v>299</v>
      </c>
      <c r="M3335" s="104" t="s">
        <v>276</v>
      </c>
      <c r="N3335" s="104"/>
      <c r="O3335" s="108" t="str">
        <f>A934</f>
        <v>13336</v>
      </c>
      <c r="P3335" s="111" t="s">
        <v>2947</v>
      </c>
      <c r="Q3335" s="153" t="s">
        <v>617</v>
      </c>
      <c r="R3335" s="153" t="s">
        <v>525</v>
      </c>
      <c r="S3335" s="153">
        <v>4.1666666666666657E-2</v>
      </c>
      <c r="T3335" s="153">
        <v>0.3125</v>
      </c>
      <c r="U3335" s="153">
        <v>0.35416666666666669</v>
      </c>
      <c r="V3335" s="153">
        <f>IF(ISBLANK(T3335),"",Tabella2[[#This Row],[ACT STOP]]-Tabella2[[#This Row],[ACT START]])</f>
        <v>4.1666666666666685E-2</v>
      </c>
      <c r="W3335" s="104" t="s">
        <v>92</v>
      </c>
      <c r="X3335" s="104" t="s">
        <v>91</v>
      </c>
      <c r="Y3335" s="110"/>
      <c r="Z3335" s="106"/>
      <c r="AA3335" s="104"/>
      <c r="AB3335" s="107"/>
      <c r="AC3335" s="72">
        <v>1</v>
      </c>
      <c r="AH3335" s="70"/>
      <c r="AI3335" s="70"/>
      <c r="AJ3335">
        <v>0</v>
      </c>
      <c r="AL3335" s="70"/>
      <c r="BM3335" s="135">
        <v>0.3125</v>
      </c>
      <c r="BN3335" s="136">
        <v>0.35416666666666669</v>
      </c>
      <c r="BO3335" s="101"/>
      <c r="BR3335" s="109" t="str">
        <f t="shared" si="51"/>
        <v>SH-25-3324</v>
      </c>
      <c r="BS3335" s="109" t="s">
        <v>266</v>
      </c>
      <c r="BT3335" t="s">
        <v>92</v>
      </c>
      <c r="BU3335" t="s">
        <v>7036</v>
      </c>
    </row>
    <row r="3336" spans="1:73" hidden="1">
      <c r="A3336" s="103" t="s">
        <v>7037</v>
      </c>
      <c r="B3336" s="102">
        <v>45825</v>
      </c>
      <c r="C3336" s="104">
        <f>_xlfn.ISOWEEKNUM(Tabella2[[#This Row],[Date]])</f>
        <v>25</v>
      </c>
      <c r="D3336" s="104" t="s">
        <v>763</v>
      </c>
      <c r="E3336" s="104" t="s">
        <v>256</v>
      </c>
      <c r="F3336" s="104">
        <v>68</v>
      </c>
      <c r="G3336" s="104" t="s">
        <v>284</v>
      </c>
      <c r="H3336" s="105">
        <v>22</v>
      </c>
      <c r="I3336" s="104"/>
      <c r="J3336" s="104" t="s">
        <v>258</v>
      </c>
      <c r="K3336" s="104" t="s">
        <v>83</v>
      </c>
      <c r="L3336" s="104" t="s">
        <v>259</v>
      </c>
      <c r="M3336" s="104" t="s">
        <v>276</v>
      </c>
      <c r="N3336" s="104"/>
      <c r="O3336" s="106"/>
      <c r="P3336" s="111" t="s">
        <v>479</v>
      </c>
      <c r="Q3336" s="153" t="s">
        <v>617</v>
      </c>
      <c r="R3336" s="153" t="s">
        <v>525</v>
      </c>
      <c r="S3336" s="153">
        <v>4.1666666666666657E-2</v>
      </c>
      <c r="T3336" s="153" t="s">
        <v>617</v>
      </c>
      <c r="U3336" s="153">
        <v>0.3576388888888889</v>
      </c>
      <c r="V3336" s="153">
        <f>IF(ISBLANK(T3336),"",Tabella2[[#This Row],[ACT STOP]]-Tabella2[[#This Row],[ACT START]])</f>
        <v>4.5138888888888895E-2</v>
      </c>
      <c r="W3336" s="104" t="s">
        <v>92</v>
      </c>
      <c r="X3336" s="104" t="s">
        <v>91</v>
      </c>
      <c r="Y3336" s="110"/>
      <c r="Z3336" s="106"/>
      <c r="AA3336" s="104"/>
      <c r="AB3336" s="107"/>
      <c r="AC3336" s="72">
        <v>1</v>
      </c>
      <c r="AH3336" s="70"/>
      <c r="AI3336" s="70"/>
      <c r="AJ3336">
        <v>0</v>
      </c>
      <c r="AL3336" s="70"/>
      <c r="BM3336" s="135" t="s">
        <v>617</v>
      </c>
      <c r="BN3336" s="136">
        <v>0.3576388888888889</v>
      </c>
      <c r="BO3336" s="101"/>
      <c r="BR3336" s="109" t="str">
        <f t="shared" si="51"/>
        <v>SH-25-3325</v>
      </c>
      <c r="BS3336" s="109" t="s">
        <v>295</v>
      </c>
      <c r="BT3336" t="s">
        <v>92</v>
      </c>
      <c r="BU3336" t="s">
        <v>7038</v>
      </c>
    </row>
    <row r="3337" spans="1:73" hidden="1">
      <c r="A3337" s="103" t="s">
        <v>7039</v>
      </c>
      <c r="B3337" s="102">
        <v>45825</v>
      </c>
      <c r="C3337" s="104">
        <f>_xlfn.ISOWEEKNUM(Tabella2[[#This Row],[Date]])</f>
        <v>25</v>
      </c>
      <c r="D3337" s="104" t="s">
        <v>763</v>
      </c>
      <c r="E3337" s="104" t="s">
        <v>256</v>
      </c>
      <c r="F3337" s="104">
        <v>65</v>
      </c>
      <c r="G3337" s="104" t="s">
        <v>284</v>
      </c>
      <c r="H3337" s="105">
        <v>9</v>
      </c>
      <c r="I3337" s="104"/>
      <c r="J3337" s="104" t="s">
        <v>258</v>
      </c>
      <c r="K3337" s="104" t="s">
        <v>80</v>
      </c>
      <c r="L3337" s="104" t="s">
        <v>259</v>
      </c>
      <c r="M3337" s="104" t="s">
        <v>276</v>
      </c>
      <c r="N3337" s="104"/>
      <c r="O3337" s="106"/>
      <c r="P3337" s="111" t="s">
        <v>1828</v>
      </c>
      <c r="Q3337" s="153" t="s">
        <v>617</v>
      </c>
      <c r="R3337" s="153" t="s">
        <v>525</v>
      </c>
      <c r="S3337" s="153">
        <v>4.1666666666666657E-2</v>
      </c>
      <c r="T3337" s="153" t="s">
        <v>617</v>
      </c>
      <c r="U3337" s="153">
        <v>0.3611111111111111</v>
      </c>
      <c r="V3337" s="153">
        <f>IF(ISBLANK(T3337),"",Tabella2[[#This Row],[ACT STOP]]-Tabella2[[#This Row],[ACT START]])</f>
        <v>4.8611111111111105E-2</v>
      </c>
      <c r="W3337" s="104" t="s">
        <v>92</v>
      </c>
      <c r="X3337" s="104" t="s">
        <v>91</v>
      </c>
      <c r="Y3337" s="110"/>
      <c r="Z3337" s="106"/>
      <c r="AA3337" s="104"/>
      <c r="AB3337" s="107"/>
      <c r="AC3337" s="72">
        <v>1</v>
      </c>
      <c r="AH3337" s="70"/>
      <c r="AI3337" s="70"/>
      <c r="AJ3337">
        <v>0</v>
      </c>
      <c r="AL3337" s="70"/>
      <c r="BM3337" s="135" t="s">
        <v>617</v>
      </c>
      <c r="BN3337" s="136">
        <v>0.3611111111111111</v>
      </c>
      <c r="BO3337" s="101">
        <v>6.9444444444444441E-3</v>
      </c>
      <c r="BQ3337" t="s">
        <v>102</v>
      </c>
      <c r="BR3337" s="109" t="str">
        <f t="shared" si="51"/>
        <v>SH-25-3326</v>
      </c>
      <c r="BS3337" s="109" t="s">
        <v>339</v>
      </c>
      <c r="BT3337" t="s">
        <v>92</v>
      </c>
      <c r="BU3337" t="s">
        <v>7040</v>
      </c>
    </row>
    <row r="3338" spans="1:73" hidden="1">
      <c r="A3338" s="103" t="s">
        <v>7041</v>
      </c>
      <c r="B3338" s="102">
        <v>45825</v>
      </c>
      <c r="C3338" s="104">
        <f>_xlfn.ISOWEEKNUM(Tabella2[[#This Row],[Date]])</f>
        <v>25</v>
      </c>
      <c r="D3338" s="104" t="s">
        <v>558</v>
      </c>
      <c r="E3338" s="104" t="s">
        <v>284</v>
      </c>
      <c r="F3338" s="104">
        <v>61</v>
      </c>
      <c r="G3338" s="104" t="s">
        <v>257</v>
      </c>
      <c r="H3338" s="105">
        <v>10</v>
      </c>
      <c r="I3338" s="104"/>
      <c r="J3338" s="104" t="s">
        <v>258</v>
      </c>
      <c r="K3338" s="104" t="s">
        <v>81</v>
      </c>
      <c r="L3338" s="104" t="s">
        <v>259</v>
      </c>
      <c r="M3338" s="104" t="s">
        <v>269</v>
      </c>
      <c r="N3338" s="104"/>
      <c r="O3338" s="106"/>
      <c r="P3338" s="111" t="s">
        <v>1966</v>
      </c>
      <c r="Q3338" s="153" t="s">
        <v>617</v>
      </c>
      <c r="R3338" s="153" t="s">
        <v>525</v>
      </c>
      <c r="S3338" s="153">
        <v>4.1666666666666657E-2</v>
      </c>
      <c r="T3338" s="153" t="s">
        <v>617</v>
      </c>
      <c r="U3338" s="153" t="s">
        <v>525</v>
      </c>
      <c r="V3338" s="153">
        <f>IF(ISBLANK(T3338),"",Tabella2[[#This Row],[ACT STOP]]-Tabella2[[#This Row],[ACT START]])</f>
        <v>4.1666666666666685E-2</v>
      </c>
      <c r="W3338" s="104" t="s">
        <v>92</v>
      </c>
      <c r="X3338" s="104" t="s">
        <v>91</v>
      </c>
      <c r="Y3338" s="110"/>
      <c r="Z3338" s="106"/>
      <c r="AA3338" s="104"/>
      <c r="AB3338" s="107"/>
      <c r="AC3338" s="72">
        <v>1</v>
      </c>
      <c r="AH3338" s="70"/>
      <c r="AI3338" s="70"/>
      <c r="AJ3338">
        <v>0</v>
      </c>
      <c r="AL3338" s="70"/>
      <c r="BM3338" s="135" t="s">
        <v>617</v>
      </c>
      <c r="BN3338" s="136" t="s">
        <v>525</v>
      </c>
      <c r="BO3338" s="101"/>
      <c r="BR3338" s="109" t="str">
        <f t="shared" si="51"/>
        <v>SH-25-3327</v>
      </c>
      <c r="BS3338" s="109" t="s">
        <v>552</v>
      </c>
      <c r="BT3338" t="s">
        <v>92</v>
      </c>
      <c r="BU3338" t="s">
        <v>7042</v>
      </c>
    </row>
    <row r="3339" spans="1:73" hidden="1">
      <c r="A3339" s="103" t="s">
        <v>7043</v>
      </c>
      <c r="B3339" s="102">
        <v>45825</v>
      </c>
      <c r="C3339" s="104">
        <f>_xlfn.ISOWEEKNUM(Tabella2[[#This Row],[Date]])</f>
        <v>25</v>
      </c>
      <c r="D3339" s="104" t="s">
        <v>275</v>
      </c>
      <c r="E3339" s="104" t="s">
        <v>256</v>
      </c>
      <c r="F3339" s="104">
        <v>56</v>
      </c>
      <c r="G3339" s="104" t="s">
        <v>257</v>
      </c>
      <c r="H3339" s="105">
        <v>14</v>
      </c>
      <c r="I3339" s="104" t="s">
        <v>258</v>
      </c>
      <c r="J3339" s="104"/>
      <c r="K3339" s="104" t="s">
        <v>79</v>
      </c>
      <c r="L3339" s="104" t="s">
        <v>299</v>
      </c>
      <c r="M3339" s="104" t="s">
        <v>386</v>
      </c>
      <c r="N3339" s="104"/>
      <c r="O3339" s="108" t="str">
        <f>A3340</f>
        <v>15742</v>
      </c>
      <c r="P3339" s="111" t="s">
        <v>2248</v>
      </c>
      <c r="Q3339" s="153" t="s">
        <v>631</v>
      </c>
      <c r="R3339" s="153" t="s">
        <v>498</v>
      </c>
      <c r="S3339" s="153">
        <v>4.1666666666666657E-2</v>
      </c>
      <c r="T3339" s="153" t="s">
        <v>631</v>
      </c>
      <c r="U3339" s="153" t="s">
        <v>498</v>
      </c>
      <c r="V3339" s="153">
        <f>IF(ISBLANK(T3339),"",Tabella2[[#This Row],[ACT STOP]]-Tabella2[[#This Row],[ACT START]])</f>
        <v>4.1666666666666685E-2</v>
      </c>
      <c r="W3339" s="104" t="s">
        <v>92</v>
      </c>
      <c r="X3339" s="104" t="s">
        <v>91</v>
      </c>
      <c r="Y3339" s="110"/>
      <c r="Z3339" s="106"/>
      <c r="AA3339" s="104"/>
      <c r="AB3339" s="107"/>
      <c r="AC3339" s="72">
        <v>1</v>
      </c>
      <c r="AH3339" s="70"/>
      <c r="AI3339" s="70"/>
      <c r="AJ3339">
        <v>0</v>
      </c>
      <c r="AL3339" s="70"/>
      <c r="BM3339" s="135" t="s">
        <v>631</v>
      </c>
      <c r="BN3339" s="136" t="s">
        <v>498</v>
      </c>
      <c r="BO3339" s="101"/>
      <c r="BR3339" s="109" t="str">
        <f t="shared" si="51"/>
        <v>SH-25-3328</v>
      </c>
      <c r="BS3339" s="109" t="s">
        <v>372</v>
      </c>
      <c r="BT3339" t="s">
        <v>92</v>
      </c>
      <c r="BU3339" t="s">
        <v>7044</v>
      </c>
    </row>
    <row r="3340" spans="1:73" hidden="1">
      <c r="A3340" s="103" t="s">
        <v>7045</v>
      </c>
      <c r="B3340" s="102">
        <v>45825</v>
      </c>
      <c r="C3340" s="104">
        <f>_xlfn.ISOWEEKNUM(Tabella2[[#This Row],[Date]])</f>
        <v>25</v>
      </c>
      <c r="D3340" s="104" t="s">
        <v>275</v>
      </c>
      <c r="E3340" s="104" t="s">
        <v>256</v>
      </c>
      <c r="F3340" s="104">
        <v>61</v>
      </c>
      <c r="G3340" s="104" t="s">
        <v>257</v>
      </c>
      <c r="H3340" s="105">
        <v>1</v>
      </c>
      <c r="I3340" s="104" t="s">
        <v>258</v>
      </c>
      <c r="J3340" s="104"/>
      <c r="K3340" s="104" t="s">
        <v>78</v>
      </c>
      <c r="L3340" s="104" t="s">
        <v>299</v>
      </c>
      <c r="M3340" s="104" t="s">
        <v>386</v>
      </c>
      <c r="N3340" s="104"/>
      <c r="O3340" s="108" t="str">
        <f>A3339</f>
        <v>15741</v>
      </c>
      <c r="P3340" s="111" t="s">
        <v>2248</v>
      </c>
      <c r="Q3340" s="153">
        <v>0.375</v>
      </c>
      <c r="R3340" s="153">
        <v>0.41666666666666669</v>
      </c>
      <c r="S3340" s="153">
        <v>4.1666666666666657E-2</v>
      </c>
      <c r="T3340" s="153" t="s">
        <v>631</v>
      </c>
      <c r="U3340" s="153" t="s">
        <v>498</v>
      </c>
      <c r="V3340" s="153">
        <f>IF(ISBLANK(T3340),"",Tabella2[[#This Row],[ACT STOP]]-Tabella2[[#This Row],[ACT START]])</f>
        <v>4.1666666666666685E-2</v>
      </c>
      <c r="W3340" s="104" t="s">
        <v>92</v>
      </c>
      <c r="X3340" s="104" t="s">
        <v>91</v>
      </c>
      <c r="Y3340" s="110"/>
      <c r="Z3340" s="106"/>
      <c r="AA3340" s="104"/>
      <c r="AB3340" s="107"/>
      <c r="AC3340" s="72">
        <v>1</v>
      </c>
      <c r="AH3340" s="70"/>
      <c r="AI3340" s="70"/>
      <c r="AJ3340">
        <v>0</v>
      </c>
      <c r="AL3340" s="70"/>
      <c r="BM3340" s="135" t="s">
        <v>631</v>
      </c>
      <c r="BN3340" s="136" t="s">
        <v>498</v>
      </c>
      <c r="BO3340" s="101"/>
      <c r="BR3340" s="109" t="str">
        <f t="shared" si="51"/>
        <v>SH-25-3329</v>
      </c>
      <c r="BS3340" s="109" t="s">
        <v>332</v>
      </c>
      <c r="BT3340" t="s">
        <v>92</v>
      </c>
      <c r="BU3340" t="s">
        <v>7046</v>
      </c>
    </row>
    <row r="3341" spans="1:73" ht="15.75" hidden="1" customHeight="1">
      <c r="A3341" s="103" t="s">
        <v>7047</v>
      </c>
      <c r="B3341" s="102">
        <v>45825</v>
      </c>
      <c r="C3341" s="104">
        <f>_xlfn.ISOWEEKNUM(Tabella2[[#This Row],[Date]])</f>
        <v>25</v>
      </c>
      <c r="D3341" s="104" t="s">
        <v>523</v>
      </c>
      <c r="E3341" s="104" t="s">
        <v>284</v>
      </c>
      <c r="F3341" s="104">
        <v>62</v>
      </c>
      <c r="G3341" s="104" t="s">
        <v>257</v>
      </c>
      <c r="H3341" s="105">
        <v>17</v>
      </c>
      <c r="I3341" s="104"/>
      <c r="J3341" s="104" t="s">
        <v>258</v>
      </c>
      <c r="K3341" s="104" t="s">
        <v>83</v>
      </c>
      <c r="L3341" s="104" t="s">
        <v>299</v>
      </c>
      <c r="M3341" s="104" t="s">
        <v>386</v>
      </c>
      <c r="N3341" s="104"/>
      <c r="O3341" s="108" t="str">
        <f>A3342</f>
        <v>15744</v>
      </c>
      <c r="P3341" s="111" t="s">
        <v>391</v>
      </c>
      <c r="Q3341" s="153" t="s">
        <v>631</v>
      </c>
      <c r="R3341" s="153" t="s">
        <v>498</v>
      </c>
      <c r="S3341" s="153">
        <v>4.1666666666666657E-2</v>
      </c>
      <c r="T3341" s="153" t="s">
        <v>631</v>
      </c>
      <c r="U3341" s="153" t="s">
        <v>498</v>
      </c>
      <c r="V3341" s="153">
        <f>IF(ISBLANK(T3341),"",Tabella2[[#This Row],[ACT STOP]]-Tabella2[[#This Row],[ACT START]])</f>
        <v>4.1666666666666685E-2</v>
      </c>
      <c r="W3341" s="104" t="s">
        <v>92</v>
      </c>
      <c r="X3341" s="104" t="s">
        <v>91</v>
      </c>
      <c r="Y3341" s="110"/>
      <c r="Z3341" s="106"/>
      <c r="AA3341" s="104"/>
      <c r="AB3341" s="107"/>
      <c r="AC3341" s="72">
        <v>1</v>
      </c>
      <c r="AH3341" s="70"/>
      <c r="AI3341" s="70"/>
      <c r="AJ3341">
        <v>0</v>
      </c>
      <c r="AL3341" s="70"/>
      <c r="BM3341" s="135" t="s">
        <v>631</v>
      </c>
      <c r="BN3341" s="136" t="s">
        <v>498</v>
      </c>
      <c r="BO3341" s="101"/>
      <c r="BR3341" s="109" t="str">
        <f t="shared" ref="BR3341:BR3404" si="52">_xlfn.CONCAT(LEFT(BR3340,6),TEXT(RIGHT(BR3340,4)+1,"0000"))</f>
        <v>SH-25-3330</v>
      </c>
      <c r="BS3341" s="109" t="s">
        <v>393</v>
      </c>
      <c r="BT3341" t="s">
        <v>92</v>
      </c>
      <c r="BU3341" t="s">
        <v>7048</v>
      </c>
    </row>
    <row r="3342" spans="1:73" hidden="1">
      <c r="A3342" s="103" t="s">
        <v>7049</v>
      </c>
      <c r="B3342" s="102">
        <v>45825</v>
      </c>
      <c r="C3342" s="104">
        <f>_xlfn.ISOWEEKNUM(Tabella2[[#This Row],[Date]])</f>
        <v>25</v>
      </c>
      <c r="D3342" s="104" t="s">
        <v>523</v>
      </c>
      <c r="E3342" s="104" t="s">
        <v>284</v>
      </c>
      <c r="F3342" s="104">
        <v>63</v>
      </c>
      <c r="G3342" s="104" t="s">
        <v>257</v>
      </c>
      <c r="H3342" s="105">
        <v>9</v>
      </c>
      <c r="I3342" s="104"/>
      <c r="J3342" s="104" t="s">
        <v>258</v>
      </c>
      <c r="K3342" s="104" t="s">
        <v>80</v>
      </c>
      <c r="L3342" s="104" t="s">
        <v>299</v>
      </c>
      <c r="M3342" s="104" t="s">
        <v>386</v>
      </c>
      <c r="N3342" s="104"/>
      <c r="O3342" s="108" t="str">
        <f>A3341</f>
        <v>15743</v>
      </c>
      <c r="P3342" s="111" t="s">
        <v>391</v>
      </c>
      <c r="Q3342" s="153">
        <v>0.375</v>
      </c>
      <c r="R3342" s="153">
        <v>0.41666666666666669</v>
      </c>
      <c r="S3342" s="153">
        <v>4.1666666666666657E-2</v>
      </c>
      <c r="T3342" s="153" t="s">
        <v>631</v>
      </c>
      <c r="U3342" s="153" t="s">
        <v>498</v>
      </c>
      <c r="V3342" s="153">
        <f>IF(ISBLANK(T3342),"",Tabella2[[#This Row],[ACT STOP]]-Tabella2[[#This Row],[ACT START]])</f>
        <v>4.1666666666666685E-2</v>
      </c>
      <c r="W3342" s="104" t="s">
        <v>122</v>
      </c>
      <c r="X3342" s="104" t="s">
        <v>91</v>
      </c>
      <c r="Y3342" s="110"/>
      <c r="Z3342" s="106"/>
      <c r="AA3342" s="104"/>
      <c r="AB3342" s="107"/>
      <c r="AC3342" s="72">
        <v>1</v>
      </c>
      <c r="AH3342" s="70"/>
      <c r="AI3342" s="70"/>
      <c r="AJ3342">
        <v>0</v>
      </c>
      <c r="AL3342" s="70"/>
      <c r="BM3342" s="135" t="s">
        <v>631</v>
      </c>
      <c r="BN3342" s="136" t="s">
        <v>498</v>
      </c>
      <c r="BO3342" s="101"/>
      <c r="BR3342" s="109" t="str">
        <f t="shared" si="52"/>
        <v>SH-25-3331</v>
      </c>
      <c r="BS3342" s="109" t="s">
        <v>318</v>
      </c>
      <c r="BT3342" t="s">
        <v>122</v>
      </c>
      <c r="BU3342" t="s">
        <v>7050</v>
      </c>
    </row>
    <row r="3343" spans="1:73" hidden="1">
      <c r="A3343" s="103" t="s">
        <v>7051</v>
      </c>
      <c r="B3343" s="102">
        <v>45825</v>
      </c>
      <c r="C3343" s="104">
        <f>_xlfn.ISOWEEKNUM(Tabella2[[#This Row],[Date]])</f>
        <v>25</v>
      </c>
      <c r="D3343" s="104" t="s">
        <v>509</v>
      </c>
      <c r="E3343" s="104" t="s">
        <v>284</v>
      </c>
      <c r="F3343" s="104">
        <v>71</v>
      </c>
      <c r="G3343" s="104" t="s">
        <v>257</v>
      </c>
      <c r="H3343" s="105">
        <v>32</v>
      </c>
      <c r="I3343" s="104"/>
      <c r="J3343" s="104" t="s">
        <v>258</v>
      </c>
      <c r="K3343" s="104" t="s">
        <v>81</v>
      </c>
      <c r="L3343" s="104" t="s">
        <v>259</v>
      </c>
      <c r="M3343" s="104" t="s">
        <v>461</v>
      </c>
      <c r="N3343" s="104"/>
      <c r="O3343" s="106"/>
      <c r="P3343" s="111" t="s">
        <v>610</v>
      </c>
      <c r="Q3343" s="153" t="s">
        <v>631</v>
      </c>
      <c r="R3343" s="153" t="s">
        <v>498</v>
      </c>
      <c r="S3343" s="153">
        <v>4.1666666666666657E-2</v>
      </c>
      <c r="T3343" s="153" t="s">
        <v>631</v>
      </c>
      <c r="U3343" s="153" t="s">
        <v>498</v>
      </c>
      <c r="V3343" s="153">
        <f>IF(ISBLANK(T3343),"",Tabella2[[#This Row],[ACT STOP]]-Tabella2[[#This Row],[ACT START]])</f>
        <v>4.1666666666666685E-2</v>
      </c>
      <c r="W3343" s="104" t="s">
        <v>92</v>
      </c>
      <c r="X3343" s="104" t="s">
        <v>91</v>
      </c>
      <c r="Y3343" s="110" t="s">
        <v>7052</v>
      </c>
      <c r="Z3343" s="106"/>
      <c r="AA3343" s="104"/>
      <c r="AB3343" s="107"/>
      <c r="AC3343" s="72">
        <v>1</v>
      </c>
      <c r="AH3343" s="70"/>
      <c r="AI3343" s="70"/>
      <c r="AJ3343">
        <v>0</v>
      </c>
      <c r="AL3343" s="70"/>
      <c r="BM3343" s="135" t="s">
        <v>631</v>
      </c>
      <c r="BN3343" s="136" t="s">
        <v>498</v>
      </c>
      <c r="BO3343" s="101"/>
      <c r="BR3343" s="109" t="str">
        <f t="shared" si="52"/>
        <v>SH-25-3332</v>
      </c>
      <c r="BS3343" s="109" t="s">
        <v>356</v>
      </c>
      <c r="BT3343" t="s">
        <v>92</v>
      </c>
      <c r="BU3343" t="s">
        <v>7053</v>
      </c>
    </row>
    <row r="3344" spans="1:73" hidden="1">
      <c r="A3344" s="103" t="s">
        <v>7054</v>
      </c>
      <c r="B3344" s="102">
        <v>45825</v>
      </c>
      <c r="C3344" s="104">
        <f>_xlfn.ISOWEEKNUM(Tabella2[[#This Row],[Date]])</f>
        <v>25</v>
      </c>
      <c r="D3344" s="104" t="s">
        <v>698</v>
      </c>
      <c r="E3344" s="104" t="s">
        <v>284</v>
      </c>
      <c r="F3344" s="104">
        <v>50</v>
      </c>
      <c r="G3344" s="104" t="s">
        <v>284</v>
      </c>
      <c r="H3344" s="105">
        <v>22</v>
      </c>
      <c r="I3344" s="104"/>
      <c r="J3344" s="104" t="s">
        <v>258</v>
      </c>
      <c r="K3344" s="104" t="s">
        <v>79</v>
      </c>
      <c r="L3344" s="104" t="s">
        <v>299</v>
      </c>
      <c r="M3344" s="104" t="s">
        <v>276</v>
      </c>
      <c r="N3344" s="104"/>
      <c r="O3344" s="108" t="str">
        <f>A936</f>
        <v>13338</v>
      </c>
      <c r="P3344" s="111" t="s">
        <v>3620</v>
      </c>
      <c r="Q3344" s="153" t="s">
        <v>263</v>
      </c>
      <c r="R3344" s="153" t="s">
        <v>504</v>
      </c>
      <c r="S3344" s="153">
        <v>4.1666666666666657E-2</v>
      </c>
      <c r="T3344" s="153" t="s">
        <v>263</v>
      </c>
      <c r="U3344" s="153">
        <v>0.47222222222222221</v>
      </c>
      <c r="V3344" s="153">
        <f>IF(ISBLANK(T3344),"",Tabella2[[#This Row],[ACT STOP]]-Tabella2[[#This Row],[ACT START]])</f>
        <v>3.472222222222221E-2</v>
      </c>
      <c r="W3344" s="104" t="s">
        <v>92</v>
      </c>
      <c r="X3344" s="104" t="s">
        <v>91</v>
      </c>
      <c r="Y3344" s="110"/>
      <c r="Z3344" s="106"/>
      <c r="AA3344" s="104"/>
      <c r="AB3344" s="107"/>
      <c r="AC3344" s="72">
        <v>1</v>
      </c>
      <c r="AH3344" s="70"/>
      <c r="AI3344" s="70"/>
      <c r="AJ3344">
        <v>0</v>
      </c>
      <c r="AL3344" s="70"/>
      <c r="BM3344" s="135" t="s">
        <v>263</v>
      </c>
      <c r="BN3344" s="136">
        <v>0.47222222222222221</v>
      </c>
      <c r="BO3344" s="101"/>
      <c r="BR3344" s="109" t="str">
        <f t="shared" si="52"/>
        <v>SH-25-3333</v>
      </c>
      <c r="BS3344" s="109" t="s">
        <v>295</v>
      </c>
      <c r="BT3344" t="s">
        <v>92</v>
      </c>
      <c r="BU3344" t="s">
        <v>7055</v>
      </c>
    </row>
    <row r="3345" spans="1:73" hidden="1">
      <c r="A3345" s="103" t="s">
        <v>7056</v>
      </c>
      <c r="B3345" s="102">
        <v>45825</v>
      </c>
      <c r="C3345" s="104">
        <f>_xlfn.ISOWEEKNUM(Tabella2[[#This Row],[Date]])</f>
        <v>25</v>
      </c>
      <c r="D3345" s="104" t="s">
        <v>817</v>
      </c>
      <c r="E3345" s="104" t="s">
        <v>284</v>
      </c>
      <c r="F3345" s="104">
        <v>73</v>
      </c>
      <c r="G3345" s="104" t="s">
        <v>284</v>
      </c>
      <c r="H3345" s="105">
        <v>9</v>
      </c>
      <c r="I3345" s="104"/>
      <c r="J3345" s="104" t="s">
        <v>258</v>
      </c>
      <c r="K3345" s="104" t="s">
        <v>83</v>
      </c>
      <c r="L3345" s="104" t="s">
        <v>259</v>
      </c>
      <c r="M3345" s="104" t="s">
        <v>276</v>
      </c>
      <c r="N3345" s="104"/>
      <c r="O3345" s="106"/>
      <c r="P3345" s="111" t="s">
        <v>752</v>
      </c>
      <c r="Q3345" s="153" t="s">
        <v>263</v>
      </c>
      <c r="R3345" s="153" t="s">
        <v>504</v>
      </c>
      <c r="S3345" s="153">
        <v>4.1666666666666657E-2</v>
      </c>
      <c r="T3345" s="153" t="s">
        <v>263</v>
      </c>
      <c r="U3345" s="153">
        <v>0.4861111111111111</v>
      </c>
      <c r="V3345" s="153">
        <f>IF(ISBLANK(T3345),"",Tabella2[[#This Row],[ACT STOP]]-Tabella2[[#This Row],[ACT START]])</f>
        <v>4.8611111111111105E-2</v>
      </c>
      <c r="W3345" s="104" t="s">
        <v>92</v>
      </c>
      <c r="X3345" s="104" t="s">
        <v>91</v>
      </c>
      <c r="Y3345" s="110" t="s">
        <v>7057</v>
      </c>
      <c r="Z3345" s="106"/>
      <c r="AA3345" s="104"/>
      <c r="AB3345" s="107"/>
      <c r="AC3345" s="72">
        <v>1</v>
      </c>
      <c r="AH3345" s="70"/>
      <c r="AI3345" s="70"/>
      <c r="AJ3345">
        <v>0</v>
      </c>
      <c r="AL3345" s="70"/>
      <c r="BM3345" s="135" t="s">
        <v>263</v>
      </c>
      <c r="BN3345" s="136">
        <v>0.4861111111111111</v>
      </c>
      <c r="BO3345" s="101"/>
      <c r="BR3345" s="109" t="str">
        <f t="shared" si="52"/>
        <v>SH-25-3334</v>
      </c>
      <c r="BS3345" s="109" t="s">
        <v>339</v>
      </c>
      <c r="BT3345" t="s">
        <v>92</v>
      </c>
      <c r="BU3345" t="s">
        <v>7058</v>
      </c>
    </row>
    <row r="3346" spans="1:73" ht="15.75" hidden="1" customHeight="1">
      <c r="A3346" s="103" t="s">
        <v>7059</v>
      </c>
      <c r="B3346" s="102">
        <v>45825</v>
      </c>
      <c r="C3346" s="104">
        <f>_xlfn.ISOWEEKNUM(Tabella2[[#This Row],[Date]])</f>
        <v>25</v>
      </c>
      <c r="D3346" s="104" t="s">
        <v>817</v>
      </c>
      <c r="E3346" s="104" t="s">
        <v>284</v>
      </c>
      <c r="F3346" s="104">
        <v>75</v>
      </c>
      <c r="G3346" s="104" t="s">
        <v>257</v>
      </c>
      <c r="H3346" s="105">
        <v>13</v>
      </c>
      <c r="I3346" s="104"/>
      <c r="J3346" s="104" t="s">
        <v>258</v>
      </c>
      <c r="K3346" s="104" t="s">
        <v>80</v>
      </c>
      <c r="L3346" s="104" t="s">
        <v>259</v>
      </c>
      <c r="M3346" s="104" t="s">
        <v>276</v>
      </c>
      <c r="N3346" s="104"/>
      <c r="O3346" s="106"/>
      <c r="P3346" s="111" t="s">
        <v>752</v>
      </c>
      <c r="Q3346" s="153" t="s">
        <v>263</v>
      </c>
      <c r="R3346" s="153" t="s">
        <v>504</v>
      </c>
      <c r="S3346" s="153">
        <v>4.1666666666666657E-2</v>
      </c>
      <c r="T3346" s="153" t="s">
        <v>263</v>
      </c>
      <c r="U3346" s="153" t="s">
        <v>504</v>
      </c>
      <c r="V3346" s="153">
        <f>IF(ISBLANK(T3346),"",Tabella2[[#This Row],[ACT STOP]]-Tabella2[[#This Row],[ACT START]])</f>
        <v>4.1666666666666685E-2</v>
      </c>
      <c r="W3346" s="104" t="s">
        <v>92</v>
      </c>
      <c r="X3346" s="104" t="s">
        <v>91</v>
      </c>
      <c r="Y3346" s="110"/>
      <c r="Z3346" s="106"/>
      <c r="AA3346" s="104"/>
      <c r="AB3346" s="107"/>
      <c r="AC3346" s="72">
        <v>1</v>
      </c>
      <c r="AH3346" s="70"/>
      <c r="AI3346" s="70"/>
      <c r="AJ3346">
        <v>0</v>
      </c>
      <c r="AL3346" s="70"/>
      <c r="BM3346" s="135" t="s">
        <v>263</v>
      </c>
      <c r="BN3346" s="136" t="s">
        <v>504</v>
      </c>
      <c r="BO3346" s="101"/>
      <c r="BR3346" s="109" t="str">
        <f t="shared" si="52"/>
        <v>SH-25-3335</v>
      </c>
      <c r="BS3346" s="109" t="s">
        <v>427</v>
      </c>
      <c r="BT3346" t="s">
        <v>92</v>
      </c>
      <c r="BU3346" t="s">
        <v>7060</v>
      </c>
    </row>
    <row r="3347" spans="1:73" hidden="1">
      <c r="A3347" s="103" t="s">
        <v>7061</v>
      </c>
      <c r="B3347" s="102">
        <v>45825</v>
      </c>
      <c r="C3347" s="104">
        <f>_xlfn.ISOWEEKNUM(Tabella2[[#This Row],[Date]])</f>
        <v>25</v>
      </c>
      <c r="D3347" s="104" t="s">
        <v>558</v>
      </c>
      <c r="E3347" s="104" t="s">
        <v>284</v>
      </c>
      <c r="F3347" s="104">
        <v>59</v>
      </c>
      <c r="G3347" s="104" t="s">
        <v>257</v>
      </c>
      <c r="H3347" s="105">
        <v>10</v>
      </c>
      <c r="I3347" s="104"/>
      <c r="J3347" s="104" t="s">
        <v>258</v>
      </c>
      <c r="K3347" s="104" t="s">
        <v>81</v>
      </c>
      <c r="L3347" s="104" t="s">
        <v>259</v>
      </c>
      <c r="M3347" s="104" t="s">
        <v>269</v>
      </c>
      <c r="N3347" s="104"/>
      <c r="O3347" s="106"/>
      <c r="P3347" s="111" t="s">
        <v>1966</v>
      </c>
      <c r="Q3347" s="153" t="s">
        <v>263</v>
      </c>
      <c r="R3347" s="153" t="s">
        <v>504</v>
      </c>
      <c r="S3347" s="153">
        <v>4.1666666666666657E-2</v>
      </c>
      <c r="T3347" s="153" t="s">
        <v>263</v>
      </c>
      <c r="U3347" s="153" t="s">
        <v>504</v>
      </c>
      <c r="V3347" s="153">
        <f>IF(ISBLANK(T3347),"",Tabella2[[#This Row],[ACT STOP]]-Tabella2[[#This Row],[ACT START]])</f>
        <v>4.1666666666666685E-2</v>
      </c>
      <c r="W3347" s="104" t="s">
        <v>92</v>
      </c>
      <c r="X3347" s="104" t="s">
        <v>91</v>
      </c>
      <c r="Y3347" s="110"/>
      <c r="Z3347" s="106"/>
      <c r="AA3347" s="104"/>
      <c r="AB3347" s="107"/>
      <c r="AC3347" s="72">
        <v>1</v>
      </c>
      <c r="AH3347" s="70"/>
      <c r="AI3347" s="70"/>
      <c r="AJ3347">
        <v>0</v>
      </c>
      <c r="AL3347" s="70"/>
      <c r="BM3347" s="135" t="s">
        <v>263</v>
      </c>
      <c r="BN3347" s="136" t="s">
        <v>504</v>
      </c>
      <c r="BO3347" s="101"/>
      <c r="BR3347" s="109" t="str">
        <f t="shared" si="52"/>
        <v>SH-25-3336</v>
      </c>
      <c r="BS3347" s="109" t="s">
        <v>552</v>
      </c>
      <c r="BT3347" t="s">
        <v>92</v>
      </c>
      <c r="BU3347" t="s">
        <v>7062</v>
      </c>
    </row>
    <row r="3348" spans="1:73" hidden="1">
      <c r="A3348" s="103" t="s">
        <v>7063</v>
      </c>
      <c r="B3348" s="102">
        <v>45825</v>
      </c>
      <c r="C3348" s="104">
        <f>_xlfn.ISOWEEKNUM(Tabella2[[#This Row],[Date]])</f>
        <v>25</v>
      </c>
      <c r="D3348" s="104" t="s">
        <v>751</v>
      </c>
      <c r="E3348" s="104" t="s">
        <v>256</v>
      </c>
      <c r="F3348" s="104">
        <v>78</v>
      </c>
      <c r="G3348" s="104" t="s">
        <v>257</v>
      </c>
      <c r="H3348" s="105">
        <v>20</v>
      </c>
      <c r="I3348" s="104" t="s">
        <v>258</v>
      </c>
      <c r="J3348" s="104"/>
      <c r="K3348" s="104" t="s">
        <v>77</v>
      </c>
      <c r="L3348" s="104" t="s">
        <v>259</v>
      </c>
      <c r="M3348" s="104" t="s">
        <v>764</v>
      </c>
      <c r="N3348" s="104"/>
      <c r="O3348" s="106"/>
      <c r="P3348" s="111" t="s">
        <v>7064</v>
      </c>
      <c r="Q3348" s="153" t="s">
        <v>263</v>
      </c>
      <c r="R3348" s="153" t="s">
        <v>504</v>
      </c>
      <c r="S3348" s="153">
        <v>4.1666666666666657E-2</v>
      </c>
      <c r="T3348" s="153" t="s">
        <v>263</v>
      </c>
      <c r="U3348" s="153" t="s">
        <v>504</v>
      </c>
      <c r="V3348" s="153">
        <f>IF(ISBLANK(T3348),"",Tabella2[[#This Row],[ACT STOP]]-Tabella2[[#This Row],[ACT START]])</f>
        <v>4.1666666666666685E-2</v>
      </c>
      <c r="W3348" s="104" t="s">
        <v>92</v>
      </c>
      <c r="X3348" s="104" t="s">
        <v>91</v>
      </c>
      <c r="Y3348" s="110"/>
      <c r="Z3348" s="106"/>
      <c r="AA3348" s="104"/>
      <c r="AB3348" s="107"/>
      <c r="AC3348" s="72">
        <v>1</v>
      </c>
      <c r="AH3348" s="70"/>
      <c r="AI3348" s="70"/>
      <c r="AJ3348">
        <v>0</v>
      </c>
      <c r="AL3348" s="70"/>
      <c r="BM3348" s="135" t="s">
        <v>263</v>
      </c>
      <c r="BN3348" s="136" t="s">
        <v>504</v>
      </c>
      <c r="BO3348" s="101"/>
      <c r="BR3348" s="109" t="str">
        <f t="shared" si="52"/>
        <v>SH-25-3337</v>
      </c>
      <c r="BS3348" s="109" t="s">
        <v>1220</v>
      </c>
      <c r="BT3348" t="s">
        <v>92</v>
      </c>
      <c r="BU3348" t="s">
        <v>7065</v>
      </c>
    </row>
    <row r="3349" spans="1:73" hidden="1">
      <c r="A3349" s="103" t="s">
        <v>7066</v>
      </c>
      <c r="B3349" s="102">
        <v>45825</v>
      </c>
      <c r="C3349" s="104">
        <f>_xlfn.ISOWEEKNUM(Tabella2[[#This Row],[Date]])</f>
        <v>25</v>
      </c>
      <c r="D3349" s="104" t="s">
        <v>478</v>
      </c>
      <c r="E3349" s="104" t="s">
        <v>284</v>
      </c>
      <c r="F3349" s="104">
        <v>64</v>
      </c>
      <c r="G3349" s="104" t="s">
        <v>257</v>
      </c>
      <c r="H3349" s="105">
        <v>14</v>
      </c>
      <c r="I3349" s="104"/>
      <c r="J3349" s="104" t="s">
        <v>258</v>
      </c>
      <c r="K3349" s="104" t="s">
        <v>79</v>
      </c>
      <c r="L3349" s="104" t="s">
        <v>299</v>
      </c>
      <c r="M3349" s="104" t="s">
        <v>516</v>
      </c>
      <c r="N3349" s="104"/>
      <c r="O3349" s="108" t="str">
        <f>A3350</f>
        <v>15752</v>
      </c>
      <c r="P3349" s="111" t="s">
        <v>1986</v>
      </c>
      <c r="Q3349" s="153">
        <v>0.5</v>
      </c>
      <c r="R3349" s="153">
        <v>0.54166666666666663</v>
      </c>
      <c r="S3349" s="153">
        <v>4.1666666666666657E-2</v>
      </c>
      <c r="T3349" s="153">
        <v>0.5</v>
      </c>
      <c r="U3349" s="153">
        <v>0.54166666666666663</v>
      </c>
      <c r="V3349" s="153">
        <f>IF(ISBLANK(T3349),"",Tabella2[[#This Row],[ACT STOP]]-Tabella2[[#This Row],[ACT START]])</f>
        <v>4.166666666666663E-2</v>
      </c>
      <c r="W3349" s="104" t="s">
        <v>92</v>
      </c>
      <c r="X3349" s="104" t="s">
        <v>91</v>
      </c>
      <c r="Y3349" s="110"/>
      <c r="Z3349" s="106"/>
      <c r="AA3349" s="104"/>
      <c r="AB3349" s="107"/>
      <c r="AC3349" s="72">
        <v>1</v>
      </c>
      <c r="AH3349" s="70"/>
      <c r="AI3349" s="70"/>
      <c r="AJ3349">
        <v>0</v>
      </c>
      <c r="AL3349" s="70"/>
      <c r="BM3349" s="135">
        <v>0.5</v>
      </c>
      <c r="BN3349" s="136">
        <v>0.54166666666666663</v>
      </c>
      <c r="BO3349" s="101"/>
      <c r="BR3349" s="109" t="str">
        <f t="shared" si="52"/>
        <v>SH-25-3338</v>
      </c>
      <c r="BS3349" s="109" t="s">
        <v>372</v>
      </c>
      <c r="BT3349" t="s">
        <v>92</v>
      </c>
      <c r="BU3349" t="s">
        <v>7067</v>
      </c>
    </row>
    <row r="3350" spans="1:73" hidden="1">
      <c r="A3350" s="103" t="s">
        <v>7068</v>
      </c>
      <c r="B3350" s="102">
        <v>45825</v>
      </c>
      <c r="C3350" s="104">
        <f>_xlfn.ISOWEEKNUM(Tabella2[[#This Row],[Date]])</f>
        <v>25</v>
      </c>
      <c r="D3350" s="104" t="s">
        <v>478</v>
      </c>
      <c r="E3350" s="104" t="s">
        <v>284</v>
      </c>
      <c r="F3350" s="104">
        <v>65</v>
      </c>
      <c r="G3350" s="104" t="s">
        <v>257</v>
      </c>
      <c r="H3350" s="105">
        <v>1</v>
      </c>
      <c r="I3350" s="104"/>
      <c r="J3350" s="104" t="s">
        <v>258</v>
      </c>
      <c r="K3350" s="104" t="s">
        <v>78</v>
      </c>
      <c r="L3350" s="104" t="s">
        <v>299</v>
      </c>
      <c r="M3350" s="104" t="s">
        <v>516</v>
      </c>
      <c r="N3350" s="104"/>
      <c r="O3350" s="108" t="str">
        <f>A3349</f>
        <v>15751</v>
      </c>
      <c r="P3350" s="111" t="s">
        <v>1986</v>
      </c>
      <c r="Q3350" s="153" t="s">
        <v>511</v>
      </c>
      <c r="R3350" s="153" t="s">
        <v>549</v>
      </c>
      <c r="S3350" s="153">
        <v>4.1666666666666657E-2</v>
      </c>
      <c r="T3350" s="153" t="s">
        <v>511</v>
      </c>
      <c r="U3350" s="153" t="s">
        <v>549</v>
      </c>
      <c r="V3350" s="153">
        <f>IF(ISBLANK(T3350),"",Tabella2[[#This Row],[ACT STOP]]-Tabella2[[#This Row],[ACT START]])</f>
        <v>4.166666666666663E-2</v>
      </c>
      <c r="W3350" s="104" t="s">
        <v>92</v>
      </c>
      <c r="X3350" s="104" t="s">
        <v>91</v>
      </c>
      <c r="Y3350" s="110"/>
      <c r="Z3350" s="106"/>
      <c r="AA3350" s="104"/>
      <c r="AB3350" s="107"/>
      <c r="AC3350" s="72">
        <v>1</v>
      </c>
      <c r="AH3350" s="70"/>
      <c r="AI3350" s="70"/>
      <c r="AJ3350">
        <v>0</v>
      </c>
      <c r="AL3350" s="70"/>
      <c r="BM3350" s="135" t="s">
        <v>511</v>
      </c>
      <c r="BN3350" s="136" t="s">
        <v>549</v>
      </c>
      <c r="BO3350" s="101"/>
      <c r="BR3350" s="109" t="str">
        <f t="shared" si="52"/>
        <v>SH-25-3339</v>
      </c>
      <c r="BS3350" s="109" t="s">
        <v>332</v>
      </c>
      <c r="BT3350" t="s">
        <v>92</v>
      </c>
      <c r="BU3350" t="s">
        <v>7069</v>
      </c>
    </row>
    <row r="3351" spans="1:73" hidden="1">
      <c r="A3351" s="103" t="s">
        <v>7070</v>
      </c>
      <c r="B3351" s="102">
        <v>45825</v>
      </c>
      <c r="C3351" s="104">
        <f>_xlfn.ISOWEEKNUM(Tabella2[[#This Row],[Date]])</f>
        <v>25</v>
      </c>
      <c r="D3351" s="104" t="s">
        <v>574</v>
      </c>
      <c r="E3351" s="104" t="s">
        <v>284</v>
      </c>
      <c r="F3351" s="104">
        <v>66</v>
      </c>
      <c r="G3351" s="104" t="s">
        <v>257</v>
      </c>
      <c r="H3351" s="105">
        <v>17</v>
      </c>
      <c r="I3351" s="104"/>
      <c r="J3351" s="104" t="s">
        <v>258</v>
      </c>
      <c r="K3351" s="104" t="s">
        <v>83</v>
      </c>
      <c r="L3351" s="104" t="s">
        <v>299</v>
      </c>
      <c r="M3351" s="104" t="s">
        <v>276</v>
      </c>
      <c r="N3351" s="104"/>
      <c r="O3351" s="108" t="str">
        <f>A937</f>
        <v>13339</v>
      </c>
      <c r="P3351" s="111" t="s">
        <v>456</v>
      </c>
      <c r="Q3351" s="153" t="s">
        <v>511</v>
      </c>
      <c r="R3351" s="153" t="s">
        <v>549</v>
      </c>
      <c r="S3351" s="153">
        <v>4.1666666666666657E-2</v>
      </c>
      <c r="T3351" s="153" t="s">
        <v>511</v>
      </c>
      <c r="U3351" s="153" t="s">
        <v>549</v>
      </c>
      <c r="V3351" s="153">
        <f>IF(ISBLANK(T3351),"",Tabella2[[#This Row],[ACT STOP]]-Tabella2[[#This Row],[ACT START]])</f>
        <v>4.166666666666663E-2</v>
      </c>
      <c r="W3351" s="104" t="s">
        <v>92</v>
      </c>
      <c r="X3351" s="104" t="s">
        <v>91</v>
      </c>
      <c r="Y3351" s="110"/>
      <c r="Z3351" s="106"/>
      <c r="AA3351" s="104"/>
      <c r="AB3351" s="107"/>
      <c r="AC3351" s="72">
        <v>1</v>
      </c>
      <c r="AH3351" s="70"/>
      <c r="AI3351" s="70"/>
      <c r="AJ3351">
        <v>0</v>
      </c>
      <c r="AL3351" s="70"/>
      <c r="BM3351" s="135" t="s">
        <v>511</v>
      </c>
      <c r="BN3351" s="136" t="s">
        <v>549</v>
      </c>
      <c r="BO3351" s="101"/>
      <c r="BR3351" s="109" t="str">
        <f t="shared" si="52"/>
        <v>SH-25-3340</v>
      </c>
      <c r="BS3351" s="109" t="s">
        <v>393</v>
      </c>
      <c r="BT3351" t="s">
        <v>92</v>
      </c>
      <c r="BU3351" t="s">
        <v>7071</v>
      </c>
    </row>
    <row r="3352" spans="1:73" hidden="1">
      <c r="A3352" s="103" t="s">
        <v>7072</v>
      </c>
      <c r="B3352" s="102">
        <v>45825</v>
      </c>
      <c r="C3352" s="104">
        <f>_xlfn.ISOWEEKNUM(Tabella2[[#This Row],[Date]])</f>
        <v>25</v>
      </c>
      <c r="D3352" s="104" t="s">
        <v>722</v>
      </c>
      <c r="E3352" s="104" t="s">
        <v>327</v>
      </c>
      <c r="F3352" s="104">
        <v>82</v>
      </c>
      <c r="G3352" s="104" t="s">
        <v>257</v>
      </c>
      <c r="H3352" s="105">
        <v>32</v>
      </c>
      <c r="I3352" s="104" t="s">
        <v>258</v>
      </c>
      <c r="J3352" s="104"/>
      <c r="K3352" s="104" t="s">
        <v>81</v>
      </c>
      <c r="L3352" s="104" t="s">
        <v>259</v>
      </c>
      <c r="M3352" s="104" t="s">
        <v>276</v>
      </c>
      <c r="N3352" s="104"/>
      <c r="O3352" s="106"/>
      <c r="P3352" s="111" t="s">
        <v>472</v>
      </c>
      <c r="Q3352" s="153" t="s">
        <v>511</v>
      </c>
      <c r="R3352" s="153" t="s">
        <v>549</v>
      </c>
      <c r="S3352" s="153">
        <v>4.1666666666666657E-2</v>
      </c>
      <c r="T3352" s="153" t="s">
        <v>511</v>
      </c>
      <c r="U3352" s="153" t="s">
        <v>549</v>
      </c>
      <c r="V3352" s="153">
        <f>IF(ISBLANK(T3352),"",Tabella2[[#This Row],[ACT STOP]]-Tabella2[[#This Row],[ACT START]])</f>
        <v>4.166666666666663E-2</v>
      </c>
      <c r="W3352" s="104" t="s">
        <v>92</v>
      </c>
      <c r="X3352" s="104" t="s">
        <v>91</v>
      </c>
      <c r="Y3352" s="110"/>
      <c r="Z3352" s="106"/>
      <c r="AA3352" s="104"/>
      <c r="AB3352" s="107"/>
      <c r="AC3352" s="72">
        <v>1</v>
      </c>
      <c r="AH3352" s="70"/>
      <c r="AI3352" s="70"/>
      <c r="AJ3352">
        <v>0</v>
      </c>
      <c r="AL3352" s="70"/>
      <c r="BM3352" s="135" t="s">
        <v>511</v>
      </c>
      <c r="BN3352" s="136" t="s">
        <v>549</v>
      </c>
      <c r="BO3352" s="101"/>
      <c r="BR3352" s="109" t="str">
        <f t="shared" si="52"/>
        <v>SH-25-3341</v>
      </c>
      <c r="BS3352" s="109" t="s">
        <v>356</v>
      </c>
      <c r="BT3352" t="s">
        <v>92</v>
      </c>
      <c r="BU3352" t="s">
        <v>7073</v>
      </c>
    </row>
    <row r="3353" spans="1:73" hidden="1">
      <c r="A3353" s="103" t="s">
        <v>7074</v>
      </c>
      <c r="B3353" s="102">
        <v>45825</v>
      </c>
      <c r="C3353" s="104">
        <f>_xlfn.ISOWEEKNUM(Tabella2[[#This Row],[Date]])</f>
        <v>25</v>
      </c>
      <c r="D3353" s="104" t="s">
        <v>755</v>
      </c>
      <c r="E3353" s="104" t="s">
        <v>256</v>
      </c>
      <c r="F3353" s="104">
        <v>58</v>
      </c>
      <c r="G3353" s="104" t="s">
        <v>257</v>
      </c>
      <c r="H3353" s="105">
        <v>10</v>
      </c>
      <c r="I3353" s="104" t="s">
        <v>258</v>
      </c>
      <c r="J3353" s="104"/>
      <c r="K3353" s="104" t="s">
        <v>79</v>
      </c>
      <c r="L3353" s="104" t="s">
        <v>299</v>
      </c>
      <c r="M3353" s="104" t="s">
        <v>386</v>
      </c>
      <c r="N3353" s="104"/>
      <c r="O3353" s="108" t="str">
        <f>A3354</f>
        <v>15756</v>
      </c>
      <c r="P3353" s="111" t="s">
        <v>2209</v>
      </c>
      <c r="Q3353" s="153" t="s">
        <v>272</v>
      </c>
      <c r="R3353" s="153" t="s">
        <v>576</v>
      </c>
      <c r="S3353" s="153">
        <v>4.1666666666666657E-2</v>
      </c>
      <c r="T3353" s="153" t="s">
        <v>272</v>
      </c>
      <c r="U3353" s="153" t="s">
        <v>576</v>
      </c>
      <c r="V3353" s="153">
        <f>IF(ISBLANK(T3353),"",Tabella2[[#This Row],[ACT STOP]]-Tabella2[[#This Row],[ACT START]])</f>
        <v>4.166666666666663E-2</v>
      </c>
      <c r="W3353" s="104" t="s">
        <v>92</v>
      </c>
      <c r="X3353" s="104" t="s">
        <v>91</v>
      </c>
      <c r="Y3353" s="110"/>
      <c r="Z3353" s="106"/>
      <c r="AA3353" s="104"/>
      <c r="AB3353" s="107"/>
      <c r="AC3353" s="72">
        <v>1</v>
      </c>
      <c r="AH3353" s="70"/>
      <c r="AI3353" s="70"/>
      <c r="AJ3353">
        <v>0</v>
      </c>
      <c r="AL3353" s="70"/>
      <c r="BM3353" s="135" t="s">
        <v>272</v>
      </c>
      <c r="BN3353" s="136" t="s">
        <v>576</v>
      </c>
      <c r="BO3353" s="101"/>
      <c r="BR3353" s="109" t="str">
        <f t="shared" si="52"/>
        <v>SH-25-3342</v>
      </c>
      <c r="BS3353" s="109" t="s">
        <v>552</v>
      </c>
      <c r="BT3353" t="s">
        <v>92</v>
      </c>
      <c r="BU3353" t="s">
        <v>7075</v>
      </c>
    </row>
    <row r="3354" spans="1:73" hidden="1">
      <c r="A3354" s="103" t="s">
        <v>7076</v>
      </c>
      <c r="B3354" s="102">
        <v>45825</v>
      </c>
      <c r="C3354" s="104">
        <f>_xlfn.ISOWEEKNUM(Tabella2[[#This Row],[Date]])</f>
        <v>25</v>
      </c>
      <c r="D3354" s="104" t="s">
        <v>275</v>
      </c>
      <c r="E3354" s="104" t="s">
        <v>256</v>
      </c>
      <c r="F3354" s="104">
        <v>57</v>
      </c>
      <c r="G3354" s="104" t="s">
        <v>257</v>
      </c>
      <c r="H3354" s="105">
        <v>12</v>
      </c>
      <c r="I3354" s="104" t="s">
        <v>258</v>
      </c>
      <c r="J3354" s="104"/>
      <c r="K3354" s="104" t="s">
        <v>78</v>
      </c>
      <c r="L3354" s="104" t="s">
        <v>299</v>
      </c>
      <c r="M3354" s="104" t="s">
        <v>386</v>
      </c>
      <c r="N3354" s="104"/>
      <c r="O3354" s="108" t="str">
        <f>A3353</f>
        <v>15755</v>
      </c>
      <c r="P3354" s="111" t="s">
        <v>2209</v>
      </c>
      <c r="Q3354" s="153">
        <v>0.5625</v>
      </c>
      <c r="R3354" s="153">
        <v>0.60416666666666663</v>
      </c>
      <c r="S3354" s="153">
        <v>4.1666666666666657E-2</v>
      </c>
      <c r="T3354" s="153">
        <v>0.5625</v>
      </c>
      <c r="U3354" s="153">
        <v>0.60416666666666663</v>
      </c>
      <c r="V3354" s="153">
        <f>IF(ISBLANK(T3354),"",Tabella2[[#This Row],[ACT STOP]]-Tabella2[[#This Row],[ACT START]])</f>
        <v>4.166666666666663E-2</v>
      </c>
      <c r="W3354" s="104" t="s">
        <v>92</v>
      </c>
      <c r="X3354" s="104" t="s">
        <v>91</v>
      </c>
      <c r="Y3354" s="110"/>
      <c r="Z3354" s="106"/>
      <c r="AA3354" s="104"/>
      <c r="AB3354" s="107"/>
      <c r="AC3354" s="72">
        <v>1</v>
      </c>
      <c r="AH3354" s="70"/>
      <c r="AI3354" s="70"/>
      <c r="AJ3354">
        <v>0</v>
      </c>
      <c r="AL3354" s="70"/>
      <c r="BM3354" s="135">
        <v>0.5625</v>
      </c>
      <c r="BN3354" s="136">
        <v>0.60416666666666663</v>
      </c>
      <c r="BO3354" s="101"/>
      <c r="BR3354" s="109" t="str">
        <f t="shared" si="52"/>
        <v>SH-25-3343</v>
      </c>
      <c r="BS3354" s="109" t="s">
        <v>266</v>
      </c>
      <c r="BT3354" t="s">
        <v>92</v>
      </c>
      <c r="BU3354" t="s">
        <v>7077</v>
      </c>
    </row>
    <row r="3355" spans="1:73" hidden="1">
      <c r="A3355" s="103" t="s">
        <v>7078</v>
      </c>
      <c r="B3355" s="102">
        <v>45825</v>
      </c>
      <c r="C3355" s="104">
        <f>_xlfn.ISOWEEKNUM(Tabella2[[#This Row],[Date]])</f>
        <v>25</v>
      </c>
      <c r="D3355" s="104" t="s">
        <v>574</v>
      </c>
      <c r="E3355" s="104" t="s">
        <v>284</v>
      </c>
      <c r="F3355" s="104">
        <v>67</v>
      </c>
      <c r="G3355" s="104" t="s">
        <v>284</v>
      </c>
      <c r="H3355" s="105">
        <v>22</v>
      </c>
      <c r="I3355" s="104"/>
      <c r="J3355" s="104" t="s">
        <v>258</v>
      </c>
      <c r="K3355" s="104" t="s">
        <v>83</v>
      </c>
      <c r="L3355" s="104" t="s">
        <v>299</v>
      </c>
      <c r="M3355" s="104" t="s">
        <v>276</v>
      </c>
      <c r="N3355" s="104"/>
      <c r="O3355" s="108" t="str">
        <f>A939</f>
        <v>13341</v>
      </c>
      <c r="P3355" s="111" t="s">
        <v>456</v>
      </c>
      <c r="Q3355" s="153" t="s">
        <v>272</v>
      </c>
      <c r="R3355" s="153" t="s">
        <v>576</v>
      </c>
      <c r="S3355" s="153">
        <v>4.1666666666666657E-2</v>
      </c>
      <c r="T3355" s="153">
        <v>0.5625</v>
      </c>
      <c r="U3355" s="153">
        <v>0.59722222222222221</v>
      </c>
      <c r="V3355" s="153">
        <f>IF(ISBLANK(T3355),"",Tabella2[[#This Row],[ACT STOP]]-Tabella2[[#This Row],[ACT START]])</f>
        <v>3.472222222222221E-2</v>
      </c>
      <c r="W3355" s="104" t="s">
        <v>92</v>
      </c>
      <c r="X3355" s="104" t="s">
        <v>91</v>
      </c>
      <c r="Y3355" s="110"/>
      <c r="Z3355" s="106"/>
      <c r="AA3355" s="104"/>
      <c r="AB3355" s="107"/>
      <c r="AC3355" s="72">
        <v>1</v>
      </c>
      <c r="AH3355" s="70"/>
      <c r="AI3355" s="70"/>
      <c r="AJ3355">
        <v>0</v>
      </c>
      <c r="AL3355" s="70"/>
      <c r="BM3355" s="135">
        <v>0.5625</v>
      </c>
      <c r="BN3355" s="136">
        <v>0.59722222222222221</v>
      </c>
      <c r="BO3355" s="101"/>
      <c r="BR3355" s="109" t="str">
        <f t="shared" si="52"/>
        <v>SH-25-3344</v>
      </c>
      <c r="BS3355" s="109" t="s">
        <v>295</v>
      </c>
      <c r="BT3355" t="s">
        <v>92</v>
      </c>
      <c r="BU3355" t="s">
        <v>7079</v>
      </c>
    </row>
    <row r="3356" spans="1:73" hidden="1">
      <c r="A3356" s="103" t="s">
        <v>7080</v>
      </c>
      <c r="B3356" s="102">
        <v>45826</v>
      </c>
      <c r="C3356" s="104">
        <f>_xlfn.ISOWEEKNUM(Tabella2[[#This Row],[Date]])</f>
        <v>25</v>
      </c>
      <c r="D3356" s="104" t="s">
        <v>321</v>
      </c>
      <c r="E3356" s="104" t="s">
        <v>284</v>
      </c>
      <c r="F3356" s="104">
        <v>51</v>
      </c>
      <c r="G3356" s="104" t="s">
        <v>257</v>
      </c>
      <c r="H3356" s="105">
        <v>9</v>
      </c>
      <c r="I3356" s="104"/>
      <c r="J3356" s="104" t="s">
        <v>258</v>
      </c>
      <c r="K3356" s="104" t="s">
        <v>79</v>
      </c>
      <c r="L3356" s="104" t="s">
        <v>299</v>
      </c>
      <c r="M3356" s="104" t="s">
        <v>276</v>
      </c>
      <c r="N3356" s="104"/>
      <c r="O3356" s="108" t="str">
        <f>A940</f>
        <v>13342</v>
      </c>
      <c r="P3356" s="111" t="s">
        <v>733</v>
      </c>
      <c r="Q3356" s="153" t="s">
        <v>605</v>
      </c>
      <c r="R3356" s="153" t="s">
        <v>285</v>
      </c>
      <c r="S3356" s="153">
        <v>4.1666666666666657E-2</v>
      </c>
      <c r="T3356" s="153">
        <v>0.25</v>
      </c>
      <c r="U3356" s="153">
        <v>0.29166666666666669</v>
      </c>
      <c r="V3356" s="153">
        <f>IF(ISBLANK(T3356),"",Tabella2[[#This Row],[ACT STOP]]-Tabella2[[#This Row],[ACT START]])</f>
        <v>4.1666666666666685E-2</v>
      </c>
      <c r="W3356" s="104" t="s">
        <v>92</v>
      </c>
      <c r="X3356" s="104" t="s">
        <v>91</v>
      </c>
      <c r="Y3356" s="110"/>
      <c r="Z3356" s="106"/>
      <c r="AA3356" s="104"/>
      <c r="AB3356" s="107"/>
      <c r="AC3356" s="72">
        <v>1</v>
      </c>
      <c r="AH3356" s="70"/>
      <c r="AI3356" s="70"/>
      <c r="AJ3356">
        <v>0</v>
      </c>
      <c r="AL3356" s="70"/>
      <c r="BM3356" s="135">
        <v>0.25</v>
      </c>
      <c r="BN3356" s="136">
        <v>0.29166666666666669</v>
      </c>
      <c r="BO3356" s="101"/>
      <c r="BR3356" s="109" t="str">
        <f t="shared" si="52"/>
        <v>SH-25-3345</v>
      </c>
      <c r="BS3356" s="109" t="s">
        <v>318</v>
      </c>
      <c r="BT3356" t="s">
        <v>92</v>
      </c>
      <c r="BU3356" t="s">
        <v>7081</v>
      </c>
    </row>
    <row r="3357" spans="1:73" hidden="1">
      <c r="A3357" s="103" t="s">
        <v>7082</v>
      </c>
      <c r="B3357" s="102">
        <v>45826</v>
      </c>
      <c r="C3357" s="104">
        <f>_xlfn.ISOWEEKNUM(Tabella2[[#This Row],[Date]])</f>
        <v>25</v>
      </c>
      <c r="D3357" s="104" t="s">
        <v>13714</v>
      </c>
      <c r="E3357" s="104" t="s">
        <v>284</v>
      </c>
      <c r="F3357" s="104">
        <v>48</v>
      </c>
      <c r="G3357" s="104" t="s">
        <v>284</v>
      </c>
      <c r="H3357" s="105">
        <v>9</v>
      </c>
      <c r="I3357" s="104"/>
      <c r="J3357" s="104" t="s">
        <v>258</v>
      </c>
      <c r="K3357" s="104" t="s">
        <v>83</v>
      </c>
      <c r="L3357" s="104" t="s">
        <v>299</v>
      </c>
      <c r="M3357" s="104" t="s">
        <v>276</v>
      </c>
      <c r="N3357" s="104"/>
      <c r="O3357" s="108" t="str">
        <f>A941</f>
        <v>13343</v>
      </c>
      <c r="P3357" s="111" t="s">
        <v>3620</v>
      </c>
      <c r="Q3357" s="153" t="s">
        <v>605</v>
      </c>
      <c r="R3357" s="153" t="s">
        <v>285</v>
      </c>
      <c r="S3357" s="153">
        <v>4.1666666666666657E-2</v>
      </c>
      <c r="T3357" s="153" t="s">
        <v>605</v>
      </c>
      <c r="U3357" s="153" t="s">
        <v>285</v>
      </c>
      <c r="V3357" s="153">
        <f>IF(ISBLANK(T3357),"",Tabella2[[#This Row],[ACT STOP]]-Tabella2[[#This Row],[ACT START]])</f>
        <v>4.1666666666666685E-2</v>
      </c>
      <c r="W3357" s="104" t="s">
        <v>92</v>
      </c>
      <c r="X3357" s="104" t="s">
        <v>91</v>
      </c>
      <c r="Y3357" s="110"/>
      <c r="Z3357" s="106"/>
      <c r="AA3357" s="104"/>
      <c r="AB3357" s="107"/>
      <c r="AC3357" s="72">
        <v>1</v>
      </c>
      <c r="AH3357" s="70"/>
      <c r="AI3357" s="70"/>
      <c r="AJ3357">
        <v>0</v>
      </c>
      <c r="AL3357" s="70"/>
      <c r="BM3357" s="135" t="s">
        <v>605</v>
      </c>
      <c r="BN3357" s="136" t="s">
        <v>285</v>
      </c>
      <c r="BO3357" s="101"/>
      <c r="BR3357" s="109" t="str">
        <f t="shared" si="52"/>
        <v>SH-25-3346</v>
      </c>
      <c r="BS3357" s="109" t="s">
        <v>339</v>
      </c>
      <c r="BT3357" t="s">
        <v>92</v>
      </c>
      <c r="BU3357" t="s">
        <v>7083</v>
      </c>
    </row>
    <row r="3358" spans="1:73" hidden="1">
      <c r="A3358" s="103" t="s">
        <v>7084</v>
      </c>
      <c r="B3358" s="102">
        <v>45826</v>
      </c>
      <c r="C3358" s="104">
        <f>_xlfn.ISOWEEKNUM(Tabella2[[#This Row],[Date]])</f>
        <v>25</v>
      </c>
      <c r="D3358" s="104" t="s">
        <v>471</v>
      </c>
      <c r="E3358" s="104" t="s">
        <v>327</v>
      </c>
      <c r="F3358" s="104">
        <v>34</v>
      </c>
      <c r="G3358" s="104" t="s">
        <v>257</v>
      </c>
      <c r="H3358" s="105">
        <v>2</v>
      </c>
      <c r="I3358" s="104" t="s">
        <v>258</v>
      </c>
      <c r="J3358" s="104"/>
      <c r="K3358" s="104" t="s">
        <v>81</v>
      </c>
      <c r="L3358" s="104" t="s">
        <v>259</v>
      </c>
      <c r="M3358" s="104" t="s">
        <v>276</v>
      </c>
      <c r="N3358" s="104"/>
      <c r="O3358" s="106"/>
      <c r="P3358" s="111" t="s">
        <v>3777</v>
      </c>
      <c r="Q3358" s="153" t="s">
        <v>605</v>
      </c>
      <c r="R3358" s="153" t="s">
        <v>285</v>
      </c>
      <c r="S3358" s="153">
        <v>4.1666666666666657E-2</v>
      </c>
      <c r="T3358" s="153" t="s">
        <v>605</v>
      </c>
      <c r="U3358" s="153" t="s">
        <v>285</v>
      </c>
      <c r="V3358" s="153">
        <f>IF(ISBLANK(T3358),"",Tabella2[[#This Row],[ACT STOP]]-Tabella2[[#This Row],[ACT START]])</f>
        <v>4.1666666666666685E-2</v>
      </c>
      <c r="W3358" s="104" t="s">
        <v>92</v>
      </c>
      <c r="X3358" s="104" t="s">
        <v>91</v>
      </c>
      <c r="Y3358" s="110"/>
      <c r="Z3358" s="106"/>
      <c r="AA3358" s="104"/>
      <c r="AB3358" s="107"/>
      <c r="AC3358" s="72">
        <v>1</v>
      </c>
      <c r="AH3358" s="70"/>
      <c r="AI3358" s="70"/>
      <c r="AJ3358">
        <v>0</v>
      </c>
      <c r="AL3358" s="70"/>
      <c r="BM3358" s="135" t="s">
        <v>605</v>
      </c>
      <c r="BN3358" s="136" t="s">
        <v>285</v>
      </c>
      <c r="BO3358" s="101"/>
      <c r="BR3358" s="109" t="str">
        <f t="shared" si="52"/>
        <v>SH-25-3347</v>
      </c>
      <c r="BS3358" s="109" t="s">
        <v>368</v>
      </c>
      <c r="BT3358" t="s">
        <v>92</v>
      </c>
      <c r="BU3358" t="s">
        <v>7085</v>
      </c>
    </row>
    <row r="3359" spans="1:73" hidden="1">
      <c r="A3359" s="103" t="s">
        <v>7086</v>
      </c>
      <c r="B3359" s="102">
        <v>45826</v>
      </c>
      <c r="C3359" s="104">
        <f>_xlfn.ISOWEEKNUM(Tabella2[[#This Row],[Date]])</f>
        <v>25</v>
      </c>
      <c r="D3359" s="104" t="s">
        <v>722</v>
      </c>
      <c r="E3359" s="104" t="s">
        <v>327</v>
      </c>
      <c r="F3359" s="104">
        <v>76</v>
      </c>
      <c r="G3359" s="104" t="s">
        <v>257</v>
      </c>
      <c r="H3359" s="105">
        <v>20</v>
      </c>
      <c r="I3359" s="104" t="s">
        <v>258</v>
      </c>
      <c r="J3359" s="104"/>
      <c r="K3359" s="104" t="s">
        <v>77</v>
      </c>
      <c r="L3359" s="104" t="s">
        <v>259</v>
      </c>
      <c r="M3359" s="104" t="s">
        <v>276</v>
      </c>
      <c r="N3359" s="104"/>
      <c r="O3359" s="106"/>
      <c r="P3359" s="111" t="s">
        <v>809</v>
      </c>
      <c r="Q3359" s="153" t="s">
        <v>605</v>
      </c>
      <c r="R3359" s="153" t="s">
        <v>285</v>
      </c>
      <c r="S3359" s="153">
        <v>4.1666666666666657E-2</v>
      </c>
      <c r="T3359" s="153" t="s">
        <v>605</v>
      </c>
      <c r="U3359" s="153" t="s">
        <v>285</v>
      </c>
      <c r="V3359" s="153">
        <f>IF(ISBLANK(T3359),"",Tabella2[[#This Row],[ACT STOP]]-Tabella2[[#This Row],[ACT START]])</f>
        <v>4.1666666666666685E-2</v>
      </c>
      <c r="W3359" s="104" t="s">
        <v>92</v>
      </c>
      <c r="X3359" s="104" t="s">
        <v>91</v>
      </c>
      <c r="Y3359" s="110"/>
      <c r="Z3359" s="106"/>
      <c r="AA3359" s="104"/>
      <c r="AB3359" s="107"/>
      <c r="AC3359" s="72">
        <v>1</v>
      </c>
      <c r="AH3359" s="70"/>
      <c r="AI3359" s="70"/>
      <c r="AJ3359">
        <v>0</v>
      </c>
      <c r="AL3359" s="70"/>
      <c r="BM3359" s="135" t="s">
        <v>605</v>
      </c>
      <c r="BN3359" s="136" t="s">
        <v>285</v>
      </c>
      <c r="BO3359" s="101"/>
      <c r="BR3359" s="109" t="str">
        <f t="shared" si="52"/>
        <v>SH-25-3348</v>
      </c>
      <c r="BS3359" s="109" t="s">
        <v>1220</v>
      </c>
      <c r="BT3359" t="s">
        <v>92</v>
      </c>
      <c r="BU3359" t="s">
        <v>7087</v>
      </c>
    </row>
    <row r="3360" spans="1:73" hidden="1">
      <c r="A3360" s="103" t="s">
        <v>7088</v>
      </c>
      <c r="B3360" s="102">
        <v>45826</v>
      </c>
      <c r="C3360" s="104">
        <f>_xlfn.ISOWEEKNUM(Tabella2[[#This Row],[Date]])</f>
        <v>25</v>
      </c>
      <c r="D3360" s="104" t="s">
        <v>523</v>
      </c>
      <c r="E3360" s="104" t="s">
        <v>284</v>
      </c>
      <c r="F3360" s="104">
        <v>63</v>
      </c>
      <c r="G3360" s="104" t="s">
        <v>257</v>
      </c>
      <c r="H3360" s="105">
        <v>17</v>
      </c>
      <c r="I3360" s="104"/>
      <c r="J3360" s="104" t="s">
        <v>258</v>
      </c>
      <c r="K3360" s="104" t="s">
        <v>79</v>
      </c>
      <c r="L3360" s="104" t="s">
        <v>299</v>
      </c>
      <c r="M3360" s="104" t="s">
        <v>386</v>
      </c>
      <c r="N3360" s="104"/>
      <c r="O3360" s="108" t="str">
        <f>A3361</f>
        <v>15763</v>
      </c>
      <c r="P3360" s="111" t="s">
        <v>387</v>
      </c>
      <c r="Q3360" s="153" t="s">
        <v>617</v>
      </c>
      <c r="R3360" s="153" t="s">
        <v>525</v>
      </c>
      <c r="S3360" s="153">
        <v>4.1666666666666657E-2</v>
      </c>
      <c r="T3360" s="153">
        <v>0.3125</v>
      </c>
      <c r="U3360" s="153">
        <v>0.35416666666666669</v>
      </c>
      <c r="V3360" s="153">
        <f>IF(ISBLANK(T3360),"",Tabella2[[#This Row],[ACT STOP]]-Tabella2[[#This Row],[ACT START]])</f>
        <v>4.1666666666666685E-2</v>
      </c>
      <c r="W3360" s="104" t="s">
        <v>92</v>
      </c>
      <c r="X3360" s="104" t="s">
        <v>91</v>
      </c>
      <c r="Y3360" s="110"/>
      <c r="Z3360" s="106"/>
      <c r="AA3360" s="104"/>
      <c r="AB3360" s="107"/>
      <c r="AC3360" s="72">
        <v>1</v>
      </c>
      <c r="AH3360" s="70"/>
      <c r="AI3360" s="70"/>
      <c r="AJ3360">
        <v>0</v>
      </c>
      <c r="AL3360" s="70"/>
      <c r="BM3360" s="135">
        <v>0.3125</v>
      </c>
      <c r="BN3360" s="136">
        <v>0.35416666666666669</v>
      </c>
      <c r="BO3360" s="101"/>
      <c r="BR3360" s="109" t="str">
        <f t="shared" si="52"/>
        <v>SH-25-3349</v>
      </c>
      <c r="BS3360" s="109" t="s">
        <v>393</v>
      </c>
      <c r="BT3360" t="s">
        <v>92</v>
      </c>
      <c r="BU3360" t="s">
        <v>7089</v>
      </c>
    </row>
    <row r="3361" spans="1:73" hidden="1">
      <c r="A3361" s="103" t="s">
        <v>7090</v>
      </c>
      <c r="B3361" s="102">
        <v>45826</v>
      </c>
      <c r="C3361" s="104">
        <f>_xlfn.ISOWEEKNUM(Tabella2[[#This Row],[Date]])</f>
        <v>25</v>
      </c>
      <c r="D3361" s="104" t="s">
        <v>523</v>
      </c>
      <c r="E3361" s="104" t="s">
        <v>284</v>
      </c>
      <c r="F3361" s="104">
        <v>62</v>
      </c>
      <c r="G3361" s="104" t="s">
        <v>257</v>
      </c>
      <c r="H3361" s="105">
        <v>14</v>
      </c>
      <c r="I3361" s="104"/>
      <c r="J3361" s="104" t="s">
        <v>258</v>
      </c>
      <c r="K3361" s="104" t="s">
        <v>78</v>
      </c>
      <c r="L3361" s="104" t="s">
        <v>299</v>
      </c>
      <c r="M3361" s="104" t="s">
        <v>386</v>
      </c>
      <c r="N3361" s="104"/>
      <c r="O3361" s="108" t="str">
        <f>A3360</f>
        <v>15762</v>
      </c>
      <c r="P3361" s="111" t="s">
        <v>387</v>
      </c>
      <c r="Q3361" s="153">
        <v>0.3125</v>
      </c>
      <c r="R3361" s="153">
        <v>0.35416666666666669</v>
      </c>
      <c r="S3361" s="153">
        <v>4.1666666666666657E-2</v>
      </c>
      <c r="T3361" s="153">
        <v>0.3125</v>
      </c>
      <c r="U3361" s="153">
        <v>0.35416666666666669</v>
      </c>
      <c r="V3361" s="153">
        <f>IF(ISBLANK(T3361),"",Tabella2[[#This Row],[ACT STOP]]-Tabella2[[#This Row],[ACT START]])</f>
        <v>4.1666666666666685E-2</v>
      </c>
      <c r="W3361" s="104" t="s">
        <v>92</v>
      </c>
      <c r="X3361" s="104" t="s">
        <v>91</v>
      </c>
      <c r="Y3361" s="110"/>
      <c r="Z3361" s="106"/>
      <c r="AA3361" s="104"/>
      <c r="AB3361" s="107"/>
      <c r="AC3361" s="72">
        <v>1</v>
      </c>
      <c r="AH3361" s="70"/>
      <c r="AI3361" s="70"/>
      <c r="AJ3361">
        <v>0</v>
      </c>
      <c r="AL3361" s="70"/>
      <c r="BM3361" s="135">
        <v>0.3125</v>
      </c>
      <c r="BN3361" s="136">
        <v>0.35416666666666669</v>
      </c>
      <c r="BO3361" s="101"/>
      <c r="BR3361" s="109" t="str">
        <f t="shared" si="52"/>
        <v>SH-25-3350</v>
      </c>
      <c r="BS3361" s="109" t="s">
        <v>372</v>
      </c>
      <c r="BT3361" t="s">
        <v>92</v>
      </c>
      <c r="BU3361" t="s">
        <v>7091</v>
      </c>
    </row>
    <row r="3362" spans="1:73" ht="31.5" hidden="1" customHeight="1">
      <c r="A3362" s="103" t="s">
        <v>7092</v>
      </c>
      <c r="B3362" s="102">
        <v>45826</v>
      </c>
      <c r="C3362" s="104">
        <f>_xlfn.ISOWEEKNUM(Tabella2[[#This Row],[Date]])</f>
        <v>25</v>
      </c>
      <c r="D3362" s="104" t="s">
        <v>404</v>
      </c>
      <c r="E3362" s="104" t="s">
        <v>284</v>
      </c>
      <c r="F3362" s="104">
        <v>41</v>
      </c>
      <c r="G3362" s="104" t="s">
        <v>284</v>
      </c>
      <c r="H3362" s="105">
        <v>22</v>
      </c>
      <c r="I3362" s="104"/>
      <c r="J3362" s="104" t="s">
        <v>258</v>
      </c>
      <c r="K3362" s="104" t="s">
        <v>83</v>
      </c>
      <c r="L3362" s="104" t="s">
        <v>259</v>
      </c>
      <c r="M3362" s="104" t="s">
        <v>386</v>
      </c>
      <c r="N3362" s="104"/>
      <c r="O3362" s="106"/>
      <c r="P3362" s="111" t="s">
        <v>3511</v>
      </c>
      <c r="Q3362" s="153" t="s">
        <v>617</v>
      </c>
      <c r="R3362" s="153" t="s">
        <v>525</v>
      </c>
      <c r="S3362" s="153">
        <v>4.1666666666666657E-2</v>
      </c>
      <c r="T3362" s="153">
        <v>0.30555555555555558</v>
      </c>
      <c r="U3362" s="153">
        <v>0.34027777777777779</v>
      </c>
      <c r="V3362" s="153">
        <f>IF(ISBLANK(T3362),"",Tabella2[[#This Row],[ACT STOP]]-Tabella2[[#This Row],[ACT START]])</f>
        <v>3.472222222222221E-2</v>
      </c>
      <c r="W3362" s="104" t="s">
        <v>92</v>
      </c>
      <c r="X3362" s="104" t="s">
        <v>91</v>
      </c>
      <c r="Y3362" s="110"/>
      <c r="Z3362" s="106"/>
      <c r="AA3362" s="104"/>
      <c r="AB3362" s="107"/>
      <c r="AC3362" s="72">
        <v>1</v>
      </c>
      <c r="AH3362" s="70"/>
      <c r="AI3362" s="70"/>
      <c r="AJ3362">
        <v>0</v>
      </c>
      <c r="AL3362" s="70"/>
      <c r="BM3362" s="135">
        <v>0.30555555555555558</v>
      </c>
      <c r="BN3362" s="136">
        <v>0.34027777777777779</v>
      </c>
      <c r="BO3362" s="101"/>
      <c r="BR3362" s="109" t="str">
        <f t="shared" si="52"/>
        <v>SH-25-3351</v>
      </c>
      <c r="BS3362" s="109" t="s">
        <v>295</v>
      </c>
      <c r="BT3362" t="s">
        <v>92</v>
      </c>
      <c r="BU3362" t="s">
        <v>7093</v>
      </c>
    </row>
    <row r="3363" spans="1:73" hidden="1">
      <c r="A3363" s="103" t="s">
        <v>7094</v>
      </c>
      <c r="B3363" s="102">
        <v>45826</v>
      </c>
      <c r="C3363" s="104">
        <f>_xlfn.ISOWEEKNUM(Tabella2[[#This Row],[Date]])</f>
        <v>25</v>
      </c>
      <c r="D3363" s="104" t="s">
        <v>751</v>
      </c>
      <c r="E3363" s="104" t="s">
        <v>256</v>
      </c>
      <c r="F3363" s="104">
        <v>78</v>
      </c>
      <c r="G3363" s="104" t="s">
        <v>257</v>
      </c>
      <c r="H3363" s="105">
        <v>5</v>
      </c>
      <c r="I3363" s="104" t="s">
        <v>258</v>
      </c>
      <c r="J3363" s="104"/>
      <c r="K3363" s="104" t="s">
        <v>80</v>
      </c>
      <c r="L3363" s="104" t="s">
        <v>259</v>
      </c>
      <c r="M3363" s="104" t="s">
        <v>276</v>
      </c>
      <c r="N3363" s="104"/>
      <c r="O3363" s="106"/>
      <c r="P3363" s="111" t="s">
        <v>1828</v>
      </c>
      <c r="Q3363" s="153" t="s">
        <v>617</v>
      </c>
      <c r="R3363" s="153" t="s">
        <v>525</v>
      </c>
      <c r="S3363" s="153">
        <v>4.1666666666666657E-2</v>
      </c>
      <c r="T3363" s="153" t="s">
        <v>617</v>
      </c>
      <c r="U3363" s="153" t="s">
        <v>525</v>
      </c>
      <c r="V3363" s="153">
        <f>IF(ISBLANK(T3363),"",Tabella2[[#This Row],[ACT STOP]]-Tabella2[[#This Row],[ACT START]])</f>
        <v>4.1666666666666685E-2</v>
      </c>
      <c r="W3363" s="104" t="s">
        <v>92</v>
      </c>
      <c r="X3363" s="104" t="s">
        <v>91</v>
      </c>
      <c r="Y3363" s="110"/>
      <c r="Z3363" s="106"/>
      <c r="AA3363" s="104"/>
      <c r="AB3363" s="107"/>
      <c r="AC3363" s="72">
        <v>1</v>
      </c>
      <c r="AH3363" s="70"/>
      <c r="AI3363" s="70"/>
      <c r="AJ3363">
        <v>0</v>
      </c>
      <c r="AL3363" s="70"/>
      <c r="BM3363" s="135" t="s">
        <v>617</v>
      </c>
      <c r="BN3363" s="136" t="s">
        <v>525</v>
      </c>
      <c r="BO3363" s="101"/>
      <c r="BR3363" s="109" t="str">
        <f t="shared" si="52"/>
        <v>SH-25-3352</v>
      </c>
      <c r="BS3363" s="109" t="s">
        <v>416</v>
      </c>
      <c r="BT3363" t="s">
        <v>92</v>
      </c>
      <c r="BU3363" t="s">
        <v>7095</v>
      </c>
    </row>
    <row r="3364" spans="1:73" hidden="1">
      <c r="A3364" s="103" t="s">
        <v>7096</v>
      </c>
      <c r="B3364" s="102">
        <v>45826</v>
      </c>
      <c r="C3364" s="104">
        <f>_xlfn.ISOWEEKNUM(Tabella2[[#This Row],[Date]])</f>
        <v>25</v>
      </c>
      <c r="D3364" s="104" t="s">
        <v>817</v>
      </c>
      <c r="E3364" s="104" t="s">
        <v>284</v>
      </c>
      <c r="F3364" s="104">
        <v>72</v>
      </c>
      <c r="G3364" s="104" t="s">
        <v>257</v>
      </c>
      <c r="H3364" s="105">
        <v>13</v>
      </c>
      <c r="I3364" s="104"/>
      <c r="J3364" s="104" t="s">
        <v>258</v>
      </c>
      <c r="K3364" s="104" t="s">
        <v>81</v>
      </c>
      <c r="L3364" s="104" t="s">
        <v>259</v>
      </c>
      <c r="M3364" s="104" t="s">
        <v>276</v>
      </c>
      <c r="N3364" s="104"/>
      <c r="O3364" s="106"/>
      <c r="P3364" s="111" t="s">
        <v>752</v>
      </c>
      <c r="Q3364" s="153" t="s">
        <v>617</v>
      </c>
      <c r="R3364" s="153" t="s">
        <v>525</v>
      </c>
      <c r="S3364" s="153">
        <v>4.1666666666666657E-2</v>
      </c>
      <c r="T3364" s="153" t="s">
        <v>617</v>
      </c>
      <c r="U3364" s="153" t="s">
        <v>525</v>
      </c>
      <c r="V3364" s="153">
        <f>IF(ISBLANK(T3364),"",Tabella2[[#This Row],[ACT STOP]]-Tabella2[[#This Row],[ACT START]])</f>
        <v>4.1666666666666685E-2</v>
      </c>
      <c r="W3364" s="104" t="s">
        <v>92</v>
      </c>
      <c r="X3364" s="104" t="s">
        <v>91</v>
      </c>
      <c r="Y3364" s="110"/>
      <c r="Z3364" s="106"/>
      <c r="AA3364" s="104"/>
      <c r="AB3364" s="107"/>
      <c r="AC3364" s="72">
        <v>1</v>
      </c>
      <c r="AH3364" s="70"/>
      <c r="AI3364" s="70"/>
      <c r="AJ3364">
        <v>0</v>
      </c>
      <c r="AL3364" s="70"/>
      <c r="BM3364" s="135" t="s">
        <v>617</v>
      </c>
      <c r="BN3364" s="136" t="s">
        <v>525</v>
      </c>
      <c r="BO3364" s="101"/>
      <c r="BR3364" s="109" t="str">
        <f t="shared" si="52"/>
        <v>SH-25-3353</v>
      </c>
      <c r="BS3364" s="109" t="s">
        <v>427</v>
      </c>
      <c r="BT3364" t="s">
        <v>92</v>
      </c>
      <c r="BU3364" t="s">
        <v>7097</v>
      </c>
    </row>
    <row r="3365" spans="1:73" hidden="1">
      <c r="A3365" s="103" t="s">
        <v>7098</v>
      </c>
      <c r="B3365" s="102">
        <v>45826</v>
      </c>
      <c r="C3365" s="104">
        <f>_xlfn.ISOWEEKNUM(Tabella2[[#This Row],[Date]])</f>
        <v>25</v>
      </c>
      <c r="D3365" s="104" t="s">
        <v>763</v>
      </c>
      <c r="E3365" s="104" t="s">
        <v>256</v>
      </c>
      <c r="F3365" s="104">
        <v>65</v>
      </c>
      <c r="G3365" s="104" t="s">
        <v>257</v>
      </c>
      <c r="H3365" s="105">
        <v>10</v>
      </c>
      <c r="I3365" s="104"/>
      <c r="J3365" s="104" t="s">
        <v>258</v>
      </c>
      <c r="K3365" s="104" t="s">
        <v>77</v>
      </c>
      <c r="L3365" s="104" t="s">
        <v>259</v>
      </c>
      <c r="M3365" s="104" t="s">
        <v>276</v>
      </c>
      <c r="N3365" s="104"/>
      <c r="O3365" s="106"/>
      <c r="P3365" s="111" t="s">
        <v>7099</v>
      </c>
      <c r="Q3365" s="153" t="s">
        <v>617</v>
      </c>
      <c r="R3365" s="153" t="s">
        <v>525</v>
      </c>
      <c r="S3365" s="153">
        <v>4.1666666666666657E-2</v>
      </c>
      <c r="T3365" s="153" t="s">
        <v>617</v>
      </c>
      <c r="U3365" s="153" t="s">
        <v>525</v>
      </c>
      <c r="V3365" s="153">
        <f>IF(ISBLANK(T3365),"",Tabella2[[#This Row],[ACT STOP]]-Tabella2[[#This Row],[ACT START]])</f>
        <v>4.1666666666666685E-2</v>
      </c>
      <c r="W3365" s="104" t="s">
        <v>92</v>
      </c>
      <c r="X3365" s="104" t="s">
        <v>91</v>
      </c>
      <c r="Y3365" s="110"/>
      <c r="Z3365" s="106"/>
      <c r="AA3365" s="104"/>
      <c r="AB3365" s="107"/>
      <c r="AC3365" s="72">
        <v>1</v>
      </c>
      <c r="AH3365" s="70"/>
      <c r="AI3365" s="70"/>
      <c r="AJ3365">
        <v>0</v>
      </c>
      <c r="AL3365" s="70"/>
      <c r="BM3365" s="135" t="s">
        <v>617</v>
      </c>
      <c r="BN3365" s="136" t="s">
        <v>525</v>
      </c>
      <c r="BO3365" s="101"/>
      <c r="BR3365" s="109" t="str">
        <f t="shared" si="52"/>
        <v>SH-25-3354</v>
      </c>
      <c r="BS3365" s="109" t="s">
        <v>552</v>
      </c>
      <c r="BT3365" t="s">
        <v>92</v>
      </c>
      <c r="BU3365" t="s">
        <v>7100</v>
      </c>
    </row>
    <row r="3366" spans="1:73" hidden="1">
      <c r="A3366" s="103" t="s">
        <v>7101</v>
      </c>
      <c r="B3366" s="102">
        <v>45827</v>
      </c>
      <c r="C3366" s="104">
        <f>_xlfn.ISOWEEKNUM(Tabella2[[#This Row],[Date]])</f>
        <v>25</v>
      </c>
      <c r="D3366" s="104" t="s">
        <v>275</v>
      </c>
      <c r="E3366" s="104" t="s">
        <v>256</v>
      </c>
      <c r="F3366" s="104">
        <v>57</v>
      </c>
      <c r="G3366" s="104" t="s">
        <v>257</v>
      </c>
      <c r="H3366" s="105">
        <v>12</v>
      </c>
      <c r="I3366" s="104" t="s">
        <v>258</v>
      </c>
      <c r="J3366" s="104"/>
      <c r="K3366" s="104" t="s">
        <v>83</v>
      </c>
      <c r="L3366" s="104" t="s">
        <v>299</v>
      </c>
      <c r="M3366" s="104" t="s">
        <v>386</v>
      </c>
      <c r="N3366" s="104"/>
      <c r="O3366" s="108" t="str">
        <f>A3367</f>
        <v>15769</v>
      </c>
      <c r="P3366" s="111" t="s">
        <v>2292</v>
      </c>
      <c r="Q3366" s="153" t="s">
        <v>605</v>
      </c>
      <c r="R3366" s="153" t="s">
        <v>285</v>
      </c>
      <c r="S3366" s="153">
        <v>4.1666666666666657E-2</v>
      </c>
      <c r="T3366" s="153">
        <v>0.25</v>
      </c>
      <c r="U3366" s="153">
        <v>0.28472222222222221</v>
      </c>
      <c r="V3366" s="153">
        <f>IF(ISBLANK(T3366),"",Tabella2[[#This Row],[ACT STOP]]-Tabella2[[#This Row],[ACT START]])</f>
        <v>3.472222222222221E-2</v>
      </c>
      <c r="W3366" s="104" t="s">
        <v>116</v>
      </c>
      <c r="X3366" s="104" t="s">
        <v>113</v>
      </c>
      <c r="Y3366" s="110" t="s">
        <v>7102</v>
      </c>
      <c r="Z3366" s="106"/>
      <c r="AA3366" s="104"/>
      <c r="AB3366" s="107"/>
      <c r="AC3366" s="72">
        <v>0</v>
      </c>
      <c r="AH3366" s="70"/>
      <c r="AI3366" s="70"/>
      <c r="AJ3366">
        <v>0</v>
      </c>
      <c r="AL3366" s="70"/>
      <c r="BL3366" t="s">
        <v>7103</v>
      </c>
      <c r="BM3366" s="135">
        <v>0.25</v>
      </c>
      <c r="BN3366" s="136">
        <v>0.28472222222222221</v>
      </c>
      <c r="BO3366" s="101"/>
      <c r="BR3366" s="109" t="str">
        <f t="shared" si="52"/>
        <v>SH-25-3355</v>
      </c>
      <c r="BS3366" s="109" t="s">
        <v>266</v>
      </c>
      <c r="BT3366" t="s">
        <v>100</v>
      </c>
      <c r="BU3366" t="s">
        <v>7104</v>
      </c>
    </row>
    <row r="3367" spans="1:73" hidden="1">
      <c r="A3367" s="103" t="s">
        <v>7105</v>
      </c>
      <c r="B3367" s="102">
        <v>45827</v>
      </c>
      <c r="C3367" s="104">
        <f>_xlfn.ISOWEEKNUM(Tabella2[[#This Row],[Date]])</f>
        <v>25</v>
      </c>
      <c r="D3367" s="104" t="s">
        <v>755</v>
      </c>
      <c r="E3367" s="104" t="s">
        <v>256</v>
      </c>
      <c r="F3367" s="104">
        <v>58</v>
      </c>
      <c r="G3367" s="104" t="s">
        <v>257</v>
      </c>
      <c r="H3367" s="105">
        <v>32</v>
      </c>
      <c r="I3367" s="104" t="s">
        <v>258</v>
      </c>
      <c r="J3367" s="104"/>
      <c r="K3367" s="104" t="s">
        <v>80</v>
      </c>
      <c r="L3367" s="104" t="s">
        <v>299</v>
      </c>
      <c r="M3367" s="104" t="s">
        <v>386</v>
      </c>
      <c r="N3367" s="104"/>
      <c r="O3367" s="108" t="str">
        <f>A3366</f>
        <v>15768</v>
      </c>
      <c r="P3367" s="111" t="s">
        <v>2292</v>
      </c>
      <c r="Q3367" s="153">
        <v>0.25</v>
      </c>
      <c r="R3367" s="153">
        <v>0.29166666666666669</v>
      </c>
      <c r="S3367" s="153">
        <v>4.1666666666666657E-2</v>
      </c>
      <c r="T3367" s="153">
        <v>0.25</v>
      </c>
      <c r="U3367" s="153">
        <v>0.28472222222222221</v>
      </c>
      <c r="V3367" s="153">
        <f>IF(ISBLANK(T3367),"",Tabella2[[#This Row],[ACT STOP]]-Tabella2[[#This Row],[ACT START]])</f>
        <v>3.472222222222221E-2</v>
      </c>
      <c r="W3367" s="104" t="s">
        <v>116</v>
      </c>
      <c r="X3367" s="104" t="s">
        <v>143</v>
      </c>
      <c r="Y3367" s="110" t="s">
        <v>7102</v>
      </c>
      <c r="Z3367" s="106"/>
      <c r="AA3367" s="104"/>
      <c r="AB3367" s="107"/>
      <c r="AC3367" s="72">
        <v>0</v>
      </c>
      <c r="AH3367" s="70"/>
      <c r="AI3367" s="70"/>
      <c r="AJ3367">
        <v>0</v>
      </c>
      <c r="AL3367" s="70"/>
      <c r="BL3367" t="s">
        <v>7103</v>
      </c>
      <c r="BM3367" s="135">
        <v>0.25</v>
      </c>
      <c r="BN3367" s="136">
        <v>0.28472222222222221</v>
      </c>
      <c r="BO3367" s="101"/>
      <c r="BR3367" s="109" t="str">
        <f t="shared" si="52"/>
        <v>SH-25-3356</v>
      </c>
      <c r="BS3367" s="109" t="s">
        <v>356</v>
      </c>
      <c r="BT3367" t="s">
        <v>127</v>
      </c>
      <c r="BU3367" t="s">
        <v>7106</v>
      </c>
    </row>
    <row r="3368" spans="1:73" ht="31.5" hidden="1" customHeight="1">
      <c r="A3368" s="103" t="s">
        <v>7107</v>
      </c>
      <c r="B3368" s="102">
        <v>45826</v>
      </c>
      <c r="C3368" s="104">
        <f>_xlfn.ISOWEEKNUM(Tabella2[[#This Row],[Date]])</f>
        <v>25</v>
      </c>
      <c r="D3368" s="104" t="s">
        <v>275</v>
      </c>
      <c r="E3368" s="104" t="s">
        <v>256</v>
      </c>
      <c r="F3368" s="104">
        <v>57</v>
      </c>
      <c r="G3368" s="104" t="s">
        <v>257</v>
      </c>
      <c r="H3368" s="105">
        <v>31</v>
      </c>
      <c r="I3368" s="104" t="s">
        <v>258</v>
      </c>
      <c r="J3368" s="104"/>
      <c r="K3368" s="104" t="s">
        <v>79</v>
      </c>
      <c r="L3368" s="104" t="s">
        <v>299</v>
      </c>
      <c r="M3368" s="104" t="s">
        <v>386</v>
      </c>
      <c r="N3368" s="104"/>
      <c r="O3368" s="108" t="str">
        <f>A3369</f>
        <v>15771</v>
      </c>
      <c r="P3368" s="111" t="s">
        <v>2248</v>
      </c>
      <c r="Q3368" s="153" t="s">
        <v>631</v>
      </c>
      <c r="R3368" s="153" t="s">
        <v>498</v>
      </c>
      <c r="S3368" s="153">
        <v>4.1666666666666657E-2</v>
      </c>
      <c r="T3368" s="153" t="s">
        <v>631</v>
      </c>
      <c r="U3368" s="153" t="s">
        <v>498</v>
      </c>
      <c r="V3368" s="153">
        <f>IF(ISBLANK(T3368),"",Tabella2[[#This Row],[ACT STOP]]-Tabella2[[#This Row],[ACT START]])</f>
        <v>4.1666666666666685E-2</v>
      </c>
      <c r="W3368" s="104" t="s">
        <v>92</v>
      </c>
      <c r="X3368" s="104" t="s">
        <v>91</v>
      </c>
      <c r="Y3368" s="110"/>
      <c r="Z3368" s="106"/>
      <c r="AA3368" s="104"/>
      <c r="AB3368" s="107"/>
      <c r="AC3368" s="72">
        <v>1</v>
      </c>
      <c r="AH3368" s="70"/>
      <c r="AI3368" s="70"/>
      <c r="AJ3368">
        <v>0</v>
      </c>
      <c r="AL3368" s="70"/>
      <c r="BM3368" s="135" t="s">
        <v>631</v>
      </c>
      <c r="BN3368" s="136" t="s">
        <v>498</v>
      </c>
      <c r="BO3368" s="101"/>
      <c r="BR3368" s="109" t="str">
        <f t="shared" si="52"/>
        <v>SH-25-3357</v>
      </c>
      <c r="BS3368" s="109" t="s">
        <v>345</v>
      </c>
      <c r="BT3368" t="s">
        <v>92</v>
      </c>
      <c r="BU3368" t="s">
        <v>7108</v>
      </c>
    </row>
    <row r="3369" spans="1:73" hidden="1">
      <c r="A3369" s="103" t="s">
        <v>7109</v>
      </c>
      <c r="B3369" s="102">
        <v>45826</v>
      </c>
      <c r="C3369" s="104">
        <f>_xlfn.ISOWEEKNUM(Tabella2[[#This Row],[Date]])</f>
        <v>25</v>
      </c>
      <c r="D3369" s="104" t="s">
        <v>755</v>
      </c>
      <c r="E3369" s="104" t="s">
        <v>256</v>
      </c>
      <c r="F3369" s="104">
        <v>58</v>
      </c>
      <c r="G3369" s="104" t="s">
        <v>257</v>
      </c>
      <c r="H3369" s="105">
        <v>1</v>
      </c>
      <c r="I3369" s="104" t="s">
        <v>258</v>
      </c>
      <c r="J3369" s="104"/>
      <c r="K3369" s="104" t="s">
        <v>78</v>
      </c>
      <c r="L3369" s="104" t="s">
        <v>299</v>
      </c>
      <c r="M3369" s="104" t="s">
        <v>386</v>
      </c>
      <c r="N3369" s="104"/>
      <c r="O3369" s="108" t="str">
        <f>A3368</f>
        <v>15770</v>
      </c>
      <c r="P3369" s="111" t="s">
        <v>2248</v>
      </c>
      <c r="Q3369" s="153">
        <v>0.375</v>
      </c>
      <c r="R3369" s="153">
        <v>0.41666666666666669</v>
      </c>
      <c r="S3369" s="153">
        <v>4.1666666666666657E-2</v>
      </c>
      <c r="T3369" s="153" t="s">
        <v>631</v>
      </c>
      <c r="U3369" s="153" t="s">
        <v>498</v>
      </c>
      <c r="V3369" s="153">
        <f>IF(ISBLANK(T3369),"",Tabella2[[#This Row],[ACT STOP]]-Tabella2[[#This Row],[ACT START]])</f>
        <v>4.1666666666666685E-2</v>
      </c>
      <c r="W3369" s="104" t="s">
        <v>92</v>
      </c>
      <c r="X3369" s="104" t="s">
        <v>91</v>
      </c>
      <c r="Y3369" s="110"/>
      <c r="Z3369" s="106"/>
      <c r="AA3369" s="104"/>
      <c r="AB3369" s="107"/>
      <c r="AC3369" s="72">
        <v>1</v>
      </c>
      <c r="AH3369" s="70"/>
      <c r="AI3369" s="70"/>
      <c r="AJ3369">
        <v>0</v>
      </c>
      <c r="AL3369" s="70"/>
      <c r="BM3369" s="135" t="s">
        <v>631</v>
      </c>
      <c r="BN3369" s="136" t="s">
        <v>498</v>
      </c>
      <c r="BO3369" s="101"/>
      <c r="BR3369" s="109" t="str">
        <f t="shared" si="52"/>
        <v>SH-25-3358</v>
      </c>
      <c r="BS3369" s="109" t="s">
        <v>332</v>
      </c>
      <c r="BT3369" t="s">
        <v>92</v>
      </c>
      <c r="BU3369" t="s">
        <v>7110</v>
      </c>
    </row>
    <row r="3370" spans="1:73" hidden="1">
      <c r="A3370" s="103" t="s">
        <v>7111</v>
      </c>
      <c r="B3370" s="102">
        <v>45826</v>
      </c>
      <c r="C3370" s="104">
        <f>_xlfn.ISOWEEKNUM(Tabella2[[#This Row],[Date]])</f>
        <v>25</v>
      </c>
      <c r="D3370" s="104" t="s">
        <v>275</v>
      </c>
      <c r="E3370" s="104" t="s">
        <v>256</v>
      </c>
      <c r="F3370" s="104">
        <v>61</v>
      </c>
      <c r="G3370" s="104" t="s">
        <v>257</v>
      </c>
      <c r="H3370" s="105">
        <v>12</v>
      </c>
      <c r="I3370" s="104" t="s">
        <v>258</v>
      </c>
      <c r="J3370" s="104"/>
      <c r="K3370" s="104" t="s">
        <v>83</v>
      </c>
      <c r="L3370" s="104" t="s">
        <v>299</v>
      </c>
      <c r="M3370" s="104" t="s">
        <v>386</v>
      </c>
      <c r="N3370" s="104"/>
      <c r="O3370" s="108" t="str">
        <f>A3371</f>
        <v>15773</v>
      </c>
      <c r="P3370" s="111" t="s">
        <v>2292</v>
      </c>
      <c r="Q3370" s="153" t="s">
        <v>631</v>
      </c>
      <c r="R3370" s="153" t="s">
        <v>498</v>
      </c>
      <c r="S3370" s="153">
        <v>4.1666666666666657E-2</v>
      </c>
      <c r="T3370" s="153" t="s">
        <v>631</v>
      </c>
      <c r="U3370" s="153" t="s">
        <v>498</v>
      </c>
      <c r="V3370" s="153">
        <f>IF(ISBLANK(T3370),"",Tabella2[[#This Row],[ACT STOP]]-Tabella2[[#This Row],[ACT START]])</f>
        <v>4.1666666666666685E-2</v>
      </c>
      <c r="W3370" s="104" t="s">
        <v>92</v>
      </c>
      <c r="X3370" s="104" t="s">
        <v>91</v>
      </c>
      <c r="Y3370" s="110"/>
      <c r="Z3370" s="106"/>
      <c r="AA3370" s="104"/>
      <c r="AB3370" s="107"/>
      <c r="AC3370" s="72">
        <v>1</v>
      </c>
      <c r="AH3370" s="70"/>
      <c r="AI3370" s="70"/>
      <c r="AJ3370">
        <v>0</v>
      </c>
      <c r="AL3370" s="70"/>
      <c r="BM3370" s="135" t="s">
        <v>631</v>
      </c>
      <c r="BN3370" s="136" t="s">
        <v>498</v>
      </c>
      <c r="BO3370" s="101"/>
      <c r="BR3370" s="109" t="str">
        <f t="shared" si="52"/>
        <v>SH-25-3359</v>
      </c>
      <c r="BS3370" s="109" t="s">
        <v>266</v>
      </c>
      <c r="BT3370" t="s">
        <v>92</v>
      </c>
      <c r="BU3370" t="s">
        <v>7112</v>
      </c>
    </row>
    <row r="3371" spans="1:73" hidden="1">
      <c r="A3371" s="103" t="s">
        <v>7113</v>
      </c>
      <c r="B3371" s="102">
        <v>45826</v>
      </c>
      <c r="C3371" s="104">
        <f>_xlfn.ISOWEEKNUM(Tabella2[[#This Row],[Date]])</f>
        <v>25</v>
      </c>
      <c r="D3371" s="104" t="s">
        <v>275</v>
      </c>
      <c r="E3371" s="104" t="s">
        <v>256</v>
      </c>
      <c r="F3371" s="104">
        <v>56</v>
      </c>
      <c r="G3371" s="104" t="s">
        <v>284</v>
      </c>
      <c r="H3371" s="105">
        <v>9</v>
      </c>
      <c r="I3371" s="104" t="s">
        <v>258</v>
      </c>
      <c r="J3371" s="104"/>
      <c r="K3371" s="104" t="s">
        <v>80</v>
      </c>
      <c r="L3371" s="104" t="s">
        <v>299</v>
      </c>
      <c r="M3371" s="104" t="s">
        <v>386</v>
      </c>
      <c r="N3371" s="104"/>
      <c r="O3371" s="108" t="str">
        <f>A3370</f>
        <v>15772</v>
      </c>
      <c r="P3371" s="111" t="s">
        <v>2292</v>
      </c>
      <c r="Q3371" s="153">
        <v>0.375</v>
      </c>
      <c r="R3371" s="153">
        <v>0.41666666666666669</v>
      </c>
      <c r="S3371" s="153">
        <v>4.1666666666666657E-2</v>
      </c>
      <c r="T3371" s="153" t="s">
        <v>631</v>
      </c>
      <c r="U3371" s="153" t="s">
        <v>498</v>
      </c>
      <c r="V3371" s="153">
        <f>IF(ISBLANK(T3371),"",Tabella2[[#This Row],[ACT STOP]]-Tabella2[[#This Row],[ACT START]])</f>
        <v>4.1666666666666685E-2</v>
      </c>
      <c r="W3371" s="104" t="s">
        <v>122</v>
      </c>
      <c r="X3371" s="104" t="s">
        <v>91</v>
      </c>
      <c r="Y3371" s="110"/>
      <c r="Z3371" s="106"/>
      <c r="AA3371" s="104"/>
      <c r="AB3371" s="107"/>
      <c r="AC3371" s="72">
        <v>1</v>
      </c>
      <c r="AH3371" s="70"/>
      <c r="AI3371" s="70"/>
      <c r="AJ3371">
        <v>0</v>
      </c>
      <c r="AL3371" s="70"/>
      <c r="BM3371" s="135" t="s">
        <v>631</v>
      </c>
      <c r="BN3371" s="136" t="s">
        <v>498</v>
      </c>
      <c r="BO3371" s="101"/>
      <c r="BR3371" s="109" t="str">
        <f t="shared" si="52"/>
        <v>SH-25-3360</v>
      </c>
      <c r="BS3371" s="109" t="s">
        <v>339</v>
      </c>
      <c r="BT3371" t="s">
        <v>122</v>
      </c>
      <c r="BU3371" t="s">
        <v>7114</v>
      </c>
    </row>
    <row r="3372" spans="1:73" hidden="1">
      <c r="A3372" s="103" t="s">
        <v>7115</v>
      </c>
      <c r="B3372" s="102">
        <v>45826</v>
      </c>
      <c r="C3372" s="104">
        <f>_xlfn.ISOWEEKNUM(Tabella2[[#This Row],[Date]])</f>
        <v>25</v>
      </c>
      <c r="D3372" s="104" t="s">
        <v>558</v>
      </c>
      <c r="E3372" s="104" t="s">
        <v>284</v>
      </c>
      <c r="F3372" s="104">
        <v>60</v>
      </c>
      <c r="G3372" s="104" t="s">
        <v>257</v>
      </c>
      <c r="H3372" s="105">
        <v>6</v>
      </c>
      <c r="I3372" s="104"/>
      <c r="J3372" s="104" t="s">
        <v>258</v>
      </c>
      <c r="K3372" s="104" t="s">
        <v>81</v>
      </c>
      <c r="L3372" s="104" t="s">
        <v>259</v>
      </c>
      <c r="M3372" s="104" t="s">
        <v>269</v>
      </c>
      <c r="N3372" s="104"/>
      <c r="O3372" s="106"/>
      <c r="P3372" s="111" t="s">
        <v>607</v>
      </c>
      <c r="Q3372" s="153" t="s">
        <v>631</v>
      </c>
      <c r="R3372" s="153" t="s">
        <v>498</v>
      </c>
      <c r="S3372" s="153">
        <v>4.1666666666666657E-2</v>
      </c>
      <c r="T3372" s="153" t="s">
        <v>631</v>
      </c>
      <c r="U3372" s="153" t="s">
        <v>498</v>
      </c>
      <c r="V3372" s="153">
        <f>IF(ISBLANK(T3372),"",Tabella2[[#This Row],[ACT STOP]]-Tabella2[[#This Row],[ACT START]])</f>
        <v>4.1666666666666685E-2</v>
      </c>
      <c r="W3372" s="104" t="s">
        <v>92</v>
      </c>
      <c r="X3372" s="104" t="s">
        <v>91</v>
      </c>
      <c r="Y3372" s="110" t="s">
        <v>7116</v>
      </c>
      <c r="Z3372" s="106"/>
      <c r="AA3372" s="104"/>
      <c r="AB3372" s="107"/>
      <c r="AC3372" s="72">
        <v>1</v>
      </c>
      <c r="AH3372" s="70"/>
      <c r="AI3372" s="70"/>
      <c r="AJ3372">
        <v>0</v>
      </c>
      <c r="AL3372" s="70"/>
      <c r="BM3372" s="135" t="s">
        <v>631</v>
      </c>
      <c r="BN3372" s="136" t="s">
        <v>498</v>
      </c>
      <c r="BO3372" s="101"/>
      <c r="BR3372" s="109" t="str">
        <f t="shared" si="52"/>
        <v>SH-25-3361</v>
      </c>
      <c r="BS3372" s="109" t="s">
        <v>379</v>
      </c>
      <c r="BT3372" t="s">
        <v>92</v>
      </c>
      <c r="BU3372" t="s">
        <v>7117</v>
      </c>
    </row>
    <row r="3373" spans="1:73" hidden="1">
      <c r="A3373" s="103" t="s">
        <v>7118</v>
      </c>
      <c r="B3373" s="102">
        <v>45826</v>
      </c>
      <c r="C3373" s="104">
        <f>_xlfn.ISOWEEKNUM(Tabella2[[#This Row],[Date]])</f>
        <v>25</v>
      </c>
      <c r="D3373" s="104" t="s">
        <v>763</v>
      </c>
      <c r="E3373" s="104" t="s">
        <v>256</v>
      </c>
      <c r="F3373" s="104">
        <v>68</v>
      </c>
      <c r="G3373" s="104" t="s">
        <v>257</v>
      </c>
      <c r="H3373" s="105">
        <v>32</v>
      </c>
      <c r="I3373" s="104"/>
      <c r="J3373" s="104" t="s">
        <v>258</v>
      </c>
      <c r="K3373" s="104" t="s">
        <v>77</v>
      </c>
      <c r="L3373" s="104" t="s">
        <v>259</v>
      </c>
      <c r="M3373" s="104" t="s">
        <v>276</v>
      </c>
      <c r="N3373" s="104"/>
      <c r="O3373" s="106"/>
      <c r="P3373" s="111" t="s">
        <v>2896</v>
      </c>
      <c r="Q3373" s="153" t="s">
        <v>631</v>
      </c>
      <c r="R3373" s="153" t="s">
        <v>498</v>
      </c>
      <c r="S3373" s="153">
        <v>4.1666666666666657E-2</v>
      </c>
      <c r="T3373" s="153" t="s">
        <v>631</v>
      </c>
      <c r="U3373" s="153" t="s">
        <v>498</v>
      </c>
      <c r="V3373" s="153">
        <f>IF(ISBLANK(T3373),"",Tabella2[[#This Row],[ACT STOP]]-Tabella2[[#This Row],[ACT START]])</f>
        <v>4.1666666666666685E-2</v>
      </c>
      <c r="W3373" s="104" t="s">
        <v>92</v>
      </c>
      <c r="X3373" s="104" t="s">
        <v>91</v>
      </c>
      <c r="Y3373" s="110"/>
      <c r="Z3373" s="106"/>
      <c r="AA3373" s="104"/>
      <c r="AB3373" s="107"/>
      <c r="AC3373" s="72">
        <v>1</v>
      </c>
      <c r="AH3373" s="70"/>
      <c r="AI3373" s="70"/>
      <c r="AJ3373">
        <v>0</v>
      </c>
      <c r="AL3373" s="70"/>
      <c r="BM3373" s="135" t="s">
        <v>631</v>
      </c>
      <c r="BN3373" s="136" t="s">
        <v>498</v>
      </c>
      <c r="BO3373" s="101"/>
      <c r="BR3373" s="109" t="str">
        <f t="shared" si="52"/>
        <v>SH-25-3362</v>
      </c>
      <c r="BS3373" s="109" t="s">
        <v>356</v>
      </c>
      <c r="BT3373" t="s">
        <v>92</v>
      </c>
      <c r="BU3373" t="s">
        <v>7119</v>
      </c>
    </row>
    <row r="3374" spans="1:73" hidden="1">
      <c r="A3374" s="103" t="s">
        <v>7120</v>
      </c>
      <c r="B3374" s="102">
        <v>45826</v>
      </c>
      <c r="C3374" s="104">
        <f>_xlfn.ISOWEEKNUM(Tabella2[[#This Row],[Date]])</f>
        <v>25</v>
      </c>
      <c r="D3374" s="104" t="s">
        <v>478</v>
      </c>
      <c r="E3374" s="104" t="s">
        <v>284</v>
      </c>
      <c r="F3374" s="104">
        <v>64</v>
      </c>
      <c r="G3374" s="104" t="s">
        <v>257</v>
      </c>
      <c r="H3374" s="105">
        <v>14</v>
      </c>
      <c r="I3374" s="104"/>
      <c r="J3374" s="104" t="s">
        <v>258</v>
      </c>
      <c r="K3374" s="104" t="s">
        <v>79</v>
      </c>
      <c r="L3374" s="104" t="s">
        <v>299</v>
      </c>
      <c r="M3374" s="104" t="s">
        <v>276</v>
      </c>
      <c r="N3374" s="104"/>
      <c r="O3374" s="108" t="str">
        <f>A942</f>
        <v>13344</v>
      </c>
      <c r="P3374" s="111" t="s">
        <v>733</v>
      </c>
      <c r="Q3374" s="153" t="s">
        <v>263</v>
      </c>
      <c r="R3374" s="153" t="s">
        <v>504</v>
      </c>
      <c r="S3374" s="153">
        <v>4.1666666666666657E-2</v>
      </c>
      <c r="T3374" s="153" t="s">
        <v>263</v>
      </c>
      <c r="U3374" s="153" t="s">
        <v>504</v>
      </c>
      <c r="V3374" s="153">
        <f>IF(ISBLANK(T3374),"",Tabella2[[#This Row],[ACT STOP]]-Tabella2[[#This Row],[ACT START]])</f>
        <v>4.1666666666666685E-2</v>
      </c>
      <c r="W3374" s="104" t="s">
        <v>92</v>
      </c>
      <c r="X3374" s="104" t="s">
        <v>91</v>
      </c>
      <c r="Y3374" s="110"/>
      <c r="Z3374" s="106"/>
      <c r="AA3374" s="104"/>
      <c r="AB3374" s="107"/>
      <c r="AC3374" s="72">
        <v>1</v>
      </c>
      <c r="AH3374" s="70"/>
      <c r="AI3374" s="70"/>
      <c r="AJ3374">
        <v>0</v>
      </c>
      <c r="AL3374" s="70"/>
      <c r="BM3374" s="135" t="s">
        <v>263</v>
      </c>
      <c r="BN3374" s="136" t="s">
        <v>504</v>
      </c>
      <c r="BO3374" s="101"/>
      <c r="BR3374" s="109" t="str">
        <f t="shared" si="52"/>
        <v>SH-25-3363</v>
      </c>
      <c r="BS3374" s="109" t="s">
        <v>372</v>
      </c>
      <c r="BT3374" t="s">
        <v>92</v>
      </c>
      <c r="BU3374" t="s">
        <v>7121</v>
      </c>
    </row>
    <row r="3375" spans="1:73" hidden="1">
      <c r="A3375" s="103" t="s">
        <v>7122</v>
      </c>
      <c r="B3375" s="102">
        <v>45826</v>
      </c>
      <c r="C3375" s="104">
        <f>_xlfn.ISOWEEKNUM(Tabella2[[#This Row],[Date]])</f>
        <v>25</v>
      </c>
      <c r="D3375" s="104" t="s">
        <v>558</v>
      </c>
      <c r="E3375" s="104" t="s">
        <v>284</v>
      </c>
      <c r="F3375" s="104">
        <v>61</v>
      </c>
      <c r="G3375" s="104" t="s">
        <v>257</v>
      </c>
      <c r="H3375" s="105">
        <v>13</v>
      </c>
      <c r="I3375" s="104"/>
      <c r="J3375" s="104" t="s">
        <v>258</v>
      </c>
      <c r="K3375" s="104" t="s">
        <v>83</v>
      </c>
      <c r="L3375" s="104" t="s">
        <v>299</v>
      </c>
      <c r="M3375" s="104" t="s">
        <v>386</v>
      </c>
      <c r="N3375" s="104"/>
      <c r="O3375" s="108" t="str">
        <f>A3376</f>
        <v>15778</v>
      </c>
      <c r="P3375" s="111" t="s">
        <v>391</v>
      </c>
      <c r="Q3375" s="153" t="s">
        <v>263</v>
      </c>
      <c r="R3375" s="153" t="s">
        <v>504</v>
      </c>
      <c r="S3375" s="153">
        <v>4.1666666666666657E-2</v>
      </c>
      <c r="T3375" s="153" t="s">
        <v>263</v>
      </c>
      <c r="U3375" s="153" t="s">
        <v>504</v>
      </c>
      <c r="V3375" s="153">
        <f>IF(ISBLANK(T3375),"",Tabella2[[#This Row],[ACT STOP]]-Tabella2[[#This Row],[ACT START]])</f>
        <v>4.1666666666666685E-2</v>
      </c>
      <c r="W3375" s="104" t="s">
        <v>92</v>
      </c>
      <c r="X3375" s="104" t="s">
        <v>91</v>
      </c>
      <c r="Y3375" s="110"/>
      <c r="Z3375" s="106"/>
      <c r="AA3375" s="104"/>
      <c r="AB3375" s="107"/>
      <c r="AC3375" s="72">
        <v>1</v>
      </c>
      <c r="AH3375" s="70"/>
      <c r="AI3375" s="70"/>
      <c r="AJ3375">
        <v>0</v>
      </c>
      <c r="AL3375" s="70"/>
      <c r="BM3375" s="135" t="s">
        <v>263</v>
      </c>
      <c r="BN3375" s="136" t="s">
        <v>504</v>
      </c>
      <c r="BO3375" s="101"/>
      <c r="BR3375" s="109" t="str">
        <f t="shared" si="52"/>
        <v>SH-25-3364</v>
      </c>
      <c r="BS3375" s="109" t="s">
        <v>427</v>
      </c>
      <c r="BT3375" t="s">
        <v>92</v>
      </c>
      <c r="BU3375" t="s">
        <v>7123</v>
      </c>
    </row>
    <row r="3376" spans="1:73" hidden="1">
      <c r="A3376" s="103" t="s">
        <v>7124</v>
      </c>
      <c r="B3376" s="102">
        <v>45826</v>
      </c>
      <c r="C3376" s="104">
        <f>_xlfn.ISOWEEKNUM(Tabella2[[#This Row],[Date]])</f>
        <v>25</v>
      </c>
      <c r="D3376" s="104" t="s">
        <v>558</v>
      </c>
      <c r="E3376" s="104" t="s">
        <v>284</v>
      </c>
      <c r="F3376" s="104">
        <v>58</v>
      </c>
      <c r="G3376" s="104" t="s">
        <v>257</v>
      </c>
      <c r="H3376" s="105">
        <v>10</v>
      </c>
      <c r="I3376" s="104"/>
      <c r="J3376" s="104" t="s">
        <v>258</v>
      </c>
      <c r="K3376" s="104" t="s">
        <v>80</v>
      </c>
      <c r="L3376" s="104" t="s">
        <v>299</v>
      </c>
      <c r="M3376" s="104" t="s">
        <v>386</v>
      </c>
      <c r="N3376" s="104"/>
      <c r="O3376" s="108" t="str">
        <f>A3375</f>
        <v>15777</v>
      </c>
      <c r="P3376" s="111" t="s">
        <v>391</v>
      </c>
      <c r="Q3376" s="153">
        <v>0.4375</v>
      </c>
      <c r="R3376" s="153">
        <v>0.47916666666666669</v>
      </c>
      <c r="S3376" s="153">
        <v>4.1666666666666657E-2</v>
      </c>
      <c r="T3376" s="153" t="s">
        <v>263</v>
      </c>
      <c r="U3376" s="153" t="s">
        <v>504</v>
      </c>
      <c r="V3376" s="153">
        <f>IF(ISBLANK(T3376),"",Tabella2[[#This Row],[ACT STOP]]-Tabella2[[#This Row],[ACT START]])</f>
        <v>4.1666666666666685E-2</v>
      </c>
      <c r="W3376" s="104" t="s">
        <v>122</v>
      </c>
      <c r="X3376" s="104" t="s">
        <v>91</v>
      </c>
      <c r="Y3376" s="110"/>
      <c r="Z3376" s="106"/>
      <c r="AA3376" s="104"/>
      <c r="AB3376" s="107"/>
      <c r="AC3376" s="72">
        <v>1</v>
      </c>
      <c r="AH3376" s="70"/>
      <c r="AI3376" s="70"/>
      <c r="AJ3376">
        <v>0</v>
      </c>
      <c r="AL3376" s="70"/>
      <c r="BM3376" s="135" t="s">
        <v>263</v>
      </c>
      <c r="BN3376" s="136" t="s">
        <v>504</v>
      </c>
      <c r="BO3376" s="101"/>
      <c r="BR3376" s="109" t="str">
        <f t="shared" si="52"/>
        <v>SH-25-3365</v>
      </c>
      <c r="BS3376" s="109" t="s">
        <v>552</v>
      </c>
      <c r="BT3376" t="s">
        <v>122</v>
      </c>
      <c r="BU3376" t="s">
        <v>7125</v>
      </c>
    </row>
    <row r="3377" spans="1:73" hidden="1">
      <c r="A3377" s="103" t="s">
        <v>7126</v>
      </c>
      <c r="B3377" s="102">
        <v>45826</v>
      </c>
      <c r="C3377" s="104">
        <f>_xlfn.ISOWEEKNUM(Tabella2[[#This Row],[Date]])</f>
        <v>25</v>
      </c>
      <c r="D3377" s="104" t="s">
        <v>558</v>
      </c>
      <c r="E3377" s="104" t="s">
        <v>284</v>
      </c>
      <c r="F3377" s="104">
        <v>59</v>
      </c>
      <c r="G3377" s="104" t="s">
        <v>284</v>
      </c>
      <c r="H3377" s="105">
        <v>22</v>
      </c>
      <c r="I3377" s="104"/>
      <c r="J3377" s="104" t="s">
        <v>258</v>
      </c>
      <c r="K3377" s="104" t="s">
        <v>81</v>
      </c>
      <c r="L3377" s="104" t="s">
        <v>259</v>
      </c>
      <c r="M3377" s="104" t="s">
        <v>269</v>
      </c>
      <c r="N3377" s="104"/>
      <c r="O3377" s="106"/>
      <c r="P3377" s="111" t="s">
        <v>270</v>
      </c>
      <c r="Q3377" s="153" t="s">
        <v>263</v>
      </c>
      <c r="R3377" s="153" t="s">
        <v>504</v>
      </c>
      <c r="S3377" s="153">
        <v>4.1666666666666657E-2</v>
      </c>
      <c r="T3377" s="153" t="s">
        <v>263</v>
      </c>
      <c r="U3377" s="153">
        <v>0.47569444444444442</v>
      </c>
      <c r="V3377" s="153">
        <f>IF(ISBLANK(T3377),"",Tabella2[[#This Row],[ACT STOP]]-Tabella2[[#This Row],[ACT START]])</f>
        <v>3.819444444444442E-2</v>
      </c>
      <c r="W3377" s="104" t="s">
        <v>92</v>
      </c>
      <c r="X3377" s="104" t="s">
        <v>91</v>
      </c>
      <c r="Y3377" s="110"/>
      <c r="Z3377" s="106"/>
      <c r="AA3377" s="104"/>
      <c r="AB3377" s="107"/>
      <c r="AC3377" s="72">
        <v>1</v>
      </c>
      <c r="AH3377" s="70"/>
      <c r="AI3377" s="70"/>
      <c r="AJ3377">
        <v>0</v>
      </c>
      <c r="AL3377" s="70"/>
      <c r="BM3377" s="135" t="s">
        <v>263</v>
      </c>
      <c r="BN3377" s="136">
        <v>0.47569444444444442</v>
      </c>
      <c r="BO3377" s="101"/>
      <c r="BR3377" s="109" t="str">
        <f t="shared" si="52"/>
        <v>SH-25-3366</v>
      </c>
      <c r="BS3377" s="109" t="s">
        <v>295</v>
      </c>
      <c r="BT3377" t="s">
        <v>92</v>
      </c>
      <c r="BU3377" t="s">
        <v>7127</v>
      </c>
    </row>
    <row r="3378" spans="1:73" hidden="1">
      <c r="A3378" s="103" t="s">
        <v>7128</v>
      </c>
      <c r="B3378" s="102">
        <v>45826</v>
      </c>
      <c r="C3378" s="104">
        <f>_xlfn.ISOWEEKNUM(Tabella2[[#This Row],[Date]])</f>
        <v>25</v>
      </c>
      <c r="D3378" s="104" t="s">
        <v>6766</v>
      </c>
      <c r="E3378" s="104" t="s">
        <v>284</v>
      </c>
      <c r="F3378" s="104">
        <v>79</v>
      </c>
      <c r="G3378" s="104" t="s">
        <v>284</v>
      </c>
      <c r="H3378" s="105">
        <v>5</v>
      </c>
      <c r="I3378" s="104"/>
      <c r="J3378" s="104" t="s">
        <v>258</v>
      </c>
      <c r="K3378" s="104" t="s">
        <v>77</v>
      </c>
      <c r="L3378" s="104" t="s">
        <v>259</v>
      </c>
      <c r="M3378" s="104" t="s">
        <v>276</v>
      </c>
      <c r="N3378" s="104"/>
      <c r="O3378" s="106"/>
      <c r="P3378" s="111" t="s">
        <v>2716</v>
      </c>
      <c r="Q3378" s="153" t="s">
        <v>263</v>
      </c>
      <c r="R3378" s="153" t="s">
        <v>504</v>
      </c>
      <c r="S3378" s="153">
        <v>4.1666666666666657E-2</v>
      </c>
      <c r="T3378" s="153" t="s">
        <v>263</v>
      </c>
      <c r="U3378" s="153" t="s">
        <v>504</v>
      </c>
      <c r="V3378" s="153">
        <f>IF(ISBLANK(T3378),"",Tabella2[[#This Row],[ACT STOP]]-Tabella2[[#This Row],[ACT START]])</f>
        <v>4.1666666666666685E-2</v>
      </c>
      <c r="W3378" s="104" t="s">
        <v>92</v>
      </c>
      <c r="X3378" s="104" t="s">
        <v>91</v>
      </c>
      <c r="Y3378" s="110"/>
      <c r="Z3378" s="106"/>
      <c r="AA3378" s="104"/>
      <c r="AB3378" s="107"/>
      <c r="AC3378" s="72">
        <v>1</v>
      </c>
      <c r="AH3378" s="70"/>
      <c r="AI3378" s="70"/>
      <c r="AJ3378">
        <v>0</v>
      </c>
      <c r="AL3378" s="70"/>
      <c r="BM3378" s="135" t="s">
        <v>263</v>
      </c>
      <c r="BN3378" s="136" t="s">
        <v>504</v>
      </c>
      <c r="BO3378" s="101"/>
      <c r="BR3378" s="109" t="str">
        <f t="shared" si="52"/>
        <v>SH-25-3367</v>
      </c>
      <c r="BS3378" s="109" t="s">
        <v>288</v>
      </c>
      <c r="BT3378" t="s">
        <v>92</v>
      </c>
      <c r="BU3378" t="s">
        <v>7129</v>
      </c>
    </row>
    <row r="3379" spans="1:73" hidden="1">
      <c r="A3379" s="103" t="s">
        <v>7130</v>
      </c>
      <c r="B3379" s="102">
        <v>45826</v>
      </c>
      <c r="C3379" s="104">
        <f>_xlfn.ISOWEEKNUM(Tabella2[[#This Row],[Date]])</f>
        <v>25</v>
      </c>
      <c r="D3379" s="104" t="s">
        <v>321</v>
      </c>
      <c r="E3379" s="104" t="s">
        <v>284</v>
      </c>
      <c r="F3379" s="104">
        <v>53</v>
      </c>
      <c r="G3379" s="104" t="s">
        <v>257</v>
      </c>
      <c r="H3379" s="105">
        <v>9</v>
      </c>
      <c r="I3379" s="104"/>
      <c r="J3379" s="104" t="s">
        <v>258</v>
      </c>
      <c r="K3379" s="104" t="s">
        <v>79</v>
      </c>
      <c r="L3379" s="104" t="s">
        <v>299</v>
      </c>
      <c r="M3379" s="104" t="s">
        <v>276</v>
      </c>
      <c r="N3379" s="104"/>
      <c r="O3379" s="108" t="str">
        <f>A943</f>
        <v>13345</v>
      </c>
      <c r="P3379" s="111" t="s">
        <v>2947</v>
      </c>
      <c r="Q3379" s="153" t="s">
        <v>511</v>
      </c>
      <c r="R3379" s="153" t="s">
        <v>549</v>
      </c>
      <c r="S3379" s="153">
        <v>4.1666666666666657E-2</v>
      </c>
      <c r="T3379" s="153" t="s">
        <v>511</v>
      </c>
      <c r="U3379" s="153" t="s">
        <v>549</v>
      </c>
      <c r="V3379" s="153">
        <f>IF(ISBLANK(T3379),"",Tabella2[[#This Row],[ACT STOP]]-Tabella2[[#This Row],[ACT START]])</f>
        <v>4.166666666666663E-2</v>
      </c>
      <c r="W3379" s="104" t="s">
        <v>92</v>
      </c>
      <c r="X3379" s="104" t="s">
        <v>91</v>
      </c>
      <c r="Y3379" s="110"/>
      <c r="Z3379" s="106"/>
      <c r="AA3379" s="104"/>
      <c r="AB3379" s="107"/>
      <c r="AC3379" s="72">
        <v>1</v>
      </c>
      <c r="AH3379" s="70"/>
      <c r="AI3379" s="70"/>
      <c r="AJ3379">
        <v>0</v>
      </c>
      <c r="AL3379" s="70"/>
      <c r="BM3379" s="135" t="s">
        <v>511</v>
      </c>
      <c r="BN3379" s="136" t="s">
        <v>549</v>
      </c>
      <c r="BO3379" s="101"/>
      <c r="BR3379" s="109" t="str">
        <f t="shared" si="52"/>
        <v>SH-25-3368</v>
      </c>
      <c r="BS3379" s="109" t="s">
        <v>318</v>
      </c>
      <c r="BT3379" t="s">
        <v>92</v>
      </c>
      <c r="BU3379" t="s">
        <v>7131</v>
      </c>
    </row>
    <row r="3380" spans="1:73" hidden="1">
      <c r="A3380" s="103" t="s">
        <v>7132</v>
      </c>
      <c r="B3380" s="102">
        <v>45826</v>
      </c>
      <c r="C3380" s="104">
        <f>_xlfn.ISOWEEKNUM(Tabella2[[#This Row],[Date]])</f>
        <v>25</v>
      </c>
      <c r="D3380" s="104" t="s">
        <v>478</v>
      </c>
      <c r="E3380" s="104" t="s">
        <v>284</v>
      </c>
      <c r="F3380" s="104">
        <v>65</v>
      </c>
      <c r="G3380" s="104" t="s">
        <v>257</v>
      </c>
      <c r="H3380" s="105">
        <v>1</v>
      </c>
      <c r="I3380" s="104"/>
      <c r="J3380" s="104" t="s">
        <v>258</v>
      </c>
      <c r="K3380" s="104" t="s">
        <v>83</v>
      </c>
      <c r="L3380" s="104" t="s">
        <v>299</v>
      </c>
      <c r="M3380" s="104" t="s">
        <v>276</v>
      </c>
      <c r="N3380" s="104"/>
      <c r="O3380" s="108" t="str">
        <f>A944</f>
        <v>13346</v>
      </c>
      <c r="P3380" s="111" t="s">
        <v>733</v>
      </c>
      <c r="Q3380" s="153" t="s">
        <v>511</v>
      </c>
      <c r="R3380" s="153" t="s">
        <v>549</v>
      </c>
      <c r="S3380" s="153">
        <v>4.1666666666666657E-2</v>
      </c>
      <c r="T3380" s="153" t="s">
        <v>511</v>
      </c>
      <c r="U3380" s="153" t="s">
        <v>549</v>
      </c>
      <c r="V3380" s="153">
        <f>IF(ISBLANK(T3380),"",Tabella2[[#This Row],[ACT STOP]]-Tabella2[[#This Row],[ACT START]])</f>
        <v>4.166666666666663E-2</v>
      </c>
      <c r="W3380" s="104" t="s">
        <v>92</v>
      </c>
      <c r="X3380" s="104" t="s">
        <v>91</v>
      </c>
      <c r="Y3380" s="110"/>
      <c r="Z3380" s="106"/>
      <c r="AA3380" s="104"/>
      <c r="AB3380" s="107"/>
      <c r="AC3380" s="72">
        <v>1</v>
      </c>
      <c r="AH3380" s="70"/>
      <c r="AI3380" s="70"/>
      <c r="AJ3380">
        <v>0</v>
      </c>
      <c r="AL3380" s="70"/>
      <c r="BM3380" s="135" t="s">
        <v>511</v>
      </c>
      <c r="BN3380" s="136" t="s">
        <v>549</v>
      </c>
      <c r="BO3380" s="101"/>
      <c r="BR3380" s="109" t="str">
        <f t="shared" si="52"/>
        <v>SH-25-3369</v>
      </c>
      <c r="BS3380" s="109" t="s">
        <v>332</v>
      </c>
      <c r="BT3380" t="s">
        <v>92</v>
      </c>
      <c r="BU3380" t="s">
        <v>7133</v>
      </c>
    </row>
    <row r="3381" spans="1:73" hidden="1">
      <c r="A3381" s="103" t="s">
        <v>7134</v>
      </c>
      <c r="B3381" s="102">
        <v>45826</v>
      </c>
      <c r="C3381" s="104">
        <f>_xlfn.ISOWEEKNUM(Tabella2[[#This Row],[Date]])</f>
        <v>25</v>
      </c>
      <c r="D3381" s="104" t="s">
        <v>751</v>
      </c>
      <c r="E3381" s="104" t="s">
        <v>256</v>
      </c>
      <c r="F3381" s="104">
        <v>76</v>
      </c>
      <c r="G3381" s="104" t="s">
        <v>257</v>
      </c>
      <c r="H3381" s="105">
        <v>2</v>
      </c>
      <c r="I3381" s="104" t="s">
        <v>258</v>
      </c>
      <c r="J3381" s="104"/>
      <c r="K3381" s="104" t="s">
        <v>77</v>
      </c>
      <c r="L3381" s="104" t="s">
        <v>259</v>
      </c>
      <c r="M3381" s="104" t="s">
        <v>276</v>
      </c>
      <c r="N3381" s="104"/>
      <c r="O3381" s="106"/>
      <c r="P3381" s="111" t="s">
        <v>322</v>
      </c>
      <c r="Q3381" s="153" t="s">
        <v>511</v>
      </c>
      <c r="R3381" s="153" t="s">
        <v>549</v>
      </c>
      <c r="S3381" s="153">
        <v>4.1666666666666657E-2</v>
      </c>
      <c r="T3381" s="153" t="s">
        <v>511</v>
      </c>
      <c r="U3381" s="153" t="s">
        <v>549</v>
      </c>
      <c r="V3381" s="153">
        <f>IF(ISBLANK(T3381),"",Tabella2[[#This Row],[ACT STOP]]-Tabella2[[#This Row],[ACT START]])</f>
        <v>4.166666666666663E-2</v>
      </c>
      <c r="W3381" s="104" t="s">
        <v>92</v>
      </c>
      <c r="X3381" s="104" t="s">
        <v>91</v>
      </c>
      <c r="Y3381" s="110"/>
      <c r="Z3381" s="106"/>
      <c r="AA3381" s="104"/>
      <c r="AB3381" s="107"/>
      <c r="AC3381" s="72">
        <v>1</v>
      </c>
      <c r="AH3381" s="70"/>
      <c r="AI3381" s="70"/>
      <c r="AJ3381">
        <v>0</v>
      </c>
      <c r="AL3381" s="70"/>
      <c r="BM3381" s="135" t="s">
        <v>511</v>
      </c>
      <c r="BN3381" s="136" t="s">
        <v>549</v>
      </c>
      <c r="BO3381" s="101"/>
      <c r="BR3381" s="109" t="str">
        <f t="shared" si="52"/>
        <v>SH-25-3370</v>
      </c>
      <c r="BS3381" s="109" t="s">
        <v>368</v>
      </c>
      <c r="BT3381" t="s">
        <v>92</v>
      </c>
      <c r="BU3381" t="s">
        <v>7135</v>
      </c>
    </row>
    <row r="3382" spans="1:73" hidden="1">
      <c r="A3382" s="103" t="s">
        <v>7136</v>
      </c>
      <c r="B3382" s="102">
        <v>45826</v>
      </c>
      <c r="C3382" s="104">
        <f>_xlfn.ISOWEEKNUM(Tabella2[[#This Row],[Date]])</f>
        <v>25</v>
      </c>
      <c r="D3382" s="104" t="s">
        <v>275</v>
      </c>
      <c r="E3382" s="104" t="s">
        <v>256</v>
      </c>
      <c r="F3382" s="104">
        <v>56</v>
      </c>
      <c r="G3382" s="104" t="s">
        <v>284</v>
      </c>
      <c r="H3382" s="105">
        <v>22</v>
      </c>
      <c r="I3382" s="104" t="s">
        <v>258</v>
      </c>
      <c r="J3382" s="104"/>
      <c r="K3382" s="104" t="s">
        <v>79</v>
      </c>
      <c r="L3382" s="104" t="s">
        <v>299</v>
      </c>
      <c r="M3382" s="104" t="s">
        <v>386</v>
      </c>
      <c r="N3382" s="104"/>
      <c r="O3382" s="108" t="str">
        <f>A3383</f>
        <v>15785</v>
      </c>
      <c r="P3382" s="111" t="s">
        <v>2187</v>
      </c>
      <c r="Q3382" s="153" t="s">
        <v>272</v>
      </c>
      <c r="R3382" s="153" t="s">
        <v>576</v>
      </c>
      <c r="S3382" s="153">
        <v>4.1666666666666657E-2</v>
      </c>
      <c r="T3382" s="153" t="s">
        <v>272</v>
      </c>
      <c r="U3382" s="153" t="s">
        <v>576</v>
      </c>
      <c r="V3382" s="153">
        <f>IF(ISBLANK(T3382),"",Tabella2[[#This Row],[ACT STOP]]-Tabella2[[#This Row],[ACT START]])</f>
        <v>4.166666666666663E-2</v>
      </c>
      <c r="W3382" s="104" t="s">
        <v>92</v>
      </c>
      <c r="X3382" s="104" t="s">
        <v>91</v>
      </c>
      <c r="Y3382" s="110"/>
      <c r="Z3382" s="106"/>
      <c r="AA3382" s="104"/>
      <c r="AB3382" s="107"/>
      <c r="AC3382" s="72">
        <v>1</v>
      </c>
      <c r="AH3382" s="70"/>
      <c r="AI3382" s="70"/>
      <c r="AJ3382">
        <v>0</v>
      </c>
      <c r="AL3382" s="70"/>
      <c r="BM3382" s="135" t="s">
        <v>272</v>
      </c>
      <c r="BN3382" s="136" t="s">
        <v>576</v>
      </c>
      <c r="BO3382" s="101"/>
      <c r="BR3382" s="109" t="str">
        <f t="shared" si="52"/>
        <v>SH-25-3371</v>
      </c>
      <c r="BS3382" s="109" t="s">
        <v>295</v>
      </c>
      <c r="BT3382" t="s">
        <v>92</v>
      </c>
      <c r="BU3382" t="s">
        <v>7137</v>
      </c>
    </row>
    <row r="3383" spans="1:73" hidden="1">
      <c r="A3383" s="103" t="s">
        <v>7138</v>
      </c>
      <c r="B3383" s="102">
        <v>45826</v>
      </c>
      <c r="C3383" s="104">
        <f>_xlfn.ISOWEEKNUM(Tabella2[[#This Row],[Date]])</f>
        <v>25</v>
      </c>
      <c r="D3383" s="104" t="s">
        <v>275</v>
      </c>
      <c r="E3383" s="104" t="s">
        <v>256</v>
      </c>
      <c r="F3383" s="104">
        <v>61</v>
      </c>
      <c r="G3383" s="104" t="s">
        <v>257</v>
      </c>
      <c r="H3383" s="105">
        <v>13</v>
      </c>
      <c r="I3383" s="104" t="s">
        <v>258</v>
      </c>
      <c r="J3383" s="104"/>
      <c r="K3383" s="104" t="s">
        <v>78</v>
      </c>
      <c r="L3383" s="104" t="s">
        <v>299</v>
      </c>
      <c r="M3383" s="104" t="s">
        <v>386</v>
      </c>
      <c r="N3383" s="104"/>
      <c r="O3383" s="108" t="str">
        <f>A3382</f>
        <v>15784</v>
      </c>
      <c r="P3383" s="111" t="s">
        <v>2187</v>
      </c>
      <c r="Q3383" s="153">
        <v>0.5625</v>
      </c>
      <c r="R3383" s="153">
        <v>0.60416666666666663</v>
      </c>
      <c r="S3383" s="153">
        <v>4.1666666666666657E-2</v>
      </c>
      <c r="T3383" s="153">
        <v>0.5625</v>
      </c>
      <c r="U3383" s="153">
        <v>0.60416666666666663</v>
      </c>
      <c r="V3383" s="153">
        <f>IF(ISBLANK(T3383),"",Tabella2[[#This Row],[ACT STOP]]-Tabella2[[#This Row],[ACT START]])</f>
        <v>4.166666666666663E-2</v>
      </c>
      <c r="W3383" s="104" t="s">
        <v>92</v>
      </c>
      <c r="X3383" s="104" t="s">
        <v>91</v>
      </c>
      <c r="Y3383" s="110"/>
      <c r="Z3383" s="106"/>
      <c r="AA3383" s="104"/>
      <c r="AB3383" s="107"/>
      <c r="AC3383" s="72">
        <v>1</v>
      </c>
      <c r="AH3383" s="70"/>
      <c r="AI3383" s="70"/>
      <c r="AJ3383">
        <v>0</v>
      </c>
      <c r="AL3383" s="70"/>
      <c r="BM3383" s="135">
        <v>0.5625</v>
      </c>
      <c r="BN3383" s="136">
        <v>0.60416666666666663</v>
      </c>
      <c r="BO3383" s="101"/>
      <c r="BR3383" s="109" t="str">
        <f t="shared" si="52"/>
        <v>SH-25-3372</v>
      </c>
      <c r="BS3383" s="109" t="s">
        <v>427</v>
      </c>
      <c r="BT3383" t="s">
        <v>92</v>
      </c>
      <c r="BU3383" t="s">
        <v>7139</v>
      </c>
    </row>
    <row r="3384" spans="1:73" hidden="1">
      <c r="A3384" s="103" t="s">
        <v>7140</v>
      </c>
      <c r="B3384" s="102">
        <v>45826</v>
      </c>
      <c r="C3384" s="104">
        <f>_xlfn.ISOWEEKNUM(Tabella2[[#This Row],[Date]])</f>
        <v>25</v>
      </c>
      <c r="D3384" s="104" t="s">
        <v>321</v>
      </c>
      <c r="E3384" s="104" t="s">
        <v>284</v>
      </c>
      <c r="F3384" s="104">
        <v>52</v>
      </c>
      <c r="G3384" s="104" t="s">
        <v>257</v>
      </c>
      <c r="H3384" s="105">
        <v>17</v>
      </c>
      <c r="I3384" s="104"/>
      <c r="J3384" s="104" t="s">
        <v>258</v>
      </c>
      <c r="K3384" s="104" t="s">
        <v>83</v>
      </c>
      <c r="L3384" s="104" t="s">
        <v>299</v>
      </c>
      <c r="M3384" s="104" t="s">
        <v>276</v>
      </c>
      <c r="N3384" s="104"/>
      <c r="O3384" s="108" t="str">
        <f>A945</f>
        <v>13347</v>
      </c>
      <c r="P3384" s="111" t="s">
        <v>2947</v>
      </c>
      <c r="Q3384" s="153" t="s">
        <v>272</v>
      </c>
      <c r="R3384" s="153" t="s">
        <v>576</v>
      </c>
      <c r="S3384" s="153">
        <v>4.1666666666666657E-2</v>
      </c>
      <c r="T3384" s="153" t="s">
        <v>272</v>
      </c>
      <c r="U3384" s="153" t="s">
        <v>576</v>
      </c>
      <c r="V3384" s="153">
        <f>IF(ISBLANK(T3384),"",Tabella2[[#This Row],[ACT STOP]]-Tabella2[[#This Row],[ACT START]])</f>
        <v>4.166666666666663E-2</v>
      </c>
      <c r="W3384" s="104" t="s">
        <v>92</v>
      </c>
      <c r="X3384" s="104" t="s">
        <v>91</v>
      </c>
      <c r="Y3384" s="110"/>
      <c r="Z3384" s="106"/>
      <c r="AA3384" s="104"/>
      <c r="AB3384" s="107"/>
      <c r="AC3384" s="72">
        <v>1</v>
      </c>
      <c r="AH3384" s="70"/>
      <c r="AI3384" s="70"/>
      <c r="AJ3384">
        <v>0</v>
      </c>
      <c r="AL3384" s="70"/>
      <c r="BM3384" s="135" t="s">
        <v>272</v>
      </c>
      <c r="BN3384" s="136" t="s">
        <v>576</v>
      </c>
      <c r="BO3384" s="101"/>
      <c r="BR3384" s="109" t="str">
        <f t="shared" si="52"/>
        <v>SH-25-3373</v>
      </c>
      <c r="BS3384" s="109" t="s">
        <v>393</v>
      </c>
      <c r="BT3384" t="s">
        <v>92</v>
      </c>
      <c r="BU3384" t="s">
        <v>7141</v>
      </c>
    </row>
    <row r="3385" spans="1:73" hidden="1">
      <c r="A3385" s="103" t="s">
        <v>7142</v>
      </c>
      <c r="B3385" s="102">
        <v>45827</v>
      </c>
      <c r="C3385" s="104">
        <f>_xlfn.ISOWEEKNUM(Tabella2[[#This Row],[Date]])</f>
        <v>25</v>
      </c>
      <c r="D3385" s="104" t="s">
        <v>321</v>
      </c>
      <c r="E3385" s="104" t="s">
        <v>284</v>
      </c>
      <c r="F3385" s="104">
        <v>52</v>
      </c>
      <c r="G3385" s="104" t="s">
        <v>257</v>
      </c>
      <c r="H3385" s="105">
        <v>9</v>
      </c>
      <c r="I3385" s="104"/>
      <c r="J3385" s="104" t="s">
        <v>258</v>
      </c>
      <c r="K3385" s="104" t="s">
        <v>79</v>
      </c>
      <c r="L3385" s="104" t="s">
        <v>299</v>
      </c>
      <c r="M3385" s="104" t="s">
        <v>276</v>
      </c>
      <c r="N3385" s="104"/>
      <c r="O3385" s="108" t="str">
        <f>A946</f>
        <v>13348</v>
      </c>
      <c r="P3385" s="111" t="s">
        <v>456</v>
      </c>
      <c r="Q3385" s="153" t="s">
        <v>605</v>
      </c>
      <c r="R3385" s="153" t="s">
        <v>285</v>
      </c>
      <c r="S3385" s="153">
        <v>4.1666666666666657E-2</v>
      </c>
      <c r="T3385" s="153">
        <v>0.25</v>
      </c>
      <c r="U3385" s="153">
        <v>0.29166666666666669</v>
      </c>
      <c r="V3385" s="153">
        <f>IF(ISBLANK(T3385),"",Tabella2[[#This Row],[ACT STOP]]-Tabella2[[#This Row],[ACT START]])</f>
        <v>4.1666666666666685E-2</v>
      </c>
      <c r="W3385" s="104" t="s">
        <v>92</v>
      </c>
      <c r="X3385" s="104" t="s">
        <v>91</v>
      </c>
      <c r="Y3385" s="110"/>
      <c r="Z3385" s="106"/>
      <c r="AA3385" s="104"/>
      <c r="AB3385" s="107"/>
      <c r="AC3385" s="72">
        <v>1</v>
      </c>
      <c r="AH3385" s="70"/>
      <c r="AI3385" s="70"/>
      <c r="AJ3385">
        <v>0</v>
      </c>
      <c r="AL3385" s="70"/>
      <c r="BM3385" s="135">
        <v>0.25</v>
      </c>
      <c r="BN3385" s="136">
        <v>0.29166666666666669</v>
      </c>
      <c r="BO3385" s="101"/>
      <c r="BR3385" s="109" t="str">
        <f t="shared" si="52"/>
        <v>SH-25-3374</v>
      </c>
      <c r="BS3385" s="109" t="s">
        <v>318</v>
      </c>
      <c r="BT3385" t="s">
        <v>92</v>
      </c>
      <c r="BU3385" t="s">
        <v>7143</v>
      </c>
    </row>
    <row r="3386" spans="1:73" hidden="1">
      <c r="A3386" s="103" t="s">
        <v>7144</v>
      </c>
      <c r="B3386" s="102">
        <v>45827</v>
      </c>
      <c r="C3386" s="104">
        <f>_xlfn.ISOWEEKNUM(Tabella2[[#This Row],[Date]])</f>
        <v>25</v>
      </c>
      <c r="D3386" s="104" t="s">
        <v>763</v>
      </c>
      <c r="E3386" s="104" t="s">
        <v>256</v>
      </c>
      <c r="F3386" s="104">
        <v>68</v>
      </c>
      <c r="G3386" s="104" t="s">
        <v>257</v>
      </c>
      <c r="H3386" s="105">
        <v>2</v>
      </c>
      <c r="I3386" s="104"/>
      <c r="J3386" s="104" t="s">
        <v>258</v>
      </c>
      <c r="K3386" s="104" t="s">
        <v>81</v>
      </c>
      <c r="L3386" s="104" t="s">
        <v>259</v>
      </c>
      <c r="M3386" s="104" t="s">
        <v>276</v>
      </c>
      <c r="N3386" s="104"/>
      <c r="O3386" s="106"/>
      <c r="P3386" s="111" t="s">
        <v>871</v>
      </c>
      <c r="Q3386" s="153" t="s">
        <v>605</v>
      </c>
      <c r="R3386" s="153" t="s">
        <v>285</v>
      </c>
      <c r="S3386" s="153">
        <v>4.1666666666666657E-2</v>
      </c>
      <c r="T3386" s="153" t="s">
        <v>605</v>
      </c>
      <c r="U3386" s="153" t="s">
        <v>285</v>
      </c>
      <c r="V3386" s="153">
        <f>IF(ISBLANK(T3386),"",Tabella2[[#This Row],[ACT STOP]]-Tabella2[[#This Row],[ACT START]])</f>
        <v>4.1666666666666685E-2</v>
      </c>
      <c r="W3386" s="104" t="s">
        <v>92</v>
      </c>
      <c r="X3386" s="104" t="s">
        <v>91</v>
      </c>
      <c r="Y3386" s="110"/>
      <c r="Z3386" s="106"/>
      <c r="AA3386" s="104"/>
      <c r="AB3386" s="107"/>
      <c r="AC3386" s="72">
        <v>1</v>
      </c>
      <c r="AH3386" s="70"/>
      <c r="AI3386" s="70"/>
      <c r="AJ3386">
        <v>0</v>
      </c>
      <c r="AL3386" s="70"/>
      <c r="BM3386" s="135" t="s">
        <v>605</v>
      </c>
      <c r="BN3386" s="136" t="s">
        <v>285</v>
      </c>
      <c r="BO3386" s="101"/>
      <c r="BR3386" s="109" t="str">
        <f t="shared" si="52"/>
        <v>SH-25-3375</v>
      </c>
      <c r="BS3386" s="109" t="s">
        <v>368</v>
      </c>
      <c r="BT3386" t="s">
        <v>92</v>
      </c>
      <c r="BU3386" t="s">
        <v>7145</v>
      </c>
    </row>
    <row r="3387" spans="1:73" hidden="1">
      <c r="A3387" s="103" t="s">
        <v>7146</v>
      </c>
      <c r="B3387" s="102">
        <v>45827</v>
      </c>
      <c r="C3387" s="104">
        <f>_xlfn.ISOWEEKNUM(Tabella2[[#This Row],[Date]])</f>
        <v>25</v>
      </c>
      <c r="D3387" s="104" t="s">
        <v>321</v>
      </c>
      <c r="E3387" s="104" t="s">
        <v>284</v>
      </c>
      <c r="F3387" s="104">
        <v>51</v>
      </c>
      <c r="G3387" s="104" t="s">
        <v>257</v>
      </c>
      <c r="H3387" s="105">
        <v>25</v>
      </c>
      <c r="I3387" s="104"/>
      <c r="J3387" s="104" t="s">
        <v>258</v>
      </c>
      <c r="K3387" s="104" t="s">
        <v>79</v>
      </c>
      <c r="L3387" s="104" t="s">
        <v>299</v>
      </c>
      <c r="M3387" s="104" t="s">
        <v>276</v>
      </c>
      <c r="N3387" s="104"/>
      <c r="O3387" s="108" t="str">
        <f>A947</f>
        <v>13349</v>
      </c>
      <c r="P3387" s="111" t="s">
        <v>2791</v>
      </c>
      <c r="Q3387" s="153" t="s">
        <v>617</v>
      </c>
      <c r="R3387" s="153" t="s">
        <v>525</v>
      </c>
      <c r="S3387" s="153">
        <v>4.1666666666666657E-2</v>
      </c>
      <c r="T3387" s="153" t="s">
        <v>617</v>
      </c>
      <c r="U3387" s="153" t="s">
        <v>525</v>
      </c>
      <c r="V3387" s="153">
        <f>IF(ISBLANK(T3387),"",Tabella2[[#This Row],[ACT STOP]]-Tabella2[[#This Row],[ACT START]])</f>
        <v>4.1666666666666685E-2</v>
      </c>
      <c r="W3387" s="104" t="s">
        <v>92</v>
      </c>
      <c r="X3387" s="104" t="s">
        <v>91</v>
      </c>
      <c r="Y3387" s="110"/>
      <c r="Z3387" s="106"/>
      <c r="AA3387" s="104"/>
      <c r="AB3387" s="107"/>
      <c r="AC3387" s="72">
        <v>1</v>
      </c>
      <c r="AH3387" s="70"/>
      <c r="AI3387" s="70"/>
      <c r="AJ3387">
        <v>0</v>
      </c>
      <c r="AL3387" s="70"/>
      <c r="BM3387" s="135" t="s">
        <v>617</v>
      </c>
      <c r="BN3387" s="136" t="s">
        <v>525</v>
      </c>
      <c r="BO3387" s="101"/>
      <c r="BR3387" s="109" t="str">
        <f t="shared" si="52"/>
        <v>SH-25-3376</v>
      </c>
      <c r="BS3387" s="109" t="s">
        <v>867</v>
      </c>
      <c r="BT3387" t="s">
        <v>92</v>
      </c>
      <c r="BU3387" t="s">
        <v>7147</v>
      </c>
    </row>
    <row r="3388" spans="1:73" hidden="1">
      <c r="A3388" s="103" t="s">
        <v>7148</v>
      </c>
      <c r="B3388" s="102">
        <v>45827</v>
      </c>
      <c r="C3388" s="104">
        <f>_xlfn.ISOWEEKNUM(Tabella2[[#This Row],[Date]])</f>
        <v>25</v>
      </c>
      <c r="D3388" s="104" t="s">
        <v>321</v>
      </c>
      <c r="E3388" s="104" t="s">
        <v>284</v>
      </c>
      <c r="F3388" s="104">
        <v>53</v>
      </c>
      <c r="G3388" s="104" t="s">
        <v>284</v>
      </c>
      <c r="H3388" s="105">
        <v>22</v>
      </c>
      <c r="I3388" s="104"/>
      <c r="J3388" s="104" t="s">
        <v>258</v>
      </c>
      <c r="K3388" s="104" t="s">
        <v>83</v>
      </c>
      <c r="L3388" s="104" t="s">
        <v>299</v>
      </c>
      <c r="M3388" s="104" t="s">
        <v>276</v>
      </c>
      <c r="N3388" s="104"/>
      <c r="O3388" s="108" t="str">
        <f>A948</f>
        <v>13350</v>
      </c>
      <c r="P3388" s="111" t="s">
        <v>456</v>
      </c>
      <c r="Q3388" s="153" t="s">
        <v>617</v>
      </c>
      <c r="R3388" s="153" t="s">
        <v>525</v>
      </c>
      <c r="S3388" s="153">
        <v>4.1666666666666657E-2</v>
      </c>
      <c r="T3388" s="153" t="s">
        <v>617</v>
      </c>
      <c r="U3388" s="153">
        <v>0.34722222222222221</v>
      </c>
      <c r="V3388" s="153">
        <f>IF(ISBLANK(T3388),"",Tabella2[[#This Row],[ACT STOP]]-Tabella2[[#This Row],[ACT START]])</f>
        <v>3.472222222222221E-2</v>
      </c>
      <c r="W3388" s="104" t="s">
        <v>92</v>
      </c>
      <c r="X3388" s="104" t="s">
        <v>91</v>
      </c>
      <c r="Y3388" s="110"/>
      <c r="Z3388" s="106"/>
      <c r="AA3388" s="104"/>
      <c r="AB3388" s="107"/>
      <c r="AC3388" s="72">
        <v>1</v>
      </c>
      <c r="AH3388" s="70"/>
      <c r="AI3388" s="70"/>
      <c r="AJ3388">
        <v>0</v>
      </c>
      <c r="AL3388" s="70"/>
      <c r="BM3388" s="135" t="s">
        <v>617</v>
      </c>
      <c r="BN3388" s="136">
        <v>0.34722222222222221</v>
      </c>
      <c r="BO3388" s="101"/>
      <c r="BR3388" s="109" t="str">
        <f t="shared" si="52"/>
        <v>SH-25-3377</v>
      </c>
      <c r="BS3388" s="109" t="s">
        <v>295</v>
      </c>
      <c r="BT3388" t="s">
        <v>92</v>
      </c>
      <c r="BU3388" t="s">
        <v>7149</v>
      </c>
    </row>
    <row r="3389" spans="1:73" hidden="1">
      <c r="A3389" s="103" t="s">
        <v>7150</v>
      </c>
      <c r="B3389" s="102">
        <v>45827</v>
      </c>
      <c r="C3389" s="104">
        <f>_xlfn.ISOWEEKNUM(Tabella2[[#This Row],[Date]])</f>
        <v>25</v>
      </c>
      <c r="D3389" s="104" t="s">
        <v>722</v>
      </c>
      <c r="E3389" s="104" t="s">
        <v>327</v>
      </c>
      <c r="F3389" s="104">
        <v>80</v>
      </c>
      <c r="G3389" s="104" t="s">
        <v>257</v>
      </c>
      <c r="H3389" s="105">
        <v>5</v>
      </c>
      <c r="I3389" s="104" t="s">
        <v>258</v>
      </c>
      <c r="J3389" s="104"/>
      <c r="K3389" s="104" t="s">
        <v>81</v>
      </c>
      <c r="L3389" s="104" t="s">
        <v>259</v>
      </c>
      <c r="M3389" s="104" t="s">
        <v>276</v>
      </c>
      <c r="N3389" s="104"/>
      <c r="O3389" s="106"/>
      <c r="P3389" s="111" t="s">
        <v>809</v>
      </c>
      <c r="Q3389" s="153" t="s">
        <v>617</v>
      </c>
      <c r="R3389" s="153" t="s">
        <v>525</v>
      </c>
      <c r="S3389" s="153">
        <v>4.1666666666666657E-2</v>
      </c>
      <c r="T3389" s="153" t="s">
        <v>617</v>
      </c>
      <c r="U3389" s="153" t="s">
        <v>525</v>
      </c>
      <c r="V3389" s="153">
        <f>IF(ISBLANK(T3389),"",Tabella2[[#This Row],[ACT STOP]]-Tabella2[[#This Row],[ACT START]])</f>
        <v>4.1666666666666685E-2</v>
      </c>
      <c r="W3389" s="104" t="s">
        <v>92</v>
      </c>
      <c r="X3389" s="104" t="s">
        <v>91</v>
      </c>
      <c r="Y3389" s="110"/>
      <c r="Z3389" s="106"/>
      <c r="AA3389" s="104"/>
      <c r="AB3389" s="107"/>
      <c r="AC3389" s="72">
        <v>1</v>
      </c>
      <c r="AH3389" s="70"/>
      <c r="AI3389" s="70"/>
      <c r="AJ3389">
        <v>0</v>
      </c>
      <c r="AL3389" s="70"/>
      <c r="BM3389" s="135" t="s">
        <v>617</v>
      </c>
      <c r="BN3389" s="136" t="s">
        <v>525</v>
      </c>
      <c r="BO3389" s="101"/>
      <c r="BR3389" s="109" t="str">
        <f t="shared" si="52"/>
        <v>SH-25-3378</v>
      </c>
      <c r="BS3389" s="109" t="s">
        <v>416</v>
      </c>
      <c r="BT3389" t="s">
        <v>92</v>
      </c>
      <c r="BU3389" t="s">
        <v>7151</v>
      </c>
    </row>
    <row r="3390" spans="1:73" hidden="1">
      <c r="A3390" s="103" t="s">
        <v>7152</v>
      </c>
      <c r="B3390" s="102">
        <v>45827</v>
      </c>
      <c r="C3390" s="104">
        <f>_xlfn.ISOWEEKNUM(Tabella2[[#This Row],[Date]])</f>
        <v>25</v>
      </c>
      <c r="D3390" s="104" t="s">
        <v>751</v>
      </c>
      <c r="E3390" s="104" t="s">
        <v>256</v>
      </c>
      <c r="F3390" s="104">
        <v>78</v>
      </c>
      <c r="G3390" s="104" t="s">
        <v>257</v>
      </c>
      <c r="H3390" s="105">
        <v>17</v>
      </c>
      <c r="I3390" s="104" t="s">
        <v>258</v>
      </c>
      <c r="J3390" s="104"/>
      <c r="K3390" s="104" t="s">
        <v>77</v>
      </c>
      <c r="L3390" s="104" t="s">
        <v>259</v>
      </c>
      <c r="M3390" s="104" t="s">
        <v>276</v>
      </c>
      <c r="N3390" s="104"/>
      <c r="O3390" s="106"/>
      <c r="P3390" s="111" t="s">
        <v>479</v>
      </c>
      <c r="Q3390" s="153" t="s">
        <v>617</v>
      </c>
      <c r="R3390" s="153" t="s">
        <v>525</v>
      </c>
      <c r="S3390" s="153">
        <v>4.1666666666666657E-2</v>
      </c>
      <c r="T3390" s="153" t="s">
        <v>617</v>
      </c>
      <c r="U3390" s="153" t="s">
        <v>525</v>
      </c>
      <c r="V3390" s="153">
        <f>IF(ISBLANK(T3390),"",Tabella2[[#This Row],[ACT STOP]]-Tabella2[[#This Row],[ACT START]])</f>
        <v>4.1666666666666685E-2</v>
      </c>
      <c r="W3390" s="104" t="s">
        <v>92</v>
      </c>
      <c r="X3390" s="104" t="s">
        <v>91</v>
      </c>
      <c r="Y3390" s="110"/>
      <c r="Z3390" s="106"/>
      <c r="AA3390" s="104"/>
      <c r="AB3390" s="107"/>
      <c r="AC3390" s="72">
        <v>1</v>
      </c>
      <c r="AH3390" s="70"/>
      <c r="AI3390" s="70"/>
      <c r="AJ3390">
        <v>0</v>
      </c>
      <c r="AL3390" s="70"/>
      <c r="BM3390" s="135" t="s">
        <v>617</v>
      </c>
      <c r="BN3390" s="136" t="s">
        <v>525</v>
      </c>
      <c r="BO3390" s="101"/>
      <c r="BR3390" s="109" t="str">
        <f t="shared" si="52"/>
        <v>SH-25-3379</v>
      </c>
      <c r="BS3390" s="109" t="s">
        <v>393</v>
      </c>
      <c r="BT3390" t="s">
        <v>92</v>
      </c>
      <c r="BU3390" t="s">
        <v>7153</v>
      </c>
    </row>
    <row r="3391" spans="1:73" hidden="1">
      <c r="A3391" s="103" t="s">
        <v>7154</v>
      </c>
      <c r="B3391" s="102">
        <v>45827</v>
      </c>
      <c r="C3391" s="104">
        <f>_xlfn.ISOWEEKNUM(Tabella2[[#This Row],[Date]])</f>
        <v>25</v>
      </c>
      <c r="D3391" s="104" t="s">
        <v>478</v>
      </c>
      <c r="E3391" s="104" t="s">
        <v>284</v>
      </c>
      <c r="F3391" s="104">
        <v>64</v>
      </c>
      <c r="G3391" s="104" t="s">
        <v>257</v>
      </c>
      <c r="H3391" s="105">
        <v>22</v>
      </c>
      <c r="I3391" s="104"/>
      <c r="J3391" s="104" t="s">
        <v>258</v>
      </c>
      <c r="K3391" s="104" t="s">
        <v>79</v>
      </c>
      <c r="L3391" s="104" t="s">
        <v>299</v>
      </c>
      <c r="M3391" s="104" t="s">
        <v>276</v>
      </c>
      <c r="N3391" s="104"/>
      <c r="O3391" s="108" t="str">
        <f>A949</f>
        <v>13351</v>
      </c>
      <c r="P3391" s="111" t="s">
        <v>2791</v>
      </c>
      <c r="Q3391" s="153" t="s">
        <v>631</v>
      </c>
      <c r="R3391" s="153" t="s">
        <v>498</v>
      </c>
      <c r="S3391" s="153">
        <v>4.1666666666666657E-2</v>
      </c>
      <c r="T3391" s="153" t="s">
        <v>631</v>
      </c>
      <c r="U3391" s="153" t="s">
        <v>498</v>
      </c>
      <c r="V3391" s="153">
        <f>IF(ISBLANK(T3391),"",Tabella2[[#This Row],[ACT STOP]]-Tabella2[[#This Row],[ACT START]])</f>
        <v>4.1666666666666685E-2</v>
      </c>
      <c r="W3391" s="104" t="s">
        <v>92</v>
      </c>
      <c r="X3391" s="104" t="s">
        <v>91</v>
      </c>
      <c r="Y3391" s="110"/>
      <c r="Z3391" s="106"/>
      <c r="AA3391" s="104"/>
      <c r="AB3391" s="107"/>
      <c r="AC3391" s="72">
        <v>1</v>
      </c>
      <c r="AH3391" s="70"/>
      <c r="AI3391" s="70"/>
      <c r="AJ3391">
        <v>0</v>
      </c>
      <c r="AL3391" s="70"/>
      <c r="BM3391" s="135" t="s">
        <v>631</v>
      </c>
      <c r="BN3391" s="136" t="s">
        <v>498</v>
      </c>
      <c r="BO3391" s="101"/>
      <c r="BR3391" s="109" t="str">
        <f t="shared" si="52"/>
        <v>SH-25-3380</v>
      </c>
      <c r="BS3391" s="109" t="s">
        <v>1257</v>
      </c>
      <c r="BT3391" t="s">
        <v>92</v>
      </c>
      <c r="BU3391" t="s">
        <v>7155</v>
      </c>
    </row>
    <row r="3392" spans="1:73" hidden="1">
      <c r="A3392" s="103" t="s">
        <v>7156</v>
      </c>
      <c r="B3392" s="102">
        <v>45827</v>
      </c>
      <c r="C3392" s="104">
        <f>_xlfn.ISOWEEKNUM(Tabella2[[#This Row],[Date]])</f>
        <v>25</v>
      </c>
      <c r="D3392" s="104" t="s">
        <v>478</v>
      </c>
      <c r="E3392" s="104" t="s">
        <v>284</v>
      </c>
      <c r="F3392" s="104">
        <v>65</v>
      </c>
      <c r="G3392" s="104" t="s">
        <v>257</v>
      </c>
      <c r="H3392" s="105">
        <v>32</v>
      </c>
      <c r="I3392" s="104"/>
      <c r="J3392" s="104" t="s">
        <v>258</v>
      </c>
      <c r="K3392" s="104" t="s">
        <v>83</v>
      </c>
      <c r="L3392" s="104" t="s">
        <v>299</v>
      </c>
      <c r="M3392" s="104" t="s">
        <v>276</v>
      </c>
      <c r="N3392" s="104"/>
      <c r="O3392" s="108" t="str">
        <f>A950</f>
        <v>13352</v>
      </c>
      <c r="P3392" s="111" t="s">
        <v>2791</v>
      </c>
      <c r="Q3392" s="153" t="s">
        <v>631</v>
      </c>
      <c r="R3392" s="153" t="s">
        <v>498</v>
      </c>
      <c r="S3392" s="153">
        <v>4.1666666666666657E-2</v>
      </c>
      <c r="T3392" s="153" t="s">
        <v>631</v>
      </c>
      <c r="U3392" s="153" t="s">
        <v>498</v>
      </c>
      <c r="V3392" s="153">
        <f>IF(ISBLANK(T3392),"",Tabella2[[#This Row],[ACT STOP]]-Tabella2[[#This Row],[ACT START]])</f>
        <v>4.1666666666666685E-2</v>
      </c>
      <c r="W3392" s="104" t="s">
        <v>92</v>
      </c>
      <c r="X3392" s="104" t="s">
        <v>91</v>
      </c>
      <c r="Y3392" s="110"/>
      <c r="Z3392" s="106"/>
      <c r="AA3392" s="104"/>
      <c r="AB3392" s="107"/>
      <c r="AC3392" s="72">
        <v>1</v>
      </c>
      <c r="AH3392" s="70"/>
      <c r="AI3392" s="70"/>
      <c r="AJ3392">
        <v>0</v>
      </c>
      <c r="AL3392" s="70"/>
      <c r="BM3392" s="135" t="s">
        <v>631</v>
      </c>
      <c r="BN3392" s="136" t="s">
        <v>498</v>
      </c>
      <c r="BO3392" s="101"/>
      <c r="BR3392" s="109" t="str">
        <f t="shared" si="52"/>
        <v>SH-25-3381</v>
      </c>
      <c r="BS3392" s="109" t="s">
        <v>356</v>
      </c>
      <c r="BT3392" t="s">
        <v>92</v>
      </c>
      <c r="BU3392" t="s">
        <v>7157</v>
      </c>
    </row>
    <row r="3393" spans="1:73" hidden="1">
      <c r="A3393" s="103" t="s">
        <v>7158</v>
      </c>
      <c r="B3393" s="102">
        <v>45827</v>
      </c>
      <c r="C3393" s="104">
        <f>_xlfn.ISOWEEKNUM(Tabella2[[#This Row],[Date]])</f>
        <v>25</v>
      </c>
      <c r="D3393" s="104" t="s">
        <v>509</v>
      </c>
      <c r="E3393" s="104" t="s">
        <v>284</v>
      </c>
      <c r="F3393" s="104">
        <v>70</v>
      </c>
      <c r="G3393" s="104" t="s">
        <v>284</v>
      </c>
      <c r="H3393" s="105">
        <v>10</v>
      </c>
      <c r="I3393" s="104"/>
      <c r="J3393" s="104" t="s">
        <v>258</v>
      </c>
      <c r="K3393" s="104" t="s">
        <v>81</v>
      </c>
      <c r="L3393" s="104" t="s">
        <v>259</v>
      </c>
      <c r="M3393" s="104" t="s">
        <v>1846</v>
      </c>
      <c r="N3393" s="104"/>
      <c r="O3393" s="106"/>
      <c r="P3393" s="111" t="s">
        <v>1858</v>
      </c>
      <c r="Q3393" s="153" t="s">
        <v>631</v>
      </c>
      <c r="R3393" s="153" t="s">
        <v>498</v>
      </c>
      <c r="S3393" s="153">
        <v>4.1666666666666657E-2</v>
      </c>
      <c r="T3393" s="153" t="s">
        <v>631</v>
      </c>
      <c r="U3393" s="153" t="s">
        <v>498</v>
      </c>
      <c r="V3393" s="153">
        <f>IF(ISBLANK(T3393),"",Tabella2[[#This Row],[ACT STOP]]-Tabella2[[#This Row],[ACT START]])</f>
        <v>4.1666666666666685E-2</v>
      </c>
      <c r="W3393" s="104" t="s">
        <v>92</v>
      </c>
      <c r="X3393" s="104" t="s">
        <v>91</v>
      </c>
      <c r="Y3393" s="110"/>
      <c r="Z3393" s="106"/>
      <c r="AA3393" s="104"/>
      <c r="AB3393" s="107"/>
      <c r="AC3393" s="72">
        <v>1</v>
      </c>
      <c r="AH3393" s="70"/>
      <c r="AI3393" s="70"/>
      <c r="AJ3393">
        <v>0</v>
      </c>
      <c r="AL3393" s="70"/>
      <c r="BM3393" s="135" t="s">
        <v>631</v>
      </c>
      <c r="BN3393" s="136" t="s">
        <v>498</v>
      </c>
      <c r="BO3393" s="101"/>
      <c r="BR3393" s="109" t="str">
        <f t="shared" si="52"/>
        <v>SH-25-3382</v>
      </c>
      <c r="BS3393" s="109" t="s">
        <v>896</v>
      </c>
      <c r="BT3393" t="s">
        <v>92</v>
      </c>
      <c r="BU3393" t="s">
        <v>7159</v>
      </c>
    </row>
    <row r="3394" spans="1:73" hidden="1">
      <c r="A3394" s="103" t="s">
        <v>7160</v>
      </c>
      <c r="B3394" s="102">
        <v>45827</v>
      </c>
      <c r="C3394" s="104">
        <f>_xlfn.ISOWEEKNUM(Tabella2[[#This Row],[Date]])</f>
        <v>25</v>
      </c>
      <c r="D3394" s="104" t="s">
        <v>860</v>
      </c>
      <c r="E3394" s="104" t="s">
        <v>284</v>
      </c>
      <c r="F3394" s="104">
        <v>80</v>
      </c>
      <c r="G3394" s="104" t="s">
        <v>284</v>
      </c>
      <c r="H3394" s="105">
        <v>23</v>
      </c>
      <c r="I3394" s="104"/>
      <c r="J3394" s="104" t="s">
        <v>258</v>
      </c>
      <c r="K3394" s="104" t="s">
        <v>77</v>
      </c>
      <c r="L3394" s="104" t="s">
        <v>259</v>
      </c>
      <c r="M3394" s="104" t="s">
        <v>276</v>
      </c>
      <c r="N3394" s="104"/>
      <c r="O3394" s="106"/>
      <c r="P3394" s="111" t="s">
        <v>752</v>
      </c>
      <c r="Q3394" s="153" t="s">
        <v>631</v>
      </c>
      <c r="R3394" s="153" t="s">
        <v>498</v>
      </c>
      <c r="S3394" s="153">
        <v>4.1666666666666657E-2</v>
      </c>
      <c r="T3394" s="153" t="s">
        <v>631</v>
      </c>
      <c r="U3394" s="153" t="s">
        <v>498</v>
      </c>
      <c r="V3394" s="153">
        <f>IF(ISBLANK(T3394),"",Tabella2[[#This Row],[ACT STOP]]-Tabella2[[#This Row],[ACT START]])</f>
        <v>4.1666666666666685E-2</v>
      </c>
      <c r="W3394" s="104" t="s">
        <v>92</v>
      </c>
      <c r="X3394" s="104" t="s">
        <v>91</v>
      </c>
      <c r="Y3394" s="110"/>
      <c r="Z3394" s="106"/>
      <c r="AA3394" s="104"/>
      <c r="AB3394" s="107"/>
      <c r="AC3394" s="72">
        <v>1</v>
      </c>
      <c r="AH3394" s="70"/>
      <c r="AI3394" s="70"/>
      <c r="AJ3394">
        <v>0</v>
      </c>
      <c r="AL3394" s="70"/>
      <c r="BM3394" s="135" t="s">
        <v>631</v>
      </c>
      <c r="BN3394" s="136" t="s">
        <v>498</v>
      </c>
      <c r="BO3394" s="101"/>
      <c r="BR3394" s="109" t="str">
        <f t="shared" si="52"/>
        <v>SH-25-3383</v>
      </c>
      <c r="BS3394" s="109" t="s">
        <v>358</v>
      </c>
      <c r="BT3394" t="s">
        <v>92</v>
      </c>
      <c r="BU3394" t="s">
        <v>7161</v>
      </c>
    </row>
    <row r="3395" spans="1:73" hidden="1">
      <c r="A3395" s="103" t="s">
        <v>7162</v>
      </c>
      <c r="B3395" s="102">
        <v>45827</v>
      </c>
      <c r="C3395" s="104">
        <f>_xlfn.ISOWEEKNUM(Tabella2[[#This Row],[Date]])</f>
        <v>25</v>
      </c>
      <c r="D3395" s="104" t="s">
        <v>348</v>
      </c>
      <c r="E3395" s="104" t="s">
        <v>284</v>
      </c>
      <c r="F3395" s="104">
        <v>55</v>
      </c>
      <c r="G3395" s="104" t="s">
        <v>257</v>
      </c>
      <c r="H3395" s="105">
        <v>10</v>
      </c>
      <c r="I3395" s="104"/>
      <c r="J3395" s="104" t="s">
        <v>258</v>
      </c>
      <c r="K3395" s="104" t="s">
        <v>79</v>
      </c>
      <c r="L3395" s="104" t="s">
        <v>299</v>
      </c>
      <c r="M3395" s="104" t="s">
        <v>276</v>
      </c>
      <c r="N3395" s="104"/>
      <c r="O3395" s="108" t="str">
        <f>A951</f>
        <v>13353</v>
      </c>
      <c r="P3395" s="111" t="s">
        <v>733</v>
      </c>
      <c r="Q3395" s="153" t="s">
        <v>263</v>
      </c>
      <c r="R3395" s="153" t="s">
        <v>504</v>
      </c>
      <c r="S3395" s="153">
        <v>4.1666666666666657E-2</v>
      </c>
      <c r="T3395" s="153">
        <v>0.4375</v>
      </c>
      <c r="U3395" s="153">
        <v>0.47916666666666669</v>
      </c>
      <c r="V3395" s="153">
        <f>IF(ISBLANK(T3395),"",Tabella2[[#This Row],[ACT STOP]]-Tabella2[[#This Row],[ACT START]])</f>
        <v>4.1666666666666685E-2</v>
      </c>
      <c r="W3395" s="104" t="s">
        <v>92</v>
      </c>
      <c r="X3395" s="104" t="s">
        <v>91</v>
      </c>
      <c r="Y3395" s="110"/>
      <c r="Z3395" s="106"/>
      <c r="AA3395" s="104"/>
      <c r="AB3395" s="107"/>
      <c r="AC3395" s="72">
        <v>1</v>
      </c>
      <c r="AH3395" s="70"/>
      <c r="AI3395" s="70"/>
      <c r="AJ3395">
        <v>0</v>
      </c>
      <c r="AL3395" s="70"/>
      <c r="BM3395" s="135">
        <v>0.4375</v>
      </c>
      <c r="BN3395" s="136">
        <v>0.47916666666666669</v>
      </c>
      <c r="BO3395" s="101"/>
      <c r="BR3395" s="109" t="str">
        <f t="shared" si="52"/>
        <v>SH-25-3384</v>
      </c>
      <c r="BS3395" s="109" t="s">
        <v>552</v>
      </c>
      <c r="BT3395" t="s">
        <v>92</v>
      </c>
      <c r="BU3395" t="s">
        <v>7163</v>
      </c>
    </row>
    <row r="3396" spans="1:73" hidden="1">
      <c r="A3396" s="103" t="s">
        <v>7164</v>
      </c>
      <c r="B3396" s="102">
        <v>45827</v>
      </c>
      <c r="C3396" s="104">
        <f>_xlfn.ISOWEEKNUM(Tabella2[[#This Row],[Date]])</f>
        <v>25</v>
      </c>
      <c r="D3396" s="104" t="s">
        <v>348</v>
      </c>
      <c r="E3396" s="104" t="s">
        <v>284</v>
      </c>
      <c r="F3396" s="104">
        <v>57</v>
      </c>
      <c r="G3396" s="104" t="s">
        <v>257</v>
      </c>
      <c r="H3396" s="105">
        <v>5</v>
      </c>
      <c r="I3396" s="104"/>
      <c r="J3396" s="104" t="s">
        <v>258</v>
      </c>
      <c r="K3396" s="104" t="s">
        <v>83</v>
      </c>
      <c r="L3396" s="104" t="s">
        <v>299</v>
      </c>
      <c r="M3396" s="104" t="s">
        <v>276</v>
      </c>
      <c r="N3396" s="104"/>
      <c r="O3396" s="108" t="str">
        <f>A952</f>
        <v>13354</v>
      </c>
      <c r="P3396" s="111" t="s">
        <v>733</v>
      </c>
      <c r="Q3396" s="153" t="s">
        <v>263</v>
      </c>
      <c r="R3396" s="153" t="s">
        <v>504</v>
      </c>
      <c r="S3396" s="153">
        <v>4.1666666666666657E-2</v>
      </c>
      <c r="T3396" s="153" t="s">
        <v>263</v>
      </c>
      <c r="U3396" s="153" t="s">
        <v>504</v>
      </c>
      <c r="V3396" s="153">
        <f>IF(ISBLANK(T3396),"",Tabella2[[#This Row],[ACT STOP]]-Tabella2[[#This Row],[ACT START]])</f>
        <v>4.1666666666666685E-2</v>
      </c>
      <c r="W3396" s="104" t="s">
        <v>92</v>
      </c>
      <c r="X3396" s="104" t="s">
        <v>91</v>
      </c>
      <c r="Y3396" s="110"/>
      <c r="Z3396" s="106"/>
      <c r="AA3396" s="104"/>
      <c r="AB3396" s="107"/>
      <c r="AC3396" s="72">
        <v>1</v>
      </c>
      <c r="AH3396" s="70"/>
      <c r="AI3396" s="70"/>
      <c r="AJ3396">
        <v>0</v>
      </c>
      <c r="AL3396" s="70"/>
      <c r="BM3396" s="135" t="s">
        <v>263</v>
      </c>
      <c r="BN3396" s="136" t="s">
        <v>504</v>
      </c>
      <c r="BO3396" s="101"/>
      <c r="BR3396" s="109" t="str">
        <f t="shared" si="52"/>
        <v>SH-25-3385</v>
      </c>
      <c r="BS3396" s="109" t="s">
        <v>416</v>
      </c>
      <c r="BT3396" t="s">
        <v>92</v>
      </c>
      <c r="BU3396" t="s">
        <v>7165</v>
      </c>
    </row>
    <row r="3397" spans="1:73" hidden="1">
      <c r="A3397" s="103" t="s">
        <v>7166</v>
      </c>
      <c r="B3397" s="102">
        <v>45827</v>
      </c>
      <c r="C3397" s="104">
        <f>_xlfn.ISOWEEKNUM(Tabella2[[#This Row],[Date]])</f>
        <v>25</v>
      </c>
      <c r="D3397" s="104" t="s">
        <v>558</v>
      </c>
      <c r="E3397" s="104" t="s">
        <v>284</v>
      </c>
      <c r="F3397" s="104">
        <v>60</v>
      </c>
      <c r="G3397" s="104" t="s">
        <v>257</v>
      </c>
      <c r="H3397" s="105">
        <v>9</v>
      </c>
      <c r="I3397" s="104"/>
      <c r="J3397" s="104" t="s">
        <v>258</v>
      </c>
      <c r="K3397" s="104" t="s">
        <v>79</v>
      </c>
      <c r="L3397" s="104" t="s">
        <v>299</v>
      </c>
      <c r="M3397" s="104" t="s">
        <v>386</v>
      </c>
      <c r="N3397" s="104"/>
      <c r="O3397" s="108" t="str">
        <f>A3398</f>
        <v>15800</v>
      </c>
      <c r="P3397" s="111" t="s">
        <v>391</v>
      </c>
      <c r="Q3397" s="153" t="s">
        <v>511</v>
      </c>
      <c r="R3397" s="153" t="s">
        <v>549</v>
      </c>
      <c r="S3397" s="153">
        <v>4.1666666666666657E-2</v>
      </c>
      <c r="T3397" s="153" t="s">
        <v>511</v>
      </c>
      <c r="U3397" s="153" t="s">
        <v>549</v>
      </c>
      <c r="V3397" s="153">
        <f>IF(ISBLANK(T3397),"",Tabella2[[#This Row],[ACT STOP]]-Tabella2[[#This Row],[ACT START]])</f>
        <v>4.166666666666663E-2</v>
      </c>
      <c r="W3397" s="104" t="s">
        <v>92</v>
      </c>
      <c r="X3397" s="104" t="s">
        <v>91</v>
      </c>
      <c r="Y3397" s="110"/>
      <c r="Z3397" s="106"/>
      <c r="AA3397" s="104"/>
      <c r="AB3397" s="107"/>
      <c r="AC3397" s="72">
        <v>1</v>
      </c>
      <c r="AH3397" s="70"/>
      <c r="AI3397" s="70"/>
      <c r="AJ3397">
        <v>0</v>
      </c>
      <c r="AL3397" s="70"/>
      <c r="BM3397" s="135" t="s">
        <v>511</v>
      </c>
      <c r="BN3397" s="136" t="s">
        <v>549</v>
      </c>
      <c r="BO3397" s="101"/>
      <c r="BR3397" s="109" t="str">
        <f t="shared" si="52"/>
        <v>SH-25-3386</v>
      </c>
      <c r="BS3397" s="109" t="s">
        <v>318</v>
      </c>
      <c r="BT3397" t="s">
        <v>92</v>
      </c>
      <c r="BU3397" t="s">
        <v>7167</v>
      </c>
    </row>
    <row r="3398" spans="1:73" hidden="1">
      <c r="A3398" s="103" t="s">
        <v>7168</v>
      </c>
      <c r="B3398" s="102">
        <v>45827</v>
      </c>
      <c r="C3398" s="104">
        <f>_xlfn.ISOWEEKNUM(Tabella2[[#This Row],[Date]])</f>
        <v>25</v>
      </c>
      <c r="D3398" s="104" t="s">
        <v>558</v>
      </c>
      <c r="E3398" s="104" t="s">
        <v>284</v>
      </c>
      <c r="F3398" s="104">
        <v>59</v>
      </c>
      <c r="G3398" s="104" t="s">
        <v>257</v>
      </c>
      <c r="H3398" s="105">
        <v>1</v>
      </c>
      <c r="I3398" s="104"/>
      <c r="J3398" s="104" t="s">
        <v>258</v>
      </c>
      <c r="K3398" s="104" t="s">
        <v>78</v>
      </c>
      <c r="L3398" s="104" t="s">
        <v>299</v>
      </c>
      <c r="M3398" s="104" t="s">
        <v>386</v>
      </c>
      <c r="N3398" s="104"/>
      <c r="O3398" s="108" t="str">
        <f>A3397</f>
        <v>15799</v>
      </c>
      <c r="P3398" s="111" t="s">
        <v>391</v>
      </c>
      <c r="Q3398" s="153">
        <v>0.5</v>
      </c>
      <c r="R3398" s="153">
        <v>0.54166666666666663</v>
      </c>
      <c r="S3398" s="153">
        <v>4.1666666666666657E-2</v>
      </c>
      <c r="T3398" s="153">
        <v>0.5</v>
      </c>
      <c r="U3398" s="153">
        <v>0.54166666666666663</v>
      </c>
      <c r="V3398" s="153">
        <f>IF(ISBLANK(T3398),"",Tabella2[[#This Row],[ACT STOP]]-Tabella2[[#This Row],[ACT START]])</f>
        <v>4.166666666666663E-2</v>
      </c>
      <c r="W3398" s="104" t="s">
        <v>92</v>
      </c>
      <c r="X3398" s="104" t="s">
        <v>91</v>
      </c>
      <c r="Y3398" s="110"/>
      <c r="Z3398" s="106"/>
      <c r="AA3398" s="104"/>
      <c r="AB3398" s="107"/>
      <c r="AC3398" s="72">
        <v>1</v>
      </c>
      <c r="AH3398" s="70"/>
      <c r="AI3398" s="70"/>
      <c r="AJ3398">
        <v>0</v>
      </c>
      <c r="AL3398" s="70"/>
      <c r="BM3398" s="135">
        <v>0.5</v>
      </c>
      <c r="BN3398" s="136">
        <v>0.54166666666666663</v>
      </c>
      <c r="BO3398" s="101"/>
      <c r="BR3398" s="109" t="str">
        <f t="shared" si="52"/>
        <v>SH-25-3387</v>
      </c>
      <c r="BS3398" s="109" t="s">
        <v>332</v>
      </c>
      <c r="BT3398" t="s">
        <v>92</v>
      </c>
      <c r="BU3398" t="s">
        <v>7169</v>
      </c>
    </row>
    <row r="3399" spans="1:73" hidden="1">
      <c r="A3399" s="103" t="s">
        <v>7170</v>
      </c>
      <c r="B3399" s="102">
        <v>45827</v>
      </c>
      <c r="C3399" s="104">
        <f>_xlfn.ISOWEEKNUM(Tabella2[[#This Row],[Date]])</f>
        <v>25</v>
      </c>
      <c r="D3399" s="104" t="s">
        <v>558</v>
      </c>
      <c r="E3399" s="104" t="s">
        <v>284</v>
      </c>
      <c r="F3399" s="104">
        <v>58</v>
      </c>
      <c r="G3399" s="104" t="s">
        <v>257</v>
      </c>
      <c r="H3399" s="105">
        <v>12</v>
      </c>
      <c r="I3399" s="104"/>
      <c r="J3399" s="104" t="s">
        <v>258</v>
      </c>
      <c r="K3399" s="104" t="s">
        <v>83</v>
      </c>
      <c r="L3399" s="104" t="s">
        <v>299</v>
      </c>
      <c r="M3399" s="104" t="s">
        <v>386</v>
      </c>
      <c r="N3399" s="104"/>
      <c r="O3399" s="108" t="str">
        <f>A3400</f>
        <v>15802</v>
      </c>
      <c r="P3399" s="111" t="s">
        <v>387</v>
      </c>
      <c r="Q3399" s="153" t="s">
        <v>511</v>
      </c>
      <c r="R3399" s="153" t="s">
        <v>549</v>
      </c>
      <c r="S3399" s="153">
        <v>4.1666666666666657E-2</v>
      </c>
      <c r="T3399" s="153">
        <v>0.52083333333333337</v>
      </c>
      <c r="U3399" s="153">
        <v>0.5625</v>
      </c>
      <c r="V3399" s="153">
        <f>IF(ISBLANK(T3399),"",Tabella2[[#This Row],[ACT STOP]]-Tabella2[[#This Row],[ACT START]])</f>
        <v>4.166666666666663E-2</v>
      </c>
      <c r="W3399" s="104" t="s">
        <v>92</v>
      </c>
      <c r="X3399" s="104" t="s">
        <v>91</v>
      </c>
      <c r="Y3399" s="110"/>
      <c r="Z3399" s="106"/>
      <c r="AA3399" s="104"/>
      <c r="AB3399" s="107"/>
      <c r="AC3399" s="72">
        <v>1</v>
      </c>
      <c r="AH3399" s="70"/>
      <c r="AI3399" s="70"/>
      <c r="AJ3399">
        <v>0</v>
      </c>
      <c r="AL3399" s="70"/>
      <c r="BM3399" s="135">
        <v>0.52083333333333337</v>
      </c>
      <c r="BN3399" s="136">
        <v>0.5625</v>
      </c>
      <c r="BO3399" s="101"/>
      <c r="BR3399" s="109" t="str">
        <f t="shared" si="52"/>
        <v>SH-25-3388</v>
      </c>
      <c r="BS3399" s="109" t="s">
        <v>266</v>
      </c>
      <c r="BT3399" t="s">
        <v>92</v>
      </c>
      <c r="BU3399" t="s">
        <v>7171</v>
      </c>
    </row>
    <row r="3400" spans="1:73" hidden="1">
      <c r="A3400" s="103" t="s">
        <v>7172</v>
      </c>
      <c r="B3400" s="102">
        <v>45827</v>
      </c>
      <c r="C3400" s="104">
        <f>_xlfn.ISOWEEKNUM(Tabella2[[#This Row],[Date]])</f>
        <v>25</v>
      </c>
      <c r="D3400" s="104" t="s">
        <v>558</v>
      </c>
      <c r="E3400" s="104" t="s">
        <v>284</v>
      </c>
      <c r="F3400" s="104">
        <v>61</v>
      </c>
      <c r="G3400" s="104" t="s">
        <v>257</v>
      </c>
      <c r="H3400" s="105">
        <v>32</v>
      </c>
      <c r="I3400" s="104"/>
      <c r="J3400" s="104" t="s">
        <v>258</v>
      </c>
      <c r="K3400" s="104" t="s">
        <v>80</v>
      </c>
      <c r="L3400" s="104" t="s">
        <v>299</v>
      </c>
      <c r="M3400" s="104" t="s">
        <v>386</v>
      </c>
      <c r="N3400" s="104"/>
      <c r="O3400" s="108" t="str">
        <f>A3399</f>
        <v>15801</v>
      </c>
      <c r="P3400" s="111" t="s">
        <v>387</v>
      </c>
      <c r="Q3400" s="153">
        <v>0.5</v>
      </c>
      <c r="R3400" s="153">
        <v>0.54166666666666663</v>
      </c>
      <c r="S3400" s="153">
        <v>4.1666666666666657E-2</v>
      </c>
      <c r="T3400" s="153">
        <v>0.53472222222222221</v>
      </c>
      <c r="U3400" s="153">
        <v>0.5625</v>
      </c>
      <c r="V3400" s="153">
        <f>IF(ISBLANK(T3400),"",Tabella2[[#This Row],[ACT STOP]]-Tabella2[[#This Row],[ACT START]])</f>
        <v>2.777777777777779E-2</v>
      </c>
      <c r="W3400" s="104" t="s">
        <v>122</v>
      </c>
      <c r="X3400" s="104" t="s">
        <v>91</v>
      </c>
      <c r="Y3400" s="110"/>
      <c r="Z3400" s="106"/>
      <c r="AA3400" s="104"/>
      <c r="AB3400" s="107"/>
      <c r="AC3400" s="72">
        <v>1</v>
      </c>
      <c r="AH3400" s="70"/>
      <c r="AI3400" s="70"/>
      <c r="AJ3400">
        <v>0</v>
      </c>
      <c r="AL3400" s="70"/>
      <c r="BM3400" s="135">
        <v>0.53472222222222221</v>
      </c>
      <c r="BN3400" s="136">
        <v>0.5625</v>
      </c>
      <c r="BO3400" s="101"/>
      <c r="BR3400" s="109" t="str">
        <f t="shared" si="52"/>
        <v>SH-25-3389</v>
      </c>
      <c r="BS3400" s="109" t="s">
        <v>356</v>
      </c>
      <c r="BT3400" t="s">
        <v>122</v>
      </c>
      <c r="BU3400" t="s">
        <v>7173</v>
      </c>
    </row>
    <row r="3401" spans="1:73" hidden="1">
      <c r="A3401" s="103" t="s">
        <v>7174</v>
      </c>
      <c r="B3401" s="102">
        <v>45827</v>
      </c>
      <c r="C3401" s="104">
        <f>_xlfn.ISOWEEKNUM(Tabella2[[#This Row],[Date]])</f>
        <v>25</v>
      </c>
      <c r="D3401" s="104" t="s">
        <v>523</v>
      </c>
      <c r="E3401" s="104" t="s">
        <v>284</v>
      </c>
      <c r="F3401" s="104">
        <v>62</v>
      </c>
      <c r="G3401" s="104" t="s">
        <v>257</v>
      </c>
      <c r="H3401" s="105">
        <v>2</v>
      </c>
      <c r="I3401" s="104"/>
      <c r="J3401" s="104" t="s">
        <v>258</v>
      </c>
      <c r="K3401" s="104" t="s">
        <v>81</v>
      </c>
      <c r="L3401" s="104" t="s">
        <v>259</v>
      </c>
      <c r="M3401" s="104" t="s">
        <v>269</v>
      </c>
      <c r="N3401" s="104"/>
      <c r="O3401" s="106"/>
      <c r="P3401" s="111" t="s">
        <v>270</v>
      </c>
      <c r="Q3401" s="153" t="s">
        <v>511</v>
      </c>
      <c r="R3401" s="153" t="s">
        <v>549</v>
      </c>
      <c r="S3401" s="153">
        <v>4.1666666666666657E-2</v>
      </c>
      <c r="T3401" s="153" t="s">
        <v>511</v>
      </c>
      <c r="U3401" s="153" t="s">
        <v>549</v>
      </c>
      <c r="V3401" s="153">
        <f>IF(ISBLANK(T3401),"",Tabella2[[#This Row],[ACT STOP]]-Tabella2[[#This Row],[ACT START]])</f>
        <v>4.166666666666663E-2</v>
      </c>
      <c r="W3401" s="104" t="s">
        <v>92</v>
      </c>
      <c r="X3401" s="104" t="s">
        <v>91</v>
      </c>
      <c r="Y3401" s="110"/>
      <c r="Z3401" s="106"/>
      <c r="AA3401" s="104"/>
      <c r="AB3401" s="107"/>
      <c r="AC3401" s="72">
        <v>1</v>
      </c>
      <c r="AH3401" s="70"/>
      <c r="AI3401" s="70"/>
      <c r="AJ3401">
        <v>0</v>
      </c>
      <c r="AL3401" s="70"/>
      <c r="BM3401" s="135" t="s">
        <v>511</v>
      </c>
      <c r="BN3401" s="136" t="s">
        <v>549</v>
      </c>
      <c r="BO3401" s="101"/>
      <c r="BR3401" s="109" t="str">
        <f t="shared" si="52"/>
        <v>SH-25-3390</v>
      </c>
      <c r="BS3401" s="109" t="s">
        <v>368</v>
      </c>
      <c r="BT3401" t="s">
        <v>92</v>
      </c>
      <c r="BU3401" t="s">
        <v>7175</v>
      </c>
    </row>
    <row r="3402" spans="1:73" hidden="1">
      <c r="A3402" s="103" t="s">
        <v>7176</v>
      </c>
      <c r="B3402" s="102">
        <v>45827</v>
      </c>
      <c r="C3402" s="104">
        <f>_xlfn.ISOWEEKNUM(Tabella2[[#This Row],[Date]])</f>
        <v>25</v>
      </c>
      <c r="D3402" s="104" t="s">
        <v>421</v>
      </c>
      <c r="E3402" s="104" t="s">
        <v>327</v>
      </c>
      <c r="F3402" s="104">
        <v>71</v>
      </c>
      <c r="G3402" s="104" t="s">
        <v>284</v>
      </c>
      <c r="H3402" s="105">
        <v>23</v>
      </c>
      <c r="I3402" s="104" t="s">
        <v>258</v>
      </c>
      <c r="J3402" s="104"/>
      <c r="K3402" s="104" t="s">
        <v>77</v>
      </c>
      <c r="L3402" s="104" t="s">
        <v>259</v>
      </c>
      <c r="M3402" s="104" t="s">
        <v>386</v>
      </c>
      <c r="N3402" s="104"/>
      <c r="O3402" s="106"/>
      <c r="P3402" s="111" t="s">
        <v>813</v>
      </c>
      <c r="Q3402" s="153" t="s">
        <v>511</v>
      </c>
      <c r="R3402" s="153" t="s">
        <v>549</v>
      </c>
      <c r="S3402" s="153">
        <v>4.1666666666666657E-2</v>
      </c>
      <c r="T3402" s="153" t="s">
        <v>511</v>
      </c>
      <c r="U3402" s="153" t="s">
        <v>549</v>
      </c>
      <c r="V3402" s="153">
        <f>IF(ISBLANK(T3402),"",Tabella2[[#This Row],[ACT STOP]]-Tabella2[[#This Row],[ACT START]])</f>
        <v>4.166666666666663E-2</v>
      </c>
      <c r="W3402" s="104" t="s">
        <v>92</v>
      </c>
      <c r="X3402" s="104" t="s">
        <v>91</v>
      </c>
      <c r="Y3402" s="110"/>
      <c r="Z3402" s="106"/>
      <c r="AA3402" s="104"/>
      <c r="AB3402" s="107"/>
      <c r="AC3402" s="72">
        <v>1</v>
      </c>
      <c r="AH3402" s="70"/>
      <c r="AI3402" s="70"/>
      <c r="AJ3402">
        <v>0</v>
      </c>
      <c r="AL3402" s="70"/>
      <c r="BM3402" s="135" t="s">
        <v>511</v>
      </c>
      <c r="BN3402" s="136" t="s">
        <v>549</v>
      </c>
      <c r="BO3402" s="101"/>
      <c r="BR3402" s="109" t="str">
        <f t="shared" si="52"/>
        <v>SH-25-3391</v>
      </c>
      <c r="BS3402" s="109" t="s">
        <v>358</v>
      </c>
      <c r="BT3402" t="s">
        <v>92</v>
      </c>
      <c r="BU3402" t="s">
        <v>7177</v>
      </c>
    </row>
    <row r="3403" spans="1:73" hidden="1">
      <c r="A3403" s="103" t="s">
        <v>7178</v>
      </c>
      <c r="B3403" s="102">
        <v>45827</v>
      </c>
      <c r="C3403" s="104">
        <f>_xlfn.ISOWEEKNUM(Tabella2[[#This Row],[Date]])</f>
        <v>25</v>
      </c>
      <c r="D3403" s="104" t="s">
        <v>321</v>
      </c>
      <c r="E3403" s="104" t="s">
        <v>284</v>
      </c>
      <c r="F3403" s="104">
        <v>54</v>
      </c>
      <c r="G3403" s="104" t="s">
        <v>257</v>
      </c>
      <c r="H3403" s="105">
        <v>6</v>
      </c>
      <c r="I3403" s="104"/>
      <c r="J3403" s="104" t="s">
        <v>258</v>
      </c>
      <c r="K3403" s="104" t="s">
        <v>79</v>
      </c>
      <c r="L3403" s="104" t="s">
        <v>299</v>
      </c>
      <c r="M3403" s="104" t="s">
        <v>276</v>
      </c>
      <c r="N3403" s="104"/>
      <c r="O3403" s="108" t="str">
        <f>A953</f>
        <v>13355</v>
      </c>
      <c r="P3403" s="111" t="s">
        <v>2947</v>
      </c>
      <c r="Q3403" s="153" t="s">
        <v>272</v>
      </c>
      <c r="R3403" s="153" t="s">
        <v>576</v>
      </c>
      <c r="S3403" s="153">
        <v>4.1666666666666657E-2</v>
      </c>
      <c r="T3403" s="153" t="s">
        <v>272</v>
      </c>
      <c r="U3403" s="153" t="s">
        <v>576</v>
      </c>
      <c r="V3403" s="153">
        <f>IF(ISBLANK(T3403),"",Tabella2[[#This Row],[ACT STOP]]-Tabella2[[#This Row],[ACT START]])</f>
        <v>4.166666666666663E-2</v>
      </c>
      <c r="W3403" s="104" t="s">
        <v>92</v>
      </c>
      <c r="X3403" s="104" t="s">
        <v>91</v>
      </c>
      <c r="Y3403" s="110"/>
      <c r="Z3403" s="106"/>
      <c r="AA3403" s="104"/>
      <c r="AB3403" s="107"/>
      <c r="AC3403" s="72">
        <v>1</v>
      </c>
      <c r="AH3403" s="70"/>
      <c r="AI3403" s="70"/>
      <c r="AJ3403">
        <v>0</v>
      </c>
      <c r="AL3403" s="70"/>
      <c r="BM3403" s="135" t="s">
        <v>272</v>
      </c>
      <c r="BN3403" s="136" t="s">
        <v>576</v>
      </c>
      <c r="BO3403" s="101"/>
      <c r="BR3403" s="109" t="str">
        <f t="shared" si="52"/>
        <v>SH-25-3392</v>
      </c>
      <c r="BS3403" s="109" t="s">
        <v>379</v>
      </c>
      <c r="BT3403" t="s">
        <v>92</v>
      </c>
      <c r="BU3403" t="s">
        <v>7179</v>
      </c>
    </row>
    <row r="3404" spans="1:73" hidden="1">
      <c r="A3404" s="103" t="s">
        <v>7180</v>
      </c>
      <c r="B3404" s="102">
        <v>45827</v>
      </c>
      <c r="C3404" s="104">
        <f>_xlfn.ISOWEEKNUM(Tabella2[[#This Row],[Date]])</f>
        <v>25</v>
      </c>
      <c r="D3404" s="104" t="s">
        <v>471</v>
      </c>
      <c r="E3404" s="104" t="s">
        <v>327</v>
      </c>
      <c r="F3404" s="104">
        <v>34</v>
      </c>
      <c r="G3404" s="104" t="s">
        <v>257</v>
      </c>
      <c r="H3404" s="105">
        <v>5</v>
      </c>
      <c r="I3404" s="104" t="s">
        <v>258</v>
      </c>
      <c r="J3404" s="104"/>
      <c r="K3404" s="104" t="s">
        <v>83</v>
      </c>
      <c r="L3404" s="104" t="s">
        <v>299</v>
      </c>
      <c r="M3404" s="104" t="s">
        <v>276</v>
      </c>
      <c r="N3404" s="104"/>
      <c r="O3404" s="108" t="str">
        <f>A954</f>
        <v>13356</v>
      </c>
      <c r="P3404" s="111" t="s">
        <v>3620</v>
      </c>
      <c r="Q3404" s="153" t="s">
        <v>272</v>
      </c>
      <c r="R3404" s="153" t="s">
        <v>576</v>
      </c>
      <c r="S3404" s="153">
        <v>4.1666666666666657E-2</v>
      </c>
      <c r="T3404" s="153">
        <v>0.5625</v>
      </c>
      <c r="U3404" s="153">
        <v>0.60416666666666663</v>
      </c>
      <c r="V3404" s="153">
        <f>IF(ISBLANK(T3404),"",Tabella2[[#This Row],[ACT STOP]]-Tabella2[[#This Row],[ACT START]])</f>
        <v>4.166666666666663E-2</v>
      </c>
      <c r="W3404" s="104" t="s">
        <v>92</v>
      </c>
      <c r="X3404" s="104" t="s">
        <v>91</v>
      </c>
      <c r="Y3404" s="110"/>
      <c r="Z3404" s="106"/>
      <c r="AA3404" s="104"/>
      <c r="AB3404" s="107"/>
      <c r="AC3404" s="72">
        <v>1</v>
      </c>
      <c r="AH3404" s="70"/>
      <c r="AI3404" s="70"/>
      <c r="AJ3404">
        <v>0</v>
      </c>
      <c r="AL3404" s="70"/>
      <c r="BM3404" s="135">
        <v>0.5625</v>
      </c>
      <c r="BN3404" s="136">
        <v>0.60416666666666663</v>
      </c>
      <c r="BO3404" s="101"/>
      <c r="BR3404" s="109" t="str">
        <f t="shared" si="52"/>
        <v>SH-25-3393</v>
      </c>
      <c r="BS3404" s="109" t="s">
        <v>416</v>
      </c>
      <c r="BT3404" t="s">
        <v>92</v>
      </c>
      <c r="BU3404" t="s">
        <v>7181</v>
      </c>
    </row>
    <row r="3405" spans="1:73" hidden="1">
      <c r="A3405" s="103" t="s">
        <v>7182</v>
      </c>
      <c r="B3405" s="102">
        <v>45827</v>
      </c>
      <c r="C3405" s="104">
        <f>_xlfn.ISOWEEKNUM(Tabella2[[#This Row],[Date]])</f>
        <v>25</v>
      </c>
      <c r="D3405" s="104" t="s">
        <v>523</v>
      </c>
      <c r="E3405" s="104" t="s">
        <v>284</v>
      </c>
      <c r="F3405" s="104">
        <v>63</v>
      </c>
      <c r="G3405" s="104" t="s">
        <v>257</v>
      </c>
      <c r="H3405" s="105">
        <v>14</v>
      </c>
      <c r="I3405" s="104"/>
      <c r="J3405" s="104" t="s">
        <v>258</v>
      </c>
      <c r="K3405" s="104" t="s">
        <v>81</v>
      </c>
      <c r="L3405" s="104" t="s">
        <v>259</v>
      </c>
      <c r="M3405" s="104" t="s">
        <v>269</v>
      </c>
      <c r="N3405" s="104"/>
      <c r="O3405" s="106"/>
      <c r="P3405" s="111" t="s">
        <v>270</v>
      </c>
      <c r="Q3405" s="153" t="s">
        <v>272</v>
      </c>
      <c r="R3405" s="153" t="s">
        <v>576</v>
      </c>
      <c r="S3405" s="153">
        <v>4.1666666666666657E-2</v>
      </c>
      <c r="T3405" s="153">
        <v>0.5625</v>
      </c>
      <c r="U3405" s="153">
        <v>0.60416666666666663</v>
      </c>
      <c r="V3405" s="153">
        <f>IF(ISBLANK(T3405),"",Tabella2[[#This Row],[ACT STOP]]-Tabella2[[#This Row],[ACT START]])</f>
        <v>4.166666666666663E-2</v>
      </c>
      <c r="W3405" s="104" t="s">
        <v>92</v>
      </c>
      <c r="X3405" s="104" t="s">
        <v>91</v>
      </c>
      <c r="Y3405" s="110"/>
      <c r="Z3405" s="106"/>
      <c r="AA3405" s="104"/>
      <c r="AB3405" s="107"/>
      <c r="AC3405" s="72">
        <v>1</v>
      </c>
      <c r="AH3405" s="70"/>
      <c r="AI3405" s="70"/>
      <c r="AJ3405">
        <v>0</v>
      </c>
      <c r="AL3405" s="70"/>
      <c r="BM3405" s="135">
        <v>0.5625</v>
      </c>
      <c r="BN3405" s="136">
        <v>0.60416666666666663</v>
      </c>
      <c r="BO3405" s="101"/>
      <c r="BR3405" s="109" t="str">
        <f t="shared" ref="BR3405:BR3468" si="53">_xlfn.CONCAT(LEFT(BR3404,6),TEXT(RIGHT(BR3404,4)+1,"0000"))</f>
        <v>SH-25-3394</v>
      </c>
      <c r="BS3405" s="109" t="s">
        <v>372</v>
      </c>
      <c r="BT3405" t="s">
        <v>92</v>
      </c>
      <c r="BU3405" t="s">
        <v>7183</v>
      </c>
    </row>
    <row r="3406" spans="1:73" hidden="1">
      <c r="A3406" s="103" t="s">
        <v>7184</v>
      </c>
      <c r="B3406" s="102">
        <v>45827</v>
      </c>
      <c r="C3406" s="104">
        <f>_xlfn.ISOWEEKNUM(Tabella2[[#This Row],[Date]])</f>
        <v>25</v>
      </c>
      <c r="D3406" s="104" t="s">
        <v>763</v>
      </c>
      <c r="E3406" s="104" t="s">
        <v>256</v>
      </c>
      <c r="F3406" s="104">
        <v>65</v>
      </c>
      <c r="G3406" s="104" t="s">
        <v>284</v>
      </c>
      <c r="H3406" s="105">
        <v>9</v>
      </c>
      <c r="I3406" s="104"/>
      <c r="J3406" s="104" t="s">
        <v>258</v>
      </c>
      <c r="K3406" s="104" t="s">
        <v>77</v>
      </c>
      <c r="L3406" s="104" t="s">
        <v>259</v>
      </c>
      <c r="M3406" s="104" t="s">
        <v>276</v>
      </c>
      <c r="N3406" s="104"/>
      <c r="O3406" s="106"/>
      <c r="P3406" s="111" t="s">
        <v>479</v>
      </c>
      <c r="Q3406" s="153" t="s">
        <v>272</v>
      </c>
      <c r="R3406" s="153" t="s">
        <v>576</v>
      </c>
      <c r="S3406" s="153">
        <v>4.1666666666666657E-2</v>
      </c>
      <c r="T3406" s="153">
        <v>0.5625</v>
      </c>
      <c r="U3406" s="153">
        <v>0.60416666666666663</v>
      </c>
      <c r="V3406" s="153">
        <f>IF(ISBLANK(T3406),"",Tabella2[[#This Row],[ACT STOP]]-Tabella2[[#This Row],[ACT START]])</f>
        <v>4.166666666666663E-2</v>
      </c>
      <c r="W3406" s="104" t="s">
        <v>92</v>
      </c>
      <c r="X3406" s="104" t="s">
        <v>91</v>
      </c>
      <c r="Y3406" s="110"/>
      <c r="Z3406" s="106"/>
      <c r="AA3406" s="104"/>
      <c r="AB3406" s="107"/>
      <c r="AC3406" s="72">
        <v>1</v>
      </c>
      <c r="AH3406" s="70"/>
      <c r="AI3406" s="70"/>
      <c r="AJ3406">
        <v>0</v>
      </c>
      <c r="AL3406" s="70"/>
      <c r="BM3406" s="135">
        <v>0.5625</v>
      </c>
      <c r="BN3406" s="136">
        <v>0.60416666666666663</v>
      </c>
      <c r="BO3406" s="101"/>
      <c r="BR3406" s="109" t="str">
        <f t="shared" si="53"/>
        <v>SH-25-3395</v>
      </c>
      <c r="BS3406" s="109" t="s">
        <v>339</v>
      </c>
      <c r="BT3406" t="s">
        <v>92</v>
      </c>
      <c r="BU3406" t="s">
        <v>7185</v>
      </c>
    </row>
    <row r="3407" spans="1:73" hidden="1">
      <c r="A3407" s="103" t="s">
        <v>7186</v>
      </c>
      <c r="B3407" s="102">
        <v>45828</v>
      </c>
      <c r="C3407" s="104">
        <f>_xlfn.ISOWEEKNUM(Tabella2[[#This Row],[Date]])</f>
        <v>25</v>
      </c>
      <c r="D3407" s="104" t="s">
        <v>275</v>
      </c>
      <c r="E3407" s="104" t="s">
        <v>256</v>
      </c>
      <c r="F3407" s="104">
        <v>57</v>
      </c>
      <c r="G3407" s="104" t="s">
        <v>257</v>
      </c>
      <c r="H3407" s="105">
        <v>2</v>
      </c>
      <c r="I3407" s="104" t="s">
        <v>258</v>
      </c>
      <c r="J3407" s="104"/>
      <c r="K3407" s="104" t="s">
        <v>79</v>
      </c>
      <c r="L3407" s="104" t="s">
        <v>299</v>
      </c>
      <c r="M3407" s="104" t="s">
        <v>386</v>
      </c>
      <c r="N3407" s="104"/>
      <c r="O3407" s="108" t="str">
        <f>A3408</f>
        <v>15810</v>
      </c>
      <c r="P3407" s="111" t="s">
        <v>7187</v>
      </c>
      <c r="Q3407" s="153" t="s">
        <v>605</v>
      </c>
      <c r="R3407" s="153" t="s">
        <v>285</v>
      </c>
      <c r="S3407" s="153">
        <v>4.1666666666666657E-2</v>
      </c>
      <c r="T3407" s="153" t="s">
        <v>605</v>
      </c>
      <c r="U3407" s="153" t="s">
        <v>285</v>
      </c>
      <c r="V3407" s="153">
        <f>IF(ISBLANK(T3407),"",Tabella2[[#This Row],[ACT STOP]]-Tabella2[[#This Row],[ACT START]])</f>
        <v>4.1666666666666685E-2</v>
      </c>
      <c r="W3407" s="104" t="s">
        <v>92</v>
      </c>
      <c r="X3407" s="104" t="s">
        <v>91</v>
      </c>
      <c r="Y3407" s="110"/>
      <c r="Z3407" s="106"/>
      <c r="AA3407" s="104"/>
      <c r="AB3407" s="107"/>
      <c r="AC3407" s="72">
        <v>1</v>
      </c>
      <c r="AH3407" s="70"/>
      <c r="AI3407" s="70"/>
      <c r="AJ3407">
        <v>0</v>
      </c>
      <c r="AL3407" s="70"/>
      <c r="BM3407" s="135" t="s">
        <v>605</v>
      </c>
      <c r="BN3407" s="136" t="s">
        <v>285</v>
      </c>
      <c r="BO3407" s="101"/>
      <c r="BR3407" s="109" t="str">
        <f t="shared" si="53"/>
        <v>SH-25-3396</v>
      </c>
      <c r="BS3407" s="109" t="s">
        <v>368</v>
      </c>
      <c r="BT3407" t="s">
        <v>92</v>
      </c>
      <c r="BU3407" t="s">
        <v>7188</v>
      </c>
    </row>
    <row r="3408" spans="1:73" hidden="1">
      <c r="A3408" s="103" t="s">
        <v>7189</v>
      </c>
      <c r="B3408" s="102">
        <v>45828</v>
      </c>
      <c r="C3408" s="104">
        <f>_xlfn.ISOWEEKNUM(Tabella2[[#This Row],[Date]])</f>
        <v>25</v>
      </c>
      <c r="D3408" s="104" t="s">
        <v>755</v>
      </c>
      <c r="E3408" s="104" t="s">
        <v>256</v>
      </c>
      <c r="F3408" s="104">
        <v>58</v>
      </c>
      <c r="G3408" s="104" t="s">
        <v>257</v>
      </c>
      <c r="H3408" s="105">
        <v>5</v>
      </c>
      <c r="I3408" s="104" t="s">
        <v>258</v>
      </c>
      <c r="J3408" s="104"/>
      <c r="K3408" s="104" t="s">
        <v>78</v>
      </c>
      <c r="L3408" s="104" t="s">
        <v>299</v>
      </c>
      <c r="M3408" s="104" t="s">
        <v>386</v>
      </c>
      <c r="N3408" s="104"/>
      <c r="O3408" s="108" t="str">
        <f>A3407</f>
        <v>15809</v>
      </c>
      <c r="P3408" s="111" t="s">
        <v>7187</v>
      </c>
      <c r="Q3408" s="153">
        <v>0.25</v>
      </c>
      <c r="R3408" s="153">
        <v>0.29166666666666669</v>
      </c>
      <c r="S3408" s="153">
        <v>4.1666666666666657E-2</v>
      </c>
      <c r="T3408" s="153">
        <v>0.25</v>
      </c>
      <c r="U3408" s="153">
        <v>0.29166666666666669</v>
      </c>
      <c r="V3408" s="153">
        <f>IF(ISBLANK(T3408),"",Tabella2[[#This Row],[ACT STOP]]-Tabella2[[#This Row],[ACT START]])</f>
        <v>4.1666666666666685E-2</v>
      </c>
      <c r="W3408" s="104" t="s">
        <v>92</v>
      </c>
      <c r="X3408" s="104" t="s">
        <v>91</v>
      </c>
      <c r="Y3408" s="110"/>
      <c r="Z3408" s="106"/>
      <c r="AA3408" s="104"/>
      <c r="AB3408" s="107"/>
      <c r="AC3408" s="72">
        <v>1</v>
      </c>
      <c r="AH3408" s="70"/>
      <c r="AI3408" s="70"/>
      <c r="AJ3408">
        <v>0</v>
      </c>
      <c r="AL3408" s="70"/>
      <c r="BM3408" s="135">
        <v>0.25</v>
      </c>
      <c r="BN3408" s="136">
        <v>0.29166666666666669</v>
      </c>
      <c r="BO3408" s="101"/>
      <c r="BR3408" s="109" t="str">
        <f t="shared" si="53"/>
        <v>SH-25-3397</v>
      </c>
      <c r="BS3408" s="109" t="s">
        <v>416</v>
      </c>
      <c r="BT3408" t="s">
        <v>92</v>
      </c>
      <c r="BU3408" t="s">
        <v>7190</v>
      </c>
    </row>
    <row r="3409" spans="1:73" hidden="1">
      <c r="A3409" s="103" t="s">
        <v>7191</v>
      </c>
      <c r="B3409" s="102">
        <v>45828</v>
      </c>
      <c r="C3409" s="104">
        <f>_xlfn.ISOWEEKNUM(Tabella2[[#This Row],[Date]])</f>
        <v>25</v>
      </c>
      <c r="D3409" s="104" t="s">
        <v>348</v>
      </c>
      <c r="E3409" s="104" t="s">
        <v>284</v>
      </c>
      <c r="F3409" s="104">
        <v>55</v>
      </c>
      <c r="G3409" s="104" t="s">
        <v>257</v>
      </c>
      <c r="H3409" s="105">
        <v>12</v>
      </c>
      <c r="I3409" s="104"/>
      <c r="J3409" s="104" t="s">
        <v>258</v>
      </c>
      <c r="K3409" s="104" t="s">
        <v>83</v>
      </c>
      <c r="L3409" s="104" t="s">
        <v>299</v>
      </c>
      <c r="M3409" s="104" t="s">
        <v>276</v>
      </c>
      <c r="N3409" s="104"/>
      <c r="O3409" s="108" t="str">
        <f>A955</f>
        <v>13357</v>
      </c>
      <c r="P3409" s="111" t="s">
        <v>2791</v>
      </c>
      <c r="Q3409" s="153" t="s">
        <v>605</v>
      </c>
      <c r="R3409" s="153" t="s">
        <v>285</v>
      </c>
      <c r="S3409" s="153">
        <v>4.1666666666666657E-2</v>
      </c>
      <c r="T3409" s="153" t="s">
        <v>605</v>
      </c>
      <c r="U3409" s="153" t="s">
        <v>285</v>
      </c>
      <c r="V3409" s="153">
        <f>IF(ISBLANK(T3409),"",Tabella2[[#This Row],[ACT STOP]]-Tabella2[[#This Row],[ACT START]])</f>
        <v>4.1666666666666685E-2</v>
      </c>
      <c r="W3409" s="104" t="s">
        <v>92</v>
      </c>
      <c r="X3409" s="104" t="s">
        <v>91</v>
      </c>
      <c r="Y3409" s="110"/>
      <c r="Z3409" s="106"/>
      <c r="AA3409" s="104"/>
      <c r="AB3409" s="107"/>
      <c r="AC3409" s="72">
        <v>1</v>
      </c>
      <c r="AH3409" s="70"/>
      <c r="AI3409" s="70"/>
      <c r="AJ3409">
        <v>0</v>
      </c>
      <c r="AL3409" s="70"/>
      <c r="BM3409" s="135" t="s">
        <v>605</v>
      </c>
      <c r="BN3409" s="136" t="s">
        <v>285</v>
      </c>
      <c r="BO3409" s="101"/>
      <c r="BR3409" s="109" t="str">
        <f t="shared" si="53"/>
        <v>SH-25-3398</v>
      </c>
      <c r="BS3409" s="109" t="s">
        <v>266</v>
      </c>
      <c r="BT3409" t="s">
        <v>92</v>
      </c>
      <c r="BU3409" t="s">
        <v>7192</v>
      </c>
    </row>
    <row r="3410" spans="1:73" hidden="1">
      <c r="A3410" s="103" t="s">
        <v>7193</v>
      </c>
      <c r="B3410" s="102">
        <v>45828</v>
      </c>
      <c r="C3410" s="104">
        <f>_xlfn.ISOWEEKNUM(Tabella2[[#This Row],[Date]])</f>
        <v>25</v>
      </c>
      <c r="D3410" s="104" t="s">
        <v>558</v>
      </c>
      <c r="E3410" s="104" t="s">
        <v>284</v>
      </c>
      <c r="F3410" s="104">
        <v>60</v>
      </c>
      <c r="G3410" s="104" t="s">
        <v>257</v>
      </c>
      <c r="H3410" s="105">
        <v>17</v>
      </c>
      <c r="I3410" s="104"/>
      <c r="J3410" s="104" t="s">
        <v>258</v>
      </c>
      <c r="K3410" s="104" t="s">
        <v>81</v>
      </c>
      <c r="L3410" s="104" t="s">
        <v>259</v>
      </c>
      <c r="M3410" s="104" t="s">
        <v>269</v>
      </c>
      <c r="N3410" s="104"/>
      <c r="O3410" s="106"/>
      <c r="P3410" s="111" t="s">
        <v>1966</v>
      </c>
      <c r="Q3410" s="153" t="s">
        <v>605</v>
      </c>
      <c r="R3410" s="153" t="s">
        <v>285</v>
      </c>
      <c r="S3410" s="153">
        <v>4.1666666666666657E-2</v>
      </c>
      <c r="T3410" s="153" t="s">
        <v>605</v>
      </c>
      <c r="U3410" s="153" t="s">
        <v>285</v>
      </c>
      <c r="V3410" s="153">
        <f>IF(ISBLANK(T3410),"",Tabella2[[#This Row],[ACT STOP]]-Tabella2[[#This Row],[ACT START]])</f>
        <v>4.1666666666666685E-2</v>
      </c>
      <c r="W3410" s="104" t="s">
        <v>92</v>
      </c>
      <c r="X3410" s="104" t="s">
        <v>91</v>
      </c>
      <c r="Y3410" s="110"/>
      <c r="Z3410" s="106"/>
      <c r="AA3410" s="104"/>
      <c r="AB3410" s="107"/>
      <c r="AC3410" s="72">
        <v>1</v>
      </c>
      <c r="AH3410" s="70"/>
      <c r="AI3410" s="70"/>
      <c r="AJ3410">
        <v>0</v>
      </c>
      <c r="AL3410" s="70"/>
      <c r="BM3410" s="135" t="s">
        <v>605</v>
      </c>
      <c r="BN3410" s="136" t="s">
        <v>285</v>
      </c>
      <c r="BO3410" s="101"/>
      <c r="BR3410" s="109" t="str">
        <f t="shared" si="53"/>
        <v>SH-25-3399</v>
      </c>
      <c r="BS3410" s="109" t="s">
        <v>393</v>
      </c>
      <c r="BT3410" t="s">
        <v>92</v>
      </c>
      <c r="BU3410" t="s">
        <v>7194</v>
      </c>
    </row>
    <row r="3411" spans="1:73" hidden="1">
      <c r="A3411" s="103" t="s">
        <v>7195</v>
      </c>
      <c r="B3411" s="102">
        <v>45828</v>
      </c>
      <c r="C3411" s="104">
        <f>_xlfn.ISOWEEKNUM(Tabella2[[#This Row],[Date]])</f>
        <v>25</v>
      </c>
      <c r="D3411" s="104" t="s">
        <v>722</v>
      </c>
      <c r="E3411" s="104" t="s">
        <v>327</v>
      </c>
      <c r="F3411" s="104">
        <v>81</v>
      </c>
      <c r="G3411" s="104" t="s">
        <v>257</v>
      </c>
      <c r="H3411" s="105">
        <v>32</v>
      </c>
      <c r="I3411" s="104" t="s">
        <v>258</v>
      </c>
      <c r="J3411" s="104"/>
      <c r="K3411" s="104" t="s">
        <v>77</v>
      </c>
      <c r="L3411" s="104" t="s">
        <v>259</v>
      </c>
      <c r="M3411" s="104" t="s">
        <v>276</v>
      </c>
      <c r="N3411" s="104"/>
      <c r="O3411" s="106"/>
      <c r="P3411" s="111" t="s">
        <v>809</v>
      </c>
      <c r="Q3411" s="153" t="s">
        <v>605</v>
      </c>
      <c r="R3411" s="153" t="s">
        <v>285</v>
      </c>
      <c r="S3411" s="153">
        <v>4.1666666666666657E-2</v>
      </c>
      <c r="T3411" s="153">
        <v>0.25</v>
      </c>
      <c r="U3411" s="153">
        <v>0.2951388888888889</v>
      </c>
      <c r="V3411" s="153">
        <f>IF(ISBLANK(T3411),"",Tabella2[[#This Row],[ACT STOP]]-Tabella2[[#This Row],[ACT START]])</f>
        <v>4.5138888888888895E-2</v>
      </c>
      <c r="W3411" s="104" t="s">
        <v>92</v>
      </c>
      <c r="X3411" s="104" t="s">
        <v>91</v>
      </c>
      <c r="Y3411" s="110" t="s">
        <v>7196</v>
      </c>
      <c r="Z3411" s="106"/>
      <c r="AA3411" s="104"/>
      <c r="AB3411" s="107"/>
      <c r="AC3411" s="72">
        <v>1</v>
      </c>
      <c r="AH3411" s="70"/>
      <c r="AI3411" s="70"/>
      <c r="AJ3411">
        <v>0</v>
      </c>
      <c r="AL3411" s="70"/>
      <c r="BM3411" s="135">
        <v>0.25</v>
      </c>
      <c r="BN3411" s="136">
        <v>0.2951388888888889</v>
      </c>
      <c r="BO3411" s="101">
        <v>3.472222222222222E-3</v>
      </c>
      <c r="BQ3411" t="s">
        <v>94</v>
      </c>
      <c r="BR3411" s="109" t="str">
        <f t="shared" si="53"/>
        <v>SH-25-3400</v>
      </c>
      <c r="BS3411" s="109" t="s">
        <v>356</v>
      </c>
      <c r="BT3411" t="s">
        <v>92</v>
      </c>
      <c r="BU3411" t="s">
        <v>7197</v>
      </c>
    </row>
    <row r="3412" spans="1:73" hidden="1">
      <c r="A3412" s="103" t="s">
        <v>7198</v>
      </c>
      <c r="B3412" s="102">
        <v>45828</v>
      </c>
      <c r="C3412" s="104">
        <f>_xlfn.ISOWEEKNUM(Tabella2[[#This Row],[Date]])</f>
        <v>25</v>
      </c>
      <c r="D3412" s="104" t="s">
        <v>421</v>
      </c>
      <c r="E3412" s="104" t="s">
        <v>327</v>
      </c>
      <c r="F3412" s="104">
        <v>70</v>
      </c>
      <c r="G3412" s="104" t="s">
        <v>327</v>
      </c>
      <c r="H3412" s="105">
        <v>1</v>
      </c>
      <c r="I3412" s="104" t="s">
        <v>258</v>
      </c>
      <c r="J3412" s="104"/>
      <c r="K3412" s="104" t="s">
        <v>79</v>
      </c>
      <c r="L3412" s="104" t="s">
        <v>299</v>
      </c>
      <c r="M3412" s="104" t="s">
        <v>913</v>
      </c>
      <c r="N3412" s="104"/>
      <c r="O3412" s="108" t="str">
        <f>A3413</f>
        <v>15815</v>
      </c>
      <c r="P3412" s="111" t="s">
        <v>5940</v>
      </c>
      <c r="Q3412" s="153" t="s">
        <v>617</v>
      </c>
      <c r="R3412" s="153" t="s">
        <v>525</v>
      </c>
      <c r="S3412" s="153">
        <v>4.1666666666666657E-2</v>
      </c>
      <c r="T3412" s="153" t="s">
        <v>617</v>
      </c>
      <c r="U3412" s="153" t="s">
        <v>525</v>
      </c>
      <c r="V3412" s="153">
        <f>IF(ISBLANK(T3412),"",Tabella2[[#This Row],[ACT STOP]]-Tabella2[[#This Row],[ACT START]])</f>
        <v>4.1666666666666685E-2</v>
      </c>
      <c r="W3412" s="104" t="s">
        <v>92</v>
      </c>
      <c r="X3412" s="104" t="s">
        <v>91</v>
      </c>
      <c r="Y3412" s="110"/>
      <c r="Z3412" s="106"/>
      <c r="AA3412" s="104"/>
      <c r="AB3412" s="107"/>
      <c r="AC3412" s="72">
        <v>1</v>
      </c>
      <c r="AH3412" s="70"/>
      <c r="AI3412" s="70"/>
      <c r="AJ3412">
        <v>0</v>
      </c>
      <c r="AL3412" s="70"/>
      <c r="BM3412" s="135" t="s">
        <v>617</v>
      </c>
      <c r="BN3412" s="136" t="s">
        <v>525</v>
      </c>
      <c r="BO3412" s="101"/>
      <c r="BR3412" s="109" t="str">
        <f t="shared" si="53"/>
        <v>SH-25-3401</v>
      </c>
      <c r="BS3412" s="109" t="s">
        <v>7199</v>
      </c>
      <c r="BT3412" t="s">
        <v>92</v>
      </c>
      <c r="BU3412" t="s">
        <v>7200</v>
      </c>
    </row>
    <row r="3413" spans="1:73" hidden="1">
      <c r="A3413" s="103" t="s">
        <v>7201</v>
      </c>
      <c r="B3413" s="102">
        <v>45828</v>
      </c>
      <c r="C3413" s="104">
        <f>_xlfn.ISOWEEKNUM(Tabella2[[#This Row],[Date]])</f>
        <v>25</v>
      </c>
      <c r="D3413" s="104" t="s">
        <v>421</v>
      </c>
      <c r="E3413" s="104" t="s">
        <v>327</v>
      </c>
      <c r="F3413" s="104">
        <v>72</v>
      </c>
      <c r="G3413" s="104" t="s">
        <v>284</v>
      </c>
      <c r="H3413" s="105">
        <v>23</v>
      </c>
      <c r="I3413" s="104" t="s">
        <v>258</v>
      </c>
      <c r="J3413" s="104"/>
      <c r="K3413" s="104" t="s">
        <v>78</v>
      </c>
      <c r="L3413" s="104" t="s">
        <v>299</v>
      </c>
      <c r="M3413" s="104" t="s">
        <v>913</v>
      </c>
      <c r="N3413" s="104"/>
      <c r="O3413" s="108" t="str">
        <f>A3412</f>
        <v>15814</v>
      </c>
      <c r="P3413" s="111" t="s">
        <v>5940</v>
      </c>
      <c r="Q3413" s="153">
        <v>0.3125</v>
      </c>
      <c r="R3413" s="153">
        <v>0.35416666666666669</v>
      </c>
      <c r="S3413" s="153">
        <v>4.1666666666666657E-2</v>
      </c>
      <c r="T3413" s="153" t="s">
        <v>617</v>
      </c>
      <c r="U3413" s="153" t="s">
        <v>525</v>
      </c>
      <c r="V3413" s="153">
        <f>IF(ISBLANK(T3413),"",Tabella2[[#This Row],[ACT STOP]]-Tabella2[[#This Row],[ACT START]])</f>
        <v>4.1666666666666685E-2</v>
      </c>
      <c r="W3413" s="104" t="s">
        <v>92</v>
      </c>
      <c r="X3413" s="104" t="s">
        <v>91</v>
      </c>
      <c r="Y3413" s="110"/>
      <c r="Z3413" s="106"/>
      <c r="AA3413" s="104"/>
      <c r="AB3413" s="107"/>
      <c r="AC3413" s="72">
        <v>1</v>
      </c>
      <c r="AH3413" s="70"/>
      <c r="AI3413" s="70"/>
      <c r="AJ3413">
        <v>0</v>
      </c>
      <c r="AL3413" s="70"/>
      <c r="BM3413" s="135" t="s">
        <v>617</v>
      </c>
      <c r="BN3413" s="136" t="s">
        <v>525</v>
      </c>
      <c r="BO3413" s="101"/>
      <c r="BR3413" s="109" t="str">
        <f t="shared" si="53"/>
        <v>SH-25-3402</v>
      </c>
      <c r="BS3413" s="109" t="s">
        <v>358</v>
      </c>
      <c r="BT3413" t="s">
        <v>92</v>
      </c>
      <c r="BU3413" t="s">
        <v>7202</v>
      </c>
    </row>
    <row r="3414" spans="1:73" hidden="1">
      <c r="A3414" s="103" t="s">
        <v>7203</v>
      </c>
      <c r="B3414" s="102">
        <v>45828</v>
      </c>
      <c r="C3414" s="104">
        <f>_xlfn.ISOWEEKNUM(Tabella2[[#This Row],[Date]])</f>
        <v>25</v>
      </c>
      <c r="D3414" s="104" t="s">
        <v>574</v>
      </c>
      <c r="E3414" s="104" t="s">
        <v>284</v>
      </c>
      <c r="F3414" s="104">
        <v>67</v>
      </c>
      <c r="G3414" s="104" t="s">
        <v>257</v>
      </c>
      <c r="H3414" s="105">
        <v>14</v>
      </c>
      <c r="I3414" s="104"/>
      <c r="J3414" s="104" t="s">
        <v>258</v>
      </c>
      <c r="K3414" s="104" t="s">
        <v>83</v>
      </c>
      <c r="L3414" s="104" t="s">
        <v>299</v>
      </c>
      <c r="M3414" s="104" t="s">
        <v>276</v>
      </c>
      <c r="N3414" s="104"/>
      <c r="O3414" s="108" t="str">
        <f>A956</f>
        <v>13358</v>
      </c>
      <c r="P3414" s="111" t="s">
        <v>829</v>
      </c>
      <c r="Q3414" s="153" t="s">
        <v>617</v>
      </c>
      <c r="R3414" s="153" t="s">
        <v>525</v>
      </c>
      <c r="S3414" s="153">
        <v>4.1666666666666657E-2</v>
      </c>
      <c r="T3414" s="153" t="s">
        <v>617</v>
      </c>
      <c r="U3414" s="153" t="s">
        <v>525</v>
      </c>
      <c r="V3414" s="153">
        <f>IF(ISBLANK(T3414),"",Tabella2[[#This Row],[ACT STOP]]-Tabella2[[#This Row],[ACT START]])</f>
        <v>4.1666666666666685E-2</v>
      </c>
      <c r="W3414" s="104" t="s">
        <v>92</v>
      </c>
      <c r="X3414" s="104" t="s">
        <v>91</v>
      </c>
      <c r="Y3414" s="110"/>
      <c r="Z3414" s="106"/>
      <c r="AA3414" s="104"/>
      <c r="AB3414" s="107"/>
      <c r="AC3414" s="72">
        <v>1</v>
      </c>
      <c r="AH3414" s="70"/>
      <c r="AI3414" s="70"/>
      <c r="AJ3414">
        <v>0</v>
      </c>
      <c r="AL3414" s="70"/>
      <c r="BM3414" s="135" t="s">
        <v>617</v>
      </c>
      <c r="BN3414" s="136" t="s">
        <v>525</v>
      </c>
      <c r="BO3414" s="101"/>
      <c r="BR3414" s="109" t="str">
        <f t="shared" si="53"/>
        <v>SH-25-3403</v>
      </c>
      <c r="BS3414" s="109" t="s">
        <v>372</v>
      </c>
      <c r="BT3414" t="s">
        <v>92</v>
      </c>
      <c r="BU3414" t="s">
        <v>7204</v>
      </c>
    </row>
    <row r="3415" spans="1:73" hidden="1">
      <c r="A3415" s="103" t="s">
        <v>7205</v>
      </c>
      <c r="B3415" s="102">
        <v>45828</v>
      </c>
      <c r="C3415" s="104">
        <f>_xlfn.ISOWEEKNUM(Tabella2[[#This Row],[Date]])</f>
        <v>25</v>
      </c>
      <c r="D3415" s="104" t="s">
        <v>817</v>
      </c>
      <c r="E3415" s="104" t="s">
        <v>284</v>
      </c>
      <c r="F3415" s="104">
        <v>73</v>
      </c>
      <c r="G3415" s="104" t="s">
        <v>284</v>
      </c>
      <c r="H3415" s="105">
        <v>22</v>
      </c>
      <c r="I3415" s="104"/>
      <c r="J3415" s="104" t="s">
        <v>258</v>
      </c>
      <c r="K3415" s="104" t="s">
        <v>81</v>
      </c>
      <c r="L3415" s="104" t="s">
        <v>259</v>
      </c>
      <c r="M3415" s="104" t="s">
        <v>764</v>
      </c>
      <c r="N3415" s="104"/>
      <c r="O3415" s="106"/>
      <c r="P3415" s="111" t="s">
        <v>765</v>
      </c>
      <c r="Q3415" s="153" t="s">
        <v>617</v>
      </c>
      <c r="R3415" s="153" t="s">
        <v>525</v>
      </c>
      <c r="S3415" s="153">
        <v>4.1666666666666657E-2</v>
      </c>
      <c r="T3415" s="153" t="s">
        <v>617</v>
      </c>
      <c r="U3415" s="153">
        <v>0.3576388888888889</v>
      </c>
      <c r="V3415" s="153">
        <f>IF(ISBLANK(T3415),"",Tabella2[[#This Row],[ACT STOP]]-Tabella2[[#This Row],[ACT START]])</f>
        <v>4.5138888888888895E-2</v>
      </c>
      <c r="W3415" s="104" t="s">
        <v>92</v>
      </c>
      <c r="X3415" s="104" t="s">
        <v>91</v>
      </c>
      <c r="Y3415" s="110"/>
      <c r="Z3415" s="106"/>
      <c r="AA3415" s="104"/>
      <c r="AB3415" s="107"/>
      <c r="AC3415" s="72">
        <v>1</v>
      </c>
      <c r="AH3415" s="70"/>
      <c r="AI3415" s="70"/>
      <c r="AJ3415">
        <v>0</v>
      </c>
      <c r="AL3415" s="70"/>
      <c r="BM3415" s="135" t="s">
        <v>617</v>
      </c>
      <c r="BN3415" s="136">
        <v>0.3576388888888889</v>
      </c>
      <c r="BO3415" s="101">
        <v>3.472222222222222E-3</v>
      </c>
      <c r="BQ3415" t="s">
        <v>102</v>
      </c>
      <c r="BR3415" s="109" t="str">
        <f t="shared" si="53"/>
        <v>SH-25-3404</v>
      </c>
      <c r="BS3415" s="109" t="s">
        <v>295</v>
      </c>
      <c r="BT3415" t="s">
        <v>92</v>
      </c>
      <c r="BU3415" t="s">
        <v>7206</v>
      </c>
    </row>
    <row r="3416" spans="1:73" hidden="1">
      <c r="A3416" s="103" t="s">
        <v>7207</v>
      </c>
      <c r="B3416" s="102">
        <v>45828</v>
      </c>
      <c r="C3416" s="104">
        <f>_xlfn.ISOWEEKNUM(Tabella2[[#This Row],[Date]])</f>
        <v>25</v>
      </c>
      <c r="D3416" s="104" t="s">
        <v>817</v>
      </c>
      <c r="E3416" s="104" t="s">
        <v>284</v>
      </c>
      <c r="F3416" s="104">
        <v>75</v>
      </c>
      <c r="G3416" s="104" t="s">
        <v>257</v>
      </c>
      <c r="H3416" s="105">
        <v>10</v>
      </c>
      <c r="I3416" s="104"/>
      <c r="J3416" s="104" t="s">
        <v>258</v>
      </c>
      <c r="K3416" s="104" t="s">
        <v>77</v>
      </c>
      <c r="L3416" s="104" t="s">
        <v>259</v>
      </c>
      <c r="M3416" s="104" t="s">
        <v>764</v>
      </c>
      <c r="N3416" s="104"/>
      <c r="O3416" s="106"/>
      <c r="P3416" s="111" t="s">
        <v>765</v>
      </c>
      <c r="Q3416" s="153" t="s">
        <v>617</v>
      </c>
      <c r="R3416" s="153" t="s">
        <v>525</v>
      </c>
      <c r="S3416" s="153">
        <v>4.1666666666666657E-2</v>
      </c>
      <c r="T3416" s="153">
        <v>0.3125</v>
      </c>
      <c r="U3416" s="153">
        <v>0.35416666666666669</v>
      </c>
      <c r="V3416" s="153">
        <f>IF(ISBLANK(T3416),"",Tabella2[[#This Row],[ACT STOP]]-Tabella2[[#This Row],[ACT START]])</f>
        <v>4.1666666666666685E-2</v>
      </c>
      <c r="W3416" s="104" t="s">
        <v>92</v>
      </c>
      <c r="X3416" s="104" t="s">
        <v>91</v>
      </c>
      <c r="Y3416" s="110"/>
      <c r="Z3416" s="106"/>
      <c r="AA3416" s="104"/>
      <c r="AB3416" s="107"/>
      <c r="AC3416" s="72">
        <v>1</v>
      </c>
      <c r="AH3416" s="70"/>
      <c r="AI3416" s="70"/>
      <c r="AJ3416">
        <v>0</v>
      </c>
      <c r="AL3416" s="70"/>
      <c r="BM3416" s="135">
        <v>0.3125</v>
      </c>
      <c r="BN3416" s="136">
        <v>0.35416666666666669</v>
      </c>
      <c r="BO3416" s="101"/>
      <c r="BR3416" s="109" t="str">
        <f t="shared" si="53"/>
        <v>SH-25-3405</v>
      </c>
      <c r="BS3416" s="109" t="s">
        <v>552</v>
      </c>
      <c r="BT3416" t="s">
        <v>92</v>
      </c>
      <c r="BU3416" t="s">
        <v>7208</v>
      </c>
    </row>
    <row r="3417" spans="1:73" hidden="1">
      <c r="A3417" s="103" t="s">
        <v>7209</v>
      </c>
      <c r="B3417" s="102">
        <v>45828</v>
      </c>
      <c r="C3417" s="104">
        <f>_xlfn.ISOWEEKNUM(Tabella2[[#This Row],[Date]])</f>
        <v>25</v>
      </c>
      <c r="D3417" s="104" t="s">
        <v>755</v>
      </c>
      <c r="E3417" s="104" t="s">
        <v>256</v>
      </c>
      <c r="F3417" s="104">
        <v>58</v>
      </c>
      <c r="G3417" s="104" t="s">
        <v>257</v>
      </c>
      <c r="H3417" s="105">
        <v>5</v>
      </c>
      <c r="I3417" s="104" t="s">
        <v>258</v>
      </c>
      <c r="J3417" s="104"/>
      <c r="K3417" s="104" t="s">
        <v>79</v>
      </c>
      <c r="L3417" s="104" t="s">
        <v>299</v>
      </c>
      <c r="M3417" s="104" t="s">
        <v>386</v>
      </c>
      <c r="N3417" s="104"/>
      <c r="O3417" s="108" t="str">
        <f>A3418</f>
        <v>15820</v>
      </c>
      <c r="P3417" s="111" t="s">
        <v>2187</v>
      </c>
      <c r="Q3417" s="153" t="s">
        <v>631</v>
      </c>
      <c r="R3417" s="153" t="s">
        <v>498</v>
      </c>
      <c r="S3417" s="153">
        <v>4.1666666666666657E-2</v>
      </c>
      <c r="T3417" s="153">
        <v>0.375</v>
      </c>
      <c r="U3417" s="153">
        <v>0.41666666666666669</v>
      </c>
      <c r="V3417" s="153">
        <f>IF(ISBLANK(T3417),"",Tabella2[[#This Row],[ACT STOP]]-Tabella2[[#This Row],[ACT START]])</f>
        <v>4.1666666666666685E-2</v>
      </c>
      <c r="W3417" s="104" t="s">
        <v>92</v>
      </c>
      <c r="X3417" s="104" t="s">
        <v>91</v>
      </c>
      <c r="Y3417" s="110"/>
      <c r="Z3417" s="106"/>
      <c r="AA3417" s="104"/>
      <c r="AB3417" s="107"/>
      <c r="AC3417" s="72">
        <v>1</v>
      </c>
      <c r="AH3417" s="70"/>
      <c r="AI3417" s="70"/>
      <c r="AJ3417">
        <v>0</v>
      </c>
      <c r="AL3417" s="70"/>
      <c r="BM3417" s="135">
        <v>0.375</v>
      </c>
      <c r="BN3417" s="136">
        <v>0.41666666666666669</v>
      </c>
      <c r="BO3417" s="101"/>
      <c r="BR3417" s="109" t="str">
        <f t="shared" si="53"/>
        <v>SH-25-3406</v>
      </c>
      <c r="BS3417" s="109" t="s">
        <v>416</v>
      </c>
      <c r="BT3417" t="s">
        <v>92</v>
      </c>
      <c r="BU3417" t="s">
        <v>7210</v>
      </c>
    </row>
    <row r="3418" spans="1:73" hidden="1">
      <c r="A3418" s="103" t="s">
        <v>7211</v>
      </c>
      <c r="B3418" s="102">
        <v>45828</v>
      </c>
      <c r="C3418" s="104">
        <f>_xlfn.ISOWEEKNUM(Tabella2[[#This Row],[Date]])</f>
        <v>25</v>
      </c>
      <c r="D3418" s="104" t="s">
        <v>275</v>
      </c>
      <c r="E3418" s="104" t="s">
        <v>256</v>
      </c>
      <c r="F3418" s="104">
        <v>57</v>
      </c>
      <c r="G3418" s="104" t="s">
        <v>257</v>
      </c>
      <c r="H3418" s="105">
        <v>2</v>
      </c>
      <c r="I3418" s="104" t="s">
        <v>258</v>
      </c>
      <c r="J3418" s="104"/>
      <c r="K3418" s="104" t="s">
        <v>78</v>
      </c>
      <c r="L3418" s="104" t="s">
        <v>299</v>
      </c>
      <c r="M3418" s="104" t="s">
        <v>386</v>
      </c>
      <c r="N3418" s="104"/>
      <c r="O3418" s="108" t="str">
        <f>A3417</f>
        <v>15819</v>
      </c>
      <c r="P3418" s="111" t="s">
        <v>2187</v>
      </c>
      <c r="Q3418" s="153">
        <v>0.375</v>
      </c>
      <c r="R3418" s="153">
        <v>0.41666666666666669</v>
      </c>
      <c r="S3418" s="153">
        <v>4.1666666666666657E-2</v>
      </c>
      <c r="T3418" s="153">
        <v>0.375</v>
      </c>
      <c r="U3418" s="153">
        <v>0.41666666666666669</v>
      </c>
      <c r="V3418" s="153">
        <f>IF(ISBLANK(T3418),"",Tabella2[[#This Row],[ACT STOP]]-Tabella2[[#This Row],[ACT START]])</f>
        <v>4.1666666666666685E-2</v>
      </c>
      <c r="W3418" s="104" t="s">
        <v>92</v>
      </c>
      <c r="X3418" s="104" t="s">
        <v>91</v>
      </c>
      <c r="Y3418" s="110"/>
      <c r="Z3418" s="106"/>
      <c r="AA3418" s="104"/>
      <c r="AB3418" s="107"/>
      <c r="AC3418" s="72">
        <v>1</v>
      </c>
      <c r="AH3418" s="70"/>
      <c r="AI3418" s="70"/>
      <c r="AJ3418">
        <v>0</v>
      </c>
      <c r="AL3418" s="70"/>
      <c r="BM3418" s="135">
        <v>0.375</v>
      </c>
      <c r="BN3418" s="136">
        <v>0.41666666666666669</v>
      </c>
      <c r="BO3418" s="101"/>
      <c r="BR3418" s="109" t="str">
        <f t="shared" si="53"/>
        <v>SH-25-3407</v>
      </c>
      <c r="BS3418" s="109" t="s">
        <v>368</v>
      </c>
      <c r="BT3418" t="s">
        <v>92</v>
      </c>
      <c r="BU3418" t="s">
        <v>7212</v>
      </c>
    </row>
    <row r="3419" spans="1:73" hidden="1">
      <c r="A3419" s="103" t="s">
        <v>7213</v>
      </c>
      <c r="B3419" s="102">
        <v>45828</v>
      </c>
      <c r="C3419" s="104">
        <f>_xlfn.ISOWEEKNUM(Tabella2[[#This Row],[Date]])</f>
        <v>25</v>
      </c>
      <c r="D3419" s="104" t="s">
        <v>321</v>
      </c>
      <c r="E3419" s="104" t="s">
        <v>284</v>
      </c>
      <c r="F3419" s="104">
        <v>54</v>
      </c>
      <c r="G3419" s="104" t="s">
        <v>257</v>
      </c>
      <c r="H3419" s="105">
        <v>17</v>
      </c>
      <c r="I3419" s="104"/>
      <c r="J3419" s="104" t="s">
        <v>258</v>
      </c>
      <c r="K3419" s="104" t="s">
        <v>83</v>
      </c>
      <c r="L3419" s="104" t="s">
        <v>299</v>
      </c>
      <c r="M3419" s="104" t="s">
        <v>276</v>
      </c>
      <c r="N3419" s="104"/>
      <c r="O3419" s="108" t="str">
        <f>A957</f>
        <v>13359</v>
      </c>
      <c r="P3419" s="111" t="s">
        <v>456</v>
      </c>
      <c r="Q3419" s="153" t="s">
        <v>631</v>
      </c>
      <c r="R3419" s="153" t="s">
        <v>498</v>
      </c>
      <c r="S3419" s="153">
        <v>4.1666666666666657E-2</v>
      </c>
      <c r="T3419" s="153">
        <v>0.375</v>
      </c>
      <c r="U3419" s="153">
        <v>0.41666666666666669</v>
      </c>
      <c r="V3419" s="153">
        <f>IF(ISBLANK(T3419),"",Tabella2[[#This Row],[ACT STOP]]-Tabella2[[#This Row],[ACT START]])</f>
        <v>4.1666666666666685E-2</v>
      </c>
      <c r="W3419" s="104" t="s">
        <v>92</v>
      </c>
      <c r="X3419" s="104" t="s">
        <v>91</v>
      </c>
      <c r="Y3419" s="110"/>
      <c r="Z3419" s="106"/>
      <c r="AA3419" s="104"/>
      <c r="AB3419" s="107"/>
      <c r="AC3419" s="72">
        <v>1</v>
      </c>
      <c r="AH3419" s="70"/>
      <c r="AI3419" s="70"/>
      <c r="AJ3419">
        <v>0</v>
      </c>
      <c r="AL3419" s="70"/>
      <c r="BM3419" s="135">
        <v>0.375</v>
      </c>
      <c r="BN3419" s="136">
        <v>0.41666666666666669</v>
      </c>
      <c r="BO3419" s="101"/>
      <c r="BR3419" s="109" t="str">
        <f t="shared" si="53"/>
        <v>SH-25-3408</v>
      </c>
      <c r="BS3419" s="109" t="s">
        <v>393</v>
      </c>
      <c r="BT3419" t="s">
        <v>92</v>
      </c>
      <c r="BU3419" t="s">
        <v>7214</v>
      </c>
    </row>
    <row r="3420" spans="1:73" hidden="1">
      <c r="A3420" s="103" t="s">
        <v>7215</v>
      </c>
      <c r="B3420" s="102">
        <v>45828</v>
      </c>
      <c r="C3420" s="104">
        <f>_xlfn.ISOWEEKNUM(Tabella2[[#This Row],[Date]])</f>
        <v>25</v>
      </c>
      <c r="D3420" s="104" t="s">
        <v>817</v>
      </c>
      <c r="E3420" s="104" t="s">
        <v>284</v>
      </c>
      <c r="F3420" s="104">
        <v>74</v>
      </c>
      <c r="G3420" s="104" t="s">
        <v>257</v>
      </c>
      <c r="H3420" s="105">
        <v>32</v>
      </c>
      <c r="I3420" s="104"/>
      <c r="J3420" s="104" t="s">
        <v>258</v>
      </c>
      <c r="K3420" s="104" t="s">
        <v>81</v>
      </c>
      <c r="L3420" s="104" t="s">
        <v>259</v>
      </c>
      <c r="M3420" s="104" t="s">
        <v>764</v>
      </c>
      <c r="N3420" s="104"/>
      <c r="O3420" s="106"/>
      <c r="P3420" s="111" t="s">
        <v>765</v>
      </c>
      <c r="Q3420" s="153" t="s">
        <v>631</v>
      </c>
      <c r="R3420" s="153" t="s">
        <v>498</v>
      </c>
      <c r="S3420" s="153">
        <v>4.1666666666666657E-2</v>
      </c>
      <c r="T3420" s="153">
        <v>0.375</v>
      </c>
      <c r="U3420" s="153">
        <v>0.41666666666666669</v>
      </c>
      <c r="V3420" s="153">
        <f>IF(ISBLANK(T3420),"",Tabella2[[#This Row],[ACT STOP]]-Tabella2[[#This Row],[ACT START]])</f>
        <v>4.1666666666666685E-2</v>
      </c>
      <c r="W3420" s="104" t="s">
        <v>92</v>
      </c>
      <c r="X3420" s="104" t="s">
        <v>91</v>
      </c>
      <c r="Y3420" s="110"/>
      <c r="Z3420" s="106"/>
      <c r="AA3420" s="104"/>
      <c r="AB3420" s="107"/>
      <c r="AC3420" s="72">
        <v>1</v>
      </c>
      <c r="AH3420" s="70"/>
      <c r="AI3420" s="70"/>
      <c r="AJ3420">
        <v>0</v>
      </c>
      <c r="AL3420" s="70"/>
      <c r="BM3420" s="135">
        <v>0.375</v>
      </c>
      <c r="BN3420" s="136">
        <v>0.41666666666666669</v>
      </c>
      <c r="BO3420" s="101"/>
      <c r="BR3420" s="109" t="str">
        <f t="shared" si="53"/>
        <v>SH-25-3409</v>
      </c>
      <c r="BS3420" s="109" t="s">
        <v>356</v>
      </c>
      <c r="BT3420" t="s">
        <v>92</v>
      </c>
      <c r="BU3420" t="s">
        <v>7216</v>
      </c>
    </row>
    <row r="3421" spans="1:73" hidden="1">
      <c r="A3421" s="103" t="s">
        <v>7217</v>
      </c>
      <c r="B3421" s="102">
        <v>45828</v>
      </c>
      <c r="C3421" s="104">
        <f>_xlfn.ISOWEEKNUM(Tabella2[[#This Row],[Date]])</f>
        <v>25</v>
      </c>
      <c r="D3421" s="104" t="s">
        <v>817</v>
      </c>
      <c r="E3421" s="104" t="s">
        <v>284</v>
      </c>
      <c r="F3421" s="104">
        <v>72</v>
      </c>
      <c r="G3421" s="104" t="s">
        <v>257</v>
      </c>
      <c r="H3421" s="105">
        <v>12</v>
      </c>
      <c r="I3421" s="104"/>
      <c r="J3421" s="104" t="s">
        <v>258</v>
      </c>
      <c r="K3421" s="104" t="s">
        <v>77</v>
      </c>
      <c r="L3421" s="104" t="s">
        <v>259</v>
      </c>
      <c r="M3421" s="104" t="s">
        <v>764</v>
      </c>
      <c r="N3421" s="104"/>
      <c r="O3421" s="106"/>
      <c r="P3421" s="111" t="s">
        <v>765</v>
      </c>
      <c r="Q3421" s="153" t="s">
        <v>631</v>
      </c>
      <c r="R3421" s="153" t="s">
        <v>498</v>
      </c>
      <c r="S3421" s="153">
        <v>4.1666666666666657E-2</v>
      </c>
      <c r="T3421" s="153">
        <v>0.375</v>
      </c>
      <c r="U3421" s="153">
        <v>0.41666666666666669</v>
      </c>
      <c r="V3421" s="153">
        <f>IF(ISBLANK(T3421),"",Tabella2[[#This Row],[ACT STOP]]-Tabella2[[#This Row],[ACT START]])</f>
        <v>4.1666666666666685E-2</v>
      </c>
      <c r="W3421" s="104" t="s">
        <v>92</v>
      </c>
      <c r="X3421" s="104" t="s">
        <v>91</v>
      </c>
      <c r="Y3421" s="110" t="s">
        <v>7218</v>
      </c>
      <c r="Z3421" s="106"/>
      <c r="AA3421" s="104"/>
      <c r="AB3421" s="107"/>
      <c r="AC3421" s="72">
        <v>1</v>
      </c>
      <c r="AH3421" s="70"/>
      <c r="AI3421" s="70"/>
      <c r="AJ3421">
        <v>0</v>
      </c>
      <c r="AL3421" s="70"/>
      <c r="BM3421" s="135">
        <v>0.375</v>
      </c>
      <c r="BN3421" s="136">
        <v>0.41666666666666669</v>
      </c>
      <c r="BO3421" s="101"/>
      <c r="BR3421" s="109" t="str">
        <f t="shared" si="53"/>
        <v>SH-25-3410</v>
      </c>
      <c r="BS3421" s="109" t="s">
        <v>266</v>
      </c>
      <c r="BT3421" t="s">
        <v>92</v>
      </c>
      <c r="BU3421" t="s">
        <v>7219</v>
      </c>
    </row>
    <row r="3422" spans="1:73" hidden="1">
      <c r="A3422" s="103" t="s">
        <v>7220</v>
      </c>
      <c r="B3422" s="102">
        <v>45828</v>
      </c>
      <c r="C3422" s="104">
        <f>_xlfn.ISOWEEKNUM(Tabella2[[#This Row],[Date]])</f>
        <v>25</v>
      </c>
      <c r="D3422" s="104" t="s">
        <v>574</v>
      </c>
      <c r="E3422" s="104" t="s">
        <v>284</v>
      </c>
      <c r="F3422" s="104">
        <v>66</v>
      </c>
      <c r="G3422" s="104" t="s">
        <v>284</v>
      </c>
      <c r="H3422" s="105">
        <v>9</v>
      </c>
      <c r="I3422" s="104"/>
      <c r="J3422" s="104" t="s">
        <v>258</v>
      </c>
      <c r="K3422" s="104" t="s">
        <v>79</v>
      </c>
      <c r="L3422" s="104" t="s">
        <v>299</v>
      </c>
      <c r="M3422" s="104" t="s">
        <v>276</v>
      </c>
      <c r="N3422" s="104"/>
      <c r="O3422" s="108" t="str">
        <f>A958</f>
        <v>13360</v>
      </c>
      <c r="P3422" s="111" t="s">
        <v>829</v>
      </c>
      <c r="Q3422" s="153" t="s">
        <v>263</v>
      </c>
      <c r="R3422" s="153" t="s">
        <v>504</v>
      </c>
      <c r="S3422" s="153">
        <v>4.1666666666666657E-2</v>
      </c>
      <c r="T3422" s="153">
        <v>0.4375</v>
      </c>
      <c r="U3422" s="153">
        <v>0.47916666666666669</v>
      </c>
      <c r="V3422" s="153">
        <f>IF(ISBLANK(T3422),"",Tabella2[[#This Row],[ACT STOP]]-Tabella2[[#This Row],[ACT START]])</f>
        <v>4.1666666666666685E-2</v>
      </c>
      <c r="W3422" s="104" t="s">
        <v>92</v>
      </c>
      <c r="X3422" s="104" t="s">
        <v>91</v>
      </c>
      <c r="Y3422" s="110" t="s">
        <v>7221</v>
      </c>
      <c r="Z3422" s="106"/>
      <c r="AA3422" s="104"/>
      <c r="AB3422" s="107"/>
      <c r="AC3422" s="72">
        <v>1</v>
      </c>
      <c r="AH3422" s="70"/>
      <c r="AI3422" s="70"/>
      <c r="AJ3422">
        <v>0</v>
      </c>
      <c r="AL3422" s="70"/>
      <c r="BL3422" t="s">
        <v>7222</v>
      </c>
      <c r="BM3422" s="135">
        <v>0.4375</v>
      </c>
      <c r="BN3422" s="136">
        <v>0.47916666666666669</v>
      </c>
      <c r="BO3422" s="101"/>
      <c r="BR3422" s="109" t="str">
        <f t="shared" si="53"/>
        <v>SH-25-3411</v>
      </c>
      <c r="BS3422" s="109" t="s">
        <v>339</v>
      </c>
      <c r="BT3422" t="s">
        <v>92</v>
      </c>
      <c r="BU3422" t="s">
        <v>7223</v>
      </c>
    </row>
    <row r="3423" spans="1:73" hidden="1">
      <c r="A3423" s="103" t="s">
        <v>7224</v>
      </c>
      <c r="B3423" s="102">
        <v>45828</v>
      </c>
      <c r="C3423" s="104">
        <f>_xlfn.ISOWEEKNUM(Tabella2[[#This Row],[Date]])</f>
        <v>25</v>
      </c>
      <c r="D3423" s="104" t="s">
        <v>558</v>
      </c>
      <c r="E3423" s="104" t="s">
        <v>284</v>
      </c>
      <c r="F3423" s="104">
        <v>59</v>
      </c>
      <c r="G3423" s="104" t="s">
        <v>257</v>
      </c>
      <c r="H3423" s="105">
        <v>14</v>
      </c>
      <c r="I3423" s="104"/>
      <c r="J3423" s="104" t="s">
        <v>258</v>
      </c>
      <c r="K3423" s="104" t="s">
        <v>83</v>
      </c>
      <c r="L3423" s="104" t="s">
        <v>299</v>
      </c>
      <c r="M3423" s="104" t="s">
        <v>386</v>
      </c>
      <c r="N3423" s="104"/>
      <c r="O3423" s="108" t="str">
        <f>A3424</f>
        <v>15826</v>
      </c>
      <c r="P3423" s="111" t="s">
        <v>387</v>
      </c>
      <c r="Q3423" s="153" t="s">
        <v>263</v>
      </c>
      <c r="R3423" s="153" t="s">
        <v>504</v>
      </c>
      <c r="S3423" s="153">
        <v>4.1666666666666657E-2</v>
      </c>
      <c r="T3423" s="153">
        <v>0.4375</v>
      </c>
      <c r="U3423" s="153">
        <v>0.47916666666666669</v>
      </c>
      <c r="V3423" s="153">
        <f>IF(ISBLANK(T3423),"",Tabella2[[#This Row],[ACT STOP]]-Tabella2[[#This Row],[ACT START]])</f>
        <v>4.1666666666666685E-2</v>
      </c>
      <c r="W3423" s="104" t="s">
        <v>92</v>
      </c>
      <c r="X3423" s="104" t="s">
        <v>91</v>
      </c>
      <c r="Y3423" s="110"/>
      <c r="Z3423" s="106"/>
      <c r="AA3423" s="104"/>
      <c r="AB3423" s="107"/>
      <c r="AC3423" s="72">
        <v>1</v>
      </c>
      <c r="AH3423" s="70"/>
      <c r="AI3423" s="70"/>
      <c r="AJ3423">
        <v>0</v>
      </c>
      <c r="AL3423" s="70"/>
      <c r="BM3423" s="135">
        <v>0.4375</v>
      </c>
      <c r="BN3423" s="136">
        <v>0.47916666666666669</v>
      </c>
      <c r="BO3423" s="101"/>
      <c r="BR3423" s="109" t="str">
        <f t="shared" si="53"/>
        <v>SH-25-3412</v>
      </c>
      <c r="BS3423" s="109" t="s">
        <v>372</v>
      </c>
      <c r="BT3423" t="s">
        <v>92</v>
      </c>
      <c r="BU3423" t="s">
        <v>7225</v>
      </c>
    </row>
    <row r="3424" spans="1:73" hidden="1">
      <c r="A3424" s="103" t="s">
        <v>7226</v>
      </c>
      <c r="B3424" s="102">
        <v>45828</v>
      </c>
      <c r="C3424" s="104">
        <f>_xlfn.ISOWEEKNUM(Tabella2[[#This Row],[Date]])</f>
        <v>25</v>
      </c>
      <c r="D3424" s="104" t="s">
        <v>558</v>
      </c>
      <c r="E3424" s="104" t="s">
        <v>284</v>
      </c>
      <c r="F3424" s="104">
        <v>60</v>
      </c>
      <c r="G3424" s="104" t="s">
        <v>284</v>
      </c>
      <c r="H3424" s="105">
        <v>22</v>
      </c>
      <c r="I3424" s="104"/>
      <c r="J3424" s="104" t="s">
        <v>258</v>
      </c>
      <c r="K3424" s="104" t="s">
        <v>80</v>
      </c>
      <c r="L3424" s="104" t="s">
        <v>299</v>
      </c>
      <c r="M3424" s="104" t="s">
        <v>386</v>
      </c>
      <c r="N3424" s="104"/>
      <c r="O3424" s="108" t="str">
        <f>A3423</f>
        <v>15825</v>
      </c>
      <c r="P3424" s="111" t="s">
        <v>387</v>
      </c>
      <c r="Q3424" s="153">
        <v>0.4375</v>
      </c>
      <c r="R3424" s="153">
        <v>0.47916666666666669</v>
      </c>
      <c r="S3424" s="153">
        <v>4.1666666666666657E-2</v>
      </c>
      <c r="T3424" s="153">
        <v>0.4375</v>
      </c>
      <c r="U3424" s="153">
        <v>0.47916666666666669</v>
      </c>
      <c r="V3424" s="153">
        <f>IF(ISBLANK(T3424),"",Tabella2[[#This Row],[ACT STOP]]-Tabella2[[#This Row],[ACT START]])</f>
        <v>4.1666666666666685E-2</v>
      </c>
      <c r="W3424" s="104" t="s">
        <v>92</v>
      </c>
      <c r="X3424" s="104" t="s">
        <v>91</v>
      </c>
      <c r="Y3424" s="110"/>
      <c r="Z3424" s="106"/>
      <c r="AA3424" s="104"/>
      <c r="AB3424" s="107"/>
      <c r="AC3424" s="72">
        <v>1</v>
      </c>
      <c r="AH3424" s="70"/>
      <c r="AI3424" s="70"/>
      <c r="AJ3424">
        <v>0</v>
      </c>
      <c r="AL3424" s="70"/>
      <c r="BM3424" s="135">
        <v>0.4375</v>
      </c>
      <c r="BN3424" s="136">
        <v>0.47916666666666669</v>
      </c>
      <c r="BO3424" s="101"/>
      <c r="BR3424" s="109" t="str">
        <f t="shared" si="53"/>
        <v>SH-25-3413</v>
      </c>
      <c r="BS3424" s="109" t="s">
        <v>295</v>
      </c>
      <c r="BT3424" t="s">
        <v>92</v>
      </c>
      <c r="BU3424" t="s">
        <v>7227</v>
      </c>
    </row>
    <row r="3425" spans="1:73" hidden="1">
      <c r="A3425" s="103" t="s">
        <v>7228</v>
      </c>
      <c r="B3425" s="102">
        <v>45828</v>
      </c>
      <c r="C3425" s="104">
        <f>_xlfn.ISOWEEKNUM(Tabella2[[#This Row],[Date]])</f>
        <v>25</v>
      </c>
      <c r="D3425" s="104" t="s">
        <v>509</v>
      </c>
      <c r="E3425" s="104" t="s">
        <v>284</v>
      </c>
      <c r="F3425" s="104">
        <v>71</v>
      </c>
      <c r="G3425" s="104" t="s">
        <v>284</v>
      </c>
      <c r="H3425" s="105">
        <v>23</v>
      </c>
      <c r="I3425" s="104"/>
      <c r="J3425" s="104" t="s">
        <v>258</v>
      </c>
      <c r="K3425" s="104" t="s">
        <v>81</v>
      </c>
      <c r="L3425" s="104" t="s">
        <v>259</v>
      </c>
      <c r="M3425" s="104" t="s">
        <v>1846</v>
      </c>
      <c r="N3425" s="104"/>
      <c r="O3425" s="106"/>
      <c r="P3425" s="111" t="s">
        <v>1847</v>
      </c>
      <c r="Q3425" s="153" t="s">
        <v>263</v>
      </c>
      <c r="R3425" s="153" t="s">
        <v>504</v>
      </c>
      <c r="S3425" s="153">
        <v>4.1666666666666657E-2</v>
      </c>
      <c r="T3425" s="153">
        <v>0.4375</v>
      </c>
      <c r="U3425" s="153">
        <v>0.47916666666666669</v>
      </c>
      <c r="V3425" s="153">
        <f>IF(ISBLANK(T3425),"",Tabella2[[#This Row],[ACT STOP]]-Tabella2[[#This Row],[ACT START]])</f>
        <v>4.1666666666666685E-2</v>
      </c>
      <c r="W3425" s="104" t="s">
        <v>92</v>
      </c>
      <c r="X3425" s="104" t="s">
        <v>91</v>
      </c>
      <c r="Y3425" s="110"/>
      <c r="Z3425" s="106"/>
      <c r="AA3425" s="104"/>
      <c r="AB3425" s="107"/>
      <c r="AC3425" s="72">
        <v>1</v>
      </c>
      <c r="AH3425" s="70"/>
      <c r="AI3425" s="70"/>
      <c r="AJ3425">
        <v>0</v>
      </c>
      <c r="AL3425" s="70"/>
      <c r="BM3425" s="135">
        <v>0.4375</v>
      </c>
      <c r="BN3425" s="136">
        <v>0.47916666666666669</v>
      </c>
      <c r="BO3425" s="101"/>
      <c r="BR3425" s="109" t="str">
        <f t="shared" si="53"/>
        <v>SH-25-3414</v>
      </c>
      <c r="BS3425" s="109" t="s">
        <v>358</v>
      </c>
      <c r="BT3425" t="s">
        <v>92</v>
      </c>
      <c r="BU3425" t="s">
        <v>7229</v>
      </c>
    </row>
    <row r="3426" spans="1:73" hidden="1">
      <c r="A3426" s="103" t="s">
        <v>7230</v>
      </c>
      <c r="B3426" s="102">
        <v>45828</v>
      </c>
      <c r="C3426" s="104">
        <f>_xlfn.ISOWEEKNUM(Tabella2[[#This Row],[Date]])</f>
        <v>25</v>
      </c>
      <c r="D3426" s="104" t="s">
        <v>763</v>
      </c>
      <c r="E3426" s="104" t="s">
        <v>256</v>
      </c>
      <c r="F3426" s="104">
        <v>65</v>
      </c>
      <c r="G3426" s="104" t="s">
        <v>257</v>
      </c>
      <c r="H3426" s="105">
        <v>10</v>
      </c>
      <c r="I3426" s="104"/>
      <c r="J3426" s="104" t="s">
        <v>258</v>
      </c>
      <c r="K3426" s="104" t="s">
        <v>77</v>
      </c>
      <c r="L3426" s="104" t="s">
        <v>259</v>
      </c>
      <c r="M3426" s="104" t="s">
        <v>276</v>
      </c>
      <c r="N3426" s="104"/>
      <c r="O3426" s="106"/>
      <c r="P3426" s="111" t="s">
        <v>2896</v>
      </c>
      <c r="Q3426" s="153" t="s">
        <v>263</v>
      </c>
      <c r="R3426" s="153" t="s">
        <v>504</v>
      </c>
      <c r="S3426" s="153">
        <v>4.1666666666666657E-2</v>
      </c>
      <c r="T3426" s="153">
        <v>0.4375</v>
      </c>
      <c r="U3426" s="153">
        <v>0.47916666666666669</v>
      </c>
      <c r="V3426" s="153">
        <f>IF(ISBLANK(T3426),"",Tabella2[[#This Row],[ACT STOP]]-Tabella2[[#This Row],[ACT START]])</f>
        <v>4.1666666666666685E-2</v>
      </c>
      <c r="W3426" s="104" t="s">
        <v>92</v>
      </c>
      <c r="X3426" s="104" t="s">
        <v>91</v>
      </c>
      <c r="Y3426" s="110" t="s">
        <v>7231</v>
      </c>
      <c r="Z3426" s="106"/>
      <c r="AA3426" s="104"/>
      <c r="AB3426" s="107"/>
      <c r="AC3426" s="72">
        <v>1</v>
      </c>
      <c r="AH3426" s="70"/>
      <c r="AI3426" s="70"/>
      <c r="AJ3426">
        <v>0</v>
      </c>
      <c r="AL3426" s="70"/>
      <c r="BM3426" s="135">
        <v>0.4375</v>
      </c>
      <c r="BN3426" s="136">
        <v>0.47916666666666669</v>
      </c>
      <c r="BO3426" s="101"/>
      <c r="BR3426" s="109" t="str">
        <f t="shared" si="53"/>
        <v>SH-25-3415</v>
      </c>
      <c r="BS3426" s="109" t="s">
        <v>552</v>
      </c>
      <c r="BT3426" t="s">
        <v>92</v>
      </c>
      <c r="BU3426" t="s">
        <v>7232</v>
      </c>
    </row>
    <row r="3427" spans="1:73" hidden="1">
      <c r="A3427" s="103" t="s">
        <v>7233</v>
      </c>
      <c r="B3427" s="102">
        <v>45831</v>
      </c>
      <c r="C3427" s="104">
        <f>_xlfn.ISOWEEKNUM(Tabella2[[#This Row],[Date]])</f>
        <v>26</v>
      </c>
      <c r="D3427" s="104" t="s">
        <v>421</v>
      </c>
      <c r="E3427" s="104" t="s">
        <v>327</v>
      </c>
      <c r="F3427" s="104">
        <v>72</v>
      </c>
      <c r="G3427" s="104" t="s">
        <v>257</v>
      </c>
      <c r="H3427" s="105">
        <v>17</v>
      </c>
      <c r="I3427" s="104" t="s">
        <v>258</v>
      </c>
      <c r="J3427" s="104"/>
      <c r="K3427" s="104" t="s">
        <v>79</v>
      </c>
      <c r="L3427" s="104" t="s">
        <v>299</v>
      </c>
      <c r="M3427" s="104" t="s">
        <v>915</v>
      </c>
      <c r="N3427" s="104"/>
      <c r="O3427" s="108" t="str">
        <f>A3428</f>
        <v>15830</v>
      </c>
      <c r="P3427" s="111" t="s">
        <v>5977</v>
      </c>
      <c r="Q3427" s="153" t="s">
        <v>605</v>
      </c>
      <c r="R3427" s="153" t="s">
        <v>285</v>
      </c>
      <c r="S3427" s="153">
        <v>4.1666666666666657E-2</v>
      </c>
      <c r="T3427" s="153">
        <v>0.25</v>
      </c>
      <c r="U3427" s="153">
        <v>0.29166666666666669</v>
      </c>
      <c r="V3427" s="153">
        <f>IF(ISBLANK(T3427),"",Tabella2[[#This Row],[ACT STOP]]-Tabella2[[#This Row],[ACT START]])</f>
        <v>4.1666666666666685E-2</v>
      </c>
      <c r="W3427" s="104" t="s">
        <v>92</v>
      </c>
      <c r="X3427" s="104" t="s">
        <v>91</v>
      </c>
      <c r="Y3427" s="110"/>
      <c r="Z3427" s="106"/>
      <c r="AA3427" s="104"/>
      <c r="AB3427" s="107"/>
      <c r="AC3427" s="72">
        <v>1</v>
      </c>
      <c r="AH3427" s="70"/>
      <c r="AI3427" s="70"/>
      <c r="AJ3427">
        <v>0</v>
      </c>
      <c r="AL3427" s="70"/>
      <c r="BM3427" s="135">
        <v>0.25</v>
      </c>
      <c r="BN3427" s="136">
        <v>0.29166666666666669</v>
      </c>
      <c r="BO3427" s="101"/>
      <c r="BR3427" s="109" t="str">
        <f t="shared" si="53"/>
        <v>SH-25-3416</v>
      </c>
      <c r="BS3427" s="109" t="s">
        <v>393</v>
      </c>
      <c r="BT3427" t="s">
        <v>92</v>
      </c>
      <c r="BU3427" t="s">
        <v>7234</v>
      </c>
    </row>
    <row r="3428" spans="1:73" hidden="1">
      <c r="A3428" s="103" t="s">
        <v>7235</v>
      </c>
      <c r="B3428" s="102">
        <v>45831</v>
      </c>
      <c r="C3428" s="104">
        <f>_xlfn.ISOWEEKNUM(Tabella2[[#This Row],[Date]])</f>
        <v>26</v>
      </c>
      <c r="D3428" s="104" t="s">
        <v>421</v>
      </c>
      <c r="E3428" s="104" t="s">
        <v>327</v>
      </c>
      <c r="F3428" s="104">
        <v>70</v>
      </c>
      <c r="G3428" s="104" t="s">
        <v>257</v>
      </c>
      <c r="H3428" s="105">
        <v>33</v>
      </c>
      <c r="I3428" s="104" t="s">
        <v>258</v>
      </c>
      <c r="J3428" s="104"/>
      <c r="K3428" s="104" t="s">
        <v>78</v>
      </c>
      <c r="L3428" s="104" t="s">
        <v>299</v>
      </c>
      <c r="M3428" s="104" t="s">
        <v>915</v>
      </c>
      <c r="N3428" s="104"/>
      <c r="O3428" s="108" t="str">
        <f>A3427</f>
        <v>15829</v>
      </c>
      <c r="P3428" s="111" t="s">
        <v>5977</v>
      </c>
      <c r="Q3428" s="153">
        <v>0.25</v>
      </c>
      <c r="R3428" s="153">
        <v>0.29166666666666669</v>
      </c>
      <c r="S3428" s="153">
        <v>4.1666666666666657E-2</v>
      </c>
      <c r="T3428" s="153">
        <v>0.25</v>
      </c>
      <c r="U3428" s="153">
        <v>0.29166666666666669</v>
      </c>
      <c r="V3428" s="153">
        <f>IF(ISBLANK(T3428),"",Tabella2[[#This Row],[ACT STOP]]-Tabella2[[#This Row],[ACT START]])</f>
        <v>4.1666666666666685E-2</v>
      </c>
      <c r="W3428" s="104" t="s">
        <v>92</v>
      </c>
      <c r="X3428" s="104" t="s">
        <v>91</v>
      </c>
      <c r="Y3428" s="110"/>
      <c r="Z3428" s="106"/>
      <c r="AA3428" s="104"/>
      <c r="AB3428" s="107"/>
      <c r="AC3428" s="72">
        <v>1</v>
      </c>
      <c r="AH3428" s="70"/>
      <c r="AI3428" s="70"/>
      <c r="AJ3428">
        <v>0</v>
      </c>
      <c r="AL3428" s="70"/>
      <c r="BM3428" s="135">
        <v>0.25</v>
      </c>
      <c r="BN3428" s="136">
        <v>0.29166666666666669</v>
      </c>
      <c r="BO3428" s="101"/>
      <c r="BR3428" s="109" t="str">
        <f t="shared" si="53"/>
        <v>SH-25-3417</v>
      </c>
      <c r="BS3428" s="109" t="s">
        <v>458</v>
      </c>
      <c r="BT3428" t="s">
        <v>92</v>
      </c>
      <c r="BU3428" t="s">
        <v>7236</v>
      </c>
    </row>
    <row r="3429" spans="1:73" ht="15.75" hidden="1" customHeight="1">
      <c r="A3429" s="103" t="s">
        <v>7237</v>
      </c>
      <c r="B3429" s="102">
        <v>45831</v>
      </c>
      <c r="C3429" s="104">
        <f>_xlfn.ISOWEEKNUM(Tabella2[[#This Row],[Date]])</f>
        <v>26</v>
      </c>
      <c r="D3429" s="104" t="s">
        <v>275</v>
      </c>
      <c r="E3429" s="104" t="s">
        <v>256</v>
      </c>
      <c r="F3429" s="104">
        <v>61</v>
      </c>
      <c r="G3429" s="104" t="s">
        <v>257</v>
      </c>
      <c r="H3429" s="105">
        <v>14</v>
      </c>
      <c r="I3429" s="104" t="s">
        <v>258</v>
      </c>
      <c r="J3429" s="104"/>
      <c r="K3429" s="104" t="s">
        <v>83</v>
      </c>
      <c r="L3429" s="104" t="s">
        <v>259</v>
      </c>
      <c r="M3429" s="104" t="s">
        <v>260</v>
      </c>
      <c r="N3429" s="104"/>
      <c r="O3429" s="106"/>
      <c r="P3429" s="111" t="s">
        <v>261</v>
      </c>
      <c r="Q3429" s="153" t="s">
        <v>605</v>
      </c>
      <c r="R3429" s="153" t="s">
        <v>285</v>
      </c>
      <c r="S3429" s="153">
        <v>4.1666666666666657E-2</v>
      </c>
      <c r="T3429" s="153" t="s">
        <v>605</v>
      </c>
      <c r="U3429" s="153" t="s">
        <v>285</v>
      </c>
      <c r="V3429" s="153">
        <f>IF(ISBLANK(T3429),"",Tabella2[[#This Row],[ACT STOP]]-Tabella2[[#This Row],[ACT START]])</f>
        <v>4.1666666666666685E-2</v>
      </c>
      <c r="W3429" s="104" t="s">
        <v>92</v>
      </c>
      <c r="X3429" s="104" t="s">
        <v>91</v>
      </c>
      <c r="Y3429" s="110"/>
      <c r="Z3429" s="106"/>
      <c r="AA3429" s="104"/>
      <c r="AB3429" s="107"/>
      <c r="AC3429" s="72">
        <v>1</v>
      </c>
      <c r="AH3429" s="70"/>
      <c r="AI3429" s="70"/>
      <c r="AJ3429">
        <v>0</v>
      </c>
      <c r="AL3429" s="70"/>
      <c r="BM3429" s="135" t="s">
        <v>605</v>
      </c>
      <c r="BN3429" s="136" t="s">
        <v>285</v>
      </c>
      <c r="BO3429" s="101"/>
      <c r="BR3429" s="109" t="str">
        <f t="shared" si="53"/>
        <v>SH-25-3418</v>
      </c>
      <c r="BS3429" s="109" t="s">
        <v>372</v>
      </c>
      <c r="BT3429" t="s">
        <v>92</v>
      </c>
      <c r="BU3429" t="s">
        <v>7238</v>
      </c>
    </row>
    <row r="3430" spans="1:73" ht="31.5" hidden="1" customHeight="1">
      <c r="A3430" s="103" t="s">
        <v>7239</v>
      </c>
      <c r="B3430" s="102">
        <v>45831</v>
      </c>
      <c r="C3430" s="104">
        <f>_xlfn.ISOWEEKNUM(Tabella2[[#This Row],[Date]])</f>
        <v>26</v>
      </c>
      <c r="D3430" s="104" t="s">
        <v>817</v>
      </c>
      <c r="E3430" s="104" t="s">
        <v>284</v>
      </c>
      <c r="F3430" s="104">
        <v>72</v>
      </c>
      <c r="G3430" s="104" t="s">
        <v>257</v>
      </c>
      <c r="H3430" s="105">
        <v>1</v>
      </c>
      <c r="I3430" s="104"/>
      <c r="J3430" s="104" t="s">
        <v>258</v>
      </c>
      <c r="K3430" s="104" t="s">
        <v>80</v>
      </c>
      <c r="L3430" s="104" t="s">
        <v>259</v>
      </c>
      <c r="M3430" s="104" t="s">
        <v>276</v>
      </c>
      <c r="N3430" s="104"/>
      <c r="O3430" s="106"/>
      <c r="P3430" s="111" t="s">
        <v>510</v>
      </c>
      <c r="Q3430" s="153" t="s">
        <v>605</v>
      </c>
      <c r="R3430" s="153" t="s">
        <v>285</v>
      </c>
      <c r="S3430" s="153">
        <v>4.1666666666666657E-2</v>
      </c>
      <c r="T3430" s="153" t="s">
        <v>605</v>
      </c>
      <c r="U3430" s="153" t="s">
        <v>285</v>
      </c>
      <c r="V3430" s="153">
        <f>IF(ISBLANK(T3430),"",Tabella2[[#This Row],[ACT STOP]]-Tabella2[[#This Row],[ACT START]])</f>
        <v>4.1666666666666685E-2</v>
      </c>
      <c r="W3430" s="104" t="s">
        <v>92</v>
      </c>
      <c r="X3430" s="104" t="s">
        <v>91</v>
      </c>
      <c r="Y3430" s="110" t="s">
        <v>7240</v>
      </c>
      <c r="Z3430" s="106"/>
      <c r="AA3430" s="104"/>
      <c r="AB3430" s="107"/>
      <c r="AC3430" s="72">
        <v>1</v>
      </c>
      <c r="AH3430" s="70"/>
      <c r="AI3430" s="70"/>
      <c r="AJ3430">
        <v>0</v>
      </c>
      <c r="AL3430" s="70"/>
      <c r="BM3430" s="135" t="s">
        <v>605</v>
      </c>
      <c r="BN3430" s="136" t="s">
        <v>285</v>
      </c>
      <c r="BO3430" s="101"/>
      <c r="BR3430" s="109" t="str">
        <f t="shared" si="53"/>
        <v>SH-25-3419</v>
      </c>
      <c r="BS3430" s="109" t="s">
        <v>332</v>
      </c>
      <c r="BT3430" t="s">
        <v>92</v>
      </c>
      <c r="BU3430" t="s">
        <v>7241</v>
      </c>
    </row>
    <row r="3431" spans="1:73" hidden="1">
      <c r="A3431" s="103" t="s">
        <v>7242</v>
      </c>
      <c r="B3431" s="102">
        <v>45831</v>
      </c>
      <c r="C3431" s="104">
        <f>_xlfn.ISOWEEKNUM(Tabella2[[#This Row],[Date]])</f>
        <v>26</v>
      </c>
      <c r="D3431" s="104" t="s">
        <v>558</v>
      </c>
      <c r="E3431" s="104" t="s">
        <v>284</v>
      </c>
      <c r="F3431" s="104">
        <v>61</v>
      </c>
      <c r="G3431" s="104" t="s">
        <v>257</v>
      </c>
      <c r="H3431" s="105">
        <v>12</v>
      </c>
      <c r="I3431" s="104"/>
      <c r="J3431" s="104" t="s">
        <v>258</v>
      </c>
      <c r="K3431" s="104" t="s">
        <v>81</v>
      </c>
      <c r="L3431" s="104" t="s">
        <v>259</v>
      </c>
      <c r="M3431" s="104" t="s">
        <v>269</v>
      </c>
      <c r="N3431" s="104"/>
      <c r="O3431" s="106"/>
      <c r="P3431" s="111" t="s">
        <v>270</v>
      </c>
      <c r="Q3431" s="153" t="s">
        <v>605</v>
      </c>
      <c r="R3431" s="153" t="s">
        <v>285</v>
      </c>
      <c r="S3431" s="153">
        <v>4.1666666666666657E-2</v>
      </c>
      <c r="T3431" s="153" t="s">
        <v>605</v>
      </c>
      <c r="U3431" s="153" t="s">
        <v>285</v>
      </c>
      <c r="V3431" s="153">
        <f>IF(ISBLANK(T3431),"",Tabella2[[#This Row],[ACT STOP]]-Tabella2[[#This Row],[ACT START]])</f>
        <v>4.1666666666666685E-2</v>
      </c>
      <c r="W3431" s="104" t="s">
        <v>92</v>
      </c>
      <c r="X3431" s="104" t="s">
        <v>91</v>
      </c>
      <c r="Y3431" s="110"/>
      <c r="Z3431" s="106"/>
      <c r="AA3431" s="104"/>
      <c r="AB3431" s="107"/>
      <c r="AC3431" s="72">
        <v>1</v>
      </c>
      <c r="AH3431" s="70"/>
      <c r="AI3431" s="70"/>
      <c r="AJ3431">
        <v>0</v>
      </c>
      <c r="AL3431" s="70"/>
      <c r="BM3431" s="135" t="s">
        <v>605</v>
      </c>
      <c r="BN3431" s="136" t="s">
        <v>285</v>
      </c>
      <c r="BO3431" s="101"/>
      <c r="BR3431" s="109" t="str">
        <f t="shared" si="53"/>
        <v>SH-25-3420</v>
      </c>
      <c r="BS3431" s="109" t="s">
        <v>266</v>
      </c>
      <c r="BT3431" t="s">
        <v>92</v>
      </c>
      <c r="BU3431" t="s">
        <v>7243</v>
      </c>
    </row>
    <row r="3432" spans="1:73" hidden="1">
      <c r="A3432" s="103" t="s">
        <v>7244</v>
      </c>
      <c r="B3432" s="102">
        <v>45831</v>
      </c>
      <c r="C3432" s="104">
        <f>_xlfn.ISOWEEKNUM(Tabella2[[#This Row],[Date]])</f>
        <v>26</v>
      </c>
      <c r="D3432" s="104" t="s">
        <v>817</v>
      </c>
      <c r="E3432" s="104" t="s">
        <v>284</v>
      </c>
      <c r="F3432" s="104">
        <v>74</v>
      </c>
      <c r="G3432" s="104" t="s">
        <v>284</v>
      </c>
      <c r="H3432" s="105">
        <v>23</v>
      </c>
      <c r="I3432" s="104"/>
      <c r="J3432" s="104" t="s">
        <v>258</v>
      </c>
      <c r="K3432" s="104" t="s">
        <v>77</v>
      </c>
      <c r="L3432" s="104" t="s">
        <v>259</v>
      </c>
      <c r="M3432" s="104" t="s">
        <v>276</v>
      </c>
      <c r="N3432" s="104"/>
      <c r="O3432" s="106"/>
      <c r="P3432" s="111" t="s">
        <v>510</v>
      </c>
      <c r="Q3432" s="153" t="s">
        <v>605</v>
      </c>
      <c r="R3432" s="153" t="s">
        <v>285</v>
      </c>
      <c r="S3432" s="153">
        <v>4.1666666666666657E-2</v>
      </c>
      <c r="T3432" s="153" t="s">
        <v>605</v>
      </c>
      <c r="U3432" s="153">
        <v>0.2986111111111111</v>
      </c>
      <c r="V3432" s="153">
        <f>IF(ISBLANK(T3432),"",Tabella2[[#This Row],[ACT STOP]]-Tabella2[[#This Row],[ACT START]])</f>
        <v>4.8611111111111105E-2</v>
      </c>
      <c r="W3432" s="104" t="s">
        <v>92</v>
      </c>
      <c r="X3432" s="104" t="s">
        <v>91</v>
      </c>
      <c r="Y3432" s="110"/>
      <c r="Z3432" s="106"/>
      <c r="AA3432" s="104"/>
      <c r="AB3432" s="107"/>
      <c r="AC3432" s="72">
        <v>1</v>
      </c>
      <c r="AH3432" s="70"/>
      <c r="AI3432" s="70"/>
      <c r="AJ3432">
        <v>0</v>
      </c>
      <c r="AL3432" s="70"/>
      <c r="BM3432" s="135" t="s">
        <v>605</v>
      </c>
      <c r="BN3432" s="136">
        <v>0.2986111111111111</v>
      </c>
      <c r="BO3432" s="101"/>
      <c r="BR3432" s="109" t="str">
        <f t="shared" si="53"/>
        <v>SH-25-3421</v>
      </c>
      <c r="BS3432" s="109" t="s">
        <v>358</v>
      </c>
      <c r="BT3432" t="s">
        <v>92</v>
      </c>
      <c r="BU3432" t="s">
        <v>7245</v>
      </c>
    </row>
    <row r="3433" spans="1:73" hidden="1">
      <c r="A3433" s="103" t="s">
        <v>7246</v>
      </c>
      <c r="B3433" s="102">
        <v>45831</v>
      </c>
      <c r="C3433" s="104">
        <f>_xlfn.ISOWEEKNUM(Tabella2[[#This Row],[Date]])</f>
        <v>26</v>
      </c>
      <c r="D3433" s="104" t="s">
        <v>348</v>
      </c>
      <c r="E3433" s="104" t="s">
        <v>284</v>
      </c>
      <c r="F3433" s="104">
        <v>57</v>
      </c>
      <c r="G3433" s="104" t="s">
        <v>257</v>
      </c>
      <c r="H3433" s="105">
        <v>5</v>
      </c>
      <c r="I3433" s="104"/>
      <c r="J3433" s="104" t="s">
        <v>258</v>
      </c>
      <c r="K3433" s="104" t="s">
        <v>79</v>
      </c>
      <c r="L3433" s="104" t="s">
        <v>299</v>
      </c>
      <c r="M3433" s="104" t="s">
        <v>276</v>
      </c>
      <c r="N3433" s="104"/>
      <c r="O3433" s="108" t="str">
        <f>A959</f>
        <v>13361</v>
      </c>
      <c r="P3433" s="111" t="s">
        <v>2791</v>
      </c>
      <c r="Q3433" s="153" t="s">
        <v>617</v>
      </c>
      <c r="R3433" s="153" t="s">
        <v>525</v>
      </c>
      <c r="S3433" s="153">
        <v>4.1666666666666657E-2</v>
      </c>
      <c r="T3433" s="153">
        <v>0.3125</v>
      </c>
      <c r="U3433" s="153">
        <v>0.35416666666666669</v>
      </c>
      <c r="V3433" s="153">
        <f>IF(ISBLANK(T3433),"",Tabella2[[#This Row],[ACT STOP]]-Tabella2[[#This Row],[ACT START]])</f>
        <v>4.1666666666666685E-2</v>
      </c>
      <c r="W3433" s="104" t="s">
        <v>92</v>
      </c>
      <c r="X3433" s="104" t="s">
        <v>91</v>
      </c>
      <c r="Y3433" s="110"/>
      <c r="Z3433" s="106"/>
      <c r="AA3433" s="104"/>
      <c r="AB3433" s="107"/>
      <c r="AC3433" s="72">
        <v>1</v>
      </c>
      <c r="AH3433" s="70"/>
      <c r="AI3433" s="70"/>
      <c r="AJ3433">
        <v>0</v>
      </c>
      <c r="AL3433" s="70"/>
      <c r="BM3433" s="135">
        <v>0.3125</v>
      </c>
      <c r="BN3433" s="136">
        <v>0.35416666666666669</v>
      </c>
      <c r="BO3433" s="101"/>
      <c r="BR3433" s="109" t="str">
        <f t="shared" si="53"/>
        <v>SH-25-3422</v>
      </c>
      <c r="BS3433" s="109" t="s">
        <v>416</v>
      </c>
      <c r="BT3433" t="s">
        <v>92</v>
      </c>
      <c r="BU3433" t="s">
        <v>7247</v>
      </c>
    </row>
    <row r="3434" spans="1:73" ht="31.5" hidden="1" customHeight="1">
      <c r="A3434" s="103" t="s">
        <v>7248</v>
      </c>
      <c r="B3434" s="102">
        <v>45831</v>
      </c>
      <c r="C3434" s="104">
        <f>_xlfn.ISOWEEKNUM(Tabella2[[#This Row],[Date]])</f>
        <v>26</v>
      </c>
      <c r="D3434" s="104" t="s">
        <v>471</v>
      </c>
      <c r="E3434" s="104" t="s">
        <v>327</v>
      </c>
      <c r="F3434" s="104">
        <v>34</v>
      </c>
      <c r="G3434" s="104" t="s">
        <v>257</v>
      </c>
      <c r="H3434" s="105">
        <v>32</v>
      </c>
      <c r="I3434" s="104" t="s">
        <v>258</v>
      </c>
      <c r="J3434" s="104"/>
      <c r="K3434" s="104" t="s">
        <v>83</v>
      </c>
      <c r="L3434" s="104" t="s">
        <v>299</v>
      </c>
      <c r="M3434" s="104" t="s">
        <v>276</v>
      </c>
      <c r="N3434" s="104"/>
      <c r="O3434" s="108" t="str">
        <f>A960</f>
        <v>13362</v>
      </c>
      <c r="P3434" s="111" t="s">
        <v>1209</v>
      </c>
      <c r="Q3434" s="153" t="s">
        <v>617</v>
      </c>
      <c r="R3434" s="153" t="s">
        <v>286</v>
      </c>
      <c r="S3434" s="153">
        <v>2.0833333333333329E-2</v>
      </c>
      <c r="T3434" s="153">
        <v>0.3298611111111111</v>
      </c>
      <c r="U3434" s="153">
        <v>0.35416666666666669</v>
      </c>
      <c r="V3434" s="153">
        <f>IF(ISBLANK(T3434),"",Tabella2[[#This Row],[ACT STOP]]-Tabella2[[#This Row],[ACT START]])</f>
        <v>2.430555555555558E-2</v>
      </c>
      <c r="W3434" s="104" t="s">
        <v>92</v>
      </c>
      <c r="X3434" s="104" t="s">
        <v>91</v>
      </c>
      <c r="Y3434" s="110" t="s">
        <v>7249</v>
      </c>
      <c r="Z3434" s="106"/>
      <c r="AA3434" s="104"/>
      <c r="AB3434" s="107"/>
      <c r="AC3434" s="72">
        <v>1</v>
      </c>
      <c r="AH3434" s="70"/>
      <c r="AI3434" s="70"/>
      <c r="AJ3434">
        <v>0</v>
      </c>
      <c r="AL3434" s="70"/>
      <c r="BM3434" s="135">
        <v>0.3263888888888889</v>
      </c>
      <c r="BN3434" s="136">
        <v>0.35416666666666669</v>
      </c>
      <c r="BO3434" s="101">
        <v>1.388888888888889E-2</v>
      </c>
      <c r="BQ3434" t="s">
        <v>94</v>
      </c>
      <c r="BR3434" s="109" t="str">
        <f t="shared" si="53"/>
        <v>SH-25-3423</v>
      </c>
      <c r="BS3434" s="109" t="s">
        <v>356</v>
      </c>
      <c r="BT3434" t="s">
        <v>92</v>
      </c>
      <c r="BU3434" t="s">
        <v>7250</v>
      </c>
    </row>
    <row r="3435" spans="1:73" hidden="1">
      <c r="A3435" s="103" t="s">
        <v>7251</v>
      </c>
      <c r="B3435" s="102">
        <v>45831</v>
      </c>
      <c r="C3435" s="104">
        <f>_xlfn.ISOWEEKNUM(Tabella2[[#This Row],[Date]])</f>
        <v>26</v>
      </c>
      <c r="D3435" s="104" t="s">
        <v>558</v>
      </c>
      <c r="E3435" s="104" t="s">
        <v>284</v>
      </c>
      <c r="F3435" s="104">
        <v>60</v>
      </c>
      <c r="G3435" s="104" t="s">
        <v>257</v>
      </c>
      <c r="H3435" s="105">
        <v>10</v>
      </c>
      <c r="I3435" s="104"/>
      <c r="J3435" s="104" t="s">
        <v>258</v>
      </c>
      <c r="K3435" s="104" t="s">
        <v>81</v>
      </c>
      <c r="L3435" s="104" t="s">
        <v>259</v>
      </c>
      <c r="M3435" s="104" t="s">
        <v>269</v>
      </c>
      <c r="N3435" s="104"/>
      <c r="O3435" s="106"/>
      <c r="P3435" s="111" t="s">
        <v>270</v>
      </c>
      <c r="Q3435" s="153" t="s">
        <v>617</v>
      </c>
      <c r="R3435" s="153" t="s">
        <v>525</v>
      </c>
      <c r="S3435" s="153">
        <v>4.1666666666666657E-2</v>
      </c>
      <c r="T3435" s="153" t="s">
        <v>617</v>
      </c>
      <c r="U3435" s="153" t="s">
        <v>525</v>
      </c>
      <c r="V3435" s="153">
        <f>IF(ISBLANK(T3435),"",Tabella2[[#This Row],[ACT STOP]]-Tabella2[[#This Row],[ACT START]])</f>
        <v>4.1666666666666685E-2</v>
      </c>
      <c r="W3435" s="104" t="s">
        <v>92</v>
      </c>
      <c r="X3435" s="104" t="s">
        <v>91</v>
      </c>
      <c r="Y3435" s="110"/>
      <c r="Z3435" s="106"/>
      <c r="AA3435" s="104"/>
      <c r="AB3435" s="107"/>
      <c r="AC3435" s="72">
        <v>1</v>
      </c>
      <c r="AH3435" s="70"/>
      <c r="AI3435" s="70"/>
      <c r="AJ3435">
        <v>0</v>
      </c>
      <c r="AL3435" s="70"/>
      <c r="BM3435" s="135" t="s">
        <v>617</v>
      </c>
      <c r="BN3435" s="136" t="s">
        <v>525</v>
      </c>
      <c r="BO3435" s="101"/>
      <c r="BR3435" s="109" t="str">
        <f t="shared" si="53"/>
        <v>SH-25-3424</v>
      </c>
      <c r="BS3435" s="109" t="s">
        <v>552</v>
      </c>
      <c r="BT3435" t="s">
        <v>92</v>
      </c>
      <c r="BU3435" t="s">
        <v>7252</v>
      </c>
    </row>
    <row r="3436" spans="1:73" hidden="1">
      <c r="A3436" s="103" t="s">
        <v>7253</v>
      </c>
      <c r="B3436" s="102">
        <v>45831</v>
      </c>
      <c r="C3436" s="104">
        <f>_xlfn.ISOWEEKNUM(Tabella2[[#This Row],[Date]])</f>
        <v>26</v>
      </c>
      <c r="D3436" s="104" t="s">
        <v>421</v>
      </c>
      <c r="E3436" s="104" t="s">
        <v>327</v>
      </c>
      <c r="F3436" s="104">
        <v>71</v>
      </c>
      <c r="G3436" s="104" t="s">
        <v>284</v>
      </c>
      <c r="H3436" s="105">
        <v>9</v>
      </c>
      <c r="I3436" s="104" t="s">
        <v>258</v>
      </c>
      <c r="J3436" s="104"/>
      <c r="K3436" s="104" t="s">
        <v>79</v>
      </c>
      <c r="L3436" s="104" t="s">
        <v>299</v>
      </c>
      <c r="M3436" s="104" t="s">
        <v>386</v>
      </c>
      <c r="N3436" s="104"/>
      <c r="O3436" s="108" t="str">
        <f>A3437</f>
        <v>15839</v>
      </c>
      <c r="P3436" s="111" t="s">
        <v>3577</v>
      </c>
      <c r="Q3436" s="153" t="s">
        <v>272</v>
      </c>
      <c r="R3436" s="153" t="s">
        <v>576</v>
      </c>
      <c r="S3436" s="153">
        <v>4.1666666666666657E-2</v>
      </c>
      <c r="T3436" s="153">
        <v>0.56597222222222221</v>
      </c>
      <c r="U3436" s="153">
        <v>0.58333333333333337</v>
      </c>
      <c r="V3436" s="153">
        <f>IF(ISBLANK(T3436),"",Tabella2[[#This Row],[ACT STOP]]-Tabella2[[#This Row],[ACT START]])</f>
        <v>1.736111111111116E-2</v>
      </c>
      <c r="W3436" s="104" t="s">
        <v>116</v>
      </c>
      <c r="X3436" s="104" t="s">
        <v>113</v>
      </c>
      <c r="Y3436" s="110" t="s">
        <v>7254</v>
      </c>
      <c r="Z3436" s="106"/>
      <c r="AA3436" s="104"/>
      <c r="AB3436" s="107"/>
      <c r="AC3436" s="72">
        <v>0</v>
      </c>
      <c r="AH3436" s="70"/>
      <c r="AI3436" s="70"/>
      <c r="AJ3436">
        <v>0</v>
      </c>
      <c r="AL3436" s="70"/>
      <c r="BL3436" t="s">
        <v>7255</v>
      </c>
      <c r="BM3436" s="135">
        <v>0.56597222222222221</v>
      </c>
      <c r="BN3436" s="136">
        <v>0.58333333333333337</v>
      </c>
      <c r="BO3436" s="101"/>
      <c r="BR3436" s="109" t="str">
        <f t="shared" si="53"/>
        <v>SH-25-3425</v>
      </c>
      <c r="BS3436" s="109" t="s">
        <v>339</v>
      </c>
      <c r="BT3436" t="s">
        <v>100</v>
      </c>
      <c r="BU3436" t="s">
        <v>7256</v>
      </c>
    </row>
    <row r="3437" spans="1:73" hidden="1">
      <c r="A3437" s="103" t="s">
        <v>7257</v>
      </c>
      <c r="B3437" s="102">
        <v>45831</v>
      </c>
      <c r="C3437" s="104">
        <f>_xlfn.ISOWEEKNUM(Tabella2[[#This Row],[Date]])</f>
        <v>26</v>
      </c>
      <c r="D3437" s="104" t="s">
        <v>421</v>
      </c>
      <c r="E3437" s="104" t="s">
        <v>327</v>
      </c>
      <c r="F3437" s="104">
        <v>73</v>
      </c>
      <c r="G3437" s="104" t="s">
        <v>257</v>
      </c>
      <c r="H3437" s="105">
        <v>32</v>
      </c>
      <c r="I3437" s="104" t="s">
        <v>258</v>
      </c>
      <c r="J3437" s="104"/>
      <c r="K3437" s="104" t="s">
        <v>78</v>
      </c>
      <c r="L3437" s="104" t="s">
        <v>299</v>
      </c>
      <c r="M3437" s="104" t="s">
        <v>386</v>
      </c>
      <c r="N3437" s="104"/>
      <c r="O3437" s="108" t="str">
        <f>A3436</f>
        <v>15838</v>
      </c>
      <c r="P3437" s="111" t="s">
        <v>3577</v>
      </c>
      <c r="Q3437" s="153">
        <v>0.5625</v>
      </c>
      <c r="R3437" s="153">
        <v>0.60416666666666663</v>
      </c>
      <c r="S3437" s="153">
        <v>4.1666666666666657E-2</v>
      </c>
      <c r="T3437" s="153">
        <v>0.56597222222222221</v>
      </c>
      <c r="U3437" s="153">
        <v>0.58333333333333337</v>
      </c>
      <c r="V3437" s="153">
        <f>IF(ISBLANK(T3437),"",Tabella2[[#This Row],[ACT STOP]]-Tabella2[[#This Row],[ACT START]])</f>
        <v>1.736111111111116E-2</v>
      </c>
      <c r="W3437" s="104" t="s">
        <v>116</v>
      </c>
      <c r="X3437" s="104" t="s">
        <v>113</v>
      </c>
      <c r="Y3437" s="110" t="s">
        <v>7258</v>
      </c>
      <c r="Z3437" s="106"/>
      <c r="AA3437" s="104"/>
      <c r="AB3437" s="107"/>
      <c r="AC3437" s="72">
        <v>0</v>
      </c>
      <c r="AH3437" s="70"/>
      <c r="AI3437" s="70"/>
      <c r="AJ3437">
        <v>0</v>
      </c>
      <c r="AL3437" s="70"/>
      <c r="BL3437" t="s">
        <v>7255</v>
      </c>
      <c r="BM3437" s="135">
        <v>0.56597222222222221</v>
      </c>
      <c r="BN3437" s="136">
        <v>0.58333333333333337</v>
      </c>
      <c r="BO3437" s="101"/>
      <c r="BR3437" s="109" t="str">
        <f t="shared" si="53"/>
        <v>SH-25-3426</v>
      </c>
      <c r="BS3437" s="109" t="s">
        <v>356</v>
      </c>
      <c r="BT3437" t="s">
        <v>100</v>
      </c>
      <c r="BU3437" t="s">
        <v>7259</v>
      </c>
    </row>
    <row r="3438" spans="1:73" hidden="1">
      <c r="A3438" s="103" t="s">
        <v>7260</v>
      </c>
      <c r="B3438" s="102">
        <v>45831</v>
      </c>
      <c r="C3438" s="104">
        <f>_xlfn.ISOWEEKNUM(Tabella2[[#This Row],[Date]])</f>
        <v>26</v>
      </c>
      <c r="D3438" s="104" t="s">
        <v>763</v>
      </c>
      <c r="E3438" s="104" t="s">
        <v>256</v>
      </c>
      <c r="F3438" s="104">
        <v>65</v>
      </c>
      <c r="G3438" s="104" t="s">
        <v>284</v>
      </c>
      <c r="H3438" s="105">
        <v>9</v>
      </c>
      <c r="I3438" s="104"/>
      <c r="J3438" s="104" t="s">
        <v>258</v>
      </c>
      <c r="K3438" s="104" t="s">
        <v>77</v>
      </c>
      <c r="L3438" s="104" t="s">
        <v>259</v>
      </c>
      <c r="M3438" s="104" t="s">
        <v>276</v>
      </c>
      <c r="N3438" s="104"/>
      <c r="O3438" s="106"/>
      <c r="P3438" s="111" t="s">
        <v>871</v>
      </c>
      <c r="Q3438" s="153" t="s">
        <v>617</v>
      </c>
      <c r="R3438" s="153" t="s">
        <v>525</v>
      </c>
      <c r="S3438" s="153">
        <v>4.1666666666666657E-2</v>
      </c>
      <c r="T3438" s="153" t="s">
        <v>617</v>
      </c>
      <c r="U3438" s="153" t="s">
        <v>525</v>
      </c>
      <c r="V3438" s="153">
        <f>IF(ISBLANK(T3438),"",Tabella2[[#This Row],[ACT STOP]]-Tabella2[[#This Row],[ACT START]])</f>
        <v>4.1666666666666685E-2</v>
      </c>
      <c r="W3438" s="104" t="s">
        <v>92</v>
      </c>
      <c r="X3438" s="104" t="s">
        <v>91</v>
      </c>
      <c r="Y3438" s="110"/>
      <c r="Z3438" s="106"/>
      <c r="AA3438" s="104"/>
      <c r="AB3438" s="107"/>
      <c r="AC3438" s="72">
        <v>1</v>
      </c>
      <c r="AH3438" s="70"/>
      <c r="AI3438" s="70"/>
      <c r="AJ3438">
        <v>0</v>
      </c>
      <c r="AL3438" s="70"/>
      <c r="BM3438" s="135" t="s">
        <v>617</v>
      </c>
      <c r="BN3438" s="136" t="s">
        <v>525</v>
      </c>
      <c r="BO3438" s="101"/>
      <c r="BR3438" s="109" t="str">
        <f t="shared" si="53"/>
        <v>SH-25-3427</v>
      </c>
      <c r="BS3438" s="109" t="s">
        <v>339</v>
      </c>
      <c r="BT3438" t="s">
        <v>92</v>
      </c>
      <c r="BU3438" t="s">
        <v>7261</v>
      </c>
    </row>
    <row r="3439" spans="1:73" hidden="1">
      <c r="A3439" s="103" t="s">
        <v>7262</v>
      </c>
      <c r="B3439" s="102">
        <v>45831</v>
      </c>
      <c r="C3439" s="104">
        <f>_xlfn.ISOWEEKNUM(Tabella2[[#This Row],[Date]])</f>
        <v>26</v>
      </c>
      <c r="D3439" s="104" t="s">
        <v>574</v>
      </c>
      <c r="E3439" s="104" t="s">
        <v>284</v>
      </c>
      <c r="F3439" s="104">
        <v>66</v>
      </c>
      <c r="G3439" s="104" t="s">
        <v>257</v>
      </c>
      <c r="H3439" s="105">
        <v>2</v>
      </c>
      <c r="I3439" s="104"/>
      <c r="J3439" s="104" t="s">
        <v>258</v>
      </c>
      <c r="K3439" s="104" t="s">
        <v>79</v>
      </c>
      <c r="L3439" s="104" t="s">
        <v>299</v>
      </c>
      <c r="M3439" s="104" t="s">
        <v>276</v>
      </c>
      <c r="N3439" s="104"/>
      <c r="O3439" s="108" t="str">
        <f>A961</f>
        <v>13363</v>
      </c>
      <c r="P3439" s="111" t="s">
        <v>844</v>
      </c>
      <c r="Q3439" s="153" t="s">
        <v>631</v>
      </c>
      <c r="R3439" s="153" t="s">
        <v>498</v>
      </c>
      <c r="S3439" s="153">
        <v>4.1666666666666657E-2</v>
      </c>
      <c r="T3439" s="153" t="s">
        <v>631</v>
      </c>
      <c r="U3439" s="153" t="s">
        <v>498</v>
      </c>
      <c r="V3439" s="153">
        <f>IF(ISBLANK(T3439),"",Tabella2[[#This Row],[ACT STOP]]-Tabella2[[#This Row],[ACT START]])</f>
        <v>4.1666666666666685E-2</v>
      </c>
      <c r="W3439" s="104" t="s">
        <v>92</v>
      </c>
      <c r="X3439" s="104" t="s">
        <v>91</v>
      </c>
      <c r="Y3439" s="110"/>
      <c r="Z3439" s="106"/>
      <c r="AA3439" s="104"/>
      <c r="AB3439" s="107"/>
      <c r="AC3439" s="72">
        <v>1</v>
      </c>
      <c r="AH3439" s="70"/>
      <c r="AI3439" s="70"/>
      <c r="AJ3439">
        <v>0</v>
      </c>
      <c r="AL3439" s="70"/>
      <c r="BM3439" s="135" t="s">
        <v>631</v>
      </c>
      <c r="BN3439" s="136" t="s">
        <v>498</v>
      </c>
      <c r="BO3439" s="101"/>
      <c r="BR3439" s="109" t="str">
        <f t="shared" si="53"/>
        <v>SH-25-3428</v>
      </c>
      <c r="BS3439" s="109" t="s">
        <v>368</v>
      </c>
      <c r="BT3439" t="s">
        <v>92</v>
      </c>
      <c r="BU3439" t="s">
        <v>7263</v>
      </c>
    </row>
    <row r="3440" spans="1:73" hidden="1">
      <c r="A3440" s="103" t="s">
        <v>7264</v>
      </c>
      <c r="B3440" s="102">
        <v>45831</v>
      </c>
      <c r="C3440" s="104">
        <f>_xlfn.ISOWEEKNUM(Tabella2[[#This Row],[Date]])</f>
        <v>26</v>
      </c>
      <c r="D3440" s="104" t="s">
        <v>321</v>
      </c>
      <c r="E3440" s="104" t="s">
        <v>284</v>
      </c>
      <c r="F3440" s="104">
        <v>51</v>
      </c>
      <c r="G3440" s="104" t="s">
        <v>257</v>
      </c>
      <c r="H3440" s="105">
        <v>14</v>
      </c>
      <c r="I3440" s="104"/>
      <c r="J3440" s="104" t="s">
        <v>258</v>
      </c>
      <c r="K3440" s="104" t="s">
        <v>83</v>
      </c>
      <c r="L3440" s="104" t="s">
        <v>299</v>
      </c>
      <c r="M3440" s="104" t="s">
        <v>276</v>
      </c>
      <c r="N3440" s="104"/>
      <c r="O3440" s="108" t="str">
        <f>A962</f>
        <v>13364</v>
      </c>
      <c r="P3440" s="111" t="s">
        <v>2947</v>
      </c>
      <c r="Q3440" s="153" t="s">
        <v>631</v>
      </c>
      <c r="R3440" s="153" t="s">
        <v>498</v>
      </c>
      <c r="S3440" s="153">
        <v>4.1666666666666657E-2</v>
      </c>
      <c r="T3440" s="153">
        <v>0.375</v>
      </c>
      <c r="U3440" s="153">
        <v>0.40972222222222221</v>
      </c>
      <c r="V3440" s="153">
        <f>IF(ISBLANK(T3440),"",Tabella2[[#This Row],[ACT STOP]]-Tabella2[[#This Row],[ACT START]])</f>
        <v>3.472222222222221E-2</v>
      </c>
      <c r="W3440" s="104" t="s">
        <v>92</v>
      </c>
      <c r="X3440" s="104" t="s">
        <v>91</v>
      </c>
      <c r="Y3440" s="110"/>
      <c r="Z3440" s="106"/>
      <c r="AA3440" s="104"/>
      <c r="AB3440" s="107"/>
      <c r="AC3440" s="72">
        <v>1</v>
      </c>
      <c r="AH3440" s="70"/>
      <c r="AI3440" s="70"/>
      <c r="AJ3440">
        <v>0</v>
      </c>
      <c r="AL3440" s="70"/>
      <c r="BM3440" s="135">
        <v>0.375</v>
      </c>
      <c r="BN3440" s="136">
        <v>0.40972222222222221</v>
      </c>
      <c r="BO3440" s="101"/>
      <c r="BR3440" s="109" t="str">
        <f t="shared" si="53"/>
        <v>SH-25-3429</v>
      </c>
      <c r="BS3440" s="109" t="s">
        <v>372</v>
      </c>
      <c r="BT3440" t="s">
        <v>92</v>
      </c>
      <c r="BU3440" t="s">
        <v>7265</v>
      </c>
    </row>
    <row r="3441" spans="1:73" hidden="1">
      <c r="A3441" s="103" t="s">
        <v>7266</v>
      </c>
      <c r="B3441" s="102">
        <v>45831</v>
      </c>
      <c r="C3441" s="104">
        <f>_xlfn.ISOWEEKNUM(Tabella2[[#This Row],[Date]])</f>
        <v>26</v>
      </c>
      <c r="D3441" s="104" t="s">
        <v>817</v>
      </c>
      <c r="E3441" s="104" t="s">
        <v>284</v>
      </c>
      <c r="F3441" s="104">
        <v>73</v>
      </c>
      <c r="G3441" s="104" t="s">
        <v>284</v>
      </c>
      <c r="H3441" s="105">
        <v>23</v>
      </c>
      <c r="I3441" s="104"/>
      <c r="J3441" s="104" t="s">
        <v>258</v>
      </c>
      <c r="K3441" s="104" t="s">
        <v>81</v>
      </c>
      <c r="L3441" s="104" t="s">
        <v>259</v>
      </c>
      <c r="M3441" s="104" t="s">
        <v>276</v>
      </c>
      <c r="N3441" s="104"/>
      <c r="O3441" s="106"/>
      <c r="P3441" s="111" t="s">
        <v>510</v>
      </c>
      <c r="Q3441" s="153" t="s">
        <v>631</v>
      </c>
      <c r="R3441" s="153" t="s">
        <v>498</v>
      </c>
      <c r="S3441" s="153">
        <v>4.1666666666666657E-2</v>
      </c>
      <c r="T3441" s="153" t="s">
        <v>631</v>
      </c>
      <c r="U3441" s="153" t="s">
        <v>498</v>
      </c>
      <c r="V3441" s="153">
        <f>IF(ISBLANK(T3441),"",Tabella2[[#This Row],[ACT STOP]]-Tabella2[[#This Row],[ACT START]])</f>
        <v>4.1666666666666685E-2</v>
      </c>
      <c r="W3441" s="104" t="s">
        <v>92</v>
      </c>
      <c r="X3441" s="104" t="s">
        <v>91</v>
      </c>
      <c r="Y3441" s="110"/>
      <c r="Z3441" s="106"/>
      <c r="AA3441" s="104"/>
      <c r="AB3441" s="107"/>
      <c r="AC3441" s="72">
        <v>1</v>
      </c>
      <c r="AH3441" s="70"/>
      <c r="AI3441" s="70"/>
      <c r="AJ3441">
        <v>0</v>
      </c>
      <c r="AL3441" s="70"/>
      <c r="BM3441" s="135" t="s">
        <v>631</v>
      </c>
      <c r="BN3441" s="136" t="s">
        <v>498</v>
      </c>
      <c r="BO3441" s="101"/>
      <c r="BR3441" s="109" t="str">
        <f t="shared" si="53"/>
        <v>SH-25-3430</v>
      </c>
      <c r="BS3441" s="109" t="s">
        <v>358</v>
      </c>
      <c r="BT3441" t="s">
        <v>92</v>
      </c>
      <c r="BU3441" t="s">
        <v>7267</v>
      </c>
    </row>
    <row r="3442" spans="1:73" hidden="1">
      <c r="A3442" s="103" t="s">
        <v>7268</v>
      </c>
      <c r="B3442" s="102">
        <v>45831</v>
      </c>
      <c r="C3442" s="104">
        <f>_xlfn.ISOWEEKNUM(Tabella2[[#This Row],[Date]])</f>
        <v>26</v>
      </c>
      <c r="D3442" s="104" t="s">
        <v>817</v>
      </c>
      <c r="E3442" s="104" t="s">
        <v>284</v>
      </c>
      <c r="F3442" s="104">
        <v>75</v>
      </c>
      <c r="G3442" s="104" t="s">
        <v>257</v>
      </c>
      <c r="H3442" s="105">
        <v>9</v>
      </c>
      <c r="I3442" s="104"/>
      <c r="J3442" s="104" t="s">
        <v>258</v>
      </c>
      <c r="K3442" s="104" t="s">
        <v>77</v>
      </c>
      <c r="L3442" s="104" t="s">
        <v>259</v>
      </c>
      <c r="M3442" s="104" t="s">
        <v>276</v>
      </c>
      <c r="N3442" s="104"/>
      <c r="O3442" s="106"/>
      <c r="P3442" s="111" t="s">
        <v>510</v>
      </c>
      <c r="Q3442" s="153" t="s">
        <v>631</v>
      </c>
      <c r="R3442" s="153" t="s">
        <v>498</v>
      </c>
      <c r="S3442" s="153">
        <v>4.1666666666666657E-2</v>
      </c>
      <c r="T3442" s="153" t="s">
        <v>631</v>
      </c>
      <c r="U3442" s="153" t="s">
        <v>498</v>
      </c>
      <c r="V3442" s="153">
        <f>IF(ISBLANK(T3442),"",Tabella2[[#This Row],[ACT STOP]]-Tabella2[[#This Row],[ACT START]])</f>
        <v>4.1666666666666685E-2</v>
      </c>
      <c r="W3442" s="104" t="s">
        <v>92</v>
      </c>
      <c r="X3442" s="104" t="s">
        <v>91</v>
      </c>
      <c r="Y3442" s="110"/>
      <c r="Z3442" s="106"/>
      <c r="AA3442" s="104"/>
      <c r="AB3442" s="107"/>
      <c r="AC3442" s="72">
        <v>1</v>
      </c>
      <c r="AH3442" s="70"/>
      <c r="AI3442" s="70"/>
      <c r="AJ3442">
        <v>0</v>
      </c>
      <c r="AL3442" s="70"/>
      <c r="BM3442" s="135" t="s">
        <v>631</v>
      </c>
      <c r="BN3442" s="136" t="s">
        <v>498</v>
      </c>
      <c r="BO3442" s="101"/>
      <c r="BR3442" s="109" t="str">
        <f t="shared" si="53"/>
        <v>SH-25-3431</v>
      </c>
      <c r="BS3442" s="109" t="s">
        <v>318</v>
      </c>
      <c r="BT3442" t="s">
        <v>92</v>
      </c>
      <c r="BU3442" t="s">
        <v>7269</v>
      </c>
    </row>
    <row r="3443" spans="1:73" hidden="1">
      <c r="A3443" s="103" t="s">
        <v>7270</v>
      </c>
      <c r="B3443" s="102">
        <v>45831</v>
      </c>
      <c r="C3443" s="104">
        <f>_xlfn.ISOWEEKNUM(Tabella2[[#This Row],[Date]])</f>
        <v>26</v>
      </c>
      <c r="D3443" s="104" t="s">
        <v>574</v>
      </c>
      <c r="E3443" s="104" t="s">
        <v>284</v>
      </c>
      <c r="F3443" s="104">
        <v>67</v>
      </c>
      <c r="G3443" s="104" t="s">
        <v>257</v>
      </c>
      <c r="H3443" s="105">
        <v>33</v>
      </c>
      <c r="I3443" s="104"/>
      <c r="J3443" s="104" t="s">
        <v>258</v>
      </c>
      <c r="K3443" s="104" t="s">
        <v>79</v>
      </c>
      <c r="L3443" s="104" t="s">
        <v>299</v>
      </c>
      <c r="M3443" s="104" t="s">
        <v>276</v>
      </c>
      <c r="N3443" s="104"/>
      <c r="O3443" s="108" t="str">
        <f>A963</f>
        <v>13365</v>
      </c>
      <c r="P3443" s="111" t="s">
        <v>844</v>
      </c>
      <c r="Q3443" s="153" t="s">
        <v>263</v>
      </c>
      <c r="R3443" s="153" t="s">
        <v>504</v>
      </c>
      <c r="S3443" s="153">
        <v>4.1666666666666657E-2</v>
      </c>
      <c r="T3443" s="153" t="s">
        <v>263</v>
      </c>
      <c r="U3443" s="153" t="s">
        <v>504</v>
      </c>
      <c r="V3443" s="153">
        <f>IF(ISBLANK(T3443),"",Tabella2[[#This Row],[ACT STOP]]-Tabella2[[#This Row],[ACT START]])</f>
        <v>4.1666666666666685E-2</v>
      </c>
      <c r="W3443" s="104" t="s">
        <v>92</v>
      </c>
      <c r="X3443" s="104" t="s">
        <v>91</v>
      </c>
      <c r="Y3443" s="110"/>
      <c r="Z3443" s="106"/>
      <c r="AA3443" s="104"/>
      <c r="AB3443" s="107"/>
      <c r="AC3443" s="72">
        <v>1</v>
      </c>
      <c r="AH3443" s="70"/>
      <c r="AI3443" s="70"/>
      <c r="AJ3443">
        <v>0</v>
      </c>
      <c r="AL3443" s="70"/>
      <c r="BM3443" s="135" t="s">
        <v>263</v>
      </c>
      <c r="BN3443" s="136" t="s">
        <v>504</v>
      </c>
      <c r="BO3443" s="101"/>
      <c r="BR3443" s="109" t="str">
        <f t="shared" si="53"/>
        <v>SH-25-3432</v>
      </c>
      <c r="BS3443" s="109" t="s">
        <v>458</v>
      </c>
      <c r="BT3443" t="s">
        <v>92</v>
      </c>
      <c r="BU3443" t="s">
        <v>7271</v>
      </c>
    </row>
    <row r="3444" spans="1:73" hidden="1">
      <c r="A3444" s="103" t="s">
        <v>7272</v>
      </c>
      <c r="B3444" s="102">
        <v>45831</v>
      </c>
      <c r="C3444" s="104">
        <f>_xlfn.ISOWEEKNUM(Tabella2[[#This Row],[Date]])</f>
        <v>26</v>
      </c>
      <c r="D3444" s="104" t="s">
        <v>275</v>
      </c>
      <c r="E3444" s="104" t="s">
        <v>256</v>
      </c>
      <c r="F3444" s="104">
        <v>61</v>
      </c>
      <c r="G3444" s="104" t="s">
        <v>284</v>
      </c>
      <c r="H3444" s="105">
        <v>9</v>
      </c>
      <c r="I3444" s="104" t="s">
        <v>258</v>
      </c>
      <c r="J3444" s="104"/>
      <c r="K3444" s="104" t="s">
        <v>83</v>
      </c>
      <c r="L3444" s="104" t="s">
        <v>259</v>
      </c>
      <c r="M3444" s="104" t="s">
        <v>260</v>
      </c>
      <c r="N3444" s="104"/>
      <c r="O3444" s="106"/>
      <c r="P3444" s="111" t="s">
        <v>1938</v>
      </c>
      <c r="Q3444" s="153" t="s">
        <v>263</v>
      </c>
      <c r="R3444" s="153" t="s">
        <v>504</v>
      </c>
      <c r="S3444" s="153">
        <v>4.1666666666666657E-2</v>
      </c>
      <c r="T3444" s="153" t="s">
        <v>263</v>
      </c>
      <c r="U3444" s="153">
        <v>0.47222222222222221</v>
      </c>
      <c r="V3444" s="153">
        <f>IF(ISBLANK(T3444),"",Tabella2[[#This Row],[ACT STOP]]-Tabella2[[#This Row],[ACT START]])</f>
        <v>3.472222222222221E-2</v>
      </c>
      <c r="W3444" s="104" t="s">
        <v>92</v>
      </c>
      <c r="X3444" s="104" t="s">
        <v>91</v>
      </c>
      <c r="Y3444" s="110"/>
      <c r="Z3444" s="106"/>
      <c r="AA3444" s="104"/>
      <c r="AB3444" s="107"/>
      <c r="AC3444" s="72">
        <v>1</v>
      </c>
      <c r="AH3444" s="70"/>
      <c r="AI3444" s="70"/>
      <c r="AJ3444">
        <v>0</v>
      </c>
      <c r="AL3444" s="70"/>
      <c r="BM3444" s="135" t="s">
        <v>263</v>
      </c>
      <c r="BN3444" s="136">
        <v>0.47222222222222221</v>
      </c>
      <c r="BO3444" s="101"/>
      <c r="BR3444" s="109" t="str">
        <f t="shared" si="53"/>
        <v>SH-25-3433</v>
      </c>
      <c r="BS3444" s="109" t="s">
        <v>339</v>
      </c>
      <c r="BT3444" t="s">
        <v>92</v>
      </c>
      <c r="BU3444" t="s">
        <v>7273</v>
      </c>
    </row>
    <row r="3445" spans="1:73" ht="15.75" hidden="1" customHeight="1">
      <c r="A3445" s="103" t="s">
        <v>7274</v>
      </c>
      <c r="B3445" s="102">
        <v>45831</v>
      </c>
      <c r="C3445" s="104">
        <f>_xlfn.ISOWEEKNUM(Tabella2[[#This Row],[Date]])</f>
        <v>26</v>
      </c>
      <c r="D3445" s="104" t="s">
        <v>860</v>
      </c>
      <c r="E3445" s="104" t="s">
        <v>284</v>
      </c>
      <c r="F3445" s="104">
        <v>81</v>
      </c>
      <c r="G3445" s="104" t="s">
        <v>257</v>
      </c>
      <c r="H3445" s="105">
        <v>32</v>
      </c>
      <c r="I3445" s="104"/>
      <c r="J3445" s="104" t="s">
        <v>258</v>
      </c>
      <c r="K3445" s="104" t="s">
        <v>80</v>
      </c>
      <c r="L3445" s="104" t="s">
        <v>259</v>
      </c>
      <c r="M3445" s="104" t="s">
        <v>764</v>
      </c>
      <c r="N3445" s="104"/>
      <c r="O3445" s="106"/>
      <c r="P3445" s="111" t="s">
        <v>765</v>
      </c>
      <c r="Q3445" s="153" t="s">
        <v>263</v>
      </c>
      <c r="R3445" s="153" t="s">
        <v>504</v>
      </c>
      <c r="S3445" s="153">
        <v>4.1666666666666657E-2</v>
      </c>
      <c r="T3445" s="153" t="s">
        <v>263</v>
      </c>
      <c r="U3445" s="153" t="s">
        <v>504</v>
      </c>
      <c r="V3445" s="153">
        <f>IF(ISBLANK(T3445),"",Tabella2[[#This Row],[ACT STOP]]-Tabella2[[#This Row],[ACT START]])</f>
        <v>4.1666666666666685E-2</v>
      </c>
      <c r="W3445" s="104" t="s">
        <v>92</v>
      </c>
      <c r="X3445" s="104" t="s">
        <v>91</v>
      </c>
      <c r="Y3445" s="110" t="s">
        <v>7275</v>
      </c>
      <c r="Z3445" s="106"/>
      <c r="AA3445" s="104"/>
      <c r="AB3445" s="107"/>
      <c r="AC3445" s="72">
        <v>1</v>
      </c>
      <c r="AH3445" s="70"/>
      <c r="AI3445" s="70"/>
      <c r="AJ3445">
        <v>0</v>
      </c>
      <c r="AL3445" s="70"/>
      <c r="BM3445" s="135" t="s">
        <v>263</v>
      </c>
      <c r="BN3445" s="136" t="s">
        <v>504</v>
      </c>
      <c r="BO3445" s="101"/>
      <c r="BR3445" s="109" t="str">
        <f t="shared" si="53"/>
        <v>SH-25-3434</v>
      </c>
      <c r="BS3445" s="109" t="s">
        <v>356</v>
      </c>
      <c r="BT3445" t="s">
        <v>92</v>
      </c>
      <c r="BU3445" t="s">
        <v>7276</v>
      </c>
    </row>
    <row r="3446" spans="1:73" hidden="1">
      <c r="A3446" s="103" t="s">
        <v>7277</v>
      </c>
      <c r="B3446" s="102">
        <v>45831</v>
      </c>
      <c r="C3446" s="104">
        <f>_xlfn.ISOWEEKNUM(Tabella2[[#This Row],[Date]])</f>
        <v>26</v>
      </c>
      <c r="D3446" s="104" t="s">
        <v>763</v>
      </c>
      <c r="E3446" s="104" t="s">
        <v>256</v>
      </c>
      <c r="F3446" s="104">
        <v>66</v>
      </c>
      <c r="G3446" s="104" t="s">
        <v>257</v>
      </c>
      <c r="H3446" s="105">
        <v>10</v>
      </c>
      <c r="I3446" s="104"/>
      <c r="J3446" s="104" t="s">
        <v>258</v>
      </c>
      <c r="K3446" s="104" t="s">
        <v>81</v>
      </c>
      <c r="L3446" s="104" t="s">
        <v>259</v>
      </c>
      <c r="M3446" s="104" t="s">
        <v>276</v>
      </c>
      <c r="N3446" s="104"/>
      <c r="O3446" s="106"/>
      <c r="P3446" s="111" t="s">
        <v>1828</v>
      </c>
      <c r="Q3446" s="153" t="s">
        <v>263</v>
      </c>
      <c r="R3446" s="153" t="s">
        <v>504</v>
      </c>
      <c r="S3446" s="153">
        <v>4.1666666666666657E-2</v>
      </c>
      <c r="T3446" s="153" t="s">
        <v>263</v>
      </c>
      <c r="U3446" s="153" t="s">
        <v>504</v>
      </c>
      <c r="V3446" s="153">
        <f>IF(ISBLANK(T3446),"",Tabella2[[#This Row],[ACT STOP]]-Tabella2[[#This Row],[ACT START]])</f>
        <v>4.1666666666666685E-2</v>
      </c>
      <c r="W3446" s="104" t="s">
        <v>92</v>
      </c>
      <c r="X3446" s="104" t="s">
        <v>91</v>
      </c>
      <c r="Y3446" s="110"/>
      <c r="Z3446" s="106"/>
      <c r="AA3446" s="104"/>
      <c r="AB3446" s="107"/>
      <c r="AC3446" s="72">
        <v>1</v>
      </c>
      <c r="AH3446" s="70"/>
      <c r="AI3446" s="70"/>
      <c r="AJ3446">
        <v>0</v>
      </c>
      <c r="AL3446" s="70"/>
      <c r="BM3446" s="135" t="s">
        <v>263</v>
      </c>
      <c r="BN3446" s="136" t="s">
        <v>504</v>
      </c>
      <c r="BO3446" s="101"/>
      <c r="BR3446" s="109" t="str">
        <f t="shared" si="53"/>
        <v>SH-25-3435</v>
      </c>
      <c r="BS3446" s="109" t="s">
        <v>552</v>
      </c>
      <c r="BT3446" t="s">
        <v>92</v>
      </c>
      <c r="BU3446" t="s">
        <v>7278</v>
      </c>
    </row>
    <row r="3447" spans="1:73" hidden="1">
      <c r="A3447" s="103" t="s">
        <v>7279</v>
      </c>
      <c r="B3447" s="102">
        <v>45831</v>
      </c>
      <c r="C3447" s="104">
        <f>_xlfn.ISOWEEKNUM(Tabella2[[#This Row],[Date]])</f>
        <v>26</v>
      </c>
      <c r="D3447" s="104" t="s">
        <v>255</v>
      </c>
      <c r="E3447" s="104" t="s">
        <v>256</v>
      </c>
      <c r="F3447" s="104">
        <v>40</v>
      </c>
      <c r="G3447" s="104" t="s">
        <v>257</v>
      </c>
      <c r="H3447" s="105">
        <v>5</v>
      </c>
      <c r="I3447" s="104"/>
      <c r="J3447" s="104" t="s">
        <v>258</v>
      </c>
      <c r="K3447" s="104" t="s">
        <v>77</v>
      </c>
      <c r="L3447" s="104" t="s">
        <v>259</v>
      </c>
      <c r="M3447" s="104" t="s">
        <v>276</v>
      </c>
      <c r="N3447" s="104"/>
      <c r="O3447" s="106"/>
      <c r="P3447" s="111" t="s">
        <v>1828</v>
      </c>
      <c r="Q3447" s="153" t="s">
        <v>263</v>
      </c>
      <c r="R3447" s="153" t="s">
        <v>504</v>
      </c>
      <c r="S3447" s="153">
        <v>4.1666666666666657E-2</v>
      </c>
      <c r="T3447" s="153" t="s">
        <v>263</v>
      </c>
      <c r="U3447" s="153" t="s">
        <v>504</v>
      </c>
      <c r="V3447" s="153">
        <f>IF(ISBLANK(T3447),"",Tabella2[[#This Row],[ACT STOP]]-Tabella2[[#This Row],[ACT START]])</f>
        <v>4.1666666666666685E-2</v>
      </c>
      <c r="W3447" s="104" t="s">
        <v>92</v>
      </c>
      <c r="X3447" s="104" t="s">
        <v>91</v>
      </c>
      <c r="Y3447" s="110"/>
      <c r="Z3447" s="106"/>
      <c r="AA3447" s="104"/>
      <c r="AB3447" s="107"/>
      <c r="AC3447" s="72">
        <v>1</v>
      </c>
      <c r="AH3447" s="70"/>
      <c r="AI3447" s="70"/>
      <c r="AJ3447">
        <v>0</v>
      </c>
      <c r="AL3447" s="70"/>
      <c r="BM3447" s="135" t="s">
        <v>263</v>
      </c>
      <c r="BN3447" s="136" t="s">
        <v>504</v>
      </c>
      <c r="BO3447" s="101"/>
      <c r="BR3447" s="109" t="str">
        <f t="shared" si="53"/>
        <v>SH-25-3436</v>
      </c>
      <c r="BS3447" s="109" t="s">
        <v>416</v>
      </c>
      <c r="BT3447" t="s">
        <v>92</v>
      </c>
      <c r="BU3447" t="s">
        <v>7280</v>
      </c>
    </row>
    <row r="3448" spans="1:73" hidden="1">
      <c r="A3448" s="103" t="s">
        <v>7281</v>
      </c>
      <c r="B3448" s="102">
        <v>45831</v>
      </c>
      <c r="C3448" s="104">
        <f>_xlfn.ISOWEEKNUM(Tabella2[[#This Row],[Date]])</f>
        <v>26</v>
      </c>
      <c r="D3448" s="104" t="s">
        <v>6766</v>
      </c>
      <c r="E3448" s="104" t="s">
        <v>284</v>
      </c>
      <c r="F3448" s="104">
        <v>77</v>
      </c>
      <c r="G3448" s="104" t="s">
        <v>284</v>
      </c>
      <c r="H3448" s="105">
        <v>22</v>
      </c>
      <c r="I3448" s="104"/>
      <c r="J3448" s="104" t="s">
        <v>258</v>
      </c>
      <c r="K3448" s="104" t="s">
        <v>75</v>
      </c>
      <c r="L3448" s="104" t="s">
        <v>259</v>
      </c>
      <c r="M3448" s="104" t="s">
        <v>276</v>
      </c>
      <c r="N3448" s="104"/>
      <c r="O3448" s="106"/>
      <c r="P3448" s="111" t="s">
        <v>752</v>
      </c>
      <c r="Q3448" s="153" t="s">
        <v>7282</v>
      </c>
      <c r="R3448" s="153" t="s">
        <v>1685</v>
      </c>
      <c r="S3448" s="153">
        <v>4.1666666666666657E-2</v>
      </c>
      <c r="T3448" s="153" t="s">
        <v>7282</v>
      </c>
      <c r="U3448" s="153">
        <v>0.51736111111111116</v>
      </c>
      <c r="V3448" s="153">
        <f>IF(ISBLANK(T3448),"",Tabella2[[#This Row],[ACT STOP]]-Tabella2[[#This Row],[ACT START]])</f>
        <v>5.2083333333333426E-2</v>
      </c>
      <c r="W3448" s="104" t="s">
        <v>92</v>
      </c>
      <c r="X3448" s="104" t="s">
        <v>91</v>
      </c>
      <c r="Y3448" s="110" t="s">
        <v>7283</v>
      </c>
      <c r="Z3448" s="106"/>
      <c r="AA3448" s="104"/>
      <c r="AB3448" s="107"/>
      <c r="AC3448" s="72">
        <v>1</v>
      </c>
      <c r="AH3448" s="70"/>
      <c r="AI3448" s="70"/>
      <c r="AJ3448">
        <v>0</v>
      </c>
      <c r="AL3448" s="70"/>
      <c r="BL3448" t="s">
        <v>7284</v>
      </c>
      <c r="BM3448" s="135" t="s">
        <v>7282</v>
      </c>
      <c r="BN3448" s="136">
        <v>0.51736111111111116</v>
      </c>
      <c r="BO3448" s="101"/>
      <c r="BR3448" s="109" t="str">
        <f t="shared" si="53"/>
        <v>SH-25-3437</v>
      </c>
      <c r="BS3448" s="109" t="s">
        <v>295</v>
      </c>
      <c r="BT3448" t="s">
        <v>92</v>
      </c>
      <c r="BU3448" t="s">
        <v>7285</v>
      </c>
    </row>
    <row r="3449" spans="1:73" hidden="1">
      <c r="A3449" s="103" t="s">
        <v>7286</v>
      </c>
      <c r="B3449" s="102">
        <v>45831</v>
      </c>
      <c r="C3449" s="104">
        <f>_xlfn.ISOWEEKNUM(Tabella2[[#This Row],[Date]])</f>
        <v>26</v>
      </c>
      <c r="D3449" s="104" t="s">
        <v>321</v>
      </c>
      <c r="E3449" s="104" t="s">
        <v>284</v>
      </c>
      <c r="F3449" s="104">
        <v>54</v>
      </c>
      <c r="G3449" s="104" t="s">
        <v>257</v>
      </c>
      <c r="H3449" s="105">
        <v>14</v>
      </c>
      <c r="I3449" s="104"/>
      <c r="J3449" s="104" t="s">
        <v>258</v>
      </c>
      <c r="K3449" s="104" t="s">
        <v>79</v>
      </c>
      <c r="L3449" s="104" t="s">
        <v>299</v>
      </c>
      <c r="M3449" s="104" t="s">
        <v>276</v>
      </c>
      <c r="N3449" s="104"/>
      <c r="O3449" s="108" t="str">
        <f>A964</f>
        <v>13366</v>
      </c>
      <c r="P3449" s="111" t="s">
        <v>829</v>
      </c>
      <c r="Q3449" s="153" t="s">
        <v>511</v>
      </c>
      <c r="R3449" s="153" t="s">
        <v>549</v>
      </c>
      <c r="S3449" s="153">
        <v>4.1666666666666657E-2</v>
      </c>
      <c r="T3449" s="153">
        <v>0.5</v>
      </c>
      <c r="U3449" s="153">
        <v>0.53472222222222221</v>
      </c>
      <c r="V3449" s="153">
        <f>IF(ISBLANK(T3449),"",Tabella2[[#This Row],[ACT STOP]]-Tabella2[[#This Row],[ACT START]])</f>
        <v>3.472222222222221E-2</v>
      </c>
      <c r="W3449" s="104" t="s">
        <v>92</v>
      </c>
      <c r="X3449" s="104" t="s">
        <v>91</v>
      </c>
      <c r="Y3449" s="110"/>
      <c r="Z3449" s="106"/>
      <c r="AA3449" s="104"/>
      <c r="AB3449" s="107"/>
      <c r="AC3449" s="72">
        <v>1</v>
      </c>
      <c r="AH3449" s="70"/>
      <c r="AI3449" s="70"/>
      <c r="AJ3449">
        <v>0</v>
      </c>
      <c r="AL3449" s="70"/>
      <c r="BM3449" s="135">
        <v>0.5</v>
      </c>
      <c r="BN3449" s="136">
        <v>0.53472222222222221</v>
      </c>
      <c r="BO3449" s="101"/>
      <c r="BR3449" s="109" t="str">
        <f t="shared" si="53"/>
        <v>SH-25-3438</v>
      </c>
      <c r="BS3449" s="109" t="s">
        <v>372</v>
      </c>
      <c r="BT3449" t="s">
        <v>92</v>
      </c>
      <c r="BU3449" t="s">
        <v>7287</v>
      </c>
    </row>
    <row r="3450" spans="1:73" hidden="1">
      <c r="A3450" s="103" t="s">
        <v>7288</v>
      </c>
      <c r="B3450" s="102">
        <v>45831</v>
      </c>
      <c r="C3450" s="104">
        <f>_xlfn.ISOWEEKNUM(Tabella2[[#This Row],[Date]])</f>
        <v>26</v>
      </c>
      <c r="D3450" s="104" t="s">
        <v>321</v>
      </c>
      <c r="E3450" s="104" t="s">
        <v>284</v>
      </c>
      <c r="F3450" s="104">
        <v>51</v>
      </c>
      <c r="G3450" s="104" t="s">
        <v>257</v>
      </c>
      <c r="H3450" s="105">
        <v>17</v>
      </c>
      <c r="I3450" s="104"/>
      <c r="J3450" s="104" t="s">
        <v>258</v>
      </c>
      <c r="K3450" s="106" t="s">
        <v>83</v>
      </c>
      <c r="L3450" s="104" t="s">
        <v>299</v>
      </c>
      <c r="M3450" s="111" t="s">
        <v>276</v>
      </c>
      <c r="N3450" s="104"/>
      <c r="O3450" s="108" t="str">
        <f>A965</f>
        <v>13367</v>
      </c>
      <c r="P3450" s="111" t="s">
        <v>456</v>
      </c>
      <c r="Q3450" s="153" t="s">
        <v>511</v>
      </c>
      <c r="R3450" s="153" t="s">
        <v>549</v>
      </c>
      <c r="S3450" s="153">
        <v>4.1666666666666657E-2</v>
      </c>
      <c r="T3450" s="153" t="s">
        <v>511</v>
      </c>
      <c r="U3450" s="153" t="s">
        <v>549</v>
      </c>
      <c r="V3450" s="153">
        <f>IF(ISBLANK(T3450),"",Tabella2[[#This Row],[ACT STOP]]-Tabella2[[#This Row],[ACT START]])</f>
        <v>4.166666666666663E-2</v>
      </c>
      <c r="W3450" s="104" t="s">
        <v>92</v>
      </c>
      <c r="X3450" s="104" t="s">
        <v>91</v>
      </c>
      <c r="Y3450" s="110"/>
      <c r="Z3450" s="106"/>
      <c r="AA3450" s="104"/>
      <c r="AB3450" s="107"/>
      <c r="AC3450" s="72">
        <v>1</v>
      </c>
      <c r="AH3450" s="70"/>
      <c r="AI3450" s="70"/>
      <c r="AJ3450">
        <v>0</v>
      </c>
      <c r="AL3450" s="70"/>
      <c r="BM3450" s="135" t="s">
        <v>511</v>
      </c>
      <c r="BN3450" s="136" t="s">
        <v>549</v>
      </c>
      <c r="BO3450" s="101"/>
      <c r="BR3450" s="109" t="str">
        <f t="shared" si="53"/>
        <v>SH-25-3439</v>
      </c>
      <c r="BS3450" s="109" t="s">
        <v>393</v>
      </c>
      <c r="BT3450" t="s">
        <v>92</v>
      </c>
      <c r="BU3450" t="s">
        <v>7289</v>
      </c>
    </row>
    <row r="3451" spans="1:73" ht="31.5" hidden="1" customHeight="1">
      <c r="A3451" s="103" t="s">
        <v>7290</v>
      </c>
      <c r="B3451" s="102">
        <v>45831</v>
      </c>
      <c r="C3451" s="104">
        <f>_xlfn.ISOWEEKNUM(Tabella2[[#This Row],[Date]])</f>
        <v>26</v>
      </c>
      <c r="D3451" s="104" t="s">
        <v>751</v>
      </c>
      <c r="E3451" s="104" t="s">
        <v>256</v>
      </c>
      <c r="F3451" s="104">
        <v>77</v>
      </c>
      <c r="G3451" s="104" t="s">
        <v>257</v>
      </c>
      <c r="H3451" s="105">
        <v>12</v>
      </c>
      <c r="I3451" s="104" t="s">
        <v>258</v>
      </c>
      <c r="J3451" s="104"/>
      <c r="K3451" s="106" t="s">
        <v>81</v>
      </c>
      <c r="L3451" s="104" t="s">
        <v>259</v>
      </c>
      <c r="M3451" s="111" t="s">
        <v>276</v>
      </c>
      <c r="N3451" s="104"/>
      <c r="O3451" s="106"/>
      <c r="P3451" s="111" t="s">
        <v>1828</v>
      </c>
      <c r="Q3451" s="153" t="s">
        <v>511</v>
      </c>
      <c r="R3451" s="153" t="s">
        <v>549</v>
      </c>
      <c r="S3451" s="153">
        <v>4.1666666666666657E-2</v>
      </c>
      <c r="T3451" s="153" t="s">
        <v>511</v>
      </c>
      <c r="U3451" s="153">
        <v>0.54513888888888884</v>
      </c>
      <c r="V3451" s="153">
        <f>IF(ISBLANK(T3451),"",Tabella2[[#This Row],[ACT STOP]]-Tabella2[[#This Row],[ACT START]])</f>
        <v>4.513888888888884E-2</v>
      </c>
      <c r="W3451" s="104" t="s">
        <v>92</v>
      </c>
      <c r="X3451" s="104" t="s">
        <v>91</v>
      </c>
      <c r="Y3451" s="110"/>
      <c r="Z3451" s="106"/>
      <c r="AA3451" s="104"/>
      <c r="AB3451" s="107"/>
      <c r="AC3451" s="72">
        <v>1</v>
      </c>
      <c r="AH3451" s="70"/>
      <c r="AI3451" s="70"/>
      <c r="AJ3451">
        <v>0</v>
      </c>
      <c r="AL3451" s="70"/>
      <c r="BM3451" s="135" t="s">
        <v>511</v>
      </c>
      <c r="BN3451" s="136">
        <v>0.54513888888888884</v>
      </c>
      <c r="BO3451" s="101">
        <v>3.472222222222222E-3</v>
      </c>
      <c r="BQ3451" t="s">
        <v>102</v>
      </c>
      <c r="BR3451" s="109" t="str">
        <f t="shared" si="53"/>
        <v>SH-25-3440</v>
      </c>
      <c r="BS3451" s="109" t="s">
        <v>266</v>
      </c>
      <c r="BT3451" t="s">
        <v>92</v>
      </c>
      <c r="BU3451" t="s">
        <v>7291</v>
      </c>
    </row>
    <row r="3452" spans="1:73" hidden="1">
      <c r="A3452" s="103" t="s">
        <v>7292</v>
      </c>
      <c r="B3452" s="102">
        <v>45831</v>
      </c>
      <c r="C3452" s="104">
        <f>_xlfn.ISOWEEKNUM(Tabella2[[#This Row],[Date]])</f>
        <v>26</v>
      </c>
      <c r="D3452" s="104" t="s">
        <v>751</v>
      </c>
      <c r="E3452" s="104" t="s">
        <v>256</v>
      </c>
      <c r="F3452" s="104">
        <v>76</v>
      </c>
      <c r="G3452" s="104" t="s">
        <v>257</v>
      </c>
      <c r="H3452" s="105">
        <v>1</v>
      </c>
      <c r="I3452" s="104"/>
      <c r="J3452" s="104" t="s">
        <v>258</v>
      </c>
      <c r="K3452" s="106" t="s">
        <v>77</v>
      </c>
      <c r="L3452" s="104" t="s">
        <v>259</v>
      </c>
      <c r="M3452" s="111" t="s">
        <v>276</v>
      </c>
      <c r="N3452" s="111"/>
      <c r="O3452" s="106"/>
      <c r="P3452" s="111" t="s">
        <v>1828</v>
      </c>
      <c r="Q3452" s="153" t="s">
        <v>1685</v>
      </c>
      <c r="R3452" s="153" t="s">
        <v>1686</v>
      </c>
      <c r="S3452" s="153">
        <v>4.1666666666666657E-2</v>
      </c>
      <c r="T3452" s="153" t="s">
        <v>1685</v>
      </c>
      <c r="U3452" s="153" t="s">
        <v>1686</v>
      </c>
      <c r="V3452" s="153">
        <f>IF(ISBLANK(T3452),"",Tabella2[[#This Row],[ACT STOP]]-Tabella2[[#This Row],[ACT START]])</f>
        <v>4.166666666666663E-2</v>
      </c>
      <c r="W3452" s="104" t="s">
        <v>92</v>
      </c>
      <c r="X3452" s="104" t="s">
        <v>91</v>
      </c>
      <c r="Y3452" s="110"/>
      <c r="Z3452" s="106"/>
      <c r="AA3452" s="104"/>
      <c r="AB3452" s="107"/>
      <c r="AC3452" s="72">
        <v>1</v>
      </c>
      <c r="AH3452" s="70"/>
      <c r="AI3452" s="70"/>
      <c r="AJ3452">
        <v>0</v>
      </c>
      <c r="AL3452" s="70"/>
      <c r="BM3452" s="135" t="s">
        <v>1685</v>
      </c>
      <c r="BN3452" s="136" t="s">
        <v>1686</v>
      </c>
      <c r="BO3452" s="101"/>
      <c r="BR3452" s="109" t="str">
        <f t="shared" si="53"/>
        <v>SH-25-3441</v>
      </c>
      <c r="BS3452" s="109" t="s">
        <v>332</v>
      </c>
      <c r="BT3452" t="s">
        <v>92</v>
      </c>
      <c r="BU3452" t="s">
        <v>7293</v>
      </c>
    </row>
    <row r="3453" spans="1:73" hidden="1">
      <c r="A3453" s="103" t="s">
        <v>7294</v>
      </c>
      <c r="B3453" s="102">
        <v>45831</v>
      </c>
      <c r="C3453" s="104">
        <f>_xlfn.ISOWEEKNUM(Tabella2[[#This Row],[Date]])</f>
        <v>26</v>
      </c>
      <c r="D3453" s="104" t="s">
        <v>6766</v>
      </c>
      <c r="E3453" s="104" t="s">
        <v>284</v>
      </c>
      <c r="F3453" s="104">
        <v>79</v>
      </c>
      <c r="G3453" s="106" t="s">
        <v>257</v>
      </c>
      <c r="H3453" s="105">
        <v>9</v>
      </c>
      <c r="I3453" s="104"/>
      <c r="J3453" s="104" t="s">
        <v>258</v>
      </c>
      <c r="K3453" s="106" t="s">
        <v>75</v>
      </c>
      <c r="L3453" s="104" t="s">
        <v>259</v>
      </c>
      <c r="M3453" s="111" t="s">
        <v>276</v>
      </c>
      <c r="N3453" s="111"/>
      <c r="O3453" s="106"/>
      <c r="P3453" s="111" t="s">
        <v>752</v>
      </c>
      <c r="Q3453" s="153" t="s">
        <v>350</v>
      </c>
      <c r="R3453" s="153" t="s">
        <v>406</v>
      </c>
      <c r="S3453" s="153">
        <v>4.1666666666666657E-2</v>
      </c>
      <c r="T3453" s="153" t="s">
        <v>350</v>
      </c>
      <c r="U3453" s="153" t="s">
        <v>406</v>
      </c>
      <c r="V3453" s="153">
        <f>IF(ISBLANK(T3453),"",Tabella2[[#This Row],[ACT STOP]]-Tabella2[[#This Row],[ACT START]])</f>
        <v>4.166666666666663E-2</v>
      </c>
      <c r="W3453" s="104" t="s">
        <v>92</v>
      </c>
      <c r="X3453" s="104" t="s">
        <v>91</v>
      </c>
      <c r="Y3453" s="110"/>
      <c r="Z3453" s="106"/>
      <c r="AA3453" s="104"/>
      <c r="AB3453" s="107"/>
      <c r="AH3453" s="70"/>
      <c r="AI3453" s="70"/>
      <c r="AL3453" s="70"/>
      <c r="BM3453" s="135" t="s">
        <v>350</v>
      </c>
      <c r="BN3453" s="136" t="s">
        <v>406</v>
      </c>
      <c r="BO3453" s="101"/>
      <c r="BR3453" s="109" t="str">
        <f t="shared" si="53"/>
        <v>SH-25-3442</v>
      </c>
      <c r="BS3453" s="109" t="s">
        <v>318</v>
      </c>
      <c r="BT3453" t="s">
        <v>92</v>
      </c>
      <c r="BU3453" t="s">
        <v>7295</v>
      </c>
    </row>
    <row r="3454" spans="1:73" hidden="1">
      <c r="A3454" s="103" t="s">
        <v>7296</v>
      </c>
      <c r="B3454" s="102">
        <v>45831</v>
      </c>
      <c r="C3454" s="104">
        <f>_xlfn.ISOWEEKNUM(Tabella2[[#This Row],[Date]])</f>
        <v>26</v>
      </c>
      <c r="D3454" s="104" t="s">
        <v>509</v>
      </c>
      <c r="E3454" s="107" t="s">
        <v>284</v>
      </c>
      <c r="F3454" s="104">
        <v>71</v>
      </c>
      <c r="G3454" s="107" t="s">
        <v>284</v>
      </c>
      <c r="H3454" s="105">
        <v>22</v>
      </c>
      <c r="I3454" s="104"/>
      <c r="J3454" s="104" t="s">
        <v>258</v>
      </c>
      <c r="K3454" s="106" t="s">
        <v>83</v>
      </c>
      <c r="L3454" s="104" t="s">
        <v>299</v>
      </c>
      <c r="M3454" s="111" t="s">
        <v>276</v>
      </c>
      <c r="N3454" s="111"/>
      <c r="O3454" s="108" t="str">
        <f>A966</f>
        <v>13368</v>
      </c>
      <c r="P3454" s="107" t="s">
        <v>3960</v>
      </c>
      <c r="Q3454" s="153" t="s">
        <v>272</v>
      </c>
      <c r="R3454" s="199" t="s">
        <v>576</v>
      </c>
      <c r="S3454" s="153">
        <v>4.1666666666666657E-2</v>
      </c>
      <c r="T3454" s="153">
        <v>0.57291666666666663</v>
      </c>
      <c r="U3454" s="153">
        <v>0.61805555555555558</v>
      </c>
      <c r="V3454" s="153">
        <f>IF(ISBLANK(T3454),"",Tabella2[[#This Row],[ACT STOP]]-Tabella2[[#This Row],[ACT START]])</f>
        <v>4.5138888888888951E-2</v>
      </c>
      <c r="W3454" s="104" t="s">
        <v>92</v>
      </c>
      <c r="X3454" s="104" t="s">
        <v>91</v>
      </c>
      <c r="Y3454" s="110" t="s">
        <v>1757</v>
      </c>
      <c r="Z3454" s="106"/>
      <c r="AA3454" s="104"/>
      <c r="AB3454" s="107"/>
      <c r="AC3454" s="72">
        <v>1</v>
      </c>
      <c r="AH3454" s="70"/>
      <c r="AI3454" s="70"/>
      <c r="AJ3454">
        <v>0</v>
      </c>
      <c r="AL3454" s="70"/>
      <c r="BM3454" s="135">
        <v>0.57291666666666663</v>
      </c>
      <c r="BN3454" s="136">
        <v>0.61805555555555558</v>
      </c>
      <c r="BO3454" s="101">
        <v>1.041666666666667E-2</v>
      </c>
      <c r="BQ3454" t="s">
        <v>110</v>
      </c>
      <c r="BR3454" s="109" t="str">
        <f t="shared" si="53"/>
        <v>SH-25-3443</v>
      </c>
      <c r="BS3454" s="109" t="s">
        <v>295</v>
      </c>
      <c r="BT3454" t="s">
        <v>92</v>
      </c>
      <c r="BU3454" t="s">
        <v>7297</v>
      </c>
    </row>
    <row r="3455" spans="1:73" hidden="1">
      <c r="A3455" s="103" t="s">
        <v>7298</v>
      </c>
      <c r="B3455" s="102">
        <v>45831</v>
      </c>
      <c r="C3455" s="104">
        <f>_xlfn.ISOWEEKNUM(Tabella2[[#This Row],[Date]])</f>
        <v>26</v>
      </c>
      <c r="D3455" s="104" t="s">
        <v>763</v>
      </c>
      <c r="E3455" s="107" t="s">
        <v>256</v>
      </c>
      <c r="F3455" s="104">
        <v>63</v>
      </c>
      <c r="G3455" s="107" t="s">
        <v>257</v>
      </c>
      <c r="H3455" s="105">
        <v>10</v>
      </c>
      <c r="I3455" s="104"/>
      <c r="J3455" s="104" t="s">
        <v>258</v>
      </c>
      <c r="K3455" s="106" t="s">
        <v>81</v>
      </c>
      <c r="L3455" s="104" t="s">
        <v>259</v>
      </c>
      <c r="M3455" s="111" t="s">
        <v>276</v>
      </c>
      <c r="N3455" s="111"/>
      <c r="O3455" s="106"/>
      <c r="P3455" s="107" t="s">
        <v>1828</v>
      </c>
      <c r="Q3455" s="153" t="s">
        <v>272</v>
      </c>
      <c r="R3455" s="199" t="s">
        <v>576</v>
      </c>
      <c r="S3455" s="153">
        <v>4.1666666666666657E-2</v>
      </c>
      <c r="T3455" s="153">
        <v>0.5625</v>
      </c>
      <c r="U3455" s="153">
        <v>0.60416666666666663</v>
      </c>
      <c r="V3455" s="153">
        <f>IF(ISBLANK(T3455),"",Tabella2[[#This Row],[ACT STOP]]-Tabella2[[#This Row],[ACT START]])</f>
        <v>4.166666666666663E-2</v>
      </c>
      <c r="W3455" s="104" t="s">
        <v>92</v>
      </c>
      <c r="X3455" s="104" t="s">
        <v>91</v>
      </c>
      <c r="Y3455" s="110"/>
      <c r="Z3455" s="106"/>
      <c r="AA3455" s="104"/>
      <c r="AB3455" s="107"/>
      <c r="AC3455" s="72">
        <v>1</v>
      </c>
      <c r="AH3455" s="70"/>
      <c r="AI3455" s="70"/>
      <c r="AJ3455">
        <v>0</v>
      </c>
      <c r="AL3455" s="70"/>
      <c r="BM3455" s="135">
        <v>0.5625</v>
      </c>
      <c r="BN3455" s="136">
        <v>0.60416666666666663</v>
      </c>
      <c r="BO3455" s="101"/>
      <c r="BR3455" s="109" t="str">
        <f t="shared" si="53"/>
        <v>SH-25-3444</v>
      </c>
      <c r="BS3455" s="109" t="s">
        <v>552</v>
      </c>
      <c r="BT3455" t="s">
        <v>92</v>
      </c>
      <c r="BU3455" t="s">
        <v>7299</v>
      </c>
    </row>
    <row r="3456" spans="1:73" hidden="1">
      <c r="A3456" s="103" t="s">
        <v>7300</v>
      </c>
      <c r="B3456" s="102">
        <v>45831</v>
      </c>
      <c r="C3456" s="104">
        <f>_xlfn.ISOWEEKNUM(Tabella2[[#This Row],[Date]])</f>
        <v>26</v>
      </c>
      <c r="D3456" s="104" t="s">
        <v>751</v>
      </c>
      <c r="E3456" s="107" t="s">
        <v>256</v>
      </c>
      <c r="F3456" s="104">
        <v>78</v>
      </c>
      <c r="G3456" s="107" t="s">
        <v>257</v>
      </c>
      <c r="H3456" s="105">
        <v>5</v>
      </c>
      <c r="I3456" s="104" t="s">
        <v>258</v>
      </c>
      <c r="J3456" s="104"/>
      <c r="K3456" s="106" t="s">
        <v>77</v>
      </c>
      <c r="L3456" s="104" t="s">
        <v>259</v>
      </c>
      <c r="M3456" s="111" t="s">
        <v>276</v>
      </c>
      <c r="N3456" s="111"/>
      <c r="O3456" s="106"/>
      <c r="P3456" s="107" t="s">
        <v>2896</v>
      </c>
      <c r="Q3456" s="153" t="s">
        <v>272</v>
      </c>
      <c r="R3456" s="199" t="s">
        <v>576</v>
      </c>
      <c r="S3456" s="153">
        <v>4.1666666666666657E-2</v>
      </c>
      <c r="T3456" s="153" t="s">
        <v>272</v>
      </c>
      <c r="U3456" s="199" t="s">
        <v>576</v>
      </c>
      <c r="V3456" s="153">
        <f>IF(ISBLANK(T3456),"",Tabella2[[#This Row],[ACT STOP]]-Tabella2[[#This Row],[ACT START]])</f>
        <v>4.166666666666663E-2</v>
      </c>
      <c r="W3456" s="104" t="s">
        <v>92</v>
      </c>
      <c r="X3456" s="104" t="s">
        <v>91</v>
      </c>
      <c r="Y3456" s="110"/>
      <c r="Z3456" s="106"/>
      <c r="AA3456" s="104"/>
      <c r="AB3456" s="107"/>
      <c r="AC3456" s="72">
        <v>1</v>
      </c>
      <c r="AH3456" s="70"/>
      <c r="AI3456" s="70"/>
      <c r="AJ3456">
        <v>0</v>
      </c>
      <c r="AL3456" s="70"/>
      <c r="BL3456" t="s">
        <v>7301</v>
      </c>
      <c r="BM3456" s="135" t="s">
        <v>272</v>
      </c>
      <c r="BN3456" s="136" t="s">
        <v>576</v>
      </c>
      <c r="BO3456" s="101"/>
      <c r="BR3456" s="109" t="str">
        <f t="shared" si="53"/>
        <v>SH-25-3445</v>
      </c>
      <c r="BS3456" s="109" t="s">
        <v>416</v>
      </c>
      <c r="BT3456" t="s">
        <v>92</v>
      </c>
      <c r="BU3456" t="s">
        <v>7302</v>
      </c>
    </row>
    <row r="3457" spans="1:73" hidden="1">
      <c r="A3457" s="103" t="s">
        <v>7303</v>
      </c>
      <c r="B3457" s="102">
        <v>45832</v>
      </c>
      <c r="C3457" s="104">
        <f>_xlfn.ISOWEEKNUM(Tabella2[[#This Row],[Date]])</f>
        <v>26</v>
      </c>
      <c r="D3457" s="104" t="s">
        <v>523</v>
      </c>
      <c r="E3457" s="107" t="s">
        <v>284</v>
      </c>
      <c r="F3457" s="104">
        <v>62</v>
      </c>
      <c r="G3457" s="107" t="s">
        <v>284</v>
      </c>
      <c r="H3457" s="105">
        <v>23</v>
      </c>
      <c r="I3457" s="104"/>
      <c r="J3457" s="104" t="s">
        <v>258</v>
      </c>
      <c r="K3457" s="106" t="s">
        <v>79</v>
      </c>
      <c r="L3457" s="104" t="s">
        <v>299</v>
      </c>
      <c r="M3457" s="111" t="s">
        <v>386</v>
      </c>
      <c r="N3457" s="111"/>
      <c r="O3457" s="108" t="str">
        <f>A3458</f>
        <v>15860</v>
      </c>
      <c r="P3457" s="107" t="s">
        <v>2075</v>
      </c>
      <c r="Q3457" s="153" t="s">
        <v>605</v>
      </c>
      <c r="R3457" s="199" t="s">
        <v>285</v>
      </c>
      <c r="S3457" s="153">
        <v>4.1666666666666657E-2</v>
      </c>
      <c r="T3457" s="153">
        <v>0.25</v>
      </c>
      <c r="U3457" s="199">
        <v>0.29166666666666669</v>
      </c>
      <c r="V3457" s="153">
        <f>IF(ISBLANK(T3457),"",Tabella2[[#This Row],[ACT STOP]]-Tabella2[[#This Row],[ACT START]])</f>
        <v>4.1666666666666685E-2</v>
      </c>
      <c r="W3457" s="104" t="s">
        <v>92</v>
      </c>
      <c r="X3457" s="104" t="s">
        <v>91</v>
      </c>
      <c r="Y3457" s="110"/>
      <c r="Z3457" s="106"/>
      <c r="AA3457" s="104"/>
      <c r="AB3457" s="107"/>
      <c r="AC3457" s="72">
        <v>1</v>
      </c>
      <c r="AH3457" s="70"/>
      <c r="AI3457" s="70"/>
      <c r="AJ3457">
        <v>0</v>
      </c>
      <c r="AL3457" s="70"/>
      <c r="BM3457" s="135">
        <v>0.25</v>
      </c>
      <c r="BN3457" s="136">
        <v>0.29166666666666669</v>
      </c>
      <c r="BO3457" s="101"/>
      <c r="BR3457" s="109" t="str">
        <f t="shared" si="53"/>
        <v>SH-25-3446</v>
      </c>
      <c r="BS3457" s="109" t="s">
        <v>358</v>
      </c>
      <c r="BT3457" t="s">
        <v>92</v>
      </c>
      <c r="BU3457" t="s">
        <v>7304</v>
      </c>
    </row>
    <row r="3458" spans="1:73" hidden="1">
      <c r="A3458" s="103" t="s">
        <v>7305</v>
      </c>
      <c r="B3458" s="102">
        <v>45832</v>
      </c>
      <c r="C3458" s="104">
        <f>_xlfn.ISOWEEKNUM(Tabella2[[#This Row],[Date]])</f>
        <v>26</v>
      </c>
      <c r="D3458" s="104" t="s">
        <v>523</v>
      </c>
      <c r="E3458" s="107" t="s">
        <v>284</v>
      </c>
      <c r="F3458" s="104">
        <v>63</v>
      </c>
      <c r="G3458" s="107" t="s">
        <v>257</v>
      </c>
      <c r="H3458" s="105">
        <v>12</v>
      </c>
      <c r="I3458" s="104"/>
      <c r="J3458" s="104" t="s">
        <v>258</v>
      </c>
      <c r="K3458" s="106" t="s">
        <v>78</v>
      </c>
      <c r="L3458" s="104" t="s">
        <v>299</v>
      </c>
      <c r="M3458" s="111" t="s">
        <v>386</v>
      </c>
      <c r="N3458" s="111"/>
      <c r="O3458" s="108" t="str">
        <f>A3457</f>
        <v>15859</v>
      </c>
      <c r="P3458" s="107" t="s">
        <v>2075</v>
      </c>
      <c r="Q3458" s="153">
        <v>0.25</v>
      </c>
      <c r="R3458" s="199">
        <v>0.29166666666666669</v>
      </c>
      <c r="S3458" s="153">
        <v>4.1666666666666657E-2</v>
      </c>
      <c r="T3458" s="153">
        <v>0.25</v>
      </c>
      <c r="U3458" s="199">
        <v>0.29166666666666669</v>
      </c>
      <c r="V3458" s="153">
        <f>IF(ISBLANK(T3458),"",Tabella2[[#This Row],[ACT STOP]]-Tabella2[[#This Row],[ACT START]])</f>
        <v>4.1666666666666685E-2</v>
      </c>
      <c r="W3458" s="104" t="s">
        <v>92</v>
      </c>
      <c r="X3458" s="104" t="s">
        <v>91</v>
      </c>
      <c r="Y3458" s="110"/>
      <c r="Z3458" s="106"/>
      <c r="AA3458" s="104"/>
      <c r="AB3458" s="107"/>
      <c r="AC3458" s="72">
        <v>1</v>
      </c>
      <c r="AH3458" s="70"/>
      <c r="AI3458" s="70"/>
      <c r="AJ3458">
        <v>0</v>
      </c>
      <c r="AL3458" s="70"/>
      <c r="BM3458" s="135">
        <v>0.25</v>
      </c>
      <c r="BN3458" s="136">
        <v>0.29166666666666669</v>
      </c>
      <c r="BO3458" s="101"/>
      <c r="BR3458" s="109" t="str">
        <f t="shared" si="53"/>
        <v>SH-25-3447</v>
      </c>
      <c r="BS3458" s="109" t="s">
        <v>266</v>
      </c>
      <c r="BT3458" t="s">
        <v>92</v>
      </c>
      <c r="BU3458" t="s">
        <v>7306</v>
      </c>
    </row>
    <row r="3459" spans="1:73" hidden="1">
      <c r="A3459" s="103" t="s">
        <v>7307</v>
      </c>
      <c r="B3459" s="102">
        <v>45832</v>
      </c>
      <c r="C3459" s="104">
        <f>_xlfn.ISOWEEKNUM(Tabella2[[#This Row],[Date]])</f>
        <v>26</v>
      </c>
      <c r="D3459" s="104" t="s">
        <v>3529</v>
      </c>
      <c r="E3459" s="107" t="s">
        <v>284</v>
      </c>
      <c r="F3459" s="104">
        <v>68</v>
      </c>
      <c r="G3459" s="107" t="s">
        <v>257</v>
      </c>
      <c r="H3459" s="105">
        <v>14</v>
      </c>
      <c r="I3459" s="104"/>
      <c r="J3459" s="104" t="s">
        <v>258</v>
      </c>
      <c r="K3459" s="106" t="s">
        <v>83</v>
      </c>
      <c r="L3459" s="104" t="s">
        <v>299</v>
      </c>
      <c r="M3459" s="111" t="s">
        <v>276</v>
      </c>
      <c r="N3459" s="111"/>
      <c r="O3459" s="108" t="str">
        <f>A967</f>
        <v>13369</v>
      </c>
      <c r="P3459" s="107" t="s">
        <v>635</v>
      </c>
      <c r="Q3459" s="153" t="s">
        <v>605</v>
      </c>
      <c r="R3459" s="199" t="s">
        <v>285</v>
      </c>
      <c r="S3459" s="153">
        <v>4.1666666666666657E-2</v>
      </c>
      <c r="T3459" s="153" t="s">
        <v>605</v>
      </c>
      <c r="U3459" s="153" t="s">
        <v>285</v>
      </c>
      <c r="V3459" s="153">
        <f>IF(ISBLANK(T3459),"",Tabella2[[#This Row],[ACT STOP]]-Tabella2[[#This Row],[ACT START]])</f>
        <v>4.1666666666666685E-2</v>
      </c>
      <c r="W3459" s="104" t="s">
        <v>92</v>
      </c>
      <c r="X3459" s="104" t="s">
        <v>91</v>
      </c>
      <c r="Y3459" s="110"/>
      <c r="Z3459" s="106"/>
      <c r="AA3459" s="104"/>
      <c r="AB3459" s="107"/>
      <c r="AC3459" s="72">
        <v>1</v>
      </c>
      <c r="AH3459" s="70"/>
      <c r="AI3459" s="70"/>
      <c r="AJ3459">
        <v>0</v>
      </c>
      <c r="AL3459" s="70"/>
      <c r="BM3459" s="135" t="s">
        <v>605</v>
      </c>
      <c r="BN3459" s="136" t="s">
        <v>285</v>
      </c>
      <c r="BO3459" s="101"/>
      <c r="BR3459" s="109" t="str">
        <f t="shared" si="53"/>
        <v>SH-25-3448</v>
      </c>
      <c r="BS3459" s="109" t="s">
        <v>372</v>
      </c>
      <c r="BT3459" t="s">
        <v>92</v>
      </c>
      <c r="BU3459" t="s">
        <v>7308</v>
      </c>
    </row>
    <row r="3460" spans="1:73" hidden="1">
      <c r="A3460" s="103" t="s">
        <v>7309</v>
      </c>
      <c r="B3460" s="102">
        <v>45832</v>
      </c>
      <c r="C3460" s="104">
        <f>_xlfn.ISOWEEKNUM(Tabella2[[#This Row],[Date]])</f>
        <v>26</v>
      </c>
      <c r="D3460" s="104" t="s">
        <v>722</v>
      </c>
      <c r="E3460" s="107" t="s">
        <v>327</v>
      </c>
      <c r="F3460" s="104">
        <v>79</v>
      </c>
      <c r="G3460" s="107" t="s">
        <v>257</v>
      </c>
      <c r="H3460" s="105">
        <v>9</v>
      </c>
      <c r="I3460" s="104" t="s">
        <v>258</v>
      </c>
      <c r="J3460" s="104"/>
      <c r="K3460" s="106" t="s">
        <v>81</v>
      </c>
      <c r="L3460" s="104" t="s">
        <v>259</v>
      </c>
      <c r="M3460" s="111" t="s">
        <v>276</v>
      </c>
      <c r="N3460" s="111"/>
      <c r="O3460" s="106"/>
      <c r="P3460" s="107" t="s">
        <v>809</v>
      </c>
      <c r="Q3460" s="153" t="s">
        <v>605</v>
      </c>
      <c r="R3460" s="199" t="s">
        <v>285</v>
      </c>
      <c r="S3460" s="153">
        <v>4.1666666666666657E-2</v>
      </c>
      <c r="T3460" s="153" t="s">
        <v>605</v>
      </c>
      <c r="U3460" s="153" t="s">
        <v>285</v>
      </c>
      <c r="V3460" s="153">
        <f>IF(ISBLANK(T3460),"",Tabella2[[#This Row],[ACT STOP]]-Tabella2[[#This Row],[ACT START]])</f>
        <v>4.1666666666666685E-2</v>
      </c>
      <c r="W3460" s="104" t="s">
        <v>92</v>
      </c>
      <c r="X3460" s="104" t="s">
        <v>91</v>
      </c>
      <c r="Y3460" s="110"/>
      <c r="Z3460" s="106"/>
      <c r="AA3460" s="104"/>
      <c r="AB3460" s="107"/>
      <c r="AC3460" s="72">
        <v>1</v>
      </c>
      <c r="AH3460" s="70"/>
      <c r="AI3460" s="70"/>
      <c r="AJ3460">
        <v>0</v>
      </c>
      <c r="AL3460" s="70"/>
      <c r="BM3460" s="135" t="s">
        <v>605</v>
      </c>
      <c r="BN3460" s="136" t="s">
        <v>285</v>
      </c>
      <c r="BO3460" s="101"/>
      <c r="BR3460" s="109" t="str">
        <f t="shared" si="53"/>
        <v>SH-25-3449</v>
      </c>
      <c r="BS3460" s="109" t="s">
        <v>318</v>
      </c>
      <c r="BT3460" t="s">
        <v>92</v>
      </c>
      <c r="BU3460" t="s">
        <v>7310</v>
      </c>
    </row>
    <row r="3461" spans="1:73" hidden="1">
      <c r="A3461" s="103" t="s">
        <v>7311</v>
      </c>
      <c r="B3461" s="102">
        <v>45832</v>
      </c>
      <c r="C3461" s="104">
        <f>_xlfn.ISOWEEKNUM(Tabella2[[#This Row],[Date]])</f>
        <v>26</v>
      </c>
      <c r="D3461" s="104" t="s">
        <v>763</v>
      </c>
      <c r="E3461" s="107" t="s">
        <v>256</v>
      </c>
      <c r="F3461" s="104">
        <v>63</v>
      </c>
      <c r="G3461" s="107" t="s">
        <v>257</v>
      </c>
      <c r="H3461" s="105">
        <v>17</v>
      </c>
      <c r="I3461" s="104"/>
      <c r="J3461" s="104" t="s">
        <v>258</v>
      </c>
      <c r="K3461" s="106" t="s">
        <v>77</v>
      </c>
      <c r="L3461" s="104" t="s">
        <v>259</v>
      </c>
      <c r="M3461" s="111" t="s">
        <v>276</v>
      </c>
      <c r="N3461" s="111"/>
      <c r="O3461" s="106"/>
      <c r="P3461" s="107" t="s">
        <v>479</v>
      </c>
      <c r="Q3461" s="153" t="s">
        <v>605</v>
      </c>
      <c r="R3461" s="199" t="s">
        <v>285</v>
      </c>
      <c r="S3461" s="153">
        <v>4.1666666666666657E-2</v>
      </c>
      <c r="T3461" s="153" t="s">
        <v>605</v>
      </c>
      <c r="U3461" s="153" t="s">
        <v>285</v>
      </c>
      <c r="V3461" s="153">
        <f>IF(ISBLANK(T3461),"",Tabella2[[#This Row],[ACT STOP]]-Tabella2[[#This Row],[ACT START]])</f>
        <v>4.1666666666666685E-2</v>
      </c>
      <c r="W3461" s="104" t="s">
        <v>92</v>
      </c>
      <c r="X3461" s="104" t="s">
        <v>91</v>
      </c>
      <c r="Y3461" s="110"/>
      <c r="Z3461" s="106"/>
      <c r="AA3461" s="104"/>
      <c r="AB3461" s="107"/>
      <c r="AC3461" s="72">
        <v>1</v>
      </c>
      <c r="AH3461" s="70"/>
      <c r="AI3461" s="70"/>
      <c r="AJ3461">
        <v>0</v>
      </c>
      <c r="AL3461" s="70"/>
      <c r="BM3461" s="135" t="s">
        <v>605</v>
      </c>
      <c r="BN3461" s="136" t="s">
        <v>285</v>
      </c>
      <c r="BO3461" s="101"/>
      <c r="BR3461" s="109" t="str">
        <f t="shared" si="53"/>
        <v>SH-25-3450</v>
      </c>
      <c r="BS3461" s="109" t="s">
        <v>393</v>
      </c>
      <c r="BT3461" t="s">
        <v>92</v>
      </c>
      <c r="BU3461" t="s">
        <v>7312</v>
      </c>
    </row>
    <row r="3462" spans="1:73" hidden="1">
      <c r="A3462" s="103" t="s">
        <v>7313</v>
      </c>
      <c r="B3462" s="102">
        <v>45832</v>
      </c>
      <c r="C3462" s="104">
        <f>_xlfn.ISOWEEKNUM(Tabella2[[#This Row],[Date]])</f>
        <v>26</v>
      </c>
      <c r="D3462" s="104" t="s">
        <v>478</v>
      </c>
      <c r="E3462" s="107" t="s">
        <v>284</v>
      </c>
      <c r="F3462" s="104">
        <v>64</v>
      </c>
      <c r="G3462" s="107" t="s">
        <v>257</v>
      </c>
      <c r="H3462" s="105">
        <v>10</v>
      </c>
      <c r="I3462" s="104"/>
      <c r="J3462" s="104" t="s">
        <v>258</v>
      </c>
      <c r="K3462" s="106" t="s">
        <v>79</v>
      </c>
      <c r="L3462" s="104" t="s">
        <v>299</v>
      </c>
      <c r="M3462" s="111" t="s">
        <v>276</v>
      </c>
      <c r="N3462" s="111"/>
      <c r="O3462" s="108" t="str">
        <f>A968</f>
        <v>13370</v>
      </c>
      <c r="P3462" s="107" t="s">
        <v>2947</v>
      </c>
      <c r="Q3462" s="153" t="s">
        <v>617</v>
      </c>
      <c r="R3462" s="199" t="s">
        <v>525</v>
      </c>
      <c r="S3462" s="153">
        <v>4.1666666666666657E-2</v>
      </c>
      <c r="T3462" s="153">
        <v>0.3125</v>
      </c>
      <c r="U3462" s="199">
        <v>0.35416666666666669</v>
      </c>
      <c r="V3462" s="153">
        <f>IF(ISBLANK(T3462),"",Tabella2[[#This Row],[ACT STOP]]-Tabella2[[#This Row],[ACT START]])</f>
        <v>4.1666666666666685E-2</v>
      </c>
      <c r="W3462" s="104" t="s">
        <v>92</v>
      </c>
      <c r="X3462" s="104" t="s">
        <v>91</v>
      </c>
      <c r="Y3462" s="110"/>
      <c r="Z3462" s="106"/>
      <c r="AA3462" s="104"/>
      <c r="AB3462" s="107"/>
      <c r="AC3462" s="72">
        <v>1</v>
      </c>
      <c r="AH3462" s="70"/>
      <c r="AI3462" s="70"/>
      <c r="AJ3462">
        <v>0</v>
      </c>
      <c r="AL3462" s="70"/>
      <c r="BM3462" s="135">
        <v>0.3125</v>
      </c>
      <c r="BN3462" s="136">
        <v>0.35416666666666669</v>
      </c>
      <c r="BO3462" s="101"/>
      <c r="BR3462" s="109" t="str">
        <f t="shared" si="53"/>
        <v>SH-25-3451</v>
      </c>
      <c r="BS3462" s="109" t="s">
        <v>552</v>
      </c>
      <c r="BT3462" t="s">
        <v>92</v>
      </c>
      <c r="BU3462" t="s">
        <v>7314</v>
      </c>
    </row>
    <row r="3463" spans="1:73" hidden="1">
      <c r="A3463" s="103" t="s">
        <v>7315</v>
      </c>
      <c r="B3463" s="102">
        <v>45832</v>
      </c>
      <c r="C3463" s="104">
        <f>_xlfn.ISOWEEKNUM(Tabella2[[#This Row],[Date]])</f>
        <v>26</v>
      </c>
      <c r="D3463" s="104" t="s">
        <v>478</v>
      </c>
      <c r="E3463" s="107" t="s">
        <v>284</v>
      </c>
      <c r="F3463" s="104">
        <v>65</v>
      </c>
      <c r="G3463" s="107" t="s">
        <v>257</v>
      </c>
      <c r="H3463" s="105">
        <v>32</v>
      </c>
      <c r="I3463" s="104"/>
      <c r="J3463" s="104" t="s">
        <v>258</v>
      </c>
      <c r="K3463" s="106" t="s">
        <v>83</v>
      </c>
      <c r="L3463" s="104" t="s">
        <v>299</v>
      </c>
      <c r="M3463" s="111" t="s">
        <v>276</v>
      </c>
      <c r="N3463" s="111"/>
      <c r="O3463" s="108" t="str">
        <f>A969</f>
        <v>13371</v>
      </c>
      <c r="P3463" s="107" t="s">
        <v>2947</v>
      </c>
      <c r="Q3463" s="153" t="s">
        <v>617</v>
      </c>
      <c r="R3463" s="199" t="s">
        <v>525</v>
      </c>
      <c r="S3463" s="153">
        <v>4.1666666666666657E-2</v>
      </c>
      <c r="T3463" s="153" t="s">
        <v>617</v>
      </c>
      <c r="U3463" s="199" t="s">
        <v>525</v>
      </c>
      <c r="V3463" s="153">
        <f>IF(ISBLANK(T3463),"",Tabella2[[#This Row],[ACT STOP]]-Tabella2[[#This Row],[ACT START]])</f>
        <v>4.1666666666666685E-2</v>
      </c>
      <c r="W3463" s="104" t="s">
        <v>92</v>
      </c>
      <c r="X3463" s="104" t="s">
        <v>91</v>
      </c>
      <c r="Y3463" s="110"/>
      <c r="Z3463" s="106"/>
      <c r="AA3463" s="104"/>
      <c r="AB3463" s="107"/>
      <c r="AC3463" s="72">
        <v>1</v>
      </c>
      <c r="AH3463" s="70"/>
      <c r="AI3463" s="70"/>
      <c r="AJ3463">
        <v>0</v>
      </c>
      <c r="AL3463" s="70"/>
      <c r="BM3463" s="135" t="s">
        <v>617</v>
      </c>
      <c r="BN3463" s="136" t="s">
        <v>525</v>
      </c>
      <c r="BO3463" s="101"/>
      <c r="BR3463" s="109" t="str">
        <f t="shared" si="53"/>
        <v>SH-25-3452</v>
      </c>
      <c r="BS3463" s="109" t="s">
        <v>356</v>
      </c>
      <c r="BT3463" t="s">
        <v>92</v>
      </c>
      <c r="BU3463" t="s">
        <v>7316</v>
      </c>
    </row>
    <row r="3464" spans="1:73" hidden="1">
      <c r="A3464" s="103" t="s">
        <v>7317</v>
      </c>
      <c r="B3464" s="102">
        <v>45832</v>
      </c>
      <c r="C3464" s="104">
        <f>_xlfn.ISOWEEKNUM(Tabella2[[#This Row],[Date]])</f>
        <v>26</v>
      </c>
      <c r="D3464" s="104" t="s">
        <v>6621</v>
      </c>
      <c r="E3464" s="107" t="s">
        <v>284</v>
      </c>
      <c r="F3464" s="104">
        <v>82</v>
      </c>
      <c r="G3464" s="107" t="s">
        <v>257</v>
      </c>
      <c r="H3464" s="105">
        <v>2</v>
      </c>
      <c r="I3464" s="104"/>
      <c r="J3464" s="104" t="s">
        <v>258</v>
      </c>
      <c r="K3464" s="106" t="s">
        <v>81</v>
      </c>
      <c r="L3464" s="104" t="s">
        <v>259</v>
      </c>
      <c r="M3464" s="111" t="s">
        <v>276</v>
      </c>
      <c r="N3464" s="111"/>
      <c r="O3464" s="106"/>
      <c r="P3464" s="107" t="s">
        <v>2716</v>
      </c>
      <c r="Q3464" s="153" t="s">
        <v>617</v>
      </c>
      <c r="R3464" s="199" t="s">
        <v>525</v>
      </c>
      <c r="S3464" s="153">
        <v>4.1666666666666657E-2</v>
      </c>
      <c r="T3464" s="153" t="s">
        <v>617</v>
      </c>
      <c r="U3464" s="199" t="s">
        <v>525</v>
      </c>
      <c r="V3464" s="153">
        <f>IF(ISBLANK(T3464),"",Tabella2[[#This Row],[ACT STOP]]-Tabella2[[#This Row],[ACT START]])</f>
        <v>4.1666666666666685E-2</v>
      </c>
      <c r="W3464" s="104" t="s">
        <v>92</v>
      </c>
      <c r="X3464" s="104" t="s">
        <v>91</v>
      </c>
      <c r="Y3464" s="110"/>
      <c r="Z3464" s="106"/>
      <c r="AA3464" s="104"/>
      <c r="AB3464" s="107"/>
      <c r="AC3464" s="72">
        <v>1</v>
      </c>
      <c r="AH3464" s="70"/>
      <c r="AI3464" s="70"/>
      <c r="AJ3464">
        <v>0</v>
      </c>
      <c r="AL3464" s="70"/>
      <c r="BM3464" s="135" t="s">
        <v>617</v>
      </c>
      <c r="BN3464" s="136" t="s">
        <v>525</v>
      </c>
      <c r="BO3464" s="101"/>
      <c r="BR3464" s="109" t="str">
        <f t="shared" si="53"/>
        <v>SH-25-3453</v>
      </c>
      <c r="BS3464" s="109" t="s">
        <v>368</v>
      </c>
      <c r="BT3464" t="s">
        <v>92</v>
      </c>
      <c r="BU3464" t="s">
        <v>7318</v>
      </c>
    </row>
    <row r="3465" spans="1:73" ht="31.5" hidden="1" customHeight="1">
      <c r="A3465" s="103" t="s">
        <v>7319</v>
      </c>
      <c r="B3465" s="102">
        <v>45832</v>
      </c>
      <c r="C3465" s="104">
        <f>_xlfn.ISOWEEKNUM(Tabella2[[#This Row],[Date]])</f>
        <v>26</v>
      </c>
      <c r="D3465" s="104" t="s">
        <v>6621</v>
      </c>
      <c r="E3465" s="107" t="s">
        <v>284</v>
      </c>
      <c r="F3465" s="104">
        <v>83</v>
      </c>
      <c r="G3465" s="107" t="s">
        <v>284</v>
      </c>
      <c r="H3465" s="105">
        <v>9</v>
      </c>
      <c r="I3465" s="104"/>
      <c r="J3465" s="104" t="s">
        <v>258</v>
      </c>
      <c r="K3465" s="106" t="s">
        <v>77</v>
      </c>
      <c r="L3465" s="104" t="s">
        <v>259</v>
      </c>
      <c r="M3465" s="111" t="s">
        <v>276</v>
      </c>
      <c r="N3465" s="111"/>
      <c r="O3465" s="106"/>
      <c r="P3465" s="107" t="s">
        <v>2716</v>
      </c>
      <c r="Q3465" s="153" t="s">
        <v>617</v>
      </c>
      <c r="R3465" s="199" t="s">
        <v>525</v>
      </c>
      <c r="S3465" s="153">
        <v>4.1666666666666657E-2</v>
      </c>
      <c r="T3465" s="153" t="s">
        <v>617</v>
      </c>
      <c r="U3465" s="153" t="s">
        <v>525</v>
      </c>
      <c r="V3465" s="153">
        <f>IF(ISBLANK(T3465),"",Tabella2[[#This Row],[ACT STOP]]-Tabella2[[#This Row],[ACT START]])</f>
        <v>4.1666666666666685E-2</v>
      </c>
      <c r="W3465" s="104" t="s">
        <v>92</v>
      </c>
      <c r="X3465" s="104" t="s">
        <v>91</v>
      </c>
      <c r="Y3465" s="110"/>
      <c r="Z3465" s="106"/>
      <c r="AA3465" s="104"/>
      <c r="AB3465" s="107"/>
      <c r="AC3465" s="72">
        <v>1</v>
      </c>
      <c r="AH3465" s="70"/>
      <c r="AI3465" s="70"/>
      <c r="AJ3465">
        <v>0</v>
      </c>
      <c r="AL3465" s="70"/>
      <c r="BM3465" s="135" t="s">
        <v>617</v>
      </c>
      <c r="BN3465" s="136" t="s">
        <v>525</v>
      </c>
      <c r="BO3465" s="101"/>
      <c r="BR3465" s="109" t="str">
        <f t="shared" si="53"/>
        <v>SH-25-3454</v>
      </c>
      <c r="BS3465" s="109" t="s">
        <v>339</v>
      </c>
      <c r="BT3465" t="s">
        <v>92</v>
      </c>
      <c r="BU3465" t="s">
        <v>7320</v>
      </c>
    </row>
    <row r="3466" spans="1:73" hidden="1">
      <c r="A3466" s="103" t="s">
        <v>7321</v>
      </c>
      <c r="B3466" s="102">
        <v>45832</v>
      </c>
      <c r="C3466" s="104">
        <f>_xlfn.ISOWEEKNUM(Tabella2[[#This Row],[Date]])</f>
        <v>26</v>
      </c>
      <c r="D3466" s="104" t="s">
        <v>860</v>
      </c>
      <c r="E3466" s="107" t="s">
        <v>284</v>
      </c>
      <c r="F3466" s="104">
        <v>81</v>
      </c>
      <c r="G3466" s="107" t="s">
        <v>257</v>
      </c>
      <c r="H3466" s="105">
        <v>22</v>
      </c>
      <c r="I3466" s="104"/>
      <c r="J3466" s="104" t="s">
        <v>258</v>
      </c>
      <c r="K3466" s="106" t="s">
        <v>75</v>
      </c>
      <c r="L3466" s="104" t="s">
        <v>259</v>
      </c>
      <c r="M3466" s="111" t="s">
        <v>276</v>
      </c>
      <c r="N3466" s="111"/>
      <c r="O3466" s="106"/>
      <c r="P3466" s="107" t="s">
        <v>510</v>
      </c>
      <c r="Q3466" s="153" t="s">
        <v>617</v>
      </c>
      <c r="R3466" s="199" t="s">
        <v>525</v>
      </c>
      <c r="S3466" s="153">
        <v>4.1666666666666657E-2</v>
      </c>
      <c r="T3466" s="153" t="s">
        <v>617</v>
      </c>
      <c r="U3466" s="153" t="s">
        <v>525</v>
      </c>
      <c r="V3466" s="153">
        <f>IF(ISBLANK(T3466),"",Tabella2[[#This Row],[ACT STOP]]-Tabella2[[#This Row],[ACT START]])</f>
        <v>4.1666666666666685E-2</v>
      </c>
      <c r="W3466" s="104" t="s">
        <v>92</v>
      </c>
      <c r="X3466" s="104" t="s">
        <v>91</v>
      </c>
      <c r="Y3466" s="110" t="s">
        <v>7322</v>
      </c>
      <c r="Z3466" s="106"/>
      <c r="AA3466" s="104"/>
      <c r="AB3466" s="107"/>
      <c r="AC3466" s="72">
        <v>1</v>
      </c>
      <c r="AH3466" s="70"/>
      <c r="AI3466" s="70"/>
      <c r="AJ3466">
        <v>0</v>
      </c>
      <c r="AL3466" s="70"/>
      <c r="BM3466" s="135" t="s">
        <v>617</v>
      </c>
      <c r="BN3466" s="136" t="s">
        <v>525</v>
      </c>
      <c r="BO3466" s="101"/>
      <c r="BR3466" s="109" t="str">
        <f t="shared" si="53"/>
        <v>SH-25-3455</v>
      </c>
      <c r="BS3466" s="109" t="s">
        <v>1257</v>
      </c>
      <c r="BT3466" t="s">
        <v>92</v>
      </c>
      <c r="BU3466" t="s">
        <v>7323</v>
      </c>
    </row>
    <row r="3467" spans="1:73" hidden="1">
      <c r="A3467" s="103" t="s">
        <v>7324</v>
      </c>
      <c r="B3467" s="102">
        <v>45832</v>
      </c>
      <c r="C3467" s="104">
        <f>_xlfn.ISOWEEKNUM(Tabella2[[#This Row],[Date]])</f>
        <v>26</v>
      </c>
      <c r="D3467" s="104" t="s">
        <v>523</v>
      </c>
      <c r="E3467" s="107" t="s">
        <v>284</v>
      </c>
      <c r="F3467" s="104">
        <v>63</v>
      </c>
      <c r="G3467" s="107" t="s">
        <v>284</v>
      </c>
      <c r="H3467" s="105">
        <v>23</v>
      </c>
      <c r="I3467" s="104"/>
      <c r="J3467" s="104" t="s">
        <v>258</v>
      </c>
      <c r="K3467" s="106" t="s">
        <v>79</v>
      </c>
      <c r="L3467" s="104" t="s">
        <v>299</v>
      </c>
      <c r="M3467" s="111" t="s">
        <v>386</v>
      </c>
      <c r="N3467" s="111"/>
      <c r="O3467" s="108" t="str">
        <f>A3468</f>
        <v>15870</v>
      </c>
      <c r="P3467" s="107" t="s">
        <v>565</v>
      </c>
      <c r="Q3467" s="153" t="s">
        <v>631</v>
      </c>
      <c r="R3467" s="199" t="s">
        <v>498</v>
      </c>
      <c r="S3467" s="153">
        <v>4.1666666666666657E-2</v>
      </c>
      <c r="T3467" s="153" t="s">
        <v>631</v>
      </c>
      <c r="U3467" s="153" t="s">
        <v>498</v>
      </c>
      <c r="V3467" s="153">
        <f>IF(ISBLANK(T3467),"",Tabella2[[#This Row],[ACT STOP]]-Tabella2[[#This Row],[ACT START]])</f>
        <v>4.1666666666666685E-2</v>
      </c>
      <c r="W3467" s="104" t="s">
        <v>92</v>
      </c>
      <c r="X3467" s="104" t="s">
        <v>91</v>
      </c>
      <c r="Y3467" s="110"/>
      <c r="Z3467" s="106"/>
      <c r="AA3467" s="104"/>
      <c r="AB3467" s="107"/>
      <c r="AC3467" s="72">
        <v>1</v>
      </c>
      <c r="AH3467" s="70"/>
      <c r="AI3467" s="70"/>
      <c r="AJ3467">
        <v>0</v>
      </c>
      <c r="AL3467" s="70"/>
      <c r="BM3467" s="135" t="s">
        <v>631</v>
      </c>
      <c r="BN3467" s="136" t="s">
        <v>498</v>
      </c>
      <c r="BO3467" s="101"/>
      <c r="BR3467" s="109" t="str">
        <f t="shared" si="53"/>
        <v>SH-25-3456</v>
      </c>
      <c r="BS3467" s="109" t="s">
        <v>358</v>
      </c>
      <c r="BT3467" t="s">
        <v>92</v>
      </c>
      <c r="BU3467" t="s">
        <v>7325</v>
      </c>
    </row>
    <row r="3468" spans="1:73" hidden="1">
      <c r="A3468" s="103" t="s">
        <v>7326</v>
      </c>
      <c r="B3468" s="102">
        <v>45832</v>
      </c>
      <c r="C3468" s="104">
        <f>_xlfn.ISOWEEKNUM(Tabella2[[#This Row],[Date]])</f>
        <v>26</v>
      </c>
      <c r="D3468" s="104" t="s">
        <v>523</v>
      </c>
      <c r="E3468" s="107" t="s">
        <v>284</v>
      </c>
      <c r="F3468" s="104">
        <v>62</v>
      </c>
      <c r="G3468" s="107" t="s">
        <v>257</v>
      </c>
      <c r="H3468" s="105">
        <v>12</v>
      </c>
      <c r="I3468" s="104"/>
      <c r="J3468" s="104" t="s">
        <v>258</v>
      </c>
      <c r="K3468" s="106" t="s">
        <v>78</v>
      </c>
      <c r="L3468" s="104" t="s">
        <v>299</v>
      </c>
      <c r="M3468" s="111" t="s">
        <v>386</v>
      </c>
      <c r="N3468" s="111"/>
      <c r="O3468" s="108" t="str">
        <f>A3467</f>
        <v>15869</v>
      </c>
      <c r="P3468" s="107" t="s">
        <v>565</v>
      </c>
      <c r="Q3468" s="153">
        <v>0.375</v>
      </c>
      <c r="R3468" s="199">
        <v>0.41666666666666669</v>
      </c>
      <c r="S3468" s="153">
        <v>4.1666666666666657E-2</v>
      </c>
      <c r="T3468" s="153">
        <v>0.375</v>
      </c>
      <c r="U3468" s="199">
        <v>0.41666666666666669</v>
      </c>
      <c r="V3468" s="153">
        <f>IF(ISBLANK(T3468),"",Tabella2[[#This Row],[ACT STOP]]-Tabella2[[#This Row],[ACT START]])</f>
        <v>4.1666666666666685E-2</v>
      </c>
      <c r="W3468" s="104" t="s">
        <v>92</v>
      </c>
      <c r="X3468" s="104" t="s">
        <v>91</v>
      </c>
      <c r="Y3468" s="110"/>
      <c r="Z3468" s="106"/>
      <c r="AA3468" s="104"/>
      <c r="AB3468" s="107"/>
      <c r="AC3468" s="72">
        <v>1</v>
      </c>
      <c r="AH3468" s="70"/>
      <c r="AI3468" s="70"/>
      <c r="AJ3468">
        <v>0</v>
      </c>
      <c r="AL3468" s="70"/>
      <c r="BM3468" s="135">
        <v>0.375</v>
      </c>
      <c r="BN3468" s="136">
        <v>0.41666666666666669</v>
      </c>
      <c r="BO3468" s="101"/>
      <c r="BR3468" s="109" t="str">
        <f t="shared" si="53"/>
        <v>SH-25-3457</v>
      </c>
      <c r="BS3468" s="109" t="s">
        <v>266</v>
      </c>
      <c r="BT3468" t="s">
        <v>92</v>
      </c>
      <c r="BU3468" t="s">
        <v>7327</v>
      </c>
    </row>
    <row r="3469" spans="1:73" hidden="1">
      <c r="A3469" s="103" t="s">
        <v>7328</v>
      </c>
      <c r="B3469" s="102">
        <v>45832</v>
      </c>
      <c r="C3469" s="104">
        <f>_xlfn.ISOWEEKNUM(Tabella2[[#This Row],[Date]])</f>
        <v>26</v>
      </c>
      <c r="D3469" s="104" t="s">
        <v>421</v>
      </c>
      <c r="E3469" s="107" t="s">
        <v>327</v>
      </c>
      <c r="F3469" s="104">
        <v>71</v>
      </c>
      <c r="G3469" s="107" t="s">
        <v>257</v>
      </c>
      <c r="H3469" s="105">
        <v>14</v>
      </c>
      <c r="I3469" s="104" t="s">
        <v>258</v>
      </c>
      <c r="J3469" s="104"/>
      <c r="K3469" s="106" t="s">
        <v>83</v>
      </c>
      <c r="L3469" s="104" t="s">
        <v>299</v>
      </c>
      <c r="M3469" s="111" t="s">
        <v>386</v>
      </c>
      <c r="N3469" s="111"/>
      <c r="O3469" s="108" t="str">
        <f>A3470</f>
        <v>15872</v>
      </c>
      <c r="P3469" s="107" t="s">
        <v>7329</v>
      </c>
      <c r="Q3469" s="153" t="s">
        <v>631</v>
      </c>
      <c r="R3469" s="199" t="s">
        <v>498</v>
      </c>
      <c r="S3469" s="153">
        <v>4.1666666666666657E-2</v>
      </c>
      <c r="T3469" s="153" t="s">
        <v>631</v>
      </c>
      <c r="U3469" s="199" t="s">
        <v>498</v>
      </c>
      <c r="V3469" s="153">
        <f>IF(ISBLANK(T3469),"",Tabella2[[#This Row],[ACT STOP]]-Tabella2[[#This Row],[ACT START]])</f>
        <v>4.1666666666666685E-2</v>
      </c>
      <c r="W3469" s="104" t="s">
        <v>92</v>
      </c>
      <c r="X3469" s="104" t="s">
        <v>91</v>
      </c>
      <c r="Y3469" s="110"/>
      <c r="Z3469" s="106"/>
      <c r="AA3469" s="104"/>
      <c r="AB3469" s="107"/>
      <c r="AC3469" s="72">
        <v>1</v>
      </c>
      <c r="AH3469" s="70"/>
      <c r="AI3469" s="70"/>
      <c r="AJ3469">
        <v>0</v>
      </c>
      <c r="AL3469" s="70"/>
      <c r="BM3469" s="135" t="s">
        <v>631</v>
      </c>
      <c r="BN3469" s="136" t="s">
        <v>498</v>
      </c>
      <c r="BO3469" s="101"/>
      <c r="BR3469" s="109" t="str">
        <f t="shared" ref="BR3469:BR3532" si="54">_xlfn.CONCAT(LEFT(BR3468,6),TEXT(RIGHT(BR3468,4)+1,"0000"))</f>
        <v>SH-25-3458</v>
      </c>
      <c r="BS3469" s="109" t="s">
        <v>372</v>
      </c>
      <c r="BT3469" t="s">
        <v>92</v>
      </c>
      <c r="BU3469" t="s">
        <v>7330</v>
      </c>
    </row>
    <row r="3470" spans="1:73" hidden="1">
      <c r="A3470" s="103" t="s">
        <v>7331</v>
      </c>
      <c r="B3470" s="102">
        <v>45832</v>
      </c>
      <c r="C3470" s="104">
        <f>_xlfn.ISOWEEKNUM(Tabella2[[#This Row],[Date]])</f>
        <v>26</v>
      </c>
      <c r="D3470" s="104" t="s">
        <v>421</v>
      </c>
      <c r="E3470" s="107" t="s">
        <v>327</v>
      </c>
      <c r="F3470" s="104">
        <v>73</v>
      </c>
      <c r="G3470" s="107" t="s">
        <v>257</v>
      </c>
      <c r="H3470" s="105">
        <v>17</v>
      </c>
      <c r="I3470" s="104" t="s">
        <v>258</v>
      </c>
      <c r="J3470" s="104"/>
      <c r="K3470" s="106" t="s">
        <v>80</v>
      </c>
      <c r="L3470" s="104" t="s">
        <v>299</v>
      </c>
      <c r="M3470" s="111" t="s">
        <v>386</v>
      </c>
      <c r="N3470" s="111"/>
      <c r="O3470" s="108" t="str">
        <f>A3469</f>
        <v>15871</v>
      </c>
      <c r="P3470" s="107" t="s">
        <v>7329</v>
      </c>
      <c r="Q3470" s="153">
        <v>0.375</v>
      </c>
      <c r="R3470" s="199">
        <v>0.41666666666666669</v>
      </c>
      <c r="S3470" s="153">
        <v>4.1666666666666657E-2</v>
      </c>
      <c r="T3470" s="153">
        <v>0.375</v>
      </c>
      <c r="U3470" s="199">
        <v>0.41666666666666669</v>
      </c>
      <c r="V3470" s="153">
        <f>IF(ISBLANK(T3470),"",Tabella2[[#This Row],[ACT STOP]]-Tabella2[[#This Row],[ACT START]])</f>
        <v>4.1666666666666685E-2</v>
      </c>
      <c r="W3470" s="104" t="s">
        <v>92</v>
      </c>
      <c r="X3470" s="104" t="s">
        <v>91</v>
      </c>
      <c r="Y3470" s="110"/>
      <c r="Z3470" s="106"/>
      <c r="AA3470" s="104"/>
      <c r="AB3470" s="107"/>
      <c r="AC3470" s="72">
        <v>1</v>
      </c>
      <c r="AH3470" s="70"/>
      <c r="AI3470" s="70"/>
      <c r="AJ3470">
        <v>0</v>
      </c>
      <c r="AL3470" s="70"/>
      <c r="BM3470" s="135">
        <v>0.375</v>
      </c>
      <c r="BN3470" s="136">
        <v>0.41666666666666669</v>
      </c>
      <c r="BO3470" s="101"/>
      <c r="BR3470" s="109" t="str">
        <f t="shared" si="54"/>
        <v>SH-25-3459</v>
      </c>
      <c r="BS3470" s="109" t="s">
        <v>393</v>
      </c>
      <c r="BT3470" t="s">
        <v>92</v>
      </c>
      <c r="BU3470" t="s">
        <v>7332</v>
      </c>
    </row>
    <row r="3471" spans="1:73" hidden="1">
      <c r="A3471" s="103" t="s">
        <v>7333</v>
      </c>
      <c r="B3471" s="102">
        <v>45832</v>
      </c>
      <c r="C3471" s="104">
        <f>_xlfn.ISOWEEKNUM(Tabella2[[#This Row],[Date]])</f>
        <v>26</v>
      </c>
      <c r="D3471" s="104" t="s">
        <v>751</v>
      </c>
      <c r="E3471" s="107" t="s">
        <v>256</v>
      </c>
      <c r="F3471" s="104">
        <v>76</v>
      </c>
      <c r="G3471" s="107" t="s">
        <v>257</v>
      </c>
      <c r="H3471" s="105">
        <v>9</v>
      </c>
      <c r="I3471" s="104" t="s">
        <v>258</v>
      </c>
      <c r="J3471" s="104"/>
      <c r="K3471" s="106" t="s">
        <v>81</v>
      </c>
      <c r="L3471" s="104" t="s">
        <v>259</v>
      </c>
      <c r="M3471" s="111" t="s">
        <v>276</v>
      </c>
      <c r="N3471" s="111"/>
      <c r="O3471" s="106"/>
      <c r="P3471" s="107" t="s">
        <v>479</v>
      </c>
      <c r="Q3471" s="153" t="s">
        <v>631</v>
      </c>
      <c r="R3471" s="199" t="s">
        <v>498</v>
      </c>
      <c r="S3471" s="153">
        <v>4.1666666666666657E-2</v>
      </c>
      <c r="T3471" s="153" t="s">
        <v>631</v>
      </c>
      <c r="U3471" s="153" t="s">
        <v>498</v>
      </c>
      <c r="V3471" s="153">
        <f>IF(ISBLANK(T3471),"",Tabella2[[#This Row],[ACT STOP]]-Tabella2[[#This Row],[ACT START]])</f>
        <v>4.1666666666666685E-2</v>
      </c>
      <c r="W3471" s="104" t="s">
        <v>92</v>
      </c>
      <c r="X3471" s="104" t="s">
        <v>91</v>
      </c>
      <c r="Y3471" s="110" t="s">
        <v>7334</v>
      </c>
      <c r="Z3471" s="106"/>
      <c r="AA3471" s="104"/>
      <c r="AB3471" s="107"/>
      <c r="AC3471" s="72">
        <v>1</v>
      </c>
      <c r="AH3471" s="70"/>
      <c r="AI3471" s="70"/>
      <c r="AJ3471">
        <v>0</v>
      </c>
      <c r="AL3471" s="70"/>
      <c r="BM3471" s="135" t="s">
        <v>631</v>
      </c>
      <c r="BN3471" s="136" t="s">
        <v>498</v>
      </c>
      <c r="BO3471" s="101"/>
      <c r="BR3471" s="109" t="str">
        <f t="shared" si="54"/>
        <v>SH-25-3460</v>
      </c>
      <c r="BS3471" s="109" t="s">
        <v>318</v>
      </c>
      <c r="BT3471" t="s">
        <v>92</v>
      </c>
      <c r="BU3471" t="s">
        <v>7335</v>
      </c>
    </row>
    <row r="3472" spans="1:73" hidden="1">
      <c r="A3472" s="103" t="s">
        <v>7336</v>
      </c>
      <c r="B3472" s="102">
        <v>45832</v>
      </c>
      <c r="C3472" s="104">
        <f>_xlfn.ISOWEEKNUM(Tabella2[[#This Row],[Date]])</f>
        <v>26</v>
      </c>
      <c r="D3472" s="104" t="s">
        <v>751</v>
      </c>
      <c r="E3472" s="107" t="s">
        <v>256</v>
      </c>
      <c r="F3472" s="104">
        <v>77</v>
      </c>
      <c r="G3472" s="107" t="s">
        <v>257</v>
      </c>
      <c r="H3472" s="105">
        <v>7</v>
      </c>
      <c r="I3472" s="104" t="s">
        <v>258</v>
      </c>
      <c r="J3472" s="104"/>
      <c r="K3472" s="106" t="s">
        <v>77</v>
      </c>
      <c r="L3472" s="104" t="s">
        <v>259</v>
      </c>
      <c r="M3472" s="111" t="s">
        <v>276</v>
      </c>
      <c r="N3472" s="111"/>
      <c r="O3472" s="106"/>
      <c r="P3472" s="107" t="s">
        <v>479</v>
      </c>
      <c r="Q3472" s="153" t="s">
        <v>631</v>
      </c>
      <c r="R3472" s="199" t="s">
        <v>498</v>
      </c>
      <c r="S3472" s="153">
        <v>4.1666666666666657E-2</v>
      </c>
      <c r="T3472" s="153" t="s">
        <v>631</v>
      </c>
      <c r="U3472" s="199" t="s">
        <v>498</v>
      </c>
      <c r="V3472" s="153">
        <f>IF(ISBLANK(T3472),"",Tabella2[[#This Row],[ACT STOP]]-Tabella2[[#This Row],[ACT START]])</f>
        <v>4.1666666666666685E-2</v>
      </c>
      <c r="W3472" s="104" t="s">
        <v>92</v>
      </c>
      <c r="X3472" s="104" t="s">
        <v>91</v>
      </c>
      <c r="Y3472" s="110" t="s">
        <v>7337</v>
      </c>
      <c r="Z3472" s="106"/>
      <c r="AA3472" s="104"/>
      <c r="AB3472" s="107"/>
      <c r="AC3472" s="72">
        <v>1</v>
      </c>
      <c r="AH3472" s="70"/>
      <c r="AI3472" s="70"/>
      <c r="AJ3472">
        <v>0</v>
      </c>
      <c r="AL3472" s="70"/>
      <c r="BL3472" t="s">
        <v>7338</v>
      </c>
      <c r="BM3472" s="135" t="s">
        <v>631</v>
      </c>
      <c r="BN3472" s="136" t="s">
        <v>498</v>
      </c>
      <c r="BO3472" s="101"/>
      <c r="BR3472" s="109" t="str">
        <f t="shared" si="54"/>
        <v>SH-25-3461</v>
      </c>
      <c r="BS3472" s="109" t="s">
        <v>1241</v>
      </c>
      <c r="BT3472" t="s">
        <v>92</v>
      </c>
      <c r="BU3472" t="s">
        <v>7339</v>
      </c>
    </row>
    <row r="3473" spans="1:73" hidden="1">
      <c r="A3473" s="103" t="s">
        <v>7340</v>
      </c>
      <c r="B3473" s="102">
        <v>45832</v>
      </c>
      <c r="C3473" s="104">
        <f>_xlfn.ISOWEEKNUM(Tabella2[[#This Row],[Date]])</f>
        <v>26</v>
      </c>
      <c r="D3473" s="104" t="s">
        <v>509</v>
      </c>
      <c r="E3473" s="107" t="s">
        <v>284</v>
      </c>
      <c r="F3473" s="104">
        <v>71</v>
      </c>
      <c r="G3473" s="107" t="s">
        <v>284</v>
      </c>
      <c r="H3473" s="105">
        <v>9</v>
      </c>
      <c r="I3473" s="104"/>
      <c r="J3473" s="104" t="s">
        <v>258</v>
      </c>
      <c r="K3473" s="106" t="s">
        <v>79</v>
      </c>
      <c r="L3473" s="104" t="s">
        <v>299</v>
      </c>
      <c r="M3473" s="111" t="s">
        <v>276</v>
      </c>
      <c r="N3473" s="111"/>
      <c r="O3473" s="108" t="str">
        <f>A970</f>
        <v>13372</v>
      </c>
      <c r="P3473" s="107" t="s">
        <v>635</v>
      </c>
      <c r="Q3473" s="153" t="s">
        <v>263</v>
      </c>
      <c r="R3473" s="199" t="s">
        <v>504</v>
      </c>
      <c r="S3473" s="153">
        <v>4.1666666666666657E-2</v>
      </c>
      <c r="T3473" s="153">
        <v>0.4375</v>
      </c>
      <c r="U3473" s="199">
        <v>0.47916666666666669</v>
      </c>
      <c r="V3473" s="153">
        <f>IF(ISBLANK(T3473),"",Tabella2[[#This Row],[ACT STOP]]-Tabella2[[#This Row],[ACT START]])</f>
        <v>4.1666666666666685E-2</v>
      </c>
      <c r="W3473" s="104" t="s">
        <v>92</v>
      </c>
      <c r="X3473" s="104" t="s">
        <v>91</v>
      </c>
      <c r="Y3473" s="110"/>
      <c r="Z3473" s="106"/>
      <c r="AA3473" s="104"/>
      <c r="AB3473" s="107"/>
      <c r="AC3473" s="72">
        <v>1</v>
      </c>
      <c r="AH3473" s="70"/>
      <c r="AI3473" s="70"/>
      <c r="AJ3473">
        <v>0</v>
      </c>
      <c r="AL3473" s="70"/>
      <c r="BM3473" s="135">
        <v>0.4375</v>
      </c>
      <c r="BN3473" s="136">
        <v>0.47916666666666669</v>
      </c>
      <c r="BO3473" s="101"/>
      <c r="BR3473" s="109" t="str">
        <f t="shared" si="54"/>
        <v>SH-25-3462</v>
      </c>
      <c r="BS3473" s="109" t="s">
        <v>339</v>
      </c>
      <c r="BT3473" t="s">
        <v>92</v>
      </c>
      <c r="BU3473" t="s">
        <v>7341</v>
      </c>
    </row>
    <row r="3474" spans="1:73" hidden="1">
      <c r="A3474" s="103" t="s">
        <v>7342</v>
      </c>
      <c r="B3474" s="102">
        <v>45832</v>
      </c>
      <c r="C3474" s="104">
        <f>_xlfn.ISOWEEKNUM(Tabella2[[#This Row],[Date]])</f>
        <v>26</v>
      </c>
      <c r="D3474" s="104" t="s">
        <v>558</v>
      </c>
      <c r="E3474" s="107" t="s">
        <v>284</v>
      </c>
      <c r="F3474" s="104">
        <v>61</v>
      </c>
      <c r="G3474" s="107" t="s">
        <v>257</v>
      </c>
      <c r="H3474" s="105">
        <v>5</v>
      </c>
      <c r="I3474" s="104"/>
      <c r="J3474" s="104" t="s">
        <v>258</v>
      </c>
      <c r="K3474" s="106" t="s">
        <v>83</v>
      </c>
      <c r="L3474" s="104" t="s">
        <v>299</v>
      </c>
      <c r="M3474" s="111" t="s">
        <v>386</v>
      </c>
      <c r="N3474" s="111"/>
      <c r="O3474" s="108" t="str">
        <f>A3475</f>
        <v>15877</v>
      </c>
      <c r="P3474" s="107" t="s">
        <v>2075</v>
      </c>
      <c r="Q3474" s="153" t="s">
        <v>263</v>
      </c>
      <c r="R3474" s="199" t="s">
        <v>504</v>
      </c>
      <c r="S3474" s="153">
        <v>4.1666666666666657E-2</v>
      </c>
      <c r="T3474" s="153" t="s">
        <v>263</v>
      </c>
      <c r="U3474" s="199" t="s">
        <v>504</v>
      </c>
      <c r="V3474" s="153">
        <f>IF(ISBLANK(T3474),"",Tabella2[[#This Row],[ACT STOP]]-Tabella2[[#This Row],[ACT START]])</f>
        <v>4.1666666666666685E-2</v>
      </c>
      <c r="W3474" s="104" t="s">
        <v>92</v>
      </c>
      <c r="X3474" s="104" t="s">
        <v>91</v>
      </c>
      <c r="Y3474" s="110"/>
      <c r="Z3474" s="106"/>
      <c r="AA3474" s="104"/>
      <c r="AB3474" s="107"/>
      <c r="AC3474" s="72">
        <v>1</v>
      </c>
      <c r="AH3474" s="70"/>
      <c r="AI3474" s="70"/>
      <c r="AJ3474">
        <v>0</v>
      </c>
      <c r="AL3474" s="70"/>
      <c r="BM3474" s="135" t="s">
        <v>263</v>
      </c>
      <c r="BN3474" s="136" t="s">
        <v>504</v>
      </c>
      <c r="BO3474" s="101"/>
      <c r="BR3474" s="109" t="str">
        <f t="shared" si="54"/>
        <v>SH-25-3463</v>
      </c>
      <c r="BS3474" s="109" t="s">
        <v>416</v>
      </c>
      <c r="BT3474" t="s">
        <v>92</v>
      </c>
      <c r="BU3474" t="s">
        <v>7343</v>
      </c>
    </row>
    <row r="3475" spans="1:73" hidden="1">
      <c r="A3475" s="103" t="s">
        <v>7344</v>
      </c>
      <c r="B3475" s="102">
        <v>45832</v>
      </c>
      <c r="C3475" s="104">
        <f>_xlfn.ISOWEEKNUM(Tabella2[[#This Row],[Date]])</f>
        <v>26</v>
      </c>
      <c r="D3475" s="104" t="s">
        <v>558</v>
      </c>
      <c r="E3475" s="107" t="s">
        <v>284</v>
      </c>
      <c r="F3475" s="104">
        <v>59</v>
      </c>
      <c r="G3475" s="107" t="s">
        <v>257</v>
      </c>
      <c r="H3475" s="105">
        <v>2</v>
      </c>
      <c r="I3475" s="104"/>
      <c r="J3475" s="104" t="s">
        <v>258</v>
      </c>
      <c r="K3475" s="106" t="s">
        <v>80</v>
      </c>
      <c r="L3475" s="104" t="s">
        <v>299</v>
      </c>
      <c r="M3475" s="111" t="s">
        <v>386</v>
      </c>
      <c r="N3475" s="111"/>
      <c r="O3475" s="108" t="str">
        <f>A3474</f>
        <v>15876</v>
      </c>
      <c r="P3475" s="107" t="s">
        <v>2075</v>
      </c>
      <c r="Q3475" s="153">
        <v>0.4375</v>
      </c>
      <c r="R3475" s="199">
        <v>0.47916666666666669</v>
      </c>
      <c r="S3475" s="153">
        <v>4.1666666666666657E-2</v>
      </c>
      <c r="T3475" s="153">
        <v>0.4375</v>
      </c>
      <c r="U3475" s="199">
        <v>0.47916666666666669</v>
      </c>
      <c r="V3475" s="153">
        <f>IF(ISBLANK(T3475),"",Tabella2[[#This Row],[ACT STOP]]-Tabella2[[#This Row],[ACT START]])</f>
        <v>4.1666666666666685E-2</v>
      </c>
      <c r="W3475" s="104" t="s">
        <v>92</v>
      </c>
      <c r="X3475" s="104" t="s">
        <v>91</v>
      </c>
      <c r="Y3475" s="110"/>
      <c r="Z3475" s="106"/>
      <c r="AA3475" s="104"/>
      <c r="AB3475" s="107"/>
      <c r="AC3475" s="72">
        <v>1</v>
      </c>
      <c r="AH3475" s="70"/>
      <c r="AI3475" s="70"/>
      <c r="AJ3475">
        <v>0</v>
      </c>
      <c r="AL3475" s="70"/>
      <c r="BM3475" s="135">
        <v>0.4375</v>
      </c>
      <c r="BN3475" s="136">
        <v>0.47916666666666669</v>
      </c>
      <c r="BO3475" s="101"/>
      <c r="BR3475" s="109" t="str">
        <f t="shared" si="54"/>
        <v>SH-25-3464</v>
      </c>
      <c r="BS3475" s="109" t="s">
        <v>368</v>
      </c>
      <c r="BT3475" t="s">
        <v>92</v>
      </c>
      <c r="BU3475" t="s">
        <v>7345</v>
      </c>
    </row>
    <row r="3476" spans="1:73" ht="15.75" hidden="1" customHeight="1">
      <c r="A3476" s="103" t="s">
        <v>7346</v>
      </c>
      <c r="B3476" s="102">
        <v>45832</v>
      </c>
      <c r="C3476" s="104">
        <f>_xlfn.ISOWEEKNUM(Tabella2[[#This Row],[Date]])</f>
        <v>26</v>
      </c>
      <c r="D3476" s="104" t="s">
        <v>817</v>
      </c>
      <c r="E3476" s="107" t="s">
        <v>284</v>
      </c>
      <c r="F3476" s="104">
        <v>73</v>
      </c>
      <c r="G3476" s="107" t="s">
        <v>257</v>
      </c>
      <c r="H3476" s="105">
        <v>10</v>
      </c>
      <c r="I3476" s="104"/>
      <c r="J3476" s="104" t="s">
        <v>258</v>
      </c>
      <c r="K3476" s="106" t="s">
        <v>81</v>
      </c>
      <c r="L3476" s="104" t="s">
        <v>259</v>
      </c>
      <c r="M3476" s="111" t="s">
        <v>276</v>
      </c>
      <c r="N3476" s="111"/>
      <c r="O3476" s="106"/>
      <c r="P3476" s="107" t="s">
        <v>3000</v>
      </c>
      <c r="Q3476" s="153" t="s">
        <v>263</v>
      </c>
      <c r="R3476" s="199" t="s">
        <v>504</v>
      </c>
      <c r="S3476" s="153">
        <v>4.1666666666666657E-2</v>
      </c>
      <c r="T3476" s="153" t="s">
        <v>263</v>
      </c>
      <c r="U3476" s="153" t="s">
        <v>504</v>
      </c>
      <c r="V3476" s="153">
        <f>IF(ISBLANK(T3476),"",Tabella2[[#This Row],[ACT STOP]]-Tabella2[[#This Row],[ACT START]])</f>
        <v>4.1666666666666685E-2</v>
      </c>
      <c r="W3476" s="104" t="s">
        <v>92</v>
      </c>
      <c r="X3476" s="104" t="s">
        <v>91</v>
      </c>
      <c r="Y3476" s="110"/>
      <c r="Z3476" s="106"/>
      <c r="AA3476" s="104"/>
      <c r="AB3476" s="107"/>
      <c r="AC3476" s="72">
        <v>1</v>
      </c>
      <c r="AH3476" s="70"/>
      <c r="AI3476" s="70"/>
      <c r="AJ3476">
        <v>0</v>
      </c>
      <c r="AL3476" s="70"/>
      <c r="BM3476" s="135" t="s">
        <v>263</v>
      </c>
      <c r="BN3476" s="136" t="s">
        <v>504</v>
      </c>
      <c r="BO3476" s="101"/>
      <c r="BR3476" s="109" t="str">
        <f t="shared" si="54"/>
        <v>SH-25-3465</v>
      </c>
      <c r="BS3476" s="109" t="s">
        <v>552</v>
      </c>
      <c r="BT3476" t="s">
        <v>92</v>
      </c>
      <c r="BU3476" t="s">
        <v>7347</v>
      </c>
    </row>
    <row r="3477" spans="1:73" hidden="1">
      <c r="A3477" s="103" t="s">
        <v>7348</v>
      </c>
      <c r="B3477" s="102">
        <v>45832</v>
      </c>
      <c r="C3477" s="104">
        <f>_xlfn.ISOWEEKNUM(Tabella2[[#This Row],[Date]])</f>
        <v>26</v>
      </c>
      <c r="D3477" s="104" t="s">
        <v>817</v>
      </c>
      <c r="E3477" s="107" t="s">
        <v>284</v>
      </c>
      <c r="F3477" s="104">
        <v>75</v>
      </c>
      <c r="G3477" s="107" t="s">
        <v>284</v>
      </c>
      <c r="H3477" s="105">
        <v>22</v>
      </c>
      <c r="I3477" s="104"/>
      <c r="J3477" s="104" t="s">
        <v>258</v>
      </c>
      <c r="K3477" s="106" t="s">
        <v>77</v>
      </c>
      <c r="L3477" s="104" t="s">
        <v>259</v>
      </c>
      <c r="M3477" s="111" t="s">
        <v>276</v>
      </c>
      <c r="N3477" s="111"/>
      <c r="O3477" s="106"/>
      <c r="P3477" s="107" t="s">
        <v>3000</v>
      </c>
      <c r="Q3477" s="153" t="s">
        <v>263</v>
      </c>
      <c r="R3477" s="199" t="s">
        <v>504</v>
      </c>
      <c r="S3477" s="153">
        <v>4.1666666666666657E-2</v>
      </c>
      <c r="T3477" s="153">
        <v>0.4375</v>
      </c>
      <c r="U3477" s="153">
        <v>0.4826388888888889</v>
      </c>
      <c r="V3477" s="153">
        <f>IF(ISBLANK(T3477),"",Tabella2[[#This Row],[ACT STOP]]-Tabella2[[#This Row],[ACT START]])</f>
        <v>4.5138888888888895E-2</v>
      </c>
      <c r="W3477" s="104" t="s">
        <v>92</v>
      </c>
      <c r="X3477" s="104" t="s">
        <v>91</v>
      </c>
      <c r="Y3477" s="110"/>
      <c r="Z3477" s="106"/>
      <c r="AA3477" s="104"/>
      <c r="AB3477" s="107"/>
      <c r="AC3477" s="72">
        <v>1</v>
      </c>
      <c r="AH3477" s="70"/>
      <c r="AI3477" s="70"/>
      <c r="AJ3477">
        <v>0</v>
      </c>
      <c r="AL3477" s="70"/>
      <c r="BM3477" s="135">
        <v>0.4375</v>
      </c>
      <c r="BN3477" s="136">
        <v>0.4826388888888889</v>
      </c>
      <c r="BO3477" s="101">
        <v>3.472222222222222E-3</v>
      </c>
      <c r="BQ3477" t="s">
        <v>102</v>
      </c>
      <c r="BR3477" s="109" t="str">
        <f t="shared" si="54"/>
        <v>SH-25-3466</v>
      </c>
      <c r="BS3477" s="109" t="s">
        <v>295</v>
      </c>
      <c r="BT3477" t="s">
        <v>92</v>
      </c>
      <c r="BU3477" t="s">
        <v>7349</v>
      </c>
    </row>
    <row r="3478" spans="1:73" hidden="1">
      <c r="A3478" s="103" t="s">
        <v>7350</v>
      </c>
      <c r="B3478" s="102">
        <v>45832</v>
      </c>
      <c r="C3478" s="104">
        <f>_xlfn.ISOWEEKNUM(Tabella2[[#This Row],[Date]])</f>
        <v>26</v>
      </c>
      <c r="D3478" s="104" t="s">
        <v>751</v>
      </c>
      <c r="E3478" s="107" t="s">
        <v>256</v>
      </c>
      <c r="F3478" s="104">
        <v>78</v>
      </c>
      <c r="G3478" s="107" t="s">
        <v>257</v>
      </c>
      <c r="H3478" s="105">
        <v>32</v>
      </c>
      <c r="I3478" s="104" t="s">
        <v>258</v>
      </c>
      <c r="J3478" s="104"/>
      <c r="K3478" s="106" t="s">
        <v>75</v>
      </c>
      <c r="L3478" s="104" t="s">
        <v>259</v>
      </c>
      <c r="M3478" s="111" t="s">
        <v>276</v>
      </c>
      <c r="N3478" s="111"/>
      <c r="O3478" s="106"/>
      <c r="P3478" s="107" t="s">
        <v>871</v>
      </c>
      <c r="Q3478" s="153" t="s">
        <v>263</v>
      </c>
      <c r="R3478" s="199" t="s">
        <v>504</v>
      </c>
      <c r="S3478" s="153">
        <v>4.1666666666666657E-2</v>
      </c>
      <c r="T3478" s="153">
        <v>0.4375</v>
      </c>
      <c r="U3478" s="153">
        <v>0.47916666666666669</v>
      </c>
      <c r="V3478" s="153">
        <f>IF(ISBLANK(T3478),"",Tabella2[[#This Row],[ACT STOP]]-Tabella2[[#This Row],[ACT START]])</f>
        <v>4.1666666666666685E-2</v>
      </c>
      <c r="W3478" s="104" t="s">
        <v>92</v>
      </c>
      <c r="X3478" s="104" t="s">
        <v>91</v>
      </c>
      <c r="Y3478" s="110"/>
      <c r="Z3478" s="106"/>
      <c r="AA3478" s="104"/>
      <c r="AB3478" s="107"/>
      <c r="AC3478" s="72">
        <v>1</v>
      </c>
      <c r="AH3478" s="70"/>
      <c r="AI3478" s="70"/>
      <c r="AJ3478">
        <v>0</v>
      </c>
      <c r="AL3478" s="70"/>
      <c r="BM3478" s="135">
        <v>0.4375</v>
      </c>
      <c r="BN3478" s="136">
        <v>0.47916666666666669</v>
      </c>
      <c r="BO3478" s="101"/>
      <c r="BR3478" s="109" t="str">
        <f t="shared" si="54"/>
        <v>SH-25-3467</v>
      </c>
      <c r="BS3478" s="109" t="s">
        <v>356</v>
      </c>
      <c r="BT3478" t="s">
        <v>92</v>
      </c>
      <c r="BU3478" t="s">
        <v>7351</v>
      </c>
    </row>
    <row r="3479" spans="1:73" hidden="1">
      <c r="A3479" s="103" t="s">
        <v>7352</v>
      </c>
      <c r="B3479" s="102">
        <v>45832</v>
      </c>
      <c r="C3479" s="104">
        <f>_xlfn.ISOWEEKNUM(Tabella2[[#This Row],[Date]])</f>
        <v>26</v>
      </c>
      <c r="D3479" s="104" t="s">
        <v>321</v>
      </c>
      <c r="E3479" s="107" t="s">
        <v>284</v>
      </c>
      <c r="F3479" s="104">
        <v>53</v>
      </c>
      <c r="G3479" s="107" t="s">
        <v>284</v>
      </c>
      <c r="H3479" s="105">
        <v>23</v>
      </c>
      <c r="I3479" s="104"/>
      <c r="J3479" s="104" t="s">
        <v>258</v>
      </c>
      <c r="K3479" s="106" t="s">
        <v>79</v>
      </c>
      <c r="L3479" s="104" t="s">
        <v>299</v>
      </c>
      <c r="M3479" s="111" t="s">
        <v>276</v>
      </c>
      <c r="N3479" s="111"/>
      <c r="O3479" s="108" t="str">
        <f>A971</f>
        <v>13373</v>
      </c>
      <c r="P3479" s="107" t="s">
        <v>829</v>
      </c>
      <c r="Q3479" s="153" t="s">
        <v>511</v>
      </c>
      <c r="R3479" s="199" t="s">
        <v>549</v>
      </c>
      <c r="S3479" s="153">
        <v>4.1666666666666657E-2</v>
      </c>
      <c r="T3479" s="153" t="s">
        <v>511</v>
      </c>
      <c r="U3479" s="153" t="s">
        <v>549</v>
      </c>
      <c r="V3479" s="153">
        <f>IF(ISBLANK(T3479),"",Tabella2[[#This Row],[ACT STOP]]-Tabella2[[#This Row],[ACT START]])</f>
        <v>4.166666666666663E-2</v>
      </c>
      <c r="W3479" s="104" t="s">
        <v>92</v>
      </c>
      <c r="X3479" s="104" t="s">
        <v>91</v>
      </c>
      <c r="Y3479" s="110"/>
      <c r="Z3479" s="106"/>
      <c r="AA3479" s="104"/>
      <c r="AB3479" s="107"/>
      <c r="AC3479" s="72">
        <v>1</v>
      </c>
      <c r="AH3479" s="70"/>
      <c r="AI3479" s="70"/>
      <c r="AJ3479">
        <v>0</v>
      </c>
      <c r="AL3479" s="70"/>
      <c r="BM3479" s="135" t="s">
        <v>511</v>
      </c>
      <c r="BN3479" s="136" t="s">
        <v>549</v>
      </c>
      <c r="BO3479" s="101"/>
      <c r="BR3479" s="109" t="str">
        <f t="shared" si="54"/>
        <v>SH-25-3468</v>
      </c>
      <c r="BS3479" s="109" t="s">
        <v>358</v>
      </c>
      <c r="BT3479" t="s">
        <v>92</v>
      </c>
      <c r="BU3479" t="s">
        <v>7353</v>
      </c>
    </row>
    <row r="3480" spans="1:73" hidden="1">
      <c r="A3480" s="103" t="s">
        <v>7354</v>
      </c>
      <c r="B3480" s="102">
        <v>45832</v>
      </c>
      <c r="C3480" s="104">
        <f>_xlfn.ISOWEEKNUM(Tabella2[[#This Row],[Date]])</f>
        <v>26</v>
      </c>
      <c r="D3480" s="104" t="s">
        <v>558</v>
      </c>
      <c r="E3480" s="107" t="s">
        <v>284</v>
      </c>
      <c r="F3480" s="104">
        <v>58</v>
      </c>
      <c r="G3480" s="107" t="s">
        <v>257</v>
      </c>
      <c r="H3480" s="105">
        <v>14</v>
      </c>
      <c r="I3480" s="104"/>
      <c r="J3480" s="104" t="s">
        <v>258</v>
      </c>
      <c r="K3480" s="106" t="s">
        <v>83</v>
      </c>
      <c r="L3480" s="104" t="s">
        <v>299</v>
      </c>
      <c r="M3480" s="111" t="s">
        <v>386</v>
      </c>
      <c r="N3480" s="111"/>
      <c r="O3480" s="108" t="str">
        <f>A3481</f>
        <v>15883</v>
      </c>
      <c r="P3480" s="107" t="s">
        <v>2075</v>
      </c>
      <c r="Q3480" s="153" t="s">
        <v>511</v>
      </c>
      <c r="R3480" s="199" t="s">
        <v>549</v>
      </c>
      <c r="S3480" s="153">
        <v>4.1666666666666657E-2</v>
      </c>
      <c r="T3480" s="153" t="s">
        <v>511</v>
      </c>
      <c r="U3480" s="199" t="s">
        <v>549</v>
      </c>
      <c r="V3480" s="153">
        <f>IF(ISBLANK(T3480),"",Tabella2[[#This Row],[ACT STOP]]-Tabella2[[#This Row],[ACT START]])</f>
        <v>4.166666666666663E-2</v>
      </c>
      <c r="W3480" s="104" t="s">
        <v>92</v>
      </c>
      <c r="X3480" s="104" t="s">
        <v>91</v>
      </c>
      <c r="Y3480" s="110"/>
      <c r="Z3480" s="106"/>
      <c r="AA3480" s="104"/>
      <c r="AB3480" s="107"/>
      <c r="AC3480" s="72">
        <v>1</v>
      </c>
      <c r="AH3480" s="70"/>
      <c r="AI3480" s="70"/>
      <c r="AJ3480">
        <v>0</v>
      </c>
      <c r="AL3480" s="70"/>
      <c r="BM3480" s="135" t="s">
        <v>511</v>
      </c>
      <c r="BN3480" s="136" t="s">
        <v>549</v>
      </c>
      <c r="BO3480" s="101"/>
      <c r="BR3480" s="109" t="str">
        <f t="shared" si="54"/>
        <v>SH-25-3469</v>
      </c>
      <c r="BS3480" s="109" t="s">
        <v>372</v>
      </c>
      <c r="BT3480" t="s">
        <v>92</v>
      </c>
      <c r="BU3480" t="s">
        <v>7355</v>
      </c>
    </row>
    <row r="3481" spans="1:73" hidden="1">
      <c r="A3481" s="103" t="s">
        <v>7356</v>
      </c>
      <c r="B3481" s="102">
        <v>45832</v>
      </c>
      <c r="C3481" s="104">
        <f>_xlfn.ISOWEEKNUM(Tabella2[[#This Row],[Date]])</f>
        <v>26</v>
      </c>
      <c r="D3481" s="104" t="s">
        <v>558</v>
      </c>
      <c r="E3481" s="107" t="s">
        <v>284</v>
      </c>
      <c r="F3481" s="104">
        <v>60</v>
      </c>
      <c r="G3481" s="107" t="s">
        <v>257</v>
      </c>
      <c r="H3481" s="105">
        <v>17</v>
      </c>
      <c r="I3481" s="104"/>
      <c r="J3481" s="104" t="s">
        <v>258</v>
      </c>
      <c r="K3481" s="106" t="s">
        <v>80</v>
      </c>
      <c r="L3481" s="104" t="s">
        <v>299</v>
      </c>
      <c r="M3481" s="111" t="s">
        <v>386</v>
      </c>
      <c r="N3481" s="111"/>
      <c r="O3481" s="108" t="str">
        <f>A3480</f>
        <v>15882</v>
      </c>
      <c r="P3481" s="107" t="s">
        <v>2075</v>
      </c>
      <c r="Q3481" s="153">
        <v>0.5</v>
      </c>
      <c r="R3481" s="199">
        <v>0.54166666666666663</v>
      </c>
      <c r="S3481" s="153">
        <v>4.1666666666666657E-2</v>
      </c>
      <c r="T3481" s="153">
        <v>0.5</v>
      </c>
      <c r="U3481" s="199">
        <v>0.54166666666666663</v>
      </c>
      <c r="V3481" s="153">
        <f>IF(ISBLANK(T3481),"",Tabella2[[#This Row],[ACT STOP]]-Tabella2[[#This Row],[ACT START]])</f>
        <v>4.166666666666663E-2</v>
      </c>
      <c r="W3481" s="104" t="s">
        <v>92</v>
      </c>
      <c r="X3481" s="104" t="s">
        <v>91</v>
      </c>
      <c r="Y3481" s="110"/>
      <c r="Z3481" s="106"/>
      <c r="AA3481" s="104"/>
      <c r="AB3481" s="107"/>
      <c r="AC3481" s="72">
        <v>1</v>
      </c>
      <c r="AH3481" s="70"/>
      <c r="AI3481" s="70"/>
      <c r="AJ3481">
        <v>0</v>
      </c>
      <c r="AL3481" s="70"/>
      <c r="BM3481" s="135">
        <v>0.5</v>
      </c>
      <c r="BN3481" s="136">
        <v>0.54166666666666663</v>
      </c>
      <c r="BO3481" s="101"/>
      <c r="BR3481" s="109" t="str">
        <f t="shared" si="54"/>
        <v>SH-25-3470</v>
      </c>
      <c r="BS3481" s="109" t="s">
        <v>393</v>
      </c>
      <c r="BT3481" t="s">
        <v>92</v>
      </c>
      <c r="BU3481" t="s">
        <v>7357</v>
      </c>
    </row>
    <row r="3482" spans="1:73" hidden="1">
      <c r="A3482" s="103" t="s">
        <v>7358</v>
      </c>
      <c r="B3482" s="102">
        <v>45832</v>
      </c>
      <c r="C3482" s="104">
        <f>_xlfn.ISOWEEKNUM(Tabella2[[#This Row],[Date]])</f>
        <v>26</v>
      </c>
      <c r="D3482" s="104" t="s">
        <v>817</v>
      </c>
      <c r="E3482" s="107" t="s">
        <v>284</v>
      </c>
      <c r="F3482" s="104">
        <v>74</v>
      </c>
      <c r="G3482" s="107" t="s">
        <v>257</v>
      </c>
      <c r="H3482" s="105">
        <v>9</v>
      </c>
      <c r="I3482" s="104"/>
      <c r="J3482" s="104" t="s">
        <v>258</v>
      </c>
      <c r="K3482" s="106" t="s">
        <v>81</v>
      </c>
      <c r="L3482" s="104" t="s">
        <v>259</v>
      </c>
      <c r="M3482" s="111" t="s">
        <v>276</v>
      </c>
      <c r="N3482" s="111"/>
      <c r="O3482" s="106"/>
      <c r="P3482" s="107" t="s">
        <v>3000</v>
      </c>
      <c r="Q3482" s="153" t="s">
        <v>511</v>
      </c>
      <c r="R3482" s="199" t="s">
        <v>549</v>
      </c>
      <c r="S3482" s="153">
        <v>4.1666666666666657E-2</v>
      </c>
      <c r="T3482" s="153" t="s">
        <v>511</v>
      </c>
      <c r="U3482" s="199" t="s">
        <v>549</v>
      </c>
      <c r="V3482" s="153">
        <f>IF(ISBLANK(T3482),"",Tabella2[[#This Row],[ACT STOP]]-Tabella2[[#This Row],[ACT START]])</f>
        <v>4.166666666666663E-2</v>
      </c>
      <c r="W3482" s="104" t="s">
        <v>92</v>
      </c>
      <c r="X3482" s="104" t="s">
        <v>91</v>
      </c>
      <c r="Y3482" s="110"/>
      <c r="Z3482" s="106"/>
      <c r="AA3482" s="104"/>
      <c r="AB3482" s="107"/>
      <c r="AC3482" s="72">
        <v>1</v>
      </c>
      <c r="AH3482" s="70"/>
      <c r="AI3482" s="70"/>
      <c r="AJ3482">
        <v>0</v>
      </c>
      <c r="AL3482" s="70"/>
      <c r="BM3482" s="135" t="s">
        <v>511</v>
      </c>
      <c r="BN3482" s="136" t="s">
        <v>549</v>
      </c>
      <c r="BO3482" s="101"/>
      <c r="BR3482" s="109" t="str">
        <f t="shared" si="54"/>
        <v>SH-25-3471</v>
      </c>
      <c r="BS3482" s="109" t="s">
        <v>318</v>
      </c>
      <c r="BT3482" t="s">
        <v>92</v>
      </c>
      <c r="BU3482" t="s">
        <v>7359</v>
      </c>
    </row>
    <row r="3483" spans="1:73" hidden="1">
      <c r="A3483" s="103" t="s">
        <v>7360</v>
      </c>
      <c r="B3483" s="102">
        <v>45832</v>
      </c>
      <c r="C3483" s="104">
        <f>_xlfn.ISOWEEKNUM(Tabella2[[#This Row],[Date]])</f>
        <v>26</v>
      </c>
      <c r="D3483" s="104" t="s">
        <v>509</v>
      </c>
      <c r="E3483" s="107" t="s">
        <v>284</v>
      </c>
      <c r="F3483" s="104">
        <v>70</v>
      </c>
      <c r="G3483" s="107" t="s">
        <v>257</v>
      </c>
      <c r="H3483" s="105">
        <v>10</v>
      </c>
      <c r="I3483" s="104"/>
      <c r="J3483" s="104" t="s">
        <v>258</v>
      </c>
      <c r="K3483" s="106" t="s">
        <v>79</v>
      </c>
      <c r="L3483" s="104" t="s">
        <v>299</v>
      </c>
      <c r="M3483" s="111" t="s">
        <v>276</v>
      </c>
      <c r="N3483" s="111"/>
      <c r="O3483" s="108" t="str">
        <f>A972</f>
        <v>13374</v>
      </c>
      <c r="P3483" s="107" t="s">
        <v>3960</v>
      </c>
      <c r="Q3483" s="153" t="s">
        <v>272</v>
      </c>
      <c r="R3483" s="199" t="s">
        <v>576</v>
      </c>
      <c r="S3483" s="153">
        <v>4.1666666666666657E-2</v>
      </c>
      <c r="T3483" s="153" t="s">
        <v>272</v>
      </c>
      <c r="U3483" s="153" t="s">
        <v>576</v>
      </c>
      <c r="V3483" s="153">
        <f>IF(ISBLANK(T3483),"",Tabella2[[#This Row],[ACT STOP]]-Tabella2[[#This Row],[ACT START]])</f>
        <v>4.166666666666663E-2</v>
      </c>
      <c r="W3483" s="104" t="s">
        <v>92</v>
      </c>
      <c r="X3483" s="104" t="s">
        <v>91</v>
      </c>
      <c r="Y3483" s="110"/>
      <c r="Z3483" s="106"/>
      <c r="AA3483" s="104"/>
      <c r="AB3483" s="107"/>
      <c r="AC3483" s="72">
        <v>1</v>
      </c>
      <c r="AH3483" s="70"/>
      <c r="AI3483" s="70"/>
      <c r="AJ3483">
        <v>0</v>
      </c>
      <c r="AL3483" s="70"/>
      <c r="BM3483" s="135" t="s">
        <v>272</v>
      </c>
      <c r="BN3483" s="136" t="s">
        <v>576</v>
      </c>
      <c r="BO3483" s="101"/>
      <c r="BR3483" s="109" t="str">
        <f t="shared" si="54"/>
        <v>SH-25-3472</v>
      </c>
      <c r="BS3483" s="109" t="s">
        <v>552</v>
      </c>
      <c r="BT3483" t="s">
        <v>92</v>
      </c>
      <c r="BU3483" t="s">
        <v>7361</v>
      </c>
    </row>
    <row r="3484" spans="1:73" hidden="1">
      <c r="A3484" s="103" t="s">
        <v>7362</v>
      </c>
      <c r="B3484" s="102">
        <v>45832</v>
      </c>
      <c r="C3484" s="104">
        <f>_xlfn.ISOWEEKNUM(Tabella2[[#This Row],[Date]])</f>
        <v>26</v>
      </c>
      <c r="D3484" s="104" t="s">
        <v>321</v>
      </c>
      <c r="E3484" s="107" t="s">
        <v>284</v>
      </c>
      <c r="F3484" s="104">
        <v>52</v>
      </c>
      <c r="G3484" s="107" t="s">
        <v>257</v>
      </c>
      <c r="H3484" s="105">
        <v>5</v>
      </c>
      <c r="I3484" s="104"/>
      <c r="J3484" s="104" t="s">
        <v>258</v>
      </c>
      <c r="K3484" s="106" t="s">
        <v>83</v>
      </c>
      <c r="L3484" s="104" t="s">
        <v>299</v>
      </c>
      <c r="M3484" s="111" t="s">
        <v>276</v>
      </c>
      <c r="N3484" s="111"/>
      <c r="O3484" s="108" t="str">
        <f>A973</f>
        <v>13375</v>
      </c>
      <c r="P3484" s="107" t="s">
        <v>829</v>
      </c>
      <c r="Q3484" s="153" t="s">
        <v>272</v>
      </c>
      <c r="R3484" s="199" t="s">
        <v>576</v>
      </c>
      <c r="S3484" s="153">
        <v>4.1666666666666657E-2</v>
      </c>
      <c r="T3484" s="153" t="s">
        <v>272</v>
      </c>
      <c r="U3484" s="199" t="s">
        <v>576</v>
      </c>
      <c r="V3484" s="153">
        <f>IF(ISBLANK(T3484),"",Tabella2[[#This Row],[ACT STOP]]-Tabella2[[#This Row],[ACT START]])</f>
        <v>4.166666666666663E-2</v>
      </c>
      <c r="W3484" s="104" t="s">
        <v>92</v>
      </c>
      <c r="X3484" s="104" t="s">
        <v>91</v>
      </c>
      <c r="Y3484" s="110"/>
      <c r="Z3484" s="106"/>
      <c r="AA3484" s="104"/>
      <c r="AB3484" s="107"/>
      <c r="AC3484" s="72">
        <v>1</v>
      </c>
      <c r="AH3484" s="70"/>
      <c r="AI3484" s="70"/>
      <c r="AJ3484">
        <v>0</v>
      </c>
      <c r="AL3484" s="70"/>
      <c r="BM3484" s="135" t="s">
        <v>272</v>
      </c>
      <c r="BN3484" s="136" t="s">
        <v>576</v>
      </c>
      <c r="BO3484" s="101"/>
      <c r="BR3484" s="109" t="str">
        <f t="shared" si="54"/>
        <v>SH-25-3473</v>
      </c>
      <c r="BS3484" s="109" t="s">
        <v>416</v>
      </c>
      <c r="BT3484" t="s">
        <v>92</v>
      </c>
      <c r="BU3484" t="s">
        <v>7363</v>
      </c>
    </row>
    <row r="3485" spans="1:73" hidden="1">
      <c r="A3485" s="103" t="s">
        <v>7364</v>
      </c>
      <c r="B3485" s="102">
        <v>45832</v>
      </c>
      <c r="C3485" s="104">
        <f>_xlfn.ISOWEEKNUM(Tabella2[[#This Row],[Date]])</f>
        <v>26</v>
      </c>
      <c r="D3485" s="104" t="s">
        <v>763</v>
      </c>
      <c r="E3485" s="107" t="s">
        <v>256</v>
      </c>
      <c r="F3485" s="104">
        <v>66</v>
      </c>
      <c r="G3485" s="107" t="s">
        <v>257</v>
      </c>
      <c r="H3485" s="105">
        <v>2</v>
      </c>
      <c r="I3485" s="104"/>
      <c r="J3485" s="104" t="s">
        <v>258</v>
      </c>
      <c r="K3485" s="106" t="s">
        <v>81</v>
      </c>
      <c r="L3485" s="104" t="s">
        <v>259</v>
      </c>
      <c r="M3485" s="111" t="s">
        <v>276</v>
      </c>
      <c r="N3485" s="111"/>
      <c r="O3485" s="106"/>
      <c r="P3485" s="107" t="s">
        <v>479</v>
      </c>
      <c r="Q3485" s="153" t="s">
        <v>272</v>
      </c>
      <c r="R3485" s="199" t="s">
        <v>576</v>
      </c>
      <c r="S3485" s="153">
        <v>4.1666666666666657E-2</v>
      </c>
      <c r="T3485" s="153" t="s">
        <v>272</v>
      </c>
      <c r="U3485" s="199" t="s">
        <v>576</v>
      </c>
      <c r="V3485" s="153">
        <f>IF(ISBLANK(T3485),"",Tabella2[[#This Row],[ACT STOP]]-Tabella2[[#This Row],[ACT START]])</f>
        <v>4.166666666666663E-2</v>
      </c>
      <c r="W3485" s="104" t="s">
        <v>92</v>
      </c>
      <c r="X3485" s="104" t="s">
        <v>91</v>
      </c>
      <c r="Y3485" s="110"/>
      <c r="Z3485" s="106"/>
      <c r="AA3485" s="104"/>
      <c r="AB3485" s="107"/>
      <c r="AC3485" s="72">
        <v>1</v>
      </c>
      <c r="AH3485" s="70"/>
      <c r="AI3485" s="70"/>
      <c r="AJ3485">
        <v>0</v>
      </c>
      <c r="AL3485" s="70"/>
      <c r="BM3485" s="135" t="s">
        <v>272</v>
      </c>
      <c r="BN3485" s="136" t="s">
        <v>576</v>
      </c>
      <c r="BO3485" s="101"/>
      <c r="BR3485" s="109" t="str">
        <f t="shared" si="54"/>
        <v>SH-25-3474</v>
      </c>
      <c r="BS3485" s="109" t="s">
        <v>368</v>
      </c>
      <c r="BT3485" t="s">
        <v>92</v>
      </c>
      <c r="BU3485" t="s">
        <v>7365</v>
      </c>
    </row>
    <row r="3486" spans="1:73" hidden="1">
      <c r="A3486" s="103" t="s">
        <v>7366</v>
      </c>
      <c r="B3486" s="102">
        <v>45832</v>
      </c>
      <c r="C3486" s="104">
        <f>_xlfn.ISOWEEKNUM(Tabella2[[#This Row],[Date]])</f>
        <v>26</v>
      </c>
      <c r="D3486" s="104" t="s">
        <v>255</v>
      </c>
      <c r="E3486" s="107" t="s">
        <v>256</v>
      </c>
      <c r="F3486" s="104">
        <v>40</v>
      </c>
      <c r="G3486" s="107" t="s">
        <v>284</v>
      </c>
      <c r="H3486" s="105">
        <v>9</v>
      </c>
      <c r="I3486" s="104" t="s">
        <v>258</v>
      </c>
      <c r="J3486" s="104"/>
      <c r="K3486" s="106" t="s">
        <v>77</v>
      </c>
      <c r="L3486" s="104" t="s">
        <v>259</v>
      </c>
      <c r="M3486" s="111" t="s">
        <v>276</v>
      </c>
      <c r="N3486" s="111"/>
      <c r="O3486" s="106"/>
      <c r="P3486" s="107" t="s">
        <v>479</v>
      </c>
      <c r="Q3486" s="153" t="s">
        <v>272</v>
      </c>
      <c r="R3486" s="199" t="s">
        <v>576</v>
      </c>
      <c r="S3486" s="153">
        <v>4.1666666666666657E-2</v>
      </c>
      <c r="T3486" s="153" t="s">
        <v>272</v>
      </c>
      <c r="U3486" s="199" t="s">
        <v>576</v>
      </c>
      <c r="V3486" s="153">
        <f>IF(ISBLANK(T3486),"",Tabella2[[#This Row],[ACT STOP]]-Tabella2[[#This Row],[ACT START]])</f>
        <v>4.166666666666663E-2</v>
      </c>
      <c r="W3486" s="104" t="s">
        <v>92</v>
      </c>
      <c r="X3486" s="104" t="s">
        <v>91</v>
      </c>
      <c r="Y3486" s="110"/>
      <c r="Z3486" s="106"/>
      <c r="AA3486" s="104"/>
      <c r="AB3486" s="107"/>
      <c r="AC3486" s="72">
        <v>1</v>
      </c>
      <c r="AH3486" s="70"/>
      <c r="AI3486" s="70"/>
      <c r="AJ3486">
        <v>0</v>
      </c>
      <c r="AL3486" s="70"/>
      <c r="BM3486" s="135" t="s">
        <v>272</v>
      </c>
      <c r="BN3486" s="136" t="s">
        <v>576</v>
      </c>
      <c r="BO3486" s="101"/>
      <c r="BR3486" s="109" t="str">
        <f t="shared" si="54"/>
        <v>SH-25-3475</v>
      </c>
      <c r="BS3486" s="109" t="s">
        <v>339</v>
      </c>
      <c r="BT3486" t="s">
        <v>92</v>
      </c>
      <c r="BU3486" t="s">
        <v>7367</v>
      </c>
    </row>
    <row r="3487" spans="1:73" hidden="1">
      <c r="A3487" s="103" t="s">
        <v>7368</v>
      </c>
      <c r="B3487" s="102">
        <v>45832</v>
      </c>
      <c r="C3487" s="104">
        <f>_xlfn.ISOWEEKNUM(Tabella2[[#This Row],[Date]])</f>
        <v>26</v>
      </c>
      <c r="D3487" s="104" t="s">
        <v>817</v>
      </c>
      <c r="E3487" s="107" t="s">
        <v>284</v>
      </c>
      <c r="F3487" s="104">
        <v>72</v>
      </c>
      <c r="G3487" s="107" t="s">
        <v>257</v>
      </c>
      <c r="H3487" s="105">
        <v>25</v>
      </c>
      <c r="I3487" s="104"/>
      <c r="J3487" s="104" t="s">
        <v>258</v>
      </c>
      <c r="K3487" s="106" t="s">
        <v>75</v>
      </c>
      <c r="L3487" s="104" t="s">
        <v>259</v>
      </c>
      <c r="M3487" s="111" t="s">
        <v>276</v>
      </c>
      <c r="N3487" s="111"/>
      <c r="O3487" s="106"/>
      <c r="P3487" s="107" t="s">
        <v>3000</v>
      </c>
      <c r="Q3487" s="153" t="s">
        <v>272</v>
      </c>
      <c r="R3487" s="199" t="s">
        <v>576</v>
      </c>
      <c r="S3487" s="153">
        <v>4.1666666666666657E-2</v>
      </c>
      <c r="T3487" s="153" t="s">
        <v>272</v>
      </c>
      <c r="U3487" s="199" t="s">
        <v>576</v>
      </c>
      <c r="V3487" s="153">
        <f>IF(ISBLANK(T3487),"",Tabella2[[#This Row],[ACT STOP]]-Tabella2[[#This Row],[ACT START]])</f>
        <v>4.166666666666663E-2</v>
      </c>
      <c r="W3487" s="104" t="s">
        <v>92</v>
      </c>
      <c r="X3487" s="104" t="s">
        <v>91</v>
      </c>
      <c r="Y3487" s="110"/>
      <c r="Z3487" s="106"/>
      <c r="AA3487" s="104"/>
      <c r="AB3487" s="107"/>
      <c r="AC3487" s="72">
        <v>1</v>
      </c>
      <c r="AH3487" s="70"/>
      <c r="AI3487" s="70"/>
      <c r="AJ3487">
        <v>0</v>
      </c>
      <c r="AL3487" s="70"/>
      <c r="BM3487" s="135" t="s">
        <v>272</v>
      </c>
      <c r="BN3487" s="136" t="s">
        <v>576</v>
      </c>
      <c r="BO3487" s="101"/>
      <c r="BR3487" s="109" t="str">
        <f t="shared" si="54"/>
        <v>SH-25-3476</v>
      </c>
      <c r="BS3487" s="109" t="s">
        <v>867</v>
      </c>
      <c r="BT3487" t="s">
        <v>92</v>
      </c>
      <c r="BU3487" t="s">
        <v>7369</v>
      </c>
    </row>
    <row r="3488" spans="1:73" hidden="1">
      <c r="A3488" s="103" t="s">
        <v>7370</v>
      </c>
      <c r="B3488" s="102">
        <v>45833</v>
      </c>
      <c r="C3488" s="104">
        <f>_xlfn.ISOWEEKNUM(Tabella2[[#This Row],[Date]])</f>
        <v>26</v>
      </c>
      <c r="D3488" s="104" t="s">
        <v>558</v>
      </c>
      <c r="E3488" s="107" t="s">
        <v>284</v>
      </c>
      <c r="F3488" s="104">
        <v>59</v>
      </c>
      <c r="G3488" s="107" t="s">
        <v>257</v>
      </c>
      <c r="H3488" s="105">
        <v>9</v>
      </c>
      <c r="I3488" s="104"/>
      <c r="J3488" s="104" t="s">
        <v>258</v>
      </c>
      <c r="K3488" s="106" t="s">
        <v>79</v>
      </c>
      <c r="L3488" s="104" t="s">
        <v>299</v>
      </c>
      <c r="M3488" s="111" t="s">
        <v>386</v>
      </c>
      <c r="N3488" s="111"/>
      <c r="O3488" s="108" t="str">
        <f>A3489</f>
        <v>15891</v>
      </c>
      <c r="P3488" s="107" t="s">
        <v>565</v>
      </c>
      <c r="Q3488" s="153" t="s">
        <v>605</v>
      </c>
      <c r="R3488" s="199" t="s">
        <v>285</v>
      </c>
      <c r="S3488" s="153">
        <v>4.1666666666666657E-2</v>
      </c>
      <c r="T3488" s="153">
        <v>0.25</v>
      </c>
      <c r="U3488" s="199">
        <v>0.29166666666666669</v>
      </c>
      <c r="V3488" s="153">
        <f>IF(ISBLANK(T3488),"",Tabella2[[#This Row],[ACT STOP]]-Tabella2[[#This Row],[ACT START]])</f>
        <v>4.1666666666666685E-2</v>
      </c>
      <c r="W3488" s="104" t="s">
        <v>92</v>
      </c>
      <c r="X3488" s="104" t="s">
        <v>91</v>
      </c>
      <c r="Y3488" s="110"/>
      <c r="Z3488" s="106"/>
      <c r="AA3488" s="104"/>
      <c r="AB3488" s="107"/>
      <c r="AC3488" s="72">
        <v>1</v>
      </c>
      <c r="AH3488" s="70"/>
      <c r="AI3488" s="70"/>
      <c r="AJ3488">
        <v>0</v>
      </c>
      <c r="AL3488" s="70"/>
      <c r="BM3488" s="135">
        <v>0.25</v>
      </c>
      <c r="BN3488" s="136">
        <v>0.29166666666666669</v>
      </c>
      <c r="BO3488" s="101"/>
      <c r="BR3488" s="109" t="str">
        <f t="shared" si="54"/>
        <v>SH-25-3477</v>
      </c>
      <c r="BS3488" s="109" t="s">
        <v>318</v>
      </c>
      <c r="BT3488" t="s">
        <v>92</v>
      </c>
      <c r="BU3488" t="s">
        <v>7371</v>
      </c>
    </row>
    <row r="3489" spans="1:73" hidden="1">
      <c r="A3489" s="103" t="s">
        <v>7372</v>
      </c>
      <c r="B3489" s="102">
        <v>45833</v>
      </c>
      <c r="C3489" s="104">
        <f>_xlfn.ISOWEEKNUM(Tabella2[[#This Row],[Date]])</f>
        <v>26</v>
      </c>
      <c r="D3489" s="104" t="s">
        <v>558</v>
      </c>
      <c r="E3489" s="107" t="s">
        <v>284</v>
      </c>
      <c r="F3489" s="104">
        <v>61</v>
      </c>
      <c r="G3489" s="107" t="s">
        <v>257</v>
      </c>
      <c r="H3489" s="105">
        <v>13</v>
      </c>
      <c r="I3489" s="104"/>
      <c r="J3489" s="104" t="s">
        <v>258</v>
      </c>
      <c r="K3489" s="106" t="s">
        <v>78</v>
      </c>
      <c r="L3489" s="104" t="s">
        <v>299</v>
      </c>
      <c r="M3489" s="111" t="s">
        <v>386</v>
      </c>
      <c r="N3489" s="111"/>
      <c r="O3489" s="108" t="str">
        <f>A3488</f>
        <v>15890</v>
      </c>
      <c r="P3489" s="107" t="s">
        <v>565</v>
      </c>
      <c r="Q3489" s="153">
        <v>0.25</v>
      </c>
      <c r="R3489" s="199">
        <v>0.29166666666666669</v>
      </c>
      <c r="S3489" s="153">
        <v>4.1666666666666657E-2</v>
      </c>
      <c r="T3489" s="153">
        <v>0.25</v>
      </c>
      <c r="U3489" s="199">
        <v>0.29166666666666669</v>
      </c>
      <c r="V3489" s="153">
        <f>IF(ISBLANK(T3489),"",Tabella2[[#This Row],[ACT STOP]]-Tabella2[[#This Row],[ACT START]])</f>
        <v>4.1666666666666685E-2</v>
      </c>
      <c r="W3489" s="104" t="s">
        <v>92</v>
      </c>
      <c r="X3489" s="104" t="s">
        <v>91</v>
      </c>
      <c r="Y3489" s="110"/>
      <c r="Z3489" s="106"/>
      <c r="AA3489" s="104"/>
      <c r="AB3489" s="107"/>
      <c r="AC3489" s="72">
        <v>1</v>
      </c>
      <c r="AH3489" s="70"/>
      <c r="AI3489" s="70"/>
      <c r="AJ3489">
        <v>0</v>
      </c>
      <c r="AL3489" s="70"/>
      <c r="BM3489" s="135">
        <v>0.25</v>
      </c>
      <c r="BN3489" s="136">
        <v>0.29166666666666669</v>
      </c>
      <c r="BO3489" s="101"/>
      <c r="BR3489" s="109" t="str">
        <f t="shared" si="54"/>
        <v>SH-25-3478</v>
      </c>
      <c r="BS3489" s="109" t="s">
        <v>427</v>
      </c>
      <c r="BT3489" t="s">
        <v>92</v>
      </c>
      <c r="BU3489" t="s">
        <v>7373</v>
      </c>
    </row>
    <row r="3490" spans="1:73" hidden="1">
      <c r="A3490" s="103" t="s">
        <v>7374</v>
      </c>
      <c r="B3490" s="102">
        <v>45833</v>
      </c>
      <c r="C3490" s="104">
        <f>_xlfn.ISOWEEKNUM(Tabella2[[#This Row],[Date]])</f>
        <v>26</v>
      </c>
      <c r="D3490" s="104" t="s">
        <v>558</v>
      </c>
      <c r="E3490" s="104" t="s">
        <v>284</v>
      </c>
      <c r="F3490" s="104">
        <v>60</v>
      </c>
      <c r="G3490" s="104" t="s">
        <v>257</v>
      </c>
      <c r="H3490" s="105">
        <v>17</v>
      </c>
      <c r="I3490" s="104"/>
      <c r="J3490" s="104" t="s">
        <v>258</v>
      </c>
      <c r="K3490" s="104" t="s">
        <v>83</v>
      </c>
      <c r="L3490" s="104" t="s">
        <v>299</v>
      </c>
      <c r="M3490" s="104" t="s">
        <v>386</v>
      </c>
      <c r="N3490" s="104"/>
      <c r="O3490" s="108" t="str">
        <f>A3491</f>
        <v>15893</v>
      </c>
      <c r="P3490" s="111" t="s">
        <v>565</v>
      </c>
      <c r="Q3490" s="153" t="s">
        <v>605</v>
      </c>
      <c r="R3490" s="153" t="s">
        <v>285</v>
      </c>
      <c r="S3490" s="153">
        <v>4.1666666666666657E-2</v>
      </c>
      <c r="T3490" s="153" t="s">
        <v>605</v>
      </c>
      <c r="U3490" s="153" t="s">
        <v>285</v>
      </c>
      <c r="V3490" s="153">
        <f>IF(ISBLANK(T3490),"",Tabella2[[#This Row],[ACT STOP]]-Tabella2[[#This Row],[ACT START]])</f>
        <v>4.1666666666666685E-2</v>
      </c>
      <c r="W3490" s="104" t="s">
        <v>92</v>
      </c>
      <c r="X3490" s="104" t="s">
        <v>91</v>
      </c>
      <c r="Y3490" s="110"/>
      <c r="Z3490" s="106"/>
      <c r="AA3490" s="104"/>
      <c r="AB3490" s="107"/>
      <c r="AC3490" s="72">
        <v>1</v>
      </c>
      <c r="AH3490" s="70"/>
      <c r="AI3490" s="70"/>
      <c r="AJ3490">
        <v>0</v>
      </c>
      <c r="AL3490" s="70"/>
      <c r="BM3490" s="135" t="s">
        <v>605</v>
      </c>
      <c r="BN3490" s="136" t="s">
        <v>285</v>
      </c>
      <c r="BO3490" s="101"/>
      <c r="BR3490" s="109" t="str">
        <f t="shared" si="54"/>
        <v>SH-25-3479</v>
      </c>
      <c r="BS3490" s="109" t="s">
        <v>393</v>
      </c>
      <c r="BT3490" t="s">
        <v>92</v>
      </c>
      <c r="BU3490" t="s">
        <v>7375</v>
      </c>
    </row>
    <row r="3491" spans="1:73" hidden="1">
      <c r="A3491" s="103" t="s">
        <v>7376</v>
      </c>
      <c r="B3491" s="102">
        <v>45833</v>
      </c>
      <c r="C3491" s="104">
        <f>_xlfn.ISOWEEKNUM(Tabella2[[#This Row],[Date]])</f>
        <v>26</v>
      </c>
      <c r="D3491" s="104" t="s">
        <v>558</v>
      </c>
      <c r="E3491" s="104" t="s">
        <v>284</v>
      </c>
      <c r="F3491" s="104">
        <v>58</v>
      </c>
      <c r="G3491" s="104" t="s">
        <v>257</v>
      </c>
      <c r="H3491" s="105">
        <v>1</v>
      </c>
      <c r="I3491" s="104"/>
      <c r="J3491" s="104" t="s">
        <v>258</v>
      </c>
      <c r="K3491" s="104" t="s">
        <v>80</v>
      </c>
      <c r="L3491" s="104" t="s">
        <v>299</v>
      </c>
      <c r="M3491" s="104" t="s">
        <v>386</v>
      </c>
      <c r="N3491" s="104"/>
      <c r="O3491" s="108" t="str">
        <f>A3490</f>
        <v>15892</v>
      </c>
      <c r="P3491" s="111" t="s">
        <v>565</v>
      </c>
      <c r="Q3491" s="153">
        <v>0.25</v>
      </c>
      <c r="R3491" s="153">
        <v>0.29166666666666669</v>
      </c>
      <c r="S3491" s="153">
        <v>4.1666666666666657E-2</v>
      </c>
      <c r="T3491" s="153" t="s">
        <v>605</v>
      </c>
      <c r="U3491" s="153" t="s">
        <v>285</v>
      </c>
      <c r="V3491" s="153">
        <f>IF(ISBLANK(T3491),"",Tabella2[[#This Row],[ACT STOP]]-Tabella2[[#This Row],[ACT START]])</f>
        <v>4.1666666666666685E-2</v>
      </c>
      <c r="W3491" s="104" t="s">
        <v>92</v>
      </c>
      <c r="X3491" s="104" t="s">
        <v>91</v>
      </c>
      <c r="Y3491" s="110"/>
      <c r="Z3491" s="106"/>
      <c r="AA3491" s="104"/>
      <c r="AB3491" s="107"/>
      <c r="AC3491" s="72">
        <v>1</v>
      </c>
      <c r="AH3491" s="70"/>
      <c r="AI3491" s="70"/>
      <c r="AJ3491">
        <v>0</v>
      </c>
      <c r="AL3491" s="70"/>
      <c r="BM3491" s="135" t="s">
        <v>605</v>
      </c>
      <c r="BN3491" s="136" t="s">
        <v>285</v>
      </c>
      <c r="BO3491" s="101"/>
      <c r="BR3491" s="109" t="str">
        <f t="shared" si="54"/>
        <v>SH-25-3480</v>
      </c>
      <c r="BS3491" s="109" t="s">
        <v>332</v>
      </c>
      <c r="BT3491" t="s">
        <v>92</v>
      </c>
      <c r="BU3491" t="s">
        <v>7377</v>
      </c>
    </row>
    <row r="3492" spans="1:73" hidden="1">
      <c r="A3492" s="103" t="s">
        <v>7378</v>
      </c>
      <c r="B3492" s="102">
        <v>45833</v>
      </c>
      <c r="C3492" s="104">
        <f>_xlfn.ISOWEEKNUM(Tabella2[[#This Row],[Date]])</f>
        <v>26</v>
      </c>
      <c r="D3492" s="104" t="s">
        <v>763</v>
      </c>
      <c r="E3492" s="104" t="s">
        <v>256</v>
      </c>
      <c r="F3492" s="104">
        <v>66</v>
      </c>
      <c r="G3492" s="104" t="s">
        <v>257</v>
      </c>
      <c r="H3492" s="105">
        <v>14</v>
      </c>
      <c r="I3492" s="104"/>
      <c r="J3492" s="104" t="s">
        <v>258</v>
      </c>
      <c r="K3492" s="104" t="s">
        <v>81</v>
      </c>
      <c r="L3492" s="104" t="s">
        <v>259</v>
      </c>
      <c r="M3492" s="104" t="s">
        <v>276</v>
      </c>
      <c r="N3492" s="104"/>
      <c r="O3492" s="106"/>
      <c r="P3492" s="111" t="s">
        <v>2896</v>
      </c>
      <c r="Q3492" s="153" t="s">
        <v>605</v>
      </c>
      <c r="R3492" s="153" t="s">
        <v>285</v>
      </c>
      <c r="S3492" s="153">
        <v>4.1666666666666657E-2</v>
      </c>
      <c r="T3492" s="153" t="s">
        <v>605</v>
      </c>
      <c r="U3492" s="153" t="s">
        <v>285</v>
      </c>
      <c r="V3492" s="153">
        <f>IF(ISBLANK(T3492),"",Tabella2[[#This Row],[ACT STOP]]-Tabella2[[#This Row],[ACT START]])</f>
        <v>4.1666666666666685E-2</v>
      </c>
      <c r="W3492" s="104" t="s">
        <v>92</v>
      </c>
      <c r="X3492" s="104" t="s">
        <v>91</v>
      </c>
      <c r="Y3492" s="110"/>
      <c r="Z3492" s="106"/>
      <c r="AA3492" s="104"/>
      <c r="AB3492" s="107"/>
      <c r="AC3492" s="72">
        <v>1</v>
      </c>
      <c r="AH3492" s="70"/>
      <c r="AI3492" s="70"/>
      <c r="AJ3492">
        <v>0</v>
      </c>
      <c r="AL3492" s="70"/>
      <c r="BM3492" s="135" t="s">
        <v>605</v>
      </c>
      <c r="BN3492" s="136" t="s">
        <v>285</v>
      </c>
      <c r="BO3492" s="101"/>
      <c r="BR3492" s="109" t="str">
        <f t="shared" si="54"/>
        <v>SH-25-3481</v>
      </c>
      <c r="BS3492" s="109" t="s">
        <v>372</v>
      </c>
      <c r="BT3492" t="s">
        <v>92</v>
      </c>
      <c r="BU3492" t="s">
        <v>7379</v>
      </c>
    </row>
    <row r="3493" spans="1:73" hidden="1">
      <c r="A3493" s="103" t="s">
        <v>7380</v>
      </c>
      <c r="B3493" s="102">
        <v>45833</v>
      </c>
      <c r="C3493" s="104">
        <f>_xlfn.ISOWEEKNUM(Tabella2[[#This Row],[Date]])</f>
        <v>26</v>
      </c>
      <c r="D3493" s="104" t="s">
        <v>255</v>
      </c>
      <c r="E3493" s="104" t="s">
        <v>256</v>
      </c>
      <c r="F3493" s="104">
        <v>40</v>
      </c>
      <c r="G3493" s="104" t="s">
        <v>257</v>
      </c>
      <c r="H3493" s="105">
        <v>12</v>
      </c>
      <c r="I3493" s="104" t="s">
        <v>258</v>
      </c>
      <c r="J3493" s="104"/>
      <c r="K3493" s="104" t="s">
        <v>77</v>
      </c>
      <c r="L3493" s="104" t="s">
        <v>259</v>
      </c>
      <c r="M3493" s="104" t="s">
        <v>276</v>
      </c>
      <c r="N3493" s="104"/>
      <c r="O3493" s="106"/>
      <c r="P3493" s="111" t="s">
        <v>2896</v>
      </c>
      <c r="Q3493" s="153" t="s">
        <v>605</v>
      </c>
      <c r="R3493" s="153" t="s">
        <v>285</v>
      </c>
      <c r="S3493" s="153">
        <v>4.1666666666666657E-2</v>
      </c>
      <c r="T3493" s="153">
        <v>0.25</v>
      </c>
      <c r="U3493" s="153">
        <v>0.29166666666666669</v>
      </c>
      <c r="V3493" s="153">
        <f>IF(ISBLANK(T3493),"",Tabella2[[#This Row],[ACT STOP]]-Tabella2[[#This Row],[ACT START]])</f>
        <v>4.1666666666666685E-2</v>
      </c>
      <c r="W3493" s="104" t="s">
        <v>92</v>
      </c>
      <c r="X3493" s="104" t="s">
        <v>91</v>
      </c>
      <c r="Y3493" s="110"/>
      <c r="Z3493" s="106"/>
      <c r="AA3493" s="104"/>
      <c r="AB3493" s="107"/>
      <c r="AC3493" s="72">
        <v>1</v>
      </c>
      <c r="AH3493" s="70"/>
      <c r="AI3493" s="70"/>
      <c r="AJ3493">
        <v>0</v>
      </c>
      <c r="AL3493" s="70"/>
      <c r="BM3493" s="135">
        <v>0.25</v>
      </c>
      <c r="BN3493" s="136">
        <v>0.29166666666666669</v>
      </c>
      <c r="BO3493" s="101"/>
      <c r="BR3493" s="109" t="str">
        <f t="shared" si="54"/>
        <v>SH-25-3482</v>
      </c>
      <c r="BS3493" s="109" t="s">
        <v>266</v>
      </c>
      <c r="BT3493" t="s">
        <v>92</v>
      </c>
      <c r="BU3493" t="s">
        <v>7381</v>
      </c>
    </row>
    <row r="3494" spans="1:73" hidden="1">
      <c r="A3494" s="103" t="s">
        <v>7382</v>
      </c>
      <c r="B3494" s="102">
        <v>45833</v>
      </c>
      <c r="C3494" s="104">
        <f>_xlfn.ISOWEEKNUM(Tabella2[[#This Row],[Date]])</f>
        <v>26</v>
      </c>
      <c r="D3494" s="104" t="s">
        <v>321</v>
      </c>
      <c r="E3494" s="104" t="s">
        <v>284</v>
      </c>
      <c r="F3494" s="104">
        <v>52</v>
      </c>
      <c r="G3494" s="104" t="s">
        <v>257</v>
      </c>
      <c r="H3494" s="105">
        <v>32</v>
      </c>
      <c r="I3494" s="104"/>
      <c r="J3494" s="104" t="s">
        <v>258</v>
      </c>
      <c r="K3494" s="104" t="s">
        <v>79</v>
      </c>
      <c r="L3494" s="104" t="s">
        <v>299</v>
      </c>
      <c r="M3494" s="104" t="s">
        <v>276</v>
      </c>
      <c r="N3494" s="104"/>
      <c r="O3494" s="108" t="str">
        <f>A974</f>
        <v>13376</v>
      </c>
      <c r="P3494" s="111" t="s">
        <v>844</v>
      </c>
      <c r="Q3494" s="153" t="s">
        <v>617</v>
      </c>
      <c r="R3494" s="153" t="s">
        <v>525</v>
      </c>
      <c r="S3494" s="153">
        <v>4.1666666666666657E-2</v>
      </c>
      <c r="T3494" s="153">
        <v>0.3125</v>
      </c>
      <c r="U3494" s="153">
        <v>0.35416666666666669</v>
      </c>
      <c r="V3494" s="153">
        <f>IF(ISBLANK(T3494),"",Tabella2[[#This Row],[ACT STOP]]-Tabella2[[#This Row],[ACT START]])</f>
        <v>4.1666666666666685E-2</v>
      </c>
      <c r="W3494" s="104" t="s">
        <v>92</v>
      </c>
      <c r="X3494" s="104" t="s">
        <v>91</v>
      </c>
      <c r="Y3494" s="110"/>
      <c r="Z3494" s="106"/>
      <c r="AA3494" s="104"/>
      <c r="AB3494" s="107"/>
      <c r="AC3494" s="72">
        <v>1</v>
      </c>
      <c r="AH3494" s="70"/>
      <c r="AI3494" s="70"/>
      <c r="AJ3494">
        <v>0</v>
      </c>
      <c r="AL3494" s="70"/>
      <c r="BM3494" s="135">
        <v>0.3125</v>
      </c>
      <c r="BN3494" s="136">
        <v>0.35416666666666669</v>
      </c>
      <c r="BO3494" s="101"/>
      <c r="BR3494" s="109" t="str">
        <f t="shared" si="54"/>
        <v>SH-25-3483</v>
      </c>
      <c r="BS3494" s="109" t="s">
        <v>356</v>
      </c>
      <c r="BT3494" t="s">
        <v>92</v>
      </c>
      <c r="BU3494" t="s">
        <v>7383</v>
      </c>
    </row>
    <row r="3495" spans="1:73" ht="47.25" hidden="1" customHeight="1">
      <c r="A3495" s="103" t="s">
        <v>7384</v>
      </c>
      <c r="B3495" s="102">
        <v>45833</v>
      </c>
      <c r="C3495" s="104">
        <f>_xlfn.ISOWEEKNUM(Tabella2[[#This Row],[Date]])</f>
        <v>26</v>
      </c>
      <c r="D3495" s="104" t="s">
        <v>755</v>
      </c>
      <c r="E3495" s="104" t="s">
        <v>256</v>
      </c>
      <c r="F3495" s="104">
        <v>58</v>
      </c>
      <c r="G3495" s="104" t="s">
        <v>284</v>
      </c>
      <c r="H3495" s="105">
        <v>22</v>
      </c>
      <c r="I3495" s="104" t="s">
        <v>258</v>
      </c>
      <c r="J3495" s="104"/>
      <c r="K3495" s="104" t="s">
        <v>83</v>
      </c>
      <c r="L3495" s="104" t="s">
        <v>299</v>
      </c>
      <c r="M3495" s="104" t="s">
        <v>260</v>
      </c>
      <c r="N3495" s="104"/>
      <c r="O3495" s="108" t="str">
        <f>A975</f>
        <v>13377</v>
      </c>
      <c r="P3495" s="111" t="s">
        <v>575</v>
      </c>
      <c r="Q3495" s="153" t="s">
        <v>617</v>
      </c>
      <c r="R3495" s="153" t="s">
        <v>525</v>
      </c>
      <c r="S3495" s="153">
        <v>4.1666666666666657E-2</v>
      </c>
      <c r="T3495" s="153" t="s">
        <v>617</v>
      </c>
      <c r="U3495" s="153">
        <v>0.35069444444444442</v>
      </c>
      <c r="V3495" s="153">
        <f>IF(ISBLANK(T3495),"",Tabella2[[#This Row],[ACT STOP]]-Tabella2[[#This Row],[ACT START]])</f>
        <v>3.819444444444442E-2</v>
      </c>
      <c r="W3495" s="104" t="s">
        <v>92</v>
      </c>
      <c r="X3495" s="104" t="s">
        <v>91</v>
      </c>
      <c r="Y3495" s="110"/>
      <c r="Z3495" s="106"/>
      <c r="AA3495" s="104"/>
      <c r="AB3495" s="107"/>
      <c r="AC3495" s="72">
        <v>1</v>
      </c>
      <c r="AH3495" s="70"/>
      <c r="AI3495" s="70"/>
      <c r="AJ3495">
        <v>0</v>
      </c>
      <c r="AL3495" s="70"/>
      <c r="BM3495" s="135" t="s">
        <v>617</v>
      </c>
      <c r="BN3495" s="136">
        <v>0.35069444444444442</v>
      </c>
      <c r="BO3495" s="101"/>
      <c r="BR3495" s="109" t="str">
        <f t="shared" si="54"/>
        <v>SH-25-3484</v>
      </c>
      <c r="BS3495" s="109" t="s">
        <v>295</v>
      </c>
      <c r="BT3495" t="s">
        <v>92</v>
      </c>
      <c r="BU3495" t="s">
        <v>7385</v>
      </c>
    </row>
    <row r="3496" spans="1:73" hidden="1">
      <c r="A3496" s="103" t="s">
        <v>7386</v>
      </c>
      <c r="B3496" s="102">
        <v>45833</v>
      </c>
      <c r="C3496" s="104">
        <f>_xlfn.ISOWEEKNUM(Tabella2[[#This Row],[Date]])</f>
        <v>26</v>
      </c>
      <c r="D3496" s="104" t="s">
        <v>763</v>
      </c>
      <c r="E3496" s="104" t="s">
        <v>256</v>
      </c>
      <c r="F3496" s="104">
        <v>63</v>
      </c>
      <c r="G3496" s="104" t="s">
        <v>257</v>
      </c>
      <c r="H3496" s="105">
        <v>2</v>
      </c>
      <c r="I3496" s="104"/>
      <c r="J3496" s="104" t="s">
        <v>258</v>
      </c>
      <c r="K3496" s="104" t="s">
        <v>81</v>
      </c>
      <c r="L3496" s="104" t="s">
        <v>259</v>
      </c>
      <c r="M3496" s="104" t="s">
        <v>276</v>
      </c>
      <c r="N3496" s="104"/>
      <c r="O3496" s="106"/>
      <c r="P3496" s="111" t="s">
        <v>2896</v>
      </c>
      <c r="Q3496" s="153" t="s">
        <v>617</v>
      </c>
      <c r="R3496" s="153" t="s">
        <v>525</v>
      </c>
      <c r="S3496" s="153">
        <v>4.1666666666666657E-2</v>
      </c>
      <c r="T3496" s="153" t="s">
        <v>617</v>
      </c>
      <c r="U3496" s="153" t="s">
        <v>525</v>
      </c>
      <c r="V3496" s="153">
        <f>IF(ISBLANK(T3496),"",Tabella2[[#This Row],[ACT STOP]]-Tabella2[[#This Row],[ACT START]])</f>
        <v>4.1666666666666685E-2</v>
      </c>
      <c r="W3496" s="104" t="s">
        <v>92</v>
      </c>
      <c r="X3496" s="104" t="s">
        <v>91</v>
      </c>
      <c r="Y3496" s="110"/>
      <c r="Z3496" s="106"/>
      <c r="AA3496" s="104"/>
      <c r="AB3496" s="107"/>
      <c r="AC3496" s="72">
        <v>1</v>
      </c>
      <c r="AH3496" s="70"/>
      <c r="AI3496" s="70"/>
      <c r="AJ3496">
        <v>0</v>
      </c>
      <c r="AL3496" s="70"/>
      <c r="BM3496" s="135" t="s">
        <v>617</v>
      </c>
      <c r="BN3496" s="136" t="s">
        <v>525</v>
      </c>
      <c r="BO3496" s="101"/>
      <c r="BR3496" s="109" t="str">
        <f t="shared" si="54"/>
        <v>SH-25-3485</v>
      </c>
      <c r="BS3496" s="109" t="s">
        <v>368</v>
      </c>
      <c r="BT3496" t="s">
        <v>92</v>
      </c>
      <c r="BU3496" t="s">
        <v>7387</v>
      </c>
    </row>
    <row r="3497" spans="1:73" hidden="1">
      <c r="A3497" s="103" t="s">
        <v>7388</v>
      </c>
      <c r="B3497" s="102">
        <v>45833</v>
      </c>
      <c r="C3497" s="104">
        <f>_xlfn.ISOWEEKNUM(Tabella2[[#This Row],[Date]])</f>
        <v>26</v>
      </c>
      <c r="D3497" s="104" t="s">
        <v>751</v>
      </c>
      <c r="E3497" s="104" t="s">
        <v>256</v>
      </c>
      <c r="F3497" s="104">
        <v>76</v>
      </c>
      <c r="G3497" s="104" t="s">
        <v>284</v>
      </c>
      <c r="H3497" s="105">
        <v>9</v>
      </c>
      <c r="I3497" s="104" t="s">
        <v>258</v>
      </c>
      <c r="J3497" s="104"/>
      <c r="K3497" s="104" t="s">
        <v>77</v>
      </c>
      <c r="L3497" s="104" t="s">
        <v>259</v>
      </c>
      <c r="M3497" s="104" t="s">
        <v>276</v>
      </c>
      <c r="N3497" s="104"/>
      <c r="O3497" s="106"/>
      <c r="P3497" s="111" t="s">
        <v>2896</v>
      </c>
      <c r="Q3497" s="153" t="s">
        <v>617</v>
      </c>
      <c r="R3497" s="153" t="s">
        <v>525</v>
      </c>
      <c r="S3497" s="153">
        <v>4.1666666666666657E-2</v>
      </c>
      <c r="T3497" s="153" t="s">
        <v>617</v>
      </c>
      <c r="U3497" s="153" t="s">
        <v>525</v>
      </c>
      <c r="V3497" s="153">
        <f>IF(ISBLANK(T3497),"",Tabella2[[#This Row],[ACT STOP]]-Tabella2[[#This Row],[ACT START]])</f>
        <v>4.1666666666666685E-2</v>
      </c>
      <c r="W3497" s="104" t="s">
        <v>92</v>
      </c>
      <c r="X3497" s="104" t="s">
        <v>91</v>
      </c>
      <c r="Y3497" s="110"/>
      <c r="Z3497" s="106"/>
      <c r="AA3497" s="104"/>
      <c r="AB3497" s="107"/>
      <c r="AC3497" s="72">
        <v>1</v>
      </c>
      <c r="AH3497" s="70"/>
      <c r="AI3497" s="70"/>
      <c r="AJ3497">
        <v>0</v>
      </c>
      <c r="AL3497" s="70"/>
      <c r="BM3497" s="135" t="s">
        <v>617</v>
      </c>
      <c r="BN3497" s="136" t="s">
        <v>525</v>
      </c>
      <c r="BO3497" s="101"/>
      <c r="BR3497" s="109" t="str">
        <f t="shared" si="54"/>
        <v>SH-25-3486</v>
      </c>
      <c r="BS3497" s="109" t="s">
        <v>339</v>
      </c>
      <c r="BT3497" t="s">
        <v>92</v>
      </c>
      <c r="BU3497" t="s">
        <v>7389</v>
      </c>
    </row>
    <row r="3498" spans="1:73" hidden="1">
      <c r="A3498" s="103" t="s">
        <v>7390</v>
      </c>
      <c r="B3498" s="102">
        <v>45833</v>
      </c>
      <c r="C3498" s="104">
        <f>_xlfn.ISOWEEKNUM(Tabella2[[#This Row],[Date]])</f>
        <v>26</v>
      </c>
      <c r="D3498" s="104" t="s">
        <v>195</v>
      </c>
      <c r="E3498" s="104" t="s">
        <v>257</v>
      </c>
      <c r="F3498" s="104">
        <v>23</v>
      </c>
      <c r="G3498" s="104" t="s">
        <v>284</v>
      </c>
      <c r="H3498" s="105">
        <v>5</v>
      </c>
      <c r="I3498" s="104"/>
      <c r="J3498" s="104" t="s">
        <v>258</v>
      </c>
      <c r="K3498" s="104" t="s">
        <v>75</v>
      </c>
      <c r="L3498" s="104" t="s">
        <v>259</v>
      </c>
      <c r="M3498" s="104" t="s">
        <v>276</v>
      </c>
      <c r="N3498" s="104"/>
      <c r="O3498" s="106"/>
      <c r="P3498" s="111" t="s">
        <v>377</v>
      </c>
      <c r="Q3498" s="153" t="s">
        <v>617</v>
      </c>
      <c r="R3498" s="153" t="s">
        <v>525</v>
      </c>
      <c r="S3498" s="153">
        <v>4.1666666666666657E-2</v>
      </c>
      <c r="T3498" s="153" t="s">
        <v>617</v>
      </c>
      <c r="U3498" s="153" t="s">
        <v>525</v>
      </c>
      <c r="V3498" s="153">
        <f>IF(ISBLANK(T3498),"",Tabella2[[#This Row],[ACT STOP]]-Tabella2[[#This Row],[ACT START]])</f>
        <v>4.1666666666666685E-2</v>
      </c>
      <c r="W3498" s="104" t="s">
        <v>92</v>
      </c>
      <c r="X3498" s="104" t="s">
        <v>91</v>
      </c>
      <c r="Y3498" s="110"/>
      <c r="Z3498" s="106"/>
      <c r="AA3498" s="104"/>
      <c r="AB3498" s="107"/>
      <c r="AC3498" s="72">
        <v>1</v>
      </c>
      <c r="AH3498" s="70"/>
      <c r="AI3498" s="70"/>
      <c r="AJ3498">
        <v>0</v>
      </c>
      <c r="AL3498" s="70"/>
      <c r="BM3498" s="135" t="s">
        <v>617</v>
      </c>
      <c r="BN3498" s="136" t="s">
        <v>525</v>
      </c>
      <c r="BO3498" s="101"/>
      <c r="BR3498" s="109" t="str">
        <f t="shared" si="54"/>
        <v>SH-25-3487</v>
      </c>
      <c r="BS3498" s="109" t="s">
        <v>288</v>
      </c>
      <c r="BT3498" t="s">
        <v>92</v>
      </c>
      <c r="BU3498" t="s">
        <v>7391</v>
      </c>
    </row>
    <row r="3499" spans="1:73" ht="15.75" hidden="1" customHeight="1">
      <c r="A3499" s="103" t="s">
        <v>7392</v>
      </c>
      <c r="B3499" s="102">
        <v>45833</v>
      </c>
      <c r="C3499" s="104">
        <f>_xlfn.ISOWEEKNUM(Tabella2[[#This Row],[Date]])</f>
        <v>26</v>
      </c>
      <c r="D3499" s="104" t="s">
        <v>478</v>
      </c>
      <c r="E3499" s="104" t="s">
        <v>284</v>
      </c>
      <c r="F3499" s="104">
        <v>65</v>
      </c>
      <c r="G3499" s="104" t="s">
        <v>257</v>
      </c>
      <c r="H3499" s="105">
        <v>9</v>
      </c>
      <c r="I3499" s="104"/>
      <c r="J3499" s="104" t="s">
        <v>258</v>
      </c>
      <c r="K3499" s="104" t="s">
        <v>79</v>
      </c>
      <c r="L3499" s="104" t="s">
        <v>299</v>
      </c>
      <c r="M3499" s="104" t="s">
        <v>276</v>
      </c>
      <c r="N3499" s="104"/>
      <c r="O3499" s="108" t="str">
        <f>A976</f>
        <v>13378</v>
      </c>
      <c r="P3499" s="111" t="s">
        <v>456</v>
      </c>
      <c r="Q3499" s="153" t="s">
        <v>631</v>
      </c>
      <c r="R3499" s="153" t="s">
        <v>498</v>
      </c>
      <c r="S3499" s="153">
        <v>4.1666666666666657E-2</v>
      </c>
      <c r="T3499" s="153">
        <v>0.375</v>
      </c>
      <c r="U3499" s="153">
        <v>0.41666666666666669</v>
      </c>
      <c r="V3499" s="153">
        <f>IF(ISBLANK(T3499),"",Tabella2[[#This Row],[ACT STOP]]-Tabella2[[#This Row],[ACT START]])</f>
        <v>4.1666666666666685E-2</v>
      </c>
      <c r="W3499" s="104" t="s">
        <v>92</v>
      </c>
      <c r="X3499" s="104" t="s">
        <v>91</v>
      </c>
      <c r="Y3499" s="110"/>
      <c r="Z3499" s="106"/>
      <c r="AA3499" s="104"/>
      <c r="AB3499" s="107"/>
      <c r="AC3499" s="72">
        <v>1</v>
      </c>
      <c r="AH3499" s="70"/>
      <c r="AI3499" s="70"/>
      <c r="AJ3499">
        <v>0</v>
      </c>
      <c r="AL3499" s="70"/>
      <c r="BM3499" s="135">
        <v>0.375</v>
      </c>
      <c r="BN3499" s="136">
        <v>0.41666666666666669</v>
      </c>
      <c r="BO3499" s="101"/>
      <c r="BR3499" s="109" t="str">
        <f t="shared" si="54"/>
        <v>SH-25-3488</v>
      </c>
      <c r="BS3499" s="109" t="s">
        <v>318</v>
      </c>
      <c r="BT3499" t="s">
        <v>92</v>
      </c>
      <c r="BU3499" t="s">
        <v>7393</v>
      </c>
    </row>
    <row r="3500" spans="1:73" ht="31.5" hidden="1" customHeight="1">
      <c r="A3500" s="103" t="s">
        <v>7394</v>
      </c>
      <c r="B3500" s="102">
        <v>45833</v>
      </c>
      <c r="C3500" s="104">
        <f>_xlfn.ISOWEEKNUM(Tabella2[[#This Row],[Date]])</f>
        <v>26</v>
      </c>
      <c r="D3500" s="104" t="s">
        <v>478</v>
      </c>
      <c r="E3500" s="104" t="s">
        <v>284</v>
      </c>
      <c r="F3500" s="104">
        <v>64</v>
      </c>
      <c r="G3500" s="104" t="s">
        <v>257</v>
      </c>
      <c r="H3500" s="105">
        <v>13</v>
      </c>
      <c r="I3500" s="104"/>
      <c r="J3500" s="104" t="s">
        <v>258</v>
      </c>
      <c r="K3500" s="104" t="s">
        <v>83</v>
      </c>
      <c r="L3500" s="104" t="s">
        <v>299</v>
      </c>
      <c r="M3500" s="104" t="s">
        <v>276</v>
      </c>
      <c r="N3500" s="104"/>
      <c r="O3500" s="108" t="str">
        <f>A977</f>
        <v>13379</v>
      </c>
      <c r="P3500" s="111" t="s">
        <v>456</v>
      </c>
      <c r="Q3500" s="153" t="s">
        <v>631</v>
      </c>
      <c r="R3500" s="153" t="s">
        <v>498</v>
      </c>
      <c r="S3500" s="153">
        <v>4.1666666666666657E-2</v>
      </c>
      <c r="T3500" s="153" t="s">
        <v>631</v>
      </c>
      <c r="U3500" s="153" t="s">
        <v>498</v>
      </c>
      <c r="V3500" s="153">
        <f>IF(ISBLANK(T3500),"",Tabella2[[#This Row],[ACT STOP]]-Tabella2[[#This Row],[ACT START]])</f>
        <v>4.1666666666666685E-2</v>
      </c>
      <c r="W3500" s="104" t="s">
        <v>92</v>
      </c>
      <c r="X3500" s="104" t="s">
        <v>91</v>
      </c>
      <c r="Y3500" s="110" t="s">
        <v>7395</v>
      </c>
      <c r="Z3500" s="106"/>
      <c r="AA3500" s="104"/>
      <c r="AB3500" s="107"/>
      <c r="AC3500" s="72">
        <v>1</v>
      </c>
      <c r="AH3500" s="70"/>
      <c r="AI3500" s="70"/>
      <c r="AJ3500">
        <v>0</v>
      </c>
      <c r="AL3500" s="70"/>
      <c r="BM3500" s="135" t="s">
        <v>631</v>
      </c>
      <c r="BN3500" s="136" t="s">
        <v>498</v>
      </c>
      <c r="BO3500" s="101"/>
      <c r="BR3500" s="109" t="str">
        <f t="shared" si="54"/>
        <v>SH-25-3489</v>
      </c>
      <c r="BS3500" s="109" t="s">
        <v>427</v>
      </c>
      <c r="BT3500" t="s">
        <v>92</v>
      </c>
      <c r="BU3500" t="s">
        <v>7396</v>
      </c>
    </row>
    <row r="3501" spans="1:73" hidden="1">
      <c r="A3501" s="103" t="s">
        <v>7397</v>
      </c>
      <c r="B3501" s="102">
        <v>45833</v>
      </c>
      <c r="C3501" s="104">
        <f>_xlfn.ISOWEEKNUM(Tabella2[[#This Row],[Date]])</f>
        <v>26</v>
      </c>
      <c r="D3501" s="104" t="s">
        <v>860</v>
      </c>
      <c r="E3501" s="104" t="s">
        <v>284</v>
      </c>
      <c r="F3501" s="104">
        <v>81</v>
      </c>
      <c r="G3501" s="104" t="s">
        <v>257</v>
      </c>
      <c r="H3501" s="105">
        <v>1</v>
      </c>
      <c r="I3501" s="104"/>
      <c r="J3501" s="104" t="s">
        <v>258</v>
      </c>
      <c r="K3501" s="104" t="s">
        <v>81</v>
      </c>
      <c r="L3501" s="104" t="s">
        <v>259</v>
      </c>
      <c r="M3501" s="104" t="s">
        <v>276</v>
      </c>
      <c r="N3501" s="104"/>
      <c r="O3501" s="106"/>
      <c r="P3501" s="111" t="s">
        <v>3000</v>
      </c>
      <c r="Q3501" s="153" t="s">
        <v>631</v>
      </c>
      <c r="R3501" s="153" t="s">
        <v>498</v>
      </c>
      <c r="S3501" s="153">
        <v>4.1666666666666657E-2</v>
      </c>
      <c r="T3501" s="153" t="s">
        <v>631</v>
      </c>
      <c r="U3501" s="153" t="s">
        <v>498</v>
      </c>
      <c r="V3501" s="153">
        <f>IF(ISBLANK(T3501),"",Tabella2[[#This Row],[ACT STOP]]-Tabella2[[#This Row],[ACT START]])</f>
        <v>4.1666666666666685E-2</v>
      </c>
      <c r="W3501" s="104" t="s">
        <v>92</v>
      </c>
      <c r="X3501" s="104" t="s">
        <v>91</v>
      </c>
      <c r="Y3501" s="110" t="s">
        <v>7398</v>
      </c>
      <c r="Z3501" s="106"/>
      <c r="AA3501" s="104"/>
      <c r="AB3501" s="107"/>
      <c r="AC3501" s="72">
        <v>1</v>
      </c>
      <c r="AH3501" s="70"/>
      <c r="AI3501" s="70"/>
      <c r="AJ3501">
        <v>0</v>
      </c>
      <c r="AL3501" s="70"/>
      <c r="BL3501" t="s">
        <v>7399</v>
      </c>
      <c r="BM3501" s="135" t="s">
        <v>631</v>
      </c>
      <c r="BN3501" s="136" t="s">
        <v>498</v>
      </c>
      <c r="BO3501" s="101"/>
      <c r="BR3501" s="109" t="str">
        <f t="shared" si="54"/>
        <v>SH-25-3490</v>
      </c>
      <c r="BS3501" s="109" t="s">
        <v>332</v>
      </c>
      <c r="BT3501" t="s">
        <v>92</v>
      </c>
      <c r="BU3501" t="s">
        <v>7400</v>
      </c>
    </row>
    <row r="3502" spans="1:73" hidden="1">
      <c r="A3502" s="103" t="s">
        <v>7401</v>
      </c>
      <c r="B3502" s="102">
        <v>45833</v>
      </c>
      <c r="C3502" s="104">
        <f>_xlfn.ISOWEEKNUM(Tabella2[[#This Row],[Date]])</f>
        <v>26</v>
      </c>
      <c r="D3502" s="104" t="s">
        <v>6766</v>
      </c>
      <c r="E3502" s="104" t="s">
        <v>284</v>
      </c>
      <c r="F3502" s="104">
        <v>77</v>
      </c>
      <c r="G3502" s="104" t="s">
        <v>257</v>
      </c>
      <c r="H3502" s="105">
        <v>12</v>
      </c>
      <c r="I3502" s="104"/>
      <c r="J3502" s="104" t="s">
        <v>258</v>
      </c>
      <c r="K3502" s="104" t="s">
        <v>77</v>
      </c>
      <c r="L3502" s="104" t="s">
        <v>259</v>
      </c>
      <c r="M3502" s="104" t="s">
        <v>764</v>
      </c>
      <c r="N3502" s="104"/>
      <c r="O3502" s="106"/>
      <c r="P3502" s="111" t="s">
        <v>765</v>
      </c>
      <c r="Q3502" s="153" t="s">
        <v>631</v>
      </c>
      <c r="R3502" s="153" t="s">
        <v>498</v>
      </c>
      <c r="S3502" s="153">
        <v>4.1666666666666657E-2</v>
      </c>
      <c r="T3502" s="153">
        <v>0.375</v>
      </c>
      <c r="U3502" s="153">
        <v>0.41666666666666669</v>
      </c>
      <c r="V3502" s="153">
        <f>IF(ISBLANK(T3502),"",Tabella2[[#This Row],[ACT STOP]]-Tabella2[[#This Row],[ACT START]])</f>
        <v>4.1666666666666685E-2</v>
      </c>
      <c r="W3502" s="104" t="s">
        <v>92</v>
      </c>
      <c r="X3502" s="104" t="s">
        <v>91</v>
      </c>
      <c r="Y3502" s="110" t="s">
        <v>7402</v>
      </c>
      <c r="Z3502" s="106"/>
      <c r="AA3502" s="104"/>
      <c r="AB3502" s="107"/>
      <c r="AC3502" s="72">
        <v>1</v>
      </c>
      <c r="AH3502" s="70"/>
      <c r="AI3502" s="70"/>
      <c r="AJ3502">
        <v>0</v>
      </c>
      <c r="AL3502" s="70"/>
      <c r="BM3502" s="135">
        <v>0.375</v>
      </c>
      <c r="BN3502" s="136">
        <v>0.41666666666666669</v>
      </c>
      <c r="BO3502" s="101"/>
      <c r="BR3502" s="109" t="str">
        <f t="shared" si="54"/>
        <v>SH-25-3491</v>
      </c>
      <c r="BS3502" s="109" t="s">
        <v>266</v>
      </c>
      <c r="BT3502" t="s">
        <v>92</v>
      </c>
      <c r="BU3502" t="s">
        <v>7403</v>
      </c>
    </row>
    <row r="3503" spans="1:73" hidden="1">
      <c r="A3503" s="103" t="s">
        <v>7404</v>
      </c>
      <c r="B3503" s="102">
        <v>45833</v>
      </c>
      <c r="C3503" s="104">
        <f>_xlfn.ISOWEEKNUM(Tabella2[[#This Row],[Date]])</f>
        <v>26</v>
      </c>
      <c r="D3503" s="104" t="s">
        <v>7405</v>
      </c>
      <c r="E3503" s="104" t="s">
        <v>327</v>
      </c>
      <c r="F3503" s="104">
        <v>20</v>
      </c>
      <c r="G3503" s="104" t="s">
        <v>327</v>
      </c>
      <c r="H3503" s="105">
        <v>19</v>
      </c>
      <c r="I3503" s="104"/>
      <c r="J3503" s="104" t="s">
        <v>258</v>
      </c>
      <c r="K3503" s="104" t="s">
        <v>75</v>
      </c>
      <c r="L3503" s="104" t="s">
        <v>259</v>
      </c>
      <c r="M3503" s="104" t="s">
        <v>276</v>
      </c>
      <c r="N3503" s="104"/>
      <c r="O3503" s="106"/>
      <c r="P3503" s="111" t="s">
        <v>377</v>
      </c>
      <c r="Q3503" s="153" t="s">
        <v>262</v>
      </c>
      <c r="R3503" s="153" t="s">
        <v>263</v>
      </c>
      <c r="S3503" s="153">
        <v>4.1666666666666657E-2</v>
      </c>
      <c r="T3503" s="153"/>
      <c r="U3503" s="153"/>
      <c r="V3503" s="153" t="str">
        <f>IF(ISBLANK(T3503),"",Tabella2[[#This Row],[ACT STOP]]-Tabella2[[#This Row],[ACT START]])</f>
        <v/>
      </c>
      <c r="W3503" s="104" t="s">
        <v>108</v>
      </c>
      <c r="X3503" s="104" t="s">
        <v>119</v>
      </c>
      <c r="Y3503" s="110"/>
      <c r="Z3503" s="106"/>
      <c r="AA3503" s="104"/>
      <c r="AB3503" s="107"/>
      <c r="AC3503" s="72">
        <v>0</v>
      </c>
      <c r="AH3503" s="70"/>
      <c r="AI3503" s="70"/>
      <c r="AJ3503">
        <v>0</v>
      </c>
      <c r="AL3503" s="70"/>
      <c r="BL3503" t="s">
        <v>7406</v>
      </c>
      <c r="BM3503" s="135">
        <v>0</v>
      </c>
      <c r="BN3503" s="136">
        <v>0</v>
      </c>
      <c r="BO3503" s="101"/>
      <c r="BR3503" s="109" t="str">
        <f t="shared" si="54"/>
        <v>SH-25-3492</v>
      </c>
      <c r="BS3503" s="109" t="s">
        <v>1627</v>
      </c>
      <c r="BT3503" t="s">
        <v>108</v>
      </c>
      <c r="BU3503" t="s">
        <v>7407</v>
      </c>
    </row>
    <row r="3504" spans="1:73" hidden="1">
      <c r="A3504" s="103" t="s">
        <v>7408</v>
      </c>
      <c r="B3504" s="102">
        <v>45833</v>
      </c>
      <c r="C3504" s="104">
        <f>_xlfn.ISOWEEKNUM(Tabella2[[#This Row],[Date]])</f>
        <v>26</v>
      </c>
      <c r="D3504" s="104" t="s">
        <v>348</v>
      </c>
      <c r="E3504" s="104" t="s">
        <v>284</v>
      </c>
      <c r="F3504" s="104">
        <v>57</v>
      </c>
      <c r="G3504" s="104" t="s">
        <v>257</v>
      </c>
      <c r="H3504" s="105">
        <v>32</v>
      </c>
      <c r="I3504" s="104"/>
      <c r="J3504" s="104" t="s">
        <v>258</v>
      </c>
      <c r="K3504" s="104" t="s">
        <v>79</v>
      </c>
      <c r="L3504" s="104" t="s">
        <v>299</v>
      </c>
      <c r="M3504" s="104" t="s">
        <v>276</v>
      </c>
      <c r="N3504" s="104"/>
      <c r="O3504" s="108" t="str">
        <f>A978</f>
        <v>13380</v>
      </c>
      <c r="P3504" s="111" t="s">
        <v>2947</v>
      </c>
      <c r="Q3504" s="153" t="s">
        <v>263</v>
      </c>
      <c r="R3504" s="153" t="s">
        <v>504</v>
      </c>
      <c r="S3504" s="153">
        <v>4.1666666666666657E-2</v>
      </c>
      <c r="T3504" s="153">
        <v>0.4375</v>
      </c>
      <c r="U3504" s="153">
        <v>0.47569444444444442</v>
      </c>
      <c r="V3504" s="153">
        <f>IF(ISBLANK(T3504),"",Tabella2[[#This Row],[ACT STOP]]-Tabella2[[#This Row],[ACT START]])</f>
        <v>3.819444444444442E-2</v>
      </c>
      <c r="W3504" s="104" t="s">
        <v>92</v>
      </c>
      <c r="X3504" s="104" t="s">
        <v>91</v>
      </c>
      <c r="Y3504" s="110"/>
      <c r="Z3504" s="106"/>
      <c r="AA3504" s="104"/>
      <c r="AB3504" s="107"/>
      <c r="AC3504" s="72">
        <v>1</v>
      </c>
      <c r="AH3504" s="70"/>
      <c r="AI3504" s="70"/>
      <c r="AJ3504">
        <v>0</v>
      </c>
      <c r="AL3504" s="70"/>
      <c r="BM3504" s="135">
        <v>0.4375</v>
      </c>
      <c r="BN3504" s="136">
        <v>0.47569444444444442</v>
      </c>
      <c r="BO3504" s="101"/>
      <c r="BR3504" s="109" t="str">
        <f t="shared" si="54"/>
        <v>SH-25-3493</v>
      </c>
      <c r="BS3504" s="109" t="s">
        <v>356</v>
      </c>
      <c r="BT3504" t="s">
        <v>92</v>
      </c>
      <c r="BU3504" t="s">
        <v>7409</v>
      </c>
    </row>
    <row r="3505" spans="1:73" hidden="1">
      <c r="A3505" s="103" t="s">
        <v>7410</v>
      </c>
      <c r="B3505" s="102">
        <v>45833</v>
      </c>
      <c r="C3505" s="104">
        <f>_xlfn.ISOWEEKNUM(Tabella2[[#This Row],[Date]])</f>
        <v>26</v>
      </c>
      <c r="D3505" s="104" t="s">
        <v>348</v>
      </c>
      <c r="E3505" s="104" t="s">
        <v>284</v>
      </c>
      <c r="F3505" s="104">
        <v>55</v>
      </c>
      <c r="G3505" s="104" t="s">
        <v>284</v>
      </c>
      <c r="H3505" s="105">
        <v>9</v>
      </c>
      <c r="I3505" s="104"/>
      <c r="J3505" s="104" t="s">
        <v>258</v>
      </c>
      <c r="K3505" s="104" t="s">
        <v>83</v>
      </c>
      <c r="L3505" s="104" t="s">
        <v>299</v>
      </c>
      <c r="M3505" s="104" t="s">
        <v>276</v>
      </c>
      <c r="N3505" s="104"/>
      <c r="O3505" s="108" t="str">
        <f>A979</f>
        <v>13381</v>
      </c>
      <c r="P3505" s="111" t="s">
        <v>2947</v>
      </c>
      <c r="Q3505" s="153" t="s">
        <v>263</v>
      </c>
      <c r="R3505" s="153" t="s">
        <v>504</v>
      </c>
      <c r="S3505" s="153">
        <v>4.1666666666666657E-2</v>
      </c>
      <c r="T3505" s="153" t="s">
        <v>263</v>
      </c>
      <c r="U3505" s="153" t="s">
        <v>504</v>
      </c>
      <c r="V3505" s="153">
        <f>IF(ISBLANK(T3505),"",Tabella2[[#This Row],[ACT STOP]]-Tabella2[[#This Row],[ACT START]])</f>
        <v>4.1666666666666685E-2</v>
      </c>
      <c r="W3505" s="104" t="s">
        <v>92</v>
      </c>
      <c r="X3505" s="104" t="s">
        <v>91</v>
      </c>
      <c r="Y3505" s="110"/>
      <c r="Z3505" s="106"/>
      <c r="AA3505" s="104"/>
      <c r="AB3505" s="107"/>
      <c r="AC3505" s="72">
        <v>1</v>
      </c>
      <c r="AH3505" s="70"/>
      <c r="AI3505" s="70"/>
      <c r="AJ3505">
        <v>0</v>
      </c>
      <c r="AL3505" s="70"/>
      <c r="BM3505" s="135" t="s">
        <v>263</v>
      </c>
      <c r="BN3505" s="136" t="s">
        <v>504</v>
      </c>
      <c r="BO3505" s="101"/>
      <c r="BR3505" s="109" t="str">
        <f t="shared" si="54"/>
        <v>SH-25-3494</v>
      </c>
      <c r="BS3505" s="109" t="s">
        <v>339</v>
      </c>
      <c r="BT3505" t="s">
        <v>92</v>
      </c>
      <c r="BU3505" t="s">
        <v>7411</v>
      </c>
    </row>
    <row r="3506" spans="1:73" hidden="1">
      <c r="A3506" s="103" t="s">
        <v>7412</v>
      </c>
      <c r="B3506" s="102">
        <v>45833</v>
      </c>
      <c r="C3506" s="104">
        <f>_xlfn.ISOWEEKNUM(Tabella2[[#This Row],[Date]])</f>
        <v>26</v>
      </c>
      <c r="D3506" s="104" t="s">
        <v>509</v>
      </c>
      <c r="E3506" s="104" t="s">
        <v>284</v>
      </c>
      <c r="F3506" s="104">
        <v>71</v>
      </c>
      <c r="G3506" s="104" t="s">
        <v>257</v>
      </c>
      <c r="H3506" s="105">
        <v>5</v>
      </c>
      <c r="I3506" s="104"/>
      <c r="J3506" s="104" t="s">
        <v>258</v>
      </c>
      <c r="K3506" s="104" t="s">
        <v>81</v>
      </c>
      <c r="L3506" s="104" t="s">
        <v>259</v>
      </c>
      <c r="M3506" s="104" t="s">
        <v>1846</v>
      </c>
      <c r="N3506" s="104"/>
      <c r="O3506" s="106"/>
      <c r="P3506" s="111" t="s">
        <v>1858</v>
      </c>
      <c r="Q3506" s="153" t="s">
        <v>263</v>
      </c>
      <c r="R3506" s="153" t="s">
        <v>504</v>
      </c>
      <c r="S3506" s="153">
        <v>4.1666666666666657E-2</v>
      </c>
      <c r="T3506" s="153" t="s">
        <v>263</v>
      </c>
      <c r="U3506" s="153" t="s">
        <v>504</v>
      </c>
      <c r="V3506" s="153">
        <f>IF(ISBLANK(T3506),"",Tabella2[[#This Row],[ACT STOP]]-Tabella2[[#This Row],[ACT START]])</f>
        <v>4.1666666666666685E-2</v>
      </c>
      <c r="W3506" s="104" t="s">
        <v>92</v>
      </c>
      <c r="X3506" s="104" t="s">
        <v>91</v>
      </c>
      <c r="Y3506" s="110"/>
      <c r="Z3506" s="106"/>
      <c r="AA3506" s="104"/>
      <c r="AB3506" s="107"/>
      <c r="AC3506" s="72">
        <v>1</v>
      </c>
      <c r="AH3506" s="70"/>
      <c r="AI3506" s="70"/>
      <c r="AJ3506">
        <v>0</v>
      </c>
      <c r="AL3506" s="70"/>
      <c r="BM3506" s="135" t="s">
        <v>263</v>
      </c>
      <c r="BN3506" s="136" t="s">
        <v>504</v>
      </c>
      <c r="BO3506" s="101"/>
      <c r="BR3506" s="109" t="str">
        <f t="shared" si="54"/>
        <v>SH-25-3495</v>
      </c>
      <c r="BS3506" s="109" t="s">
        <v>416</v>
      </c>
      <c r="BT3506" t="s">
        <v>92</v>
      </c>
      <c r="BU3506" t="s">
        <v>7413</v>
      </c>
    </row>
    <row r="3507" spans="1:73" hidden="1">
      <c r="A3507" s="103" t="s">
        <v>7414</v>
      </c>
      <c r="B3507" s="102">
        <v>45833</v>
      </c>
      <c r="C3507" s="104">
        <f>_xlfn.ISOWEEKNUM(Tabella2[[#This Row],[Date]])</f>
        <v>26</v>
      </c>
      <c r="D3507" s="104" t="s">
        <v>6766</v>
      </c>
      <c r="E3507" s="104" t="s">
        <v>284</v>
      </c>
      <c r="F3507" s="104">
        <v>79</v>
      </c>
      <c r="G3507" s="104" t="s">
        <v>257</v>
      </c>
      <c r="H3507" s="105">
        <v>10</v>
      </c>
      <c r="I3507" s="104"/>
      <c r="J3507" s="104" t="s">
        <v>258</v>
      </c>
      <c r="K3507" s="104" t="s">
        <v>77</v>
      </c>
      <c r="L3507" s="104" t="s">
        <v>259</v>
      </c>
      <c r="M3507" s="104" t="s">
        <v>764</v>
      </c>
      <c r="N3507" s="104"/>
      <c r="O3507" s="106"/>
      <c r="P3507" s="111" t="s">
        <v>765</v>
      </c>
      <c r="Q3507" s="153" t="s">
        <v>263</v>
      </c>
      <c r="R3507" s="153" t="s">
        <v>504</v>
      </c>
      <c r="S3507" s="153">
        <v>4.1666666666666657E-2</v>
      </c>
      <c r="T3507" s="153">
        <v>0.4375</v>
      </c>
      <c r="U3507" s="153">
        <v>0.47916666666666669</v>
      </c>
      <c r="V3507" s="153">
        <f>IF(ISBLANK(T3507),"",Tabella2[[#This Row],[ACT STOP]]-Tabella2[[#This Row],[ACT START]])</f>
        <v>4.1666666666666685E-2</v>
      </c>
      <c r="W3507" s="104" t="s">
        <v>92</v>
      </c>
      <c r="X3507" s="104" t="s">
        <v>91</v>
      </c>
      <c r="Y3507" s="110"/>
      <c r="Z3507" s="106"/>
      <c r="AA3507" s="104"/>
      <c r="AB3507" s="107"/>
      <c r="AC3507" s="72">
        <v>1</v>
      </c>
      <c r="AH3507" s="70"/>
      <c r="AI3507" s="70"/>
      <c r="AJ3507">
        <v>0</v>
      </c>
      <c r="AL3507" s="70"/>
      <c r="BM3507" s="135">
        <v>0.4375</v>
      </c>
      <c r="BN3507" s="136">
        <v>0.47916666666666669</v>
      </c>
      <c r="BO3507" s="101"/>
      <c r="BR3507" s="109" t="str">
        <f t="shared" si="54"/>
        <v>SH-25-3496</v>
      </c>
      <c r="BS3507" s="109" t="s">
        <v>552</v>
      </c>
      <c r="BT3507" t="s">
        <v>92</v>
      </c>
      <c r="BU3507" t="s">
        <v>7415</v>
      </c>
    </row>
    <row r="3508" spans="1:73" ht="15.75" hidden="1" customHeight="1">
      <c r="A3508" s="103" t="s">
        <v>7416</v>
      </c>
      <c r="B3508" s="102">
        <v>45833</v>
      </c>
      <c r="C3508" s="104">
        <f>_xlfn.ISOWEEKNUM(Tabella2[[#This Row],[Date]])</f>
        <v>26</v>
      </c>
      <c r="D3508" s="104" t="s">
        <v>7417</v>
      </c>
      <c r="E3508" s="104" t="s">
        <v>257</v>
      </c>
      <c r="F3508" s="104">
        <v>31</v>
      </c>
      <c r="G3508" s="104" t="s">
        <v>257</v>
      </c>
      <c r="H3508" s="105">
        <v>4</v>
      </c>
      <c r="I3508" s="104"/>
      <c r="J3508" s="104" t="s">
        <v>258</v>
      </c>
      <c r="K3508" s="104" t="s">
        <v>75</v>
      </c>
      <c r="L3508" s="104" t="s">
        <v>259</v>
      </c>
      <c r="M3508" s="104" t="s">
        <v>276</v>
      </c>
      <c r="N3508" s="104"/>
      <c r="O3508" s="106"/>
      <c r="P3508" s="111" t="s">
        <v>377</v>
      </c>
      <c r="Q3508" s="153" t="s">
        <v>263</v>
      </c>
      <c r="R3508" s="153" t="s">
        <v>504</v>
      </c>
      <c r="S3508" s="153">
        <v>4.1666666666666657E-2</v>
      </c>
      <c r="T3508" s="153"/>
      <c r="U3508" s="153"/>
      <c r="V3508" s="153" t="str">
        <f>IF(ISBLANK(T3508),"",Tabella2[[#This Row],[ACT STOP]]-Tabella2[[#This Row],[ACT START]])</f>
        <v/>
      </c>
      <c r="W3508" s="104" t="s">
        <v>108</v>
      </c>
      <c r="X3508" s="104" t="s">
        <v>119</v>
      </c>
      <c r="Y3508" s="110"/>
      <c r="Z3508" s="106"/>
      <c r="AA3508" s="104"/>
      <c r="AB3508" s="107"/>
      <c r="AC3508" s="72">
        <v>0</v>
      </c>
      <c r="AH3508" s="70"/>
      <c r="AI3508" s="70"/>
      <c r="AJ3508">
        <v>0</v>
      </c>
      <c r="AL3508" s="70"/>
      <c r="BL3508" t="s">
        <v>7406</v>
      </c>
      <c r="BM3508" s="135">
        <v>0</v>
      </c>
      <c r="BN3508" s="136">
        <v>0</v>
      </c>
      <c r="BO3508" s="101"/>
      <c r="BR3508" s="109" t="str">
        <f t="shared" si="54"/>
        <v>SH-25-3497</v>
      </c>
      <c r="BS3508" s="109" t="s">
        <v>699</v>
      </c>
      <c r="BT3508" t="s">
        <v>108</v>
      </c>
      <c r="BU3508" t="s">
        <v>7418</v>
      </c>
    </row>
    <row r="3509" spans="1:73" hidden="1">
      <c r="A3509" s="103" t="s">
        <v>7419</v>
      </c>
      <c r="B3509" s="102">
        <v>45833</v>
      </c>
      <c r="C3509" s="104">
        <f>_xlfn.ISOWEEKNUM(Tabella2[[#This Row],[Date]])</f>
        <v>26</v>
      </c>
      <c r="D3509" s="104" t="s">
        <v>321</v>
      </c>
      <c r="E3509" s="104" t="s">
        <v>284</v>
      </c>
      <c r="F3509" s="104">
        <v>53</v>
      </c>
      <c r="G3509" s="104" t="s">
        <v>257</v>
      </c>
      <c r="H3509" s="105">
        <v>12</v>
      </c>
      <c r="I3509" s="104"/>
      <c r="J3509" s="104" t="s">
        <v>258</v>
      </c>
      <c r="K3509" s="104" t="s">
        <v>79</v>
      </c>
      <c r="L3509" s="104" t="s">
        <v>299</v>
      </c>
      <c r="M3509" s="104" t="s">
        <v>276</v>
      </c>
      <c r="N3509" s="104"/>
      <c r="O3509" s="108" t="str">
        <f>A980</f>
        <v>13382</v>
      </c>
      <c r="P3509" s="111" t="s">
        <v>844</v>
      </c>
      <c r="Q3509" s="153" t="s">
        <v>511</v>
      </c>
      <c r="R3509" s="153" t="s">
        <v>549</v>
      </c>
      <c r="S3509" s="153">
        <v>4.1666666666666657E-2</v>
      </c>
      <c r="T3509" s="153">
        <v>0.5</v>
      </c>
      <c r="U3509" s="153">
        <v>0.53472222222222221</v>
      </c>
      <c r="V3509" s="153">
        <f>IF(ISBLANK(T3509),"",Tabella2[[#This Row],[ACT STOP]]-Tabella2[[#This Row],[ACT START]])</f>
        <v>3.472222222222221E-2</v>
      </c>
      <c r="W3509" s="104" t="s">
        <v>92</v>
      </c>
      <c r="X3509" s="104" t="s">
        <v>91</v>
      </c>
      <c r="Y3509" s="110"/>
      <c r="Z3509" s="106"/>
      <c r="AA3509" s="104"/>
      <c r="AB3509" s="107"/>
      <c r="AC3509" s="72">
        <v>1</v>
      </c>
      <c r="AH3509" s="70"/>
      <c r="AI3509" s="70"/>
      <c r="AJ3509">
        <v>0</v>
      </c>
      <c r="AL3509" s="70"/>
      <c r="BM3509" s="135">
        <v>0.5</v>
      </c>
      <c r="BN3509" s="136">
        <v>0.53472222222222221</v>
      </c>
      <c r="BO3509" s="101"/>
      <c r="BR3509" s="109" t="str">
        <f t="shared" si="54"/>
        <v>SH-25-3498</v>
      </c>
      <c r="BS3509" s="109" t="s">
        <v>266</v>
      </c>
      <c r="BT3509" t="s">
        <v>92</v>
      </c>
      <c r="BU3509" t="s">
        <v>7420</v>
      </c>
    </row>
    <row r="3510" spans="1:73" hidden="1">
      <c r="A3510" s="103" t="s">
        <v>7421</v>
      </c>
      <c r="B3510" s="102">
        <v>45833</v>
      </c>
      <c r="C3510" s="104">
        <f>_xlfn.ISOWEEKNUM(Tabella2[[#This Row],[Date]])</f>
        <v>26</v>
      </c>
      <c r="D3510" s="104" t="s">
        <v>755</v>
      </c>
      <c r="E3510" s="104" t="s">
        <v>256</v>
      </c>
      <c r="F3510" s="104">
        <v>58</v>
      </c>
      <c r="G3510" s="104" t="s">
        <v>257</v>
      </c>
      <c r="H3510" s="105">
        <v>17</v>
      </c>
      <c r="I3510" s="104" t="s">
        <v>258</v>
      </c>
      <c r="J3510" s="104"/>
      <c r="K3510" s="104" t="s">
        <v>83</v>
      </c>
      <c r="L3510" s="104" t="s">
        <v>259</v>
      </c>
      <c r="M3510" s="104" t="s">
        <v>260</v>
      </c>
      <c r="N3510" s="104"/>
      <c r="O3510" s="106"/>
      <c r="P3510" s="111" t="s">
        <v>261</v>
      </c>
      <c r="Q3510" s="153" t="s">
        <v>511</v>
      </c>
      <c r="R3510" s="153" t="s">
        <v>549</v>
      </c>
      <c r="S3510" s="153">
        <v>4.1666666666666657E-2</v>
      </c>
      <c r="T3510" s="153" t="s">
        <v>511</v>
      </c>
      <c r="U3510" s="153" t="s">
        <v>549</v>
      </c>
      <c r="V3510" s="153">
        <f>IF(ISBLANK(T3510),"",Tabella2[[#This Row],[ACT STOP]]-Tabella2[[#This Row],[ACT START]])</f>
        <v>4.166666666666663E-2</v>
      </c>
      <c r="W3510" s="104" t="s">
        <v>92</v>
      </c>
      <c r="X3510" s="104" t="s">
        <v>91</v>
      </c>
      <c r="Y3510" s="110"/>
      <c r="Z3510" s="106"/>
      <c r="AA3510" s="104"/>
      <c r="AB3510" s="107"/>
      <c r="AC3510" s="72">
        <v>1</v>
      </c>
      <c r="AH3510" s="70"/>
      <c r="AI3510" s="70"/>
      <c r="AJ3510">
        <v>0</v>
      </c>
      <c r="AL3510" s="70"/>
      <c r="BM3510" s="135" t="s">
        <v>511</v>
      </c>
      <c r="BN3510" s="136" t="s">
        <v>549</v>
      </c>
      <c r="BO3510" s="101"/>
      <c r="BR3510" s="109" t="str">
        <f t="shared" si="54"/>
        <v>SH-25-3499</v>
      </c>
      <c r="BS3510" s="109" t="s">
        <v>393</v>
      </c>
      <c r="BT3510" t="s">
        <v>92</v>
      </c>
      <c r="BU3510" t="s">
        <v>7422</v>
      </c>
    </row>
    <row r="3511" spans="1:73" hidden="1">
      <c r="A3511" s="103" t="s">
        <v>7423</v>
      </c>
      <c r="B3511" s="102">
        <v>45833</v>
      </c>
      <c r="C3511" s="104">
        <f>_xlfn.ISOWEEKNUM(Tabella2[[#This Row],[Date]])</f>
        <v>26</v>
      </c>
      <c r="D3511" s="104" t="s">
        <v>421</v>
      </c>
      <c r="E3511" s="104" t="s">
        <v>327</v>
      </c>
      <c r="F3511" s="104">
        <v>73</v>
      </c>
      <c r="G3511" s="104" t="s">
        <v>284</v>
      </c>
      <c r="H3511" s="105">
        <v>23</v>
      </c>
      <c r="I3511" s="104" t="s">
        <v>258</v>
      </c>
      <c r="J3511" s="104"/>
      <c r="K3511" s="104" t="s">
        <v>80</v>
      </c>
      <c r="L3511" s="104" t="s">
        <v>299</v>
      </c>
      <c r="M3511" s="104" t="s">
        <v>386</v>
      </c>
      <c r="N3511" s="104"/>
      <c r="O3511" s="108" t="str">
        <f>A3512</f>
        <v>15914</v>
      </c>
      <c r="P3511" s="111" t="s">
        <v>668</v>
      </c>
      <c r="Q3511" s="153" t="s">
        <v>511</v>
      </c>
      <c r="R3511" s="153" t="s">
        <v>549</v>
      </c>
      <c r="S3511" s="153">
        <v>4.1666666666666657E-2</v>
      </c>
      <c r="T3511" s="153" t="s">
        <v>511</v>
      </c>
      <c r="U3511" s="153" t="s">
        <v>549</v>
      </c>
      <c r="V3511" s="153">
        <f>IF(ISBLANK(T3511),"",Tabella2[[#This Row],[ACT STOP]]-Tabella2[[#This Row],[ACT START]])</f>
        <v>4.166666666666663E-2</v>
      </c>
      <c r="W3511" s="104" t="s">
        <v>92</v>
      </c>
      <c r="X3511" s="104" t="s">
        <v>91</v>
      </c>
      <c r="Y3511" s="110" t="s">
        <v>7424</v>
      </c>
      <c r="Z3511" s="106"/>
      <c r="AA3511" s="104"/>
      <c r="AB3511" s="107"/>
      <c r="AC3511" s="72">
        <v>1</v>
      </c>
      <c r="AH3511" s="70"/>
      <c r="AI3511" s="70"/>
      <c r="AJ3511">
        <v>0</v>
      </c>
      <c r="AL3511" s="70"/>
      <c r="BM3511" s="135" t="s">
        <v>511</v>
      </c>
      <c r="BN3511" s="136" t="s">
        <v>549</v>
      </c>
      <c r="BO3511" s="101"/>
      <c r="BR3511" s="109" t="str">
        <f t="shared" si="54"/>
        <v>SH-25-3500</v>
      </c>
      <c r="BS3511" s="109" t="s">
        <v>358</v>
      </c>
      <c r="BT3511" t="s">
        <v>92</v>
      </c>
      <c r="BU3511" t="s">
        <v>7425</v>
      </c>
    </row>
    <row r="3512" spans="1:73" ht="31.5" hidden="1" customHeight="1">
      <c r="A3512" s="103" t="s">
        <v>7426</v>
      </c>
      <c r="B3512" s="102">
        <v>45833</v>
      </c>
      <c r="C3512" s="104">
        <f>_xlfn.ISOWEEKNUM(Tabella2[[#This Row],[Date]])</f>
        <v>26</v>
      </c>
      <c r="D3512" s="104" t="s">
        <v>421</v>
      </c>
      <c r="E3512" s="104" t="s">
        <v>327</v>
      </c>
      <c r="F3512" s="104">
        <v>71</v>
      </c>
      <c r="G3512" s="104" t="s">
        <v>257</v>
      </c>
      <c r="H3512" s="105">
        <v>1</v>
      </c>
      <c r="I3512" s="104" t="s">
        <v>258</v>
      </c>
      <c r="J3512" s="104"/>
      <c r="K3512" s="104" t="s">
        <v>81</v>
      </c>
      <c r="L3512" s="104" t="s">
        <v>299</v>
      </c>
      <c r="M3512" s="104" t="s">
        <v>386</v>
      </c>
      <c r="N3512" s="104"/>
      <c r="O3512" s="108" t="str">
        <f>A3511</f>
        <v>15913</v>
      </c>
      <c r="P3512" s="111" t="s">
        <v>668</v>
      </c>
      <c r="Q3512" s="153">
        <v>0.5</v>
      </c>
      <c r="R3512" s="153">
        <v>0.54166666666666663</v>
      </c>
      <c r="S3512" s="153">
        <v>4.1666666666666657E-2</v>
      </c>
      <c r="T3512" s="153">
        <v>0.5</v>
      </c>
      <c r="U3512" s="153">
        <v>0.54166666666666663</v>
      </c>
      <c r="V3512" s="153">
        <f>IF(ISBLANK(T3512),"",Tabella2[[#This Row],[ACT STOP]]-Tabella2[[#This Row],[ACT START]])</f>
        <v>4.166666666666663E-2</v>
      </c>
      <c r="W3512" s="104" t="s">
        <v>92</v>
      </c>
      <c r="X3512" s="104" t="s">
        <v>91</v>
      </c>
      <c r="Y3512" s="110" t="s">
        <v>7427</v>
      </c>
      <c r="Z3512" s="106"/>
      <c r="AA3512" s="104"/>
      <c r="AB3512" s="107"/>
      <c r="AC3512" s="72">
        <v>1</v>
      </c>
      <c r="AH3512" s="70"/>
      <c r="AI3512" s="70"/>
      <c r="AJ3512">
        <v>0</v>
      </c>
      <c r="AL3512" s="70"/>
      <c r="BM3512" s="135">
        <v>0.5</v>
      </c>
      <c r="BN3512" s="136">
        <v>0.54166666666666663</v>
      </c>
      <c r="BO3512" s="101"/>
      <c r="BR3512" s="109" t="str">
        <f t="shared" si="54"/>
        <v>SH-25-3501</v>
      </c>
      <c r="BS3512" s="109" t="s">
        <v>332</v>
      </c>
      <c r="BT3512" t="s">
        <v>92</v>
      </c>
      <c r="BU3512" t="s">
        <v>7428</v>
      </c>
    </row>
    <row r="3513" spans="1:73" hidden="1">
      <c r="A3513" s="103" t="s">
        <v>7429</v>
      </c>
      <c r="B3513" s="102">
        <v>45833</v>
      </c>
      <c r="C3513" s="104">
        <f>_xlfn.ISOWEEKNUM(Tabella2[[#This Row],[Date]])</f>
        <v>26</v>
      </c>
      <c r="D3513" s="104" t="s">
        <v>751</v>
      </c>
      <c r="E3513" s="104" t="s">
        <v>256</v>
      </c>
      <c r="F3513" s="104">
        <v>77</v>
      </c>
      <c r="G3513" s="104" t="s">
        <v>257</v>
      </c>
      <c r="H3513" s="105">
        <v>13</v>
      </c>
      <c r="I3513" s="104" t="s">
        <v>258</v>
      </c>
      <c r="J3513" s="104"/>
      <c r="K3513" s="104" t="s">
        <v>77</v>
      </c>
      <c r="L3513" s="104" t="s">
        <v>259</v>
      </c>
      <c r="M3513" s="104" t="s">
        <v>276</v>
      </c>
      <c r="N3513" s="104"/>
      <c r="O3513" s="106"/>
      <c r="P3513" s="111" t="s">
        <v>2896</v>
      </c>
      <c r="Q3513" s="153" t="s">
        <v>511</v>
      </c>
      <c r="R3513" s="153" t="s">
        <v>549</v>
      </c>
      <c r="S3513" s="153">
        <v>4.1666666666666657E-2</v>
      </c>
      <c r="T3513" s="153">
        <v>0.5</v>
      </c>
      <c r="U3513" s="153">
        <v>0.54166666666666663</v>
      </c>
      <c r="V3513" s="153">
        <f>IF(ISBLANK(T3513),"",Tabella2[[#This Row],[ACT STOP]]-Tabella2[[#This Row],[ACT START]])</f>
        <v>4.166666666666663E-2</v>
      </c>
      <c r="W3513" s="104" t="s">
        <v>92</v>
      </c>
      <c r="X3513" s="104" t="s">
        <v>91</v>
      </c>
      <c r="Y3513" s="110"/>
      <c r="Z3513" s="106"/>
      <c r="AA3513" s="104"/>
      <c r="AB3513" s="107"/>
      <c r="AC3513" s="72">
        <v>1</v>
      </c>
      <c r="AH3513" s="70"/>
      <c r="AI3513" s="70"/>
      <c r="AJ3513">
        <v>0</v>
      </c>
      <c r="AL3513" s="70"/>
      <c r="BM3513" s="135">
        <v>0.5</v>
      </c>
      <c r="BN3513" s="136">
        <v>0.54166666666666663</v>
      </c>
      <c r="BO3513" s="101"/>
      <c r="BR3513" s="109" t="str">
        <f t="shared" si="54"/>
        <v>SH-25-3502</v>
      </c>
      <c r="BS3513" s="109" t="s">
        <v>427</v>
      </c>
      <c r="BT3513" t="s">
        <v>92</v>
      </c>
      <c r="BU3513" t="s">
        <v>7430</v>
      </c>
    </row>
    <row r="3514" spans="1:73" hidden="1">
      <c r="A3514" s="103" t="s">
        <v>7431</v>
      </c>
      <c r="B3514" s="102">
        <v>45833</v>
      </c>
      <c r="C3514" s="104">
        <f>_xlfn.ISOWEEKNUM(Tabella2[[#This Row],[Date]])</f>
        <v>26</v>
      </c>
      <c r="D3514" s="104" t="s">
        <v>321</v>
      </c>
      <c r="E3514" s="104" t="s">
        <v>284</v>
      </c>
      <c r="F3514" s="104">
        <v>51</v>
      </c>
      <c r="G3514" s="104" t="s">
        <v>257</v>
      </c>
      <c r="H3514" s="105">
        <v>5</v>
      </c>
      <c r="I3514" s="104"/>
      <c r="J3514" s="104" t="s">
        <v>258</v>
      </c>
      <c r="K3514" s="104" t="s">
        <v>79</v>
      </c>
      <c r="L3514" s="104" t="s">
        <v>299</v>
      </c>
      <c r="M3514" s="104" t="s">
        <v>276</v>
      </c>
      <c r="N3514" s="104"/>
      <c r="O3514" s="108" t="str">
        <f>A981</f>
        <v>13383</v>
      </c>
      <c r="P3514" s="111" t="s">
        <v>829</v>
      </c>
      <c r="Q3514" s="153" t="s">
        <v>272</v>
      </c>
      <c r="R3514" s="153" t="s">
        <v>576</v>
      </c>
      <c r="S3514" s="153">
        <v>4.1666666666666657E-2</v>
      </c>
      <c r="T3514" s="153">
        <v>0.5625</v>
      </c>
      <c r="U3514" s="153">
        <v>0.60416666666666663</v>
      </c>
      <c r="V3514" s="153">
        <f>IF(ISBLANK(T3514),"",Tabella2[[#This Row],[ACT STOP]]-Tabella2[[#This Row],[ACT START]])</f>
        <v>4.166666666666663E-2</v>
      </c>
      <c r="W3514" s="104" t="s">
        <v>92</v>
      </c>
      <c r="X3514" s="104" t="s">
        <v>91</v>
      </c>
      <c r="Y3514" s="110"/>
      <c r="Z3514" s="106"/>
      <c r="AA3514" s="104"/>
      <c r="AB3514" s="107"/>
      <c r="AC3514" s="72">
        <v>1</v>
      </c>
      <c r="AH3514" s="70"/>
      <c r="AI3514" s="70"/>
      <c r="AJ3514">
        <v>0</v>
      </c>
      <c r="AL3514" s="70"/>
      <c r="BM3514" s="135">
        <v>0.5625</v>
      </c>
      <c r="BN3514" s="136">
        <v>0.60416666666666663</v>
      </c>
      <c r="BO3514" s="101"/>
      <c r="BR3514" s="109" t="str">
        <f t="shared" si="54"/>
        <v>SH-25-3503</v>
      </c>
      <c r="BS3514" s="109" t="s">
        <v>416</v>
      </c>
      <c r="BT3514" t="s">
        <v>92</v>
      </c>
      <c r="BU3514" t="s">
        <v>7432</v>
      </c>
    </row>
    <row r="3515" spans="1:73" hidden="1">
      <c r="A3515" s="103" t="s">
        <v>7433</v>
      </c>
      <c r="B3515" s="102">
        <v>45833</v>
      </c>
      <c r="C3515" s="104">
        <f>_xlfn.ISOWEEKNUM(Tabella2[[#This Row],[Date]])</f>
        <v>26</v>
      </c>
      <c r="D3515" s="104" t="s">
        <v>509</v>
      </c>
      <c r="E3515" s="104" t="s">
        <v>284</v>
      </c>
      <c r="F3515" s="104">
        <v>70</v>
      </c>
      <c r="G3515" s="104" t="s">
        <v>257</v>
      </c>
      <c r="H3515" s="105">
        <v>10</v>
      </c>
      <c r="I3515" s="104"/>
      <c r="J3515" s="104" t="s">
        <v>258</v>
      </c>
      <c r="K3515" s="104" t="s">
        <v>83</v>
      </c>
      <c r="L3515" s="104" t="s">
        <v>299</v>
      </c>
      <c r="M3515" s="104" t="s">
        <v>276</v>
      </c>
      <c r="N3515" s="104"/>
      <c r="O3515" s="108" t="str">
        <f>A982</f>
        <v>13384</v>
      </c>
      <c r="P3515" s="111" t="s">
        <v>635</v>
      </c>
      <c r="Q3515" s="153" t="s">
        <v>272</v>
      </c>
      <c r="R3515" s="153" t="s">
        <v>576</v>
      </c>
      <c r="S3515" s="153">
        <v>4.1666666666666657E-2</v>
      </c>
      <c r="T3515" s="153">
        <v>0.5625</v>
      </c>
      <c r="U3515" s="153">
        <v>0.60416666666666663</v>
      </c>
      <c r="V3515" s="153">
        <f>IF(ISBLANK(T3515),"",Tabella2[[#This Row],[ACT STOP]]-Tabella2[[#This Row],[ACT START]])</f>
        <v>4.166666666666663E-2</v>
      </c>
      <c r="W3515" s="104" t="s">
        <v>92</v>
      </c>
      <c r="X3515" s="104" t="s">
        <v>91</v>
      </c>
      <c r="Y3515" s="110"/>
      <c r="Z3515" s="106"/>
      <c r="AA3515" s="104"/>
      <c r="AB3515" s="107"/>
      <c r="AC3515" s="72">
        <v>1</v>
      </c>
      <c r="AH3515" s="70"/>
      <c r="AI3515" s="70"/>
      <c r="AJ3515">
        <v>0</v>
      </c>
      <c r="AL3515" s="70"/>
      <c r="BM3515" s="135">
        <v>0.5625</v>
      </c>
      <c r="BN3515" s="136">
        <v>0.60416666666666663</v>
      </c>
      <c r="BO3515" s="101"/>
      <c r="BR3515" s="109" t="str">
        <f t="shared" si="54"/>
        <v>SH-25-3504</v>
      </c>
      <c r="BS3515" s="109" t="s">
        <v>552</v>
      </c>
      <c r="BT3515" t="s">
        <v>92</v>
      </c>
      <c r="BU3515" t="s">
        <v>7434</v>
      </c>
    </row>
    <row r="3516" spans="1:73" hidden="1">
      <c r="A3516" s="103" t="s">
        <v>7435</v>
      </c>
      <c r="B3516" s="102">
        <v>45833</v>
      </c>
      <c r="C3516" s="104">
        <f>_xlfn.ISOWEEKNUM(Tabella2[[#This Row],[Date]])</f>
        <v>26</v>
      </c>
      <c r="D3516" s="104" t="s">
        <v>6621</v>
      </c>
      <c r="E3516" s="104" t="s">
        <v>284</v>
      </c>
      <c r="F3516" s="104">
        <v>82</v>
      </c>
      <c r="G3516" s="104" t="s">
        <v>257</v>
      </c>
      <c r="H3516" s="105">
        <v>2</v>
      </c>
      <c r="I3516" s="104"/>
      <c r="J3516" s="104" t="s">
        <v>258</v>
      </c>
      <c r="K3516" s="104" t="s">
        <v>81</v>
      </c>
      <c r="L3516" s="104" t="s">
        <v>259</v>
      </c>
      <c r="M3516" s="104" t="s">
        <v>276</v>
      </c>
      <c r="N3516" s="104"/>
      <c r="O3516" s="106"/>
      <c r="P3516" s="111" t="s">
        <v>752</v>
      </c>
      <c r="Q3516" s="153" t="s">
        <v>272</v>
      </c>
      <c r="R3516" s="153" t="s">
        <v>576</v>
      </c>
      <c r="S3516" s="153">
        <v>4.1666666666666657E-2</v>
      </c>
      <c r="T3516" s="153">
        <v>0.5625</v>
      </c>
      <c r="U3516" s="153">
        <v>0.60416666666666663</v>
      </c>
      <c r="V3516" s="153">
        <f>IF(ISBLANK(T3516),"",Tabella2[[#This Row],[ACT STOP]]-Tabella2[[#This Row],[ACT START]])</f>
        <v>4.166666666666663E-2</v>
      </c>
      <c r="W3516" s="104" t="s">
        <v>92</v>
      </c>
      <c r="X3516" s="104" t="s">
        <v>91</v>
      </c>
      <c r="Y3516" s="110"/>
      <c r="Z3516" s="106"/>
      <c r="AA3516" s="104"/>
      <c r="AB3516" s="107"/>
      <c r="AC3516" s="72">
        <v>1</v>
      </c>
      <c r="AH3516" s="70"/>
      <c r="AI3516" s="70"/>
      <c r="AJ3516">
        <v>0</v>
      </c>
      <c r="AL3516" s="70"/>
      <c r="BM3516" s="135">
        <v>0.5625</v>
      </c>
      <c r="BN3516" s="136">
        <v>0.60416666666666663</v>
      </c>
      <c r="BO3516" s="101"/>
      <c r="BR3516" s="109" t="str">
        <f t="shared" si="54"/>
        <v>SH-25-3505</v>
      </c>
      <c r="BS3516" s="109" t="s">
        <v>368</v>
      </c>
      <c r="BT3516" t="s">
        <v>92</v>
      </c>
      <c r="BU3516" t="s">
        <v>7436</v>
      </c>
    </row>
    <row r="3517" spans="1:73" ht="78.75" hidden="1" customHeight="1">
      <c r="A3517" s="103" t="s">
        <v>7437</v>
      </c>
      <c r="B3517" s="102">
        <v>45833</v>
      </c>
      <c r="C3517" s="104">
        <f>_xlfn.ISOWEEKNUM(Tabella2[[#This Row],[Date]])</f>
        <v>26</v>
      </c>
      <c r="D3517" s="104" t="s">
        <v>6621</v>
      </c>
      <c r="E3517" s="104" t="s">
        <v>284</v>
      </c>
      <c r="F3517" s="104">
        <v>83</v>
      </c>
      <c r="G3517" s="104" t="s">
        <v>284</v>
      </c>
      <c r="H3517" s="105">
        <v>22</v>
      </c>
      <c r="I3517" s="104"/>
      <c r="J3517" s="104" t="s">
        <v>258</v>
      </c>
      <c r="K3517" s="104" t="s">
        <v>77</v>
      </c>
      <c r="L3517" s="104" t="s">
        <v>259</v>
      </c>
      <c r="M3517" s="104" t="s">
        <v>276</v>
      </c>
      <c r="N3517" s="104"/>
      <c r="O3517" s="106"/>
      <c r="P3517" s="111" t="s">
        <v>752</v>
      </c>
      <c r="Q3517" s="153" t="s">
        <v>272</v>
      </c>
      <c r="R3517" s="153" t="s">
        <v>576</v>
      </c>
      <c r="S3517" s="153">
        <v>4.1666666666666657E-2</v>
      </c>
      <c r="T3517" s="153">
        <v>0.5625</v>
      </c>
      <c r="U3517" s="153">
        <v>0.61111111111111116</v>
      </c>
      <c r="V3517" s="153">
        <f>IF(ISBLANK(T3517),"",Tabella2[[#This Row],[ACT STOP]]-Tabella2[[#This Row],[ACT START]])</f>
        <v>4.861111111111116E-2</v>
      </c>
      <c r="W3517" s="104" t="s">
        <v>92</v>
      </c>
      <c r="X3517" s="104" t="s">
        <v>91</v>
      </c>
      <c r="Y3517" s="110"/>
      <c r="Z3517" s="106"/>
      <c r="AA3517" s="104"/>
      <c r="AB3517" s="107"/>
      <c r="AC3517" s="72">
        <v>1</v>
      </c>
      <c r="AH3517" s="70"/>
      <c r="AI3517" s="70"/>
      <c r="AJ3517">
        <v>0</v>
      </c>
      <c r="AL3517" s="70"/>
      <c r="BM3517" s="135">
        <v>0.5625</v>
      </c>
      <c r="BN3517" s="136">
        <v>0.61111111111111116</v>
      </c>
      <c r="BO3517" s="101"/>
      <c r="BR3517" s="109" t="str">
        <f t="shared" si="54"/>
        <v>SH-25-3506</v>
      </c>
      <c r="BS3517" s="109" t="s">
        <v>295</v>
      </c>
      <c r="BT3517" t="s">
        <v>92</v>
      </c>
      <c r="BU3517" t="s">
        <v>7438</v>
      </c>
    </row>
    <row r="3518" spans="1:73" hidden="1">
      <c r="A3518" s="103" t="s">
        <v>7439</v>
      </c>
      <c r="B3518" s="102">
        <v>45833</v>
      </c>
      <c r="C3518" s="104">
        <f>_xlfn.ISOWEEKNUM(Tabella2[[#This Row],[Date]])</f>
        <v>26</v>
      </c>
      <c r="D3518" s="104" t="s">
        <v>195</v>
      </c>
      <c r="E3518" s="104" t="s">
        <v>327</v>
      </c>
      <c r="F3518" s="104">
        <v>26</v>
      </c>
      <c r="G3518" s="104" t="s">
        <v>327</v>
      </c>
      <c r="H3518" s="105">
        <v>7</v>
      </c>
      <c r="I3518" s="104"/>
      <c r="J3518" s="104" t="s">
        <v>258</v>
      </c>
      <c r="K3518" s="104" t="s">
        <v>75</v>
      </c>
      <c r="L3518" s="104" t="s">
        <v>259</v>
      </c>
      <c r="M3518" s="104" t="s">
        <v>276</v>
      </c>
      <c r="N3518" s="104"/>
      <c r="O3518" s="106"/>
      <c r="P3518" s="111" t="s">
        <v>377</v>
      </c>
      <c r="Q3518" s="153" t="s">
        <v>7440</v>
      </c>
      <c r="R3518" s="153" t="s">
        <v>7441</v>
      </c>
      <c r="S3518" s="153">
        <v>4.1666666666666657E-2</v>
      </c>
      <c r="T3518" s="153">
        <v>0.5625</v>
      </c>
      <c r="U3518" s="153">
        <v>0.61111111111111116</v>
      </c>
      <c r="V3518" s="153">
        <f>IF(ISBLANK(T3518),"",Tabella2[[#This Row],[ACT STOP]]-Tabella2[[#This Row],[ACT START]])</f>
        <v>4.861111111111116E-2</v>
      </c>
      <c r="W3518" s="104" t="s">
        <v>92</v>
      </c>
      <c r="X3518" s="104" t="s">
        <v>91</v>
      </c>
      <c r="Y3518" s="110"/>
      <c r="Z3518" s="106"/>
      <c r="AA3518" s="104"/>
      <c r="AB3518" s="107"/>
      <c r="AC3518" s="72">
        <v>1</v>
      </c>
      <c r="AH3518" s="70"/>
      <c r="AI3518" s="70"/>
      <c r="AJ3518">
        <v>0</v>
      </c>
      <c r="AL3518" s="70"/>
      <c r="BM3518" s="135">
        <v>0.5625</v>
      </c>
      <c r="BN3518" s="136">
        <v>0.61111111111111116</v>
      </c>
      <c r="BO3518" s="101"/>
      <c r="BR3518" s="109" t="str">
        <f t="shared" si="54"/>
        <v>SH-25-3507</v>
      </c>
      <c r="BS3518" s="109" t="s">
        <v>1544</v>
      </c>
      <c r="BT3518" t="s">
        <v>92</v>
      </c>
      <c r="BU3518" t="s">
        <v>7442</v>
      </c>
    </row>
    <row r="3519" spans="1:73" hidden="1">
      <c r="A3519" s="103" t="s">
        <v>7443</v>
      </c>
      <c r="B3519" s="102">
        <v>45834</v>
      </c>
      <c r="C3519" s="104">
        <f>_xlfn.ISOWEEKNUM(Tabella2[[#This Row],[Date]])</f>
        <v>26</v>
      </c>
      <c r="D3519" s="104" t="s">
        <v>523</v>
      </c>
      <c r="E3519" s="190" t="s">
        <v>284</v>
      </c>
      <c r="F3519" s="104">
        <v>63</v>
      </c>
      <c r="G3519" s="190" t="s">
        <v>284</v>
      </c>
      <c r="H3519" s="190">
        <v>9</v>
      </c>
      <c r="I3519" s="104"/>
      <c r="J3519" s="104" t="s">
        <v>258</v>
      </c>
      <c r="K3519" s="104" t="s">
        <v>79</v>
      </c>
      <c r="L3519" s="190" t="s">
        <v>299</v>
      </c>
      <c r="M3519" s="190" t="s">
        <v>386</v>
      </c>
      <c r="N3519" s="104"/>
      <c r="O3519" s="108" t="str">
        <f>A3520</f>
        <v>15922</v>
      </c>
      <c r="P3519" s="189" t="s">
        <v>2292</v>
      </c>
      <c r="Q3519" s="190" t="s">
        <v>605</v>
      </c>
      <c r="R3519" s="190" t="s">
        <v>285</v>
      </c>
      <c r="S3519" s="153">
        <v>4.1666666666666657E-2</v>
      </c>
      <c r="T3519" s="153">
        <v>0.25</v>
      </c>
      <c r="U3519" s="153">
        <v>0.29166666666666669</v>
      </c>
      <c r="V3519" s="153">
        <f>IF(ISBLANK(T3519),"",Tabella2[[#This Row],[ACT STOP]]-Tabella2[[#This Row],[ACT START]])</f>
        <v>4.1666666666666685E-2</v>
      </c>
      <c r="W3519" s="104" t="s">
        <v>92</v>
      </c>
      <c r="X3519" s="104" t="s">
        <v>91</v>
      </c>
      <c r="Y3519" s="110"/>
      <c r="Z3519" s="106"/>
      <c r="AA3519" s="104"/>
      <c r="AB3519" s="107"/>
      <c r="AC3519" s="72">
        <v>1</v>
      </c>
      <c r="AH3519" s="70"/>
      <c r="AI3519" s="70"/>
      <c r="AJ3519">
        <v>0</v>
      </c>
      <c r="AL3519" s="70"/>
      <c r="BM3519" s="135">
        <v>0.25</v>
      </c>
      <c r="BN3519" s="136">
        <v>0.29166666666666669</v>
      </c>
      <c r="BO3519" s="101"/>
      <c r="BR3519" s="109" t="str">
        <f t="shared" si="54"/>
        <v>SH-25-3508</v>
      </c>
      <c r="BS3519" s="109" t="s">
        <v>339</v>
      </c>
      <c r="BT3519" t="s">
        <v>92</v>
      </c>
      <c r="BU3519" t="s">
        <v>7444</v>
      </c>
    </row>
    <row r="3520" spans="1:73" hidden="1">
      <c r="A3520" s="103" t="s">
        <v>7445</v>
      </c>
      <c r="B3520" s="102">
        <v>45834</v>
      </c>
      <c r="C3520" s="104">
        <f>_xlfn.ISOWEEKNUM(Tabella2[[#This Row],[Date]])</f>
        <v>26</v>
      </c>
      <c r="D3520" s="104" t="s">
        <v>523</v>
      </c>
      <c r="E3520" s="190" t="s">
        <v>284</v>
      </c>
      <c r="F3520" s="104">
        <v>62</v>
      </c>
      <c r="G3520" s="190" t="s">
        <v>257</v>
      </c>
      <c r="H3520" s="190">
        <v>14</v>
      </c>
      <c r="I3520" s="104"/>
      <c r="J3520" s="104" t="s">
        <v>258</v>
      </c>
      <c r="K3520" s="104" t="s">
        <v>78</v>
      </c>
      <c r="L3520" s="190" t="s">
        <v>299</v>
      </c>
      <c r="M3520" s="190" t="s">
        <v>386</v>
      </c>
      <c r="N3520" s="104"/>
      <c r="O3520" s="108" t="str">
        <f>A3519</f>
        <v>15921</v>
      </c>
      <c r="P3520" s="189" t="s">
        <v>2292</v>
      </c>
      <c r="Q3520" s="190" t="s">
        <v>605</v>
      </c>
      <c r="R3520" s="190" t="s">
        <v>285</v>
      </c>
      <c r="S3520" s="153">
        <v>4.1666666666666657E-2</v>
      </c>
      <c r="T3520" s="153">
        <v>0.25</v>
      </c>
      <c r="U3520" s="153">
        <v>0.29166666666666669</v>
      </c>
      <c r="V3520" s="153">
        <f>IF(ISBLANK(T3520),"",Tabella2[[#This Row],[ACT STOP]]-Tabella2[[#This Row],[ACT START]])</f>
        <v>4.1666666666666685E-2</v>
      </c>
      <c r="W3520" s="104" t="s">
        <v>92</v>
      </c>
      <c r="X3520" s="104" t="s">
        <v>91</v>
      </c>
      <c r="Y3520" s="110"/>
      <c r="Z3520" s="106"/>
      <c r="AA3520" s="104"/>
      <c r="AB3520" s="107"/>
      <c r="AC3520" s="72">
        <v>1</v>
      </c>
      <c r="AH3520" s="70"/>
      <c r="AI3520" s="70"/>
      <c r="AJ3520">
        <v>0</v>
      </c>
      <c r="AL3520" s="70"/>
      <c r="BM3520" s="135">
        <v>0.25</v>
      </c>
      <c r="BN3520" s="136">
        <v>0.29166666666666669</v>
      </c>
      <c r="BO3520" s="101"/>
      <c r="BR3520" s="109" t="str">
        <f t="shared" si="54"/>
        <v>SH-25-3509</v>
      </c>
      <c r="BS3520" s="109" t="s">
        <v>372</v>
      </c>
      <c r="BT3520" t="s">
        <v>92</v>
      </c>
      <c r="BU3520" t="s">
        <v>7446</v>
      </c>
    </row>
    <row r="3521" spans="1:73" hidden="1">
      <c r="A3521" s="103" t="s">
        <v>7447</v>
      </c>
      <c r="B3521" s="102">
        <v>45834</v>
      </c>
      <c r="C3521" s="104">
        <f>_xlfn.ISOWEEKNUM(Tabella2[[#This Row],[Date]])</f>
        <v>26</v>
      </c>
      <c r="D3521" s="104" t="s">
        <v>755</v>
      </c>
      <c r="E3521" s="190" t="s">
        <v>256</v>
      </c>
      <c r="F3521" s="104">
        <v>58</v>
      </c>
      <c r="G3521" s="190" t="s">
        <v>257</v>
      </c>
      <c r="H3521" s="190">
        <v>17</v>
      </c>
      <c r="I3521" s="104" t="s">
        <v>258</v>
      </c>
      <c r="J3521" s="104"/>
      <c r="K3521" s="104" t="s">
        <v>83</v>
      </c>
      <c r="L3521" s="104" t="s">
        <v>259</v>
      </c>
      <c r="M3521" s="190" t="s">
        <v>260</v>
      </c>
      <c r="N3521" s="104"/>
      <c r="O3521" s="106"/>
      <c r="P3521" s="189" t="s">
        <v>1938</v>
      </c>
      <c r="Q3521" s="190" t="s">
        <v>605</v>
      </c>
      <c r="R3521" s="190" t="s">
        <v>285</v>
      </c>
      <c r="S3521" s="153">
        <v>4.1666666666666657E-2</v>
      </c>
      <c r="T3521" s="190" t="s">
        <v>605</v>
      </c>
      <c r="U3521" s="190" t="s">
        <v>285</v>
      </c>
      <c r="V3521" s="153">
        <f>IF(ISBLANK(T3521),"",Tabella2[[#This Row],[ACT STOP]]-Tabella2[[#This Row],[ACT START]])</f>
        <v>4.1666666666666685E-2</v>
      </c>
      <c r="W3521" s="104" t="s">
        <v>92</v>
      </c>
      <c r="X3521" s="104" t="s">
        <v>91</v>
      </c>
      <c r="Y3521" s="110"/>
      <c r="Z3521" s="106"/>
      <c r="AA3521" s="104"/>
      <c r="AB3521" s="107"/>
      <c r="AC3521" s="72">
        <v>1</v>
      </c>
      <c r="AH3521" s="70"/>
      <c r="AI3521" s="70"/>
      <c r="AJ3521">
        <v>0</v>
      </c>
      <c r="AL3521" s="70"/>
      <c r="BM3521" s="135" t="s">
        <v>605</v>
      </c>
      <c r="BN3521" s="136" t="s">
        <v>285</v>
      </c>
      <c r="BO3521" s="101"/>
      <c r="BR3521" s="109" t="str">
        <f t="shared" si="54"/>
        <v>SH-25-3510</v>
      </c>
      <c r="BS3521" s="109" t="s">
        <v>393</v>
      </c>
      <c r="BT3521" t="s">
        <v>92</v>
      </c>
      <c r="BU3521" t="s">
        <v>7448</v>
      </c>
    </row>
    <row r="3522" spans="1:73" hidden="1">
      <c r="A3522" s="103" t="s">
        <v>7449</v>
      </c>
      <c r="B3522" s="102">
        <v>45834</v>
      </c>
      <c r="C3522" s="104">
        <f>_xlfn.ISOWEEKNUM(Tabella2[[#This Row],[Date]])</f>
        <v>26</v>
      </c>
      <c r="D3522" s="104" t="s">
        <v>860</v>
      </c>
      <c r="E3522" s="190" t="s">
        <v>284</v>
      </c>
      <c r="F3522" s="104">
        <v>80</v>
      </c>
      <c r="G3522" s="190" t="s">
        <v>257</v>
      </c>
      <c r="H3522" s="190">
        <v>1</v>
      </c>
      <c r="I3522" s="104"/>
      <c r="J3522" s="104" t="s">
        <v>258</v>
      </c>
      <c r="K3522" s="104" t="s">
        <v>80</v>
      </c>
      <c r="L3522" s="104" t="s">
        <v>259</v>
      </c>
      <c r="M3522" s="190" t="s">
        <v>764</v>
      </c>
      <c r="N3522" s="104"/>
      <c r="O3522" s="106"/>
      <c r="P3522" s="189" t="s">
        <v>765</v>
      </c>
      <c r="Q3522" s="190" t="s">
        <v>605</v>
      </c>
      <c r="R3522" s="190" t="s">
        <v>285</v>
      </c>
      <c r="S3522" s="153">
        <v>4.1666666666666657E-2</v>
      </c>
      <c r="T3522" s="190" t="s">
        <v>605</v>
      </c>
      <c r="U3522" s="190" t="s">
        <v>285</v>
      </c>
      <c r="V3522" s="153">
        <f>IF(ISBLANK(T3522),"",Tabella2[[#This Row],[ACT STOP]]-Tabella2[[#This Row],[ACT START]])</f>
        <v>4.1666666666666685E-2</v>
      </c>
      <c r="W3522" s="104" t="s">
        <v>92</v>
      </c>
      <c r="X3522" s="104" t="s">
        <v>91</v>
      </c>
      <c r="Y3522" s="110"/>
      <c r="Z3522" s="106"/>
      <c r="AA3522" s="104"/>
      <c r="AB3522" s="107"/>
      <c r="AC3522" s="72">
        <v>1</v>
      </c>
      <c r="AH3522" s="70"/>
      <c r="AI3522" s="70"/>
      <c r="AJ3522">
        <v>0</v>
      </c>
      <c r="AL3522" s="70"/>
      <c r="BM3522" s="135" t="s">
        <v>605</v>
      </c>
      <c r="BN3522" s="136" t="s">
        <v>285</v>
      </c>
      <c r="BO3522" s="101"/>
      <c r="BR3522" s="109" t="str">
        <f t="shared" si="54"/>
        <v>SH-25-3511</v>
      </c>
      <c r="BS3522" s="109" t="s">
        <v>332</v>
      </c>
      <c r="BT3522" t="s">
        <v>92</v>
      </c>
      <c r="BU3522" t="s">
        <v>7450</v>
      </c>
    </row>
    <row r="3523" spans="1:73" hidden="1">
      <c r="A3523" s="103" t="s">
        <v>7451</v>
      </c>
      <c r="B3523" s="102">
        <v>45834</v>
      </c>
      <c r="C3523" s="104">
        <f>_xlfn.ISOWEEKNUM(Tabella2[[#This Row],[Date]])</f>
        <v>26</v>
      </c>
      <c r="D3523" s="104" t="s">
        <v>722</v>
      </c>
      <c r="E3523" s="190" t="s">
        <v>327</v>
      </c>
      <c r="F3523" s="104">
        <v>82</v>
      </c>
      <c r="G3523" s="190" t="s">
        <v>257</v>
      </c>
      <c r="H3523" s="190">
        <v>13</v>
      </c>
      <c r="I3523" s="104" t="s">
        <v>258</v>
      </c>
      <c r="J3523" s="104"/>
      <c r="K3523" s="104" t="s">
        <v>81</v>
      </c>
      <c r="L3523" s="104" t="s">
        <v>259</v>
      </c>
      <c r="M3523" s="190" t="s">
        <v>276</v>
      </c>
      <c r="N3523" s="104"/>
      <c r="O3523" s="106"/>
      <c r="P3523" s="189" t="s">
        <v>809</v>
      </c>
      <c r="Q3523" s="190" t="s">
        <v>605</v>
      </c>
      <c r="R3523" s="190" t="s">
        <v>285</v>
      </c>
      <c r="S3523" s="153">
        <v>4.1666666666666657E-2</v>
      </c>
      <c r="T3523" s="190" t="s">
        <v>605</v>
      </c>
      <c r="U3523" s="190" t="s">
        <v>285</v>
      </c>
      <c r="V3523" s="153">
        <f>IF(ISBLANK(T3523),"",Tabella2[[#This Row],[ACT STOP]]-Tabella2[[#This Row],[ACT START]])</f>
        <v>4.1666666666666685E-2</v>
      </c>
      <c r="W3523" s="104" t="s">
        <v>92</v>
      </c>
      <c r="X3523" s="104" t="s">
        <v>91</v>
      </c>
      <c r="Y3523" s="110"/>
      <c r="Z3523" s="106"/>
      <c r="AA3523" s="104"/>
      <c r="AB3523" s="107"/>
      <c r="AC3523" s="72">
        <v>1</v>
      </c>
      <c r="AH3523" s="70"/>
      <c r="AI3523" s="70"/>
      <c r="AJ3523">
        <v>0</v>
      </c>
      <c r="AL3523" s="70"/>
      <c r="BM3523" s="135" t="s">
        <v>605</v>
      </c>
      <c r="BN3523" s="136" t="s">
        <v>285</v>
      </c>
      <c r="BO3523" s="101"/>
      <c r="BR3523" s="109" t="str">
        <f t="shared" si="54"/>
        <v>SH-25-3512</v>
      </c>
      <c r="BS3523" s="109" t="s">
        <v>427</v>
      </c>
      <c r="BT3523" t="s">
        <v>92</v>
      </c>
      <c r="BU3523" t="s">
        <v>7452</v>
      </c>
    </row>
    <row r="3524" spans="1:73" hidden="1">
      <c r="A3524" s="103" t="s">
        <v>7453</v>
      </c>
      <c r="B3524" s="102">
        <v>45834</v>
      </c>
      <c r="C3524" s="104">
        <f>_xlfn.ISOWEEKNUM(Tabella2[[#This Row],[Date]])</f>
        <v>26</v>
      </c>
      <c r="D3524" s="104" t="s">
        <v>763</v>
      </c>
      <c r="E3524" s="190" t="s">
        <v>256</v>
      </c>
      <c r="F3524" s="104">
        <v>63</v>
      </c>
      <c r="G3524" s="190" t="s">
        <v>284</v>
      </c>
      <c r="H3524" s="190">
        <v>23</v>
      </c>
      <c r="I3524" s="104"/>
      <c r="J3524" s="104" t="s">
        <v>258</v>
      </c>
      <c r="K3524" s="104" t="s">
        <v>77</v>
      </c>
      <c r="L3524" s="104" t="s">
        <v>259</v>
      </c>
      <c r="M3524" s="190" t="s">
        <v>276</v>
      </c>
      <c r="N3524" s="104"/>
      <c r="O3524" s="106"/>
      <c r="P3524" s="189" t="s">
        <v>871</v>
      </c>
      <c r="Q3524" s="190" t="s">
        <v>605</v>
      </c>
      <c r="R3524" s="190" t="s">
        <v>285</v>
      </c>
      <c r="S3524" s="153">
        <v>4.1666666666666657E-2</v>
      </c>
      <c r="T3524" s="153">
        <v>0.25</v>
      </c>
      <c r="U3524" s="153">
        <v>0.29166666666666669</v>
      </c>
      <c r="V3524" s="153">
        <f>IF(ISBLANK(T3524),"",Tabella2[[#This Row],[ACT STOP]]-Tabella2[[#This Row],[ACT START]])</f>
        <v>4.1666666666666685E-2</v>
      </c>
      <c r="W3524" s="104" t="s">
        <v>92</v>
      </c>
      <c r="X3524" s="104" t="s">
        <v>91</v>
      </c>
      <c r="Y3524" s="110"/>
      <c r="Z3524" s="106"/>
      <c r="AA3524" s="104"/>
      <c r="AB3524" s="107"/>
      <c r="AC3524" s="72">
        <v>1</v>
      </c>
      <c r="AH3524" s="70"/>
      <c r="AI3524" s="70"/>
      <c r="AJ3524">
        <v>0</v>
      </c>
      <c r="AL3524" s="70"/>
      <c r="BM3524" s="135">
        <v>0.25</v>
      </c>
      <c r="BN3524" s="136">
        <v>0.29166666666666669</v>
      </c>
      <c r="BO3524" s="101"/>
      <c r="BR3524" s="109" t="str">
        <f t="shared" si="54"/>
        <v>SH-25-3513</v>
      </c>
      <c r="BS3524" s="109" t="s">
        <v>358</v>
      </c>
      <c r="BT3524" t="s">
        <v>92</v>
      </c>
      <c r="BU3524" t="s">
        <v>7454</v>
      </c>
    </row>
    <row r="3525" spans="1:73" hidden="1">
      <c r="A3525" s="103" t="s">
        <v>7455</v>
      </c>
      <c r="B3525" s="102">
        <v>45834</v>
      </c>
      <c r="C3525" s="104">
        <f>_xlfn.ISOWEEKNUM(Tabella2[[#This Row],[Date]])</f>
        <v>26</v>
      </c>
      <c r="D3525" s="104" t="s">
        <v>348</v>
      </c>
      <c r="E3525" s="190" t="s">
        <v>284</v>
      </c>
      <c r="F3525" s="104">
        <v>55</v>
      </c>
      <c r="G3525" s="190" t="s">
        <v>257</v>
      </c>
      <c r="H3525" s="190">
        <v>32</v>
      </c>
      <c r="I3525" s="104"/>
      <c r="J3525" s="104" t="s">
        <v>258</v>
      </c>
      <c r="K3525" s="104" t="s">
        <v>79</v>
      </c>
      <c r="L3525" s="190" t="s">
        <v>299</v>
      </c>
      <c r="M3525" s="190" t="s">
        <v>276</v>
      </c>
      <c r="N3525" s="104"/>
      <c r="O3525" s="108" t="str">
        <f>A983</f>
        <v>13385</v>
      </c>
      <c r="P3525" s="189" t="s">
        <v>456</v>
      </c>
      <c r="Q3525" s="190" t="s">
        <v>617</v>
      </c>
      <c r="R3525" s="190" t="s">
        <v>525</v>
      </c>
      <c r="S3525" s="153">
        <v>4.1666666666666657E-2</v>
      </c>
      <c r="T3525" s="153">
        <v>0.3125</v>
      </c>
      <c r="U3525" s="153">
        <v>0.35069444444444442</v>
      </c>
      <c r="V3525" s="153">
        <f>IF(ISBLANK(T3525),"",Tabella2[[#This Row],[ACT STOP]]-Tabella2[[#This Row],[ACT START]])</f>
        <v>3.819444444444442E-2</v>
      </c>
      <c r="W3525" s="104" t="s">
        <v>92</v>
      </c>
      <c r="X3525" s="104" t="s">
        <v>91</v>
      </c>
      <c r="Y3525" s="110"/>
      <c r="Z3525" s="106"/>
      <c r="AA3525" s="104"/>
      <c r="AB3525" s="107"/>
      <c r="AC3525" s="72">
        <v>1</v>
      </c>
      <c r="AH3525" s="70"/>
      <c r="AI3525" s="70"/>
      <c r="AJ3525">
        <v>0</v>
      </c>
      <c r="AL3525" s="70"/>
      <c r="BM3525" s="135">
        <v>0.3125</v>
      </c>
      <c r="BN3525" s="136">
        <v>0.35069444444444442</v>
      </c>
      <c r="BO3525" s="101"/>
      <c r="BR3525" s="109" t="str">
        <f t="shared" si="54"/>
        <v>SH-25-3514</v>
      </c>
      <c r="BS3525" s="109" t="s">
        <v>356</v>
      </c>
      <c r="BT3525" t="s">
        <v>92</v>
      </c>
      <c r="BU3525" t="s">
        <v>7456</v>
      </c>
    </row>
    <row r="3526" spans="1:73" hidden="1">
      <c r="A3526" s="103" t="s">
        <v>7457</v>
      </c>
      <c r="B3526" s="102">
        <v>45834</v>
      </c>
      <c r="C3526" s="104">
        <f>_xlfn.ISOWEEKNUM(Tabella2[[#This Row],[Date]])</f>
        <v>26</v>
      </c>
      <c r="D3526" s="104" t="s">
        <v>348</v>
      </c>
      <c r="E3526" s="190" t="s">
        <v>284</v>
      </c>
      <c r="F3526" s="104">
        <v>57</v>
      </c>
      <c r="G3526" s="190" t="s">
        <v>257</v>
      </c>
      <c r="H3526" s="190">
        <v>2</v>
      </c>
      <c r="I3526" s="104"/>
      <c r="J3526" s="104" t="s">
        <v>258</v>
      </c>
      <c r="K3526" s="104" t="s">
        <v>83</v>
      </c>
      <c r="L3526" s="190" t="s">
        <v>299</v>
      </c>
      <c r="M3526" s="190" t="s">
        <v>276</v>
      </c>
      <c r="N3526" s="104"/>
      <c r="O3526" s="108" t="str">
        <f>A984</f>
        <v>13386</v>
      </c>
      <c r="P3526" s="189" t="s">
        <v>456</v>
      </c>
      <c r="Q3526" s="190" t="s">
        <v>617</v>
      </c>
      <c r="R3526" s="190" t="s">
        <v>525</v>
      </c>
      <c r="S3526" s="153">
        <v>4.1666666666666657E-2</v>
      </c>
      <c r="T3526" s="190" t="s">
        <v>617</v>
      </c>
      <c r="U3526" s="190" t="s">
        <v>525</v>
      </c>
      <c r="V3526" s="153">
        <f>IF(ISBLANK(T3526),"",Tabella2[[#This Row],[ACT STOP]]-Tabella2[[#This Row],[ACT START]])</f>
        <v>4.1666666666666685E-2</v>
      </c>
      <c r="W3526" s="104" t="s">
        <v>92</v>
      </c>
      <c r="X3526" s="104" t="s">
        <v>91</v>
      </c>
      <c r="Y3526" s="110"/>
      <c r="Z3526" s="106"/>
      <c r="AA3526" s="104"/>
      <c r="AB3526" s="107"/>
      <c r="AC3526" s="72">
        <v>1</v>
      </c>
      <c r="AH3526" s="70"/>
      <c r="AI3526" s="70"/>
      <c r="AJ3526">
        <v>0</v>
      </c>
      <c r="AL3526" s="70"/>
      <c r="BM3526" s="135" t="s">
        <v>617</v>
      </c>
      <c r="BN3526" s="136" t="s">
        <v>525</v>
      </c>
      <c r="BO3526" s="101"/>
      <c r="BR3526" s="109" t="str">
        <f t="shared" si="54"/>
        <v>SH-25-3515</v>
      </c>
      <c r="BS3526" s="109" t="s">
        <v>368</v>
      </c>
      <c r="BT3526" t="s">
        <v>92</v>
      </c>
      <c r="BU3526" t="s">
        <v>7458</v>
      </c>
    </row>
    <row r="3527" spans="1:73" hidden="1">
      <c r="A3527" s="103" t="s">
        <v>7459</v>
      </c>
      <c r="B3527" s="102">
        <v>45834</v>
      </c>
      <c r="C3527" s="104">
        <f>_xlfn.ISOWEEKNUM(Tabella2[[#This Row],[Date]])</f>
        <v>26</v>
      </c>
      <c r="D3527" s="104" t="s">
        <v>574</v>
      </c>
      <c r="E3527" s="190" t="s">
        <v>284</v>
      </c>
      <c r="F3527" s="104">
        <v>66</v>
      </c>
      <c r="G3527" s="190" t="s">
        <v>257</v>
      </c>
      <c r="H3527" s="190">
        <v>25</v>
      </c>
      <c r="I3527" s="104"/>
      <c r="J3527" s="104" t="s">
        <v>258</v>
      </c>
      <c r="K3527" s="104" t="s">
        <v>81</v>
      </c>
      <c r="L3527" s="104" t="s">
        <v>259</v>
      </c>
      <c r="M3527" s="190" t="s">
        <v>269</v>
      </c>
      <c r="N3527" s="104"/>
      <c r="O3527" s="106"/>
      <c r="P3527" s="189" t="s">
        <v>1814</v>
      </c>
      <c r="Q3527" s="190" t="s">
        <v>617</v>
      </c>
      <c r="R3527" s="190" t="s">
        <v>525</v>
      </c>
      <c r="S3527" s="153">
        <v>4.1666666666666657E-2</v>
      </c>
      <c r="T3527" s="190" t="s">
        <v>617</v>
      </c>
      <c r="U3527" s="190" t="s">
        <v>525</v>
      </c>
      <c r="V3527" s="153">
        <f>IF(ISBLANK(T3527),"",Tabella2[[#This Row],[ACT STOP]]-Tabella2[[#This Row],[ACT START]])</f>
        <v>4.1666666666666685E-2</v>
      </c>
      <c r="W3527" s="104" t="s">
        <v>92</v>
      </c>
      <c r="X3527" s="104" t="s">
        <v>91</v>
      </c>
      <c r="Y3527" s="110"/>
      <c r="Z3527" s="106"/>
      <c r="AA3527" s="104"/>
      <c r="AB3527" s="107"/>
      <c r="AC3527" s="72">
        <v>1</v>
      </c>
      <c r="AH3527" s="70"/>
      <c r="AI3527" s="70"/>
      <c r="AJ3527">
        <v>0</v>
      </c>
      <c r="AL3527" s="70"/>
      <c r="BM3527" s="135" t="s">
        <v>617</v>
      </c>
      <c r="BN3527" s="136" t="s">
        <v>525</v>
      </c>
      <c r="BO3527" s="101"/>
      <c r="BR3527" s="109" t="str">
        <f t="shared" si="54"/>
        <v>SH-25-3516</v>
      </c>
      <c r="BS3527" s="109" t="s">
        <v>867</v>
      </c>
      <c r="BT3527" t="s">
        <v>92</v>
      </c>
      <c r="BU3527" t="s">
        <v>7460</v>
      </c>
    </row>
    <row r="3528" spans="1:73" hidden="1">
      <c r="A3528" s="103" t="s">
        <v>7461</v>
      </c>
      <c r="B3528" s="102">
        <v>45834</v>
      </c>
      <c r="C3528" s="104">
        <f>_xlfn.ISOWEEKNUM(Tabella2[[#This Row],[Date]])</f>
        <v>26</v>
      </c>
      <c r="D3528" s="104" t="s">
        <v>751</v>
      </c>
      <c r="E3528" s="190" t="s">
        <v>256</v>
      </c>
      <c r="F3528" s="104">
        <v>77</v>
      </c>
      <c r="G3528" s="190" t="s">
        <v>257</v>
      </c>
      <c r="H3528" s="190">
        <v>4</v>
      </c>
      <c r="I3528" s="104" t="s">
        <v>258</v>
      </c>
      <c r="J3528" s="104"/>
      <c r="K3528" s="104" t="s">
        <v>77</v>
      </c>
      <c r="L3528" s="104" t="s">
        <v>259</v>
      </c>
      <c r="M3528" s="190" t="s">
        <v>276</v>
      </c>
      <c r="N3528" s="104"/>
      <c r="O3528" s="106"/>
      <c r="P3528" s="189" t="s">
        <v>871</v>
      </c>
      <c r="Q3528" s="190" t="s">
        <v>617</v>
      </c>
      <c r="R3528" s="190" t="s">
        <v>525</v>
      </c>
      <c r="S3528" s="153">
        <v>4.1666666666666657E-2</v>
      </c>
      <c r="T3528" s="153">
        <v>0.30555555555555558</v>
      </c>
      <c r="U3528" s="153">
        <v>0.35416666666666669</v>
      </c>
      <c r="V3528" s="153">
        <f>IF(ISBLANK(T3528),"",Tabella2[[#This Row],[ACT STOP]]-Tabella2[[#This Row],[ACT START]])</f>
        <v>4.8611111111111105E-2</v>
      </c>
      <c r="W3528" s="104" t="s">
        <v>92</v>
      </c>
      <c r="X3528" s="104" t="s">
        <v>91</v>
      </c>
      <c r="Y3528" s="110"/>
      <c r="Z3528" s="106"/>
      <c r="AA3528" s="104"/>
      <c r="AB3528" s="107"/>
      <c r="AC3528" s="72">
        <v>1</v>
      </c>
      <c r="AH3528" s="70"/>
      <c r="AI3528" s="70"/>
      <c r="AJ3528">
        <v>0</v>
      </c>
      <c r="AL3528" s="70"/>
      <c r="BM3528" s="135">
        <v>0.30555555555555558</v>
      </c>
      <c r="BN3528" s="136">
        <v>0.35416666666666669</v>
      </c>
      <c r="BO3528" s="101"/>
      <c r="BR3528" s="109" t="str">
        <f t="shared" si="54"/>
        <v>SH-25-3517</v>
      </c>
      <c r="BS3528" s="109" t="s">
        <v>699</v>
      </c>
      <c r="BT3528" t="s">
        <v>92</v>
      </c>
      <c r="BU3528" t="s">
        <v>7462</v>
      </c>
    </row>
    <row r="3529" spans="1:73" hidden="1">
      <c r="A3529" s="103" t="s">
        <v>7463</v>
      </c>
      <c r="B3529" s="102">
        <v>45834</v>
      </c>
      <c r="C3529" s="104">
        <f>_xlfn.ISOWEEKNUM(Tabella2[[#This Row],[Date]])</f>
        <v>26</v>
      </c>
      <c r="D3529" s="104" t="s">
        <v>558</v>
      </c>
      <c r="E3529" s="190" t="s">
        <v>284</v>
      </c>
      <c r="F3529" s="104">
        <v>60</v>
      </c>
      <c r="G3529" s="190" t="s">
        <v>284</v>
      </c>
      <c r="H3529" s="190">
        <v>9</v>
      </c>
      <c r="I3529" s="104"/>
      <c r="J3529" s="104" t="s">
        <v>258</v>
      </c>
      <c r="K3529" s="104" t="s">
        <v>79</v>
      </c>
      <c r="L3529" s="190" t="s">
        <v>299</v>
      </c>
      <c r="M3529" s="190" t="s">
        <v>386</v>
      </c>
      <c r="N3529" s="104"/>
      <c r="O3529" s="108" t="str">
        <f>A3530</f>
        <v>15932</v>
      </c>
      <c r="P3529" s="189" t="s">
        <v>2292</v>
      </c>
      <c r="Q3529" s="190" t="s">
        <v>631</v>
      </c>
      <c r="R3529" s="190" t="s">
        <v>498</v>
      </c>
      <c r="S3529" s="153">
        <v>4.1666666666666657E-2</v>
      </c>
      <c r="T3529" s="153">
        <v>0.375</v>
      </c>
      <c r="U3529" s="153">
        <v>0.41666666666666669</v>
      </c>
      <c r="V3529" s="153">
        <f>IF(ISBLANK(T3529),"",Tabella2[[#This Row],[ACT STOP]]-Tabella2[[#This Row],[ACT START]])</f>
        <v>4.1666666666666685E-2</v>
      </c>
      <c r="W3529" s="104" t="s">
        <v>92</v>
      </c>
      <c r="X3529" s="104" t="s">
        <v>91</v>
      </c>
      <c r="Y3529" s="110"/>
      <c r="Z3529" s="106"/>
      <c r="AA3529" s="104"/>
      <c r="AB3529" s="107"/>
      <c r="AC3529" s="72">
        <v>1</v>
      </c>
      <c r="AH3529" s="70"/>
      <c r="AI3529" s="70"/>
      <c r="AJ3529">
        <v>0</v>
      </c>
      <c r="AL3529" s="70"/>
      <c r="BM3529" s="135">
        <v>0.375</v>
      </c>
      <c r="BN3529" s="136">
        <v>0.41666666666666669</v>
      </c>
      <c r="BO3529" s="101"/>
      <c r="BR3529" s="109" t="str">
        <f t="shared" si="54"/>
        <v>SH-25-3518</v>
      </c>
      <c r="BS3529" s="109" t="s">
        <v>339</v>
      </c>
      <c r="BT3529" t="s">
        <v>92</v>
      </c>
      <c r="BU3529" t="s">
        <v>7464</v>
      </c>
    </row>
    <row r="3530" spans="1:73" hidden="1">
      <c r="A3530" s="103" t="s">
        <v>7465</v>
      </c>
      <c r="B3530" s="102">
        <v>45834</v>
      </c>
      <c r="C3530" s="104">
        <f>_xlfn.ISOWEEKNUM(Tabella2[[#This Row],[Date]])</f>
        <v>26</v>
      </c>
      <c r="D3530" s="104" t="s">
        <v>558</v>
      </c>
      <c r="E3530" s="190" t="s">
        <v>284</v>
      </c>
      <c r="F3530" s="104">
        <v>58</v>
      </c>
      <c r="G3530" s="190" t="s">
        <v>257</v>
      </c>
      <c r="H3530" s="190">
        <v>13</v>
      </c>
      <c r="I3530" s="104"/>
      <c r="J3530" s="104" t="s">
        <v>258</v>
      </c>
      <c r="K3530" s="104" t="s">
        <v>78</v>
      </c>
      <c r="L3530" s="190" t="s">
        <v>299</v>
      </c>
      <c r="M3530" s="190" t="s">
        <v>386</v>
      </c>
      <c r="N3530" s="104"/>
      <c r="O3530" s="108" t="str">
        <f>A3529</f>
        <v>15931</v>
      </c>
      <c r="P3530" s="189" t="s">
        <v>2292</v>
      </c>
      <c r="Q3530" s="190" t="s">
        <v>631</v>
      </c>
      <c r="R3530" s="190" t="s">
        <v>498</v>
      </c>
      <c r="S3530" s="153">
        <v>4.1666666666666657E-2</v>
      </c>
      <c r="T3530" s="153">
        <v>0.375</v>
      </c>
      <c r="U3530" s="153">
        <v>0.41666666666666669</v>
      </c>
      <c r="V3530" s="153">
        <f>IF(ISBLANK(T3530),"",Tabella2[[#This Row],[ACT STOP]]-Tabella2[[#This Row],[ACT START]])</f>
        <v>4.1666666666666685E-2</v>
      </c>
      <c r="W3530" s="104" t="s">
        <v>92</v>
      </c>
      <c r="X3530" s="104" t="s">
        <v>91</v>
      </c>
      <c r="Y3530" s="110"/>
      <c r="Z3530" s="106"/>
      <c r="AA3530" s="104"/>
      <c r="AB3530" s="107"/>
      <c r="AC3530" s="72">
        <v>1</v>
      </c>
      <c r="AH3530" s="70"/>
      <c r="AI3530" s="70"/>
      <c r="AJ3530">
        <v>0</v>
      </c>
      <c r="AL3530" s="70"/>
      <c r="BM3530" s="135">
        <v>0.375</v>
      </c>
      <c r="BN3530" s="136">
        <v>0.41666666666666669</v>
      </c>
      <c r="BO3530" s="101"/>
      <c r="BR3530" s="109" t="str">
        <f t="shared" si="54"/>
        <v>SH-25-3519</v>
      </c>
      <c r="BS3530" s="109" t="s">
        <v>427</v>
      </c>
      <c r="BT3530" t="s">
        <v>92</v>
      </c>
      <c r="BU3530" t="s">
        <v>7466</v>
      </c>
    </row>
    <row r="3531" spans="1:73" ht="31.5" hidden="1" customHeight="1">
      <c r="A3531" s="103" t="s">
        <v>7467</v>
      </c>
      <c r="B3531" s="102">
        <v>45834</v>
      </c>
      <c r="C3531" s="104">
        <f>_xlfn.ISOWEEKNUM(Tabella2[[#This Row],[Date]])</f>
        <v>26</v>
      </c>
      <c r="D3531" s="104" t="s">
        <v>321</v>
      </c>
      <c r="E3531" s="190" t="s">
        <v>284</v>
      </c>
      <c r="F3531" s="104">
        <v>54</v>
      </c>
      <c r="G3531" s="190" t="s">
        <v>257</v>
      </c>
      <c r="H3531" s="190">
        <v>9</v>
      </c>
      <c r="I3531" s="104"/>
      <c r="J3531" s="104" t="s">
        <v>258</v>
      </c>
      <c r="K3531" s="104" t="s">
        <v>83</v>
      </c>
      <c r="L3531" s="190" t="s">
        <v>299</v>
      </c>
      <c r="M3531" s="190" t="s">
        <v>276</v>
      </c>
      <c r="N3531" s="104"/>
      <c r="O3531" s="108" t="str">
        <f>A985</f>
        <v>13387</v>
      </c>
      <c r="P3531" s="189" t="s">
        <v>844</v>
      </c>
      <c r="Q3531" s="190" t="s">
        <v>631</v>
      </c>
      <c r="R3531" s="190" t="s">
        <v>498</v>
      </c>
      <c r="S3531" s="153">
        <v>4.1666666666666657E-2</v>
      </c>
      <c r="T3531" s="190" t="s">
        <v>631</v>
      </c>
      <c r="U3531" s="190" t="s">
        <v>498</v>
      </c>
      <c r="V3531" s="153">
        <f>IF(ISBLANK(T3531),"",Tabella2[[#This Row],[ACT STOP]]-Tabella2[[#This Row],[ACT START]])</f>
        <v>4.1666666666666685E-2</v>
      </c>
      <c r="W3531" s="104" t="s">
        <v>92</v>
      </c>
      <c r="X3531" s="104" t="s">
        <v>91</v>
      </c>
      <c r="Y3531" s="110"/>
      <c r="Z3531" s="106"/>
      <c r="AA3531" s="104"/>
      <c r="AB3531" s="107"/>
      <c r="AC3531" s="72">
        <v>1</v>
      </c>
      <c r="AH3531" s="70"/>
      <c r="AI3531" s="70"/>
      <c r="AJ3531">
        <v>0</v>
      </c>
      <c r="AL3531" s="70"/>
      <c r="BM3531" s="135" t="s">
        <v>631</v>
      </c>
      <c r="BN3531" s="136" t="s">
        <v>498</v>
      </c>
      <c r="BO3531" s="101"/>
      <c r="BR3531" s="109" t="str">
        <f t="shared" si="54"/>
        <v>SH-25-3520</v>
      </c>
      <c r="BS3531" s="109" t="s">
        <v>318</v>
      </c>
      <c r="BT3531" t="s">
        <v>92</v>
      </c>
      <c r="BU3531" t="s">
        <v>7468</v>
      </c>
    </row>
    <row r="3532" spans="1:73" hidden="1">
      <c r="A3532" s="103" t="s">
        <v>7469</v>
      </c>
      <c r="B3532" s="102">
        <v>45834</v>
      </c>
      <c r="C3532" s="104">
        <f>_xlfn.ISOWEEKNUM(Tabella2[[#This Row],[Date]])</f>
        <v>26</v>
      </c>
      <c r="D3532" s="104" t="s">
        <v>574</v>
      </c>
      <c r="E3532" s="190" t="s">
        <v>284</v>
      </c>
      <c r="F3532" s="104">
        <v>67</v>
      </c>
      <c r="G3532" s="190" t="s">
        <v>257</v>
      </c>
      <c r="H3532" s="190">
        <v>16</v>
      </c>
      <c r="I3532" s="104"/>
      <c r="J3532" s="104" t="s">
        <v>258</v>
      </c>
      <c r="K3532" s="104" t="s">
        <v>81</v>
      </c>
      <c r="L3532" s="104" t="s">
        <v>259</v>
      </c>
      <c r="M3532" s="190" t="s">
        <v>269</v>
      </c>
      <c r="N3532" s="104"/>
      <c r="O3532" s="106"/>
      <c r="P3532" s="189" t="s">
        <v>1814</v>
      </c>
      <c r="Q3532" s="190" t="s">
        <v>631</v>
      </c>
      <c r="R3532" s="190" t="s">
        <v>498</v>
      </c>
      <c r="S3532" s="153">
        <v>4.1666666666666657E-2</v>
      </c>
      <c r="T3532" s="190" t="s">
        <v>631</v>
      </c>
      <c r="U3532" s="190" t="s">
        <v>498</v>
      </c>
      <c r="V3532" s="153">
        <f>IF(ISBLANK(T3532),"",Tabella2[[#This Row],[ACT STOP]]-Tabella2[[#This Row],[ACT START]])</f>
        <v>4.1666666666666685E-2</v>
      </c>
      <c r="W3532" s="104" t="s">
        <v>92</v>
      </c>
      <c r="X3532" s="104" t="s">
        <v>91</v>
      </c>
      <c r="Y3532" s="110"/>
      <c r="Z3532" s="106"/>
      <c r="AA3532" s="104"/>
      <c r="AB3532" s="107"/>
      <c r="AC3532" s="72">
        <v>1</v>
      </c>
      <c r="AH3532" s="70"/>
      <c r="AI3532" s="70"/>
      <c r="AJ3532">
        <v>0</v>
      </c>
      <c r="AL3532" s="70"/>
      <c r="BM3532" s="135" t="s">
        <v>631</v>
      </c>
      <c r="BN3532" s="136" t="s">
        <v>498</v>
      </c>
      <c r="BO3532" s="101"/>
      <c r="BR3532" s="109" t="str">
        <f t="shared" si="54"/>
        <v>SH-25-3521</v>
      </c>
      <c r="BS3532" s="109" t="s">
        <v>447</v>
      </c>
      <c r="BT3532" t="s">
        <v>92</v>
      </c>
      <c r="BU3532" t="s">
        <v>7470</v>
      </c>
    </row>
    <row r="3533" spans="1:73" hidden="1">
      <c r="A3533" s="103" t="s">
        <v>7471</v>
      </c>
      <c r="B3533" s="102">
        <v>45834</v>
      </c>
      <c r="C3533" s="104">
        <f>_xlfn.ISOWEEKNUM(Tabella2[[#This Row],[Date]])</f>
        <v>26</v>
      </c>
      <c r="D3533" s="104" t="s">
        <v>751</v>
      </c>
      <c r="E3533" s="190" t="s">
        <v>256</v>
      </c>
      <c r="F3533" s="104">
        <v>76</v>
      </c>
      <c r="G3533" s="190" t="s">
        <v>284</v>
      </c>
      <c r="H3533" s="190">
        <v>23</v>
      </c>
      <c r="I3533" s="104" t="s">
        <v>258</v>
      </c>
      <c r="J3533" s="104"/>
      <c r="K3533" s="104" t="s">
        <v>77</v>
      </c>
      <c r="L3533" s="104" t="s">
        <v>259</v>
      </c>
      <c r="M3533" s="190" t="s">
        <v>276</v>
      </c>
      <c r="N3533" s="104"/>
      <c r="O3533" s="106"/>
      <c r="P3533" s="189" t="s">
        <v>871</v>
      </c>
      <c r="Q3533" s="190" t="s">
        <v>631</v>
      </c>
      <c r="R3533" s="190" t="s">
        <v>498</v>
      </c>
      <c r="S3533" s="153">
        <v>4.1666666666666657E-2</v>
      </c>
      <c r="T3533" s="153">
        <v>0.375</v>
      </c>
      <c r="U3533" s="153">
        <v>0.41666666666666669</v>
      </c>
      <c r="V3533" s="153">
        <f>IF(ISBLANK(T3533),"",Tabella2[[#This Row],[ACT STOP]]-Tabella2[[#This Row],[ACT START]])</f>
        <v>4.1666666666666685E-2</v>
      </c>
      <c r="W3533" s="104" t="s">
        <v>92</v>
      </c>
      <c r="X3533" s="104" t="s">
        <v>91</v>
      </c>
      <c r="Y3533" s="110"/>
      <c r="Z3533" s="106"/>
      <c r="AA3533" s="104"/>
      <c r="AB3533" s="107"/>
      <c r="AC3533" s="72">
        <v>1</v>
      </c>
      <c r="AH3533" s="70"/>
      <c r="AI3533" s="70"/>
      <c r="AJ3533">
        <v>0</v>
      </c>
      <c r="AL3533" s="70"/>
      <c r="BM3533" s="135">
        <v>0.375</v>
      </c>
      <c r="BN3533" s="136">
        <v>0.41666666666666669</v>
      </c>
      <c r="BO3533" s="101"/>
      <c r="BR3533" s="109" t="str">
        <f t="shared" ref="BR3533:BR3596" si="55">_xlfn.CONCAT(LEFT(BR3532,6),TEXT(RIGHT(BR3532,4)+1,"0000"))</f>
        <v>SH-25-3522</v>
      </c>
      <c r="BS3533" s="109" t="s">
        <v>358</v>
      </c>
      <c r="BT3533" t="s">
        <v>92</v>
      </c>
      <c r="BU3533" t="s">
        <v>7472</v>
      </c>
    </row>
    <row r="3534" spans="1:73" hidden="1">
      <c r="A3534" s="103" t="s">
        <v>7473</v>
      </c>
      <c r="B3534" s="102">
        <v>45834</v>
      </c>
      <c r="C3534" s="104">
        <f>_xlfn.ISOWEEKNUM(Tabella2[[#This Row],[Date]])</f>
        <v>26</v>
      </c>
      <c r="D3534" s="104" t="s">
        <v>523</v>
      </c>
      <c r="E3534" s="190" t="s">
        <v>284</v>
      </c>
      <c r="F3534" s="104">
        <v>62</v>
      </c>
      <c r="G3534" s="190" t="s">
        <v>257</v>
      </c>
      <c r="H3534" s="190">
        <v>23</v>
      </c>
      <c r="I3534" s="104"/>
      <c r="J3534" s="104" t="s">
        <v>258</v>
      </c>
      <c r="K3534" s="104" t="s">
        <v>79</v>
      </c>
      <c r="L3534" s="190" t="s">
        <v>299</v>
      </c>
      <c r="M3534" s="190" t="s">
        <v>386</v>
      </c>
      <c r="N3534" s="104"/>
      <c r="O3534" s="108" t="str">
        <f>A3535</f>
        <v>15937</v>
      </c>
      <c r="P3534" s="189" t="s">
        <v>2187</v>
      </c>
      <c r="Q3534" s="190" t="s">
        <v>263</v>
      </c>
      <c r="R3534" s="190" t="s">
        <v>504</v>
      </c>
      <c r="S3534" s="153">
        <v>4.1666666666666657E-2</v>
      </c>
      <c r="T3534" s="190" t="s">
        <v>263</v>
      </c>
      <c r="U3534" s="190" t="s">
        <v>504</v>
      </c>
      <c r="V3534" s="153">
        <f>IF(ISBLANK(T3534),"",Tabella2[[#This Row],[ACT STOP]]-Tabella2[[#This Row],[ACT START]])</f>
        <v>4.1666666666666685E-2</v>
      </c>
      <c r="W3534" s="104" t="s">
        <v>92</v>
      </c>
      <c r="X3534" s="104" t="s">
        <v>91</v>
      </c>
      <c r="Y3534" s="110"/>
      <c r="Z3534" s="106"/>
      <c r="AA3534" s="104"/>
      <c r="AB3534" s="107"/>
      <c r="AC3534" s="72">
        <v>1</v>
      </c>
      <c r="AH3534" s="70"/>
      <c r="AI3534" s="70"/>
      <c r="AJ3534">
        <v>0</v>
      </c>
      <c r="AL3534" s="70"/>
      <c r="BM3534" s="135" t="s">
        <v>263</v>
      </c>
      <c r="BN3534" s="136" t="s">
        <v>504</v>
      </c>
      <c r="BO3534" s="101"/>
      <c r="BR3534" s="109" t="str">
        <f t="shared" si="55"/>
        <v>SH-25-3523</v>
      </c>
      <c r="BS3534" s="109" t="s">
        <v>1226</v>
      </c>
      <c r="BT3534" t="s">
        <v>92</v>
      </c>
      <c r="BU3534" t="s">
        <v>7474</v>
      </c>
    </row>
    <row r="3535" spans="1:73" hidden="1">
      <c r="A3535" s="103" t="s">
        <v>7475</v>
      </c>
      <c r="B3535" s="102">
        <v>45834</v>
      </c>
      <c r="C3535" s="104">
        <f>_xlfn.ISOWEEKNUM(Tabella2[[#This Row],[Date]])</f>
        <v>26</v>
      </c>
      <c r="D3535" s="104" t="s">
        <v>523</v>
      </c>
      <c r="E3535" s="190" t="s">
        <v>284</v>
      </c>
      <c r="F3535" s="104">
        <v>63</v>
      </c>
      <c r="G3535" s="190" t="s">
        <v>284</v>
      </c>
      <c r="H3535" s="190">
        <v>22</v>
      </c>
      <c r="I3535" s="104"/>
      <c r="J3535" s="104" t="s">
        <v>258</v>
      </c>
      <c r="K3535" s="104" t="s">
        <v>78</v>
      </c>
      <c r="L3535" s="190" t="s">
        <v>299</v>
      </c>
      <c r="M3535" s="190" t="s">
        <v>386</v>
      </c>
      <c r="N3535" s="104"/>
      <c r="O3535" s="108" t="str">
        <f>A3534</f>
        <v>15936</v>
      </c>
      <c r="P3535" s="189" t="s">
        <v>2187</v>
      </c>
      <c r="Q3535" s="190" t="s">
        <v>263</v>
      </c>
      <c r="R3535" s="190" t="s">
        <v>504</v>
      </c>
      <c r="S3535" s="153">
        <v>4.1666666666666657E-2</v>
      </c>
      <c r="T3535" s="190" t="s">
        <v>263</v>
      </c>
      <c r="U3535" s="190" t="s">
        <v>504</v>
      </c>
      <c r="V3535" s="153">
        <f>IF(ISBLANK(T3535),"",Tabella2[[#This Row],[ACT STOP]]-Tabella2[[#This Row],[ACT START]])</f>
        <v>4.1666666666666685E-2</v>
      </c>
      <c r="W3535" s="104" t="s">
        <v>92</v>
      </c>
      <c r="X3535" s="104" t="s">
        <v>91</v>
      </c>
      <c r="Y3535" s="110"/>
      <c r="Z3535" s="106"/>
      <c r="AA3535" s="104"/>
      <c r="AB3535" s="107"/>
      <c r="AC3535" s="72">
        <v>1</v>
      </c>
      <c r="AH3535" s="70"/>
      <c r="AI3535" s="70"/>
      <c r="AJ3535">
        <v>0</v>
      </c>
      <c r="AL3535" s="70"/>
      <c r="BM3535" s="135" t="s">
        <v>263</v>
      </c>
      <c r="BN3535" s="136" t="s">
        <v>504</v>
      </c>
      <c r="BO3535" s="101"/>
      <c r="BR3535" s="109" t="str">
        <f t="shared" si="55"/>
        <v>SH-25-3524</v>
      </c>
      <c r="BS3535" s="109" t="s">
        <v>295</v>
      </c>
      <c r="BT3535" t="s">
        <v>92</v>
      </c>
      <c r="BU3535" t="s">
        <v>7476</v>
      </c>
    </row>
    <row r="3536" spans="1:73" hidden="1">
      <c r="A3536" s="103" t="s">
        <v>7477</v>
      </c>
      <c r="B3536" s="102">
        <v>45834</v>
      </c>
      <c r="C3536" s="104">
        <f>_xlfn.ISOWEEKNUM(Tabella2[[#This Row],[Date]])</f>
        <v>26</v>
      </c>
      <c r="D3536" s="104" t="s">
        <v>321</v>
      </c>
      <c r="E3536" s="190" t="s">
        <v>284</v>
      </c>
      <c r="F3536" s="104">
        <v>51</v>
      </c>
      <c r="G3536" s="190" t="s">
        <v>257</v>
      </c>
      <c r="H3536" s="190">
        <v>2</v>
      </c>
      <c r="I3536" s="104"/>
      <c r="J3536" s="104" t="s">
        <v>258</v>
      </c>
      <c r="K3536" s="104" t="s">
        <v>83</v>
      </c>
      <c r="L3536" s="190" t="s">
        <v>299</v>
      </c>
      <c r="M3536" s="190" t="s">
        <v>276</v>
      </c>
      <c r="N3536" s="104"/>
      <c r="O3536" s="108" t="str">
        <f>A986</f>
        <v>13388</v>
      </c>
      <c r="P3536" s="189" t="s">
        <v>844</v>
      </c>
      <c r="Q3536" s="190" t="s">
        <v>263</v>
      </c>
      <c r="R3536" s="190" t="s">
        <v>504</v>
      </c>
      <c r="S3536" s="153">
        <v>4.1666666666666657E-2</v>
      </c>
      <c r="T3536" s="190" t="s">
        <v>263</v>
      </c>
      <c r="U3536" s="190" t="s">
        <v>504</v>
      </c>
      <c r="V3536" s="153">
        <f>IF(ISBLANK(T3536),"",Tabella2[[#This Row],[ACT STOP]]-Tabella2[[#This Row],[ACT START]])</f>
        <v>4.1666666666666685E-2</v>
      </c>
      <c r="W3536" s="104" t="s">
        <v>92</v>
      </c>
      <c r="X3536" s="104" t="s">
        <v>91</v>
      </c>
      <c r="Y3536" s="110"/>
      <c r="Z3536" s="106"/>
      <c r="AA3536" s="104"/>
      <c r="AB3536" s="107"/>
      <c r="AC3536" s="72">
        <v>1</v>
      </c>
      <c r="AH3536" s="70"/>
      <c r="AI3536" s="70"/>
      <c r="AJ3536">
        <v>0</v>
      </c>
      <c r="AL3536" s="70"/>
      <c r="BM3536" s="135" t="s">
        <v>263</v>
      </c>
      <c r="BN3536" s="136" t="s">
        <v>504</v>
      </c>
      <c r="BO3536" s="101"/>
      <c r="BR3536" s="109" t="str">
        <f t="shared" si="55"/>
        <v>SH-25-3525</v>
      </c>
      <c r="BS3536" s="109" t="s">
        <v>368</v>
      </c>
      <c r="BT3536" t="s">
        <v>92</v>
      </c>
      <c r="BU3536" t="s">
        <v>7478</v>
      </c>
    </row>
    <row r="3537" spans="1:73" ht="47.25" hidden="1" customHeight="1">
      <c r="A3537" s="103" t="s">
        <v>7479</v>
      </c>
      <c r="B3537" s="102">
        <v>45834</v>
      </c>
      <c r="C3537" s="104">
        <f>_xlfn.ISOWEEKNUM(Tabella2[[#This Row],[Date]])</f>
        <v>26</v>
      </c>
      <c r="D3537" s="104" t="s">
        <v>255</v>
      </c>
      <c r="E3537" s="190" t="s">
        <v>256</v>
      </c>
      <c r="F3537" s="104">
        <v>40</v>
      </c>
      <c r="G3537" s="190" t="s">
        <v>257</v>
      </c>
      <c r="H3537" s="190">
        <v>10</v>
      </c>
      <c r="I3537" s="104" t="s">
        <v>258</v>
      </c>
      <c r="J3537" s="104"/>
      <c r="K3537" s="104" t="s">
        <v>81</v>
      </c>
      <c r="L3537" s="104" t="s">
        <v>259</v>
      </c>
      <c r="M3537" s="190" t="s">
        <v>276</v>
      </c>
      <c r="N3537" s="104"/>
      <c r="O3537" s="106"/>
      <c r="P3537" s="189" t="s">
        <v>871</v>
      </c>
      <c r="Q3537" s="190" t="s">
        <v>263</v>
      </c>
      <c r="R3537" s="190" t="s">
        <v>504</v>
      </c>
      <c r="S3537" s="153">
        <v>4.1666666666666657E-2</v>
      </c>
      <c r="T3537" s="153">
        <v>0.4375</v>
      </c>
      <c r="U3537" s="153">
        <v>0.47916666666666669</v>
      </c>
      <c r="V3537" s="153">
        <f>IF(ISBLANK(T3537),"",Tabella2[[#This Row],[ACT STOP]]-Tabella2[[#This Row],[ACT START]])</f>
        <v>4.1666666666666685E-2</v>
      </c>
      <c r="W3537" s="104" t="s">
        <v>92</v>
      </c>
      <c r="X3537" s="104" t="s">
        <v>91</v>
      </c>
      <c r="Y3537" s="110" t="s">
        <v>7480</v>
      </c>
      <c r="Z3537" s="106"/>
      <c r="AA3537" s="104"/>
      <c r="AB3537" s="107"/>
      <c r="AC3537" s="72">
        <v>1</v>
      </c>
      <c r="AH3537" s="70"/>
      <c r="AI3537" s="70"/>
      <c r="AJ3537">
        <v>0</v>
      </c>
      <c r="AL3537" s="70"/>
      <c r="BM3537" s="135">
        <v>0.4375</v>
      </c>
      <c r="BN3537" s="136">
        <v>0.47916666666666669</v>
      </c>
      <c r="BO3537" s="101"/>
      <c r="BR3537" s="109" t="str">
        <f t="shared" si="55"/>
        <v>SH-25-3526</v>
      </c>
      <c r="BS3537" s="109" t="s">
        <v>552</v>
      </c>
      <c r="BT3537" t="s">
        <v>92</v>
      </c>
      <c r="BU3537" t="s">
        <v>7481</v>
      </c>
    </row>
    <row r="3538" spans="1:73" hidden="1">
      <c r="A3538" s="103" t="s">
        <v>7482</v>
      </c>
      <c r="B3538" s="102">
        <v>45834</v>
      </c>
      <c r="C3538" s="104">
        <f>_xlfn.ISOWEEKNUM(Tabella2[[#This Row],[Date]])</f>
        <v>26</v>
      </c>
      <c r="D3538" s="104" t="s">
        <v>763</v>
      </c>
      <c r="E3538" s="190" t="s">
        <v>256</v>
      </c>
      <c r="F3538" s="104">
        <v>66</v>
      </c>
      <c r="G3538" s="190" t="s">
        <v>257</v>
      </c>
      <c r="H3538" s="190">
        <v>5</v>
      </c>
      <c r="I3538" s="104"/>
      <c r="J3538" s="104" t="s">
        <v>258</v>
      </c>
      <c r="K3538" s="104" t="s">
        <v>77</v>
      </c>
      <c r="L3538" s="104" t="s">
        <v>259</v>
      </c>
      <c r="M3538" s="190" t="s">
        <v>276</v>
      </c>
      <c r="N3538" s="104"/>
      <c r="O3538" s="106"/>
      <c r="P3538" s="189" t="s">
        <v>871</v>
      </c>
      <c r="Q3538" s="190" t="s">
        <v>263</v>
      </c>
      <c r="R3538" s="190" t="s">
        <v>504</v>
      </c>
      <c r="S3538" s="153">
        <v>4.1666666666666657E-2</v>
      </c>
      <c r="T3538" s="153">
        <v>0.4375</v>
      </c>
      <c r="U3538" s="153">
        <v>0.47916666666666669</v>
      </c>
      <c r="V3538" s="153">
        <f>IF(ISBLANK(T3538),"",Tabella2[[#This Row],[ACT STOP]]-Tabella2[[#This Row],[ACT START]])</f>
        <v>4.1666666666666685E-2</v>
      </c>
      <c r="W3538" s="104" t="s">
        <v>92</v>
      </c>
      <c r="X3538" s="104" t="s">
        <v>91</v>
      </c>
      <c r="Y3538" s="110"/>
      <c r="Z3538" s="106"/>
      <c r="AA3538" s="104"/>
      <c r="AB3538" s="107"/>
      <c r="AC3538" s="72">
        <v>1</v>
      </c>
      <c r="AH3538" s="70"/>
      <c r="AI3538" s="70"/>
      <c r="AJ3538">
        <v>0</v>
      </c>
      <c r="AL3538" s="70"/>
      <c r="BM3538" s="135">
        <v>0.4375</v>
      </c>
      <c r="BN3538" s="136">
        <v>0.47916666666666669</v>
      </c>
      <c r="BO3538" s="101"/>
      <c r="BR3538" s="109" t="str">
        <f t="shared" si="55"/>
        <v>SH-25-3527</v>
      </c>
      <c r="BS3538" s="109" t="s">
        <v>416</v>
      </c>
      <c r="BT3538" t="s">
        <v>92</v>
      </c>
      <c r="BU3538" t="s">
        <v>7483</v>
      </c>
    </row>
    <row r="3539" spans="1:73" hidden="1">
      <c r="A3539" s="103" t="s">
        <v>7484</v>
      </c>
      <c r="B3539" s="102">
        <v>45834</v>
      </c>
      <c r="C3539" s="104">
        <f>_xlfn.ISOWEEKNUM(Tabella2[[#This Row],[Date]])</f>
        <v>26</v>
      </c>
      <c r="D3539" s="104" t="s">
        <v>421</v>
      </c>
      <c r="E3539" s="190" t="s">
        <v>327</v>
      </c>
      <c r="F3539" s="104">
        <v>71</v>
      </c>
      <c r="G3539" s="190" t="s">
        <v>257</v>
      </c>
      <c r="H3539" s="190">
        <v>1</v>
      </c>
      <c r="I3539" s="104" t="s">
        <v>258</v>
      </c>
      <c r="J3539" s="104"/>
      <c r="K3539" s="104" t="s">
        <v>79</v>
      </c>
      <c r="L3539" s="190" t="s">
        <v>299</v>
      </c>
      <c r="M3539" s="190" t="s">
        <v>386</v>
      </c>
      <c r="N3539" s="104"/>
      <c r="O3539" s="108" t="str">
        <f>A3540</f>
        <v>15942</v>
      </c>
      <c r="P3539" s="189" t="s">
        <v>3739</v>
      </c>
      <c r="Q3539" s="190" t="s">
        <v>511</v>
      </c>
      <c r="R3539" s="190" t="s">
        <v>549</v>
      </c>
      <c r="S3539" s="153">
        <v>4.1666666666666657E-2</v>
      </c>
      <c r="T3539" s="153">
        <v>0.5</v>
      </c>
      <c r="U3539" s="153">
        <v>0.54166666666666663</v>
      </c>
      <c r="V3539" s="153">
        <f>IF(ISBLANK(T3539),"",Tabella2[[#This Row],[ACT STOP]]-Tabella2[[#This Row],[ACT START]])</f>
        <v>4.166666666666663E-2</v>
      </c>
      <c r="W3539" s="104" t="s">
        <v>92</v>
      </c>
      <c r="X3539" s="104" t="s">
        <v>91</v>
      </c>
      <c r="Y3539" s="110"/>
      <c r="Z3539" s="106"/>
      <c r="AA3539" s="104"/>
      <c r="AB3539" s="107"/>
      <c r="AC3539" s="72">
        <v>1</v>
      </c>
      <c r="AH3539" s="70"/>
      <c r="AI3539" s="70"/>
      <c r="AJ3539">
        <v>0</v>
      </c>
      <c r="AL3539" s="70"/>
      <c r="BM3539" s="135">
        <v>0.5</v>
      </c>
      <c r="BN3539" s="136">
        <v>0.54166666666666663</v>
      </c>
      <c r="BO3539" s="101"/>
      <c r="BR3539" s="109" t="str">
        <f t="shared" si="55"/>
        <v>SH-25-3528</v>
      </c>
      <c r="BS3539" s="109" t="s">
        <v>332</v>
      </c>
      <c r="BT3539" t="s">
        <v>92</v>
      </c>
      <c r="BU3539" t="s">
        <v>7485</v>
      </c>
    </row>
    <row r="3540" spans="1:73" hidden="1">
      <c r="A3540" s="103" t="s">
        <v>7486</v>
      </c>
      <c r="B3540" s="102">
        <v>45834</v>
      </c>
      <c r="C3540" s="104">
        <f>_xlfn.ISOWEEKNUM(Tabella2[[#This Row],[Date]])</f>
        <v>26</v>
      </c>
      <c r="D3540" s="104" t="s">
        <v>421</v>
      </c>
      <c r="E3540" s="190" t="s">
        <v>327</v>
      </c>
      <c r="F3540" s="104">
        <v>73</v>
      </c>
      <c r="G3540" s="190" t="s">
        <v>257</v>
      </c>
      <c r="H3540" s="190">
        <v>30</v>
      </c>
      <c r="I3540" s="104" t="s">
        <v>258</v>
      </c>
      <c r="J3540" s="104"/>
      <c r="K3540" s="104" t="s">
        <v>78</v>
      </c>
      <c r="L3540" s="190" t="s">
        <v>299</v>
      </c>
      <c r="M3540" s="190" t="s">
        <v>386</v>
      </c>
      <c r="N3540" s="104"/>
      <c r="O3540" s="108" t="str">
        <f>A3539</f>
        <v>15941</v>
      </c>
      <c r="P3540" s="189" t="s">
        <v>3739</v>
      </c>
      <c r="Q3540" s="190" t="s">
        <v>511</v>
      </c>
      <c r="R3540" s="190" t="s">
        <v>549</v>
      </c>
      <c r="S3540" s="153">
        <v>4.1666666666666657E-2</v>
      </c>
      <c r="T3540" s="153">
        <v>0.5</v>
      </c>
      <c r="U3540" s="153">
        <v>0.54166666666666663</v>
      </c>
      <c r="V3540" s="153">
        <f>IF(ISBLANK(T3540),"",Tabella2[[#This Row],[ACT STOP]]-Tabella2[[#This Row],[ACT START]])</f>
        <v>4.166666666666663E-2</v>
      </c>
      <c r="W3540" s="104" t="s">
        <v>92</v>
      </c>
      <c r="X3540" s="104" t="s">
        <v>91</v>
      </c>
      <c r="Y3540" s="110"/>
      <c r="Z3540" s="106"/>
      <c r="AA3540" s="104"/>
      <c r="AB3540" s="107"/>
      <c r="AC3540" s="72">
        <v>1</v>
      </c>
      <c r="AH3540" s="70"/>
      <c r="AI3540" s="70"/>
      <c r="AJ3540">
        <v>0</v>
      </c>
      <c r="AL3540" s="70"/>
      <c r="BM3540" s="135">
        <v>0.5</v>
      </c>
      <c r="BN3540" s="136">
        <v>0.54166666666666663</v>
      </c>
      <c r="BO3540" s="101"/>
      <c r="BR3540" s="109" t="str">
        <f t="shared" si="55"/>
        <v>SH-25-3529</v>
      </c>
      <c r="BS3540" s="109" t="s">
        <v>279</v>
      </c>
      <c r="BT3540" t="s">
        <v>92</v>
      </c>
      <c r="BU3540" t="s">
        <v>7487</v>
      </c>
    </row>
    <row r="3541" spans="1:73" hidden="1">
      <c r="A3541" s="103" t="s">
        <v>7488</v>
      </c>
      <c r="B3541" s="102">
        <v>45834</v>
      </c>
      <c r="C3541" s="104">
        <f>_xlfn.ISOWEEKNUM(Tabella2[[#This Row],[Date]])</f>
        <v>26</v>
      </c>
      <c r="D3541" s="104" t="s">
        <v>509</v>
      </c>
      <c r="E3541" s="190" t="s">
        <v>284</v>
      </c>
      <c r="F3541" s="104">
        <v>70</v>
      </c>
      <c r="G3541" s="190" t="s">
        <v>257</v>
      </c>
      <c r="H3541" s="190">
        <v>7</v>
      </c>
      <c r="I3541" s="104"/>
      <c r="J3541" s="104" t="s">
        <v>258</v>
      </c>
      <c r="K3541" s="104" t="s">
        <v>83</v>
      </c>
      <c r="L3541" s="190" t="s">
        <v>299</v>
      </c>
      <c r="M3541" s="190" t="s">
        <v>276</v>
      </c>
      <c r="N3541" s="104"/>
      <c r="O3541" s="108" t="str">
        <f>A987</f>
        <v>13389</v>
      </c>
      <c r="P3541" s="189" t="s">
        <v>2205</v>
      </c>
      <c r="Q3541" s="190" t="s">
        <v>511</v>
      </c>
      <c r="R3541" s="190" t="s">
        <v>549</v>
      </c>
      <c r="S3541" s="153">
        <v>4.1666666666666657E-2</v>
      </c>
      <c r="T3541" s="190" t="s">
        <v>511</v>
      </c>
      <c r="U3541" s="190" t="s">
        <v>549</v>
      </c>
      <c r="V3541" s="153">
        <f>IF(ISBLANK(T3541),"",Tabella2[[#This Row],[ACT STOP]]-Tabella2[[#This Row],[ACT START]])</f>
        <v>4.166666666666663E-2</v>
      </c>
      <c r="W3541" s="104" t="s">
        <v>92</v>
      </c>
      <c r="X3541" s="104" t="s">
        <v>91</v>
      </c>
      <c r="Y3541" s="110" t="s">
        <v>7489</v>
      </c>
      <c r="Z3541" s="106"/>
      <c r="AA3541" s="104"/>
      <c r="AB3541" s="107"/>
      <c r="AC3541" s="72">
        <v>1</v>
      </c>
      <c r="AH3541" s="70"/>
      <c r="AI3541" s="70"/>
      <c r="AJ3541">
        <v>0</v>
      </c>
      <c r="AL3541" s="70"/>
      <c r="BM3541" s="135" t="s">
        <v>511</v>
      </c>
      <c r="BN3541" s="136" t="s">
        <v>549</v>
      </c>
      <c r="BO3541" s="101"/>
      <c r="BR3541" s="109" t="str">
        <f t="shared" si="55"/>
        <v>SH-25-3530</v>
      </c>
      <c r="BS3541" s="109" t="s">
        <v>1241</v>
      </c>
      <c r="BT3541" t="s">
        <v>92</v>
      </c>
      <c r="BU3541" t="s">
        <v>7490</v>
      </c>
    </row>
    <row r="3542" spans="1:73" hidden="1">
      <c r="A3542" s="103" t="s">
        <v>7491</v>
      </c>
      <c r="B3542" s="102">
        <v>45834</v>
      </c>
      <c r="C3542" s="104">
        <f>_xlfn.ISOWEEKNUM(Tabella2[[#This Row],[Date]])</f>
        <v>26</v>
      </c>
      <c r="D3542" s="104" t="s">
        <v>817</v>
      </c>
      <c r="E3542" s="190" t="s">
        <v>284</v>
      </c>
      <c r="F3542" s="104">
        <v>73</v>
      </c>
      <c r="G3542" s="190" t="s">
        <v>257</v>
      </c>
      <c r="H3542" s="190">
        <v>13</v>
      </c>
      <c r="I3542" s="104"/>
      <c r="J3542" s="104" t="s">
        <v>258</v>
      </c>
      <c r="K3542" s="104" t="s">
        <v>81</v>
      </c>
      <c r="L3542" s="104" t="s">
        <v>259</v>
      </c>
      <c r="M3542" s="190" t="s">
        <v>276</v>
      </c>
      <c r="N3542" s="104"/>
      <c r="O3542" s="106"/>
      <c r="P3542" s="189" t="s">
        <v>1828</v>
      </c>
      <c r="Q3542" s="190" t="s">
        <v>511</v>
      </c>
      <c r="R3542" s="190" t="s">
        <v>549</v>
      </c>
      <c r="S3542" s="153">
        <v>4.1666666666666657E-2</v>
      </c>
      <c r="T3542" s="190" t="s">
        <v>511</v>
      </c>
      <c r="U3542" s="190" t="s">
        <v>549</v>
      </c>
      <c r="V3542" s="153">
        <f>IF(ISBLANK(T3542),"",Tabella2[[#This Row],[ACT STOP]]-Tabella2[[#This Row],[ACT START]])</f>
        <v>4.166666666666663E-2</v>
      </c>
      <c r="W3542" s="104" t="s">
        <v>92</v>
      </c>
      <c r="X3542" s="104" t="s">
        <v>91</v>
      </c>
      <c r="Y3542" s="110"/>
      <c r="Z3542" s="106"/>
      <c r="AA3542" s="104"/>
      <c r="AB3542" s="107"/>
      <c r="AC3542" s="72">
        <v>1</v>
      </c>
      <c r="AH3542" s="70"/>
      <c r="AI3542" s="70"/>
      <c r="AJ3542">
        <v>0</v>
      </c>
      <c r="AL3542" s="70"/>
      <c r="BM3542" s="135" t="s">
        <v>511</v>
      </c>
      <c r="BN3542" s="136" t="s">
        <v>549</v>
      </c>
      <c r="BO3542" s="101"/>
      <c r="BR3542" s="109" t="str">
        <f t="shared" si="55"/>
        <v>SH-25-3531</v>
      </c>
      <c r="BS3542" s="109" t="s">
        <v>427</v>
      </c>
      <c r="BT3542" t="s">
        <v>92</v>
      </c>
      <c r="BU3542" t="s">
        <v>7492</v>
      </c>
    </row>
    <row r="3543" spans="1:73" hidden="1">
      <c r="A3543" s="103" t="s">
        <v>7493</v>
      </c>
      <c r="B3543" s="102">
        <v>45834</v>
      </c>
      <c r="C3543" s="104">
        <f>_xlfn.ISOWEEKNUM(Tabella2[[#This Row],[Date]])</f>
        <v>26</v>
      </c>
      <c r="D3543" s="104" t="s">
        <v>817</v>
      </c>
      <c r="E3543" s="190" t="s">
        <v>284</v>
      </c>
      <c r="F3543" s="104">
        <v>75</v>
      </c>
      <c r="G3543" s="190" t="s">
        <v>257</v>
      </c>
      <c r="H3543" s="190">
        <v>14</v>
      </c>
      <c r="I3543" s="104"/>
      <c r="J3543" s="104" t="s">
        <v>258</v>
      </c>
      <c r="K3543" s="104" t="s">
        <v>77</v>
      </c>
      <c r="L3543" s="104" t="s">
        <v>259</v>
      </c>
      <c r="M3543" s="190" t="s">
        <v>276</v>
      </c>
      <c r="N3543" s="104"/>
      <c r="O3543" s="106"/>
      <c r="P3543" s="189" t="s">
        <v>1828</v>
      </c>
      <c r="Q3543" s="190" t="s">
        <v>511</v>
      </c>
      <c r="R3543" s="190" t="s">
        <v>549</v>
      </c>
      <c r="S3543" s="153">
        <v>4.1666666666666657E-2</v>
      </c>
      <c r="T3543" s="153">
        <v>0.5</v>
      </c>
      <c r="U3543" s="153">
        <v>0.54166666666666663</v>
      </c>
      <c r="V3543" s="153">
        <f>IF(ISBLANK(T3543),"",Tabella2[[#This Row],[ACT STOP]]-Tabella2[[#This Row],[ACT START]])</f>
        <v>4.166666666666663E-2</v>
      </c>
      <c r="W3543" s="104" t="s">
        <v>92</v>
      </c>
      <c r="X3543" s="104" t="s">
        <v>91</v>
      </c>
      <c r="Y3543" s="110"/>
      <c r="Z3543" s="106"/>
      <c r="AA3543" s="104"/>
      <c r="AB3543" s="107"/>
      <c r="AC3543" s="72">
        <v>1</v>
      </c>
      <c r="AH3543" s="70"/>
      <c r="AI3543" s="70"/>
      <c r="AJ3543">
        <v>0</v>
      </c>
      <c r="AL3543" s="70"/>
      <c r="BM3543" s="135">
        <v>0.5</v>
      </c>
      <c r="BN3543" s="136">
        <v>0.54166666666666663</v>
      </c>
      <c r="BO3543" s="101"/>
      <c r="BR3543" s="109" t="str">
        <f t="shared" si="55"/>
        <v>SH-25-3532</v>
      </c>
      <c r="BS3543" s="109" t="s">
        <v>372</v>
      </c>
      <c r="BT3543" t="s">
        <v>92</v>
      </c>
      <c r="BU3543" t="s">
        <v>7494</v>
      </c>
    </row>
    <row r="3544" spans="1:73" hidden="1">
      <c r="A3544" s="103" t="s">
        <v>7495</v>
      </c>
      <c r="B3544" s="102">
        <v>45834</v>
      </c>
      <c r="C3544" s="104">
        <f>_xlfn.ISOWEEKNUM(Tabella2[[#This Row],[Date]])</f>
        <v>26</v>
      </c>
      <c r="D3544" s="104" t="s">
        <v>558</v>
      </c>
      <c r="E3544" s="190" t="s">
        <v>284</v>
      </c>
      <c r="F3544" s="104">
        <v>59</v>
      </c>
      <c r="G3544" s="190" t="s">
        <v>257</v>
      </c>
      <c r="H3544" s="190">
        <v>32</v>
      </c>
      <c r="I3544" s="104"/>
      <c r="J3544" s="104" t="s">
        <v>258</v>
      </c>
      <c r="K3544" s="104" t="s">
        <v>79</v>
      </c>
      <c r="L3544" s="190" t="s">
        <v>299</v>
      </c>
      <c r="M3544" s="190" t="s">
        <v>386</v>
      </c>
      <c r="N3544" s="104"/>
      <c r="O3544" s="108" t="str">
        <f>A3545</f>
        <v>15947</v>
      </c>
      <c r="P3544" s="189" t="s">
        <v>2292</v>
      </c>
      <c r="Q3544" s="190" t="s">
        <v>272</v>
      </c>
      <c r="R3544" s="190" t="s">
        <v>576</v>
      </c>
      <c r="S3544" s="153">
        <v>4.1666666666666657E-2</v>
      </c>
      <c r="T3544" s="190" t="s">
        <v>272</v>
      </c>
      <c r="U3544" s="190" t="s">
        <v>576</v>
      </c>
      <c r="V3544" s="153">
        <f>IF(ISBLANK(T3544),"",Tabella2[[#This Row],[ACT STOP]]-Tabella2[[#This Row],[ACT START]])</f>
        <v>4.166666666666663E-2</v>
      </c>
      <c r="W3544" s="104" t="s">
        <v>92</v>
      </c>
      <c r="X3544" s="104" t="s">
        <v>91</v>
      </c>
      <c r="Y3544" s="110"/>
      <c r="Z3544" s="106"/>
      <c r="AA3544" s="104"/>
      <c r="AB3544" s="107"/>
      <c r="AC3544" s="72">
        <v>1</v>
      </c>
      <c r="AH3544" s="70"/>
      <c r="AI3544" s="70"/>
      <c r="AJ3544">
        <v>0</v>
      </c>
      <c r="AL3544" s="70"/>
      <c r="BL3544" t="s">
        <v>2490</v>
      </c>
      <c r="BM3544" s="135" t="s">
        <v>272</v>
      </c>
      <c r="BN3544" s="136" t="s">
        <v>576</v>
      </c>
      <c r="BO3544" s="101"/>
      <c r="BR3544" s="109" t="str">
        <f t="shared" si="55"/>
        <v>SH-25-3533</v>
      </c>
      <c r="BS3544" s="109" t="s">
        <v>356</v>
      </c>
      <c r="BT3544" t="s">
        <v>92</v>
      </c>
      <c r="BU3544" t="s">
        <v>7496</v>
      </c>
    </row>
    <row r="3545" spans="1:73" hidden="1">
      <c r="A3545" s="103" t="s">
        <v>7497</v>
      </c>
      <c r="B3545" s="102">
        <v>45834</v>
      </c>
      <c r="C3545" s="104">
        <f>_xlfn.ISOWEEKNUM(Tabella2[[#This Row],[Date]])</f>
        <v>26</v>
      </c>
      <c r="D3545" s="104" t="s">
        <v>558</v>
      </c>
      <c r="E3545" s="190" t="s">
        <v>284</v>
      </c>
      <c r="F3545" s="104">
        <v>61</v>
      </c>
      <c r="G3545" s="190" t="s">
        <v>284</v>
      </c>
      <c r="H3545" s="190">
        <v>22</v>
      </c>
      <c r="I3545" s="104"/>
      <c r="J3545" s="104" t="s">
        <v>258</v>
      </c>
      <c r="K3545" s="104" t="s">
        <v>78</v>
      </c>
      <c r="L3545" s="190" t="s">
        <v>299</v>
      </c>
      <c r="M3545" s="190" t="s">
        <v>386</v>
      </c>
      <c r="N3545" s="104"/>
      <c r="O3545" s="108" t="str">
        <f>A3544</f>
        <v>15946</v>
      </c>
      <c r="P3545" s="189" t="s">
        <v>2292</v>
      </c>
      <c r="Q3545" s="190" t="s">
        <v>272</v>
      </c>
      <c r="R3545" s="190" t="s">
        <v>576</v>
      </c>
      <c r="S3545" s="153">
        <v>4.1666666666666657E-2</v>
      </c>
      <c r="T3545" s="190" t="s">
        <v>272</v>
      </c>
      <c r="U3545" s="190" t="s">
        <v>576</v>
      </c>
      <c r="V3545" s="153">
        <f>IF(ISBLANK(T3545),"",Tabella2[[#This Row],[ACT STOP]]-Tabella2[[#This Row],[ACT START]])</f>
        <v>4.166666666666663E-2</v>
      </c>
      <c r="W3545" s="104" t="s">
        <v>92</v>
      </c>
      <c r="X3545" s="104" t="s">
        <v>91</v>
      </c>
      <c r="Y3545" s="110"/>
      <c r="Z3545" s="106"/>
      <c r="AA3545" s="104"/>
      <c r="AB3545" s="107"/>
      <c r="AC3545" s="72">
        <v>1</v>
      </c>
      <c r="AH3545" s="70"/>
      <c r="AI3545" s="70"/>
      <c r="AJ3545">
        <v>0</v>
      </c>
      <c r="AL3545" s="70"/>
      <c r="BM3545" s="135" t="s">
        <v>272</v>
      </c>
      <c r="BN3545" s="136" t="s">
        <v>576</v>
      </c>
      <c r="BO3545" s="101"/>
      <c r="BR3545" s="109" t="str">
        <f t="shared" si="55"/>
        <v>SH-25-3534</v>
      </c>
      <c r="BS3545" s="109" t="s">
        <v>295</v>
      </c>
      <c r="BT3545" t="s">
        <v>92</v>
      </c>
      <c r="BU3545" t="s">
        <v>7498</v>
      </c>
    </row>
    <row r="3546" spans="1:73" hidden="1">
      <c r="A3546" s="103" t="s">
        <v>7499</v>
      </c>
      <c r="B3546" s="102">
        <v>45834</v>
      </c>
      <c r="C3546" s="104">
        <f>_xlfn.ISOWEEKNUM(Tabella2[[#This Row],[Date]])</f>
        <v>26</v>
      </c>
      <c r="D3546" s="104" t="s">
        <v>509</v>
      </c>
      <c r="E3546" s="190" t="s">
        <v>284</v>
      </c>
      <c r="F3546" s="104">
        <v>71</v>
      </c>
      <c r="G3546" s="190" t="s">
        <v>257</v>
      </c>
      <c r="H3546" s="190">
        <v>2</v>
      </c>
      <c r="I3546" s="104"/>
      <c r="J3546" s="104" t="s">
        <v>258</v>
      </c>
      <c r="K3546" s="104" t="s">
        <v>83</v>
      </c>
      <c r="L3546" s="190" t="s">
        <v>299</v>
      </c>
      <c r="M3546" s="190" t="s">
        <v>276</v>
      </c>
      <c r="N3546" s="104"/>
      <c r="O3546" s="108" t="str">
        <f>A988</f>
        <v>13390</v>
      </c>
      <c r="P3546" s="189" t="s">
        <v>2205</v>
      </c>
      <c r="Q3546" s="190" t="s">
        <v>272</v>
      </c>
      <c r="R3546" s="190" t="s">
        <v>576</v>
      </c>
      <c r="S3546" s="153">
        <v>4.1666666666666657E-2</v>
      </c>
      <c r="T3546" s="190" t="s">
        <v>272</v>
      </c>
      <c r="U3546" s="190" t="s">
        <v>576</v>
      </c>
      <c r="V3546" s="153">
        <f>IF(ISBLANK(T3546),"",Tabella2[[#This Row],[ACT STOP]]-Tabella2[[#This Row],[ACT START]])</f>
        <v>4.166666666666663E-2</v>
      </c>
      <c r="W3546" s="104" t="s">
        <v>92</v>
      </c>
      <c r="X3546" s="104" t="s">
        <v>91</v>
      </c>
      <c r="Y3546" s="110"/>
      <c r="Z3546" s="106"/>
      <c r="AA3546" s="104"/>
      <c r="AB3546" s="107"/>
      <c r="AC3546" s="72">
        <v>1</v>
      </c>
      <c r="AH3546" s="70"/>
      <c r="AI3546" s="70"/>
      <c r="AJ3546">
        <v>0</v>
      </c>
      <c r="AL3546" s="70"/>
      <c r="BM3546" s="135" t="s">
        <v>272</v>
      </c>
      <c r="BN3546" s="136" t="s">
        <v>576</v>
      </c>
      <c r="BO3546" s="101"/>
      <c r="BR3546" s="109" t="str">
        <f t="shared" si="55"/>
        <v>SH-25-3535</v>
      </c>
      <c r="BS3546" s="109" t="s">
        <v>368</v>
      </c>
      <c r="BT3546" t="s">
        <v>92</v>
      </c>
      <c r="BU3546" t="s">
        <v>7500</v>
      </c>
    </row>
    <row r="3547" spans="1:73" hidden="1">
      <c r="A3547" s="103" t="s">
        <v>7501</v>
      </c>
      <c r="B3547" s="102">
        <v>45834</v>
      </c>
      <c r="C3547" s="104">
        <f>_xlfn.ISOWEEKNUM(Tabella2[[#This Row],[Date]])</f>
        <v>26</v>
      </c>
      <c r="D3547" s="104" t="s">
        <v>817</v>
      </c>
      <c r="E3547" s="190" t="s">
        <v>284</v>
      </c>
      <c r="F3547" s="104">
        <v>74</v>
      </c>
      <c r="G3547" s="190" t="s">
        <v>257</v>
      </c>
      <c r="H3547" s="190">
        <v>10</v>
      </c>
      <c r="I3547" s="104"/>
      <c r="J3547" s="104" t="s">
        <v>258</v>
      </c>
      <c r="K3547" s="104" t="s">
        <v>81</v>
      </c>
      <c r="L3547" s="104" t="s">
        <v>259</v>
      </c>
      <c r="M3547" s="190" t="s">
        <v>276</v>
      </c>
      <c r="N3547" s="104"/>
      <c r="O3547" s="106"/>
      <c r="P3547" s="189" t="s">
        <v>1828</v>
      </c>
      <c r="Q3547" s="190" t="s">
        <v>272</v>
      </c>
      <c r="R3547" s="190" t="s">
        <v>576</v>
      </c>
      <c r="S3547" s="153">
        <v>4.1666666666666657E-2</v>
      </c>
      <c r="T3547" s="190" t="s">
        <v>272</v>
      </c>
      <c r="U3547" s="190" t="s">
        <v>576</v>
      </c>
      <c r="V3547" s="153">
        <f>IF(ISBLANK(T3547),"",Tabella2[[#This Row],[ACT STOP]]-Tabella2[[#This Row],[ACT START]])</f>
        <v>4.166666666666663E-2</v>
      </c>
      <c r="W3547" s="104" t="s">
        <v>92</v>
      </c>
      <c r="X3547" s="104" t="s">
        <v>91</v>
      </c>
      <c r="Y3547" s="110"/>
      <c r="Z3547" s="106"/>
      <c r="AA3547" s="104"/>
      <c r="AB3547" s="107"/>
      <c r="AC3547" s="72">
        <v>1</v>
      </c>
      <c r="AH3547" s="70"/>
      <c r="AI3547" s="70"/>
      <c r="AJ3547">
        <v>0</v>
      </c>
      <c r="AL3547" s="70"/>
      <c r="BM3547" s="135" t="s">
        <v>272</v>
      </c>
      <c r="BN3547" s="136" t="s">
        <v>576</v>
      </c>
      <c r="BO3547" s="101"/>
      <c r="BR3547" s="109" t="str">
        <f t="shared" si="55"/>
        <v>SH-25-3536</v>
      </c>
      <c r="BS3547" s="109" t="s">
        <v>552</v>
      </c>
      <c r="BT3547" t="s">
        <v>92</v>
      </c>
      <c r="BU3547" t="s">
        <v>7502</v>
      </c>
    </row>
    <row r="3548" spans="1:73" hidden="1">
      <c r="A3548" s="103" t="s">
        <v>7503</v>
      </c>
      <c r="B3548" s="102">
        <v>45834</v>
      </c>
      <c r="C3548" s="104">
        <f>_xlfn.ISOWEEKNUM(Tabella2[[#This Row],[Date]])</f>
        <v>26</v>
      </c>
      <c r="D3548" s="104" t="s">
        <v>817</v>
      </c>
      <c r="E3548" s="190" t="s">
        <v>284</v>
      </c>
      <c r="F3548" s="104">
        <v>72</v>
      </c>
      <c r="G3548" s="190" t="s">
        <v>257</v>
      </c>
      <c r="H3548" s="190">
        <v>5</v>
      </c>
      <c r="I3548" s="104"/>
      <c r="J3548" s="104" t="s">
        <v>258</v>
      </c>
      <c r="K3548" s="104" t="s">
        <v>77</v>
      </c>
      <c r="L3548" s="104" t="s">
        <v>259</v>
      </c>
      <c r="M3548" s="190" t="s">
        <v>276</v>
      </c>
      <c r="N3548" s="104"/>
      <c r="O3548" s="106"/>
      <c r="P3548" s="189" t="s">
        <v>1828</v>
      </c>
      <c r="Q3548" s="190" t="s">
        <v>272</v>
      </c>
      <c r="R3548" s="190" t="s">
        <v>576</v>
      </c>
      <c r="S3548" s="153">
        <v>4.1666666666666657E-2</v>
      </c>
      <c r="T3548" s="190" t="s">
        <v>272</v>
      </c>
      <c r="U3548" s="190" t="s">
        <v>576</v>
      </c>
      <c r="V3548" s="153">
        <f>IF(ISBLANK(T3548),"",Tabella2[[#This Row],[ACT STOP]]-Tabella2[[#This Row],[ACT START]])</f>
        <v>4.166666666666663E-2</v>
      </c>
      <c r="W3548" s="104" t="s">
        <v>92</v>
      </c>
      <c r="X3548" s="104" t="s">
        <v>91</v>
      </c>
      <c r="Y3548" s="110"/>
      <c r="Z3548" s="106"/>
      <c r="AA3548" s="104"/>
      <c r="AB3548" s="107"/>
      <c r="AC3548" s="72">
        <v>1</v>
      </c>
      <c r="AH3548" s="70"/>
      <c r="AI3548" s="70"/>
      <c r="AJ3548">
        <v>0</v>
      </c>
      <c r="AL3548" s="70"/>
      <c r="BM3548" s="135" t="s">
        <v>272</v>
      </c>
      <c r="BN3548" s="136" t="s">
        <v>576</v>
      </c>
      <c r="BO3548" s="101"/>
      <c r="BR3548" s="109" t="str">
        <f t="shared" si="55"/>
        <v>SH-25-3537</v>
      </c>
      <c r="BS3548" s="109" t="s">
        <v>416</v>
      </c>
      <c r="BT3548" t="s">
        <v>92</v>
      </c>
      <c r="BU3548" t="s">
        <v>7504</v>
      </c>
    </row>
    <row r="3549" spans="1:73" hidden="1">
      <c r="A3549" s="103" t="s">
        <v>7505</v>
      </c>
      <c r="B3549" s="102">
        <v>45835</v>
      </c>
      <c r="C3549" s="104">
        <f>_xlfn.ISOWEEKNUM(Tabella2[[#This Row],[Date]])</f>
        <v>26</v>
      </c>
      <c r="D3549" s="104" t="s">
        <v>558</v>
      </c>
      <c r="E3549" s="104" t="s">
        <v>284</v>
      </c>
      <c r="F3549" s="104">
        <v>61</v>
      </c>
      <c r="G3549" s="104" t="s">
        <v>284</v>
      </c>
      <c r="H3549" s="105">
        <v>22</v>
      </c>
      <c r="I3549" s="104"/>
      <c r="J3549" s="104" t="s">
        <v>258</v>
      </c>
      <c r="K3549" s="104" t="s">
        <v>79</v>
      </c>
      <c r="L3549" s="104" t="s">
        <v>299</v>
      </c>
      <c r="M3549" s="104" t="s">
        <v>386</v>
      </c>
      <c r="N3549" s="104"/>
      <c r="O3549" s="108" t="str">
        <f>A3550</f>
        <v>15952</v>
      </c>
      <c r="P3549" s="111" t="s">
        <v>2187</v>
      </c>
      <c r="Q3549" s="153" t="s">
        <v>605</v>
      </c>
      <c r="R3549" s="153" t="s">
        <v>285</v>
      </c>
      <c r="S3549" s="153">
        <v>4.1666666666666657E-2</v>
      </c>
      <c r="T3549" s="153">
        <v>0.25</v>
      </c>
      <c r="U3549" s="153">
        <v>0.29166666666666669</v>
      </c>
      <c r="V3549" s="153">
        <f>IF(ISBLANK(T3549),"",Tabella2[[#This Row],[ACT STOP]]-Tabella2[[#This Row],[ACT START]])</f>
        <v>4.1666666666666685E-2</v>
      </c>
      <c r="W3549" s="104" t="s">
        <v>92</v>
      </c>
      <c r="X3549" s="104" t="s">
        <v>91</v>
      </c>
      <c r="Y3549" s="110"/>
      <c r="Z3549" s="106"/>
      <c r="AA3549" s="104"/>
      <c r="AB3549" s="107"/>
      <c r="AC3549" s="72">
        <v>1</v>
      </c>
      <c r="AH3549" s="70"/>
      <c r="AI3549" s="70"/>
      <c r="AJ3549">
        <v>0</v>
      </c>
      <c r="AL3549" s="70"/>
      <c r="BM3549" s="135">
        <v>0.25</v>
      </c>
      <c r="BN3549" s="136">
        <v>0.29166666666666669</v>
      </c>
      <c r="BO3549" s="101"/>
      <c r="BR3549" s="109" t="str">
        <f t="shared" si="55"/>
        <v>SH-25-3538</v>
      </c>
      <c r="BS3549" s="109" t="s">
        <v>295</v>
      </c>
      <c r="BT3549" t="s">
        <v>92</v>
      </c>
      <c r="BU3549" t="s">
        <v>7506</v>
      </c>
    </row>
    <row r="3550" spans="1:73" hidden="1">
      <c r="A3550" s="103" t="s">
        <v>7507</v>
      </c>
      <c r="B3550" s="102">
        <v>45835</v>
      </c>
      <c r="C3550" s="104">
        <f>_xlfn.ISOWEEKNUM(Tabella2[[#This Row],[Date]])</f>
        <v>26</v>
      </c>
      <c r="D3550" s="104" t="s">
        <v>558</v>
      </c>
      <c r="E3550" s="104" t="s">
        <v>284</v>
      </c>
      <c r="F3550" s="104">
        <v>59</v>
      </c>
      <c r="G3550" s="104" t="s">
        <v>257</v>
      </c>
      <c r="H3550" s="105">
        <v>13</v>
      </c>
      <c r="I3550" s="104"/>
      <c r="J3550" s="104" t="s">
        <v>258</v>
      </c>
      <c r="K3550" s="104" t="s">
        <v>78</v>
      </c>
      <c r="L3550" s="104" t="s">
        <v>299</v>
      </c>
      <c r="M3550" s="104" t="s">
        <v>386</v>
      </c>
      <c r="N3550" s="104"/>
      <c r="O3550" s="108" t="str">
        <f>A3549</f>
        <v>15951</v>
      </c>
      <c r="P3550" s="111" t="s">
        <v>2187</v>
      </c>
      <c r="Q3550" s="153">
        <v>0.25</v>
      </c>
      <c r="R3550" s="153">
        <v>0.29166666666666669</v>
      </c>
      <c r="S3550" s="153">
        <v>4.1666666666666657E-2</v>
      </c>
      <c r="T3550" s="153">
        <v>0.25</v>
      </c>
      <c r="U3550" s="153">
        <v>0.29166666666666669</v>
      </c>
      <c r="V3550" s="153">
        <f>IF(ISBLANK(T3550),"",Tabella2[[#This Row],[ACT STOP]]-Tabella2[[#This Row],[ACT START]])</f>
        <v>4.1666666666666685E-2</v>
      </c>
      <c r="W3550" s="104" t="s">
        <v>92</v>
      </c>
      <c r="X3550" s="104" t="s">
        <v>91</v>
      </c>
      <c r="Y3550" s="110" t="s">
        <v>7508</v>
      </c>
      <c r="Z3550" s="106"/>
      <c r="AA3550" s="104"/>
      <c r="AB3550" s="107"/>
      <c r="AC3550" s="72">
        <v>1</v>
      </c>
      <c r="AH3550" s="70"/>
      <c r="AI3550" s="70"/>
      <c r="AJ3550">
        <v>0</v>
      </c>
      <c r="AL3550" s="70"/>
      <c r="BL3550" t="s">
        <v>7509</v>
      </c>
      <c r="BM3550" s="135">
        <v>0.25</v>
      </c>
      <c r="BN3550" s="136">
        <v>0.29166666666666669</v>
      </c>
      <c r="BO3550" s="101"/>
      <c r="BR3550" s="109" t="str">
        <f t="shared" si="55"/>
        <v>SH-25-3539</v>
      </c>
      <c r="BS3550" s="109" t="s">
        <v>427</v>
      </c>
      <c r="BT3550" t="s">
        <v>92</v>
      </c>
      <c r="BU3550" t="s">
        <v>7510</v>
      </c>
    </row>
    <row r="3551" spans="1:73" hidden="1">
      <c r="A3551" s="103" t="s">
        <v>7511</v>
      </c>
      <c r="B3551" s="102">
        <v>45835</v>
      </c>
      <c r="C3551" s="104">
        <f>_xlfn.ISOWEEKNUM(Tabella2[[#This Row],[Date]])</f>
        <v>26</v>
      </c>
      <c r="D3551" s="104" t="s">
        <v>763</v>
      </c>
      <c r="E3551" s="104" t="s">
        <v>256</v>
      </c>
      <c r="F3551" s="104">
        <v>66</v>
      </c>
      <c r="G3551" s="104" t="s">
        <v>257</v>
      </c>
      <c r="H3551" s="105">
        <v>17</v>
      </c>
      <c r="I3551" s="104"/>
      <c r="J3551" s="104" t="s">
        <v>258</v>
      </c>
      <c r="K3551" s="104" t="s">
        <v>81</v>
      </c>
      <c r="L3551" s="104" t="s">
        <v>259</v>
      </c>
      <c r="M3551" s="104" t="s">
        <v>276</v>
      </c>
      <c r="N3551" s="104"/>
      <c r="O3551" s="106"/>
      <c r="P3551" s="111" t="s">
        <v>322</v>
      </c>
      <c r="Q3551" s="153" t="s">
        <v>605</v>
      </c>
      <c r="R3551" s="153" t="s">
        <v>285</v>
      </c>
      <c r="S3551" s="153">
        <v>4.1666666666666657E-2</v>
      </c>
      <c r="T3551" s="153" t="s">
        <v>605</v>
      </c>
      <c r="U3551" s="153" t="s">
        <v>285</v>
      </c>
      <c r="V3551" s="153">
        <f>IF(ISBLANK(T3551),"",Tabella2[[#This Row],[ACT STOP]]-Tabella2[[#This Row],[ACT START]])</f>
        <v>4.1666666666666685E-2</v>
      </c>
      <c r="W3551" s="104" t="s">
        <v>92</v>
      </c>
      <c r="X3551" s="104" t="s">
        <v>91</v>
      </c>
      <c r="Y3551" s="110"/>
      <c r="Z3551" s="106"/>
      <c r="AA3551" s="104"/>
      <c r="AB3551" s="107"/>
      <c r="AC3551" s="72">
        <v>1</v>
      </c>
      <c r="AH3551" s="70"/>
      <c r="AI3551" s="70"/>
      <c r="AJ3551">
        <v>0</v>
      </c>
      <c r="AL3551" s="70"/>
      <c r="BM3551" s="135" t="s">
        <v>605</v>
      </c>
      <c r="BN3551" s="136" t="s">
        <v>285</v>
      </c>
      <c r="BO3551" s="101"/>
      <c r="BR3551" s="109" t="str">
        <f t="shared" si="55"/>
        <v>SH-25-3540</v>
      </c>
      <c r="BS3551" s="109" t="s">
        <v>393</v>
      </c>
      <c r="BT3551" t="s">
        <v>92</v>
      </c>
      <c r="BU3551" t="s">
        <v>7512</v>
      </c>
    </row>
    <row r="3552" spans="1:73" hidden="1">
      <c r="A3552" s="103" t="s">
        <v>7513</v>
      </c>
      <c r="B3552" s="102">
        <v>45835</v>
      </c>
      <c r="C3552" s="104">
        <f>_xlfn.ISOWEEKNUM(Tabella2[[#This Row],[Date]])</f>
        <v>26</v>
      </c>
      <c r="D3552" s="104" t="s">
        <v>471</v>
      </c>
      <c r="E3552" s="104" t="s">
        <v>327</v>
      </c>
      <c r="F3552" s="104">
        <v>34</v>
      </c>
      <c r="G3552" s="104" t="s">
        <v>257</v>
      </c>
      <c r="H3552" s="105">
        <v>9</v>
      </c>
      <c r="I3552" s="104" t="s">
        <v>258</v>
      </c>
      <c r="J3552" s="104"/>
      <c r="K3552" s="104" t="s">
        <v>83</v>
      </c>
      <c r="L3552" s="104" t="s">
        <v>299</v>
      </c>
      <c r="M3552" s="104" t="s">
        <v>276</v>
      </c>
      <c r="N3552" s="104"/>
      <c r="O3552" s="108" t="str">
        <f>A989</f>
        <v>13391</v>
      </c>
      <c r="P3552" s="111" t="s">
        <v>833</v>
      </c>
      <c r="Q3552" s="153" t="s">
        <v>7514</v>
      </c>
      <c r="R3552" s="153" t="s">
        <v>7515</v>
      </c>
      <c r="S3552" s="153">
        <v>2.0833333333333329E-2</v>
      </c>
      <c r="T3552" s="153">
        <v>0.2673611111111111</v>
      </c>
      <c r="U3552" s="153">
        <v>0.29166666666666669</v>
      </c>
      <c r="V3552" s="153">
        <f>IF(ISBLANK(T3552),"",Tabella2[[#This Row],[ACT STOP]]-Tabella2[[#This Row],[ACT START]])</f>
        <v>2.430555555555558E-2</v>
      </c>
      <c r="W3552" s="104" t="s">
        <v>92</v>
      </c>
      <c r="X3552" s="104" t="s">
        <v>91</v>
      </c>
      <c r="Y3552" s="110"/>
      <c r="Z3552" s="106"/>
      <c r="AA3552" s="104"/>
      <c r="AB3552" s="107"/>
      <c r="AC3552" s="72">
        <v>1</v>
      </c>
      <c r="AH3552" s="70"/>
      <c r="AI3552" s="70"/>
      <c r="AJ3552">
        <v>0</v>
      </c>
      <c r="AL3552" s="70"/>
      <c r="BM3552" s="135">
        <v>0.2673611111111111</v>
      </c>
      <c r="BN3552" s="136">
        <v>0.29166666666666669</v>
      </c>
      <c r="BO3552" s="101">
        <v>6.9444444444444441E-3</v>
      </c>
      <c r="BQ3552" t="s">
        <v>102</v>
      </c>
      <c r="BR3552" s="109" t="str">
        <f t="shared" si="55"/>
        <v>SH-25-3541</v>
      </c>
      <c r="BS3552" s="109" t="s">
        <v>318</v>
      </c>
      <c r="BT3552" t="s">
        <v>92</v>
      </c>
      <c r="BU3552" t="s">
        <v>7516</v>
      </c>
    </row>
    <row r="3553" spans="1:73" hidden="1">
      <c r="A3553" s="103" t="s">
        <v>7517</v>
      </c>
      <c r="B3553" s="102">
        <v>45835</v>
      </c>
      <c r="C3553" s="104">
        <f>_xlfn.ISOWEEKNUM(Tabella2[[#This Row],[Date]])</f>
        <v>26</v>
      </c>
      <c r="D3553" s="104" t="s">
        <v>558</v>
      </c>
      <c r="E3553" s="104" t="s">
        <v>284</v>
      </c>
      <c r="F3553" s="104">
        <v>58</v>
      </c>
      <c r="G3553" s="104" t="s">
        <v>257</v>
      </c>
      <c r="H3553" s="105">
        <v>5</v>
      </c>
      <c r="I3553" s="104"/>
      <c r="J3553" s="104" t="s">
        <v>258</v>
      </c>
      <c r="K3553" s="104" t="s">
        <v>79</v>
      </c>
      <c r="L3553" s="104" t="s">
        <v>299</v>
      </c>
      <c r="M3553" s="104" t="s">
        <v>386</v>
      </c>
      <c r="N3553" s="104"/>
      <c r="O3553" s="108" t="str">
        <f>A3554</f>
        <v>15956</v>
      </c>
      <c r="P3553" s="111" t="s">
        <v>2187</v>
      </c>
      <c r="Q3553" s="153" t="s">
        <v>617</v>
      </c>
      <c r="R3553" s="153" t="s">
        <v>525</v>
      </c>
      <c r="S3553" s="153">
        <v>4.1666666666666657E-2</v>
      </c>
      <c r="T3553" s="153">
        <v>0.3125</v>
      </c>
      <c r="U3553" s="153">
        <v>0.35416666666666669</v>
      </c>
      <c r="V3553" s="153">
        <f>IF(ISBLANK(T3553),"",Tabella2[[#This Row],[ACT STOP]]-Tabella2[[#This Row],[ACT START]])</f>
        <v>4.1666666666666685E-2</v>
      </c>
      <c r="W3553" s="104" t="s">
        <v>92</v>
      </c>
      <c r="X3553" s="104" t="s">
        <v>91</v>
      </c>
      <c r="Y3553" s="110"/>
      <c r="Z3553" s="106"/>
      <c r="AA3553" s="104"/>
      <c r="AB3553" s="107"/>
      <c r="AC3553" s="72">
        <v>1</v>
      </c>
      <c r="AH3553" s="70"/>
      <c r="AI3553" s="70"/>
      <c r="AJ3553">
        <v>0</v>
      </c>
      <c r="AL3553" s="70"/>
      <c r="BM3553" s="135">
        <v>0.3125</v>
      </c>
      <c r="BN3553" s="136">
        <v>0.35416666666666669</v>
      </c>
      <c r="BO3553" s="101"/>
      <c r="BR3553" s="109" t="str">
        <f t="shared" si="55"/>
        <v>SH-25-3542</v>
      </c>
      <c r="BS3553" s="109" t="s">
        <v>416</v>
      </c>
      <c r="BT3553" t="s">
        <v>92</v>
      </c>
      <c r="BU3553" t="s">
        <v>7518</v>
      </c>
    </row>
    <row r="3554" spans="1:73" hidden="1">
      <c r="A3554" s="103" t="s">
        <v>7519</v>
      </c>
      <c r="B3554" s="102">
        <v>45835</v>
      </c>
      <c r="C3554" s="104">
        <f>_xlfn.ISOWEEKNUM(Tabella2[[#This Row],[Date]])</f>
        <v>26</v>
      </c>
      <c r="D3554" s="104" t="s">
        <v>558</v>
      </c>
      <c r="E3554" s="104" t="s">
        <v>284</v>
      </c>
      <c r="F3554" s="104">
        <v>60</v>
      </c>
      <c r="G3554" s="104" t="s">
        <v>257</v>
      </c>
      <c r="H3554" s="105">
        <v>32</v>
      </c>
      <c r="I3554" s="104"/>
      <c r="J3554" s="104" t="s">
        <v>258</v>
      </c>
      <c r="K3554" s="104" t="s">
        <v>78</v>
      </c>
      <c r="L3554" s="104" t="s">
        <v>299</v>
      </c>
      <c r="M3554" s="104" t="s">
        <v>386</v>
      </c>
      <c r="N3554" s="104"/>
      <c r="O3554" s="108" t="str">
        <f>A3553</f>
        <v>15955</v>
      </c>
      <c r="P3554" s="111" t="s">
        <v>2187</v>
      </c>
      <c r="Q3554" s="153">
        <v>0.3125</v>
      </c>
      <c r="R3554" s="153">
        <v>0.35416666666666669</v>
      </c>
      <c r="S3554" s="153">
        <v>4.1666666666666657E-2</v>
      </c>
      <c r="T3554" s="153">
        <v>0.3125</v>
      </c>
      <c r="U3554" s="153">
        <v>0.35416666666666669</v>
      </c>
      <c r="V3554" s="153">
        <f>IF(ISBLANK(T3554),"",Tabella2[[#This Row],[ACT STOP]]-Tabella2[[#This Row],[ACT START]])</f>
        <v>4.1666666666666685E-2</v>
      </c>
      <c r="W3554" s="104" t="s">
        <v>92</v>
      </c>
      <c r="X3554" s="104" t="s">
        <v>91</v>
      </c>
      <c r="Y3554" s="110"/>
      <c r="Z3554" s="106"/>
      <c r="AA3554" s="104"/>
      <c r="AB3554" s="107"/>
      <c r="AC3554" s="72">
        <v>1</v>
      </c>
      <c r="AH3554" s="70"/>
      <c r="AI3554" s="70"/>
      <c r="AJ3554">
        <v>0</v>
      </c>
      <c r="AL3554" s="70"/>
      <c r="BM3554" s="135">
        <v>0.3125</v>
      </c>
      <c r="BN3554" s="136">
        <v>0.35416666666666669</v>
      </c>
      <c r="BO3554" s="101"/>
      <c r="BR3554" s="109" t="str">
        <f t="shared" si="55"/>
        <v>SH-25-3543</v>
      </c>
      <c r="BS3554" s="109" t="s">
        <v>356</v>
      </c>
      <c r="BT3554" t="s">
        <v>92</v>
      </c>
      <c r="BU3554" t="s">
        <v>7520</v>
      </c>
    </row>
    <row r="3555" spans="1:73" hidden="1">
      <c r="A3555" s="103" t="s">
        <v>7521</v>
      </c>
      <c r="B3555" s="102">
        <v>45835</v>
      </c>
      <c r="C3555" s="104">
        <f>_xlfn.ISOWEEKNUM(Tabella2[[#This Row],[Date]])</f>
        <v>26</v>
      </c>
      <c r="D3555" s="104" t="s">
        <v>6621</v>
      </c>
      <c r="E3555" s="104" t="s">
        <v>284</v>
      </c>
      <c r="F3555" s="104">
        <v>83</v>
      </c>
      <c r="G3555" s="104" t="s">
        <v>257</v>
      </c>
      <c r="H3555" s="105">
        <v>12</v>
      </c>
      <c r="I3555" s="104"/>
      <c r="J3555" s="104" t="s">
        <v>258</v>
      </c>
      <c r="K3555" s="104" t="s">
        <v>83</v>
      </c>
      <c r="L3555" s="104" t="s">
        <v>259</v>
      </c>
      <c r="M3555" s="104" t="s">
        <v>764</v>
      </c>
      <c r="N3555" s="104"/>
      <c r="O3555" s="106"/>
      <c r="P3555" s="111" t="s">
        <v>765</v>
      </c>
      <c r="Q3555" s="153" t="s">
        <v>617</v>
      </c>
      <c r="R3555" s="153" t="s">
        <v>525</v>
      </c>
      <c r="S3555" s="153">
        <v>4.1666666666666657E-2</v>
      </c>
      <c r="T3555" s="153" t="s">
        <v>617</v>
      </c>
      <c r="U3555" s="153">
        <v>0.3576388888888889</v>
      </c>
      <c r="V3555" s="153">
        <f>IF(ISBLANK(T3555),"",Tabella2[[#This Row],[ACT STOP]]-Tabella2[[#This Row],[ACT START]])</f>
        <v>4.5138888888888895E-2</v>
      </c>
      <c r="W3555" s="104" t="s">
        <v>92</v>
      </c>
      <c r="X3555" s="104" t="s">
        <v>91</v>
      </c>
      <c r="Y3555" s="110"/>
      <c r="Z3555" s="106"/>
      <c r="AA3555" s="104"/>
      <c r="AB3555" s="107"/>
      <c r="AC3555" s="72">
        <v>1</v>
      </c>
      <c r="AH3555" s="70"/>
      <c r="AI3555" s="70"/>
      <c r="AJ3555">
        <v>0</v>
      </c>
      <c r="AL3555" s="70"/>
      <c r="BM3555" s="135" t="s">
        <v>617</v>
      </c>
      <c r="BN3555" s="136">
        <v>0.3576388888888889</v>
      </c>
      <c r="BO3555" s="101">
        <v>3.472222222222222E-3</v>
      </c>
      <c r="BQ3555" t="s">
        <v>102</v>
      </c>
      <c r="BR3555" s="109" t="str">
        <f t="shared" si="55"/>
        <v>SH-25-3544</v>
      </c>
      <c r="BS3555" s="109" t="s">
        <v>266</v>
      </c>
      <c r="BT3555" t="s">
        <v>92</v>
      </c>
      <c r="BU3555" t="s">
        <v>7522</v>
      </c>
    </row>
    <row r="3556" spans="1:73" hidden="1">
      <c r="A3556" s="103" t="s">
        <v>7523</v>
      </c>
      <c r="B3556" s="102">
        <v>45835</v>
      </c>
      <c r="C3556" s="104">
        <f>_xlfn.ISOWEEKNUM(Tabella2[[#This Row],[Date]])</f>
        <v>26</v>
      </c>
      <c r="D3556" s="104" t="s">
        <v>255</v>
      </c>
      <c r="E3556" s="104" t="s">
        <v>256</v>
      </c>
      <c r="F3556" s="104">
        <v>40</v>
      </c>
      <c r="G3556" s="104" t="s">
        <v>257</v>
      </c>
      <c r="H3556" s="105">
        <v>10</v>
      </c>
      <c r="I3556" s="104" t="s">
        <v>258</v>
      </c>
      <c r="J3556" s="104"/>
      <c r="K3556" s="104" t="s">
        <v>80</v>
      </c>
      <c r="L3556" s="104" t="s">
        <v>259</v>
      </c>
      <c r="M3556" s="104" t="s">
        <v>276</v>
      </c>
      <c r="N3556" s="104"/>
      <c r="O3556" s="106"/>
      <c r="P3556" s="111" t="s">
        <v>322</v>
      </c>
      <c r="Q3556" s="153" t="s">
        <v>617</v>
      </c>
      <c r="R3556" s="153" t="s">
        <v>525</v>
      </c>
      <c r="S3556" s="153">
        <v>4.1666666666666657E-2</v>
      </c>
      <c r="T3556" s="153" t="s">
        <v>617</v>
      </c>
      <c r="U3556" s="153" t="s">
        <v>525</v>
      </c>
      <c r="V3556" s="153">
        <f>IF(ISBLANK(T3556),"",Tabella2[[#This Row],[ACT STOP]]-Tabella2[[#This Row],[ACT START]])</f>
        <v>4.1666666666666685E-2</v>
      </c>
      <c r="W3556" s="104" t="s">
        <v>92</v>
      </c>
      <c r="X3556" s="104" t="s">
        <v>91</v>
      </c>
      <c r="Y3556" s="110"/>
      <c r="Z3556" s="106"/>
      <c r="AA3556" s="104"/>
      <c r="AB3556" s="107"/>
      <c r="AC3556" s="72">
        <v>1</v>
      </c>
      <c r="AH3556" s="70"/>
      <c r="AI3556" s="70"/>
      <c r="AJ3556">
        <v>0</v>
      </c>
      <c r="AL3556" s="70"/>
      <c r="BM3556" s="135" t="s">
        <v>617</v>
      </c>
      <c r="BN3556" s="136" t="s">
        <v>525</v>
      </c>
      <c r="BO3556" s="101"/>
      <c r="BR3556" s="109" t="str">
        <f t="shared" si="55"/>
        <v>SH-25-3545</v>
      </c>
      <c r="BS3556" s="109" t="s">
        <v>552</v>
      </c>
      <c r="BT3556" t="s">
        <v>92</v>
      </c>
      <c r="BU3556" t="s">
        <v>7524</v>
      </c>
    </row>
    <row r="3557" spans="1:73" ht="78.75" hidden="1" customHeight="1">
      <c r="A3557" s="103" t="s">
        <v>7525</v>
      </c>
      <c r="B3557" s="102">
        <v>45835</v>
      </c>
      <c r="C3557" s="104">
        <f>_xlfn.ISOWEEKNUM(Tabella2[[#This Row],[Date]])</f>
        <v>26</v>
      </c>
      <c r="D3557" s="104" t="s">
        <v>7526</v>
      </c>
      <c r="E3557" s="104" t="s">
        <v>327</v>
      </c>
      <c r="F3557" s="104">
        <v>19</v>
      </c>
      <c r="G3557" s="104" t="s">
        <v>327</v>
      </c>
      <c r="H3557" s="105">
        <v>3</v>
      </c>
      <c r="I3557" s="104"/>
      <c r="J3557" s="104" t="s">
        <v>258</v>
      </c>
      <c r="K3557" s="104" t="s">
        <v>75</v>
      </c>
      <c r="L3557" s="104" t="s">
        <v>259</v>
      </c>
      <c r="M3557" s="104" t="s">
        <v>276</v>
      </c>
      <c r="N3557" s="104"/>
      <c r="O3557" s="106"/>
      <c r="P3557" s="111" t="s">
        <v>377</v>
      </c>
      <c r="Q3557" s="153" t="s">
        <v>617</v>
      </c>
      <c r="R3557" s="153" t="s">
        <v>525</v>
      </c>
      <c r="S3557" s="153">
        <v>4.1666666666666657E-2</v>
      </c>
      <c r="T3557" s="153">
        <v>0.31597222222222221</v>
      </c>
      <c r="U3557" s="153">
        <v>0.3576388888888889</v>
      </c>
      <c r="V3557" s="153">
        <f>IF(ISBLANK(T3557),"",Tabella2[[#This Row],[ACT STOP]]-Tabella2[[#This Row],[ACT START]])</f>
        <v>4.1666666666666685E-2</v>
      </c>
      <c r="W3557" s="104" t="s">
        <v>92</v>
      </c>
      <c r="X3557" s="104" t="s">
        <v>91</v>
      </c>
      <c r="Y3557" s="110" t="s">
        <v>7527</v>
      </c>
      <c r="Z3557" s="106"/>
      <c r="AA3557" s="104"/>
      <c r="AB3557" s="107"/>
      <c r="AC3557" s="72">
        <v>1</v>
      </c>
      <c r="AH3557" s="70"/>
      <c r="AI3557" s="70"/>
      <c r="AJ3557">
        <v>0</v>
      </c>
      <c r="AL3557" s="70"/>
      <c r="BM3557" s="135">
        <v>0.31597222222222221</v>
      </c>
      <c r="BN3557" s="136">
        <v>0.3576388888888889</v>
      </c>
      <c r="BO3557" s="101"/>
      <c r="BR3557" s="109" t="str">
        <f t="shared" si="55"/>
        <v>SH-25-3546</v>
      </c>
      <c r="BS3557" s="109" t="s">
        <v>7528</v>
      </c>
      <c r="BT3557" t="s">
        <v>92</v>
      </c>
      <c r="BU3557" t="s">
        <v>7529</v>
      </c>
    </row>
    <row r="3558" spans="1:73" hidden="1">
      <c r="A3558" s="103" t="s">
        <v>7530</v>
      </c>
      <c r="B3558" s="102">
        <v>45835</v>
      </c>
      <c r="C3558" s="104">
        <f>_xlfn.ISOWEEKNUM(Tabella2[[#This Row],[Date]])</f>
        <v>26</v>
      </c>
      <c r="D3558" s="104" t="s">
        <v>817</v>
      </c>
      <c r="E3558" s="104" t="s">
        <v>284</v>
      </c>
      <c r="F3558" s="104">
        <v>75</v>
      </c>
      <c r="G3558" s="104" t="s">
        <v>284</v>
      </c>
      <c r="H3558" s="105">
        <v>23</v>
      </c>
      <c r="I3558" s="104"/>
      <c r="J3558" s="104" t="s">
        <v>258</v>
      </c>
      <c r="K3558" s="104" t="s">
        <v>81</v>
      </c>
      <c r="L3558" s="104" t="s">
        <v>259</v>
      </c>
      <c r="M3558" s="104" t="s">
        <v>276</v>
      </c>
      <c r="N3558" s="104"/>
      <c r="O3558" s="106"/>
      <c r="P3558" s="111" t="s">
        <v>479</v>
      </c>
      <c r="Q3558" s="153" t="s">
        <v>6759</v>
      </c>
      <c r="R3558" s="153" t="s">
        <v>4368</v>
      </c>
      <c r="S3558" s="153">
        <v>4.1666666666666657E-2</v>
      </c>
      <c r="T3558" s="153" t="s">
        <v>6759</v>
      </c>
      <c r="U3558" s="153" t="s">
        <v>4368</v>
      </c>
      <c r="V3558" s="153">
        <f>IF(ISBLANK(T3558),"",Tabella2[[#This Row],[ACT STOP]]-Tabella2[[#This Row],[ACT START]])</f>
        <v>4.166666666666663E-2</v>
      </c>
      <c r="W3558" s="104" t="s">
        <v>92</v>
      </c>
      <c r="X3558" s="104" t="s">
        <v>91</v>
      </c>
      <c r="Y3558" s="110"/>
      <c r="Z3558" s="106"/>
      <c r="AA3558" s="104"/>
      <c r="AB3558" s="107"/>
      <c r="AC3558" s="72">
        <v>1</v>
      </c>
      <c r="AH3558" s="70"/>
      <c r="AI3558" s="70"/>
      <c r="AJ3558">
        <v>0</v>
      </c>
      <c r="AL3558" s="70"/>
      <c r="BM3558" s="135" t="s">
        <v>6759</v>
      </c>
      <c r="BN3558" s="136" t="s">
        <v>4368</v>
      </c>
      <c r="BO3558" s="101"/>
      <c r="BR3558" s="109" t="str">
        <f t="shared" si="55"/>
        <v>SH-25-3547</v>
      </c>
      <c r="BS3558" s="109" t="s">
        <v>358</v>
      </c>
      <c r="BT3558" t="s">
        <v>92</v>
      </c>
      <c r="BU3558" t="s">
        <v>7531</v>
      </c>
    </row>
    <row r="3559" spans="1:73" hidden="1">
      <c r="A3559" s="103" t="s">
        <v>7532</v>
      </c>
      <c r="B3559" s="102">
        <v>45835</v>
      </c>
      <c r="C3559" s="104">
        <f>_xlfn.ISOWEEKNUM(Tabella2[[#This Row],[Date]])</f>
        <v>26</v>
      </c>
      <c r="D3559" s="104" t="s">
        <v>860</v>
      </c>
      <c r="E3559" s="104" t="s">
        <v>284</v>
      </c>
      <c r="F3559" s="104">
        <v>80</v>
      </c>
      <c r="G3559" s="104" t="s">
        <v>257</v>
      </c>
      <c r="H3559" s="105">
        <v>2</v>
      </c>
      <c r="I3559" s="104"/>
      <c r="J3559" s="104" t="s">
        <v>258</v>
      </c>
      <c r="K3559" s="104" t="s">
        <v>77</v>
      </c>
      <c r="L3559" s="104" t="s">
        <v>259</v>
      </c>
      <c r="M3559" s="104" t="s">
        <v>276</v>
      </c>
      <c r="N3559" s="104"/>
      <c r="O3559" s="106"/>
      <c r="P3559" s="111" t="s">
        <v>510</v>
      </c>
      <c r="Q3559" s="153" t="s">
        <v>6759</v>
      </c>
      <c r="R3559" s="153" t="s">
        <v>4368</v>
      </c>
      <c r="S3559" s="153">
        <v>4.1666666666666657E-2</v>
      </c>
      <c r="T3559" s="153">
        <v>0.32291666666666669</v>
      </c>
      <c r="U3559" s="153">
        <v>0.375</v>
      </c>
      <c r="V3559" s="153">
        <f>IF(ISBLANK(T3559),"",Tabella2[[#This Row],[ACT STOP]]-Tabella2[[#This Row],[ACT START]])</f>
        <v>5.2083333333333315E-2</v>
      </c>
      <c r="W3559" s="104" t="s">
        <v>92</v>
      </c>
      <c r="X3559" s="104" t="s">
        <v>91</v>
      </c>
      <c r="Y3559" s="110" t="s">
        <v>7533</v>
      </c>
      <c r="Z3559" s="106"/>
      <c r="AA3559" s="104"/>
      <c r="AB3559" s="107"/>
      <c r="AC3559" s="72">
        <v>1</v>
      </c>
      <c r="AH3559" s="70"/>
      <c r="AI3559" s="70"/>
      <c r="AJ3559">
        <v>0</v>
      </c>
      <c r="AL3559" s="70"/>
      <c r="BM3559" s="135">
        <v>0.32291666666666669</v>
      </c>
      <c r="BN3559" s="136">
        <v>0.375</v>
      </c>
      <c r="BO3559" s="101"/>
      <c r="BR3559" s="109" t="str">
        <f t="shared" si="55"/>
        <v>SH-25-3548</v>
      </c>
      <c r="BS3559" s="109" t="s">
        <v>368</v>
      </c>
      <c r="BT3559" t="s">
        <v>92</v>
      </c>
      <c r="BU3559" t="s">
        <v>7534</v>
      </c>
    </row>
    <row r="3560" spans="1:73" hidden="1">
      <c r="A3560" s="103" t="s">
        <v>7535</v>
      </c>
      <c r="B3560" s="102">
        <v>45835</v>
      </c>
      <c r="C3560" s="104">
        <f>_xlfn.ISOWEEKNUM(Tabella2[[#This Row],[Date]])</f>
        <v>26</v>
      </c>
      <c r="D3560" s="104" t="s">
        <v>421</v>
      </c>
      <c r="E3560" s="104" t="s">
        <v>327</v>
      </c>
      <c r="F3560" s="104">
        <v>73</v>
      </c>
      <c r="G3560" s="104" t="s">
        <v>284</v>
      </c>
      <c r="H3560" s="105">
        <v>22</v>
      </c>
      <c r="I3560" s="104" t="s">
        <v>258</v>
      </c>
      <c r="J3560" s="104"/>
      <c r="K3560" s="104" t="s">
        <v>79</v>
      </c>
      <c r="L3560" s="104" t="s">
        <v>299</v>
      </c>
      <c r="M3560" s="104" t="s">
        <v>386</v>
      </c>
      <c r="N3560" s="104"/>
      <c r="O3560" s="108" t="str">
        <f>A3561</f>
        <v>15963</v>
      </c>
      <c r="P3560" s="111" t="s">
        <v>3963</v>
      </c>
      <c r="Q3560" s="153" t="s">
        <v>631</v>
      </c>
      <c r="R3560" s="153" t="s">
        <v>498</v>
      </c>
      <c r="S3560" s="153">
        <v>4.1666666666666657E-2</v>
      </c>
      <c r="T3560" s="153">
        <v>0.375</v>
      </c>
      <c r="U3560" s="153">
        <v>0.41666666666666669</v>
      </c>
      <c r="V3560" s="153">
        <f>IF(ISBLANK(T3560),"",Tabella2[[#This Row],[ACT STOP]]-Tabella2[[#This Row],[ACT START]])</f>
        <v>4.1666666666666685E-2</v>
      </c>
      <c r="W3560" s="104" t="s">
        <v>92</v>
      </c>
      <c r="X3560" s="104" t="s">
        <v>91</v>
      </c>
      <c r="Y3560" s="110"/>
      <c r="Z3560" s="106"/>
      <c r="AA3560" s="104"/>
      <c r="AB3560" s="107"/>
      <c r="AC3560" s="72">
        <v>1</v>
      </c>
      <c r="AH3560" s="70"/>
      <c r="AI3560" s="70"/>
      <c r="AJ3560">
        <v>0</v>
      </c>
      <c r="AL3560" s="70"/>
      <c r="BM3560" s="135">
        <v>0.375</v>
      </c>
      <c r="BN3560" s="136">
        <v>0.41666666666666669</v>
      </c>
      <c r="BO3560" s="101"/>
      <c r="BR3560" s="109" t="str">
        <f t="shared" si="55"/>
        <v>SH-25-3549</v>
      </c>
      <c r="BS3560" s="109" t="s">
        <v>295</v>
      </c>
      <c r="BT3560" t="s">
        <v>92</v>
      </c>
      <c r="BU3560" t="s">
        <v>7536</v>
      </c>
    </row>
    <row r="3561" spans="1:73" hidden="1">
      <c r="A3561" s="103" t="s">
        <v>7537</v>
      </c>
      <c r="B3561" s="102">
        <v>45835</v>
      </c>
      <c r="C3561" s="104">
        <f>_xlfn.ISOWEEKNUM(Tabella2[[#This Row],[Date]])</f>
        <v>26</v>
      </c>
      <c r="D3561" s="104" t="s">
        <v>421</v>
      </c>
      <c r="E3561" s="104" t="s">
        <v>327</v>
      </c>
      <c r="F3561" s="104">
        <v>71</v>
      </c>
      <c r="G3561" s="104" t="s">
        <v>257</v>
      </c>
      <c r="H3561" s="105">
        <v>13</v>
      </c>
      <c r="I3561" s="104" t="s">
        <v>258</v>
      </c>
      <c r="J3561" s="104"/>
      <c r="K3561" s="104" t="s">
        <v>78</v>
      </c>
      <c r="L3561" s="104" t="s">
        <v>299</v>
      </c>
      <c r="M3561" s="104" t="s">
        <v>386</v>
      </c>
      <c r="N3561" s="104"/>
      <c r="O3561" s="108" t="str">
        <f>A3560</f>
        <v>15962</v>
      </c>
      <c r="P3561" s="111" t="s">
        <v>3963</v>
      </c>
      <c r="Q3561" s="153">
        <v>0.375</v>
      </c>
      <c r="R3561" s="153">
        <v>0.41666666666666669</v>
      </c>
      <c r="S3561" s="153">
        <v>4.1666666666666657E-2</v>
      </c>
      <c r="T3561" s="153">
        <v>0.375</v>
      </c>
      <c r="U3561" s="153">
        <v>0.41666666666666669</v>
      </c>
      <c r="V3561" s="153">
        <f>IF(ISBLANK(T3561),"",Tabella2[[#This Row],[ACT STOP]]-Tabella2[[#This Row],[ACT START]])</f>
        <v>4.1666666666666685E-2</v>
      </c>
      <c r="W3561" s="104" t="s">
        <v>92</v>
      </c>
      <c r="X3561" s="104" t="s">
        <v>91</v>
      </c>
      <c r="Y3561" s="110"/>
      <c r="Z3561" s="106"/>
      <c r="AA3561" s="104"/>
      <c r="AB3561" s="107"/>
      <c r="AC3561" s="72">
        <v>1</v>
      </c>
      <c r="AH3561" s="70"/>
      <c r="AI3561" s="70"/>
      <c r="AJ3561">
        <v>0</v>
      </c>
      <c r="AL3561" s="70"/>
      <c r="BM3561" s="135">
        <v>0.375</v>
      </c>
      <c r="BN3561" s="136">
        <v>0.41666666666666669</v>
      </c>
      <c r="BO3561" s="101"/>
      <c r="BR3561" s="109" t="str">
        <f t="shared" si="55"/>
        <v>SH-25-3550</v>
      </c>
      <c r="BS3561" s="109" t="s">
        <v>427</v>
      </c>
      <c r="BT3561" t="s">
        <v>92</v>
      </c>
      <c r="BU3561" t="s">
        <v>7538</v>
      </c>
    </row>
    <row r="3562" spans="1:73" hidden="1">
      <c r="A3562" s="103" t="s">
        <v>7539</v>
      </c>
      <c r="B3562" s="102">
        <v>45835</v>
      </c>
      <c r="C3562" s="104">
        <f>_xlfn.ISOWEEKNUM(Tabella2[[#This Row],[Date]])</f>
        <v>26</v>
      </c>
      <c r="D3562" s="104" t="s">
        <v>6621</v>
      </c>
      <c r="E3562" s="104" t="s">
        <v>284</v>
      </c>
      <c r="F3562" s="104">
        <v>82</v>
      </c>
      <c r="G3562" s="104" t="s">
        <v>257</v>
      </c>
      <c r="H3562" s="105">
        <v>9</v>
      </c>
      <c r="I3562" s="104"/>
      <c r="J3562" s="104" t="s">
        <v>258</v>
      </c>
      <c r="K3562" s="104" t="s">
        <v>83</v>
      </c>
      <c r="L3562" s="104" t="s">
        <v>259</v>
      </c>
      <c r="M3562" s="104" t="s">
        <v>764</v>
      </c>
      <c r="N3562" s="104"/>
      <c r="O3562" s="106"/>
      <c r="P3562" s="111" t="s">
        <v>765</v>
      </c>
      <c r="Q3562" s="153" t="s">
        <v>631</v>
      </c>
      <c r="R3562" s="153" t="s">
        <v>498</v>
      </c>
      <c r="S3562" s="153">
        <v>4.1666666666666657E-2</v>
      </c>
      <c r="T3562" s="153" t="s">
        <v>631</v>
      </c>
      <c r="U3562" s="153" t="s">
        <v>498</v>
      </c>
      <c r="V3562" s="153">
        <f>IF(ISBLANK(T3562),"",Tabella2[[#This Row],[ACT STOP]]-Tabella2[[#This Row],[ACT START]])</f>
        <v>4.1666666666666685E-2</v>
      </c>
      <c r="W3562" s="104" t="s">
        <v>92</v>
      </c>
      <c r="X3562" s="104" t="s">
        <v>91</v>
      </c>
      <c r="Y3562" s="110"/>
      <c r="Z3562" s="106"/>
      <c r="AA3562" s="104"/>
      <c r="AB3562" s="107"/>
      <c r="AC3562" s="72">
        <v>1</v>
      </c>
      <c r="AH3562" s="70"/>
      <c r="AI3562" s="70"/>
      <c r="AJ3562">
        <v>0</v>
      </c>
      <c r="AL3562" s="70"/>
      <c r="BM3562" s="135" t="s">
        <v>631</v>
      </c>
      <c r="BN3562" s="136" t="s">
        <v>498</v>
      </c>
      <c r="BO3562" s="101"/>
      <c r="BR3562" s="109" t="str">
        <f t="shared" si="55"/>
        <v>SH-25-3551</v>
      </c>
      <c r="BS3562" s="109" t="s">
        <v>318</v>
      </c>
      <c r="BT3562" t="s">
        <v>92</v>
      </c>
      <c r="BU3562" t="s">
        <v>7540</v>
      </c>
    </row>
    <row r="3563" spans="1:73" hidden="1">
      <c r="A3563" s="103" t="s">
        <v>7541</v>
      </c>
      <c r="B3563" s="102">
        <v>45835</v>
      </c>
      <c r="C3563" s="104">
        <f>_xlfn.ISOWEEKNUM(Tabella2[[#This Row],[Date]])</f>
        <v>26</v>
      </c>
      <c r="D3563" s="104" t="s">
        <v>574</v>
      </c>
      <c r="E3563" s="104" t="s">
        <v>284</v>
      </c>
      <c r="F3563" s="104">
        <v>66</v>
      </c>
      <c r="G3563" s="104" t="s">
        <v>284</v>
      </c>
      <c r="H3563" s="105">
        <v>9</v>
      </c>
      <c r="I3563" s="104"/>
      <c r="J3563" s="104" t="s">
        <v>258</v>
      </c>
      <c r="K3563" s="104" t="s">
        <v>80</v>
      </c>
      <c r="L3563" s="104" t="s">
        <v>259</v>
      </c>
      <c r="M3563" s="104" t="s">
        <v>269</v>
      </c>
      <c r="N3563" s="104"/>
      <c r="O3563" s="106"/>
      <c r="P3563" s="111" t="s">
        <v>607</v>
      </c>
      <c r="Q3563" s="153" t="s">
        <v>631</v>
      </c>
      <c r="R3563" s="153" t="s">
        <v>498</v>
      </c>
      <c r="S3563" s="153">
        <v>4.1666666666666657E-2</v>
      </c>
      <c r="T3563" s="153" t="s">
        <v>631</v>
      </c>
      <c r="U3563" s="153" t="s">
        <v>498</v>
      </c>
      <c r="V3563" s="153">
        <f>IF(ISBLANK(T3563),"",Tabella2[[#This Row],[ACT STOP]]-Tabella2[[#This Row],[ACT START]])</f>
        <v>4.1666666666666685E-2</v>
      </c>
      <c r="W3563" s="104" t="s">
        <v>92</v>
      </c>
      <c r="X3563" s="104" t="s">
        <v>91</v>
      </c>
      <c r="Y3563" s="110"/>
      <c r="Z3563" s="106"/>
      <c r="AA3563" s="104"/>
      <c r="AB3563" s="107"/>
      <c r="AC3563" s="72">
        <v>1</v>
      </c>
      <c r="AH3563" s="70"/>
      <c r="AI3563" s="70"/>
      <c r="AJ3563">
        <v>0</v>
      </c>
      <c r="AL3563" s="70"/>
      <c r="BM3563" s="135" t="s">
        <v>631</v>
      </c>
      <c r="BN3563" s="136" t="s">
        <v>498</v>
      </c>
      <c r="BO3563" s="101"/>
      <c r="BR3563" s="109" t="str">
        <f t="shared" si="55"/>
        <v>SH-25-3552</v>
      </c>
      <c r="BS3563" s="109" t="s">
        <v>339</v>
      </c>
      <c r="BT3563" t="s">
        <v>92</v>
      </c>
      <c r="BU3563" t="s">
        <v>7542</v>
      </c>
    </row>
    <row r="3564" spans="1:73" hidden="1">
      <c r="A3564" s="103" t="s">
        <v>7543</v>
      </c>
      <c r="B3564" s="102">
        <v>45838</v>
      </c>
      <c r="C3564" s="104">
        <f>_xlfn.ISOWEEKNUM(Tabella2[[#This Row],[Date]])</f>
        <v>27</v>
      </c>
      <c r="D3564" s="104" t="s">
        <v>817</v>
      </c>
      <c r="E3564" s="104" t="s">
        <v>284</v>
      </c>
      <c r="F3564" s="104">
        <v>72</v>
      </c>
      <c r="G3564" s="104" t="s">
        <v>284</v>
      </c>
      <c r="H3564" s="105">
        <v>23</v>
      </c>
      <c r="I3564" s="104"/>
      <c r="J3564" s="104" t="s">
        <v>258</v>
      </c>
      <c r="K3564" s="104" t="s">
        <v>77</v>
      </c>
      <c r="L3564" s="104" t="s">
        <v>259</v>
      </c>
      <c r="M3564" s="104" t="s">
        <v>276</v>
      </c>
      <c r="N3564" s="104"/>
      <c r="O3564" s="106"/>
      <c r="P3564" s="111" t="s">
        <v>2896</v>
      </c>
      <c r="Q3564" s="153" t="s">
        <v>605</v>
      </c>
      <c r="R3564" s="153" t="s">
        <v>285</v>
      </c>
      <c r="S3564" s="153">
        <v>4.1666666666666657E-2</v>
      </c>
      <c r="T3564" s="153"/>
      <c r="U3564" s="153"/>
      <c r="V3564" s="153" t="str">
        <f>IF(ISBLANK(T3564),"",Tabella2[[#This Row],[ACT STOP]]-Tabella2[[#This Row],[ACT START]])</f>
        <v/>
      </c>
      <c r="W3564" s="104" t="s">
        <v>138</v>
      </c>
      <c r="X3564" s="104" t="s">
        <v>146</v>
      </c>
      <c r="Y3564" s="110"/>
      <c r="Z3564" s="106"/>
      <c r="AA3564" s="104"/>
      <c r="AB3564" s="107"/>
      <c r="AC3564" s="72">
        <v>0</v>
      </c>
      <c r="AH3564" s="70"/>
      <c r="AI3564" s="70"/>
      <c r="AJ3564">
        <v>0</v>
      </c>
      <c r="AL3564" s="70"/>
      <c r="BL3564" t="s">
        <v>7544</v>
      </c>
      <c r="BM3564" s="135">
        <v>0</v>
      </c>
      <c r="BN3564" s="136">
        <v>0</v>
      </c>
      <c r="BO3564" s="101"/>
      <c r="BR3564" s="109" t="str">
        <f t="shared" si="55"/>
        <v>SH-25-3553</v>
      </c>
      <c r="BS3564" s="109" t="s">
        <v>358</v>
      </c>
      <c r="BT3564" t="s">
        <v>138</v>
      </c>
      <c r="BU3564" t="s">
        <v>7545</v>
      </c>
    </row>
    <row r="3565" spans="1:73" hidden="1">
      <c r="A3565" s="103" t="s">
        <v>7546</v>
      </c>
      <c r="B3565" s="102">
        <v>45838</v>
      </c>
      <c r="C3565" s="104">
        <f>_xlfn.ISOWEEKNUM(Tabella2[[#This Row],[Date]])</f>
        <v>27</v>
      </c>
      <c r="D3565" s="104" t="s">
        <v>7547</v>
      </c>
      <c r="E3565" s="104" t="s">
        <v>327</v>
      </c>
      <c r="F3565" s="104">
        <v>58</v>
      </c>
      <c r="G3565" s="104" t="s">
        <v>257</v>
      </c>
      <c r="H3565" s="105">
        <v>3</v>
      </c>
      <c r="I3565" s="104"/>
      <c r="J3565" s="104" t="s">
        <v>258</v>
      </c>
      <c r="K3565" s="104" t="s">
        <v>75</v>
      </c>
      <c r="L3565" s="104" t="s">
        <v>259</v>
      </c>
      <c r="M3565" s="104" t="s">
        <v>276</v>
      </c>
      <c r="N3565" s="104"/>
      <c r="O3565" s="106"/>
      <c r="P3565" s="111" t="s">
        <v>377</v>
      </c>
      <c r="Q3565" s="153" t="s">
        <v>866</v>
      </c>
      <c r="R3565" s="153" t="s">
        <v>307</v>
      </c>
      <c r="S3565" s="153">
        <v>4.1666666666666657E-2</v>
      </c>
      <c r="T3565" s="153"/>
      <c r="U3565" s="153"/>
      <c r="V3565" s="153" t="str">
        <f>IF(ISBLANK(T3565),"",Tabella2[[#This Row],[ACT STOP]]-Tabella2[[#This Row],[ACT START]])</f>
        <v/>
      </c>
      <c r="W3565" s="104" t="s">
        <v>116</v>
      </c>
      <c r="X3565" s="104" t="s">
        <v>113</v>
      </c>
      <c r="Y3565" s="110"/>
      <c r="Z3565" s="106"/>
      <c r="AA3565" s="104"/>
      <c r="AB3565" s="107"/>
      <c r="AC3565" s="72">
        <v>0</v>
      </c>
      <c r="AH3565" s="70"/>
      <c r="AI3565" s="70"/>
      <c r="AJ3565">
        <v>0</v>
      </c>
      <c r="AL3565" s="70"/>
      <c r="BL3565" t="s">
        <v>7548</v>
      </c>
      <c r="BM3565" s="135">
        <v>0</v>
      </c>
      <c r="BN3565" s="136">
        <v>0</v>
      </c>
      <c r="BO3565" s="101"/>
      <c r="BR3565" s="109" t="str">
        <f t="shared" si="55"/>
        <v>SH-25-3554</v>
      </c>
      <c r="BS3565" s="109" t="s">
        <v>757</v>
      </c>
      <c r="BT3565" t="s">
        <v>116</v>
      </c>
      <c r="BU3565" t="s">
        <v>7549</v>
      </c>
    </row>
    <row r="3566" spans="1:73" hidden="1">
      <c r="A3566" s="103" t="s">
        <v>7550</v>
      </c>
      <c r="B3566" s="102">
        <v>45835</v>
      </c>
      <c r="C3566" s="104">
        <f>_xlfn.ISOWEEKNUM(Tabella2[[#This Row],[Date]])</f>
        <v>26</v>
      </c>
      <c r="D3566" s="104" t="s">
        <v>817</v>
      </c>
      <c r="E3566" s="104" t="s">
        <v>284</v>
      </c>
      <c r="F3566" s="104">
        <v>73</v>
      </c>
      <c r="G3566" s="104" t="s">
        <v>257</v>
      </c>
      <c r="H3566" s="105">
        <v>14</v>
      </c>
      <c r="I3566" s="104"/>
      <c r="J3566" s="104" t="s">
        <v>258</v>
      </c>
      <c r="K3566" s="104" t="s">
        <v>75</v>
      </c>
      <c r="L3566" s="104" t="s">
        <v>259</v>
      </c>
      <c r="M3566" s="104" t="s">
        <v>276</v>
      </c>
      <c r="N3566" s="104"/>
      <c r="O3566" s="106"/>
      <c r="P3566" s="111" t="s">
        <v>479</v>
      </c>
      <c r="Q3566" s="153" t="s">
        <v>631</v>
      </c>
      <c r="R3566" s="153" t="s">
        <v>498</v>
      </c>
      <c r="S3566" s="153">
        <v>4.1666666666666657E-2</v>
      </c>
      <c r="T3566" s="153">
        <v>0.375</v>
      </c>
      <c r="U3566" s="153">
        <v>0.41666666666666669</v>
      </c>
      <c r="V3566" s="153">
        <f>IF(ISBLANK(T3566),"",Tabella2[[#This Row],[ACT STOP]]-Tabella2[[#This Row],[ACT START]])</f>
        <v>4.1666666666666685E-2</v>
      </c>
      <c r="W3566" s="104" t="s">
        <v>92</v>
      </c>
      <c r="X3566" s="104" t="s">
        <v>91</v>
      </c>
      <c r="Y3566" s="110"/>
      <c r="Z3566" s="106"/>
      <c r="AA3566" s="104"/>
      <c r="AB3566" s="107"/>
      <c r="AC3566" s="72">
        <v>1</v>
      </c>
      <c r="AH3566" s="70"/>
      <c r="AI3566" s="70"/>
      <c r="AJ3566">
        <v>0</v>
      </c>
      <c r="AL3566" s="70"/>
      <c r="BM3566" s="135">
        <v>0.375</v>
      </c>
      <c r="BN3566" s="136">
        <v>0.41666666666666669</v>
      </c>
      <c r="BO3566" s="101"/>
      <c r="BR3566" s="109" t="str">
        <f t="shared" si="55"/>
        <v>SH-25-3555</v>
      </c>
      <c r="BS3566" s="109" t="s">
        <v>372</v>
      </c>
      <c r="BT3566" t="s">
        <v>92</v>
      </c>
      <c r="BU3566" t="s">
        <v>7551</v>
      </c>
    </row>
    <row r="3567" spans="1:73" hidden="1">
      <c r="A3567" s="103" t="s">
        <v>7552</v>
      </c>
      <c r="B3567" s="102">
        <v>45835</v>
      </c>
      <c r="C3567" s="104">
        <f>_xlfn.ISOWEEKNUM(Tabella2[[#This Row],[Date]])</f>
        <v>26</v>
      </c>
      <c r="D3567" s="104" t="s">
        <v>574</v>
      </c>
      <c r="E3567" s="104" t="s">
        <v>284</v>
      </c>
      <c r="F3567" s="104">
        <v>67</v>
      </c>
      <c r="G3567" s="104" t="s">
        <v>257</v>
      </c>
      <c r="H3567" s="105">
        <v>1</v>
      </c>
      <c r="I3567" s="104"/>
      <c r="J3567" s="104" t="s">
        <v>258</v>
      </c>
      <c r="K3567" s="104" t="s">
        <v>81</v>
      </c>
      <c r="L3567" s="104" t="s">
        <v>259</v>
      </c>
      <c r="M3567" s="104" t="s">
        <v>269</v>
      </c>
      <c r="N3567" s="104"/>
      <c r="O3567" s="106"/>
      <c r="P3567" s="111" t="s">
        <v>607</v>
      </c>
      <c r="Q3567" s="153" t="s">
        <v>7553</v>
      </c>
      <c r="R3567" s="153" t="s">
        <v>540</v>
      </c>
      <c r="S3567" s="153">
        <v>4.1666666666666657E-2</v>
      </c>
      <c r="T3567" s="153">
        <v>0.38194444444444442</v>
      </c>
      <c r="U3567" s="153">
        <v>0.4236111111111111</v>
      </c>
      <c r="V3567" s="153">
        <f>IF(ISBLANK(T3567),"",Tabella2[[#This Row],[ACT STOP]]-Tabella2[[#This Row],[ACT START]])</f>
        <v>4.1666666666666685E-2</v>
      </c>
      <c r="W3567" s="104" t="s">
        <v>92</v>
      </c>
      <c r="X3567" s="104" t="s">
        <v>91</v>
      </c>
      <c r="Y3567" s="110"/>
      <c r="Z3567" s="106"/>
      <c r="AA3567" s="104"/>
      <c r="AB3567" s="107"/>
      <c r="AC3567" s="72">
        <v>1</v>
      </c>
      <c r="AH3567" s="70"/>
      <c r="AI3567" s="70"/>
      <c r="AJ3567">
        <v>0</v>
      </c>
      <c r="AL3567" s="70"/>
      <c r="BM3567" s="135">
        <v>0.38194444444444442</v>
      </c>
      <c r="BN3567" s="136">
        <v>0.4236111111111111</v>
      </c>
      <c r="BO3567" s="101"/>
      <c r="BR3567" s="109" t="str">
        <f t="shared" si="55"/>
        <v>SH-25-3556</v>
      </c>
      <c r="BS3567" s="109" t="s">
        <v>332</v>
      </c>
      <c r="BT3567" t="s">
        <v>92</v>
      </c>
      <c r="BU3567" t="s">
        <v>7554</v>
      </c>
    </row>
    <row r="3568" spans="1:73" ht="31.5" hidden="1" customHeight="1">
      <c r="A3568" s="103" t="s">
        <v>7555</v>
      </c>
      <c r="B3568" s="102">
        <v>45835</v>
      </c>
      <c r="C3568" s="104">
        <f>_xlfn.ISOWEEKNUM(Tabella2[[#This Row],[Date]])</f>
        <v>26</v>
      </c>
      <c r="D3568" s="104" t="s">
        <v>195</v>
      </c>
      <c r="E3568" s="104" t="s">
        <v>327</v>
      </c>
      <c r="F3568" s="104">
        <v>1</v>
      </c>
      <c r="G3568" s="104" t="s">
        <v>327</v>
      </c>
      <c r="H3568" s="105">
        <v>20</v>
      </c>
      <c r="I3568" s="104"/>
      <c r="J3568" s="104" t="s">
        <v>258</v>
      </c>
      <c r="K3568" s="104" t="s">
        <v>77</v>
      </c>
      <c r="L3568" s="104" t="s">
        <v>259</v>
      </c>
      <c r="M3568" s="104" t="s">
        <v>276</v>
      </c>
      <c r="N3568" s="104"/>
      <c r="O3568" s="106"/>
      <c r="P3568" s="111" t="s">
        <v>377</v>
      </c>
      <c r="Q3568" s="153" t="s">
        <v>498</v>
      </c>
      <c r="R3568" s="153" t="s">
        <v>499</v>
      </c>
      <c r="S3568" s="153">
        <v>4.1666666666666657E-2</v>
      </c>
      <c r="T3568" s="153">
        <v>0.41666666666666669</v>
      </c>
      <c r="U3568" s="153">
        <v>0.45833333333333331</v>
      </c>
      <c r="V3568" s="153">
        <f>IF(ISBLANK(T3568),"",Tabella2[[#This Row],[ACT STOP]]-Tabella2[[#This Row],[ACT START]])</f>
        <v>4.166666666666663E-2</v>
      </c>
      <c r="W3568" s="104" t="s">
        <v>92</v>
      </c>
      <c r="X3568" s="104" t="s">
        <v>91</v>
      </c>
      <c r="Y3568" s="110" t="s">
        <v>7556</v>
      </c>
      <c r="Z3568" s="106"/>
      <c r="AA3568" s="104"/>
      <c r="AB3568" s="107"/>
      <c r="AC3568" s="72">
        <v>1</v>
      </c>
      <c r="AH3568" s="70"/>
      <c r="AI3568" s="70"/>
      <c r="AJ3568">
        <v>0</v>
      </c>
      <c r="AL3568" s="70"/>
      <c r="BM3568" s="135">
        <v>0.41666666666666669</v>
      </c>
      <c r="BN3568" s="136">
        <v>0.45833333333333331</v>
      </c>
      <c r="BO3568" s="101"/>
      <c r="BR3568" s="109" t="str">
        <f t="shared" si="55"/>
        <v>SH-25-3557</v>
      </c>
      <c r="BS3568" s="109" t="s">
        <v>1366</v>
      </c>
      <c r="BT3568" t="s">
        <v>92</v>
      </c>
      <c r="BU3568" t="s">
        <v>7557</v>
      </c>
    </row>
    <row r="3569" spans="1:73" hidden="1">
      <c r="A3569" s="103" t="s">
        <v>7558</v>
      </c>
      <c r="B3569" s="102">
        <v>45835</v>
      </c>
      <c r="C3569" s="104">
        <f>_xlfn.ISOWEEKNUM(Tabella2[[#This Row],[Date]])</f>
        <v>26</v>
      </c>
      <c r="D3569" s="104" t="s">
        <v>3529</v>
      </c>
      <c r="E3569" s="104" t="s">
        <v>284</v>
      </c>
      <c r="F3569" s="104">
        <v>69</v>
      </c>
      <c r="G3569" s="104" t="s">
        <v>257</v>
      </c>
      <c r="H3569" s="105">
        <v>5</v>
      </c>
      <c r="I3569" s="104"/>
      <c r="J3569" s="104" t="s">
        <v>258</v>
      </c>
      <c r="K3569" s="104" t="s">
        <v>79</v>
      </c>
      <c r="L3569" s="104" t="s">
        <v>299</v>
      </c>
      <c r="M3569" s="104" t="s">
        <v>276</v>
      </c>
      <c r="N3569" s="104"/>
      <c r="O3569" s="108" t="str">
        <f>A990</f>
        <v>13392</v>
      </c>
      <c r="P3569" s="111" t="s">
        <v>635</v>
      </c>
      <c r="Q3569" s="153" t="s">
        <v>263</v>
      </c>
      <c r="R3569" s="153" t="s">
        <v>504</v>
      </c>
      <c r="S3569" s="153">
        <v>4.1666666666666657E-2</v>
      </c>
      <c r="T3569" s="153" t="s">
        <v>263</v>
      </c>
      <c r="U3569" s="153" t="s">
        <v>504</v>
      </c>
      <c r="V3569" s="153">
        <f>IF(ISBLANK(T3569),"",Tabella2[[#This Row],[ACT STOP]]-Tabella2[[#This Row],[ACT START]])</f>
        <v>4.1666666666666685E-2</v>
      </c>
      <c r="W3569" s="104" t="s">
        <v>92</v>
      </c>
      <c r="X3569" s="104" t="s">
        <v>91</v>
      </c>
      <c r="Y3569" s="110"/>
      <c r="Z3569" s="106"/>
      <c r="AA3569" s="104"/>
      <c r="AB3569" s="107"/>
      <c r="AC3569" s="72">
        <v>1</v>
      </c>
      <c r="AH3569" s="70"/>
      <c r="AI3569" s="70"/>
      <c r="AJ3569">
        <v>0</v>
      </c>
      <c r="AL3569" s="70"/>
      <c r="BM3569" s="135" t="s">
        <v>263</v>
      </c>
      <c r="BN3569" s="136" t="s">
        <v>504</v>
      </c>
      <c r="BO3569" s="101"/>
      <c r="BR3569" s="109" t="str">
        <f t="shared" si="55"/>
        <v>SH-25-3558</v>
      </c>
      <c r="BS3569" s="109" t="s">
        <v>416</v>
      </c>
      <c r="BT3569" t="s">
        <v>92</v>
      </c>
      <c r="BU3569" t="s">
        <v>7559</v>
      </c>
    </row>
    <row r="3570" spans="1:73" hidden="1">
      <c r="A3570" s="103" t="s">
        <v>7560</v>
      </c>
      <c r="B3570" s="102">
        <v>45835</v>
      </c>
      <c r="C3570" s="104">
        <f>_xlfn.ISOWEEKNUM(Tabella2[[#This Row],[Date]])</f>
        <v>26</v>
      </c>
      <c r="D3570" s="104" t="s">
        <v>509</v>
      </c>
      <c r="E3570" s="104" t="s">
        <v>284</v>
      </c>
      <c r="F3570" s="104">
        <v>71</v>
      </c>
      <c r="G3570" s="104" t="s">
        <v>257</v>
      </c>
      <c r="H3570" s="105">
        <v>12</v>
      </c>
      <c r="I3570" s="104"/>
      <c r="J3570" s="104" t="s">
        <v>258</v>
      </c>
      <c r="K3570" s="104" t="s">
        <v>83</v>
      </c>
      <c r="L3570" s="104" t="s">
        <v>299</v>
      </c>
      <c r="M3570" s="104" t="s">
        <v>276</v>
      </c>
      <c r="N3570" s="104"/>
      <c r="O3570" s="108" t="str">
        <f>A991</f>
        <v>13393</v>
      </c>
      <c r="P3570" s="111" t="s">
        <v>664</v>
      </c>
      <c r="Q3570" s="153" t="s">
        <v>263</v>
      </c>
      <c r="R3570" s="153" t="s">
        <v>504</v>
      </c>
      <c r="S3570" s="153">
        <v>4.1666666666666657E-2</v>
      </c>
      <c r="T3570" s="153" t="s">
        <v>263</v>
      </c>
      <c r="U3570" s="153" t="s">
        <v>504</v>
      </c>
      <c r="V3570" s="153">
        <f>IF(ISBLANK(T3570),"",Tabella2[[#This Row],[ACT STOP]]-Tabella2[[#This Row],[ACT START]])</f>
        <v>4.1666666666666685E-2</v>
      </c>
      <c r="W3570" s="104" t="s">
        <v>92</v>
      </c>
      <c r="X3570" s="104" t="s">
        <v>91</v>
      </c>
      <c r="Y3570" s="110"/>
      <c r="Z3570" s="106"/>
      <c r="AA3570" s="104"/>
      <c r="AB3570" s="107"/>
      <c r="AC3570" s="72">
        <v>1</v>
      </c>
      <c r="AH3570" s="70"/>
      <c r="AI3570" s="70"/>
      <c r="AJ3570">
        <v>0</v>
      </c>
      <c r="AL3570" s="70"/>
      <c r="BM3570" s="135" t="s">
        <v>263</v>
      </c>
      <c r="BN3570" s="136" t="s">
        <v>504</v>
      </c>
      <c r="BO3570" s="101"/>
      <c r="BR3570" s="109" t="str">
        <f t="shared" si="55"/>
        <v>SH-25-3559</v>
      </c>
      <c r="BS3570" s="109" t="s">
        <v>266</v>
      </c>
      <c r="BT3570" t="s">
        <v>92</v>
      </c>
      <c r="BU3570" t="s">
        <v>7561</v>
      </c>
    </row>
    <row r="3571" spans="1:73" hidden="1">
      <c r="A3571" s="103" t="s">
        <v>7562</v>
      </c>
      <c r="B3571" s="102">
        <v>45835</v>
      </c>
      <c r="C3571" s="104">
        <f>_xlfn.ISOWEEKNUM(Tabella2[[#This Row],[Date]])</f>
        <v>26</v>
      </c>
      <c r="D3571" s="104" t="s">
        <v>817</v>
      </c>
      <c r="E3571" s="104" t="s">
        <v>284</v>
      </c>
      <c r="F3571" s="104">
        <v>72</v>
      </c>
      <c r="G3571" s="104" t="s">
        <v>257</v>
      </c>
      <c r="H3571" s="105">
        <v>32</v>
      </c>
      <c r="I3571" s="104"/>
      <c r="J3571" s="104" t="s">
        <v>258</v>
      </c>
      <c r="K3571" s="104" t="s">
        <v>75</v>
      </c>
      <c r="L3571" s="104" t="s">
        <v>259</v>
      </c>
      <c r="M3571" s="104" t="s">
        <v>276</v>
      </c>
      <c r="N3571" s="104"/>
      <c r="O3571" s="106"/>
      <c r="P3571" s="111" t="s">
        <v>479</v>
      </c>
      <c r="Q3571" s="153" t="s">
        <v>263</v>
      </c>
      <c r="R3571" s="153" t="s">
        <v>504</v>
      </c>
      <c r="S3571" s="153">
        <v>4.1666666666666657E-2</v>
      </c>
      <c r="T3571" s="153">
        <v>0.4375</v>
      </c>
      <c r="U3571" s="153">
        <v>0.47916666666666669</v>
      </c>
      <c r="V3571" s="153">
        <f>IF(ISBLANK(T3571),"",Tabella2[[#This Row],[ACT STOP]]-Tabella2[[#This Row],[ACT START]])</f>
        <v>4.1666666666666685E-2</v>
      </c>
      <c r="W3571" s="104" t="s">
        <v>92</v>
      </c>
      <c r="X3571" s="104" t="s">
        <v>91</v>
      </c>
      <c r="Y3571" s="110" t="s">
        <v>7563</v>
      </c>
      <c r="Z3571" s="106"/>
      <c r="AA3571" s="104"/>
      <c r="AB3571" s="107"/>
      <c r="AC3571" s="72">
        <v>1</v>
      </c>
      <c r="AH3571" s="70"/>
      <c r="AI3571" s="70"/>
      <c r="AJ3571">
        <v>0</v>
      </c>
      <c r="AL3571" s="70"/>
      <c r="BM3571" s="135">
        <v>0.4375</v>
      </c>
      <c r="BN3571" s="136">
        <v>0.47916666666666669</v>
      </c>
      <c r="BO3571" s="101"/>
      <c r="BR3571" s="109" t="str">
        <f t="shared" si="55"/>
        <v>SH-25-3560</v>
      </c>
      <c r="BS3571" s="109" t="s">
        <v>356</v>
      </c>
      <c r="BT3571" t="s">
        <v>92</v>
      </c>
      <c r="BU3571" t="s">
        <v>7564</v>
      </c>
    </row>
    <row r="3572" spans="1:73" hidden="1">
      <c r="A3572" s="103" t="s">
        <v>7565</v>
      </c>
      <c r="B3572" s="102">
        <v>45835</v>
      </c>
      <c r="C3572" s="104">
        <f>_xlfn.ISOWEEKNUM(Tabella2[[#This Row],[Date]])</f>
        <v>26</v>
      </c>
      <c r="D3572" s="104" t="s">
        <v>817</v>
      </c>
      <c r="E3572" s="104" t="s">
        <v>284</v>
      </c>
      <c r="F3572" s="104">
        <v>74</v>
      </c>
      <c r="G3572" s="104" t="s">
        <v>257</v>
      </c>
      <c r="H3572" s="105">
        <v>10</v>
      </c>
      <c r="I3572" s="104"/>
      <c r="J3572" s="104" t="s">
        <v>258</v>
      </c>
      <c r="K3572" s="104" t="s">
        <v>81</v>
      </c>
      <c r="L3572" s="104" t="s">
        <v>259</v>
      </c>
      <c r="M3572" s="104" t="s">
        <v>276</v>
      </c>
      <c r="N3572" s="104"/>
      <c r="O3572" s="106"/>
      <c r="P3572" s="111" t="s">
        <v>479</v>
      </c>
      <c r="Q3572" s="153" t="s">
        <v>7566</v>
      </c>
      <c r="R3572" s="153" t="s">
        <v>4384</v>
      </c>
      <c r="S3572" s="153">
        <v>4.1666666666666657E-2</v>
      </c>
      <c r="T3572" s="153">
        <v>0.44444444444444442</v>
      </c>
      <c r="U3572" s="153">
        <v>0.4861111111111111</v>
      </c>
      <c r="V3572" s="153">
        <f>IF(ISBLANK(T3572),"",Tabella2[[#This Row],[ACT STOP]]-Tabella2[[#This Row],[ACT START]])</f>
        <v>4.1666666666666685E-2</v>
      </c>
      <c r="W3572" s="104" t="s">
        <v>92</v>
      </c>
      <c r="X3572" s="104" t="s">
        <v>91</v>
      </c>
      <c r="Y3572" s="110"/>
      <c r="Z3572" s="106"/>
      <c r="AA3572" s="104"/>
      <c r="AB3572" s="107"/>
      <c r="AC3572" s="72">
        <v>1</v>
      </c>
      <c r="AH3572" s="70"/>
      <c r="AI3572" s="70"/>
      <c r="AJ3572">
        <v>0</v>
      </c>
      <c r="AL3572" s="70"/>
      <c r="BM3572" s="135">
        <v>0.44444444444444442</v>
      </c>
      <c r="BN3572" s="136">
        <v>0.4861111111111111</v>
      </c>
      <c r="BO3572" s="101">
        <v>6.9444444444444441E-3</v>
      </c>
      <c r="BQ3572" t="s">
        <v>102</v>
      </c>
      <c r="BR3572" s="109" t="str">
        <f t="shared" si="55"/>
        <v>SH-25-3561</v>
      </c>
      <c r="BS3572" s="109" t="s">
        <v>552</v>
      </c>
      <c r="BT3572" t="s">
        <v>92</v>
      </c>
      <c r="BU3572" t="s">
        <v>7567</v>
      </c>
    </row>
    <row r="3573" spans="1:73" hidden="1">
      <c r="A3573" s="103" t="s">
        <v>7568</v>
      </c>
      <c r="B3573" s="102">
        <v>45835</v>
      </c>
      <c r="C3573" s="104">
        <f>_xlfn.ISOWEEKNUM(Tabella2[[#This Row],[Date]])</f>
        <v>26</v>
      </c>
      <c r="D3573" s="104" t="s">
        <v>523</v>
      </c>
      <c r="E3573" s="104" t="s">
        <v>284</v>
      </c>
      <c r="F3573" s="104">
        <v>63</v>
      </c>
      <c r="G3573" s="104" t="s">
        <v>284</v>
      </c>
      <c r="H3573" s="105">
        <v>9</v>
      </c>
      <c r="I3573" s="104"/>
      <c r="J3573" s="104" t="s">
        <v>258</v>
      </c>
      <c r="K3573" s="104" t="s">
        <v>79</v>
      </c>
      <c r="L3573" s="104" t="s">
        <v>299</v>
      </c>
      <c r="M3573" s="104" t="s">
        <v>386</v>
      </c>
      <c r="N3573" s="104"/>
      <c r="O3573" s="108" t="str">
        <f>A3574</f>
        <v>15976</v>
      </c>
      <c r="P3573" s="111" t="s">
        <v>2209</v>
      </c>
      <c r="Q3573" s="153" t="s">
        <v>511</v>
      </c>
      <c r="R3573" s="153" t="s">
        <v>549</v>
      </c>
      <c r="S3573" s="153">
        <v>4.1666666666666657E-2</v>
      </c>
      <c r="T3573" s="153" t="s">
        <v>511</v>
      </c>
      <c r="U3573" s="153">
        <v>0.53472222222222221</v>
      </c>
      <c r="V3573" s="153">
        <f>IF(ISBLANK(T3573),"",Tabella2[[#This Row],[ACT STOP]]-Tabella2[[#This Row],[ACT START]])</f>
        <v>3.472222222222221E-2</v>
      </c>
      <c r="W3573" s="104" t="s">
        <v>92</v>
      </c>
      <c r="X3573" s="104" t="s">
        <v>91</v>
      </c>
      <c r="Y3573" s="110"/>
      <c r="Z3573" s="106"/>
      <c r="AA3573" s="104"/>
      <c r="AB3573" s="107"/>
      <c r="AC3573" s="72">
        <v>1</v>
      </c>
      <c r="AH3573" s="70"/>
      <c r="AI3573" s="70"/>
      <c r="AJ3573">
        <v>0</v>
      </c>
      <c r="AL3573" s="70"/>
      <c r="BM3573" s="135" t="s">
        <v>511</v>
      </c>
      <c r="BN3573" s="136">
        <v>0.53472222222222221</v>
      </c>
      <c r="BO3573" s="101"/>
      <c r="BR3573" s="109" t="str">
        <f t="shared" si="55"/>
        <v>SH-25-3562</v>
      </c>
      <c r="BS3573" s="109" t="s">
        <v>339</v>
      </c>
      <c r="BT3573" t="s">
        <v>92</v>
      </c>
      <c r="BU3573" t="s">
        <v>7569</v>
      </c>
    </row>
    <row r="3574" spans="1:73" hidden="1">
      <c r="A3574" s="103" t="s">
        <v>7570</v>
      </c>
      <c r="B3574" s="102">
        <v>45835</v>
      </c>
      <c r="C3574" s="104">
        <f>_xlfn.ISOWEEKNUM(Tabella2[[#This Row],[Date]])</f>
        <v>26</v>
      </c>
      <c r="D3574" s="104" t="s">
        <v>523</v>
      </c>
      <c r="E3574" s="104" t="s">
        <v>284</v>
      </c>
      <c r="F3574" s="104">
        <v>62</v>
      </c>
      <c r="G3574" s="104" t="s">
        <v>257</v>
      </c>
      <c r="H3574" s="105">
        <v>14</v>
      </c>
      <c r="I3574" s="104"/>
      <c r="J3574" s="104" t="s">
        <v>258</v>
      </c>
      <c r="K3574" s="104" t="s">
        <v>78</v>
      </c>
      <c r="L3574" s="104" t="s">
        <v>299</v>
      </c>
      <c r="M3574" s="104" t="s">
        <v>386</v>
      </c>
      <c r="N3574" s="104"/>
      <c r="O3574" s="108" t="str">
        <f>A3573</f>
        <v>15975</v>
      </c>
      <c r="P3574" s="111" t="s">
        <v>2209</v>
      </c>
      <c r="Q3574" s="153">
        <v>0.5</v>
      </c>
      <c r="R3574" s="153">
        <v>0.54166666666666663</v>
      </c>
      <c r="S3574" s="153">
        <v>4.1666666666666657E-2</v>
      </c>
      <c r="T3574" s="153" t="s">
        <v>511</v>
      </c>
      <c r="U3574" s="153">
        <v>0.53472222222222221</v>
      </c>
      <c r="V3574" s="153">
        <f>IF(ISBLANK(T3574),"",Tabella2[[#This Row],[ACT STOP]]-Tabella2[[#This Row],[ACT START]])</f>
        <v>3.472222222222221E-2</v>
      </c>
      <c r="W3574" s="104" t="s">
        <v>92</v>
      </c>
      <c r="X3574" s="104" t="s">
        <v>91</v>
      </c>
      <c r="Y3574" s="110"/>
      <c r="Z3574" s="106"/>
      <c r="AA3574" s="104"/>
      <c r="AB3574" s="107"/>
      <c r="AC3574" s="72">
        <v>1</v>
      </c>
      <c r="AH3574" s="70"/>
      <c r="AI3574" s="70"/>
      <c r="AJ3574">
        <v>0</v>
      </c>
      <c r="AL3574" s="70"/>
      <c r="BM3574" s="135" t="s">
        <v>511</v>
      </c>
      <c r="BN3574" s="136">
        <v>0.53472222222222221</v>
      </c>
      <c r="BO3574" s="101"/>
      <c r="BR3574" s="109" t="str">
        <f t="shared" si="55"/>
        <v>SH-25-3563</v>
      </c>
      <c r="BS3574" s="109" t="s">
        <v>372</v>
      </c>
      <c r="BT3574" t="s">
        <v>92</v>
      </c>
      <c r="BU3574" t="s">
        <v>7571</v>
      </c>
    </row>
    <row r="3575" spans="1:73" hidden="1">
      <c r="A3575" s="103" t="s">
        <v>7572</v>
      </c>
      <c r="B3575" s="102">
        <v>45835</v>
      </c>
      <c r="C3575" s="104">
        <f>_xlfn.ISOWEEKNUM(Tabella2[[#This Row],[Date]])</f>
        <v>26</v>
      </c>
      <c r="D3575" s="104" t="s">
        <v>509</v>
      </c>
      <c r="E3575" s="104" t="s">
        <v>284</v>
      </c>
      <c r="F3575" s="104">
        <v>70</v>
      </c>
      <c r="G3575" s="104" t="s">
        <v>257</v>
      </c>
      <c r="H3575" s="105">
        <v>1</v>
      </c>
      <c r="I3575" s="104"/>
      <c r="J3575" s="104" t="s">
        <v>258</v>
      </c>
      <c r="K3575" s="104" t="s">
        <v>83</v>
      </c>
      <c r="L3575" s="104" t="s">
        <v>299</v>
      </c>
      <c r="M3575" s="104" t="s">
        <v>276</v>
      </c>
      <c r="N3575" s="104"/>
      <c r="O3575" s="108" t="str">
        <f>A992</f>
        <v>13394</v>
      </c>
      <c r="P3575" s="111" t="s">
        <v>664</v>
      </c>
      <c r="Q3575" s="153" t="s">
        <v>511</v>
      </c>
      <c r="R3575" s="153" t="s">
        <v>549</v>
      </c>
      <c r="S3575" s="153">
        <v>4.1666666666666657E-2</v>
      </c>
      <c r="T3575" s="153">
        <v>0.49305555555555558</v>
      </c>
      <c r="U3575" s="153">
        <v>0.52777777777777779</v>
      </c>
      <c r="V3575" s="153">
        <f>IF(ISBLANK(T3575),"",Tabella2[[#This Row],[ACT STOP]]-Tabella2[[#This Row],[ACT START]])</f>
        <v>3.472222222222221E-2</v>
      </c>
      <c r="W3575" s="104" t="s">
        <v>92</v>
      </c>
      <c r="X3575" s="104" t="s">
        <v>91</v>
      </c>
      <c r="Y3575" s="110"/>
      <c r="Z3575" s="106"/>
      <c r="AA3575" s="104"/>
      <c r="AB3575" s="107"/>
      <c r="AC3575" s="72">
        <v>1</v>
      </c>
      <c r="AH3575" s="70"/>
      <c r="AI3575" s="70"/>
      <c r="AJ3575">
        <v>0</v>
      </c>
      <c r="AL3575" s="70"/>
      <c r="BM3575" s="135">
        <v>0.49305555555555558</v>
      </c>
      <c r="BN3575" s="136">
        <v>0.52777777777777779</v>
      </c>
      <c r="BO3575" s="101"/>
      <c r="BR3575" s="109" t="str">
        <f t="shared" si="55"/>
        <v>SH-25-3564</v>
      </c>
      <c r="BS3575" s="109" t="s">
        <v>332</v>
      </c>
      <c r="BT3575" t="s">
        <v>92</v>
      </c>
      <c r="BU3575" t="s">
        <v>7573</v>
      </c>
    </row>
    <row r="3576" spans="1:73" hidden="1">
      <c r="A3576" s="103" t="s">
        <v>7574</v>
      </c>
      <c r="B3576" s="102">
        <v>45838</v>
      </c>
      <c r="C3576" s="104">
        <f>_xlfn.ISOWEEKNUM(Tabella2[[#This Row],[Date]])</f>
        <v>27</v>
      </c>
      <c r="D3576" s="104" t="s">
        <v>817</v>
      </c>
      <c r="E3576" s="104" t="s">
        <v>284</v>
      </c>
      <c r="F3576" s="104">
        <v>72</v>
      </c>
      <c r="G3576" s="104" t="s">
        <v>284</v>
      </c>
      <c r="H3576" s="105">
        <v>23</v>
      </c>
      <c r="I3576" s="104"/>
      <c r="J3576" s="104" t="s">
        <v>258</v>
      </c>
      <c r="K3576" s="104" t="s">
        <v>78</v>
      </c>
      <c r="L3576" s="104" t="s">
        <v>259</v>
      </c>
      <c r="M3576" s="104" t="s">
        <v>276</v>
      </c>
      <c r="N3576" s="104"/>
      <c r="O3576" s="108">
        <v>15977</v>
      </c>
      <c r="P3576" s="111" t="s">
        <v>2896</v>
      </c>
      <c r="Q3576" s="153">
        <v>0.25</v>
      </c>
      <c r="R3576" s="153">
        <v>0.29166666666666669</v>
      </c>
      <c r="S3576" s="153">
        <v>4.1666666666666657E-2</v>
      </c>
      <c r="T3576" s="153">
        <v>0.24305555555555561</v>
      </c>
      <c r="U3576" s="153">
        <v>0.29166666666666669</v>
      </c>
      <c r="V3576" s="153">
        <f>IF(ISBLANK(T3576),"",Tabella2[[#This Row],[ACT STOP]]-Tabella2[[#This Row],[ACT START]])</f>
        <v>4.8611111111111077E-2</v>
      </c>
      <c r="W3576" s="104" t="s">
        <v>92</v>
      </c>
      <c r="X3576" s="104" t="s">
        <v>91</v>
      </c>
      <c r="Y3576" s="110"/>
      <c r="Z3576" s="106"/>
      <c r="AA3576" s="104"/>
      <c r="AB3576" s="107"/>
      <c r="AC3576" s="72">
        <v>1</v>
      </c>
      <c r="AH3576" s="70"/>
      <c r="AI3576" s="70"/>
      <c r="AJ3576">
        <v>0</v>
      </c>
      <c r="AL3576" s="70"/>
      <c r="BM3576" s="135">
        <v>0.24305555555555561</v>
      </c>
      <c r="BN3576" s="136">
        <v>0.29166666666666669</v>
      </c>
      <c r="BO3576" s="101"/>
      <c r="BR3576" s="109" t="str">
        <f t="shared" si="55"/>
        <v>SH-25-3565</v>
      </c>
      <c r="BS3576" s="109" t="s">
        <v>358</v>
      </c>
      <c r="BT3576" t="s">
        <v>92</v>
      </c>
      <c r="BU3576" t="s">
        <v>7545</v>
      </c>
    </row>
    <row r="3577" spans="1:73" hidden="1">
      <c r="A3577" s="103" t="s">
        <v>7575</v>
      </c>
      <c r="B3577" s="102">
        <v>45838</v>
      </c>
      <c r="C3577" s="104">
        <f>_xlfn.ISOWEEKNUM(Tabella2[[#This Row],[Date]])</f>
        <v>27</v>
      </c>
      <c r="D3577" s="104" t="s">
        <v>817</v>
      </c>
      <c r="E3577" s="104" t="s">
        <v>284</v>
      </c>
      <c r="F3577" s="104">
        <v>73</v>
      </c>
      <c r="G3577" s="104" t="s">
        <v>257</v>
      </c>
      <c r="H3577" s="105">
        <v>14</v>
      </c>
      <c r="I3577" s="104"/>
      <c r="J3577" s="104" t="s">
        <v>258</v>
      </c>
      <c r="K3577" s="104" t="s">
        <v>83</v>
      </c>
      <c r="L3577" s="104" t="s">
        <v>259</v>
      </c>
      <c r="M3577" s="104" t="s">
        <v>276</v>
      </c>
      <c r="N3577" s="104"/>
      <c r="O3577" s="106"/>
      <c r="P3577" s="111" t="s">
        <v>322</v>
      </c>
      <c r="Q3577" s="153" t="s">
        <v>605</v>
      </c>
      <c r="R3577" s="153" t="s">
        <v>285</v>
      </c>
      <c r="S3577" s="153">
        <v>4.1666666666666657E-2</v>
      </c>
      <c r="T3577" s="153" t="s">
        <v>605</v>
      </c>
      <c r="U3577" s="153" t="s">
        <v>285</v>
      </c>
      <c r="V3577" s="153">
        <f>IF(ISBLANK(T3577),"",Tabella2[[#This Row],[ACT STOP]]-Tabella2[[#This Row],[ACT START]])</f>
        <v>4.1666666666666685E-2</v>
      </c>
      <c r="W3577" s="104" t="s">
        <v>92</v>
      </c>
      <c r="X3577" s="104" t="s">
        <v>91</v>
      </c>
      <c r="Y3577" s="110"/>
      <c r="Z3577" s="106"/>
      <c r="AA3577" s="104"/>
      <c r="AB3577" s="107"/>
      <c r="AC3577" s="72">
        <v>1</v>
      </c>
      <c r="AH3577" s="70"/>
      <c r="AI3577" s="70"/>
      <c r="AJ3577">
        <v>0</v>
      </c>
      <c r="AL3577" s="70"/>
      <c r="BL3577" t="s">
        <v>7576</v>
      </c>
      <c r="BM3577" s="135" t="s">
        <v>605</v>
      </c>
      <c r="BN3577" s="136" t="s">
        <v>285</v>
      </c>
      <c r="BO3577" s="101"/>
      <c r="BR3577" s="109" t="str">
        <f t="shared" si="55"/>
        <v>SH-25-3566</v>
      </c>
      <c r="BS3577" s="109" t="s">
        <v>372</v>
      </c>
      <c r="BT3577" t="s">
        <v>92</v>
      </c>
      <c r="BU3577" t="s">
        <v>7577</v>
      </c>
    </row>
    <row r="3578" spans="1:73" hidden="1">
      <c r="A3578" s="103" t="s">
        <v>7578</v>
      </c>
      <c r="B3578" s="102">
        <v>45838</v>
      </c>
      <c r="C3578" s="104">
        <f>_xlfn.ISOWEEKNUM(Tabella2[[#This Row],[Date]])</f>
        <v>27</v>
      </c>
      <c r="D3578" s="104" t="s">
        <v>817</v>
      </c>
      <c r="E3578" s="104" t="s">
        <v>284</v>
      </c>
      <c r="F3578" s="104">
        <v>75</v>
      </c>
      <c r="G3578" s="104" t="s">
        <v>257</v>
      </c>
      <c r="H3578" s="105">
        <v>13</v>
      </c>
      <c r="I3578" s="104"/>
      <c r="J3578" s="104" t="s">
        <v>258</v>
      </c>
      <c r="K3578" s="104" t="s">
        <v>80</v>
      </c>
      <c r="L3578" s="104" t="s">
        <v>259</v>
      </c>
      <c r="M3578" s="104" t="s">
        <v>276</v>
      </c>
      <c r="N3578" s="104"/>
      <c r="O3578" s="106"/>
      <c r="P3578" s="111" t="s">
        <v>2896</v>
      </c>
      <c r="Q3578" s="153" t="s">
        <v>605</v>
      </c>
      <c r="R3578" s="153" t="s">
        <v>285</v>
      </c>
      <c r="S3578" s="153">
        <v>4.1666666666666657E-2</v>
      </c>
      <c r="T3578" s="153" t="s">
        <v>605</v>
      </c>
      <c r="U3578" s="153" t="s">
        <v>285</v>
      </c>
      <c r="V3578" s="153">
        <f>IF(ISBLANK(T3578),"",Tabella2[[#This Row],[ACT STOP]]-Tabella2[[#This Row],[ACT START]])</f>
        <v>4.1666666666666685E-2</v>
      </c>
      <c r="W3578" s="104" t="s">
        <v>92</v>
      </c>
      <c r="X3578" s="104" t="s">
        <v>91</v>
      </c>
      <c r="Y3578" s="110"/>
      <c r="Z3578" s="106"/>
      <c r="AA3578" s="104"/>
      <c r="AB3578" s="107"/>
      <c r="AC3578" s="72">
        <v>1</v>
      </c>
      <c r="AH3578" s="70"/>
      <c r="AI3578" s="70"/>
      <c r="AJ3578">
        <v>0</v>
      </c>
      <c r="AL3578" s="70"/>
      <c r="BM3578" s="135" t="s">
        <v>605</v>
      </c>
      <c r="BN3578" s="136" t="s">
        <v>285</v>
      </c>
      <c r="BO3578" s="101"/>
      <c r="BR3578" s="109" t="str">
        <f t="shared" si="55"/>
        <v>SH-25-3567</v>
      </c>
      <c r="BS3578" s="109" t="s">
        <v>427</v>
      </c>
      <c r="BT3578" t="s">
        <v>92</v>
      </c>
      <c r="BU3578" t="s">
        <v>7579</v>
      </c>
    </row>
    <row r="3579" spans="1:73" hidden="1">
      <c r="A3579" s="103" t="s">
        <v>7580</v>
      </c>
      <c r="B3579" s="102">
        <v>45838</v>
      </c>
      <c r="C3579" s="104">
        <f>_xlfn.ISOWEEKNUM(Tabella2[[#This Row],[Date]])</f>
        <v>27</v>
      </c>
      <c r="D3579" s="104" t="s">
        <v>817</v>
      </c>
      <c r="E3579" s="104" t="s">
        <v>284</v>
      </c>
      <c r="F3579" s="104">
        <v>74</v>
      </c>
      <c r="G3579" s="104" t="s">
        <v>257</v>
      </c>
      <c r="H3579" s="105">
        <v>2</v>
      </c>
      <c r="I3579" s="104"/>
      <c r="J3579" s="104" t="s">
        <v>258</v>
      </c>
      <c r="K3579" s="104" t="s">
        <v>81</v>
      </c>
      <c r="L3579" s="104" t="s">
        <v>259</v>
      </c>
      <c r="M3579" s="104" t="s">
        <v>276</v>
      </c>
      <c r="N3579" s="104"/>
      <c r="O3579" s="106"/>
      <c r="P3579" s="111" t="s">
        <v>2896</v>
      </c>
      <c r="Q3579" s="153" t="s">
        <v>605</v>
      </c>
      <c r="R3579" s="153" t="s">
        <v>285</v>
      </c>
      <c r="S3579" s="153">
        <v>4.1666666666666657E-2</v>
      </c>
      <c r="T3579" s="153" t="s">
        <v>605</v>
      </c>
      <c r="U3579" s="153" t="s">
        <v>285</v>
      </c>
      <c r="V3579" s="153">
        <f>IF(ISBLANK(T3579),"",Tabella2[[#This Row],[ACT STOP]]-Tabella2[[#This Row],[ACT START]])</f>
        <v>4.1666666666666685E-2</v>
      </c>
      <c r="W3579" s="104" t="s">
        <v>92</v>
      </c>
      <c r="X3579" s="104" t="s">
        <v>91</v>
      </c>
      <c r="Y3579" s="110"/>
      <c r="Z3579" s="106"/>
      <c r="AA3579" s="104"/>
      <c r="AB3579" s="107"/>
      <c r="AC3579" s="72">
        <v>1</v>
      </c>
      <c r="AH3579" s="70"/>
      <c r="AI3579" s="70"/>
      <c r="AJ3579">
        <v>0</v>
      </c>
      <c r="AL3579" s="70"/>
      <c r="BM3579" s="135" t="s">
        <v>605</v>
      </c>
      <c r="BN3579" s="136" t="s">
        <v>285</v>
      </c>
      <c r="BO3579" s="101"/>
      <c r="BR3579" s="109" t="str">
        <f t="shared" si="55"/>
        <v>SH-25-3568</v>
      </c>
      <c r="BS3579" s="109" t="s">
        <v>368</v>
      </c>
      <c r="BT3579" t="s">
        <v>92</v>
      </c>
      <c r="BU3579" t="s">
        <v>7581</v>
      </c>
    </row>
    <row r="3580" spans="1:73" hidden="1">
      <c r="A3580" s="103" t="s">
        <v>7582</v>
      </c>
      <c r="B3580" s="102">
        <v>45838</v>
      </c>
      <c r="C3580" s="104">
        <f>_xlfn.ISOWEEKNUM(Tabella2[[#This Row],[Date]])</f>
        <v>27</v>
      </c>
      <c r="D3580" s="104" t="s">
        <v>478</v>
      </c>
      <c r="E3580" s="104" t="s">
        <v>284</v>
      </c>
      <c r="F3580" s="104">
        <v>65</v>
      </c>
      <c r="G3580" s="104" t="s">
        <v>257</v>
      </c>
      <c r="H3580" s="105">
        <v>10</v>
      </c>
      <c r="I3580" s="104"/>
      <c r="J3580" s="104" t="s">
        <v>258</v>
      </c>
      <c r="K3580" s="104" t="s">
        <v>79</v>
      </c>
      <c r="L3580" s="104" t="s">
        <v>299</v>
      </c>
      <c r="M3580" s="104" t="s">
        <v>276</v>
      </c>
      <c r="N3580" s="104"/>
      <c r="O3580" s="108" t="str">
        <f>A993</f>
        <v>13395</v>
      </c>
      <c r="P3580" s="111" t="s">
        <v>829</v>
      </c>
      <c r="Q3580" s="153" t="s">
        <v>617</v>
      </c>
      <c r="R3580" s="153" t="s">
        <v>525</v>
      </c>
      <c r="S3580" s="153">
        <v>4.1666666666666657E-2</v>
      </c>
      <c r="T3580" s="153">
        <v>0.3125</v>
      </c>
      <c r="U3580" s="153">
        <v>0.35416666666666669</v>
      </c>
      <c r="V3580" s="153">
        <f>IF(ISBLANK(T3580),"",Tabella2[[#This Row],[ACT STOP]]-Tabella2[[#This Row],[ACT START]])</f>
        <v>4.1666666666666685E-2</v>
      </c>
      <c r="W3580" s="104" t="s">
        <v>92</v>
      </c>
      <c r="X3580" s="104" t="s">
        <v>91</v>
      </c>
      <c r="Y3580" s="110"/>
      <c r="Z3580" s="106"/>
      <c r="AA3580" s="104"/>
      <c r="AB3580" s="107"/>
      <c r="AC3580" s="72">
        <v>1</v>
      </c>
      <c r="AH3580" s="70"/>
      <c r="AI3580" s="70"/>
      <c r="AJ3580">
        <v>0</v>
      </c>
      <c r="AL3580" s="70"/>
      <c r="BM3580" s="135">
        <v>0.3125</v>
      </c>
      <c r="BN3580" s="136">
        <v>0.35416666666666669</v>
      </c>
      <c r="BO3580" s="101"/>
      <c r="BR3580" s="109" t="str">
        <f t="shared" si="55"/>
        <v>SH-25-3569</v>
      </c>
      <c r="BS3580" s="109" t="s">
        <v>552</v>
      </c>
      <c r="BT3580" t="s">
        <v>92</v>
      </c>
      <c r="BU3580" t="s">
        <v>7583</v>
      </c>
    </row>
    <row r="3581" spans="1:73" hidden="1">
      <c r="A3581" s="103" t="s">
        <v>7584</v>
      </c>
      <c r="B3581" s="102">
        <v>45838</v>
      </c>
      <c r="C3581" s="104">
        <f>_xlfn.ISOWEEKNUM(Tabella2[[#This Row],[Date]])</f>
        <v>27</v>
      </c>
      <c r="D3581" s="104" t="s">
        <v>6766</v>
      </c>
      <c r="E3581" s="104" t="s">
        <v>284</v>
      </c>
      <c r="F3581" s="104">
        <v>79</v>
      </c>
      <c r="G3581" s="104" t="s">
        <v>257</v>
      </c>
      <c r="H3581" s="105">
        <v>17</v>
      </c>
      <c r="I3581" s="104"/>
      <c r="J3581" s="104" t="s">
        <v>258</v>
      </c>
      <c r="K3581" s="104" t="s">
        <v>81</v>
      </c>
      <c r="L3581" s="104" t="s">
        <v>259</v>
      </c>
      <c r="M3581" s="104" t="s">
        <v>276</v>
      </c>
      <c r="N3581" s="104"/>
      <c r="O3581" s="106"/>
      <c r="P3581" s="111" t="s">
        <v>510</v>
      </c>
      <c r="Q3581" s="153" t="s">
        <v>617</v>
      </c>
      <c r="R3581" s="153" t="s">
        <v>525</v>
      </c>
      <c r="S3581" s="153">
        <v>4.1666666666666657E-2</v>
      </c>
      <c r="T3581" s="153" t="s">
        <v>617</v>
      </c>
      <c r="U3581" s="153" t="s">
        <v>525</v>
      </c>
      <c r="V3581" s="153">
        <f>IF(ISBLANK(T3581),"",Tabella2[[#This Row],[ACT STOP]]-Tabella2[[#This Row],[ACT START]])</f>
        <v>4.1666666666666685E-2</v>
      </c>
      <c r="W3581" s="104" t="s">
        <v>92</v>
      </c>
      <c r="X3581" s="104" t="s">
        <v>91</v>
      </c>
      <c r="Y3581" s="110"/>
      <c r="Z3581" s="106"/>
      <c r="AA3581" s="104"/>
      <c r="AB3581" s="107"/>
      <c r="AC3581" s="72">
        <v>1</v>
      </c>
      <c r="AH3581" s="70"/>
      <c r="AI3581" s="70"/>
      <c r="AJ3581">
        <v>0</v>
      </c>
      <c r="AL3581" s="70"/>
      <c r="BM3581" s="135" t="s">
        <v>617</v>
      </c>
      <c r="BN3581" s="136" t="s">
        <v>525</v>
      </c>
      <c r="BO3581" s="101"/>
      <c r="BR3581" s="109" t="str">
        <f t="shared" si="55"/>
        <v>SH-25-3570</v>
      </c>
      <c r="BS3581" s="109" t="s">
        <v>393</v>
      </c>
      <c r="BT3581" t="s">
        <v>92</v>
      </c>
      <c r="BU3581" t="s">
        <v>7585</v>
      </c>
    </row>
    <row r="3582" spans="1:73" ht="15.75" hidden="1" customHeight="1">
      <c r="A3582" s="103" t="s">
        <v>7586</v>
      </c>
      <c r="B3582" s="102">
        <v>45838</v>
      </c>
      <c r="C3582" s="104">
        <f>_xlfn.ISOWEEKNUM(Tabella2[[#This Row],[Date]])</f>
        <v>27</v>
      </c>
      <c r="D3582" s="104" t="s">
        <v>6621</v>
      </c>
      <c r="E3582" s="104" t="s">
        <v>284</v>
      </c>
      <c r="F3582" s="104">
        <v>82</v>
      </c>
      <c r="G3582" s="104" t="s">
        <v>257</v>
      </c>
      <c r="H3582" s="105">
        <v>5</v>
      </c>
      <c r="I3582" s="104"/>
      <c r="J3582" s="104" t="s">
        <v>258</v>
      </c>
      <c r="K3582" s="104" t="s">
        <v>77</v>
      </c>
      <c r="L3582" s="104" t="s">
        <v>259</v>
      </c>
      <c r="M3582" s="104" t="s">
        <v>276</v>
      </c>
      <c r="N3582" s="104"/>
      <c r="O3582" s="106"/>
      <c r="P3582" s="111" t="s">
        <v>510</v>
      </c>
      <c r="Q3582" s="153" t="s">
        <v>617</v>
      </c>
      <c r="R3582" s="153" t="s">
        <v>525</v>
      </c>
      <c r="S3582" s="153">
        <v>4.1666666666666657E-2</v>
      </c>
      <c r="T3582" s="153" t="s">
        <v>617</v>
      </c>
      <c r="U3582" s="153" t="s">
        <v>525</v>
      </c>
      <c r="V3582" s="153">
        <f>IF(ISBLANK(T3582),"",Tabella2[[#This Row],[ACT STOP]]-Tabella2[[#This Row],[ACT START]])</f>
        <v>4.1666666666666685E-2</v>
      </c>
      <c r="W3582" s="104" t="s">
        <v>92</v>
      </c>
      <c r="X3582" s="104" t="s">
        <v>91</v>
      </c>
      <c r="Y3582" s="110"/>
      <c r="Z3582" s="106"/>
      <c r="AA3582" s="104"/>
      <c r="AB3582" s="107"/>
      <c r="AC3582" s="72">
        <v>1</v>
      </c>
      <c r="AH3582" s="70"/>
      <c r="AI3582" s="70"/>
      <c r="AJ3582">
        <v>0</v>
      </c>
      <c r="AL3582" s="70"/>
      <c r="BM3582" s="135" t="s">
        <v>617</v>
      </c>
      <c r="BN3582" s="136" t="s">
        <v>525</v>
      </c>
      <c r="BO3582" s="101"/>
      <c r="BR3582" s="109" t="str">
        <f t="shared" si="55"/>
        <v>SH-25-3571</v>
      </c>
      <c r="BS3582" s="109" t="s">
        <v>416</v>
      </c>
      <c r="BT3582" t="s">
        <v>92</v>
      </c>
      <c r="BU3582" t="s">
        <v>7587</v>
      </c>
    </row>
    <row r="3583" spans="1:73" hidden="1">
      <c r="A3583" s="103" t="s">
        <v>7588</v>
      </c>
      <c r="B3583" s="102">
        <v>45838</v>
      </c>
      <c r="C3583" s="104">
        <f>_xlfn.ISOWEEKNUM(Tabella2[[#This Row],[Date]])</f>
        <v>27</v>
      </c>
      <c r="D3583" s="104" t="s">
        <v>558</v>
      </c>
      <c r="E3583" s="104" t="s">
        <v>284</v>
      </c>
      <c r="F3583" s="104">
        <v>59</v>
      </c>
      <c r="G3583" s="104" t="s">
        <v>257</v>
      </c>
      <c r="H3583" s="105">
        <v>14</v>
      </c>
      <c r="I3583" s="104"/>
      <c r="J3583" s="104" t="s">
        <v>258</v>
      </c>
      <c r="K3583" s="104" t="s">
        <v>79</v>
      </c>
      <c r="L3583" s="104" t="s">
        <v>299</v>
      </c>
      <c r="M3583" s="104" t="s">
        <v>386</v>
      </c>
      <c r="N3583" s="104"/>
      <c r="O3583" s="108" t="str">
        <f>A3584</f>
        <v>15986</v>
      </c>
      <c r="P3583" s="111" t="s">
        <v>2209</v>
      </c>
      <c r="Q3583" s="153" t="s">
        <v>631</v>
      </c>
      <c r="R3583" s="153" t="s">
        <v>498</v>
      </c>
      <c r="S3583" s="153">
        <v>4.1666666666666657E-2</v>
      </c>
      <c r="T3583" s="153">
        <v>0.375</v>
      </c>
      <c r="U3583" s="153">
        <v>0.41666666666666669</v>
      </c>
      <c r="V3583" s="153">
        <f>IF(ISBLANK(T3583),"",Tabella2[[#This Row],[ACT STOP]]-Tabella2[[#This Row],[ACT START]])</f>
        <v>4.1666666666666685E-2</v>
      </c>
      <c r="W3583" s="104" t="s">
        <v>92</v>
      </c>
      <c r="X3583" s="104" t="s">
        <v>91</v>
      </c>
      <c r="Y3583" s="110"/>
      <c r="Z3583" s="106"/>
      <c r="AA3583" s="104"/>
      <c r="AB3583" s="107"/>
      <c r="AC3583" s="72">
        <v>1</v>
      </c>
      <c r="AH3583" s="70"/>
      <c r="AI3583" s="70"/>
      <c r="AJ3583">
        <v>0</v>
      </c>
      <c r="AL3583" s="70"/>
      <c r="BM3583" s="135">
        <v>0.375</v>
      </c>
      <c r="BN3583" s="136">
        <v>0.41666666666666669</v>
      </c>
      <c r="BO3583" s="101"/>
      <c r="BR3583" s="109" t="str">
        <f t="shared" si="55"/>
        <v>SH-25-3572</v>
      </c>
      <c r="BS3583" s="109" t="s">
        <v>372</v>
      </c>
      <c r="BT3583" t="s">
        <v>92</v>
      </c>
      <c r="BU3583" t="s">
        <v>7589</v>
      </c>
    </row>
    <row r="3584" spans="1:73" hidden="1">
      <c r="A3584" s="103" t="s">
        <v>7590</v>
      </c>
      <c r="B3584" s="102">
        <v>45838</v>
      </c>
      <c r="C3584" s="104">
        <f>_xlfn.ISOWEEKNUM(Tabella2[[#This Row],[Date]])</f>
        <v>27</v>
      </c>
      <c r="D3584" s="104" t="s">
        <v>558</v>
      </c>
      <c r="E3584" s="104" t="s">
        <v>284</v>
      </c>
      <c r="F3584" s="104">
        <v>61</v>
      </c>
      <c r="G3584" s="104" t="s">
        <v>257</v>
      </c>
      <c r="H3584" s="105">
        <v>9</v>
      </c>
      <c r="I3584" s="104"/>
      <c r="J3584" s="104" t="s">
        <v>258</v>
      </c>
      <c r="K3584" s="104" t="s">
        <v>78</v>
      </c>
      <c r="L3584" s="104" t="s">
        <v>299</v>
      </c>
      <c r="M3584" s="104" t="s">
        <v>386</v>
      </c>
      <c r="N3584" s="104"/>
      <c r="O3584" s="108" t="str">
        <f>A3583</f>
        <v>15985</v>
      </c>
      <c r="P3584" s="111" t="s">
        <v>2209</v>
      </c>
      <c r="Q3584" s="153">
        <v>0.375</v>
      </c>
      <c r="R3584" s="153">
        <v>0.41666666666666669</v>
      </c>
      <c r="S3584" s="153">
        <v>4.1666666666666657E-2</v>
      </c>
      <c r="T3584" s="153">
        <v>0.375</v>
      </c>
      <c r="U3584" s="153">
        <v>0.41666666666666669</v>
      </c>
      <c r="V3584" s="153">
        <f>IF(ISBLANK(T3584),"",Tabella2[[#This Row],[ACT STOP]]-Tabella2[[#This Row],[ACT START]])</f>
        <v>4.1666666666666685E-2</v>
      </c>
      <c r="W3584" s="104" t="s">
        <v>92</v>
      </c>
      <c r="X3584" s="104" t="s">
        <v>91</v>
      </c>
      <c r="Y3584" s="110"/>
      <c r="Z3584" s="106"/>
      <c r="AA3584" s="104"/>
      <c r="AB3584" s="107"/>
      <c r="AC3584" s="72">
        <v>1</v>
      </c>
      <c r="AH3584" s="70"/>
      <c r="AI3584" s="70"/>
      <c r="AJ3584">
        <v>0</v>
      </c>
      <c r="AL3584" s="70"/>
      <c r="BM3584" s="135">
        <v>0.375</v>
      </c>
      <c r="BN3584" s="136">
        <v>0.41666666666666669</v>
      </c>
      <c r="BO3584" s="101"/>
      <c r="BR3584" s="109" t="str">
        <f t="shared" si="55"/>
        <v>SH-25-3573</v>
      </c>
      <c r="BS3584" s="109" t="s">
        <v>318</v>
      </c>
      <c r="BT3584" t="s">
        <v>92</v>
      </c>
      <c r="BU3584" t="s">
        <v>7591</v>
      </c>
    </row>
    <row r="3585" spans="1:73" hidden="1">
      <c r="A3585" s="103" t="s">
        <v>7592</v>
      </c>
      <c r="B3585" s="102">
        <v>45838</v>
      </c>
      <c r="C3585" s="104">
        <f>_xlfn.ISOWEEKNUM(Tabella2[[#This Row],[Date]])</f>
        <v>27</v>
      </c>
      <c r="D3585" s="104" t="s">
        <v>3529</v>
      </c>
      <c r="E3585" s="104" t="s">
        <v>284</v>
      </c>
      <c r="F3585" s="104">
        <v>69</v>
      </c>
      <c r="G3585" s="104" t="s">
        <v>257</v>
      </c>
      <c r="H3585" s="105">
        <v>13</v>
      </c>
      <c r="I3585" s="104"/>
      <c r="J3585" s="104" t="s">
        <v>258</v>
      </c>
      <c r="K3585" s="104" t="s">
        <v>83</v>
      </c>
      <c r="L3585" s="104" t="s">
        <v>299</v>
      </c>
      <c r="M3585" s="104" t="s">
        <v>276</v>
      </c>
      <c r="N3585" s="104"/>
      <c r="O3585" s="108" t="str">
        <f>A995</f>
        <v>13397</v>
      </c>
      <c r="P3585" s="111" t="s">
        <v>2205</v>
      </c>
      <c r="Q3585" s="153" t="s">
        <v>631</v>
      </c>
      <c r="R3585" s="153" t="s">
        <v>498</v>
      </c>
      <c r="S3585" s="153">
        <v>4.1666666666666657E-2</v>
      </c>
      <c r="T3585" s="153" t="s">
        <v>631</v>
      </c>
      <c r="U3585" s="153" t="s">
        <v>498</v>
      </c>
      <c r="V3585" s="153">
        <f>IF(ISBLANK(T3585),"",Tabella2[[#This Row],[ACT STOP]]-Tabella2[[#This Row],[ACT START]])</f>
        <v>4.1666666666666685E-2</v>
      </c>
      <c r="W3585" s="104" t="s">
        <v>92</v>
      </c>
      <c r="X3585" s="104" t="s">
        <v>91</v>
      </c>
      <c r="Y3585" s="110"/>
      <c r="Z3585" s="106"/>
      <c r="AA3585" s="104"/>
      <c r="AB3585" s="107"/>
      <c r="AC3585" s="72">
        <v>1</v>
      </c>
      <c r="AH3585" s="70"/>
      <c r="AI3585" s="70"/>
      <c r="AJ3585">
        <v>0</v>
      </c>
      <c r="AL3585" s="70"/>
      <c r="BM3585" s="135" t="s">
        <v>631</v>
      </c>
      <c r="BN3585" s="136" t="s">
        <v>498</v>
      </c>
      <c r="BO3585" s="101"/>
      <c r="BR3585" s="109" t="str">
        <f t="shared" si="55"/>
        <v>SH-25-3574</v>
      </c>
      <c r="BS3585" s="109" t="s">
        <v>427</v>
      </c>
      <c r="BT3585" t="s">
        <v>92</v>
      </c>
      <c r="BU3585" t="s">
        <v>7593</v>
      </c>
    </row>
    <row r="3586" spans="1:73" hidden="1">
      <c r="A3586" s="103" t="s">
        <v>7594</v>
      </c>
      <c r="B3586" s="102">
        <v>45838</v>
      </c>
      <c r="C3586" s="104">
        <f>_xlfn.ISOWEEKNUM(Tabella2[[#This Row],[Date]])</f>
        <v>27</v>
      </c>
      <c r="D3586" s="104" t="s">
        <v>860</v>
      </c>
      <c r="E3586" s="104" t="s">
        <v>284</v>
      </c>
      <c r="F3586" s="104">
        <v>81</v>
      </c>
      <c r="G3586" s="104" t="s">
        <v>257</v>
      </c>
      <c r="H3586" s="105">
        <v>2</v>
      </c>
      <c r="I3586" s="104"/>
      <c r="J3586" s="104" t="s">
        <v>258</v>
      </c>
      <c r="K3586" s="104" t="s">
        <v>81</v>
      </c>
      <c r="L3586" s="104" t="s">
        <v>259</v>
      </c>
      <c r="M3586" s="104" t="s">
        <v>276</v>
      </c>
      <c r="N3586" s="104"/>
      <c r="O3586" s="106"/>
      <c r="P3586" s="111" t="s">
        <v>3097</v>
      </c>
      <c r="Q3586" s="153" t="s">
        <v>631</v>
      </c>
      <c r="R3586" s="153" t="s">
        <v>498</v>
      </c>
      <c r="S3586" s="153">
        <v>4.1666666666666657E-2</v>
      </c>
      <c r="T3586" s="153" t="s">
        <v>631</v>
      </c>
      <c r="U3586" s="153" t="s">
        <v>498</v>
      </c>
      <c r="V3586" s="153">
        <f>IF(ISBLANK(T3586),"",Tabella2[[#This Row],[ACT STOP]]-Tabella2[[#This Row],[ACT START]])</f>
        <v>4.1666666666666685E-2</v>
      </c>
      <c r="W3586" s="104" t="s">
        <v>92</v>
      </c>
      <c r="X3586" s="104" t="s">
        <v>91</v>
      </c>
      <c r="Y3586" s="110"/>
      <c r="Z3586" s="106"/>
      <c r="AA3586" s="104"/>
      <c r="AB3586" s="107"/>
      <c r="AC3586" s="72">
        <v>1</v>
      </c>
      <c r="AH3586" s="70"/>
      <c r="AI3586" s="70"/>
      <c r="AJ3586">
        <v>0</v>
      </c>
      <c r="AL3586" s="70"/>
      <c r="BM3586" s="135" t="s">
        <v>631</v>
      </c>
      <c r="BN3586" s="136" t="s">
        <v>498</v>
      </c>
      <c r="BO3586" s="101"/>
      <c r="BR3586" s="109" t="str">
        <f t="shared" si="55"/>
        <v>SH-25-3575</v>
      </c>
      <c r="BS3586" s="109" t="s">
        <v>368</v>
      </c>
      <c r="BT3586" t="s">
        <v>92</v>
      </c>
      <c r="BU3586" t="s">
        <v>7595</v>
      </c>
    </row>
    <row r="3587" spans="1:73" hidden="1">
      <c r="A3587" s="103" t="s">
        <v>7596</v>
      </c>
      <c r="B3587" s="102">
        <v>45838</v>
      </c>
      <c r="C3587" s="104">
        <f>_xlfn.ISOWEEKNUM(Tabella2[[#This Row],[Date]])</f>
        <v>27</v>
      </c>
      <c r="D3587" s="104" t="s">
        <v>860</v>
      </c>
      <c r="E3587" s="104" t="s">
        <v>284</v>
      </c>
      <c r="F3587" s="104">
        <v>80</v>
      </c>
      <c r="G3587" s="104" t="s">
        <v>284</v>
      </c>
      <c r="H3587" s="105">
        <v>23</v>
      </c>
      <c r="I3587" s="104"/>
      <c r="J3587" s="104" t="s">
        <v>258</v>
      </c>
      <c r="K3587" s="104" t="s">
        <v>77</v>
      </c>
      <c r="L3587" s="104" t="s">
        <v>259</v>
      </c>
      <c r="M3587" s="104" t="s">
        <v>276</v>
      </c>
      <c r="N3587" s="104"/>
      <c r="O3587" s="106"/>
      <c r="P3587" s="111" t="s">
        <v>3000</v>
      </c>
      <c r="Q3587" s="153" t="s">
        <v>631</v>
      </c>
      <c r="R3587" s="153" t="s">
        <v>498</v>
      </c>
      <c r="S3587" s="153">
        <v>4.1666666666666657E-2</v>
      </c>
      <c r="T3587" s="153" t="s">
        <v>631</v>
      </c>
      <c r="U3587" s="153" t="s">
        <v>498</v>
      </c>
      <c r="V3587" s="153">
        <f>IF(ISBLANK(T3587),"",Tabella2[[#This Row],[ACT STOP]]-Tabella2[[#This Row],[ACT START]])</f>
        <v>4.1666666666666685E-2</v>
      </c>
      <c r="W3587" s="104" t="s">
        <v>92</v>
      </c>
      <c r="X3587" s="104" t="s">
        <v>91</v>
      </c>
      <c r="Y3587" s="110"/>
      <c r="Z3587" s="106"/>
      <c r="AA3587" s="104"/>
      <c r="AB3587" s="107"/>
      <c r="AC3587" s="72">
        <v>1</v>
      </c>
      <c r="AH3587" s="70"/>
      <c r="AI3587" s="70"/>
      <c r="AJ3587">
        <v>0</v>
      </c>
      <c r="AL3587" s="70"/>
      <c r="BM3587" s="135" t="s">
        <v>631</v>
      </c>
      <c r="BN3587" s="136" t="s">
        <v>498</v>
      </c>
      <c r="BO3587" s="101"/>
      <c r="BR3587" s="109" t="str">
        <f t="shared" si="55"/>
        <v>SH-25-3576</v>
      </c>
      <c r="BS3587" s="109" t="s">
        <v>358</v>
      </c>
      <c r="BT3587" t="s">
        <v>92</v>
      </c>
      <c r="BU3587" t="s">
        <v>7597</v>
      </c>
    </row>
    <row r="3588" spans="1:73" hidden="1">
      <c r="A3588" s="103" t="s">
        <v>7598</v>
      </c>
      <c r="B3588" s="102">
        <v>45838</v>
      </c>
      <c r="C3588" s="104">
        <f>_xlfn.ISOWEEKNUM(Tabella2[[#This Row],[Date]])</f>
        <v>27</v>
      </c>
      <c r="D3588" s="104" t="s">
        <v>523</v>
      </c>
      <c r="E3588" s="104" t="s">
        <v>284</v>
      </c>
      <c r="F3588" s="104">
        <v>62</v>
      </c>
      <c r="G3588" s="104" t="s">
        <v>257</v>
      </c>
      <c r="H3588" s="105">
        <v>17</v>
      </c>
      <c r="I3588" s="104"/>
      <c r="J3588" s="104" t="s">
        <v>258</v>
      </c>
      <c r="K3588" s="104" t="s">
        <v>79</v>
      </c>
      <c r="L3588" s="104" t="s">
        <v>299</v>
      </c>
      <c r="M3588" s="104" t="s">
        <v>386</v>
      </c>
      <c r="N3588" s="104"/>
      <c r="O3588" s="108" t="str">
        <f>A3589</f>
        <v>15991</v>
      </c>
      <c r="P3588" s="111" t="s">
        <v>2248</v>
      </c>
      <c r="Q3588" s="153" t="s">
        <v>263</v>
      </c>
      <c r="R3588" s="153" t="s">
        <v>504</v>
      </c>
      <c r="S3588" s="153">
        <v>4.1666666666666657E-2</v>
      </c>
      <c r="T3588" s="153">
        <v>0.4375</v>
      </c>
      <c r="U3588" s="153">
        <v>0.47916666666666669</v>
      </c>
      <c r="V3588" s="153">
        <f>IF(ISBLANK(T3588),"",Tabella2[[#This Row],[ACT STOP]]-Tabella2[[#This Row],[ACT START]])</f>
        <v>4.1666666666666685E-2</v>
      </c>
      <c r="W3588" s="104" t="s">
        <v>92</v>
      </c>
      <c r="X3588" s="104" t="s">
        <v>91</v>
      </c>
      <c r="Y3588" s="110"/>
      <c r="Z3588" s="106"/>
      <c r="AA3588" s="104"/>
      <c r="AB3588" s="107"/>
      <c r="AC3588" s="72">
        <v>1</v>
      </c>
      <c r="AH3588" s="70"/>
      <c r="AI3588" s="70"/>
      <c r="AJ3588">
        <v>0</v>
      </c>
      <c r="AL3588" s="70"/>
      <c r="BM3588" s="135">
        <v>0.4375</v>
      </c>
      <c r="BN3588" s="136">
        <v>0.47916666666666669</v>
      </c>
      <c r="BO3588" s="101"/>
      <c r="BR3588" s="109" t="str">
        <f t="shared" si="55"/>
        <v>SH-25-3577</v>
      </c>
      <c r="BS3588" s="109" t="s">
        <v>393</v>
      </c>
      <c r="BT3588" t="s">
        <v>92</v>
      </c>
      <c r="BU3588" t="s">
        <v>7599</v>
      </c>
    </row>
    <row r="3589" spans="1:73" hidden="1">
      <c r="A3589" s="103" t="s">
        <v>7600</v>
      </c>
      <c r="B3589" s="102">
        <v>45838</v>
      </c>
      <c r="C3589" s="104">
        <f>_xlfn.ISOWEEKNUM(Tabella2[[#This Row],[Date]])</f>
        <v>27</v>
      </c>
      <c r="D3589" s="104" t="s">
        <v>523</v>
      </c>
      <c r="E3589" s="104" t="s">
        <v>284</v>
      </c>
      <c r="F3589" s="104">
        <v>63</v>
      </c>
      <c r="G3589" s="104" t="s">
        <v>257</v>
      </c>
      <c r="H3589" s="105">
        <v>10</v>
      </c>
      <c r="I3589" s="104"/>
      <c r="J3589" s="104" t="s">
        <v>258</v>
      </c>
      <c r="K3589" s="104" t="s">
        <v>78</v>
      </c>
      <c r="L3589" s="104" t="s">
        <v>299</v>
      </c>
      <c r="M3589" s="104" t="s">
        <v>386</v>
      </c>
      <c r="N3589" s="104"/>
      <c r="O3589" s="108" t="str">
        <f>A3588</f>
        <v>15990</v>
      </c>
      <c r="P3589" s="111" t="s">
        <v>2248</v>
      </c>
      <c r="Q3589" s="153">
        <v>0.4375</v>
      </c>
      <c r="R3589" s="153">
        <v>0.47916666666666669</v>
      </c>
      <c r="S3589" s="153">
        <v>4.1666666666666657E-2</v>
      </c>
      <c r="T3589" s="153">
        <v>0.4375</v>
      </c>
      <c r="U3589" s="153">
        <v>0.47916666666666669</v>
      </c>
      <c r="V3589" s="153">
        <f>IF(ISBLANK(T3589),"",Tabella2[[#This Row],[ACT STOP]]-Tabella2[[#This Row],[ACT START]])</f>
        <v>4.1666666666666685E-2</v>
      </c>
      <c r="W3589" s="104" t="s">
        <v>92</v>
      </c>
      <c r="X3589" s="104" t="s">
        <v>91</v>
      </c>
      <c r="Y3589" s="110"/>
      <c r="Z3589" s="106"/>
      <c r="AA3589" s="104"/>
      <c r="AB3589" s="107"/>
      <c r="AC3589" s="72">
        <v>1</v>
      </c>
      <c r="AH3589" s="70"/>
      <c r="AI3589" s="70"/>
      <c r="AJ3589">
        <v>0</v>
      </c>
      <c r="AL3589" s="70"/>
      <c r="BM3589" s="135">
        <v>0.4375</v>
      </c>
      <c r="BN3589" s="136">
        <v>0.47916666666666669</v>
      </c>
      <c r="BO3589" s="101"/>
      <c r="BR3589" s="109" t="str">
        <f t="shared" si="55"/>
        <v>SH-25-3578</v>
      </c>
      <c r="BS3589" s="109" t="s">
        <v>552</v>
      </c>
      <c r="BT3589" t="s">
        <v>92</v>
      </c>
      <c r="BU3589" t="s">
        <v>7601</v>
      </c>
    </row>
    <row r="3590" spans="1:73" hidden="1">
      <c r="A3590" s="103" t="s">
        <v>7602</v>
      </c>
      <c r="B3590" s="102">
        <v>45838</v>
      </c>
      <c r="C3590" s="104">
        <f>_xlfn.ISOWEEKNUM(Tabella2[[#This Row],[Date]])</f>
        <v>27</v>
      </c>
      <c r="D3590" s="104" t="s">
        <v>558</v>
      </c>
      <c r="E3590" s="104" t="s">
        <v>284</v>
      </c>
      <c r="F3590" s="104">
        <v>58</v>
      </c>
      <c r="G3590" s="104" t="s">
        <v>257</v>
      </c>
      <c r="H3590" s="105">
        <v>32</v>
      </c>
      <c r="I3590" s="104"/>
      <c r="J3590" s="104" t="s">
        <v>258</v>
      </c>
      <c r="K3590" s="104" t="s">
        <v>83</v>
      </c>
      <c r="L3590" s="104" t="s">
        <v>299</v>
      </c>
      <c r="M3590" s="104" t="s">
        <v>386</v>
      </c>
      <c r="N3590" s="104"/>
      <c r="O3590" s="108" t="str">
        <f>A3591</f>
        <v>15993</v>
      </c>
      <c r="P3590" s="111" t="s">
        <v>2209</v>
      </c>
      <c r="Q3590" s="153" t="s">
        <v>263</v>
      </c>
      <c r="R3590" s="153" t="s">
        <v>504</v>
      </c>
      <c r="S3590" s="153">
        <v>4.1666666666666657E-2</v>
      </c>
      <c r="T3590" s="153" t="s">
        <v>263</v>
      </c>
      <c r="U3590" s="153" t="s">
        <v>504</v>
      </c>
      <c r="V3590" s="153">
        <f>IF(ISBLANK(T3590),"",Tabella2[[#This Row],[ACT STOP]]-Tabella2[[#This Row],[ACT START]])</f>
        <v>4.1666666666666685E-2</v>
      </c>
      <c r="W3590" s="104" t="s">
        <v>92</v>
      </c>
      <c r="X3590" s="104" t="s">
        <v>91</v>
      </c>
      <c r="Y3590" s="110"/>
      <c r="Z3590" s="106"/>
      <c r="AA3590" s="104"/>
      <c r="AB3590" s="107"/>
      <c r="AC3590" s="72">
        <v>1</v>
      </c>
      <c r="AH3590" s="70"/>
      <c r="AI3590" s="70"/>
      <c r="AJ3590">
        <v>0</v>
      </c>
      <c r="AL3590" s="70"/>
      <c r="BM3590" s="135" t="s">
        <v>263</v>
      </c>
      <c r="BN3590" s="136" t="s">
        <v>504</v>
      </c>
      <c r="BO3590" s="101"/>
      <c r="BR3590" s="109" t="str">
        <f t="shared" si="55"/>
        <v>SH-25-3579</v>
      </c>
      <c r="BS3590" s="109" t="s">
        <v>356</v>
      </c>
      <c r="BT3590" t="s">
        <v>92</v>
      </c>
      <c r="BU3590" t="s">
        <v>7603</v>
      </c>
    </row>
    <row r="3591" spans="1:73" hidden="1">
      <c r="A3591" s="103" t="s">
        <v>7604</v>
      </c>
      <c r="B3591" s="102">
        <v>45838</v>
      </c>
      <c r="C3591" s="104">
        <f>_xlfn.ISOWEEKNUM(Tabella2[[#This Row],[Date]])</f>
        <v>27</v>
      </c>
      <c r="D3591" s="104" t="s">
        <v>558</v>
      </c>
      <c r="E3591" s="104" t="s">
        <v>284</v>
      </c>
      <c r="F3591" s="104">
        <v>60</v>
      </c>
      <c r="G3591" s="104" t="s">
        <v>257</v>
      </c>
      <c r="H3591" s="105">
        <v>5</v>
      </c>
      <c r="I3591" s="104"/>
      <c r="J3591" s="104" t="s">
        <v>258</v>
      </c>
      <c r="K3591" s="104" t="s">
        <v>80</v>
      </c>
      <c r="L3591" s="104" t="s">
        <v>299</v>
      </c>
      <c r="M3591" s="104" t="s">
        <v>386</v>
      </c>
      <c r="N3591" s="104"/>
      <c r="O3591" s="108" t="str">
        <f>A3590</f>
        <v>15992</v>
      </c>
      <c r="P3591" s="111" t="s">
        <v>2209</v>
      </c>
      <c r="Q3591" s="153">
        <v>0.4375</v>
      </c>
      <c r="R3591" s="153">
        <v>0.47916666666666669</v>
      </c>
      <c r="S3591" s="153">
        <v>4.1666666666666657E-2</v>
      </c>
      <c r="T3591" s="153">
        <v>0.4375</v>
      </c>
      <c r="U3591" s="153">
        <v>0.47916666666666669</v>
      </c>
      <c r="V3591" s="153">
        <f>IF(ISBLANK(T3591),"",Tabella2[[#This Row],[ACT STOP]]-Tabella2[[#This Row],[ACT START]])</f>
        <v>4.1666666666666685E-2</v>
      </c>
      <c r="W3591" s="104" t="s">
        <v>92</v>
      </c>
      <c r="X3591" s="104" t="s">
        <v>91</v>
      </c>
      <c r="Y3591" s="110"/>
      <c r="Z3591" s="106"/>
      <c r="AA3591" s="104"/>
      <c r="AB3591" s="107"/>
      <c r="AC3591" s="72">
        <v>1</v>
      </c>
      <c r="AH3591" s="70"/>
      <c r="AI3591" s="70"/>
      <c r="AJ3591">
        <v>0</v>
      </c>
      <c r="AL3591" s="70"/>
      <c r="BM3591" s="135">
        <v>0.4375</v>
      </c>
      <c r="BN3591" s="136">
        <v>0.47916666666666669</v>
      </c>
      <c r="BO3591" s="101"/>
      <c r="BR3591" s="109" t="str">
        <f t="shared" si="55"/>
        <v>SH-25-3580</v>
      </c>
      <c r="BS3591" s="109" t="s">
        <v>416</v>
      </c>
      <c r="BT3591" t="s">
        <v>92</v>
      </c>
      <c r="BU3591" t="s">
        <v>7605</v>
      </c>
    </row>
    <row r="3592" spans="1:73" ht="31.5" hidden="1" customHeight="1">
      <c r="A3592" s="103" t="s">
        <v>7606</v>
      </c>
      <c r="B3592" s="102">
        <v>45838</v>
      </c>
      <c r="C3592" s="104">
        <f>_xlfn.ISOWEEKNUM(Tabella2[[#This Row],[Date]])</f>
        <v>27</v>
      </c>
      <c r="D3592" s="104" t="s">
        <v>6766</v>
      </c>
      <c r="E3592" s="104" t="s">
        <v>284</v>
      </c>
      <c r="F3592" s="104">
        <v>77</v>
      </c>
      <c r="G3592" s="104" t="s">
        <v>257</v>
      </c>
      <c r="H3592" s="105">
        <v>1</v>
      </c>
      <c r="I3592" s="104"/>
      <c r="J3592" s="104" t="s">
        <v>258</v>
      </c>
      <c r="K3592" s="104" t="s">
        <v>81</v>
      </c>
      <c r="L3592" s="104" t="s">
        <v>259</v>
      </c>
      <c r="M3592" s="104" t="s">
        <v>276</v>
      </c>
      <c r="N3592" s="104"/>
      <c r="O3592" s="106"/>
      <c r="P3592" s="111" t="s">
        <v>510</v>
      </c>
      <c r="Q3592" s="153" t="s">
        <v>263</v>
      </c>
      <c r="R3592" s="153" t="s">
        <v>504</v>
      </c>
      <c r="S3592" s="153">
        <v>4.1666666666666657E-2</v>
      </c>
      <c r="T3592" s="153" t="s">
        <v>263</v>
      </c>
      <c r="U3592" s="153" t="s">
        <v>504</v>
      </c>
      <c r="V3592" s="153">
        <f>IF(ISBLANK(T3592),"",Tabella2[[#This Row],[ACT STOP]]-Tabella2[[#This Row],[ACT START]])</f>
        <v>4.1666666666666685E-2</v>
      </c>
      <c r="W3592" s="104" t="s">
        <v>92</v>
      </c>
      <c r="X3592" s="104" t="s">
        <v>91</v>
      </c>
      <c r="Y3592" s="110"/>
      <c r="Z3592" s="106"/>
      <c r="AA3592" s="104"/>
      <c r="AB3592" s="107"/>
      <c r="AC3592" s="72">
        <v>1</v>
      </c>
      <c r="AH3592" s="70"/>
      <c r="AI3592" s="70"/>
      <c r="AJ3592">
        <v>0</v>
      </c>
      <c r="AL3592" s="70"/>
      <c r="BM3592" s="135" t="s">
        <v>263</v>
      </c>
      <c r="BN3592" s="136" t="s">
        <v>504</v>
      </c>
      <c r="BO3592" s="101"/>
      <c r="BR3592" s="109" t="str">
        <f t="shared" si="55"/>
        <v>SH-25-3581</v>
      </c>
      <c r="BS3592" s="109" t="s">
        <v>332</v>
      </c>
      <c r="BT3592" t="s">
        <v>92</v>
      </c>
      <c r="BU3592" t="s">
        <v>7607</v>
      </c>
    </row>
    <row r="3593" spans="1:73" hidden="1">
      <c r="A3593" s="103" t="s">
        <v>7608</v>
      </c>
      <c r="B3593" s="102">
        <v>45838</v>
      </c>
      <c r="C3593" s="104">
        <f>_xlfn.ISOWEEKNUM(Tabella2[[#This Row],[Date]])</f>
        <v>27</v>
      </c>
      <c r="D3593" s="104" t="s">
        <v>558</v>
      </c>
      <c r="E3593" s="104" t="s">
        <v>284</v>
      </c>
      <c r="F3593" s="104">
        <v>61</v>
      </c>
      <c r="G3593" s="104" t="s">
        <v>257</v>
      </c>
      <c r="H3593" s="105">
        <v>13</v>
      </c>
      <c r="I3593" s="104"/>
      <c r="J3593" s="104" t="s">
        <v>258</v>
      </c>
      <c r="K3593" s="104" t="s">
        <v>79</v>
      </c>
      <c r="L3593" s="104" t="s">
        <v>299</v>
      </c>
      <c r="M3593" s="104" t="s">
        <v>386</v>
      </c>
      <c r="N3593" s="104"/>
      <c r="O3593" s="108" t="str">
        <f>A3594</f>
        <v>15996</v>
      </c>
      <c r="P3593" s="111" t="s">
        <v>2248</v>
      </c>
      <c r="Q3593" s="153" t="s">
        <v>511</v>
      </c>
      <c r="R3593" s="153" t="s">
        <v>549</v>
      </c>
      <c r="S3593" s="153">
        <v>4.1666666666666657E-2</v>
      </c>
      <c r="T3593" s="153" t="s">
        <v>511</v>
      </c>
      <c r="U3593" s="153" t="s">
        <v>549</v>
      </c>
      <c r="V3593" s="153">
        <f>IF(ISBLANK(T3593),"",Tabella2[[#This Row],[ACT STOP]]-Tabella2[[#This Row],[ACT START]])</f>
        <v>4.166666666666663E-2</v>
      </c>
      <c r="W3593" s="104" t="s">
        <v>92</v>
      </c>
      <c r="X3593" s="104" t="s">
        <v>91</v>
      </c>
      <c r="Y3593" s="110"/>
      <c r="Z3593" s="106"/>
      <c r="AA3593" s="104"/>
      <c r="AB3593" s="107"/>
      <c r="AC3593" s="72">
        <v>1</v>
      </c>
      <c r="AH3593" s="70"/>
      <c r="AI3593" s="70"/>
      <c r="AJ3593">
        <v>0</v>
      </c>
      <c r="AL3593" s="70"/>
      <c r="BM3593" s="135" t="s">
        <v>511</v>
      </c>
      <c r="BN3593" s="136" t="s">
        <v>549</v>
      </c>
      <c r="BO3593" s="101"/>
      <c r="BR3593" s="109" t="str">
        <f t="shared" si="55"/>
        <v>SH-25-3582</v>
      </c>
      <c r="BS3593" s="109" t="s">
        <v>427</v>
      </c>
      <c r="BT3593" t="s">
        <v>92</v>
      </c>
      <c r="BU3593" t="s">
        <v>7609</v>
      </c>
    </row>
    <row r="3594" spans="1:73" hidden="1">
      <c r="A3594" s="103" t="s">
        <v>7610</v>
      </c>
      <c r="B3594" s="102">
        <v>45838</v>
      </c>
      <c r="C3594" s="104">
        <f>_xlfn.ISOWEEKNUM(Tabella2[[#This Row],[Date]])</f>
        <v>27</v>
      </c>
      <c r="D3594" s="104" t="s">
        <v>558</v>
      </c>
      <c r="E3594" s="104" t="s">
        <v>284</v>
      </c>
      <c r="F3594" s="104">
        <v>59</v>
      </c>
      <c r="G3594" s="104" t="s">
        <v>284</v>
      </c>
      <c r="H3594" s="105">
        <v>23</v>
      </c>
      <c r="I3594" s="104"/>
      <c r="J3594" s="104" t="s">
        <v>258</v>
      </c>
      <c r="K3594" s="104" t="s">
        <v>78</v>
      </c>
      <c r="L3594" s="104" t="s">
        <v>299</v>
      </c>
      <c r="M3594" s="104" t="s">
        <v>386</v>
      </c>
      <c r="N3594" s="104"/>
      <c r="O3594" s="108" t="str">
        <f>A3593</f>
        <v>15995</v>
      </c>
      <c r="P3594" s="111" t="s">
        <v>2248</v>
      </c>
      <c r="Q3594" s="153">
        <v>0.5</v>
      </c>
      <c r="R3594" s="153">
        <v>0.54166666666666663</v>
      </c>
      <c r="S3594" s="153">
        <v>4.1666666666666657E-2</v>
      </c>
      <c r="T3594" s="153" t="s">
        <v>511</v>
      </c>
      <c r="U3594" s="153" t="s">
        <v>549</v>
      </c>
      <c r="V3594" s="153">
        <f>IF(ISBLANK(T3594),"",Tabella2[[#This Row],[ACT STOP]]-Tabella2[[#This Row],[ACT START]])</f>
        <v>4.166666666666663E-2</v>
      </c>
      <c r="W3594" s="104" t="s">
        <v>92</v>
      </c>
      <c r="X3594" s="104" t="s">
        <v>91</v>
      </c>
      <c r="Y3594" s="110"/>
      <c r="Z3594" s="106"/>
      <c r="AA3594" s="104"/>
      <c r="AB3594" s="107"/>
      <c r="AC3594" s="72">
        <v>1</v>
      </c>
      <c r="AH3594" s="70"/>
      <c r="AI3594" s="70"/>
      <c r="AJ3594">
        <v>0</v>
      </c>
      <c r="AL3594" s="70"/>
      <c r="BM3594" s="135" t="s">
        <v>511</v>
      </c>
      <c r="BN3594" s="136" t="s">
        <v>549</v>
      </c>
      <c r="BO3594" s="101"/>
      <c r="BR3594" s="109" t="str">
        <f t="shared" si="55"/>
        <v>SH-25-3583</v>
      </c>
      <c r="BS3594" s="109" t="s">
        <v>358</v>
      </c>
      <c r="BT3594" t="s">
        <v>92</v>
      </c>
      <c r="BU3594" t="s">
        <v>7611</v>
      </c>
    </row>
    <row r="3595" spans="1:73" hidden="1">
      <c r="A3595" s="103" t="s">
        <v>7612</v>
      </c>
      <c r="B3595" s="102">
        <v>45838</v>
      </c>
      <c r="C3595" s="104">
        <f>_xlfn.ISOWEEKNUM(Tabella2[[#This Row],[Date]])</f>
        <v>27</v>
      </c>
      <c r="D3595" s="104" t="s">
        <v>3529</v>
      </c>
      <c r="E3595" s="104" t="s">
        <v>284</v>
      </c>
      <c r="F3595" s="104">
        <v>68</v>
      </c>
      <c r="G3595" s="104" t="s">
        <v>257</v>
      </c>
      <c r="H3595" s="105">
        <v>9</v>
      </c>
      <c r="I3595" s="104"/>
      <c r="J3595" s="104" t="s">
        <v>258</v>
      </c>
      <c r="K3595" s="104" t="s">
        <v>83</v>
      </c>
      <c r="L3595" s="104" t="s">
        <v>299</v>
      </c>
      <c r="M3595" s="104" t="s">
        <v>276</v>
      </c>
      <c r="N3595" s="104"/>
      <c r="O3595" s="108" t="str">
        <f>A996</f>
        <v>13398</v>
      </c>
      <c r="P3595" s="111" t="s">
        <v>2205</v>
      </c>
      <c r="Q3595" s="153" t="s">
        <v>511</v>
      </c>
      <c r="R3595" s="153" t="s">
        <v>549</v>
      </c>
      <c r="S3595" s="153">
        <v>4.1666666666666657E-2</v>
      </c>
      <c r="T3595" s="153" t="s">
        <v>511</v>
      </c>
      <c r="U3595" s="153" t="s">
        <v>549</v>
      </c>
      <c r="V3595" s="153">
        <f>IF(ISBLANK(T3595),"",Tabella2[[#This Row],[ACT STOP]]-Tabella2[[#This Row],[ACT START]])</f>
        <v>4.166666666666663E-2</v>
      </c>
      <c r="W3595" s="104" t="s">
        <v>92</v>
      </c>
      <c r="X3595" s="104" t="s">
        <v>91</v>
      </c>
      <c r="Y3595" s="110"/>
      <c r="Z3595" s="106"/>
      <c r="AA3595" s="104"/>
      <c r="AB3595" s="107"/>
      <c r="AC3595" s="72">
        <v>1</v>
      </c>
      <c r="AH3595" s="70"/>
      <c r="AI3595" s="70"/>
      <c r="AJ3595">
        <v>0</v>
      </c>
      <c r="AL3595" s="70"/>
      <c r="BM3595" s="135" t="s">
        <v>511</v>
      </c>
      <c r="BN3595" s="136" t="s">
        <v>549</v>
      </c>
      <c r="BO3595" s="101"/>
      <c r="BR3595" s="109" t="str">
        <f t="shared" si="55"/>
        <v>SH-25-3584</v>
      </c>
      <c r="BS3595" s="109" t="s">
        <v>372</v>
      </c>
      <c r="BT3595" t="s">
        <v>92</v>
      </c>
      <c r="BU3595" t="s">
        <v>7613</v>
      </c>
    </row>
    <row r="3596" spans="1:73" hidden="1">
      <c r="A3596" s="103" t="s">
        <v>7614</v>
      </c>
      <c r="B3596" s="102">
        <v>45838</v>
      </c>
      <c r="C3596" s="104">
        <f>_xlfn.ISOWEEKNUM(Tabella2[[#This Row],[Date]])</f>
        <v>27</v>
      </c>
      <c r="D3596" s="104" t="s">
        <v>817</v>
      </c>
      <c r="E3596" s="104" t="s">
        <v>284</v>
      </c>
      <c r="F3596" s="104">
        <v>73</v>
      </c>
      <c r="G3596" s="104" t="s">
        <v>257</v>
      </c>
      <c r="H3596" s="105">
        <v>14</v>
      </c>
      <c r="I3596" s="104"/>
      <c r="J3596" s="104" t="s">
        <v>258</v>
      </c>
      <c r="K3596" s="104" t="s">
        <v>81</v>
      </c>
      <c r="L3596" s="104" t="s">
        <v>259</v>
      </c>
      <c r="M3596" s="104" t="s">
        <v>276</v>
      </c>
      <c r="N3596" s="104"/>
      <c r="O3596" s="106"/>
      <c r="P3596" s="111" t="s">
        <v>2896</v>
      </c>
      <c r="Q3596" s="153" t="s">
        <v>511</v>
      </c>
      <c r="R3596" s="153" t="s">
        <v>549</v>
      </c>
      <c r="S3596" s="153">
        <v>4.1666666666666657E-2</v>
      </c>
      <c r="T3596" s="153" t="s">
        <v>511</v>
      </c>
      <c r="U3596" s="153" t="s">
        <v>549</v>
      </c>
      <c r="V3596" s="153">
        <f>IF(ISBLANK(T3596),"",Tabella2[[#This Row],[ACT STOP]]-Tabella2[[#This Row],[ACT START]])</f>
        <v>4.166666666666663E-2</v>
      </c>
      <c r="W3596" s="104" t="s">
        <v>92</v>
      </c>
      <c r="X3596" s="104" t="s">
        <v>91</v>
      </c>
      <c r="Y3596" s="110"/>
      <c r="Z3596" s="106"/>
      <c r="AA3596" s="104"/>
      <c r="AB3596" s="107"/>
      <c r="AC3596" s="72">
        <v>1</v>
      </c>
      <c r="AH3596" s="70"/>
      <c r="AI3596" s="70"/>
      <c r="AJ3596">
        <v>0</v>
      </c>
      <c r="AL3596" s="70"/>
      <c r="BM3596" s="135" t="s">
        <v>511</v>
      </c>
      <c r="BN3596" s="136" t="s">
        <v>549</v>
      </c>
      <c r="BO3596" s="101"/>
      <c r="BR3596" s="109" t="str">
        <f t="shared" si="55"/>
        <v>SH-25-3585</v>
      </c>
      <c r="BS3596" s="109" t="s">
        <v>372</v>
      </c>
      <c r="BT3596" t="s">
        <v>92</v>
      </c>
      <c r="BU3596" t="s">
        <v>7615</v>
      </c>
    </row>
    <row r="3597" spans="1:73" hidden="1">
      <c r="A3597" s="103" t="s">
        <v>7616</v>
      </c>
      <c r="B3597" s="102">
        <v>45838</v>
      </c>
      <c r="C3597" s="104">
        <f>_xlfn.ISOWEEKNUM(Tabella2[[#This Row],[Date]])</f>
        <v>27</v>
      </c>
      <c r="D3597" s="104" t="s">
        <v>6621</v>
      </c>
      <c r="E3597" s="104" t="s">
        <v>284</v>
      </c>
      <c r="F3597" s="104">
        <v>83</v>
      </c>
      <c r="G3597" s="104" t="s">
        <v>257</v>
      </c>
      <c r="H3597" s="105">
        <v>2</v>
      </c>
      <c r="I3597" s="104"/>
      <c r="J3597" s="104" t="s">
        <v>258</v>
      </c>
      <c r="K3597" s="104" t="s">
        <v>77</v>
      </c>
      <c r="L3597" s="104" t="s">
        <v>259</v>
      </c>
      <c r="M3597" s="104" t="s">
        <v>276</v>
      </c>
      <c r="N3597" s="104"/>
      <c r="O3597" s="106"/>
      <c r="P3597" s="111" t="s">
        <v>510</v>
      </c>
      <c r="Q3597" s="153" t="s">
        <v>511</v>
      </c>
      <c r="R3597" s="153" t="s">
        <v>549</v>
      </c>
      <c r="S3597" s="153">
        <v>4.1666666666666657E-2</v>
      </c>
      <c r="T3597" s="153" t="s">
        <v>511</v>
      </c>
      <c r="U3597" s="153" t="s">
        <v>549</v>
      </c>
      <c r="V3597" s="153">
        <f>IF(ISBLANK(T3597),"",Tabella2[[#This Row],[ACT STOP]]-Tabella2[[#This Row],[ACT START]])</f>
        <v>4.166666666666663E-2</v>
      </c>
      <c r="W3597" s="104" t="s">
        <v>92</v>
      </c>
      <c r="X3597" s="104" t="s">
        <v>91</v>
      </c>
      <c r="Y3597" s="110"/>
      <c r="Z3597" s="106"/>
      <c r="AA3597" s="104"/>
      <c r="AB3597" s="107"/>
      <c r="AC3597" s="72">
        <v>1</v>
      </c>
      <c r="AH3597" s="70"/>
      <c r="AI3597" s="70"/>
      <c r="AJ3597">
        <v>0</v>
      </c>
      <c r="AL3597" s="70"/>
      <c r="BM3597" s="135" t="s">
        <v>511</v>
      </c>
      <c r="BN3597" s="136" t="s">
        <v>549</v>
      </c>
      <c r="BO3597" s="101"/>
      <c r="BR3597" s="109" t="str">
        <f t="shared" ref="BR3597:BR3660" si="56">_xlfn.CONCAT(LEFT(BR3596,6),TEXT(RIGHT(BR3596,4)+1,"0000"))</f>
        <v>SH-25-3586</v>
      </c>
      <c r="BS3597" s="109" t="s">
        <v>368</v>
      </c>
      <c r="BT3597" t="s">
        <v>92</v>
      </c>
      <c r="BU3597" t="s">
        <v>7617</v>
      </c>
    </row>
    <row r="3598" spans="1:73" hidden="1">
      <c r="A3598" s="103" t="s">
        <v>7618</v>
      </c>
      <c r="B3598" s="102">
        <v>45838</v>
      </c>
      <c r="C3598" s="104">
        <f>_xlfn.ISOWEEKNUM(Tabella2[[#This Row],[Date]])</f>
        <v>27</v>
      </c>
      <c r="D3598" s="104" t="s">
        <v>195</v>
      </c>
      <c r="E3598" s="104" t="s">
        <v>327</v>
      </c>
      <c r="F3598" s="104">
        <v>6</v>
      </c>
      <c r="G3598" s="104" t="s">
        <v>327</v>
      </c>
      <c r="H3598" s="105">
        <v>38</v>
      </c>
      <c r="I3598" s="104"/>
      <c r="J3598" s="104" t="s">
        <v>258</v>
      </c>
      <c r="K3598" s="104" t="s">
        <v>75</v>
      </c>
      <c r="L3598" s="104" t="s">
        <v>259</v>
      </c>
      <c r="M3598" s="104" t="s">
        <v>276</v>
      </c>
      <c r="N3598" s="104"/>
      <c r="O3598" s="106"/>
      <c r="P3598" s="111" t="s">
        <v>377</v>
      </c>
      <c r="Q3598" s="153" t="s">
        <v>271</v>
      </c>
      <c r="R3598" s="153" t="s">
        <v>272</v>
      </c>
      <c r="S3598" s="153">
        <v>4.1666666666666657E-2</v>
      </c>
      <c r="T3598" s="153" t="s">
        <v>271</v>
      </c>
      <c r="U3598" s="153" t="s">
        <v>272</v>
      </c>
      <c r="V3598" s="153">
        <f>IF(ISBLANK(T3598),"",Tabella2[[#This Row],[ACT STOP]]-Tabella2[[#This Row],[ACT START]])</f>
        <v>4.166666666666663E-2</v>
      </c>
      <c r="W3598" s="104" t="s">
        <v>92</v>
      </c>
      <c r="X3598" s="104" t="s">
        <v>91</v>
      </c>
      <c r="Y3598" s="110"/>
      <c r="Z3598" s="106"/>
      <c r="AA3598" s="104"/>
      <c r="AB3598" s="107"/>
      <c r="AC3598" s="72">
        <v>1</v>
      </c>
      <c r="AH3598" s="70"/>
      <c r="AI3598" s="70"/>
      <c r="AJ3598">
        <v>0</v>
      </c>
      <c r="AL3598" s="70"/>
      <c r="BM3598" s="135" t="s">
        <v>271</v>
      </c>
      <c r="BN3598" s="136" t="s">
        <v>272</v>
      </c>
      <c r="BO3598" s="101"/>
      <c r="BR3598" s="109" t="str">
        <f t="shared" si="56"/>
        <v>SH-25-3587</v>
      </c>
      <c r="BS3598" s="109" t="s">
        <v>7619</v>
      </c>
      <c r="BT3598" t="s">
        <v>92</v>
      </c>
      <c r="BU3598" t="s">
        <v>7620</v>
      </c>
    </row>
    <row r="3599" spans="1:73" hidden="1">
      <c r="A3599" s="103" t="s">
        <v>7621</v>
      </c>
      <c r="B3599" s="102">
        <v>45838</v>
      </c>
      <c r="C3599" s="104">
        <f>_xlfn.ISOWEEKNUM(Tabella2[[#This Row],[Date]])</f>
        <v>27</v>
      </c>
      <c r="D3599" s="104" t="s">
        <v>558</v>
      </c>
      <c r="E3599" s="104" t="s">
        <v>284</v>
      </c>
      <c r="F3599" s="104">
        <v>60</v>
      </c>
      <c r="G3599" s="104" t="s">
        <v>257</v>
      </c>
      <c r="H3599" s="105">
        <v>17</v>
      </c>
      <c r="I3599" s="104"/>
      <c r="J3599" s="104" t="s">
        <v>258</v>
      </c>
      <c r="K3599" s="104" t="s">
        <v>79</v>
      </c>
      <c r="L3599" s="104" t="s">
        <v>299</v>
      </c>
      <c r="M3599" s="104" t="s">
        <v>386</v>
      </c>
      <c r="N3599" s="104"/>
      <c r="O3599" s="108" t="str">
        <f>A3600</f>
        <v>16002</v>
      </c>
      <c r="P3599" s="111" t="s">
        <v>2248</v>
      </c>
      <c r="Q3599" s="153" t="s">
        <v>272</v>
      </c>
      <c r="R3599" s="153" t="s">
        <v>576</v>
      </c>
      <c r="S3599" s="153">
        <v>4.1666666666666657E-2</v>
      </c>
      <c r="T3599" s="153">
        <v>0.5625</v>
      </c>
      <c r="U3599" s="153">
        <v>0.59722222222222221</v>
      </c>
      <c r="V3599" s="153">
        <f>IF(ISBLANK(T3599),"",Tabella2[[#This Row],[ACT STOP]]-Tabella2[[#This Row],[ACT START]])</f>
        <v>3.472222222222221E-2</v>
      </c>
      <c r="W3599" s="104" t="s">
        <v>92</v>
      </c>
      <c r="X3599" s="104" t="s">
        <v>91</v>
      </c>
      <c r="Y3599" s="110"/>
      <c r="Z3599" s="106"/>
      <c r="AA3599" s="104"/>
      <c r="AB3599" s="107"/>
      <c r="AC3599" s="72">
        <v>1</v>
      </c>
      <c r="AH3599" s="70"/>
      <c r="AI3599" s="70"/>
      <c r="AJ3599">
        <v>0</v>
      </c>
      <c r="AL3599" s="70"/>
      <c r="BM3599" s="135">
        <v>0.5625</v>
      </c>
      <c r="BN3599" s="136">
        <v>0.59722222222222221</v>
      </c>
      <c r="BO3599" s="101"/>
      <c r="BR3599" s="109" t="str">
        <f t="shared" si="56"/>
        <v>SH-25-3588</v>
      </c>
      <c r="BS3599" s="109" t="s">
        <v>393</v>
      </c>
      <c r="BT3599" t="s">
        <v>92</v>
      </c>
      <c r="BU3599" t="s">
        <v>7622</v>
      </c>
    </row>
    <row r="3600" spans="1:73" hidden="1">
      <c r="A3600" s="103" t="s">
        <v>7623</v>
      </c>
      <c r="B3600" s="102">
        <v>45838</v>
      </c>
      <c r="C3600" s="104">
        <f>_xlfn.ISOWEEKNUM(Tabella2[[#This Row],[Date]])</f>
        <v>27</v>
      </c>
      <c r="D3600" s="104" t="s">
        <v>558</v>
      </c>
      <c r="E3600" s="104" t="s">
        <v>284</v>
      </c>
      <c r="F3600" s="104">
        <v>58</v>
      </c>
      <c r="G3600" s="104" t="s">
        <v>257</v>
      </c>
      <c r="H3600" s="105">
        <v>12</v>
      </c>
      <c r="I3600" s="104"/>
      <c r="J3600" s="104" t="s">
        <v>258</v>
      </c>
      <c r="K3600" s="104" t="s">
        <v>78</v>
      </c>
      <c r="L3600" s="104" t="s">
        <v>299</v>
      </c>
      <c r="M3600" s="104" t="s">
        <v>386</v>
      </c>
      <c r="N3600" s="104"/>
      <c r="O3600" s="108" t="str">
        <f>A3599</f>
        <v>16001</v>
      </c>
      <c r="P3600" s="111" t="s">
        <v>2248</v>
      </c>
      <c r="Q3600" s="153">
        <v>0.5625</v>
      </c>
      <c r="R3600" s="153">
        <v>0.60416666666666663</v>
      </c>
      <c r="S3600" s="153">
        <v>4.1666666666666657E-2</v>
      </c>
      <c r="T3600" s="153">
        <v>0.5625</v>
      </c>
      <c r="U3600" s="153">
        <v>0.59722222222222221</v>
      </c>
      <c r="V3600" s="153">
        <f>IF(ISBLANK(T3600),"",Tabella2[[#This Row],[ACT STOP]]-Tabella2[[#This Row],[ACT START]])</f>
        <v>3.472222222222221E-2</v>
      </c>
      <c r="W3600" s="104" t="s">
        <v>92</v>
      </c>
      <c r="X3600" s="104" t="s">
        <v>91</v>
      </c>
      <c r="Y3600" s="110"/>
      <c r="Z3600" s="106"/>
      <c r="AA3600" s="104"/>
      <c r="AB3600" s="107"/>
      <c r="AC3600" s="72">
        <v>1</v>
      </c>
      <c r="AH3600" s="70"/>
      <c r="AI3600" s="70"/>
      <c r="AJ3600">
        <v>0</v>
      </c>
      <c r="AL3600" s="70"/>
      <c r="BM3600" s="135">
        <v>0.5625</v>
      </c>
      <c r="BN3600" s="136">
        <v>0.59722222222222221</v>
      </c>
      <c r="BO3600" s="101"/>
      <c r="BR3600" s="109" t="str">
        <f t="shared" si="56"/>
        <v>SH-25-3589</v>
      </c>
      <c r="BS3600" s="109" t="s">
        <v>266</v>
      </c>
      <c r="BT3600" t="s">
        <v>92</v>
      </c>
      <c r="BU3600" t="s">
        <v>7624</v>
      </c>
    </row>
    <row r="3601" spans="1:73" hidden="1">
      <c r="A3601" s="103" t="s">
        <v>7625</v>
      </c>
      <c r="B3601" s="102">
        <v>45838</v>
      </c>
      <c r="C3601" s="104">
        <f>_xlfn.ISOWEEKNUM(Tabella2[[#This Row],[Date]])</f>
        <v>27</v>
      </c>
      <c r="D3601" s="104" t="s">
        <v>471</v>
      </c>
      <c r="E3601" s="104" t="s">
        <v>327</v>
      </c>
      <c r="F3601" s="104">
        <v>34</v>
      </c>
      <c r="G3601" s="104" t="s">
        <v>257</v>
      </c>
      <c r="H3601" s="105">
        <v>32</v>
      </c>
      <c r="I3601" s="104" t="s">
        <v>258</v>
      </c>
      <c r="J3601" s="104"/>
      <c r="K3601" s="104" t="s">
        <v>83</v>
      </c>
      <c r="L3601" s="104" t="s">
        <v>299</v>
      </c>
      <c r="M3601" s="104" t="s">
        <v>276</v>
      </c>
      <c r="N3601" s="104"/>
      <c r="O3601" s="108" t="str">
        <f>A997</f>
        <v>13399</v>
      </c>
      <c r="P3601" s="111" t="s">
        <v>4350</v>
      </c>
      <c r="Q3601" s="153" t="s">
        <v>272</v>
      </c>
      <c r="R3601" s="153" t="s">
        <v>550</v>
      </c>
      <c r="S3601" s="153">
        <v>2.0833333333333329E-2</v>
      </c>
      <c r="T3601" s="153" t="s">
        <v>272</v>
      </c>
      <c r="U3601" s="153" t="s">
        <v>550</v>
      </c>
      <c r="V3601" s="153">
        <f>IF(ISBLANK(T3601),"",Tabella2[[#This Row],[ACT STOP]]-Tabella2[[#This Row],[ACT START]])</f>
        <v>2.083333333333337E-2</v>
      </c>
      <c r="W3601" s="104" t="s">
        <v>92</v>
      </c>
      <c r="X3601" s="104" t="s">
        <v>91</v>
      </c>
      <c r="Y3601" s="110" t="s">
        <v>7626</v>
      </c>
      <c r="Z3601" s="106"/>
      <c r="AA3601" s="104"/>
      <c r="AB3601" s="107"/>
      <c r="AC3601" s="72">
        <v>1</v>
      </c>
      <c r="AH3601" s="70"/>
      <c r="AI3601" s="70"/>
      <c r="AJ3601">
        <v>0</v>
      </c>
      <c r="AL3601" s="70"/>
      <c r="BM3601" s="135" t="s">
        <v>272</v>
      </c>
      <c r="BN3601" s="136" t="s">
        <v>550</v>
      </c>
      <c r="BO3601" s="101"/>
      <c r="BR3601" s="109" t="str">
        <f t="shared" si="56"/>
        <v>SH-25-3590</v>
      </c>
      <c r="BS3601" s="109" t="s">
        <v>356</v>
      </c>
      <c r="BT3601" t="s">
        <v>92</v>
      </c>
      <c r="BU3601" t="s">
        <v>7627</v>
      </c>
    </row>
    <row r="3602" spans="1:73" hidden="1">
      <c r="A3602" s="103" t="s">
        <v>7628</v>
      </c>
      <c r="B3602" s="102">
        <v>45838</v>
      </c>
      <c r="C3602" s="104">
        <f>_xlfn.ISOWEEKNUM(Tabella2[[#This Row],[Date]])</f>
        <v>27</v>
      </c>
      <c r="D3602" s="104" t="s">
        <v>763</v>
      </c>
      <c r="E3602" s="104" t="s">
        <v>256</v>
      </c>
      <c r="F3602" s="104">
        <v>65</v>
      </c>
      <c r="G3602" s="104" t="s">
        <v>257</v>
      </c>
      <c r="H3602" s="105">
        <v>10</v>
      </c>
      <c r="I3602" s="104"/>
      <c r="J3602" s="104" t="s">
        <v>258</v>
      </c>
      <c r="K3602" s="104" t="s">
        <v>81</v>
      </c>
      <c r="L3602" s="104" t="s">
        <v>259</v>
      </c>
      <c r="M3602" s="104" t="s">
        <v>276</v>
      </c>
      <c r="N3602" s="104"/>
      <c r="O3602" s="106"/>
      <c r="P3602" s="111" t="s">
        <v>7629</v>
      </c>
      <c r="Q3602" s="153" t="s">
        <v>272</v>
      </c>
      <c r="R3602" s="153">
        <v>0.61111111111111116</v>
      </c>
      <c r="S3602" s="153">
        <v>4.8611111111111112E-2</v>
      </c>
      <c r="T3602" s="153" t="s">
        <v>272</v>
      </c>
      <c r="U3602" s="153">
        <v>0.61111111111111116</v>
      </c>
      <c r="V3602" s="153">
        <f>IF(ISBLANK(T3602),"",Tabella2[[#This Row],[ACT STOP]]-Tabella2[[#This Row],[ACT START]])</f>
        <v>4.861111111111116E-2</v>
      </c>
      <c r="W3602" s="104" t="s">
        <v>92</v>
      </c>
      <c r="X3602" s="104" t="s">
        <v>91</v>
      </c>
      <c r="Y3602" s="110"/>
      <c r="Z3602" s="106"/>
      <c r="AA3602" s="104"/>
      <c r="AB3602" s="107"/>
      <c r="AC3602" s="72">
        <v>1</v>
      </c>
      <c r="AH3602" s="70"/>
      <c r="AI3602" s="70"/>
      <c r="AJ3602">
        <v>0</v>
      </c>
      <c r="AL3602" s="70"/>
      <c r="BM3602" s="135" t="s">
        <v>272</v>
      </c>
      <c r="BN3602" s="136">
        <v>0.61111111111111116</v>
      </c>
      <c r="BO3602" s="101"/>
      <c r="BR3602" s="109" t="str">
        <f t="shared" si="56"/>
        <v>SH-25-3591</v>
      </c>
      <c r="BS3602" s="109" t="s">
        <v>552</v>
      </c>
      <c r="BT3602" t="s">
        <v>92</v>
      </c>
      <c r="BU3602" t="s">
        <v>7630</v>
      </c>
    </row>
    <row r="3603" spans="1:73" hidden="1">
      <c r="A3603" s="103" t="s">
        <v>7631</v>
      </c>
      <c r="B3603" s="102">
        <v>45838</v>
      </c>
      <c r="C3603" s="104">
        <f>_xlfn.ISOWEEKNUM(Tabella2[[#This Row],[Date]])</f>
        <v>27</v>
      </c>
      <c r="D3603" s="104" t="s">
        <v>763</v>
      </c>
      <c r="E3603" s="104" t="s">
        <v>256</v>
      </c>
      <c r="F3603" s="104">
        <v>68</v>
      </c>
      <c r="G3603" s="104" t="s">
        <v>257</v>
      </c>
      <c r="H3603" s="105">
        <v>5</v>
      </c>
      <c r="I3603" s="104"/>
      <c r="J3603" s="104" t="s">
        <v>258</v>
      </c>
      <c r="K3603" s="104" t="s">
        <v>77</v>
      </c>
      <c r="L3603" s="104" t="s">
        <v>259</v>
      </c>
      <c r="M3603" s="104" t="s">
        <v>276</v>
      </c>
      <c r="N3603" s="104"/>
      <c r="O3603" s="106"/>
      <c r="P3603" s="111" t="s">
        <v>7629</v>
      </c>
      <c r="Q3603" s="153" t="s">
        <v>272</v>
      </c>
      <c r="R3603" s="153" t="s">
        <v>576</v>
      </c>
      <c r="S3603" s="153">
        <v>4.1666666666666657E-2</v>
      </c>
      <c r="T3603" s="153" t="s">
        <v>272</v>
      </c>
      <c r="U3603" s="153" t="s">
        <v>576</v>
      </c>
      <c r="V3603" s="153">
        <f>IF(ISBLANK(T3603),"",Tabella2[[#This Row],[ACT STOP]]-Tabella2[[#This Row],[ACT START]])</f>
        <v>4.166666666666663E-2</v>
      </c>
      <c r="W3603" s="104" t="s">
        <v>92</v>
      </c>
      <c r="X3603" s="104" t="s">
        <v>91</v>
      </c>
      <c r="Y3603" s="110"/>
      <c r="Z3603" s="106"/>
      <c r="AA3603" s="104"/>
      <c r="AB3603" s="107"/>
      <c r="AC3603" s="72">
        <v>1</v>
      </c>
      <c r="AH3603" s="70"/>
      <c r="AI3603" s="70"/>
      <c r="AJ3603">
        <v>0</v>
      </c>
      <c r="AL3603" s="70"/>
      <c r="BM3603" s="135" t="s">
        <v>272</v>
      </c>
      <c r="BN3603" s="136" t="s">
        <v>576</v>
      </c>
      <c r="BO3603" s="101"/>
      <c r="BR3603" s="109" t="str">
        <f t="shared" si="56"/>
        <v>SH-25-3592</v>
      </c>
      <c r="BS3603" s="109" t="s">
        <v>416</v>
      </c>
      <c r="BT3603" t="s">
        <v>92</v>
      </c>
      <c r="BU3603" t="s">
        <v>7632</v>
      </c>
    </row>
    <row r="3604" spans="1:73" hidden="1">
      <c r="A3604" s="103" t="s">
        <v>7633</v>
      </c>
      <c r="B3604" s="102">
        <v>45839</v>
      </c>
      <c r="C3604" s="104">
        <f>_xlfn.ISOWEEKNUM(Tabella2[[#This Row],[Date]])</f>
        <v>27</v>
      </c>
      <c r="D3604" s="104" t="s">
        <v>421</v>
      </c>
      <c r="E3604" s="104" t="s">
        <v>327</v>
      </c>
      <c r="F3604" s="104">
        <v>71</v>
      </c>
      <c r="G3604" s="104" t="s">
        <v>257</v>
      </c>
      <c r="H3604" s="105">
        <v>13</v>
      </c>
      <c r="I3604" s="104" t="s">
        <v>258</v>
      </c>
      <c r="J3604" s="104"/>
      <c r="K3604" s="104" t="s">
        <v>79</v>
      </c>
      <c r="L3604" s="104" t="s">
        <v>299</v>
      </c>
      <c r="M3604" s="104" t="s">
        <v>386</v>
      </c>
      <c r="N3604" s="104"/>
      <c r="O3604" s="106" t="str">
        <f>A3605</f>
        <v>16007</v>
      </c>
      <c r="P3604" s="111" t="s">
        <v>3992</v>
      </c>
      <c r="Q3604" s="153" t="s">
        <v>605</v>
      </c>
      <c r="R3604" s="153" t="s">
        <v>285</v>
      </c>
      <c r="S3604" s="153">
        <v>4.1666666666666657E-2</v>
      </c>
      <c r="T3604" s="153">
        <v>0.25</v>
      </c>
      <c r="U3604" s="153">
        <v>0.29166666666666669</v>
      </c>
      <c r="V3604" s="153">
        <f>IF(ISBLANK(T3604),"",Tabella2[[#This Row],[ACT STOP]]-Tabella2[[#This Row],[ACT START]])</f>
        <v>4.1666666666666685E-2</v>
      </c>
      <c r="W3604" s="104" t="s">
        <v>92</v>
      </c>
      <c r="X3604" s="104" t="s">
        <v>91</v>
      </c>
      <c r="Y3604" s="110"/>
      <c r="Z3604" s="106"/>
      <c r="AA3604" s="104"/>
      <c r="AB3604" s="107"/>
      <c r="AC3604" s="72">
        <v>1</v>
      </c>
      <c r="AH3604" s="70"/>
      <c r="AI3604" s="70"/>
      <c r="AJ3604">
        <v>0</v>
      </c>
      <c r="AL3604" s="70"/>
      <c r="BM3604" s="135">
        <v>0.25</v>
      </c>
      <c r="BN3604" s="136">
        <v>0.29166666666666669</v>
      </c>
      <c r="BO3604" s="101"/>
      <c r="BR3604" s="109" t="str">
        <f t="shared" si="56"/>
        <v>SH-25-3593</v>
      </c>
      <c r="BS3604" s="109" t="s">
        <v>427</v>
      </c>
      <c r="BT3604" t="s">
        <v>92</v>
      </c>
      <c r="BU3604" t="s">
        <v>7634</v>
      </c>
    </row>
    <row r="3605" spans="1:73" hidden="1">
      <c r="A3605" s="103" t="s">
        <v>7635</v>
      </c>
      <c r="B3605" s="102">
        <v>45839</v>
      </c>
      <c r="C3605" s="104">
        <f>_xlfn.ISOWEEKNUM(Tabella2[[#This Row],[Date]])</f>
        <v>27</v>
      </c>
      <c r="D3605" s="104" t="s">
        <v>421</v>
      </c>
      <c r="E3605" s="104" t="s">
        <v>327</v>
      </c>
      <c r="F3605" s="104">
        <v>73</v>
      </c>
      <c r="G3605" s="104" t="s">
        <v>257</v>
      </c>
      <c r="H3605" s="105">
        <v>2</v>
      </c>
      <c r="I3605" s="104" t="s">
        <v>258</v>
      </c>
      <c r="J3605" s="104"/>
      <c r="K3605" s="104" t="s">
        <v>78</v>
      </c>
      <c r="L3605" s="104" t="s">
        <v>299</v>
      </c>
      <c r="M3605" s="104" t="s">
        <v>386</v>
      </c>
      <c r="N3605" s="104"/>
      <c r="O3605" s="106" t="str">
        <f>A3604</f>
        <v>16006</v>
      </c>
      <c r="P3605" s="111" t="s">
        <v>3992</v>
      </c>
      <c r="Q3605" s="153">
        <v>0.25</v>
      </c>
      <c r="R3605" s="153">
        <v>0.29166666666666669</v>
      </c>
      <c r="S3605" s="153">
        <v>4.1666666666666657E-2</v>
      </c>
      <c r="T3605" s="153">
        <v>0.25</v>
      </c>
      <c r="U3605" s="153">
        <v>0.29166666666666669</v>
      </c>
      <c r="V3605" s="153">
        <f>IF(ISBLANK(T3605),"",Tabella2[[#This Row],[ACT STOP]]-Tabella2[[#This Row],[ACT START]])</f>
        <v>4.1666666666666685E-2</v>
      </c>
      <c r="W3605" s="104" t="s">
        <v>92</v>
      </c>
      <c r="X3605" s="104" t="s">
        <v>91</v>
      </c>
      <c r="Y3605" s="110"/>
      <c r="Z3605" s="106"/>
      <c r="AA3605" s="104"/>
      <c r="AB3605" s="107"/>
      <c r="AC3605" s="72">
        <v>1</v>
      </c>
      <c r="AH3605" s="70"/>
      <c r="AI3605" s="70"/>
      <c r="AJ3605">
        <v>0</v>
      </c>
      <c r="AL3605" s="70"/>
      <c r="BM3605" s="135">
        <v>0.25</v>
      </c>
      <c r="BN3605" s="136">
        <v>0.29166666666666669</v>
      </c>
      <c r="BO3605" s="101"/>
      <c r="BR3605" s="109" t="str">
        <f t="shared" si="56"/>
        <v>SH-25-3594</v>
      </c>
      <c r="BS3605" s="109" t="s">
        <v>368</v>
      </c>
      <c r="BT3605" t="s">
        <v>92</v>
      </c>
      <c r="BU3605" t="s">
        <v>7636</v>
      </c>
    </row>
    <row r="3606" spans="1:73" hidden="1">
      <c r="A3606" s="103" t="s">
        <v>7637</v>
      </c>
      <c r="B3606" s="102">
        <v>45839</v>
      </c>
      <c r="C3606" s="104">
        <f>_xlfn.ISOWEEKNUM(Tabella2[[#This Row],[Date]])</f>
        <v>27</v>
      </c>
      <c r="D3606" s="104" t="s">
        <v>817</v>
      </c>
      <c r="E3606" s="104" t="s">
        <v>284</v>
      </c>
      <c r="F3606" s="104">
        <v>75</v>
      </c>
      <c r="G3606" s="104" t="s">
        <v>257</v>
      </c>
      <c r="H3606" s="105">
        <v>1</v>
      </c>
      <c r="I3606" s="104"/>
      <c r="J3606" s="104" t="s">
        <v>258</v>
      </c>
      <c r="K3606" s="104" t="s">
        <v>81</v>
      </c>
      <c r="L3606" s="104" t="s">
        <v>259</v>
      </c>
      <c r="M3606" s="104" t="s">
        <v>276</v>
      </c>
      <c r="N3606" s="104"/>
      <c r="O3606" s="106"/>
      <c r="P3606" s="111" t="s">
        <v>871</v>
      </c>
      <c r="Q3606" s="153" t="s">
        <v>605</v>
      </c>
      <c r="R3606" s="153" t="s">
        <v>285</v>
      </c>
      <c r="S3606" s="153">
        <v>4.1666666666666657E-2</v>
      </c>
      <c r="T3606" s="153" t="s">
        <v>605</v>
      </c>
      <c r="U3606" s="153" t="s">
        <v>285</v>
      </c>
      <c r="V3606" s="153">
        <f>IF(ISBLANK(T3606),"",Tabella2[[#This Row],[ACT STOP]]-Tabella2[[#This Row],[ACT START]])</f>
        <v>4.1666666666666685E-2</v>
      </c>
      <c r="W3606" s="104" t="s">
        <v>92</v>
      </c>
      <c r="X3606" s="104" t="s">
        <v>91</v>
      </c>
      <c r="Y3606" s="110"/>
      <c r="Z3606" s="106"/>
      <c r="AA3606" s="104"/>
      <c r="AB3606" s="107"/>
      <c r="AC3606" s="72">
        <v>1</v>
      </c>
      <c r="AH3606" s="70"/>
      <c r="AI3606" s="70"/>
      <c r="AJ3606">
        <v>0</v>
      </c>
      <c r="AL3606" s="70"/>
      <c r="BM3606" s="135" t="s">
        <v>605</v>
      </c>
      <c r="BN3606" s="136" t="s">
        <v>285</v>
      </c>
      <c r="BO3606" s="101"/>
      <c r="BR3606" s="109" t="str">
        <f t="shared" si="56"/>
        <v>SH-25-3595</v>
      </c>
      <c r="BS3606" s="109" t="s">
        <v>332</v>
      </c>
      <c r="BT3606" t="s">
        <v>92</v>
      </c>
      <c r="BU3606" t="s">
        <v>7638</v>
      </c>
    </row>
    <row r="3607" spans="1:73" hidden="1">
      <c r="A3607" s="103" t="s">
        <v>7639</v>
      </c>
      <c r="B3607" s="102">
        <v>45839</v>
      </c>
      <c r="C3607" s="104">
        <f>_xlfn.ISOWEEKNUM(Tabella2[[#This Row],[Date]])</f>
        <v>27</v>
      </c>
      <c r="D3607" s="104" t="s">
        <v>509</v>
      </c>
      <c r="E3607" s="104" t="s">
        <v>284</v>
      </c>
      <c r="F3607" s="104">
        <v>70</v>
      </c>
      <c r="G3607" s="104" t="s">
        <v>257</v>
      </c>
      <c r="H3607" s="105">
        <v>10</v>
      </c>
      <c r="I3607" s="104"/>
      <c r="J3607" s="104" t="s">
        <v>258</v>
      </c>
      <c r="K3607" s="104" t="s">
        <v>77</v>
      </c>
      <c r="L3607" s="104" t="s">
        <v>259</v>
      </c>
      <c r="M3607" s="104" t="s">
        <v>276</v>
      </c>
      <c r="N3607" s="104"/>
      <c r="O3607" s="106"/>
      <c r="P3607" s="111" t="s">
        <v>2684</v>
      </c>
      <c r="Q3607" s="153" t="s">
        <v>272</v>
      </c>
      <c r="R3607" s="153" t="s">
        <v>576</v>
      </c>
      <c r="S3607" s="153">
        <v>4.1666666666666657E-2</v>
      </c>
      <c r="T3607" s="153" t="s">
        <v>272</v>
      </c>
      <c r="U3607" s="153" t="s">
        <v>576</v>
      </c>
      <c r="V3607" s="153">
        <f>IF(ISBLANK(T3607),"",Tabella2[[#This Row],[ACT STOP]]-Tabella2[[#This Row],[ACT START]])</f>
        <v>4.166666666666663E-2</v>
      </c>
      <c r="W3607" s="104" t="s">
        <v>92</v>
      </c>
      <c r="X3607" s="104" t="s">
        <v>91</v>
      </c>
      <c r="Y3607" s="110"/>
      <c r="Z3607" s="106"/>
      <c r="AA3607" s="104"/>
      <c r="AB3607" s="107"/>
      <c r="AC3607" s="72">
        <v>1</v>
      </c>
      <c r="AH3607" s="70"/>
      <c r="AI3607" s="70"/>
      <c r="AJ3607">
        <v>0</v>
      </c>
      <c r="AL3607" s="70"/>
      <c r="BM3607" s="135" t="s">
        <v>272</v>
      </c>
      <c r="BN3607" s="136" t="s">
        <v>576</v>
      </c>
      <c r="BO3607" s="101"/>
      <c r="BR3607" s="109" t="str">
        <f t="shared" si="56"/>
        <v>SH-25-3596</v>
      </c>
      <c r="BS3607" s="109" t="s">
        <v>552</v>
      </c>
      <c r="BT3607" t="s">
        <v>92</v>
      </c>
      <c r="BU3607" t="s">
        <v>7640</v>
      </c>
    </row>
    <row r="3608" spans="1:73" hidden="1">
      <c r="A3608" s="103" t="s">
        <v>7641</v>
      </c>
      <c r="B3608" s="102">
        <v>45840</v>
      </c>
      <c r="C3608" s="104">
        <f>_xlfn.ISOWEEKNUM(Tabella2[[#This Row],[Date]])</f>
        <v>27</v>
      </c>
      <c r="D3608" s="104" t="s">
        <v>751</v>
      </c>
      <c r="E3608" s="104" t="s">
        <v>256</v>
      </c>
      <c r="F3608" s="104">
        <v>76</v>
      </c>
      <c r="G3608" s="104" t="s">
        <v>284</v>
      </c>
      <c r="H3608" s="105">
        <v>9</v>
      </c>
      <c r="I3608" s="104" t="s">
        <v>258</v>
      </c>
      <c r="J3608" s="104"/>
      <c r="K3608" s="104" t="s">
        <v>75</v>
      </c>
      <c r="L3608" s="104" t="s">
        <v>259</v>
      </c>
      <c r="M3608" s="104" t="s">
        <v>276</v>
      </c>
      <c r="N3608" s="104"/>
      <c r="O3608" s="106"/>
      <c r="P3608" s="111" t="s">
        <v>7629</v>
      </c>
      <c r="Q3608" s="153" t="s">
        <v>576</v>
      </c>
      <c r="R3608" s="153" t="s">
        <v>519</v>
      </c>
      <c r="S3608" s="153">
        <v>4.1666666666666657E-2</v>
      </c>
      <c r="T3608" s="153">
        <v>0.60416666666666663</v>
      </c>
      <c r="U3608" s="153">
        <v>0.64583333333333337</v>
      </c>
      <c r="V3608" s="153">
        <f>IF(ISBLANK(T3608),"",Tabella2[[#This Row],[ACT STOP]]-Tabella2[[#This Row],[ACT START]])</f>
        <v>4.1666666666666741E-2</v>
      </c>
      <c r="W3608" s="104" t="s">
        <v>92</v>
      </c>
      <c r="X3608" s="104" t="s">
        <v>91</v>
      </c>
      <c r="Y3608" s="110"/>
      <c r="Z3608" s="106"/>
      <c r="AA3608" s="104"/>
      <c r="AB3608" s="107"/>
      <c r="AC3608" s="72">
        <v>1</v>
      </c>
      <c r="AH3608" s="70"/>
      <c r="AI3608" s="70"/>
      <c r="AJ3608">
        <v>0</v>
      </c>
      <c r="AL3608" s="70"/>
      <c r="BM3608" s="135">
        <v>0.60416666666666663</v>
      </c>
      <c r="BN3608" s="136">
        <v>0.64583333333333337</v>
      </c>
      <c r="BO3608" s="101"/>
      <c r="BR3608" s="109" t="str">
        <f t="shared" si="56"/>
        <v>SH-25-3597</v>
      </c>
      <c r="BS3608" s="109" t="s">
        <v>339</v>
      </c>
      <c r="BT3608" t="s">
        <v>92</v>
      </c>
      <c r="BU3608" t="s">
        <v>7642</v>
      </c>
    </row>
    <row r="3609" spans="1:73" hidden="1">
      <c r="A3609" s="103" t="s">
        <v>7643</v>
      </c>
      <c r="B3609" s="102">
        <v>45839</v>
      </c>
      <c r="C3609" s="104">
        <f>_xlfn.ISOWEEKNUM(Tabella2[[#This Row],[Date]])</f>
        <v>27</v>
      </c>
      <c r="D3609" s="104" t="s">
        <v>348</v>
      </c>
      <c r="E3609" s="104" t="s">
        <v>284</v>
      </c>
      <c r="F3609" s="104">
        <v>57</v>
      </c>
      <c r="G3609" s="104" t="s">
        <v>257</v>
      </c>
      <c r="H3609" s="105">
        <v>17</v>
      </c>
      <c r="I3609" s="104"/>
      <c r="J3609" s="104" t="s">
        <v>258</v>
      </c>
      <c r="K3609" s="104" t="s">
        <v>79</v>
      </c>
      <c r="L3609" s="104" t="s">
        <v>299</v>
      </c>
      <c r="M3609" s="104" t="s">
        <v>276</v>
      </c>
      <c r="N3609" s="104"/>
      <c r="O3609" s="106" t="str">
        <f>A999</f>
        <v>13401</v>
      </c>
      <c r="P3609" s="111" t="s">
        <v>829</v>
      </c>
      <c r="Q3609" s="153" t="s">
        <v>617</v>
      </c>
      <c r="R3609" s="153" t="s">
        <v>525</v>
      </c>
      <c r="S3609" s="153">
        <v>4.1666666666666657E-2</v>
      </c>
      <c r="T3609" s="153">
        <v>0.3125</v>
      </c>
      <c r="U3609" s="153">
        <v>0.35416666666666669</v>
      </c>
      <c r="V3609" s="153">
        <f>IF(ISBLANK(T3609),"",Tabella2[[#This Row],[ACT STOP]]-Tabella2[[#This Row],[ACT START]])</f>
        <v>4.1666666666666685E-2</v>
      </c>
      <c r="W3609" s="104" t="s">
        <v>92</v>
      </c>
      <c r="X3609" s="104" t="s">
        <v>91</v>
      </c>
      <c r="Y3609" s="110"/>
      <c r="Z3609" s="106"/>
      <c r="AA3609" s="104"/>
      <c r="AB3609" s="107"/>
      <c r="AC3609" s="72">
        <v>1</v>
      </c>
      <c r="AH3609" s="70"/>
      <c r="AI3609" s="70"/>
      <c r="AJ3609">
        <v>0</v>
      </c>
      <c r="AL3609" s="70"/>
      <c r="BM3609" s="135">
        <v>0.3125</v>
      </c>
      <c r="BN3609" s="136">
        <v>0.35416666666666669</v>
      </c>
      <c r="BO3609" s="101"/>
      <c r="BR3609" s="109" t="str">
        <f t="shared" si="56"/>
        <v>SH-25-3598</v>
      </c>
      <c r="BS3609" s="109" t="s">
        <v>393</v>
      </c>
      <c r="BT3609" t="s">
        <v>92</v>
      </c>
      <c r="BU3609" t="s">
        <v>7644</v>
      </c>
    </row>
    <row r="3610" spans="1:73" hidden="1">
      <c r="A3610" s="103" t="s">
        <v>7645</v>
      </c>
      <c r="B3610" s="102">
        <v>45839</v>
      </c>
      <c r="C3610" s="104">
        <f>_xlfn.ISOWEEKNUM(Tabella2[[#This Row],[Date]])</f>
        <v>27</v>
      </c>
      <c r="D3610" s="104" t="s">
        <v>763</v>
      </c>
      <c r="E3610" s="104" t="s">
        <v>256</v>
      </c>
      <c r="F3610" s="104">
        <v>65</v>
      </c>
      <c r="G3610" s="104" t="s">
        <v>284</v>
      </c>
      <c r="H3610" s="105">
        <v>22</v>
      </c>
      <c r="I3610" s="104"/>
      <c r="J3610" s="104" t="s">
        <v>258</v>
      </c>
      <c r="K3610" s="104" t="s">
        <v>81</v>
      </c>
      <c r="L3610" s="104" t="s">
        <v>259</v>
      </c>
      <c r="M3610" s="104" t="s">
        <v>276</v>
      </c>
      <c r="N3610" s="104"/>
      <c r="O3610" s="106"/>
      <c r="P3610" s="111" t="s">
        <v>850</v>
      </c>
      <c r="Q3610" s="153" t="s">
        <v>617</v>
      </c>
      <c r="R3610" s="153" t="s">
        <v>525</v>
      </c>
      <c r="S3610" s="153">
        <v>4.1666666666666657E-2</v>
      </c>
      <c r="T3610" s="153" t="s">
        <v>617</v>
      </c>
      <c r="U3610" s="153">
        <v>0.3576388888888889</v>
      </c>
      <c r="V3610" s="153">
        <f>IF(ISBLANK(T3610),"",Tabella2[[#This Row],[ACT STOP]]-Tabella2[[#This Row],[ACT START]])</f>
        <v>4.5138888888888895E-2</v>
      </c>
      <c r="W3610" s="104" t="s">
        <v>92</v>
      </c>
      <c r="X3610" s="104" t="s">
        <v>91</v>
      </c>
      <c r="Y3610" s="110" t="s">
        <v>7646</v>
      </c>
      <c r="Z3610" s="106"/>
      <c r="AA3610" s="104"/>
      <c r="AB3610" s="107"/>
      <c r="AC3610" s="72">
        <v>1</v>
      </c>
      <c r="AH3610" s="70"/>
      <c r="AI3610" s="70"/>
      <c r="AJ3610">
        <v>0</v>
      </c>
      <c r="AL3610" s="70"/>
      <c r="BM3610" s="135" t="s">
        <v>617</v>
      </c>
      <c r="BN3610" s="136">
        <v>0.3576388888888889</v>
      </c>
      <c r="BO3610" s="101">
        <v>3.472222222222222E-3</v>
      </c>
      <c r="BQ3610" t="s">
        <v>102</v>
      </c>
      <c r="BR3610" s="109" t="str">
        <f t="shared" si="56"/>
        <v>SH-25-3599</v>
      </c>
      <c r="BS3610" s="109" t="s">
        <v>295</v>
      </c>
      <c r="BT3610" t="s">
        <v>92</v>
      </c>
      <c r="BU3610" t="s">
        <v>7647</v>
      </c>
    </row>
    <row r="3611" spans="1:73" hidden="1">
      <c r="A3611" s="103" t="s">
        <v>7648</v>
      </c>
      <c r="B3611" s="102">
        <v>45839</v>
      </c>
      <c r="C3611" s="104">
        <f>_xlfn.ISOWEEKNUM(Tabella2[[#This Row],[Date]])</f>
        <v>27</v>
      </c>
      <c r="D3611" s="104" t="s">
        <v>523</v>
      </c>
      <c r="E3611" s="104" t="s">
        <v>284</v>
      </c>
      <c r="F3611" s="104">
        <v>62</v>
      </c>
      <c r="G3611" s="104" t="s">
        <v>257</v>
      </c>
      <c r="H3611" s="105">
        <v>9</v>
      </c>
      <c r="I3611" s="104"/>
      <c r="J3611" s="104" t="s">
        <v>258</v>
      </c>
      <c r="K3611" s="104" t="s">
        <v>79</v>
      </c>
      <c r="L3611" s="104" t="s">
        <v>299</v>
      </c>
      <c r="M3611" s="104" t="s">
        <v>906</v>
      </c>
      <c r="N3611" s="104"/>
      <c r="O3611" s="106" t="str">
        <f>A3612</f>
        <v>16014</v>
      </c>
      <c r="P3611" s="111" t="s">
        <v>2356</v>
      </c>
      <c r="Q3611" s="153" t="s">
        <v>631</v>
      </c>
      <c r="R3611" s="153" t="s">
        <v>498</v>
      </c>
      <c r="S3611" s="153">
        <v>4.1666666666666657E-2</v>
      </c>
      <c r="T3611" s="153">
        <v>0.375</v>
      </c>
      <c r="U3611" s="153">
        <v>0.40972222222222221</v>
      </c>
      <c r="V3611" s="153">
        <f>IF(ISBLANK(T3611),"",Tabella2[[#This Row],[ACT STOP]]-Tabella2[[#This Row],[ACT START]])</f>
        <v>3.472222222222221E-2</v>
      </c>
      <c r="W3611" s="104" t="s">
        <v>92</v>
      </c>
      <c r="X3611" s="104" t="s">
        <v>91</v>
      </c>
      <c r="Y3611" s="110"/>
      <c r="Z3611" s="106"/>
      <c r="AA3611" s="104"/>
      <c r="AB3611" s="107"/>
      <c r="AC3611" s="72">
        <v>1</v>
      </c>
      <c r="AH3611" s="70"/>
      <c r="AI3611" s="70"/>
      <c r="AJ3611">
        <v>0</v>
      </c>
      <c r="AL3611" s="70"/>
      <c r="BM3611" s="135">
        <v>0.375</v>
      </c>
      <c r="BN3611" s="136">
        <v>0.40972222222222221</v>
      </c>
      <c r="BO3611" s="101"/>
      <c r="BR3611" s="109" t="str">
        <f t="shared" si="56"/>
        <v>SH-25-3600</v>
      </c>
      <c r="BS3611" s="109" t="s">
        <v>318</v>
      </c>
      <c r="BT3611" t="s">
        <v>92</v>
      </c>
      <c r="BU3611" t="s">
        <v>7649</v>
      </c>
    </row>
    <row r="3612" spans="1:73" hidden="1">
      <c r="A3612" s="103" t="s">
        <v>7650</v>
      </c>
      <c r="B3612" s="102">
        <v>45839</v>
      </c>
      <c r="C3612" s="104">
        <f>_xlfn.ISOWEEKNUM(Tabella2[[#This Row],[Date]])</f>
        <v>27</v>
      </c>
      <c r="D3612" s="104" t="s">
        <v>523</v>
      </c>
      <c r="E3612" s="104" t="s">
        <v>284</v>
      </c>
      <c r="F3612" s="104">
        <v>63</v>
      </c>
      <c r="G3612" s="104" t="s">
        <v>257</v>
      </c>
      <c r="H3612" s="105">
        <v>1</v>
      </c>
      <c r="I3612" s="104"/>
      <c r="J3612" s="104" t="s">
        <v>258</v>
      </c>
      <c r="K3612" s="104" t="s">
        <v>78</v>
      </c>
      <c r="L3612" s="104" t="s">
        <v>299</v>
      </c>
      <c r="M3612" s="104" t="s">
        <v>906</v>
      </c>
      <c r="N3612" s="104"/>
      <c r="O3612" s="106" t="str">
        <f>A3611</f>
        <v>16013</v>
      </c>
      <c r="P3612" s="111" t="s">
        <v>2356</v>
      </c>
      <c r="Q3612" s="153">
        <v>0.375</v>
      </c>
      <c r="R3612" s="153">
        <v>0.41666666666666669</v>
      </c>
      <c r="S3612" s="153">
        <v>4.1666666666666657E-2</v>
      </c>
      <c r="T3612" s="153">
        <v>0.375</v>
      </c>
      <c r="U3612" s="153">
        <v>0.40972222222222221</v>
      </c>
      <c r="V3612" s="153">
        <f>IF(ISBLANK(T3612),"",Tabella2[[#This Row],[ACT STOP]]-Tabella2[[#This Row],[ACT START]])</f>
        <v>3.472222222222221E-2</v>
      </c>
      <c r="W3612" s="104" t="s">
        <v>92</v>
      </c>
      <c r="X3612" s="104" t="s">
        <v>91</v>
      </c>
      <c r="Y3612" s="110"/>
      <c r="Z3612" s="106"/>
      <c r="AA3612" s="104"/>
      <c r="AB3612" s="107"/>
      <c r="AC3612" s="72">
        <v>1</v>
      </c>
      <c r="AH3612" s="70"/>
      <c r="AI3612" s="70"/>
      <c r="AJ3612">
        <v>0</v>
      </c>
      <c r="AL3612" s="70"/>
      <c r="BM3612" s="135">
        <v>0.375</v>
      </c>
      <c r="BN3612" s="136">
        <v>0.40972222222222221</v>
      </c>
      <c r="BO3612" s="101"/>
      <c r="BR3612" s="109" t="str">
        <f t="shared" si="56"/>
        <v>SH-25-3601</v>
      </c>
      <c r="BS3612" s="109" t="s">
        <v>332</v>
      </c>
      <c r="BT3612" t="s">
        <v>92</v>
      </c>
      <c r="BU3612" t="s">
        <v>7651</v>
      </c>
    </row>
    <row r="3613" spans="1:73" hidden="1">
      <c r="A3613" s="103" t="s">
        <v>7652</v>
      </c>
      <c r="B3613" s="102">
        <v>45839</v>
      </c>
      <c r="C3613" s="104">
        <f>_xlfn.ISOWEEKNUM(Tabella2[[#This Row],[Date]])</f>
        <v>27</v>
      </c>
      <c r="D3613" s="104" t="s">
        <v>3529</v>
      </c>
      <c r="E3613" s="104" t="s">
        <v>284</v>
      </c>
      <c r="F3613" s="104">
        <v>68</v>
      </c>
      <c r="G3613" s="104" t="s">
        <v>257</v>
      </c>
      <c r="H3613" s="105">
        <v>13</v>
      </c>
      <c r="I3613" s="104"/>
      <c r="J3613" s="104" t="s">
        <v>258</v>
      </c>
      <c r="K3613" s="104" t="s">
        <v>83</v>
      </c>
      <c r="L3613" s="104" t="s">
        <v>299</v>
      </c>
      <c r="M3613" s="104" t="s">
        <v>276</v>
      </c>
      <c r="N3613" s="104"/>
      <c r="O3613" s="106" t="str">
        <f>A1002</f>
        <v>13404</v>
      </c>
      <c r="P3613" s="111" t="s">
        <v>664</v>
      </c>
      <c r="Q3613" s="153" t="s">
        <v>631</v>
      </c>
      <c r="R3613" s="153" t="s">
        <v>498</v>
      </c>
      <c r="S3613" s="153">
        <v>4.1666666666666657E-2</v>
      </c>
      <c r="T3613" s="153" t="s">
        <v>631</v>
      </c>
      <c r="U3613" s="153" t="s">
        <v>498</v>
      </c>
      <c r="V3613" s="153">
        <f>IF(ISBLANK(T3613),"",Tabella2[[#This Row],[ACT STOP]]-Tabella2[[#This Row],[ACT START]])</f>
        <v>4.1666666666666685E-2</v>
      </c>
      <c r="W3613" s="104" t="s">
        <v>92</v>
      </c>
      <c r="X3613" s="104" t="s">
        <v>91</v>
      </c>
      <c r="Y3613" s="110"/>
      <c r="Z3613" s="106"/>
      <c r="AA3613" s="104"/>
      <c r="AB3613" s="107"/>
      <c r="AC3613" s="72">
        <v>1</v>
      </c>
      <c r="AH3613" s="70"/>
      <c r="AI3613" s="70"/>
      <c r="AJ3613">
        <v>0</v>
      </c>
      <c r="AL3613" s="70"/>
      <c r="BM3613" s="135" t="s">
        <v>631</v>
      </c>
      <c r="BN3613" s="136" t="s">
        <v>498</v>
      </c>
      <c r="BO3613" s="101"/>
      <c r="BR3613" s="109" t="str">
        <f t="shared" si="56"/>
        <v>SH-25-3602</v>
      </c>
      <c r="BS3613" s="109" t="s">
        <v>427</v>
      </c>
      <c r="BT3613" t="s">
        <v>92</v>
      </c>
      <c r="BU3613" t="s">
        <v>7653</v>
      </c>
    </row>
    <row r="3614" spans="1:73" hidden="1">
      <c r="A3614" s="103" t="s">
        <v>7654</v>
      </c>
      <c r="B3614" s="102">
        <v>45839</v>
      </c>
      <c r="C3614" s="104">
        <f>_xlfn.ISOWEEKNUM(Tabella2[[#This Row],[Date]])</f>
        <v>27</v>
      </c>
      <c r="D3614" s="104" t="s">
        <v>817</v>
      </c>
      <c r="E3614" s="104" t="s">
        <v>284</v>
      </c>
      <c r="F3614" s="104">
        <v>74</v>
      </c>
      <c r="G3614" s="104" t="s">
        <v>257</v>
      </c>
      <c r="H3614" s="105">
        <v>2</v>
      </c>
      <c r="I3614" s="104"/>
      <c r="J3614" s="104" t="s">
        <v>258</v>
      </c>
      <c r="K3614" s="104" t="s">
        <v>81</v>
      </c>
      <c r="L3614" s="104" t="s">
        <v>259</v>
      </c>
      <c r="M3614" s="104" t="s">
        <v>276</v>
      </c>
      <c r="N3614" s="104"/>
      <c r="O3614" s="106"/>
      <c r="P3614" s="111" t="s">
        <v>871</v>
      </c>
      <c r="Q3614" s="153" t="s">
        <v>631</v>
      </c>
      <c r="R3614" s="153" t="s">
        <v>498</v>
      </c>
      <c r="S3614" s="153">
        <v>4.1666666666666657E-2</v>
      </c>
      <c r="T3614" s="153" t="s">
        <v>631</v>
      </c>
      <c r="U3614" s="153" t="s">
        <v>498</v>
      </c>
      <c r="V3614" s="153">
        <f>IF(ISBLANK(T3614),"",Tabella2[[#This Row],[ACT STOP]]-Tabella2[[#This Row],[ACT START]])</f>
        <v>4.1666666666666685E-2</v>
      </c>
      <c r="W3614" s="104" t="s">
        <v>92</v>
      </c>
      <c r="X3614" s="104" t="s">
        <v>91</v>
      </c>
      <c r="Y3614" s="110"/>
      <c r="Z3614" s="106"/>
      <c r="AA3614" s="104"/>
      <c r="AB3614" s="107"/>
      <c r="AC3614" s="72">
        <v>1</v>
      </c>
      <c r="AH3614" s="70"/>
      <c r="AI3614" s="70"/>
      <c r="AJ3614">
        <v>0</v>
      </c>
      <c r="AL3614" s="70"/>
      <c r="BM3614" s="135" t="s">
        <v>631</v>
      </c>
      <c r="BN3614" s="136" t="s">
        <v>498</v>
      </c>
      <c r="BO3614" s="101"/>
      <c r="BR3614" s="109" t="str">
        <f t="shared" si="56"/>
        <v>SH-25-3603</v>
      </c>
      <c r="BS3614" s="109" t="s">
        <v>368</v>
      </c>
      <c r="BT3614" t="s">
        <v>92</v>
      </c>
      <c r="BU3614" t="s">
        <v>7655</v>
      </c>
    </row>
    <row r="3615" spans="1:73" hidden="1">
      <c r="A3615" s="103" t="s">
        <v>7656</v>
      </c>
      <c r="B3615" s="102">
        <v>45840</v>
      </c>
      <c r="C3615" s="104">
        <f>_xlfn.ISOWEEKNUM(Tabella2[[#This Row],[Date]])</f>
        <v>27</v>
      </c>
      <c r="D3615" s="104" t="s">
        <v>817</v>
      </c>
      <c r="E3615" s="104" t="s">
        <v>284</v>
      </c>
      <c r="F3615" s="104">
        <v>74</v>
      </c>
      <c r="G3615" s="104" t="s">
        <v>257</v>
      </c>
      <c r="H3615" s="105">
        <v>14</v>
      </c>
      <c r="I3615" s="104"/>
      <c r="J3615" s="104" t="s">
        <v>258</v>
      </c>
      <c r="K3615" s="104" t="s">
        <v>77</v>
      </c>
      <c r="L3615" s="104" t="s">
        <v>259</v>
      </c>
      <c r="M3615" s="104" t="s">
        <v>276</v>
      </c>
      <c r="N3615" s="104"/>
      <c r="O3615" s="106"/>
      <c r="P3615" s="111" t="s">
        <v>322</v>
      </c>
      <c r="Q3615" s="153" t="s">
        <v>504</v>
      </c>
      <c r="R3615" s="153" t="s">
        <v>271</v>
      </c>
      <c r="S3615" s="153">
        <v>4.1666666666666657E-2</v>
      </c>
      <c r="T3615" s="153">
        <v>0.47916666666666669</v>
      </c>
      <c r="U3615" s="153">
        <v>0.52083333333333337</v>
      </c>
      <c r="V3615" s="153">
        <f>IF(ISBLANK(T3615),"",Tabella2[[#This Row],[ACT STOP]]-Tabella2[[#This Row],[ACT START]])</f>
        <v>4.1666666666666685E-2</v>
      </c>
      <c r="W3615" s="104" t="s">
        <v>92</v>
      </c>
      <c r="X3615" s="104" t="s">
        <v>91</v>
      </c>
      <c r="Y3615" s="110"/>
      <c r="Z3615" s="106"/>
      <c r="AA3615" s="104"/>
      <c r="AB3615" s="107"/>
      <c r="AC3615" s="72">
        <v>1</v>
      </c>
      <c r="AH3615" s="70"/>
      <c r="AI3615" s="70"/>
      <c r="AJ3615">
        <v>0</v>
      </c>
      <c r="AL3615" s="70"/>
      <c r="BM3615" s="135">
        <v>0.47916666666666669</v>
      </c>
      <c r="BN3615" s="136">
        <v>0.52083333333333337</v>
      </c>
      <c r="BO3615" s="101"/>
      <c r="BR3615" s="109" t="str">
        <f t="shared" si="56"/>
        <v>SH-25-3604</v>
      </c>
      <c r="BS3615" s="109" t="s">
        <v>372</v>
      </c>
      <c r="BT3615" t="s">
        <v>92</v>
      </c>
      <c r="BU3615" t="s">
        <v>7657</v>
      </c>
    </row>
    <row r="3616" spans="1:73" hidden="1">
      <c r="A3616" s="103" t="s">
        <v>7658</v>
      </c>
      <c r="B3616" s="102">
        <v>45839</v>
      </c>
      <c r="C3616" s="104">
        <f>_xlfn.ISOWEEKNUM(Tabella2[[#This Row],[Date]])</f>
        <v>27</v>
      </c>
      <c r="D3616" s="104" t="s">
        <v>348</v>
      </c>
      <c r="E3616" s="104" t="s">
        <v>284</v>
      </c>
      <c r="F3616" s="104">
        <v>55</v>
      </c>
      <c r="G3616" s="104" t="s">
        <v>257</v>
      </c>
      <c r="H3616" s="105">
        <v>12</v>
      </c>
      <c r="I3616" s="104"/>
      <c r="J3616" s="104" t="s">
        <v>258</v>
      </c>
      <c r="K3616" s="104" t="s">
        <v>83</v>
      </c>
      <c r="L3616" s="104" t="s">
        <v>299</v>
      </c>
      <c r="M3616" s="104" t="s">
        <v>276</v>
      </c>
      <c r="N3616" s="104"/>
      <c r="O3616" s="106" t="str">
        <f>A1004</f>
        <v>13406</v>
      </c>
      <c r="P3616" s="111" t="s">
        <v>829</v>
      </c>
      <c r="Q3616" s="153" t="s">
        <v>263</v>
      </c>
      <c r="R3616" s="153" t="s">
        <v>504</v>
      </c>
      <c r="S3616" s="153">
        <v>4.1666666666666657E-2</v>
      </c>
      <c r="T3616" s="153" t="s">
        <v>263</v>
      </c>
      <c r="U3616" s="153" t="s">
        <v>504</v>
      </c>
      <c r="V3616" s="153">
        <f>IF(ISBLANK(T3616),"",Tabella2[[#This Row],[ACT STOP]]-Tabella2[[#This Row],[ACT START]])</f>
        <v>4.1666666666666685E-2</v>
      </c>
      <c r="W3616" s="104" t="s">
        <v>92</v>
      </c>
      <c r="X3616" s="104" t="s">
        <v>91</v>
      </c>
      <c r="Y3616" s="110"/>
      <c r="Z3616" s="106"/>
      <c r="AA3616" s="104"/>
      <c r="AB3616" s="107"/>
      <c r="AC3616" s="72">
        <v>1</v>
      </c>
      <c r="AH3616" s="70"/>
      <c r="AI3616" s="70"/>
      <c r="AJ3616">
        <v>0</v>
      </c>
      <c r="AL3616" s="70"/>
      <c r="BM3616" s="135" t="s">
        <v>263</v>
      </c>
      <c r="BN3616" s="136" t="s">
        <v>504</v>
      </c>
      <c r="BO3616" s="101"/>
      <c r="BR3616" s="109" t="str">
        <f t="shared" si="56"/>
        <v>SH-25-3605</v>
      </c>
      <c r="BS3616" s="109" t="s">
        <v>266</v>
      </c>
      <c r="BT3616" t="s">
        <v>92</v>
      </c>
      <c r="BU3616" t="s">
        <v>7659</v>
      </c>
    </row>
    <row r="3617" spans="1:73" hidden="1">
      <c r="A3617" s="103" t="s">
        <v>7660</v>
      </c>
      <c r="B3617" s="102">
        <v>45839</v>
      </c>
      <c r="C3617" s="104">
        <f>_xlfn.ISOWEEKNUM(Tabella2[[#This Row],[Date]])</f>
        <v>27</v>
      </c>
      <c r="D3617" s="104" t="s">
        <v>321</v>
      </c>
      <c r="E3617" s="104" t="s">
        <v>284</v>
      </c>
      <c r="F3617" s="104">
        <v>52</v>
      </c>
      <c r="G3617" s="104" t="s">
        <v>257</v>
      </c>
      <c r="H3617" s="105">
        <v>32</v>
      </c>
      <c r="I3617" s="104"/>
      <c r="J3617" s="104" t="s">
        <v>258</v>
      </c>
      <c r="K3617" s="104" t="s">
        <v>81</v>
      </c>
      <c r="L3617" s="104" t="s">
        <v>259</v>
      </c>
      <c r="M3617" s="104" t="s">
        <v>269</v>
      </c>
      <c r="N3617" s="104"/>
      <c r="O3617" s="106"/>
      <c r="P3617" s="111" t="s">
        <v>1814</v>
      </c>
      <c r="Q3617" s="153" t="s">
        <v>263</v>
      </c>
      <c r="R3617" s="153" t="s">
        <v>504</v>
      </c>
      <c r="S3617" s="153">
        <v>4.1666666666666657E-2</v>
      </c>
      <c r="T3617" s="153" t="s">
        <v>263</v>
      </c>
      <c r="U3617" s="153" t="s">
        <v>504</v>
      </c>
      <c r="V3617" s="153">
        <f>IF(ISBLANK(T3617),"",Tabella2[[#This Row],[ACT STOP]]-Tabella2[[#This Row],[ACT START]])</f>
        <v>4.1666666666666685E-2</v>
      </c>
      <c r="W3617" s="104" t="s">
        <v>92</v>
      </c>
      <c r="X3617" s="104" t="s">
        <v>91</v>
      </c>
      <c r="Y3617" s="110" t="s">
        <v>7661</v>
      </c>
      <c r="Z3617" s="106"/>
      <c r="AA3617" s="104"/>
      <c r="AB3617" s="107"/>
      <c r="AC3617" s="72">
        <v>1</v>
      </c>
      <c r="AH3617" s="70"/>
      <c r="AI3617" s="70"/>
      <c r="AJ3617">
        <v>0</v>
      </c>
      <c r="AL3617" s="70"/>
      <c r="BM3617" s="135" t="s">
        <v>263</v>
      </c>
      <c r="BN3617" s="136" t="s">
        <v>504</v>
      </c>
      <c r="BO3617" s="101"/>
      <c r="BR3617" s="109" t="str">
        <f t="shared" si="56"/>
        <v>SH-25-3606</v>
      </c>
      <c r="BS3617" s="109" t="s">
        <v>356</v>
      </c>
      <c r="BT3617" t="s">
        <v>92</v>
      </c>
      <c r="BU3617" t="s">
        <v>7662</v>
      </c>
    </row>
    <row r="3618" spans="1:73" hidden="1">
      <c r="A3618" s="103" t="s">
        <v>7663</v>
      </c>
      <c r="B3618" s="102">
        <v>45840</v>
      </c>
      <c r="C3618" s="104">
        <f>_xlfn.ISOWEEKNUM(Tabella2[[#This Row],[Date]])</f>
        <v>27</v>
      </c>
      <c r="D3618" s="104" t="s">
        <v>6766</v>
      </c>
      <c r="E3618" s="104" t="s">
        <v>284</v>
      </c>
      <c r="F3618" s="104">
        <v>77</v>
      </c>
      <c r="G3618" s="104" t="s">
        <v>257</v>
      </c>
      <c r="H3618" s="105">
        <v>10</v>
      </c>
      <c r="I3618" s="104"/>
      <c r="J3618" s="104" t="s">
        <v>258</v>
      </c>
      <c r="K3618" s="104" t="s">
        <v>77</v>
      </c>
      <c r="L3618" s="104" t="s">
        <v>259</v>
      </c>
      <c r="M3618" s="104" t="s">
        <v>276</v>
      </c>
      <c r="N3618" s="104"/>
      <c r="O3618" s="106"/>
      <c r="P3618" s="111" t="s">
        <v>3000</v>
      </c>
      <c r="Q3618" s="153" t="s">
        <v>549</v>
      </c>
      <c r="R3618" s="153" t="s">
        <v>550</v>
      </c>
      <c r="S3618" s="153">
        <v>4.1666666666666657E-2</v>
      </c>
      <c r="T3618" s="153">
        <v>0.54166666666666663</v>
      </c>
      <c r="U3618" s="153">
        <v>0.58333333333333337</v>
      </c>
      <c r="V3618" s="153">
        <f>IF(ISBLANK(T3618),"",Tabella2[[#This Row],[ACT STOP]]-Tabella2[[#This Row],[ACT START]])</f>
        <v>4.1666666666666741E-2</v>
      </c>
      <c r="W3618" s="104" t="s">
        <v>92</v>
      </c>
      <c r="X3618" s="104" t="s">
        <v>91</v>
      </c>
      <c r="Y3618" s="110"/>
      <c r="Z3618" s="106"/>
      <c r="AA3618" s="104"/>
      <c r="AB3618" s="107"/>
      <c r="AC3618" s="72">
        <v>1</v>
      </c>
      <c r="AH3618" s="70"/>
      <c r="AI3618" s="70"/>
      <c r="AJ3618">
        <v>0</v>
      </c>
      <c r="AL3618" s="70"/>
      <c r="BM3618" s="135">
        <v>0.54166666666666663</v>
      </c>
      <c r="BN3618" s="136">
        <v>0.58333333333333337</v>
      </c>
      <c r="BO3618" s="101"/>
      <c r="BR3618" s="109" t="str">
        <f t="shared" si="56"/>
        <v>SH-25-3607</v>
      </c>
      <c r="BS3618" s="109" t="s">
        <v>552</v>
      </c>
      <c r="BT3618" t="s">
        <v>92</v>
      </c>
      <c r="BU3618" t="s">
        <v>7664</v>
      </c>
    </row>
    <row r="3619" spans="1:73" hidden="1">
      <c r="A3619" s="103" t="s">
        <v>7665</v>
      </c>
      <c r="B3619" s="102">
        <v>45839</v>
      </c>
      <c r="C3619" s="104">
        <f>_xlfn.ISOWEEKNUM(Tabella2[[#This Row],[Date]])</f>
        <v>27</v>
      </c>
      <c r="D3619" s="104" t="s">
        <v>404</v>
      </c>
      <c r="E3619" s="104" t="s">
        <v>284</v>
      </c>
      <c r="F3619" s="104">
        <v>41</v>
      </c>
      <c r="G3619" s="104" t="s">
        <v>257</v>
      </c>
      <c r="H3619" s="105">
        <v>9</v>
      </c>
      <c r="I3619" s="104"/>
      <c r="J3619" s="104" t="s">
        <v>258</v>
      </c>
      <c r="K3619" s="104" t="s">
        <v>79</v>
      </c>
      <c r="L3619" s="104" t="s">
        <v>299</v>
      </c>
      <c r="M3619" s="104" t="s">
        <v>386</v>
      </c>
      <c r="N3619" s="104"/>
      <c r="O3619" s="106" t="str">
        <f>A3620</f>
        <v>16022</v>
      </c>
      <c r="P3619" s="111" t="s">
        <v>3577</v>
      </c>
      <c r="Q3619" s="153" t="s">
        <v>511</v>
      </c>
      <c r="R3619" s="153" t="s">
        <v>549</v>
      </c>
      <c r="S3619" s="153">
        <v>4.1666666666666657E-2</v>
      </c>
      <c r="T3619" s="153" t="s">
        <v>511</v>
      </c>
      <c r="U3619" s="153" t="s">
        <v>549</v>
      </c>
      <c r="V3619" s="153">
        <f>IF(ISBLANK(T3619),"",Tabella2[[#This Row],[ACT STOP]]-Tabella2[[#This Row],[ACT START]])</f>
        <v>4.166666666666663E-2</v>
      </c>
      <c r="W3619" s="104" t="s">
        <v>92</v>
      </c>
      <c r="X3619" s="104" t="s">
        <v>91</v>
      </c>
      <c r="Y3619" s="110"/>
      <c r="Z3619" s="106"/>
      <c r="AA3619" s="104"/>
      <c r="AB3619" s="107"/>
      <c r="AC3619" s="72">
        <v>1</v>
      </c>
      <c r="AH3619" s="70"/>
      <c r="AI3619" s="70"/>
      <c r="AJ3619">
        <v>0</v>
      </c>
      <c r="AL3619" s="70"/>
      <c r="BM3619" s="135" t="s">
        <v>511</v>
      </c>
      <c r="BN3619" s="136" t="s">
        <v>549</v>
      </c>
      <c r="BO3619" s="101"/>
      <c r="BR3619" s="109" t="str">
        <f t="shared" si="56"/>
        <v>SH-25-3608</v>
      </c>
      <c r="BS3619" s="109" t="s">
        <v>318</v>
      </c>
      <c r="BT3619" t="s">
        <v>92</v>
      </c>
      <c r="BU3619" t="s">
        <v>7666</v>
      </c>
    </row>
    <row r="3620" spans="1:73" hidden="1">
      <c r="A3620" s="103" t="s">
        <v>7667</v>
      </c>
      <c r="B3620" s="102">
        <v>45839</v>
      </c>
      <c r="C3620" s="104">
        <f>_xlfn.ISOWEEKNUM(Tabella2[[#This Row],[Date]])</f>
        <v>27</v>
      </c>
      <c r="D3620" s="104" t="s">
        <v>409</v>
      </c>
      <c r="E3620" s="104" t="s">
        <v>284</v>
      </c>
      <c r="F3620" s="104">
        <v>42</v>
      </c>
      <c r="G3620" s="104" t="s">
        <v>284</v>
      </c>
      <c r="H3620" s="105">
        <v>23</v>
      </c>
      <c r="I3620" s="104"/>
      <c r="J3620" s="104" t="s">
        <v>258</v>
      </c>
      <c r="K3620" s="104" t="s">
        <v>78</v>
      </c>
      <c r="L3620" s="104" t="s">
        <v>299</v>
      </c>
      <c r="M3620" s="104" t="s">
        <v>386</v>
      </c>
      <c r="N3620" s="104"/>
      <c r="O3620" s="106" t="str">
        <f>A3619</f>
        <v>16021</v>
      </c>
      <c r="P3620" s="111" t="s">
        <v>3577</v>
      </c>
      <c r="Q3620" s="153">
        <v>0.5</v>
      </c>
      <c r="R3620" s="153">
        <v>0.54166666666666663</v>
      </c>
      <c r="S3620" s="153">
        <v>4.1666666666666657E-2</v>
      </c>
      <c r="T3620" s="153" t="s">
        <v>511</v>
      </c>
      <c r="U3620" s="153" t="s">
        <v>549</v>
      </c>
      <c r="V3620" s="153">
        <f>IF(ISBLANK(T3620),"",Tabella2[[#This Row],[ACT STOP]]-Tabella2[[#This Row],[ACT START]])</f>
        <v>4.166666666666663E-2</v>
      </c>
      <c r="W3620" s="104" t="s">
        <v>92</v>
      </c>
      <c r="X3620" s="104" t="s">
        <v>91</v>
      </c>
      <c r="Y3620" s="110"/>
      <c r="Z3620" s="106"/>
      <c r="AA3620" s="104"/>
      <c r="AB3620" s="107"/>
      <c r="AC3620" s="72">
        <v>1</v>
      </c>
      <c r="AH3620" s="70"/>
      <c r="AI3620" s="70"/>
      <c r="AJ3620">
        <v>0</v>
      </c>
      <c r="AL3620" s="70"/>
      <c r="BM3620" s="135" t="s">
        <v>511</v>
      </c>
      <c r="BN3620" s="136" t="s">
        <v>549</v>
      </c>
      <c r="BO3620" s="101"/>
      <c r="BR3620" s="109" t="str">
        <f t="shared" si="56"/>
        <v>SH-25-3609</v>
      </c>
      <c r="BS3620" s="109" t="s">
        <v>358</v>
      </c>
      <c r="BT3620" t="s">
        <v>92</v>
      </c>
      <c r="BU3620" t="s">
        <v>7668</v>
      </c>
    </row>
    <row r="3621" spans="1:73" hidden="1">
      <c r="A3621" s="103" t="s">
        <v>7669</v>
      </c>
      <c r="B3621" s="102">
        <v>45839</v>
      </c>
      <c r="C3621" s="104">
        <f>_xlfn.ISOWEEKNUM(Tabella2[[#This Row],[Date]])</f>
        <v>27</v>
      </c>
      <c r="D3621" s="104" t="s">
        <v>348</v>
      </c>
      <c r="E3621" s="104" t="s">
        <v>284</v>
      </c>
      <c r="F3621" s="104">
        <v>57</v>
      </c>
      <c r="G3621" s="104" t="s">
        <v>257</v>
      </c>
      <c r="H3621" s="105">
        <v>1</v>
      </c>
      <c r="I3621" s="104"/>
      <c r="J3621" s="104" t="s">
        <v>258</v>
      </c>
      <c r="K3621" s="104" t="s">
        <v>83</v>
      </c>
      <c r="L3621" s="104" t="s">
        <v>299</v>
      </c>
      <c r="M3621" s="104" t="s">
        <v>276</v>
      </c>
      <c r="N3621" s="104"/>
      <c r="O3621" s="106" t="str">
        <f>A1005</f>
        <v>13407</v>
      </c>
      <c r="P3621" s="111" t="s">
        <v>844</v>
      </c>
      <c r="Q3621" s="153" t="s">
        <v>511</v>
      </c>
      <c r="R3621" s="153" t="s">
        <v>549</v>
      </c>
      <c r="S3621" s="153">
        <v>4.1666666666666657E-2</v>
      </c>
      <c r="T3621" s="153">
        <v>0.49305555555555558</v>
      </c>
      <c r="U3621" s="153">
        <v>0.53472222222222221</v>
      </c>
      <c r="V3621" s="153">
        <f>IF(ISBLANK(T3621),"",Tabella2[[#This Row],[ACT STOP]]-Tabella2[[#This Row],[ACT START]])</f>
        <v>4.166666666666663E-2</v>
      </c>
      <c r="W3621" s="104" t="s">
        <v>92</v>
      </c>
      <c r="X3621" s="104" t="s">
        <v>91</v>
      </c>
      <c r="Y3621" s="110"/>
      <c r="Z3621" s="106"/>
      <c r="AA3621" s="104"/>
      <c r="AB3621" s="107"/>
      <c r="AC3621" s="72">
        <v>1</v>
      </c>
      <c r="AH3621" s="70"/>
      <c r="AI3621" s="70"/>
      <c r="AJ3621">
        <v>0</v>
      </c>
      <c r="AL3621" s="70"/>
      <c r="BM3621" s="135">
        <v>0.49305555555555558</v>
      </c>
      <c r="BN3621" s="136">
        <v>0.53472222222222221</v>
      </c>
      <c r="BO3621" s="101"/>
      <c r="BR3621" s="109" t="str">
        <f t="shared" si="56"/>
        <v>SH-25-3610</v>
      </c>
      <c r="BS3621" s="109" t="s">
        <v>332</v>
      </c>
      <c r="BT3621" t="s">
        <v>92</v>
      </c>
      <c r="BU3621" t="s">
        <v>7670</v>
      </c>
    </row>
    <row r="3622" spans="1:73" hidden="1">
      <c r="A3622" s="103" t="s">
        <v>7671</v>
      </c>
      <c r="B3622" s="102">
        <v>45839</v>
      </c>
      <c r="C3622" s="104">
        <f>_xlfn.ISOWEEKNUM(Tabella2[[#This Row],[Date]])</f>
        <v>27</v>
      </c>
      <c r="D3622" s="104" t="s">
        <v>321</v>
      </c>
      <c r="E3622" s="104" t="s">
        <v>284</v>
      </c>
      <c r="F3622" s="104">
        <v>53</v>
      </c>
      <c r="G3622" s="104" t="s">
        <v>257</v>
      </c>
      <c r="H3622" s="105">
        <v>14</v>
      </c>
      <c r="I3622" s="104"/>
      <c r="J3622" s="104" t="s">
        <v>258</v>
      </c>
      <c r="K3622" s="104" t="s">
        <v>81</v>
      </c>
      <c r="L3622" s="104" t="s">
        <v>259</v>
      </c>
      <c r="M3622" s="104" t="s">
        <v>269</v>
      </c>
      <c r="N3622" s="104"/>
      <c r="O3622" s="106"/>
      <c r="P3622" s="111" t="s">
        <v>1814</v>
      </c>
      <c r="Q3622" s="153" t="s">
        <v>511</v>
      </c>
      <c r="R3622" s="153" t="s">
        <v>549</v>
      </c>
      <c r="S3622" s="153">
        <v>4.1666666666666657E-2</v>
      </c>
      <c r="T3622" s="153" t="s">
        <v>511</v>
      </c>
      <c r="U3622" s="153" t="s">
        <v>549</v>
      </c>
      <c r="V3622" s="153">
        <f>IF(ISBLANK(T3622),"",Tabella2[[#This Row],[ACT STOP]]-Tabella2[[#This Row],[ACT START]])</f>
        <v>4.166666666666663E-2</v>
      </c>
      <c r="W3622" s="104" t="s">
        <v>92</v>
      </c>
      <c r="X3622" s="104" t="s">
        <v>91</v>
      </c>
      <c r="Y3622" s="110"/>
      <c r="Z3622" s="106"/>
      <c r="AA3622" s="104"/>
      <c r="AB3622" s="107"/>
      <c r="AC3622" s="72">
        <v>1</v>
      </c>
      <c r="AH3622" s="70"/>
      <c r="AI3622" s="70"/>
      <c r="AJ3622">
        <v>0</v>
      </c>
      <c r="AL3622" s="70"/>
      <c r="BM3622" s="135" t="s">
        <v>511</v>
      </c>
      <c r="BN3622" s="136" t="s">
        <v>549</v>
      </c>
      <c r="BO3622" s="101"/>
      <c r="BR3622" s="109" t="str">
        <f t="shared" si="56"/>
        <v>SH-25-3611</v>
      </c>
      <c r="BS3622" s="109" t="s">
        <v>372</v>
      </c>
      <c r="BT3622" t="s">
        <v>92</v>
      </c>
      <c r="BU3622" t="s">
        <v>7672</v>
      </c>
    </row>
    <row r="3623" spans="1:73" hidden="1">
      <c r="A3623" s="103" t="s">
        <v>7673</v>
      </c>
      <c r="B3623" s="102">
        <v>45840</v>
      </c>
      <c r="C3623" s="104">
        <f>_xlfn.ISOWEEKNUM(Tabella2[[#This Row],[Date]])</f>
        <v>27</v>
      </c>
      <c r="D3623" s="104" t="s">
        <v>763</v>
      </c>
      <c r="E3623" s="104" t="s">
        <v>256</v>
      </c>
      <c r="F3623" s="104">
        <v>63</v>
      </c>
      <c r="G3623" s="104" t="s">
        <v>257</v>
      </c>
      <c r="H3623" s="105">
        <v>14</v>
      </c>
      <c r="I3623" s="104"/>
      <c r="J3623" s="104" t="s">
        <v>258</v>
      </c>
      <c r="K3623" s="104" t="s">
        <v>77</v>
      </c>
      <c r="L3623" s="104" t="s">
        <v>259</v>
      </c>
      <c r="M3623" s="104" t="s">
        <v>276</v>
      </c>
      <c r="N3623" s="104"/>
      <c r="O3623" s="106"/>
      <c r="P3623" s="111" t="s">
        <v>7629</v>
      </c>
      <c r="Q3623" s="153" t="s">
        <v>576</v>
      </c>
      <c r="R3623" s="153" t="s">
        <v>519</v>
      </c>
      <c r="S3623" s="153">
        <v>4.1666666666666657E-2</v>
      </c>
      <c r="T3623" s="153">
        <v>0.60416666666666663</v>
      </c>
      <c r="U3623" s="153">
        <v>0.64583333333333337</v>
      </c>
      <c r="V3623" s="153">
        <f>IF(ISBLANK(T3623),"",Tabella2[[#This Row],[ACT STOP]]-Tabella2[[#This Row],[ACT START]])</f>
        <v>4.1666666666666741E-2</v>
      </c>
      <c r="W3623" s="104" t="s">
        <v>92</v>
      </c>
      <c r="X3623" s="104" t="s">
        <v>91</v>
      </c>
      <c r="Y3623" s="110"/>
      <c r="Z3623" s="106"/>
      <c r="AA3623" s="104"/>
      <c r="AB3623" s="107"/>
      <c r="AC3623" s="72">
        <v>1</v>
      </c>
      <c r="AH3623" s="70"/>
      <c r="AI3623" s="70"/>
      <c r="AJ3623">
        <v>0</v>
      </c>
      <c r="AL3623" s="70"/>
      <c r="BM3623" s="135">
        <v>0.60416666666666663</v>
      </c>
      <c r="BN3623" s="136">
        <v>0.64583333333333337</v>
      </c>
      <c r="BO3623" s="101"/>
      <c r="BR3623" s="109" t="str">
        <f t="shared" si="56"/>
        <v>SH-25-3612</v>
      </c>
      <c r="BS3623" s="109" t="s">
        <v>372</v>
      </c>
      <c r="BT3623" t="s">
        <v>92</v>
      </c>
      <c r="BU3623" t="s">
        <v>7674</v>
      </c>
    </row>
    <row r="3624" spans="1:73" hidden="1">
      <c r="A3624" s="103" t="s">
        <v>7675</v>
      </c>
      <c r="B3624" s="102">
        <v>45839</v>
      </c>
      <c r="C3624" s="104">
        <f>_xlfn.ISOWEEKNUM(Tabella2[[#This Row],[Date]])</f>
        <v>27</v>
      </c>
      <c r="D3624" s="104" t="s">
        <v>523</v>
      </c>
      <c r="E3624" s="104" t="s">
        <v>284</v>
      </c>
      <c r="F3624" s="104">
        <v>63</v>
      </c>
      <c r="G3624" s="104" t="s">
        <v>257</v>
      </c>
      <c r="H3624" s="105">
        <v>17</v>
      </c>
      <c r="I3624" s="104"/>
      <c r="J3624" s="104" t="s">
        <v>258</v>
      </c>
      <c r="K3624" s="104" t="s">
        <v>79</v>
      </c>
      <c r="L3624" s="104" t="s">
        <v>299</v>
      </c>
      <c r="M3624" s="104" t="s">
        <v>906</v>
      </c>
      <c r="N3624" s="104"/>
      <c r="O3624" s="106" t="str">
        <f>A3625</f>
        <v>16027</v>
      </c>
      <c r="P3624" s="111" t="s">
        <v>2397</v>
      </c>
      <c r="Q3624" s="153" t="s">
        <v>272</v>
      </c>
      <c r="R3624" s="153" t="s">
        <v>576</v>
      </c>
      <c r="S3624" s="153">
        <v>4.1666666666666657E-2</v>
      </c>
      <c r="T3624" s="153">
        <v>0.55208333333333337</v>
      </c>
      <c r="U3624" s="153">
        <v>0.59375</v>
      </c>
      <c r="V3624" s="153">
        <f>IF(ISBLANK(T3624),"",Tabella2[[#This Row],[ACT STOP]]-Tabella2[[#This Row],[ACT START]])</f>
        <v>4.166666666666663E-2</v>
      </c>
      <c r="W3624" s="104" t="s">
        <v>92</v>
      </c>
      <c r="X3624" s="104" t="s">
        <v>91</v>
      </c>
      <c r="Y3624" s="110"/>
      <c r="Z3624" s="106"/>
      <c r="AA3624" s="104"/>
      <c r="AB3624" s="107"/>
      <c r="AC3624" s="72">
        <v>1</v>
      </c>
      <c r="AH3624" s="70"/>
      <c r="AI3624" s="70"/>
      <c r="AJ3624">
        <v>0</v>
      </c>
      <c r="AL3624" s="70"/>
      <c r="BM3624" s="135">
        <v>0.55208333333333337</v>
      </c>
      <c r="BN3624" s="136">
        <v>0.59375</v>
      </c>
      <c r="BO3624" s="101"/>
      <c r="BR3624" s="109" t="str">
        <f t="shared" si="56"/>
        <v>SH-25-3613</v>
      </c>
      <c r="BS3624" s="109" t="s">
        <v>393</v>
      </c>
      <c r="BT3624" t="s">
        <v>92</v>
      </c>
      <c r="BU3624" t="s">
        <v>7676</v>
      </c>
    </row>
    <row r="3625" spans="1:73" hidden="1">
      <c r="A3625" s="103" t="s">
        <v>7677</v>
      </c>
      <c r="B3625" s="102">
        <v>45839</v>
      </c>
      <c r="C3625" s="104">
        <f>_xlfn.ISOWEEKNUM(Tabella2[[#This Row],[Date]])</f>
        <v>27</v>
      </c>
      <c r="D3625" s="104" t="s">
        <v>523</v>
      </c>
      <c r="E3625" s="104" t="s">
        <v>284</v>
      </c>
      <c r="F3625" s="104">
        <v>62</v>
      </c>
      <c r="G3625" s="104" t="s">
        <v>257</v>
      </c>
      <c r="H3625" s="105">
        <v>12</v>
      </c>
      <c r="I3625" s="104"/>
      <c r="J3625" s="104" t="s">
        <v>258</v>
      </c>
      <c r="K3625" s="104" t="s">
        <v>78</v>
      </c>
      <c r="L3625" s="104" t="s">
        <v>299</v>
      </c>
      <c r="M3625" s="104" t="s">
        <v>906</v>
      </c>
      <c r="N3625" s="104"/>
      <c r="O3625" s="106" t="str">
        <f>A3624</f>
        <v>16026</v>
      </c>
      <c r="P3625" s="111" t="s">
        <v>2397</v>
      </c>
      <c r="Q3625" s="153">
        <v>0.5625</v>
      </c>
      <c r="R3625" s="153">
        <v>0.60416666666666663</v>
      </c>
      <c r="S3625" s="153">
        <v>4.1666666666666657E-2</v>
      </c>
      <c r="T3625" s="153">
        <v>0.55208333333333337</v>
      </c>
      <c r="U3625" s="153">
        <v>0.59375</v>
      </c>
      <c r="V3625" s="153">
        <f>IF(ISBLANK(T3625),"",Tabella2[[#This Row],[ACT STOP]]-Tabella2[[#This Row],[ACT START]])</f>
        <v>4.166666666666663E-2</v>
      </c>
      <c r="W3625" s="104" t="s">
        <v>92</v>
      </c>
      <c r="X3625" s="104" t="s">
        <v>91</v>
      </c>
      <c r="Y3625" s="110"/>
      <c r="Z3625" s="106"/>
      <c r="AA3625" s="104"/>
      <c r="AB3625" s="107"/>
      <c r="AC3625" s="72">
        <v>1</v>
      </c>
      <c r="AH3625" s="70"/>
      <c r="AI3625" s="70"/>
      <c r="AJ3625">
        <v>0</v>
      </c>
      <c r="AL3625" s="70"/>
      <c r="BM3625" s="135">
        <v>0.55208333333333337</v>
      </c>
      <c r="BN3625" s="136">
        <v>0.59375</v>
      </c>
      <c r="BO3625" s="101"/>
      <c r="BR3625" s="109" t="str">
        <f t="shared" si="56"/>
        <v>SH-25-3614</v>
      </c>
      <c r="BS3625" s="109" t="s">
        <v>266</v>
      </c>
      <c r="BT3625" t="s">
        <v>92</v>
      </c>
      <c r="BU3625" t="s">
        <v>7678</v>
      </c>
    </row>
    <row r="3626" spans="1:73" hidden="1">
      <c r="A3626" s="103" t="s">
        <v>7679</v>
      </c>
      <c r="B3626" s="102">
        <v>45839</v>
      </c>
      <c r="C3626" s="104">
        <f>_xlfn.ISOWEEKNUM(Tabella2[[#This Row],[Date]])</f>
        <v>27</v>
      </c>
      <c r="D3626" s="104" t="s">
        <v>558</v>
      </c>
      <c r="E3626" s="104" t="s">
        <v>284</v>
      </c>
      <c r="F3626" s="104">
        <v>58</v>
      </c>
      <c r="G3626" s="104" t="s">
        <v>257</v>
      </c>
      <c r="H3626" s="105">
        <v>32</v>
      </c>
      <c r="I3626" s="104"/>
      <c r="J3626" s="104" t="s">
        <v>258</v>
      </c>
      <c r="K3626" s="104" t="s">
        <v>83</v>
      </c>
      <c r="L3626" s="104" t="s">
        <v>299</v>
      </c>
      <c r="M3626" s="104" t="s">
        <v>516</v>
      </c>
      <c r="N3626" s="104"/>
      <c r="O3626" s="106" t="str">
        <f>A3627</f>
        <v>16029</v>
      </c>
      <c r="P3626" s="111" t="s">
        <v>1877</v>
      </c>
      <c r="Q3626" s="153" t="s">
        <v>272</v>
      </c>
      <c r="R3626" s="153" t="s">
        <v>576</v>
      </c>
      <c r="S3626" s="153">
        <v>4.1666666666666657E-2</v>
      </c>
      <c r="T3626" s="153" t="s">
        <v>272</v>
      </c>
      <c r="U3626" s="153" t="s">
        <v>576</v>
      </c>
      <c r="V3626" s="153">
        <f>IF(ISBLANK(T3626),"",Tabella2[[#This Row],[ACT STOP]]-Tabella2[[#This Row],[ACT START]])</f>
        <v>4.166666666666663E-2</v>
      </c>
      <c r="W3626" s="104" t="s">
        <v>92</v>
      </c>
      <c r="X3626" s="104" t="s">
        <v>91</v>
      </c>
      <c r="Y3626" s="110"/>
      <c r="Z3626" s="106"/>
      <c r="AA3626" s="104"/>
      <c r="AB3626" s="107"/>
      <c r="AC3626" s="72">
        <v>1</v>
      </c>
      <c r="AH3626" s="70"/>
      <c r="AI3626" s="70"/>
      <c r="AJ3626">
        <v>0</v>
      </c>
      <c r="AL3626" s="70"/>
      <c r="BM3626" s="135" t="s">
        <v>272</v>
      </c>
      <c r="BN3626" s="136" t="s">
        <v>576</v>
      </c>
      <c r="BO3626" s="101"/>
      <c r="BR3626" s="109" t="str">
        <f t="shared" si="56"/>
        <v>SH-25-3615</v>
      </c>
      <c r="BS3626" s="109" t="s">
        <v>356</v>
      </c>
      <c r="BT3626" t="s">
        <v>92</v>
      </c>
      <c r="BU3626" t="s">
        <v>7680</v>
      </c>
    </row>
    <row r="3627" spans="1:73" hidden="1">
      <c r="A3627" s="103" t="s">
        <v>7681</v>
      </c>
      <c r="B3627" s="102">
        <v>45839</v>
      </c>
      <c r="C3627" s="104">
        <f>_xlfn.ISOWEEKNUM(Tabella2[[#This Row],[Date]])</f>
        <v>27</v>
      </c>
      <c r="D3627" s="104" t="s">
        <v>558</v>
      </c>
      <c r="E3627" s="104" t="s">
        <v>284</v>
      </c>
      <c r="F3627" s="104">
        <v>60</v>
      </c>
      <c r="G3627" s="104" t="s">
        <v>257</v>
      </c>
      <c r="H3627" s="105">
        <v>5</v>
      </c>
      <c r="I3627" s="104"/>
      <c r="J3627" s="104" t="s">
        <v>258</v>
      </c>
      <c r="K3627" s="104" t="s">
        <v>80</v>
      </c>
      <c r="L3627" s="104" t="s">
        <v>299</v>
      </c>
      <c r="M3627" s="104" t="s">
        <v>516</v>
      </c>
      <c r="N3627" s="104"/>
      <c r="O3627" s="106" t="str">
        <f>A3626</f>
        <v>16028</v>
      </c>
      <c r="P3627" s="111" t="s">
        <v>1877</v>
      </c>
      <c r="Q3627" s="153">
        <v>0.5625</v>
      </c>
      <c r="R3627" s="153">
        <v>0.60416666666666663</v>
      </c>
      <c r="S3627" s="153">
        <v>4.1666666666666657E-2</v>
      </c>
      <c r="T3627" s="153">
        <v>0.5625</v>
      </c>
      <c r="U3627" s="153">
        <v>0.60416666666666663</v>
      </c>
      <c r="V3627" s="153">
        <f>IF(ISBLANK(T3627),"",Tabella2[[#This Row],[ACT STOP]]-Tabella2[[#This Row],[ACT START]])</f>
        <v>4.166666666666663E-2</v>
      </c>
      <c r="W3627" s="104" t="s">
        <v>92</v>
      </c>
      <c r="X3627" s="104" t="s">
        <v>91</v>
      </c>
      <c r="Y3627" s="110" t="s">
        <v>7682</v>
      </c>
      <c r="Z3627" s="106"/>
      <c r="AA3627" s="104"/>
      <c r="AB3627" s="107"/>
      <c r="AC3627" s="72">
        <v>1</v>
      </c>
      <c r="AH3627" s="70"/>
      <c r="AI3627" s="70"/>
      <c r="AJ3627">
        <v>0</v>
      </c>
      <c r="AL3627" s="70"/>
      <c r="BM3627" s="135">
        <v>0.5625</v>
      </c>
      <c r="BN3627" s="136">
        <v>0.60416666666666663</v>
      </c>
      <c r="BO3627" s="101"/>
      <c r="BR3627" s="109" t="str">
        <f t="shared" si="56"/>
        <v>SH-25-3616</v>
      </c>
      <c r="BS3627" s="109" t="s">
        <v>416</v>
      </c>
      <c r="BT3627" t="s">
        <v>92</v>
      </c>
      <c r="BU3627" t="s">
        <v>7683</v>
      </c>
    </row>
    <row r="3628" spans="1:73" hidden="1">
      <c r="A3628" s="103" t="s">
        <v>7684</v>
      </c>
      <c r="B3628" s="102">
        <v>45839</v>
      </c>
      <c r="C3628" s="104">
        <f>_xlfn.ISOWEEKNUM(Tabella2[[#This Row],[Date]])</f>
        <v>27</v>
      </c>
      <c r="D3628" s="104" t="s">
        <v>860</v>
      </c>
      <c r="E3628" s="104" t="s">
        <v>284</v>
      </c>
      <c r="F3628" s="104">
        <v>81</v>
      </c>
      <c r="G3628" s="104" t="s">
        <v>284</v>
      </c>
      <c r="H3628" s="105">
        <v>22</v>
      </c>
      <c r="I3628" s="104"/>
      <c r="J3628" s="104" t="s">
        <v>258</v>
      </c>
      <c r="K3628" s="104" t="s">
        <v>81</v>
      </c>
      <c r="L3628" s="104" t="s">
        <v>259</v>
      </c>
      <c r="M3628" s="104" t="s">
        <v>276</v>
      </c>
      <c r="N3628" s="104"/>
      <c r="O3628" s="106"/>
      <c r="P3628" s="111" t="s">
        <v>1828</v>
      </c>
      <c r="Q3628" s="153" t="s">
        <v>272</v>
      </c>
      <c r="R3628" s="153" t="s">
        <v>576</v>
      </c>
      <c r="S3628" s="153">
        <v>4.1666666666666657E-2</v>
      </c>
      <c r="T3628" s="153" t="s">
        <v>272</v>
      </c>
      <c r="U3628" s="153" t="s">
        <v>576</v>
      </c>
      <c r="V3628" s="153">
        <f>IF(ISBLANK(T3628),"",Tabella2[[#This Row],[ACT STOP]]-Tabella2[[#This Row],[ACT START]])</f>
        <v>4.166666666666663E-2</v>
      </c>
      <c r="W3628" s="104" t="s">
        <v>92</v>
      </c>
      <c r="X3628" s="104" t="s">
        <v>91</v>
      </c>
      <c r="Y3628" s="110"/>
      <c r="Z3628" s="106"/>
      <c r="AA3628" s="104"/>
      <c r="AB3628" s="107"/>
      <c r="AC3628" s="72">
        <v>1</v>
      </c>
      <c r="AH3628" s="70"/>
      <c r="AI3628" s="70"/>
      <c r="AJ3628">
        <v>0</v>
      </c>
      <c r="AL3628" s="70"/>
      <c r="BM3628" s="135" t="s">
        <v>272</v>
      </c>
      <c r="BN3628" s="136" t="s">
        <v>576</v>
      </c>
      <c r="BO3628" s="101"/>
      <c r="BR3628" s="109" t="str">
        <f t="shared" si="56"/>
        <v>SH-25-3617</v>
      </c>
      <c r="BS3628" s="109" t="s">
        <v>295</v>
      </c>
      <c r="BT3628" t="s">
        <v>92</v>
      </c>
      <c r="BU3628" t="s">
        <v>7685</v>
      </c>
    </row>
    <row r="3629" spans="1:73" hidden="1">
      <c r="A3629" s="103" t="s">
        <v>7686</v>
      </c>
      <c r="B3629" s="102">
        <v>45840</v>
      </c>
      <c r="C3629" s="104">
        <f>_xlfn.ISOWEEKNUM(Tabella2[[#This Row],[Date]])</f>
        <v>27</v>
      </c>
      <c r="D3629" s="104" t="s">
        <v>860</v>
      </c>
      <c r="E3629" s="104" t="s">
        <v>284</v>
      </c>
      <c r="F3629" s="104">
        <v>81</v>
      </c>
      <c r="G3629" s="104" t="s">
        <v>257</v>
      </c>
      <c r="H3629" s="105">
        <v>10</v>
      </c>
      <c r="I3629" s="104"/>
      <c r="J3629" s="104" t="s">
        <v>258</v>
      </c>
      <c r="K3629" s="104" t="s">
        <v>77</v>
      </c>
      <c r="L3629" s="104" t="s">
        <v>259</v>
      </c>
      <c r="M3629" s="104" t="s">
        <v>276</v>
      </c>
      <c r="N3629" s="104"/>
      <c r="O3629" s="106"/>
      <c r="P3629" s="111" t="s">
        <v>479</v>
      </c>
      <c r="Q3629" s="153" t="s">
        <v>580</v>
      </c>
      <c r="R3629" s="153" t="s">
        <v>581</v>
      </c>
      <c r="S3629" s="153">
        <v>4.1666666666666657E-2</v>
      </c>
      <c r="T3629" s="153">
        <v>0.66666666666666663</v>
      </c>
      <c r="U3629" s="153">
        <v>0.67013888888888884</v>
      </c>
      <c r="V3629" s="153">
        <f>IF(ISBLANK(T3629),"",Tabella2[[#This Row],[ACT STOP]]-Tabella2[[#This Row],[ACT START]])</f>
        <v>3.4722222222222099E-3</v>
      </c>
      <c r="W3629" s="104" t="s">
        <v>100</v>
      </c>
      <c r="X3629" s="104" t="s">
        <v>113</v>
      </c>
      <c r="Y3629" s="110" t="s">
        <v>7687</v>
      </c>
      <c r="Z3629" s="106"/>
      <c r="AA3629" s="104"/>
      <c r="AB3629" s="107"/>
      <c r="AC3629" s="72">
        <v>0</v>
      </c>
      <c r="AH3629" s="70"/>
      <c r="AI3629" s="70"/>
      <c r="AJ3629">
        <v>1</v>
      </c>
      <c r="AL3629" s="70"/>
      <c r="BL3629" t="s">
        <v>7688</v>
      </c>
      <c r="BM3629" s="135">
        <v>0.66666666666666663</v>
      </c>
      <c r="BN3629" s="136">
        <v>0.67013888888888884</v>
      </c>
      <c r="BO3629" s="101"/>
      <c r="BR3629" s="109" t="str">
        <f t="shared" si="56"/>
        <v>SH-25-3618</v>
      </c>
      <c r="BS3629" s="109" t="s">
        <v>552</v>
      </c>
      <c r="BT3629" t="s">
        <v>100</v>
      </c>
      <c r="BU3629" t="s">
        <v>861</v>
      </c>
    </row>
    <row r="3630" spans="1:73" hidden="1">
      <c r="A3630" s="103" t="s">
        <v>7689</v>
      </c>
      <c r="B3630" s="102">
        <v>45840</v>
      </c>
      <c r="C3630" s="104">
        <f>_xlfn.ISOWEEKNUM(Tabella2[[#This Row],[Date]])</f>
        <v>27</v>
      </c>
      <c r="D3630" s="104" t="s">
        <v>409</v>
      </c>
      <c r="E3630" s="104" t="s">
        <v>284</v>
      </c>
      <c r="F3630" s="104">
        <v>42</v>
      </c>
      <c r="G3630" s="104" t="s">
        <v>284</v>
      </c>
      <c r="H3630" s="105">
        <v>10</v>
      </c>
      <c r="I3630" s="104"/>
      <c r="J3630" s="104" t="s">
        <v>258</v>
      </c>
      <c r="K3630" s="104" t="s">
        <v>79</v>
      </c>
      <c r="L3630" s="104" t="s">
        <v>299</v>
      </c>
      <c r="M3630" s="104" t="s">
        <v>386</v>
      </c>
      <c r="N3630" s="104"/>
      <c r="O3630" s="106" t="str">
        <f>A3631</f>
        <v>16033</v>
      </c>
      <c r="P3630" s="111" t="s">
        <v>668</v>
      </c>
      <c r="Q3630" s="153" t="s">
        <v>504</v>
      </c>
      <c r="R3630" s="153" t="s">
        <v>271</v>
      </c>
      <c r="S3630" s="153">
        <v>4.1666666666666657E-2</v>
      </c>
      <c r="T3630" s="153">
        <v>0.47916666666666669</v>
      </c>
      <c r="U3630" s="153">
        <v>0.52083333333333337</v>
      </c>
      <c r="V3630" s="153">
        <f>IF(ISBLANK(T3630),"",Tabella2[[#This Row],[ACT STOP]]-Tabella2[[#This Row],[ACT START]])</f>
        <v>4.1666666666666685E-2</v>
      </c>
      <c r="W3630" s="104" t="s">
        <v>92</v>
      </c>
      <c r="X3630" s="104" t="s">
        <v>91</v>
      </c>
      <c r="Y3630" s="110"/>
      <c r="Z3630" s="106"/>
      <c r="AA3630" s="104"/>
      <c r="AB3630" s="107"/>
      <c r="AC3630" s="72">
        <v>1</v>
      </c>
      <c r="AH3630" s="70"/>
      <c r="AI3630" s="70"/>
      <c r="AJ3630">
        <v>0</v>
      </c>
      <c r="AL3630" s="70"/>
      <c r="BM3630" s="135">
        <v>0.47916666666666669</v>
      </c>
      <c r="BN3630" s="136">
        <v>0.52083333333333337</v>
      </c>
      <c r="BO3630" s="101"/>
      <c r="BR3630" s="109" t="str">
        <f t="shared" si="56"/>
        <v>SH-25-3619</v>
      </c>
      <c r="BS3630" s="109" t="s">
        <v>896</v>
      </c>
      <c r="BT3630" t="s">
        <v>92</v>
      </c>
      <c r="BU3630" t="s">
        <v>7690</v>
      </c>
    </row>
    <row r="3631" spans="1:73" hidden="1">
      <c r="A3631" s="103" t="s">
        <v>7691</v>
      </c>
      <c r="B3631" s="102">
        <v>45840</v>
      </c>
      <c r="C3631" s="104">
        <f>_xlfn.ISOWEEKNUM(Tabella2[[#This Row],[Date]])</f>
        <v>27</v>
      </c>
      <c r="D3631" s="104" t="s">
        <v>404</v>
      </c>
      <c r="E3631" s="104" t="s">
        <v>284</v>
      </c>
      <c r="F3631" s="104">
        <v>41</v>
      </c>
      <c r="G3631" s="104" t="s">
        <v>257</v>
      </c>
      <c r="H3631" s="105">
        <v>17</v>
      </c>
      <c r="I3631" s="104"/>
      <c r="J3631" s="104" t="s">
        <v>258</v>
      </c>
      <c r="K3631" s="104" t="s">
        <v>78</v>
      </c>
      <c r="L3631" s="104" t="s">
        <v>299</v>
      </c>
      <c r="M3631" s="104" t="s">
        <v>386</v>
      </c>
      <c r="N3631" s="104"/>
      <c r="O3631" s="106" t="str">
        <f>A3630</f>
        <v>16032</v>
      </c>
      <c r="P3631" s="111" t="s">
        <v>668</v>
      </c>
      <c r="Q3631" s="153">
        <v>0.47916666666666669</v>
      </c>
      <c r="R3631" s="153">
        <v>0.52083333333333337</v>
      </c>
      <c r="S3631" s="153">
        <v>4.1666666666666657E-2</v>
      </c>
      <c r="T3631" s="153">
        <v>0.47916666666666669</v>
      </c>
      <c r="U3631" s="153">
        <v>0.52083333333333337</v>
      </c>
      <c r="V3631" s="153">
        <f>IF(ISBLANK(T3631),"",Tabella2[[#This Row],[ACT STOP]]-Tabella2[[#This Row],[ACT START]])</f>
        <v>4.1666666666666685E-2</v>
      </c>
      <c r="W3631" s="104" t="s">
        <v>92</v>
      </c>
      <c r="X3631" s="104" t="s">
        <v>91</v>
      </c>
      <c r="Y3631" s="110"/>
      <c r="Z3631" s="106"/>
      <c r="AA3631" s="104"/>
      <c r="AB3631" s="107"/>
      <c r="AC3631" s="72">
        <v>1</v>
      </c>
      <c r="AH3631" s="70"/>
      <c r="AI3631" s="70"/>
      <c r="AJ3631">
        <v>0</v>
      </c>
      <c r="AL3631" s="70"/>
      <c r="BM3631" s="135">
        <v>0.47916666666666669</v>
      </c>
      <c r="BN3631" s="136">
        <v>0.52083333333333337</v>
      </c>
      <c r="BO3631" s="101"/>
      <c r="BR3631" s="109" t="str">
        <f t="shared" si="56"/>
        <v>SH-25-3620</v>
      </c>
      <c r="BS3631" s="109" t="s">
        <v>393</v>
      </c>
      <c r="BT3631" t="s">
        <v>92</v>
      </c>
      <c r="BU3631" t="s">
        <v>7692</v>
      </c>
    </row>
    <row r="3632" spans="1:73" hidden="1">
      <c r="A3632" s="103" t="s">
        <v>7693</v>
      </c>
      <c r="B3632" s="102">
        <v>45840</v>
      </c>
      <c r="C3632" s="104">
        <f>_xlfn.ISOWEEKNUM(Tabella2[[#This Row],[Date]])</f>
        <v>27</v>
      </c>
      <c r="D3632" s="104" t="s">
        <v>698</v>
      </c>
      <c r="E3632" s="104" t="s">
        <v>284</v>
      </c>
      <c r="F3632" s="104">
        <v>50</v>
      </c>
      <c r="G3632" s="104" t="s">
        <v>257</v>
      </c>
      <c r="H3632" s="105">
        <v>9</v>
      </c>
      <c r="I3632" s="104"/>
      <c r="J3632" s="104" t="s">
        <v>258</v>
      </c>
      <c r="K3632" s="104" t="s">
        <v>83</v>
      </c>
      <c r="L3632" s="104" t="s">
        <v>299</v>
      </c>
      <c r="M3632" s="104" t="s">
        <v>276</v>
      </c>
      <c r="N3632" s="104"/>
      <c r="O3632" s="106" t="str">
        <f>A1006</f>
        <v>13408</v>
      </c>
      <c r="P3632" s="111" t="s">
        <v>833</v>
      </c>
      <c r="Q3632" s="153" t="s">
        <v>504</v>
      </c>
      <c r="R3632" s="153" t="s">
        <v>271</v>
      </c>
      <c r="S3632" s="153">
        <v>4.1666666666666657E-2</v>
      </c>
      <c r="T3632" s="153" t="s">
        <v>504</v>
      </c>
      <c r="U3632" s="153" t="s">
        <v>271</v>
      </c>
      <c r="V3632" s="153">
        <f>IF(ISBLANK(T3632),"",Tabella2[[#This Row],[ACT STOP]]-Tabella2[[#This Row],[ACT START]])</f>
        <v>4.1666666666666685E-2</v>
      </c>
      <c r="W3632" s="104" t="s">
        <v>92</v>
      </c>
      <c r="X3632" s="104" t="s">
        <v>91</v>
      </c>
      <c r="Y3632" s="110"/>
      <c r="Z3632" s="106"/>
      <c r="AA3632" s="104"/>
      <c r="AB3632" s="107"/>
      <c r="AC3632" s="72">
        <v>1</v>
      </c>
      <c r="AH3632" s="70"/>
      <c r="AI3632" s="70"/>
      <c r="AJ3632">
        <v>0</v>
      </c>
      <c r="AL3632" s="70"/>
      <c r="BM3632" s="135" t="s">
        <v>504</v>
      </c>
      <c r="BN3632" s="136" t="s">
        <v>271</v>
      </c>
      <c r="BO3632" s="101"/>
      <c r="BR3632" s="109" t="str">
        <f t="shared" si="56"/>
        <v>SH-25-3621</v>
      </c>
      <c r="BS3632" s="109" t="s">
        <v>318</v>
      </c>
      <c r="BT3632" t="s">
        <v>92</v>
      </c>
      <c r="BU3632" t="s">
        <v>7694</v>
      </c>
    </row>
    <row r="3633" spans="1:73" hidden="1">
      <c r="A3633" s="103" t="s">
        <v>7695</v>
      </c>
      <c r="B3633" s="102">
        <v>45840</v>
      </c>
      <c r="C3633" s="104">
        <f>_xlfn.ISOWEEKNUM(Tabella2[[#This Row],[Date]])</f>
        <v>27</v>
      </c>
      <c r="D3633" s="104" t="s">
        <v>321</v>
      </c>
      <c r="E3633" s="104" t="s">
        <v>284</v>
      </c>
      <c r="F3633" s="104">
        <v>52</v>
      </c>
      <c r="G3633" s="104" t="s">
        <v>327</v>
      </c>
      <c r="H3633" s="105">
        <v>19</v>
      </c>
      <c r="I3633" s="104"/>
      <c r="J3633" s="104" t="s">
        <v>258</v>
      </c>
      <c r="K3633" s="104" t="s">
        <v>81</v>
      </c>
      <c r="L3633" s="104" t="s">
        <v>259</v>
      </c>
      <c r="M3633" s="104" t="s">
        <v>269</v>
      </c>
      <c r="N3633" s="104"/>
      <c r="O3633" s="106"/>
      <c r="P3633" s="111" t="s">
        <v>607</v>
      </c>
      <c r="Q3633" s="153" t="s">
        <v>504</v>
      </c>
      <c r="R3633" s="153" t="s">
        <v>271</v>
      </c>
      <c r="S3633" s="153">
        <v>4.1666666666666657E-2</v>
      </c>
      <c r="T3633" s="153">
        <v>0.47916666666666669</v>
      </c>
      <c r="U3633" s="153">
        <v>0.52083333333333337</v>
      </c>
      <c r="V3633" s="153">
        <f>IF(ISBLANK(T3633),"",Tabella2[[#This Row],[ACT STOP]]-Tabella2[[#This Row],[ACT START]])</f>
        <v>4.1666666666666685E-2</v>
      </c>
      <c r="W3633" s="104" t="s">
        <v>92</v>
      </c>
      <c r="X3633" s="104" t="s">
        <v>91</v>
      </c>
      <c r="Y3633" s="110"/>
      <c r="Z3633" s="106"/>
      <c r="AA3633" s="104"/>
      <c r="AB3633" s="107"/>
      <c r="AC3633" s="72">
        <v>1</v>
      </c>
      <c r="AH3633" s="70"/>
      <c r="AI3633" s="70"/>
      <c r="AJ3633">
        <v>0</v>
      </c>
      <c r="AL3633" s="70"/>
      <c r="BM3633" s="135">
        <v>0.47916666666666669</v>
      </c>
      <c r="BN3633" s="136">
        <v>0.52083333333333337</v>
      </c>
      <c r="BO3633" s="101"/>
      <c r="BR3633" s="109" t="str">
        <f t="shared" si="56"/>
        <v>SH-25-3622</v>
      </c>
      <c r="BS3633" s="109" t="s">
        <v>1627</v>
      </c>
      <c r="BT3633" t="s">
        <v>92</v>
      </c>
      <c r="BU3633" t="s">
        <v>7696</v>
      </c>
    </row>
    <row r="3634" spans="1:73" hidden="1">
      <c r="A3634" s="103" t="s">
        <v>7697</v>
      </c>
      <c r="B3634" s="102">
        <v>45840</v>
      </c>
      <c r="C3634" s="104">
        <f>_xlfn.ISOWEEKNUM(Tabella2[[#This Row],[Date]])</f>
        <v>27</v>
      </c>
      <c r="D3634" s="104" t="s">
        <v>860</v>
      </c>
      <c r="E3634" s="104" t="s">
        <v>284</v>
      </c>
      <c r="F3634" s="104">
        <v>80</v>
      </c>
      <c r="G3634" s="104" t="s">
        <v>284</v>
      </c>
      <c r="H3634" s="105">
        <v>23</v>
      </c>
      <c r="I3634" s="104"/>
      <c r="J3634" s="104" t="s">
        <v>258</v>
      </c>
      <c r="K3634" s="104" t="s">
        <v>75</v>
      </c>
      <c r="L3634" s="104" t="s">
        <v>259</v>
      </c>
      <c r="M3634" s="104" t="s">
        <v>276</v>
      </c>
      <c r="N3634" s="104"/>
      <c r="O3634" s="106"/>
      <c r="P3634" s="111" t="s">
        <v>479</v>
      </c>
      <c r="Q3634" s="153" t="s">
        <v>580</v>
      </c>
      <c r="R3634" s="153" t="s">
        <v>581</v>
      </c>
      <c r="S3634" s="153">
        <v>4.1666666666666657E-2</v>
      </c>
      <c r="T3634" s="153">
        <v>0.66666666666666663</v>
      </c>
      <c r="U3634" s="153">
        <v>0.70833333333333337</v>
      </c>
      <c r="V3634" s="153">
        <f>IF(ISBLANK(T3634),"",Tabella2[[#This Row],[ACT STOP]]-Tabella2[[#This Row],[ACT START]])</f>
        <v>4.1666666666666741E-2</v>
      </c>
      <c r="W3634" s="104" t="s">
        <v>92</v>
      </c>
      <c r="X3634" s="104" t="s">
        <v>91</v>
      </c>
      <c r="Y3634" s="110"/>
      <c r="Z3634" s="106"/>
      <c r="AA3634" s="104"/>
      <c r="AB3634" s="107"/>
      <c r="AC3634" s="72">
        <v>1</v>
      </c>
      <c r="AH3634" s="70"/>
      <c r="AI3634" s="70"/>
      <c r="AJ3634">
        <v>0</v>
      </c>
      <c r="AL3634" s="70"/>
      <c r="BM3634" s="135">
        <v>0.66666666666666663</v>
      </c>
      <c r="BN3634" s="136">
        <v>0.70833333333333337</v>
      </c>
      <c r="BO3634" s="101"/>
      <c r="BR3634" s="109" t="str">
        <f t="shared" si="56"/>
        <v>SH-25-3623</v>
      </c>
      <c r="BS3634" s="109" t="s">
        <v>358</v>
      </c>
      <c r="BT3634" t="s">
        <v>92</v>
      </c>
      <c r="BU3634" t="s">
        <v>7698</v>
      </c>
    </row>
    <row r="3635" spans="1:73" hidden="1">
      <c r="A3635" s="103" t="s">
        <v>7699</v>
      </c>
      <c r="B3635" s="102">
        <v>45841</v>
      </c>
      <c r="C3635" s="104">
        <f>_xlfn.ISOWEEKNUM(Tabella2[[#This Row],[Date]])</f>
        <v>27</v>
      </c>
      <c r="D3635" s="104" t="s">
        <v>6621</v>
      </c>
      <c r="E3635" s="104" t="s">
        <v>284</v>
      </c>
      <c r="F3635" s="104">
        <v>83</v>
      </c>
      <c r="G3635" s="104" t="s">
        <v>284</v>
      </c>
      <c r="H3635" s="105">
        <v>23</v>
      </c>
      <c r="I3635" s="104"/>
      <c r="J3635" s="104" t="s">
        <v>258</v>
      </c>
      <c r="K3635" s="104" t="s">
        <v>77</v>
      </c>
      <c r="L3635" s="104" t="s">
        <v>259</v>
      </c>
      <c r="M3635" s="104" t="s">
        <v>276</v>
      </c>
      <c r="N3635" s="104"/>
      <c r="O3635" s="106"/>
      <c r="P3635" s="111" t="s">
        <v>3000</v>
      </c>
      <c r="Q3635" s="153" t="s">
        <v>605</v>
      </c>
      <c r="R3635" s="153" t="s">
        <v>285</v>
      </c>
      <c r="S3635" s="153">
        <v>4.1666666666666657E-2</v>
      </c>
      <c r="T3635" s="153">
        <v>0.25</v>
      </c>
      <c r="U3635" s="153">
        <v>0.29166666666666669</v>
      </c>
      <c r="V3635" s="153">
        <f>IF(ISBLANK(T3635),"",Tabella2[[#This Row],[ACT STOP]]-Tabella2[[#This Row],[ACT START]])</f>
        <v>4.1666666666666685E-2</v>
      </c>
      <c r="W3635" s="104" t="s">
        <v>92</v>
      </c>
      <c r="X3635" s="104" t="s">
        <v>91</v>
      </c>
      <c r="Y3635" s="110"/>
      <c r="Z3635" s="106"/>
      <c r="AA3635" s="104"/>
      <c r="AB3635" s="107"/>
      <c r="AC3635" s="72">
        <v>1</v>
      </c>
      <c r="AH3635" s="70"/>
      <c r="AI3635" s="70"/>
      <c r="AJ3635">
        <v>0</v>
      </c>
      <c r="AL3635" s="70"/>
      <c r="BM3635" s="135">
        <v>0.25</v>
      </c>
      <c r="BN3635" s="136">
        <v>0.29166666666666669</v>
      </c>
      <c r="BO3635" s="101"/>
      <c r="BR3635" s="109" t="str">
        <f t="shared" si="56"/>
        <v>SH-25-3624</v>
      </c>
      <c r="BS3635" s="109" t="s">
        <v>358</v>
      </c>
      <c r="BT3635" t="s">
        <v>92</v>
      </c>
      <c r="BU3635" t="s">
        <v>7700</v>
      </c>
    </row>
    <row r="3636" spans="1:73" hidden="1">
      <c r="A3636" s="103" t="s">
        <v>7701</v>
      </c>
      <c r="B3636" s="102">
        <v>45840</v>
      </c>
      <c r="C3636" s="104">
        <f>_xlfn.ISOWEEKNUM(Tabella2[[#This Row],[Date]])</f>
        <v>27</v>
      </c>
      <c r="D3636" s="104" t="s">
        <v>348</v>
      </c>
      <c r="E3636" s="104" t="s">
        <v>284</v>
      </c>
      <c r="F3636" s="104">
        <v>55</v>
      </c>
      <c r="G3636" s="104" t="s">
        <v>257</v>
      </c>
      <c r="H3636" s="105">
        <v>3</v>
      </c>
      <c r="I3636" s="104"/>
      <c r="J3636" s="104" t="s">
        <v>258</v>
      </c>
      <c r="K3636" s="104" t="s">
        <v>79</v>
      </c>
      <c r="L3636" s="104" t="s">
        <v>299</v>
      </c>
      <c r="M3636" s="104" t="s">
        <v>276</v>
      </c>
      <c r="N3636" s="104"/>
      <c r="O3636" s="106" t="str">
        <f>A1007</f>
        <v>13409</v>
      </c>
      <c r="P3636" s="111" t="s">
        <v>844</v>
      </c>
      <c r="Q3636" s="153" t="s">
        <v>549</v>
      </c>
      <c r="R3636" s="153" t="s">
        <v>550</v>
      </c>
      <c r="S3636" s="153">
        <v>4.1666666666666657E-2</v>
      </c>
      <c r="T3636" s="153">
        <v>0.54166666666666663</v>
      </c>
      <c r="U3636" s="153">
        <v>0.57638888888888884</v>
      </c>
      <c r="V3636" s="153">
        <f>IF(ISBLANK(T3636),"",Tabella2[[#This Row],[ACT STOP]]-Tabella2[[#This Row],[ACT START]])</f>
        <v>3.472222222222221E-2</v>
      </c>
      <c r="W3636" s="104" t="s">
        <v>92</v>
      </c>
      <c r="X3636" s="104" t="s">
        <v>91</v>
      </c>
      <c r="Y3636" s="110"/>
      <c r="Z3636" s="106"/>
      <c r="AA3636" s="104"/>
      <c r="AB3636" s="107"/>
      <c r="AC3636" s="72">
        <v>1</v>
      </c>
      <c r="AH3636" s="70"/>
      <c r="AI3636" s="70"/>
      <c r="AJ3636">
        <v>0</v>
      </c>
      <c r="AL3636" s="70"/>
      <c r="BM3636" s="135">
        <v>0.54166666666666663</v>
      </c>
      <c r="BN3636" s="136">
        <v>0.57638888888888884</v>
      </c>
      <c r="BO3636" s="101"/>
      <c r="BR3636" s="109" t="str">
        <f t="shared" si="56"/>
        <v>SH-25-3625</v>
      </c>
      <c r="BS3636" s="109" t="s">
        <v>757</v>
      </c>
      <c r="BT3636" t="s">
        <v>92</v>
      </c>
      <c r="BU3636" t="s">
        <v>7702</v>
      </c>
    </row>
    <row r="3637" spans="1:73" hidden="1">
      <c r="A3637" s="103" t="s">
        <v>7703</v>
      </c>
      <c r="B3637" s="102">
        <v>45840</v>
      </c>
      <c r="C3637" s="104">
        <f>_xlfn.ISOWEEKNUM(Tabella2[[#This Row],[Date]])</f>
        <v>27</v>
      </c>
      <c r="D3637" s="104" t="s">
        <v>3529</v>
      </c>
      <c r="E3637" s="104" t="s">
        <v>284</v>
      </c>
      <c r="F3637" s="104">
        <v>69</v>
      </c>
      <c r="G3637" s="104" t="s">
        <v>284</v>
      </c>
      <c r="H3637" s="105">
        <v>22</v>
      </c>
      <c r="I3637" s="104"/>
      <c r="J3637" s="104" t="s">
        <v>258</v>
      </c>
      <c r="K3637" s="104" t="s">
        <v>83</v>
      </c>
      <c r="L3637" s="104" t="s">
        <v>299</v>
      </c>
      <c r="M3637" s="104" t="s">
        <v>276</v>
      </c>
      <c r="N3637" s="104"/>
      <c r="O3637" s="106" t="str">
        <f>A1008</f>
        <v>13410</v>
      </c>
      <c r="P3637" s="111" t="s">
        <v>664</v>
      </c>
      <c r="Q3637" s="153" t="s">
        <v>549</v>
      </c>
      <c r="R3637" s="153" t="s">
        <v>550</v>
      </c>
      <c r="S3637" s="153">
        <v>4.1666666666666657E-2</v>
      </c>
      <c r="T3637" s="153">
        <v>0.54166666666666663</v>
      </c>
      <c r="U3637" s="153">
        <v>0.61458333333333337</v>
      </c>
      <c r="V3637" s="153">
        <f>IF(ISBLANK(T3637),"",Tabella2[[#This Row],[ACT STOP]]-Tabella2[[#This Row],[ACT START]])</f>
        <v>7.2916666666666741E-2</v>
      </c>
      <c r="W3637" s="104" t="s">
        <v>92</v>
      </c>
      <c r="X3637" s="104" t="s">
        <v>91</v>
      </c>
      <c r="Y3637" s="110"/>
      <c r="Z3637" s="106"/>
      <c r="AA3637" s="104"/>
      <c r="AB3637" s="107"/>
      <c r="AC3637" s="72">
        <v>1</v>
      </c>
      <c r="AH3637" s="70"/>
      <c r="AI3637" s="70"/>
      <c r="AJ3637">
        <v>0</v>
      </c>
      <c r="AL3637" s="70"/>
      <c r="BM3637" s="135">
        <v>0.54166666666666663</v>
      </c>
      <c r="BN3637" s="136">
        <v>0.61458333333333337</v>
      </c>
      <c r="BO3637" s="101"/>
      <c r="BR3637" s="109" t="str">
        <f t="shared" si="56"/>
        <v>SH-25-3626</v>
      </c>
      <c r="BS3637" s="109" t="s">
        <v>295</v>
      </c>
      <c r="BT3637" t="s">
        <v>92</v>
      </c>
      <c r="BU3637" t="s">
        <v>7704</v>
      </c>
    </row>
    <row r="3638" spans="1:73" hidden="1">
      <c r="A3638" s="103" t="s">
        <v>7705</v>
      </c>
      <c r="B3638" s="102">
        <v>45840</v>
      </c>
      <c r="C3638" s="104">
        <f>_xlfn.ISOWEEKNUM(Tabella2[[#This Row],[Date]])</f>
        <v>27</v>
      </c>
      <c r="D3638" s="104" t="s">
        <v>321</v>
      </c>
      <c r="E3638" s="104" t="s">
        <v>284</v>
      </c>
      <c r="F3638" s="104">
        <v>51</v>
      </c>
      <c r="G3638" s="104" t="s">
        <v>257</v>
      </c>
      <c r="H3638" s="105">
        <v>2</v>
      </c>
      <c r="I3638" s="104"/>
      <c r="J3638" s="104" t="s">
        <v>258</v>
      </c>
      <c r="K3638" s="104" t="s">
        <v>81</v>
      </c>
      <c r="L3638" s="104" t="s">
        <v>259</v>
      </c>
      <c r="M3638" s="104" t="s">
        <v>269</v>
      </c>
      <c r="N3638" s="104"/>
      <c r="O3638" s="106"/>
      <c r="P3638" s="111" t="s">
        <v>607</v>
      </c>
      <c r="Q3638" s="153" t="s">
        <v>549</v>
      </c>
      <c r="R3638" s="153" t="s">
        <v>550</v>
      </c>
      <c r="S3638" s="153">
        <v>4.1666666666666657E-2</v>
      </c>
      <c r="T3638" s="153">
        <v>0.54166666666666663</v>
      </c>
      <c r="U3638" s="153">
        <v>0.58333333333333337</v>
      </c>
      <c r="V3638" s="153">
        <f>IF(ISBLANK(T3638),"",Tabella2[[#This Row],[ACT STOP]]-Tabella2[[#This Row],[ACT START]])</f>
        <v>4.1666666666666741E-2</v>
      </c>
      <c r="W3638" s="104" t="s">
        <v>92</v>
      </c>
      <c r="X3638" s="104" t="s">
        <v>91</v>
      </c>
      <c r="Y3638" s="110"/>
      <c r="Z3638" s="106"/>
      <c r="AA3638" s="104"/>
      <c r="AB3638" s="107"/>
      <c r="AC3638" s="72">
        <v>1</v>
      </c>
      <c r="AH3638" s="70"/>
      <c r="AI3638" s="70"/>
      <c r="AJ3638">
        <v>0</v>
      </c>
      <c r="AL3638" s="70"/>
      <c r="BM3638" s="135">
        <v>0.54166666666666663</v>
      </c>
      <c r="BN3638" s="136">
        <v>0.58333333333333337</v>
      </c>
      <c r="BO3638" s="101"/>
      <c r="BR3638" s="109" t="str">
        <f t="shared" si="56"/>
        <v>SH-25-3627</v>
      </c>
      <c r="BS3638" s="109" t="s">
        <v>368</v>
      </c>
      <c r="BT3638" t="s">
        <v>92</v>
      </c>
      <c r="BU3638" t="s">
        <v>7706</v>
      </c>
    </row>
    <row r="3639" spans="1:73" hidden="1">
      <c r="A3639" s="103" t="s">
        <v>7707</v>
      </c>
      <c r="B3639" s="102">
        <v>45841</v>
      </c>
      <c r="C3639" s="104">
        <f>_xlfn.ISOWEEKNUM(Tabella2[[#This Row],[Date]])</f>
        <v>27</v>
      </c>
      <c r="D3639" s="104" t="s">
        <v>509</v>
      </c>
      <c r="E3639" s="104" t="s">
        <v>284</v>
      </c>
      <c r="F3639" s="104">
        <v>71</v>
      </c>
      <c r="G3639" s="104" t="s">
        <v>257</v>
      </c>
      <c r="H3639" s="105">
        <v>9</v>
      </c>
      <c r="I3639" s="104"/>
      <c r="J3639" s="104" t="s">
        <v>258</v>
      </c>
      <c r="K3639" s="104" t="s">
        <v>75</v>
      </c>
      <c r="L3639" s="104" t="s">
        <v>259</v>
      </c>
      <c r="M3639" s="104" t="s">
        <v>276</v>
      </c>
      <c r="N3639" s="104"/>
      <c r="O3639" s="106"/>
      <c r="P3639" s="111" t="s">
        <v>2684</v>
      </c>
      <c r="Q3639" s="153" t="s">
        <v>631</v>
      </c>
      <c r="R3639" s="153" t="s">
        <v>498</v>
      </c>
      <c r="S3639" s="153">
        <v>4.1666666666666657E-2</v>
      </c>
      <c r="T3639" s="153">
        <v>0.38194444444444442</v>
      </c>
      <c r="U3639" s="153">
        <v>0.4236111111111111</v>
      </c>
      <c r="V3639" s="153">
        <f>IF(ISBLANK(T3639),"",Tabella2[[#This Row],[ACT STOP]]-Tabella2[[#This Row],[ACT START]])</f>
        <v>4.1666666666666685E-2</v>
      </c>
      <c r="W3639" s="104" t="s">
        <v>92</v>
      </c>
      <c r="X3639" s="104" t="s">
        <v>91</v>
      </c>
      <c r="Y3639" s="110"/>
      <c r="Z3639" s="106"/>
      <c r="AA3639" s="104"/>
      <c r="AB3639" s="107"/>
      <c r="AC3639" s="72">
        <v>1</v>
      </c>
      <c r="AH3639" s="70"/>
      <c r="AI3639" s="70"/>
      <c r="AJ3639">
        <v>0</v>
      </c>
      <c r="AL3639" s="70"/>
      <c r="BL3639" t="s">
        <v>7708</v>
      </c>
      <c r="BM3639" s="135">
        <v>0.38194444444444442</v>
      </c>
      <c r="BN3639" s="136">
        <v>0.4236111111111111</v>
      </c>
      <c r="BO3639" s="101"/>
      <c r="BR3639" s="109" t="str">
        <f t="shared" si="56"/>
        <v>SH-25-3628</v>
      </c>
      <c r="BS3639" s="109" t="s">
        <v>318</v>
      </c>
      <c r="BT3639" t="s">
        <v>92</v>
      </c>
      <c r="BU3639" t="s">
        <v>7709</v>
      </c>
    </row>
    <row r="3640" spans="1:73" hidden="1">
      <c r="A3640" s="103" t="s">
        <v>7710</v>
      </c>
      <c r="B3640" s="102">
        <v>45841</v>
      </c>
      <c r="C3640" s="104">
        <f>_xlfn.ISOWEEKNUM(Tabella2[[#This Row],[Date]])</f>
        <v>27</v>
      </c>
      <c r="D3640" s="104" t="s">
        <v>321</v>
      </c>
      <c r="E3640" s="104" t="s">
        <v>284</v>
      </c>
      <c r="F3640" s="104">
        <v>54</v>
      </c>
      <c r="G3640" s="104" t="s">
        <v>257</v>
      </c>
      <c r="H3640" s="105">
        <v>12</v>
      </c>
      <c r="I3640" s="104"/>
      <c r="J3640" s="104" t="s">
        <v>258</v>
      </c>
      <c r="K3640" s="104" t="s">
        <v>77</v>
      </c>
      <c r="L3640" s="104" t="s">
        <v>259</v>
      </c>
      <c r="M3640" s="104" t="s">
        <v>269</v>
      </c>
      <c r="N3640" s="104"/>
      <c r="O3640" s="106"/>
      <c r="P3640" s="111" t="s">
        <v>607</v>
      </c>
      <c r="Q3640" s="153" t="s">
        <v>617</v>
      </c>
      <c r="R3640" s="153" t="s">
        <v>525</v>
      </c>
      <c r="S3640" s="153">
        <v>4.1666666666666657E-2</v>
      </c>
      <c r="T3640" s="153">
        <v>0.3125</v>
      </c>
      <c r="U3640" s="153">
        <v>0.35416666666666669</v>
      </c>
      <c r="V3640" s="153">
        <f>IF(ISBLANK(T3640),"",Tabella2[[#This Row],[ACT STOP]]-Tabella2[[#This Row],[ACT START]])</f>
        <v>4.1666666666666685E-2</v>
      </c>
      <c r="W3640" s="104" t="s">
        <v>92</v>
      </c>
      <c r="X3640" s="104" t="s">
        <v>91</v>
      </c>
      <c r="Y3640" s="110" t="s">
        <v>7711</v>
      </c>
      <c r="Z3640" s="106"/>
      <c r="AA3640" s="104"/>
      <c r="AB3640" s="107"/>
      <c r="AC3640" s="72">
        <v>1</v>
      </c>
      <c r="AH3640" s="70"/>
      <c r="AI3640" s="70"/>
      <c r="AJ3640">
        <v>0</v>
      </c>
      <c r="AL3640" s="70"/>
      <c r="BM3640" s="135">
        <v>0.3125</v>
      </c>
      <c r="BN3640" s="136">
        <v>0.35416666666666669</v>
      </c>
      <c r="BO3640" s="101"/>
      <c r="BR3640" s="109" t="str">
        <f t="shared" si="56"/>
        <v>SH-25-3629</v>
      </c>
      <c r="BS3640" s="109" t="s">
        <v>266</v>
      </c>
      <c r="BT3640" t="s">
        <v>92</v>
      </c>
      <c r="BU3640" t="s">
        <v>7712</v>
      </c>
    </row>
    <row r="3641" spans="1:73" hidden="1">
      <c r="A3641" s="103" t="s">
        <v>7713</v>
      </c>
      <c r="B3641" s="102">
        <v>45840</v>
      </c>
      <c r="C3641" s="104">
        <f>_xlfn.ISOWEEKNUM(Tabella2[[#This Row],[Date]])</f>
        <v>27</v>
      </c>
      <c r="D3641" s="104" t="s">
        <v>509</v>
      </c>
      <c r="E3641" s="104" t="s">
        <v>284</v>
      </c>
      <c r="F3641" s="104">
        <v>71</v>
      </c>
      <c r="G3641" s="104" t="s">
        <v>257</v>
      </c>
      <c r="H3641" s="105">
        <v>1</v>
      </c>
      <c r="I3641" s="104"/>
      <c r="J3641" s="104" t="s">
        <v>258</v>
      </c>
      <c r="K3641" s="104" t="s">
        <v>79</v>
      </c>
      <c r="L3641" s="104" t="s">
        <v>299</v>
      </c>
      <c r="M3641" s="104" t="s">
        <v>276</v>
      </c>
      <c r="N3641" s="104"/>
      <c r="O3641" s="106" t="str">
        <f>A1009</f>
        <v>13411</v>
      </c>
      <c r="P3641" s="111" t="s">
        <v>554</v>
      </c>
      <c r="Q3641" s="153" t="s">
        <v>576</v>
      </c>
      <c r="R3641" s="153" t="s">
        <v>519</v>
      </c>
      <c r="S3641" s="153">
        <v>4.1666666666666657E-2</v>
      </c>
      <c r="T3641" s="153">
        <v>0.60416666666666663</v>
      </c>
      <c r="U3641" s="153">
        <v>0.64583333333333337</v>
      </c>
      <c r="V3641" s="153">
        <f>IF(ISBLANK(T3641),"",Tabella2[[#This Row],[ACT STOP]]-Tabella2[[#This Row],[ACT START]])</f>
        <v>4.1666666666666741E-2</v>
      </c>
      <c r="W3641" s="104" t="s">
        <v>92</v>
      </c>
      <c r="X3641" s="104" t="s">
        <v>91</v>
      </c>
      <c r="Y3641" s="110"/>
      <c r="Z3641" s="106"/>
      <c r="AA3641" s="104"/>
      <c r="AB3641" s="107"/>
      <c r="AC3641" s="72">
        <v>1</v>
      </c>
      <c r="AH3641" s="70"/>
      <c r="AI3641" s="70"/>
      <c r="AJ3641">
        <v>0</v>
      </c>
      <c r="AL3641" s="70"/>
      <c r="BM3641" s="135">
        <v>0.60416666666666663</v>
      </c>
      <c r="BN3641" s="136">
        <v>0.64583333333333337</v>
      </c>
      <c r="BO3641" s="101"/>
      <c r="BR3641" s="109" t="str">
        <f t="shared" si="56"/>
        <v>SH-25-3630</v>
      </c>
      <c r="BS3641" s="109" t="s">
        <v>332</v>
      </c>
      <c r="BT3641" t="s">
        <v>92</v>
      </c>
      <c r="BU3641" t="s">
        <v>7714</v>
      </c>
    </row>
    <row r="3642" spans="1:73" hidden="1">
      <c r="A3642" s="103" t="s">
        <v>7715</v>
      </c>
      <c r="B3642" s="102">
        <v>45840</v>
      </c>
      <c r="C3642" s="104">
        <f>_xlfn.ISOWEEKNUM(Tabella2[[#This Row],[Date]])</f>
        <v>27</v>
      </c>
      <c r="D3642" s="104" t="s">
        <v>817</v>
      </c>
      <c r="E3642" s="104" t="s">
        <v>284</v>
      </c>
      <c r="F3642" s="104">
        <v>75</v>
      </c>
      <c r="G3642" s="104" t="s">
        <v>257</v>
      </c>
      <c r="H3642" s="105">
        <v>17</v>
      </c>
      <c r="I3642" s="104"/>
      <c r="J3642" s="104" t="s">
        <v>258</v>
      </c>
      <c r="K3642" s="104" t="s">
        <v>83</v>
      </c>
      <c r="L3642" s="104" t="s">
        <v>259</v>
      </c>
      <c r="M3642" s="104" t="s">
        <v>276</v>
      </c>
      <c r="N3642" s="104"/>
      <c r="O3642" s="106"/>
      <c r="P3642" s="111" t="s">
        <v>322</v>
      </c>
      <c r="Q3642" s="153" t="s">
        <v>576</v>
      </c>
      <c r="R3642" s="153" t="s">
        <v>519</v>
      </c>
      <c r="S3642" s="153">
        <v>4.1666666666666657E-2</v>
      </c>
      <c r="T3642" s="153">
        <v>0.60416666666666663</v>
      </c>
      <c r="U3642" s="153">
        <v>0.64583333333333337</v>
      </c>
      <c r="V3642" s="153">
        <f>IF(ISBLANK(T3642),"",Tabella2[[#This Row],[ACT STOP]]-Tabella2[[#This Row],[ACT START]])</f>
        <v>4.1666666666666741E-2</v>
      </c>
      <c r="W3642" s="104" t="s">
        <v>92</v>
      </c>
      <c r="X3642" s="104" t="s">
        <v>91</v>
      </c>
      <c r="Y3642" s="110"/>
      <c r="Z3642" s="106"/>
      <c r="AA3642" s="104"/>
      <c r="AB3642" s="107"/>
      <c r="AC3642" s="72">
        <v>1</v>
      </c>
      <c r="AH3642" s="70"/>
      <c r="AI3642" s="70"/>
      <c r="AJ3642">
        <v>0</v>
      </c>
      <c r="AL3642" s="70"/>
      <c r="BM3642" s="135">
        <v>0.60416666666666663</v>
      </c>
      <c r="BN3642" s="136">
        <v>0.64583333333333337</v>
      </c>
      <c r="BO3642" s="101"/>
      <c r="BR3642" s="109" t="str">
        <f t="shared" si="56"/>
        <v>SH-25-3631</v>
      </c>
      <c r="BS3642" s="109" t="s">
        <v>393</v>
      </c>
      <c r="BT3642" t="s">
        <v>92</v>
      </c>
      <c r="BU3642" t="s">
        <v>7716</v>
      </c>
    </row>
    <row r="3643" spans="1:73" hidden="1">
      <c r="A3643" s="103" t="s">
        <v>7717</v>
      </c>
      <c r="B3643" s="102">
        <v>45840</v>
      </c>
      <c r="C3643" s="104">
        <f>_xlfn.ISOWEEKNUM(Tabella2[[#This Row],[Date]])</f>
        <v>27</v>
      </c>
      <c r="D3643" s="104" t="s">
        <v>763</v>
      </c>
      <c r="E3643" s="104" t="s">
        <v>256</v>
      </c>
      <c r="F3643" s="104">
        <v>68</v>
      </c>
      <c r="G3643" s="104" t="s">
        <v>257</v>
      </c>
      <c r="H3643" s="105">
        <v>9</v>
      </c>
      <c r="I3643" s="104"/>
      <c r="J3643" s="104" t="s">
        <v>258</v>
      </c>
      <c r="K3643" s="104" t="s">
        <v>80</v>
      </c>
      <c r="L3643" s="104" t="s">
        <v>259</v>
      </c>
      <c r="M3643" s="104" t="s">
        <v>276</v>
      </c>
      <c r="N3643" s="104"/>
      <c r="O3643" s="106"/>
      <c r="P3643" s="111" t="s">
        <v>855</v>
      </c>
      <c r="Q3643" s="153" t="s">
        <v>576</v>
      </c>
      <c r="R3643" s="153" t="s">
        <v>519</v>
      </c>
      <c r="S3643" s="153">
        <v>4.1666666666666657E-2</v>
      </c>
      <c r="T3643" s="153">
        <v>0.60416666666666663</v>
      </c>
      <c r="U3643" s="153">
        <v>0.64583333333333337</v>
      </c>
      <c r="V3643" s="153">
        <f>IF(ISBLANK(T3643),"",Tabella2[[#This Row],[ACT STOP]]-Tabella2[[#This Row],[ACT START]])</f>
        <v>4.1666666666666741E-2</v>
      </c>
      <c r="W3643" s="104" t="s">
        <v>92</v>
      </c>
      <c r="X3643" s="104" t="s">
        <v>91</v>
      </c>
      <c r="Y3643" s="110"/>
      <c r="Z3643" s="106"/>
      <c r="AA3643" s="104"/>
      <c r="AB3643" s="107"/>
      <c r="AC3643" s="72">
        <v>1</v>
      </c>
      <c r="AH3643" s="70"/>
      <c r="AI3643" s="70"/>
      <c r="AJ3643">
        <v>0</v>
      </c>
      <c r="AL3643" s="70"/>
      <c r="BM3643" s="135">
        <v>0.60416666666666663</v>
      </c>
      <c r="BN3643" s="136">
        <v>0.64583333333333337</v>
      </c>
      <c r="BO3643" s="101"/>
      <c r="BR3643" s="109" t="str">
        <f t="shared" si="56"/>
        <v>SH-25-3632</v>
      </c>
      <c r="BS3643" s="109" t="s">
        <v>318</v>
      </c>
      <c r="BT3643" t="s">
        <v>92</v>
      </c>
      <c r="BU3643" t="s">
        <v>7718</v>
      </c>
    </row>
    <row r="3644" spans="1:73" hidden="1">
      <c r="A3644" s="103" t="s">
        <v>7719</v>
      </c>
      <c r="B3644" s="102">
        <v>45846</v>
      </c>
      <c r="C3644" s="104">
        <f>_xlfn.ISOWEEKNUM(Tabella2[[#This Row],[Date]])</f>
        <v>28</v>
      </c>
      <c r="D3644" s="104" t="s">
        <v>751</v>
      </c>
      <c r="E3644" s="104" t="s">
        <v>256</v>
      </c>
      <c r="F3644" s="104">
        <v>77</v>
      </c>
      <c r="G3644" s="104" t="s">
        <v>257</v>
      </c>
      <c r="H3644" s="105">
        <v>14</v>
      </c>
      <c r="I3644" s="104" t="s">
        <v>258</v>
      </c>
      <c r="J3644" s="104"/>
      <c r="K3644" s="104" t="s">
        <v>75</v>
      </c>
      <c r="L3644" s="104" t="s">
        <v>259</v>
      </c>
      <c r="M3644" s="104" t="s">
        <v>276</v>
      </c>
      <c r="N3644" s="104"/>
      <c r="O3644" s="106"/>
      <c r="P3644" s="111" t="s">
        <v>855</v>
      </c>
      <c r="Q3644" s="153" t="s">
        <v>525</v>
      </c>
      <c r="R3644" s="153" t="s">
        <v>262</v>
      </c>
      <c r="S3644" s="153">
        <v>4.1666666666666657E-2</v>
      </c>
      <c r="T3644" s="153">
        <v>0.35416666666666669</v>
      </c>
      <c r="U3644" s="153">
        <v>0.39583333333333331</v>
      </c>
      <c r="V3644" s="153">
        <f>IF(ISBLANK(T3644),"",Tabella2[[#This Row],[ACT STOP]]-Tabella2[[#This Row],[ACT START]])</f>
        <v>4.166666666666663E-2</v>
      </c>
      <c r="W3644" s="104" t="s">
        <v>92</v>
      </c>
      <c r="X3644" s="104" t="s">
        <v>91</v>
      </c>
      <c r="Y3644" s="110"/>
      <c r="Z3644" s="106"/>
      <c r="AA3644" s="104"/>
      <c r="AB3644" s="107"/>
      <c r="AC3644" s="72">
        <v>1</v>
      </c>
      <c r="AH3644" s="70"/>
      <c r="AI3644" s="70"/>
      <c r="AJ3644">
        <v>0</v>
      </c>
      <c r="AL3644" s="70"/>
      <c r="BM3644" s="135">
        <v>0.35416666666666669</v>
      </c>
      <c r="BN3644" s="136">
        <v>0.39583333333333331</v>
      </c>
      <c r="BO3644" s="101"/>
      <c r="BR3644" s="109" t="str">
        <f t="shared" si="56"/>
        <v>SH-25-3633</v>
      </c>
      <c r="BS3644" s="109" t="s">
        <v>372</v>
      </c>
      <c r="BT3644" t="s">
        <v>92</v>
      </c>
      <c r="BU3644" t="s">
        <v>7720</v>
      </c>
    </row>
    <row r="3645" spans="1:73" hidden="1">
      <c r="A3645" s="103" t="s">
        <v>7721</v>
      </c>
      <c r="B3645" s="102">
        <v>45841</v>
      </c>
      <c r="C3645" s="104">
        <f>_xlfn.ISOWEEKNUM(Tabella2[[#This Row],[Date]])</f>
        <v>27</v>
      </c>
      <c r="D3645" s="104" t="s">
        <v>509</v>
      </c>
      <c r="E3645" s="104" t="s">
        <v>284</v>
      </c>
      <c r="F3645" s="104">
        <v>71</v>
      </c>
      <c r="G3645" s="104" t="s">
        <v>257</v>
      </c>
      <c r="H3645" s="105">
        <v>9</v>
      </c>
      <c r="I3645" s="104"/>
      <c r="J3645" s="104" t="s">
        <v>258</v>
      </c>
      <c r="K3645" s="104" t="s">
        <v>77</v>
      </c>
      <c r="L3645" s="104" t="s">
        <v>259</v>
      </c>
      <c r="M3645" s="104" t="s">
        <v>276</v>
      </c>
      <c r="N3645" s="104"/>
      <c r="O3645" s="106"/>
      <c r="P3645" s="111" t="s">
        <v>2684</v>
      </c>
      <c r="Q3645" s="153" t="s">
        <v>631</v>
      </c>
      <c r="R3645" s="153" t="s">
        <v>498</v>
      </c>
      <c r="S3645" s="153">
        <v>4.1666666666666657E-2</v>
      </c>
      <c r="T3645" s="153">
        <v>0.375</v>
      </c>
      <c r="U3645" s="153">
        <v>0.38194444444444442</v>
      </c>
      <c r="V3645" s="153">
        <f>IF(ISBLANK(T3645),"",Tabella2[[#This Row],[ACT STOP]]-Tabella2[[#This Row],[ACT START]])</f>
        <v>6.9444444444444198E-3</v>
      </c>
      <c r="W3645" s="104" t="s">
        <v>116</v>
      </c>
      <c r="X3645" s="104" t="s">
        <v>113</v>
      </c>
      <c r="Y3645" s="110"/>
      <c r="Z3645" s="106"/>
      <c r="AA3645" s="104"/>
      <c r="AB3645" s="107"/>
      <c r="AC3645" s="72">
        <v>0</v>
      </c>
      <c r="AH3645" s="70"/>
      <c r="AI3645" s="70"/>
      <c r="AJ3645">
        <v>0</v>
      </c>
      <c r="AL3645" s="70"/>
      <c r="BL3645" t="s">
        <v>7722</v>
      </c>
      <c r="BM3645" s="135">
        <v>0.375</v>
      </c>
      <c r="BN3645" s="136">
        <v>0.38194444444444442</v>
      </c>
      <c r="BO3645" s="101"/>
      <c r="BR3645" s="109" t="str">
        <f t="shared" si="56"/>
        <v>SH-25-3634</v>
      </c>
      <c r="BS3645" s="109" t="s">
        <v>318</v>
      </c>
      <c r="BT3645" t="s">
        <v>116</v>
      </c>
      <c r="BU3645" t="s">
        <v>7709</v>
      </c>
    </row>
    <row r="3646" spans="1:73" ht="15.75" hidden="1" customHeight="1">
      <c r="A3646" s="103" t="s">
        <v>7723</v>
      </c>
      <c r="B3646" s="102">
        <v>45840</v>
      </c>
      <c r="C3646" s="104">
        <f>_xlfn.ISOWEEKNUM(Tabella2[[#This Row],[Date]])</f>
        <v>27</v>
      </c>
      <c r="D3646" s="104" t="s">
        <v>558</v>
      </c>
      <c r="E3646" s="104" t="s">
        <v>284</v>
      </c>
      <c r="F3646" s="104">
        <v>61</v>
      </c>
      <c r="G3646" s="104" t="s">
        <v>257</v>
      </c>
      <c r="H3646" s="105">
        <v>32</v>
      </c>
      <c r="I3646" s="104"/>
      <c r="J3646" s="104" t="s">
        <v>258</v>
      </c>
      <c r="K3646" s="104" t="s">
        <v>79</v>
      </c>
      <c r="L3646" s="104" t="s">
        <v>259</v>
      </c>
      <c r="M3646" s="104" t="s">
        <v>461</v>
      </c>
      <c r="N3646" s="104"/>
      <c r="O3646" s="106"/>
      <c r="P3646" s="111" t="s">
        <v>491</v>
      </c>
      <c r="Q3646" s="153" t="s">
        <v>580</v>
      </c>
      <c r="R3646" s="153" t="s">
        <v>581</v>
      </c>
      <c r="S3646" s="153">
        <v>4.1666666666666657E-2</v>
      </c>
      <c r="T3646" s="153">
        <v>0.66666666666666663</v>
      </c>
      <c r="U3646" s="153">
        <v>0.70833333333333337</v>
      </c>
      <c r="V3646" s="153">
        <f>IF(ISBLANK(T3646),"",Tabella2[[#This Row],[ACT STOP]]-Tabella2[[#This Row],[ACT START]])</f>
        <v>4.1666666666666741E-2</v>
      </c>
      <c r="W3646" s="104" t="s">
        <v>92</v>
      </c>
      <c r="X3646" s="104" t="s">
        <v>91</v>
      </c>
      <c r="Y3646" s="110" t="s">
        <v>7724</v>
      </c>
      <c r="Z3646" s="106"/>
      <c r="AA3646" s="104"/>
      <c r="AB3646" s="107"/>
      <c r="AC3646" s="72">
        <v>1</v>
      </c>
      <c r="AH3646" s="70"/>
      <c r="AI3646" s="70"/>
      <c r="AJ3646">
        <v>0</v>
      </c>
      <c r="AL3646" s="70"/>
      <c r="BM3646" s="135">
        <v>0.66666666666666663</v>
      </c>
      <c r="BN3646" s="136">
        <v>0.70833333333333337</v>
      </c>
      <c r="BO3646" s="101"/>
      <c r="BR3646" s="109" t="str">
        <f t="shared" si="56"/>
        <v>SH-25-3635</v>
      </c>
      <c r="BS3646" s="109" t="s">
        <v>356</v>
      </c>
      <c r="BT3646" t="s">
        <v>92</v>
      </c>
      <c r="BU3646" t="s">
        <v>7725</v>
      </c>
    </row>
    <row r="3647" spans="1:73" hidden="1">
      <c r="A3647" s="103" t="s">
        <v>7726</v>
      </c>
      <c r="B3647" s="102">
        <v>45840</v>
      </c>
      <c r="C3647" s="104">
        <f>_xlfn.ISOWEEKNUM(Tabella2[[#This Row],[Date]])</f>
        <v>27</v>
      </c>
      <c r="D3647" s="104" t="s">
        <v>558</v>
      </c>
      <c r="E3647" s="104" t="s">
        <v>284</v>
      </c>
      <c r="F3647" s="104">
        <v>59</v>
      </c>
      <c r="G3647" s="104" t="s">
        <v>257</v>
      </c>
      <c r="H3647" s="105">
        <v>5</v>
      </c>
      <c r="I3647" s="104"/>
      <c r="J3647" s="104" t="s">
        <v>258</v>
      </c>
      <c r="K3647" s="104" t="s">
        <v>83</v>
      </c>
      <c r="L3647" s="104" t="s">
        <v>259</v>
      </c>
      <c r="M3647" s="104" t="s">
        <v>461</v>
      </c>
      <c r="N3647" s="104"/>
      <c r="O3647" s="106"/>
      <c r="P3647" s="111" t="s">
        <v>491</v>
      </c>
      <c r="Q3647" s="153" t="s">
        <v>580</v>
      </c>
      <c r="R3647" s="153" t="s">
        <v>581</v>
      </c>
      <c r="S3647" s="153">
        <v>4.1666666666666657E-2</v>
      </c>
      <c r="T3647" s="153">
        <v>0.66666666666666663</v>
      </c>
      <c r="U3647" s="153">
        <v>0.70833333333333337</v>
      </c>
      <c r="V3647" s="153">
        <f>IF(ISBLANK(T3647),"",Tabella2[[#This Row],[ACT STOP]]-Tabella2[[#This Row],[ACT START]])</f>
        <v>4.1666666666666741E-2</v>
      </c>
      <c r="W3647" s="104" t="s">
        <v>92</v>
      </c>
      <c r="X3647" s="104" t="s">
        <v>91</v>
      </c>
      <c r="Y3647" s="110"/>
      <c r="Z3647" s="106"/>
      <c r="AA3647" s="104"/>
      <c r="AB3647" s="107"/>
      <c r="AC3647" s="72">
        <v>1</v>
      </c>
      <c r="AH3647" s="70"/>
      <c r="AI3647" s="70"/>
      <c r="AJ3647">
        <v>0</v>
      </c>
      <c r="AL3647" s="70"/>
      <c r="BM3647" s="135">
        <v>0.66666666666666663</v>
      </c>
      <c r="BN3647" s="136">
        <v>0.70833333333333337</v>
      </c>
      <c r="BO3647" s="101"/>
      <c r="BR3647" s="109" t="str">
        <f t="shared" si="56"/>
        <v>SH-25-3636</v>
      </c>
      <c r="BS3647" s="109" t="s">
        <v>416</v>
      </c>
      <c r="BT3647" t="s">
        <v>92</v>
      </c>
      <c r="BU3647" t="s">
        <v>7727</v>
      </c>
    </row>
    <row r="3648" spans="1:73" hidden="1">
      <c r="A3648" s="103" t="s">
        <v>7728</v>
      </c>
      <c r="B3648" s="102">
        <v>45840</v>
      </c>
      <c r="C3648" s="104">
        <f>_xlfn.ISOWEEKNUM(Tabella2[[#This Row],[Date]])</f>
        <v>27</v>
      </c>
      <c r="D3648" s="104" t="s">
        <v>558</v>
      </c>
      <c r="E3648" s="104" t="s">
        <v>284</v>
      </c>
      <c r="F3648" s="104">
        <v>60</v>
      </c>
      <c r="G3648" s="104" t="s">
        <v>284</v>
      </c>
      <c r="H3648" s="105">
        <v>22</v>
      </c>
      <c r="I3648" s="104"/>
      <c r="J3648" s="104" t="s">
        <v>258</v>
      </c>
      <c r="K3648" s="104" t="s">
        <v>80</v>
      </c>
      <c r="L3648" s="104" t="s">
        <v>299</v>
      </c>
      <c r="M3648" s="104" t="s">
        <v>516</v>
      </c>
      <c r="N3648" s="104"/>
      <c r="O3648" s="106" t="str">
        <f>A3649</f>
        <v>16051</v>
      </c>
      <c r="P3648" s="111" t="s">
        <v>1993</v>
      </c>
      <c r="Q3648" s="153" t="s">
        <v>580</v>
      </c>
      <c r="R3648" s="153" t="s">
        <v>581</v>
      </c>
      <c r="S3648" s="153">
        <v>4.1666666666666657E-2</v>
      </c>
      <c r="T3648" s="153">
        <v>0.66666666666666663</v>
      </c>
      <c r="U3648" s="153">
        <v>0.70138888888888884</v>
      </c>
      <c r="V3648" s="153">
        <f>IF(ISBLANK(T3648),"",Tabella2[[#This Row],[ACT STOP]]-Tabella2[[#This Row],[ACT START]])</f>
        <v>3.472222222222221E-2</v>
      </c>
      <c r="W3648" s="104" t="s">
        <v>92</v>
      </c>
      <c r="X3648" s="104" t="s">
        <v>91</v>
      </c>
      <c r="Y3648" s="110"/>
      <c r="Z3648" s="106"/>
      <c r="AA3648" s="104"/>
      <c r="AB3648" s="107"/>
      <c r="AC3648" s="72">
        <v>1</v>
      </c>
      <c r="AH3648" s="70"/>
      <c r="AI3648" s="70"/>
      <c r="AJ3648">
        <v>0</v>
      </c>
      <c r="AL3648" s="70"/>
      <c r="BM3648" s="135">
        <v>0.66666666666666663</v>
      </c>
      <c r="BN3648" s="136">
        <v>0.70138888888888884</v>
      </c>
      <c r="BO3648" s="101"/>
      <c r="BR3648" s="109" t="str">
        <f t="shared" si="56"/>
        <v>SH-25-3637</v>
      </c>
      <c r="BS3648" s="109" t="s">
        <v>295</v>
      </c>
      <c r="BT3648" t="s">
        <v>92</v>
      </c>
      <c r="BU3648" t="s">
        <v>7729</v>
      </c>
    </row>
    <row r="3649" spans="1:73" hidden="1">
      <c r="A3649" s="103" t="s">
        <v>7730</v>
      </c>
      <c r="B3649" s="102">
        <v>45840</v>
      </c>
      <c r="C3649" s="104">
        <f>_xlfn.ISOWEEKNUM(Tabella2[[#This Row],[Date]])</f>
        <v>27</v>
      </c>
      <c r="D3649" s="104" t="s">
        <v>558</v>
      </c>
      <c r="E3649" s="104" t="s">
        <v>284</v>
      </c>
      <c r="F3649" s="104">
        <v>58</v>
      </c>
      <c r="G3649" s="104" t="s">
        <v>257</v>
      </c>
      <c r="H3649" s="105">
        <v>13</v>
      </c>
      <c r="I3649" s="104"/>
      <c r="J3649" s="104" t="s">
        <v>258</v>
      </c>
      <c r="K3649" s="104" t="s">
        <v>81</v>
      </c>
      <c r="L3649" s="104" t="s">
        <v>299</v>
      </c>
      <c r="M3649" s="104" t="s">
        <v>516</v>
      </c>
      <c r="N3649" s="104"/>
      <c r="O3649" s="106" t="str">
        <f>A3648</f>
        <v>16050</v>
      </c>
      <c r="P3649" s="111" t="s">
        <v>1993</v>
      </c>
      <c r="Q3649" s="153">
        <v>0.66666666666666663</v>
      </c>
      <c r="R3649" s="153">
        <v>0.70833333333333337</v>
      </c>
      <c r="S3649" s="153">
        <v>4.1666666666666657E-2</v>
      </c>
      <c r="T3649" s="153">
        <v>0.66666666666666663</v>
      </c>
      <c r="U3649" s="153">
        <v>0.70138888888888884</v>
      </c>
      <c r="V3649" s="153">
        <f>IF(ISBLANK(T3649),"",Tabella2[[#This Row],[ACT STOP]]-Tabella2[[#This Row],[ACT START]])</f>
        <v>3.472222222222221E-2</v>
      </c>
      <c r="W3649" s="104" t="s">
        <v>92</v>
      </c>
      <c r="X3649" s="104" t="s">
        <v>91</v>
      </c>
      <c r="Y3649" s="110"/>
      <c r="Z3649" s="106"/>
      <c r="AA3649" s="104"/>
      <c r="AB3649" s="107"/>
      <c r="AC3649" s="72">
        <v>1</v>
      </c>
      <c r="AH3649" s="70"/>
      <c r="AI3649" s="70"/>
      <c r="AJ3649">
        <v>0</v>
      </c>
      <c r="AL3649" s="70"/>
      <c r="BM3649" s="135">
        <v>0.66666666666666663</v>
      </c>
      <c r="BN3649" s="136">
        <v>0.70138888888888884</v>
      </c>
      <c r="BO3649" s="101"/>
      <c r="BR3649" s="109" t="str">
        <f t="shared" si="56"/>
        <v>SH-25-3638</v>
      </c>
      <c r="BS3649" s="109" t="s">
        <v>427</v>
      </c>
      <c r="BT3649" t="s">
        <v>92</v>
      </c>
      <c r="BU3649" t="s">
        <v>7731</v>
      </c>
    </row>
    <row r="3650" spans="1:73" hidden="1">
      <c r="A3650" s="103" t="s">
        <v>7732</v>
      </c>
      <c r="B3650" s="102">
        <v>45840</v>
      </c>
      <c r="C3650" s="104">
        <f>_xlfn.ISOWEEKNUM(Tabella2[[#This Row],[Date]])</f>
        <v>27</v>
      </c>
      <c r="D3650" s="104" t="s">
        <v>817</v>
      </c>
      <c r="E3650" s="104" t="s">
        <v>284</v>
      </c>
      <c r="F3650" s="104">
        <v>72</v>
      </c>
      <c r="G3650" s="104" t="s">
        <v>257</v>
      </c>
      <c r="H3650" s="105">
        <v>2</v>
      </c>
      <c r="I3650" s="104"/>
      <c r="J3650" s="104" t="s">
        <v>258</v>
      </c>
      <c r="K3650" s="104" t="s">
        <v>78</v>
      </c>
      <c r="L3650" s="104" t="s">
        <v>259</v>
      </c>
      <c r="M3650" s="104" t="s">
        <v>276</v>
      </c>
      <c r="N3650" s="104"/>
      <c r="O3650" s="106"/>
      <c r="P3650" s="111" t="s">
        <v>322</v>
      </c>
      <c r="Q3650" s="153" t="s">
        <v>580</v>
      </c>
      <c r="R3650" s="153" t="s">
        <v>581</v>
      </c>
      <c r="S3650" s="153">
        <v>4.1666666666666657E-2</v>
      </c>
      <c r="T3650" s="153">
        <v>0.66666666666666663</v>
      </c>
      <c r="U3650" s="153">
        <v>0.70833333333333337</v>
      </c>
      <c r="V3650" s="153">
        <f>IF(ISBLANK(T3650),"",Tabella2[[#This Row],[ACT STOP]]-Tabella2[[#This Row],[ACT START]])</f>
        <v>4.1666666666666741E-2</v>
      </c>
      <c r="W3650" s="104" t="s">
        <v>92</v>
      </c>
      <c r="X3650" s="104" t="s">
        <v>91</v>
      </c>
      <c r="Y3650" s="110"/>
      <c r="Z3650" s="106"/>
      <c r="AA3650" s="104"/>
      <c r="AB3650" s="107"/>
      <c r="AC3650" s="72">
        <v>1</v>
      </c>
      <c r="AH3650" s="70"/>
      <c r="AI3650" s="70"/>
      <c r="AJ3650">
        <v>0</v>
      </c>
      <c r="AL3650" s="70"/>
      <c r="BM3650" s="135">
        <v>0.66666666666666663</v>
      </c>
      <c r="BN3650" s="136">
        <v>0.70833333333333337</v>
      </c>
      <c r="BO3650" s="101"/>
      <c r="BR3650" s="109" t="str">
        <f t="shared" si="56"/>
        <v>SH-25-3639</v>
      </c>
      <c r="BS3650" s="109" t="s">
        <v>368</v>
      </c>
      <c r="BT3650" t="s">
        <v>92</v>
      </c>
      <c r="BU3650" t="s">
        <v>7733</v>
      </c>
    </row>
    <row r="3651" spans="1:73" ht="31.5" hidden="1" customHeight="1">
      <c r="A3651" s="103" t="s">
        <v>7734</v>
      </c>
      <c r="B3651" s="102">
        <v>45846</v>
      </c>
      <c r="C3651" s="104">
        <f>_xlfn.ISOWEEKNUM(Tabella2[[#This Row],[Date]])</f>
        <v>28</v>
      </c>
      <c r="D3651" s="104" t="s">
        <v>763</v>
      </c>
      <c r="E3651" s="104" t="s">
        <v>256</v>
      </c>
      <c r="F3651" s="104">
        <v>66</v>
      </c>
      <c r="G3651" s="104" t="s">
        <v>257</v>
      </c>
      <c r="H3651" s="105">
        <v>10</v>
      </c>
      <c r="I3651" s="104"/>
      <c r="J3651" s="104" t="s">
        <v>258</v>
      </c>
      <c r="K3651" s="104" t="s">
        <v>75</v>
      </c>
      <c r="L3651" s="104" t="s">
        <v>259</v>
      </c>
      <c r="M3651" s="104" t="s">
        <v>276</v>
      </c>
      <c r="N3651" s="104"/>
      <c r="O3651" s="106"/>
      <c r="P3651" s="111" t="s">
        <v>3000</v>
      </c>
      <c r="Q3651" s="153" t="s">
        <v>504</v>
      </c>
      <c r="R3651" s="153" t="s">
        <v>271</v>
      </c>
      <c r="S3651" s="153">
        <v>4.1666666666666657E-2</v>
      </c>
      <c r="T3651" s="153" t="s">
        <v>504</v>
      </c>
      <c r="U3651" s="153" t="s">
        <v>271</v>
      </c>
      <c r="V3651" s="153">
        <f>IF(ISBLANK(T3651),"",Tabella2[[#This Row],[ACT STOP]]-Tabella2[[#This Row],[ACT START]])</f>
        <v>4.1666666666666685E-2</v>
      </c>
      <c r="W3651" s="104" t="s">
        <v>92</v>
      </c>
      <c r="X3651" s="104" t="s">
        <v>91</v>
      </c>
      <c r="Y3651" s="110" t="s">
        <v>7735</v>
      </c>
      <c r="Z3651" s="106"/>
      <c r="AA3651" s="104"/>
      <c r="AB3651" s="107"/>
      <c r="AC3651" s="72">
        <v>1</v>
      </c>
      <c r="AH3651" s="70"/>
      <c r="AI3651" s="70"/>
      <c r="AJ3651">
        <v>0</v>
      </c>
      <c r="AL3651" s="70"/>
      <c r="BM3651" s="135" t="s">
        <v>504</v>
      </c>
      <c r="BN3651" s="136" t="s">
        <v>271</v>
      </c>
      <c r="BO3651" s="101"/>
      <c r="BR3651" s="109" t="str">
        <f t="shared" si="56"/>
        <v>SH-25-3640</v>
      </c>
      <c r="BS3651" s="109" t="s">
        <v>552</v>
      </c>
      <c r="BT3651" t="s">
        <v>92</v>
      </c>
      <c r="BU3651" t="s">
        <v>7736</v>
      </c>
    </row>
    <row r="3652" spans="1:73" hidden="1">
      <c r="A3652" s="103" t="s">
        <v>7737</v>
      </c>
      <c r="B3652" s="102">
        <v>45841</v>
      </c>
      <c r="C3652" s="104">
        <f>_xlfn.ISOWEEKNUM(Tabella2[[#This Row],[Date]])</f>
        <v>27</v>
      </c>
      <c r="D3652" s="104" t="s">
        <v>509</v>
      </c>
      <c r="E3652" s="104" t="s">
        <v>284</v>
      </c>
      <c r="F3652" s="104">
        <v>70</v>
      </c>
      <c r="G3652" s="104" t="s">
        <v>257</v>
      </c>
      <c r="H3652" s="105">
        <v>1</v>
      </c>
      <c r="I3652" s="104"/>
      <c r="J3652" s="104" t="s">
        <v>258</v>
      </c>
      <c r="K3652" s="104" t="s">
        <v>79</v>
      </c>
      <c r="L3652" s="104" t="s">
        <v>299</v>
      </c>
      <c r="M3652" s="104" t="s">
        <v>276</v>
      </c>
      <c r="N3652" s="104"/>
      <c r="O3652" s="106" t="str">
        <f>A1011</f>
        <v>13413</v>
      </c>
      <c r="P3652" s="111" t="s">
        <v>554</v>
      </c>
      <c r="Q3652" s="153" t="s">
        <v>605</v>
      </c>
      <c r="R3652" s="153" t="s">
        <v>285</v>
      </c>
      <c r="S3652" s="153">
        <v>4.1666666666666657E-2</v>
      </c>
      <c r="T3652" s="153">
        <v>0.25</v>
      </c>
      <c r="U3652" s="153">
        <v>0.28472222222222221</v>
      </c>
      <c r="V3652" s="153">
        <f>IF(ISBLANK(T3652),"",Tabella2[[#This Row],[ACT STOP]]-Tabella2[[#This Row],[ACT START]])</f>
        <v>3.472222222222221E-2</v>
      </c>
      <c r="W3652" s="104" t="s">
        <v>92</v>
      </c>
      <c r="X3652" s="104" t="s">
        <v>91</v>
      </c>
      <c r="Y3652" s="110"/>
      <c r="Z3652" s="106"/>
      <c r="AA3652" s="104"/>
      <c r="AB3652" s="107"/>
      <c r="AC3652" s="72">
        <v>1</v>
      </c>
      <c r="AH3652" s="70"/>
      <c r="AI3652" s="70"/>
      <c r="AJ3652">
        <v>0</v>
      </c>
      <c r="AL3652" s="70"/>
      <c r="BM3652" s="135">
        <v>0.25</v>
      </c>
      <c r="BN3652" s="136">
        <v>0.28472222222222221</v>
      </c>
      <c r="BO3652" s="101"/>
      <c r="BR3652" s="109" t="str">
        <f t="shared" si="56"/>
        <v>SH-25-3641</v>
      </c>
      <c r="BS3652" s="109" t="s">
        <v>332</v>
      </c>
      <c r="BT3652" t="s">
        <v>92</v>
      </c>
      <c r="BU3652" t="s">
        <v>7738</v>
      </c>
    </row>
    <row r="3653" spans="1:73" hidden="1">
      <c r="A3653" s="103" t="s">
        <v>7739</v>
      </c>
      <c r="B3653" s="102">
        <v>45841</v>
      </c>
      <c r="C3653" s="104">
        <f>_xlfn.ISOWEEKNUM(Tabella2[[#This Row],[Date]])</f>
        <v>27</v>
      </c>
      <c r="D3653" s="104" t="s">
        <v>509</v>
      </c>
      <c r="E3653" s="104" t="s">
        <v>284</v>
      </c>
      <c r="F3653" s="104">
        <v>71</v>
      </c>
      <c r="G3653" s="104" t="s">
        <v>257</v>
      </c>
      <c r="H3653" s="105">
        <v>2</v>
      </c>
      <c r="I3653" s="104"/>
      <c r="J3653" s="104" t="s">
        <v>258</v>
      </c>
      <c r="K3653" s="104" t="s">
        <v>83</v>
      </c>
      <c r="L3653" s="104" t="s">
        <v>299</v>
      </c>
      <c r="M3653" s="104" t="s">
        <v>276</v>
      </c>
      <c r="N3653" s="104"/>
      <c r="O3653" s="106" t="str">
        <f>A1012</f>
        <v>13414</v>
      </c>
      <c r="P3653" s="111" t="s">
        <v>306</v>
      </c>
      <c r="Q3653" s="153" t="s">
        <v>605</v>
      </c>
      <c r="R3653" s="153" t="s">
        <v>285</v>
      </c>
      <c r="S3653" s="153">
        <v>4.1666666666666657E-2</v>
      </c>
      <c r="T3653" s="153" t="s">
        <v>605</v>
      </c>
      <c r="U3653" s="153" t="s">
        <v>285</v>
      </c>
      <c r="V3653" s="153">
        <f>IF(ISBLANK(T3653),"",Tabella2[[#This Row],[ACT STOP]]-Tabella2[[#This Row],[ACT START]])</f>
        <v>4.1666666666666685E-2</v>
      </c>
      <c r="W3653" s="104" t="s">
        <v>92</v>
      </c>
      <c r="X3653" s="104" t="s">
        <v>91</v>
      </c>
      <c r="Y3653" s="110"/>
      <c r="Z3653" s="106"/>
      <c r="AA3653" s="104"/>
      <c r="AB3653" s="107"/>
      <c r="AC3653" s="72">
        <v>1</v>
      </c>
      <c r="AH3653" s="70"/>
      <c r="AI3653" s="70"/>
      <c r="AJ3653">
        <v>0</v>
      </c>
      <c r="AL3653" s="70"/>
      <c r="BM3653" s="135" t="s">
        <v>605</v>
      </c>
      <c r="BN3653" s="136" t="s">
        <v>285</v>
      </c>
      <c r="BO3653" s="101"/>
      <c r="BR3653" s="109" t="str">
        <f t="shared" si="56"/>
        <v>SH-25-3642</v>
      </c>
      <c r="BS3653" s="109" t="s">
        <v>368</v>
      </c>
      <c r="BT3653" t="s">
        <v>92</v>
      </c>
      <c r="BU3653" t="s">
        <v>7740</v>
      </c>
    </row>
    <row r="3654" spans="1:73" hidden="1">
      <c r="A3654" s="103" t="s">
        <v>7741</v>
      </c>
      <c r="B3654" s="102">
        <v>45841</v>
      </c>
      <c r="C3654" s="104">
        <f>_xlfn.ISOWEEKNUM(Tabella2[[#This Row],[Date]])</f>
        <v>27</v>
      </c>
      <c r="D3654" s="104" t="s">
        <v>6621</v>
      </c>
      <c r="E3654" s="104" t="s">
        <v>284</v>
      </c>
      <c r="F3654" s="104">
        <v>82</v>
      </c>
      <c r="G3654" s="104" t="s">
        <v>257</v>
      </c>
      <c r="H3654" s="105">
        <v>17</v>
      </c>
      <c r="I3654" s="104"/>
      <c r="J3654" s="104" t="s">
        <v>258</v>
      </c>
      <c r="K3654" s="104" t="s">
        <v>81</v>
      </c>
      <c r="L3654" s="104" t="s">
        <v>259</v>
      </c>
      <c r="M3654" s="104" t="s">
        <v>276</v>
      </c>
      <c r="N3654" s="104"/>
      <c r="O3654" s="106"/>
      <c r="P3654" s="111" t="s">
        <v>3000</v>
      </c>
      <c r="Q3654" s="153" t="s">
        <v>605</v>
      </c>
      <c r="R3654" s="153" t="s">
        <v>285</v>
      </c>
      <c r="S3654" s="153">
        <v>4.1666666666666657E-2</v>
      </c>
      <c r="T3654" s="153" t="s">
        <v>605</v>
      </c>
      <c r="U3654" s="153" t="s">
        <v>285</v>
      </c>
      <c r="V3654" s="153">
        <f>IF(ISBLANK(T3654),"",Tabella2[[#This Row],[ACT STOP]]-Tabella2[[#This Row],[ACT START]])</f>
        <v>4.1666666666666685E-2</v>
      </c>
      <c r="W3654" s="104" t="s">
        <v>92</v>
      </c>
      <c r="X3654" s="104" t="s">
        <v>91</v>
      </c>
      <c r="Y3654" s="110"/>
      <c r="Z3654" s="106"/>
      <c r="AA3654" s="104"/>
      <c r="AB3654" s="107"/>
      <c r="AC3654" s="72">
        <v>1</v>
      </c>
      <c r="AH3654" s="70"/>
      <c r="AI3654" s="70"/>
      <c r="AJ3654">
        <v>0</v>
      </c>
      <c r="AL3654" s="70"/>
      <c r="BM3654" s="135" t="s">
        <v>605</v>
      </c>
      <c r="BN3654" s="136" t="s">
        <v>285</v>
      </c>
      <c r="BO3654" s="101"/>
      <c r="BR3654" s="109" t="str">
        <f t="shared" si="56"/>
        <v>SH-25-3643</v>
      </c>
      <c r="BS3654" s="109" t="s">
        <v>393</v>
      </c>
      <c r="BT3654" t="s">
        <v>92</v>
      </c>
      <c r="BU3654" t="s">
        <v>7742</v>
      </c>
    </row>
    <row r="3655" spans="1:73" hidden="1">
      <c r="A3655" s="103" t="s">
        <v>7743</v>
      </c>
      <c r="B3655" s="102">
        <v>45841</v>
      </c>
      <c r="C3655" s="104">
        <f>_xlfn.ISOWEEKNUM(Tabella2[[#This Row],[Date]])</f>
        <v>27</v>
      </c>
      <c r="D3655" s="104" t="s">
        <v>751</v>
      </c>
      <c r="E3655" s="104" t="s">
        <v>256</v>
      </c>
      <c r="F3655" s="104">
        <v>77</v>
      </c>
      <c r="G3655" s="104" t="s">
        <v>284</v>
      </c>
      <c r="H3655" s="105">
        <v>22</v>
      </c>
      <c r="I3655" s="104" t="s">
        <v>258</v>
      </c>
      <c r="J3655" s="104"/>
      <c r="K3655" s="104" t="s">
        <v>77</v>
      </c>
      <c r="L3655" s="104" t="s">
        <v>259</v>
      </c>
      <c r="M3655" s="104" t="s">
        <v>276</v>
      </c>
      <c r="N3655" s="104"/>
      <c r="O3655" s="106"/>
      <c r="P3655" s="111" t="s">
        <v>7629</v>
      </c>
      <c r="Q3655" s="153" t="s">
        <v>263</v>
      </c>
      <c r="R3655" s="153" t="s">
        <v>504</v>
      </c>
      <c r="S3655" s="153">
        <v>4.1666666666666657E-2</v>
      </c>
      <c r="T3655" s="153">
        <v>0.4375</v>
      </c>
      <c r="U3655" s="153">
        <v>0.47916666666666669</v>
      </c>
      <c r="V3655" s="153">
        <f>IF(ISBLANK(T3655),"",Tabella2[[#This Row],[ACT STOP]]-Tabella2[[#This Row],[ACT START]])</f>
        <v>4.1666666666666685E-2</v>
      </c>
      <c r="W3655" s="104" t="s">
        <v>92</v>
      </c>
      <c r="X3655" s="104" t="s">
        <v>91</v>
      </c>
      <c r="Y3655" s="110"/>
      <c r="Z3655" s="106"/>
      <c r="AA3655" s="104"/>
      <c r="AB3655" s="107"/>
      <c r="AC3655" s="72">
        <v>1</v>
      </c>
      <c r="AH3655" s="70"/>
      <c r="AI3655" s="70"/>
      <c r="AJ3655">
        <v>0</v>
      </c>
      <c r="AL3655" s="70"/>
      <c r="BM3655" s="135">
        <v>0.4375</v>
      </c>
      <c r="BN3655" s="136">
        <v>0.47916666666666669</v>
      </c>
      <c r="BO3655" s="101"/>
      <c r="BR3655" s="109" t="str">
        <f t="shared" si="56"/>
        <v>SH-25-3644</v>
      </c>
      <c r="BS3655" s="109" t="s">
        <v>295</v>
      </c>
      <c r="BT3655" t="s">
        <v>92</v>
      </c>
      <c r="BU3655" t="s">
        <v>7744</v>
      </c>
    </row>
    <row r="3656" spans="1:73" hidden="1">
      <c r="A3656" s="103" t="s">
        <v>7745</v>
      </c>
      <c r="B3656" s="102">
        <v>45841</v>
      </c>
      <c r="C3656" s="104">
        <f>_xlfn.ISOWEEKNUM(Tabella2[[#This Row],[Date]])</f>
        <v>27</v>
      </c>
      <c r="D3656" s="104" t="s">
        <v>478</v>
      </c>
      <c r="E3656" s="104" t="s">
        <v>284</v>
      </c>
      <c r="F3656" s="104">
        <v>65</v>
      </c>
      <c r="G3656" s="104" t="s">
        <v>284</v>
      </c>
      <c r="H3656" s="105">
        <v>9</v>
      </c>
      <c r="I3656" s="104"/>
      <c r="J3656" s="104" t="s">
        <v>258</v>
      </c>
      <c r="K3656" s="104" t="s">
        <v>79</v>
      </c>
      <c r="L3656" s="104" t="s">
        <v>299</v>
      </c>
      <c r="M3656" s="104" t="s">
        <v>276</v>
      </c>
      <c r="N3656" s="104"/>
      <c r="O3656" s="106" t="str">
        <f>A1013</f>
        <v>13415</v>
      </c>
      <c r="P3656" s="111" t="s">
        <v>844</v>
      </c>
      <c r="Q3656" s="153" t="s">
        <v>617</v>
      </c>
      <c r="R3656" s="153" t="s">
        <v>525</v>
      </c>
      <c r="S3656" s="153">
        <v>4.1666666666666657E-2</v>
      </c>
      <c r="T3656" s="153">
        <v>0.3125</v>
      </c>
      <c r="U3656" s="153">
        <v>0.35416666666666669</v>
      </c>
      <c r="V3656" s="153">
        <f>IF(ISBLANK(T3656),"",Tabella2[[#This Row],[ACT STOP]]-Tabella2[[#This Row],[ACT START]])</f>
        <v>4.1666666666666685E-2</v>
      </c>
      <c r="W3656" s="104" t="s">
        <v>92</v>
      </c>
      <c r="X3656" s="104" t="s">
        <v>91</v>
      </c>
      <c r="Y3656" s="110"/>
      <c r="Z3656" s="106"/>
      <c r="AA3656" s="104"/>
      <c r="AB3656" s="107"/>
      <c r="AC3656" s="72">
        <v>1</v>
      </c>
      <c r="AH3656" s="70"/>
      <c r="AI3656" s="70"/>
      <c r="AJ3656">
        <v>0</v>
      </c>
      <c r="AL3656" s="70"/>
      <c r="BM3656" s="135">
        <v>0.3125</v>
      </c>
      <c r="BN3656" s="136">
        <v>0.35416666666666669</v>
      </c>
      <c r="BO3656" s="101"/>
      <c r="BR3656" s="109" t="str">
        <f t="shared" si="56"/>
        <v>SH-25-3645</v>
      </c>
      <c r="BS3656" s="109" t="s">
        <v>339</v>
      </c>
      <c r="BT3656" t="s">
        <v>92</v>
      </c>
      <c r="BU3656" t="s">
        <v>7746</v>
      </c>
    </row>
    <row r="3657" spans="1:73" hidden="1">
      <c r="A3657" s="103" t="s">
        <v>7747</v>
      </c>
      <c r="B3657" s="102">
        <v>45841</v>
      </c>
      <c r="C3657" s="104">
        <f>_xlfn.ISOWEEKNUM(Tabella2[[#This Row],[Date]])</f>
        <v>27</v>
      </c>
      <c r="D3657" s="104" t="s">
        <v>321</v>
      </c>
      <c r="E3657" s="104" t="s">
        <v>284</v>
      </c>
      <c r="F3657" s="104">
        <v>51</v>
      </c>
      <c r="G3657" s="104" t="s">
        <v>257</v>
      </c>
      <c r="H3657" s="105">
        <v>5</v>
      </c>
      <c r="I3657" s="104"/>
      <c r="J3657" s="104" t="s">
        <v>258</v>
      </c>
      <c r="K3657" s="104" t="s">
        <v>83</v>
      </c>
      <c r="L3657" s="104" t="s">
        <v>259</v>
      </c>
      <c r="M3657" s="104" t="s">
        <v>269</v>
      </c>
      <c r="N3657" s="104"/>
      <c r="O3657" s="106"/>
      <c r="P3657" s="111" t="s">
        <v>1966</v>
      </c>
      <c r="Q3657" s="153" t="s">
        <v>617</v>
      </c>
      <c r="R3657" s="153" t="s">
        <v>525</v>
      </c>
      <c r="S3657" s="153">
        <v>4.1666666666666657E-2</v>
      </c>
      <c r="T3657" s="153" t="s">
        <v>617</v>
      </c>
      <c r="U3657" s="153" t="s">
        <v>525</v>
      </c>
      <c r="V3657" s="153">
        <f>IF(ISBLANK(T3657),"",Tabella2[[#This Row],[ACT STOP]]-Tabella2[[#This Row],[ACT START]])</f>
        <v>4.1666666666666685E-2</v>
      </c>
      <c r="W3657" s="104" t="s">
        <v>92</v>
      </c>
      <c r="X3657" s="104" t="s">
        <v>91</v>
      </c>
      <c r="Y3657" s="110"/>
      <c r="Z3657" s="106"/>
      <c r="AA3657" s="104"/>
      <c r="AB3657" s="107"/>
      <c r="AC3657" s="72">
        <v>1</v>
      </c>
      <c r="AH3657" s="70"/>
      <c r="AI3657" s="70"/>
      <c r="AJ3657">
        <v>0</v>
      </c>
      <c r="AL3657" s="70"/>
      <c r="BM3657" s="135" t="s">
        <v>617</v>
      </c>
      <c r="BN3657" s="136" t="s">
        <v>525</v>
      </c>
      <c r="BO3657" s="101"/>
      <c r="BR3657" s="109" t="str">
        <f t="shared" si="56"/>
        <v>SH-25-3646</v>
      </c>
      <c r="BS3657" s="109" t="s">
        <v>416</v>
      </c>
      <c r="BT3657" t="s">
        <v>92</v>
      </c>
      <c r="BU3657" t="s">
        <v>7748</v>
      </c>
    </row>
    <row r="3658" spans="1:73" hidden="1">
      <c r="A3658" s="103" t="s">
        <v>7749</v>
      </c>
      <c r="B3658" s="102">
        <v>45841</v>
      </c>
      <c r="C3658" s="104">
        <f>_xlfn.ISOWEEKNUM(Tabella2[[#This Row],[Date]])</f>
        <v>27</v>
      </c>
      <c r="D3658" s="104" t="s">
        <v>321</v>
      </c>
      <c r="E3658" s="104" t="s">
        <v>284</v>
      </c>
      <c r="F3658" s="104">
        <v>52</v>
      </c>
      <c r="G3658" s="104" t="s">
        <v>257</v>
      </c>
      <c r="H3658" s="105">
        <v>32</v>
      </c>
      <c r="I3658" s="104"/>
      <c r="J3658" s="104" t="s">
        <v>258</v>
      </c>
      <c r="K3658" s="104" t="s">
        <v>80</v>
      </c>
      <c r="L3658" s="104" t="s">
        <v>259</v>
      </c>
      <c r="M3658" s="104" t="s">
        <v>269</v>
      </c>
      <c r="N3658" s="104"/>
      <c r="O3658" s="106"/>
      <c r="P3658" s="111" t="s">
        <v>1966</v>
      </c>
      <c r="Q3658" s="153" t="s">
        <v>617</v>
      </c>
      <c r="R3658" s="153" t="s">
        <v>525</v>
      </c>
      <c r="S3658" s="153">
        <v>4.1666666666666657E-2</v>
      </c>
      <c r="T3658" s="153" t="s">
        <v>617</v>
      </c>
      <c r="U3658" s="153" t="s">
        <v>525</v>
      </c>
      <c r="V3658" s="153">
        <f>IF(ISBLANK(T3658),"",Tabella2[[#This Row],[ACT STOP]]-Tabella2[[#This Row],[ACT START]])</f>
        <v>4.1666666666666685E-2</v>
      </c>
      <c r="W3658" s="104" t="s">
        <v>92</v>
      </c>
      <c r="X3658" s="104" t="s">
        <v>91</v>
      </c>
      <c r="Y3658" s="110" t="s">
        <v>7750</v>
      </c>
      <c r="Z3658" s="106"/>
      <c r="AA3658" s="104"/>
      <c r="AB3658" s="107"/>
      <c r="AC3658" s="72">
        <v>1</v>
      </c>
      <c r="AH3658" s="70"/>
      <c r="AI3658" s="70"/>
      <c r="AJ3658">
        <v>0</v>
      </c>
      <c r="AL3658" s="70"/>
      <c r="BM3658" s="135" t="s">
        <v>617</v>
      </c>
      <c r="BN3658" s="136" t="s">
        <v>525</v>
      </c>
      <c r="BO3658" s="101"/>
      <c r="BR3658" s="109" t="str">
        <f t="shared" si="56"/>
        <v>SH-25-3647</v>
      </c>
      <c r="BS3658" s="109" t="s">
        <v>356</v>
      </c>
      <c r="BT3658" t="s">
        <v>92</v>
      </c>
      <c r="BU3658" t="s">
        <v>7751</v>
      </c>
    </row>
    <row r="3659" spans="1:73" hidden="1">
      <c r="A3659" s="103" t="s">
        <v>7752</v>
      </c>
      <c r="B3659" s="102">
        <v>45841</v>
      </c>
      <c r="C3659" s="104">
        <f>_xlfn.ISOWEEKNUM(Tabella2[[#This Row],[Date]])</f>
        <v>27</v>
      </c>
      <c r="D3659" s="104" t="s">
        <v>321</v>
      </c>
      <c r="E3659" s="104" t="s">
        <v>284</v>
      </c>
      <c r="F3659" s="104">
        <v>53</v>
      </c>
      <c r="G3659" s="104" t="s">
        <v>284</v>
      </c>
      <c r="H3659" s="105">
        <v>22</v>
      </c>
      <c r="I3659" s="104"/>
      <c r="J3659" s="104" t="s">
        <v>258</v>
      </c>
      <c r="K3659" s="104" t="s">
        <v>81</v>
      </c>
      <c r="L3659" s="104" t="s">
        <v>259</v>
      </c>
      <c r="M3659" s="104" t="s">
        <v>269</v>
      </c>
      <c r="N3659" s="104"/>
      <c r="O3659" s="106"/>
      <c r="P3659" s="111" t="s">
        <v>1966</v>
      </c>
      <c r="Q3659" s="153" t="s">
        <v>617</v>
      </c>
      <c r="R3659" s="153" t="s">
        <v>525</v>
      </c>
      <c r="S3659" s="153">
        <v>4.1666666666666657E-2</v>
      </c>
      <c r="T3659" s="153" t="s">
        <v>617</v>
      </c>
      <c r="U3659" s="153" t="s">
        <v>525</v>
      </c>
      <c r="V3659" s="153">
        <f>IF(ISBLANK(T3659),"",Tabella2[[#This Row],[ACT STOP]]-Tabella2[[#This Row],[ACT START]])</f>
        <v>4.1666666666666685E-2</v>
      </c>
      <c r="W3659" s="104" t="s">
        <v>92</v>
      </c>
      <c r="X3659" s="104" t="s">
        <v>91</v>
      </c>
      <c r="Y3659" s="110"/>
      <c r="Z3659" s="106"/>
      <c r="AA3659" s="104"/>
      <c r="AB3659" s="107"/>
      <c r="AC3659" s="72">
        <v>1</v>
      </c>
      <c r="AH3659" s="70"/>
      <c r="AI3659" s="70"/>
      <c r="AJ3659">
        <v>0</v>
      </c>
      <c r="AL3659" s="70"/>
      <c r="BM3659" s="135" t="s">
        <v>617</v>
      </c>
      <c r="BN3659" s="136" t="s">
        <v>525</v>
      </c>
      <c r="BO3659" s="101"/>
      <c r="BR3659" s="109" t="str">
        <f t="shared" si="56"/>
        <v>SH-25-3648</v>
      </c>
      <c r="BS3659" s="109" t="s">
        <v>295</v>
      </c>
      <c r="BT3659" t="s">
        <v>92</v>
      </c>
      <c r="BU3659" t="s">
        <v>7753</v>
      </c>
    </row>
    <row r="3660" spans="1:73" hidden="1">
      <c r="A3660" s="103" t="s">
        <v>7754</v>
      </c>
      <c r="B3660" s="102">
        <v>45841</v>
      </c>
      <c r="C3660" s="104">
        <f>_xlfn.ISOWEEKNUM(Tabella2[[#This Row],[Date]])</f>
        <v>27</v>
      </c>
      <c r="D3660" s="104" t="s">
        <v>751</v>
      </c>
      <c r="E3660" s="104" t="s">
        <v>256</v>
      </c>
      <c r="F3660" s="104">
        <v>78</v>
      </c>
      <c r="G3660" s="104" t="s">
        <v>257</v>
      </c>
      <c r="H3660" s="105">
        <v>14</v>
      </c>
      <c r="I3660" s="104" t="s">
        <v>258</v>
      </c>
      <c r="J3660" s="104"/>
      <c r="K3660" s="104" t="s">
        <v>77</v>
      </c>
      <c r="L3660" s="104" t="s">
        <v>259</v>
      </c>
      <c r="M3660" s="104" t="s">
        <v>276</v>
      </c>
      <c r="N3660" s="104"/>
      <c r="O3660" s="106"/>
      <c r="P3660" s="111" t="s">
        <v>7629</v>
      </c>
      <c r="Q3660" s="153" t="s">
        <v>511</v>
      </c>
      <c r="R3660" s="153" t="s">
        <v>549</v>
      </c>
      <c r="S3660" s="153">
        <v>4.1666666666666657E-2</v>
      </c>
      <c r="T3660" s="153">
        <v>0.5</v>
      </c>
      <c r="U3660" s="153">
        <v>0.54166666666666663</v>
      </c>
      <c r="V3660" s="153">
        <f>IF(ISBLANK(T3660),"",Tabella2[[#This Row],[ACT STOP]]-Tabella2[[#This Row],[ACT START]])</f>
        <v>4.166666666666663E-2</v>
      </c>
      <c r="W3660" s="104" t="s">
        <v>92</v>
      </c>
      <c r="X3660" s="104" t="s">
        <v>91</v>
      </c>
      <c r="Y3660" s="110"/>
      <c r="Z3660" s="106"/>
      <c r="AA3660" s="104"/>
      <c r="AB3660" s="107"/>
      <c r="AC3660" s="72">
        <v>1</v>
      </c>
      <c r="AH3660" s="70"/>
      <c r="AI3660" s="70"/>
      <c r="AJ3660">
        <v>0</v>
      </c>
      <c r="AL3660" s="70"/>
      <c r="BM3660" s="135">
        <v>0.5</v>
      </c>
      <c r="BN3660" s="136">
        <v>0.54166666666666663</v>
      </c>
      <c r="BO3660" s="101"/>
      <c r="BR3660" s="109" t="str">
        <f t="shared" si="56"/>
        <v>SH-25-3649</v>
      </c>
      <c r="BS3660" s="109" t="s">
        <v>372</v>
      </c>
      <c r="BT3660" t="s">
        <v>92</v>
      </c>
      <c r="BU3660" t="s">
        <v>7755</v>
      </c>
    </row>
    <row r="3661" spans="1:73" hidden="1">
      <c r="A3661" s="103" t="s">
        <v>7756</v>
      </c>
      <c r="B3661" s="102">
        <v>45841</v>
      </c>
      <c r="C3661" s="104">
        <f>_xlfn.ISOWEEKNUM(Tabella2[[#This Row],[Date]])</f>
        <v>27</v>
      </c>
      <c r="D3661" s="104" t="s">
        <v>509</v>
      </c>
      <c r="E3661" s="104" t="s">
        <v>284</v>
      </c>
      <c r="F3661" s="104">
        <v>70</v>
      </c>
      <c r="G3661" s="104" t="s">
        <v>257</v>
      </c>
      <c r="H3661" s="105">
        <v>17</v>
      </c>
      <c r="I3661" s="104"/>
      <c r="J3661" s="104" t="s">
        <v>258</v>
      </c>
      <c r="K3661" s="104" t="s">
        <v>79</v>
      </c>
      <c r="L3661" s="104" t="s">
        <v>299</v>
      </c>
      <c r="M3661" s="104" t="s">
        <v>276</v>
      </c>
      <c r="N3661" s="104"/>
      <c r="O3661" s="106" t="str">
        <f>A1014</f>
        <v>13416</v>
      </c>
      <c r="P3661" s="111" t="s">
        <v>306</v>
      </c>
      <c r="Q3661" s="153" t="s">
        <v>631</v>
      </c>
      <c r="R3661" s="153" t="s">
        <v>498</v>
      </c>
      <c r="S3661" s="153">
        <v>4.1666666666666657E-2</v>
      </c>
      <c r="T3661" s="153">
        <v>0.375</v>
      </c>
      <c r="U3661" s="153">
        <v>0.41666666666666669</v>
      </c>
      <c r="V3661" s="153">
        <f>IF(ISBLANK(T3661),"",Tabella2[[#This Row],[ACT STOP]]-Tabella2[[#This Row],[ACT START]])</f>
        <v>4.1666666666666685E-2</v>
      </c>
      <c r="W3661" s="104" t="s">
        <v>92</v>
      </c>
      <c r="X3661" s="104" t="s">
        <v>91</v>
      </c>
      <c r="Y3661" s="110"/>
      <c r="Z3661" s="106"/>
      <c r="AA3661" s="104"/>
      <c r="AB3661" s="107"/>
      <c r="AC3661" s="72">
        <v>1</v>
      </c>
      <c r="AH3661" s="70"/>
      <c r="AI3661" s="70"/>
      <c r="AJ3661">
        <v>0</v>
      </c>
      <c r="AL3661" s="70"/>
      <c r="BM3661" s="135">
        <v>0.375</v>
      </c>
      <c r="BN3661" s="136">
        <v>0.41666666666666669</v>
      </c>
      <c r="BO3661" s="101"/>
      <c r="BR3661" s="109" t="str">
        <f t="shared" ref="BR3661:BR3724" si="57">_xlfn.CONCAT(LEFT(BR3660,6),TEXT(RIGHT(BR3660,4)+1,"0000"))</f>
        <v>SH-25-3650</v>
      </c>
      <c r="BS3661" s="109" t="s">
        <v>393</v>
      </c>
      <c r="BT3661" t="s">
        <v>92</v>
      </c>
      <c r="BU3661" t="s">
        <v>7757</v>
      </c>
    </row>
    <row r="3662" spans="1:73" hidden="1">
      <c r="A3662" s="103" t="s">
        <v>7758</v>
      </c>
      <c r="B3662" s="102">
        <v>45841</v>
      </c>
      <c r="C3662" s="104">
        <f>_xlfn.ISOWEEKNUM(Tabella2[[#This Row],[Date]])</f>
        <v>27</v>
      </c>
      <c r="D3662" s="104" t="s">
        <v>817</v>
      </c>
      <c r="E3662" s="104" t="s">
        <v>284</v>
      </c>
      <c r="F3662" s="104">
        <v>73</v>
      </c>
      <c r="G3662" s="104" t="s">
        <v>257</v>
      </c>
      <c r="H3662" s="105">
        <v>1</v>
      </c>
      <c r="I3662" s="104"/>
      <c r="J3662" s="104" t="s">
        <v>258</v>
      </c>
      <c r="K3662" s="104" t="s">
        <v>83</v>
      </c>
      <c r="L3662" s="104" t="s">
        <v>259</v>
      </c>
      <c r="M3662" s="104" t="s">
        <v>276</v>
      </c>
      <c r="N3662" s="104"/>
      <c r="O3662" s="106"/>
      <c r="P3662" s="111" t="s">
        <v>462</v>
      </c>
      <c r="Q3662" s="153" t="s">
        <v>631</v>
      </c>
      <c r="R3662" s="153" t="s">
        <v>498</v>
      </c>
      <c r="S3662" s="153">
        <v>4.1666666666666657E-2</v>
      </c>
      <c r="T3662" s="153" t="s">
        <v>631</v>
      </c>
      <c r="U3662" s="153" t="s">
        <v>498</v>
      </c>
      <c r="V3662" s="153">
        <f>IF(ISBLANK(T3662),"",Tabella2[[#This Row],[ACT STOP]]-Tabella2[[#This Row],[ACT START]])</f>
        <v>4.1666666666666685E-2</v>
      </c>
      <c r="W3662" s="104" t="s">
        <v>92</v>
      </c>
      <c r="X3662" s="104" t="s">
        <v>91</v>
      </c>
      <c r="Y3662" s="110"/>
      <c r="Z3662" s="106"/>
      <c r="AA3662" s="104"/>
      <c r="AB3662" s="107"/>
      <c r="AC3662" s="72">
        <v>1</v>
      </c>
      <c r="AH3662" s="70"/>
      <c r="AI3662" s="70"/>
      <c r="AJ3662">
        <v>0</v>
      </c>
      <c r="AL3662" s="70"/>
      <c r="BM3662" s="135" t="s">
        <v>631</v>
      </c>
      <c r="BN3662" s="136" t="s">
        <v>498</v>
      </c>
      <c r="BO3662" s="101"/>
      <c r="BR3662" s="109" t="str">
        <f t="shared" si="57"/>
        <v>SH-25-3651</v>
      </c>
      <c r="BS3662" s="109" t="s">
        <v>332</v>
      </c>
      <c r="BT3662" t="s">
        <v>92</v>
      </c>
      <c r="BU3662" t="s">
        <v>7759</v>
      </c>
    </row>
    <row r="3663" spans="1:73" hidden="1">
      <c r="A3663" s="103" t="s">
        <v>7760</v>
      </c>
      <c r="B3663" s="102">
        <v>45841</v>
      </c>
      <c r="C3663" s="104">
        <f>_xlfn.ISOWEEKNUM(Tabella2[[#This Row],[Date]])</f>
        <v>27</v>
      </c>
      <c r="D3663" s="104" t="s">
        <v>421</v>
      </c>
      <c r="E3663" s="104" t="s">
        <v>327</v>
      </c>
      <c r="F3663" s="104">
        <v>71</v>
      </c>
      <c r="G3663" s="104" t="s">
        <v>257</v>
      </c>
      <c r="H3663" s="105">
        <v>2</v>
      </c>
      <c r="I3663" s="104" t="s">
        <v>258</v>
      </c>
      <c r="J3663" s="104"/>
      <c r="K3663" s="104" t="s">
        <v>80</v>
      </c>
      <c r="L3663" s="104" t="s">
        <v>259</v>
      </c>
      <c r="M3663" s="104" t="s">
        <v>386</v>
      </c>
      <c r="N3663" s="104"/>
      <c r="O3663" s="106"/>
      <c r="P3663" s="111" t="s">
        <v>4392</v>
      </c>
      <c r="Q3663" s="153" t="s">
        <v>631</v>
      </c>
      <c r="R3663" s="153" t="s">
        <v>498</v>
      </c>
      <c r="S3663" s="153">
        <v>4.1666666666666657E-2</v>
      </c>
      <c r="T3663" s="153" t="s">
        <v>631</v>
      </c>
      <c r="U3663" s="153" t="s">
        <v>498</v>
      </c>
      <c r="V3663" s="153">
        <f>IF(ISBLANK(T3663),"",Tabella2[[#This Row],[ACT STOP]]-Tabella2[[#This Row],[ACT START]])</f>
        <v>4.1666666666666685E-2</v>
      </c>
      <c r="W3663" s="104" t="s">
        <v>92</v>
      </c>
      <c r="X3663" s="104" t="s">
        <v>91</v>
      </c>
      <c r="Y3663" s="110"/>
      <c r="Z3663" s="106"/>
      <c r="AA3663" s="104"/>
      <c r="AB3663" s="107"/>
      <c r="AC3663" s="72">
        <v>1</v>
      </c>
      <c r="AH3663" s="70"/>
      <c r="AI3663" s="70"/>
      <c r="AJ3663">
        <v>0</v>
      </c>
      <c r="AL3663" s="70"/>
      <c r="BM3663" s="135" t="s">
        <v>631</v>
      </c>
      <c r="BN3663" s="136" t="s">
        <v>498</v>
      </c>
      <c r="BO3663" s="101"/>
      <c r="BR3663" s="109" t="str">
        <f t="shared" si="57"/>
        <v>SH-25-3652</v>
      </c>
      <c r="BS3663" s="109" t="s">
        <v>368</v>
      </c>
      <c r="BT3663" t="s">
        <v>92</v>
      </c>
      <c r="BU3663" t="s">
        <v>7761</v>
      </c>
    </row>
    <row r="3664" spans="1:73" hidden="1">
      <c r="A3664" s="103" t="s">
        <v>7762</v>
      </c>
      <c r="B3664" s="102">
        <v>45841</v>
      </c>
      <c r="C3664" s="104">
        <f>_xlfn.ISOWEEKNUM(Tabella2[[#This Row],[Date]])</f>
        <v>27</v>
      </c>
      <c r="D3664" s="104" t="s">
        <v>558</v>
      </c>
      <c r="E3664" s="104" t="s">
        <v>284</v>
      </c>
      <c r="F3664" s="104">
        <v>61</v>
      </c>
      <c r="G3664" s="104" t="s">
        <v>257</v>
      </c>
      <c r="H3664" s="105">
        <v>5</v>
      </c>
      <c r="I3664" s="104"/>
      <c r="J3664" s="104" t="s">
        <v>258</v>
      </c>
      <c r="K3664" s="104" t="s">
        <v>79</v>
      </c>
      <c r="L3664" s="104" t="s">
        <v>259</v>
      </c>
      <c r="M3664" s="104" t="s">
        <v>461</v>
      </c>
      <c r="N3664" s="104"/>
      <c r="O3664" s="106"/>
      <c r="P3664" s="111" t="s">
        <v>610</v>
      </c>
      <c r="Q3664" s="153" t="s">
        <v>263</v>
      </c>
      <c r="R3664" s="153" t="s">
        <v>504</v>
      </c>
      <c r="S3664" s="153">
        <v>4.1666666666666657E-2</v>
      </c>
      <c r="T3664" s="153">
        <v>0.4375</v>
      </c>
      <c r="U3664" s="153">
        <v>0.47916666666666669</v>
      </c>
      <c r="V3664" s="153">
        <f>IF(ISBLANK(T3664),"",Tabella2[[#This Row],[ACT STOP]]-Tabella2[[#This Row],[ACT START]])</f>
        <v>4.1666666666666685E-2</v>
      </c>
      <c r="W3664" s="104" t="s">
        <v>92</v>
      </c>
      <c r="X3664" s="104" t="s">
        <v>91</v>
      </c>
      <c r="Y3664" s="110"/>
      <c r="Z3664" s="106"/>
      <c r="AA3664" s="104"/>
      <c r="AB3664" s="107"/>
      <c r="AC3664" s="72">
        <v>1</v>
      </c>
      <c r="AH3664" s="70"/>
      <c r="AI3664" s="70"/>
      <c r="AJ3664">
        <v>0</v>
      </c>
      <c r="AL3664" s="70"/>
      <c r="BM3664" s="135">
        <v>0.4375</v>
      </c>
      <c r="BN3664" s="136">
        <v>0.47916666666666669</v>
      </c>
      <c r="BO3664" s="101"/>
      <c r="BR3664" s="109" t="str">
        <f t="shared" si="57"/>
        <v>SH-25-3653</v>
      </c>
      <c r="BS3664" s="109" t="s">
        <v>416</v>
      </c>
      <c r="BT3664" t="s">
        <v>92</v>
      </c>
      <c r="BU3664" t="s">
        <v>7763</v>
      </c>
    </row>
    <row r="3665" spans="1:73" hidden="1">
      <c r="A3665" s="103" t="s">
        <v>7764</v>
      </c>
      <c r="B3665" s="102">
        <v>45841</v>
      </c>
      <c r="C3665" s="104">
        <f>_xlfn.ISOWEEKNUM(Tabella2[[#This Row],[Date]])</f>
        <v>27</v>
      </c>
      <c r="D3665" s="104" t="s">
        <v>558</v>
      </c>
      <c r="E3665" s="104" t="s">
        <v>284</v>
      </c>
      <c r="F3665" s="104">
        <v>59</v>
      </c>
      <c r="G3665" s="104" t="s">
        <v>257</v>
      </c>
      <c r="H3665" s="105">
        <v>10</v>
      </c>
      <c r="I3665" s="104"/>
      <c r="J3665" s="104" t="s">
        <v>258</v>
      </c>
      <c r="K3665" s="104" t="s">
        <v>83</v>
      </c>
      <c r="L3665" s="104" t="s">
        <v>259</v>
      </c>
      <c r="M3665" s="104" t="s">
        <v>461</v>
      </c>
      <c r="N3665" s="104"/>
      <c r="O3665" s="106"/>
      <c r="P3665" s="111" t="s">
        <v>610</v>
      </c>
      <c r="Q3665" s="153" t="s">
        <v>263</v>
      </c>
      <c r="R3665" s="153" t="s">
        <v>504</v>
      </c>
      <c r="S3665" s="153">
        <v>4.1666666666666657E-2</v>
      </c>
      <c r="T3665" s="153" t="s">
        <v>263</v>
      </c>
      <c r="U3665" s="153" t="s">
        <v>504</v>
      </c>
      <c r="V3665" s="153">
        <f>IF(ISBLANK(T3665),"",Tabella2[[#This Row],[ACT STOP]]-Tabella2[[#This Row],[ACT START]])</f>
        <v>4.1666666666666685E-2</v>
      </c>
      <c r="W3665" s="104" t="s">
        <v>92</v>
      </c>
      <c r="X3665" s="104" t="s">
        <v>91</v>
      </c>
      <c r="Y3665" s="194"/>
      <c r="Z3665" s="104"/>
      <c r="AA3665" s="104"/>
      <c r="AB3665" s="107"/>
      <c r="AC3665" s="72">
        <v>1</v>
      </c>
      <c r="AH3665" s="70"/>
      <c r="AI3665" s="70"/>
      <c r="AJ3665">
        <v>0</v>
      </c>
      <c r="AL3665" s="70"/>
      <c r="BM3665" s="135" t="s">
        <v>263</v>
      </c>
      <c r="BN3665" s="136" t="s">
        <v>504</v>
      </c>
      <c r="BO3665" s="101"/>
      <c r="BR3665" s="109" t="str">
        <f t="shared" si="57"/>
        <v>SH-25-3654</v>
      </c>
      <c r="BS3665" s="109" t="s">
        <v>552</v>
      </c>
      <c r="BT3665" t="s">
        <v>92</v>
      </c>
      <c r="BU3665" t="s">
        <v>7765</v>
      </c>
    </row>
    <row r="3666" spans="1:73" hidden="1">
      <c r="A3666" s="103" t="s">
        <v>7766</v>
      </c>
      <c r="B3666" s="102">
        <v>45841</v>
      </c>
      <c r="C3666" s="104">
        <f>_xlfn.ISOWEEKNUM(Tabella2[[#This Row],[Date]])</f>
        <v>27</v>
      </c>
      <c r="D3666" s="104" t="s">
        <v>558</v>
      </c>
      <c r="E3666" s="104" t="s">
        <v>284</v>
      </c>
      <c r="F3666" s="104">
        <v>58</v>
      </c>
      <c r="G3666" s="104" t="s">
        <v>257</v>
      </c>
      <c r="H3666" s="105">
        <v>13</v>
      </c>
      <c r="I3666" s="104"/>
      <c r="J3666" s="104" t="s">
        <v>258</v>
      </c>
      <c r="K3666" s="104" t="s">
        <v>80</v>
      </c>
      <c r="L3666" s="104" t="s">
        <v>299</v>
      </c>
      <c r="M3666" s="104" t="s">
        <v>516</v>
      </c>
      <c r="N3666" s="104"/>
      <c r="O3666" s="106" t="str">
        <f>A3667</f>
        <v>16069</v>
      </c>
      <c r="P3666" s="111" t="s">
        <v>1986</v>
      </c>
      <c r="Q3666" s="153" t="s">
        <v>263</v>
      </c>
      <c r="R3666" s="153" t="s">
        <v>504</v>
      </c>
      <c r="S3666" s="153">
        <v>4.1666666666666657E-2</v>
      </c>
      <c r="T3666" s="153">
        <v>0.42708333333333331</v>
      </c>
      <c r="U3666" s="153">
        <v>0.46875</v>
      </c>
      <c r="V3666" s="153">
        <f>IF(ISBLANK(T3666),"",Tabella2[[#This Row],[ACT STOP]]-Tabella2[[#This Row],[ACT START]])</f>
        <v>4.1666666666666685E-2</v>
      </c>
      <c r="W3666" s="104" t="s">
        <v>92</v>
      </c>
      <c r="X3666" s="104" t="s">
        <v>91</v>
      </c>
      <c r="Y3666" s="110"/>
      <c r="Z3666" s="106"/>
      <c r="AA3666" s="104"/>
      <c r="AB3666" s="107"/>
      <c r="AC3666" s="72">
        <v>1</v>
      </c>
      <c r="AH3666" s="70"/>
      <c r="AI3666" s="70"/>
      <c r="AJ3666">
        <v>0</v>
      </c>
      <c r="AL3666" s="70"/>
      <c r="BM3666" s="135">
        <v>0.42708333333333331</v>
      </c>
      <c r="BN3666" s="136">
        <v>0.46875</v>
      </c>
      <c r="BO3666" s="101"/>
      <c r="BR3666" s="109" t="str">
        <f t="shared" si="57"/>
        <v>SH-25-3655</v>
      </c>
      <c r="BS3666" s="109" t="s">
        <v>427</v>
      </c>
      <c r="BT3666" t="s">
        <v>92</v>
      </c>
      <c r="BU3666" t="s">
        <v>7767</v>
      </c>
    </row>
    <row r="3667" spans="1:73" ht="31.5" hidden="1" customHeight="1">
      <c r="A3667" s="103" t="s">
        <v>7768</v>
      </c>
      <c r="B3667" s="102">
        <v>45841</v>
      </c>
      <c r="C3667" s="104">
        <f>_xlfn.ISOWEEKNUM(Tabella2[[#This Row],[Date]])</f>
        <v>27</v>
      </c>
      <c r="D3667" s="104" t="s">
        <v>558</v>
      </c>
      <c r="E3667" s="104" t="s">
        <v>284</v>
      </c>
      <c r="F3667" s="104">
        <v>60</v>
      </c>
      <c r="G3667" s="104" t="s">
        <v>257</v>
      </c>
      <c r="H3667" s="105">
        <v>32</v>
      </c>
      <c r="I3667" s="104"/>
      <c r="J3667" s="104" t="s">
        <v>258</v>
      </c>
      <c r="K3667" s="104" t="s">
        <v>81</v>
      </c>
      <c r="L3667" s="104" t="s">
        <v>299</v>
      </c>
      <c r="M3667" s="104" t="s">
        <v>516</v>
      </c>
      <c r="N3667" s="104"/>
      <c r="O3667" s="106" t="str">
        <f>A3666</f>
        <v>16068</v>
      </c>
      <c r="P3667" s="111" t="s">
        <v>1986</v>
      </c>
      <c r="Q3667" s="153" t="s">
        <v>263</v>
      </c>
      <c r="R3667" s="153" t="s">
        <v>504</v>
      </c>
      <c r="S3667" s="153">
        <v>4.1666666666666657E-2</v>
      </c>
      <c r="T3667" s="153">
        <v>0.42708333333333331</v>
      </c>
      <c r="U3667" s="153">
        <v>0.46875</v>
      </c>
      <c r="V3667" s="153">
        <f>IF(ISBLANK(T3667),"",Tabella2[[#This Row],[ACT STOP]]-Tabella2[[#This Row],[ACT START]])</f>
        <v>4.1666666666666685E-2</v>
      </c>
      <c r="W3667" s="104" t="s">
        <v>92</v>
      </c>
      <c r="X3667" s="104" t="s">
        <v>91</v>
      </c>
      <c r="Y3667" s="110" t="s">
        <v>7769</v>
      </c>
      <c r="Z3667" s="106"/>
      <c r="AA3667" s="104"/>
      <c r="AB3667" s="107"/>
      <c r="AC3667" s="72">
        <v>1</v>
      </c>
      <c r="AH3667" s="70"/>
      <c r="AI3667" s="70"/>
      <c r="AJ3667">
        <v>0</v>
      </c>
      <c r="AL3667" s="70"/>
      <c r="BM3667" s="135">
        <v>0.42708333333333331</v>
      </c>
      <c r="BN3667" s="136">
        <v>0.46875</v>
      </c>
      <c r="BO3667" s="101"/>
      <c r="BR3667" s="109" t="str">
        <f t="shared" si="57"/>
        <v>SH-25-3656</v>
      </c>
      <c r="BS3667" s="109" t="s">
        <v>356</v>
      </c>
      <c r="BT3667" t="s">
        <v>92</v>
      </c>
      <c r="BU3667" t="s">
        <v>7770</v>
      </c>
    </row>
    <row r="3668" spans="1:73" hidden="1">
      <c r="A3668" s="103" t="s">
        <v>7771</v>
      </c>
      <c r="B3668" s="102">
        <v>45841</v>
      </c>
      <c r="C3668" s="104">
        <f>_xlfn.ISOWEEKNUM(Tabella2[[#This Row],[Date]])</f>
        <v>27</v>
      </c>
      <c r="D3668" s="104" t="s">
        <v>763</v>
      </c>
      <c r="E3668" s="104" t="s">
        <v>256</v>
      </c>
      <c r="F3668" s="104">
        <v>68</v>
      </c>
      <c r="G3668" s="104" t="s">
        <v>284</v>
      </c>
      <c r="H3668" s="105">
        <v>9</v>
      </c>
      <c r="I3668" s="104"/>
      <c r="J3668" s="104" t="s">
        <v>258</v>
      </c>
      <c r="K3668" s="104" t="s">
        <v>78</v>
      </c>
      <c r="L3668" s="104" t="s">
        <v>259</v>
      </c>
      <c r="M3668" s="104" t="s">
        <v>276</v>
      </c>
      <c r="N3668" s="104"/>
      <c r="O3668" s="106"/>
      <c r="P3668" s="111" t="s">
        <v>510</v>
      </c>
      <c r="Q3668" s="153" t="s">
        <v>263</v>
      </c>
      <c r="R3668" s="153" t="s">
        <v>504</v>
      </c>
      <c r="S3668" s="153">
        <v>4.1666666666666657E-2</v>
      </c>
      <c r="T3668" s="153">
        <v>0.4375</v>
      </c>
      <c r="U3668" s="153">
        <v>0.47916666666666669</v>
      </c>
      <c r="V3668" s="153">
        <f>IF(ISBLANK(T3668),"",Tabella2[[#This Row],[ACT STOP]]-Tabella2[[#This Row],[ACT START]])</f>
        <v>4.1666666666666685E-2</v>
      </c>
      <c r="W3668" s="104" t="s">
        <v>92</v>
      </c>
      <c r="X3668" s="104" t="s">
        <v>91</v>
      </c>
      <c r="Y3668" s="110"/>
      <c r="Z3668" s="106"/>
      <c r="AA3668" s="104"/>
      <c r="AB3668" s="107"/>
      <c r="AC3668" s="72">
        <v>1</v>
      </c>
      <c r="AH3668" s="70"/>
      <c r="AI3668" s="70"/>
      <c r="AJ3668">
        <v>0</v>
      </c>
      <c r="AL3668" s="70"/>
      <c r="BM3668" s="135">
        <v>0.4375</v>
      </c>
      <c r="BN3668" s="136">
        <v>0.47916666666666669</v>
      </c>
      <c r="BO3668" s="101"/>
      <c r="BR3668" s="109" t="str">
        <f t="shared" si="57"/>
        <v>SH-25-3657</v>
      </c>
      <c r="BS3668" s="109" t="s">
        <v>339</v>
      </c>
      <c r="BT3668" t="s">
        <v>92</v>
      </c>
      <c r="BU3668" t="s">
        <v>7772</v>
      </c>
    </row>
    <row r="3669" spans="1:73" hidden="1">
      <c r="A3669" s="103" t="s">
        <v>7773</v>
      </c>
      <c r="B3669" s="102">
        <v>45841</v>
      </c>
      <c r="C3669" s="104">
        <f>_xlfn.ISOWEEKNUM(Tabella2[[#This Row],[Date]])</f>
        <v>27</v>
      </c>
      <c r="D3669" s="104" t="s">
        <v>3529</v>
      </c>
      <c r="E3669" s="104" t="s">
        <v>284</v>
      </c>
      <c r="F3669" s="104">
        <v>69</v>
      </c>
      <c r="G3669" s="104" t="s">
        <v>257</v>
      </c>
      <c r="H3669" s="105">
        <v>5</v>
      </c>
      <c r="I3669" s="104"/>
      <c r="J3669" s="104" t="s">
        <v>258</v>
      </c>
      <c r="K3669" s="104" t="s">
        <v>77</v>
      </c>
      <c r="L3669" s="104" t="s">
        <v>259</v>
      </c>
      <c r="M3669" s="104" t="s">
        <v>276</v>
      </c>
      <c r="N3669" s="104"/>
      <c r="O3669" s="106"/>
      <c r="P3669" s="111" t="s">
        <v>2684</v>
      </c>
      <c r="Q3669" s="153" t="s">
        <v>272</v>
      </c>
      <c r="R3669" s="153" t="s">
        <v>576</v>
      </c>
      <c r="S3669" s="153">
        <v>4.1666666666666657E-2</v>
      </c>
      <c r="T3669" s="153">
        <v>0.5625</v>
      </c>
      <c r="U3669" s="153">
        <v>0.60416666666666663</v>
      </c>
      <c r="V3669" s="153">
        <f>IF(ISBLANK(T3669),"",Tabella2[[#This Row],[ACT STOP]]-Tabella2[[#This Row],[ACT START]])</f>
        <v>4.166666666666663E-2</v>
      </c>
      <c r="W3669" s="104" t="s">
        <v>92</v>
      </c>
      <c r="X3669" s="104" t="s">
        <v>91</v>
      </c>
      <c r="Y3669" s="110"/>
      <c r="Z3669" s="106"/>
      <c r="AA3669" s="104"/>
      <c r="AB3669" s="107"/>
      <c r="AC3669" s="72">
        <v>1</v>
      </c>
      <c r="AH3669" s="70"/>
      <c r="AI3669" s="70"/>
      <c r="AJ3669">
        <v>0</v>
      </c>
      <c r="AL3669" s="70"/>
      <c r="BM3669" s="135">
        <v>0.5625</v>
      </c>
      <c r="BN3669" s="136">
        <v>0.60416666666666663</v>
      </c>
      <c r="BO3669" s="101"/>
      <c r="BR3669" s="109" t="str">
        <f t="shared" si="57"/>
        <v>SH-25-3658</v>
      </c>
      <c r="BS3669" s="109" t="s">
        <v>416</v>
      </c>
      <c r="BT3669" t="s">
        <v>92</v>
      </c>
      <c r="BU3669" t="s">
        <v>7774</v>
      </c>
    </row>
    <row r="3670" spans="1:73" hidden="1">
      <c r="A3670" s="103" t="s">
        <v>7775</v>
      </c>
      <c r="B3670" s="102">
        <v>45841</v>
      </c>
      <c r="C3670" s="104">
        <f>_xlfn.ISOWEEKNUM(Tabella2[[#This Row],[Date]])</f>
        <v>27</v>
      </c>
      <c r="D3670" s="104" t="s">
        <v>321</v>
      </c>
      <c r="E3670" s="104" t="s">
        <v>284</v>
      </c>
      <c r="F3670" s="104">
        <v>54</v>
      </c>
      <c r="G3670" s="104" t="s">
        <v>257</v>
      </c>
      <c r="H3670" s="105">
        <v>12</v>
      </c>
      <c r="I3670" s="104"/>
      <c r="J3670" s="104" t="s">
        <v>258</v>
      </c>
      <c r="K3670" s="104" t="s">
        <v>79</v>
      </c>
      <c r="L3670" s="104" t="s">
        <v>259</v>
      </c>
      <c r="M3670" s="104" t="s">
        <v>269</v>
      </c>
      <c r="N3670" s="104"/>
      <c r="O3670" s="106"/>
      <c r="P3670" s="111" t="s">
        <v>1966</v>
      </c>
      <c r="Q3670" s="153" t="s">
        <v>511</v>
      </c>
      <c r="R3670" s="153" t="s">
        <v>549</v>
      </c>
      <c r="S3670" s="153">
        <v>4.1666666666666657E-2</v>
      </c>
      <c r="T3670" s="153">
        <v>0.5</v>
      </c>
      <c r="U3670" s="153">
        <v>0.54166666666666663</v>
      </c>
      <c r="V3670" s="153">
        <f>IF(ISBLANK(T3670),"",Tabella2[[#This Row],[ACT STOP]]-Tabella2[[#This Row],[ACT START]])</f>
        <v>4.166666666666663E-2</v>
      </c>
      <c r="W3670" s="104" t="s">
        <v>92</v>
      </c>
      <c r="X3670" s="104" t="s">
        <v>91</v>
      </c>
      <c r="Y3670" s="110"/>
      <c r="Z3670" s="106"/>
      <c r="AA3670" s="104"/>
      <c r="AB3670" s="107"/>
      <c r="AC3670" s="72">
        <v>1</v>
      </c>
      <c r="AH3670" s="70"/>
      <c r="AI3670" s="70"/>
      <c r="AJ3670">
        <v>0</v>
      </c>
      <c r="AL3670" s="70"/>
      <c r="BM3670" s="135">
        <v>0.5</v>
      </c>
      <c r="BN3670" s="136">
        <v>0.54166666666666663</v>
      </c>
      <c r="BO3670" s="101"/>
      <c r="BR3670" s="109" t="str">
        <f t="shared" si="57"/>
        <v>SH-25-3659</v>
      </c>
      <c r="BS3670" s="109" t="s">
        <v>266</v>
      </c>
      <c r="BT3670" t="s">
        <v>92</v>
      </c>
      <c r="BU3670" t="s">
        <v>7776</v>
      </c>
    </row>
    <row r="3671" spans="1:73" ht="15.75" hidden="1" customHeight="1">
      <c r="A3671" s="103" t="s">
        <v>7777</v>
      </c>
      <c r="B3671" s="102">
        <v>45841</v>
      </c>
      <c r="C3671" s="104">
        <f>_xlfn.ISOWEEKNUM(Tabella2[[#This Row],[Date]])</f>
        <v>27</v>
      </c>
      <c r="D3671" s="104" t="s">
        <v>321</v>
      </c>
      <c r="E3671" s="104" t="s">
        <v>284</v>
      </c>
      <c r="F3671" s="104">
        <v>52</v>
      </c>
      <c r="G3671" s="104" t="s">
        <v>284</v>
      </c>
      <c r="H3671" s="105">
        <v>23</v>
      </c>
      <c r="I3671" s="104"/>
      <c r="J3671" s="104" t="s">
        <v>258</v>
      </c>
      <c r="K3671" s="104" t="s">
        <v>83</v>
      </c>
      <c r="L3671" s="104" t="s">
        <v>259</v>
      </c>
      <c r="M3671" s="104" t="s">
        <v>269</v>
      </c>
      <c r="N3671" s="104"/>
      <c r="O3671" s="106"/>
      <c r="P3671" s="111" t="s">
        <v>270</v>
      </c>
      <c r="Q3671" s="153" t="s">
        <v>511</v>
      </c>
      <c r="R3671" s="153" t="s">
        <v>549</v>
      </c>
      <c r="S3671" s="153">
        <v>4.1666666666666657E-2</v>
      </c>
      <c r="T3671" s="153">
        <v>0.5</v>
      </c>
      <c r="U3671" s="153">
        <v>0.53472222222222221</v>
      </c>
      <c r="V3671" s="153">
        <f>IF(ISBLANK(T3671),"",Tabella2[[#This Row],[ACT STOP]]-Tabella2[[#This Row],[ACT START]])</f>
        <v>3.472222222222221E-2</v>
      </c>
      <c r="W3671" s="104" t="s">
        <v>92</v>
      </c>
      <c r="X3671" s="104" t="s">
        <v>91</v>
      </c>
      <c r="Y3671" s="110"/>
      <c r="Z3671" s="106"/>
      <c r="AA3671" s="104"/>
      <c r="AB3671" s="107"/>
      <c r="AC3671" s="72">
        <v>1</v>
      </c>
      <c r="AH3671" s="70"/>
      <c r="AI3671" s="70"/>
      <c r="AJ3671">
        <v>0</v>
      </c>
      <c r="AL3671" s="70"/>
      <c r="BM3671" s="135">
        <v>0.5</v>
      </c>
      <c r="BN3671" s="136">
        <v>0.53472222222222221</v>
      </c>
      <c r="BO3671" s="101"/>
      <c r="BR3671" s="109" t="str">
        <f t="shared" si="57"/>
        <v>SH-25-3660</v>
      </c>
      <c r="BS3671" s="109" t="s">
        <v>358</v>
      </c>
      <c r="BT3671" t="s">
        <v>92</v>
      </c>
      <c r="BU3671" t="s">
        <v>7778</v>
      </c>
    </row>
    <row r="3672" spans="1:73" hidden="1">
      <c r="A3672" s="103" t="s">
        <v>7779</v>
      </c>
      <c r="B3672" s="102">
        <v>45841</v>
      </c>
      <c r="C3672" s="104">
        <f>_xlfn.ISOWEEKNUM(Tabella2[[#This Row],[Date]])</f>
        <v>27</v>
      </c>
      <c r="D3672" s="104" t="s">
        <v>321</v>
      </c>
      <c r="E3672" s="104" t="s">
        <v>284</v>
      </c>
      <c r="F3672" s="104">
        <v>51</v>
      </c>
      <c r="G3672" s="104" t="s">
        <v>257</v>
      </c>
      <c r="H3672" s="105">
        <v>9</v>
      </c>
      <c r="I3672" s="104"/>
      <c r="J3672" s="104" t="s">
        <v>258</v>
      </c>
      <c r="K3672" s="104" t="s">
        <v>80</v>
      </c>
      <c r="L3672" s="104" t="s">
        <v>259</v>
      </c>
      <c r="M3672" s="104" t="s">
        <v>269</v>
      </c>
      <c r="N3672" s="104"/>
      <c r="O3672" s="106"/>
      <c r="P3672" s="111" t="s">
        <v>270</v>
      </c>
      <c r="Q3672" s="153" t="s">
        <v>511</v>
      </c>
      <c r="R3672" s="153" t="s">
        <v>549</v>
      </c>
      <c r="S3672" s="153">
        <v>4.1666666666666657E-2</v>
      </c>
      <c r="T3672" s="153">
        <v>0.5</v>
      </c>
      <c r="U3672" s="153">
        <v>0.54166666666666663</v>
      </c>
      <c r="V3672" s="153">
        <f>IF(ISBLANK(T3672),"",Tabella2[[#This Row],[ACT STOP]]-Tabella2[[#This Row],[ACT START]])</f>
        <v>4.166666666666663E-2</v>
      </c>
      <c r="W3672" s="104" t="s">
        <v>92</v>
      </c>
      <c r="X3672" s="104" t="s">
        <v>91</v>
      </c>
      <c r="Y3672" s="110"/>
      <c r="Z3672" s="106"/>
      <c r="AA3672" s="104"/>
      <c r="AB3672" s="107"/>
      <c r="AC3672" s="72">
        <v>1</v>
      </c>
      <c r="AH3672" s="70"/>
      <c r="AI3672" s="70"/>
      <c r="AJ3672">
        <v>0</v>
      </c>
      <c r="AL3672" s="70"/>
      <c r="BM3672" s="135">
        <v>0.5</v>
      </c>
      <c r="BN3672" s="136">
        <v>0.54166666666666663</v>
      </c>
      <c r="BO3672" s="101"/>
      <c r="BR3672" s="109" t="str">
        <f t="shared" si="57"/>
        <v>SH-25-3661</v>
      </c>
      <c r="BS3672" s="109" t="s">
        <v>318</v>
      </c>
      <c r="BT3672" t="s">
        <v>92</v>
      </c>
      <c r="BU3672" t="s">
        <v>7780</v>
      </c>
    </row>
    <row r="3673" spans="1:73" ht="31.5" hidden="1" customHeight="1">
      <c r="A3673" s="103" t="s">
        <v>7781</v>
      </c>
      <c r="B3673" s="102">
        <v>45841</v>
      </c>
      <c r="C3673" s="104">
        <f>_xlfn.ISOWEEKNUM(Tabella2[[#This Row],[Date]])</f>
        <v>27</v>
      </c>
      <c r="D3673" s="104" t="s">
        <v>321</v>
      </c>
      <c r="E3673" s="104" t="s">
        <v>284</v>
      </c>
      <c r="F3673" s="104">
        <v>53</v>
      </c>
      <c r="G3673" s="104" t="s">
        <v>257</v>
      </c>
      <c r="H3673" s="105">
        <v>1</v>
      </c>
      <c r="I3673" s="104"/>
      <c r="J3673" s="104" t="s">
        <v>258</v>
      </c>
      <c r="K3673" s="104" t="s">
        <v>81</v>
      </c>
      <c r="L3673" s="104" t="s">
        <v>259</v>
      </c>
      <c r="M3673" s="104" t="s">
        <v>269</v>
      </c>
      <c r="N3673" s="104"/>
      <c r="O3673" s="106"/>
      <c r="P3673" s="111" t="s">
        <v>270</v>
      </c>
      <c r="Q3673" s="153" t="s">
        <v>511</v>
      </c>
      <c r="R3673" s="153" t="s">
        <v>549</v>
      </c>
      <c r="S3673" s="153">
        <v>4.1666666666666657E-2</v>
      </c>
      <c r="T3673" s="153">
        <v>0.5</v>
      </c>
      <c r="U3673" s="153">
        <v>0.54166666666666663</v>
      </c>
      <c r="V3673" s="153">
        <f>IF(ISBLANK(T3673),"",Tabella2[[#This Row],[ACT STOP]]-Tabella2[[#This Row],[ACT START]])</f>
        <v>4.166666666666663E-2</v>
      </c>
      <c r="W3673" s="104" t="s">
        <v>92</v>
      </c>
      <c r="X3673" s="104" t="s">
        <v>91</v>
      </c>
      <c r="Y3673" s="110" t="s">
        <v>7782</v>
      </c>
      <c r="Z3673" s="106"/>
      <c r="AA3673" s="104"/>
      <c r="AB3673" s="107"/>
      <c r="AC3673" s="72">
        <v>1</v>
      </c>
      <c r="AH3673" s="70"/>
      <c r="AI3673" s="70"/>
      <c r="AJ3673">
        <v>0</v>
      </c>
      <c r="AL3673" s="70"/>
      <c r="BL3673" t="s">
        <v>7783</v>
      </c>
      <c r="BM3673" s="135">
        <v>0.5</v>
      </c>
      <c r="BN3673" s="136">
        <v>0.54166666666666663</v>
      </c>
      <c r="BO3673" s="101"/>
      <c r="BR3673" s="109" t="str">
        <f t="shared" si="57"/>
        <v>SH-25-3662</v>
      </c>
      <c r="BS3673" s="109" t="s">
        <v>332</v>
      </c>
      <c r="BT3673" t="s">
        <v>92</v>
      </c>
      <c r="BU3673" t="s">
        <v>7784</v>
      </c>
    </row>
    <row r="3674" spans="1:73" ht="31.5" hidden="1" customHeight="1">
      <c r="A3674" s="103" t="s">
        <v>7785</v>
      </c>
      <c r="B3674" s="102">
        <v>45842</v>
      </c>
      <c r="C3674" s="104">
        <f>_xlfn.ISOWEEKNUM(Tabella2[[#This Row],[Date]])</f>
        <v>27</v>
      </c>
      <c r="D3674" s="104" t="s">
        <v>6621</v>
      </c>
      <c r="E3674" s="104" t="s">
        <v>284</v>
      </c>
      <c r="F3674" s="104">
        <v>83</v>
      </c>
      <c r="G3674" s="104" t="s">
        <v>284</v>
      </c>
      <c r="H3674" s="105">
        <v>22</v>
      </c>
      <c r="I3674" s="104"/>
      <c r="J3674" s="104" t="s">
        <v>258</v>
      </c>
      <c r="K3674" s="104" t="s">
        <v>77</v>
      </c>
      <c r="L3674" s="104" t="s">
        <v>259</v>
      </c>
      <c r="M3674" s="104" t="s">
        <v>276</v>
      </c>
      <c r="N3674" s="104"/>
      <c r="O3674" s="106"/>
      <c r="P3674" s="111" t="s">
        <v>1828</v>
      </c>
      <c r="Q3674" s="153" t="s">
        <v>631</v>
      </c>
      <c r="R3674" s="153" t="s">
        <v>498</v>
      </c>
      <c r="S3674" s="153">
        <v>4.1666666666666657E-2</v>
      </c>
      <c r="T3674" s="153" t="s">
        <v>631</v>
      </c>
      <c r="U3674" s="153" t="s">
        <v>498</v>
      </c>
      <c r="V3674" s="153">
        <f>IF(ISBLANK(T3674),"",Tabella2[[#This Row],[ACT STOP]]-Tabella2[[#This Row],[ACT START]])</f>
        <v>4.1666666666666685E-2</v>
      </c>
      <c r="W3674" s="104" t="s">
        <v>92</v>
      </c>
      <c r="X3674" s="104" t="s">
        <v>91</v>
      </c>
      <c r="Y3674" s="110" t="s">
        <v>7786</v>
      </c>
      <c r="Z3674" s="106"/>
      <c r="AA3674" s="104"/>
      <c r="AB3674" s="107"/>
      <c r="AC3674" s="72">
        <v>1</v>
      </c>
      <c r="AH3674" s="70"/>
      <c r="AI3674" s="70"/>
      <c r="AJ3674">
        <v>0</v>
      </c>
      <c r="AL3674" s="70"/>
      <c r="BM3674" s="135" t="s">
        <v>631</v>
      </c>
      <c r="BN3674" s="136" t="s">
        <v>498</v>
      </c>
      <c r="BO3674" s="101"/>
      <c r="BR3674" s="109" t="str">
        <f t="shared" si="57"/>
        <v>SH-25-3663</v>
      </c>
      <c r="BS3674" s="109" t="s">
        <v>295</v>
      </c>
      <c r="BT3674" t="s">
        <v>92</v>
      </c>
      <c r="BU3674" t="s">
        <v>7787</v>
      </c>
    </row>
    <row r="3675" spans="1:73" hidden="1">
      <c r="A3675" s="103" t="s">
        <v>7788</v>
      </c>
      <c r="B3675" s="102">
        <v>45841</v>
      </c>
      <c r="C3675" s="104">
        <f>_xlfn.ISOWEEKNUM(Tabella2[[#This Row],[Date]])</f>
        <v>27</v>
      </c>
      <c r="D3675" s="104" t="s">
        <v>558</v>
      </c>
      <c r="E3675" s="104" t="s">
        <v>284</v>
      </c>
      <c r="F3675" s="104">
        <v>60</v>
      </c>
      <c r="G3675" s="104" t="s">
        <v>284</v>
      </c>
      <c r="H3675" s="105">
        <v>9</v>
      </c>
      <c r="I3675" s="104"/>
      <c r="J3675" s="104" t="s">
        <v>258</v>
      </c>
      <c r="K3675" s="104" t="s">
        <v>79</v>
      </c>
      <c r="L3675" s="104" t="s">
        <v>259</v>
      </c>
      <c r="M3675" s="104" t="s">
        <v>461</v>
      </c>
      <c r="N3675" s="104"/>
      <c r="O3675" s="106"/>
      <c r="P3675" s="111" t="s">
        <v>491</v>
      </c>
      <c r="Q3675" s="153" t="s">
        <v>272</v>
      </c>
      <c r="R3675" s="153" t="s">
        <v>576</v>
      </c>
      <c r="S3675" s="153">
        <v>4.1666666666666657E-2</v>
      </c>
      <c r="T3675" s="153">
        <v>0.5625</v>
      </c>
      <c r="U3675" s="153">
        <v>0.60416666666666663</v>
      </c>
      <c r="V3675" s="153">
        <f>IF(ISBLANK(T3675),"",Tabella2[[#This Row],[ACT STOP]]-Tabella2[[#This Row],[ACT START]])</f>
        <v>4.166666666666663E-2</v>
      </c>
      <c r="W3675" s="104" t="s">
        <v>92</v>
      </c>
      <c r="X3675" s="104" t="s">
        <v>91</v>
      </c>
      <c r="Y3675" s="110"/>
      <c r="Z3675" s="106"/>
      <c r="AA3675" s="104"/>
      <c r="AB3675" s="107"/>
      <c r="AC3675" s="72">
        <v>1</v>
      </c>
      <c r="AH3675" s="70"/>
      <c r="AI3675" s="70"/>
      <c r="AJ3675">
        <v>0</v>
      </c>
      <c r="AL3675" s="70"/>
      <c r="BM3675" s="135">
        <v>0.5625</v>
      </c>
      <c r="BN3675" s="136">
        <v>0.60416666666666663</v>
      </c>
      <c r="BO3675" s="101"/>
      <c r="BR3675" s="109" t="str">
        <f t="shared" si="57"/>
        <v>SH-25-3664</v>
      </c>
      <c r="BS3675" s="109" t="s">
        <v>339</v>
      </c>
      <c r="BT3675" t="s">
        <v>92</v>
      </c>
      <c r="BU3675" t="s">
        <v>7789</v>
      </c>
    </row>
    <row r="3676" spans="1:73" hidden="1">
      <c r="A3676" s="103" t="s">
        <v>7790</v>
      </c>
      <c r="B3676" s="102">
        <v>45841</v>
      </c>
      <c r="C3676" s="104">
        <f>_xlfn.ISOWEEKNUM(Tabella2[[#This Row],[Date]])</f>
        <v>27</v>
      </c>
      <c r="D3676" s="104" t="s">
        <v>558</v>
      </c>
      <c r="E3676" s="104" t="s">
        <v>284</v>
      </c>
      <c r="F3676" s="104">
        <v>58</v>
      </c>
      <c r="G3676" s="104" t="s">
        <v>257</v>
      </c>
      <c r="H3676" s="105">
        <v>32</v>
      </c>
      <c r="I3676" s="104"/>
      <c r="J3676" s="104" t="s">
        <v>258</v>
      </c>
      <c r="K3676" s="104" t="s">
        <v>83</v>
      </c>
      <c r="L3676" s="104" t="s">
        <v>259</v>
      </c>
      <c r="M3676" s="104" t="s">
        <v>461</v>
      </c>
      <c r="N3676" s="104"/>
      <c r="O3676" s="106"/>
      <c r="P3676" s="111" t="s">
        <v>491</v>
      </c>
      <c r="Q3676" s="153" t="s">
        <v>272</v>
      </c>
      <c r="R3676" s="153" t="s">
        <v>576</v>
      </c>
      <c r="S3676" s="153">
        <v>4.1666666666666657E-2</v>
      </c>
      <c r="T3676" s="153">
        <v>0.5625</v>
      </c>
      <c r="U3676" s="153">
        <v>0.60416666666666663</v>
      </c>
      <c r="V3676" s="153">
        <f>IF(ISBLANK(T3676),"",Tabella2[[#This Row],[ACT STOP]]-Tabella2[[#This Row],[ACT START]])</f>
        <v>4.166666666666663E-2</v>
      </c>
      <c r="W3676" s="104" t="s">
        <v>92</v>
      </c>
      <c r="X3676" s="104" t="s">
        <v>91</v>
      </c>
      <c r="Y3676" s="110" t="s">
        <v>7791</v>
      </c>
      <c r="Z3676" s="106"/>
      <c r="AA3676" s="104"/>
      <c r="AB3676" s="107"/>
      <c r="AC3676" s="72">
        <v>1</v>
      </c>
      <c r="AH3676" s="70"/>
      <c r="AI3676" s="70"/>
      <c r="AJ3676">
        <v>0</v>
      </c>
      <c r="AL3676" s="70"/>
      <c r="BL3676" t="s">
        <v>7792</v>
      </c>
      <c r="BM3676" s="135">
        <v>0.5625</v>
      </c>
      <c r="BN3676" s="136">
        <v>0.60416666666666663</v>
      </c>
      <c r="BO3676" s="101"/>
      <c r="BR3676" s="109" t="str">
        <f t="shared" si="57"/>
        <v>SH-25-3665</v>
      </c>
      <c r="BS3676" s="109" t="s">
        <v>356</v>
      </c>
      <c r="BT3676" t="s">
        <v>92</v>
      </c>
      <c r="BU3676" t="s">
        <v>7793</v>
      </c>
    </row>
    <row r="3677" spans="1:73" ht="15.75" hidden="1" customHeight="1">
      <c r="A3677" s="103" t="s">
        <v>7794</v>
      </c>
      <c r="B3677" s="102">
        <v>45841</v>
      </c>
      <c r="C3677" s="104">
        <f>_xlfn.ISOWEEKNUM(Tabella2[[#This Row],[Date]])</f>
        <v>27</v>
      </c>
      <c r="D3677" s="104" t="s">
        <v>6766</v>
      </c>
      <c r="E3677" s="104" t="s">
        <v>284</v>
      </c>
      <c r="F3677" s="104">
        <v>79</v>
      </c>
      <c r="G3677" s="104" t="s">
        <v>284</v>
      </c>
      <c r="H3677" s="105">
        <v>22</v>
      </c>
      <c r="I3677" s="104"/>
      <c r="J3677" s="104" t="s">
        <v>258</v>
      </c>
      <c r="K3677" s="104" t="s">
        <v>80</v>
      </c>
      <c r="L3677" s="104" t="s">
        <v>259</v>
      </c>
      <c r="M3677" s="104" t="s">
        <v>276</v>
      </c>
      <c r="N3677" s="104"/>
      <c r="O3677" s="106"/>
      <c r="P3677" s="111" t="s">
        <v>3000</v>
      </c>
      <c r="Q3677" s="153" t="s">
        <v>272</v>
      </c>
      <c r="R3677" s="153" t="s">
        <v>576</v>
      </c>
      <c r="S3677" s="153">
        <v>4.1666666666666657E-2</v>
      </c>
      <c r="T3677" s="153">
        <v>0.55902777777777779</v>
      </c>
      <c r="U3677" s="153">
        <v>0.60069444444444442</v>
      </c>
      <c r="V3677" s="153">
        <f>IF(ISBLANK(T3677),"",Tabella2[[#This Row],[ACT STOP]]-Tabella2[[#This Row],[ACT START]])</f>
        <v>4.166666666666663E-2</v>
      </c>
      <c r="W3677" s="104" t="s">
        <v>92</v>
      </c>
      <c r="X3677" s="104" t="s">
        <v>91</v>
      </c>
      <c r="Y3677" s="110"/>
      <c r="Z3677" s="106"/>
      <c r="AA3677" s="104"/>
      <c r="AB3677" s="107"/>
      <c r="AC3677" s="72">
        <v>1</v>
      </c>
      <c r="AH3677" s="70"/>
      <c r="AI3677" s="70"/>
      <c r="AJ3677">
        <v>0</v>
      </c>
      <c r="AL3677" s="70"/>
      <c r="BM3677" s="135">
        <v>0.55902777777777779</v>
      </c>
      <c r="BN3677" s="136">
        <v>0.60069444444444442</v>
      </c>
      <c r="BO3677" s="101"/>
      <c r="BR3677" s="109" t="str">
        <f t="shared" si="57"/>
        <v>SH-25-3666</v>
      </c>
      <c r="BS3677" s="109" t="s">
        <v>295</v>
      </c>
      <c r="BT3677" t="s">
        <v>92</v>
      </c>
      <c r="BU3677" t="s">
        <v>7795</v>
      </c>
    </row>
    <row r="3678" spans="1:73" hidden="1">
      <c r="A3678" s="103" t="s">
        <v>7796</v>
      </c>
      <c r="B3678" s="102">
        <v>45841</v>
      </c>
      <c r="C3678" s="104">
        <f>_xlfn.ISOWEEKNUM(Tabella2[[#This Row],[Date]])</f>
        <v>27</v>
      </c>
      <c r="D3678" s="104" t="s">
        <v>6766</v>
      </c>
      <c r="E3678" s="104" t="s">
        <v>284</v>
      </c>
      <c r="F3678" s="104">
        <v>77</v>
      </c>
      <c r="G3678" s="104" t="s">
        <v>257</v>
      </c>
      <c r="H3678" s="105">
        <v>13</v>
      </c>
      <c r="I3678" s="104"/>
      <c r="J3678" s="104" t="s">
        <v>258</v>
      </c>
      <c r="K3678" s="104" t="s">
        <v>81</v>
      </c>
      <c r="L3678" s="104" t="s">
        <v>259</v>
      </c>
      <c r="M3678" s="104" t="s">
        <v>276</v>
      </c>
      <c r="N3678" s="104"/>
      <c r="O3678" s="106"/>
      <c r="P3678" s="111" t="s">
        <v>1828</v>
      </c>
      <c r="Q3678" s="153" t="s">
        <v>272</v>
      </c>
      <c r="R3678" s="153" t="s">
        <v>576</v>
      </c>
      <c r="S3678" s="153">
        <v>4.1666666666666657E-2</v>
      </c>
      <c r="T3678" s="153">
        <v>0.5625</v>
      </c>
      <c r="U3678" s="153">
        <v>0.61111111111111116</v>
      </c>
      <c r="V3678" s="153">
        <f>IF(ISBLANK(T3678),"",Tabella2[[#This Row],[ACT STOP]]-Tabella2[[#This Row],[ACT START]])</f>
        <v>4.861111111111116E-2</v>
      </c>
      <c r="W3678" s="104" t="s">
        <v>92</v>
      </c>
      <c r="X3678" s="104" t="s">
        <v>91</v>
      </c>
      <c r="Y3678" s="110"/>
      <c r="Z3678" s="106"/>
      <c r="AA3678" s="104"/>
      <c r="AB3678" s="107"/>
      <c r="AC3678" s="72">
        <v>1</v>
      </c>
      <c r="AH3678" s="70"/>
      <c r="AI3678" s="70"/>
      <c r="AJ3678">
        <v>0</v>
      </c>
      <c r="AL3678" s="70"/>
      <c r="BM3678" s="135">
        <v>0.5625</v>
      </c>
      <c r="BN3678" s="136">
        <v>0.61111111111111116</v>
      </c>
      <c r="BO3678" s="101"/>
      <c r="BR3678" s="109" t="str">
        <f t="shared" si="57"/>
        <v>SH-25-3667</v>
      </c>
      <c r="BS3678" s="109" t="s">
        <v>427</v>
      </c>
      <c r="BT3678" t="s">
        <v>92</v>
      </c>
      <c r="BU3678" t="s">
        <v>7797</v>
      </c>
    </row>
    <row r="3679" spans="1:73" ht="31.5" hidden="1" customHeight="1">
      <c r="A3679" s="103" t="s">
        <v>7798</v>
      </c>
      <c r="B3679" s="102">
        <v>45841</v>
      </c>
      <c r="C3679" s="104">
        <f>_xlfn.ISOWEEKNUM(Tabella2[[#This Row],[Date]])</f>
        <v>27</v>
      </c>
      <c r="D3679" s="104" t="s">
        <v>3529</v>
      </c>
      <c r="E3679" s="104" t="s">
        <v>284</v>
      </c>
      <c r="F3679" s="104">
        <v>68</v>
      </c>
      <c r="G3679" s="104" t="s">
        <v>257</v>
      </c>
      <c r="H3679" s="105">
        <v>10</v>
      </c>
      <c r="I3679" s="104"/>
      <c r="J3679" s="104" t="s">
        <v>258</v>
      </c>
      <c r="K3679" s="104" t="s">
        <v>78</v>
      </c>
      <c r="L3679" s="104" t="s">
        <v>259</v>
      </c>
      <c r="M3679" s="104" t="s">
        <v>276</v>
      </c>
      <c r="N3679" s="104"/>
      <c r="O3679" s="106"/>
      <c r="P3679" s="111" t="s">
        <v>2684</v>
      </c>
      <c r="Q3679" s="153" t="s">
        <v>272</v>
      </c>
      <c r="R3679" s="153" t="s">
        <v>576</v>
      </c>
      <c r="S3679" s="153">
        <v>4.1666666666666657E-2</v>
      </c>
      <c r="T3679" s="153">
        <v>0.5625</v>
      </c>
      <c r="U3679" s="153">
        <v>0.59722222222222221</v>
      </c>
      <c r="V3679" s="153">
        <f>IF(ISBLANK(T3679),"",Tabella2[[#This Row],[ACT STOP]]-Tabella2[[#This Row],[ACT START]])</f>
        <v>3.472222222222221E-2</v>
      </c>
      <c r="W3679" s="104" t="s">
        <v>92</v>
      </c>
      <c r="X3679" s="104" t="s">
        <v>91</v>
      </c>
      <c r="Y3679" s="110"/>
      <c r="Z3679" s="106"/>
      <c r="AA3679" s="104"/>
      <c r="AB3679" s="107"/>
      <c r="AC3679" s="72">
        <v>1</v>
      </c>
      <c r="AH3679" s="70"/>
      <c r="AI3679" s="70"/>
      <c r="AJ3679">
        <v>0</v>
      </c>
      <c r="AL3679" s="70"/>
      <c r="BM3679" s="135">
        <v>0.5625</v>
      </c>
      <c r="BN3679" s="136">
        <v>0.59722222222222221</v>
      </c>
      <c r="BO3679" s="101"/>
      <c r="BR3679" s="109" t="str">
        <f t="shared" si="57"/>
        <v>SH-25-3668</v>
      </c>
      <c r="BS3679" s="109" t="s">
        <v>552</v>
      </c>
      <c r="BT3679" t="s">
        <v>92</v>
      </c>
      <c r="BU3679" t="s">
        <v>7799</v>
      </c>
    </row>
    <row r="3680" spans="1:73" hidden="1">
      <c r="A3680" s="103" t="s">
        <v>7800</v>
      </c>
      <c r="B3680" s="102">
        <v>45845</v>
      </c>
      <c r="C3680" s="104">
        <f>_xlfn.ISOWEEKNUM(Tabella2[[#This Row],[Date]])</f>
        <v>28</v>
      </c>
      <c r="D3680" s="104" t="s">
        <v>763</v>
      </c>
      <c r="E3680" s="104" t="s">
        <v>256</v>
      </c>
      <c r="F3680" s="104">
        <v>65</v>
      </c>
      <c r="G3680" s="104" t="s">
        <v>257</v>
      </c>
      <c r="H3680" s="105">
        <v>10</v>
      </c>
      <c r="I3680" s="104"/>
      <c r="J3680" s="104" t="s">
        <v>258</v>
      </c>
      <c r="K3680" s="104" t="s">
        <v>77</v>
      </c>
      <c r="L3680" s="104" t="s">
        <v>259</v>
      </c>
      <c r="M3680" s="104" t="s">
        <v>276</v>
      </c>
      <c r="N3680" s="104"/>
      <c r="O3680" s="106"/>
      <c r="P3680" s="111" t="s">
        <v>3000</v>
      </c>
      <c r="Q3680" s="153" t="s">
        <v>7801</v>
      </c>
      <c r="R3680" s="153" t="s">
        <v>7802</v>
      </c>
      <c r="S3680" s="153">
        <v>4.1666666666666657E-2</v>
      </c>
      <c r="T3680" s="153" t="s">
        <v>7801</v>
      </c>
      <c r="U3680" s="153" t="s">
        <v>7802</v>
      </c>
      <c r="V3680" s="153">
        <f>IF(ISBLANK(T3680),"",Tabella2[[#This Row],[ACT STOP]]-Tabella2[[#This Row],[ACT START]])</f>
        <v>4.1666666666666657E-2</v>
      </c>
      <c r="W3680" s="104" t="s">
        <v>92</v>
      </c>
      <c r="X3680" s="104" t="s">
        <v>91</v>
      </c>
      <c r="Y3680" s="110"/>
      <c r="Z3680" s="106"/>
      <c r="AA3680" s="104"/>
      <c r="AB3680" s="107"/>
      <c r="AC3680" s="72">
        <v>1</v>
      </c>
      <c r="AH3680" s="70"/>
      <c r="AI3680" s="70"/>
      <c r="AJ3680">
        <v>0</v>
      </c>
      <c r="AL3680" s="70"/>
      <c r="BM3680" s="135" t="s">
        <v>7801</v>
      </c>
      <c r="BN3680" s="136" t="s">
        <v>7802</v>
      </c>
      <c r="BO3680" s="101"/>
      <c r="BR3680" s="109" t="str">
        <f t="shared" si="57"/>
        <v>SH-25-3669</v>
      </c>
      <c r="BS3680" s="109" t="s">
        <v>552</v>
      </c>
      <c r="BT3680" t="s">
        <v>92</v>
      </c>
      <c r="BU3680" t="s">
        <v>7803</v>
      </c>
    </row>
    <row r="3681" spans="1:73" hidden="1">
      <c r="A3681" s="103" t="s">
        <v>7804</v>
      </c>
      <c r="B3681" s="102">
        <v>45842</v>
      </c>
      <c r="C3681" s="104">
        <f>_xlfn.ISOWEEKNUM(Tabella2[[#This Row],[Date]])</f>
        <v>27</v>
      </c>
      <c r="D3681" s="104" t="s">
        <v>558</v>
      </c>
      <c r="E3681" s="104" t="s">
        <v>284</v>
      </c>
      <c r="F3681" s="104">
        <v>59</v>
      </c>
      <c r="G3681" s="104" t="s">
        <v>284</v>
      </c>
      <c r="H3681" s="105">
        <v>9</v>
      </c>
      <c r="I3681" s="104"/>
      <c r="J3681" s="104" t="s">
        <v>258</v>
      </c>
      <c r="K3681" s="104" t="s">
        <v>79</v>
      </c>
      <c r="L3681" s="104" t="s">
        <v>299</v>
      </c>
      <c r="M3681" s="104" t="s">
        <v>906</v>
      </c>
      <c r="N3681" s="104"/>
      <c r="O3681" s="108" t="str">
        <f>A3682</f>
        <v>16084</v>
      </c>
      <c r="P3681" s="111" t="s">
        <v>2356</v>
      </c>
      <c r="Q3681" s="153" t="s">
        <v>605</v>
      </c>
      <c r="R3681" s="153" t="s">
        <v>285</v>
      </c>
      <c r="S3681" s="153">
        <v>4.1666666666666657E-2</v>
      </c>
      <c r="T3681" s="153">
        <v>0.25</v>
      </c>
      <c r="U3681" s="153">
        <v>0.29166666666666669</v>
      </c>
      <c r="V3681" s="153">
        <f>IF(ISBLANK(T3681),"",Tabella2[[#This Row],[ACT STOP]]-Tabella2[[#This Row],[ACT START]])</f>
        <v>4.1666666666666685E-2</v>
      </c>
      <c r="W3681" s="104" t="s">
        <v>92</v>
      </c>
      <c r="X3681" s="104" t="s">
        <v>91</v>
      </c>
      <c r="Y3681" s="110"/>
      <c r="Z3681" s="106"/>
      <c r="AA3681" s="104"/>
      <c r="AB3681" s="107"/>
      <c r="AC3681" s="72">
        <v>1</v>
      </c>
      <c r="AH3681" s="70"/>
      <c r="AI3681" s="70"/>
      <c r="AJ3681">
        <v>0</v>
      </c>
      <c r="AL3681" s="70"/>
      <c r="BM3681" s="135">
        <v>0.25</v>
      </c>
      <c r="BN3681" s="136">
        <v>0.29166666666666669</v>
      </c>
      <c r="BO3681" s="101"/>
      <c r="BR3681" s="109" t="str">
        <f t="shared" si="57"/>
        <v>SH-25-3670</v>
      </c>
      <c r="BS3681" s="109" t="s">
        <v>339</v>
      </c>
      <c r="BT3681" t="s">
        <v>92</v>
      </c>
      <c r="BU3681" t="s">
        <v>7805</v>
      </c>
    </row>
    <row r="3682" spans="1:73" hidden="1">
      <c r="A3682" s="103" t="s">
        <v>7806</v>
      </c>
      <c r="B3682" s="102">
        <v>45842</v>
      </c>
      <c r="C3682" s="104">
        <f>_xlfn.ISOWEEKNUM(Tabella2[[#This Row],[Date]])</f>
        <v>27</v>
      </c>
      <c r="D3682" s="104" t="s">
        <v>558</v>
      </c>
      <c r="E3682" s="104" t="s">
        <v>284</v>
      </c>
      <c r="F3682" s="104">
        <v>61</v>
      </c>
      <c r="G3682" s="104" t="s">
        <v>257</v>
      </c>
      <c r="H3682" s="105">
        <v>14</v>
      </c>
      <c r="I3682" s="104"/>
      <c r="J3682" s="104" t="s">
        <v>258</v>
      </c>
      <c r="K3682" s="104" t="s">
        <v>78</v>
      </c>
      <c r="L3682" s="104" t="s">
        <v>299</v>
      </c>
      <c r="M3682" s="104" t="s">
        <v>906</v>
      </c>
      <c r="N3682" s="104"/>
      <c r="O3682" s="108" t="str">
        <f>A3681</f>
        <v>16083</v>
      </c>
      <c r="P3682" s="111" t="s">
        <v>2356</v>
      </c>
      <c r="Q3682" s="153">
        <v>0.25</v>
      </c>
      <c r="R3682" s="153">
        <v>0.29166666666666669</v>
      </c>
      <c r="S3682" s="153">
        <v>4.1666666666666657E-2</v>
      </c>
      <c r="T3682" s="153">
        <v>0.25</v>
      </c>
      <c r="U3682" s="153">
        <v>0.29166666666666669</v>
      </c>
      <c r="V3682" s="153">
        <f>IF(ISBLANK(T3682),"",Tabella2[[#This Row],[ACT STOP]]-Tabella2[[#This Row],[ACT START]])</f>
        <v>4.1666666666666685E-2</v>
      </c>
      <c r="W3682" s="104" t="s">
        <v>92</v>
      </c>
      <c r="X3682" s="104" t="s">
        <v>91</v>
      </c>
      <c r="Y3682" s="110"/>
      <c r="Z3682" s="106"/>
      <c r="AA3682" s="104"/>
      <c r="AB3682" s="107"/>
      <c r="AC3682" s="72">
        <v>1</v>
      </c>
      <c r="AH3682" s="70"/>
      <c r="AI3682" s="70"/>
      <c r="AJ3682">
        <v>0</v>
      </c>
      <c r="AL3682" s="70"/>
      <c r="BM3682" s="135">
        <v>0.25</v>
      </c>
      <c r="BN3682" s="136">
        <v>0.29166666666666669</v>
      </c>
      <c r="BO3682" s="101"/>
      <c r="BR3682" s="109" t="str">
        <f t="shared" si="57"/>
        <v>SH-25-3671</v>
      </c>
      <c r="BS3682" s="109" t="s">
        <v>372</v>
      </c>
      <c r="BT3682" t="s">
        <v>92</v>
      </c>
      <c r="BU3682" t="s">
        <v>7807</v>
      </c>
    </row>
    <row r="3683" spans="1:73" hidden="1">
      <c r="A3683" s="103" t="s">
        <v>7808</v>
      </c>
      <c r="B3683" s="102">
        <v>45842</v>
      </c>
      <c r="C3683" s="104">
        <f>_xlfn.ISOWEEKNUM(Tabella2[[#This Row],[Date]])</f>
        <v>27</v>
      </c>
      <c r="D3683" s="104" t="s">
        <v>321</v>
      </c>
      <c r="E3683" s="104" t="s">
        <v>284</v>
      </c>
      <c r="F3683" s="104">
        <v>51</v>
      </c>
      <c r="G3683" s="104" t="s">
        <v>257</v>
      </c>
      <c r="H3683" s="105">
        <v>10</v>
      </c>
      <c r="I3683" s="104"/>
      <c r="J3683" s="104" t="s">
        <v>258</v>
      </c>
      <c r="K3683" s="104" t="s">
        <v>83</v>
      </c>
      <c r="L3683" s="104" t="s">
        <v>299</v>
      </c>
      <c r="M3683" s="104" t="s">
        <v>386</v>
      </c>
      <c r="N3683" s="104"/>
      <c r="O3683" s="108" t="str">
        <f>A3684</f>
        <v>16086</v>
      </c>
      <c r="P3683" s="111" t="s">
        <v>391</v>
      </c>
      <c r="Q3683" s="153" t="s">
        <v>605</v>
      </c>
      <c r="R3683" s="153" t="s">
        <v>285</v>
      </c>
      <c r="S3683" s="153">
        <v>4.1666666666666657E-2</v>
      </c>
      <c r="T3683" s="153" t="s">
        <v>605</v>
      </c>
      <c r="U3683" s="153" t="s">
        <v>285</v>
      </c>
      <c r="V3683" s="153">
        <f>IF(ISBLANK(T3683),"",Tabella2[[#This Row],[ACT STOP]]-Tabella2[[#This Row],[ACT START]])</f>
        <v>4.1666666666666685E-2</v>
      </c>
      <c r="W3683" s="104" t="s">
        <v>92</v>
      </c>
      <c r="X3683" s="104" t="s">
        <v>91</v>
      </c>
      <c r="Y3683" s="110"/>
      <c r="Z3683" s="106"/>
      <c r="AA3683" s="104"/>
      <c r="AB3683" s="107"/>
      <c r="AC3683" s="72">
        <v>1</v>
      </c>
      <c r="AH3683" s="70"/>
      <c r="AI3683" s="70"/>
      <c r="AJ3683">
        <v>0</v>
      </c>
      <c r="AL3683" s="70"/>
      <c r="BM3683" s="135" t="s">
        <v>605</v>
      </c>
      <c r="BN3683" s="136" t="s">
        <v>285</v>
      </c>
      <c r="BO3683" s="101"/>
      <c r="BR3683" s="109" t="str">
        <f t="shared" si="57"/>
        <v>SH-25-3672</v>
      </c>
      <c r="BS3683" s="109" t="s">
        <v>552</v>
      </c>
      <c r="BT3683" t="s">
        <v>92</v>
      </c>
      <c r="BU3683" t="s">
        <v>7809</v>
      </c>
    </row>
    <row r="3684" spans="1:73" hidden="1">
      <c r="A3684" s="103" t="s">
        <v>7810</v>
      </c>
      <c r="B3684" s="102">
        <v>45842</v>
      </c>
      <c r="C3684" s="104">
        <f>_xlfn.ISOWEEKNUM(Tabella2[[#This Row],[Date]])</f>
        <v>27</v>
      </c>
      <c r="D3684" s="104" t="s">
        <v>321</v>
      </c>
      <c r="E3684" s="104" t="s">
        <v>284</v>
      </c>
      <c r="F3684" s="104">
        <v>53</v>
      </c>
      <c r="G3684" s="104" t="s">
        <v>327</v>
      </c>
      <c r="H3684" s="105">
        <v>18</v>
      </c>
      <c r="I3684" s="104"/>
      <c r="J3684" s="104" t="s">
        <v>258</v>
      </c>
      <c r="K3684" s="104" t="s">
        <v>80</v>
      </c>
      <c r="L3684" s="104" t="s">
        <v>299</v>
      </c>
      <c r="M3684" s="104" t="s">
        <v>386</v>
      </c>
      <c r="N3684" s="104"/>
      <c r="O3684" s="108" t="str">
        <f>A3683</f>
        <v>16085</v>
      </c>
      <c r="P3684" s="111" t="s">
        <v>391</v>
      </c>
      <c r="Q3684" s="153">
        <v>0.25</v>
      </c>
      <c r="R3684" s="153">
        <v>0.29166666666666669</v>
      </c>
      <c r="S3684" s="153">
        <v>4.1666666666666657E-2</v>
      </c>
      <c r="T3684" s="153">
        <v>0.25</v>
      </c>
      <c r="U3684" s="153">
        <v>0.29166666666666669</v>
      </c>
      <c r="V3684" s="153">
        <f>IF(ISBLANK(T3684),"",Tabella2[[#This Row],[ACT STOP]]-Tabella2[[#This Row],[ACT START]])</f>
        <v>4.1666666666666685E-2</v>
      </c>
      <c r="W3684" s="104" t="s">
        <v>92</v>
      </c>
      <c r="X3684" s="104" t="s">
        <v>91</v>
      </c>
      <c r="Y3684" s="193" t="s">
        <v>7811</v>
      </c>
      <c r="Z3684" s="193">
        <v>0.29166666666666669</v>
      </c>
      <c r="AA3684" s="104"/>
      <c r="AB3684" s="107"/>
      <c r="AC3684" s="72">
        <v>1</v>
      </c>
      <c r="AH3684" s="70"/>
      <c r="AI3684" s="70"/>
      <c r="AJ3684">
        <v>0</v>
      </c>
      <c r="AL3684" s="70"/>
      <c r="BM3684" s="135">
        <v>0.25</v>
      </c>
      <c r="BN3684" s="136">
        <v>0.29166666666666669</v>
      </c>
      <c r="BO3684" s="101"/>
      <c r="BR3684" s="109" t="str">
        <f t="shared" si="57"/>
        <v>SH-25-3673</v>
      </c>
      <c r="BS3684" s="109" t="s">
        <v>1745</v>
      </c>
      <c r="BT3684" t="s">
        <v>92</v>
      </c>
      <c r="BU3684" t="s">
        <v>7812</v>
      </c>
    </row>
    <row r="3685" spans="1:73" hidden="1">
      <c r="A3685" s="103" t="s">
        <v>7813</v>
      </c>
      <c r="B3685" s="102">
        <v>45842</v>
      </c>
      <c r="C3685" s="104">
        <f>_xlfn.ISOWEEKNUM(Tabella2[[#This Row],[Date]])</f>
        <v>27</v>
      </c>
      <c r="D3685" s="104" t="s">
        <v>321</v>
      </c>
      <c r="E3685" s="104" t="s">
        <v>284</v>
      </c>
      <c r="F3685" s="104">
        <v>54</v>
      </c>
      <c r="G3685" s="104" t="s">
        <v>257</v>
      </c>
      <c r="H3685" s="105">
        <v>5</v>
      </c>
      <c r="I3685" s="104"/>
      <c r="J3685" s="104" t="s">
        <v>258</v>
      </c>
      <c r="K3685" s="104" t="s">
        <v>81</v>
      </c>
      <c r="L3685" s="104" t="s">
        <v>259</v>
      </c>
      <c r="M3685" s="104" t="s">
        <v>269</v>
      </c>
      <c r="N3685" s="104"/>
      <c r="O3685" s="106"/>
      <c r="P3685" s="111" t="s">
        <v>270</v>
      </c>
      <c r="Q3685" s="153" t="s">
        <v>605</v>
      </c>
      <c r="R3685" s="153" t="s">
        <v>285</v>
      </c>
      <c r="S3685" s="153">
        <v>4.1666666666666657E-2</v>
      </c>
      <c r="T3685" s="153" t="s">
        <v>605</v>
      </c>
      <c r="U3685" s="153" t="s">
        <v>285</v>
      </c>
      <c r="V3685" s="153">
        <f>IF(ISBLANK(T3685),"",Tabella2[[#This Row],[ACT STOP]]-Tabella2[[#This Row],[ACT START]])</f>
        <v>4.1666666666666685E-2</v>
      </c>
      <c r="W3685" s="104" t="s">
        <v>92</v>
      </c>
      <c r="X3685" s="104" t="s">
        <v>91</v>
      </c>
      <c r="Y3685" s="110"/>
      <c r="Z3685" s="106"/>
      <c r="AA3685" s="104"/>
      <c r="AB3685" s="107"/>
      <c r="AC3685" s="72">
        <v>1</v>
      </c>
      <c r="AH3685" s="70"/>
      <c r="AI3685" s="70"/>
      <c r="AJ3685">
        <v>0</v>
      </c>
      <c r="AL3685" s="70"/>
      <c r="BM3685" s="135" t="s">
        <v>605</v>
      </c>
      <c r="BN3685" s="136" t="s">
        <v>285</v>
      </c>
      <c r="BO3685" s="101"/>
      <c r="BR3685" s="109" t="str">
        <f t="shared" si="57"/>
        <v>SH-25-3674</v>
      </c>
      <c r="BS3685" s="109" t="s">
        <v>416</v>
      </c>
      <c r="BT3685" t="s">
        <v>92</v>
      </c>
      <c r="BU3685" t="s">
        <v>7814</v>
      </c>
    </row>
    <row r="3686" spans="1:73" hidden="1">
      <c r="A3686" s="103" t="s">
        <v>7815</v>
      </c>
      <c r="B3686" s="102">
        <v>45842</v>
      </c>
      <c r="C3686" s="104">
        <f>_xlfn.ISOWEEKNUM(Tabella2[[#This Row],[Date]])</f>
        <v>27</v>
      </c>
      <c r="D3686" s="104" t="s">
        <v>860</v>
      </c>
      <c r="E3686" s="104" t="s">
        <v>284</v>
      </c>
      <c r="F3686" s="104">
        <v>81</v>
      </c>
      <c r="G3686" s="104" t="s">
        <v>284</v>
      </c>
      <c r="H3686" s="105">
        <v>23</v>
      </c>
      <c r="I3686" s="104"/>
      <c r="J3686" s="104" t="s">
        <v>258</v>
      </c>
      <c r="K3686" s="104" t="s">
        <v>83</v>
      </c>
      <c r="L3686" s="104" t="s">
        <v>259</v>
      </c>
      <c r="M3686" s="104" t="s">
        <v>276</v>
      </c>
      <c r="N3686" s="104"/>
      <c r="O3686" s="106"/>
      <c r="P3686" s="111" t="s">
        <v>2896</v>
      </c>
      <c r="Q3686" s="153" t="s">
        <v>617</v>
      </c>
      <c r="R3686" s="153" t="s">
        <v>525</v>
      </c>
      <c r="S3686" s="153">
        <v>4.1666666666666657E-2</v>
      </c>
      <c r="T3686" s="153" t="s">
        <v>617</v>
      </c>
      <c r="U3686" s="153" t="s">
        <v>525</v>
      </c>
      <c r="V3686" s="153">
        <f>IF(ISBLANK(T3686),"",Tabella2[[#This Row],[ACT STOP]]-Tabella2[[#This Row],[ACT START]])</f>
        <v>4.1666666666666685E-2</v>
      </c>
      <c r="W3686" s="104" t="s">
        <v>92</v>
      </c>
      <c r="X3686" s="104" t="s">
        <v>91</v>
      </c>
      <c r="Y3686" s="110"/>
      <c r="Z3686" s="106"/>
      <c r="AA3686" s="104"/>
      <c r="AB3686" s="107"/>
      <c r="AC3686" s="72">
        <v>1</v>
      </c>
      <c r="AH3686" s="70"/>
      <c r="AI3686" s="70"/>
      <c r="AJ3686">
        <v>0</v>
      </c>
      <c r="AL3686" s="70"/>
      <c r="BM3686" s="135" t="s">
        <v>617</v>
      </c>
      <c r="BN3686" s="136" t="s">
        <v>525</v>
      </c>
      <c r="BO3686" s="101"/>
      <c r="BR3686" s="109" t="str">
        <f t="shared" si="57"/>
        <v>SH-25-3675</v>
      </c>
      <c r="BS3686" s="109" t="s">
        <v>358</v>
      </c>
      <c r="BT3686" t="s">
        <v>92</v>
      </c>
      <c r="BU3686" t="s">
        <v>7816</v>
      </c>
    </row>
    <row r="3687" spans="1:73" hidden="1">
      <c r="A3687" s="103" t="s">
        <v>7817</v>
      </c>
      <c r="B3687" s="102">
        <v>45842</v>
      </c>
      <c r="C3687" s="104">
        <f>_xlfn.ISOWEEKNUM(Tabella2[[#This Row],[Date]])</f>
        <v>27</v>
      </c>
      <c r="D3687" s="104" t="s">
        <v>763</v>
      </c>
      <c r="E3687" s="104" t="s">
        <v>256</v>
      </c>
      <c r="F3687" s="104">
        <v>68</v>
      </c>
      <c r="G3687" s="104" t="s">
        <v>257</v>
      </c>
      <c r="H3687" s="105">
        <v>2</v>
      </c>
      <c r="I3687" s="104"/>
      <c r="J3687" s="104" t="s">
        <v>258</v>
      </c>
      <c r="K3687" s="104" t="s">
        <v>81</v>
      </c>
      <c r="L3687" s="104" t="s">
        <v>259</v>
      </c>
      <c r="M3687" s="104" t="s">
        <v>276</v>
      </c>
      <c r="N3687" s="104"/>
      <c r="O3687" s="106"/>
      <c r="P3687" s="111" t="s">
        <v>3000</v>
      </c>
      <c r="Q3687" s="153" t="s">
        <v>617</v>
      </c>
      <c r="R3687" s="153" t="s">
        <v>525</v>
      </c>
      <c r="S3687" s="153">
        <v>4.1666666666666657E-2</v>
      </c>
      <c r="T3687" s="153" t="s">
        <v>617</v>
      </c>
      <c r="U3687" s="153" t="s">
        <v>525</v>
      </c>
      <c r="V3687" s="153">
        <f>IF(ISBLANK(T3687),"",Tabella2[[#This Row],[ACT STOP]]-Tabella2[[#This Row],[ACT START]])</f>
        <v>4.1666666666666685E-2</v>
      </c>
      <c r="W3687" s="104" t="s">
        <v>92</v>
      </c>
      <c r="X3687" s="104" t="s">
        <v>91</v>
      </c>
      <c r="Y3687" s="110"/>
      <c r="Z3687" s="106"/>
      <c r="AA3687" s="104"/>
      <c r="AB3687" s="107"/>
      <c r="AC3687" s="72">
        <v>1</v>
      </c>
      <c r="AH3687" s="70"/>
      <c r="AI3687" s="70"/>
      <c r="AJ3687">
        <v>0</v>
      </c>
      <c r="AL3687" s="70"/>
      <c r="BM3687" s="135" t="s">
        <v>617</v>
      </c>
      <c r="BN3687" s="136" t="s">
        <v>525</v>
      </c>
      <c r="BO3687" s="101"/>
      <c r="BR3687" s="109" t="str">
        <f t="shared" si="57"/>
        <v>SH-25-3676</v>
      </c>
      <c r="BS3687" s="109" t="s">
        <v>368</v>
      </c>
      <c r="BT3687" t="s">
        <v>92</v>
      </c>
      <c r="BU3687" t="s">
        <v>7818</v>
      </c>
    </row>
    <row r="3688" spans="1:73" ht="15.75" hidden="1" customHeight="1">
      <c r="A3688" s="103" t="s">
        <v>7819</v>
      </c>
      <c r="B3688" s="102">
        <v>45842</v>
      </c>
      <c r="C3688" s="104">
        <f>_xlfn.ISOWEEKNUM(Tabella2[[#This Row],[Date]])</f>
        <v>27</v>
      </c>
      <c r="D3688" s="104" t="s">
        <v>763</v>
      </c>
      <c r="E3688" s="104" t="s">
        <v>256</v>
      </c>
      <c r="F3688" s="104">
        <v>66</v>
      </c>
      <c r="G3688" s="104" t="s">
        <v>257</v>
      </c>
      <c r="H3688" s="105">
        <v>1</v>
      </c>
      <c r="I3688" s="104"/>
      <c r="J3688" s="104" t="s">
        <v>258</v>
      </c>
      <c r="K3688" s="104" t="s">
        <v>80</v>
      </c>
      <c r="L3688" s="104" t="s">
        <v>259</v>
      </c>
      <c r="M3688" s="104" t="s">
        <v>276</v>
      </c>
      <c r="N3688" s="104"/>
      <c r="O3688" s="106"/>
      <c r="P3688" s="111" t="s">
        <v>7629</v>
      </c>
      <c r="Q3688" s="153" t="s">
        <v>617</v>
      </c>
      <c r="R3688" s="153" t="s">
        <v>525</v>
      </c>
      <c r="S3688" s="153">
        <v>4.1666666666666657E-2</v>
      </c>
      <c r="T3688" s="153" t="s">
        <v>617</v>
      </c>
      <c r="U3688" s="153">
        <v>0.36458333333333331</v>
      </c>
      <c r="V3688" s="153">
        <f>IF(ISBLANK(T3688),"",Tabella2[[#This Row],[ACT STOP]]-Tabella2[[#This Row],[ACT START]])</f>
        <v>5.2083333333333315E-2</v>
      </c>
      <c r="W3688" s="104" t="s">
        <v>92</v>
      </c>
      <c r="X3688" s="104" t="s">
        <v>91</v>
      </c>
      <c r="Y3688" s="110" t="s">
        <v>7820</v>
      </c>
      <c r="Z3688" s="106"/>
      <c r="AA3688" s="104"/>
      <c r="AB3688" s="107"/>
      <c r="AC3688" s="72">
        <v>1</v>
      </c>
      <c r="AH3688" s="70"/>
      <c r="AI3688" s="70"/>
      <c r="AJ3688">
        <v>0</v>
      </c>
      <c r="AL3688" s="70"/>
      <c r="BM3688" s="135" t="s">
        <v>617</v>
      </c>
      <c r="BN3688" s="136">
        <v>0.36458333333333331</v>
      </c>
      <c r="BO3688" s="101">
        <v>1.041666666666667E-2</v>
      </c>
      <c r="BQ3688" t="s">
        <v>94</v>
      </c>
      <c r="BR3688" s="109" t="str">
        <f t="shared" si="57"/>
        <v>SH-25-3677</v>
      </c>
      <c r="BS3688" s="109" t="s">
        <v>332</v>
      </c>
      <c r="BT3688" t="s">
        <v>92</v>
      </c>
      <c r="BU3688" t="s">
        <v>7821</v>
      </c>
    </row>
    <row r="3689" spans="1:73" hidden="1">
      <c r="A3689" s="103" t="s">
        <v>7822</v>
      </c>
      <c r="B3689" s="102">
        <v>45842</v>
      </c>
      <c r="C3689" s="104">
        <f>_xlfn.ISOWEEKNUM(Tabella2[[#This Row],[Date]])</f>
        <v>27</v>
      </c>
      <c r="D3689" s="104" t="s">
        <v>558</v>
      </c>
      <c r="E3689" s="104" t="s">
        <v>284</v>
      </c>
      <c r="F3689" s="104">
        <v>58</v>
      </c>
      <c r="G3689" s="104" t="s">
        <v>257</v>
      </c>
      <c r="H3689" s="105">
        <v>5</v>
      </c>
      <c r="I3689" s="104"/>
      <c r="J3689" s="104" t="s">
        <v>258</v>
      </c>
      <c r="K3689" s="104" t="s">
        <v>79</v>
      </c>
      <c r="L3689" s="104" t="s">
        <v>259</v>
      </c>
      <c r="M3689" s="104" t="s">
        <v>461</v>
      </c>
      <c r="N3689" s="104"/>
      <c r="O3689" s="106"/>
      <c r="P3689" s="111" t="s">
        <v>610</v>
      </c>
      <c r="Q3689" s="153" t="s">
        <v>631</v>
      </c>
      <c r="R3689" s="153" t="s">
        <v>498</v>
      </c>
      <c r="S3689" s="153">
        <v>4.1666666666666657E-2</v>
      </c>
      <c r="T3689" s="153">
        <v>0.375</v>
      </c>
      <c r="U3689" s="153">
        <v>0.41666666666666669</v>
      </c>
      <c r="V3689" s="153">
        <f>IF(ISBLANK(T3689),"",Tabella2[[#This Row],[ACT STOP]]-Tabella2[[#This Row],[ACT START]])</f>
        <v>4.1666666666666685E-2</v>
      </c>
      <c r="W3689" s="104" t="s">
        <v>92</v>
      </c>
      <c r="X3689" s="104" t="s">
        <v>91</v>
      </c>
      <c r="Y3689" s="110"/>
      <c r="Z3689" s="106"/>
      <c r="AA3689" s="104"/>
      <c r="AB3689" s="107"/>
      <c r="AC3689" s="72">
        <v>1</v>
      </c>
      <c r="AH3689" s="70"/>
      <c r="AI3689" s="70"/>
      <c r="AJ3689">
        <v>0</v>
      </c>
      <c r="AL3689" s="70"/>
      <c r="BM3689" s="135">
        <v>0.375</v>
      </c>
      <c r="BN3689" s="136">
        <v>0.41666666666666669</v>
      </c>
      <c r="BO3689" s="101"/>
      <c r="BR3689" s="109" t="str">
        <f t="shared" si="57"/>
        <v>SH-25-3678</v>
      </c>
      <c r="BS3689" s="109" t="s">
        <v>416</v>
      </c>
      <c r="BT3689" t="s">
        <v>92</v>
      </c>
      <c r="BU3689" t="s">
        <v>7823</v>
      </c>
    </row>
    <row r="3690" spans="1:73" ht="31.5" hidden="1" customHeight="1">
      <c r="A3690" s="103" t="s">
        <v>7824</v>
      </c>
      <c r="B3690" s="102">
        <v>45842</v>
      </c>
      <c r="C3690" s="104">
        <f>_xlfn.ISOWEEKNUM(Tabella2[[#This Row],[Date]])</f>
        <v>27</v>
      </c>
      <c r="D3690" s="104" t="s">
        <v>763</v>
      </c>
      <c r="E3690" s="104" t="s">
        <v>256</v>
      </c>
      <c r="F3690" s="104">
        <v>63</v>
      </c>
      <c r="G3690" s="104" t="s">
        <v>284</v>
      </c>
      <c r="H3690" s="105">
        <v>9</v>
      </c>
      <c r="I3690" s="104"/>
      <c r="J3690" s="104" t="s">
        <v>258</v>
      </c>
      <c r="K3690" s="104" t="s">
        <v>78</v>
      </c>
      <c r="L3690" s="104" t="s">
        <v>259</v>
      </c>
      <c r="M3690" s="104" t="s">
        <v>276</v>
      </c>
      <c r="N3690" s="104"/>
      <c r="O3690" s="106"/>
      <c r="P3690" s="111" t="s">
        <v>850</v>
      </c>
      <c r="Q3690" s="153" t="s">
        <v>631</v>
      </c>
      <c r="R3690" s="153" t="s">
        <v>498</v>
      </c>
      <c r="S3690" s="153">
        <v>4.1666666666666657E-2</v>
      </c>
      <c r="T3690" s="153">
        <v>0.375</v>
      </c>
      <c r="U3690" s="153">
        <v>0.41666666666666669</v>
      </c>
      <c r="V3690" s="153">
        <f>IF(ISBLANK(T3690),"",Tabella2[[#This Row],[ACT STOP]]-Tabella2[[#This Row],[ACT START]])</f>
        <v>4.1666666666666685E-2</v>
      </c>
      <c r="W3690" s="104" t="s">
        <v>92</v>
      </c>
      <c r="X3690" s="104" t="s">
        <v>91</v>
      </c>
      <c r="Y3690" s="110"/>
      <c r="Z3690" s="106"/>
      <c r="AA3690" s="104"/>
      <c r="AB3690" s="107"/>
      <c r="AC3690" s="72">
        <v>1</v>
      </c>
      <c r="AH3690" s="70"/>
      <c r="AI3690" s="70"/>
      <c r="AJ3690">
        <v>0</v>
      </c>
      <c r="AL3690" s="70"/>
      <c r="BM3690" s="135">
        <v>0.375</v>
      </c>
      <c r="BN3690" s="136">
        <v>0.41666666666666669</v>
      </c>
      <c r="BO3690" s="101"/>
      <c r="BR3690" s="109" t="str">
        <f t="shared" si="57"/>
        <v>SH-25-3679</v>
      </c>
      <c r="BS3690" s="109" t="s">
        <v>339</v>
      </c>
      <c r="BT3690" t="s">
        <v>92</v>
      </c>
      <c r="BU3690" t="s">
        <v>7825</v>
      </c>
    </row>
    <row r="3691" spans="1:73" hidden="1">
      <c r="A3691" s="103" t="s">
        <v>7826</v>
      </c>
      <c r="B3691" s="102">
        <v>45842</v>
      </c>
      <c r="C3691" s="104">
        <f>_xlfn.ISOWEEKNUM(Tabella2[[#This Row],[Date]])</f>
        <v>27</v>
      </c>
      <c r="D3691" s="104" t="s">
        <v>255</v>
      </c>
      <c r="E3691" s="104" t="s">
        <v>256</v>
      </c>
      <c r="F3691" s="104">
        <v>40</v>
      </c>
      <c r="G3691" s="104" t="s">
        <v>257</v>
      </c>
      <c r="H3691" s="105">
        <v>14</v>
      </c>
      <c r="I3691" s="104" t="s">
        <v>258</v>
      </c>
      <c r="J3691" s="104"/>
      <c r="K3691" s="104" t="s">
        <v>83</v>
      </c>
      <c r="L3691" s="104" t="s">
        <v>259</v>
      </c>
      <c r="M3691" s="104" t="s">
        <v>276</v>
      </c>
      <c r="N3691" s="104"/>
      <c r="O3691" s="106"/>
      <c r="P3691" s="111" t="s">
        <v>7629</v>
      </c>
      <c r="Q3691" s="153" t="s">
        <v>631</v>
      </c>
      <c r="R3691" s="153" t="s">
        <v>498</v>
      </c>
      <c r="S3691" s="153">
        <v>4.1666666666666657E-2</v>
      </c>
      <c r="T3691" s="153" t="s">
        <v>631</v>
      </c>
      <c r="U3691" s="153" t="s">
        <v>498</v>
      </c>
      <c r="V3691" s="153">
        <f>IF(ISBLANK(T3691),"",Tabella2[[#This Row],[ACT STOP]]-Tabella2[[#This Row],[ACT START]])</f>
        <v>4.1666666666666685E-2</v>
      </c>
      <c r="W3691" s="104" t="s">
        <v>92</v>
      </c>
      <c r="X3691" s="104" t="s">
        <v>91</v>
      </c>
      <c r="Y3691" s="110"/>
      <c r="Z3691" s="106"/>
      <c r="AA3691" s="104"/>
      <c r="AB3691" s="107"/>
      <c r="AC3691" s="72">
        <v>1</v>
      </c>
      <c r="AH3691" s="70"/>
      <c r="AI3691" s="70"/>
      <c r="AJ3691">
        <v>0</v>
      </c>
      <c r="AL3691" s="70"/>
      <c r="BM3691" s="135" t="s">
        <v>631</v>
      </c>
      <c r="BN3691" s="136" t="s">
        <v>498</v>
      </c>
      <c r="BO3691" s="101"/>
      <c r="BR3691" s="109" t="str">
        <f t="shared" si="57"/>
        <v>SH-25-3680</v>
      </c>
      <c r="BS3691" s="109" t="s">
        <v>372</v>
      </c>
      <c r="BT3691" t="s">
        <v>92</v>
      </c>
      <c r="BU3691" t="s">
        <v>7827</v>
      </c>
    </row>
    <row r="3692" spans="1:73" hidden="1">
      <c r="A3692" s="103" t="s">
        <v>7828</v>
      </c>
      <c r="B3692" s="102">
        <v>45842</v>
      </c>
      <c r="C3692" s="104">
        <f>_xlfn.ISOWEEKNUM(Tabella2[[#This Row],[Date]])</f>
        <v>27</v>
      </c>
      <c r="D3692" s="104" t="s">
        <v>6766</v>
      </c>
      <c r="E3692" s="104" t="s">
        <v>284</v>
      </c>
      <c r="F3692" s="104">
        <v>79</v>
      </c>
      <c r="G3692" s="104" t="s">
        <v>257</v>
      </c>
      <c r="H3692" s="105">
        <v>10</v>
      </c>
      <c r="I3692" s="104"/>
      <c r="J3692" s="104" t="s">
        <v>258</v>
      </c>
      <c r="K3692" s="104" t="s">
        <v>80</v>
      </c>
      <c r="L3692" s="104" t="s">
        <v>259</v>
      </c>
      <c r="M3692" s="104" t="s">
        <v>276</v>
      </c>
      <c r="N3692" s="104"/>
      <c r="O3692" s="106"/>
      <c r="P3692" s="111" t="s">
        <v>1828</v>
      </c>
      <c r="Q3692" s="153" t="s">
        <v>631</v>
      </c>
      <c r="R3692" s="153" t="s">
        <v>498</v>
      </c>
      <c r="S3692" s="153">
        <v>4.1666666666666657E-2</v>
      </c>
      <c r="T3692" s="153" t="s">
        <v>631</v>
      </c>
      <c r="U3692" s="153" t="s">
        <v>498</v>
      </c>
      <c r="V3692" s="153">
        <f>IF(ISBLANK(T3692),"",Tabella2[[#This Row],[ACT STOP]]-Tabella2[[#This Row],[ACT START]])</f>
        <v>4.1666666666666685E-2</v>
      </c>
      <c r="W3692" s="104" t="s">
        <v>92</v>
      </c>
      <c r="X3692" s="104" t="s">
        <v>91</v>
      </c>
      <c r="Y3692" s="110"/>
      <c r="Z3692" s="106"/>
      <c r="AA3692" s="104"/>
      <c r="AB3692" s="107"/>
      <c r="AC3692" s="72">
        <v>1</v>
      </c>
      <c r="AH3692" s="70"/>
      <c r="AI3692" s="70"/>
      <c r="AJ3692">
        <v>0</v>
      </c>
      <c r="AL3692" s="70"/>
      <c r="BM3692" s="135" t="s">
        <v>631</v>
      </c>
      <c r="BN3692" s="136" t="s">
        <v>498</v>
      </c>
      <c r="BO3692" s="101"/>
      <c r="BR3692" s="109" t="str">
        <f t="shared" si="57"/>
        <v>SH-25-3681</v>
      </c>
      <c r="BS3692" s="109" t="s">
        <v>552</v>
      </c>
      <c r="BT3692" t="s">
        <v>92</v>
      </c>
      <c r="BU3692" t="s">
        <v>7829</v>
      </c>
    </row>
    <row r="3693" spans="1:73" hidden="1">
      <c r="A3693" s="103" t="s">
        <v>7830</v>
      </c>
      <c r="B3693" s="102">
        <v>45842</v>
      </c>
      <c r="C3693" s="104">
        <f>_xlfn.ISOWEEKNUM(Tabella2[[#This Row],[Date]])</f>
        <v>27</v>
      </c>
      <c r="D3693" s="104" t="s">
        <v>558</v>
      </c>
      <c r="E3693" s="104" t="s">
        <v>284</v>
      </c>
      <c r="F3693" s="104">
        <v>60</v>
      </c>
      <c r="G3693" s="104" t="s">
        <v>257</v>
      </c>
      <c r="H3693" s="105">
        <v>32</v>
      </c>
      <c r="I3693" s="104"/>
      <c r="J3693" s="104" t="s">
        <v>258</v>
      </c>
      <c r="K3693" s="104" t="s">
        <v>81</v>
      </c>
      <c r="L3693" s="104" t="s">
        <v>259</v>
      </c>
      <c r="M3693" s="104" t="s">
        <v>461</v>
      </c>
      <c r="N3693" s="104"/>
      <c r="O3693" s="106"/>
      <c r="P3693" s="111" t="s">
        <v>610</v>
      </c>
      <c r="Q3693" s="153" t="s">
        <v>631</v>
      </c>
      <c r="R3693" s="153" t="s">
        <v>498</v>
      </c>
      <c r="S3693" s="153">
        <v>4.1666666666666657E-2</v>
      </c>
      <c r="T3693" s="153" t="s">
        <v>631</v>
      </c>
      <c r="U3693" s="153" t="s">
        <v>498</v>
      </c>
      <c r="V3693" s="153">
        <f>IF(ISBLANK(T3693),"",Tabella2[[#This Row],[ACT STOP]]-Tabella2[[#This Row],[ACT START]])</f>
        <v>4.1666666666666685E-2</v>
      </c>
      <c r="W3693" s="104" t="s">
        <v>92</v>
      </c>
      <c r="X3693" s="104" t="s">
        <v>91</v>
      </c>
      <c r="Y3693" s="110" t="s">
        <v>7831</v>
      </c>
      <c r="Z3693" s="106"/>
      <c r="AA3693" s="104"/>
      <c r="AB3693" s="107"/>
      <c r="AC3693" s="72">
        <v>1</v>
      </c>
      <c r="AH3693" s="70"/>
      <c r="AI3693" s="70"/>
      <c r="AJ3693">
        <v>0</v>
      </c>
      <c r="AL3693" s="70"/>
      <c r="BM3693" s="135" t="s">
        <v>631</v>
      </c>
      <c r="BN3693" s="136" t="s">
        <v>498</v>
      </c>
      <c r="BO3693" s="101"/>
      <c r="BR3693" s="109" t="str">
        <f t="shared" si="57"/>
        <v>SH-25-3682</v>
      </c>
      <c r="BS3693" s="109" t="s">
        <v>356</v>
      </c>
      <c r="BT3693" t="s">
        <v>92</v>
      </c>
      <c r="BU3693" t="s">
        <v>7832</v>
      </c>
    </row>
    <row r="3694" spans="1:73" hidden="1">
      <c r="A3694" s="103" t="s">
        <v>7833</v>
      </c>
      <c r="B3694" s="102">
        <v>45845</v>
      </c>
      <c r="C3694" s="104">
        <f>_xlfn.ISOWEEKNUM(Tabella2[[#This Row],[Date]])</f>
        <v>28</v>
      </c>
      <c r="D3694" s="104" t="s">
        <v>751</v>
      </c>
      <c r="E3694" s="104" t="s">
        <v>256</v>
      </c>
      <c r="F3694" s="104">
        <v>77</v>
      </c>
      <c r="G3694" s="104" t="s">
        <v>257</v>
      </c>
      <c r="H3694" s="105">
        <v>9</v>
      </c>
      <c r="I3694" s="104" t="s">
        <v>258</v>
      </c>
      <c r="J3694" s="104"/>
      <c r="K3694" s="104" t="s">
        <v>77</v>
      </c>
      <c r="L3694" s="104" t="s">
        <v>259</v>
      </c>
      <c r="M3694" s="104" t="s">
        <v>276</v>
      </c>
      <c r="N3694" s="104"/>
      <c r="O3694" s="106"/>
      <c r="P3694" s="111" t="s">
        <v>850</v>
      </c>
      <c r="Q3694" s="153" t="s">
        <v>285</v>
      </c>
      <c r="R3694" s="153" t="s">
        <v>286</v>
      </c>
      <c r="S3694" s="153">
        <v>4.1666666666666657E-2</v>
      </c>
      <c r="T3694" s="153" t="s">
        <v>285</v>
      </c>
      <c r="U3694" s="153" t="s">
        <v>286</v>
      </c>
      <c r="V3694" s="153">
        <f>IF(ISBLANK(T3694),"",Tabella2[[#This Row],[ACT STOP]]-Tabella2[[#This Row],[ACT START]])</f>
        <v>4.166666666666663E-2</v>
      </c>
      <c r="W3694" s="104" t="s">
        <v>92</v>
      </c>
      <c r="X3694" s="104" t="s">
        <v>91</v>
      </c>
      <c r="Y3694" s="110" t="s">
        <v>7834</v>
      </c>
      <c r="Z3694" s="106"/>
      <c r="AA3694" s="104"/>
      <c r="AB3694" s="107"/>
      <c r="AC3694" s="72">
        <v>1</v>
      </c>
      <c r="AH3694" s="70"/>
      <c r="AI3694" s="70"/>
      <c r="AJ3694">
        <v>0</v>
      </c>
      <c r="AL3694" s="70"/>
      <c r="BM3694" s="135" t="s">
        <v>285</v>
      </c>
      <c r="BN3694" s="136" t="s">
        <v>286</v>
      </c>
      <c r="BO3694" s="101"/>
      <c r="BR3694" s="109" t="str">
        <f t="shared" si="57"/>
        <v>SH-25-3683</v>
      </c>
      <c r="BS3694" s="109" t="s">
        <v>318</v>
      </c>
      <c r="BT3694" t="s">
        <v>92</v>
      </c>
      <c r="BU3694" t="s">
        <v>7835</v>
      </c>
    </row>
    <row r="3695" spans="1:73" hidden="1">
      <c r="A3695" s="103" t="s">
        <v>7836</v>
      </c>
      <c r="B3695" s="102">
        <v>45842</v>
      </c>
      <c r="C3695" s="104">
        <f>_xlfn.ISOWEEKNUM(Tabella2[[#This Row],[Date]])</f>
        <v>27</v>
      </c>
      <c r="D3695" s="104" t="s">
        <v>321</v>
      </c>
      <c r="E3695" s="104" t="s">
        <v>284</v>
      </c>
      <c r="F3695" s="104">
        <v>53</v>
      </c>
      <c r="G3695" s="104" t="s">
        <v>257</v>
      </c>
      <c r="H3695" s="105">
        <v>2</v>
      </c>
      <c r="I3695" s="104"/>
      <c r="J3695" s="104" t="s">
        <v>258</v>
      </c>
      <c r="K3695" s="104" t="s">
        <v>79</v>
      </c>
      <c r="L3695" s="104" t="s">
        <v>299</v>
      </c>
      <c r="M3695" s="104" t="s">
        <v>386</v>
      </c>
      <c r="N3695" s="104"/>
      <c r="O3695" s="108" t="str">
        <f>A3696</f>
        <v>16098</v>
      </c>
      <c r="P3695" s="111" t="s">
        <v>387</v>
      </c>
      <c r="Q3695" s="153" t="s">
        <v>263</v>
      </c>
      <c r="R3695" s="153" t="s">
        <v>504</v>
      </c>
      <c r="S3695" s="153">
        <v>4.1666666666666657E-2</v>
      </c>
      <c r="T3695" s="153" t="s">
        <v>263</v>
      </c>
      <c r="U3695" s="153" t="s">
        <v>504</v>
      </c>
      <c r="V3695" s="153">
        <f>IF(ISBLANK(T3695),"",Tabella2[[#This Row],[ACT STOP]]-Tabella2[[#This Row],[ACT START]])</f>
        <v>4.1666666666666685E-2</v>
      </c>
      <c r="W3695" s="104" t="s">
        <v>92</v>
      </c>
      <c r="X3695" s="104" t="s">
        <v>91</v>
      </c>
      <c r="Y3695" s="110"/>
      <c r="Z3695" s="106"/>
      <c r="AA3695" s="104"/>
      <c r="AB3695" s="107"/>
      <c r="AC3695" s="72">
        <v>1</v>
      </c>
      <c r="AH3695" s="70"/>
      <c r="AI3695" s="70"/>
      <c r="AJ3695">
        <v>0</v>
      </c>
      <c r="AL3695" s="70"/>
      <c r="BM3695" s="135" t="s">
        <v>263</v>
      </c>
      <c r="BN3695" s="136" t="s">
        <v>504</v>
      </c>
      <c r="BO3695" s="101"/>
      <c r="BR3695" s="109" t="str">
        <f t="shared" si="57"/>
        <v>SH-25-3684</v>
      </c>
      <c r="BS3695" s="109" t="s">
        <v>368</v>
      </c>
      <c r="BT3695" t="s">
        <v>92</v>
      </c>
      <c r="BU3695" t="s">
        <v>7837</v>
      </c>
    </row>
    <row r="3696" spans="1:73" hidden="1">
      <c r="A3696" s="103" t="s">
        <v>7838</v>
      </c>
      <c r="B3696" s="102">
        <v>45842</v>
      </c>
      <c r="C3696" s="104">
        <f>_xlfn.ISOWEEKNUM(Tabella2[[#This Row],[Date]])</f>
        <v>27</v>
      </c>
      <c r="D3696" s="104" t="s">
        <v>321</v>
      </c>
      <c r="E3696" s="104" t="s">
        <v>284</v>
      </c>
      <c r="F3696" s="104">
        <v>51</v>
      </c>
      <c r="G3696" s="104" t="s">
        <v>257</v>
      </c>
      <c r="H3696" s="105">
        <v>1</v>
      </c>
      <c r="I3696" s="104"/>
      <c r="J3696" s="104" t="s">
        <v>258</v>
      </c>
      <c r="K3696" s="104" t="s">
        <v>78</v>
      </c>
      <c r="L3696" s="104" t="s">
        <v>299</v>
      </c>
      <c r="M3696" s="104" t="s">
        <v>386</v>
      </c>
      <c r="N3696" s="104"/>
      <c r="O3696" s="108" t="str">
        <f>A3695</f>
        <v>16097</v>
      </c>
      <c r="P3696" s="111" t="s">
        <v>387</v>
      </c>
      <c r="Q3696" s="153">
        <v>0.4375</v>
      </c>
      <c r="R3696" s="153">
        <v>0.47916666666666669</v>
      </c>
      <c r="S3696" s="153">
        <v>4.1666666666666657E-2</v>
      </c>
      <c r="T3696" s="153" t="s">
        <v>263</v>
      </c>
      <c r="U3696" s="153" t="s">
        <v>504</v>
      </c>
      <c r="V3696" s="153">
        <f>IF(ISBLANK(T3696),"",Tabella2[[#This Row],[ACT STOP]]-Tabella2[[#This Row],[ACT START]])</f>
        <v>4.1666666666666685E-2</v>
      </c>
      <c r="W3696" s="104" t="s">
        <v>92</v>
      </c>
      <c r="X3696" s="104" t="s">
        <v>91</v>
      </c>
      <c r="Y3696" s="110" t="s">
        <v>7839</v>
      </c>
      <c r="Z3696" s="106"/>
      <c r="AA3696" s="104"/>
      <c r="AB3696" s="107"/>
      <c r="AC3696" s="72">
        <v>1</v>
      </c>
      <c r="AH3696" s="70"/>
      <c r="AI3696" s="70"/>
      <c r="AJ3696">
        <v>0</v>
      </c>
      <c r="AL3696" s="70"/>
      <c r="BM3696" s="135" t="s">
        <v>263</v>
      </c>
      <c r="BN3696" s="136" t="s">
        <v>504</v>
      </c>
      <c r="BO3696" s="101"/>
      <c r="BR3696" s="109" t="str">
        <f t="shared" si="57"/>
        <v>SH-25-3685</v>
      </c>
      <c r="BS3696" s="109" t="s">
        <v>332</v>
      </c>
      <c r="BT3696" t="s">
        <v>92</v>
      </c>
      <c r="BU3696" t="s">
        <v>7840</v>
      </c>
    </row>
    <row r="3697" spans="1:73" hidden="1">
      <c r="A3697" s="103" t="s">
        <v>7841</v>
      </c>
      <c r="B3697" s="102">
        <v>45842</v>
      </c>
      <c r="C3697" s="104">
        <f>_xlfn.ISOWEEKNUM(Tabella2[[#This Row],[Date]])</f>
        <v>27</v>
      </c>
      <c r="D3697" s="104" t="s">
        <v>763</v>
      </c>
      <c r="E3697" s="104" t="s">
        <v>256</v>
      </c>
      <c r="F3697" s="104">
        <v>65</v>
      </c>
      <c r="G3697" s="104" t="s">
        <v>257</v>
      </c>
      <c r="H3697" s="105">
        <v>12</v>
      </c>
      <c r="I3697" s="104"/>
      <c r="J3697" s="104" t="s">
        <v>258</v>
      </c>
      <c r="K3697" s="104" t="s">
        <v>83</v>
      </c>
      <c r="L3697" s="104" t="s">
        <v>259</v>
      </c>
      <c r="M3697" s="104" t="s">
        <v>276</v>
      </c>
      <c r="N3697" s="104"/>
      <c r="O3697" s="106"/>
      <c r="P3697" s="111" t="s">
        <v>510</v>
      </c>
      <c r="Q3697" s="153" t="s">
        <v>263</v>
      </c>
      <c r="R3697" s="153" t="s">
        <v>504</v>
      </c>
      <c r="S3697" s="153">
        <v>4.1666666666666657E-2</v>
      </c>
      <c r="T3697" s="153" t="s">
        <v>263</v>
      </c>
      <c r="U3697" s="153" t="s">
        <v>504</v>
      </c>
      <c r="V3697" s="153">
        <f>IF(ISBLANK(T3697),"",Tabella2[[#This Row],[ACT STOP]]-Tabella2[[#This Row],[ACT START]])</f>
        <v>4.1666666666666685E-2</v>
      </c>
      <c r="W3697" s="104" t="s">
        <v>92</v>
      </c>
      <c r="X3697" s="104" t="s">
        <v>91</v>
      </c>
      <c r="Y3697" s="110"/>
      <c r="Z3697" s="106"/>
      <c r="AA3697" s="104"/>
      <c r="AB3697" s="107"/>
      <c r="AC3697" s="72">
        <v>1</v>
      </c>
      <c r="AH3697" s="70"/>
      <c r="AI3697" s="70"/>
      <c r="AJ3697">
        <v>0</v>
      </c>
      <c r="AL3697" s="70"/>
      <c r="BM3697" s="135" t="s">
        <v>263</v>
      </c>
      <c r="BN3697" s="136" t="s">
        <v>504</v>
      </c>
      <c r="BO3697" s="101"/>
      <c r="BR3697" s="109" t="str">
        <f t="shared" si="57"/>
        <v>SH-25-3686</v>
      </c>
      <c r="BS3697" s="109" t="s">
        <v>266</v>
      </c>
      <c r="BT3697" t="s">
        <v>92</v>
      </c>
      <c r="BU3697" t="s">
        <v>7842</v>
      </c>
    </row>
    <row r="3698" spans="1:73" hidden="1">
      <c r="A3698" s="103" t="s">
        <v>7843</v>
      </c>
      <c r="B3698" s="102">
        <v>45842</v>
      </c>
      <c r="C3698" s="104">
        <f>_xlfn.ISOWEEKNUM(Tabella2[[#This Row],[Date]])</f>
        <v>27</v>
      </c>
      <c r="D3698" s="104" t="s">
        <v>348</v>
      </c>
      <c r="E3698" s="104" t="s">
        <v>284</v>
      </c>
      <c r="F3698" s="104">
        <v>57</v>
      </c>
      <c r="G3698" s="104" t="s">
        <v>284</v>
      </c>
      <c r="H3698" s="105">
        <v>23</v>
      </c>
      <c r="I3698" s="104"/>
      <c r="J3698" s="104" t="s">
        <v>258</v>
      </c>
      <c r="K3698" s="104" t="s">
        <v>80</v>
      </c>
      <c r="L3698" s="104" t="s">
        <v>259</v>
      </c>
      <c r="M3698" s="104" t="s">
        <v>269</v>
      </c>
      <c r="N3698" s="104"/>
      <c r="O3698" s="106"/>
      <c r="P3698" s="111" t="s">
        <v>1814</v>
      </c>
      <c r="Q3698" s="153" t="s">
        <v>263</v>
      </c>
      <c r="R3698" s="153" t="s">
        <v>504</v>
      </c>
      <c r="S3698" s="153">
        <v>4.1666666666666657E-2</v>
      </c>
      <c r="T3698" s="153">
        <v>0.4375</v>
      </c>
      <c r="U3698" s="153">
        <v>0.47222222222222221</v>
      </c>
      <c r="V3698" s="153">
        <f>IF(ISBLANK(T3698),"",Tabella2[[#This Row],[ACT STOP]]-Tabella2[[#This Row],[ACT START]])</f>
        <v>3.472222222222221E-2</v>
      </c>
      <c r="W3698" s="104" t="s">
        <v>92</v>
      </c>
      <c r="X3698" s="104" t="s">
        <v>91</v>
      </c>
      <c r="Y3698" s="110"/>
      <c r="Z3698" s="106"/>
      <c r="AA3698" s="104"/>
      <c r="AB3698" s="107"/>
      <c r="AC3698" s="72">
        <v>1</v>
      </c>
      <c r="AH3698" s="70"/>
      <c r="AI3698" s="70"/>
      <c r="AJ3698">
        <v>0</v>
      </c>
      <c r="AL3698" s="70"/>
      <c r="BM3698" s="135">
        <v>0.4375</v>
      </c>
      <c r="BN3698" s="136">
        <v>0.47222222222222221</v>
      </c>
      <c r="BO3698" s="101"/>
      <c r="BR3698" s="109" t="str">
        <f t="shared" si="57"/>
        <v>SH-25-3687</v>
      </c>
      <c r="BS3698" s="109" t="s">
        <v>358</v>
      </c>
      <c r="BT3698" t="s">
        <v>92</v>
      </c>
      <c r="BU3698" t="s">
        <v>7844</v>
      </c>
    </row>
    <row r="3699" spans="1:73" hidden="1">
      <c r="A3699" s="103" t="s">
        <v>7845</v>
      </c>
      <c r="B3699" s="102">
        <v>45842</v>
      </c>
      <c r="C3699" s="104">
        <f>_xlfn.ISOWEEKNUM(Tabella2[[#This Row],[Date]])</f>
        <v>27</v>
      </c>
      <c r="D3699" s="104" t="s">
        <v>321</v>
      </c>
      <c r="E3699" s="104" t="s">
        <v>284</v>
      </c>
      <c r="F3699" s="104">
        <v>52</v>
      </c>
      <c r="G3699" s="104" t="s">
        <v>257</v>
      </c>
      <c r="H3699" s="105">
        <v>9</v>
      </c>
      <c r="I3699" s="104"/>
      <c r="J3699" s="104" t="s">
        <v>258</v>
      </c>
      <c r="K3699" s="104" t="s">
        <v>79</v>
      </c>
      <c r="L3699" s="104" t="s">
        <v>299</v>
      </c>
      <c r="M3699" s="104" t="s">
        <v>386</v>
      </c>
      <c r="N3699" s="104"/>
      <c r="O3699" s="108" t="str">
        <f>A3700</f>
        <v>16102</v>
      </c>
      <c r="P3699" s="111" t="s">
        <v>391</v>
      </c>
      <c r="Q3699" s="153" t="s">
        <v>511</v>
      </c>
      <c r="R3699" s="153" t="s">
        <v>549</v>
      </c>
      <c r="S3699" s="153">
        <v>4.1666666666666657E-2</v>
      </c>
      <c r="T3699" s="153" t="s">
        <v>511</v>
      </c>
      <c r="U3699" s="153" t="s">
        <v>549</v>
      </c>
      <c r="V3699" s="153">
        <f>IF(ISBLANK(T3699),"",Tabella2[[#This Row],[ACT STOP]]-Tabella2[[#This Row],[ACT START]])</f>
        <v>4.166666666666663E-2</v>
      </c>
      <c r="W3699" s="104" t="s">
        <v>92</v>
      </c>
      <c r="X3699" s="104" t="s">
        <v>91</v>
      </c>
      <c r="Y3699" s="110"/>
      <c r="Z3699" s="106"/>
      <c r="AA3699" s="104"/>
      <c r="AB3699" s="107"/>
      <c r="AC3699" s="72">
        <v>1</v>
      </c>
      <c r="AH3699" s="70"/>
      <c r="AI3699" s="70"/>
      <c r="AJ3699">
        <v>0</v>
      </c>
      <c r="AL3699" s="70"/>
      <c r="BM3699" s="135" t="s">
        <v>511</v>
      </c>
      <c r="BN3699" s="136" t="s">
        <v>549</v>
      </c>
      <c r="BO3699" s="101"/>
      <c r="BR3699" s="109" t="str">
        <f t="shared" si="57"/>
        <v>SH-25-3688</v>
      </c>
      <c r="BS3699" s="109" t="s">
        <v>318</v>
      </c>
      <c r="BT3699" t="s">
        <v>92</v>
      </c>
      <c r="BU3699" t="s">
        <v>7846</v>
      </c>
    </row>
    <row r="3700" spans="1:73" hidden="1">
      <c r="A3700" s="103" t="s">
        <v>7847</v>
      </c>
      <c r="B3700" s="102">
        <v>45842</v>
      </c>
      <c r="C3700" s="104">
        <f>_xlfn.ISOWEEKNUM(Tabella2[[#This Row],[Date]])</f>
        <v>27</v>
      </c>
      <c r="D3700" s="104" t="s">
        <v>321</v>
      </c>
      <c r="E3700" s="104" t="s">
        <v>284</v>
      </c>
      <c r="F3700" s="104">
        <v>54</v>
      </c>
      <c r="G3700" s="104" t="s">
        <v>257</v>
      </c>
      <c r="H3700" s="105">
        <v>13</v>
      </c>
      <c r="I3700" s="104"/>
      <c r="J3700" s="104" t="s">
        <v>258</v>
      </c>
      <c r="K3700" s="104" t="s">
        <v>78</v>
      </c>
      <c r="L3700" s="104" t="s">
        <v>299</v>
      </c>
      <c r="M3700" s="104" t="s">
        <v>386</v>
      </c>
      <c r="N3700" s="104"/>
      <c r="O3700" s="108" t="str">
        <f>A3699</f>
        <v>16101</v>
      </c>
      <c r="P3700" s="111" t="s">
        <v>391</v>
      </c>
      <c r="Q3700" s="153">
        <v>0.5</v>
      </c>
      <c r="R3700" s="153">
        <v>0.54166666666666663</v>
      </c>
      <c r="S3700" s="153">
        <v>4.1666666666666657E-2</v>
      </c>
      <c r="T3700" s="153" t="s">
        <v>511</v>
      </c>
      <c r="U3700" s="153" t="s">
        <v>549</v>
      </c>
      <c r="V3700" s="153">
        <f>IF(ISBLANK(T3700),"",Tabella2[[#This Row],[ACT STOP]]-Tabella2[[#This Row],[ACT START]])</f>
        <v>4.166666666666663E-2</v>
      </c>
      <c r="W3700" s="104" t="s">
        <v>92</v>
      </c>
      <c r="X3700" s="104" t="s">
        <v>91</v>
      </c>
      <c r="Y3700" s="110"/>
      <c r="Z3700" s="106"/>
      <c r="AA3700" s="104"/>
      <c r="AB3700" s="107"/>
      <c r="AC3700" s="72">
        <v>1</v>
      </c>
      <c r="AH3700" s="70"/>
      <c r="AI3700" s="70"/>
      <c r="AJ3700">
        <v>0</v>
      </c>
      <c r="AL3700" s="70"/>
      <c r="BM3700" s="135" t="s">
        <v>511</v>
      </c>
      <c r="BN3700" s="136" t="s">
        <v>549</v>
      </c>
      <c r="BO3700" s="101"/>
      <c r="BR3700" s="109" t="str">
        <f t="shared" si="57"/>
        <v>SH-25-3689</v>
      </c>
      <c r="BS3700" s="109" t="s">
        <v>427</v>
      </c>
      <c r="BT3700" t="s">
        <v>92</v>
      </c>
      <c r="BU3700" t="s">
        <v>7848</v>
      </c>
    </row>
    <row r="3701" spans="1:73" hidden="1">
      <c r="A3701" s="103" t="s">
        <v>7849</v>
      </c>
      <c r="B3701" s="102">
        <v>45842</v>
      </c>
      <c r="C3701" s="104">
        <f>_xlfn.ISOWEEKNUM(Tabella2[[#This Row],[Date]])</f>
        <v>27</v>
      </c>
      <c r="D3701" s="104" t="s">
        <v>348</v>
      </c>
      <c r="E3701" s="104" t="s">
        <v>284</v>
      </c>
      <c r="F3701" s="104">
        <v>55</v>
      </c>
      <c r="G3701" s="104" t="s">
        <v>257</v>
      </c>
      <c r="H3701" s="105">
        <v>32</v>
      </c>
      <c r="I3701" s="104"/>
      <c r="J3701" s="104" t="s">
        <v>258</v>
      </c>
      <c r="K3701" s="104" t="s">
        <v>83</v>
      </c>
      <c r="L3701" s="104" t="s">
        <v>259</v>
      </c>
      <c r="M3701" s="104" t="s">
        <v>269</v>
      </c>
      <c r="N3701" s="104"/>
      <c r="O3701" s="106"/>
      <c r="P3701" s="111" t="s">
        <v>1814</v>
      </c>
      <c r="Q3701" s="153" t="s">
        <v>511</v>
      </c>
      <c r="R3701" s="153" t="s">
        <v>549</v>
      </c>
      <c r="S3701" s="153">
        <v>4.1666666666666657E-2</v>
      </c>
      <c r="T3701" s="153" t="s">
        <v>511</v>
      </c>
      <c r="U3701" s="153" t="s">
        <v>549</v>
      </c>
      <c r="V3701" s="153">
        <f>IF(ISBLANK(T3701),"",Tabella2[[#This Row],[ACT STOP]]-Tabella2[[#This Row],[ACT START]])</f>
        <v>4.166666666666663E-2</v>
      </c>
      <c r="W3701" s="104" t="s">
        <v>92</v>
      </c>
      <c r="X3701" s="104" t="s">
        <v>91</v>
      </c>
      <c r="Y3701" s="110"/>
      <c r="Z3701" s="106"/>
      <c r="AA3701" s="104"/>
      <c r="AB3701" s="107"/>
      <c r="AC3701" s="72">
        <v>1</v>
      </c>
      <c r="AH3701" s="70"/>
      <c r="AI3701" s="70"/>
      <c r="AJ3701">
        <v>0</v>
      </c>
      <c r="AL3701" s="70"/>
      <c r="BM3701" s="135" t="s">
        <v>511</v>
      </c>
      <c r="BN3701" s="136" t="s">
        <v>549</v>
      </c>
      <c r="BO3701" s="101"/>
      <c r="BR3701" s="109" t="str">
        <f t="shared" si="57"/>
        <v>SH-25-3690</v>
      </c>
      <c r="BS3701" s="109" t="s">
        <v>356</v>
      </c>
      <c r="BT3701" t="s">
        <v>92</v>
      </c>
      <c r="BU3701" t="s">
        <v>7850</v>
      </c>
    </row>
    <row r="3702" spans="1:73" hidden="1">
      <c r="A3702" s="103" t="s">
        <v>7851</v>
      </c>
      <c r="B3702" s="102">
        <v>45842</v>
      </c>
      <c r="C3702" s="104">
        <f>_xlfn.ISOWEEKNUM(Tabella2[[#This Row],[Date]])</f>
        <v>27</v>
      </c>
      <c r="D3702" s="104" t="s">
        <v>860</v>
      </c>
      <c r="E3702" s="104" t="s">
        <v>284</v>
      </c>
      <c r="F3702" s="104">
        <v>81</v>
      </c>
      <c r="G3702" s="104" t="s">
        <v>284</v>
      </c>
      <c r="H3702" s="105">
        <v>22</v>
      </c>
      <c r="I3702" s="104"/>
      <c r="J3702" s="104" t="s">
        <v>258</v>
      </c>
      <c r="K3702" s="104" t="s">
        <v>81</v>
      </c>
      <c r="L3702" s="104" t="s">
        <v>259</v>
      </c>
      <c r="M3702" s="104" t="s">
        <v>276</v>
      </c>
      <c r="N3702" s="104"/>
      <c r="O3702" s="106"/>
      <c r="P3702" s="111" t="s">
        <v>871</v>
      </c>
      <c r="Q3702" s="153" t="s">
        <v>511</v>
      </c>
      <c r="R3702" s="153" t="s">
        <v>549</v>
      </c>
      <c r="S3702" s="153">
        <v>4.1666666666666657E-2</v>
      </c>
      <c r="T3702" s="153" t="s">
        <v>511</v>
      </c>
      <c r="U3702" s="153">
        <v>0.54513888888888884</v>
      </c>
      <c r="V3702" s="153">
        <f>IF(ISBLANK(T3702),"",Tabella2[[#This Row],[ACT STOP]]-Tabella2[[#This Row],[ACT START]])</f>
        <v>4.513888888888884E-2</v>
      </c>
      <c r="W3702" s="104" t="s">
        <v>92</v>
      </c>
      <c r="X3702" s="104" t="s">
        <v>91</v>
      </c>
      <c r="Y3702" s="110"/>
      <c r="Z3702" s="106"/>
      <c r="AA3702" s="104"/>
      <c r="AB3702" s="107"/>
      <c r="AC3702" s="72">
        <v>1</v>
      </c>
      <c r="AH3702" s="70"/>
      <c r="AI3702" s="70"/>
      <c r="AJ3702">
        <v>0</v>
      </c>
      <c r="AL3702" s="70"/>
      <c r="BM3702" s="135" t="s">
        <v>511</v>
      </c>
      <c r="BN3702" s="136">
        <v>0.54513888888888884</v>
      </c>
      <c r="BO3702" s="101">
        <v>3.472222222222222E-3</v>
      </c>
      <c r="BQ3702" t="s">
        <v>102</v>
      </c>
      <c r="BR3702" s="109" t="str">
        <f t="shared" si="57"/>
        <v>SH-25-3691</v>
      </c>
      <c r="BS3702" s="109" t="s">
        <v>295</v>
      </c>
      <c r="BT3702" t="s">
        <v>92</v>
      </c>
      <c r="BU3702" t="s">
        <v>7852</v>
      </c>
    </row>
    <row r="3703" spans="1:73" hidden="1">
      <c r="A3703" s="103" t="s">
        <v>7853</v>
      </c>
      <c r="B3703" s="102">
        <v>45845</v>
      </c>
      <c r="C3703" s="104">
        <f>_xlfn.ISOWEEKNUM(Tabella2[[#This Row],[Date]])</f>
        <v>28</v>
      </c>
      <c r="D3703" s="104" t="s">
        <v>3529</v>
      </c>
      <c r="E3703" s="104" t="s">
        <v>284</v>
      </c>
      <c r="F3703" s="104">
        <v>69</v>
      </c>
      <c r="G3703" s="104" t="s">
        <v>284</v>
      </c>
      <c r="H3703" s="105">
        <v>9</v>
      </c>
      <c r="I3703" s="104"/>
      <c r="J3703" s="104" t="s">
        <v>258</v>
      </c>
      <c r="K3703" s="104" t="s">
        <v>79</v>
      </c>
      <c r="L3703" s="104" t="s">
        <v>299</v>
      </c>
      <c r="M3703" s="104" t="s">
        <v>276</v>
      </c>
      <c r="N3703" s="104"/>
      <c r="O3703" s="108" t="str">
        <f>A1017</f>
        <v>13419</v>
      </c>
      <c r="P3703" s="111" t="s">
        <v>554</v>
      </c>
      <c r="Q3703" s="153" t="s">
        <v>7801</v>
      </c>
      <c r="R3703" s="153" t="s">
        <v>7802</v>
      </c>
      <c r="S3703" s="153">
        <v>4.1666666666666657E-2</v>
      </c>
      <c r="T3703" s="153" t="s">
        <v>7801</v>
      </c>
      <c r="U3703" s="153" t="s">
        <v>7802</v>
      </c>
      <c r="V3703" s="153">
        <f>IF(ISBLANK(T3703),"",Tabella2[[#This Row],[ACT STOP]]-Tabella2[[#This Row],[ACT START]])</f>
        <v>4.1666666666666657E-2</v>
      </c>
      <c r="W3703" s="104" t="s">
        <v>92</v>
      </c>
      <c r="X3703" s="104" t="s">
        <v>91</v>
      </c>
      <c r="Y3703" s="110"/>
      <c r="Z3703" s="106"/>
      <c r="AA3703" s="104"/>
      <c r="AB3703" s="107"/>
      <c r="AC3703" s="72">
        <v>1</v>
      </c>
      <c r="AH3703" s="70"/>
      <c r="AI3703" s="70"/>
      <c r="AJ3703">
        <v>0</v>
      </c>
      <c r="AL3703" s="70"/>
      <c r="BM3703" s="135" t="s">
        <v>7801</v>
      </c>
      <c r="BN3703" s="136" t="s">
        <v>7802</v>
      </c>
      <c r="BO3703" s="101"/>
      <c r="BR3703" s="109" t="str">
        <f t="shared" si="57"/>
        <v>SH-25-3692</v>
      </c>
      <c r="BS3703" s="109" t="s">
        <v>339</v>
      </c>
      <c r="BT3703" t="s">
        <v>92</v>
      </c>
      <c r="BU3703" t="s">
        <v>7854</v>
      </c>
    </row>
    <row r="3704" spans="1:73" ht="31.5" hidden="1" customHeight="1">
      <c r="A3704" s="103" t="s">
        <v>7855</v>
      </c>
      <c r="B3704" s="102">
        <v>45845</v>
      </c>
      <c r="C3704" s="104">
        <f>_xlfn.ISOWEEKNUM(Tabella2[[#This Row],[Date]])</f>
        <v>28</v>
      </c>
      <c r="D3704" s="104" t="s">
        <v>321</v>
      </c>
      <c r="E3704" s="104" t="s">
        <v>284</v>
      </c>
      <c r="F3704" s="104">
        <v>54</v>
      </c>
      <c r="G3704" s="104" t="s">
        <v>257</v>
      </c>
      <c r="H3704" s="105">
        <v>1</v>
      </c>
      <c r="I3704" s="104"/>
      <c r="J3704" s="104" t="s">
        <v>258</v>
      </c>
      <c r="K3704" s="104" t="s">
        <v>83</v>
      </c>
      <c r="L3704" s="104" t="s">
        <v>299</v>
      </c>
      <c r="M3704" s="104" t="s">
        <v>386</v>
      </c>
      <c r="N3704" s="104"/>
      <c r="O3704" s="108" t="str">
        <f>A3705</f>
        <v>16107</v>
      </c>
      <c r="P3704" s="111" t="s">
        <v>387</v>
      </c>
      <c r="Q3704" s="153" t="s">
        <v>7801</v>
      </c>
      <c r="R3704" s="153" t="s">
        <v>7802</v>
      </c>
      <c r="S3704" s="153">
        <v>4.1666666666666657E-2</v>
      </c>
      <c r="T3704" s="153" t="s">
        <v>7801</v>
      </c>
      <c r="U3704" s="153" t="s">
        <v>7802</v>
      </c>
      <c r="V3704" s="153">
        <f>IF(ISBLANK(T3704),"",Tabella2[[#This Row],[ACT STOP]]-Tabella2[[#This Row],[ACT START]])</f>
        <v>4.1666666666666657E-2</v>
      </c>
      <c r="W3704" s="104" t="s">
        <v>92</v>
      </c>
      <c r="X3704" s="104" t="s">
        <v>91</v>
      </c>
      <c r="Y3704" s="110" t="s">
        <v>7856</v>
      </c>
      <c r="Z3704" s="106"/>
      <c r="AA3704" s="104"/>
      <c r="AB3704" s="107"/>
      <c r="AC3704" s="72">
        <v>1</v>
      </c>
      <c r="AH3704" s="70"/>
      <c r="AI3704" s="70"/>
      <c r="AJ3704">
        <v>0</v>
      </c>
      <c r="AL3704" s="70"/>
      <c r="BM3704" s="135" t="s">
        <v>7801</v>
      </c>
      <c r="BN3704" s="136" t="s">
        <v>7802</v>
      </c>
      <c r="BO3704" s="101"/>
      <c r="BR3704" s="109" t="str">
        <f t="shared" si="57"/>
        <v>SH-25-3693</v>
      </c>
      <c r="BS3704" s="109" t="s">
        <v>332</v>
      </c>
      <c r="BT3704" t="s">
        <v>92</v>
      </c>
      <c r="BU3704" t="s">
        <v>7857</v>
      </c>
    </row>
    <row r="3705" spans="1:73" hidden="1">
      <c r="A3705" s="103" t="s">
        <v>7858</v>
      </c>
      <c r="B3705" s="102">
        <v>45845</v>
      </c>
      <c r="C3705" s="104">
        <f>_xlfn.ISOWEEKNUM(Tabella2[[#This Row],[Date]])</f>
        <v>28</v>
      </c>
      <c r="D3705" s="104" t="s">
        <v>321</v>
      </c>
      <c r="E3705" s="104" t="s">
        <v>284</v>
      </c>
      <c r="F3705" s="104">
        <v>52</v>
      </c>
      <c r="G3705" s="104" t="s">
        <v>257</v>
      </c>
      <c r="H3705" s="105">
        <v>12</v>
      </c>
      <c r="I3705" s="104"/>
      <c r="J3705" s="104" t="s">
        <v>258</v>
      </c>
      <c r="K3705" s="104" t="s">
        <v>80</v>
      </c>
      <c r="L3705" s="104" t="s">
        <v>299</v>
      </c>
      <c r="M3705" s="104" t="s">
        <v>386</v>
      </c>
      <c r="N3705" s="104"/>
      <c r="O3705" s="108" t="str">
        <f>A3704</f>
        <v>16106</v>
      </c>
      <c r="P3705" s="111" t="s">
        <v>387</v>
      </c>
      <c r="Q3705" s="153">
        <v>0.22916666666666671</v>
      </c>
      <c r="R3705" s="153">
        <v>0.27083333333333331</v>
      </c>
      <c r="S3705" s="153">
        <v>4.1666666666666657E-2</v>
      </c>
      <c r="T3705" s="153">
        <v>0.22916666666666671</v>
      </c>
      <c r="U3705" s="153">
        <v>0.27083333333333331</v>
      </c>
      <c r="V3705" s="153">
        <f>IF(ISBLANK(T3705),"",Tabella2[[#This Row],[ACT STOP]]-Tabella2[[#This Row],[ACT START]])</f>
        <v>4.1666666666666602E-2</v>
      </c>
      <c r="W3705" s="104" t="s">
        <v>92</v>
      </c>
      <c r="X3705" s="104" t="s">
        <v>91</v>
      </c>
      <c r="Y3705" s="110"/>
      <c r="Z3705" s="106"/>
      <c r="AA3705" s="104"/>
      <c r="AB3705" s="107"/>
      <c r="AC3705" s="72">
        <v>1</v>
      </c>
      <c r="AH3705" s="70"/>
      <c r="AI3705" s="70"/>
      <c r="AJ3705">
        <v>0</v>
      </c>
      <c r="AL3705" s="70"/>
      <c r="BM3705" s="135">
        <v>0.22916666666666671</v>
      </c>
      <c r="BN3705" s="136">
        <v>0.27083333333333331</v>
      </c>
      <c r="BO3705" s="101"/>
      <c r="BR3705" s="109" t="str">
        <f t="shared" si="57"/>
        <v>SH-25-3694</v>
      </c>
      <c r="BS3705" s="109" t="s">
        <v>266</v>
      </c>
      <c r="BT3705" t="s">
        <v>92</v>
      </c>
      <c r="BU3705" t="s">
        <v>7859</v>
      </c>
    </row>
    <row r="3706" spans="1:73" hidden="1">
      <c r="A3706" s="103" t="s">
        <v>7860</v>
      </c>
      <c r="B3706" s="102">
        <v>45845</v>
      </c>
      <c r="C3706" s="104">
        <f>_xlfn.ISOWEEKNUM(Tabella2[[#This Row],[Date]])</f>
        <v>28</v>
      </c>
      <c r="D3706" s="104" t="s">
        <v>763</v>
      </c>
      <c r="E3706" s="104" t="s">
        <v>256</v>
      </c>
      <c r="F3706" s="104">
        <v>66</v>
      </c>
      <c r="G3706" s="104" t="s">
        <v>257</v>
      </c>
      <c r="H3706" s="105">
        <v>13</v>
      </c>
      <c r="I3706" s="104"/>
      <c r="J3706" s="104" t="s">
        <v>258</v>
      </c>
      <c r="K3706" s="104" t="s">
        <v>81</v>
      </c>
      <c r="L3706" s="104" t="s">
        <v>259</v>
      </c>
      <c r="M3706" s="104" t="s">
        <v>276</v>
      </c>
      <c r="N3706" s="104"/>
      <c r="O3706" s="106"/>
      <c r="P3706" s="111" t="s">
        <v>850</v>
      </c>
      <c r="Q3706" s="153" t="s">
        <v>7801</v>
      </c>
      <c r="R3706" s="153" t="s">
        <v>7802</v>
      </c>
      <c r="S3706" s="153">
        <v>4.1666666666666657E-2</v>
      </c>
      <c r="T3706" s="153" t="s">
        <v>7801</v>
      </c>
      <c r="U3706" s="153" t="s">
        <v>7802</v>
      </c>
      <c r="V3706" s="153">
        <f>IF(ISBLANK(T3706),"",Tabella2[[#This Row],[ACT STOP]]-Tabella2[[#This Row],[ACT START]])</f>
        <v>4.1666666666666657E-2</v>
      </c>
      <c r="W3706" s="104" t="s">
        <v>92</v>
      </c>
      <c r="X3706" s="104" t="s">
        <v>91</v>
      </c>
      <c r="Y3706" s="110"/>
      <c r="Z3706" s="106"/>
      <c r="AA3706" s="104"/>
      <c r="AB3706" s="107"/>
      <c r="AC3706" s="72">
        <v>1</v>
      </c>
      <c r="AH3706" s="70"/>
      <c r="AI3706" s="70"/>
      <c r="AJ3706">
        <v>0</v>
      </c>
      <c r="AL3706" s="70"/>
      <c r="BM3706" s="135" t="s">
        <v>7801</v>
      </c>
      <c r="BN3706" s="136" t="s">
        <v>7802</v>
      </c>
      <c r="BO3706" s="101"/>
      <c r="BR3706" s="109" t="str">
        <f t="shared" si="57"/>
        <v>SH-25-3695</v>
      </c>
      <c r="BS3706" s="109" t="s">
        <v>427</v>
      </c>
      <c r="BT3706" t="s">
        <v>92</v>
      </c>
      <c r="BU3706" t="s">
        <v>7861</v>
      </c>
    </row>
    <row r="3707" spans="1:73" hidden="1">
      <c r="A3707" s="103" t="s">
        <v>7862</v>
      </c>
      <c r="B3707" s="102">
        <v>45845</v>
      </c>
      <c r="C3707" s="104">
        <f>_xlfn.ISOWEEKNUM(Tabella2[[#This Row],[Date]])</f>
        <v>28</v>
      </c>
      <c r="D3707" s="104" t="s">
        <v>763</v>
      </c>
      <c r="E3707" s="104" t="s">
        <v>256</v>
      </c>
      <c r="F3707" s="104">
        <v>66</v>
      </c>
      <c r="G3707" s="104" t="s">
        <v>257</v>
      </c>
      <c r="H3707" s="105">
        <v>13</v>
      </c>
      <c r="I3707" s="104"/>
      <c r="J3707" s="104" t="s">
        <v>258</v>
      </c>
      <c r="K3707" s="104" t="s">
        <v>77</v>
      </c>
      <c r="L3707" s="104" t="s">
        <v>259</v>
      </c>
      <c r="M3707" s="104" t="s">
        <v>276</v>
      </c>
      <c r="N3707" s="104"/>
      <c r="O3707" s="106"/>
      <c r="P3707" s="111" t="s">
        <v>855</v>
      </c>
      <c r="Q3707" s="153" t="s">
        <v>525</v>
      </c>
      <c r="R3707" s="153" t="s">
        <v>262</v>
      </c>
      <c r="S3707" s="153">
        <v>4.1666666666666657E-2</v>
      </c>
      <c r="T3707" s="153" t="s">
        <v>525</v>
      </c>
      <c r="U3707" s="153" t="s">
        <v>262</v>
      </c>
      <c r="V3707" s="153">
        <f>IF(ISBLANK(T3707),"",Tabella2[[#This Row],[ACT STOP]]-Tabella2[[#This Row],[ACT START]])</f>
        <v>4.166666666666663E-2</v>
      </c>
      <c r="W3707" s="104" t="s">
        <v>92</v>
      </c>
      <c r="X3707" s="104" t="s">
        <v>91</v>
      </c>
      <c r="Y3707" s="110"/>
      <c r="Z3707" s="106"/>
      <c r="AA3707" s="104"/>
      <c r="AB3707" s="107"/>
      <c r="AC3707" s="72">
        <v>1</v>
      </c>
      <c r="AH3707" s="70"/>
      <c r="AI3707" s="70"/>
      <c r="AJ3707">
        <v>0</v>
      </c>
      <c r="AL3707" s="70"/>
      <c r="BM3707" s="135" t="s">
        <v>525</v>
      </c>
      <c r="BN3707" s="136" t="s">
        <v>262</v>
      </c>
      <c r="BO3707" s="101"/>
      <c r="BR3707" s="109" t="str">
        <f t="shared" si="57"/>
        <v>SH-25-3696</v>
      </c>
      <c r="BS3707" s="109" t="s">
        <v>427</v>
      </c>
      <c r="BT3707" t="s">
        <v>92</v>
      </c>
      <c r="BU3707" t="s">
        <v>7863</v>
      </c>
    </row>
    <row r="3708" spans="1:73" hidden="1">
      <c r="A3708" s="103" t="s">
        <v>7864</v>
      </c>
      <c r="B3708" s="102">
        <v>45845</v>
      </c>
      <c r="C3708" s="104">
        <f>_xlfn.ISOWEEKNUM(Tabella2[[#This Row],[Date]])</f>
        <v>28</v>
      </c>
      <c r="D3708" s="104" t="s">
        <v>3529</v>
      </c>
      <c r="E3708" s="104" t="s">
        <v>284</v>
      </c>
      <c r="F3708" s="104">
        <v>68</v>
      </c>
      <c r="G3708" s="104" t="s">
        <v>284</v>
      </c>
      <c r="H3708" s="105">
        <v>23</v>
      </c>
      <c r="I3708" s="104"/>
      <c r="J3708" s="104" t="s">
        <v>258</v>
      </c>
      <c r="K3708" s="104" t="s">
        <v>79</v>
      </c>
      <c r="L3708" s="104" t="s">
        <v>299</v>
      </c>
      <c r="M3708" s="104" t="s">
        <v>276</v>
      </c>
      <c r="N3708" s="104"/>
      <c r="O3708" s="108" t="str">
        <f>A1018</f>
        <v>13420</v>
      </c>
      <c r="P3708" s="111" t="s">
        <v>554</v>
      </c>
      <c r="Q3708" s="153" t="s">
        <v>285</v>
      </c>
      <c r="R3708" s="153" t="s">
        <v>286</v>
      </c>
      <c r="S3708" s="153">
        <v>4.1666666666666657E-2</v>
      </c>
      <c r="T3708" s="153" t="s">
        <v>285</v>
      </c>
      <c r="U3708" s="153" t="s">
        <v>286</v>
      </c>
      <c r="V3708" s="153">
        <f>IF(ISBLANK(T3708),"",Tabella2[[#This Row],[ACT STOP]]-Tabella2[[#This Row],[ACT START]])</f>
        <v>4.166666666666663E-2</v>
      </c>
      <c r="W3708" s="104" t="s">
        <v>92</v>
      </c>
      <c r="X3708" s="104" t="s">
        <v>91</v>
      </c>
      <c r="Y3708" s="110"/>
      <c r="Z3708" s="106"/>
      <c r="AA3708" s="104"/>
      <c r="AB3708" s="107"/>
      <c r="AC3708" s="72">
        <v>1</v>
      </c>
      <c r="AH3708" s="70"/>
      <c r="AI3708" s="70"/>
      <c r="AJ3708">
        <v>0</v>
      </c>
      <c r="AL3708" s="70"/>
      <c r="BM3708" s="135" t="s">
        <v>285</v>
      </c>
      <c r="BN3708" s="136" t="s">
        <v>286</v>
      </c>
      <c r="BO3708" s="101"/>
      <c r="BR3708" s="109" t="str">
        <f t="shared" si="57"/>
        <v>SH-25-3697</v>
      </c>
      <c r="BS3708" s="109" t="s">
        <v>358</v>
      </c>
      <c r="BT3708" t="s">
        <v>92</v>
      </c>
      <c r="BU3708" t="s">
        <v>7865</v>
      </c>
    </row>
    <row r="3709" spans="1:73" hidden="1">
      <c r="A3709" s="103" t="s">
        <v>7866</v>
      </c>
      <c r="B3709" s="102">
        <v>45845</v>
      </c>
      <c r="C3709" s="104">
        <f>_xlfn.ISOWEEKNUM(Tabella2[[#This Row],[Date]])</f>
        <v>28</v>
      </c>
      <c r="D3709" s="104" t="s">
        <v>558</v>
      </c>
      <c r="E3709" s="104" t="s">
        <v>284</v>
      </c>
      <c r="F3709" s="104">
        <v>61</v>
      </c>
      <c r="G3709" s="104" t="s">
        <v>257</v>
      </c>
      <c r="H3709" s="105">
        <v>2</v>
      </c>
      <c r="I3709" s="104"/>
      <c r="J3709" s="104" t="s">
        <v>258</v>
      </c>
      <c r="K3709" s="104" t="s">
        <v>83</v>
      </c>
      <c r="L3709" s="104" t="s">
        <v>299</v>
      </c>
      <c r="M3709" s="104" t="s">
        <v>906</v>
      </c>
      <c r="N3709" s="104"/>
      <c r="O3709" s="108" t="str">
        <f>A3710</f>
        <v>16112</v>
      </c>
      <c r="P3709" s="111" t="s">
        <v>2397</v>
      </c>
      <c r="Q3709" s="153" t="s">
        <v>285</v>
      </c>
      <c r="R3709" s="153" t="s">
        <v>286</v>
      </c>
      <c r="S3709" s="153">
        <v>4.1666666666666657E-2</v>
      </c>
      <c r="T3709" s="153" t="s">
        <v>285</v>
      </c>
      <c r="U3709" s="153" t="s">
        <v>286</v>
      </c>
      <c r="V3709" s="153">
        <f>IF(ISBLANK(T3709),"",Tabella2[[#This Row],[ACT STOP]]-Tabella2[[#This Row],[ACT START]])</f>
        <v>4.166666666666663E-2</v>
      </c>
      <c r="W3709" s="104" t="s">
        <v>92</v>
      </c>
      <c r="X3709" s="104" t="s">
        <v>91</v>
      </c>
      <c r="Y3709" s="110"/>
      <c r="Z3709" s="106"/>
      <c r="AA3709" s="104"/>
      <c r="AB3709" s="107"/>
      <c r="AC3709" s="72">
        <v>1</v>
      </c>
      <c r="AH3709" s="70"/>
      <c r="AI3709" s="70"/>
      <c r="AJ3709">
        <v>0</v>
      </c>
      <c r="AL3709" s="70"/>
      <c r="BM3709" s="135" t="s">
        <v>285</v>
      </c>
      <c r="BN3709" s="136" t="s">
        <v>286</v>
      </c>
      <c r="BO3709" s="101"/>
      <c r="BR3709" s="109" t="str">
        <f t="shared" si="57"/>
        <v>SH-25-3698</v>
      </c>
      <c r="BS3709" s="109" t="s">
        <v>368</v>
      </c>
      <c r="BT3709" t="s">
        <v>92</v>
      </c>
      <c r="BU3709" t="s">
        <v>7867</v>
      </c>
    </row>
    <row r="3710" spans="1:73" hidden="1">
      <c r="A3710" s="103" t="s">
        <v>7868</v>
      </c>
      <c r="B3710" s="102">
        <v>45845</v>
      </c>
      <c r="C3710" s="104">
        <f>_xlfn.ISOWEEKNUM(Tabella2[[#This Row],[Date]])</f>
        <v>28</v>
      </c>
      <c r="D3710" s="104" t="s">
        <v>558</v>
      </c>
      <c r="E3710" s="104" t="s">
        <v>284</v>
      </c>
      <c r="F3710" s="104">
        <v>59</v>
      </c>
      <c r="G3710" s="104" t="s">
        <v>257</v>
      </c>
      <c r="H3710" s="105">
        <v>17</v>
      </c>
      <c r="I3710" s="104"/>
      <c r="J3710" s="104" t="s">
        <v>258</v>
      </c>
      <c r="K3710" s="104" t="s">
        <v>80</v>
      </c>
      <c r="L3710" s="104" t="s">
        <v>299</v>
      </c>
      <c r="M3710" s="104" t="s">
        <v>906</v>
      </c>
      <c r="N3710" s="104"/>
      <c r="O3710" s="108" t="str">
        <f>A3709</f>
        <v>16111</v>
      </c>
      <c r="P3710" s="111" t="s">
        <v>2397</v>
      </c>
      <c r="Q3710" s="153">
        <v>0.29166666666666669</v>
      </c>
      <c r="R3710" s="153">
        <v>0.33333333333333331</v>
      </c>
      <c r="S3710" s="153">
        <v>4.1666666666666657E-2</v>
      </c>
      <c r="T3710" s="153" t="s">
        <v>285</v>
      </c>
      <c r="U3710" s="153" t="s">
        <v>286</v>
      </c>
      <c r="V3710" s="153">
        <f>IF(ISBLANK(T3710),"",Tabella2[[#This Row],[ACT STOP]]-Tabella2[[#This Row],[ACT START]])</f>
        <v>4.166666666666663E-2</v>
      </c>
      <c r="W3710" s="104" t="s">
        <v>92</v>
      </c>
      <c r="X3710" s="104" t="s">
        <v>91</v>
      </c>
      <c r="Y3710" s="110"/>
      <c r="Z3710" s="106"/>
      <c r="AA3710" s="104"/>
      <c r="AB3710" s="107"/>
      <c r="AC3710" s="72">
        <v>1</v>
      </c>
      <c r="AH3710" s="70"/>
      <c r="AI3710" s="70"/>
      <c r="AJ3710">
        <v>0</v>
      </c>
      <c r="AL3710" s="70"/>
      <c r="BM3710" s="135" t="s">
        <v>285</v>
      </c>
      <c r="BN3710" s="136" t="s">
        <v>286</v>
      </c>
      <c r="BO3710" s="101"/>
      <c r="BR3710" s="109" t="str">
        <f t="shared" si="57"/>
        <v>SH-25-3699</v>
      </c>
      <c r="BS3710" s="109" t="s">
        <v>393</v>
      </c>
      <c r="BT3710" t="s">
        <v>92</v>
      </c>
      <c r="BU3710" t="s">
        <v>7869</v>
      </c>
    </row>
    <row r="3711" spans="1:73" hidden="1">
      <c r="A3711" s="103" t="s">
        <v>7870</v>
      </c>
      <c r="B3711" s="102">
        <v>45845</v>
      </c>
      <c r="C3711" s="104">
        <f>_xlfn.ISOWEEKNUM(Tabella2[[#This Row],[Date]])</f>
        <v>28</v>
      </c>
      <c r="D3711" s="104" t="s">
        <v>255</v>
      </c>
      <c r="E3711" s="104" t="s">
        <v>256</v>
      </c>
      <c r="F3711" s="104">
        <v>40</v>
      </c>
      <c r="G3711" s="104" t="s">
        <v>257</v>
      </c>
      <c r="H3711" s="105">
        <v>5</v>
      </c>
      <c r="I3711" s="104" t="s">
        <v>258</v>
      </c>
      <c r="J3711" s="104"/>
      <c r="K3711" s="104" t="s">
        <v>81</v>
      </c>
      <c r="L3711" s="104" t="s">
        <v>259</v>
      </c>
      <c r="M3711" s="104" t="s">
        <v>276</v>
      </c>
      <c r="N3711" s="104"/>
      <c r="O3711" s="106"/>
      <c r="P3711" s="111" t="s">
        <v>850</v>
      </c>
      <c r="Q3711" s="153" t="s">
        <v>285</v>
      </c>
      <c r="R3711" s="153" t="s">
        <v>286</v>
      </c>
      <c r="S3711" s="153">
        <v>4.1666666666666657E-2</v>
      </c>
      <c r="T3711" s="153" t="s">
        <v>285</v>
      </c>
      <c r="U3711" s="153" t="s">
        <v>286</v>
      </c>
      <c r="V3711" s="153">
        <f>IF(ISBLANK(T3711),"",Tabella2[[#This Row],[ACT STOP]]-Tabella2[[#This Row],[ACT START]])</f>
        <v>4.166666666666663E-2</v>
      </c>
      <c r="W3711" s="104" t="s">
        <v>92</v>
      </c>
      <c r="X3711" s="104" t="s">
        <v>91</v>
      </c>
      <c r="Y3711" s="110"/>
      <c r="Z3711" s="106"/>
      <c r="AA3711" s="104"/>
      <c r="AB3711" s="107"/>
      <c r="AC3711" s="72">
        <v>1</v>
      </c>
      <c r="AH3711" s="70"/>
      <c r="AI3711" s="70"/>
      <c r="AJ3711">
        <v>0</v>
      </c>
      <c r="AL3711" s="70"/>
      <c r="BM3711" s="135" t="s">
        <v>285</v>
      </c>
      <c r="BN3711" s="136" t="s">
        <v>286</v>
      </c>
      <c r="BO3711" s="101"/>
      <c r="BR3711" s="109" t="str">
        <f t="shared" si="57"/>
        <v>SH-25-3700</v>
      </c>
      <c r="BS3711" s="109" t="s">
        <v>416</v>
      </c>
      <c r="BT3711" t="s">
        <v>92</v>
      </c>
      <c r="BU3711" t="s">
        <v>7871</v>
      </c>
    </row>
    <row r="3712" spans="1:73" hidden="1">
      <c r="A3712" s="103" t="s">
        <v>7872</v>
      </c>
      <c r="B3712" s="102">
        <v>45845</v>
      </c>
      <c r="C3712" s="104">
        <f>_xlfn.ISOWEEKNUM(Tabella2[[#This Row],[Date]])</f>
        <v>28</v>
      </c>
      <c r="D3712" s="104" t="s">
        <v>348</v>
      </c>
      <c r="E3712" s="104" t="s">
        <v>284</v>
      </c>
      <c r="F3712" s="104">
        <v>55</v>
      </c>
      <c r="G3712" s="104" t="s">
        <v>257</v>
      </c>
      <c r="H3712" s="105">
        <v>9</v>
      </c>
      <c r="I3712" s="104"/>
      <c r="J3712" s="104" t="s">
        <v>258</v>
      </c>
      <c r="K3712" s="104" t="s">
        <v>77</v>
      </c>
      <c r="L3712" s="104" t="s">
        <v>259</v>
      </c>
      <c r="M3712" s="104" t="s">
        <v>269</v>
      </c>
      <c r="N3712" s="104"/>
      <c r="O3712" s="106"/>
      <c r="P3712" s="111" t="s">
        <v>607</v>
      </c>
      <c r="Q3712" s="153" t="s">
        <v>498</v>
      </c>
      <c r="R3712" s="153" t="s">
        <v>499</v>
      </c>
      <c r="S3712" s="153">
        <v>4.1666666666666657E-2</v>
      </c>
      <c r="T3712" s="153">
        <v>0.41666666666666669</v>
      </c>
      <c r="U3712" s="153">
        <v>0.45833333333333331</v>
      </c>
      <c r="V3712" s="153">
        <f>IF(ISBLANK(T3712),"",Tabella2[[#This Row],[ACT STOP]]-Tabella2[[#This Row],[ACT START]])</f>
        <v>4.166666666666663E-2</v>
      </c>
      <c r="W3712" s="104" t="s">
        <v>92</v>
      </c>
      <c r="X3712" s="104" t="s">
        <v>91</v>
      </c>
      <c r="Y3712" s="110" t="s">
        <v>7873</v>
      </c>
      <c r="Z3712" s="106"/>
      <c r="AA3712" s="104"/>
      <c r="AB3712" s="107"/>
      <c r="AC3712" s="72">
        <v>1</v>
      </c>
      <c r="AH3712" s="70"/>
      <c r="AI3712" s="70"/>
      <c r="AJ3712">
        <v>0</v>
      </c>
      <c r="AL3712" s="70"/>
      <c r="BM3712" s="135">
        <v>0.41666666666666669</v>
      </c>
      <c r="BN3712" s="136">
        <v>0.45833333333333331</v>
      </c>
      <c r="BO3712" s="101"/>
      <c r="BR3712" s="109" t="str">
        <f t="shared" si="57"/>
        <v>SH-25-3701</v>
      </c>
      <c r="BS3712" s="109" t="s">
        <v>318</v>
      </c>
      <c r="BT3712" t="s">
        <v>92</v>
      </c>
      <c r="BU3712" t="s">
        <v>7874</v>
      </c>
    </row>
    <row r="3713" spans="1:73" hidden="1">
      <c r="A3713" s="103" t="s">
        <v>7875</v>
      </c>
      <c r="B3713" s="102">
        <v>45845</v>
      </c>
      <c r="C3713" s="104">
        <f>_xlfn.ISOWEEKNUM(Tabella2[[#This Row],[Date]])</f>
        <v>28</v>
      </c>
      <c r="D3713" s="104" t="s">
        <v>509</v>
      </c>
      <c r="E3713" s="104" t="s">
        <v>284</v>
      </c>
      <c r="F3713" s="104">
        <v>70</v>
      </c>
      <c r="G3713" s="104" t="s">
        <v>257</v>
      </c>
      <c r="H3713" s="105">
        <v>14</v>
      </c>
      <c r="I3713" s="104"/>
      <c r="J3713" s="104" t="s">
        <v>258</v>
      </c>
      <c r="K3713" s="104" t="s">
        <v>79</v>
      </c>
      <c r="L3713" s="104" t="s">
        <v>299</v>
      </c>
      <c r="M3713" s="104" t="s">
        <v>276</v>
      </c>
      <c r="N3713" s="104"/>
      <c r="O3713" s="108" t="str">
        <f>A1019</f>
        <v>13421</v>
      </c>
      <c r="P3713" s="111" t="s">
        <v>2593</v>
      </c>
      <c r="Q3713" s="153" t="s">
        <v>525</v>
      </c>
      <c r="R3713" s="153" t="s">
        <v>262</v>
      </c>
      <c r="S3713" s="153">
        <v>4.1666666666666657E-2</v>
      </c>
      <c r="T3713" s="153" t="s">
        <v>525</v>
      </c>
      <c r="U3713" s="153" t="s">
        <v>262</v>
      </c>
      <c r="V3713" s="153">
        <f>IF(ISBLANK(T3713),"",Tabella2[[#This Row],[ACT STOP]]-Tabella2[[#This Row],[ACT START]])</f>
        <v>4.166666666666663E-2</v>
      </c>
      <c r="W3713" s="104" t="s">
        <v>92</v>
      </c>
      <c r="X3713" s="104" t="s">
        <v>91</v>
      </c>
      <c r="Y3713" s="110"/>
      <c r="Z3713" s="106"/>
      <c r="AA3713" s="104"/>
      <c r="AB3713" s="107"/>
      <c r="AC3713" s="72">
        <v>1</v>
      </c>
      <c r="AH3713" s="70"/>
      <c r="AI3713" s="70"/>
      <c r="AJ3713">
        <v>0</v>
      </c>
      <c r="AL3713" s="70"/>
      <c r="BM3713" s="135" t="s">
        <v>525</v>
      </c>
      <c r="BN3713" s="136" t="s">
        <v>262</v>
      </c>
      <c r="BO3713" s="101"/>
      <c r="BR3713" s="109" t="str">
        <f t="shared" si="57"/>
        <v>SH-25-3702</v>
      </c>
      <c r="BS3713" s="109" t="s">
        <v>372</v>
      </c>
      <c r="BT3713" t="s">
        <v>92</v>
      </c>
      <c r="BU3713" t="s">
        <v>7876</v>
      </c>
    </row>
    <row r="3714" spans="1:73" hidden="1">
      <c r="A3714" s="103" t="s">
        <v>7877</v>
      </c>
      <c r="B3714" s="102">
        <v>45845</v>
      </c>
      <c r="C3714" s="104">
        <f>_xlfn.ISOWEEKNUM(Tabella2[[#This Row],[Date]])</f>
        <v>28</v>
      </c>
      <c r="D3714" s="104" t="s">
        <v>509</v>
      </c>
      <c r="E3714" s="104" t="s">
        <v>284</v>
      </c>
      <c r="F3714" s="104">
        <v>71</v>
      </c>
      <c r="G3714" s="104" t="s">
        <v>284</v>
      </c>
      <c r="H3714" s="105">
        <v>9</v>
      </c>
      <c r="I3714" s="104"/>
      <c r="J3714" s="104" t="s">
        <v>258</v>
      </c>
      <c r="K3714" s="104" t="s">
        <v>83</v>
      </c>
      <c r="L3714" s="104" t="s">
        <v>299</v>
      </c>
      <c r="M3714" s="104" t="s">
        <v>276</v>
      </c>
      <c r="N3714" s="104"/>
      <c r="O3714" s="108" t="str">
        <f>A1020</f>
        <v>13422</v>
      </c>
      <c r="P3714" s="111" t="s">
        <v>2593</v>
      </c>
      <c r="Q3714" s="153" t="s">
        <v>525</v>
      </c>
      <c r="R3714" s="153" t="s">
        <v>262</v>
      </c>
      <c r="S3714" s="153">
        <v>4.1666666666666657E-2</v>
      </c>
      <c r="T3714" s="153" t="s">
        <v>525</v>
      </c>
      <c r="U3714" s="153" t="s">
        <v>262</v>
      </c>
      <c r="V3714" s="153">
        <f>IF(ISBLANK(T3714),"",Tabella2[[#This Row],[ACT STOP]]-Tabella2[[#This Row],[ACT START]])</f>
        <v>4.166666666666663E-2</v>
      </c>
      <c r="W3714" s="104" t="s">
        <v>92</v>
      </c>
      <c r="X3714" s="104" t="s">
        <v>91</v>
      </c>
      <c r="Y3714" s="110"/>
      <c r="Z3714" s="106"/>
      <c r="AA3714" s="104"/>
      <c r="AB3714" s="107"/>
      <c r="AC3714" s="72">
        <v>1</v>
      </c>
      <c r="AH3714" s="70"/>
      <c r="AI3714" s="70"/>
      <c r="AJ3714">
        <v>0</v>
      </c>
      <c r="AL3714" s="70"/>
      <c r="BM3714" s="135" t="s">
        <v>525</v>
      </c>
      <c r="BN3714" s="136" t="s">
        <v>262</v>
      </c>
      <c r="BO3714" s="101"/>
      <c r="BR3714" s="109" t="str">
        <f t="shared" si="57"/>
        <v>SH-25-3703</v>
      </c>
      <c r="BS3714" s="109" t="s">
        <v>339</v>
      </c>
      <c r="BT3714" t="s">
        <v>92</v>
      </c>
      <c r="BU3714" t="s">
        <v>7878</v>
      </c>
    </row>
    <row r="3715" spans="1:73" hidden="1">
      <c r="A3715" s="103" t="s">
        <v>7879</v>
      </c>
      <c r="B3715" s="102">
        <v>45845</v>
      </c>
      <c r="C3715" s="104">
        <f>_xlfn.ISOWEEKNUM(Tabella2[[#This Row],[Date]])</f>
        <v>28</v>
      </c>
      <c r="D3715" s="104" t="s">
        <v>763</v>
      </c>
      <c r="E3715" s="104" t="s">
        <v>256</v>
      </c>
      <c r="F3715" s="104">
        <v>63</v>
      </c>
      <c r="G3715" s="104" t="s">
        <v>257</v>
      </c>
      <c r="H3715" s="105">
        <v>10</v>
      </c>
      <c r="I3715" s="104"/>
      <c r="J3715" s="104" t="s">
        <v>258</v>
      </c>
      <c r="K3715" s="104" t="s">
        <v>81</v>
      </c>
      <c r="L3715" s="104" t="s">
        <v>259</v>
      </c>
      <c r="M3715" s="104" t="s">
        <v>276</v>
      </c>
      <c r="N3715" s="104"/>
      <c r="O3715" s="106"/>
      <c r="P3715" s="111" t="s">
        <v>855</v>
      </c>
      <c r="Q3715" s="153" t="s">
        <v>525</v>
      </c>
      <c r="R3715" s="153" t="s">
        <v>262</v>
      </c>
      <c r="S3715" s="153">
        <v>4.1666666666666657E-2</v>
      </c>
      <c r="T3715" s="153" t="s">
        <v>525</v>
      </c>
      <c r="U3715" s="153" t="s">
        <v>262</v>
      </c>
      <c r="V3715" s="153">
        <f>IF(ISBLANK(T3715),"",Tabella2[[#This Row],[ACT STOP]]-Tabella2[[#This Row],[ACT START]])</f>
        <v>4.166666666666663E-2</v>
      </c>
      <c r="W3715" s="104" t="s">
        <v>92</v>
      </c>
      <c r="X3715" s="104" t="s">
        <v>91</v>
      </c>
      <c r="Y3715" s="110"/>
      <c r="Z3715" s="106"/>
      <c r="AA3715" s="104"/>
      <c r="AB3715" s="107"/>
      <c r="AC3715" s="72">
        <v>1</v>
      </c>
      <c r="AH3715" s="70"/>
      <c r="AI3715" s="70"/>
      <c r="AJ3715">
        <v>0</v>
      </c>
      <c r="AL3715" s="70"/>
      <c r="BM3715" s="135" t="s">
        <v>525</v>
      </c>
      <c r="BN3715" s="136" t="s">
        <v>262</v>
      </c>
      <c r="BO3715" s="101"/>
      <c r="BR3715" s="109" t="str">
        <f t="shared" si="57"/>
        <v>SH-25-3704</v>
      </c>
      <c r="BS3715" s="109" t="s">
        <v>552</v>
      </c>
      <c r="BT3715" t="s">
        <v>92</v>
      </c>
      <c r="BU3715" t="s">
        <v>7880</v>
      </c>
    </row>
    <row r="3716" spans="1:73" hidden="1">
      <c r="A3716" s="103" t="s">
        <v>7881</v>
      </c>
      <c r="B3716" s="102">
        <v>45845</v>
      </c>
      <c r="C3716" s="104">
        <f>_xlfn.ISOWEEKNUM(Tabella2[[#This Row],[Date]])</f>
        <v>28</v>
      </c>
      <c r="D3716" s="104" t="s">
        <v>348</v>
      </c>
      <c r="E3716" s="104" t="s">
        <v>284</v>
      </c>
      <c r="F3716" s="104">
        <v>57</v>
      </c>
      <c r="G3716" s="104" t="s">
        <v>257</v>
      </c>
      <c r="H3716" s="105">
        <v>14</v>
      </c>
      <c r="I3716" s="104"/>
      <c r="J3716" s="104" t="s">
        <v>258</v>
      </c>
      <c r="K3716" s="104" t="s">
        <v>77</v>
      </c>
      <c r="L3716" s="104" t="s">
        <v>259</v>
      </c>
      <c r="M3716" s="104" t="s">
        <v>269</v>
      </c>
      <c r="N3716" s="104"/>
      <c r="O3716" s="106"/>
      <c r="P3716" s="111" t="s">
        <v>607</v>
      </c>
      <c r="Q3716" s="153" t="s">
        <v>504</v>
      </c>
      <c r="R3716" s="153" t="s">
        <v>271</v>
      </c>
      <c r="S3716" s="153">
        <v>4.1666666666666657E-2</v>
      </c>
      <c r="T3716" s="153" t="s">
        <v>504</v>
      </c>
      <c r="U3716" s="153" t="s">
        <v>271</v>
      </c>
      <c r="V3716" s="153">
        <f>IF(ISBLANK(T3716),"",Tabella2[[#This Row],[ACT STOP]]-Tabella2[[#This Row],[ACT START]])</f>
        <v>4.1666666666666685E-2</v>
      </c>
      <c r="W3716" s="104" t="s">
        <v>92</v>
      </c>
      <c r="X3716" s="104" t="s">
        <v>91</v>
      </c>
      <c r="Y3716" s="110"/>
      <c r="Z3716" s="106"/>
      <c r="AA3716" s="104"/>
      <c r="AB3716" s="107"/>
      <c r="AC3716" s="72">
        <v>1</v>
      </c>
      <c r="AH3716" s="70"/>
      <c r="AI3716" s="70"/>
      <c r="AJ3716">
        <v>0</v>
      </c>
      <c r="AL3716" s="70"/>
      <c r="BM3716" s="135" t="s">
        <v>504</v>
      </c>
      <c r="BN3716" s="136" t="s">
        <v>271</v>
      </c>
      <c r="BO3716" s="101"/>
      <c r="BR3716" s="109" t="str">
        <f t="shared" si="57"/>
        <v>SH-25-3705</v>
      </c>
      <c r="BS3716" s="109" t="s">
        <v>372</v>
      </c>
      <c r="BT3716" t="s">
        <v>92</v>
      </c>
      <c r="BU3716" t="s">
        <v>7882</v>
      </c>
    </row>
    <row r="3717" spans="1:73" hidden="1">
      <c r="A3717" s="103" t="s">
        <v>7883</v>
      </c>
      <c r="B3717" s="102">
        <v>45845</v>
      </c>
      <c r="C3717" s="104">
        <f>_xlfn.ISOWEEKNUM(Tabella2[[#This Row],[Date]])</f>
        <v>28</v>
      </c>
      <c r="D3717" s="104" t="s">
        <v>3529</v>
      </c>
      <c r="E3717" s="104" t="s">
        <v>284</v>
      </c>
      <c r="F3717" s="104">
        <v>69</v>
      </c>
      <c r="G3717" s="104" t="s">
        <v>284</v>
      </c>
      <c r="H3717" s="105">
        <v>22</v>
      </c>
      <c r="I3717" s="104"/>
      <c r="J3717" s="104" t="s">
        <v>258</v>
      </c>
      <c r="K3717" s="104" t="s">
        <v>79</v>
      </c>
      <c r="L3717" s="104" t="s">
        <v>299</v>
      </c>
      <c r="M3717" s="104" t="s">
        <v>276</v>
      </c>
      <c r="N3717" s="104"/>
      <c r="O3717" s="108" t="str">
        <f>A1021</f>
        <v>13423</v>
      </c>
      <c r="P3717" s="111" t="s">
        <v>306</v>
      </c>
      <c r="Q3717" s="153" t="s">
        <v>498</v>
      </c>
      <c r="R3717" s="153" t="s">
        <v>499</v>
      </c>
      <c r="S3717" s="153">
        <v>4.1666666666666657E-2</v>
      </c>
      <c r="T3717" s="153">
        <v>0.41319444444444442</v>
      </c>
      <c r="U3717" s="153">
        <v>0.44791666666666669</v>
      </c>
      <c r="V3717" s="153">
        <f>IF(ISBLANK(T3717),"",Tabella2[[#This Row],[ACT STOP]]-Tabella2[[#This Row],[ACT START]])</f>
        <v>3.4722222222222265E-2</v>
      </c>
      <c r="W3717" s="104" t="s">
        <v>92</v>
      </c>
      <c r="X3717" s="104" t="s">
        <v>91</v>
      </c>
      <c r="Y3717" s="110"/>
      <c r="Z3717" s="106"/>
      <c r="AA3717" s="104"/>
      <c r="AB3717" s="107"/>
      <c r="AC3717" s="72">
        <v>1</v>
      </c>
      <c r="AH3717" s="70"/>
      <c r="AI3717" s="70"/>
      <c r="AJ3717">
        <v>0</v>
      </c>
      <c r="AL3717" s="70"/>
      <c r="BM3717" s="135">
        <v>0.41319444444444442</v>
      </c>
      <c r="BN3717" s="136">
        <v>0.44791666666666669</v>
      </c>
      <c r="BO3717" s="101"/>
      <c r="BR3717" s="109" t="str">
        <f t="shared" si="57"/>
        <v>SH-25-3706</v>
      </c>
      <c r="BS3717" s="109" t="s">
        <v>295</v>
      </c>
      <c r="BT3717" t="s">
        <v>92</v>
      </c>
      <c r="BU3717" t="s">
        <v>7884</v>
      </c>
    </row>
    <row r="3718" spans="1:73" hidden="1">
      <c r="A3718" s="103" t="s">
        <v>7885</v>
      </c>
      <c r="B3718" s="102">
        <v>45845</v>
      </c>
      <c r="C3718" s="104">
        <f>_xlfn.ISOWEEKNUM(Tabella2[[#This Row],[Date]])</f>
        <v>28</v>
      </c>
      <c r="D3718" s="104" t="s">
        <v>421</v>
      </c>
      <c r="E3718" s="104" t="s">
        <v>327</v>
      </c>
      <c r="F3718" s="104">
        <v>73</v>
      </c>
      <c r="G3718" s="104" t="s">
        <v>257</v>
      </c>
      <c r="H3718" s="105">
        <v>2</v>
      </c>
      <c r="I3718" s="104" t="s">
        <v>258</v>
      </c>
      <c r="J3718" s="104"/>
      <c r="K3718" s="104" t="s">
        <v>83</v>
      </c>
      <c r="L3718" s="104" t="s">
        <v>259</v>
      </c>
      <c r="M3718" s="104" t="s">
        <v>386</v>
      </c>
      <c r="N3718" s="104"/>
      <c r="O3718" s="106"/>
      <c r="P3718" s="111" t="s">
        <v>4392</v>
      </c>
      <c r="Q3718" s="153" t="s">
        <v>498</v>
      </c>
      <c r="R3718" s="153" t="s">
        <v>499</v>
      </c>
      <c r="S3718" s="153">
        <v>4.1666666666666657E-2</v>
      </c>
      <c r="T3718" s="153" t="s">
        <v>498</v>
      </c>
      <c r="U3718" s="153" t="s">
        <v>499</v>
      </c>
      <c r="V3718" s="153">
        <f>IF(ISBLANK(T3718),"",Tabella2[[#This Row],[ACT STOP]]-Tabella2[[#This Row],[ACT START]])</f>
        <v>4.166666666666663E-2</v>
      </c>
      <c r="W3718" s="104" t="s">
        <v>92</v>
      </c>
      <c r="X3718" s="104" t="s">
        <v>91</v>
      </c>
      <c r="Y3718" s="110"/>
      <c r="Z3718" s="106"/>
      <c r="AA3718" s="104"/>
      <c r="AB3718" s="107"/>
      <c r="AC3718" s="72">
        <v>1</v>
      </c>
      <c r="AH3718" s="70"/>
      <c r="AI3718" s="70"/>
      <c r="AJ3718">
        <v>0</v>
      </c>
      <c r="AL3718" s="70"/>
      <c r="BM3718" s="135" t="s">
        <v>498</v>
      </c>
      <c r="BN3718" s="136" t="s">
        <v>499</v>
      </c>
      <c r="BO3718" s="101"/>
      <c r="BR3718" s="109" t="str">
        <f t="shared" si="57"/>
        <v>SH-25-3707</v>
      </c>
      <c r="BS3718" s="109" t="s">
        <v>368</v>
      </c>
      <c r="BT3718" t="s">
        <v>92</v>
      </c>
      <c r="BU3718" t="s">
        <v>7886</v>
      </c>
    </row>
    <row r="3719" spans="1:73" hidden="1">
      <c r="A3719" s="103" t="s">
        <v>7887</v>
      </c>
      <c r="B3719" s="102">
        <v>45845</v>
      </c>
      <c r="C3719" s="104">
        <f>_xlfn.ISOWEEKNUM(Tabella2[[#This Row],[Date]])</f>
        <v>28</v>
      </c>
      <c r="D3719" s="104" t="s">
        <v>421</v>
      </c>
      <c r="E3719" s="104" t="s">
        <v>327</v>
      </c>
      <c r="F3719" s="104">
        <v>71</v>
      </c>
      <c r="G3719" s="104" t="s">
        <v>284</v>
      </c>
      <c r="H3719" s="105">
        <v>23</v>
      </c>
      <c r="I3719" s="104" t="s">
        <v>258</v>
      </c>
      <c r="J3719" s="104"/>
      <c r="K3719" s="104" t="s">
        <v>80</v>
      </c>
      <c r="L3719" s="104" t="s">
        <v>259</v>
      </c>
      <c r="M3719" s="104" t="s">
        <v>386</v>
      </c>
      <c r="N3719" s="104"/>
      <c r="O3719" s="106"/>
      <c r="P3719" s="111" t="s">
        <v>561</v>
      </c>
      <c r="Q3719" s="153" t="s">
        <v>498</v>
      </c>
      <c r="R3719" s="153" t="s">
        <v>499</v>
      </c>
      <c r="S3719" s="153">
        <v>4.1666666666666657E-2</v>
      </c>
      <c r="T3719" s="153" t="s">
        <v>498</v>
      </c>
      <c r="U3719" s="153" t="s">
        <v>499</v>
      </c>
      <c r="V3719" s="153">
        <f>IF(ISBLANK(T3719),"",Tabella2[[#This Row],[ACT STOP]]-Tabella2[[#This Row],[ACT START]])</f>
        <v>4.166666666666663E-2</v>
      </c>
      <c r="W3719" s="104" t="s">
        <v>92</v>
      </c>
      <c r="X3719" s="104" t="s">
        <v>91</v>
      </c>
      <c r="Y3719" s="110"/>
      <c r="Z3719" s="106"/>
      <c r="AA3719" s="104"/>
      <c r="AB3719" s="107"/>
      <c r="AC3719" s="72">
        <v>1</v>
      </c>
      <c r="AH3719" s="70"/>
      <c r="AI3719" s="70"/>
      <c r="AJ3719">
        <v>0</v>
      </c>
      <c r="AL3719" s="70"/>
      <c r="BM3719" s="135" t="s">
        <v>498</v>
      </c>
      <c r="BN3719" s="136" t="s">
        <v>499</v>
      </c>
      <c r="BO3719" s="101"/>
      <c r="BR3719" s="109" t="str">
        <f t="shared" si="57"/>
        <v>SH-25-3708</v>
      </c>
      <c r="BS3719" s="109" t="s">
        <v>358</v>
      </c>
      <c r="BT3719" t="s">
        <v>92</v>
      </c>
      <c r="BU3719" t="s">
        <v>7888</v>
      </c>
    </row>
    <row r="3720" spans="1:73" hidden="1">
      <c r="A3720" s="103" t="s">
        <v>7889</v>
      </c>
      <c r="B3720" s="102">
        <v>45845</v>
      </c>
      <c r="C3720" s="104">
        <f>_xlfn.ISOWEEKNUM(Tabella2[[#This Row],[Date]])</f>
        <v>28</v>
      </c>
      <c r="D3720" s="104" t="s">
        <v>751</v>
      </c>
      <c r="E3720" s="104" t="s">
        <v>256</v>
      </c>
      <c r="F3720" s="104">
        <v>76</v>
      </c>
      <c r="G3720" s="104" t="s">
        <v>257</v>
      </c>
      <c r="H3720" s="105">
        <v>5</v>
      </c>
      <c r="I3720" s="104" t="s">
        <v>258</v>
      </c>
      <c r="J3720" s="104"/>
      <c r="K3720" s="104" t="s">
        <v>81</v>
      </c>
      <c r="L3720" s="104" t="s">
        <v>259</v>
      </c>
      <c r="M3720" s="104" t="s">
        <v>276</v>
      </c>
      <c r="N3720" s="104"/>
      <c r="O3720" s="106"/>
      <c r="P3720" s="111" t="s">
        <v>850</v>
      </c>
      <c r="Q3720" s="153" t="s">
        <v>498</v>
      </c>
      <c r="R3720" s="153" t="s">
        <v>499</v>
      </c>
      <c r="S3720" s="153">
        <v>4.1666666666666657E-2</v>
      </c>
      <c r="T3720" s="153" t="s">
        <v>498</v>
      </c>
      <c r="U3720" s="153" t="s">
        <v>499</v>
      </c>
      <c r="V3720" s="153">
        <f>IF(ISBLANK(T3720),"",Tabella2[[#This Row],[ACT STOP]]-Tabella2[[#This Row],[ACT START]])</f>
        <v>4.166666666666663E-2</v>
      </c>
      <c r="W3720" s="104" t="s">
        <v>92</v>
      </c>
      <c r="X3720" s="104" t="s">
        <v>91</v>
      </c>
      <c r="Y3720" s="110"/>
      <c r="Z3720" s="106"/>
      <c r="AA3720" s="104"/>
      <c r="AB3720" s="107"/>
      <c r="AC3720" s="72">
        <v>1</v>
      </c>
      <c r="AH3720" s="70"/>
      <c r="AI3720" s="70"/>
      <c r="AJ3720">
        <v>0</v>
      </c>
      <c r="AL3720" s="70"/>
      <c r="BM3720" s="135" t="s">
        <v>498</v>
      </c>
      <c r="BN3720" s="136" t="s">
        <v>499</v>
      </c>
      <c r="BO3720" s="101"/>
      <c r="BR3720" s="109" t="str">
        <f t="shared" si="57"/>
        <v>SH-25-3709</v>
      </c>
      <c r="BS3720" s="109" t="s">
        <v>416</v>
      </c>
      <c r="BT3720" t="s">
        <v>92</v>
      </c>
      <c r="BU3720" t="s">
        <v>7890</v>
      </c>
    </row>
    <row r="3721" spans="1:73" hidden="1">
      <c r="A3721" s="103" t="s">
        <v>7891</v>
      </c>
      <c r="B3721" s="102">
        <v>45845</v>
      </c>
      <c r="C3721" s="104">
        <f>_xlfn.ISOWEEKNUM(Tabella2[[#This Row],[Date]])</f>
        <v>28</v>
      </c>
      <c r="D3721" s="104" t="s">
        <v>763</v>
      </c>
      <c r="E3721" s="104" t="s">
        <v>256</v>
      </c>
      <c r="F3721" s="104">
        <v>63</v>
      </c>
      <c r="G3721" s="104" t="s">
        <v>257</v>
      </c>
      <c r="H3721" s="105">
        <v>5</v>
      </c>
      <c r="I3721" s="104"/>
      <c r="J3721" s="104" t="s">
        <v>258</v>
      </c>
      <c r="K3721" s="104" t="s">
        <v>77</v>
      </c>
      <c r="L3721" s="104" t="s">
        <v>259</v>
      </c>
      <c r="M3721" s="104" t="s">
        <v>276</v>
      </c>
      <c r="N3721" s="104"/>
      <c r="O3721" s="106"/>
      <c r="P3721" s="111" t="s">
        <v>510</v>
      </c>
      <c r="Q3721" s="153" t="s">
        <v>549</v>
      </c>
      <c r="R3721" s="153" t="s">
        <v>550</v>
      </c>
      <c r="S3721" s="153">
        <v>4.1666666666666657E-2</v>
      </c>
      <c r="T3721" s="153">
        <v>0.54166666666666663</v>
      </c>
      <c r="U3721" s="153">
        <v>0.58333333333333337</v>
      </c>
      <c r="V3721" s="153">
        <f>IF(ISBLANK(T3721),"",Tabella2[[#This Row],[ACT STOP]]-Tabella2[[#This Row],[ACT START]])</f>
        <v>4.1666666666666741E-2</v>
      </c>
      <c r="W3721" s="104" t="s">
        <v>92</v>
      </c>
      <c r="X3721" s="104" t="s">
        <v>91</v>
      </c>
      <c r="Y3721" s="110"/>
      <c r="Z3721" s="106"/>
      <c r="AA3721" s="104"/>
      <c r="AB3721" s="107"/>
      <c r="AC3721" s="72">
        <v>1</v>
      </c>
      <c r="AH3721" s="70"/>
      <c r="AI3721" s="70"/>
      <c r="AJ3721">
        <v>0</v>
      </c>
      <c r="AL3721" s="70"/>
      <c r="BM3721" s="135">
        <v>0.54166666666666663</v>
      </c>
      <c r="BN3721" s="136">
        <v>0.58333333333333337</v>
      </c>
      <c r="BO3721" s="101"/>
      <c r="BR3721" s="109" t="str">
        <f t="shared" si="57"/>
        <v>SH-25-3710</v>
      </c>
      <c r="BS3721" s="109" t="s">
        <v>416</v>
      </c>
      <c r="BT3721" t="s">
        <v>92</v>
      </c>
      <c r="BU3721" t="s">
        <v>7892</v>
      </c>
    </row>
    <row r="3722" spans="1:73" hidden="1">
      <c r="A3722" s="103" t="s">
        <v>7893</v>
      </c>
      <c r="B3722" s="102">
        <v>45845</v>
      </c>
      <c r="C3722" s="104">
        <f>_xlfn.ISOWEEKNUM(Tabella2[[#This Row],[Date]])</f>
        <v>28</v>
      </c>
      <c r="D3722" s="104" t="s">
        <v>3529</v>
      </c>
      <c r="E3722" s="104" t="s">
        <v>284</v>
      </c>
      <c r="F3722" s="104">
        <v>68</v>
      </c>
      <c r="G3722" s="104" t="s">
        <v>257</v>
      </c>
      <c r="H3722" s="105">
        <v>1</v>
      </c>
      <c r="I3722" s="104"/>
      <c r="J3722" s="104" t="s">
        <v>258</v>
      </c>
      <c r="K3722" s="104" t="s">
        <v>79</v>
      </c>
      <c r="L3722" s="104" t="s">
        <v>299</v>
      </c>
      <c r="M3722" s="104" t="s">
        <v>276</v>
      </c>
      <c r="N3722" s="104"/>
      <c r="O3722" s="108" t="str">
        <f>A1022</f>
        <v>13424</v>
      </c>
      <c r="P3722" s="111" t="s">
        <v>306</v>
      </c>
      <c r="Q3722" s="153" t="s">
        <v>504</v>
      </c>
      <c r="R3722" s="153" t="s">
        <v>271</v>
      </c>
      <c r="S3722" s="153">
        <v>4.1666666666666657E-2</v>
      </c>
      <c r="T3722" s="153" t="s">
        <v>504</v>
      </c>
      <c r="U3722" s="153">
        <v>0.51388888888888884</v>
      </c>
      <c r="V3722" s="153">
        <f>IF(ISBLANK(T3722),"",Tabella2[[#This Row],[ACT STOP]]-Tabella2[[#This Row],[ACT START]])</f>
        <v>3.4722222222222154E-2</v>
      </c>
      <c r="W3722" s="104" t="s">
        <v>92</v>
      </c>
      <c r="X3722" s="104" t="s">
        <v>91</v>
      </c>
      <c r="Y3722" s="110"/>
      <c r="Z3722" s="106"/>
      <c r="AA3722" s="104"/>
      <c r="AB3722" s="107"/>
      <c r="AC3722" s="72">
        <v>1</v>
      </c>
      <c r="AH3722" s="70"/>
      <c r="AI3722" s="70"/>
      <c r="AJ3722">
        <v>0</v>
      </c>
      <c r="AL3722" s="70"/>
      <c r="BM3722" s="135" t="s">
        <v>504</v>
      </c>
      <c r="BN3722" s="136">
        <v>0.51388888888888884</v>
      </c>
      <c r="BO3722" s="101"/>
      <c r="BR3722" s="109" t="str">
        <f t="shared" si="57"/>
        <v>SH-25-3711</v>
      </c>
      <c r="BS3722" s="109" t="s">
        <v>332</v>
      </c>
      <c r="BT3722" t="s">
        <v>92</v>
      </c>
      <c r="BU3722" t="s">
        <v>7894</v>
      </c>
    </row>
    <row r="3723" spans="1:73" hidden="1">
      <c r="A3723" s="103" t="s">
        <v>7895</v>
      </c>
      <c r="B3723" s="102">
        <v>45845</v>
      </c>
      <c r="C3723" s="104">
        <f>_xlfn.ISOWEEKNUM(Tabella2[[#This Row],[Date]])</f>
        <v>28</v>
      </c>
      <c r="D3723" s="104" t="s">
        <v>558</v>
      </c>
      <c r="E3723" s="104" t="s">
        <v>284</v>
      </c>
      <c r="F3723" s="104">
        <v>60</v>
      </c>
      <c r="G3723" s="104" t="s">
        <v>284</v>
      </c>
      <c r="H3723" s="105">
        <v>9</v>
      </c>
      <c r="I3723" s="104"/>
      <c r="J3723" s="104" t="s">
        <v>258</v>
      </c>
      <c r="K3723" s="104" t="s">
        <v>83</v>
      </c>
      <c r="L3723" s="104" t="s">
        <v>299</v>
      </c>
      <c r="M3723" s="104" t="s">
        <v>906</v>
      </c>
      <c r="N3723" s="104"/>
      <c r="O3723" s="108" t="str">
        <f>A3724</f>
        <v>16126</v>
      </c>
      <c r="P3723" s="111" t="s">
        <v>2356</v>
      </c>
      <c r="Q3723" s="153" t="s">
        <v>504</v>
      </c>
      <c r="R3723" s="153" t="s">
        <v>271</v>
      </c>
      <c r="S3723" s="153">
        <v>4.1666666666666657E-2</v>
      </c>
      <c r="T3723" s="153" t="s">
        <v>504</v>
      </c>
      <c r="U3723" s="153">
        <v>0.51388888888888884</v>
      </c>
      <c r="V3723" s="153">
        <f>IF(ISBLANK(T3723),"",Tabella2[[#This Row],[ACT STOP]]-Tabella2[[#This Row],[ACT START]])</f>
        <v>3.4722222222222154E-2</v>
      </c>
      <c r="W3723" s="104" t="s">
        <v>92</v>
      </c>
      <c r="X3723" s="104" t="s">
        <v>91</v>
      </c>
      <c r="Y3723" s="110"/>
      <c r="Z3723" s="106"/>
      <c r="AA3723" s="104"/>
      <c r="AB3723" s="107"/>
      <c r="AC3723" s="72">
        <v>1</v>
      </c>
      <c r="AH3723" s="70"/>
      <c r="AI3723" s="70"/>
      <c r="AJ3723">
        <v>0</v>
      </c>
      <c r="AL3723" s="70"/>
      <c r="BM3723" s="135" t="s">
        <v>504</v>
      </c>
      <c r="BN3723" s="136">
        <v>0.51388888888888884</v>
      </c>
      <c r="BO3723" s="101"/>
      <c r="BR3723" s="109" t="str">
        <f t="shared" si="57"/>
        <v>SH-25-3712</v>
      </c>
      <c r="BS3723" s="109" t="s">
        <v>339</v>
      </c>
      <c r="BT3723" t="s">
        <v>92</v>
      </c>
      <c r="BU3723" t="s">
        <v>7896</v>
      </c>
    </row>
    <row r="3724" spans="1:73" hidden="1">
      <c r="A3724" s="103" t="s">
        <v>7897</v>
      </c>
      <c r="B3724" s="102">
        <v>45845</v>
      </c>
      <c r="C3724" s="104">
        <f>_xlfn.ISOWEEKNUM(Tabella2[[#This Row],[Date]])</f>
        <v>28</v>
      </c>
      <c r="D3724" s="104" t="s">
        <v>558</v>
      </c>
      <c r="E3724" s="104" t="s">
        <v>284</v>
      </c>
      <c r="F3724" s="104">
        <v>58</v>
      </c>
      <c r="G3724" s="104" t="s">
        <v>257</v>
      </c>
      <c r="H3724" s="105">
        <v>13</v>
      </c>
      <c r="I3724" s="104"/>
      <c r="J3724" s="104" t="s">
        <v>258</v>
      </c>
      <c r="K3724" s="104" t="s">
        <v>80</v>
      </c>
      <c r="L3724" s="104" t="s">
        <v>299</v>
      </c>
      <c r="M3724" s="104" t="s">
        <v>906</v>
      </c>
      <c r="N3724" s="104"/>
      <c r="O3724" s="108" t="str">
        <f>A3723</f>
        <v>16125</v>
      </c>
      <c r="P3724" s="111" t="s">
        <v>2356</v>
      </c>
      <c r="Q3724" s="153">
        <v>0.47916666666666669</v>
      </c>
      <c r="R3724" s="153">
        <v>0.52083333333333337</v>
      </c>
      <c r="S3724" s="153">
        <v>4.1666666666666657E-2</v>
      </c>
      <c r="T3724" s="153">
        <v>0.47916666666666669</v>
      </c>
      <c r="U3724" s="153">
        <v>0.51388888888888884</v>
      </c>
      <c r="V3724" s="153">
        <f>IF(ISBLANK(T3724),"",Tabella2[[#This Row],[ACT STOP]]-Tabella2[[#This Row],[ACT START]])</f>
        <v>3.4722222222222154E-2</v>
      </c>
      <c r="W3724" s="104" t="s">
        <v>92</v>
      </c>
      <c r="X3724" s="104" t="s">
        <v>91</v>
      </c>
      <c r="Y3724" s="110"/>
      <c r="Z3724" s="106"/>
      <c r="AA3724" s="104"/>
      <c r="AB3724" s="107"/>
      <c r="AC3724" s="72">
        <v>1</v>
      </c>
      <c r="AH3724" s="70"/>
      <c r="AI3724" s="70"/>
      <c r="AJ3724">
        <v>0</v>
      </c>
      <c r="AL3724" s="70"/>
      <c r="BM3724" s="135">
        <v>0.47916666666666669</v>
      </c>
      <c r="BN3724" s="136">
        <v>0.51388888888888884</v>
      </c>
      <c r="BO3724" s="101"/>
      <c r="BR3724" s="109" t="str">
        <f t="shared" si="57"/>
        <v>SH-25-3713</v>
      </c>
      <c r="BS3724" s="109" t="s">
        <v>427</v>
      </c>
      <c r="BT3724" t="s">
        <v>92</v>
      </c>
      <c r="BU3724" t="s">
        <v>7898</v>
      </c>
    </row>
    <row r="3725" spans="1:73" hidden="1">
      <c r="A3725" s="103" t="s">
        <v>7899</v>
      </c>
      <c r="B3725" s="102">
        <v>45845</v>
      </c>
      <c r="C3725" s="104">
        <f>_xlfn.ISOWEEKNUM(Tabella2[[#This Row],[Date]])</f>
        <v>28</v>
      </c>
      <c r="D3725" s="104" t="s">
        <v>574</v>
      </c>
      <c r="E3725" s="104" t="s">
        <v>284</v>
      </c>
      <c r="F3725" s="104">
        <v>66</v>
      </c>
      <c r="G3725" s="104" t="s">
        <v>257</v>
      </c>
      <c r="H3725" s="105">
        <v>12</v>
      </c>
      <c r="I3725" s="104"/>
      <c r="J3725" s="104" t="s">
        <v>258</v>
      </c>
      <c r="K3725" s="104" t="s">
        <v>81</v>
      </c>
      <c r="L3725" s="104" t="s">
        <v>259</v>
      </c>
      <c r="M3725" s="104" t="s">
        <v>269</v>
      </c>
      <c r="N3725" s="104"/>
      <c r="O3725" s="106"/>
      <c r="P3725" s="111" t="s">
        <v>1966</v>
      </c>
      <c r="Q3725" s="153" t="s">
        <v>504</v>
      </c>
      <c r="R3725" s="153" t="s">
        <v>271</v>
      </c>
      <c r="S3725" s="153">
        <v>4.1666666666666657E-2</v>
      </c>
      <c r="T3725" s="153" t="s">
        <v>504</v>
      </c>
      <c r="U3725" s="153" t="s">
        <v>271</v>
      </c>
      <c r="V3725" s="153">
        <f>IF(ISBLANK(T3725),"",Tabella2[[#This Row],[ACT STOP]]-Tabella2[[#This Row],[ACT START]])</f>
        <v>4.1666666666666685E-2</v>
      </c>
      <c r="W3725" s="104" t="s">
        <v>92</v>
      </c>
      <c r="X3725" s="104" t="s">
        <v>91</v>
      </c>
      <c r="Y3725" s="110"/>
      <c r="Z3725" s="106"/>
      <c r="AA3725" s="104"/>
      <c r="AB3725" s="107"/>
      <c r="AC3725" s="72">
        <v>1</v>
      </c>
      <c r="AH3725" s="70"/>
      <c r="AI3725" s="70"/>
      <c r="AJ3725">
        <v>0</v>
      </c>
      <c r="AL3725" s="70"/>
      <c r="BM3725" s="135" t="s">
        <v>504</v>
      </c>
      <c r="BN3725" s="136" t="s">
        <v>271</v>
      </c>
      <c r="BO3725" s="101"/>
      <c r="BR3725" s="109" t="str">
        <f t="shared" ref="BR3725:BR3788" si="58">_xlfn.CONCAT(LEFT(BR3724,6),TEXT(RIGHT(BR3724,4)+1,"0000"))</f>
        <v>SH-25-3714</v>
      </c>
      <c r="BS3725" s="109" t="s">
        <v>266</v>
      </c>
      <c r="BT3725" t="s">
        <v>92</v>
      </c>
      <c r="BU3725" t="s">
        <v>7900</v>
      </c>
    </row>
    <row r="3726" spans="1:73" hidden="1">
      <c r="A3726" s="103" t="s">
        <v>7901</v>
      </c>
      <c r="B3726" s="102">
        <v>45846</v>
      </c>
      <c r="C3726" s="104">
        <f>_xlfn.ISOWEEKNUM(Tabella2[[#This Row],[Date]])</f>
        <v>28</v>
      </c>
      <c r="D3726" s="104" t="s">
        <v>763</v>
      </c>
      <c r="E3726" s="104" t="s">
        <v>256</v>
      </c>
      <c r="F3726" s="104">
        <v>63</v>
      </c>
      <c r="G3726" s="104" t="s">
        <v>257</v>
      </c>
      <c r="H3726" s="105">
        <v>7</v>
      </c>
      <c r="I3726" s="104"/>
      <c r="J3726" s="104" t="s">
        <v>258</v>
      </c>
      <c r="K3726" s="104" t="s">
        <v>77</v>
      </c>
      <c r="L3726" s="104" t="s">
        <v>259</v>
      </c>
      <c r="M3726" s="104" t="s">
        <v>276</v>
      </c>
      <c r="N3726" s="104"/>
      <c r="O3726" s="106"/>
      <c r="P3726" s="111" t="s">
        <v>3000</v>
      </c>
      <c r="Q3726" s="153" t="s">
        <v>7801</v>
      </c>
      <c r="R3726" s="153" t="s">
        <v>7802</v>
      </c>
      <c r="S3726" s="153">
        <v>4.1666666666666657E-2</v>
      </c>
      <c r="T3726" s="153">
        <v>0.22916666666666671</v>
      </c>
      <c r="U3726" s="153">
        <v>0.27083333333333331</v>
      </c>
      <c r="V3726" s="153">
        <f>IF(ISBLANK(T3726),"",Tabella2[[#This Row],[ACT STOP]]-Tabella2[[#This Row],[ACT START]])</f>
        <v>4.1666666666666602E-2</v>
      </c>
      <c r="W3726" s="104" t="s">
        <v>92</v>
      </c>
      <c r="X3726" s="104" t="s">
        <v>91</v>
      </c>
      <c r="Y3726" s="110"/>
      <c r="Z3726" s="106"/>
      <c r="AA3726" s="104"/>
      <c r="AB3726" s="107"/>
      <c r="AC3726" s="72">
        <v>1</v>
      </c>
      <c r="AH3726" s="70"/>
      <c r="AI3726" s="70"/>
      <c r="AJ3726">
        <v>0</v>
      </c>
      <c r="AL3726" s="70"/>
      <c r="BM3726" s="135">
        <v>0.22916666666666671</v>
      </c>
      <c r="BN3726" s="136">
        <v>0.27083333333333331</v>
      </c>
      <c r="BO3726" s="101"/>
      <c r="BR3726" s="109" t="str">
        <f t="shared" si="58"/>
        <v>SH-25-3715</v>
      </c>
      <c r="BS3726" s="109" t="s">
        <v>1241</v>
      </c>
      <c r="BT3726" t="s">
        <v>92</v>
      </c>
      <c r="BU3726" t="s">
        <v>7902</v>
      </c>
    </row>
    <row r="3727" spans="1:73" hidden="1">
      <c r="A3727" s="103" t="s">
        <v>7903</v>
      </c>
      <c r="B3727" s="102">
        <v>45845</v>
      </c>
      <c r="C3727" s="104">
        <f>_xlfn.ISOWEEKNUM(Tabella2[[#This Row],[Date]])</f>
        <v>28</v>
      </c>
      <c r="D3727" s="104" t="s">
        <v>6396</v>
      </c>
      <c r="E3727" s="104" t="s">
        <v>256</v>
      </c>
      <c r="F3727" s="104">
        <v>70</v>
      </c>
      <c r="G3727" s="104" t="s">
        <v>257</v>
      </c>
      <c r="H3727" s="105">
        <v>9</v>
      </c>
      <c r="I3727" s="104"/>
      <c r="J3727" s="104" t="s">
        <v>258</v>
      </c>
      <c r="K3727" s="104" t="s">
        <v>79</v>
      </c>
      <c r="L3727" s="104" t="s">
        <v>259</v>
      </c>
      <c r="M3727" s="104" t="s">
        <v>276</v>
      </c>
      <c r="N3727" s="104"/>
      <c r="O3727" s="106"/>
      <c r="P3727" s="111" t="s">
        <v>6297</v>
      </c>
      <c r="Q3727" s="153" t="s">
        <v>549</v>
      </c>
      <c r="R3727" s="153" t="s">
        <v>550</v>
      </c>
      <c r="S3727" s="153">
        <v>4.1666666666666657E-2</v>
      </c>
      <c r="T3727" s="153">
        <v>0.54166666666666663</v>
      </c>
      <c r="U3727" s="153">
        <v>0.58333333333333337</v>
      </c>
      <c r="V3727" s="153">
        <f>IF(ISBLANK(T3727),"",Tabella2[[#This Row],[ACT STOP]]-Tabella2[[#This Row],[ACT START]])</f>
        <v>4.1666666666666741E-2</v>
      </c>
      <c r="W3727" s="104" t="s">
        <v>92</v>
      </c>
      <c r="X3727" s="104" t="s">
        <v>91</v>
      </c>
      <c r="Y3727" s="110" t="s">
        <v>7904</v>
      </c>
      <c r="Z3727" s="106"/>
      <c r="AA3727" s="104"/>
      <c r="AB3727" s="107"/>
      <c r="AC3727" s="72">
        <v>1</v>
      </c>
      <c r="AH3727" s="70"/>
      <c r="AI3727" s="70"/>
      <c r="AJ3727">
        <v>0</v>
      </c>
      <c r="AL3727" s="70"/>
      <c r="BM3727" s="135">
        <v>0.54166666666666663</v>
      </c>
      <c r="BN3727" s="136">
        <v>0.58333333333333337</v>
      </c>
      <c r="BO3727" s="101"/>
      <c r="BR3727" s="109" t="str">
        <f t="shared" si="58"/>
        <v>SH-25-3716</v>
      </c>
      <c r="BS3727" s="109" t="s">
        <v>318</v>
      </c>
      <c r="BT3727" t="s">
        <v>92</v>
      </c>
      <c r="BU3727" t="s">
        <v>7905</v>
      </c>
    </row>
    <row r="3728" spans="1:73" hidden="1">
      <c r="A3728" s="103" t="s">
        <v>7906</v>
      </c>
      <c r="B3728" s="102">
        <v>45845</v>
      </c>
      <c r="C3728" s="104">
        <f>_xlfn.ISOWEEKNUM(Tabella2[[#This Row],[Date]])</f>
        <v>28</v>
      </c>
      <c r="D3728" s="104" t="s">
        <v>6396</v>
      </c>
      <c r="E3728" s="104" t="s">
        <v>256</v>
      </c>
      <c r="F3728" s="104">
        <v>71</v>
      </c>
      <c r="G3728" s="104" t="s">
        <v>257</v>
      </c>
      <c r="H3728" s="105">
        <v>17</v>
      </c>
      <c r="I3728" s="104"/>
      <c r="J3728" s="104" t="s">
        <v>258</v>
      </c>
      <c r="K3728" s="104" t="s">
        <v>78</v>
      </c>
      <c r="L3728" s="104" t="s">
        <v>259</v>
      </c>
      <c r="M3728" s="104" t="s">
        <v>276</v>
      </c>
      <c r="N3728" s="104"/>
      <c r="O3728" s="106"/>
      <c r="P3728" s="111" t="s">
        <v>6297</v>
      </c>
      <c r="Q3728" s="153" t="s">
        <v>549</v>
      </c>
      <c r="R3728" s="153" t="s">
        <v>550</v>
      </c>
      <c r="S3728" s="153">
        <v>4.1666666666666657E-2</v>
      </c>
      <c r="T3728" s="153">
        <v>0.54166666666666663</v>
      </c>
      <c r="U3728" s="153">
        <v>0.58333333333333337</v>
      </c>
      <c r="V3728" s="153">
        <f>IF(ISBLANK(T3728),"",Tabella2[[#This Row],[ACT STOP]]-Tabella2[[#This Row],[ACT START]])</f>
        <v>4.1666666666666741E-2</v>
      </c>
      <c r="W3728" s="104" t="s">
        <v>92</v>
      </c>
      <c r="X3728" s="104" t="s">
        <v>91</v>
      </c>
      <c r="Y3728" s="110"/>
      <c r="Z3728" s="106"/>
      <c r="AA3728" s="104"/>
      <c r="AB3728" s="107"/>
      <c r="AC3728" s="72">
        <v>1</v>
      </c>
      <c r="AH3728" s="70"/>
      <c r="AI3728" s="70"/>
      <c r="AJ3728">
        <v>0</v>
      </c>
      <c r="AL3728" s="70"/>
      <c r="BM3728" s="135">
        <v>0.54166666666666663</v>
      </c>
      <c r="BN3728" s="136">
        <v>0.58333333333333337</v>
      </c>
      <c r="BO3728" s="101"/>
      <c r="BR3728" s="109" t="str">
        <f t="shared" si="58"/>
        <v>SH-25-3717</v>
      </c>
      <c r="BS3728" s="109" t="s">
        <v>393</v>
      </c>
      <c r="BT3728" t="s">
        <v>92</v>
      </c>
      <c r="BU3728" t="s">
        <v>7907</v>
      </c>
    </row>
    <row r="3729" spans="1:73" hidden="1">
      <c r="A3729" s="103" t="s">
        <v>7908</v>
      </c>
      <c r="B3729" s="102">
        <v>45845</v>
      </c>
      <c r="C3729" s="104">
        <f>_xlfn.ISOWEEKNUM(Tabella2[[#This Row],[Date]])</f>
        <v>28</v>
      </c>
      <c r="D3729" s="104" t="s">
        <v>6396</v>
      </c>
      <c r="E3729" s="104" t="s">
        <v>256</v>
      </c>
      <c r="F3729" s="104">
        <v>72</v>
      </c>
      <c r="G3729" s="104" t="s">
        <v>284</v>
      </c>
      <c r="H3729" s="105">
        <v>22</v>
      </c>
      <c r="I3729" s="104"/>
      <c r="J3729" s="104" t="s">
        <v>258</v>
      </c>
      <c r="K3729" s="104" t="s">
        <v>83</v>
      </c>
      <c r="L3729" s="104" t="s">
        <v>259</v>
      </c>
      <c r="M3729" s="104" t="s">
        <v>276</v>
      </c>
      <c r="N3729" s="104"/>
      <c r="O3729" s="106"/>
      <c r="P3729" s="111" t="s">
        <v>6297</v>
      </c>
      <c r="Q3729" s="153" t="s">
        <v>549</v>
      </c>
      <c r="R3729" s="153" t="s">
        <v>550</v>
      </c>
      <c r="S3729" s="153">
        <v>4.1666666666666657E-2</v>
      </c>
      <c r="T3729" s="153">
        <v>0.55208333333333337</v>
      </c>
      <c r="U3729" s="153">
        <v>0.59375</v>
      </c>
      <c r="V3729" s="153">
        <f>IF(ISBLANK(T3729),"",Tabella2[[#This Row],[ACT STOP]]-Tabella2[[#This Row],[ACT START]])</f>
        <v>4.166666666666663E-2</v>
      </c>
      <c r="W3729" s="104" t="s">
        <v>92</v>
      </c>
      <c r="X3729" s="104" t="s">
        <v>91</v>
      </c>
      <c r="Y3729" s="110"/>
      <c r="Z3729" s="106"/>
      <c r="AA3729" s="104"/>
      <c r="AB3729" s="107"/>
      <c r="AC3729" s="72">
        <v>1</v>
      </c>
      <c r="AH3729" s="70"/>
      <c r="AI3729" s="70"/>
      <c r="AJ3729">
        <v>0</v>
      </c>
      <c r="AL3729" s="70"/>
      <c r="BM3729" s="135">
        <v>0.55208333333333337</v>
      </c>
      <c r="BN3729" s="136">
        <v>0.59375</v>
      </c>
      <c r="BO3729" s="101">
        <v>1.041666666666667E-2</v>
      </c>
      <c r="BQ3729" t="s">
        <v>102</v>
      </c>
      <c r="BR3729" s="109" t="str">
        <f t="shared" si="58"/>
        <v>SH-25-3718</v>
      </c>
      <c r="BS3729" s="109" t="s">
        <v>295</v>
      </c>
      <c r="BT3729" t="s">
        <v>92</v>
      </c>
      <c r="BU3729" t="s">
        <v>7909</v>
      </c>
    </row>
    <row r="3730" spans="1:73" hidden="1">
      <c r="A3730" s="103" t="s">
        <v>7910</v>
      </c>
      <c r="B3730" s="102">
        <v>45845</v>
      </c>
      <c r="C3730" s="104">
        <f>_xlfn.ISOWEEKNUM(Tabella2[[#This Row],[Date]])</f>
        <v>28</v>
      </c>
      <c r="D3730" s="104" t="s">
        <v>6396</v>
      </c>
      <c r="E3730" s="104" t="s">
        <v>256</v>
      </c>
      <c r="F3730" s="104">
        <v>73</v>
      </c>
      <c r="G3730" s="104" t="s">
        <v>257</v>
      </c>
      <c r="H3730" s="105">
        <v>2</v>
      </c>
      <c r="I3730" s="104"/>
      <c r="J3730" s="104" t="s">
        <v>258</v>
      </c>
      <c r="K3730" s="104" t="s">
        <v>80</v>
      </c>
      <c r="L3730" s="104" t="s">
        <v>259</v>
      </c>
      <c r="M3730" s="104" t="s">
        <v>276</v>
      </c>
      <c r="N3730" s="104"/>
      <c r="O3730" s="106"/>
      <c r="P3730" s="111" t="s">
        <v>6297</v>
      </c>
      <c r="Q3730" s="153" t="s">
        <v>549</v>
      </c>
      <c r="R3730" s="153" t="s">
        <v>550</v>
      </c>
      <c r="S3730" s="153">
        <v>4.1666666666666657E-2</v>
      </c>
      <c r="T3730" s="153">
        <v>0.54166666666666663</v>
      </c>
      <c r="U3730" s="153">
        <v>0.59027777777777779</v>
      </c>
      <c r="V3730" s="153">
        <f>IF(ISBLANK(T3730),"",Tabella2[[#This Row],[ACT STOP]]-Tabella2[[#This Row],[ACT START]])</f>
        <v>4.861111111111116E-2</v>
      </c>
      <c r="W3730" s="104" t="s">
        <v>92</v>
      </c>
      <c r="X3730" s="104" t="s">
        <v>91</v>
      </c>
      <c r="Y3730" s="110"/>
      <c r="Z3730" s="106"/>
      <c r="AA3730" s="104"/>
      <c r="AB3730" s="107"/>
      <c r="AC3730" s="72">
        <v>1</v>
      </c>
      <c r="AH3730" s="70"/>
      <c r="AI3730" s="70"/>
      <c r="AJ3730">
        <v>0</v>
      </c>
      <c r="AL3730" s="70"/>
      <c r="BM3730" s="135">
        <v>0.54166666666666663</v>
      </c>
      <c r="BN3730" s="136">
        <v>0.59027777777777779</v>
      </c>
      <c r="BO3730" s="101"/>
      <c r="BR3730" s="109" t="str">
        <f t="shared" si="58"/>
        <v>SH-25-3719</v>
      </c>
      <c r="BS3730" s="109" t="s">
        <v>368</v>
      </c>
      <c r="BT3730" t="s">
        <v>92</v>
      </c>
      <c r="BU3730" t="s">
        <v>7911</v>
      </c>
    </row>
    <row r="3731" spans="1:73" hidden="1">
      <c r="A3731" s="103" t="s">
        <v>7912</v>
      </c>
      <c r="B3731" s="102">
        <v>45845</v>
      </c>
      <c r="C3731" s="104">
        <f>_xlfn.ISOWEEKNUM(Tabella2[[#This Row],[Date]])</f>
        <v>28</v>
      </c>
      <c r="D3731" s="104" t="s">
        <v>574</v>
      </c>
      <c r="E3731" s="104" t="s">
        <v>284</v>
      </c>
      <c r="F3731" s="104">
        <v>67</v>
      </c>
      <c r="G3731" s="104" t="s">
        <v>284</v>
      </c>
      <c r="H3731" s="105">
        <v>23</v>
      </c>
      <c r="I3731" s="104"/>
      <c r="J3731" s="104" t="s">
        <v>258</v>
      </c>
      <c r="K3731" s="104" t="s">
        <v>81</v>
      </c>
      <c r="L3731" s="104" t="s">
        <v>259</v>
      </c>
      <c r="M3731" s="104" t="s">
        <v>269</v>
      </c>
      <c r="N3731" s="104"/>
      <c r="O3731" s="106"/>
      <c r="P3731" s="111" t="s">
        <v>1966</v>
      </c>
      <c r="Q3731" s="153" t="s">
        <v>549</v>
      </c>
      <c r="R3731" s="153" t="s">
        <v>550</v>
      </c>
      <c r="S3731" s="153">
        <v>4.1666666666666657E-2</v>
      </c>
      <c r="T3731" s="153">
        <v>0.54166666666666663</v>
      </c>
      <c r="U3731" s="153">
        <v>0.57638888888888884</v>
      </c>
      <c r="V3731" s="153">
        <f>IF(ISBLANK(T3731),"",Tabella2[[#This Row],[ACT STOP]]-Tabella2[[#This Row],[ACT START]])</f>
        <v>3.472222222222221E-2</v>
      </c>
      <c r="W3731" s="104" t="s">
        <v>92</v>
      </c>
      <c r="X3731" s="104" t="s">
        <v>91</v>
      </c>
      <c r="Y3731" s="110"/>
      <c r="Z3731" s="106"/>
      <c r="AA3731" s="104"/>
      <c r="AB3731" s="107"/>
      <c r="AC3731" s="72">
        <v>1</v>
      </c>
      <c r="AH3731" s="70"/>
      <c r="AI3731" s="70"/>
      <c r="AJ3731">
        <v>0</v>
      </c>
      <c r="AL3731" s="70"/>
      <c r="BM3731" s="135">
        <v>0.54166666666666663</v>
      </c>
      <c r="BN3731" s="136">
        <v>0.57638888888888884</v>
      </c>
      <c r="BO3731" s="101"/>
      <c r="BR3731" s="109" t="str">
        <f t="shared" si="58"/>
        <v>SH-25-3720</v>
      </c>
      <c r="BS3731" s="109" t="s">
        <v>358</v>
      </c>
      <c r="BT3731" t="s">
        <v>92</v>
      </c>
      <c r="BU3731" t="s">
        <v>7913</v>
      </c>
    </row>
    <row r="3732" spans="1:73" hidden="1">
      <c r="A3732" s="103" t="s">
        <v>7914</v>
      </c>
      <c r="B3732" s="102">
        <v>45846</v>
      </c>
      <c r="C3732" s="104">
        <f>_xlfn.ISOWEEKNUM(Tabella2[[#This Row],[Date]])</f>
        <v>28</v>
      </c>
      <c r="D3732" s="104" t="s">
        <v>255</v>
      </c>
      <c r="E3732" s="104" t="s">
        <v>256</v>
      </c>
      <c r="F3732" s="104">
        <v>40</v>
      </c>
      <c r="G3732" s="104" t="s">
        <v>257</v>
      </c>
      <c r="H3732" s="105">
        <v>1</v>
      </c>
      <c r="I3732" s="104" t="s">
        <v>258</v>
      </c>
      <c r="J3732" s="104"/>
      <c r="K3732" s="104" t="s">
        <v>77</v>
      </c>
      <c r="L3732" s="104" t="s">
        <v>259</v>
      </c>
      <c r="M3732" s="104" t="s">
        <v>276</v>
      </c>
      <c r="N3732" s="104"/>
      <c r="O3732" s="106"/>
      <c r="P3732" s="111" t="s">
        <v>855</v>
      </c>
      <c r="Q3732" s="153" t="s">
        <v>285</v>
      </c>
      <c r="R3732" s="153" t="s">
        <v>286</v>
      </c>
      <c r="S3732" s="153">
        <v>4.1666666666666657E-2</v>
      </c>
      <c r="T3732" s="153" t="s">
        <v>285</v>
      </c>
      <c r="U3732" s="153" t="s">
        <v>286</v>
      </c>
      <c r="V3732" s="153">
        <f>IF(ISBLANK(T3732),"",Tabella2[[#This Row],[ACT STOP]]-Tabella2[[#This Row],[ACT START]])</f>
        <v>4.166666666666663E-2</v>
      </c>
      <c r="W3732" s="104" t="s">
        <v>92</v>
      </c>
      <c r="X3732" s="104" t="s">
        <v>91</v>
      </c>
      <c r="Y3732" s="110"/>
      <c r="Z3732" s="106"/>
      <c r="AA3732" s="104"/>
      <c r="AB3732" s="107"/>
      <c r="AC3732" s="72">
        <v>1</v>
      </c>
      <c r="AH3732" s="70"/>
      <c r="AI3732" s="70"/>
      <c r="AJ3732">
        <v>0</v>
      </c>
      <c r="AL3732" s="70"/>
      <c r="BM3732" s="135" t="s">
        <v>285</v>
      </c>
      <c r="BN3732" s="136" t="s">
        <v>286</v>
      </c>
      <c r="BO3732" s="101"/>
      <c r="BR3732" s="109" t="str">
        <f t="shared" si="58"/>
        <v>SH-25-3721</v>
      </c>
      <c r="BS3732" s="109" t="s">
        <v>332</v>
      </c>
      <c r="BT3732" t="s">
        <v>92</v>
      </c>
      <c r="BU3732" t="s">
        <v>7915</v>
      </c>
    </row>
    <row r="3733" spans="1:73" hidden="1">
      <c r="A3733" s="103" t="s">
        <v>7916</v>
      </c>
      <c r="B3733" s="102">
        <v>45846</v>
      </c>
      <c r="C3733" s="104">
        <f>_xlfn.ISOWEEKNUM(Tabella2[[#This Row],[Date]])</f>
        <v>28</v>
      </c>
      <c r="D3733" s="104" t="s">
        <v>421</v>
      </c>
      <c r="E3733" s="104" t="s">
        <v>327</v>
      </c>
      <c r="F3733" s="104">
        <v>73</v>
      </c>
      <c r="G3733" s="104" t="s">
        <v>257</v>
      </c>
      <c r="H3733" s="105">
        <v>17</v>
      </c>
      <c r="I3733" s="104" t="s">
        <v>258</v>
      </c>
      <c r="J3733" s="104"/>
      <c r="K3733" s="104" t="s">
        <v>79</v>
      </c>
      <c r="L3733" s="104" t="s">
        <v>259</v>
      </c>
      <c r="M3733" s="104" t="s">
        <v>386</v>
      </c>
      <c r="N3733" s="104"/>
      <c r="O3733" s="106"/>
      <c r="P3733" s="111" t="s">
        <v>561</v>
      </c>
      <c r="Q3733" s="153" t="s">
        <v>7801</v>
      </c>
      <c r="R3733" s="153" t="s">
        <v>7802</v>
      </c>
      <c r="S3733" s="153">
        <v>4.1666666666666657E-2</v>
      </c>
      <c r="T3733" s="153" t="s">
        <v>7801</v>
      </c>
      <c r="U3733" s="153" t="s">
        <v>7802</v>
      </c>
      <c r="V3733" s="153">
        <f>IF(ISBLANK(T3733),"",Tabella2[[#This Row],[ACT STOP]]-Tabella2[[#This Row],[ACT START]])</f>
        <v>4.1666666666666657E-2</v>
      </c>
      <c r="W3733" s="104" t="s">
        <v>92</v>
      </c>
      <c r="X3733" s="104" t="s">
        <v>91</v>
      </c>
      <c r="Y3733" s="110"/>
      <c r="Z3733" s="106"/>
      <c r="AA3733" s="104"/>
      <c r="AB3733" s="107"/>
      <c r="AC3733" s="72">
        <v>1</v>
      </c>
      <c r="AH3733" s="70"/>
      <c r="AI3733" s="70"/>
      <c r="AJ3733">
        <v>0</v>
      </c>
      <c r="AL3733" s="70"/>
      <c r="BM3733" s="135" t="s">
        <v>7801</v>
      </c>
      <c r="BN3733" s="136" t="s">
        <v>7802</v>
      </c>
      <c r="BO3733" s="101"/>
      <c r="BR3733" s="109" t="str">
        <f t="shared" si="58"/>
        <v>SH-25-3722</v>
      </c>
      <c r="BS3733" s="109" t="s">
        <v>393</v>
      </c>
      <c r="BT3733" t="s">
        <v>92</v>
      </c>
      <c r="BU3733" t="s">
        <v>7917</v>
      </c>
    </row>
    <row r="3734" spans="1:73" hidden="1">
      <c r="A3734" s="103" t="s">
        <v>7918</v>
      </c>
      <c r="B3734" s="102">
        <v>45846</v>
      </c>
      <c r="C3734" s="104">
        <f>_xlfn.ISOWEEKNUM(Tabella2[[#This Row],[Date]])</f>
        <v>28</v>
      </c>
      <c r="D3734" s="104" t="s">
        <v>6766</v>
      </c>
      <c r="E3734" s="104" t="s">
        <v>284</v>
      </c>
      <c r="F3734" s="104">
        <v>77</v>
      </c>
      <c r="G3734" s="104" t="s">
        <v>257</v>
      </c>
      <c r="H3734" s="105">
        <v>14</v>
      </c>
      <c r="I3734" s="104"/>
      <c r="J3734" s="104" t="s">
        <v>258</v>
      </c>
      <c r="K3734" s="104" t="s">
        <v>78</v>
      </c>
      <c r="L3734" s="104" t="s">
        <v>259</v>
      </c>
      <c r="M3734" s="104" t="s">
        <v>276</v>
      </c>
      <c r="N3734" s="104"/>
      <c r="O3734" s="106"/>
      <c r="P3734" s="111" t="s">
        <v>479</v>
      </c>
      <c r="Q3734" s="153" t="s">
        <v>7801</v>
      </c>
      <c r="R3734" s="153" t="s">
        <v>7802</v>
      </c>
      <c r="S3734" s="153">
        <v>4.1666666666666657E-2</v>
      </c>
      <c r="T3734" s="153" t="s">
        <v>7801</v>
      </c>
      <c r="U3734" s="153" t="s">
        <v>7802</v>
      </c>
      <c r="V3734" s="153">
        <f>IF(ISBLANK(T3734),"",Tabella2[[#This Row],[ACT STOP]]-Tabella2[[#This Row],[ACT START]])</f>
        <v>4.1666666666666657E-2</v>
      </c>
      <c r="W3734" s="104" t="s">
        <v>92</v>
      </c>
      <c r="X3734" s="104" t="s">
        <v>91</v>
      </c>
      <c r="Y3734" s="110"/>
      <c r="Z3734" s="106"/>
      <c r="AA3734" s="104"/>
      <c r="AB3734" s="107"/>
      <c r="AC3734" s="72">
        <v>1</v>
      </c>
      <c r="AH3734" s="70"/>
      <c r="AI3734" s="70"/>
      <c r="AJ3734">
        <v>0</v>
      </c>
      <c r="AL3734" s="70"/>
      <c r="BM3734" s="135" t="s">
        <v>7801</v>
      </c>
      <c r="BN3734" s="136" t="s">
        <v>7802</v>
      </c>
      <c r="BO3734" s="101"/>
      <c r="BR3734" s="109" t="str">
        <f t="shared" si="58"/>
        <v>SH-25-3723</v>
      </c>
      <c r="BS3734" s="109" t="s">
        <v>372</v>
      </c>
      <c r="BT3734" t="s">
        <v>92</v>
      </c>
      <c r="BU3734" t="s">
        <v>7919</v>
      </c>
    </row>
    <row r="3735" spans="1:73" hidden="1">
      <c r="A3735" s="103" t="s">
        <v>7920</v>
      </c>
      <c r="B3735" s="102">
        <v>45846</v>
      </c>
      <c r="C3735" s="104">
        <f>_xlfn.ISOWEEKNUM(Tabella2[[#This Row],[Date]])</f>
        <v>28</v>
      </c>
      <c r="D3735" s="104" t="s">
        <v>763</v>
      </c>
      <c r="E3735" s="104" t="s">
        <v>256</v>
      </c>
      <c r="F3735" s="104">
        <v>66</v>
      </c>
      <c r="G3735" s="104" t="s">
        <v>257</v>
      </c>
      <c r="H3735" s="105">
        <v>12</v>
      </c>
      <c r="I3735" s="104"/>
      <c r="J3735" s="104" t="s">
        <v>258</v>
      </c>
      <c r="K3735" s="104" t="s">
        <v>83</v>
      </c>
      <c r="L3735" s="104" t="s">
        <v>259</v>
      </c>
      <c r="M3735" s="104" t="s">
        <v>276</v>
      </c>
      <c r="N3735" s="104"/>
      <c r="O3735" s="106"/>
      <c r="P3735" s="111" t="s">
        <v>510</v>
      </c>
      <c r="Q3735" s="153" t="s">
        <v>7801</v>
      </c>
      <c r="R3735" s="153" t="s">
        <v>7802</v>
      </c>
      <c r="S3735" s="153">
        <v>4.1666666666666657E-2</v>
      </c>
      <c r="T3735" s="153">
        <v>0.2326388888888889</v>
      </c>
      <c r="U3735" s="153">
        <v>0.27430555555555558</v>
      </c>
      <c r="V3735" s="153">
        <f>IF(ISBLANK(T3735),"",Tabella2[[#This Row],[ACT STOP]]-Tabella2[[#This Row],[ACT START]])</f>
        <v>4.1666666666666685E-2</v>
      </c>
      <c r="W3735" s="104" t="s">
        <v>92</v>
      </c>
      <c r="X3735" s="104" t="s">
        <v>91</v>
      </c>
      <c r="Y3735" s="110"/>
      <c r="Z3735" s="106"/>
      <c r="AA3735" s="104"/>
      <c r="AB3735" s="107"/>
      <c r="AC3735" s="72">
        <v>1</v>
      </c>
      <c r="AH3735" s="70"/>
      <c r="AI3735" s="70"/>
      <c r="AJ3735">
        <v>0</v>
      </c>
      <c r="AL3735" s="70"/>
      <c r="BM3735" s="135">
        <v>0.2326388888888889</v>
      </c>
      <c r="BN3735" s="136">
        <v>0.27430555555555558</v>
      </c>
      <c r="BO3735" s="101"/>
      <c r="BR3735" s="109" t="str">
        <f t="shared" si="58"/>
        <v>SH-25-3724</v>
      </c>
      <c r="BS3735" s="109" t="s">
        <v>266</v>
      </c>
      <c r="BT3735" t="s">
        <v>92</v>
      </c>
      <c r="BU3735" t="s">
        <v>7921</v>
      </c>
    </row>
    <row r="3736" spans="1:73" hidden="1">
      <c r="A3736" s="103" t="s">
        <v>7922</v>
      </c>
      <c r="B3736" s="102">
        <v>45846</v>
      </c>
      <c r="C3736" s="104">
        <f>_xlfn.ISOWEEKNUM(Tabella2[[#This Row],[Date]])</f>
        <v>28</v>
      </c>
      <c r="D3736" s="104" t="s">
        <v>860</v>
      </c>
      <c r="E3736" s="104" t="s">
        <v>284</v>
      </c>
      <c r="F3736" s="104">
        <v>80</v>
      </c>
      <c r="G3736" s="104" t="s">
        <v>257</v>
      </c>
      <c r="H3736" s="105">
        <v>10</v>
      </c>
      <c r="I3736" s="104"/>
      <c r="J3736" s="104" t="s">
        <v>258</v>
      </c>
      <c r="K3736" s="104" t="s">
        <v>80</v>
      </c>
      <c r="L3736" s="104" t="s">
        <v>259</v>
      </c>
      <c r="M3736" s="104" t="s">
        <v>276</v>
      </c>
      <c r="N3736" s="104"/>
      <c r="O3736" s="106"/>
      <c r="P3736" s="111" t="s">
        <v>2896</v>
      </c>
      <c r="Q3736" s="153" t="s">
        <v>7801</v>
      </c>
      <c r="R3736" s="153" t="s">
        <v>7802</v>
      </c>
      <c r="S3736" s="153">
        <v>4.1666666666666657E-2</v>
      </c>
      <c r="T3736" s="153">
        <v>0.22916666666666671</v>
      </c>
      <c r="U3736" s="153">
        <v>0.27083333333333331</v>
      </c>
      <c r="V3736" s="153">
        <f>IF(ISBLANK(T3736),"",Tabella2[[#This Row],[ACT STOP]]-Tabella2[[#This Row],[ACT START]])</f>
        <v>4.1666666666666602E-2</v>
      </c>
      <c r="W3736" s="104" t="s">
        <v>92</v>
      </c>
      <c r="X3736" s="104" t="s">
        <v>91</v>
      </c>
      <c r="Y3736" s="110"/>
      <c r="Z3736" s="106"/>
      <c r="AA3736" s="104"/>
      <c r="AB3736" s="107"/>
      <c r="AC3736" s="72">
        <v>1</v>
      </c>
      <c r="AH3736" s="70"/>
      <c r="AI3736" s="70"/>
      <c r="AJ3736">
        <v>0</v>
      </c>
      <c r="AL3736" s="70"/>
      <c r="BM3736" s="135">
        <v>0.22916666666666671</v>
      </c>
      <c r="BN3736" s="136">
        <v>0.27083333333333331</v>
      </c>
      <c r="BO3736" s="101"/>
      <c r="BR3736" s="109" t="str">
        <f t="shared" si="58"/>
        <v>SH-25-3725</v>
      </c>
      <c r="BS3736" s="109" t="s">
        <v>552</v>
      </c>
      <c r="BT3736" t="s">
        <v>92</v>
      </c>
      <c r="BU3736" t="s">
        <v>7923</v>
      </c>
    </row>
    <row r="3737" spans="1:73" hidden="1">
      <c r="A3737" s="103" t="s">
        <v>7924</v>
      </c>
      <c r="B3737" s="102">
        <v>45846</v>
      </c>
      <c r="C3737" s="104">
        <f>_xlfn.ISOWEEKNUM(Tabella2[[#This Row],[Date]])</f>
        <v>28</v>
      </c>
      <c r="D3737" s="104" t="s">
        <v>6621</v>
      </c>
      <c r="E3737" s="104" t="s">
        <v>284</v>
      </c>
      <c r="F3737" s="104">
        <v>83</v>
      </c>
      <c r="G3737" s="104" t="s">
        <v>257</v>
      </c>
      <c r="H3737" s="105">
        <v>13</v>
      </c>
      <c r="I3737" s="104"/>
      <c r="J3737" s="104" t="s">
        <v>258</v>
      </c>
      <c r="K3737" s="104" t="s">
        <v>81</v>
      </c>
      <c r="L3737" s="104" t="s">
        <v>259</v>
      </c>
      <c r="M3737" s="104" t="s">
        <v>276</v>
      </c>
      <c r="N3737" s="104"/>
      <c r="O3737" s="106"/>
      <c r="P3737" s="111" t="s">
        <v>479</v>
      </c>
      <c r="Q3737" s="153" t="s">
        <v>7801</v>
      </c>
      <c r="R3737" s="153" t="s">
        <v>7802</v>
      </c>
      <c r="S3737" s="153">
        <v>4.1666666666666657E-2</v>
      </c>
      <c r="T3737" s="153">
        <v>0.22916666666666671</v>
      </c>
      <c r="U3737" s="153">
        <v>0.27083333333333331</v>
      </c>
      <c r="V3737" s="153">
        <f>IF(ISBLANK(T3737),"",Tabella2[[#This Row],[ACT STOP]]-Tabella2[[#This Row],[ACT START]])</f>
        <v>4.1666666666666602E-2</v>
      </c>
      <c r="W3737" s="104" t="s">
        <v>92</v>
      </c>
      <c r="X3737" s="104" t="s">
        <v>91</v>
      </c>
      <c r="Y3737" s="110"/>
      <c r="Z3737" s="106"/>
      <c r="AA3737" s="104"/>
      <c r="AB3737" s="107"/>
      <c r="AC3737" s="72">
        <v>1</v>
      </c>
      <c r="AH3737" s="70"/>
      <c r="AI3737" s="70"/>
      <c r="AJ3737">
        <v>0</v>
      </c>
      <c r="AL3737" s="70"/>
      <c r="BM3737" s="135">
        <v>0.22916666666666671</v>
      </c>
      <c r="BN3737" s="136">
        <v>0.27083333333333331</v>
      </c>
      <c r="BO3737" s="101"/>
      <c r="BR3737" s="109" t="str">
        <f t="shared" si="58"/>
        <v>SH-25-3726</v>
      </c>
      <c r="BS3737" s="109" t="s">
        <v>427</v>
      </c>
      <c r="BT3737" t="s">
        <v>92</v>
      </c>
      <c r="BU3737" t="s">
        <v>7925</v>
      </c>
    </row>
    <row r="3738" spans="1:73" hidden="1">
      <c r="A3738" s="103" t="s">
        <v>7926</v>
      </c>
      <c r="B3738" s="102">
        <v>45846</v>
      </c>
      <c r="C3738" s="104">
        <f>_xlfn.ISOWEEKNUM(Tabella2[[#This Row],[Date]])</f>
        <v>28</v>
      </c>
      <c r="D3738" s="104" t="s">
        <v>751</v>
      </c>
      <c r="E3738" s="104" t="s">
        <v>256</v>
      </c>
      <c r="F3738" s="104">
        <v>78</v>
      </c>
      <c r="G3738" s="104" t="s">
        <v>257</v>
      </c>
      <c r="H3738" s="105">
        <v>1</v>
      </c>
      <c r="I3738" s="104" t="s">
        <v>258</v>
      </c>
      <c r="J3738" s="104"/>
      <c r="K3738" s="104" t="s">
        <v>77</v>
      </c>
      <c r="L3738" s="104" t="s">
        <v>259</v>
      </c>
      <c r="M3738" s="104" t="s">
        <v>276</v>
      </c>
      <c r="N3738" s="104"/>
      <c r="O3738" s="106"/>
      <c r="P3738" s="111" t="s">
        <v>850</v>
      </c>
      <c r="Q3738" s="153" t="s">
        <v>498</v>
      </c>
      <c r="R3738" s="153" t="s">
        <v>499</v>
      </c>
      <c r="S3738" s="153">
        <v>4.1666666666666657E-2</v>
      </c>
      <c r="T3738" s="153" t="s">
        <v>498</v>
      </c>
      <c r="U3738" s="153" t="s">
        <v>499</v>
      </c>
      <c r="V3738" s="153">
        <f>IF(ISBLANK(T3738),"",Tabella2[[#This Row],[ACT STOP]]-Tabella2[[#This Row],[ACT START]])</f>
        <v>4.166666666666663E-2</v>
      </c>
      <c r="W3738" s="104" t="s">
        <v>92</v>
      </c>
      <c r="X3738" s="104" t="s">
        <v>91</v>
      </c>
      <c r="Y3738" s="110"/>
      <c r="Z3738" s="106"/>
      <c r="AA3738" s="104"/>
      <c r="AB3738" s="107"/>
      <c r="AC3738" s="72">
        <v>1</v>
      </c>
      <c r="AH3738" s="70"/>
      <c r="AI3738" s="70"/>
      <c r="AJ3738">
        <v>0</v>
      </c>
      <c r="AL3738" s="70"/>
      <c r="BM3738" s="135" t="s">
        <v>498</v>
      </c>
      <c r="BN3738" s="136" t="s">
        <v>499</v>
      </c>
      <c r="BO3738" s="101"/>
      <c r="BR3738" s="109" t="str">
        <f t="shared" si="58"/>
        <v>SH-25-3727</v>
      </c>
      <c r="BS3738" s="109" t="s">
        <v>332</v>
      </c>
      <c r="BT3738" t="s">
        <v>92</v>
      </c>
      <c r="BU3738" t="s">
        <v>7927</v>
      </c>
    </row>
    <row r="3739" spans="1:73" hidden="1">
      <c r="A3739" s="103" t="s">
        <v>7928</v>
      </c>
      <c r="B3739" s="102">
        <v>45846</v>
      </c>
      <c r="C3739" s="104">
        <f>_xlfn.ISOWEEKNUM(Tabella2[[#This Row],[Date]])</f>
        <v>28</v>
      </c>
      <c r="D3739" s="104" t="s">
        <v>523</v>
      </c>
      <c r="E3739" s="104" t="s">
        <v>284</v>
      </c>
      <c r="F3739" s="104">
        <v>62</v>
      </c>
      <c r="G3739" s="104" t="s">
        <v>284</v>
      </c>
      <c r="H3739" s="105">
        <v>22</v>
      </c>
      <c r="I3739" s="104"/>
      <c r="J3739" s="104" t="s">
        <v>258</v>
      </c>
      <c r="K3739" s="104" t="s">
        <v>79</v>
      </c>
      <c r="L3739" s="104" t="s">
        <v>299</v>
      </c>
      <c r="M3739" s="104" t="s">
        <v>313</v>
      </c>
      <c r="N3739" s="104"/>
      <c r="O3739" s="108" t="str">
        <f>A3740</f>
        <v>16142</v>
      </c>
      <c r="P3739" s="111" t="s">
        <v>314</v>
      </c>
      <c r="Q3739" s="153" t="s">
        <v>285</v>
      </c>
      <c r="R3739" s="153" t="s">
        <v>286</v>
      </c>
      <c r="S3739" s="153">
        <v>4.1666666666666657E-2</v>
      </c>
      <c r="T3739" s="153" t="s">
        <v>285</v>
      </c>
      <c r="U3739" s="153" t="s">
        <v>286</v>
      </c>
      <c r="V3739" s="153">
        <f>IF(ISBLANK(T3739),"",Tabella2[[#This Row],[ACT STOP]]-Tabella2[[#This Row],[ACT START]])</f>
        <v>4.166666666666663E-2</v>
      </c>
      <c r="W3739" s="104" t="s">
        <v>92</v>
      </c>
      <c r="X3739" s="104" t="s">
        <v>91</v>
      </c>
      <c r="Y3739" s="110"/>
      <c r="Z3739" s="106"/>
      <c r="AA3739" s="104"/>
      <c r="AB3739" s="107"/>
      <c r="AC3739" s="72">
        <v>1</v>
      </c>
      <c r="AH3739" s="70"/>
      <c r="AI3739" s="70"/>
      <c r="AJ3739">
        <v>0</v>
      </c>
      <c r="AL3739" s="70"/>
      <c r="BM3739" s="135" t="s">
        <v>285</v>
      </c>
      <c r="BN3739" s="136" t="s">
        <v>286</v>
      </c>
      <c r="BO3739" s="101"/>
      <c r="BR3739" s="109" t="str">
        <f t="shared" si="58"/>
        <v>SH-25-3728</v>
      </c>
      <c r="BS3739" s="109" t="s">
        <v>295</v>
      </c>
      <c r="BT3739" t="s">
        <v>92</v>
      </c>
      <c r="BU3739" t="s">
        <v>7929</v>
      </c>
    </row>
    <row r="3740" spans="1:73" hidden="1">
      <c r="A3740" s="103" t="s">
        <v>7930</v>
      </c>
      <c r="B3740" s="102">
        <v>45846</v>
      </c>
      <c r="C3740" s="104">
        <f>_xlfn.ISOWEEKNUM(Tabella2[[#This Row],[Date]])</f>
        <v>28</v>
      </c>
      <c r="D3740" s="104" t="s">
        <v>523</v>
      </c>
      <c r="E3740" s="104" t="s">
        <v>284</v>
      </c>
      <c r="F3740" s="104">
        <v>63</v>
      </c>
      <c r="G3740" s="104" t="s">
        <v>257</v>
      </c>
      <c r="H3740" s="105">
        <v>9</v>
      </c>
      <c r="I3740" s="104"/>
      <c r="J3740" s="104" t="s">
        <v>258</v>
      </c>
      <c r="K3740" s="104" t="s">
        <v>78</v>
      </c>
      <c r="L3740" s="104" t="s">
        <v>299</v>
      </c>
      <c r="M3740" s="104" t="s">
        <v>313</v>
      </c>
      <c r="N3740" s="104"/>
      <c r="O3740" s="108" t="str">
        <f>A3739</f>
        <v>16141</v>
      </c>
      <c r="P3740" s="111" t="s">
        <v>314</v>
      </c>
      <c r="Q3740" s="153">
        <v>0.29166666666666669</v>
      </c>
      <c r="R3740" s="153">
        <v>0.33333333333333331</v>
      </c>
      <c r="S3740" s="153">
        <v>4.1666666666666657E-2</v>
      </c>
      <c r="T3740" s="153">
        <v>0.29166666666666669</v>
      </c>
      <c r="U3740" s="153">
        <v>0.33333333333333331</v>
      </c>
      <c r="V3740" s="153">
        <f>IF(ISBLANK(T3740),"",Tabella2[[#This Row],[ACT STOP]]-Tabella2[[#This Row],[ACT START]])</f>
        <v>4.166666666666663E-2</v>
      </c>
      <c r="W3740" s="104" t="s">
        <v>92</v>
      </c>
      <c r="X3740" s="104" t="s">
        <v>91</v>
      </c>
      <c r="Y3740" s="110"/>
      <c r="Z3740" s="106"/>
      <c r="AA3740" s="104"/>
      <c r="AB3740" s="107"/>
      <c r="AC3740" s="72">
        <v>1</v>
      </c>
      <c r="AH3740" s="70"/>
      <c r="AI3740" s="70"/>
      <c r="AJ3740">
        <v>0</v>
      </c>
      <c r="AL3740" s="70"/>
      <c r="BM3740" s="135">
        <v>0.29166666666666669</v>
      </c>
      <c r="BN3740" s="136">
        <v>0.33333333333333331</v>
      </c>
      <c r="BO3740" s="101"/>
      <c r="BR3740" s="109" t="str">
        <f t="shared" si="58"/>
        <v>SH-25-3729</v>
      </c>
      <c r="BS3740" s="109" t="s">
        <v>318</v>
      </c>
      <c r="BT3740" t="s">
        <v>92</v>
      </c>
      <c r="BU3740" t="s">
        <v>7931</v>
      </c>
    </row>
    <row r="3741" spans="1:73" hidden="1">
      <c r="A3741" s="103" t="s">
        <v>7932</v>
      </c>
      <c r="B3741" s="102">
        <v>45846</v>
      </c>
      <c r="C3741" s="104">
        <f>_xlfn.ISOWEEKNUM(Tabella2[[#This Row],[Date]])</f>
        <v>28</v>
      </c>
      <c r="D3741" s="104" t="s">
        <v>558</v>
      </c>
      <c r="E3741" s="104" t="s">
        <v>284</v>
      </c>
      <c r="F3741" s="104">
        <v>58</v>
      </c>
      <c r="G3741" s="104" t="s">
        <v>284</v>
      </c>
      <c r="H3741" s="105">
        <v>23</v>
      </c>
      <c r="I3741" s="104"/>
      <c r="J3741" s="104" t="s">
        <v>258</v>
      </c>
      <c r="K3741" s="104" t="s">
        <v>83</v>
      </c>
      <c r="L3741" s="104" t="s">
        <v>299</v>
      </c>
      <c r="M3741" s="104" t="s">
        <v>906</v>
      </c>
      <c r="N3741" s="104"/>
      <c r="O3741" s="108" t="str">
        <f>A3742</f>
        <v>16144</v>
      </c>
      <c r="P3741" s="111" t="s">
        <v>2397</v>
      </c>
      <c r="Q3741" s="153" t="s">
        <v>285</v>
      </c>
      <c r="R3741" s="153" t="s">
        <v>286</v>
      </c>
      <c r="S3741" s="153">
        <v>4.1666666666666657E-2</v>
      </c>
      <c r="T3741" s="153" t="s">
        <v>285</v>
      </c>
      <c r="U3741" s="153">
        <v>0.3263888888888889</v>
      </c>
      <c r="V3741" s="153">
        <f>IF(ISBLANK(T3741),"",Tabella2[[#This Row],[ACT STOP]]-Tabella2[[#This Row],[ACT START]])</f>
        <v>3.472222222222221E-2</v>
      </c>
      <c r="W3741" s="104" t="s">
        <v>92</v>
      </c>
      <c r="X3741" s="104" t="s">
        <v>91</v>
      </c>
      <c r="Y3741" s="110"/>
      <c r="Z3741" s="106"/>
      <c r="AA3741" s="104"/>
      <c r="AB3741" s="107"/>
      <c r="AC3741" s="72">
        <v>1</v>
      </c>
      <c r="AH3741" s="70"/>
      <c r="AI3741" s="70"/>
      <c r="AJ3741">
        <v>0</v>
      </c>
      <c r="AL3741" s="70"/>
      <c r="BM3741" s="135" t="s">
        <v>285</v>
      </c>
      <c r="BN3741" s="136">
        <v>0.3263888888888889</v>
      </c>
      <c r="BO3741" s="101"/>
      <c r="BR3741" s="109" t="str">
        <f t="shared" si="58"/>
        <v>SH-25-3730</v>
      </c>
      <c r="BS3741" s="109" t="s">
        <v>358</v>
      </c>
      <c r="BT3741" t="s">
        <v>92</v>
      </c>
      <c r="BU3741" t="s">
        <v>7933</v>
      </c>
    </row>
    <row r="3742" spans="1:73" hidden="1">
      <c r="A3742" s="103" t="s">
        <v>7934</v>
      </c>
      <c r="B3742" s="102">
        <v>45846</v>
      </c>
      <c r="C3742" s="104">
        <f>_xlfn.ISOWEEKNUM(Tabella2[[#This Row],[Date]])</f>
        <v>28</v>
      </c>
      <c r="D3742" s="104" t="s">
        <v>558</v>
      </c>
      <c r="E3742" s="104" t="s">
        <v>284</v>
      </c>
      <c r="F3742" s="104">
        <v>60</v>
      </c>
      <c r="G3742" s="104" t="s">
        <v>257</v>
      </c>
      <c r="H3742" s="105">
        <v>2</v>
      </c>
      <c r="I3742" s="104"/>
      <c r="J3742" s="104" t="s">
        <v>258</v>
      </c>
      <c r="K3742" s="104" t="s">
        <v>80</v>
      </c>
      <c r="L3742" s="104" t="s">
        <v>299</v>
      </c>
      <c r="M3742" s="104" t="s">
        <v>906</v>
      </c>
      <c r="N3742" s="104"/>
      <c r="O3742" s="108" t="str">
        <f>A3741</f>
        <v>16143</v>
      </c>
      <c r="P3742" s="111" t="s">
        <v>2397</v>
      </c>
      <c r="Q3742" s="153">
        <v>0.29166666666666669</v>
      </c>
      <c r="R3742" s="153">
        <v>0.33333333333333331</v>
      </c>
      <c r="S3742" s="153">
        <v>4.1666666666666657E-2</v>
      </c>
      <c r="T3742" s="153">
        <v>0.29166666666666669</v>
      </c>
      <c r="U3742" s="153">
        <v>0.3263888888888889</v>
      </c>
      <c r="V3742" s="153">
        <f>IF(ISBLANK(T3742),"",Tabella2[[#This Row],[ACT STOP]]-Tabella2[[#This Row],[ACT START]])</f>
        <v>3.472222222222221E-2</v>
      </c>
      <c r="W3742" s="104" t="s">
        <v>92</v>
      </c>
      <c r="X3742" s="104" t="s">
        <v>91</v>
      </c>
      <c r="Y3742" s="110"/>
      <c r="Z3742" s="106"/>
      <c r="AA3742" s="104"/>
      <c r="AB3742" s="107"/>
      <c r="AC3742" s="72">
        <v>1</v>
      </c>
      <c r="AH3742" s="70"/>
      <c r="AI3742" s="70"/>
      <c r="AJ3742">
        <v>0</v>
      </c>
      <c r="AL3742" s="70"/>
      <c r="BM3742" s="135">
        <v>0.29166666666666669</v>
      </c>
      <c r="BN3742" s="136">
        <v>0.3263888888888889</v>
      </c>
      <c r="BO3742" s="101"/>
      <c r="BR3742" s="109" t="str">
        <f t="shared" si="58"/>
        <v>SH-25-3731</v>
      </c>
      <c r="BS3742" s="109" t="s">
        <v>368</v>
      </c>
      <c r="BT3742" t="s">
        <v>92</v>
      </c>
      <c r="BU3742" t="s">
        <v>7935</v>
      </c>
    </row>
    <row r="3743" spans="1:73" hidden="1">
      <c r="A3743" s="103" t="s">
        <v>7936</v>
      </c>
      <c r="B3743" s="102">
        <v>45846</v>
      </c>
      <c r="C3743" s="104">
        <f>_xlfn.ISOWEEKNUM(Tabella2[[#This Row],[Date]])</f>
        <v>28</v>
      </c>
      <c r="D3743" s="104" t="s">
        <v>574</v>
      </c>
      <c r="E3743" s="104" t="s">
        <v>284</v>
      </c>
      <c r="F3743" s="104">
        <v>67</v>
      </c>
      <c r="G3743" s="104" t="s">
        <v>257</v>
      </c>
      <c r="H3743" s="105">
        <v>5</v>
      </c>
      <c r="I3743" s="104"/>
      <c r="J3743" s="104" t="s">
        <v>258</v>
      </c>
      <c r="K3743" s="104" t="s">
        <v>81</v>
      </c>
      <c r="L3743" s="104" t="s">
        <v>259</v>
      </c>
      <c r="M3743" s="104" t="s">
        <v>269</v>
      </c>
      <c r="N3743" s="104"/>
      <c r="O3743" s="106"/>
      <c r="P3743" s="111" t="s">
        <v>270</v>
      </c>
      <c r="Q3743" s="153" t="s">
        <v>285</v>
      </c>
      <c r="R3743" s="153" t="s">
        <v>286</v>
      </c>
      <c r="S3743" s="153">
        <v>4.1666666666666657E-2</v>
      </c>
      <c r="T3743" s="153" t="s">
        <v>285</v>
      </c>
      <c r="U3743" s="153" t="s">
        <v>286</v>
      </c>
      <c r="V3743" s="153">
        <f>IF(ISBLANK(T3743),"",Tabella2[[#This Row],[ACT STOP]]-Tabella2[[#This Row],[ACT START]])</f>
        <v>4.166666666666663E-2</v>
      </c>
      <c r="W3743" s="104" t="s">
        <v>92</v>
      </c>
      <c r="X3743" s="104" t="s">
        <v>91</v>
      </c>
      <c r="Y3743" s="110"/>
      <c r="Z3743" s="106"/>
      <c r="AA3743" s="104"/>
      <c r="AB3743" s="107"/>
      <c r="AC3743" s="72">
        <v>1</v>
      </c>
      <c r="AH3743" s="70"/>
      <c r="AI3743" s="70"/>
      <c r="AJ3743">
        <v>0</v>
      </c>
      <c r="AL3743" s="70"/>
      <c r="BM3743" s="135" t="s">
        <v>285</v>
      </c>
      <c r="BN3743" s="136" t="s">
        <v>286</v>
      </c>
      <c r="BO3743" s="101"/>
      <c r="BR3743" s="109" t="str">
        <f t="shared" si="58"/>
        <v>SH-25-3732</v>
      </c>
      <c r="BS3743" s="109" t="s">
        <v>416</v>
      </c>
      <c r="BT3743" t="s">
        <v>92</v>
      </c>
      <c r="BU3743" t="s">
        <v>7937</v>
      </c>
    </row>
    <row r="3744" spans="1:73" hidden="1">
      <c r="A3744" s="103" t="s">
        <v>7938</v>
      </c>
      <c r="B3744" s="102">
        <v>45847</v>
      </c>
      <c r="C3744" s="104">
        <f>_xlfn.ISOWEEKNUM(Tabella2[[#This Row],[Date]])</f>
        <v>28</v>
      </c>
      <c r="D3744" s="104" t="s">
        <v>478</v>
      </c>
      <c r="E3744" s="104" t="s">
        <v>284</v>
      </c>
      <c r="F3744" s="104">
        <v>64</v>
      </c>
      <c r="G3744" s="104" t="s">
        <v>257</v>
      </c>
      <c r="H3744" s="105">
        <v>10</v>
      </c>
      <c r="I3744" s="104"/>
      <c r="J3744" s="104" t="s">
        <v>258</v>
      </c>
      <c r="K3744" s="104" t="s">
        <v>77</v>
      </c>
      <c r="L3744" s="104" t="s">
        <v>259</v>
      </c>
      <c r="M3744" s="104" t="s">
        <v>269</v>
      </c>
      <c r="N3744" s="104"/>
      <c r="O3744" s="106"/>
      <c r="P3744" s="111" t="s">
        <v>1814</v>
      </c>
      <c r="Q3744" s="153" t="s">
        <v>7801</v>
      </c>
      <c r="R3744" s="153" t="s">
        <v>7802</v>
      </c>
      <c r="S3744" s="153">
        <v>4.1666666666666657E-2</v>
      </c>
      <c r="T3744" s="153">
        <v>0.26041666666666669</v>
      </c>
      <c r="U3744" s="153">
        <v>0.27777777777777779</v>
      </c>
      <c r="V3744" s="153">
        <f>IF(ISBLANK(T3744),"",Tabella2[[#This Row],[ACT STOP]]-Tabella2[[#This Row],[ACT START]])</f>
        <v>1.7361111111111105E-2</v>
      </c>
      <c r="W3744" s="104" t="s">
        <v>92</v>
      </c>
      <c r="X3744" s="104" t="s">
        <v>91</v>
      </c>
      <c r="Y3744" s="110" t="s">
        <v>7939</v>
      </c>
      <c r="Z3744" s="106"/>
      <c r="AA3744" s="104"/>
      <c r="AB3744" s="107"/>
      <c r="AC3744" s="72">
        <v>1</v>
      </c>
      <c r="AH3744" s="70"/>
      <c r="AI3744" s="70"/>
      <c r="AJ3744">
        <v>0</v>
      </c>
      <c r="AL3744" s="70"/>
      <c r="BL3744" t="s">
        <v>7940</v>
      </c>
      <c r="BM3744" s="135">
        <v>0.26041666666666669</v>
      </c>
      <c r="BN3744" s="136">
        <v>0.27777777777777779</v>
      </c>
      <c r="BO3744" s="101"/>
      <c r="BR3744" s="109" t="str">
        <f t="shared" si="58"/>
        <v>SH-25-3733</v>
      </c>
      <c r="BS3744" s="109" t="s">
        <v>552</v>
      </c>
      <c r="BT3744" t="s">
        <v>92</v>
      </c>
      <c r="BU3744" t="s">
        <v>7941</v>
      </c>
    </row>
    <row r="3745" spans="1:73" hidden="1">
      <c r="A3745" s="103" t="s">
        <v>7942</v>
      </c>
      <c r="B3745" s="102">
        <v>45846</v>
      </c>
      <c r="C3745" s="104">
        <f>_xlfn.ISOWEEKNUM(Tabella2[[#This Row],[Date]])</f>
        <v>28</v>
      </c>
      <c r="D3745" s="104" t="s">
        <v>574</v>
      </c>
      <c r="E3745" s="104" t="s">
        <v>284</v>
      </c>
      <c r="F3745" s="104">
        <v>66</v>
      </c>
      <c r="G3745" s="104" t="s">
        <v>257</v>
      </c>
      <c r="H3745" s="105">
        <v>3</v>
      </c>
      <c r="I3745" s="104"/>
      <c r="J3745" s="104" t="s">
        <v>258</v>
      </c>
      <c r="K3745" s="104" t="s">
        <v>79</v>
      </c>
      <c r="L3745" s="104" t="s">
        <v>259</v>
      </c>
      <c r="M3745" s="104" t="s">
        <v>269</v>
      </c>
      <c r="N3745" s="104"/>
      <c r="O3745" s="106"/>
      <c r="P3745" s="111" t="s">
        <v>270</v>
      </c>
      <c r="Q3745" s="153" t="s">
        <v>525</v>
      </c>
      <c r="R3745" s="153" t="s">
        <v>262</v>
      </c>
      <c r="S3745" s="153">
        <v>4.1666666666666657E-2</v>
      </c>
      <c r="T3745" s="153" t="s">
        <v>525</v>
      </c>
      <c r="U3745" s="153">
        <v>0.3923611111111111</v>
      </c>
      <c r="V3745" s="153">
        <f>IF(ISBLANK(T3745),"",Tabella2[[#This Row],[ACT STOP]]-Tabella2[[#This Row],[ACT START]])</f>
        <v>3.819444444444442E-2</v>
      </c>
      <c r="W3745" s="104" t="s">
        <v>92</v>
      </c>
      <c r="X3745" s="104" t="s">
        <v>91</v>
      </c>
      <c r="Y3745" s="110"/>
      <c r="Z3745" s="106"/>
      <c r="AA3745" s="104"/>
      <c r="AB3745" s="107"/>
      <c r="AC3745" s="72">
        <v>1</v>
      </c>
      <c r="AH3745" s="70"/>
      <c r="AI3745" s="70"/>
      <c r="AJ3745">
        <v>0</v>
      </c>
      <c r="AL3745" s="70"/>
      <c r="BM3745" s="135" t="s">
        <v>525</v>
      </c>
      <c r="BN3745" s="136">
        <v>0.3923611111111111</v>
      </c>
      <c r="BO3745" s="101"/>
      <c r="BR3745" s="109" t="str">
        <f t="shared" si="58"/>
        <v>SH-25-3734</v>
      </c>
      <c r="BS3745" s="109" t="s">
        <v>757</v>
      </c>
      <c r="BT3745" t="s">
        <v>92</v>
      </c>
      <c r="BU3745" t="s">
        <v>7943</v>
      </c>
    </row>
    <row r="3746" spans="1:73" hidden="1">
      <c r="A3746" s="103" t="s">
        <v>7944</v>
      </c>
      <c r="B3746" s="102">
        <v>45846</v>
      </c>
      <c r="C3746" s="104">
        <f>_xlfn.ISOWEEKNUM(Tabella2[[#This Row],[Date]])</f>
        <v>28</v>
      </c>
      <c r="D3746" s="104" t="s">
        <v>6621</v>
      </c>
      <c r="E3746" s="104" t="s">
        <v>284</v>
      </c>
      <c r="F3746" s="104">
        <v>82</v>
      </c>
      <c r="G3746" s="104" t="s">
        <v>257</v>
      </c>
      <c r="H3746" s="105">
        <v>17</v>
      </c>
      <c r="I3746" s="104"/>
      <c r="J3746" s="104" t="s">
        <v>258</v>
      </c>
      <c r="K3746" s="104" t="s">
        <v>78</v>
      </c>
      <c r="L3746" s="104" t="s">
        <v>259</v>
      </c>
      <c r="M3746" s="104" t="s">
        <v>276</v>
      </c>
      <c r="N3746" s="104"/>
      <c r="O3746" s="106"/>
      <c r="P3746" s="111" t="s">
        <v>1828</v>
      </c>
      <c r="Q3746" s="153" t="s">
        <v>525</v>
      </c>
      <c r="R3746" s="153" t="s">
        <v>262</v>
      </c>
      <c r="S3746" s="153">
        <v>4.1666666666666657E-2</v>
      </c>
      <c r="T3746" s="153" t="s">
        <v>525</v>
      </c>
      <c r="U3746" s="153" t="s">
        <v>262</v>
      </c>
      <c r="V3746" s="153">
        <f>IF(ISBLANK(T3746),"",Tabella2[[#This Row],[ACT STOP]]-Tabella2[[#This Row],[ACT START]])</f>
        <v>4.166666666666663E-2</v>
      </c>
      <c r="W3746" s="104" t="s">
        <v>92</v>
      </c>
      <c r="X3746" s="104" t="s">
        <v>91</v>
      </c>
      <c r="Y3746" s="110"/>
      <c r="Z3746" s="106"/>
      <c r="AA3746" s="104"/>
      <c r="AB3746" s="107"/>
      <c r="AC3746" s="72">
        <v>1</v>
      </c>
      <c r="AH3746" s="70"/>
      <c r="AI3746" s="70"/>
      <c r="AJ3746">
        <v>0</v>
      </c>
      <c r="AL3746" s="70"/>
      <c r="BM3746" s="135" t="s">
        <v>525</v>
      </c>
      <c r="BN3746" s="136" t="s">
        <v>262</v>
      </c>
      <c r="BO3746" s="101"/>
      <c r="BR3746" s="109" t="str">
        <f t="shared" si="58"/>
        <v>SH-25-3735</v>
      </c>
      <c r="BS3746" s="109" t="s">
        <v>393</v>
      </c>
      <c r="BT3746" t="s">
        <v>92</v>
      </c>
      <c r="BU3746" t="s">
        <v>7945</v>
      </c>
    </row>
    <row r="3747" spans="1:73" hidden="1">
      <c r="A3747" s="103" t="s">
        <v>7946</v>
      </c>
      <c r="B3747" s="102">
        <v>45846</v>
      </c>
      <c r="C3747" s="104">
        <f>_xlfn.ISOWEEKNUM(Tabella2[[#This Row],[Date]])</f>
        <v>28</v>
      </c>
      <c r="D3747" s="104" t="s">
        <v>321</v>
      </c>
      <c r="E3747" s="104" t="s">
        <v>284</v>
      </c>
      <c r="F3747" s="104">
        <v>51</v>
      </c>
      <c r="G3747" s="104" t="s">
        <v>257</v>
      </c>
      <c r="H3747" s="105">
        <v>10</v>
      </c>
      <c r="I3747" s="104"/>
      <c r="J3747" s="104" t="s">
        <v>258</v>
      </c>
      <c r="K3747" s="104" t="s">
        <v>80</v>
      </c>
      <c r="L3747" s="104" t="s">
        <v>299</v>
      </c>
      <c r="M3747" s="104" t="s">
        <v>386</v>
      </c>
      <c r="N3747" s="104"/>
      <c r="O3747" s="108" t="str">
        <f>A3748</f>
        <v>16150</v>
      </c>
      <c r="P3747" s="111" t="s">
        <v>2075</v>
      </c>
      <c r="Q3747" s="153" t="s">
        <v>525</v>
      </c>
      <c r="R3747" s="153" t="s">
        <v>262</v>
      </c>
      <c r="S3747" s="153">
        <v>4.1666666666666657E-2</v>
      </c>
      <c r="T3747" s="153">
        <v>0.35416666666666669</v>
      </c>
      <c r="U3747" s="153">
        <v>0.39583333333333331</v>
      </c>
      <c r="V3747" s="153">
        <f>IF(ISBLANK(T3747),"",Tabella2[[#This Row],[ACT STOP]]-Tabella2[[#This Row],[ACT START]])</f>
        <v>4.166666666666663E-2</v>
      </c>
      <c r="W3747" s="104" t="s">
        <v>92</v>
      </c>
      <c r="X3747" s="104" t="s">
        <v>91</v>
      </c>
      <c r="Y3747" s="110"/>
      <c r="Z3747" s="106"/>
      <c r="AA3747" s="104"/>
      <c r="AB3747" s="107"/>
      <c r="AC3747" s="72">
        <v>1</v>
      </c>
      <c r="AH3747" s="70"/>
      <c r="AI3747" s="70"/>
      <c r="AJ3747">
        <v>0</v>
      </c>
      <c r="AL3747" s="70"/>
      <c r="BM3747" s="135">
        <v>0.35416666666666669</v>
      </c>
      <c r="BN3747" s="136">
        <v>0.39583333333333331</v>
      </c>
      <c r="BO3747" s="101"/>
      <c r="BR3747" s="109" t="str">
        <f t="shared" si="58"/>
        <v>SH-25-3736</v>
      </c>
      <c r="BS3747" s="109" t="s">
        <v>552</v>
      </c>
      <c r="BT3747" t="s">
        <v>92</v>
      </c>
      <c r="BU3747" t="s">
        <v>7947</v>
      </c>
    </row>
    <row r="3748" spans="1:73" hidden="1">
      <c r="A3748" s="103" t="s">
        <v>7948</v>
      </c>
      <c r="B3748" s="102">
        <v>45846</v>
      </c>
      <c r="C3748" s="104">
        <f>_xlfn.ISOWEEKNUM(Tabella2[[#This Row],[Date]])</f>
        <v>28</v>
      </c>
      <c r="D3748" s="104" t="s">
        <v>321</v>
      </c>
      <c r="E3748" s="104" t="s">
        <v>284</v>
      </c>
      <c r="F3748" s="104">
        <v>53</v>
      </c>
      <c r="G3748" s="104" t="s">
        <v>257</v>
      </c>
      <c r="H3748" s="105">
        <v>12</v>
      </c>
      <c r="I3748" s="104"/>
      <c r="J3748" s="104" t="s">
        <v>258</v>
      </c>
      <c r="K3748" s="104" t="s">
        <v>83</v>
      </c>
      <c r="L3748" s="104" t="s">
        <v>299</v>
      </c>
      <c r="M3748" s="104" t="s">
        <v>386</v>
      </c>
      <c r="N3748" s="104"/>
      <c r="O3748" s="108" t="str">
        <f>A3747</f>
        <v>16149</v>
      </c>
      <c r="P3748" s="111" t="s">
        <v>2075</v>
      </c>
      <c r="Q3748" s="153">
        <v>0.35416666666666669</v>
      </c>
      <c r="R3748" s="153">
        <v>0.39583333333333331</v>
      </c>
      <c r="S3748" s="153">
        <v>4.1666666666666657E-2</v>
      </c>
      <c r="T3748" s="153">
        <v>0.35416666666666669</v>
      </c>
      <c r="U3748" s="153">
        <v>0.39583333333333331</v>
      </c>
      <c r="V3748" s="153">
        <f>IF(ISBLANK(T3748),"",Tabella2[[#This Row],[ACT STOP]]-Tabella2[[#This Row],[ACT START]])</f>
        <v>4.166666666666663E-2</v>
      </c>
      <c r="W3748" s="104" t="s">
        <v>92</v>
      </c>
      <c r="X3748" s="104" t="s">
        <v>91</v>
      </c>
      <c r="Y3748" s="110"/>
      <c r="Z3748" s="106"/>
      <c r="AA3748" s="104"/>
      <c r="AB3748" s="107"/>
      <c r="AC3748" s="72">
        <v>1</v>
      </c>
      <c r="AH3748" s="70"/>
      <c r="AI3748" s="70"/>
      <c r="AJ3748">
        <v>0</v>
      </c>
      <c r="AL3748" s="70"/>
      <c r="BM3748" s="135">
        <v>0.35416666666666669</v>
      </c>
      <c r="BN3748" s="136">
        <v>0.39583333333333331</v>
      </c>
      <c r="BO3748" s="101"/>
      <c r="BR3748" s="109" t="str">
        <f t="shared" si="58"/>
        <v>SH-25-3737</v>
      </c>
      <c r="BS3748" s="109" t="s">
        <v>266</v>
      </c>
      <c r="BT3748" t="s">
        <v>92</v>
      </c>
      <c r="BU3748" t="s">
        <v>7949</v>
      </c>
    </row>
    <row r="3749" spans="1:73" hidden="1">
      <c r="A3749" s="103" t="s">
        <v>7950</v>
      </c>
      <c r="B3749" s="102">
        <v>45846</v>
      </c>
      <c r="C3749" s="104">
        <f>_xlfn.ISOWEEKNUM(Tabella2[[#This Row],[Date]])</f>
        <v>28</v>
      </c>
      <c r="D3749" s="104" t="s">
        <v>751</v>
      </c>
      <c r="E3749" s="104" t="s">
        <v>256</v>
      </c>
      <c r="F3749" s="104">
        <v>76</v>
      </c>
      <c r="G3749" s="104" t="s">
        <v>257</v>
      </c>
      <c r="H3749" s="105">
        <v>13</v>
      </c>
      <c r="I3749" s="104" t="s">
        <v>258</v>
      </c>
      <c r="J3749" s="104"/>
      <c r="K3749" s="104" t="s">
        <v>81</v>
      </c>
      <c r="L3749" s="104" t="s">
        <v>259</v>
      </c>
      <c r="M3749" s="104" t="s">
        <v>276</v>
      </c>
      <c r="N3749" s="104"/>
      <c r="O3749" s="106"/>
      <c r="P3749" s="111" t="s">
        <v>855</v>
      </c>
      <c r="Q3749" s="153" t="s">
        <v>525</v>
      </c>
      <c r="R3749" s="153" t="s">
        <v>262</v>
      </c>
      <c r="S3749" s="153">
        <v>4.1666666666666657E-2</v>
      </c>
      <c r="T3749" s="153">
        <v>0.35416666666666669</v>
      </c>
      <c r="U3749" s="153">
        <v>0.39583333333333331</v>
      </c>
      <c r="V3749" s="153">
        <f>IF(ISBLANK(T3749),"",Tabella2[[#This Row],[ACT STOP]]-Tabella2[[#This Row],[ACT START]])</f>
        <v>4.166666666666663E-2</v>
      </c>
      <c r="W3749" s="104" t="s">
        <v>92</v>
      </c>
      <c r="X3749" s="104" t="s">
        <v>91</v>
      </c>
      <c r="Y3749" s="110"/>
      <c r="Z3749" s="106"/>
      <c r="AA3749" s="104"/>
      <c r="AB3749" s="107"/>
      <c r="AC3749" s="72">
        <v>1</v>
      </c>
      <c r="AH3749" s="70"/>
      <c r="AI3749" s="70"/>
      <c r="AJ3749">
        <v>0</v>
      </c>
      <c r="AL3749" s="70"/>
      <c r="BM3749" s="135">
        <v>0.35416666666666669</v>
      </c>
      <c r="BN3749" s="136">
        <v>0.39583333333333331</v>
      </c>
      <c r="BO3749" s="101"/>
      <c r="BR3749" s="109" t="str">
        <f t="shared" si="58"/>
        <v>SH-25-3738</v>
      </c>
      <c r="BS3749" s="109" t="s">
        <v>427</v>
      </c>
      <c r="BT3749" t="s">
        <v>92</v>
      </c>
      <c r="BU3749" t="s">
        <v>7951</v>
      </c>
    </row>
    <row r="3750" spans="1:73" hidden="1">
      <c r="A3750" s="103" t="s">
        <v>7952</v>
      </c>
      <c r="B3750" s="102">
        <v>45847</v>
      </c>
      <c r="C3750" s="104">
        <f>_xlfn.ISOWEEKNUM(Tabella2[[#This Row],[Date]])</f>
        <v>28</v>
      </c>
      <c r="D3750" s="104" t="s">
        <v>6766</v>
      </c>
      <c r="E3750" s="104" t="s">
        <v>284</v>
      </c>
      <c r="F3750" s="104">
        <v>79</v>
      </c>
      <c r="G3750" s="104" t="s">
        <v>257</v>
      </c>
      <c r="H3750" s="105">
        <v>3</v>
      </c>
      <c r="I3750" s="104"/>
      <c r="J3750" s="104" t="s">
        <v>258</v>
      </c>
      <c r="K3750" s="104" t="s">
        <v>75</v>
      </c>
      <c r="L3750" s="104" t="s">
        <v>259</v>
      </c>
      <c r="M3750" s="104" t="s">
        <v>276</v>
      </c>
      <c r="N3750" s="104"/>
      <c r="O3750" s="106"/>
      <c r="P3750" s="111" t="s">
        <v>871</v>
      </c>
      <c r="Q3750" s="153" t="s">
        <v>549</v>
      </c>
      <c r="R3750" s="153" t="s">
        <v>550</v>
      </c>
      <c r="S3750" s="153">
        <v>4.1666666666666657E-2</v>
      </c>
      <c r="T3750" s="153">
        <v>0.54166666666666663</v>
      </c>
      <c r="U3750" s="153">
        <v>0.58333333333333337</v>
      </c>
      <c r="V3750" s="153">
        <f>IF(ISBLANK(T3750),"",Tabella2[[#This Row],[ACT STOP]]-Tabella2[[#This Row],[ACT START]])</f>
        <v>4.1666666666666741E-2</v>
      </c>
      <c r="W3750" s="104" t="s">
        <v>92</v>
      </c>
      <c r="X3750" s="104" t="s">
        <v>91</v>
      </c>
      <c r="Y3750" s="110"/>
      <c r="Z3750" s="106"/>
      <c r="AA3750" s="104"/>
      <c r="AB3750" s="107"/>
      <c r="AC3750" s="72">
        <v>1</v>
      </c>
      <c r="AH3750" s="70"/>
      <c r="AI3750" s="70"/>
      <c r="AJ3750">
        <v>0</v>
      </c>
      <c r="AL3750" s="70"/>
      <c r="BM3750" s="135">
        <v>0.54166666666666663</v>
      </c>
      <c r="BN3750" s="136">
        <v>0.58333333333333337</v>
      </c>
      <c r="BO3750" s="101"/>
      <c r="BR3750" s="109" t="str">
        <f t="shared" si="58"/>
        <v>SH-25-3739</v>
      </c>
      <c r="BS3750" s="109" t="s">
        <v>757</v>
      </c>
      <c r="BT3750" t="s">
        <v>92</v>
      </c>
      <c r="BU3750" t="s">
        <v>7953</v>
      </c>
    </row>
    <row r="3751" spans="1:73" hidden="1">
      <c r="A3751" s="103" t="s">
        <v>7954</v>
      </c>
      <c r="B3751" s="102">
        <v>45846</v>
      </c>
      <c r="C3751" s="104">
        <f>_xlfn.ISOWEEKNUM(Tabella2[[#This Row],[Date]])</f>
        <v>28</v>
      </c>
      <c r="D3751" s="104" t="s">
        <v>860</v>
      </c>
      <c r="E3751" s="104" t="s">
        <v>284</v>
      </c>
      <c r="F3751" s="104">
        <v>81</v>
      </c>
      <c r="G3751" s="104" t="s">
        <v>257</v>
      </c>
      <c r="H3751" s="105">
        <v>9</v>
      </c>
      <c r="I3751" s="104"/>
      <c r="J3751" s="104" t="s">
        <v>258</v>
      </c>
      <c r="K3751" s="104" t="s">
        <v>79</v>
      </c>
      <c r="L3751" s="104" t="s">
        <v>259</v>
      </c>
      <c r="M3751" s="104" t="s">
        <v>276</v>
      </c>
      <c r="N3751" s="104"/>
      <c r="O3751" s="106"/>
      <c r="P3751" s="111" t="s">
        <v>322</v>
      </c>
      <c r="Q3751" s="153" t="s">
        <v>498</v>
      </c>
      <c r="R3751" s="153" t="s">
        <v>499</v>
      </c>
      <c r="S3751" s="153">
        <v>4.1666666666666657E-2</v>
      </c>
      <c r="T3751" s="153" t="s">
        <v>498</v>
      </c>
      <c r="U3751" s="153" t="s">
        <v>499</v>
      </c>
      <c r="V3751" s="153">
        <f>IF(ISBLANK(T3751),"",Tabella2[[#This Row],[ACT STOP]]-Tabella2[[#This Row],[ACT START]])</f>
        <v>4.166666666666663E-2</v>
      </c>
      <c r="W3751" s="104" t="s">
        <v>92</v>
      </c>
      <c r="X3751" s="104" t="s">
        <v>91</v>
      </c>
      <c r="Y3751" s="110"/>
      <c r="Z3751" s="106"/>
      <c r="AA3751" s="104"/>
      <c r="AB3751" s="107"/>
      <c r="AC3751" s="72">
        <v>1</v>
      </c>
      <c r="AH3751" s="70"/>
      <c r="AI3751" s="70"/>
      <c r="AJ3751">
        <v>0</v>
      </c>
      <c r="AL3751" s="70"/>
      <c r="BM3751" s="135" t="s">
        <v>498</v>
      </c>
      <c r="BN3751" s="136" t="s">
        <v>499</v>
      </c>
      <c r="BO3751" s="101"/>
      <c r="BR3751" s="109" t="str">
        <f t="shared" si="58"/>
        <v>SH-25-3740</v>
      </c>
      <c r="BS3751" s="109" t="s">
        <v>318</v>
      </c>
      <c r="BT3751" t="s">
        <v>92</v>
      </c>
      <c r="BU3751" t="s">
        <v>7955</v>
      </c>
    </row>
    <row r="3752" spans="1:73" hidden="1">
      <c r="A3752" s="103" t="s">
        <v>7956</v>
      </c>
      <c r="B3752" s="102">
        <v>45846</v>
      </c>
      <c r="C3752" s="104">
        <f>_xlfn.ISOWEEKNUM(Tabella2[[#This Row],[Date]])</f>
        <v>28</v>
      </c>
      <c r="D3752" s="104" t="s">
        <v>6396</v>
      </c>
      <c r="E3752" s="104" t="s">
        <v>256</v>
      </c>
      <c r="F3752" s="104">
        <v>73</v>
      </c>
      <c r="G3752" s="104" t="s">
        <v>284</v>
      </c>
      <c r="H3752" s="105">
        <v>22</v>
      </c>
      <c r="I3752" s="104"/>
      <c r="J3752" s="104" t="s">
        <v>258</v>
      </c>
      <c r="K3752" s="104" t="s">
        <v>78</v>
      </c>
      <c r="L3752" s="104" t="s">
        <v>259</v>
      </c>
      <c r="M3752" s="104" t="s">
        <v>276</v>
      </c>
      <c r="N3752" s="104"/>
      <c r="O3752" s="106"/>
      <c r="P3752" s="111" t="s">
        <v>2613</v>
      </c>
      <c r="Q3752" s="153" t="s">
        <v>498</v>
      </c>
      <c r="R3752" s="153" t="s">
        <v>499</v>
      </c>
      <c r="S3752" s="153">
        <v>4.1666666666666657E-2</v>
      </c>
      <c r="T3752" s="153" t="s">
        <v>498</v>
      </c>
      <c r="U3752" s="153" t="s">
        <v>499</v>
      </c>
      <c r="V3752" s="153">
        <f>IF(ISBLANK(T3752),"",Tabella2[[#This Row],[ACT STOP]]-Tabella2[[#This Row],[ACT START]])</f>
        <v>4.166666666666663E-2</v>
      </c>
      <c r="W3752" s="104" t="s">
        <v>92</v>
      </c>
      <c r="X3752" s="104" t="s">
        <v>91</v>
      </c>
      <c r="Y3752" s="110"/>
      <c r="Z3752" s="106"/>
      <c r="AA3752" s="104"/>
      <c r="AB3752" s="107"/>
      <c r="AC3752" s="72">
        <v>1</v>
      </c>
      <c r="AH3752" s="70"/>
      <c r="AI3752" s="70"/>
      <c r="AJ3752">
        <v>0</v>
      </c>
      <c r="AL3752" s="70"/>
      <c r="BM3752" s="135" t="s">
        <v>498</v>
      </c>
      <c r="BN3752" s="136" t="s">
        <v>499</v>
      </c>
      <c r="BO3752" s="101"/>
      <c r="BR3752" s="109" t="str">
        <f t="shared" si="58"/>
        <v>SH-25-3741</v>
      </c>
      <c r="BS3752" s="109" t="s">
        <v>295</v>
      </c>
      <c r="BT3752" t="s">
        <v>92</v>
      </c>
      <c r="BU3752" t="s">
        <v>7957</v>
      </c>
    </row>
    <row r="3753" spans="1:73" hidden="1">
      <c r="A3753" s="103" t="s">
        <v>7958</v>
      </c>
      <c r="B3753" s="102">
        <v>45846</v>
      </c>
      <c r="C3753" s="104">
        <f>_xlfn.ISOWEEKNUM(Tabella2[[#This Row],[Date]])</f>
        <v>28</v>
      </c>
      <c r="D3753" s="104" t="s">
        <v>6766</v>
      </c>
      <c r="E3753" s="104" t="s">
        <v>284</v>
      </c>
      <c r="F3753" s="104">
        <v>79</v>
      </c>
      <c r="G3753" s="104" t="s">
        <v>257</v>
      </c>
      <c r="H3753" s="105">
        <v>2</v>
      </c>
      <c r="I3753" s="104"/>
      <c r="J3753" s="104" t="s">
        <v>258</v>
      </c>
      <c r="K3753" s="104" t="s">
        <v>83</v>
      </c>
      <c r="L3753" s="104" t="s">
        <v>259</v>
      </c>
      <c r="M3753" s="104" t="s">
        <v>276</v>
      </c>
      <c r="N3753" s="104"/>
      <c r="O3753" s="106"/>
      <c r="P3753" s="111" t="s">
        <v>479</v>
      </c>
      <c r="Q3753" s="153" t="s">
        <v>498</v>
      </c>
      <c r="R3753" s="153" t="s">
        <v>499</v>
      </c>
      <c r="S3753" s="153">
        <v>4.1666666666666657E-2</v>
      </c>
      <c r="T3753" s="153" t="s">
        <v>498</v>
      </c>
      <c r="U3753" s="153" t="s">
        <v>499</v>
      </c>
      <c r="V3753" s="153">
        <f>IF(ISBLANK(T3753),"",Tabella2[[#This Row],[ACT STOP]]-Tabella2[[#This Row],[ACT START]])</f>
        <v>4.166666666666663E-2</v>
      </c>
      <c r="W3753" s="104" t="s">
        <v>92</v>
      </c>
      <c r="X3753" s="104" t="s">
        <v>91</v>
      </c>
      <c r="Y3753" s="110"/>
      <c r="Z3753" s="106"/>
      <c r="AA3753" s="104"/>
      <c r="AB3753" s="107"/>
      <c r="AC3753" s="72">
        <v>1</v>
      </c>
      <c r="AH3753" s="70"/>
      <c r="AI3753" s="70"/>
      <c r="AJ3753">
        <v>0</v>
      </c>
      <c r="AL3753" s="70"/>
      <c r="BM3753" s="135" t="s">
        <v>498</v>
      </c>
      <c r="BN3753" s="136" t="s">
        <v>499</v>
      </c>
      <c r="BO3753" s="101"/>
      <c r="BR3753" s="109" t="str">
        <f t="shared" si="58"/>
        <v>SH-25-3742</v>
      </c>
      <c r="BS3753" s="109" t="s">
        <v>368</v>
      </c>
      <c r="BT3753" t="s">
        <v>92</v>
      </c>
      <c r="BU3753" t="s">
        <v>7959</v>
      </c>
    </row>
    <row r="3754" spans="1:73" hidden="1">
      <c r="A3754" s="103" t="s">
        <v>7960</v>
      </c>
      <c r="B3754" s="102">
        <v>45846</v>
      </c>
      <c r="C3754" s="104">
        <f>_xlfn.ISOWEEKNUM(Tabella2[[#This Row],[Date]])</f>
        <v>28</v>
      </c>
      <c r="D3754" s="104" t="s">
        <v>6396</v>
      </c>
      <c r="E3754" s="104" t="s">
        <v>256</v>
      </c>
      <c r="F3754" s="104">
        <v>70</v>
      </c>
      <c r="G3754" s="104" t="s">
        <v>284</v>
      </c>
      <c r="H3754" s="105">
        <v>23</v>
      </c>
      <c r="I3754" s="104"/>
      <c r="J3754" s="104" t="s">
        <v>258</v>
      </c>
      <c r="K3754" s="104" t="s">
        <v>80</v>
      </c>
      <c r="L3754" s="104" t="s">
        <v>259</v>
      </c>
      <c r="M3754" s="104" t="s">
        <v>276</v>
      </c>
      <c r="N3754" s="104"/>
      <c r="O3754" s="106"/>
      <c r="P3754" s="111" t="s">
        <v>2613</v>
      </c>
      <c r="Q3754" s="153" t="s">
        <v>498</v>
      </c>
      <c r="R3754" s="153" t="s">
        <v>499</v>
      </c>
      <c r="S3754" s="153">
        <v>4.1666666666666657E-2</v>
      </c>
      <c r="T3754" s="153" t="s">
        <v>498</v>
      </c>
      <c r="U3754" s="153" t="s">
        <v>499</v>
      </c>
      <c r="V3754" s="153">
        <f>IF(ISBLANK(T3754),"",Tabella2[[#This Row],[ACT STOP]]-Tabella2[[#This Row],[ACT START]])</f>
        <v>4.166666666666663E-2</v>
      </c>
      <c r="W3754" s="104" t="s">
        <v>92</v>
      </c>
      <c r="X3754" s="104" t="s">
        <v>91</v>
      </c>
      <c r="Y3754" s="110"/>
      <c r="Z3754" s="106"/>
      <c r="AA3754" s="104"/>
      <c r="AB3754" s="107"/>
      <c r="AC3754" s="72">
        <v>1</v>
      </c>
      <c r="AH3754" s="70"/>
      <c r="AI3754" s="70"/>
      <c r="AJ3754">
        <v>0</v>
      </c>
      <c r="AL3754" s="70"/>
      <c r="BM3754" s="135" t="s">
        <v>498</v>
      </c>
      <c r="BN3754" s="136" t="s">
        <v>499</v>
      </c>
      <c r="BO3754" s="101"/>
      <c r="BR3754" s="109" t="str">
        <f t="shared" si="58"/>
        <v>SH-25-3743</v>
      </c>
      <c r="BS3754" s="109" t="s">
        <v>358</v>
      </c>
      <c r="BT3754" t="s">
        <v>92</v>
      </c>
      <c r="BU3754" t="s">
        <v>7961</v>
      </c>
    </row>
    <row r="3755" spans="1:73" hidden="1">
      <c r="A3755" s="103" t="s">
        <v>7962</v>
      </c>
      <c r="B3755" s="102">
        <v>45846</v>
      </c>
      <c r="C3755" s="104">
        <f>_xlfn.ISOWEEKNUM(Tabella2[[#This Row],[Date]])</f>
        <v>28</v>
      </c>
      <c r="D3755" s="104" t="s">
        <v>348</v>
      </c>
      <c r="E3755" s="104" t="s">
        <v>284</v>
      </c>
      <c r="F3755" s="104">
        <v>55</v>
      </c>
      <c r="G3755" s="104" t="s">
        <v>257</v>
      </c>
      <c r="H3755" s="105">
        <v>5</v>
      </c>
      <c r="I3755" s="104"/>
      <c r="J3755" s="104" t="s">
        <v>258</v>
      </c>
      <c r="K3755" s="104" t="s">
        <v>81</v>
      </c>
      <c r="L3755" s="104" t="s">
        <v>259</v>
      </c>
      <c r="M3755" s="104" t="s">
        <v>269</v>
      </c>
      <c r="N3755" s="104"/>
      <c r="O3755" s="106"/>
      <c r="P3755" s="111" t="s">
        <v>1966</v>
      </c>
      <c r="Q3755" s="153" t="s">
        <v>498</v>
      </c>
      <c r="R3755" s="153" t="s">
        <v>499</v>
      </c>
      <c r="S3755" s="153">
        <v>4.1666666666666657E-2</v>
      </c>
      <c r="T3755" s="153" t="s">
        <v>498</v>
      </c>
      <c r="U3755" s="153" t="s">
        <v>499</v>
      </c>
      <c r="V3755" s="153">
        <f>IF(ISBLANK(T3755),"",Tabella2[[#This Row],[ACT STOP]]-Tabella2[[#This Row],[ACT START]])</f>
        <v>4.166666666666663E-2</v>
      </c>
      <c r="W3755" s="104" t="s">
        <v>92</v>
      </c>
      <c r="X3755" s="104" t="s">
        <v>91</v>
      </c>
      <c r="Y3755" s="110"/>
      <c r="Z3755" s="106"/>
      <c r="AA3755" s="104"/>
      <c r="AB3755" s="107"/>
      <c r="AC3755" s="72">
        <v>1</v>
      </c>
      <c r="AH3755" s="70"/>
      <c r="AI3755" s="70"/>
      <c r="AJ3755">
        <v>0</v>
      </c>
      <c r="AL3755" s="70"/>
      <c r="BM3755" s="135" t="s">
        <v>498</v>
      </c>
      <c r="BN3755" s="136" t="s">
        <v>499</v>
      </c>
      <c r="BO3755" s="101"/>
      <c r="BR3755" s="109" t="str">
        <f t="shared" si="58"/>
        <v>SH-25-3744</v>
      </c>
      <c r="BS3755" s="109" t="s">
        <v>416</v>
      </c>
      <c r="BT3755" t="s">
        <v>92</v>
      </c>
      <c r="BU3755" t="s">
        <v>7963</v>
      </c>
    </row>
    <row r="3756" spans="1:73" hidden="1">
      <c r="A3756" s="103" t="s">
        <v>7964</v>
      </c>
      <c r="B3756" s="102">
        <v>45847</v>
      </c>
      <c r="C3756" s="104">
        <f>_xlfn.ISOWEEKNUM(Tabella2[[#This Row],[Date]])</f>
        <v>28</v>
      </c>
      <c r="D3756" s="104" t="s">
        <v>860</v>
      </c>
      <c r="E3756" s="104" t="s">
        <v>284</v>
      </c>
      <c r="F3756" s="104">
        <v>80</v>
      </c>
      <c r="G3756" s="104" t="s">
        <v>257</v>
      </c>
      <c r="H3756" s="105">
        <v>1</v>
      </c>
      <c r="I3756" s="104"/>
      <c r="J3756" s="104" t="s">
        <v>258</v>
      </c>
      <c r="K3756" s="104" t="s">
        <v>77</v>
      </c>
      <c r="L3756" s="104" t="s">
        <v>259</v>
      </c>
      <c r="M3756" s="104" t="s">
        <v>276</v>
      </c>
      <c r="N3756" s="104"/>
      <c r="O3756" s="106"/>
      <c r="P3756" s="111" t="s">
        <v>871</v>
      </c>
      <c r="Q3756" s="153" t="s">
        <v>525</v>
      </c>
      <c r="R3756" s="153" t="s">
        <v>262</v>
      </c>
      <c r="S3756" s="153">
        <v>4.1666666666666657E-2</v>
      </c>
      <c r="T3756" s="153">
        <v>0.35416666666666669</v>
      </c>
      <c r="U3756" s="153">
        <v>0.39583333333333331</v>
      </c>
      <c r="V3756" s="153">
        <f>IF(ISBLANK(T3756),"",Tabella2[[#This Row],[ACT STOP]]-Tabella2[[#This Row],[ACT START]])</f>
        <v>4.166666666666663E-2</v>
      </c>
      <c r="W3756" s="104" t="s">
        <v>92</v>
      </c>
      <c r="X3756" s="104" t="s">
        <v>91</v>
      </c>
      <c r="Y3756" s="110"/>
      <c r="Z3756" s="106"/>
      <c r="AA3756" s="104"/>
      <c r="AB3756" s="107"/>
      <c r="AC3756" s="72">
        <v>1</v>
      </c>
      <c r="AH3756" s="70"/>
      <c r="AI3756" s="70"/>
      <c r="AJ3756">
        <v>0</v>
      </c>
      <c r="AL3756" s="70"/>
      <c r="BM3756" s="135">
        <v>0.35416666666666669</v>
      </c>
      <c r="BN3756" s="136">
        <v>0.39583333333333331</v>
      </c>
      <c r="BO3756" s="101"/>
      <c r="BR3756" s="109" t="str">
        <f t="shared" si="58"/>
        <v>SH-25-3745</v>
      </c>
      <c r="BS3756" s="109" t="s">
        <v>332</v>
      </c>
      <c r="BT3756" t="s">
        <v>92</v>
      </c>
      <c r="BU3756" t="s">
        <v>7965</v>
      </c>
    </row>
    <row r="3757" spans="1:73" hidden="1">
      <c r="A3757" s="103" t="s">
        <v>7966</v>
      </c>
      <c r="B3757" s="102">
        <v>45846</v>
      </c>
      <c r="C3757" s="104">
        <f>_xlfn.ISOWEEKNUM(Tabella2[[#This Row],[Date]])</f>
        <v>28</v>
      </c>
      <c r="D3757" s="104" t="s">
        <v>421</v>
      </c>
      <c r="E3757" s="104" t="s">
        <v>327</v>
      </c>
      <c r="F3757" s="104">
        <v>71</v>
      </c>
      <c r="G3757" s="104" t="s">
        <v>257</v>
      </c>
      <c r="H3757" s="105">
        <v>17</v>
      </c>
      <c r="I3757" s="104" t="s">
        <v>258</v>
      </c>
      <c r="J3757" s="104"/>
      <c r="K3757" s="104" t="s">
        <v>79</v>
      </c>
      <c r="L3757" s="104" t="s">
        <v>299</v>
      </c>
      <c r="M3757" s="104" t="s">
        <v>386</v>
      </c>
      <c r="N3757" s="104"/>
      <c r="O3757" s="108" t="str">
        <f>A3758</f>
        <v>16160</v>
      </c>
      <c r="P3757" s="111" t="s">
        <v>4851</v>
      </c>
      <c r="Q3757" s="153" t="s">
        <v>504</v>
      </c>
      <c r="R3757" s="153" t="s">
        <v>271</v>
      </c>
      <c r="S3757" s="153">
        <v>4.1666666666666657E-2</v>
      </c>
      <c r="T3757" s="153" t="s">
        <v>504</v>
      </c>
      <c r="U3757" s="153" t="s">
        <v>271</v>
      </c>
      <c r="V3757" s="153">
        <f>IF(ISBLANK(T3757),"",Tabella2[[#This Row],[ACT STOP]]-Tabella2[[#This Row],[ACT START]])</f>
        <v>4.1666666666666685E-2</v>
      </c>
      <c r="W3757" s="104" t="s">
        <v>92</v>
      </c>
      <c r="X3757" s="104" t="s">
        <v>91</v>
      </c>
      <c r="Y3757" s="110"/>
      <c r="Z3757" s="106"/>
      <c r="AA3757" s="104"/>
      <c r="AB3757" s="107"/>
      <c r="AC3757" s="72">
        <v>1</v>
      </c>
      <c r="AH3757" s="70"/>
      <c r="AI3757" s="70"/>
      <c r="AJ3757">
        <v>0</v>
      </c>
      <c r="AL3757" s="70"/>
      <c r="BM3757" s="135" t="s">
        <v>504</v>
      </c>
      <c r="BN3757" s="136" t="s">
        <v>271</v>
      </c>
      <c r="BO3757" s="101"/>
      <c r="BR3757" s="109" t="str">
        <f t="shared" si="58"/>
        <v>SH-25-3746</v>
      </c>
      <c r="BS3757" s="109" t="s">
        <v>393</v>
      </c>
      <c r="BT3757" t="s">
        <v>92</v>
      </c>
      <c r="BU3757" t="s">
        <v>7967</v>
      </c>
    </row>
    <row r="3758" spans="1:73" hidden="1">
      <c r="A3758" s="103" t="s">
        <v>7968</v>
      </c>
      <c r="B3758" s="102">
        <v>45846</v>
      </c>
      <c r="C3758" s="104">
        <f>_xlfn.ISOWEEKNUM(Tabella2[[#This Row],[Date]])</f>
        <v>28</v>
      </c>
      <c r="D3758" s="104" t="s">
        <v>421</v>
      </c>
      <c r="E3758" s="104" t="s">
        <v>327</v>
      </c>
      <c r="F3758" s="104">
        <v>73</v>
      </c>
      <c r="G3758" s="104" t="s">
        <v>257</v>
      </c>
      <c r="H3758" s="105">
        <v>20</v>
      </c>
      <c r="I3758" s="104" t="s">
        <v>258</v>
      </c>
      <c r="J3758" s="104"/>
      <c r="K3758" s="104" t="s">
        <v>78</v>
      </c>
      <c r="L3758" s="104" t="s">
        <v>299</v>
      </c>
      <c r="M3758" s="104" t="s">
        <v>386</v>
      </c>
      <c r="N3758" s="104"/>
      <c r="O3758" s="108" t="str">
        <f>A3757</f>
        <v>16159</v>
      </c>
      <c r="P3758" s="111" t="s">
        <v>4851</v>
      </c>
      <c r="Q3758" s="153">
        <v>0.47916666666666669</v>
      </c>
      <c r="R3758" s="153">
        <v>0.52083333333333337</v>
      </c>
      <c r="S3758" s="153">
        <v>4.1666666666666657E-2</v>
      </c>
      <c r="T3758" s="153">
        <v>0.47916666666666669</v>
      </c>
      <c r="U3758" s="153">
        <v>0.52083333333333337</v>
      </c>
      <c r="V3758" s="153">
        <f>IF(ISBLANK(T3758),"",Tabella2[[#This Row],[ACT STOP]]-Tabella2[[#This Row],[ACT START]])</f>
        <v>4.1666666666666685E-2</v>
      </c>
      <c r="W3758" s="104" t="s">
        <v>92</v>
      </c>
      <c r="X3758" s="104" t="s">
        <v>91</v>
      </c>
      <c r="Y3758" s="110"/>
      <c r="Z3758" s="106"/>
      <c r="AA3758" s="104"/>
      <c r="AB3758" s="107"/>
      <c r="AC3758" s="72">
        <v>1</v>
      </c>
      <c r="AH3758" s="70"/>
      <c r="AI3758" s="70"/>
      <c r="AJ3758">
        <v>0</v>
      </c>
      <c r="AL3758" s="70"/>
      <c r="BM3758" s="135">
        <v>0.47916666666666669</v>
      </c>
      <c r="BN3758" s="136">
        <v>0.52083333333333337</v>
      </c>
      <c r="BO3758" s="101"/>
      <c r="BR3758" s="109" t="str">
        <f t="shared" si="58"/>
        <v>SH-25-3747</v>
      </c>
      <c r="BS3758" s="109" t="s">
        <v>1220</v>
      </c>
      <c r="BT3758" t="s">
        <v>92</v>
      </c>
      <c r="BU3758" t="s">
        <v>7969</v>
      </c>
    </row>
    <row r="3759" spans="1:73" hidden="1">
      <c r="A3759" s="103" t="s">
        <v>7970</v>
      </c>
      <c r="B3759" s="102">
        <v>45846</v>
      </c>
      <c r="C3759" s="104">
        <f>_xlfn.ISOWEEKNUM(Tabella2[[#This Row],[Date]])</f>
        <v>28</v>
      </c>
      <c r="D3759" s="104" t="s">
        <v>3529</v>
      </c>
      <c r="E3759" s="104" t="s">
        <v>284</v>
      </c>
      <c r="F3759" s="104">
        <v>68</v>
      </c>
      <c r="G3759" s="104" t="s">
        <v>257</v>
      </c>
      <c r="H3759" s="105">
        <v>12</v>
      </c>
      <c r="I3759" s="104"/>
      <c r="J3759" s="104" t="s">
        <v>258</v>
      </c>
      <c r="K3759" s="104" t="s">
        <v>83</v>
      </c>
      <c r="L3759" s="104" t="s">
        <v>299</v>
      </c>
      <c r="M3759" s="104" t="s">
        <v>276</v>
      </c>
      <c r="N3759" s="104"/>
      <c r="O3759" s="108" t="str">
        <f>A1023</f>
        <v>13425</v>
      </c>
      <c r="P3759" s="111" t="s">
        <v>2593</v>
      </c>
      <c r="Q3759" s="153" t="s">
        <v>504</v>
      </c>
      <c r="R3759" s="153" t="s">
        <v>271</v>
      </c>
      <c r="S3759" s="153">
        <v>4.1666666666666657E-2</v>
      </c>
      <c r="T3759" s="153">
        <v>0.47916666666666669</v>
      </c>
      <c r="U3759" s="153">
        <v>0.51388888888888884</v>
      </c>
      <c r="V3759" s="153">
        <f>IF(ISBLANK(T3759),"",Tabella2[[#This Row],[ACT STOP]]-Tabella2[[#This Row],[ACT START]])</f>
        <v>3.4722222222222154E-2</v>
      </c>
      <c r="W3759" s="104" t="s">
        <v>92</v>
      </c>
      <c r="X3759" s="104" t="s">
        <v>91</v>
      </c>
      <c r="Y3759" s="110"/>
      <c r="Z3759" s="106"/>
      <c r="AA3759" s="104"/>
      <c r="AB3759" s="107"/>
      <c r="AC3759" s="72">
        <v>1</v>
      </c>
      <c r="AH3759" s="70"/>
      <c r="AI3759" s="70"/>
      <c r="AJ3759">
        <v>0</v>
      </c>
      <c r="AL3759" s="70"/>
      <c r="BM3759" s="135">
        <v>0.47916666666666669</v>
      </c>
      <c r="BN3759" s="136">
        <v>0.51388888888888884</v>
      </c>
      <c r="BO3759" s="101"/>
      <c r="BR3759" s="109" t="str">
        <f t="shared" si="58"/>
        <v>SH-25-3748</v>
      </c>
      <c r="BS3759" s="109" t="s">
        <v>266</v>
      </c>
      <c r="BT3759" t="s">
        <v>92</v>
      </c>
      <c r="BU3759" t="s">
        <v>7971</v>
      </c>
    </row>
    <row r="3760" spans="1:73" hidden="1">
      <c r="A3760" s="103" t="s">
        <v>7972</v>
      </c>
      <c r="B3760" s="102">
        <v>45846</v>
      </c>
      <c r="C3760" s="104">
        <f>_xlfn.ISOWEEKNUM(Tabella2[[#This Row],[Date]])</f>
        <v>28</v>
      </c>
      <c r="D3760" s="104" t="s">
        <v>348</v>
      </c>
      <c r="E3760" s="104" t="s">
        <v>284</v>
      </c>
      <c r="F3760" s="104">
        <v>57</v>
      </c>
      <c r="G3760" s="104" t="s">
        <v>257</v>
      </c>
      <c r="H3760" s="105">
        <v>13</v>
      </c>
      <c r="I3760" s="104"/>
      <c r="J3760" s="104" t="s">
        <v>258</v>
      </c>
      <c r="K3760" s="104" t="s">
        <v>81</v>
      </c>
      <c r="L3760" s="104" t="s">
        <v>259</v>
      </c>
      <c r="M3760" s="104" t="s">
        <v>269</v>
      </c>
      <c r="N3760" s="104"/>
      <c r="O3760" s="106"/>
      <c r="P3760" s="111" t="s">
        <v>1966</v>
      </c>
      <c r="Q3760" s="153" t="s">
        <v>504</v>
      </c>
      <c r="R3760" s="153" t="s">
        <v>271</v>
      </c>
      <c r="S3760" s="153">
        <v>4.1666666666666657E-2</v>
      </c>
      <c r="T3760" s="153" t="s">
        <v>504</v>
      </c>
      <c r="U3760" s="153" t="s">
        <v>271</v>
      </c>
      <c r="V3760" s="153">
        <f>IF(ISBLANK(T3760),"",Tabella2[[#This Row],[ACT STOP]]-Tabella2[[#This Row],[ACT START]])</f>
        <v>4.1666666666666685E-2</v>
      </c>
      <c r="W3760" s="104" t="s">
        <v>92</v>
      </c>
      <c r="X3760" s="104" t="s">
        <v>91</v>
      </c>
      <c r="Y3760" s="110"/>
      <c r="Z3760" s="106"/>
      <c r="AA3760" s="104"/>
      <c r="AB3760" s="107"/>
      <c r="AC3760" s="72">
        <v>1</v>
      </c>
      <c r="AH3760" s="70"/>
      <c r="AI3760" s="70"/>
      <c r="AJ3760">
        <v>0</v>
      </c>
      <c r="AL3760" s="70"/>
      <c r="BM3760" s="135" t="s">
        <v>504</v>
      </c>
      <c r="BN3760" s="136" t="s">
        <v>271</v>
      </c>
      <c r="BO3760" s="101"/>
      <c r="BR3760" s="109" t="str">
        <f t="shared" si="58"/>
        <v>SH-25-3749</v>
      </c>
      <c r="BS3760" s="109" t="s">
        <v>427</v>
      </c>
      <c r="BT3760" t="s">
        <v>92</v>
      </c>
      <c r="BU3760" t="s">
        <v>7973</v>
      </c>
    </row>
    <row r="3761" spans="1:73" hidden="1">
      <c r="A3761" s="103" t="s">
        <v>7974</v>
      </c>
      <c r="B3761" s="102">
        <v>45847</v>
      </c>
      <c r="C3761" s="104">
        <f>_xlfn.ISOWEEKNUM(Tabella2[[#This Row],[Date]])</f>
        <v>28</v>
      </c>
      <c r="D3761" s="104" t="s">
        <v>478</v>
      </c>
      <c r="E3761" s="104" t="s">
        <v>284</v>
      </c>
      <c r="F3761" s="104">
        <v>64</v>
      </c>
      <c r="G3761" s="104" t="s">
        <v>257</v>
      </c>
      <c r="H3761" s="105">
        <v>10</v>
      </c>
      <c r="I3761" s="104"/>
      <c r="J3761" s="104" t="s">
        <v>258</v>
      </c>
      <c r="K3761" s="104" t="s">
        <v>75</v>
      </c>
      <c r="L3761" s="104" t="s">
        <v>259</v>
      </c>
      <c r="M3761" s="104" t="s">
        <v>269</v>
      </c>
      <c r="N3761" s="104"/>
      <c r="O3761" s="106"/>
      <c r="P3761" s="111" t="s">
        <v>1814</v>
      </c>
      <c r="Q3761" s="153" t="s">
        <v>7801</v>
      </c>
      <c r="R3761" s="153" t="s">
        <v>7802</v>
      </c>
      <c r="S3761" s="153">
        <v>4.1666666666666657E-2</v>
      </c>
      <c r="T3761" s="153">
        <v>0.22916666666666671</v>
      </c>
      <c r="U3761" s="153">
        <v>0.25694444444444442</v>
      </c>
      <c r="V3761" s="153">
        <f>IF(ISBLANK(T3761),"",Tabella2[[#This Row],[ACT STOP]]-Tabella2[[#This Row],[ACT START]])</f>
        <v>2.7777777777777707E-2</v>
      </c>
      <c r="W3761" s="104" t="s">
        <v>116</v>
      </c>
      <c r="X3761" s="104" t="s">
        <v>113</v>
      </c>
      <c r="Y3761" s="110" t="s">
        <v>7975</v>
      </c>
      <c r="Z3761" s="106"/>
      <c r="AA3761" s="104"/>
      <c r="AB3761" s="107"/>
      <c r="AC3761" s="72">
        <v>0</v>
      </c>
      <c r="AH3761" s="70"/>
      <c r="AI3761" s="70"/>
      <c r="AJ3761">
        <v>0</v>
      </c>
      <c r="AL3761" s="70"/>
      <c r="BL3761" t="s">
        <v>7976</v>
      </c>
      <c r="BM3761" s="135">
        <v>0.22916666666666671</v>
      </c>
      <c r="BN3761" s="136">
        <v>0.25694444444444442</v>
      </c>
      <c r="BO3761" s="101"/>
      <c r="BR3761" s="109" t="str">
        <f t="shared" si="58"/>
        <v>SH-25-3750</v>
      </c>
      <c r="BS3761" s="109" t="s">
        <v>552</v>
      </c>
      <c r="BT3761" t="s">
        <v>116</v>
      </c>
      <c r="BU3761" t="s">
        <v>7941</v>
      </c>
    </row>
    <row r="3762" spans="1:73" hidden="1">
      <c r="A3762" s="103" t="s">
        <v>7977</v>
      </c>
      <c r="B3762" s="102">
        <v>45846</v>
      </c>
      <c r="C3762" s="104">
        <f>_xlfn.ISOWEEKNUM(Tabella2[[#This Row],[Date]])</f>
        <v>28</v>
      </c>
      <c r="D3762" s="104" t="s">
        <v>574</v>
      </c>
      <c r="E3762" s="104" t="s">
        <v>284</v>
      </c>
      <c r="F3762" s="104">
        <v>66</v>
      </c>
      <c r="G3762" s="104" t="s">
        <v>257</v>
      </c>
      <c r="H3762" s="105">
        <v>9</v>
      </c>
      <c r="I3762" s="104"/>
      <c r="J3762" s="104" t="s">
        <v>258</v>
      </c>
      <c r="K3762" s="104" t="s">
        <v>79</v>
      </c>
      <c r="L3762" s="104" t="s">
        <v>299</v>
      </c>
      <c r="M3762" s="104" t="s">
        <v>386</v>
      </c>
      <c r="N3762" s="104"/>
      <c r="O3762" s="108" t="str">
        <f>A3763</f>
        <v>16165</v>
      </c>
      <c r="P3762" s="111" t="s">
        <v>391</v>
      </c>
      <c r="Q3762" s="153" t="s">
        <v>549</v>
      </c>
      <c r="R3762" s="153" t="s">
        <v>550</v>
      </c>
      <c r="S3762" s="153">
        <v>4.1666666666666657E-2</v>
      </c>
      <c r="T3762" s="153" t="s">
        <v>549</v>
      </c>
      <c r="U3762" s="153" t="s">
        <v>550</v>
      </c>
      <c r="V3762" s="153">
        <f>IF(ISBLANK(T3762),"",Tabella2[[#This Row],[ACT STOP]]-Tabella2[[#This Row],[ACT START]])</f>
        <v>4.1666666666666741E-2</v>
      </c>
      <c r="W3762" s="104" t="s">
        <v>92</v>
      </c>
      <c r="X3762" s="104" t="s">
        <v>91</v>
      </c>
      <c r="Y3762" s="110"/>
      <c r="Z3762" s="106"/>
      <c r="AA3762" s="104"/>
      <c r="AB3762" s="107"/>
      <c r="AC3762" s="72">
        <v>1</v>
      </c>
      <c r="AH3762" s="70"/>
      <c r="AI3762" s="70"/>
      <c r="AJ3762">
        <v>0</v>
      </c>
      <c r="AL3762" s="70"/>
      <c r="BM3762" s="135" t="s">
        <v>549</v>
      </c>
      <c r="BN3762" s="136" t="s">
        <v>550</v>
      </c>
      <c r="BO3762" s="101"/>
      <c r="BR3762" s="109" t="str">
        <f t="shared" si="58"/>
        <v>SH-25-3751</v>
      </c>
      <c r="BS3762" s="109" t="s">
        <v>318</v>
      </c>
      <c r="BT3762" t="s">
        <v>92</v>
      </c>
      <c r="BU3762" t="s">
        <v>7978</v>
      </c>
    </row>
    <row r="3763" spans="1:73" hidden="1">
      <c r="A3763" s="103" t="s">
        <v>7979</v>
      </c>
      <c r="B3763" s="102">
        <v>45846</v>
      </c>
      <c r="C3763" s="104">
        <f>_xlfn.ISOWEEKNUM(Tabella2[[#This Row],[Date]])</f>
        <v>28</v>
      </c>
      <c r="D3763" s="104" t="s">
        <v>574</v>
      </c>
      <c r="E3763" s="104" t="s">
        <v>284</v>
      </c>
      <c r="F3763" s="104">
        <v>67</v>
      </c>
      <c r="G3763" s="104" t="s">
        <v>284</v>
      </c>
      <c r="H3763" s="105">
        <v>22</v>
      </c>
      <c r="I3763" s="104"/>
      <c r="J3763" s="104" t="s">
        <v>258</v>
      </c>
      <c r="K3763" s="104" t="s">
        <v>78</v>
      </c>
      <c r="L3763" s="104" t="s">
        <v>299</v>
      </c>
      <c r="M3763" s="104" t="s">
        <v>386</v>
      </c>
      <c r="N3763" s="104"/>
      <c r="O3763" s="108" t="str">
        <f>A3762</f>
        <v>16164</v>
      </c>
      <c r="P3763" s="111" t="s">
        <v>391</v>
      </c>
      <c r="Q3763" s="153">
        <v>0.54166666666666663</v>
      </c>
      <c r="R3763" s="153">
        <v>0.58333333333333337</v>
      </c>
      <c r="S3763" s="153">
        <v>4.1666666666666657E-2</v>
      </c>
      <c r="T3763" s="153">
        <v>0.54166666666666663</v>
      </c>
      <c r="U3763" s="153">
        <v>0.58333333333333337</v>
      </c>
      <c r="V3763" s="153">
        <f>IF(ISBLANK(T3763),"",Tabella2[[#This Row],[ACT STOP]]-Tabella2[[#This Row],[ACT START]])</f>
        <v>4.1666666666666741E-2</v>
      </c>
      <c r="W3763" s="104" t="s">
        <v>92</v>
      </c>
      <c r="X3763" s="104" t="s">
        <v>91</v>
      </c>
      <c r="Y3763" s="110"/>
      <c r="Z3763" s="106"/>
      <c r="AA3763" s="104"/>
      <c r="AB3763" s="107"/>
      <c r="AC3763" s="72">
        <v>1</v>
      </c>
      <c r="AH3763" s="70"/>
      <c r="AI3763" s="70"/>
      <c r="AJ3763">
        <v>0</v>
      </c>
      <c r="AL3763" s="70"/>
      <c r="BM3763" s="135">
        <v>0.54166666666666663</v>
      </c>
      <c r="BN3763" s="136">
        <v>0.58333333333333337</v>
      </c>
      <c r="BO3763" s="101"/>
      <c r="BR3763" s="109" t="str">
        <f t="shared" si="58"/>
        <v>SH-25-3752</v>
      </c>
      <c r="BS3763" s="109" t="s">
        <v>295</v>
      </c>
      <c r="BT3763" t="s">
        <v>92</v>
      </c>
      <c r="BU3763" t="s">
        <v>7980</v>
      </c>
    </row>
    <row r="3764" spans="1:73" hidden="1">
      <c r="A3764" s="103" t="s">
        <v>7981</v>
      </c>
      <c r="B3764" s="102">
        <v>45846</v>
      </c>
      <c r="C3764" s="104">
        <f>_xlfn.ISOWEEKNUM(Tabella2[[#This Row],[Date]])</f>
        <v>28</v>
      </c>
      <c r="D3764" s="104" t="s">
        <v>321</v>
      </c>
      <c r="E3764" s="104" t="s">
        <v>284</v>
      </c>
      <c r="F3764" s="104">
        <v>53</v>
      </c>
      <c r="G3764" s="104" t="s">
        <v>257</v>
      </c>
      <c r="H3764" s="105">
        <v>2</v>
      </c>
      <c r="I3764" s="104"/>
      <c r="J3764" s="104" t="s">
        <v>258</v>
      </c>
      <c r="K3764" s="104" t="s">
        <v>80</v>
      </c>
      <c r="L3764" s="104" t="s">
        <v>299</v>
      </c>
      <c r="M3764" s="104" t="s">
        <v>386</v>
      </c>
      <c r="N3764" s="104"/>
      <c r="O3764" s="108" t="str">
        <f>A3765</f>
        <v>16167</v>
      </c>
      <c r="P3764" s="111" t="s">
        <v>565</v>
      </c>
      <c r="Q3764" s="153" t="s">
        <v>549</v>
      </c>
      <c r="R3764" s="153" t="s">
        <v>550</v>
      </c>
      <c r="S3764" s="153">
        <v>4.1666666666666657E-2</v>
      </c>
      <c r="T3764" s="153">
        <v>0.54166666666666663</v>
      </c>
      <c r="U3764" s="153">
        <v>0.58333333333333337</v>
      </c>
      <c r="V3764" s="153">
        <f>IF(ISBLANK(T3764),"",Tabella2[[#This Row],[ACT STOP]]-Tabella2[[#This Row],[ACT START]])</f>
        <v>4.1666666666666741E-2</v>
      </c>
      <c r="W3764" s="104" t="s">
        <v>92</v>
      </c>
      <c r="X3764" s="104" t="s">
        <v>91</v>
      </c>
      <c r="Y3764" s="110"/>
      <c r="Z3764" s="106"/>
      <c r="AA3764" s="104"/>
      <c r="AB3764" s="107"/>
      <c r="AC3764" s="72">
        <v>1</v>
      </c>
      <c r="AH3764" s="70"/>
      <c r="AI3764" s="70"/>
      <c r="AJ3764">
        <v>0</v>
      </c>
      <c r="AL3764" s="70"/>
      <c r="BM3764" s="135">
        <v>0.54166666666666663</v>
      </c>
      <c r="BN3764" s="136">
        <v>0.58333333333333337</v>
      </c>
      <c r="BO3764" s="101"/>
      <c r="BR3764" s="109" t="str">
        <f t="shared" si="58"/>
        <v>SH-25-3753</v>
      </c>
      <c r="BS3764" s="109" t="s">
        <v>368</v>
      </c>
      <c r="BT3764" t="s">
        <v>92</v>
      </c>
      <c r="BU3764" t="s">
        <v>7982</v>
      </c>
    </row>
    <row r="3765" spans="1:73" hidden="1">
      <c r="A3765" s="103" t="s">
        <v>7983</v>
      </c>
      <c r="B3765" s="102">
        <v>45846</v>
      </c>
      <c r="C3765" s="104">
        <f>_xlfn.ISOWEEKNUM(Tabella2[[#This Row],[Date]])</f>
        <v>28</v>
      </c>
      <c r="D3765" s="104" t="s">
        <v>321</v>
      </c>
      <c r="E3765" s="104" t="s">
        <v>284</v>
      </c>
      <c r="F3765" s="104">
        <v>51</v>
      </c>
      <c r="G3765" s="104" t="s">
        <v>284</v>
      </c>
      <c r="H3765" s="105">
        <v>23</v>
      </c>
      <c r="I3765" s="104"/>
      <c r="J3765" s="104" t="s">
        <v>258</v>
      </c>
      <c r="K3765" s="104" t="s">
        <v>83</v>
      </c>
      <c r="L3765" s="104" t="s">
        <v>299</v>
      </c>
      <c r="M3765" s="104" t="s">
        <v>386</v>
      </c>
      <c r="N3765" s="104"/>
      <c r="O3765" s="108" t="str">
        <f>A3764</f>
        <v>16166</v>
      </c>
      <c r="P3765" s="111" t="s">
        <v>565</v>
      </c>
      <c r="Q3765" s="153">
        <v>0.54166666666666663</v>
      </c>
      <c r="R3765" s="153">
        <v>0.58333333333333337</v>
      </c>
      <c r="S3765" s="153">
        <v>4.1666666666666657E-2</v>
      </c>
      <c r="T3765" s="153">
        <v>0.54166666666666663</v>
      </c>
      <c r="U3765" s="153">
        <v>0.58333333333333337</v>
      </c>
      <c r="V3765" s="153">
        <f>IF(ISBLANK(T3765),"",Tabella2[[#This Row],[ACT STOP]]-Tabella2[[#This Row],[ACT START]])</f>
        <v>4.1666666666666741E-2</v>
      </c>
      <c r="W3765" s="104" t="s">
        <v>92</v>
      </c>
      <c r="X3765" s="104" t="s">
        <v>91</v>
      </c>
      <c r="Y3765" s="110"/>
      <c r="Z3765" s="106"/>
      <c r="AA3765" s="104"/>
      <c r="AB3765" s="107"/>
      <c r="AC3765" s="72">
        <v>1</v>
      </c>
      <c r="AH3765" s="70"/>
      <c r="AI3765" s="70"/>
      <c r="AJ3765">
        <v>0</v>
      </c>
      <c r="AL3765" s="70"/>
      <c r="BM3765" s="135">
        <v>0.54166666666666663</v>
      </c>
      <c r="BN3765" s="136">
        <v>0.58333333333333337</v>
      </c>
      <c r="BO3765" s="101"/>
      <c r="BR3765" s="109" t="str">
        <f t="shared" si="58"/>
        <v>SH-25-3754</v>
      </c>
      <c r="BS3765" s="109" t="s">
        <v>358</v>
      </c>
      <c r="BT3765" t="s">
        <v>92</v>
      </c>
      <c r="BU3765" t="s">
        <v>7984</v>
      </c>
    </row>
    <row r="3766" spans="1:73" hidden="1">
      <c r="A3766" s="103" t="s">
        <v>7985</v>
      </c>
      <c r="B3766" s="102">
        <v>45847</v>
      </c>
      <c r="C3766" s="104">
        <f>_xlfn.ISOWEEKNUM(Tabella2[[#This Row],[Date]])</f>
        <v>28</v>
      </c>
      <c r="D3766" s="104" t="s">
        <v>421</v>
      </c>
      <c r="E3766" s="104" t="s">
        <v>327</v>
      </c>
      <c r="F3766" s="104">
        <v>73</v>
      </c>
      <c r="G3766" s="104" t="s">
        <v>257</v>
      </c>
      <c r="H3766" s="105">
        <v>17</v>
      </c>
      <c r="I3766" s="104" t="s">
        <v>258</v>
      </c>
      <c r="J3766" s="104"/>
      <c r="K3766" s="104" t="s">
        <v>79</v>
      </c>
      <c r="L3766" s="104" t="s">
        <v>299</v>
      </c>
      <c r="M3766" s="104" t="s">
        <v>386</v>
      </c>
      <c r="N3766" s="104"/>
      <c r="O3766" s="108" t="str">
        <f>A3767</f>
        <v>16169</v>
      </c>
      <c r="P3766" s="111" t="s">
        <v>4936</v>
      </c>
      <c r="Q3766" s="153" t="s">
        <v>7801</v>
      </c>
      <c r="R3766" s="153" t="s">
        <v>7802</v>
      </c>
      <c r="S3766" s="153">
        <v>4.1666666666666657E-2</v>
      </c>
      <c r="T3766" s="153" t="s">
        <v>7801</v>
      </c>
      <c r="U3766" s="153" t="s">
        <v>7802</v>
      </c>
      <c r="V3766" s="153">
        <f>IF(ISBLANK(T3766),"",Tabella2[[#This Row],[ACT STOP]]-Tabella2[[#This Row],[ACT START]])</f>
        <v>4.1666666666666657E-2</v>
      </c>
      <c r="W3766" s="104" t="s">
        <v>92</v>
      </c>
      <c r="X3766" s="104" t="s">
        <v>91</v>
      </c>
      <c r="Y3766" s="110"/>
      <c r="Z3766" s="106"/>
      <c r="AA3766" s="104"/>
      <c r="AB3766" s="107"/>
      <c r="AC3766" s="72">
        <v>1</v>
      </c>
      <c r="AH3766" s="70"/>
      <c r="AI3766" s="70"/>
      <c r="AJ3766">
        <v>0</v>
      </c>
      <c r="AL3766" s="70"/>
      <c r="BM3766" s="135" t="s">
        <v>7801</v>
      </c>
      <c r="BN3766" s="136" t="s">
        <v>7802</v>
      </c>
      <c r="BO3766" s="101"/>
      <c r="BR3766" s="109" t="str">
        <f t="shared" si="58"/>
        <v>SH-25-3755</v>
      </c>
      <c r="BS3766" s="109" t="s">
        <v>393</v>
      </c>
      <c r="BT3766" t="s">
        <v>92</v>
      </c>
      <c r="BU3766" t="s">
        <v>7986</v>
      </c>
    </row>
    <row r="3767" spans="1:73" hidden="1">
      <c r="A3767" s="103" t="s">
        <v>7987</v>
      </c>
      <c r="B3767" s="102">
        <v>45847</v>
      </c>
      <c r="C3767" s="104">
        <f>_xlfn.ISOWEEKNUM(Tabella2[[#This Row],[Date]])</f>
        <v>28</v>
      </c>
      <c r="D3767" s="104" t="s">
        <v>421</v>
      </c>
      <c r="E3767" s="104" t="s">
        <v>327</v>
      </c>
      <c r="F3767" s="104">
        <v>71</v>
      </c>
      <c r="G3767" s="104" t="s">
        <v>257</v>
      </c>
      <c r="H3767" s="105">
        <v>14</v>
      </c>
      <c r="I3767" s="104" t="s">
        <v>258</v>
      </c>
      <c r="J3767" s="104"/>
      <c r="K3767" s="104" t="s">
        <v>78</v>
      </c>
      <c r="L3767" s="104" t="s">
        <v>299</v>
      </c>
      <c r="M3767" s="104" t="s">
        <v>386</v>
      </c>
      <c r="N3767" s="104"/>
      <c r="O3767" s="108" t="str">
        <f>A3766</f>
        <v>16168</v>
      </c>
      <c r="P3767" s="111" t="s">
        <v>4936</v>
      </c>
      <c r="Q3767" s="153">
        <v>0.22916666666666671</v>
      </c>
      <c r="R3767" s="153">
        <v>0.27083333333333331</v>
      </c>
      <c r="S3767" s="153">
        <v>4.1666666666666657E-2</v>
      </c>
      <c r="T3767" s="153">
        <v>0.22916666666666671</v>
      </c>
      <c r="U3767" s="153">
        <v>0.27083333333333331</v>
      </c>
      <c r="V3767" s="153">
        <f>IF(ISBLANK(T3767),"",Tabella2[[#This Row],[ACT STOP]]-Tabella2[[#This Row],[ACT START]])</f>
        <v>4.1666666666666602E-2</v>
      </c>
      <c r="W3767" s="104" t="s">
        <v>92</v>
      </c>
      <c r="X3767" s="104" t="s">
        <v>91</v>
      </c>
      <c r="Y3767" s="110"/>
      <c r="Z3767" s="106"/>
      <c r="AA3767" s="104"/>
      <c r="AB3767" s="107"/>
      <c r="AC3767" s="72">
        <v>1</v>
      </c>
      <c r="AH3767" s="70"/>
      <c r="AI3767" s="70"/>
      <c r="AJ3767">
        <v>0</v>
      </c>
      <c r="AL3767" s="70"/>
      <c r="BM3767" s="135">
        <v>0.22916666666666671</v>
      </c>
      <c r="BN3767" s="136">
        <v>0.27083333333333331</v>
      </c>
      <c r="BO3767" s="101"/>
      <c r="BR3767" s="109" t="str">
        <f t="shared" si="58"/>
        <v>SH-25-3756</v>
      </c>
      <c r="BS3767" s="109" t="s">
        <v>372</v>
      </c>
      <c r="BT3767" t="s">
        <v>92</v>
      </c>
      <c r="BU3767" t="s">
        <v>7988</v>
      </c>
    </row>
    <row r="3768" spans="1:73" hidden="1">
      <c r="A3768" s="103" t="s">
        <v>7989</v>
      </c>
      <c r="B3768" s="102">
        <v>45847</v>
      </c>
      <c r="C3768" s="104">
        <f>_xlfn.ISOWEEKNUM(Tabella2[[#This Row],[Date]])</f>
        <v>28</v>
      </c>
      <c r="D3768" s="104" t="s">
        <v>255</v>
      </c>
      <c r="E3768" s="104" t="s">
        <v>256</v>
      </c>
      <c r="F3768" s="104">
        <v>40</v>
      </c>
      <c r="G3768" s="104" t="s">
        <v>257</v>
      </c>
      <c r="H3768" s="105">
        <v>12</v>
      </c>
      <c r="I3768" s="104" t="s">
        <v>258</v>
      </c>
      <c r="J3768" s="104"/>
      <c r="K3768" s="104" t="s">
        <v>83</v>
      </c>
      <c r="L3768" s="104" t="s">
        <v>259</v>
      </c>
      <c r="M3768" s="104" t="s">
        <v>276</v>
      </c>
      <c r="N3768" s="104"/>
      <c r="O3768" s="106"/>
      <c r="P3768" s="111" t="s">
        <v>510</v>
      </c>
      <c r="Q3768" s="153" t="s">
        <v>7801</v>
      </c>
      <c r="R3768" s="153" t="s">
        <v>7802</v>
      </c>
      <c r="S3768" s="153">
        <v>4.1666666666666657E-2</v>
      </c>
      <c r="T3768" s="153" t="s">
        <v>7801</v>
      </c>
      <c r="U3768" s="153">
        <v>0.27430555555555558</v>
      </c>
      <c r="V3768" s="153">
        <f>IF(ISBLANK(T3768),"",Tabella2[[#This Row],[ACT STOP]]-Tabella2[[#This Row],[ACT START]])</f>
        <v>4.5138888888888923E-2</v>
      </c>
      <c r="W3768" s="104" t="s">
        <v>92</v>
      </c>
      <c r="X3768" s="104" t="s">
        <v>91</v>
      </c>
      <c r="Y3768" s="110"/>
      <c r="Z3768" s="106"/>
      <c r="AA3768" s="104"/>
      <c r="AB3768" s="107"/>
      <c r="AC3768" s="72">
        <v>1</v>
      </c>
      <c r="AH3768" s="70"/>
      <c r="AI3768" s="70"/>
      <c r="AJ3768">
        <v>0</v>
      </c>
      <c r="AL3768" s="70"/>
      <c r="BM3768" s="135" t="s">
        <v>7801</v>
      </c>
      <c r="BN3768" s="136">
        <v>0.27430555555555558</v>
      </c>
      <c r="BO3768" s="101"/>
      <c r="BR3768" s="109" t="str">
        <f t="shared" si="58"/>
        <v>SH-25-3757</v>
      </c>
      <c r="BS3768" s="109" t="s">
        <v>266</v>
      </c>
      <c r="BT3768" t="s">
        <v>92</v>
      </c>
      <c r="BU3768" t="s">
        <v>7990</v>
      </c>
    </row>
    <row r="3769" spans="1:73" hidden="1">
      <c r="A3769" s="103" t="s">
        <v>7991</v>
      </c>
      <c r="B3769" s="102">
        <v>45847</v>
      </c>
      <c r="C3769" s="104">
        <f>_xlfn.ISOWEEKNUM(Tabella2[[#This Row],[Date]])</f>
        <v>28</v>
      </c>
      <c r="D3769" s="104" t="s">
        <v>348</v>
      </c>
      <c r="E3769" s="104" t="s">
        <v>284</v>
      </c>
      <c r="F3769" s="104">
        <v>55</v>
      </c>
      <c r="G3769" s="104" t="s">
        <v>257</v>
      </c>
      <c r="H3769" s="105">
        <v>13</v>
      </c>
      <c r="I3769" s="104"/>
      <c r="J3769" s="104" t="s">
        <v>258</v>
      </c>
      <c r="K3769" s="104" t="s">
        <v>80</v>
      </c>
      <c r="L3769" s="104" t="s">
        <v>259</v>
      </c>
      <c r="M3769" s="104" t="s">
        <v>269</v>
      </c>
      <c r="N3769" s="104"/>
      <c r="O3769" s="106"/>
      <c r="P3769" s="111" t="s">
        <v>270</v>
      </c>
      <c r="Q3769" s="153" t="s">
        <v>7801</v>
      </c>
      <c r="R3769" s="153" t="s">
        <v>7802</v>
      </c>
      <c r="S3769" s="153">
        <v>4.1666666666666657E-2</v>
      </c>
      <c r="T3769" s="153" t="s">
        <v>7801</v>
      </c>
      <c r="U3769" s="153" t="s">
        <v>7802</v>
      </c>
      <c r="V3769" s="153">
        <f>IF(ISBLANK(T3769),"",Tabella2[[#This Row],[ACT STOP]]-Tabella2[[#This Row],[ACT START]])</f>
        <v>4.1666666666666657E-2</v>
      </c>
      <c r="W3769" s="104" t="s">
        <v>92</v>
      </c>
      <c r="X3769" s="104" t="s">
        <v>91</v>
      </c>
      <c r="Y3769" s="110"/>
      <c r="Z3769" s="106"/>
      <c r="AA3769" s="104"/>
      <c r="AB3769" s="107"/>
      <c r="AC3769" s="72">
        <v>1</v>
      </c>
      <c r="AH3769" s="70"/>
      <c r="AI3769" s="70"/>
      <c r="AJ3769">
        <v>0</v>
      </c>
      <c r="AL3769" s="70"/>
      <c r="BL3769" t="s">
        <v>7992</v>
      </c>
      <c r="BM3769" s="135" t="s">
        <v>7801</v>
      </c>
      <c r="BN3769" s="136" t="s">
        <v>7802</v>
      </c>
      <c r="BO3769" s="101"/>
      <c r="BR3769" s="109" t="str">
        <f t="shared" si="58"/>
        <v>SH-25-3758</v>
      </c>
      <c r="BS3769" s="109" t="s">
        <v>427</v>
      </c>
      <c r="BT3769" t="s">
        <v>92</v>
      </c>
      <c r="BU3769" t="s">
        <v>7993</v>
      </c>
    </row>
    <row r="3770" spans="1:73" hidden="1">
      <c r="A3770" s="103" t="s">
        <v>7994</v>
      </c>
      <c r="B3770" s="102">
        <v>45847</v>
      </c>
      <c r="C3770" s="104">
        <f>_xlfn.ISOWEEKNUM(Tabella2[[#This Row],[Date]])</f>
        <v>28</v>
      </c>
      <c r="D3770" s="104" t="s">
        <v>348</v>
      </c>
      <c r="E3770" s="104" t="s">
        <v>284</v>
      </c>
      <c r="F3770" s="104">
        <v>57</v>
      </c>
      <c r="G3770" s="104" t="s">
        <v>257</v>
      </c>
      <c r="H3770" s="105">
        <v>1</v>
      </c>
      <c r="I3770" s="104"/>
      <c r="J3770" s="104" t="s">
        <v>258</v>
      </c>
      <c r="K3770" s="104" t="s">
        <v>81</v>
      </c>
      <c r="L3770" s="104" t="s">
        <v>259</v>
      </c>
      <c r="M3770" s="104" t="s">
        <v>269</v>
      </c>
      <c r="N3770" s="104"/>
      <c r="O3770" s="106"/>
      <c r="P3770" s="111" t="s">
        <v>270</v>
      </c>
      <c r="Q3770" s="153" t="s">
        <v>7801</v>
      </c>
      <c r="R3770" s="153" t="s">
        <v>7802</v>
      </c>
      <c r="S3770" s="153">
        <v>4.1666666666666657E-2</v>
      </c>
      <c r="T3770" s="153" t="s">
        <v>7801</v>
      </c>
      <c r="U3770" s="153" t="s">
        <v>7802</v>
      </c>
      <c r="V3770" s="153">
        <f>IF(ISBLANK(T3770),"",Tabella2[[#This Row],[ACT STOP]]-Tabella2[[#This Row],[ACT START]])</f>
        <v>4.1666666666666657E-2</v>
      </c>
      <c r="W3770" s="104" t="s">
        <v>92</v>
      </c>
      <c r="X3770" s="104" t="s">
        <v>91</v>
      </c>
      <c r="Y3770" s="110"/>
      <c r="Z3770" s="106"/>
      <c r="AA3770" s="104"/>
      <c r="AB3770" s="107"/>
      <c r="AC3770" s="72">
        <v>1</v>
      </c>
      <c r="AH3770" s="70"/>
      <c r="AI3770" s="70"/>
      <c r="AJ3770">
        <v>0</v>
      </c>
      <c r="AL3770" s="70"/>
      <c r="BM3770" s="135" t="s">
        <v>7801</v>
      </c>
      <c r="BN3770" s="136" t="s">
        <v>7802</v>
      </c>
      <c r="BO3770" s="101"/>
      <c r="BR3770" s="109" t="str">
        <f t="shared" si="58"/>
        <v>SH-25-3759</v>
      </c>
      <c r="BS3770" s="109" t="s">
        <v>332</v>
      </c>
      <c r="BT3770" t="s">
        <v>92</v>
      </c>
      <c r="BU3770" t="s">
        <v>7995</v>
      </c>
    </row>
    <row r="3771" spans="1:73" hidden="1">
      <c r="A3771" s="103" t="s">
        <v>7996</v>
      </c>
      <c r="B3771" s="102">
        <v>45847</v>
      </c>
      <c r="C3771" s="104">
        <f>_xlfn.ISOWEEKNUM(Tabella2[[#This Row],[Date]])</f>
        <v>28</v>
      </c>
      <c r="D3771" s="104" t="s">
        <v>574</v>
      </c>
      <c r="E3771" s="104" t="s">
        <v>284</v>
      </c>
      <c r="F3771" s="104">
        <v>67</v>
      </c>
      <c r="G3771" s="104" t="s">
        <v>257</v>
      </c>
      <c r="H3771" s="105">
        <v>9</v>
      </c>
      <c r="I3771" s="104"/>
      <c r="J3771" s="104" t="s">
        <v>258</v>
      </c>
      <c r="K3771" s="104" t="s">
        <v>79</v>
      </c>
      <c r="L3771" s="104" t="s">
        <v>299</v>
      </c>
      <c r="M3771" s="104" t="s">
        <v>386</v>
      </c>
      <c r="N3771" s="104"/>
      <c r="O3771" s="108" t="str">
        <f>A3772</f>
        <v>16174</v>
      </c>
      <c r="P3771" s="111" t="s">
        <v>387</v>
      </c>
      <c r="Q3771" s="153" t="s">
        <v>285</v>
      </c>
      <c r="R3771" s="153" t="s">
        <v>286</v>
      </c>
      <c r="S3771" s="153">
        <v>4.1666666666666657E-2</v>
      </c>
      <c r="T3771" s="153" t="s">
        <v>285</v>
      </c>
      <c r="U3771" s="153" t="s">
        <v>286</v>
      </c>
      <c r="V3771" s="153">
        <f>IF(ISBLANK(T3771),"",Tabella2[[#This Row],[ACT STOP]]-Tabella2[[#This Row],[ACT START]])</f>
        <v>4.166666666666663E-2</v>
      </c>
      <c r="W3771" s="104" t="s">
        <v>92</v>
      </c>
      <c r="X3771" s="104" t="s">
        <v>91</v>
      </c>
      <c r="Y3771" s="110" t="s">
        <v>7997</v>
      </c>
      <c r="Z3771" s="106"/>
      <c r="AA3771" s="104"/>
      <c r="AB3771" s="107"/>
      <c r="AC3771" s="72">
        <v>1</v>
      </c>
      <c r="AH3771" s="70"/>
      <c r="AI3771" s="70"/>
      <c r="AJ3771">
        <v>0</v>
      </c>
      <c r="AL3771" s="70"/>
      <c r="BM3771" s="135" t="s">
        <v>285</v>
      </c>
      <c r="BN3771" s="136" t="s">
        <v>286</v>
      </c>
      <c r="BO3771" s="101"/>
      <c r="BR3771" s="109" t="str">
        <f t="shared" si="58"/>
        <v>SH-25-3760</v>
      </c>
      <c r="BS3771" s="109" t="s">
        <v>318</v>
      </c>
      <c r="BT3771" t="s">
        <v>92</v>
      </c>
      <c r="BU3771" t="s">
        <v>7998</v>
      </c>
    </row>
    <row r="3772" spans="1:73" hidden="1">
      <c r="A3772" s="103" t="s">
        <v>7999</v>
      </c>
      <c r="B3772" s="102">
        <v>45847</v>
      </c>
      <c r="C3772" s="104">
        <f>_xlfn.ISOWEEKNUM(Tabella2[[#This Row],[Date]])</f>
        <v>28</v>
      </c>
      <c r="D3772" s="104" t="s">
        <v>574</v>
      </c>
      <c r="E3772" s="104" t="s">
        <v>284</v>
      </c>
      <c r="F3772" s="104">
        <v>66</v>
      </c>
      <c r="G3772" s="104" t="s">
        <v>284</v>
      </c>
      <c r="H3772" s="105">
        <v>22</v>
      </c>
      <c r="I3772" s="104"/>
      <c r="J3772" s="104" t="s">
        <v>258</v>
      </c>
      <c r="K3772" s="104" t="s">
        <v>78</v>
      </c>
      <c r="L3772" s="104" t="s">
        <v>299</v>
      </c>
      <c r="M3772" s="104" t="s">
        <v>386</v>
      </c>
      <c r="N3772" s="104"/>
      <c r="O3772" s="108" t="str">
        <f>A3771</f>
        <v>16173</v>
      </c>
      <c r="P3772" s="111" t="s">
        <v>387</v>
      </c>
      <c r="Q3772" s="153">
        <v>0.29166666666666669</v>
      </c>
      <c r="R3772" s="153">
        <v>0.33333333333333331</v>
      </c>
      <c r="S3772" s="153">
        <v>4.1666666666666657E-2</v>
      </c>
      <c r="T3772" s="153">
        <v>0.29166666666666669</v>
      </c>
      <c r="U3772" s="153">
        <v>0.33333333333333331</v>
      </c>
      <c r="V3772" s="153">
        <f>IF(ISBLANK(T3772),"",Tabella2[[#This Row],[ACT STOP]]-Tabella2[[#This Row],[ACT START]])</f>
        <v>4.166666666666663E-2</v>
      </c>
      <c r="W3772" s="104" t="s">
        <v>92</v>
      </c>
      <c r="X3772" s="104" t="s">
        <v>91</v>
      </c>
      <c r="Y3772" s="110" t="s">
        <v>7997</v>
      </c>
      <c r="Z3772" s="106"/>
      <c r="AA3772" s="104"/>
      <c r="AB3772" s="107"/>
      <c r="AC3772" s="72">
        <v>1</v>
      </c>
      <c r="AH3772" s="70"/>
      <c r="AI3772" s="70"/>
      <c r="AJ3772">
        <v>0</v>
      </c>
      <c r="AL3772" s="70"/>
      <c r="BM3772" s="135">
        <v>0.29166666666666669</v>
      </c>
      <c r="BN3772" s="136">
        <v>0.33333333333333331</v>
      </c>
      <c r="BO3772" s="101"/>
      <c r="BR3772" s="109" t="str">
        <f t="shared" si="58"/>
        <v>SH-25-3761</v>
      </c>
      <c r="BS3772" s="109" t="s">
        <v>295</v>
      </c>
      <c r="BT3772" t="s">
        <v>92</v>
      </c>
      <c r="BU3772" t="s">
        <v>8000</v>
      </c>
    </row>
    <row r="3773" spans="1:73" hidden="1">
      <c r="A3773" s="103" t="s">
        <v>8001</v>
      </c>
      <c r="B3773" s="102">
        <v>45847</v>
      </c>
      <c r="C3773" s="104">
        <f>_xlfn.ISOWEEKNUM(Tabella2[[#This Row],[Date]])</f>
        <v>28</v>
      </c>
      <c r="D3773" s="104" t="s">
        <v>321</v>
      </c>
      <c r="E3773" s="104" t="s">
        <v>284</v>
      </c>
      <c r="F3773" s="104">
        <v>54</v>
      </c>
      <c r="G3773" s="104" t="s">
        <v>257</v>
      </c>
      <c r="H3773" s="105">
        <v>2</v>
      </c>
      <c r="I3773" s="104"/>
      <c r="J3773" s="104" t="s">
        <v>258</v>
      </c>
      <c r="K3773" s="104" t="s">
        <v>83</v>
      </c>
      <c r="L3773" s="104" t="s">
        <v>299</v>
      </c>
      <c r="M3773" s="104" t="s">
        <v>386</v>
      </c>
      <c r="N3773" s="104"/>
      <c r="O3773" s="108" t="str">
        <f>A3774</f>
        <v>16176</v>
      </c>
      <c r="P3773" s="111" t="s">
        <v>2075</v>
      </c>
      <c r="Q3773" s="153" t="s">
        <v>285</v>
      </c>
      <c r="R3773" s="153" t="s">
        <v>286</v>
      </c>
      <c r="S3773" s="153">
        <v>4.1666666666666657E-2</v>
      </c>
      <c r="T3773" s="153" t="s">
        <v>285</v>
      </c>
      <c r="U3773" s="153" t="s">
        <v>286</v>
      </c>
      <c r="V3773" s="153">
        <f>IF(ISBLANK(T3773),"",Tabella2[[#This Row],[ACT STOP]]-Tabella2[[#This Row],[ACT START]])</f>
        <v>4.166666666666663E-2</v>
      </c>
      <c r="W3773" s="104" t="s">
        <v>92</v>
      </c>
      <c r="X3773" s="104" t="s">
        <v>91</v>
      </c>
      <c r="Y3773" s="110"/>
      <c r="Z3773" s="106"/>
      <c r="AA3773" s="104"/>
      <c r="AB3773" s="107"/>
      <c r="AC3773" s="72">
        <v>1</v>
      </c>
      <c r="AH3773" s="70"/>
      <c r="AI3773" s="70"/>
      <c r="AJ3773">
        <v>0</v>
      </c>
      <c r="AL3773" s="70"/>
      <c r="BM3773" s="135" t="s">
        <v>285</v>
      </c>
      <c r="BN3773" s="136" t="s">
        <v>286</v>
      </c>
      <c r="BO3773" s="101"/>
      <c r="BR3773" s="109" t="str">
        <f t="shared" si="58"/>
        <v>SH-25-3762</v>
      </c>
      <c r="BS3773" s="109" t="s">
        <v>368</v>
      </c>
      <c r="BT3773" t="s">
        <v>92</v>
      </c>
      <c r="BU3773" t="s">
        <v>8002</v>
      </c>
    </row>
    <row r="3774" spans="1:73" hidden="1">
      <c r="A3774" s="103" t="s">
        <v>8003</v>
      </c>
      <c r="B3774" s="102">
        <v>45847</v>
      </c>
      <c r="C3774" s="104">
        <f>_xlfn.ISOWEEKNUM(Tabella2[[#This Row],[Date]])</f>
        <v>28</v>
      </c>
      <c r="D3774" s="104" t="s">
        <v>321</v>
      </c>
      <c r="E3774" s="104" t="s">
        <v>284</v>
      </c>
      <c r="F3774" s="104">
        <v>52</v>
      </c>
      <c r="G3774" s="104" t="s">
        <v>284</v>
      </c>
      <c r="H3774" s="105">
        <v>23</v>
      </c>
      <c r="I3774" s="104"/>
      <c r="J3774" s="104" t="s">
        <v>258</v>
      </c>
      <c r="K3774" s="104" t="s">
        <v>80</v>
      </c>
      <c r="L3774" s="104" t="s">
        <v>299</v>
      </c>
      <c r="M3774" s="104" t="s">
        <v>386</v>
      </c>
      <c r="N3774" s="104"/>
      <c r="O3774" s="108" t="str">
        <f>A3773</f>
        <v>16175</v>
      </c>
      <c r="P3774" s="111" t="s">
        <v>2075</v>
      </c>
      <c r="Q3774" s="153">
        <v>0.29166666666666669</v>
      </c>
      <c r="R3774" s="153">
        <v>0.33333333333333331</v>
      </c>
      <c r="S3774" s="153">
        <v>4.1666666666666657E-2</v>
      </c>
      <c r="T3774" s="153" t="s">
        <v>285</v>
      </c>
      <c r="U3774" s="153" t="s">
        <v>286</v>
      </c>
      <c r="V3774" s="153">
        <f>IF(ISBLANK(T3774),"",Tabella2[[#This Row],[ACT STOP]]-Tabella2[[#This Row],[ACT START]])</f>
        <v>4.166666666666663E-2</v>
      </c>
      <c r="W3774" s="104" t="s">
        <v>92</v>
      </c>
      <c r="X3774" s="104" t="s">
        <v>91</v>
      </c>
      <c r="Y3774" s="110"/>
      <c r="Z3774" s="106"/>
      <c r="AA3774" s="104"/>
      <c r="AB3774" s="107"/>
      <c r="AC3774" s="72">
        <v>1</v>
      </c>
      <c r="AH3774" s="70"/>
      <c r="AI3774" s="70"/>
      <c r="AJ3774">
        <v>0</v>
      </c>
      <c r="AL3774" s="70"/>
      <c r="BM3774" s="135" t="s">
        <v>285</v>
      </c>
      <c r="BN3774" s="136" t="s">
        <v>286</v>
      </c>
      <c r="BO3774" s="101"/>
      <c r="BR3774" s="109" t="str">
        <f t="shared" si="58"/>
        <v>SH-25-3763</v>
      </c>
      <c r="BS3774" s="109" t="s">
        <v>358</v>
      </c>
      <c r="BT3774" t="s">
        <v>92</v>
      </c>
      <c r="BU3774" t="s">
        <v>8004</v>
      </c>
    </row>
    <row r="3775" spans="1:73" hidden="1">
      <c r="A3775" s="103" t="s">
        <v>8005</v>
      </c>
      <c r="B3775" s="102">
        <v>45847</v>
      </c>
      <c r="C3775" s="104">
        <f>_xlfn.ISOWEEKNUM(Tabella2[[#This Row],[Date]])</f>
        <v>28</v>
      </c>
      <c r="D3775" s="104" t="s">
        <v>478</v>
      </c>
      <c r="E3775" s="104" t="s">
        <v>284</v>
      </c>
      <c r="F3775" s="104">
        <v>65</v>
      </c>
      <c r="G3775" s="104" t="s">
        <v>257</v>
      </c>
      <c r="H3775" s="105">
        <v>31</v>
      </c>
      <c r="I3775" s="104"/>
      <c r="J3775" s="104" t="s">
        <v>258</v>
      </c>
      <c r="K3775" s="104" t="s">
        <v>81</v>
      </c>
      <c r="L3775" s="104" t="s">
        <v>259</v>
      </c>
      <c r="M3775" s="104" t="s">
        <v>269</v>
      </c>
      <c r="N3775" s="104"/>
      <c r="O3775" s="106"/>
      <c r="P3775" s="111" t="s">
        <v>1814</v>
      </c>
      <c r="Q3775" s="153" t="s">
        <v>285</v>
      </c>
      <c r="R3775" s="153" t="s">
        <v>286</v>
      </c>
      <c r="S3775" s="153">
        <v>4.1666666666666657E-2</v>
      </c>
      <c r="T3775" s="153" t="s">
        <v>285</v>
      </c>
      <c r="U3775" s="153" t="s">
        <v>286</v>
      </c>
      <c r="V3775" s="153">
        <f>IF(ISBLANK(T3775),"",Tabella2[[#This Row],[ACT STOP]]-Tabella2[[#This Row],[ACT START]])</f>
        <v>4.166666666666663E-2</v>
      </c>
      <c r="W3775" s="104" t="s">
        <v>92</v>
      </c>
      <c r="X3775" s="104" t="s">
        <v>91</v>
      </c>
      <c r="Y3775" s="110"/>
      <c r="Z3775" s="106"/>
      <c r="AA3775" s="104"/>
      <c r="AB3775" s="107"/>
      <c r="AC3775" s="72">
        <v>1</v>
      </c>
      <c r="AH3775" s="70"/>
      <c r="AI3775" s="70"/>
      <c r="AJ3775">
        <v>0</v>
      </c>
      <c r="AL3775" s="70"/>
      <c r="BM3775" s="135" t="s">
        <v>285</v>
      </c>
      <c r="BN3775" s="136" t="s">
        <v>286</v>
      </c>
      <c r="BO3775" s="101"/>
      <c r="BR3775" s="109" t="str">
        <f t="shared" si="58"/>
        <v>SH-25-3764</v>
      </c>
      <c r="BS3775" s="109" t="s">
        <v>345</v>
      </c>
      <c r="BT3775" t="s">
        <v>92</v>
      </c>
      <c r="BU3775" t="s">
        <v>8006</v>
      </c>
    </row>
    <row r="3776" spans="1:73" hidden="1">
      <c r="A3776" s="103" t="s">
        <v>8007</v>
      </c>
      <c r="B3776" s="102">
        <v>45847</v>
      </c>
      <c r="C3776" s="104">
        <f>_xlfn.ISOWEEKNUM(Tabella2[[#This Row],[Date]])</f>
        <v>28</v>
      </c>
      <c r="D3776" s="104" t="s">
        <v>523</v>
      </c>
      <c r="E3776" s="104" t="s">
        <v>284</v>
      </c>
      <c r="F3776" s="104">
        <v>63</v>
      </c>
      <c r="G3776" s="104" t="s">
        <v>257</v>
      </c>
      <c r="H3776" s="105">
        <v>17</v>
      </c>
      <c r="I3776" s="104"/>
      <c r="J3776" s="104" t="s">
        <v>258</v>
      </c>
      <c r="K3776" s="104" t="s">
        <v>79</v>
      </c>
      <c r="L3776" s="104" t="s">
        <v>299</v>
      </c>
      <c r="M3776" s="104" t="s">
        <v>313</v>
      </c>
      <c r="N3776" s="104"/>
      <c r="O3776" s="108" t="str">
        <f>A3777</f>
        <v>16179</v>
      </c>
      <c r="P3776" s="111" t="s">
        <v>442</v>
      </c>
      <c r="Q3776" s="153" t="s">
        <v>525</v>
      </c>
      <c r="R3776" s="153" t="s">
        <v>262</v>
      </c>
      <c r="S3776" s="153">
        <v>4.1666666666666657E-2</v>
      </c>
      <c r="T3776" s="153" t="s">
        <v>525</v>
      </c>
      <c r="U3776" s="153" t="s">
        <v>262</v>
      </c>
      <c r="V3776" s="153">
        <f>IF(ISBLANK(T3776),"",Tabella2[[#This Row],[ACT STOP]]-Tabella2[[#This Row],[ACT START]])</f>
        <v>4.166666666666663E-2</v>
      </c>
      <c r="W3776" s="104" t="s">
        <v>92</v>
      </c>
      <c r="X3776" s="104" t="s">
        <v>91</v>
      </c>
      <c r="Y3776" s="110"/>
      <c r="Z3776" s="106"/>
      <c r="AA3776" s="104"/>
      <c r="AB3776" s="107"/>
      <c r="AC3776" s="72">
        <v>1</v>
      </c>
      <c r="AH3776" s="70"/>
      <c r="AI3776" s="70"/>
      <c r="AJ3776">
        <v>0</v>
      </c>
      <c r="AL3776" s="70"/>
      <c r="BM3776" s="135" t="s">
        <v>525</v>
      </c>
      <c r="BN3776" s="136" t="s">
        <v>262</v>
      </c>
      <c r="BO3776" s="101"/>
      <c r="BR3776" s="109" t="str">
        <f t="shared" si="58"/>
        <v>SH-25-3765</v>
      </c>
      <c r="BS3776" s="109" t="s">
        <v>393</v>
      </c>
      <c r="BT3776" t="s">
        <v>92</v>
      </c>
      <c r="BU3776" t="s">
        <v>8008</v>
      </c>
    </row>
    <row r="3777" spans="1:73" hidden="1">
      <c r="A3777" s="103" t="s">
        <v>8009</v>
      </c>
      <c r="B3777" s="102">
        <v>45847</v>
      </c>
      <c r="C3777" s="104">
        <f>_xlfn.ISOWEEKNUM(Tabella2[[#This Row],[Date]])</f>
        <v>28</v>
      </c>
      <c r="D3777" s="104" t="s">
        <v>523</v>
      </c>
      <c r="E3777" s="104" t="s">
        <v>284</v>
      </c>
      <c r="F3777" s="104">
        <v>62</v>
      </c>
      <c r="G3777" s="104" t="s">
        <v>257</v>
      </c>
      <c r="H3777" s="105">
        <v>14</v>
      </c>
      <c r="I3777" s="104"/>
      <c r="J3777" s="104" t="s">
        <v>258</v>
      </c>
      <c r="K3777" s="104" t="s">
        <v>78</v>
      </c>
      <c r="L3777" s="104" t="s">
        <v>299</v>
      </c>
      <c r="M3777" s="104" t="s">
        <v>313</v>
      </c>
      <c r="N3777" s="104"/>
      <c r="O3777" s="108" t="str">
        <f>A3776</f>
        <v>16178</v>
      </c>
      <c r="P3777" s="111" t="s">
        <v>442</v>
      </c>
      <c r="Q3777" s="153">
        <v>0.35416666666666669</v>
      </c>
      <c r="R3777" s="153">
        <v>0.39583333333333331</v>
      </c>
      <c r="S3777" s="153">
        <v>4.1666666666666657E-2</v>
      </c>
      <c r="T3777" s="153">
        <v>0.35416666666666669</v>
      </c>
      <c r="U3777" s="153">
        <v>0.39583333333333331</v>
      </c>
      <c r="V3777" s="153">
        <f>IF(ISBLANK(T3777),"",Tabella2[[#This Row],[ACT STOP]]-Tabella2[[#This Row],[ACT START]])</f>
        <v>4.166666666666663E-2</v>
      </c>
      <c r="W3777" s="104" t="s">
        <v>92</v>
      </c>
      <c r="X3777" s="104" t="s">
        <v>91</v>
      </c>
      <c r="Y3777" s="110"/>
      <c r="Z3777" s="106"/>
      <c r="AA3777" s="104"/>
      <c r="AB3777" s="107"/>
      <c r="AC3777" s="72">
        <v>1</v>
      </c>
      <c r="AH3777" s="70"/>
      <c r="AI3777" s="70"/>
      <c r="AJ3777">
        <v>0</v>
      </c>
      <c r="AL3777" s="70"/>
      <c r="BM3777" s="135">
        <v>0.35416666666666669</v>
      </c>
      <c r="BN3777" s="136">
        <v>0.39583333333333331</v>
      </c>
      <c r="BO3777" s="101"/>
      <c r="BR3777" s="109" t="str">
        <f t="shared" si="58"/>
        <v>SH-25-3766</v>
      </c>
      <c r="BS3777" s="109" t="s">
        <v>372</v>
      </c>
      <c r="BT3777" t="s">
        <v>92</v>
      </c>
      <c r="BU3777" t="s">
        <v>8010</v>
      </c>
    </row>
    <row r="3778" spans="1:73" hidden="1">
      <c r="A3778" s="103" t="s">
        <v>8011</v>
      </c>
      <c r="B3778" s="102">
        <v>45847</v>
      </c>
      <c r="C3778" s="104">
        <f>_xlfn.ISOWEEKNUM(Tabella2[[#This Row],[Date]])</f>
        <v>28</v>
      </c>
      <c r="D3778" s="104" t="s">
        <v>817</v>
      </c>
      <c r="E3778" s="104" t="s">
        <v>284</v>
      </c>
      <c r="F3778" s="104">
        <v>75</v>
      </c>
      <c r="G3778" s="104" t="s">
        <v>257</v>
      </c>
      <c r="H3778" s="105">
        <v>12</v>
      </c>
      <c r="I3778" s="104"/>
      <c r="J3778" s="104" t="s">
        <v>258</v>
      </c>
      <c r="K3778" s="104" t="s">
        <v>83</v>
      </c>
      <c r="L3778" s="104" t="s">
        <v>259</v>
      </c>
      <c r="M3778" s="104" t="s">
        <v>276</v>
      </c>
      <c r="N3778" s="104"/>
      <c r="O3778" s="106"/>
      <c r="P3778" s="111" t="s">
        <v>462</v>
      </c>
      <c r="Q3778" s="153" t="s">
        <v>525</v>
      </c>
      <c r="R3778" s="153" t="s">
        <v>262</v>
      </c>
      <c r="S3778" s="153">
        <v>4.1666666666666657E-2</v>
      </c>
      <c r="T3778" s="153" t="s">
        <v>525</v>
      </c>
      <c r="U3778" s="153" t="s">
        <v>262</v>
      </c>
      <c r="V3778" s="153">
        <f>IF(ISBLANK(T3778),"",Tabella2[[#This Row],[ACT STOP]]-Tabella2[[#This Row],[ACT START]])</f>
        <v>4.166666666666663E-2</v>
      </c>
      <c r="W3778" s="104" t="s">
        <v>92</v>
      </c>
      <c r="X3778" s="104" t="s">
        <v>91</v>
      </c>
      <c r="Y3778" s="110"/>
      <c r="Z3778" s="106"/>
      <c r="AA3778" s="104"/>
      <c r="AB3778" s="107"/>
      <c r="AC3778" s="72">
        <v>1</v>
      </c>
      <c r="AH3778" s="70"/>
      <c r="AI3778" s="70"/>
      <c r="AJ3778">
        <v>0</v>
      </c>
      <c r="AL3778" s="70"/>
      <c r="BM3778" s="135" t="s">
        <v>525</v>
      </c>
      <c r="BN3778" s="136" t="s">
        <v>262</v>
      </c>
      <c r="BO3778" s="101"/>
      <c r="BR3778" s="109" t="str">
        <f t="shared" si="58"/>
        <v>SH-25-3767</v>
      </c>
      <c r="BS3778" s="109" t="s">
        <v>266</v>
      </c>
      <c r="BT3778" t="s">
        <v>92</v>
      </c>
      <c r="BU3778" t="s">
        <v>8012</v>
      </c>
    </row>
    <row r="3779" spans="1:73" hidden="1">
      <c r="A3779" s="103" t="s">
        <v>8013</v>
      </c>
      <c r="B3779" s="102">
        <v>45847</v>
      </c>
      <c r="C3779" s="104">
        <f>_xlfn.ISOWEEKNUM(Tabella2[[#This Row],[Date]])</f>
        <v>28</v>
      </c>
      <c r="D3779" s="104" t="s">
        <v>751</v>
      </c>
      <c r="E3779" s="104" t="s">
        <v>256</v>
      </c>
      <c r="F3779" s="104">
        <v>76</v>
      </c>
      <c r="G3779" s="104" t="s">
        <v>257</v>
      </c>
      <c r="H3779" s="105">
        <v>13</v>
      </c>
      <c r="I3779" s="104" t="s">
        <v>258</v>
      </c>
      <c r="J3779" s="104"/>
      <c r="K3779" s="104" t="s">
        <v>80</v>
      </c>
      <c r="L3779" s="104" t="s">
        <v>259</v>
      </c>
      <c r="M3779" s="104" t="s">
        <v>276</v>
      </c>
      <c r="N3779" s="104"/>
      <c r="O3779" s="106"/>
      <c r="P3779" s="111" t="s">
        <v>510</v>
      </c>
      <c r="Q3779" s="153" t="s">
        <v>525</v>
      </c>
      <c r="R3779" s="153" t="s">
        <v>262</v>
      </c>
      <c r="S3779" s="153">
        <v>4.1666666666666657E-2</v>
      </c>
      <c r="T3779" s="153" t="s">
        <v>525</v>
      </c>
      <c r="U3779" s="153" t="s">
        <v>262</v>
      </c>
      <c r="V3779" s="153">
        <f>IF(ISBLANK(T3779),"",Tabella2[[#This Row],[ACT STOP]]-Tabella2[[#This Row],[ACT START]])</f>
        <v>4.166666666666663E-2</v>
      </c>
      <c r="W3779" s="104" t="s">
        <v>92</v>
      </c>
      <c r="X3779" s="104" t="s">
        <v>91</v>
      </c>
      <c r="Y3779" s="110"/>
      <c r="Z3779" s="106"/>
      <c r="AA3779" s="104"/>
      <c r="AB3779" s="107"/>
      <c r="AC3779" s="72">
        <v>1</v>
      </c>
      <c r="AH3779" s="70"/>
      <c r="AI3779" s="70"/>
      <c r="AJ3779">
        <v>0</v>
      </c>
      <c r="AL3779" s="70"/>
      <c r="BM3779" s="135" t="s">
        <v>525</v>
      </c>
      <c r="BN3779" s="136" t="s">
        <v>262</v>
      </c>
      <c r="BO3779" s="101"/>
      <c r="BR3779" s="109" t="str">
        <f t="shared" si="58"/>
        <v>SH-25-3768</v>
      </c>
      <c r="BS3779" s="109" t="s">
        <v>427</v>
      </c>
      <c r="BT3779" t="s">
        <v>92</v>
      </c>
      <c r="BU3779" t="s">
        <v>8014</v>
      </c>
    </row>
    <row r="3780" spans="1:73" hidden="1">
      <c r="A3780" s="103" t="s">
        <v>8015</v>
      </c>
      <c r="B3780" s="102">
        <v>45847</v>
      </c>
      <c r="C3780" s="104">
        <f>_xlfn.ISOWEEKNUM(Tabella2[[#This Row],[Date]])</f>
        <v>28</v>
      </c>
      <c r="D3780" s="104" t="s">
        <v>6766</v>
      </c>
      <c r="E3780" s="104" t="s">
        <v>284</v>
      </c>
      <c r="F3780" s="104">
        <v>79</v>
      </c>
      <c r="G3780" s="104" t="s">
        <v>257</v>
      </c>
      <c r="H3780" s="105">
        <v>10</v>
      </c>
      <c r="I3780" s="104"/>
      <c r="J3780" s="104" t="s">
        <v>258</v>
      </c>
      <c r="K3780" s="104" t="s">
        <v>81</v>
      </c>
      <c r="L3780" s="104" t="s">
        <v>259</v>
      </c>
      <c r="M3780" s="104" t="s">
        <v>276</v>
      </c>
      <c r="N3780" s="104"/>
      <c r="O3780" s="106"/>
      <c r="P3780" s="111" t="s">
        <v>2896</v>
      </c>
      <c r="Q3780" s="153" t="s">
        <v>525</v>
      </c>
      <c r="R3780" s="153" t="s">
        <v>262</v>
      </c>
      <c r="S3780" s="153">
        <v>4.1666666666666657E-2</v>
      </c>
      <c r="T3780" s="153" t="s">
        <v>525</v>
      </c>
      <c r="U3780" s="153" t="s">
        <v>262</v>
      </c>
      <c r="V3780" s="153">
        <f>IF(ISBLANK(T3780),"",Tabella2[[#This Row],[ACT STOP]]-Tabella2[[#This Row],[ACT START]])</f>
        <v>4.166666666666663E-2</v>
      </c>
      <c r="W3780" s="104" t="s">
        <v>92</v>
      </c>
      <c r="X3780" s="104" t="s">
        <v>91</v>
      </c>
      <c r="Y3780" s="110"/>
      <c r="Z3780" s="106"/>
      <c r="AA3780" s="104"/>
      <c r="AB3780" s="107"/>
      <c r="AC3780" s="72">
        <v>1</v>
      </c>
      <c r="AH3780" s="70"/>
      <c r="AI3780" s="70"/>
      <c r="AJ3780">
        <v>0</v>
      </c>
      <c r="AL3780" s="70"/>
      <c r="BM3780" s="135" t="s">
        <v>525</v>
      </c>
      <c r="BN3780" s="136" t="s">
        <v>262</v>
      </c>
      <c r="BO3780" s="101"/>
      <c r="BR3780" s="109" t="str">
        <f t="shared" si="58"/>
        <v>SH-25-3769</v>
      </c>
      <c r="BS3780" s="109" t="s">
        <v>552</v>
      </c>
      <c r="BT3780" t="s">
        <v>92</v>
      </c>
      <c r="BU3780" t="s">
        <v>8016</v>
      </c>
    </row>
    <row r="3781" spans="1:73" hidden="1">
      <c r="A3781" s="103" t="s">
        <v>8017</v>
      </c>
      <c r="B3781" s="102">
        <v>45847</v>
      </c>
      <c r="C3781" s="104">
        <f>_xlfn.ISOWEEKNUM(Tabella2[[#This Row],[Date]])</f>
        <v>28</v>
      </c>
      <c r="D3781" s="104" t="s">
        <v>751</v>
      </c>
      <c r="E3781" s="104" t="s">
        <v>256</v>
      </c>
      <c r="F3781" s="104">
        <v>77</v>
      </c>
      <c r="G3781" s="104" t="s">
        <v>284</v>
      </c>
      <c r="H3781" s="105">
        <v>22</v>
      </c>
      <c r="I3781" s="104" t="s">
        <v>258</v>
      </c>
      <c r="J3781" s="104"/>
      <c r="K3781" s="104" t="s">
        <v>77</v>
      </c>
      <c r="L3781" s="104" t="s">
        <v>259</v>
      </c>
      <c r="M3781" s="104" t="s">
        <v>276</v>
      </c>
      <c r="N3781" s="104"/>
      <c r="O3781" s="106"/>
      <c r="P3781" s="111" t="s">
        <v>510</v>
      </c>
      <c r="Q3781" s="153" t="s">
        <v>498</v>
      </c>
      <c r="R3781" s="153" t="s">
        <v>499</v>
      </c>
      <c r="S3781" s="153">
        <v>4.1666666666666657E-2</v>
      </c>
      <c r="T3781" s="153">
        <v>0.40972222222222221</v>
      </c>
      <c r="U3781" s="153">
        <v>0.4513888888888889</v>
      </c>
      <c r="V3781" s="153">
        <f>IF(ISBLANK(T3781),"",Tabella2[[#This Row],[ACT STOP]]-Tabella2[[#This Row],[ACT START]])</f>
        <v>4.1666666666666685E-2</v>
      </c>
      <c r="W3781" s="104" t="s">
        <v>92</v>
      </c>
      <c r="X3781" s="104" t="s">
        <v>91</v>
      </c>
      <c r="Y3781" s="110"/>
      <c r="Z3781" s="106"/>
      <c r="AA3781" s="104"/>
      <c r="AB3781" s="107"/>
      <c r="AC3781" s="72">
        <v>1</v>
      </c>
      <c r="AH3781" s="70"/>
      <c r="AI3781" s="70"/>
      <c r="AJ3781">
        <v>0</v>
      </c>
      <c r="AL3781" s="70"/>
      <c r="BM3781" s="135">
        <v>0.40972222222222221</v>
      </c>
      <c r="BN3781" s="136">
        <v>0.4513888888888889</v>
      </c>
      <c r="BO3781" s="101"/>
      <c r="BR3781" s="109" t="str">
        <f t="shared" si="58"/>
        <v>SH-25-3770</v>
      </c>
      <c r="BS3781" s="109" t="s">
        <v>295</v>
      </c>
      <c r="BT3781" t="s">
        <v>92</v>
      </c>
      <c r="BU3781" t="s">
        <v>8018</v>
      </c>
    </row>
    <row r="3782" spans="1:73" hidden="1">
      <c r="A3782" s="103" t="s">
        <v>8019</v>
      </c>
      <c r="B3782" s="102">
        <v>45847</v>
      </c>
      <c r="C3782" s="104">
        <f>_xlfn.ISOWEEKNUM(Tabella2[[#This Row],[Date]])</f>
        <v>28</v>
      </c>
      <c r="D3782" s="104" t="s">
        <v>6766</v>
      </c>
      <c r="E3782" s="104" t="s">
        <v>284</v>
      </c>
      <c r="F3782" s="104">
        <v>77</v>
      </c>
      <c r="G3782" s="104" t="s">
        <v>257</v>
      </c>
      <c r="H3782" s="105">
        <v>9</v>
      </c>
      <c r="I3782" s="104"/>
      <c r="J3782" s="104" t="s">
        <v>258</v>
      </c>
      <c r="K3782" s="104" t="s">
        <v>79</v>
      </c>
      <c r="L3782" s="104" t="s">
        <v>259</v>
      </c>
      <c r="M3782" s="104" t="s">
        <v>276</v>
      </c>
      <c r="N3782" s="104"/>
      <c r="O3782" s="106"/>
      <c r="P3782" s="111" t="s">
        <v>2896</v>
      </c>
      <c r="Q3782" s="153" t="s">
        <v>498</v>
      </c>
      <c r="R3782" s="153" t="s">
        <v>499</v>
      </c>
      <c r="S3782" s="153">
        <v>4.1666666666666657E-2</v>
      </c>
      <c r="T3782" s="153" t="s">
        <v>498</v>
      </c>
      <c r="U3782" s="153" t="s">
        <v>499</v>
      </c>
      <c r="V3782" s="153">
        <f>IF(ISBLANK(T3782),"",Tabella2[[#This Row],[ACT STOP]]-Tabella2[[#This Row],[ACT START]])</f>
        <v>4.166666666666663E-2</v>
      </c>
      <c r="W3782" s="104" t="s">
        <v>92</v>
      </c>
      <c r="X3782" s="104" t="s">
        <v>91</v>
      </c>
      <c r="Y3782" s="110"/>
      <c r="Z3782" s="106"/>
      <c r="AA3782" s="104"/>
      <c r="AB3782" s="107"/>
      <c r="AC3782" s="72">
        <v>1</v>
      </c>
      <c r="AH3782" s="70"/>
      <c r="AI3782" s="70"/>
      <c r="AJ3782">
        <v>0</v>
      </c>
      <c r="AL3782" s="70"/>
      <c r="BM3782" s="135" t="s">
        <v>498</v>
      </c>
      <c r="BN3782" s="136" t="s">
        <v>499</v>
      </c>
      <c r="BO3782" s="101"/>
      <c r="BR3782" s="109" t="str">
        <f t="shared" si="58"/>
        <v>SH-25-3771</v>
      </c>
      <c r="BS3782" s="109" t="s">
        <v>318</v>
      </c>
      <c r="BT3782" t="s">
        <v>92</v>
      </c>
      <c r="BU3782" t="s">
        <v>8020</v>
      </c>
    </row>
    <row r="3783" spans="1:73" hidden="1">
      <c r="A3783" s="103" t="s">
        <v>8021</v>
      </c>
      <c r="B3783" s="102">
        <v>45847</v>
      </c>
      <c r="C3783" s="104">
        <f>_xlfn.ISOWEEKNUM(Tabella2[[#This Row],[Date]])</f>
        <v>28</v>
      </c>
      <c r="D3783" s="104" t="s">
        <v>6396</v>
      </c>
      <c r="E3783" s="104" t="s">
        <v>256</v>
      </c>
      <c r="F3783" s="104">
        <v>77</v>
      </c>
      <c r="G3783" s="104" t="s">
        <v>284</v>
      </c>
      <c r="H3783" s="105">
        <v>23</v>
      </c>
      <c r="I3783" s="104"/>
      <c r="J3783" s="104" t="s">
        <v>258</v>
      </c>
      <c r="K3783" s="104" t="s">
        <v>78</v>
      </c>
      <c r="L3783" s="104" t="s">
        <v>259</v>
      </c>
      <c r="M3783" s="104" t="s">
        <v>276</v>
      </c>
      <c r="N3783" s="104"/>
      <c r="O3783" s="106"/>
      <c r="P3783" s="111" t="s">
        <v>6297</v>
      </c>
      <c r="Q3783" s="153" t="s">
        <v>498</v>
      </c>
      <c r="R3783" s="153" t="s">
        <v>499</v>
      </c>
      <c r="S3783" s="153">
        <v>4.1666666666666657E-2</v>
      </c>
      <c r="T3783" s="153" t="s">
        <v>498</v>
      </c>
      <c r="U3783" s="153" t="s">
        <v>499</v>
      </c>
      <c r="V3783" s="153">
        <f>IF(ISBLANK(T3783),"",Tabella2[[#This Row],[ACT STOP]]-Tabella2[[#This Row],[ACT START]])</f>
        <v>4.166666666666663E-2</v>
      </c>
      <c r="W3783" s="104" t="s">
        <v>92</v>
      </c>
      <c r="X3783" s="104" t="s">
        <v>91</v>
      </c>
      <c r="Y3783" s="110"/>
      <c r="Z3783" s="106"/>
      <c r="AA3783" s="104"/>
      <c r="AB3783" s="107"/>
      <c r="AC3783" s="72">
        <v>1</v>
      </c>
      <c r="AH3783" s="70"/>
      <c r="AI3783" s="70"/>
      <c r="AJ3783">
        <v>0</v>
      </c>
      <c r="AL3783" s="70"/>
      <c r="BM3783" s="135" t="s">
        <v>498</v>
      </c>
      <c r="BN3783" s="136" t="s">
        <v>499</v>
      </c>
      <c r="BO3783" s="101"/>
      <c r="BR3783" s="109" t="str">
        <f t="shared" si="58"/>
        <v>SH-25-3772</v>
      </c>
      <c r="BS3783" s="109" t="s">
        <v>358</v>
      </c>
      <c r="BT3783" t="s">
        <v>92</v>
      </c>
      <c r="BU3783" t="s">
        <v>8022</v>
      </c>
    </row>
    <row r="3784" spans="1:73" hidden="1">
      <c r="A3784" s="103" t="s">
        <v>8023</v>
      </c>
      <c r="B3784" s="102">
        <v>45847</v>
      </c>
      <c r="C3784" s="104">
        <f>_xlfn.ISOWEEKNUM(Tabella2[[#This Row],[Date]])</f>
        <v>28</v>
      </c>
      <c r="D3784" s="104" t="s">
        <v>6621</v>
      </c>
      <c r="E3784" s="104" t="s">
        <v>284</v>
      </c>
      <c r="F3784" s="104">
        <v>82</v>
      </c>
      <c r="G3784" s="104" t="s">
        <v>257</v>
      </c>
      <c r="H3784" s="105">
        <v>2</v>
      </c>
      <c r="I3784" s="104"/>
      <c r="J3784" s="104" t="s">
        <v>258</v>
      </c>
      <c r="K3784" s="104" t="s">
        <v>83</v>
      </c>
      <c r="L3784" s="104" t="s">
        <v>259</v>
      </c>
      <c r="M3784" s="104" t="s">
        <v>276</v>
      </c>
      <c r="N3784" s="104"/>
      <c r="O3784" s="106"/>
      <c r="P3784" s="111" t="s">
        <v>479</v>
      </c>
      <c r="Q3784" s="153" t="s">
        <v>498</v>
      </c>
      <c r="R3784" s="153" t="s">
        <v>499</v>
      </c>
      <c r="S3784" s="153">
        <v>4.1666666666666657E-2</v>
      </c>
      <c r="T3784" s="153" t="s">
        <v>498</v>
      </c>
      <c r="U3784" s="153" t="s">
        <v>499</v>
      </c>
      <c r="V3784" s="153">
        <f>IF(ISBLANK(T3784),"",Tabella2[[#This Row],[ACT STOP]]-Tabella2[[#This Row],[ACT START]])</f>
        <v>4.166666666666663E-2</v>
      </c>
      <c r="W3784" s="104" t="s">
        <v>92</v>
      </c>
      <c r="X3784" s="104" t="s">
        <v>91</v>
      </c>
      <c r="Y3784" s="110"/>
      <c r="Z3784" s="106"/>
      <c r="AA3784" s="104"/>
      <c r="AB3784" s="107"/>
      <c r="AC3784" s="72">
        <v>1</v>
      </c>
      <c r="AH3784" s="70"/>
      <c r="AI3784" s="70"/>
      <c r="AJ3784">
        <v>0</v>
      </c>
      <c r="AL3784" s="70"/>
      <c r="BM3784" s="135" t="s">
        <v>498</v>
      </c>
      <c r="BN3784" s="136" t="s">
        <v>499</v>
      </c>
      <c r="BO3784" s="101"/>
      <c r="BR3784" s="109" t="str">
        <f t="shared" si="58"/>
        <v>SH-25-3773</v>
      </c>
      <c r="BS3784" s="109" t="s">
        <v>368</v>
      </c>
      <c r="BT3784" t="s">
        <v>92</v>
      </c>
      <c r="BU3784" t="s">
        <v>8024</v>
      </c>
    </row>
    <row r="3785" spans="1:73" hidden="1">
      <c r="A3785" s="103" t="s">
        <v>8025</v>
      </c>
      <c r="B3785" s="102">
        <v>45847</v>
      </c>
      <c r="C3785" s="104">
        <f>_xlfn.ISOWEEKNUM(Tabella2[[#This Row],[Date]])</f>
        <v>28</v>
      </c>
      <c r="D3785" s="104" t="s">
        <v>6396</v>
      </c>
      <c r="E3785" s="104" t="s">
        <v>256</v>
      </c>
      <c r="F3785" s="104">
        <v>75</v>
      </c>
      <c r="G3785" s="104" t="s">
        <v>257</v>
      </c>
      <c r="H3785" s="105">
        <v>5</v>
      </c>
      <c r="I3785" s="104"/>
      <c r="J3785" s="104" t="s">
        <v>258</v>
      </c>
      <c r="K3785" s="104" t="s">
        <v>81</v>
      </c>
      <c r="L3785" s="104" t="s">
        <v>259</v>
      </c>
      <c r="M3785" s="104" t="s">
        <v>276</v>
      </c>
      <c r="N3785" s="104"/>
      <c r="O3785" s="106"/>
      <c r="P3785" s="111" t="s">
        <v>6297</v>
      </c>
      <c r="Q3785" s="153" t="s">
        <v>498</v>
      </c>
      <c r="R3785" s="153" t="s">
        <v>499</v>
      </c>
      <c r="S3785" s="153">
        <v>4.1666666666666657E-2</v>
      </c>
      <c r="T3785" s="153" t="s">
        <v>498</v>
      </c>
      <c r="U3785" s="153" t="s">
        <v>499</v>
      </c>
      <c r="V3785" s="153">
        <f>IF(ISBLANK(T3785),"",Tabella2[[#This Row],[ACT STOP]]-Tabella2[[#This Row],[ACT START]])</f>
        <v>4.166666666666663E-2</v>
      </c>
      <c r="W3785" s="104" t="s">
        <v>92</v>
      </c>
      <c r="X3785" s="104" t="s">
        <v>91</v>
      </c>
      <c r="Y3785" s="110"/>
      <c r="Z3785" s="106"/>
      <c r="AA3785" s="104"/>
      <c r="AB3785" s="107"/>
      <c r="AC3785" s="72">
        <v>1</v>
      </c>
      <c r="AH3785" s="70"/>
      <c r="AI3785" s="70"/>
      <c r="AJ3785">
        <v>0</v>
      </c>
      <c r="AL3785" s="70"/>
      <c r="BM3785" s="135" t="s">
        <v>498</v>
      </c>
      <c r="BN3785" s="136" t="s">
        <v>499</v>
      </c>
      <c r="BO3785" s="101"/>
      <c r="BR3785" s="109" t="str">
        <f t="shared" si="58"/>
        <v>SH-25-3774</v>
      </c>
      <c r="BS3785" s="109" t="s">
        <v>416</v>
      </c>
      <c r="BT3785" t="s">
        <v>92</v>
      </c>
      <c r="BU3785" t="s">
        <v>8026</v>
      </c>
    </row>
    <row r="3786" spans="1:73" hidden="1">
      <c r="A3786" s="103" t="s">
        <v>8027</v>
      </c>
      <c r="B3786" s="102">
        <v>45847</v>
      </c>
      <c r="C3786" s="104">
        <f>_xlfn.ISOWEEKNUM(Tabella2[[#This Row],[Date]])</f>
        <v>28</v>
      </c>
      <c r="D3786" s="104" t="s">
        <v>6766</v>
      </c>
      <c r="E3786" s="104" t="s">
        <v>284</v>
      </c>
      <c r="F3786" s="104">
        <v>79</v>
      </c>
      <c r="G3786" s="104" t="s">
        <v>257</v>
      </c>
      <c r="H3786" s="105">
        <v>3</v>
      </c>
      <c r="I3786" s="104"/>
      <c r="J3786" s="104" t="s">
        <v>258</v>
      </c>
      <c r="K3786" s="104" t="s">
        <v>77</v>
      </c>
      <c r="L3786" s="104" t="s">
        <v>259</v>
      </c>
      <c r="M3786" s="104" t="s">
        <v>276</v>
      </c>
      <c r="N3786" s="104"/>
      <c r="O3786" s="106"/>
      <c r="P3786" s="111" t="s">
        <v>871</v>
      </c>
      <c r="Q3786" s="153" t="s">
        <v>549</v>
      </c>
      <c r="R3786" s="153" t="s">
        <v>550</v>
      </c>
      <c r="S3786" s="153">
        <v>4.1666666666666657E-2</v>
      </c>
      <c r="T3786" s="153">
        <v>0.54166666666666663</v>
      </c>
      <c r="U3786" s="153">
        <v>0.58333333333333337</v>
      </c>
      <c r="V3786" s="153">
        <f>IF(ISBLANK(T3786),"",Tabella2[[#This Row],[ACT STOP]]-Tabella2[[#This Row],[ACT START]])</f>
        <v>4.1666666666666741E-2</v>
      </c>
      <c r="W3786" s="104" t="s">
        <v>116</v>
      </c>
      <c r="X3786" s="104" t="s">
        <v>119</v>
      </c>
      <c r="Y3786" s="110"/>
      <c r="Z3786" s="106"/>
      <c r="AA3786" s="104"/>
      <c r="AB3786" s="107"/>
      <c r="AC3786" s="72">
        <v>0</v>
      </c>
      <c r="AH3786" s="70"/>
      <c r="AI3786" s="70"/>
      <c r="AJ3786">
        <v>0</v>
      </c>
      <c r="AL3786" s="70"/>
      <c r="BL3786" t="s">
        <v>8028</v>
      </c>
      <c r="BM3786" s="135">
        <v>0.54166666666666663</v>
      </c>
      <c r="BN3786" s="136">
        <v>0.58333333333333337</v>
      </c>
      <c r="BO3786" s="101"/>
      <c r="BR3786" s="109" t="str">
        <f t="shared" si="58"/>
        <v>SH-25-3775</v>
      </c>
      <c r="BS3786" s="109" t="s">
        <v>757</v>
      </c>
      <c r="BT3786" t="s">
        <v>116</v>
      </c>
      <c r="BU3786" t="s">
        <v>7953</v>
      </c>
    </row>
    <row r="3787" spans="1:73" hidden="1">
      <c r="A3787" s="103" t="s">
        <v>8029</v>
      </c>
      <c r="B3787" s="102">
        <v>45847</v>
      </c>
      <c r="C3787" s="104">
        <f>_xlfn.ISOWEEKNUM(Tabella2[[#This Row],[Date]])</f>
        <v>28</v>
      </c>
      <c r="D3787" s="104" t="s">
        <v>558</v>
      </c>
      <c r="E3787" s="104" t="s">
        <v>284</v>
      </c>
      <c r="F3787" s="104">
        <v>61</v>
      </c>
      <c r="G3787" s="104" t="s">
        <v>257</v>
      </c>
      <c r="H3787" s="105">
        <v>17</v>
      </c>
      <c r="I3787" s="104"/>
      <c r="J3787" s="104" t="s">
        <v>258</v>
      </c>
      <c r="K3787" s="104" t="s">
        <v>79</v>
      </c>
      <c r="L3787" s="104" t="s">
        <v>299</v>
      </c>
      <c r="M3787" s="104" t="s">
        <v>313</v>
      </c>
      <c r="N3787" s="104"/>
      <c r="O3787" s="108" t="str">
        <f>A3788</f>
        <v>16190</v>
      </c>
      <c r="P3787" s="111" t="s">
        <v>314</v>
      </c>
      <c r="Q3787" s="153" t="s">
        <v>504</v>
      </c>
      <c r="R3787" s="153" t="s">
        <v>271</v>
      </c>
      <c r="S3787" s="153">
        <v>4.1666666666666657E-2</v>
      </c>
      <c r="T3787" s="153" t="s">
        <v>504</v>
      </c>
      <c r="U3787" s="153" t="s">
        <v>271</v>
      </c>
      <c r="V3787" s="153">
        <f>IF(ISBLANK(T3787),"",Tabella2[[#This Row],[ACT STOP]]-Tabella2[[#This Row],[ACT START]])</f>
        <v>4.1666666666666685E-2</v>
      </c>
      <c r="W3787" s="104" t="s">
        <v>92</v>
      </c>
      <c r="X3787" s="104" t="s">
        <v>91</v>
      </c>
      <c r="Y3787" s="110"/>
      <c r="Z3787" s="106"/>
      <c r="AA3787" s="104"/>
      <c r="AB3787" s="107"/>
      <c r="AC3787" s="72">
        <v>1</v>
      </c>
      <c r="AH3787" s="70"/>
      <c r="AI3787" s="70"/>
      <c r="AJ3787">
        <v>0</v>
      </c>
      <c r="AL3787" s="70"/>
      <c r="BM3787" s="135" t="s">
        <v>504</v>
      </c>
      <c r="BN3787" s="136" t="s">
        <v>271</v>
      </c>
      <c r="BO3787" s="101"/>
      <c r="BR3787" s="109" t="str">
        <f t="shared" si="58"/>
        <v>SH-25-3776</v>
      </c>
      <c r="BS3787" s="109" t="s">
        <v>393</v>
      </c>
      <c r="BT3787" t="s">
        <v>92</v>
      </c>
      <c r="BU3787" t="s">
        <v>8030</v>
      </c>
    </row>
    <row r="3788" spans="1:73" hidden="1">
      <c r="A3788" s="103" t="s">
        <v>8031</v>
      </c>
      <c r="B3788" s="102">
        <v>45847</v>
      </c>
      <c r="C3788" s="104">
        <f>_xlfn.ISOWEEKNUM(Tabella2[[#This Row],[Date]])</f>
        <v>28</v>
      </c>
      <c r="D3788" s="104" t="s">
        <v>558</v>
      </c>
      <c r="E3788" s="104" t="s">
        <v>284</v>
      </c>
      <c r="F3788" s="104">
        <v>59</v>
      </c>
      <c r="G3788" s="104" t="s">
        <v>257</v>
      </c>
      <c r="H3788" s="105">
        <v>14</v>
      </c>
      <c r="I3788" s="104"/>
      <c r="J3788" s="104" t="s">
        <v>258</v>
      </c>
      <c r="K3788" s="104" t="s">
        <v>78</v>
      </c>
      <c r="L3788" s="104" t="s">
        <v>299</v>
      </c>
      <c r="M3788" s="104" t="s">
        <v>313</v>
      </c>
      <c r="N3788" s="104"/>
      <c r="O3788" s="108" t="str">
        <f>A3787</f>
        <v>16189</v>
      </c>
      <c r="P3788" s="111" t="s">
        <v>314</v>
      </c>
      <c r="Q3788" s="153">
        <v>0.47916666666666669</v>
      </c>
      <c r="R3788" s="153">
        <v>0.52083333333333337</v>
      </c>
      <c r="S3788" s="153">
        <v>4.1666666666666657E-2</v>
      </c>
      <c r="T3788" s="153">
        <v>0.47916666666666669</v>
      </c>
      <c r="U3788" s="153">
        <v>0.52083333333333337</v>
      </c>
      <c r="V3788" s="153">
        <f>IF(ISBLANK(T3788),"",Tabella2[[#This Row],[ACT STOP]]-Tabella2[[#This Row],[ACT START]])</f>
        <v>4.1666666666666685E-2</v>
      </c>
      <c r="W3788" s="104" t="s">
        <v>92</v>
      </c>
      <c r="X3788" s="104" t="s">
        <v>91</v>
      </c>
      <c r="Y3788" s="110"/>
      <c r="Z3788" s="106"/>
      <c r="AA3788" s="104"/>
      <c r="AB3788" s="107"/>
      <c r="AC3788" s="72">
        <v>1</v>
      </c>
      <c r="AH3788" s="70"/>
      <c r="AI3788" s="70"/>
      <c r="AJ3788">
        <v>0</v>
      </c>
      <c r="AL3788" s="70"/>
      <c r="BM3788" s="135">
        <v>0.47916666666666669</v>
      </c>
      <c r="BN3788" s="136">
        <v>0.52083333333333337</v>
      </c>
      <c r="BO3788" s="101"/>
      <c r="BR3788" s="109" t="str">
        <f t="shared" si="58"/>
        <v>SH-25-3777</v>
      </c>
      <c r="BS3788" s="109" t="s">
        <v>372</v>
      </c>
      <c r="BT3788" t="s">
        <v>92</v>
      </c>
      <c r="BU3788" t="s">
        <v>8032</v>
      </c>
    </row>
    <row r="3789" spans="1:73" hidden="1">
      <c r="A3789" s="103" t="s">
        <v>8033</v>
      </c>
      <c r="B3789" s="102">
        <v>45847</v>
      </c>
      <c r="C3789" s="104">
        <f>_xlfn.ISOWEEKNUM(Tabella2[[#This Row],[Date]])</f>
        <v>28</v>
      </c>
      <c r="D3789" s="104" t="s">
        <v>6396</v>
      </c>
      <c r="E3789" s="104" t="s">
        <v>256</v>
      </c>
      <c r="F3789" s="104">
        <v>72</v>
      </c>
      <c r="G3789" s="104" t="s">
        <v>257</v>
      </c>
      <c r="H3789" s="105">
        <v>13</v>
      </c>
      <c r="I3789" s="104"/>
      <c r="J3789" s="104" t="s">
        <v>258</v>
      </c>
      <c r="K3789" s="104" t="s">
        <v>83</v>
      </c>
      <c r="L3789" s="104" t="s">
        <v>259</v>
      </c>
      <c r="M3789" s="104" t="s">
        <v>276</v>
      </c>
      <c r="N3789" s="104"/>
      <c r="O3789" s="106"/>
      <c r="P3789" s="111" t="s">
        <v>2613</v>
      </c>
      <c r="Q3789" s="153" t="s">
        <v>504</v>
      </c>
      <c r="R3789" s="153" t="s">
        <v>271</v>
      </c>
      <c r="S3789" s="153">
        <v>4.1666666666666657E-2</v>
      </c>
      <c r="T3789" s="153">
        <v>0.47916666666666669</v>
      </c>
      <c r="U3789" s="153">
        <v>0.52083333333333337</v>
      </c>
      <c r="V3789" s="153">
        <f>IF(ISBLANK(T3789),"",Tabella2[[#This Row],[ACT STOP]]-Tabella2[[#This Row],[ACT START]])</f>
        <v>4.1666666666666685E-2</v>
      </c>
      <c r="W3789" s="104" t="s">
        <v>92</v>
      </c>
      <c r="X3789" s="104" t="s">
        <v>91</v>
      </c>
      <c r="Y3789" s="110"/>
      <c r="Z3789" s="106"/>
      <c r="AA3789" s="104"/>
      <c r="AB3789" s="107"/>
      <c r="AC3789" s="72">
        <v>1</v>
      </c>
      <c r="AH3789" s="70"/>
      <c r="AI3789" s="70"/>
      <c r="AJ3789">
        <v>0</v>
      </c>
      <c r="AL3789" s="70"/>
      <c r="BM3789" s="135">
        <v>0.47916666666666669</v>
      </c>
      <c r="BN3789" s="136">
        <v>0.52083333333333337</v>
      </c>
      <c r="BO3789" s="101"/>
      <c r="BR3789" s="109" t="str">
        <f t="shared" ref="BR3789:BR3852" si="59">_xlfn.CONCAT(LEFT(BR3788,6),TEXT(RIGHT(BR3788,4)+1,"0000"))</f>
        <v>SH-25-3778</v>
      </c>
      <c r="BS3789" s="109" t="s">
        <v>427</v>
      </c>
      <c r="BT3789" t="s">
        <v>92</v>
      </c>
      <c r="BU3789" t="s">
        <v>8034</v>
      </c>
    </row>
    <row r="3790" spans="1:73" hidden="1">
      <c r="A3790" s="103" t="s">
        <v>8035</v>
      </c>
      <c r="B3790" s="102">
        <v>45847</v>
      </c>
      <c r="C3790" s="104">
        <f>_xlfn.ISOWEEKNUM(Tabella2[[#This Row],[Date]])</f>
        <v>28</v>
      </c>
      <c r="D3790" s="104" t="s">
        <v>255</v>
      </c>
      <c r="E3790" s="104" t="s">
        <v>256</v>
      </c>
      <c r="F3790" s="104">
        <v>40</v>
      </c>
      <c r="G3790" s="104" t="s">
        <v>257</v>
      </c>
      <c r="H3790" s="105">
        <v>12</v>
      </c>
      <c r="I3790" s="104" t="s">
        <v>258</v>
      </c>
      <c r="J3790" s="104"/>
      <c r="K3790" s="104" t="s">
        <v>80</v>
      </c>
      <c r="L3790" s="104" t="s">
        <v>259</v>
      </c>
      <c r="M3790" s="104" t="s">
        <v>276</v>
      </c>
      <c r="N3790" s="104"/>
      <c r="O3790" s="106"/>
      <c r="P3790" s="111" t="s">
        <v>3000</v>
      </c>
      <c r="Q3790" s="153" t="s">
        <v>504</v>
      </c>
      <c r="R3790" s="153" t="s">
        <v>271</v>
      </c>
      <c r="S3790" s="153">
        <v>4.1666666666666657E-2</v>
      </c>
      <c r="T3790" s="153">
        <v>0.47916666666666669</v>
      </c>
      <c r="U3790" s="153">
        <v>0.52083333333333337</v>
      </c>
      <c r="V3790" s="153">
        <f>IF(ISBLANK(T3790),"",Tabella2[[#This Row],[ACT STOP]]-Tabella2[[#This Row],[ACT START]])</f>
        <v>4.1666666666666685E-2</v>
      </c>
      <c r="W3790" s="104" t="s">
        <v>92</v>
      </c>
      <c r="X3790" s="104" t="s">
        <v>91</v>
      </c>
      <c r="Y3790" s="110"/>
      <c r="Z3790" s="106"/>
      <c r="AA3790" s="104"/>
      <c r="AB3790" s="107"/>
      <c r="AC3790" s="72">
        <v>1</v>
      </c>
      <c r="AH3790" s="70"/>
      <c r="AI3790" s="70"/>
      <c r="AJ3790">
        <v>0</v>
      </c>
      <c r="AL3790" s="70"/>
      <c r="BM3790" s="135">
        <v>0.47916666666666669</v>
      </c>
      <c r="BN3790" s="136">
        <v>0.52083333333333337</v>
      </c>
      <c r="BO3790" s="101"/>
      <c r="BR3790" s="109" t="str">
        <f t="shared" si="59"/>
        <v>SH-25-3779</v>
      </c>
      <c r="BS3790" s="109" t="s">
        <v>266</v>
      </c>
      <c r="BT3790" t="s">
        <v>92</v>
      </c>
      <c r="BU3790" t="s">
        <v>8036</v>
      </c>
    </row>
    <row r="3791" spans="1:73" hidden="1">
      <c r="A3791" s="103" t="s">
        <v>8037</v>
      </c>
      <c r="B3791" s="102">
        <v>45847</v>
      </c>
      <c r="C3791" s="104">
        <f>_xlfn.ISOWEEKNUM(Tabella2[[#This Row],[Date]])</f>
        <v>28</v>
      </c>
      <c r="D3791" s="104" t="s">
        <v>6396</v>
      </c>
      <c r="E3791" s="104" t="s">
        <v>256</v>
      </c>
      <c r="F3791" s="104">
        <v>71</v>
      </c>
      <c r="G3791" s="104" t="s">
        <v>257</v>
      </c>
      <c r="H3791" s="105">
        <v>10</v>
      </c>
      <c r="I3791" s="104"/>
      <c r="J3791" s="104" t="s">
        <v>258</v>
      </c>
      <c r="K3791" s="104" t="s">
        <v>81</v>
      </c>
      <c r="L3791" s="104" t="s">
        <v>259</v>
      </c>
      <c r="M3791" s="104" t="s">
        <v>276</v>
      </c>
      <c r="N3791" s="104"/>
      <c r="O3791" s="106"/>
      <c r="P3791" s="111" t="s">
        <v>2613</v>
      </c>
      <c r="Q3791" s="153" t="s">
        <v>504</v>
      </c>
      <c r="R3791" s="153" t="s">
        <v>271</v>
      </c>
      <c r="S3791" s="153">
        <v>4.1666666666666657E-2</v>
      </c>
      <c r="T3791" s="153">
        <v>0.47916666666666669</v>
      </c>
      <c r="U3791" s="153">
        <v>0.52083333333333337</v>
      </c>
      <c r="V3791" s="153">
        <f>IF(ISBLANK(T3791),"",Tabella2[[#This Row],[ACT STOP]]-Tabella2[[#This Row],[ACT START]])</f>
        <v>4.1666666666666685E-2</v>
      </c>
      <c r="W3791" s="104" t="s">
        <v>92</v>
      </c>
      <c r="X3791" s="104" t="s">
        <v>91</v>
      </c>
      <c r="Y3791" s="110"/>
      <c r="Z3791" s="106"/>
      <c r="AA3791" s="104"/>
      <c r="AB3791" s="107"/>
      <c r="AC3791" s="72">
        <v>1</v>
      </c>
      <c r="AH3791" s="70"/>
      <c r="AI3791" s="70"/>
      <c r="AJ3791">
        <v>0</v>
      </c>
      <c r="AL3791" s="70"/>
      <c r="BM3791" s="135">
        <v>0.47916666666666669</v>
      </c>
      <c r="BN3791" s="136">
        <v>0.52083333333333337</v>
      </c>
      <c r="BO3791" s="101"/>
      <c r="BR3791" s="109" t="str">
        <f t="shared" si="59"/>
        <v>SH-25-3780</v>
      </c>
      <c r="BS3791" s="109" t="s">
        <v>552</v>
      </c>
      <c r="BT3791" t="s">
        <v>92</v>
      </c>
      <c r="BU3791" t="s">
        <v>8038</v>
      </c>
    </row>
    <row r="3792" spans="1:73" hidden="1">
      <c r="A3792" s="103" t="s">
        <v>8039</v>
      </c>
      <c r="B3792" s="102">
        <v>45847</v>
      </c>
      <c r="C3792" s="104">
        <f>_xlfn.ISOWEEKNUM(Tabella2[[#This Row],[Date]])</f>
        <v>28</v>
      </c>
      <c r="D3792" s="104" t="s">
        <v>6396</v>
      </c>
      <c r="E3792" s="104" t="s">
        <v>256</v>
      </c>
      <c r="F3792" s="104">
        <v>73</v>
      </c>
      <c r="G3792" s="104" t="s">
        <v>257</v>
      </c>
      <c r="H3792" s="105">
        <v>1</v>
      </c>
      <c r="I3792" s="104"/>
      <c r="J3792" s="104" t="s">
        <v>258</v>
      </c>
      <c r="K3792" s="104" t="s">
        <v>75</v>
      </c>
      <c r="L3792" s="104" t="s">
        <v>259</v>
      </c>
      <c r="M3792" s="104" t="s">
        <v>276</v>
      </c>
      <c r="N3792" s="104"/>
      <c r="O3792" s="106"/>
      <c r="P3792" s="111" t="s">
        <v>2716</v>
      </c>
      <c r="Q3792" s="153" t="s">
        <v>504</v>
      </c>
      <c r="R3792" s="153" t="s">
        <v>271</v>
      </c>
      <c r="S3792" s="153">
        <v>4.1666666666666657E-2</v>
      </c>
      <c r="T3792" s="153">
        <v>0.47916666666666669</v>
      </c>
      <c r="U3792" s="153">
        <v>0.52083333333333337</v>
      </c>
      <c r="V3792" s="153">
        <f>IF(ISBLANK(T3792),"",Tabella2[[#This Row],[ACT STOP]]-Tabella2[[#This Row],[ACT START]])</f>
        <v>4.1666666666666685E-2</v>
      </c>
      <c r="W3792" s="104" t="s">
        <v>92</v>
      </c>
      <c r="X3792" s="104" t="s">
        <v>91</v>
      </c>
      <c r="Y3792" s="110"/>
      <c r="Z3792" s="106"/>
      <c r="AA3792" s="104"/>
      <c r="AB3792" s="107"/>
      <c r="AC3792" s="72">
        <v>1</v>
      </c>
      <c r="AH3792" s="70"/>
      <c r="AI3792" s="70"/>
      <c r="AJ3792">
        <v>0</v>
      </c>
      <c r="AL3792" s="70"/>
      <c r="BM3792" s="135">
        <v>0.47916666666666669</v>
      </c>
      <c r="BN3792" s="136">
        <v>0.52083333333333337</v>
      </c>
      <c r="BO3792" s="101"/>
      <c r="BR3792" s="109" t="str">
        <f t="shared" si="59"/>
        <v>SH-25-3781</v>
      </c>
      <c r="BS3792" s="109" t="s">
        <v>332</v>
      </c>
      <c r="BT3792" t="s">
        <v>92</v>
      </c>
      <c r="BU3792" t="s">
        <v>8040</v>
      </c>
    </row>
    <row r="3793" spans="1:73" hidden="1">
      <c r="A3793" s="103" t="s">
        <v>8041</v>
      </c>
      <c r="B3793" s="102">
        <v>45847</v>
      </c>
      <c r="C3793" s="104">
        <f>_xlfn.ISOWEEKNUM(Tabella2[[#This Row],[Date]])</f>
        <v>28</v>
      </c>
      <c r="D3793" s="104" t="s">
        <v>321</v>
      </c>
      <c r="E3793" s="104" t="s">
        <v>284</v>
      </c>
      <c r="F3793" s="104">
        <v>52</v>
      </c>
      <c r="G3793" s="104" t="s">
        <v>257</v>
      </c>
      <c r="H3793" s="105">
        <v>9</v>
      </c>
      <c r="I3793" s="104"/>
      <c r="J3793" s="104" t="s">
        <v>258</v>
      </c>
      <c r="K3793" s="104" t="s">
        <v>79</v>
      </c>
      <c r="L3793" s="104" t="s">
        <v>299</v>
      </c>
      <c r="M3793" s="104" t="s">
        <v>386</v>
      </c>
      <c r="N3793" s="104"/>
      <c r="O3793" s="108" t="str">
        <f>A3794</f>
        <v>16196</v>
      </c>
      <c r="P3793" s="111" t="s">
        <v>565</v>
      </c>
      <c r="Q3793" s="153" t="s">
        <v>549</v>
      </c>
      <c r="R3793" s="153" t="s">
        <v>550</v>
      </c>
      <c r="S3793" s="153">
        <v>4.1666666666666657E-2</v>
      </c>
      <c r="T3793" s="153">
        <v>0.54166666666666663</v>
      </c>
      <c r="U3793" s="153">
        <v>0.57986111111111116</v>
      </c>
      <c r="V3793" s="153">
        <f>IF(ISBLANK(T3793),"",Tabella2[[#This Row],[ACT STOP]]-Tabella2[[#This Row],[ACT START]])</f>
        <v>3.8194444444444531E-2</v>
      </c>
      <c r="W3793" s="104" t="s">
        <v>92</v>
      </c>
      <c r="X3793" s="104" t="s">
        <v>91</v>
      </c>
      <c r="Y3793" s="110"/>
      <c r="Z3793" s="106"/>
      <c r="AA3793" s="104"/>
      <c r="AB3793" s="107"/>
      <c r="AC3793" s="72">
        <v>1</v>
      </c>
      <c r="AH3793" s="70"/>
      <c r="AI3793" s="70"/>
      <c r="AJ3793">
        <v>0</v>
      </c>
      <c r="AL3793" s="70"/>
      <c r="BM3793" s="135">
        <v>0.54166666666666663</v>
      </c>
      <c r="BN3793" s="136">
        <v>0.57986111111111116</v>
      </c>
      <c r="BO3793" s="101"/>
      <c r="BR3793" s="109" t="str">
        <f t="shared" si="59"/>
        <v>SH-25-3782</v>
      </c>
      <c r="BS3793" s="109" t="s">
        <v>318</v>
      </c>
      <c r="BT3793" t="s">
        <v>92</v>
      </c>
      <c r="BU3793" t="s">
        <v>8042</v>
      </c>
    </row>
    <row r="3794" spans="1:73" hidden="1">
      <c r="A3794" s="103" t="s">
        <v>8043</v>
      </c>
      <c r="B3794" s="102">
        <v>45847</v>
      </c>
      <c r="C3794" s="104">
        <f>_xlfn.ISOWEEKNUM(Tabella2[[#This Row],[Date]])</f>
        <v>28</v>
      </c>
      <c r="D3794" s="104" t="s">
        <v>321</v>
      </c>
      <c r="E3794" s="104" t="s">
        <v>284</v>
      </c>
      <c r="F3794" s="104">
        <v>54</v>
      </c>
      <c r="G3794" s="104" t="s">
        <v>284</v>
      </c>
      <c r="H3794" s="105">
        <v>22</v>
      </c>
      <c r="I3794" s="104"/>
      <c r="J3794" s="104" t="s">
        <v>258</v>
      </c>
      <c r="K3794" s="104" t="s">
        <v>78</v>
      </c>
      <c r="L3794" s="104" t="s">
        <v>299</v>
      </c>
      <c r="M3794" s="104" t="s">
        <v>386</v>
      </c>
      <c r="N3794" s="104"/>
      <c r="O3794" s="108" t="str">
        <f>A3793</f>
        <v>16195</v>
      </c>
      <c r="P3794" s="111" t="s">
        <v>565</v>
      </c>
      <c r="Q3794" s="153">
        <v>0.54166666666666663</v>
      </c>
      <c r="R3794" s="153">
        <v>0.58333333333333337</v>
      </c>
      <c r="S3794" s="153">
        <v>4.1666666666666657E-2</v>
      </c>
      <c r="T3794" s="153">
        <v>0.54166666666666663</v>
      </c>
      <c r="U3794" s="153">
        <v>0.57986111111111116</v>
      </c>
      <c r="V3794" s="153">
        <f>IF(ISBLANK(T3794),"",Tabella2[[#This Row],[ACT STOP]]-Tabella2[[#This Row],[ACT START]])</f>
        <v>3.8194444444444531E-2</v>
      </c>
      <c r="W3794" s="104" t="s">
        <v>92</v>
      </c>
      <c r="X3794" s="104" t="s">
        <v>91</v>
      </c>
      <c r="Y3794" s="110"/>
      <c r="Z3794" s="106"/>
      <c r="AA3794" s="104"/>
      <c r="AB3794" s="107"/>
      <c r="AC3794" s="72">
        <v>1</v>
      </c>
      <c r="AH3794" s="70"/>
      <c r="AI3794" s="70"/>
      <c r="AJ3794">
        <v>0</v>
      </c>
      <c r="AL3794" s="70"/>
      <c r="BM3794" s="135">
        <v>0.54166666666666663</v>
      </c>
      <c r="BN3794" s="136">
        <v>0.57986111111111116</v>
      </c>
      <c r="BO3794" s="101"/>
      <c r="BR3794" s="109" t="str">
        <f t="shared" si="59"/>
        <v>SH-25-3783</v>
      </c>
      <c r="BS3794" s="109" t="s">
        <v>295</v>
      </c>
      <c r="BT3794" t="s">
        <v>92</v>
      </c>
      <c r="BU3794" t="s">
        <v>8044</v>
      </c>
    </row>
    <row r="3795" spans="1:73" hidden="1">
      <c r="A3795" s="103" t="s">
        <v>8045</v>
      </c>
      <c r="B3795" s="102">
        <v>45847</v>
      </c>
      <c r="C3795" s="104">
        <f>_xlfn.ISOWEEKNUM(Tabella2[[#This Row],[Date]])</f>
        <v>28</v>
      </c>
      <c r="D3795" s="104" t="s">
        <v>860</v>
      </c>
      <c r="E3795" s="104" t="s">
        <v>284</v>
      </c>
      <c r="F3795" s="104">
        <v>80</v>
      </c>
      <c r="G3795" s="104" t="s">
        <v>257</v>
      </c>
      <c r="H3795" s="105">
        <v>2</v>
      </c>
      <c r="I3795" s="104"/>
      <c r="J3795" s="104" t="s">
        <v>258</v>
      </c>
      <c r="K3795" s="104" t="s">
        <v>83</v>
      </c>
      <c r="L3795" s="104" t="s">
        <v>259</v>
      </c>
      <c r="M3795" s="104" t="s">
        <v>276</v>
      </c>
      <c r="N3795" s="104"/>
      <c r="O3795" s="106"/>
      <c r="P3795" s="111" t="s">
        <v>322</v>
      </c>
      <c r="Q3795" s="153" t="s">
        <v>549</v>
      </c>
      <c r="R3795" s="153" t="s">
        <v>550</v>
      </c>
      <c r="S3795" s="153">
        <v>4.1666666666666657E-2</v>
      </c>
      <c r="T3795" s="153">
        <v>0.54166666666666663</v>
      </c>
      <c r="U3795" s="153">
        <v>0.58333333333333337</v>
      </c>
      <c r="V3795" s="153">
        <f>IF(ISBLANK(T3795),"",Tabella2[[#This Row],[ACT STOP]]-Tabella2[[#This Row],[ACT START]])</f>
        <v>4.1666666666666741E-2</v>
      </c>
      <c r="W3795" s="104" t="s">
        <v>92</v>
      </c>
      <c r="X3795" s="104" t="s">
        <v>91</v>
      </c>
      <c r="Y3795" s="110"/>
      <c r="Z3795" s="106"/>
      <c r="AA3795" s="104"/>
      <c r="AB3795" s="107"/>
      <c r="AC3795" s="72">
        <v>1</v>
      </c>
      <c r="AH3795" s="70"/>
      <c r="AI3795" s="70"/>
      <c r="AJ3795">
        <v>0</v>
      </c>
      <c r="AL3795" s="70"/>
      <c r="BM3795" s="135">
        <v>0.54166666666666663</v>
      </c>
      <c r="BN3795" s="136">
        <v>0.58333333333333337</v>
      </c>
      <c r="BO3795" s="101"/>
      <c r="BR3795" s="109" t="str">
        <f t="shared" si="59"/>
        <v>SH-25-3784</v>
      </c>
      <c r="BS3795" s="109" t="s">
        <v>368</v>
      </c>
      <c r="BT3795" t="s">
        <v>92</v>
      </c>
      <c r="BU3795" t="s">
        <v>8046</v>
      </c>
    </row>
    <row r="3796" spans="1:73" hidden="1">
      <c r="A3796" s="103" t="s">
        <v>8047</v>
      </c>
      <c r="B3796" s="102">
        <v>45847</v>
      </c>
      <c r="C3796" s="104">
        <f>_xlfn.ISOWEEKNUM(Tabella2[[#This Row],[Date]])</f>
        <v>28</v>
      </c>
      <c r="D3796" s="104" t="s">
        <v>751</v>
      </c>
      <c r="E3796" s="104" t="s">
        <v>256</v>
      </c>
      <c r="F3796" s="104">
        <v>78</v>
      </c>
      <c r="G3796" s="104" t="s">
        <v>284</v>
      </c>
      <c r="H3796" s="105">
        <v>23</v>
      </c>
      <c r="I3796" s="104" t="s">
        <v>258</v>
      </c>
      <c r="J3796" s="104"/>
      <c r="K3796" s="104" t="s">
        <v>80</v>
      </c>
      <c r="L3796" s="104" t="s">
        <v>259</v>
      </c>
      <c r="M3796" s="104" t="s">
        <v>276</v>
      </c>
      <c r="N3796" s="104"/>
      <c r="O3796" s="106"/>
      <c r="P3796" s="111" t="s">
        <v>855</v>
      </c>
      <c r="Q3796" s="153" t="s">
        <v>549</v>
      </c>
      <c r="R3796" s="153" t="s">
        <v>550</v>
      </c>
      <c r="S3796" s="153">
        <v>4.1666666666666657E-2</v>
      </c>
      <c r="T3796" s="153">
        <v>0.54166666666666663</v>
      </c>
      <c r="U3796" s="153">
        <v>0.58333333333333337</v>
      </c>
      <c r="V3796" s="153">
        <f>IF(ISBLANK(T3796),"",Tabella2[[#This Row],[ACT STOP]]-Tabella2[[#This Row],[ACT START]])</f>
        <v>4.1666666666666741E-2</v>
      </c>
      <c r="W3796" s="104" t="s">
        <v>92</v>
      </c>
      <c r="X3796" s="104" t="s">
        <v>91</v>
      </c>
      <c r="Y3796" s="110"/>
      <c r="Z3796" s="106"/>
      <c r="AA3796" s="104"/>
      <c r="AB3796" s="107"/>
      <c r="AC3796" s="72">
        <v>1</v>
      </c>
      <c r="AH3796" s="70"/>
      <c r="AI3796" s="70"/>
      <c r="AJ3796">
        <v>0</v>
      </c>
      <c r="AL3796" s="70"/>
      <c r="BM3796" s="135">
        <v>0.54166666666666663</v>
      </c>
      <c r="BN3796" s="136">
        <v>0.58333333333333337</v>
      </c>
      <c r="BO3796" s="101"/>
      <c r="BR3796" s="109" t="str">
        <f t="shared" si="59"/>
        <v>SH-25-3785</v>
      </c>
      <c r="BS3796" s="109" t="s">
        <v>358</v>
      </c>
      <c r="BT3796" t="s">
        <v>92</v>
      </c>
      <c r="BU3796" t="s">
        <v>8048</v>
      </c>
    </row>
    <row r="3797" spans="1:73" hidden="1">
      <c r="A3797" s="103" t="s">
        <v>8049</v>
      </c>
      <c r="B3797" s="102">
        <v>45847</v>
      </c>
      <c r="C3797" s="104">
        <f>_xlfn.ISOWEEKNUM(Tabella2[[#This Row],[Date]])</f>
        <v>28</v>
      </c>
      <c r="D3797" s="104" t="s">
        <v>6766</v>
      </c>
      <c r="E3797" s="104" t="s">
        <v>284</v>
      </c>
      <c r="F3797" s="104">
        <v>77</v>
      </c>
      <c r="G3797" s="104" t="s">
        <v>257</v>
      </c>
      <c r="H3797" s="105">
        <v>5</v>
      </c>
      <c r="I3797" s="104"/>
      <c r="J3797" s="104" t="s">
        <v>258</v>
      </c>
      <c r="K3797" s="104" t="s">
        <v>81</v>
      </c>
      <c r="L3797" s="104" t="s">
        <v>259</v>
      </c>
      <c r="M3797" s="104" t="s">
        <v>276</v>
      </c>
      <c r="N3797" s="104"/>
      <c r="O3797" s="106"/>
      <c r="P3797" s="111" t="s">
        <v>871</v>
      </c>
      <c r="Q3797" s="153" t="s">
        <v>549</v>
      </c>
      <c r="R3797" s="153" t="s">
        <v>550</v>
      </c>
      <c r="S3797" s="153">
        <v>4.1666666666666657E-2</v>
      </c>
      <c r="T3797" s="153">
        <v>0.54166666666666663</v>
      </c>
      <c r="U3797" s="153">
        <v>0.58333333333333337</v>
      </c>
      <c r="V3797" s="153">
        <f>IF(ISBLANK(T3797),"",Tabella2[[#This Row],[ACT STOP]]-Tabella2[[#This Row],[ACT START]])</f>
        <v>4.1666666666666741E-2</v>
      </c>
      <c r="W3797" s="104" t="s">
        <v>92</v>
      </c>
      <c r="X3797" s="104" t="s">
        <v>91</v>
      </c>
      <c r="Y3797" s="110"/>
      <c r="Z3797" s="106"/>
      <c r="AA3797" s="104"/>
      <c r="AB3797" s="107"/>
      <c r="AC3797" s="72">
        <v>1</v>
      </c>
      <c r="AH3797" s="70"/>
      <c r="AI3797" s="70"/>
      <c r="AJ3797">
        <v>0</v>
      </c>
      <c r="AL3797" s="70"/>
      <c r="BM3797" s="135">
        <v>0.54166666666666663</v>
      </c>
      <c r="BN3797" s="136">
        <v>0.58333333333333337</v>
      </c>
      <c r="BO3797" s="101"/>
      <c r="BR3797" s="109" t="str">
        <f t="shared" si="59"/>
        <v>SH-25-3786</v>
      </c>
      <c r="BS3797" s="109" t="s">
        <v>416</v>
      </c>
      <c r="BT3797" t="s">
        <v>92</v>
      </c>
      <c r="BU3797" t="s">
        <v>8050</v>
      </c>
    </row>
    <row r="3798" spans="1:73" hidden="1">
      <c r="A3798" s="103" t="s">
        <v>8051</v>
      </c>
      <c r="B3798" s="102">
        <v>45848</v>
      </c>
      <c r="C3798" s="104">
        <f>_xlfn.ISOWEEKNUM(Tabella2[[#This Row],[Date]])</f>
        <v>28</v>
      </c>
      <c r="D3798" s="104" t="s">
        <v>509</v>
      </c>
      <c r="E3798" s="104" t="s">
        <v>284</v>
      </c>
      <c r="F3798" s="104">
        <v>70</v>
      </c>
      <c r="G3798" s="104" t="s">
        <v>257</v>
      </c>
      <c r="H3798" s="105">
        <v>13</v>
      </c>
      <c r="I3798" s="104"/>
      <c r="J3798" s="104" t="s">
        <v>258</v>
      </c>
      <c r="K3798" s="104" t="s">
        <v>79</v>
      </c>
      <c r="L3798" s="104" t="s">
        <v>299</v>
      </c>
      <c r="M3798" s="104" t="s">
        <v>276</v>
      </c>
      <c r="N3798" s="104"/>
      <c r="O3798" s="108" t="str">
        <f>A1026</f>
        <v>13428</v>
      </c>
      <c r="P3798" s="111" t="s">
        <v>1920</v>
      </c>
      <c r="Q3798" s="153" t="s">
        <v>7801</v>
      </c>
      <c r="R3798" s="153" t="s">
        <v>7802</v>
      </c>
      <c r="S3798" s="153">
        <v>4.1666666666666657E-2</v>
      </c>
      <c r="T3798" s="153">
        <v>0.22916666666666671</v>
      </c>
      <c r="U3798" s="153">
        <v>0.27083333333333331</v>
      </c>
      <c r="V3798" s="153">
        <f>IF(ISBLANK(T3798),"",Tabella2[[#This Row],[ACT STOP]]-Tabella2[[#This Row],[ACT START]])</f>
        <v>4.1666666666666602E-2</v>
      </c>
      <c r="W3798" s="104" t="s">
        <v>92</v>
      </c>
      <c r="X3798" s="104" t="s">
        <v>91</v>
      </c>
      <c r="Y3798" s="110"/>
      <c r="Z3798" s="106"/>
      <c r="AA3798" s="104"/>
      <c r="AB3798" s="107"/>
      <c r="AC3798" s="72">
        <v>1</v>
      </c>
      <c r="AH3798" s="70"/>
      <c r="AI3798" s="70"/>
      <c r="AJ3798">
        <v>0</v>
      </c>
      <c r="AL3798" s="70"/>
      <c r="BM3798" s="135">
        <v>0.22916666666666671</v>
      </c>
      <c r="BN3798" s="136">
        <v>0.27083333333333331</v>
      </c>
      <c r="BO3798" s="101"/>
      <c r="BR3798" s="109" t="str">
        <f t="shared" si="59"/>
        <v>SH-25-3787</v>
      </c>
      <c r="BS3798" s="109" t="s">
        <v>427</v>
      </c>
      <c r="BT3798" t="s">
        <v>92</v>
      </c>
      <c r="BU3798" t="s">
        <v>8052</v>
      </c>
    </row>
    <row r="3799" spans="1:73" hidden="1">
      <c r="A3799" s="103" t="s">
        <v>8053</v>
      </c>
      <c r="B3799" s="102">
        <v>45848</v>
      </c>
      <c r="C3799" s="104">
        <f>_xlfn.ISOWEEKNUM(Tabella2[[#This Row],[Date]])</f>
        <v>28</v>
      </c>
      <c r="D3799" s="104" t="s">
        <v>6766</v>
      </c>
      <c r="E3799" s="104" t="s">
        <v>284</v>
      </c>
      <c r="F3799" s="104">
        <v>79</v>
      </c>
      <c r="G3799" s="104" t="s">
        <v>257</v>
      </c>
      <c r="H3799" s="105">
        <v>14</v>
      </c>
      <c r="I3799" s="104"/>
      <c r="J3799" s="104" t="s">
        <v>258</v>
      </c>
      <c r="K3799" s="104" t="s">
        <v>83</v>
      </c>
      <c r="L3799" s="104" t="s">
        <v>259</v>
      </c>
      <c r="M3799" s="104" t="s">
        <v>276</v>
      </c>
      <c r="N3799" s="104"/>
      <c r="O3799" s="106"/>
      <c r="P3799" s="111" t="s">
        <v>322</v>
      </c>
      <c r="Q3799" s="153" t="s">
        <v>7801</v>
      </c>
      <c r="R3799" s="153" t="s">
        <v>7802</v>
      </c>
      <c r="S3799" s="153">
        <v>4.1666666666666657E-2</v>
      </c>
      <c r="T3799" s="153" t="s">
        <v>7801</v>
      </c>
      <c r="U3799" s="153" t="s">
        <v>7802</v>
      </c>
      <c r="V3799" s="153">
        <f>IF(ISBLANK(T3799),"",Tabella2[[#This Row],[ACT STOP]]-Tabella2[[#This Row],[ACT START]])</f>
        <v>4.1666666666666657E-2</v>
      </c>
      <c r="W3799" s="104" t="s">
        <v>92</v>
      </c>
      <c r="X3799" s="104" t="s">
        <v>91</v>
      </c>
      <c r="Y3799" s="110"/>
      <c r="Z3799" s="106"/>
      <c r="AA3799" s="104"/>
      <c r="AB3799" s="107"/>
      <c r="AC3799" s="72">
        <v>1</v>
      </c>
      <c r="AH3799" s="70"/>
      <c r="AI3799" s="70"/>
      <c r="AJ3799">
        <v>0</v>
      </c>
      <c r="AL3799" s="70"/>
      <c r="BM3799" s="135" t="s">
        <v>7801</v>
      </c>
      <c r="BN3799" s="136" t="s">
        <v>7802</v>
      </c>
      <c r="BO3799" s="101"/>
      <c r="BR3799" s="109" t="str">
        <f t="shared" si="59"/>
        <v>SH-25-3788</v>
      </c>
      <c r="BS3799" s="109" t="s">
        <v>372</v>
      </c>
      <c r="BT3799" t="s">
        <v>92</v>
      </c>
      <c r="BU3799" t="s">
        <v>8054</v>
      </c>
    </row>
    <row r="3800" spans="1:73" hidden="1">
      <c r="A3800" s="103" t="s">
        <v>8055</v>
      </c>
      <c r="B3800" s="102">
        <v>45848</v>
      </c>
      <c r="C3800" s="104">
        <f>_xlfn.ISOWEEKNUM(Tabella2[[#This Row],[Date]])</f>
        <v>28</v>
      </c>
      <c r="D3800" s="104" t="s">
        <v>6766</v>
      </c>
      <c r="E3800" s="104" t="s">
        <v>284</v>
      </c>
      <c r="F3800" s="104">
        <v>77</v>
      </c>
      <c r="G3800" s="104" t="s">
        <v>257</v>
      </c>
      <c r="H3800" s="105">
        <v>1</v>
      </c>
      <c r="I3800" s="104"/>
      <c r="J3800" s="104" t="s">
        <v>258</v>
      </c>
      <c r="K3800" s="104" t="s">
        <v>80</v>
      </c>
      <c r="L3800" s="104" t="s">
        <v>259</v>
      </c>
      <c r="M3800" s="104" t="s">
        <v>276</v>
      </c>
      <c r="N3800" s="104"/>
      <c r="O3800" s="106"/>
      <c r="P3800" s="111" t="s">
        <v>322</v>
      </c>
      <c r="Q3800" s="153" t="s">
        <v>7801</v>
      </c>
      <c r="R3800" s="153" t="s">
        <v>7802</v>
      </c>
      <c r="S3800" s="153">
        <v>4.1666666666666657E-2</v>
      </c>
      <c r="T3800" s="153" t="s">
        <v>7801</v>
      </c>
      <c r="U3800" s="153" t="s">
        <v>7802</v>
      </c>
      <c r="V3800" s="153">
        <f>IF(ISBLANK(T3800),"",Tabella2[[#This Row],[ACT STOP]]-Tabella2[[#This Row],[ACT START]])</f>
        <v>4.1666666666666657E-2</v>
      </c>
      <c r="W3800" s="104" t="s">
        <v>92</v>
      </c>
      <c r="X3800" s="104" t="s">
        <v>91</v>
      </c>
      <c r="Y3800" s="110"/>
      <c r="Z3800" s="106"/>
      <c r="AA3800" s="104"/>
      <c r="AB3800" s="107"/>
      <c r="AC3800" s="72">
        <v>1</v>
      </c>
      <c r="AH3800" s="70"/>
      <c r="AI3800" s="70"/>
      <c r="AJ3800">
        <v>0</v>
      </c>
      <c r="AL3800" s="70"/>
      <c r="BM3800" s="135" t="s">
        <v>7801</v>
      </c>
      <c r="BN3800" s="136" t="s">
        <v>7802</v>
      </c>
      <c r="BO3800" s="101"/>
      <c r="BR3800" s="109" t="str">
        <f t="shared" si="59"/>
        <v>SH-25-3789</v>
      </c>
      <c r="BS3800" s="109" t="s">
        <v>332</v>
      </c>
      <c r="BT3800" t="s">
        <v>92</v>
      </c>
      <c r="BU3800" t="s">
        <v>8056</v>
      </c>
    </row>
    <row r="3801" spans="1:73" hidden="1">
      <c r="A3801" s="103" t="s">
        <v>8057</v>
      </c>
      <c r="B3801" s="102">
        <v>45848</v>
      </c>
      <c r="C3801" s="104">
        <f>_xlfn.ISOWEEKNUM(Tabella2[[#This Row],[Date]])</f>
        <v>28</v>
      </c>
      <c r="D3801" s="104" t="s">
        <v>478</v>
      </c>
      <c r="E3801" s="104" t="s">
        <v>284</v>
      </c>
      <c r="F3801" s="104">
        <v>64</v>
      </c>
      <c r="G3801" s="104" t="s">
        <v>257</v>
      </c>
      <c r="H3801" s="105">
        <v>12</v>
      </c>
      <c r="I3801" s="104"/>
      <c r="J3801" s="104" t="s">
        <v>258</v>
      </c>
      <c r="K3801" s="104" t="s">
        <v>81</v>
      </c>
      <c r="L3801" s="104" t="s">
        <v>259</v>
      </c>
      <c r="M3801" s="104" t="s">
        <v>269</v>
      </c>
      <c r="N3801" s="104"/>
      <c r="O3801" s="106"/>
      <c r="P3801" s="111" t="s">
        <v>607</v>
      </c>
      <c r="Q3801" s="153" t="s">
        <v>7801</v>
      </c>
      <c r="R3801" s="153" t="s">
        <v>7802</v>
      </c>
      <c r="S3801" s="153">
        <v>4.1666666666666657E-2</v>
      </c>
      <c r="T3801" s="153" t="s">
        <v>7801</v>
      </c>
      <c r="U3801" s="153" t="s">
        <v>7802</v>
      </c>
      <c r="V3801" s="153">
        <f>IF(ISBLANK(T3801),"",Tabella2[[#This Row],[ACT STOP]]-Tabella2[[#This Row],[ACT START]])</f>
        <v>4.1666666666666657E-2</v>
      </c>
      <c r="W3801" s="104" t="s">
        <v>92</v>
      </c>
      <c r="X3801" s="104" t="s">
        <v>91</v>
      </c>
      <c r="Y3801" s="110"/>
      <c r="Z3801" s="106"/>
      <c r="AA3801" s="104"/>
      <c r="AB3801" s="107"/>
      <c r="AC3801" s="72">
        <v>1</v>
      </c>
      <c r="AH3801" s="70"/>
      <c r="AI3801" s="70"/>
      <c r="AJ3801">
        <v>0</v>
      </c>
      <c r="AL3801" s="70"/>
      <c r="BM3801" s="135" t="s">
        <v>7801</v>
      </c>
      <c r="BN3801" s="136" t="s">
        <v>7802</v>
      </c>
      <c r="BO3801" s="101"/>
      <c r="BR3801" s="109" t="str">
        <f t="shared" si="59"/>
        <v>SH-25-3790</v>
      </c>
      <c r="BS3801" s="109" t="s">
        <v>266</v>
      </c>
      <c r="BT3801" t="s">
        <v>92</v>
      </c>
      <c r="BU3801" t="s">
        <v>8058</v>
      </c>
    </row>
    <row r="3802" spans="1:73" hidden="1">
      <c r="A3802" s="103" t="s">
        <v>8059</v>
      </c>
      <c r="B3802" s="102">
        <v>45848</v>
      </c>
      <c r="C3802" s="104">
        <f>_xlfn.ISOWEEKNUM(Tabella2[[#This Row],[Date]])</f>
        <v>28</v>
      </c>
      <c r="D3802" s="104" t="s">
        <v>751</v>
      </c>
      <c r="E3802" s="104" t="s">
        <v>256</v>
      </c>
      <c r="F3802" s="104">
        <v>77</v>
      </c>
      <c r="G3802" s="104" t="s">
        <v>257</v>
      </c>
      <c r="H3802" s="105">
        <v>10</v>
      </c>
      <c r="I3802" s="104" t="s">
        <v>258</v>
      </c>
      <c r="J3802" s="104"/>
      <c r="K3802" s="104" t="s">
        <v>77</v>
      </c>
      <c r="L3802" s="104" t="s">
        <v>259</v>
      </c>
      <c r="M3802" s="104" t="s">
        <v>276</v>
      </c>
      <c r="N3802" s="104"/>
      <c r="O3802" s="106"/>
      <c r="P3802" s="111" t="s">
        <v>3000</v>
      </c>
      <c r="Q3802" s="153" t="s">
        <v>7801</v>
      </c>
      <c r="R3802" s="153" t="s">
        <v>7802</v>
      </c>
      <c r="S3802" s="153">
        <v>4.1666666666666657E-2</v>
      </c>
      <c r="T3802" s="153" t="s">
        <v>7801</v>
      </c>
      <c r="U3802" s="153" t="s">
        <v>7802</v>
      </c>
      <c r="V3802" s="153">
        <f>IF(ISBLANK(T3802),"",Tabella2[[#This Row],[ACT STOP]]-Tabella2[[#This Row],[ACT START]])</f>
        <v>4.1666666666666657E-2</v>
      </c>
      <c r="W3802" s="104" t="s">
        <v>92</v>
      </c>
      <c r="X3802" s="104" t="s">
        <v>91</v>
      </c>
      <c r="Y3802" s="110" t="s">
        <v>8060</v>
      </c>
      <c r="Z3802" s="106"/>
      <c r="AA3802" s="104"/>
      <c r="AB3802" s="107"/>
      <c r="AC3802" s="72">
        <v>1</v>
      </c>
      <c r="AH3802" s="70"/>
      <c r="AI3802" s="70"/>
      <c r="AJ3802">
        <v>0</v>
      </c>
      <c r="AL3802" s="70"/>
      <c r="BM3802" s="135" t="s">
        <v>7801</v>
      </c>
      <c r="BN3802" s="136" t="s">
        <v>7802</v>
      </c>
      <c r="BO3802" s="101"/>
      <c r="BR3802" s="109" t="str">
        <f t="shared" si="59"/>
        <v>SH-25-3791</v>
      </c>
      <c r="BS3802" s="109" t="s">
        <v>552</v>
      </c>
      <c r="BT3802" t="s">
        <v>92</v>
      </c>
      <c r="BU3802" t="s">
        <v>8061</v>
      </c>
    </row>
    <row r="3803" spans="1:73" hidden="1">
      <c r="A3803" s="103" t="s">
        <v>8062</v>
      </c>
      <c r="B3803" s="102">
        <v>45848</v>
      </c>
      <c r="C3803" s="104">
        <f>_xlfn.ISOWEEKNUM(Tabella2[[#This Row],[Date]])</f>
        <v>28</v>
      </c>
      <c r="D3803" s="104" t="s">
        <v>509</v>
      </c>
      <c r="E3803" s="104" t="s">
        <v>284</v>
      </c>
      <c r="F3803" s="104">
        <v>71</v>
      </c>
      <c r="G3803" s="104" t="s">
        <v>257</v>
      </c>
      <c r="H3803" s="105">
        <v>9</v>
      </c>
      <c r="I3803" s="104"/>
      <c r="J3803" s="104" t="s">
        <v>258</v>
      </c>
      <c r="K3803" s="104" t="s">
        <v>79</v>
      </c>
      <c r="L3803" s="104" t="s">
        <v>299</v>
      </c>
      <c r="M3803" s="104" t="s">
        <v>276</v>
      </c>
      <c r="N3803" s="104"/>
      <c r="O3803" s="108" t="str">
        <f>A1027</f>
        <v>13429</v>
      </c>
      <c r="P3803" s="111" t="s">
        <v>1920</v>
      </c>
      <c r="Q3803" s="153" t="s">
        <v>285</v>
      </c>
      <c r="R3803" s="153" t="s">
        <v>286</v>
      </c>
      <c r="S3803" s="153">
        <v>4.1666666666666657E-2</v>
      </c>
      <c r="T3803" s="153">
        <v>0.29166666666666669</v>
      </c>
      <c r="U3803" s="153">
        <v>0.33333333333333331</v>
      </c>
      <c r="V3803" s="153">
        <f>IF(ISBLANK(T3803),"",Tabella2[[#This Row],[ACT STOP]]-Tabella2[[#This Row],[ACT START]])</f>
        <v>4.166666666666663E-2</v>
      </c>
      <c r="W3803" s="104" t="s">
        <v>92</v>
      </c>
      <c r="X3803" s="104" t="s">
        <v>91</v>
      </c>
      <c r="Y3803" s="110"/>
      <c r="Z3803" s="106"/>
      <c r="AA3803" s="104"/>
      <c r="AB3803" s="107"/>
      <c r="AC3803" s="72">
        <v>1</v>
      </c>
      <c r="AH3803" s="70"/>
      <c r="AI3803" s="70"/>
      <c r="AJ3803">
        <v>0</v>
      </c>
      <c r="AL3803" s="70"/>
      <c r="BM3803" s="135">
        <v>0.29166666666666669</v>
      </c>
      <c r="BN3803" s="136">
        <v>0.33333333333333331</v>
      </c>
      <c r="BO3803" s="101"/>
      <c r="BR3803" s="109" t="str">
        <f t="shared" si="59"/>
        <v>SH-25-3792</v>
      </c>
      <c r="BS3803" s="109" t="s">
        <v>318</v>
      </c>
      <c r="BT3803" t="s">
        <v>92</v>
      </c>
      <c r="BU3803" t="s">
        <v>8063</v>
      </c>
    </row>
    <row r="3804" spans="1:73" hidden="1">
      <c r="A3804" s="103" t="s">
        <v>8064</v>
      </c>
      <c r="B3804" s="102">
        <v>45848</v>
      </c>
      <c r="C3804" s="104">
        <f>_xlfn.ISOWEEKNUM(Tabella2[[#This Row],[Date]])</f>
        <v>28</v>
      </c>
      <c r="D3804" s="104" t="s">
        <v>558</v>
      </c>
      <c r="E3804" s="104" t="s">
        <v>284</v>
      </c>
      <c r="F3804" s="104">
        <v>59</v>
      </c>
      <c r="G3804" s="104" t="s">
        <v>257</v>
      </c>
      <c r="H3804" s="105">
        <v>17</v>
      </c>
      <c r="I3804" s="104"/>
      <c r="J3804" s="104" t="s">
        <v>258</v>
      </c>
      <c r="K3804" s="104" t="s">
        <v>83</v>
      </c>
      <c r="L3804" s="104" t="s">
        <v>299</v>
      </c>
      <c r="M3804" s="104" t="s">
        <v>313</v>
      </c>
      <c r="N3804" s="104"/>
      <c r="O3804" s="108" t="str">
        <f>A3805</f>
        <v>16207</v>
      </c>
      <c r="P3804" s="111" t="s">
        <v>442</v>
      </c>
      <c r="Q3804" s="153" t="s">
        <v>285</v>
      </c>
      <c r="R3804" s="153" t="s">
        <v>286</v>
      </c>
      <c r="S3804" s="153">
        <v>4.1666666666666657E-2</v>
      </c>
      <c r="T3804" s="153" t="s">
        <v>285</v>
      </c>
      <c r="U3804" s="153" t="s">
        <v>286</v>
      </c>
      <c r="V3804" s="153">
        <f>IF(ISBLANK(T3804),"",Tabella2[[#This Row],[ACT STOP]]-Tabella2[[#This Row],[ACT START]])</f>
        <v>4.166666666666663E-2</v>
      </c>
      <c r="W3804" s="104" t="s">
        <v>92</v>
      </c>
      <c r="X3804" s="104" t="s">
        <v>91</v>
      </c>
      <c r="Y3804" s="110"/>
      <c r="Z3804" s="106"/>
      <c r="AA3804" s="104"/>
      <c r="AB3804" s="107"/>
      <c r="AC3804" s="72">
        <v>1</v>
      </c>
      <c r="AH3804" s="70"/>
      <c r="AI3804" s="70"/>
      <c r="AJ3804">
        <v>0</v>
      </c>
      <c r="AL3804" s="70"/>
      <c r="BM3804" s="135" t="s">
        <v>285</v>
      </c>
      <c r="BN3804" s="136" t="s">
        <v>286</v>
      </c>
      <c r="BO3804" s="101"/>
      <c r="BR3804" s="109" t="str">
        <f t="shared" si="59"/>
        <v>SH-25-3793</v>
      </c>
      <c r="BS3804" s="109" t="s">
        <v>393</v>
      </c>
      <c r="BT3804" t="s">
        <v>92</v>
      </c>
      <c r="BU3804" t="s">
        <v>8065</v>
      </c>
    </row>
    <row r="3805" spans="1:73" hidden="1">
      <c r="A3805" s="103" t="s">
        <v>8066</v>
      </c>
      <c r="B3805" s="102">
        <v>45848</v>
      </c>
      <c r="C3805" s="104">
        <f>_xlfn.ISOWEEKNUM(Tabella2[[#This Row],[Date]])</f>
        <v>28</v>
      </c>
      <c r="D3805" s="104" t="s">
        <v>558</v>
      </c>
      <c r="E3805" s="104" t="s">
        <v>284</v>
      </c>
      <c r="F3805" s="104">
        <v>61</v>
      </c>
      <c r="G3805" s="104" t="s">
        <v>284</v>
      </c>
      <c r="H3805" s="105">
        <v>23</v>
      </c>
      <c r="I3805" s="104"/>
      <c r="J3805" s="104" t="s">
        <v>258</v>
      </c>
      <c r="K3805" s="104" t="s">
        <v>80</v>
      </c>
      <c r="L3805" s="104" t="s">
        <v>299</v>
      </c>
      <c r="M3805" s="104" t="s">
        <v>313</v>
      </c>
      <c r="N3805" s="104"/>
      <c r="O3805" s="108" t="str">
        <f>A3804</f>
        <v>16206</v>
      </c>
      <c r="P3805" s="111" t="s">
        <v>442</v>
      </c>
      <c r="Q3805" s="153">
        <v>0.29166666666666669</v>
      </c>
      <c r="R3805" s="153">
        <v>0.33333333333333331</v>
      </c>
      <c r="S3805" s="153">
        <v>4.1666666666666657E-2</v>
      </c>
      <c r="T3805" s="153" t="s">
        <v>285</v>
      </c>
      <c r="U3805" s="153" t="s">
        <v>286</v>
      </c>
      <c r="V3805" s="153">
        <f>IF(ISBLANK(T3805),"",Tabella2[[#This Row],[ACT STOP]]-Tabella2[[#This Row],[ACT START]])</f>
        <v>4.166666666666663E-2</v>
      </c>
      <c r="W3805" s="104" t="s">
        <v>92</v>
      </c>
      <c r="X3805" s="104" t="s">
        <v>91</v>
      </c>
      <c r="Y3805" s="110"/>
      <c r="Z3805" s="106"/>
      <c r="AA3805" s="104"/>
      <c r="AB3805" s="107"/>
      <c r="AC3805" s="72">
        <v>1</v>
      </c>
      <c r="AH3805" s="70"/>
      <c r="AI3805" s="70"/>
      <c r="AJ3805">
        <v>0</v>
      </c>
      <c r="AL3805" s="70"/>
      <c r="BM3805" s="135" t="s">
        <v>285</v>
      </c>
      <c r="BN3805" s="136" t="s">
        <v>286</v>
      </c>
      <c r="BO3805" s="101"/>
      <c r="BR3805" s="109" t="str">
        <f t="shared" si="59"/>
        <v>SH-25-3794</v>
      </c>
      <c r="BS3805" s="109" t="s">
        <v>358</v>
      </c>
      <c r="BT3805" t="s">
        <v>92</v>
      </c>
      <c r="BU3805" t="s">
        <v>8067</v>
      </c>
    </row>
    <row r="3806" spans="1:73" hidden="1">
      <c r="A3806" s="103" t="s">
        <v>8068</v>
      </c>
      <c r="B3806" s="102">
        <v>45848</v>
      </c>
      <c r="C3806" s="104">
        <f>_xlfn.ISOWEEKNUM(Tabella2[[#This Row],[Date]])</f>
        <v>28</v>
      </c>
      <c r="D3806" s="104" t="s">
        <v>478</v>
      </c>
      <c r="E3806" s="104" t="s">
        <v>284</v>
      </c>
      <c r="F3806" s="104">
        <v>65</v>
      </c>
      <c r="G3806" s="104" t="s">
        <v>284</v>
      </c>
      <c r="H3806" s="105">
        <v>22</v>
      </c>
      <c r="I3806" s="104"/>
      <c r="J3806" s="104" t="s">
        <v>258</v>
      </c>
      <c r="K3806" s="104" t="s">
        <v>81</v>
      </c>
      <c r="L3806" s="104" t="s">
        <v>259</v>
      </c>
      <c r="M3806" s="104" t="s">
        <v>269</v>
      </c>
      <c r="N3806" s="104"/>
      <c r="O3806" s="106"/>
      <c r="P3806" s="111" t="s">
        <v>607</v>
      </c>
      <c r="Q3806" s="153" t="s">
        <v>285</v>
      </c>
      <c r="R3806" s="153" t="s">
        <v>286</v>
      </c>
      <c r="S3806" s="153">
        <v>4.1666666666666657E-2</v>
      </c>
      <c r="T3806" s="153" t="s">
        <v>285</v>
      </c>
      <c r="U3806" s="153" t="s">
        <v>286</v>
      </c>
      <c r="V3806" s="153">
        <f>IF(ISBLANK(T3806),"",Tabella2[[#This Row],[ACT STOP]]-Tabella2[[#This Row],[ACT START]])</f>
        <v>4.166666666666663E-2</v>
      </c>
      <c r="W3806" s="104" t="s">
        <v>92</v>
      </c>
      <c r="X3806" s="104" t="s">
        <v>91</v>
      </c>
      <c r="Y3806" s="110"/>
      <c r="Z3806" s="106"/>
      <c r="AA3806" s="104"/>
      <c r="AB3806" s="107"/>
      <c r="AC3806" s="72">
        <v>1</v>
      </c>
      <c r="AH3806" s="70"/>
      <c r="AI3806" s="70"/>
      <c r="AJ3806">
        <v>0</v>
      </c>
      <c r="AL3806" s="70"/>
      <c r="BM3806" s="135" t="s">
        <v>285</v>
      </c>
      <c r="BN3806" s="136" t="s">
        <v>286</v>
      </c>
      <c r="BO3806" s="101"/>
      <c r="BR3806" s="109" t="str">
        <f t="shared" si="59"/>
        <v>SH-25-3795</v>
      </c>
      <c r="BS3806" s="109" t="s">
        <v>295</v>
      </c>
      <c r="BT3806" t="s">
        <v>92</v>
      </c>
      <c r="BU3806" t="s">
        <v>8069</v>
      </c>
    </row>
    <row r="3807" spans="1:73" hidden="1">
      <c r="A3807" s="103" t="s">
        <v>8070</v>
      </c>
      <c r="B3807" s="102">
        <v>45848</v>
      </c>
      <c r="C3807" s="104">
        <f>_xlfn.ISOWEEKNUM(Tabella2[[#This Row],[Date]])</f>
        <v>28</v>
      </c>
      <c r="D3807" s="104" t="s">
        <v>6396</v>
      </c>
      <c r="E3807" s="104" t="s">
        <v>256</v>
      </c>
      <c r="F3807" s="104">
        <v>74</v>
      </c>
      <c r="G3807" s="104" t="s">
        <v>257</v>
      </c>
      <c r="H3807" s="105">
        <v>23</v>
      </c>
      <c r="I3807" s="104"/>
      <c r="J3807" s="104" t="s">
        <v>258</v>
      </c>
      <c r="K3807" s="104" t="s">
        <v>77</v>
      </c>
      <c r="L3807" s="104" t="s">
        <v>259</v>
      </c>
      <c r="M3807" s="104" t="s">
        <v>276</v>
      </c>
      <c r="N3807" s="104"/>
      <c r="O3807" s="106"/>
      <c r="P3807" s="111" t="s">
        <v>2613</v>
      </c>
      <c r="Q3807" s="153" t="s">
        <v>285</v>
      </c>
      <c r="R3807" s="153" t="s">
        <v>286</v>
      </c>
      <c r="S3807" s="153">
        <v>4.1666666666666657E-2</v>
      </c>
      <c r="T3807" s="153" t="s">
        <v>285</v>
      </c>
      <c r="U3807" s="153" t="s">
        <v>286</v>
      </c>
      <c r="V3807" s="153">
        <f>IF(ISBLANK(T3807),"",Tabella2[[#This Row],[ACT STOP]]-Tabella2[[#This Row],[ACT START]])</f>
        <v>4.166666666666663E-2</v>
      </c>
      <c r="W3807" s="104" t="s">
        <v>92</v>
      </c>
      <c r="X3807" s="104" t="s">
        <v>91</v>
      </c>
      <c r="Y3807" s="110"/>
      <c r="Z3807" s="106"/>
      <c r="AA3807" s="104"/>
      <c r="AB3807" s="107"/>
      <c r="AC3807" s="72">
        <v>1</v>
      </c>
      <c r="AH3807" s="70"/>
      <c r="AI3807" s="70"/>
      <c r="AJ3807">
        <v>0</v>
      </c>
      <c r="AL3807" s="70"/>
      <c r="BM3807" s="135" t="s">
        <v>285</v>
      </c>
      <c r="BN3807" s="136" t="s">
        <v>286</v>
      </c>
      <c r="BO3807" s="101"/>
      <c r="BR3807" s="109" t="str">
        <f t="shared" si="59"/>
        <v>SH-25-3796</v>
      </c>
      <c r="BS3807" s="109" t="s">
        <v>1226</v>
      </c>
      <c r="BT3807" t="s">
        <v>92</v>
      </c>
      <c r="BU3807" t="s">
        <v>8071</v>
      </c>
    </row>
    <row r="3808" spans="1:73" hidden="1">
      <c r="A3808" s="103" t="s">
        <v>8072</v>
      </c>
      <c r="B3808" s="102">
        <v>45848</v>
      </c>
      <c r="C3808" s="104">
        <f>_xlfn.ISOWEEKNUM(Tabella2[[#This Row],[Date]])</f>
        <v>28</v>
      </c>
      <c r="D3808" s="104" t="s">
        <v>817</v>
      </c>
      <c r="E3808" s="104" t="s">
        <v>284</v>
      </c>
      <c r="F3808" s="104">
        <v>74</v>
      </c>
      <c r="G3808" s="104" t="s">
        <v>257</v>
      </c>
      <c r="H3808" s="105">
        <v>13</v>
      </c>
      <c r="I3808" s="104"/>
      <c r="J3808" s="104" t="s">
        <v>258</v>
      </c>
      <c r="K3808" s="104" t="s">
        <v>79</v>
      </c>
      <c r="L3808" s="104" t="s">
        <v>259</v>
      </c>
      <c r="M3808" s="104" t="s">
        <v>276</v>
      </c>
      <c r="N3808" s="104"/>
      <c r="O3808" s="106"/>
      <c r="P3808" s="111" t="s">
        <v>462</v>
      </c>
      <c r="Q3808" s="153" t="s">
        <v>525</v>
      </c>
      <c r="R3808" s="153" t="s">
        <v>262</v>
      </c>
      <c r="S3808" s="153">
        <v>4.1666666666666657E-2</v>
      </c>
      <c r="T3808" s="153">
        <v>0.35416666666666669</v>
      </c>
      <c r="U3808" s="153">
        <v>0.39583333333333331</v>
      </c>
      <c r="V3808" s="153">
        <f>IF(ISBLANK(T3808),"",Tabella2[[#This Row],[ACT STOP]]-Tabella2[[#This Row],[ACT START]])</f>
        <v>4.166666666666663E-2</v>
      </c>
      <c r="W3808" s="104" t="s">
        <v>92</v>
      </c>
      <c r="X3808" s="104" t="s">
        <v>91</v>
      </c>
      <c r="Y3808" s="110"/>
      <c r="Z3808" s="106"/>
      <c r="AA3808" s="104"/>
      <c r="AB3808" s="107"/>
      <c r="AC3808" s="72">
        <v>1</v>
      </c>
      <c r="AH3808" s="70"/>
      <c r="AI3808" s="70"/>
      <c r="AJ3808">
        <v>0</v>
      </c>
      <c r="AL3808" s="70"/>
      <c r="BM3808" s="135">
        <v>0.35416666666666669</v>
      </c>
      <c r="BN3808" s="136">
        <v>0.39583333333333331</v>
      </c>
      <c r="BO3808" s="101"/>
      <c r="BR3808" s="109" t="str">
        <f t="shared" si="59"/>
        <v>SH-25-3797</v>
      </c>
      <c r="BS3808" s="109" t="s">
        <v>427</v>
      </c>
      <c r="BT3808" t="s">
        <v>92</v>
      </c>
      <c r="BU3808" t="s">
        <v>8073</v>
      </c>
    </row>
    <row r="3809" spans="1:73" hidden="1">
      <c r="A3809" s="103" t="s">
        <v>8074</v>
      </c>
      <c r="B3809" s="102">
        <v>45848</v>
      </c>
      <c r="C3809" s="104">
        <f>_xlfn.ISOWEEKNUM(Tabella2[[#This Row],[Date]])</f>
        <v>28</v>
      </c>
      <c r="D3809" s="104" t="s">
        <v>751</v>
      </c>
      <c r="E3809" s="104" t="s">
        <v>256</v>
      </c>
      <c r="F3809" s="104">
        <v>78</v>
      </c>
      <c r="G3809" s="104" t="s">
        <v>257</v>
      </c>
      <c r="H3809" s="105">
        <v>8</v>
      </c>
      <c r="I3809" s="104" t="s">
        <v>258</v>
      </c>
      <c r="J3809" s="104"/>
      <c r="K3809" s="104" t="s">
        <v>78</v>
      </c>
      <c r="L3809" s="104" t="s">
        <v>259</v>
      </c>
      <c r="M3809" s="104" t="s">
        <v>276</v>
      </c>
      <c r="N3809" s="104"/>
      <c r="O3809" s="106"/>
      <c r="P3809" s="111" t="s">
        <v>510</v>
      </c>
      <c r="Q3809" s="153" t="s">
        <v>525</v>
      </c>
      <c r="R3809" s="153" t="s">
        <v>262</v>
      </c>
      <c r="S3809" s="153">
        <v>4.1666666666666657E-2</v>
      </c>
      <c r="T3809" s="153">
        <v>0.35416666666666669</v>
      </c>
      <c r="U3809" s="153">
        <v>0.39583333333333331</v>
      </c>
      <c r="V3809" s="153">
        <f>IF(ISBLANK(T3809),"",Tabella2[[#This Row],[ACT STOP]]-Tabella2[[#This Row],[ACT START]])</f>
        <v>4.166666666666663E-2</v>
      </c>
      <c r="W3809" s="104" t="s">
        <v>92</v>
      </c>
      <c r="X3809" s="104" t="s">
        <v>91</v>
      </c>
      <c r="Y3809" s="110"/>
      <c r="Z3809" s="106"/>
      <c r="AA3809" s="104"/>
      <c r="AB3809" s="107"/>
      <c r="AC3809" s="72">
        <v>1</v>
      </c>
      <c r="AH3809" s="70"/>
      <c r="AI3809" s="70"/>
      <c r="AJ3809">
        <v>0</v>
      </c>
      <c r="AL3809" s="70"/>
      <c r="BM3809" s="135">
        <v>0.35416666666666669</v>
      </c>
      <c r="BN3809" s="136">
        <v>0.39583333333333331</v>
      </c>
      <c r="BO3809" s="101"/>
      <c r="BR3809" s="109" t="str">
        <f t="shared" si="59"/>
        <v>SH-25-3798</v>
      </c>
      <c r="BS3809" s="109" t="s">
        <v>653</v>
      </c>
      <c r="BT3809" t="s">
        <v>92</v>
      </c>
      <c r="BU3809" t="s">
        <v>8075</v>
      </c>
    </row>
    <row r="3810" spans="1:73" hidden="1">
      <c r="A3810" s="103" t="s">
        <v>8076</v>
      </c>
      <c r="B3810" s="102">
        <v>45848</v>
      </c>
      <c r="C3810" s="104">
        <f>_xlfn.ISOWEEKNUM(Tabella2[[#This Row],[Date]])</f>
        <v>28</v>
      </c>
      <c r="D3810" s="104" t="s">
        <v>6621</v>
      </c>
      <c r="E3810" s="104" t="s">
        <v>284</v>
      </c>
      <c r="F3810" s="104">
        <v>83</v>
      </c>
      <c r="G3810" s="104" t="s">
        <v>257</v>
      </c>
      <c r="H3810" s="105">
        <v>14</v>
      </c>
      <c r="I3810" s="104"/>
      <c r="J3810" s="104" t="s">
        <v>258</v>
      </c>
      <c r="K3810" s="104" t="s">
        <v>83</v>
      </c>
      <c r="L3810" s="104" t="s">
        <v>259</v>
      </c>
      <c r="M3810" s="104" t="s">
        <v>276</v>
      </c>
      <c r="N3810" s="104"/>
      <c r="O3810" s="106"/>
      <c r="P3810" s="111" t="s">
        <v>2896</v>
      </c>
      <c r="Q3810" s="153" t="s">
        <v>525</v>
      </c>
      <c r="R3810" s="153" t="s">
        <v>262</v>
      </c>
      <c r="S3810" s="153">
        <v>4.1666666666666657E-2</v>
      </c>
      <c r="T3810" s="153" t="s">
        <v>525</v>
      </c>
      <c r="U3810" s="153" t="s">
        <v>262</v>
      </c>
      <c r="V3810" s="153">
        <f>IF(ISBLANK(T3810),"",Tabella2[[#This Row],[ACT STOP]]-Tabella2[[#This Row],[ACT START]])</f>
        <v>4.166666666666663E-2</v>
      </c>
      <c r="W3810" s="104" t="s">
        <v>92</v>
      </c>
      <c r="X3810" s="104" t="s">
        <v>91</v>
      </c>
      <c r="Y3810" s="110"/>
      <c r="Z3810" s="106"/>
      <c r="AA3810" s="104"/>
      <c r="AB3810" s="107"/>
      <c r="AC3810" s="72">
        <v>1</v>
      </c>
      <c r="AH3810" s="70"/>
      <c r="AI3810" s="70"/>
      <c r="AJ3810">
        <v>0</v>
      </c>
      <c r="AL3810" s="70"/>
      <c r="BM3810" s="135" t="s">
        <v>525</v>
      </c>
      <c r="BN3810" s="136" t="s">
        <v>262</v>
      </c>
      <c r="BO3810" s="101"/>
      <c r="BR3810" s="109" t="str">
        <f t="shared" si="59"/>
        <v>SH-25-3799</v>
      </c>
      <c r="BS3810" s="109" t="s">
        <v>372</v>
      </c>
      <c r="BT3810" t="s">
        <v>92</v>
      </c>
      <c r="BU3810" t="s">
        <v>8077</v>
      </c>
    </row>
    <row r="3811" spans="1:73" hidden="1">
      <c r="A3811" s="103" t="s">
        <v>8078</v>
      </c>
      <c r="B3811" s="102">
        <v>45848</v>
      </c>
      <c r="C3811" s="104">
        <f>_xlfn.ISOWEEKNUM(Tabella2[[#This Row],[Date]])</f>
        <v>28</v>
      </c>
      <c r="D3811" s="104" t="s">
        <v>6396</v>
      </c>
      <c r="E3811" s="104" t="s">
        <v>256</v>
      </c>
      <c r="F3811" s="104">
        <v>75</v>
      </c>
      <c r="G3811" s="104" t="s">
        <v>257</v>
      </c>
      <c r="H3811" s="105">
        <v>1</v>
      </c>
      <c r="I3811" s="104"/>
      <c r="J3811" s="104" t="s">
        <v>258</v>
      </c>
      <c r="K3811" s="104" t="s">
        <v>80</v>
      </c>
      <c r="L3811" s="104" t="s">
        <v>259</v>
      </c>
      <c r="M3811" s="104" t="s">
        <v>276</v>
      </c>
      <c r="N3811" s="104"/>
      <c r="O3811" s="106"/>
      <c r="P3811" s="111" t="s">
        <v>2613</v>
      </c>
      <c r="Q3811" s="153" t="s">
        <v>525</v>
      </c>
      <c r="R3811" s="153" t="s">
        <v>262</v>
      </c>
      <c r="S3811" s="153">
        <v>4.1666666666666657E-2</v>
      </c>
      <c r="T3811" s="153" t="s">
        <v>525</v>
      </c>
      <c r="U3811" s="153" t="s">
        <v>262</v>
      </c>
      <c r="V3811" s="153">
        <f>IF(ISBLANK(T3811),"",Tabella2[[#This Row],[ACT STOP]]-Tabella2[[#This Row],[ACT START]])</f>
        <v>4.166666666666663E-2</v>
      </c>
      <c r="W3811" s="104" t="s">
        <v>92</v>
      </c>
      <c r="X3811" s="104" t="s">
        <v>91</v>
      </c>
      <c r="Y3811" s="110"/>
      <c r="Z3811" s="106"/>
      <c r="AA3811" s="104"/>
      <c r="AB3811" s="107"/>
      <c r="AC3811" s="72">
        <v>1</v>
      </c>
      <c r="AH3811" s="70"/>
      <c r="AI3811" s="70"/>
      <c r="AJ3811">
        <v>0</v>
      </c>
      <c r="AL3811" s="70"/>
      <c r="BM3811" s="135" t="s">
        <v>525</v>
      </c>
      <c r="BN3811" s="136" t="s">
        <v>262</v>
      </c>
      <c r="BO3811" s="101"/>
      <c r="BR3811" s="109" t="str">
        <f t="shared" si="59"/>
        <v>SH-25-3800</v>
      </c>
      <c r="BS3811" s="109" t="s">
        <v>332</v>
      </c>
      <c r="BT3811" t="s">
        <v>92</v>
      </c>
      <c r="BU3811" t="s">
        <v>8079</v>
      </c>
    </row>
    <row r="3812" spans="1:73" hidden="1">
      <c r="A3812" s="103" t="s">
        <v>8080</v>
      </c>
      <c r="B3812" s="102">
        <v>45848</v>
      </c>
      <c r="C3812" s="104">
        <f>_xlfn.ISOWEEKNUM(Tabella2[[#This Row],[Date]])</f>
        <v>28</v>
      </c>
      <c r="D3812" s="104" t="s">
        <v>6621</v>
      </c>
      <c r="E3812" s="104" t="s">
        <v>284</v>
      </c>
      <c r="F3812" s="104">
        <v>82</v>
      </c>
      <c r="G3812" s="104" t="s">
        <v>257</v>
      </c>
      <c r="H3812" s="105">
        <v>10</v>
      </c>
      <c r="I3812" s="104"/>
      <c r="J3812" s="104" t="s">
        <v>258</v>
      </c>
      <c r="K3812" s="104" t="s">
        <v>81</v>
      </c>
      <c r="L3812" s="104" t="s">
        <v>259</v>
      </c>
      <c r="M3812" s="104" t="s">
        <v>276</v>
      </c>
      <c r="N3812" s="104"/>
      <c r="O3812" s="106"/>
      <c r="P3812" s="111" t="s">
        <v>2896</v>
      </c>
      <c r="Q3812" s="153" t="s">
        <v>525</v>
      </c>
      <c r="R3812" s="153" t="s">
        <v>262</v>
      </c>
      <c r="S3812" s="153">
        <v>4.1666666666666657E-2</v>
      </c>
      <c r="T3812" s="153" t="s">
        <v>525</v>
      </c>
      <c r="U3812" s="153">
        <v>0.3888888888888889</v>
      </c>
      <c r="V3812" s="153">
        <f>IF(ISBLANK(T3812),"",Tabella2[[#This Row],[ACT STOP]]-Tabella2[[#This Row],[ACT START]])</f>
        <v>3.472222222222221E-2</v>
      </c>
      <c r="W3812" s="104" t="s">
        <v>92</v>
      </c>
      <c r="X3812" s="104" t="s">
        <v>91</v>
      </c>
      <c r="Y3812" s="110"/>
      <c r="Z3812" s="106"/>
      <c r="AA3812" s="104"/>
      <c r="AB3812" s="107"/>
      <c r="AC3812" s="72">
        <v>1</v>
      </c>
      <c r="AH3812" s="70"/>
      <c r="AI3812" s="70"/>
      <c r="AJ3812">
        <v>0</v>
      </c>
      <c r="AL3812" s="70"/>
      <c r="BM3812" s="135" t="s">
        <v>525</v>
      </c>
      <c r="BN3812" s="136">
        <v>0.3888888888888889</v>
      </c>
      <c r="BO3812" s="101"/>
      <c r="BR3812" s="109" t="str">
        <f t="shared" si="59"/>
        <v>SH-25-3801</v>
      </c>
      <c r="BS3812" s="109" t="s">
        <v>552</v>
      </c>
      <c r="BT3812" t="s">
        <v>92</v>
      </c>
      <c r="BU3812" t="s">
        <v>8081</v>
      </c>
    </row>
    <row r="3813" spans="1:73" hidden="1">
      <c r="A3813" s="103" t="s">
        <v>8082</v>
      </c>
      <c r="B3813" s="102">
        <v>45848</v>
      </c>
      <c r="C3813" s="104">
        <f>_xlfn.ISOWEEKNUM(Tabella2[[#This Row],[Date]])</f>
        <v>28</v>
      </c>
      <c r="D3813" s="104" t="s">
        <v>195</v>
      </c>
      <c r="E3813" s="104" t="s">
        <v>327</v>
      </c>
      <c r="F3813" s="104">
        <v>53</v>
      </c>
      <c r="G3813" s="104" t="s">
        <v>327</v>
      </c>
      <c r="H3813" s="105">
        <v>53</v>
      </c>
      <c r="I3813" s="104"/>
      <c r="J3813" s="104" t="s">
        <v>258</v>
      </c>
      <c r="K3813" s="104" t="s">
        <v>77</v>
      </c>
      <c r="L3813" s="104" t="s">
        <v>259</v>
      </c>
      <c r="M3813" s="104" t="s">
        <v>276</v>
      </c>
      <c r="N3813" s="104"/>
      <c r="O3813" s="106"/>
      <c r="P3813" s="111" t="s">
        <v>377</v>
      </c>
      <c r="Q3813" s="153" t="s">
        <v>525</v>
      </c>
      <c r="R3813" s="153" t="s">
        <v>262</v>
      </c>
      <c r="S3813" s="153">
        <v>4.1666666666666657E-2</v>
      </c>
      <c r="T3813" s="153">
        <v>0.39583333333333331</v>
      </c>
      <c r="U3813" s="153">
        <v>0.42708333333333331</v>
      </c>
      <c r="V3813" s="153">
        <f>IF(ISBLANK(T3813),"",Tabella2[[#This Row],[ACT STOP]]-Tabella2[[#This Row],[ACT START]])</f>
        <v>3.125E-2</v>
      </c>
      <c r="W3813" s="104" t="s">
        <v>92</v>
      </c>
      <c r="X3813" s="104" t="s">
        <v>91</v>
      </c>
      <c r="Y3813" s="110"/>
      <c r="Z3813" s="106"/>
      <c r="AA3813" s="104"/>
      <c r="AB3813" s="107"/>
      <c r="AC3813" s="72">
        <v>1</v>
      </c>
      <c r="AH3813" s="70"/>
      <c r="AI3813" s="70"/>
      <c r="AJ3813">
        <v>0</v>
      </c>
      <c r="AL3813" s="70"/>
      <c r="BM3813" s="135">
        <v>0.39583333333333331</v>
      </c>
      <c r="BN3813" s="136">
        <v>0.42708333333333331</v>
      </c>
      <c r="BO3813" s="101"/>
      <c r="BR3813" s="109" t="str">
        <f t="shared" si="59"/>
        <v>SH-25-3802</v>
      </c>
      <c r="BS3813" s="109" t="s">
        <v>8083</v>
      </c>
      <c r="BT3813" t="s">
        <v>92</v>
      </c>
      <c r="BU3813" t="s">
        <v>8084</v>
      </c>
    </row>
    <row r="3814" spans="1:73" hidden="1">
      <c r="A3814" s="103" t="s">
        <v>8085</v>
      </c>
      <c r="B3814" s="102">
        <v>45848</v>
      </c>
      <c r="C3814" s="104">
        <f>_xlfn.ISOWEEKNUM(Tabella2[[#This Row],[Date]])</f>
        <v>28</v>
      </c>
      <c r="D3814" s="104" t="s">
        <v>6396</v>
      </c>
      <c r="E3814" s="104" t="s">
        <v>256</v>
      </c>
      <c r="F3814" s="104">
        <v>70</v>
      </c>
      <c r="G3814" s="104" t="s">
        <v>257</v>
      </c>
      <c r="H3814" s="105">
        <v>17</v>
      </c>
      <c r="I3814" s="104"/>
      <c r="J3814" s="104" t="s">
        <v>258</v>
      </c>
      <c r="K3814" s="104" t="s">
        <v>79</v>
      </c>
      <c r="L3814" s="104" t="s">
        <v>259</v>
      </c>
      <c r="M3814" s="104" t="s">
        <v>276</v>
      </c>
      <c r="N3814" s="104"/>
      <c r="O3814" s="106"/>
      <c r="P3814" s="111" t="s">
        <v>2716</v>
      </c>
      <c r="Q3814" s="153" t="s">
        <v>498</v>
      </c>
      <c r="R3814" s="153" t="s">
        <v>499</v>
      </c>
      <c r="S3814" s="153">
        <v>4.1666666666666657E-2</v>
      </c>
      <c r="T3814" s="153">
        <v>0.41666666666666669</v>
      </c>
      <c r="U3814" s="153">
        <v>0.45833333333333331</v>
      </c>
      <c r="V3814" s="153">
        <f>IF(ISBLANK(T3814),"",Tabella2[[#This Row],[ACT STOP]]-Tabella2[[#This Row],[ACT START]])</f>
        <v>4.166666666666663E-2</v>
      </c>
      <c r="W3814" s="104" t="s">
        <v>92</v>
      </c>
      <c r="X3814" s="104" t="s">
        <v>91</v>
      </c>
      <c r="Y3814" s="110"/>
      <c r="Z3814" s="106"/>
      <c r="AA3814" s="104"/>
      <c r="AB3814" s="107"/>
      <c r="AC3814" s="72">
        <v>1</v>
      </c>
      <c r="AH3814" s="70"/>
      <c r="AI3814" s="70"/>
      <c r="AJ3814">
        <v>0</v>
      </c>
      <c r="AL3814" s="70"/>
      <c r="BM3814" s="135">
        <v>0.41666666666666669</v>
      </c>
      <c r="BN3814" s="136">
        <v>0.45833333333333331</v>
      </c>
      <c r="BO3814" s="101"/>
      <c r="BR3814" s="109" t="str">
        <f t="shared" si="59"/>
        <v>SH-25-3803</v>
      </c>
      <c r="BS3814" s="109" t="s">
        <v>393</v>
      </c>
      <c r="BT3814" t="s">
        <v>92</v>
      </c>
      <c r="BU3814" t="s">
        <v>8086</v>
      </c>
    </row>
    <row r="3815" spans="1:73" hidden="1">
      <c r="A3815" s="103" t="s">
        <v>8087</v>
      </c>
      <c r="B3815" s="102">
        <v>45848</v>
      </c>
      <c r="C3815" s="104">
        <f>_xlfn.ISOWEEKNUM(Tabella2[[#This Row],[Date]])</f>
        <v>28</v>
      </c>
      <c r="D3815" s="104" t="s">
        <v>6396</v>
      </c>
      <c r="E3815" s="104" t="s">
        <v>256</v>
      </c>
      <c r="F3815" s="104">
        <v>71</v>
      </c>
      <c r="G3815" s="104" t="s">
        <v>257</v>
      </c>
      <c r="H3815" s="105">
        <v>5</v>
      </c>
      <c r="I3815" s="104"/>
      <c r="J3815" s="104" t="s">
        <v>258</v>
      </c>
      <c r="K3815" s="104" t="s">
        <v>78</v>
      </c>
      <c r="L3815" s="104" t="s">
        <v>259</v>
      </c>
      <c r="M3815" s="104" t="s">
        <v>276</v>
      </c>
      <c r="N3815" s="104"/>
      <c r="O3815" s="106"/>
      <c r="P3815" s="111" t="s">
        <v>2716</v>
      </c>
      <c r="Q3815" s="153" t="s">
        <v>498</v>
      </c>
      <c r="R3815" s="153" t="s">
        <v>499</v>
      </c>
      <c r="S3815" s="153">
        <v>4.1666666666666657E-2</v>
      </c>
      <c r="T3815" s="153">
        <v>0.41666666666666669</v>
      </c>
      <c r="U3815" s="153">
        <v>0.45833333333333331</v>
      </c>
      <c r="V3815" s="153">
        <f>IF(ISBLANK(T3815),"",Tabella2[[#This Row],[ACT STOP]]-Tabella2[[#This Row],[ACT START]])</f>
        <v>4.166666666666663E-2</v>
      </c>
      <c r="W3815" s="104" t="s">
        <v>92</v>
      </c>
      <c r="X3815" s="104" t="s">
        <v>91</v>
      </c>
      <c r="Y3815" s="110"/>
      <c r="Z3815" s="106"/>
      <c r="AA3815" s="104"/>
      <c r="AB3815" s="107"/>
      <c r="AC3815" s="72">
        <v>1</v>
      </c>
      <c r="AH3815" s="70"/>
      <c r="AI3815" s="70"/>
      <c r="AJ3815">
        <v>0</v>
      </c>
      <c r="AL3815" s="70"/>
      <c r="BM3815" s="135">
        <v>0.41666666666666669</v>
      </c>
      <c r="BN3815" s="136">
        <v>0.45833333333333331</v>
      </c>
      <c r="BO3815" s="101"/>
      <c r="BR3815" s="109" t="str">
        <f t="shared" si="59"/>
        <v>SH-25-3804</v>
      </c>
      <c r="BS3815" s="109" t="s">
        <v>416</v>
      </c>
      <c r="BT3815" t="s">
        <v>92</v>
      </c>
      <c r="BU3815" t="s">
        <v>8088</v>
      </c>
    </row>
    <row r="3816" spans="1:73" hidden="1">
      <c r="A3816" s="103" t="s">
        <v>8089</v>
      </c>
      <c r="B3816" s="102">
        <v>45848</v>
      </c>
      <c r="C3816" s="104">
        <f>_xlfn.ISOWEEKNUM(Tabella2[[#This Row],[Date]])</f>
        <v>28</v>
      </c>
      <c r="D3816" s="104" t="s">
        <v>763</v>
      </c>
      <c r="E3816" s="104" t="s">
        <v>256</v>
      </c>
      <c r="F3816" s="104">
        <v>68</v>
      </c>
      <c r="G3816" s="104" t="s">
        <v>284</v>
      </c>
      <c r="H3816" s="105">
        <v>22</v>
      </c>
      <c r="I3816" s="104"/>
      <c r="J3816" s="104" t="s">
        <v>258</v>
      </c>
      <c r="K3816" s="104" t="s">
        <v>83</v>
      </c>
      <c r="L3816" s="104" t="s">
        <v>259</v>
      </c>
      <c r="M3816" s="104" t="s">
        <v>276</v>
      </c>
      <c r="N3816" s="104"/>
      <c r="O3816" s="106"/>
      <c r="P3816" s="111" t="s">
        <v>8090</v>
      </c>
      <c r="Q3816" s="153" t="s">
        <v>498</v>
      </c>
      <c r="R3816" s="153" t="s">
        <v>499</v>
      </c>
      <c r="S3816" s="153">
        <v>4.1666666666666657E-2</v>
      </c>
      <c r="T3816" s="153">
        <v>0.41666666666666669</v>
      </c>
      <c r="U3816" s="153">
        <v>0.4513888888888889</v>
      </c>
      <c r="V3816" s="153">
        <f>IF(ISBLANK(T3816),"",Tabella2[[#This Row],[ACT STOP]]-Tabella2[[#This Row],[ACT START]])</f>
        <v>3.472222222222221E-2</v>
      </c>
      <c r="W3816" s="104" t="s">
        <v>92</v>
      </c>
      <c r="X3816" s="104" t="s">
        <v>91</v>
      </c>
      <c r="Y3816" s="110"/>
      <c r="Z3816" s="106"/>
      <c r="AA3816" s="104"/>
      <c r="AB3816" s="107"/>
      <c r="AC3816" s="72">
        <v>1</v>
      </c>
      <c r="AH3816" s="70"/>
      <c r="AI3816" s="70"/>
      <c r="AJ3816">
        <v>0</v>
      </c>
      <c r="AL3816" s="70"/>
      <c r="BM3816" s="135">
        <v>0.41666666666666669</v>
      </c>
      <c r="BN3816" s="136">
        <v>0.4513888888888889</v>
      </c>
      <c r="BO3816" s="101"/>
      <c r="BR3816" s="109" t="str">
        <f t="shared" si="59"/>
        <v>SH-25-3805</v>
      </c>
      <c r="BS3816" s="109" t="s">
        <v>295</v>
      </c>
      <c r="BT3816" t="s">
        <v>92</v>
      </c>
      <c r="BU3816" t="s">
        <v>8091</v>
      </c>
    </row>
    <row r="3817" spans="1:73" hidden="1">
      <c r="A3817" s="103" t="s">
        <v>8092</v>
      </c>
      <c r="B3817" s="102">
        <v>45848</v>
      </c>
      <c r="C3817" s="104">
        <f>_xlfn.ISOWEEKNUM(Tabella2[[#This Row],[Date]])</f>
        <v>28</v>
      </c>
      <c r="D3817" s="104" t="s">
        <v>6396</v>
      </c>
      <c r="E3817" s="104" t="s">
        <v>256</v>
      </c>
      <c r="F3817" s="104">
        <v>72</v>
      </c>
      <c r="G3817" s="104" t="s">
        <v>257</v>
      </c>
      <c r="H3817" s="105">
        <v>2</v>
      </c>
      <c r="I3817" s="104"/>
      <c r="J3817" s="104" t="s">
        <v>258</v>
      </c>
      <c r="K3817" s="104" t="s">
        <v>80</v>
      </c>
      <c r="L3817" s="104" t="s">
        <v>259</v>
      </c>
      <c r="M3817" s="104" t="s">
        <v>276</v>
      </c>
      <c r="N3817" s="104"/>
      <c r="O3817" s="106"/>
      <c r="P3817" s="111" t="s">
        <v>2716</v>
      </c>
      <c r="Q3817" s="153" t="s">
        <v>498</v>
      </c>
      <c r="R3817" s="153" t="s">
        <v>499</v>
      </c>
      <c r="S3817" s="153">
        <v>4.1666666666666657E-2</v>
      </c>
      <c r="T3817" s="153">
        <v>0.41666666666666669</v>
      </c>
      <c r="U3817" s="153">
        <v>0.45833333333333331</v>
      </c>
      <c r="V3817" s="153">
        <f>IF(ISBLANK(T3817),"",Tabella2[[#This Row],[ACT STOP]]-Tabella2[[#This Row],[ACT START]])</f>
        <v>4.166666666666663E-2</v>
      </c>
      <c r="W3817" s="104" t="s">
        <v>92</v>
      </c>
      <c r="X3817" s="104" t="s">
        <v>91</v>
      </c>
      <c r="Y3817" s="110"/>
      <c r="Z3817" s="106"/>
      <c r="AA3817" s="104"/>
      <c r="AB3817" s="107"/>
      <c r="AC3817" s="72">
        <v>1</v>
      </c>
      <c r="AH3817" s="70"/>
      <c r="AI3817" s="70"/>
      <c r="AJ3817">
        <v>0</v>
      </c>
      <c r="AL3817" s="70"/>
      <c r="BM3817" s="135">
        <v>0.41666666666666669</v>
      </c>
      <c r="BN3817" s="136">
        <v>0.45833333333333331</v>
      </c>
      <c r="BO3817" s="101"/>
      <c r="BR3817" s="109" t="str">
        <f t="shared" si="59"/>
        <v>SH-25-3806</v>
      </c>
      <c r="BS3817" s="109" t="s">
        <v>368</v>
      </c>
      <c r="BT3817" t="s">
        <v>92</v>
      </c>
      <c r="BU3817" t="s">
        <v>8093</v>
      </c>
    </row>
    <row r="3818" spans="1:73" hidden="1">
      <c r="A3818" s="103" t="s">
        <v>8094</v>
      </c>
      <c r="B3818" s="102">
        <v>45848</v>
      </c>
      <c r="C3818" s="104">
        <f>_xlfn.ISOWEEKNUM(Tabella2[[#This Row],[Date]])</f>
        <v>28</v>
      </c>
      <c r="D3818" s="104" t="s">
        <v>817</v>
      </c>
      <c r="E3818" s="104" t="s">
        <v>284</v>
      </c>
      <c r="F3818" s="104">
        <v>72</v>
      </c>
      <c r="G3818" s="104" t="s">
        <v>284</v>
      </c>
      <c r="H3818" s="105">
        <v>23</v>
      </c>
      <c r="I3818" s="104"/>
      <c r="J3818" s="104" t="s">
        <v>258</v>
      </c>
      <c r="K3818" s="104" t="s">
        <v>81</v>
      </c>
      <c r="L3818" s="104" t="s">
        <v>259</v>
      </c>
      <c r="M3818" s="104" t="s">
        <v>276</v>
      </c>
      <c r="N3818" s="104"/>
      <c r="O3818" s="106"/>
      <c r="P3818" s="111" t="s">
        <v>462</v>
      </c>
      <c r="Q3818" s="153" t="s">
        <v>498</v>
      </c>
      <c r="R3818" s="153" t="s">
        <v>499</v>
      </c>
      <c r="S3818" s="153">
        <v>4.1666666666666657E-2</v>
      </c>
      <c r="T3818" s="153">
        <v>0.41666666666666669</v>
      </c>
      <c r="U3818" s="153">
        <v>0.4513888888888889</v>
      </c>
      <c r="V3818" s="153">
        <f>IF(ISBLANK(T3818),"",Tabella2[[#This Row],[ACT STOP]]-Tabella2[[#This Row],[ACT START]])</f>
        <v>3.472222222222221E-2</v>
      </c>
      <c r="W3818" s="104" t="s">
        <v>92</v>
      </c>
      <c r="X3818" s="104" t="s">
        <v>91</v>
      </c>
      <c r="Y3818" s="110"/>
      <c r="Z3818" s="106"/>
      <c r="AA3818" s="104"/>
      <c r="AB3818" s="107"/>
      <c r="AC3818" s="72">
        <v>1</v>
      </c>
      <c r="AH3818" s="70"/>
      <c r="AI3818" s="70"/>
      <c r="AJ3818">
        <v>0</v>
      </c>
      <c r="AL3818" s="70"/>
      <c r="BM3818" s="135">
        <v>0.41666666666666669</v>
      </c>
      <c r="BN3818" s="136">
        <v>0.4513888888888889</v>
      </c>
      <c r="BO3818" s="101"/>
      <c r="BR3818" s="109" t="str">
        <f t="shared" si="59"/>
        <v>SH-25-3807</v>
      </c>
      <c r="BS3818" s="109" t="s">
        <v>358</v>
      </c>
      <c r="BT3818" t="s">
        <v>92</v>
      </c>
      <c r="BU3818" t="s">
        <v>8095</v>
      </c>
    </row>
    <row r="3819" spans="1:73" hidden="1">
      <c r="A3819" s="103" t="s">
        <v>8096</v>
      </c>
      <c r="B3819" s="102">
        <v>45848</v>
      </c>
      <c r="C3819" s="104">
        <f>_xlfn.ISOWEEKNUM(Tabella2[[#This Row],[Date]])</f>
        <v>28</v>
      </c>
      <c r="D3819" s="104" t="s">
        <v>321</v>
      </c>
      <c r="E3819" s="104" t="s">
        <v>284</v>
      </c>
      <c r="F3819" s="104">
        <v>51</v>
      </c>
      <c r="G3819" s="104" t="s">
        <v>257</v>
      </c>
      <c r="H3819" s="105">
        <v>8</v>
      </c>
      <c r="I3819" s="104"/>
      <c r="J3819" s="104" t="s">
        <v>258</v>
      </c>
      <c r="K3819" s="104" t="s">
        <v>79</v>
      </c>
      <c r="L3819" s="104" t="s">
        <v>299</v>
      </c>
      <c r="M3819" s="104" t="s">
        <v>386</v>
      </c>
      <c r="N3819" s="104"/>
      <c r="O3819" s="108" t="str">
        <f>A3820</f>
        <v>16222</v>
      </c>
      <c r="P3819" s="111" t="s">
        <v>2292</v>
      </c>
      <c r="Q3819" s="153" t="s">
        <v>504</v>
      </c>
      <c r="R3819" s="153" t="s">
        <v>271</v>
      </c>
      <c r="S3819" s="153">
        <v>4.1666666666666657E-2</v>
      </c>
      <c r="T3819" s="153">
        <v>0.47916666666666669</v>
      </c>
      <c r="U3819" s="153">
        <v>0.52083333333333337</v>
      </c>
      <c r="V3819" s="153">
        <f>IF(ISBLANK(T3819),"",Tabella2[[#This Row],[ACT STOP]]-Tabella2[[#This Row],[ACT START]])</f>
        <v>4.1666666666666685E-2</v>
      </c>
      <c r="W3819" s="104" t="s">
        <v>92</v>
      </c>
      <c r="X3819" s="104" t="s">
        <v>91</v>
      </c>
      <c r="Y3819" s="110"/>
      <c r="Z3819" s="106"/>
      <c r="AA3819" s="104"/>
      <c r="AB3819" s="107"/>
      <c r="AC3819" s="72">
        <v>1</v>
      </c>
      <c r="AH3819" s="70"/>
      <c r="AI3819" s="70"/>
      <c r="AJ3819">
        <v>0</v>
      </c>
      <c r="AL3819" s="70"/>
      <c r="BM3819" s="135">
        <v>0.47916666666666669</v>
      </c>
      <c r="BN3819" s="136">
        <v>0.52083333333333337</v>
      </c>
      <c r="BO3819" s="101"/>
      <c r="BR3819" s="109" t="str">
        <f t="shared" si="59"/>
        <v>SH-25-3808</v>
      </c>
      <c r="BS3819" s="109" t="s">
        <v>653</v>
      </c>
      <c r="BT3819" t="s">
        <v>92</v>
      </c>
      <c r="BU3819" t="s">
        <v>8097</v>
      </c>
    </row>
    <row r="3820" spans="1:73" hidden="1">
      <c r="A3820" s="103" t="s">
        <v>8098</v>
      </c>
      <c r="B3820" s="102">
        <v>45848</v>
      </c>
      <c r="C3820" s="104">
        <f>_xlfn.ISOWEEKNUM(Tabella2[[#This Row],[Date]])</f>
        <v>28</v>
      </c>
      <c r="D3820" s="104" t="s">
        <v>321</v>
      </c>
      <c r="E3820" s="104" t="s">
        <v>284</v>
      </c>
      <c r="F3820" s="104">
        <v>53</v>
      </c>
      <c r="G3820" s="104" t="s">
        <v>257</v>
      </c>
      <c r="H3820" s="105">
        <v>12</v>
      </c>
      <c r="I3820" s="104"/>
      <c r="J3820" s="104" t="s">
        <v>258</v>
      </c>
      <c r="K3820" s="104" t="s">
        <v>78</v>
      </c>
      <c r="L3820" s="104" t="s">
        <v>299</v>
      </c>
      <c r="M3820" s="104" t="s">
        <v>386</v>
      </c>
      <c r="N3820" s="104"/>
      <c r="O3820" s="108" t="str">
        <f>A3819</f>
        <v>16221</v>
      </c>
      <c r="P3820" s="111" t="s">
        <v>2292</v>
      </c>
      <c r="Q3820" s="153">
        <v>0.47916666666666669</v>
      </c>
      <c r="R3820" s="153">
        <v>0.52083333333333337</v>
      </c>
      <c r="S3820" s="153">
        <v>4.1666666666666657E-2</v>
      </c>
      <c r="T3820" s="153">
        <v>0.47916666666666669</v>
      </c>
      <c r="U3820" s="153">
        <v>0.52083333333333337</v>
      </c>
      <c r="V3820" s="153">
        <f>IF(ISBLANK(T3820),"",Tabella2[[#This Row],[ACT STOP]]-Tabella2[[#This Row],[ACT START]])</f>
        <v>4.1666666666666685E-2</v>
      </c>
      <c r="W3820" s="104" t="s">
        <v>92</v>
      </c>
      <c r="X3820" s="104" t="s">
        <v>91</v>
      </c>
      <c r="Y3820" s="110"/>
      <c r="Z3820" s="106"/>
      <c r="AA3820" s="104"/>
      <c r="AB3820" s="107"/>
      <c r="AC3820" s="72">
        <v>1</v>
      </c>
      <c r="AH3820" s="70"/>
      <c r="AI3820" s="70"/>
      <c r="AJ3820">
        <v>0</v>
      </c>
      <c r="AL3820" s="70"/>
      <c r="BM3820" s="135">
        <v>0.47916666666666669</v>
      </c>
      <c r="BN3820" s="136">
        <v>0.52083333333333337</v>
      </c>
      <c r="BO3820" s="101"/>
      <c r="BR3820" s="109" t="str">
        <f t="shared" si="59"/>
        <v>SH-25-3809</v>
      </c>
      <c r="BS3820" s="109" t="s">
        <v>266</v>
      </c>
      <c r="BT3820" t="s">
        <v>92</v>
      </c>
      <c r="BU3820" t="s">
        <v>8099</v>
      </c>
    </row>
    <row r="3821" spans="1:73" hidden="1">
      <c r="A3821" s="103" t="s">
        <v>8100</v>
      </c>
      <c r="B3821" s="102">
        <v>45848</v>
      </c>
      <c r="C3821" s="104">
        <f>_xlfn.ISOWEEKNUM(Tabella2[[#This Row],[Date]])</f>
        <v>28</v>
      </c>
      <c r="D3821" s="104" t="s">
        <v>6621</v>
      </c>
      <c r="E3821" s="104" t="s">
        <v>284</v>
      </c>
      <c r="F3821" s="104">
        <v>82</v>
      </c>
      <c r="G3821" s="104" t="s">
        <v>257</v>
      </c>
      <c r="H3821" s="105">
        <v>14</v>
      </c>
      <c r="I3821" s="104"/>
      <c r="J3821" s="104" t="s">
        <v>258</v>
      </c>
      <c r="K3821" s="104" t="s">
        <v>83</v>
      </c>
      <c r="L3821" s="104" t="s">
        <v>259</v>
      </c>
      <c r="M3821" s="104" t="s">
        <v>276</v>
      </c>
      <c r="N3821" s="104"/>
      <c r="O3821" s="106"/>
      <c r="P3821" s="111" t="s">
        <v>871</v>
      </c>
      <c r="Q3821" s="153" t="s">
        <v>504</v>
      </c>
      <c r="R3821" s="153" t="s">
        <v>271</v>
      </c>
      <c r="S3821" s="153">
        <v>4.1666666666666657E-2</v>
      </c>
      <c r="T3821" s="153">
        <v>0.47916666666666669</v>
      </c>
      <c r="U3821" s="153">
        <v>0.52083333333333337</v>
      </c>
      <c r="V3821" s="153">
        <f>IF(ISBLANK(T3821),"",Tabella2[[#This Row],[ACT STOP]]-Tabella2[[#This Row],[ACT START]])</f>
        <v>4.1666666666666685E-2</v>
      </c>
      <c r="W3821" s="104" t="s">
        <v>92</v>
      </c>
      <c r="X3821" s="104" t="s">
        <v>91</v>
      </c>
      <c r="Y3821" s="110"/>
      <c r="Z3821" s="106"/>
      <c r="AA3821" s="104"/>
      <c r="AB3821" s="107"/>
      <c r="AC3821" s="72">
        <v>1</v>
      </c>
      <c r="AH3821" s="70"/>
      <c r="AI3821" s="70"/>
      <c r="AJ3821">
        <v>0</v>
      </c>
      <c r="AL3821" s="70"/>
      <c r="BM3821" s="135">
        <v>0.47916666666666669</v>
      </c>
      <c r="BN3821" s="136">
        <v>0.52083333333333337</v>
      </c>
      <c r="BO3821" s="101"/>
      <c r="BR3821" s="109" t="str">
        <f t="shared" si="59"/>
        <v>SH-25-3810</v>
      </c>
      <c r="BS3821" s="109" t="s">
        <v>372</v>
      </c>
      <c r="BT3821" t="s">
        <v>92</v>
      </c>
      <c r="BU3821" t="s">
        <v>8101</v>
      </c>
    </row>
    <row r="3822" spans="1:73" hidden="1">
      <c r="A3822" s="103" t="s">
        <v>8102</v>
      </c>
      <c r="B3822" s="102">
        <v>45848</v>
      </c>
      <c r="C3822" s="104">
        <f>_xlfn.ISOWEEKNUM(Tabella2[[#This Row],[Date]])</f>
        <v>28</v>
      </c>
      <c r="D3822" s="104" t="s">
        <v>478</v>
      </c>
      <c r="E3822" s="104" t="s">
        <v>284</v>
      </c>
      <c r="F3822" s="104">
        <v>64</v>
      </c>
      <c r="G3822" s="104" t="s">
        <v>257</v>
      </c>
      <c r="H3822" s="105">
        <v>1</v>
      </c>
      <c r="I3822" s="104"/>
      <c r="J3822" s="104" t="s">
        <v>258</v>
      </c>
      <c r="K3822" s="104" t="s">
        <v>80</v>
      </c>
      <c r="L3822" s="104" t="s">
        <v>259</v>
      </c>
      <c r="M3822" s="104" t="s">
        <v>269</v>
      </c>
      <c r="N3822" s="104"/>
      <c r="O3822" s="106"/>
      <c r="P3822" s="111" t="s">
        <v>1966</v>
      </c>
      <c r="Q3822" s="153" t="s">
        <v>504</v>
      </c>
      <c r="R3822" s="153" t="s">
        <v>271</v>
      </c>
      <c r="S3822" s="153">
        <v>4.1666666666666657E-2</v>
      </c>
      <c r="T3822" s="153">
        <v>0.47916666666666669</v>
      </c>
      <c r="U3822" s="153">
        <v>0.52083333333333337</v>
      </c>
      <c r="V3822" s="153">
        <f>IF(ISBLANK(T3822),"",Tabella2[[#This Row],[ACT STOP]]-Tabella2[[#This Row],[ACT START]])</f>
        <v>4.1666666666666685E-2</v>
      </c>
      <c r="W3822" s="104" t="s">
        <v>92</v>
      </c>
      <c r="X3822" s="104" t="s">
        <v>91</v>
      </c>
      <c r="Y3822" s="110"/>
      <c r="Z3822" s="106"/>
      <c r="AA3822" s="104"/>
      <c r="AB3822" s="107"/>
      <c r="AC3822" s="72">
        <v>1</v>
      </c>
      <c r="AH3822" s="70"/>
      <c r="AI3822" s="70"/>
      <c r="AJ3822">
        <v>0</v>
      </c>
      <c r="AL3822" s="70"/>
      <c r="BM3822" s="135">
        <v>0.47916666666666669</v>
      </c>
      <c r="BN3822" s="136">
        <v>0.52083333333333337</v>
      </c>
      <c r="BO3822" s="101"/>
      <c r="BR3822" s="109" t="str">
        <f t="shared" si="59"/>
        <v>SH-25-3811</v>
      </c>
      <c r="BS3822" s="109" t="s">
        <v>332</v>
      </c>
      <c r="BT3822" t="s">
        <v>92</v>
      </c>
      <c r="BU3822" t="s">
        <v>8103</v>
      </c>
    </row>
    <row r="3823" spans="1:73" hidden="1">
      <c r="A3823" s="103" t="s">
        <v>8104</v>
      </c>
      <c r="B3823" s="102">
        <v>45848</v>
      </c>
      <c r="C3823" s="104">
        <f>_xlfn.ISOWEEKNUM(Tabella2[[#This Row],[Date]])</f>
        <v>28</v>
      </c>
      <c r="D3823" s="104" t="s">
        <v>348</v>
      </c>
      <c r="E3823" s="104" t="s">
        <v>284</v>
      </c>
      <c r="F3823" s="104">
        <v>55</v>
      </c>
      <c r="G3823" s="104" t="s">
        <v>257</v>
      </c>
      <c r="H3823" s="105">
        <v>9</v>
      </c>
      <c r="I3823" s="104"/>
      <c r="J3823" s="104" t="s">
        <v>258</v>
      </c>
      <c r="K3823" s="104" t="s">
        <v>79</v>
      </c>
      <c r="L3823" s="104" t="s">
        <v>299</v>
      </c>
      <c r="M3823" s="104" t="s">
        <v>386</v>
      </c>
      <c r="N3823" s="104"/>
      <c r="O3823" s="108" t="str">
        <f>A3824</f>
        <v>16226</v>
      </c>
      <c r="P3823" s="111" t="s">
        <v>391</v>
      </c>
      <c r="Q3823" s="153" t="s">
        <v>549</v>
      </c>
      <c r="R3823" s="153" t="s">
        <v>550</v>
      </c>
      <c r="S3823" s="153">
        <v>4.1666666666666657E-2</v>
      </c>
      <c r="T3823" s="153" t="s">
        <v>549</v>
      </c>
      <c r="U3823" s="153" t="s">
        <v>550</v>
      </c>
      <c r="V3823" s="153">
        <f>IF(ISBLANK(T3823),"",Tabella2[[#This Row],[ACT STOP]]-Tabella2[[#This Row],[ACT START]])</f>
        <v>4.1666666666666741E-2</v>
      </c>
      <c r="W3823" s="104" t="s">
        <v>92</v>
      </c>
      <c r="X3823" s="104" t="s">
        <v>91</v>
      </c>
      <c r="Y3823" s="110"/>
      <c r="Z3823" s="106"/>
      <c r="AA3823" s="104"/>
      <c r="AB3823" s="107"/>
      <c r="AC3823" s="72">
        <v>1</v>
      </c>
      <c r="AH3823" s="70"/>
      <c r="AI3823" s="70"/>
      <c r="AJ3823">
        <v>0</v>
      </c>
      <c r="AL3823" s="70"/>
      <c r="BM3823" s="135" t="s">
        <v>549</v>
      </c>
      <c r="BN3823" s="136" t="s">
        <v>550</v>
      </c>
      <c r="BO3823" s="101"/>
      <c r="BR3823" s="109" t="str">
        <f t="shared" si="59"/>
        <v>SH-25-3812</v>
      </c>
      <c r="BS3823" s="109" t="s">
        <v>318</v>
      </c>
      <c r="BT3823" t="s">
        <v>92</v>
      </c>
      <c r="BU3823" t="s">
        <v>8105</v>
      </c>
    </row>
    <row r="3824" spans="1:73" hidden="1">
      <c r="A3824" s="103" t="s">
        <v>8106</v>
      </c>
      <c r="B3824" s="102">
        <v>45848</v>
      </c>
      <c r="C3824" s="104">
        <f>_xlfn.ISOWEEKNUM(Tabella2[[#This Row],[Date]])</f>
        <v>28</v>
      </c>
      <c r="D3824" s="104" t="s">
        <v>348</v>
      </c>
      <c r="E3824" s="104" t="s">
        <v>284</v>
      </c>
      <c r="F3824" s="104">
        <v>57</v>
      </c>
      <c r="G3824" s="104" t="s">
        <v>284</v>
      </c>
      <c r="H3824" s="105">
        <v>22</v>
      </c>
      <c r="I3824" s="104"/>
      <c r="J3824" s="104" t="s">
        <v>258</v>
      </c>
      <c r="K3824" s="104" t="s">
        <v>78</v>
      </c>
      <c r="L3824" s="104" t="s">
        <v>299</v>
      </c>
      <c r="M3824" s="104" t="s">
        <v>386</v>
      </c>
      <c r="N3824" s="104"/>
      <c r="O3824" s="108" t="str">
        <f>A3823</f>
        <v>16225</v>
      </c>
      <c r="P3824" s="111" t="s">
        <v>391</v>
      </c>
      <c r="Q3824" s="153">
        <v>0.54166666666666663</v>
      </c>
      <c r="R3824" s="153">
        <v>0.58333333333333337</v>
      </c>
      <c r="S3824" s="153">
        <v>4.1666666666666657E-2</v>
      </c>
      <c r="T3824" s="153">
        <v>0.54166666666666663</v>
      </c>
      <c r="U3824" s="153">
        <v>0.58333333333333337</v>
      </c>
      <c r="V3824" s="153">
        <f>IF(ISBLANK(T3824),"",Tabella2[[#This Row],[ACT STOP]]-Tabella2[[#This Row],[ACT START]])</f>
        <v>4.1666666666666741E-2</v>
      </c>
      <c r="W3824" s="104" t="s">
        <v>92</v>
      </c>
      <c r="X3824" s="104" t="s">
        <v>91</v>
      </c>
      <c r="Y3824" s="110"/>
      <c r="Z3824" s="106"/>
      <c r="AA3824" s="104"/>
      <c r="AB3824" s="107"/>
      <c r="AC3824" s="72">
        <v>1</v>
      </c>
      <c r="AH3824" s="70"/>
      <c r="AI3824" s="70"/>
      <c r="AJ3824">
        <v>0</v>
      </c>
      <c r="AL3824" s="70"/>
      <c r="BM3824" s="135">
        <v>0.54166666666666663</v>
      </c>
      <c r="BN3824" s="136">
        <v>0.58333333333333337</v>
      </c>
      <c r="BO3824" s="101"/>
      <c r="BR3824" s="109" t="str">
        <f t="shared" si="59"/>
        <v>SH-25-3813</v>
      </c>
      <c r="BS3824" s="109" t="s">
        <v>295</v>
      </c>
      <c r="BT3824" t="s">
        <v>92</v>
      </c>
      <c r="BU3824" t="s">
        <v>8107</v>
      </c>
    </row>
    <row r="3825" spans="1:73" hidden="1">
      <c r="A3825" s="103" t="s">
        <v>8108</v>
      </c>
      <c r="B3825" s="102">
        <v>45848</v>
      </c>
      <c r="C3825" s="104">
        <f>_xlfn.ISOWEEKNUM(Tabella2[[#This Row],[Date]])</f>
        <v>28</v>
      </c>
      <c r="D3825" s="104" t="s">
        <v>6396</v>
      </c>
      <c r="E3825" s="104" t="s">
        <v>256</v>
      </c>
      <c r="F3825" s="104">
        <v>73</v>
      </c>
      <c r="G3825" s="104" t="s">
        <v>257</v>
      </c>
      <c r="H3825" s="105">
        <v>2</v>
      </c>
      <c r="I3825" s="104"/>
      <c r="J3825" s="104" t="s">
        <v>258</v>
      </c>
      <c r="K3825" s="104" t="s">
        <v>83</v>
      </c>
      <c r="L3825" s="104" t="s">
        <v>259</v>
      </c>
      <c r="M3825" s="104" t="s">
        <v>276</v>
      </c>
      <c r="N3825" s="104"/>
      <c r="O3825" s="106"/>
      <c r="P3825" s="111" t="s">
        <v>6605</v>
      </c>
      <c r="Q3825" s="153" t="s">
        <v>549</v>
      </c>
      <c r="R3825" s="153" t="s">
        <v>550</v>
      </c>
      <c r="S3825" s="153">
        <v>4.1666666666666657E-2</v>
      </c>
      <c r="T3825" s="153">
        <v>0.54166666666666663</v>
      </c>
      <c r="U3825" s="153">
        <v>0.59722222222222221</v>
      </c>
      <c r="V3825" s="153">
        <f>IF(ISBLANK(T3825),"",Tabella2[[#This Row],[ACT STOP]]-Tabella2[[#This Row],[ACT START]])</f>
        <v>5.555555555555558E-2</v>
      </c>
      <c r="W3825" s="104" t="s">
        <v>92</v>
      </c>
      <c r="X3825" s="104" t="s">
        <v>91</v>
      </c>
      <c r="Y3825" s="110"/>
      <c r="Z3825" s="106"/>
      <c r="AA3825" s="104"/>
      <c r="AB3825" s="107"/>
      <c r="AC3825" s="72">
        <v>1</v>
      </c>
      <c r="AH3825" s="70"/>
      <c r="AI3825" s="70"/>
      <c r="AJ3825">
        <v>0</v>
      </c>
      <c r="AL3825" s="70"/>
      <c r="BM3825" s="135">
        <v>0.54166666666666663</v>
      </c>
      <c r="BN3825" s="136">
        <v>0.59722222222222221</v>
      </c>
      <c r="BO3825" s="101"/>
      <c r="BR3825" s="109" t="str">
        <f t="shared" si="59"/>
        <v>SH-25-3814</v>
      </c>
      <c r="BS3825" s="109" t="s">
        <v>368</v>
      </c>
      <c r="BT3825" t="s">
        <v>92</v>
      </c>
      <c r="BU3825" t="s">
        <v>8109</v>
      </c>
    </row>
    <row r="3826" spans="1:73" hidden="1">
      <c r="A3826" s="103" t="s">
        <v>8110</v>
      </c>
      <c r="B3826" s="102">
        <v>45848</v>
      </c>
      <c r="C3826" s="104">
        <f>_xlfn.ISOWEEKNUM(Tabella2[[#This Row],[Date]])</f>
        <v>28</v>
      </c>
      <c r="D3826" s="104" t="s">
        <v>751</v>
      </c>
      <c r="E3826" s="104" t="s">
        <v>256</v>
      </c>
      <c r="F3826" s="104">
        <v>78</v>
      </c>
      <c r="G3826" s="104" t="s">
        <v>257</v>
      </c>
      <c r="H3826" s="105">
        <v>4</v>
      </c>
      <c r="I3826" s="104" t="s">
        <v>258</v>
      </c>
      <c r="J3826" s="104"/>
      <c r="K3826" s="104" t="s">
        <v>80</v>
      </c>
      <c r="L3826" s="104" t="s">
        <v>259</v>
      </c>
      <c r="M3826" s="104" t="s">
        <v>276</v>
      </c>
      <c r="N3826" s="104"/>
      <c r="O3826" s="106"/>
      <c r="P3826" s="111" t="s">
        <v>3000</v>
      </c>
      <c r="Q3826" s="153" t="s">
        <v>549</v>
      </c>
      <c r="R3826" s="153" t="s">
        <v>550</v>
      </c>
      <c r="S3826" s="153">
        <v>4.1666666666666657E-2</v>
      </c>
      <c r="T3826" s="153">
        <v>0.54166666666666663</v>
      </c>
      <c r="U3826" s="153">
        <v>0.58333333333333337</v>
      </c>
      <c r="V3826" s="153">
        <f>IF(ISBLANK(T3826),"",Tabella2[[#This Row],[ACT STOP]]-Tabella2[[#This Row],[ACT START]])</f>
        <v>4.1666666666666741E-2</v>
      </c>
      <c r="W3826" s="104" t="s">
        <v>92</v>
      </c>
      <c r="X3826" s="104" t="s">
        <v>91</v>
      </c>
      <c r="Y3826" s="110"/>
      <c r="Z3826" s="106"/>
      <c r="AA3826" s="104"/>
      <c r="AB3826" s="107"/>
      <c r="AC3826" s="72">
        <v>1</v>
      </c>
      <c r="AH3826" s="70"/>
      <c r="AI3826" s="70"/>
      <c r="AJ3826">
        <v>0</v>
      </c>
      <c r="AL3826" s="70"/>
      <c r="BM3826" s="135">
        <v>0.54166666666666663</v>
      </c>
      <c r="BN3826" s="136">
        <v>0.58333333333333337</v>
      </c>
      <c r="BO3826" s="101"/>
      <c r="BR3826" s="109" t="str">
        <f t="shared" si="59"/>
        <v>SH-25-3815</v>
      </c>
      <c r="BS3826" s="109" t="s">
        <v>699</v>
      </c>
      <c r="BT3826" t="s">
        <v>92</v>
      </c>
      <c r="BU3826" t="s">
        <v>8111</v>
      </c>
    </row>
    <row r="3827" spans="1:73" hidden="1">
      <c r="A3827" s="103" t="s">
        <v>8112</v>
      </c>
      <c r="B3827" s="102">
        <v>45848</v>
      </c>
      <c r="C3827" s="104">
        <f>_xlfn.ISOWEEKNUM(Tabella2[[#This Row],[Date]])</f>
        <v>28</v>
      </c>
      <c r="D3827" s="104" t="s">
        <v>478</v>
      </c>
      <c r="E3827" s="104" t="s">
        <v>284</v>
      </c>
      <c r="F3827" s="104">
        <v>65</v>
      </c>
      <c r="G3827" s="104" t="s">
        <v>257</v>
      </c>
      <c r="H3827" s="105">
        <v>5</v>
      </c>
      <c r="I3827" s="104"/>
      <c r="J3827" s="104" t="s">
        <v>258</v>
      </c>
      <c r="K3827" s="104" t="s">
        <v>81</v>
      </c>
      <c r="L3827" s="104" t="s">
        <v>259</v>
      </c>
      <c r="M3827" s="104" t="s">
        <v>269</v>
      </c>
      <c r="N3827" s="104"/>
      <c r="O3827" s="106"/>
      <c r="P3827" s="111" t="s">
        <v>1966</v>
      </c>
      <c r="Q3827" s="153" t="s">
        <v>549</v>
      </c>
      <c r="R3827" s="153" t="s">
        <v>550</v>
      </c>
      <c r="S3827" s="153">
        <v>4.1666666666666657E-2</v>
      </c>
      <c r="T3827" s="153">
        <v>0.54166666666666663</v>
      </c>
      <c r="U3827" s="153">
        <v>0.58333333333333337</v>
      </c>
      <c r="V3827" s="153">
        <f>IF(ISBLANK(T3827),"",Tabella2[[#This Row],[ACT STOP]]-Tabella2[[#This Row],[ACT START]])</f>
        <v>4.1666666666666741E-2</v>
      </c>
      <c r="W3827" s="104" t="s">
        <v>92</v>
      </c>
      <c r="X3827" s="104" t="s">
        <v>91</v>
      </c>
      <c r="Y3827" s="110"/>
      <c r="Z3827" s="106"/>
      <c r="AA3827" s="104"/>
      <c r="AB3827" s="107"/>
      <c r="AC3827" s="72">
        <v>1</v>
      </c>
      <c r="AH3827" s="70"/>
      <c r="AI3827" s="70"/>
      <c r="AJ3827">
        <v>0</v>
      </c>
      <c r="AL3827" s="70"/>
      <c r="BM3827" s="135">
        <v>0.54166666666666663</v>
      </c>
      <c r="BN3827" s="136">
        <v>0.58333333333333337</v>
      </c>
      <c r="BO3827" s="101"/>
      <c r="BR3827" s="109" t="str">
        <f t="shared" si="59"/>
        <v>SH-25-3816</v>
      </c>
      <c r="BS3827" s="109" t="s">
        <v>416</v>
      </c>
      <c r="BT3827" t="s">
        <v>92</v>
      </c>
      <c r="BU3827" t="s">
        <v>8113</v>
      </c>
    </row>
    <row r="3828" spans="1:73" hidden="1">
      <c r="A3828" s="103" t="s">
        <v>8114</v>
      </c>
      <c r="B3828" s="102">
        <v>45849</v>
      </c>
      <c r="C3828" s="104">
        <f>_xlfn.ISOWEEKNUM(Tabella2[[#This Row],[Date]])</f>
        <v>28</v>
      </c>
      <c r="D3828" s="104" t="s">
        <v>574</v>
      </c>
      <c r="E3828" s="104" t="s">
        <v>284</v>
      </c>
      <c r="F3828" s="104">
        <v>66</v>
      </c>
      <c r="G3828" s="104" t="s">
        <v>257</v>
      </c>
      <c r="H3828" s="105">
        <v>14</v>
      </c>
      <c r="I3828" s="104"/>
      <c r="J3828" s="104" t="s">
        <v>258</v>
      </c>
      <c r="K3828" s="104" t="s">
        <v>79</v>
      </c>
      <c r="L3828" s="104" t="s">
        <v>299</v>
      </c>
      <c r="M3828" s="104" t="s">
        <v>386</v>
      </c>
      <c r="N3828" s="104"/>
      <c r="O3828" s="108" t="str">
        <f>A3829</f>
        <v>16231</v>
      </c>
      <c r="P3828" s="111" t="s">
        <v>2075</v>
      </c>
      <c r="Q3828" s="153" t="s">
        <v>7801</v>
      </c>
      <c r="R3828" s="153" t="s">
        <v>7802</v>
      </c>
      <c r="S3828" s="153">
        <v>4.1666666666666657E-2</v>
      </c>
      <c r="T3828" s="153">
        <v>0.2326388888888889</v>
      </c>
      <c r="U3828" s="153">
        <v>0.28819444444444442</v>
      </c>
      <c r="V3828" s="153">
        <f>IF(ISBLANK(T3828),"",Tabella2[[#This Row],[ACT STOP]]-Tabella2[[#This Row],[ACT START]])</f>
        <v>5.5555555555555525E-2</v>
      </c>
      <c r="W3828" s="104" t="s">
        <v>92</v>
      </c>
      <c r="X3828" s="104" t="s">
        <v>91</v>
      </c>
      <c r="Y3828" s="110" t="s">
        <v>8115</v>
      </c>
      <c r="Z3828" s="106"/>
      <c r="AA3828" s="104"/>
      <c r="AB3828" s="107"/>
      <c r="AC3828" s="72">
        <v>1</v>
      </c>
      <c r="AH3828" s="70"/>
      <c r="AI3828" s="70"/>
      <c r="AJ3828">
        <v>0</v>
      </c>
      <c r="AL3828" s="70"/>
      <c r="BL3828" t="s">
        <v>8116</v>
      </c>
      <c r="BM3828" s="135">
        <v>0.2326388888888889</v>
      </c>
      <c r="BN3828" s="136">
        <v>0.28819444444444442</v>
      </c>
      <c r="BO3828" s="101">
        <v>2.777777777777778E-2</v>
      </c>
      <c r="BQ3828" t="s">
        <v>94</v>
      </c>
      <c r="BR3828" s="109" t="str">
        <f t="shared" si="59"/>
        <v>SH-25-3817</v>
      </c>
      <c r="BS3828" s="109" t="s">
        <v>372</v>
      </c>
      <c r="BT3828" t="s">
        <v>92</v>
      </c>
      <c r="BU3828" t="s">
        <v>8117</v>
      </c>
    </row>
    <row r="3829" spans="1:73" hidden="1">
      <c r="A3829" s="103" t="s">
        <v>8118</v>
      </c>
      <c r="B3829" s="102">
        <v>45849</v>
      </c>
      <c r="C3829" s="104">
        <f>_xlfn.ISOWEEKNUM(Tabella2[[#This Row],[Date]])</f>
        <v>28</v>
      </c>
      <c r="D3829" s="104" t="s">
        <v>574</v>
      </c>
      <c r="E3829" s="104" t="s">
        <v>284</v>
      </c>
      <c r="F3829" s="104">
        <v>67</v>
      </c>
      <c r="G3829" s="104" t="s">
        <v>257</v>
      </c>
      <c r="H3829" s="105">
        <v>1</v>
      </c>
      <c r="I3829" s="104"/>
      <c r="J3829" s="104" t="s">
        <v>258</v>
      </c>
      <c r="K3829" s="104" t="s">
        <v>78</v>
      </c>
      <c r="L3829" s="104" t="s">
        <v>299</v>
      </c>
      <c r="M3829" s="104" t="s">
        <v>386</v>
      </c>
      <c r="N3829" s="104"/>
      <c r="O3829" s="108" t="str">
        <f>A3828</f>
        <v>16230</v>
      </c>
      <c r="P3829" s="111" t="s">
        <v>2075</v>
      </c>
      <c r="Q3829" s="153">
        <v>0.22916666666666671</v>
      </c>
      <c r="R3829" s="153">
        <v>0.27083333333333331</v>
      </c>
      <c r="S3829" s="153">
        <v>4.1666666666666657E-2</v>
      </c>
      <c r="T3829" s="153">
        <v>0.2326388888888889</v>
      </c>
      <c r="U3829" s="153">
        <v>0.28819444444444442</v>
      </c>
      <c r="V3829" s="153">
        <f>IF(ISBLANK(T3829),"",Tabella2[[#This Row],[ACT STOP]]-Tabella2[[#This Row],[ACT START]])</f>
        <v>5.5555555555555525E-2</v>
      </c>
      <c r="W3829" s="104" t="s">
        <v>92</v>
      </c>
      <c r="X3829" s="104" t="s">
        <v>91</v>
      </c>
      <c r="Y3829" s="110" t="s">
        <v>8115</v>
      </c>
      <c r="Z3829" s="106"/>
      <c r="AA3829" s="104"/>
      <c r="AB3829" s="107"/>
      <c r="AC3829" s="72">
        <v>1</v>
      </c>
      <c r="AH3829" s="70"/>
      <c r="AI3829" s="70"/>
      <c r="AJ3829">
        <v>0</v>
      </c>
      <c r="AL3829" s="70"/>
      <c r="BL3829" t="s">
        <v>8116</v>
      </c>
      <c r="BM3829" s="135">
        <v>0.2326388888888889</v>
      </c>
      <c r="BN3829" s="136">
        <v>0.28819444444444442</v>
      </c>
      <c r="BO3829" s="101">
        <v>2.777777777777778E-2</v>
      </c>
      <c r="BQ3829" t="s">
        <v>94</v>
      </c>
      <c r="BR3829" s="109" t="str">
        <f t="shared" si="59"/>
        <v>SH-25-3818</v>
      </c>
      <c r="BS3829" s="109" t="s">
        <v>332</v>
      </c>
      <c r="BT3829" t="s">
        <v>92</v>
      </c>
      <c r="BU3829" t="s">
        <v>8119</v>
      </c>
    </row>
    <row r="3830" spans="1:73" hidden="1">
      <c r="A3830" s="103" t="s">
        <v>8120</v>
      </c>
      <c r="B3830" s="102">
        <v>45849</v>
      </c>
      <c r="C3830" s="104">
        <f>_xlfn.ISOWEEKNUM(Tabella2[[#This Row],[Date]])</f>
        <v>28</v>
      </c>
      <c r="D3830" s="104" t="s">
        <v>321</v>
      </c>
      <c r="E3830" s="104" t="s">
        <v>284</v>
      </c>
      <c r="F3830" s="104">
        <v>53</v>
      </c>
      <c r="G3830" s="104" t="s">
        <v>257</v>
      </c>
      <c r="H3830" s="105">
        <v>10</v>
      </c>
      <c r="I3830" s="104"/>
      <c r="J3830" s="104" t="s">
        <v>258</v>
      </c>
      <c r="K3830" s="104" t="s">
        <v>83</v>
      </c>
      <c r="L3830" s="104" t="s">
        <v>299</v>
      </c>
      <c r="M3830" s="104" t="s">
        <v>386</v>
      </c>
      <c r="N3830" s="104"/>
      <c r="O3830" s="108" t="str">
        <f>A3831</f>
        <v>16233</v>
      </c>
      <c r="P3830" s="111" t="s">
        <v>2187</v>
      </c>
      <c r="Q3830" s="153" t="s">
        <v>7801</v>
      </c>
      <c r="R3830" s="153" t="s">
        <v>7802</v>
      </c>
      <c r="S3830" s="153">
        <v>4.1666666666666657E-2</v>
      </c>
      <c r="T3830" s="153" t="s">
        <v>7801</v>
      </c>
      <c r="U3830" s="153" t="s">
        <v>7802</v>
      </c>
      <c r="V3830" s="153">
        <f>IF(ISBLANK(T3830),"",Tabella2[[#This Row],[ACT STOP]]-Tabella2[[#This Row],[ACT START]])</f>
        <v>4.1666666666666657E-2</v>
      </c>
      <c r="W3830" s="104" t="s">
        <v>92</v>
      </c>
      <c r="X3830" s="104" t="s">
        <v>91</v>
      </c>
      <c r="Y3830" s="110"/>
      <c r="Z3830" s="106"/>
      <c r="AA3830" s="104"/>
      <c r="AB3830" s="107"/>
      <c r="AC3830" s="72">
        <v>1</v>
      </c>
      <c r="AH3830" s="70"/>
      <c r="AI3830" s="70"/>
      <c r="AJ3830">
        <v>0</v>
      </c>
      <c r="AL3830" s="70"/>
      <c r="BM3830" s="135" t="s">
        <v>7801</v>
      </c>
      <c r="BN3830" s="136" t="s">
        <v>7802</v>
      </c>
      <c r="BO3830" s="101"/>
      <c r="BR3830" s="109" t="str">
        <f t="shared" si="59"/>
        <v>SH-25-3819</v>
      </c>
      <c r="BS3830" s="109" t="s">
        <v>552</v>
      </c>
      <c r="BT3830" t="s">
        <v>92</v>
      </c>
      <c r="BU3830" t="s">
        <v>8121</v>
      </c>
    </row>
    <row r="3831" spans="1:73" hidden="1">
      <c r="A3831" s="103" t="s">
        <v>8122</v>
      </c>
      <c r="B3831" s="102">
        <v>45849</v>
      </c>
      <c r="C3831" s="104">
        <f>_xlfn.ISOWEEKNUM(Tabella2[[#This Row],[Date]])</f>
        <v>28</v>
      </c>
      <c r="D3831" s="104" t="s">
        <v>321</v>
      </c>
      <c r="E3831" s="104" t="s">
        <v>284</v>
      </c>
      <c r="F3831" s="104">
        <v>51</v>
      </c>
      <c r="G3831" s="104" t="s">
        <v>257</v>
      </c>
      <c r="H3831" s="105">
        <v>5</v>
      </c>
      <c r="I3831" s="104"/>
      <c r="J3831" s="104" t="s">
        <v>258</v>
      </c>
      <c r="K3831" s="104" t="s">
        <v>80</v>
      </c>
      <c r="L3831" s="104" t="s">
        <v>299</v>
      </c>
      <c r="M3831" s="104" t="s">
        <v>386</v>
      </c>
      <c r="N3831" s="104"/>
      <c r="O3831" s="108" t="str">
        <f>A3830</f>
        <v>16232</v>
      </c>
      <c r="P3831" s="111" t="s">
        <v>2187</v>
      </c>
      <c r="Q3831" s="153">
        <v>0.22916666666666671</v>
      </c>
      <c r="R3831" s="153">
        <v>0.27083333333333331</v>
      </c>
      <c r="S3831" s="153">
        <v>4.1666666666666657E-2</v>
      </c>
      <c r="T3831" s="153" t="s">
        <v>7801</v>
      </c>
      <c r="U3831" s="153" t="s">
        <v>7802</v>
      </c>
      <c r="V3831" s="153">
        <f>IF(ISBLANK(T3831),"",Tabella2[[#This Row],[ACT STOP]]-Tabella2[[#This Row],[ACT START]])</f>
        <v>4.1666666666666657E-2</v>
      </c>
      <c r="W3831" s="104" t="s">
        <v>92</v>
      </c>
      <c r="X3831" s="104" t="s">
        <v>91</v>
      </c>
      <c r="Y3831" s="110"/>
      <c r="Z3831" s="106"/>
      <c r="AA3831" s="104"/>
      <c r="AB3831" s="107"/>
      <c r="AC3831" s="72">
        <v>1</v>
      </c>
      <c r="AH3831" s="70"/>
      <c r="AI3831" s="70"/>
      <c r="AJ3831">
        <v>0</v>
      </c>
      <c r="AL3831" s="70"/>
      <c r="BM3831" s="135" t="s">
        <v>7801</v>
      </c>
      <c r="BN3831" s="136" t="s">
        <v>7802</v>
      </c>
      <c r="BO3831" s="101"/>
      <c r="BR3831" s="109" t="str">
        <f t="shared" si="59"/>
        <v>SH-25-3820</v>
      </c>
      <c r="BS3831" s="109" t="s">
        <v>416</v>
      </c>
      <c r="BT3831" t="s">
        <v>92</v>
      </c>
      <c r="BU3831" t="s">
        <v>8123</v>
      </c>
    </row>
    <row r="3832" spans="1:73" hidden="1">
      <c r="A3832" s="103" t="s">
        <v>8124</v>
      </c>
      <c r="B3832" s="102">
        <v>45849</v>
      </c>
      <c r="C3832" s="104">
        <f>_xlfn.ISOWEEKNUM(Tabella2[[#This Row],[Date]])</f>
        <v>28</v>
      </c>
      <c r="D3832" s="104" t="s">
        <v>348</v>
      </c>
      <c r="E3832" s="104" t="s">
        <v>284</v>
      </c>
      <c r="F3832" s="104">
        <v>57</v>
      </c>
      <c r="G3832" s="104" t="s">
        <v>257</v>
      </c>
      <c r="H3832" s="105">
        <v>9</v>
      </c>
      <c r="I3832" s="104"/>
      <c r="J3832" s="104" t="s">
        <v>258</v>
      </c>
      <c r="K3832" s="104" t="s">
        <v>79</v>
      </c>
      <c r="L3832" s="104" t="s">
        <v>299</v>
      </c>
      <c r="M3832" s="104" t="s">
        <v>386</v>
      </c>
      <c r="N3832" s="104"/>
      <c r="O3832" s="108" t="str">
        <f>A3833</f>
        <v>16235</v>
      </c>
      <c r="P3832" s="111" t="s">
        <v>387</v>
      </c>
      <c r="Q3832" s="153" t="s">
        <v>285</v>
      </c>
      <c r="R3832" s="153" t="s">
        <v>286</v>
      </c>
      <c r="S3832" s="153">
        <v>4.1666666666666657E-2</v>
      </c>
      <c r="T3832" s="153" t="s">
        <v>285</v>
      </c>
      <c r="U3832" s="153" t="s">
        <v>286</v>
      </c>
      <c r="V3832" s="153">
        <f>IF(ISBLANK(T3832),"",Tabella2[[#This Row],[ACT STOP]]-Tabella2[[#This Row],[ACT START]])</f>
        <v>4.166666666666663E-2</v>
      </c>
      <c r="W3832" s="104" t="s">
        <v>92</v>
      </c>
      <c r="X3832" s="104" t="s">
        <v>91</v>
      </c>
      <c r="Y3832" s="110"/>
      <c r="Z3832" s="106"/>
      <c r="AA3832" s="104"/>
      <c r="AB3832" s="107"/>
      <c r="AC3832" s="72">
        <v>1</v>
      </c>
      <c r="AH3832" s="70"/>
      <c r="AI3832" s="70"/>
      <c r="AJ3832">
        <v>0</v>
      </c>
      <c r="AL3832" s="70"/>
      <c r="BM3832" s="135" t="s">
        <v>285</v>
      </c>
      <c r="BN3832" s="136" t="s">
        <v>286</v>
      </c>
      <c r="BO3832" s="101"/>
      <c r="BR3832" s="109" t="str">
        <f t="shared" si="59"/>
        <v>SH-25-3821</v>
      </c>
      <c r="BS3832" s="109" t="s">
        <v>318</v>
      </c>
      <c r="BT3832" t="s">
        <v>92</v>
      </c>
      <c r="BU3832" t="s">
        <v>8125</v>
      </c>
    </row>
    <row r="3833" spans="1:73" hidden="1">
      <c r="A3833" s="103" t="s">
        <v>8126</v>
      </c>
      <c r="B3833" s="102">
        <v>45849</v>
      </c>
      <c r="C3833" s="104">
        <f>_xlfn.ISOWEEKNUM(Tabella2[[#This Row],[Date]])</f>
        <v>28</v>
      </c>
      <c r="D3833" s="104" t="s">
        <v>348</v>
      </c>
      <c r="E3833" s="104" t="s">
        <v>284</v>
      </c>
      <c r="F3833" s="104">
        <v>55</v>
      </c>
      <c r="G3833" s="104" t="s">
        <v>257</v>
      </c>
      <c r="H3833" s="105">
        <v>3</v>
      </c>
      <c r="I3833" s="104"/>
      <c r="J3833" s="104" t="s">
        <v>258</v>
      </c>
      <c r="K3833" s="104" t="s">
        <v>78</v>
      </c>
      <c r="L3833" s="104" t="s">
        <v>299</v>
      </c>
      <c r="M3833" s="104" t="s">
        <v>386</v>
      </c>
      <c r="N3833" s="104"/>
      <c r="O3833" s="108" t="str">
        <f>A3832</f>
        <v>16234</v>
      </c>
      <c r="P3833" s="111" t="s">
        <v>387</v>
      </c>
      <c r="Q3833" s="153">
        <v>0.29166666666666669</v>
      </c>
      <c r="R3833" s="153">
        <v>0.33333333333333331</v>
      </c>
      <c r="S3833" s="153">
        <v>4.1666666666666657E-2</v>
      </c>
      <c r="T3833" s="153">
        <v>0.29166666666666669</v>
      </c>
      <c r="U3833" s="153">
        <v>0.33333333333333331</v>
      </c>
      <c r="V3833" s="153">
        <f>IF(ISBLANK(T3833),"",Tabella2[[#This Row],[ACT STOP]]-Tabella2[[#This Row],[ACT START]])</f>
        <v>4.166666666666663E-2</v>
      </c>
      <c r="W3833" s="104" t="s">
        <v>92</v>
      </c>
      <c r="X3833" s="104" t="s">
        <v>91</v>
      </c>
      <c r="Y3833" s="110"/>
      <c r="Z3833" s="106"/>
      <c r="AA3833" s="104"/>
      <c r="AB3833" s="107"/>
      <c r="AC3833" s="72">
        <v>1</v>
      </c>
      <c r="AH3833" s="70"/>
      <c r="AI3833" s="70"/>
      <c r="AJ3833">
        <v>0</v>
      </c>
      <c r="AL3833" s="70"/>
      <c r="BM3833" s="135">
        <v>0.29166666666666669</v>
      </c>
      <c r="BN3833" s="136">
        <v>0.33333333333333331</v>
      </c>
      <c r="BO3833" s="101"/>
      <c r="BR3833" s="109" t="str">
        <f t="shared" si="59"/>
        <v>SH-25-3822</v>
      </c>
      <c r="BS3833" s="109" t="s">
        <v>757</v>
      </c>
      <c r="BT3833" t="s">
        <v>92</v>
      </c>
      <c r="BU3833" t="s">
        <v>8127</v>
      </c>
    </row>
    <row r="3834" spans="1:73" hidden="1">
      <c r="A3834" s="103" t="s">
        <v>8128</v>
      </c>
      <c r="B3834" s="102">
        <v>45849</v>
      </c>
      <c r="C3834" s="104">
        <f>_xlfn.ISOWEEKNUM(Tabella2[[#This Row],[Date]])</f>
        <v>28</v>
      </c>
      <c r="D3834" s="104" t="s">
        <v>421</v>
      </c>
      <c r="E3834" s="104" t="s">
        <v>327</v>
      </c>
      <c r="F3834" s="104">
        <v>71</v>
      </c>
      <c r="G3834" s="104" t="s">
        <v>257</v>
      </c>
      <c r="H3834" s="105">
        <v>2</v>
      </c>
      <c r="I3834" s="104" t="s">
        <v>258</v>
      </c>
      <c r="J3834" s="104"/>
      <c r="K3834" s="104" t="s">
        <v>83</v>
      </c>
      <c r="L3834" s="104" t="s">
        <v>299</v>
      </c>
      <c r="M3834" s="104" t="s">
        <v>386</v>
      </c>
      <c r="N3834" s="104"/>
      <c r="O3834" s="108" t="str">
        <f>A3835</f>
        <v>16237</v>
      </c>
      <c r="P3834" s="111" t="s">
        <v>5205</v>
      </c>
      <c r="Q3834" s="153" t="s">
        <v>285</v>
      </c>
      <c r="R3834" s="153" t="s">
        <v>286</v>
      </c>
      <c r="S3834" s="153">
        <v>4.1666666666666657E-2</v>
      </c>
      <c r="T3834" s="153" t="s">
        <v>285</v>
      </c>
      <c r="U3834" s="153" t="s">
        <v>286</v>
      </c>
      <c r="V3834" s="153">
        <f>IF(ISBLANK(T3834),"",Tabella2[[#This Row],[ACT STOP]]-Tabella2[[#This Row],[ACT START]])</f>
        <v>4.166666666666663E-2</v>
      </c>
      <c r="W3834" s="104" t="s">
        <v>92</v>
      </c>
      <c r="X3834" s="104" t="s">
        <v>91</v>
      </c>
      <c r="Y3834" s="110"/>
      <c r="Z3834" s="106"/>
      <c r="AA3834" s="104"/>
      <c r="AB3834" s="107"/>
      <c r="AC3834" s="72">
        <v>1</v>
      </c>
      <c r="AH3834" s="70"/>
      <c r="AI3834" s="70"/>
      <c r="AJ3834">
        <v>0</v>
      </c>
      <c r="AL3834" s="70"/>
      <c r="BM3834" s="135" t="s">
        <v>285</v>
      </c>
      <c r="BN3834" s="136" t="s">
        <v>286</v>
      </c>
      <c r="BO3834" s="101"/>
      <c r="BR3834" s="109" t="str">
        <f t="shared" si="59"/>
        <v>SH-25-3823</v>
      </c>
      <c r="BS3834" s="109" t="s">
        <v>368</v>
      </c>
      <c r="BT3834" t="s">
        <v>92</v>
      </c>
      <c r="BU3834" t="s">
        <v>8129</v>
      </c>
    </row>
    <row r="3835" spans="1:73" hidden="1">
      <c r="A3835" s="103" t="s">
        <v>8130</v>
      </c>
      <c r="B3835" s="102">
        <v>45849</v>
      </c>
      <c r="C3835" s="104">
        <f>_xlfn.ISOWEEKNUM(Tabella2[[#This Row],[Date]])</f>
        <v>28</v>
      </c>
      <c r="D3835" s="104" t="s">
        <v>421</v>
      </c>
      <c r="E3835" s="104" t="s">
        <v>327</v>
      </c>
      <c r="F3835" s="104">
        <v>73</v>
      </c>
      <c r="G3835" s="104" t="s">
        <v>257</v>
      </c>
      <c r="H3835" s="105">
        <v>12</v>
      </c>
      <c r="I3835" s="104" t="s">
        <v>258</v>
      </c>
      <c r="J3835" s="104"/>
      <c r="K3835" s="104" t="s">
        <v>80</v>
      </c>
      <c r="L3835" s="104" t="s">
        <v>299</v>
      </c>
      <c r="M3835" s="104" t="s">
        <v>386</v>
      </c>
      <c r="N3835" s="104"/>
      <c r="O3835" s="108" t="str">
        <f>A3834</f>
        <v>16236</v>
      </c>
      <c r="P3835" s="111" t="s">
        <v>5205</v>
      </c>
      <c r="Q3835" s="153">
        <v>0.29166666666666669</v>
      </c>
      <c r="R3835" s="153">
        <v>0.33333333333333331</v>
      </c>
      <c r="S3835" s="153">
        <v>4.1666666666666657E-2</v>
      </c>
      <c r="T3835" s="153" t="s">
        <v>285</v>
      </c>
      <c r="U3835" s="153" t="s">
        <v>286</v>
      </c>
      <c r="V3835" s="153">
        <f>IF(ISBLANK(T3835),"",Tabella2[[#This Row],[ACT STOP]]-Tabella2[[#This Row],[ACT START]])</f>
        <v>4.166666666666663E-2</v>
      </c>
      <c r="W3835" s="104" t="s">
        <v>92</v>
      </c>
      <c r="X3835" s="104" t="s">
        <v>91</v>
      </c>
      <c r="Y3835" s="110"/>
      <c r="Z3835" s="106"/>
      <c r="AA3835" s="104"/>
      <c r="AB3835" s="107"/>
      <c r="AC3835" s="72">
        <v>1</v>
      </c>
      <c r="AH3835" s="70"/>
      <c r="AI3835" s="70"/>
      <c r="AJ3835">
        <v>0</v>
      </c>
      <c r="AL3835" s="70"/>
      <c r="BM3835" s="135" t="s">
        <v>285</v>
      </c>
      <c r="BN3835" s="136" t="s">
        <v>286</v>
      </c>
      <c r="BO3835" s="101"/>
      <c r="BR3835" s="109" t="str">
        <f t="shared" si="59"/>
        <v>SH-25-3824</v>
      </c>
      <c r="BS3835" s="109" t="s">
        <v>266</v>
      </c>
      <c r="BT3835" t="s">
        <v>92</v>
      </c>
      <c r="BU3835" t="s">
        <v>8131</v>
      </c>
    </row>
    <row r="3836" spans="1:73" hidden="1">
      <c r="A3836" s="103" t="s">
        <v>8132</v>
      </c>
      <c r="B3836" s="102">
        <v>45849</v>
      </c>
      <c r="C3836" s="104">
        <f>_xlfn.ISOWEEKNUM(Tabella2[[#This Row],[Date]])</f>
        <v>28</v>
      </c>
      <c r="D3836" s="104" t="s">
        <v>6621</v>
      </c>
      <c r="E3836" s="104" t="s">
        <v>284</v>
      </c>
      <c r="F3836" s="104">
        <v>83</v>
      </c>
      <c r="G3836" s="104" t="s">
        <v>257</v>
      </c>
      <c r="H3836" s="105">
        <v>8</v>
      </c>
      <c r="I3836" s="104"/>
      <c r="J3836" s="104" t="s">
        <v>258</v>
      </c>
      <c r="K3836" s="104" t="s">
        <v>81</v>
      </c>
      <c r="L3836" s="104" t="s">
        <v>259</v>
      </c>
      <c r="M3836" s="104" t="s">
        <v>276</v>
      </c>
      <c r="N3836" s="104"/>
      <c r="O3836" s="106"/>
      <c r="P3836" s="111" t="s">
        <v>871</v>
      </c>
      <c r="Q3836" s="153" t="s">
        <v>285</v>
      </c>
      <c r="R3836" s="153" t="s">
        <v>286</v>
      </c>
      <c r="S3836" s="153">
        <v>4.1666666666666657E-2</v>
      </c>
      <c r="T3836" s="153">
        <v>0.29166666666666669</v>
      </c>
      <c r="U3836" s="153">
        <v>0.3263888888888889</v>
      </c>
      <c r="V3836" s="153">
        <f>IF(ISBLANK(T3836),"",Tabella2[[#This Row],[ACT STOP]]-Tabella2[[#This Row],[ACT START]])</f>
        <v>3.472222222222221E-2</v>
      </c>
      <c r="W3836" s="104" t="s">
        <v>92</v>
      </c>
      <c r="X3836" s="104" t="s">
        <v>91</v>
      </c>
      <c r="Y3836" s="110"/>
      <c r="Z3836" s="106"/>
      <c r="AA3836" s="104"/>
      <c r="AB3836" s="107"/>
      <c r="AC3836" s="72">
        <v>1</v>
      </c>
      <c r="AH3836" s="70"/>
      <c r="AI3836" s="70"/>
      <c r="AJ3836">
        <v>0</v>
      </c>
      <c r="AL3836" s="70"/>
      <c r="BM3836" s="135">
        <v>0.29166666666666669</v>
      </c>
      <c r="BN3836" s="136">
        <v>0.3263888888888889</v>
      </c>
      <c r="BO3836" s="101"/>
      <c r="BR3836" s="109" t="str">
        <f t="shared" si="59"/>
        <v>SH-25-3825</v>
      </c>
      <c r="BS3836" s="109" t="s">
        <v>653</v>
      </c>
      <c r="BT3836" t="s">
        <v>92</v>
      </c>
      <c r="BU3836" t="s">
        <v>8133</v>
      </c>
    </row>
    <row r="3837" spans="1:73" hidden="1">
      <c r="A3837" s="103" t="s">
        <v>8134</v>
      </c>
      <c r="B3837" s="102">
        <v>45849</v>
      </c>
      <c r="C3837" s="104">
        <f>_xlfn.ISOWEEKNUM(Tabella2[[#This Row],[Date]])</f>
        <v>28</v>
      </c>
      <c r="D3837" s="104" t="s">
        <v>558</v>
      </c>
      <c r="E3837" s="104" t="s">
        <v>284</v>
      </c>
      <c r="F3837" s="104">
        <v>60</v>
      </c>
      <c r="G3837" s="104" t="s">
        <v>257</v>
      </c>
      <c r="H3837" s="105">
        <v>14</v>
      </c>
      <c r="I3837" s="104"/>
      <c r="J3837" s="104" t="s">
        <v>258</v>
      </c>
      <c r="K3837" s="104" t="s">
        <v>79</v>
      </c>
      <c r="L3837" s="104" t="s">
        <v>299</v>
      </c>
      <c r="M3837" s="104" t="s">
        <v>313</v>
      </c>
      <c r="N3837" s="104"/>
      <c r="O3837" s="108" t="str">
        <f>A3838</f>
        <v>16240</v>
      </c>
      <c r="P3837" s="111" t="s">
        <v>314</v>
      </c>
      <c r="Q3837" s="153" t="s">
        <v>525</v>
      </c>
      <c r="R3837" s="153" t="s">
        <v>262</v>
      </c>
      <c r="S3837" s="153">
        <v>4.1666666666666657E-2</v>
      </c>
      <c r="T3837" s="153" t="s">
        <v>525</v>
      </c>
      <c r="U3837" s="153">
        <v>0.38541666666666669</v>
      </c>
      <c r="V3837" s="153">
        <f>IF(ISBLANK(T3837),"",Tabella2[[#This Row],[ACT STOP]]-Tabella2[[#This Row],[ACT START]])</f>
        <v>3.125E-2</v>
      </c>
      <c r="W3837" s="104" t="s">
        <v>92</v>
      </c>
      <c r="X3837" s="104" t="s">
        <v>91</v>
      </c>
      <c r="Y3837" s="110"/>
      <c r="Z3837" s="106"/>
      <c r="AA3837" s="104"/>
      <c r="AB3837" s="107"/>
      <c r="AC3837" s="72">
        <v>1</v>
      </c>
      <c r="AH3837" s="70"/>
      <c r="AI3837" s="70"/>
      <c r="AJ3837">
        <v>0</v>
      </c>
      <c r="AL3837" s="70"/>
      <c r="BM3837" s="135" t="s">
        <v>525</v>
      </c>
      <c r="BN3837" s="136">
        <v>0.38541666666666669</v>
      </c>
      <c r="BO3837" s="101"/>
      <c r="BR3837" s="109" t="str">
        <f t="shared" si="59"/>
        <v>SH-25-3826</v>
      </c>
      <c r="BS3837" s="109" t="s">
        <v>372</v>
      </c>
      <c r="BT3837" t="s">
        <v>92</v>
      </c>
      <c r="BU3837" t="s">
        <v>8135</v>
      </c>
    </row>
    <row r="3838" spans="1:73" hidden="1">
      <c r="A3838" s="103" t="s">
        <v>8136</v>
      </c>
      <c r="B3838" s="102">
        <v>45849</v>
      </c>
      <c r="C3838" s="104">
        <f>_xlfn.ISOWEEKNUM(Tabella2[[#This Row],[Date]])</f>
        <v>28</v>
      </c>
      <c r="D3838" s="104" t="s">
        <v>558</v>
      </c>
      <c r="E3838" s="104" t="s">
        <v>284</v>
      </c>
      <c r="F3838" s="104">
        <v>58</v>
      </c>
      <c r="G3838" s="104" t="s">
        <v>257</v>
      </c>
      <c r="H3838" s="105">
        <v>1</v>
      </c>
      <c r="I3838" s="104"/>
      <c r="J3838" s="104" t="s">
        <v>258</v>
      </c>
      <c r="K3838" s="104" t="s">
        <v>78</v>
      </c>
      <c r="L3838" s="104" t="s">
        <v>299</v>
      </c>
      <c r="M3838" s="104" t="s">
        <v>313</v>
      </c>
      <c r="N3838" s="104"/>
      <c r="O3838" s="108" t="str">
        <f>A3837</f>
        <v>16239</v>
      </c>
      <c r="P3838" s="111" t="s">
        <v>314</v>
      </c>
      <c r="Q3838" s="153">
        <v>0.35416666666666669</v>
      </c>
      <c r="R3838" s="153">
        <v>0.39583333333333331</v>
      </c>
      <c r="S3838" s="153">
        <v>4.1666666666666657E-2</v>
      </c>
      <c r="T3838" s="153">
        <v>0.35416666666666669</v>
      </c>
      <c r="U3838" s="153">
        <v>0.38541666666666669</v>
      </c>
      <c r="V3838" s="153">
        <f>IF(ISBLANK(T3838),"",Tabella2[[#This Row],[ACT STOP]]-Tabella2[[#This Row],[ACT START]])</f>
        <v>3.125E-2</v>
      </c>
      <c r="W3838" s="104" t="s">
        <v>92</v>
      </c>
      <c r="X3838" s="104" t="s">
        <v>91</v>
      </c>
      <c r="Y3838" s="110"/>
      <c r="Z3838" s="106"/>
      <c r="AA3838" s="104"/>
      <c r="AB3838" s="107"/>
      <c r="AC3838" s="72">
        <v>1</v>
      </c>
      <c r="AH3838" s="70"/>
      <c r="AI3838" s="70"/>
      <c r="AJ3838">
        <v>0</v>
      </c>
      <c r="AL3838" s="70"/>
      <c r="BM3838" s="135">
        <v>0.35416666666666669</v>
      </c>
      <c r="BN3838" s="136">
        <v>0.38541666666666669</v>
      </c>
      <c r="BO3838" s="101"/>
      <c r="BR3838" s="109" t="str">
        <f t="shared" si="59"/>
        <v>SH-25-3827</v>
      </c>
      <c r="BS3838" s="109" t="s">
        <v>332</v>
      </c>
      <c r="BT3838" t="s">
        <v>92</v>
      </c>
      <c r="BU3838" t="s">
        <v>8137</v>
      </c>
    </row>
    <row r="3839" spans="1:73" hidden="1">
      <c r="A3839" s="103" t="s">
        <v>8138</v>
      </c>
      <c r="B3839" s="102">
        <v>45849</v>
      </c>
      <c r="C3839" s="104">
        <f>_xlfn.ISOWEEKNUM(Tabella2[[#This Row],[Date]])</f>
        <v>28</v>
      </c>
      <c r="D3839" s="104" t="s">
        <v>478</v>
      </c>
      <c r="E3839" s="104" t="s">
        <v>284</v>
      </c>
      <c r="F3839" s="104">
        <v>64</v>
      </c>
      <c r="G3839" s="104" t="s">
        <v>284</v>
      </c>
      <c r="H3839" s="105">
        <v>22</v>
      </c>
      <c r="I3839" s="104"/>
      <c r="J3839" s="104" t="s">
        <v>258</v>
      </c>
      <c r="K3839" s="104" t="s">
        <v>83</v>
      </c>
      <c r="L3839" s="104" t="s">
        <v>259</v>
      </c>
      <c r="M3839" s="104" t="s">
        <v>269</v>
      </c>
      <c r="N3839" s="104"/>
      <c r="O3839" s="106"/>
      <c r="P3839" s="111" t="s">
        <v>270</v>
      </c>
      <c r="Q3839" s="153" t="s">
        <v>525</v>
      </c>
      <c r="R3839" s="153" t="s">
        <v>262</v>
      </c>
      <c r="S3839" s="153">
        <v>4.1666666666666657E-2</v>
      </c>
      <c r="T3839" s="153">
        <v>0.35416666666666669</v>
      </c>
      <c r="U3839" s="153">
        <v>0.39583333333333331</v>
      </c>
      <c r="V3839" s="153">
        <f>IF(ISBLANK(T3839),"",Tabella2[[#This Row],[ACT STOP]]-Tabella2[[#This Row],[ACT START]])</f>
        <v>4.166666666666663E-2</v>
      </c>
      <c r="W3839" s="104" t="s">
        <v>92</v>
      </c>
      <c r="X3839" s="104" t="s">
        <v>91</v>
      </c>
      <c r="Y3839" s="110" t="s">
        <v>8139</v>
      </c>
      <c r="Z3839" s="106"/>
      <c r="AA3839" s="104"/>
      <c r="AB3839" s="107"/>
      <c r="AC3839" s="72">
        <v>1</v>
      </c>
      <c r="AH3839" s="70"/>
      <c r="AI3839" s="70"/>
      <c r="AJ3839">
        <v>0</v>
      </c>
      <c r="AL3839" s="70"/>
      <c r="BM3839" s="135">
        <v>0.35416666666666669</v>
      </c>
      <c r="BN3839" s="136">
        <v>0.39583333333333331</v>
      </c>
      <c r="BO3839" s="101"/>
      <c r="BR3839" s="109" t="str">
        <f t="shared" si="59"/>
        <v>SH-25-3828</v>
      </c>
      <c r="BS3839" s="109" t="s">
        <v>295</v>
      </c>
      <c r="BT3839" t="s">
        <v>92</v>
      </c>
      <c r="BU3839" t="s">
        <v>8140</v>
      </c>
    </row>
    <row r="3840" spans="1:73" hidden="1">
      <c r="A3840" s="103" t="s">
        <v>8141</v>
      </c>
      <c r="B3840" s="102">
        <v>45849</v>
      </c>
      <c r="C3840" s="104">
        <f>_xlfn.ISOWEEKNUM(Tabella2[[#This Row],[Date]])</f>
        <v>28</v>
      </c>
      <c r="D3840" s="104" t="s">
        <v>751</v>
      </c>
      <c r="E3840" s="104" t="s">
        <v>256</v>
      </c>
      <c r="F3840" s="104">
        <v>76</v>
      </c>
      <c r="G3840" s="104" t="s">
        <v>257</v>
      </c>
      <c r="H3840" s="105">
        <v>10</v>
      </c>
      <c r="I3840" s="104" t="s">
        <v>258</v>
      </c>
      <c r="J3840" s="104"/>
      <c r="K3840" s="104" t="s">
        <v>80</v>
      </c>
      <c r="L3840" s="104" t="s">
        <v>259</v>
      </c>
      <c r="M3840" s="104" t="s">
        <v>276</v>
      </c>
      <c r="N3840" s="104"/>
      <c r="O3840" s="106"/>
      <c r="P3840" s="111" t="s">
        <v>3000</v>
      </c>
      <c r="Q3840" s="153" t="s">
        <v>525</v>
      </c>
      <c r="R3840" s="153" t="s">
        <v>262</v>
      </c>
      <c r="S3840" s="153">
        <v>4.1666666666666657E-2</v>
      </c>
      <c r="T3840" s="153">
        <v>0.35416666666666669</v>
      </c>
      <c r="U3840" s="153">
        <v>0.39583333333333331</v>
      </c>
      <c r="V3840" s="153">
        <f>IF(ISBLANK(T3840),"",Tabella2[[#This Row],[ACT STOP]]-Tabella2[[#This Row],[ACT START]])</f>
        <v>4.166666666666663E-2</v>
      </c>
      <c r="W3840" s="104" t="s">
        <v>92</v>
      </c>
      <c r="X3840" s="104" t="s">
        <v>91</v>
      </c>
      <c r="Y3840" s="110"/>
      <c r="Z3840" s="106"/>
      <c r="AA3840" s="104"/>
      <c r="AB3840" s="107"/>
      <c r="AC3840" s="72">
        <v>1</v>
      </c>
      <c r="AH3840" s="70"/>
      <c r="AI3840" s="70"/>
      <c r="AJ3840">
        <v>0</v>
      </c>
      <c r="AL3840" s="70"/>
      <c r="BM3840" s="135">
        <v>0.35416666666666669</v>
      </c>
      <c r="BN3840" s="136">
        <v>0.39583333333333331</v>
      </c>
      <c r="BO3840" s="101"/>
      <c r="BR3840" s="109" t="str">
        <f t="shared" si="59"/>
        <v>SH-25-3829</v>
      </c>
      <c r="BS3840" s="109" t="s">
        <v>552</v>
      </c>
      <c r="BT3840" t="s">
        <v>92</v>
      </c>
      <c r="BU3840" t="s">
        <v>8142</v>
      </c>
    </row>
    <row r="3841" spans="1:73" hidden="1">
      <c r="A3841" s="103" t="s">
        <v>8143</v>
      </c>
      <c r="B3841" s="102">
        <v>45849</v>
      </c>
      <c r="C3841" s="104">
        <f>_xlfn.ISOWEEKNUM(Tabella2[[#This Row],[Date]])</f>
        <v>28</v>
      </c>
      <c r="D3841" s="104" t="s">
        <v>6396</v>
      </c>
      <c r="E3841" s="104" t="s">
        <v>256</v>
      </c>
      <c r="F3841" s="104">
        <v>74</v>
      </c>
      <c r="G3841" s="104" t="s">
        <v>257</v>
      </c>
      <c r="H3841" s="105">
        <v>13</v>
      </c>
      <c r="I3841" s="104"/>
      <c r="J3841" s="104" t="s">
        <v>258</v>
      </c>
      <c r="K3841" s="104" t="s">
        <v>81</v>
      </c>
      <c r="L3841" s="104" t="s">
        <v>259</v>
      </c>
      <c r="M3841" s="104" t="s">
        <v>276</v>
      </c>
      <c r="N3841" s="104"/>
      <c r="O3841" s="106"/>
      <c r="P3841" s="111" t="s">
        <v>2716</v>
      </c>
      <c r="Q3841" s="153" t="s">
        <v>525</v>
      </c>
      <c r="R3841" s="153" t="s">
        <v>262</v>
      </c>
      <c r="S3841" s="153">
        <v>4.1666666666666657E-2</v>
      </c>
      <c r="T3841" s="153">
        <v>0.35416666666666669</v>
      </c>
      <c r="U3841" s="153">
        <v>0.39583333333333331</v>
      </c>
      <c r="V3841" s="153">
        <f>IF(ISBLANK(T3841),"",Tabella2[[#This Row],[ACT STOP]]-Tabella2[[#This Row],[ACT START]])</f>
        <v>4.166666666666663E-2</v>
      </c>
      <c r="W3841" s="104" t="s">
        <v>92</v>
      </c>
      <c r="X3841" s="104" t="s">
        <v>91</v>
      </c>
      <c r="Y3841" s="110"/>
      <c r="Z3841" s="106"/>
      <c r="AA3841" s="104"/>
      <c r="AB3841" s="107"/>
      <c r="AC3841" s="72">
        <v>1</v>
      </c>
      <c r="AH3841" s="70"/>
      <c r="AI3841" s="70"/>
      <c r="AJ3841">
        <v>0</v>
      </c>
      <c r="AL3841" s="70"/>
      <c r="BM3841" s="135">
        <v>0.35416666666666669</v>
      </c>
      <c r="BN3841" s="136">
        <v>0.39583333333333331</v>
      </c>
      <c r="BO3841" s="101"/>
      <c r="BR3841" s="109" t="str">
        <f t="shared" si="59"/>
        <v>SH-25-3830</v>
      </c>
      <c r="BS3841" s="109" t="s">
        <v>427</v>
      </c>
      <c r="BT3841" t="s">
        <v>92</v>
      </c>
      <c r="BU3841" t="s">
        <v>8144</v>
      </c>
    </row>
    <row r="3842" spans="1:73" hidden="1">
      <c r="A3842" s="103" t="s">
        <v>8145</v>
      </c>
      <c r="B3842" s="102">
        <v>45849</v>
      </c>
      <c r="C3842" s="104">
        <f>_xlfn.ISOWEEKNUM(Tabella2[[#This Row],[Date]])</f>
        <v>28</v>
      </c>
      <c r="D3842" s="104" t="s">
        <v>6396</v>
      </c>
      <c r="E3842" s="104" t="s">
        <v>256</v>
      </c>
      <c r="F3842" s="104">
        <v>75</v>
      </c>
      <c r="G3842" s="104" t="s">
        <v>257</v>
      </c>
      <c r="H3842" s="105">
        <v>5</v>
      </c>
      <c r="I3842" s="104"/>
      <c r="J3842" s="104" t="s">
        <v>258</v>
      </c>
      <c r="K3842" s="104" t="s">
        <v>75</v>
      </c>
      <c r="L3842" s="104" t="s">
        <v>259</v>
      </c>
      <c r="M3842" s="104" t="s">
        <v>276</v>
      </c>
      <c r="N3842" s="104"/>
      <c r="O3842" s="106"/>
      <c r="P3842" s="111" t="s">
        <v>2716</v>
      </c>
      <c r="Q3842" s="153" t="s">
        <v>525</v>
      </c>
      <c r="R3842" s="153" t="s">
        <v>262</v>
      </c>
      <c r="S3842" s="153">
        <v>4.1666666666666657E-2</v>
      </c>
      <c r="T3842" s="153">
        <v>0.35416666666666669</v>
      </c>
      <c r="U3842" s="153">
        <v>0.39583333333333331</v>
      </c>
      <c r="V3842" s="153">
        <f>IF(ISBLANK(T3842),"",Tabella2[[#This Row],[ACT STOP]]-Tabella2[[#This Row],[ACT START]])</f>
        <v>4.166666666666663E-2</v>
      </c>
      <c r="W3842" s="104" t="s">
        <v>92</v>
      </c>
      <c r="X3842" s="104" t="s">
        <v>91</v>
      </c>
      <c r="Y3842" s="110"/>
      <c r="Z3842" s="106"/>
      <c r="AA3842" s="104"/>
      <c r="AB3842" s="107"/>
      <c r="AC3842" s="72">
        <v>1</v>
      </c>
      <c r="AH3842" s="70"/>
      <c r="AI3842" s="70"/>
      <c r="AJ3842">
        <v>0</v>
      </c>
      <c r="AL3842" s="70"/>
      <c r="BM3842" s="135">
        <v>0.35416666666666669</v>
      </c>
      <c r="BN3842" s="136">
        <v>0.39583333333333331</v>
      </c>
      <c r="BO3842" s="101"/>
      <c r="BR3842" s="109" t="str">
        <f t="shared" si="59"/>
        <v>SH-25-3831</v>
      </c>
      <c r="BS3842" s="109" t="s">
        <v>416</v>
      </c>
      <c r="BT3842" t="s">
        <v>92</v>
      </c>
      <c r="BU3842" t="s">
        <v>8146</v>
      </c>
    </row>
    <row r="3843" spans="1:73" hidden="1">
      <c r="A3843" s="103" t="s">
        <v>8147</v>
      </c>
      <c r="B3843" s="102">
        <v>45849</v>
      </c>
      <c r="C3843" s="104">
        <f>_xlfn.ISOWEEKNUM(Tabella2[[#This Row],[Date]])</f>
        <v>28</v>
      </c>
      <c r="D3843" s="104" t="s">
        <v>321</v>
      </c>
      <c r="E3843" s="104" t="s">
        <v>284</v>
      </c>
      <c r="F3843" s="104">
        <v>54</v>
      </c>
      <c r="G3843" s="104" t="s">
        <v>257</v>
      </c>
      <c r="H3843" s="105">
        <v>8</v>
      </c>
      <c r="I3843" s="104"/>
      <c r="J3843" s="104" t="s">
        <v>258</v>
      </c>
      <c r="K3843" s="104" t="s">
        <v>79</v>
      </c>
      <c r="L3843" s="104" t="s">
        <v>299</v>
      </c>
      <c r="M3843" s="104" t="s">
        <v>386</v>
      </c>
      <c r="N3843" s="104"/>
      <c r="O3843" s="108" t="str">
        <f>A3844</f>
        <v>16246</v>
      </c>
      <c r="P3843" s="111" t="s">
        <v>2292</v>
      </c>
      <c r="Q3843" s="153" t="s">
        <v>498</v>
      </c>
      <c r="R3843" s="153" t="s">
        <v>499</v>
      </c>
      <c r="S3843" s="153">
        <v>4.1666666666666657E-2</v>
      </c>
      <c r="T3843" s="153" t="s">
        <v>498</v>
      </c>
      <c r="U3843" s="153" t="s">
        <v>499</v>
      </c>
      <c r="V3843" s="153">
        <f>IF(ISBLANK(T3843),"",Tabella2[[#This Row],[ACT STOP]]-Tabella2[[#This Row],[ACT START]])</f>
        <v>4.166666666666663E-2</v>
      </c>
      <c r="W3843" s="104" t="s">
        <v>92</v>
      </c>
      <c r="X3843" s="104" t="s">
        <v>91</v>
      </c>
      <c r="Y3843" s="110"/>
      <c r="Z3843" s="106"/>
      <c r="AA3843" s="104"/>
      <c r="AB3843" s="107"/>
      <c r="AC3843" s="72">
        <v>1</v>
      </c>
      <c r="AH3843" s="70"/>
      <c r="AI3843" s="70"/>
      <c r="AJ3843">
        <v>0</v>
      </c>
      <c r="AL3843" s="70"/>
      <c r="BM3843" s="135" t="s">
        <v>498</v>
      </c>
      <c r="BN3843" s="136" t="s">
        <v>499</v>
      </c>
      <c r="BO3843" s="101"/>
      <c r="BR3843" s="109" t="str">
        <f t="shared" si="59"/>
        <v>SH-25-3832</v>
      </c>
      <c r="BS3843" s="109" t="s">
        <v>653</v>
      </c>
      <c r="BT3843" t="s">
        <v>92</v>
      </c>
      <c r="BU3843" t="s">
        <v>8148</v>
      </c>
    </row>
    <row r="3844" spans="1:73" hidden="1">
      <c r="A3844" s="103" t="s">
        <v>8149</v>
      </c>
      <c r="B3844" s="102">
        <v>45849</v>
      </c>
      <c r="C3844" s="104">
        <f>_xlfn.ISOWEEKNUM(Tabella2[[#This Row],[Date]])</f>
        <v>28</v>
      </c>
      <c r="D3844" s="104" t="s">
        <v>321</v>
      </c>
      <c r="E3844" s="104" t="s">
        <v>284</v>
      </c>
      <c r="F3844" s="104">
        <v>52</v>
      </c>
      <c r="G3844" s="104" t="s">
        <v>257</v>
      </c>
      <c r="H3844" s="105">
        <v>12</v>
      </c>
      <c r="I3844" s="104"/>
      <c r="J3844" s="104" t="s">
        <v>258</v>
      </c>
      <c r="K3844" s="104" t="s">
        <v>78</v>
      </c>
      <c r="L3844" s="104" t="s">
        <v>299</v>
      </c>
      <c r="M3844" s="104" t="s">
        <v>386</v>
      </c>
      <c r="N3844" s="104"/>
      <c r="O3844" s="108" t="str">
        <f>A3843</f>
        <v>16245</v>
      </c>
      <c r="P3844" s="111" t="s">
        <v>2292</v>
      </c>
      <c r="Q3844" s="153">
        <v>0.41666666666666669</v>
      </c>
      <c r="R3844" s="153">
        <v>0.45833333333333331</v>
      </c>
      <c r="S3844" s="153">
        <v>4.1666666666666657E-2</v>
      </c>
      <c r="T3844" s="153" t="s">
        <v>498</v>
      </c>
      <c r="U3844" s="153" t="s">
        <v>499</v>
      </c>
      <c r="V3844" s="153">
        <f>IF(ISBLANK(T3844),"",Tabella2[[#This Row],[ACT STOP]]-Tabella2[[#This Row],[ACT START]])</f>
        <v>4.166666666666663E-2</v>
      </c>
      <c r="W3844" s="104" t="s">
        <v>92</v>
      </c>
      <c r="X3844" s="104" t="s">
        <v>91</v>
      </c>
      <c r="Y3844" s="110"/>
      <c r="Z3844" s="106"/>
      <c r="AA3844" s="104"/>
      <c r="AB3844" s="107"/>
      <c r="AC3844" s="72">
        <v>1</v>
      </c>
      <c r="AH3844" s="70"/>
      <c r="AI3844" s="70"/>
      <c r="AJ3844">
        <v>0</v>
      </c>
      <c r="AL3844" s="70"/>
      <c r="BM3844" s="135" t="s">
        <v>498</v>
      </c>
      <c r="BN3844" s="136" t="s">
        <v>499</v>
      </c>
      <c r="BO3844" s="101"/>
      <c r="BR3844" s="109" t="str">
        <f t="shared" si="59"/>
        <v>SH-25-3833</v>
      </c>
      <c r="BS3844" s="109" t="s">
        <v>266</v>
      </c>
      <c r="BT3844" t="s">
        <v>92</v>
      </c>
      <c r="BU3844" t="s">
        <v>8150</v>
      </c>
    </row>
    <row r="3845" spans="1:73" hidden="1">
      <c r="A3845" s="103" t="s">
        <v>8151</v>
      </c>
      <c r="B3845" s="102">
        <v>45849</v>
      </c>
      <c r="C3845" s="104">
        <f>_xlfn.ISOWEEKNUM(Tabella2[[#This Row],[Date]])</f>
        <v>28</v>
      </c>
      <c r="D3845" s="104" t="s">
        <v>509</v>
      </c>
      <c r="E3845" s="104" t="s">
        <v>284</v>
      </c>
      <c r="F3845" s="104">
        <v>71</v>
      </c>
      <c r="G3845" s="104" t="s">
        <v>257</v>
      </c>
      <c r="H3845" s="105">
        <v>3</v>
      </c>
      <c r="I3845" s="104"/>
      <c r="J3845" s="104" t="s">
        <v>258</v>
      </c>
      <c r="K3845" s="104" t="s">
        <v>83</v>
      </c>
      <c r="L3845" s="104" t="s">
        <v>299</v>
      </c>
      <c r="M3845" s="104" t="s">
        <v>276</v>
      </c>
      <c r="N3845" s="104"/>
      <c r="O3845" s="108" t="str">
        <f>A1028</f>
        <v>13430</v>
      </c>
      <c r="P3845" s="111" t="s">
        <v>8152</v>
      </c>
      <c r="Q3845" s="153" t="s">
        <v>498</v>
      </c>
      <c r="R3845" s="153" t="s">
        <v>499</v>
      </c>
      <c r="S3845" s="153">
        <v>4.1666666666666657E-2</v>
      </c>
      <c r="T3845" s="153" t="s">
        <v>498</v>
      </c>
      <c r="U3845" s="153" t="s">
        <v>499</v>
      </c>
      <c r="V3845" s="153">
        <f>IF(ISBLANK(T3845),"",Tabella2[[#This Row],[ACT STOP]]-Tabella2[[#This Row],[ACT START]])</f>
        <v>4.166666666666663E-2</v>
      </c>
      <c r="W3845" s="104" t="s">
        <v>92</v>
      </c>
      <c r="X3845" s="104" t="s">
        <v>91</v>
      </c>
      <c r="Y3845" s="110"/>
      <c r="Z3845" s="106"/>
      <c r="AA3845" s="104"/>
      <c r="AB3845" s="107"/>
      <c r="AC3845" s="72">
        <v>1</v>
      </c>
      <c r="AH3845" s="70"/>
      <c r="AI3845" s="70"/>
      <c r="AJ3845">
        <v>0</v>
      </c>
      <c r="AL3845" s="70"/>
      <c r="BM3845" s="135" t="s">
        <v>498</v>
      </c>
      <c r="BN3845" s="136" t="s">
        <v>499</v>
      </c>
      <c r="BO3845" s="101"/>
      <c r="BR3845" s="109" t="str">
        <f t="shared" si="59"/>
        <v>SH-25-3834</v>
      </c>
      <c r="BS3845" s="109" t="s">
        <v>757</v>
      </c>
      <c r="BT3845" t="s">
        <v>92</v>
      </c>
      <c r="BU3845" t="s">
        <v>8153</v>
      </c>
    </row>
    <row r="3846" spans="1:73" hidden="1">
      <c r="A3846" s="103" t="s">
        <v>8154</v>
      </c>
      <c r="B3846" s="102">
        <v>45849</v>
      </c>
      <c r="C3846" s="104">
        <f>_xlfn.ISOWEEKNUM(Tabella2[[#This Row],[Date]])</f>
        <v>28</v>
      </c>
      <c r="D3846" s="104" t="s">
        <v>195</v>
      </c>
      <c r="E3846" s="104" t="s">
        <v>398</v>
      </c>
      <c r="F3846" s="104"/>
      <c r="G3846" s="104" t="s">
        <v>284</v>
      </c>
      <c r="H3846" s="105">
        <v>42</v>
      </c>
      <c r="I3846" s="104"/>
      <c r="J3846" s="104"/>
      <c r="K3846" s="104" t="s">
        <v>80</v>
      </c>
      <c r="L3846" s="104" t="s">
        <v>299</v>
      </c>
      <c r="M3846" s="104" t="s">
        <v>276</v>
      </c>
      <c r="N3846" s="104"/>
      <c r="O3846" s="106">
        <v>16247</v>
      </c>
      <c r="P3846" s="111" t="s">
        <v>300</v>
      </c>
      <c r="Q3846" s="153" t="s">
        <v>498</v>
      </c>
      <c r="R3846" s="153" t="s">
        <v>499</v>
      </c>
      <c r="S3846" s="153">
        <v>4.1666666666666657E-2</v>
      </c>
      <c r="T3846" s="153" t="s">
        <v>498</v>
      </c>
      <c r="U3846" s="153" t="s">
        <v>499</v>
      </c>
      <c r="V3846" s="153">
        <f>IF(ISBLANK(T3846),"",Tabella2[[#This Row],[ACT STOP]]-Tabella2[[#This Row],[ACT START]])</f>
        <v>4.166666666666663E-2</v>
      </c>
      <c r="W3846" s="104" t="s">
        <v>92</v>
      </c>
      <c r="X3846" s="104" t="s">
        <v>91</v>
      </c>
      <c r="Y3846" s="110"/>
      <c r="Z3846" s="106"/>
      <c r="AA3846" s="104"/>
      <c r="AB3846" s="107"/>
      <c r="AC3846" s="72">
        <v>1</v>
      </c>
      <c r="AH3846" s="70"/>
      <c r="AI3846" s="70"/>
      <c r="AJ3846">
        <v>0</v>
      </c>
      <c r="AL3846" s="70"/>
      <c r="BM3846" s="135" t="s">
        <v>498</v>
      </c>
      <c r="BN3846" s="136" t="s">
        <v>499</v>
      </c>
      <c r="BO3846" s="101"/>
      <c r="BR3846" s="109" t="str">
        <f t="shared" si="59"/>
        <v>SH-25-3835</v>
      </c>
      <c r="BS3846" s="109" t="s">
        <v>1747</v>
      </c>
      <c r="BT3846" t="s">
        <v>92</v>
      </c>
      <c r="BU3846" t="s">
        <v>399</v>
      </c>
    </row>
    <row r="3847" spans="1:73" hidden="1">
      <c r="A3847" s="103" t="s">
        <v>8155</v>
      </c>
      <c r="B3847" s="102">
        <v>45849</v>
      </c>
      <c r="C3847" s="104">
        <f>_xlfn.ISOWEEKNUM(Tabella2[[#This Row],[Date]])</f>
        <v>28</v>
      </c>
      <c r="D3847" s="104" t="s">
        <v>478</v>
      </c>
      <c r="E3847" s="104" t="s">
        <v>284</v>
      </c>
      <c r="F3847" s="104">
        <v>65</v>
      </c>
      <c r="G3847" s="104" t="s">
        <v>284</v>
      </c>
      <c r="H3847" s="105">
        <v>23</v>
      </c>
      <c r="I3847" s="104"/>
      <c r="J3847" s="104" t="s">
        <v>258</v>
      </c>
      <c r="K3847" s="104" t="s">
        <v>81</v>
      </c>
      <c r="L3847" s="104" t="s">
        <v>259</v>
      </c>
      <c r="M3847" s="104" t="s">
        <v>269</v>
      </c>
      <c r="N3847" s="104"/>
      <c r="O3847" s="106"/>
      <c r="P3847" s="111" t="s">
        <v>270</v>
      </c>
      <c r="Q3847" s="153" t="s">
        <v>5221</v>
      </c>
      <c r="R3847" s="153" t="s">
        <v>7282</v>
      </c>
      <c r="S3847" s="153">
        <v>4.1666666666666657E-2</v>
      </c>
      <c r="T3847" s="153" t="s">
        <v>5221</v>
      </c>
      <c r="U3847" s="153" t="s">
        <v>7282</v>
      </c>
      <c r="V3847" s="153">
        <f>IF(ISBLANK(T3847),"",Tabella2[[#This Row],[ACT STOP]]-Tabella2[[#This Row],[ACT START]])</f>
        <v>4.166666666666663E-2</v>
      </c>
      <c r="W3847" s="104" t="s">
        <v>92</v>
      </c>
      <c r="X3847" s="104" t="s">
        <v>91</v>
      </c>
      <c r="Y3847" s="110"/>
      <c r="Z3847" s="106"/>
      <c r="AA3847" s="104"/>
      <c r="AB3847" s="107"/>
      <c r="AC3847" s="72">
        <v>1</v>
      </c>
      <c r="AH3847" s="70"/>
      <c r="AI3847" s="70"/>
      <c r="AJ3847">
        <v>0</v>
      </c>
      <c r="AL3847" s="70"/>
      <c r="BM3847" s="135" t="s">
        <v>5221</v>
      </c>
      <c r="BN3847" s="136" t="s">
        <v>7282</v>
      </c>
      <c r="BO3847" s="101"/>
      <c r="BR3847" s="109" t="str">
        <f t="shared" si="59"/>
        <v>SH-25-3836</v>
      </c>
      <c r="BS3847" s="109" t="s">
        <v>358</v>
      </c>
      <c r="BT3847" t="s">
        <v>92</v>
      </c>
      <c r="BU3847" t="s">
        <v>8156</v>
      </c>
    </row>
    <row r="3848" spans="1:73" hidden="1">
      <c r="A3848" s="103" t="s">
        <v>8157</v>
      </c>
      <c r="B3848" s="102">
        <v>45852</v>
      </c>
      <c r="C3848" s="104">
        <f>_xlfn.ISOWEEKNUM(Tabella2[[#This Row],[Date]])</f>
        <v>29</v>
      </c>
      <c r="D3848" s="104" t="s">
        <v>321</v>
      </c>
      <c r="E3848" s="104" t="s">
        <v>284</v>
      </c>
      <c r="F3848" s="104">
        <v>52</v>
      </c>
      <c r="G3848" s="104" t="s">
        <v>257</v>
      </c>
      <c r="H3848" s="105">
        <v>13</v>
      </c>
      <c r="I3848" s="104"/>
      <c r="J3848" s="104" t="s">
        <v>258</v>
      </c>
      <c r="K3848" s="104" t="s">
        <v>79</v>
      </c>
      <c r="L3848" s="104" t="s">
        <v>299</v>
      </c>
      <c r="M3848" s="104" t="s">
        <v>386</v>
      </c>
      <c r="N3848" s="104"/>
      <c r="O3848" s="108" t="str">
        <f>A3849</f>
        <v>16251</v>
      </c>
      <c r="P3848" s="111" t="s">
        <v>2187</v>
      </c>
      <c r="Q3848" s="153" t="s">
        <v>7801</v>
      </c>
      <c r="R3848" s="153" t="s">
        <v>7802</v>
      </c>
      <c r="S3848" s="153">
        <v>4.1666666666666657E-2</v>
      </c>
      <c r="T3848" s="153" t="s">
        <v>7801</v>
      </c>
      <c r="U3848" s="153" t="s">
        <v>7802</v>
      </c>
      <c r="V3848" s="153">
        <f>IF(ISBLANK(T3848),"",Tabella2[[#This Row],[ACT STOP]]-Tabella2[[#This Row],[ACT START]])</f>
        <v>4.1666666666666657E-2</v>
      </c>
      <c r="W3848" s="104" t="s">
        <v>92</v>
      </c>
      <c r="X3848" s="104" t="s">
        <v>91</v>
      </c>
      <c r="Y3848" s="110"/>
      <c r="Z3848" s="106"/>
      <c r="AA3848" s="104"/>
      <c r="AB3848" s="107"/>
      <c r="AC3848" s="72">
        <v>1</v>
      </c>
      <c r="AH3848" s="70"/>
      <c r="AI3848" s="70"/>
      <c r="AJ3848">
        <v>0</v>
      </c>
      <c r="AL3848" s="70"/>
      <c r="BM3848" s="135" t="s">
        <v>7801</v>
      </c>
      <c r="BN3848" s="136" t="s">
        <v>7802</v>
      </c>
      <c r="BO3848" s="101"/>
      <c r="BR3848" s="109" t="str">
        <f t="shared" si="59"/>
        <v>SH-25-3837</v>
      </c>
      <c r="BS3848" s="109" t="s">
        <v>427</v>
      </c>
      <c r="BT3848" t="s">
        <v>92</v>
      </c>
      <c r="BU3848" t="s">
        <v>8158</v>
      </c>
    </row>
    <row r="3849" spans="1:73" hidden="1">
      <c r="A3849" s="103" t="s">
        <v>8159</v>
      </c>
      <c r="B3849" s="102">
        <v>45852</v>
      </c>
      <c r="C3849" s="104">
        <f>_xlfn.ISOWEEKNUM(Tabella2[[#This Row],[Date]])</f>
        <v>29</v>
      </c>
      <c r="D3849" s="104" t="s">
        <v>321</v>
      </c>
      <c r="E3849" s="104" t="s">
        <v>284</v>
      </c>
      <c r="F3849" s="104">
        <v>54</v>
      </c>
      <c r="G3849" s="104" t="s">
        <v>257</v>
      </c>
      <c r="H3849" s="105">
        <v>2</v>
      </c>
      <c r="I3849" s="104"/>
      <c r="J3849" s="104" t="s">
        <v>258</v>
      </c>
      <c r="K3849" s="104" t="s">
        <v>78</v>
      </c>
      <c r="L3849" s="104" t="s">
        <v>299</v>
      </c>
      <c r="M3849" s="104" t="s">
        <v>386</v>
      </c>
      <c r="N3849" s="104"/>
      <c r="O3849" s="108" t="str">
        <f>A3848</f>
        <v>16250</v>
      </c>
      <c r="P3849" s="111" t="s">
        <v>2187</v>
      </c>
      <c r="Q3849" s="153">
        <v>0.22916666666666671</v>
      </c>
      <c r="R3849" s="153">
        <v>0.27083333333333331</v>
      </c>
      <c r="S3849" s="153">
        <v>4.1666666666666657E-2</v>
      </c>
      <c r="T3849" s="153">
        <v>0.22916666666666671</v>
      </c>
      <c r="U3849" s="153">
        <v>0.27083333333333331</v>
      </c>
      <c r="V3849" s="153">
        <f>IF(ISBLANK(T3849),"",Tabella2[[#This Row],[ACT STOP]]-Tabella2[[#This Row],[ACT START]])</f>
        <v>4.1666666666666602E-2</v>
      </c>
      <c r="W3849" s="104" t="s">
        <v>92</v>
      </c>
      <c r="X3849" s="104" t="s">
        <v>91</v>
      </c>
      <c r="Y3849" s="110"/>
      <c r="Z3849" s="106"/>
      <c r="AA3849" s="104"/>
      <c r="AB3849" s="107"/>
      <c r="AC3849" s="72">
        <v>1</v>
      </c>
      <c r="AH3849" s="70"/>
      <c r="AI3849" s="70"/>
      <c r="AJ3849">
        <v>0</v>
      </c>
      <c r="AL3849" s="70"/>
      <c r="BM3849" s="135">
        <v>0.22916666666666671</v>
      </c>
      <c r="BN3849" s="136">
        <v>0.27083333333333331</v>
      </c>
      <c r="BO3849" s="101"/>
      <c r="BR3849" s="109" t="str">
        <f t="shared" si="59"/>
        <v>SH-25-3838</v>
      </c>
      <c r="BS3849" s="109" t="s">
        <v>368</v>
      </c>
      <c r="BT3849" t="s">
        <v>92</v>
      </c>
      <c r="BU3849" t="s">
        <v>8160</v>
      </c>
    </row>
    <row r="3850" spans="1:73" hidden="1">
      <c r="A3850" s="103" t="s">
        <v>8161</v>
      </c>
      <c r="B3850" s="102">
        <v>45852</v>
      </c>
      <c r="C3850" s="104">
        <f>_xlfn.ISOWEEKNUM(Tabella2[[#This Row],[Date]])</f>
        <v>29</v>
      </c>
      <c r="D3850" s="104" t="s">
        <v>763</v>
      </c>
      <c r="E3850" s="104" t="s">
        <v>256</v>
      </c>
      <c r="F3850" s="104">
        <v>68</v>
      </c>
      <c r="G3850" s="104" t="s">
        <v>257</v>
      </c>
      <c r="H3850" s="105">
        <v>1</v>
      </c>
      <c r="I3850" s="104"/>
      <c r="J3850" s="104" t="s">
        <v>258</v>
      </c>
      <c r="K3850" s="104" t="s">
        <v>83</v>
      </c>
      <c r="L3850" s="104" t="s">
        <v>259</v>
      </c>
      <c r="M3850" s="104" t="s">
        <v>276</v>
      </c>
      <c r="N3850" s="104"/>
      <c r="O3850" s="106"/>
      <c r="P3850" s="111" t="s">
        <v>462</v>
      </c>
      <c r="Q3850" s="153" t="s">
        <v>7801</v>
      </c>
      <c r="R3850" s="153" t="s">
        <v>7802</v>
      </c>
      <c r="S3850" s="153">
        <v>4.1666666666666657E-2</v>
      </c>
      <c r="T3850" s="153" t="s">
        <v>7801</v>
      </c>
      <c r="U3850" s="153" t="s">
        <v>7802</v>
      </c>
      <c r="V3850" s="153">
        <f>IF(ISBLANK(T3850),"",Tabella2[[#This Row],[ACT STOP]]-Tabella2[[#This Row],[ACT START]])</f>
        <v>4.1666666666666657E-2</v>
      </c>
      <c r="W3850" s="104" t="s">
        <v>92</v>
      </c>
      <c r="X3850" s="104" t="s">
        <v>91</v>
      </c>
      <c r="Y3850" s="110"/>
      <c r="Z3850" s="106"/>
      <c r="AA3850" s="104"/>
      <c r="AB3850" s="107"/>
      <c r="AC3850" s="72">
        <v>1</v>
      </c>
      <c r="AH3850" s="70"/>
      <c r="AI3850" s="70"/>
      <c r="AJ3850">
        <v>0</v>
      </c>
      <c r="AL3850" s="70"/>
      <c r="BM3850" s="135" t="s">
        <v>7801</v>
      </c>
      <c r="BN3850" s="136" t="s">
        <v>7802</v>
      </c>
      <c r="BO3850" s="101"/>
      <c r="BR3850" s="109" t="str">
        <f t="shared" si="59"/>
        <v>SH-25-3839</v>
      </c>
      <c r="BS3850" s="109" t="s">
        <v>332</v>
      </c>
      <c r="BT3850" t="s">
        <v>92</v>
      </c>
      <c r="BU3850" t="s">
        <v>8162</v>
      </c>
    </row>
    <row r="3851" spans="1:73" hidden="1">
      <c r="A3851" s="103" t="s">
        <v>8163</v>
      </c>
      <c r="B3851" s="102">
        <v>45852</v>
      </c>
      <c r="C3851" s="104">
        <f>_xlfn.ISOWEEKNUM(Tabella2[[#This Row],[Date]])</f>
        <v>29</v>
      </c>
      <c r="D3851" s="104" t="s">
        <v>574</v>
      </c>
      <c r="E3851" s="104" t="s">
        <v>284</v>
      </c>
      <c r="F3851" s="104">
        <v>67</v>
      </c>
      <c r="G3851" s="104" t="s">
        <v>284</v>
      </c>
      <c r="H3851" s="105">
        <v>23</v>
      </c>
      <c r="I3851" s="104"/>
      <c r="J3851" s="104" t="s">
        <v>258</v>
      </c>
      <c r="K3851" s="104" t="s">
        <v>79</v>
      </c>
      <c r="L3851" s="104" t="s">
        <v>299</v>
      </c>
      <c r="M3851" s="104" t="s">
        <v>386</v>
      </c>
      <c r="N3851" s="104"/>
      <c r="O3851" s="108" t="str">
        <f>A3852</f>
        <v>16254</v>
      </c>
      <c r="P3851" s="111" t="s">
        <v>565</v>
      </c>
      <c r="Q3851" s="153" t="s">
        <v>285</v>
      </c>
      <c r="R3851" s="153" t="s">
        <v>286</v>
      </c>
      <c r="S3851" s="153">
        <v>4.1666666666666657E-2</v>
      </c>
      <c r="T3851" s="153" t="s">
        <v>285</v>
      </c>
      <c r="U3851" s="153" t="s">
        <v>286</v>
      </c>
      <c r="V3851" s="153">
        <f>IF(ISBLANK(T3851),"",Tabella2[[#This Row],[ACT STOP]]-Tabella2[[#This Row],[ACT START]])</f>
        <v>4.166666666666663E-2</v>
      </c>
      <c r="W3851" s="104" t="s">
        <v>92</v>
      </c>
      <c r="X3851" s="104" t="s">
        <v>91</v>
      </c>
      <c r="Y3851" s="110"/>
      <c r="Z3851" s="106"/>
      <c r="AA3851" s="104"/>
      <c r="AB3851" s="107"/>
      <c r="AC3851" s="72">
        <v>1</v>
      </c>
      <c r="AH3851" s="70"/>
      <c r="AI3851" s="70"/>
      <c r="AJ3851">
        <v>0</v>
      </c>
      <c r="AL3851" s="70"/>
      <c r="BM3851" s="135" t="s">
        <v>285</v>
      </c>
      <c r="BN3851" s="136" t="s">
        <v>286</v>
      </c>
      <c r="BO3851" s="101"/>
      <c r="BR3851" s="109" t="str">
        <f t="shared" si="59"/>
        <v>SH-25-3840</v>
      </c>
      <c r="BS3851" s="109" t="s">
        <v>358</v>
      </c>
      <c r="BT3851" t="s">
        <v>92</v>
      </c>
      <c r="BU3851" t="s">
        <v>8164</v>
      </c>
    </row>
    <row r="3852" spans="1:73" hidden="1">
      <c r="A3852" s="103" t="s">
        <v>8165</v>
      </c>
      <c r="B3852" s="102">
        <v>45852</v>
      </c>
      <c r="C3852" s="104">
        <f>_xlfn.ISOWEEKNUM(Tabella2[[#This Row],[Date]])</f>
        <v>29</v>
      </c>
      <c r="D3852" s="104" t="s">
        <v>574</v>
      </c>
      <c r="E3852" s="104" t="s">
        <v>284</v>
      </c>
      <c r="F3852" s="104">
        <v>66</v>
      </c>
      <c r="G3852" s="104" t="s">
        <v>257</v>
      </c>
      <c r="H3852" s="105">
        <v>14</v>
      </c>
      <c r="I3852" s="104"/>
      <c r="J3852" s="104" t="s">
        <v>258</v>
      </c>
      <c r="K3852" s="104" t="s">
        <v>78</v>
      </c>
      <c r="L3852" s="104" t="s">
        <v>299</v>
      </c>
      <c r="M3852" s="104" t="s">
        <v>386</v>
      </c>
      <c r="N3852" s="104"/>
      <c r="O3852" s="108" t="str">
        <f>A3851</f>
        <v>16253</v>
      </c>
      <c r="P3852" s="111" t="s">
        <v>565</v>
      </c>
      <c r="Q3852" s="153">
        <v>0.29166666666666669</v>
      </c>
      <c r="R3852" s="153">
        <v>0.33333333333333331</v>
      </c>
      <c r="S3852" s="153">
        <v>4.1666666666666657E-2</v>
      </c>
      <c r="T3852" s="153">
        <v>0.29166666666666669</v>
      </c>
      <c r="U3852" s="153">
        <v>0.33333333333333331</v>
      </c>
      <c r="V3852" s="153">
        <f>IF(ISBLANK(T3852),"",Tabella2[[#This Row],[ACT STOP]]-Tabella2[[#This Row],[ACT START]])</f>
        <v>4.166666666666663E-2</v>
      </c>
      <c r="W3852" s="104" t="s">
        <v>92</v>
      </c>
      <c r="X3852" s="104" t="s">
        <v>91</v>
      </c>
      <c r="Y3852" s="110"/>
      <c r="Z3852" s="106"/>
      <c r="AA3852" s="104"/>
      <c r="AB3852" s="107"/>
      <c r="AC3852" s="72">
        <v>1</v>
      </c>
      <c r="AH3852" s="70"/>
      <c r="AI3852" s="70"/>
      <c r="AJ3852">
        <v>0</v>
      </c>
      <c r="AL3852" s="70"/>
      <c r="BM3852" s="135">
        <v>0.29166666666666669</v>
      </c>
      <c r="BN3852" s="136">
        <v>0.33333333333333331</v>
      </c>
      <c r="BO3852" s="101"/>
      <c r="BR3852" s="109" t="str">
        <f t="shared" si="59"/>
        <v>SH-25-3841</v>
      </c>
      <c r="BS3852" s="109" t="s">
        <v>372</v>
      </c>
      <c r="BT3852" t="s">
        <v>92</v>
      </c>
      <c r="BU3852" t="s">
        <v>8166</v>
      </c>
    </row>
    <row r="3853" spans="1:73" hidden="1">
      <c r="A3853" s="103" t="s">
        <v>8167</v>
      </c>
      <c r="B3853" s="102">
        <v>45852</v>
      </c>
      <c r="C3853" s="104">
        <f>_xlfn.ISOWEEKNUM(Tabella2[[#This Row],[Date]])</f>
        <v>29</v>
      </c>
      <c r="D3853" s="104" t="s">
        <v>478</v>
      </c>
      <c r="E3853" s="104" t="s">
        <v>284</v>
      </c>
      <c r="F3853" s="104">
        <v>64</v>
      </c>
      <c r="G3853" s="104" t="s">
        <v>257</v>
      </c>
      <c r="H3853" s="105">
        <v>2</v>
      </c>
      <c r="I3853" s="104"/>
      <c r="J3853" s="104" t="s">
        <v>258</v>
      </c>
      <c r="K3853" s="104" t="s">
        <v>79</v>
      </c>
      <c r="L3853" s="104" t="s">
        <v>299</v>
      </c>
      <c r="M3853" s="104" t="s">
        <v>386</v>
      </c>
      <c r="N3853" s="104"/>
      <c r="O3853" s="108" t="str">
        <f>A3854</f>
        <v>16256</v>
      </c>
      <c r="P3853" s="111" t="s">
        <v>391</v>
      </c>
      <c r="Q3853" s="153" t="s">
        <v>525</v>
      </c>
      <c r="R3853" s="153" t="s">
        <v>262</v>
      </c>
      <c r="S3853" s="153">
        <v>4.1666666666666657E-2</v>
      </c>
      <c r="T3853" s="153" t="s">
        <v>525</v>
      </c>
      <c r="U3853" s="153" t="s">
        <v>262</v>
      </c>
      <c r="V3853" s="153">
        <f>IF(ISBLANK(T3853),"",Tabella2[[#This Row],[ACT STOP]]-Tabella2[[#This Row],[ACT START]])</f>
        <v>4.166666666666663E-2</v>
      </c>
      <c r="W3853" s="104" t="s">
        <v>92</v>
      </c>
      <c r="X3853" s="104" t="s">
        <v>91</v>
      </c>
      <c r="Y3853" s="110"/>
      <c r="Z3853" s="106"/>
      <c r="AA3853" s="104"/>
      <c r="AB3853" s="107"/>
      <c r="AC3853" s="72">
        <v>1</v>
      </c>
      <c r="AH3853" s="70"/>
      <c r="AI3853" s="70"/>
      <c r="AJ3853">
        <v>0</v>
      </c>
      <c r="AL3853" s="70"/>
      <c r="BM3853" s="135" t="s">
        <v>525</v>
      </c>
      <c r="BN3853" s="136" t="s">
        <v>262</v>
      </c>
      <c r="BO3853" s="101"/>
      <c r="BR3853" s="109" t="str">
        <f t="shared" ref="BR3853:BR3916" si="60">_xlfn.CONCAT(LEFT(BR3852,6),TEXT(RIGHT(BR3852,4)+1,"0000"))</f>
        <v>SH-25-3842</v>
      </c>
      <c r="BS3853" s="109" t="s">
        <v>368</v>
      </c>
      <c r="BT3853" t="s">
        <v>92</v>
      </c>
      <c r="BU3853" t="s">
        <v>8168</v>
      </c>
    </row>
    <row r="3854" spans="1:73" hidden="1">
      <c r="A3854" s="103" t="s">
        <v>8169</v>
      </c>
      <c r="B3854" s="102">
        <v>45852</v>
      </c>
      <c r="C3854" s="104">
        <f>_xlfn.ISOWEEKNUM(Tabella2[[#This Row],[Date]])</f>
        <v>29</v>
      </c>
      <c r="D3854" s="104" t="s">
        <v>478</v>
      </c>
      <c r="E3854" s="104" t="s">
        <v>284</v>
      </c>
      <c r="F3854" s="104">
        <v>65</v>
      </c>
      <c r="G3854" s="104" t="s">
        <v>257</v>
      </c>
      <c r="H3854" s="105">
        <v>13</v>
      </c>
      <c r="I3854" s="104"/>
      <c r="J3854" s="104" t="s">
        <v>258</v>
      </c>
      <c r="K3854" s="104" t="s">
        <v>78</v>
      </c>
      <c r="L3854" s="104" t="s">
        <v>299</v>
      </c>
      <c r="M3854" s="104" t="s">
        <v>386</v>
      </c>
      <c r="N3854" s="104"/>
      <c r="O3854" s="108" t="str">
        <f>A3853</f>
        <v>16255</v>
      </c>
      <c r="P3854" s="111" t="s">
        <v>391</v>
      </c>
      <c r="Q3854" s="153">
        <v>0.35416666666666669</v>
      </c>
      <c r="R3854" s="153">
        <v>0.39583333333333331</v>
      </c>
      <c r="S3854" s="153">
        <v>4.1666666666666657E-2</v>
      </c>
      <c r="T3854" s="153">
        <v>0.35416666666666669</v>
      </c>
      <c r="U3854" s="153">
        <v>0.39583333333333331</v>
      </c>
      <c r="V3854" s="153">
        <f>IF(ISBLANK(T3854),"",Tabella2[[#This Row],[ACT STOP]]-Tabella2[[#This Row],[ACT START]])</f>
        <v>4.166666666666663E-2</v>
      </c>
      <c r="W3854" s="104" t="s">
        <v>92</v>
      </c>
      <c r="X3854" s="104" t="s">
        <v>91</v>
      </c>
      <c r="Y3854" s="110"/>
      <c r="Z3854" s="106"/>
      <c r="AA3854" s="104"/>
      <c r="AB3854" s="107"/>
      <c r="AC3854" s="72">
        <v>1</v>
      </c>
      <c r="AH3854" s="70"/>
      <c r="AI3854" s="70"/>
      <c r="AJ3854">
        <v>0</v>
      </c>
      <c r="AL3854" s="70"/>
      <c r="BM3854" s="135">
        <v>0.35416666666666669</v>
      </c>
      <c r="BN3854" s="136">
        <v>0.39583333333333331</v>
      </c>
      <c r="BO3854" s="101"/>
      <c r="BR3854" s="109" t="str">
        <f t="shared" si="60"/>
        <v>SH-25-3843</v>
      </c>
      <c r="BS3854" s="109" t="s">
        <v>427</v>
      </c>
      <c r="BT3854" t="s">
        <v>92</v>
      </c>
      <c r="BU3854" t="s">
        <v>8170</v>
      </c>
    </row>
    <row r="3855" spans="1:73" hidden="1">
      <c r="A3855" s="103" t="s">
        <v>8171</v>
      </c>
      <c r="B3855" s="102">
        <v>45852</v>
      </c>
      <c r="C3855" s="104">
        <f>_xlfn.ISOWEEKNUM(Tabella2[[#This Row],[Date]])</f>
        <v>29</v>
      </c>
      <c r="D3855" s="104" t="s">
        <v>6621</v>
      </c>
      <c r="E3855" s="104" t="s">
        <v>284</v>
      </c>
      <c r="F3855" s="104">
        <v>83</v>
      </c>
      <c r="G3855" s="104" t="s">
        <v>257</v>
      </c>
      <c r="H3855" s="105">
        <v>1</v>
      </c>
      <c r="I3855" s="104"/>
      <c r="J3855" s="104" t="s">
        <v>258</v>
      </c>
      <c r="K3855" s="104" t="s">
        <v>81</v>
      </c>
      <c r="L3855" s="104" t="s">
        <v>259</v>
      </c>
      <c r="M3855" s="104" t="s">
        <v>276</v>
      </c>
      <c r="N3855" s="104"/>
      <c r="O3855" s="106"/>
      <c r="P3855" s="111" t="s">
        <v>322</v>
      </c>
      <c r="Q3855" s="153" t="s">
        <v>525</v>
      </c>
      <c r="R3855" s="153" t="s">
        <v>262</v>
      </c>
      <c r="S3855" s="153">
        <v>4.1666666666666657E-2</v>
      </c>
      <c r="T3855" s="153">
        <v>0.35416666666666669</v>
      </c>
      <c r="U3855" s="153">
        <v>0.39583333333333331</v>
      </c>
      <c r="V3855" s="153">
        <f>IF(ISBLANK(T3855),"",Tabella2[[#This Row],[ACT STOP]]-Tabella2[[#This Row],[ACT START]])</f>
        <v>4.166666666666663E-2</v>
      </c>
      <c r="W3855" s="104" t="s">
        <v>92</v>
      </c>
      <c r="X3855" s="104" t="s">
        <v>91</v>
      </c>
      <c r="Y3855" s="110"/>
      <c r="Z3855" s="106"/>
      <c r="AA3855" s="104"/>
      <c r="AB3855" s="107"/>
      <c r="AC3855" s="72">
        <v>1</v>
      </c>
      <c r="AH3855" s="70"/>
      <c r="AI3855" s="70"/>
      <c r="AJ3855">
        <v>0</v>
      </c>
      <c r="AL3855" s="70"/>
      <c r="BM3855" s="135">
        <v>0.35416666666666669</v>
      </c>
      <c r="BN3855" s="136">
        <v>0.39583333333333331</v>
      </c>
      <c r="BO3855" s="101"/>
      <c r="BR3855" s="109" t="str">
        <f t="shared" si="60"/>
        <v>SH-25-3844</v>
      </c>
      <c r="BS3855" s="109" t="s">
        <v>332</v>
      </c>
      <c r="BT3855" t="s">
        <v>92</v>
      </c>
      <c r="BU3855" t="s">
        <v>8172</v>
      </c>
    </row>
    <row r="3856" spans="1:73" hidden="1">
      <c r="A3856" s="103" t="s">
        <v>8173</v>
      </c>
      <c r="B3856" s="102">
        <v>45852</v>
      </c>
      <c r="C3856" s="104">
        <f>_xlfn.ISOWEEKNUM(Tabella2[[#This Row],[Date]])</f>
        <v>29</v>
      </c>
      <c r="D3856" s="104" t="s">
        <v>751</v>
      </c>
      <c r="E3856" s="104" t="s">
        <v>256</v>
      </c>
      <c r="F3856" s="104">
        <v>78</v>
      </c>
      <c r="G3856" s="104" t="s">
        <v>284</v>
      </c>
      <c r="H3856" s="105">
        <v>23</v>
      </c>
      <c r="I3856" s="104" t="s">
        <v>258</v>
      </c>
      <c r="J3856" s="104"/>
      <c r="K3856" s="104" t="s">
        <v>78</v>
      </c>
      <c r="L3856" s="104" t="s">
        <v>259</v>
      </c>
      <c r="M3856" s="104" t="s">
        <v>276</v>
      </c>
      <c r="N3856" s="104"/>
      <c r="O3856" s="106"/>
      <c r="P3856" s="111" t="s">
        <v>8090</v>
      </c>
      <c r="Q3856" s="153" t="s">
        <v>498</v>
      </c>
      <c r="R3856" s="153" t="s">
        <v>499</v>
      </c>
      <c r="S3856" s="153">
        <v>4.1666666666666657E-2</v>
      </c>
      <c r="T3856" s="153" t="s">
        <v>498</v>
      </c>
      <c r="U3856" s="153" t="s">
        <v>499</v>
      </c>
      <c r="V3856" s="153">
        <f>IF(ISBLANK(T3856),"",Tabella2[[#This Row],[ACT STOP]]-Tabella2[[#This Row],[ACT START]])</f>
        <v>4.166666666666663E-2</v>
      </c>
      <c r="W3856" s="104" t="s">
        <v>92</v>
      </c>
      <c r="X3856" s="104" t="s">
        <v>91</v>
      </c>
      <c r="Y3856" s="110"/>
      <c r="Z3856" s="106"/>
      <c r="AA3856" s="104"/>
      <c r="AB3856" s="107"/>
      <c r="AC3856" s="72">
        <v>1</v>
      </c>
      <c r="AH3856" s="70"/>
      <c r="AI3856" s="70"/>
      <c r="AJ3856">
        <v>0</v>
      </c>
      <c r="AL3856" s="70"/>
      <c r="BM3856" s="135" t="s">
        <v>498</v>
      </c>
      <c r="BN3856" s="136" t="s">
        <v>499</v>
      </c>
      <c r="BO3856" s="101"/>
      <c r="BR3856" s="109" t="str">
        <f t="shared" si="60"/>
        <v>SH-25-3845</v>
      </c>
      <c r="BS3856" s="109" t="s">
        <v>358</v>
      </c>
      <c r="BT3856" t="s">
        <v>92</v>
      </c>
      <c r="BU3856" t="s">
        <v>8174</v>
      </c>
    </row>
    <row r="3857" spans="1:73" hidden="1">
      <c r="A3857" s="103" t="s">
        <v>8175</v>
      </c>
      <c r="B3857" s="102">
        <v>45852</v>
      </c>
      <c r="C3857" s="104">
        <f>_xlfn.ISOWEEKNUM(Tabella2[[#This Row],[Date]])</f>
        <v>29</v>
      </c>
      <c r="D3857" s="104" t="s">
        <v>321</v>
      </c>
      <c r="E3857" s="104" t="s">
        <v>284</v>
      </c>
      <c r="F3857" s="104">
        <v>53</v>
      </c>
      <c r="G3857" s="104" t="s">
        <v>257</v>
      </c>
      <c r="H3857" s="105">
        <v>14</v>
      </c>
      <c r="I3857" s="104"/>
      <c r="J3857" s="104" t="s">
        <v>258</v>
      </c>
      <c r="K3857" s="104" t="s">
        <v>79</v>
      </c>
      <c r="L3857" s="104" t="s">
        <v>259</v>
      </c>
      <c r="M3857" s="104" t="s">
        <v>260</v>
      </c>
      <c r="N3857" s="104"/>
      <c r="O3857" s="106"/>
      <c r="P3857" s="111" t="s">
        <v>261</v>
      </c>
      <c r="Q3857" s="153" t="s">
        <v>498</v>
      </c>
      <c r="R3857" s="153" t="s">
        <v>499</v>
      </c>
      <c r="S3857" s="153">
        <v>4.1666666666666657E-2</v>
      </c>
      <c r="T3857" s="153" t="s">
        <v>498</v>
      </c>
      <c r="U3857" s="153" t="s">
        <v>499</v>
      </c>
      <c r="V3857" s="153">
        <f>IF(ISBLANK(T3857),"",Tabella2[[#This Row],[ACT STOP]]-Tabella2[[#This Row],[ACT START]])</f>
        <v>4.166666666666663E-2</v>
      </c>
      <c r="W3857" s="104" t="s">
        <v>92</v>
      </c>
      <c r="X3857" s="104" t="s">
        <v>91</v>
      </c>
      <c r="Y3857" s="110"/>
      <c r="Z3857" s="106"/>
      <c r="AA3857" s="104"/>
      <c r="AB3857" s="107"/>
      <c r="AC3857" s="72">
        <v>1</v>
      </c>
      <c r="AH3857" s="70"/>
      <c r="AI3857" s="70"/>
      <c r="AJ3857">
        <v>0</v>
      </c>
      <c r="AL3857" s="70"/>
      <c r="BM3857" s="135" t="s">
        <v>498</v>
      </c>
      <c r="BN3857" s="136" t="s">
        <v>499</v>
      </c>
      <c r="BO3857" s="101"/>
      <c r="BR3857" s="109" t="str">
        <f t="shared" si="60"/>
        <v>SH-25-3846</v>
      </c>
      <c r="BS3857" s="109" t="s">
        <v>372</v>
      </c>
      <c r="BT3857" t="s">
        <v>92</v>
      </c>
      <c r="BU3857" t="s">
        <v>8176</v>
      </c>
    </row>
    <row r="3858" spans="1:73" hidden="1">
      <c r="A3858" s="103" t="s">
        <v>8177</v>
      </c>
      <c r="B3858" s="102">
        <v>45852</v>
      </c>
      <c r="C3858" s="104">
        <f>_xlfn.ISOWEEKNUM(Tabella2[[#This Row],[Date]])</f>
        <v>29</v>
      </c>
      <c r="D3858" s="104" t="s">
        <v>6396</v>
      </c>
      <c r="E3858" s="104" t="s">
        <v>256</v>
      </c>
      <c r="F3858" s="104">
        <v>73</v>
      </c>
      <c r="G3858" s="104" t="s">
        <v>284</v>
      </c>
      <c r="H3858" s="105">
        <v>3</v>
      </c>
      <c r="I3858" s="104"/>
      <c r="J3858" s="104" t="s">
        <v>258</v>
      </c>
      <c r="K3858" s="104" t="s">
        <v>80</v>
      </c>
      <c r="L3858" s="104" t="s">
        <v>259</v>
      </c>
      <c r="M3858" s="104" t="s">
        <v>276</v>
      </c>
      <c r="N3858" s="104"/>
      <c r="O3858" s="106"/>
      <c r="P3858" s="111" t="s">
        <v>752</v>
      </c>
      <c r="Q3858" s="153" t="s">
        <v>498</v>
      </c>
      <c r="R3858" s="153" t="s">
        <v>499</v>
      </c>
      <c r="S3858" s="153">
        <v>4.1666666666666657E-2</v>
      </c>
      <c r="T3858" s="153">
        <v>0.41666666666666669</v>
      </c>
      <c r="U3858" s="153">
        <v>0.45833333333333331</v>
      </c>
      <c r="V3858" s="153">
        <f>IF(ISBLANK(T3858),"",Tabella2[[#This Row],[ACT STOP]]-Tabella2[[#This Row],[ACT START]])</f>
        <v>4.166666666666663E-2</v>
      </c>
      <c r="W3858" s="104" t="s">
        <v>92</v>
      </c>
      <c r="X3858" s="104" t="s">
        <v>91</v>
      </c>
      <c r="Y3858" s="110" t="s">
        <v>8178</v>
      </c>
      <c r="Z3858" s="106"/>
      <c r="AA3858" s="104"/>
      <c r="AB3858" s="107"/>
      <c r="AC3858" s="72">
        <v>1</v>
      </c>
      <c r="AH3858" s="70"/>
      <c r="AI3858" s="70"/>
      <c r="AJ3858">
        <v>0</v>
      </c>
      <c r="AL3858" s="70"/>
      <c r="BM3858" s="135">
        <v>0.41666666666666669</v>
      </c>
      <c r="BN3858" s="136">
        <v>0.45833333333333331</v>
      </c>
      <c r="BO3858" s="101"/>
      <c r="BR3858" s="109" t="str">
        <f t="shared" si="60"/>
        <v>SH-25-3847</v>
      </c>
      <c r="BS3858" s="109" t="s">
        <v>301</v>
      </c>
      <c r="BT3858" t="s">
        <v>92</v>
      </c>
      <c r="BU3858" t="s">
        <v>8179</v>
      </c>
    </row>
    <row r="3859" spans="1:73" hidden="1">
      <c r="A3859" s="103" t="s">
        <v>8180</v>
      </c>
      <c r="B3859" s="102">
        <v>45852</v>
      </c>
      <c r="C3859" s="104">
        <f>_xlfn.ISOWEEKNUM(Tabella2[[#This Row],[Date]])</f>
        <v>29</v>
      </c>
      <c r="D3859" s="104" t="s">
        <v>763</v>
      </c>
      <c r="E3859" s="104" t="s">
        <v>256</v>
      </c>
      <c r="F3859" s="104">
        <v>63</v>
      </c>
      <c r="G3859" s="104" t="s">
        <v>257</v>
      </c>
      <c r="H3859" s="105">
        <v>31</v>
      </c>
      <c r="I3859" s="104"/>
      <c r="J3859" s="104" t="s">
        <v>258</v>
      </c>
      <c r="K3859" s="104" t="s">
        <v>81</v>
      </c>
      <c r="L3859" s="104" t="s">
        <v>259</v>
      </c>
      <c r="M3859" s="104" t="s">
        <v>276</v>
      </c>
      <c r="N3859" s="104"/>
      <c r="O3859" s="106"/>
      <c r="P3859" s="111" t="s">
        <v>8090</v>
      </c>
      <c r="Q3859" s="153" t="s">
        <v>498</v>
      </c>
      <c r="R3859" s="153" t="s">
        <v>499</v>
      </c>
      <c r="S3859" s="153">
        <v>4.1666666666666657E-2</v>
      </c>
      <c r="T3859" s="153">
        <v>0.41666666666666669</v>
      </c>
      <c r="U3859" s="153">
        <v>0.45833333333333331</v>
      </c>
      <c r="V3859" s="153">
        <f>IF(ISBLANK(T3859),"",Tabella2[[#This Row],[ACT STOP]]-Tabella2[[#This Row],[ACT START]])</f>
        <v>4.166666666666663E-2</v>
      </c>
      <c r="W3859" s="104" t="s">
        <v>92</v>
      </c>
      <c r="X3859" s="104" t="s">
        <v>91</v>
      </c>
      <c r="Y3859" s="110"/>
      <c r="Z3859" s="106"/>
      <c r="AA3859" s="104"/>
      <c r="AB3859" s="107"/>
      <c r="AC3859" s="72">
        <v>1</v>
      </c>
      <c r="AH3859" s="70"/>
      <c r="AI3859" s="70"/>
      <c r="AJ3859">
        <v>0</v>
      </c>
      <c r="AL3859" s="70"/>
      <c r="BM3859" s="135">
        <v>0.41666666666666669</v>
      </c>
      <c r="BN3859" s="136">
        <v>0.45833333333333331</v>
      </c>
      <c r="BO3859" s="101"/>
      <c r="BR3859" s="109" t="str">
        <f t="shared" si="60"/>
        <v>SH-25-3848</v>
      </c>
      <c r="BS3859" s="109" t="s">
        <v>345</v>
      </c>
      <c r="BT3859" t="s">
        <v>92</v>
      </c>
      <c r="BU3859" t="s">
        <v>8181</v>
      </c>
    </row>
    <row r="3860" spans="1:73" hidden="1">
      <c r="A3860" s="103" t="s">
        <v>8182</v>
      </c>
      <c r="B3860" s="102">
        <v>45852</v>
      </c>
      <c r="C3860" s="104">
        <f>_xlfn.ISOWEEKNUM(Tabella2[[#This Row],[Date]])</f>
        <v>29</v>
      </c>
      <c r="D3860" s="104" t="s">
        <v>321</v>
      </c>
      <c r="E3860" s="104" t="s">
        <v>284</v>
      </c>
      <c r="F3860" s="104">
        <v>51</v>
      </c>
      <c r="G3860" s="104" t="s">
        <v>284</v>
      </c>
      <c r="H3860" s="105">
        <v>22</v>
      </c>
      <c r="I3860" s="104"/>
      <c r="J3860" s="104" t="s">
        <v>258</v>
      </c>
      <c r="K3860" s="104" t="s">
        <v>83</v>
      </c>
      <c r="L3860" s="104" t="s">
        <v>259</v>
      </c>
      <c r="M3860" s="104" t="s">
        <v>260</v>
      </c>
      <c r="N3860" s="104"/>
      <c r="O3860" s="106"/>
      <c r="P3860" s="111" t="s">
        <v>261</v>
      </c>
      <c r="Q3860" s="153" t="s">
        <v>498</v>
      </c>
      <c r="R3860" s="153" t="s">
        <v>499</v>
      </c>
      <c r="S3860" s="153">
        <v>4.1666666666666657E-2</v>
      </c>
      <c r="T3860" s="153">
        <v>0.4236111111111111</v>
      </c>
      <c r="U3860" s="153">
        <v>0.46527777777777779</v>
      </c>
      <c r="V3860" s="153">
        <f>IF(ISBLANK(T3860),"",Tabella2[[#This Row],[ACT STOP]]-Tabella2[[#This Row],[ACT START]])</f>
        <v>4.1666666666666685E-2</v>
      </c>
      <c r="W3860" s="104" t="s">
        <v>92</v>
      </c>
      <c r="X3860" s="104" t="s">
        <v>91</v>
      </c>
      <c r="Y3860" s="110"/>
      <c r="Z3860" s="106"/>
      <c r="AA3860" s="104"/>
      <c r="AB3860" s="107"/>
      <c r="AC3860" s="72">
        <v>1</v>
      </c>
      <c r="AH3860" s="70"/>
      <c r="AI3860" s="70"/>
      <c r="AJ3860">
        <v>0</v>
      </c>
      <c r="AL3860" s="70"/>
      <c r="BM3860" s="135">
        <v>0.4236111111111111</v>
      </c>
      <c r="BN3860" s="136">
        <v>0.46527777777777779</v>
      </c>
      <c r="BO3860" s="101"/>
      <c r="BR3860" s="109" t="str">
        <f t="shared" si="60"/>
        <v>SH-25-3849</v>
      </c>
      <c r="BS3860" s="109" t="s">
        <v>295</v>
      </c>
      <c r="BT3860" t="s">
        <v>92</v>
      </c>
      <c r="BU3860" t="s">
        <v>8183</v>
      </c>
    </row>
    <row r="3861" spans="1:73" hidden="1">
      <c r="A3861" s="103" t="s">
        <v>8184</v>
      </c>
      <c r="B3861" s="102">
        <v>45852</v>
      </c>
      <c r="C3861" s="104">
        <f>_xlfn.ISOWEEKNUM(Tabella2[[#This Row],[Date]])</f>
        <v>29</v>
      </c>
      <c r="D3861" s="104" t="s">
        <v>722</v>
      </c>
      <c r="E3861" s="104" t="s">
        <v>327</v>
      </c>
      <c r="F3861" s="104">
        <v>76</v>
      </c>
      <c r="G3861" s="104" t="s">
        <v>257</v>
      </c>
      <c r="H3861" s="105">
        <v>9</v>
      </c>
      <c r="I3861" s="104" t="s">
        <v>258</v>
      </c>
      <c r="J3861" s="104"/>
      <c r="K3861" s="104" t="s">
        <v>77</v>
      </c>
      <c r="L3861" s="104" t="s">
        <v>259</v>
      </c>
      <c r="M3861" s="104" t="s">
        <v>3055</v>
      </c>
      <c r="N3861" s="104"/>
      <c r="O3861" s="106"/>
      <c r="P3861" s="111" t="s">
        <v>3496</v>
      </c>
      <c r="Q3861" s="153" t="s">
        <v>498</v>
      </c>
      <c r="R3861" s="153" t="s">
        <v>499</v>
      </c>
      <c r="S3861" s="153">
        <v>4.1666666666666657E-2</v>
      </c>
      <c r="T3861" s="153">
        <v>0.41666666666666669</v>
      </c>
      <c r="U3861" s="153">
        <v>0.45833333333333331</v>
      </c>
      <c r="V3861" s="153">
        <f>IF(ISBLANK(T3861),"",Tabella2[[#This Row],[ACT STOP]]-Tabella2[[#This Row],[ACT START]])</f>
        <v>4.166666666666663E-2</v>
      </c>
      <c r="W3861" s="104" t="s">
        <v>92</v>
      </c>
      <c r="X3861" s="104" t="s">
        <v>91</v>
      </c>
      <c r="Y3861" s="110"/>
      <c r="Z3861" s="106"/>
      <c r="AA3861" s="104"/>
      <c r="AB3861" s="107"/>
      <c r="AC3861" s="72">
        <v>1</v>
      </c>
      <c r="AH3861" s="70"/>
      <c r="AI3861" s="70"/>
      <c r="AJ3861">
        <v>0</v>
      </c>
      <c r="AL3861" s="70"/>
      <c r="BM3861" s="135">
        <v>0.41666666666666669</v>
      </c>
      <c r="BN3861" s="136">
        <v>0.45833333333333331</v>
      </c>
      <c r="BO3861" s="101"/>
      <c r="BR3861" s="109" t="str">
        <f t="shared" si="60"/>
        <v>SH-25-3850</v>
      </c>
      <c r="BS3861" s="109" t="s">
        <v>318</v>
      </c>
      <c r="BT3861" t="s">
        <v>92</v>
      </c>
      <c r="BU3861" t="s">
        <v>8185</v>
      </c>
    </row>
    <row r="3862" spans="1:73" hidden="1">
      <c r="A3862" s="103" t="s">
        <v>8186</v>
      </c>
      <c r="B3862" s="102">
        <v>45852</v>
      </c>
      <c r="C3862" s="104">
        <f>_xlfn.ISOWEEKNUM(Tabella2[[#This Row],[Date]])</f>
        <v>29</v>
      </c>
      <c r="D3862" s="104" t="s">
        <v>478</v>
      </c>
      <c r="E3862" s="104" t="s">
        <v>284</v>
      </c>
      <c r="F3862" s="104">
        <v>65</v>
      </c>
      <c r="G3862" s="104" t="s">
        <v>257</v>
      </c>
      <c r="H3862" s="105">
        <v>1</v>
      </c>
      <c r="I3862" s="104"/>
      <c r="J3862" s="104" t="s">
        <v>258</v>
      </c>
      <c r="K3862" s="104" t="s">
        <v>79</v>
      </c>
      <c r="L3862" s="104" t="s">
        <v>299</v>
      </c>
      <c r="M3862" s="104" t="s">
        <v>386</v>
      </c>
      <c r="N3862" s="104"/>
      <c r="O3862" s="108" t="str">
        <f>A3863</f>
        <v>16265</v>
      </c>
      <c r="P3862" s="111" t="s">
        <v>387</v>
      </c>
      <c r="Q3862" s="153" t="s">
        <v>504</v>
      </c>
      <c r="R3862" s="153" t="s">
        <v>271</v>
      </c>
      <c r="S3862" s="153">
        <v>4.1666666666666657E-2</v>
      </c>
      <c r="T3862" s="153" t="s">
        <v>504</v>
      </c>
      <c r="U3862" s="153" t="s">
        <v>271</v>
      </c>
      <c r="V3862" s="153">
        <f>IF(ISBLANK(T3862),"",Tabella2[[#This Row],[ACT STOP]]-Tabella2[[#This Row],[ACT START]])</f>
        <v>4.1666666666666685E-2</v>
      </c>
      <c r="W3862" s="104" t="s">
        <v>92</v>
      </c>
      <c r="X3862" s="104" t="s">
        <v>91</v>
      </c>
      <c r="Y3862" s="110"/>
      <c r="Z3862" s="106"/>
      <c r="AA3862" s="104"/>
      <c r="AB3862" s="107"/>
      <c r="AC3862" s="72">
        <v>1</v>
      </c>
      <c r="AH3862" s="70"/>
      <c r="AI3862" s="70"/>
      <c r="AJ3862">
        <v>0</v>
      </c>
      <c r="AL3862" s="70"/>
      <c r="BM3862" s="135" t="s">
        <v>504</v>
      </c>
      <c r="BN3862" s="136" t="s">
        <v>271</v>
      </c>
      <c r="BO3862" s="101"/>
      <c r="BR3862" s="109" t="str">
        <f t="shared" si="60"/>
        <v>SH-25-3851</v>
      </c>
      <c r="BS3862" s="109" t="s">
        <v>332</v>
      </c>
      <c r="BT3862" t="s">
        <v>92</v>
      </c>
      <c r="BU3862" t="s">
        <v>8187</v>
      </c>
    </row>
    <row r="3863" spans="1:73" hidden="1">
      <c r="A3863" s="103" t="s">
        <v>8188</v>
      </c>
      <c r="B3863" s="102">
        <v>45852</v>
      </c>
      <c r="C3863" s="104">
        <f>_xlfn.ISOWEEKNUM(Tabella2[[#This Row],[Date]])</f>
        <v>29</v>
      </c>
      <c r="D3863" s="104" t="s">
        <v>478</v>
      </c>
      <c r="E3863" s="104" t="s">
        <v>284</v>
      </c>
      <c r="F3863" s="104">
        <v>64</v>
      </c>
      <c r="G3863" s="104" t="s">
        <v>257</v>
      </c>
      <c r="H3863" s="105">
        <v>2</v>
      </c>
      <c r="I3863" s="104"/>
      <c r="J3863" s="104" t="s">
        <v>258</v>
      </c>
      <c r="K3863" s="104" t="s">
        <v>78</v>
      </c>
      <c r="L3863" s="104" t="s">
        <v>299</v>
      </c>
      <c r="M3863" s="104" t="s">
        <v>386</v>
      </c>
      <c r="N3863" s="104"/>
      <c r="O3863" s="108" t="str">
        <f>A3862</f>
        <v>16264</v>
      </c>
      <c r="P3863" s="111" t="s">
        <v>387</v>
      </c>
      <c r="Q3863" s="153">
        <v>0.47916666666666669</v>
      </c>
      <c r="R3863" s="153">
        <v>0.52083333333333337</v>
      </c>
      <c r="S3863" s="153">
        <v>4.1666666666666657E-2</v>
      </c>
      <c r="T3863" s="153">
        <v>0.47916666666666669</v>
      </c>
      <c r="U3863" s="153">
        <v>0.52083333333333337</v>
      </c>
      <c r="V3863" s="153">
        <f>IF(ISBLANK(T3863),"",Tabella2[[#This Row],[ACT STOP]]-Tabella2[[#This Row],[ACT START]])</f>
        <v>4.1666666666666685E-2</v>
      </c>
      <c r="W3863" s="104" t="s">
        <v>92</v>
      </c>
      <c r="X3863" s="104" t="s">
        <v>91</v>
      </c>
      <c r="Y3863" s="110"/>
      <c r="Z3863" s="106"/>
      <c r="AA3863" s="104"/>
      <c r="AB3863" s="107"/>
      <c r="AC3863" s="72">
        <v>1</v>
      </c>
      <c r="AH3863" s="70"/>
      <c r="AI3863" s="70"/>
      <c r="AJ3863">
        <v>0</v>
      </c>
      <c r="AL3863" s="70"/>
      <c r="BM3863" s="135">
        <v>0.47916666666666669</v>
      </c>
      <c r="BN3863" s="136">
        <v>0.52083333333333337</v>
      </c>
      <c r="BO3863" s="101"/>
      <c r="BR3863" s="109" t="str">
        <f t="shared" si="60"/>
        <v>SH-25-3852</v>
      </c>
      <c r="BS3863" s="109" t="s">
        <v>368</v>
      </c>
      <c r="BT3863" t="s">
        <v>92</v>
      </c>
      <c r="BU3863" t="s">
        <v>8189</v>
      </c>
    </row>
    <row r="3864" spans="1:73" hidden="1">
      <c r="A3864" s="103" t="s">
        <v>8190</v>
      </c>
      <c r="B3864" s="102">
        <v>45852</v>
      </c>
      <c r="C3864" s="104">
        <f>_xlfn.ISOWEEKNUM(Tabella2[[#This Row],[Date]])</f>
        <v>29</v>
      </c>
      <c r="D3864" s="104" t="s">
        <v>523</v>
      </c>
      <c r="E3864" s="104" t="s">
        <v>284</v>
      </c>
      <c r="F3864" s="104">
        <v>62</v>
      </c>
      <c r="G3864" s="104" t="s">
        <v>257</v>
      </c>
      <c r="H3864" s="105">
        <v>13</v>
      </c>
      <c r="I3864" s="104"/>
      <c r="J3864" s="104" t="s">
        <v>258</v>
      </c>
      <c r="K3864" s="104" t="s">
        <v>83</v>
      </c>
      <c r="L3864" s="104" t="s">
        <v>259</v>
      </c>
      <c r="M3864" s="104" t="s">
        <v>260</v>
      </c>
      <c r="N3864" s="104"/>
      <c r="O3864" s="106"/>
      <c r="P3864" s="111" t="s">
        <v>261</v>
      </c>
      <c r="Q3864" s="153" t="s">
        <v>504</v>
      </c>
      <c r="R3864" s="153" t="s">
        <v>271</v>
      </c>
      <c r="S3864" s="153">
        <v>4.1666666666666657E-2</v>
      </c>
      <c r="T3864" s="153">
        <v>0.47222222222222221</v>
      </c>
      <c r="U3864" s="153">
        <v>0.51388888888888884</v>
      </c>
      <c r="V3864" s="153">
        <f>IF(ISBLANK(T3864),"",Tabella2[[#This Row],[ACT STOP]]-Tabella2[[#This Row],[ACT START]])</f>
        <v>4.166666666666663E-2</v>
      </c>
      <c r="W3864" s="104" t="s">
        <v>92</v>
      </c>
      <c r="X3864" s="104" t="s">
        <v>91</v>
      </c>
      <c r="Y3864" s="110"/>
      <c r="Z3864" s="106"/>
      <c r="AA3864" s="104"/>
      <c r="AB3864" s="107"/>
      <c r="AC3864" s="72">
        <v>1</v>
      </c>
      <c r="AH3864" s="70"/>
      <c r="AI3864" s="70"/>
      <c r="AJ3864">
        <v>0</v>
      </c>
      <c r="AL3864" s="70"/>
      <c r="BM3864" s="135">
        <v>0.47222222222222221</v>
      </c>
      <c r="BN3864" s="136">
        <v>0.51388888888888884</v>
      </c>
      <c r="BO3864" s="101"/>
      <c r="BR3864" s="109" t="str">
        <f t="shared" si="60"/>
        <v>SH-25-3853</v>
      </c>
      <c r="BS3864" s="109" t="s">
        <v>427</v>
      </c>
      <c r="BT3864" t="s">
        <v>92</v>
      </c>
      <c r="BU3864" t="s">
        <v>8191</v>
      </c>
    </row>
    <row r="3865" spans="1:73" hidden="1">
      <c r="A3865" s="103" t="s">
        <v>8192</v>
      </c>
      <c r="B3865" s="102">
        <v>45852</v>
      </c>
      <c r="C3865" s="104">
        <f>_xlfn.ISOWEEKNUM(Tabella2[[#This Row],[Date]])</f>
        <v>29</v>
      </c>
      <c r="D3865" s="104" t="s">
        <v>421</v>
      </c>
      <c r="E3865" s="104" t="s">
        <v>327</v>
      </c>
      <c r="F3865" s="104">
        <v>73</v>
      </c>
      <c r="G3865" s="104" t="s">
        <v>327</v>
      </c>
      <c r="H3865" s="105">
        <v>19</v>
      </c>
      <c r="I3865" s="104" t="s">
        <v>258</v>
      </c>
      <c r="J3865" s="104"/>
      <c r="K3865" s="104" t="s">
        <v>79</v>
      </c>
      <c r="L3865" s="104" t="s">
        <v>299</v>
      </c>
      <c r="M3865" s="104" t="s">
        <v>386</v>
      </c>
      <c r="N3865" s="104"/>
      <c r="O3865" s="108" t="str">
        <f>A3866</f>
        <v>16268</v>
      </c>
      <c r="P3865" s="111" t="s">
        <v>5307</v>
      </c>
      <c r="Q3865" s="153" t="s">
        <v>549</v>
      </c>
      <c r="R3865" s="153" t="s">
        <v>550</v>
      </c>
      <c r="S3865" s="153">
        <v>4.1666666666666657E-2</v>
      </c>
      <c r="T3865" s="153" t="s">
        <v>549</v>
      </c>
      <c r="U3865" s="153">
        <v>0.57638888888888884</v>
      </c>
      <c r="V3865" s="153">
        <f>IF(ISBLANK(T3865),"",Tabella2[[#This Row],[ACT STOP]]-Tabella2[[#This Row],[ACT START]])</f>
        <v>3.472222222222221E-2</v>
      </c>
      <c r="W3865" s="104" t="s">
        <v>92</v>
      </c>
      <c r="X3865" s="104" t="s">
        <v>91</v>
      </c>
      <c r="Y3865" s="110"/>
      <c r="Z3865" s="106"/>
      <c r="AA3865" s="104"/>
      <c r="AB3865" s="107"/>
      <c r="AC3865" s="72">
        <v>1</v>
      </c>
      <c r="AH3865" s="70"/>
      <c r="AI3865" s="70"/>
      <c r="AJ3865">
        <v>0</v>
      </c>
      <c r="AL3865" s="70"/>
      <c r="BM3865" s="135" t="s">
        <v>549</v>
      </c>
      <c r="BN3865" s="136">
        <v>0.57638888888888884</v>
      </c>
      <c r="BO3865" s="101"/>
      <c r="BR3865" s="109" t="str">
        <f t="shared" si="60"/>
        <v>SH-25-3854</v>
      </c>
      <c r="BS3865" s="109" t="s">
        <v>1627</v>
      </c>
      <c r="BT3865" t="s">
        <v>92</v>
      </c>
      <c r="BU3865" t="s">
        <v>8193</v>
      </c>
    </row>
    <row r="3866" spans="1:73" hidden="1">
      <c r="A3866" s="103" t="s">
        <v>8194</v>
      </c>
      <c r="B3866" s="102">
        <v>45852</v>
      </c>
      <c r="C3866" s="104">
        <f>_xlfn.ISOWEEKNUM(Tabella2[[#This Row],[Date]])</f>
        <v>29</v>
      </c>
      <c r="D3866" s="104" t="s">
        <v>421</v>
      </c>
      <c r="E3866" s="104" t="s">
        <v>327</v>
      </c>
      <c r="F3866" s="104">
        <v>71</v>
      </c>
      <c r="G3866" s="104" t="s">
        <v>284</v>
      </c>
      <c r="H3866" s="105">
        <v>22</v>
      </c>
      <c r="I3866" s="104" t="s">
        <v>258</v>
      </c>
      <c r="J3866" s="104"/>
      <c r="K3866" s="104" t="s">
        <v>78</v>
      </c>
      <c r="L3866" s="104" t="s">
        <v>299</v>
      </c>
      <c r="M3866" s="104" t="s">
        <v>386</v>
      </c>
      <c r="N3866" s="104"/>
      <c r="O3866" s="108" t="str">
        <f>A3865</f>
        <v>16267</v>
      </c>
      <c r="P3866" s="111" t="s">
        <v>5307</v>
      </c>
      <c r="Q3866" s="153">
        <v>0.54166666666666663</v>
      </c>
      <c r="R3866" s="153">
        <v>0.58333333333333337</v>
      </c>
      <c r="S3866" s="153">
        <v>4.1666666666666657E-2</v>
      </c>
      <c r="T3866" s="153">
        <v>0.54166666666666663</v>
      </c>
      <c r="U3866" s="153">
        <v>0.57638888888888884</v>
      </c>
      <c r="V3866" s="153">
        <f>IF(ISBLANK(T3866),"",Tabella2[[#This Row],[ACT STOP]]-Tabella2[[#This Row],[ACT START]])</f>
        <v>3.472222222222221E-2</v>
      </c>
      <c r="W3866" s="104" t="s">
        <v>92</v>
      </c>
      <c r="X3866" s="104" t="s">
        <v>91</v>
      </c>
      <c r="Y3866" s="110"/>
      <c r="Z3866" s="106"/>
      <c r="AA3866" s="104"/>
      <c r="AB3866" s="107"/>
      <c r="AC3866" s="72">
        <v>1</v>
      </c>
      <c r="AH3866" s="70"/>
      <c r="AI3866" s="70"/>
      <c r="AJ3866">
        <v>0</v>
      </c>
      <c r="AL3866" s="70"/>
      <c r="BM3866" s="135">
        <v>0.54166666666666663</v>
      </c>
      <c r="BN3866" s="136">
        <v>0.57638888888888884</v>
      </c>
      <c r="BO3866" s="101"/>
      <c r="BR3866" s="109" t="str">
        <f t="shared" si="60"/>
        <v>SH-25-3855</v>
      </c>
      <c r="BS3866" s="109" t="s">
        <v>295</v>
      </c>
      <c r="BT3866" t="s">
        <v>92</v>
      </c>
      <c r="BU3866" t="s">
        <v>8195</v>
      </c>
    </row>
    <row r="3867" spans="1:73" hidden="1">
      <c r="A3867" s="103" t="s">
        <v>8196</v>
      </c>
      <c r="B3867" s="102">
        <v>45852</v>
      </c>
      <c r="C3867" s="104">
        <f>_xlfn.ISOWEEKNUM(Tabella2[[#This Row],[Date]])</f>
        <v>29</v>
      </c>
      <c r="D3867" s="104" t="s">
        <v>6621</v>
      </c>
      <c r="E3867" s="104" t="s">
        <v>284</v>
      </c>
      <c r="F3867" s="104">
        <v>82</v>
      </c>
      <c r="G3867" s="104" t="s">
        <v>257</v>
      </c>
      <c r="H3867" s="105">
        <v>14</v>
      </c>
      <c r="I3867" s="104"/>
      <c r="J3867" s="104" t="s">
        <v>258</v>
      </c>
      <c r="K3867" s="104" t="s">
        <v>83</v>
      </c>
      <c r="L3867" s="104" t="s">
        <v>259</v>
      </c>
      <c r="M3867" s="104" t="s">
        <v>276</v>
      </c>
      <c r="N3867" s="104"/>
      <c r="O3867" s="106"/>
      <c r="P3867" s="111" t="s">
        <v>322</v>
      </c>
      <c r="Q3867" s="153" t="s">
        <v>549</v>
      </c>
      <c r="R3867" s="153" t="s">
        <v>550</v>
      </c>
      <c r="S3867" s="153">
        <v>4.1666666666666657E-2</v>
      </c>
      <c r="T3867" s="153" t="s">
        <v>549</v>
      </c>
      <c r="U3867" s="153" t="s">
        <v>550</v>
      </c>
      <c r="V3867" s="153">
        <f>IF(ISBLANK(T3867),"",Tabella2[[#This Row],[ACT STOP]]-Tabella2[[#This Row],[ACT START]])</f>
        <v>4.1666666666666741E-2</v>
      </c>
      <c r="W3867" s="104" t="s">
        <v>92</v>
      </c>
      <c r="X3867" s="104" t="s">
        <v>91</v>
      </c>
      <c r="Y3867" s="110"/>
      <c r="Z3867" s="106"/>
      <c r="AA3867" s="104"/>
      <c r="AB3867" s="107"/>
      <c r="AC3867" s="72">
        <v>1</v>
      </c>
      <c r="AH3867" s="70"/>
      <c r="AI3867" s="70"/>
      <c r="AJ3867">
        <v>0</v>
      </c>
      <c r="AL3867" s="70"/>
      <c r="BM3867" s="135" t="s">
        <v>549</v>
      </c>
      <c r="BN3867" s="136" t="s">
        <v>550</v>
      </c>
      <c r="BO3867" s="101"/>
      <c r="BR3867" s="109" t="str">
        <f t="shared" si="60"/>
        <v>SH-25-3856</v>
      </c>
      <c r="BS3867" s="109" t="s">
        <v>372</v>
      </c>
      <c r="BT3867" t="s">
        <v>92</v>
      </c>
      <c r="BU3867" t="s">
        <v>8197</v>
      </c>
    </row>
    <row r="3868" spans="1:73" hidden="1">
      <c r="A3868" s="103" t="s">
        <v>8198</v>
      </c>
      <c r="B3868" s="102">
        <v>45852</v>
      </c>
      <c r="C3868" s="104">
        <f>_xlfn.ISOWEEKNUM(Tabella2[[#This Row],[Date]])</f>
        <v>29</v>
      </c>
      <c r="D3868" s="104" t="s">
        <v>6396</v>
      </c>
      <c r="E3868" s="104" t="s">
        <v>256</v>
      </c>
      <c r="F3868" s="104">
        <v>71</v>
      </c>
      <c r="G3868" s="104" t="s">
        <v>284</v>
      </c>
      <c r="H3868" s="105">
        <v>23</v>
      </c>
      <c r="I3868" s="104"/>
      <c r="J3868" s="104" t="s">
        <v>258</v>
      </c>
      <c r="K3868" s="104" t="s">
        <v>81</v>
      </c>
      <c r="L3868" s="104" t="s">
        <v>259</v>
      </c>
      <c r="M3868" s="104" t="s">
        <v>276</v>
      </c>
      <c r="N3868" s="104"/>
      <c r="O3868" s="106"/>
      <c r="P3868" s="111" t="s">
        <v>6605</v>
      </c>
      <c r="Q3868" s="153" t="s">
        <v>549</v>
      </c>
      <c r="R3868" s="153" t="s">
        <v>550</v>
      </c>
      <c r="S3868" s="153">
        <v>4.1666666666666657E-2</v>
      </c>
      <c r="T3868" s="153" t="s">
        <v>549</v>
      </c>
      <c r="U3868" s="153" t="s">
        <v>550</v>
      </c>
      <c r="V3868" s="153">
        <f>IF(ISBLANK(T3868),"",Tabella2[[#This Row],[ACT STOP]]-Tabella2[[#This Row],[ACT START]])</f>
        <v>4.1666666666666741E-2</v>
      </c>
      <c r="W3868" s="104" t="s">
        <v>92</v>
      </c>
      <c r="X3868" s="104" t="s">
        <v>91</v>
      </c>
      <c r="Y3868" s="110"/>
      <c r="Z3868" s="106"/>
      <c r="AA3868" s="104"/>
      <c r="AB3868" s="107"/>
      <c r="AC3868" s="72">
        <v>1</v>
      </c>
      <c r="AH3868" s="70"/>
      <c r="AI3868" s="70"/>
      <c r="AJ3868">
        <v>0</v>
      </c>
      <c r="AL3868" s="70"/>
      <c r="BM3868" s="135" t="s">
        <v>549</v>
      </c>
      <c r="BN3868" s="136" t="s">
        <v>550</v>
      </c>
      <c r="BO3868" s="101"/>
      <c r="BR3868" s="109" t="str">
        <f t="shared" si="60"/>
        <v>SH-25-3857</v>
      </c>
      <c r="BS3868" s="109" t="s">
        <v>358</v>
      </c>
      <c r="BT3868" t="s">
        <v>92</v>
      </c>
      <c r="BU3868" t="s">
        <v>8199</v>
      </c>
    </row>
    <row r="3869" spans="1:73" hidden="1">
      <c r="A3869" s="103" t="s">
        <v>8200</v>
      </c>
      <c r="B3869" s="102">
        <v>45853</v>
      </c>
      <c r="C3869" s="104">
        <f>_xlfn.ISOWEEKNUM(Tabella2[[#This Row],[Date]])</f>
        <v>29</v>
      </c>
      <c r="D3869" s="104" t="s">
        <v>3529</v>
      </c>
      <c r="E3869" s="104" t="s">
        <v>284</v>
      </c>
      <c r="F3869" s="104">
        <v>69</v>
      </c>
      <c r="G3869" s="104" t="s">
        <v>257</v>
      </c>
      <c r="H3869" s="105">
        <v>14</v>
      </c>
      <c r="I3869" s="104"/>
      <c r="J3869" s="104" t="s">
        <v>258</v>
      </c>
      <c r="K3869" s="104" t="s">
        <v>79</v>
      </c>
      <c r="L3869" s="104" t="s">
        <v>299</v>
      </c>
      <c r="M3869" s="104" t="s">
        <v>276</v>
      </c>
      <c r="N3869" s="104"/>
      <c r="O3869" s="108" t="str">
        <f>A3870</f>
        <v>16272</v>
      </c>
      <c r="P3869" s="111" t="s">
        <v>2593</v>
      </c>
      <c r="Q3869" s="153" t="s">
        <v>7801</v>
      </c>
      <c r="R3869" s="153" t="s">
        <v>7802</v>
      </c>
      <c r="S3869" s="153">
        <v>4.1666666666666657E-2</v>
      </c>
      <c r="T3869" s="153" t="s">
        <v>7801</v>
      </c>
      <c r="U3869" s="153" t="s">
        <v>7802</v>
      </c>
      <c r="V3869" s="153">
        <f>IF(ISBLANK(T3869),"",Tabella2[[#This Row],[ACT STOP]]-Tabella2[[#This Row],[ACT START]])</f>
        <v>4.1666666666666657E-2</v>
      </c>
      <c r="W3869" s="104" t="s">
        <v>92</v>
      </c>
      <c r="X3869" s="104" t="s">
        <v>91</v>
      </c>
      <c r="Y3869" s="110"/>
      <c r="Z3869" s="106"/>
      <c r="AA3869" s="104"/>
      <c r="AB3869" s="107"/>
      <c r="AC3869" s="72">
        <v>1</v>
      </c>
      <c r="AH3869" s="70"/>
      <c r="AI3869" s="70"/>
      <c r="AJ3869">
        <v>0</v>
      </c>
      <c r="AL3869" s="70"/>
      <c r="BM3869" s="135" t="s">
        <v>7801</v>
      </c>
      <c r="BN3869" s="136" t="s">
        <v>7802</v>
      </c>
      <c r="BO3869" s="101"/>
      <c r="BR3869" s="109" t="str">
        <f t="shared" si="60"/>
        <v>SH-25-3858</v>
      </c>
      <c r="BS3869" s="109" t="s">
        <v>372</v>
      </c>
      <c r="BT3869" t="s">
        <v>92</v>
      </c>
      <c r="BU3869" t="s">
        <v>8201</v>
      </c>
    </row>
    <row r="3870" spans="1:73" hidden="1">
      <c r="A3870" s="103" t="s">
        <v>8202</v>
      </c>
      <c r="B3870" s="102">
        <v>45853</v>
      </c>
      <c r="C3870" s="104">
        <f>_xlfn.ISOWEEKNUM(Tabella2[[#This Row],[Date]])</f>
        <v>29</v>
      </c>
      <c r="D3870" s="104" t="s">
        <v>195</v>
      </c>
      <c r="E3870" s="104" t="s">
        <v>398</v>
      </c>
      <c r="F3870" s="104"/>
      <c r="G3870" s="104" t="s">
        <v>257</v>
      </c>
      <c r="H3870" s="105">
        <v>2</v>
      </c>
      <c r="I3870" s="104"/>
      <c r="J3870" s="104" t="s">
        <v>258</v>
      </c>
      <c r="K3870" s="104" t="s">
        <v>78</v>
      </c>
      <c r="L3870" s="104" t="s">
        <v>299</v>
      </c>
      <c r="M3870" s="104" t="s">
        <v>276</v>
      </c>
      <c r="N3870" s="104"/>
      <c r="O3870" s="108" t="str">
        <f>A3869</f>
        <v>16271</v>
      </c>
      <c r="P3870" s="111" t="s">
        <v>300</v>
      </c>
      <c r="Q3870" s="153">
        <v>0.22916666666666671</v>
      </c>
      <c r="R3870" s="153">
        <v>0.27083333333333331</v>
      </c>
      <c r="S3870" s="153">
        <v>4.1666666666666657E-2</v>
      </c>
      <c r="T3870" s="153">
        <v>0.22916666666666671</v>
      </c>
      <c r="U3870" s="153">
        <v>0.27083333333333331</v>
      </c>
      <c r="V3870" s="153">
        <f>IF(ISBLANK(T3870),"",Tabella2[[#This Row],[ACT STOP]]-Tabella2[[#This Row],[ACT START]])</f>
        <v>4.1666666666666602E-2</v>
      </c>
      <c r="W3870" s="104" t="s">
        <v>122</v>
      </c>
      <c r="X3870" s="104" t="s">
        <v>91</v>
      </c>
      <c r="Y3870" s="110"/>
      <c r="Z3870" s="106"/>
      <c r="AA3870" s="104"/>
      <c r="AB3870" s="107"/>
      <c r="AC3870" s="72">
        <v>1</v>
      </c>
      <c r="AH3870" s="70"/>
      <c r="AI3870" s="70"/>
      <c r="AJ3870">
        <v>0</v>
      </c>
      <c r="AL3870" s="70"/>
      <c r="BM3870" s="135">
        <v>0.22916666666666671</v>
      </c>
      <c r="BN3870" s="136">
        <v>0.27083333333333331</v>
      </c>
      <c r="BO3870" s="101"/>
      <c r="BR3870" s="109" t="str">
        <f t="shared" si="60"/>
        <v>SH-25-3859</v>
      </c>
      <c r="BS3870" s="109" t="s">
        <v>368</v>
      </c>
      <c r="BT3870" t="s">
        <v>122</v>
      </c>
      <c r="BU3870" t="s">
        <v>399</v>
      </c>
    </row>
    <row r="3871" spans="1:73" hidden="1">
      <c r="A3871" s="103" t="s">
        <v>8203</v>
      </c>
      <c r="B3871" s="102">
        <v>45853</v>
      </c>
      <c r="C3871" s="104">
        <f>_xlfn.ISOWEEKNUM(Tabella2[[#This Row],[Date]])</f>
        <v>29</v>
      </c>
      <c r="D3871" s="104" t="s">
        <v>751</v>
      </c>
      <c r="E3871" s="104" t="s">
        <v>256</v>
      </c>
      <c r="F3871" s="104">
        <v>77</v>
      </c>
      <c r="G3871" s="104" t="s">
        <v>257</v>
      </c>
      <c r="H3871" s="105">
        <v>1</v>
      </c>
      <c r="I3871" s="104" t="s">
        <v>258</v>
      </c>
      <c r="J3871" s="104"/>
      <c r="K3871" s="104" t="s">
        <v>83</v>
      </c>
      <c r="L3871" s="104" t="s">
        <v>259</v>
      </c>
      <c r="M3871" s="104" t="s">
        <v>276</v>
      </c>
      <c r="N3871" s="104"/>
      <c r="O3871" s="106"/>
      <c r="P3871" s="111" t="s">
        <v>8090</v>
      </c>
      <c r="Q3871" s="153" t="s">
        <v>7801</v>
      </c>
      <c r="R3871" s="153" t="s">
        <v>7802</v>
      </c>
      <c r="S3871" s="153">
        <v>4.1666666666666657E-2</v>
      </c>
      <c r="T3871" s="153">
        <v>0.22916666666666671</v>
      </c>
      <c r="U3871" s="153">
        <v>0.27083333333333331</v>
      </c>
      <c r="V3871" s="153">
        <f>IF(ISBLANK(T3871),"",Tabella2[[#This Row],[ACT STOP]]-Tabella2[[#This Row],[ACT START]])</f>
        <v>4.1666666666666602E-2</v>
      </c>
      <c r="W3871" s="104" t="s">
        <v>92</v>
      </c>
      <c r="X3871" s="104" t="s">
        <v>91</v>
      </c>
      <c r="Y3871" s="110"/>
      <c r="Z3871" s="106"/>
      <c r="AA3871" s="104"/>
      <c r="AB3871" s="107"/>
      <c r="AC3871" s="72">
        <v>1</v>
      </c>
      <c r="AH3871" s="70"/>
      <c r="AI3871" s="70"/>
      <c r="AJ3871">
        <v>0</v>
      </c>
      <c r="AL3871" s="70"/>
      <c r="BM3871" s="135">
        <v>0.22916666666666671</v>
      </c>
      <c r="BN3871" s="136">
        <v>0.27083333333333331</v>
      </c>
      <c r="BO3871" s="101"/>
      <c r="BR3871" s="109" t="str">
        <f t="shared" si="60"/>
        <v>SH-25-3860</v>
      </c>
      <c r="BS3871" s="109" t="s">
        <v>332</v>
      </c>
      <c r="BT3871" t="s">
        <v>92</v>
      </c>
      <c r="BU3871" t="s">
        <v>8204</v>
      </c>
    </row>
    <row r="3872" spans="1:73" hidden="1">
      <c r="A3872" s="103" t="s">
        <v>8205</v>
      </c>
      <c r="B3872" s="102">
        <v>45853</v>
      </c>
      <c r="C3872" s="104">
        <f>_xlfn.ISOWEEKNUM(Tabella2[[#This Row],[Date]])</f>
        <v>29</v>
      </c>
      <c r="D3872" s="104" t="s">
        <v>6396</v>
      </c>
      <c r="E3872" s="104" t="s">
        <v>256</v>
      </c>
      <c r="F3872" s="104">
        <v>70</v>
      </c>
      <c r="G3872" s="104" t="s">
        <v>257</v>
      </c>
      <c r="H3872" s="105">
        <v>13</v>
      </c>
      <c r="I3872" s="104"/>
      <c r="J3872" s="104" t="s">
        <v>258</v>
      </c>
      <c r="K3872" s="104" t="s">
        <v>80</v>
      </c>
      <c r="L3872" s="104" t="s">
        <v>259</v>
      </c>
      <c r="M3872" s="104" t="s">
        <v>276</v>
      </c>
      <c r="N3872" s="104"/>
      <c r="O3872" s="106"/>
      <c r="P3872" s="111" t="s">
        <v>6605</v>
      </c>
      <c r="Q3872" s="153" t="s">
        <v>7801</v>
      </c>
      <c r="R3872" s="153" t="s">
        <v>7802</v>
      </c>
      <c r="S3872" s="153">
        <v>4.1666666666666657E-2</v>
      </c>
      <c r="T3872" s="153">
        <v>0.23958333333333329</v>
      </c>
      <c r="U3872" s="153">
        <v>0.28125</v>
      </c>
      <c r="V3872" s="153">
        <f>IF(ISBLANK(T3872),"",Tabella2[[#This Row],[ACT STOP]]-Tabella2[[#This Row],[ACT START]])</f>
        <v>4.1666666666666713E-2</v>
      </c>
      <c r="W3872" s="104" t="s">
        <v>92</v>
      </c>
      <c r="X3872" s="104" t="s">
        <v>91</v>
      </c>
      <c r="Y3872" s="110" t="s">
        <v>8206</v>
      </c>
      <c r="Z3872" s="106"/>
      <c r="AA3872" s="104"/>
      <c r="AB3872" s="107"/>
      <c r="AC3872" s="72">
        <v>1</v>
      </c>
      <c r="AH3872" s="70"/>
      <c r="AI3872" s="70"/>
      <c r="AJ3872">
        <v>0</v>
      </c>
      <c r="AL3872" s="70"/>
      <c r="BM3872" s="135">
        <v>0.23958333333333329</v>
      </c>
      <c r="BN3872" s="136">
        <v>0.28125</v>
      </c>
      <c r="BO3872" s="101"/>
      <c r="BR3872" s="109" t="str">
        <f t="shared" si="60"/>
        <v>SH-25-3861</v>
      </c>
      <c r="BS3872" s="109" t="s">
        <v>427</v>
      </c>
      <c r="BT3872" t="s">
        <v>92</v>
      </c>
      <c r="BU3872" t="s">
        <v>8207</v>
      </c>
    </row>
    <row r="3873" spans="1:73" hidden="1">
      <c r="A3873" s="103" t="s">
        <v>8208</v>
      </c>
      <c r="B3873" s="102">
        <v>45853</v>
      </c>
      <c r="C3873" s="104">
        <f>_xlfn.ISOWEEKNUM(Tabella2[[#This Row],[Date]])</f>
        <v>29</v>
      </c>
      <c r="D3873" s="104" t="s">
        <v>6396</v>
      </c>
      <c r="E3873" s="104" t="s">
        <v>256</v>
      </c>
      <c r="F3873" s="104">
        <v>72</v>
      </c>
      <c r="G3873" s="104" t="s">
        <v>284</v>
      </c>
      <c r="H3873" s="105">
        <v>23</v>
      </c>
      <c r="I3873" s="104"/>
      <c r="J3873" s="104" t="s">
        <v>258</v>
      </c>
      <c r="K3873" s="104" t="s">
        <v>81</v>
      </c>
      <c r="L3873" s="104" t="s">
        <v>259</v>
      </c>
      <c r="M3873" s="104" t="s">
        <v>276</v>
      </c>
      <c r="N3873" s="104"/>
      <c r="O3873" s="106"/>
      <c r="P3873" s="111" t="s">
        <v>6605</v>
      </c>
      <c r="Q3873" s="153" t="s">
        <v>7515</v>
      </c>
      <c r="R3873" s="153" t="s">
        <v>6759</v>
      </c>
      <c r="S3873" s="153">
        <v>4.1666666666666657E-2</v>
      </c>
      <c r="T3873" s="153">
        <v>0.28125</v>
      </c>
      <c r="U3873" s="153">
        <v>0.32291666666666669</v>
      </c>
      <c r="V3873" s="153">
        <f>IF(ISBLANK(T3873),"",Tabella2[[#This Row],[ACT STOP]]-Tabella2[[#This Row],[ACT START]])</f>
        <v>4.1666666666666685E-2</v>
      </c>
      <c r="W3873" s="104" t="s">
        <v>92</v>
      </c>
      <c r="X3873" s="104" t="s">
        <v>91</v>
      </c>
      <c r="Y3873" s="110"/>
      <c r="Z3873" s="106"/>
      <c r="AA3873" s="104"/>
      <c r="AB3873" s="107"/>
      <c r="AC3873" s="72">
        <v>1</v>
      </c>
      <c r="AH3873" s="70"/>
      <c r="AI3873" s="70"/>
      <c r="AJ3873">
        <v>0</v>
      </c>
      <c r="AL3873" s="70"/>
      <c r="BM3873" s="135">
        <v>0.28125</v>
      </c>
      <c r="BN3873" s="136">
        <v>0.32291666666666669</v>
      </c>
      <c r="BO3873" s="101"/>
      <c r="BR3873" s="109" t="str">
        <f t="shared" si="60"/>
        <v>SH-25-3862</v>
      </c>
      <c r="BS3873" s="109" t="s">
        <v>358</v>
      </c>
      <c r="BT3873" t="s">
        <v>92</v>
      </c>
      <c r="BU3873" t="s">
        <v>8209</v>
      </c>
    </row>
    <row r="3874" spans="1:73" hidden="1">
      <c r="A3874" s="103" t="s">
        <v>8210</v>
      </c>
      <c r="B3874" s="102">
        <v>45853</v>
      </c>
      <c r="C3874" s="104">
        <f>_xlfn.ISOWEEKNUM(Tabella2[[#This Row],[Date]])</f>
        <v>29</v>
      </c>
      <c r="D3874" s="104" t="s">
        <v>763</v>
      </c>
      <c r="E3874" s="104" t="s">
        <v>256</v>
      </c>
      <c r="F3874" s="104">
        <v>66</v>
      </c>
      <c r="G3874" s="104" t="s">
        <v>257</v>
      </c>
      <c r="H3874" s="105">
        <v>9</v>
      </c>
      <c r="I3874" s="104"/>
      <c r="J3874" s="104" t="s">
        <v>258</v>
      </c>
      <c r="K3874" s="104" t="s">
        <v>79</v>
      </c>
      <c r="L3874" s="104" t="s">
        <v>259</v>
      </c>
      <c r="M3874" s="104" t="s">
        <v>276</v>
      </c>
      <c r="N3874" s="104"/>
      <c r="O3874" s="106"/>
      <c r="P3874" s="111" t="s">
        <v>8090</v>
      </c>
      <c r="Q3874" s="153" t="s">
        <v>285</v>
      </c>
      <c r="R3874" s="153" t="s">
        <v>286</v>
      </c>
      <c r="S3874" s="153">
        <v>4.1666666666666657E-2</v>
      </c>
      <c r="T3874" s="153" t="s">
        <v>285</v>
      </c>
      <c r="U3874" s="153" t="s">
        <v>286</v>
      </c>
      <c r="V3874" s="153">
        <f>IF(ISBLANK(T3874),"",Tabella2[[#This Row],[ACT STOP]]-Tabella2[[#This Row],[ACT START]])</f>
        <v>4.166666666666663E-2</v>
      </c>
      <c r="W3874" s="104" t="s">
        <v>92</v>
      </c>
      <c r="X3874" s="104" t="s">
        <v>91</v>
      </c>
      <c r="Y3874" s="110"/>
      <c r="Z3874" s="106"/>
      <c r="AA3874" s="104"/>
      <c r="AB3874" s="107"/>
      <c r="AC3874" s="72">
        <v>1</v>
      </c>
      <c r="AH3874" s="70"/>
      <c r="AI3874" s="70"/>
      <c r="AJ3874">
        <v>0</v>
      </c>
      <c r="AL3874" s="70"/>
      <c r="BM3874" s="135" t="s">
        <v>285</v>
      </c>
      <c r="BN3874" s="136" t="s">
        <v>286</v>
      </c>
      <c r="BO3874" s="101"/>
      <c r="BR3874" s="109" t="str">
        <f t="shared" si="60"/>
        <v>SH-25-3863</v>
      </c>
      <c r="BS3874" s="109" t="s">
        <v>318</v>
      </c>
      <c r="BT3874" t="s">
        <v>92</v>
      </c>
      <c r="BU3874" t="s">
        <v>8211</v>
      </c>
    </row>
    <row r="3875" spans="1:73" hidden="1">
      <c r="A3875" s="103" t="s">
        <v>8212</v>
      </c>
      <c r="B3875" s="102">
        <v>45853</v>
      </c>
      <c r="C3875" s="104">
        <f>_xlfn.ISOWEEKNUM(Tabella2[[#This Row],[Date]])</f>
        <v>29</v>
      </c>
      <c r="D3875" s="104" t="s">
        <v>523</v>
      </c>
      <c r="E3875" s="104" t="s">
        <v>284</v>
      </c>
      <c r="F3875" s="104">
        <v>63</v>
      </c>
      <c r="G3875" s="104" t="s">
        <v>284</v>
      </c>
      <c r="H3875" s="105">
        <v>22</v>
      </c>
      <c r="I3875" s="104"/>
      <c r="J3875" s="104" t="s">
        <v>258</v>
      </c>
      <c r="K3875" s="104" t="s">
        <v>83</v>
      </c>
      <c r="L3875" s="104" t="s">
        <v>259</v>
      </c>
      <c r="M3875" s="104" t="s">
        <v>260</v>
      </c>
      <c r="N3875" s="104"/>
      <c r="O3875" s="106"/>
      <c r="P3875" s="111" t="s">
        <v>261</v>
      </c>
      <c r="Q3875" s="153" t="s">
        <v>285</v>
      </c>
      <c r="R3875" s="153" t="s">
        <v>286</v>
      </c>
      <c r="S3875" s="153">
        <v>4.1666666666666657E-2</v>
      </c>
      <c r="T3875" s="153">
        <v>0.29166666666666669</v>
      </c>
      <c r="U3875" s="153">
        <v>0.33333333333333331</v>
      </c>
      <c r="V3875" s="153">
        <f>IF(ISBLANK(T3875),"",Tabella2[[#This Row],[ACT STOP]]-Tabella2[[#This Row],[ACT START]])</f>
        <v>4.166666666666663E-2</v>
      </c>
      <c r="W3875" s="104" t="s">
        <v>92</v>
      </c>
      <c r="X3875" s="104" t="s">
        <v>91</v>
      </c>
      <c r="Y3875" s="110"/>
      <c r="Z3875" s="106"/>
      <c r="AA3875" s="104"/>
      <c r="AB3875" s="107"/>
      <c r="AC3875" s="72">
        <v>1</v>
      </c>
      <c r="AH3875" s="70"/>
      <c r="AI3875" s="70"/>
      <c r="AJ3875">
        <v>0</v>
      </c>
      <c r="AL3875" s="70"/>
      <c r="BM3875" s="135">
        <v>0.29166666666666669</v>
      </c>
      <c r="BN3875" s="136">
        <v>0.33333333333333331</v>
      </c>
      <c r="BO3875" s="101"/>
      <c r="BR3875" s="109" t="str">
        <f t="shared" si="60"/>
        <v>SH-25-3864</v>
      </c>
      <c r="BS3875" s="109" t="s">
        <v>295</v>
      </c>
      <c r="BT3875" t="s">
        <v>92</v>
      </c>
      <c r="BU3875" t="s">
        <v>8213</v>
      </c>
    </row>
    <row r="3876" spans="1:73" hidden="1">
      <c r="A3876" s="103" t="s">
        <v>8214</v>
      </c>
      <c r="B3876" s="102">
        <v>45853</v>
      </c>
      <c r="C3876" s="104">
        <f>_xlfn.ISOWEEKNUM(Tabella2[[#This Row],[Date]])</f>
        <v>29</v>
      </c>
      <c r="D3876" s="104" t="s">
        <v>255</v>
      </c>
      <c r="E3876" s="104" t="s">
        <v>256</v>
      </c>
      <c r="F3876" s="104">
        <v>40</v>
      </c>
      <c r="G3876" s="104" t="s">
        <v>257</v>
      </c>
      <c r="H3876" s="105">
        <v>17</v>
      </c>
      <c r="I3876" s="104" t="s">
        <v>258</v>
      </c>
      <c r="J3876" s="104"/>
      <c r="K3876" s="104" t="s">
        <v>80</v>
      </c>
      <c r="L3876" s="104" t="s">
        <v>259</v>
      </c>
      <c r="M3876" s="104" t="s">
        <v>276</v>
      </c>
      <c r="N3876" s="104"/>
      <c r="O3876" s="106"/>
      <c r="P3876" s="111" t="s">
        <v>8090</v>
      </c>
      <c r="Q3876" s="153" t="s">
        <v>285</v>
      </c>
      <c r="R3876" s="153" t="s">
        <v>286</v>
      </c>
      <c r="S3876" s="153">
        <v>4.1666666666666657E-2</v>
      </c>
      <c r="T3876" s="153">
        <v>0.29166666666666669</v>
      </c>
      <c r="U3876" s="153">
        <v>0.33333333333333331</v>
      </c>
      <c r="V3876" s="153">
        <f>IF(ISBLANK(T3876),"",Tabella2[[#This Row],[ACT STOP]]-Tabella2[[#This Row],[ACT START]])</f>
        <v>4.166666666666663E-2</v>
      </c>
      <c r="W3876" s="104" t="s">
        <v>92</v>
      </c>
      <c r="X3876" s="104" t="s">
        <v>91</v>
      </c>
      <c r="Y3876" s="110"/>
      <c r="Z3876" s="106"/>
      <c r="AA3876" s="104"/>
      <c r="AB3876" s="107"/>
      <c r="AC3876" s="72">
        <v>1</v>
      </c>
      <c r="AH3876" s="70"/>
      <c r="AI3876" s="70"/>
      <c r="AJ3876">
        <v>0</v>
      </c>
      <c r="AL3876" s="70"/>
      <c r="BM3876" s="135">
        <v>0.29166666666666669</v>
      </c>
      <c r="BN3876" s="136">
        <v>0.33333333333333331</v>
      </c>
      <c r="BO3876" s="101"/>
      <c r="BR3876" s="109" t="str">
        <f t="shared" si="60"/>
        <v>SH-25-3865</v>
      </c>
      <c r="BS3876" s="109" t="s">
        <v>393</v>
      </c>
      <c r="BT3876" t="s">
        <v>92</v>
      </c>
      <c r="BU3876" t="s">
        <v>8215</v>
      </c>
    </row>
    <row r="3877" spans="1:73" hidden="1">
      <c r="A3877" s="103" t="s">
        <v>8216</v>
      </c>
      <c r="B3877" s="102">
        <v>45853</v>
      </c>
      <c r="C3877" s="104">
        <f>_xlfn.ISOWEEKNUM(Tabella2[[#This Row],[Date]])</f>
        <v>29</v>
      </c>
      <c r="D3877" s="104" t="s">
        <v>404</v>
      </c>
      <c r="E3877" s="104" t="s">
        <v>284</v>
      </c>
      <c r="F3877" s="104">
        <v>41</v>
      </c>
      <c r="G3877" s="104" t="s">
        <v>257</v>
      </c>
      <c r="H3877" s="105">
        <v>2</v>
      </c>
      <c r="I3877" s="104"/>
      <c r="J3877" s="104" t="s">
        <v>258</v>
      </c>
      <c r="K3877" s="104" t="s">
        <v>79</v>
      </c>
      <c r="L3877" s="104" t="s">
        <v>299</v>
      </c>
      <c r="M3877" s="104" t="s">
        <v>386</v>
      </c>
      <c r="N3877" s="104"/>
      <c r="O3877" s="108" t="str">
        <f>A3878</f>
        <v>16280</v>
      </c>
      <c r="P3877" s="111" t="s">
        <v>3963</v>
      </c>
      <c r="Q3877" s="153" t="s">
        <v>525</v>
      </c>
      <c r="R3877" s="153" t="s">
        <v>262</v>
      </c>
      <c r="S3877" s="153">
        <v>4.1666666666666657E-2</v>
      </c>
      <c r="T3877" s="153" t="s">
        <v>525</v>
      </c>
      <c r="U3877" s="153" t="s">
        <v>262</v>
      </c>
      <c r="V3877" s="153">
        <f>IF(ISBLANK(T3877),"",Tabella2[[#This Row],[ACT STOP]]-Tabella2[[#This Row],[ACT START]])</f>
        <v>4.166666666666663E-2</v>
      </c>
      <c r="W3877" s="104" t="s">
        <v>92</v>
      </c>
      <c r="X3877" s="104" t="s">
        <v>91</v>
      </c>
      <c r="Y3877" s="110"/>
      <c r="Z3877" s="106"/>
      <c r="AA3877" s="104"/>
      <c r="AB3877" s="107"/>
      <c r="AC3877" s="72">
        <v>1</v>
      </c>
      <c r="AH3877" s="70"/>
      <c r="AI3877" s="70"/>
      <c r="AJ3877">
        <v>0</v>
      </c>
      <c r="AL3877" s="70"/>
      <c r="BM3877" s="135" t="s">
        <v>525</v>
      </c>
      <c r="BN3877" s="136" t="s">
        <v>262</v>
      </c>
      <c r="BO3877" s="101"/>
      <c r="BR3877" s="109" t="str">
        <f t="shared" si="60"/>
        <v>SH-25-3866</v>
      </c>
      <c r="BS3877" s="109" t="s">
        <v>368</v>
      </c>
      <c r="BT3877" t="s">
        <v>92</v>
      </c>
      <c r="BU3877" t="s">
        <v>8217</v>
      </c>
    </row>
    <row r="3878" spans="1:73" hidden="1">
      <c r="A3878" s="103" t="s">
        <v>8218</v>
      </c>
      <c r="B3878" s="102">
        <v>45853</v>
      </c>
      <c r="C3878" s="104">
        <f>_xlfn.ISOWEEKNUM(Tabella2[[#This Row],[Date]])</f>
        <v>29</v>
      </c>
      <c r="D3878" s="104" t="s">
        <v>409</v>
      </c>
      <c r="E3878" s="104" t="s">
        <v>284</v>
      </c>
      <c r="F3878" s="104">
        <v>42</v>
      </c>
      <c r="G3878" s="104" t="s">
        <v>257</v>
      </c>
      <c r="H3878" s="105">
        <v>1</v>
      </c>
      <c r="I3878" s="104"/>
      <c r="J3878" s="104" t="s">
        <v>258</v>
      </c>
      <c r="K3878" s="104" t="s">
        <v>78</v>
      </c>
      <c r="L3878" s="104" t="s">
        <v>299</v>
      </c>
      <c r="M3878" s="104" t="s">
        <v>386</v>
      </c>
      <c r="N3878" s="104"/>
      <c r="O3878" s="108" t="str">
        <f>A3877</f>
        <v>16279</v>
      </c>
      <c r="P3878" s="111" t="s">
        <v>3963</v>
      </c>
      <c r="Q3878" s="153">
        <v>0.35416666666666669</v>
      </c>
      <c r="R3878" s="153">
        <v>0.39583333333333331</v>
      </c>
      <c r="S3878" s="153">
        <v>4.1666666666666657E-2</v>
      </c>
      <c r="T3878" s="153">
        <v>0.35416666666666669</v>
      </c>
      <c r="U3878" s="153">
        <v>0.39583333333333331</v>
      </c>
      <c r="V3878" s="153">
        <f>IF(ISBLANK(T3878),"",Tabella2[[#This Row],[ACT STOP]]-Tabella2[[#This Row],[ACT START]])</f>
        <v>4.166666666666663E-2</v>
      </c>
      <c r="W3878" s="104" t="s">
        <v>92</v>
      </c>
      <c r="X3878" s="104" t="s">
        <v>91</v>
      </c>
      <c r="Y3878" s="110"/>
      <c r="Z3878" s="106"/>
      <c r="AA3878" s="104"/>
      <c r="AB3878" s="107"/>
      <c r="AC3878" s="72">
        <v>1</v>
      </c>
      <c r="AH3878" s="70"/>
      <c r="AI3878" s="70"/>
      <c r="AJ3878">
        <v>0</v>
      </c>
      <c r="AL3878" s="70"/>
      <c r="BM3878" s="135">
        <v>0.35416666666666669</v>
      </c>
      <c r="BN3878" s="136">
        <v>0.39583333333333331</v>
      </c>
      <c r="BO3878" s="101"/>
      <c r="BR3878" s="109" t="str">
        <f t="shared" si="60"/>
        <v>SH-25-3867</v>
      </c>
      <c r="BS3878" s="109" t="s">
        <v>332</v>
      </c>
      <c r="BT3878" t="s">
        <v>92</v>
      </c>
      <c r="BU3878" t="s">
        <v>8219</v>
      </c>
    </row>
    <row r="3879" spans="1:73" hidden="1">
      <c r="A3879" s="103" t="s">
        <v>8220</v>
      </c>
      <c r="B3879" s="102">
        <v>45853</v>
      </c>
      <c r="C3879" s="104">
        <f>_xlfn.ISOWEEKNUM(Tabella2[[#This Row],[Date]])</f>
        <v>29</v>
      </c>
      <c r="D3879" s="104" t="s">
        <v>3529</v>
      </c>
      <c r="E3879" s="104" t="s">
        <v>284</v>
      </c>
      <c r="F3879" s="104">
        <v>68</v>
      </c>
      <c r="G3879" s="104" t="s">
        <v>257</v>
      </c>
      <c r="H3879" s="105">
        <v>13</v>
      </c>
      <c r="I3879" s="104"/>
      <c r="J3879" s="104" t="s">
        <v>258</v>
      </c>
      <c r="K3879" s="104" t="s">
        <v>83</v>
      </c>
      <c r="L3879" s="104" t="s">
        <v>299</v>
      </c>
      <c r="M3879" s="104" t="s">
        <v>276</v>
      </c>
      <c r="N3879" s="104"/>
      <c r="O3879" s="108" t="str">
        <f>A3880</f>
        <v>16282</v>
      </c>
      <c r="P3879" s="111" t="s">
        <v>1920</v>
      </c>
      <c r="Q3879" s="153" t="s">
        <v>525</v>
      </c>
      <c r="R3879" s="153" t="s">
        <v>262</v>
      </c>
      <c r="S3879" s="153">
        <v>4.1666666666666657E-2</v>
      </c>
      <c r="T3879" s="153">
        <v>0.35416666666666669</v>
      </c>
      <c r="U3879" s="153">
        <v>0.39583333333333331</v>
      </c>
      <c r="V3879" s="153">
        <f>IF(ISBLANK(T3879),"",Tabella2[[#This Row],[ACT STOP]]-Tabella2[[#This Row],[ACT START]])</f>
        <v>4.166666666666663E-2</v>
      </c>
      <c r="W3879" s="104" t="s">
        <v>92</v>
      </c>
      <c r="X3879" s="104" t="s">
        <v>91</v>
      </c>
      <c r="Y3879" s="110"/>
      <c r="Z3879" s="106"/>
      <c r="AA3879" s="104"/>
      <c r="AB3879" s="107"/>
      <c r="AC3879" s="72">
        <v>1</v>
      </c>
      <c r="AH3879" s="70"/>
      <c r="AI3879" s="70"/>
      <c r="AJ3879">
        <v>0</v>
      </c>
      <c r="AL3879" s="70"/>
      <c r="BM3879" s="135">
        <v>0.35416666666666669</v>
      </c>
      <c r="BN3879" s="136">
        <v>0.39583333333333331</v>
      </c>
      <c r="BO3879" s="101"/>
      <c r="BR3879" s="109" t="str">
        <f t="shared" si="60"/>
        <v>SH-25-3868</v>
      </c>
      <c r="BS3879" s="109" t="s">
        <v>427</v>
      </c>
      <c r="BT3879" t="s">
        <v>92</v>
      </c>
      <c r="BU3879" t="s">
        <v>8221</v>
      </c>
    </row>
    <row r="3880" spans="1:73" hidden="1">
      <c r="A3880" s="103" t="s">
        <v>8222</v>
      </c>
      <c r="B3880" s="102">
        <v>45853</v>
      </c>
      <c r="C3880" s="104">
        <f>_xlfn.ISOWEEKNUM(Tabella2[[#This Row],[Date]])</f>
        <v>29</v>
      </c>
      <c r="D3880" s="104" t="s">
        <v>195</v>
      </c>
      <c r="E3880" s="104" t="s">
        <v>398</v>
      </c>
      <c r="F3880" s="104"/>
      <c r="G3880" s="104" t="s">
        <v>257</v>
      </c>
      <c r="H3880" s="105">
        <v>14</v>
      </c>
      <c r="I3880" s="104"/>
      <c r="J3880" s="104" t="s">
        <v>258</v>
      </c>
      <c r="K3880" s="104" t="s">
        <v>80</v>
      </c>
      <c r="L3880" s="104" t="s">
        <v>299</v>
      </c>
      <c r="M3880" s="104" t="s">
        <v>276</v>
      </c>
      <c r="N3880" s="104"/>
      <c r="O3880" s="108" t="str">
        <f>A3879</f>
        <v>16281</v>
      </c>
      <c r="P3880" s="111" t="s">
        <v>300</v>
      </c>
      <c r="Q3880" s="153" t="s">
        <v>525</v>
      </c>
      <c r="R3880" s="153" t="s">
        <v>262</v>
      </c>
      <c r="S3880" s="153">
        <v>4.1666666666666657E-2</v>
      </c>
      <c r="T3880" s="153">
        <v>0.35416666666666669</v>
      </c>
      <c r="U3880" s="153">
        <v>0.39583333333333331</v>
      </c>
      <c r="V3880" s="153">
        <f>IF(ISBLANK(T3880),"",Tabella2[[#This Row],[ACT STOP]]-Tabella2[[#This Row],[ACT START]])</f>
        <v>4.166666666666663E-2</v>
      </c>
      <c r="W3880" s="104" t="s">
        <v>122</v>
      </c>
      <c r="X3880" s="104" t="s">
        <v>91</v>
      </c>
      <c r="Y3880" s="110"/>
      <c r="Z3880" s="106"/>
      <c r="AA3880" s="104"/>
      <c r="AB3880" s="107"/>
      <c r="AC3880" s="72">
        <v>1</v>
      </c>
      <c r="AH3880" s="70"/>
      <c r="AI3880" s="70"/>
      <c r="AJ3880">
        <v>0</v>
      </c>
      <c r="AL3880" s="70"/>
      <c r="BM3880" s="135">
        <v>0.35416666666666669</v>
      </c>
      <c r="BN3880" s="136">
        <v>0.39583333333333331</v>
      </c>
      <c r="BO3880" s="101"/>
      <c r="BR3880" s="109" t="str">
        <f t="shared" si="60"/>
        <v>SH-25-3869</v>
      </c>
      <c r="BS3880" s="109" t="s">
        <v>372</v>
      </c>
      <c r="BT3880" t="s">
        <v>122</v>
      </c>
      <c r="BU3880" t="s">
        <v>399</v>
      </c>
    </row>
    <row r="3881" spans="1:73" hidden="1">
      <c r="A3881" s="103" t="s">
        <v>8223</v>
      </c>
      <c r="B3881" s="102">
        <v>45853</v>
      </c>
      <c r="C3881" s="104">
        <f>_xlfn.ISOWEEKNUM(Tabella2[[#This Row],[Date]])</f>
        <v>29</v>
      </c>
      <c r="D3881" s="104" t="s">
        <v>321</v>
      </c>
      <c r="E3881" s="104" t="s">
        <v>284</v>
      </c>
      <c r="F3881" s="104">
        <v>51</v>
      </c>
      <c r="G3881" s="104" t="s">
        <v>257</v>
      </c>
      <c r="H3881" s="105">
        <v>9</v>
      </c>
      <c r="I3881" s="104"/>
      <c r="J3881" s="104" t="s">
        <v>258</v>
      </c>
      <c r="K3881" s="104" t="s">
        <v>79</v>
      </c>
      <c r="L3881" s="104" t="s">
        <v>299</v>
      </c>
      <c r="M3881" s="104" t="s">
        <v>386</v>
      </c>
      <c r="N3881" s="104"/>
      <c r="O3881" s="108" t="str">
        <f>A3882</f>
        <v>16284</v>
      </c>
      <c r="P3881" s="111" t="s">
        <v>2209</v>
      </c>
      <c r="Q3881" s="153" t="s">
        <v>498</v>
      </c>
      <c r="R3881" s="153" t="s">
        <v>499</v>
      </c>
      <c r="S3881" s="153">
        <v>4.1666666666666657E-2</v>
      </c>
      <c r="T3881" s="153" t="s">
        <v>498</v>
      </c>
      <c r="U3881" s="153">
        <v>0.4513888888888889</v>
      </c>
      <c r="V3881" s="153">
        <f>IF(ISBLANK(T3881),"",Tabella2[[#This Row],[ACT STOP]]-Tabella2[[#This Row],[ACT START]])</f>
        <v>3.472222222222221E-2</v>
      </c>
      <c r="W3881" s="104" t="s">
        <v>92</v>
      </c>
      <c r="X3881" s="104" t="s">
        <v>91</v>
      </c>
      <c r="Y3881" s="110"/>
      <c r="Z3881" s="106"/>
      <c r="AA3881" s="104"/>
      <c r="AB3881" s="107"/>
      <c r="AC3881" s="72">
        <v>1</v>
      </c>
      <c r="AH3881" s="70"/>
      <c r="AI3881" s="70"/>
      <c r="AJ3881">
        <v>0</v>
      </c>
      <c r="AL3881" s="70"/>
      <c r="BM3881" s="135" t="s">
        <v>498</v>
      </c>
      <c r="BN3881" s="136">
        <v>0.4513888888888889</v>
      </c>
      <c r="BO3881" s="101"/>
      <c r="BR3881" s="109" t="str">
        <f t="shared" si="60"/>
        <v>SH-25-3870</v>
      </c>
      <c r="BS3881" s="109" t="s">
        <v>318</v>
      </c>
      <c r="BT3881" t="s">
        <v>92</v>
      </c>
      <c r="BU3881" t="s">
        <v>8224</v>
      </c>
    </row>
    <row r="3882" spans="1:73" hidden="1">
      <c r="A3882" s="103" t="s">
        <v>8225</v>
      </c>
      <c r="B3882" s="102">
        <v>45853</v>
      </c>
      <c r="C3882" s="104">
        <f>_xlfn.ISOWEEKNUM(Tabella2[[#This Row],[Date]])</f>
        <v>29</v>
      </c>
      <c r="D3882" s="104" t="s">
        <v>321</v>
      </c>
      <c r="E3882" s="104" t="s">
        <v>284</v>
      </c>
      <c r="F3882" s="104">
        <v>53</v>
      </c>
      <c r="G3882" s="104" t="s">
        <v>257</v>
      </c>
      <c r="H3882" s="105">
        <v>17</v>
      </c>
      <c r="I3882" s="104"/>
      <c r="J3882" s="104" t="s">
        <v>258</v>
      </c>
      <c r="K3882" s="104" t="s">
        <v>78</v>
      </c>
      <c r="L3882" s="104" t="s">
        <v>299</v>
      </c>
      <c r="M3882" s="104" t="s">
        <v>386</v>
      </c>
      <c r="N3882" s="104"/>
      <c r="O3882" s="108" t="str">
        <f>A3881</f>
        <v>16283</v>
      </c>
      <c r="P3882" s="111" t="s">
        <v>2209</v>
      </c>
      <c r="Q3882" s="153">
        <v>0.41666666666666669</v>
      </c>
      <c r="R3882" s="153">
        <v>0.45833333333333331</v>
      </c>
      <c r="S3882" s="153">
        <v>4.1666666666666657E-2</v>
      </c>
      <c r="T3882" s="153" t="s">
        <v>498</v>
      </c>
      <c r="U3882" s="153">
        <v>0.4513888888888889</v>
      </c>
      <c r="V3882" s="153">
        <f>IF(ISBLANK(T3882),"",Tabella2[[#This Row],[ACT STOP]]-Tabella2[[#This Row],[ACT START]])</f>
        <v>3.472222222222221E-2</v>
      </c>
      <c r="W3882" s="104" t="s">
        <v>92</v>
      </c>
      <c r="X3882" s="104" t="s">
        <v>91</v>
      </c>
      <c r="Y3882" s="110"/>
      <c r="Z3882" s="106"/>
      <c r="AA3882" s="104"/>
      <c r="AB3882" s="107"/>
      <c r="AC3882" s="72">
        <v>1</v>
      </c>
      <c r="AH3882" s="70"/>
      <c r="AI3882" s="70"/>
      <c r="AJ3882">
        <v>0</v>
      </c>
      <c r="AL3882" s="70"/>
      <c r="BM3882" s="135" t="s">
        <v>498</v>
      </c>
      <c r="BN3882" s="136">
        <v>0.4513888888888889</v>
      </c>
      <c r="BO3882" s="101"/>
      <c r="BR3882" s="109" t="str">
        <f t="shared" si="60"/>
        <v>SH-25-3871</v>
      </c>
      <c r="BS3882" s="109" t="s">
        <v>393</v>
      </c>
      <c r="BT3882" t="s">
        <v>92</v>
      </c>
      <c r="BU3882" t="s">
        <v>8226</v>
      </c>
    </row>
    <row r="3883" spans="1:73" hidden="1">
      <c r="A3883" s="103" t="s">
        <v>8227</v>
      </c>
      <c r="B3883" s="102">
        <v>45853</v>
      </c>
      <c r="C3883" s="104">
        <f>_xlfn.ISOWEEKNUM(Tabella2[[#This Row],[Date]])</f>
        <v>29</v>
      </c>
      <c r="D3883" s="104" t="s">
        <v>3529</v>
      </c>
      <c r="E3883" s="104" t="s">
        <v>284</v>
      </c>
      <c r="F3883" s="104">
        <v>69</v>
      </c>
      <c r="G3883" s="104" t="s">
        <v>284</v>
      </c>
      <c r="H3883" s="105">
        <v>22</v>
      </c>
      <c r="I3883" s="104"/>
      <c r="J3883" s="104" t="s">
        <v>258</v>
      </c>
      <c r="K3883" s="104" t="s">
        <v>83</v>
      </c>
      <c r="L3883" s="104" t="s">
        <v>299</v>
      </c>
      <c r="M3883" s="104" t="s">
        <v>276</v>
      </c>
      <c r="N3883" s="104"/>
      <c r="O3883" s="108">
        <v>16286</v>
      </c>
      <c r="P3883" s="111" t="s">
        <v>1920</v>
      </c>
      <c r="Q3883" s="153" t="s">
        <v>498</v>
      </c>
      <c r="R3883" s="153" t="s">
        <v>499</v>
      </c>
      <c r="S3883" s="153">
        <v>4.1666666666666657E-2</v>
      </c>
      <c r="T3883" s="153">
        <v>0.41319444444444442</v>
      </c>
      <c r="U3883" s="153">
        <v>0.44791666666666669</v>
      </c>
      <c r="V3883" s="153">
        <f>IF(ISBLANK(T3883),"",Tabella2[[#This Row],[ACT STOP]]-Tabella2[[#This Row],[ACT START]])</f>
        <v>3.4722222222222265E-2</v>
      </c>
      <c r="W3883" s="104" t="s">
        <v>92</v>
      </c>
      <c r="X3883" s="104" t="s">
        <v>91</v>
      </c>
      <c r="Y3883" s="110"/>
      <c r="Z3883" s="106"/>
      <c r="AA3883" s="104"/>
      <c r="AB3883" s="107"/>
      <c r="AC3883" s="72">
        <v>1</v>
      </c>
      <c r="AH3883" s="70"/>
      <c r="AI3883" s="70"/>
      <c r="AJ3883">
        <v>0</v>
      </c>
      <c r="AL3883" s="70"/>
      <c r="BM3883" s="135">
        <v>0.41319444444444442</v>
      </c>
      <c r="BN3883" s="136">
        <v>0.44791666666666669</v>
      </c>
      <c r="BO3883" s="101"/>
      <c r="BR3883" s="109" t="str">
        <f t="shared" si="60"/>
        <v>SH-25-3872</v>
      </c>
      <c r="BS3883" s="109" t="s">
        <v>295</v>
      </c>
      <c r="BT3883" t="s">
        <v>92</v>
      </c>
      <c r="BU3883" t="s">
        <v>8228</v>
      </c>
    </row>
    <row r="3884" spans="1:73" hidden="1">
      <c r="A3884" s="103" t="s">
        <v>8229</v>
      </c>
      <c r="B3884" s="102">
        <v>45853</v>
      </c>
      <c r="C3884" s="104">
        <f>_xlfn.ISOWEEKNUM(Tabella2[[#This Row],[Date]])</f>
        <v>29</v>
      </c>
      <c r="D3884" s="104" t="s">
        <v>321</v>
      </c>
      <c r="E3884" s="104" t="s">
        <v>284</v>
      </c>
      <c r="F3884" s="104">
        <v>54</v>
      </c>
      <c r="G3884" s="104" t="s">
        <v>257</v>
      </c>
      <c r="H3884" s="105">
        <v>13</v>
      </c>
      <c r="I3884" s="104"/>
      <c r="J3884" s="104" t="s">
        <v>258</v>
      </c>
      <c r="K3884" s="104" t="s">
        <v>79</v>
      </c>
      <c r="L3884" s="104" t="s">
        <v>299</v>
      </c>
      <c r="M3884" s="104" t="s">
        <v>386</v>
      </c>
      <c r="N3884" s="104"/>
      <c r="O3884" s="108" t="str">
        <f>A3885</f>
        <v>16287</v>
      </c>
      <c r="P3884" s="111" t="s">
        <v>2209</v>
      </c>
      <c r="Q3884" s="153" t="s">
        <v>504</v>
      </c>
      <c r="R3884" s="153" t="s">
        <v>271</v>
      </c>
      <c r="S3884" s="153">
        <v>4.1666666666666657E-2</v>
      </c>
      <c r="T3884" s="153" t="s">
        <v>504</v>
      </c>
      <c r="U3884" s="153" t="s">
        <v>271</v>
      </c>
      <c r="V3884" s="153">
        <f>IF(ISBLANK(T3884),"",Tabella2[[#This Row],[ACT STOP]]-Tabella2[[#This Row],[ACT START]])</f>
        <v>4.1666666666666685E-2</v>
      </c>
      <c r="W3884" s="104" t="s">
        <v>92</v>
      </c>
      <c r="X3884" s="104" t="s">
        <v>91</v>
      </c>
      <c r="Y3884" s="110"/>
      <c r="Z3884" s="106"/>
      <c r="AA3884" s="104"/>
      <c r="AB3884" s="107"/>
      <c r="AC3884" s="72">
        <v>1</v>
      </c>
      <c r="AH3884" s="70"/>
      <c r="AI3884" s="70"/>
      <c r="AJ3884">
        <v>0</v>
      </c>
      <c r="AL3884" s="70"/>
      <c r="BM3884" s="135" t="s">
        <v>504</v>
      </c>
      <c r="BN3884" s="136" t="s">
        <v>271</v>
      </c>
      <c r="BO3884" s="101"/>
      <c r="BR3884" s="109" t="str">
        <f t="shared" si="60"/>
        <v>SH-25-3873</v>
      </c>
      <c r="BS3884" s="109" t="s">
        <v>427</v>
      </c>
      <c r="BT3884" t="s">
        <v>92</v>
      </c>
      <c r="BU3884" t="s">
        <v>8230</v>
      </c>
    </row>
    <row r="3885" spans="1:73" hidden="1">
      <c r="A3885" s="103" t="s">
        <v>8231</v>
      </c>
      <c r="B3885" s="102">
        <v>45853</v>
      </c>
      <c r="C3885" s="104">
        <f>_xlfn.ISOWEEKNUM(Tabella2[[#This Row],[Date]])</f>
        <v>29</v>
      </c>
      <c r="D3885" s="104" t="s">
        <v>321</v>
      </c>
      <c r="E3885" s="104" t="s">
        <v>284</v>
      </c>
      <c r="F3885" s="104">
        <v>52</v>
      </c>
      <c r="G3885" s="104" t="s">
        <v>257</v>
      </c>
      <c r="H3885" s="105">
        <v>2</v>
      </c>
      <c r="I3885" s="104"/>
      <c r="J3885" s="104" t="s">
        <v>258</v>
      </c>
      <c r="K3885" s="104" t="s">
        <v>78</v>
      </c>
      <c r="L3885" s="104" t="s">
        <v>299</v>
      </c>
      <c r="M3885" s="104" t="s">
        <v>386</v>
      </c>
      <c r="N3885" s="104"/>
      <c r="O3885" s="108" t="str">
        <f>A3884</f>
        <v>16286</v>
      </c>
      <c r="P3885" s="111" t="s">
        <v>2209</v>
      </c>
      <c r="Q3885" s="153">
        <v>0.47916666666666669</v>
      </c>
      <c r="R3885" s="153">
        <v>0.52083333333333337</v>
      </c>
      <c r="S3885" s="153">
        <v>4.1666666666666657E-2</v>
      </c>
      <c r="T3885" s="153">
        <v>0.47916666666666669</v>
      </c>
      <c r="U3885" s="153">
        <v>0.52083333333333337</v>
      </c>
      <c r="V3885" s="153">
        <f>IF(ISBLANK(T3885),"",Tabella2[[#This Row],[ACT STOP]]-Tabella2[[#This Row],[ACT START]])</f>
        <v>4.1666666666666685E-2</v>
      </c>
      <c r="W3885" s="104" t="s">
        <v>92</v>
      </c>
      <c r="X3885" s="104" t="s">
        <v>91</v>
      </c>
      <c r="Y3885" s="110"/>
      <c r="Z3885" s="106"/>
      <c r="AA3885" s="104"/>
      <c r="AB3885" s="107"/>
      <c r="AC3885" s="72">
        <v>1</v>
      </c>
      <c r="AH3885" s="70"/>
      <c r="AI3885" s="70"/>
      <c r="AJ3885">
        <v>0</v>
      </c>
      <c r="AL3885" s="70"/>
      <c r="BM3885" s="135">
        <v>0.47916666666666669</v>
      </c>
      <c r="BN3885" s="136">
        <v>0.52083333333333337</v>
      </c>
      <c r="BO3885" s="101"/>
      <c r="BR3885" s="109" t="str">
        <f t="shared" si="60"/>
        <v>SH-25-3874</v>
      </c>
      <c r="BS3885" s="109" t="s">
        <v>368</v>
      </c>
      <c r="BT3885" t="s">
        <v>92</v>
      </c>
      <c r="BU3885" t="s">
        <v>8232</v>
      </c>
    </row>
    <row r="3886" spans="1:73" hidden="1">
      <c r="A3886" s="103" t="s">
        <v>8233</v>
      </c>
      <c r="B3886" s="102">
        <v>45853</v>
      </c>
      <c r="C3886" s="104">
        <f>_xlfn.ISOWEEKNUM(Tabella2[[#This Row],[Date]])</f>
        <v>29</v>
      </c>
      <c r="D3886" s="104" t="s">
        <v>255</v>
      </c>
      <c r="E3886" s="104" t="s">
        <v>256</v>
      </c>
      <c r="F3886" s="104">
        <v>40</v>
      </c>
      <c r="G3886" s="104" t="s">
        <v>257</v>
      </c>
      <c r="H3886" s="105">
        <v>14</v>
      </c>
      <c r="I3886" s="104" t="s">
        <v>258</v>
      </c>
      <c r="J3886" s="104"/>
      <c r="K3886" s="104" t="s">
        <v>83</v>
      </c>
      <c r="L3886" s="104" t="s">
        <v>259</v>
      </c>
      <c r="M3886" s="104" t="s">
        <v>276</v>
      </c>
      <c r="N3886" s="104"/>
      <c r="O3886" s="106"/>
      <c r="P3886" s="111" t="s">
        <v>462</v>
      </c>
      <c r="Q3886" s="153" t="s">
        <v>504</v>
      </c>
      <c r="R3886" s="153" t="s">
        <v>271</v>
      </c>
      <c r="S3886" s="153">
        <v>4.1666666666666657E-2</v>
      </c>
      <c r="T3886" s="153" t="s">
        <v>504</v>
      </c>
      <c r="U3886" s="153" t="s">
        <v>271</v>
      </c>
      <c r="V3886" s="153">
        <f>IF(ISBLANK(T3886),"",Tabella2[[#This Row],[ACT STOP]]-Tabella2[[#This Row],[ACT START]])</f>
        <v>4.1666666666666685E-2</v>
      </c>
      <c r="W3886" s="104" t="s">
        <v>92</v>
      </c>
      <c r="X3886" s="104" t="s">
        <v>91</v>
      </c>
      <c r="Y3886" s="110"/>
      <c r="Z3886" s="106"/>
      <c r="AA3886" s="104"/>
      <c r="AB3886" s="107"/>
      <c r="AC3886" s="72">
        <v>1</v>
      </c>
      <c r="AH3886" s="70"/>
      <c r="AI3886" s="70"/>
      <c r="AJ3886">
        <v>0</v>
      </c>
      <c r="AL3886" s="70"/>
      <c r="BM3886" s="135" t="s">
        <v>504</v>
      </c>
      <c r="BN3886" s="136" t="s">
        <v>271</v>
      </c>
      <c r="BO3886" s="101"/>
      <c r="BR3886" s="109" t="str">
        <f t="shared" si="60"/>
        <v>SH-25-3875</v>
      </c>
      <c r="BS3886" s="109" t="s">
        <v>372</v>
      </c>
      <c r="BT3886" t="s">
        <v>92</v>
      </c>
      <c r="BU3886" t="s">
        <v>8234</v>
      </c>
    </row>
    <row r="3887" spans="1:73" hidden="1">
      <c r="A3887" s="103" t="s">
        <v>8235</v>
      </c>
      <c r="B3887" s="102">
        <v>45853</v>
      </c>
      <c r="C3887" s="104">
        <f>_xlfn.ISOWEEKNUM(Tabella2[[#This Row],[Date]])</f>
        <v>29</v>
      </c>
      <c r="D3887" s="104" t="s">
        <v>763</v>
      </c>
      <c r="E3887" s="104" t="s">
        <v>256</v>
      </c>
      <c r="F3887" s="104">
        <v>66</v>
      </c>
      <c r="G3887" s="104" t="s">
        <v>257</v>
      </c>
      <c r="H3887" s="105">
        <v>1</v>
      </c>
      <c r="I3887" s="104"/>
      <c r="J3887" s="104" t="s">
        <v>258</v>
      </c>
      <c r="K3887" s="104" t="s">
        <v>80</v>
      </c>
      <c r="L3887" s="104" t="s">
        <v>259</v>
      </c>
      <c r="M3887" s="104" t="s">
        <v>276</v>
      </c>
      <c r="N3887" s="104"/>
      <c r="O3887" s="106"/>
      <c r="P3887" s="111" t="s">
        <v>462</v>
      </c>
      <c r="Q3887" s="153" t="s">
        <v>504</v>
      </c>
      <c r="R3887" s="153" t="s">
        <v>271</v>
      </c>
      <c r="S3887" s="153">
        <v>4.1666666666666657E-2</v>
      </c>
      <c r="T3887" s="153" t="s">
        <v>504</v>
      </c>
      <c r="U3887" s="153" t="s">
        <v>271</v>
      </c>
      <c r="V3887" s="153">
        <f>IF(ISBLANK(T3887),"",Tabella2[[#This Row],[ACT STOP]]-Tabella2[[#This Row],[ACT START]])</f>
        <v>4.1666666666666685E-2</v>
      </c>
      <c r="W3887" s="104" t="s">
        <v>92</v>
      </c>
      <c r="X3887" s="104" t="s">
        <v>91</v>
      </c>
      <c r="Y3887" s="110"/>
      <c r="Z3887" s="106"/>
      <c r="AA3887" s="104"/>
      <c r="AB3887" s="107"/>
      <c r="AC3887" s="72">
        <v>1</v>
      </c>
      <c r="AH3887" s="70"/>
      <c r="AI3887" s="70"/>
      <c r="AJ3887">
        <v>0</v>
      </c>
      <c r="AL3887" s="70"/>
      <c r="BM3887" s="135" t="s">
        <v>504</v>
      </c>
      <c r="BN3887" s="136" t="s">
        <v>271</v>
      </c>
      <c r="BO3887" s="101"/>
      <c r="BR3887" s="109" t="str">
        <f t="shared" si="60"/>
        <v>SH-25-3876</v>
      </c>
      <c r="BS3887" s="109" t="s">
        <v>332</v>
      </c>
      <c r="BT3887" t="s">
        <v>92</v>
      </c>
      <c r="BU3887" t="s">
        <v>8236</v>
      </c>
    </row>
    <row r="3888" spans="1:73" hidden="1">
      <c r="A3888" s="103" t="s">
        <v>8237</v>
      </c>
      <c r="B3888" s="102">
        <v>45853</v>
      </c>
      <c r="C3888" s="104">
        <f>_xlfn.ISOWEEKNUM(Tabella2[[#This Row],[Date]])</f>
        <v>29</v>
      </c>
      <c r="D3888" s="104" t="s">
        <v>409</v>
      </c>
      <c r="E3888" s="104" t="s">
        <v>284</v>
      </c>
      <c r="F3888" s="104">
        <v>42</v>
      </c>
      <c r="G3888" s="104" t="s">
        <v>257</v>
      </c>
      <c r="H3888" s="105">
        <v>9</v>
      </c>
      <c r="I3888" s="104"/>
      <c r="J3888" s="104" t="s">
        <v>258</v>
      </c>
      <c r="K3888" s="104" t="s">
        <v>79</v>
      </c>
      <c r="L3888" s="104" t="s">
        <v>299</v>
      </c>
      <c r="M3888" s="104" t="s">
        <v>386</v>
      </c>
      <c r="N3888" s="104"/>
      <c r="O3888" s="108" t="str">
        <f>A3889</f>
        <v>16291</v>
      </c>
      <c r="P3888" s="111" t="s">
        <v>3992</v>
      </c>
      <c r="Q3888" s="153" t="s">
        <v>549</v>
      </c>
      <c r="R3888" s="153" t="s">
        <v>550</v>
      </c>
      <c r="S3888" s="153">
        <v>4.1666666666666657E-2</v>
      </c>
      <c r="T3888" s="153" t="s">
        <v>549</v>
      </c>
      <c r="U3888" s="153" t="s">
        <v>550</v>
      </c>
      <c r="V3888" s="153">
        <f>IF(ISBLANK(T3888),"",Tabella2[[#This Row],[ACT STOP]]-Tabella2[[#This Row],[ACT START]])</f>
        <v>4.1666666666666741E-2</v>
      </c>
      <c r="W3888" s="104" t="s">
        <v>92</v>
      </c>
      <c r="X3888" s="104" t="s">
        <v>91</v>
      </c>
      <c r="Y3888" s="110"/>
      <c r="Z3888" s="106"/>
      <c r="AA3888" s="104"/>
      <c r="AB3888" s="107"/>
      <c r="AC3888" s="72">
        <v>1</v>
      </c>
      <c r="AH3888" s="70"/>
      <c r="AI3888" s="70"/>
      <c r="AJ3888">
        <v>0</v>
      </c>
      <c r="AL3888" s="70"/>
      <c r="BM3888" s="135" t="s">
        <v>549</v>
      </c>
      <c r="BN3888" s="136" t="s">
        <v>550</v>
      </c>
      <c r="BO3888" s="101"/>
      <c r="BR3888" s="109" t="str">
        <f t="shared" si="60"/>
        <v>SH-25-3877</v>
      </c>
      <c r="BS3888" s="109" t="s">
        <v>318</v>
      </c>
      <c r="BT3888" t="s">
        <v>92</v>
      </c>
      <c r="BU3888" t="s">
        <v>8238</v>
      </c>
    </row>
    <row r="3889" spans="1:73" hidden="1">
      <c r="A3889" s="103" t="s">
        <v>8239</v>
      </c>
      <c r="B3889" s="102">
        <v>45853</v>
      </c>
      <c r="C3889" s="104">
        <f>_xlfn.ISOWEEKNUM(Tabella2[[#This Row],[Date]])</f>
        <v>29</v>
      </c>
      <c r="D3889" s="104" t="s">
        <v>404</v>
      </c>
      <c r="E3889" s="104" t="s">
        <v>284</v>
      </c>
      <c r="F3889" s="104">
        <v>41</v>
      </c>
      <c r="G3889" s="104" t="s">
        <v>257</v>
      </c>
      <c r="H3889" s="105">
        <v>17</v>
      </c>
      <c r="I3889" s="104"/>
      <c r="J3889" s="104" t="s">
        <v>258</v>
      </c>
      <c r="K3889" s="104" t="s">
        <v>78</v>
      </c>
      <c r="L3889" s="104" t="s">
        <v>299</v>
      </c>
      <c r="M3889" s="104" t="s">
        <v>386</v>
      </c>
      <c r="N3889" s="104"/>
      <c r="O3889" s="108" t="str">
        <f>A3888</f>
        <v>16290</v>
      </c>
      <c r="P3889" s="111" t="s">
        <v>3992</v>
      </c>
      <c r="Q3889" s="153">
        <v>0.54166666666666663</v>
      </c>
      <c r="R3889" s="153">
        <v>0.58333333333333337</v>
      </c>
      <c r="S3889" s="153">
        <v>4.1666666666666657E-2</v>
      </c>
      <c r="T3889" s="153" t="s">
        <v>549</v>
      </c>
      <c r="U3889" s="153" t="s">
        <v>550</v>
      </c>
      <c r="V3889" s="153">
        <f>IF(ISBLANK(T3889),"",Tabella2[[#This Row],[ACT STOP]]-Tabella2[[#This Row],[ACT START]])</f>
        <v>4.1666666666666741E-2</v>
      </c>
      <c r="W3889" s="104" t="s">
        <v>92</v>
      </c>
      <c r="X3889" s="104" t="s">
        <v>91</v>
      </c>
      <c r="Y3889" s="110"/>
      <c r="Z3889" s="106"/>
      <c r="AA3889" s="104"/>
      <c r="AB3889" s="107"/>
      <c r="AC3889" s="72">
        <v>1</v>
      </c>
      <c r="AH3889" s="70"/>
      <c r="AI3889" s="70"/>
      <c r="AJ3889">
        <v>0</v>
      </c>
      <c r="AL3889" s="70"/>
      <c r="BM3889" s="135" t="s">
        <v>549</v>
      </c>
      <c r="BN3889" s="136" t="s">
        <v>550</v>
      </c>
      <c r="BO3889" s="101"/>
      <c r="BR3889" s="109" t="str">
        <f t="shared" si="60"/>
        <v>SH-25-3878</v>
      </c>
      <c r="BS3889" s="109" t="s">
        <v>393</v>
      </c>
      <c r="BT3889" t="s">
        <v>92</v>
      </c>
      <c r="BU3889" t="s">
        <v>8240</v>
      </c>
    </row>
    <row r="3890" spans="1:73" hidden="1">
      <c r="A3890" s="103" t="s">
        <v>8241</v>
      </c>
      <c r="B3890" s="102">
        <v>45853</v>
      </c>
      <c r="C3890" s="104">
        <f>_xlfn.ISOWEEKNUM(Tabella2[[#This Row],[Date]])</f>
        <v>29</v>
      </c>
      <c r="D3890" s="104" t="s">
        <v>860</v>
      </c>
      <c r="E3890" s="104" t="s">
        <v>284</v>
      </c>
      <c r="F3890" s="104">
        <v>80</v>
      </c>
      <c r="G3890" s="104" t="s">
        <v>284</v>
      </c>
      <c r="H3890" s="105">
        <v>22</v>
      </c>
      <c r="I3890" s="104"/>
      <c r="J3890" s="104" t="s">
        <v>258</v>
      </c>
      <c r="K3890" s="104" t="s">
        <v>83</v>
      </c>
      <c r="L3890" s="104" t="s">
        <v>259</v>
      </c>
      <c r="M3890" s="104" t="s">
        <v>276</v>
      </c>
      <c r="N3890" s="104"/>
      <c r="O3890" s="106"/>
      <c r="P3890" s="111" t="s">
        <v>462</v>
      </c>
      <c r="Q3890" s="153" t="s">
        <v>549</v>
      </c>
      <c r="R3890" s="153" t="s">
        <v>550</v>
      </c>
      <c r="S3890" s="153">
        <v>4.1666666666666657E-2</v>
      </c>
      <c r="T3890" s="153">
        <v>0.54166666666666663</v>
      </c>
      <c r="U3890" s="153">
        <v>0.57638888888888884</v>
      </c>
      <c r="V3890" s="153">
        <f>IF(ISBLANK(T3890),"",Tabella2[[#This Row],[ACT STOP]]-Tabella2[[#This Row],[ACT START]])</f>
        <v>3.472222222222221E-2</v>
      </c>
      <c r="W3890" s="104" t="s">
        <v>92</v>
      </c>
      <c r="X3890" s="104" t="s">
        <v>91</v>
      </c>
      <c r="Y3890" s="110"/>
      <c r="Z3890" s="106"/>
      <c r="AA3890" s="104"/>
      <c r="AB3890" s="107"/>
      <c r="AC3890" s="72">
        <v>1</v>
      </c>
      <c r="AH3890" s="70"/>
      <c r="AI3890" s="70"/>
      <c r="AJ3890">
        <v>0</v>
      </c>
      <c r="AL3890" s="70"/>
      <c r="BM3890" s="135">
        <v>0.54166666666666663</v>
      </c>
      <c r="BN3890" s="136">
        <v>0.57638888888888884</v>
      </c>
      <c r="BO3890" s="101"/>
      <c r="BR3890" s="109" t="str">
        <f t="shared" si="60"/>
        <v>SH-25-3879</v>
      </c>
      <c r="BS3890" s="109" t="s">
        <v>295</v>
      </c>
      <c r="BT3890" t="s">
        <v>92</v>
      </c>
      <c r="BU3890" t="s">
        <v>8242</v>
      </c>
    </row>
    <row r="3891" spans="1:73" hidden="1">
      <c r="A3891" s="103" t="s">
        <v>8243</v>
      </c>
      <c r="B3891" s="102">
        <v>45853</v>
      </c>
      <c r="C3891" s="104">
        <f>_xlfn.ISOWEEKNUM(Tabella2[[#This Row],[Date]])</f>
        <v>29</v>
      </c>
      <c r="D3891" s="104" t="s">
        <v>817</v>
      </c>
      <c r="E3891" s="104" t="s">
        <v>284</v>
      </c>
      <c r="F3891" s="104">
        <v>73</v>
      </c>
      <c r="G3891" s="104" t="s">
        <v>284</v>
      </c>
      <c r="H3891" s="105">
        <v>23</v>
      </c>
      <c r="I3891" s="104"/>
      <c r="J3891" s="104" t="s">
        <v>258</v>
      </c>
      <c r="K3891" s="104" t="s">
        <v>80</v>
      </c>
      <c r="L3891" s="104" t="s">
        <v>259</v>
      </c>
      <c r="M3891" s="104" t="s">
        <v>276</v>
      </c>
      <c r="N3891" s="104"/>
      <c r="O3891" s="106"/>
      <c r="P3891" s="111" t="s">
        <v>467</v>
      </c>
      <c r="Q3891" s="153" t="s">
        <v>549</v>
      </c>
      <c r="R3891" s="153" t="s">
        <v>550</v>
      </c>
      <c r="S3891" s="153">
        <v>4.1666666666666657E-2</v>
      </c>
      <c r="T3891" s="153">
        <v>0.54166666666666663</v>
      </c>
      <c r="U3891" s="153">
        <v>0.57638888888888884</v>
      </c>
      <c r="V3891" s="153">
        <f>IF(ISBLANK(T3891),"",Tabella2[[#This Row],[ACT STOP]]-Tabella2[[#This Row],[ACT START]])</f>
        <v>3.472222222222221E-2</v>
      </c>
      <c r="W3891" s="104" t="s">
        <v>92</v>
      </c>
      <c r="X3891" s="104" t="s">
        <v>91</v>
      </c>
      <c r="Y3891" s="110"/>
      <c r="Z3891" s="106"/>
      <c r="AA3891" s="104"/>
      <c r="AB3891" s="107"/>
      <c r="AC3891" s="72">
        <v>1</v>
      </c>
      <c r="AH3891" s="70"/>
      <c r="AI3891" s="70"/>
      <c r="AJ3891">
        <v>0</v>
      </c>
      <c r="AL3891" s="70"/>
      <c r="BM3891" s="135">
        <v>0.54166666666666663</v>
      </c>
      <c r="BN3891" s="136">
        <v>0.57638888888888884</v>
      </c>
      <c r="BO3891" s="101"/>
      <c r="BR3891" s="109" t="str">
        <f t="shared" si="60"/>
        <v>SH-25-3880</v>
      </c>
      <c r="BS3891" s="109" t="s">
        <v>358</v>
      </c>
      <c r="BT3891" t="s">
        <v>92</v>
      </c>
      <c r="BU3891" t="s">
        <v>8244</v>
      </c>
    </row>
    <row r="3892" spans="1:73" hidden="1">
      <c r="A3892" s="103" t="s">
        <v>8245</v>
      </c>
      <c r="B3892" s="102">
        <v>45853</v>
      </c>
      <c r="C3892" s="104">
        <f>_xlfn.ISOWEEKNUM(Tabella2[[#This Row],[Date]])</f>
        <v>29</v>
      </c>
      <c r="D3892" s="104" t="s">
        <v>763</v>
      </c>
      <c r="E3892" s="104" t="s">
        <v>256</v>
      </c>
      <c r="F3892" s="104">
        <v>68</v>
      </c>
      <c r="G3892" s="104" t="s">
        <v>257</v>
      </c>
      <c r="H3892" s="105">
        <v>20</v>
      </c>
      <c r="I3892" s="104"/>
      <c r="J3892" s="104" t="s">
        <v>258</v>
      </c>
      <c r="K3892" s="104" t="s">
        <v>81</v>
      </c>
      <c r="L3892" s="104" t="s">
        <v>259</v>
      </c>
      <c r="M3892" s="104" t="s">
        <v>276</v>
      </c>
      <c r="N3892" s="104"/>
      <c r="O3892" s="106"/>
      <c r="P3892" s="111" t="s">
        <v>8246</v>
      </c>
      <c r="Q3892" s="153" t="s">
        <v>549</v>
      </c>
      <c r="R3892" s="153" t="s">
        <v>550</v>
      </c>
      <c r="S3892" s="153">
        <v>4.1666666666666657E-2</v>
      </c>
      <c r="T3892" s="153"/>
      <c r="U3892" s="153"/>
      <c r="V3892" s="153" t="str">
        <f>IF(ISBLANK(T3892),"",Tabella2[[#This Row],[ACT STOP]]-Tabella2[[#This Row],[ACT START]])</f>
        <v/>
      </c>
      <c r="W3892" s="104" t="s">
        <v>116</v>
      </c>
      <c r="X3892" s="104" t="s">
        <v>119</v>
      </c>
      <c r="Y3892" s="110"/>
      <c r="Z3892" s="106"/>
      <c r="AA3892" s="104"/>
      <c r="AB3892" s="107"/>
      <c r="AC3892" s="72">
        <v>0</v>
      </c>
      <c r="AH3892" s="70"/>
      <c r="AI3892" s="70"/>
      <c r="AJ3892">
        <v>0</v>
      </c>
      <c r="AL3892" s="70"/>
      <c r="BL3892" t="s">
        <v>8247</v>
      </c>
      <c r="BM3892" s="135">
        <v>0</v>
      </c>
      <c r="BN3892" s="136">
        <v>0</v>
      </c>
      <c r="BO3892" s="101"/>
      <c r="BR3892" s="109" t="str">
        <f t="shared" si="60"/>
        <v>SH-25-3881</v>
      </c>
      <c r="BS3892" s="109" t="s">
        <v>1220</v>
      </c>
      <c r="BT3892" t="s">
        <v>116</v>
      </c>
      <c r="BU3892" t="s">
        <v>8248</v>
      </c>
    </row>
    <row r="3893" spans="1:73" hidden="1">
      <c r="A3893" s="103" t="s">
        <v>8249</v>
      </c>
      <c r="B3893" s="102">
        <v>45853</v>
      </c>
      <c r="C3893" s="104">
        <f>_xlfn.ISOWEEKNUM(Tabella2[[#This Row],[Date]])</f>
        <v>29</v>
      </c>
      <c r="D3893" s="104" t="s">
        <v>763</v>
      </c>
      <c r="E3893" s="104" t="s">
        <v>256</v>
      </c>
      <c r="F3893" s="104">
        <v>68</v>
      </c>
      <c r="G3893" s="104" t="s">
        <v>257</v>
      </c>
      <c r="H3893" s="105">
        <v>20</v>
      </c>
      <c r="I3893" s="104"/>
      <c r="J3893" s="104" t="s">
        <v>258</v>
      </c>
      <c r="K3893" s="104" t="s">
        <v>77</v>
      </c>
      <c r="L3893" s="104" t="s">
        <v>259</v>
      </c>
      <c r="M3893" s="104" t="s">
        <v>276</v>
      </c>
      <c r="N3893" s="104"/>
      <c r="O3893" s="106"/>
      <c r="P3893" s="111" t="s">
        <v>8246</v>
      </c>
      <c r="Q3893" s="153" t="s">
        <v>549</v>
      </c>
      <c r="R3893" s="153" t="s">
        <v>550</v>
      </c>
      <c r="S3893" s="153">
        <v>4.1666666666666657E-2</v>
      </c>
      <c r="T3893" s="153" t="s">
        <v>549</v>
      </c>
      <c r="U3893" s="153" t="s">
        <v>550</v>
      </c>
      <c r="V3893" s="153">
        <f>IF(ISBLANK(T3893),"",Tabella2[[#This Row],[ACT STOP]]-Tabella2[[#This Row],[ACT START]])</f>
        <v>4.1666666666666741E-2</v>
      </c>
      <c r="W3893" s="104" t="s">
        <v>92</v>
      </c>
      <c r="X3893" s="104" t="s">
        <v>91</v>
      </c>
      <c r="Y3893" s="110"/>
      <c r="Z3893" s="106"/>
      <c r="AA3893" s="104"/>
      <c r="AB3893" s="107"/>
      <c r="AC3893" s="72">
        <v>1</v>
      </c>
      <c r="AH3893" s="70"/>
      <c r="AI3893" s="70"/>
      <c r="AJ3893">
        <v>0</v>
      </c>
      <c r="AL3893" s="70"/>
      <c r="BL3893" t="s">
        <v>8250</v>
      </c>
      <c r="BM3893" s="135" t="s">
        <v>549</v>
      </c>
      <c r="BN3893" s="136" t="s">
        <v>550</v>
      </c>
      <c r="BO3893" s="101"/>
      <c r="BR3893" s="109" t="str">
        <f t="shared" si="60"/>
        <v>SH-25-3882</v>
      </c>
      <c r="BS3893" s="109" t="s">
        <v>1220</v>
      </c>
      <c r="BT3893" t="s">
        <v>92</v>
      </c>
      <c r="BU3893" t="s">
        <v>8248</v>
      </c>
    </row>
    <row r="3894" spans="1:73" hidden="1">
      <c r="A3894" s="103" t="s">
        <v>8251</v>
      </c>
      <c r="B3894" s="102">
        <v>45854</v>
      </c>
      <c r="C3894" s="104">
        <f>_xlfn.ISOWEEKNUM(Tabella2[[#This Row],[Date]])</f>
        <v>29</v>
      </c>
      <c r="D3894" s="104" t="s">
        <v>763</v>
      </c>
      <c r="E3894" s="104" t="s">
        <v>256</v>
      </c>
      <c r="F3894" s="104">
        <v>63</v>
      </c>
      <c r="G3894" s="104" t="s">
        <v>257</v>
      </c>
      <c r="H3894" s="105">
        <v>17</v>
      </c>
      <c r="I3894" s="104"/>
      <c r="J3894" s="104" t="s">
        <v>258</v>
      </c>
      <c r="K3894" s="104" t="s">
        <v>79</v>
      </c>
      <c r="L3894" s="104" t="s">
        <v>259</v>
      </c>
      <c r="M3894" s="104" t="s">
        <v>276</v>
      </c>
      <c r="N3894" s="104"/>
      <c r="O3894" s="106"/>
      <c r="P3894" s="111" t="s">
        <v>462</v>
      </c>
      <c r="Q3894" s="153" t="s">
        <v>7801</v>
      </c>
      <c r="R3894" s="153" t="s">
        <v>7802</v>
      </c>
      <c r="S3894" s="153">
        <v>4.1666666666666657E-2</v>
      </c>
      <c r="T3894" s="153" t="s">
        <v>7801</v>
      </c>
      <c r="U3894" s="153" t="s">
        <v>7802</v>
      </c>
      <c r="V3894" s="153">
        <f>IF(ISBLANK(T3894),"",Tabella2[[#This Row],[ACT STOP]]-Tabella2[[#This Row],[ACT START]])</f>
        <v>4.1666666666666657E-2</v>
      </c>
      <c r="W3894" s="104" t="s">
        <v>92</v>
      </c>
      <c r="X3894" s="104" t="s">
        <v>91</v>
      </c>
      <c r="Y3894" s="110"/>
      <c r="Z3894" s="106"/>
      <c r="AA3894" s="104"/>
      <c r="AB3894" s="107"/>
      <c r="AC3894" s="72">
        <v>1</v>
      </c>
      <c r="AH3894" s="70"/>
      <c r="AI3894" s="70"/>
      <c r="AJ3894">
        <v>0</v>
      </c>
      <c r="AL3894" s="70"/>
      <c r="BM3894" s="135" t="s">
        <v>7801</v>
      </c>
      <c r="BN3894" s="136" t="s">
        <v>7802</v>
      </c>
      <c r="BO3894" s="101"/>
      <c r="BR3894" s="109" t="str">
        <f t="shared" si="60"/>
        <v>SH-25-3883</v>
      </c>
      <c r="BS3894" s="109" t="s">
        <v>393</v>
      </c>
      <c r="BT3894" t="s">
        <v>92</v>
      </c>
      <c r="BU3894" t="s">
        <v>8252</v>
      </c>
    </row>
    <row r="3895" spans="1:73" hidden="1">
      <c r="A3895" s="103" t="s">
        <v>8253</v>
      </c>
      <c r="B3895" s="102">
        <v>45854</v>
      </c>
      <c r="C3895" s="104">
        <f>_xlfn.ISOWEEKNUM(Tabella2[[#This Row],[Date]])</f>
        <v>29</v>
      </c>
      <c r="D3895" s="104" t="s">
        <v>751</v>
      </c>
      <c r="E3895" s="104" t="s">
        <v>256</v>
      </c>
      <c r="F3895" s="104">
        <v>76</v>
      </c>
      <c r="G3895" s="104" t="s">
        <v>284</v>
      </c>
      <c r="H3895" s="105">
        <v>9</v>
      </c>
      <c r="I3895" s="104" t="s">
        <v>258</v>
      </c>
      <c r="J3895" s="104"/>
      <c r="K3895" s="104" t="s">
        <v>78</v>
      </c>
      <c r="L3895" s="104" t="s">
        <v>259</v>
      </c>
      <c r="M3895" s="104" t="s">
        <v>276</v>
      </c>
      <c r="N3895" s="104"/>
      <c r="O3895" s="106"/>
      <c r="P3895" s="111" t="s">
        <v>8090</v>
      </c>
      <c r="Q3895" s="153" t="s">
        <v>7801</v>
      </c>
      <c r="R3895" s="153" t="s">
        <v>7802</v>
      </c>
      <c r="S3895" s="153">
        <v>4.1666666666666657E-2</v>
      </c>
      <c r="T3895" s="153" t="s">
        <v>7801</v>
      </c>
      <c r="U3895" s="153" t="s">
        <v>7802</v>
      </c>
      <c r="V3895" s="153">
        <f>IF(ISBLANK(T3895),"",Tabella2[[#This Row],[ACT STOP]]-Tabella2[[#This Row],[ACT START]])</f>
        <v>4.1666666666666657E-2</v>
      </c>
      <c r="W3895" s="104" t="s">
        <v>92</v>
      </c>
      <c r="X3895" s="104" t="s">
        <v>91</v>
      </c>
      <c r="Y3895" s="110"/>
      <c r="Z3895" s="106"/>
      <c r="AA3895" s="104"/>
      <c r="AB3895" s="107"/>
      <c r="AC3895" s="72">
        <v>1</v>
      </c>
      <c r="AH3895" s="70"/>
      <c r="AI3895" s="70"/>
      <c r="AJ3895">
        <v>0</v>
      </c>
      <c r="AL3895" s="70"/>
      <c r="BM3895" s="135" t="s">
        <v>7801</v>
      </c>
      <c r="BN3895" s="136" t="s">
        <v>7802</v>
      </c>
      <c r="BO3895" s="101"/>
      <c r="BR3895" s="109" t="str">
        <f t="shared" si="60"/>
        <v>SH-25-3884</v>
      </c>
      <c r="BS3895" s="109" t="s">
        <v>339</v>
      </c>
      <c r="BT3895" t="s">
        <v>92</v>
      </c>
      <c r="BU3895" t="s">
        <v>8254</v>
      </c>
    </row>
    <row r="3896" spans="1:73" hidden="1">
      <c r="A3896" s="103" t="s">
        <v>8255</v>
      </c>
      <c r="B3896" s="102">
        <v>45854</v>
      </c>
      <c r="C3896" s="104">
        <f>_xlfn.ISOWEEKNUM(Tabella2[[#This Row],[Date]])</f>
        <v>29</v>
      </c>
      <c r="D3896" s="104" t="s">
        <v>6396</v>
      </c>
      <c r="E3896" s="104" t="s">
        <v>256</v>
      </c>
      <c r="F3896" s="104">
        <v>72</v>
      </c>
      <c r="G3896" s="104" t="s">
        <v>257</v>
      </c>
      <c r="H3896" s="105">
        <v>13</v>
      </c>
      <c r="I3896" s="104"/>
      <c r="J3896" s="104" t="s">
        <v>258</v>
      </c>
      <c r="K3896" s="104" t="s">
        <v>83</v>
      </c>
      <c r="L3896" s="104" t="s">
        <v>259</v>
      </c>
      <c r="M3896" s="104" t="s">
        <v>276</v>
      </c>
      <c r="N3896" s="104"/>
      <c r="O3896" s="106"/>
      <c r="P3896" s="111" t="s">
        <v>752</v>
      </c>
      <c r="Q3896" s="153" t="s">
        <v>7801</v>
      </c>
      <c r="R3896" s="153" t="s">
        <v>7802</v>
      </c>
      <c r="S3896" s="153">
        <v>4.1666666666666657E-2</v>
      </c>
      <c r="T3896" s="153" t="s">
        <v>7801</v>
      </c>
      <c r="U3896" s="153" t="s">
        <v>7802</v>
      </c>
      <c r="V3896" s="153">
        <f>IF(ISBLANK(T3896),"",Tabella2[[#This Row],[ACT STOP]]-Tabella2[[#This Row],[ACT START]])</f>
        <v>4.1666666666666657E-2</v>
      </c>
      <c r="W3896" s="104" t="s">
        <v>92</v>
      </c>
      <c r="X3896" s="104" t="s">
        <v>91</v>
      </c>
      <c r="Y3896" s="110"/>
      <c r="Z3896" s="106"/>
      <c r="AA3896" s="104"/>
      <c r="AB3896" s="107"/>
      <c r="AC3896" s="72">
        <v>1</v>
      </c>
      <c r="AH3896" s="70"/>
      <c r="AI3896" s="70"/>
      <c r="AJ3896">
        <v>0</v>
      </c>
      <c r="AL3896" s="70"/>
      <c r="BM3896" s="135" t="s">
        <v>7801</v>
      </c>
      <c r="BN3896" s="136" t="s">
        <v>7802</v>
      </c>
      <c r="BO3896" s="101"/>
      <c r="BR3896" s="109" t="str">
        <f t="shared" si="60"/>
        <v>SH-25-3885</v>
      </c>
      <c r="BS3896" s="109" t="s">
        <v>427</v>
      </c>
      <c r="BT3896" t="s">
        <v>92</v>
      </c>
      <c r="BU3896" t="s">
        <v>8256</v>
      </c>
    </row>
    <row r="3897" spans="1:73" hidden="1">
      <c r="A3897" s="103" t="s">
        <v>8257</v>
      </c>
      <c r="B3897" s="102">
        <v>45854</v>
      </c>
      <c r="C3897" s="104">
        <f>_xlfn.ISOWEEKNUM(Tabella2[[#This Row],[Date]])</f>
        <v>29</v>
      </c>
      <c r="D3897" s="104" t="s">
        <v>6396</v>
      </c>
      <c r="E3897" s="104" t="s">
        <v>256</v>
      </c>
      <c r="F3897" s="104">
        <v>74</v>
      </c>
      <c r="G3897" s="104" t="s">
        <v>257</v>
      </c>
      <c r="H3897" s="105">
        <v>2</v>
      </c>
      <c r="I3897" s="104"/>
      <c r="J3897" s="104" t="s">
        <v>258</v>
      </c>
      <c r="K3897" s="104" t="s">
        <v>80</v>
      </c>
      <c r="L3897" s="104" t="s">
        <v>259</v>
      </c>
      <c r="M3897" s="104" t="s">
        <v>276</v>
      </c>
      <c r="N3897" s="104"/>
      <c r="O3897" s="106"/>
      <c r="P3897" s="111" t="s">
        <v>6605</v>
      </c>
      <c r="Q3897" s="153" t="s">
        <v>7801</v>
      </c>
      <c r="R3897" s="153" t="s">
        <v>7802</v>
      </c>
      <c r="S3897" s="153">
        <v>4.1666666666666657E-2</v>
      </c>
      <c r="T3897" s="153" t="s">
        <v>7801</v>
      </c>
      <c r="U3897" s="153" t="s">
        <v>7802</v>
      </c>
      <c r="V3897" s="153">
        <f>IF(ISBLANK(T3897),"",Tabella2[[#This Row],[ACT STOP]]-Tabella2[[#This Row],[ACT START]])</f>
        <v>4.1666666666666657E-2</v>
      </c>
      <c r="W3897" s="104" t="s">
        <v>92</v>
      </c>
      <c r="X3897" s="104" t="s">
        <v>91</v>
      </c>
      <c r="Y3897" s="110"/>
      <c r="Z3897" s="106"/>
      <c r="AA3897" s="104"/>
      <c r="AB3897" s="107"/>
      <c r="AC3897" s="72">
        <v>1</v>
      </c>
      <c r="AH3897" s="70"/>
      <c r="AI3897" s="70"/>
      <c r="AJ3897">
        <v>0</v>
      </c>
      <c r="AL3897" s="70"/>
      <c r="BM3897" s="135" t="s">
        <v>7801</v>
      </c>
      <c r="BN3897" s="136" t="s">
        <v>7802</v>
      </c>
      <c r="BO3897" s="101"/>
      <c r="BR3897" s="109" t="str">
        <f t="shared" si="60"/>
        <v>SH-25-3886</v>
      </c>
      <c r="BS3897" s="109" t="s">
        <v>368</v>
      </c>
      <c r="BT3897" t="s">
        <v>92</v>
      </c>
      <c r="BU3897" t="s">
        <v>8258</v>
      </c>
    </row>
    <row r="3898" spans="1:73" hidden="1">
      <c r="A3898" s="103" t="s">
        <v>8259</v>
      </c>
      <c r="B3898" s="102">
        <v>45854</v>
      </c>
      <c r="C3898" s="104">
        <f>_xlfn.ISOWEEKNUM(Tabella2[[#This Row],[Date]])</f>
        <v>29</v>
      </c>
      <c r="D3898" s="104" t="s">
        <v>6396</v>
      </c>
      <c r="E3898" s="104" t="s">
        <v>256</v>
      </c>
      <c r="F3898" s="104">
        <v>75</v>
      </c>
      <c r="G3898" s="104" t="s">
        <v>257</v>
      </c>
      <c r="H3898" s="105">
        <v>1</v>
      </c>
      <c r="I3898" s="104"/>
      <c r="J3898" s="104" t="s">
        <v>258</v>
      </c>
      <c r="K3898" s="104" t="s">
        <v>81</v>
      </c>
      <c r="L3898" s="104" t="s">
        <v>259</v>
      </c>
      <c r="M3898" s="104" t="s">
        <v>276</v>
      </c>
      <c r="N3898" s="104"/>
      <c r="O3898" s="106"/>
      <c r="P3898" s="111" t="s">
        <v>6605</v>
      </c>
      <c r="Q3898" s="153" t="s">
        <v>7801</v>
      </c>
      <c r="R3898" s="153" t="s">
        <v>7802</v>
      </c>
      <c r="S3898" s="153">
        <v>4.1666666666666657E-2</v>
      </c>
      <c r="T3898" s="153" t="s">
        <v>7801</v>
      </c>
      <c r="U3898" s="153" t="s">
        <v>7802</v>
      </c>
      <c r="V3898" s="153">
        <f>IF(ISBLANK(T3898),"",Tabella2[[#This Row],[ACT STOP]]-Tabella2[[#This Row],[ACT START]])</f>
        <v>4.1666666666666657E-2</v>
      </c>
      <c r="W3898" s="104" t="s">
        <v>92</v>
      </c>
      <c r="X3898" s="104" t="s">
        <v>91</v>
      </c>
      <c r="Y3898" s="110"/>
      <c r="Z3898" s="106"/>
      <c r="AA3898" s="104"/>
      <c r="AB3898" s="107"/>
      <c r="AC3898" s="72">
        <v>1</v>
      </c>
      <c r="AH3898" s="70"/>
      <c r="AI3898" s="70"/>
      <c r="AJ3898">
        <v>0</v>
      </c>
      <c r="AL3898" s="70"/>
      <c r="BM3898" s="135" t="s">
        <v>7801</v>
      </c>
      <c r="BN3898" s="136" t="s">
        <v>7802</v>
      </c>
      <c r="BO3898" s="101"/>
      <c r="BR3898" s="109" t="str">
        <f t="shared" si="60"/>
        <v>SH-25-3887</v>
      </c>
      <c r="BS3898" s="109" t="s">
        <v>332</v>
      </c>
      <c r="BT3898" t="s">
        <v>92</v>
      </c>
      <c r="BU3898" t="s">
        <v>8260</v>
      </c>
    </row>
    <row r="3899" spans="1:73" hidden="1">
      <c r="A3899" s="103" t="s">
        <v>8261</v>
      </c>
      <c r="B3899" s="102">
        <v>45854</v>
      </c>
      <c r="C3899" s="104">
        <f>_xlfn.ISOWEEKNUM(Tabella2[[#This Row],[Date]])</f>
        <v>29</v>
      </c>
      <c r="D3899" s="104" t="s">
        <v>523</v>
      </c>
      <c r="E3899" s="104" t="s">
        <v>284</v>
      </c>
      <c r="F3899" s="104">
        <v>62</v>
      </c>
      <c r="G3899" s="104" t="s">
        <v>257</v>
      </c>
      <c r="H3899" s="105">
        <v>3</v>
      </c>
      <c r="I3899" s="104"/>
      <c r="J3899" s="104" t="s">
        <v>258</v>
      </c>
      <c r="K3899" s="104" t="s">
        <v>79</v>
      </c>
      <c r="L3899" s="104" t="s">
        <v>299</v>
      </c>
      <c r="M3899" s="104" t="s">
        <v>913</v>
      </c>
      <c r="N3899" s="104"/>
      <c r="O3899" s="108" t="str">
        <f>A3900</f>
        <v>16302</v>
      </c>
      <c r="P3899" s="111" t="s">
        <v>2422</v>
      </c>
      <c r="Q3899" s="153" t="s">
        <v>285</v>
      </c>
      <c r="R3899" s="153" t="s">
        <v>286</v>
      </c>
      <c r="S3899" s="153">
        <v>4.1666666666666657E-2</v>
      </c>
      <c r="T3899" s="153">
        <v>0.2986111111111111</v>
      </c>
      <c r="U3899" s="153">
        <v>0.34027777777777779</v>
      </c>
      <c r="V3899" s="153">
        <f>IF(ISBLANK(T3899),"",Tabella2[[#This Row],[ACT STOP]]-Tabella2[[#This Row],[ACT START]])</f>
        <v>4.1666666666666685E-2</v>
      </c>
      <c r="W3899" s="104" t="s">
        <v>92</v>
      </c>
      <c r="X3899" s="104" t="s">
        <v>91</v>
      </c>
      <c r="Y3899" s="110"/>
      <c r="Z3899" s="106"/>
      <c r="AA3899" s="104"/>
      <c r="AB3899" s="107"/>
      <c r="AC3899" s="72">
        <v>1</v>
      </c>
      <c r="AH3899" s="70"/>
      <c r="AI3899" s="70"/>
      <c r="AJ3899">
        <v>0</v>
      </c>
      <c r="AL3899" s="70"/>
      <c r="BM3899" s="135">
        <v>0.2986111111111111</v>
      </c>
      <c r="BN3899" s="136">
        <v>0.34027777777777779</v>
      </c>
      <c r="BO3899" s="101"/>
      <c r="BR3899" s="109" t="str">
        <f t="shared" si="60"/>
        <v>SH-25-3888</v>
      </c>
      <c r="BS3899" s="109" t="s">
        <v>757</v>
      </c>
      <c r="BT3899" t="s">
        <v>92</v>
      </c>
      <c r="BU3899" t="s">
        <v>8262</v>
      </c>
    </row>
    <row r="3900" spans="1:73" hidden="1">
      <c r="A3900" s="103" t="s">
        <v>8263</v>
      </c>
      <c r="B3900" s="102">
        <v>45854</v>
      </c>
      <c r="C3900" s="104">
        <f>_xlfn.ISOWEEKNUM(Tabella2[[#This Row],[Date]])</f>
        <v>29</v>
      </c>
      <c r="D3900" s="104" t="s">
        <v>523</v>
      </c>
      <c r="E3900" s="104" t="s">
        <v>284</v>
      </c>
      <c r="F3900" s="104">
        <v>63</v>
      </c>
      <c r="G3900" s="104" t="s">
        <v>284</v>
      </c>
      <c r="H3900" s="105">
        <v>23</v>
      </c>
      <c r="I3900" s="104"/>
      <c r="J3900" s="104" t="s">
        <v>258</v>
      </c>
      <c r="K3900" s="104" t="s">
        <v>78</v>
      </c>
      <c r="L3900" s="104" t="s">
        <v>299</v>
      </c>
      <c r="M3900" s="104" t="s">
        <v>913</v>
      </c>
      <c r="N3900" s="104"/>
      <c r="O3900" s="108" t="str">
        <f>A3899</f>
        <v>16301</v>
      </c>
      <c r="P3900" s="111" t="s">
        <v>2422</v>
      </c>
      <c r="Q3900" s="153">
        <v>0.29166666666666669</v>
      </c>
      <c r="R3900" s="153">
        <v>0.33333333333333331</v>
      </c>
      <c r="S3900" s="153">
        <v>4.1666666666666657E-2</v>
      </c>
      <c r="T3900" s="153">
        <v>0.2986111111111111</v>
      </c>
      <c r="U3900" s="153">
        <v>0.34027777777777779</v>
      </c>
      <c r="V3900" s="153">
        <f>IF(ISBLANK(T3900),"",Tabella2[[#This Row],[ACT STOP]]-Tabella2[[#This Row],[ACT START]])</f>
        <v>4.1666666666666685E-2</v>
      </c>
      <c r="W3900" s="104" t="s">
        <v>92</v>
      </c>
      <c r="X3900" s="104" t="s">
        <v>91</v>
      </c>
      <c r="Y3900" s="110"/>
      <c r="Z3900" s="106"/>
      <c r="AA3900" s="104"/>
      <c r="AB3900" s="107"/>
      <c r="AC3900" s="72">
        <v>1</v>
      </c>
      <c r="AH3900" s="70"/>
      <c r="AI3900" s="70"/>
      <c r="AJ3900">
        <v>0</v>
      </c>
      <c r="AL3900" s="70"/>
      <c r="BM3900" s="135">
        <v>0.2986111111111111</v>
      </c>
      <c r="BN3900" s="136">
        <v>0.34027777777777779</v>
      </c>
      <c r="BO3900" s="101"/>
      <c r="BR3900" s="109" t="str">
        <f t="shared" si="60"/>
        <v>SH-25-3889</v>
      </c>
      <c r="BS3900" s="109" t="s">
        <v>358</v>
      </c>
      <c r="BT3900" t="s">
        <v>92</v>
      </c>
      <c r="BU3900" t="s">
        <v>8264</v>
      </c>
    </row>
    <row r="3901" spans="1:73" hidden="1">
      <c r="A3901" s="103" t="s">
        <v>8265</v>
      </c>
      <c r="B3901" s="102">
        <v>45854</v>
      </c>
      <c r="C3901" s="104">
        <f>_xlfn.ISOWEEKNUM(Tabella2[[#This Row],[Date]])</f>
        <v>29</v>
      </c>
      <c r="D3901" s="104" t="s">
        <v>860</v>
      </c>
      <c r="E3901" s="104" t="s">
        <v>284</v>
      </c>
      <c r="F3901" s="104">
        <v>81</v>
      </c>
      <c r="G3901" s="104" t="s">
        <v>257</v>
      </c>
      <c r="H3901" s="105">
        <v>9</v>
      </c>
      <c r="I3901" s="104"/>
      <c r="J3901" s="104" t="s">
        <v>258</v>
      </c>
      <c r="K3901" s="104" t="s">
        <v>83</v>
      </c>
      <c r="L3901" s="104" t="s">
        <v>259</v>
      </c>
      <c r="M3901" s="104" t="s">
        <v>276</v>
      </c>
      <c r="N3901" s="104"/>
      <c r="O3901" s="106"/>
      <c r="P3901" s="111" t="s">
        <v>462</v>
      </c>
      <c r="Q3901" s="153" t="s">
        <v>285</v>
      </c>
      <c r="R3901" s="153" t="s">
        <v>286</v>
      </c>
      <c r="S3901" s="153">
        <v>4.1666666666666657E-2</v>
      </c>
      <c r="T3901" s="153" t="s">
        <v>285</v>
      </c>
      <c r="U3901" s="153" t="s">
        <v>286</v>
      </c>
      <c r="V3901" s="153">
        <f>IF(ISBLANK(T3901),"",Tabella2[[#This Row],[ACT STOP]]-Tabella2[[#This Row],[ACT START]])</f>
        <v>4.166666666666663E-2</v>
      </c>
      <c r="W3901" s="104" t="s">
        <v>92</v>
      </c>
      <c r="X3901" s="104" t="s">
        <v>91</v>
      </c>
      <c r="Y3901" s="110"/>
      <c r="Z3901" s="106"/>
      <c r="AA3901" s="104"/>
      <c r="AB3901" s="107"/>
      <c r="AC3901" s="72">
        <v>1</v>
      </c>
      <c r="AH3901" s="70"/>
      <c r="AI3901" s="70"/>
      <c r="AJ3901">
        <v>0</v>
      </c>
      <c r="AL3901" s="70"/>
      <c r="BM3901" s="135" t="s">
        <v>285</v>
      </c>
      <c r="BN3901" s="136" t="s">
        <v>286</v>
      </c>
      <c r="BO3901" s="101"/>
      <c r="BR3901" s="109" t="str">
        <f t="shared" si="60"/>
        <v>SH-25-3890</v>
      </c>
      <c r="BS3901" s="109" t="s">
        <v>318</v>
      </c>
      <c r="BT3901" t="s">
        <v>92</v>
      </c>
      <c r="BU3901" t="s">
        <v>8266</v>
      </c>
    </row>
    <row r="3902" spans="1:73" hidden="1">
      <c r="A3902" s="103" t="s">
        <v>8267</v>
      </c>
      <c r="B3902" s="102">
        <v>45854</v>
      </c>
      <c r="C3902" s="104">
        <f>_xlfn.ISOWEEKNUM(Tabella2[[#This Row],[Date]])</f>
        <v>29</v>
      </c>
      <c r="D3902" s="104" t="s">
        <v>6396</v>
      </c>
      <c r="E3902" s="104" t="s">
        <v>256</v>
      </c>
      <c r="F3902" s="104">
        <v>73</v>
      </c>
      <c r="G3902" s="104" t="s">
        <v>257</v>
      </c>
      <c r="H3902" s="105">
        <v>14</v>
      </c>
      <c r="I3902" s="104"/>
      <c r="J3902" s="104" t="s">
        <v>258</v>
      </c>
      <c r="K3902" s="104" t="s">
        <v>80</v>
      </c>
      <c r="L3902" s="104" t="s">
        <v>259</v>
      </c>
      <c r="M3902" s="104" t="s">
        <v>276</v>
      </c>
      <c r="N3902" s="104"/>
      <c r="O3902" s="106"/>
      <c r="P3902" s="111" t="s">
        <v>1828</v>
      </c>
      <c r="Q3902" s="153" t="s">
        <v>285</v>
      </c>
      <c r="R3902" s="153" t="s">
        <v>286</v>
      </c>
      <c r="S3902" s="153">
        <v>4.1666666666666657E-2</v>
      </c>
      <c r="T3902" s="153" t="s">
        <v>285</v>
      </c>
      <c r="U3902" s="153" t="s">
        <v>286</v>
      </c>
      <c r="V3902" s="153">
        <f>IF(ISBLANK(T3902),"",Tabella2[[#This Row],[ACT STOP]]-Tabella2[[#This Row],[ACT START]])</f>
        <v>4.166666666666663E-2</v>
      </c>
      <c r="W3902" s="104" t="s">
        <v>92</v>
      </c>
      <c r="X3902" s="104" t="s">
        <v>91</v>
      </c>
      <c r="Y3902" s="110"/>
      <c r="Z3902" s="106"/>
      <c r="AA3902" s="104"/>
      <c r="AB3902" s="107"/>
      <c r="AC3902" s="72">
        <v>1</v>
      </c>
      <c r="AH3902" s="70"/>
      <c r="AI3902" s="70"/>
      <c r="AJ3902">
        <v>0</v>
      </c>
      <c r="AL3902" s="70"/>
      <c r="BM3902" s="135" t="s">
        <v>285</v>
      </c>
      <c r="BN3902" s="136" t="s">
        <v>286</v>
      </c>
      <c r="BO3902" s="101"/>
      <c r="BR3902" s="109" t="str">
        <f t="shared" si="60"/>
        <v>SH-25-3891</v>
      </c>
      <c r="BS3902" s="109" t="s">
        <v>372</v>
      </c>
      <c r="BT3902" t="s">
        <v>92</v>
      </c>
      <c r="BU3902" t="s">
        <v>8268</v>
      </c>
    </row>
    <row r="3903" spans="1:73" hidden="1">
      <c r="A3903" s="103" t="s">
        <v>8269</v>
      </c>
      <c r="B3903" s="102">
        <v>45854</v>
      </c>
      <c r="C3903" s="104">
        <f>_xlfn.ISOWEEKNUM(Tabella2[[#This Row],[Date]])</f>
        <v>29</v>
      </c>
      <c r="D3903" s="104" t="s">
        <v>574</v>
      </c>
      <c r="E3903" s="104" t="s">
        <v>284</v>
      </c>
      <c r="F3903" s="104">
        <v>66</v>
      </c>
      <c r="G3903" s="104" t="s">
        <v>257</v>
      </c>
      <c r="H3903" s="105">
        <v>17</v>
      </c>
      <c r="I3903" s="104"/>
      <c r="J3903" s="104" t="s">
        <v>258</v>
      </c>
      <c r="K3903" s="104" t="s">
        <v>79</v>
      </c>
      <c r="L3903" s="104" t="s">
        <v>299</v>
      </c>
      <c r="M3903" s="104" t="s">
        <v>386</v>
      </c>
      <c r="N3903" s="104"/>
      <c r="O3903" s="108" t="str">
        <f>A3904</f>
        <v>16306</v>
      </c>
      <c r="P3903" s="111" t="s">
        <v>2292</v>
      </c>
      <c r="Q3903" s="153" t="s">
        <v>525</v>
      </c>
      <c r="R3903" s="153" t="s">
        <v>262</v>
      </c>
      <c r="S3903" s="153">
        <v>4.1666666666666657E-2</v>
      </c>
      <c r="T3903" s="153" t="s">
        <v>525</v>
      </c>
      <c r="U3903" s="153" t="s">
        <v>262</v>
      </c>
      <c r="V3903" s="153">
        <f>IF(ISBLANK(T3903),"",Tabella2[[#This Row],[ACT STOP]]-Tabella2[[#This Row],[ACT START]])</f>
        <v>4.166666666666663E-2</v>
      </c>
      <c r="W3903" s="104" t="s">
        <v>92</v>
      </c>
      <c r="X3903" s="104" t="s">
        <v>91</v>
      </c>
      <c r="Y3903" s="110"/>
      <c r="Z3903" s="106"/>
      <c r="AA3903" s="104"/>
      <c r="AB3903" s="107"/>
      <c r="AC3903" s="72">
        <v>1</v>
      </c>
      <c r="AH3903" s="70"/>
      <c r="AI3903" s="70"/>
      <c r="AJ3903">
        <v>0</v>
      </c>
      <c r="AL3903" s="70"/>
      <c r="BM3903" s="135" t="s">
        <v>525</v>
      </c>
      <c r="BN3903" s="136" t="s">
        <v>262</v>
      </c>
      <c r="BO3903" s="101"/>
      <c r="BR3903" s="109" t="str">
        <f t="shared" si="60"/>
        <v>SH-25-3892</v>
      </c>
      <c r="BS3903" s="109" t="s">
        <v>393</v>
      </c>
      <c r="BT3903" t="s">
        <v>92</v>
      </c>
      <c r="BU3903" t="s">
        <v>8270</v>
      </c>
    </row>
    <row r="3904" spans="1:73" hidden="1">
      <c r="A3904" s="103" t="s">
        <v>8271</v>
      </c>
      <c r="B3904" s="102">
        <v>45854</v>
      </c>
      <c r="C3904" s="104">
        <f>_xlfn.ISOWEEKNUM(Tabella2[[#This Row],[Date]])</f>
        <v>29</v>
      </c>
      <c r="D3904" s="104" t="s">
        <v>574</v>
      </c>
      <c r="E3904" s="104" t="s">
        <v>284</v>
      </c>
      <c r="F3904" s="104">
        <v>67</v>
      </c>
      <c r="G3904" s="104" t="s">
        <v>284</v>
      </c>
      <c r="H3904" s="105">
        <v>9</v>
      </c>
      <c r="I3904" s="104"/>
      <c r="J3904" s="104" t="s">
        <v>258</v>
      </c>
      <c r="K3904" s="104" t="s">
        <v>78</v>
      </c>
      <c r="L3904" s="104" t="s">
        <v>299</v>
      </c>
      <c r="M3904" s="104" t="s">
        <v>386</v>
      </c>
      <c r="N3904" s="104"/>
      <c r="O3904" s="108" t="str">
        <f>A3903</f>
        <v>16305</v>
      </c>
      <c r="P3904" s="111" t="s">
        <v>2292</v>
      </c>
      <c r="Q3904" s="153">
        <v>0.35416666666666669</v>
      </c>
      <c r="R3904" s="153">
        <v>0.39583333333333331</v>
      </c>
      <c r="S3904" s="153">
        <v>4.1666666666666657E-2</v>
      </c>
      <c r="T3904" s="153">
        <v>0.35416666666666669</v>
      </c>
      <c r="U3904" s="153">
        <v>0.39583333333333331</v>
      </c>
      <c r="V3904" s="153">
        <f>IF(ISBLANK(T3904),"",Tabella2[[#This Row],[ACT STOP]]-Tabella2[[#This Row],[ACT START]])</f>
        <v>4.166666666666663E-2</v>
      </c>
      <c r="W3904" s="104" t="s">
        <v>92</v>
      </c>
      <c r="X3904" s="104" t="s">
        <v>91</v>
      </c>
      <c r="Y3904" s="110"/>
      <c r="Z3904" s="106"/>
      <c r="AA3904" s="104"/>
      <c r="AB3904" s="107"/>
      <c r="AC3904" s="72">
        <v>1</v>
      </c>
      <c r="AH3904" s="70"/>
      <c r="AI3904" s="70"/>
      <c r="AJ3904">
        <v>0</v>
      </c>
      <c r="AL3904" s="70"/>
      <c r="BM3904" s="135">
        <v>0.35416666666666669</v>
      </c>
      <c r="BN3904" s="136">
        <v>0.39583333333333331</v>
      </c>
      <c r="BO3904" s="101"/>
      <c r="BR3904" s="109" t="str">
        <f t="shared" si="60"/>
        <v>SH-25-3893</v>
      </c>
      <c r="BS3904" s="109" t="s">
        <v>339</v>
      </c>
      <c r="BT3904" t="s">
        <v>92</v>
      </c>
      <c r="BU3904" t="s">
        <v>8272</v>
      </c>
    </row>
    <row r="3905" spans="1:73" hidden="1">
      <c r="A3905" s="103" t="s">
        <v>8273</v>
      </c>
      <c r="B3905" s="102">
        <v>45854</v>
      </c>
      <c r="C3905" s="104">
        <f>_xlfn.ISOWEEKNUM(Tabella2[[#This Row],[Date]])</f>
        <v>29</v>
      </c>
      <c r="D3905" s="104" t="s">
        <v>421</v>
      </c>
      <c r="E3905" s="104" t="s">
        <v>327</v>
      </c>
      <c r="F3905" s="104">
        <v>71</v>
      </c>
      <c r="G3905" s="104" t="s">
        <v>257</v>
      </c>
      <c r="H3905" s="105">
        <v>13</v>
      </c>
      <c r="I3905" s="104" t="s">
        <v>258</v>
      </c>
      <c r="J3905" s="104"/>
      <c r="K3905" s="104" t="s">
        <v>83</v>
      </c>
      <c r="L3905" s="104" t="s">
        <v>259</v>
      </c>
      <c r="M3905" s="104" t="s">
        <v>386</v>
      </c>
      <c r="N3905" s="104"/>
      <c r="O3905" s="106"/>
      <c r="P3905" s="111" t="s">
        <v>3511</v>
      </c>
      <c r="Q3905" s="153" t="s">
        <v>525</v>
      </c>
      <c r="R3905" s="153" t="s">
        <v>262</v>
      </c>
      <c r="S3905" s="153">
        <v>4.1666666666666657E-2</v>
      </c>
      <c r="T3905" s="153" t="s">
        <v>525</v>
      </c>
      <c r="U3905" s="153" t="s">
        <v>262</v>
      </c>
      <c r="V3905" s="153">
        <f>IF(ISBLANK(T3905),"",Tabella2[[#This Row],[ACT STOP]]-Tabella2[[#This Row],[ACT START]])</f>
        <v>4.166666666666663E-2</v>
      </c>
      <c r="W3905" s="104" t="s">
        <v>92</v>
      </c>
      <c r="X3905" s="104" t="s">
        <v>91</v>
      </c>
      <c r="Y3905" s="110"/>
      <c r="Z3905" s="106"/>
      <c r="AA3905" s="104"/>
      <c r="AB3905" s="107"/>
      <c r="AC3905" s="72">
        <v>1</v>
      </c>
      <c r="AH3905" s="70"/>
      <c r="AI3905" s="70"/>
      <c r="AJ3905">
        <v>0</v>
      </c>
      <c r="AL3905" s="70"/>
      <c r="BM3905" s="135" t="s">
        <v>525</v>
      </c>
      <c r="BN3905" s="136" t="s">
        <v>262</v>
      </c>
      <c r="BO3905" s="101"/>
      <c r="BR3905" s="109" t="str">
        <f t="shared" si="60"/>
        <v>SH-25-3894</v>
      </c>
      <c r="BS3905" s="109" t="s">
        <v>427</v>
      </c>
      <c r="BT3905" t="s">
        <v>92</v>
      </c>
      <c r="BU3905" t="s">
        <v>8274</v>
      </c>
    </row>
    <row r="3906" spans="1:73" hidden="1">
      <c r="A3906" s="103" t="s">
        <v>8275</v>
      </c>
      <c r="B3906" s="102">
        <v>45854</v>
      </c>
      <c r="C3906" s="104">
        <f>_xlfn.ISOWEEKNUM(Tabella2[[#This Row],[Date]])</f>
        <v>29</v>
      </c>
      <c r="D3906" s="104" t="s">
        <v>722</v>
      </c>
      <c r="E3906" s="104" t="s">
        <v>327</v>
      </c>
      <c r="F3906" s="104">
        <v>81</v>
      </c>
      <c r="G3906" s="104" t="s">
        <v>257</v>
      </c>
      <c r="H3906" s="105">
        <v>2</v>
      </c>
      <c r="I3906" s="104" t="s">
        <v>258</v>
      </c>
      <c r="J3906" s="104"/>
      <c r="K3906" s="104" t="s">
        <v>80</v>
      </c>
      <c r="L3906" s="104" t="s">
        <v>259</v>
      </c>
      <c r="M3906" s="104" t="s">
        <v>3055</v>
      </c>
      <c r="N3906" s="104"/>
      <c r="O3906" s="106"/>
      <c r="P3906" s="111" t="s">
        <v>3496</v>
      </c>
      <c r="Q3906" s="153" t="s">
        <v>525</v>
      </c>
      <c r="R3906" s="153" t="s">
        <v>262</v>
      </c>
      <c r="S3906" s="153">
        <v>4.1666666666666657E-2</v>
      </c>
      <c r="T3906" s="153" t="s">
        <v>525</v>
      </c>
      <c r="U3906" s="153" t="s">
        <v>262</v>
      </c>
      <c r="V3906" s="153">
        <f>IF(ISBLANK(T3906),"",Tabella2[[#This Row],[ACT STOP]]-Tabella2[[#This Row],[ACT START]])</f>
        <v>4.166666666666663E-2</v>
      </c>
      <c r="W3906" s="104" t="s">
        <v>92</v>
      </c>
      <c r="X3906" s="104" t="s">
        <v>91</v>
      </c>
      <c r="Y3906" s="110"/>
      <c r="Z3906" s="106"/>
      <c r="AA3906" s="104"/>
      <c r="AB3906" s="107"/>
      <c r="AC3906" s="72">
        <v>1</v>
      </c>
      <c r="AH3906" s="70"/>
      <c r="AI3906" s="70"/>
      <c r="AJ3906">
        <v>0</v>
      </c>
      <c r="AL3906" s="70"/>
      <c r="BM3906" s="135" t="s">
        <v>525</v>
      </c>
      <c r="BN3906" s="136" t="s">
        <v>262</v>
      </c>
      <c r="BO3906" s="101"/>
      <c r="BR3906" s="109" t="str">
        <f t="shared" si="60"/>
        <v>SH-25-3895</v>
      </c>
      <c r="BS3906" s="109" t="s">
        <v>368</v>
      </c>
      <c r="BT3906" t="s">
        <v>92</v>
      </c>
      <c r="BU3906" t="s">
        <v>8276</v>
      </c>
    </row>
    <row r="3907" spans="1:73" hidden="1">
      <c r="A3907" s="103" t="s">
        <v>8277</v>
      </c>
      <c r="B3907" s="102">
        <v>45854</v>
      </c>
      <c r="C3907" s="104">
        <f>_xlfn.ISOWEEKNUM(Tabella2[[#This Row],[Date]])</f>
        <v>29</v>
      </c>
      <c r="D3907" s="104" t="s">
        <v>321</v>
      </c>
      <c r="E3907" s="104" t="s">
        <v>284</v>
      </c>
      <c r="F3907" s="104">
        <v>53</v>
      </c>
      <c r="G3907" s="104" t="s">
        <v>257</v>
      </c>
      <c r="H3907" s="105">
        <v>14</v>
      </c>
      <c r="I3907" s="104"/>
      <c r="J3907" s="104" t="s">
        <v>258</v>
      </c>
      <c r="K3907" s="104" t="s">
        <v>79</v>
      </c>
      <c r="L3907" s="104" t="s">
        <v>299</v>
      </c>
      <c r="M3907" s="104" t="s">
        <v>386</v>
      </c>
      <c r="N3907" s="104"/>
      <c r="O3907" s="108" t="str">
        <f>A3908</f>
        <v>16310</v>
      </c>
      <c r="P3907" s="111" t="s">
        <v>2248</v>
      </c>
      <c r="Q3907" s="153" t="s">
        <v>498</v>
      </c>
      <c r="R3907" s="153" t="s">
        <v>499</v>
      </c>
      <c r="S3907" s="153">
        <v>4.1666666666666657E-2</v>
      </c>
      <c r="T3907" s="153" t="s">
        <v>498</v>
      </c>
      <c r="U3907" s="153" t="s">
        <v>499</v>
      </c>
      <c r="V3907" s="153">
        <f>IF(ISBLANK(T3907),"",Tabella2[[#This Row],[ACT STOP]]-Tabella2[[#This Row],[ACT START]])</f>
        <v>4.166666666666663E-2</v>
      </c>
      <c r="W3907" s="104" t="s">
        <v>92</v>
      </c>
      <c r="X3907" s="104" t="s">
        <v>91</v>
      </c>
      <c r="Y3907" s="110"/>
      <c r="Z3907" s="106"/>
      <c r="AA3907" s="104"/>
      <c r="AB3907" s="107"/>
      <c r="AC3907" s="72">
        <v>1</v>
      </c>
      <c r="AH3907" s="70"/>
      <c r="AI3907" s="70"/>
      <c r="AJ3907">
        <v>0</v>
      </c>
      <c r="AL3907" s="70"/>
      <c r="BM3907" s="135" t="s">
        <v>498</v>
      </c>
      <c r="BN3907" s="136" t="s">
        <v>499</v>
      </c>
      <c r="BO3907" s="101"/>
      <c r="BR3907" s="109" t="str">
        <f t="shared" si="60"/>
        <v>SH-25-3896</v>
      </c>
      <c r="BS3907" s="109" t="s">
        <v>372</v>
      </c>
      <c r="BT3907" t="s">
        <v>92</v>
      </c>
      <c r="BU3907" t="s">
        <v>8278</v>
      </c>
    </row>
    <row r="3908" spans="1:73" hidden="1">
      <c r="A3908" s="103" t="s">
        <v>8279</v>
      </c>
      <c r="B3908" s="102">
        <v>45854</v>
      </c>
      <c r="C3908" s="104">
        <f>_xlfn.ISOWEEKNUM(Tabella2[[#This Row],[Date]])</f>
        <v>29</v>
      </c>
      <c r="D3908" s="104" t="s">
        <v>321</v>
      </c>
      <c r="E3908" s="104" t="s">
        <v>284</v>
      </c>
      <c r="F3908" s="104">
        <v>51</v>
      </c>
      <c r="G3908" s="104" t="s">
        <v>284</v>
      </c>
      <c r="H3908" s="105">
        <v>22</v>
      </c>
      <c r="I3908" s="104"/>
      <c r="J3908" s="104" t="s">
        <v>258</v>
      </c>
      <c r="K3908" s="104" t="s">
        <v>78</v>
      </c>
      <c r="L3908" s="104" t="s">
        <v>299</v>
      </c>
      <c r="M3908" s="104" t="s">
        <v>386</v>
      </c>
      <c r="N3908" s="104"/>
      <c r="O3908" s="108" t="str">
        <f>A3907</f>
        <v>16309</v>
      </c>
      <c r="P3908" s="111" t="s">
        <v>2248</v>
      </c>
      <c r="Q3908" s="153">
        <v>0.41666666666666669</v>
      </c>
      <c r="R3908" s="153">
        <v>0.45833333333333331</v>
      </c>
      <c r="S3908" s="153">
        <v>4.1666666666666657E-2</v>
      </c>
      <c r="T3908" s="153" t="s">
        <v>498</v>
      </c>
      <c r="U3908" s="153" t="s">
        <v>499</v>
      </c>
      <c r="V3908" s="153">
        <f>IF(ISBLANK(T3908),"",Tabella2[[#This Row],[ACT STOP]]-Tabella2[[#This Row],[ACT START]])</f>
        <v>4.166666666666663E-2</v>
      </c>
      <c r="W3908" s="104" t="s">
        <v>92</v>
      </c>
      <c r="X3908" s="104" t="s">
        <v>91</v>
      </c>
      <c r="Y3908" s="110"/>
      <c r="Z3908" s="106"/>
      <c r="AA3908" s="104"/>
      <c r="AB3908" s="107"/>
      <c r="AC3908" s="72">
        <v>1</v>
      </c>
      <c r="AH3908" s="70"/>
      <c r="AI3908" s="70"/>
      <c r="AJ3908">
        <v>0</v>
      </c>
      <c r="AL3908" s="70"/>
      <c r="BM3908" s="135" t="s">
        <v>498</v>
      </c>
      <c r="BN3908" s="136" t="s">
        <v>499</v>
      </c>
      <c r="BO3908" s="101"/>
      <c r="BR3908" s="109" t="str">
        <f t="shared" si="60"/>
        <v>SH-25-3897</v>
      </c>
      <c r="BS3908" s="109" t="s">
        <v>295</v>
      </c>
      <c r="BT3908" t="s">
        <v>92</v>
      </c>
      <c r="BU3908" t="s">
        <v>8280</v>
      </c>
    </row>
    <row r="3909" spans="1:73" hidden="1">
      <c r="A3909" s="103" t="s">
        <v>8281</v>
      </c>
      <c r="B3909" s="102">
        <v>45854</v>
      </c>
      <c r="C3909" s="104">
        <f>_xlfn.ISOWEEKNUM(Tabella2[[#This Row],[Date]])</f>
        <v>29</v>
      </c>
      <c r="D3909" s="104" t="s">
        <v>421</v>
      </c>
      <c r="E3909" s="104" t="s">
        <v>327</v>
      </c>
      <c r="F3909" s="104">
        <v>73</v>
      </c>
      <c r="G3909" s="104" t="s">
        <v>284</v>
      </c>
      <c r="H3909" s="105">
        <v>23</v>
      </c>
      <c r="I3909" s="104" t="s">
        <v>258</v>
      </c>
      <c r="J3909" s="104"/>
      <c r="K3909" s="104" t="s">
        <v>83</v>
      </c>
      <c r="L3909" s="104" t="s">
        <v>259</v>
      </c>
      <c r="M3909" s="104" t="s">
        <v>386</v>
      </c>
      <c r="N3909" s="104"/>
      <c r="O3909" s="106"/>
      <c r="P3909" s="111" t="s">
        <v>3511</v>
      </c>
      <c r="Q3909" s="153" t="s">
        <v>498</v>
      </c>
      <c r="R3909" s="153" t="s">
        <v>499</v>
      </c>
      <c r="S3909" s="153">
        <v>4.1666666666666657E-2</v>
      </c>
      <c r="T3909" s="153" t="s">
        <v>498</v>
      </c>
      <c r="U3909" s="153">
        <v>0.4513888888888889</v>
      </c>
      <c r="V3909" s="153">
        <f>IF(ISBLANK(T3909),"",Tabella2[[#This Row],[ACT STOP]]-Tabella2[[#This Row],[ACT START]])</f>
        <v>3.472222222222221E-2</v>
      </c>
      <c r="W3909" s="104" t="s">
        <v>92</v>
      </c>
      <c r="X3909" s="104" t="s">
        <v>91</v>
      </c>
      <c r="Y3909" s="110"/>
      <c r="Z3909" s="106"/>
      <c r="AA3909" s="104"/>
      <c r="AB3909" s="107"/>
      <c r="AC3909" s="72">
        <v>1</v>
      </c>
      <c r="AH3909" s="70"/>
      <c r="AI3909" s="70"/>
      <c r="AJ3909">
        <v>0</v>
      </c>
      <c r="AL3909" s="70"/>
      <c r="BM3909" s="135" t="s">
        <v>498</v>
      </c>
      <c r="BN3909" s="136">
        <v>0.4513888888888889</v>
      </c>
      <c r="BO3909" s="101"/>
      <c r="BR3909" s="109" t="str">
        <f t="shared" si="60"/>
        <v>SH-25-3898</v>
      </c>
      <c r="BS3909" s="109" t="s">
        <v>358</v>
      </c>
      <c r="BT3909" t="s">
        <v>92</v>
      </c>
      <c r="BU3909" t="s">
        <v>8282</v>
      </c>
    </row>
    <row r="3910" spans="1:73" hidden="1">
      <c r="A3910" s="103" t="s">
        <v>8283</v>
      </c>
      <c r="B3910" s="102">
        <v>45854</v>
      </c>
      <c r="C3910" s="104">
        <f>_xlfn.ISOWEEKNUM(Tabella2[[#This Row],[Date]])</f>
        <v>29</v>
      </c>
      <c r="D3910" s="104" t="s">
        <v>722</v>
      </c>
      <c r="E3910" s="104" t="s">
        <v>327</v>
      </c>
      <c r="F3910" s="104">
        <v>80</v>
      </c>
      <c r="G3910" s="104" t="s">
        <v>257</v>
      </c>
      <c r="H3910" s="105">
        <v>9</v>
      </c>
      <c r="I3910" s="104" t="s">
        <v>258</v>
      </c>
      <c r="J3910" s="104"/>
      <c r="K3910" s="104" t="s">
        <v>80</v>
      </c>
      <c r="L3910" s="104" t="s">
        <v>259</v>
      </c>
      <c r="M3910" s="104" t="s">
        <v>3055</v>
      </c>
      <c r="N3910" s="104"/>
      <c r="O3910" s="106"/>
      <c r="P3910" s="111" t="s">
        <v>3496</v>
      </c>
      <c r="Q3910" s="153" t="s">
        <v>498</v>
      </c>
      <c r="R3910" s="153" t="s">
        <v>499</v>
      </c>
      <c r="S3910" s="153">
        <v>4.1666666666666657E-2</v>
      </c>
      <c r="T3910" s="153" t="s">
        <v>498</v>
      </c>
      <c r="U3910" s="153" t="s">
        <v>499</v>
      </c>
      <c r="V3910" s="153">
        <f>IF(ISBLANK(T3910),"",Tabella2[[#This Row],[ACT STOP]]-Tabella2[[#This Row],[ACT START]])</f>
        <v>4.166666666666663E-2</v>
      </c>
      <c r="W3910" s="104" t="s">
        <v>92</v>
      </c>
      <c r="X3910" s="104" t="s">
        <v>91</v>
      </c>
      <c r="Y3910" s="110"/>
      <c r="Z3910" s="106"/>
      <c r="AA3910" s="104"/>
      <c r="AB3910" s="107"/>
      <c r="AC3910" s="72">
        <v>1</v>
      </c>
      <c r="AH3910" s="70"/>
      <c r="AI3910" s="70"/>
      <c r="AJ3910">
        <v>0</v>
      </c>
      <c r="AL3910" s="70"/>
      <c r="BM3910" s="135" t="s">
        <v>498</v>
      </c>
      <c r="BN3910" s="136" t="s">
        <v>499</v>
      </c>
      <c r="BO3910" s="101"/>
      <c r="BR3910" s="109" t="str">
        <f t="shared" si="60"/>
        <v>SH-25-3899</v>
      </c>
      <c r="BS3910" s="109" t="s">
        <v>318</v>
      </c>
      <c r="BT3910" t="s">
        <v>92</v>
      </c>
      <c r="BU3910" t="s">
        <v>8284</v>
      </c>
    </row>
    <row r="3911" spans="1:73" hidden="1">
      <c r="A3911" s="103" t="s">
        <v>8285</v>
      </c>
      <c r="B3911" s="102">
        <v>45854</v>
      </c>
      <c r="C3911" s="104">
        <f>_xlfn.ISOWEEKNUM(Tabella2[[#This Row],[Date]])</f>
        <v>29</v>
      </c>
      <c r="D3911" s="104" t="s">
        <v>722</v>
      </c>
      <c r="E3911" s="104" t="s">
        <v>327</v>
      </c>
      <c r="F3911" s="104">
        <v>82</v>
      </c>
      <c r="G3911" s="104" t="s">
        <v>257</v>
      </c>
      <c r="H3911" s="105">
        <v>8</v>
      </c>
      <c r="I3911" s="104" t="s">
        <v>258</v>
      </c>
      <c r="J3911" s="104"/>
      <c r="K3911" s="104" t="s">
        <v>81</v>
      </c>
      <c r="L3911" s="104" t="s">
        <v>259</v>
      </c>
      <c r="M3911" s="104" t="s">
        <v>3055</v>
      </c>
      <c r="N3911" s="104"/>
      <c r="O3911" s="106"/>
      <c r="P3911" s="111" t="s">
        <v>3496</v>
      </c>
      <c r="Q3911" s="153" t="s">
        <v>498</v>
      </c>
      <c r="R3911" s="153" t="s">
        <v>499</v>
      </c>
      <c r="S3911" s="153">
        <v>4.1666666666666657E-2</v>
      </c>
      <c r="T3911" s="153" t="s">
        <v>498</v>
      </c>
      <c r="U3911" s="153" t="s">
        <v>499</v>
      </c>
      <c r="V3911" s="153">
        <f>IF(ISBLANK(T3911),"",Tabella2[[#This Row],[ACT STOP]]-Tabella2[[#This Row],[ACT START]])</f>
        <v>4.166666666666663E-2</v>
      </c>
      <c r="W3911" s="104" t="s">
        <v>92</v>
      </c>
      <c r="X3911" s="104" t="s">
        <v>91</v>
      </c>
      <c r="Y3911" s="110"/>
      <c r="Z3911" s="106"/>
      <c r="AA3911" s="104"/>
      <c r="AB3911" s="107"/>
      <c r="AC3911" s="72">
        <v>1</v>
      </c>
      <c r="AH3911" s="70"/>
      <c r="AI3911" s="70"/>
      <c r="AJ3911">
        <v>0</v>
      </c>
      <c r="AL3911" s="70"/>
      <c r="BM3911" s="135" t="s">
        <v>498</v>
      </c>
      <c r="BN3911" s="136" t="s">
        <v>499</v>
      </c>
      <c r="BO3911" s="101"/>
      <c r="BR3911" s="109" t="str">
        <f t="shared" si="60"/>
        <v>SH-25-3900</v>
      </c>
      <c r="BS3911" s="109" t="s">
        <v>653</v>
      </c>
      <c r="BT3911" t="s">
        <v>92</v>
      </c>
      <c r="BU3911" t="s">
        <v>8286</v>
      </c>
    </row>
    <row r="3912" spans="1:73" hidden="1">
      <c r="A3912" s="103" t="s">
        <v>8287</v>
      </c>
      <c r="B3912" s="102">
        <v>45854</v>
      </c>
      <c r="C3912" s="104">
        <f>_xlfn.ISOWEEKNUM(Tabella2[[#This Row],[Date]])</f>
        <v>29</v>
      </c>
      <c r="D3912" s="104" t="s">
        <v>321</v>
      </c>
      <c r="E3912" s="104" t="s">
        <v>284</v>
      </c>
      <c r="F3912" s="104">
        <v>52</v>
      </c>
      <c r="G3912" s="104" t="s">
        <v>284</v>
      </c>
      <c r="H3912" s="105">
        <v>9</v>
      </c>
      <c r="I3912" s="104"/>
      <c r="J3912" s="104" t="s">
        <v>258</v>
      </c>
      <c r="K3912" s="104" t="s">
        <v>79</v>
      </c>
      <c r="L3912" s="104" t="s">
        <v>299</v>
      </c>
      <c r="M3912" s="104" t="s">
        <v>386</v>
      </c>
      <c r="N3912" s="104"/>
      <c r="O3912" s="108" t="str">
        <f>A3913</f>
        <v>16315</v>
      </c>
      <c r="P3912" s="111" t="s">
        <v>2248</v>
      </c>
      <c r="Q3912" s="153" t="s">
        <v>504</v>
      </c>
      <c r="R3912" s="153" t="s">
        <v>271</v>
      </c>
      <c r="S3912" s="153">
        <v>4.1666666666666657E-2</v>
      </c>
      <c r="T3912" s="153">
        <v>0.47916666666666669</v>
      </c>
      <c r="U3912" s="153">
        <v>0.51041666666666663</v>
      </c>
      <c r="V3912" s="153">
        <f>IF(ISBLANK(T3912),"",Tabella2[[#This Row],[ACT STOP]]-Tabella2[[#This Row],[ACT START]])</f>
        <v>3.1249999999999944E-2</v>
      </c>
      <c r="W3912" s="104" t="s">
        <v>92</v>
      </c>
      <c r="X3912" s="104" t="s">
        <v>91</v>
      </c>
      <c r="Y3912" s="110"/>
      <c r="Z3912" s="106"/>
      <c r="AA3912" s="104"/>
      <c r="AB3912" s="107"/>
      <c r="AC3912" s="72">
        <v>1</v>
      </c>
      <c r="AH3912" s="70"/>
      <c r="AI3912" s="70"/>
      <c r="AJ3912">
        <v>0</v>
      </c>
      <c r="AL3912" s="70"/>
      <c r="BM3912" s="135">
        <v>0.47916666666666669</v>
      </c>
      <c r="BN3912" s="136">
        <v>0.51041666666666663</v>
      </c>
      <c r="BO3912" s="101"/>
      <c r="BR3912" s="109" t="str">
        <f t="shared" si="60"/>
        <v>SH-25-3901</v>
      </c>
      <c r="BS3912" s="109" t="s">
        <v>339</v>
      </c>
      <c r="BT3912" t="s">
        <v>92</v>
      </c>
      <c r="BU3912" t="s">
        <v>8288</v>
      </c>
    </row>
    <row r="3913" spans="1:73" hidden="1">
      <c r="A3913" s="103" t="s">
        <v>8289</v>
      </c>
      <c r="B3913" s="102">
        <v>45854</v>
      </c>
      <c r="C3913" s="104">
        <f>_xlfn.ISOWEEKNUM(Tabella2[[#This Row],[Date]])</f>
        <v>29</v>
      </c>
      <c r="D3913" s="104" t="s">
        <v>321</v>
      </c>
      <c r="E3913" s="104" t="s">
        <v>284</v>
      </c>
      <c r="F3913" s="104">
        <v>54</v>
      </c>
      <c r="G3913" s="104" t="s">
        <v>257</v>
      </c>
      <c r="H3913" s="105">
        <v>17</v>
      </c>
      <c r="I3913" s="104"/>
      <c r="J3913" s="104" t="s">
        <v>258</v>
      </c>
      <c r="K3913" s="104" t="s">
        <v>78</v>
      </c>
      <c r="L3913" s="104" t="s">
        <v>299</v>
      </c>
      <c r="M3913" s="104" t="s">
        <v>386</v>
      </c>
      <c r="N3913" s="104"/>
      <c r="O3913" s="108" t="str">
        <f>A3912</f>
        <v>16314</v>
      </c>
      <c r="P3913" s="111" t="s">
        <v>2248</v>
      </c>
      <c r="Q3913" s="153">
        <v>0.47916666666666669</v>
      </c>
      <c r="R3913" s="153">
        <v>0.52083333333333337</v>
      </c>
      <c r="S3913" s="153">
        <v>4.1666666666666657E-2</v>
      </c>
      <c r="T3913" s="153">
        <v>0.47916666666666669</v>
      </c>
      <c r="U3913" s="153">
        <v>0.51041666666666663</v>
      </c>
      <c r="V3913" s="153">
        <f>IF(ISBLANK(T3913),"",Tabella2[[#This Row],[ACT STOP]]-Tabella2[[#This Row],[ACT START]])</f>
        <v>3.1249999999999944E-2</v>
      </c>
      <c r="W3913" s="104" t="s">
        <v>92</v>
      </c>
      <c r="X3913" s="104" t="s">
        <v>91</v>
      </c>
      <c r="Y3913" s="110"/>
      <c r="Z3913" s="106"/>
      <c r="AA3913" s="104"/>
      <c r="AB3913" s="107"/>
      <c r="AC3913" s="72">
        <v>1</v>
      </c>
      <c r="AH3913" s="70"/>
      <c r="AI3913" s="70"/>
      <c r="AJ3913">
        <v>0</v>
      </c>
      <c r="AL3913" s="70"/>
      <c r="BM3913" s="135">
        <v>0.47916666666666669</v>
      </c>
      <c r="BN3913" s="136">
        <v>0.51041666666666663</v>
      </c>
      <c r="BO3913" s="101"/>
      <c r="BR3913" s="109" t="str">
        <f t="shared" si="60"/>
        <v>SH-25-3902</v>
      </c>
      <c r="BS3913" s="109" t="s">
        <v>393</v>
      </c>
      <c r="BT3913" t="s">
        <v>92</v>
      </c>
      <c r="BU3913" t="s">
        <v>8290</v>
      </c>
    </row>
    <row r="3914" spans="1:73" hidden="1">
      <c r="A3914" s="103" t="s">
        <v>8291</v>
      </c>
      <c r="B3914" s="102">
        <v>45854</v>
      </c>
      <c r="C3914" s="104">
        <f>_xlfn.ISOWEEKNUM(Tabella2[[#This Row],[Date]])</f>
        <v>29</v>
      </c>
      <c r="D3914" s="104" t="s">
        <v>763</v>
      </c>
      <c r="E3914" s="104" t="s">
        <v>256</v>
      </c>
      <c r="F3914" s="104">
        <v>65</v>
      </c>
      <c r="G3914" s="104" t="s">
        <v>257</v>
      </c>
      <c r="H3914" s="105">
        <v>2</v>
      </c>
      <c r="I3914" s="104"/>
      <c r="J3914" s="104" t="s">
        <v>258</v>
      </c>
      <c r="K3914" s="104" t="s">
        <v>83</v>
      </c>
      <c r="L3914" s="104" t="s">
        <v>259</v>
      </c>
      <c r="M3914" s="104" t="s">
        <v>276</v>
      </c>
      <c r="N3914" s="104"/>
      <c r="O3914" s="106"/>
      <c r="P3914" s="111" t="s">
        <v>8090</v>
      </c>
      <c r="Q3914" s="153" t="s">
        <v>504</v>
      </c>
      <c r="R3914" s="153" t="s">
        <v>271</v>
      </c>
      <c r="S3914" s="153">
        <v>4.1666666666666657E-2</v>
      </c>
      <c r="T3914" s="153" t="s">
        <v>504</v>
      </c>
      <c r="U3914" s="153" t="s">
        <v>271</v>
      </c>
      <c r="V3914" s="153">
        <f>IF(ISBLANK(T3914),"",Tabella2[[#This Row],[ACT STOP]]-Tabella2[[#This Row],[ACT START]])</f>
        <v>4.1666666666666685E-2</v>
      </c>
      <c r="W3914" s="104" t="s">
        <v>92</v>
      </c>
      <c r="X3914" s="104" t="s">
        <v>91</v>
      </c>
      <c r="Y3914" s="110"/>
      <c r="Z3914" s="106"/>
      <c r="AA3914" s="104"/>
      <c r="AB3914" s="107"/>
      <c r="AC3914" s="72">
        <v>1</v>
      </c>
      <c r="AH3914" s="70"/>
      <c r="AI3914" s="70"/>
      <c r="AJ3914">
        <v>0</v>
      </c>
      <c r="AL3914" s="70"/>
      <c r="BM3914" s="135" t="s">
        <v>504</v>
      </c>
      <c r="BN3914" s="136" t="s">
        <v>271</v>
      </c>
      <c r="BO3914" s="101"/>
      <c r="BR3914" s="109" t="str">
        <f t="shared" si="60"/>
        <v>SH-25-3903</v>
      </c>
      <c r="BS3914" s="109" t="s">
        <v>368</v>
      </c>
      <c r="BT3914" t="s">
        <v>92</v>
      </c>
      <c r="BU3914" t="s">
        <v>8292</v>
      </c>
    </row>
    <row r="3915" spans="1:73" hidden="1">
      <c r="A3915" s="103" t="s">
        <v>8293</v>
      </c>
      <c r="B3915" s="102">
        <v>45854</v>
      </c>
      <c r="C3915" s="104">
        <f>_xlfn.ISOWEEKNUM(Tabella2[[#This Row],[Date]])</f>
        <v>29</v>
      </c>
      <c r="D3915" s="104" t="s">
        <v>763</v>
      </c>
      <c r="E3915" s="104" t="s">
        <v>256</v>
      </c>
      <c r="F3915" s="104">
        <v>68</v>
      </c>
      <c r="G3915" s="104" t="s">
        <v>257</v>
      </c>
      <c r="H3915" s="105">
        <v>13</v>
      </c>
      <c r="I3915" s="104"/>
      <c r="J3915" s="104" t="s">
        <v>258</v>
      </c>
      <c r="K3915" s="104" t="s">
        <v>80</v>
      </c>
      <c r="L3915" s="104" t="s">
        <v>259</v>
      </c>
      <c r="M3915" s="104" t="s">
        <v>276</v>
      </c>
      <c r="N3915" s="104"/>
      <c r="O3915" s="106"/>
      <c r="P3915" s="111" t="s">
        <v>8294</v>
      </c>
      <c r="Q3915" s="153" t="s">
        <v>504</v>
      </c>
      <c r="R3915" s="153" t="s">
        <v>271</v>
      </c>
      <c r="S3915" s="153">
        <v>4.1666666666666657E-2</v>
      </c>
      <c r="T3915" s="153" t="s">
        <v>504</v>
      </c>
      <c r="U3915" s="153" t="s">
        <v>271</v>
      </c>
      <c r="V3915" s="153">
        <f>IF(ISBLANK(T3915),"",Tabella2[[#This Row],[ACT STOP]]-Tabella2[[#This Row],[ACT START]])</f>
        <v>4.1666666666666685E-2</v>
      </c>
      <c r="W3915" s="104" t="s">
        <v>92</v>
      </c>
      <c r="X3915" s="104" t="s">
        <v>91</v>
      </c>
      <c r="Y3915" s="110"/>
      <c r="Z3915" s="106"/>
      <c r="AA3915" s="104"/>
      <c r="AB3915" s="107"/>
      <c r="AC3915" s="72">
        <v>1</v>
      </c>
      <c r="AH3915" s="70"/>
      <c r="AI3915" s="70"/>
      <c r="AJ3915">
        <v>0</v>
      </c>
      <c r="AL3915" s="70"/>
      <c r="BM3915" s="135" t="s">
        <v>504</v>
      </c>
      <c r="BN3915" s="136" t="s">
        <v>271</v>
      </c>
      <c r="BO3915" s="101"/>
      <c r="BR3915" s="109" t="str">
        <f t="shared" si="60"/>
        <v>SH-25-3904</v>
      </c>
      <c r="BS3915" s="109" t="s">
        <v>427</v>
      </c>
      <c r="BT3915" t="s">
        <v>92</v>
      </c>
      <c r="BU3915" t="s">
        <v>8295</v>
      </c>
    </row>
    <row r="3916" spans="1:73" hidden="1">
      <c r="A3916" s="103" t="s">
        <v>8296</v>
      </c>
      <c r="B3916" s="102">
        <v>45854</v>
      </c>
      <c r="C3916" s="104">
        <f>_xlfn.ISOWEEKNUM(Tabella2[[#This Row],[Date]])</f>
        <v>29</v>
      </c>
      <c r="D3916" s="104" t="s">
        <v>6396</v>
      </c>
      <c r="E3916" s="104" t="s">
        <v>256</v>
      </c>
      <c r="F3916" s="104">
        <v>74</v>
      </c>
      <c r="G3916" s="104" t="s">
        <v>284</v>
      </c>
      <c r="H3916" s="105">
        <v>3</v>
      </c>
      <c r="I3916" s="104"/>
      <c r="J3916" s="104" t="s">
        <v>258</v>
      </c>
      <c r="K3916" s="104" t="s">
        <v>81</v>
      </c>
      <c r="L3916" s="104" t="s">
        <v>259</v>
      </c>
      <c r="M3916" s="104" t="s">
        <v>276</v>
      </c>
      <c r="N3916" s="104"/>
      <c r="O3916" s="106"/>
      <c r="P3916" s="111" t="s">
        <v>1828</v>
      </c>
      <c r="Q3916" s="153" t="s">
        <v>504</v>
      </c>
      <c r="R3916" s="153" t="s">
        <v>271</v>
      </c>
      <c r="S3916" s="153">
        <v>4.1666666666666657E-2</v>
      </c>
      <c r="T3916" s="153" t="s">
        <v>504</v>
      </c>
      <c r="U3916" s="153" t="s">
        <v>271</v>
      </c>
      <c r="V3916" s="153">
        <f>IF(ISBLANK(T3916),"",Tabella2[[#This Row],[ACT STOP]]-Tabella2[[#This Row],[ACT START]])</f>
        <v>4.1666666666666685E-2</v>
      </c>
      <c r="W3916" s="104" t="s">
        <v>92</v>
      </c>
      <c r="X3916" s="104" t="s">
        <v>91</v>
      </c>
      <c r="Y3916" s="110"/>
      <c r="Z3916" s="106"/>
      <c r="AA3916" s="104"/>
      <c r="AB3916" s="107"/>
      <c r="AC3916" s="72">
        <v>1</v>
      </c>
      <c r="AH3916" s="70"/>
      <c r="AI3916" s="70"/>
      <c r="AJ3916">
        <v>0</v>
      </c>
      <c r="AL3916" s="70"/>
      <c r="BM3916" s="135" t="s">
        <v>504</v>
      </c>
      <c r="BN3916" s="136" t="s">
        <v>271</v>
      </c>
      <c r="BO3916" s="101"/>
      <c r="BR3916" s="109" t="str">
        <f t="shared" si="60"/>
        <v>SH-25-3905</v>
      </c>
      <c r="BS3916" s="109" t="s">
        <v>301</v>
      </c>
      <c r="BT3916" t="s">
        <v>92</v>
      </c>
      <c r="BU3916" t="s">
        <v>8297</v>
      </c>
    </row>
    <row r="3917" spans="1:73" hidden="1">
      <c r="A3917" s="103" t="s">
        <v>8298</v>
      </c>
      <c r="B3917" s="102">
        <v>45854</v>
      </c>
      <c r="C3917" s="104">
        <f>_xlfn.ISOWEEKNUM(Tabella2[[#This Row],[Date]])</f>
        <v>29</v>
      </c>
      <c r="D3917" s="104" t="s">
        <v>6396</v>
      </c>
      <c r="E3917" s="104" t="s">
        <v>256</v>
      </c>
      <c r="F3917" s="104">
        <v>75</v>
      </c>
      <c r="G3917" s="104" t="s">
        <v>257</v>
      </c>
      <c r="H3917" s="105">
        <v>1</v>
      </c>
      <c r="I3917" s="104"/>
      <c r="J3917" s="104" t="s">
        <v>258</v>
      </c>
      <c r="K3917" s="104" t="s">
        <v>75</v>
      </c>
      <c r="L3917" s="104" t="s">
        <v>259</v>
      </c>
      <c r="M3917" s="104" t="s">
        <v>276</v>
      </c>
      <c r="N3917" s="104"/>
      <c r="O3917" s="106"/>
      <c r="P3917" s="111" t="s">
        <v>1828</v>
      </c>
      <c r="Q3917" s="153" t="s">
        <v>504</v>
      </c>
      <c r="R3917" s="153" t="s">
        <v>271</v>
      </c>
      <c r="S3917" s="153">
        <v>4.1666666666666657E-2</v>
      </c>
      <c r="T3917" s="153" t="s">
        <v>504</v>
      </c>
      <c r="U3917" s="153" t="s">
        <v>271</v>
      </c>
      <c r="V3917" s="153">
        <f>IF(ISBLANK(T3917),"",Tabella2[[#This Row],[ACT STOP]]-Tabella2[[#This Row],[ACT START]])</f>
        <v>4.1666666666666685E-2</v>
      </c>
      <c r="W3917" s="104" t="s">
        <v>92</v>
      </c>
      <c r="X3917" s="104" t="s">
        <v>91</v>
      </c>
      <c r="Y3917" s="110"/>
      <c r="Z3917" s="106"/>
      <c r="AA3917" s="104"/>
      <c r="AB3917" s="107"/>
      <c r="AC3917" s="72">
        <v>1</v>
      </c>
      <c r="AH3917" s="70"/>
      <c r="AI3917" s="70"/>
      <c r="AJ3917">
        <v>0</v>
      </c>
      <c r="AL3917" s="70"/>
      <c r="BM3917" s="135" t="s">
        <v>504</v>
      </c>
      <c r="BN3917" s="136" t="s">
        <v>271</v>
      </c>
      <c r="BO3917" s="101"/>
      <c r="BR3917" s="109" t="str">
        <f t="shared" ref="BR3917:BR3980" si="61">_xlfn.CONCAT(LEFT(BR3916,6),TEXT(RIGHT(BR3916,4)+1,"0000"))</f>
        <v>SH-25-3906</v>
      </c>
      <c r="BS3917" s="109" t="s">
        <v>332</v>
      </c>
      <c r="BT3917" t="s">
        <v>92</v>
      </c>
      <c r="BU3917" t="s">
        <v>8299</v>
      </c>
    </row>
    <row r="3918" spans="1:73" hidden="1">
      <c r="A3918" s="103" t="s">
        <v>8300</v>
      </c>
      <c r="B3918" s="102">
        <v>45854</v>
      </c>
      <c r="C3918" s="104">
        <f>_xlfn.ISOWEEKNUM(Tabella2[[#This Row],[Date]])</f>
        <v>29</v>
      </c>
      <c r="D3918" s="104" t="s">
        <v>558</v>
      </c>
      <c r="E3918" s="104" t="s">
        <v>284</v>
      </c>
      <c r="F3918" s="104">
        <v>58</v>
      </c>
      <c r="G3918" s="104" t="s">
        <v>257</v>
      </c>
      <c r="H3918" s="105">
        <v>9</v>
      </c>
      <c r="I3918" s="104"/>
      <c r="J3918" s="104" t="s">
        <v>258</v>
      </c>
      <c r="K3918" s="104" t="s">
        <v>79</v>
      </c>
      <c r="L3918" s="104" t="s">
        <v>299</v>
      </c>
      <c r="M3918" s="104" t="s">
        <v>313</v>
      </c>
      <c r="N3918" s="104"/>
      <c r="O3918" s="108" t="str">
        <f>A3919</f>
        <v>16321</v>
      </c>
      <c r="P3918" s="111" t="s">
        <v>442</v>
      </c>
      <c r="Q3918" s="153" t="s">
        <v>549</v>
      </c>
      <c r="R3918" s="153" t="s">
        <v>550</v>
      </c>
      <c r="S3918" s="153">
        <v>4.1666666666666657E-2</v>
      </c>
      <c r="T3918" s="153">
        <v>0.55555555555555558</v>
      </c>
      <c r="U3918" s="153">
        <v>0.55902777777777779</v>
      </c>
      <c r="V3918" s="153">
        <f>IF(ISBLANK(T3918),"",Tabella2[[#This Row],[ACT STOP]]-Tabella2[[#This Row],[ACT START]])</f>
        <v>3.4722222222222099E-3</v>
      </c>
      <c r="W3918" s="104" t="s">
        <v>116</v>
      </c>
      <c r="X3918" s="104" t="s">
        <v>143</v>
      </c>
      <c r="Y3918" s="110" t="s">
        <v>8301</v>
      </c>
      <c r="Z3918" s="106"/>
      <c r="AA3918" s="104"/>
      <c r="AB3918" s="107"/>
      <c r="AC3918" s="72">
        <v>0</v>
      </c>
      <c r="AH3918" s="70"/>
      <c r="AI3918" s="70"/>
      <c r="AJ3918">
        <v>0</v>
      </c>
      <c r="AL3918" s="70"/>
      <c r="BL3918" t="s">
        <v>8302</v>
      </c>
      <c r="BM3918" s="135">
        <v>0.55555555555555558</v>
      </c>
      <c r="BN3918" s="136">
        <v>0.55902777777777779</v>
      </c>
      <c r="BO3918" s="101"/>
      <c r="BR3918" s="109" t="str">
        <f t="shared" si="61"/>
        <v>SH-25-3907</v>
      </c>
      <c r="BS3918" s="109" t="s">
        <v>318</v>
      </c>
      <c r="BT3918" t="s">
        <v>100</v>
      </c>
      <c r="BU3918" t="s">
        <v>8303</v>
      </c>
    </row>
    <row r="3919" spans="1:73" hidden="1">
      <c r="A3919" s="103" t="s">
        <v>8304</v>
      </c>
      <c r="B3919" s="102">
        <v>45854</v>
      </c>
      <c r="C3919" s="104">
        <f>_xlfn.ISOWEEKNUM(Tabella2[[#This Row],[Date]])</f>
        <v>29</v>
      </c>
      <c r="D3919" s="104" t="s">
        <v>558</v>
      </c>
      <c r="E3919" s="104" t="s">
        <v>284</v>
      </c>
      <c r="F3919" s="104">
        <v>60</v>
      </c>
      <c r="G3919" s="104" t="s">
        <v>284</v>
      </c>
      <c r="H3919" s="105">
        <v>23</v>
      </c>
      <c r="I3919" s="104"/>
      <c r="J3919" s="104" t="s">
        <v>258</v>
      </c>
      <c r="K3919" s="104" t="s">
        <v>78</v>
      </c>
      <c r="L3919" s="104" t="s">
        <v>299</v>
      </c>
      <c r="M3919" s="104" t="s">
        <v>313</v>
      </c>
      <c r="N3919" s="104"/>
      <c r="O3919" s="108" t="str">
        <f>A3918</f>
        <v>16320</v>
      </c>
      <c r="P3919" s="111" t="s">
        <v>442</v>
      </c>
      <c r="Q3919" s="153">
        <v>0.54166666666666663</v>
      </c>
      <c r="R3919" s="153">
        <v>0.58333333333333337</v>
      </c>
      <c r="S3919" s="153">
        <v>4.1666666666666657E-2</v>
      </c>
      <c r="T3919" s="153">
        <v>0.55555555555555558</v>
      </c>
      <c r="U3919" s="153">
        <v>0.55902777777777779</v>
      </c>
      <c r="V3919" s="153">
        <f>IF(ISBLANK(T3919),"",Tabella2[[#This Row],[ACT STOP]]-Tabella2[[#This Row],[ACT START]])</f>
        <v>3.4722222222222099E-3</v>
      </c>
      <c r="W3919" s="104" t="s">
        <v>116</v>
      </c>
      <c r="X3919" s="104" t="s">
        <v>113</v>
      </c>
      <c r="Y3919" s="110" t="s">
        <v>8305</v>
      </c>
      <c r="Z3919" s="106"/>
      <c r="AA3919" s="104"/>
      <c r="AB3919" s="107"/>
      <c r="AC3919" s="72">
        <v>0</v>
      </c>
      <c r="AH3919" s="70"/>
      <c r="AI3919" s="70"/>
      <c r="AJ3919">
        <v>0</v>
      </c>
      <c r="AL3919" s="70"/>
      <c r="BL3919" t="s">
        <v>8306</v>
      </c>
      <c r="BM3919" s="135">
        <v>0.55555555555555558</v>
      </c>
      <c r="BN3919" s="136">
        <v>0.55902777777777779</v>
      </c>
      <c r="BO3919" s="101">
        <v>1.7361111111111108E-2</v>
      </c>
      <c r="BQ3919" t="s">
        <v>94</v>
      </c>
      <c r="BR3919" s="109" t="str">
        <f t="shared" si="61"/>
        <v>SH-25-3908</v>
      </c>
      <c r="BS3919" s="109" t="s">
        <v>358</v>
      </c>
      <c r="BT3919" t="s">
        <v>100</v>
      </c>
      <c r="BU3919" t="s">
        <v>8307</v>
      </c>
    </row>
    <row r="3920" spans="1:73" hidden="1">
      <c r="A3920" s="103" t="s">
        <v>8308</v>
      </c>
      <c r="B3920" s="102">
        <v>45854</v>
      </c>
      <c r="C3920" s="104">
        <f>_xlfn.ISOWEEKNUM(Tabella2[[#This Row],[Date]])</f>
        <v>29</v>
      </c>
      <c r="D3920" s="104" t="s">
        <v>6396</v>
      </c>
      <c r="E3920" s="104" t="s">
        <v>256</v>
      </c>
      <c r="F3920" s="104">
        <v>70</v>
      </c>
      <c r="G3920" s="104" t="s">
        <v>284</v>
      </c>
      <c r="H3920" s="105">
        <v>22</v>
      </c>
      <c r="I3920" s="104"/>
      <c r="J3920" s="104" t="s">
        <v>258</v>
      </c>
      <c r="K3920" s="104" t="s">
        <v>83</v>
      </c>
      <c r="L3920" s="104" t="s">
        <v>259</v>
      </c>
      <c r="M3920" s="104" t="s">
        <v>276</v>
      </c>
      <c r="N3920" s="104"/>
      <c r="O3920" s="106"/>
      <c r="P3920" s="111" t="s">
        <v>1828</v>
      </c>
      <c r="Q3920" s="153" t="s">
        <v>549</v>
      </c>
      <c r="R3920" s="153" t="s">
        <v>550</v>
      </c>
      <c r="S3920" s="153">
        <v>4.1666666666666657E-2</v>
      </c>
      <c r="T3920" s="153" t="s">
        <v>549</v>
      </c>
      <c r="U3920" s="153">
        <v>0.58680555555555558</v>
      </c>
      <c r="V3920" s="153">
        <f>IF(ISBLANK(T3920),"",Tabella2[[#This Row],[ACT STOP]]-Tabella2[[#This Row],[ACT START]])</f>
        <v>4.5138888888888951E-2</v>
      </c>
      <c r="W3920" s="104" t="s">
        <v>92</v>
      </c>
      <c r="X3920" s="104" t="s">
        <v>91</v>
      </c>
      <c r="Y3920" s="110"/>
      <c r="Z3920" s="106"/>
      <c r="AA3920" s="104"/>
      <c r="AB3920" s="107"/>
      <c r="AC3920" s="72">
        <v>1</v>
      </c>
      <c r="AH3920" s="70"/>
      <c r="AI3920" s="70"/>
      <c r="AJ3920">
        <v>0</v>
      </c>
      <c r="AL3920" s="70"/>
      <c r="BM3920" s="135" t="s">
        <v>549</v>
      </c>
      <c r="BN3920" s="136">
        <v>0.58680555555555558</v>
      </c>
      <c r="BO3920" s="101">
        <v>3.472222222222222E-3</v>
      </c>
      <c r="BQ3920" t="s">
        <v>102</v>
      </c>
      <c r="BR3920" s="109" t="str">
        <f t="shared" si="61"/>
        <v>SH-25-3909</v>
      </c>
      <c r="BS3920" s="109" t="s">
        <v>295</v>
      </c>
      <c r="BT3920" t="s">
        <v>92</v>
      </c>
      <c r="BU3920" t="s">
        <v>8309</v>
      </c>
    </row>
    <row r="3921" spans="1:73" hidden="1">
      <c r="A3921" s="103" t="s">
        <v>8310</v>
      </c>
      <c r="B3921" s="102">
        <v>45854</v>
      </c>
      <c r="C3921" s="104">
        <f>_xlfn.ISOWEEKNUM(Tabella2[[#This Row],[Date]])</f>
        <v>29</v>
      </c>
      <c r="D3921" s="104" t="s">
        <v>6396</v>
      </c>
      <c r="E3921" s="104" t="s">
        <v>256</v>
      </c>
      <c r="F3921" s="104">
        <v>71</v>
      </c>
      <c r="G3921" s="104" t="s">
        <v>257</v>
      </c>
      <c r="H3921" s="105">
        <v>14</v>
      </c>
      <c r="I3921" s="104"/>
      <c r="J3921" s="104" t="s">
        <v>258</v>
      </c>
      <c r="K3921" s="104" t="s">
        <v>80</v>
      </c>
      <c r="L3921" s="104" t="s">
        <v>259</v>
      </c>
      <c r="M3921" s="104" t="s">
        <v>276</v>
      </c>
      <c r="N3921" s="104"/>
      <c r="O3921" s="106"/>
      <c r="P3921" s="111" t="s">
        <v>1828</v>
      </c>
      <c r="Q3921" s="153" t="s">
        <v>549</v>
      </c>
      <c r="R3921" s="153" t="s">
        <v>550</v>
      </c>
      <c r="S3921" s="153">
        <v>4.1666666666666657E-2</v>
      </c>
      <c r="T3921" s="153" t="s">
        <v>549</v>
      </c>
      <c r="U3921" s="153" t="s">
        <v>550</v>
      </c>
      <c r="V3921" s="153">
        <f>IF(ISBLANK(T3921),"",Tabella2[[#This Row],[ACT STOP]]-Tabella2[[#This Row],[ACT START]])</f>
        <v>4.1666666666666741E-2</v>
      </c>
      <c r="W3921" s="104" t="s">
        <v>92</v>
      </c>
      <c r="X3921" s="104" t="s">
        <v>91</v>
      </c>
      <c r="Y3921" s="110"/>
      <c r="Z3921" s="106"/>
      <c r="AA3921" s="104"/>
      <c r="AB3921" s="107"/>
      <c r="AC3921" s="72">
        <v>1</v>
      </c>
      <c r="AH3921" s="70"/>
      <c r="AI3921" s="70"/>
      <c r="AJ3921">
        <v>0</v>
      </c>
      <c r="AL3921" s="70"/>
      <c r="BM3921" s="135" t="s">
        <v>549</v>
      </c>
      <c r="BN3921" s="136" t="s">
        <v>550</v>
      </c>
      <c r="BO3921" s="101"/>
      <c r="BR3921" s="109" t="str">
        <f t="shared" si="61"/>
        <v>SH-25-3910</v>
      </c>
      <c r="BS3921" s="109" t="s">
        <v>372</v>
      </c>
      <c r="BT3921" t="s">
        <v>92</v>
      </c>
      <c r="BU3921" t="s">
        <v>8311</v>
      </c>
    </row>
    <row r="3922" spans="1:73" hidden="1">
      <c r="A3922" s="103" t="s">
        <v>8312</v>
      </c>
      <c r="B3922" s="102">
        <v>45855</v>
      </c>
      <c r="C3922" s="104">
        <f>_xlfn.ISOWEEKNUM(Tabella2[[#This Row],[Date]])</f>
        <v>29</v>
      </c>
      <c r="D3922" s="104" t="s">
        <v>558</v>
      </c>
      <c r="E3922" s="104" t="s">
        <v>284</v>
      </c>
      <c r="F3922" s="104">
        <v>58</v>
      </c>
      <c r="G3922" s="104" t="s">
        <v>257</v>
      </c>
      <c r="H3922" s="105">
        <v>17</v>
      </c>
      <c r="I3922" s="104"/>
      <c r="J3922" s="104" t="s">
        <v>258</v>
      </c>
      <c r="K3922" s="104" t="s">
        <v>79</v>
      </c>
      <c r="L3922" s="104" t="s">
        <v>299</v>
      </c>
      <c r="M3922" s="104" t="s">
        <v>276</v>
      </c>
      <c r="N3922" s="104"/>
      <c r="O3922" s="108" t="str">
        <f>A3923</f>
        <v>16325</v>
      </c>
      <c r="P3922" s="111" t="s">
        <v>442</v>
      </c>
      <c r="Q3922" s="153" t="s">
        <v>7801</v>
      </c>
      <c r="R3922" s="153" t="s">
        <v>7802</v>
      </c>
      <c r="S3922" s="153">
        <v>4.1666666666666657E-2</v>
      </c>
      <c r="T3922" s="153" t="s">
        <v>7801</v>
      </c>
      <c r="U3922" s="153">
        <v>0.28125</v>
      </c>
      <c r="V3922" s="153">
        <f>IF(ISBLANK(T3922),"",Tabella2[[#This Row],[ACT STOP]]-Tabella2[[#This Row],[ACT START]])</f>
        <v>5.2083333333333343E-2</v>
      </c>
      <c r="W3922" s="104" t="s">
        <v>92</v>
      </c>
      <c r="X3922" s="104" t="s">
        <v>91</v>
      </c>
      <c r="Y3922" s="110"/>
      <c r="Z3922" s="106"/>
      <c r="AA3922" s="104"/>
      <c r="AB3922" s="107"/>
      <c r="AC3922" s="72">
        <v>1</v>
      </c>
      <c r="AH3922" s="70"/>
      <c r="AI3922" s="70"/>
      <c r="AJ3922">
        <v>0</v>
      </c>
      <c r="AL3922" s="70"/>
      <c r="BM3922" s="135" t="s">
        <v>7801</v>
      </c>
      <c r="BN3922" s="136">
        <v>0.28125</v>
      </c>
      <c r="BO3922" s="101">
        <v>1.041666666666667E-2</v>
      </c>
      <c r="BQ3922" t="s">
        <v>102</v>
      </c>
      <c r="BR3922" s="109" t="str">
        <f t="shared" si="61"/>
        <v>SH-25-3911</v>
      </c>
      <c r="BS3922" s="109" t="s">
        <v>393</v>
      </c>
      <c r="BT3922" t="s">
        <v>92</v>
      </c>
      <c r="BU3922" t="s">
        <v>8303</v>
      </c>
    </row>
    <row r="3923" spans="1:73" hidden="1">
      <c r="A3923" s="103" t="s">
        <v>8313</v>
      </c>
      <c r="B3923" s="102">
        <v>45855</v>
      </c>
      <c r="C3923" s="104">
        <f>_xlfn.ISOWEEKNUM(Tabella2[[#This Row],[Date]])</f>
        <v>29</v>
      </c>
      <c r="D3923" s="104" t="s">
        <v>558</v>
      </c>
      <c r="E3923" s="104" t="s">
        <v>284</v>
      </c>
      <c r="F3923" s="104">
        <v>60</v>
      </c>
      <c r="G3923" s="104" t="s">
        <v>257</v>
      </c>
      <c r="H3923" s="105">
        <v>13</v>
      </c>
      <c r="I3923" s="104"/>
      <c r="J3923" s="104" t="s">
        <v>258</v>
      </c>
      <c r="K3923" s="104" t="s">
        <v>78</v>
      </c>
      <c r="L3923" s="104" t="s">
        <v>299</v>
      </c>
      <c r="M3923" s="104" t="s">
        <v>276</v>
      </c>
      <c r="N3923" s="104"/>
      <c r="O3923" s="108" t="str">
        <f>A3922</f>
        <v>16324</v>
      </c>
      <c r="P3923" s="111" t="s">
        <v>442</v>
      </c>
      <c r="Q3923" s="153">
        <v>0.22916666666666671</v>
      </c>
      <c r="R3923" s="153">
        <v>0.27083333333333331</v>
      </c>
      <c r="S3923" s="153">
        <v>4.1666666666666657E-2</v>
      </c>
      <c r="T3923" s="153" t="s">
        <v>7801</v>
      </c>
      <c r="U3923" s="153">
        <v>0.28125</v>
      </c>
      <c r="V3923" s="153">
        <f>IF(ISBLANK(T3923),"",Tabella2[[#This Row],[ACT STOP]]-Tabella2[[#This Row],[ACT START]])</f>
        <v>5.2083333333333343E-2</v>
      </c>
      <c r="W3923" s="104" t="s">
        <v>92</v>
      </c>
      <c r="X3923" s="104" t="s">
        <v>91</v>
      </c>
      <c r="Y3923" s="110"/>
      <c r="Z3923" s="106"/>
      <c r="AA3923" s="104"/>
      <c r="AB3923" s="107"/>
      <c r="AC3923" s="72">
        <v>1</v>
      </c>
      <c r="AH3923" s="70"/>
      <c r="AI3923" s="70"/>
      <c r="AJ3923">
        <v>0</v>
      </c>
      <c r="AL3923" s="70"/>
      <c r="BM3923" s="135" t="s">
        <v>7801</v>
      </c>
      <c r="BN3923" s="136">
        <v>0.28125</v>
      </c>
      <c r="BO3923" s="101">
        <v>1.041666666666667E-2</v>
      </c>
      <c r="BQ3923" t="s">
        <v>102</v>
      </c>
      <c r="BR3923" s="109" t="str">
        <f t="shared" si="61"/>
        <v>SH-25-3912</v>
      </c>
      <c r="BS3923" s="109" t="s">
        <v>427</v>
      </c>
      <c r="BT3923" t="s">
        <v>92</v>
      </c>
      <c r="BU3923" t="s">
        <v>8307</v>
      </c>
    </row>
    <row r="3924" spans="1:73" hidden="1">
      <c r="A3924" s="103" t="s">
        <v>8314</v>
      </c>
      <c r="B3924" s="102">
        <v>45855</v>
      </c>
      <c r="C3924" s="104">
        <f>_xlfn.ISOWEEKNUM(Tabella2[[#This Row],[Date]])</f>
        <v>29</v>
      </c>
      <c r="D3924" s="104" t="s">
        <v>751</v>
      </c>
      <c r="E3924" s="104" t="s">
        <v>256</v>
      </c>
      <c r="F3924" s="104">
        <v>76</v>
      </c>
      <c r="G3924" s="104" t="s">
        <v>284</v>
      </c>
      <c r="H3924" s="105">
        <v>9</v>
      </c>
      <c r="I3924" s="104" t="s">
        <v>258</v>
      </c>
      <c r="J3924" s="104"/>
      <c r="K3924" s="104" t="s">
        <v>83</v>
      </c>
      <c r="L3924" s="104" t="s">
        <v>259</v>
      </c>
      <c r="M3924" s="104" t="s">
        <v>276</v>
      </c>
      <c r="N3924" s="104"/>
      <c r="O3924" s="106"/>
      <c r="P3924" s="111" t="s">
        <v>462</v>
      </c>
      <c r="Q3924" s="153" t="s">
        <v>7801</v>
      </c>
      <c r="R3924" s="153" t="s">
        <v>7802</v>
      </c>
      <c r="S3924" s="153">
        <v>4.1666666666666657E-2</v>
      </c>
      <c r="T3924" s="153" t="s">
        <v>7801</v>
      </c>
      <c r="U3924" s="153" t="s">
        <v>7802</v>
      </c>
      <c r="V3924" s="153">
        <f>IF(ISBLANK(T3924),"",Tabella2[[#This Row],[ACT STOP]]-Tabella2[[#This Row],[ACT START]])</f>
        <v>4.1666666666666657E-2</v>
      </c>
      <c r="W3924" s="104" t="s">
        <v>92</v>
      </c>
      <c r="X3924" s="104" t="s">
        <v>91</v>
      </c>
      <c r="Y3924" s="110"/>
      <c r="Z3924" s="106"/>
      <c r="AA3924" s="104"/>
      <c r="AB3924" s="107"/>
      <c r="AC3924" s="72">
        <v>1</v>
      </c>
      <c r="AH3924" s="70"/>
      <c r="AI3924" s="70"/>
      <c r="AJ3924">
        <v>0</v>
      </c>
      <c r="AL3924" s="70"/>
      <c r="BM3924" s="135" t="s">
        <v>7801</v>
      </c>
      <c r="BN3924" s="136" t="s">
        <v>7802</v>
      </c>
      <c r="BO3924" s="101"/>
      <c r="BR3924" s="109" t="str">
        <f t="shared" si="61"/>
        <v>SH-25-3913</v>
      </c>
      <c r="BS3924" s="109" t="s">
        <v>339</v>
      </c>
      <c r="BT3924" t="s">
        <v>92</v>
      </c>
      <c r="BU3924" t="s">
        <v>8315</v>
      </c>
    </row>
    <row r="3925" spans="1:73" hidden="1">
      <c r="A3925" s="103" t="s">
        <v>8316</v>
      </c>
      <c r="B3925" s="102">
        <v>45855</v>
      </c>
      <c r="C3925" s="104">
        <f>_xlfn.ISOWEEKNUM(Tabella2[[#This Row],[Date]])</f>
        <v>29</v>
      </c>
      <c r="D3925" s="104" t="s">
        <v>6396</v>
      </c>
      <c r="E3925" s="104" t="s">
        <v>256</v>
      </c>
      <c r="F3925" s="104">
        <v>75</v>
      </c>
      <c r="G3925" s="104" t="s">
        <v>257</v>
      </c>
      <c r="H3925" s="105">
        <v>2</v>
      </c>
      <c r="I3925" s="104"/>
      <c r="J3925" s="104" t="s">
        <v>258</v>
      </c>
      <c r="K3925" s="104" t="s">
        <v>80</v>
      </c>
      <c r="L3925" s="104" t="s">
        <v>259</v>
      </c>
      <c r="M3925" s="104" t="s">
        <v>276</v>
      </c>
      <c r="N3925" s="104"/>
      <c r="O3925" s="106"/>
      <c r="P3925" s="111" t="s">
        <v>479</v>
      </c>
      <c r="Q3925" s="153" t="s">
        <v>7801</v>
      </c>
      <c r="R3925" s="153" t="s">
        <v>7802</v>
      </c>
      <c r="S3925" s="153">
        <v>4.1666666666666657E-2</v>
      </c>
      <c r="T3925" s="153" t="s">
        <v>7801</v>
      </c>
      <c r="U3925" s="153">
        <v>0.27777777777777779</v>
      </c>
      <c r="V3925" s="153">
        <f>IF(ISBLANK(T3925),"",Tabella2[[#This Row],[ACT STOP]]-Tabella2[[#This Row],[ACT START]])</f>
        <v>4.8611111111111133E-2</v>
      </c>
      <c r="W3925" s="104" t="s">
        <v>92</v>
      </c>
      <c r="X3925" s="104" t="s">
        <v>91</v>
      </c>
      <c r="Y3925" s="110"/>
      <c r="Z3925" s="106"/>
      <c r="AA3925" s="104"/>
      <c r="AB3925" s="107"/>
      <c r="AC3925" s="72">
        <v>1</v>
      </c>
      <c r="AH3925" s="70"/>
      <c r="AI3925" s="70"/>
      <c r="AJ3925">
        <v>0</v>
      </c>
      <c r="AL3925" s="70"/>
      <c r="BM3925" s="135" t="s">
        <v>7801</v>
      </c>
      <c r="BN3925" s="136">
        <v>0.27777777777777779</v>
      </c>
      <c r="BO3925" s="101"/>
      <c r="BR3925" s="109" t="str">
        <f t="shared" si="61"/>
        <v>SH-25-3914</v>
      </c>
      <c r="BS3925" s="109" t="s">
        <v>368</v>
      </c>
      <c r="BT3925" t="s">
        <v>92</v>
      </c>
      <c r="BU3925" t="s">
        <v>8317</v>
      </c>
    </row>
    <row r="3926" spans="1:73" hidden="1">
      <c r="A3926" s="103" t="s">
        <v>8318</v>
      </c>
      <c r="B3926" s="102">
        <v>45855</v>
      </c>
      <c r="C3926" s="104">
        <f>_xlfn.ISOWEEKNUM(Tabella2[[#This Row],[Date]])</f>
        <v>29</v>
      </c>
      <c r="D3926" s="104" t="s">
        <v>523</v>
      </c>
      <c r="E3926" s="104" t="s">
        <v>284</v>
      </c>
      <c r="F3926" s="104">
        <v>63</v>
      </c>
      <c r="G3926" s="104" t="s">
        <v>257</v>
      </c>
      <c r="H3926" s="105">
        <v>9</v>
      </c>
      <c r="I3926" s="104"/>
      <c r="J3926" s="104" t="s">
        <v>258</v>
      </c>
      <c r="K3926" s="104" t="s">
        <v>79</v>
      </c>
      <c r="L3926" s="104" t="s">
        <v>299</v>
      </c>
      <c r="M3926" s="104" t="s">
        <v>915</v>
      </c>
      <c r="N3926" s="104"/>
      <c r="O3926" s="108" t="str">
        <f>A3927</f>
        <v>16329</v>
      </c>
      <c r="P3926" s="111" t="s">
        <v>2417</v>
      </c>
      <c r="Q3926" s="153" t="s">
        <v>285</v>
      </c>
      <c r="R3926" s="153" t="s">
        <v>286</v>
      </c>
      <c r="S3926" s="153">
        <v>4.1666666666666657E-2</v>
      </c>
      <c r="T3926" s="153" t="s">
        <v>285</v>
      </c>
      <c r="U3926" s="153" t="s">
        <v>286</v>
      </c>
      <c r="V3926" s="153">
        <f>IF(ISBLANK(T3926),"",Tabella2[[#This Row],[ACT STOP]]-Tabella2[[#This Row],[ACT START]])</f>
        <v>4.166666666666663E-2</v>
      </c>
      <c r="W3926" s="104" t="s">
        <v>92</v>
      </c>
      <c r="X3926" s="104" t="s">
        <v>91</v>
      </c>
      <c r="Y3926" s="110"/>
      <c r="Z3926" s="106"/>
      <c r="AA3926" s="104"/>
      <c r="AB3926" s="107"/>
      <c r="AC3926" s="72">
        <v>1</v>
      </c>
      <c r="AH3926" s="70"/>
      <c r="AI3926" s="70"/>
      <c r="AJ3926">
        <v>0</v>
      </c>
      <c r="AL3926" s="70"/>
      <c r="BM3926" s="135" t="s">
        <v>285</v>
      </c>
      <c r="BN3926" s="136" t="s">
        <v>286</v>
      </c>
      <c r="BO3926" s="101"/>
      <c r="BR3926" s="109" t="str">
        <f t="shared" si="61"/>
        <v>SH-25-3915</v>
      </c>
      <c r="BS3926" s="109" t="s">
        <v>318</v>
      </c>
      <c r="BT3926" t="s">
        <v>92</v>
      </c>
      <c r="BU3926" t="s">
        <v>8319</v>
      </c>
    </row>
    <row r="3927" spans="1:73" hidden="1">
      <c r="A3927" s="103" t="s">
        <v>8320</v>
      </c>
      <c r="B3927" s="102">
        <v>45855</v>
      </c>
      <c r="C3927" s="104">
        <f>_xlfn.ISOWEEKNUM(Tabella2[[#This Row],[Date]])</f>
        <v>29</v>
      </c>
      <c r="D3927" s="104" t="s">
        <v>523</v>
      </c>
      <c r="E3927" s="104" t="s">
        <v>284</v>
      </c>
      <c r="F3927" s="104">
        <v>62</v>
      </c>
      <c r="G3927" s="104" t="s">
        <v>257</v>
      </c>
      <c r="H3927" s="105">
        <v>14</v>
      </c>
      <c r="I3927" s="104"/>
      <c r="J3927" s="104" t="s">
        <v>258</v>
      </c>
      <c r="K3927" s="104" t="s">
        <v>78</v>
      </c>
      <c r="L3927" s="104" t="s">
        <v>299</v>
      </c>
      <c r="M3927" s="104" t="s">
        <v>915</v>
      </c>
      <c r="N3927" s="104"/>
      <c r="O3927" s="108" t="str">
        <f>A3926</f>
        <v>16328</v>
      </c>
      <c r="P3927" s="111" t="s">
        <v>2417</v>
      </c>
      <c r="Q3927" s="153">
        <v>0.29166666666666669</v>
      </c>
      <c r="R3927" s="153">
        <v>0.33333333333333331</v>
      </c>
      <c r="S3927" s="153">
        <v>4.1666666666666657E-2</v>
      </c>
      <c r="T3927" s="153">
        <v>0.29166666666666669</v>
      </c>
      <c r="U3927" s="153">
        <v>0.33333333333333331</v>
      </c>
      <c r="V3927" s="153">
        <f>IF(ISBLANK(T3927),"",Tabella2[[#This Row],[ACT STOP]]-Tabella2[[#This Row],[ACT START]])</f>
        <v>4.166666666666663E-2</v>
      </c>
      <c r="W3927" s="104" t="s">
        <v>92</v>
      </c>
      <c r="X3927" s="104" t="s">
        <v>91</v>
      </c>
      <c r="Y3927" s="110"/>
      <c r="Z3927" s="106"/>
      <c r="AA3927" s="104"/>
      <c r="AB3927" s="107"/>
      <c r="AC3927" s="72">
        <v>1</v>
      </c>
      <c r="AH3927" s="70"/>
      <c r="AI3927" s="70"/>
      <c r="AJ3927">
        <v>0</v>
      </c>
      <c r="AL3927" s="70"/>
      <c r="BM3927" s="135">
        <v>0.29166666666666669</v>
      </c>
      <c r="BN3927" s="136">
        <v>0.33333333333333331</v>
      </c>
      <c r="BO3927" s="101"/>
      <c r="BR3927" s="109" t="str">
        <f t="shared" si="61"/>
        <v>SH-25-3916</v>
      </c>
      <c r="BS3927" s="109" t="s">
        <v>372</v>
      </c>
      <c r="BT3927" t="s">
        <v>92</v>
      </c>
      <c r="BU3927" t="s">
        <v>8321</v>
      </c>
    </row>
    <row r="3928" spans="1:73" hidden="1">
      <c r="A3928" s="103" t="s">
        <v>8322</v>
      </c>
      <c r="B3928" s="102">
        <v>45855</v>
      </c>
      <c r="C3928" s="104">
        <f>_xlfn.ISOWEEKNUM(Tabella2[[#This Row],[Date]])</f>
        <v>29</v>
      </c>
      <c r="D3928" s="104" t="s">
        <v>751</v>
      </c>
      <c r="E3928" s="104" t="s">
        <v>256</v>
      </c>
      <c r="F3928" s="104">
        <v>77</v>
      </c>
      <c r="G3928" s="104" t="s">
        <v>284</v>
      </c>
      <c r="H3928" s="105">
        <v>22</v>
      </c>
      <c r="I3928" s="104" t="s">
        <v>258</v>
      </c>
      <c r="J3928" s="104"/>
      <c r="K3928" s="104" t="s">
        <v>83</v>
      </c>
      <c r="L3928" s="104" t="s">
        <v>259</v>
      </c>
      <c r="M3928" s="104" t="s">
        <v>276</v>
      </c>
      <c r="N3928" s="104"/>
      <c r="O3928" s="106"/>
      <c r="P3928" s="111" t="s">
        <v>462</v>
      </c>
      <c r="Q3928" s="153" t="s">
        <v>285</v>
      </c>
      <c r="R3928" s="153" t="s">
        <v>286</v>
      </c>
      <c r="S3928" s="153">
        <v>4.1666666666666657E-2</v>
      </c>
      <c r="T3928" s="153">
        <v>0.29166666666666669</v>
      </c>
      <c r="U3928" s="153">
        <v>0.33333333333333331</v>
      </c>
      <c r="V3928" s="153">
        <f>IF(ISBLANK(T3928),"",Tabella2[[#This Row],[ACT STOP]]-Tabella2[[#This Row],[ACT START]])</f>
        <v>4.166666666666663E-2</v>
      </c>
      <c r="W3928" s="104" t="s">
        <v>92</v>
      </c>
      <c r="X3928" s="104" t="s">
        <v>91</v>
      </c>
      <c r="Y3928" s="110"/>
      <c r="Z3928" s="106"/>
      <c r="AA3928" s="104"/>
      <c r="AB3928" s="107"/>
      <c r="AC3928" s="72">
        <v>1</v>
      </c>
      <c r="AH3928" s="70"/>
      <c r="AI3928" s="70"/>
      <c r="AJ3928">
        <v>0</v>
      </c>
      <c r="AL3928" s="70"/>
      <c r="BM3928" s="135">
        <v>0.29166666666666669</v>
      </c>
      <c r="BN3928" s="136">
        <v>0.33333333333333331</v>
      </c>
      <c r="BO3928" s="101"/>
      <c r="BR3928" s="109" t="str">
        <f t="shared" si="61"/>
        <v>SH-25-3917</v>
      </c>
      <c r="BS3928" s="109" t="s">
        <v>295</v>
      </c>
      <c r="BT3928" t="s">
        <v>92</v>
      </c>
      <c r="BU3928" t="s">
        <v>8323</v>
      </c>
    </row>
    <row r="3929" spans="1:73" hidden="1">
      <c r="A3929" s="103" t="s">
        <v>8324</v>
      </c>
      <c r="B3929" s="102">
        <v>45855</v>
      </c>
      <c r="C3929" s="104">
        <f>_xlfn.ISOWEEKNUM(Tabella2[[#This Row],[Date]])</f>
        <v>29</v>
      </c>
      <c r="D3929" s="104" t="s">
        <v>6396</v>
      </c>
      <c r="E3929" s="104" t="s">
        <v>256</v>
      </c>
      <c r="F3929" s="104">
        <v>71</v>
      </c>
      <c r="G3929" s="104" t="s">
        <v>284</v>
      </c>
      <c r="H3929" s="105">
        <v>23</v>
      </c>
      <c r="I3929" s="104"/>
      <c r="J3929" s="104" t="s">
        <v>258</v>
      </c>
      <c r="K3929" s="104" t="s">
        <v>80</v>
      </c>
      <c r="L3929" s="104" t="s">
        <v>259</v>
      </c>
      <c r="M3929" s="104" t="s">
        <v>276</v>
      </c>
      <c r="N3929" s="104"/>
      <c r="O3929" s="106"/>
      <c r="P3929" s="111" t="s">
        <v>752</v>
      </c>
      <c r="Q3929" s="153" t="s">
        <v>285</v>
      </c>
      <c r="R3929" s="153" t="s">
        <v>286</v>
      </c>
      <c r="S3929" s="153">
        <v>4.1666666666666657E-2</v>
      </c>
      <c r="T3929" s="153">
        <v>0.29166666666666669</v>
      </c>
      <c r="U3929" s="153">
        <v>0.33333333333333331</v>
      </c>
      <c r="V3929" s="153">
        <f>IF(ISBLANK(T3929),"",Tabella2[[#This Row],[ACT STOP]]-Tabella2[[#This Row],[ACT START]])</f>
        <v>4.166666666666663E-2</v>
      </c>
      <c r="W3929" s="104" t="s">
        <v>92</v>
      </c>
      <c r="X3929" s="104" t="s">
        <v>91</v>
      </c>
      <c r="Y3929" s="110"/>
      <c r="Z3929" s="106"/>
      <c r="AA3929" s="104"/>
      <c r="AB3929" s="107"/>
      <c r="AC3929" s="72">
        <v>1</v>
      </c>
      <c r="AH3929" s="70"/>
      <c r="AI3929" s="70"/>
      <c r="AJ3929">
        <v>0</v>
      </c>
      <c r="AL3929" s="70"/>
      <c r="BM3929" s="135">
        <v>0.29166666666666669</v>
      </c>
      <c r="BN3929" s="136">
        <v>0.33333333333333331</v>
      </c>
      <c r="BO3929" s="101"/>
      <c r="BR3929" s="109" t="str">
        <f t="shared" si="61"/>
        <v>SH-25-3918</v>
      </c>
      <c r="BS3929" s="109" t="s">
        <v>358</v>
      </c>
      <c r="BT3929" t="s">
        <v>92</v>
      </c>
      <c r="BU3929" t="s">
        <v>8325</v>
      </c>
    </row>
    <row r="3930" spans="1:73" hidden="1">
      <c r="A3930" s="103" t="s">
        <v>8326</v>
      </c>
      <c r="B3930" s="102">
        <v>45855</v>
      </c>
      <c r="C3930" s="104">
        <f>_xlfn.ISOWEEKNUM(Tabella2[[#This Row],[Date]])</f>
        <v>29</v>
      </c>
      <c r="D3930" s="104" t="s">
        <v>348</v>
      </c>
      <c r="E3930" s="104" t="s">
        <v>284</v>
      </c>
      <c r="F3930" s="104">
        <v>57</v>
      </c>
      <c r="G3930" s="104" t="s">
        <v>257</v>
      </c>
      <c r="H3930" s="105">
        <v>17</v>
      </c>
      <c r="I3930" s="104"/>
      <c r="J3930" s="104" t="s">
        <v>258</v>
      </c>
      <c r="K3930" s="104" t="s">
        <v>79</v>
      </c>
      <c r="L3930" s="104" t="s">
        <v>299</v>
      </c>
      <c r="M3930" s="104" t="s">
        <v>386</v>
      </c>
      <c r="N3930" s="104"/>
      <c r="O3930" s="108" t="str">
        <f>A3931</f>
        <v>16333</v>
      </c>
      <c r="P3930" s="111" t="s">
        <v>2075</v>
      </c>
      <c r="Q3930" s="153" t="s">
        <v>525</v>
      </c>
      <c r="R3930" s="153" t="s">
        <v>262</v>
      </c>
      <c r="S3930" s="153">
        <v>4.1666666666666657E-2</v>
      </c>
      <c r="T3930" s="153" t="s">
        <v>525</v>
      </c>
      <c r="U3930" s="153" t="s">
        <v>262</v>
      </c>
      <c r="V3930" s="153">
        <f>IF(ISBLANK(T3930),"",Tabella2[[#This Row],[ACT STOP]]-Tabella2[[#This Row],[ACT START]])</f>
        <v>4.166666666666663E-2</v>
      </c>
      <c r="W3930" s="104" t="s">
        <v>92</v>
      </c>
      <c r="X3930" s="104" t="s">
        <v>91</v>
      </c>
      <c r="Y3930" s="110"/>
      <c r="Z3930" s="106"/>
      <c r="AA3930" s="104"/>
      <c r="AB3930" s="107"/>
      <c r="AC3930" s="72">
        <v>1</v>
      </c>
      <c r="AH3930" s="70"/>
      <c r="AI3930" s="70"/>
      <c r="AJ3930">
        <v>0</v>
      </c>
      <c r="AL3930" s="70"/>
      <c r="BM3930" s="135" t="s">
        <v>525</v>
      </c>
      <c r="BN3930" s="136" t="s">
        <v>262</v>
      </c>
      <c r="BO3930" s="101"/>
      <c r="BR3930" s="109" t="str">
        <f t="shared" si="61"/>
        <v>SH-25-3919</v>
      </c>
      <c r="BS3930" s="109" t="s">
        <v>393</v>
      </c>
      <c r="BT3930" t="s">
        <v>92</v>
      </c>
      <c r="BU3930" t="s">
        <v>8327</v>
      </c>
    </row>
    <row r="3931" spans="1:73" hidden="1">
      <c r="A3931" s="103" t="s">
        <v>8328</v>
      </c>
      <c r="B3931" s="102">
        <v>45855</v>
      </c>
      <c r="C3931" s="104">
        <f>_xlfn.ISOWEEKNUM(Tabella2[[#This Row],[Date]])</f>
        <v>29</v>
      </c>
      <c r="D3931" s="104" t="s">
        <v>348</v>
      </c>
      <c r="E3931" s="104" t="s">
        <v>284</v>
      </c>
      <c r="F3931" s="104">
        <v>55</v>
      </c>
      <c r="G3931" s="104" t="s">
        <v>284</v>
      </c>
      <c r="H3931" s="105">
        <v>9</v>
      </c>
      <c r="I3931" s="104"/>
      <c r="J3931" s="104" t="s">
        <v>258</v>
      </c>
      <c r="K3931" s="104" t="s">
        <v>78</v>
      </c>
      <c r="L3931" s="104" t="s">
        <v>299</v>
      </c>
      <c r="M3931" s="104" t="s">
        <v>386</v>
      </c>
      <c r="N3931" s="104"/>
      <c r="O3931" s="108" t="str">
        <f>A3930</f>
        <v>16332</v>
      </c>
      <c r="P3931" s="111" t="s">
        <v>2075</v>
      </c>
      <c r="Q3931" s="153">
        <v>0.35416666666666669</v>
      </c>
      <c r="R3931" s="153">
        <v>0.39583333333333331</v>
      </c>
      <c r="S3931" s="153">
        <v>4.1666666666666657E-2</v>
      </c>
      <c r="T3931" s="153">
        <v>0.35416666666666669</v>
      </c>
      <c r="U3931" s="153">
        <v>0.39583333333333331</v>
      </c>
      <c r="V3931" s="153">
        <f>IF(ISBLANK(T3931),"",Tabella2[[#This Row],[ACT STOP]]-Tabella2[[#This Row],[ACT START]])</f>
        <v>4.166666666666663E-2</v>
      </c>
      <c r="W3931" s="104" t="s">
        <v>92</v>
      </c>
      <c r="X3931" s="104" t="s">
        <v>91</v>
      </c>
      <c r="Y3931" s="110"/>
      <c r="Z3931" s="106"/>
      <c r="AA3931" s="104"/>
      <c r="AB3931" s="107"/>
      <c r="AC3931" s="72">
        <v>1</v>
      </c>
      <c r="AH3931" s="70"/>
      <c r="AI3931" s="70"/>
      <c r="AJ3931">
        <v>0</v>
      </c>
      <c r="AL3931" s="70"/>
      <c r="BM3931" s="135">
        <v>0.35416666666666669</v>
      </c>
      <c r="BN3931" s="136">
        <v>0.39583333333333331</v>
      </c>
      <c r="BO3931" s="101"/>
      <c r="BR3931" s="109" t="str">
        <f t="shared" si="61"/>
        <v>SH-25-3920</v>
      </c>
      <c r="BS3931" s="109" t="s">
        <v>339</v>
      </c>
      <c r="BT3931" t="s">
        <v>92</v>
      </c>
      <c r="BU3931" t="s">
        <v>8329</v>
      </c>
    </row>
    <row r="3932" spans="1:73" hidden="1">
      <c r="A3932" s="103" t="s">
        <v>8330</v>
      </c>
      <c r="B3932" s="102">
        <v>45855</v>
      </c>
      <c r="C3932" s="104">
        <f>_xlfn.ISOWEEKNUM(Tabella2[[#This Row],[Date]])</f>
        <v>29</v>
      </c>
      <c r="D3932" s="104" t="s">
        <v>6396</v>
      </c>
      <c r="E3932" s="104" t="s">
        <v>256</v>
      </c>
      <c r="F3932" s="104">
        <v>70</v>
      </c>
      <c r="G3932" s="104" t="s">
        <v>257</v>
      </c>
      <c r="H3932" s="105">
        <v>20</v>
      </c>
      <c r="I3932" s="104"/>
      <c r="J3932" s="104" t="s">
        <v>258</v>
      </c>
      <c r="K3932" s="104" t="s">
        <v>83</v>
      </c>
      <c r="L3932" s="104" t="s">
        <v>259</v>
      </c>
      <c r="M3932" s="104" t="s">
        <v>276</v>
      </c>
      <c r="N3932" s="104"/>
      <c r="O3932" s="106"/>
      <c r="P3932" s="111" t="s">
        <v>752</v>
      </c>
      <c r="Q3932" s="153" t="s">
        <v>525</v>
      </c>
      <c r="R3932" s="153" t="s">
        <v>262</v>
      </c>
      <c r="S3932" s="153">
        <v>4.1666666666666657E-2</v>
      </c>
      <c r="T3932" s="153"/>
      <c r="U3932" s="153"/>
      <c r="V3932" s="153" t="str">
        <f>IF(ISBLANK(T3932),"",Tabella2[[#This Row],[ACT STOP]]-Tabella2[[#This Row],[ACT START]])</f>
        <v/>
      </c>
      <c r="W3932" s="104" t="s">
        <v>116</v>
      </c>
      <c r="X3932" s="104" t="s">
        <v>146</v>
      </c>
      <c r="Y3932" s="110"/>
      <c r="Z3932" s="106"/>
      <c r="AA3932" s="104"/>
      <c r="AB3932" s="107"/>
      <c r="AC3932" s="72">
        <v>0</v>
      </c>
      <c r="AH3932" s="70"/>
      <c r="AI3932" s="70"/>
      <c r="AJ3932">
        <v>0</v>
      </c>
      <c r="AL3932" s="70"/>
      <c r="BL3932" t="s">
        <v>8331</v>
      </c>
      <c r="BM3932" s="135">
        <v>0</v>
      </c>
      <c r="BN3932" s="136">
        <v>0</v>
      </c>
      <c r="BO3932" s="101"/>
      <c r="BR3932" s="109" t="str">
        <f t="shared" si="61"/>
        <v>SH-25-3921</v>
      </c>
      <c r="BS3932" s="109" t="s">
        <v>1220</v>
      </c>
      <c r="BT3932" t="s">
        <v>116</v>
      </c>
      <c r="BU3932" t="s">
        <v>8332</v>
      </c>
    </row>
    <row r="3933" spans="1:73" hidden="1">
      <c r="A3933" s="103" t="s">
        <v>8333</v>
      </c>
      <c r="B3933" s="102">
        <v>45855</v>
      </c>
      <c r="C3933" s="104">
        <f>_xlfn.ISOWEEKNUM(Tabella2[[#This Row],[Date]])</f>
        <v>29</v>
      </c>
      <c r="D3933" s="104" t="s">
        <v>6396</v>
      </c>
      <c r="E3933" s="104" t="s">
        <v>256</v>
      </c>
      <c r="F3933" s="104">
        <v>72</v>
      </c>
      <c r="G3933" s="104" t="s">
        <v>257</v>
      </c>
      <c r="H3933" s="105">
        <v>15</v>
      </c>
      <c r="I3933" s="104"/>
      <c r="J3933" s="104" t="s">
        <v>258</v>
      </c>
      <c r="K3933" s="104" t="s">
        <v>77</v>
      </c>
      <c r="L3933" s="104" t="s">
        <v>259</v>
      </c>
      <c r="M3933" s="104" t="s">
        <v>276</v>
      </c>
      <c r="N3933" s="104"/>
      <c r="O3933" s="106"/>
      <c r="P3933" s="111" t="s">
        <v>1828</v>
      </c>
      <c r="Q3933" s="153">
        <v>0.41666666666666669</v>
      </c>
      <c r="R3933" s="153">
        <v>0.45833333333333331</v>
      </c>
      <c r="S3933" s="153">
        <v>4.1666666666666657E-2</v>
      </c>
      <c r="T3933" s="153">
        <v>0.36458333333333331</v>
      </c>
      <c r="U3933" s="153">
        <v>0.41319444444444442</v>
      </c>
      <c r="V3933" s="153">
        <f>IF(ISBLANK(T3933),"",Tabella2[[#This Row],[ACT STOP]]-Tabella2[[#This Row],[ACT START]])</f>
        <v>4.8611111111111105E-2</v>
      </c>
      <c r="W3933" s="104" t="s">
        <v>92</v>
      </c>
      <c r="X3933" s="104" t="s">
        <v>91</v>
      </c>
      <c r="Y3933" s="110"/>
      <c r="Z3933" s="106"/>
      <c r="AA3933" s="104"/>
      <c r="AB3933" s="107"/>
      <c r="AC3933" s="72">
        <v>1</v>
      </c>
      <c r="AH3933" s="70"/>
      <c r="AI3933" s="70"/>
      <c r="AJ3933">
        <v>0</v>
      </c>
      <c r="AL3933" s="70"/>
      <c r="BM3933" s="135">
        <v>0.36458333333333331</v>
      </c>
      <c r="BN3933" s="136">
        <v>0.41319444444444442</v>
      </c>
      <c r="BO3933" s="101">
        <v>6.9444444444444441E-3</v>
      </c>
      <c r="BQ3933" t="s">
        <v>102</v>
      </c>
      <c r="BR3933" s="109" t="str">
        <f t="shared" si="61"/>
        <v>SH-25-3922</v>
      </c>
      <c r="BS3933" s="109" t="s">
        <v>332</v>
      </c>
      <c r="BT3933" t="s">
        <v>92</v>
      </c>
      <c r="BU3933" t="s">
        <v>8334</v>
      </c>
    </row>
    <row r="3934" spans="1:73" hidden="1">
      <c r="A3934" s="103" t="s">
        <v>8335</v>
      </c>
      <c r="B3934" s="102">
        <v>45855</v>
      </c>
      <c r="C3934" s="104">
        <f>_xlfn.ISOWEEKNUM(Tabella2[[#This Row],[Date]])</f>
        <v>29</v>
      </c>
      <c r="D3934" s="104" t="s">
        <v>574</v>
      </c>
      <c r="E3934" s="104" t="s">
        <v>284</v>
      </c>
      <c r="F3934" s="104">
        <v>67</v>
      </c>
      <c r="G3934" s="104" t="s">
        <v>284</v>
      </c>
      <c r="H3934" s="105">
        <v>22</v>
      </c>
      <c r="I3934" s="104"/>
      <c r="J3934" s="104" t="s">
        <v>258</v>
      </c>
      <c r="K3934" s="104" t="s">
        <v>79</v>
      </c>
      <c r="L3934" s="104" t="s">
        <v>299</v>
      </c>
      <c r="M3934" s="104" t="s">
        <v>386</v>
      </c>
      <c r="N3934" s="104"/>
      <c r="O3934" s="108" t="str">
        <f>A3935</f>
        <v>16337</v>
      </c>
      <c r="P3934" s="111" t="s">
        <v>2187</v>
      </c>
      <c r="Q3934" s="153" t="s">
        <v>498</v>
      </c>
      <c r="R3934" s="153" t="s">
        <v>499</v>
      </c>
      <c r="S3934" s="153">
        <v>4.1666666666666657E-2</v>
      </c>
      <c r="T3934" s="153" t="s">
        <v>498</v>
      </c>
      <c r="U3934" s="153" t="s">
        <v>499</v>
      </c>
      <c r="V3934" s="153">
        <f>IF(ISBLANK(T3934),"",Tabella2[[#This Row],[ACT STOP]]-Tabella2[[#This Row],[ACT START]])</f>
        <v>4.166666666666663E-2</v>
      </c>
      <c r="W3934" s="104" t="s">
        <v>92</v>
      </c>
      <c r="X3934" s="104" t="s">
        <v>91</v>
      </c>
      <c r="Y3934" s="110"/>
      <c r="Z3934" s="106"/>
      <c r="AA3934" s="104"/>
      <c r="AB3934" s="107"/>
      <c r="AC3934" s="72">
        <v>1</v>
      </c>
      <c r="AH3934" s="70"/>
      <c r="AI3934" s="70"/>
      <c r="AJ3934">
        <v>0</v>
      </c>
      <c r="AL3934" s="70"/>
      <c r="BM3934" s="135" t="s">
        <v>498</v>
      </c>
      <c r="BN3934" s="136" t="s">
        <v>499</v>
      </c>
      <c r="BO3934" s="101"/>
      <c r="BR3934" s="109" t="str">
        <f t="shared" si="61"/>
        <v>SH-25-3923</v>
      </c>
      <c r="BS3934" s="109" t="s">
        <v>295</v>
      </c>
      <c r="BT3934" t="s">
        <v>92</v>
      </c>
      <c r="BU3934" t="s">
        <v>8336</v>
      </c>
    </row>
    <row r="3935" spans="1:73" hidden="1">
      <c r="A3935" s="103" t="s">
        <v>8337</v>
      </c>
      <c r="B3935" s="102">
        <v>45855</v>
      </c>
      <c r="C3935" s="104">
        <f>_xlfn.ISOWEEKNUM(Tabella2[[#This Row],[Date]])</f>
        <v>29</v>
      </c>
      <c r="D3935" s="104" t="s">
        <v>574</v>
      </c>
      <c r="E3935" s="104" t="s">
        <v>284</v>
      </c>
      <c r="F3935" s="104">
        <v>66</v>
      </c>
      <c r="G3935" s="104" t="s">
        <v>257</v>
      </c>
      <c r="H3935" s="105">
        <v>9</v>
      </c>
      <c r="I3935" s="104"/>
      <c r="J3935" s="104" t="s">
        <v>258</v>
      </c>
      <c r="K3935" s="104" t="s">
        <v>78</v>
      </c>
      <c r="L3935" s="104" t="s">
        <v>299</v>
      </c>
      <c r="M3935" s="104" t="s">
        <v>386</v>
      </c>
      <c r="N3935" s="104"/>
      <c r="O3935" s="108" t="str">
        <f>A3934</f>
        <v>16336</v>
      </c>
      <c r="P3935" s="111" t="s">
        <v>2187</v>
      </c>
      <c r="Q3935" s="153">
        <v>0.41666666666666669</v>
      </c>
      <c r="R3935" s="153">
        <v>0.45833333333333331</v>
      </c>
      <c r="S3935" s="153">
        <v>4.1666666666666657E-2</v>
      </c>
      <c r="T3935" s="153" t="s">
        <v>498</v>
      </c>
      <c r="U3935" s="153" t="s">
        <v>499</v>
      </c>
      <c r="V3935" s="153">
        <f>IF(ISBLANK(T3935),"",Tabella2[[#This Row],[ACT STOP]]-Tabella2[[#This Row],[ACT START]])</f>
        <v>4.166666666666663E-2</v>
      </c>
      <c r="W3935" s="104" t="s">
        <v>92</v>
      </c>
      <c r="X3935" s="104" t="s">
        <v>91</v>
      </c>
      <c r="Y3935" s="110"/>
      <c r="Z3935" s="106"/>
      <c r="AA3935" s="104"/>
      <c r="AB3935" s="107"/>
      <c r="AC3935" s="72">
        <v>1</v>
      </c>
      <c r="AH3935" s="70"/>
      <c r="AI3935" s="70"/>
      <c r="AJ3935">
        <v>0</v>
      </c>
      <c r="AL3935" s="70"/>
      <c r="BM3935" s="135" t="s">
        <v>498</v>
      </c>
      <c r="BN3935" s="136" t="s">
        <v>499</v>
      </c>
      <c r="BO3935" s="101"/>
      <c r="BR3935" s="109" t="str">
        <f t="shared" si="61"/>
        <v>SH-25-3924</v>
      </c>
      <c r="BS3935" s="109" t="s">
        <v>318</v>
      </c>
      <c r="BT3935" t="s">
        <v>92</v>
      </c>
      <c r="BU3935" t="s">
        <v>8338</v>
      </c>
    </row>
    <row r="3936" spans="1:73" hidden="1">
      <c r="A3936" s="103" t="s">
        <v>8339</v>
      </c>
      <c r="B3936" s="102">
        <v>45855</v>
      </c>
      <c r="C3936" s="104">
        <f>_xlfn.ISOWEEKNUM(Tabella2[[#This Row],[Date]])</f>
        <v>29</v>
      </c>
      <c r="D3936" s="104" t="s">
        <v>321</v>
      </c>
      <c r="E3936" s="104" t="s">
        <v>284</v>
      </c>
      <c r="F3936" s="104">
        <v>51</v>
      </c>
      <c r="G3936" s="104" t="s">
        <v>257</v>
      </c>
      <c r="H3936" s="105">
        <v>33</v>
      </c>
      <c r="I3936" s="104"/>
      <c r="J3936" s="104" t="s">
        <v>258</v>
      </c>
      <c r="K3936" s="104" t="s">
        <v>83</v>
      </c>
      <c r="L3936" s="104" t="s">
        <v>299</v>
      </c>
      <c r="M3936" s="104" t="s">
        <v>906</v>
      </c>
      <c r="N3936" s="104"/>
      <c r="O3936" s="108" t="str">
        <f>A3937</f>
        <v>16339</v>
      </c>
      <c r="P3936" s="111" t="s">
        <v>2356</v>
      </c>
      <c r="Q3936" s="153" t="s">
        <v>498</v>
      </c>
      <c r="R3936" s="153" t="s">
        <v>499</v>
      </c>
      <c r="S3936" s="153">
        <v>4.1666666666666657E-2</v>
      </c>
      <c r="T3936" s="153">
        <v>0.41666666666666669</v>
      </c>
      <c r="U3936" s="153">
        <v>0.45833333333333331</v>
      </c>
      <c r="V3936" s="153">
        <f>IF(ISBLANK(T3936),"",Tabella2[[#This Row],[ACT STOP]]-Tabella2[[#This Row],[ACT START]])</f>
        <v>4.166666666666663E-2</v>
      </c>
      <c r="W3936" s="104" t="s">
        <v>92</v>
      </c>
      <c r="X3936" s="104" t="s">
        <v>91</v>
      </c>
      <c r="Y3936" s="110"/>
      <c r="Z3936" s="106"/>
      <c r="AA3936" s="104"/>
      <c r="AB3936" s="107"/>
      <c r="AC3936" s="72">
        <v>1</v>
      </c>
      <c r="AH3936" s="70"/>
      <c r="AI3936" s="70"/>
      <c r="AJ3936">
        <v>0</v>
      </c>
      <c r="AL3936" s="70"/>
      <c r="BM3936" s="135">
        <v>0.41666666666666669</v>
      </c>
      <c r="BN3936" s="136">
        <v>0.45833333333333331</v>
      </c>
      <c r="BO3936" s="101"/>
      <c r="BR3936" s="109" t="str">
        <f t="shared" si="61"/>
        <v>SH-25-3925</v>
      </c>
      <c r="BS3936" s="109" t="s">
        <v>458</v>
      </c>
      <c r="BT3936" t="s">
        <v>92</v>
      </c>
      <c r="BU3936" t="s">
        <v>8340</v>
      </c>
    </row>
    <row r="3937" spans="1:73" hidden="1">
      <c r="A3937" s="103" t="s">
        <v>8341</v>
      </c>
      <c r="B3937" s="102">
        <v>45855</v>
      </c>
      <c r="C3937" s="104">
        <f>_xlfn.ISOWEEKNUM(Tabella2[[#This Row],[Date]])</f>
        <v>29</v>
      </c>
      <c r="D3937" s="104" t="s">
        <v>321</v>
      </c>
      <c r="E3937" s="104" t="s">
        <v>284</v>
      </c>
      <c r="F3937" s="104">
        <v>53</v>
      </c>
      <c r="G3937" s="104" t="s">
        <v>284</v>
      </c>
      <c r="H3937" s="105">
        <v>23</v>
      </c>
      <c r="I3937" s="104"/>
      <c r="J3937" s="104" t="s">
        <v>258</v>
      </c>
      <c r="K3937" s="104" t="s">
        <v>80</v>
      </c>
      <c r="L3937" s="104" t="s">
        <v>299</v>
      </c>
      <c r="M3937" s="104" t="s">
        <v>906</v>
      </c>
      <c r="N3937" s="104"/>
      <c r="O3937" s="108" t="str">
        <f>A3936</f>
        <v>16338</v>
      </c>
      <c r="P3937" s="111" t="s">
        <v>2356</v>
      </c>
      <c r="Q3937" s="153">
        <v>0.41666666666666669</v>
      </c>
      <c r="R3937" s="153">
        <v>0.45833333333333331</v>
      </c>
      <c r="S3937" s="153">
        <v>4.1666666666666657E-2</v>
      </c>
      <c r="T3937" s="153">
        <v>0.41666666666666669</v>
      </c>
      <c r="U3937" s="153">
        <v>0.45833333333333331</v>
      </c>
      <c r="V3937" s="153">
        <f>IF(ISBLANK(T3937),"",Tabella2[[#This Row],[ACT STOP]]-Tabella2[[#This Row],[ACT START]])</f>
        <v>4.166666666666663E-2</v>
      </c>
      <c r="W3937" s="104" t="s">
        <v>92</v>
      </c>
      <c r="X3937" s="104" t="s">
        <v>91</v>
      </c>
      <c r="Y3937" s="110"/>
      <c r="Z3937" s="106"/>
      <c r="AA3937" s="104"/>
      <c r="AB3937" s="107"/>
      <c r="AC3937" s="72">
        <v>1</v>
      </c>
      <c r="AH3937" s="70"/>
      <c r="AI3937" s="70"/>
      <c r="AJ3937">
        <v>0</v>
      </c>
      <c r="AL3937" s="70"/>
      <c r="BM3937" s="135">
        <v>0.41666666666666669</v>
      </c>
      <c r="BN3937" s="136">
        <v>0.45833333333333331</v>
      </c>
      <c r="BO3937" s="101"/>
      <c r="BR3937" s="109" t="str">
        <f t="shared" si="61"/>
        <v>SH-25-3926</v>
      </c>
      <c r="BS3937" s="109" t="s">
        <v>358</v>
      </c>
      <c r="BT3937" t="s">
        <v>92</v>
      </c>
      <c r="BU3937" t="s">
        <v>8342</v>
      </c>
    </row>
    <row r="3938" spans="1:73" hidden="1">
      <c r="A3938" s="103" t="s">
        <v>8343</v>
      </c>
      <c r="B3938" s="102">
        <v>45855</v>
      </c>
      <c r="C3938" s="104">
        <f>_xlfn.ISOWEEKNUM(Tabella2[[#This Row],[Date]])</f>
        <v>29</v>
      </c>
      <c r="D3938" s="104" t="s">
        <v>6396</v>
      </c>
      <c r="E3938" s="104" t="s">
        <v>256</v>
      </c>
      <c r="F3938" s="104">
        <v>73</v>
      </c>
      <c r="G3938" s="104" t="s">
        <v>257</v>
      </c>
      <c r="H3938" s="105">
        <v>16</v>
      </c>
      <c r="I3938" s="104"/>
      <c r="J3938" s="104" t="s">
        <v>258</v>
      </c>
      <c r="K3938" s="104" t="s">
        <v>81</v>
      </c>
      <c r="L3938" s="104" t="s">
        <v>259</v>
      </c>
      <c r="M3938" s="104" t="s">
        <v>276</v>
      </c>
      <c r="N3938" s="104"/>
      <c r="O3938" s="106"/>
      <c r="P3938" s="111" t="s">
        <v>479</v>
      </c>
      <c r="Q3938" s="153" t="s">
        <v>498</v>
      </c>
      <c r="R3938" s="153" t="s">
        <v>499</v>
      </c>
      <c r="S3938" s="153">
        <v>4.1666666666666657E-2</v>
      </c>
      <c r="T3938" s="153">
        <v>0.41666666666666669</v>
      </c>
      <c r="U3938" s="153">
        <v>0.46180555555555558</v>
      </c>
      <c r="V3938" s="153">
        <f>IF(ISBLANK(T3938),"",Tabella2[[#This Row],[ACT STOP]]-Tabella2[[#This Row],[ACT START]])</f>
        <v>4.5138888888888895E-2</v>
      </c>
      <c r="W3938" s="104" t="s">
        <v>92</v>
      </c>
      <c r="X3938" s="104" t="s">
        <v>91</v>
      </c>
      <c r="Y3938" s="110"/>
      <c r="Z3938" s="106"/>
      <c r="AA3938" s="104"/>
      <c r="AB3938" s="107"/>
      <c r="AC3938" s="72">
        <v>1</v>
      </c>
      <c r="AH3938" s="70"/>
      <c r="AI3938" s="70"/>
      <c r="AJ3938">
        <v>0</v>
      </c>
      <c r="AL3938" s="70"/>
      <c r="BM3938" s="135">
        <v>0.41666666666666669</v>
      </c>
      <c r="BN3938" s="136">
        <v>0.46180555555555558</v>
      </c>
      <c r="BO3938" s="101"/>
      <c r="BR3938" s="109" t="str">
        <f t="shared" si="61"/>
        <v>SH-25-3927</v>
      </c>
      <c r="BS3938" s="109" t="s">
        <v>447</v>
      </c>
      <c r="BT3938" t="s">
        <v>92</v>
      </c>
      <c r="BU3938" t="s">
        <v>8344</v>
      </c>
    </row>
    <row r="3939" spans="1:73" hidden="1">
      <c r="A3939" s="103" t="s">
        <v>8345</v>
      </c>
      <c r="B3939" s="102">
        <v>45855</v>
      </c>
      <c r="C3939" s="104">
        <f>_xlfn.ISOWEEKNUM(Tabella2[[#This Row],[Date]])</f>
        <v>29</v>
      </c>
      <c r="D3939" s="104" t="s">
        <v>478</v>
      </c>
      <c r="E3939" s="104" t="s">
        <v>284</v>
      </c>
      <c r="F3939" s="104">
        <v>64</v>
      </c>
      <c r="G3939" s="104" t="s">
        <v>257</v>
      </c>
      <c r="H3939" s="105">
        <v>1</v>
      </c>
      <c r="I3939" s="104"/>
      <c r="J3939" s="104" t="s">
        <v>258</v>
      </c>
      <c r="K3939" s="104" t="s">
        <v>79</v>
      </c>
      <c r="L3939" s="104" t="s">
        <v>299</v>
      </c>
      <c r="M3939" s="104" t="s">
        <v>386</v>
      </c>
      <c r="N3939" s="104"/>
      <c r="O3939" s="108" t="str">
        <f>A3940</f>
        <v>16342</v>
      </c>
      <c r="P3939" s="111" t="s">
        <v>2075</v>
      </c>
      <c r="Q3939" s="153" t="s">
        <v>504</v>
      </c>
      <c r="R3939" s="153" t="s">
        <v>271</v>
      </c>
      <c r="S3939" s="153">
        <v>4.1666666666666657E-2</v>
      </c>
      <c r="T3939" s="153">
        <v>0.4861111111111111</v>
      </c>
      <c r="U3939" s="153">
        <v>0.52083333333333337</v>
      </c>
      <c r="V3939" s="153">
        <f>IF(ISBLANK(T3939),"",Tabella2[[#This Row],[ACT STOP]]-Tabella2[[#This Row],[ACT START]])</f>
        <v>3.4722222222222265E-2</v>
      </c>
      <c r="W3939" s="104" t="s">
        <v>92</v>
      </c>
      <c r="X3939" s="104" t="s">
        <v>91</v>
      </c>
      <c r="Y3939" s="110"/>
      <c r="Z3939" s="106"/>
      <c r="AA3939" s="104"/>
      <c r="AB3939" s="107"/>
      <c r="AC3939" s="72">
        <v>1</v>
      </c>
      <c r="AH3939" s="70"/>
      <c r="AI3939" s="70"/>
      <c r="AJ3939">
        <v>0</v>
      </c>
      <c r="AL3939" s="70"/>
      <c r="BM3939" s="135">
        <v>0.4861111111111111</v>
      </c>
      <c r="BN3939" s="136">
        <v>0.52083333333333337</v>
      </c>
      <c r="BO3939" s="101"/>
      <c r="BR3939" s="109" t="str">
        <f t="shared" si="61"/>
        <v>SH-25-3928</v>
      </c>
      <c r="BS3939" s="109" t="s">
        <v>332</v>
      </c>
      <c r="BT3939" t="s">
        <v>92</v>
      </c>
      <c r="BU3939" t="s">
        <v>8346</v>
      </c>
    </row>
    <row r="3940" spans="1:73" hidden="1">
      <c r="A3940" s="103" t="s">
        <v>8347</v>
      </c>
      <c r="B3940" s="102">
        <v>45855</v>
      </c>
      <c r="C3940" s="104">
        <f>_xlfn.ISOWEEKNUM(Tabella2[[#This Row],[Date]])</f>
        <v>29</v>
      </c>
      <c r="D3940" s="104" t="s">
        <v>478</v>
      </c>
      <c r="E3940" s="104" t="s">
        <v>284</v>
      </c>
      <c r="F3940" s="104">
        <v>65</v>
      </c>
      <c r="G3940" s="104" t="s">
        <v>257</v>
      </c>
      <c r="H3940" s="105">
        <v>13</v>
      </c>
      <c r="I3940" s="104"/>
      <c r="J3940" s="104" t="s">
        <v>258</v>
      </c>
      <c r="K3940" s="104" t="s">
        <v>78</v>
      </c>
      <c r="L3940" s="104" t="s">
        <v>299</v>
      </c>
      <c r="M3940" s="104" t="s">
        <v>386</v>
      </c>
      <c r="N3940" s="104"/>
      <c r="O3940" s="108" t="str">
        <f>A3939</f>
        <v>16341</v>
      </c>
      <c r="P3940" s="111" t="s">
        <v>2075</v>
      </c>
      <c r="Q3940" s="153">
        <v>0.47916666666666669</v>
      </c>
      <c r="R3940" s="153">
        <v>0.52083333333333337</v>
      </c>
      <c r="S3940" s="153">
        <v>4.1666666666666657E-2</v>
      </c>
      <c r="T3940" s="153">
        <v>0.4861111111111111</v>
      </c>
      <c r="U3940" s="153">
        <v>0.52083333333333337</v>
      </c>
      <c r="V3940" s="153">
        <f>IF(ISBLANK(T3940),"",Tabella2[[#This Row],[ACT STOP]]-Tabella2[[#This Row],[ACT START]])</f>
        <v>3.4722222222222265E-2</v>
      </c>
      <c r="W3940" s="104" t="s">
        <v>92</v>
      </c>
      <c r="X3940" s="104" t="s">
        <v>91</v>
      </c>
      <c r="Y3940" s="110"/>
      <c r="Z3940" s="106"/>
      <c r="AA3940" s="104"/>
      <c r="AB3940" s="107"/>
      <c r="AC3940" s="72">
        <v>1</v>
      </c>
      <c r="AH3940" s="70"/>
      <c r="AI3940" s="70"/>
      <c r="AJ3940">
        <v>0</v>
      </c>
      <c r="AL3940" s="70"/>
      <c r="BM3940" s="135">
        <v>0.4861111111111111</v>
      </c>
      <c r="BN3940" s="136">
        <v>0.52083333333333337</v>
      </c>
      <c r="BO3940" s="101"/>
      <c r="BR3940" s="109" t="str">
        <f t="shared" si="61"/>
        <v>SH-25-3929</v>
      </c>
      <c r="BS3940" s="109" t="s">
        <v>427</v>
      </c>
      <c r="BT3940" t="s">
        <v>92</v>
      </c>
      <c r="BU3940" t="s">
        <v>8348</v>
      </c>
    </row>
    <row r="3941" spans="1:73" hidden="1">
      <c r="A3941" s="103" t="s">
        <v>8349</v>
      </c>
      <c r="B3941" s="102">
        <v>45855</v>
      </c>
      <c r="C3941" s="104">
        <f>_xlfn.ISOWEEKNUM(Tabella2[[#This Row],[Date]])</f>
        <v>29</v>
      </c>
      <c r="D3941" s="104" t="s">
        <v>321</v>
      </c>
      <c r="E3941" s="104" t="s">
        <v>284</v>
      </c>
      <c r="F3941" s="104">
        <v>54</v>
      </c>
      <c r="G3941" s="104" t="s">
        <v>257</v>
      </c>
      <c r="H3941" s="105">
        <v>17</v>
      </c>
      <c r="I3941" s="104"/>
      <c r="J3941" s="104" t="s">
        <v>258</v>
      </c>
      <c r="K3941" s="104" t="s">
        <v>83</v>
      </c>
      <c r="L3941" s="104" t="s">
        <v>299</v>
      </c>
      <c r="M3941" s="104" t="s">
        <v>906</v>
      </c>
      <c r="N3941" s="104"/>
      <c r="O3941" s="108" t="str">
        <f>A3942</f>
        <v>16344</v>
      </c>
      <c r="P3941" s="111" t="s">
        <v>2356</v>
      </c>
      <c r="Q3941" s="153" t="s">
        <v>504</v>
      </c>
      <c r="R3941" s="153" t="s">
        <v>271</v>
      </c>
      <c r="S3941" s="153">
        <v>4.1666666666666657E-2</v>
      </c>
      <c r="T3941" s="153">
        <v>0.47916666666666669</v>
      </c>
      <c r="U3941" s="153">
        <v>0.52083333333333337</v>
      </c>
      <c r="V3941" s="153">
        <f>IF(ISBLANK(T3941),"",Tabella2[[#This Row],[ACT STOP]]-Tabella2[[#This Row],[ACT START]])</f>
        <v>4.1666666666666685E-2</v>
      </c>
      <c r="W3941" s="104" t="s">
        <v>92</v>
      </c>
      <c r="X3941" s="104" t="s">
        <v>91</v>
      </c>
      <c r="Y3941" s="110"/>
      <c r="Z3941" s="106"/>
      <c r="AA3941" s="104"/>
      <c r="AB3941" s="107"/>
      <c r="AC3941" s="72">
        <v>1</v>
      </c>
      <c r="AH3941" s="70"/>
      <c r="AI3941" s="70"/>
      <c r="AJ3941">
        <v>0</v>
      </c>
      <c r="AL3941" s="70"/>
      <c r="BM3941" s="135">
        <v>0.47916666666666669</v>
      </c>
      <c r="BN3941" s="136">
        <v>0.52083333333333337</v>
      </c>
      <c r="BO3941" s="101"/>
      <c r="BR3941" s="109" t="str">
        <f t="shared" si="61"/>
        <v>SH-25-3930</v>
      </c>
      <c r="BS3941" s="109" t="s">
        <v>393</v>
      </c>
      <c r="BT3941" t="s">
        <v>92</v>
      </c>
      <c r="BU3941" t="s">
        <v>8350</v>
      </c>
    </row>
    <row r="3942" spans="1:73" hidden="1">
      <c r="A3942" s="103" t="s">
        <v>8351</v>
      </c>
      <c r="B3942" s="102">
        <v>45855</v>
      </c>
      <c r="C3942" s="104">
        <f>_xlfn.ISOWEEKNUM(Tabella2[[#This Row],[Date]])</f>
        <v>29</v>
      </c>
      <c r="D3942" s="104" t="s">
        <v>321</v>
      </c>
      <c r="E3942" s="104" t="s">
        <v>284</v>
      </c>
      <c r="F3942" s="104">
        <v>52</v>
      </c>
      <c r="G3942" s="104" t="s">
        <v>284</v>
      </c>
      <c r="H3942" s="105">
        <v>9</v>
      </c>
      <c r="I3942" s="104"/>
      <c r="J3942" s="104" t="s">
        <v>258</v>
      </c>
      <c r="K3942" s="104" t="s">
        <v>80</v>
      </c>
      <c r="L3942" s="104" t="s">
        <v>299</v>
      </c>
      <c r="M3942" s="104" t="s">
        <v>906</v>
      </c>
      <c r="N3942" s="104"/>
      <c r="O3942" s="108" t="str">
        <f>A3941</f>
        <v>16343</v>
      </c>
      <c r="P3942" s="111" t="s">
        <v>2356</v>
      </c>
      <c r="Q3942" s="153">
        <v>0.47916666666666669</v>
      </c>
      <c r="R3942" s="153">
        <v>0.52083333333333337</v>
      </c>
      <c r="S3942" s="153">
        <v>4.1666666666666657E-2</v>
      </c>
      <c r="T3942" s="153">
        <v>0.47916666666666669</v>
      </c>
      <c r="U3942" s="153">
        <v>0.52083333333333337</v>
      </c>
      <c r="V3942" s="153">
        <f>IF(ISBLANK(T3942),"",Tabella2[[#This Row],[ACT STOP]]-Tabella2[[#This Row],[ACT START]])</f>
        <v>4.1666666666666685E-2</v>
      </c>
      <c r="W3942" s="104" t="s">
        <v>92</v>
      </c>
      <c r="X3942" s="104" t="s">
        <v>91</v>
      </c>
      <c r="Y3942" s="110"/>
      <c r="Z3942" s="106"/>
      <c r="AA3942" s="104"/>
      <c r="AB3942" s="107"/>
      <c r="AC3942" s="72">
        <v>1</v>
      </c>
      <c r="AH3942" s="70"/>
      <c r="AI3942" s="70"/>
      <c r="AJ3942">
        <v>0</v>
      </c>
      <c r="AL3942" s="70"/>
      <c r="BM3942" s="135">
        <v>0.47916666666666669</v>
      </c>
      <c r="BN3942" s="136">
        <v>0.52083333333333337</v>
      </c>
      <c r="BO3942" s="101"/>
      <c r="BR3942" s="109" t="str">
        <f t="shared" si="61"/>
        <v>SH-25-3931</v>
      </c>
      <c r="BS3942" s="109" t="s">
        <v>339</v>
      </c>
      <c r="BT3942" t="s">
        <v>92</v>
      </c>
      <c r="BU3942" t="s">
        <v>8352</v>
      </c>
    </row>
    <row r="3943" spans="1:73" hidden="1">
      <c r="A3943" s="103" t="s">
        <v>8353</v>
      </c>
      <c r="B3943" s="102">
        <v>45855</v>
      </c>
      <c r="C3943" s="104">
        <f>_xlfn.ISOWEEKNUM(Tabella2[[#This Row],[Date]])</f>
        <v>29</v>
      </c>
      <c r="D3943" s="104" t="s">
        <v>6396</v>
      </c>
      <c r="E3943" s="104" t="s">
        <v>256</v>
      </c>
      <c r="F3943" s="104">
        <v>74</v>
      </c>
      <c r="G3943" s="104" t="s">
        <v>257</v>
      </c>
      <c r="H3943" s="105">
        <v>2</v>
      </c>
      <c r="I3943" s="104"/>
      <c r="J3943" s="104" t="s">
        <v>258</v>
      </c>
      <c r="K3943" s="104" t="s">
        <v>81</v>
      </c>
      <c r="L3943" s="104" t="s">
        <v>259</v>
      </c>
      <c r="M3943" s="104" t="s">
        <v>276</v>
      </c>
      <c r="N3943" s="104"/>
      <c r="O3943" s="106"/>
      <c r="P3943" s="111" t="s">
        <v>479</v>
      </c>
      <c r="Q3943" s="153" t="s">
        <v>504</v>
      </c>
      <c r="R3943" s="153" t="s">
        <v>271</v>
      </c>
      <c r="S3943" s="153">
        <v>4.1666666666666657E-2</v>
      </c>
      <c r="T3943" s="153">
        <v>0.47916666666666669</v>
      </c>
      <c r="U3943" s="153">
        <v>0.52083333333333337</v>
      </c>
      <c r="V3943" s="153">
        <f>IF(ISBLANK(T3943),"",Tabella2[[#This Row],[ACT STOP]]-Tabella2[[#This Row],[ACT START]])</f>
        <v>4.1666666666666685E-2</v>
      </c>
      <c r="W3943" s="104" t="s">
        <v>92</v>
      </c>
      <c r="X3943" s="104" t="s">
        <v>91</v>
      </c>
      <c r="Y3943" s="110" t="s">
        <v>8354</v>
      </c>
      <c r="Z3943" s="106"/>
      <c r="AA3943" s="104"/>
      <c r="AB3943" s="107"/>
      <c r="AC3943" s="72">
        <v>1</v>
      </c>
      <c r="AH3943" s="70"/>
      <c r="AI3943" s="70"/>
      <c r="AJ3943">
        <v>0</v>
      </c>
      <c r="AL3943" s="70"/>
      <c r="BM3943" s="135">
        <v>0.47916666666666669</v>
      </c>
      <c r="BN3943" s="136">
        <v>0.52083333333333337</v>
      </c>
      <c r="BO3943" s="101"/>
      <c r="BR3943" s="109" t="str">
        <f t="shared" si="61"/>
        <v>SH-25-3932</v>
      </c>
      <c r="BS3943" s="109" t="s">
        <v>368</v>
      </c>
      <c r="BT3943" t="s">
        <v>92</v>
      </c>
      <c r="BU3943" t="s">
        <v>8355</v>
      </c>
    </row>
    <row r="3944" spans="1:73" hidden="1">
      <c r="A3944" s="103" t="s">
        <v>8356</v>
      </c>
      <c r="B3944" s="102">
        <v>45855</v>
      </c>
      <c r="C3944" s="104">
        <f>_xlfn.ISOWEEKNUM(Tabella2[[#This Row],[Date]])</f>
        <v>29</v>
      </c>
      <c r="D3944" s="104" t="s">
        <v>348</v>
      </c>
      <c r="E3944" s="104" t="s">
        <v>284</v>
      </c>
      <c r="F3944" s="104">
        <v>55</v>
      </c>
      <c r="G3944" s="104" t="s">
        <v>284</v>
      </c>
      <c r="H3944" s="105">
        <v>23</v>
      </c>
      <c r="I3944" s="104"/>
      <c r="J3944" s="104" t="s">
        <v>258</v>
      </c>
      <c r="K3944" s="104" t="s">
        <v>79</v>
      </c>
      <c r="L3944" s="104" t="s">
        <v>299</v>
      </c>
      <c r="M3944" s="104" t="s">
        <v>386</v>
      </c>
      <c r="N3944" s="104"/>
      <c r="O3944" s="108" t="str">
        <f>A3945</f>
        <v>16347</v>
      </c>
      <c r="P3944" s="111" t="s">
        <v>565</v>
      </c>
      <c r="Q3944" s="153" t="s">
        <v>549</v>
      </c>
      <c r="R3944" s="153" t="s">
        <v>550</v>
      </c>
      <c r="S3944" s="153">
        <v>4.1666666666666657E-2</v>
      </c>
      <c r="T3944" s="153" t="s">
        <v>549</v>
      </c>
      <c r="U3944" s="153">
        <v>0.57638888888888884</v>
      </c>
      <c r="V3944" s="153">
        <f>IF(ISBLANK(T3944),"",Tabella2[[#This Row],[ACT STOP]]-Tabella2[[#This Row],[ACT START]])</f>
        <v>3.472222222222221E-2</v>
      </c>
      <c r="W3944" s="104" t="s">
        <v>92</v>
      </c>
      <c r="X3944" s="104" t="s">
        <v>91</v>
      </c>
      <c r="Y3944" s="110"/>
      <c r="Z3944" s="106"/>
      <c r="AA3944" s="104"/>
      <c r="AB3944" s="107"/>
      <c r="AC3944" s="72">
        <v>1</v>
      </c>
      <c r="AH3944" s="70"/>
      <c r="AI3944" s="70"/>
      <c r="AJ3944">
        <v>0</v>
      </c>
      <c r="AL3944" s="70"/>
      <c r="BM3944" s="135" t="s">
        <v>549</v>
      </c>
      <c r="BN3944" s="136">
        <v>0.57638888888888884</v>
      </c>
      <c r="BO3944" s="101"/>
      <c r="BR3944" s="109" t="str">
        <f t="shared" si="61"/>
        <v>SH-25-3933</v>
      </c>
      <c r="BS3944" s="109" t="s">
        <v>358</v>
      </c>
      <c r="BT3944" t="s">
        <v>92</v>
      </c>
      <c r="BU3944" t="s">
        <v>8357</v>
      </c>
    </row>
    <row r="3945" spans="1:73" hidden="1">
      <c r="A3945" s="103" t="s">
        <v>8358</v>
      </c>
      <c r="B3945" s="102">
        <v>45855</v>
      </c>
      <c r="C3945" s="104">
        <f>_xlfn.ISOWEEKNUM(Tabella2[[#This Row],[Date]])</f>
        <v>29</v>
      </c>
      <c r="D3945" s="104" t="s">
        <v>348</v>
      </c>
      <c r="E3945" s="104" t="s">
        <v>284</v>
      </c>
      <c r="F3945" s="104">
        <v>57</v>
      </c>
      <c r="G3945" s="104" t="s">
        <v>284</v>
      </c>
      <c r="H3945" s="105">
        <v>22</v>
      </c>
      <c r="I3945" s="104"/>
      <c r="J3945" s="104" t="s">
        <v>258</v>
      </c>
      <c r="K3945" s="104" t="s">
        <v>78</v>
      </c>
      <c r="L3945" s="104" t="s">
        <v>299</v>
      </c>
      <c r="M3945" s="104" t="s">
        <v>386</v>
      </c>
      <c r="N3945" s="104"/>
      <c r="O3945" s="108" t="str">
        <f>A3944</f>
        <v>16346</v>
      </c>
      <c r="P3945" s="111" t="s">
        <v>565</v>
      </c>
      <c r="Q3945" s="153">
        <v>0.54166666666666663</v>
      </c>
      <c r="R3945" s="153">
        <v>0.58333333333333337</v>
      </c>
      <c r="S3945" s="153">
        <v>4.1666666666666657E-2</v>
      </c>
      <c r="T3945" s="153" t="s">
        <v>549</v>
      </c>
      <c r="U3945" s="153">
        <v>0.57638888888888884</v>
      </c>
      <c r="V3945" s="153">
        <f>IF(ISBLANK(T3945),"",Tabella2[[#This Row],[ACT STOP]]-Tabella2[[#This Row],[ACT START]])</f>
        <v>3.472222222222221E-2</v>
      </c>
      <c r="W3945" s="104" t="s">
        <v>92</v>
      </c>
      <c r="X3945" s="104" t="s">
        <v>91</v>
      </c>
      <c r="Y3945" s="110"/>
      <c r="Z3945" s="106"/>
      <c r="AA3945" s="104"/>
      <c r="AB3945" s="107"/>
      <c r="AC3945" s="72">
        <v>1</v>
      </c>
      <c r="AH3945" s="70"/>
      <c r="AI3945" s="70"/>
      <c r="AJ3945">
        <v>0</v>
      </c>
      <c r="AL3945" s="70"/>
      <c r="BM3945" s="135" t="s">
        <v>549</v>
      </c>
      <c r="BN3945" s="136">
        <v>0.57638888888888884</v>
      </c>
      <c r="BO3945" s="101"/>
      <c r="BR3945" s="109" t="str">
        <f t="shared" si="61"/>
        <v>SH-25-3934</v>
      </c>
      <c r="BS3945" s="109" t="s">
        <v>295</v>
      </c>
      <c r="BT3945" t="s">
        <v>92</v>
      </c>
      <c r="BU3945" t="s">
        <v>8359</v>
      </c>
    </row>
    <row r="3946" spans="1:73" hidden="1">
      <c r="A3946" s="103" t="s">
        <v>8360</v>
      </c>
      <c r="B3946" s="102">
        <v>45855</v>
      </c>
      <c r="C3946" s="104">
        <f>_xlfn.ISOWEEKNUM(Tabella2[[#This Row],[Date]])</f>
        <v>29</v>
      </c>
      <c r="D3946" s="104" t="s">
        <v>321</v>
      </c>
      <c r="E3946" s="104" t="s">
        <v>284</v>
      </c>
      <c r="F3946" s="104">
        <v>53</v>
      </c>
      <c r="G3946" s="104" t="s">
        <v>257</v>
      </c>
      <c r="H3946" s="105">
        <v>14</v>
      </c>
      <c r="I3946" s="104"/>
      <c r="J3946" s="104" t="s">
        <v>258</v>
      </c>
      <c r="K3946" s="104" t="s">
        <v>83</v>
      </c>
      <c r="L3946" s="104" t="s">
        <v>299</v>
      </c>
      <c r="M3946" s="104" t="s">
        <v>906</v>
      </c>
      <c r="N3946" s="104"/>
      <c r="O3946" s="108" t="str">
        <f>A3947</f>
        <v>16349</v>
      </c>
      <c r="P3946" s="111" t="s">
        <v>2397</v>
      </c>
      <c r="Q3946" s="153" t="s">
        <v>549</v>
      </c>
      <c r="R3946" s="153" t="s">
        <v>550</v>
      </c>
      <c r="S3946" s="153">
        <v>4.1666666666666657E-2</v>
      </c>
      <c r="T3946" s="153" t="s">
        <v>549</v>
      </c>
      <c r="U3946" s="153" t="s">
        <v>550</v>
      </c>
      <c r="V3946" s="153">
        <f>IF(ISBLANK(T3946),"",Tabella2[[#This Row],[ACT STOP]]-Tabella2[[#This Row],[ACT START]])</f>
        <v>4.1666666666666741E-2</v>
      </c>
      <c r="W3946" s="104" t="s">
        <v>92</v>
      </c>
      <c r="X3946" s="104" t="s">
        <v>91</v>
      </c>
      <c r="Y3946" s="110"/>
      <c r="Z3946" s="106"/>
      <c r="AA3946" s="104"/>
      <c r="AB3946" s="107"/>
      <c r="AC3946" s="72">
        <v>1</v>
      </c>
      <c r="AH3946" s="70"/>
      <c r="AI3946" s="70"/>
      <c r="AJ3946">
        <v>0</v>
      </c>
      <c r="AL3946" s="70"/>
      <c r="BM3946" s="135" t="s">
        <v>549</v>
      </c>
      <c r="BN3946" s="136" t="s">
        <v>550</v>
      </c>
      <c r="BO3946" s="101"/>
      <c r="BR3946" s="109" t="str">
        <f t="shared" si="61"/>
        <v>SH-25-3935</v>
      </c>
      <c r="BS3946" s="109" t="s">
        <v>372</v>
      </c>
      <c r="BT3946" t="s">
        <v>92</v>
      </c>
      <c r="BU3946" t="s">
        <v>8361</v>
      </c>
    </row>
    <row r="3947" spans="1:73" hidden="1">
      <c r="A3947" s="103" t="s">
        <v>8362</v>
      </c>
      <c r="B3947" s="102">
        <v>45855</v>
      </c>
      <c r="C3947" s="104">
        <f>_xlfn.ISOWEEKNUM(Tabella2[[#This Row],[Date]])</f>
        <v>29</v>
      </c>
      <c r="D3947" s="104" t="s">
        <v>321</v>
      </c>
      <c r="E3947" s="104" t="s">
        <v>284</v>
      </c>
      <c r="F3947" s="104">
        <v>51</v>
      </c>
      <c r="G3947" s="104" t="s">
        <v>257</v>
      </c>
      <c r="H3947" s="105">
        <v>9</v>
      </c>
      <c r="I3947" s="104"/>
      <c r="J3947" s="104" t="s">
        <v>258</v>
      </c>
      <c r="K3947" s="104" t="s">
        <v>80</v>
      </c>
      <c r="L3947" s="104" t="s">
        <v>299</v>
      </c>
      <c r="M3947" s="104" t="s">
        <v>906</v>
      </c>
      <c r="N3947" s="104"/>
      <c r="O3947" s="108" t="str">
        <f>A3946</f>
        <v>16348</v>
      </c>
      <c r="P3947" s="111" t="s">
        <v>2397</v>
      </c>
      <c r="Q3947" s="153">
        <v>0.54166666666666663</v>
      </c>
      <c r="R3947" s="153">
        <v>0.58333333333333337</v>
      </c>
      <c r="S3947" s="153">
        <v>4.1666666666666657E-2</v>
      </c>
      <c r="T3947" s="153">
        <v>0.54166666666666663</v>
      </c>
      <c r="U3947" s="153">
        <v>0.58333333333333337</v>
      </c>
      <c r="V3947" s="153">
        <f>IF(ISBLANK(T3947),"",Tabella2[[#This Row],[ACT STOP]]-Tabella2[[#This Row],[ACT START]])</f>
        <v>4.1666666666666741E-2</v>
      </c>
      <c r="W3947" s="104" t="s">
        <v>92</v>
      </c>
      <c r="X3947" s="104" t="s">
        <v>91</v>
      </c>
      <c r="Y3947" s="110"/>
      <c r="Z3947" s="106"/>
      <c r="AA3947" s="104"/>
      <c r="AB3947" s="107"/>
      <c r="AC3947" s="72">
        <v>1</v>
      </c>
      <c r="AH3947" s="70"/>
      <c r="AI3947" s="70"/>
      <c r="AJ3947">
        <v>0</v>
      </c>
      <c r="AL3947" s="70"/>
      <c r="BM3947" s="135">
        <v>0.54166666666666663</v>
      </c>
      <c r="BN3947" s="136">
        <v>0.58333333333333337</v>
      </c>
      <c r="BO3947" s="101"/>
      <c r="BR3947" s="109" t="str">
        <f t="shared" si="61"/>
        <v>SH-25-3936</v>
      </c>
      <c r="BS3947" s="109" t="s">
        <v>318</v>
      </c>
      <c r="BT3947" t="s">
        <v>92</v>
      </c>
      <c r="BU3947" t="s">
        <v>8363</v>
      </c>
    </row>
    <row r="3948" spans="1:73" hidden="1">
      <c r="A3948" s="103" t="s">
        <v>8364</v>
      </c>
      <c r="B3948" s="102">
        <v>45855</v>
      </c>
      <c r="C3948" s="104">
        <f>_xlfn.ISOWEEKNUM(Tabella2[[#This Row],[Date]])</f>
        <v>29</v>
      </c>
      <c r="D3948" s="104" t="s">
        <v>722</v>
      </c>
      <c r="E3948" s="104" t="s">
        <v>327</v>
      </c>
      <c r="F3948" s="104">
        <v>77</v>
      </c>
      <c r="G3948" s="104" t="s">
        <v>257</v>
      </c>
      <c r="H3948" s="105">
        <v>23</v>
      </c>
      <c r="I3948" s="104" t="s">
        <v>258</v>
      </c>
      <c r="J3948" s="104"/>
      <c r="K3948" s="104" t="s">
        <v>81</v>
      </c>
      <c r="L3948" s="104" t="s">
        <v>259</v>
      </c>
      <c r="M3948" s="104" t="s">
        <v>3055</v>
      </c>
      <c r="N3948" s="104"/>
      <c r="O3948" s="106"/>
      <c r="P3948" s="111" t="s">
        <v>3496</v>
      </c>
      <c r="Q3948" s="153" t="s">
        <v>549</v>
      </c>
      <c r="R3948" s="153" t="s">
        <v>550</v>
      </c>
      <c r="S3948" s="153">
        <v>4.1666666666666657E-2</v>
      </c>
      <c r="T3948" s="153" t="s">
        <v>549</v>
      </c>
      <c r="U3948" s="153" t="s">
        <v>550</v>
      </c>
      <c r="V3948" s="153">
        <f>IF(ISBLANK(T3948),"",Tabella2[[#This Row],[ACT STOP]]-Tabella2[[#This Row],[ACT START]])</f>
        <v>4.1666666666666741E-2</v>
      </c>
      <c r="W3948" s="104" t="s">
        <v>92</v>
      </c>
      <c r="X3948" s="104" t="s">
        <v>91</v>
      </c>
      <c r="Y3948" s="110"/>
      <c r="Z3948" s="106"/>
      <c r="AA3948" s="104"/>
      <c r="AB3948" s="107"/>
      <c r="AC3948" s="72">
        <v>1</v>
      </c>
      <c r="AH3948" s="70"/>
      <c r="AI3948" s="70"/>
      <c r="AJ3948">
        <v>0</v>
      </c>
      <c r="AL3948" s="70"/>
      <c r="BM3948" s="135" t="s">
        <v>549</v>
      </c>
      <c r="BN3948" s="136" t="s">
        <v>550</v>
      </c>
      <c r="BO3948" s="101"/>
      <c r="BR3948" s="109" t="str">
        <f t="shared" si="61"/>
        <v>SH-25-3937</v>
      </c>
      <c r="BS3948" s="109" t="s">
        <v>1226</v>
      </c>
      <c r="BT3948" t="s">
        <v>92</v>
      </c>
      <c r="BU3948" t="s">
        <v>8365</v>
      </c>
    </row>
    <row r="3949" spans="1:73" hidden="1">
      <c r="A3949" s="103" t="s">
        <v>8366</v>
      </c>
      <c r="B3949" s="102">
        <v>45855</v>
      </c>
      <c r="C3949" s="104">
        <f>_xlfn.ISOWEEKNUM(Tabella2[[#This Row],[Date]])</f>
        <v>29</v>
      </c>
      <c r="D3949" s="104" t="s">
        <v>6396</v>
      </c>
      <c r="E3949" s="104" t="s">
        <v>256</v>
      </c>
      <c r="F3949" s="104">
        <v>70</v>
      </c>
      <c r="G3949" s="104" t="s">
        <v>257</v>
      </c>
      <c r="H3949" s="105">
        <v>20</v>
      </c>
      <c r="I3949" s="104"/>
      <c r="J3949" s="104" t="s">
        <v>258</v>
      </c>
      <c r="K3949" s="104" t="s">
        <v>75</v>
      </c>
      <c r="L3949" s="104" t="s">
        <v>259</v>
      </c>
      <c r="M3949" s="104" t="s">
        <v>276</v>
      </c>
      <c r="N3949" s="104"/>
      <c r="O3949" s="106"/>
      <c r="P3949" s="111" t="s">
        <v>752</v>
      </c>
      <c r="Q3949" s="153" t="s">
        <v>525</v>
      </c>
      <c r="R3949" s="153" t="s">
        <v>262</v>
      </c>
      <c r="S3949" s="153">
        <v>4.1666666666666657E-2</v>
      </c>
      <c r="T3949" s="153">
        <v>0.3576388888888889</v>
      </c>
      <c r="U3949" s="153">
        <v>0.39930555555555558</v>
      </c>
      <c r="V3949" s="153">
        <f>IF(ISBLANK(T3949),"",Tabella2[[#This Row],[ACT STOP]]-Tabella2[[#This Row],[ACT START]])</f>
        <v>4.1666666666666685E-2</v>
      </c>
      <c r="W3949" s="104" t="s">
        <v>92</v>
      </c>
      <c r="X3949" s="104" t="s">
        <v>91</v>
      </c>
      <c r="Y3949" s="110" t="s">
        <v>8367</v>
      </c>
      <c r="Z3949" s="106"/>
      <c r="AA3949" s="104"/>
      <c r="AB3949" s="107"/>
      <c r="AC3949" s="72">
        <v>1</v>
      </c>
      <c r="AH3949" s="70"/>
      <c r="AI3949" s="70"/>
      <c r="AJ3949">
        <v>0</v>
      </c>
      <c r="AL3949" s="70"/>
      <c r="BL3949" t="s">
        <v>8368</v>
      </c>
      <c r="BM3949" s="135">
        <v>0.3576388888888889</v>
      </c>
      <c r="BN3949" s="136">
        <v>0.39930555555555558</v>
      </c>
      <c r="BO3949" s="101"/>
      <c r="BR3949" s="109" t="str">
        <f t="shared" si="61"/>
        <v>SH-25-3938</v>
      </c>
      <c r="BS3949" s="109" t="s">
        <v>1220</v>
      </c>
      <c r="BT3949" t="s">
        <v>92</v>
      </c>
      <c r="BU3949" t="s">
        <v>8332</v>
      </c>
    </row>
    <row r="3950" spans="1:73" hidden="1">
      <c r="A3950" s="103" t="s">
        <v>8369</v>
      </c>
      <c r="B3950" s="102">
        <v>45856</v>
      </c>
      <c r="C3950" s="104">
        <f>_xlfn.ISOWEEKNUM(Tabella2[[#This Row],[Date]])</f>
        <v>29</v>
      </c>
      <c r="D3950" s="104" t="s">
        <v>509</v>
      </c>
      <c r="E3950" s="104" t="s">
        <v>284</v>
      </c>
      <c r="F3950" s="104">
        <v>70</v>
      </c>
      <c r="G3950" s="104" t="s">
        <v>284</v>
      </c>
      <c r="H3950" s="105">
        <v>9</v>
      </c>
      <c r="I3950" s="104"/>
      <c r="J3950" s="104" t="s">
        <v>258</v>
      </c>
      <c r="K3950" s="104" t="s">
        <v>79</v>
      </c>
      <c r="L3950" s="104" t="s">
        <v>299</v>
      </c>
      <c r="M3950" s="104" t="s">
        <v>276</v>
      </c>
      <c r="N3950" s="104"/>
      <c r="O3950" s="108" t="str">
        <f>A3951</f>
        <v>16353</v>
      </c>
      <c r="P3950" s="111" t="s">
        <v>733</v>
      </c>
      <c r="Q3950" s="153" t="s">
        <v>7801</v>
      </c>
      <c r="R3950" s="153" t="s">
        <v>7802</v>
      </c>
      <c r="S3950" s="153">
        <v>4.1666666666666657E-2</v>
      </c>
      <c r="T3950" s="153" t="s">
        <v>7801</v>
      </c>
      <c r="U3950" s="153" t="s">
        <v>7802</v>
      </c>
      <c r="V3950" s="153">
        <f>IF(ISBLANK(T3950),"",Tabella2[[#This Row],[ACT STOP]]-Tabella2[[#This Row],[ACT START]])</f>
        <v>4.1666666666666657E-2</v>
      </c>
      <c r="W3950" s="104" t="s">
        <v>92</v>
      </c>
      <c r="X3950" s="104" t="s">
        <v>91</v>
      </c>
      <c r="Y3950" s="110"/>
      <c r="Z3950" s="106"/>
      <c r="AA3950" s="104"/>
      <c r="AB3950" s="107"/>
      <c r="AC3950" s="72">
        <v>1</v>
      </c>
      <c r="AH3950" s="70"/>
      <c r="AI3950" s="70"/>
      <c r="AJ3950">
        <v>0</v>
      </c>
      <c r="AL3950" s="70"/>
      <c r="BM3950" s="135" t="s">
        <v>7801</v>
      </c>
      <c r="BN3950" s="136" t="s">
        <v>7802</v>
      </c>
      <c r="BO3950" s="101"/>
      <c r="BR3950" s="109" t="str">
        <f t="shared" si="61"/>
        <v>SH-25-3939</v>
      </c>
      <c r="BS3950" s="109" t="s">
        <v>339</v>
      </c>
      <c r="BT3950" t="s">
        <v>92</v>
      </c>
      <c r="BU3950" t="s">
        <v>8370</v>
      </c>
    </row>
    <row r="3951" spans="1:73" hidden="1">
      <c r="A3951" s="103" t="s">
        <v>8371</v>
      </c>
      <c r="B3951" s="102">
        <v>45856</v>
      </c>
      <c r="C3951" s="104">
        <f>_xlfn.ISOWEEKNUM(Tabella2[[#This Row],[Date]])</f>
        <v>29</v>
      </c>
      <c r="D3951" s="104" t="s">
        <v>195</v>
      </c>
      <c r="E3951" s="104" t="s">
        <v>398</v>
      </c>
      <c r="F3951" s="104"/>
      <c r="G3951" s="104" t="s">
        <v>257</v>
      </c>
      <c r="H3951" s="105">
        <v>2</v>
      </c>
      <c r="I3951" s="104"/>
      <c r="J3951" s="104" t="s">
        <v>258</v>
      </c>
      <c r="K3951" s="104" t="s">
        <v>78</v>
      </c>
      <c r="L3951" s="104" t="s">
        <v>299</v>
      </c>
      <c r="M3951" s="104" t="s">
        <v>276</v>
      </c>
      <c r="N3951" s="104"/>
      <c r="O3951" s="108" t="str">
        <f>A3950</f>
        <v>16352</v>
      </c>
      <c r="P3951" s="111" t="s">
        <v>300</v>
      </c>
      <c r="Q3951" s="153">
        <v>0.22916666666666671</v>
      </c>
      <c r="R3951" s="153">
        <v>0.27083333333333331</v>
      </c>
      <c r="S3951" s="153">
        <v>4.1666666666666657E-2</v>
      </c>
      <c r="T3951" s="153">
        <v>0.22916666666666671</v>
      </c>
      <c r="U3951" s="153">
        <v>0.27083333333333331</v>
      </c>
      <c r="V3951" s="153">
        <f>IF(ISBLANK(T3951),"",Tabella2[[#This Row],[ACT STOP]]-Tabella2[[#This Row],[ACT START]])</f>
        <v>4.1666666666666602E-2</v>
      </c>
      <c r="W3951" s="104" t="s">
        <v>122</v>
      </c>
      <c r="X3951" s="104" t="s">
        <v>91</v>
      </c>
      <c r="Y3951" s="110"/>
      <c r="Z3951" s="106"/>
      <c r="AA3951" s="104"/>
      <c r="AB3951" s="107"/>
      <c r="AC3951" s="72">
        <v>1</v>
      </c>
      <c r="AH3951" s="70"/>
      <c r="AI3951" s="70"/>
      <c r="AJ3951">
        <v>0</v>
      </c>
      <c r="AL3951" s="70"/>
      <c r="BM3951" s="135">
        <v>0.22916666666666671</v>
      </c>
      <c r="BN3951" s="136">
        <v>0.27083333333333331</v>
      </c>
      <c r="BO3951" s="101"/>
      <c r="BR3951" s="109" t="str">
        <f t="shared" si="61"/>
        <v>SH-25-3940</v>
      </c>
      <c r="BS3951" s="109" t="s">
        <v>368</v>
      </c>
      <c r="BT3951" t="s">
        <v>122</v>
      </c>
      <c r="BU3951" t="s">
        <v>399</v>
      </c>
    </row>
    <row r="3952" spans="1:73" hidden="1">
      <c r="A3952" s="103" t="s">
        <v>8372</v>
      </c>
      <c r="B3952" s="102">
        <v>45856</v>
      </c>
      <c r="C3952" s="104">
        <f>_xlfn.ISOWEEKNUM(Tabella2[[#This Row],[Date]])</f>
        <v>29</v>
      </c>
      <c r="D3952" s="104" t="s">
        <v>751</v>
      </c>
      <c r="E3952" s="104" t="s">
        <v>256</v>
      </c>
      <c r="F3952" s="104">
        <v>78</v>
      </c>
      <c r="G3952" s="104" t="s">
        <v>257</v>
      </c>
      <c r="H3952" s="105">
        <v>17</v>
      </c>
      <c r="I3952" s="104" t="s">
        <v>258</v>
      </c>
      <c r="J3952" s="104"/>
      <c r="K3952" s="104" t="s">
        <v>83</v>
      </c>
      <c r="L3952" s="104" t="s">
        <v>259</v>
      </c>
      <c r="M3952" s="104" t="s">
        <v>276</v>
      </c>
      <c r="N3952" s="104"/>
      <c r="O3952" s="106"/>
      <c r="P3952" s="111" t="s">
        <v>462</v>
      </c>
      <c r="Q3952" s="153" t="s">
        <v>7801</v>
      </c>
      <c r="R3952" s="153" t="s">
        <v>7802</v>
      </c>
      <c r="S3952" s="153">
        <v>4.1666666666666657E-2</v>
      </c>
      <c r="T3952" s="153">
        <v>0.22916666666666671</v>
      </c>
      <c r="U3952" s="153">
        <v>0.27083333333333331</v>
      </c>
      <c r="V3952" s="153">
        <f>IF(ISBLANK(T3952),"",Tabella2[[#This Row],[ACT STOP]]-Tabella2[[#This Row],[ACT START]])</f>
        <v>4.1666666666666602E-2</v>
      </c>
      <c r="W3952" s="104" t="s">
        <v>92</v>
      </c>
      <c r="X3952" s="104" t="s">
        <v>91</v>
      </c>
      <c r="Y3952" s="110"/>
      <c r="Z3952" s="106"/>
      <c r="AA3952" s="104"/>
      <c r="AB3952" s="107"/>
      <c r="AC3952" s="72">
        <v>1</v>
      </c>
      <c r="AH3952" s="70"/>
      <c r="AI3952" s="70"/>
      <c r="AJ3952">
        <v>0</v>
      </c>
      <c r="AL3952" s="70"/>
      <c r="BM3952" s="135">
        <v>0.22916666666666671</v>
      </c>
      <c r="BN3952" s="136">
        <v>0.27083333333333331</v>
      </c>
      <c r="BO3952" s="101"/>
      <c r="BR3952" s="109" t="str">
        <f t="shared" si="61"/>
        <v>SH-25-3941</v>
      </c>
      <c r="BS3952" s="109" t="s">
        <v>393</v>
      </c>
      <c r="BT3952" t="s">
        <v>92</v>
      </c>
      <c r="BU3952" t="s">
        <v>8373</v>
      </c>
    </row>
    <row r="3953" spans="1:73" hidden="1">
      <c r="A3953" s="103" t="s">
        <v>8374</v>
      </c>
      <c r="B3953" s="102">
        <v>45856</v>
      </c>
      <c r="C3953" s="104">
        <f>_xlfn.ISOWEEKNUM(Tabella2[[#This Row],[Date]])</f>
        <v>29</v>
      </c>
      <c r="D3953" s="104" t="s">
        <v>860</v>
      </c>
      <c r="E3953" s="104" t="s">
        <v>284</v>
      </c>
      <c r="F3953" s="104">
        <v>80</v>
      </c>
      <c r="G3953" s="104" t="s">
        <v>257</v>
      </c>
      <c r="H3953" s="105">
        <v>1</v>
      </c>
      <c r="I3953" s="104"/>
      <c r="J3953" s="104" t="s">
        <v>258</v>
      </c>
      <c r="K3953" s="104" t="s">
        <v>81</v>
      </c>
      <c r="L3953" s="104" t="s">
        <v>259</v>
      </c>
      <c r="M3953" s="104" t="s">
        <v>276</v>
      </c>
      <c r="N3953" s="104"/>
      <c r="O3953" s="106"/>
      <c r="P3953" s="111" t="s">
        <v>467</v>
      </c>
      <c r="Q3953" s="153" t="s">
        <v>7801</v>
      </c>
      <c r="R3953" s="153" t="s">
        <v>7802</v>
      </c>
      <c r="S3953" s="153">
        <v>4.1666666666666657E-2</v>
      </c>
      <c r="T3953" s="153">
        <v>0.22916666666666671</v>
      </c>
      <c r="U3953" s="153">
        <v>0.27083333333333331</v>
      </c>
      <c r="V3953" s="153">
        <f>IF(ISBLANK(T3953),"",Tabella2[[#This Row],[ACT STOP]]-Tabella2[[#This Row],[ACT START]])</f>
        <v>4.1666666666666602E-2</v>
      </c>
      <c r="W3953" s="104" t="s">
        <v>92</v>
      </c>
      <c r="X3953" s="104" t="s">
        <v>91</v>
      </c>
      <c r="Y3953" s="110"/>
      <c r="Z3953" s="106"/>
      <c r="AA3953" s="104"/>
      <c r="AB3953" s="107"/>
      <c r="AC3953" s="72">
        <v>1</v>
      </c>
      <c r="AH3953" s="70"/>
      <c r="AI3953" s="70"/>
      <c r="AJ3953">
        <v>0</v>
      </c>
      <c r="AL3953" s="70"/>
      <c r="BM3953" s="135">
        <v>0.22916666666666671</v>
      </c>
      <c r="BN3953" s="136">
        <v>0.27083333333333331</v>
      </c>
      <c r="BO3953" s="101"/>
      <c r="BR3953" s="109" t="str">
        <f t="shared" si="61"/>
        <v>SH-25-3942</v>
      </c>
      <c r="BS3953" s="109" t="s">
        <v>332</v>
      </c>
      <c r="BT3953" t="s">
        <v>92</v>
      </c>
      <c r="BU3953" t="s">
        <v>8375</v>
      </c>
    </row>
    <row r="3954" spans="1:73" hidden="1">
      <c r="A3954" s="103" t="s">
        <v>8376</v>
      </c>
      <c r="B3954" s="102">
        <v>45856</v>
      </c>
      <c r="C3954" s="104">
        <f>_xlfn.ISOWEEKNUM(Tabella2[[#This Row],[Date]])</f>
        <v>29</v>
      </c>
      <c r="D3954" s="104" t="s">
        <v>558</v>
      </c>
      <c r="E3954" s="104" t="s">
        <v>284</v>
      </c>
      <c r="F3954" s="104">
        <v>61</v>
      </c>
      <c r="G3954" s="104" t="s">
        <v>257</v>
      </c>
      <c r="H3954" s="105">
        <v>14</v>
      </c>
      <c r="I3954" s="104"/>
      <c r="J3954" s="104" t="s">
        <v>258</v>
      </c>
      <c r="K3954" s="104" t="s">
        <v>79</v>
      </c>
      <c r="L3954" s="104" t="s">
        <v>299</v>
      </c>
      <c r="M3954" s="104" t="s">
        <v>913</v>
      </c>
      <c r="N3954" s="104"/>
      <c r="O3954" s="108" t="str">
        <f>A3955</f>
        <v>16357</v>
      </c>
      <c r="P3954" s="111" t="s">
        <v>2422</v>
      </c>
      <c r="Q3954" s="153" t="s">
        <v>285</v>
      </c>
      <c r="R3954" s="153" t="s">
        <v>286</v>
      </c>
      <c r="S3954" s="153">
        <v>4.1666666666666657E-2</v>
      </c>
      <c r="T3954" s="153" t="s">
        <v>285</v>
      </c>
      <c r="U3954" s="153" t="s">
        <v>286</v>
      </c>
      <c r="V3954" s="153">
        <f>IF(ISBLANK(T3954),"",Tabella2[[#This Row],[ACT STOP]]-Tabella2[[#This Row],[ACT START]])</f>
        <v>4.166666666666663E-2</v>
      </c>
      <c r="W3954" s="104" t="s">
        <v>92</v>
      </c>
      <c r="X3954" s="104" t="s">
        <v>91</v>
      </c>
      <c r="Y3954" s="110"/>
      <c r="Z3954" s="106"/>
      <c r="AA3954" s="104"/>
      <c r="AB3954" s="107"/>
      <c r="AC3954" s="72">
        <v>1</v>
      </c>
      <c r="AH3954" s="70"/>
      <c r="AI3954" s="70"/>
      <c r="AJ3954">
        <v>0</v>
      </c>
      <c r="AL3954" s="70"/>
      <c r="BM3954" s="135" t="s">
        <v>285</v>
      </c>
      <c r="BN3954" s="136" t="s">
        <v>286</v>
      </c>
      <c r="BO3954" s="101"/>
      <c r="BR3954" s="109" t="str">
        <f t="shared" si="61"/>
        <v>SH-25-3943</v>
      </c>
      <c r="BS3954" s="109" t="s">
        <v>372</v>
      </c>
      <c r="BT3954" t="s">
        <v>92</v>
      </c>
      <c r="BU3954" t="s">
        <v>8377</v>
      </c>
    </row>
    <row r="3955" spans="1:73" hidden="1">
      <c r="A3955" s="103" t="s">
        <v>8378</v>
      </c>
      <c r="B3955" s="102">
        <v>45856</v>
      </c>
      <c r="C3955" s="104">
        <f>_xlfn.ISOWEEKNUM(Tabella2[[#This Row],[Date]])</f>
        <v>29</v>
      </c>
      <c r="D3955" s="104" t="s">
        <v>558</v>
      </c>
      <c r="E3955" s="104" t="s">
        <v>284</v>
      </c>
      <c r="F3955" s="104">
        <v>59</v>
      </c>
      <c r="G3955" s="104" t="s">
        <v>257</v>
      </c>
      <c r="H3955" s="105">
        <v>9</v>
      </c>
      <c r="I3955" s="104"/>
      <c r="J3955" s="104" t="s">
        <v>258</v>
      </c>
      <c r="K3955" s="104" t="s">
        <v>78</v>
      </c>
      <c r="L3955" s="104" t="s">
        <v>299</v>
      </c>
      <c r="M3955" s="104" t="s">
        <v>913</v>
      </c>
      <c r="N3955" s="104"/>
      <c r="O3955" s="108" t="str">
        <f>A3954</f>
        <v>16356</v>
      </c>
      <c r="P3955" s="111" t="s">
        <v>2422</v>
      </c>
      <c r="Q3955" s="153">
        <v>0.29166666666666669</v>
      </c>
      <c r="R3955" s="153">
        <v>0.33333333333333331</v>
      </c>
      <c r="S3955" s="153">
        <v>4.1666666666666657E-2</v>
      </c>
      <c r="T3955" s="153">
        <v>0.29166666666666669</v>
      </c>
      <c r="U3955" s="153">
        <v>0.33333333333333331</v>
      </c>
      <c r="V3955" s="153">
        <f>IF(ISBLANK(T3955),"",Tabella2[[#This Row],[ACT STOP]]-Tabella2[[#This Row],[ACT START]])</f>
        <v>4.166666666666663E-2</v>
      </c>
      <c r="W3955" s="104" t="s">
        <v>92</v>
      </c>
      <c r="X3955" s="104" t="s">
        <v>91</v>
      </c>
      <c r="Y3955" s="110"/>
      <c r="Z3955" s="106"/>
      <c r="AA3955" s="104"/>
      <c r="AB3955" s="107"/>
      <c r="AC3955" s="72">
        <v>1</v>
      </c>
      <c r="AH3955" s="70"/>
      <c r="AI3955" s="70"/>
      <c r="AJ3955">
        <v>0</v>
      </c>
      <c r="AL3955" s="70"/>
      <c r="BM3955" s="135">
        <v>0.29166666666666669</v>
      </c>
      <c r="BN3955" s="136">
        <v>0.33333333333333331</v>
      </c>
      <c r="BO3955" s="101"/>
      <c r="BR3955" s="109" t="str">
        <f t="shared" si="61"/>
        <v>SH-25-3944</v>
      </c>
      <c r="BS3955" s="109" t="s">
        <v>318</v>
      </c>
      <c r="BT3955" t="s">
        <v>92</v>
      </c>
      <c r="BU3955" t="s">
        <v>8379</v>
      </c>
    </row>
    <row r="3956" spans="1:73" hidden="1">
      <c r="A3956" s="103" t="s">
        <v>8380</v>
      </c>
      <c r="B3956" s="102">
        <v>45856</v>
      </c>
      <c r="C3956" s="104">
        <f>_xlfn.ISOWEEKNUM(Tabella2[[#This Row],[Date]])</f>
        <v>29</v>
      </c>
      <c r="D3956" s="104" t="s">
        <v>421</v>
      </c>
      <c r="E3956" s="104" t="s">
        <v>327</v>
      </c>
      <c r="F3956" s="104">
        <v>73</v>
      </c>
      <c r="G3956" s="104" t="s">
        <v>284</v>
      </c>
      <c r="H3956" s="105">
        <v>22</v>
      </c>
      <c r="I3956" s="104" t="s">
        <v>258</v>
      </c>
      <c r="J3956" s="104"/>
      <c r="K3956" s="104" t="s">
        <v>83</v>
      </c>
      <c r="L3956" s="104" t="s">
        <v>299</v>
      </c>
      <c r="M3956" s="104" t="s">
        <v>1438</v>
      </c>
      <c r="N3956" s="104"/>
      <c r="O3956" s="108" t="str">
        <f>A3957</f>
        <v>16359</v>
      </c>
      <c r="P3956" s="111" t="s">
        <v>5456</v>
      </c>
      <c r="Q3956" s="153" t="s">
        <v>285</v>
      </c>
      <c r="R3956" s="153" t="s">
        <v>286</v>
      </c>
      <c r="S3956" s="153">
        <v>4.1666666666666657E-2</v>
      </c>
      <c r="T3956" s="153">
        <v>0.29166666666666669</v>
      </c>
      <c r="U3956" s="153">
        <v>0.33333333333333331</v>
      </c>
      <c r="V3956" s="153">
        <f>IF(ISBLANK(T3956),"",Tabella2[[#This Row],[ACT STOP]]-Tabella2[[#This Row],[ACT START]])</f>
        <v>4.166666666666663E-2</v>
      </c>
      <c r="W3956" s="104" t="s">
        <v>92</v>
      </c>
      <c r="X3956" s="104" t="s">
        <v>91</v>
      </c>
      <c r="Y3956" s="110"/>
      <c r="Z3956" s="106"/>
      <c r="AA3956" s="104"/>
      <c r="AB3956" s="107"/>
      <c r="AC3956" s="72">
        <v>1</v>
      </c>
      <c r="AH3956" s="70"/>
      <c r="AI3956" s="70"/>
      <c r="AJ3956">
        <v>0</v>
      </c>
      <c r="AL3956" s="70"/>
      <c r="BM3956" s="135">
        <v>0.29166666666666669</v>
      </c>
      <c r="BN3956" s="136">
        <v>0.33333333333333331</v>
      </c>
      <c r="BO3956" s="101"/>
      <c r="BR3956" s="109" t="str">
        <f t="shared" si="61"/>
        <v>SH-25-3945</v>
      </c>
      <c r="BS3956" s="109" t="s">
        <v>295</v>
      </c>
      <c r="BT3956" t="s">
        <v>92</v>
      </c>
      <c r="BU3956" t="s">
        <v>8381</v>
      </c>
    </row>
    <row r="3957" spans="1:73" hidden="1">
      <c r="A3957" s="103" t="s">
        <v>8382</v>
      </c>
      <c r="B3957" s="102">
        <v>45856</v>
      </c>
      <c r="C3957" s="104">
        <f>_xlfn.ISOWEEKNUM(Tabella2[[#This Row],[Date]])</f>
        <v>29</v>
      </c>
      <c r="D3957" s="104" t="s">
        <v>421</v>
      </c>
      <c r="E3957" s="104" t="s">
        <v>327</v>
      </c>
      <c r="F3957" s="104">
        <v>71</v>
      </c>
      <c r="G3957" s="104" t="s">
        <v>284</v>
      </c>
      <c r="H3957" s="105">
        <v>23</v>
      </c>
      <c r="I3957" s="104" t="s">
        <v>258</v>
      </c>
      <c r="J3957" s="104"/>
      <c r="K3957" s="104" t="s">
        <v>80</v>
      </c>
      <c r="L3957" s="104" t="s">
        <v>299</v>
      </c>
      <c r="M3957" s="104" t="s">
        <v>1438</v>
      </c>
      <c r="N3957" s="104"/>
      <c r="O3957" s="108" t="str">
        <f>A3956</f>
        <v>16358</v>
      </c>
      <c r="P3957" s="111" t="s">
        <v>5456</v>
      </c>
      <c r="Q3957" s="153">
        <v>0.29166666666666669</v>
      </c>
      <c r="R3957" s="153">
        <v>0.33333333333333331</v>
      </c>
      <c r="S3957" s="153">
        <v>4.1666666666666657E-2</v>
      </c>
      <c r="T3957" s="153">
        <v>0.29166666666666669</v>
      </c>
      <c r="U3957" s="153">
        <v>0.33333333333333331</v>
      </c>
      <c r="V3957" s="153">
        <f>IF(ISBLANK(T3957),"",Tabella2[[#This Row],[ACT STOP]]-Tabella2[[#This Row],[ACT START]])</f>
        <v>4.166666666666663E-2</v>
      </c>
      <c r="W3957" s="104" t="s">
        <v>122</v>
      </c>
      <c r="X3957" s="104" t="s">
        <v>91</v>
      </c>
      <c r="Y3957" s="110"/>
      <c r="Z3957" s="106"/>
      <c r="AA3957" s="104"/>
      <c r="AB3957" s="107"/>
      <c r="AC3957" s="72">
        <v>1</v>
      </c>
      <c r="AH3957" s="70"/>
      <c r="AI3957" s="70"/>
      <c r="AJ3957">
        <v>0</v>
      </c>
      <c r="AL3957" s="70"/>
      <c r="BM3957" s="135">
        <v>0.29166666666666669</v>
      </c>
      <c r="BN3957" s="136">
        <v>0.33333333333333331</v>
      </c>
      <c r="BO3957" s="101"/>
      <c r="BR3957" s="109" t="str">
        <f t="shared" si="61"/>
        <v>SH-25-3946</v>
      </c>
      <c r="BS3957" s="109" t="s">
        <v>358</v>
      </c>
      <c r="BT3957" t="s">
        <v>122</v>
      </c>
      <c r="BU3957" t="s">
        <v>8383</v>
      </c>
    </row>
    <row r="3958" spans="1:73" hidden="1">
      <c r="A3958" s="103" t="s">
        <v>8384</v>
      </c>
      <c r="B3958" s="102">
        <v>45856</v>
      </c>
      <c r="C3958" s="104">
        <f>_xlfn.ISOWEEKNUM(Tabella2[[#This Row],[Date]])</f>
        <v>29</v>
      </c>
      <c r="D3958" s="104" t="s">
        <v>478</v>
      </c>
      <c r="E3958" s="104" t="s">
        <v>284</v>
      </c>
      <c r="F3958" s="104">
        <v>65</v>
      </c>
      <c r="G3958" s="104" t="s">
        <v>284</v>
      </c>
      <c r="H3958" s="105">
        <v>9</v>
      </c>
      <c r="I3958" s="104"/>
      <c r="J3958" s="104" t="s">
        <v>258</v>
      </c>
      <c r="K3958" s="104" t="s">
        <v>79</v>
      </c>
      <c r="L3958" s="104" t="s">
        <v>299</v>
      </c>
      <c r="M3958" s="104" t="s">
        <v>386</v>
      </c>
      <c r="N3958" s="104"/>
      <c r="O3958" s="108" t="str">
        <f>A3959</f>
        <v>16361</v>
      </c>
      <c r="P3958" s="111" t="s">
        <v>565</v>
      </c>
      <c r="Q3958" s="153" t="s">
        <v>525</v>
      </c>
      <c r="R3958" s="153" t="s">
        <v>262</v>
      </c>
      <c r="S3958" s="153">
        <v>4.1666666666666657E-2</v>
      </c>
      <c r="T3958" s="153" t="s">
        <v>525</v>
      </c>
      <c r="U3958" s="153" t="s">
        <v>262</v>
      </c>
      <c r="V3958" s="153">
        <f>IF(ISBLANK(T3958),"",Tabella2[[#This Row],[ACT STOP]]-Tabella2[[#This Row],[ACT START]])</f>
        <v>4.166666666666663E-2</v>
      </c>
      <c r="W3958" s="104" t="s">
        <v>92</v>
      </c>
      <c r="X3958" s="104" t="s">
        <v>91</v>
      </c>
      <c r="Y3958" s="110"/>
      <c r="Z3958" s="106"/>
      <c r="AA3958" s="104"/>
      <c r="AB3958" s="107"/>
      <c r="AC3958" s="72">
        <v>1</v>
      </c>
      <c r="AH3958" s="70"/>
      <c r="AI3958" s="70"/>
      <c r="AJ3958">
        <v>0</v>
      </c>
      <c r="AL3958" s="70"/>
      <c r="BM3958" s="135" t="s">
        <v>525</v>
      </c>
      <c r="BN3958" s="136" t="s">
        <v>262</v>
      </c>
      <c r="BO3958" s="101"/>
      <c r="BR3958" s="109" t="str">
        <f t="shared" si="61"/>
        <v>SH-25-3947</v>
      </c>
      <c r="BS3958" s="109" t="s">
        <v>339</v>
      </c>
      <c r="BT3958" t="s">
        <v>92</v>
      </c>
      <c r="BU3958" t="s">
        <v>8385</v>
      </c>
    </row>
    <row r="3959" spans="1:73" hidden="1">
      <c r="A3959" s="103" t="s">
        <v>8386</v>
      </c>
      <c r="B3959" s="102">
        <v>45856</v>
      </c>
      <c r="C3959" s="104">
        <f>_xlfn.ISOWEEKNUM(Tabella2[[#This Row],[Date]])</f>
        <v>29</v>
      </c>
      <c r="D3959" s="104" t="s">
        <v>478</v>
      </c>
      <c r="E3959" s="104" t="s">
        <v>284</v>
      </c>
      <c r="F3959" s="104">
        <v>64</v>
      </c>
      <c r="G3959" s="104" t="s">
        <v>257</v>
      </c>
      <c r="H3959" s="105">
        <v>13</v>
      </c>
      <c r="I3959" s="104"/>
      <c r="J3959" s="104" t="s">
        <v>258</v>
      </c>
      <c r="K3959" s="104" t="s">
        <v>78</v>
      </c>
      <c r="L3959" s="104" t="s">
        <v>299</v>
      </c>
      <c r="M3959" s="104" t="s">
        <v>386</v>
      </c>
      <c r="N3959" s="104"/>
      <c r="O3959" s="108" t="str">
        <f>A3958</f>
        <v>16360</v>
      </c>
      <c r="P3959" s="111" t="s">
        <v>565</v>
      </c>
      <c r="Q3959" s="153">
        <v>0.35416666666666669</v>
      </c>
      <c r="R3959" s="153">
        <v>0.39583333333333331</v>
      </c>
      <c r="S3959" s="153">
        <v>4.1666666666666657E-2</v>
      </c>
      <c r="T3959" s="153">
        <v>0.35416666666666669</v>
      </c>
      <c r="U3959" s="153">
        <v>0.39583333333333331</v>
      </c>
      <c r="V3959" s="153">
        <f>IF(ISBLANK(T3959),"",Tabella2[[#This Row],[ACT STOP]]-Tabella2[[#This Row],[ACT START]])</f>
        <v>4.166666666666663E-2</v>
      </c>
      <c r="W3959" s="104" t="s">
        <v>92</v>
      </c>
      <c r="X3959" s="104" t="s">
        <v>91</v>
      </c>
      <c r="Y3959" s="110"/>
      <c r="Z3959" s="106"/>
      <c r="AA3959" s="104"/>
      <c r="AB3959" s="107"/>
      <c r="AC3959" s="72">
        <v>1</v>
      </c>
      <c r="AH3959" s="70"/>
      <c r="AI3959" s="70"/>
      <c r="AJ3959">
        <v>0</v>
      </c>
      <c r="AL3959" s="70"/>
      <c r="BM3959" s="135">
        <v>0.35416666666666669</v>
      </c>
      <c r="BN3959" s="136">
        <v>0.39583333333333331</v>
      </c>
      <c r="BO3959" s="101"/>
      <c r="BR3959" s="109" t="str">
        <f t="shared" si="61"/>
        <v>SH-25-3948</v>
      </c>
      <c r="BS3959" s="109" t="s">
        <v>427</v>
      </c>
      <c r="BT3959" t="s">
        <v>92</v>
      </c>
      <c r="BU3959" t="s">
        <v>8387</v>
      </c>
    </row>
    <row r="3960" spans="1:73" ht="31.5" hidden="1" customHeight="1">
      <c r="A3960" s="103" t="s">
        <v>8388</v>
      </c>
      <c r="B3960" s="102">
        <v>45856</v>
      </c>
      <c r="C3960" s="104">
        <f>_xlfn.ISOWEEKNUM(Tabella2[[#This Row],[Date]])</f>
        <v>29</v>
      </c>
      <c r="D3960" s="104" t="s">
        <v>574</v>
      </c>
      <c r="E3960" s="104" t="s">
        <v>284</v>
      </c>
      <c r="F3960" s="104">
        <v>66</v>
      </c>
      <c r="G3960" s="104" t="s">
        <v>257</v>
      </c>
      <c r="H3960" s="105">
        <v>1</v>
      </c>
      <c r="I3960" s="104"/>
      <c r="J3960" s="104" t="s">
        <v>258</v>
      </c>
      <c r="K3960" s="104" t="s">
        <v>83</v>
      </c>
      <c r="L3960" s="104" t="s">
        <v>259</v>
      </c>
      <c r="M3960" s="104" t="s">
        <v>260</v>
      </c>
      <c r="N3960" s="104"/>
      <c r="O3960" s="106"/>
      <c r="P3960" s="111" t="s">
        <v>261</v>
      </c>
      <c r="Q3960" s="153" t="s">
        <v>525</v>
      </c>
      <c r="R3960" s="153" t="s">
        <v>262</v>
      </c>
      <c r="S3960" s="153">
        <v>4.1666666666666657E-2</v>
      </c>
      <c r="T3960" s="153">
        <v>0.35416666666666669</v>
      </c>
      <c r="U3960" s="153">
        <v>0.39583333333333331</v>
      </c>
      <c r="V3960" s="153">
        <f>IF(ISBLANK(T3960),"",Tabella2[[#This Row],[ACT STOP]]-Tabella2[[#This Row],[ACT START]])</f>
        <v>4.166666666666663E-2</v>
      </c>
      <c r="W3960" s="104" t="s">
        <v>92</v>
      </c>
      <c r="X3960" s="104" t="s">
        <v>91</v>
      </c>
      <c r="Y3960" s="110" t="s">
        <v>8389</v>
      </c>
      <c r="Z3960" s="106"/>
      <c r="AA3960" s="104"/>
      <c r="AB3960" s="107"/>
      <c r="AC3960" s="72">
        <v>1</v>
      </c>
      <c r="AH3960" s="70"/>
      <c r="AI3960" s="70"/>
      <c r="AJ3960">
        <v>0</v>
      </c>
      <c r="AL3960" s="70"/>
      <c r="BM3960" s="135">
        <v>0.35416666666666669</v>
      </c>
      <c r="BN3960" s="136">
        <v>0.39583333333333331</v>
      </c>
      <c r="BO3960" s="101"/>
      <c r="BR3960" s="109" t="str">
        <f t="shared" si="61"/>
        <v>SH-25-3949</v>
      </c>
      <c r="BS3960" s="109" t="s">
        <v>332</v>
      </c>
      <c r="BT3960" t="s">
        <v>92</v>
      </c>
      <c r="BU3960" t="s">
        <v>8390</v>
      </c>
    </row>
    <row r="3961" spans="1:73" hidden="1">
      <c r="A3961" s="103" t="s">
        <v>8391</v>
      </c>
      <c r="B3961" s="102">
        <v>45856</v>
      </c>
      <c r="C3961" s="104">
        <f>_xlfn.ISOWEEKNUM(Tabella2[[#This Row],[Date]])</f>
        <v>29</v>
      </c>
      <c r="D3961" s="104" t="s">
        <v>763</v>
      </c>
      <c r="E3961" s="104" t="s">
        <v>256</v>
      </c>
      <c r="F3961" s="104">
        <v>65</v>
      </c>
      <c r="G3961" s="104" t="s">
        <v>257</v>
      </c>
      <c r="H3961" s="105">
        <v>14</v>
      </c>
      <c r="I3961" s="104"/>
      <c r="J3961" s="104" t="s">
        <v>258</v>
      </c>
      <c r="K3961" s="104" t="s">
        <v>79</v>
      </c>
      <c r="L3961" s="104" t="s">
        <v>259</v>
      </c>
      <c r="M3961" s="104" t="s">
        <v>276</v>
      </c>
      <c r="N3961" s="104"/>
      <c r="O3961" s="106"/>
      <c r="P3961" s="111" t="s">
        <v>462</v>
      </c>
      <c r="Q3961" s="153" t="s">
        <v>498</v>
      </c>
      <c r="R3961" s="153" t="s">
        <v>499</v>
      </c>
      <c r="S3961" s="153">
        <v>4.1666666666666657E-2</v>
      </c>
      <c r="T3961" s="153" t="s">
        <v>498</v>
      </c>
      <c r="U3961" s="153" t="s">
        <v>499</v>
      </c>
      <c r="V3961" s="153">
        <f>IF(ISBLANK(T3961),"",Tabella2[[#This Row],[ACT STOP]]-Tabella2[[#This Row],[ACT START]])</f>
        <v>4.166666666666663E-2</v>
      </c>
      <c r="W3961" s="104" t="s">
        <v>92</v>
      </c>
      <c r="X3961" s="104" t="s">
        <v>91</v>
      </c>
      <c r="Y3961" s="110"/>
      <c r="Z3961" s="106"/>
      <c r="AA3961" s="104"/>
      <c r="AB3961" s="107"/>
      <c r="AC3961" s="72">
        <v>1</v>
      </c>
      <c r="AH3961" s="70"/>
      <c r="AI3961" s="70"/>
      <c r="AJ3961">
        <v>0</v>
      </c>
      <c r="AL3961" s="70"/>
      <c r="BM3961" s="135" t="s">
        <v>498</v>
      </c>
      <c r="BN3961" s="136" t="s">
        <v>499</v>
      </c>
      <c r="BO3961" s="101"/>
      <c r="BR3961" s="109" t="str">
        <f t="shared" si="61"/>
        <v>SH-25-3950</v>
      </c>
      <c r="BS3961" s="109" t="s">
        <v>372</v>
      </c>
      <c r="BT3961" t="s">
        <v>92</v>
      </c>
      <c r="BU3961" t="s">
        <v>8392</v>
      </c>
    </row>
    <row r="3962" spans="1:73" hidden="1">
      <c r="A3962" s="103" t="s">
        <v>8393</v>
      </c>
      <c r="B3962" s="102">
        <v>45856</v>
      </c>
      <c r="C3962" s="104">
        <f>_xlfn.ISOWEEKNUM(Tabella2[[#This Row],[Date]])</f>
        <v>29</v>
      </c>
      <c r="D3962" s="104" t="s">
        <v>574</v>
      </c>
      <c r="E3962" s="104" t="s">
        <v>284</v>
      </c>
      <c r="F3962" s="104">
        <v>67</v>
      </c>
      <c r="G3962" s="104" t="s">
        <v>257</v>
      </c>
      <c r="H3962" s="105">
        <v>9</v>
      </c>
      <c r="I3962" s="104"/>
      <c r="J3962" s="104" t="s">
        <v>258</v>
      </c>
      <c r="K3962" s="104" t="s">
        <v>83</v>
      </c>
      <c r="L3962" s="104" t="s">
        <v>259</v>
      </c>
      <c r="M3962" s="104" t="s">
        <v>260</v>
      </c>
      <c r="N3962" s="104"/>
      <c r="O3962" s="106"/>
      <c r="P3962" s="111" t="s">
        <v>261</v>
      </c>
      <c r="Q3962" s="153" t="s">
        <v>498</v>
      </c>
      <c r="R3962" s="153" t="s">
        <v>499</v>
      </c>
      <c r="S3962" s="153">
        <v>4.1666666666666657E-2</v>
      </c>
      <c r="T3962" s="153">
        <v>0.41666666666666669</v>
      </c>
      <c r="U3962" s="153">
        <v>0.45833333333333331</v>
      </c>
      <c r="V3962" s="153">
        <f>IF(ISBLANK(T3962),"",Tabella2[[#This Row],[ACT STOP]]-Tabella2[[#This Row],[ACT START]])</f>
        <v>4.166666666666663E-2</v>
      </c>
      <c r="W3962" s="104" t="s">
        <v>92</v>
      </c>
      <c r="X3962" s="104" t="s">
        <v>91</v>
      </c>
      <c r="Y3962" s="110"/>
      <c r="Z3962" s="106"/>
      <c r="AA3962" s="104"/>
      <c r="AB3962" s="107"/>
      <c r="AC3962" s="72">
        <v>1</v>
      </c>
      <c r="AH3962" s="70"/>
      <c r="AI3962" s="70"/>
      <c r="AJ3962">
        <v>0</v>
      </c>
      <c r="AL3962" s="70"/>
      <c r="BM3962" s="135">
        <v>0.41666666666666669</v>
      </c>
      <c r="BN3962" s="136">
        <v>0.45833333333333331</v>
      </c>
      <c r="BO3962" s="101"/>
      <c r="BR3962" s="109" t="str">
        <f t="shared" si="61"/>
        <v>SH-25-3951</v>
      </c>
      <c r="BS3962" s="109" t="s">
        <v>318</v>
      </c>
      <c r="BT3962" t="s">
        <v>92</v>
      </c>
      <c r="BU3962" t="s">
        <v>8394</v>
      </c>
    </row>
    <row r="3963" spans="1:73" hidden="1">
      <c r="A3963" s="103" t="s">
        <v>8395</v>
      </c>
      <c r="B3963" s="102">
        <v>45856</v>
      </c>
      <c r="C3963" s="104">
        <f>_xlfn.ISOWEEKNUM(Tabella2[[#This Row],[Date]])</f>
        <v>29</v>
      </c>
      <c r="D3963" s="104" t="s">
        <v>6396</v>
      </c>
      <c r="E3963" s="104" t="s">
        <v>256</v>
      </c>
      <c r="F3963" s="104">
        <v>71</v>
      </c>
      <c r="G3963" s="104" t="s">
        <v>284</v>
      </c>
      <c r="H3963" s="105">
        <v>22</v>
      </c>
      <c r="I3963" s="104"/>
      <c r="J3963" s="104" t="s">
        <v>258</v>
      </c>
      <c r="K3963" s="104" t="s">
        <v>81</v>
      </c>
      <c r="L3963" s="104" t="s">
        <v>259</v>
      </c>
      <c r="M3963" s="104" t="s">
        <v>276</v>
      </c>
      <c r="N3963" s="104"/>
      <c r="O3963" s="106"/>
      <c r="P3963" s="111" t="s">
        <v>479</v>
      </c>
      <c r="Q3963" s="153" t="s">
        <v>498</v>
      </c>
      <c r="R3963" s="153" t="s">
        <v>499</v>
      </c>
      <c r="S3963" s="153">
        <v>4.1666666666666657E-2</v>
      </c>
      <c r="T3963" s="153">
        <v>0.41666666666666669</v>
      </c>
      <c r="U3963" s="153">
        <v>0.46875</v>
      </c>
      <c r="V3963" s="153">
        <f>IF(ISBLANK(T3963),"",Tabella2[[#This Row],[ACT STOP]]-Tabella2[[#This Row],[ACT START]])</f>
        <v>5.2083333333333315E-2</v>
      </c>
      <c r="W3963" s="104" t="s">
        <v>92</v>
      </c>
      <c r="X3963" s="104" t="s">
        <v>91</v>
      </c>
      <c r="Y3963" s="110"/>
      <c r="Z3963" s="106"/>
      <c r="AA3963" s="104"/>
      <c r="AB3963" s="107"/>
      <c r="AC3963" s="72">
        <v>1</v>
      </c>
      <c r="AH3963" s="70"/>
      <c r="AI3963" s="70"/>
      <c r="AJ3963">
        <v>0</v>
      </c>
      <c r="AL3963" s="70"/>
      <c r="BM3963" s="135">
        <v>0.41666666666666669</v>
      </c>
      <c r="BN3963" s="136">
        <v>0.46875</v>
      </c>
      <c r="BO3963" s="101"/>
      <c r="BR3963" s="109" t="str">
        <f t="shared" si="61"/>
        <v>SH-25-3952</v>
      </c>
      <c r="BS3963" s="109" t="s">
        <v>295</v>
      </c>
      <c r="BT3963" t="s">
        <v>92</v>
      </c>
      <c r="BU3963" t="s">
        <v>8396</v>
      </c>
    </row>
    <row r="3964" spans="1:73" hidden="1">
      <c r="A3964" s="103" t="s">
        <v>8397</v>
      </c>
      <c r="B3964" s="102">
        <v>45856</v>
      </c>
      <c r="C3964" s="104">
        <f>_xlfn.ISOWEEKNUM(Tabella2[[#This Row],[Date]])</f>
        <v>29</v>
      </c>
      <c r="D3964" s="104" t="s">
        <v>6396</v>
      </c>
      <c r="E3964" s="104" t="s">
        <v>256</v>
      </c>
      <c r="F3964" s="104">
        <v>72</v>
      </c>
      <c r="G3964" s="104" t="s">
        <v>284</v>
      </c>
      <c r="H3964" s="105">
        <v>23</v>
      </c>
      <c r="I3964" s="104"/>
      <c r="J3964" s="104" t="s">
        <v>258</v>
      </c>
      <c r="K3964" s="104" t="s">
        <v>78</v>
      </c>
      <c r="L3964" s="104" t="s">
        <v>259</v>
      </c>
      <c r="M3964" s="104" t="s">
        <v>276</v>
      </c>
      <c r="N3964" s="104"/>
      <c r="O3964" s="106"/>
      <c r="P3964" s="111" t="s">
        <v>7099</v>
      </c>
      <c r="Q3964" s="153" t="s">
        <v>498</v>
      </c>
      <c r="R3964" s="153" t="s">
        <v>499</v>
      </c>
      <c r="S3964" s="153">
        <v>4.1666666666666657E-2</v>
      </c>
      <c r="T3964" s="153" t="s">
        <v>498</v>
      </c>
      <c r="U3964" s="153" t="s">
        <v>499</v>
      </c>
      <c r="V3964" s="153">
        <f>IF(ISBLANK(T3964),"",Tabella2[[#This Row],[ACT STOP]]-Tabella2[[#This Row],[ACT START]])</f>
        <v>4.166666666666663E-2</v>
      </c>
      <c r="W3964" s="104" t="s">
        <v>92</v>
      </c>
      <c r="X3964" s="104" t="s">
        <v>91</v>
      </c>
      <c r="Y3964" s="110"/>
      <c r="Z3964" s="106"/>
      <c r="AA3964" s="104"/>
      <c r="AB3964" s="107"/>
      <c r="AC3964" s="72">
        <v>1</v>
      </c>
      <c r="AH3964" s="70"/>
      <c r="AI3964" s="70"/>
      <c r="AJ3964">
        <v>0</v>
      </c>
      <c r="AL3964" s="70"/>
      <c r="BM3964" s="135" t="s">
        <v>498</v>
      </c>
      <c r="BN3964" s="136" t="s">
        <v>499</v>
      </c>
      <c r="BO3964" s="101"/>
      <c r="BR3964" s="109" t="str">
        <f t="shared" si="61"/>
        <v>SH-25-3953</v>
      </c>
      <c r="BS3964" s="109" t="s">
        <v>358</v>
      </c>
      <c r="BT3964" t="s">
        <v>92</v>
      </c>
      <c r="BU3964" t="s">
        <v>8398</v>
      </c>
    </row>
    <row r="3965" spans="1:73" hidden="1">
      <c r="A3965" s="103" t="s">
        <v>8399</v>
      </c>
      <c r="B3965" s="102">
        <v>45859</v>
      </c>
      <c r="C3965" s="104">
        <f>_xlfn.ISOWEEKNUM(Tabella2[[#This Row],[Date]])</f>
        <v>30</v>
      </c>
      <c r="D3965" s="104" t="s">
        <v>6396</v>
      </c>
      <c r="E3965" s="104" t="s">
        <v>256</v>
      </c>
      <c r="F3965" s="104">
        <v>74</v>
      </c>
      <c r="G3965" s="104" t="s">
        <v>284</v>
      </c>
      <c r="H3965" s="105">
        <v>9</v>
      </c>
      <c r="I3965" s="104"/>
      <c r="J3965" s="104" t="s">
        <v>258</v>
      </c>
      <c r="K3965" s="104" t="s">
        <v>79</v>
      </c>
      <c r="L3965" s="104" t="s">
        <v>259</v>
      </c>
      <c r="M3965" s="104" t="s">
        <v>276</v>
      </c>
      <c r="N3965" s="104"/>
      <c r="O3965" s="106"/>
      <c r="P3965" s="111" t="s">
        <v>752</v>
      </c>
      <c r="Q3965" s="153" t="s">
        <v>7801</v>
      </c>
      <c r="R3965" s="153" t="s">
        <v>7802</v>
      </c>
      <c r="S3965" s="153">
        <v>4.1666666666666657E-2</v>
      </c>
      <c r="T3965" s="153">
        <v>0.22916666666666671</v>
      </c>
      <c r="U3965" s="153">
        <v>0.28472222222222221</v>
      </c>
      <c r="V3965" s="153">
        <f>IF(ISBLANK(T3965),"",Tabella2[[#This Row],[ACT STOP]]-Tabella2[[#This Row],[ACT START]])</f>
        <v>5.5555555555555497E-2</v>
      </c>
      <c r="W3965" s="104" t="s">
        <v>92</v>
      </c>
      <c r="X3965" s="104" t="s">
        <v>91</v>
      </c>
      <c r="Y3965" s="110"/>
      <c r="Z3965" s="106"/>
      <c r="AA3965" s="104"/>
      <c r="AB3965" s="107"/>
      <c r="AC3965" s="72">
        <v>1</v>
      </c>
      <c r="AH3965" s="70"/>
      <c r="AI3965" s="70"/>
      <c r="AJ3965">
        <v>0</v>
      </c>
      <c r="AL3965" s="70"/>
      <c r="BM3965" s="135">
        <v>0.22916666666666671</v>
      </c>
      <c r="BN3965" s="136">
        <v>0.28472222222222221</v>
      </c>
      <c r="BO3965" s="101">
        <v>1.388888888888889E-2</v>
      </c>
      <c r="BQ3965" t="s">
        <v>102</v>
      </c>
      <c r="BR3965" s="109" t="str">
        <f t="shared" si="61"/>
        <v>SH-25-3954</v>
      </c>
      <c r="BS3965" s="109" t="s">
        <v>339</v>
      </c>
      <c r="BT3965" t="s">
        <v>92</v>
      </c>
      <c r="BU3965" t="s">
        <v>8400</v>
      </c>
    </row>
    <row r="3966" spans="1:73" hidden="1">
      <c r="A3966" s="103" t="s">
        <v>8401</v>
      </c>
      <c r="B3966" s="102">
        <v>45859</v>
      </c>
      <c r="C3966" s="104">
        <f>_xlfn.ISOWEEKNUM(Tabella2[[#This Row],[Date]])</f>
        <v>30</v>
      </c>
      <c r="D3966" s="104" t="s">
        <v>6396</v>
      </c>
      <c r="E3966" s="104" t="s">
        <v>256</v>
      </c>
      <c r="F3966" s="104">
        <v>75</v>
      </c>
      <c r="G3966" s="104" t="s">
        <v>257</v>
      </c>
      <c r="H3966" s="105">
        <v>14</v>
      </c>
      <c r="I3966" s="104"/>
      <c r="J3966" s="104" t="s">
        <v>258</v>
      </c>
      <c r="K3966" s="104" t="s">
        <v>83</v>
      </c>
      <c r="L3966" s="104" t="s">
        <v>259</v>
      </c>
      <c r="M3966" s="104" t="s">
        <v>276</v>
      </c>
      <c r="N3966" s="104"/>
      <c r="O3966" s="106"/>
      <c r="P3966" s="111" t="s">
        <v>752</v>
      </c>
      <c r="Q3966" s="153" t="s">
        <v>7801</v>
      </c>
      <c r="R3966" s="153" t="s">
        <v>7802</v>
      </c>
      <c r="S3966" s="153">
        <v>4.1666666666666657E-2</v>
      </c>
      <c r="T3966" s="153" t="s">
        <v>7801</v>
      </c>
      <c r="U3966" s="153" t="s">
        <v>7802</v>
      </c>
      <c r="V3966" s="153">
        <f>IF(ISBLANK(T3966),"",Tabella2[[#This Row],[ACT STOP]]-Tabella2[[#This Row],[ACT START]])</f>
        <v>4.1666666666666657E-2</v>
      </c>
      <c r="W3966" s="104" t="s">
        <v>92</v>
      </c>
      <c r="X3966" s="104" t="s">
        <v>91</v>
      </c>
      <c r="Y3966" s="110"/>
      <c r="Z3966" s="106"/>
      <c r="AA3966" s="104"/>
      <c r="AB3966" s="107"/>
      <c r="AC3966" s="72">
        <v>1</v>
      </c>
      <c r="AH3966" s="70"/>
      <c r="AI3966" s="70"/>
      <c r="AJ3966">
        <v>0</v>
      </c>
      <c r="AL3966" s="70"/>
      <c r="BM3966" s="135" t="s">
        <v>7801</v>
      </c>
      <c r="BN3966" s="136" t="s">
        <v>7802</v>
      </c>
      <c r="BO3966" s="101"/>
      <c r="BR3966" s="109" t="str">
        <f t="shared" si="61"/>
        <v>SH-25-3955</v>
      </c>
      <c r="BS3966" s="109" t="s">
        <v>372</v>
      </c>
      <c r="BT3966" t="s">
        <v>92</v>
      </c>
      <c r="BU3966" t="s">
        <v>8402</v>
      </c>
    </row>
    <row r="3967" spans="1:73" hidden="1">
      <c r="A3967" s="103" t="s">
        <v>8403</v>
      </c>
      <c r="B3967" s="102">
        <v>45859</v>
      </c>
      <c r="C3967" s="104">
        <f>_xlfn.ISOWEEKNUM(Tabella2[[#This Row],[Date]])</f>
        <v>30</v>
      </c>
      <c r="D3967" s="104" t="s">
        <v>6396</v>
      </c>
      <c r="E3967" s="104" t="s">
        <v>256</v>
      </c>
      <c r="F3967" s="104">
        <v>73</v>
      </c>
      <c r="G3967" s="104" t="s">
        <v>257</v>
      </c>
      <c r="H3967" s="105">
        <v>13</v>
      </c>
      <c r="I3967" s="104"/>
      <c r="J3967" s="104" t="s">
        <v>258</v>
      </c>
      <c r="K3967" s="104" t="s">
        <v>80</v>
      </c>
      <c r="L3967" s="104" t="s">
        <v>259</v>
      </c>
      <c r="M3967" s="104" t="s">
        <v>276</v>
      </c>
      <c r="N3967" s="104"/>
      <c r="O3967" s="106"/>
      <c r="P3967" s="111" t="s">
        <v>2896</v>
      </c>
      <c r="Q3967" s="153" t="s">
        <v>7801</v>
      </c>
      <c r="R3967" s="153" t="s">
        <v>7802</v>
      </c>
      <c r="S3967" s="153">
        <v>4.1666666666666657E-2</v>
      </c>
      <c r="T3967" s="153">
        <v>0.2361111111111111</v>
      </c>
      <c r="U3967" s="153">
        <v>0.27777777777777779</v>
      </c>
      <c r="V3967" s="153">
        <f>IF(ISBLANK(T3967),"",Tabella2[[#This Row],[ACT STOP]]-Tabella2[[#This Row],[ACT START]])</f>
        <v>4.1666666666666685E-2</v>
      </c>
      <c r="W3967" s="104" t="s">
        <v>92</v>
      </c>
      <c r="X3967" s="104" t="s">
        <v>91</v>
      </c>
      <c r="Y3967" s="110"/>
      <c r="Z3967" s="106"/>
      <c r="AA3967" s="104"/>
      <c r="AB3967" s="107"/>
      <c r="AC3967" s="72">
        <v>1</v>
      </c>
      <c r="AH3967" s="70"/>
      <c r="AI3967" s="70"/>
      <c r="AJ3967">
        <v>0</v>
      </c>
      <c r="AL3967" s="70"/>
      <c r="BM3967" s="135">
        <v>0.2361111111111111</v>
      </c>
      <c r="BN3967" s="136">
        <v>0.27777777777777779</v>
      </c>
      <c r="BO3967" s="101"/>
      <c r="BR3967" s="109" t="str">
        <f t="shared" si="61"/>
        <v>SH-25-3956</v>
      </c>
      <c r="BS3967" s="109" t="s">
        <v>427</v>
      </c>
      <c r="BT3967" t="s">
        <v>92</v>
      </c>
      <c r="BU3967" t="s">
        <v>8404</v>
      </c>
    </row>
    <row r="3968" spans="1:73" hidden="1">
      <c r="A3968" s="103" t="s">
        <v>8405</v>
      </c>
      <c r="B3968" s="102">
        <v>45859</v>
      </c>
      <c r="C3968" s="104">
        <f>_xlfn.ISOWEEKNUM(Tabella2[[#This Row],[Date]])</f>
        <v>30</v>
      </c>
      <c r="D3968" s="104" t="s">
        <v>6396</v>
      </c>
      <c r="E3968" s="104" t="s">
        <v>256</v>
      </c>
      <c r="F3968" s="104">
        <v>70</v>
      </c>
      <c r="G3968" s="104" t="s">
        <v>257</v>
      </c>
      <c r="H3968" s="105">
        <v>10</v>
      </c>
      <c r="I3968" s="104"/>
      <c r="J3968" s="104" t="s">
        <v>258</v>
      </c>
      <c r="K3968" s="104" t="s">
        <v>81</v>
      </c>
      <c r="L3968" s="104" t="s">
        <v>259</v>
      </c>
      <c r="M3968" s="104" t="s">
        <v>276</v>
      </c>
      <c r="N3968" s="104"/>
      <c r="O3968" s="106"/>
      <c r="P3968" s="111" t="s">
        <v>479</v>
      </c>
      <c r="Q3968" s="153" t="s">
        <v>7801</v>
      </c>
      <c r="R3968" s="153" t="s">
        <v>7802</v>
      </c>
      <c r="S3968" s="153">
        <v>4.1666666666666657E-2</v>
      </c>
      <c r="T3968" s="153" t="s">
        <v>7801</v>
      </c>
      <c r="U3968" s="153" t="s">
        <v>7802</v>
      </c>
      <c r="V3968" s="153">
        <f>IF(ISBLANK(T3968),"",Tabella2[[#This Row],[ACT STOP]]-Tabella2[[#This Row],[ACT START]])</f>
        <v>4.1666666666666657E-2</v>
      </c>
      <c r="W3968" s="104" t="s">
        <v>92</v>
      </c>
      <c r="X3968" s="104" t="s">
        <v>91</v>
      </c>
      <c r="Y3968" s="110"/>
      <c r="Z3968" s="106"/>
      <c r="AA3968" s="104"/>
      <c r="AB3968" s="107"/>
      <c r="AC3968" s="72">
        <v>1</v>
      </c>
      <c r="AH3968" s="70"/>
      <c r="AI3968" s="70"/>
      <c r="AJ3968">
        <v>0</v>
      </c>
      <c r="AL3968" s="70"/>
      <c r="BM3968" s="135" t="s">
        <v>7801</v>
      </c>
      <c r="BN3968" s="136" t="s">
        <v>7802</v>
      </c>
      <c r="BO3968" s="101"/>
      <c r="BR3968" s="109" t="str">
        <f t="shared" si="61"/>
        <v>SH-25-3957</v>
      </c>
      <c r="BS3968" s="109" t="s">
        <v>552</v>
      </c>
      <c r="BT3968" t="s">
        <v>92</v>
      </c>
      <c r="BU3968" t="s">
        <v>8406</v>
      </c>
    </row>
    <row r="3969" spans="1:73" hidden="1">
      <c r="A3969" s="103" t="s">
        <v>8407</v>
      </c>
      <c r="B3969" s="102">
        <v>45859</v>
      </c>
      <c r="C3969" s="104">
        <f>_xlfn.ISOWEEKNUM(Tabella2[[#This Row],[Date]])</f>
        <v>30</v>
      </c>
      <c r="D3969" s="104" t="s">
        <v>6396</v>
      </c>
      <c r="E3969" s="104" t="s">
        <v>256</v>
      </c>
      <c r="F3969" s="104">
        <v>71</v>
      </c>
      <c r="G3969" s="104" t="s">
        <v>257</v>
      </c>
      <c r="H3969" s="105">
        <v>5</v>
      </c>
      <c r="I3969" s="104"/>
      <c r="J3969" s="104" t="s">
        <v>258</v>
      </c>
      <c r="K3969" s="104" t="s">
        <v>78</v>
      </c>
      <c r="L3969" s="104" t="s">
        <v>259</v>
      </c>
      <c r="M3969" s="104" t="s">
        <v>276</v>
      </c>
      <c r="N3969" s="104"/>
      <c r="O3969" s="106"/>
      <c r="P3969" s="111" t="s">
        <v>7099</v>
      </c>
      <c r="Q3969" s="153" t="s">
        <v>7801</v>
      </c>
      <c r="R3969" s="153" t="s">
        <v>7802</v>
      </c>
      <c r="S3969" s="153">
        <v>4.1666666666666657E-2</v>
      </c>
      <c r="T3969" s="153">
        <v>0.22916666666666671</v>
      </c>
      <c r="U3969" s="153">
        <v>0.27083333333333331</v>
      </c>
      <c r="V3969" s="153">
        <f>IF(ISBLANK(T3969),"",Tabella2[[#This Row],[ACT STOP]]-Tabella2[[#This Row],[ACT START]])</f>
        <v>4.1666666666666602E-2</v>
      </c>
      <c r="W3969" s="104" t="s">
        <v>92</v>
      </c>
      <c r="X3969" s="104" t="s">
        <v>91</v>
      </c>
      <c r="Y3969" s="110"/>
      <c r="Z3969" s="106"/>
      <c r="AA3969" s="104"/>
      <c r="AB3969" s="107"/>
      <c r="AC3969" s="72">
        <v>1</v>
      </c>
      <c r="AH3969" s="70"/>
      <c r="AI3969" s="70"/>
      <c r="AJ3969">
        <v>0</v>
      </c>
      <c r="AL3969" s="70"/>
      <c r="BM3969" s="135">
        <v>0.22916666666666671</v>
      </c>
      <c r="BN3969" s="136">
        <v>0.28472222222222221</v>
      </c>
      <c r="BO3969" s="101">
        <v>1.388888888888889E-2</v>
      </c>
      <c r="BQ3969" t="s">
        <v>102</v>
      </c>
      <c r="BR3969" s="109" t="str">
        <f t="shared" si="61"/>
        <v>SH-25-3958</v>
      </c>
      <c r="BS3969" s="109" t="s">
        <v>416</v>
      </c>
      <c r="BT3969" t="s">
        <v>92</v>
      </c>
      <c r="BU3969" t="s">
        <v>8408</v>
      </c>
    </row>
    <row r="3970" spans="1:73" hidden="1">
      <c r="A3970" s="103" t="s">
        <v>8409</v>
      </c>
      <c r="B3970" s="102">
        <v>45859</v>
      </c>
      <c r="C3970" s="104">
        <f>_xlfn.ISOWEEKNUM(Tabella2[[#This Row],[Date]])</f>
        <v>30</v>
      </c>
      <c r="D3970" s="104" t="s">
        <v>509</v>
      </c>
      <c r="E3970" s="104" t="s">
        <v>284</v>
      </c>
      <c r="F3970" s="104">
        <v>70</v>
      </c>
      <c r="G3970" s="104" t="s">
        <v>257</v>
      </c>
      <c r="H3970" s="105">
        <v>1</v>
      </c>
      <c r="I3970" s="104"/>
      <c r="J3970" s="104" t="s">
        <v>258</v>
      </c>
      <c r="K3970" s="104" t="s">
        <v>79</v>
      </c>
      <c r="L3970" s="104" t="s">
        <v>299</v>
      </c>
      <c r="M3970" s="104" t="s">
        <v>276</v>
      </c>
      <c r="N3970" s="104"/>
      <c r="O3970" s="108" t="str">
        <f>A3971</f>
        <v>16373</v>
      </c>
      <c r="P3970" s="111" t="s">
        <v>2791</v>
      </c>
      <c r="Q3970" s="153" t="s">
        <v>285</v>
      </c>
      <c r="R3970" s="153" t="s">
        <v>286</v>
      </c>
      <c r="S3970" s="153">
        <v>4.1666666666666657E-2</v>
      </c>
      <c r="T3970" s="153">
        <v>0.29166666666666669</v>
      </c>
      <c r="U3970" s="153">
        <v>0.3263888888888889</v>
      </c>
      <c r="V3970" s="153">
        <f>IF(ISBLANK(T3970),"",Tabella2[[#This Row],[ACT STOP]]-Tabella2[[#This Row],[ACT START]])</f>
        <v>3.472222222222221E-2</v>
      </c>
      <c r="W3970" s="104" t="s">
        <v>92</v>
      </c>
      <c r="X3970" s="104" t="s">
        <v>91</v>
      </c>
      <c r="Y3970" s="110"/>
      <c r="Z3970" s="106"/>
      <c r="AA3970" s="104"/>
      <c r="AB3970" s="107"/>
      <c r="AC3970" s="72">
        <v>1</v>
      </c>
      <c r="AH3970" s="70"/>
      <c r="AI3970" s="70"/>
      <c r="AJ3970">
        <v>0</v>
      </c>
      <c r="AL3970" s="70"/>
      <c r="BL3970" t="s">
        <v>8410</v>
      </c>
      <c r="BM3970" s="135">
        <v>0.2986111111111111</v>
      </c>
      <c r="BN3970" s="136">
        <v>0.3263888888888889</v>
      </c>
      <c r="BO3970" s="101">
        <v>6.9444444444444441E-3</v>
      </c>
      <c r="BQ3970" t="s">
        <v>102</v>
      </c>
      <c r="BR3970" s="109" t="str">
        <f t="shared" si="61"/>
        <v>SH-25-3959</v>
      </c>
      <c r="BS3970" s="109" t="s">
        <v>332</v>
      </c>
      <c r="BT3970" t="s">
        <v>92</v>
      </c>
      <c r="BU3970" t="s">
        <v>8411</v>
      </c>
    </row>
    <row r="3971" spans="1:73" hidden="1">
      <c r="A3971" s="103" t="s">
        <v>8412</v>
      </c>
      <c r="B3971" s="102">
        <v>45859</v>
      </c>
      <c r="C3971" s="104">
        <f>_xlfn.ISOWEEKNUM(Tabella2[[#This Row],[Date]])</f>
        <v>30</v>
      </c>
      <c r="D3971" s="104" t="s">
        <v>195</v>
      </c>
      <c r="E3971" s="104" t="s">
        <v>398</v>
      </c>
      <c r="F3971" s="104"/>
      <c r="G3971" s="104" t="s">
        <v>257</v>
      </c>
      <c r="H3971" s="105">
        <v>2</v>
      </c>
      <c r="I3971" s="104"/>
      <c r="J3971" s="104" t="s">
        <v>258</v>
      </c>
      <c r="K3971" s="104" t="s">
        <v>78</v>
      </c>
      <c r="L3971" s="104" t="s">
        <v>299</v>
      </c>
      <c r="M3971" s="104" t="s">
        <v>276</v>
      </c>
      <c r="N3971" s="104"/>
      <c r="O3971" s="108" t="str">
        <f>A3970</f>
        <v>16372</v>
      </c>
      <c r="P3971" s="111" t="s">
        <v>300</v>
      </c>
      <c r="Q3971" s="153">
        <v>0.29166666666666669</v>
      </c>
      <c r="R3971" s="153">
        <v>0.33333333333333331</v>
      </c>
      <c r="S3971" s="153">
        <v>4.1666666666666657E-2</v>
      </c>
      <c r="T3971" s="153">
        <v>0.29166666666666669</v>
      </c>
      <c r="U3971" s="153">
        <v>0.3263888888888889</v>
      </c>
      <c r="V3971" s="153">
        <f>IF(ISBLANK(T3971),"",Tabella2[[#This Row],[ACT STOP]]-Tabella2[[#This Row],[ACT START]])</f>
        <v>3.472222222222221E-2</v>
      </c>
      <c r="W3971" s="104" t="s">
        <v>122</v>
      </c>
      <c r="X3971" s="104" t="s">
        <v>91</v>
      </c>
      <c r="Y3971" s="110"/>
      <c r="Z3971" s="106"/>
      <c r="AA3971" s="104"/>
      <c r="AB3971" s="107"/>
      <c r="AC3971" s="72">
        <v>1</v>
      </c>
      <c r="AH3971" s="70"/>
      <c r="AI3971" s="70"/>
      <c r="AJ3971">
        <v>0</v>
      </c>
      <c r="AL3971" s="70"/>
      <c r="BL3971" t="s">
        <v>8410</v>
      </c>
      <c r="BM3971" s="135">
        <v>0.2986111111111111</v>
      </c>
      <c r="BN3971" s="136">
        <v>0.3263888888888889</v>
      </c>
      <c r="BO3971" s="101">
        <v>6.9444444444444441E-3</v>
      </c>
      <c r="BQ3971" t="s">
        <v>102</v>
      </c>
      <c r="BR3971" s="109" t="str">
        <f t="shared" si="61"/>
        <v>SH-25-3960</v>
      </c>
      <c r="BS3971" s="109" t="s">
        <v>368</v>
      </c>
      <c r="BT3971" t="s">
        <v>122</v>
      </c>
      <c r="BU3971" t="s">
        <v>399</v>
      </c>
    </row>
    <row r="3972" spans="1:73" hidden="1">
      <c r="A3972" s="103" t="s">
        <v>8413</v>
      </c>
      <c r="B3972" s="102">
        <v>45859</v>
      </c>
      <c r="C3972" s="104">
        <f>_xlfn.ISOWEEKNUM(Tabella2[[#This Row],[Date]])</f>
        <v>30</v>
      </c>
      <c r="D3972" s="104" t="s">
        <v>722</v>
      </c>
      <c r="E3972" s="104" t="s">
        <v>327</v>
      </c>
      <c r="F3972" s="104">
        <v>81</v>
      </c>
      <c r="G3972" s="104" t="s">
        <v>257</v>
      </c>
      <c r="H3972" s="105">
        <v>9</v>
      </c>
      <c r="I3972" s="104" t="s">
        <v>258</v>
      </c>
      <c r="J3972" s="104"/>
      <c r="K3972" s="104" t="s">
        <v>83</v>
      </c>
      <c r="L3972" s="104" t="s">
        <v>259</v>
      </c>
      <c r="M3972" s="104" t="s">
        <v>328</v>
      </c>
      <c r="N3972" s="104"/>
      <c r="O3972" s="106"/>
      <c r="P3972" s="111" t="s">
        <v>1911</v>
      </c>
      <c r="Q3972" s="153" t="s">
        <v>285</v>
      </c>
      <c r="R3972" s="153" t="s">
        <v>286</v>
      </c>
      <c r="S3972" s="153">
        <v>4.1666666666666657E-2</v>
      </c>
      <c r="T3972" s="153" t="s">
        <v>285</v>
      </c>
      <c r="U3972" s="153" t="s">
        <v>286</v>
      </c>
      <c r="V3972" s="153">
        <f>IF(ISBLANK(T3972),"",Tabella2[[#This Row],[ACT STOP]]-Tabella2[[#This Row],[ACT START]])</f>
        <v>4.166666666666663E-2</v>
      </c>
      <c r="W3972" s="104" t="s">
        <v>92</v>
      </c>
      <c r="X3972" s="104" t="s">
        <v>91</v>
      </c>
      <c r="Y3972" s="110"/>
      <c r="Z3972" s="106"/>
      <c r="AA3972" s="104"/>
      <c r="AB3972" s="107"/>
      <c r="AC3972" s="72">
        <v>1</v>
      </c>
      <c r="AH3972" s="70"/>
      <c r="AI3972" s="70"/>
      <c r="AJ3972">
        <v>0</v>
      </c>
      <c r="AL3972" s="70"/>
      <c r="BM3972" s="135" t="s">
        <v>285</v>
      </c>
      <c r="BN3972" s="136" t="s">
        <v>286</v>
      </c>
      <c r="BO3972" s="101"/>
      <c r="BR3972" s="109" t="str">
        <f t="shared" si="61"/>
        <v>SH-25-3961</v>
      </c>
      <c r="BS3972" s="109" t="s">
        <v>318</v>
      </c>
      <c r="BT3972" t="s">
        <v>92</v>
      </c>
      <c r="BU3972" t="s">
        <v>8414</v>
      </c>
    </row>
    <row r="3973" spans="1:73" hidden="1">
      <c r="A3973" s="103" t="s">
        <v>8415</v>
      </c>
      <c r="B3973" s="102">
        <v>45859</v>
      </c>
      <c r="C3973" s="104">
        <f>_xlfn.ISOWEEKNUM(Tabella2[[#This Row],[Date]])</f>
        <v>30</v>
      </c>
      <c r="D3973" s="104" t="s">
        <v>5705</v>
      </c>
      <c r="E3973" s="104" t="s">
        <v>327</v>
      </c>
      <c r="F3973" s="104">
        <v>83</v>
      </c>
      <c r="G3973" s="104" t="s">
        <v>257</v>
      </c>
      <c r="H3973" s="105">
        <v>17</v>
      </c>
      <c r="I3973" s="104"/>
      <c r="J3973" s="104" t="s">
        <v>258</v>
      </c>
      <c r="K3973" s="104" t="s">
        <v>80</v>
      </c>
      <c r="L3973" s="104" t="s">
        <v>259</v>
      </c>
      <c r="M3973" s="104" t="s">
        <v>276</v>
      </c>
      <c r="N3973" s="104"/>
      <c r="O3973" s="106"/>
      <c r="P3973" s="111" t="s">
        <v>3496</v>
      </c>
      <c r="Q3973" s="153" t="s">
        <v>285</v>
      </c>
      <c r="R3973" s="153" t="s">
        <v>286</v>
      </c>
      <c r="S3973" s="153">
        <v>4.1666666666666657E-2</v>
      </c>
      <c r="T3973" s="153" t="s">
        <v>285</v>
      </c>
      <c r="U3973" s="153" t="s">
        <v>286</v>
      </c>
      <c r="V3973" s="153">
        <f>IF(ISBLANK(T3973),"",Tabella2[[#This Row],[ACT STOP]]-Tabella2[[#This Row],[ACT START]])</f>
        <v>4.166666666666663E-2</v>
      </c>
      <c r="W3973" s="104" t="s">
        <v>92</v>
      </c>
      <c r="X3973" s="104" t="s">
        <v>91</v>
      </c>
      <c r="Y3973" s="110"/>
      <c r="Z3973" s="106"/>
      <c r="AA3973" s="104"/>
      <c r="AB3973" s="107"/>
      <c r="AC3973" s="72">
        <v>1</v>
      </c>
      <c r="AH3973" s="70"/>
      <c r="AI3973" s="70"/>
      <c r="AJ3973">
        <v>0</v>
      </c>
      <c r="AL3973" s="70"/>
      <c r="BM3973" s="135" t="s">
        <v>285</v>
      </c>
      <c r="BN3973" s="136" t="s">
        <v>286</v>
      </c>
      <c r="BO3973" s="101"/>
      <c r="BR3973" s="109" t="str">
        <f t="shared" si="61"/>
        <v>SH-25-3962</v>
      </c>
      <c r="BS3973" s="109" t="s">
        <v>393</v>
      </c>
      <c r="BT3973" t="s">
        <v>92</v>
      </c>
      <c r="BU3973" t="s">
        <v>8416</v>
      </c>
    </row>
    <row r="3974" spans="1:73" hidden="1">
      <c r="A3974" s="103" t="s">
        <v>8417</v>
      </c>
      <c r="B3974" s="102">
        <v>45859</v>
      </c>
      <c r="C3974" s="104">
        <f>_xlfn.ISOWEEKNUM(Tabella2[[#This Row],[Date]])</f>
        <v>30</v>
      </c>
      <c r="D3974" s="104" t="s">
        <v>860</v>
      </c>
      <c r="E3974" s="104" t="s">
        <v>284</v>
      </c>
      <c r="F3974" s="104">
        <v>81</v>
      </c>
      <c r="G3974" s="104" t="s">
        <v>257</v>
      </c>
      <c r="H3974" s="105">
        <v>32</v>
      </c>
      <c r="I3974" s="104"/>
      <c r="J3974" s="104" t="s">
        <v>258</v>
      </c>
      <c r="K3974" s="104" t="s">
        <v>81</v>
      </c>
      <c r="L3974" s="104" t="s">
        <v>259</v>
      </c>
      <c r="M3974" s="104" t="s">
        <v>276</v>
      </c>
      <c r="N3974" s="104"/>
      <c r="O3974" s="106"/>
      <c r="P3974" s="111" t="s">
        <v>467</v>
      </c>
      <c r="Q3974" s="153" t="s">
        <v>285</v>
      </c>
      <c r="R3974" s="153" t="s">
        <v>286</v>
      </c>
      <c r="S3974" s="153">
        <v>4.1666666666666657E-2</v>
      </c>
      <c r="T3974" s="153" t="s">
        <v>285</v>
      </c>
      <c r="U3974" s="153">
        <v>0.34375</v>
      </c>
      <c r="V3974" s="153">
        <f>IF(ISBLANK(T3974),"",Tabella2[[#This Row],[ACT STOP]]-Tabella2[[#This Row],[ACT START]])</f>
        <v>5.2083333333333315E-2</v>
      </c>
      <c r="W3974" s="104" t="s">
        <v>92</v>
      </c>
      <c r="X3974" s="104" t="s">
        <v>91</v>
      </c>
      <c r="Y3974" s="110" t="s">
        <v>8418</v>
      </c>
      <c r="Z3974" s="106"/>
      <c r="AA3974" s="104"/>
      <c r="AB3974" s="107"/>
      <c r="AC3974" s="72">
        <v>1</v>
      </c>
      <c r="AH3974" s="70"/>
      <c r="AI3974" s="70"/>
      <c r="AJ3974">
        <v>0</v>
      </c>
      <c r="AL3974" s="70"/>
      <c r="BL3974" t="s">
        <v>8419</v>
      </c>
      <c r="BM3974" s="135" t="s">
        <v>285</v>
      </c>
      <c r="BN3974" s="136">
        <v>0.34375</v>
      </c>
      <c r="BO3974" s="101"/>
      <c r="BR3974" s="109" t="str">
        <f t="shared" si="61"/>
        <v>SH-25-3963</v>
      </c>
      <c r="BS3974" s="109" t="s">
        <v>356</v>
      </c>
      <c r="BT3974" t="s">
        <v>92</v>
      </c>
      <c r="BU3974" t="s">
        <v>8420</v>
      </c>
    </row>
    <row r="3975" spans="1:73" hidden="1">
      <c r="A3975" s="103" t="s">
        <v>8421</v>
      </c>
      <c r="B3975" s="102">
        <v>45859</v>
      </c>
      <c r="C3975" s="104">
        <f>_xlfn.ISOWEEKNUM(Tabella2[[#This Row],[Date]])</f>
        <v>30</v>
      </c>
      <c r="D3975" s="104" t="s">
        <v>558</v>
      </c>
      <c r="E3975" s="104" t="s">
        <v>284</v>
      </c>
      <c r="F3975" s="104">
        <v>59</v>
      </c>
      <c r="G3975" s="104" t="s">
        <v>284</v>
      </c>
      <c r="H3975" s="105">
        <v>9</v>
      </c>
      <c r="I3975" s="104"/>
      <c r="J3975" s="104" t="s">
        <v>258</v>
      </c>
      <c r="K3975" s="104" t="s">
        <v>79</v>
      </c>
      <c r="L3975" s="104" t="s">
        <v>299</v>
      </c>
      <c r="M3975" s="104" t="s">
        <v>915</v>
      </c>
      <c r="N3975" s="104"/>
      <c r="O3975" s="108" t="str">
        <f>A3976</f>
        <v>16378</v>
      </c>
      <c r="P3975" s="111" t="s">
        <v>2417</v>
      </c>
      <c r="Q3975" s="153" t="s">
        <v>525</v>
      </c>
      <c r="R3975" s="153" t="s">
        <v>262</v>
      </c>
      <c r="S3975" s="153">
        <v>4.1666666666666657E-2</v>
      </c>
      <c r="T3975" s="153" t="s">
        <v>525</v>
      </c>
      <c r="U3975" s="153" t="s">
        <v>262</v>
      </c>
      <c r="V3975" s="153">
        <f>IF(ISBLANK(T3975),"",Tabella2[[#This Row],[ACT STOP]]-Tabella2[[#This Row],[ACT START]])</f>
        <v>4.166666666666663E-2</v>
      </c>
      <c r="W3975" s="104" t="s">
        <v>92</v>
      </c>
      <c r="X3975" s="104" t="s">
        <v>91</v>
      </c>
      <c r="Y3975" s="110" t="s">
        <v>8422</v>
      </c>
      <c r="Z3975" s="106"/>
      <c r="AA3975" s="104"/>
      <c r="AB3975" s="107"/>
      <c r="AC3975" s="72">
        <v>1</v>
      </c>
      <c r="AH3975" s="70"/>
      <c r="AI3975" s="70"/>
      <c r="AJ3975">
        <v>0</v>
      </c>
      <c r="AL3975" s="70"/>
      <c r="BL3975" t="s">
        <v>7992</v>
      </c>
      <c r="BM3975" s="135" t="s">
        <v>525</v>
      </c>
      <c r="BN3975" s="136" t="s">
        <v>262</v>
      </c>
      <c r="BO3975" s="101"/>
      <c r="BR3975" s="109" t="str">
        <f t="shared" si="61"/>
        <v>SH-25-3964</v>
      </c>
      <c r="BS3975" s="109" t="s">
        <v>339</v>
      </c>
      <c r="BT3975" t="s">
        <v>92</v>
      </c>
      <c r="BU3975" t="s">
        <v>8423</v>
      </c>
    </row>
    <row r="3976" spans="1:73" hidden="1">
      <c r="A3976" s="103" t="s">
        <v>8424</v>
      </c>
      <c r="B3976" s="102">
        <v>45859</v>
      </c>
      <c r="C3976" s="104">
        <f>_xlfn.ISOWEEKNUM(Tabella2[[#This Row],[Date]])</f>
        <v>30</v>
      </c>
      <c r="D3976" s="104" t="s">
        <v>558</v>
      </c>
      <c r="E3976" s="104" t="s">
        <v>284</v>
      </c>
      <c r="F3976" s="104">
        <v>61</v>
      </c>
      <c r="G3976" s="104" t="s">
        <v>257</v>
      </c>
      <c r="H3976" s="105">
        <v>14</v>
      </c>
      <c r="I3976" s="104"/>
      <c r="J3976" s="104" t="s">
        <v>258</v>
      </c>
      <c r="K3976" s="104" t="s">
        <v>78</v>
      </c>
      <c r="L3976" s="104" t="s">
        <v>299</v>
      </c>
      <c r="M3976" s="104" t="s">
        <v>915</v>
      </c>
      <c r="N3976" s="104"/>
      <c r="O3976" s="108" t="str">
        <f>A3975</f>
        <v>16377</v>
      </c>
      <c r="P3976" s="111" t="s">
        <v>2417</v>
      </c>
      <c r="Q3976" s="153">
        <v>0.35416666666666669</v>
      </c>
      <c r="R3976" s="153">
        <v>0.39583333333333331</v>
      </c>
      <c r="S3976" s="153">
        <v>4.1666666666666657E-2</v>
      </c>
      <c r="T3976" s="153" t="s">
        <v>525</v>
      </c>
      <c r="U3976" s="153" t="s">
        <v>262</v>
      </c>
      <c r="V3976" s="153">
        <f>IF(ISBLANK(T3976),"",Tabella2[[#This Row],[ACT STOP]]-Tabella2[[#This Row],[ACT START]])</f>
        <v>4.166666666666663E-2</v>
      </c>
      <c r="W3976" s="104" t="s">
        <v>92</v>
      </c>
      <c r="X3976" s="104" t="s">
        <v>91</v>
      </c>
      <c r="Y3976" s="110"/>
      <c r="Z3976" s="106"/>
      <c r="AA3976" s="104"/>
      <c r="AB3976" s="107"/>
      <c r="AC3976" s="72">
        <v>1</v>
      </c>
      <c r="AH3976" s="70"/>
      <c r="AI3976" s="70"/>
      <c r="AJ3976">
        <v>0</v>
      </c>
      <c r="AL3976" s="70"/>
      <c r="BM3976" s="135" t="s">
        <v>525</v>
      </c>
      <c r="BN3976" s="136" t="s">
        <v>262</v>
      </c>
      <c r="BO3976" s="101"/>
      <c r="BR3976" s="109" t="str">
        <f t="shared" si="61"/>
        <v>SH-25-3965</v>
      </c>
      <c r="BS3976" s="109" t="s">
        <v>372</v>
      </c>
      <c r="BT3976" t="s">
        <v>92</v>
      </c>
      <c r="BU3976" t="s">
        <v>8425</v>
      </c>
    </row>
    <row r="3977" spans="1:73" hidden="1">
      <c r="A3977" s="103" t="s">
        <v>8426</v>
      </c>
      <c r="B3977" s="102">
        <v>45859</v>
      </c>
      <c r="C3977" s="104">
        <f>_xlfn.ISOWEEKNUM(Tabella2[[#This Row],[Date]])</f>
        <v>30</v>
      </c>
      <c r="D3977" s="104" t="s">
        <v>6621</v>
      </c>
      <c r="E3977" s="104" t="s">
        <v>284</v>
      </c>
      <c r="F3977" s="104">
        <v>83</v>
      </c>
      <c r="G3977" s="104" t="s">
        <v>257</v>
      </c>
      <c r="H3977" s="105">
        <v>13</v>
      </c>
      <c r="I3977" s="104"/>
      <c r="J3977" s="104" t="s">
        <v>258</v>
      </c>
      <c r="K3977" s="104" t="s">
        <v>83</v>
      </c>
      <c r="L3977" s="104" t="s">
        <v>259</v>
      </c>
      <c r="M3977" s="104" t="s">
        <v>276</v>
      </c>
      <c r="N3977" s="104"/>
      <c r="O3977" s="106"/>
      <c r="P3977" s="111" t="s">
        <v>462</v>
      </c>
      <c r="Q3977" s="153" t="s">
        <v>525</v>
      </c>
      <c r="R3977" s="153" t="s">
        <v>262</v>
      </c>
      <c r="S3977" s="153">
        <v>4.1666666666666657E-2</v>
      </c>
      <c r="T3977" s="153" t="s">
        <v>525</v>
      </c>
      <c r="U3977" s="153" t="s">
        <v>262</v>
      </c>
      <c r="V3977" s="153">
        <f>IF(ISBLANK(T3977),"",Tabella2[[#This Row],[ACT STOP]]-Tabella2[[#This Row],[ACT START]])</f>
        <v>4.166666666666663E-2</v>
      </c>
      <c r="W3977" s="104" t="s">
        <v>92</v>
      </c>
      <c r="X3977" s="104" t="s">
        <v>91</v>
      </c>
      <c r="Y3977" s="110"/>
      <c r="Z3977" s="106"/>
      <c r="AA3977" s="104"/>
      <c r="AB3977" s="107"/>
      <c r="AC3977" s="72">
        <v>1</v>
      </c>
      <c r="AH3977" s="70"/>
      <c r="AI3977" s="70"/>
      <c r="AJ3977">
        <v>0</v>
      </c>
      <c r="AL3977" s="70"/>
      <c r="BM3977" s="135" t="s">
        <v>525</v>
      </c>
      <c r="BN3977" s="136" t="s">
        <v>262</v>
      </c>
      <c r="BO3977" s="101"/>
      <c r="BR3977" s="109" t="str">
        <f t="shared" si="61"/>
        <v>SH-25-3966</v>
      </c>
      <c r="BS3977" s="109" t="s">
        <v>427</v>
      </c>
      <c r="BT3977" t="s">
        <v>92</v>
      </c>
      <c r="BU3977" t="s">
        <v>8427</v>
      </c>
    </row>
    <row r="3978" spans="1:73" hidden="1">
      <c r="A3978" s="103" t="s">
        <v>8428</v>
      </c>
      <c r="B3978" s="102">
        <v>45859</v>
      </c>
      <c r="C3978" s="104">
        <f>_xlfn.ISOWEEKNUM(Tabella2[[#This Row],[Date]])</f>
        <v>30</v>
      </c>
      <c r="D3978" s="104" t="s">
        <v>404</v>
      </c>
      <c r="E3978" s="104" t="s">
        <v>284</v>
      </c>
      <c r="F3978" s="104">
        <v>41</v>
      </c>
      <c r="G3978" s="104" t="s">
        <v>257</v>
      </c>
      <c r="H3978" s="105">
        <v>10</v>
      </c>
      <c r="I3978" s="104"/>
      <c r="J3978" s="104" t="s">
        <v>258</v>
      </c>
      <c r="K3978" s="104" t="s">
        <v>80</v>
      </c>
      <c r="L3978" s="104" t="s">
        <v>259</v>
      </c>
      <c r="M3978" s="104" t="s">
        <v>386</v>
      </c>
      <c r="N3978" s="104"/>
      <c r="O3978" s="106"/>
      <c r="P3978" s="111" t="s">
        <v>4392</v>
      </c>
      <c r="Q3978" s="153" t="s">
        <v>525</v>
      </c>
      <c r="R3978" s="153" t="s">
        <v>262</v>
      </c>
      <c r="S3978" s="153">
        <v>4.1666666666666657E-2</v>
      </c>
      <c r="T3978" s="153" t="s">
        <v>525</v>
      </c>
      <c r="U3978" s="153" t="s">
        <v>262</v>
      </c>
      <c r="V3978" s="153">
        <f>IF(ISBLANK(T3978),"",Tabella2[[#This Row],[ACT STOP]]-Tabella2[[#This Row],[ACT START]])</f>
        <v>4.166666666666663E-2</v>
      </c>
      <c r="W3978" s="104" t="s">
        <v>92</v>
      </c>
      <c r="X3978" s="104" t="s">
        <v>91</v>
      </c>
      <c r="Y3978" s="110"/>
      <c r="Z3978" s="106"/>
      <c r="AA3978" s="104"/>
      <c r="AB3978" s="107"/>
      <c r="AC3978" s="72">
        <v>1</v>
      </c>
      <c r="AH3978" s="70"/>
      <c r="AI3978" s="70"/>
      <c r="AJ3978">
        <v>0</v>
      </c>
      <c r="AL3978" s="70"/>
      <c r="BM3978" s="135" t="s">
        <v>525</v>
      </c>
      <c r="BN3978" s="136" t="s">
        <v>262</v>
      </c>
      <c r="BO3978" s="101"/>
      <c r="BR3978" s="109" t="str">
        <f t="shared" si="61"/>
        <v>SH-25-3967</v>
      </c>
      <c r="BS3978" s="109" t="s">
        <v>552</v>
      </c>
      <c r="BT3978" t="s">
        <v>92</v>
      </c>
      <c r="BU3978" t="s">
        <v>8429</v>
      </c>
    </row>
    <row r="3979" spans="1:73" hidden="1">
      <c r="A3979" s="103" t="s">
        <v>8430</v>
      </c>
      <c r="B3979" s="102">
        <v>45859</v>
      </c>
      <c r="C3979" s="104">
        <f>_xlfn.ISOWEEKNUM(Tabella2[[#This Row],[Date]])</f>
        <v>30</v>
      </c>
      <c r="D3979" s="104" t="s">
        <v>409</v>
      </c>
      <c r="E3979" s="104" t="s">
        <v>284</v>
      </c>
      <c r="F3979" s="104">
        <v>42</v>
      </c>
      <c r="G3979" s="104" t="s">
        <v>257</v>
      </c>
      <c r="H3979" s="105">
        <v>5</v>
      </c>
      <c r="I3979" s="104"/>
      <c r="J3979" s="104" t="s">
        <v>258</v>
      </c>
      <c r="K3979" s="104" t="s">
        <v>81</v>
      </c>
      <c r="L3979" s="104" t="s">
        <v>259</v>
      </c>
      <c r="M3979" s="104" t="s">
        <v>386</v>
      </c>
      <c r="N3979" s="104"/>
      <c r="O3979" s="106"/>
      <c r="P3979" s="111" t="s">
        <v>4392</v>
      </c>
      <c r="Q3979" s="153" t="s">
        <v>525</v>
      </c>
      <c r="R3979" s="153" t="s">
        <v>262</v>
      </c>
      <c r="S3979" s="153">
        <v>4.1666666666666657E-2</v>
      </c>
      <c r="T3979" s="153" t="s">
        <v>525</v>
      </c>
      <c r="U3979" s="153" t="s">
        <v>262</v>
      </c>
      <c r="V3979" s="153">
        <f>IF(ISBLANK(T3979),"",Tabella2[[#This Row],[ACT STOP]]-Tabella2[[#This Row],[ACT START]])</f>
        <v>4.166666666666663E-2</v>
      </c>
      <c r="W3979" s="104" t="s">
        <v>92</v>
      </c>
      <c r="X3979" s="104" t="s">
        <v>91</v>
      </c>
      <c r="Y3979" s="110"/>
      <c r="Z3979" s="106"/>
      <c r="AA3979" s="104"/>
      <c r="AB3979" s="107"/>
      <c r="AC3979" s="72">
        <v>1</v>
      </c>
      <c r="AH3979" s="70"/>
      <c r="AI3979" s="70"/>
      <c r="AJ3979">
        <v>0</v>
      </c>
      <c r="AL3979" s="70"/>
      <c r="BM3979" s="135" t="s">
        <v>525</v>
      </c>
      <c r="BN3979" s="136" t="s">
        <v>262</v>
      </c>
      <c r="BO3979" s="101"/>
      <c r="BR3979" s="109" t="str">
        <f t="shared" si="61"/>
        <v>SH-25-3968</v>
      </c>
      <c r="BS3979" s="109" t="s">
        <v>416</v>
      </c>
      <c r="BT3979" t="s">
        <v>92</v>
      </c>
      <c r="BU3979" t="s">
        <v>8431</v>
      </c>
    </row>
    <row r="3980" spans="1:73" hidden="1">
      <c r="A3980" s="103" t="s">
        <v>8432</v>
      </c>
      <c r="B3980" s="102">
        <v>45859</v>
      </c>
      <c r="C3980" s="104">
        <f>_xlfn.ISOWEEKNUM(Tabella2[[#This Row],[Date]])</f>
        <v>30</v>
      </c>
      <c r="D3980" s="104" t="s">
        <v>421</v>
      </c>
      <c r="E3980" s="104" t="s">
        <v>327</v>
      </c>
      <c r="F3980" s="104">
        <v>71</v>
      </c>
      <c r="G3980" s="104" t="s">
        <v>257</v>
      </c>
      <c r="H3980" s="105">
        <v>17</v>
      </c>
      <c r="I3980" s="104" t="s">
        <v>258</v>
      </c>
      <c r="J3980" s="104"/>
      <c r="K3980" s="104" t="s">
        <v>79</v>
      </c>
      <c r="L3980" s="104" t="s">
        <v>299</v>
      </c>
      <c r="M3980" s="104" t="s">
        <v>1438</v>
      </c>
      <c r="N3980" s="104"/>
      <c r="O3980" s="108" t="str">
        <f>A3981</f>
        <v>16383</v>
      </c>
      <c r="P3980" s="111" t="s">
        <v>5530</v>
      </c>
      <c r="Q3980" s="153" t="s">
        <v>498</v>
      </c>
      <c r="R3980" s="153" t="s">
        <v>499</v>
      </c>
      <c r="S3980" s="153">
        <v>4.1666666666666657E-2</v>
      </c>
      <c r="T3980" s="153" t="s">
        <v>498</v>
      </c>
      <c r="U3980" s="153" t="s">
        <v>499</v>
      </c>
      <c r="V3980" s="153">
        <f>IF(ISBLANK(T3980),"",Tabella2[[#This Row],[ACT STOP]]-Tabella2[[#This Row],[ACT START]])</f>
        <v>4.166666666666663E-2</v>
      </c>
      <c r="W3980" s="104" t="s">
        <v>92</v>
      </c>
      <c r="X3980" s="104" t="s">
        <v>91</v>
      </c>
      <c r="Y3980" s="110"/>
      <c r="Z3980" s="106"/>
      <c r="AA3980" s="104"/>
      <c r="AB3980" s="107"/>
      <c r="AC3980" s="72">
        <v>1</v>
      </c>
      <c r="AH3980" s="70"/>
      <c r="AI3980" s="70"/>
      <c r="AJ3980">
        <v>0</v>
      </c>
      <c r="AL3980" s="70"/>
      <c r="BM3980" s="135" t="s">
        <v>498</v>
      </c>
      <c r="BN3980" s="136" t="s">
        <v>499</v>
      </c>
      <c r="BO3980" s="101"/>
      <c r="BR3980" s="109" t="str">
        <f t="shared" si="61"/>
        <v>SH-25-3969</v>
      </c>
      <c r="BS3980" s="109" t="s">
        <v>393</v>
      </c>
      <c r="BT3980" t="s">
        <v>92</v>
      </c>
      <c r="BU3980" t="s">
        <v>8433</v>
      </c>
    </row>
    <row r="3981" spans="1:73" hidden="1">
      <c r="A3981" s="103" t="s">
        <v>8434</v>
      </c>
      <c r="B3981" s="102">
        <v>45859</v>
      </c>
      <c r="C3981" s="104">
        <f>_xlfn.ISOWEEKNUM(Tabella2[[#This Row],[Date]])</f>
        <v>30</v>
      </c>
      <c r="D3981" s="104" t="s">
        <v>421</v>
      </c>
      <c r="E3981" s="104" t="s">
        <v>327</v>
      </c>
      <c r="F3981" s="104">
        <v>73</v>
      </c>
      <c r="G3981" s="104" t="s">
        <v>257</v>
      </c>
      <c r="H3981" s="105">
        <v>1</v>
      </c>
      <c r="I3981" s="104" t="s">
        <v>258</v>
      </c>
      <c r="J3981" s="104"/>
      <c r="K3981" s="104" t="s">
        <v>78</v>
      </c>
      <c r="L3981" s="104" t="s">
        <v>299</v>
      </c>
      <c r="M3981" s="104" t="s">
        <v>1438</v>
      </c>
      <c r="N3981" s="104"/>
      <c r="O3981" s="108" t="str">
        <f>A3980</f>
        <v>16382</v>
      </c>
      <c r="P3981" s="111" t="s">
        <v>5530</v>
      </c>
      <c r="Q3981" s="153">
        <v>0.41666666666666669</v>
      </c>
      <c r="R3981" s="153">
        <v>0.45833333333333331</v>
      </c>
      <c r="S3981" s="153">
        <v>4.1666666666666657E-2</v>
      </c>
      <c r="T3981" s="153">
        <v>0.41666666666666669</v>
      </c>
      <c r="U3981" s="153">
        <v>0.45833333333333331</v>
      </c>
      <c r="V3981" s="153">
        <f>IF(ISBLANK(T3981),"",Tabella2[[#This Row],[ACT STOP]]-Tabella2[[#This Row],[ACT START]])</f>
        <v>4.166666666666663E-2</v>
      </c>
      <c r="W3981" s="104" t="s">
        <v>92</v>
      </c>
      <c r="X3981" s="104" t="s">
        <v>91</v>
      </c>
      <c r="Y3981" s="110"/>
      <c r="Z3981" s="106"/>
      <c r="AA3981" s="104"/>
      <c r="AB3981" s="107"/>
      <c r="AC3981" s="72">
        <v>1</v>
      </c>
      <c r="AH3981" s="70"/>
      <c r="AI3981" s="70"/>
      <c r="AJ3981">
        <v>0</v>
      </c>
      <c r="AL3981" s="70"/>
      <c r="BM3981" s="135">
        <v>0.41666666666666669</v>
      </c>
      <c r="BN3981" s="136">
        <v>0.45833333333333331</v>
      </c>
      <c r="BO3981" s="101"/>
      <c r="BR3981" s="109" t="str">
        <f t="shared" ref="BR3981:BR4044" si="62">_xlfn.CONCAT(LEFT(BR3980,6),TEXT(RIGHT(BR3980,4)+1,"0000"))</f>
        <v>SH-25-3970</v>
      </c>
      <c r="BS3981" s="109" t="s">
        <v>332</v>
      </c>
      <c r="BT3981" t="s">
        <v>92</v>
      </c>
      <c r="BU3981" t="s">
        <v>8435</v>
      </c>
    </row>
    <row r="3982" spans="1:73" hidden="1">
      <c r="A3982" s="103" t="s">
        <v>8436</v>
      </c>
      <c r="B3982" s="102">
        <v>45859</v>
      </c>
      <c r="C3982" s="104">
        <f>_xlfn.ISOWEEKNUM(Tabella2[[#This Row],[Date]])</f>
        <v>30</v>
      </c>
      <c r="D3982" s="104" t="s">
        <v>509</v>
      </c>
      <c r="E3982" s="104" t="s">
        <v>284</v>
      </c>
      <c r="F3982" s="104">
        <v>71</v>
      </c>
      <c r="G3982" s="104" t="s">
        <v>257</v>
      </c>
      <c r="H3982" s="105">
        <v>9</v>
      </c>
      <c r="I3982" s="104"/>
      <c r="J3982" s="104" t="s">
        <v>258</v>
      </c>
      <c r="K3982" s="104" t="s">
        <v>83</v>
      </c>
      <c r="L3982" s="104" t="s">
        <v>299</v>
      </c>
      <c r="M3982" s="104" t="s">
        <v>276</v>
      </c>
      <c r="N3982" s="104"/>
      <c r="O3982" s="108" t="str">
        <f>A3983</f>
        <v>16385</v>
      </c>
      <c r="P3982" s="111" t="s">
        <v>733</v>
      </c>
      <c r="Q3982" s="153" t="s">
        <v>498</v>
      </c>
      <c r="R3982" s="153" t="s">
        <v>499</v>
      </c>
      <c r="S3982" s="153">
        <v>4.1666666666666657E-2</v>
      </c>
      <c r="T3982" s="153" t="s">
        <v>498</v>
      </c>
      <c r="U3982" s="153" t="s">
        <v>499</v>
      </c>
      <c r="V3982" s="153">
        <f>IF(ISBLANK(T3982),"",Tabella2[[#This Row],[ACT STOP]]-Tabella2[[#This Row],[ACT START]])</f>
        <v>4.166666666666663E-2</v>
      </c>
      <c r="W3982" s="104" t="s">
        <v>92</v>
      </c>
      <c r="X3982" s="104" t="s">
        <v>91</v>
      </c>
      <c r="Y3982" s="110"/>
      <c r="Z3982" s="106"/>
      <c r="AA3982" s="104"/>
      <c r="AB3982" s="107"/>
      <c r="AC3982" s="72">
        <v>1</v>
      </c>
      <c r="AH3982" s="70"/>
      <c r="AI3982" s="70"/>
      <c r="AJ3982">
        <v>0</v>
      </c>
      <c r="AL3982" s="70"/>
      <c r="BM3982" s="135" t="s">
        <v>498</v>
      </c>
      <c r="BN3982" s="136" t="s">
        <v>499</v>
      </c>
      <c r="BO3982" s="101"/>
      <c r="BR3982" s="109" t="str">
        <f t="shared" si="62"/>
        <v>SH-25-3971</v>
      </c>
      <c r="BS3982" s="109" t="s">
        <v>318</v>
      </c>
      <c r="BT3982" t="s">
        <v>92</v>
      </c>
      <c r="BU3982" t="s">
        <v>8437</v>
      </c>
    </row>
    <row r="3983" spans="1:73" hidden="1">
      <c r="A3983" s="103" t="s">
        <v>8438</v>
      </c>
      <c r="B3983" s="102">
        <v>45859</v>
      </c>
      <c r="C3983" s="104">
        <f>_xlfn.ISOWEEKNUM(Tabella2[[#This Row],[Date]])</f>
        <v>30</v>
      </c>
      <c r="D3983" s="104" t="s">
        <v>195</v>
      </c>
      <c r="E3983" s="104" t="s">
        <v>398</v>
      </c>
      <c r="F3983" s="104"/>
      <c r="G3983" s="104" t="s">
        <v>257</v>
      </c>
      <c r="H3983" s="105">
        <v>32</v>
      </c>
      <c r="I3983" s="104"/>
      <c r="J3983" s="104" t="s">
        <v>258</v>
      </c>
      <c r="K3983" s="104" t="s">
        <v>80</v>
      </c>
      <c r="L3983" s="104" t="s">
        <v>299</v>
      </c>
      <c r="M3983" s="104" t="s">
        <v>276</v>
      </c>
      <c r="N3983" s="104"/>
      <c r="O3983" s="108" t="str">
        <f>A3982</f>
        <v>16384</v>
      </c>
      <c r="P3983" s="111" t="s">
        <v>300</v>
      </c>
      <c r="Q3983" s="153">
        <v>0.41666666666666669</v>
      </c>
      <c r="R3983" s="153">
        <v>0.45833333333333331</v>
      </c>
      <c r="S3983" s="153">
        <v>4.1666666666666657E-2</v>
      </c>
      <c r="T3983" s="153">
        <v>0.41666666666666669</v>
      </c>
      <c r="U3983" s="153">
        <v>0.45833333333333331</v>
      </c>
      <c r="V3983" s="153">
        <f>IF(ISBLANK(T3983),"",Tabella2[[#This Row],[ACT STOP]]-Tabella2[[#This Row],[ACT START]])</f>
        <v>4.166666666666663E-2</v>
      </c>
      <c r="W3983" s="104" t="s">
        <v>122</v>
      </c>
      <c r="X3983" s="104" t="s">
        <v>91</v>
      </c>
      <c r="Y3983" s="110"/>
      <c r="Z3983" s="106"/>
      <c r="AA3983" s="104"/>
      <c r="AB3983" s="107"/>
      <c r="AC3983" s="72">
        <v>1</v>
      </c>
      <c r="AH3983" s="70"/>
      <c r="AI3983" s="70"/>
      <c r="AJ3983">
        <v>0</v>
      </c>
      <c r="AL3983" s="70"/>
      <c r="BM3983" s="135">
        <v>0.41666666666666669</v>
      </c>
      <c r="BN3983" s="136">
        <v>0.45833333333333331</v>
      </c>
      <c r="BO3983" s="101"/>
      <c r="BR3983" s="109" t="str">
        <f t="shared" si="62"/>
        <v>SH-25-3972</v>
      </c>
      <c r="BS3983" s="109" t="s">
        <v>356</v>
      </c>
      <c r="BT3983" t="s">
        <v>122</v>
      </c>
      <c r="BU3983" t="s">
        <v>399</v>
      </c>
    </row>
    <row r="3984" spans="1:73" hidden="1">
      <c r="A3984" s="103" t="s">
        <v>8439</v>
      </c>
      <c r="B3984" s="102">
        <v>45859</v>
      </c>
      <c r="C3984" s="104">
        <f>_xlfn.ISOWEEKNUM(Tabella2[[#This Row],[Date]])</f>
        <v>30</v>
      </c>
      <c r="D3984" s="104" t="s">
        <v>763</v>
      </c>
      <c r="E3984" s="104" t="s">
        <v>256</v>
      </c>
      <c r="F3984" s="104">
        <v>66</v>
      </c>
      <c r="G3984" s="104" t="s">
        <v>284</v>
      </c>
      <c r="H3984" s="105">
        <v>23</v>
      </c>
      <c r="I3984" s="104"/>
      <c r="J3984" s="104" t="s">
        <v>258</v>
      </c>
      <c r="K3984" s="104" t="s">
        <v>77</v>
      </c>
      <c r="L3984" s="104" t="s">
        <v>259</v>
      </c>
      <c r="M3984" s="104" t="s">
        <v>276</v>
      </c>
      <c r="N3984" s="104"/>
      <c r="O3984" s="106"/>
      <c r="P3984" s="111" t="s">
        <v>8246</v>
      </c>
      <c r="Q3984" s="153" t="s">
        <v>2338</v>
      </c>
      <c r="R3984" s="153" t="s">
        <v>349</v>
      </c>
      <c r="S3984" s="153">
        <v>4.1666666666666657E-2</v>
      </c>
      <c r="T3984" s="153" t="s">
        <v>2338</v>
      </c>
      <c r="U3984" s="153" t="s">
        <v>349</v>
      </c>
      <c r="V3984" s="153">
        <f>IF(ISBLANK(T3984),"",Tabella2[[#This Row],[ACT STOP]]-Tabella2[[#This Row],[ACT START]])</f>
        <v>4.166666666666663E-2</v>
      </c>
      <c r="W3984" s="104" t="s">
        <v>92</v>
      </c>
      <c r="X3984" s="104" t="s">
        <v>91</v>
      </c>
      <c r="Y3984" s="110"/>
      <c r="Z3984" s="106"/>
      <c r="AA3984" s="104"/>
      <c r="AB3984" s="107"/>
      <c r="AC3984" s="72">
        <v>1</v>
      </c>
      <c r="AH3984" s="70"/>
      <c r="AI3984" s="70"/>
      <c r="AJ3984">
        <v>0</v>
      </c>
      <c r="AL3984" s="70"/>
      <c r="BM3984" s="135" t="s">
        <v>2338</v>
      </c>
      <c r="BN3984" s="136" t="s">
        <v>349</v>
      </c>
      <c r="BO3984" s="101"/>
      <c r="BR3984" s="109" t="str">
        <f t="shared" si="62"/>
        <v>SH-25-3973</v>
      </c>
      <c r="BS3984" s="109" t="s">
        <v>358</v>
      </c>
      <c r="BT3984" t="s">
        <v>92</v>
      </c>
      <c r="BU3984" t="s">
        <v>8440</v>
      </c>
    </row>
    <row r="3985" spans="1:73" hidden="1">
      <c r="A3985" s="103" t="s">
        <v>8441</v>
      </c>
      <c r="B3985" s="102">
        <v>45859</v>
      </c>
      <c r="C3985" s="104">
        <f>_xlfn.ISOWEEKNUM(Tabella2[[#This Row],[Date]])</f>
        <v>30</v>
      </c>
      <c r="D3985" s="104" t="s">
        <v>558</v>
      </c>
      <c r="E3985" s="104" t="s">
        <v>284</v>
      </c>
      <c r="F3985" s="104">
        <v>58</v>
      </c>
      <c r="G3985" s="104" t="s">
        <v>257</v>
      </c>
      <c r="H3985" s="105">
        <v>14</v>
      </c>
      <c r="I3985" s="104"/>
      <c r="J3985" s="104" t="s">
        <v>258</v>
      </c>
      <c r="K3985" s="104" t="s">
        <v>79</v>
      </c>
      <c r="L3985" s="104" t="s">
        <v>299</v>
      </c>
      <c r="M3985" s="104" t="s">
        <v>913</v>
      </c>
      <c r="N3985" s="104"/>
      <c r="O3985" s="108" t="str">
        <f>A3986</f>
        <v>16388</v>
      </c>
      <c r="P3985" s="111" t="s">
        <v>2422</v>
      </c>
      <c r="Q3985" s="153" t="s">
        <v>504</v>
      </c>
      <c r="R3985" s="153" t="s">
        <v>271</v>
      </c>
      <c r="S3985" s="153">
        <v>4.1666666666666657E-2</v>
      </c>
      <c r="T3985" s="153" t="s">
        <v>504</v>
      </c>
      <c r="U3985" s="153" t="s">
        <v>271</v>
      </c>
      <c r="V3985" s="153">
        <f>IF(ISBLANK(T3985),"",Tabella2[[#This Row],[ACT STOP]]-Tabella2[[#This Row],[ACT START]])</f>
        <v>4.1666666666666685E-2</v>
      </c>
      <c r="W3985" s="104" t="s">
        <v>92</v>
      </c>
      <c r="X3985" s="104" t="s">
        <v>91</v>
      </c>
      <c r="Y3985" s="110"/>
      <c r="Z3985" s="106"/>
      <c r="AA3985" s="104"/>
      <c r="AB3985" s="107"/>
      <c r="AC3985" s="72">
        <v>1</v>
      </c>
      <c r="AH3985" s="70"/>
      <c r="AI3985" s="70"/>
      <c r="AJ3985">
        <v>0</v>
      </c>
      <c r="AL3985" s="70"/>
      <c r="BM3985" s="135" t="s">
        <v>504</v>
      </c>
      <c r="BN3985" s="136" t="s">
        <v>271</v>
      </c>
      <c r="BO3985" s="101"/>
      <c r="BR3985" s="109" t="str">
        <f t="shared" si="62"/>
        <v>SH-25-3974</v>
      </c>
      <c r="BS3985" s="109" t="s">
        <v>372</v>
      </c>
      <c r="BT3985" t="s">
        <v>92</v>
      </c>
      <c r="BU3985" t="s">
        <v>8442</v>
      </c>
    </row>
    <row r="3986" spans="1:73" hidden="1">
      <c r="A3986" s="103" t="s">
        <v>8443</v>
      </c>
      <c r="B3986" s="102">
        <v>45859</v>
      </c>
      <c r="C3986" s="104">
        <f>_xlfn.ISOWEEKNUM(Tabella2[[#This Row],[Date]])</f>
        <v>30</v>
      </c>
      <c r="D3986" s="104" t="s">
        <v>558</v>
      </c>
      <c r="E3986" s="104" t="s">
        <v>284</v>
      </c>
      <c r="F3986" s="104">
        <v>60</v>
      </c>
      <c r="G3986" s="104" t="s">
        <v>284</v>
      </c>
      <c r="H3986" s="105">
        <v>9</v>
      </c>
      <c r="I3986" s="104"/>
      <c r="J3986" s="104" t="s">
        <v>258</v>
      </c>
      <c r="K3986" s="104" t="s">
        <v>78</v>
      </c>
      <c r="L3986" s="104" t="s">
        <v>299</v>
      </c>
      <c r="M3986" s="104" t="s">
        <v>913</v>
      </c>
      <c r="N3986" s="104"/>
      <c r="O3986" s="108" t="str">
        <f>A3985</f>
        <v>16387</v>
      </c>
      <c r="P3986" s="111" t="s">
        <v>2422</v>
      </c>
      <c r="Q3986" s="153">
        <v>0.47916666666666669</v>
      </c>
      <c r="R3986" s="153">
        <v>0.52083333333333337</v>
      </c>
      <c r="S3986" s="153">
        <v>4.1666666666666657E-2</v>
      </c>
      <c r="T3986" s="153">
        <v>0.47916666666666669</v>
      </c>
      <c r="U3986" s="153">
        <v>0.52083333333333337</v>
      </c>
      <c r="V3986" s="153">
        <f>IF(ISBLANK(T3986),"",Tabella2[[#This Row],[ACT STOP]]-Tabella2[[#This Row],[ACT START]])</f>
        <v>4.1666666666666685E-2</v>
      </c>
      <c r="W3986" s="104" t="s">
        <v>92</v>
      </c>
      <c r="X3986" s="104" t="s">
        <v>91</v>
      </c>
      <c r="Y3986" s="110"/>
      <c r="Z3986" s="106"/>
      <c r="AA3986" s="104"/>
      <c r="AB3986" s="107"/>
      <c r="AC3986" s="72">
        <v>1</v>
      </c>
      <c r="AH3986" s="70"/>
      <c r="AI3986" s="70"/>
      <c r="AJ3986">
        <v>0</v>
      </c>
      <c r="AL3986" s="70"/>
      <c r="BM3986" s="135">
        <v>0.47916666666666669</v>
      </c>
      <c r="BN3986" s="136">
        <v>0.52083333333333337</v>
      </c>
      <c r="BO3986" s="101"/>
      <c r="BR3986" s="109" t="str">
        <f t="shared" si="62"/>
        <v>SH-25-3975</v>
      </c>
      <c r="BS3986" s="109" t="s">
        <v>339</v>
      </c>
      <c r="BT3986" t="s">
        <v>92</v>
      </c>
      <c r="BU3986" t="s">
        <v>8444</v>
      </c>
    </row>
    <row r="3987" spans="1:73" hidden="1">
      <c r="A3987" s="103" t="s">
        <v>8445</v>
      </c>
      <c r="B3987" s="102">
        <v>45859</v>
      </c>
      <c r="C3987" s="104">
        <f>_xlfn.ISOWEEKNUM(Tabella2[[#This Row],[Date]])</f>
        <v>30</v>
      </c>
      <c r="D3987" s="104" t="s">
        <v>321</v>
      </c>
      <c r="E3987" s="104" t="s">
        <v>284</v>
      </c>
      <c r="F3987" s="104">
        <v>52</v>
      </c>
      <c r="G3987" s="104" t="s">
        <v>257</v>
      </c>
      <c r="H3987" s="105">
        <v>13</v>
      </c>
      <c r="I3987" s="104"/>
      <c r="J3987" s="104" t="s">
        <v>258</v>
      </c>
      <c r="K3987" s="104" t="s">
        <v>83</v>
      </c>
      <c r="L3987" s="104" t="s">
        <v>299</v>
      </c>
      <c r="M3987" s="104" t="s">
        <v>906</v>
      </c>
      <c r="N3987" s="104"/>
      <c r="O3987" s="108" t="str">
        <f>A3988</f>
        <v>16390</v>
      </c>
      <c r="P3987" s="111" t="s">
        <v>2397</v>
      </c>
      <c r="Q3987" s="153" t="s">
        <v>504</v>
      </c>
      <c r="R3987" s="153" t="s">
        <v>271</v>
      </c>
      <c r="S3987" s="153">
        <v>4.1666666666666657E-2</v>
      </c>
      <c r="T3987" s="153">
        <v>0.47916666666666669</v>
      </c>
      <c r="U3987" s="153">
        <v>0.52083333333333337</v>
      </c>
      <c r="V3987" s="153">
        <f>IF(ISBLANK(T3987),"",Tabella2[[#This Row],[ACT STOP]]-Tabella2[[#This Row],[ACT START]])</f>
        <v>4.1666666666666685E-2</v>
      </c>
      <c r="W3987" s="104" t="s">
        <v>92</v>
      </c>
      <c r="X3987" s="104" t="s">
        <v>91</v>
      </c>
      <c r="Y3987" s="110"/>
      <c r="Z3987" s="106"/>
      <c r="AA3987" s="104"/>
      <c r="AB3987" s="107"/>
      <c r="AC3987" s="72">
        <v>1</v>
      </c>
      <c r="AH3987" s="70"/>
      <c r="AI3987" s="70"/>
      <c r="AJ3987">
        <v>0</v>
      </c>
      <c r="AL3987" s="70"/>
      <c r="BM3987" s="135">
        <v>0.47916666666666669</v>
      </c>
      <c r="BN3987" s="136">
        <v>0.52083333333333337</v>
      </c>
      <c r="BO3987" s="101"/>
      <c r="BR3987" s="109" t="str">
        <f t="shared" si="62"/>
        <v>SH-25-3976</v>
      </c>
      <c r="BS3987" s="109" t="s">
        <v>427</v>
      </c>
      <c r="BT3987" t="s">
        <v>92</v>
      </c>
      <c r="BU3987" t="s">
        <v>8446</v>
      </c>
    </row>
    <row r="3988" spans="1:73" hidden="1">
      <c r="A3988" s="103" t="s">
        <v>8447</v>
      </c>
      <c r="B3988" s="102">
        <v>45859</v>
      </c>
      <c r="C3988" s="104">
        <f>_xlfn.ISOWEEKNUM(Tabella2[[#This Row],[Date]])</f>
        <v>30</v>
      </c>
      <c r="D3988" s="104" t="s">
        <v>321</v>
      </c>
      <c r="E3988" s="104" t="s">
        <v>284</v>
      </c>
      <c r="F3988" s="104">
        <v>54</v>
      </c>
      <c r="G3988" s="104" t="s">
        <v>257</v>
      </c>
      <c r="H3988" s="105">
        <v>10</v>
      </c>
      <c r="I3988" s="104"/>
      <c r="J3988" s="104" t="s">
        <v>258</v>
      </c>
      <c r="K3988" s="104" t="s">
        <v>80</v>
      </c>
      <c r="L3988" s="104" t="s">
        <v>299</v>
      </c>
      <c r="M3988" s="104" t="s">
        <v>906</v>
      </c>
      <c r="N3988" s="104"/>
      <c r="O3988" s="108" t="str">
        <f>A3987</f>
        <v>16389</v>
      </c>
      <c r="P3988" s="111" t="s">
        <v>2397</v>
      </c>
      <c r="Q3988" s="153">
        <v>0.47916666666666669</v>
      </c>
      <c r="R3988" s="153">
        <v>0.52083333333333337</v>
      </c>
      <c r="S3988" s="153">
        <v>4.1666666666666657E-2</v>
      </c>
      <c r="T3988" s="153">
        <v>0.47916666666666669</v>
      </c>
      <c r="U3988" s="153">
        <v>0.52083333333333337</v>
      </c>
      <c r="V3988" s="153">
        <f>IF(ISBLANK(T3988),"",Tabella2[[#This Row],[ACT STOP]]-Tabella2[[#This Row],[ACT START]])</f>
        <v>4.1666666666666685E-2</v>
      </c>
      <c r="W3988" s="104" t="s">
        <v>92</v>
      </c>
      <c r="X3988" s="104" t="s">
        <v>91</v>
      </c>
      <c r="Y3988" s="110"/>
      <c r="Z3988" s="106"/>
      <c r="AA3988" s="104"/>
      <c r="AB3988" s="107"/>
      <c r="AC3988" s="72">
        <v>1</v>
      </c>
      <c r="AH3988" s="70"/>
      <c r="AI3988" s="70"/>
      <c r="AJ3988">
        <v>0</v>
      </c>
      <c r="AL3988" s="70"/>
      <c r="BM3988" s="135">
        <v>0.47916666666666669</v>
      </c>
      <c r="BN3988" s="136">
        <v>0.52083333333333337</v>
      </c>
      <c r="BO3988" s="101"/>
      <c r="BR3988" s="109" t="str">
        <f t="shared" si="62"/>
        <v>SH-25-3977</v>
      </c>
      <c r="BS3988" s="109" t="s">
        <v>552</v>
      </c>
      <c r="BT3988" t="s">
        <v>92</v>
      </c>
      <c r="BU3988" t="s">
        <v>8448</v>
      </c>
    </row>
    <row r="3989" spans="1:73" hidden="1">
      <c r="A3989" s="103" t="s">
        <v>8449</v>
      </c>
      <c r="B3989" s="102">
        <v>45859</v>
      </c>
      <c r="C3989" s="104">
        <f>_xlfn.ISOWEEKNUM(Tabella2[[#This Row],[Date]])</f>
        <v>30</v>
      </c>
      <c r="D3989" s="104" t="s">
        <v>255</v>
      </c>
      <c r="E3989" s="104" t="s">
        <v>256</v>
      </c>
      <c r="F3989" s="104">
        <v>40</v>
      </c>
      <c r="G3989" s="104" t="s">
        <v>257</v>
      </c>
      <c r="H3989" s="105">
        <v>2</v>
      </c>
      <c r="I3989" s="104" t="s">
        <v>258</v>
      </c>
      <c r="J3989" s="104"/>
      <c r="K3989" s="104" t="s">
        <v>75</v>
      </c>
      <c r="L3989" s="104" t="s">
        <v>259</v>
      </c>
      <c r="M3989" s="104" t="s">
        <v>276</v>
      </c>
      <c r="N3989" s="104"/>
      <c r="O3989" s="106"/>
      <c r="P3989" s="111" t="s">
        <v>8246</v>
      </c>
      <c r="Q3989" s="153" t="s">
        <v>4384</v>
      </c>
      <c r="R3989" s="153" t="s">
        <v>4385</v>
      </c>
      <c r="S3989" s="153">
        <v>4.1666666666666657E-2</v>
      </c>
      <c r="T3989" s="153" t="s">
        <v>4384</v>
      </c>
      <c r="U3989" s="153" t="s">
        <v>4385</v>
      </c>
      <c r="V3989" s="153">
        <f>IF(ISBLANK(T3989),"",Tabella2[[#This Row],[ACT STOP]]-Tabella2[[#This Row],[ACT START]])</f>
        <v>4.1666666666666685E-2</v>
      </c>
      <c r="W3989" s="104" t="s">
        <v>92</v>
      </c>
      <c r="X3989" s="104" t="s">
        <v>91</v>
      </c>
      <c r="Y3989" s="110" t="s">
        <v>8450</v>
      </c>
      <c r="Z3989" s="106"/>
      <c r="AA3989" s="104"/>
      <c r="AB3989" s="107"/>
      <c r="AC3989" s="72">
        <v>1</v>
      </c>
      <c r="AH3989" s="70"/>
      <c r="AI3989" s="70"/>
      <c r="AJ3989">
        <v>0</v>
      </c>
      <c r="AL3989" s="70"/>
      <c r="BM3989" s="135" t="s">
        <v>4384</v>
      </c>
      <c r="BN3989" s="136" t="s">
        <v>4385</v>
      </c>
      <c r="BO3989" s="101"/>
      <c r="BR3989" s="109" t="str">
        <f t="shared" si="62"/>
        <v>SH-25-3978</v>
      </c>
      <c r="BS3989" s="109" t="s">
        <v>368</v>
      </c>
      <c r="BT3989" t="s">
        <v>92</v>
      </c>
      <c r="BU3989" t="s">
        <v>8451</v>
      </c>
    </row>
    <row r="3990" spans="1:73" hidden="1">
      <c r="A3990" s="103" t="s">
        <v>8452</v>
      </c>
      <c r="B3990" s="102">
        <v>45859</v>
      </c>
      <c r="C3990" s="104">
        <f>_xlfn.ISOWEEKNUM(Tabella2[[#This Row],[Date]])</f>
        <v>30</v>
      </c>
      <c r="D3990" s="104" t="s">
        <v>409</v>
      </c>
      <c r="E3990" s="104" t="s">
        <v>284</v>
      </c>
      <c r="F3990" s="104">
        <v>42</v>
      </c>
      <c r="G3990" s="104" t="s">
        <v>257</v>
      </c>
      <c r="H3990" s="105">
        <v>6</v>
      </c>
      <c r="I3990" s="104"/>
      <c r="J3990" s="104" t="s">
        <v>258</v>
      </c>
      <c r="K3990" s="104" t="s">
        <v>79</v>
      </c>
      <c r="L3990" s="104" t="s">
        <v>299</v>
      </c>
      <c r="M3990" s="104" t="s">
        <v>386</v>
      </c>
      <c r="N3990" s="104"/>
      <c r="O3990" s="108" t="str">
        <f>A3991</f>
        <v>16393</v>
      </c>
      <c r="P3990" s="111" t="s">
        <v>561</v>
      </c>
      <c r="Q3990" s="153" t="s">
        <v>549</v>
      </c>
      <c r="R3990" s="153" t="s">
        <v>550</v>
      </c>
      <c r="S3990" s="153">
        <v>4.1666666666666657E-2</v>
      </c>
      <c r="T3990" s="153" t="s">
        <v>549</v>
      </c>
      <c r="U3990" s="153" t="s">
        <v>550</v>
      </c>
      <c r="V3990" s="153">
        <f>IF(ISBLANK(T3990),"",Tabella2[[#This Row],[ACT STOP]]-Tabella2[[#This Row],[ACT START]])</f>
        <v>4.1666666666666741E-2</v>
      </c>
      <c r="W3990" s="104" t="s">
        <v>92</v>
      </c>
      <c r="X3990" s="104" t="s">
        <v>91</v>
      </c>
      <c r="Y3990" s="110"/>
      <c r="Z3990" s="106"/>
      <c r="AA3990" s="104"/>
      <c r="AB3990" s="107"/>
      <c r="AC3990" s="72">
        <v>1</v>
      </c>
      <c r="AH3990" s="70"/>
      <c r="AI3990" s="70"/>
      <c r="AJ3990">
        <v>0</v>
      </c>
      <c r="AL3990" s="70"/>
      <c r="BM3990" s="135" t="s">
        <v>549</v>
      </c>
      <c r="BN3990" s="136" t="s">
        <v>550</v>
      </c>
      <c r="BO3990" s="101"/>
      <c r="BR3990" s="109" t="str">
        <f t="shared" si="62"/>
        <v>SH-25-3979</v>
      </c>
      <c r="BS3990" s="109" t="s">
        <v>379</v>
      </c>
      <c r="BT3990" t="s">
        <v>92</v>
      </c>
      <c r="BU3990" t="s">
        <v>8453</v>
      </c>
    </row>
    <row r="3991" spans="1:73" hidden="1">
      <c r="A3991" s="103" t="s">
        <v>8454</v>
      </c>
      <c r="B3991" s="102">
        <v>45859</v>
      </c>
      <c r="C3991" s="104">
        <f>_xlfn.ISOWEEKNUM(Tabella2[[#This Row],[Date]])</f>
        <v>30</v>
      </c>
      <c r="D3991" s="104" t="s">
        <v>404</v>
      </c>
      <c r="E3991" s="104" t="s">
        <v>284</v>
      </c>
      <c r="F3991" s="104">
        <v>41</v>
      </c>
      <c r="G3991" s="104" t="s">
        <v>257</v>
      </c>
      <c r="H3991" s="105">
        <v>33</v>
      </c>
      <c r="I3991" s="104"/>
      <c r="J3991" s="104" t="s">
        <v>258</v>
      </c>
      <c r="K3991" s="104" t="s">
        <v>78</v>
      </c>
      <c r="L3991" s="104" t="s">
        <v>299</v>
      </c>
      <c r="M3991" s="104" t="s">
        <v>386</v>
      </c>
      <c r="N3991" s="104"/>
      <c r="O3991" s="108" t="str">
        <f>A3990</f>
        <v>16392</v>
      </c>
      <c r="P3991" s="111" t="s">
        <v>561</v>
      </c>
      <c r="Q3991" s="153" t="s">
        <v>549</v>
      </c>
      <c r="R3991" s="153" t="s">
        <v>550</v>
      </c>
      <c r="S3991" s="153">
        <v>4.1666666666666657E-2</v>
      </c>
      <c r="T3991" s="153" t="s">
        <v>549</v>
      </c>
      <c r="U3991" s="153" t="s">
        <v>550</v>
      </c>
      <c r="V3991" s="153">
        <f>IF(ISBLANK(T3991),"",Tabella2[[#This Row],[ACT STOP]]-Tabella2[[#This Row],[ACT START]])</f>
        <v>4.1666666666666741E-2</v>
      </c>
      <c r="W3991" s="104" t="s">
        <v>92</v>
      </c>
      <c r="X3991" s="104" t="s">
        <v>91</v>
      </c>
      <c r="Y3991" s="110"/>
      <c r="Z3991" s="106"/>
      <c r="AA3991" s="104"/>
      <c r="AB3991" s="107"/>
      <c r="AC3991" s="72">
        <v>1</v>
      </c>
      <c r="AH3991" s="70"/>
      <c r="AI3991" s="70"/>
      <c r="AJ3991">
        <v>0</v>
      </c>
      <c r="AL3991" s="70"/>
      <c r="BM3991" s="135" t="s">
        <v>549</v>
      </c>
      <c r="BN3991" s="136" t="s">
        <v>550</v>
      </c>
      <c r="BO3991" s="101"/>
      <c r="BR3991" s="109" t="str">
        <f t="shared" si="62"/>
        <v>SH-25-3980</v>
      </c>
      <c r="BS3991" s="109" t="s">
        <v>458</v>
      </c>
      <c r="BT3991" t="s">
        <v>92</v>
      </c>
      <c r="BU3991" t="s">
        <v>8455</v>
      </c>
    </row>
    <row r="3992" spans="1:73" hidden="1">
      <c r="A3992" s="103" t="s">
        <v>8456</v>
      </c>
      <c r="B3992" s="102">
        <v>45859</v>
      </c>
      <c r="C3992" s="104">
        <f>_xlfn.ISOWEEKNUM(Tabella2[[#This Row],[Date]])</f>
        <v>30</v>
      </c>
      <c r="D3992" s="104" t="s">
        <v>722</v>
      </c>
      <c r="E3992" s="104" t="s">
        <v>327</v>
      </c>
      <c r="F3992" s="104">
        <v>82</v>
      </c>
      <c r="G3992" s="104" t="s">
        <v>257</v>
      </c>
      <c r="H3992" s="105">
        <v>1</v>
      </c>
      <c r="I3992" s="104" t="s">
        <v>258</v>
      </c>
      <c r="J3992" s="104"/>
      <c r="K3992" s="104" t="s">
        <v>83</v>
      </c>
      <c r="L3992" s="104" t="s">
        <v>259</v>
      </c>
      <c r="M3992" s="104" t="s">
        <v>328</v>
      </c>
      <c r="N3992" s="104"/>
      <c r="O3992" s="106"/>
      <c r="P3992" s="111" t="s">
        <v>1911</v>
      </c>
      <c r="Q3992" s="153" t="s">
        <v>549</v>
      </c>
      <c r="R3992" s="153" t="s">
        <v>550</v>
      </c>
      <c r="S3992" s="153">
        <v>4.1666666666666657E-2</v>
      </c>
      <c r="T3992" s="153" t="s">
        <v>549</v>
      </c>
      <c r="U3992" s="153" t="s">
        <v>550</v>
      </c>
      <c r="V3992" s="153">
        <f>IF(ISBLANK(T3992),"",Tabella2[[#This Row],[ACT STOP]]-Tabella2[[#This Row],[ACT START]])</f>
        <v>4.1666666666666741E-2</v>
      </c>
      <c r="W3992" s="104" t="s">
        <v>92</v>
      </c>
      <c r="X3992" s="104" t="s">
        <v>91</v>
      </c>
      <c r="Y3992" s="110"/>
      <c r="Z3992" s="106"/>
      <c r="AA3992" s="104"/>
      <c r="AB3992" s="107"/>
      <c r="AC3992" s="72">
        <v>1</v>
      </c>
      <c r="AH3992" s="70"/>
      <c r="AI3992" s="70"/>
      <c r="AJ3992">
        <v>0</v>
      </c>
      <c r="AL3992" s="70"/>
      <c r="BM3992" s="135" t="s">
        <v>549</v>
      </c>
      <c r="BN3992" s="136" t="s">
        <v>550</v>
      </c>
      <c r="BO3992" s="101"/>
      <c r="BR3992" s="109" t="str">
        <f t="shared" si="62"/>
        <v>SH-25-3981</v>
      </c>
      <c r="BS3992" s="109" t="s">
        <v>332</v>
      </c>
      <c r="BT3992" t="s">
        <v>92</v>
      </c>
      <c r="BU3992" t="s">
        <v>8457</v>
      </c>
    </row>
    <row r="3993" spans="1:73" hidden="1">
      <c r="A3993" s="103" t="s">
        <v>8458</v>
      </c>
      <c r="B3993" s="102">
        <v>45859</v>
      </c>
      <c r="C3993" s="104">
        <f>_xlfn.ISOWEEKNUM(Tabella2[[#This Row],[Date]])</f>
        <v>30</v>
      </c>
      <c r="D3993" s="104" t="s">
        <v>722</v>
      </c>
      <c r="E3993" s="104" t="s">
        <v>327</v>
      </c>
      <c r="F3993" s="104">
        <v>77</v>
      </c>
      <c r="G3993" s="104" t="s">
        <v>257</v>
      </c>
      <c r="H3993" s="105">
        <v>9</v>
      </c>
      <c r="I3993" s="104" t="s">
        <v>258</v>
      </c>
      <c r="J3993" s="104"/>
      <c r="K3993" s="104" t="s">
        <v>81</v>
      </c>
      <c r="L3993" s="104" t="s">
        <v>259</v>
      </c>
      <c r="M3993" s="104" t="s">
        <v>328</v>
      </c>
      <c r="N3993" s="104"/>
      <c r="O3993" s="106"/>
      <c r="P3993" s="111" t="s">
        <v>1911</v>
      </c>
      <c r="Q3993" s="153" t="s">
        <v>549</v>
      </c>
      <c r="R3993" s="153" t="s">
        <v>550</v>
      </c>
      <c r="S3993" s="153">
        <v>4.1666666666666657E-2</v>
      </c>
      <c r="T3993" s="153">
        <v>0.54166666666666663</v>
      </c>
      <c r="U3993" s="153">
        <v>0.58333333333333337</v>
      </c>
      <c r="V3993" s="153">
        <f>IF(ISBLANK(T3993),"",Tabella2[[#This Row],[ACT STOP]]-Tabella2[[#This Row],[ACT START]])</f>
        <v>4.1666666666666741E-2</v>
      </c>
      <c r="W3993" s="104" t="s">
        <v>92</v>
      </c>
      <c r="X3993" s="104" t="s">
        <v>91</v>
      </c>
      <c r="Y3993" s="110"/>
      <c r="Z3993" s="106"/>
      <c r="AA3993" s="104"/>
      <c r="AB3993" s="107"/>
      <c r="AC3993" s="72">
        <v>1</v>
      </c>
      <c r="AH3993" s="70"/>
      <c r="AI3993" s="70"/>
      <c r="AJ3993">
        <v>0</v>
      </c>
      <c r="AL3993" s="70"/>
      <c r="BM3993" s="135">
        <v>0.54166666666666663</v>
      </c>
      <c r="BN3993" s="136">
        <v>0.58333333333333337</v>
      </c>
      <c r="BO3993" s="101"/>
      <c r="BR3993" s="109" t="str">
        <f t="shared" si="62"/>
        <v>SH-25-3982</v>
      </c>
      <c r="BS3993" s="109" t="s">
        <v>318</v>
      </c>
      <c r="BT3993" t="s">
        <v>92</v>
      </c>
      <c r="BU3993" t="s">
        <v>8459</v>
      </c>
    </row>
    <row r="3994" spans="1:73" hidden="1">
      <c r="A3994" s="103" t="s">
        <v>8460</v>
      </c>
      <c r="B3994" s="102">
        <v>45859</v>
      </c>
      <c r="C3994" s="104">
        <f>_xlfn.ISOWEEKNUM(Tabella2[[#This Row],[Date]])</f>
        <v>30</v>
      </c>
      <c r="D3994" s="104" t="s">
        <v>722</v>
      </c>
      <c r="E3994" s="104" t="s">
        <v>327</v>
      </c>
      <c r="F3994" s="104">
        <v>80</v>
      </c>
      <c r="G3994" s="104" t="s">
        <v>257</v>
      </c>
      <c r="H3994" s="105">
        <v>33</v>
      </c>
      <c r="I3994" s="104"/>
      <c r="J3994" s="104" t="s">
        <v>258</v>
      </c>
      <c r="K3994" s="104" t="s">
        <v>80</v>
      </c>
      <c r="L3994" s="104" t="s">
        <v>259</v>
      </c>
      <c r="M3994" s="104" t="s">
        <v>328</v>
      </c>
      <c r="N3994" s="104"/>
      <c r="O3994" s="106"/>
      <c r="P3994" s="111" t="s">
        <v>1911</v>
      </c>
      <c r="Q3994" s="153" t="s">
        <v>549</v>
      </c>
      <c r="R3994" s="153" t="s">
        <v>550</v>
      </c>
      <c r="S3994" s="153">
        <v>4.1666666666666657E-2</v>
      </c>
      <c r="T3994" s="153">
        <v>0.54166666666666663</v>
      </c>
      <c r="U3994" s="153">
        <v>0.58333333333333337</v>
      </c>
      <c r="V3994" s="153">
        <f>IF(ISBLANK(T3994),"",Tabella2[[#This Row],[ACT STOP]]-Tabella2[[#This Row],[ACT START]])</f>
        <v>4.1666666666666741E-2</v>
      </c>
      <c r="W3994" s="104" t="s">
        <v>92</v>
      </c>
      <c r="X3994" s="104" t="s">
        <v>91</v>
      </c>
      <c r="Y3994" s="110"/>
      <c r="Z3994" s="106"/>
      <c r="AA3994" s="104"/>
      <c r="AB3994" s="107"/>
      <c r="AC3994" s="72">
        <v>1</v>
      </c>
      <c r="AH3994" s="70"/>
      <c r="AI3994" s="70"/>
      <c r="AJ3994">
        <v>0</v>
      </c>
      <c r="AL3994" s="70"/>
      <c r="BM3994" s="135">
        <v>0.54166666666666663</v>
      </c>
      <c r="BN3994" s="136">
        <v>0.58333333333333337</v>
      </c>
      <c r="BO3994" s="101"/>
      <c r="BR3994" s="109" t="str">
        <f t="shared" si="62"/>
        <v>SH-25-3983</v>
      </c>
      <c r="BS3994" s="109" t="s">
        <v>458</v>
      </c>
      <c r="BT3994" t="s">
        <v>92</v>
      </c>
      <c r="BU3994" t="s">
        <v>8461</v>
      </c>
    </row>
    <row r="3995" spans="1:73" hidden="1">
      <c r="A3995" s="103" t="s">
        <v>8462</v>
      </c>
      <c r="B3995" s="102">
        <v>45859</v>
      </c>
      <c r="C3995" s="104">
        <f>_xlfn.ISOWEEKNUM(Tabella2[[#This Row],[Date]])</f>
        <v>30</v>
      </c>
      <c r="D3995" s="104" t="s">
        <v>722</v>
      </c>
      <c r="E3995" s="104" t="s">
        <v>327</v>
      </c>
      <c r="F3995" s="104">
        <v>79</v>
      </c>
      <c r="G3995" s="104" t="s">
        <v>257</v>
      </c>
      <c r="H3995" s="105">
        <v>32</v>
      </c>
      <c r="I3995" s="104" t="s">
        <v>258</v>
      </c>
      <c r="J3995" s="104"/>
      <c r="K3995" s="104" t="s">
        <v>77</v>
      </c>
      <c r="L3995" s="104" t="s">
        <v>259</v>
      </c>
      <c r="M3995" s="104" t="s">
        <v>3055</v>
      </c>
      <c r="N3995" s="104"/>
      <c r="O3995" s="106"/>
      <c r="P3995" s="111" t="s">
        <v>3496</v>
      </c>
      <c r="Q3995" s="153" t="s">
        <v>8463</v>
      </c>
      <c r="R3995" s="153" t="s">
        <v>8464</v>
      </c>
      <c r="S3995" s="153">
        <v>4.1666666666666657E-2</v>
      </c>
      <c r="T3995" s="153">
        <v>0.55208333333333337</v>
      </c>
      <c r="U3995" s="153">
        <v>0.59375</v>
      </c>
      <c r="V3995" s="153">
        <f>IF(ISBLANK(T3995),"",Tabella2[[#This Row],[ACT STOP]]-Tabella2[[#This Row],[ACT START]])</f>
        <v>4.166666666666663E-2</v>
      </c>
      <c r="W3995" s="104" t="s">
        <v>116</v>
      </c>
      <c r="X3995" s="104" t="s">
        <v>113</v>
      </c>
      <c r="Y3995" s="110" t="s">
        <v>8465</v>
      </c>
      <c r="Z3995" s="106"/>
      <c r="AA3995" s="104"/>
      <c r="AB3995" s="107"/>
      <c r="AC3995" s="72">
        <v>0</v>
      </c>
      <c r="AH3995" s="70"/>
      <c r="AI3995" s="70"/>
      <c r="AJ3995">
        <v>0</v>
      </c>
      <c r="AL3995" s="70"/>
      <c r="BL3995" t="s">
        <v>8466</v>
      </c>
      <c r="BM3995" s="135">
        <v>0.55208333333333337</v>
      </c>
      <c r="BN3995" s="136">
        <v>0.59375</v>
      </c>
      <c r="BO3995" s="101"/>
      <c r="BR3995" s="109" t="str">
        <f t="shared" si="62"/>
        <v>SH-25-3984</v>
      </c>
      <c r="BS3995" s="109" t="s">
        <v>356</v>
      </c>
      <c r="BT3995" t="s">
        <v>100</v>
      </c>
      <c r="BU3995" t="s">
        <v>8467</v>
      </c>
    </row>
    <row r="3996" spans="1:73" hidden="1">
      <c r="A3996" s="103" t="s">
        <v>8468</v>
      </c>
      <c r="B3996" s="102">
        <v>45860</v>
      </c>
      <c r="C3996" s="104">
        <f>_xlfn.ISOWEEKNUM(Tabella2[[#This Row],[Date]])</f>
        <v>30</v>
      </c>
      <c r="D3996" s="104" t="s">
        <v>509</v>
      </c>
      <c r="E3996" s="104" t="s">
        <v>284</v>
      </c>
      <c r="F3996" s="104">
        <v>71</v>
      </c>
      <c r="G3996" s="104" t="s">
        <v>284</v>
      </c>
      <c r="H3996" s="105">
        <v>9</v>
      </c>
      <c r="I3996" s="104"/>
      <c r="J3996" s="104" t="s">
        <v>258</v>
      </c>
      <c r="K3996" s="104" t="s">
        <v>79</v>
      </c>
      <c r="L3996" s="104" t="s">
        <v>299</v>
      </c>
      <c r="M3996" s="104" t="s">
        <v>276</v>
      </c>
      <c r="N3996" s="104"/>
      <c r="O3996" s="108" t="str">
        <f>A3997</f>
        <v>16399</v>
      </c>
      <c r="P3996" s="111" t="s">
        <v>2791</v>
      </c>
      <c r="Q3996" s="153" t="s">
        <v>7801</v>
      </c>
      <c r="R3996" s="153" t="s">
        <v>7802</v>
      </c>
      <c r="S3996" s="153">
        <v>4.1666666666666657E-2</v>
      </c>
      <c r="T3996" s="153">
        <v>0.22916666666666671</v>
      </c>
      <c r="U3996" s="153">
        <v>0.27083333333333331</v>
      </c>
      <c r="V3996" s="153">
        <f>IF(ISBLANK(T3996),"",Tabella2[[#This Row],[ACT STOP]]-Tabella2[[#This Row],[ACT START]])</f>
        <v>4.1666666666666602E-2</v>
      </c>
      <c r="W3996" s="104" t="s">
        <v>92</v>
      </c>
      <c r="X3996" s="104" t="s">
        <v>91</v>
      </c>
      <c r="Y3996" s="110"/>
      <c r="Z3996" s="106"/>
      <c r="AA3996" s="104"/>
      <c r="AB3996" s="107"/>
      <c r="AC3996" s="72">
        <v>1</v>
      </c>
      <c r="AH3996" s="70"/>
      <c r="AI3996" s="70"/>
      <c r="AJ3996">
        <v>0</v>
      </c>
      <c r="AL3996" s="70"/>
      <c r="BM3996" s="135">
        <v>0.22916666666666671</v>
      </c>
      <c r="BN3996" s="136">
        <v>0.27083333333333331</v>
      </c>
      <c r="BO3996" s="101"/>
      <c r="BR3996" s="109" t="str">
        <f t="shared" si="62"/>
        <v>SH-25-3985</v>
      </c>
      <c r="BS3996" s="109" t="s">
        <v>339</v>
      </c>
      <c r="BT3996" t="s">
        <v>92</v>
      </c>
      <c r="BU3996" t="s">
        <v>8469</v>
      </c>
    </row>
    <row r="3997" spans="1:73" hidden="1">
      <c r="A3997" s="103" t="s">
        <v>8470</v>
      </c>
      <c r="B3997" s="102">
        <v>45860</v>
      </c>
      <c r="C3997" s="104">
        <f>_xlfn.ISOWEEKNUM(Tabella2[[#This Row],[Date]])</f>
        <v>30</v>
      </c>
      <c r="D3997" s="104" t="s">
        <v>195</v>
      </c>
      <c r="E3997" s="104" t="s">
        <v>398</v>
      </c>
      <c r="F3997" s="104"/>
      <c r="G3997" s="104" t="s">
        <v>257</v>
      </c>
      <c r="H3997" s="105">
        <v>14</v>
      </c>
      <c r="I3997" s="104"/>
      <c r="J3997" s="104" t="s">
        <v>258</v>
      </c>
      <c r="K3997" s="104" t="s">
        <v>78</v>
      </c>
      <c r="L3997" s="104" t="s">
        <v>299</v>
      </c>
      <c r="M3997" s="104" t="s">
        <v>276</v>
      </c>
      <c r="N3997" s="104"/>
      <c r="O3997" s="108" t="str">
        <f>A3996</f>
        <v>16398</v>
      </c>
      <c r="P3997" s="111" t="s">
        <v>300</v>
      </c>
      <c r="Q3997" s="153">
        <v>0.22916666666666671</v>
      </c>
      <c r="R3997" s="153">
        <v>0.27083333333333331</v>
      </c>
      <c r="S3997" s="153">
        <v>4.1666666666666657E-2</v>
      </c>
      <c r="T3997" s="153">
        <v>0.22916666666666671</v>
      </c>
      <c r="U3997" s="153">
        <v>0.27083333333333331</v>
      </c>
      <c r="V3997" s="153">
        <f>IF(ISBLANK(T3997),"",Tabella2[[#This Row],[ACT STOP]]-Tabella2[[#This Row],[ACT START]])</f>
        <v>4.1666666666666602E-2</v>
      </c>
      <c r="W3997" s="104" t="s">
        <v>122</v>
      </c>
      <c r="X3997" s="104" t="s">
        <v>91</v>
      </c>
      <c r="Y3997" s="110"/>
      <c r="Z3997" s="106"/>
      <c r="AA3997" s="104"/>
      <c r="AB3997" s="107"/>
      <c r="AC3997" s="72">
        <v>1</v>
      </c>
      <c r="AH3997" s="70"/>
      <c r="AI3997" s="70"/>
      <c r="AJ3997">
        <v>0</v>
      </c>
      <c r="AL3997" s="70"/>
      <c r="BM3997" s="135">
        <v>0.22916666666666671</v>
      </c>
      <c r="BN3997" s="136">
        <v>0.27083333333333331</v>
      </c>
      <c r="BO3997" s="101"/>
      <c r="BR3997" s="109" t="str">
        <f t="shared" si="62"/>
        <v>SH-25-3986</v>
      </c>
      <c r="BS3997" s="109" t="s">
        <v>372</v>
      </c>
      <c r="BT3997" t="s">
        <v>122</v>
      </c>
      <c r="BU3997" t="s">
        <v>399</v>
      </c>
    </row>
    <row r="3998" spans="1:73" hidden="1">
      <c r="A3998" s="103" t="s">
        <v>8471</v>
      </c>
      <c r="B3998" s="102">
        <v>45860</v>
      </c>
      <c r="C3998" s="104">
        <f>_xlfn.ISOWEEKNUM(Tabella2[[#This Row],[Date]])</f>
        <v>30</v>
      </c>
      <c r="D3998" s="104" t="s">
        <v>6766</v>
      </c>
      <c r="E3998" s="104" t="s">
        <v>284</v>
      </c>
      <c r="F3998" s="104">
        <v>77</v>
      </c>
      <c r="G3998" s="104" t="s">
        <v>257</v>
      </c>
      <c r="H3998" s="105">
        <v>13</v>
      </c>
      <c r="I3998" s="104"/>
      <c r="J3998" s="104" t="s">
        <v>258</v>
      </c>
      <c r="K3998" s="104" t="s">
        <v>83</v>
      </c>
      <c r="L3998" s="104" t="s">
        <v>259</v>
      </c>
      <c r="M3998" s="104" t="s">
        <v>276</v>
      </c>
      <c r="N3998" s="104"/>
      <c r="O3998" s="106"/>
      <c r="P3998" s="111" t="s">
        <v>462</v>
      </c>
      <c r="Q3998" s="153" t="s">
        <v>7801</v>
      </c>
      <c r="R3998" s="153" t="s">
        <v>7802</v>
      </c>
      <c r="S3998" s="153">
        <v>4.1666666666666657E-2</v>
      </c>
      <c r="T3998" s="153" t="s">
        <v>7801</v>
      </c>
      <c r="U3998" s="153" t="s">
        <v>7802</v>
      </c>
      <c r="V3998" s="153">
        <f>IF(ISBLANK(T3998),"",Tabella2[[#This Row],[ACT STOP]]-Tabella2[[#This Row],[ACT START]])</f>
        <v>4.1666666666666657E-2</v>
      </c>
      <c r="W3998" s="104" t="s">
        <v>92</v>
      </c>
      <c r="X3998" s="104" t="s">
        <v>91</v>
      </c>
      <c r="Y3998" s="110"/>
      <c r="Z3998" s="106"/>
      <c r="AA3998" s="104"/>
      <c r="AB3998" s="107"/>
      <c r="AC3998" s="72">
        <v>1</v>
      </c>
      <c r="AH3998" s="70"/>
      <c r="AI3998" s="70"/>
      <c r="AJ3998">
        <v>0</v>
      </c>
      <c r="AL3998" s="70"/>
      <c r="BM3998" s="135" t="s">
        <v>7801</v>
      </c>
      <c r="BN3998" s="136" t="s">
        <v>7802</v>
      </c>
      <c r="BO3998" s="101"/>
      <c r="BR3998" s="109" t="str">
        <f t="shared" si="62"/>
        <v>SH-25-3987</v>
      </c>
      <c r="BS3998" s="109" t="s">
        <v>427</v>
      </c>
      <c r="BT3998" t="s">
        <v>92</v>
      </c>
      <c r="BU3998" t="s">
        <v>8472</v>
      </c>
    </row>
    <row r="3999" spans="1:73" hidden="1">
      <c r="A3999" s="103" t="s">
        <v>8473</v>
      </c>
      <c r="B3999" s="102">
        <v>45860</v>
      </c>
      <c r="C3999" s="104">
        <f>_xlfn.ISOWEEKNUM(Tabella2[[#This Row],[Date]])</f>
        <v>30</v>
      </c>
      <c r="D3999" s="104" t="s">
        <v>6766</v>
      </c>
      <c r="E3999" s="104" t="s">
        <v>284</v>
      </c>
      <c r="F3999" s="104">
        <v>79</v>
      </c>
      <c r="G3999" s="104" t="s">
        <v>257</v>
      </c>
      <c r="H3999" s="105">
        <v>10</v>
      </c>
      <c r="I3999" s="104"/>
      <c r="J3999" s="104" t="s">
        <v>258</v>
      </c>
      <c r="K3999" s="104" t="s">
        <v>80</v>
      </c>
      <c r="L3999" s="104" t="s">
        <v>259</v>
      </c>
      <c r="M3999" s="104" t="s">
        <v>276</v>
      </c>
      <c r="N3999" s="104"/>
      <c r="O3999" s="106"/>
      <c r="P3999" s="111" t="s">
        <v>462</v>
      </c>
      <c r="Q3999" s="153" t="s">
        <v>7801</v>
      </c>
      <c r="R3999" s="153" t="s">
        <v>7802</v>
      </c>
      <c r="S3999" s="153">
        <v>4.1666666666666657E-2</v>
      </c>
      <c r="T3999" s="153" t="s">
        <v>7801</v>
      </c>
      <c r="U3999" s="153" t="s">
        <v>7802</v>
      </c>
      <c r="V3999" s="153">
        <f>IF(ISBLANK(T3999),"",Tabella2[[#This Row],[ACT STOP]]-Tabella2[[#This Row],[ACT START]])</f>
        <v>4.1666666666666657E-2</v>
      </c>
      <c r="W3999" s="104" t="s">
        <v>92</v>
      </c>
      <c r="X3999" s="104" t="s">
        <v>91</v>
      </c>
      <c r="Y3999" s="110"/>
      <c r="Z3999" s="106"/>
      <c r="AA3999" s="104"/>
      <c r="AB3999" s="107"/>
      <c r="AC3999" s="72">
        <v>1</v>
      </c>
      <c r="AH3999" s="70"/>
      <c r="AI3999" s="70"/>
      <c r="AJ3999">
        <v>0</v>
      </c>
      <c r="AL3999" s="70"/>
      <c r="BM3999" s="135" t="s">
        <v>7801</v>
      </c>
      <c r="BN3999" s="136" t="s">
        <v>7802</v>
      </c>
      <c r="BO3999" s="101"/>
      <c r="BR3999" s="109" t="str">
        <f t="shared" si="62"/>
        <v>SH-25-3988</v>
      </c>
      <c r="BS3999" s="109" t="s">
        <v>552</v>
      </c>
      <c r="BT3999" t="s">
        <v>92</v>
      </c>
      <c r="BU3999" t="s">
        <v>8474</v>
      </c>
    </row>
    <row r="4000" spans="1:73" hidden="1">
      <c r="A4000" s="103" t="s">
        <v>8475</v>
      </c>
      <c r="B4000" s="102">
        <v>45860</v>
      </c>
      <c r="C4000" s="104">
        <f>_xlfn.ISOWEEKNUM(Tabella2[[#This Row],[Date]])</f>
        <v>30</v>
      </c>
      <c r="D4000" s="104" t="s">
        <v>751</v>
      </c>
      <c r="E4000" s="104" t="s">
        <v>256</v>
      </c>
      <c r="F4000" s="104">
        <v>76</v>
      </c>
      <c r="G4000" s="104" t="s">
        <v>257</v>
      </c>
      <c r="H4000" s="105">
        <v>5</v>
      </c>
      <c r="I4000" s="104" t="s">
        <v>258</v>
      </c>
      <c r="J4000" s="104"/>
      <c r="K4000" s="104" t="s">
        <v>81</v>
      </c>
      <c r="L4000" s="104" t="s">
        <v>259</v>
      </c>
      <c r="M4000" s="104" t="s">
        <v>276</v>
      </c>
      <c r="N4000" s="104"/>
      <c r="O4000" s="106"/>
      <c r="P4000" s="111" t="s">
        <v>8246</v>
      </c>
      <c r="Q4000" s="153" t="s">
        <v>7801</v>
      </c>
      <c r="R4000" s="153" t="s">
        <v>7802</v>
      </c>
      <c r="S4000" s="153">
        <v>4.1666666666666657E-2</v>
      </c>
      <c r="T4000" s="153" t="s">
        <v>7801</v>
      </c>
      <c r="U4000" s="153" t="s">
        <v>7802</v>
      </c>
      <c r="V4000" s="153">
        <f>IF(ISBLANK(T4000),"",Tabella2[[#This Row],[ACT STOP]]-Tabella2[[#This Row],[ACT START]])</f>
        <v>4.1666666666666657E-2</v>
      </c>
      <c r="W4000" s="104" t="s">
        <v>92</v>
      </c>
      <c r="X4000" s="104" t="s">
        <v>91</v>
      </c>
      <c r="Y4000" s="110"/>
      <c r="Z4000" s="106"/>
      <c r="AA4000" s="104"/>
      <c r="AB4000" s="107"/>
      <c r="AC4000" s="72">
        <v>1</v>
      </c>
      <c r="AH4000" s="70"/>
      <c r="AI4000" s="70"/>
      <c r="AJ4000">
        <v>0</v>
      </c>
      <c r="AL4000" s="70"/>
      <c r="BM4000" s="135" t="s">
        <v>7801</v>
      </c>
      <c r="BN4000" s="136" t="s">
        <v>7802</v>
      </c>
      <c r="BO4000" s="101"/>
      <c r="BR4000" s="109" t="str">
        <f t="shared" si="62"/>
        <v>SH-25-3989</v>
      </c>
      <c r="BS4000" s="109" t="s">
        <v>416</v>
      </c>
      <c r="BT4000" t="s">
        <v>92</v>
      </c>
      <c r="BU4000" t="s">
        <v>8476</v>
      </c>
    </row>
    <row r="4001" spans="1:73" hidden="1">
      <c r="A4001" s="103" t="s">
        <v>8477</v>
      </c>
      <c r="B4001" s="102">
        <v>45860</v>
      </c>
      <c r="C4001" s="104">
        <f>_xlfn.ISOWEEKNUM(Tabella2[[#This Row],[Date]])</f>
        <v>30</v>
      </c>
      <c r="D4001" s="104" t="s">
        <v>509</v>
      </c>
      <c r="E4001" s="104" t="s">
        <v>284</v>
      </c>
      <c r="F4001" s="104">
        <v>70</v>
      </c>
      <c r="G4001" s="104" t="s">
        <v>257</v>
      </c>
      <c r="H4001" s="105">
        <v>9</v>
      </c>
      <c r="I4001" s="104"/>
      <c r="J4001" s="104" t="s">
        <v>258</v>
      </c>
      <c r="K4001" s="104" t="s">
        <v>79</v>
      </c>
      <c r="L4001" s="104" t="s">
        <v>299</v>
      </c>
      <c r="M4001" s="104" t="s">
        <v>276</v>
      </c>
      <c r="N4001" s="104"/>
      <c r="O4001" s="108" t="str">
        <f>A4002</f>
        <v>16404</v>
      </c>
      <c r="P4001" s="111" t="s">
        <v>2947</v>
      </c>
      <c r="Q4001" s="153" t="s">
        <v>285</v>
      </c>
      <c r="R4001" s="153" t="s">
        <v>286</v>
      </c>
      <c r="S4001" s="153">
        <v>4.1666666666666657E-2</v>
      </c>
      <c r="T4001" s="153">
        <v>0.29166666666666669</v>
      </c>
      <c r="U4001" s="153">
        <v>0.33333333333333331</v>
      </c>
      <c r="V4001" s="153">
        <f>IF(ISBLANK(T4001),"",Tabella2[[#This Row],[ACT STOP]]-Tabella2[[#This Row],[ACT START]])</f>
        <v>4.166666666666663E-2</v>
      </c>
      <c r="W4001" s="104" t="s">
        <v>92</v>
      </c>
      <c r="X4001" s="104" t="s">
        <v>91</v>
      </c>
      <c r="Y4001" s="110"/>
      <c r="Z4001" s="106"/>
      <c r="AA4001" s="104"/>
      <c r="AB4001" s="107"/>
      <c r="AC4001" s="72">
        <v>1</v>
      </c>
      <c r="AH4001" s="70"/>
      <c r="AI4001" s="70"/>
      <c r="AJ4001">
        <v>0</v>
      </c>
      <c r="AL4001" s="70"/>
      <c r="BM4001" s="135">
        <v>0.29166666666666669</v>
      </c>
      <c r="BN4001" s="136">
        <v>0.33333333333333331</v>
      </c>
      <c r="BO4001" s="101"/>
      <c r="BR4001" s="109" t="str">
        <f t="shared" si="62"/>
        <v>SH-25-3990</v>
      </c>
      <c r="BS4001" s="109" t="s">
        <v>318</v>
      </c>
      <c r="BT4001" t="s">
        <v>92</v>
      </c>
      <c r="BU4001" t="s">
        <v>8478</v>
      </c>
    </row>
    <row r="4002" spans="1:73" hidden="1">
      <c r="A4002" s="103" t="s">
        <v>8479</v>
      </c>
      <c r="B4002" s="102">
        <v>45860</v>
      </c>
      <c r="C4002" s="104">
        <f>_xlfn.ISOWEEKNUM(Tabella2[[#This Row],[Date]])</f>
        <v>30</v>
      </c>
      <c r="D4002" s="104" t="s">
        <v>195</v>
      </c>
      <c r="E4002" s="104" t="s">
        <v>398</v>
      </c>
      <c r="F4002" s="104"/>
      <c r="G4002" s="104" t="s">
        <v>257</v>
      </c>
      <c r="H4002" s="105">
        <v>17</v>
      </c>
      <c r="I4002" s="104"/>
      <c r="J4002" s="104" t="s">
        <v>258</v>
      </c>
      <c r="K4002" s="104" t="s">
        <v>78</v>
      </c>
      <c r="L4002" s="104" t="s">
        <v>299</v>
      </c>
      <c r="M4002" s="104" t="s">
        <v>276</v>
      </c>
      <c r="N4002" s="104"/>
      <c r="O4002" s="108" t="str">
        <f>A4001</f>
        <v>16403</v>
      </c>
      <c r="P4002" s="111" t="s">
        <v>300</v>
      </c>
      <c r="Q4002" s="153">
        <v>0.29166666666666669</v>
      </c>
      <c r="R4002" s="153">
        <v>0.33333333333333331</v>
      </c>
      <c r="S4002" s="153">
        <v>4.1666666666666657E-2</v>
      </c>
      <c r="T4002" s="153">
        <v>0.29166666666666669</v>
      </c>
      <c r="U4002" s="153">
        <v>0.33333333333333331</v>
      </c>
      <c r="V4002" s="153">
        <f>IF(ISBLANK(T4002),"",Tabella2[[#This Row],[ACT STOP]]-Tabella2[[#This Row],[ACT START]])</f>
        <v>4.166666666666663E-2</v>
      </c>
      <c r="W4002" s="104" t="s">
        <v>122</v>
      </c>
      <c r="X4002" s="104" t="s">
        <v>91</v>
      </c>
      <c r="Y4002" s="110"/>
      <c r="Z4002" s="106"/>
      <c r="AA4002" s="104"/>
      <c r="AB4002" s="107"/>
      <c r="AC4002" s="72">
        <v>1</v>
      </c>
      <c r="AH4002" s="70"/>
      <c r="AI4002" s="70"/>
      <c r="AJ4002">
        <v>0</v>
      </c>
      <c r="AL4002" s="70"/>
      <c r="BM4002" s="135">
        <v>0.29166666666666669</v>
      </c>
      <c r="BN4002" s="136">
        <v>0.33333333333333331</v>
      </c>
      <c r="BO4002" s="101"/>
      <c r="BR4002" s="109" t="str">
        <f t="shared" si="62"/>
        <v>SH-25-3991</v>
      </c>
      <c r="BS4002" s="109" t="s">
        <v>393</v>
      </c>
      <c r="BT4002" t="s">
        <v>122</v>
      </c>
      <c r="BU4002" t="s">
        <v>399</v>
      </c>
    </row>
    <row r="4003" spans="1:73" hidden="1">
      <c r="A4003" s="103" t="s">
        <v>8480</v>
      </c>
      <c r="B4003" s="102">
        <v>45860</v>
      </c>
      <c r="C4003" s="104">
        <f>_xlfn.ISOWEEKNUM(Tabella2[[#This Row],[Date]])</f>
        <v>30</v>
      </c>
      <c r="D4003" s="104" t="s">
        <v>348</v>
      </c>
      <c r="E4003" s="104" t="s">
        <v>284</v>
      </c>
      <c r="F4003" s="104">
        <v>57</v>
      </c>
      <c r="G4003" s="104" t="s">
        <v>257</v>
      </c>
      <c r="H4003" s="105">
        <v>32</v>
      </c>
      <c r="I4003" s="104"/>
      <c r="J4003" s="104" t="s">
        <v>258</v>
      </c>
      <c r="K4003" s="104" t="s">
        <v>83</v>
      </c>
      <c r="L4003" s="104" t="s">
        <v>299</v>
      </c>
      <c r="M4003" s="104" t="s">
        <v>386</v>
      </c>
      <c r="N4003" s="104"/>
      <c r="O4003" s="108" t="str">
        <f>A4004</f>
        <v>16406</v>
      </c>
      <c r="P4003" s="111" t="s">
        <v>2292</v>
      </c>
      <c r="Q4003" s="153" t="s">
        <v>285</v>
      </c>
      <c r="R4003" s="153" t="s">
        <v>286</v>
      </c>
      <c r="S4003" s="153">
        <v>4.1666666666666657E-2</v>
      </c>
      <c r="T4003" s="153">
        <v>0.30208333333333331</v>
      </c>
      <c r="U4003" s="153">
        <v>0.34375</v>
      </c>
      <c r="V4003" s="153">
        <f>IF(ISBLANK(T4003),"",Tabella2[[#This Row],[ACT STOP]]-Tabella2[[#This Row],[ACT START]])</f>
        <v>4.1666666666666685E-2</v>
      </c>
      <c r="W4003" s="104" t="s">
        <v>92</v>
      </c>
      <c r="X4003" s="104" t="s">
        <v>91</v>
      </c>
      <c r="Y4003" s="110"/>
      <c r="Z4003" s="106"/>
      <c r="AA4003" s="104"/>
      <c r="AB4003" s="107"/>
      <c r="AC4003" s="72">
        <v>1</v>
      </c>
      <c r="AH4003" s="70"/>
      <c r="AI4003" s="70"/>
      <c r="AJ4003">
        <v>0</v>
      </c>
      <c r="AL4003" s="70"/>
      <c r="BM4003" s="135">
        <v>0.30208333333333331</v>
      </c>
      <c r="BN4003" s="136">
        <v>0.34375</v>
      </c>
      <c r="BO4003" s="101"/>
      <c r="BR4003" s="109" t="str">
        <f t="shared" si="62"/>
        <v>SH-25-3992</v>
      </c>
      <c r="BS4003" s="109" t="s">
        <v>356</v>
      </c>
      <c r="BT4003" t="s">
        <v>92</v>
      </c>
      <c r="BU4003" t="s">
        <v>8481</v>
      </c>
    </row>
    <row r="4004" spans="1:73" hidden="1">
      <c r="A4004" s="103" t="s">
        <v>8482</v>
      </c>
      <c r="B4004" s="102">
        <v>45860</v>
      </c>
      <c r="C4004" s="104">
        <f>_xlfn.ISOWEEKNUM(Tabella2[[#This Row],[Date]])</f>
        <v>30</v>
      </c>
      <c r="D4004" s="104" t="s">
        <v>348</v>
      </c>
      <c r="E4004" s="104" t="s">
        <v>284</v>
      </c>
      <c r="F4004" s="104">
        <v>55</v>
      </c>
      <c r="G4004" s="104" t="s">
        <v>257</v>
      </c>
      <c r="H4004" s="105">
        <v>2</v>
      </c>
      <c r="I4004" s="104"/>
      <c r="J4004" s="104" t="s">
        <v>258</v>
      </c>
      <c r="K4004" s="104" t="s">
        <v>80</v>
      </c>
      <c r="L4004" s="104" t="s">
        <v>299</v>
      </c>
      <c r="M4004" s="104" t="s">
        <v>386</v>
      </c>
      <c r="N4004" s="104"/>
      <c r="O4004" s="108" t="str">
        <f>A4003</f>
        <v>16405</v>
      </c>
      <c r="P4004" s="111" t="s">
        <v>2292</v>
      </c>
      <c r="Q4004" s="153">
        <v>0.29166666666666669</v>
      </c>
      <c r="R4004" s="153">
        <v>0.33333333333333331</v>
      </c>
      <c r="S4004" s="153">
        <v>4.1666666666666657E-2</v>
      </c>
      <c r="T4004" s="153">
        <v>0.30208333333333331</v>
      </c>
      <c r="U4004" s="153">
        <v>0.34375</v>
      </c>
      <c r="V4004" s="153">
        <f>IF(ISBLANK(T4004),"",Tabella2[[#This Row],[ACT STOP]]-Tabella2[[#This Row],[ACT START]])</f>
        <v>4.1666666666666685E-2</v>
      </c>
      <c r="W4004" s="104" t="s">
        <v>92</v>
      </c>
      <c r="X4004" s="104" t="s">
        <v>91</v>
      </c>
      <c r="Y4004" s="110"/>
      <c r="Z4004" s="106"/>
      <c r="AA4004" s="104"/>
      <c r="AB4004" s="107"/>
      <c r="AC4004" s="72">
        <v>1</v>
      </c>
      <c r="AH4004" s="70"/>
      <c r="AI4004" s="70"/>
      <c r="AJ4004">
        <v>0</v>
      </c>
      <c r="AL4004" s="70"/>
      <c r="BM4004" s="135">
        <v>0.30208333333333331</v>
      </c>
      <c r="BN4004" s="136">
        <v>0.34375</v>
      </c>
      <c r="BO4004" s="101"/>
      <c r="BR4004" s="109" t="str">
        <f t="shared" si="62"/>
        <v>SH-25-3993</v>
      </c>
      <c r="BS4004" s="109" t="s">
        <v>368</v>
      </c>
      <c r="BT4004" t="s">
        <v>92</v>
      </c>
      <c r="BU4004" t="s">
        <v>8483</v>
      </c>
    </row>
    <row r="4005" spans="1:73" hidden="1">
      <c r="A4005" s="103" t="s">
        <v>8484</v>
      </c>
      <c r="B4005" s="102">
        <v>45860</v>
      </c>
      <c r="C4005" s="104">
        <f>_xlfn.ISOWEEKNUM(Tabella2[[#This Row],[Date]])</f>
        <v>30</v>
      </c>
      <c r="D4005" s="104" t="s">
        <v>6396</v>
      </c>
      <c r="E4005" s="104" t="s">
        <v>256</v>
      </c>
      <c r="F4005" s="104">
        <v>75</v>
      </c>
      <c r="G4005" s="104" t="s">
        <v>284</v>
      </c>
      <c r="H4005" s="105">
        <v>23</v>
      </c>
      <c r="I4005" s="104"/>
      <c r="J4005" s="104" t="s">
        <v>258</v>
      </c>
      <c r="K4005" s="104" t="s">
        <v>81</v>
      </c>
      <c r="L4005" s="104" t="s">
        <v>259</v>
      </c>
      <c r="M4005" s="104" t="s">
        <v>276</v>
      </c>
      <c r="N4005" s="104"/>
      <c r="O4005" s="106"/>
      <c r="P4005" s="111" t="s">
        <v>2896</v>
      </c>
      <c r="Q4005" s="153" t="s">
        <v>285</v>
      </c>
      <c r="R4005" s="153" t="s">
        <v>286</v>
      </c>
      <c r="S4005" s="153">
        <v>4.1666666666666657E-2</v>
      </c>
      <c r="T4005" s="153">
        <v>0.29166666666666669</v>
      </c>
      <c r="U4005" s="153">
        <v>0.33333333333333331</v>
      </c>
      <c r="V4005" s="153">
        <f>IF(ISBLANK(T4005),"",Tabella2[[#This Row],[ACT STOP]]-Tabella2[[#This Row],[ACT START]])</f>
        <v>4.166666666666663E-2</v>
      </c>
      <c r="W4005" s="104" t="s">
        <v>92</v>
      </c>
      <c r="X4005" s="104" t="s">
        <v>91</v>
      </c>
      <c r="Y4005" s="110"/>
      <c r="Z4005" s="106"/>
      <c r="AA4005" s="104"/>
      <c r="AB4005" s="107"/>
      <c r="AC4005" s="72">
        <v>1</v>
      </c>
      <c r="AH4005" s="70"/>
      <c r="AI4005" s="70"/>
      <c r="AJ4005">
        <v>0</v>
      </c>
      <c r="AL4005" s="70"/>
      <c r="BM4005" s="135">
        <v>0.29166666666666669</v>
      </c>
      <c r="BN4005" s="136">
        <v>0.33333333333333331</v>
      </c>
      <c r="BO4005" s="101"/>
      <c r="BR4005" s="109" t="str">
        <f t="shared" si="62"/>
        <v>SH-25-3994</v>
      </c>
      <c r="BS4005" s="109" t="s">
        <v>358</v>
      </c>
      <c r="BT4005" t="s">
        <v>92</v>
      </c>
      <c r="BU4005" t="s">
        <v>8485</v>
      </c>
    </row>
    <row r="4006" spans="1:73" hidden="1">
      <c r="A4006" s="103" t="s">
        <v>8486</v>
      </c>
      <c r="B4006" s="102">
        <v>45860</v>
      </c>
      <c r="C4006" s="104">
        <f>_xlfn.ISOWEEKNUM(Tabella2[[#This Row],[Date]])</f>
        <v>30</v>
      </c>
      <c r="D4006" s="104" t="s">
        <v>558</v>
      </c>
      <c r="E4006" s="104" t="s">
        <v>284</v>
      </c>
      <c r="F4006" s="104">
        <v>58</v>
      </c>
      <c r="G4006" s="104" t="s">
        <v>257</v>
      </c>
      <c r="H4006" s="105">
        <v>5</v>
      </c>
      <c r="I4006" s="104"/>
      <c r="J4006" s="104" t="s">
        <v>258</v>
      </c>
      <c r="K4006" s="104" t="s">
        <v>79</v>
      </c>
      <c r="L4006" s="104" t="s">
        <v>299</v>
      </c>
      <c r="M4006" s="104" t="s">
        <v>915</v>
      </c>
      <c r="N4006" s="104"/>
      <c r="O4006" s="108" t="str">
        <f>A4007</f>
        <v>16409</v>
      </c>
      <c r="P4006" s="111" t="s">
        <v>2417</v>
      </c>
      <c r="Q4006" s="153" t="s">
        <v>525</v>
      </c>
      <c r="R4006" s="153" t="s">
        <v>262</v>
      </c>
      <c r="S4006" s="153">
        <v>4.1666666666666657E-2</v>
      </c>
      <c r="T4006" s="153" t="s">
        <v>525</v>
      </c>
      <c r="U4006" s="153" t="s">
        <v>262</v>
      </c>
      <c r="V4006" s="153">
        <f>IF(ISBLANK(T4006),"",Tabella2[[#This Row],[ACT STOP]]-Tabella2[[#This Row],[ACT START]])</f>
        <v>4.166666666666663E-2</v>
      </c>
      <c r="W4006" s="104" t="s">
        <v>92</v>
      </c>
      <c r="X4006" s="104" t="s">
        <v>91</v>
      </c>
      <c r="Y4006" s="110"/>
      <c r="Z4006" s="106"/>
      <c r="AA4006" s="104"/>
      <c r="AB4006" s="107"/>
      <c r="AC4006" s="72">
        <v>1</v>
      </c>
      <c r="AH4006" s="70"/>
      <c r="AI4006" s="70"/>
      <c r="AJ4006">
        <v>0</v>
      </c>
      <c r="AL4006" s="70"/>
      <c r="BM4006" s="135" t="s">
        <v>525</v>
      </c>
      <c r="BN4006" s="136" t="s">
        <v>262</v>
      </c>
      <c r="BO4006" s="101"/>
      <c r="BR4006" s="109" t="str">
        <f t="shared" si="62"/>
        <v>SH-25-3995</v>
      </c>
      <c r="BS4006" s="109" t="s">
        <v>416</v>
      </c>
      <c r="BT4006" t="s">
        <v>92</v>
      </c>
      <c r="BU4006" t="s">
        <v>8487</v>
      </c>
    </row>
    <row r="4007" spans="1:73" hidden="1">
      <c r="A4007" s="103" t="s">
        <v>8488</v>
      </c>
      <c r="B4007" s="102">
        <v>45860</v>
      </c>
      <c r="C4007" s="104">
        <f>_xlfn.ISOWEEKNUM(Tabella2[[#This Row],[Date]])</f>
        <v>30</v>
      </c>
      <c r="D4007" s="104" t="s">
        <v>558</v>
      </c>
      <c r="E4007" s="104" t="s">
        <v>284</v>
      </c>
      <c r="F4007" s="104">
        <v>60</v>
      </c>
      <c r="G4007" s="104" t="s">
        <v>257</v>
      </c>
      <c r="H4007" s="105">
        <v>13</v>
      </c>
      <c r="I4007" s="104"/>
      <c r="J4007" s="104" t="s">
        <v>258</v>
      </c>
      <c r="K4007" s="104" t="s">
        <v>78</v>
      </c>
      <c r="L4007" s="104" t="s">
        <v>299</v>
      </c>
      <c r="M4007" s="104" t="s">
        <v>915</v>
      </c>
      <c r="N4007" s="104"/>
      <c r="O4007" s="108" t="str">
        <f>A4006</f>
        <v>16408</v>
      </c>
      <c r="P4007" s="111" t="s">
        <v>2417</v>
      </c>
      <c r="Q4007" s="153">
        <v>0.35416666666666669</v>
      </c>
      <c r="R4007" s="153">
        <v>0.39583333333333331</v>
      </c>
      <c r="S4007" s="153">
        <v>4.1666666666666657E-2</v>
      </c>
      <c r="T4007" s="153" t="s">
        <v>525</v>
      </c>
      <c r="U4007" s="153" t="s">
        <v>262</v>
      </c>
      <c r="V4007" s="153">
        <f>IF(ISBLANK(T4007),"",Tabella2[[#This Row],[ACT STOP]]-Tabella2[[#This Row],[ACT START]])</f>
        <v>4.166666666666663E-2</v>
      </c>
      <c r="W4007" s="104" t="s">
        <v>92</v>
      </c>
      <c r="X4007" s="104" t="s">
        <v>91</v>
      </c>
      <c r="Y4007" s="110"/>
      <c r="Z4007" s="106"/>
      <c r="AA4007" s="104"/>
      <c r="AB4007" s="107"/>
      <c r="AC4007" s="72">
        <v>1</v>
      </c>
      <c r="AH4007" s="70"/>
      <c r="AI4007" s="70"/>
      <c r="AJ4007">
        <v>0</v>
      </c>
      <c r="AL4007" s="70"/>
      <c r="BM4007" s="135" t="s">
        <v>525</v>
      </c>
      <c r="BN4007" s="136" t="s">
        <v>262</v>
      </c>
      <c r="BO4007" s="101"/>
      <c r="BR4007" s="109" t="str">
        <f t="shared" si="62"/>
        <v>SH-25-3996</v>
      </c>
      <c r="BS4007" s="109" t="s">
        <v>427</v>
      </c>
      <c r="BT4007" t="s">
        <v>92</v>
      </c>
      <c r="BU4007" t="s">
        <v>8489</v>
      </c>
    </row>
    <row r="4008" spans="1:73" hidden="1">
      <c r="A4008" s="103" t="s">
        <v>8490</v>
      </c>
      <c r="B4008" s="102">
        <v>45860</v>
      </c>
      <c r="C4008" s="104">
        <f>_xlfn.ISOWEEKNUM(Tabella2[[#This Row],[Date]])</f>
        <v>30</v>
      </c>
      <c r="D4008" s="104" t="s">
        <v>763</v>
      </c>
      <c r="E4008" s="104" t="s">
        <v>256</v>
      </c>
      <c r="F4008" s="104">
        <v>68</v>
      </c>
      <c r="G4008" s="104" t="s">
        <v>284</v>
      </c>
      <c r="H4008" s="105">
        <v>9</v>
      </c>
      <c r="I4008" s="104"/>
      <c r="J4008" s="104" t="s">
        <v>258</v>
      </c>
      <c r="K4008" s="104" t="s">
        <v>83</v>
      </c>
      <c r="L4008" s="104" t="s">
        <v>299</v>
      </c>
      <c r="M4008" s="104" t="s">
        <v>276</v>
      </c>
      <c r="N4008" s="104"/>
      <c r="O4008" s="108" t="str">
        <f>A4009</f>
        <v>16411</v>
      </c>
      <c r="P4008" s="111" t="s">
        <v>2021</v>
      </c>
      <c r="Q4008" s="153" t="s">
        <v>525</v>
      </c>
      <c r="R4008" s="153" t="s">
        <v>262</v>
      </c>
      <c r="S4008" s="153">
        <v>4.1666666666666657E-2</v>
      </c>
      <c r="T4008" s="153">
        <v>0.35416666666666669</v>
      </c>
      <c r="U4008" s="153">
        <v>0.39583333333333331</v>
      </c>
      <c r="V4008" s="153">
        <f>IF(ISBLANK(T4008),"",Tabella2[[#This Row],[ACT STOP]]-Tabella2[[#This Row],[ACT START]])</f>
        <v>4.166666666666663E-2</v>
      </c>
      <c r="W4008" s="104" t="s">
        <v>92</v>
      </c>
      <c r="X4008" s="104" t="s">
        <v>91</v>
      </c>
      <c r="Y4008" s="110"/>
      <c r="Z4008" s="106"/>
      <c r="AA4008" s="104"/>
      <c r="AB4008" s="107"/>
      <c r="AC4008" s="72">
        <v>1</v>
      </c>
      <c r="AH4008" s="70"/>
      <c r="AI4008" s="70"/>
      <c r="AJ4008">
        <v>0</v>
      </c>
      <c r="AL4008" s="70"/>
      <c r="BM4008" s="135">
        <v>0.35416666666666669</v>
      </c>
      <c r="BN4008" s="136">
        <v>0.39583333333333331</v>
      </c>
      <c r="BO4008" s="101"/>
      <c r="BR4008" s="109" t="str">
        <f t="shared" si="62"/>
        <v>SH-25-3997</v>
      </c>
      <c r="BS4008" s="109" t="s">
        <v>339</v>
      </c>
      <c r="BT4008" t="s">
        <v>92</v>
      </c>
      <c r="BU4008" t="s">
        <v>8491</v>
      </c>
    </row>
    <row r="4009" spans="1:73" hidden="1">
      <c r="A4009" s="103" t="s">
        <v>8492</v>
      </c>
      <c r="B4009" s="102">
        <v>45860</v>
      </c>
      <c r="C4009" s="104">
        <f>_xlfn.ISOWEEKNUM(Tabella2[[#This Row],[Date]])</f>
        <v>30</v>
      </c>
      <c r="D4009" s="104" t="s">
        <v>763</v>
      </c>
      <c r="E4009" s="104" t="s">
        <v>256</v>
      </c>
      <c r="F4009" s="104">
        <v>63</v>
      </c>
      <c r="G4009" s="104" t="s">
        <v>257</v>
      </c>
      <c r="H4009" s="105">
        <v>10</v>
      </c>
      <c r="I4009" s="104"/>
      <c r="J4009" s="104" t="s">
        <v>258</v>
      </c>
      <c r="K4009" s="104" t="s">
        <v>80</v>
      </c>
      <c r="L4009" s="104" t="s">
        <v>299</v>
      </c>
      <c r="M4009" s="104" t="s">
        <v>276</v>
      </c>
      <c r="N4009" s="104"/>
      <c r="O4009" s="108" t="str">
        <f>A4008</f>
        <v>16410</v>
      </c>
      <c r="P4009" s="111" t="s">
        <v>2021</v>
      </c>
      <c r="Q4009" s="153">
        <v>0.35416666666666669</v>
      </c>
      <c r="R4009" s="153">
        <v>0.39583333333333331</v>
      </c>
      <c r="S4009" s="153">
        <v>4.1666666666666657E-2</v>
      </c>
      <c r="T4009" s="153">
        <v>0.35416666666666669</v>
      </c>
      <c r="U4009" s="153">
        <v>0.39583333333333331</v>
      </c>
      <c r="V4009" s="153">
        <f>IF(ISBLANK(T4009),"",Tabella2[[#This Row],[ACT STOP]]-Tabella2[[#This Row],[ACT START]])</f>
        <v>4.166666666666663E-2</v>
      </c>
      <c r="W4009" s="104" t="s">
        <v>92</v>
      </c>
      <c r="X4009" s="104" t="s">
        <v>91</v>
      </c>
      <c r="Y4009" s="110"/>
      <c r="Z4009" s="106"/>
      <c r="AA4009" s="104"/>
      <c r="AB4009" s="107"/>
      <c r="AC4009" s="72">
        <v>1</v>
      </c>
      <c r="AH4009" s="70"/>
      <c r="AI4009" s="70"/>
      <c r="AJ4009">
        <v>0</v>
      </c>
      <c r="AL4009" s="70"/>
      <c r="BM4009" s="135">
        <v>0.35416666666666669</v>
      </c>
      <c r="BN4009" s="136">
        <v>0.39583333333333331</v>
      </c>
      <c r="BO4009" s="101"/>
      <c r="BR4009" s="109" t="str">
        <f t="shared" si="62"/>
        <v>SH-25-3998</v>
      </c>
      <c r="BS4009" s="109" t="s">
        <v>552</v>
      </c>
      <c r="BT4009" t="s">
        <v>92</v>
      </c>
      <c r="BU4009" t="s">
        <v>8493</v>
      </c>
    </row>
    <row r="4010" spans="1:73" hidden="1">
      <c r="A4010" s="103" t="s">
        <v>8494</v>
      </c>
      <c r="B4010" s="102">
        <v>45860</v>
      </c>
      <c r="C4010" s="104">
        <f>_xlfn.ISOWEEKNUM(Tabella2[[#This Row],[Date]])</f>
        <v>30</v>
      </c>
      <c r="D4010" s="104" t="s">
        <v>722</v>
      </c>
      <c r="E4010" s="104" t="s">
        <v>327</v>
      </c>
      <c r="F4010" s="104">
        <v>79</v>
      </c>
      <c r="G4010" s="104" t="s">
        <v>257</v>
      </c>
      <c r="H4010" s="105">
        <v>15</v>
      </c>
      <c r="I4010" s="104" t="s">
        <v>258</v>
      </c>
      <c r="J4010" s="104"/>
      <c r="K4010" s="104" t="s">
        <v>81</v>
      </c>
      <c r="L4010" s="104" t="s">
        <v>259</v>
      </c>
      <c r="M4010" s="104" t="s">
        <v>328</v>
      </c>
      <c r="N4010" s="104"/>
      <c r="O4010" s="106"/>
      <c r="P4010" s="111" t="s">
        <v>8495</v>
      </c>
      <c r="Q4010" s="153">
        <v>0.41666666666666669</v>
      </c>
      <c r="R4010" s="153">
        <v>0.45833333333333331</v>
      </c>
      <c r="S4010" s="153">
        <v>4.1666666666666657E-2</v>
      </c>
      <c r="T4010" s="153">
        <v>0.40972222222222221</v>
      </c>
      <c r="U4010" s="153">
        <v>0.4513888888888889</v>
      </c>
      <c r="V4010" s="153">
        <f>IF(ISBLANK(T4010),"",Tabella2[[#This Row],[ACT STOP]]-Tabella2[[#This Row],[ACT START]])</f>
        <v>4.1666666666666685E-2</v>
      </c>
      <c r="W4010" s="104" t="s">
        <v>92</v>
      </c>
      <c r="X4010" s="104" t="s">
        <v>91</v>
      </c>
      <c r="Y4010" s="110"/>
      <c r="Z4010" s="106"/>
      <c r="AA4010" s="104"/>
      <c r="AB4010" s="107"/>
      <c r="AC4010" s="72">
        <v>1</v>
      </c>
      <c r="AH4010" s="70"/>
      <c r="AI4010" s="70"/>
      <c r="AJ4010">
        <v>0</v>
      </c>
      <c r="AL4010" s="70"/>
      <c r="BM4010" s="135">
        <v>0.40972222222222221</v>
      </c>
      <c r="BN4010" s="136">
        <v>0.4513888888888889</v>
      </c>
      <c r="BO4010" s="101"/>
      <c r="BR4010" s="109" t="str">
        <f t="shared" si="62"/>
        <v>SH-25-3999</v>
      </c>
      <c r="BS4010" s="109" t="s">
        <v>1028</v>
      </c>
      <c r="BT4010" t="s">
        <v>92</v>
      </c>
      <c r="BU4010" t="s">
        <v>8496</v>
      </c>
    </row>
    <row r="4011" spans="1:73" hidden="1">
      <c r="A4011" s="103" t="s">
        <v>8497</v>
      </c>
      <c r="B4011" s="102">
        <v>45860</v>
      </c>
      <c r="C4011" s="104">
        <f>_xlfn.ISOWEEKNUM(Tabella2[[#This Row],[Date]])</f>
        <v>30</v>
      </c>
      <c r="D4011" s="104" t="s">
        <v>3529</v>
      </c>
      <c r="E4011" s="104" t="s">
        <v>284</v>
      </c>
      <c r="F4011" s="104">
        <v>68</v>
      </c>
      <c r="G4011" s="104" t="s">
        <v>257</v>
      </c>
      <c r="H4011" s="105">
        <v>32</v>
      </c>
      <c r="I4011" s="104"/>
      <c r="J4011" s="104" t="s">
        <v>258</v>
      </c>
      <c r="K4011" s="104" t="s">
        <v>79</v>
      </c>
      <c r="L4011" s="104" t="s">
        <v>299</v>
      </c>
      <c r="M4011" s="104" t="s">
        <v>276</v>
      </c>
      <c r="N4011" s="104"/>
      <c r="O4011" s="108" t="str">
        <f>A4012</f>
        <v>16414</v>
      </c>
      <c r="P4011" s="111" t="s">
        <v>733</v>
      </c>
      <c r="Q4011" s="153" t="s">
        <v>498</v>
      </c>
      <c r="R4011" s="153" t="s">
        <v>499</v>
      </c>
      <c r="S4011" s="153">
        <v>4.1666666666666657E-2</v>
      </c>
      <c r="T4011" s="153" t="s">
        <v>498</v>
      </c>
      <c r="U4011" s="153" t="s">
        <v>499</v>
      </c>
      <c r="V4011" s="153">
        <f>IF(ISBLANK(T4011),"",Tabella2[[#This Row],[ACT STOP]]-Tabella2[[#This Row],[ACT START]])</f>
        <v>4.166666666666663E-2</v>
      </c>
      <c r="W4011" s="104" t="s">
        <v>92</v>
      </c>
      <c r="X4011" s="104" t="s">
        <v>91</v>
      </c>
      <c r="Y4011" s="110"/>
      <c r="Z4011" s="106"/>
      <c r="AA4011" s="104"/>
      <c r="AB4011" s="107"/>
      <c r="AC4011" s="72">
        <v>1</v>
      </c>
      <c r="AH4011" s="70"/>
      <c r="AI4011" s="70"/>
      <c r="AJ4011">
        <v>0</v>
      </c>
      <c r="AL4011" s="70"/>
      <c r="BM4011" s="135" t="s">
        <v>498</v>
      </c>
      <c r="BN4011" s="136" t="s">
        <v>499</v>
      </c>
      <c r="BO4011" s="101"/>
      <c r="BR4011" s="109" t="str">
        <f t="shared" si="62"/>
        <v>SH-25-4000</v>
      </c>
      <c r="BS4011" s="109" t="s">
        <v>356</v>
      </c>
      <c r="BT4011" t="s">
        <v>92</v>
      </c>
      <c r="BU4011" t="s">
        <v>8498</v>
      </c>
    </row>
    <row r="4012" spans="1:73" hidden="1">
      <c r="A4012" s="103" t="s">
        <v>8499</v>
      </c>
      <c r="B4012" s="102">
        <v>45860</v>
      </c>
      <c r="C4012" s="104">
        <f>_xlfn.ISOWEEKNUM(Tabella2[[#This Row],[Date]])</f>
        <v>30</v>
      </c>
      <c r="D4012" s="104" t="s">
        <v>195</v>
      </c>
      <c r="E4012" s="104" t="s">
        <v>398</v>
      </c>
      <c r="F4012" s="104"/>
      <c r="G4012" s="104" t="s">
        <v>257</v>
      </c>
      <c r="H4012" s="105">
        <v>9</v>
      </c>
      <c r="I4012" s="104"/>
      <c r="J4012" s="104" t="s">
        <v>258</v>
      </c>
      <c r="K4012" s="104" t="s">
        <v>78</v>
      </c>
      <c r="L4012" s="104" t="s">
        <v>299</v>
      </c>
      <c r="M4012" s="104" t="s">
        <v>276</v>
      </c>
      <c r="N4012" s="104"/>
      <c r="O4012" s="108" t="str">
        <f>A4011</f>
        <v>16413</v>
      </c>
      <c r="P4012" s="111" t="s">
        <v>300</v>
      </c>
      <c r="Q4012" s="153">
        <v>0.41666666666666669</v>
      </c>
      <c r="R4012" s="153">
        <v>0.45833333333333331</v>
      </c>
      <c r="S4012" s="153">
        <v>4.1666666666666657E-2</v>
      </c>
      <c r="T4012" s="153" t="s">
        <v>498</v>
      </c>
      <c r="U4012" s="153" t="s">
        <v>499</v>
      </c>
      <c r="V4012" s="153">
        <f>IF(ISBLANK(T4012),"",Tabella2[[#This Row],[ACT STOP]]-Tabella2[[#This Row],[ACT START]])</f>
        <v>4.166666666666663E-2</v>
      </c>
      <c r="W4012" s="104" t="s">
        <v>122</v>
      </c>
      <c r="X4012" s="104" t="s">
        <v>91</v>
      </c>
      <c r="Y4012" s="110"/>
      <c r="Z4012" s="106"/>
      <c r="AA4012" s="104"/>
      <c r="AB4012" s="107"/>
      <c r="AC4012" s="72">
        <v>1</v>
      </c>
      <c r="AH4012" s="70"/>
      <c r="AI4012" s="70"/>
      <c r="AJ4012">
        <v>0</v>
      </c>
      <c r="AL4012" s="70"/>
      <c r="BM4012" s="135" t="s">
        <v>498</v>
      </c>
      <c r="BN4012" s="136" t="s">
        <v>499</v>
      </c>
      <c r="BO4012" s="101"/>
      <c r="BR4012" s="109" t="str">
        <f t="shared" si="62"/>
        <v>SH-25-4001</v>
      </c>
      <c r="BS4012" s="109" t="s">
        <v>318</v>
      </c>
      <c r="BT4012" t="s">
        <v>122</v>
      </c>
      <c r="BU4012" t="s">
        <v>399</v>
      </c>
    </row>
    <row r="4013" spans="1:73" hidden="1">
      <c r="A4013" s="103" t="s">
        <v>8500</v>
      </c>
      <c r="B4013" s="102">
        <v>45860</v>
      </c>
      <c r="C4013" s="104">
        <f>_xlfn.ISOWEEKNUM(Tabella2[[#This Row],[Date]])</f>
        <v>30</v>
      </c>
      <c r="D4013" s="104" t="s">
        <v>722</v>
      </c>
      <c r="E4013" s="104" t="s">
        <v>327</v>
      </c>
      <c r="F4013" s="104">
        <v>76</v>
      </c>
      <c r="G4013" s="104" t="s">
        <v>257</v>
      </c>
      <c r="H4013" s="105">
        <v>17</v>
      </c>
      <c r="I4013" s="104" t="s">
        <v>258</v>
      </c>
      <c r="J4013" s="104"/>
      <c r="K4013" s="104" t="s">
        <v>83</v>
      </c>
      <c r="L4013" s="104" t="s">
        <v>259</v>
      </c>
      <c r="M4013" s="104" t="s">
        <v>328</v>
      </c>
      <c r="N4013" s="104"/>
      <c r="O4013" s="106"/>
      <c r="P4013" s="111" t="s">
        <v>1911</v>
      </c>
      <c r="Q4013" s="153" t="s">
        <v>498</v>
      </c>
      <c r="R4013" s="153" t="s">
        <v>499</v>
      </c>
      <c r="S4013" s="153">
        <v>4.1666666666666657E-2</v>
      </c>
      <c r="T4013" s="153">
        <v>0.41666666666666669</v>
      </c>
      <c r="U4013" s="153">
        <v>0.45833333333333331</v>
      </c>
      <c r="V4013" s="153">
        <f>IF(ISBLANK(T4013),"",Tabella2[[#This Row],[ACT STOP]]-Tabella2[[#This Row],[ACT START]])</f>
        <v>4.166666666666663E-2</v>
      </c>
      <c r="W4013" s="104" t="s">
        <v>92</v>
      </c>
      <c r="X4013" s="104" t="s">
        <v>91</v>
      </c>
      <c r="Y4013" s="110"/>
      <c r="Z4013" s="106"/>
      <c r="AA4013" s="104"/>
      <c r="AB4013" s="107"/>
      <c r="AC4013" s="72">
        <v>1</v>
      </c>
      <c r="AH4013" s="70"/>
      <c r="AI4013" s="70"/>
      <c r="AJ4013">
        <v>0</v>
      </c>
      <c r="AL4013" s="70"/>
      <c r="BM4013" s="135">
        <v>0.41666666666666669</v>
      </c>
      <c r="BN4013" s="136">
        <v>0.45833333333333331</v>
      </c>
      <c r="BO4013" s="101"/>
      <c r="BR4013" s="109" t="str">
        <f t="shared" si="62"/>
        <v>SH-25-4002</v>
      </c>
      <c r="BS4013" s="109" t="s">
        <v>393</v>
      </c>
      <c r="BT4013" t="s">
        <v>92</v>
      </c>
      <c r="BU4013" t="s">
        <v>8501</v>
      </c>
    </row>
    <row r="4014" spans="1:73" hidden="1">
      <c r="A4014" s="103" t="s">
        <v>8502</v>
      </c>
      <c r="B4014" s="102">
        <v>45860</v>
      </c>
      <c r="C4014" s="104">
        <f>_xlfn.ISOWEEKNUM(Tabella2[[#This Row],[Date]])</f>
        <v>30</v>
      </c>
      <c r="D4014" s="104" t="s">
        <v>6396</v>
      </c>
      <c r="E4014" s="104" t="s">
        <v>256</v>
      </c>
      <c r="F4014" s="104">
        <v>71</v>
      </c>
      <c r="G4014" s="104" t="s">
        <v>257</v>
      </c>
      <c r="H4014" s="105">
        <v>2</v>
      </c>
      <c r="I4014" s="104"/>
      <c r="J4014" s="104" t="s">
        <v>258</v>
      </c>
      <c r="K4014" s="104" t="s">
        <v>80</v>
      </c>
      <c r="L4014" s="104" t="s">
        <v>259</v>
      </c>
      <c r="M4014" s="104" t="s">
        <v>276</v>
      </c>
      <c r="N4014" s="104"/>
      <c r="O4014" s="106"/>
      <c r="P4014" s="111" t="s">
        <v>2896</v>
      </c>
      <c r="Q4014" s="153" t="s">
        <v>498</v>
      </c>
      <c r="R4014" s="153" t="s">
        <v>499</v>
      </c>
      <c r="S4014" s="153">
        <v>4.1666666666666657E-2</v>
      </c>
      <c r="T4014" s="153">
        <v>0.41666666666666669</v>
      </c>
      <c r="U4014" s="153">
        <v>0.45833333333333331</v>
      </c>
      <c r="V4014" s="153">
        <f>IF(ISBLANK(T4014),"",Tabella2[[#This Row],[ACT STOP]]-Tabella2[[#This Row],[ACT START]])</f>
        <v>4.166666666666663E-2</v>
      </c>
      <c r="W4014" s="104" t="s">
        <v>92</v>
      </c>
      <c r="X4014" s="104" t="s">
        <v>91</v>
      </c>
      <c r="Y4014" s="110"/>
      <c r="Z4014" s="106"/>
      <c r="AA4014" s="104"/>
      <c r="AB4014" s="107"/>
      <c r="AC4014" s="72">
        <v>1</v>
      </c>
      <c r="AH4014" s="70"/>
      <c r="AI4014" s="70"/>
      <c r="AJ4014">
        <v>0</v>
      </c>
      <c r="AL4014" s="70"/>
      <c r="BM4014" s="135">
        <v>0.41666666666666669</v>
      </c>
      <c r="BN4014" s="136">
        <v>0.45833333333333331</v>
      </c>
      <c r="BO4014" s="101"/>
      <c r="BR4014" s="109" t="str">
        <f t="shared" si="62"/>
        <v>SH-25-4003</v>
      </c>
      <c r="BS4014" s="109" t="s">
        <v>368</v>
      </c>
      <c r="BT4014" t="s">
        <v>92</v>
      </c>
      <c r="BU4014" t="s">
        <v>8503</v>
      </c>
    </row>
    <row r="4015" spans="1:73" hidden="1">
      <c r="A4015" s="103" t="s">
        <v>8504</v>
      </c>
      <c r="B4015" s="102">
        <v>45860</v>
      </c>
      <c r="C4015" s="104">
        <f>_xlfn.ISOWEEKNUM(Tabella2[[#This Row],[Date]])</f>
        <v>30</v>
      </c>
      <c r="D4015" s="104" t="s">
        <v>6396</v>
      </c>
      <c r="E4015" s="104" t="s">
        <v>256</v>
      </c>
      <c r="F4015" s="104">
        <v>70</v>
      </c>
      <c r="G4015" s="104" t="s">
        <v>257</v>
      </c>
      <c r="H4015" s="105">
        <v>3</v>
      </c>
      <c r="I4015" s="104"/>
      <c r="J4015" s="104" t="s">
        <v>258</v>
      </c>
      <c r="K4015" s="104" t="s">
        <v>75</v>
      </c>
      <c r="L4015" s="104" t="s">
        <v>259</v>
      </c>
      <c r="M4015" s="104" t="s">
        <v>276</v>
      </c>
      <c r="N4015" s="104"/>
      <c r="O4015" s="106"/>
      <c r="P4015" s="111" t="s">
        <v>2896</v>
      </c>
      <c r="Q4015" s="153" t="s">
        <v>498</v>
      </c>
      <c r="R4015" s="153" t="s">
        <v>499</v>
      </c>
      <c r="S4015" s="153">
        <v>4.1666666666666657E-2</v>
      </c>
      <c r="T4015" s="153" t="s">
        <v>498</v>
      </c>
      <c r="U4015" s="153" t="s">
        <v>499</v>
      </c>
      <c r="V4015" s="153">
        <f>IF(ISBLANK(T4015),"",Tabella2[[#This Row],[ACT STOP]]-Tabella2[[#This Row],[ACT START]])</f>
        <v>4.166666666666663E-2</v>
      </c>
      <c r="W4015" s="104" t="s">
        <v>92</v>
      </c>
      <c r="X4015" s="104" t="s">
        <v>91</v>
      </c>
      <c r="Y4015" s="110"/>
      <c r="Z4015" s="106"/>
      <c r="AA4015" s="104"/>
      <c r="AB4015" s="107"/>
      <c r="AC4015" s="72">
        <v>1</v>
      </c>
      <c r="AH4015" s="70"/>
      <c r="AI4015" s="70"/>
      <c r="AJ4015">
        <v>0</v>
      </c>
      <c r="AL4015" s="70"/>
      <c r="BM4015" s="135" t="s">
        <v>498</v>
      </c>
      <c r="BN4015" s="136" t="s">
        <v>499</v>
      </c>
      <c r="BO4015" s="101"/>
      <c r="BR4015" s="109" t="str">
        <f t="shared" si="62"/>
        <v>SH-25-4004</v>
      </c>
      <c r="BS4015" s="109" t="s">
        <v>757</v>
      </c>
      <c r="BT4015" t="s">
        <v>92</v>
      </c>
      <c r="BU4015" t="s">
        <v>8505</v>
      </c>
    </row>
    <row r="4016" spans="1:73" hidden="1">
      <c r="A4016" s="103" t="s">
        <v>8506</v>
      </c>
      <c r="B4016" s="102">
        <v>45860</v>
      </c>
      <c r="C4016" s="104">
        <f>_xlfn.ISOWEEKNUM(Tabella2[[#This Row],[Date]])</f>
        <v>30</v>
      </c>
      <c r="D4016" s="104" t="s">
        <v>3529</v>
      </c>
      <c r="E4016" s="104" t="s">
        <v>284</v>
      </c>
      <c r="F4016" s="104">
        <v>69</v>
      </c>
      <c r="G4016" s="104" t="s">
        <v>257</v>
      </c>
      <c r="H4016" s="105">
        <v>14</v>
      </c>
      <c r="I4016" s="104"/>
      <c r="J4016" s="104" t="s">
        <v>258</v>
      </c>
      <c r="K4016" s="104" t="s">
        <v>79</v>
      </c>
      <c r="L4016" s="104" t="s">
        <v>299</v>
      </c>
      <c r="M4016" s="104" t="s">
        <v>276</v>
      </c>
      <c r="N4016" s="104"/>
      <c r="O4016" s="108" t="str">
        <f>A4017</f>
        <v>16419</v>
      </c>
      <c r="P4016" s="111" t="s">
        <v>733</v>
      </c>
      <c r="Q4016" s="153" t="s">
        <v>504</v>
      </c>
      <c r="R4016" s="153" t="s">
        <v>271</v>
      </c>
      <c r="S4016" s="153">
        <v>4.1666666666666657E-2</v>
      </c>
      <c r="T4016" s="153">
        <v>0.47916666666666669</v>
      </c>
      <c r="U4016" s="153">
        <v>0.52083333333333337</v>
      </c>
      <c r="V4016" s="153">
        <f>IF(ISBLANK(T4016),"",Tabella2[[#This Row],[ACT STOP]]-Tabella2[[#This Row],[ACT START]])</f>
        <v>4.1666666666666685E-2</v>
      </c>
      <c r="W4016" s="104" t="s">
        <v>92</v>
      </c>
      <c r="X4016" s="104" t="s">
        <v>91</v>
      </c>
      <c r="Y4016" s="110"/>
      <c r="Z4016" s="106"/>
      <c r="AA4016" s="104"/>
      <c r="AB4016" s="107"/>
      <c r="AC4016" s="72">
        <v>1</v>
      </c>
      <c r="AH4016" s="70"/>
      <c r="AI4016" s="70"/>
      <c r="AJ4016">
        <v>0</v>
      </c>
      <c r="AL4016" s="70"/>
      <c r="BM4016" s="135">
        <v>0.47916666666666669</v>
      </c>
      <c r="BN4016" s="136">
        <v>0.52083333333333337</v>
      </c>
      <c r="BO4016" s="101"/>
      <c r="BR4016" s="109" t="str">
        <f t="shared" si="62"/>
        <v>SH-25-4005</v>
      </c>
      <c r="BS4016" s="109" t="s">
        <v>372</v>
      </c>
      <c r="BT4016" t="s">
        <v>92</v>
      </c>
      <c r="BU4016" t="s">
        <v>8507</v>
      </c>
    </row>
    <row r="4017" spans="1:73" hidden="1">
      <c r="A4017" s="103" t="s">
        <v>8508</v>
      </c>
      <c r="B4017" s="102">
        <v>45860</v>
      </c>
      <c r="C4017" s="104">
        <f>_xlfn.ISOWEEKNUM(Tabella2[[#This Row],[Date]])</f>
        <v>30</v>
      </c>
      <c r="D4017" s="104" t="s">
        <v>195</v>
      </c>
      <c r="E4017" s="104" t="s">
        <v>398</v>
      </c>
      <c r="F4017" s="104"/>
      <c r="G4017" s="104" t="s">
        <v>257</v>
      </c>
      <c r="H4017" s="105">
        <v>13</v>
      </c>
      <c r="I4017" s="104"/>
      <c r="J4017" s="104" t="s">
        <v>258</v>
      </c>
      <c r="K4017" s="104" t="s">
        <v>78</v>
      </c>
      <c r="L4017" s="104" t="s">
        <v>299</v>
      </c>
      <c r="M4017" s="104" t="s">
        <v>276</v>
      </c>
      <c r="N4017" s="104"/>
      <c r="O4017" s="108" t="str">
        <f>A4016</f>
        <v>16418</v>
      </c>
      <c r="P4017" s="111" t="s">
        <v>300</v>
      </c>
      <c r="Q4017" s="153">
        <v>0.47916666666666669</v>
      </c>
      <c r="R4017" s="153">
        <v>0.52083333333333337</v>
      </c>
      <c r="S4017" s="153">
        <v>4.1666666666666657E-2</v>
      </c>
      <c r="T4017" s="153">
        <v>0.47916666666666669</v>
      </c>
      <c r="U4017" s="153">
        <v>0.52083333333333337</v>
      </c>
      <c r="V4017" s="153">
        <f>IF(ISBLANK(T4017),"",Tabella2[[#This Row],[ACT STOP]]-Tabella2[[#This Row],[ACT START]])</f>
        <v>4.1666666666666685E-2</v>
      </c>
      <c r="W4017" s="104" t="s">
        <v>122</v>
      </c>
      <c r="X4017" s="104" t="s">
        <v>91</v>
      </c>
      <c r="Y4017" s="110"/>
      <c r="Z4017" s="106"/>
      <c r="AA4017" s="104"/>
      <c r="AB4017" s="107"/>
      <c r="AC4017" s="72">
        <v>1</v>
      </c>
      <c r="AH4017" s="70"/>
      <c r="AI4017" s="70"/>
      <c r="AJ4017">
        <v>0</v>
      </c>
      <c r="AL4017" s="70"/>
      <c r="BM4017" s="135">
        <v>0.47916666666666669</v>
      </c>
      <c r="BN4017" s="136">
        <v>0.52083333333333337</v>
      </c>
      <c r="BO4017" s="101"/>
      <c r="BR4017" s="109" t="str">
        <f t="shared" si="62"/>
        <v>SH-25-4006</v>
      </c>
      <c r="BS4017" s="109" t="s">
        <v>427</v>
      </c>
      <c r="BT4017" t="s">
        <v>122</v>
      </c>
      <c r="BU4017" t="s">
        <v>399</v>
      </c>
    </row>
    <row r="4018" spans="1:73" hidden="1">
      <c r="A4018" s="103" t="s">
        <v>8509</v>
      </c>
      <c r="B4018" s="102">
        <v>45860</v>
      </c>
      <c r="C4018" s="104">
        <f>_xlfn.ISOWEEKNUM(Tabella2[[#This Row],[Date]])</f>
        <v>30</v>
      </c>
      <c r="D4018" s="104" t="s">
        <v>574</v>
      </c>
      <c r="E4018" s="104" t="s">
        <v>284</v>
      </c>
      <c r="F4018" s="104">
        <v>67</v>
      </c>
      <c r="G4018" s="104" t="s">
        <v>257</v>
      </c>
      <c r="H4018" s="105">
        <v>5</v>
      </c>
      <c r="I4018" s="104"/>
      <c r="J4018" s="104" t="s">
        <v>258</v>
      </c>
      <c r="K4018" s="104" t="s">
        <v>83</v>
      </c>
      <c r="L4018" s="104" t="s">
        <v>299</v>
      </c>
      <c r="M4018" s="104" t="s">
        <v>386</v>
      </c>
      <c r="N4018" s="104"/>
      <c r="O4018" s="108" t="str">
        <f>A4019</f>
        <v>16421</v>
      </c>
      <c r="P4018" s="111" t="s">
        <v>2209</v>
      </c>
      <c r="Q4018" s="153" t="s">
        <v>504</v>
      </c>
      <c r="R4018" s="153" t="s">
        <v>271</v>
      </c>
      <c r="S4018" s="153">
        <v>4.1666666666666657E-2</v>
      </c>
      <c r="T4018" s="153" t="s">
        <v>504</v>
      </c>
      <c r="U4018" s="153" t="s">
        <v>271</v>
      </c>
      <c r="V4018" s="153">
        <f>IF(ISBLANK(T4018),"",Tabella2[[#This Row],[ACT STOP]]-Tabella2[[#This Row],[ACT START]])</f>
        <v>4.1666666666666685E-2</v>
      </c>
      <c r="W4018" s="104" t="s">
        <v>92</v>
      </c>
      <c r="X4018" s="104" t="s">
        <v>91</v>
      </c>
      <c r="Y4018" s="110"/>
      <c r="Z4018" s="106"/>
      <c r="AA4018" s="104"/>
      <c r="AB4018" s="107"/>
      <c r="AC4018" s="72">
        <v>1</v>
      </c>
      <c r="AH4018" s="70"/>
      <c r="AI4018" s="70"/>
      <c r="AJ4018">
        <v>0</v>
      </c>
      <c r="AL4018" s="70"/>
      <c r="BM4018" s="135" t="s">
        <v>504</v>
      </c>
      <c r="BN4018" s="136" t="s">
        <v>271</v>
      </c>
      <c r="BO4018" s="101"/>
      <c r="BR4018" s="109" t="str">
        <f t="shared" si="62"/>
        <v>SH-25-4007</v>
      </c>
      <c r="BS4018" s="109" t="s">
        <v>416</v>
      </c>
      <c r="BT4018" t="s">
        <v>92</v>
      </c>
      <c r="BU4018" t="s">
        <v>8510</v>
      </c>
    </row>
    <row r="4019" spans="1:73" hidden="1">
      <c r="A4019" s="103" t="s">
        <v>8511</v>
      </c>
      <c r="B4019" s="102">
        <v>45860</v>
      </c>
      <c r="C4019" s="104">
        <f>_xlfn.ISOWEEKNUM(Tabella2[[#This Row],[Date]])</f>
        <v>30</v>
      </c>
      <c r="D4019" s="104" t="s">
        <v>574</v>
      </c>
      <c r="E4019" s="104" t="s">
        <v>284</v>
      </c>
      <c r="F4019" s="104">
        <v>66</v>
      </c>
      <c r="G4019" s="104" t="s">
        <v>284</v>
      </c>
      <c r="H4019" s="105">
        <v>9</v>
      </c>
      <c r="I4019" s="104"/>
      <c r="J4019" s="104" t="s">
        <v>258</v>
      </c>
      <c r="K4019" s="104" t="s">
        <v>80</v>
      </c>
      <c r="L4019" s="104" t="s">
        <v>299</v>
      </c>
      <c r="M4019" s="104" t="s">
        <v>386</v>
      </c>
      <c r="N4019" s="104"/>
      <c r="O4019" s="108" t="str">
        <f>A4018</f>
        <v>16420</v>
      </c>
      <c r="P4019" s="111" t="s">
        <v>2209</v>
      </c>
      <c r="Q4019" s="153">
        <v>0.47916666666666669</v>
      </c>
      <c r="R4019" s="153">
        <v>0.52083333333333337</v>
      </c>
      <c r="S4019" s="153">
        <v>4.1666666666666657E-2</v>
      </c>
      <c r="T4019" s="153" t="s">
        <v>504</v>
      </c>
      <c r="U4019" s="153" t="s">
        <v>271</v>
      </c>
      <c r="V4019" s="153">
        <f>IF(ISBLANK(T4019),"",Tabella2[[#This Row],[ACT STOP]]-Tabella2[[#This Row],[ACT START]])</f>
        <v>4.1666666666666685E-2</v>
      </c>
      <c r="W4019" s="104" t="s">
        <v>92</v>
      </c>
      <c r="X4019" s="104" t="s">
        <v>91</v>
      </c>
      <c r="Y4019" s="110"/>
      <c r="Z4019" s="106"/>
      <c r="AA4019" s="104"/>
      <c r="AB4019" s="107"/>
      <c r="AC4019" s="72">
        <v>1</v>
      </c>
      <c r="AH4019" s="70"/>
      <c r="AI4019" s="70"/>
      <c r="AJ4019">
        <v>0</v>
      </c>
      <c r="AL4019" s="70"/>
      <c r="BM4019" s="135" t="s">
        <v>504</v>
      </c>
      <c r="BN4019" s="136" t="s">
        <v>271</v>
      </c>
      <c r="BO4019" s="101"/>
      <c r="BR4019" s="109" t="str">
        <f t="shared" si="62"/>
        <v>SH-25-4008</v>
      </c>
      <c r="BS4019" s="109" t="s">
        <v>339</v>
      </c>
      <c r="BT4019" t="s">
        <v>92</v>
      </c>
      <c r="BU4019" t="s">
        <v>8512</v>
      </c>
    </row>
    <row r="4020" spans="1:73" hidden="1">
      <c r="A4020" s="103" t="s">
        <v>8513</v>
      </c>
      <c r="B4020" s="102">
        <v>45860</v>
      </c>
      <c r="C4020" s="104">
        <f>_xlfn.ISOWEEKNUM(Tabella2[[#This Row],[Date]])</f>
        <v>30</v>
      </c>
      <c r="D4020" s="104" t="s">
        <v>6396</v>
      </c>
      <c r="E4020" s="104" t="s">
        <v>256</v>
      </c>
      <c r="F4020" s="104">
        <v>73</v>
      </c>
      <c r="G4020" s="104" t="s">
        <v>257</v>
      </c>
      <c r="H4020" s="105">
        <v>1</v>
      </c>
      <c r="I4020" s="104"/>
      <c r="J4020" s="104" t="s">
        <v>258</v>
      </c>
      <c r="K4020" s="104" t="s">
        <v>81</v>
      </c>
      <c r="L4020" s="104" t="s">
        <v>259</v>
      </c>
      <c r="M4020" s="104" t="s">
        <v>276</v>
      </c>
      <c r="N4020" s="104"/>
      <c r="O4020" s="106"/>
      <c r="P4020" s="111" t="s">
        <v>8514</v>
      </c>
      <c r="Q4020" s="153" t="s">
        <v>504</v>
      </c>
      <c r="R4020" s="153" t="s">
        <v>271</v>
      </c>
      <c r="S4020" s="153">
        <v>4.1666666666666657E-2</v>
      </c>
      <c r="T4020" s="153" t="s">
        <v>504</v>
      </c>
      <c r="U4020" s="153" t="s">
        <v>271</v>
      </c>
      <c r="V4020" s="153">
        <f>IF(ISBLANK(T4020),"",Tabella2[[#This Row],[ACT STOP]]-Tabella2[[#This Row],[ACT START]])</f>
        <v>4.1666666666666685E-2</v>
      </c>
      <c r="W4020" s="104" t="s">
        <v>92</v>
      </c>
      <c r="X4020" s="104" t="s">
        <v>91</v>
      </c>
      <c r="Y4020" s="110"/>
      <c r="Z4020" s="106"/>
      <c r="AA4020" s="104"/>
      <c r="AB4020" s="107"/>
      <c r="AC4020" s="72">
        <v>1</v>
      </c>
      <c r="AH4020" s="70"/>
      <c r="AI4020" s="70"/>
      <c r="AJ4020">
        <v>0</v>
      </c>
      <c r="AL4020" s="70"/>
      <c r="BM4020" s="135" t="s">
        <v>504</v>
      </c>
      <c r="BN4020" s="136" t="s">
        <v>271</v>
      </c>
      <c r="BO4020" s="101"/>
      <c r="BR4020" s="109" t="str">
        <f t="shared" si="62"/>
        <v>SH-25-4009</v>
      </c>
      <c r="BS4020" s="109" t="s">
        <v>332</v>
      </c>
      <c r="BT4020" t="s">
        <v>92</v>
      </c>
      <c r="BU4020" t="s">
        <v>8515</v>
      </c>
    </row>
    <row r="4021" spans="1:73" hidden="1">
      <c r="A4021" s="103" t="s">
        <v>8516</v>
      </c>
      <c r="B4021" s="102">
        <v>45860</v>
      </c>
      <c r="C4021" s="104">
        <f>_xlfn.ISOWEEKNUM(Tabella2[[#This Row],[Date]])</f>
        <v>30</v>
      </c>
      <c r="D4021" s="104" t="s">
        <v>409</v>
      </c>
      <c r="E4021" s="104" t="s">
        <v>284</v>
      </c>
      <c r="F4021" s="104">
        <v>42</v>
      </c>
      <c r="G4021" s="104" t="s">
        <v>257</v>
      </c>
      <c r="H4021" s="105">
        <v>32</v>
      </c>
      <c r="I4021" s="104"/>
      <c r="J4021" s="104" t="s">
        <v>258</v>
      </c>
      <c r="K4021" s="104" t="s">
        <v>79</v>
      </c>
      <c r="L4021" s="104" t="s">
        <v>299</v>
      </c>
      <c r="M4021" s="104" t="s">
        <v>386</v>
      </c>
      <c r="N4021" s="104"/>
      <c r="O4021" s="108" t="str">
        <f>A4022</f>
        <v>16424</v>
      </c>
      <c r="P4021" s="111" t="s">
        <v>4936</v>
      </c>
      <c r="Q4021" s="153" t="s">
        <v>549</v>
      </c>
      <c r="R4021" s="153" t="s">
        <v>550</v>
      </c>
      <c r="S4021" s="153">
        <v>4.1666666666666657E-2</v>
      </c>
      <c r="T4021" s="153" t="s">
        <v>549</v>
      </c>
      <c r="U4021" s="153">
        <v>0.57638888888888884</v>
      </c>
      <c r="V4021" s="153">
        <f>IF(ISBLANK(T4021),"",Tabella2[[#This Row],[ACT STOP]]-Tabella2[[#This Row],[ACT START]])</f>
        <v>3.472222222222221E-2</v>
      </c>
      <c r="W4021" s="104" t="s">
        <v>92</v>
      </c>
      <c r="X4021" s="104" t="s">
        <v>91</v>
      </c>
      <c r="Y4021" s="110" t="s">
        <v>8517</v>
      </c>
      <c r="Z4021" s="106"/>
      <c r="AA4021" s="104"/>
      <c r="AB4021" s="107"/>
      <c r="AC4021" s="72">
        <v>1</v>
      </c>
      <c r="AH4021" s="70"/>
      <c r="AI4021" s="70"/>
      <c r="AJ4021">
        <v>0</v>
      </c>
      <c r="AL4021" s="70"/>
      <c r="BM4021" s="135" t="s">
        <v>549</v>
      </c>
      <c r="BN4021" s="136">
        <v>0.57638888888888884</v>
      </c>
      <c r="BO4021" s="101"/>
      <c r="BR4021" s="109" t="str">
        <f t="shared" si="62"/>
        <v>SH-25-4010</v>
      </c>
      <c r="BS4021" s="109" t="s">
        <v>356</v>
      </c>
      <c r="BT4021" t="s">
        <v>92</v>
      </c>
      <c r="BU4021" t="s">
        <v>8518</v>
      </c>
    </row>
    <row r="4022" spans="1:73" hidden="1">
      <c r="A4022" s="103" t="s">
        <v>8519</v>
      </c>
      <c r="B4022" s="102">
        <v>45860</v>
      </c>
      <c r="C4022" s="104">
        <f>_xlfn.ISOWEEKNUM(Tabella2[[#This Row],[Date]])</f>
        <v>30</v>
      </c>
      <c r="D4022" s="104" t="s">
        <v>404</v>
      </c>
      <c r="E4022" s="104" t="s">
        <v>284</v>
      </c>
      <c r="F4022" s="104">
        <v>41</v>
      </c>
      <c r="G4022" s="104" t="s">
        <v>284</v>
      </c>
      <c r="H4022" s="105">
        <v>23</v>
      </c>
      <c r="I4022" s="104"/>
      <c r="J4022" s="104" t="s">
        <v>258</v>
      </c>
      <c r="K4022" s="104" t="s">
        <v>78</v>
      </c>
      <c r="L4022" s="104" t="s">
        <v>299</v>
      </c>
      <c r="M4022" s="104" t="s">
        <v>386</v>
      </c>
      <c r="N4022" s="104"/>
      <c r="O4022" s="108" t="str">
        <f>A4021</f>
        <v>16423</v>
      </c>
      <c r="P4022" s="111" t="s">
        <v>4936</v>
      </c>
      <c r="Q4022" s="153">
        <v>0.54166666666666663</v>
      </c>
      <c r="R4022" s="153">
        <v>0.58333333333333337</v>
      </c>
      <c r="S4022" s="153">
        <v>4.1666666666666657E-2</v>
      </c>
      <c r="T4022" s="153">
        <v>0.54166666666666663</v>
      </c>
      <c r="U4022" s="153">
        <v>0.57638888888888884</v>
      </c>
      <c r="V4022" s="153">
        <f>IF(ISBLANK(T4022),"",Tabella2[[#This Row],[ACT STOP]]-Tabella2[[#This Row],[ACT START]])</f>
        <v>3.472222222222221E-2</v>
      </c>
      <c r="W4022" s="104" t="s">
        <v>92</v>
      </c>
      <c r="X4022" s="104" t="s">
        <v>91</v>
      </c>
      <c r="Y4022" s="110"/>
      <c r="Z4022" s="106"/>
      <c r="AA4022" s="104"/>
      <c r="AB4022" s="107"/>
      <c r="AC4022" s="72">
        <v>1</v>
      </c>
      <c r="AH4022" s="70"/>
      <c r="AI4022" s="70"/>
      <c r="AJ4022">
        <v>0</v>
      </c>
      <c r="AL4022" s="70"/>
      <c r="BM4022" s="135">
        <v>0.54166666666666663</v>
      </c>
      <c r="BN4022" s="136">
        <v>0.57638888888888884</v>
      </c>
      <c r="BO4022" s="101"/>
      <c r="BR4022" s="109" t="str">
        <f t="shared" si="62"/>
        <v>SH-25-4011</v>
      </c>
      <c r="BS4022" s="109" t="s">
        <v>358</v>
      </c>
      <c r="BT4022" t="s">
        <v>92</v>
      </c>
      <c r="BU4022" t="s">
        <v>8520</v>
      </c>
    </row>
    <row r="4023" spans="1:73" hidden="1">
      <c r="A4023" s="103" t="s">
        <v>8521</v>
      </c>
      <c r="B4023" s="102">
        <v>45860</v>
      </c>
      <c r="C4023" s="104">
        <f>_xlfn.ISOWEEKNUM(Tabella2[[#This Row],[Date]])</f>
        <v>30</v>
      </c>
      <c r="D4023" s="104" t="s">
        <v>195</v>
      </c>
      <c r="E4023" s="104" t="s">
        <v>327</v>
      </c>
      <c r="F4023" s="104">
        <v>84</v>
      </c>
      <c r="G4023" s="104" t="s">
        <v>257</v>
      </c>
      <c r="H4023" s="105">
        <v>17</v>
      </c>
      <c r="I4023" s="104" t="s">
        <v>258</v>
      </c>
      <c r="J4023" s="104"/>
      <c r="K4023" s="104" t="s">
        <v>83</v>
      </c>
      <c r="L4023" s="104" t="s">
        <v>259</v>
      </c>
      <c r="M4023" s="104" t="s">
        <v>276</v>
      </c>
      <c r="N4023" s="104"/>
      <c r="O4023" s="106"/>
      <c r="P4023" s="111" t="s">
        <v>2613</v>
      </c>
      <c r="Q4023" s="153" t="s">
        <v>549</v>
      </c>
      <c r="R4023" s="153" t="s">
        <v>550</v>
      </c>
      <c r="S4023" s="153">
        <v>4.1666666666666657E-2</v>
      </c>
      <c r="T4023" s="153">
        <v>0.54166666666666663</v>
      </c>
      <c r="U4023" s="153">
        <v>0.58333333333333337</v>
      </c>
      <c r="V4023" s="153">
        <f>IF(ISBLANK(T4023),"",Tabella2[[#This Row],[ACT STOP]]-Tabella2[[#This Row],[ACT START]])</f>
        <v>4.1666666666666741E-2</v>
      </c>
      <c r="W4023" s="104" t="s">
        <v>92</v>
      </c>
      <c r="X4023" s="104" t="s">
        <v>91</v>
      </c>
      <c r="Y4023" s="110"/>
      <c r="Z4023" s="106"/>
      <c r="AA4023" s="104"/>
      <c r="AB4023" s="107"/>
      <c r="AC4023" s="72">
        <v>1</v>
      </c>
      <c r="AH4023" s="70"/>
      <c r="AI4023" s="70"/>
      <c r="AJ4023">
        <v>0</v>
      </c>
      <c r="AL4023" s="70"/>
      <c r="BL4023" t="s">
        <v>8522</v>
      </c>
      <c r="BM4023" s="135">
        <v>0.54166666666666663</v>
      </c>
      <c r="BN4023" s="136">
        <v>0.58333333333333337</v>
      </c>
      <c r="BO4023" s="101"/>
      <c r="BR4023" s="109" t="str">
        <f t="shared" si="62"/>
        <v>SH-25-4012</v>
      </c>
      <c r="BS4023" s="109" t="s">
        <v>393</v>
      </c>
      <c r="BT4023" t="s">
        <v>92</v>
      </c>
      <c r="BU4023" t="s">
        <v>8523</v>
      </c>
    </row>
    <row r="4024" spans="1:73" hidden="1">
      <c r="A4024" s="103" t="s">
        <v>8524</v>
      </c>
      <c r="B4024" s="102">
        <v>45860</v>
      </c>
      <c r="C4024" s="104">
        <f>_xlfn.ISOWEEKNUM(Tabella2[[#This Row],[Date]])</f>
        <v>30</v>
      </c>
      <c r="D4024" s="104" t="s">
        <v>6396</v>
      </c>
      <c r="E4024" s="104" t="s">
        <v>256</v>
      </c>
      <c r="F4024" s="104">
        <v>74</v>
      </c>
      <c r="G4024" s="104" t="s">
        <v>257</v>
      </c>
      <c r="H4024" s="105">
        <v>2</v>
      </c>
      <c r="I4024" s="104"/>
      <c r="J4024" s="104" t="s">
        <v>258</v>
      </c>
      <c r="K4024" s="104" t="s">
        <v>80</v>
      </c>
      <c r="L4024" s="104" t="s">
        <v>259</v>
      </c>
      <c r="M4024" s="104" t="s">
        <v>276</v>
      </c>
      <c r="N4024" s="104"/>
      <c r="O4024" s="106"/>
      <c r="P4024" s="111" t="s">
        <v>2896</v>
      </c>
      <c r="Q4024" s="153" t="s">
        <v>549</v>
      </c>
      <c r="R4024" s="153" t="s">
        <v>550</v>
      </c>
      <c r="S4024" s="153">
        <v>4.1666666666666657E-2</v>
      </c>
      <c r="T4024" s="153">
        <v>0.54166666666666663</v>
      </c>
      <c r="U4024" s="153">
        <v>0.58333333333333337</v>
      </c>
      <c r="V4024" s="153">
        <f>IF(ISBLANK(T4024),"",Tabella2[[#This Row],[ACT STOP]]-Tabella2[[#This Row],[ACT START]])</f>
        <v>4.1666666666666741E-2</v>
      </c>
      <c r="W4024" s="104" t="s">
        <v>92</v>
      </c>
      <c r="X4024" s="104" t="s">
        <v>91</v>
      </c>
      <c r="Y4024" s="110"/>
      <c r="Z4024" s="106"/>
      <c r="AA4024" s="104"/>
      <c r="AB4024" s="107"/>
      <c r="AC4024" s="72">
        <v>1</v>
      </c>
      <c r="AH4024" s="70"/>
      <c r="AI4024" s="70"/>
      <c r="AJ4024">
        <v>0</v>
      </c>
      <c r="AL4024" s="70"/>
      <c r="BM4024" s="135">
        <v>0.54166666666666663</v>
      </c>
      <c r="BN4024" s="136">
        <v>0.58333333333333337</v>
      </c>
      <c r="BO4024" s="101"/>
      <c r="BR4024" s="109" t="str">
        <f t="shared" si="62"/>
        <v>SH-25-4013</v>
      </c>
      <c r="BS4024" s="109" t="s">
        <v>368</v>
      </c>
      <c r="BT4024" t="s">
        <v>92</v>
      </c>
      <c r="BU4024" t="s">
        <v>8525</v>
      </c>
    </row>
    <row r="4025" spans="1:73" hidden="1">
      <c r="A4025" s="103" t="s">
        <v>8526</v>
      </c>
      <c r="B4025" s="102">
        <v>45860</v>
      </c>
      <c r="C4025" s="104">
        <f>_xlfn.ISOWEEKNUM(Tabella2[[#This Row],[Date]])</f>
        <v>30</v>
      </c>
      <c r="D4025" s="104" t="s">
        <v>6396</v>
      </c>
      <c r="E4025" s="104" t="s">
        <v>256</v>
      </c>
      <c r="F4025" s="104">
        <v>72</v>
      </c>
      <c r="G4025" s="104" t="s">
        <v>257</v>
      </c>
      <c r="H4025" s="105">
        <v>9</v>
      </c>
      <c r="I4025" s="104"/>
      <c r="J4025" s="104" t="s">
        <v>258</v>
      </c>
      <c r="K4025" s="104" t="s">
        <v>81</v>
      </c>
      <c r="L4025" s="104" t="s">
        <v>259</v>
      </c>
      <c r="M4025" s="104" t="s">
        <v>276</v>
      </c>
      <c r="N4025" s="104"/>
      <c r="O4025" s="106"/>
      <c r="P4025" s="111" t="s">
        <v>479</v>
      </c>
      <c r="Q4025" s="153" t="s">
        <v>549</v>
      </c>
      <c r="R4025" s="153" t="s">
        <v>550</v>
      </c>
      <c r="S4025" s="153">
        <v>4.1666666666666657E-2</v>
      </c>
      <c r="T4025" s="153">
        <v>0.54166666666666663</v>
      </c>
      <c r="U4025" s="153">
        <v>0.58333333333333337</v>
      </c>
      <c r="V4025" s="153">
        <f>IF(ISBLANK(T4025),"",Tabella2[[#This Row],[ACT STOP]]-Tabella2[[#This Row],[ACT START]])</f>
        <v>4.1666666666666741E-2</v>
      </c>
      <c r="W4025" s="104" t="s">
        <v>92</v>
      </c>
      <c r="X4025" s="104" t="s">
        <v>91</v>
      </c>
      <c r="Y4025" s="110"/>
      <c r="Z4025" s="106"/>
      <c r="AA4025" s="104"/>
      <c r="AB4025" s="107"/>
      <c r="AC4025" s="72">
        <v>1</v>
      </c>
      <c r="AH4025" s="70"/>
      <c r="AI4025" s="70"/>
      <c r="AJ4025">
        <v>0</v>
      </c>
      <c r="AL4025" s="70"/>
      <c r="BM4025" s="135">
        <v>0.54166666666666663</v>
      </c>
      <c r="BN4025" s="136">
        <v>0.58333333333333337</v>
      </c>
      <c r="BO4025" s="101"/>
      <c r="BR4025" s="109" t="str">
        <f t="shared" si="62"/>
        <v>SH-25-4014</v>
      </c>
      <c r="BS4025" s="109" t="s">
        <v>318</v>
      </c>
      <c r="BT4025" t="s">
        <v>92</v>
      </c>
      <c r="BU4025" t="s">
        <v>8527</v>
      </c>
    </row>
    <row r="4026" spans="1:73" hidden="1">
      <c r="A4026" s="103" t="s">
        <v>8528</v>
      </c>
      <c r="B4026" s="102">
        <v>45861</v>
      </c>
      <c r="C4026" s="104">
        <f>_xlfn.ISOWEEKNUM(Tabella2[[#This Row],[Date]])</f>
        <v>30</v>
      </c>
      <c r="D4026" s="104" t="s">
        <v>574</v>
      </c>
      <c r="E4026" s="104" t="s">
        <v>284</v>
      </c>
      <c r="F4026" s="104">
        <v>66</v>
      </c>
      <c r="G4026" s="104" t="s">
        <v>257</v>
      </c>
      <c r="H4026" s="105">
        <v>13</v>
      </c>
      <c r="I4026" s="104"/>
      <c r="J4026" s="104" t="s">
        <v>258</v>
      </c>
      <c r="K4026" s="104" t="s">
        <v>79</v>
      </c>
      <c r="L4026" s="104" t="s">
        <v>299</v>
      </c>
      <c r="M4026" s="104" t="s">
        <v>386</v>
      </c>
      <c r="N4026" s="106"/>
      <c r="O4026" s="108" t="str">
        <f>A4027</f>
        <v>16429</v>
      </c>
      <c r="P4026" s="111" t="s">
        <v>2248</v>
      </c>
      <c r="Q4026" s="153" t="s">
        <v>7801</v>
      </c>
      <c r="R4026" s="153" t="s">
        <v>7802</v>
      </c>
      <c r="S4026" s="153">
        <v>4.1666666666666657E-2</v>
      </c>
      <c r="T4026" s="153">
        <v>0.22916666666666671</v>
      </c>
      <c r="U4026" s="153">
        <v>0.27083333333333331</v>
      </c>
      <c r="V4026" s="153">
        <f>IF(ISBLANK(T4026),"",Tabella2[[#This Row],[ACT STOP]]-Tabella2[[#This Row],[ACT START]])</f>
        <v>4.1666666666666602E-2</v>
      </c>
      <c r="W4026" s="104" t="s">
        <v>92</v>
      </c>
      <c r="X4026" s="104" t="s">
        <v>91</v>
      </c>
      <c r="Y4026" s="110"/>
      <c r="Z4026" s="106"/>
      <c r="AA4026" s="104"/>
      <c r="AB4026" s="107"/>
      <c r="AC4026" s="72">
        <v>1</v>
      </c>
      <c r="AH4026" s="70"/>
      <c r="AI4026" s="70"/>
      <c r="AJ4026">
        <v>0</v>
      </c>
      <c r="AL4026" s="70"/>
      <c r="BM4026" s="135">
        <v>0.22916666666666671</v>
      </c>
      <c r="BN4026" s="136">
        <v>0.27083333333333331</v>
      </c>
      <c r="BO4026" s="101"/>
      <c r="BR4026" s="109" t="str">
        <f t="shared" si="62"/>
        <v>SH-25-4015</v>
      </c>
      <c r="BS4026" s="109" t="s">
        <v>427</v>
      </c>
      <c r="BT4026" t="s">
        <v>92</v>
      </c>
      <c r="BU4026" t="s">
        <v>8529</v>
      </c>
    </row>
    <row r="4027" spans="1:73" hidden="1">
      <c r="A4027" s="103" t="s">
        <v>8530</v>
      </c>
      <c r="B4027" s="102">
        <v>45861</v>
      </c>
      <c r="C4027" s="104">
        <f>_xlfn.ISOWEEKNUM(Tabella2[[#This Row],[Date]])</f>
        <v>30</v>
      </c>
      <c r="D4027" s="104" t="s">
        <v>574</v>
      </c>
      <c r="E4027" s="104" t="s">
        <v>284</v>
      </c>
      <c r="F4027" s="104">
        <v>67</v>
      </c>
      <c r="G4027" s="104" t="s">
        <v>257</v>
      </c>
      <c r="H4027" s="105">
        <v>14</v>
      </c>
      <c r="I4027" s="104"/>
      <c r="J4027" s="104" t="s">
        <v>258</v>
      </c>
      <c r="K4027" s="104" t="s">
        <v>78</v>
      </c>
      <c r="L4027" s="104" t="s">
        <v>299</v>
      </c>
      <c r="M4027" s="104" t="s">
        <v>386</v>
      </c>
      <c r="N4027" s="106"/>
      <c r="O4027" s="108" t="str">
        <f>A4026</f>
        <v>16428</v>
      </c>
      <c r="P4027" s="111" t="s">
        <v>2248</v>
      </c>
      <c r="Q4027" s="153">
        <v>0.22916666666666671</v>
      </c>
      <c r="R4027" s="153">
        <v>0.27083333333333331</v>
      </c>
      <c r="S4027" s="153">
        <v>4.1666666666666657E-2</v>
      </c>
      <c r="T4027" s="153">
        <v>0.22916666666666671</v>
      </c>
      <c r="U4027" s="153">
        <v>0.27083333333333331</v>
      </c>
      <c r="V4027" s="153">
        <f>IF(ISBLANK(T4027),"",Tabella2[[#This Row],[ACT STOP]]-Tabella2[[#This Row],[ACT START]])</f>
        <v>4.1666666666666602E-2</v>
      </c>
      <c r="W4027" s="104" t="s">
        <v>92</v>
      </c>
      <c r="X4027" s="104" t="s">
        <v>91</v>
      </c>
      <c r="Y4027" s="110"/>
      <c r="Z4027" s="106"/>
      <c r="AA4027" s="104"/>
      <c r="AB4027" s="107"/>
      <c r="AC4027" s="72">
        <v>1</v>
      </c>
      <c r="AH4027" s="70"/>
      <c r="AI4027" s="70"/>
      <c r="AJ4027">
        <v>0</v>
      </c>
      <c r="AL4027" s="70"/>
      <c r="BM4027" s="135">
        <v>0.22916666666666671</v>
      </c>
      <c r="BN4027" s="136">
        <v>0.27083333333333331</v>
      </c>
      <c r="BO4027" s="101"/>
      <c r="BR4027" s="109" t="str">
        <f t="shared" si="62"/>
        <v>SH-25-4016</v>
      </c>
      <c r="BS4027" s="109" t="s">
        <v>372</v>
      </c>
      <c r="BT4027" t="s">
        <v>92</v>
      </c>
      <c r="BU4027" t="s">
        <v>8531</v>
      </c>
    </row>
    <row r="4028" spans="1:73" hidden="1">
      <c r="A4028" s="103" t="s">
        <v>8532</v>
      </c>
      <c r="B4028" s="102">
        <v>45861</v>
      </c>
      <c r="C4028" s="104">
        <f>_xlfn.ISOWEEKNUM(Tabella2[[#This Row],[Date]])</f>
        <v>30</v>
      </c>
      <c r="D4028" s="104" t="s">
        <v>6621</v>
      </c>
      <c r="E4028" s="104" t="s">
        <v>284</v>
      </c>
      <c r="F4028" s="104">
        <v>82</v>
      </c>
      <c r="G4028" s="104" t="s">
        <v>257</v>
      </c>
      <c r="H4028" s="105">
        <v>1</v>
      </c>
      <c r="I4028" s="104"/>
      <c r="J4028" s="104" t="s">
        <v>258</v>
      </c>
      <c r="K4028" s="104" t="s">
        <v>83</v>
      </c>
      <c r="L4028" s="104" t="s">
        <v>259</v>
      </c>
      <c r="M4028" s="104" t="s">
        <v>276</v>
      </c>
      <c r="N4028" s="106"/>
      <c r="O4028" s="106"/>
      <c r="P4028" s="111" t="s">
        <v>462</v>
      </c>
      <c r="Q4028" s="153" t="s">
        <v>7801</v>
      </c>
      <c r="R4028" s="153" t="s">
        <v>7802</v>
      </c>
      <c r="S4028" s="153">
        <v>4.1666666666666657E-2</v>
      </c>
      <c r="T4028" s="153" t="s">
        <v>7801</v>
      </c>
      <c r="U4028" s="153" t="s">
        <v>7802</v>
      </c>
      <c r="V4028" s="153">
        <f>IF(ISBLANK(T4028),"",Tabella2[[#This Row],[ACT STOP]]-Tabella2[[#This Row],[ACT START]])</f>
        <v>4.1666666666666657E-2</v>
      </c>
      <c r="W4028" s="104" t="s">
        <v>92</v>
      </c>
      <c r="X4028" s="104" t="s">
        <v>91</v>
      </c>
      <c r="Y4028" s="110"/>
      <c r="Z4028" s="106"/>
      <c r="AA4028" s="104"/>
      <c r="AB4028" s="107"/>
      <c r="AC4028" s="72">
        <v>1</v>
      </c>
      <c r="AH4028" s="70"/>
      <c r="AI4028" s="70"/>
      <c r="AJ4028">
        <v>0</v>
      </c>
      <c r="AL4028" s="70"/>
      <c r="BM4028" s="135" t="s">
        <v>7801</v>
      </c>
      <c r="BN4028" s="136" t="s">
        <v>7802</v>
      </c>
      <c r="BO4028" s="101"/>
      <c r="BR4028" s="109" t="str">
        <f t="shared" si="62"/>
        <v>SH-25-4017</v>
      </c>
      <c r="BS4028" s="109" t="s">
        <v>332</v>
      </c>
      <c r="BT4028" t="s">
        <v>92</v>
      </c>
      <c r="BU4028" t="s">
        <v>8533</v>
      </c>
    </row>
    <row r="4029" spans="1:73" hidden="1">
      <c r="A4029" s="103" t="s">
        <v>8534</v>
      </c>
      <c r="B4029" s="102">
        <v>45861</v>
      </c>
      <c r="C4029" s="104">
        <f>_xlfn.ISOWEEKNUM(Tabella2[[#This Row],[Date]])</f>
        <v>30</v>
      </c>
      <c r="D4029" s="104" t="s">
        <v>6396</v>
      </c>
      <c r="E4029" s="104" t="s">
        <v>256</v>
      </c>
      <c r="F4029" s="104">
        <v>70</v>
      </c>
      <c r="G4029" s="104" t="s">
        <v>257</v>
      </c>
      <c r="H4029" s="105">
        <v>10</v>
      </c>
      <c r="I4029" s="104"/>
      <c r="J4029" s="104" t="s">
        <v>258</v>
      </c>
      <c r="K4029" s="104" t="s">
        <v>80</v>
      </c>
      <c r="L4029" s="104" t="s">
        <v>259</v>
      </c>
      <c r="M4029" s="104" t="s">
        <v>276</v>
      </c>
      <c r="N4029" s="106"/>
      <c r="O4029" s="106"/>
      <c r="P4029" s="111" t="s">
        <v>871</v>
      </c>
      <c r="Q4029" s="153" t="s">
        <v>7801</v>
      </c>
      <c r="R4029" s="153" t="s">
        <v>7802</v>
      </c>
      <c r="S4029" s="153">
        <v>4.1666666666666657E-2</v>
      </c>
      <c r="T4029" s="153">
        <v>0.22916666666666671</v>
      </c>
      <c r="U4029" s="153">
        <v>0.27083333333333331</v>
      </c>
      <c r="V4029" s="153">
        <f>IF(ISBLANK(T4029),"",Tabella2[[#This Row],[ACT STOP]]-Tabella2[[#This Row],[ACT START]])</f>
        <v>4.1666666666666602E-2</v>
      </c>
      <c r="W4029" s="104" t="s">
        <v>92</v>
      </c>
      <c r="X4029" s="104" t="s">
        <v>91</v>
      </c>
      <c r="Y4029" s="110"/>
      <c r="Z4029" s="106"/>
      <c r="AA4029" s="104"/>
      <c r="AB4029" s="107"/>
      <c r="AC4029" s="72">
        <v>1</v>
      </c>
      <c r="AH4029" s="70"/>
      <c r="AI4029" s="70"/>
      <c r="AJ4029">
        <v>0</v>
      </c>
      <c r="AL4029" s="70"/>
      <c r="BM4029" s="135">
        <v>0.22916666666666671</v>
      </c>
      <c r="BN4029" s="136">
        <v>0.27083333333333331</v>
      </c>
      <c r="BO4029" s="101"/>
      <c r="BR4029" s="109" t="str">
        <f t="shared" si="62"/>
        <v>SH-25-4018</v>
      </c>
      <c r="BS4029" s="109" t="s">
        <v>552</v>
      </c>
      <c r="BT4029" t="s">
        <v>92</v>
      </c>
      <c r="BU4029" t="s">
        <v>8535</v>
      </c>
    </row>
    <row r="4030" spans="1:73" hidden="1">
      <c r="A4030" s="103" t="s">
        <v>8536</v>
      </c>
      <c r="B4030" s="102">
        <v>45861</v>
      </c>
      <c r="C4030" s="104">
        <f>_xlfn.ISOWEEKNUM(Tabella2[[#This Row],[Date]])</f>
        <v>30</v>
      </c>
      <c r="D4030" s="104" t="s">
        <v>763</v>
      </c>
      <c r="E4030" s="104" t="s">
        <v>256</v>
      </c>
      <c r="F4030" s="104">
        <v>66</v>
      </c>
      <c r="G4030" s="104" t="s">
        <v>257</v>
      </c>
      <c r="H4030" s="105">
        <v>5</v>
      </c>
      <c r="I4030" s="104"/>
      <c r="J4030" s="104" t="s">
        <v>258</v>
      </c>
      <c r="K4030" s="104" t="s">
        <v>81</v>
      </c>
      <c r="L4030" s="104" t="s">
        <v>259</v>
      </c>
      <c r="M4030" s="104" t="s">
        <v>276</v>
      </c>
      <c r="N4030" s="106"/>
      <c r="O4030" s="106"/>
      <c r="P4030" s="111" t="s">
        <v>8294</v>
      </c>
      <c r="Q4030" s="153" t="s">
        <v>7801</v>
      </c>
      <c r="R4030" s="153" t="s">
        <v>7802</v>
      </c>
      <c r="S4030" s="153">
        <v>4.1666666666666657E-2</v>
      </c>
      <c r="T4030" s="153">
        <v>0.22916666666666671</v>
      </c>
      <c r="U4030" s="153">
        <v>0.27083333333333331</v>
      </c>
      <c r="V4030" s="153">
        <f>IF(ISBLANK(T4030),"",Tabella2[[#This Row],[ACT STOP]]-Tabella2[[#This Row],[ACT START]])</f>
        <v>4.1666666666666602E-2</v>
      </c>
      <c r="W4030" s="104" t="s">
        <v>92</v>
      </c>
      <c r="X4030" s="104" t="s">
        <v>91</v>
      </c>
      <c r="Y4030" s="110"/>
      <c r="Z4030" s="106"/>
      <c r="AA4030" s="104"/>
      <c r="AB4030" s="107"/>
      <c r="AC4030" s="72">
        <v>1</v>
      </c>
      <c r="AH4030" s="70"/>
      <c r="AI4030" s="70"/>
      <c r="AJ4030">
        <v>0</v>
      </c>
      <c r="AL4030" s="70"/>
      <c r="BM4030" s="135">
        <v>0.22916666666666671</v>
      </c>
      <c r="BN4030" s="136">
        <v>0.27083333333333331</v>
      </c>
      <c r="BO4030" s="101"/>
      <c r="BR4030" s="109" t="str">
        <f t="shared" si="62"/>
        <v>SH-25-4019</v>
      </c>
      <c r="BS4030" s="109" t="s">
        <v>416</v>
      </c>
      <c r="BT4030" t="s">
        <v>92</v>
      </c>
      <c r="BU4030" t="s">
        <v>8537</v>
      </c>
    </row>
    <row r="4031" spans="1:73" hidden="1">
      <c r="A4031" s="103" t="s">
        <v>8538</v>
      </c>
      <c r="B4031" s="102">
        <v>45861</v>
      </c>
      <c r="C4031" s="104">
        <f>_xlfn.ISOWEEKNUM(Tabella2[[#This Row],[Date]])</f>
        <v>30</v>
      </c>
      <c r="D4031" s="104" t="s">
        <v>348</v>
      </c>
      <c r="E4031" s="104" t="s">
        <v>284</v>
      </c>
      <c r="F4031" s="104">
        <v>55</v>
      </c>
      <c r="G4031" s="104" t="s">
        <v>257</v>
      </c>
      <c r="H4031" s="105">
        <v>17</v>
      </c>
      <c r="I4031" s="104"/>
      <c r="J4031" s="104" t="s">
        <v>258</v>
      </c>
      <c r="K4031" s="104" t="s">
        <v>79</v>
      </c>
      <c r="L4031" s="104" t="s">
        <v>299</v>
      </c>
      <c r="M4031" s="104" t="s">
        <v>386</v>
      </c>
      <c r="N4031" s="106"/>
      <c r="O4031" s="108" t="str">
        <f>A4032</f>
        <v>16434</v>
      </c>
      <c r="P4031" s="111" t="s">
        <v>2187</v>
      </c>
      <c r="Q4031" s="153" t="s">
        <v>285</v>
      </c>
      <c r="R4031" s="153" t="s">
        <v>286</v>
      </c>
      <c r="S4031" s="153">
        <v>4.1666666666666657E-2</v>
      </c>
      <c r="T4031" s="153">
        <v>0.29166666666666669</v>
      </c>
      <c r="U4031" s="153">
        <v>0.33333333333333331</v>
      </c>
      <c r="V4031" s="153">
        <f>IF(ISBLANK(T4031),"",Tabella2[[#This Row],[ACT STOP]]-Tabella2[[#This Row],[ACT START]])</f>
        <v>4.166666666666663E-2</v>
      </c>
      <c r="W4031" s="104" t="s">
        <v>92</v>
      </c>
      <c r="X4031" s="104" t="s">
        <v>91</v>
      </c>
      <c r="Y4031" s="110"/>
      <c r="Z4031" s="106"/>
      <c r="AA4031" s="104"/>
      <c r="AB4031" s="107"/>
      <c r="AC4031" s="72">
        <v>1</v>
      </c>
      <c r="AH4031" s="70"/>
      <c r="AI4031" s="70"/>
      <c r="AJ4031">
        <v>0</v>
      </c>
      <c r="AL4031" s="70"/>
      <c r="BM4031" s="135">
        <v>0.29166666666666669</v>
      </c>
      <c r="BN4031" s="136">
        <v>0.33333333333333331</v>
      </c>
      <c r="BO4031" s="101"/>
      <c r="BR4031" s="109" t="str">
        <f t="shared" si="62"/>
        <v>SH-25-4020</v>
      </c>
      <c r="BS4031" s="109" t="s">
        <v>393</v>
      </c>
      <c r="BT4031" t="s">
        <v>92</v>
      </c>
      <c r="BU4031" t="s">
        <v>8539</v>
      </c>
    </row>
    <row r="4032" spans="1:73" hidden="1">
      <c r="A4032" s="103" t="s">
        <v>8540</v>
      </c>
      <c r="B4032" s="102">
        <v>45861</v>
      </c>
      <c r="C4032" s="104">
        <f>_xlfn.ISOWEEKNUM(Tabella2[[#This Row],[Date]])</f>
        <v>30</v>
      </c>
      <c r="D4032" s="104" t="s">
        <v>348</v>
      </c>
      <c r="E4032" s="104" t="s">
        <v>284</v>
      </c>
      <c r="F4032" s="104">
        <v>57</v>
      </c>
      <c r="G4032" s="104" t="s">
        <v>284</v>
      </c>
      <c r="H4032" s="105">
        <v>23</v>
      </c>
      <c r="I4032" s="104"/>
      <c r="J4032" s="104" t="s">
        <v>258</v>
      </c>
      <c r="K4032" s="104" t="s">
        <v>78</v>
      </c>
      <c r="L4032" s="104" t="s">
        <v>299</v>
      </c>
      <c r="M4032" s="104" t="s">
        <v>386</v>
      </c>
      <c r="N4032" s="106"/>
      <c r="O4032" s="108" t="str">
        <f>A4031</f>
        <v>16433</v>
      </c>
      <c r="P4032" s="111" t="s">
        <v>2187</v>
      </c>
      <c r="Q4032" s="153">
        <v>0.29166666666666669</v>
      </c>
      <c r="R4032" s="153">
        <v>0.33333333333333331</v>
      </c>
      <c r="S4032" s="153">
        <v>4.1666666666666657E-2</v>
      </c>
      <c r="T4032" s="153">
        <v>0.29166666666666669</v>
      </c>
      <c r="U4032" s="153">
        <v>0.33333333333333331</v>
      </c>
      <c r="V4032" s="153">
        <f>IF(ISBLANK(T4032),"",Tabella2[[#This Row],[ACT STOP]]-Tabella2[[#This Row],[ACT START]])</f>
        <v>4.166666666666663E-2</v>
      </c>
      <c r="W4032" s="104" t="s">
        <v>92</v>
      </c>
      <c r="X4032" s="104" t="s">
        <v>91</v>
      </c>
      <c r="Y4032" s="110"/>
      <c r="Z4032" s="106"/>
      <c r="AA4032" s="104"/>
      <c r="AB4032" s="107"/>
      <c r="AC4032" s="72">
        <v>1</v>
      </c>
      <c r="AH4032" s="70"/>
      <c r="AI4032" s="70"/>
      <c r="AJ4032">
        <v>0</v>
      </c>
      <c r="AL4032" s="70"/>
      <c r="BM4032" s="135">
        <v>0.29166666666666669</v>
      </c>
      <c r="BN4032" s="136">
        <v>0.33333333333333331</v>
      </c>
      <c r="BO4032" s="101"/>
      <c r="BR4032" s="109" t="str">
        <f t="shared" si="62"/>
        <v>SH-25-4021</v>
      </c>
      <c r="BS4032" s="109" t="s">
        <v>358</v>
      </c>
      <c r="BT4032" t="s">
        <v>92</v>
      </c>
      <c r="BU4032" t="s">
        <v>8541</v>
      </c>
    </row>
    <row r="4033" spans="1:73" hidden="1">
      <c r="A4033" s="103" t="s">
        <v>8542</v>
      </c>
      <c r="B4033" s="102">
        <v>45861</v>
      </c>
      <c r="C4033" s="104">
        <f>_xlfn.ISOWEEKNUM(Tabella2[[#This Row],[Date]])</f>
        <v>30</v>
      </c>
      <c r="D4033" s="104" t="s">
        <v>722</v>
      </c>
      <c r="E4033" s="104" t="s">
        <v>327</v>
      </c>
      <c r="F4033" s="104">
        <v>77</v>
      </c>
      <c r="G4033" s="104" t="s">
        <v>257</v>
      </c>
      <c r="H4033" s="105">
        <v>2</v>
      </c>
      <c r="I4033" s="104" t="s">
        <v>258</v>
      </c>
      <c r="J4033" s="104"/>
      <c r="K4033" s="104" t="s">
        <v>80</v>
      </c>
      <c r="L4033" s="104" t="s">
        <v>259</v>
      </c>
      <c r="M4033" s="104" t="s">
        <v>328</v>
      </c>
      <c r="N4033" s="106"/>
      <c r="O4033" s="106"/>
      <c r="P4033" s="111" t="s">
        <v>329</v>
      </c>
      <c r="Q4033" s="153" t="s">
        <v>285</v>
      </c>
      <c r="R4033" s="153" t="s">
        <v>286</v>
      </c>
      <c r="S4033" s="153">
        <v>4.1666666666666657E-2</v>
      </c>
      <c r="T4033" s="153">
        <v>0.29166666666666669</v>
      </c>
      <c r="U4033" s="153">
        <v>0.33333333333333331</v>
      </c>
      <c r="V4033" s="153">
        <f>IF(ISBLANK(T4033),"",Tabella2[[#This Row],[ACT STOP]]-Tabella2[[#This Row],[ACT START]])</f>
        <v>4.166666666666663E-2</v>
      </c>
      <c r="W4033" s="104" t="s">
        <v>92</v>
      </c>
      <c r="X4033" s="104" t="s">
        <v>91</v>
      </c>
      <c r="Y4033" s="110"/>
      <c r="Z4033" s="106"/>
      <c r="AA4033" s="104"/>
      <c r="AB4033" s="107"/>
      <c r="AC4033" s="72">
        <v>1</v>
      </c>
      <c r="AH4033" s="70"/>
      <c r="AI4033" s="70"/>
      <c r="AJ4033">
        <v>0</v>
      </c>
      <c r="AL4033" s="70"/>
      <c r="BM4033" s="135">
        <v>0.29166666666666669</v>
      </c>
      <c r="BN4033" s="136">
        <v>0.33333333333333331</v>
      </c>
      <c r="BO4033" s="101"/>
      <c r="BR4033" s="109" t="str">
        <f t="shared" si="62"/>
        <v>SH-25-4022</v>
      </c>
      <c r="BS4033" s="109" t="s">
        <v>368</v>
      </c>
      <c r="BT4033" t="s">
        <v>92</v>
      </c>
      <c r="BU4033" t="s">
        <v>8543</v>
      </c>
    </row>
    <row r="4034" spans="1:73" hidden="1">
      <c r="A4034" s="103" t="s">
        <v>8544</v>
      </c>
      <c r="B4034" s="102">
        <v>45861</v>
      </c>
      <c r="C4034" s="104">
        <f>_xlfn.ISOWEEKNUM(Tabella2[[#This Row],[Date]])</f>
        <v>30</v>
      </c>
      <c r="D4034" s="104" t="s">
        <v>6396</v>
      </c>
      <c r="E4034" s="104" t="s">
        <v>256</v>
      </c>
      <c r="F4034" s="104">
        <v>71</v>
      </c>
      <c r="G4034" s="104" t="s">
        <v>257</v>
      </c>
      <c r="H4034" s="105">
        <v>7</v>
      </c>
      <c r="I4034" s="104"/>
      <c r="J4034" s="104" t="s">
        <v>258</v>
      </c>
      <c r="K4034" s="104" t="s">
        <v>81</v>
      </c>
      <c r="L4034" s="104" t="s">
        <v>259</v>
      </c>
      <c r="M4034" s="104" t="s">
        <v>276</v>
      </c>
      <c r="N4034" s="106"/>
      <c r="O4034" s="106"/>
      <c r="P4034" s="111" t="s">
        <v>871</v>
      </c>
      <c r="Q4034" s="153" t="s">
        <v>285</v>
      </c>
      <c r="R4034" s="153" t="s">
        <v>286</v>
      </c>
      <c r="S4034" s="153">
        <v>4.1666666666666657E-2</v>
      </c>
      <c r="T4034" s="153">
        <v>0.29166666666666669</v>
      </c>
      <c r="U4034" s="153">
        <v>0.33333333333333331</v>
      </c>
      <c r="V4034" s="153">
        <f>IF(ISBLANK(T4034),"",Tabella2[[#This Row],[ACT STOP]]-Tabella2[[#This Row],[ACT START]])</f>
        <v>4.166666666666663E-2</v>
      </c>
      <c r="W4034" s="104" t="s">
        <v>92</v>
      </c>
      <c r="X4034" s="104" t="s">
        <v>91</v>
      </c>
      <c r="Y4034" s="110" t="s">
        <v>8545</v>
      </c>
      <c r="Z4034" s="106"/>
      <c r="AA4034" s="104"/>
      <c r="AB4034" s="107"/>
      <c r="AC4034" s="72">
        <v>1</v>
      </c>
      <c r="AH4034" s="70"/>
      <c r="AI4034" s="70"/>
      <c r="AJ4034">
        <v>0</v>
      </c>
      <c r="AL4034" s="70"/>
      <c r="BL4034" t="s">
        <v>8546</v>
      </c>
      <c r="BM4034" s="135">
        <v>0.29166666666666669</v>
      </c>
      <c r="BN4034" s="136">
        <v>0.33333333333333331</v>
      </c>
      <c r="BO4034" s="101"/>
      <c r="BR4034" s="109" t="str">
        <f t="shared" si="62"/>
        <v>SH-25-4023</v>
      </c>
      <c r="BS4034" s="109" t="s">
        <v>1241</v>
      </c>
      <c r="BT4034" t="s">
        <v>92</v>
      </c>
      <c r="BU4034" t="s">
        <v>8547</v>
      </c>
    </row>
    <row r="4035" spans="1:73" hidden="1">
      <c r="A4035" s="103" t="s">
        <v>8548</v>
      </c>
      <c r="B4035" s="102">
        <v>45861</v>
      </c>
      <c r="C4035" s="104">
        <f>_xlfn.ISOWEEKNUM(Tabella2[[#This Row],[Date]])</f>
        <v>30</v>
      </c>
      <c r="D4035" s="104" t="s">
        <v>404</v>
      </c>
      <c r="E4035" s="104" t="s">
        <v>284</v>
      </c>
      <c r="F4035" s="104">
        <v>41</v>
      </c>
      <c r="G4035" s="104" t="s">
        <v>284</v>
      </c>
      <c r="H4035" s="105">
        <v>9</v>
      </c>
      <c r="I4035" s="104"/>
      <c r="J4035" s="104" t="s">
        <v>258</v>
      </c>
      <c r="K4035" s="104" t="s">
        <v>79</v>
      </c>
      <c r="L4035" s="104" t="s">
        <v>299</v>
      </c>
      <c r="M4035" s="104" t="s">
        <v>386</v>
      </c>
      <c r="N4035" s="106"/>
      <c r="O4035" s="108" t="str">
        <f>A4036</f>
        <v>16438</v>
      </c>
      <c r="P4035" s="111" t="s">
        <v>3739</v>
      </c>
      <c r="Q4035" s="153" t="s">
        <v>525</v>
      </c>
      <c r="R4035" s="153" t="s">
        <v>262</v>
      </c>
      <c r="S4035" s="153">
        <v>4.1666666666666657E-2</v>
      </c>
      <c r="T4035" s="153">
        <v>0.3611111111111111</v>
      </c>
      <c r="U4035" s="153">
        <v>0.39583333333333331</v>
      </c>
      <c r="V4035" s="153">
        <f>IF(ISBLANK(T4035),"",Tabella2[[#This Row],[ACT STOP]]-Tabella2[[#This Row],[ACT START]])</f>
        <v>3.472222222222221E-2</v>
      </c>
      <c r="W4035" s="104" t="s">
        <v>92</v>
      </c>
      <c r="X4035" s="104" t="s">
        <v>91</v>
      </c>
      <c r="Y4035" s="110"/>
      <c r="Z4035" s="106"/>
      <c r="AA4035" s="104"/>
      <c r="AB4035" s="107"/>
      <c r="AC4035" s="72">
        <v>1</v>
      </c>
      <c r="AH4035" s="70"/>
      <c r="AI4035" s="70"/>
      <c r="AJ4035">
        <v>0</v>
      </c>
      <c r="AL4035" s="70"/>
      <c r="BM4035" s="135">
        <v>0.3611111111111111</v>
      </c>
      <c r="BN4035" s="136">
        <v>0.39583333333333331</v>
      </c>
      <c r="BO4035" s="101">
        <v>6.9444444444444441E-3</v>
      </c>
      <c r="BQ4035" t="s">
        <v>102</v>
      </c>
      <c r="BR4035" s="109" t="str">
        <f t="shared" si="62"/>
        <v>SH-25-4024</v>
      </c>
      <c r="BS4035" s="109" t="s">
        <v>339</v>
      </c>
      <c r="BT4035" t="s">
        <v>92</v>
      </c>
      <c r="BU4035" t="s">
        <v>8549</v>
      </c>
    </row>
    <row r="4036" spans="1:73" hidden="1">
      <c r="A4036" s="103" t="s">
        <v>8550</v>
      </c>
      <c r="B4036" s="102">
        <v>45861</v>
      </c>
      <c r="C4036" s="104">
        <f>_xlfn.ISOWEEKNUM(Tabella2[[#This Row],[Date]])</f>
        <v>30</v>
      </c>
      <c r="D4036" s="104" t="s">
        <v>409</v>
      </c>
      <c r="E4036" s="104" t="s">
        <v>284</v>
      </c>
      <c r="F4036" s="104">
        <v>42</v>
      </c>
      <c r="G4036" s="104" t="s">
        <v>257</v>
      </c>
      <c r="H4036" s="105">
        <v>14</v>
      </c>
      <c r="I4036" s="104"/>
      <c r="J4036" s="104" t="s">
        <v>258</v>
      </c>
      <c r="K4036" s="104" t="s">
        <v>78</v>
      </c>
      <c r="L4036" s="104" t="s">
        <v>299</v>
      </c>
      <c r="M4036" s="104" t="s">
        <v>386</v>
      </c>
      <c r="N4036" s="106"/>
      <c r="O4036" s="108" t="str">
        <f>A4035</f>
        <v>16437</v>
      </c>
      <c r="P4036" s="111" t="s">
        <v>3739</v>
      </c>
      <c r="Q4036" s="153">
        <v>0.35416666666666669</v>
      </c>
      <c r="R4036" s="153">
        <v>0.39583333333333331</v>
      </c>
      <c r="S4036" s="153">
        <v>4.1666666666666657E-2</v>
      </c>
      <c r="T4036" s="153">
        <v>0.3611111111111111</v>
      </c>
      <c r="U4036" s="153">
        <v>0.39583333333333331</v>
      </c>
      <c r="V4036" s="153">
        <f>IF(ISBLANK(T4036),"",Tabella2[[#This Row],[ACT STOP]]-Tabella2[[#This Row],[ACT START]])</f>
        <v>3.472222222222221E-2</v>
      </c>
      <c r="W4036" s="104" t="s">
        <v>92</v>
      </c>
      <c r="X4036" s="104" t="s">
        <v>91</v>
      </c>
      <c r="Y4036" s="110"/>
      <c r="Z4036" s="106"/>
      <c r="AA4036" s="104"/>
      <c r="AB4036" s="107"/>
      <c r="AC4036" s="72">
        <v>1</v>
      </c>
      <c r="AH4036" s="70"/>
      <c r="AI4036" s="70"/>
      <c r="AJ4036">
        <v>0</v>
      </c>
      <c r="AL4036" s="70"/>
      <c r="BM4036" s="135">
        <v>0.3611111111111111</v>
      </c>
      <c r="BN4036" s="136">
        <v>0.39583333333333331</v>
      </c>
      <c r="BO4036" s="101">
        <v>6.9444444444444441E-3</v>
      </c>
      <c r="BQ4036" t="s">
        <v>102</v>
      </c>
      <c r="BR4036" s="109" t="str">
        <f t="shared" si="62"/>
        <v>SH-25-4025</v>
      </c>
      <c r="BS4036" s="109" t="s">
        <v>372</v>
      </c>
      <c r="BT4036" t="s">
        <v>92</v>
      </c>
      <c r="BU4036" t="s">
        <v>8551</v>
      </c>
    </row>
    <row r="4037" spans="1:73" hidden="1">
      <c r="A4037" s="103" t="s">
        <v>8552</v>
      </c>
      <c r="B4037" s="102">
        <v>45861</v>
      </c>
      <c r="C4037" s="104">
        <f>_xlfn.ISOWEEKNUM(Tabella2[[#This Row],[Date]])</f>
        <v>30</v>
      </c>
      <c r="D4037" s="104" t="s">
        <v>722</v>
      </c>
      <c r="E4037" s="104" t="s">
        <v>327</v>
      </c>
      <c r="F4037" s="104">
        <v>79</v>
      </c>
      <c r="G4037" s="104" t="s">
        <v>257</v>
      </c>
      <c r="H4037" s="105">
        <v>1</v>
      </c>
      <c r="I4037" s="104" t="s">
        <v>258</v>
      </c>
      <c r="J4037" s="104"/>
      <c r="K4037" s="104" t="s">
        <v>83</v>
      </c>
      <c r="L4037" s="104" t="s">
        <v>259</v>
      </c>
      <c r="M4037" s="104" t="s">
        <v>328</v>
      </c>
      <c r="N4037" s="106"/>
      <c r="O4037" s="106"/>
      <c r="P4037" s="111" t="s">
        <v>1911</v>
      </c>
      <c r="Q4037" s="153" t="s">
        <v>525</v>
      </c>
      <c r="R4037" s="153" t="s">
        <v>262</v>
      </c>
      <c r="S4037" s="153">
        <v>4.1666666666666657E-2</v>
      </c>
      <c r="T4037" s="153">
        <v>0.35416666666666669</v>
      </c>
      <c r="U4037" s="153">
        <v>0.39583333333333331</v>
      </c>
      <c r="V4037" s="153">
        <f>IF(ISBLANK(T4037),"",Tabella2[[#This Row],[ACT STOP]]-Tabella2[[#This Row],[ACT START]])</f>
        <v>4.166666666666663E-2</v>
      </c>
      <c r="W4037" s="104" t="s">
        <v>92</v>
      </c>
      <c r="X4037" s="104" t="s">
        <v>91</v>
      </c>
      <c r="Y4037" s="110" t="s">
        <v>8553</v>
      </c>
      <c r="Z4037" s="106"/>
      <c r="AA4037" s="104"/>
      <c r="AB4037" s="107"/>
      <c r="AC4037" s="72">
        <v>1</v>
      </c>
      <c r="AH4037" s="70"/>
      <c r="AI4037" s="70"/>
      <c r="AJ4037">
        <v>0</v>
      </c>
      <c r="AL4037" s="70"/>
      <c r="BM4037" s="135">
        <v>0.35416666666666669</v>
      </c>
      <c r="BN4037" s="136">
        <v>0.39583333333333331</v>
      </c>
      <c r="BO4037" s="101"/>
      <c r="BR4037" s="109" t="str">
        <f t="shared" si="62"/>
        <v>SH-25-4026</v>
      </c>
      <c r="BS4037" s="109" t="s">
        <v>332</v>
      </c>
      <c r="BT4037" t="s">
        <v>92</v>
      </c>
      <c r="BU4037" t="s">
        <v>8554</v>
      </c>
    </row>
    <row r="4038" spans="1:73" hidden="1">
      <c r="A4038" s="103" t="s">
        <v>8555</v>
      </c>
      <c r="B4038" s="102">
        <v>45861</v>
      </c>
      <c r="C4038" s="104">
        <f>_xlfn.ISOWEEKNUM(Tabella2[[#This Row],[Date]])</f>
        <v>30</v>
      </c>
      <c r="D4038" s="104" t="s">
        <v>722</v>
      </c>
      <c r="E4038" s="104" t="s">
        <v>327</v>
      </c>
      <c r="F4038" s="104">
        <v>80</v>
      </c>
      <c r="G4038" s="104" t="s">
        <v>257</v>
      </c>
      <c r="H4038" s="105">
        <v>33</v>
      </c>
      <c r="I4038" s="104" t="s">
        <v>258</v>
      </c>
      <c r="J4038" s="104"/>
      <c r="K4038" s="104" t="s">
        <v>80</v>
      </c>
      <c r="L4038" s="104" t="s">
        <v>259</v>
      </c>
      <c r="M4038" s="104" t="s">
        <v>328</v>
      </c>
      <c r="N4038" s="106"/>
      <c r="O4038" s="106"/>
      <c r="P4038" s="111" t="s">
        <v>329</v>
      </c>
      <c r="Q4038" s="153" t="s">
        <v>525</v>
      </c>
      <c r="R4038" s="153" t="s">
        <v>262</v>
      </c>
      <c r="S4038" s="153">
        <v>4.1666666666666657E-2</v>
      </c>
      <c r="T4038" s="153">
        <v>0.35416666666666669</v>
      </c>
      <c r="U4038" s="153">
        <v>0.39583333333333331</v>
      </c>
      <c r="V4038" s="153">
        <f>IF(ISBLANK(T4038),"",Tabella2[[#This Row],[ACT STOP]]-Tabella2[[#This Row],[ACT START]])</f>
        <v>4.166666666666663E-2</v>
      </c>
      <c r="W4038" s="104" t="s">
        <v>92</v>
      </c>
      <c r="X4038" s="104" t="s">
        <v>91</v>
      </c>
      <c r="Y4038" s="110"/>
      <c r="Z4038" s="106"/>
      <c r="AA4038" s="104"/>
      <c r="AB4038" s="107"/>
      <c r="AC4038" s="72">
        <v>1</v>
      </c>
      <c r="AH4038" s="70"/>
      <c r="AI4038" s="70"/>
      <c r="AJ4038">
        <v>0</v>
      </c>
      <c r="AL4038" s="70"/>
      <c r="BM4038" s="135">
        <v>0.35416666666666669</v>
      </c>
      <c r="BN4038" s="136">
        <v>0.39583333333333331</v>
      </c>
      <c r="BO4038" s="101"/>
      <c r="BR4038" s="109" t="str">
        <f t="shared" si="62"/>
        <v>SH-25-4027</v>
      </c>
      <c r="BS4038" s="109" t="s">
        <v>458</v>
      </c>
      <c r="BT4038" t="s">
        <v>92</v>
      </c>
      <c r="BU4038" t="s">
        <v>8556</v>
      </c>
    </row>
    <row r="4039" spans="1:73" hidden="1">
      <c r="A4039" s="103" t="s">
        <v>8557</v>
      </c>
      <c r="B4039" s="102">
        <v>45861</v>
      </c>
      <c r="C4039" s="104">
        <f>_xlfn.ISOWEEKNUM(Tabella2[[#This Row],[Date]])</f>
        <v>30</v>
      </c>
      <c r="D4039" s="104" t="s">
        <v>3529</v>
      </c>
      <c r="E4039" s="104" t="s">
        <v>284</v>
      </c>
      <c r="F4039" s="104">
        <v>69</v>
      </c>
      <c r="G4039" s="104" t="s">
        <v>284</v>
      </c>
      <c r="H4039" s="105">
        <v>23</v>
      </c>
      <c r="I4039" s="104"/>
      <c r="J4039" s="104" t="s">
        <v>258</v>
      </c>
      <c r="K4039" s="104" t="s">
        <v>79</v>
      </c>
      <c r="L4039" s="104" t="s">
        <v>299</v>
      </c>
      <c r="M4039" s="104" t="s">
        <v>276</v>
      </c>
      <c r="N4039" s="106"/>
      <c r="O4039" s="108" t="str">
        <f>A4040</f>
        <v>16442</v>
      </c>
      <c r="P4039" s="111" t="s">
        <v>2791</v>
      </c>
      <c r="Q4039" s="153" t="s">
        <v>498</v>
      </c>
      <c r="R4039" s="153" t="s">
        <v>499</v>
      </c>
      <c r="S4039" s="153">
        <v>4.1666666666666657E-2</v>
      </c>
      <c r="T4039" s="153" t="s">
        <v>498</v>
      </c>
      <c r="U4039" s="153">
        <v>0.4513888888888889</v>
      </c>
      <c r="V4039" s="153">
        <f>IF(ISBLANK(T4039),"",Tabella2[[#This Row],[ACT STOP]]-Tabella2[[#This Row],[ACT START]])</f>
        <v>3.472222222222221E-2</v>
      </c>
      <c r="W4039" s="104" t="s">
        <v>92</v>
      </c>
      <c r="X4039" s="104" t="s">
        <v>91</v>
      </c>
      <c r="Y4039" s="110"/>
      <c r="Z4039" s="106"/>
      <c r="AA4039" s="104"/>
      <c r="AB4039" s="107"/>
      <c r="AC4039" s="72">
        <v>1</v>
      </c>
      <c r="AH4039" s="70"/>
      <c r="AI4039" s="70"/>
      <c r="AJ4039">
        <v>0</v>
      </c>
      <c r="AL4039" s="70"/>
      <c r="BM4039" s="135" t="s">
        <v>498</v>
      </c>
      <c r="BN4039" s="136">
        <v>0.4513888888888889</v>
      </c>
      <c r="BO4039" s="101"/>
      <c r="BR4039" s="109" t="str">
        <f t="shared" si="62"/>
        <v>SH-25-4028</v>
      </c>
      <c r="BS4039" s="109" t="s">
        <v>358</v>
      </c>
      <c r="BT4039" t="s">
        <v>92</v>
      </c>
      <c r="BU4039" t="s">
        <v>8558</v>
      </c>
    </row>
    <row r="4040" spans="1:73" hidden="1">
      <c r="A4040" s="103" t="s">
        <v>8559</v>
      </c>
      <c r="B4040" s="102">
        <v>45861</v>
      </c>
      <c r="C4040" s="104">
        <f>_xlfn.ISOWEEKNUM(Tabella2[[#This Row],[Date]])</f>
        <v>30</v>
      </c>
      <c r="D4040" s="104" t="s">
        <v>195</v>
      </c>
      <c r="E4040" s="104" t="s">
        <v>398</v>
      </c>
      <c r="F4040" s="104"/>
      <c r="G4040" s="104" t="s">
        <v>257</v>
      </c>
      <c r="H4040" s="105">
        <v>2</v>
      </c>
      <c r="I4040" s="104"/>
      <c r="J4040" s="104" t="s">
        <v>258</v>
      </c>
      <c r="K4040" s="104" t="s">
        <v>78</v>
      </c>
      <c r="L4040" s="104" t="s">
        <v>299</v>
      </c>
      <c r="M4040" s="104" t="s">
        <v>276</v>
      </c>
      <c r="N4040" s="106"/>
      <c r="O4040" s="108" t="str">
        <f>A4039</f>
        <v>16441</v>
      </c>
      <c r="P4040" s="111" t="s">
        <v>300</v>
      </c>
      <c r="Q4040" s="153">
        <v>0.41666666666666669</v>
      </c>
      <c r="R4040" s="153">
        <v>0.45833333333333331</v>
      </c>
      <c r="S4040" s="153">
        <v>4.1666666666666657E-2</v>
      </c>
      <c r="T4040" s="153" t="s">
        <v>498</v>
      </c>
      <c r="U4040" s="153">
        <v>0.4513888888888889</v>
      </c>
      <c r="V4040" s="153">
        <f>IF(ISBLANK(T4040),"",Tabella2[[#This Row],[ACT STOP]]-Tabella2[[#This Row],[ACT START]])</f>
        <v>3.472222222222221E-2</v>
      </c>
      <c r="W4040" s="104" t="s">
        <v>122</v>
      </c>
      <c r="X4040" s="104" t="s">
        <v>91</v>
      </c>
      <c r="Y4040" s="110"/>
      <c r="Z4040" s="106"/>
      <c r="AA4040" s="104"/>
      <c r="AB4040" s="107"/>
      <c r="AC4040" s="72">
        <v>1</v>
      </c>
      <c r="AH4040" s="70"/>
      <c r="AI4040" s="70"/>
      <c r="AJ4040">
        <v>0</v>
      </c>
      <c r="AL4040" s="70"/>
      <c r="BM4040" s="135" t="s">
        <v>498</v>
      </c>
      <c r="BN4040" s="136">
        <v>0.4513888888888889</v>
      </c>
      <c r="BO4040" s="101"/>
      <c r="BR4040" s="109" t="str">
        <f t="shared" si="62"/>
        <v>SH-25-4029</v>
      </c>
      <c r="BS4040" s="109" t="s">
        <v>368</v>
      </c>
      <c r="BT4040" t="s">
        <v>122</v>
      </c>
      <c r="BU4040" t="s">
        <v>399</v>
      </c>
    </row>
    <row r="4041" spans="1:73" hidden="1">
      <c r="A4041" s="103" t="s">
        <v>8560</v>
      </c>
      <c r="B4041" s="102">
        <v>45861</v>
      </c>
      <c r="C4041" s="104">
        <f>_xlfn.ISOWEEKNUM(Tabella2[[#This Row],[Date]])</f>
        <v>30</v>
      </c>
      <c r="D4041" s="104" t="s">
        <v>722</v>
      </c>
      <c r="E4041" s="104" t="s">
        <v>327</v>
      </c>
      <c r="F4041" s="104">
        <v>81</v>
      </c>
      <c r="G4041" s="104" t="s">
        <v>257</v>
      </c>
      <c r="H4041" s="105">
        <v>32</v>
      </c>
      <c r="I4041" s="104" t="s">
        <v>258</v>
      </c>
      <c r="J4041" s="104"/>
      <c r="K4041" s="104" t="s">
        <v>81</v>
      </c>
      <c r="L4041" s="104" t="s">
        <v>259</v>
      </c>
      <c r="M4041" s="104" t="s">
        <v>328</v>
      </c>
      <c r="N4041" s="106"/>
      <c r="O4041" s="106"/>
      <c r="P4041" s="111" t="s">
        <v>329</v>
      </c>
      <c r="Q4041" s="153" t="s">
        <v>263</v>
      </c>
      <c r="R4041" s="153" t="s">
        <v>504</v>
      </c>
      <c r="S4041" s="153">
        <v>4.1666666666666657E-2</v>
      </c>
      <c r="T4041" s="153">
        <v>0.4375</v>
      </c>
      <c r="U4041" s="153">
        <v>0.47916666666666669</v>
      </c>
      <c r="V4041" s="153">
        <f>IF(ISBLANK(T4041),"",Tabella2[[#This Row],[ACT STOP]]-Tabella2[[#This Row],[ACT START]])</f>
        <v>4.1666666666666685E-2</v>
      </c>
      <c r="W4041" s="104" t="s">
        <v>92</v>
      </c>
      <c r="X4041" s="104" t="s">
        <v>91</v>
      </c>
      <c r="Y4041" s="110" t="s">
        <v>8561</v>
      </c>
      <c r="Z4041" s="106"/>
      <c r="AA4041" s="104"/>
      <c r="AB4041" s="107"/>
      <c r="AC4041" s="72">
        <v>1</v>
      </c>
      <c r="AH4041" s="70"/>
      <c r="AI4041" s="70"/>
      <c r="AJ4041">
        <v>0</v>
      </c>
      <c r="AL4041" s="70"/>
      <c r="BM4041" s="135">
        <v>0.4375</v>
      </c>
      <c r="BN4041" s="136">
        <v>0.47916666666666669</v>
      </c>
      <c r="BO4041" s="101"/>
      <c r="BR4041" s="109" t="str">
        <f t="shared" si="62"/>
        <v>SH-25-4030</v>
      </c>
      <c r="BS4041" s="109" t="s">
        <v>356</v>
      </c>
      <c r="BT4041" t="s">
        <v>92</v>
      </c>
      <c r="BU4041" t="s">
        <v>8562</v>
      </c>
    </row>
    <row r="4042" spans="1:73" hidden="1">
      <c r="A4042" s="103" t="s">
        <v>8563</v>
      </c>
      <c r="B4042" s="102">
        <v>45861</v>
      </c>
      <c r="C4042" s="104">
        <f>_xlfn.ISOWEEKNUM(Tabella2[[#This Row],[Date]])</f>
        <v>30</v>
      </c>
      <c r="D4042" s="104" t="s">
        <v>3529</v>
      </c>
      <c r="E4042" s="104" t="s">
        <v>284</v>
      </c>
      <c r="F4042" s="104">
        <v>68</v>
      </c>
      <c r="G4042" s="104" t="s">
        <v>284</v>
      </c>
      <c r="H4042" s="105">
        <v>9</v>
      </c>
      <c r="I4042" s="104"/>
      <c r="J4042" s="104" t="s">
        <v>258</v>
      </c>
      <c r="K4042" s="104" t="s">
        <v>79</v>
      </c>
      <c r="L4042" s="104" t="s">
        <v>299</v>
      </c>
      <c r="M4042" s="104" t="s">
        <v>276</v>
      </c>
      <c r="N4042" s="106"/>
      <c r="O4042" s="108" t="str">
        <f>A4043</f>
        <v>16445</v>
      </c>
      <c r="P4042" s="111" t="s">
        <v>2791</v>
      </c>
      <c r="Q4042" s="153" t="s">
        <v>504</v>
      </c>
      <c r="R4042" s="153" t="s">
        <v>271</v>
      </c>
      <c r="S4042" s="153">
        <v>4.1666666666666657E-2</v>
      </c>
      <c r="T4042" s="153">
        <v>0.47916666666666669</v>
      </c>
      <c r="U4042" s="153">
        <v>0.51388888888888884</v>
      </c>
      <c r="V4042" s="153">
        <f>IF(ISBLANK(T4042),"",Tabella2[[#This Row],[ACT STOP]]-Tabella2[[#This Row],[ACT START]])</f>
        <v>3.4722222222222154E-2</v>
      </c>
      <c r="W4042" s="104" t="s">
        <v>92</v>
      </c>
      <c r="X4042" s="104" t="s">
        <v>91</v>
      </c>
      <c r="Y4042" s="110"/>
      <c r="Z4042" s="106"/>
      <c r="AA4042" s="104"/>
      <c r="AB4042" s="107"/>
      <c r="AC4042" s="72">
        <v>1</v>
      </c>
      <c r="AH4042" s="70"/>
      <c r="AI4042" s="70"/>
      <c r="AJ4042">
        <v>0</v>
      </c>
      <c r="AL4042" s="70"/>
      <c r="BM4042" s="135">
        <v>0.47916666666666669</v>
      </c>
      <c r="BN4042" s="136">
        <v>0.51388888888888884</v>
      </c>
      <c r="BO4042" s="101"/>
      <c r="BR4042" s="109" t="str">
        <f t="shared" si="62"/>
        <v>SH-25-4031</v>
      </c>
      <c r="BS4042" s="109" t="s">
        <v>339</v>
      </c>
      <c r="BT4042" t="s">
        <v>92</v>
      </c>
      <c r="BU4042" t="s">
        <v>8564</v>
      </c>
    </row>
    <row r="4043" spans="1:73" hidden="1">
      <c r="A4043" s="103" t="s">
        <v>8565</v>
      </c>
      <c r="B4043" s="102">
        <v>45861</v>
      </c>
      <c r="C4043" s="104">
        <f>_xlfn.ISOWEEKNUM(Tabella2[[#This Row],[Date]])</f>
        <v>30</v>
      </c>
      <c r="D4043" s="104" t="s">
        <v>195</v>
      </c>
      <c r="E4043" s="104" t="s">
        <v>398</v>
      </c>
      <c r="F4043" s="104"/>
      <c r="G4043" s="104" t="s">
        <v>257</v>
      </c>
      <c r="H4043" s="105">
        <v>5</v>
      </c>
      <c r="I4043" s="104"/>
      <c r="J4043" s="104" t="s">
        <v>258</v>
      </c>
      <c r="K4043" s="104" t="s">
        <v>78</v>
      </c>
      <c r="L4043" s="104" t="s">
        <v>299</v>
      </c>
      <c r="M4043" s="104" t="s">
        <v>276</v>
      </c>
      <c r="N4043" s="106"/>
      <c r="O4043" s="108" t="str">
        <f>A4042</f>
        <v>16444</v>
      </c>
      <c r="P4043" s="111" t="s">
        <v>300</v>
      </c>
      <c r="Q4043" s="153">
        <v>0.47916666666666669</v>
      </c>
      <c r="R4043" s="153">
        <v>0.52083333333333337</v>
      </c>
      <c r="S4043" s="153">
        <v>4.1666666666666657E-2</v>
      </c>
      <c r="T4043" s="153">
        <v>0.47916666666666669</v>
      </c>
      <c r="U4043" s="153">
        <v>0.51388888888888884</v>
      </c>
      <c r="V4043" s="153">
        <f>IF(ISBLANK(T4043),"",Tabella2[[#This Row],[ACT STOP]]-Tabella2[[#This Row],[ACT START]])</f>
        <v>3.4722222222222154E-2</v>
      </c>
      <c r="W4043" s="104" t="s">
        <v>122</v>
      </c>
      <c r="X4043" s="104" t="s">
        <v>91</v>
      </c>
      <c r="Y4043" s="110"/>
      <c r="Z4043" s="106"/>
      <c r="AA4043" s="104"/>
      <c r="AB4043" s="107"/>
      <c r="AC4043" s="72">
        <v>1</v>
      </c>
      <c r="AH4043" s="70"/>
      <c r="AI4043" s="70"/>
      <c r="AJ4043">
        <v>0</v>
      </c>
      <c r="AL4043" s="70"/>
      <c r="BM4043" s="135">
        <v>0.47916666666666669</v>
      </c>
      <c r="BN4043" s="136">
        <v>0.51388888888888884</v>
      </c>
      <c r="BO4043" s="101"/>
      <c r="BR4043" s="109" t="str">
        <f t="shared" si="62"/>
        <v>SH-25-4032</v>
      </c>
      <c r="BS4043" s="109" t="s">
        <v>416</v>
      </c>
      <c r="BT4043" t="s">
        <v>122</v>
      </c>
      <c r="BU4043" t="s">
        <v>399</v>
      </c>
    </row>
    <row r="4044" spans="1:73" hidden="1">
      <c r="A4044" s="103" t="s">
        <v>8566</v>
      </c>
      <c r="B4044" s="102">
        <v>45861</v>
      </c>
      <c r="C4044" s="104">
        <f>_xlfn.ISOWEEKNUM(Tabella2[[#This Row],[Date]])</f>
        <v>30</v>
      </c>
      <c r="D4044" s="104" t="s">
        <v>409</v>
      </c>
      <c r="E4044" s="104" t="s">
        <v>284</v>
      </c>
      <c r="F4044" s="104">
        <v>42</v>
      </c>
      <c r="G4044" s="104" t="s">
        <v>257</v>
      </c>
      <c r="H4044" s="105">
        <v>14</v>
      </c>
      <c r="I4044" s="104"/>
      <c r="J4044" s="104" t="s">
        <v>258</v>
      </c>
      <c r="K4044" s="104" t="s">
        <v>83</v>
      </c>
      <c r="L4044" s="104" t="s">
        <v>299</v>
      </c>
      <c r="M4044" s="104" t="s">
        <v>386</v>
      </c>
      <c r="N4044" s="106"/>
      <c r="O4044" s="108" t="str">
        <f>A4045</f>
        <v>16447</v>
      </c>
      <c r="P4044" s="111" t="s">
        <v>8567</v>
      </c>
      <c r="Q4044" s="153" t="s">
        <v>504</v>
      </c>
      <c r="R4044" s="153" t="s">
        <v>271</v>
      </c>
      <c r="S4044" s="153">
        <v>4.1666666666666657E-2</v>
      </c>
      <c r="T4044" s="153">
        <v>0.47916666666666669</v>
      </c>
      <c r="U4044" s="153">
        <v>0.52083333333333337</v>
      </c>
      <c r="V4044" s="153">
        <f>IF(ISBLANK(T4044),"",Tabella2[[#This Row],[ACT STOP]]-Tabella2[[#This Row],[ACT START]])</f>
        <v>4.1666666666666685E-2</v>
      </c>
      <c r="W4044" s="104" t="s">
        <v>92</v>
      </c>
      <c r="X4044" s="104" t="s">
        <v>91</v>
      </c>
      <c r="Y4044" s="110"/>
      <c r="Z4044" s="106"/>
      <c r="AA4044" s="104"/>
      <c r="AB4044" s="107"/>
      <c r="AC4044" s="72">
        <v>1</v>
      </c>
      <c r="AH4044" s="70"/>
      <c r="AI4044" s="70"/>
      <c r="AJ4044">
        <v>0</v>
      </c>
      <c r="AL4044" s="70"/>
      <c r="BM4044" s="135">
        <v>0.47916666666666669</v>
      </c>
      <c r="BN4044" s="136">
        <v>0.52083333333333337</v>
      </c>
      <c r="BO4044" s="101"/>
      <c r="BR4044" s="109" t="str">
        <f t="shared" si="62"/>
        <v>SH-25-4033</v>
      </c>
      <c r="BS4044" s="109" t="s">
        <v>372</v>
      </c>
      <c r="BT4044" t="s">
        <v>92</v>
      </c>
      <c r="BU4044" t="s">
        <v>8568</v>
      </c>
    </row>
    <row r="4045" spans="1:73" hidden="1">
      <c r="A4045" s="103" t="s">
        <v>8569</v>
      </c>
      <c r="B4045" s="102">
        <v>45861</v>
      </c>
      <c r="C4045" s="104">
        <f>_xlfn.ISOWEEKNUM(Tabella2[[#This Row],[Date]])</f>
        <v>30</v>
      </c>
      <c r="D4045" s="104" t="s">
        <v>404</v>
      </c>
      <c r="E4045" s="104" t="s">
        <v>284</v>
      </c>
      <c r="F4045" s="104">
        <v>41</v>
      </c>
      <c r="G4045" s="104" t="s">
        <v>257</v>
      </c>
      <c r="H4045" s="105">
        <v>1</v>
      </c>
      <c r="I4045" s="104"/>
      <c r="J4045" s="104" t="s">
        <v>258</v>
      </c>
      <c r="K4045" s="104" t="s">
        <v>80</v>
      </c>
      <c r="L4045" s="104" t="s">
        <v>299</v>
      </c>
      <c r="M4045" s="104" t="s">
        <v>386</v>
      </c>
      <c r="N4045" s="106"/>
      <c r="O4045" s="108" t="str">
        <f>A4044</f>
        <v>16446</v>
      </c>
      <c r="P4045" s="111" t="s">
        <v>8567</v>
      </c>
      <c r="Q4045" s="153">
        <v>0.47916666666666669</v>
      </c>
      <c r="R4045" s="153">
        <v>0.52083333333333337</v>
      </c>
      <c r="S4045" s="153">
        <v>4.1666666666666657E-2</v>
      </c>
      <c r="T4045" s="153">
        <v>0.47916666666666669</v>
      </c>
      <c r="U4045" s="153">
        <v>0.52083333333333337</v>
      </c>
      <c r="V4045" s="153">
        <f>IF(ISBLANK(T4045),"",Tabella2[[#This Row],[ACT STOP]]-Tabella2[[#This Row],[ACT START]])</f>
        <v>4.1666666666666685E-2</v>
      </c>
      <c r="W4045" s="104" t="s">
        <v>92</v>
      </c>
      <c r="X4045" s="104" t="s">
        <v>91</v>
      </c>
      <c r="Y4045" s="110"/>
      <c r="Z4045" s="106"/>
      <c r="AA4045" s="104"/>
      <c r="AB4045" s="107"/>
      <c r="AC4045" s="72">
        <v>1</v>
      </c>
      <c r="AH4045" s="70"/>
      <c r="AI4045" s="70"/>
      <c r="AJ4045">
        <v>0</v>
      </c>
      <c r="AL4045" s="70"/>
      <c r="BM4045" s="135">
        <v>0.47916666666666669</v>
      </c>
      <c r="BN4045" s="136">
        <v>0.52083333333333337</v>
      </c>
      <c r="BO4045" s="101"/>
      <c r="BR4045" s="109" t="str">
        <f t="shared" ref="BR4045:BR4108" si="63">_xlfn.CONCAT(LEFT(BR4044,6),TEXT(RIGHT(BR4044,4)+1,"0000"))</f>
        <v>SH-25-4034</v>
      </c>
      <c r="BS4045" s="109" t="s">
        <v>332</v>
      </c>
      <c r="BT4045" t="s">
        <v>92</v>
      </c>
      <c r="BU4045" t="s">
        <v>8570</v>
      </c>
    </row>
    <row r="4046" spans="1:73" hidden="1">
      <c r="A4046" s="103" t="s">
        <v>8571</v>
      </c>
      <c r="B4046" s="102">
        <v>45861</v>
      </c>
      <c r="C4046" s="104">
        <f>_xlfn.ISOWEEKNUM(Tabella2[[#This Row],[Date]])</f>
        <v>30</v>
      </c>
      <c r="D4046" s="104" t="s">
        <v>321</v>
      </c>
      <c r="E4046" s="104" t="s">
        <v>284</v>
      </c>
      <c r="F4046" s="104">
        <v>51</v>
      </c>
      <c r="G4046" s="104" t="s">
        <v>257</v>
      </c>
      <c r="H4046" s="105">
        <v>17</v>
      </c>
      <c r="I4046" s="104"/>
      <c r="J4046" s="104" t="s">
        <v>258</v>
      </c>
      <c r="K4046" s="104" t="s">
        <v>79</v>
      </c>
      <c r="L4046" s="104" t="s">
        <v>299</v>
      </c>
      <c r="M4046" s="104" t="s">
        <v>313</v>
      </c>
      <c r="N4046" s="106"/>
      <c r="O4046" s="108" t="str">
        <f>A4047</f>
        <v>16449</v>
      </c>
      <c r="P4046" s="111" t="s">
        <v>314</v>
      </c>
      <c r="Q4046" s="153" t="s">
        <v>549</v>
      </c>
      <c r="R4046" s="153" t="s">
        <v>550</v>
      </c>
      <c r="S4046" s="153">
        <v>4.1666666666666657E-2</v>
      </c>
      <c r="T4046" s="153" t="s">
        <v>549</v>
      </c>
      <c r="U4046" s="153" t="s">
        <v>550</v>
      </c>
      <c r="V4046" s="153">
        <f>IF(ISBLANK(T4046),"",Tabella2[[#This Row],[ACT STOP]]-Tabella2[[#This Row],[ACT START]])</f>
        <v>4.1666666666666741E-2</v>
      </c>
      <c r="W4046" s="104" t="s">
        <v>92</v>
      </c>
      <c r="X4046" s="104" t="s">
        <v>91</v>
      </c>
      <c r="Y4046" s="110"/>
      <c r="Z4046" s="106"/>
      <c r="AA4046" s="104"/>
      <c r="AB4046" s="107"/>
      <c r="AC4046" s="72">
        <v>1</v>
      </c>
      <c r="AH4046" s="70"/>
      <c r="AI4046" s="70"/>
      <c r="AJ4046">
        <v>0</v>
      </c>
      <c r="AL4046" s="70"/>
      <c r="BM4046" s="135" t="s">
        <v>549</v>
      </c>
      <c r="BN4046" s="136" t="s">
        <v>550</v>
      </c>
      <c r="BO4046" s="101"/>
      <c r="BR4046" s="109" t="str">
        <f t="shared" si="63"/>
        <v>SH-25-4035</v>
      </c>
      <c r="BS4046" s="109" t="s">
        <v>393</v>
      </c>
      <c r="BT4046" t="s">
        <v>92</v>
      </c>
      <c r="BU4046" t="s">
        <v>8572</v>
      </c>
    </row>
    <row r="4047" spans="1:73" hidden="1">
      <c r="A4047" s="103" t="s">
        <v>8573</v>
      </c>
      <c r="B4047" s="102">
        <v>45861</v>
      </c>
      <c r="C4047" s="104">
        <f>_xlfn.ISOWEEKNUM(Tabella2[[#This Row],[Date]])</f>
        <v>30</v>
      </c>
      <c r="D4047" s="104" t="s">
        <v>321</v>
      </c>
      <c r="E4047" s="104" t="s">
        <v>284</v>
      </c>
      <c r="F4047" s="104">
        <v>53</v>
      </c>
      <c r="G4047" s="104" t="s">
        <v>257</v>
      </c>
      <c r="H4047" s="105">
        <v>32</v>
      </c>
      <c r="I4047" s="104"/>
      <c r="J4047" s="104" t="s">
        <v>258</v>
      </c>
      <c r="K4047" s="104" t="s">
        <v>78</v>
      </c>
      <c r="L4047" s="104" t="s">
        <v>299</v>
      </c>
      <c r="M4047" s="104" t="s">
        <v>313</v>
      </c>
      <c r="N4047" s="106"/>
      <c r="O4047" s="108" t="str">
        <f>A4046</f>
        <v>16448</v>
      </c>
      <c r="P4047" s="111" t="s">
        <v>314</v>
      </c>
      <c r="Q4047" s="153">
        <v>0.54166666666666663</v>
      </c>
      <c r="R4047" s="153">
        <v>0.58333333333333337</v>
      </c>
      <c r="S4047" s="153">
        <v>4.1666666666666657E-2</v>
      </c>
      <c r="T4047" s="153">
        <v>0.54166666666666663</v>
      </c>
      <c r="U4047" s="153">
        <v>0.58333333333333337</v>
      </c>
      <c r="V4047" s="153">
        <f>IF(ISBLANK(T4047),"",Tabella2[[#This Row],[ACT STOP]]-Tabella2[[#This Row],[ACT START]])</f>
        <v>4.1666666666666741E-2</v>
      </c>
      <c r="W4047" s="104" t="s">
        <v>92</v>
      </c>
      <c r="X4047" s="104" t="s">
        <v>91</v>
      </c>
      <c r="Y4047" s="110"/>
      <c r="Z4047" s="106"/>
      <c r="AA4047" s="104"/>
      <c r="AB4047" s="107"/>
      <c r="AC4047" s="72">
        <v>1</v>
      </c>
      <c r="AH4047" s="70"/>
      <c r="AI4047" s="70"/>
      <c r="AJ4047">
        <v>0</v>
      </c>
      <c r="AL4047" s="70"/>
      <c r="BM4047" s="135">
        <v>0.54166666666666663</v>
      </c>
      <c r="BN4047" s="136">
        <v>0.58333333333333337</v>
      </c>
      <c r="BO4047" s="101"/>
      <c r="BR4047" s="109" t="str">
        <f t="shared" si="63"/>
        <v>SH-25-4036</v>
      </c>
      <c r="BS4047" s="109" t="s">
        <v>356</v>
      </c>
      <c r="BT4047" t="s">
        <v>92</v>
      </c>
      <c r="BU4047" t="s">
        <v>8574</v>
      </c>
    </row>
    <row r="4048" spans="1:73" hidden="1">
      <c r="A4048" s="103" t="s">
        <v>8575</v>
      </c>
      <c r="B4048" s="102">
        <v>45861</v>
      </c>
      <c r="C4048" s="104">
        <f>_xlfn.ISOWEEKNUM(Tabella2[[#This Row],[Date]])</f>
        <v>30</v>
      </c>
      <c r="D4048" s="104" t="s">
        <v>478</v>
      </c>
      <c r="E4048" s="104" t="s">
        <v>284</v>
      </c>
      <c r="F4048" s="104">
        <v>64</v>
      </c>
      <c r="G4048" s="104" t="s">
        <v>257</v>
      </c>
      <c r="H4048" s="105">
        <v>2</v>
      </c>
      <c r="I4048" s="104"/>
      <c r="J4048" s="104" t="s">
        <v>258</v>
      </c>
      <c r="K4048" s="104" t="s">
        <v>77</v>
      </c>
      <c r="L4048" s="104" t="s">
        <v>259</v>
      </c>
      <c r="M4048" s="104" t="s">
        <v>461</v>
      </c>
      <c r="N4048" s="104"/>
      <c r="O4048" s="106"/>
      <c r="P4048" s="111" t="s">
        <v>491</v>
      </c>
      <c r="Q4048" s="153" t="s">
        <v>549</v>
      </c>
      <c r="R4048" s="153" t="s">
        <v>550</v>
      </c>
      <c r="S4048" s="153">
        <v>4.1666666666666657E-2</v>
      </c>
      <c r="T4048" s="153">
        <v>0.54166666666666663</v>
      </c>
      <c r="U4048" s="153">
        <v>0.58333333333333337</v>
      </c>
      <c r="V4048" s="153">
        <f>IF(ISBLANK(T4048),"",Tabella2[[#This Row],[ACT STOP]]-Tabella2[[#This Row],[ACT START]])</f>
        <v>4.1666666666666741E-2</v>
      </c>
      <c r="W4048" s="104" t="s">
        <v>92</v>
      </c>
      <c r="X4048" s="104" t="s">
        <v>91</v>
      </c>
      <c r="Y4048" s="110"/>
      <c r="Z4048" s="106"/>
      <c r="AA4048" s="104"/>
      <c r="AB4048" s="107"/>
      <c r="AC4048" s="72">
        <v>1</v>
      </c>
      <c r="AH4048" s="70"/>
      <c r="AI4048" s="70"/>
      <c r="AJ4048">
        <v>0</v>
      </c>
      <c r="AL4048" s="70"/>
      <c r="BM4048" s="135">
        <v>0.54166666666666663</v>
      </c>
      <c r="BN4048" s="136">
        <v>0.58333333333333337</v>
      </c>
      <c r="BO4048" s="101"/>
      <c r="BR4048" s="109" t="str">
        <f t="shared" si="63"/>
        <v>SH-25-4037</v>
      </c>
      <c r="BS4048" s="109" t="s">
        <v>368</v>
      </c>
      <c r="BT4048" t="s">
        <v>92</v>
      </c>
      <c r="BU4048" t="s">
        <v>8576</v>
      </c>
    </row>
    <row r="4049" spans="1:73" hidden="1">
      <c r="A4049" s="103" t="s">
        <v>8577</v>
      </c>
      <c r="B4049" s="102">
        <v>45861</v>
      </c>
      <c r="C4049" s="104">
        <f>_xlfn.ISOWEEKNUM(Tabella2[[#This Row],[Date]])</f>
        <v>30</v>
      </c>
      <c r="D4049" s="104" t="s">
        <v>478</v>
      </c>
      <c r="E4049" s="104" t="s">
        <v>284</v>
      </c>
      <c r="F4049" s="104">
        <v>65</v>
      </c>
      <c r="G4049" s="104" t="s">
        <v>284</v>
      </c>
      <c r="H4049" s="105">
        <v>23</v>
      </c>
      <c r="I4049" s="104"/>
      <c r="J4049" s="104" t="s">
        <v>258</v>
      </c>
      <c r="K4049" s="104" t="s">
        <v>80</v>
      </c>
      <c r="L4049" s="104" t="s">
        <v>259</v>
      </c>
      <c r="M4049" s="104" t="s">
        <v>461</v>
      </c>
      <c r="N4049" s="104"/>
      <c r="O4049" s="106"/>
      <c r="P4049" s="111" t="s">
        <v>491</v>
      </c>
      <c r="Q4049" s="153" t="s">
        <v>549</v>
      </c>
      <c r="R4049" s="153" t="s">
        <v>550</v>
      </c>
      <c r="S4049" s="153">
        <v>4.1666666666666657E-2</v>
      </c>
      <c r="T4049" s="153">
        <v>0.54166666666666663</v>
      </c>
      <c r="U4049" s="153">
        <v>0.58333333333333337</v>
      </c>
      <c r="V4049" s="153">
        <f>IF(ISBLANK(T4049),"",Tabella2[[#This Row],[ACT STOP]]-Tabella2[[#This Row],[ACT START]])</f>
        <v>4.1666666666666741E-2</v>
      </c>
      <c r="W4049" s="104" t="s">
        <v>92</v>
      </c>
      <c r="X4049" s="104" t="s">
        <v>91</v>
      </c>
      <c r="Y4049" s="110"/>
      <c r="Z4049" s="106"/>
      <c r="AA4049" s="104"/>
      <c r="AB4049" s="107"/>
      <c r="AC4049" s="72">
        <v>1</v>
      </c>
      <c r="AH4049" s="70"/>
      <c r="AI4049" s="70"/>
      <c r="AJ4049">
        <v>0</v>
      </c>
      <c r="AL4049" s="70"/>
      <c r="BM4049" s="135">
        <v>0.54166666666666663</v>
      </c>
      <c r="BN4049" s="136">
        <v>0.58333333333333337</v>
      </c>
      <c r="BO4049" s="101"/>
      <c r="BR4049" s="109" t="str">
        <f t="shared" si="63"/>
        <v>SH-25-4038</v>
      </c>
      <c r="BS4049" s="109" t="s">
        <v>358</v>
      </c>
      <c r="BT4049" t="s">
        <v>92</v>
      </c>
      <c r="BU4049" t="s">
        <v>8578</v>
      </c>
    </row>
    <row r="4050" spans="1:73" hidden="1">
      <c r="A4050" s="103" t="s">
        <v>8579</v>
      </c>
      <c r="B4050" s="102">
        <v>45861</v>
      </c>
      <c r="C4050" s="104">
        <f>_xlfn.ISOWEEKNUM(Tabella2[[#This Row],[Date]])</f>
        <v>30</v>
      </c>
      <c r="D4050" s="104" t="s">
        <v>6396</v>
      </c>
      <c r="E4050" s="104" t="s">
        <v>256</v>
      </c>
      <c r="F4050" s="104">
        <v>72</v>
      </c>
      <c r="G4050" s="104" t="s">
        <v>257</v>
      </c>
      <c r="H4050" s="105">
        <v>9</v>
      </c>
      <c r="I4050" s="104"/>
      <c r="J4050" s="104" t="s">
        <v>258</v>
      </c>
      <c r="K4050" s="104" t="s">
        <v>81</v>
      </c>
      <c r="L4050" s="104" t="s">
        <v>259</v>
      </c>
      <c r="M4050" s="104" t="s">
        <v>276</v>
      </c>
      <c r="N4050" s="104"/>
      <c r="O4050" s="106"/>
      <c r="P4050" s="111" t="s">
        <v>2896</v>
      </c>
      <c r="Q4050" s="153" t="s">
        <v>549</v>
      </c>
      <c r="R4050" s="153" t="s">
        <v>550</v>
      </c>
      <c r="S4050" s="153">
        <v>4.1666666666666657E-2</v>
      </c>
      <c r="T4050" s="153">
        <v>0.54166666666666663</v>
      </c>
      <c r="U4050" s="153">
        <v>0.58333333333333337</v>
      </c>
      <c r="V4050" s="153">
        <f>IF(ISBLANK(T4050),"",Tabella2[[#This Row],[ACT STOP]]-Tabella2[[#This Row],[ACT START]])</f>
        <v>4.1666666666666741E-2</v>
      </c>
      <c r="W4050" s="104" t="s">
        <v>92</v>
      </c>
      <c r="X4050" s="104" t="s">
        <v>91</v>
      </c>
      <c r="Y4050" s="110"/>
      <c r="Z4050" s="106"/>
      <c r="AA4050" s="104"/>
      <c r="AB4050" s="107"/>
      <c r="AC4050" s="72">
        <v>1</v>
      </c>
      <c r="AH4050" s="70"/>
      <c r="AI4050" s="70"/>
      <c r="AJ4050">
        <v>0</v>
      </c>
      <c r="AL4050" s="70"/>
      <c r="BM4050" s="135">
        <v>0.54166666666666663</v>
      </c>
      <c r="BN4050" s="136">
        <v>0.58333333333333337</v>
      </c>
      <c r="BO4050" s="101"/>
      <c r="BR4050" s="109" t="str">
        <f t="shared" si="63"/>
        <v>SH-25-4039</v>
      </c>
      <c r="BS4050" s="109" t="s">
        <v>318</v>
      </c>
      <c r="BT4050" t="s">
        <v>92</v>
      </c>
      <c r="BU4050" t="s">
        <v>8580</v>
      </c>
    </row>
    <row r="4051" spans="1:73" hidden="1">
      <c r="A4051" s="103" t="s">
        <v>8581</v>
      </c>
      <c r="B4051" s="102">
        <v>45861</v>
      </c>
      <c r="C4051" s="104">
        <f>_xlfn.ISOWEEKNUM(Tabella2[[#This Row],[Date]])</f>
        <v>30</v>
      </c>
      <c r="D4051" s="104" t="s">
        <v>195</v>
      </c>
      <c r="E4051" s="104" t="s">
        <v>327</v>
      </c>
      <c r="F4051" s="104">
        <v>84</v>
      </c>
      <c r="G4051" s="104" t="s">
        <v>257</v>
      </c>
      <c r="H4051" s="105">
        <v>29</v>
      </c>
      <c r="I4051" s="104"/>
      <c r="J4051" s="104" t="s">
        <v>258</v>
      </c>
      <c r="K4051" s="104" t="s">
        <v>83</v>
      </c>
      <c r="L4051" s="104" t="s">
        <v>259</v>
      </c>
      <c r="M4051" s="104" t="s">
        <v>276</v>
      </c>
      <c r="N4051" s="104"/>
      <c r="O4051" s="106"/>
      <c r="P4051" s="111" t="s">
        <v>2716</v>
      </c>
      <c r="Q4051" s="153">
        <v>0.54166666666666663</v>
      </c>
      <c r="R4051" s="153">
        <v>0.58333333333333337</v>
      </c>
      <c r="S4051" s="153">
        <v>4.1666666666666657E-2</v>
      </c>
      <c r="T4051" s="153">
        <v>0.54166666666666663</v>
      </c>
      <c r="U4051" s="153">
        <v>0.58333333333333337</v>
      </c>
      <c r="V4051" s="153">
        <f>IF(ISBLANK(T4051),"",Tabella2[[#This Row],[ACT STOP]]-Tabella2[[#This Row],[ACT START]])</f>
        <v>4.1666666666666741E-2</v>
      </c>
      <c r="W4051" s="104" t="s">
        <v>92</v>
      </c>
      <c r="X4051" s="104" t="s">
        <v>91</v>
      </c>
      <c r="Y4051" s="110"/>
      <c r="Z4051" s="106"/>
      <c r="AA4051" s="104"/>
      <c r="AB4051" s="107"/>
      <c r="AC4051" s="72">
        <v>1</v>
      </c>
      <c r="AH4051" s="70"/>
      <c r="AI4051" s="70"/>
      <c r="AJ4051">
        <v>0</v>
      </c>
      <c r="AL4051" s="70"/>
      <c r="BL4051" t="s">
        <v>8582</v>
      </c>
      <c r="BM4051" s="135">
        <v>0.54166666666666663</v>
      </c>
      <c r="BN4051" s="136">
        <v>0.58333333333333337</v>
      </c>
      <c r="BO4051" s="101"/>
      <c r="BR4051" s="109" t="str">
        <f t="shared" si="63"/>
        <v>SH-25-4040</v>
      </c>
      <c r="BS4051" s="109" t="s">
        <v>8583</v>
      </c>
      <c r="BT4051" t="s">
        <v>92</v>
      </c>
      <c r="BU4051" t="s">
        <v>8584</v>
      </c>
    </row>
    <row r="4052" spans="1:73" hidden="1">
      <c r="A4052" s="103" t="s">
        <v>8585</v>
      </c>
      <c r="B4052" s="102">
        <v>45861</v>
      </c>
      <c r="C4052" s="104">
        <f>_xlfn.ISOWEEKNUM(Tabella2[[#This Row],[Date]])</f>
        <v>30</v>
      </c>
      <c r="D4052" s="104" t="s">
        <v>195</v>
      </c>
      <c r="E4052" s="104" t="s">
        <v>327</v>
      </c>
      <c r="F4052" s="104">
        <v>84</v>
      </c>
      <c r="G4052" s="104" t="s">
        <v>327</v>
      </c>
      <c r="H4052" s="105">
        <v>4</v>
      </c>
      <c r="I4052" s="104"/>
      <c r="J4052" s="104" t="s">
        <v>258</v>
      </c>
      <c r="K4052" s="104" t="s">
        <v>83</v>
      </c>
      <c r="L4052" s="104" t="s">
        <v>259</v>
      </c>
      <c r="M4052" s="104" t="s">
        <v>276</v>
      </c>
      <c r="N4052" s="104"/>
      <c r="O4052" s="106"/>
      <c r="P4052" s="111" t="s">
        <v>322</v>
      </c>
      <c r="Q4052" s="153">
        <v>0.58333333333333337</v>
      </c>
      <c r="R4052" s="153">
        <v>0.625</v>
      </c>
      <c r="S4052" s="153">
        <v>4.1666666666666657E-2</v>
      </c>
      <c r="T4052" s="153">
        <v>0.58333333333333337</v>
      </c>
      <c r="U4052" s="153">
        <v>0.625</v>
      </c>
      <c r="V4052" s="153">
        <f>IF(ISBLANK(T4052),"",Tabella2[[#This Row],[ACT STOP]]-Tabella2[[#This Row],[ACT START]])</f>
        <v>4.166666666666663E-2</v>
      </c>
      <c r="W4052" s="104" t="s">
        <v>92</v>
      </c>
      <c r="X4052" s="104" t="s">
        <v>91</v>
      </c>
      <c r="Y4052" s="110"/>
      <c r="Z4052" s="106"/>
      <c r="AA4052" s="104"/>
      <c r="AB4052" s="107"/>
      <c r="AC4052" s="72">
        <v>1</v>
      </c>
      <c r="AH4052" s="70"/>
      <c r="AI4052" s="70"/>
      <c r="AJ4052">
        <v>0</v>
      </c>
      <c r="AL4052" s="70"/>
      <c r="BM4052" s="135">
        <v>0.58333333333333337</v>
      </c>
      <c r="BN4052" s="136">
        <v>0.625</v>
      </c>
      <c r="BO4052" s="101"/>
      <c r="BR4052" s="109" t="str">
        <f t="shared" si="63"/>
        <v>SH-25-4041</v>
      </c>
      <c r="BS4052" s="109" t="s">
        <v>2289</v>
      </c>
      <c r="BT4052" t="s">
        <v>92</v>
      </c>
      <c r="BU4052" t="s">
        <v>8586</v>
      </c>
    </row>
    <row r="4053" spans="1:73" hidden="1">
      <c r="A4053" s="103" t="s">
        <v>8587</v>
      </c>
      <c r="B4053" s="102">
        <v>45862</v>
      </c>
      <c r="C4053" s="104">
        <f>_xlfn.ISOWEEKNUM(Tabella2[[#This Row],[Date]])</f>
        <v>30</v>
      </c>
      <c r="D4053" s="104" t="s">
        <v>348</v>
      </c>
      <c r="E4053" s="104" t="s">
        <v>284</v>
      </c>
      <c r="F4053" s="104">
        <v>55</v>
      </c>
      <c r="G4053" s="104" t="s">
        <v>284</v>
      </c>
      <c r="H4053" s="105">
        <v>9</v>
      </c>
      <c r="I4053" s="104"/>
      <c r="J4053" s="104" t="s">
        <v>258</v>
      </c>
      <c r="K4053" s="104" t="s">
        <v>83</v>
      </c>
      <c r="L4053" s="104" t="s">
        <v>259</v>
      </c>
      <c r="M4053" s="104" t="s">
        <v>260</v>
      </c>
      <c r="N4053" s="104"/>
      <c r="O4053" s="106"/>
      <c r="P4053" s="111" t="s">
        <v>261</v>
      </c>
      <c r="Q4053" s="153" t="s">
        <v>7801</v>
      </c>
      <c r="R4053" s="153" t="s">
        <v>7802</v>
      </c>
      <c r="S4053" s="153">
        <v>4.1666666666666657E-2</v>
      </c>
      <c r="T4053" s="153" t="s">
        <v>7801</v>
      </c>
      <c r="U4053" s="153" t="s">
        <v>7802</v>
      </c>
      <c r="V4053" s="153">
        <f>IF(ISBLANK(T4053),"",Tabella2[[#This Row],[ACT STOP]]-Tabella2[[#This Row],[ACT START]])</f>
        <v>4.1666666666666657E-2</v>
      </c>
      <c r="W4053" s="104" t="s">
        <v>92</v>
      </c>
      <c r="X4053" s="104" t="s">
        <v>91</v>
      </c>
      <c r="Y4053" s="110"/>
      <c r="Z4053" s="106"/>
      <c r="AA4053" s="104"/>
      <c r="AB4053" s="107"/>
      <c r="AC4053" s="72">
        <v>1</v>
      </c>
      <c r="AH4053" s="70"/>
      <c r="AI4053" s="70"/>
      <c r="AJ4053">
        <v>0</v>
      </c>
      <c r="AL4053" s="70"/>
      <c r="BM4053" s="135" t="s">
        <v>7801</v>
      </c>
      <c r="BN4053" s="136" t="s">
        <v>7802</v>
      </c>
      <c r="BO4053" s="101"/>
      <c r="BR4053" s="109" t="str">
        <f t="shared" si="63"/>
        <v>SH-25-4042</v>
      </c>
      <c r="BS4053" s="109" t="s">
        <v>339</v>
      </c>
      <c r="BT4053" t="s">
        <v>92</v>
      </c>
      <c r="BU4053" t="s">
        <v>8588</v>
      </c>
    </row>
    <row r="4054" spans="1:73" hidden="1">
      <c r="A4054" s="103" t="s">
        <v>8589</v>
      </c>
      <c r="B4054" s="102">
        <v>45862</v>
      </c>
      <c r="C4054" s="104">
        <f>_xlfn.ISOWEEKNUM(Tabella2[[#This Row],[Date]])</f>
        <v>30</v>
      </c>
      <c r="D4054" s="104" t="s">
        <v>348</v>
      </c>
      <c r="E4054" s="104" t="s">
        <v>284</v>
      </c>
      <c r="F4054" s="104">
        <v>57</v>
      </c>
      <c r="G4054" s="104" t="s">
        <v>257</v>
      </c>
      <c r="H4054" s="105">
        <v>14</v>
      </c>
      <c r="I4054" s="104"/>
      <c r="J4054" s="104" t="s">
        <v>258</v>
      </c>
      <c r="K4054" s="104" t="s">
        <v>79</v>
      </c>
      <c r="L4054" s="104" t="s">
        <v>259</v>
      </c>
      <c r="M4054" s="104" t="s">
        <v>260</v>
      </c>
      <c r="N4054" s="104"/>
      <c r="O4054" s="106"/>
      <c r="P4054" s="111" t="s">
        <v>261</v>
      </c>
      <c r="Q4054" s="153" t="s">
        <v>7801</v>
      </c>
      <c r="R4054" s="153" t="s">
        <v>7802</v>
      </c>
      <c r="S4054" s="153">
        <v>4.1666666666666657E-2</v>
      </c>
      <c r="T4054" s="153" t="s">
        <v>7801</v>
      </c>
      <c r="U4054" s="153" t="s">
        <v>7802</v>
      </c>
      <c r="V4054" s="153">
        <f>IF(ISBLANK(T4054),"",Tabella2[[#This Row],[ACT STOP]]-Tabella2[[#This Row],[ACT START]])</f>
        <v>4.1666666666666657E-2</v>
      </c>
      <c r="W4054" s="104" t="s">
        <v>92</v>
      </c>
      <c r="X4054" s="104" t="s">
        <v>91</v>
      </c>
      <c r="Y4054" s="110"/>
      <c r="Z4054" s="106"/>
      <c r="AA4054" s="104"/>
      <c r="AB4054" s="107"/>
      <c r="AC4054" s="72">
        <v>1</v>
      </c>
      <c r="AH4054" s="70"/>
      <c r="AI4054" s="70"/>
      <c r="AJ4054">
        <v>0</v>
      </c>
      <c r="AL4054" s="70"/>
      <c r="BM4054" s="135" t="s">
        <v>7801</v>
      </c>
      <c r="BN4054" s="136" t="s">
        <v>7802</v>
      </c>
      <c r="BO4054" s="101"/>
      <c r="BR4054" s="109" t="str">
        <f t="shared" si="63"/>
        <v>SH-25-4043</v>
      </c>
      <c r="BS4054" s="109" t="s">
        <v>372</v>
      </c>
      <c r="BT4054" t="s">
        <v>92</v>
      </c>
      <c r="BU4054" t="s">
        <v>8590</v>
      </c>
    </row>
    <row r="4055" spans="1:73" hidden="1">
      <c r="A4055" s="103" t="s">
        <v>8591</v>
      </c>
      <c r="B4055" s="102">
        <v>45862</v>
      </c>
      <c r="C4055" s="104">
        <f>_xlfn.ISOWEEKNUM(Tabella2[[#This Row],[Date]])</f>
        <v>30</v>
      </c>
      <c r="D4055" s="104" t="s">
        <v>478</v>
      </c>
      <c r="E4055" s="104" t="s">
        <v>284</v>
      </c>
      <c r="F4055" s="104">
        <v>64</v>
      </c>
      <c r="G4055" s="104" t="s">
        <v>257</v>
      </c>
      <c r="H4055" s="105">
        <v>13</v>
      </c>
      <c r="I4055" s="104"/>
      <c r="J4055" s="104" t="s">
        <v>258</v>
      </c>
      <c r="K4055" s="104" t="s">
        <v>81</v>
      </c>
      <c r="L4055" s="104" t="s">
        <v>259</v>
      </c>
      <c r="M4055" s="104" t="s">
        <v>461</v>
      </c>
      <c r="N4055" s="104"/>
      <c r="O4055" s="106"/>
      <c r="P4055" s="111" t="s">
        <v>610</v>
      </c>
      <c r="Q4055" s="153" t="s">
        <v>7801</v>
      </c>
      <c r="R4055" s="153" t="s">
        <v>7802</v>
      </c>
      <c r="S4055" s="153">
        <v>4.1666666666666657E-2</v>
      </c>
      <c r="T4055" s="153" t="s">
        <v>7801</v>
      </c>
      <c r="U4055" s="153" t="s">
        <v>7802</v>
      </c>
      <c r="V4055" s="153">
        <f>IF(ISBLANK(T4055),"",Tabella2[[#This Row],[ACT STOP]]-Tabella2[[#This Row],[ACT START]])</f>
        <v>4.1666666666666657E-2</v>
      </c>
      <c r="W4055" s="104" t="s">
        <v>92</v>
      </c>
      <c r="X4055" s="104" t="s">
        <v>91</v>
      </c>
      <c r="Y4055" s="110"/>
      <c r="Z4055" s="106"/>
      <c r="AA4055" s="104"/>
      <c r="AB4055" s="107"/>
      <c r="AC4055" s="72">
        <v>1</v>
      </c>
      <c r="AH4055" s="70"/>
      <c r="AI4055" s="70"/>
      <c r="AJ4055">
        <v>0</v>
      </c>
      <c r="AL4055" s="70"/>
      <c r="BM4055" s="135" t="s">
        <v>7801</v>
      </c>
      <c r="BN4055" s="136" t="s">
        <v>7802</v>
      </c>
      <c r="BO4055" s="101"/>
      <c r="BR4055" s="109" t="str">
        <f t="shared" si="63"/>
        <v>SH-25-4044</v>
      </c>
      <c r="BS4055" s="109" t="s">
        <v>427</v>
      </c>
      <c r="BT4055" t="s">
        <v>92</v>
      </c>
      <c r="BU4055" t="s">
        <v>8592</v>
      </c>
    </row>
    <row r="4056" spans="1:73" hidden="1">
      <c r="A4056" s="103" t="s">
        <v>8593</v>
      </c>
      <c r="B4056" s="102">
        <v>45862</v>
      </c>
      <c r="C4056" s="104">
        <f>_xlfn.ISOWEEKNUM(Tabella2[[#This Row],[Date]])</f>
        <v>30</v>
      </c>
      <c r="D4056" s="104" t="s">
        <v>478</v>
      </c>
      <c r="E4056" s="104" t="s">
        <v>284</v>
      </c>
      <c r="F4056" s="104">
        <v>65</v>
      </c>
      <c r="G4056" s="104" t="s">
        <v>284</v>
      </c>
      <c r="H4056" s="105">
        <v>23</v>
      </c>
      <c r="I4056" s="104"/>
      <c r="J4056" s="104" t="s">
        <v>258</v>
      </c>
      <c r="K4056" s="104" t="s">
        <v>80</v>
      </c>
      <c r="L4056" s="104" t="s">
        <v>259</v>
      </c>
      <c r="M4056" s="104" t="s">
        <v>461</v>
      </c>
      <c r="N4056" s="104"/>
      <c r="O4056" s="106"/>
      <c r="P4056" s="111" t="s">
        <v>610</v>
      </c>
      <c r="Q4056" s="153" t="s">
        <v>7801</v>
      </c>
      <c r="R4056" s="153" t="s">
        <v>7802</v>
      </c>
      <c r="S4056" s="153">
        <v>4.1666666666666657E-2</v>
      </c>
      <c r="T4056" s="153" t="s">
        <v>7801</v>
      </c>
      <c r="U4056" s="153" t="s">
        <v>7802</v>
      </c>
      <c r="V4056" s="153">
        <f>IF(ISBLANK(T4056),"",Tabella2[[#This Row],[ACT STOP]]-Tabella2[[#This Row],[ACT START]])</f>
        <v>4.1666666666666657E-2</v>
      </c>
      <c r="W4056" s="104" t="s">
        <v>92</v>
      </c>
      <c r="X4056" s="104" t="s">
        <v>91</v>
      </c>
      <c r="Y4056" s="110"/>
      <c r="Z4056" s="106"/>
      <c r="AA4056" s="104"/>
      <c r="AB4056" s="107"/>
      <c r="AC4056" s="72">
        <v>1</v>
      </c>
      <c r="AH4056" s="70"/>
      <c r="AI4056" s="70"/>
      <c r="AJ4056">
        <v>0</v>
      </c>
      <c r="AL4056" s="70"/>
      <c r="BM4056" s="135" t="s">
        <v>7801</v>
      </c>
      <c r="BN4056" s="136" t="s">
        <v>7802</v>
      </c>
      <c r="BO4056" s="101"/>
      <c r="BR4056" s="109" t="str">
        <f t="shared" si="63"/>
        <v>SH-25-4045</v>
      </c>
      <c r="BS4056" s="109" t="s">
        <v>358</v>
      </c>
      <c r="BT4056" t="s">
        <v>92</v>
      </c>
      <c r="BU4056" t="s">
        <v>8594</v>
      </c>
    </row>
    <row r="4057" spans="1:73" hidden="1">
      <c r="A4057" s="103" t="s">
        <v>8595</v>
      </c>
      <c r="B4057" s="102">
        <v>45862</v>
      </c>
      <c r="C4057" s="104">
        <f>_xlfn.ISOWEEKNUM(Tabella2[[#This Row],[Date]])</f>
        <v>30</v>
      </c>
      <c r="D4057" s="104" t="s">
        <v>6396</v>
      </c>
      <c r="E4057" s="104" t="s">
        <v>256</v>
      </c>
      <c r="F4057" s="104">
        <v>70</v>
      </c>
      <c r="G4057" s="104" t="s">
        <v>257</v>
      </c>
      <c r="H4057" s="105">
        <v>5</v>
      </c>
      <c r="I4057" s="104"/>
      <c r="J4057" s="104" t="s">
        <v>258</v>
      </c>
      <c r="K4057" s="104" t="s">
        <v>78</v>
      </c>
      <c r="L4057" s="104" t="s">
        <v>259</v>
      </c>
      <c r="M4057" s="104" t="s">
        <v>764</v>
      </c>
      <c r="N4057" s="104"/>
      <c r="O4057" s="106"/>
      <c r="P4057" s="111" t="s">
        <v>765</v>
      </c>
      <c r="Q4057" s="153" t="s">
        <v>7801</v>
      </c>
      <c r="R4057" s="153" t="s">
        <v>7802</v>
      </c>
      <c r="S4057" s="153">
        <v>4.1666666666666657E-2</v>
      </c>
      <c r="T4057" s="153">
        <v>0.22916666666666671</v>
      </c>
      <c r="U4057" s="153">
        <v>0.27083333333333331</v>
      </c>
      <c r="V4057" s="153">
        <f>IF(ISBLANK(T4057),"",Tabella2[[#This Row],[ACT STOP]]-Tabella2[[#This Row],[ACT START]])</f>
        <v>4.1666666666666602E-2</v>
      </c>
      <c r="W4057" s="104" t="s">
        <v>92</v>
      </c>
      <c r="X4057" s="104" t="s">
        <v>91</v>
      </c>
      <c r="Y4057" s="110"/>
      <c r="Z4057" s="106"/>
      <c r="AA4057" s="104"/>
      <c r="AB4057" s="107"/>
      <c r="AC4057" s="72">
        <v>1</v>
      </c>
      <c r="AH4057" s="70"/>
      <c r="AI4057" s="70"/>
      <c r="AJ4057">
        <v>0</v>
      </c>
      <c r="AL4057" s="70"/>
      <c r="BM4057" s="135">
        <v>0.22916666666666671</v>
      </c>
      <c r="BN4057" s="136">
        <v>0.27083333333333331</v>
      </c>
      <c r="BO4057" s="101"/>
      <c r="BR4057" s="109" t="str">
        <f t="shared" si="63"/>
        <v>SH-25-4046</v>
      </c>
      <c r="BS4057" s="109" t="s">
        <v>416</v>
      </c>
      <c r="BT4057" t="s">
        <v>92</v>
      </c>
      <c r="BU4057" t="s">
        <v>8596</v>
      </c>
    </row>
    <row r="4058" spans="1:73" hidden="1">
      <c r="A4058" s="103" t="s">
        <v>8597</v>
      </c>
      <c r="B4058" s="102">
        <v>45862</v>
      </c>
      <c r="C4058" s="104">
        <f>_xlfn.ISOWEEKNUM(Tabella2[[#This Row],[Date]])</f>
        <v>30</v>
      </c>
      <c r="D4058" s="104" t="s">
        <v>6396</v>
      </c>
      <c r="E4058" s="104" t="s">
        <v>256</v>
      </c>
      <c r="F4058" s="104">
        <v>75</v>
      </c>
      <c r="G4058" s="104" t="s">
        <v>257</v>
      </c>
      <c r="H4058" s="105">
        <v>10</v>
      </c>
      <c r="I4058" s="104"/>
      <c r="J4058" s="104" t="s">
        <v>258</v>
      </c>
      <c r="K4058" s="104" t="s">
        <v>77</v>
      </c>
      <c r="L4058" s="104" t="s">
        <v>259</v>
      </c>
      <c r="M4058" s="104" t="s">
        <v>276</v>
      </c>
      <c r="N4058" s="104"/>
      <c r="O4058" s="106"/>
      <c r="P4058" s="111" t="s">
        <v>871</v>
      </c>
      <c r="Q4058" s="153" t="s">
        <v>7801</v>
      </c>
      <c r="R4058" s="153" t="s">
        <v>7802</v>
      </c>
      <c r="S4058" s="153">
        <v>4.1666666666666657E-2</v>
      </c>
      <c r="T4058" s="153" t="s">
        <v>7801</v>
      </c>
      <c r="U4058" s="153" t="s">
        <v>7802</v>
      </c>
      <c r="V4058" s="153">
        <f>IF(ISBLANK(T4058),"",Tabella2[[#This Row],[ACT STOP]]-Tabella2[[#This Row],[ACT START]])</f>
        <v>4.1666666666666657E-2</v>
      </c>
      <c r="W4058" s="104" t="s">
        <v>92</v>
      </c>
      <c r="X4058" s="104" t="s">
        <v>91</v>
      </c>
      <c r="Y4058" s="110"/>
      <c r="Z4058" s="106"/>
      <c r="AA4058" s="104"/>
      <c r="AB4058" s="107"/>
      <c r="AC4058" s="72">
        <v>1</v>
      </c>
      <c r="AH4058" s="70"/>
      <c r="AI4058" s="70"/>
      <c r="AJ4058">
        <v>0</v>
      </c>
      <c r="AL4058" s="70"/>
      <c r="BM4058" s="135" t="s">
        <v>7801</v>
      </c>
      <c r="BN4058" s="136" t="s">
        <v>7802</v>
      </c>
      <c r="BO4058" s="101"/>
      <c r="BR4058" s="109" t="str">
        <f t="shared" si="63"/>
        <v>SH-25-4047</v>
      </c>
      <c r="BS4058" s="109" t="s">
        <v>552</v>
      </c>
      <c r="BT4058" t="s">
        <v>92</v>
      </c>
      <c r="BU4058" t="s">
        <v>8598</v>
      </c>
    </row>
    <row r="4059" spans="1:73" hidden="1">
      <c r="A4059" s="103" t="s">
        <v>8599</v>
      </c>
      <c r="B4059" s="102">
        <v>45862</v>
      </c>
      <c r="C4059" s="104">
        <f>_xlfn.ISOWEEKNUM(Tabella2[[#This Row],[Date]])</f>
        <v>30</v>
      </c>
      <c r="D4059" s="104" t="s">
        <v>574</v>
      </c>
      <c r="E4059" s="104" t="s">
        <v>284</v>
      </c>
      <c r="F4059" s="104">
        <v>66</v>
      </c>
      <c r="G4059" s="104" t="s">
        <v>257</v>
      </c>
      <c r="H4059" s="105">
        <v>9</v>
      </c>
      <c r="I4059" s="104"/>
      <c r="J4059" s="104" t="s">
        <v>258</v>
      </c>
      <c r="K4059" s="104" t="s">
        <v>79</v>
      </c>
      <c r="L4059" s="104" t="s">
        <v>299</v>
      </c>
      <c r="M4059" s="104" t="s">
        <v>906</v>
      </c>
      <c r="N4059" s="104"/>
      <c r="O4059" s="188" t="str">
        <f>A4060</f>
        <v>16462</v>
      </c>
      <c r="P4059" s="111" t="s">
        <v>2356</v>
      </c>
      <c r="Q4059" s="153" t="s">
        <v>285</v>
      </c>
      <c r="R4059" s="153" t="s">
        <v>286</v>
      </c>
      <c r="S4059" s="153">
        <v>4.1666666666666657E-2</v>
      </c>
      <c r="T4059" s="153">
        <v>0.29166666666666669</v>
      </c>
      <c r="U4059" s="153">
        <v>0.33333333333333331</v>
      </c>
      <c r="V4059" s="153">
        <f>IF(ISBLANK(T4059),"",Tabella2[[#This Row],[ACT STOP]]-Tabella2[[#This Row],[ACT START]])</f>
        <v>4.166666666666663E-2</v>
      </c>
      <c r="W4059" s="104" t="s">
        <v>92</v>
      </c>
      <c r="X4059" s="104" t="s">
        <v>91</v>
      </c>
      <c r="Y4059" s="110" t="s">
        <v>8600</v>
      </c>
      <c r="Z4059" s="106"/>
      <c r="AA4059" s="104"/>
      <c r="AB4059" s="107"/>
      <c r="AC4059" s="72">
        <v>1</v>
      </c>
      <c r="AH4059" s="70"/>
      <c r="AI4059" s="70"/>
      <c r="AJ4059">
        <v>0</v>
      </c>
      <c r="AL4059" s="70"/>
      <c r="BM4059" s="135">
        <v>0.29166666666666669</v>
      </c>
      <c r="BN4059" s="136">
        <v>0.33333333333333331</v>
      </c>
      <c r="BO4059" s="101"/>
      <c r="BR4059" s="109" t="str">
        <f t="shared" si="63"/>
        <v>SH-25-4048</v>
      </c>
      <c r="BS4059" s="109" t="s">
        <v>318</v>
      </c>
      <c r="BT4059" t="s">
        <v>92</v>
      </c>
      <c r="BU4059" t="s">
        <v>8601</v>
      </c>
    </row>
    <row r="4060" spans="1:73" hidden="1">
      <c r="A4060" s="103" t="s">
        <v>8602</v>
      </c>
      <c r="B4060" s="102">
        <v>45862</v>
      </c>
      <c r="C4060" s="104">
        <f>_xlfn.ISOWEEKNUM(Tabella2[[#This Row],[Date]])</f>
        <v>30</v>
      </c>
      <c r="D4060" s="104" t="s">
        <v>574</v>
      </c>
      <c r="E4060" s="104" t="s">
        <v>284</v>
      </c>
      <c r="F4060" s="104">
        <v>67</v>
      </c>
      <c r="G4060" s="104" t="s">
        <v>257</v>
      </c>
      <c r="H4060" s="105">
        <v>32</v>
      </c>
      <c r="I4060" s="104"/>
      <c r="J4060" s="104" t="s">
        <v>258</v>
      </c>
      <c r="K4060" s="104" t="s">
        <v>78</v>
      </c>
      <c r="L4060" s="104" t="s">
        <v>299</v>
      </c>
      <c r="M4060" s="104" t="s">
        <v>906</v>
      </c>
      <c r="N4060" s="104"/>
      <c r="O4060" s="188" t="str">
        <f>A4059</f>
        <v>16461</v>
      </c>
      <c r="P4060" s="111" t="s">
        <v>2356</v>
      </c>
      <c r="Q4060" s="153">
        <v>0.29166666666666669</v>
      </c>
      <c r="R4060" s="153">
        <v>0.33333333333333331</v>
      </c>
      <c r="S4060" s="153">
        <v>4.1666666666666657E-2</v>
      </c>
      <c r="T4060" s="153">
        <v>0.29166666666666669</v>
      </c>
      <c r="U4060" s="153">
        <v>0.33333333333333331</v>
      </c>
      <c r="V4060" s="153">
        <f>IF(ISBLANK(T4060),"",Tabella2[[#This Row],[ACT STOP]]-Tabella2[[#This Row],[ACT START]])</f>
        <v>4.166666666666663E-2</v>
      </c>
      <c r="W4060" s="104" t="s">
        <v>92</v>
      </c>
      <c r="X4060" s="104" t="s">
        <v>91</v>
      </c>
      <c r="Y4060" s="110"/>
      <c r="Z4060" s="106"/>
      <c r="AA4060" s="104"/>
      <c r="AB4060" s="107"/>
      <c r="AC4060" s="72">
        <v>1</v>
      </c>
      <c r="AH4060" s="70"/>
      <c r="AI4060" s="70"/>
      <c r="AJ4060">
        <v>0</v>
      </c>
      <c r="AL4060" s="70"/>
      <c r="BM4060" s="135">
        <v>0.29166666666666669</v>
      </c>
      <c r="BN4060" s="136">
        <v>0.33333333333333331</v>
      </c>
      <c r="BO4060" s="101"/>
      <c r="BR4060" s="109" t="str">
        <f t="shared" si="63"/>
        <v>SH-25-4049</v>
      </c>
      <c r="BS4060" s="109" t="s">
        <v>356</v>
      </c>
      <c r="BT4060" t="s">
        <v>92</v>
      </c>
      <c r="BU4060" t="s">
        <v>8603</v>
      </c>
    </row>
    <row r="4061" spans="1:73" hidden="1">
      <c r="A4061" s="103" t="s">
        <v>8604</v>
      </c>
      <c r="B4061" s="102">
        <v>45862</v>
      </c>
      <c r="C4061" s="104">
        <f>_xlfn.ISOWEEKNUM(Tabella2[[#This Row],[Date]])</f>
        <v>30</v>
      </c>
      <c r="D4061" s="104" t="s">
        <v>321</v>
      </c>
      <c r="E4061" s="104" t="s">
        <v>284</v>
      </c>
      <c r="F4061" s="104">
        <v>54</v>
      </c>
      <c r="G4061" s="104" t="s">
        <v>257</v>
      </c>
      <c r="H4061" s="105">
        <v>2</v>
      </c>
      <c r="I4061" s="104"/>
      <c r="J4061" s="104" t="s">
        <v>258</v>
      </c>
      <c r="K4061" s="104" t="s">
        <v>83</v>
      </c>
      <c r="L4061" s="104" t="s">
        <v>299</v>
      </c>
      <c r="M4061" s="104" t="s">
        <v>313</v>
      </c>
      <c r="N4061" s="104"/>
      <c r="O4061" s="188" t="str">
        <f>A4062</f>
        <v>16464</v>
      </c>
      <c r="P4061" s="111" t="s">
        <v>314</v>
      </c>
      <c r="Q4061" s="153" t="s">
        <v>285</v>
      </c>
      <c r="R4061" s="153" t="s">
        <v>286</v>
      </c>
      <c r="S4061" s="153">
        <v>4.1666666666666657E-2</v>
      </c>
      <c r="T4061" s="153">
        <v>0.29166666666666669</v>
      </c>
      <c r="U4061" s="153">
        <v>0.32291666666666669</v>
      </c>
      <c r="V4061" s="153">
        <f>IF(ISBLANK(T4061),"",Tabella2[[#This Row],[ACT STOP]]-Tabella2[[#This Row],[ACT START]])</f>
        <v>3.125E-2</v>
      </c>
      <c r="W4061" s="104" t="s">
        <v>92</v>
      </c>
      <c r="X4061" s="104" t="s">
        <v>91</v>
      </c>
      <c r="Y4061" s="110"/>
      <c r="Z4061" s="106"/>
      <c r="AA4061" s="104"/>
      <c r="AB4061" s="107"/>
      <c r="AC4061" s="72">
        <v>1</v>
      </c>
      <c r="AH4061" s="70"/>
      <c r="AI4061" s="70"/>
      <c r="AJ4061">
        <v>0</v>
      </c>
      <c r="AL4061" s="70"/>
      <c r="BM4061" s="135">
        <v>0.29166666666666669</v>
      </c>
      <c r="BN4061" s="136">
        <v>0.32291666666666669</v>
      </c>
      <c r="BO4061" s="101"/>
      <c r="BR4061" s="109" t="str">
        <f t="shared" si="63"/>
        <v>SH-25-4050</v>
      </c>
      <c r="BS4061" s="109" t="s">
        <v>368</v>
      </c>
      <c r="BT4061" t="s">
        <v>92</v>
      </c>
      <c r="BU4061" t="s">
        <v>8605</v>
      </c>
    </row>
    <row r="4062" spans="1:73" hidden="1">
      <c r="A4062" s="103" t="s">
        <v>8606</v>
      </c>
      <c r="B4062" s="102">
        <v>45862</v>
      </c>
      <c r="C4062" s="104">
        <f>_xlfn.ISOWEEKNUM(Tabella2[[#This Row],[Date]])</f>
        <v>30</v>
      </c>
      <c r="D4062" s="104" t="s">
        <v>321</v>
      </c>
      <c r="E4062" s="104" t="s">
        <v>284</v>
      </c>
      <c r="F4062" s="104">
        <v>52</v>
      </c>
      <c r="G4062" s="104" t="s">
        <v>257</v>
      </c>
      <c r="H4062" s="105">
        <v>1</v>
      </c>
      <c r="I4062" s="104"/>
      <c r="J4062" s="104" t="s">
        <v>258</v>
      </c>
      <c r="K4062" s="104" t="s">
        <v>80</v>
      </c>
      <c r="L4062" s="104" t="s">
        <v>299</v>
      </c>
      <c r="M4062" s="104" t="s">
        <v>313</v>
      </c>
      <c r="N4062" s="104"/>
      <c r="O4062" s="188" t="str">
        <f>A4061</f>
        <v>16463</v>
      </c>
      <c r="P4062" s="111" t="s">
        <v>314</v>
      </c>
      <c r="Q4062" s="153">
        <v>0.29166666666666669</v>
      </c>
      <c r="R4062" s="153">
        <v>0.33333333333333331</v>
      </c>
      <c r="S4062" s="153">
        <v>4.1666666666666657E-2</v>
      </c>
      <c r="T4062" s="153">
        <v>0.29166666666666669</v>
      </c>
      <c r="U4062" s="153">
        <v>0.32291666666666669</v>
      </c>
      <c r="V4062" s="153">
        <f>IF(ISBLANK(T4062),"",Tabella2[[#This Row],[ACT STOP]]-Tabella2[[#This Row],[ACT START]])</f>
        <v>3.125E-2</v>
      </c>
      <c r="W4062" s="104" t="s">
        <v>92</v>
      </c>
      <c r="X4062" s="104" t="s">
        <v>91</v>
      </c>
      <c r="Y4062" s="110"/>
      <c r="Z4062" s="106"/>
      <c r="AA4062" s="104"/>
      <c r="AB4062" s="107"/>
      <c r="AC4062" s="72">
        <v>1</v>
      </c>
      <c r="AH4062" s="70"/>
      <c r="AI4062" s="70"/>
      <c r="AJ4062">
        <v>0</v>
      </c>
      <c r="AL4062" s="70"/>
      <c r="BM4062" s="135">
        <v>0.29166666666666669</v>
      </c>
      <c r="BN4062" s="136">
        <v>0.32291666666666669</v>
      </c>
      <c r="BO4062" s="101"/>
      <c r="BR4062" s="109" t="str">
        <f t="shared" si="63"/>
        <v>SH-25-4051</v>
      </c>
      <c r="BS4062" s="109" t="s">
        <v>332</v>
      </c>
      <c r="BT4062" t="s">
        <v>92</v>
      </c>
      <c r="BU4062" t="s">
        <v>8607</v>
      </c>
    </row>
    <row r="4063" spans="1:73" hidden="1">
      <c r="A4063" s="103" t="s">
        <v>8608</v>
      </c>
      <c r="B4063" s="102">
        <v>45862</v>
      </c>
      <c r="C4063" s="104">
        <f>_xlfn.ISOWEEKNUM(Tabella2[[#This Row],[Date]])</f>
        <v>30</v>
      </c>
      <c r="D4063" s="104" t="s">
        <v>6396</v>
      </c>
      <c r="E4063" s="104" t="s">
        <v>256</v>
      </c>
      <c r="F4063" s="104">
        <v>73</v>
      </c>
      <c r="G4063" s="104" t="s">
        <v>257</v>
      </c>
      <c r="H4063" s="105">
        <v>17</v>
      </c>
      <c r="I4063" s="104"/>
      <c r="J4063" s="104" t="s">
        <v>258</v>
      </c>
      <c r="K4063" s="104" t="s">
        <v>81</v>
      </c>
      <c r="L4063" s="104" t="s">
        <v>259</v>
      </c>
      <c r="M4063" s="104" t="s">
        <v>276</v>
      </c>
      <c r="N4063" s="104"/>
      <c r="O4063" s="104"/>
      <c r="P4063" s="111" t="s">
        <v>871</v>
      </c>
      <c r="Q4063" s="153" t="s">
        <v>285</v>
      </c>
      <c r="R4063" s="153" t="s">
        <v>286</v>
      </c>
      <c r="S4063" s="153">
        <v>4.1666666666666657E-2</v>
      </c>
      <c r="T4063" s="153" t="s">
        <v>285</v>
      </c>
      <c r="U4063" s="153" t="s">
        <v>286</v>
      </c>
      <c r="V4063" s="153">
        <f>IF(ISBLANK(T4063),"",Tabella2[[#This Row],[ACT STOP]]-Tabella2[[#This Row],[ACT START]])</f>
        <v>4.166666666666663E-2</v>
      </c>
      <c r="W4063" s="104" t="s">
        <v>92</v>
      </c>
      <c r="X4063" s="104" t="s">
        <v>91</v>
      </c>
      <c r="Y4063" s="110"/>
      <c r="Z4063" s="106"/>
      <c r="AA4063" s="104"/>
      <c r="AB4063" s="107"/>
      <c r="AC4063" s="72">
        <v>1</v>
      </c>
      <c r="AH4063" s="70"/>
      <c r="AI4063" s="70"/>
      <c r="AJ4063">
        <v>0</v>
      </c>
      <c r="AL4063" s="70"/>
      <c r="BM4063" s="135" t="s">
        <v>285</v>
      </c>
      <c r="BN4063" s="136" t="s">
        <v>286</v>
      </c>
      <c r="BO4063" s="101"/>
      <c r="BR4063" s="109" t="str">
        <f t="shared" si="63"/>
        <v>SH-25-4052</v>
      </c>
      <c r="BS4063" s="109" t="s">
        <v>393</v>
      </c>
      <c r="BT4063" t="s">
        <v>92</v>
      </c>
      <c r="BU4063" t="s">
        <v>8609</v>
      </c>
    </row>
    <row r="4064" spans="1:73" hidden="1">
      <c r="A4064" s="103" t="s">
        <v>8610</v>
      </c>
      <c r="B4064" s="102">
        <v>45862</v>
      </c>
      <c r="C4064" s="104">
        <f>_xlfn.ISOWEEKNUM(Tabella2[[#This Row],[Date]])</f>
        <v>30</v>
      </c>
      <c r="D4064" s="104" t="s">
        <v>321</v>
      </c>
      <c r="E4064" s="104" t="s">
        <v>284</v>
      </c>
      <c r="F4064" s="104">
        <v>53</v>
      </c>
      <c r="G4064" s="104" t="s">
        <v>257</v>
      </c>
      <c r="H4064" s="105">
        <v>5</v>
      </c>
      <c r="I4064" s="104"/>
      <c r="J4064" s="104" t="s">
        <v>258</v>
      </c>
      <c r="K4064" s="104" t="s">
        <v>83</v>
      </c>
      <c r="L4064" s="104" t="s">
        <v>299</v>
      </c>
      <c r="M4064" s="104" t="s">
        <v>313</v>
      </c>
      <c r="N4064" s="104"/>
      <c r="O4064" s="188" t="str">
        <f>A4065</f>
        <v>16467</v>
      </c>
      <c r="P4064" s="111" t="s">
        <v>442</v>
      </c>
      <c r="Q4064" s="153" t="s">
        <v>525</v>
      </c>
      <c r="R4064" s="153" t="s">
        <v>262</v>
      </c>
      <c r="S4064" s="153">
        <v>4.1666666666666657E-2</v>
      </c>
      <c r="T4064" s="153" t="s">
        <v>525</v>
      </c>
      <c r="U4064" s="153" t="s">
        <v>262</v>
      </c>
      <c r="V4064" s="153">
        <f>IF(ISBLANK(T4064),"",Tabella2[[#This Row],[ACT STOP]]-Tabella2[[#This Row],[ACT START]])</f>
        <v>4.166666666666663E-2</v>
      </c>
      <c r="W4064" s="104" t="s">
        <v>92</v>
      </c>
      <c r="X4064" s="104" t="s">
        <v>91</v>
      </c>
      <c r="Y4064" s="110" t="s">
        <v>8611</v>
      </c>
      <c r="Z4064" s="106"/>
      <c r="AA4064" s="104"/>
      <c r="AB4064" s="107"/>
      <c r="AC4064" s="72">
        <v>1</v>
      </c>
      <c r="AH4064" s="70"/>
      <c r="AI4064" s="70"/>
      <c r="AJ4064">
        <v>0</v>
      </c>
      <c r="AL4064" s="70"/>
      <c r="BM4064" s="135" t="s">
        <v>525</v>
      </c>
      <c r="BN4064" s="136" t="s">
        <v>262</v>
      </c>
      <c r="BO4064" s="101"/>
      <c r="BR4064" s="109" t="str">
        <f t="shared" si="63"/>
        <v>SH-25-4053</v>
      </c>
      <c r="BS4064" s="109" t="s">
        <v>416</v>
      </c>
      <c r="BT4064" t="s">
        <v>92</v>
      </c>
      <c r="BU4064" t="s">
        <v>8612</v>
      </c>
    </row>
    <row r="4065" spans="1:73" hidden="1">
      <c r="A4065" s="103" t="s">
        <v>8613</v>
      </c>
      <c r="B4065" s="102">
        <v>45862</v>
      </c>
      <c r="C4065" s="104">
        <f>_xlfn.ISOWEEKNUM(Tabella2[[#This Row],[Date]])</f>
        <v>30</v>
      </c>
      <c r="D4065" s="104" t="s">
        <v>321</v>
      </c>
      <c r="E4065" s="104" t="s">
        <v>284</v>
      </c>
      <c r="F4065" s="104">
        <v>51</v>
      </c>
      <c r="G4065" s="104" t="s">
        <v>257</v>
      </c>
      <c r="H4065" s="105">
        <v>14</v>
      </c>
      <c r="I4065" s="104"/>
      <c r="J4065" s="104" t="s">
        <v>258</v>
      </c>
      <c r="K4065" s="104" t="s">
        <v>80</v>
      </c>
      <c r="L4065" s="104" t="s">
        <v>299</v>
      </c>
      <c r="M4065" s="104" t="s">
        <v>313</v>
      </c>
      <c r="N4065" s="104"/>
      <c r="O4065" s="188" t="str">
        <f>A4064</f>
        <v>16466</v>
      </c>
      <c r="P4065" s="111" t="s">
        <v>442</v>
      </c>
      <c r="Q4065" s="153">
        <v>0.35416666666666669</v>
      </c>
      <c r="R4065" s="153">
        <v>0.39583333333333331</v>
      </c>
      <c r="S4065" s="153">
        <v>4.1666666666666657E-2</v>
      </c>
      <c r="T4065" s="153">
        <v>0.35416666666666669</v>
      </c>
      <c r="U4065" s="153">
        <v>0.39583333333333331</v>
      </c>
      <c r="V4065" s="153">
        <f>IF(ISBLANK(T4065),"",Tabella2[[#This Row],[ACT STOP]]-Tabella2[[#This Row],[ACT START]])</f>
        <v>4.166666666666663E-2</v>
      </c>
      <c r="W4065" s="104" t="s">
        <v>92</v>
      </c>
      <c r="X4065" s="104" t="s">
        <v>91</v>
      </c>
      <c r="Y4065" s="110"/>
      <c r="Z4065" s="106"/>
      <c r="AA4065" s="104"/>
      <c r="AB4065" s="107"/>
      <c r="AC4065" s="72">
        <v>1</v>
      </c>
      <c r="AH4065" s="70"/>
      <c r="AI4065" s="70"/>
      <c r="AJ4065">
        <v>0</v>
      </c>
      <c r="AL4065" s="70"/>
      <c r="BM4065" s="135">
        <v>0.35416666666666669</v>
      </c>
      <c r="BN4065" s="136">
        <v>0.39583333333333331</v>
      </c>
      <c r="BO4065" s="101"/>
      <c r="BR4065" s="109" t="str">
        <f t="shared" si="63"/>
        <v>SH-25-4054</v>
      </c>
      <c r="BS4065" s="109" t="s">
        <v>372</v>
      </c>
      <c r="BT4065" t="s">
        <v>92</v>
      </c>
      <c r="BU4065" t="s">
        <v>8614</v>
      </c>
    </row>
    <row r="4066" spans="1:73" hidden="1">
      <c r="A4066" s="103" t="s">
        <v>8615</v>
      </c>
      <c r="B4066" s="102">
        <v>45862</v>
      </c>
      <c r="C4066" s="104">
        <f>_xlfn.ISOWEEKNUM(Tabella2[[#This Row],[Date]])</f>
        <v>30</v>
      </c>
      <c r="D4066" s="104" t="s">
        <v>6396</v>
      </c>
      <c r="E4066" s="104" t="s">
        <v>256</v>
      </c>
      <c r="F4066" s="104">
        <v>72</v>
      </c>
      <c r="G4066" s="104" t="s">
        <v>257</v>
      </c>
      <c r="H4066" s="105">
        <v>10</v>
      </c>
      <c r="I4066" s="104"/>
      <c r="J4066" s="104" t="s">
        <v>258</v>
      </c>
      <c r="K4066" s="104" t="s">
        <v>81</v>
      </c>
      <c r="L4066" s="104" t="s">
        <v>259</v>
      </c>
      <c r="M4066" s="104" t="s">
        <v>276</v>
      </c>
      <c r="N4066" s="104"/>
      <c r="O4066" s="104"/>
      <c r="P4066" s="111" t="s">
        <v>871</v>
      </c>
      <c r="Q4066" s="153" t="s">
        <v>525</v>
      </c>
      <c r="R4066" s="153" t="s">
        <v>262</v>
      </c>
      <c r="S4066" s="153">
        <v>4.1666666666666657E-2</v>
      </c>
      <c r="T4066" s="153" t="s">
        <v>525</v>
      </c>
      <c r="U4066" s="153" t="s">
        <v>262</v>
      </c>
      <c r="V4066" s="153">
        <f>IF(ISBLANK(T4066),"",Tabella2[[#This Row],[ACT STOP]]-Tabella2[[#This Row],[ACT START]])</f>
        <v>4.166666666666663E-2</v>
      </c>
      <c r="W4066" s="104" t="s">
        <v>92</v>
      </c>
      <c r="X4066" s="104" t="s">
        <v>91</v>
      </c>
      <c r="Y4066" s="110" t="s">
        <v>8616</v>
      </c>
      <c r="Z4066" s="106"/>
      <c r="AA4066" s="104"/>
      <c r="AB4066" s="107"/>
      <c r="AC4066" s="72">
        <v>1</v>
      </c>
      <c r="AH4066" s="70"/>
      <c r="AI4066" s="70"/>
      <c r="AJ4066">
        <v>0</v>
      </c>
      <c r="AL4066" s="70"/>
      <c r="BM4066" s="135" t="s">
        <v>525</v>
      </c>
      <c r="BN4066" s="136" t="s">
        <v>262</v>
      </c>
      <c r="BO4066" s="101"/>
      <c r="BR4066" s="109" t="str">
        <f t="shared" si="63"/>
        <v>SH-25-4055</v>
      </c>
      <c r="BS4066" s="109" t="s">
        <v>552</v>
      </c>
      <c r="BT4066" t="s">
        <v>92</v>
      </c>
      <c r="BU4066" t="s">
        <v>8617</v>
      </c>
    </row>
    <row r="4067" spans="1:73" hidden="1">
      <c r="A4067" s="103" t="s">
        <v>8618</v>
      </c>
      <c r="B4067" s="102">
        <v>45862</v>
      </c>
      <c r="C4067" s="104">
        <f>_xlfn.ISOWEEKNUM(Tabella2[[#This Row],[Date]])</f>
        <v>30</v>
      </c>
      <c r="D4067" s="104" t="s">
        <v>6396</v>
      </c>
      <c r="E4067" s="104" t="s">
        <v>256</v>
      </c>
      <c r="F4067" s="104">
        <v>71</v>
      </c>
      <c r="G4067" s="104" t="s">
        <v>284</v>
      </c>
      <c r="H4067" s="105">
        <v>9</v>
      </c>
      <c r="I4067" s="104"/>
      <c r="J4067" s="104" t="s">
        <v>258</v>
      </c>
      <c r="K4067" s="104" t="s">
        <v>75</v>
      </c>
      <c r="L4067" s="104" t="s">
        <v>259</v>
      </c>
      <c r="M4067" s="104" t="s">
        <v>276</v>
      </c>
      <c r="N4067" s="104"/>
      <c r="O4067" s="104"/>
      <c r="P4067" s="111" t="s">
        <v>8619</v>
      </c>
      <c r="Q4067" s="153" t="s">
        <v>525</v>
      </c>
      <c r="R4067" s="153" t="s">
        <v>262</v>
      </c>
      <c r="S4067" s="153">
        <v>4.1666666666666657E-2</v>
      </c>
      <c r="T4067" s="153" t="s">
        <v>525</v>
      </c>
      <c r="U4067" s="153" t="s">
        <v>262</v>
      </c>
      <c r="V4067" s="153">
        <f>IF(ISBLANK(T4067),"",Tabella2[[#This Row],[ACT STOP]]-Tabella2[[#This Row],[ACT START]])</f>
        <v>4.166666666666663E-2</v>
      </c>
      <c r="W4067" s="104" t="s">
        <v>92</v>
      </c>
      <c r="X4067" s="104" t="s">
        <v>91</v>
      </c>
      <c r="Y4067" s="110"/>
      <c r="Z4067" s="106"/>
      <c r="AA4067" s="104"/>
      <c r="AB4067" s="107"/>
      <c r="AC4067" s="72">
        <v>1</v>
      </c>
      <c r="AH4067" s="70"/>
      <c r="AI4067" s="70"/>
      <c r="AJ4067">
        <v>0</v>
      </c>
      <c r="AL4067" s="70"/>
      <c r="BM4067" s="135" t="s">
        <v>525</v>
      </c>
      <c r="BN4067" s="136" t="s">
        <v>262</v>
      </c>
      <c r="BO4067" s="101"/>
      <c r="BR4067" s="109" t="str">
        <f t="shared" si="63"/>
        <v>SH-25-4056</v>
      </c>
      <c r="BS4067" s="109" t="s">
        <v>339</v>
      </c>
      <c r="BT4067" t="s">
        <v>92</v>
      </c>
      <c r="BU4067" t="s">
        <v>8620</v>
      </c>
    </row>
    <row r="4068" spans="1:73" hidden="1">
      <c r="A4068" s="103" t="s">
        <v>8621</v>
      </c>
      <c r="B4068" s="102">
        <v>45862</v>
      </c>
      <c r="C4068" s="104">
        <f>_xlfn.ISOWEEKNUM(Tabella2[[#This Row],[Date]])</f>
        <v>30</v>
      </c>
      <c r="D4068" s="104" t="s">
        <v>722</v>
      </c>
      <c r="E4068" s="104" t="s">
        <v>327</v>
      </c>
      <c r="F4068" s="104">
        <v>76</v>
      </c>
      <c r="G4068" s="104" t="s">
        <v>257</v>
      </c>
      <c r="H4068" s="105">
        <v>13</v>
      </c>
      <c r="I4068" s="104" t="s">
        <v>258</v>
      </c>
      <c r="J4068" s="104"/>
      <c r="K4068" s="104" t="s">
        <v>78</v>
      </c>
      <c r="L4068" s="104" t="s">
        <v>259</v>
      </c>
      <c r="M4068" s="104" t="s">
        <v>328</v>
      </c>
      <c r="N4068" s="104"/>
      <c r="O4068" s="104"/>
      <c r="P4068" s="111" t="s">
        <v>329</v>
      </c>
      <c r="Q4068" s="153" t="s">
        <v>525</v>
      </c>
      <c r="R4068" s="153" t="s">
        <v>262</v>
      </c>
      <c r="S4068" s="153">
        <v>4.1666666666666657E-2</v>
      </c>
      <c r="T4068" s="153">
        <v>0.35416666666666669</v>
      </c>
      <c r="U4068" s="153">
        <v>0.39583333333333331</v>
      </c>
      <c r="V4068" s="153">
        <f>IF(ISBLANK(T4068),"",Tabella2[[#This Row],[ACT STOP]]-Tabella2[[#This Row],[ACT START]])</f>
        <v>4.166666666666663E-2</v>
      </c>
      <c r="W4068" s="104" t="s">
        <v>92</v>
      </c>
      <c r="X4068" s="104" t="s">
        <v>91</v>
      </c>
      <c r="Y4068" s="110"/>
      <c r="Z4068" s="106"/>
      <c r="AA4068" s="104"/>
      <c r="AB4068" s="107"/>
      <c r="AC4068" s="72">
        <v>1</v>
      </c>
      <c r="AH4068" s="70"/>
      <c r="AI4068" s="70"/>
      <c r="AJ4068">
        <v>0</v>
      </c>
      <c r="AL4068" s="70"/>
      <c r="BM4068" s="135">
        <v>0.35416666666666669</v>
      </c>
      <c r="BN4068" s="136">
        <v>0.39583333333333331</v>
      </c>
      <c r="BO4068" s="101"/>
      <c r="BR4068" s="109" t="str">
        <f t="shared" si="63"/>
        <v>SH-25-4057</v>
      </c>
      <c r="BS4068" s="109" t="s">
        <v>427</v>
      </c>
      <c r="BT4068" t="s">
        <v>92</v>
      </c>
      <c r="BU4068" t="s">
        <v>8622</v>
      </c>
    </row>
    <row r="4069" spans="1:73" hidden="1">
      <c r="A4069" s="103" t="s">
        <v>8623</v>
      </c>
      <c r="B4069" s="102">
        <v>45862</v>
      </c>
      <c r="C4069" s="104">
        <f>_xlfn.ISOWEEKNUM(Tabella2[[#This Row],[Date]])</f>
        <v>30</v>
      </c>
      <c r="D4069" s="104" t="s">
        <v>722</v>
      </c>
      <c r="E4069" s="104" t="s">
        <v>327</v>
      </c>
      <c r="F4069" s="104">
        <v>82</v>
      </c>
      <c r="G4069" s="104" t="s">
        <v>284</v>
      </c>
      <c r="H4069" s="105">
        <v>23</v>
      </c>
      <c r="I4069" s="104" t="s">
        <v>258</v>
      </c>
      <c r="J4069" s="104"/>
      <c r="K4069" s="104" t="s">
        <v>79</v>
      </c>
      <c r="L4069" s="104" t="s">
        <v>259</v>
      </c>
      <c r="M4069" s="104" t="s">
        <v>328</v>
      </c>
      <c r="N4069" s="104"/>
      <c r="O4069" s="104"/>
      <c r="P4069" s="111" t="s">
        <v>329</v>
      </c>
      <c r="Q4069" s="153" t="s">
        <v>525</v>
      </c>
      <c r="R4069" s="153" t="s">
        <v>262</v>
      </c>
      <c r="S4069" s="153">
        <v>4.1666666666666657E-2</v>
      </c>
      <c r="T4069" s="153">
        <v>0.35416666666666669</v>
      </c>
      <c r="U4069" s="153">
        <v>0.39583333333333331</v>
      </c>
      <c r="V4069" s="153">
        <f>IF(ISBLANK(T4069),"",Tabella2[[#This Row],[ACT STOP]]-Tabella2[[#This Row],[ACT START]])</f>
        <v>4.166666666666663E-2</v>
      </c>
      <c r="W4069" s="104" t="s">
        <v>92</v>
      </c>
      <c r="X4069" s="104" t="s">
        <v>91</v>
      </c>
      <c r="Y4069" s="110"/>
      <c r="Z4069" s="106"/>
      <c r="AA4069" s="104"/>
      <c r="AB4069" s="107"/>
      <c r="AC4069" s="72">
        <v>1</v>
      </c>
      <c r="AH4069" s="70"/>
      <c r="AI4069" s="70"/>
      <c r="AJ4069">
        <v>0</v>
      </c>
      <c r="AL4069" s="70"/>
      <c r="BM4069" s="135">
        <v>0.35416666666666669</v>
      </c>
      <c r="BN4069" s="136">
        <v>0.39583333333333331</v>
      </c>
      <c r="BO4069" s="101"/>
      <c r="BR4069" s="109" t="str">
        <f t="shared" si="63"/>
        <v>SH-25-4058</v>
      </c>
      <c r="BS4069" s="109" t="s">
        <v>358</v>
      </c>
      <c r="BT4069" t="s">
        <v>92</v>
      </c>
      <c r="BU4069" t="s">
        <v>8624</v>
      </c>
    </row>
    <row r="4070" spans="1:73" hidden="1">
      <c r="A4070" s="103" t="s">
        <v>8625</v>
      </c>
      <c r="B4070" s="102">
        <v>45862</v>
      </c>
      <c r="C4070" s="104">
        <f>_xlfn.ISOWEEKNUM(Tabella2[[#This Row],[Date]])</f>
        <v>30</v>
      </c>
      <c r="D4070" s="104" t="s">
        <v>763</v>
      </c>
      <c r="E4070" s="104" t="s">
        <v>256</v>
      </c>
      <c r="F4070" s="104">
        <v>63</v>
      </c>
      <c r="G4070" s="104" t="s">
        <v>257</v>
      </c>
      <c r="H4070" s="105">
        <v>9</v>
      </c>
      <c r="I4070" s="104"/>
      <c r="J4070" s="104" t="s">
        <v>258</v>
      </c>
      <c r="K4070" s="104" t="s">
        <v>79</v>
      </c>
      <c r="L4070" s="104" t="s">
        <v>299</v>
      </c>
      <c r="M4070" s="104" t="s">
        <v>276</v>
      </c>
      <c r="N4070" s="104"/>
      <c r="O4070" s="188" t="str">
        <f>A4071</f>
        <v>16473</v>
      </c>
      <c r="P4070" s="111" t="s">
        <v>2080</v>
      </c>
      <c r="Q4070" s="153" t="s">
        <v>498</v>
      </c>
      <c r="R4070" s="153" t="s">
        <v>499</v>
      </c>
      <c r="S4070" s="153">
        <v>4.1666666666666657E-2</v>
      </c>
      <c r="T4070" s="153">
        <v>0.41666666666666669</v>
      </c>
      <c r="U4070" s="153">
        <v>0.46527777777777779</v>
      </c>
      <c r="V4070" s="153">
        <f>IF(ISBLANK(T4070),"",Tabella2[[#This Row],[ACT STOP]]-Tabella2[[#This Row],[ACT START]])</f>
        <v>4.8611111111111105E-2</v>
      </c>
      <c r="W4070" s="104" t="s">
        <v>92</v>
      </c>
      <c r="X4070" s="104" t="s">
        <v>91</v>
      </c>
      <c r="Y4070" s="110"/>
      <c r="Z4070" s="106"/>
      <c r="AA4070" s="104"/>
      <c r="AB4070" s="107"/>
      <c r="AC4070" s="72">
        <v>1</v>
      </c>
      <c r="AH4070" s="70"/>
      <c r="AI4070" s="70"/>
      <c r="AJ4070">
        <v>0</v>
      </c>
      <c r="AL4070" s="70"/>
      <c r="BM4070" s="135">
        <v>0.41666666666666669</v>
      </c>
      <c r="BN4070" s="136">
        <v>0.46527777777777779</v>
      </c>
      <c r="BO4070" s="101">
        <v>6.9444444444444441E-3</v>
      </c>
      <c r="BQ4070" t="s">
        <v>102</v>
      </c>
      <c r="BR4070" s="109" t="str">
        <f t="shared" si="63"/>
        <v>SH-25-4059</v>
      </c>
      <c r="BS4070" s="109" t="s">
        <v>318</v>
      </c>
      <c r="BT4070" t="s">
        <v>92</v>
      </c>
      <c r="BU4070" t="s">
        <v>8626</v>
      </c>
    </row>
    <row r="4071" spans="1:73" hidden="1">
      <c r="A4071" s="103" t="s">
        <v>8627</v>
      </c>
      <c r="B4071" s="102">
        <v>45862</v>
      </c>
      <c r="C4071" s="104">
        <f>_xlfn.ISOWEEKNUM(Tabella2[[#This Row],[Date]])</f>
        <v>30</v>
      </c>
      <c r="D4071" s="104" t="s">
        <v>763</v>
      </c>
      <c r="E4071" s="104" t="s">
        <v>256</v>
      </c>
      <c r="F4071" s="104">
        <v>68</v>
      </c>
      <c r="G4071" s="104" t="s">
        <v>257</v>
      </c>
      <c r="H4071" s="105">
        <v>32</v>
      </c>
      <c r="I4071" s="104"/>
      <c r="J4071" s="104" t="s">
        <v>258</v>
      </c>
      <c r="K4071" s="104" t="s">
        <v>78</v>
      </c>
      <c r="L4071" s="104" t="s">
        <v>299</v>
      </c>
      <c r="M4071" s="104" t="s">
        <v>276</v>
      </c>
      <c r="N4071" s="104"/>
      <c r="O4071" s="188" t="str">
        <f>A4070</f>
        <v>16472</v>
      </c>
      <c r="P4071" s="111" t="s">
        <v>2080</v>
      </c>
      <c r="Q4071" s="153">
        <v>0.41666666666666669</v>
      </c>
      <c r="R4071" s="153">
        <v>0.45833333333333331</v>
      </c>
      <c r="S4071" s="153">
        <v>4.1666666666666657E-2</v>
      </c>
      <c r="T4071" s="153">
        <v>0.41666666666666669</v>
      </c>
      <c r="U4071" s="153">
        <v>0.46527777777777779</v>
      </c>
      <c r="V4071" s="153">
        <f>IF(ISBLANK(T4071),"",Tabella2[[#This Row],[ACT STOP]]-Tabella2[[#This Row],[ACT START]])</f>
        <v>4.8611111111111105E-2</v>
      </c>
      <c r="W4071" s="104" t="s">
        <v>92</v>
      </c>
      <c r="X4071" s="104" t="s">
        <v>91</v>
      </c>
      <c r="Y4071" s="110"/>
      <c r="Z4071" s="106"/>
      <c r="AA4071" s="104"/>
      <c r="AB4071" s="107"/>
      <c r="AC4071" s="72">
        <v>1</v>
      </c>
      <c r="AH4071" s="70"/>
      <c r="AI4071" s="70"/>
      <c r="AJ4071">
        <v>0</v>
      </c>
      <c r="AL4071" s="70"/>
      <c r="BM4071" s="135">
        <v>0.41666666666666669</v>
      </c>
      <c r="BN4071" s="136">
        <v>0.46527777777777779</v>
      </c>
      <c r="BO4071" s="101">
        <v>6.9444444444444441E-3</v>
      </c>
      <c r="BQ4071" t="s">
        <v>102</v>
      </c>
      <c r="BR4071" s="109" t="str">
        <f t="shared" si="63"/>
        <v>SH-25-4060</v>
      </c>
      <c r="BS4071" s="109" t="s">
        <v>356</v>
      </c>
      <c r="BT4071" t="s">
        <v>92</v>
      </c>
      <c r="BU4071" t="s">
        <v>8628</v>
      </c>
    </row>
    <row r="4072" spans="1:73" hidden="1">
      <c r="A4072" s="103" t="s">
        <v>8629</v>
      </c>
      <c r="B4072" s="102">
        <v>45862</v>
      </c>
      <c r="C4072" s="104">
        <f>_xlfn.ISOWEEKNUM(Tabella2[[#This Row],[Date]])</f>
        <v>30</v>
      </c>
      <c r="D4072" s="104" t="s">
        <v>421</v>
      </c>
      <c r="E4072" s="104" t="s">
        <v>327</v>
      </c>
      <c r="F4072" s="104">
        <v>71</v>
      </c>
      <c r="G4072" s="104" t="s">
        <v>257</v>
      </c>
      <c r="H4072" s="105">
        <v>2</v>
      </c>
      <c r="I4072" s="104" t="s">
        <v>258</v>
      </c>
      <c r="J4072" s="104"/>
      <c r="K4072" s="104" t="s">
        <v>83</v>
      </c>
      <c r="L4072" s="104" t="s">
        <v>299</v>
      </c>
      <c r="M4072" s="104" t="s">
        <v>5716</v>
      </c>
      <c r="N4072" s="104"/>
      <c r="O4072" s="188" t="str">
        <f>A4073</f>
        <v>16475</v>
      </c>
      <c r="P4072" s="111" t="s">
        <v>5717</v>
      </c>
      <c r="Q4072" s="153" t="s">
        <v>498</v>
      </c>
      <c r="R4072" s="153" t="s">
        <v>499</v>
      </c>
      <c r="S4072" s="153">
        <v>4.1666666666666657E-2</v>
      </c>
      <c r="T4072" s="153">
        <v>0.41666666666666669</v>
      </c>
      <c r="U4072" s="153">
        <v>0.44791666666666669</v>
      </c>
      <c r="V4072" s="153">
        <f>IF(ISBLANK(T4072),"",Tabella2[[#This Row],[ACT STOP]]-Tabella2[[#This Row],[ACT START]])</f>
        <v>3.125E-2</v>
      </c>
      <c r="W4072" s="104" t="s">
        <v>92</v>
      </c>
      <c r="X4072" s="104" t="s">
        <v>91</v>
      </c>
      <c r="Y4072" s="110" t="s">
        <v>8630</v>
      </c>
      <c r="Z4072" s="106"/>
      <c r="AA4072" s="104"/>
      <c r="AB4072" s="107"/>
      <c r="AC4072" s="72">
        <v>1</v>
      </c>
      <c r="AH4072" s="70"/>
      <c r="AI4072" s="70"/>
      <c r="AJ4072">
        <v>0</v>
      </c>
      <c r="AL4072" s="70"/>
      <c r="BM4072" s="135">
        <v>0.41666666666666669</v>
      </c>
      <c r="BN4072" s="136">
        <v>0.44791666666666669</v>
      </c>
      <c r="BO4072" s="101"/>
      <c r="BR4072" s="109" t="str">
        <f t="shared" si="63"/>
        <v>SH-25-4061</v>
      </c>
      <c r="BS4072" s="109" t="s">
        <v>368</v>
      </c>
      <c r="BT4072" t="s">
        <v>92</v>
      </c>
      <c r="BU4072" t="s">
        <v>8631</v>
      </c>
    </row>
    <row r="4073" spans="1:73" hidden="1">
      <c r="A4073" s="103" t="s">
        <v>8632</v>
      </c>
      <c r="B4073" s="102">
        <v>45862</v>
      </c>
      <c r="C4073" s="104">
        <f>_xlfn.ISOWEEKNUM(Tabella2[[#This Row],[Date]])</f>
        <v>30</v>
      </c>
      <c r="D4073" s="104" t="s">
        <v>421</v>
      </c>
      <c r="E4073" s="104" t="s">
        <v>327</v>
      </c>
      <c r="F4073" s="104">
        <v>73</v>
      </c>
      <c r="G4073" s="104" t="s">
        <v>257</v>
      </c>
      <c r="H4073" s="105">
        <v>1</v>
      </c>
      <c r="I4073" s="104" t="s">
        <v>258</v>
      </c>
      <c r="J4073" s="104"/>
      <c r="K4073" s="104" t="s">
        <v>80</v>
      </c>
      <c r="L4073" s="104" t="s">
        <v>299</v>
      </c>
      <c r="M4073" s="104" t="s">
        <v>5716</v>
      </c>
      <c r="N4073" s="104"/>
      <c r="O4073" s="188" t="str">
        <f>A4072</f>
        <v>16474</v>
      </c>
      <c r="P4073" s="111" t="s">
        <v>5717</v>
      </c>
      <c r="Q4073" s="153">
        <v>0.41666666666666669</v>
      </c>
      <c r="R4073" s="153">
        <v>0.45833333333333331</v>
      </c>
      <c r="S4073" s="153">
        <v>4.1666666666666657E-2</v>
      </c>
      <c r="T4073" s="153">
        <v>0.41666666666666669</v>
      </c>
      <c r="U4073" s="153">
        <v>0.44791666666666669</v>
      </c>
      <c r="V4073" s="153">
        <f>IF(ISBLANK(T4073),"",Tabella2[[#This Row],[ACT STOP]]-Tabella2[[#This Row],[ACT START]])</f>
        <v>3.125E-2</v>
      </c>
      <c r="W4073" s="104" t="s">
        <v>92</v>
      </c>
      <c r="X4073" s="104" t="s">
        <v>91</v>
      </c>
      <c r="Y4073" s="110"/>
      <c r="Z4073" s="106"/>
      <c r="AA4073" s="104"/>
      <c r="AB4073" s="107"/>
      <c r="AC4073" s="72">
        <v>1</v>
      </c>
      <c r="AH4073" s="70"/>
      <c r="AI4073" s="70"/>
      <c r="AJ4073">
        <v>0</v>
      </c>
      <c r="AL4073" s="70"/>
      <c r="BM4073" s="135">
        <v>0.41666666666666669</v>
      </c>
      <c r="BN4073" s="136">
        <v>0.44791666666666669</v>
      </c>
      <c r="BO4073" s="101"/>
      <c r="BR4073" s="109" t="str">
        <f t="shared" si="63"/>
        <v>SH-25-4062</v>
      </c>
      <c r="BS4073" s="109" t="s">
        <v>332</v>
      </c>
      <c r="BT4073" t="s">
        <v>92</v>
      </c>
      <c r="BU4073" t="s">
        <v>8633</v>
      </c>
    </row>
    <row r="4074" spans="1:73" hidden="1">
      <c r="A4074" s="103" t="s">
        <v>8634</v>
      </c>
      <c r="B4074" s="102">
        <v>45862</v>
      </c>
      <c r="C4074" s="104">
        <f>_xlfn.ISOWEEKNUM(Tabella2[[#This Row],[Date]])</f>
        <v>30</v>
      </c>
      <c r="D4074" s="104" t="s">
        <v>751</v>
      </c>
      <c r="E4074" s="104" t="s">
        <v>256</v>
      </c>
      <c r="F4074" s="104">
        <v>78</v>
      </c>
      <c r="G4074" s="104" t="s">
        <v>257</v>
      </c>
      <c r="H4074" s="105">
        <v>17</v>
      </c>
      <c r="I4074" s="104" t="s">
        <v>258</v>
      </c>
      <c r="J4074" s="104"/>
      <c r="K4074" s="104" t="s">
        <v>81</v>
      </c>
      <c r="L4074" s="104" t="s">
        <v>259</v>
      </c>
      <c r="M4074" s="104" t="s">
        <v>276</v>
      </c>
      <c r="N4074" s="104"/>
      <c r="O4074" s="104"/>
      <c r="P4074" s="111" t="s">
        <v>8246</v>
      </c>
      <c r="Q4074" s="153" t="s">
        <v>498</v>
      </c>
      <c r="R4074" s="153" t="s">
        <v>499</v>
      </c>
      <c r="S4074" s="153">
        <v>4.1666666666666657E-2</v>
      </c>
      <c r="T4074" s="153" t="s">
        <v>498</v>
      </c>
      <c r="U4074" s="153" t="s">
        <v>499</v>
      </c>
      <c r="V4074" s="153">
        <f>IF(ISBLANK(T4074),"",Tabella2[[#This Row],[ACT STOP]]-Tabella2[[#This Row],[ACT START]])</f>
        <v>4.166666666666663E-2</v>
      </c>
      <c r="W4074" s="104" t="s">
        <v>92</v>
      </c>
      <c r="X4074" s="104" t="s">
        <v>91</v>
      </c>
      <c r="Y4074" s="110"/>
      <c r="Z4074" s="106"/>
      <c r="AA4074" s="104"/>
      <c r="AB4074" s="107"/>
      <c r="AC4074" s="72">
        <v>1</v>
      </c>
      <c r="AH4074" s="70"/>
      <c r="AI4074" s="70"/>
      <c r="AJ4074">
        <v>0</v>
      </c>
      <c r="AL4074" s="70"/>
      <c r="BM4074" s="135" t="s">
        <v>498</v>
      </c>
      <c r="BN4074" s="136" t="s">
        <v>499</v>
      </c>
      <c r="BO4074" s="101"/>
      <c r="BR4074" s="109" t="str">
        <f t="shared" si="63"/>
        <v>SH-25-4063</v>
      </c>
      <c r="BS4074" s="109" t="s">
        <v>393</v>
      </c>
      <c r="BT4074" t="s">
        <v>92</v>
      </c>
      <c r="BU4074" t="s">
        <v>8635</v>
      </c>
    </row>
    <row r="4075" spans="1:73" hidden="1">
      <c r="A4075" s="103" t="s">
        <v>8636</v>
      </c>
      <c r="B4075" s="102">
        <v>45862</v>
      </c>
      <c r="C4075" s="104">
        <f>_xlfn.ISOWEEKNUM(Tabella2[[#This Row],[Date]])</f>
        <v>30</v>
      </c>
      <c r="D4075" s="104" t="s">
        <v>574</v>
      </c>
      <c r="E4075" s="104" t="s">
        <v>284</v>
      </c>
      <c r="F4075" s="104">
        <v>67</v>
      </c>
      <c r="G4075" s="104" t="s">
        <v>257</v>
      </c>
      <c r="H4075" s="105">
        <v>5</v>
      </c>
      <c r="I4075" s="104"/>
      <c r="J4075" s="104" t="s">
        <v>258</v>
      </c>
      <c r="K4075" s="104" t="s">
        <v>79</v>
      </c>
      <c r="L4075" s="104" t="s">
        <v>299</v>
      </c>
      <c r="M4075" s="104" t="s">
        <v>906</v>
      </c>
      <c r="N4075" s="104"/>
      <c r="O4075" s="188" t="str">
        <f>A4076</f>
        <v>16478</v>
      </c>
      <c r="P4075" s="111" t="s">
        <v>2397</v>
      </c>
      <c r="Q4075" s="153" t="s">
        <v>504</v>
      </c>
      <c r="R4075" s="153" t="s">
        <v>271</v>
      </c>
      <c r="S4075" s="153">
        <v>4.1666666666666657E-2</v>
      </c>
      <c r="T4075" s="153">
        <v>0.47916666666666669</v>
      </c>
      <c r="U4075" s="153">
        <v>0.52083333333333337</v>
      </c>
      <c r="V4075" s="153">
        <f>IF(ISBLANK(T4075),"",Tabella2[[#This Row],[ACT STOP]]-Tabella2[[#This Row],[ACT START]])</f>
        <v>4.1666666666666685E-2</v>
      </c>
      <c r="W4075" s="104" t="s">
        <v>92</v>
      </c>
      <c r="X4075" s="104" t="s">
        <v>91</v>
      </c>
      <c r="Y4075" s="110"/>
      <c r="Z4075" s="106"/>
      <c r="AA4075" s="104"/>
      <c r="AB4075" s="107"/>
      <c r="AC4075" s="72">
        <v>1</v>
      </c>
      <c r="AH4075" s="70"/>
      <c r="AI4075" s="70"/>
      <c r="AJ4075">
        <v>0</v>
      </c>
      <c r="AL4075" s="70"/>
      <c r="BM4075" s="135">
        <v>0.47916666666666669</v>
      </c>
      <c r="BN4075" s="136">
        <v>0.52083333333333337</v>
      </c>
      <c r="BO4075" s="101"/>
      <c r="BR4075" s="109" t="str">
        <f t="shared" si="63"/>
        <v>SH-25-4064</v>
      </c>
      <c r="BS4075" s="109" t="s">
        <v>416</v>
      </c>
      <c r="BT4075" t="s">
        <v>92</v>
      </c>
      <c r="BU4075" t="s">
        <v>8637</v>
      </c>
    </row>
    <row r="4076" spans="1:73" hidden="1">
      <c r="A4076" s="103" t="s">
        <v>8638</v>
      </c>
      <c r="B4076" s="102">
        <v>45862</v>
      </c>
      <c r="C4076" s="104">
        <f>_xlfn.ISOWEEKNUM(Tabella2[[#This Row],[Date]])</f>
        <v>30</v>
      </c>
      <c r="D4076" s="104" t="s">
        <v>574</v>
      </c>
      <c r="E4076" s="104" t="s">
        <v>284</v>
      </c>
      <c r="F4076" s="104">
        <v>66</v>
      </c>
      <c r="G4076" s="104" t="s">
        <v>257</v>
      </c>
      <c r="H4076" s="105">
        <v>14</v>
      </c>
      <c r="I4076" s="104"/>
      <c r="J4076" s="104" t="s">
        <v>258</v>
      </c>
      <c r="K4076" s="104" t="s">
        <v>78</v>
      </c>
      <c r="L4076" s="104" t="s">
        <v>299</v>
      </c>
      <c r="M4076" s="104" t="s">
        <v>906</v>
      </c>
      <c r="N4076" s="104"/>
      <c r="O4076" s="188" t="str">
        <f>A4075</f>
        <v>16477</v>
      </c>
      <c r="P4076" s="111" t="s">
        <v>2397</v>
      </c>
      <c r="Q4076" s="153">
        <v>0.47916666666666669</v>
      </c>
      <c r="R4076" s="153">
        <v>0.52083333333333337</v>
      </c>
      <c r="S4076" s="153">
        <v>4.1666666666666657E-2</v>
      </c>
      <c r="T4076" s="153">
        <v>0.47916666666666669</v>
      </c>
      <c r="U4076" s="153">
        <v>0.52083333333333337</v>
      </c>
      <c r="V4076" s="153">
        <f>IF(ISBLANK(T4076),"",Tabella2[[#This Row],[ACT STOP]]-Tabella2[[#This Row],[ACT START]])</f>
        <v>4.1666666666666685E-2</v>
      </c>
      <c r="W4076" s="104" t="s">
        <v>92</v>
      </c>
      <c r="X4076" s="104" t="s">
        <v>91</v>
      </c>
      <c r="Y4076" s="110"/>
      <c r="Z4076" s="106"/>
      <c r="AA4076" s="104"/>
      <c r="AB4076" s="107"/>
      <c r="AC4076" s="72">
        <v>1</v>
      </c>
      <c r="AH4076" s="70"/>
      <c r="AI4076" s="70"/>
      <c r="AJ4076">
        <v>0</v>
      </c>
      <c r="AL4076" s="70"/>
      <c r="BM4076" s="135">
        <v>0.47916666666666669</v>
      </c>
      <c r="BN4076" s="136">
        <v>0.52083333333333337</v>
      </c>
      <c r="BO4076" s="101"/>
      <c r="BR4076" s="109" t="str">
        <f t="shared" si="63"/>
        <v>SH-25-4065</v>
      </c>
      <c r="BS4076" s="109" t="s">
        <v>372</v>
      </c>
      <c r="BT4076" t="s">
        <v>92</v>
      </c>
      <c r="BU4076" t="s">
        <v>8639</v>
      </c>
    </row>
    <row r="4077" spans="1:73" hidden="1">
      <c r="A4077" s="103" t="s">
        <v>8640</v>
      </c>
      <c r="B4077" s="102">
        <v>45862</v>
      </c>
      <c r="C4077" s="104">
        <f>_xlfn.ISOWEEKNUM(Tabella2[[#This Row],[Date]])</f>
        <v>30</v>
      </c>
      <c r="D4077" s="104" t="s">
        <v>321</v>
      </c>
      <c r="E4077" s="104" t="s">
        <v>284</v>
      </c>
      <c r="F4077" s="104">
        <v>54</v>
      </c>
      <c r="G4077" s="104" t="s">
        <v>257</v>
      </c>
      <c r="H4077" s="105">
        <v>13</v>
      </c>
      <c r="I4077" s="104"/>
      <c r="J4077" s="104" t="s">
        <v>258</v>
      </c>
      <c r="K4077" s="104" t="s">
        <v>83</v>
      </c>
      <c r="L4077" s="104" t="s">
        <v>259</v>
      </c>
      <c r="M4077" s="104" t="s">
        <v>260</v>
      </c>
      <c r="N4077" s="104"/>
      <c r="O4077" s="106"/>
      <c r="P4077" s="111" t="s">
        <v>261</v>
      </c>
      <c r="Q4077" s="153" t="s">
        <v>504</v>
      </c>
      <c r="R4077" s="153" t="s">
        <v>271</v>
      </c>
      <c r="S4077" s="153">
        <v>4.1666666666666657E-2</v>
      </c>
      <c r="T4077" s="153" t="s">
        <v>504</v>
      </c>
      <c r="U4077" s="153" t="s">
        <v>271</v>
      </c>
      <c r="V4077" s="153">
        <f>IF(ISBLANK(T4077),"",Tabella2[[#This Row],[ACT STOP]]-Tabella2[[#This Row],[ACT START]])</f>
        <v>4.1666666666666685E-2</v>
      </c>
      <c r="W4077" s="104" t="s">
        <v>92</v>
      </c>
      <c r="X4077" s="104" t="s">
        <v>91</v>
      </c>
      <c r="Y4077" s="110" t="s">
        <v>8641</v>
      </c>
      <c r="Z4077" s="106"/>
      <c r="AA4077" s="104"/>
      <c r="AB4077" s="107"/>
      <c r="AC4077" s="72">
        <v>1</v>
      </c>
      <c r="AH4077" s="70"/>
      <c r="AI4077" s="70"/>
      <c r="AJ4077">
        <v>0</v>
      </c>
      <c r="AL4077" s="70"/>
      <c r="BM4077" s="135" t="s">
        <v>504</v>
      </c>
      <c r="BN4077" s="136" t="s">
        <v>271</v>
      </c>
      <c r="BO4077" s="101"/>
      <c r="BR4077" s="109" t="str">
        <f t="shared" si="63"/>
        <v>SH-25-4066</v>
      </c>
      <c r="BS4077" s="109" t="s">
        <v>427</v>
      </c>
      <c r="BT4077" t="s">
        <v>92</v>
      </c>
      <c r="BU4077" t="s">
        <v>8642</v>
      </c>
    </row>
    <row r="4078" spans="1:73" hidden="1">
      <c r="A4078" s="103" t="s">
        <v>8643</v>
      </c>
      <c r="B4078" s="102">
        <v>45862</v>
      </c>
      <c r="C4078" s="104">
        <f>_xlfn.ISOWEEKNUM(Tabella2[[#This Row],[Date]])</f>
        <v>30</v>
      </c>
      <c r="D4078" s="104" t="s">
        <v>722</v>
      </c>
      <c r="E4078" s="104" t="s">
        <v>327</v>
      </c>
      <c r="F4078" s="104">
        <v>79</v>
      </c>
      <c r="G4078" s="104" t="s">
        <v>284</v>
      </c>
      <c r="H4078" s="105">
        <v>23</v>
      </c>
      <c r="I4078" s="104" t="s">
        <v>258</v>
      </c>
      <c r="J4078" s="104"/>
      <c r="K4078" s="104" t="s">
        <v>77</v>
      </c>
      <c r="L4078" s="104" t="s">
        <v>259</v>
      </c>
      <c r="M4078" s="104" t="s">
        <v>328</v>
      </c>
      <c r="N4078" s="104"/>
      <c r="O4078" s="106"/>
      <c r="P4078" s="111" t="s">
        <v>329</v>
      </c>
      <c r="Q4078" s="153" t="s">
        <v>504</v>
      </c>
      <c r="R4078" s="153" t="s">
        <v>271</v>
      </c>
      <c r="S4078" s="153">
        <v>4.1666666666666657E-2</v>
      </c>
      <c r="T4078" s="153" t="s">
        <v>504</v>
      </c>
      <c r="U4078" s="153" t="s">
        <v>271</v>
      </c>
      <c r="V4078" s="153">
        <f>IF(ISBLANK(T4078),"",Tabella2[[#This Row],[ACT STOP]]-Tabella2[[#This Row],[ACT START]])</f>
        <v>4.1666666666666685E-2</v>
      </c>
      <c r="W4078" s="104" t="s">
        <v>92</v>
      </c>
      <c r="X4078" s="104" t="s">
        <v>91</v>
      </c>
      <c r="Y4078" s="110"/>
      <c r="Z4078" s="106"/>
      <c r="AA4078" s="104"/>
      <c r="AB4078" s="107"/>
      <c r="AC4078" s="72">
        <v>1</v>
      </c>
      <c r="AH4078" s="70"/>
      <c r="AI4078" s="70"/>
      <c r="AJ4078">
        <v>0</v>
      </c>
      <c r="AL4078" s="70"/>
      <c r="BM4078" s="135" t="s">
        <v>504</v>
      </c>
      <c r="BN4078" s="136" t="s">
        <v>271</v>
      </c>
      <c r="BO4078" s="101"/>
      <c r="BR4078" s="109" t="str">
        <f t="shared" si="63"/>
        <v>SH-25-4067</v>
      </c>
      <c r="BS4078" s="109" t="s">
        <v>358</v>
      </c>
      <c r="BT4078" t="s">
        <v>92</v>
      </c>
      <c r="BU4078" t="s">
        <v>8644</v>
      </c>
    </row>
    <row r="4079" spans="1:73" hidden="1">
      <c r="A4079" s="103" t="s">
        <v>8645</v>
      </c>
      <c r="B4079" s="102">
        <v>45862</v>
      </c>
      <c r="C4079" s="104">
        <f>_xlfn.ISOWEEKNUM(Tabella2[[#This Row],[Date]])</f>
        <v>30</v>
      </c>
      <c r="D4079" s="104" t="s">
        <v>6396</v>
      </c>
      <c r="E4079" s="104" t="s">
        <v>256</v>
      </c>
      <c r="F4079" s="104">
        <v>70</v>
      </c>
      <c r="G4079" s="104" t="s">
        <v>257</v>
      </c>
      <c r="H4079" s="105">
        <v>10</v>
      </c>
      <c r="I4079" s="104"/>
      <c r="J4079" s="104" t="s">
        <v>258</v>
      </c>
      <c r="K4079" s="104" t="s">
        <v>81</v>
      </c>
      <c r="L4079" s="104" t="s">
        <v>259</v>
      </c>
      <c r="M4079" s="104" t="s">
        <v>276</v>
      </c>
      <c r="N4079" s="104"/>
      <c r="O4079" s="106"/>
      <c r="P4079" s="111" t="s">
        <v>322</v>
      </c>
      <c r="Q4079" s="153" t="s">
        <v>504</v>
      </c>
      <c r="R4079" s="153" t="s">
        <v>271</v>
      </c>
      <c r="S4079" s="153">
        <v>4.1666666666666657E-2</v>
      </c>
      <c r="T4079" s="153" t="s">
        <v>504</v>
      </c>
      <c r="U4079" s="153" t="s">
        <v>271</v>
      </c>
      <c r="V4079" s="153">
        <f>IF(ISBLANK(T4079),"",Tabella2[[#This Row],[ACT STOP]]-Tabella2[[#This Row],[ACT START]])</f>
        <v>4.1666666666666685E-2</v>
      </c>
      <c r="W4079" s="104" t="s">
        <v>92</v>
      </c>
      <c r="X4079" s="104" t="s">
        <v>91</v>
      </c>
      <c r="Y4079" s="110"/>
      <c r="Z4079" s="106"/>
      <c r="AA4079" s="104"/>
      <c r="AB4079" s="107"/>
      <c r="AC4079" s="72">
        <v>1</v>
      </c>
      <c r="AH4079" s="70"/>
      <c r="AI4079" s="70"/>
      <c r="AJ4079">
        <v>0</v>
      </c>
      <c r="AL4079" s="70"/>
      <c r="BM4079" s="135" t="s">
        <v>504</v>
      </c>
      <c r="BN4079" s="136" t="s">
        <v>271</v>
      </c>
      <c r="BO4079" s="101"/>
      <c r="BR4079" s="109" t="str">
        <f t="shared" si="63"/>
        <v>SH-25-4068</v>
      </c>
      <c r="BS4079" s="109" t="s">
        <v>552</v>
      </c>
      <c r="BT4079" t="s">
        <v>92</v>
      </c>
      <c r="BU4079" t="s">
        <v>8646</v>
      </c>
    </row>
    <row r="4080" spans="1:73" hidden="1">
      <c r="A4080" s="103" t="s">
        <v>8647</v>
      </c>
      <c r="B4080" s="102">
        <v>45862</v>
      </c>
      <c r="C4080" s="104">
        <f>_xlfn.ISOWEEKNUM(Tabella2[[#This Row],[Date]])</f>
        <v>30</v>
      </c>
      <c r="D4080" s="104" t="s">
        <v>5705</v>
      </c>
      <c r="E4080" s="104" t="s">
        <v>327</v>
      </c>
      <c r="F4080" s="104">
        <v>83</v>
      </c>
      <c r="G4080" s="104" t="s">
        <v>284</v>
      </c>
      <c r="H4080" s="105">
        <v>9</v>
      </c>
      <c r="I4080" s="104"/>
      <c r="J4080" s="104" t="s">
        <v>258</v>
      </c>
      <c r="K4080" s="104" t="s">
        <v>80</v>
      </c>
      <c r="L4080" s="104" t="s">
        <v>259</v>
      </c>
      <c r="M4080" s="104" t="s">
        <v>328</v>
      </c>
      <c r="N4080" s="104"/>
      <c r="O4080" s="106"/>
      <c r="P4080" s="111" t="s">
        <v>1911</v>
      </c>
      <c r="Q4080" s="153" t="s">
        <v>504</v>
      </c>
      <c r="R4080" s="153" t="s">
        <v>271</v>
      </c>
      <c r="S4080" s="153">
        <v>4.1666666666666657E-2</v>
      </c>
      <c r="T4080" s="153" t="s">
        <v>504</v>
      </c>
      <c r="U4080" s="153" t="s">
        <v>271</v>
      </c>
      <c r="V4080" s="153">
        <f>IF(ISBLANK(T4080),"",Tabella2[[#This Row],[ACT STOP]]-Tabella2[[#This Row],[ACT START]])</f>
        <v>4.1666666666666685E-2</v>
      </c>
      <c r="W4080" s="104" t="s">
        <v>92</v>
      </c>
      <c r="X4080" s="104" t="s">
        <v>91</v>
      </c>
      <c r="Y4080" s="110"/>
      <c r="Z4080" s="106"/>
      <c r="AA4080" s="104"/>
      <c r="AB4080" s="107"/>
      <c r="AC4080" s="72">
        <v>1</v>
      </c>
      <c r="AH4080" s="70"/>
      <c r="AI4080" s="70"/>
      <c r="AJ4080">
        <v>0</v>
      </c>
      <c r="AL4080" s="70"/>
      <c r="BM4080" s="135" t="s">
        <v>504</v>
      </c>
      <c r="BN4080" s="136" t="s">
        <v>271</v>
      </c>
      <c r="BO4080" s="101"/>
      <c r="BR4080" s="109" t="str">
        <f t="shared" si="63"/>
        <v>SH-25-4069</v>
      </c>
      <c r="BS4080" s="109" t="s">
        <v>339</v>
      </c>
      <c r="BT4080" t="s">
        <v>92</v>
      </c>
      <c r="BU4080" t="s">
        <v>8648</v>
      </c>
    </row>
    <row r="4081" spans="1:73" hidden="1">
      <c r="A4081" s="103" t="s">
        <v>8649</v>
      </c>
      <c r="B4081" s="102">
        <v>45862</v>
      </c>
      <c r="C4081" s="104">
        <f>_xlfn.ISOWEEKNUM(Tabella2[[#This Row],[Date]])</f>
        <v>30</v>
      </c>
      <c r="D4081" s="104" t="s">
        <v>321</v>
      </c>
      <c r="E4081" s="104" t="s">
        <v>284</v>
      </c>
      <c r="F4081" s="104">
        <v>52</v>
      </c>
      <c r="G4081" s="104" t="s">
        <v>257</v>
      </c>
      <c r="H4081" s="105">
        <v>17</v>
      </c>
      <c r="I4081" s="104"/>
      <c r="J4081" s="104" t="s">
        <v>258</v>
      </c>
      <c r="K4081" s="104" t="s">
        <v>79</v>
      </c>
      <c r="L4081" s="104" t="s">
        <v>259</v>
      </c>
      <c r="M4081" s="104" t="s">
        <v>260</v>
      </c>
      <c r="N4081" s="104"/>
      <c r="O4081" s="106"/>
      <c r="P4081" s="111" t="s">
        <v>261</v>
      </c>
      <c r="Q4081" s="153" t="s">
        <v>549</v>
      </c>
      <c r="R4081" s="153" t="s">
        <v>550</v>
      </c>
      <c r="S4081" s="153">
        <v>4.1666666666666657E-2</v>
      </c>
      <c r="T4081" s="153">
        <v>0.54166666666666663</v>
      </c>
      <c r="U4081" s="153">
        <v>0.58333333333333337</v>
      </c>
      <c r="V4081" s="153">
        <f>IF(ISBLANK(T4081),"",Tabella2[[#This Row],[ACT STOP]]-Tabella2[[#This Row],[ACT START]])</f>
        <v>4.1666666666666741E-2</v>
      </c>
      <c r="W4081" s="104" t="s">
        <v>92</v>
      </c>
      <c r="X4081" s="104" t="s">
        <v>91</v>
      </c>
      <c r="Y4081" s="110"/>
      <c r="Z4081" s="106"/>
      <c r="AA4081" s="104"/>
      <c r="AB4081" s="107"/>
      <c r="AC4081" s="72">
        <v>1</v>
      </c>
      <c r="AH4081" s="70"/>
      <c r="AI4081" s="70"/>
      <c r="AJ4081">
        <v>0</v>
      </c>
      <c r="AL4081" s="70"/>
      <c r="BM4081" s="135">
        <v>0.54166666666666663</v>
      </c>
      <c r="BN4081" s="136">
        <v>0.58333333333333337</v>
      </c>
      <c r="BO4081" s="101"/>
      <c r="BR4081" s="109" t="str">
        <f t="shared" si="63"/>
        <v>SH-25-4070</v>
      </c>
      <c r="BS4081" s="109" t="s">
        <v>393</v>
      </c>
      <c r="BT4081" t="s">
        <v>92</v>
      </c>
      <c r="BU4081" t="s">
        <v>8650</v>
      </c>
    </row>
    <row r="4082" spans="1:73" hidden="1">
      <c r="A4082" s="103" t="s">
        <v>8651</v>
      </c>
      <c r="B4082" s="102">
        <v>45862</v>
      </c>
      <c r="C4082" s="104">
        <f>_xlfn.ISOWEEKNUM(Tabella2[[#This Row],[Date]])</f>
        <v>30</v>
      </c>
      <c r="D4082" s="104" t="s">
        <v>817</v>
      </c>
      <c r="E4082" s="104" t="s">
        <v>284</v>
      </c>
      <c r="F4082" s="104">
        <v>75</v>
      </c>
      <c r="G4082" s="104" t="s">
        <v>257</v>
      </c>
      <c r="H4082" s="105">
        <v>9</v>
      </c>
      <c r="I4082" s="104"/>
      <c r="J4082" s="104" t="s">
        <v>258</v>
      </c>
      <c r="K4082" s="104" t="s">
        <v>83</v>
      </c>
      <c r="L4082" s="104" t="s">
        <v>259</v>
      </c>
      <c r="M4082" s="104" t="s">
        <v>276</v>
      </c>
      <c r="N4082" s="104"/>
      <c r="O4082" s="106"/>
      <c r="P4082" s="111" t="s">
        <v>277</v>
      </c>
      <c r="Q4082" s="153" t="s">
        <v>549</v>
      </c>
      <c r="R4082" s="153" t="s">
        <v>550</v>
      </c>
      <c r="S4082" s="153">
        <v>4.1666666666666657E-2</v>
      </c>
      <c r="T4082" s="153">
        <v>0.54166666666666663</v>
      </c>
      <c r="U4082" s="153">
        <v>0.58333333333333337</v>
      </c>
      <c r="V4082" s="153">
        <f>IF(ISBLANK(T4082),"",Tabella2[[#This Row],[ACT STOP]]-Tabella2[[#This Row],[ACT START]])</f>
        <v>4.1666666666666741E-2</v>
      </c>
      <c r="W4082" s="104" t="s">
        <v>92</v>
      </c>
      <c r="X4082" s="104" t="s">
        <v>91</v>
      </c>
      <c r="Y4082" s="110"/>
      <c r="Z4082" s="106"/>
      <c r="AA4082" s="104"/>
      <c r="AB4082" s="107"/>
      <c r="AC4082" s="72">
        <v>1</v>
      </c>
      <c r="AH4082" s="70"/>
      <c r="AI4082" s="70"/>
      <c r="AJ4082">
        <v>0</v>
      </c>
      <c r="AL4082" s="70"/>
      <c r="BM4082" s="135">
        <v>0.54166666666666663</v>
      </c>
      <c r="BN4082" s="136">
        <v>0.58333333333333337</v>
      </c>
      <c r="BO4082" s="101"/>
      <c r="BR4082" s="109" t="str">
        <f t="shared" si="63"/>
        <v>SH-25-4071</v>
      </c>
      <c r="BS4082" s="109" t="s">
        <v>318</v>
      </c>
      <c r="BT4082" t="s">
        <v>92</v>
      </c>
      <c r="BU4082" t="s">
        <v>8652</v>
      </c>
    </row>
    <row r="4083" spans="1:73" hidden="1">
      <c r="A4083" s="103" t="s">
        <v>8653</v>
      </c>
      <c r="B4083" s="102">
        <v>45862</v>
      </c>
      <c r="C4083" s="104">
        <f>_xlfn.ISOWEEKNUM(Tabella2[[#This Row],[Date]])</f>
        <v>30</v>
      </c>
      <c r="D4083" s="104" t="s">
        <v>817</v>
      </c>
      <c r="E4083" s="104" t="s">
        <v>284</v>
      </c>
      <c r="F4083" s="104">
        <v>73</v>
      </c>
      <c r="G4083" s="104" t="s">
        <v>257</v>
      </c>
      <c r="H4083" s="105">
        <v>32</v>
      </c>
      <c r="I4083" s="104"/>
      <c r="J4083" s="104" t="s">
        <v>258</v>
      </c>
      <c r="K4083" s="104" t="s">
        <v>81</v>
      </c>
      <c r="L4083" s="104" t="s">
        <v>259</v>
      </c>
      <c r="M4083" s="104" t="s">
        <v>276</v>
      </c>
      <c r="N4083" s="104"/>
      <c r="O4083" s="106"/>
      <c r="P4083" s="111" t="s">
        <v>277</v>
      </c>
      <c r="Q4083" s="153" t="s">
        <v>549</v>
      </c>
      <c r="R4083" s="153" t="s">
        <v>550</v>
      </c>
      <c r="S4083" s="153">
        <v>4.1666666666666657E-2</v>
      </c>
      <c r="T4083" s="153">
        <v>0.54166666666666663</v>
      </c>
      <c r="U4083" s="153">
        <v>0.58333333333333337</v>
      </c>
      <c r="V4083" s="153">
        <f>IF(ISBLANK(T4083),"",Tabella2[[#This Row],[ACT STOP]]-Tabella2[[#This Row],[ACT START]])</f>
        <v>4.1666666666666741E-2</v>
      </c>
      <c r="W4083" s="104" t="s">
        <v>92</v>
      </c>
      <c r="X4083" s="104" t="s">
        <v>91</v>
      </c>
      <c r="Y4083" s="110" t="s">
        <v>8654</v>
      </c>
      <c r="Z4083" s="106"/>
      <c r="AA4083" s="104"/>
      <c r="AB4083" s="107"/>
      <c r="AC4083" s="72">
        <v>1</v>
      </c>
      <c r="AH4083" s="70"/>
      <c r="AI4083" s="70"/>
      <c r="AJ4083">
        <v>0</v>
      </c>
      <c r="AL4083" s="70"/>
      <c r="BM4083" s="135">
        <v>0.54166666666666663</v>
      </c>
      <c r="BN4083" s="136">
        <v>0.58333333333333337</v>
      </c>
      <c r="BO4083" s="101"/>
      <c r="BR4083" s="109" t="str">
        <f t="shared" si="63"/>
        <v>SH-25-4072</v>
      </c>
      <c r="BS4083" s="109" t="s">
        <v>356</v>
      </c>
      <c r="BT4083" t="s">
        <v>92</v>
      </c>
      <c r="BU4083" t="s">
        <v>8655</v>
      </c>
    </row>
    <row r="4084" spans="1:73" hidden="1">
      <c r="A4084" s="103" t="s">
        <v>8656</v>
      </c>
      <c r="B4084" s="102">
        <v>45862</v>
      </c>
      <c r="C4084" s="104">
        <f>_xlfn.ISOWEEKNUM(Tabella2[[#This Row],[Date]])</f>
        <v>30</v>
      </c>
      <c r="D4084" s="104" t="s">
        <v>860</v>
      </c>
      <c r="E4084" s="104" t="s">
        <v>284</v>
      </c>
      <c r="F4084" s="104">
        <v>80</v>
      </c>
      <c r="G4084" s="104" t="s">
        <v>257</v>
      </c>
      <c r="H4084" s="105">
        <v>2</v>
      </c>
      <c r="I4084" s="104"/>
      <c r="J4084" s="104" t="s">
        <v>258</v>
      </c>
      <c r="K4084" s="104" t="s">
        <v>78</v>
      </c>
      <c r="L4084" s="104" t="s">
        <v>259</v>
      </c>
      <c r="M4084" s="104" t="s">
        <v>276</v>
      </c>
      <c r="N4084" s="104"/>
      <c r="O4084" s="106"/>
      <c r="P4084" s="111" t="s">
        <v>277</v>
      </c>
      <c r="Q4084" s="153" t="s">
        <v>549</v>
      </c>
      <c r="R4084" s="153" t="s">
        <v>550</v>
      </c>
      <c r="S4084" s="153">
        <v>4.1666666666666657E-2</v>
      </c>
      <c r="T4084" s="153">
        <v>0.54166666666666663</v>
      </c>
      <c r="U4084" s="153">
        <v>0.58333333333333337</v>
      </c>
      <c r="V4084" s="153">
        <f>IF(ISBLANK(T4084),"",Tabella2[[#This Row],[ACT STOP]]-Tabella2[[#This Row],[ACT START]])</f>
        <v>4.1666666666666741E-2</v>
      </c>
      <c r="W4084" s="104" t="s">
        <v>92</v>
      </c>
      <c r="X4084" s="104" t="s">
        <v>91</v>
      </c>
      <c r="Y4084" s="110"/>
      <c r="Z4084" s="106"/>
      <c r="AA4084" s="104"/>
      <c r="AB4084" s="107"/>
      <c r="AC4084" s="72">
        <v>1</v>
      </c>
      <c r="AH4084" s="70"/>
      <c r="AI4084" s="70"/>
      <c r="AJ4084">
        <v>0</v>
      </c>
      <c r="AL4084" s="70"/>
      <c r="BM4084" s="135">
        <v>0.54166666666666663</v>
      </c>
      <c r="BN4084" s="136">
        <v>0.58333333333333337</v>
      </c>
      <c r="BO4084" s="101"/>
      <c r="BR4084" s="109" t="str">
        <f t="shared" si="63"/>
        <v>SH-25-4073</v>
      </c>
      <c r="BS4084" s="109" t="s">
        <v>368</v>
      </c>
      <c r="BT4084" t="s">
        <v>92</v>
      </c>
      <c r="BU4084" t="s">
        <v>8657</v>
      </c>
    </row>
    <row r="4085" spans="1:73" hidden="1">
      <c r="A4085" s="103" t="s">
        <v>8658</v>
      </c>
      <c r="B4085" s="102">
        <v>45862</v>
      </c>
      <c r="C4085" s="104">
        <f>_xlfn.ISOWEEKNUM(Tabella2[[#This Row],[Date]])</f>
        <v>30</v>
      </c>
      <c r="D4085" s="104" t="s">
        <v>6396</v>
      </c>
      <c r="E4085" s="104" t="s">
        <v>256</v>
      </c>
      <c r="F4085" s="104">
        <v>74</v>
      </c>
      <c r="G4085" s="104" t="s">
        <v>257</v>
      </c>
      <c r="H4085" s="105">
        <v>1</v>
      </c>
      <c r="I4085" s="104"/>
      <c r="J4085" s="104" t="s">
        <v>258</v>
      </c>
      <c r="K4085" s="104" t="s">
        <v>80</v>
      </c>
      <c r="L4085" s="104" t="s">
        <v>259</v>
      </c>
      <c r="M4085" s="104" t="s">
        <v>276</v>
      </c>
      <c r="N4085" s="104"/>
      <c r="O4085" s="106"/>
      <c r="P4085" s="111" t="s">
        <v>871</v>
      </c>
      <c r="Q4085" s="153" t="s">
        <v>549</v>
      </c>
      <c r="R4085" s="153" t="s">
        <v>550</v>
      </c>
      <c r="S4085" s="153">
        <v>4.1666666666666657E-2</v>
      </c>
      <c r="T4085" s="153">
        <v>0.54166666666666663</v>
      </c>
      <c r="U4085" s="153">
        <v>0.58333333333333337</v>
      </c>
      <c r="V4085" s="153">
        <f>IF(ISBLANK(T4085),"",Tabella2[[#This Row],[ACT STOP]]-Tabella2[[#This Row],[ACT START]])</f>
        <v>4.1666666666666741E-2</v>
      </c>
      <c r="W4085" s="104" t="s">
        <v>92</v>
      </c>
      <c r="X4085" s="104" t="s">
        <v>91</v>
      </c>
      <c r="Y4085" s="110" t="s">
        <v>8659</v>
      </c>
      <c r="Z4085" s="106"/>
      <c r="AA4085" s="104"/>
      <c r="AB4085" s="107"/>
      <c r="AC4085" s="72">
        <v>1</v>
      </c>
      <c r="AH4085" s="70"/>
      <c r="AI4085" s="70"/>
      <c r="AJ4085">
        <v>0</v>
      </c>
      <c r="AL4085" s="70"/>
      <c r="BM4085" s="135">
        <v>0.54166666666666663</v>
      </c>
      <c r="BN4085" s="136">
        <v>0.58333333333333337</v>
      </c>
      <c r="BO4085" s="101"/>
      <c r="BR4085" s="109" t="str">
        <f t="shared" si="63"/>
        <v>SH-25-4074</v>
      </c>
      <c r="BS4085" s="109" t="s">
        <v>332</v>
      </c>
      <c r="BT4085" t="s">
        <v>92</v>
      </c>
      <c r="BU4085" t="s">
        <v>8660</v>
      </c>
    </row>
    <row r="4086" spans="1:73" hidden="1">
      <c r="A4086" s="103" t="s">
        <v>8661</v>
      </c>
      <c r="B4086" s="102">
        <v>45863</v>
      </c>
      <c r="C4086" s="104">
        <f>_xlfn.ISOWEEKNUM(Tabella2[[#This Row],[Date]])</f>
        <v>30</v>
      </c>
      <c r="D4086" s="104" t="s">
        <v>348</v>
      </c>
      <c r="E4086" s="104" t="s">
        <v>284</v>
      </c>
      <c r="F4086" s="104">
        <v>57</v>
      </c>
      <c r="G4086" s="104" t="s">
        <v>284</v>
      </c>
      <c r="H4086" s="105">
        <v>9</v>
      </c>
      <c r="I4086" s="104"/>
      <c r="J4086" s="104" t="s">
        <v>258</v>
      </c>
      <c r="K4086" s="104" t="s">
        <v>79</v>
      </c>
      <c r="L4086" s="104" t="s">
        <v>299</v>
      </c>
      <c r="M4086" s="104" t="s">
        <v>386</v>
      </c>
      <c r="N4086" s="104"/>
      <c r="O4086" s="108" t="str">
        <f>A4087</f>
        <v>16489</v>
      </c>
      <c r="P4086" s="111" t="s">
        <v>2209</v>
      </c>
      <c r="Q4086" s="153" t="s">
        <v>7801</v>
      </c>
      <c r="R4086" s="153" t="s">
        <v>7802</v>
      </c>
      <c r="S4086" s="153">
        <v>4.1666666666666657E-2</v>
      </c>
      <c r="T4086" s="153">
        <v>0.22916666666666671</v>
      </c>
      <c r="U4086" s="153">
        <v>0.27083333333333331</v>
      </c>
      <c r="V4086" s="153">
        <f>IF(ISBLANK(T4086),"",Tabella2[[#This Row],[ACT STOP]]-Tabella2[[#This Row],[ACT START]])</f>
        <v>4.1666666666666602E-2</v>
      </c>
      <c r="W4086" s="104" t="s">
        <v>92</v>
      </c>
      <c r="X4086" s="104" t="s">
        <v>91</v>
      </c>
      <c r="Y4086" s="110"/>
      <c r="Z4086" s="106"/>
      <c r="AA4086" s="104"/>
      <c r="AB4086" s="107"/>
      <c r="AC4086" s="72">
        <v>1</v>
      </c>
      <c r="AH4086" s="70"/>
      <c r="AI4086" s="70"/>
      <c r="AJ4086">
        <v>0</v>
      </c>
      <c r="AL4086" s="70"/>
      <c r="BM4086" s="135">
        <v>0.22916666666666671</v>
      </c>
      <c r="BN4086" s="136">
        <v>0.27083333333333331</v>
      </c>
      <c r="BO4086" s="101"/>
      <c r="BR4086" s="109" t="str">
        <f t="shared" si="63"/>
        <v>SH-25-4075</v>
      </c>
      <c r="BS4086" s="109" t="s">
        <v>339</v>
      </c>
      <c r="BT4086" t="s">
        <v>92</v>
      </c>
      <c r="BU4086" t="s">
        <v>8662</v>
      </c>
    </row>
    <row r="4087" spans="1:73" hidden="1">
      <c r="A4087" s="103" t="s">
        <v>8663</v>
      </c>
      <c r="B4087" s="102">
        <v>45863</v>
      </c>
      <c r="C4087" s="104">
        <f>_xlfn.ISOWEEKNUM(Tabella2[[#This Row],[Date]])</f>
        <v>30</v>
      </c>
      <c r="D4087" s="104" t="s">
        <v>348</v>
      </c>
      <c r="E4087" s="104" t="s">
        <v>284</v>
      </c>
      <c r="F4087" s="104">
        <v>55</v>
      </c>
      <c r="G4087" s="104" t="s">
        <v>257</v>
      </c>
      <c r="H4087" s="105">
        <v>14</v>
      </c>
      <c r="I4087" s="104"/>
      <c r="J4087" s="104" t="s">
        <v>258</v>
      </c>
      <c r="K4087" s="104" t="s">
        <v>78</v>
      </c>
      <c r="L4087" s="104" t="s">
        <v>299</v>
      </c>
      <c r="M4087" s="104" t="s">
        <v>386</v>
      </c>
      <c r="N4087" s="104"/>
      <c r="O4087" s="108" t="str">
        <f>A4086</f>
        <v>16488</v>
      </c>
      <c r="P4087" s="111" t="s">
        <v>2209</v>
      </c>
      <c r="Q4087" s="153">
        <v>0.22916666666666671</v>
      </c>
      <c r="R4087" s="153">
        <v>0.27083333333333331</v>
      </c>
      <c r="S4087" s="153">
        <v>4.1666666666666657E-2</v>
      </c>
      <c r="T4087" s="153">
        <v>0.22916666666666671</v>
      </c>
      <c r="U4087" s="153">
        <v>0.27083333333333331</v>
      </c>
      <c r="V4087" s="153">
        <f>IF(ISBLANK(T4087),"",Tabella2[[#This Row],[ACT STOP]]-Tabella2[[#This Row],[ACT START]])</f>
        <v>4.1666666666666602E-2</v>
      </c>
      <c r="W4087" s="104" t="s">
        <v>92</v>
      </c>
      <c r="X4087" s="104" t="s">
        <v>91</v>
      </c>
      <c r="Y4087" s="110"/>
      <c r="Z4087" s="106"/>
      <c r="AA4087" s="104"/>
      <c r="AB4087" s="107"/>
      <c r="AC4087" s="72">
        <v>1</v>
      </c>
      <c r="AH4087" s="70"/>
      <c r="AI4087" s="70"/>
      <c r="AJ4087">
        <v>0</v>
      </c>
      <c r="AL4087" s="70"/>
      <c r="BM4087" s="135">
        <v>0.22916666666666671</v>
      </c>
      <c r="BN4087" s="136">
        <v>0.27083333333333331</v>
      </c>
      <c r="BO4087" s="101"/>
      <c r="BR4087" s="109" t="str">
        <f t="shared" si="63"/>
        <v>SH-25-4076</v>
      </c>
      <c r="BS4087" s="109" t="s">
        <v>372</v>
      </c>
      <c r="BT4087" t="s">
        <v>92</v>
      </c>
      <c r="BU4087" t="s">
        <v>8664</v>
      </c>
    </row>
    <row r="4088" spans="1:73" hidden="1">
      <c r="A4088" s="103" t="s">
        <v>8665</v>
      </c>
      <c r="B4088" s="102">
        <v>45863</v>
      </c>
      <c r="C4088" s="104">
        <f>_xlfn.ISOWEEKNUM(Tabella2[[#This Row],[Date]])</f>
        <v>30</v>
      </c>
      <c r="D4088" s="104" t="s">
        <v>321</v>
      </c>
      <c r="E4088" s="104" t="s">
        <v>284</v>
      </c>
      <c r="F4088" s="104">
        <v>52</v>
      </c>
      <c r="G4088" s="104" t="s">
        <v>257</v>
      </c>
      <c r="H4088" s="105">
        <v>13</v>
      </c>
      <c r="I4088" s="104"/>
      <c r="J4088" s="104" t="s">
        <v>258</v>
      </c>
      <c r="K4088" s="104" t="s">
        <v>83</v>
      </c>
      <c r="L4088" s="104" t="s">
        <v>299</v>
      </c>
      <c r="M4088" s="104" t="s">
        <v>313</v>
      </c>
      <c r="N4088" s="104"/>
      <c r="O4088" s="108" t="str">
        <f>A4089</f>
        <v>16491</v>
      </c>
      <c r="P4088" s="111" t="s">
        <v>442</v>
      </c>
      <c r="Q4088" s="153" t="s">
        <v>7801</v>
      </c>
      <c r="R4088" s="153" t="s">
        <v>7802</v>
      </c>
      <c r="S4088" s="153">
        <v>4.1666666666666657E-2</v>
      </c>
      <c r="T4088" s="153" t="s">
        <v>7801</v>
      </c>
      <c r="U4088" s="153" t="s">
        <v>7802</v>
      </c>
      <c r="V4088" s="153">
        <f>IF(ISBLANK(T4088),"",Tabella2[[#This Row],[ACT STOP]]-Tabella2[[#This Row],[ACT START]])</f>
        <v>4.1666666666666657E-2</v>
      </c>
      <c r="W4088" s="104" t="s">
        <v>92</v>
      </c>
      <c r="X4088" s="104" t="s">
        <v>91</v>
      </c>
      <c r="Y4088" s="110"/>
      <c r="Z4088" s="106"/>
      <c r="AA4088" s="104"/>
      <c r="AB4088" s="107"/>
      <c r="AC4088" s="72">
        <v>1</v>
      </c>
      <c r="AH4088" s="70"/>
      <c r="AI4088" s="70"/>
      <c r="AJ4088">
        <v>0</v>
      </c>
      <c r="AL4088" s="70"/>
      <c r="BM4088" s="135" t="s">
        <v>7801</v>
      </c>
      <c r="BN4088" s="136" t="s">
        <v>7802</v>
      </c>
      <c r="BO4088" s="101"/>
      <c r="BR4088" s="109" t="str">
        <f t="shared" si="63"/>
        <v>SH-25-4077</v>
      </c>
      <c r="BS4088" s="109" t="s">
        <v>427</v>
      </c>
      <c r="BT4088" t="s">
        <v>92</v>
      </c>
      <c r="BU4088" t="s">
        <v>8666</v>
      </c>
    </row>
    <row r="4089" spans="1:73" hidden="1">
      <c r="A4089" s="103" t="s">
        <v>8667</v>
      </c>
      <c r="B4089" s="102">
        <v>45863</v>
      </c>
      <c r="C4089" s="104">
        <f>_xlfn.ISOWEEKNUM(Tabella2[[#This Row],[Date]])</f>
        <v>30</v>
      </c>
      <c r="D4089" s="104" t="s">
        <v>321</v>
      </c>
      <c r="E4089" s="104" t="s">
        <v>284</v>
      </c>
      <c r="F4089" s="104">
        <v>54</v>
      </c>
      <c r="G4089" s="104" t="s">
        <v>284</v>
      </c>
      <c r="H4089" s="105">
        <v>23</v>
      </c>
      <c r="I4089" s="104"/>
      <c r="J4089" s="104" t="s">
        <v>258</v>
      </c>
      <c r="K4089" s="104" t="s">
        <v>80</v>
      </c>
      <c r="L4089" s="104" t="s">
        <v>299</v>
      </c>
      <c r="M4089" s="104" t="s">
        <v>313</v>
      </c>
      <c r="N4089" s="104"/>
      <c r="O4089" s="108" t="str">
        <f>A4088</f>
        <v>16490</v>
      </c>
      <c r="P4089" s="111" t="s">
        <v>442</v>
      </c>
      <c r="Q4089" s="153">
        <v>0.22916666666666671</v>
      </c>
      <c r="R4089" s="153">
        <v>0.27083333333333331</v>
      </c>
      <c r="S4089" s="153">
        <v>4.1666666666666657E-2</v>
      </c>
      <c r="T4089" s="153">
        <v>0.22916666666666671</v>
      </c>
      <c r="U4089" s="153">
        <v>0.27083333333333331</v>
      </c>
      <c r="V4089" s="153">
        <f>IF(ISBLANK(T4089),"",Tabella2[[#This Row],[ACT STOP]]-Tabella2[[#This Row],[ACT START]])</f>
        <v>4.1666666666666602E-2</v>
      </c>
      <c r="W4089" s="104" t="s">
        <v>92</v>
      </c>
      <c r="X4089" s="104" t="s">
        <v>91</v>
      </c>
      <c r="Y4089" s="110"/>
      <c r="Z4089" s="106"/>
      <c r="AA4089" s="104"/>
      <c r="AB4089" s="107"/>
      <c r="AC4089" s="72">
        <v>1</v>
      </c>
      <c r="AH4089" s="70"/>
      <c r="AI4089" s="70"/>
      <c r="AJ4089">
        <v>0</v>
      </c>
      <c r="AL4089" s="70"/>
      <c r="BM4089" s="135">
        <v>0.22916666666666671</v>
      </c>
      <c r="BN4089" s="136">
        <v>0.27083333333333331</v>
      </c>
      <c r="BO4089" s="101"/>
      <c r="BR4089" s="109" t="str">
        <f t="shared" si="63"/>
        <v>SH-25-4078</v>
      </c>
      <c r="BS4089" s="109" t="s">
        <v>358</v>
      </c>
      <c r="BT4089" t="s">
        <v>92</v>
      </c>
      <c r="BU4089" t="s">
        <v>8668</v>
      </c>
    </row>
    <row r="4090" spans="1:73" hidden="1">
      <c r="A4090" s="103" t="s">
        <v>8669</v>
      </c>
      <c r="B4090" s="102">
        <v>45863</v>
      </c>
      <c r="C4090" s="104">
        <f>_xlfn.ISOWEEKNUM(Tabella2[[#This Row],[Date]])</f>
        <v>30</v>
      </c>
      <c r="D4090" s="104" t="s">
        <v>255</v>
      </c>
      <c r="E4090" s="104" t="s">
        <v>256</v>
      </c>
      <c r="F4090" s="104">
        <v>40</v>
      </c>
      <c r="G4090" s="104" t="s">
        <v>257</v>
      </c>
      <c r="H4090" s="105">
        <v>10</v>
      </c>
      <c r="I4090" s="104" t="s">
        <v>258</v>
      </c>
      <c r="J4090" s="104"/>
      <c r="K4090" s="104" t="s">
        <v>81</v>
      </c>
      <c r="L4090" s="104" t="s">
        <v>259</v>
      </c>
      <c r="M4090" s="104" t="s">
        <v>276</v>
      </c>
      <c r="N4090" s="104"/>
      <c r="O4090" s="106"/>
      <c r="P4090" s="111" t="s">
        <v>8294</v>
      </c>
      <c r="Q4090" s="153" t="s">
        <v>7801</v>
      </c>
      <c r="R4090" s="153" t="s">
        <v>7802</v>
      </c>
      <c r="S4090" s="153">
        <v>4.1666666666666657E-2</v>
      </c>
      <c r="T4090" s="153" t="s">
        <v>7801</v>
      </c>
      <c r="U4090" s="153" t="s">
        <v>7802</v>
      </c>
      <c r="V4090" s="153">
        <f>IF(ISBLANK(T4090),"",Tabella2[[#This Row],[ACT STOP]]-Tabella2[[#This Row],[ACT START]])</f>
        <v>4.1666666666666657E-2</v>
      </c>
      <c r="W4090" s="104" t="s">
        <v>92</v>
      </c>
      <c r="X4090" s="104" t="s">
        <v>91</v>
      </c>
      <c r="Y4090" s="110"/>
      <c r="Z4090" s="106"/>
      <c r="AA4090" s="104"/>
      <c r="AB4090" s="107"/>
      <c r="AC4090" s="72">
        <v>1</v>
      </c>
      <c r="AH4090" s="70"/>
      <c r="AI4090" s="70"/>
      <c r="AJ4090">
        <v>0</v>
      </c>
      <c r="AL4090" s="70"/>
      <c r="BM4090" s="135" t="s">
        <v>7801</v>
      </c>
      <c r="BN4090" s="136" t="s">
        <v>7802</v>
      </c>
      <c r="BO4090" s="101"/>
      <c r="BR4090" s="109" t="str">
        <f t="shared" si="63"/>
        <v>SH-25-4079</v>
      </c>
      <c r="BS4090" s="109" t="s">
        <v>552</v>
      </c>
      <c r="BT4090" t="s">
        <v>92</v>
      </c>
      <c r="BU4090" t="s">
        <v>8670</v>
      </c>
    </row>
    <row r="4091" spans="1:73" hidden="1">
      <c r="A4091" s="103" t="s">
        <v>8671</v>
      </c>
      <c r="B4091" s="102">
        <v>45863</v>
      </c>
      <c r="C4091" s="104">
        <f>_xlfn.ISOWEEKNUM(Tabella2[[#This Row],[Date]])</f>
        <v>30</v>
      </c>
      <c r="D4091" s="104" t="s">
        <v>478</v>
      </c>
      <c r="E4091" s="104" t="s">
        <v>284</v>
      </c>
      <c r="F4091" s="104">
        <v>65</v>
      </c>
      <c r="G4091" s="104" t="s">
        <v>257</v>
      </c>
      <c r="H4091" s="105">
        <v>1</v>
      </c>
      <c r="I4091" s="104"/>
      <c r="J4091" s="104" t="s">
        <v>258</v>
      </c>
      <c r="K4091" s="104" t="s">
        <v>79</v>
      </c>
      <c r="L4091" s="104" t="s">
        <v>259</v>
      </c>
      <c r="M4091" s="104" t="s">
        <v>260</v>
      </c>
      <c r="N4091" s="104"/>
      <c r="O4091" s="106"/>
      <c r="P4091" s="111" t="s">
        <v>261</v>
      </c>
      <c r="Q4091" s="153" t="s">
        <v>285</v>
      </c>
      <c r="R4091" s="153" t="s">
        <v>286</v>
      </c>
      <c r="S4091" s="153">
        <v>4.1666666666666657E-2</v>
      </c>
      <c r="T4091" s="153">
        <v>0.29166666666666669</v>
      </c>
      <c r="U4091" s="153">
        <v>0.33333333333333331</v>
      </c>
      <c r="V4091" s="153">
        <f>IF(ISBLANK(T4091),"",Tabella2[[#This Row],[ACT STOP]]-Tabella2[[#This Row],[ACT START]])</f>
        <v>4.166666666666663E-2</v>
      </c>
      <c r="W4091" s="104" t="s">
        <v>92</v>
      </c>
      <c r="X4091" s="104" t="s">
        <v>91</v>
      </c>
      <c r="Y4091" s="110"/>
      <c r="Z4091" s="106"/>
      <c r="AA4091" s="104"/>
      <c r="AB4091" s="107"/>
      <c r="AC4091" s="72">
        <v>1</v>
      </c>
      <c r="AH4091" s="70"/>
      <c r="AI4091" s="70"/>
      <c r="AJ4091">
        <v>0</v>
      </c>
      <c r="AL4091" s="70"/>
      <c r="BM4091" s="135">
        <v>0.29166666666666669</v>
      </c>
      <c r="BN4091" s="136">
        <v>0.33333333333333331</v>
      </c>
      <c r="BO4091" s="101"/>
      <c r="BR4091" s="109" t="str">
        <f t="shared" si="63"/>
        <v>SH-25-4080</v>
      </c>
      <c r="BS4091" s="109" t="s">
        <v>332</v>
      </c>
      <c r="BT4091" t="s">
        <v>92</v>
      </c>
      <c r="BU4091" t="s">
        <v>8672</v>
      </c>
    </row>
    <row r="4092" spans="1:73" hidden="1">
      <c r="A4092" s="103" t="s">
        <v>8673</v>
      </c>
      <c r="B4092" s="102">
        <v>45863</v>
      </c>
      <c r="C4092" s="104">
        <f>_xlfn.ISOWEEKNUM(Tabella2[[#This Row],[Date]])</f>
        <v>30</v>
      </c>
      <c r="D4092" s="104" t="s">
        <v>763</v>
      </c>
      <c r="E4092" s="104" t="s">
        <v>256</v>
      </c>
      <c r="F4092" s="104">
        <v>63</v>
      </c>
      <c r="G4092" s="104" t="s">
        <v>257</v>
      </c>
      <c r="H4092" s="105">
        <v>32</v>
      </c>
      <c r="I4092" s="104"/>
      <c r="J4092" s="104" t="s">
        <v>258</v>
      </c>
      <c r="K4092" s="104" t="s">
        <v>78</v>
      </c>
      <c r="L4092" s="104" t="s">
        <v>259</v>
      </c>
      <c r="M4092" s="104" t="s">
        <v>276</v>
      </c>
      <c r="N4092" s="104"/>
      <c r="O4092" s="106"/>
      <c r="P4092" s="111" t="s">
        <v>8246</v>
      </c>
      <c r="Q4092" s="153" t="s">
        <v>285</v>
      </c>
      <c r="R4092" s="153">
        <v>0.33333333333333331</v>
      </c>
      <c r="S4092" s="153">
        <v>4.1666666666666657E-2</v>
      </c>
      <c r="T4092" s="153">
        <v>0.29166666666666669</v>
      </c>
      <c r="U4092" s="153">
        <v>0.33333333333333331</v>
      </c>
      <c r="V4092" s="153">
        <f>IF(ISBLANK(T4092),"",Tabella2[[#This Row],[ACT STOP]]-Tabella2[[#This Row],[ACT START]])</f>
        <v>4.166666666666663E-2</v>
      </c>
      <c r="W4092" s="104" t="s">
        <v>92</v>
      </c>
      <c r="X4092" s="104" t="s">
        <v>91</v>
      </c>
      <c r="Y4092" s="110" t="s">
        <v>8674</v>
      </c>
      <c r="Z4092" s="106"/>
      <c r="AA4092" s="104"/>
      <c r="AB4092" s="107"/>
      <c r="AC4092" s="72">
        <v>1</v>
      </c>
      <c r="AH4092" s="70"/>
      <c r="AI4092" s="70"/>
      <c r="AJ4092">
        <v>0</v>
      </c>
      <c r="AL4092" s="70"/>
      <c r="BM4092" s="135">
        <v>0.29166666666666669</v>
      </c>
      <c r="BN4092" s="136">
        <v>0.33333333333333331</v>
      </c>
      <c r="BO4092" s="101"/>
      <c r="BR4092" s="109" t="str">
        <f t="shared" si="63"/>
        <v>SH-25-4081</v>
      </c>
      <c r="BS4092" s="109" t="s">
        <v>356</v>
      </c>
      <c r="BT4092" t="s">
        <v>92</v>
      </c>
      <c r="BU4092" t="s">
        <v>8675</v>
      </c>
    </row>
    <row r="4093" spans="1:73" hidden="1">
      <c r="A4093" s="103" t="s">
        <v>8676</v>
      </c>
      <c r="B4093" s="102">
        <v>45863</v>
      </c>
      <c r="C4093" s="104">
        <f>_xlfn.ISOWEEKNUM(Tabella2[[#This Row],[Date]])</f>
        <v>30</v>
      </c>
      <c r="D4093" s="104" t="s">
        <v>478</v>
      </c>
      <c r="E4093" s="104" t="s">
        <v>284</v>
      </c>
      <c r="F4093" s="104">
        <v>64</v>
      </c>
      <c r="G4093" s="104" t="s">
        <v>257</v>
      </c>
      <c r="H4093" s="105">
        <v>2</v>
      </c>
      <c r="I4093" s="104"/>
      <c r="J4093" s="104" t="s">
        <v>258</v>
      </c>
      <c r="K4093" s="104" t="s">
        <v>83</v>
      </c>
      <c r="L4093" s="104" t="s">
        <v>259</v>
      </c>
      <c r="M4093" s="104" t="s">
        <v>260</v>
      </c>
      <c r="N4093" s="104"/>
      <c r="O4093" s="106"/>
      <c r="P4093" s="111" t="s">
        <v>261</v>
      </c>
      <c r="Q4093" s="153" t="s">
        <v>285</v>
      </c>
      <c r="R4093" s="153" t="s">
        <v>286</v>
      </c>
      <c r="S4093" s="153">
        <v>4.1666666666666657E-2</v>
      </c>
      <c r="T4093" s="153" t="s">
        <v>285</v>
      </c>
      <c r="U4093" s="153" t="s">
        <v>286</v>
      </c>
      <c r="V4093" s="153">
        <f>IF(ISBLANK(T4093),"",Tabella2[[#This Row],[ACT STOP]]-Tabella2[[#This Row],[ACT START]])</f>
        <v>4.166666666666663E-2</v>
      </c>
      <c r="W4093" s="104" t="s">
        <v>92</v>
      </c>
      <c r="X4093" s="104" t="s">
        <v>91</v>
      </c>
      <c r="Y4093" s="110"/>
      <c r="Z4093" s="106"/>
      <c r="AA4093" s="104"/>
      <c r="AB4093" s="107"/>
      <c r="AC4093" s="72">
        <v>1</v>
      </c>
      <c r="AH4093" s="70"/>
      <c r="AI4093" s="70"/>
      <c r="AJ4093">
        <v>0</v>
      </c>
      <c r="AL4093" s="70"/>
      <c r="BM4093" s="135" t="s">
        <v>285</v>
      </c>
      <c r="BN4093" s="136" t="s">
        <v>286</v>
      </c>
      <c r="BO4093" s="101"/>
      <c r="BR4093" s="109" t="str">
        <f t="shared" si="63"/>
        <v>SH-25-4082</v>
      </c>
      <c r="BS4093" s="109" t="s">
        <v>368</v>
      </c>
      <c r="BT4093" t="s">
        <v>92</v>
      </c>
      <c r="BU4093" t="s">
        <v>8677</v>
      </c>
    </row>
    <row r="4094" spans="1:73" hidden="1">
      <c r="A4094" s="103" t="s">
        <v>8678</v>
      </c>
      <c r="B4094" s="102">
        <v>45863</v>
      </c>
      <c r="C4094" s="104">
        <f>_xlfn.ISOWEEKNUM(Tabella2[[#This Row],[Date]])</f>
        <v>30</v>
      </c>
      <c r="D4094" s="104" t="s">
        <v>763</v>
      </c>
      <c r="E4094" s="104" t="s">
        <v>256</v>
      </c>
      <c r="F4094" s="104">
        <v>68</v>
      </c>
      <c r="G4094" s="104" t="s">
        <v>257</v>
      </c>
      <c r="H4094" s="105">
        <v>17</v>
      </c>
      <c r="I4094" s="104"/>
      <c r="J4094" s="104" t="s">
        <v>258</v>
      </c>
      <c r="K4094" s="104" t="s">
        <v>80</v>
      </c>
      <c r="L4094" s="104" t="s">
        <v>259</v>
      </c>
      <c r="M4094" s="104" t="s">
        <v>276</v>
      </c>
      <c r="N4094" s="104"/>
      <c r="O4094" s="106"/>
      <c r="P4094" s="111" t="s">
        <v>467</v>
      </c>
      <c r="Q4094" s="153" t="s">
        <v>285</v>
      </c>
      <c r="R4094" s="153" t="s">
        <v>286</v>
      </c>
      <c r="S4094" s="153">
        <v>4.1666666666666657E-2</v>
      </c>
      <c r="T4094" s="153" t="s">
        <v>285</v>
      </c>
      <c r="U4094" s="153" t="s">
        <v>286</v>
      </c>
      <c r="V4094" s="153">
        <f>IF(ISBLANK(T4094),"",Tabella2[[#This Row],[ACT STOP]]-Tabella2[[#This Row],[ACT START]])</f>
        <v>4.166666666666663E-2</v>
      </c>
      <c r="W4094" s="104" t="s">
        <v>92</v>
      </c>
      <c r="X4094" s="104" t="s">
        <v>91</v>
      </c>
      <c r="Y4094" s="110"/>
      <c r="Z4094" s="106"/>
      <c r="AA4094" s="104"/>
      <c r="AB4094" s="107"/>
      <c r="AC4094" s="72">
        <v>1</v>
      </c>
      <c r="AH4094" s="70"/>
      <c r="AI4094" s="70"/>
      <c r="AJ4094">
        <v>0</v>
      </c>
      <c r="AL4094" s="70"/>
      <c r="BM4094" s="135" t="s">
        <v>285</v>
      </c>
      <c r="BN4094" s="136" t="s">
        <v>286</v>
      </c>
      <c r="BO4094" s="101"/>
      <c r="BR4094" s="109" t="str">
        <f t="shared" si="63"/>
        <v>SH-25-4083</v>
      </c>
      <c r="BS4094" s="109" t="s">
        <v>393</v>
      </c>
      <c r="BT4094" t="s">
        <v>92</v>
      </c>
      <c r="BU4094" t="s">
        <v>8679</v>
      </c>
    </row>
    <row r="4095" spans="1:73" hidden="1">
      <c r="A4095" s="103" t="s">
        <v>8680</v>
      </c>
      <c r="B4095" s="102">
        <v>45863</v>
      </c>
      <c r="C4095" s="104">
        <f>_xlfn.ISOWEEKNUM(Tabella2[[#This Row],[Date]])</f>
        <v>30</v>
      </c>
      <c r="D4095" s="104" t="s">
        <v>6396</v>
      </c>
      <c r="E4095" s="104" t="s">
        <v>256</v>
      </c>
      <c r="F4095" s="104">
        <v>71</v>
      </c>
      <c r="G4095" s="104" t="s">
        <v>257</v>
      </c>
      <c r="H4095" s="105">
        <v>9</v>
      </c>
      <c r="I4095" s="104"/>
      <c r="J4095" s="104" t="s">
        <v>258</v>
      </c>
      <c r="K4095" s="104" t="s">
        <v>81</v>
      </c>
      <c r="L4095" s="104" t="s">
        <v>259</v>
      </c>
      <c r="M4095" s="104" t="s">
        <v>764</v>
      </c>
      <c r="N4095" s="104"/>
      <c r="O4095" s="106"/>
      <c r="P4095" s="111" t="s">
        <v>765</v>
      </c>
      <c r="Q4095" s="153" t="s">
        <v>285</v>
      </c>
      <c r="R4095" s="153" t="s">
        <v>286</v>
      </c>
      <c r="S4095" s="153">
        <v>4.1666666666666657E-2</v>
      </c>
      <c r="T4095" s="153" t="s">
        <v>285</v>
      </c>
      <c r="U4095" s="153" t="s">
        <v>286</v>
      </c>
      <c r="V4095" s="153">
        <f>IF(ISBLANK(T4095),"",Tabella2[[#This Row],[ACT STOP]]-Tabella2[[#This Row],[ACT START]])</f>
        <v>4.166666666666663E-2</v>
      </c>
      <c r="W4095" s="104" t="s">
        <v>92</v>
      </c>
      <c r="X4095" s="104" t="s">
        <v>91</v>
      </c>
      <c r="Y4095" s="110"/>
      <c r="Z4095" s="106"/>
      <c r="AA4095" s="104"/>
      <c r="AB4095" s="107"/>
      <c r="AC4095" s="72">
        <v>1</v>
      </c>
      <c r="AH4095" s="70"/>
      <c r="AI4095" s="70"/>
      <c r="AJ4095">
        <v>0</v>
      </c>
      <c r="AL4095" s="70"/>
      <c r="BM4095" s="135" t="s">
        <v>285</v>
      </c>
      <c r="BN4095" s="136" t="s">
        <v>286</v>
      </c>
      <c r="BO4095" s="101"/>
      <c r="BR4095" s="109" t="str">
        <f t="shared" si="63"/>
        <v>SH-25-4084</v>
      </c>
      <c r="BS4095" s="109" t="s">
        <v>318</v>
      </c>
      <c r="BT4095" t="s">
        <v>92</v>
      </c>
      <c r="BU4095" t="s">
        <v>8681</v>
      </c>
    </row>
    <row r="4096" spans="1:73" hidden="1">
      <c r="A4096" s="103" t="s">
        <v>8682</v>
      </c>
      <c r="B4096" s="102">
        <v>45863</v>
      </c>
      <c r="C4096" s="104">
        <f>_xlfn.ISOWEEKNUM(Tabella2[[#This Row],[Date]])</f>
        <v>30</v>
      </c>
      <c r="D4096" s="104" t="s">
        <v>421</v>
      </c>
      <c r="E4096" s="104" t="s">
        <v>327</v>
      </c>
      <c r="F4096" s="104">
        <v>73</v>
      </c>
      <c r="G4096" s="104" t="s">
        <v>257</v>
      </c>
      <c r="H4096" s="105">
        <v>5</v>
      </c>
      <c r="I4096" s="104" t="s">
        <v>258</v>
      </c>
      <c r="J4096" s="104"/>
      <c r="K4096" s="104" t="s">
        <v>79</v>
      </c>
      <c r="L4096" s="104" t="s">
        <v>299</v>
      </c>
      <c r="M4096" s="104" t="s">
        <v>5716</v>
      </c>
      <c r="N4096" s="104"/>
      <c r="O4096" s="108" t="str">
        <f>A4097</f>
        <v>16499</v>
      </c>
      <c r="P4096" s="111" t="s">
        <v>5717</v>
      </c>
      <c r="Q4096" s="153" t="s">
        <v>525</v>
      </c>
      <c r="R4096" s="153" t="s">
        <v>262</v>
      </c>
      <c r="S4096" s="153">
        <v>4.1666666666666657E-2</v>
      </c>
      <c r="T4096" s="153" t="s">
        <v>525</v>
      </c>
      <c r="U4096" s="153" t="s">
        <v>262</v>
      </c>
      <c r="V4096" s="153">
        <f>IF(ISBLANK(T4096),"",Tabella2[[#This Row],[ACT STOP]]-Tabella2[[#This Row],[ACT START]])</f>
        <v>4.166666666666663E-2</v>
      </c>
      <c r="W4096" s="104" t="s">
        <v>92</v>
      </c>
      <c r="X4096" s="104" t="s">
        <v>91</v>
      </c>
      <c r="Y4096" s="110"/>
      <c r="Z4096" s="106"/>
      <c r="AA4096" s="104"/>
      <c r="AB4096" s="107"/>
      <c r="AC4096" s="72">
        <v>1</v>
      </c>
      <c r="AH4096" s="70"/>
      <c r="AI4096" s="70"/>
      <c r="AJ4096">
        <v>0</v>
      </c>
      <c r="AL4096" s="70"/>
      <c r="BM4096" s="135" t="s">
        <v>525</v>
      </c>
      <c r="BN4096" s="136" t="s">
        <v>262</v>
      </c>
      <c r="BO4096" s="101"/>
      <c r="BR4096" s="109" t="str">
        <f t="shared" si="63"/>
        <v>SH-25-4085</v>
      </c>
      <c r="BS4096" s="109" t="s">
        <v>416</v>
      </c>
      <c r="BT4096" t="s">
        <v>92</v>
      </c>
      <c r="BU4096" t="s">
        <v>8633</v>
      </c>
    </row>
    <row r="4097" spans="1:73" hidden="1">
      <c r="A4097" s="103" t="s">
        <v>8683</v>
      </c>
      <c r="B4097" s="102">
        <v>45863</v>
      </c>
      <c r="C4097" s="104">
        <f>_xlfn.ISOWEEKNUM(Tabella2[[#This Row],[Date]])</f>
        <v>30</v>
      </c>
      <c r="D4097" s="104" t="s">
        <v>421</v>
      </c>
      <c r="E4097" s="104" t="s">
        <v>327</v>
      </c>
      <c r="F4097" s="104">
        <v>71</v>
      </c>
      <c r="G4097" s="104" t="s">
        <v>257</v>
      </c>
      <c r="H4097" s="105">
        <v>13</v>
      </c>
      <c r="I4097" s="104" t="s">
        <v>258</v>
      </c>
      <c r="J4097" s="104"/>
      <c r="K4097" s="104" t="s">
        <v>78</v>
      </c>
      <c r="L4097" s="104" t="s">
        <v>299</v>
      </c>
      <c r="M4097" s="104" t="s">
        <v>5716</v>
      </c>
      <c r="N4097" s="104"/>
      <c r="O4097" s="108" t="str">
        <f>A4096</f>
        <v>16498</v>
      </c>
      <c r="P4097" s="111" t="s">
        <v>5717</v>
      </c>
      <c r="Q4097" s="153">
        <v>0.35416666666666669</v>
      </c>
      <c r="R4097" s="153">
        <v>0.39583333333333331</v>
      </c>
      <c r="S4097" s="153">
        <v>4.1666666666666657E-2</v>
      </c>
      <c r="T4097" s="153">
        <v>0.35416666666666669</v>
      </c>
      <c r="U4097" s="153">
        <v>0.39583333333333331</v>
      </c>
      <c r="V4097" s="153">
        <f>IF(ISBLANK(T4097),"",Tabella2[[#This Row],[ACT STOP]]-Tabella2[[#This Row],[ACT START]])</f>
        <v>4.166666666666663E-2</v>
      </c>
      <c r="W4097" s="104" t="s">
        <v>92</v>
      </c>
      <c r="X4097" s="104" t="s">
        <v>91</v>
      </c>
      <c r="Y4097" s="110"/>
      <c r="Z4097" s="106"/>
      <c r="AA4097" s="104"/>
      <c r="AB4097" s="107"/>
      <c r="AC4097" s="72">
        <v>1</v>
      </c>
      <c r="AH4097" s="70"/>
      <c r="AI4097" s="70"/>
      <c r="AJ4097">
        <v>0</v>
      </c>
      <c r="AL4097" s="70"/>
      <c r="BM4097" s="135">
        <v>0.35416666666666669</v>
      </c>
      <c r="BN4097" s="136">
        <v>0.39583333333333331</v>
      </c>
      <c r="BO4097" s="101"/>
      <c r="BR4097" s="109" t="str">
        <f t="shared" si="63"/>
        <v>SH-25-4086</v>
      </c>
      <c r="BS4097" s="109" t="s">
        <v>427</v>
      </c>
      <c r="BT4097" t="s">
        <v>92</v>
      </c>
      <c r="BU4097" t="s">
        <v>8631</v>
      </c>
    </row>
    <row r="4098" spans="1:73" hidden="1">
      <c r="A4098" s="103" t="s">
        <v>8684</v>
      </c>
      <c r="B4098" s="102">
        <v>45863</v>
      </c>
      <c r="C4098" s="104">
        <f>_xlfn.ISOWEEKNUM(Tabella2[[#This Row],[Date]])</f>
        <v>30</v>
      </c>
      <c r="D4098" s="104" t="s">
        <v>722</v>
      </c>
      <c r="E4098" s="104" t="s">
        <v>327</v>
      </c>
      <c r="F4098" s="104">
        <v>79</v>
      </c>
      <c r="G4098" s="104" t="s">
        <v>257</v>
      </c>
      <c r="H4098" s="105">
        <v>10</v>
      </c>
      <c r="I4098" s="104" t="s">
        <v>258</v>
      </c>
      <c r="J4098" s="104"/>
      <c r="K4098" s="104" t="s">
        <v>83</v>
      </c>
      <c r="L4098" s="104" t="s">
        <v>259</v>
      </c>
      <c r="M4098" s="104" t="s">
        <v>422</v>
      </c>
      <c r="N4098" s="104"/>
      <c r="O4098" s="108"/>
      <c r="P4098" s="111" t="s">
        <v>2102</v>
      </c>
      <c r="Q4098" s="153" t="s">
        <v>525</v>
      </c>
      <c r="R4098" s="153" t="s">
        <v>262</v>
      </c>
      <c r="S4098" s="153">
        <v>4.1666666666666657E-2</v>
      </c>
      <c r="T4098" s="153">
        <v>0.3576388888888889</v>
      </c>
      <c r="U4098" s="153">
        <v>0.39930555555555558</v>
      </c>
      <c r="V4098" s="153">
        <f>IF(ISBLANK(T4098),"",Tabella2[[#This Row],[ACT STOP]]-Tabella2[[#This Row],[ACT START]])</f>
        <v>4.1666666666666685E-2</v>
      </c>
      <c r="W4098" s="104" t="s">
        <v>92</v>
      </c>
      <c r="X4098" s="104" t="s">
        <v>91</v>
      </c>
      <c r="Y4098" s="110"/>
      <c r="Z4098" s="106"/>
      <c r="AA4098" s="104"/>
      <c r="AB4098" s="107"/>
      <c r="AC4098" s="72">
        <v>1</v>
      </c>
      <c r="AH4098" s="70"/>
      <c r="AI4098" s="70"/>
      <c r="AJ4098">
        <v>0</v>
      </c>
      <c r="AL4098" s="70"/>
      <c r="BM4098" s="135">
        <v>0.3576388888888889</v>
      </c>
      <c r="BN4098" s="136">
        <v>0.39930555555555558</v>
      </c>
      <c r="BO4098" s="101"/>
      <c r="BR4098" s="109" t="str">
        <f t="shared" si="63"/>
        <v>SH-25-4087</v>
      </c>
      <c r="BS4098" s="109" t="s">
        <v>552</v>
      </c>
      <c r="BT4098" t="s">
        <v>92</v>
      </c>
      <c r="BU4098" t="s">
        <v>8685</v>
      </c>
    </row>
    <row r="4099" spans="1:73" hidden="1">
      <c r="A4099" s="103" t="s">
        <v>8686</v>
      </c>
      <c r="B4099" s="102">
        <v>45863</v>
      </c>
      <c r="C4099" s="104">
        <f>_xlfn.ISOWEEKNUM(Tabella2[[#This Row],[Date]])</f>
        <v>30</v>
      </c>
      <c r="D4099" s="104" t="s">
        <v>722</v>
      </c>
      <c r="E4099" s="104" t="s">
        <v>327</v>
      </c>
      <c r="F4099" s="104">
        <v>76</v>
      </c>
      <c r="G4099" s="104" t="s">
        <v>284</v>
      </c>
      <c r="H4099" s="105">
        <v>23</v>
      </c>
      <c r="I4099" s="104" t="s">
        <v>258</v>
      </c>
      <c r="J4099" s="104"/>
      <c r="K4099" s="104" t="s">
        <v>80</v>
      </c>
      <c r="L4099" s="104" t="s">
        <v>259</v>
      </c>
      <c r="M4099" s="104" t="s">
        <v>422</v>
      </c>
      <c r="N4099" s="104"/>
      <c r="O4099" s="108"/>
      <c r="P4099" s="111" t="s">
        <v>2102</v>
      </c>
      <c r="Q4099" s="153">
        <v>0.35416666666666669</v>
      </c>
      <c r="R4099" s="153">
        <v>0.39583333333333331</v>
      </c>
      <c r="S4099" s="153">
        <v>4.1666666666666657E-2</v>
      </c>
      <c r="T4099" s="153">
        <v>0.35416666666666669</v>
      </c>
      <c r="U4099" s="153">
        <v>0.39583333333333331</v>
      </c>
      <c r="V4099" s="153">
        <f>IF(ISBLANK(T4099),"",Tabella2[[#This Row],[ACT STOP]]-Tabella2[[#This Row],[ACT START]])</f>
        <v>4.166666666666663E-2</v>
      </c>
      <c r="W4099" s="104" t="s">
        <v>92</v>
      </c>
      <c r="X4099" s="104" t="s">
        <v>91</v>
      </c>
      <c r="Y4099" s="110"/>
      <c r="Z4099" s="106"/>
      <c r="AA4099" s="104"/>
      <c r="AB4099" s="107"/>
      <c r="AC4099" s="72">
        <v>1</v>
      </c>
      <c r="AH4099" s="70"/>
      <c r="AI4099" s="70"/>
      <c r="AJ4099">
        <v>0</v>
      </c>
      <c r="AL4099" s="70"/>
      <c r="BM4099" s="135">
        <v>0.35416666666666669</v>
      </c>
      <c r="BN4099" s="136">
        <v>0.39583333333333331</v>
      </c>
      <c r="BO4099" s="101"/>
      <c r="BR4099" s="109" t="str">
        <f t="shared" si="63"/>
        <v>SH-25-4088</v>
      </c>
      <c r="BS4099" s="109" t="s">
        <v>358</v>
      </c>
      <c r="BT4099" t="s">
        <v>92</v>
      </c>
      <c r="BU4099" t="s">
        <v>8687</v>
      </c>
    </row>
    <row r="4100" spans="1:73" hidden="1">
      <c r="A4100" s="103" t="s">
        <v>8688</v>
      </c>
      <c r="B4100" s="102">
        <v>45863</v>
      </c>
      <c r="C4100" s="104">
        <f>_xlfn.ISOWEEKNUM(Tabella2[[#This Row],[Date]])</f>
        <v>30</v>
      </c>
      <c r="D4100" s="104" t="s">
        <v>6396</v>
      </c>
      <c r="E4100" s="104" t="s">
        <v>256</v>
      </c>
      <c r="F4100" s="104">
        <v>74</v>
      </c>
      <c r="G4100" s="104" t="s">
        <v>257</v>
      </c>
      <c r="H4100" s="105">
        <v>14</v>
      </c>
      <c r="I4100" s="104"/>
      <c r="J4100" s="104" t="s">
        <v>258</v>
      </c>
      <c r="K4100" s="104" t="s">
        <v>81</v>
      </c>
      <c r="L4100" s="104" t="s">
        <v>259</v>
      </c>
      <c r="M4100" s="104" t="s">
        <v>764</v>
      </c>
      <c r="N4100" s="104"/>
      <c r="O4100" s="106"/>
      <c r="P4100" s="111" t="s">
        <v>765</v>
      </c>
      <c r="Q4100" s="153" t="s">
        <v>525</v>
      </c>
      <c r="R4100" s="153" t="s">
        <v>262</v>
      </c>
      <c r="S4100" s="153">
        <v>4.1666666666666657E-2</v>
      </c>
      <c r="T4100" s="153" t="s">
        <v>525</v>
      </c>
      <c r="U4100" s="153" t="s">
        <v>262</v>
      </c>
      <c r="V4100" s="153">
        <f>IF(ISBLANK(T4100),"",Tabella2[[#This Row],[ACT STOP]]-Tabella2[[#This Row],[ACT START]])</f>
        <v>4.166666666666663E-2</v>
      </c>
      <c r="W4100" s="104" t="s">
        <v>92</v>
      </c>
      <c r="X4100" s="104" t="s">
        <v>91</v>
      </c>
      <c r="Y4100" s="110"/>
      <c r="Z4100" s="106"/>
      <c r="AA4100" s="104"/>
      <c r="AB4100" s="107"/>
      <c r="AC4100" s="72">
        <v>1</v>
      </c>
      <c r="AH4100" s="70"/>
      <c r="AI4100" s="70"/>
      <c r="AJ4100">
        <v>0</v>
      </c>
      <c r="AL4100" s="70"/>
      <c r="BM4100" s="135" t="s">
        <v>525</v>
      </c>
      <c r="BN4100" s="136" t="s">
        <v>262</v>
      </c>
      <c r="BO4100" s="101"/>
      <c r="BR4100" s="109" t="str">
        <f t="shared" si="63"/>
        <v>SH-25-4089</v>
      </c>
      <c r="BS4100" s="109" t="s">
        <v>372</v>
      </c>
      <c r="BT4100" t="s">
        <v>92</v>
      </c>
      <c r="BU4100" t="s">
        <v>8689</v>
      </c>
    </row>
    <row r="4101" spans="1:73" hidden="1">
      <c r="A4101" s="103" t="s">
        <v>8690</v>
      </c>
      <c r="B4101" s="102">
        <v>45863</v>
      </c>
      <c r="C4101" s="104">
        <f>_xlfn.ISOWEEKNUM(Tabella2[[#This Row],[Date]])</f>
        <v>30</v>
      </c>
      <c r="D4101" s="104" t="s">
        <v>509</v>
      </c>
      <c r="E4101" s="104" t="s">
        <v>284</v>
      </c>
      <c r="F4101" s="104">
        <v>70</v>
      </c>
      <c r="G4101" s="104" t="s">
        <v>257</v>
      </c>
      <c r="H4101" s="105">
        <v>32</v>
      </c>
      <c r="I4101" s="104"/>
      <c r="J4101" s="104" t="s">
        <v>258</v>
      </c>
      <c r="K4101" s="104" t="s">
        <v>79</v>
      </c>
      <c r="L4101" s="104" t="s">
        <v>299</v>
      </c>
      <c r="M4101" s="104" t="s">
        <v>276</v>
      </c>
      <c r="N4101" s="104"/>
      <c r="O4101" s="108" t="str">
        <f>A4102</f>
        <v>16504</v>
      </c>
      <c r="P4101" s="111" t="s">
        <v>456</v>
      </c>
      <c r="Q4101" s="153" t="s">
        <v>498</v>
      </c>
      <c r="R4101" s="153" t="s">
        <v>499</v>
      </c>
      <c r="S4101" s="153">
        <v>4.1666666666666657E-2</v>
      </c>
      <c r="T4101" s="153">
        <v>0.41666666666666669</v>
      </c>
      <c r="U4101" s="153">
        <v>0.45833333333333331</v>
      </c>
      <c r="V4101" s="153">
        <f>IF(ISBLANK(T4101),"",Tabella2[[#This Row],[ACT STOP]]-Tabella2[[#This Row],[ACT START]])</f>
        <v>4.166666666666663E-2</v>
      </c>
      <c r="W4101" s="104" t="s">
        <v>92</v>
      </c>
      <c r="X4101" s="104" t="s">
        <v>91</v>
      </c>
      <c r="Y4101" s="110"/>
      <c r="Z4101" s="106"/>
      <c r="AA4101" s="104"/>
      <c r="AB4101" s="107"/>
      <c r="AC4101" s="72">
        <v>1</v>
      </c>
      <c r="AH4101" s="70"/>
      <c r="AI4101" s="70"/>
      <c r="AJ4101">
        <v>0</v>
      </c>
      <c r="AL4101" s="70"/>
      <c r="BM4101" s="135">
        <v>0.41666666666666669</v>
      </c>
      <c r="BN4101" s="136">
        <v>0.45833333333333331</v>
      </c>
      <c r="BO4101" s="101"/>
      <c r="BR4101" s="109" t="str">
        <f t="shared" si="63"/>
        <v>SH-25-4090</v>
      </c>
      <c r="BS4101" s="109" t="s">
        <v>356</v>
      </c>
      <c r="BT4101" t="s">
        <v>92</v>
      </c>
      <c r="BU4101" t="s">
        <v>8691</v>
      </c>
    </row>
    <row r="4102" spans="1:73" hidden="1">
      <c r="A4102" s="103" t="s">
        <v>8692</v>
      </c>
      <c r="B4102" s="102">
        <v>45863</v>
      </c>
      <c r="C4102" s="104">
        <f>_xlfn.ISOWEEKNUM(Tabella2[[#This Row],[Date]])</f>
        <v>30</v>
      </c>
      <c r="D4102" s="104" t="s">
        <v>195</v>
      </c>
      <c r="E4102" s="104" t="s">
        <v>398</v>
      </c>
      <c r="F4102" s="104"/>
      <c r="G4102" s="104" t="s">
        <v>257</v>
      </c>
      <c r="H4102" s="105">
        <v>2</v>
      </c>
      <c r="I4102" s="104"/>
      <c r="J4102" s="104" t="s">
        <v>258</v>
      </c>
      <c r="K4102" s="104" t="s">
        <v>78</v>
      </c>
      <c r="L4102" s="104" t="s">
        <v>299</v>
      </c>
      <c r="M4102" s="104" t="s">
        <v>276</v>
      </c>
      <c r="N4102" s="104"/>
      <c r="O4102" s="108" t="str">
        <f>A4101</f>
        <v>16503</v>
      </c>
      <c r="P4102" s="111" t="s">
        <v>300</v>
      </c>
      <c r="Q4102" s="153">
        <v>0.41666666666666669</v>
      </c>
      <c r="R4102" s="153">
        <v>0.45833333333333331</v>
      </c>
      <c r="S4102" s="153">
        <v>4.1666666666666657E-2</v>
      </c>
      <c r="T4102" s="153">
        <v>0.41666666666666669</v>
      </c>
      <c r="U4102" s="153">
        <v>0.45833333333333331</v>
      </c>
      <c r="V4102" s="153">
        <f>IF(ISBLANK(T4102),"",Tabella2[[#This Row],[ACT STOP]]-Tabella2[[#This Row],[ACT START]])</f>
        <v>4.166666666666663E-2</v>
      </c>
      <c r="W4102" s="104" t="s">
        <v>92</v>
      </c>
      <c r="X4102" s="104" t="s">
        <v>91</v>
      </c>
      <c r="Y4102" s="110"/>
      <c r="Z4102" s="106"/>
      <c r="AA4102" s="104"/>
      <c r="AB4102" s="107"/>
      <c r="AC4102" s="72">
        <v>1</v>
      </c>
      <c r="AH4102" s="70"/>
      <c r="AI4102" s="70"/>
      <c r="AJ4102">
        <v>0</v>
      </c>
      <c r="AL4102" s="70"/>
      <c r="BM4102" s="135">
        <v>0.41666666666666669</v>
      </c>
      <c r="BN4102" s="136">
        <v>0.45833333333333331</v>
      </c>
      <c r="BO4102" s="101"/>
      <c r="BR4102" s="109" t="str">
        <f t="shared" si="63"/>
        <v>SH-25-4091</v>
      </c>
      <c r="BS4102" s="109" t="s">
        <v>368</v>
      </c>
      <c r="BT4102" t="s">
        <v>92</v>
      </c>
      <c r="BU4102" t="s">
        <v>399</v>
      </c>
    </row>
    <row r="4103" spans="1:73" hidden="1">
      <c r="A4103" s="103" t="s">
        <v>8693</v>
      </c>
      <c r="B4103" s="102">
        <v>45863</v>
      </c>
      <c r="C4103" s="104">
        <f>_xlfn.ISOWEEKNUM(Tabella2[[#This Row],[Date]])</f>
        <v>30</v>
      </c>
      <c r="D4103" s="104" t="s">
        <v>722</v>
      </c>
      <c r="E4103" s="104" t="s">
        <v>327</v>
      </c>
      <c r="F4103" s="104">
        <v>80</v>
      </c>
      <c r="G4103" s="104" t="s">
        <v>257</v>
      </c>
      <c r="H4103" s="105">
        <v>17</v>
      </c>
      <c r="I4103" s="104" t="s">
        <v>258</v>
      </c>
      <c r="J4103" s="104"/>
      <c r="K4103" s="104" t="s">
        <v>83</v>
      </c>
      <c r="L4103" s="104" t="s">
        <v>259</v>
      </c>
      <c r="M4103" s="104" t="s">
        <v>422</v>
      </c>
      <c r="N4103" s="104"/>
      <c r="O4103" s="108"/>
      <c r="P4103" s="111" t="s">
        <v>2102</v>
      </c>
      <c r="Q4103" s="153" t="s">
        <v>498</v>
      </c>
      <c r="R4103" s="153" t="s">
        <v>499</v>
      </c>
      <c r="S4103" s="153">
        <v>4.1666666666666657E-2</v>
      </c>
      <c r="T4103" s="153" t="s">
        <v>498</v>
      </c>
      <c r="U4103" s="153" t="s">
        <v>499</v>
      </c>
      <c r="V4103" s="153">
        <f>IF(ISBLANK(T4103),"",Tabella2[[#This Row],[ACT STOP]]-Tabella2[[#This Row],[ACT START]])</f>
        <v>4.166666666666663E-2</v>
      </c>
      <c r="W4103" s="104" t="s">
        <v>92</v>
      </c>
      <c r="X4103" s="104" t="s">
        <v>91</v>
      </c>
      <c r="Y4103" s="110"/>
      <c r="Z4103" s="106"/>
      <c r="AA4103" s="104"/>
      <c r="AB4103" s="107"/>
      <c r="AC4103" s="72">
        <v>1</v>
      </c>
      <c r="AH4103" s="70"/>
      <c r="AI4103" s="70"/>
      <c r="AJ4103">
        <v>0</v>
      </c>
      <c r="AL4103" s="70"/>
      <c r="BM4103" s="135" t="s">
        <v>498</v>
      </c>
      <c r="BN4103" s="136" t="s">
        <v>499</v>
      </c>
      <c r="BO4103" s="101"/>
      <c r="BR4103" s="109" t="str">
        <f t="shared" si="63"/>
        <v>SH-25-4092</v>
      </c>
      <c r="BS4103" s="109" t="s">
        <v>393</v>
      </c>
      <c r="BT4103" t="s">
        <v>92</v>
      </c>
      <c r="BU4103" t="s">
        <v>8694</v>
      </c>
    </row>
    <row r="4104" spans="1:73" hidden="1">
      <c r="A4104" s="103" t="s">
        <v>8695</v>
      </c>
      <c r="B4104" s="102">
        <v>45863</v>
      </c>
      <c r="C4104" s="104">
        <f>_xlfn.ISOWEEKNUM(Tabella2[[#This Row],[Date]])</f>
        <v>30</v>
      </c>
      <c r="D4104" s="104" t="s">
        <v>722</v>
      </c>
      <c r="E4104" s="104" t="s">
        <v>327</v>
      </c>
      <c r="F4104" s="104">
        <v>81</v>
      </c>
      <c r="G4104" s="104" t="s">
        <v>257</v>
      </c>
      <c r="H4104" s="105">
        <v>9</v>
      </c>
      <c r="I4104" s="104" t="s">
        <v>258</v>
      </c>
      <c r="J4104" s="104"/>
      <c r="K4104" s="104" t="s">
        <v>80</v>
      </c>
      <c r="L4104" s="104" t="s">
        <v>259</v>
      </c>
      <c r="M4104" s="104" t="s">
        <v>422</v>
      </c>
      <c r="N4104" s="104"/>
      <c r="O4104" s="108"/>
      <c r="P4104" s="111" t="s">
        <v>2102</v>
      </c>
      <c r="Q4104" s="153">
        <v>0.41666666666666669</v>
      </c>
      <c r="R4104" s="153">
        <v>0.45833333333333331</v>
      </c>
      <c r="S4104" s="153">
        <v>4.1666666666666657E-2</v>
      </c>
      <c r="T4104" s="153" t="s">
        <v>498</v>
      </c>
      <c r="U4104" s="153" t="s">
        <v>499</v>
      </c>
      <c r="V4104" s="153">
        <f>IF(ISBLANK(T4104),"",Tabella2[[#This Row],[ACT STOP]]-Tabella2[[#This Row],[ACT START]])</f>
        <v>4.166666666666663E-2</v>
      </c>
      <c r="W4104" s="104" t="s">
        <v>92</v>
      </c>
      <c r="X4104" s="104" t="s">
        <v>91</v>
      </c>
      <c r="Y4104" s="110"/>
      <c r="Z4104" s="106"/>
      <c r="AA4104" s="104"/>
      <c r="AB4104" s="107"/>
      <c r="AC4104" s="72">
        <v>1</v>
      </c>
      <c r="AH4104" s="70"/>
      <c r="AI4104" s="70"/>
      <c r="AJ4104">
        <v>0</v>
      </c>
      <c r="AL4104" s="70"/>
      <c r="BM4104" s="135" t="s">
        <v>498</v>
      </c>
      <c r="BN4104" s="136" t="s">
        <v>499</v>
      </c>
      <c r="BO4104" s="101"/>
      <c r="BR4104" s="109" t="str">
        <f t="shared" si="63"/>
        <v>SH-25-4093</v>
      </c>
      <c r="BS4104" s="109" t="s">
        <v>318</v>
      </c>
      <c r="BT4104" t="s">
        <v>92</v>
      </c>
      <c r="BU4104" t="s">
        <v>8696</v>
      </c>
    </row>
    <row r="4105" spans="1:73" hidden="1">
      <c r="A4105" s="103" t="s">
        <v>8697</v>
      </c>
      <c r="B4105" s="102">
        <v>45863</v>
      </c>
      <c r="C4105" s="104">
        <f>_xlfn.ISOWEEKNUM(Tabella2[[#This Row],[Date]])</f>
        <v>30</v>
      </c>
      <c r="D4105" s="104" t="s">
        <v>6396</v>
      </c>
      <c r="E4105" s="104" t="s">
        <v>256</v>
      </c>
      <c r="F4105" s="104">
        <v>75</v>
      </c>
      <c r="G4105" s="104" t="s">
        <v>257</v>
      </c>
      <c r="H4105" s="105">
        <v>1</v>
      </c>
      <c r="I4105" s="104"/>
      <c r="J4105" s="104" t="s">
        <v>258</v>
      </c>
      <c r="K4105" s="104" t="s">
        <v>81</v>
      </c>
      <c r="L4105" s="104" t="s">
        <v>259</v>
      </c>
      <c r="M4105" s="104" t="s">
        <v>764</v>
      </c>
      <c r="N4105" s="104"/>
      <c r="O4105" s="106"/>
      <c r="P4105" s="111" t="s">
        <v>765</v>
      </c>
      <c r="Q4105" s="153" t="s">
        <v>498</v>
      </c>
      <c r="R4105" s="153" t="s">
        <v>499</v>
      </c>
      <c r="S4105" s="153">
        <v>4.1666666666666657E-2</v>
      </c>
      <c r="T4105" s="153" t="s">
        <v>498</v>
      </c>
      <c r="U4105" s="153" t="s">
        <v>499</v>
      </c>
      <c r="V4105" s="153">
        <f>IF(ISBLANK(T4105),"",Tabella2[[#This Row],[ACT STOP]]-Tabella2[[#This Row],[ACT START]])</f>
        <v>4.166666666666663E-2</v>
      </c>
      <c r="W4105" s="104" t="s">
        <v>92</v>
      </c>
      <c r="X4105" s="104" t="s">
        <v>91</v>
      </c>
      <c r="Y4105" s="110"/>
      <c r="Z4105" s="106"/>
      <c r="AA4105" s="104"/>
      <c r="AB4105" s="107"/>
      <c r="AC4105" s="72">
        <v>1</v>
      </c>
      <c r="AH4105" s="70"/>
      <c r="AI4105" s="70"/>
      <c r="AJ4105">
        <v>0</v>
      </c>
      <c r="AL4105" s="70"/>
      <c r="BM4105" s="135" t="s">
        <v>498</v>
      </c>
      <c r="BN4105" s="136" t="s">
        <v>499</v>
      </c>
      <c r="BO4105" s="101"/>
      <c r="BR4105" s="109" t="str">
        <f t="shared" si="63"/>
        <v>SH-25-4094</v>
      </c>
      <c r="BS4105" s="109" t="s">
        <v>332</v>
      </c>
      <c r="BT4105" t="s">
        <v>92</v>
      </c>
      <c r="BU4105" t="s">
        <v>8698</v>
      </c>
    </row>
    <row r="4106" spans="1:73" hidden="1">
      <c r="A4106" s="103" t="s">
        <v>8699</v>
      </c>
      <c r="B4106" s="102">
        <v>45863</v>
      </c>
      <c r="C4106" s="104">
        <f>_xlfn.ISOWEEKNUM(Tabella2[[#This Row],[Date]])</f>
        <v>30</v>
      </c>
      <c r="D4106" s="104" t="s">
        <v>7547</v>
      </c>
      <c r="E4106" s="104" t="s">
        <v>327</v>
      </c>
      <c r="F4106" s="104">
        <v>58</v>
      </c>
      <c r="G4106" s="104" t="s">
        <v>327</v>
      </c>
      <c r="H4106" s="105">
        <v>38</v>
      </c>
      <c r="I4106" s="104"/>
      <c r="J4106" s="104" t="s">
        <v>258</v>
      </c>
      <c r="K4106" s="104" t="s">
        <v>77</v>
      </c>
      <c r="L4106" s="104" t="s">
        <v>259</v>
      </c>
      <c r="M4106" s="104" t="s">
        <v>276</v>
      </c>
      <c r="N4106" s="104"/>
      <c r="O4106" s="106"/>
      <c r="P4106" s="111" t="s">
        <v>377</v>
      </c>
      <c r="Q4106" s="153">
        <v>0.38541666666666669</v>
      </c>
      <c r="R4106" s="153">
        <v>0.42708333333333331</v>
      </c>
      <c r="S4106" s="153">
        <v>4.1666666666666657E-2</v>
      </c>
      <c r="T4106" s="153">
        <v>0.38541666666666669</v>
      </c>
      <c r="U4106" s="153">
        <v>0.42708333333333331</v>
      </c>
      <c r="V4106" s="153">
        <f>IF(ISBLANK(T4106),"",Tabella2[[#This Row],[ACT STOP]]-Tabella2[[#This Row],[ACT START]])</f>
        <v>4.166666666666663E-2</v>
      </c>
      <c r="W4106" s="104" t="s">
        <v>92</v>
      </c>
      <c r="X4106" s="104" t="s">
        <v>91</v>
      </c>
      <c r="Y4106" s="110"/>
      <c r="Z4106" s="106"/>
      <c r="AA4106" s="104"/>
      <c r="AB4106" s="107"/>
      <c r="AC4106" s="72">
        <v>1</v>
      </c>
      <c r="AH4106" s="70"/>
      <c r="AI4106" s="70"/>
      <c r="AJ4106">
        <v>0</v>
      </c>
      <c r="AL4106" s="70"/>
      <c r="BM4106" s="135">
        <v>0.38541666666666669</v>
      </c>
      <c r="BN4106" s="136">
        <v>0.42708333333333331</v>
      </c>
      <c r="BO4106" s="101"/>
      <c r="BR4106" s="109" t="str">
        <f t="shared" si="63"/>
        <v>SH-25-4095</v>
      </c>
      <c r="BS4106" s="109" t="s">
        <v>7619</v>
      </c>
      <c r="BT4106" t="s">
        <v>92</v>
      </c>
      <c r="BU4106" t="s">
        <v>7549</v>
      </c>
    </row>
    <row r="4107" spans="1:73" hidden="1">
      <c r="A4107" s="103" t="s">
        <v>8700</v>
      </c>
      <c r="B4107" s="102">
        <v>45866</v>
      </c>
      <c r="C4107" s="104">
        <f>_xlfn.ISOWEEKNUM(Tabella2[[#This Row],[Date]])</f>
        <v>31</v>
      </c>
      <c r="D4107" s="104" t="s">
        <v>763</v>
      </c>
      <c r="E4107" s="104" t="s">
        <v>256</v>
      </c>
      <c r="F4107" s="104">
        <v>66</v>
      </c>
      <c r="G4107" s="104" t="s">
        <v>257</v>
      </c>
      <c r="H4107" s="105">
        <v>9</v>
      </c>
      <c r="I4107" s="104"/>
      <c r="J4107" s="104" t="s">
        <v>258</v>
      </c>
      <c r="K4107" s="104" t="s">
        <v>79</v>
      </c>
      <c r="L4107" s="104" t="s">
        <v>299</v>
      </c>
      <c r="M4107" s="104" t="s">
        <v>276</v>
      </c>
      <c r="N4107" s="104"/>
      <c r="O4107" s="108" t="str">
        <f>A4108</f>
        <v>16510</v>
      </c>
      <c r="P4107" s="111" t="s">
        <v>2021</v>
      </c>
      <c r="Q4107" s="153" t="s">
        <v>631</v>
      </c>
      <c r="R4107" s="153" t="s">
        <v>498</v>
      </c>
      <c r="S4107" s="153">
        <v>4.1666666666666657E-2</v>
      </c>
      <c r="T4107" s="153">
        <v>0.375</v>
      </c>
      <c r="U4107" s="153">
        <v>0.41666666666666669</v>
      </c>
      <c r="V4107" s="153">
        <f>IF(ISBLANK(T4107),"",Tabella2[[#This Row],[ACT STOP]]-Tabella2[[#This Row],[ACT START]])</f>
        <v>4.1666666666666685E-2</v>
      </c>
      <c r="W4107" s="104" t="s">
        <v>92</v>
      </c>
      <c r="X4107" s="104" t="s">
        <v>91</v>
      </c>
      <c r="Y4107" s="110"/>
      <c r="Z4107" s="106"/>
      <c r="AA4107" s="104"/>
      <c r="AB4107" s="107"/>
      <c r="AC4107" s="72">
        <v>1</v>
      </c>
      <c r="AH4107" s="70"/>
      <c r="AI4107" s="70"/>
      <c r="AJ4107">
        <v>0</v>
      </c>
      <c r="AL4107" s="70"/>
      <c r="BM4107" s="135">
        <v>0.375</v>
      </c>
      <c r="BN4107" s="136">
        <v>0.41666666666666669</v>
      </c>
      <c r="BO4107" s="101"/>
      <c r="BR4107" s="109" t="str">
        <f t="shared" si="63"/>
        <v>SH-25-4096</v>
      </c>
      <c r="BS4107" s="109" t="s">
        <v>318</v>
      </c>
      <c r="BT4107" t="s">
        <v>92</v>
      </c>
      <c r="BU4107" t="s">
        <v>8701</v>
      </c>
    </row>
    <row r="4108" spans="1:73" hidden="1">
      <c r="A4108" s="103" t="s">
        <v>8702</v>
      </c>
      <c r="B4108" s="102">
        <v>45866</v>
      </c>
      <c r="C4108" s="104">
        <f>_xlfn.ISOWEEKNUM(Tabella2[[#This Row],[Date]])</f>
        <v>31</v>
      </c>
      <c r="D4108" s="104" t="s">
        <v>751</v>
      </c>
      <c r="E4108" s="104" t="s">
        <v>256</v>
      </c>
      <c r="F4108" s="104">
        <v>77</v>
      </c>
      <c r="G4108" s="104" t="s">
        <v>257</v>
      </c>
      <c r="H4108" s="105">
        <v>17</v>
      </c>
      <c r="I4108" s="104" t="s">
        <v>258</v>
      </c>
      <c r="J4108" s="104"/>
      <c r="K4108" s="104" t="s">
        <v>78</v>
      </c>
      <c r="L4108" s="104" t="s">
        <v>299</v>
      </c>
      <c r="M4108" s="104" t="s">
        <v>276</v>
      </c>
      <c r="N4108" s="104"/>
      <c r="O4108" s="108" t="str">
        <f>A4107</f>
        <v>16509</v>
      </c>
      <c r="P4108" s="111" t="s">
        <v>2021</v>
      </c>
      <c r="Q4108" s="153">
        <v>0.375</v>
      </c>
      <c r="R4108" s="153">
        <v>0.41666666666666669</v>
      </c>
      <c r="S4108" s="153">
        <v>4.1666666666666657E-2</v>
      </c>
      <c r="T4108" s="153">
        <v>0.375</v>
      </c>
      <c r="U4108" s="153">
        <v>0.41666666666666669</v>
      </c>
      <c r="V4108" s="153">
        <f>IF(ISBLANK(T4108),"",Tabella2[[#This Row],[ACT STOP]]-Tabella2[[#This Row],[ACT START]])</f>
        <v>4.1666666666666685E-2</v>
      </c>
      <c r="W4108" s="104" t="s">
        <v>92</v>
      </c>
      <c r="X4108" s="104" t="s">
        <v>91</v>
      </c>
      <c r="Y4108" s="110"/>
      <c r="Z4108" s="106"/>
      <c r="AA4108" s="104"/>
      <c r="AB4108" s="107"/>
      <c r="AC4108" s="72">
        <v>1</v>
      </c>
      <c r="AH4108" s="70"/>
      <c r="AI4108" s="70"/>
      <c r="AJ4108">
        <v>0</v>
      </c>
      <c r="AL4108" s="70"/>
      <c r="BM4108" s="135">
        <v>0.375</v>
      </c>
      <c r="BN4108" s="136">
        <v>0.41666666666666669</v>
      </c>
      <c r="BO4108" s="101"/>
      <c r="BR4108" s="109" t="str">
        <f t="shared" si="63"/>
        <v>SH-25-4097</v>
      </c>
      <c r="BS4108" s="109" t="s">
        <v>393</v>
      </c>
      <c r="BT4108" t="s">
        <v>92</v>
      </c>
      <c r="BU4108" t="s">
        <v>8703</v>
      </c>
    </row>
    <row r="4109" spans="1:73" hidden="1">
      <c r="A4109" s="103" t="s">
        <v>8704</v>
      </c>
      <c r="B4109" s="102">
        <v>45866</v>
      </c>
      <c r="C4109" s="104">
        <f>_xlfn.ISOWEEKNUM(Tabella2[[#This Row],[Date]])</f>
        <v>31</v>
      </c>
      <c r="D4109" s="104" t="s">
        <v>348</v>
      </c>
      <c r="E4109" s="104" t="s">
        <v>284</v>
      </c>
      <c r="F4109" s="104">
        <v>55</v>
      </c>
      <c r="G4109" s="104" t="s">
        <v>284</v>
      </c>
      <c r="H4109" s="105">
        <v>9</v>
      </c>
      <c r="I4109" s="104"/>
      <c r="J4109" s="104" t="s">
        <v>258</v>
      </c>
      <c r="K4109" s="104" t="s">
        <v>83</v>
      </c>
      <c r="L4109" s="104" t="s">
        <v>299</v>
      </c>
      <c r="M4109" s="104" t="s">
        <v>386</v>
      </c>
      <c r="N4109" s="104"/>
      <c r="O4109" s="108" t="str">
        <f>A4110</f>
        <v>16512</v>
      </c>
      <c r="P4109" s="111" t="s">
        <v>2248</v>
      </c>
      <c r="Q4109" s="153" t="s">
        <v>631</v>
      </c>
      <c r="R4109" s="153" t="s">
        <v>498</v>
      </c>
      <c r="S4109" s="153">
        <v>4.1666666666666657E-2</v>
      </c>
      <c r="T4109" s="153">
        <v>0.375</v>
      </c>
      <c r="U4109" s="153">
        <v>0.41666666666666669</v>
      </c>
      <c r="V4109" s="153">
        <f>IF(ISBLANK(T4109),"",Tabella2[[#This Row],[ACT STOP]]-Tabella2[[#This Row],[ACT START]])</f>
        <v>4.1666666666666685E-2</v>
      </c>
      <c r="W4109" s="104" t="s">
        <v>92</v>
      </c>
      <c r="X4109" s="104" t="s">
        <v>91</v>
      </c>
      <c r="Y4109" s="110" t="s">
        <v>8705</v>
      </c>
      <c r="Z4109" s="106"/>
      <c r="AA4109" s="104"/>
      <c r="AB4109" s="107"/>
      <c r="AC4109" s="72">
        <v>1</v>
      </c>
      <c r="AH4109" s="70"/>
      <c r="AI4109" s="70"/>
      <c r="AJ4109">
        <v>0</v>
      </c>
      <c r="AL4109" s="70"/>
      <c r="BM4109" s="135">
        <v>0.375</v>
      </c>
      <c r="BN4109" s="136">
        <v>0.41666666666666669</v>
      </c>
      <c r="BO4109" s="101"/>
      <c r="BR4109" s="109" t="str">
        <f t="shared" ref="BR4109:BR4172" si="64">_xlfn.CONCAT(LEFT(BR4108,6),TEXT(RIGHT(BR4108,4)+1,"0000"))</f>
        <v>SH-25-4098</v>
      </c>
      <c r="BS4109" s="109" t="s">
        <v>339</v>
      </c>
      <c r="BT4109" t="s">
        <v>92</v>
      </c>
      <c r="BU4109" t="s">
        <v>8706</v>
      </c>
    </row>
    <row r="4110" spans="1:73" hidden="1">
      <c r="A4110" s="103" t="s">
        <v>8707</v>
      </c>
      <c r="B4110" s="102">
        <v>45866</v>
      </c>
      <c r="C4110" s="104">
        <f>_xlfn.ISOWEEKNUM(Tabella2[[#This Row],[Date]])</f>
        <v>31</v>
      </c>
      <c r="D4110" s="104" t="s">
        <v>348</v>
      </c>
      <c r="E4110" s="104" t="s">
        <v>284</v>
      </c>
      <c r="F4110" s="104">
        <v>57</v>
      </c>
      <c r="G4110" s="104" t="s">
        <v>257</v>
      </c>
      <c r="H4110" s="105">
        <v>32</v>
      </c>
      <c r="I4110" s="104"/>
      <c r="J4110" s="104" t="s">
        <v>258</v>
      </c>
      <c r="K4110" s="104" t="s">
        <v>80</v>
      </c>
      <c r="L4110" s="104" t="s">
        <v>299</v>
      </c>
      <c r="M4110" s="104" t="s">
        <v>386</v>
      </c>
      <c r="N4110" s="104"/>
      <c r="O4110" s="108" t="str">
        <f>A4109</f>
        <v>16511</v>
      </c>
      <c r="P4110" s="111" t="s">
        <v>2248</v>
      </c>
      <c r="Q4110" s="153">
        <v>0.375</v>
      </c>
      <c r="R4110" s="153">
        <v>0.41666666666666669</v>
      </c>
      <c r="S4110" s="153">
        <v>4.1666666666666657E-2</v>
      </c>
      <c r="T4110" s="153">
        <v>0.375</v>
      </c>
      <c r="U4110" s="153">
        <v>0.41666666666666669</v>
      </c>
      <c r="V4110" s="153">
        <f>IF(ISBLANK(T4110),"",Tabella2[[#This Row],[ACT STOP]]-Tabella2[[#This Row],[ACT START]])</f>
        <v>4.1666666666666685E-2</v>
      </c>
      <c r="W4110" s="104" t="s">
        <v>92</v>
      </c>
      <c r="X4110" s="104" t="s">
        <v>91</v>
      </c>
      <c r="Y4110" s="110"/>
      <c r="Z4110" s="106"/>
      <c r="AA4110" s="104"/>
      <c r="AB4110" s="107"/>
      <c r="AC4110" s="72">
        <v>1</v>
      </c>
      <c r="AH4110" s="70"/>
      <c r="AI4110" s="70"/>
      <c r="AJ4110">
        <v>0</v>
      </c>
      <c r="AL4110" s="70"/>
      <c r="BM4110" s="135">
        <v>0.375</v>
      </c>
      <c r="BN4110" s="136">
        <v>0.41666666666666669</v>
      </c>
      <c r="BO4110" s="101"/>
      <c r="BR4110" s="109" t="str">
        <f t="shared" si="64"/>
        <v>SH-25-4099</v>
      </c>
      <c r="BS4110" s="109" t="s">
        <v>356</v>
      </c>
      <c r="BT4110" t="s">
        <v>92</v>
      </c>
      <c r="BU4110" t="s">
        <v>8708</v>
      </c>
    </row>
    <row r="4111" spans="1:73" hidden="1">
      <c r="A4111" s="103" t="s">
        <v>8709</v>
      </c>
      <c r="B4111" s="102">
        <v>45866</v>
      </c>
      <c r="C4111" s="104">
        <f>_xlfn.ISOWEEKNUM(Tabella2[[#This Row],[Date]])</f>
        <v>31</v>
      </c>
      <c r="D4111" s="104" t="s">
        <v>6396</v>
      </c>
      <c r="E4111" s="104" t="s">
        <v>256</v>
      </c>
      <c r="F4111" s="104">
        <v>74</v>
      </c>
      <c r="G4111" s="104" t="s">
        <v>257</v>
      </c>
      <c r="H4111" s="105">
        <v>2</v>
      </c>
      <c r="I4111" s="104"/>
      <c r="J4111" s="104" t="s">
        <v>258</v>
      </c>
      <c r="K4111" s="104" t="s">
        <v>81</v>
      </c>
      <c r="L4111" s="104" t="s">
        <v>259</v>
      </c>
      <c r="M4111" s="104" t="s">
        <v>276</v>
      </c>
      <c r="N4111" s="104"/>
      <c r="O4111" s="106"/>
      <c r="P4111" s="111" t="s">
        <v>322</v>
      </c>
      <c r="Q4111" s="153" t="s">
        <v>631</v>
      </c>
      <c r="R4111" s="153" t="s">
        <v>498</v>
      </c>
      <c r="S4111" s="153">
        <v>4.1666666666666657E-2</v>
      </c>
      <c r="T4111" s="153" t="s">
        <v>631</v>
      </c>
      <c r="U4111" s="153" t="s">
        <v>498</v>
      </c>
      <c r="V4111" s="153">
        <f>IF(ISBLANK(T4111),"",Tabella2[[#This Row],[ACT STOP]]-Tabella2[[#This Row],[ACT START]])</f>
        <v>4.1666666666666685E-2</v>
      </c>
      <c r="W4111" s="104" t="s">
        <v>92</v>
      </c>
      <c r="X4111" s="104" t="s">
        <v>91</v>
      </c>
      <c r="Y4111" s="110"/>
      <c r="Z4111" s="106"/>
      <c r="AA4111" s="104"/>
      <c r="AB4111" s="107"/>
      <c r="AC4111" s="72">
        <v>1</v>
      </c>
      <c r="AH4111" s="70"/>
      <c r="AI4111" s="70"/>
      <c r="AJ4111">
        <v>0</v>
      </c>
      <c r="AL4111" s="70"/>
      <c r="BM4111" s="135" t="s">
        <v>631</v>
      </c>
      <c r="BN4111" s="136" t="s">
        <v>498</v>
      </c>
      <c r="BO4111" s="101"/>
      <c r="BR4111" s="109" t="str">
        <f t="shared" si="64"/>
        <v>SH-25-4100</v>
      </c>
      <c r="BS4111" s="109" t="s">
        <v>368</v>
      </c>
      <c r="BT4111" t="s">
        <v>92</v>
      </c>
      <c r="BU4111" t="s">
        <v>8710</v>
      </c>
    </row>
    <row r="4112" spans="1:73" hidden="1">
      <c r="A4112" s="103" t="s">
        <v>8711</v>
      </c>
      <c r="B4112" s="102">
        <v>45866</v>
      </c>
      <c r="C4112" s="104">
        <f>_xlfn.ISOWEEKNUM(Tabella2[[#This Row],[Date]])</f>
        <v>31</v>
      </c>
      <c r="D4112" s="104" t="s">
        <v>509</v>
      </c>
      <c r="E4112" s="104" t="s">
        <v>284</v>
      </c>
      <c r="F4112" s="104">
        <v>71</v>
      </c>
      <c r="G4112" s="104" t="s">
        <v>257</v>
      </c>
      <c r="H4112" s="105">
        <v>14</v>
      </c>
      <c r="I4112" s="104"/>
      <c r="J4112" s="104" t="s">
        <v>258</v>
      </c>
      <c r="K4112" s="104" t="s">
        <v>79</v>
      </c>
      <c r="L4112" s="104" t="s">
        <v>299</v>
      </c>
      <c r="M4112" s="104" t="s">
        <v>276</v>
      </c>
      <c r="N4112" s="104"/>
      <c r="O4112" s="108" t="str">
        <f>A4113</f>
        <v>16515</v>
      </c>
      <c r="P4112" s="111" t="s">
        <v>2947</v>
      </c>
      <c r="Q4112" s="153" t="s">
        <v>263</v>
      </c>
      <c r="R4112" s="153" t="s">
        <v>504</v>
      </c>
      <c r="S4112" s="153">
        <v>4.1666666666666657E-2</v>
      </c>
      <c r="T4112" s="153">
        <v>0.4375</v>
      </c>
      <c r="U4112" s="153">
        <v>0.47916666666666669</v>
      </c>
      <c r="V4112" s="153">
        <f>IF(ISBLANK(T4112),"",Tabella2[[#This Row],[ACT STOP]]-Tabella2[[#This Row],[ACT START]])</f>
        <v>4.1666666666666685E-2</v>
      </c>
      <c r="W4112" s="104" t="s">
        <v>92</v>
      </c>
      <c r="X4112" s="104" t="s">
        <v>91</v>
      </c>
      <c r="Y4112" s="110"/>
      <c r="Z4112" s="106"/>
      <c r="AA4112" s="104"/>
      <c r="AB4112" s="107"/>
      <c r="AC4112" s="72">
        <v>1</v>
      </c>
      <c r="AH4112" s="70"/>
      <c r="AI4112" s="70"/>
      <c r="AJ4112">
        <v>0</v>
      </c>
      <c r="AL4112" s="70"/>
      <c r="BM4112" s="135">
        <v>0.4375</v>
      </c>
      <c r="BN4112" s="136">
        <v>0.47916666666666669</v>
      </c>
      <c r="BO4112" s="101"/>
      <c r="BR4112" s="109" t="str">
        <f t="shared" si="64"/>
        <v>SH-25-4101</v>
      </c>
      <c r="BS4112" s="109" t="s">
        <v>372</v>
      </c>
      <c r="BT4112" t="s">
        <v>92</v>
      </c>
      <c r="BU4112" t="s">
        <v>8712</v>
      </c>
    </row>
    <row r="4113" spans="1:73" hidden="1">
      <c r="A4113" s="103" t="s">
        <v>8713</v>
      </c>
      <c r="B4113" s="102">
        <v>45866</v>
      </c>
      <c r="C4113" s="104">
        <f>_xlfn.ISOWEEKNUM(Tabella2[[#This Row],[Date]])</f>
        <v>31</v>
      </c>
      <c r="D4113" s="104" t="s">
        <v>195</v>
      </c>
      <c r="E4113" s="104" t="s">
        <v>398</v>
      </c>
      <c r="F4113" s="104"/>
      <c r="G4113" s="104" t="s">
        <v>257</v>
      </c>
      <c r="H4113" s="105">
        <v>12</v>
      </c>
      <c r="I4113" s="104"/>
      <c r="J4113" s="104" t="s">
        <v>258</v>
      </c>
      <c r="K4113" s="104" t="s">
        <v>78</v>
      </c>
      <c r="L4113" s="104" t="s">
        <v>299</v>
      </c>
      <c r="M4113" s="104" t="s">
        <v>276</v>
      </c>
      <c r="N4113" s="104"/>
      <c r="O4113" s="108" t="str">
        <f>A4112</f>
        <v>16514</v>
      </c>
      <c r="P4113" s="111" t="s">
        <v>300</v>
      </c>
      <c r="Q4113" s="153">
        <v>0.4375</v>
      </c>
      <c r="R4113" s="153">
        <v>0.47916666666666669</v>
      </c>
      <c r="S4113" s="153">
        <v>4.1666666666666657E-2</v>
      </c>
      <c r="T4113" s="153">
        <v>0.4375</v>
      </c>
      <c r="U4113" s="153">
        <v>0.47916666666666669</v>
      </c>
      <c r="V4113" s="153">
        <f>IF(ISBLANK(T4113),"",Tabella2[[#This Row],[ACT STOP]]-Tabella2[[#This Row],[ACT START]])</f>
        <v>4.1666666666666685E-2</v>
      </c>
      <c r="W4113" s="104" t="s">
        <v>122</v>
      </c>
      <c r="X4113" s="104" t="s">
        <v>91</v>
      </c>
      <c r="Y4113" s="110"/>
      <c r="Z4113" s="106"/>
      <c r="AA4113" s="104"/>
      <c r="AB4113" s="107"/>
      <c r="AC4113" s="72">
        <v>1</v>
      </c>
      <c r="AH4113" s="70"/>
      <c r="AI4113" s="70"/>
      <c r="AJ4113">
        <v>0</v>
      </c>
      <c r="AL4113" s="70"/>
      <c r="BM4113" s="135">
        <v>0.4375</v>
      </c>
      <c r="BN4113" s="136">
        <v>0.47916666666666669</v>
      </c>
      <c r="BO4113" s="101"/>
      <c r="BR4113" s="109" t="str">
        <f t="shared" si="64"/>
        <v>SH-25-4102</v>
      </c>
      <c r="BS4113" s="109" t="s">
        <v>266</v>
      </c>
      <c r="BT4113" t="s">
        <v>122</v>
      </c>
      <c r="BU4113" t="s">
        <v>399</v>
      </c>
    </row>
    <row r="4114" spans="1:73" hidden="1">
      <c r="A4114" s="103" t="s">
        <v>8714</v>
      </c>
      <c r="B4114" s="102">
        <v>45866</v>
      </c>
      <c r="C4114" s="104">
        <f>_xlfn.ISOWEEKNUM(Tabella2[[#This Row],[Date]])</f>
        <v>31</v>
      </c>
      <c r="D4114" s="104" t="s">
        <v>722</v>
      </c>
      <c r="E4114" s="104" t="s">
        <v>327</v>
      </c>
      <c r="F4114" s="104">
        <v>80</v>
      </c>
      <c r="G4114" s="104" t="s">
        <v>257</v>
      </c>
      <c r="H4114" s="105">
        <v>13</v>
      </c>
      <c r="I4114" s="104" t="s">
        <v>258</v>
      </c>
      <c r="J4114" s="104"/>
      <c r="K4114" s="104" t="s">
        <v>83</v>
      </c>
      <c r="L4114" s="104" t="s">
        <v>299</v>
      </c>
      <c r="M4114" s="104" t="s">
        <v>422</v>
      </c>
      <c r="N4114" s="104"/>
      <c r="O4114" s="108" t="str">
        <f>A4115</f>
        <v>16517</v>
      </c>
      <c r="P4114" s="111" t="s">
        <v>423</v>
      </c>
      <c r="Q4114" s="153" t="s">
        <v>263</v>
      </c>
      <c r="R4114" s="153" t="s">
        <v>504</v>
      </c>
      <c r="S4114" s="153">
        <v>4.1666666666666657E-2</v>
      </c>
      <c r="T4114" s="153" t="s">
        <v>263</v>
      </c>
      <c r="U4114" s="153" t="s">
        <v>504</v>
      </c>
      <c r="V4114" s="153">
        <f>IF(ISBLANK(T4114),"",Tabella2[[#This Row],[ACT STOP]]-Tabella2[[#This Row],[ACT START]])</f>
        <v>4.1666666666666685E-2</v>
      </c>
      <c r="W4114" s="104" t="s">
        <v>92</v>
      </c>
      <c r="X4114" s="104" t="s">
        <v>91</v>
      </c>
      <c r="Y4114" s="110"/>
      <c r="Z4114" s="106"/>
      <c r="AA4114" s="104"/>
      <c r="AB4114" s="107"/>
      <c r="AC4114" s="72">
        <v>1</v>
      </c>
      <c r="AH4114" s="70"/>
      <c r="AI4114" s="70"/>
      <c r="AJ4114">
        <v>0</v>
      </c>
      <c r="AL4114" s="70"/>
      <c r="BM4114" s="135" t="s">
        <v>263</v>
      </c>
      <c r="BN4114" s="136" t="s">
        <v>504</v>
      </c>
      <c r="BO4114" s="101"/>
      <c r="BR4114" s="109" t="str">
        <f t="shared" si="64"/>
        <v>SH-25-4103</v>
      </c>
      <c r="BS4114" s="109" t="s">
        <v>427</v>
      </c>
      <c r="BT4114" t="s">
        <v>92</v>
      </c>
      <c r="BU4114" t="s">
        <v>8715</v>
      </c>
    </row>
    <row r="4115" spans="1:73" hidden="1">
      <c r="A4115" s="103" t="s">
        <v>8716</v>
      </c>
      <c r="B4115" s="102">
        <v>45866</v>
      </c>
      <c r="C4115" s="104">
        <f>_xlfn.ISOWEEKNUM(Tabella2[[#This Row],[Date]])</f>
        <v>31</v>
      </c>
      <c r="D4115" s="104" t="s">
        <v>722</v>
      </c>
      <c r="E4115" s="104" t="s">
        <v>327</v>
      </c>
      <c r="F4115" s="104">
        <v>81</v>
      </c>
      <c r="G4115" s="104" t="s">
        <v>257</v>
      </c>
      <c r="H4115" s="105">
        <v>10</v>
      </c>
      <c r="I4115" s="104" t="s">
        <v>258</v>
      </c>
      <c r="J4115" s="104"/>
      <c r="K4115" s="104" t="s">
        <v>80</v>
      </c>
      <c r="L4115" s="104" t="s">
        <v>299</v>
      </c>
      <c r="M4115" s="104" t="s">
        <v>422</v>
      </c>
      <c r="N4115" s="104"/>
      <c r="O4115" s="108" t="str">
        <f>A4114</f>
        <v>16516</v>
      </c>
      <c r="P4115" s="111" t="s">
        <v>423</v>
      </c>
      <c r="Q4115" s="153">
        <v>0.4375</v>
      </c>
      <c r="R4115" s="153">
        <v>0.47916666666666669</v>
      </c>
      <c r="S4115" s="153">
        <v>4.1666666666666657E-2</v>
      </c>
      <c r="T4115" s="153">
        <v>0.4375</v>
      </c>
      <c r="U4115" s="153">
        <v>0.47916666666666669</v>
      </c>
      <c r="V4115" s="153">
        <f>IF(ISBLANK(T4115),"",Tabella2[[#This Row],[ACT STOP]]-Tabella2[[#This Row],[ACT START]])</f>
        <v>4.1666666666666685E-2</v>
      </c>
      <c r="W4115" s="104" t="s">
        <v>92</v>
      </c>
      <c r="X4115" s="104" t="s">
        <v>91</v>
      </c>
      <c r="Y4115" s="110"/>
      <c r="Z4115" s="106"/>
      <c r="AA4115" s="104"/>
      <c r="AB4115" s="107"/>
      <c r="AC4115" s="72">
        <v>1</v>
      </c>
      <c r="AH4115" s="70"/>
      <c r="AI4115" s="70"/>
      <c r="AJ4115">
        <v>0</v>
      </c>
      <c r="AL4115" s="70"/>
      <c r="BM4115" s="135">
        <v>0.4375</v>
      </c>
      <c r="BN4115" s="136">
        <v>0.47916666666666669</v>
      </c>
      <c r="BO4115" s="101"/>
      <c r="BR4115" s="109" t="str">
        <f t="shared" si="64"/>
        <v>SH-25-4104</v>
      </c>
      <c r="BS4115" s="109" t="s">
        <v>552</v>
      </c>
      <c r="BT4115" t="s">
        <v>92</v>
      </c>
      <c r="BU4115" t="s">
        <v>8717</v>
      </c>
    </row>
    <row r="4116" spans="1:73" hidden="1">
      <c r="A4116" s="103" t="s">
        <v>8718</v>
      </c>
      <c r="B4116" s="102">
        <v>45866</v>
      </c>
      <c r="C4116" s="104">
        <f>_xlfn.ISOWEEKNUM(Tabella2[[#This Row],[Date]])</f>
        <v>31</v>
      </c>
      <c r="D4116" s="104" t="s">
        <v>7547</v>
      </c>
      <c r="E4116" s="104" t="s">
        <v>327</v>
      </c>
      <c r="F4116" s="104">
        <v>58</v>
      </c>
      <c r="G4116" s="104" t="s">
        <v>327</v>
      </c>
      <c r="H4116" s="105">
        <v>38</v>
      </c>
      <c r="I4116" s="104"/>
      <c r="J4116" s="104" t="s">
        <v>258</v>
      </c>
      <c r="K4116" s="104" t="s">
        <v>81</v>
      </c>
      <c r="L4116" s="104" t="s">
        <v>259</v>
      </c>
      <c r="M4116" s="104" t="s">
        <v>276</v>
      </c>
      <c r="N4116" s="104"/>
      <c r="O4116" s="106"/>
      <c r="P4116" s="111" t="s">
        <v>377</v>
      </c>
      <c r="Q4116" s="153" t="s">
        <v>263</v>
      </c>
      <c r="R4116" s="153" t="s">
        <v>504</v>
      </c>
      <c r="S4116" s="153">
        <v>4.1666666666666657E-2</v>
      </c>
      <c r="T4116" s="153" t="s">
        <v>263</v>
      </c>
      <c r="U4116" s="153" t="s">
        <v>504</v>
      </c>
      <c r="V4116" s="153">
        <f>IF(ISBLANK(T4116),"",Tabella2[[#This Row],[ACT STOP]]-Tabella2[[#This Row],[ACT START]])</f>
        <v>4.1666666666666685E-2</v>
      </c>
      <c r="W4116" s="104" t="s">
        <v>92</v>
      </c>
      <c r="X4116" s="104" t="s">
        <v>91</v>
      </c>
      <c r="Y4116" s="110"/>
      <c r="Z4116" s="106"/>
      <c r="AA4116" s="104"/>
      <c r="AB4116" s="107"/>
      <c r="AC4116" s="72">
        <v>1</v>
      </c>
      <c r="AH4116" s="70"/>
      <c r="AI4116" s="70"/>
      <c r="AJ4116">
        <v>0</v>
      </c>
      <c r="AL4116" s="70"/>
      <c r="BM4116" s="135" t="s">
        <v>263</v>
      </c>
      <c r="BN4116" s="136" t="s">
        <v>504</v>
      </c>
      <c r="BO4116" s="101"/>
      <c r="BR4116" s="109" t="str">
        <f t="shared" si="64"/>
        <v>SH-25-4105</v>
      </c>
      <c r="BS4116" s="109" t="s">
        <v>7619</v>
      </c>
      <c r="BT4116" t="s">
        <v>92</v>
      </c>
      <c r="BU4116" t="s">
        <v>7549</v>
      </c>
    </row>
    <row r="4117" spans="1:73" hidden="1">
      <c r="A4117" s="103" t="s">
        <v>8719</v>
      </c>
      <c r="B4117" s="102">
        <v>45866</v>
      </c>
      <c r="C4117" s="104">
        <f>_xlfn.ISOWEEKNUM(Tabella2[[#This Row],[Date]])</f>
        <v>31</v>
      </c>
      <c r="D4117" s="104" t="s">
        <v>722</v>
      </c>
      <c r="E4117" s="104" t="s">
        <v>327</v>
      </c>
      <c r="F4117" s="104">
        <v>76</v>
      </c>
      <c r="G4117" s="104" t="s">
        <v>284</v>
      </c>
      <c r="H4117" s="105">
        <v>23</v>
      </c>
      <c r="I4117" s="104" t="s">
        <v>258</v>
      </c>
      <c r="J4117" s="104"/>
      <c r="K4117" s="104" t="s">
        <v>79</v>
      </c>
      <c r="L4117" s="104" t="s">
        <v>299</v>
      </c>
      <c r="M4117" s="104" t="s">
        <v>422</v>
      </c>
      <c r="N4117" s="104"/>
      <c r="O4117" s="108" t="str">
        <f>A4118</f>
        <v>16520</v>
      </c>
      <c r="P4117" s="111" t="s">
        <v>423</v>
      </c>
      <c r="Q4117" s="153" t="s">
        <v>511</v>
      </c>
      <c r="R4117" s="153" t="s">
        <v>549</v>
      </c>
      <c r="S4117" s="153">
        <v>4.1666666666666657E-2</v>
      </c>
      <c r="T4117" s="153">
        <v>0.5</v>
      </c>
      <c r="U4117" s="153">
        <v>0.54166666666666663</v>
      </c>
      <c r="V4117" s="153">
        <f>IF(ISBLANK(T4117),"",Tabella2[[#This Row],[ACT STOP]]-Tabella2[[#This Row],[ACT START]])</f>
        <v>4.166666666666663E-2</v>
      </c>
      <c r="W4117" s="104" t="s">
        <v>116</v>
      </c>
      <c r="X4117" s="104" t="s">
        <v>113</v>
      </c>
      <c r="Y4117" s="110" t="s">
        <v>8720</v>
      </c>
      <c r="Z4117" s="106"/>
      <c r="AA4117" s="104"/>
      <c r="AB4117" s="107"/>
      <c r="AC4117" s="72">
        <v>0</v>
      </c>
      <c r="AH4117" s="70"/>
      <c r="AI4117" s="70"/>
      <c r="AJ4117">
        <v>0</v>
      </c>
      <c r="AL4117" s="70"/>
      <c r="BL4117" t="s">
        <v>8721</v>
      </c>
      <c r="BM4117" s="135">
        <v>0.5</v>
      </c>
      <c r="BN4117" s="136">
        <v>0.54166666666666663</v>
      </c>
      <c r="BO4117" s="101"/>
      <c r="BR4117" s="109" t="str">
        <f t="shared" si="64"/>
        <v>SH-25-4106</v>
      </c>
      <c r="BS4117" s="109" t="s">
        <v>358</v>
      </c>
      <c r="BT4117" t="s">
        <v>100</v>
      </c>
      <c r="BU4117" t="s">
        <v>8722</v>
      </c>
    </row>
    <row r="4118" spans="1:73" hidden="1">
      <c r="A4118" s="103" t="s">
        <v>8723</v>
      </c>
      <c r="B4118" s="102">
        <v>45866</v>
      </c>
      <c r="C4118" s="104">
        <f>_xlfn.ISOWEEKNUM(Tabella2[[#This Row],[Date]])</f>
        <v>31</v>
      </c>
      <c r="D4118" s="104" t="s">
        <v>722</v>
      </c>
      <c r="E4118" s="104" t="s">
        <v>327</v>
      </c>
      <c r="F4118" s="104">
        <v>79</v>
      </c>
      <c r="G4118" s="104" t="s">
        <v>257</v>
      </c>
      <c r="H4118" s="105">
        <v>9</v>
      </c>
      <c r="I4118" s="104" t="s">
        <v>258</v>
      </c>
      <c r="J4118" s="104"/>
      <c r="K4118" s="104" t="s">
        <v>78</v>
      </c>
      <c r="L4118" s="104" t="s">
        <v>299</v>
      </c>
      <c r="M4118" s="104" t="s">
        <v>422</v>
      </c>
      <c r="N4118" s="104"/>
      <c r="O4118" s="108" t="str">
        <f>A4117</f>
        <v>16519</v>
      </c>
      <c r="P4118" s="111" t="s">
        <v>423</v>
      </c>
      <c r="Q4118" s="153">
        <v>0.5</v>
      </c>
      <c r="R4118" s="153">
        <v>0.54166666666666663</v>
      </c>
      <c r="S4118" s="153">
        <v>4.1666666666666657E-2</v>
      </c>
      <c r="T4118" s="153">
        <v>0.5</v>
      </c>
      <c r="U4118" s="153">
        <v>0.54166666666666663</v>
      </c>
      <c r="V4118" s="153">
        <f>IF(ISBLANK(T4118),"",Tabella2[[#This Row],[ACT STOP]]-Tabella2[[#This Row],[ACT START]])</f>
        <v>4.166666666666663E-2</v>
      </c>
      <c r="W4118" s="104" t="s">
        <v>116</v>
      </c>
      <c r="X4118" s="104" t="s">
        <v>113</v>
      </c>
      <c r="Y4118" s="110" t="s">
        <v>8724</v>
      </c>
      <c r="Z4118" s="106"/>
      <c r="AA4118" s="104"/>
      <c r="AB4118" s="107"/>
      <c r="AC4118" s="72">
        <v>0</v>
      </c>
      <c r="AH4118" s="70"/>
      <c r="AI4118" s="70"/>
      <c r="AJ4118">
        <v>0</v>
      </c>
      <c r="AL4118" s="70"/>
      <c r="BL4118" t="s">
        <v>8725</v>
      </c>
      <c r="BM4118" s="135">
        <v>0.5</v>
      </c>
      <c r="BN4118" s="136">
        <v>0.54166666666666663</v>
      </c>
      <c r="BO4118" s="101"/>
      <c r="BR4118" s="109" t="str">
        <f t="shared" si="64"/>
        <v>SH-25-4107</v>
      </c>
      <c r="BS4118" s="109" t="s">
        <v>318</v>
      </c>
      <c r="BT4118" t="s">
        <v>100</v>
      </c>
      <c r="BU4118" t="s">
        <v>8726</v>
      </c>
    </row>
    <row r="4119" spans="1:73" hidden="1">
      <c r="A4119" s="103" t="s">
        <v>8727</v>
      </c>
      <c r="B4119" s="102">
        <v>45866</v>
      </c>
      <c r="C4119" s="104">
        <f>_xlfn.ISOWEEKNUM(Tabella2[[#This Row],[Date]])</f>
        <v>31</v>
      </c>
      <c r="D4119" s="104" t="s">
        <v>478</v>
      </c>
      <c r="E4119" s="104" t="s">
        <v>284</v>
      </c>
      <c r="F4119" s="104">
        <v>64</v>
      </c>
      <c r="G4119" s="104" t="s">
        <v>257</v>
      </c>
      <c r="H4119" s="105">
        <v>2</v>
      </c>
      <c r="I4119" s="104"/>
      <c r="J4119" s="104" t="s">
        <v>258</v>
      </c>
      <c r="K4119" s="104" t="s">
        <v>83</v>
      </c>
      <c r="L4119" s="104" t="s">
        <v>299</v>
      </c>
      <c r="M4119" s="104" t="s">
        <v>386</v>
      </c>
      <c r="N4119" s="104"/>
      <c r="O4119" s="108" t="str">
        <f>A4120</f>
        <v>16522</v>
      </c>
      <c r="P4119" s="111" t="s">
        <v>2292</v>
      </c>
      <c r="Q4119" s="153" t="s">
        <v>511</v>
      </c>
      <c r="R4119" s="153">
        <v>0.54166666666666663</v>
      </c>
      <c r="S4119" s="153">
        <v>4.1666666666666657E-2</v>
      </c>
      <c r="T4119" s="153" t="s">
        <v>511</v>
      </c>
      <c r="U4119" s="153">
        <v>0.54166666666666663</v>
      </c>
      <c r="V4119" s="153">
        <f>IF(ISBLANK(T4119),"",Tabella2[[#This Row],[ACT STOP]]-Tabella2[[#This Row],[ACT START]])</f>
        <v>4.166666666666663E-2</v>
      </c>
      <c r="W4119" s="104" t="s">
        <v>92</v>
      </c>
      <c r="X4119" s="104" t="s">
        <v>91</v>
      </c>
      <c r="Y4119" s="110"/>
      <c r="Z4119" s="106"/>
      <c r="AA4119" s="104"/>
      <c r="AB4119" s="107"/>
      <c r="AC4119" s="72">
        <v>1</v>
      </c>
      <c r="AH4119" s="70"/>
      <c r="AI4119" s="70"/>
      <c r="AJ4119">
        <v>0</v>
      </c>
      <c r="AL4119" s="70"/>
      <c r="BM4119" s="135" t="s">
        <v>511</v>
      </c>
      <c r="BN4119" s="136">
        <v>0.54166666666666663</v>
      </c>
      <c r="BO4119" s="101"/>
      <c r="BR4119" s="109" t="str">
        <f t="shared" si="64"/>
        <v>SH-25-4108</v>
      </c>
      <c r="BS4119" s="109" t="s">
        <v>368</v>
      </c>
      <c r="BT4119" t="s">
        <v>92</v>
      </c>
      <c r="BU4119" t="s">
        <v>8728</v>
      </c>
    </row>
    <row r="4120" spans="1:73" ht="31.5" hidden="1" customHeight="1">
      <c r="A4120" s="103" t="s">
        <v>8729</v>
      </c>
      <c r="B4120" s="102">
        <v>45866</v>
      </c>
      <c r="C4120" s="104">
        <f>_xlfn.ISOWEEKNUM(Tabella2[[#This Row],[Date]])</f>
        <v>31</v>
      </c>
      <c r="D4120" s="104" t="s">
        <v>478</v>
      </c>
      <c r="E4120" s="104" t="s">
        <v>284</v>
      </c>
      <c r="F4120" s="104">
        <v>65</v>
      </c>
      <c r="G4120" s="104" t="s">
        <v>257</v>
      </c>
      <c r="H4120" s="105">
        <v>17</v>
      </c>
      <c r="I4120" s="104"/>
      <c r="J4120" s="104" t="s">
        <v>258</v>
      </c>
      <c r="K4120" s="104" t="s">
        <v>80</v>
      </c>
      <c r="L4120" s="104" t="s">
        <v>299</v>
      </c>
      <c r="M4120" s="104" t="s">
        <v>386</v>
      </c>
      <c r="N4120" s="104"/>
      <c r="O4120" s="108" t="str">
        <f>A4119</f>
        <v>16521</v>
      </c>
      <c r="P4120" s="111" t="s">
        <v>2292</v>
      </c>
      <c r="Q4120" s="153">
        <v>0.5</v>
      </c>
      <c r="R4120" s="153">
        <v>0.54166666666666663</v>
      </c>
      <c r="S4120" s="153">
        <v>4.1666666666666657E-2</v>
      </c>
      <c r="T4120" s="153">
        <v>0.5</v>
      </c>
      <c r="U4120" s="153">
        <v>0.54166666666666663</v>
      </c>
      <c r="V4120" s="153">
        <f>IF(ISBLANK(T4120),"",Tabella2[[#This Row],[ACT STOP]]-Tabella2[[#This Row],[ACT START]])</f>
        <v>4.166666666666663E-2</v>
      </c>
      <c r="W4120" s="104" t="s">
        <v>92</v>
      </c>
      <c r="X4120" s="104" t="s">
        <v>91</v>
      </c>
      <c r="Y4120" s="110" t="s">
        <v>8730</v>
      </c>
      <c r="Z4120" s="106"/>
      <c r="AA4120" s="104"/>
      <c r="AB4120" s="107"/>
      <c r="AC4120" s="72">
        <v>1</v>
      </c>
      <c r="AH4120" s="70"/>
      <c r="AI4120" s="70"/>
      <c r="AJ4120">
        <v>0</v>
      </c>
      <c r="AL4120" s="70"/>
      <c r="BM4120" s="135">
        <v>0.5</v>
      </c>
      <c r="BN4120" s="136">
        <v>0.54166666666666663</v>
      </c>
      <c r="BO4120" s="101"/>
      <c r="BR4120" s="109" t="str">
        <f t="shared" si="64"/>
        <v>SH-25-4109</v>
      </c>
      <c r="BS4120" s="109" t="s">
        <v>393</v>
      </c>
      <c r="BT4120" t="s">
        <v>92</v>
      </c>
      <c r="BU4120" t="s">
        <v>8731</v>
      </c>
    </row>
    <row r="4121" spans="1:73" hidden="1">
      <c r="A4121" s="103" t="s">
        <v>8732</v>
      </c>
      <c r="B4121" s="102">
        <v>45866</v>
      </c>
      <c r="C4121" s="104">
        <f>_xlfn.ISOWEEKNUM(Tabella2[[#This Row],[Date]])</f>
        <v>31</v>
      </c>
      <c r="D4121" s="104" t="s">
        <v>6396</v>
      </c>
      <c r="E4121" s="104" t="s">
        <v>256</v>
      </c>
      <c r="F4121" s="104">
        <v>75</v>
      </c>
      <c r="G4121" s="104" t="s">
        <v>284</v>
      </c>
      <c r="H4121" s="105">
        <v>9</v>
      </c>
      <c r="I4121" s="104"/>
      <c r="J4121" s="104" t="s">
        <v>258</v>
      </c>
      <c r="K4121" s="104" t="s">
        <v>81</v>
      </c>
      <c r="L4121" s="104" t="s">
        <v>259</v>
      </c>
      <c r="M4121" s="104" t="s">
        <v>276</v>
      </c>
      <c r="N4121" s="104"/>
      <c r="O4121" s="106"/>
      <c r="P4121" s="111" t="s">
        <v>322</v>
      </c>
      <c r="Q4121" s="153" t="s">
        <v>511</v>
      </c>
      <c r="R4121" s="153" t="s">
        <v>549</v>
      </c>
      <c r="S4121" s="153">
        <v>4.1666666666666657E-2</v>
      </c>
      <c r="T4121" s="153" t="s">
        <v>511</v>
      </c>
      <c r="U4121" s="153" t="s">
        <v>549</v>
      </c>
      <c r="V4121" s="153">
        <f>IF(ISBLANK(T4121),"",Tabella2[[#This Row],[ACT STOP]]-Tabella2[[#This Row],[ACT START]])</f>
        <v>4.166666666666663E-2</v>
      </c>
      <c r="W4121" s="104" t="s">
        <v>92</v>
      </c>
      <c r="X4121" s="104" t="s">
        <v>91</v>
      </c>
      <c r="Y4121" s="110"/>
      <c r="Z4121" s="106"/>
      <c r="AA4121" s="104"/>
      <c r="AB4121" s="107"/>
      <c r="AC4121" s="72">
        <v>1</v>
      </c>
      <c r="AH4121" s="70"/>
      <c r="AI4121" s="70"/>
      <c r="AJ4121">
        <v>0</v>
      </c>
      <c r="AL4121" s="70"/>
      <c r="BM4121" s="135" t="s">
        <v>511</v>
      </c>
      <c r="BN4121" s="136" t="s">
        <v>549</v>
      </c>
      <c r="BO4121" s="101"/>
      <c r="BR4121" s="109" t="str">
        <f t="shared" si="64"/>
        <v>SH-25-4110</v>
      </c>
      <c r="BS4121" s="109" t="s">
        <v>339</v>
      </c>
      <c r="BT4121" t="s">
        <v>92</v>
      </c>
      <c r="BU4121" t="s">
        <v>8733</v>
      </c>
    </row>
    <row r="4122" spans="1:73" hidden="1">
      <c r="A4122" s="103" t="s">
        <v>8734</v>
      </c>
      <c r="B4122" s="102">
        <v>45866</v>
      </c>
      <c r="C4122" s="104">
        <f>_xlfn.ISOWEEKNUM(Tabella2[[#This Row],[Date]])</f>
        <v>31</v>
      </c>
      <c r="D4122" s="104" t="s">
        <v>509</v>
      </c>
      <c r="E4122" s="104" t="s">
        <v>284</v>
      </c>
      <c r="F4122" s="104">
        <v>70</v>
      </c>
      <c r="G4122" s="104" t="s">
        <v>257</v>
      </c>
      <c r="H4122" s="105">
        <v>12</v>
      </c>
      <c r="I4122" s="104"/>
      <c r="J4122" s="104" t="s">
        <v>258</v>
      </c>
      <c r="K4122" s="104" t="s">
        <v>79</v>
      </c>
      <c r="L4122" s="104" t="s">
        <v>299</v>
      </c>
      <c r="M4122" s="104" t="s">
        <v>276</v>
      </c>
      <c r="N4122" s="104"/>
      <c r="O4122" s="108" t="str">
        <f>A4123</f>
        <v>16525</v>
      </c>
      <c r="P4122" s="111" t="s">
        <v>829</v>
      </c>
      <c r="Q4122" s="153" t="s">
        <v>272</v>
      </c>
      <c r="R4122" s="153" t="s">
        <v>576</v>
      </c>
      <c r="S4122" s="153">
        <v>4.1666666666666657E-2</v>
      </c>
      <c r="T4122" s="153" t="s">
        <v>272</v>
      </c>
      <c r="U4122" s="153" t="s">
        <v>576</v>
      </c>
      <c r="V4122" s="153">
        <f>IF(ISBLANK(T4122),"",Tabella2[[#This Row],[ACT STOP]]-Tabella2[[#This Row],[ACT START]])</f>
        <v>4.166666666666663E-2</v>
      </c>
      <c r="W4122" s="104" t="s">
        <v>92</v>
      </c>
      <c r="X4122" s="104" t="s">
        <v>91</v>
      </c>
      <c r="Y4122" s="110"/>
      <c r="Z4122" s="106"/>
      <c r="AA4122" s="104"/>
      <c r="AB4122" s="107"/>
      <c r="AC4122" s="72">
        <v>1</v>
      </c>
      <c r="AH4122" s="70"/>
      <c r="AI4122" s="70"/>
      <c r="AJ4122">
        <v>0</v>
      </c>
      <c r="AL4122" s="70"/>
      <c r="BM4122" s="135" t="s">
        <v>272</v>
      </c>
      <c r="BN4122" s="136" t="s">
        <v>576</v>
      </c>
      <c r="BO4122" s="101"/>
      <c r="BR4122" s="109" t="str">
        <f t="shared" si="64"/>
        <v>SH-25-4111</v>
      </c>
      <c r="BS4122" s="109" t="s">
        <v>266</v>
      </c>
      <c r="BT4122" t="s">
        <v>92</v>
      </c>
      <c r="BU4122" t="s">
        <v>8735</v>
      </c>
    </row>
    <row r="4123" spans="1:73" hidden="1">
      <c r="A4123" s="103" t="s">
        <v>8736</v>
      </c>
      <c r="B4123" s="102">
        <v>45866</v>
      </c>
      <c r="C4123" s="104">
        <f>_xlfn.ISOWEEKNUM(Tabella2[[#This Row],[Date]])</f>
        <v>31</v>
      </c>
      <c r="D4123" s="104" t="s">
        <v>195</v>
      </c>
      <c r="E4123" s="104" t="s">
        <v>398</v>
      </c>
      <c r="F4123" s="104"/>
      <c r="G4123" s="104" t="s">
        <v>257</v>
      </c>
      <c r="H4123" s="105">
        <v>14</v>
      </c>
      <c r="I4123" s="104"/>
      <c r="J4123" s="104" t="s">
        <v>258</v>
      </c>
      <c r="K4123" s="104" t="s">
        <v>78</v>
      </c>
      <c r="L4123" s="104" t="s">
        <v>299</v>
      </c>
      <c r="M4123" s="104" t="s">
        <v>276</v>
      </c>
      <c r="N4123" s="104"/>
      <c r="O4123" s="108" t="str">
        <f>A4122</f>
        <v>16524</v>
      </c>
      <c r="P4123" s="111" t="s">
        <v>300</v>
      </c>
      <c r="Q4123" s="153">
        <v>0.5625</v>
      </c>
      <c r="R4123" s="153">
        <v>0.60416666666666663</v>
      </c>
      <c r="S4123" s="153">
        <v>4.1666666666666657E-2</v>
      </c>
      <c r="T4123" s="153">
        <v>0.5625</v>
      </c>
      <c r="U4123" s="153">
        <v>0.60416666666666663</v>
      </c>
      <c r="V4123" s="153">
        <f>IF(ISBLANK(T4123),"",Tabella2[[#This Row],[ACT STOP]]-Tabella2[[#This Row],[ACT START]])</f>
        <v>4.166666666666663E-2</v>
      </c>
      <c r="W4123" s="104" t="s">
        <v>122</v>
      </c>
      <c r="X4123" s="104" t="s">
        <v>91</v>
      </c>
      <c r="Y4123" s="110"/>
      <c r="Z4123" s="106"/>
      <c r="AA4123" s="104"/>
      <c r="AB4123" s="107"/>
      <c r="AC4123" s="72">
        <v>1</v>
      </c>
      <c r="AH4123" s="70"/>
      <c r="AI4123" s="70"/>
      <c r="AJ4123">
        <v>0</v>
      </c>
      <c r="AL4123" s="70"/>
      <c r="BM4123" s="135">
        <v>0.5625</v>
      </c>
      <c r="BN4123" s="136">
        <v>0.60416666666666663</v>
      </c>
      <c r="BO4123" s="101"/>
      <c r="BR4123" s="109" t="str">
        <f t="shared" si="64"/>
        <v>SH-25-4112</v>
      </c>
      <c r="BS4123" s="109" t="s">
        <v>372</v>
      </c>
      <c r="BT4123" t="s">
        <v>122</v>
      </c>
      <c r="BU4123" t="s">
        <v>399</v>
      </c>
    </row>
    <row r="4124" spans="1:73" hidden="1">
      <c r="A4124" s="103" t="s">
        <v>8737</v>
      </c>
      <c r="B4124" s="102">
        <v>45866</v>
      </c>
      <c r="C4124" s="104">
        <f>_xlfn.ISOWEEKNUM(Tabella2[[#This Row],[Date]])</f>
        <v>31</v>
      </c>
      <c r="D4124" s="104" t="s">
        <v>817</v>
      </c>
      <c r="E4124" s="104" t="s">
        <v>284</v>
      </c>
      <c r="F4124" s="104">
        <v>74</v>
      </c>
      <c r="G4124" s="104" t="s">
        <v>257</v>
      </c>
      <c r="H4124" s="105">
        <v>5</v>
      </c>
      <c r="I4124" s="104"/>
      <c r="J4124" s="104" t="s">
        <v>258</v>
      </c>
      <c r="K4124" s="104" t="s">
        <v>81</v>
      </c>
      <c r="L4124" s="104" t="s">
        <v>259</v>
      </c>
      <c r="M4124" s="104" t="s">
        <v>276</v>
      </c>
      <c r="N4124" s="104"/>
      <c r="O4124" s="106"/>
      <c r="P4124" s="111" t="s">
        <v>531</v>
      </c>
      <c r="Q4124" s="153" t="s">
        <v>272</v>
      </c>
      <c r="R4124" s="153" t="s">
        <v>576</v>
      </c>
      <c r="S4124" s="153">
        <v>4.1666666666666657E-2</v>
      </c>
      <c r="T4124" s="153">
        <v>0.5625</v>
      </c>
      <c r="U4124" s="153">
        <v>0.60416666666666663</v>
      </c>
      <c r="V4124" s="153">
        <f>IF(ISBLANK(T4124),"",Tabella2[[#This Row],[ACT STOP]]-Tabella2[[#This Row],[ACT START]])</f>
        <v>4.166666666666663E-2</v>
      </c>
      <c r="W4124" s="104" t="s">
        <v>92</v>
      </c>
      <c r="X4124" s="104" t="s">
        <v>91</v>
      </c>
      <c r="Y4124" s="110"/>
      <c r="Z4124" s="106"/>
      <c r="AA4124" s="104"/>
      <c r="AB4124" s="107"/>
      <c r="AC4124" s="72">
        <v>1</v>
      </c>
      <c r="AH4124" s="70"/>
      <c r="AI4124" s="70"/>
      <c r="AJ4124">
        <v>0</v>
      </c>
      <c r="AL4124" s="70"/>
      <c r="BM4124" s="135">
        <v>0.5625</v>
      </c>
      <c r="BN4124" s="136">
        <v>0.60416666666666663</v>
      </c>
      <c r="BO4124" s="101"/>
      <c r="BR4124" s="109" t="str">
        <f t="shared" si="64"/>
        <v>SH-25-4113</v>
      </c>
      <c r="BS4124" s="109" t="s">
        <v>416</v>
      </c>
      <c r="BT4124" t="s">
        <v>92</v>
      </c>
      <c r="BU4124" t="s">
        <v>8738</v>
      </c>
    </row>
    <row r="4125" spans="1:73" hidden="1">
      <c r="A4125" s="103" t="s">
        <v>8739</v>
      </c>
      <c r="B4125" s="102">
        <v>45866</v>
      </c>
      <c r="C4125" s="104">
        <f>_xlfn.ISOWEEKNUM(Tabella2[[#This Row],[Date]])</f>
        <v>31</v>
      </c>
      <c r="D4125" s="104" t="s">
        <v>817</v>
      </c>
      <c r="E4125" s="104" t="s">
        <v>284</v>
      </c>
      <c r="F4125" s="104">
        <v>72</v>
      </c>
      <c r="G4125" s="104" t="s">
        <v>257</v>
      </c>
      <c r="H4125" s="105">
        <v>13</v>
      </c>
      <c r="I4125" s="104"/>
      <c r="J4125" s="104" t="s">
        <v>258</v>
      </c>
      <c r="K4125" s="104" t="s">
        <v>83</v>
      </c>
      <c r="L4125" s="104" t="s">
        <v>259</v>
      </c>
      <c r="M4125" s="104" t="s">
        <v>276</v>
      </c>
      <c r="N4125" s="104"/>
      <c r="O4125" s="106"/>
      <c r="P4125" s="111" t="s">
        <v>531</v>
      </c>
      <c r="Q4125" s="153" t="s">
        <v>549</v>
      </c>
      <c r="R4125" s="153" t="s">
        <v>550</v>
      </c>
      <c r="S4125" s="153">
        <v>4.1666666666666657E-2</v>
      </c>
      <c r="T4125" s="153">
        <v>0.5625</v>
      </c>
      <c r="U4125" s="153">
        <v>0.60416666666666663</v>
      </c>
      <c r="V4125" s="153">
        <f>IF(ISBLANK(T4125),"",Tabella2[[#This Row],[ACT STOP]]-Tabella2[[#This Row],[ACT START]])</f>
        <v>4.166666666666663E-2</v>
      </c>
      <c r="W4125" s="104" t="s">
        <v>92</v>
      </c>
      <c r="X4125" s="104" t="s">
        <v>91</v>
      </c>
      <c r="Y4125" s="110"/>
      <c r="Z4125" s="106"/>
      <c r="AA4125" s="104"/>
      <c r="AB4125" s="107"/>
      <c r="AC4125" s="72">
        <v>1</v>
      </c>
      <c r="AH4125" s="70"/>
      <c r="AI4125" s="70"/>
      <c r="AJ4125">
        <v>0</v>
      </c>
      <c r="AL4125" s="70"/>
      <c r="BM4125" s="135">
        <v>0.5625</v>
      </c>
      <c r="BN4125" s="136">
        <v>0.60416666666666663</v>
      </c>
      <c r="BO4125" s="101"/>
      <c r="BR4125" s="109" t="str">
        <f t="shared" si="64"/>
        <v>SH-25-4114</v>
      </c>
      <c r="BS4125" s="109" t="s">
        <v>427</v>
      </c>
      <c r="BT4125" t="s">
        <v>92</v>
      </c>
      <c r="BU4125" t="s">
        <v>8740</v>
      </c>
    </row>
    <row r="4126" spans="1:73" hidden="1">
      <c r="A4126" s="103" t="s">
        <v>8741</v>
      </c>
      <c r="B4126" s="102">
        <v>45866</v>
      </c>
      <c r="C4126" s="104">
        <f>_xlfn.ISOWEEKNUM(Tabella2[[#This Row],[Date]])</f>
        <v>31</v>
      </c>
      <c r="D4126" s="104" t="s">
        <v>751</v>
      </c>
      <c r="E4126" s="104" t="s">
        <v>256</v>
      </c>
      <c r="F4126" s="104">
        <v>77</v>
      </c>
      <c r="G4126" s="104" t="s">
        <v>284</v>
      </c>
      <c r="H4126" s="105">
        <v>9</v>
      </c>
      <c r="I4126" s="104" t="s">
        <v>258</v>
      </c>
      <c r="J4126" s="104"/>
      <c r="K4126" s="104" t="s">
        <v>79</v>
      </c>
      <c r="L4126" s="104" t="s">
        <v>299</v>
      </c>
      <c r="M4126" s="104" t="s">
        <v>5716</v>
      </c>
      <c r="N4126" s="104"/>
      <c r="O4126" s="108" t="str">
        <f>A4127</f>
        <v>16529</v>
      </c>
      <c r="P4126" s="111" t="s">
        <v>2080</v>
      </c>
      <c r="Q4126" s="153" t="s">
        <v>665</v>
      </c>
      <c r="R4126" s="153" t="s">
        <v>580</v>
      </c>
      <c r="S4126" s="153">
        <v>4.1666666666666657E-2</v>
      </c>
      <c r="T4126" s="153" t="s">
        <v>665</v>
      </c>
      <c r="U4126" s="153" t="s">
        <v>580</v>
      </c>
      <c r="V4126" s="153">
        <f>IF(ISBLANK(T4126),"",Tabella2[[#This Row],[ACT STOP]]-Tabella2[[#This Row],[ACT START]])</f>
        <v>4.166666666666663E-2</v>
      </c>
      <c r="W4126" s="104" t="s">
        <v>92</v>
      </c>
      <c r="X4126" s="104" t="s">
        <v>91</v>
      </c>
      <c r="Y4126" s="110"/>
      <c r="Z4126" s="106"/>
      <c r="AA4126" s="104"/>
      <c r="AB4126" s="107"/>
      <c r="AC4126" s="72">
        <v>1</v>
      </c>
      <c r="AH4126" s="70"/>
      <c r="AI4126" s="70"/>
      <c r="AJ4126">
        <v>0</v>
      </c>
      <c r="AL4126" s="70"/>
      <c r="BM4126" s="135" t="s">
        <v>665</v>
      </c>
      <c r="BN4126" s="136" t="s">
        <v>580</v>
      </c>
      <c r="BO4126" s="101"/>
      <c r="BR4126" s="109" t="str">
        <f t="shared" si="64"/>
        <v>SH-25-4115</v>
      </c>
      <c r="BS4126" s="109" t="s">
        <v>339</v>
      </c>
      <c r="BT4126" t="s">
        <v>92</v>
      </c>
      <c r="BU4126" t="s">
        <v>8742</v>
      </c>
    </row>
    <row r="4127" spans="1:73" hidden="1">
      <c r="A4127" s="103" t="s">
        <v>8743</v>
      </c>
      <c r="B4127" s="102">
        <v>45866</v>
      </c>
      <c r="C4127" s="104">
        <f>_xlfn.ISOWEEKNUM(Tabella2[[#This Row],[Date]])</f>
        <v>31</v>
      </c>
      <c r="D4127" s="104" t="s">
        <v>763</v>
      </c>
      <c r="E4127" s="104" t="s">
        <v>256</v>
      </c>
      <c r="F4127" s="104">
        <v>66</v>
      </c>
      <c r="G4127" s="104" t="s">
        <v>257</v>
      </c>
      <c r="H4127" s="105">
        <v>2</v>
      </c>
      <c r="I4127" s="104"/>
      <c r="J4127" s="104" t="s">
        <v>258</v>
      </c>
      <c r="K4127" s="104" t="s">
        <v>78</v>
      </c>
      <c r="L4127" s="104" t="s">
        <v>299</v>
      </c>
      <c r="M4127" s="104" t="s">
        <v>5716</v>
      </c>
      <c r="N4127" s="104"/>
      <c r="O4127" s="108" t="str">
        <f>A4126</f>
        <v>16528</v>
      </c>
      <c r="P4127" s="111" t="s">
        <v>2080</v>
      </c>
      <c r="Q4127" s="153">
        <v>0.625</v>
      </c>
      <c r="R4127" s="153">
        <v>0.66666666666666663</v>
      </c>
      <c r="S4127" s="153">
        <v>4.1666666666666657E-2</v>
      </c>
      <c r="T4127" s="153">
        <v>0.625</v>
      </c>
      <c r="U4127" s="153">
        <v>0.66666666666666663</v>
      </c>
      <c r="V4127" s="153">
        <f>IF(ISBLANK(T4127),"",Tabella2[[#This Row],[ACT STOP]]-Tabella2[[#This Row],[ACT START]])</f>
        <v>4.166666666666663E-2</v>
      </c>
      <c r="W4127" s="104" t="s">
        <v>92</v>
      </c>
      <c r="X4127" s="104" t="s">
        <v>91</v>
      </c>
      <c r="Y4127" s="110"/>
      <c r="Z4127" s="106"/>
      <c r="AA4127" s="104"/>
      <c r="AB4127" s="107"/>
      <c r="AC4127" s="72">
        <v>1</v>
      </c>
      <c r="AH4127" s="70"/>
      <c r="AI4127" s="70"/>
      <c r="AJ4127">
        <v>0</v>
      </c>
      <c r="AL4127" s="70"/>
      <c r="BM4127" s="135">
        <v>0.625</v>
      </c>
      <c r="BN4127" s="136">
        <v>0.66666666666666663</v>
      </c>
      <c r="BO4127" s="101"/>
      <c r="BR4127" s="109" t="str">
        <f t="shared" si="64"/>
        <v>SH-25-4116</v>
      </c>
      <c r="BS4127" s="109" t="s">
        <v>368</v>
      </c>
      <c r="BT4127" t="s">
        <v>92</v>
      </c>
      <c r="BU4127" t="s">
        <v>8744</v>
      </c>
    </row>
    <row r="4128" spans="1:73" hidden="1">
      <c r="A4128" s="103" t="s">
        <v>8745</v>
      </c>
      <c r="B4128" s="102">
        <v>45866</v>
      </c>
      <c r="C4128" s="104">
        <f>_xlfn.ISOWEEKNUM(Tabella2[[#This Row],[Date]])</f>
        <v>31</v>
      </c>
      <c r="D4128" s="104" t="s">
        <v>5705</v>
      </c>
      <c r="E4128" s="104" t="s">
        <v>327</v>
      </c>
      <c r="F4128" s="104">
        <v>83</v>
      </c>
      <c r="G4128" s="104" t="s">
        <v>284</v>
      </c>
      <c r="H4128" s="105">
        <v>23</v>
      </c>
      <c r="I4128" s="104"/>
      <c r="J4128" s="104" t="s">
        <v>258</v>
      </c>
      <c r="K4128" s="104" t="s">
        <v>81</v>
      </c>
      <c r="L4128" s="104" t="s">
        <v>259</v>
      </c>
      <c r="M4128" s="104" t="s">
        <v>328</v>
      </c>
      <c r="N4128" s="104"/>
      <c r="O4128" s="106"/>
      <c r="P4128" s="111" t="s">
        <v>329</v>
      </c>
      <c r="Q4128" s="153" t="s">
        <v>665</v>
      </c>
      <c r="R4128" s="153" t="s">
        <v>580</v>
      </c>
      <c r="S4128" s="153">
        <v>4.1666666666666657E-2</v>
      </c>
      <c r="T4128" s="153">
        <v>0.625</v>
      </c>
      <c r="U4128" s="153">
        <v>0.66666666666666663</v>
      </c>
      <c r="V4128" s="153">
        <f>IF(ISBLANK(T4128),"",Tabella2[[#This Row],[ACT STOP]]-Tabella2[[#This Row],[ACT START]])</f>
        <v>4.166666666666663E-2</v>
      </c>
      <c r="W4128" s="104" t="s">
        <v>92</v>
      </c>
      <c r="X4128" s="104" t="s">
        <v>91</v>
      </c>
      <c r="Y4128" s="110"/>
      <c r="Z4128" s="106"/>
      <c r="AA4128" s="104"/>
      <c r="AB4128" s="107"/>
      <c r="AC4128" s="72">
        <v>1</v>
      </c>
      <c r="AH4128" s="70"/>
      <c r="AI4128" s="70"/>
      <c r="AJ4128">
        <v>0</v>
      </c>
      <c r="AL4128" s="70"/>
      <c r="BM4128" s="135">
        <v>0.625</v>
      </c>
      <c r="BN4128" s="136">
        <v>0.66666666666666663</v>
      </c>
      <c r="BO4128" s="101"/>
      <c r="BR4128" s="109" t="str">
        <f t="shared" si="64"/>
        <v>SH-25-4117</v>
      </c>
      <c r="BS4128" s="109" t="s">
        <v>358</v>
      </c>
      <c r="BT4128" t="s">
        <v>92</v>
      </c>
      <c r="BU4128" t="s">
        <v>8746</v>
      </c>
    </row>
    <row r="4129" spans="1:73" hidden="1">
      <c r="A4129" s="103" t="s">
        <v>8747</v>
      </c>
      <c r="B4129" s="102">
        <v>45866</v>
      </c>
      <c r="C4129" s="104">
        <f>_xlfn.ISOWEEKNUM(Tabella2[[#This Row],[Date]])</f>
        <v>31</v>
      </c>
      <c r="D4129" s="104" t="s">
        <v>6396</v>
      </c>
      <c r="E4129" s="104" t="s">
        <v>256</v>
      </c>
      <c r="F4129" s="104">
        <v>71</v>
      </c>
      <c r="G4129" s="104" t="s">
        <v>257</v>
      </c>
      <c r="H4129" s="105">
        <v>9</v>
      </c>
      <c r="I4129" s="104"/>
      <c r="J4129" s="104" t="s">
        <v>258</v>
      </c>
      <c r="K4129" s="104" t="s">
        <v>80</v>
      </c>
      <c r="L4129" s="104" t="s">
        <v>259</v>
      </c>
      <c r="M4129" s="104" t="s">
        <v>276</v>
      </c>
      <c r="N4129" s="104"/>
      <c r="O4129" s="106"/>
      <c r="P4129" s="111" t="s">
        <v>322</v>
      </c>
      <c r="Q4129" s="153" t="s">
        <v>665</v>
      </c>
      <c r="R4129" s="153" t="s">
        <v>580</v>
      </c>
      <c r="S4129" s="153">
        <v>4.1666666666666657E-2</v>
      </c>
      <c r="T4129" s="153">
        <v>0.625</v>
      </c>
      <c r="U4129" s="153">
        <v>0.66666666666666663</v>
      </c>
      <c r="V4129" s="153">
        <f>IF(ISBLANK(T4129),"",Tabella2[[#This Row],[ACT STOP]]-Tabella2[[#This Row],[ACT START]])</f>
        <v>4.166666666666663E-2</v>
      </c>
      <c r="W4129" s="104" t="s">
        <v>92</v>
      </c>
      <c r="X4129" s="104" t="s">
        <v>91</v>
      </c>
      <c r="Y4129" s="110"/>
      <c r="Z4129" s="106"/>
      <c r="AA4129" s="104"/>
      <c r="AB4129" s="107"/>
      <c r="AC4129" s="72">
        <v>1</v>
      </c>
      <c r="AH4129" s="70"/>
      <c r="AI4129" s="70"/>
      <c r="AJ4129">
        <v>0</v>
      </c>
      <c r="AL4129" s="70"/>
      <c r="BM4129" s="135">
        <v>0.625</v>
      </c>
      <c r="BN4129" s="136">
        <v>0.66666666666666663</v>
      </c>
      <c r="BO4129" s="101"/>
      <c r="BR4129" s="109" t="str">
        <f t="shared" si="64"/>
        <v>SH-25-4118</v>
      </c>
      <c r="BS4129" s="109" t="s">
        <v>318</v>
      </c>
      <c r="BT4129" t="s">
        <v>92</v>
      </c>
      <c r="BU4129" t="s">
        <v>8748</v>
      </c>
    </row>
    <row r="4130" spans="1:73" hidden="1">
      <c r="A4130" s="103" t="s">
        <v>8749</v>
      </c>
      <c r="B4130" s="102">
        <v>45866</v>
      </c>
      <c r="C4130" s="104">
        <f>_xlfn.ISOWEEKNUM(Tabella2[[#This Row],[Date]])</f>
        <v>31</v>
      </c>
      <c r="D4130" s="104" t="s">
        <v>6396</v>
      </c>
      <c r="E4130" s="104" t="s">
        <v>256</v>
      </c>
      <c r="F4130" s="104">
        <v>73</v>
      </c>
      <c r="G4130" s="104" t="s">
        <v>257</v>
      </c>
      <c r="H4130" s="105">
        <v>32</v>
      </c>
      <c r="I4130" s="104"/>
      <c r="J4130" s="104" t="s">
        <v>258</v>
      </c>
      <c r="K4130" s="104" t="s">
        <v>83</v>
      </c>
      <c r="L4130" s="104" t="s">
        <v>259</v>
      </c>
      <c r="M4130" s="104" t="s">
        <v>764</v>
      </c>
      <c r="N4130" s="104"/>
      <c r="O4130" s="106"/>
      <c r="P4130" s="111" t="s">
        <v>765</v>
      </c>
      <c r="Q4130" s="153" t="s">
        <v>665</v>
      </c>
      <c r="R4130" s="153" t="s">
        <v>580</v>
      </c>
      <c r="S4130" s="153">
        <v>4.1666666666666657E-2</v>
      </c>
      <c r="T4130" s="153">
        <v>0.625</v>
      </c>
      <c r="U4130" s="153">
        <v>0.66666666666666663</v>
      </c>
      <c r="V4130" s="153">
        <f>IF(ISBLANK(T4130),"",Tabella2[[#This Row],[ACT STOP]]-Tabella2[[#This Row],[ACT START]])</f>
        <v>4.166666666666663E-2</v>
      </c>
      <c r="W4130" s="104" t="s">
        <v>92</v>
      </c>
      <c r="X4130" s="104" t="s">
        <v>91</v>
      </c>
      <c r="Y4130" s="110"/>
      <c r="Z4130" s="106"/>
      <c r="AA4130" s="104"/>
      <c r="AB4130" s="107"/>
      <c r="AC4130" s="72">
        <v>1</v>
      </c>
      <c r="AH4130" s="70"/>
      <c r="AI4130" s="70"/>
      <c r="AJ4130">
        <v>0</v>
      </c>
      <c r="AL4130" s="70"/>
      <c r="BM4130" s="135">
        <v>0.625</v>
      </c>
      <c r="BN4130" s="136">
        <v>0.66666666666666663</v>
      </c>
      <c r="BO4130" s="101"/>
      <c r="BR4130" s="109" t="str">
        <f t="shared" si="64"/>
        <v>SH-25-4119</v>
      </c>
      <c r="BS4130" s="109" t="s">
        <v>356</v>
      </c>
      <c r="BT4130" t="s">
        <v>92</v>
      </c>
      <c r="BU4130" t="s">
        <v>8750</v>
      </c>
    </row>
    <row r="4131" spans="1:73" hidden="1">
      <c r="A4131" s="103" t="s">
        <v>8751</v>
      </c>
      <c r="B4131" s="102">
        <v>45866</v>
      </c>
      <c r="C4131" s="104">
        <f>_xlfn.ISOWEEKNUM(Tabella2[[#This Row],[Date]])</f>
        <v>31</v>
      </c>
      <c r="D4131" s="104" t="s">
        <v>471</v>
      </c>
      <c r="E4131" s="104" t="s">
        <v>327</v>
      </c>
      <c r="F4131" s="104">
        <v>34</v>
      </c>
      <c r="G4131" s="104" t="s">
        <v>257</v>
      </c>
      <c r="H4131" s="105">
        <v>5</v>
      </c>
      <c r="I4131" s="104" t="s">
        <v>258</v>
      </c>
      <c r="J4131" s="104"/>
      <c r="K4131" s="104" t="s">
        <v>79</v>
      </c>
      <c r="L4131" s="104" t="s">
        <v>299</v>
      </c>
      <c r="M4131" s="104" t="s">
        <v>276</v>
      </c>
      <c r="N4131" s="104"/>
      <c r="O4131" s="108" t="str">
        <f>A4132</f>
        <v>16534</v>
      </c>
      <c r="P4131" s="111" t="s">
        <v>650</v>
      </c>
      <c r="Q4131" s="153" t="s">
        <v>520</v>
      </c>
      <c r="R4131" s="153">
        <v>0.70833333333333337</v>
      </c>
      <c r="S4131" s="153">
        <v>2.0833333333333329E-2</v>
      </c>
      <c r="T4131" s="153" t="s">
        <v>520</v>
      </c>
      <c r="U4131" s="153">
        <v>0.71875</v>
      </c>
      <c r="V4131" s="153">
        <f>IF(ISBLANK(T4131),"",Tabella2[[#This Row],[ACT STOP]]-Tabella2[[#This Row],[ACT START]])</f>
        <v>3.125E-2</v>
      </c>
      <c r="W4131" s="104" t="s">
        <v>92</v>
      </c>
      <c r="X4131" s="104" t="s">
        <v>91</v>
      </c>
      <c r="Y4131" s="110"/>
      <c r="Z4131" s="106"/>
      <c r="AA4131" s="104"/>
      <c r="AB4131" s="107"/>
      <c r="AC4131" s="72">
        <v>1</v>
      </c>
      <c r="AH4131" s="70"/>
      <c r="AI4131" s="70"/>
      <c r="AJ4131">
        <v>0</v>
      </c>
      <c r="AL4131" s="70"/>
      <c r="BM4131" s="135" t="s">
        <v>520</v>
      </c>
      <c r="BN4131" s="136">
        <v>0.71875</v>
      </c>
      <c r="BO4131" s="101"/>
      <c r="BR4131" s="109" t="str">
        <f t="shared" si="64"/>
        <v>SH-25-4120</v>
      </c>
      <c r="BS4131" s="109" t="s">
        <v>416</v>
      </c>
      <c r="BT4131" t="s">
        <v>92</v>
      </c>
      <c r="BU4131" t="s">
        <v>8752</v>
      </c>
    </row>
    <row r="4132" spans="1:73" hidden="1">
      <c r="A4132" s="103" t="s">
        <v>8753</v>
      </c>
      <c r="B4132" s="102">
        <v>45866</v>
      </c>
      <c r="C4132" s="104">
        <f>_xlfn.ISOWEEKNUM(Tabella2[[#This Row],[Date]])</f>
        <v>31</v>
      </c>
      <c r="D4132" s="104" t="s">
        <v>195</v>
      </c>
      <c r="E4132" s="104" t="s">
        <v>880</v>
      </c>
      <c r="F4132" s="104"/>
      <c r="G4132" s="104" t="s">
        <v>257</v>
      </c>
      <c r="H4132" s="105">
        <v>13</v>
      </c>
      <c r="I4132" s="104"/>
      <c r="J4132" s="104" t="s">
        <v>258</v>
      </c>
      <c r="K4132" s="104" t="s">
        <v>78</v>
      </c>
      <c r="L4132" s="104" t="s">
        <v>299</v>
      </c>
      <c r="M4132" s="104" t="s">
        <v>276</v>
      </c>
      <c r="N4132" s="104"/>
      <c r="O4132" s="108" t="str">
        <f>A4131</f>
        <v>16533</v>
      </c>
      <c r="P4132" s="111" t="s">
        <v>300</v>
      </c>
      <c r="Q4132" s="153">
        <v>0.6875</v>
      </c>
      <c r="R4132" s="153">
        <v>0.70833333333333337</v>
      </c>
      <c r="S4132" s="153">
        <v>2.0833333333333329E-2</v>
      </c>
      <c r="T4132" s="153">
        <v>0.6875</v>
      </c>
      <c r="U4132" s="153">
        <v>0.71875</v>
      </c>
      <c r="V4132" s="153">
        <f>IF(ISBLANK(T4132),"",Tabella2[[#This Row],[ACT STOP]]-Tabella2[[#This Row],[ACT START]])</f>
        <v>3.125E-2</v>
      </c>
      <c r="W4132" s="104" t="s">
        <v>122</v>
      </c>
      <c r="X4132" s="104" t="s">
        <v>91</v>
      </c>
      <c r="Y4132" s="110"/>
      <c r="Z4132" s="106"/>
      <c r="AA4132" s="104"/>
      <c r="AB4132" s="107"/>
      <c r="AC4132" s="72">
        <v>1</v>
      </c>
      <c r="AH4132" s="70"/>
      <c r="AI4132" s="70"/>
      <c r="AJ4132">
        <v>0</v>
      </c>
      <c r="AL4132" s="70"/>
      <c r="BM4132" s="135">
        <v>0.6875</v>
      </c>
      <c r="BN4132" s="136">
        <v>0.71875</v>
      </c>
      <c r="BO4132" s="101"/>
      <c r="BR4132" s="109" t="str">
        <f t="shared" si="64"/>
        <v>SH-25-4121</v>
      </c>
      <c r="BS4132" s="109" t="s">
        <v>427</v>
      </c>
      <c r="BT4132" t="s">
        <v>122</v>
      </c>
      <c r="BU4132" t="s">
        <v>881</v>
      </c>
    </row>
    <row r="4133" spans="1:73" hidden="1">
      <c r="A4133" s="103" t="s">
        <v>8754</v>
      </c>
      <c r="B4133" s="102">
        <v>45866</v>
      </c>
      <c r="C4133" s="104">
        <f>_xlfn.ISOWEEKNUM(Tabella2[[#This Row],[Date]])</f>
        <v>31</v>
      </c>
      <c r="D4133" s="104" t="s">
        <v>722</v>
      </c>
      <c r="E4133" s="104" t="s">
        <v>327</v>
      </c>
      <c r="F4133" s="104">
        <v>82</v>
      </c>
      <c r="G4133" s="104" t="s">
        <v>257</v>
      </c>
      <c r="H4133" s="105">
        <v>12</v>
      </c>
      <c r="I4133" s="104" t="s">
        <v>258</v>
      </c>
      <c r="J4133" s="104"/>
      <c r="K4133" s="104" t="s">
        <v>81</v>
      </c>
      <c r="L4133" s="104" t="s">
        <v>259</v>
      </c>
      <c r="M4133" s="104" t="s">
        <v>422</v>
      </c>
      <c r="N4133" s="104"/>
      <c r="O4133" s="106"/>
      <c r="P4133" s="111" t="s">
        <v>2102</v>
      </c>
      <c r="Q4133" s="153" t="s">
        <v>520</v>
      </c>
      <c r="R4133" s="153" t="s">
        <v>1084</v>
      </c>
      <c r="S4133" s="153">
        <v>4.1666666666666657E-2</v>
      </c>
      <c r="T4133" s="153">
        <v>0.6875</v>
      </c>
      <c r="U4133" s="153">
        <v>0.72916666666666663</v>
      </c>
      <c r="V4133" s="153">
        <f>IF(ISBLANK(T4133),"",Tabella2[[#This Row],[ACT STOP]]-Tabella2[[#This Row],[ACT START]])</f>
        <v>4.166666666666663E-2</v>
      </c>
      <c r="W4133" s="104" t="s">
        <v>92</v>
      </c>
      <c r="X4133" s="104" t="s">
        <v>91</v>
      </c>
      <c r="Y4133" s="110"/>
      <c r="Z4133" s="106"/>
      <c r="AA4133" s="104"/>
      <c r="AB4133" s="107"/>
      <c r="AC4133" s="72">
        <v>1</v>
      </c>
      <c r="AH4133" s="70"/>
      <c r="AI4133" s="70"/>
      <c r="AJ4133">
        <v>0</v>
      </c>
      <c r="AL4133" s="70"/>
      <c r="BM4133" s="135">
        <v>0.6875</v>
      </c>
      <c r="BN4133" s="136">
        <v>0.72916666666666663</v>
      </c>
      <c r="BO4133" s="101"/>
      <c r="BR4133" s="109" t="str">
        <f t="shared" si="64"/>
        <v>SH-25-4122</v>
      </c>
      <c r="BS4133" s="109" t="s">
        <v>266</v>
      </c>
      <c r="BT4133" t="s">
        <v>92</v>
      </c>
      <c r="BU4133" t="s">
        <v>8755</v>
      </c>
    </row>
    <row r="4134" spans="1:73" hidden="1">
      <c r="A4134" s="103" t="s">
        <v>8756</v>
      </c>
      <c r="B4134" s="102">
        <v>45866</v>
      </c>
      <c r="C4134" s="104">
        <f>_xlfn.ISOWEEKNUM(Tabella2[[#This Row],[Date]])</f>
        <v>31</v>
      </c>
      <c r="D4134" s="104" t="s">
        <v>6396</v>
      </c>
      <c r="E4134" s="104" t="s">
        <v>256</v>
      </c>
      <c r="F4134" s="104">
        <v>72</v>
      </c>
      <c r="G4134" s="104" t="s">
        <v>257</v>
      </c>
      <c r="H4134" s="105">
        <v>10</v>
      </c>
      <c r="I4134" s="104"/>
      <c r="J4134" s="104" t="s">
        <v>258</v>
      </c>
      <c r="K4134" s="104" t="s">
        <v>83</v>
      </c>
      <c r="L4134" s="104" t="s">
        <v>259</v>
      </c>
      <c r="M4134" s="104" t="s">
        <v>764</v>
      </c>
      <c r="N4134" s="104"/>
      <c r="O4134" s="106"/>
      <c r="P4134" s="111" t="s">
        <v>765</v>
      </c>
      <c r="Q4134" s="153" t="s">
        <v>520</v>
      </c>
      <c r="R4134" s="153" t="s">
        <v>1084</v>
      </c>
      <c r="S4134" s="153">
        <v>4.1666666666666657E-2</v>
      </c>
      <c r="T4134" s="153">
        <v>0.6875</v>
      </c>
      <c r="U4134" s="153">
        <v>0.72916666666666663</v>
      </c>
      <c r="V4134" s="153">
        <f>IF(ISBLANK(T4134),"",Tabella2[[#This Row],[ACT STOP]]-Tabella2[[#This Row],[ACT START]])</f>
        <v>4.166666666666663E-2</v>
      </c>
      <c r="W4134" s="104" t="s">
        <v>92</v>
      </c>
      <c r="X4134" s="104" t="s">
        <v>91</v>
      </c>
      <c r="Y4134" s="110"/>
      <c r="Z4134" s="106"/>
      <c r="AA4134" s="104"/>
      <c r="AB4134" s="107"/>
      <c r="AC4134" s="72">
        <v>1</v>
      </c>
      <c r="AH4134" s="70"/>
      <c r="AI4134" s="70"/>
      <c r="AJ4134">
        <v>0</v>
      </c>
      <c r="AL4134" s="70"/>
      <c r="BM4134" s="135">
        <v>0.6875</v>
      </c>
      <c r="BN4134" s="136">
        <v>0.72916666666666663</v>
      </c>
      <c r="BO4134" s="101"/>
      <c r="BR4134" s="109" t="str">
        <f t="shared" si="64"/>
        <v>SH-25-4123</v>
      </c>
      <c r="BS4134" s="109" t="s">
        <v>552</v>
      </c>
      <c r="BT4134" t="s">
        <v>92</v>
      </c>
      <c r="BU4134" t="s">
        <v>8757</v>
      </c>
    </row>
    <row r="4135" spans="1:73" hidden="1">
      <c r="A4135" s="103" t="s">
        <v>8758</v>
      </c>
      <c r="B4135" s="102">
        <v>45867</v>
      </c>
      <c r="C4135" s="104">
        <f>_xlfn.ISOWEEKNUM(Tabella2[[#This Row],[Date]])</f>
        <v>31</v>
      </c>
      <c r="D4135" s="104" t="s">
        <v>509</v>
      </c>
      <c r="E4135" s="104" t="s">
        <v>284</v>
      </c>
      <c r="F4135" s="104">
        <v>71</v>
      </c>
      <c r="G4135" s="104" t="s">
        <v>257</v>
      </c>
      <c r="H4135" s="105">
        <v>2</v>
      </c>
      <c r="I4135" s="104"/>
      <c r="J4135" s="104" t="s">
        <v>258</v>
      </c>
      <c r="K4135" s="104" t="s">
        <v>79</v>
      </c>
      <c r="L4135" s="104" t="s">
        <v>299</v>
      </c>
      <c r="M4135" s="104" t="s">
        <v>276</v>
      </c>
      <c r="N4135" s="104"/>
      <c r="O4135" s="108" t="str">
        <f>A4136</f>
        <v>16538</v>
      </c>
      <c r="P4135" s="111" t="s">
        <v>456</v>
      </c>
      <c r="Q4135" s="153" t="s">
        <v>631</v>
      </c>
      <c r="R4135" s="153" t="s">
        <v>498</v>
      </c>
      <c r="S4135" s="153">
        <v>4.1666666666666657E-2</v>
      </c>
      <c r="T4135" s="153" t="s">
        <v>631</v>
      </c>
      <c r="U4135" s="153" t="s">
        <v>498</v>
      </c>
      <c r="V4135" s="153">
        <f>IF(ISBLANK(T4135),"",Tabella2[[#This Row],[ACT STOP]]-Tabella2[[#This Row],[ACT START]])</f>
        <v>4.1666666666666685E-2</v>
      </c>
      <c r="W4135" s="104" t="s">
        <v>92</v>
      </c>
      <c r="X4135" s="104" t="s">
        <v>91</v>
      </c>
      <c r="Y4135" s="110" t="s">
        <v>8759</v>
      </c>
      <c r="Z4135" s="106"/>
      <c r="AA4135" s="104"/>
      <c r="AB4135" s="107"/>
      <c r="AC4135" s="72">
        <v>1</v>
      </c>
      <c r="AH4135" s="70"/>
      <c r="AI4135" s="70"/>
      <c r="AJ4135">
        <v>0</v>
      </c>
      <c r="AL4135" s="70"/>
      <c r="BM4135" s="135" t="s">
        <v>631</v>
      </c>
      <c r="BN4135" s="136" t="s">
        <v>498</v>
      </c>
      <c r="BO4135" s="101"/>
      <c r="BR4135" s="109" t="str">
        <f t="shared" si="64"/>
        <v>SH-25-4124</v>
      </c>
      <c r="BS4135" s="109" t="s">
        <v>368</v>
      </c>
      <c r="BT4135" t="s">
        <v>92</v>
      </c>
      <c r="BU4135" t="s">
        <v>8760</v>
      </c>
    </row>
    <row r="4136" spans="1:73" hidden="1">
      <c r="A4136" s="103" t="s">
        <v>8761</v>
      </c>
      <c r="B4136" s="102">
        <v>45867</v>
      </c>
      <c r="C4136" s="104">
        <f>_xlfn.ISOWEEKNUM(Tabella2[[#This Row],[Date]])</f>
        <v>31</v>
      </c>
      <c r="D4136" s="104" t="s">
        <v>195</v>
      </c>
      <c r="E4136" s="104" t="s">
        <v>398</v>
      </c>
      <c r="F4136" s="104"/>
      <c r="G4136" s="104" t="s">
        <v>257</v>
      </c>
      <c r="H4136" s="105">
        <v>9</v>
      </c>
      <c r="I4136" s="104"/>
      <c r="J4136" s="104" t="s">
        <v>258</v>
      </c>
      <c r="K4136" s="104" t="s">
        <v>78</v>
      </c>
      <c r="L4136" s="104" t="s">
        <v>299</v>
      </c>
      <c r="M4136" s="104" t="s">
        <v>276</v>
      </c>
      <c r="N4136" s="104"/>
      <c r="O4136" s="108" t="str">
        <f>A4135</f>
        <v>16537</v>
      </c>
      <c r="P4136" s="111" t="s">
        <v>300</v>
      </c>
      <c r="Q4136" s="153">
        <v>0.375</v>
      </c>
      <c r="R4136" s="153">
        <v>0.41666666666666669</v>
      </c>
      <c r="S4136" s="153">
        <v>4.1666666666666657E-2</v>
      </c>
      <c r="T4136" s="153" t="s">
        <v>631</v>
      </c>
      <c r="U4136" s="153" t="s">
        <v>498</v>
      </c>
      <c r="V4136" s="153">
        <f>IF(ISBLANK(T4136),"",Tabella2[[#This Row],[ACT STOP]]-Tabella2[[#This Row],[ACT START]])</f>
        <v>4.1666666666666685E-2</v>
      </c>
      <c r="W4136" s="104" t="s">
        <v>122</v>
      </c>
      <c r="X4136" s="104" t="s">
        <v>91</v>
      </c>
      <c r="Y4136" s="110"/>
      <c r="Z4136" s="106"/>
      <c r="AA4136" s="104"/>
      <c r="AB4136" s="107"/>
      <c r="AC4136" s="72">
        <v>1</v>
      </c>
      <c r="AH4136" s="70"/>
      <c r="AI4136" s="70"/>
      <c r="AJ4136">
        <v>0</v>
      </c>
      <c r="AL4136" s="70"/>
      <c r="BM4136" s="135" t="s">
        <v>631</v>
      </c>
      <c r="BN4136" s="136" t="s">
        <v>498</v>
      </c>
      <c r="BO4136" s="101"/>
      <c r="BR4136" s="109" t="str">
        <f t="shared" si="64"/>
        <v>SH-25-4125</v>
      </c>
      <c r="BS4136" s="109" t="s">
        <v>318</v>
      </c>
      <c r="BT4136" t="s">
        <v>122</v>
      </c>
      <c r="BU4136" t="s">
        <v>399</v>
      </c>
    </row>
    <row r="4137" spans="1:73" hidden="1">
      <c r="A4137" s="103" t="s">
        <v>8762</v>
      </c>
      <c r="B4137" s="102">
        <v>45867</v>
      </c>
      <c r="C4137" s="104">
        <f>_xlfn.ISOWEEKNUM(Tabella2[[#This Row],[Date]])</f>
        <v>31</v>
      </c>
      <c r="D4137" s="104" t="s">
        <v>722</v>
      </c>
      <c r="E4137" s="104" t="s">
        <v>327</v>
      </c>
      <c r="F4137" s="104">
        <v>79</v>
      </c>
      <c r="G4137" s="104" t="s">
        <v>257</v>
      </c>
      <c r="H4137" s="105">
        <v>17</v>
      </c>
      <c r="I4137" s="104" t="s">
        <v>258</v>
      </c>
      <c r="J4137" s="104"/>
      <c r="K4137" s="104" t="s">
        <v>83</v>
      </c>
      <c r="L4137" s="104" t="s">
        <v>299</v>
      </c>
      <c r="M4137" s="104" t="s">
        <v>422</v>
      </c>
      <c r="N4137" s="104"/>
      <c r="O4137" s="108" t="str">
        <f>A4138</f>
        <v>16540</v>
      </c>
      <c r="P4137" s="111" t="s">
        <v>2673</v>
      </c>
      <c r="Q4137" s="153" t="s">
        <v>631</v>
      </c>
      <c r="R4137" s="153" t="s">
        <v>498</v>
      </c>
      <c r="S4137" s="153">
        <v>4.1666666666666657E-2</v>
      </c>
      <c r="T4137" s="153" t="s">
        <v>631</v>
      </c>
      <c r="U4137" s="153" t="s">
        <v>498</v>
      </c>
      <c r="V4137" s="153">
        <f>IF(ISBLANK(T4137),"",Tabella2[[#This Row],[ACT STOP]]-Tabella2[[#This Row],[ACT START]])</f>
        <v>4.1666666666666685E-2</v>
      </c>
      <c r="W4137" s="104" t="s">
        <v>92</v>
      </c>
      <c r="X4137" s="104" t="s">
        <v>91</v>
      </c>
      <c r="Y4137" s="110"/>
      <c r="Z4137" s="106"/>
      <c r="AA4137" s="104"/>
      <c r="AB4137" s="107"/>
      <c r="AC4137" s="72">
        <v>1</v>
      </c>
      <c r="AH4137" s="70"/>
      <c r="AI4137" s="70"/>
      <c r="AJ4137">
        <v>0</v>
      </c>
      <c r="AL4137" s="70"/>
      <c r="BM4137" s="135" t="s">
        <v>631</v>
      </c>
      <c r="BN4137" s="136" t="s">
        <v>498</v>
      </c>
      <c r="BO4137" s="101"/>
      <c r="BR4137" s="109" t="str">
        <f t="shared" si="64"/>
        <v>SH-25-4126</v>
      </c>
      <c r="BS4137" s="109" t="s">
        <v>393</v>
      </c>
      <c r="BT4137" t="s">
        <v>92</v>
      </c>
      <c r="BU4137" t="s">
        <v>8763</v>
      </c>
    </row>
    <row r="4138" spans="1:73" hidden="1">
      <c r="A4138" s="103" t="s">
        <v>8764</v>
      </c>
      <c r="B4138" s="102">
        <v>45867</v>
      </c>
      <c r="C4138" s="104">
        <f>_xlfn.ISOWEEKNUM(Tabella2[[#This Row],[Date]])</f>
        <v>31</v>
      </c>
      <c r="D4138" s="104" t="s">
        <v>722</v>
      </c>
      <c r="E4138" s="104" t="s">
        <v>327</v>
      </c>
      <c r="F4138" s="104">
        <v>82</v>
      </c>
      <c r="G4138" s="104" t="s">
        <v>284</v>
      </c>
      <c r="H4138" s="105">
        <v>9</v>
      </c>
      <c r="I4138" s="104" t="s">
        <v>258</v>
      </c>
      <c r="J4138" s="104"/>
      <c r="K4138" s="104" t="s">
        <v>80</v>
      </c>
      <c r="L4138" s="104" t="s">
        <v>299</v>
      </c>
      <c r="M4138" s="104" t="s">
        <v>422</v>
      </c>
      <c r="N4138" s="104"/>
      <c r="O4138" s="108" t="str">
        <f>A4137</f>
        <v>16539</v>
      </c>
      <c r="P4138" s="111" t="s">
        <v>423</v>
      </c>
      <c r="Q4138" s="153">
        <v>0.375</v>
      </c>
      <c r="R4138" s="153">
        <v>0.41666666666666669</v>
      </c>
      <c r="S4138" s="153">
        <v>4.1666666666666657E-2</v>
      </c>
      <c r="T4138" s="153">
        <v>0.375</v>
      </c>
      <c r="U4138" s="153">
        <v>0.41666666666666669</v>
      </c>
      <c r="V4138" s="153">
        <f>IF(ISBLANK(T4138),"",Tabella2[[#This Row],[ACT STOP]]-Tabella2[[#This Row],[ACT START]])</f>
        <v>4.1666666666666685E-2</v>
      </c>
      <c r="W4138" s="104" t="s">
        <v>92</v>
      </c>
      <c r="X4138" s="104" t="s">
        <v>91</v>
      </c>
      <c r="Y4138" s="110"/>
      <c r="Z4138" s="106"/>
      <c r="AA4138" s="104"/>
      <c r="AB4138" s="107"/>
      <c r="AC4138" s="72">
        <v>1</v>
      </c>
      <c r="AH4138" s="70"/>
      <c r="AI4138" s="70"/>
      <c r="AJ4138">
        <v>0</v>
      </c>
      <c r="AL4138" s="70"/>
      <c r="BM4138" s="135">
        <v>0.375</v>
      </c>
      <c r="BN4138" s="136">
        <v>0.41666666666666669</v>
      </c>
      <c r="BO4138" s="101"/>
      <c r="BR4138" s="109" t="str">
        <f t="shared" si="64"/>
        <v>SH-25-4127</v>
      </c>
      <c r="BS4138" s="109" t="s">
        <v>339</v>
      </c>
      <c r="BT4138" t="s">
        <v>92</v>
      </c>
      <c r="BU4138" t="s">
        <v>8765</v>
      </c>
    </row>
    <row r="4139" spans="1:73" hidden="1">
      <c r="A4139" s="103" t="s">
        <v>8766</v>
      </c>
      <c r="B4139" s="102">
        <v>45867</v>
      </c>
      <c r="C4139" s="104">
        <f>_xlfn.ISOWEEKNUM(Tabella2[[#This Row],[Date]])</f>
        <v>31</v>
      </c>
      <c r="D4139" s="104" t="s">
        <v>6396</v>
      </c>
      <c r="E4139" s="104" t="s">
        <v>256</v>
      </c>
      <c r="F4139" s="104">
        <v>73</v>
      </c>
      <c r="G4139" s="104" t="s">
        <v>257</v>
      </c>
      <c r="H4139" s="105">
        <v>32</v>
      </c>
      <c r="I4139" s="104"/>
      <c r="J4139" s="104" t="s">
        <v>258</v>
      </c>
      <c r="K4139" s="104" t="s">
        <v>81</v>
      </c>
      <c r="L4139" s="104" t="s">
        <v>259</v>
      </c>
      <c r="M4139" s="104" t="s">
        <v>276</v>
      </c>
      <c r="N4139" s="104"/>
      <c r="O4139" s="106"/>
      <c r="P4139" s="111" t="s">
        <v>322</v>
      </c>
      <c r="Q4139" s="153" t="s">
        <v>631</v>
      </c>
      <c r="R4139" s="153" t="s">
        <v>498</v>
      </c>
      <c r="S4139" s="153">
        <v>4.1666666666666657E-2</v>
      </c>
      <c r="T4139" s="153" t="s">
        <v>631</v>
      </c>
      <c r="U4139" s="153" t="s">
        <v>498</v>
      </c>
      <c r="V4139" s="153">
        <f>IF(ISBLANK(T4139),"",Tabella2[[#This Row],[ACT STOP]]-Tabella2[[#This Row],[ACT START]])</f>
        <v>4.1666666666666685E-2</v>
      </c>
      <c r="W4139" s="104" t="s">
        <v>92</v>
      </c>
      <c r="X4139" s="104" t="s">
        <v>91</v>
      </c>
      <c r="Y4139" s="110"/>
      <c r="Z4139" s="106"/>
      <c r="AA4139" s="104"/>
      <c r="AB4139" s="107"/>
      <c r="AC4139" s="72">
        <v>1</v>
      </c>
      <c r="AH4139" s="70"/>
      <c r="AI4139" s="70"/>
      <c r="AJ4139">
        <v>0</v>
      </c>
      <c r="AL4139" s="70"/>
      <c r="BM4139" s="135" t="s">
        <v>631</v>
      </c>
      <c r="BN4139" s="136" t="s">
        <v>498</v>
      </c>
      <c r="BO4139" s="101"/>
      <c r="BR4139" s="109" t="str">
        <f t="shared" si="64"/>
        <v>SH-25-4128</v>
      </c>
      <c r="BS4139" s="109" t="s">
        <v>356</v>
      </c>
      <c r="BT4139" t="s">
        <v>92</v>
      </c>
      <c r="BU4139" t="s">
        <v>8767</v>
      </c>
    </row>
    <row r="4140" spans="1:73" hidden="1">
      <c r="A4140" s="103" t="s">
        <v>8768</v>
      </c>
      <c r="B4140" s="102">
        <v>45867</v>
      </c>
      <c r="C4140" s="104">
        <f>_xlfn.ISOWEEKNUM(Tabella2[[#This Row],[Date]])</f>
        <v>31</v>
      </c>
      <c r="D4140" s="104" t="s">
        <v>6396</v>
      </c>
      <c r="E4140" s="104" t="s">
        <v>256</v>
      </c>
      <c r="F4140" s="104">
        <v>70</v>
      </c>
      <c r="G4140" s="104" t="s">
        <v>284</v>
      </c>
      <c r="H4140" s="105">
        <v>23</v>
      </c>
      <c r="I4140" s="104"/>
      <c r="J4140" s="104" t="s">
        <v>258</v>
      </c>
      <c r="K4140" s="104" t="s">
        <v>77</v>
      </c>
      <c r="L4140" s="104" t="s">
        <v>259</v>
      </c>
      <c r="M4140" s="104" t="s">
        <v>276</v>
      </c>
      <c r="N4140" s="104"/>
      <c r="O4140" s="106"/>
      <c r="P4140" s="111" t="s">
        <v>7629</v>
      </c>
      <c r="Q4140" s="153" t="s">
        <v>631</v>
      </c>
      <c r="R4140" s="153" t="s">
        <v>498</v>
      </c>
      <c r="S4140" s="153">
        <v>4.1666666666666657E-2</v>
      </c>
      <c r="T4140" s="153" t="s">
        <v>631</v>
      </c>
      <c r="U4140" s="153" t="s">
        <v>498</v>
      </c>
      <c r="V4140" s="153">
        <f>IF(ISBLANK(T4140),"",Tabella2[[#This Row],[ACT STOP]]-Tabella2[[#This Row],[ACT START]])</f>
        <v>4.1666666666666685E-2</v>
      </c>
      <c r="W4140" s="104" t="s">
        <v>92</v>
      </c>
      <c r="X4140" s="104" t="s">
        <v>91</v>
      </c>
      <c r="Y4140" s="110"/>
      <c r="Z4140" s="106"/>
      <c r="AA4140" s="104"/>
      <c r="AB4140" s="107"/>
      <c r="AC4140" s="72">
        <v>1</v>
      </c>
      <c r="AH4140" s="70"/>
      <c r="AI4140" s="70"/>
      <c r="AJ4140">
        <v>0</v>
      </c>
      <c r="AL4140" s="70"/>
      <c r="BM4140" s="135" t="s">
        <v>631</v>
      </c>
      <c r="BN4140" s="136" t="s">
        <v>498</v>
      </c>
      <c r="BO4140" s="101"/>
      <c r="BR4140" s="109" t="str">
        <f t="shared" si="64"/>
        <v>SH-25-4129</v>
      </c>
      <c r="BS4140" s="109" t="s">
        <v>358</v>
      </c>
      <c r="BT4140" t="s">
        <v>92</v>
      </c>
      <c r="BU4140" t="s">
        <v>8769</v>
      </c>
    </row>
    <row r="4141" spans="1:73" hidden="1">
      <c r="A4141" s="103" t="s">
        <v>8770</v>
      </c>
      <c r="B4141" s="102">
        <v>45867</v>
      </c>
      <c r="C4141" s="104">
        <f>_xlfn.ISOWEEKNUM(Tabella2[[#This Row],[Date]])</f>
        <v>31</v>
      </c>
      <c r="D4141" s="104" t="s">
        <v>478</v>
      </c>
      <c r="E4141" s="104" t="s">
        <v>284</v>
      </c>
      <c r="F4141" s="104">
        <v>65</v>
      </c>
      <c r="G4141" s="104" t="s">
        <v>257</v>
      </c>
      <c r="H4141" s="105">
        <v>12</v>
      </c>
      <c r="I4141" s="104"/>
      <c r="J4141" s="104" t="s">
        <v>258</v>
      </c>
      <c r="K4141" s="104" t="s">
        <v>79</v>
      </c>
      <c r="L4141" s="104" t="s">
        <v>299</v>
      </c>
      <c r="M4141" s="104" t="s">
        <v>386</v>
      </c>
      <c r="N4141" s="104"/>
      <c r="O4141" s="108" t="str">
        <f>A4142</f>
        <v>16544</v>
      </c>
      <c r="P4141" s="111" t="s">
        <v>2187</v>
      </c>
      <c r="Q4141" s="153" t="s">
        <v>263</v>
      </c>
      <c r="R4141" s="153" t="s">
        <v>504</v>
      </c>
      <c r="S4141" s="153">
        <v>4.1666666666666657E-2</v>
      </c>
      <c r="T4141" s="153">
        <v>0.4375</v>
      </c>
      <c r="U4141" s="153">
        <v>0.47916666666666669</v>
      </c>
      <c r="V4141" s="153">
        <f>IF(ISBLANK(T4141),"",Tabella2[[#This Row],[ACT STOP]]-Tabella2[[#This Row],[ACT START]])</f>
        <v>4.1666666666666685E-2</v>
      </c>
      <c r="W4141" s="104" t="s">
        <v>92</v>
      </c>
      <c r="X4141" s="104" t="s">
        <v>91</v>
      </c>
      <c r="Y4141" s="110"/>
      <c r="Z4141" s="106"/>
      <c r="AA4141" s="104"/>
      <c r="AB4141" s="107"/>
      <c r="AC4141" s="72">
        <v>1</v>
      </c>
      <c r="AH4141" s="70"/>
      <c r="AI4141" s="70"/>
      <c r="AJ4141">
        <v>0</v>
      </c>
      <c r="AL4141" s="70"/>
      <c r="BM4141" s="135">
        <v>0.4375</v>
      </c>
      <c r="BN4141" s="136">
        <v>0.47916666666666669</v>
      </c>
      <c r="BO4141" s="101"/>
      <c r="BR4141" s="109" t="str">
        <f t="shared" si="64"/>
        <v>SH-25-4130</v>
      </c>
      <c r="BS4141" s="109" t="s">
        <v>266</v>
      </c>
      <c r="BT4141" t="s">
        <v>92</v>
      </c>
      <c r="BU4141" t="s">
        <v>8771</v>
      </c>
    </row>
    <row r="4142" spans="1:73" hidden="1">
      <c r="A4142" s="103" t="s">
        <v>8772</v>
      </c>
      <c r="B4142" s="102">
        <v>45867</v>
      </c>
      <c r="C4142" s="104">
        <f>_xlfn.ISOWEEKNUM(Tabella2[[#This Row],[Date]])</f>
        <v>31</v>
      </c>
      <c r="D4142" s="104" t="s">
        <v>478</v>
      </c>
      <c r="E4142" s="104" t="s">
        <v>284</v>
      </c>
      <c r="F4142" s="104">
        <v>64</v>
      </c>
      <c r="G4142" s="104" t="s">
        <v>257</v>
      </c>
      <c r="H4142" s="105">
        <v>13</v>
      </c>
      <c r="I4142" s="104"/>
      <c r="J4142" s="104" t="s">
        <v>258</v>
      </c>
      <c r="K4142" s="104" t="s">
        <v>78</v>
      </c>
      <c r="L4142" s="104" t="s">
        <v>299</v>
      </c>
      <c r="M4142" s="104" t="s">
        <v>386</v>
      </c>
      <c r="N4142" s="104"/>
      <c r="O4142" s="108" t="str">
        <f>A4141</f>
        <v>16543</v>
      </c>
      <c r="P4142" s="111" t="s">
        <v>2187</v>
      </c>
      <c r="Q4142" s="153">
        <v>0.4375</v>
      </c>
      <c r="R4142" s="153">
        <v>0.47916666666666669</v>
      </c>
      <c r="S4142" s="153">
        <v>4.1666666666666657E-2</v>
      </c>
      <c r="T4142" s="153">
        <v>0.4375</v>
      </c>
      <c r="U4142" s="153">
        <v>0.47916666666666669</v>
      </c>
      <c r="V4142" s="153">
        <f>IF(ISBLANK(T4142),"",Tabella2[[#This Row],[ACT STOP]]-Tabella2[[#This Row],[ACT START]])</f>
        <v>4.1666666666666685E-2</v>
      </c>
      <c r="W4142" s="104" t="s">
        <v>92</v>
      </c>
      <c r="X4142" s="104" t="s">
        <v>91</v>
      </c>
      <c r="Y4142" s="110"/>
      <c r="Z4142" s="106"/>
      <c r="AA4142" s="104"/>
      <c r="AB4142" s="107"/>
      <c r="AC4142" s="72">
        <v>1</v>
      </c>
      <c r="AH4142" s="70"/>
      <c r="AI4142" s="70"/>
      <c r="AJ4142">
        <v>0</v>
      </c>
      <c r="AL4142" s="70"/>
      <c r="BM4142" s="135">
        <v>0.4375</v>
      </c>
      <c r="BN4142" s="136">
        <v>0.47916666666666669</v>
      </c>
      <c r="BO4142" s="101"/>
      <c r="BR4142" s="109" t="str">
        <f t="shared" si="64"/>
        <v>SH-25-4131</v>
      </c>
      <c r="BS4142" s="109" t="s">
        <v>427</v>
      </c>
      <c r="BT4142" t="s">
        <v>92</v>
      </c>
      <c r="BU4142" t="s">
        <v>8773</v>
      </c>
    </row>
    <row r="4143" spans="1:73" hidden="1">
      <c r="A4143" s="103" t="s">
        <v>8774</v>
      </c>
      <c r="B4143" s="102">
        <v>45867</v>
      </c>
      <c r="C4143" s="104">
        <f>_xlfn.ISOWEEKNUM(Tabella2[[#This Row],[Date]])</f>
        <v>31</v>
      </c>
      <c r="D4143" s="104" t="s">
        <v>195</v>
      </c>
      <c r="E4143" s="104" t="s">
        <v>880</v>
      </c>
      <c r="F4143" s="104"/>
      <c r="G4143" s="104" t="s">
        <v>257</v>
      </c>
      <c r="H4143" s="105">
        <v>10</v>
      </c>
      <c r="I4143" s="104"/>
      <c r="J4143" s="104" t="s">
        <v>258</v>
      </c>
      <c r="K4143" s="104" t="s">
        <v>83</v>
      </c>
      <c r="L4143" s="104" t="s">
        <v>299</v>
      </c>
      <c r="M4143" s="104" t="s">
        <v>328</v>
      </c>
      <c r="N4143" s="104"/>
      <c r="O4143" s="108" t="str">
        <f>A4144</f>
        <v>16546</v>
      </c>
      <c r="P4143" s="111" t="s">
        <v>300</v>
      </c>
      <c r="Q4143" s="153" t="s">
        <v>263</v>
      </c>
      <c r="R4143" s="153" t="s">
        <v>504</v>
      </c>
      <c r="S4143" s="153">
        <v>4.1666666666666657E-2</v>
      </c>
      <c r="T4143" s="153" t="s">
        <v>263</v>
      </c>
      <c r="U4143" s="153" t="s">
        <v>504</v>
      </c>
      <c r="V4143" s="153">
        <f>IF(ISBLANK(T4143),"",Tabella2[[#This Row],[ACT STOP]]-Tabella2[[#This Row],[ACT START]])</f>
        <v>4.1666666666666685E-2</v>
      </c>
      <c r="W4143" s="104" t="s">
        <v>122</v>
      </c>
      <c r="X4143" s="104" t="s">
        <v>91</v>
      </c>
      <c r="Y4143" s="110"/>
      <c r="Z4143" s="106"/>
      <c r="AA4143" s="104"/>
      <c r="AB4143" s="107"/>
      <c r="AC4143" s="72">
        <v>1</v>
      </c>
      <c r="AH4143" s="70"/>
      <c r="AI4143" s="70"/>
      <c r="AJ4143">
        <v>0</v>
      </c>
      <c r="AL4143" s="70"/>
      <c r="BM4143" s="135" t="s">
        <v>263</v>
      </c>
      <c r="BN4143" s="136" t="s">
        <v>504</v>
      </c>
      <c r="BO4143" s="101"/>
      <c r="BR4143" s="109" t="str">
        <f t="shared" si="64"/>
        <v>SH-25-4132</v>
      </c>
      <c r="BS4143" s="109" t="s">
        <v>552</v>
      </c>
      <c r="BT4143" t="s">
        <v>122</v>
      </c>
      <c r="BU4143" t="s">
        <v>881</v>
      </c>
    </row>
    <row r="4144" spans="1:73" hidden="1">
      <c r="A4144" s="103" t="s">
        <v>8775</v>
      </c>
      <c r="B4144" s="102">
        <v>45867</v>
      </c>
      <c r="C4144" s="104">
        <f>_xlfn.ISOWEEKNUM(Tabella2[[#This Row],[Date]])</f>
        <v>31</v>
      </c>
      <c r="D4144" s="104" t="s">
        <v>722</v>
      </c>
      <c r="E4144" s="104" t="s">
        <v>327</v>
      </c>
      <c r="F4144" s="104">
        <v>81</v>
      </c>
      <c r="G4144" s="104" t="s">
        <v>257</v>
      </c>
      <c r="H4144" s="105">
        <v>14</v>
      </c>
      <c r="I4144" s="104" t="s">
        <v>258</v>
      </c>
      <c r="J4144" s="104"/>
      <c r="K4144" s="104" t="s">
        <v>80</v>
      </c>
      <c r="L4144" s="104" t="s">
        <v>299</v>
      </c>
      <c r="M4144" s="104" t="s">
        <v>328</v>
      </c>
      <c r="N4144" s="104"/>
      <c r="O4144" s="108" t="str">
        <f>A4143</f>
        <v>16545</v>
      </c>
      <c r="P4144" s="111" t="s">
        <v>2517</v>
      </c>
      <c r="Q4144" s="153">
        <v>0.4375</v>
      </c>
      <c r="R4144" s="153">
        <v>0.47916666666666669</v>
      </c>
      <c r="S4144" s="153">
        <v>4.1666666666666657E-2</v>
      </c>
      <c r="T4144" s="153">
        <v>0.4375</v>
      </c>
      <c r="U4144" s="153">
        <v>0.47916666666666669</v>
      </c>
      <c r="V4144" s="153">
        <f>IF(ISBLANK(T4144),"",Tabella2[[#This Row],[ACT STOP]]-Tabella2[[#This Row],[ACT START]])</f>
        <v>4.1666666666666685E-2</v>
      </c>
      <c r="W4144" s="104" t="s">
        <v>92</v>
      </c>
      <c r="X4144" s="104" t="s">
        <v>91</v>
      </c>
      <c r="Y4144" s="110"/>
      <c r="Z4144" s="106"/>
      <c r="AA4144" s="104"/>
      <c r="AB4144" s="107"/>
      <c r="AC4144" s="72">
        <v>1</v>
      </c>
      <c r="AH4144" s="70"/>
      <c r="AI4144" s="70"/>
      <c r="AJ4144">
        <v>0</v>
      </c>
      <c r="AL4144" s="70"/>
      <c r="BM4144" s="135">
        <v>0.4375</v>
      </c>
      <c r="BN4144" s="136">
        <v>0.47916666666666669</v>
      </c>
      <c r="BO4144" s="101"/>
      <c r="BR4144" s="109" t="str">
        <f t="shared" si="64"/>
        <v>SH-25-4133</v>
      </c>
      <c r="BS4144" s="109" t="s">
        <v>372</v>
      </c>
      <c r="BT4144" t="s">
        <v>92</v>
      </c>
      <c r="BU4144" t="s">
        <v>8776</v>
      </c>
    </row>
    <row r="4145" spans="1:73" hidden="1">
      <c r="A4145" s="103" t="s">
        <v>8777</v>
      </c>
      <c r="B4145" s="102">
        <v>45867</v>
      </c>
      <c r="C4145" s="104">
        <f>_xlfn.ISOWEEKNUM(Tabella2[[#This Row],[Date]])</f>
        <v>31</v>
      </c>
      <c r="D4145" s="104" t="s">
        <v>7547</v>
      </c>
      <c r="E4145" s="104" t="s">
        <v>327</v>
      </c>
      <c r="F4145" s="104">
        <v>58</v>
      </c>
      <c r="G4145" s="104" t="s">
        <v>327</v>
      </c>
      <c r="H4145" s="105">
        <v>38</v>
      </c>
      <c r="I4145" s="104"/>
      <c r="J4145" s="104" t="s">
        <v>258</v>
      </c>
      <c r="K4145" s="104" t="s">
        <v>81</v>
      </c>
      <c r="L4145" s="104" t="s">
        <v>259</v>
      </c>
      <c r="M4145" s="104" t="s">
        <v>276</v>
      </c>
      <c r="N4145" s="104"/>
      <c r="O4145" s="106"/>
      <c r="P4145" s="111" t="s">
        <v>377</v>
      </c>
      <c r="Q4145" s="153" t="s">
        <v>511</v>
      </c>
      <c r="R4145" s="153" t="s">
        <v>549</v>
      </c>
      <c r="S4145" s="153">
        <v>4.1666666666666657E-2</v>
      </c>
      <c r="T4145" s="153" t="s">
        <v>511</v>
      </c>
      <c r="U4145" s="153" t="s">
        <v>549</v>
      </c>
      <c r="V4145" s="153">
        <f>IF(ISBLANK(T4145),"",Tabella2[[#This Row],[ACT STOP]]-Tabella2[[#This Row],[ACT START]])</f>
        <v>4.166666666666663E-2</v>
      </c>
      <c r="W4145" s="104" t="s">
        <v>92</v>
      </c>
      <c r="X4145" s="104" t="s">
        <v>91</v>
      </c>
      <c r="Y4145" s="110"/>
      <c r="Z4145" s="106"/>
      <c r="AA4145" s="104"/>
      <c r="AB4145" s="107"/>
      <c r="AC4145" s="72">
        <v>1</v>
      </c>
      <c r="AH4145" s="70"/>
      <c r="AI4145" s="70"/>
      <c r="AJ4145">
        <v>0</v>
      </c>
      <c r="AL4145" s="70"/>
      <c r="BM4145" s="135" t="s">
        <v>511</v>
      </c>
      <c r="BN4145" s="136" t="s">
        <v>549</v>
      </c>
      <c r="BO4145" s="101"/>
      <c r="BR4145" s="109" t="str">
        <f t="shared" si="64"/>
        <v>SH-25-4134</v>
      </c>
      <c r="BS4145" s="109" t="s">
        <v>7619</v>
      </c>
      <c r="BT4145" t="s">
        <v>92</v>
      </c>
      <c r="BU4145" t="s">
        <v>7549</v>
      </c>
    </row>
    <row r="4146" spans="1:73" hidden="1">
      <c r="A4146" s="103" t="s">
        <v>8778</v>
      </c>
      <c r="B4146" s="102">
        <v>45867</v>
      </c>
      <c r="C4146" s="104">
        <f>_xlfn.ISOWEEKNUM(Tabella2[[#This Row],[Date]])</f>
        <v>31</v>
      </c>
      <c r="D4146" s="104" t="s">
        <v>722</v>
      </c>
      <c r="E4146" s="104" t="s">
        <v>327</v>
      </c>
      <c r="F4146" s="104">
        <v>77</v>
      </c>
      <c r="G4146" s="104" t="s">
        <v>257</v>
      </c>
      <c r="H4146" s="105">
        <v>9</v>
      </c>
      <c r="I4146" s="104" t="s">
        <v>258</v>
      </c>
      <c r="J4146" s="104"/>
      <c r="K4146" s="104" t="s">
        <v>77</v>
      </c>
      <c r="L4146" s="104" t="s">
        <v>259</v>
      </c>
      <c r="M4146" s="104" t="s">
        <v>422</v>
      </c>
      <c r="N4146" s="104"/>
      <c r="O4146" s="106"/>
      <c r="P4146" s="111" t="s">
        <v>2102</v>
      </c>
      <c r="Q4146" s="153" t="s">
        <v>511</v>
      </c>
      <c r="R4146" s="153" t="s">
        <v>549</v>
      </c>
      <c r="S4146" s="153">
        <v>4.1666666666666657E-2</v>
      </c>
      <c r="T4146" s="153" t="s">
        <v>511</v>
      </c>
      <c r="U4146" s="153" t="s">
        <v>549</v>
      </c>
      <c r="V4146" s="153">
        <f>IF(ISBLANK(T4146),"",Tabella2[[#This Row],[ACT STOP]]-Tabella2[[#This Row],[ACT START]])</f>
        <v>4.166666666666663E-2</v>
      </c>
      <c r="W4146" s="104" t="s">
        <v>92</v>
      </c>
      <c r="X4146" s="104" t="s">
        <v>91</v>
      </c>
      <c r="Y4146" s="110" t="s">
        <v>8779</v>
      </c>
      <c r="Z4146" s="106"/>
      <c r="AA4146" s="104"/>
      <c r="AB4146" s="107"/>
      <c r="AC4146" s="72">
        <v>1</v>
      </c>
      <c r="AH4146" s="70"/>
      <c r="AI4146" s="70"/>
      <c r="AJ4146">
        <v>0</v>
      </c>
      <c r="AL4146" s="70"/>
      <c r="BM4146" s="135" t="s">
        <v>511</v>
      </c>
      <c r="BN4146" s="136" t="s">
        <v>549</v>
      </c>
      <c r="BO4146" s="101"/>
      <c r="BR4146" s="109" t="str">
        <f t="shared" si="64"/>
        <v>SH-25-4135</v>
      </c>
      <c r="BS4146" s="109" t="s">
        <v>318</v>
      </c>
      <c r="BT4146" t="s">
        <v>92</v>
      </c>
      <c r="BU4146" t="s">
        <v>8780</v>
      </c>
    </row>
    <row r="4147" spans="1:73" hidden="1">
      <c r="A4147" s="103" t="s">
        <v>8781</v>
      </c>
      <c r="B4147" s="102">
        <v>45867</v>
      </c>
      <c r="C4147" s="104">
        <f>_xlfn.ISOWEEKNUM(Tabella2[[#This Row],[Date]])</f>
        <v>31</v>
      </c>
      <c r="D4147" s="104" t="s">
        <v>509</v>
      </c>
      <c r="E4147" s="104" t="s">
        <v>284</v>
      </c>
      <c r="F4147" s="104">
        <v>70</v>
      </c>
      <c r="G4147" s="104" t="s">
        <v>257</v>
      </c>
      <c r="H4147" s="105">
        <v>17</v>
      </c>
      <c r="I4147" s="104"/>
      <c r="J4147" s="104" t="s">
        <v>258</v>
      </c>
      <c r="K4147" s="104" t="s">
        <v>83</v>
      </c>
      <c r="L4147" s="104" t="s">
        <v>299</v>
      </c>
      <c r="M4147" s="104" t="s">
        <v>276</v>
      </c>
      <c r="N4147" s="104"/>
      <c r="O4147" s="108" t="str">
        <f>A4148</f>
        <v>16550</v>
      </c>
      <c r="P4147" s="111" t="s">
        <v>844</v>
      </c>
      <c r="Q4147" s="153" t="s">
        <v>511</v>
      </c>
      <c r="R4147" s="153" t="s">
        <v>549</v>
      </c>
      <c r="S4147" s="153">
        <v>4.1666666666666657E-2</v>
      </c>
      <c r="T4147" s="153" t="s">
        <v>511</v>
      </c>
      <c r="U4147" s="153" t="s">
        <v>549</v>
      </c>
      <c r="V4147" s="153">
        <f>IF(ISBLANK(T4147),"",Tabella2[[#This Row],[ACT STOP]]-Tabella2[[#This Row],[ACT START]])</f>
        <v>4.166666666666663E-2</v>
      </c>
      <c r="W4147" s="104" t="s">
        <v>92</v>
      </c>
      <c r="X4147" s="104" t="s">
        <v>91</v>
      </c>
      <c r="Y4147" s="110"/>
      <c r="Z4147" s="106"/>
      <c r="AA4147" s="104"/>
      <c r="AB4147" s="107"/>
      <c r="AC4147" s="72">
        <v>1</v>
      </c>
      <c r="AH4147" s="70"/>
      <c r="AI4147" s="70"/>
      <c r="AJ4147">
        <v>0</v>
      </c>
      <c r="AL4147" s="70"/>
      <c r="BM4147" s="135" t="s">
        <v>511</v>
      </c>
      <c r="BN4147" s="136" t="s">
        <v>549</v>
      </c>
      <c r="BO4147" s="101"/>
      <c r="BR4147" s="109" t="str">
        <f t="shared" si="64"/>
        <v>SH-25-4136</v>
      </c>
      <c r="BS4147" s="109" t="s">
        <v>393</v>
      </c>
      <c r="BT4147" t="s">
        <v>92</v>
      </c>
      <c r="BU4147" t="s">
        <v>8782</v>
      </c>
    </row>
    <row r="4148" spans="1:73" hidden="1">
      <c r="A4148" s="103" t="s">
        <v>8783</v>
      </c>
      <c r="B4148" s="102">
        <v>45867</v>
      </c>
      <c r="C4148" s="104">
        <f>_xlfn.ISOWEEKNUM(Tabella2[[#This Row],[Date]])</f>
        <v>31</v>
      </c>
      <c r="D4148" s="104" t="s">
        <v>195</v>
      </c>
      <c r="E4148" s="104" t="s">
        <v>398</v>
      </c>
      <c r="F4148" s="104"/>
      <c r="G4148" s="104" t="s">
        <v>257</v>
      </c>
      <c r="H4148" s="105">
        <v>32</v>
      </c>
      <c r="I4148" s="104"/>
      <c r="J4148" s="104" t="s">
        <v>258</v>
      </c>
      <c r="K4148" s="104" t="s">
        <v>80</v>
      </c>
      <c r="L4148" s="104" t="s">
        <v>299</v>
      </c>
      <c r="M4148" s="104" t="s">
        <v>276</v>
      </c>
      <c r="N4148" s="104"/>
      <c r="O4148" s="108" t="str">
        <f>A4147</f>
        <v>16549</v>
      </c>
      <c r="P4148" s="111" t="s">
        <v>300</v>
      </c>
      <c r="Q4148" s="153">
        <v>0.5</v>
      </c>
      <c r="R4148" s="153">
        <v>0.54166666666666663</v>
      </c>
      <c r="S4148" s="153">
        <v>4.1666666666666657E-2</v>
      </c>
      <c r="T4148" s="153">
        <v>0.5</v>
      </c>
      <c r="U4148" s="153">
        <v>0.54166666666666663</v>
      </c>
      <c r="V4148" s="153">
        <f>IF(ISBLANK(T4148),"",Tabella2[[#This Row],[ACT STOP]]-Tabella2[[#This Row],[ACT START]])</f>
        <v>4.166666666666663E-2</v>
      </c>
      <c r="W4148" s="104" t="s">
        <v>92</v>
      </c>
      <c r="X4148" s="104" t="s">
        <v>91</v>
      </c>
      <c r="Y4148" s="110"/>
      <c r="Z4148" s="106"/>
      <c r="AA4148" s="104"/>
      <c r="AB4148" s="107"/>
      <c r="AC4148" s="72">
        <v>1</v>
      </c>
      <c r="AH4148" s="70"/>
      <c r="AI4148" s="70"/>
      <c r="AJ4148">
        <v>0</v>
      </c>
      <c r="AL4148" s="70"/>
      <c r="BM4148" s="135">
        <v>0.5</v>
      </c>
      <c r="BN4148" s="136">
        <v>0.54166666666666663</v>
      </c>
      <c r="BO4148" s="101"/>
      <c r="BR4148" s="109" t="str">
        <f t="shared" si="64"/>
        <v>SH-25-4137</v>
      </c>
      <c r="BS4148" s="109" t="s">
        <v>356</v>
      </c>
      <c r="BT4148" t="s">
        <v>92</v>
      </c>
      <c r="BU4148" t="s">
        <v>399</v>
      </c>
    </row>
    <row r="4149" spans="1:73" hidden="1">
      <c r="A4149" s="103" t="s">
        <v>8784</v>
      </c>
      <c r="B4149" s="102">
        <v>45867</v>
      </c>
      <c r="C4149" s="104">
        <f>_xlfn.ISOWEEKNUM(Tabella2[[#This Row],[Date]])</f>
        <v>31</v>
      </c>
      <c r="D4149" s="104" t="s">
        <v>860</v>
      </c>
      <c r="E4149" s="104" t="s">
        <v>284</v>
      </c>
      <c r="F4149" s="104">
        <v>80</v>
      </c>
      <c r="G4149" s="104" t="s">
        <v>257</v>
      </c>
      <c r="H4149" s="105">
        <v>2</v>
      </c>
      <c r="I4149" s="104"/>
      <c r="J4149" s="104" t="s">
        <v>258</v>
      </c>
      <c r="K4149" s="104" t="s">
        <v>79</v>
      </c>
      <c r="L4149" s="104" t="s">
        <v>259</v>
      </c>
      <c r="M4149" s="104" t="s">
        <v>276</v>
      </c>
      <c r="N4149" s="104"/>
      <c r="O4149" s="106"/>
      <c r="P4149" s="111" t="s">
        <v>531</v>
      </c>
      <c r="Q4149" s="153" t="s">
        <v>511</v>
      </c>
      <c r="R4149" s="153" t="s">
        <v>549</v>
      </c>
      <c r="S4149" s="153">
        <v>4.1666666666666657E-2</v>
      </c>
      <c r="T4149" s="153">
        <v>0.5</v>
      </c>
      <c r="U4149" s="153">
        <v>0.54166666666666663</v>
      </c>
      <c r="V4149" s="153">
        <f>IF(ISBLANK(T4149),"",Tabella2[[#This Row],[ACT STOP]]-Tabella2[[#This Row],[ACT START]])</f>
        <v>4.166666666666663E-2</v>
      </c>
      <c r="W4149" s="104" t="s">
        <v>92</v>
      </c>
      <c r="X4149" s="104" t="s">
        <v>91</v>
      </c>
      <c r="Y4149" s="110"/>
      <c r="Z4149" s="106"/>
      <c r="AA4149" s="104"/>
      <c r="AB4149" s="107"/>
      <c r="AC4149" s="72">
        <v>1</v>
      </c>
      <c r="AH4149" s="70"/>
      <c r="AI4149" s="70"/>
      <c r="AJ4149">
        <v>0</v>
      </c>
      <c r="AL4149" s="70"/>
      <c r="BM4149" s="135">
        <v>0.5</v>
      </c>
      <c r="BN4149" s="136">
        <v>0.54166666666666663</v>
      </c>
      <c r="BO4149" s="101"/>
      <c r="BR4149" s="109" t="str">
        <f t="shared" si="64"/>
        <v>SH-25-4138</v>
      </c>
      <c r="BS4149" s="109" t="s">
        <v>368</v>
      </c>
      <c r="BT4149" t="s">
        <v>92</v>
      </c>
      <c r="BU4149" t="s">
        <v>8785</v>
      </c>
    </row>
    <row r="4150" spans="1:73" hidden="1">
      <c r="A4150" s="103" t="s">
        <v>8786</v>
      </c>
      <c r="B4150" s="102">
        <v>45867</v>
      </c>
      <c r="C4150" s="104">
        <f>_xlfn.ISOWEEKNUM(Tabella2[[#This Row],[Date]])</f>
        <v>31</v>
      </c>
      <c r="D4150" s="104" t="s">
        <v>6396</v>
      </c>
      <c r="E4150" s="104" t="s">
        <v>256</v>
      </c>
      <c r="F4150" s="104">
        <v>74</v>
      </c>
      <c r="G4150" s="104" t="s">
        <v>284</v>
      </c>
      <c r="H4150" s="105">
        <v>9</v>
      </c>
      <c r="I4150" s="104"/>
      <c r="J4150" s="104" t="s">
        <v>258</v>
      </c>
      <c r="K4150" s="104" t="s">
        <v>78</v>
      </c>
      <c r="L4150" s="104" t="s">
        <v>259</v>
      </c>
      <c r="M4150" s="104" t="s">
        <v>276</v>
      </c>
      <c r="N4150" s="104"/>
      <c r="O4150" s="106"/>
      <c r="P4150" s="111" t="s">
        <v>7629</v>
      </c>
      <c r="Q4150" s="153" t="s">
        <v>511</v>
      </c>
      <c r="R4150" s="153" t="s">
        <v>549</v>
      </c>
      <c r="S4150" s="153">
        <v>4.1666666666666657E-2</v>
      </c>
      <c r="T4150" s="153">
        <v>0.5</v>
      </c>
      <c r="U4150" s="153">
        <v>0.54166666666666663</v>
      </c>
      <c r="V4150" s="153">
        <f>IF(ISBLANK(T4150),"",Tabella2[[#This Row],[ACT STOP]]-Tabella2[[#This Row],[ACT START]])</f>
        <v>4.166666666666663E-2</v>
      </c>
      <c r="W4150" s="104" t="s">
        <v>92</v>
      </c>
      <c r="X4150" s="104" t="s">
        <v>91</v>
      </c>
      <c r="Y4150" s="110" t="s">
        <v>8787</v>
      </c>
      <c r="Z4150" s="106"/>
      <c r="AA4150" s="104"/>
      <c r="AB4150" s="107"/>
      <c r="AC4150" s="72">
        <v>1</v>
      </c>
      <c r="AH4150" s="70"/>
      <c r="AI4150" s="70"/>
      <c r="AJ4150">
        <v>0</v>
      </c>
      <c r="AL4150" s="70"/>
      <c r="BM4150" s="135">
        <v>0.5</v>
      </c>
      <c r="BN4150" s="136">
        <v>0.54166666666666663</v>
      </c>
      <c r="BO4150" s="101"/>
      <c r="BR4150" s="109" t="str">
        <f t="shared" si="64"/>
        <v>SH-25-4139</v>
      </c>
      <c r="BS4150" s="109" t="s">
        <v>339</v>
      </c>
      <c r="BT4150" t="s">
        <v>92</v>
      </c>
      <c r="BU4150" t="s">
        <v>8788</v>
      </c>
    </row>
    <row r="4151" spans="1:73" hidden="1">
      <c r="A4151" s="103" t="s">
        <v>8789</v>
      </c>
      <c r="B4151" s="102">
        <v>45867</v>
      </c>
      <c r="C4151" s="104">
        <f>_xlfn.ISOWEEKNUM(Tabella2[[#This Row],[Date]])</f>
        <v>31</v>
      </c>
      <c r="D4151" s="104" t="s">
        <v>3529</v>
      </c>
      <c r="E4151" s="104" t="s">
        <v>284</v>
      </c>
      <c r="F4151" s="104">
        <v>68</v>
      </c>
      <c r="G4151" s="104" t="s">
        <v>257</v>
      </c>
      <c r="H4151" s="105">
        <v>5</v>
      </c>
      <c r="I4151" s="104"/>
      <c r="J4151" s="104" t="s">
        <v>258</v>
      </c>
      <c r="K4151" s="104" t="s">
        <v>79</v>
      </c>
      <c r="L4151" s="104" t="s">
        <v>299</v>
      </c>
      <c r="M4151" s="104" t="s">
        <v>276</v>
      </c>
      <c r="N4151" s="104"/>
      <c r="O4151" s="108" t="str">
        <f>A4152</f>
        <v>16554</v>
      </c>
      <c r="P4151" s="111" t="s">
        <v>2947</v>
      </c>
      <c r="Q4151" s="153" t="s">
        <v>272</v>
      </c>
      <c r="R4151" s="153" t="s">
        <v>576</v>
      </c>
      <c r="S4151" s="153">
        <v>4.1666666666666657E-2</v>
      </c>
      <c r="T4151" s="153" t="s">
        <v>272</v>
      </c>
      <c r="U4151" s="153" t="s">
        <v>576</v>
      </c>
      <c r="V4151" s="153">
        <f>IF(ISBLANK(T4151),"",Tabella2[[#This Row],[ACT STOP]]-Tabella2[[#This Row],[ACT START]])</f>
        <v>4.166666666666663E-2</v>
      </c>
      <c r="W4151" s="104" t="s">
        <v>92</v>
      </c>
      <c r="X4151" s="104" t="s">
        <v>91</v>
      </c>
      <c r="Y4151" s="110"/>
      <c r="Z4151" s="106"/>
      <c r="AA4151" s="104"/>
      <c r="AB4151" s="107"/>
      <c r="AC4151" s="72">
        <v>1</v>
      </c>
      <c r="AH4151" s="70"/>
      <c r="AI4151" s="70"/>
      <c r="AJ4151">
        <v>0</v>
      </c>
      <c r="AL4151" s="70"/>
      <c r="BM4151" s="135" t="s">
        <v>272</v>
      </c>
      <c r="BN4151" s="136" t="s">
        <v>576</v>
      </c>
      <c r="BO4151" s="101"/>
      <c r="BR4151" s="109" t="str">
        <f t="shared" si="64"/>
        <v>SH-25-4140</v>
      </c>
      <c r="BS4151" s="109" t="s">
        <v>416</v>
      </c>
      <c r="BT4151" t="s">
        <v>92</v>
      </c>
      <c r="BU4151" t="s">
        <v>8790</v>
      </c>
    </row>
    <row r="4152" spans="1:73" hidden="1">
      <c r="A4152" s="103" t="s">
        <v>8791</v>
      </c>
      <c r="B4152" s="102">
        <v>45867</v>
      </c>
      <c r="C4152" s="104">
        <f>_xlfn.ISOWEEKNUM(Tabella2[[#This Row],[Date]])</f>
        <v>31</v>
      </c>
      <c r="D4152" s="104" t="s">
        <v>195</v>
      </c>
      <c r="E4152" s="104" t="s">
        <v>398</v>
      </c>
      <c r="F4152" s="104"/>
      <c r="G4152" s="104" t="s">
        <v>257</v>
      </c>
      <c r="H4152" s="105">
        <v>12</v>
      </c>
      <c r="I4152" s="104"/>
      <c r="J4152" s="104" t="s">
        <v>258</v>
      </c>
      <c r="K4152" s="104" t="s">
        <v>78</v>
      </c>
      <c r="L4152" s="104" t="s">
        <v>299</v>
      </c>
      <c r="M4152" s="104" t="s">
        <v>276</v>
      </c>
      <c r="N4152" s="104"/>
      <c r="O4152" s="108" t="str">
        <f>A4151</f>
        <v>16553</v>
      </c>
      <c r="P4152" s="111" t="s">
        <v>300</v>
      </c>
      <c r="Q4152" s="153">
        <v>0.5625</v>
      </c>
      <c r="R4152" s="153">
        <v>0.60416666666666663</v>
      </c>
      <c r="S4152" s="153">
        <v>4.1666666666666657E-2</v>
      </c>
      <c r="T4152" s="153">
        <v>0.5625</v>
      </c>
      <c r="U4152" s="153">
        <v>0.60416666666666663</v>
      </c>
      <c r="V4152" s="153">
        <f>IF(ISBLANK(T4152),"",Tabella2[[#This Row],[ACT STOP]]-Tabella2[[#This Row],[ACT START]])</f>
        <v>4.166666666666663E-2</v>
      </c>
      <c r="W4152" s="104" t="s">
        <v>122</v>
      </c>
      <c r="X4152" s="104" t="s">
        <v>91</v>
      </c>
      <c r="Y4152" s="110"/>
      <c r="Z4152" s="106"/>
      <c r="AA4152" s="104"/>
      <c r="AB4152" s="107"/>
      <c r="AC4152" s="72">
        <v>1</v>
      </c>
      <c r="AH4152" s="70"/>
      <c r="AI4152" s="70"/>
      <c r="AJ4152">
        <v>0</v>
      </c>
      <c r="AL4152" s="70"/>
      <c r="BM4152" s="135">
        <v>0.5625</v>
      </c>
      <c r="BN4152" s="136">
        <v>0.60416666666666663</v>
      </c>
      <c r="BO4152" s="101"/>
      <c r="BR4152" s="109" t="str">
        <f t="shared" si="64"/>
        <v>SH-25-4141</v>
      </c>
      <c r="BS4152" s="109" t="s">
        <v>266</v>
      </c>
      <c r="BT4152" t="s">
        <v>122</v>
      </c>
      <c r="BU4152" t="s">
        <v>399</v>
      </c>
    </row>
    <row r="4153" spans="1:73" hidden="1">
      <c r="A4153" s="103" t="s">
        <v>8792</v>
      </c>
      <c r="B4153" s="102">
        <v>45867</v>
      </c>
      <c r="C4153" s="104">
        <f>_xlfn.ISOWEEKNUM(Tabella2[[#This Row],[Date]])</f>
        <v>31</v>
      </c>
      <c r="D4153" s="104" t="s">
        <v>6396</v>
      </c>
      <c r="E4153" s="104" t="s">
        <v>256</v>
      </c>
      <c r="F4153" s="104">
        <v>72</v>
      </c>
      <c r="G4153" s="104" t="s">
        <v>257</v>
      </c>
      <c r="H4153" s="105">
        <v>14</v>
      </c>
      <c r="I4153" s="104"/>
      <c r="J4153" s="104" t="s">
        <v>258</v>
      </c>
      <c r="K4153" s="104" t="s">
        <v>81</v>
      </c>
      <c r="L4153" s="104" t="s">
        <v>259</v>
      </c>
      <c r="M4153" s="104" t="s">
        <v>276</v>
      </c>
      <c r="N4153" s="104"/>
      <c r="O4153" s="106"/>
      <c r="P4153" s="111" t="s">
        <v>322</v>
      </c>
      <c r="Q4153" s="153" t="s">
        <v>272</v>
      </c>
      <c r="R4153" s="153" t="s">
        <v>576</v>
      </c>
      <c r="S4153" s="153">
        <v>4.1666666666666657E-2</v>
      </c>
      <c r="T4153" s="153">
        <v>0.5625</v>
      </c>
      <c r="U4153" s="153">
        <v>0.60416666666666663</v>
      </c>
      <c r="V4153" s="153">
        <f>IF(ISBLANK(T4153),"",Tabella2[[#This Row],[ACT STOP]]-Tabella2[[#This Row],[ACT START]])</f>
        <v>4.166666666666663E-2</v>
      </c>
      <c r="W4153" s="104" t="s">
        <v>92</v>
      </c>
      <c r="X4153" s="104" t="s">
        <v>91</v>
      </c>
      <c r="Y4153" s="110"/>
      <c r="Z4153" s="106"/>
      <c r="AA4153" s="104"/>
      <c r="AB4153" s="107"/>
      <c r="AC4153" s="72">
        <v>1</v>
      </c>
      <c r="AH4153" s="70"/>
      <c r="AI4153" s="70"/>
      <c r="AJ4153">
        <v>0</v>
      </c>
      <c r="AL4153" s="70"/>
      <c r="BM4153" s="135">
        <v>0.5625</v>
      </c>
      <c r="BN4153" s="136">
        <v>0.60416666666666663</v>
      </c>
      <c r="BO4153" s="101"/>
      <c r="BR4153" s="109" t="str">
        <f t="shared" si="64"/>
        <v>SH-25-4142</v>
      </c>
      <c r="BS4153" s="109" t="s">
        <v>372</v>
      </c>
      <c r="BT4153" t="s">
        <v>92</v>
      </c>
      <c r="BU4153" t="s">
        <v>8793</v>
      </c>
    </row>
    <row r="4154" spans="1:73" hidden="1">
      <c r="A4154" s="103" t="s">
        <v>8794</v>
      </c>
      <c r="B4154" s="102">
        <v>45867</v>
      </c>
      <c r="C4154" s="104">
        <f>_xlfn.ISOWEEKNUM(Tabella2[[#This Row],[Date]])</f>
        <v>31</v>
      </c>
      <c r="D4154" s="104" t="s">
        <v>6396</v>
      </c>
      <c r="E4154" s="104" t="s">
        <v>256</v>
      </c>
      <c r="F4154" s="104">
        <v>70</v>
      </c>
      <c r="G4154" s="104" t="s">
        <v>257</v>
      </c>
      <c r="H4154" s="105">
        <v>13</v>
      </c>
      <c r="I4154" s="104"/>
      <c r="J4154" s="104" t="s">
        <v>258</v>
      </c>
      <c r="K4154" s="104" t="s">
        <v>83</v>
      </c>
      <c r="L4154" s="104" t="s">
        <v>259</v>
      </c>
      <c r="M4154" s="104" t="s">
        <v>276</v>
      </c>
      <c r="N4154" s="104"/>
      <c r="O4154" s="106"/>
      <c r="P4154" s="111" t="s">
        <v>850</v>
      </c>
      <c r="Q4154" s="153" t="s">
        <v>272</v>
      </c>
      <c r="R4154" s="153" t="s">
        <v>576</v>
      </c>
      <c r="S4154" s="153">
        <v>4.1666666666666657E-2</v>
      </c>
      <c r="T4154" s="153">
        <v>0.5625</v>
      </c>
      <c r="U4154" s="153">
        <v>0.60416666666666663</v>
      </c>
      <c r="V4154" s="153">
        <f>IF(ISBLANK(T4154),"",Tabella2[[#This Row],[ACT STOP]]-Tabella2[[#This Row],[ACT START]])</f>
        <v>4.166666666666663E-2</v>
      </c>
      <c r="W4154" s="104" t="s">
        <v>92</v>
      </c>
      <c r="X4154" s="104" t="s">
        <v>91</v>
      </c>
      <c r="Y4154" s="110"/>
      <c r="Z4154" s="106"/>
      <c r="AA4154" s="104"/>
      <c r="AB4154" s="107"/>
      <c r="AC4154" s="72">
        <v>1</v>
      </c>
      <c r="AH4154" s="70"/>
      <c r="AI4154" s="70"/>
      <c r="AJ4154">
        <v>0</v>
      </c>
      <c r="AL4154" s="70"/>
      <c r="BM4154" s="135">
        <v>0.5625</v>
      </c>
      <c r="BN4154" s="136">
        <v>0.60416666666666663</v>
      </c>
      <c r="BO4154" s="101"/>
      <c r="BR4154" s="109" t="str">
        <f t="shared" si="64"/>
        <v>SH-25-4143</v>
      </c>
      <c r="BS4154" s="109" t="s">
        <v>427</v>
      </c>
      <c r="BT4154" t="s">
        <v>92</v>
      </c>
      <c r="BU4154" t="s">
        <v>8795</v>
      </c>
    </row>
    <row r="4155" spans="1:73" hidden="1">
      <c r="A4155" s="103" t="s">
        <v>8796</v>
      </c>
      <c r="B4155" s="102">
        <v>45867</v>
      </c>
      <c r="C4155" s="104">
        <f>_xlfn.ISOWEEKNUM(Tabella2[[#This Row],[Date]])</f>
        <v>31</v>
      </c>
      <c r="D4155" s="104" t="s">
        <v>3529</v>
      </c>
      <c r="E4155" s="104" t="s">
        <v>284</v>
      </c>
      <c r="F4155" s="104">
        <v>69</v>
      </c>
      <c r="G4155" s="104" t="s">
        <v>257</v>
      </c>
      <c r="H4155" s="105">
        <v>32</v>
      </c>
      <c r="I4155" s="104"/>
      <c r="J4155" s="104" t="s">
        <v>258</v>
      </c>
      <c r="K4155" s="104" t="s">
        <v>79</v>
      </c>
      <c r="L4155" s="104" t="s">
        <v>299</v>
      </c>
      <c r="M4155" s="104" t="s">
        <v>276</v>
      </c>
      <c r="N4155" s="104"/>
      <c r="O4155" s="108" t="str">
        <f>A4156</f>
        <v>16558</v>
      </c>
      <c r="P4155" s="111" t="s">
        <v>2947</v>
      </c>
      <c r="Q4155" s="153" t="s">
        <v>665</v>
      </c>
      <c r="R4155" s="153" t="s">
        <v>580</v>
      </c>
      <c r="S4155" s="153">
        <v>4.1666666666666657E-2</v>
      </c>
      <c r="T4155" s="153" t="s">
        <v>665</v>
      </c>
      <c r="U4155" s="153">
        <v>0.65625</v>
      </c>
      <c r="V4155" s="153">
        <f>IF(ISBLANK(T4155),"",Tabella2[[#This Row],[ACT STOP]]-Tabella2[[#This Row],[ACT START]])</f>
        <v>3.125E-2</v>
      </c>
      <c r="W4155" s="104" t="s">
        <v>92</v>
      </c>
      <c r="X4155" s="104" t="s">
        <v>91</v>
      </c>
      <c r="Y4155" s="110" t="s">
        <v>8797</v>
      </c>
      <c r="Z4155" s="106"/>
      <c r="AA4155" s="104"/>
      <c r="AB4155" s="107"/>
      <c r="AC4155" s="72">
        <v>1</v>
      </c>
      <c r="AH4155" s="70"/>
      <c r="AI4155" s="70"/>
      <c r="AJ4155">
        <v>0</v>
      </c>
      <c r="AL4155" s="70"/>
      <c r="BL4155" t="s">
        <v>8798</v>
      </c>
      <c r="BM4155" s="135" t="s">
        <v>665</v>
      </c>
      <c r="BN4155" s="136">
        <v>0.65625</v>
      </c>
      <c r="BO4155" s="101"/>
      <c r="BR4155" s="109" t="str">
        <f t="shared" si="64"/>
        <v>SH-25-4144</v>
      </c>
      <c r="BS4155" s="109" t="s">
        <v>356</v>
      </c>
      <c r="BT4155" t="s">
        <v>92</v>
      </c>
      <c r="BU4155" t="s">
        <v>8799</v>
      </c>
    </row>
    <row r="4156" spans="1:73" hidden="1">
      <c r="A4156" s="103" t="s">
        <v>8800</v>
      </c>
      <c r="B4156" s="102">
        <v>45867</v>
      </c>
      <c r="C4156" s="104">
        <f>_xlfn.ISOWEEKNUM(Tabella2[[#This Row],[Date]])</f>
        <v>31</v>
      </c>
      <c r="D4156" s="104" t="s">
        <v>195</v>
      </c>
      <c r="E4156" s="104" t="s">
        <v>398</v>
      </c>
      <c r="F4156" s="104"/>
      <c r="G4156" s="104" t="s">
        <v>257</v>
      </c>
      <c r="H4156" s="105">
        <v>3</v>
      </c>
      <c r="I4156" s="104"/>
      <c r="J4156" s="104" t="s">
        <v>258</v>
      </c>
      <c r="K4156" s="104" t="s">
        <v>78</v>
      </c>
      <c r="L4156" s="104" t="s">
        <v>299</v>
      </c>
      <c r="M4156" s="104" t="s">
        <v>276</v>
      </c>
      <c r="N4156" s="104"/>
      <c r="O4156" s="108" t="str">
        <f>A4155</f>
        <v>16557</v>
      </c>
      <c r="P4156" s="111" t="s">
        <v>300</v>
      </c>
      <c r="Q4156" s="153">
        <v>0.625</v>
      </c>
      <c r="R4156" s="153">
        <v>0.66666666666666663</v>
      </c>
      <c r="S4156" s="153">
        <v>4.1666666666666657E-2</v>
      </c>
      <c r="T4156" s="153">
        <v>0.625</v>
      </c>
      <c r="U4156" s="153">
        <v>0.65625</v>
      </c>
      <c r="V4156" s="153">
        <f>IF(ISBLANK(T4156),"",Tabella2[[#This Row],[ACT STOP]]-Tabella2[[#This Row],[ACT START]])</f>
        <v>3.125E-2</v>
      </c>
      <c r="W4156" s="104" t="s">
        <v>122</v>
      </c>
      <c r="X4156" s="104" t="s">
        <v>91</v>
      </c>
      <c r="Y4156" s="110" t="s">
        <v>8801</v>
      </c>
      <c r="Z4156" s="106"/>
      <c r="AA4156" s="104"/>
      <c r="AB4156" s="107"/>
      <c r="AC4156" s="72">
        <v>1</v>
      </c>
      <c r="AH4156" s="70"/>
      <c r="AI4156" s="70"/>
      <c r="AJ4156">
        <v>0</v>
      </c>
      <c r="AL4156" s="70"/>
      <c r="BM4156" s="135">
        <v>0.625</v>
      </c>
      <c r="BN4156" s="136">
        <v>0.65625</v>
      </c>
      <c r="BO4156" s="101"/>
      <c r="BR4156" s="109" t="str">
        <f t="shared" si="64"/>
        <v>SH-25-4145</v>
      </c>
      <c r="BS4156" s="109" t="s">
        <v>757</v>
      </c>
      <c r="BT4156" t="s">
        <v>122</v>
      </c>
      <c r="BU4156" t="s">
        <v>399</v>
      </c>
    </row>
    <row r="4157" spans="1:73" hidden="1">
      <c r="A4157" s="103" t="s">
        <v>8802</v>
      </c>
      <c r="B4157" s="102">
        <v>45867</v>
      </c>
      <c r="C4157" s="104">
        <f>_xlfn.ISOWEEKNUM(Tabella2[[#This Row],[Date]])</f>
        <v>31</v>
      </c>
      <c r="D4157" s="104" t="s">
        <v>6396</v>
      </c>
      <c r="E4157" s="104" t="s">
        <v>256</v>
      </c>
      <c r="F4157" s="104">
        <v>73</v>
      </c>
      <c r="G4157" s="104" t="s">
        <v>257</v>
      </c>
      <c r="H4157" s="105">
        <v>9</v>
      </c>
      <c r="I4157" s="104"/>
      <c r="J4157" s="104" t="s">
        <v>258</v>
      </c>
      <c r="K4157" s="104" t="s">
        <v>81</v>
      </c>
      <c r="L4157" s="104" t="s">
        <v>259</v>
      </c>
      <c r="M4157" s="104" t="s">
        <v>276</v>
      </c>
      <c r="N4157" s="104"/>
      <c r="O4157" s="106"/>
      <c r="P4157" s="111" t="s">
        <v>7629</v>
      </c>
      <c r="Q4157" s="153" t="s">
        <v>665</v>
      </c>
      <c r="R4157" s="153" t="s">
        <v>580</v>
      </c>
      <c r="S4157" s="153">
        <v>4.1666666666666657E-2</v>
      </c>
      <c r="T4157" s="153"/>
      <c r="U4157" s="153"/>
      <c r="V4157" s="153" t="str">
        <f>IF(ISBLANK(T4157),"",Tabella2[[#This Row],[ACT STOP]]-Tabella2[[#This Row],[ACT START]])</f>
        <v/>
      </c>
      <c r="W4157" s="104" t="s">
        <v>108</v>
      </c>
      <c r="X4157" s="104" t="s">
        <v>97</v>
      </c>
      <c r="Y4157" s="110"/>
      <c r="Z4157" s="106"/>
      <c r="AA4157" s="104"/>
      <c r="AB4157" s="107"/>
      <c r="AC4157" s="72">
        <v>0</v>
      </c>
      <c r="AH4157" s="70"/>
      <c r="AI4157" s="70"/>
      <c r="AJ4157">
        <v>0</v>
      </c>
      <c r="AL4157" s="70"/>
      <c r="BL4157" t="s">
        <v>8803</v>
      </c>
      <c r="BM4157" s="135">
        <v>0</v>
      </c>
      <c r="BN4157" s="136">
        <v>0</v>
      </c>
      <c r="BO4157" s="101"/>
      <c r="BR4157" s="109" t="str">
        <f t="shared" si="64"/>
        <v>SH-25-4146</v>
      </c>
      <c r="BS4157" s="109" t="s">
        <v>318</v>
      </c>
      <c r="BT4157" t="s">
        <v>108</v>
      </c>
      <c r="BU4157" t="s">
        <v>8804</v>
      </c>
    </row>
    <row r="4158" spans="1:73" hidden="1">
      <c r="A4158" s="103" t="s">
        <v>8805</v>
      </c>
      <c r="B4158" s="102">
        <v>45867</v>
      </c>
      <c r="C4158" s="104">
        <f>_xlfn.ISOWEEKNUM(Tabella2[[#This Row],[Date]])</f>
        <v>31</v>
      </c>
      <c r="D4158" s="104" t="s">
        <v>6621</v>
      </c>
      <c r="E4158" s="104" t="s">
        <v>284</v>
      </c>
      <c r="F4158" s="104">
        <v>82</v>
      </c>
      <c r="G4158" s="104" t="s">
        <v>284</v>
      </c>
      <c r="H4158" s="105">
        <v>23</v>
      </c>
      <c r="I4158" s="104"/>
      <c r="J4158" s="104" t="s">
        <v>258</v>
      </c>
      <c r="K4158" s="104" t="s">
        <v>80</v>
      </c>
      <c r="L4158" s="104" t="s">
        <v>259</v>
      </c>
      <c r="M4158" s="104" t="s">
        <v>276</v>
      </c>
      <c r="N4158" s="104"/>
      <c r="O4158" s="106"/>
      <c r="P4158" s="111" t="s">
        <v>277</v>
      </c>
      <c r="Q4158" s="153" t="s">
        <v>665</v>
      </c>
      <c r="R4158" s="153" t="s">
        <v>580</v>
      </c>
      <c r="S4158" s="153">
        <v>4.1666666666666657E-2</v>
      </c>
      <c r="T4158" s="153">
        <v>0.625</v>
      </c>
      <c r="U4158" s="153">
        <v>0.66666666666666663</v>
      </c>
      <c r="V4158" s="153">
        <f>IF(ISBLANK(T4158),"",Tabella2[[#This Row],[ACT STOP]]-Tabella2[[#This Row],[ACT START]])</f>
        <v>4.166666666666663E-2</v>
      </c>
      <c r="W4158" s="104" t="s">
        <v>92</v>
      </c>
      <c r="X4158" s="104" t="s">
        <v>91</v>
      </c>
      <c r="Y4158" s="110"/>
      <c r="Z4158" s="106"/>
      <c r="AA4158" s="104"/>
      <c r="AB4158" s="107"/>
      <c r="AC4158" s="72">
        <v>1</v>
      </c>
      <c r="AH4158" s="70"/>
      <c r="AI4158" s="70"/>
      <c r="AJ4158">
        <v>0</v>
      </c>
      <c r="AL4158" s="70"/>
      <c r="BM4158" s="135">
        <v>0.625</v>
      </c>
      <c r="BN4158" s="136">
        <v>0.66666666666666663</v>
      </c>
      <c r="BO4158" s="101"/>
      <c r="BR4158" s="109" t="str">
        <f t="shared" si="64"/>
        <v>SH-25-4147</v>
      </c>
      <c r="BS4158" s="109" t="s">
        <v>358</v>
      </c>
      <c r="BT4158" t="s">
        <v>92</v>
      </c>
      <c r="BU4158" t="s">
        <v>8806</v>
      </c>
    </row>
    <row r="4159" spans="1:73" hidden="1">
      <c r="A4159" s="103" t="s">
        <v>8807</v>
      </c>
      <c r="B4159" s="102">
        <v>45867</v>
      </c>
      <c r="C4159" s="104">
        <f>_xlfn.ISOWEEKNUM(Tabella2[[#This Row],[Date]])</f>
        <v>31</v>
      </c>
      <c r="D4159" s="104" t="s">
        <v>471</v>
      </c>
      <c r="E4159" s="104" t="s">
        <v>327</v>
      </c>
      <c r="F4159" s="104">
        <v>34</v>
      </c>
      <c r="G4159" s="104" t="s">
        <v>257</v>
      </c>
      <c r="H4159" s="105">
        <v>10</v>
      </c>
      <c r="I4159" s="104" t="s">
        <v>258</v>
      </c>
      <c r="J4159" s="104"/>
      <c r="K4159" s="104" t="s">
        <v>79</v>
      </c>
      <c r="L4159" s="104" t="s">
        <v>299</v>
      </c>
      <c r="M4159" s="104" t="s">
        <v>276</v>
      </c>
      <c r="N4159" s="104"/>
      <c r="O4159" s="108" t="str">
        <f>A4160</f>
        <v>16562</v>
      </c>
      <c r="P4159" s="111" t="s">
        <v>4637</v>
      </c>
      <c r="Q4159" s="153" t="s">
        <v>520</v>
      </c>
      <c r="R4159" s="153" t="s">
        <v>1084</v>
      </c>
      <c r="S4159" s="153">
        <v>4.1666666666666657E-2</v>
      </c>
      <c r="T4159" s="153" t="s">
        <v>520</v>
      </c>
      <c r="U4159" s="153">
        <v>0.70833333333333337</v>
      </c>
      <c r="V4159" s="153">
        <f>IF(ISBLANK(T4159),"",Tabella2[[#This Row],[ACT STOP]]-Tabella2[[#This Row],[ACT START]])</f>
        <v>2.083333333333337E-2</v>
      </c>
      <c r="W4159" s="104" t="s">
        <v>92</v>
      </c>
      <c r="X4159" s="104" t="s">
        <v>91</v>
      </c>
      <c r="Y4159" s="110"/>
      <c r="Z4159" s="106"/>
      <c r="AA4159" s="104"/>
      <c r="AB4159" s="107"/>
      <c r="AC4159" s="72">
        <v>1</v>
      </c>
      <c r="AH4159" s="70"/>
      <c r="AI4159" s="70"/>
      <c r="AJ4159">
        <v>0</v>
      </c>
      <c r="AL4159" s="70"/>
      <c r="BM4159" s="135" t="s">
        <v>520</v>
      </c>
      <c r="BN4159" s="136">
        <v>0.70833333333333337</v>
      </c>
      <c r="BO4159" s="101"/>
      <c r="BR4159" s="109" t="str">
        <f t="shared" si="64"/>
        <v>SH-25-4148</v>
      </c>
      <c r="BS4159" s="109" t="s">
        <v>552</v>
      </c>
      <c r="BT4159" t="s">
        <v>92</v>
      </c>
      <c r="BU4159" t="s">
        <v>8808</v>
      </c>
    </row>
    <row r="4160" spans="1:73" hidden="1">
      <c r="A4160" s="103" t="s">
        <v>8809</v>
      </c>
      <c r="B4160" s="102">
        <v>45867</v>
      </c>
      <c r="C4160" s="104">
        <f>_xlfn.ISOWEEKNUM(Tabella2[[#This Row],[Date]])</f>
        <v>31</v>
      </c>
      <c r="D4160" s="104" t="s">
        <v>195</v>
      </c>
      <c r="E4160" s="104" t="s">
        <v>880</v>
      </c>
      <c r="F4160" s="104"/>
      <c r="G4160" s="104" t="s">
        <v>257</v>
      </c>
      <c r="H4160" s="105">
        <v>13</v>
      </c>
      <c r="I4160" s="104"/>
      <c r="J4160" s="104" t="s">
        <v>258</v>
      </c>
      <c r="K4160" s="104" t="s">
        <v>78</v>
      </c>
      <c r="L4160" s="104" t="s">
        <v>299</v>
      </c>
      <c r="M4160" s="104" t="s">
        <v>276</v>
      </c>
      <c r="N4160" s="104"/>
      <c r="O4160" s="108" t="str">
        <f>A4159</f>
        <v>16561</v>
      </c>
      <c r="P4160" s="111" t="s">
        <v>300</v>
      </c>
      <c r="Q4160" s="153">
        <v>0.6875</v>
      </c>
      <c r="R4160" s="153">
        <v>0.72916666666666663</v>
      </c>
      <c r="S4160" s="153">
        <v>4.1666666666666657E-2</v>
      </c>
      <c r="T4160" s="153">
        <v>0.6875</v>
      </c>
      <c r="U4160" s="153">
        <v>0.70833333333333337</v>
      </c>
      <c r="V4160" s="153">
        <f>IF(ISBLANK(T4160),"",Tabella2[[#This Row],[ACT STOP]]-Tabella2[[#This Row],[ACT START]])</f>
        <v>2.083333333333337E-2</v>
      </c>
      <c r="W4160" s="104" t="s">
        <v>122</v>
      </c>
      <c r="X4160" s="104" t="s">
        <v>91</v>
      </c>
      <c r="Y4160" s="110"/>
      <c r="Z4160" s="106"/>
      <c r="AA4160" s="104"/>
      <c r="AB4160" s="107"/>
      <c r="AC4160" s="72">
        <v>1</v>
      </c>
      <c r="AH4160" s="70"/>
      <c r="AI4160" s="70"/>
      <c r="AJ4160">
        <v>0</v>
      </c>
      <c r="AL4160" s="70"/>
      <c r="BM4160" s="135">
        <v>0.6875</v>
      </c>
      <c r="BN4160" s="136">
        <v>0.70833333333333337</v>
      </c>
      <c r="BO4160" s="101"/>
      <c r="BR4160" s="109" t="str">
        <f t="shared" si="64"/>
        <v>SH-25-4149</v>
      </c>
      <c r="BS4160" s="109" t="s">
        <v>427</v>
      </c>
      <c r="BT4160" t="s">
        <v>122</v>
      </c>
      <c r="BU4160" t="s">
        <v>881</v>
      </c>
    </row>
    <row r="4161" spans="1:73" hidden="1">
      <c r="A4161" s="103" t="s">
        <v>8810</v>
      </c>
      <c r="B4161" s="102">
        <v>45867</v>
      </c>
      <c r="C4161" s="104">
        <f>_xlfn.ISOWEEKNUM(Tabella2[[#This Row],[Date]])</f>
        <v>31</v>
      </c>
      <c r="D4161" s="104" t="s">
        <v>255</v>
      </c>
      <c r="E4161" s="104" t="s">
        <v>256</v>
      </c>
      <c r="F4161" s="104">
        <v>40</v>
      </c>
      <c r="G4161" s="104" t="s">
        <v>257</v>
      </c>
      <c r="H4161" s="105">
        <v>14</v>
      </c>
      <c r="I4161" s="104" t="s">
        <v>258</v>
      </c>
      <c r="J4161" s="104"/>
      <c r="K4161" s="104" t="s">
        <v>83</v>
      </c>
      <c r="L4161" s="104" t="s">
        <v>299</v>
      </c>
      <c r="M4161" s="104" t="s">
        <v>276</v>
      </c>
      <c r="N4161" s="104"/>
      <c r="O4161" s="108" t="str">
        <f>A4162</f>
        <v>16564</v>
      </c>
      <c r="P4161" s="111" t="s">
        <v>2021</v>
      </c>
      <c r="Q4161" s="153" t="s">
        <v>520</v>
      </c>
      <c r="R4161" s="153" t="s">
        <v>1084</v>
      </c>
      <c r="S4161" s="153">
        <v>4.1666666666666657E-2</v>
      </c>
      <c r="T4161" s="153">
        <v>0.6875</v>
      </c>
      <c r="U4161" s="153">
        <v>0.72916666666666663</v>
      </c>
      <c r="V4161" s="153">
        <f>IF(ISBLANK(T4161),"",Tabella2[[#This Row],[ACT STOP]]-Tabella2[[#This Row],[ACT START]])</f>
        <v>4.166666666666663E-2</v>
      </c>
      <c r="W4161" s="104" t="s">
        <v>92</v>
      </c>
      <c r="X4161" s="104" t="s">
        <v>91</v>
      </c>
      <c r="Y4161" s="110"/>
      <c r="Z4161" s="106"/>
      <c r="AA4161" s="104"/>
      <c r="AB4161" s="107"/>
      <c r="AC4161" s="72">
        <v>1</v>
      </c>
      <c r="AH4161" s="70"/>
      <c r="AI4161" s="70"/>
      <c r="AJ4161">
        <v>0</v>
      </c>
      <c r="AL4161" s="70"/>
      <c r="BM4161" s="135">
        <v>0.6875</v>
      </c>
      <c r="BN4161" s="136">
        <v>0.72916666666666663</v>
      </c>
      <c r="BO4161" s="101"/>
      <c r="BR4161" s="109" t="str">
        <f t="shared" si="64"/>
        <v>SH-25-4150</v>
      </c>
      <c r="BS4161" s="109" t="s">
        <v>372</v>
      </c>
      <c r="BT4161" t="s">
        <v>92</v>
      </c>
      <c r="BU4161" t="s">
        <v>8811</v>
      </c>
    </row>
    <row r="4162" spans="1:73" hidden="1">
      <c r="A4162" s="103" t="s">
        <v>8812</v>
      </c>
      <c r="B4162" s="102">
        <v>45867</v>
      </c>
      <c r="C4162" s="104">
        <f>_xlfn.ISOWEEKNUM(Tabella2[[#This Row],[Date]])</f>
        <v>31</v>
      </c>
      <c r="D4162" s="104" t="s">
        <v>751</v>
      </c>
      <c r="E4162" s="104" t="s">
        <v>256</v>
      </c>
      <c r="F4162" s="104">
        <v>76</v>
      </c>
      <c r="G4162" s="104" t="s">
        <v>257</v>
      </c>
      <c r="H4162" s="105">
        <v>5</v>
      </c>
      <c r="I4162" s="104" t="s">
        <v>258</v>
      </c>
      <c r="J4162" s="104"/>
      <c r="K4162" s="104" t="s">
        <v>80</v>
      </c>
      <c r="L4162" s="104" t="s">
        <v>299</v>
      </c>
      <c r="M4162" s="104" t="s">
        <v>276</v>
      </c>
      <c r="N4162" s="104"/>
      <c r="O4162" s="108" t="str">
        <f>A4161</f>
        <v>16563</v>
      </c>
      <c r="P4162" s="111" t="s">
        <v>2021</v>
      </c>
      <c r="Q4162" s="153">
        <v>0.6875</v>
      </c>
      <c r="R4162" s="153">
        <v>0.72916666666666663</v>
      </c>
      <c r="S4162" s="153">
        <v>4.1666666666666657E-2</v>
      </c>
      <c r="T4162" s="153">
        <v>0.6875</v>
      </c>
      <c r="U4162" s="153">
        <v>0.72916666666666663</v>
      </c>
      <c r="V4162" s="153">
        <f>IF(ISBLANK(T4162),"",Tabella2[[#This Row],[ACT STOP]]-Tabella2[[#This Row],[ACT START]])</f>
        <v>4.166666666666663E-2</v>
      </c>
      <c r="W4162" s="104" t="s">
        <v>92</v>
      </c>
      <c r="X4162" s="104" t="s">
        <v>91</v>
      </c>
      <c r="Y4162" s="110"/>
      <c r="Z4162" s="106"/>
      <c r="AA4162" s="104"/>
      <c r="AB4162" s="107"/>
      <c r="AC4162" s="72">
        <v>1</v>
      </c>
      <c r="AH4162" s="70"/>
      <c r="AI4162" s="70"/>
      <c r="AJ4162">
        <v>0</v>
      </c>
      <c r="AL4162" s="70"/>
      <c r="BM4162" s="135">
        <v>0.6875</v>
      </c>
      <c r="BN4162" s="136">
        <v>0.72916666666666663</v>
      </c>
      <c r="BO4162" s="101"/>
      <c r="BR4162" s="109" t="str">
        <f t="shared" si="64"/>
        <v>SH-25-4151</v>
      </c>
      <c r="BS4162" s="109" t="s">
        <v>416</v>
      </c>
      <c r="BT4162" t="s">
        <v>92</v>
      </c>
      <c r="BU4162" t="s">
        <v>8813</v>
      </c>
    </row>
    <row r="4163" spans="1:73" hidden="1">
      <c r="A4163" s="103" t="s">
        <v>8814</v>
      </c>
      <c r="B4163" s="102">
        <v>45867</v>
      </c>
      <c r="C4163" s="104">
        <f>_xlfn.ISOWEEKNUM(Tabella2[[#This Row],[Date]])</f>
        <v>31</v>
      </c>
      <c r="D4163" s="104" t="s">
        <v>6396</v>
      </c>
      <c r="E4163" s="104" t="s">
        <v>256</v>
      </c>
      <c r="F4163" s="104">
        <v>74</v>
      </c>
      <c r="G4163" s="104" t="s">
        <v>257</v>
      </c>
      <c r="H4163" s="105">
        <v>12</v>
      </c>
      <c r="I4163" s="104"/>
      <c r="J4163" s="104" t="s">
        <v>258</v>
      </c>
      <c r="K4163" s="104" t="s">
        <v>81</v>
      </c>
      <c r="L4163" s="104" t="s">
        <v>259</v>
      </c>
      <c r="M4163" s="104" t="s">
        <v>276</v>
      </c>
      <c r="N4163" s="104"/>
      <c r="O4163" s="106"/>
      <c r="P4163" s="111" t="s">
        <v>850</v>
      </c>
      <c r="Q4163" s="153" t="s">
        <v>520</v>
      </c>
      <c r="R4163" s="153" t="s">
        <v>1084</v>
      </c>
      <c r="S4163" s="153">
        <v>4.1666666666666657E-2</v>
      </c>
      <c r="T4163" s="153">
        <v>0.6875</v>
      </c>
      <c r="U4163" s="153">
        <v>0.72916666666666663</v>
      </c>
      <c r="V4163" s="153">
        <f>IF(ISBLANK(T4163),"",Tabella2[[#This Row],[ACT STOP]]-Tabella2[[#This Row],[ACT START]])</f>
        <v>4.166666666666663E-2</v>
      </c>
      <c r="W4163" s="104" t="s">
        <v>92</v>
      </c>
      <c r="X4163" s="104" t="s">
        <v>91</v>
      </c>
      <c r="Y4163" s="110"/>
      <c r="Z4163" s="106"/>
      <c r="AA4163" s="104"/>
      <c r="AB4163" s="107"/>
      <c r="AC4163" s="72">
        <v>1</v>
      </c>
      <c r="AH4163" s="70"/>
      <c r="AI4163" s="70"/>
      <c r="AJ4163">
        <v>0</v>
      </c>
      <c r="AL4163" s="70"/>
      <c r="BM4163" s="135">
        <v>0.6875</v>
      </c>
      <c r="BN4163" s="136">
        <v>0.72916666666666663</v>
      </c>
      <c r="BO4163" s="101"/>
      <c r="BR4163" s="109" t="str">
        <f t="shared" si="64"/>
        <v>SH-25-4152</v>
      </c>
      <c r="BS4163" s="109" t="s">
        <v>266</v>
      </c>
      <c r="BT4163" t="s">
        <v>92</v>
      </c>
      <c r="BU4163" t="s">
        <v>8815</v>
      </c>
    </row>
    <row r="4164" spans="1:73" hidden="1">
      <c r="A4164" s="103" t="s">
        <v>8816</v>
      </c>
      <c r="B4164" s="102">
        <v>45868</v>
      </c>
      <c r="C4164" s="104">
        <f>_xlfn.ISOWEEKNUM(Tabella2[[#This Row],[Date]])</f>
        <v>31</v>
      </c>
      <c r="D4164" s="104" t="s">
        <v>3529</v>
      </c>
      <c r="E4164" s="104" t="s">
        <v>284</v>
      </c>
      <c r="F4164" s="104">
        <v>68</v>
      </c>
      <c r="G4164" s="104" t="s">
        <v>257</v>
      </c>
      <c r="H4164" s="105">
        <v>9</v>
      </c>
      <c r="I4164" s="104"/>
      <c r="J4164" s="104" t="s">
        <v>258</v>
      </c>
      <c r="K4164" s="104" t="s">
        <v>79</v>
      </c>
      <c r="L4164" s="104" t="s">
        <v>299</v>
      </c>
      <c r="M4164" s="104" t="s">
        <v>276</v>
      </c>
      <c r="N4164" s="104"/>
      <c r="O4164" s="108" t="str">
        <f>A4165</f>
        <v>16567</v>
      </c>
      <c r="P4164" s="111" t="s">
        <v>456</v>
      </c>
      <c r="Q4164" s="153" t="s">
        <v>631</v>
      </c>
      <c r="R4164" s="153" t="s">
        <v>498</v>
      </c>
      <c r="S4164" s="153">
        <v>4.1666666666666657E-2</v>
      </c>
      <c r="T4164" s="153">
        <v>0.375</v>
      </c>
      <c r="U4164" s="153">
        <v>0.40972222222222221</v>
      </c>
      <c r="V4164" s="153">
        <f>IF(ISBLANK(T4164),"",Tabella2[[#This Row],[ACT STOP]]-Tabella2[[#This Row],[ACT START]])</f>
        <v>3.472222222222221E-2</v>
      </c>
      <c r="W4164" s="104" t="s">
        <v>92</v>
      </c>
      <c r="X4164" s="104" t="s">
        <v>91</v>
      </c>
      <c r="Y4164" s="110"/>
      <c r="Z4164" s="106"/>
      <c r="AA4164" s="104"/>
      <c r="AB4164" s="107"/>
      <c r="AC4164" s="72">
        <v>1</v>
      </c>
      <c r="AH4164" s="70"/>
      <c r="AI4164" s="70"/>
      <c r="AJ4164">
        <v>0</v>
      </c>
      <c r="AL4164" s="70"/>
      <c r="BM4164" s="135">
        <v>0.375</v>
      </c>
      <c r="BN4164" s="136">
        <v>0.40972222222222221</v>
      </c>
      <c r="BO4164" s="101"/>
      <c r="BR4164" s="109" t="str">
        <f t="shared" si="64"/>
        <v>SH-25-4153</v>
      </c>
      <c r="BS4164" s="109" t="s">
        <v>318</v>
      </c>
      <c r="BT4164" t="s">
        <v>92</v>
      </c>
      <c r="BU4164" t="s">
        <v>8817</v>
      </c>
    </row>
    <row r="4165" spans="1:73" hidden="1">
      <c r="A4165" s="103" t="s">
        <v>8818</v>
      </c>
      <c r="B4165" s="102">
        <v>45868</v>
      </c>
      <c r="C4165" s="104">
        <f>_xlfn.ISOWEEKNUM(Tabella2[[#This Row],[Date]])</f>
        <v>31</v>
      </c>
      <c r="D4165" s="104" t="s">
        <v>195</v>
      </c>
      <c r="E4165" s="104" t="s">
        <v>398</v>
      </c>
      <c r="F4165" s="104"/>
      <c r="G4165" s="104" t="s">
        <v>257</v>
      </c>
      <c r="H4165" s="105">
        <v>32</v>
      </c>
      <c r="I4165" s="104"/>
      <c r="J4165" s="104" t="s">
        <v>258</v>
      </c>
      <c r="K4165" s="104" t="s">
        <v>78</v>
      </c>
      <c r="L4165" s="104" t="s">
        <v>299</v>
      </c>
      <c r="M4165" s="104" t="s">
        <v>422</v>
      </c>
      <c r="N4165" s="104"/>
      <c r="O4165" s="108" t="str">
        <f>A4164</f>
        <v>16566</v>
      </c>
      <c r="P4165" s="111" t="s">
        <v>300</v>
      </c>
      <c r="Q4165" s="153">
        <v>0.375</v>
      </c>
      <c r="R4165" s="153">
        <v>0.41666666666666669</v>
      </c>
      <c r="S4165" s="153">
        <v>4.1666666666666657E-2</v>
      </c>
      <c r="T4165" s="153">
        <v>0.375</v>
      </c>
      <c r="U4165" s="153">
        <v>0.40972222222222221</v>
      </c>
      <c r="V4165" s="153">
        <f>IF(ISBLANK(T4165),"",Tabella2[[#This Row],[ACT STOP]]-Tabella2[[#This Row],[ACT START]])</f>
        <v>3.472222222222221E-2</v>
      </c>
      <c r="W4165" s="104" t="s">
        <v>122</v>
      </c>
      <c r="X4165" s="104" t="s">
        <v>91</v>
      </c>
      <c r="Y4165" s="110"/>
      <c r="Z4165" s="106"/>
      <c r="AA4165" s="104"/>
      <c r="AB4165" s="107"/>
      <c r="AC4165" s="72">
        <v>1</v>
      </c>
      <c r="AH4165" s="70"/>
      <c r="AI4165" s="70"/>
      <c r="AJ4165">
        <v>0</v>
      </c>
      <c r="AL4165" s="70"/>
      <c r="BM4165" s="135">
        <v>0.375</v>
      </c>
      <c r="BN4165" s="136">
        <v>0.40972222222222221</v>
      </c>
      <c r="BO4165" s="101"/>
      <c r="BR4165" s="109" t="str">
        <f t="shared" si="64"/>
        <v>SH-25-4154</v>
      </c>
      <c r="BS4165" s="109" t="s">
        <v>356</v>
      </c>
      <c r="BT4165" t="s">
        <v>122</v>
      </c>
      <c r="BU4165" t="s">
        <v>399</v>
      </c>
    </row>
    <row r="4166" spans="1:73" hidden="1">
      <c r="A4166" s="103" t="s">
        <v>8819</v>
      </c>
      <c r="B4166" s="102">
        <v>45868</v>
      </c>
      <c r="C4166" s="104">
        <f>_xlfn.ISOWEEKNUM(Tabella2[[#This Row],[Date]])</f>
        <v>31</v>
      </c>
      <c r="D4166" s="104" t="s">
        <v>751</v>
      </c>
      <c r="E4166" s="104" t="s">
        <v>256</v>
      </c>
      <c r="F4166" s="104">
        <v>76</v>
      </c>
      <c r="G4166" s="104" t="s">
        <v>257</v>
      </c>
      <c r="H4166" s="105">
        <v>2</v>
      </c>
      <c r="I4166" s="104" t="s">
        <v>258</v>
      </c>
      <c r="J4166" s="104"/>
      <c r="K4166" s="104" t="s">
        <v>83</v>
      </c>
      <c r="L4166" s="104" t="s">
        <v>299</v>
      </c>
      <c r="M4166" s="104" t="s">
        <v>276</v>
      </c>
      <c r="N4166" s="104"/>
      <c r="O4166" s="108" t="str">
        <f>A4167</f>
        <v>16569</v>
      </c>
      <c r="P4166" s="111" t="s">
        <v>2080</v>
      </c>
      <c r="Q4166" s="153" t="s">
        <v>631</v>
      </c>
      <c r="R4166" s="153" t="s">
        <v>498</v>
      </c>
      <c r="S4166" s="153">
        <v>4.1666666666666657E-2</v>
      </c>
      <c r="T4166" s="153" t="s">
        <v>631</v>
      </c>
      <c r="U4166" s="153" t="s">
        <v>498</v>
      </c>
      <c r="V4166" s="153">
        <f>IF(ISBLANK(T4166),"",Tabella2[[#This Row],[ACT STOP]]-Tabella2[[#This Row],[ACT START]])</f>
        <v>4.1666666666666685E-2</v>
      </c>
      <c r="W4166" s="104" t="s">
        <v>92</v>
      </c>
      <c r="X4166" s="104" t="s">
        <v>91</v>
      </c>
      <c r="Y4166" s="110"/>
      <c r="Z4166" s="106"/>
      <c r="AA4166" s="104"/>
      <c r="AB4166" s="107"/>
      <c r="AC4166" s="72">
        <v>1</v>
      </c>
      <c r="AH4166" s="70"/>
      <c r="AI4166" s="70"/>
      <c r="AJ4166">
        <v>0</v>
      </c>
      <c r="AL4166" s="70"/>
      <c r="BM4166" s="135" t="s">
        <v>631</v>
      </c>
      <c r="BN4166" s="136" t="s">
        <v>498</v>
      </c>
      <c r="BO4166" s="101"/>
      <c r="BR4166" s="109" t="str">
        <f t="shared" si="64"/>
        <v>SH-25-4155</v>
      </c>
      <c r="BS4166" s="109" t="s">
        <v>368</v>
      </c>
      <c r="BT4166" t="s">
        <v>92</v>
      </c>
      <c r="BU4166" t="s">
        <v>8820</v>
      </c>
    </row>
    <row r="4167" spans="1:73" hidden="1">
      <c r="A4167" s="103" t="s">
        <v>8821</v>
      </c>
      <c r="B4167" s="102">
        <v>45868</v>
      </c>
      <c r="C4167" s="104">
        <f>_xlfn.ISOWEEKNUM(Tabella2[[#This Row],[Date]])</f>
        <v>31</v>
      </c>
      <c r="D4167" s="104" t="s">
        <v>763</v>
      </c>
      <c r="E4167" s="104" t="s">
        <v>256</v>
      </c>
      <c r="F4167" s="104">
        <v>65</v>
      </c>
      <c r="G4167" s="104" t="s">
        <v>284</v>
      </c>
      <c r="H4167" s="105">
        <v>23</v>
      </c>
      <c r="I4167" s="104"/>
      <c r="J4167" s="104" t="s">
        <v>258</v>
      </c>
      <c r="K4167" s="104" t="s">
        <v>80</v>
      </c>
      <c r="L4167" s="104" t="s">
        <v>299</v>
      </c>
      <c r="M4167" s="104" t="s">
        <v>276</v>
      </c>
      <c r="N4167" s="104"/>
      <c r="O4167" s="108" t="str">
        <f>A4166</f>
        <v>16568</v>
      </c>
      <c r="P4167" s="111" t="s">
        <v>2021</v>
      </c>
      <c r="Q4167" s="153">
        <v>0.375</v>
      </c>
      <c r="R4167" s="153">
        <v>0.41666666666666669</v>
      </c>
      <c r="S4167" s="153">
        <v>4.1666666666666657E-2</v>
      </c>
      <c r="T4167" s="153">
        <v>0.375</v>
      </c>
      <c r="U4167" s="153">
        <v>0.41666666666666669</v>
      </c>
      <c r="V4167" s="153">
        <f>IF(ISBLANK(T4167),"",Tabella2[[#This Row],[ACT STOP]]-Tabella2[[#This Row],[ACT START]])</f>
        <v>4.1666666666666685E-2</v>
      </c>
      <c r="W4167" s="104" t="s">
        <v>92</v>
      </c>
      <c r="X4167" s="104" t="s">
        <v>91</v>
      </c>
      <c r="Y4167" s="110"/>
      <c r="Z4167" s="106"/>
      <c r="AA4167" s="104"/>
      <c r="AB4167" s="107"/>
      <c r="AC4167" s="72">
        <v>1</v>
      </c>
      <c r="AH4167" s="70"/>
      <c r="AI4167" s="70"/>
      <c r="AJ4167">
        <v>0</v>
      </c>
      <c r="AL4167" s="70"/>
      <c r="BM4167" s="135">
        <v>0.375</v>
      </c>
      <c r="BN4167" s="136">
        <v>0.41666666666666669</v>
      </c>
      <c r="BO4167" s="101"/>
      <c r="BR4167" s="109" t="str">
        <f t="shared" si="64"/>
        <v>SH-25-4156</v>
      </c>
      <c r="BS4167" s="109" t="s">
        <v>358</v>
      </c>
      <c r="BT4167" t="s">
        <v>92</v>
      </c>
      <c r="BU4167" t="s">
        <v>8822</v>
      </c>
    </row>
    <row r="4168" spans="1:73" hidden="1">
      <c r="A4168" s="103" t="s">
        <v>8823</v>
      </c>
      <c r="B4168" s="102">
        <v>45868</v>
      </c>
      <c r="C4168" s="104">
        <f>_xlfn.ISOWEEKNUM(Tabella2[[#This Row],[Date]])</f>
        <v>31</v>
      </c>
      <c r="D4168" s="104" t="s">
        <v>6621</v>
      </c>
      <c r="E4168" s="104" t="s">
        <v>284</v>
      </c>
      <c r="F4168" s="104">
        <v>82</v>
      </c>
      <c r="G4168" s="104" t="s">
        <v>284</v>
      </c>
      <c r="H4168" s="105">
        <v>9</v>
      </c>
      <c r="I4168" s="104"/>
      <c r="J4168" s="104" t="s">
        <v>258</v>
      </c>
      <c r="K4168" s="104" t="s">
        <v>81</v>
      </c>
      <c r="L4168" s="104" t="s">
        <v>259</v>
      </c>
      <c r="M4168" s="104" t="s">
        <v>276</v>
      </c>
      <c r="N4168" s="104"/>
      <c r="O4168" s="106"/>
      <c r="P4168" s="111" t="s">
        <v>531</v>
      </c>
      <c r="Q4168" s="153" t="s">
        <v>631</v>
      </c>
      <c r="R4168" s="153" t="s">
        <v>498</v>
      </c>
      <c r="S4168" s="153">
        <v>4.1666666666666657E-2</v>
      </c>
      <c r="T4168" s="153" t="s">
        <v>631</v>
      </c>
      <c r="U4168" s="153" t="s">
        <v>498</v>
      </c>
      <c r="V4168" s="153">
        <f>IF(ISBLANK(T4168),"",Tabella2[[#This Row],[ACT STOP]]-Tabella2[[#This Row],[ACT START]])</f>
        <v>4.1666666666666685E-2</v>
      </c>
      <c r="W4168" s="104" t="s">
        <v>92</v>
      </c>
      <c r="X4168" s="104" t="s">
        <v>91</v>
      </c>
      <c r="Y4168" s="110"/>
      <c r="Z4168" s="106"/>
      <c r="AA4168" s="104"/>
      <c r="AB4168" s="107"/>
      <c r="AC4168" s="72">
        <v>1</v>
      </c>
      <c r="AH4168" s="70"/>
      <c r="AI4168" s="70"/>
      <c r="AJ4168">
        <v>0</v>
      </c>
      <c r="AL4168" s="70"/>
      <c r="BM4168" s="135" t="s">
        <v>631</v>
      </c>
      <c r="BN4168" s="136" t="s">
        <v>498</v>
      </c>
      <c r="BO4168" s="101"/>
      <c r="BR4168" s="109" t="str">
        <f t="shared" si="64"/>
        <v>SH-25-4157</v>
      </c>
      <c r="BS4168" s="109" t="s">
        <v>339</v>
      </c>
      <c r="BT4168" t="s">
        <v>92</v>
      </c>
      <c r="BU4168" t="s">
        <v>8824</v>
      </c>
    </row>
    <row r="4169" spans="1:73" hidden="1">
      <c r="A4169" s="103" t="s">
        <v>8825</v>
      </c>
      <c r="B4169" s="102">
        <v>45868</v>
      </c>
      <c r="C4169" s="104">
        <f>_xlfn.ISOWEEKNUM(Tabella2[[#This Row],[Date]])</f>
        <v>31</v>
      </c>
      <c r="D4169" s="104" t="s">
        <v>722</v>
      </c>
      <c r="E4169" s="104" t="s">
        <v>327</v>
      </c>
      <c r="F4169" s="104">
        <v>79</v>
      </c>
      <c r="G4169" s="104" t="s">
        <v>257</v>
      </c>
      <c r="H4169" s="105">
        <v>14</v>
      </c>
      <c r="I4169" s="104" t="s">
        <v>258</v>
      </c>
      <c r="J4169" s="104"/>
      <c r="K4169" s="104" t="s">
        <v>79</v>
      </c>
      <c r="L4169" s="104" t="s">
        <v>299</v>
      </c>
      <c r="M4169" s="104" t="s">
        <v>328</v>
      </c>
      <c r="N4169" s="104"/>
      <c r="O4169" s="108" t="str">
        <f>A4170</f>
        <v>16572</v>
      </c>
      <c r="P4169" s="111" t="s">
        <v>2517</v>
      </c>
      <c r="Q4169" s="153" t="s">
        <v>263</v>
      </c>
      <c r="R4169" s="153" t="s">
        <v>504</v>
      </c>
      <c r="S4169" s="153">
        <v>4.1666666666666657E-2</v>
      </c>
      <c r="T4169" s="153">
        <v>0.4375</v>
      </c>
      <c r="U4169" s="153">
        <v>0.47916666666666669</v>
      </c>
      <c r="V4169" s="153">
        <f>IF(ISBLANK(T4169),"",Tabella2[[#This Row],[ACT STOP]]-Tabella2[[#This Row],[ACT START]])</f>
        <v>4.1666666666666685E-2</v>
      </c>
      <c r="W4169" s="104" t="s">
        <v>92</v>
      </c>
      <c r="X4169" s="104" t="s">
        <v>91</v>
      </c>
      <c r="Y4169" s="110"/>
      <c r="Z4169" s="106"/>
      <c r="AA4169" s="104"/>
      <c r="AB4169" s="107"/>
      <c r="AC4169" s="72">
        <v>1</v>
      </c>
      <c r="AH4169" s="70"/>
      <c r="AI4169" s="70"/>
      <c r="AJ4169">
        <v>0</v>
      </c>
      <c r="AL4169" s="70"/>
      <c r="BM4169" s="135">
        <v>0.4375</v>
      </c>
      <c r="BN4169" s="136">
        <v>0.47916666666666669</v>
      </c>
      <c r="BO4169" s="101"/>
      <c r="BR4169" s="109" t="str">
        <f t="shared" si="64"/>
        <v>SH-25-4158</v>
      </c>
      <c r="BS4169" s="109" t="s">
        <v>372</v>
      </c>
      <c r="BT4169" t="s">
        <v>92</v>
      </c>
      <c r="BU4169" t="s">
        <v>8826</v>
      </c>
    </row>
    <row r="4170" spans="1:73" hidden="1">
      <c r="A4170" s="103" t="s">
        <v>8827</v>
      </c>
      <c r="B4170" s="102">
        <v>45868</v>
      </c>
      <c r="C4170" s="104">
        <f>_xlfn.ISOWEEKNUM(Tabella2[[#This Row],[Date]])</f>
        <v>31</v>
      </c>
      <c r="D4170" s="104" t="s">
        <v>722</v>
      </c>
      <c r="E4170" s="104" t="s">
        <v>327</v>
      </c>
      <c r="F4170" s="104">
        <v>82</v>
      </c>
      <c r="G4170" s="104" t="s">
        <v>257</v>
      </c>
      <c r="H4170" s="105">
        <v>12</v>
      </c>
      <c r="I4170" s="104" t="s">
        <v>258</v>
      </c>
      <c r="J4170" s="104"/>
      <c r="K4170" s="104" t="s">
        <v>78</v>
      </c>
      <c r="L4170" s="104" t="s">
        <v>299</v>
      </c>
      <c r="M4170" s="104" t="s">
        <v>328</v>
      </c>
      <c r="N4170" s="104"/>
      <c r="O4170" s="108" t="str">
        <f>A4169</f>
        <v>16571</v>
      </c>
      <c r="P4170" s="111" t="s">
        <v>2517</v>
      </c>
      <c r="Q4170" s="153">
        <v>0.4375</v>
      </c>
      <c r="R4170" s="153">
        <v>0.47916666666666669</v>
      </c>
      <c r="S4170" s="153">
        <v>4.1666666666666657E-2</v>
      </c>
      <c r="T4170" s="153">
        <v>0.4375</v>
      </c>
      <c r="U4170" s="153">
        <v>0.47916666666666669</v>
      </c>
      <c r="V4170" s="153">
        <f>IF(ISBLANK(T4170),"",Tabella2[[#This Row],[ACT STOP]]-Tabella2[[#This Row],[ACT START]])</f>
        <v>4.1666666666666685E-2</v>
      </c>
      <c r="W4170" s="104" t="s">
        <v>92</v>
      </c>
      <c r="X4170" s="104" t="s">
        <v>91</v>
      </c>
      <c r="Y4170" s="110"/>
      <c r="Z4170" s="106"/>
      <c r="AA4170" s="104"/>
      <c r="AB4170" s="107"/>
      <c r="AC4170" s="72">
        <v>1</v>
      </c>
      <c r="AH4170" s="70"/>
      <c r="AI4170" s="70"/>
      <c r="AJ4170">
        <v>0</v>
      </c>
      <c r="AL4170" s="70"/>
      <c r="BM4170" s="135">
        <v>0.4375</v>
      </c>
      <c r="BN4170" s="136">
        <v>0.47916666666666669</v>
      </c>
      <c r="BO4170" s="101"/>
      <c r="BR4170" s="109" t="str">
        <f t="shared" si="64"/>
        <v>SH-25-4159</v>
      </c>
      <c r="BS4170" s="109" t="s">
        <v>266</v>
      </c>
      <c r="BT4170" t="s">
        <v>92</v>
      </c>
      <c r="BU4170" t="s">
        <v>8828</v>
      </c>
    </row>
    <row r="4171" spans="1:73" hidden="1">
      <c r="A4171" s="103" t="s">
        <v>8829</v>
      </c>
      <c r="B4171" s="102">
        <v>45868</v>
      </c>
      <c r="C4171" s="104">
        <f>_xlfn.ISOWEEKNUM(Tabella2[[#This Row],[Date]])</f>
        <v>31</v>
      </c>
      <c r="D4171" s="104" t="s">
        <v>751</v>
      </c>
      <c r="E4171" s="104" t="s">
        <v>256</v>
      </c>
      <c r="F4171" s="104">
        <v>78</v>
      </c>
      <c r="G4171" s="104" t="s">
        <v>257</v>
      </c>
      <c r="H4171" s="105">
        <v>13</v>
      </c>
      <c r="I4171" s="104" t="s">
        <v>258</v>
      </c>
      <c r="J4171" s="104"/>
      <c r="K4171" s="104" t="s">
        <v>83</v>
      </c>
      <c r="L4171" s="104" t="s">
        <v>299</v>
      </c>
      <c r="M4171" s="104" t="s">
        <v>276</v>
      </c>
      <c r="N4171" s="104"/>
      <c r="O4171" s="108" t="str">
        <f>A4172</f>
        <v>16574</v>
      </c>
      <c r="P4171" s="111" t="s">
        <v>2021</v>
      </c>
      <c r="Q4171" s="153" t="s">
        <v>263</v>
      </c>
      <c r="R4171" s="153" t="s">
        <v>504</v>
      </c>
      <c r="S4171" s="153">
        <v>4.1666666666666657E-2</v>
      </c>
      <c r="T4171" s="153" t="s">
        <v>263</v>
      </c>
      <c r="U4171" s="153" t="s">
        <v>504</v>
      </c>
      <c r="V4171" s="153">
        <f>IF(ISBLANK(T4171),"",Tabella2[[#This Row],[ACT STOP]]-Tabella2[[#This Row],[ACT START]])</f>
        <v>4.1666666666666685E-2</v>
      </c>
      <c r="W4171" s="104" t="s">
        <v>92</v>
      </c>
      <c r="X4171" s="104" t="s">
        <v>91</v>
      </c>
      <c r="Y4171" s="110"/>
      <c r="Z4171" s="106"/>
      <c r="AA4171" s="104"/>
      <c r="AB4171" s="107"/>
      <c r="AC4171" s="72">
        <v>1</v>
      </c>
      <c r="AH4171" s="70"/>
      <c r="AI4171" s="70"/>
      <c r="AJ4171">
        <v>0</v>
      </c>
      <c r="AL4171" s="70"/>
      <c r="BM4171" s="135" t="s">
        <v>263</v>
      </c>
      <c r="BN4171" s="136" t="s">
        <v>504</v>
      </c>
      <c r="BO4171" s="101"/>
      <c r="BR4171" s="109" t="str">
        <f t="shared" si="64"/>
        <v>SH-25-4160</v>
      </c>
      <c r="BS4171" s="109" t="s">
        <v>427</v>
      </c>
      <c r="BT4171" t="s">
        <v>92</v>
      </c>
      <c r="BU4171" t="s">
        <v>8830</v>
      </c>
    </row>
    <row r="4172" spans="1:73" hidden="1">
      <c r="A4172" s="103" t="s">
        <v>8831</v>
      </c>
      <c r="B4172" s="102">
        <v>45868</v>
      </c>
      <c r="C4172" s="104">
        <f>_xlfn.ISOWEEKNUM(Tabella2[[#This Row],[Date]])</f>
        <v>31</v>
      </c>
      <c r="D4172" s="104" t="s">
        <v>255</v>
      </c>
      <c r="E4172" s="104" t="s">
        <v>256</v>
      </c>
      <c r="F4172" s="104">
        <v>40</v>
      </c>
      <c r="G4172" s="104" t="s">
        <v>257</v>
      </c>
      <c r="H4172" s="105">
        <v>10</v>
      </c>
      <c r="I4172" s="104" t="s">
        <v>258</v>
      </c>
      <c r="J4172" s="104"/>
      <c r="K4172" s="104" t="s">
        <v>80</v>
      </c>
      <c r="L4172" s="104" t="s">
        <v>299</v>
      </c>
      <c r="M4172" s="104" t="s">
        <v>276</v>
      </c>
      <c r="N4172" s="104"/>
      <c r="O4172" s="108" t="str">
        <f>A4171</f>
        <v>16573</v>
      </c>
      <c r="P4172" s="111" t="s">
        <v>2080</v>
      </c>
      <c r="Q4172" s="153">
        <v>0.4375</v>
      </c>
      <c r="R4172" s="153">
        <v>0.47916666666666669</v>
      </c>
      <c r="S4172" s="153">
        <v>4.1666666666666657E-2</v>
      </c>
      <c r="T4172" s="153">
        <v>0.4375</v>
      </c>
      <c r="U4172" s="153">
        <v>0.47916666666666669</v>
      </c>
      <c r="V4172" s="153">
        <f>IF(ISBLANK(T4172),"",Tabella2[[#This Row],[ACT STOP]]-Tabella2[[#This Row],[ACT START]])</f>
        <v>4.1666666666666685E-2</v>
      </c>
      <c r="W4172" s="104" t="s">
        <v>92</v>
      </c>
      <c r="X4172" s="104" t="s">
        <v>91</v>
      </c>
      <c r="Y4172" s="110"/>
      <c r="Z4172" s="106"/>
      <c r="AA4172" s="104"/>
      <c r="AB4172" s="107"/>
      <c r="AC4172" s="72">
        <v>1</v>
      </c>
      <c r="AH4172" s="70"/>
      <c r="AI4172" s="70"/>
      <c r="AJ4172">
        <v>0</v>
      </c>
      <c r="AL4172" s="70"/>
      <c r="BM4172" s="135">
        <v>0.4375</v>
      </c>
      <c r="BN4172" s="136">
        <v>0.47916666666666669</v>
      </c>
      <c r="BO4172" s="101"/>
      <c r="BR4172" s="109" t="str">
        <f t="shared" si="64"/>
        <v>SH-25-4161</v>
      </c>
      <c r="BS4172" s="109" t="s">
        <v>552</v>
      </c>
      <c r="BT4172" t="s">
        <v>92</v>
      </c>
      <c r="BU4172" t="s">
        <v>8832</v>
      </c>
    </row>
    <row r="4173" spans="1:73" hidden="1">
      <c r="A4173" s="103" t="s">
        <v>8833</v>
      </c>
      <c r="B4173" s="102">
        <v>45868</v>
      </c>
      <c r="C4173" s="104">
        <f>_xlfn.ISOWEEKNUM(Tabella2[[#This Row],[Date]])</f>
        <v>31</v>
      </c>
      <c r="D4173" s="104" t="s">
        <v>6766</v>
      </c>
      <c r="E4173" s="104" t="s">
        <v>284</v>
      </c>
      <c r="F4173" s="104">
        <v>79</v>
      </c>
      <c r="G4173" s="104" t="s">
        <v>257</v>
      </c>
      <c r="H4173" s="105">
        <v>5</v>
      </c>
      <c r="I4173" s="104"/>
      <c r="J4173" s="104" t="s">
        <v>258</v>
      </c>
      <c r="K4173" s="104" t="s">
        <v>81</v>
      </c>
      <c r="L4173" s="104" t="s">
        <v>259</v>
      </c>
      <c r="M4173" s="104" t="s">
        <v>276</v>
      </c>
      <c r="N4173" s="104"/>
      <c r="O4173" s="106"/>
      <c r="P4173" s="111" t="s">
        <v>277</v>
      </c>
      <c r="Q4173" s="153" t="s">
        <v>263</v>
      </c>
      <c r="R4173" s="153" t="s">
        <v>504</v>
      </c>
      <c r="S4173" s="153">
        <v>4.1666666666666657E-2</v>
      </c>
      <c r="T4173" s="153" t="s">
        <v>263</v>
      </c>
      <c r="U4173" s="153" t="s">
        <v>504</v>
      </c>
      <c r="V4173" s="153">
        <f>IF(ISBLANK(T4173),"",Tabella2[[#This Row],[ACT STOP]]-Tabella2[[#This Row],[ACT START]])</f>
        <v>4.1666666666666685E-2</v>
      </c>
      <c r="W4173" s="104" t="s">
        <v>92</v>
      </c>
      <c r="X4173" s="104" t="s">
        <v>91</v>
      </c>
      <c r="Y4173" s="110"/>
      <c r="Z4173" s="106"/>
      <c r="AA4173" s="104"/>
      <c r="AB4173" s="107"/>
      <c r="AC4173" s="72">
        <v>1</v>
      </c>
      <c r="AH4173" s="70"/>
      <c r="AI4173" s="70"/>
      <c r="AJ4173">
        <v>0</v>
      </c>
      <c r="AL4173" s="70"/>
      <c r="BM4173" s="135" t="s">
        <v>263</v>
      </c>
      <c r="BN4173" s="136" t="s">
        <v>504</v>
      </c>
      <c r="BO4173" s="101"/>
      <c r="BR4173" s="109" t="str">
        <f t="shared" ref="BR4173:BR4236" si="65">_xlfn.CONCAT(LEFT(BR4172,6),TEXT(RIGHT(BR4172,4)+1,"0000"))</f>
        <v>SH-25-4162</v>
      </c>
      <c r="BS4173" s="109" t="s">
        <v>416</v>
      </c>
      <c r="BT4173" t="s">
        <v>92</v>
      </c>
      <c r="BU4173" t="s">
        <v>8834</v>
      </c>
    </row>
    <row r="4174" spans="1:73" hidden="1">
      <c r="A4174" s="103" t="s">
        <v>8835</v>
      </c>
      <c r="B4174" s="102">
        <v>45868</v>
      </c>
      <c r="C4174" s="104">
        <f>_xlfn.ISOWEEKNUM(Tabella2[[#This Row],[Date]])</f>
        <v>31</v>
      </c>
      <c r="D4174" s="104" t="s">
        <v>348</v>
      </c>
      <c r="E4174" s="104" t="s">
        <v>284</v>
      </c>
      <c r="F4174" s="104">
        <v>57</v>
      </c>
      <c r="G4174" s="104" t="s">
        <v>257</v>
      </c>
      <c r="H4174" s="105">
        <v>32</v>
      </c>
      <c r="I4174" s="104"/>
      <c r="J4174" s="104" t="s">
        <v>258</v>
      </c>
      <c r="K4174" s="104" t="s">
        <v>79</v>
      </c>
      <c r="L4174" s="104" t="s">
        <v>299</v>
      </c>
      <c r="M4174" s="104" t="s">
        <v>906</v>
      </c>
      <c r="N4174" s="104"/>
      <c r="O4174" s="108" t="str">
        <f>A4175</f>
        <v>16577</v>
      </c>
      <c r="P4174" s="111" t="s">
        <v>2356</v>
      </c>
      <c r="Q4174" s="153" t="s">
        <v>511</v>
      </c>
      <c r="R4174" s="153" t="s">
        <v>549</v>
      </c>
      <c r="S4174" s="153">
        <v>4.1666666666666657E-2</v>
      </c>
      <c r="T4174" s="153" t="s">
        <v>511</v>
      </c>
      <c r="U4174" s="153" t="s">
        <v>549</v>
      </c>
      <c r="V4174" s="153">
        <f>IF(ISBLANK(T4174),"",Tabella2[[#This Row],[ACT STOP]]-Tabella2[[#This Row],[ACT START]])</f>
        <v>4.166666666666663E-2</v>
      </c>
      <c r="W4174" s="104" t="s">
        <v>92</v>
      </c>
      <c r="X4174" s="104" t="s">
        <v>91</v>
      </c>
      <c r="Y4174" s="110"/>
      <c r="Z4174" s="106"/>
      <c r="AA4174" s="104"/>
      <c r="AB4174" s="107"/>
      <c r="AC4174" s="72">
        <v>1</v>
      </c>
      <c r="AH4174" s="70"/>
      <c r="AI4174" s="70"/>
      <c r="AJ4174">
        <v>0</v>
      </c>
      <c r="AL4174" s="70"/>
      <c r="BM4174" s="135" t="s">
        <v>511</v>
      </c>
      <c r="BN4174" s="136" t="s">
        <v>549</v>
      </c>
      <c r="BO4174" s="101"/>
      <c r="BR4174" s="109" t="str">
        <f t="shared" si="65"/>
        <v>SH-25-4163</v>
      </c>
      <c r="BS4174" s="109" t="s">
        <v>356</v>
      </c>
      <c r="BT4174" t="s">
        <v>92</v>
      </c>
      <c r="BU4174" t="s">
        <v>8836</v>
      </c>
    </row>
    <row r="4175" spans="1:73" hidden="1">
      <c r="A4175" s="103" t="s">
        <v>8837</v>
      </c>
      <c r="B4175" s="102">
        <v>45868</v>
      </c>
      <c r="C4175" s="104">
        <f>_xlfn.ISOWEEKNUM(Tabella2[[#This Row],[Date]])</f>
        <v>31</v>
      </c>
      <c r="D4175" s="104" t="s">
        <v>348</v>
      </c>
      <c r="E4175" s="104" t="s">
        <v>284</v>
      </c>
      <c r="F4175" s="104">
        <v>55</v>
      </c>
      <c r="G4175" s="104" t="s">
        <v>257</v>
      </c>
      <c r="H4175" s="105">
        <v>9</v>
      </c>
      <c r="I4175" s="104"/>
      <c r="J4175" s="104" t="s">
        <v>258</v>
      </c>
      <c r="K4175" s="104" t="s">
        <v>78</v>
      </c>
      <c r="L4175" s="104" t="s">
        <v>299</v>
      </c>
      <c r="M4175" s="104" t="s">
        <v>906</v>
      </c>
      <c r="N4175" s="104"/>
      <c r="O4175" s="108" t="str">
        <f>A4174</f>
        <v>16576</v>
      </c>
      <c r="P4175" s="111" t="s">
        <v>2356</v>
      </c>
      <c r="Q4175" s="153">
        <v>0.5</v>
      </c>
      <c r="R4175" s="153">
        <v>0.54166666666666663</v>
      </c>
      <c r="S4175" s="153">
        <v>4.1666666666666657E-2</v>
      </c>
      <c r="T4175" s="153">
        <v>0.5</v>
      </c>
      <c r="U4175" s="153">
        <v>0.54166666666666663</v>
      </c>
      <c r="V4175" s="153">
        <f>IF(ISBLANK(T4175),"",Tabella2[[#This Row],[ACT STOP]]-Tabella2[[#This Row],[ACT START]])</f>
        <v>4.166666666666663E-2</v>
      </c>
      <c r="W4175" s="104" t="s">
        <v>92</v>
      </c>
      <c r="X4175" s="104" t="s">
        <v>91</v>
      </c>
      <c r="Y4175" s="110" t="s">
        <v>8838</v>
      </c>
      <c r="Z4175" s="106"/>
      <c r="AA4175" s="104"/>
      <c r="AB4175" s="107"/>
      <c r="AC4175" s="72">
        <v>1</v>
      </c>
      <c r="AH4175" s="70"/>
      <c r="AI4175" s="70"/>
      <c r="AJ4175">
        <v>0</v>
      </c>
      <c r="AL4175" s="70"/>
      <c r="BM4175" s="135">
        <v>0.5</v>
      </c>
      <c r="BN4175" s="136">
        <v>0.54166666666666663</v>
      </c>
      <c r="BO4175" s="101"/>
      <c r="BR4175" s="109" t="str">
        <f t="shared" si="65"/>
        <v>SH-25-4164</v>
      </c>
      <c r="BS4175" s="109" t="s">
        <v>318</v>
      </c>
      <c r="BT4175" t="s">
        <v>92</v>
      </c>
      <c r="BU4175" t="s">
        <v>8839</v>
      </c>
    </row>
    <row r="4176" spans="1:73" hidden="1">
      <c r="A4176" s="103" t="s">
        <v>8840</v>
      </c>
      <c r="B4176" s="102">
        <v>45868</v>
      </c>
      <c r="C4176" s="104">
        <f>_xlfn.ISOWEEKNUM(Tabella2[[#This Row],[Date]])</f>
        <v>31</v>
      </c>
      <c r="D4176" s="104" t="s">
        <v>3529</v>
      </c>
      <c r="E4176" s="104" t="s">
        <v>284</v>
      </c>
      <c r="F4176" s="104">
        <v>69</v>
      </c>
      <c r="G4176" s="104" t="s">
        <v>257</v>
      </c>
      <c r="H4176" s="105">
        <v>2</v>
      </c>
      <c r="I4176" s="104"/>
      <c r="J4176" s="104" t="s">
        <v>258</v>
      </c>
      <c r="K4176" s="104" t="s">
        <v>83</v>
      </c>
      <c r="L4176" s="104" t="s">
        <v>299</v>
      </c>
      <c r="M4176" s="104" t="s">
        <v>276</v>
      </c>
      <c r="N4176" s="104"/>
      <c r="O4176" s="108" t="str">
        <f>A4177</f>
        <v>16579</v>
      </c>
      <c r="P4176" s="111" t="s">
        <v>456</v>
      </c>
      <c r="Q4176" s="153" t="s">
        <v>511</v>
      </c>
      <c r="R4176" s="153" t="s">
        <v>549</v>
      </c>
      <c r="S4176" s="153">
        <v>4.1666666666666657E-2</v>
      </c>
      <c r="T4176" s="153">
        <v>0.5</v>
      </c>
      <c r="U4176" s="153">
        <v>0.54166666666666663</v>
      </c>
      <c r="V4176" s="153">
        <f>IF(ISBLANK(T4176),"",Tabella2[[#This Row],[ACT STOP]]-Tabella2[[#This Row],[ACT START]])</f>
        <v>4.166666666666663E-2</v>
      </c>
      <c r="W4176" s="104" t="s">
        <v>92</v>
      </c>
      <c r="X4176" s="104" t="s">
        <v>91</v>
      </c>
      <c r="Y4176" s="110"/>
      <c r="Z4176" s="106"/>
      <c r="AA4176" s="104"/>
      <c r="AB4176" s="107"/>
      <c r="AC4176" s="72">
        <v>1</v>
      </c>
      <c r="AH4176" s="70"/>
      <c r="AI4176" s="70"/>
      <c r="AJ4176">
        <v>0</v>
      </c>
      <c r="AL4176" s="70"/>
      <c r="BM4176" s="135">
        <v>0.5</v>
      </c>
      <c r="BN4176" s="136">
        <v>0.54166666666666663</v>
      </c>
      <c r="BO4176" s="101"/>
      <c r="BR4176" s="109" t="str">
        <f t="shared" si="65"/>
        <v>SH-25-4165</v>
      </c>
      <c r="BS4176" s="109" t="s">
        <v>368</v>
      </c>
      <c r="BT4176" t="s">
        <v>92</v>
      </c>
      <c r="BU4176" t="s">
        <v>8841</v>
      </c>
    </row>
    <row r="4177" spans="1:73" hidden="1">
      <c r="A4177" s="103" t="s">
        <v>8842</v>
      </c>
      <c r="B4177" s="102">
        <v>45868</v>
      </c>
      <c r="C4177" s="104">
        <f>_xlfn.ISOWEEKNUM(Tabella2[[#This Row],[Date]])</f>
        <v>31</v>
      </c>
      <c r="D4177" s="104" t="s">
        <v>195</v>
      </c>
      <c r="E4177" s="104" t="s">
        <v>398</v>
      </c>
      <c r="F4177" s="104"/>
      <c r="G4177" s="104" t="s">
        <v>257</v>
      </c>
      <c r="H4177" s="105">
        <v>22</v>
      </c>
      <c r="I4177" s="104"/>
      <c r="J4177" s="104" t="s">
        <v>258</v>
      </c>
      <c r="K4177" s="104" t="s">
        <v>80</v>
      </c>
      <c r="L4177" s="104" t="s">
        <v>299</v>
      </c>
      <c r="M4177" s="104" t="s">
        <v>276</v>
      </c>
      <c r="N4177" s="104"/>
      <c r="O4177" s="108" t="str">
        <f>A4176</f>
        <v>16578</v>
      </c>
      <c r="P4177" s="111" t="s">
        <v>300</v>
      </c>
      <c r="Q4177" s="153">
        <v>0.5</v>
      </c>
      <c r="R4177" s="153">
        <v>0.54166666666666663</v>
      </c>
      <c r="S4177" s="153">
        <v>4.1666666666666657E-2</v>
      </c>
      <c r="T4177" s="153">
        <v>0.5</v>
      </c>
      <c r="U4177" s="153">
        <v>0.54166666666666663</v>
      </c>
      <c r="V4177" s="153">
        <f>IF(ISBLANK(T4177),"",Tabella2[[#This Row],[ACT STOP]]-Tabella2[[#This Row],[ACT START]])</f>
        <v>4.166666666666663E-2</v>
      </c>
      <c r="W4177" s="104" t="s">
        <v>122</v>
      </c>
      <c r="X4177" s="104" t="s">
        <v>91</v>
      </c>
      <c r="Y4177" s="110"/>
      <c r="Z4177" s="106"/>
      <c r="AA4177" s="104"/>
      <c r="AB4177" s="107"/>
      <c r="AC4177" s="72">
        <v>1</v>
      </c>
      <c r="AH4177" s="70"/>
      <c r="AI4177" s="70"/>
      <c r="AJ4177">
        <v>0</v>
      </c>
      <c r="AL4177" s="70"/>
      <c r="BM4177" s="135">
        <v>0.5</v>
      </c>
      <c r="BN4177" s="136">
        <v>0.54166666666666663</v>
      </c>
      <c r="BO4177" s="101"/>
      <c r="BR4177" s="109" t="str">
        <f t="shared" si="65"/>
        <v>SH-25-4166</v>
      </c>
      <c r="BS4177" s="109" t="s">
        <v>1257</v>
      </c>
      <c r="BT4177" t="s">
        <v>122</v>
      </c>
      <c r="BU4177" t="s">
        <v>399</v>
      </c>
    </row>
    <row r="4178" spans="1:73" hidden="1">
      <c r="A4178" s="103" t="s">
        <v>8843</v>
      </c>
      <c r="B4178" s="102">
        <v>45868</v>
      </c>
      <c r="C4178" s="104">
        <f>_xlfn.ISOWEEKNUM(Tabella2[[#This Row],[Date]])</f>
        <v>31</v>
      </c>
      <c r="D4178" s="104" t="s">
        <v>722</v>
      </c>
      <c r="E4178" s="104" t="s">
        <v>327</v>
      </c>
      <c r="F4178" s="104">
        <v>81</v>
      </c>
      <c r="G4178" s="104" t="s">
        <v>257</v>
      </c>
      <c r="H4178" s="105">
        <v>12</v>
      </c>
      <c r="I4178" s="104" t="s">
        <v>258</v>
      </c>
      <c r="J4178" s="104"/>
      <c r="K4178" s="104" t="s">
        <v>79</v>
      </c>
      <c r="L4178" s="104" t="s">
        <v>299</v>
      </c>
      <c r="M4178" s="104" t="s">
        <v>328</v>
      </c>
      <c r="N4178" s="104"/>
      <c r="O4178" s="108" t="str">
        <f>A4179</f>
        <v>16581</v>
      </c>
      <c r="P4178" s="111" t="s">
        <v>2571</v>
      </c>
      <c r="Q4178" s="153" t="s">
        <v>272</v>
      </c>
      <c r="R4178" s="153" t="s">
        <v>576</v>
      </c>
      <c r="S4178" s="153">
        <v>4.1666666666666657E-2</v>
      </c>
      <c r="T4178" s="153" t="s">
        <v>272</v>
      </c>
      <c r="U4178" s="153" t="s">
        <v>576</v>
      </c>
      <c r="V4178" s="153">
        <f>IF(ISBLANK(T4178),"",Tabella2[[#This Row],[ACT STOP]]-Tabella2[[#This Row],[ACT START]])</f>
        <v>4.166666666666663E-2</v>
      </c>
      <c r="W4178" s="104" t="s">
        <v>92</v>
      </c>
      <c r="X4178" s="104" t="s">
        <v>91</v>
      </c>
      <c r="Y4178" s="110"/>
      <c r="Z4178" s="106"/>
      <c r="AA4178" s="104"/>
      <c r="AB4178" s="107"/>
      <c r="AC4178" s="72">
        <v>1</v>
      </c>
      <c r="AH4178" s="70"/>
      <c r="AI4178" s="70"/>
      <c r="AJ4178">
        <v>0</v>
      </c>
      <c r="AL4178" s="70"/>
      <c r="BL4178" t="s">
        <v>2490</v>
      </c>
      <c r="BM4178" s="135" t="s">
        <v>272</v>
      </c>
      <c r="BN4178" s="136" t="s">
        <v>576</v>
      </c>
      <c r="BO4178" s="101"/>
      <c r="BR4178" s="109" t="str">
        <f t="shared" si="65"/>
        <v>SH-25-4167</v>
      </c>
      <c r="BS4178" s="109" t="s">
        <v>266</v>
      </c>
      <c r="BT4178" t="s">
        <v>92</v>
      </c>
      <c r="BU4178" t="s">
        <v>8844</v>
      </c>
    </row>
    <row r="4179" spans="1:73" hidden="1">
      <c r="A4179" s="103" t="s">
        <v>8845</v>
      </c>
      <c r="B4179" s="102">
        <v>45868</v>
      </c>
      <c r="C4179" s="104">
        <f>_xlfn.ISOWEEKNUM(Tabella2[[#This Row],[Date]])</f>
        <v>31</v>
      </c>
      <c r="D4179" s="104" t="s">
        <v>722</v>
      </c>
      <c r="E4179" s="104" t="s">
        <v>327</v>
      </c>
      <c r="F4179" s="104">
        <v>80</v>
      </c>
      <c r="G4179" s="104" t="s">
        <v>257</v>
      </c>
      <c r="H4179" s="105">
        <v>14</v>
      </c>
      <c r="I4179" s="104" t="s">
        <v>258</v>
      </c>
      <c r="J4179" s="104"/>
      <c r="K4179" s="104" t="s">
        <v>78</v>
      </c>
      <c r="L4179" s="104" t="s">
        <v>299</v>
      </c>
      <c r="M4179" s="104" t="s">
        <v>328</v>
      </c>
      <c r="N4179" s="104"/>
      <c r="O4179" s="108" t="str">
        <f>A4178</f>
        <v>16580</v>
      </c>
      <c r="P4179" s="111" t="s">
        <v>2517</v>
      </c>
      <c r="Q4179" s="153">
        <v>0.5625</v>
      </c>
      <c r="R4179" s="153">
        <v>0.60416666666666663</v>
      </c>
      <c r="S4179" s="153">
        <v>4.1666666666666657E-2</v>
      </c>
      <c r="T4179" s="153">
        <v>0.5625</v>
      </c>
      <c r="U4179" s="153">
        <v>0.60416666666666663</v>
      </c>
      <c r="V4179" s="153">
        <f>IF(ISBLANK(T4179),"",Tabella2[[#This Row],[ACT STOP]]-Tabella2[[#This Row],[ACT START]])</f>
        <v>4.166666666666663E-2</v>
      </c>
      <c r="W4179" s="104" t="s">
        <v>92</v>
      </c>
      <c r="X4179" s="104" t="s">
        <v>91</v>
      </c>
      <c r="Y4179" s="110" t="s">
        <v>8846</v>
      </c>
      <c r="Z4179" s="106"/>
      <c r="AA4179" s="104"/>
      <c r="AB4179" s="107"/>
      <c r="AC4179" s="72">
        <v>1</v>
      </c>
      <c r="AH4179" s="70"/>
      <c r="AI4179" s="70"/>
      <c r="AJ4179">
        <v>0</v>
      </c>
      <c r="AL4179" s="70"/>
      <c r="BM4179" s="135">
        <v>0.5625</v>
      </c>
      <c r="BN4179" s="136">
        <v>0.60416666666666663</v>
      </c>
      <c r="BO4179" s="101"/>
      <c r="BR4179" s="109" t="str">
        <f t="shared" si="65"/>
        <v>SH-25-4168</v>
      </c>
      <c r="BS4179" s="109" t="s">
        <v>372</v>
      </c>
      <c r="BT4179" t="s">
        <v>92</v>
      </c>
      <c r="BU4179" t="s">
        <v>8847</v>
      </c>
    </row>
    <row r="4180" spans="1:73" hidden="1">
      <c r="A4180" s="103" t="s">
        <v>8848</v>
      </c>
      <c r="B4180" s="102">
        <v>45868</v>
      </c>
      <c r="C4180" s="104">
        <f>_xlfn.ISOWEEKNUM(Tabella2[[#This Row],[Date]])</f>
        <v>31</v>
      </c>
      <c r="D4180" s="104" t="s">
        <v>722</v>
      </c>
      <c r="E4180" s="104" t="s">
        <v>327</v>
      </c>
      <c r="F4180" s="104">
        <v>77</v>
      </c>
      <c r="G4180" s="104" t="s">
        <v>257</v>
      </c>
      <c r="H4180" s="105">
        <v>10</v>
      </c>
      <c r="I4180" s="104" t="s">
        <v>258</v>
      </c>
      <c r="J4180" s="104"/>
      <c r="K4180" s="104" t="s">
        <v>83</v>
      </c>
      <c r="L4180" s="104" t="s">
        <v>299</v>
      </c>
      <c r="M4180" s="104" t="s">
        <v>422</v>
      </c>
      <c r="N4180" s="104"/>
      <c r="O4180" s="108" t="str">
        <f>A4181</f>
        <v>16583</v>
      </c>
      <c r="P4180" s="111" t="s">
        <v>423</v>
      </c>
      <c r="Q4180" s="153" t="s">
        <v>272</v>
      </c>
      <c r="R4180" s="153" t="s">
        <v>576</v>
      </c>
      <c r="S4180" s="153">
        <v>4.1666666666666657E-2</v>
      </c>
      <c r="T4180" s="153">
        <v>0.5625</v>
      </c>
      <c r="U4180" s="153">
        <v>0.60416666666666663</v>
      </c>
      <c r="V4180" s="153">
        <f>IF(ISBLANK(T4180),"",Tabella2[[#This Row],[ACT STOP]]-Tabella2[[#This Row],[ACT START]])</f>
        <v>4.166666666666663E-2</v>
      </c>
      <c r="W4180" s="104" t="s">
        <v>92</v>
      </c>
      <c r="X4180" s="104" t="s">
        <v>91</v>
      </c>
      <c r="Y4180" s="110"/>
      <c r="Z4180" s="106"/>
      <c r="AA4180" s="104"/>
      <c r="AB4180" s="107"/>
      <c r="AC4180" s="72">
        <v>1</v>
      </c>
      <c r="AH4180" s="70"/>
      <c r="AI4180" s="70"/>
      <c r="AJ4180">
        <v>0</v>
      </c>
      <c r="AL4180" s="70"/>
      <c r="BM4180" s="135">
        <v>0.5625</v>
      </c>
      <c r="BN4180" s="136">
        <v>0.60416666666666663</v>
      </c>
      <c r="BO4180" s="101"/>
      <c r="BR4180" s="109" t="str">
        <f t="shared" si="65"/>
        <v>SH-25-4169</v>
      </c>
      <c r="BS4180" s="109" t="s">
        <v>552</v>
      </c>
      <c r="BT4180" t="s">
        <v>92</v>
      </c>
      <c r="BU4180" t="s">
        <v>8849</v>
      </c>
    </row>
    <row r="4181" spans="1:73" hidden="1">
      <c r="A4181" s="103" t="s">
        <v>8850</v>
      </c>
      <c r="B4181" s="102">
        <v>45868</v>
      </c>
      <c r="C4181" s="104">
        <f>_xlfn.ISOWEEKNUM(Tabella2[[#This Row],[Date]])</f>
        <v>31</v>
      </c>
      <c r="D4181" s="104" t="s">
        <v>722</v>
      </c>
      <c r="E4181" s="104" t="s">
        <v>327</v>
      </c>
      <c r="F4181" s="104">
        <v>76</v>
      </c>
      <c r="G4181" s="104" t="s">
        <v>257</v>
      </c>
      <c r="H4181" s="105">
        <v>13</v>
      </c>
      <c r="I4181" s="104" t="s">
        <v>258</v>
      </c>
      <c r="J4181" s="104"/>
      <c r="K4181" s="104" t="s">
        <v>80</v>
      </c>
      <c r="L4181" s="104" t="s">
        <v>299</v>
      </c>
      <c r="M4181" s="104" t="s">
        <v>422</v>
      </c>
      <c r="N4181" s="104"/>
      <c r="O4181" s="108" t="str">
        <f>A4180</f>
        <v>16582</v>
      </c>
      <c r="P4181" s="111" t="s">
        <v>2673</v>
      </c>
      <c r="Q4181" s="153">
        <v>0.5625</v>
      </c>
      <c r="R4181" s="153">
        <v>0.60416666666666663</v>
      </c>
      <c r="S4181" s="153">
        <v>4.1666666666666657E-2</v>
      </c>
      <c r="T4181" s="153">
        <v>0.5625</v>
      </c>
      <c r="U4181" s="153">
        <v>0.60416666666666663</v>
      </c>
      <c r="V4181" s="153">
        <f>IF(ISBLANK(T4181),"",Tabella2[[#This Row],[ACT STOP]]-Tabella2[[#This Row],[ACT START]])</f>
        <v>4.166666666666663E-2</v>
      </c>
      <c r="W4181" s="104" t="s">
        <v>92</v>
      </c>
      <c r="X4181" s="104" t="s">
        <v>91</v>
      </c>
      <c r="Y4181" s="110"/>
      <c r="Z4181" s="106"/>
      <c r="AA4181" s="104"/>
      <c r="AB4181" s="107"/>
      <c r="AC4181" s="72">
        <v>1</v>
      </c>
      <c r="AH4181" s="70"/>
      <c r="AI4181" s="70"/>
      <c r="AJ4181">
        <v>0</v>
      </c>
      <c r="AL4181" s="70"/>
      <c r="BM4181" s="135">
        <v>0.5625</v>
      </c>
      <c r="BN4181" s="136">
        <v>0.60416666666666663</v>
      </c>
      <c r="BO4181" s="101"/>
      <c r="BR4181" s="109" t="str">
        <f t="shared" si="65"/>
        <v>SH-25-4170</v>
      </c>
      <c r="BS4181" s="109" t="s">
        <v>427</v>
      </c>
      <c r="BT4181" t="s">
        <v>92</v>
      </c>
      <c r="BU4181" t="s">
        <v>8851</v>
      </c>
    </row>
    <row r="4182" spans="1:73" hidden="1">
      <c r="A4182" s="103" t="s">
        <v>8852</v>
      </c>
      <c r="B4182" s="102">
        <v>45868</v>
      </c>
      <c r="C4182" s="104">
        <f>_xlfn.ISOWEEKNUM(Tabella2[[#This Row],[Date]])</f>
        <v>31</v>
      </c>
      <c r="D4182" s="104" t="s">
        <v>860</v>
      </c>
      <c r="E4182" s="104" t="s">
        <v>284</v>
      </c>
      <c r="F4182" s="104">
        <v>80</v>
      </c>
      <c r="G4182" s="104" t="s">
        <v>257</v>
      </c>
      <c r="H4182" s="105">
        <v>5</v>
      </c>
      <c r="I4182" s="104"/>
      <c r="J4182" s="104" t="s">
        <v>258</v>
      </c>
      <c r="K4182" s="104" t="s">
        <v>81</v>
      </c>
      <c r="L4182" s="104" t="s">
        <v>259</v>
      </c>
      <c r="M4182" s="104" t="s">
        <v>276</v>
      </c>
      <c r="N4182" s="104"/>
      <c r="O4182" s="106"/>
      <c r="P4182" s="111" t="s">
        <v>2932</v>
      </c>
      <c r="Q4182" s="153" t="s">
        <v>272</v>
      </c>
      <c r="R4182" s="153" t="s">
        <v>576</v>
      </c>
      <c r="S4182" s="153">
        <v>4.1666666666666657E-2</v>
      </c>
      <c r="T4182" s="153">
        <v>0.5625</v>
      </c>
      <c r="U4182" s="153">
        <v>0.60416666666666663</v>
      </c>
      <c r="V4182" s="153">
        <f>IF(ISBLANK(T4182),"",Tabella2[[#This Row],[ACT STOP]]-Tabella2[[#This Row],[ACT START]])</f>
        <v>4.166666666666663E-2</v>
      </c>
      <c r="W4182" s="104" t="s">
        <v>92</v>
      </c>
      <c r="X4182" s="104" t="s">
        <v>91</v>
      </c>
      <c r="Y4182" s="110" t="s">
        <v>8853</v>
      </c>
      <c r="Z4182" s="106"/>
      <c r="AA4182" s="104"/>
      <c r="AB4182" s="107"/>
      <c r="AC4182" s="72">
        <v>1</v>
      </c>
      <c r="AH4182" s="70"/>
      <c r="AI4182" s="70"/>
      <c r="AJ4182">
        <v>0</v>
      </c>
      <c r="AL4182" s="70"/>
      <c r="BM4182" s="135">
        <v>0.5625</v>
      </c>
      <c r="BN4182" s="136">
        <v>0.60416666666666663</v>
      </c>
      <c r="BO4182" s="101"/>
      <c r="BR4182" s="109" t="str">
        <f t="shared" si="65"/>
        <v>SH-25-4171</v>
      </c>
      <c r="BS4182" s="109" t="s">
        <v>416</v>
      </c>
      <c r="BT4182" t="s">
        <v>92</v>
      </c>
      <c r="BU4182" t="s">
        <v>8854</v>
      </c>
    </row>
    <row r="4183" spans="1:73" hidden="1">
      <c r="A4183" s="103" t="s">
        <v>8855</v>
      </c>
      <c r="B4183" s="102">
        <v>45868</v>
      </c>
      <c r="C4183" s="104">
        <f>_xlfn.ISOWEEKNUM(Tabella2[[#This Row],[Date]])</f>
        <v>31</v>
      </c>
      <c r="D4183" s="104" t="s">
        <v>6396</v>
      </c>
      <c r="E4183" s="104" t="s">
        <v>256</v>
      </c>
      <c r="F4183" s="104">
        <v>73</v>
      </c>
      <c r="G4183" s="104" t="s">
        <v>284</v>
      </c>
      <c r="H4183" s="105">
        <v>9</v>
      </c>
      <c r="I4183" s="104"/>
      <c r="J4183" s="104" t="s">
        <v>258</v>
      </c>
      <c r="K4183" s="104" t="s">
        <v>77</v>
      </c>
      <c r="L4183" s="104" t="s">
        <v>259</v>
      </c>
      <c r="M4183" s="104" t="s">
        <v>276</v>
      </c>
      <c r="N4183" s="104"/>
      <c r="O4183" s="106"/>
      <c r="P4183" s="111" t="s">
        <v>7064</v>
      </c>
      <c r="Q4183" s="153" t="s">
        <v>272</v>
      </c>
      <c r="R4183" s="153" t="s">
        <v>576</v>
      </c>
      <c r="S4183" s="153">
        <v>4.1666666666666657E-2</v>
      </c>
      <c r="T4183" s="153">
        <v>0.5625</v>
      </c>
      <c r="U4183" s="153">
        <v>0.60416666666666663</v>
      </c>
      <c r="V4183" s="153">
        <f>IF(ISBLANK(T4183),"",Tabella2[[#This Row],[ACT STOP]]-Tabella2[[#This Row],[ACT START]])</f>
        <v>4.166666666666663E-2</v>
      </c>
      <c r="W4183" s="104" t="s">
        <v>92</v>
      </c>
      <c r="X4183" s="104" t="s">
        <v>91</v>
      </c>
      <c r="Y4183" s="110"/>
      <c r="Z4183" s="106"/>
      <c r="AA4183" s="104"/>
      <c r="AB4183" s="107"/>
      <c r="AC4183" s="72">
        <v>1</v>
      </c>
      <c r="AH4183" s="70"/>
      <c r="AI4183" s="70"/>
      <c r="AJ4183">
        <v>0</v>
      </c>
      <c r="AL4183" s="70"/>
      <c r="BM4183" s="135">
        <v>0.5625</v>
      </c>
      <c r="BN4183" s="136">
        <v>0.60416666666666663</v>
      </c>
      <c r="BO4183" s="101"/>
      <c r="BR4183" s="109" t="str">
        <f t="shared" si="65"/>
        <v>SH-25-4172</v>
      </c>
      <c r="BS4183" s="109" t="s">
        <v>339</v>
      </c>
      <c r="BT4183" t="s">
        <v>92</v>
      </c>
      <c r="BU4183" t="s">
        <v>8856</v>
      </c>
    </row>
    <row r="4184" spans="1:73" hidden="1">
      <c r="A4184" s="103" t="s">
        <v>8857</v>
      </c>
      <c r="B4184" s="102">
        <v>45868</v>
      </c>
      <c r="C4184" s="104">
        <f>_xlfn.ISOWEEKNUM(Tabella2[[#This Row],[Date]])</f>
        <v>31</v>
      </c>
      <c r="D4184" s="104" t="s">
        <v>321</v>
      </c>
      <c r="E4184" s="104" t="s">
        <v>284</v>
      </c>
      <c r="F4184" s="104">
        <v>53</v>
      </c>
      <c r="G4184" s="104" t="s">
        <v>257</v>
      </c>
      <c r="H4184" s="105">
        <v>17</v>
      </c>
      <c r="I4184" s="104"/>
      <c r="J4184" s="104" t="s">
        <v>258</v>
      </c>
      <c r="K4184" s="104" t="s">
        <v>79</v>
      </c>
      <c r="L4184" s="104" t="s">
        <v>299</v>
      </c>
      <c r="M4184" s="104" t="s">
        <v>915</v>
      </c>
      <c r="N4184" s="104"/>
      <c r="O4184" s="108" t="str">
        <f>A4185</f>
        <v>16587</v>
      </c>
      <c r="P4184" s="111" t="s">
        <v>2417</v>
      </c>
      <c r="Q4184" s="153" t="s">
        <v>665</v>
      </c>
      <c r="R4184" s="153" t="s">
        <v>580</v>
      </c>
      <c r="S4184" s="153">
        <v>4.1666666666666657E-2</v>
      </c>
      <c r="T4184" s="153" t="s">
        <v>665</v>
      </c>
      <c r="U4184" s="153" t="s">
        <v>580</v>
      </c>
      <c r="V4184" s="153">
        <f>IF(ISBLANK(T4184),"",Tabella2[[#This Row],[ACT STOP]]-Tabella2[[#This Row],[ACT START]])</f>
        <v>4.166666666666663E-2</v>
      </c>
      <c r="W4184" s="104" t="s">
        <v>92</v>
      </c>
      <c r="X4184" s="104" t="s">
        <v>91</v>
      </c>
      <c r="Y4184" s="110"/>
      <c r="Z4184" s="106"/>
      <c r="AA4184" s="104"/>
      <c r="AB4184" s="107"/>
      <c r="AC4184" s="72">
        <v>1</v>
      </c>
      <c r="AH4184" s="70"/>
      <c r="AI4184" s="70"/>
      <c r="AJ4184">
        <v>0</v>
      </c>
      <c r="AL4184" s="70"/>
      <c r="BM4184" s="135" t="s">
        <v>665</v>
      </c>
      <c r="BN4184" s="136" t="s">
        <v>580</v>
      </c>
      <c r="BO4184" s="101"/>
      <c r="BR4184" s="109" t="str">
        <f t="shared" si="65"/>
        <v>SH-25-4173</v>
      </c>
      <c r="BS4184" s="109" t="s">
        <v>393</v>
      </c>
      <c r="BT4184" t="s">
        <v>92</v>
      </c>
      <c r="BU4184" t="s">
        <v>8858</v>
      </c>
    </row>
    <row r="4185" spans="1:73" hidden="1">
      <c r="A4185" s="103" t="s">
        <v>8859</v>
      </c>
      <c r="B4185" s="102">
        <v>45868</v>
      </c>
      <c r="C4185" s="104">
        <f>_xlfn.ISOWEEKNUM(Tabella2[[#This Row],[Date]])</f>
        <v>31</v>
      </c>
      <c r="D4185" s="104" t="s">
        <v>321</v>
      </c>
      <c r="E4185" s="104" t="s">
        <v>284</v>
      </c>
      <c r="F4185" s="104">
        <v>51</v>
      </c>
      <c r="G4185" s="104" t="s">
        <v>257</v>
      </c>
      <c r="H4185" s="105">
        <v>33</v>
      </c>
      <c r="I4185" s="104"/>
      <c r="J4185" s="104" t="s">
        <v>258</v>
      </c>
      <c r="K4185" s="104" t="s">
        <v>78</v>
      </c>
      <c r="L4185" s="104" t="s">
        <v>299</v>
      </c>
      <c r="M4185" s="104" t="s">
        <v>915</v>
      </c>
      <c r="N4185" s="104"/>
      <c r="O4185" s="108" t="str">
        <f>A4184</f>
        <v>16586</v>
      </c>
      <c r="P4185" s="111" t="s">
        <v>2417</v>
      </c>
      <c r="Q4185" s="153">
        <v>0.625</v>
      </c>
      <c r="R4185" s="153">
        <v>0.66666666666666663</v>
      </c>
      <c r="S4185" s="153">
        <v>4.1666666666666657E-2</v>
      </c>
      <c r="T4185" s="153">
        <v>0.625</v>
      </c>
      <c r="U4185" s="153">
        <v>0.66666666666666663</v>
      </c>
      <c r="V4185" s="153">
        <f>IF(ISBLANK(T4185),"",Tabella2[[#This Row],[ACT STOP]]-Tabella2[[#This Row],[ACT START]])</f>
        <v>4.166666666666663E-2</v>
      </c>
      <c r="W4185" s="104" t="s">
        <v>92</v>
      </c>
      <c r="X4185" s="104" t="s">
        <v>91</v>
      </c>
      <c r="Y4185" s="110"/>
      <c r="Z4185" s="106"/>
      <c r="AA4185" s="104"/>
      <c r="AB4185" s="107"/>
      <c r="AC4185" s="72">
        <v>1</v>
      </c>
      <c r="AH4185" s="70"/>
      <c r="AI4185" s="70"/>
      <c r="AJ4185">
        <v>0</v>
      </c>
      <c r="AL4185" s="70"/>
      <c r="BM4185" s="135">
        <v>0.625</v>
      </c>
      <c r="BN4185" s="136">
        <v>0.66666666666666663</v>
      </c>
      <c r="BO4185" s="101"/>
      <c r="BR4185" s="109" t="str">
        <f t="shared" si="65"/>
        <v>SH-25-4174</v>
      </c>
      <c r="BS4185" s="109" t="s">
        <v>458</v>
      </c>
      <c r="BT4185" t="s">
        <v>92</v>
      </c>
      <c r="BU4185" t="s">
        <v>8860</v>
      </c>
    </row>
    <row r="4186" spans="1:73" hidden="1">
      <c r="A4186" s="103" t="s">
        <v>8861</v>
      </c>
      <c r="B4186" s="102">
        <v>45868</v>
      </c>
      <c r="C4186" s="104">
        <f>_xlfn.ISOWEEKNUM(Tabella2[[#This Row],[Date]])</f>
        <v>31</v>
      </c>
      <c r="D4186" s="104" t="s">
        <v>6396</v>
      </c>
      <c r="E4186" s="104" t="s">
        <v>256</v>
      </c>
      <c r="F4186" s="104">
        <v>71</v>
      </c>
      <c r="G4186" s="104" t="s">
        <v>284</v>
      </c>
      <c r="H4186" s="105">
        <v>23</v>
      </c>
      <c r="I4186" s="104"/>
      <c r="J4186" s="104" t="s">
        <v>258</v>
      </c>
      <c r="K4186" s="104" t="s">
        <v>81</v>
      </c>
      <c r="L4186" s="104" t="s">
        <v>259</v>
      </c>
      <c r="M4186" s="104" t="s">
        <v>276</v>
      </c>
      <c r="N4186" s="104"/>
      <c r="O4186" s="106"/>
      <c r="P4186" s="111" t="s">
        <v>7629</v>
      </c>
      <c r="Q4186" s="153" t="s">
        <v>665</v>
      </c>
      <c r="R4186" s="153" t="s">
        <v>580</v>
      </c>
      <c r="S4186" s="153">
        <v>4.1666666666666657E-2</v>
      </c>
      <c r="T4186" s="153">
        <v>0.625</v>
      </c>
      <c r="U4186" s="153">
        <v>0.66666666666666663</v>
      </c>
      <c r="V4186" s="153">
        <f>IF(ISBLANK(T4186),"",Tabella2[[#This Row],[ACT STOP]]-Tabella2[[#This Row],[ACT START]])</f>
        <v>4.166666666666663E-2</v>
      </c>
      <c r="W4186" s="104" t="s">
        <v>92</v>
      </c>
      <c r="X4186" s="104" t="s">
        <v>91</v>
      </c>
      <c r="Y4186" s="110"/>
      <c r="Z4186" s="106"/>
      <c r="AA4186" s="104"/>
      <c r="AB4186" s="107"/>
      <c r="AC4186" s="72">
        <v>1</v>
      </c>
      <c r="AH4186" s="70"/>
      <c r="AI4186" s="70"/>
      <c r="AJ4186">
        <v>0</v>
      </c>
      <c r="AL4186" s="70"/>
      <c r="BM4186" s="135">
        <v>0.625</v>
      </c>
      <c r="BN4186" s="136">
        <v>0.66666666666666663</v>
      </c>
      <c r="BO4186" s="101"/>
      <c r="BR4186" s="109" t="str">
        <f t="shared" si="65"/>
        <v>SH-25-4175</v>
      </c>
      <c r="BS4186" s="109" t="s">
        <v>358</v>
      </c>
      <c r="BT4186" t="s">
        <v>92</v>
      </c>
      <c r="BU4186" t="s">
        <v>8862</v>
      </c>
    </row>
    <row r="4187" spans="1:73" hidden="1">
      <c r="A4187" s="103" t="s">
        <v>8863</v>
      </c>
      <c r="B4187" s="102">
        <v>45868</v>
      </c>
      <c r="C4187" s="104">
        <f>_xlfn.ISOWEEKNUM(Tabella2[[#This Row],[Date]])</f>
        <v>31</v>
      </c>
      <c r="D4187" s="104" t="s">
        <v>348</v>
      </c>
      <c r="E4187" s="104" t="s">
        <v>284</v>
      </c>
      <c r="F4187" s="104">
        <v>55</v>
      </c>
      <c r="G4187" s="104" t="s">
        <v>257</v>
      </c>
      <c r="H4187" s="105">
        <v>14</v>
      </c>
      <c r="I4187" s="104"/>
      <c r="J4187" s="104" t="s">
        <v>258</v>
      </c>
      <c r="K4187" s="104" t="s">
        <v>79</v>
      </c>
      <c r="L4187" s="104" t="s">
        <v>299</v>
      </c>
      <c r="M4187" s="104" t="s">
        <v>906</v>
      </c>
      <c r="N4187" s="104"/>
      <c r="O4187" s="108" t="str">
        <f>A4188</f>
        <v>16590</v>
      </c>
      <c r="P4187" s="111" t="s">
        <v>2397</v>
      </c>
      <c r="Q4187" s="153" t="s">
        <v>520</v>
      </c>
      <c r="R4187" s="153" t="s">
        <v>1084</v>
      </c>
      <c r="S4187" s="153">
        <v>4.1666666666666657E-2</v>
      </c>
      <c r="T4187" s="153" t="s">
        <v>520</v>
      </c>
      <c r="U4187" s="153" t="s">
        <v>1084</v>
      </c>
      <c r="V4187" s="153">
        <f>IF(ISBLANK(T4187),"",Tabella2[[#This Row],[ACT STOP]]-Tabella2[[#This Row],[ACT START]])</f>
        <v>4.166666666666663E-2</v>
      </c>
      <c r="W4187" s="104" t="s">
        <v>92</v>
      </c>
      <c r="X4187" s="104" t="s">
        <v>91</v>
      </c>
      <c r="Y4187" s="110"/>
      <c r="Z4187" s="106"/>
      <c r="AA4187" s="104"/>
      <c r="AB4187" s="107"/>
      <c r="AC4187" s="72">
        <v>1</v>
      </c>
      <c r="AH4187" s="70"/>
      <c r="AI4187" s="70"/>
      <c r="AJ4187">
        <v>0</v>
      </c>
      <c r="AL4187" s="70"/>
      <c r="BM4187" s="135" t="s">
        <v>520</v>
      </c>
      <c r="BN4187" s="136" t="s">
        <v>1084</v>
      </c>
      <c r="BO4187" s="101"/>
      <c r="BR4187" s="109" t="str">
        <f t="shared" si="65"/>
        <v>SH-25-4176</v>
      </c>
      <c r="BS4187" s="109" t="s">
        <v>372</v>
      </c>
      <c r="BT4187" t="s">
        <v>92</v>
      </c>
      <c r="BU4187" t="s">
        <v>8864</v>
      </c>
    </row>
    <row r="4188" spans="1:73" hidden="1">
      <c r="A4188" s="103" t="s">
        <v>8865</v>
      </c>
      <c r="B4188" s="102">
        <v>45868</v>
      </c>
      <c r="C4188" s="104">
        <f>_xlfn.ISOWEEKNUM(Tabella2[[#This Row],[Date]])</f>
        <v>31</v>
      </c>
      <c r="D4188" s="104" t="s">
        <v>348</v>
      </c>
      <c r="E4188" s="104" t="s">
        <v>284</v>
      </c>
      <c r="F4188" s="104">
        <v>57</v>
      </c>
      <c r="G4188" s="104" t="s">
        <v>257</v>
      </c>
      <c r="H4188" s="105">
        <v>10</v>
      </c>
      <c r="I4188" s="104"/>
      <c r="J4188" s="104" t="s">
        <v>258</v>
      </c>
      <c r="K4188" s="104" t="s">
        <v>78</v>
      </c>
      <c r="L4188" s="104" t="s">
        <v>299</v>
      </c>
      <c r="M4188" s="104" t="s">
        <v>906</v>
      </c>
      <c r="N4188" s="104"/>
      <c r="O4188" s="108" t="str">
        <f>A4187</f>
        <v>16589</v>
      </c>
      <c r="P4188" s="111" t="s">
        <v>2397</v>
      </c>
      <c r="Q4188" s="153">
        <v>0.6875</v>
      </c>
      <c r="R4188" s="153">
        <v>0.72916666666666663</v>
      </c>
      <c r="S4188" s="153">
        <v>4.1666666666666657E-2</v>
      </c>
      <c r="T4188" s="153">
        <v>0.6875</v>
      </c>
      <c r="U4188" s="153">
        <v>0.72916666666666663</v>
      </c>
      <c r="V4188" s="153">
        <f>IF(ISBLANK(T4188),"",Tabella2[[#This Row],[ACT STOP]]-Tabella2[[#This Row],[ACT START]])</f>
        <v>4.166666666666663E-2</v>
      </c>
      <c r="W4188" s="104" t="s">
        <v>92</v>
      </c>
      <c r="X4188" s="104" t="s">
        <v>91</v>
      </c>
      <c r="Y4188" s="110"/>
      <c r="Z4188" s="106"/>
      <c r="AA4188" s="104"/>
      <c r="AB4188" s="107"/>
      <c r="AC4188" s="72">
        <v>1</v>
      </c>
      <c r="AH4188" s="70"/>
      <c r="AI4188" s="70"/>
      <c r="AJ4188">
        <v>0</v>
      </c>
      <c r="AL4188" s="70"/>
      <c r="BM4188" s="135">
        <v>0.6875</v>
      </c>
      <c r="BN4188" s="136">
        <v>0.72916666666666663</v>
      </c>
      <c r="BO4188" s="101"/>
      <c r="BR4188" s="109" t="str">
        <f t="shared" si="65"/>
        <v>SH-25-4177</v>
      </c>
      <c r="BS4188" s="109" t="s">
        <v>552</v>
      </c>
      <c r="BT4188" t="s">
        <v>92</v>
      </c>
      <c r="BU4188" t="s">
        <v>8866</v>
      </c>
    </row>
    <row r="4189" spans="1:73" hidden="1">
      <c r="A4189" s="103" t="s">
        <v>8867</v>
      </c>
      <c r="B4189" s="102">
        <v>45868</v>
      </c>
      <c r="C4189" s="104">
        <f>_xlfn.ISOWEEKNUM(Tabella2[[#This Row],[Date]])</f>
        <v>31</v>
      </c>
      <c r="D4189" s="104" t="s">
        <v>722</v>
      </c>
      <c r="E4189" s="104" t="s">
        <v>327</v>
      </c>
      <c r="F4189" s="104">
        <v>82</v>
      </c>
      <c r="G4189" s="104" t="s">
        <v>257</v>
      </c>
      <c r="H4189" s="105">
        <v>5</v>
      </c>
      <c r="I4189" s="104" t="s">
        <v>258</v>
      </c>
      <c r="J4189" s="104"/>
      <c r="K4189" s="104" t="s">
        <v>83</v>
      </c>
      <c r="L4189" s="104" t="s">
        <v>299</v>
      </c>
      <c r="M4189" s="104" t="s">
        <v>328</v>
      </c>
      <c r="N4189" s="104"/>
      <c r="O4189" s="108" t="str">
        <f>A4190</f>
        <v>16592</v>
      </c>
      <c r="P4189" s="111" t="s">
        <v>2571</v>
      </c>
      <c r="Q4189" s="153" t="s">
        <v>520</v>
      </c>
      <c r="R4189" s="153" t="s">
        <v>1084</v>
      </c>
      <c r="S4189" s="153">
        <v>4.1666666666666657E-2</v>
      </c>
      <c r="T4189" s="153">
        <v>0.6875</v>
      </c>
      <c r="U4189" s="153">
        <v>0.72916666666666663</v>
      </c>
      <c r="V4189" s="153">
        <f>IF(ISBLANK(T4189),"",Tabella2[[#This Row],[ACT STOP]]-Tabella2[[#This Row],[ACT START]])</f>
        <v>4.166666666666663E-2</v>
      </c>
      <c r="W4189" s="104" t="s">
        <v>92</v>
      </c>
      <c r="X4189" s="104" t="s">
        <v>91</v>
      </c>
      <c r="Y4189" s="110"/>
      <c r="Z4189" s="106"/>
      <c r="AA4189" s="104"/>
      <c r="AB4189" s="107"/>
      <c r="AC4189" s="72">
        <v>1</v>
      </c>
      <c r="AH4189" s="70"/>
      <c r="AI4189" s="70"/>
      <c r="AJ4189">
        <v>0</v>
      </c>
      <c r="AL4189" s="70"/>
      <c r="BM4189" s="135">
        <v>0.6875</v>
      </c>
      <c r="BN4189" s="136">
        <v>0.72916666666666663</v>
      </c>
      <c r="BO4189" s="101"/>
      <c r="BR4189" s="109" t="str">
        <f t="shared" si="65"/>
        <v>SH-25-4178</v>
      </c>
      <c r="BS4189" s="109" t="s">
        <v>416</v>
      </c>
      <c r="BT4189" t="s">
        <v>92</v>
      </c>
      <c r="BU4189" t="s">
        <v>8868</v>
      </c>
    </row>
    <row r="4190" spans="1:73" hidden="1">
      <c r="A4190" s="103" t="s">
        <v>8869</v>
      </c>
      <c r="B4190" s="102">
        <v>45868</v>
      </c>
      <c r="C4190" s="104">
        <f>_xlfn.ISOWEEKNUM(Tabella2[[#This Row],[Date]])</f>
        <v>31</v>
      </c>
      <c r="D4190" s="104" t="s">
        <v>722</v>
      </c>
      <c r="E4190" s="104" t="s">
        <v>327</v>
      </c>
      <c r="F4190" s="104">
        <v>79</v>
      </c>
      <c r="G4190" s="104" t="s">
        <v>257</v>
      </c>
      <c r="H4190" s="105">
        <v>12</v>
      </c>
      <c r="I4190" s="104" t="s">
        <v>258</v>
      </c>
      <c r="J4190" s="104"/>
      <c r="K4190" s="104" t="s">
        <v>80</v>
      </c>
      <c r="L4190" s="104" t="s">
        <v>299</v>
      </c>
      <c r="M4190" s="104" t="s">
        <v>328</v>
      </c>
      <c r="N4190" s="104"/>
      <c r="O4190" s="108" t="str">
        <f>A4189</f>
        <v>16591</v>
      </c>
      <c r="P4190" s="111" t="s">
        <v>2571</v>
      </c>
      <c r="Q4190" s="153">
        <v>0.6875</v>
      </c>
      <c r="R4190" s="153">
        <v>0.72916666666666663</v>
      </c>
      <c r="S4190" s="153">
        <v>4.1666666666666657E-2</v>
      </c>
      <c r="T4190" s="153">
        <v>0.6875</v>
      </c>
      <c r="U4190" s="153">
        <v>0.72916666666666663</v>
      </c>
      <c r="V4190" s="153">
        <f>IF(ISBLANK(T4190),"",Tabella2[[#This Row],[ACT STOP]]-Tabella2[[#This Row],[ACT START]])</f>
        <v>4.166666666666663E-2</v>
      </c>
      <c r="W4190" s="104" t="s">
        <v>92</v>
      </c>
      <c r="X4190" s="104" t="s">
        <v>91</v>
      </c>
      <c r="Y4190" s="110"/>
      <c r="Z4190" s="106"/>
      <c r="AA4190" s="104"/>
      <c r="AB4190" s="107"/>
      <c r="AC4190" s="72">
        <v>1</v>
      </c>
      <c r="AH4190" s="70"/>
      <c r="AI4190" s="70"/>
      <c r="AJ4190">
        <v>0</v>
      </c>
      <c r="AL4190" s="70"/>
      <c r="BM4190" s="135">
        <v>0.6875</v>
      </c>
      <c r="BN4190" s="136">
        <v>0.72916666666666663</v>
      </c>
      <c r="BO4190" s="101"/>
      <c r="BR4190" s="109" t="str">
        <f t="shared" si="65"/>
        <v>SH-25-4179</v>
      </c>
      <c r="BS4190" s="109" t="s">
        <v>266</v>
      </c>
      <c r="BT4190" t="s">
        <v>92</v>
      </c>
      <c r="BU4190" t="s">
        <v>8870</v>
      </c>
    </row>
    <row r="4191" spans="1:73" hidden="1">
      <c r="A4191" s="103" t="s">
        <v>8871</v>
      </c>
      <c r="B4191" s="102">
        <v>45868</v>
      </c>
      <c r="C4191" s="104">
        <f>_xlfn.ISOWEEKNUM(Tabella2[[#This Row],[Date]])</f>
        <v>31</v>
      </c>
      <c r="D4191" s="104" t="s">
        <v>6396</v>
      </c>
      <c r="E4191" s="104" t="s">
        <v>256</v>
      </c>
      <c r="F4191" s="104">
        <v>70</v>
      </c>
      <c r="G4191" s="104" t="s">
        <v>257</v>
      </c>
      <c r="H4191" s="105">
        <v>13</v>
      </c>
      <c r="I4191" s="104"/>
      <c r="J4191" s="104" t="s">
        <v>258</v>
      </c>
      <c r="K4191" s="104" t="s">
        <v>81</v>
      </c>
      <c r="L4191" s="104" t="s">
        <v>259</v>
      </c>
      <c r="M4191" s="104" t="s">
        <v>276</v>
      </c>
      <c r="N4191" s="104"/>
      <c r="O4191" s="106"/>
      <c r="P4191" s="111" t="s">
        <v>855</v>
      </c>
      <c r="Q4191" s="153" t="s">
        <v>520</v>
      </c>
      <c r="R4191" s="153" t="s">
        <v>1084</v>
      </c>
      <c r="S4191" s="153">
        <v>4.1666666666666657E-2</v>
      </c>
      <c r="T4191" s="153">
        <v>0.6875</v>
      </c>
      <c r="U4191" s="153">
        <v>0.72916666666666663</v>
      </c>
      <c r="V4191" s="153">
        <f>IF(ISBLANK(T4191),"",Tabella2[[#This Row],[ACT STOP]]-Tabella2[[#This Row],[ACT START]])</f>
        <v>4.166666666666663E-2</v>
      </c>
      <c r="W4191" s="104" t="s">
        <v>92</v>
      </c>
      <c r="X4191" s="104" t="s">
        <v>91</v>
      </c>
      <c r="Y4191" s="110"/>
      <c r="Z4191" s="106"/>
      <c r="AA4191" s="104"/>
      <c r="AB4191" s="107"/>
      <c r="AC4191" s="72">
        <v>1</v>
      </c>
      <c r="AH4191" s="70"/>
      <c r="AI4191" s="70"/>
      <c r="AJ4191">
        <v>0</v>
      </c>
      <c r="AL4191" s="70"/>
      <c r="BM4191" s="135">
        <v>0.6875</v>
      </c>
      <c r="BN4191" s="136">
        <v>0.72916666666666663</v>
      </c>
      <c r="BO4191" s="101"/>
      <c r="BR4191" s="109" t="str">
        <f t="shared" si="65"/>
        <v>SH-25-4180</v>
      </c>
      <c r="BS4191" s="109" t="s">
        <v>427</v>
      </c>
      <c r="BT4191" t="s">
        <v>92</v>
      </c>
      <c r="BU4191" t="s">
        <v>8872</v>
      </c>
    </row>
    <row r="4192" spans="1:73" hidden="1">
      <c r="A4192" s="103" t="s">
        <v>8873</v>
      </c>
      <c r="B4192" s="102">
        <v>45869</v>
      </c>
      <c r="C4192" s="104">
        <f>_xlfn.ISOWEEKNUM(Tabella2[[#This Row],[Date]])</f>
        <v>31</v>
      </c>
      <c r="D4192" s="104" t="s">
        <v>722</v>
      </c>
      <c r="E4192" s="104" t="s">
        <v>327</v>
      </c>
      <c r="F4192" s="104">
        <v>77</v>
      </c>
      <c r="G4192" s="104" t="s">
        <v>257</v>
      </c>
      <c r="H4192" s="105">
        <v>9</v>
      </c>
      <c r="I4192" s="104" t="s">
        <v>258</v>
      </c>
      <c r="J4192" s="104"/>
      <c r="K4192" s="104" t="s">
        <v>79</v>
      </c>
      <c r="L4192" s="104" t="s">
        <v>299</v>
      </c>
      <c r="M4192" s="104" t="s">
        <v>328</v>
      </c>
      <c r="N4192" s="104"/>
      <c r="O4192" s="108" t="str">
        <f>A4193</f>
        <v>16595</v>
      </c>
      <c r="P4192" s="111" t="s">
        <v>2517</v>
      </c>
      <c r="Q4192" s="153" t="s">
        <v>631</v>
      </c>
      <c r="R4192" s="153" t="s">
        <v>498</v>
      </c>
      <c r="S4192" s="153">
        <v>4.1666666666666657E-2</v>
      </c>
      <c r="T4192" s="153"/>
      <c r="U4192" s="153"/>
      <c r="V4192" s="153" t="str">
        <f>IF(ISBLANK(T4192),"",Tabella2[[#This Row],[ACT STOP]]-Tabella2[[#This Row],[ACT START]])</f>
        <v/>
      </c>
      <c r="W4192" s="104" t="s">
        <v>116</v>
      </c>
      <c r="X4192" s="104" t="s">
        <v>143</v>
      </c>
      <c r="Y4192" s="110"/>
      <c r="Z4192" s="106"/>
      <c r="AA4192" s="104"/>
      <c r="AB4192" s="107"/>
      <c r="AC4192" s="72">
        <v>0</v>
      </c>
      <c r="AH4192" s="70"/>
      <c r="AI4192" s="70"/>
      <c r="AJ4192">
        <v>0</v>
      </c>
      <c r="AL4192" s="70"/>
      <c r="BL4192" t="s">
        <v>8874</v>
      </c>
      <c r="BM4192" s="135">
        <v>0</v>
      </c>
      <c r="BN4192" s="136">
        <v>0</v>
      </c>
      <c r="BO4192" s="101"/>
      <c r="BR4192" s="109" t="str">
        <f t="shared" si="65"/>
        <v>SH-25-4181</v>
      </c>
      <c r="BS4192" s="109" t="s">
        <v>318</v>
      </c>
      <c r="BT4192" t="s">
        <v>108</v>
      </c>
      <c r="BU4192" t="s">
        <v>8875</v>
      </c>
    </row>
    <row r="4193" spans="1:73" hidden="1">
      <c r="A4193" s="103" t="s">
        <v>8876</v>
      </c>
      <c r="B4193" s="102">
        <v>45869</v>
      </c>
      <c r="C4193" s="104">
        <f>_xlfn.ISOWEEKNUM(Tabella2[[#This Row],[Date]])</f>
        <v>31</v>
      </c>
      <c r="D4193" s="104" t="s">
        <v>722</v>
      </c>
      <c r="E4193" s="104" t="s">
        <v>327</v>
      </c>
      <c r="F4193" s="104">
        <v>76</v>
      </c>
      <c r="G4193" s="104" t="s">
        <v>257</v>
      </c>
      <c r="H4193" s="105">
        <v>32</v>
      </c>
      <c r="I4193" s="104" t="s">
        <v>258</v>
      </c>
      <c r="J4193" s="104"/>
      <c r="K4193" s="104" t="s">
        <v>78</v>
      </c>
      <c r="L4193" s="104" t="s">
        <v>299</v>
      </c>
      <c r="M4193" s="104" t="s">
        <v>328</v>
      </c>
      <c r="N4193" s="104"/>
      <c r="O4193" s="108" t="str">
        <f>A4192</f>
        <v>16594</v>
      </c>
      <c r="P4193" s="111" t="s">
        <v>2517</v>
      </c>
      <c r="Q4193" s="153">
        <v>0.375</v>
      </c>
      <c r="R4193" s="153">
        <v>0.41666666666666669</v>
      </c>
      <c r="S4193" s="153">
        <v>4.1666666666666657E-2</v>
      </c>
      <c r="T4193" s="153"/>
      <c r="U4193" s="153"/>
      <c r="V4193" s="153" t="str">
        <f>IF(ISBLANK(T4193),"",Tabella2[[#This Row],[ACT STOP]]-Tabella2[[#This Row],[ACT START]])</f>
        <v/>
      </c>
      <c r="W4193" s="104" t="s">
        <v>116</v>
      </c>
      <c r="X4193" s="104" t="s">
        <v>119</v>
      </c>
      <c r="Y4193" s="110"/>
      <c r="Z4193" s="106"/>
      <c r="AA4193" s="104"/>
      <c r="AB4193" s="107"/>
      <c r="AC4193" s="72">
        <v>0</v>
      </c>
      <c r="AH4193" s="70"/>
      <c r="AI4193" s="70"/>
      <c r="AJ4193">
        <v>0</v>
      </c>
      <c r="AL4193" s="70"/>
      <c r="BL4193" t="s">
        <v>8877</v>
      </c>
      <c r="BM4193" s="135">
        <v>0</v>
      </c>
      <c r="BN4193" s="136">
        <v>0</v>
      </c>
      <c r="BO4193" s="101"/>
      <c r="BR4193" s="109" t="str">
        <f t="shared" si="65"/>
        <v>SH-25-4182</v>
      </c>
      <c r="BS4193" s="109" t="s">
        <v>356</v>
      </c>
      <c r="BT4193" t="s">
        <v>108</v>
      </c>
      <c r="BU4193" t="s">
        <v>8878</v>
      </c>
    </row>
    <row r="4194" spans="1:73" hidden="1">
      <c r="A4194" s="103" t="s">
        <v>8879</v>
      </c>
      <c r="B4194" s="102">
        <v>45869</v>
      </c>
      <c r="C4194" s="104">
        <f>_xlfn.ISOWEEKNUM(Tabella2[[#This Row],[Date]])</f>
        <v>31</v>
      </c>
      <c r="D4194" s="104" t="s">
        <v>3529</v>
      </c>
      <c r="E4194" s="104" t="s">
        <v>284</v>
      </c>
      <c r="F4194" s="104">
        <v>68</v>
      </c>
      <c r="G4194" s="104" t="s">
        <v>284</v>
      </c>
      <c r="H4194" s="105">
        <v>9</v>
      </c>
      <c r="I4194" s="104"/>
      <c r="J4194" s="104" t="s">
        <v>258</v>
      </c>
      <c r="K4194" s="104" t="s">
        <v>83</v>
      </c>
      <c r="L4194" s="104" t="s">
        <v>299</v>
      </c>
      <c r="M4194" s="104" t="s">
        <v>276</v>
      </c>
      <c r="N4194" s="104"/>
      <c r="O4194" s="108" t="str">
        <f>A4195</f>
        <v>16597</v>
      </c>
      <c r="P4194" s="111" t="s">
        <v>829</v>
      </c>
      <c r="Q4194" s="153" t="s">
        <v>631</v>
      </c>
      <c r="R4194" s="153" t="s">
        <v>498</v>
      </c>
      <c r="S4194" s="153">
        <v>4.1666666666666657E-2</v>
      </c>
      <c r="T4194" s="153">
        <v>0.375</v>
      </c>
      <c r="U4194" s="153">
        <v>0.41666666666666669</v>
      </c>
      <c r="V4194" s="153">
        <f>IF(ISBLANK(T4194),"",Tabella2[[#This Row],[ACT STOP]]-Tabella2[[#This Row],[ACT START]])</f>
        <v>4.1666666666666685E-2</v>
      </c>
      <c r="W4194" s="104" t="s">
        <v>92</v>
      </c>
      <c r="X4194" s="104" t="s">
        <v>91</v>
      </c>
      <c r="Y4194" s="110"/>
      <c r="Z4194" s="106"/>
      <c r="AA4194" s="104"/>
      <c r="AB4194" s="107"/>
      <c r="AC4194" s="72">
        <v>1</v>
      </c>
      <c r="AH4194" s="70"/>
      <c r="AI4194" s="70"/>
      <c r="AJ4194">
        <v>0</v>
      </c>
      <c r="AL4194" s="70"/>
      <c r="BM4194" s="135">
        <v>0.375</v>
      </c>
      <c r="BN4194" s="136">
        <v>0.41666666666666669</v>
      </c>
      <c r="BO4194" s="101"/>
      <c r="BR4194" s="109" t="str">
        <f t="shared" si="65"/>
        <v>SH-25-4183</v>
      </c>
      <c r="BS4194" s="109" t="s">
        <v>339</v>
      </c>
      <c r="BT4194" t="s">
        <v>92</v>
      </c>
      <c r="BU4194" t="s">
        <v>8880</v>
      </c>
    </row>
    <row r="4195" spans="1:73" hidden="1">
      <c r="A4195" s="103" t="s">
        <v>8881</v>
      </c>
      <c r="B4195" s="102">
        <v>45869</v>
      </c>
      <c r="C4195" s="104">
        <f>_xlfn.ISOWEEKNUM(Tabella2[[#This Row],[Date]])</f>
        <v>31</v>
      </c>
      <c r="D4195" s="104" t="s">
        <v>195</v>
      </c>
      <c r="E4195" s="104" t="s">
        <v>398</v>
      </c>
      <c r="F4195" s="104"/>
      <c r="G4195" s="104" t="s">
        <v>257</v>
      </c>
      <c r="H4195" s="105">
        <v>2</v>
      </c>
      <c r="I4195" s="104"/>
      <c r="J4195" s="104" t="s">
        <v>258</v>
      </c>
      <c r="K4195" s="104" t="s">
        <v>80</v>
      </c>
      <c r="L4195" s="104" t="s">
        <v>299</v>
      </c>
      <c r="M4195" s="104" t="s">
        <v>276</v>
      </c>
      <c r="N4195" s="104"/>
      <c r="O4195" s="108" t="str">
        <f>A4194</f>
        <v>16596</v>
      </c>
      <c r="P4195" s="111" t="s">
        <v>300</v>
      </c>
      <c r="Q4195" s="153">
        <v>0.375</v>
      </c>
      <c r="R4195" s="153">
        <v>0.41666666666666669</v>
      </c>
      <c r="S4195" s="153">
        <v>4.1666666666666657E-2</v>
      </c>
      <c r="T4195" s="153">
        <v>0.375</v>
      </c>
      <c r="U4195" s="153">
        <v>0.41666666666666669</v>
      </c>
      <c r="V4195" s="153">
        <f>IF(ISBLANK(T4195),"",Tabella2[[#This Row],[ACT STOP]]-Tabella2[[#This Row],[ACT START]])</f>
        <v>4.1666666666666685E-2</v>
      </c>
      <c r="W4195" s="104" t="s">
        <v>122</v>
      </c>
      <c r="X4195" s="104" t="s">
        <v>91</v>
      </c>
      <c r="Y4195" s="110"/>
      <c r="Z4195" s="106"/>
      <c r="AA4195" s="104"/>
      <c r="AB4195" s="107"/>
      <c r="AC4195" s="72">
        <v>1</v>
      </c>
      <c r="AH4195" s="70"/>
      <c r="AI4195" s="70"/>
      <c r="AJ4195">
        <v>0</v>
      </c>
      <c r="AL4195" s="70"/>
      <c r="BM4195" s="135">
        <v>0.375</v>
      </c>
      <c r="BN4195" s="136">
        <v>0.41666666666666669</v>
      </c>
      <c r="BO4195" s="101"/>
      <c r="BR4195" s="109" t="str">
        <f t="shared" si="65"/>
        <v>SH-25-4184</v>
      </c>
      <c r="BS4195" s="109" t="s">
        <v>368</v>
      </c>
      <c r="BT4195" t="s">
        <v>122</v>
      </c>
      <c r="BU4195" t="s">
        <v>399</v>
      </c>
    </row>
    <row r="4196" spans="1:73" hidden="1">
      <c r="A4196" s="103" t="s">
        <v>8882</v>
      </c>
      <c r="B4196" s="102">
        <v>45869</v>
      </c>
      <c r="C4196" s="104">
        <f>_xlfn.ISOWEEKNUM(Tabella2[[#This Row],[Date]])</f>
        <v>31</v>
      </c>
      <c r="D4196" s="104" t="s">
        <v>321</v>
      </c>
      <c r="E4196" s="104" t="s">
        <v>284</v>
      </c>
      <c r="F4196" s="104">
        <v>51</v>
      </c>
      <c r="G4196" s="104" t="s">
        <v>257</v>
      </c>
      <c r="H4196" s="105">
        <v>14</v>
      </c>
      <c r="I4196" s="104"/>
      <c r="J4196" s="104" t="s">
        <v>258</v>
      </c>
      <c r="K4196" s="104" t="s">
        <v>79</v>
      </c>
      <c r="L4196" s="104" t="s">
        <v>299</v>
      </c>
      <c r="M4196" s="104" t="s">
        <v>913</v>
      </c>
      <c r="N4196" s="104"/>
      <c r="O4196" s="108" t="str">
        <f>A4197</f>
        <v>16599</v>
      </c>
      <c r="P4196" s="111" t="s">
        <v>2422</v>
      </c>
      <c r="Q4196" s="153" t="s">
        <v>263</v>
      </c>
      <c r="R4196" s="153" t="s">
        <v>504</v>
      </c>
      <c r="S4196" s="153">
        <v>4.1666666666666657E-2</v>
      </c>
      <c r="T4196" s="153">
        <v>0.4375</v>
      </c>
      <c r="U4196" s="153">
        <v>0.47916666666666669</v>
      </c>
      <c r="V4196" s="153">
        <f>IF(ISBLANK(T4196),"",Tabella2[[#This Row],[ACT STOP]]-Tabella2[[#This Row],[ACT START]])</f>
        <v>4.1666666666666685E-2</v>
      </c>
      <c r="W4196" s="104" t="s">
        <v>92</v>
      </c>
      <c r="X4196" s="104" t="s">
        <v>91</v>
      </c>
      <c r="Y4196" s="110"/>
      <c r="Z4196" s="106"/>
      <c r="AA4196" s="104"/>
      <c r="AB4196" s="107"/>
      <c r="AC4196" s="72">
        <v>1</v>
      </c>
      <c r="AH4196" s="70"/>
      <c r="AI4196" s="70"/>
      <c r="AJ4196">
        <v>0</v>
      </c>
      <c r="AL4196" s="70"/>
      <c r="BM4196" s="135">
        <v>0.4375</v>
      </c>
      <c r="BN4196" s="136">
        <v>0.47916666666666669</v>
      </c>
      <c r="BO4196" s="101"/>
      <c r="BR4196" s="109" t="str">
        <f t="shared" si="65"/>
        <v>SH-25-4185</v>
      </c>
      <c r="BS4196" s="109" t="s">
        <v>372</v>
      </c>
      <c r="BT4196" t="s">
        <v>92</v>
      </c>
      <c r="BU4196" t="s">
        <v>8883</v>
      </c>
    </row>
    <row r="4197" spans="1:73" hidden="1">
      <c r="A4197" s="103" t="s">
        <v>8884</v>
      </c>
      <c r="B4197" s="102">
        <v>45869</v>
      </c>
      <c r="C4197" s="104">
        <f>_xlfn.ISOWEEKNUM(Tabella2[[#This Row],[Date]])</f>
        <v>31</v>
      </c>
      <c r="D4197" s="104" t="s">
        <v>321</v>
      </c>
      <c r="E4197" s="104" t="s">
        <v>284</v>
      </c>
      <c r="F4197" s="104">
        <v>53</v>
      </c>
      <c r="G4197" s="104" t="s">
        <v>257</v>
      </c>
      <c r="H4197" s="105">
        <v>12</v>
      </c>
      <c r="I4197" s="104"/>
      <c r="J4197" s="104" t="s">
        <v>258</v>
      </c>
      <c r="K4197" s="104" t="s">
        <v>78</v>
      </c>
      <c r="L4197" s="104" t="s">
        <v>299</v>
      </c>
      <c r="M4197" s="104" t="s">
        <v>913</v>
      </c>
      <c r="N4197" s="104"/>
      <c r="O4197" s="108" t="str">
        <f>A4196</f>
        <v>16598</v>
      </c>
      <c r="P4197" s="111" t="s">
        <v>2422</v>
      </c>
      <c r="Q4197" s="153">
        <v>0.4375</v>
      </c>
      <c r="R4197" s="153">
        <v>0.47916666666666669</v>
      </c>
      <c r="S4197" s="153">
        <v>4.1666666666666657E-2</v>
      </c>
      <c r="T4197" s="153">
        <v>0.4375</v>
      </c>
      <c r="U4197" s="153">
        <v>0.47916666666666669</v>
      </c>
      <c r="V4197" s="153">
        <f>IF(ISBLANK(T4197),"",Tabella2[[#This Row],[ACT STOP]]-Tabella2[[#This Row],[ACT START]])</f>
        <v>4.1666666666666685E-2</v>
      </c>
      <c r="W4197" s="104" t="s">
        <v>92</v>
      </c>
      <c r="X4197" s="104" t="s">
        <v>91</v>
      </c>
      <c r="Y4197" s="110"/>
      <c r="Z4197" s="106"/>
      <c r="AA4197" s="104"/>
      <c r="AB4197" s="107"/>
      <c r="AC4197" s="72">
        <v>1</v>
      </c>
      <c r="AH4197" s="70"/>
      <c r="AI4197" s="70"/>
      <c r="AJ4197">
        <v>0</v>
      </c>
      <c r="AL4197" s="70"/>
      <c r="BM4197" s="135">
        <v>0.4375</v>
      </c>
      <c r="BN4197" s="136">
        <v>0.47916666666666669</v>
      </c>
      <c r="BO4197" s="101"/>
      <c r="BR4197" s="109" t="str">
        <f t="shared" si="65"/>
        <v>SH-25-4186</v>
      </c>
      <c r="BS4197" s="109" t="s">
        <v>266</v>
      </c>
      <c r="BT4197" t="s">
        <v>92</v>
      </c>
      <c r="BU4197" t="s">
        <v>8885</v>
      </c>
    </row>
    <row r="4198" spans="1:73" hidden="1">
      <c r="A4198" s="103" t="s">
        <v>8886</v>
      </c>
      <c r="B4198" s="102">
        <v>45869</v>
      </c>
      <c r="C4198" s="104">
        <f>_xlfn.ISOWEEKNUM(Tabella2[[#This Row],[Date]])</f>
        <v>31</v>
      </c>
      <c r="D4198" s="104" t="s">
        <v>860</v>
      </c>
      <c r="E4198" s="104" t="s">
        <v>284</v>
      </c>
      <c r="F4198" s="104">
        <v>81</v>
      </c>
      <c r="G4198" s="104" t="s">
        <v>257</v>
      </c>
      <c r="H4198" s="105">
        <v>5</v>
      </c>
      <c r="I4198" s="104"/>
      <c r="J4198" s="104" t="s">
        <v>258</v>
      </c>
      <c r="K4198" s="104" t="s">
        <v>81</v>
      </c>
      <c r="L4198" s="104" t="s">
        <v>259</v>
      </c>
      <c r="M4198" s="104" t="s">
        <v>276</v>
      </c>
      <c r="N4198" s="104"/>
      <c r="O4198" s="106"/>
      <c r="P4198" s="111" t="s">
        <v>277</v>
      </c>
      <c r="Q4198" s="153" t="s">
        <v>263</v>
      </c>
      <c r="R4198" s="153" t="s">
        <v>504</v>
      </c>
      <c r="S4198" s="153">
        <v>4.1666666666666657E-2</v>
      </c>
      <c r="T4198" s="153" t="s">
        <v>263</v>
      </c>
      <c r="U4198" s="153" t="s">
        <v>504</v>
      </c>
      <c r="V4198" s="153">
        <f>IF(ISBLANK(T4198),"",Tabella2[[#This Row],[ACT STOP]]-Tabella2[[#This Row],[ACT START]])</f>
        <v>4.1666666666666685E-2</v>
      </c>
      <c r="W4198" s="104" t="s">
        <v>92</v>
      </c>
      <c r="X4198" s="104" t="s">
        <v>91</v>
      </c>
      <c r="Y4198" s="110"/>
      <c r="Z4198" s="106"/>
      <c r="AA4198" s="104"/>
      <c r="AB4198" s="107"/>
      <c r="AC4198" s="72">
        <v>1</v>
      </c>
      <c r="AH4198" s="70"/>
      <c r="AI4198" s="70"/>
      <c r="AJ4198">
        <v>0</v>
      </c>
      <c r="AL4198" s="70"/>
      <c r="BM4198" s="135" t="s">
        <v>263</v>
      </c>
      <c r="BN4198" s="136" t="s">
        <v>504</v>
      </c>
      <c r="BO4198" s="101"/>
      <c r="BR4198" s="109" t="str">
        <f t="shared" si="65"/>
        <v>SH-25-4187</v>
      </c>
      <c r="BS4198" s="109" t="s">
        <v>416</v>
      </c>
      <c r="BT4198" t="s">
        <v>92</v>
      </c>
      <c r="BU4198" t="s">
        <v>8887</v>
      </c>
    </row>
    <row r="4199" spans="1:73" hidden="1">
      <c r="A4199" s="103" t="s">
        <v>8888</v>
      </c>
      <c r="B4199" s="102">
        <v>45869</v>
      </c>
      <c r="C4199" s="104">
        <f>_xlfn.ISOWEEKNUM(Tabella2[[#This Row],[Date]])</f>
        <v>31</v>
      </c>
      <c r="D4199" s="104" t="s">
        <v>3529</v>
      </c>
      <c r="E4199" s="104" t="s">
        <v>284</v>
      </c>
      <c r="F4199" s="104">
        <v>69</v>
      </c>
      <c r="G4199" s="104" t="s">
        <v>257</v>
      </c>
      <c r="H4199" s="105">
        <v>9</v>
      </c>
      <c r="I4199" s="104"/>
      <c r="J4199" s="104" t="s">
        <v>258</v>
      </c>
      <c r="K4199" s="104" t="s">
        <v>79</v>
      </c>
      <c r="L4199" s="104" t="s">
        <v>299</v>
      </c>
      <c r="M4199" s="104" t="s">
        <v>276</v>
      </c>
      <c r="N4199" s="104"/>
      <c r="O4199" s="108" t="str">
        <f>A4200</f>
        <v>16602</v>
      </c>
      <c r="P4199" s="111" t="s">
        <v>829</v>
      </c>
      <c r="Q4199" s="153" t="s">
        <v>511</v>
      </c>
      <c r="R4199" s="153" t="s">
        <v>549</v>
      </c>
      <c r="S4199" s="153">
        <v>4.1666666666666657E-2</v>
      </c>
      <c r="T4199" s="153">
        <v>0.5</v>
      </c>
      <c r="U4199" s="153">
        <v>0.54166666666666663</v>
      </c>
      <c r="V4199" s="153">
        <f>IF(ISBLANK(T4199),"",Tabella2[[#This Row],[ACT STOP]]-Tabella2[[#This Row],[ACT START]])</f>
        <v>4.166666666666663E-2</v>
      </c>
      <c r="W4199" s="104" t="s">
        <v>92</v>
      </c>
      <c r="X4199" s="104" t="s">
        <v>91</v>
      </c>
      <c r="Y4199" s="110"/>
      <c r="Z4199" s="106"/>
      <c r="AA4199" s="104"/>
      <c r="AB4199" s="107"/>
      <c r="AC4199" s="72">
        <v>1</v>
      </c>
      <c r="AH4199" s="70"/>
      <c r="AI4199" s="70"/>
      <c r="AJ4199">
        <v>0</v>
      </c>
      <c r="AL4199" s="70"/>
      <c r="BM4199" s="135">
        <v>0.5</v>
      </c>
      <c r="BN4199" s="136">
        <v>0.54166666666666663</v>
      </c>
      <c r="BO4199" s="101"/>
      <c r="BR4199" s="109" t="str">
        <f t="shared" si="65"/>
        <v>SH-25-4188</v>
      </c>
      <c r="BS4199" s="109" t="s">
        <v>318</v>
      </c>
      <c r="BT4199" t="s">
        <v>92</v>
      </c>
      <c r="BU4199" t="s">
        <v>8889</v>
      </c>
    </row>
    <row r="4200" spans="1:73" hidden="1">
      <c r="A4200" s="103" t="s">
        <v>8890</v>
      </c>
      <c r="B4200" s="102">
        <v>45869</v>
      </c>
      <c r="C4200" s="104">
        <f>_xlfn.ISOWEEKNUM(Tabella2[[#This Row],[Date]])</f>
        <v>31</v>
      </c>
      <c r="D4200" s="104" t="s">
        <v>195</v>
      </c>
      <c r="E4200" s="104" t="s">
        <v>398</v>
      </c>
      <c r="F4200" s="104"/>
      <c r="G4200" s="104" t="s">
        <v>284</v>
      </c>
      <c r="H4200" s="105">
        <v>42</v>
      </c>
      <c r="I4200" s="104"/>
      <c r="J4200" s="104" t="s">
        <v>258</v>
      </c>
      <c r="K4200" s="104" t="s">
        <v>78</v>
      </c>
      <c r="L4200" s="104" t="s">
        <v>299</v>
      </c>
      <c r="M4200" s="104" t="s">
        <v>276</v>
      </c>
      <c r="N4200" s="104"/>
      <c r="O4200" s="108" t="str">
        <f>A4199</f>
        <v>16601</v>
      </c>
      <c r="P4200" s="111" t="s">
        <v>300</v>
      </c>
      <c r="Q4200" s="153">
        <v>0.5</v>
      </c>
      <c r="R4200" s="153">
        <v>0.54166666666666663</v>
      </c>
      <c r="S4200" s="153">
        <v>4.1666666666666657E-2</v>
      </c>
      <c r="T4200" s="153">
        <v>0.5</v>
      </c>
      <c r="U4200" s="153">
        <v>0.54166666666666663</v>
      </c>
      <c r="V4200" s="153">
        <f>IF(ISBLANK(T4200),"",Tabella2[[#This Row],[ACT STOP]]-Tabella2[[#This Row],[ACT START]])</f>
        <v>4.166666666666663E-2</v>
      </c>
      <c r="W4200" s="104" t="s">
        <v>122</v>
      </c>
      <c r="X4200" s="104" t="s">
        <v>91</v>
      </c>
      <c r="Y4200" s="110"/>
      <c r="Z4200" s="106"/>
      <c r="AA4200" s="104"/>
      <c r="AB4200" s="107"/>
      <c r="AC4200" s="72">
        <v>1</v>
      </c>
      <c r="AH4200" s="70"/>
      <c r="AI4200" s="70"/>
      <c r="AJ4200">
        <v>0</v>
      </c>
      <c r="AL4200" s="70"/>
      <c r="BM4200" s="135">
        <v>0.5</v>
      </c>
      <c r="BN4200" s="136">
        <v>0.54166666666666663</v>
      </c>
      <c r="BO4200" s="101"/>
      <c r="BR4200" s="109" t="str">
        <f t="shared" si="65"/>
        <v>SH-25-4189</v>
      </c>
      <c r="BS4200" s="109" t="s">
        <v>1747</v>
      </c>
      <c r="BT4200" t="s">
        <v>122</v>
      </c>
      <c r="BU4200" t="s">
        <v>399</v>
      </c>
    </row>
    <row r="4201" spans="1:73" hidden="1">
      <c r="A4201" s="103" t="s">
        <v>8891</v>
      </c>
      <c r="B4201" s="102">
        <v>45869</v>
      </c>
      <c r="C4201" s="104">
        <f>_xlfn.ISOWEEKNUM(Tabella2[[#This Row],[Date]])</f>
        <v>31</v>
      </c>
      <c r="D4201" s="104" t="s">
        <v>763</v>
      </c>
      <c r="E4201" s="104" t="s">
        <v>256</v>
      </c>
      <c r="F4201" s="104">
        <v>65</v>
      </c>
      <c r="G4201" s="104" t="s">
        <v>284</v>
      </c>
      <c r="H4201" s="105">
        <v>9</v>
      </c>
      <c r="I4201" s="104"/>
      <c r="J4201" s="104" t="s">
        <v>258</v>
      </c>
      <c r="K4201" s="104" t="s">
        <v>83</v>
      </c>
      <c r="L4201" s="104" t="s">
        <v>299</v>
      </c>
      <c r="M4201" s="104" t="s">
        <v>276</v>
      </c>
      <c r="N4201" s="104"/>
      <c r="O4201" s="108" t="str">
        <f>A4202</f>
        <v>16604</v>
      </c>
      <c r="P4201" s="111" t="s">
        <v>2080</v>
      </c>
      <c r="Q4201" s="153" t="s">
        <v>511</v>
      </c>
      <c r="R4201" s="153" t="s">
        <v>549</v>
      </c>
      <c r="S4201" s="153">
        <v>4.1666666666666657E-2</v>
      </c>
      <c r="T4201" s="153" t="s">
        <v>511</v>
      </c>
      <c r="U4201" s="153" t="s">
        <v>549</v>
      </c>
      <c r="V4201" s="153">
        <f>IF(ISBLANK(T4201),"",Tabella2[[#This Row],[ACT STOP]]-Tabella2[[#This Row],[ACT START]])</f>
        <v>4.166666666666663E-2</v>
      </c>
      <c r="W4201" s="104" t="s">
        <v>92</v>
      </c>
      <c r="X4201" s="104" t="s">
        <v>91</v>
      </c>
      <c r="Y4201" s="110"/>
      <c r="Z4201" s="106"/>
      <c r="AA4201" s="104"/>
      <c r="AB4201" s="107"/>
      <c r="AC4201" s="72">
        <v>1</v>
      </c>
      <c r="AH4201" s="70"/>
      <c r="AI4201" s="70"/>
      <c r="AJ4201">
        <v>0</v>
      </c>
      <c r="AL4201" s="70"/>
      <c r="BM4201" s="135" t="s">
        <v>511</v>
      </c>
      <c r="BN4201" s="136" t="s">
        <v>549</v>
      </c>
      <c r="BO4201" s="101"/>
      <c r="BR4201" s="109" t="str">
        <f t="shared" si="65"/>
        <v>SH-25-4190</v>
      </c>
      <c r="BS4201" s="109" t="s">
        <v>339</v>
      </c>
      <c r="BT4201" t="s">
        <v>92</v>
      </c>
      <c r="BU4201" t="s">
        <v>8892</v>
      </c>
    </row>
    <row r="4202" spans="1:73" hidden="1">
      <c r="A4202" s="103" t="s">
        <v>8893</v>
      </c>
      <c r="B4202" s="102">
        <v>45869</v>
      </c>
      <c r="C4202" s="104">
        <f>_xlfn.ISOWEEKNUM(Tabella2[[#This Row],[Date]])</f>
        <v>31</v>
      </c>
      <c r="D4202" s="104" t="s">
        <v>751</v>
      </c>
      <c r="E4202" s="104" t="s">
        <v>256</v>
      </c>
      <c r="F4202" s="104">
        <v>78</v>
      </c>
      <c r="G4202" s="104" t="s">
        <v>257</v>
      </c>
      <c r="H4202" s="105">
        <v>2</v>
      </c>
      <c r="I4202" s="104" t="s">
        <v>258</v>
      </c>
      <c r="J4202" s="104"/>
      <c r="K4202" s="104" t="s">
        <v>80</v>
      </c>
      <c r="L4202" s="104" t="s">
        <v>299</v>
      </c>
      <c r="M4202" s="104" t="s">
        <v>276</v>
      </c>
      <c r="N4202" s="104"/>
      <c r="O4202" s="108" t="str">
        <f>A4201</f>
        <v>16603</v>
      </c>
      <c r="P4202" s="111" t="s">
        <v>2080</v>
      </c>
      <c r="Q4202" s="153">
        <v>0.5</v>
      </c>
      <c r="R4202" s="153">
        <v>0.54166666666666663</v>
      </c>
      <c r="S4202" s="153">
        <v>4.1666666666666657E-2</v>
      </c>
      <c r="T4202" s="153">
        <v>0.5</v>
      </c>
      <c r="U4202" s="153">
        <v>0.54166666666666663</v>
      </c>
      <c r="V4202" s="153">
        <f>IF(ISBLANK(T4202),"",Tabella2[[#This Row],[ACT STOP]]-Tabella2[[#This Row],[ACT START]])</f>
        <v>4.166666666666663E-2</v>
      </c>
      <c r="W4202" s="104" t="s">
        <v>92</v>
      </c>
      <c r="X4202" s="104" t="s">
        <v>91</v>
      </c>
      <c r="Y4202" s="110" t="s">
        <v>8894</v>
      </c>
      <c r="Z4202" s="106"/>
      <c r="AA4202" s="104"/>
      <c r="AB4202" s="107"/>
      <c r="AC4202" s="72">
        <v>1</v>
      </c>
      <c r="AH4202" s="70"/>
      <c r="AI4202" s="70"/>
      <c r="AJ4202">
        <v>0</v>
      </c>
      <c r="AL4202" s="70"/>
      <c r="BM4202" s="135">
        <v>0.5</v>
      </c>
      <c r="BN4202" s="136">
        <v>0.54166666666666663</v>
      </c>
      <c r="BO4202" s="101"/>
      <c r="BR4202" s="109" t="str">
        <f t="shared" si="65"/>
        <v>SH-25-4191</v>
      </c>
      <c r="BS4202" s="109" t="s">
        <v>368</v>
      </c>
      <c r="BT4202" t="s">
        <v>92</v>
      </c>
      <c r="BU4202" t="s">
        <v>8895</v>
      </c>
    </row>
    <row r="4203" spans="1:73" hidden="1">
      <c r="A4203" s="103" t="s">
        <v>8896</v>
      </c>
      <c r="B4203" s="102">
        <v>45869</v>
      </c>
      <c r="C4203" s="104">
        <f>_xlfn.ISOWEEKNUM(Tabella2[[#This Row],[Date]])</f>
        <v>31</v>
      </c>
      <c r="D4203" s="104" t="s">
        <v>5705</v>
      </c>
      <c r="E4203" s="104" t="s">
        <v>327</v>
      </c>
      <c r="F4203" s="104">
        <v>83</v>
      </c>
      <c r="G4203" s="104" t="s">
        <v>257</v>
      </c>
      <c r="H4203" s="105">
        <v>17</v>
      </c>
      <c r="I4203" s="104"/>
      <c r="J4203" s="104" t="s">
        <v>258</v>
      </c>
      <c r="K4203" s="104" t="s">
        <v>81</v>
      </c>
      <c r="L4203" s="104" t="s">
        <v>259</v>
      </c>
      <c r="M4203" s="104" t="s">
        <v>422</v>
      </c>
      <c r="N4203" s="104"/>
      <c r="O4203" s="106"/>
      <c r="P4203" s="111" t="s">
        <v>2102</v>
      </c>
      <c r="Q4203" s="153" t="s">
        <v>511</v>
      </c>
      <c r="R4203" s="153" t="s">
        <v>549</v>
      </c>
      <c r="S4203" s="153">
        <v>4.1666666666666657E-2</v>
      </c>
      <c r="T4203" s="153" t="s">
        <v>511</v>
      </c>
      <c r="U4203" s="153" t="s">
        <v>549</v>
      </c>
      <c r="V4203" s="153">
        <f>IF(ISBLANK(T4203),"",Tabella2[[#This Row],[ACT STOP]]-Tabella2[[#This Row],[ACT START]])</f>
        <v>4.166666666666663E-2</v>
      </c>
      <c r="W4203" s="104" t="s">
        <v>92</v>
      </c>
      <c r="X4203" s="104" t="s">
        <v>91</v>
      </c>
      <c r="Y4203" s="110"/>
      <c r="Z4203" s="106"/>
      <c r="AA4203" s="104"/>
      <c r="AB4203" s="107"/>
      <c r="AC4203" s="72">
        <v>1</v>
      </c>
      <c r="AH4203" s="70"/>
      <c r="AI4203" s="70"/>
      <c r="AJ4203">
        <v>0</v>
      </c>
      <c r="AL4203" s="70"/>
      <c r="BM4203" s="135" t="s">
        <v>511</v>
      </c>
      <c r="BN4203" s="136" t="s">
        <v>549</v>
      </c>
      <c r="BO4203" s="101"/>
      <c r="BR4203" s="109" t="str">
        <f t="shared" si="65"/>
        <v>SH-25-4192</v>
      </c>
      <c r="BS4203" s="109" t="s">
        <v>393</v>
      </c>
      <c r="BT4203" t="s">
        <v>92</v>
      </c>
      <c r="BU4203" t="s">
        <v>8897</v>
      </c>
    </row>
    <row r="4204" spans="1:73" ht="31.5" hidden="1" customHeight="1">
      <c r="A4204" s="103" t="s">
        <v>8898</v>
      </c>
      <c r="B4204" s="102">
        <v>45869</v>
      </c>
      <c r="C4204" s="104">
        <f>_xlfn.ISOWEEKNUM(Tabella2[[#This Row],[Date]])</f>
        <v>31</v>
      </c>
      <c r="D4204" s="104" t="s">
        <v>6621</v>
      </c>
      <c r="E4204" s="104" t="s">
        <v>284</v>
      </c>
      <c r="F4204" s="104">
        <v>83</v>
      </c>
      <c r="G4204" s="104" t="s">
        <v>257</v>
      </c>
      <c r="H4204" s="105">
        <v>32</v>
      </c>
      <c r="I4204" s="104"/>
      <c r="J4204" s="104" t="s">
        <v>258</v>
      </c>
      <c r="K4204" s="104" t="s">
        <v>77</v>
      </c>
      <c r="L4204" s="104" t="s">
        <v>259</v>
      </c>
      <c r="M4204" s="104" t="s">
        <v>276</v>
      </c>
      <c r="N4204" s="104"/>
      <c r="O4204" s="106"/>
      <c r="P4204" s="111" t="s">
        <v>277</v>
      </c>
      <c r="Q4204" s="153" t="s">
        <v>511</v>
      </c>
      <c r="R4204" s="153" t="s">
        <v>549</v>
      </c>
      <c r="S4204" s="153">
        <v>4.1666666666666657E-2</v>
      </c>
      <c r="T4204" s="153" t="s">
        <v>511</v>
      </c>
      <c r="U4204" s="153" t="s">
        <v>549</v>
      </c>
      <c r="V4204" s="153">
        <f>IF(ISBLANK(T4204),"",Tabella2[[#This Row],[ACT STOP]]-Tabella2[[#This Row],[ACT START]])</f>
        <v>4.166666666666663E-2</v>
      </c>
      <c r="W4204" s="104" t="s">
        <v>92</v>
      </c>
      <c r="X4204" s="104" t="s">
        <v>91</v>
      </c>
      <c r="Y4204" s="110" t="s">
        <v>8899</v>
      </c>
      <c r="Z4204" s="106"/>
      <c r="AA4204" s="104"/>
      <c r="AB4204" s="107"/>
      <c r="AC4204" s="72">
        <v>1</v>
      </c>
      <c r="AH4204" s="70"/>
      <c r="AI4204" s="70"/>
      <c r="AJ4204">
        <v>0</v>
      </c>
      <c r="AL4204" s="70"/>
      <c r="BL4204" t="s">
        <v>8900</v>
      </c>
      <c r="BM4204" s="135" t="s">
        <v>511</v>
      </c>
      <c r="BN4204" s="136" t="s">
        <v>549</v>
      </c>
      <c r="BO4204" s="101"/>
      <c r="BR4204" s="109" t="str">
        <f t="shared" si="65"/>
        <v>SH-25-4193</v>
      </c>
      <c r="BS4204" s="109" t="s">
        <v>356</v>
      </c>
      <c r="BT4204" t="s">
        <v>92</v>
      </c>
      <c r="BU4204" t="s">
        <v>8901</v>
      </c>
    </row>
    <row r="4205" spans="1:73" hidden="1">
      <c r="A4205" s="103" t="s">
        <v>8902</v>
      </c>
      <c r="B4205" s="102">
        <v>45869</v>
      </c>
      <c r="C4205" s="104">
        <f>_xlfn.ISOWEEKNUM(Tabella2[[#This Row],[Date]])</f>
        <v>31</v>
      </c>
      <c r="D4205" s="104" t="s">
        <v>478</v>
      </c>
      <c r="E4205" s="104" t="s">
        <v>284</v>
      </c>
      <c r="F4205" s="104">
        <v>65</v>
      </c>
      <c r="G4205" s="104" t="s">
        <v>257</v>
      </c>
      <c r="H4205" s="105">
        <v>10</v>
      </c>
      <c r="I4205" s="104"/>
      <c r="J4205" s="104" t="s">
        <v>258</v>
      </c>
      <c r="K4205" s="104" t="s">
        <v>79</v>
      </c>
      <c r="L4205" s="104" t="s">
        <v>299</v>
      </c>
      <c r="M4205" s="104" t="s">
        <v>386</v>
      </c>
      <c r="N4205" s="104"/>
      <c r="O4205" s="108" t="str">
        <f>A4206</f>
        <v>16608</v>
      </c>
      <c r="P4205" s="111" t="s">
        <v>2209</v>
      </c>
      <c r="Q4205" s="153" t="s">
        <v>272</v>
      </c>
      <c r="R4205" s="153" t="s">
        <v>576</v>
      </c>
      <c r="S4205" s="153">
        <v>4.1666666666666657E-2</v>
      </c>
      <c r="T4205" s="153" t="s">
        <v>272</v>
      </c>
      <c r="U4205" s="153" t="s">
        <v>576</v>
      </c>
      <c r="V4205" s="153">
        <f>IF(ISBLANK(T4205),"",Tabella2[[#This Row],[ACT STOP]]-Tabella2[[#This Row],[ACT START]])</f>
        <v>4.166666666666663E-2</v>
      </c>
      <c r="W4205" s="104" t="s">
        <v>92</v>
      </c>
      <c r="X4205" s="104" t="s">
        <v>91</v>
      </c>
      <c r="Y4205" s="110"/>
      <c r="Z4205" s="106"/>
      <c r="AA4205" s="104"/>
      <c r="AB4205" s="107"/>
      <c r="AC4205" s="72">
        <v>1</v>
      </c>
      <c r="AH4205" s="70"/>
      <c r="AI4205" s="70"/>
      <c r="AJ4205">
        <v>0</v>
      </c>
      <c r="AL4205" s="70"/>
      <c r="BM4205" s="135" t="s">
        <v>272</v>
      </c>
      <c r="BN4205" s="136" t="s">
        <v>576</v>
      </c>
      <c r="BO4205" s="101"/>
      <c r="BR4205" s="109" t="str">
        <f t="shared" si="65"/>
        <v>SH-25-4194</v>
      </c>
      <c r="BS4205" s="109" t="s">
        <v>552</v>
      </c>
      <c r="BT4205" t="s">
        <v>92</v>
      </c>
      <c r="BU4205" t="s">
        <v>8903</v>
      </c>
    </row>
    <row r="4206" spans="1:73" hidden="1">
      <c r="A4206" s="103" t="s">
        <v>8904</v>
      </c>
      <c r="B4206" s="102">
        <v>45869</v>
      </c>
      <c r="C4206" s="104">
        <f>_xlfn.ISOWEEKNUM(Tabella2[[#This Row],[Date]])</f>
        <v>31</v>
      </c>
      <c r="D4206" s="104" t="s">
        <v>478</v>
      </c>
      <c r="E4206" s="104" t="s">
        <v>284</v>
      </c>
      <c r="F4206" s="104">
        <v>64</v>
      </c>
      <c r="G4206" s="104" t="s">
        <v>257</v>
      </c>
      <c r="H4206" s="105">
        <v>12</v>
      </c>
      <c r="I4206" s="104"/>
      <c r="J4206" s="104" t="s">
        <v>258</v>
      </c>
      <c r="K4206" s="104" t="s">
        <v>78</v>
      </c>
      <c r="L4206" s="104" t="s">
        <v>299</v>
      </c>
      <c r="M4206" s="104" t="s">
        <v>386</v>
      </c>
      <c r="N4206" s="104"/>
      <c r="O4206" s="108" t="str">
        <f>A4205</f>
        <v>16607</v>
      </c>
      <c r="P4206" s="111" t="s">
        <v>2209</v>
      </c>
      <c r="Q4206" s="153">
        <v>0.5625</v>
      </c>
      <c r="R4206" s="153">
        <v>0.60416666666666663</v>
      </c>
      <c r="S4206" s="153">
        <v>4.1666666666666657E-2</v>
      </c>
      <c r="T4206" s="153">
        <v>0.5625</v>
      </c>
      <c r="U4206" s="153">
        <v>0.60416666666666663</v>
      </c>
      <c r="V4206" s="153">
        <f>IF(ISBLANK(T4206),"",Tabella2[[#This Row],[ACT STOP]]-Tabella2[[#This Row],[ACT START]])</f>
        <v>4.166666666666663E-2</v>
      </c>
      <c r="W4206" s="104" t="s">
        <v>92</v>
      </c>
      <c r="X4206" s="104" t="s">
        <v>91</v>
      </c>
      <c r="Y4206" s="110"/>
      <c r="Z4206" s="106"/>
      <c r="AA4206" s="104"/>
      <c r="AB4206" s="107"/>
      <c r="AC4206" s="72">
        <v>1</v>
      </c>
      <c r="AH4206" s="70"/>
      <c r="AI4206" s="70"/>
      <c r="AJ4206">
        <v>0</v>
      </c>
      <c r="AL4206" s="70"/>
      <c r="BM4206" s="135">
        <v>0.5625</v>
      </c>
      <c r="BN4206" s="136">
        <v>0.60416666666666663</v>
      </c>
      <c r="BO4206" s="101"/>
      <c r="BR4206" s="109" t="str">
        <f t="shared" si="65"/>
        <v>SH-25-4195</v>
      </c>
      <c r="BS4206" s="109" t="s">
        <v>266</v>
      </c>
      <c r="BT4206" t="s">
        <v>92</v>
      </c>
      <c r="BU4206" t="s">
        <v>8905</v>
      </c>
    </row>
    <row r="4207" spans="1:73" hidden="1">
      <c r="A4207" s="103" t="s">
        <v>8906</v>
      </c>
      <c r="B4207" s="102">
        <v>45869</v>
      </c>
      <c r="C4207" s="104">
        <f>_xlfn.ISOWEEKNUM(Tabella2[[#This Row],[Date]])</f>
        <v>31</v>
      </c>
      <c r="D4207" s="104" t="s">
        <v>722</v>
      </c>
      <c r="E4207" s="104" t="s">
        <v>327</v>
      </c>
      <c r="F4207" s="104">
        <v>80</v>
      </c>
      <c r="G4207" s="104" t="s">
        <v>257</v>
      </c>
      <c r="H4207" s="105">
        <v>13</v>
      </c>
      <c r="I4207" s="104" t="s">
        <v>258</v>
      </c>
      <c r="J4207" s="104"/>
      <c r="K4207" s="104" t="s">
        <v>83</v>
      </c>
      <c r="L4207" s="104" t="s">
        <v>299</v>
      </c>
      <c r="M4207" s="104" t="s">
        <v>328</v>
      </c>
      <c r="N4207" s="104"/>
      <c r="O4207" s="108" t="str">
        <f>A4208</f>
        <v>16610</v>
      </c>
      <c r="P4207" s="111" t="s">
        <v>2571</v>
      </c>
      <c r="Q4207" s="153" t="s">
        <v>272</v>
      </c>
      <c r="R4207" s="153" t="s">
        <v>576</v>
      </c>
      <c r="S4207" s="153">
        <v>4.1666666666666657E-2</v>
      </c>
      <c r="T4207" s="153">
        <v>0.5625</v>
      </c>
      <c r="U4207" s="153">
        <v>0.60416666666666663</v>
      </c>
      <c r="V4207" s="153">
        <f>IF(ISBLANK(T4207),"",Tabella2[[#This Row],[ACT STOP]]-Tabella2[[#This Row],[ACT START]])</f>
        <v>4.166666666666663E-2</v>
      </c>
      <c r="W4207" s="104" t="s">
        <v>92</v>
      </c>
      <c r="X4207" s="104" t="s">
        <v>91</v>
      </c>
      <c r="Y4207" s="110"/>
      <c r="Z4207" s="106"/>
      <c r="AA4207" s="104"/>
      <c r="AB4207" s="107"/>
      <c r="AC4207" s="72">
        <v>1</v>
      </c>
      <c r="AH4207" s="70"/>
      <c r="AI4207" s="70"/>
      <c r="AJ4207">
        <v>0</v>
      </c>
      <c r="AL4207" s="70"/>
      <c r="BM4207" s="135">
        <v>0.5625</v>
      </c>
      <c r="BN4207" s="136">
        <v>0.60416666666666663</v>
      </c>
      <c r="BO4207" s="101"/>
      <c r="BR4207" s="109" t="str">
        <f t="shared" si="65"/>
        <v>SH-25-4196</v>
      </c>
      <c r="BS4207" s="109" t="s">
        <v>427</v>
      </c>
      <c r="BT4207" t="s">
        <v>92</v>
      </c>
      <c r="BU4207" t="s">
        <v>8907</v>
      </c>
    </row>
    <row r="4208" spans="1:73" hidden="1">
      <c r="A4208" s="103" t="s">
        <v>8908</v>
      </c>
      <c r="B4208" s="102">
        <v>45869</v>
      </c>
      <c r="C4208" s="104">
        <f>_xlfn.ISOWEEKNUM(Tabella2[[#This Row],[Date]])</f>
        <v>31</v>
      </c>
      <c r="D4208" s="104" t="s">
        <v>195</v>
      </c>
      <c r="E4208" s="104" t="s">
        <v>880</v>
      </c>
      <c r="F4208" s="104"/>
      <c r="G4208" s="104" t="s">
        <v>284</v>
      </c>
      <c r="H4208" s="105">
        <v>50</v>
      </c>
      <c r="I4208" s="104"/>
      <c r="J4208" s="104" t="s">
        <v>258</v>
      </c>
      <c r="K4208" s="104" t="s">
        <v>80</v>
      </c>
      <c r="L4208" s="104" t="s">
        <v>299</v>
      </c>
      <c r="M4208" s="104" t="s">
        <v>328</v>
      </c>
      <c r="N4208" s="104"/>
      <c r="O4208" s="108" t="str">
        <f>A4207</f>
        <v>16609</v>
      </c>
      <c r="P4208" s="111" t="s">
        <v>300</v>
      </c>
      <c r="Q4208" s="153">
        <v>0.5625</v>
      </c>
      <c r="R4208" s="153">
        <v>0.60416666666666663</v>
      </c>
      <c r="S4208" s="153">
        <v>4.1666666666666657E-2</v>
      </c>
      <c r="T4208" s="153">
        <v>0.5625</v>
      </c>
      <c r="U4208" s="153">
        <v>0.60416666666666663</v>
      </c>
      <c r="V4208" s="153">
        <f>IF(ISBLANK(T4208),"",Tabella2[[#This Row],[ACT STOP]]-Tabella2[[#This Row],[ACT START]])</f>
        <v>4.166666666666663E-2</v>
      </c>
      <c r="W4208" s="104" t="s">
        <v>122</v>
      </c>
      <c r="X4208" s="104" t="s">
        <v>91</v>
      </c>
      <c r="Y4208" s="110"/>
      <c r="Z4208" s="106"/>
      <c r="AA4208" s="104"/>
      <c r="AB4208" s="107"/>
      <c r="AC4208" s="72">
        <v>1</v>
      </c>
      <c r="AH4208" s="70"/>
      <c r="AI4208" s="70"/>
      <c r="AJ4208">
        <v>0</v>
      </c>
      <c r="AL4208" s="70"/>
      <c r="BM4208" s="135">
        <v>0.5625</v>
      </c>
      <c r="BN4208" s="136">
        <v>0.60416666666666663</v>
      </c>
      <c r="BO4208" s="101"/>
      <c r="BR4208" s="109" t="str">
        <f t="shared" si="65"/>
        <v>SH-25-4197</v>
      </c>
      <c r="BS4208" s="109" t="s">
        <v>1763</v>
      </c>
      <c r="BT4208" t="s">
        <v>122</v>
      </c>
      <c r="BU4208" t="s">
        <v>881</v>
      </c>
    </row>
    <row r="4209" spans="1:73" hidden="1">
      <c r="A4209" s="103" t="s">
        <v>8909</v>
      </c>
      <c r="B4209" s="102">
        <v>45869</v>
      </c>
      <c r="C4209" s="104">
        <f>_xlfn.ISOWEEKNUM(Tabella2[[#This Row],[Date]])</f>
        <v>31</v>
      </c>
      <c r="D4209" s="104" t="s">
        <v>817</v>
      </c>
      <c r="E4209" s="104" t="s">
        <v>284</v>
      </c>
      <c r="F4209" s="104">
        <v>74</v>
      </c>
      <c r="G4209" s="104" t="s">
        <v>257</v>
      </c>
      <c r="H4209" s="105">
        <v>5</v>
      </c>
      <c r="I4209" s="104"/>
      <c r="J4209" s="104" t="s">
        <v>258</v>
      </c>
      <c r="K4209" s="104" t="s">
        <v>81</v>
      </c>
      <c r="L4209" s="104" t="s">
        <v>259</v>
      </c>
      <c r="M4209" s="104" t="s">
        <v>276</v>
      </c>
      <c r="N4209" s="104"/>
      <c r="O4209" s="106"/>
      <c r="P4209" s="111" t="s">
        <v>467</v>
      </c>
      <c r="Q4209" s="153" t="s">
        <v>272</v>
      </c>
      <c r="R4209" s="153" t="s">
        <v>576</v>
      </c>
      <c r="S4209" s="153">
        <v>4.1666666666666657E-2</v>
      </c>
      <c r="T4209" s="153">
        <v>0.5625</v>
      </c>
      <c r="U4209" s="153">
        <v>0.60416666666666663</v>
      </c>
      <c r="V4209" s="153">
        <f>IF(ISBLANK(T4209),"",Tabella2[[#This Row],[ACT STOP]]-Tabella2[[#This Row],[ACT START]])</f>
        <v>4.166666666666663E-2</v>
      </c>
      <c r="W4209" s="104" t="s">
        <v>92</v>
      </c>
      <c r="X4209" s="104" t="s">
        <v>91</v>
      </c>
      <c r="Y4209" s="110"/>
      <c r="Z4209" s="106"/>
      <c r="AA4209" s="104"/>
      <c r="AB4209" s="107"/>
      <c r="AC4209" s="72">
        <v>1</v>
      </c>
      <c r="AH4209" s="70"/>
      <c r="AI4209" s="70"/>
      <c r="AJ4209">
        <v>0</v>
      </c>
      <c r="AL4209" s="70"/>
      <c r="BM4209" s="135">
        <v>0.5625</v>
      </c>
      <c r="BN4209" s="136">
        <v>0.60416666666666663</v>
      </c>
      <c r="BO4209" s="101"/>
      <c r="BR4209" s="109" t="str">
        <f t="shared" si="65"/>
        <v>SH-25-4198</v>
      </c>
      <c r="BS4209" s="109" t="s">
        <v>416</v>
      </c>
      <c r="BT4209" t="s">
        <v>92</v>
      </c>
      <c r="BU4209" t="s">
        <v>8910</v>
      </c>
    </row>
    <row r="4210" spans="1:73" hidden="1">
      <c r="A4210" s="103" t="s">
        <v>8911</v>
      </c>
      <c r="B4210" s="102">
        <v>45869</v>
      </c>
      <c r="C4210" s="104">
        <f>_xlfn.ISOWEEKNUM(Tabella2[[#This Row],[Date]])</f>
        <v>31</v>
      </c>
      <c r="D4210" s="104" t="s">
        <v>722</v>
      </c>
      <c r="E4210" s="104" t="s">
        <v>327</v>
      </c>
      <c r="F4210" s="104">
        <v>77</v>
      </c>
      <c r="G4210" s="104" t="s">
        <v>257</v>
      </c>
      <c r="H4210" s="105">
        <v>9</v>
      </c>
      <c r="I4210" s="104" t="s">
        <v>258</v>
      </c>
      <c r="J4210" s="104"/>
      <c r="K4210" s="104" t="s">
        <v>79</v>
      </c>
      <c r="L4210" s="104" t="s">
        <v>299</v>
      </c>
      <c r="M4210" s="104" t="s">
        <v>276</v>
      </c>
      <c r="N4210" s="104"/>
      <c r="O4210" s="108" t="str">
        <f>A4211</f>
        <v>16613</v>
      </c>
      <c r="P4210" s="111" t="s">
        <v>2517</v>
      </c>
      <c r="Q4210" s="153" t="s">
        <v>665</v>
      </c>
      <c r="R4210" s="153" t="s">
        <v>580</v>
      </c>
      <c r="S4210" s="153">
        <v>4.1666666666666657E-2</v>
      </c>
      <c r="T4210" s="153" t="s">
        <v>665</v>
      </c>
      <c r="U4210" s="153" t="s">
        <v>580</v>
      </c>
      <c r="V4210" s="153">
        <f>IF(ISBLANK(T4210),"",Tabella2[[#This Row],[ACT STOP]]-Tabella2[[#This Row],[ACT START]])</f>
        <v>4.166666666666663E-2</v>
      </c>
      <c r="W4210" s="104" t="s">
        <v>92</v>
      </c>
      <c r="X4210" s="104" t="s">
        <v>91</v>
      </c>
      <c r="Y4210" s="110"/>
      <c r="Z4210" s="106"/>
      <c r="AA4210" s="104"/>
      <c r="AB4210" s="107"/>
      <c r="AC4210" s="72">
        <v>1</v>
      </c>
      <c r="AH4210" s="70"/>
      <c r="AI4210" s="70"/>
      <c r="AJ4210">
        <v>0</v>
      </c>
      <c r="AL4210" s="70"/>
      <c r="BM4210" s="135" t="s">
        <v>665</v>
      </c>
      <c r="BN4210" s="136" t="s">
        <v>580</v>
      </c>
      <c r="BO4210" s="101"/>
      <c r="BR4210" s="109" t="str">
        <f t="shared" si="65"/>
        <v>SH-25-4199</v>
      </c>
      <c r="BS4210" s="109" t="s">
        <v>318</v>
      </c>
      <c r="BT4210" t="s">
        <v>92</v>
      </c>
      <c r="BU4210" t="s">
        <v>8875</v>
      </c>
    </row>
    <row r="4211" spans="1:73" hidden="1">
      <c r="A4211" s="103" t="s">
        <v>8912</v>
      </c>
      <c r="B4211" s="102">
        <v>45869</v>
      </c>
      <c r="C4211" s="104">
        <f>_xlfn.ISOWEEKNUM(Tabella2[[#This Row],[Date]])</f>
        <v>31</v>
      </c>
      <c r="D4211" s="104" t="s">
        <v>722</v>
      </c>
      <c r="E4211" s="104" t="s">
        <v>327</v>
      </c>
      <c r="F4211" s="104">
        <v>76</v>
      </c>
      <c r="G4211" s="104" t="s">
        <v>284</v>
      </c>
      <c r="H4211" s="105">
        <v>9</v>
      </c>
      <c r="I4211" s="104" t="s">
        <v>258</v>
      </c>
      <c r="J4211" s="104"/>
      <c r="K4211" s="104" t="s">
        <v>78</v>
      </c>
      <c r="L4211" s="104" t="s">
        <v>299</v>
      </c>
      <c r="M4211" s="104" t="s">
        <v>276</v>
      </c>
      <c r="N4211" s="104"/>
      <c r="O4211" s="108" t="str">
        <f>A4210</f>
        <v>16612</v>
      </c>
      <c r="P4211" s="111" t="s">
        <v>2517</v>
      </c>
      <c r="Q4211" s="153">
        <v>0.625</v>
      </c>
      <c r="R4211" s="153">
        <v>0.66666666666666663</v>
      </c>
      <c r="S4211" s="153">
        <v>4.1666666666666657E-2</v>
      </c>
      <c r="T4211" s="153">
        <v>0.625</v>
      </c>
      <c r="U4211" s="153">
        <v>0.66666666666666663</v>
      </c>
      <c r="V4211" s="153">
        <f>IF(ISBLANK(T4211),"",Tabella2[[#This Row],[ACT STOP]]-Tabella2[[#This Row],[ACT START]])</f>
        <v>4.166666666666663E-2</v>
      </c>
      <c r="W4211" s="104" t="s">
        <v>92</v>
      </c>
      <c r="X4211" s="104" t="s">
        <v>91</v>
      </c>
      <c r="Y4211" s="110" t="s">
        <v>8913</v>
      </c>
      <c r="Z4211" s="106"/>
      <c r="AA4211" s="104"/>
      <c r="AB4211" s="107"/>
      <c r="AC4211" s="72">
        <v>1</v>
      </c>
      <c r="AH4211" s="70"/>
      <c r="AI4211" s="70"/>
      <c r="AJ4211">
        <v>0</v>
      </c>
      <c r="AL4211" s="70"/>
      <c r="BL4211" t="s">
        <v>7992</v>
      </c>
      <c r="BM4211" s="135">
        <v>0.625</v>
      </c>
      <c r="BN4211" s="136">
        <v>0.66666666666666663</v>
      </c>
      <c r="BO4211" s="101"/>
      <c r="BR4211" s="109" t="str">
        <f t="shared" si="65"/>
        <v>SH-25-4200</v>
      </c>
      <c r="BS4211" s="109" t="s">
        <v>339</v>
      </c>
      <c r="BT4211" t="s">
        <v>92</v>
      </c>
      <c r="BU4211" t="s">
        <v>8878</v>
      </c>
    </row>
    <row r="4212" spans="1:73" hidden="1">
      <c r="A4212" s="103" t="s">
        <v>8914</v>
      </c>
      <c r="B4212" s="102">
        <v>45869</v>
      </c>
      <c r="C4212" s="104">
        <f>_xlfn.ISOWEEKNUM(Tabella2[[#This Row],[Date]])</f>
        <v>31</v>
      </c>
      <c r="D4212" s="104" t="s">
        <v>3529</v>
      </c>
      <c r="E4212" s="104" t="s">
        <v>284</v>
      </c>
      <c r="F4212" s="104">
        <v>68</v>
      </c>
      <c r="G4212" s="104" t="s">
        <v>257</v>
      </c>
      <c r="H4212" s="105">
        <v>17</v>
      </c>
      <c r="I4212" s="104"/>
      <c r="J4212" s="104" t="s">
        <v>258</v>
      </c>
      <c r="K4212" s="104" t="s">
        <v>83</v>
      </c>
      <c r="L4212" s="104" t="s">
        <v>299</v>
      </c>
      <c r="M4212" s="104" t="s">
        <v>276</v>
      </c>
      <c r="N4212" s="104"/>
      <c r="O4212" s="108" t="str">
        <f>A4213</f>
        <v>16615</v>
      </c>
      <c r="P4212" s="111" t="s">
        <v>844</v>
      </c>
      <c r="Q4212" s="153" t="s">
        <v>665</v>
      </c>
      <c r="R4212" s="153" t="s">
        <v>580</v>
      </c>
      <c r="S4212" s="153">
        <v>4.1666666666666657E-2</v>
      </c>
      <c r="T4212" s="153">
        <v>0.625</v>
      </c>
      <c r="U4212" s="153">
        <v>0.66666666666666663</v>
      </c>
      <c r="V4212" s="153">
        <f>IF(ISBLANK(T4212),"",Tabella2[[#This Row],[ACT STOP]]-Tabella2[[#This Row],[ACT START]])</f>
        <v>4.166666666666663E-2</v>
      </c>
      <c r="W4212" s="104" t="s">
        <v>92</v>
      </c>
      <c r="X4212" s="104" t="s">
        <v>91</v>
      </c>
      <c r="Y4212" s="110"/>
      <c r="Z4212" s="106"/>
      <c r="AA4212" s="104"/>
      <c r="AB4212" s="107"/>
      <c r="AC4212" s="72">
        <v>1</v>
      </c>
      <c r="AH4212" s="70"/>
      <c r="AI4212" s="70"/>
      <c r="AJ4212">
        <v>0</v>
      </c>
      <c r="AL4212" s="70"/>
      <c r="BM4212" s="135">
        <v>0.625</v>
      </c>
      <c r="BN4212" s="136">
        <v>0.66666666666666663</v>
      </c>
      <c r="BO4212" s="101"/>
      <c r="BR4212" s="109" t="str">
        <f t="shared" si="65"/>
        <v>SH-25-4201</v>
      </c>
      <c r="BS4212" s="109" t="s">
        <v>393</v>
      </c>
      <c r="BT4212" t="s">
        <v>92</v>
      </c>
      <c r="BU4212" t="s">
        <v>8915</v>
      </c>
    </row>
    <row r="4213" spans="1:73" hidden="1">
      <c r="A4213" s="103" t="s">
        <v>8916</v>
      </c>
      <c r="B4213" s="102">
        <v>45869</v>
      </c>
      <c r="C4213" s="104">
        <f>_xlfn.ISOWEEKNUM(Tabella2[[#This Row],[Date]])</f>
        <v>31</v>
      </c>
      <c r="D4213" s="104" t="s">
        <v>195</v>
      </c>
      <c r="E4213" s="104" t="s">
        <v>398</v>
      </c>
      <c r="F4213" s="104"/>
      <c r="G4213" s="104" t="s">
        <v>257</v>
      </c>
      <c r="H4213" s="105">
        <v>2</v>
      </c>
      <c r="I4213" s="104"/>
      <c r="J4213" s="104" t="s">
        <v>258</v>
      </c>
      <c r="K4213" s="104" t="s">
        <v>80</v>
      </c>
      <c r="L4213" s="104" t="s">
        <v>299</v>
      </c>
      <c r="M4213" s="104" t="s">
        <v>276</v>
      </c>
      <c r="N4213" s="104"/>
      <c r="O4213" s="108" t="str">
        <f>A4212</f>
        <v>16614</v>
      </c>
      <c r="P4213" s="111" t="s">
        <v>300</v>
      </c>
      <c r="Q4213" s="153">
        <v>0.625</v>
      </c>
      <c r="R4213" s="153">
        <v>0.66666666666666663</v>
      </c>
      <c r="S4213" s="153">
        <v>4.1666666666666657E-2</v>
      </c>
      <c r="T4213" s="153">
        <v>0.625</v>
      </c>
      <c r="U4213" s="153">
        <v>0.66666666666666663</v>
      </c>
      <c r="V4213" s="153">
        <f>IF(ISBLANK(T4213),"",Tabella2[[#This Row],[ACT STOP]]-Tabella2[[#This Row],[ACT START]])</f>
        <v>4.166666666666663E-2</v>
      </c>
      <c r="W4213" s="104" t="s">
        <v>122</v>
      </c>
      <c r="X4213" s="104" t="s">
        <v>91</v>
      </c>
      <c r="Y4213" s="110"/>
      <c r="Z4213" s="106"/>
      <c r="AA4213" s="104"/>
      <c r="AB4213" s="107"/>
      <c r="AC4213" s="72">
        <v>1</v>
      </c>
      <c r="AH4213" s="70"/>
      <c r="AI4213" s="70"/>
      <c r="AJ4213">
        <v>0</v>
      </c>
      <c r="AL4213" s="70"/>
      <c r="BM4213" s="135">
        <v>0.625</v>
      </c>
      <c r="BN4213" s="136">
        <v>0.66666666666666663</v>
      </c>
      <c r="BO4213" s="101"/>
      <c r="BR4213" s="109" t="str">
        <f t="shared" si="65"/>
        <v>SH-25-4202</v>
      </c>
      <c r="BS4213" s="109" t="s">
        <v>368</v>
      </c>
      <c r="BT4213" t="s">
        <v>122</v>
      </c>
      <c r="BU4213" t="s">
        <v>399</v>
      </c>
    </row>
    <row r="4214" spans="1:73" hidden="1">
      <c r="A4214" s="103" t="s">
        <v>8917</v>
      </c>
      <c r="B4214" s="102">
        <v>45869</v>
      </c>
      <c r="C4214" s="104">
        <f>_xlfn.ISOWEEKNUM(Tabella2[[#This Row],[Date]])</f>
        <v>31</v>
      </c>
      <c r="D4214" s="104" t="s">
        <v>817</v>
      </c>
      <c r="E4214" s="104" t="s">
        <v>284</v>
      </c>
      <c r="F4214" s="104">
        <v>72</v>
      </c>
      <c r="G4214" s="104" t="s">
        <v>284</v>
      </c>
      <c r="H4214" s="105">
        <v>23</v>
      </c>
      <c r="I4214" s="104"/>
      <c r="J4214" s="104" t="s">
        <v>258</v>
      </c>
      <c r="K4214" s="104" t="s">
        <v>81</v>
      </c>
      <c r="L4214" s="104" t="s">
        <v>259</v>
      </c>
      <c r="M4214" s="104" t="s">
        <v>276</v>
      </c>
      <c r="N4214" s="104"/>
      <c r="O4214" s="106"/>
      <c r="P4214" s="111" t="s">
        <v>467</v>
      </c>
      <c r="Q4214" s="153" t="s">
        <v>665</v>
      </c>
      <c r="R4214" s="153" t="s">
        <v>580</v>
      </c>
      <c r="S4214" s="153">
        <v>4.1666666666666657E-2</v>
      </c>
      <c r="T4214" s="153">
        <v>0.625</v>
      </c>
      <c r="U4214" s="153">
        <v>0.66666666666666663</v>
      </c>
      <c r="V4214" s="153">
        <f>IF(ISBLANK(T4214),"",Tabella2[[#This Row],[ACT STOP]]-Tabella2[[#This Row],[ACT START]])</f>
        <v>4.166666666666663E-2</v>
      </c>
      <c r="W4214" s="104" t="s">
        <v>92</v>
      </c>
      <c r="X4214" s="104" t="s">
        <v>91</v>
      </c>
      <c r="Y4214" s="110"/>
      <c r="Z4214" s="106"/>
      <c r="AA4214" s="104"/>
      <c r="AB4214" s="107"/>
      <c r="AC4214" s="72">
        <v>1</v>
      </c>
      <c r="AH4214" s="70"/>
      <c r="AI4214" s="70"/>
      <c r="AJ4214">
        <v>0</v>
      </c>
      <c r="AL4214" s="70"/>
      <c r="BM4214" s="135">
        <v>0.625</v>
      </c>
      <c r="BN4214" s="136">
        <v>0.66666666666666663</v>
      </c>
      <c r="BO4214" s="101"/>
      <c r="BR4214" s="109" t="str">
        <f t="shared" si="65"/>
        <v>SH-25-4203</v>
      </c>
      <c r="BS4214" s="109" t="s">
        <v>358</v>
      </c>
      <c r="BT4214" t="s">
        <v>92</v>
      </c>
      <c r="BU4214" t="s">
        <v>8918</v>
      </c>
    </row>
    <row r="4215" spans="1:73" hidden="1">
      <c r="A4215" s="103" t="s">
        <v>8919</v>
      </c>
      <c r="B4215" s="102">
        <v>45869</v>
      </c>
      <c r="C4215" s="104">
        <f>_xlfn.ISOWEEKNUM(Tabella2[[#This Row],[Date]])</f>
        <v>31</v>
      </c>
      <c r="D4215" s="104" t="s">
        <v>471</v>
      </c>
      <c r="E4215" s="104" t="s">
        <v>327</v>
      </c>
      <c r="F4215" s="104">
        <v>34</v>
      </c>
      <c r="G4215" s="104" t="s">
        <v>257</v>
      </c>
      <c r="H4215" s="105">
        <v>14</v>
      </c>
      <c r="I4215" s="104" t="s">
        <v>258</v>
      </c>
      <c r="J4215" s="104"/>
      <c r="K4215" s="104" t="s">
        <v>79</v>
      </c>
      <c r="L4215" s="104" t="s">
        <v>299</v>
      </c>
      <c r="M4215" s="104" t="s">
        <v>276</v>
      </c>
      <c r="N4215" s="104"/>
      <c r="O4215" s="108" t="str">
        <f>A4216</f>
        <v>16618</v>
      </c>
      <c r="P4215" s="111" t="s">
        <v>4707</v>
      </c>
      <c r="Q4215" s="153" t="s">
        <v>520</v>
      </c>
      <c r="R4215" s="153" t="s">
        <v>581</v>
      </c>
      <c r="S4215" s="153">
        <v>2.0833333333333329E-2</v>
      </c>
      <c r="T4215" s="153" t="s">
        <v>520</v>
      </c>
      <c r="U4215" s="153" t="s">
        <v>581</v>
      </c>
      <c r="V4215" s="153">
        <f>IF(ISBLANK(T4215),"",Tabella2[[#This Row],[ACT STOP]]-Tabella2[[#This Row],[ACT START]])</f>
        <v>2.083333333333337E-2</v>
      </c>
      <c r="W4215" s="104" t="s">
        <v>92</v>
      </c>
      <c r="X4215" s="104" t="s">
        <v>91</v>
      </c>
      <c r="Y4215" s="110"/>
      <c r="Z4215" s="106"/>
      <c r="AA4215" s="104"/>
      <c r="AB4215" s="107"/>
      <c r="AC4215" s="72">
        <v>1</v>
      </c>
      <c r="AH4215" s="70"/>
      <c r="AI4215" s="70"/>
      <c r="AJ4215">
        <v>0</v>
      </c>
      <c r="AL4215" s="70"/>
      <c r="BM4215" s="135" t="s">
        <v>520</v>
      </c>
      <c r="BN4215" s="136" t="s">
        <v>581</v>
      </c>
      <c r="BO4215" s="101"/>
      <c r="BR4215" s="109" t="str">
        <f t="shared" si="65"/>
        <v>SH-25-4204</v>
      </c>
      <c r="BS4215" s="109" t="s">
        <v>372</v>
      </c>
      <c r="BT4215" t="s">
        <v>92</v>
      </c>
      <c r="BU4215" t="s">
        <v>8920</v>
      </c>
    </row>
    <row r="4216" spans="1:73" hidden="1">
      <c r="A4216" s="103" t="s">
        <v>8921</v>
      </c>
      <c r="B4216" s="102">
        <v>45869</v>
      </c>
      <c r="C4216" s="104">
        <f>_xlfn.ISOWEEKNUM(Tabella2[[#This Row],[Date]])</f>
        <v>31</v>
      </c>
      <c r="D4216" s="104" t="s">
        <v>195</v>
      </c>
      <c r="E4216" s="104" t="s">
        <v>880</v>
      </c>
      <c r="F4216" s="104"/>
      <c r="G4216" s="104" t="s">
        <v>284</v>
      </c>
      <c r="H4216" s="105">
        <v>41</v>
      </c>
      <c r="I4216" s="104"/>
      <c r="J4216" s="104" t="s">
        <v>258</v>
      </c>
      <c r="K4216" s="104" t="s">
        <v>78</v>
      </c>
      <c r="L4216" s="104" t="s">
        <v>299</v>
      </c>
      <c r="M4216" s="104" t="s">
        <v>276</v>
      </c>
      <c r="N4216" s="104"/>
      <c r="O4216" s="108" t="str">
        <f>A4215</f>
        <v>16617</v>
      </c>
      <c r="P4216" s="111" t="s">
        <v>300</v>
      </c>
      <c r="Q4216" s="153">
        <v>0.6875</v>
      </c>
      <c r="R4216" s="153">
        <v>0.70833333333333337</v>
      </c>
      <c r="S4216" s="153">
        <v>2.0833333333333329E-2</v>
      </c>
      <c r="T4216" s="153">
        <v>0.6875</v>
      </c>
      <c r="U4216" s="153">
        <v>0.70833333333333337</v>
      </c>
      <c r="V4216" s="153">
        <f>IF(ISBLANK(T4216),"",Tabella2[[#This Row],[ACT STOP]]-Tabella2[[#This Row],[ACT START]])</f>
        <v>2.083333333333337E-2</v>
      </c>
      <c r="W4216" s="104" t="s">
        <v>122</v>
      </c>
      <c r="X4216" s="104" t="s">
        <v>91</v>
      </c>
      <c r="Y4216" s="110"/>
      <c r="Z4216" s="106"/>
      <c r="AA4216" s="104"/>
      <c r="AB4216" s="107"/>
      <c r="AC4216" s="72">
        <v>1</v>
      </c>
      <c r="AH4216" s="70"/>
      <c r="AI4216" s="70"/>
      <c r="AJ4216">
        <v>0</v>
      </c>
      <c r="AL4216" s="70"/>
      <c r="BM4216" s="135">
        <v>0.6875</v>
      </c>
      <c r="BN4216" s="136">
        <v>0.70833333333333337</v>
      </c>
      <c r="BO4216" s="101"/>
      <c r="BR4216" s="109" t="str">
        <f t="shared" si="65"/>
        <v>SH-25-4205</v>
      </c>
      <c r="BS4216" s="109" t="s">
        <v>1750</v>
      </c>
      <c r="BT4216" t="s">
        <v>122</v>
      </c>
      <c r="BU4216" t="s">
        <v>881</v>
      </c>
    </row>
    <row r="4217" spans="1:73" hidden="1">
      <c r="A4217" s="103" t="s">
        <v>8922</v>
      </c>
      <c r="B4217" s="102">
        <v>45869</v>
      </c>
      <c r="C4217" s="104">
        <f>_xlfn.ISOWEEKNUM(Tabella2[[#This Row],[Date]])</f>
        <v>31</v>
      </c>
      <c r="D4217" s="104" t="s">
        <v>763</v>
      </c>
      <c r="E4217" s="104" t="s">
        <v>256</v>
      </c>
      <c r="F4217" s="104">
        <v>63</v>
      </c>
      <c r="G4217" s="104" t="s">
        <v>257</v>
      </c>
      <c r="H4217" s="105">
        <v>13</v>
      </c>
      <c r="I4217" s="104"/>
      <c r="J4217" s="104" t="s">
        <v>258</v>
      </c>
      <c r="K4217" s="104" t="s">
        <v>83</v>
      </c>
      <c r="L4217" s="104" t="s">
        <v>259</v>
      </c>
      <c r="M4217" s="104" t="s">
        <v>328</v>
      </c>
      <c r="N4217" s="104"/>
      <c r="O4217" s="106"/>
      <c r="P4217" s="111" t="s">
        <v>8923</v>
      </c>
      <c r="Q4217" s="153" t="s">
        <v>520</v>
      </c>
      <c r="R4217" s="153" t="s">
        <v>1084</v>
      </c>
      <c r="S4217" s="153">
        <v>4.1666666666666657E-2</v>
      </c>
      <c r="T4217" s="153">
        <v>0.6875</v>
      </c>
      <c r="U4217" s="153">
        <v>0.72916666666666663</v>
      </c>
      <c r="V4217" s="153">
        <f>IF(ISBLANK(T4217),"",Tabella2[[#This Row],[ACT STOP]]-Tabella2[[#This Row],[ACT START]])</f>
        <v>4.166666666666663E-2</v>
      </c>
      <c r="W4217" s="104" t="s">
        <v>92</v>
      </c>
      <c r="X4217" s="104" t="s">
        <v>91</v>
      </c>
      <c r="Y4217" s="110"/>
      <c r="Z4217" s="106"/>
      <c r="AA4217" s="104"/>
      <c r="AB4217" s="107"/>
      <c r="AC4217" s="72">
        <v>1</v>
      </c>
      <c r="AH4217" s="70"/>
      <c r="AI4217" s="70"/>
      <c r="AJ4217">
        <v>0</v>
      </c>
      <c r="AL4217" s="70"/>
      <c r="BM4217" s="135">
        <v>0.6875</v>
      </c>
      <c r="BN4217" s="136">
        <v>0.72916666666666663</v>
      </c>
      <c r="BO4217" s="101"/>
      <c r="BR4217" s="109" t="str">
        <f t="shared" si="65"/>
        <v>SH-25-4206</v>
      </c>
      <c r="BS4217" s="109" t="s">
        <v>427</v>
      </c>
      <c r="BT4217" t="s">
        <v>92</v>
      </c>
      <c r="BU4217" t="s">
        <v>8924</v>
      </c>
    </row>
    <row r="4218" spans="1:73" hidden="1">
      <c r="A4218" s="103" t="s">
        <v>8925</v>
      </c>
      <c r="B4218" s="102">
        <v>45869</v>
      </c>
      <c r="C4218" s="104">
        <f>_xlfn.ISOWEEKNUM(Tabella2[[#This Row],[Date]])</f>
        <v>31</v>
      </c>
      <c r="D4218" s="104" t="s">
        <v>763</v>
      </c>
      <c r="E4218" s="104" t="s">
        <v>256</v>
      </c>
      <c r="F4218" s="104">
        <v>68</v>
      </c>
      <c r="G4218" s="104" t="s">
        <v>257</v>
      </c>
      <c r="H4218" s="105">
        <v>10</v>
      </c>
      <c r="I4218" s="104"/>
      <c r="J4218" s="104" t="s">
        <v>258</v>
      </c>
      <c r="K4218" s="104" t="s">
        <v>80</v>
      </c>
      <c r="L4218" s="104" t="s">
        <v>259</v>
      </c>
      <c r="M4218" s="104" t="s">
        <v>328</v>
      </c>
      <c r="N4218" s="104"/>
      <c r="O4218" s="106"/>
      <c r="P4218" s="111" t="s">
        <v>8923</v>
      </c>
      <c r="Q4218" s="153" t="s">
        <v>520</v>
      </c>
      <c r="R4218" s="153" t="s">
        <v>1084</v>
      </c>
      <c r="S4218" s="153">
        <v>4.1666666666666657E-2</v>
      </c>
      <c r="T4218" s="153">
        <v>0.6875</v>
      </c>
      <c r="U4218" s="153">
        <v>0.72916666666666663</v>
      </c>
      <c r="V4218" s="153">
        <f>IF(ISBLANK(T4218),"",Tabella2[[#This Row],[ACT STOP]]-Tabella2[[#This Row],[ACT START]])</f>
        <v>4.166666666666663E-2</v>
      </c>
      <c r="W4218" s="104" t="s">
        <v>92</v>
      </c>
      <c r="X4218" s="104" t="s">
        <v>91</v>
      </c>
      <c r="Y4218" s="110"/>
      <c r="Z4218" s="106"/>
      <c r="AA4218" s="104"/>
      <c r="AB4218" s="107"/>
      <c r="AC4218" s="72">
        <v>1</v>
      </c>
      <c r="AH4218" s="70"/>
      <c r="AI4218" s="70"/>
      <c r="AJ4218">
        <v>0</v>
      </c>
      <c r="AL4218" s="70"/>
      <c r="BM4218" s="135">
        <v>0.6875</v>
      </c>
      <c r="BN4218" s="136">
        <v>0.72916666666666663</v>
      </c>
      <c r="BO4218" s="101"/>
      <c r="BR4218" s="109" t="str">
        <f t="shared" si="65"/>
        <v>SH-25-4207</v>
      </c>
      <c r="BS4218" s="109" t="s">
        <v>552</v>
      </c>
      <c r="BT4218" t="s">
        <v>92</v>
      </c>
      <c r="BU4218" t="s">
        <v>8926</v>
      </c>
    </row>
    <row r="4219" spans="1:73" hidden="1">
      <c r="A4219" s="103" t="s">
        <v>8927</v>
      </c>
      <c r="B4219" s="102">
        <v>45869</v>
      </c>
      <c r="C4219" s="104">
        <f>_xlfn.ISOWEEKNUM(Tabella2[[#This Row],[Date]])</f>
        <v>31</v>
      </c>
      <c r="D4219" s="104" t="s">
        <v>6396</v>
      </c>
      <c r="E4219" s="104" t="s">
        <v>256</v>
      </c>
      <c r="F4219" s="104">
        <v>71</v>
      </c>
      <c r="G4219" s="104" t="s">
        <v>257</v>
      </c>
      <c r="H4219" s="105">
        <v>5</v>
      </c>
      <c r="I4219" s="104"/>
      <c r="J4219" s="104" t="s">
        <v>258</v>
      </c>
      <c r="K4219" s="104" t="s">
        <v>81</v>
      </c>
      <c r="L4219" s="104" t="s">
        <v>259</v>
      </c>
      <c r="M4219" s="104" t="s">
        <v>276</v>
      </c>
      <c r="N4219" s="104"/>
      <c r="O4219" s="106"/>
      <c r="P4219" s="111" t="s">
        <v>850</v>
      </c>
      <c r="Q4219" s="153" t="s">
        <v>520</v>
      </c>
      <c r="R4219" s="153" t="s">
        <v>1084</v>
      </c>
      <c r="S4219" s="153">
        <v>4.1666666666666657E-2</v>
      </c>
      <c r="T4219" s="153">
        <v>0.6875</v>
      </c>
      <c r="U4219" s="153">
        <v>0.72916666666666663</v>
      </c>
      <c r="V4219" s="153">
        <f>IF(ISBLANK(T4219),"",Tabella2[[#This Row],[ACT STOP]]-Tabella2[[#This Row],[ACT START]])</f>
        <v>4.166666666666663E-2</v>
      </c>
      <c r="W4219" s="104" t="s">
        <v>92</v>
      </c>
      <c r="X4219" s="104" t="s">
        <v>91</v>
      </c>
      <c r="Y4219" s="110"/>
      <c r="Z4219" s="106"/>
      <c r="AA4219" s="104"/>
      <c r="AB4219" s="107"/>
      <c r="AC4219" s="72">
        <v>1</v>
      </c>
      <c r="AH4219" s="70"/>
      <c r="AI4219" s="70"/>
      <c r="AJ4219">
        <v>0</v>
      </c>
      <c r="AL4219" s="70"/>
      <c r="BM4219" s="135">
        <v>0.6875</v>
      </c>
      <c r="BN4219" s="136">
        <v>0.72916666666666663</v>
      </c>
      <c r="BO4219" s="101"/>
      <c r="BR4219" s="109" t="str">
        <f t="shared" si="65"/>
        <v>SH-25-4208</v>
      </c>
      <c r="BS4219" s="109" t="s">
        <v>416</v>
      </c>
      <c r="BT4219" t="s">
        <v>92</v>
      </c>
      <c r="BU4219" t="s">
        <v>8928</v>
      </c>
    </row>
    <row r="4220" spans="1:73" hidden="1">
      <c r="A4220" s="103" t="s">
        <v>8929</v>
      </c>
      <c r="B4220" s="102">
        <v>45870</v>
      </c>
      <c r="C4220" s="104">
        <f>_xlfn.ISOWEEKNUM(Tabella2[[#This Row],[Date]])</f>
        <v>31</v>
      </c>
      <c r="D4220" s="104" t="s">
        <v>5705</v>
      </c>
      <c r="E4220" s="104" t="s">
        <v>327</v>
      </c>
      <c r="F4220" s="104">
        <v>83</v>
      </c>
      <c r="G4220" s="104" t="s">
        <v>257</v>
      </c>
      <c r="H4220" s="105">
        <v>17</v>
      </c>
      <c r="I4220" s="104"/>
      <c r="J4220" s="104" t="s">
        <v>258</v>
      </c>
      <c r="K4220" s="104" t="s">
        <v>79</v>
      </c>
      <c r="L4220" s="104" t="s">
        <v>299</v>
      </c>
      <c r="M4220" s="104" t="s">
        <v>422</v>
      </c>
      <c r="N4220" s="104"/>
      <c r="O4220" s="108" t="str">
        <f>A4221</f>
        <v>16623</v>
      </c>
      <c r="P4220" s="111" t="s">
        <v>423</v>
      </c>
      <c r="Q4220" s="153" t="s">
        <v>286</v>
      </c>
      <c r="R4220" s="153" t="s">
        <v>631</v>
      </c>
      <c r="S4220" s="153">
        <v>4.1666666666666657E-2</v>
      </c>
      <c r="T4220" s="153" t="s">
        <v>286</v>
      </c>
      <c r="U4220" s="153" t="s">
        <v>631</v>
      </c>
      <c r="V4220" s="153">
        <f>IF(ISBLANK(T4220),"",Tabella2[[#This Row],[ACT STOP]]-Tabella2[[#This Row],[ACT START]])</f>
        <v>4.1666666666666685E-2</v>
      </c>
      <c r="W4220" s="104" t="s">
        <v>92</v>
      </c>
      <c r="X4220" s="104" t="s">
        <v>91</v>
      </c>
      <c r="Y4220" s="110"/>
      <c r="Z4220" s="106"/>
      <c r="AA4220" s="104"/>
      <c r="AB4220" s="107"/>
      <c r="AC4220" s="72">
        <v>1</v>
      </c>
      <c r="AH4220" s="70"/>
      <c r="AI4220" s="70"/>
      <c r="AJ4220">
        <v>0</v>
      </c>
      <c r="AL4220" s="70"/>
      <c r="BM4220" s="135" t="s">
        <v>286</v>
      </c>
      <c r="BN4220" s="136" t="s">
        <v>631</v>
      </c>
      <c r="BO4220" s="101"/>
      <c r="BR4220" s="109" t="str">
        <f t="shared" si="65"/>
        <v>SH-25-4209</v>
      </c>
      <c r="BS4220" s="109" t="s">
        <v>393</v>
      </c>
      <c r="BT4220" t="s">
        <v>92</v>
      </c>
      <c r="BU4220" t="s">
        <v>8930</v>
      </c>
    </row>
    <row r="4221" spans="1:73" hidden="1">
      <c r="A4221" s="103" t="s">
        <v>8931</v>
      </c>
      <c r="B4221" s="102">
        <v>45870</v>
      </c>
      <c r="C4221" s="104">
        <f>_xlfn.ISOWEEKNUM(Tabella2[[#This Row],[Date]])</f>
        <v>31</v>
      </c>
      <c r="D4221" s="104" t="s">
        <v>195</v>
      </c>
      <c r="E4221" s="104" t="s">
        <v>880</v>
      </c>
      <c r="F4221" s="104"/>
      <c r="G4221" s="104" t="s">
        <v>284</v>
      </c>
      <c r="H4221" s="105">
        <v>50</v>
      </c>
      <c r="I4221" s="104"/>
      <c r="J4221" s="104" t="s">
        <v>258</v>
      </c>
      <c r="K4221" s="104" t="s">
        <v>78</v>
      </c>
      <c r="L4221" s="104" t="s">
        <v>299</v>
      </c>
      <c r="M4221" s="104" t="s">
        <v>422</v>
      </c>
      <c r="N4221" s="104"/>
      <c r="O4221" s="108" t="str">
        <f>A4220</f>
        <v>16622</v>
      </c>
      <c r="P4221" s="111" t="s">
        <v>300</v>
      </c>
      <c r="Q4221" s="153">
        <v>0.33333333333333331</v>
      </c>
      <c r="R4221" s="153">
        <v>0.375</v>
      </c>
      <c r="S4221" s="153">
        <v>4.1666666666666657E-2</v>
      </c>
      <c r="T4221" s="153" t="s">
        <v>286</v>
      </c>
      <c r="U4221" s="153" t="s">
        <v>631</v>
      </c>
      <c r="V4221" s="153">
        <f>IF(ISBLANK(T4221),"",Tabella2[[#This Row],[ACT STOP]]-Tabella2[[#This Row],[ACT START]])</f>
        <v>4.1666666666666685E-2</v>
      </c>
      <c r="W4221" s="104" t="s">
        <v>122</v>
      </c>
      <c r="X4221" s="104" t="s">
        <v>91</v>
      </c>
      <c r="Y4221" s="110"/>
      <c r="Z4221" s="106"/>
      <c r="AA4221" s="104"/>
      <c r="AB4221" s="107"/>
      <c r="AC4221" s="72">
        <v>1</v>
      </c>
      <c r="AH4221" s="70"/>
      <c r="AI4221" s="70"/>
      <c r="AJ4221">
        <v>0</v>
      </c>
      <c r="AL4221" s="70"/>
      <c r="BM4221" s="135" t="s">
        <v>286</v>
      </c>
      <c r="BN4221" s="136" t="s">
        <v>631</v>
      </c>
      <c r="BO4221" s="101"/>
      <c r="BR4221" s="109" t="str">
        <f t="shared" si="65"/>
        <v>SH-25-4210</v>
      </c>
      <c r="BS4221" s="109" t="s">
        <v>1763</v>
      </c>
      <c r="BT4221" t="s">
        <v>122</v>
      </c>
      <c r="BU4221" t="s">
        <v>881</v>
      </c>
    </row>
    <row r="4222" spans="1:73" hidden="1">
      <c r="A4222" s="103" t="s">
        <v>8932</v>
      </c>
      <c r="B4222" s="102">
        <v>45870</v>
      </c>
      <c r="C4222" s="104">
        <f>_xlfn.ISOWEEKNUM(Tabella2[[#This Row],[Date]])</f>
        <v>31</v>
      </c>
      <c r="D4222" s="104" t="s">
        <v>471</v>
      </c>
      <c r="E4222" s="104" t="s">
        <v>327</v>
      </c>
      <c r="F4222" s="104">
        <v>34</v>
      </c>
      <c r="G4222" s="104" t="s">
        <v>284</v>
      </c>
      <c r="H4222" s="105">
        <v>9</v>
      </c>
      <c r="I4222" s="104" t="s">
        <v>258</v>
      </c>
      <c r="J4222" s="104"/>
      <c r="K4222" s="104" t="s">
        <v>83</v>
      </c>
      <c r="L4222" s="104" t="s">
        <v>299</v>
      </c>
      <c r="M4222" s="104" t="s">
        <v>276</v>
      </c>
      <c r="N4222" s="104"/>
      <c r="O4222" s="108" t="str">
        <f>A4223</f>
        <v>16625</v>
      </c>
      <c r="P4222" s="111" t="s">
        <v>1307</v>
      </c>
      <c r="Q4222" s="153" t="s">
        <v>286</v>
      </c>
      <c r="R4222" s="153" t="s">
        <v>525</v>
      </c>
      <c r="S4222" s="153">
        <v>2.0833333333333329E-2</v>
      </c>
      <c r="T4222" s="153">
        <v>0.33680555555555558</v>
      </c>
      <c r="U4222" s="153">
        <v>0.3576388888888889</v>
      </c>
      <c r="V4222" s="153">
        <f>IF(ISBLANK(T4222),"",Tabella2[[#This Row],[ACT STOP]]-Tabella2[[#This Row],[ACT START]])</f>
        <v>2.0833333333333315E-2</v>
      </c>
      <c r="W4222" s="104" t="s">
        <v>92</v>
      </c>
      <c r="X4222" s="104" t="s">
        <v>91</v>
      </c>
      <c r="Y4222" s="110"/>
      <c r="Z4222" s="106"/>
      <c r="AA4222" s="104"/>
      <c r="AB4222" s="107"/>
      <c r="AC4222" s="72">
        <v>1</v>
      </c>
      <c r="AH4222" s="70"/>
      <c r="AI4222" s="70"/>
      <c r="AJ4222">
        <v>0</v>
      </c>
      <c r="AL4222" s="70"/>
      <c r="BM4222" s="135">
        <v>0.33680555555555558</v>
      </c>
      <c r="BN4222" s="136">
        <v>0.3576388888888889</v>
      </c>
      <c r="BO4222" s="101"/>
      <c r="BR4222" s="109" t="str">
        <f t="shared" si="65"/>
        <v>SH-25-4211</v>
      </c>
      <c r="BS4222" s="109" t="s">
        <v>339</v>
      </c>
      <c r="BT4222" t="s">
        <v>92</v>
      </c>
      <c r="BU4222" t="s">
        <v>8933</v>
      </c>
    </row>
    <row r="4223" spans="1:73" hidden="1">
      <c r="A4223" s="103" t="s">
        <v>8934</v>
      </c>
      <c r="B4223" s="102">
        <v>45870</v>
      </c>
      <c r="C4223" s="104">
        <f>_xlfn.ISOWEEKNUM(Tabella2[[#This Row],[Date]])</f>
        <v>31</v>
      </c>
      <c r="D4223" s="104" t="s">
        <v>195</v>
      </c>
      <c r="E4223" s="104" t="s">
        <v>880</v>
      </c>
      <c r="F4223" s="104"/>
      <c r="G4223" s="104" t="s">
        <v>284</v>
      </c>
      <c r="H4223" s="105">
        <v>41</v>
      </c>
      <c r="I4223" s="104"/>
      <c r="J4223" s="104" t="s">
        <v>258</v>
      </c>
      <c r="K4223" s="104" t="s">
        <v>80</v>
      </c>
      <c r="L4223" s="104" t="s">
        <v>299</v>
      </c>
      <c r="M4223" s="104" t="s">
        <v>276</v>
      </c>
      <c r="N4223" s="104"/>
      <c r="O4223" s="108" t="str">
        <f>A4222</f>
        <v>16624</v>
      </c>
      <c r="P4223" s="111" t="s">
        <v>300</v>
      </c>
      <c r="Q4223" s="153">
        <v>0.33333333333333331</v>
      </c>
      <c r="R4223" s="153">
        <v>0.35416666666666669</v>
      </c>
      <c r="S4223" s="153">
        <v>2.0833333333333329E-2</v>
      </c>
      <c r="T4223" s="153">
        <v>0.33680555555555558</v>
      </c>
      <c r="U4223" s="153">
        <v>0.3576388888888889</v>
      </c>
      <c r="V4223" s="153">
        <f>IF(ISBLANK(T4223),"",Tabella2[[#This Row],[ACT STOP]]-Tabella2[[#This Row],[ACT START]])</f>
        <v>2.0833333333333315E-2</v>
      </c>
      <c r="W4223" s="104" t="s">
        <v>122</v>
      </c>
      <c r="X4223" s="104" t="s">
        <v>91</v>
      </c>
      <c r="Y4223" s="110"/>
      <c r="Z4223" s="106"/>
      <c r="AA4223" s="104"/>
      <c r="AB4223" s="107"/>
      <c r="AC4223" s="72">
        <v>1</v>
      </c>
      <c r="AH4223" s="70"/>
      <c r="AI4223" s="70"/>
      <c r="AJ4223">
        <v>0</v>
      </c>
      <c r="AL4223" s="70"/>
      <c r="BM4223" s="135">
        <v>0.33680555555555558</v>
      </c>
      <c r="BN4223" s="136">
        <v>0.3576388888888889</v>
      </c>
      <c r="BO4223" s="101"/>
      <c r="BR4223" s="109" t="str">
        <f t="shared" si="65"/>
        <v>SH-25-4212</v>
      </c>
      <c r="BS4223" s="109" t="s">
        <v>1750</v>
      </c>
      <c r="BT4223" t="s">
        <v>122</v>
      </c>
      <c r="BU4223" t="s">
        <v>881</v>
      </c>
    </row>
    <row r="4224" spans="1:73" hidden="1">
      <c r="A4224" s="103" t="s">
        <v>8935</v>
      </c>
      <c r="B4224" s="102">
        <v>45870</v>
      </c>
      <c r="C4224" s="104">
        <f>_xlfn.ISOWEEKNUM(Tabella2[[#This Row],[Date]])</f>
        <v>31</v>
      </c>
      <c r="D4224" s="104" t="s">
        <v>763</v>
      </c>
      <c r="E4224" s="104" t="s">
        <v>256</v>
      </c>
      <c r="F4224" s="104">
        <v>63</v>
      </c>
      <c r="G4224" s="104" t="s">
        <v>284</v>
      </c>
      <c r="H4224" s="105">
        <v>23</v>
      </c>
      <c r="I4224" s="104"/>
      <c r="J4224" s="104" t="s">
        <v>258</v>
      </c>
      <c r="K4224" s="104" t="s">
        <v>81</v>
      </c>
      <c r="L4224" s="104" t="s">
        <v>259</v>
      </c>
      <c r="M4224" s="104" t="s">
        <v>328</v>
      </c>
      <c r="N4224" s="104"/>
      <c r="O4224" s="106"/>
      <c r="P4224" s="111" t="s">
        <v>3689</v>
      </c>
      <c r="Q4224" s="153" t="s">
        <v>286</v>
      </c>
      <c r="R4224" s="153" t="s">
        <v>631</v>
      </c>
      <c r="S4224" s="153">
        <v>4.1666666666666657E-2</v>
      </c>
      <c r="T4224" s="153" t="s">
        <v>286</v>
      </c>
      <c r="U4224" s="153" t="s">
        <v>631</v>
      </c>
      <c r="V4224" s="153">
        <f>IF(ISBLANK(T4224),"",Tabella2[[#This Row],[ACT STOP]]-Tabella2[[#This Row],[ACT START]])</f>
        <v>4.1666666666666685E-2</v>
      </c>
      <c r="W4224" s="104" t="s">
        <v>92</v>
      </c>
      <c r="X4224" s="104" t="s">
        <v>91</v>
      </c>
      <c r="Y4224" s="110"/>
      <c r="Z4224" s="106"/>
      <c r="AA4224" s="104"/>
      <c r="AB4224" s="107"/>
      <c r="AC4224" s="72">
        <v>1</v>
      </c>
      <c r="AH4224" s="70"/>
      <c r="AI4224" s="70"/>
      <c r="AJ4224">
        <v>0</v>
      </c>
      <c r="AL4224" s="70"/>
      <c r="BM4224" s="135" t="s">
        <v>286</v>
      </c>
      <c r="BN4224" s="136" t="s">
        <v>631</v>
      </c>
      <c r="BO4224" s="101"/>
      <c r="BR4224" s="109" t="str">
        <f t="shared" si="65"/>
        <v>SH-25-4213</v>
      </c>
      <c r="BS4224" s="109" t="s">
        <v>358</v>
      </c>
      <c r="BT4224" t="s">
        <v>92</v>
      </c>
      <c r="BU4224" t="s">
        <v>8936</v>
      </c>
    </row>
    <row r="4225" spans="1:73" hidden="1">
      <c r="A4225" s="103" t="s">
        <v>8937</v>
      </c>
      <c r="B4225" s="102">
        <v>45870</v>
      </c>
      <c r="C4225" s="104">
        <f>_xlfn.ISOWEEKNUM(Tabella2[[#This Row],[Date]])</f>
        <v>31</v>
      </c>
      <c r="D4225" s="104" t="s">
        <v>763</v>
      </c>
      <c r="E4225" s="104" t="s">
        <v>256</v>
      </c>
      <c r="F4225" s="104">
        <v>68</v>
      </c>
      <c r="G4225" s="104" t="s">
        <v>257</v>
      </c>
      <c r="H4225" s="105">
        <v>2</v>
      </c>
      <c r="I4225" s="104"/>
      <c r="J4225" s="104" t="s">
        <v>258</v>
      </c>
      <c r="K4225" s="104" t="s">
        <v>77</v>
      </c>
      <c r="L4225" s="104" t="s">
        <v>259</v>
      </c>
      <c r="M4225" s="104" t="s">
        <v>328</v>
      </c>
      <c r="N4225" s="104"/>
      <c r="O4225" s="106"/>
      <c r="P4225" s="111" t="s">
        <v>3689</v>
      </c>
      <c r="Q4225" s="153" t="s">
        <v>286</v>
      </c>
      <c r="R4225" s="153" t="s">
        <v>631</v>
      </c>
      <c r="S4225" s="153">
        <v>4.1666666666666657E-2</v>
      </c>
      <c r="T4225" s="153" t="s">
        <v>286</v>
      </c>
      <c r="U4225" s="153" t="s">
        <v>631</v>
      </c>
      <c r="V4225" s="153">
        <f>IF(ISBLANK(T4225),"",Tabella2[[#This Row],[ACT STOP]]-Tabella2[[#This Row],[ACT START]])</f>
        <v>4.1666666666666685E-2</v>
      </c>
      <c r="W4225" s="104" t="s">
        <v>92</v>
      </c>
      <c r="X4225" s="104" t="s">
        <v>91</v>
      </c>
      <c r="Y4225" s="110"/>
      <c r="Z4225" s="106"/>
      <c r="AA4225" s="104"/>
      <c r="AB4225" s="107"/>
      <c r="AC4225" s="72">
        <v>1</v>
      </c>
      <c r="AH4225" s="70"/>
      <c r="AI4225" s="70"/>
      <c r="AJ4225">
        <v>0</v>
      </c>
      <c r="AL4225" s="70"/>
      <c r="BM4225" s="135" t="s">
        <v>286</v>
      </c>
      <c r="BN4225" s="136" t="s">
        <v>631</v>
      </c>
      <c r="BO4225" s="101"/>
      <c r="BR4225" s="109" t="str">
        <f t="shared" si="65"/>
        <v>SH-25-4214</v>
      </c>
      <c r="BS4225" s="109" t="s">
        <v>368</v>
      </c>
      <c r="BT4225" t="s">
        <v>92</v>
      </c>
      <c r="BU4225" t="s">
        <v>8938</v>
      </c>
    </row>
    <row r="4226" spans="1:73" hidden="1">
      <c r="A4226" s="103" t="s">
        <v>8939</v>
      </c>
      <c r="B4226" s="102">
        <v>45870</v>
      </c>
      <c r="C4226" s="104">
        <f>_xlfn.ISOWEEKNUM(Tabella2[[#This Row],[Date]])</f>
        <v>31</v>
      </c>
      <c r="D4226" s="104" t="s">
        <v>722</v>
      </c>
      <c r="E4226" s="104" t="s">
        <v>327</v>
      </c>
      <c r="F4226" s="104">
        <v>76</v>
      </c>
      <c r="G4226" s="104" t="s">
        <v>257</v>
      </c>
      <c r="H4226" s="105">
        <v>13</v>
      </c>
      <c r="I4226" s="104" t="s">
        <v>258</v>
      </c>
      <c r="J4226" s="104"/>
      <c r="K4226" s="104" t="s">
        <v>79</v>
      </c>
      <c r="L4226" s="104" t="s">
        <v>299</v>
      </c>
      <c r="M4226" s="104" t="s">
        <v>328</v>
      </c>
      <c r="N4226" s="104"/>
      <c r="O4226" s="108" t="str">
        <f>A4227</f>
        <v>16629</v>
      </c>
      <c r="P4226" s="111" t="s">
        <v>2571</v>
      </c>
      <c r="Q4226" s="153" t="s">
        <v>262</v>
      </c>
      <c r="R4226" s="153" t="s">
        <v>263</v>
      </c>
      <c r="S4226" s="153">
        <v>4.1666666666666657E-2</v>
      </c>
      <c r="T4226" s="153" t="s">
        <v>262</v>
      </c>
      <c r="U4226" s="153" t="s">
        <v>263</v>
      </c>
      <c r="V4226" s="153">
        <f>IF(ISBLANK(T4226),"",Tabella2[[#This Row],[ACT STOP]]-Tabella2[[#This Row],[ACT START]])</f>
        <v>4.1666666666666685E-2</v>
      </c>
      <c r="W4226" s="104" t="s">
        <v>92</v>
      </c>
      <c r="X4226" s="104" t="s">
        <v>91</v>
      </c>
      <c r="Y4226" s="110"/>
      <c r="Z4226" s="106"/>
      <c r="AA4226" s="104"/>
      <c r="AB4226" s="107"/>
      <c r="AC4226" s="72">
        <v>1</v>
      </c>
      <c r="AH4226" s="70"/>
      <c r="AI4226" s="70"/>
      <c r="AJ4226">
        <v>0</v>
      </c>
      <c r="AL4226" s="70"/>
      <c r="BM4226" s="135" t="s">
        <v>262</v>
      </c>
      <c r="BN4226" s="136" t="s">
        <v>263</v>
      </c>
      <c r="BO4226" s="101"/>
      <c r="BR4226" s="109" t="str">
        <f t="shared" si="65"/>
        <v>SH-25-4215</v>
      </c>
      <c r="BS4226" s="109" t="s">
        <v>427</v>
      </c>
      <c r="BT4226" t="s">
        <v>92</v>
      </c>
      <c r="BU4226" t="s">
        <v>8940</v>
      </c>
    </row>
    <row r="4227" spans="1:73" hidden="1">
      <c r="A4227" s="103" t="s">
        <v>8941</v>
      </c>
      <c r="B4227" s="102">
        <v>45870</v>
      </c>
      <c r="C4227" s="104">
        <f>_xlfn.ISOWEEKNUM(Tabella2[[#This Row],[Date]])</f>
        <v>31</v>
      </c>
      <c r="D4227" s="104" t="s">
        <v>722</v>
      </c>
      <c r="E4227" s="104" t="s">
        <v>327</v>
      </c>
      <c r="F4227" s="104">
        <v>77</v>
      </c>
      <c r="G4227" s="104" t="s">
        <v>257</v>
      </c>
      <c r="H4227" s="105">
        <v>3</v>
      </c>
      <c r="I4227" s="104" t="s">
        <v>258</v>
      </c>
      <c r="J4227" s="104"/>
      <c r="K4227" s="104" t="s">
        <v>78</v>
      </c>
      <c r="L4227" s="104" t="s">
        <v>299</v>
      </c>
      <c r="M4227" s="104" t="s">
        <v>328</v>
      </c>
      <c r="N4227" s="104"/>
      <c r="O4227" s="108" t="str">
        <f>A4226</f>
        <v>16628</v>
      </c>
      <c r="P4227" s="111" t="s">
        <v>2571</v>
      </c>
      <c r="Q4227" s="153">
        <v>0.39583333333333331</v>
      </c>
      <c r="R4227" s="153">
        <v>0.4375</v>
      </c>
      <c r="S4227" s="153">
        <v>4.1666666666666657E-2</v>
      </c>
      <c r="T4227" s="153">
        <v>0.39583333333333331</v>
      </c>
      <c r="U4227" s="153">
        <v>0.4375</v>
      </c>
      <c r="V4227" s="153">
        <f>IF(ISBLANK(T4227),"",Tabella2[[#This Row],[ACT STOP]]-Tabella2[[#This Row],[ACT START]])</f>
        <v>4.1666666666666685E-2</v>
      </c>
      <c r="W4227" s="104" t="s">
        <v>92</v>
      </c>
      <c r="X4227" s="104" t="s">
        <v>91</v>
      </c>
      <c r="Y4227" s="110"/>
      <c r="Z4227" s="106"/>
      <c r="AA4227" s="104"/>
      <c r="AB4227" s="107"/>
      <c r="AC4227" s="72">
        <v>1</v>
      </c>
      <c r="AH4227" s="70"/>
      <c r="AI4227" s="70"/>
      <c r="AJ4227">
        <v>0</v>
      </c>
      <c r="AL4227" s="70"/>
      <c r="BM4227" s="135">
        <v>0.39583333333333331</v>
      </c>
      <c r="BN4227" s="136">
        <v>0.4375</v>
      </c>
      <c r="BO4227" s="101"/>
      <c r="BR4227" s="109" t="str">
        <f t="shared" si="65"/>
        <v>SH-25-4216</v>
      </c>
      <c r="BS4227" s="109" t="s">
        <v>757</v>
      </c>
      <c r="BT4227" t="s">
        <v>92</v>
      </c>
      <c r="BU4227" t="s">
        <v>8942</v>
      </c>
    </row>
    <row r="4228" spans="1:73" hidden="1">
      <c r="A4228" s="103" t="s">
        <v>8943</v>
      </c>
      <c r="B4228" s="102">
        <v>45870</v>
      </c>
      <c r="C4228" s="104">
        <f>_xlfn.ISOWEEKNUM(Tabella2[[#This Row],[Date]])</f>
        <v>31</v>
      </c>
      <c r="D4228" s="104" t="s">
        <v>6396</v>
      </c>
      <c r="E4228" s="104" t="s">
        <v>256</v>
      </c>
      <c r="F4228" s="104">
        <v>72</v>
      </c>
      <c r="G4228" s="104" t="s">
        <v>257</v>
      </c>
      <c r="H4228" s="105">
        <v>14</v>
      </c>
      <c r="I4228" s="104"/>
      <c r="J4228" s="104" t="s">
        <v>258</v>
      </c>
      <c r="K4228" s="104" t="s">
        <v>83</v>
      </c>
      <c r="L4228" s="104" t="s">
        <v>259</v>
      </c>
      <c r="M4228" s="104" t="s">
        <v>276</v>
      </c>
      <c r="N4228" s="104"/>
      <c r="O4228" s="106"/>
      <c r="P4228" s="111" t="s">
        <v>7629</v>
      </c>
      <c r="Q4228" s="153" t="s">
        <v>262</v>
      </c>
      <c r="R4228" s="153" t="s">
        <v>263</v>
      </c>
      <c r="S4228" s="153">
        <v>4.1666666666666657E-2</v>
      </c>
      <c r="T4228" s="153" t="s">
        <v>262</v>
      </c>
      <c r="U4228" s="153" t="s">
        <v>263</v>
      </c>
      <c r="V4228" s="153">
        <f>IF(ISBLANK(T4228),"",Tabella2[[#This Row],[ACT STOP]]-Tabella2[[#This Row],[ACT START]])</f>
        <v>4.1666666666666685E-2</v>
      </c>
      <c r="W4228" s="104" t="s">
        <v>92</v>
      </c>
      <c r="X4228" s="104" t="s">
        <v>91</v>
      </c>
      <c r="Y4228" s="110"/>
      <c r="Z4228" s="106"/>
      <c r="AA4228" s="104"/>
      <c r="AB4228" s="107"/>
      <c r="AC4228" s="72">
        <v>1</v>
      </c>
      <c r="AH4228" s="70"/>
      <c r="AI4228" s="70"/>
      <c r="AJ4228">
        <v>0</v>
      </c>
      <c r="AL4228" s="70"/>
      <c r="BM4228" s="135" t="s">
        <v>262</v>
      </c>
      <c r="BN4228" s="136" t="s">
        <v>263</v>
      </c>
      <c r="BO4228" s="101"/>
      <c r="BR4228" s="109" t="str">
        <f t="shared" si="65"/>
        <v>SH-25-4217</v>
      </c>
      <c r="BS4228" s="109" t="s">
        <v>372</v>
      </c>
      <c r="BT4228" t="s">
        <v>92</v>
      </c>
      <c r="BU4228" t="s">
        <v>8944</v>
      </c>
    </row>
    <row r="4229" spans="1:73" hidden="1">
      <c r="A4229" s="103" t="s">
        <v>8945</v>
      </c>
      <c r="B4229" s="102">
        <v>45870</v>
      </c>
      <c r="C4229" s="104">
        <f>_xlfn.ISOWEEKNUM(Tabella2[[#This Row],[Date]])</f>
        <v>31</v>
      </c>
      <c r="D4229" s="104" t="s">
        <v>6396</v>
      </c>
      <c r="E4229" s="104" t="s">
        <v>256</v>
      </c>
      <c r="F4229" s="104">
        <v>74</v>
      </c>
      <c r="G4229" s="104" t="s">
        <v>257</v>
      </c>
      <c r="H4229" s="105">
        <v>10</v>
      </c>
      <c r="I4229" s="104"/>
      <c r="J4229" s="104" t="s">
        <v>258</v>
      </c>
      <c r="K4229" s="104" t="s">
        <v>80</v>
      </c>
      <c r="L4229" s="104" t="s">
        <v>259</v>
      </c>
      <c r="M4229" s="104" t="s">
        <v>276</v>
      </c>
      <c r="N4229" s="104"/>
      <c r="O4229" s="106"/>
      <c r="P4229" s="111" t="s">
        <v>855</v>
      </c>
      <c r="Q4229" s="153" t="s">
        <v>262</v>
      </c>
      <c r="R4229" s="153" t="s">
        <v>263</v>
      </c>
      <c r="S4229" s="153">
        <v>4.1666666666666657E-2</v>
      </c>
      <c r="T4229" s="153">
        <v>0.39583333333333331</v>
      </c>
      <c r="U4229" s="153">
        <v>0.44444444444444442</v>
      </c>
      <c r="V4229" s="153">
        <f>IF(ISBLANK(T4229),"",Tabella2[[#This Row],[ACT STOP]]-Tabella2[[#This Row],[ACT START]])</f>
        <v>4.8611111111111105E-2</v>
      </c>
      <c r="W4229" s="104" t="s">
        <v>92</v>
      </c>
      <c r="X4229" s="104" t="s">
        <v>91</v>
      </c>
      <c r="Y4229" s="110"/>
      <c r="Z4229" s="106"/>
      <c r="AA4229" s="104"/>
      <c r="AB4229" s="107"/>
      <c r="AC4229" s="72">
        <v>1</v>
      </c>
      <c r="AH4229" s="70"/>
      <c r="AI4229" s="70"/>
      <c r="AJ4229">
        <v>0</v>
      </c>
      <c r="AL4229" s="70"/>
      <c r="BM4229" s="135">
        <v>0.39583333333333331</v>
      </c>
      <c r="BN4229" s="136">
        <v>0.44444444444444442</v>
      </c>
      <c r="BO4229" s="101"/>
      <c r="BR4229" s="109" t="str">
        <f t="shared" si="65"/>
        <v>SH-25-4218</v>
      </c>
      <c r="BS4229" s="109" t="s">
        <v>552</v>
      </c>
      <c r="BT4229" t="s">
        <v>92</v>
      </c>
      <c r="BU4229" t="s">
        <v>8946</v>
      </c>
    </row>
    <row r="4230" spans="1:73" hidden="1">
      <c r="A4230" s="103" t="s">
        <v>8947</v>
      </c>
      <c r="B4230" s="102">
        <v>45870</v>
      </c>
      <c r="C4230" s="104">
        <f>_xlfn.ISOWEEKNUM(Tabella2[[#This Row],[Date]])</f>
        <v>31</v>
      </c>
      <c r="D4230" s="104" t="s">
        <v>6396</v>
      </c>
      <c r="E4230" s="104" t="s">
        <v>256</v>
      </c>
      <c r="F4230" s="104">
        <v>70</v>
      </c>
      <c r="G4230" s="104" t="s">
        <v>257</v>
      </c>
      <c r="H4230" s="105">
        <v>5</v>
      </c>
      <c r="I4230" s="104"/>
      <c r="J4230" s="104" t="s">
        <v>258</v>
      </c>
      <c r="K4230" s="104" t="s">
        <v>81</v>
      </c>
      <c r="L4230" s="104" t="s">
        <v>259</v>
      </c>
      <c r="M4230" s="104" t="s">
        <v>276</v>
      </c>
      <c r="N4230" s="104"/>
      <c r="O4230" s="106"/>
      <c r="P4230" s="111" t="s">
        <v>510</v>
      </c>
      <c r="Q4230" s="153" t="s">
        <v>262</v>
      </c>
      <c r="R4230" s="153" t="s">
        <v>263</v>
      </c>
      <c r="S4230" s="153">
        <v>4.1666666666666657E-2</v>
      </c>
      <c r="T4230" s="153" t="s">
        <v>262</v>
      </c>
      <c r="U4230" s="153" t="s">
        <v>263</v>
      </c>
      <c r="V4230" s="153">
        <f>IF(ISBLANK(T4230),"",Tabella2[[#This Row],[ACT STOP]]-Tabella2[[#This Row],[ACT START]])</f>
        <v>4.1666666666666685E-2</v>
      </c>
      <c r="W4230" s="104" t="s">
        <v>92</v>
      </c>
      <c r="X4230" s="104" t="s">
        <v>91</v>
      </c>
      <c r="Y4230" s="110"/>
      <c r="Z4230" s="106"/>
      <c r="AA4230" s="104"/>
      <c r="AB4230" s="107"/>
      <c r="AC4230" s="72">
        <v>1</v>
      </c>
      <c r="AH4230" s="70"/>
      <c r="AI4230" s="70"/>
      <c r="AJ4230">
        <v>0</v>
      </c>
      <c r="AL4230" s="70"/>
      <c r="BM4230" s="135" t="s">
        <v>262</v>
      </c>
      <c r="BN4230" s="136" t="s">
        <v>263</v>
      </c>
      <c r="BO4230" s="101"/>
      <c r="BR4230" s="109" t="str">
        <f t="shared" si="65"/>
        <v>SH-25-4219</v>
      </c>
      <c r="BS4230" s="109" t="s">
        <v>416</v>
      </c>
      <c r="BT4230" t="s">
        <v>92</v>
      </c>
      <c r="BU4230" t="s">
        <v>8948</v>
      </c>
    </row>
    <row r="4231" spans="1:73" hidden="1">
      <c r="A4231" s="103" t="s">
        <v>8949</v>
      </c>
      <c r="B4231" s="102">
        <v>45870</v>
      </c>
      <c r="C4231" s="104">
        <f>_xlfn.ISOWEEKNUM(Tabella2[[#This Row],[Date]])</f>
        <v>31</v>
      </c>
      <c r="D4231" s="104" t="s">
        <v>751</v>
      </c>
      <c r="E4231" s="104" t="s">
        <v>256</v>
      </c>
      <c r="F4231" s="104">
        <v>77</v>
      </c>
      <c r="G4231" s="104" t="s">
        <v>257</v>
      </c>
      <c r="H4231" s="105">
        <v>22</v>
      </c>
      <c r="I4231" s="104" t="s">
        <v>258</v>
      </c>
      <c r="J4231" s="104"/>
      <c r="K4231" s="104" t="s">
        <v>77</v>
      </c>
      <c r="L4231" s="104" t="s">
        <v>259</v>
      </c>
      <c r="M4231" s="104" t="s">
        <v>328</v>
      </c>
      <c r="N4231" s="104"/>
      <c r="O4231" s="106"/>
      <c r="P4231" s="111" t="s">
        <v>8923</v>
      </c>
      <c r="Q4231" s="153" t="s">
        <v>262</v>
      </c>
      <c r="R4231" s="153" t="s">
        <v>263</v>
      </c>
      <c r="S4231" s="153">
        <v>4.1666666666666657E-2</v>
      </c>
      <c r="T4231" s="153" t="s">
        <v>262</v>
      </c>
      <c r="U4231" s="153" t="s">
        <v>263</v>
      </c>
      <c r="V4231" s="153">
        <f>IF(ISBLANK(T4231),"",Tabella2[[#This Row],[ACT STOP]]-Tabella2[[#This Row],[ACT START]])</f>
        <v>4.1666666666666685E-2</v>
      </c>
      <c r="W4231" s="104" t="s">
        <v>92</v>
      </c>
      <c r="X4231" s="104" t="s">
        <v>91</v>
      </c>
      <c r="Y4231" s="110"/>
      <c r="Z4231" s="106"/>
      <c r="AA4231" s="104"/>
      <c r="AB4231" s="107"/>
      <c r="AC4231" s="72">
        <v>1</v>
      </c>
      <c r="AH4231" s="70"/>
      <c r="AI4231" s="70"/>
      <c r="AJ4231">
        <v>0</v>
      </c>
      <c r="AL4231" s="70"/>
      <c r="BM4231" s="135" t="s">
        <v>262</v>
      </c>
      <c r="BN4231" s="136" t="s">
        <v>263</v>
      </c>
      <c r="BO4231" s="101"/>
      <c r="BR4231" s="109" t="str">
        <f t="shared" si="65"/>
        <v>SH-25-4220</v>
      </c>
      <c r="BS4231" s="109" t="s">
        <v>1257</v>
      </c>
      <c r="BT4231" t="s">
        <v>92</v>
      </c>
      <c r="BU4231" t="s">
        <v>8950</v>
      </c>
    </row>
    <row r="4232" spans="1:73" hidden="1">
      <c r="A4232" s="103" t="s">
        <v>8951</v>
      </c>
      <c r="B4232" s="102">
        <v>45870</v>
      </c>
      <c r="C4232" s="104">
        <f>_xlfn.ISOWEEKNUM(Tabella2[[#This Row],[Date]])</f>
        <v>31</v>
      </c>
      <c r="D4232" s="104" t="s">
        <v>348</v>
      </c>
      <c r="E4232" s="104" t="s">
        <v>284</v>
      </c>
      <c r="F4232" s="104">
        <v>57</v>
      </c>
      <c r="G4232" s="104" t="s">
        <v>257</v>
      </c>
      <c r="H4232" s="105">
        <v>9</v>
      </c>
      <c r="I4232" s="104"/>
      <c r="J4232" s="104" t="s">
        <v>258</v>
      </c>
      <c r="K4232" s="104" t="s">
        <v>79</v>
      </c>
      <c r="L4232" s="104" t="s">
        <v>299</v>
      </c>
      <c r="M4232" s="104" t="s">
        <v>313</v>
      </c>
      <c r="N4232" s="104"/>
      <c r="O4232" s="108" t="str">
        <f>A4233</f>
        <v>16635</v>
      </c>
      <c r="P4232" s="111" t="s">
        <v>314</v>
      </c>
      <c r="Q4232" s="153" t="s">
        <v>499</v>
      </c>
      <c r="R4232" s="153" t="s">
        <v>511</v>
      </c>
      <c r="S4232" s="153">
        <v>4.1666666666666657E-2</v>
      </c>
      <c r="T4232" s="153" t="s">
        <v>499</v>
      </c>
      <c r="U4232" s="153" t="s">
        <v>511</v>
      </c>
      <c r="V4232" s="153">
        <f>IF(ISBLANK(T4232),"",Tabella2[[#This Row],[ACT STOP]]-Tabella2[[#This Row],[ACT START]])</f>
        <v>4.1666666666666685E-2</v>
      </c>
      <c r="W4232" s="104" t="s">
        <v>92</v>
      </c>
      <c r="X4232" s="104" t="s">
        <v>91</v>
      </c>
      <c r="Y4232" s="110"/>
      <c r="Z4232" s="106"/>
      <c r="AA4232" s="104"/>
      <c r="AB4232" s="107"/>
      <c r="AC4232" s="72">
        <v>1</v>
      </c>
      <c r="AH4232" s="70"/>
      <c r="AI4232" s="70"/>
      <c r="AJ4232">
        <v>0</v>
      </c>
      <c r="AL4232" s="70"/>
      <c r="BM4232" s="135" t="s">
        <v>499</v>
      </c>
      <c r="BN4232" s="136" t="s">
        <v>511</v>
      </c>
      <c r="BO4232" s="101"/>
      <c r="BR4232" s="109" t="str">
        <f t="shared" si="65"/>
        <v>SH-25-4221</v>
      </c>
      <c r="BS4232" s="109" t="s">
        <v>318</v>
      </c>
      <c r="BT4232" t="s">
        <v>92</v>
      </c>
      <c r="BU4232" t="s">
        <v>8952</v>
      </c>
    </row>
    <row r="4233" spans="1:73" hidden="1">
      <c r="A4233" s="103" t="s">
        <v>8953</v>
      </c>
      <c r="B4233" s="102">
        <v>45870</v>
      </c>
      <c r="C4233" s="104">
        <f>_xlfn.ISOWEEKNUM(Tabella2[[#This Row],[Date]])</f>
        <v>31</v>
      </c>
      <c r="D4233" s="104" t="s">
        <v>348</v>
      </c>
      <c r="E4233" s="104" t="s">
        <v>284</v>
      </c>
      <c r="F4233" s="104">
        <v>55</v>
      </c>
      <c r="G4233" s="104" t="s">
        <v>257</v>
      </c>
      <c r="H4233" s="105">
        <v>17</v>
      </c>
      <c r="I4233" s="104"/>
      <c r="J4233" s="104" t="s">
        <v>258</v>
      </c>
      <c r="K4233" s="104" t="s">
        <v>78</v>
      </c>
      <c r="L4233" s="104" t="s">
        <v>299</v>
      </c>
      <c r="M4233" s="104" t="s">
        <v>313</v>
      </c>
      <c r="N4233" s="104"/>
      <c r="O4233" s="108" t="str">
        <f>A4232</f>
        <v>16634</v>
      </c>
      <c r="P4233" s="111" t="s">
        <v>314</v>
      </c>
      <c r="Q4233" s="153">
        <v>0.45833333333333331</v>
      </c>
      <c r="R4233" s="153">
        <v>0.5</v>
      </c>
      <c r="S4233" s="153">
        <v>4.1666666666666657E-2</v>
      </c>
      <c r="T4233" s="153">
        <v>0.45833333333333331</v>
      </c>
      <c r="U4233" s="153">
        <v>0.5</v>
      </c>
      <c r="V4233" s="153">
        <f>IF(ISBLANK(T4233),"",Tabella2[[#This Row],[ACT STOP]]-Tabella2[[#This Row],[ACT START]])</f>
        <v>4.1666666666666685E-2</v>
      </c>
      <c r="W4233" s="104" t="s">
        <v>92</v>
      </c>
      <c r="X4233" s="104" t="s">
        <v>91</v>
      </c>
      <c r="Y4233" s="110"/>
      <c r="Z4233" s="106"/>
      <c r="AA4233" s="104"/>
      <c r="AB4233" s="107"/>
      <c r="AC4233" s="72">
        <v>1</v>
      </c>
      <c r="AH4233" s="70"/>
      <c r="AI4233" s="70"/>
      <c r="AJ4233">
        <v>0</v>
      </c>
      <c r="AL4233" s="70"/>
      <c r="BM4233" s="135">
        <v>0.45833333333333331</v>
      </c>
      <c r="BN4233" s="136">
        <v>0.5</v>
      </c>
      <c r="BO4233" s="101"/>
      <c r="BR4233" s="109" t="str">
        <f t="shared" si="65"/>
        <v>SH-25-4222</v>
      </c>
      <c r="BS4233" s="109" t="s">
        <v>393</v>
      </c>
      <c r="BT4233" t="s">
        <v>92</v>
      </c>
      <c r="BU4233" t="s">
        <v>8954</v>
      </c>
    </row>
    <row r="4234" spans="1:73" hidden="1">
      <c r="A4234" s="103" t="s">
        <v>8955</v>
      </c>
      <c r="B4234" s="102">
        <v>45870</v>
      </c>
      <c r="C4234" s="104">
        <f>_xlfn.ISOWEEKNUM(Tabella2[[#This Row],[Date]])</f>
        <v>31</v>
      </c>
      <c r="D4234" s="104" t="s">
        <v>817</v>
      </c>
      <c r="E4234" s="104" t="s">
        <v>284</v>
      </c>
      <c r="F4234" s="104">
        <v>74</v>
      </c>
      <c r="G4234" s="104" t="s">
        <v>284</v>
      </c>
      <c r="H4234" s="105">
        <v>9</v>
      </c>
      <c r="I4234" s="104"/>
      <c r="J4234" s="104" t="s">
        <v>258</v>
      </c>
      <c r="K4234" s="104" t="s">
        <v>83</v>
      </c>
      <c r="L4234" s="104" t="s">
        <v>259</v>
      </c>
      <c r="M4234" s="104" t="s">
        <v>276</v>
      </c>
      <c r="N4234" s="104"/>
      <c r="O4234" s="106"/>
      <c r="P4234" s="111" t="s">
        <v>2932</v>
      </c>
      <c r="Q4234" s="153" t="s">
        <v>499</v>
      </c>
      <c r="R4234" s="153" t="s">
        <v>511</v>
      </c>
      <c r="S4234" s="153">
        <v>4.1666666666666657E-2</v>
      </c>
      <c r="T4234" s="153" t="s">
        <v>499</v>
      </c>
      <c r="U4234" s="153" t="s">
        <v>511</v>
      </c>
      <c r="V4234" s="153">
        <f>IF(ISBLANK(T4234),"",Tabella2[[#This Row],[ACT STOP]]-Tabella2[[#This Row],[ACT START]])</f>
        <v>4.1666666666666685E-2</v>
      </c>
      <c r="W4234" s="104" t="s">
        <v>92</v>
      </c>
      <c r="X4234" s="104" t="s">
        <v>91</v>
      </c>
      <c r="Y4234" s="110"/>
      <c r="Z4234" s="106"/>
      <c r="AA4234" s="104"/>
      <c r="AB4234" s="107"/>
      <c r="AC4234" s="72">
        <v>1</v>
      </c>
      <c r="AH4234" s="70"/>
      <c r="AI4234" s="70"/>
      <c r="AJ4234">
        <v>0</v>
      </c>
      <c r="AL4234" s="70"/>
      <c r="BM4234" s="135" t="s">
        <v>499</v>
      </c>
      <c r="BN4234" s="136" t="s">
        <v>511</v>
      </c>
      <c r="BO4234" s="101"/>
      <c r="BR4234" s="109" t="str">
        <f t="shared" si="65"/>
        <v>SH-25-4223</v>
      </c>
      <c r="BS4234" s="109" t="s">
        <v>339</v>
      </c>
      <c r="BT4234" t="s">
        <v>92</v>
      </c>
      <c r="BU4234" t="s">
        <v>8956</v>
      </c>
    </row>
    <row r="4235" spans="1:73" hidden="1">
      <c r="A4235" s="103" t="s">
        <v>8957</v>
      </c>
      <c r="B4235" s="102">
        <v>45870</v>
      </c>
      <c r="C4235" s="104">
        <f>_xlfn.ISOWEEKNUM(Tabella2[[#This Row],[Date]])</f>
        <v>31</v>
      </c>
      <c r="D4235" s="104" t="s">
        <v>817</v>
      </c>
      <c r="E4235" s="104" t="s">
        <v>284</v>
      </c>
      <c r="F4235" s="104">
        <v>72</v>
      </c>
      <c r="G4235" s="104" t="s">
        <v>257</v>
      </c>
      <c r="H4235" s="105">
        <v>2</v>
      </c>
      <c r="I4235" s="104"/>
      <c r="J4235" s="104" t="s">
        <v>258</v>
      </c>
      <c r="K4235" s="104" t="s">
        <v>80</v>
      </c>
      <c r="L4235" s="104" t="s">
        <v>259</v>
      </c>
      <c r="M4235" s="104" t="s">
        <v>276</v>
      </c>
      <c r="N4235" s="104"/>
      <c r="O4235" s="106"/>
      <c r="P4235" s="111" t="s">
        <v>2932</v>
      </c>
      <c r="Q4235" s="153" t="s">
        <v>499</v>
      </c>
      <c r="R4235" s="153" t="s">
        <v>511</v>
      </c>
      <c r="S4235" s="153">
        <v>4.1666666666666657E-2</v>
      </c>
      <c r="T4235" s="153" t="s">
        <v>499</v>
      </c>
      <c r="U4235" s="153" t="s">
        <v>511</v>
      </c>
      <c r="V4235" s="153">
        <f>IF(ISBLANK(T4235),"",Tabella2[[#This Row],[ACT STOP]]-Tabella2[[#This Row],[ACT START]])</f>
        <v>4.1666666666666685E-2</v>
      </c>
      <c r="W4235" s="104" t="s">
        <v>92</v>
      </c>
      <c r="X4235" s="104" t="s">
        <v>91</v>
      </c>
      <c r="Y4235" s="110"/>
      <c r="Z4235" s="106"/>
      <c r="AA4235" s="104"/>
      <c r="AB4235" s="107"/>
      <c r="AC4235" s="72">
        <v>1</v>
      </c>
      <c r="AH4235" s="70"/>
      <c r="AI4235" s="70"/>
      <c r="AJ4235">
        <v>0</v>
      </c>
      <c r="AL4235" s="70"/>
      <c r="BM4235" s="135" t="s">
        <v>499</v>
      </c>
      <c r="BN4235" s="136" t="s">
        <v>511</v>
      </c>
      <c r="BO4235" s="101"/>
      <c r="BR4235" s="109" t="str">
        <f t="shared" si="65"/>
        <v>SH-25-4224</v>
      </c>
      <c r="BS4235" s="109" t="s">
        <v>368</v>
      </c>
      <c r="BT4235" t="s">
        <v>92</v>
      </c>
      <c r="BU4235" t="s">
        <v>8958</v>
      </c>
    </row>
    <row r="4236" spans="1:73" hidden="1">
      <c r="A4236" s="103" t="s">
        <v>8959</v>
      </c>
      <c r="B4236" s="102">
        <v>45870</v>
      </c>
      <c r="C4236" s="104">
        <f>_xlfn.ISOWEEKNUM(Tabella2[[#This Row],[Date]])</f>
        <v>31</v>
      </c>
      <c r="D4236" s="104" t="s">
        <v>6621</v>
      </c>
      <c r="E4236" s="104" t="s">
        <v>284</v>
      </c>
      <c r="F4236" s="104">
        <v>83</v>
      </c>
      <c r="G4236" s="104" t="s">
        <v>284</v>
      </c>
      <c r="H4236" s="105">
        <v>23</v>
      </c>
      <c r="I4236" s="104"/>
      <c r="J4236" s="104" t="s">
        <v>258</v>
      </c>
      <c r="K4236" s="104" t="s">
        <v>81</v>
      </c>
      <c r="L4236" s="104" t="s">
        <v>259</v>
      </c>
      <c r="M4236" s="104" t="s">
        <v>276</v>
      </c>
      <c r="N4236" s="104"/>
      <c r="O4236" s="106"/>
      <c r="P4236" s="111" t="s">
        <v>531</v>
      </c>
      <c r="Q4236" s="153" t="s">
        <v>499</v>
      </c>
      <c r="R4236" s="153" t="s">
        <v>511</v>
      </c>
      <c r="S4236" s="153">
        <v>4.1666666666666657E-2</v>
      </c>
      <c r="T4236" s="153" t="s">
        <v>499</v>
      </c>
      <c r="U4236" s="153" t="s">
        <v>511</v>
      </c>
      <c r="V4236" s="153">
        <f>IF(ISBLANK(T4236),"",Tabella2[[#This Row],[ACT STOP]]-Tabella2[[#This Row],[ACT START]])</f>
        <v>4.1666666666666685E-2</v>
      </c>
      <c r="W4236" s="104" t="s">
        <v>92</v>
      </c>
      <c r="X4236" s="104" t="s">
        <v>91</v>
      </c>
      <c r="Y4236" s="110"/>
      <c r="Z4236" s="106"/>
      <c r="AA4236" s="104"/>
      <c r="AB4236" s="107"/>
      <c r="AC4236" s="72">
        <v>1</v>
      </c>
      <c r="AH4236" s="70"/>
      <c r="AI4236" s="70"/>
      <c r="AJ4236">
        <v>0</v>
      </c>
      <c r="AL4236" s="70"/>
      <c r="BM4236" s="135" t="s">
        <v>499</v>
      </c>
      <c r="BN4236" s="136" t="s">
        <v>511</v>
      </c>
      <c r="BO4236" s="101"/>
      <c r="BR4236" s="109" t="str">
        <f t="shared" si="65"/>
        <v>SH-25-4225</v>
      </c>
      <c r="BS4236" s="109" t="s">
        <v>358</v>
      </c>
      <c r="BT4236" t="s">
        <v>92</v>
      </c>
      <c r="BU4236" t="s">
        <v>8960</v>
      </c>
    </row>
    <row r="4237" spans="1:73" hidden="1">
      <c r="A4237" s="103" t="s">
        <v>8961</v>
      </c>
      <c r="B4237" s="102">
        <v>45870</v>
      </c>
      <c r="C4237" s="104">
        <f>_xlfn.ISOWEEKNUM(Tabella2[[#This Row],[Date]])</f>
        <v>31</v>
      </c>
      <c r="D4237" s="104" t="s">
        <v>478</v>
      </c>
      <c r="E4237" s="104" t="s">
        <v>284</v>
      </c>
      <c r="F4237" s="104">
        <v>64</v>
      </c>
      <c r="G4237" s="104" t="s">
        <v>257</v>
      </c>
      <c r="H4237" s="105">
        <v>22</v>
      </c>
      <c r="I4237" s="104"/>
      <c r="J4237" s="104" t="s">
        <v>258</v>
      </c>
      <c r="K4237" s="104" t="s">
        <v>79</v>
      </c>
      <c r="L4237" s="104" t="s">
        <v>299</v>
      </c>
      <c r="M4237" s="104" t="s">
        <v>386</v>
      </c>
      <c r="N4237" s="104"/>
      <c r="O4237" s="108" t="str">
        <f>A4238</f>
        <v>16640</v>
      </c>
      <c r="P4237" s="111" t="s">
        <v>2248</v>
      </c>
      <c r="Q4237" s="153" t="s">
        <v>271</v>
      </c>
      <c r="R4237" s="153" t="s">
        <v>272</v>
      </c>
      <c r="S4237" s="153">
        <v>4.1666666666666657E-2</v>
      </c>
      <c r="T4237" s="153" t="s">
        <v>271</v>
      </c>
      <c r="U4237" s="153" t="s">
        <v>272</v>
      </c>
      <c r="V4237" s="153">
        <f>IF(ISBLANK(T4237),"",Tabella2[[#This Row],[ACT STOP]]-Tabella2[[#This Row],[ACT START]])</f>
        <v>4.166666666666663E-2</v>
      </c>
      <c r="W4237" s="104" t="s">
        <v>92</v>
      </c>
      <c r="X4237" s="104" t="s">
        <v>91</v>
      </c>
      <c r="Y4237" s="110"/>
      <c r="Z4237" s="106"/>
      <c r="AA4237" s="104"/>
      <c r="AB4237" s="107"/>
      <c r="AC4237" s="72">
        <v>1</v>
      </c>
      <c r="AH4237" s="70"/>
      <c r="AI4237" s="70"/>
      <c r="AJ4237">
        <v>0</v>
      </c>
      <c r="AL4237" s="70"/>
      <c r="BM4237" s="135" t="s">
        <v>271</v>
      </c>
      <c r="BN4237" s="136" t="s">
        <v>272</v>
      </c>
      <c r="BO4237" s="101"/>
      <c r="BR4237" s="109" t="str">
        <f t="shared" ref="BR4237:BR4300" si="66">_xlfn.CONCAT(LEFT(BR4236,6),TEXT(RIGHT(BR4236,4)+1,"0000"))</f>
        <v>SH-25-4226</v>
      </c>
      <c r="BS4237" s="109" t="s">
        <v>1257</v>
      </c>
      <c r="BT4237" t="s">
        <v>92</v>
      </c>
      <c r="BU4237" t="s">
        <v>8962</v>
      </c>
    </row>
    <row r="4238" spans="1:73" hidden="1">
      <c r="A4238" s="103" t="s">
        <v>8963</v>
      </c>
      <c r="B4238" s="102">
        <v>45870</v>
      </c>
      <c r="C4238" s="104">
        <f>_xlfn.ISOWEEKNUM(Tabella2[[#This Row],[Date]])</f>
        <v>31</v>
      </c>
      <c r="D4238" s="104" t="s">
        <v>478</v>
      </c>
      <c r="E4238" s="104" t="s">
        <v>284</v>
      </c>
      <c r="F4238" s="104">
        <v>65</v>
      </c>
      <c r="G4238" s="104" t="s">
        <v>257</v>
      </c>
      <c r="H4238" s="105">
        <v>12</v>
      </c>
      <c r="I4238" s="104"/>
      <c r="J4238" s="104" t="s">
        <v>258</v>
      </c>
      <c r="K4238" s="104" t="s">
        <v>78</v>
      </c>
      <c r="L4238" s="104" t="s">
        <v>299</v>
      </c>
      <c r="M4238" s="104" t="s">
        <v>386</v>
      </c>
      <c r="N4238" s="104"/>
      <c r="O4238" s="108" t="str">
        <f>A4237</f>
        <v>16639</v>
      </c>
      <c r="P4238" s="111" t="s">
        <v>2248</v>
      </c>
      <c r="Q4238" s="153">
        <v>0.52083333333333337</v>
      </c>
      <c r="R4238" s="153">
        <v>0.5625</v>
      </c>
      <c r="S4238" s="153">
        <v>4.1666666666666657E-2</v>
      </c>
      <c r="T4238" s="153">
        <v>0.52083333333333337</v>
      </c>
      <c r="U4238" s="153">
        <v>0.5625</v>
      </c>
      <c r="V4238" s="153">
        <f>IF(ISBLANK(T4238),"",Tabella2[[#This Row],[ACT STOP]]-Tabella2[[#This Row],[ACT START]])</f>
        <v>4.166666666666663E-2</v>
      </c>
      <c r="W4238" s="104" t="s">
        <v>92</v>
      </c>
      <c r="X4238" s="104" t="s">
        <v>91</v>
      </c>
      <c r="Y4238" s="110"/>
      <c r="Z4238" s="106"/>
      <c r="AA4238" s="104"/>
      <c r="AB4238" s="107"/>
      <c r="AC4238" s="72">
        <v>1</v>
      </c>
      <c r="AH4238" s="70"/>
      <c r="AI4238" s="70"/>
      <c r="AJ4238">
        <v>0</v>
      </c>
      <c r="AL4238" s="70"/>
      <c r="BM4238" s="135">
        <v>0.52083333333333337</v>
      </c>
      <c r="BN4238" s="136">
        <v>0.5625</v>
      </c>
      <c r="BO4238" s="101"/>
      <c r="BR4238" s="109" t="str">
        <f t="shared" si="66"/>
        <v>SH-25-4227</v>
      </c>
      <c r="BS4238" s="109" t="s">
        <v>266</v>
      </c>
      <c r="BT4238" t="s">
        <v>92</v>
      </c>
      <c r="BU4238" t="s">
        <v>8964</v>
      </c>
    </row>
    <row r="4239" spans="1:73" hidden="1">
      <c r="A4239" s="103" t="s">
        <v>8965</v>
      </c>
      <c r="B4239" s="102">
        <v>45870</v>
      </c>
      <c r="C4239" s="104">
        <f>_xlfn.ISOWEEKNUM(Tabella2[[#This Row],[Date]])</f>
        <v>31</v>
      </c>
      <c r="D4239" s="104" t="s">
        <v>6396</v>
      </c>
      <c r="E4239" s="104" t="s">
        <v>256</v>
      </c>
      <c r="F4239" s="104">
        <v>75</v>
      </c>
      <c r="G4239" s="104" t="s">
        <v>257</v>
      </c>
      <c r="H4239" s="105">
        <v>13</v>
      </c>
      <c r="I4239" s="104"/>
      <c r="J4239" s="104" t="s">
        <v>258</v>
      </c>
      <c r="K4239" s="104" t="s">
        <v>83</v>
      </c>
      <c r="L4239" s="104" t="s">
        <v>259</v>
      </c>
      <c r="M4239" s="104" t="s">
        <v>276</v>
      </c>
      <c r="N4239" s="104"/>
      <c r="O4239" s="106"/>
      <c r="P4239" s="111" t="s">
        <v>7629</v>
      </c>
      <c r="Q4239" s="153" t="s">
        <v>271</v>
      </c>
      <c r="R4239" s="153" t="s">
        <v>272</v>
      </c>
      <c r="S4239" s="153">
        <v>4.1666666666666657E-2</v>
      </c>
      <c r="T4239" s="153" t="s">
        <v>271</v>
      </c>
      <c r="U4239" s="153" t="s">
        <v>272</v>
      </c>
      <c r="V4239" s="153">
        <f>IF(ISBLANK(T4239),"",Tabella2[[#This Row],[ACT STOP]]-Tabella2[[#This Row],[ACT START]])</f>
        <v>4.166666666666663E-2</v>
      </c>
      <c r="W4239" s="104" t="s">
        <v>92</v>
      </c>
      <c r="X4239" s="104" t="s">
        <v>91</v>
      </c>
      <c r="Y4239" s="110" t="s">
        <v>8966</v>
      </c>
      <c r="Z4239" s="106"/>
      <c r="AA4239" s="104"/>
      <c r="AB4239" s="107"/>
      <c r="AC4239" s="72">
        <v>1</v>
      </c>
      <c r="AH4239" s="70"/>
      <c r="AI4239" s="70"/>
      <c r="AJ4239">
        <v>0</v>
      </c>
      <c r="AL4239" s="70"/>
      <c r="BM4239" s="135" t="s">
        <v>271</v>
      </c>
      <c r="BN4239" s="136" t="s">
        <v>272</v>
      </c>
      <c r="BO4239" s="101"/>
      <c r="BR4239" s="109" t="str">
        <f t="shared" si="66"/>
        <v>SH-25-4228</v>
      </c>
      <c r="BS4239" s="109" t="s">
        <v>427</v>
      </c>
      <c r="BT4239" t="s">
        <v>92</v>
      </c>
      <c r="BU4239" t="s">
        <v>8967</v>
      </c>
    </row>
    <row r="4240" spans="1:73" hidden="1">
      <c r="A4240" s="103" t="s">
        <v>8968</v>
      </c>
      <c r="B4240" s="102">
        <v>45870</v>
      </c>
      <c r="C4240" s="104">
        <f>_xlfn.ISOWEEKNUM(Tabella2[[#This Row],[Date]])</f>
        <v>31</v>
      </c>
      <c r="D4240" s="104" t="s">
        <v>817</v>
      </c>
      <c r="E4240" s="104" t="s">
        <v>284</v>
      </c>
      <c r="F4240" s="104">
        <v>75</v>
      </c>
      <c r="G4240" s="104" t="s">
        <v>257</v>
      </c>
      <c r="H4240" s="105">
        <v>10</v>
      </c>
      <c r="I4240" s="104"/>
      <c r="J4240" s="104" t="s">
        <v>258</v>
      </c>
      <c r="K4240" s="104" t="s">
        <v>80</v>
      </c>
      <c r="L4240" s="104" t="s">
        <v>259</v>
      </c>
      <c r="M4240" s="104" t="s">
        <v>276</v>
      </c>
      <c r="N4240" s="104"/>
      <c r="O4240" s="106"/>
      <c r="P4240" s="111" t="s">
        <v>277</v>
      </c>
      <c r="Q4240" s="153" t="s">
        <v>271</v>
      </c>
      <c r="R4240" s="153" t="s">
        <v>272</v>
      </c>
      <c r="S4240" s="153">
        <v>4.1666666666666657E-2</v>
      </c>
      <c r="T4240" s="153" t="s">
        <v>271</v>
      </c>
      <c r="U4240" s="153" t="s">
        <v>272</v>
      </c>
      <c r="V4240" s="153">
        <f>IF(ISBLANK(T4240),"",Tabella2[[#This Row],[ACT STOP]]-Tabella2[[#This Row],[ACT START]])</f>
        <v>4.166666666666663E-2</v>
      </c>
      <c r="W4240" s="104" t="s">
        <v>92</v>
      </c>
      <c r="X4240" s="104" t="s">
        <v>91</v>
      </c>
      <c r="Y4240" s="110"/>
      <c r="Z4240" s="106"/>
      <c r="AA4240" s="104"/>
      <c r="AB4240" s="107"/>
      <c r="AC4240" s="72">
        <v>1</v>
      </c>
      <c r="AH4240" s="70"/>
      <c r="AI4240" s="70"/>
      <c r="AJ4240">
        <v>0</v>
      </c>
      <c r="AL4240" s="70"/>
      <c r="BM4240" s="135" t="s">
        <v>271</v>
      </c>
      <c r="BN4240" s="136" t="s">
        <v>272</v>
      </c>
      <c r="BO4240" s="101"/>
      <c r="BR4240" s="109" t="str">
        <f t="shared" si="66"/>
        <v>SH-25-4229</v>
      </c>
      <c r="BS4240" s="109" t="s">
        <v>552</v>
      </c>
      <c r="BT4240" t="s">
        <v>92</v>
      </c>
      <c r="BU4240" t="s">
        <v>8652</v>
      </c>
    </row>
    <row r="4241" spans="1:73" hidden="1">
      <c r="A4241" s="103" t="s">
        <v>8969</v>
      </c>
      <c r="B4241" s="102">
        <v>45870</v>
      </c>
      <c r="C4241" s="104">
        <f>_xlfn.ISOWEEKNUM(Tabella2[[#This Row],[Date]])</f>
        <v>31</v>
      </c>
      <c r="D4241" s="104" t="s">
        <v>817</v>
      </c>
      <c r="E4241" s="104" t="s">
        <v>284</v>
      </c>
      <c r="F4241" s="104">
        <v>73</v>
      </c>
      <c r="G4241" s="104" t="s">
        <v>257</v>
      </c>
      <c r="H4241" s="105">
        <v>14</v>
      </c>
      <c r="I4241" s="104"/>
      <c r="J4241" s="104" t="s">
        <v>258</v>
      </c>
      <c r="K4241" s="104" t="s">
        <v>81</v>
      </c>
      <c r="L4241" s="104" t="s">
        <v>259</v>
      </c>
      <c r="M4241" s="104" t="s">
        <v>276</v>
      </c>
      <c r="N4241" s="104"/>
      <c r="O4241" s="106"/>
      <c r="P4241" s="111" t="s">
        <v>277</v>
      </c>
      <c r="Q4241" s="153" t="s">
        <v>271</v>
      </c>
      <c r="R4241" s="153" t="s">
        <v>272</v>
      </c>
      <c r="S4241" s="153">
        <v>4.1666666666666657E-2</v>
      </c>
      <c r="T4241" s="153">
        <v>0.51388888888888884</v>
      </c>
      <c r="U4241" s="153">
        <v>0.55555555555555558</v>
      </c>
      <c r="V4241" s="153">
        <f>IF(ISBLANK(T4241),"",Tabella2[[#This Row],[ACT STOP]]-Tabella2[[#This Row],[ACT START]])</f>
        <v>4.1666666666666741E-2</v>
      </c>
      <c r="W4241" s="104" t="s">
        <v>92</v>
      </c>
      <c r="X4241" s="104" t="s">
        <v>91</v>
      </c>
      <c r="Y4241" s="110"/>
      <c r="Z4241" s="106"/>
      <c r="AA4241" s="104"/>
      <c r="AB4241" s="107"/>
      <c r="AC4241" s="72">
        <v>1</v>
      </c>
      <c r="AH4241" s="70"/>
      <c r="AI4241" s="70"/>
      <c r="AJ4241">
        <v>0</v>
      </c>
      <c r="AL4241" s="70"/>
      <c r="BM4241" s="135">
        <v>0.51388888888888884</v>
      </c>
      <c r="BN4241" s="136">
        <v>0.55555555555555558</v>
      </c>
      <c r="BO4241" s="101"/>
      <c r="BR4241" s="109" t="str">
        <f t="shared" si="66"/>
        <v>SH-25-4230</v>
      </c>
      <c r="BS4241" s="109" t="s">
        <v>372</v>
      </c>
      <c r="BT4241" t="s">
        <v>92</v>
      </c>
      <c r="BU4241" t="s">
        <v>8655</v>
      </c>
    </row>
    <row r="4242" spans="1:73" hidden="1">
      <c r="A4242" s="103" t="s">
        <v>8970</v>
      </c>
      <c r="B4242" s="102">
        <v>45870</v>
      </c>
      <c r="C4242" s="104">
        <f>_xlfn.ISOWEEKNUM(Tabella2[[#This Row],[Date]])</f>
        <v>31</v>
      </c>
      <c r="D4242" s="104" t="s">
        <v>7547</v>
      </c>
      <c r="E4242" s="104" t="s">
        <v>327</v>
      </c>
      <c r="F4242" s="104">
        <v>58</v>
      </c>
      <c r="G4242" s="104" t="s">
        <v>327</v>
      </c>
      <c r="H4242" s="105">
        <v>38</v>
      </c>
      <c r="I4242" s="104"/>
      <c r="J4242" s="104" t="s">
        <v>258</v>
      </c>
      <c r="K4242" s="104" t="s">
        <v>75</v>
      </c>
      <c r="L4242" s="104" t="s">
        <v>259</v>
      </c>
      <c r="M4242" s="104" t="s">
        <v>276</v>
      </c>
      <c r="N4242" s="104"/>
      <c r="O4242" s="106"/>
      <c r="P4242" s="111" t="s">
        <v>377</v>
      </c>
      <c r="Q4242" s="153">
        <v>0.33333333333333331</v>
      </c>
      <c r="R4242" s="153">
        <v>0.375</v>
      </c>
      <c r="S4242" s="153">
        <v>4.1666666666666657E-2</v>
      </c>
      <c r="T4242" s="153">
        <v>0.33333333333333331</v>
      </c>
      <c r="U4242" s="153">
        <v>0.375</v>
      </c>
      <c r="V4242" s="153">
        <f>IF(ISBLANK(T4242),"",Tabella2[[#This Row],[ACT STOP]]-Tabella2[[#This Row],[ACT START]])</f>
        <v>4.1666666666666685E-2</v>
      </c>
      <c r="W4242" s="104" t="s">
        <v>92</v>
      </c>
      <c r="X4242" s="104" t="s">
        <v>91</v>
      </c>
      <c r="Y4242" s="110"/>
      <c r="Z4242" s="106"/>
      <c r="AA4242" s="104"/>
      <c r="AB4242" s="107"/>
      <c r="AC4242" s="72">
        <v>1</v>
      </c>
      <c r="AH4242" s="70"/>
      <c r="AI4242" s="70"/>
      <c r="AJ4242">
        <v>0</v>
      </c>
      <c r="AL4242" s="70"/>
      <c r="BM4242" s="135">
        <v>0.33333333333333331</v>
      </c>
      <c r="BN4242" s="136">
        <v>0.375</v>
      </c>
      <c r="BO4242" s="101"/>
      <c r="BR4242" s="109" t="str">
        <f t="shared" si="66"/>
        <v>SH-25-4231</v>
      </c>
      <c r="BS4242" s="109" t="s">
        <v>7619</v>
      </c>
      <c r="BT4242" t="s">
        <v>92</v>
      </c>
      <c r="BU4242" t="s">
        <v>7549</v>
      </c>
    </row>
    <row r="4243" spans="1:73" hidden="1">
      <c r="A4243" s="103" t="s">
        <v>8971</v>
      </c>
      <c r="B4243" s="102">
        <v>45873</v>
      </c>
      <c r="C4243" s="104">
        <f>_xlfn.ISOWEEKNUM(Tabella2[[#This Row],[Date]])</f>
        <v>32</v>
      </c>
      <c r="D4243" s="104" t="s">
        <v>574</v>
      </c>
      <c r="E4243" s="104" t="s">
        <v>284</v>
      </c>
      <c r="F4243" s="104">
        <v>66</v>
      </c>
      <c r="G4243" s="104" t="s">
        <v>284</v>
      </c>
      <c r="H4243" s="105">
        <v>9</v>
      </c>
      <c r="I4243" s="104"/>
      <c r="J4243" s="104" t="s">
        <v>258</v>
      </c>
      <c r="K4243" s="104" t="s">
        <v>79</v>
      </c>
      <c r="L4243" s="104" t="s">
        <v>299</v>
      </c>
      <c r="M4243" s="104" t="s">
        <v>313</v>
      </c>
      <c r="N4243" s="104"/>
      <c r="O4243" s="108" t="str">
        <f>A4244</f>
        <v>16646</v>
      </c>
      <c r="P4243" s="111" t="s">
        <v>314</v>
      </c>
      <c r="Q4243" s="153" t="s">
        <v>7801</v>
      </c>
      <c r="R4243" s="153" t="s">
        <v>7802</v>
      </c>
      <c r="S4243" s="153">
        <v>4.1666666666666657E-2</v>
      </c>
      <c r="T4243" s="153" t="s">
        <v>7801</v>
      </c>
      <c r="U4243" s="153" t="s">
        <v>7802</v>
      </c>
      <c r="V4243" s="153">
        <f>IF(ISBLANK(T4243),"",Tabella2[[#This Row],[ACT STOP]]-Tabella2[[#This Row],[ACT START]])</f>
        <v>4.1666666666666657E-2</v>
      </c>
      <c r="W4243" s="104" t="s">
        <v>92</v>
      </c>
      <c r="X4243" s="104" t="s">
        <v>91</v>
      </c>
      <c r="Y4243" s="110"/>
      <c r="Z4243" s="106"/>
      <c r="AA4243" s="104"/>
      <c r="AB4243" s="107"/>
      <c r="AC4243" s="72">
        <v>1</v>
      </c>
      <c r="AH4243" s="70"/>
      <c r="AI4243" s="70"/>
      <c r="AJ4243">
        <v>0</v>
      </c>
      <c r="AL4243" s="70"/>
      <c r="BM4243" s="135" t="s">
        <v>7801</v>
      </c>
      <c r="BN4243" s="136" t="s">
        <v>7802</v>
      </c>
      <c r="BO4243" s="101"/>
      <c r="BR4243" s="109" t="str">
        <f t="shared" si="66"/>
        <v>SH-25-4232</v>
      </c>
      <c r="BS4243" s="109" t="s">
        <v>339</v>
      </c>
      <c r="BT4243" t="s">
        <v>92</v>
      </c>
      <c r="BU4243" t="s">
        <v>8972</v>
      </c>
    </row>
    <row r="4244" spans="1:73" hidden="1">
      <c r="A4244" s="103" t="s">
        <v>8973</v>
      </c>
      <c r="B4244" s="102">
        <v>45873</v>
      </c>
      <c r="C4244" s="104">
        <f>_xlfn.ISOWEEKNUM(Tabella2[[#This Row],[Date]])</f>
        <v>32</v>
      </c>
      <c r="D4244" s="104" t="s">
        <v>574</v>
      </c>
      <c r="E4244" s="104" t="s">
        <v>284</v>
      </c>
      <c r="F4244" s="104">
        <v>67</v>
      </c>
      <c r="G4244" s="104" t="s">
        <v>257</v>
      </c>
      <c r="H4244" s="105">
        <v>12</v>
      </c>
      <c r="I4244" s="104"/>
      <c r="J4244" s="104" t="s">
        <v>258</v>
      </c>
      <c r="K4244" s="104" t="s">
        <v>78</v>
      </c>
      <c r="L4244" s="104" t="s">
        <v>299</v>
      </c>
      <c r="M4244" s="104" t="s">
        <v>313</v>
      </c>
      <c r="N4244" s="104"/>
      <c r="O4244" s="108" t="str">
        <f>A4243</f>
        <v>16645</v>
      </c>
      <c r="P4244" s="111" t="s">
        <v>314</v>
      </c>
      <c r="Q4244" s="153">
        <v>0.22916666666666671</v>
      </c>
      <c r="R4244" s="153">
        <v>0.27083333333333331</v>
      </c>
      <c r="S4244" s="153">
        <v>4.1666666666666657E-2</v>
      </c>
      <c r="T4244" s="153">
        <v>0.22916666666666671</v>
      </c>
      <c r="U4244" s="153">
        <v>0.27083333333333331</v>
      </c>
      <c r="V4244" s="153">
        <f>IF(ISBLANK(T4244),"",Tabella2[[#This Row],[ACT STOP]]-Tabella2[[#This Row],[ACT START]])</f>
        <v>4.1666666666666602E-2</v>
      </c>
      <c r="W4244" s="104" t="s">
        <v>92</v>
      </c>
      <c r="X4244" s="104" t="s">
        <v>91</v>
      </c>
      <c r="Y4244" s="110"/>
      <c r="Z4244" s="106"/>
      <c r="AA4244" s="104"/>
      <c r="AB4244" s="107"/>
      <c r="AC4244" s="72">
        <v>1</v>
      </c>
      <c r="AH4244" s="70"/>
      <c r="AI4244" s="70"/>
      <c r="AJ4244">
        <v>0</v>
      </c>
      <c r="AL4244" s="70"/>
      <c r="BM4244" s="135">
        <v>0.22916666666666671</v>
      </c>
      <c r="BN4244" s="136">
        <v>0.27083333333333331</v>
      </c>
      <c r="BO4244" s="101"/>
      <c r="BR4244" s="109" t="str">
        <f t="shared" si="66"/>
        <v>SH-25-4233</v>
      </c>
      <c r="BS4244" s="109" t="s">
        <v>266</v>
      </c>
      <c r="BT4244" t="s">
        <v>92</v>
      </c>
      <c r="BU4244" t="s">
        <v>8974</v>
      </c>
    </row>
    <row r="4245" spans="1:73" hidden="1">
      <c r="A4245" s="103" t="s">
        <v>8975</v>
      </c>
      <c r="B4245" s="102">
        <v>45873</v>
      </c>
      <c r="C4245" s="104">
        <f>_xlfn.ISOWEEKNUM(Tabella2[[#This Row],[Date]])</f>
        <v>32</v>
      </c>
      <c r="D4245" s="104" t="s">
        <v>5705</v>
      </c>
      <c r="E4245" s="104" t="s">
        <v>327</v>
      </c>
      <c r="F4245" s="104">
        <v>83</v>
      </c>
      <c r="G4245" s="104" t="s">
        <v>257</v>
      </c>
      <c r="H4245" s="105">
        <v>32</v>
      </c>
      <c r="I4245" s="104"/>
      <c r="J4245" s="104" t="s">
        <v>258</v>
      </c>
      <c r="K4245" s="104" t="s">
        <v>83</v>
      </c>
      <c r="L4245" s="104" t="s">
        <v>299</v>
      </c>
      <c r="M4245" s="104" t="s">
        <v>328</v>
      </c>
      <c r="N4245" s="104"/>
      <c r="O4245" s="108" t="str">
        <f>A4246</f>
        <v>16648</v>
      </c>
      <c r="P4245" s="111" t="s">
        <v>2517</v>
      </c>
      <c r="Q4245" s="153" t="s">
        <v>7801</v>
      </c>
      <c r="R4245" s="153" t="s">
        <v>7802</v>
      </c>
      <c r="S4245" s="153">
        <v>4.1666666666666657E-2</v>
      </c>
      <c r="T4245" s="153" t="s">
        <v>7801</v>
      </c>
      <c r="U4245" s="153" t="s">
        <v>7802</v>
      </c>
      <c r="V4245" s="153">
        <f>IF(ISBLANK(T4245),"",Tabella2[[#This Row],[ACT STOP]]-Tabella2[[#This Row],[ACT START]])</f>
        <v>4.1666666666666657E-2</v>
      </c>
      <c r="W4245" s="104" t="s">
        <v>92</v>
      </c>
      <c r="X4245" s="104" t="s">
        <v>91</v>
      </c>
      <c r="Y4245" s="110"/>
      <c r="Z4245" s="106"/>
      <c r="AA4245" s="104"/>
      <c r="AB4245" s="107"/>
      <c r="AC4245" s="72">
        <v>1</v>
      </c>
      <c r="AH4245" s="70"/>
      <c r="AI4245" s="70"/>
      <c r="AJ4245">
        <v>0</v>
      </c>
      <c r="AL4245" s="70"/>
      <c r="BM4245" s="135" t="s">
        <v>7801</v>
      </c>
      <c r="BN4245" s="136" t="s">
        <v>7802</v>
      </c>
      <c r="BO4245" s="101"/>
      <c r="BR4245" s="109" t="str">
        <f t="shared" si="66"/>
        <v>SH-25-4234</v>
      </c>
      <c r="BS4245" s="109" t="s">
        <v>356</v>
      </c>
      <c r="BT4245" t="s">
        <v>92</v>
      </c>
      <c r="BU4245" t="s">
        <v>8976</v>
      </c>
    </row>
    <row r="4246" spans="1:73" hidden="1">
      <c r="A4246" s="103" t="s">
        <v>8977</v>
      </c>
      <c r="B4246" s="102">
        <v>45873</v>
      </c>
      <c r="C4246" s="104">
        <f>_xlfn.ISOWEEKNUM(Tabella2[[#This Row],[Date]])</f>
        <v>32</v>
      </c>
      <c r="D4246" s="104" t="s">
        <v>195</v>
      </c>
      <c r="E4246" s="104" t="s">
        <v>880</v>
      </c>
      <c r="F4246" s="104"/>
      <c r="G4246" s="104" t="s">
        <v>284</v>
      </c>
      <c r="H4246" s="105">
        <v>41</v>
      </c>
      <c r="I4246" s="104"/>
      <c r="J4246" s="104" t="s">
        <v>258</v>
      </c>
      <c r="K4246" s="104" t="s">
        <v>80</v>
      </c>
      <c r="L4246" s="104" t="s">
        <v>299</v>
      </c>
      <c r="M4246" s="104" t="s">
        <v>328</v>
      </c>
      <c r="N4246" s="104"/>
      <c r="O4246" s="108" t="str">
        <f>A4245</f>
        <v>16647</v>
      </c>
      <c r="P4246" s="111" t="s">
        <v>300</v>
      </c>
      <c r="Q4246" s="153">
        <v>0.22916666666666671</v>
      </c>
      <c r="R4246" s="153">
        <v>0.27083333333333331</v>
      </c>
      <c r="S4246" s="153">
        <v>4.1666666666666657E-2</v>
      </c>
      <c r="T4246" s="153">
        <v>0.22916666666666671</v>
      </c>
      <c r="U4246" s="153">
        <v>0.27083333333333331</v>
      </c>
      <c r="V4246" s="153">
        <f>IF(ISBLANK(T4246),"",Tabella2[[#This Row],[ACT STOP]]-Tabella2[[#This Row],[ACT START]])</f>
        <v>4.1666666666666602E-2</v>
      </c>
      <c r="W4246" s="104" t="s">
        <v>122</v>
      </c>
      <c r="X4246" s="104" t="s">
        <v>91</v>
      </c>
      <c r="Y4246" s="110"/>
      <c r="Z4246" s="106"/>
      <c r="AA4246" s="104"/>
      <c r="AB4246" s="107"/>
      <c r="AC4246" s="72">
        <v>1</v>
      </c>
      <c r="AH4246" s="70"/>
      <c r="AI4246" s="70"/>
      <c r="AJ4246">
        <v>0</v>
      </c>
      <c r="AL4246" s="70"/>
      <c r="BM4246" s="135">
        <v>0.22916666666666671</v>
      </c>
      <c r="BN4246" s="136">
        <v>0.27083333333333331</v>
      </c>
      <c r="BO4246" s="101"/>
      <c r="BR4246" s="109" t="str">
        <f t="shared" si="66"/>
        <v>SH-25-4235</v>
      </c>
      <c r="BS4246" s="109" t="s">
        <v>1750</v>
      </c>
      <c r="BT4246" t="s">
        <v>122</v>
      </c>
      <c r="BU4246" t="s">
        <v>881</v>
      </c>
    </row>
    <row r="4247" spans="1:73" hidden="1">
      <c r="A4247" s="103" t="s">
        <v>8978</v>
      </c>
      <c r="B4247" s="102">
        <v>45873</v>
      </c>
      <c r="C4247" s="104">
        <f>_xlfn.ISOWEEKNUM(Tabella2[[#This Row],[Date]])</f>
        <v>32</v>
      </c>
      <c r="D4247" s="104" t="s">
        <v>763</v>
      </c>
      <c r="E4247" s="104" t="s">
        <v>256</v>
      </c>
      <c r="F4247" s="104">
        <v>68</v>
      </c>
      <c r="G4247" s="104" t="s">
        <v>257</v>
      </c>
      <c r="H4247" s="105">
        <v>13</v>
      </c>
      <c r="I4247" s="104"/>
      <c r="J4247" s="104" t="s">
        <v>258</v>
      </c>
      <c r="K4247" s="104" t="s">
        <v>81</v>
      </c>
      <c r="L4247" s="104" t="s">
        <v>259</v>
      </c>
      <c r="M4247" s="104" t="s">
        <v>328</v>
      </c>
      <c r="N4247" s="104"/>
      <c r="O4247" s="106"/>
      <c r="P4247" s="111" t="s">
        <v>1895</v>
      </c>
      <c r="Q4247" s="153" t="s">
        <v>7801</v>
      </c>
      <c r="R4247" s="153" t="s">
        <v>7802</v>
      </c>
      <c r="S4247" s="153">
        <v>4.1666666666666657E-2</v>
      </c>
      <c r="T4247" s="153" t="s">
        <v>7801</v>
      </c>
      <c r="U4247" s="153" t="s">
        <v>7802</v>
      </c>
      <c r="V4247" s="153">
        <f>IF(ISBLANK(T4247),"",Tabella2[[#This Row],[ACT STOP]]-Tabella2[[#This Row],[ACT START]])</f>
        <v>4.1666666666666657E-2</v>
      </c>
      <c r="W4247" s="104" t="s">
        <v>92</v>
      </c>
      <c r="X4247" s="104" t="s">
        <v>91</v>
      </c>
      <c r="Y4247" s="110"/>
      <c r="Z4247" s="106"/>
      <c r="AA4247" s="104"/>
      <c r="AB4247" s="107"/>
      <c r="AC4247" s="72">
        <v>1</v>
      </c>
      <c r="AH4247" s="70"/>
      <c r="AI4247" s="70"/>
      <c r="AJ4247">
        <v>0</v>
      </c>
      <c r="AL4247" s="70"/>
      <c r="BM4247" s="135" t="s">
        <v>7801</v>
      </c>
      <c r="BN4247" s="136" t="s">
        <v>7802</v>
      </c>
      <c r="BO4247" s="101"/>
      <c r="BR4247" s="109" t="str">
        <f t="shared" si="66"/>
        <v>SH-25-4236</v>
      </c>
      <c r="BS4247" s="109" t="s">
        <v>427</v>
      </c>
      <c r="BT4247" t="s">
        <v>92</v>
      </c>
      <c r="BU4247" t="s">
        <v>8979</v>
      </c>
    </row>
    <row r="4248" spans="1:73" hidden="1">
      <c r="A4248" s="103" t="s">
        <v>8980</v>
      </c>
      <c r="B4248" s="102">
        <v>45873</v>
      </c>
      <c r="C4248" s="104">
        <f>_xlfn.ISOWEEKNUM(Tabella2[[#This Row],[Date]])</f>
        <v>32</v>
      </c>
      <c r="D4248" s="104" t="s">
        <v>6396</v>
      </c>
      <c r="E4248" s="104" t="s">
        <v>256</v>
      </c>
      <c r="F4248" s="104">
        <v>70</v>
      </c>
      <c r="G4248" s="104" t="s">
        <v>284</v>
      </c>
      <c r="H4248" s="105">
        <v>22</v>
      </c>
      <c r="I4248" s="104"/>
      <c r="J4248" s="104" t="s">
        <v>258</v>
      </c>
      <c r="K4248" s="104" t="s">
        <v>77</v>
      </c>
      <c r="L4248" s="104" t="s">
        <v>259</v>
      </c>
      <c r="M4248" s="104" t="s">
        <v>276</v>
      </c>
      <c r="N4248" s="104"/>
      <c r="O4248" s="106"/>
      <c r="P4248" s="111" t="s">
        <v>3000</v>
      </c>
      <c r="Q4248" s="153" t="s">
        <v>7801</v>
      </c>
      <c r="R4248" s="153" t="s">
        <v>7802</v>
      </c>
      <c r="S4248" s="153">
        <v>4.1666666666666657E-2</v>
      </c>
      <c r="T4248" s="153"/>
      <c r="U4248" s="153"/>
      <c r="V4248" s="153" t="str">
        <f>IF(ISBLANK(T4248),"",Tabella2[[#This Row],[ACT STOP]]-Tabella2[[#This Row],[ACT START]])</f>
        <v/>
      </c>
      <c r="W4248" s="104" t="s">
        <v>116</v>
      </c>
      <c r="X4248" s="104" t="s">
        <v>119</v>
      </c>
      <c r="Y4248" s="110"/>
      <c r="Z4248" s="106"/>
      <c r="AA4248" s="104"/>
      <c r="AB4248" s="107"/>
      <c r="AC4248" s="72">
        <v>0</v>
      </c>
      <c r="AH4248" s="70"/>
      <c r="AI4248" s="70"/>
      <c r="AJ4248">
        <v>0</v>
      </c>
      <c r="AL4248" s="70"/>
      <c r="BL4248" t="s">
        <v>8981</v>
      </c>
      <c r="BM4248" s="135">
        <v>0</v>
      </c>
      <c r="BN4248" s="136">
        <v>0</v>
      </c>
      <c r="BO4248" s="101"/>
      <c r="BR4248" s="109" t="str">
        <f t="shared" si="66"/>
        <v>SH-25-4237</v>
      </c>
      <c r="BS4248" s="109" t="s">
        <v>295</v>
      </c>
      <c r="BT4248" t="s">
        <v>116</v>
      </c>
      <c r="BU4248" t="s">
        <v>8982</v>
      </c>
    </row>
    <row r="4249" spans="1:73" hidden="1">
      <c r="A4249" s="103" t="s">
        <v>8983</v>
      </c>
      <c r="B4249" s="102">
        <v>45873</v>
      </c>
      <c r="C4249" s="104">
        <f>_xlfn.ISOWEEKNUM(Tabella2[[#This Row],[Date]])</f>
        <v>32</v>
      </c>
      <c r="D4249" s="104" t="s">
        <v>421</v>
      </c>
      <c r="E4249" s="104" t="s">
        <v>327</v>
      </c>
      <c r="F4249" s="104">
        <v>71</v>
      </c>
      <c r="G4249" s="104" t="s">
        <v>257</v>
      </c>
      <c r="H4249" s="105">
        <v>9</v>
      </c>
      <c r="I4249" s="104" t="s">
        <v>258</v>
      </c>
      <c r="J4249" s="104"/>
      <c r="K4249" s="104" t="s">
        <v>79</v>
      </c>
      <c r="L4249" s="104" t="s">
        <v>299</v>
      </c>
      <c r="M4249" s="104" t="s">
        <v>915</v>
      </c>
      <c r="N4249" s="104"/>
      <c r="O4249" s="108" t="str">
        <f>A4250</f>
        <v>16652</v>
      </c>
      <c r="P4249" s="111" t="s">
        <v>5977</v>
      </c>
      <c r="Q4249" s="153" t="s">
        <v>285</v>
      </c>
      <c r="R4249" s="153" t="s">
        <v>286</v>
      </c>
      <c r="S4249" s="153">
        <v>4.1666666666666657E-2</v>
      </c>
      <c r="T4249" s="153">
        <v>0.29166666666666669</v>
      </c>
      <c r="U4249" s="153">
        <v>0.33333333333333331</v>
      </c>
      <c r="V4249" s="153">
        <f>IF(ISBLANK(T4249),"",Tabella2[[#This Row],[ACT STOP]]-Tabella2[[#This Row],[ACT START]])</f>
        <v>4.166666666666663E-2</v>
      </c>
      <c r="W4249" s="104" t="s">
        <v>92</v>
      </c>
      <c r="X4249" s="104" t="s">
        <v>91</v>
      </c>
      <c r="Y4249" s="110"/>
      <c r="Z4249" s="106"/>
      <c r="AA4249" s="104"/>
      <c r="AB4249" s="107"/>
      <c r="AC4249" s="72">
        <v>1</v>
      </c>
      <c r="AH4249" s="70"/>
      <c r="AI4249" s="70"/>
      <c r="AJ4249">
        <v>0</v>
      </c>
      <c r="AL4249" s="70"/>
      <c r="BM4249" s="135">
        <v>0.29166666666666669</v>
      </c>
      <c r="BN4249" s="136">
        <v>0.33333333333333331</v>
      </c>
      <c r="BO4249" s="101"/>
      <c r="BR4249" s="109" t="str">
        <f t="shared" si="66"/>
        <v>SH-25-4238</v>
      </c>
      <c r="BS4249" s="109" t="s">
        <v>318</v>
      </c>
      <c r="BT4249" t="s">
        <v>92</v>
      </c>
      <c r="BU4249" t="s">
        <v>8984</v>
      </c>
    </row>
    <row r="4250" spans="1:73" hidden="1">
      <c r="A4250" s="103" t="s">
        <v>8985</v>
      </c>
      <c r="B4250" s="102">
        <v>45873</v>
      </c>
      <c r="C4250" s="104">
        <f>_xlfn.ISOWEEKNUM(Tabella2[[#This Row],[Date]])</f>
        <v>32</v>
      </c>
      <c r="D4250" s="104" t="s">
        <v>421</v>
      </c>
      <c r="E4250" s="104" t="s">
        <v>327</v>
      </c>
      <c r="F4250" s="104">
        <v>73</v>
      </c>
      <c r="G4250" s="104" t="s">
        <v>284</v>
      </c>
      <c r="H4250" s="105">
        <v>23</v>
      </c>
      <c r="I4250" s="104" t="s">
        <v>258</v>
      </c>
      <c r="J4250" s="104"/>
      <c r="K4250" s="104" t="s">
        <v>78</v>
      </c>
      <c r="L4250" s="104" t="s">
        <v>299</v>
      </c>
      <c r="M4250" s="104" t="s">
        <v>915</v>
      </c>
      <c r="N4250" s="104"/>
      <c r="O4250" s="108" t="str">
        <f>A4249</f>
        <v>16651</v>
      </c>
      <c r="P4250" s="111" t="s">
        <v>5977</v>
      </c>
      <c r="Q4250" s="153">
        <v>0.29166666666666669</v>
      </c>
      <c r="R4250" s="153">
        <v>0.33333333333333331</v>
      </c>
      <c r="S4250" s="153">
        <v>4.1666666666666657E-2</v>
      </c>
      <c r="T4250" s="153">
        <v>0.29166666666666669</v>
      </c>
      <c r="U4250" s="153">
        <v>0.33333333333333331</v>
      </c>
      <c r="V4250" s="153">
        <f>IF(ISBLANK(T4250),"",Tabella2[[#This Row],[ACT STOP]]-Tabella2[[#This Row],[ACT START]])</f>
        <v>4.166666666666663E-2</v>
      </c>
      <c r="W4250" s="104" t="s">
        <v>92</v>
      </c>
      <c r="X4250" s="104" t="s">
        <v>91</v>
      </c>
      <c r="Y4250" s="110"/>
      <c r="Z4250" s="106"/>
      <c r="AA4250" s="104"/>
      <c r="AB4250" s="107"/>
      <c r="AC4250" s="72">
        <v>1</v>
      </c>
      <c r="AH4250" s="70"/>
      <c r="AI4250" s="70"/>
      <c r="AJ4250">
        <v>0</v>
      </c>
      <c r="AL4250" s="70"/>
      <c r="BM4250" s="135">
        <v>0.29166666666666669</v>
      </c>
      <c r="BN4250" s="136">
        <v>0.33333333333333331</v>
      </c>
      <c r="BO4250" s="101"/>
      <c r="BR4250" s="109" t="str">
        <f t="shared" si="66"/>
        <v>SH-25-4239</v>
      </c>
      <c r="BS4250" s="109" t="s">
        <v>358</v>
      </c>
      <c r="BT4250" t="s">
        <v>92</v>
      </c>
      <c r="BU4250" t="s">
        <v>8986</v>
      </c>
    </row>
    <row r="4251" spans="1:73" hidden="1">
      <c r="A4251" s="103" t="s">
        <v>8987</v>
      </c>
      <c r="B4251" s="102">
        <v>45873</v>
      </c>
      <c r="C4251" s="104">
        <f>_xlfn.ISOWEEKNUM(Tabella2[[#This Row],[Date]])</f>
        <v>32</v>
      </c>
      <c r="D4251" s="104" t="s">
        <v>763</v>
      </c>
      <c r="E4251" s="104" t="s">
        <v>256</v>
      </c>
      <c r="F4251" s="104">
        <v>63</v>
      </c>
      <c r="G4251" s="104" t="s">
        <v>257</v>
      </c>
      <c r="H4251" s="105">
        <v>10</v>
      </c>
      <c r="I4251" s="104"/>
      <c r="J4251" s="104" t="s">
        <v>258</v>
      </c>
      <c r="K4251" s="104" t="s">
        <v>83</v>
      </c>
      <c r="L4251" s="104" t="s">
        <v>259</v>
      </c>
      <c r="M4251" s="104" t="s">
        <v>328</v>
      </c>
      <c r="N4251" s="104"/>
      <c r="O4251" s="106"/>
      <c r="P4251" s="111" t="s">
        <v>1895</v>
      </c>
      <c r="Q4251" s="153" t="s">
        <v>285</v>
      </c>
      <c r="R4251" s="153" t="s">
        <v>286</v>
      </c>
      <c r="S4251" s="153">
        <v>4.1666666666666657E-2</v>
      </c>
      <c r="T4251" s="153" t="s">
        <v>285</v>
      </c>
      <c r="U4251" s="153" t="s">
        <v>286</v>
      </c>
      <c r="V4251" s="153">
        <f>IF(ISBLANK(T4251),"",Tabella2[[#This Row],[ACT STOP]]-Tabella2[[#This Row],[ACT START]])</f>
        <v>4.166666666666663E-2</v>
      </c>
      <c r="W4251" s="104" t="s">
        <v>92</v>
      </c>
      <c r="X4251" s="104" t="s">
        <v>91</v>
      </c>
      <c r="Y4251" s="110" t="s">
        <v>8988</v>
      </c>
      <c r="Z4251" s="106"/>
      <c r="AA4251" s="104"/>
      <c r="AB4251" s="107"/>
      <c r="AC4251" s="72">
        <v>1</v>
      </c>
      <c r="AH4251" s="70"/>
      <c r="AI4251" s="70"/>
      <c r="AJ4251">
        <v>0</v>
      </c>
      <c r="AL4251" s="70"/>
      <c r="BM4251" s="135" t="s">
        <v>285</v>
      </c>
      <c r="BN4251" s="136" t="s">
        <v>286</v>
      </c>
      <c r="BO4251" s="101"/>
      <c r="BR4251" s="109" t="str">
        <f t="shared" si="66"/>
        <v>SH-25-4240</v>
      </c>
      <c r="BS4251" s="109" t="s">
        <v>552</v>
      </c>
      <c r="BT4251" t="s">
        <v>92</v>
      </c>
      <c r="BU4251" t="s">
        <v>8989</v>
      </c>
    </row>
    <row r="4252" spans="1:73" hidden="1">
      <c r="A4252" s="103" t="s">
        <v>8990</v>
      </c>
      <c r="B4252" s="102">
        <v>45873</v>
      </c>
      <c r="C4252" s="104">
        <f>_xlfn.ISOWEEKNUM(Tabella2[[#This Row],[Date]])</f>
        <v>32</v>
      </c>
      <c r="D4252" s="104" t="s">
        <v>6396</v>
      </c>
      <c r="E4252" s="104" t="s">
        <v>256</v>
      </c>
      <c r="F4252" s="104">
        <v>71</v>
      </c>
      <c r="G4252" s="104" t="s">
        <v>257</v>
      </c>
      <c r="H4252" s="105">
        <v>5</v>
      </c>
      <c r="I4252" s="104"/>
      <c r="J4252" s="104" t="s">
        <v>258</v>
      </c>
      <c r="K4252" s="104" t="s">
        <v>80</v>
      </c>
      <c r="L4252" s="104" t="s">
        <v>259</v>
      </c>
      <c r="M4252" s="104" t="s">
        <v>276</v>
      </c>
      <c r="N4252" s="104"/>
      <c r="O4252" s="106"/>
      <c r="P4252" s="111" t="s">
        <v>855</v>
      </c>
      <c r="Q4252" s="153" t="s">
        <v>285</v>
      </c>
      <c r="R4252" s="153" t="s">
        <v>286</v>
      </c>
      <c r="S4252" s="153">
        <v>4.1666666666666657E-2</v>
      </c>
      <c r="T4252" s="153" t="s">
        <v>285</v>
      </c>
      <c r="U4252" s="153" t="s">
        <v>286</v>
      </c>
      <c r="V4252" s="153">
        <f>IF(ISBLANK(T4252),"",Tabella2[[#This Row],[ACT STOP]]-Tabella2[[#This Row],[ACT START]])</f>
        <v>4.166666666666663E-2</v>
      </c>
      <c r="W4252" s="104" t="s">
        <v>92</v>
      </c>
      <c r="X4252" s="104" t="s">
        <v>91</v>
      </c>
      <c r="Y4252" s="110"/>
      <c r="Z4252" s="106"/>
      <c r="AA4252" s="104"/>
      <c r="AB4252" s="107"/>
      <c r="AC4252" s="72">
        <v>1</v>
      </c>
      <c r="AH4252" s="70"/>
      <c r="AI4252" s="70"/>
      <c r="AJ4252">
        <v>0</v>
      </c>
      <c r="AL4252" s="70"/>
      <c r="BM4252" s="135" t="s">
        <v>285</v>
      </c>
      <c r="BN4252" s="136" t="s">
        <v>286</v>
      </c>
      <c r="BO4252" s="101"/>
      <c r="BR4252" s="109" t="str">
        <f t="shared" si="66"/>
        <v>SH-25-4241</v>
      </c>
      <c r="BS4252" s="109" t="s">
        <v>416</v>
      </c>
      <c r="BT4252" t="s">
        <v>92</v>
      </c>
      <c r="BU4252" t="s">
        <v>8991</v>
      </c>
    </row>
    <row r="4253" spans="1:73" hidden="1">
      <c r="A4253" s="103" t="s">
        <v>8992</v>
      </c>
      <c r="B4253" s="102">
        <v>45873</v>
      </c>
      <c r="C4253" s="104">
        <f>_xlfn.ISOWEEKNUM(Tabella2[[#This Row],[Date]])</f>
        <v>32</v>
      </c>
      <c r="D4253" s="104" t="s">
        <v>3529</v>
      </c>
      <c r="E4253" s="104" t="s">
        <v>284</v>
      </c>
      <c r="F4253" s="104">
        <v>69</v>
      </c>
      <c r="G4253" s="104" t="s">
        <v>257</v>
      </c>
      <c r="H4253" s="105">
        <v>12</v>
      </c>
      <c r="I4253" s="104"/>
      <c r="J4253" s="104" t="s">
        <v>258</v>
      </c>
      <c r="K4253" s="104" t="s">
        <v>79</v>
      </c>
      <c r="L4253" s="104" t="s">
        <v>299</v>
      </c>
      <c r="M4253" s="104" t="s">
        <v>276</v>
      </c>
      <c r="N4253" s="104"/>
      <c r="O4253" s="108" t="str">
        <f>A4254</f>
        <v>16656</v>
      </c>
      <c r="P4253" s="111" t="s">
        <v>844</v>
      </c>
      <c r="Q4253" s="153" t="s">
        <v>525</v>
      </c>
      <c r="R4253" s="153" t="s">
        <v>262</v>
      </c>
      <c r="S4253" s="153">
        <v>4.1666666666666657E-2</v>
      </c>
      <c r="T4253" s="153">
        <v>0.35416666666666669</v>
      </c>
      <c r="U4253" s="153">
        <v>0.3888888888888889</v>
      </c>
      <c r="V4253" s="153">
        <f>IF(ISBLANK(T4253),"",Tabella2[[#This Row],[ACT STOP]]-Tabella2[[#This Row],[ACT START]])</f>
        <v>3.472222222222221E-2</v>
      </c>
      <c r="W4253" s="104" t="s">
        <v>92</v>
      </c>
      <c r="X4253" s="104" t="s">
        <v>91</v>
      </c>
      <c r="Y4253" s="110"/>
      <c r="Z4253" s="106"/>
      <c r="AA4253" s="104"/>
      <c r="AB4253" s="107"/>
      <c r="AC4253" s="72">
        <v>1</v>
      </c>
      <c r="AH4253" s="70"/>
      <c r="AI4253" s="70"/>
      <c r="AJ4253">
        <v>0</v>
      </c>
      <c r="AL4253" s="70"/>
      <c r="BM4253" s="135">
        <v>0.35416666666666669</v>
      </c>
      <c r="BN4253" s="136">
        <v>0.3888888888888889</v>
      </c>
      <c r="BO4253" s="101"/>
      <c r="BR4253" s="109" t="str">
        <f t="shared" si="66"/>
        <v>SH-25-4242</v>
      </c>
      <c r="BS4253" s="109" t="s">
        <v>266</v>
      </c>
      <c r="BT4253" t="s">
        <v>92</v>
      </c>
      <c r="BU4253" t="s">
        <v>8993</v>
      </c>
    </row>
    <row r="4254" spans="1:73" hidden="1">
      <c r="A4254" s="103" t="s">
        <v>8994</v>
      </c>
      <c r="B4254" s="102">
        <v>45873</v>
      </c>
      <c r="C4254" s="104">
        <f>_xlfn.ISOWEEKNUM(Tabella2[[#This Row],[Date]])</f>
        <v>32</v>
      </c>
      <c r="D4254" s="104" t="s">
        <v>195</v>
      </c>
      <c r="E4254" s="104" t="s">
        <v>398</v>
      </c>
      <c r="F4254" s="104"/>
      <c r="G4254" s="104" t="s">
        <v>284</v>
      </c>
      <c r="H4254" s="105">
        <v>9</v>
      </c>
      <c r="I4254" s="104"/>
      <c r="J4254" s="104" t="s">
        <v>258</v>
      </c>
      <c r="K4254" s="104" t="s">
        <v>78</v>
      </c>
      <c r="L4254" s="104" t="s">
        <v>299</v>
      </c>
      <c r="M4254" s="104" t="s">
        <v>276</v>
      </c>
      <c r="N4254" s="104"/>
      <c r="O4254" s="108" t="str">
        <f>A4253</f>
        <v>16655</v>
      </c>
      <c r="P4254" s="111" t="s">
        <v>300</v>
      </c>
      <c r="Q4254" s="153">
        <v>0.35416666666666669</v>
      </c>
      <c r="R4254" s="153">
        <v>0.39583333333333331</v>
      </c>
      <c r="S4254" s="153">
        <v>4.1666666666666657E-2</v>
      </c>
      <c r="T4254" s="153">
        <v>0.35416666666666669</v>
      </c>
      <c r="U4254" s="153">
        <v>0.3888888888888889</v>
      </c>
      <c r="V4254" s="153">
        <f>IF(ISBLANK(T4254),"",Tabella2[[#This Row],[ACT STOP]]-Tabella2[[#This Row],[ACT START]])</f>
        <v>3.472222222222221E-2</v>
      </c>
      <c r="W4254" s="104" t="s">
        <v>122</v>
      </c>
      <c r="X4254" s="104" t="s">
        <v>91</v>
      </c>
      <c r="Y4254" s="110"/>
      <c r="Z4254" s="106"/>
      <c r="AA4254" s="104"/>
      <c r="AB4254" s="107"/>
      <c r="AC4254" s="72">
        <v>1</v>
      </c>
      <c r="AH4254" s="70"/>
      <c r="AI4254" s="70"/>
      <c r="AJ4254">
        <v>0</v>
      </c>
      <c r="AL4254" s="70"/>
      <c r="BM4254" s="135">
        <v>0.35416666666666669</v>
      </c>
      <c r="BN4254" s="136">
        <v>0.3888888888888889</v>
      </c>
      <c r="BO4254" s="101"/>
      <c r="BR4254" s="109" t="str">
        <f t="shared" si="66"/>
        <v>SH-25-4243</v>
      </c>
      <c r="BS4254" s="109" t="s">
        <v>339</v>
      </c>
      <c r="BT4254" t="s">
        <v>122</v>
      </c>
      <c r="BU4254" t="s">
        <v>399</v>
      </c>
    </row>
    <row r="4255" spans="1:73" hidden="1">
      <c r="A4255" s="103" t="s">
        <v>8995</v>
      </c>
      <c r="B4255" s="102">
        <v>45873</v>
      </c>
      <c r="C4255" s="104">
        <f>_xlfn.ISOWEEKNUM(Tabella2[[#This Row],[Date]])</f>
        <v>32</v>
      </c>
      <c r="D4255" s="104" t="s">
        <v>751</v>
      </c>
      <c r="E4255" s="104" t="s">
        <v>256</v>
      </c>
      <c r="F4255" s="104">
        <v>77</v>
      </c>
      <c r="G4255" s="104" t="s">
        <v>257</v>
      </c>
      <c r="H4255" s="105">
        <v>32</v>
      </c>
      <c r="I4255" s="104" t="s">
        <v>258</v>
      </c>
      <c r="J4255" s="104"/>
      <c r="K4255" s="104" t="s">
        <v>83</v>
      </c>
      <c r="L4255" s="104" t="s">
        <v>259</v>
      </c>
      <c r="M4255" s="104" t="s">
        <v>328</v>
      </c>
      <c r="N4255" s="104"/>
      <c r="O4255" s="106"/>
      <c r="P4255" s="111" t="s">
        <v>3689</v>
      </c>
      <c r="Q4255" s="153" t="s">
        <v>525</v>
      </c>
      <c r="R4255" s="153" t="s">
        <v>262</v>
      </c>
      <c r="S4255" s="153">
        <v>4.1666666666666657E-2</v>
      </c>
      <c r="T4255" s="153">
        <v>0.35416666666666669</v>
      </c>
      <c r="U4255" s="153">
        <v>0.39583333333333331</v>
      </c>
      <c r="V4255" s="153">
        <f>IF(ISBLANK(T4255),"",Tabella2[[#This Row],[ACT STOP]]-Tabella2[[#This Row],[ACT START]])</f>
        <v>4.166666666666663E-2</v>
      </c>
      <c r="W4255" s="104" t="s">
        <v>92</v>
      </c>
      <c r="X4255" s="104" t="s">
        <v>91</v>
      </c>
      <c r="Y4255" s="110"/>
      <c r="Z4255" s="106"/>
      <c r="AA4255" s="104"/>
      <c r="AB4255" s="107"/>
      <c r="AC4255" s="72">
        <v>1</v>
      </c>
      <c r="AH4255" s="70"/>
      <c r="AI4255" s="70"/>
      <c r="AJ4255">
        <v>0</v>
      </c>
      <c r="AL4255" s="70"/>
      <c r="BL4255" t="s">
        <v>8996</v>
      </c>
      <c r="BM4255" s="135">
        <v>0.35416666666666669</v>
      </c>
      <c r="BN4255" s="136">
        <v>0.39583333333333331</v>
      </c>
      <c r="BO4255" s="101">
        <v>2.0833333333333329E-2</v>
      </c>
      <c r="BQ4255" t="s">
        <v>102</v>
      </c>
      <c r="BR4255" s="109" t="str">
        <f t="shared" si="66"/>
        <v>SH-25-4244</v>
      </c>
      <c r="BS4255" s="109" t="s">
        <v>356</v>
      </c>
      <c r="BT4255" t="s">
        <v>92</v>
      </c>
      <c r="BU4255" t="s">
        <v>8997</v>
      </c>
    </row>
    <row r="4256" spans="1:73" hidden="1">
      <c r="A4256" s="103" t="s">
        <v>8998</v>
      </c>
      <c r="B4256" s="102">
        <v>45873</v>
      </c>
      <c r="C4256" s="104">
        <f>_xlfn.ISOWEEKNUM(Tabella2[[#This Row],[Date]])</f>
        <v>32</v>
      </c>
      <c r="D4256" s="104" t="s">
        <v>6396</v>
      </c>
      <c r="E4256" s="104" t="s">
        <v>256</v>
      </c>
      <c r="F4256" s="104">
        <v>75</v>
      </c>
      <c r="G4256" s="104" t="s">
        <v>284</v>
      </c>
      <c r="H4256" s="105">
        <v>22</v>
      </c>
      <c r="I4256" s="104"/>
      <c r="J4256" s="104" t="s">
        <v>258</v>
      </c>
      <c r="K4256" s="104" t="s">
        <v>80</v>
      </c>
      <c r="L4256" s="104" t="s">
        <v>259</v>
      </c>
      <c r="M4256" s="104" t="s">
        <v>276</v>
      </c>
      <c r="N4256" s="104"/>
      <c r="O4256" s="106"/>
      <c r="P4256" s="111" t="s">
        <v>850</v>
      </c>
      <c r="Q4256" s="153" t="s">
        <v>525</v>
      </c>
      <c r="R4256" s="153" t="s">
        <v>262</v>
      </c>
      <c r="S4256" s="153">
        <v>4.1666666666666657E-2</v>
      </c>
      <c r="T4256" s="153" t="s">
        <v>525</v>
      </c>
      <c r="U4256" s="153">
        <v>0.3923611111111111</v>
      </c>
      <c r="V4256" s="153">
        <f>IF(ISBLANK(T4256),"",Tabella2[[#This Row],[ACT STOP]]-Tabella2[[#This Row],[ACT START]])</f>
        <v>3.819444444444442E-2</v>
      </c>
      <c r="W4256" s="104" t="s">
        <v>92</v>
      </c>
      <c r="X4256" s="104" t="s">
        <v>91</v>
      </c>
      <c r="Y4256" s="110"/>
      <c r="Z4256" s="106"/>
      <c r="AA4256" s="104"/>
      <c r="AB4256" s="107"/>
      <c r="AC4256" s="72">
        <v>1</v>
      </c>
      <c r="AH4256" s="70"/>
      <c r="AI4256" s="70"/>
      <c r="AJ4256">
        <v>0</v>
      </c>
      <c r="AL4256" s="70"/>
      <c r="BM4256" s="135" t="s">
        <v>525</v>
      </c>
      <c r="BN4256" s="136">
        <v>0.3923611111111111</v>
      </c>
      <c r="BO4256" s="101"/>
      <c r="BR4256" s="109" t="str">
        <f t="shared" si="66"/>
        <v>SH-25-4245</v>
      </c>
      <c r="BS4256" s="109" t="s">
        <v>295</v>
      </c>
      <c r="BT4256" t="s">
        <v>92</v>
      </c>
      <c r="BU4256" t="s">
        <v>8999</v>
      </c>
    </row>
    <row r="4257" spans="1:73" hidden="1">
      <c r="A4257" s="103" t="s">
        <v>9000</v>
      </c>
      <c r="B4257" s="102">
        <v>45873</v>
      </c>
      <c r="C4257" s="104">
        <f>_xlfn.ISOWEEKNUM(Tabella2[[#This Row],[Date]])</f>
        <v>32</v>
      </c>
      <c r="D4257" s="104" t="s">
        <v>5705</v>
      </c>
      <c r="E4257" s="104" t="s">
        <v>327</v>
      </c>
      <c r="F4257" s="104">
        <v>83</v>
      </c>
      <c r="G4257" s="104" t="s">
        <v>257</v>
      </c>
      <c r="H4257" s="105">
        <v>9</v>
      </c>
      <c r="I4257" s="104"/>
      <c r="J4257" s="104" t="s">
        <v>258</v>
      </c>
      <c r="K4257" s="104" t="s">
        <v>79</v>
      </c>
      <c r="L4257" s="104" t="s">
        <v>299</v>
      </c>
      <c r="M4257" s="104" t="s">
        <v>328</v>
      </c>
      <c r="N4257" s="104"/>
      <c r="O4257" s="108" t="str">
        <f>A4258</f>
        <v>16660</v>
      </c>
      <c r="P4257" s="111" t="s">
        <v>2571</v>
      </c>
      <c r="Q4257" s="153" t="s">
        <v>498</v>
      </c>
      <c r="R4257" s="153" t="s">
        <v>499</v>
      </c>
      <c r="S4257" s="153">
        <v>4.1666666666666657E-2</v>
      </c>
      <c r="T4257" s="153" t="s">
        <v>498</v>
      </c>
      <c r="U4257" s="153" t="s">
        <v>499</v>
      </c>
      <c r="V4257" s="153">
        <f>IF(ISBLANK(T4257),"",Tabella2[[#This Row],[ACT STOP]]-Tabella2[[#This Row],[ACT START]])</f>
        <v>4.166666666666663E-2</v>
      </c>
      <c r="W4257" s="104" t="s">
        <v>92</v>
      </c>
      <c r="X4257" s="104" t="s">
        <v>91</v>
      </c>
      <c r="Y4257" s="110"/>
      <c r="Z4257" s="106"/>
      <c r="AA4257" s="104"/>
      <c r="AB4257" s="107"/>
      <c r="AC4257" s="72">
        <v>1</v>
      </c>
      <c r="AH4257" s="70"/>
      <c r="AI4257" s="70"/>
      <c r="AJ4257">
        <v>0</v>
      </c>
      <c r="AL4257" s="70"/>
      <c r="BM4257" s="135" t="s">
        <v>498</v>
      </c>
      <c r="BN4257" s="136" t="s">
        <v>499</v>
      </c>
      <c r="BO4257" s="101"/>
      <c r="BR4257" s="109" t="str">
        <f t="shared" si="66"/>
        <v>SH-25-4246</v>
      </c>
      <c r="BS4257" s="109" t="s">
        <v>318</v>
      </c>
      <c r="BT4257" t="s">
        <v>92</v>
      </c>
      <c r="BU4257" t="s">
        <v>9001</v>
      </c>
    </row>
    <row r="4258" spans="1:73" hidden="1">
      <c r="A4258" s="103" t="s">
        <v>9002</v>
      </c>
      <c r="B4258" s="102">
        <v>45873</v>
      </c>
      <c r="C4258" s="104">
        <f>_xlfn.ISOWEEKNUM(Tabella2[[#This Row],[Date]])</f>
        <v>32</v>
      </c>
      <c r="D4258" s="104" t="s">
        <v>195</v>
      </c>
      <c r="E4258" s="104" t="s">
        <v>880</v>
      </c>
      <c r="F4258" s="104"/>
      <c r="G4258" s="104" t="s">
        <v>257</v>
      </c>
      <c r="H4258" s="105">
        <v>12</v>
      </c>
      <c r="I4258" s="104"/>
      <c r="J4258" s="104" t="s">
        <v>258</v>
      </c>
      <c r="K4258" s="104" t="s">
        <v>78</v>
      </c>
      <c r="L4258" s="104" t="s">
        <v>299</v>
      </c>
      <c r="M4258" s="104" t="s">
        <v>328</v>
      </c>
      <c r="N4258" s="104"/>
      <c r="O4258" s="108" t="str">
        <f>A4257</f>
        <v>16659</v>
      </c>
      <c r="P4258" s="111" t="s">
        <v>300</v>
      </c>
      <c r="Q4258" s="153">
        <v>0.41666666666666669</v>
      </c>
      <c r="R4258" s="153">
        <v>0.45833333333333331</v>
      </c>
      <c r="S4258" s="153">
        <v>4.1666666666666657E-2</v>
      </c>
      <c r="T4258" s="153" t="s">
        <v>498</v>
      </c>
      <c r="U4258" s="153" t="s">
        <v>499</v>
      </c>
      <c r="V4258" s="153">
        <f>IF(ISBLANK(T4258),"",Tabella2[[#This Row],[ACT STOP]]-Tabella2[[#This Row],[ACT START]])</f>
        <v>4.166666666666663E-2</v>
      </c>
      <c r="W4258" s="104" t="s">
        <v>122</v>
      </c>
      <c r="X4258" s="104" t="s">
        <v>91</v>
      </c>
      <c r="Y4258" s="110"/>
      <c r="Z4258" s="106"/>
      <c r="AA4258" s="104"/>
      <c r="AB4258" s="107"/>
      <c r="AC4258" s="72">
        <v>1</v>
      </c>
      <c r="AH4258" s="70"/>
      <c r="AI4258" s="70"/>
      <c r="AJ4258">
        <v>0</v>
      </c>
      <c r="AL4258" s="70"/>
      <c r="BM4258" s="135" t="s">
        <v>498</v>
      </c>
      <c r="BN4258" s="136" t="s">
        <v>499</v>
      </c>
      <c r="BO4258" s="101"/>
      <c r="BR4258" s="109" t="str">
        <f t="shared" si="66"/>
        <v>SH-25-4247</v>
      </c>
      <c r="BS4258" s="109" t="s">
        <v>266</v>
      </c>
      <c r="BT4258" t="s">
        <v>122</v>
      </c>
      <c r="BU4258" t="s">
        <v>881</v>
      </c>
    </row>
    <row r="4259" spans="1:73" hidden="1">
      <c r="A4259" s="103" t="s">
        <v>9003</v>
      </c>
      <c r="B4259" s="102">
        <v>45873</v>
      </c>
      <c r="C4259" s="104">
        <f>_xlfn.ISOWEEKNUM(Tabella2[[#This Row],[Date]])</f>
        <v>32</v>
      </c>
      <c r="D4259" s="104" t="s">
        <v>509</v>
      </c>
      <c r="E4259" s="104" t="s">
        <v>284</v>
      </c>
      <c r="F4259" s="104">
        <v>71</v>
      </c>
      <c r="G4259" s="104" t="s">
        <v>284</v>
      </c>
      <c r="H4259" s="105">
        <v>23</v>
      </c>
      <c r="I4259" s="104"/>
      <c r="J4259" s="104" t="s">
        <v>258</v>
      </c>
      <c r="K4259" s="104" t="s">
        <v>83</v>
      </c>
      <c r="L4259" s="104" t="s">
        <v>299</v>
      </c>
      <c r="M4259" s="104" t="s">
        <v>276</v>
      </c>
      <c r="N4259" s="104"/>
      <c r="O4259" s="108" t="str">
        <f>A4260</f>
        <v>16662</v>
      </c>
      <c r="P4259" s="111" t="s">
        <v>829</v>
      </c>
      <c r="Q4259" s="153" t="s">
        <v>498</v>
      </c>
      <c r="R4259" s="153" t="s">
        <v>499</v>
      </c>
      <c r="S4259" s="153">
        <v>4.1666666666666657E-2</v>
      </c>
      <c r="T4259" s="153" t="s">
        <v>498</v>
      </c>
      <c r="U4259" s="153" t="s">
        <v>499</v>
      </c>
      <c r="V4259" s="153">
        <f>IF(ISBLANK(T4259),"",Tabella2[[#This Row],[ACT STOP]]-Tabella2[[#This Row],[ACT START]])</f>
        <v>4.166666666666663E-2</v>
      </c>
      <c r="W4259" s="104" t="s">
        <v>92</v>
      </c>
      <c r="X4259" s="104" t="s">
        <v>91</v>
      </c>
      <c r="Y4259" s="110"/>
      <c r="Z4259" s="106"/>
      <c r="AA4259" s="104"/>
      <c r="AB4259" s="107"/>
      <c r="AC4259" s="72">
        <v>1</v>
      </c>
      <c r="AH4259" s="70"/>
      <c r="AI4259" s="70"/>
      <c r="AJ4259">
        <v>0</v>
      </c>
      <c r="AL4259" s="70"/>
      <c r="BM4259" s="135" t="s">
        <v>498</v>
      </c>
      <c r="BN4259" s="136" t="s">
        <v>499</v>
      </c>
      <c r="BO4259" s="101"/>
      <c r="BR4259" s="109" t="str">
        <f t="shared" si="66"/>
        <v>SH-25-4248</v>
      </c>
      <c r="BS4259" s="109" t="s">
        <v>358</v>
      </c>
      <c r="BT4259" t="s">
        <v>92</v>
      </c>
      <c r="BU4259" t="s">
        <v>9004</v>
      </c>
    </row>
    <row r="4260" spans="1:73" hidden="1">
      <c r="A4260" s="103" t="s">
        <v>9005</v>
      </c>
      <c r="B4260" s="102">
        <v>45873</v>
      </c>
      <c r="C4260" s="104">
        <f>_xlfn.ISOWEEKNUM(Tabella2[[#This Row],[Date]])</f>
        <v>32</v>
      </c>
      <c r="D4260" s="104" t="s">
        <v>195</v>
      </c>
      <c r="E4260" s="104" t="s">
        <v>398</v>
      </c>
      <c r="F4260" s="104"/>
      <c r="G4260" s="104" t="s">
        <v>257</v>
      </c>
      <c r="H4260" s="105">
        <v>10</v>
      </c>
      <c r="I4260" s="104"/>
      <c r="J4260" s="104" t="s">
        <v>258</v>
      </c>
      <c r="K4260" s="104" t="s">
        <v>80</v>
      </c>
      <c r="L4260" s="104" t="s">
        <v>299</v>
      </c>
      <c r="M4260" s="104" t="s">
        <v>276</v>
      </c>
      <c r="N4260" s="104"/>
      <c r="O4260" s="108" t="str">
        <f>A4259</f>
        <v>16661</v>
      </c>
      <c r="P4260" s="111" t="s">
        <v>300</v>
      </c>
      <c r="Q4260" s="153">
        <v>0.41666666666666669</v>
      </c>
      <c r="R4260" s="153">
        <v>0.45833333333333331</v>
      </c>
      <c r="S4260" s="153">
        <v>4.1666666666666657E-2</v>
      </c>
      <c r="T4260" s="153">
        <v>0.41666666666666669</v>
      </c>
      <c r="U4260" s="153">
        <v>0.45833333333333331</v>
      </c>
      <c r="V4260" s="153">
        <f>IF(ISBLANK(T4260),"",Tabella2[[#This Row],[ACT STOP]]-Tabella2[[#This Row],[ACT START]])</f>
        <v>4.166666666666663E-2</v>
      </c>
      <c r="W4260" s="104" t="s">
        <v>122</v>
      </c>
      <c r="X4260" s="104" t="s">
        <v>91</v>
      </c>
      <c r="Y4260" s="110"/>
      <c r="Z4260" s="106"/>
      <c r="AA4260" s="104"/>
      <c r="AB4260" s="107"/>
      <c r="AC4260" s="72">
        <v>1</v>
      </c>
      <c r="AH4260" s="70"/>
      <c r="AI4260" s="70"/>
      <c r="AJ4260">
        <v>0</v>
      </c>
      <c r="AL4260" s="70"/>
      <c r="BM4260" s="135">
        <v>0.41666666666666669</v>
      </c>
      <c r="BN4260" s="136">
        <v>0.45833333333333331</v>
      </c>
      <c r="BO4260" s="101"/>
      <c r="BR4260" s="109" t="str">
        <f t="shared" si="66"/>
        <v>SH-25-4249</v>
      </c>
      <c r="BS4260" s="109" t="s">
        <v>552</v>
      </c>
      <c r="BT4260" t="s">
        <v>122</v>
      </c>
      <c r="BU4260" t="s">
        <v>399</v>
      </c>
    </row>
    <row r="4261" spans="1:73" hidden="1">
      <c r="A4261" s="103" t="s">
        <v>9006</v>
      </c>
      <c r="B4261" s="102">
        <v>45873</v>
      </c>
      <c r="C4261" s="104">
        <f>_xlfn.ISOWEEKNUM(Tabella2[[#This Row],[Date]])</f>
        <v>32</v>
      </c>
      <c r="D4261" s="104" t="s">
        <v>722</v>
      </c>
      <c r="E4261" s="104" t="s">
        <v>327</v>
      </c>
      <c r="F4261" s="104">
        <v>82</v>
      </c>
      <c r="G4261" s="104" t="s">
        <v>257</v>
      </c>
      <c r="H4261" s="105">
        <v>5</v>
      </c>
      <c r="I4261" s="104" t="s">
        <v>258</v>
      </c>
      <c r="J4261" s="104"/>
      <c r="K4261" s="104" t="s">
        <v>81</v>
      </c>
      <c r="L4261" s="104" t="s">
        <v>259</v>
      </c>
      <c r="M4261" s="104" t="s">
        <v>328</v>
      </c>
      <c r="N4261" s="104"/>
      <c r="O4261" s="106"/>
      <c r="P4261" s="111" t="s">
        <v>3155</v>
      </c>
      <c r="Q4261" s="153" t="s">
        <v>498</v>
      </c>
      <c r="R4261" s="153" t="s">
        <v>499</v>
      </c>
      <c r="S4261" s="153">
        <v>4.1666666666666657E-2</v>
      </c>
      <c r="T4261" s="153" t="s">
        <v>498</v>
      </c>
      <c r="U4261" s="153" t="s">
        <v>499</v>
      </c>
      <c r="V4261" s="153">
        <f>IF(ISBLANK(T4261),"",Tabella2[[#This Row],[ACT STOP]]-Tabella2[[#This Row],[ACT START]])</f>
        <v>4.166666666666663E-2</v>
      </c>
      <c r="W4261" s="104" t="s">
        <v>92</v>
      </c>
      <c r="X4261" s="104" t="s">
        <v>91</v>
      </c>
      <c r="Y4261" s="110"/>
      <c r="Z4261" s="106"/>
      <c r="AA4261" s="104"/>
      <c r="AB4261" s="107"/>
      <c r="AC4261" s="72">
        <v>1</v>
      </c>
      <c r="AH4261" s="70"/>
      <c r="AI4261" s="70"/>
      <c r="AJ4261">
        <v>0</v>
      </c>
      <c r="AL4261" s="70"/>
      <c r="BM4261" s="135" t="s">
        <v>498</v>
      </c>
      <c r="BN4261" s="136" t="s">
        <v>499</v>
      </c>
      <c r="BO4261" s="101"/>
      <c r="BR4261" s="109" t="str">
        <f t="shared" si="66"/>
        <v>SH-25-4250</v>
      </c>
      <c r="BS4261" s="109" t="s">
        <v>416</v>
      </c>
      <c r="BT4261" t="s">
        <v>92</v>
      </c>
      <c r="BU4261" t="s">
        <v>9007</v>
      </c>
    </row>
    <row r="4262" spans="1:73" ht="31.5" hidden="1" customHeight="1">
      <c r="A4262" s="103" t="s">
        <v>9008</v>
      </c>
      <c r="B4262" s="102">
        <v>45873</v>
      </c>
      <c r="C4262" s="104">
        <f>_xlfn.ISOWEEKNUM(Tabella2[[#This Row],[Date]])</f>
        <v>32</v>
      </c>
      <c r="D4262" s="104" t="s">
        <v>817</v>
      </c>
      <c r="E4262" s="104" t="s">
        <v>284</v>
      </c>
      <c r="F4262" s="104">
        <v>73</v>
      </c>
      <c r="G4262" s="104" t="s">
        <v>284</v>
      </c>
      <c r="H4262" s="105">
        <v>9</v>
      </c>
      <c r="I4262" s="104"/>
      <c r="J4262" s="104" t="s">
        <v>258</v>
      </c>
      <c r="K4262" s="104" t="s">
        <v>79</v>
      </c>
      <c r="L4262" s="104" t="s">
        <v>299</v>
      </c>
      <c r="M4262" s="104" t="s">
        <v>276</v>
      </c>
      <c r="N4262" s="104"/>
      <c r="O4262" s="108" t="str">
        <f>A4263</f>
        <v>16665</v>
      </c>
      <c r="P4262" s="111" t="s">
        <v>3960</v>
      </c>
      <c r="Q4262" s="153" t="s">
        <v>504</v>
      </c>
      <c r="R4262" s="153" t="s">
        <v>271</v>
      </c>
      <c r="S4262" s="153">
        <v>4.1666666666666657E-2</v>
      </c>
      <c r="T4262" s="153" t="s">
        <v>504</v>
      </c>
      <c r="U4262" s="153" t="s">
        <v>271</v>
      </c>
      <c r="V4262" s="153">
        <f>IF(ISBLANK(T4262),"",Tabella2[[#This Row],[ACT STOP]]-Tabella2[[#This Row],[ACT START]])</f>
        <v>4.1666666666666685E-2</v>
      </c>
      <c r="W4262" s="104" t="s">
        <v>116</v>
      </c>
      <c r="X4262" s="104" t="s">
        <v>113</v>
      </c>
      <c r="Y4262" s="110" t="s">
        <v>9009</v>
      </c>
      <c r="Z4262" s="106"/>
      <c r="AA4262" s="104"/>
      <c r="AB4262" s="107"/>
      <c r="AC4262" s="72">
        <v>0</v>
      </c>
      <c r="AH4262" s="70"/>
      <c r="AI4262" s="70"/>
      <c r="AJ4262">
        <v>0</v>
      </c>
      <c r="AL4262" s="70"/>
      <c r="BL4262" t="s">
        <v>9010</v>
      </c>
      <c r="BM4262" s="135" t="s">
        <v>504</v>
      </c>
      <c r="BN4262" s="136" t="s">
        <v>271</v>
      </c>
      <c r="BO4262" s="101"/>
      <c r="BR4262" s="109" t="str">
        <f t="shared" si="66"/>
        <v>SH-25-4251</v>
      </c>
      <c r="BS4262" s="109" t="s">
        <v>339</v>
      </c>
      <c r="BT4262" t="s">
        <v>100</v>
      </c>
      <c r="BU4262" t="s">
        <v>9011</v>
      </c>
    </row>
    <row r="4263" spans="1:73" hidden="1">
      <c r="A4263" s="103" t="s">
        <v>9012</v>
      </c>
      <c r="B4263" s="102">
        <v>45873</v>
      </c>
      <c r="C4263" s="104">
        <f>_xlfn.ISOWEEKNUM(Tabella2[[#This Row],[Date]])</f>
        <v>32</v>
      </c>
      <c r="D4263" s="104" t="s">
        <v>195</v>
      </c>
      <c r="E4263" s="104" t="s">
        <v>398</v>
      </c>
      <c r="F4263" s="104"/>
      <c r="G4263" s="104" t="s">
        <v>257</v>
      </c>
      <c r="H4263" s="105">
        <v>12</v>
      </c>
      <c r="I4263" s="104"/>
      <c r="J4263" s="104" t="s">
        <v>258</v>
      </c>
      <c r="K4263" s="104" t="s">
        <v>78</v>
      </c>
      <c r="L4263" s="104" t="s">
        <v>299</v>
      </c>
      <c r="M4263" s="104" t="s">
        <v>276</v>
      </c>
      <c r="N4263" s="104"/>
      <c r="O4263" s="108" t="str">
        <f>A4262</f>
        <v>16664</v>
      </c>
      <c r="P4263" s="111" t="s">
        <v>300</v>
      </c>
      <c r="Q4263" s="153">
        <v>0.47916666666666669</v>
      </c>
      <c r="R4263" s="153">
        <v>0.52083333333333337</v>
      </c>
      <c r="S4263" s="153">
        <v>4.1666666666666657E-2</v>
      </c>
      <c r="T4263" s="153" t="s">
        <v>504</v>
      </c>
      <c r="U4263" s="153" t="s">
        <v>271</v>
      </c>
      <c r="V4263" s="153">
        <f>IF(ISBLANK(T4263),"",Tabella2[[#This Row],[ACT STOP]]-Tabella2[[#This Row],[ACT START]])</f>
        <v>4.1666666666666685E-2</v>
      </c>
      <c r="W4263" s="104" t="s">
        <v>116</v>
      </c>
      <c r="X4263" s="104" t="s">
        <v>143</v>
      </c>
      <c r="Y4263" s="110"/>
      <c r="Z4263" s="106"/>
      <c r="AA4263" s="104"/>
      <c r="AB4263" s="107"/>
      <c r="AC4263" s="72">
        <v>0</v>
      </c>
      <c r="AH4263" s="70"/>
      <c r="AI4263" s="70"/>
      <c r="AJ4263">
        <v>0</v>
      </c>
      <c r="AL4263" s="70"/>
      <c r="BL4263" t="s">
        <v>9013</v>
      </c>
      <c r="BM4263" s="135" t="s">
        <v>504</v>
      </c>
      <c r="BN4263" s="136" t="s">
        <v>271</v>
      </c>
      <c r="BO4263" s="101"/>
      <c r="BR4263" s="109" t="str">
        <f t="shared" si="66"/>
        <v>SH-25-4252</v>
      </c>
      <c r="BS4263" s="109" t="s">
        <v>266</v>
      </c>
      <c r="BT4263" t="s">
        <v>127</v>
      </c>
      <c r="BU4263" t="s">
        <v>399</v>
      </c>
    </row>
    <row r="4264" spans="1:73" ht="31.5" hidden="1" customHeight="1">
      <c r="A4264" s="103" t="s">
        <v>9014</v>
      </c>
      <c r="B4264" s="102">
        <v>45873</v>
      </c>
      <c r="C4264" s="104">
        <f>_xlfn.ISOWEEKNUM(Tabella2[[#This Row],[Date]])</f>
        <v>32</v>
      </c>
      <c r="D4264" s="104" t="s">
        <v>817</v>
      </c>
      <c r="E4264" s="104" t="s">
        <v>284</v>
      </c>
      <c r="F4264" s="104">
        <v>75</v>
      </c>
      <c r="G4264" s="104" t="s">
        <v>257</v>
      </c>
      <c r="H4264" s="105">
        <v>32</v>
      </c>
      <c r="I4264" s="104"/>
      <c r="J4264" s="104" t="s">
        <v>258</v>
      </c>
      <c r="K4264" s="104" t="s">
        <v>83</v>
      </c>
      <c r="L4264" s="104" t="s">
        <v>299</v>
      </c>
      <c r="M4264" s="104" t="s">
        <v>276</v>
      </c>
      <c r="N4264" s="104"/>
      <c r="O4264" s="108" t="str">
        <f>A4265</f>
        <v>16667</v>
      </c>
      <c r="P4264" s="111" t="s">
        <v>3960</v>
      </c>
      <c r="Q4264" s="153" t="s">
        <v>504</v>
      </c>
      <c r="R4264" s="153" t="s">
        <v>271</v>
      </c>
      <c r="S4264" s="153">
        <v>4.1666666666666657E-2</v>
      </c>
      <c r="T4264" s="153" t="s">
        <v>504</v>
      </c>
      <c r="U4264" s="153">
        <v>0.52777777777777779</v>
      </c>
      <c r="V4264" s="153">
        <f>IF(ISBLANK(T4264),"",Tabella2[[#This Row],[ACT STOP]]-Tabella2[[#This Row],[ACT START]])</f>
        <v>4.8611111111111105E-2</v>
      </c>
      <c r="W4264" s="104" t="s">
        <v>92</v>
      </c>
      <c r="X4264" s="104" t="s">
        <v>91</v>
      </c>
      <c r="Y4264" s="110" t="s">
        <v>9015</v>
      </c>
      <c r="Z4264" s="106"/>
      <c r="AA4264" s="104"/>
      <c r="AB4264" s="107"/>
      <c r="AC4264" s="72">
        <v>1</v>
      </c>
      <c r="AH4264" s="70"/>
      <c r="AI4264" s="70"/>
      <c r="AJ4264">
        <v>0</v>
      </c>
      <c r="AL4264" s="70"/>
      <c r="BM4264" s="135" t="s">
        <v>504</v>
      </c>
      <c r="BN4264" s="136">
        <v>0.52777777777777779</v>
      </c>
      <c r="BO4264" s="101">
        <v>6.9444444444444441E-3</v>
      </c>
      <c r="BQ4264" t="s">
        <v>94</v>
      </c>
      <c r="BR4264" s="109" t="str">
        <f t="shared" si="66"/>
        <v>SH-25-4253</v>
      </c>
      <c r="BS4264" s="109" t="s">
        <v>356</v>
      </c>
      <c r="BT4264" t="s">
        <v>92</v>
      </c>
      <c r="BU4264" t="s">
        <v>9016</v>
      </c>
    </row>
    <row r="4265" spans="1:73" hidden="1">
      <c r="A4265" s="103" t="s">
        <v>9017</v>
      </c>
      <c r="B4265" s="102">
        <v>45873</v>
      </c>
      <c r="C4265" s="104">
        <f>_xlfn.ISOWEEKNUM(Tabella2[[#This Row],[Date]])</f>
        <v>32</v>
      </c>
      <c r="D4265" s="104" t="s">
        <v>195</v>
      </c>
      <c r="E4265" s="104" t="s">
        <v>398</v>
      </c>
      <c r="F4265" s="104"/>
      <c r="G4265" s="104" t="s">
        <v>284</v>
      </c>
      <c r="H4265" s="105">
        <v>22</v>
      </c>
      <c r="I4265" s="104"/>
      <c r="J4265" s="104" t="s">
        <v>258</v>
      </c>
      <c r="K4265" s="104" t="s">
        <v>80</v>
      </c>
      <c r="L4265" s="104" t="s">
        <v>299</v>
      </c>
      <c r="M4265" s="104" t="s">
        <v>276</v>
      </c>
      <c r="N4265" s="104"/>
      <c r="O4265" s="108" t="str">
        <f>A4264</f>
        <v>16666</v>
      </c>
      <c r="P4265" s="111" t="s">
        <v>300</v>
      </c>
      <c r="Q4265" s="153">
        <v>0.47916666666666669</v>
      </c>
      <c r="R4265" s="153">
        <v>0.52083333333333337</v>
      </c>
      <c r="S4265" s="153">
        <v>4.1666666666666657E-2</v>
      </c>
      <c r="T4265" s="153">
        <v>0.47916666666666669</v>
      </c>
      <c r="U4265" s="153">
        <v>0.52777777777777779</v>
      </c>
      <c r="V4265" s="153">
        <f>IF(ISBLANK(T4265),"",Tabella2[[#This Row],[ACT STOP]]-Tabella2[[#This Row],[ACT START]])</f>
        <v>4.8611111111111105E-2</v>
      </c>
      <c r="W4265" s="104" t="s">
        <v>122</v>
      </c>
      <c r="X4265" s="104" t="s">
        <v>91</v>
      </c>
      <c r="Y4265" s="110" t="s">
        <v>9018</v>
      </c>
      <c r="Z4265" s="106"/>
      <c r="AA4265" s="104"/>
      <c r="AB4265" s="107"/>
      <c r="AC4265" s="72">
        <v>1</v>
      </c>
      <c r="AH4265" s="70"/>
      <c r="AI4265" s="70"/>
      <c r="AJ4265">
        <v>0</v>
      </c>
      <c r="AL4265" s="70"/>
      <c r="BM4265" s="135">
        <v>0.47916666666666669</v>
      </c>
      <c r="BN4265" s="136">
        <v>0.52777777777777779</v>
      </c>
      <c r="BO4265" s="101">
        <v>6.9444444444444441E-3</v>
      </c>
      <c r="BQ4265" t="s">
        <v>94</v>
      </c>
      <c r="BR4265" s="109" t="str">
        <f t="shared" si="66"/>
        <v>SH-25-4254</v>
      </c>
      <c r="BS4265" s="109" t="s">
        <v>295</v>
      </c>
      <c r="BT4265" t="s">
        <v>122</v>
      </c>
      <c r="BU4265" t="s">
        <v>399</v>
      </c>
    </row>
    <row r="4266" spans="1:73" hidden="1">
      <c r="A4266" s="103" t="s">
        <v>9019</v>
      </c>
      <c r="B4266" s="102">
        <v>45873</v>
      </c>
      <c r="C4266" s="104">
        <f>_xlfn.ISOWEEKNUM(Tabella2[[#This Row],[Date]])</f>
        <v>32</v>
      </c>
      <c r="D4266" s="104" t="s">
        <v>6396</v>
      </c>
      <c r="E4266" s="104" t="s">
        <v>256</v>
      </c>
      <c r="F4266" s="104">
        <v>71</v>
      </c>
      <c r="G4266" s="104" t="s">
        <v>257</v>
      </c>
      <c r="H4266" s="105">
        <v>13</v>
      </c>
      <c r="I4266" s="104"/>
      <c r="J4266" s="104" t="s">
        <v>258</v>
      </c>
      <c r="K4266" s="104" t="s">
        <v>81</v>
      </c>
      <c r="L4266" s="104" t="s">
        <v>259</v>
      </c>
      <c r="M4266" s="104" t="s">
        <v>276</v>
      </c>
      <c r="N4266" s="104"/>
      <c r="O4266" s="106"/>
      <c r="P4266" s="111" t="s">
        <v>510</v>
      </c>
      <c r="Q4266" s="153" t="s">
        <v>504</v>
      </c>
      <c r="R4266" s="153" t="s">
        <v>271</v>
      </c>
      <c r="S4266" s="153">
        <v>4.1666666666666657E-2</v>
      </c>
      <c r="T4266" s="153">
        <v>0.47916666666666669</v>
      </c>
      <c r="U4266" s="153">
        <v>0.52777777777777779</v>
      </c>
      <c r="V4266" s="153">
        <f>IF(ISBLANK(T4266),"",Tabella2[[#This Row],[ACT STOP]]-Tabella2[[#This Row],[ACT START]])</f>
        <v>4.8611111111111105E-2</v>
      </c>
      <c r="W4266" s="104" t="s">
        <v>92</v>
      </c>
      <c r="X4266" s="104" t="s">
        <v>91</v>
      </c>
      <c r="Y4266" s="110"/>
      <c r="Z4266" s="106"/>
      <c r="AA4266" s="104"/>
      <c r="AB4266" s="107"/>
      <c r="AC4266" s="72">
        <v>1</v>
      </c>
      <c r="AH4266" s="70"/>
      <c r="AI4266" s="70"/>
      <c r="AJ4266">
        <v>0</v>
      </c>
      <c r="AL4266" s="70"/>
      <c r="BM4266" s="135">
        <v>0.47916666666666669</v>
      </c>
      <c r="BN4266" s="136">
        <v>0.52777777777777779</v>
      </c>
      <c r="BO4266" s="101">
        <v>6.9444444444444441E-3</v>
      </c>
      <c r="BQ4266" t="s">
        <v>102</v>
      </c>
      <c r="BR4266" s="109" t="str">
        <f t="shared" si="66"/>
        <v>SH-25-4255</v>
      </c>
      <c r="BS4266" s="109" t="s">
        <v>427</v>
      </c>
      <c r="BT4266" t="s">
        <v>92</v>
      </c>
      <c r="BU4266" t="s">
        <v>9020</v>
      </c>
    </row>
    <row r="4267" spans="1:73" hidden="1">
      <c r="A4267" s="103" t="s">
        <v>9021</v>
      </c>
      <c r="B4267" s="102">
        <v>45873</v>
      </c>
      <c r="C4267" s="104">
        <f>_xlfn.ISOWEEKNUM(Tabella2[[#This Row],[Date]])</f>
        <v>32</v>
      </c>
      <c r="D4267" s="104" t="s">
        <v>6621</v>
      </c>
      <c r="E4267" s="104" t="s">
        <v>284</v>
      </c>
      <c r="F4267" s="104">
        <v>82</v>
      </c>
      <c r="G4267" s="104" t="s">
        <v>257</v>
      </c>
      <c r="H4267" s="105">
        <v>2</v>
      </c>
      <c r="I4267" s="104"/>
      <c r="J4267" s="104" t="s">
        <v>258</v>
      </c>
      <c r="K4267" s="104" t="s">
        <v>75</v>
      </c>
      <c r="L4267" s="104" t="s">
        <v>259</v>
      </c>
      <c r="M4267" s="104" t="s">
        <v>276</v>
      </c>
      <c r="N4267" s="104"/>
      <c r="O4267" s="106"/>
      <c r="P4267" s="111" t="s">
        <v>467</v>
      </c>
      <c r="Q4267" s="153" t="s">
        <v>504</v>
      </c>
      <c r="R4267" s="153" t="s">
        <v>271</v>
      </c>
      <c r="S4267" s="153">
        <v>4.1666666666666657E-2</v>
      </c>
      <c r="T4267" s="153" t="s">
        <v>504</v>
      </c>
      <c r="U4267" s="153" t="s">
        <v>271</v>
      </c>
      <c r="V4267" s="153">
        <f>IF(ISBLANK(T4267),"",Tabella2[[#This Row],[ACT STOP]]-Tabella2[[#This Row],[ACT START]])</f>
        <v>4.1666666666666685E-2</v>
      </c>
      <c r="W4267" s="104" t="s">
        <v>92</v>
      </c>
      <c r="X4267" s="104" t="s">
        <v>91</v>
      </c>
      <c r="Y4267" s="110"/>
      <c r="Z4267" s="106"/>
      <c r="AA4267" s="104"/>
      <c r="AB4267" s="107"/>
      <c r="AC4267" s="72">
        <v>1</v>
      </c>
      <c r="AH4267" s="70"/>
      <c r="AI4267" s="70"/>
      <c r="AJ4267">
        <v>0</v>
      </c>
      <c r="AL4267" s="70"/>
      <c r="BM4267" s="135" t="s">
        <v>504</v>
      </c>
      <c r="BN4267" s="136" t="s">
        <v>271</v>
      </c>
      <c r="BO4267" s="101"/>
      <c r="BR4267" s="109" t="str">
        <f t="shared" si="66"/>
        <v>SH-25-4256</v>
      </c>
      <c r="BS4267" s="109" t="s">
        <v>368</v>
      </c>
      <c r="BT4267" t="s">
        <v>92</v>
      </c>
      <c r="BU4267" t="s">
        <v>9022</v>
      </c>
    </row>
    <row r="4268" spans="1:73" hidden="1">
      <c r="A4268" s="103" t="s">
        <v>9023</v>
      </c>
      <c r="B4268" s="102">
        <v>45873</v>
      </c>
      <c r="C4268" s="104">
        <f>_xlfn.ISOWEEKNUM(Tabella2[[#This Row],[Date]])</f>
        <v>32</v>
      </c>
      <c r="D4268" s="104" t="s">
        <v>817</v>
      </c>
      <c r="E4268" s="104" t="s">
        <v>284</v>
      </c>
      <c r="F4268" s="104">
        <v>74</v>
      </c>
      <c r="G4268" s="104" t="s">
        <v>257</v>
      </c>
      <c r="H4268" s="105">
        <v>9</v>
      </c>
      <c r="I4268" s="104"/>
      <c r="J4268" s="104" t="s">
        <v>258</v>
      </c>
      <c r="K4268" s="104" t="s">
        <v>79</v>
      </c>
      <c r="L4268" s="104" t="s">
        <v>299</v>
      </c>
      <c r="M4268" s="104" t="s">
        <v>276</v>
      </c>
      <c r="N4268" s="104"/>
      <c r="O4268" s="108" t="str">
        <f>A4269</f>
        <v>16671</v>
      </c>
      <c r="P4268" s="111" t="s">
        <v>3960</v>
      </c>
      <c r="Q4268" s="153" t="s">
        <v>549</v>
      </c>
      <c r="R4268" s="153" t="s">
        <v>550</v>
      </c>
      <c r="S4268" s="153">
        <v>4.1666666666666657E-2</v>
      </c>
      <c r="T4268" s="153">
        <v>0.54166666666666663</v>
      </c>
      <c r="U4268" s="153">
        <v>0.58333333333333337</v>
      </c>
      <c r="V4268" s="153">
        <f>IF(ISBLANK(T4268),"",Tabella2[[#This Row],[ACT STOP]]-Tabella2[[#This Row],[ACT START]])</f>
        <v>4.1666666666666741E-2</v>
      </c>
      <c r="W4268" s="104" t="s">
        <v>92</v>
      </c>
      <c r="X4268" s="104" t="s">
        <v>91</v>
      </c>
      <c r="Y4268" s="110"/>
      <c r="Z4268" s="106"/>
      <c r="AA4268" s="104"/>
      <c r="AB4268" s="107"/>
      <c r="AC4268" s="72">
        <v>1</v>
      </c>
      <c r="AH4268" s="70"/>
      <c r="AI4268" s="70"/>
      <c r="AJ4268">
        <v>0</v>
      </c>
      <c r="AL4268" s="70"/>
      <c r="BM4268" s="135">
        <v>0.54166666666666663</v>
      </c>
      <c r="BN4268" s="136">
        <v>0.58333333333333337</v>
      </c>
      <c r="BO4268" s="101"/>
      <c r="BR4268" s="109" t="str">
        <f t="shared" si="66"/>
        <v>SH-25-4257</v>
      </c>
      <c r="BS4268" s="109" t="s">
        <v>318</v>
      </c>
      <c r="BT4268" t="s">
        <v>92</v>
      </c>
      <c r="BU4268" t="s">
        <v>9024</v>
      </c>
    </row>
    <row r="4269" spans="1:73" hidden="1">
      <c r="A4269" s="103" t="s">
        <v>9025</v>
      </c>
      <c r="B4269" s="102">
        <v>45873</v>
      </c>
      <c r="C4269" s="104">
        <f>_xlfn.ISOWEEKNUM(Tabella2[[#This Row],[Date]])</f>
        <v>32</v>
      </c>
      <c r="D4269" s="104" t="s">
        <v>195</v>
      </c>
      <c r="E4269" s="104" t="s">
        <v>398</v>
      </c>
      <c r="F4269" s="104"/>
      <c r="G4269" s="104" t="s">
        <v>284</v>
      </c>
      <c r="H4269" s="105">
        <v>50</v>
      </c>
      <c r="I4269" s="104"/>
      <c r="J4269" s="104" t="s">
        <v>258</v>
      </c>
      <c r="K4269" s="104" t="s">
        <v>78</v>
      </c>
      <c r="L4269" s="104" t="s">
        <v>299</v>
      </c>
      <c r="M4269" s="104" t="s">
        <v>276</v>
      </c>
      <c r="N4269" s="104"/>
      <c r="O4269" s="108" t="str">
        <f>A4268</f>
        <v>16670</v>
      </c>
      <c r="P4269" s="111" t="s">
        <v>300</v>
      </c>
      <c r="Q4269" s="153">
        <v>0.54166666666666663</v>
      </c>
      <c r="R4269" s="153">
        <v>0.58333333333333337</v>
      </c>
      <c r="S4269" s="153">
        <v>4.1666666666666657E-2</v>
      </c>
      <c r="T4269" s="153">
        <v>0.54166666666666663</v>
      </c>
      <c r="U4269" s="153">
        <v>0.58333333333333337</v>
      </c>
      <c r="V4269" s="153">
        <f>IF(ISBLANK(T4269),"",Tabella2[[#This Row],[ACT STOP]]-Tabella2[[#This Row],[ACT START]])</f>
        <v>4.1666666666666741E-2</v>
      </c>
      <c r="W4269" s="104" t="s">
        <v>122</v>
      </c>
      <c r="X4269" s="104" t="s">
        <v>91</v>
      </c>
      <c r="Y4269" s="110"/>
      <c r="Z4269" s="106"/>
      <c r="AA4269" s="104"/>
      <c r="AB4269" s="107"/>
      <c r="AC4269" s="72">
        <v>1</v>
      </c>
      <c r="AH4269" s="70"/>
      <c r="AI4269" s="70"/>
      <c r="AJ4269">
        <v>0</v>
      </c>
      <c r="AL4269" s="70"/>
      <c r="BM4269" s="135">
        <v>0.54166666666666663</v>
      </c>
      <c r="BN4269" s="136">
        <v>0.58333333333333337</v>
      </c>
      <c r="BO4269" s="101"/>
      <c r="BR4269" s="109" t="str">
        <f t="shared" si="66"/>
        <v>SH-25-4258</v>
      </c>
      <c r="BS4269" s="109" t="s">
        <v>1763</v>
      </c>
      <c r="BT4269" t="s">
        <v>122</v>
      </c>
      <c r="BU4269" t="s">
        <v>399</v>
      </c>
    </row>
    <row r="4270" spans="1:73" hidden="1">
      <c r="A4270" s="103" t="s">
        <v>9026</v>
      </c>
      <c r="B4270" s="102">
        <v>45873</v>
      </c>
      <c r="C4270" s="104">
        <f>_xlfn.ISOWEEKNUM(Tabella2[[#This Row],[Date]])</f>
        <v>32</v>
      </c>
      <c r="D4270" s="104" t="s">
        <v>817</v>
      </c>
      <c r="E4270" s="104" t="s">
        <v>284</v>
      </c>
      <c r="F4270" s="104">
        <v>72</v>
      </c>
      <c r="G4270" s="104" t="s">
        <v>257</v>
      </c>
      <c r="H4270" s="105">
        <v>10</v>
      </c>
      <c r="I4270" s="104"/>
      <c r="J4270" s="104" t="s">
        <v>258</v>
      </c>
      <c r="K4270" s="104" t="s">
        <v>83</v>
      </c>
      <c r="L4270" s="104" t="s">
        <v>299</v>
      </c>
      <c r="M4270" s="104" t="s">
        <v>276</v>
      </c>
      <c r="N4270" s="104"/>
      <c r="O4270" s="108" t="str">
        <f>A4271</f>
        <v>16673</v>
      </c>
      <c r="P4270" s="111" t="s">
        <v>3960</v>
      </c>
      <c r="Q4270" s="153" t="s">
        <v>549</v>
      </c>
      <c r="R4270" s="153" t="s">
        <v>550</v>
      </c>
      <c r="S4270" s="153">
        <v>4.1666666666666657E-2</v>
      </c>
      <c r="T4270" s="153" t="s">
        <v>549</v>
      </c>
      <c r="U4270" s="153" t="s">
        <v>550</v>
      </c>
      <c r="V4270" s="153">
        <f>IF(ISBLANK(T4270),"",Tabella2[[#This Row],[ACT STOP]]-Tabella2[[#This Row],[ACT START]])</f>
        <v>4.1666666666666741E-2</v>
      </c>
      <c r="W4270" s="104" t="s">
        <v>92</v>
      </c>
      <c r="X4270" s="104" t="s">
        <v>91</v>
      </c>
      <c r="Y4270" s="110"/>
      <c r="Z4270" s="106"/>
      <c r="AA4270" s="104"/>
      <c r="AB4270" s="107"/>
      <c r="AC4270" s="72">
        <v>1</v>
      </c>
      <c r="AH4270" s="70"/>
      <c r="AI4270" s="70"/>
      <c r="AJ4270">
        <v>0</v>
      </c>
      <c r="AL4270" s="70"/>
      <c r="BM4270" s="135" t="s">
        <v>549</v>
      </c>
      <c r="BN4270" s="136" t="s">
        <v>550</v>
      </c>
      <c r="BO4270" s="101"/>
      <c r="BR4270" s="109" t="str">
        <f t="shared" si="66"/>
        <v>SH-25-4259</v>
      </c>
      <c r="BS4270" s="109" t="s">
        <v>552</v>
      </c>
      <c r="BT4270" t="s">
        <v>92</v>
      </c>
      <c r="BU4270" t="s">
        <v>9027</v>
      </c>
    </row>
    <row r="4271" spans="1:73" hidden="1">
      <c r="A4271" s="103" t="s">
        <v>9028</v>
      </c>
      <c r="B4271" s="102">
        <v>45873</v>
      </c>
      <c r="C4271" s="104">
        <f>_xlfn.ISOWEEKNUM(Tabella2[[#This Row],[Date]])</f>
        <v>32</v>
      </c>
      <c r="D4271" s="104" t="s">
        <v>195</v>
      </c>
      <c r="E4271" s="104" t="s">
        <v>398</v>
      </c>
      <c r="F4271" s="104"/>
      <c r="G4271" s="104" t="s">
        <v>284</v>
      </c>
      <c r="H4271" s="105">
        <v>42</v>
      </c>
      <c r="I4271" s="104"/>
      <c r="J4271" s="104" t="s">
        <v>258</v>
      </c>
      <c r="K4271" s="104" t="s">
        <v>80</v>
      </c>
      <c r="L4271" s="104" t="s">
        <v>299</v>
      </c>
      <c r="M4271" s="104" t="s">
        <v>276</v>
      </c>
      <c r="N4271" s="104"/>
      <c r="O4271" s="108" t="str">
        <f>A4270</f>
        <v>16672</v>
      </c>
      <c r="P4271" s="111" t="s">
        <v>300</v>
      </c>
      <c r="Q4271" s="153">
        <v>0.54166666666666663</v>
      </c>
      <c r="R4271" s="153">
        <v>0.58333333333333337</v>
      </c>
      <c r="S4271" s="153">
        <v>4.1666666666666657E-2</v>
      </c>
      <c r="T4271" s="153" t="s">
        <v>549</v>
      </c>
      <c r="U4271" s="153" t="s">
        <v>550</v>
      </c>
      <c r="V4271" s="153">
        <f>IF(ISBLANK(T4271),"",Tabella2[[#This Row],[ACT STOP]]-Tabella2[[#This Row],[ACT START]])</f>
        <v>4.1666666666666741E-2</v>
      </c>
      <c r="W4271" s="104" t="s">
        <v>122</v>
      </c>
      <c r="X4271" s="104" t="s">
        <v>91</v>
      </c>
      <c r="Y4271" s="110"/>
      <c r="Z4271" s="106"/>
      <c r="AA4271" s="104"/>
      <c r="AB4271" s="107"/>
      <c r="AC4271" s="72">
        <v>1</v>
      </c>
      <c r="AH4271" s="70"/>
      <c r="AI4271" s="70"/>
      <c r="AJ4271">
        <v>0</v>
      </c>
      <c r="AL4271" s="70"/>
      <c r="BM4271" s="135" t="s">
        <v>549</v>
      </c>
      <c r="BN4271" s="136" t="s">
        <v>550</v>
      </c>
      <c r="BO4271" s="101"/>
      <c r="BR4271" s="109" t="str">
        <f t="shared" si="66"/>
        <v>SH-25-4260</v>
      </c>
      <c r="BS4271" s="109" t="s">
        <v>1747</v>
      </c>
      <c r="BT4271" t="s">
        <v>122</v>
      </c>
      <c r="BU4271" t="s">
        <v>399</v>
      </c>
    </row>
    <row r="4272" spans="1:73" hidden="1">
      <c r="A4272" s="103" t="s">
        <v>9029</v>
      </c>
      <c r="B4272" s="102">
        <v>45873</v>
      </c>
      <c r="C4272" s="104">
        <f>_xlfn.ISOWEEKNUM(Tabella2[[#This Row],[Date]])</f>
        <v>32</v>
      </c>
      <c r="D4272" s="104" t="s">
        <v>751</v>
      </c>
      <c r="E4272" s="104" t="s">
        <v>256</v>
      </c>
      <c r="F4272" s="104">
        <v>77</v>
      </c>
      <c r="G4272" s="104" t="s">
        <v>257</v>
      </c>
      <c r="H4272" s="105">
        <v>5</v>
      </c>
      <c r="I4272" s="104" t="s">
        <v>258</v>
      </c>
      <c r="J4272" s="104"/>
      <c r="K4272" s="104" t="s">
        <v>81</v>
      </c>
      <c r="L4272" s="104" t="s">
        <v>259</v>
      </c>
      <c r="M4272" s="104" t="s">
        <v>328</v>
      </c>
      <c r="N4272" s="104"/>
      <c r="O4272" s="106"/>
      <c r="P4272" s="111" t="s">
        <v>1895</v>
      </c>
      <c r="Q4272" s="153" t="s">
        <v>549</v>
      </c>
      <c r="R4272" s="153" t="s">
        <v>550</v>
      </c>
      <c r="S4272" s="153">
        <v>4.1666666666666657E-2</v>
      </c>
      <c r="T4272" s="153" t="s">
        <v>549</v>
      </c>
      <c r="U4272" s="153" t="s">
        <v>550</v>
      </c>
      <c r="V4272" s="153">
        <f>IF(ISBLANK(T4272),"",Tabella2[[#This Row],[ACT STOP]]-Tabella2[[#This Row],[ACT START]])</f>
        <v>4.1666666666666741E-2</v>
      </c>
      <c r="W4272" s="104" t="s">
        <v>92</v>
      </c>
      <c r="X4272" s="104" t="s">
        <v>91</v>
      </c>
      <c r="Y4272" s="110"/>
      <c r="Z4272" s="106"/>
      <c r="AA4272" s="104"/>
      <c r="AB4272" s="107"/>
      <c r="AC4272" s="72">
        <v>1</v>
      </c>
      <c r="AH4272" s="70"/>
      <c r="AI4272" s="70"/>
      <c r="AJ4272">
        <v>0</v>
      </c>
      <c r="AL4272" s="70"/>
      <c r="BM4272" s="135" t="s">
        <v>549</v>
      </c>
      <c r="BN4272" s="136" t="s">
        <v>550</v>
      </c>
      <c r="BO4272" s="101"/>
      <c r="BR4272" s="109" t="str">
        <f t="shared" si="66"/>
        <v>SH-25-4261</v>
      </c>
      <c r="BS4272" s="109" t="s">
        <v>416</v>
      </c>
      <c r="BT4272" t="s">
        <v>92</v>
      </c>
      <c r="BU4272" t="s">
        <v>9030</v>
      </c>
    </row>
    <row r="4273" spans="1:73" hidden="1">
      <c r="A4273" s="103" t="s">
        <v>9031</v>
      </c>
      <c r="B4273" s="102">
        <v>45873</v>
      </c>
      <c r="C4273" s="104">
        <f>_xlfn.ISOWEEKNUM(Tabella2[[#This Row],[Date]])</f>
        <v>32</v>
      </c>
      <c r="D4273" s="104" t="s">
        <v>6396</v>
      </c>
      <c r="E4273" s="104" t="s">
        <v>256</v>
      </c>
      <c r="F4273" s="104">
        <v>75</v>
      </c>
      <c r="G4273" s="104" t="s">
        <v>257</v>
      </c>
      <c r="H4273" s="105">
        <v>17</v>
      </c>
      <c r="I4273" s="104"/>
      <c r="J4273" s="104" t="s">
        <v>258</v>
      </c>
      <c r="K4273" s="104" t="s">
        <v>77</v>
      </c>
      <c r="L4273" s="104" t="s">
        <v>259</v>
      </c>
      <c r="M4273" s="104" t="s">
        <v>276</v>
      </c>
      <c r="N4273" s="104"/>
      <c r="O4273" s="106"/>
      <c r="P4273" s="111" t="s">
        <v>855</v>
      </c>
      <c r="Q4273" s="153">
        <v>0.54166666666666663</v>
      </c>
      <c r="R4273" s="153" t="s">
        <v>550</v>
      </c>
      <c r="S4273" s="153">
        <v>4.1666666666666657E-2</v>
      </c>
      <c r="T4273" s="153" t="s">
        <v>549</v>
      </c>
      <c r="U4273" s="153" t="s">
        <v>550</v>
      </c>
      <c r="V4273" s="153">
        <f>IF(ISBLANK(T4273),"",Tabella2[[#This Row],[ACT STOP]]-Tabella2[[#This Row],[ACT START]])</f>
        <v>4.1666666666666741E-2</v>
      </c>
      <c r="W4273" s="104" t="s">
        <v>92</v>
      </c>
      <c r="X4273" s="104" t="s">
        <v>91</v>
      </c>
      <c r="Y4273" s="110"/>
      <c r="Z4273" s="106"/>
      <c r="AA4273" s="104"/>
      <c r="AB4273" s="107"/>
      <c r="AC4273" s="72">
        <v>1</v>
      </c>
      <c r="AH4273" s="70"/>
      <c r="AI4273" s="70"/>
      <c r="AJ4273">
        <v>0</v>
      </c>
      <c r="AL4273" s="70"/>
      <c r="BM4273" s="135" t="s">
        <v>549</v>
      </c>
      <c r="BN4273" s="136" t="s">
        <v>550</v>
      </c>
      <c r="BO4273" s="101"/>
      <c r="BR4273" s="109" t="str">
        <f t="shared" si="66"/>
        <v>SH-25-4262</v>
      </c>
      <c r="BS4273" s="109" t="s">
        <v>393</v>
      </c>
      <c r="BT4273" t="s">
        <v>92</v>
      </c>
      <c r="BU4273" t="s">
        <v>9032</v>
      </c>
    </row>
    <row r="4274" spans="1:73" hidden="1">
      <c r="A4274" s="103" t="s">
        <v>9033</v>
      </c>
      <c r="B4274" s="102">
        <v>45873</v>
      </c>
      <c r="C4274" s="104">
        <f>_xlfn.ISOWEEKNUM(Tabella2[[#This Row],[Date]])</f>
        <v>32</v>
      </c>
      <c r="D4274" s="104" t="s">
        <v>6396</v>
      </c>
      <c r="E4274" s="104" t="s">
        <v>256</v>
      </c>
      <c r="F4274" s="104">
        <v>70</v>
      </c>
      <c r="G4274" s="104" t="s">
        <v>284</v>
      </c>
      <c r="H4274" s="105">
        <v>22</v>
      </c>
      <c r="I4274" s="104"/>
      <c r="J4274" s="104" t="s">
        <v>258</v>
      </c>
      <c r="K4274" s="104" t="s">
        <v>75</v>
      </c>
      <c r="L4274" s="104" t="s">
        <v>259</v>
      </c>
      <c r="M4274" s="104" t="s">
        <v>276</v>
      </c>
      <c r="N4274" s="104"/>
      <c r="O4274" s="106"/>
      <c r="P4274" s="111" t="s">
        <v>3000</v>
      </c>
      <c r="Q4274" s="153" t="s">
        <v>7801</v>
      </c>
      <c r="R4274" s="153" t="s">
        <v>7802</v>
      </c>
      <c r="S4274" s="153">
        <v>4.1666666666666657E-2</v>
      </c>
      <c r="T4274" s="153">
        <v>0.2326388888888889</v>
      </c>
      <c r="U4274" s="153">
        <v>0.27430555555555558</v>
      </c>
      <c r="V4274" s="153">
        <f>IF(ISBLANK(T4274),"",Tabella2[[#This Row],[ACT STOP]]-Tabella2[[#This Row],[ACT START]])</f>
        <v>4.1666666666666685E-2</v>
      </c>
      <c r="W4274" s="104" t="s">
        <v>92</v>
      </c>
      <c r="X4274" s="104" t="s">
        <v>91</v>
      </c>
      <c r="Y4274" s="110" t="s">
        <v>9034</v>
      </c>
      <c r="Z4274" s="106"/>
      <c r="AA4274" s="104"/>
      <c r="AB4274" s="107"/>
      <c r="AC4274" s="72">
        <v>1</v>
      </c>
      <c r="AH4274" s="70"/>
      <c r="AI4274" s="70"/>
      <c r="AJ4274">
        <v>0</v>
      </c>
      <c r="AL4274" s="70"/>
      <c r="BL4274" t="s">
        <v>9035</v>
      </c>
      <c r="BM4274" s="135">
        <v>0.2326388888888889</v>
      </c>
      <c r="BN4274" s="136">
        <v>0.27430555555555558</v>
      </c>
      <c r="BO4274" s="101"/>
      <c r="BR4274" s="109" t="str">
        <f t="shared" si="66"/>
        <v>SH-25-4263</v>
      </c>
      <c r="BS4274" s="109"/>
      <c r="BT4274" t="s">
        <v>92</v>
      </c>
      <c r="BU4274" t="s">
        <v>8982</v>
      </c>
    </row>
    <row r="4275" spans="1:73" hidden="1">
      <c r="A4275" s="103" t="s">
        <v>9036</v>
      </c>
      <c r="B4275" s="102">
        <v>45874</v>
      </c>
      <c r="C4275" s="104">
        <f>_xlfn.ISOWEEKNUM(Tabella2[[#This Row],[Date]])</f>
        <v>32</v>
      </c>
      <c r="D4275" s="104" t="s">
        <v>574</v>
      </c>
      <c r="E4275" s="104" t="s">
        <v>284</v>
      </c>
      <c r="F4275" s="104">
        <v>67</v>
      </c>
      <c r="G4275" s="104" t="s">
        <v>284</v>
      </c>
      <c r="H4275" s="105">
        <v>9</v>
      </c>
      <c r="I4275" s="104"/>
      <c r="J4275" s="104" t="s">
        <v>258</v>
      </c>
      <c r="K4275" s="104" t="s">
        <v>79</v>
      </c>
      <c r="L4275" s="104" t="s">
        <v>299</v>
      </c>
      <c r="M4275" s="104" t="s">
        <v>313</v>
      </c>
      <c r="N4275" s="104"/>
      <c r="O4275" s="108" t="str">
        <f>A4276</f>
        <v>16678</v>
      </c>
      <c r="P4275" s="111" t="s">
        <v>442</v>
      </c>
      <c r="Q4275" s="153" t="s">
        <v>7801</v>
      </c>
      <c r="R4275" s="153" t="s">
        <v>7802</v>
      </c>
      <c r="S4275" s="153">
        <v>4.1666666666666657E-2</v>
      </c>
      <c r="T4275" s="153">
        <v>0.22916666666666671</v>
      </c>
      <c r="U4275" s="153">
        <v>0.27083333333333331</v>
      </c>
      <c r="V4275" s="153">
        <f>IF(ISBLANK(T4275),"",Tabella2[[#This Row],[ACT STOP]]-Tabella2[[#This Row],[ACT START]])</f>
        <v>4.1666666666666602E-2</v>
      </c>
      <c r="W4275" s="104" t="s">
        <v>92</v>
      </c>
      <c r="X4275" s="104" t="s">
        <v>91</v>
      </c>
      <c r="Y4275" s="110"/>
      <c r="Z4275" s="106"/>
      <c r="AA4275" s="104"/>
      <c r="AB4275" s="107"/>
      <c r="AC4275" s="72">
        <v>1</v>
      </c>
      <c r="AH4275" s="70"/>
      <c r="AI4275" s="70"/>
      <c r="AJ4275">
        <v>0</v>
      </c>
      <c r="AL4275" s="70"/>
      <c r="BM4275" s="135">
        <v>0.22916666666666671</v>
      </c>
      <c r="BN4275" s="136">
        <v>0.27083333333333331</v>
      </c>
      <c r="BO4275" s="101"/>
      <c r="BR4275" s="109" t="str">
        <f t="shared" si="66"/>
        <v>SH-25-4264</v>
      </c>
      <c r="BS4275" s="109" t="s">
        <v>339</v>
      </c>
      <c r="BT4275" t="s">
        <v>92</v>
      </c>
      <c r="BU4275" t="s">
        <v>9037</v>
      </c>
    </row>
    <row r="4276" spans="1:73" hidden="1">
      <c r="A4276" s="103" t="s">
        <v>9038</v>
      </c>
      <c r="B4276" s="102">
        <v>45874</v>
      </c>
      <c r="C4276" s="104">
        <f>_xlfn.ISOWEEKNUM(Tabella2[[#This Row],[Date]])</f>
        <v>32</v>
      </c>
      <c r="D4276" s="104" t="s">
        <v>574</v>
      </c>
      <c r="E4276" s="104" t="s">
        <v>284</v>
      </c>
      <c r="F4276" s="104">
        <v>66</v>
      </c>
      <c r="G4276" s="104" t="s">
        <v>257</v>
      </c>
      <c r="H4276" s="105">
        <v>12</v>
      </c>
      <c r="I4276" s="104"/>
      <c r="J4276" s="104" t="s">
        <v>258</v>
      </c>
      <c r="K4276" s="104" t="s">
        <v>78</v>
      </c>
      <c r="L4276" s="104" t="s">
        <v>299</v>
      </c>
      <c r="M4276" s="104" t="s">
        <v>313</v>
      </c>
      <c r="N4276" s="104"/>
      <c r="O4276" s="108" t="str">
        <f>A4275</f>
        <v>16677</v>
      </c>
      <c r="P4276" s="111" t="s">
        <v>442</v>
      </c>
      <c r="Q4276" s="153">
        <v>0.22916666666666671</v>
      </c>
      <c r="R4276" s="153">
        <v>0.27083333333333331</v>
      </c>
      <c r="S4276" s="153">
        <v>4.1666666666666657E-2</v>
      </c>
      <c r="T4276" s="153">
        <v>0.22916666666666671</v>
      </c>
      <c r="U4276" s="153">
        <v>0.27083333333333331</v>
      </c>
      <c r="V4276" s="153">
        <f>IF(ISBLANK(T4276),"",Tabella2[[#This Row],[ACT STOP]]-Tabella2[[#This Row],[ACT START]])</f>
        <v>4.1666666666666602E-2</v>
      </c>
      <c r="W4276" s="104" t="s">
        <v>92</v>
      </c>
      <c r="X4276" s="104" t="s">
        <v>91</v>
      </c>
      <c r="Y4276" s="110"/>
      <c r="Z4276" s="106"/>
      <c r="AA4276" s="104"/>
      <c r="AB4276" s="107"/>
      <c r="AC4276" s="72">
        <v>1</v>
      </c>
      <c r="AH4276" s="70"/>
      <c r="AI4276" s="70"/>
      <c r="AJ4276">
        <v>0</v>
      </c>
      <c r="AL4276" s="70"/>
      <c r="BM4276" s="135">
        <v>0.22916666666666671</v>
      </c>
      <c r="BN4276" s="136">
        <v>0.27083333333333331</v>
      </c>
      <c r="BO4276" s="101"/>
      <c r="BR4276" s="109" t="str">
        <f t="shared" si="66"/>
        <v>SH-25-4265</v>
      </c>
      <c r="BS4276" s="109" t="s">
        <v>266</v>
      </c>
      <c r="BT4276" t="s">
        <v>92</v>
      </c>
      <c r="BU4276" t="s">
        <v>9039</v>
      </c>
    </row>
    <row r="4277" spans="1:73" hidden="1">
      <c r="A4277" s="103" t="s">
        <v>9040</v>
      </c>
      <c r="B4277" s="102">
        <v>45874</v>
      </c>
      <c r="C4277" s="104">
        <f>_xlfn.ISOWEEKNUM(Tabella2[[#This Row],[Date]])</f>
        <v>32</v>
      </c>
      <c r="D4277" s="104" t="s">
        <v>817</v>
      </c>
      <c r="E4277" s="104" t="s">
        <v>284</v>
      </c>
      <c r="F4277" s="104">
        <v>73</v>
      </c>
      <c r="G4277" s="104" t="s">
        <v>257</v>
      </c>
      <c r="H4277" s="105">
        <v>2</v>
      </c>
      <c r="I4277" s="104"/>
      <c r="J4277" s="104" t="s">
        <v>258</v>
      </c>
      <c r="K4277" s="104" t="s">
        <v>83</v>
      </c>
      <c r="L4277" s="104" t="s">
        <v>299</v>
      </c>
      <c r="M4277" s="104" t="s">
        <v>276</v>
      </c>
      <c r="N4277" s="104"/>
      <c r="O4277" s="108" t="str">
        <f>A4278</f>
        <v>16680</v>
      </c>
      <c r="P4277" s="111" t="s">
        <v>9041</v>
      </c>
      <c r="Q4277" s="153" t="s">
        <v>7801</v>
      </c>
      <c r="R4277" s="153" t="s">
        <v>7802</v>
      </c>
      <c r="S4277" s="153">
        <v>4.1666666666666657E-2</v>
      </c>
      <c r="T4277" s="153" t="s">
        <v>7801</v>
      </c>
      <c r="U4277" s="153" t="s">
        <v>7802</v>
      </c>
      <c r="V4277" s="153">
        <f>IF(ISBLANK(T4277),"",Tabella2[[#This Row],[ACT STOP]]-Tabella2[[#This Row],[ACT START]])</f>
        <v>4.1666666666666657E-2</v>
      </c>
      <c r="W4277" s="104" t="s">
        <v>92</v>
      </c>
      <c r="X4277" s="104" t="s">
        <v>91</v>
      </c>
      <c r="Y4277" s="110"/>
      <c r="Z4277" s="106"/>
      <c r="AA4277" s="104"/>
      <c r="AB4277" s="107"/>
      <c r="AC4277" s="72">
        <v>1</v>
      </c>
      <c r="AH4277" s="70"/>
      <c r="AI4277" s="70"/>
      <c r="AJ4277">
        <v>0</v>
      </c>
      <c r="AL4277" s="70"/>
      <c r="BM4277" s="135" t="s">
        <v>7801</v>
      </c>
      <c r="BN4277" s="136" t="s">
        <v>7802</v>
      </c>
      <c r="BO4277" s="101"/>
      <c r="BR4277" s="109" t="str">
        <f t="shared" si="66"/>
        <v>SH-25-4266</v>
      </c>
      <c r="BS4277" s="109" t="s">
        <v>368</v>
      </c>
      <c r="BT4277" t="s">
        <v>92</v>
      </c>
      <c r="BU4277" t="s">
        <v>9042</v>
      </c>
    </row>
    <row r="4278" spans="1:73" hidden="1">
      <c r="A4278" s="103" t="s">
        <v>9043</v>
      </c>
      <c r="B4278" s="102">
        <v>45874</v>
      </c>
      <c r="C4278" s="104">
        <f>_xlfn.ISOWEEKNUM(Tabella2[[#This Row],[Date]])</f>
        <v>32</v>
      </c>
      <c r="D4278" s="104" t="s">
        <v>195</v>
      </c>
      <c r="E4278" s="104" t="s">
        <v>398</v>
      </c>
      <c r="F4278" s="104"/>
      <c r="G4278" s="104" t="s">
        <v>284</v>
      </c>
      <c r="H4278" s="105">
        <v>22</v>
      </c>
      <c r="I4278" s="104"/>
      <c r="J4278" s="104" t="s">
        <v>258</v>
      </c>
      <c r="K4278" s="104" t="s">
        <v>80</v>
      </c>
      <c r="L4278" s="104" t="s">
        <v>299</v>
      </c>
      <c r="M4278" s="104" t="s">
        <v>276</v>
      </c>
      <c r="N4278" s="104"/>
      <c r="O4278" s="108" t="str">
        <f>A4277</f>
        <v>16679</v>
      </c>
      <c r="P4278" s="111" t="s">
        <v>300</v>
      </c>
      <c r="Q4278" s="153">
        <v>0.22916666666666671</v>
      </c>
      <c r="R4278" s="153">
        <v>0.27083333333333331</v>
      </c>
      <c r="S4278" s="153">
        <v>4.1666666666666657E-2</v>
      </c>
      <c r="T4278" s="153" t="s">
        <v>7801</v>
      </c>
      <c r="U4278" s="153" t="s">
        <v>7802</v>
      </c>
      <c r="V4278" s="153">
        <f>IF(ISBLANK(T4278),"",Tabella2[[#This Row],[ACT STOP]]-Tabella2[[#This Row],[ACT START]])</f>
        <v>4.1666666666666657E-2</v>
      </c>
      <c r="W4278" s="104" t="s">
        <v>122</v>
      </c>
      <c r="X4278" s="104" t="s">
        <v>91</v>
      </c>
      <c r="Y4278" s="110"/>
      <c r="Z4278" s="106"/>
      <c r="AA4278" s="104"/>
      <c r="AB4278" s="107"/>
      <c r="AC4278" s="72">
        <v>1</v>
      </c>
      <c r="AH4278" s="70"/>
      <c r="AI4278" s="70"/>
      <c r="AJ4278">
        <v>0</v>
      </c>
      <c r="AL4278" s="70"/>
      <c r="BM4278" s="135" t="s">
        <v>7801</v>
      </c>
      <c r="BN4278" s="136" t="s">
        <v>7802</v>
      </c>
      <c r="BO4278" s="101"/>
      <c r="BR4278" s="109" t="str">
        <f t="shared" si="66"/>
        <v>SH-25-4267</v>
      </c>
      <c r="BS4278" s="109" t="s">
        <v>295</v>
      </c>
      <c r="BT4278" t="s">
        <v>122</v>
      </c>
      <c r="BU4278" t="s">
        <v>399</v>
      </c>
    </row>
    <row r="4279" spans="1:73" hidden="1">
      <c r="A4279" s="103" t="s">
        <v>9044</v>
      </c>
      <c r="B4279" s="102">
        <v>45874</v>
      </c>
      <c r="C4279" s="104">
        <f>_xlfn.ISOWEEKNUM(Tabella2[[#This Row],[Date]])</f>
        <v>32</v>
      </c>
      <c r="D4279" s="104" t="s">
        <v>751</v>
      </c>
      <c r="E4279" s="104" t="s">
        <v>256</v>
      </c>
      <c r="F4279" s="104">
        <v>78</v>
      </c>
      <c r="G4279" s="104" t="s">
        <v>257</v>
      </c>
      <c r="H4279" s="105">
        <v>13</v>
      </c>
      <c r="I4279" s="104" t="s">
        <v>258</v>
      </c>
      <c r="J4279" s="104"/>
      <c r="K4279" s="104" t="s">
        <v>81</v>
      </c>
      <c r="L4279" s="104" t="s">
        <v>259</v>
      </c>
      <c r="M4279" s="104" t="s">
        <v>328</v>
      </c>
      <c r="N4279" s="104"/>
      <c r="O4279" s="106"/>
      <c r="P4279" s="111" t="s">
        <v>8923</v>
      </c>
      <c r="Q4279" s="153" t="s">
        <v>7801</v>
      </c>
      <c r="R4279" s="153" t="s">
        <v>7802</v>
      </c>
      <c r="S4279" s="153">
        <v>4.1666666666666657E-2</v>
      </c>
      <c r="T4279" s="153" t="s">
        <v>7801</v>
      </c>
      <c r="U4279" s="153" t="s">
        <v>7802</v>
      </c>
      <c r="V4279" s="153">
        <f>IF(ISBLANK(T4279),"",Tabella2[[#This Row],[ACT STOP]]-Tabella2[[#This Row],[ACT START]])</f>
        <v>4.1666666666666657E-2</v>
      </c>
      <c r="W4279" s="104" t="s">
        <v>92</v>
      </c>
      <c r="X4279" s="104" t="s">
        <v>91</v>
      </c>
      <c r="Y4279" s="110"/>
      <c r="Z4279" s="106"/>
      <c r="AA4279" s="104"/>
      <c r="AB4279" s="107"/>
      <c r="AC4279" s="72">
        <v>1</v>
      </c>
      <c r="AH4279" s="70"/>
      <c r="AI4279" s="70"/>
      <c r="AJ4279">
        <v>0</v>
      </c>
      <c r="AL4279" s="70"/>
      <c r="BM4279" s="135" t="s">
        <v>7801</v>
      </c>
      <c r="BN4279" s="136" t="s">
        <v>7802</v>
      </c>
      <c r="BO4279" s="101"/>
      <c r="BR4279" s="109" t="str">
        <f t="shared" si="66"/>
        <v>SH-25-4268</v>
      </c>
      <c r="BS4279" s="109" t="s">
        <v>427</v>
      </c>
      <c r="BT4279" t="s">
        <v>92</v>
      </c>
      <c r="BU4279" t="s">
        <v>9045</v>
      </c>
    </row>
    <row r="4280" spans="1:73" hidden="1">
      <c r="A4280" s="103" t="s">
        <v>9046</v>
      </c>
      <c r="B4280" s="102">
        <v>45874</v>
      </c>
      <c r="C4280" s="104">
        <f>_xlfn.ISOWEEKNUM(Tabella2[[#This Row],[Date]])</f>
        <v>32</v>
      </c>
      <c r="D4280" s="104" t="s">
        <v>321</v>
      </c>
      <c r="E4280" s="104" t="s">
        <v>284</v>
      </c>
      <c r="F4280" s="104">
        <v>54</v>
      </c>
      <c r="G4280" s="104" t="s">
        <v>257</v>
      </c>
      <c r="H4280" s="105">
        <v>9</v>
      </c>
      <c r="I4280" s="104"/>
      <c r="J4280" s="104" t="s">
        <v>258</v>
      </c>
      <c r="K4280" s="104" t="s">
        <v>79</v>
      </c>
      <c r="L4280" s="104" t="s">
        <v>299</v>
      </c>
      <c r="M4280" s="104" t="s">
        <v>915</v>
      </c>
      <c r="N4280" s="104"/>
      <c r="O4280" s="108" t="str">
        <f>A4281</f>
        <v>16683</v>
      </c>
      <c r="P4280" s="111" t="s">
        <v>2417</v>
      </c>
      <c r="Q4280" s="153" t="s">
        <v>285</v>
      </c>
      <c r="R4280" s="153" t="s">
        <v>286</v>
      </c>
      <c r="S4280" s="153">
        <v>4.1666666666666657E-2</v>
      </c>
      <c r="T4280" s="153" t="s">
        <v>285</v>
      </c>
      <c r="U4280" s="153" t="s">
        <v>286</v>
      </c>
      <c r="V4280" s="153">
        <f>IF(ISBLANK(T4280),"",Tabella2[[#This Row],[ACT STOP]]-Tabella2[[#This Row],[ACT START]])</f>
        <v>4.166666666666663E-2</v>
      </c>
      <c r="W4280" s="104" t="s">
        <v>92</v>
      </c>
      <c r="X4280" s="104" t="s">
        <v>91</v>
      </c>
      <c r="Y4280" s="110"/>
      <c r="Z4280" s="106"/>
      <c r="AA4280" s="104"/>
      <c r="AB4280" s="107"/>
      <c r="AC4280" s="72">
        <v>1</v>
      </c>
      <c r="AH4280" s="70"/>
      <c r="AI4280" s="70"/>
      <c r="AJ4280">
        <v>0</v>
      </c>
      <c r="AL4280" s="70"/>
      <c r="BM4280" s="135" t="s">
        <v>285</v>
      </c>
      <c r="BN4280" s="136" t="s">
        <v>286</v>
      </c>
      <c r="BO4280" s="101"/>
      <c r="BR4280" s="109" t="str">
        <f t="shared" si="66"/>
        <v>SH-25-4269</v>
      </c>
      <c r="BS4280" s="109" t="s">
        <v>318</v>
      </c>
      <c r="BT4280" t="s">
        <v>92</v>
      </c>
      <c r="BU4280" t="s">
        <v>9047</v>
      </c>
    </row>
    <row r="4281" spans="1:73" hidden="1">
      <c r="A4281" s="103" t="s">
        <v>9048</v>
      </c>
      <c r="B4281" s="102">
        <v>45874</v>
      </c>
      <c r="C4281" s="104">
        <f>_xlfn.ISOWEEKNUM(Tabella2[[#This Row],[Date]])</f>
        <v>32</v>
      </c>
      <c r="D4281" s="104" t="s">
        <v>321</v>
      </c>
      <c r="E4281" s="104" t="s">
        <v>284</v>
      </c>
      <c r="F4281" s="104">
        <v>52</v>
      </c>
      <c r="G4281" s="104" t="s">
        <v>257</v>
      </c>
      <c r="H4281" s="105">
        <v>17</v>
      </c>
      <c r="I4281" s="104"/>
      <c r="J4281" s="104" t="s">
        <v>258</v>
      </c>
      <c r="K4281" s="104" t="s">
        <v>78</v>
      </c>
      <c r="L4281" s="104" t="s">
        <v>299</v>
      </c>
      <c r="M4281" s="104" t="s">
        <v>915</v>
      </c>
      <c r="N4281" s="104"/>
      <c r="O4281" s="108" t="str">
        <f>A4280</f>
        <v>16682</v>
      </c>
      <c r="P4281" s="111" t="s">
        <v>2417</v>
      </c>
      <c r="Q4281" s="153">
        <v>0.29166666666666669</v>
      </c>
      <c r="R4281" s="153">
        <v>0.33333333333333331</v>
      </c>
      <c r="S4281" s="153">
        <v>4.1666666666666657E-2</v>
      </c>
      <c r="T4281" s="153" t="s">
        <v>285</v>
      </c>
      <c r="U4281" s="153" t="s">
        <v>286</v>
      </c>
      <c r="V4281" s="153">
        <f>IF(ISBLANK(T4281),"",Tabella2[[#This Row],[ACT STOP]]-Tabella2[[#This Row],[ACT START]])</f>
        <v>4.166666666666663E-2</v>
      </c>
      <c r="W4281" s="104" t="s">
        <v>92</v>
      </c>
      <c r="X4281" s="104" t="s">
        <v>91</v>
      </c>
      <c r="Y4281" s="110"/>
      <c r="Z4281" s="106"/>
      <c r="AA4281" s="104"/>
      <c r="AB4281" s="107"/>
      <c r="AC4281" s="72">
        <v>1</v>
      </c>
      <c r="AH4281" s="70"/>
      <c r="AI4281" s="70"/>
      <c r="AJ4281">
        <v>0</v>
      </c>
      <c r="AL4281" s="70"/>
      <c r="BM4281" s="135" t="s">
        <v>285</v>
      </c>
      <c r="BN4281" s="136" t="s">
        <v>286</v>
      </c>
      <c r="BO4281" s="101"/>
      <c r="BR4281" s="109" t="str">
        <f t="shared" si="66"/>
        <v>SH-25-4270</v>
      </c>
      <c r="BS4281" s="109" t="s">
        <v>393</v>
      </c>
      <c r="BT4281" t="s">
        <v>92</v>
      </c>
      <c r="BU4281" t="s">
        <v>9049</v>
      </c>
    </row>
    <row r="4282" spans="1:73" hidden="1">
      <c r="A4282" s="103" t="s">
        <v>9050</v>
      </c>
      <c r="B4282" s="102">
        <v>45874</v>
      </c>
      <c r="C4282" s="104">
        <f>_xlfn.ISOWEEKNUM(Tabella2[[#This Row],[Date]])</f>
        <v>32</v>
      </c>
      <c r="D4282" s="104" t="s">
        <v>817</v>
      </c>
      <c r="E4282" s="104" t="s">
        <v>284</v>
      </c>
      <c r="F4282" s="104">
        <v>75</v>
      </c>
      <c r="G4282" s="104" t="s">
        <v>284</v>
      </c>
      <c r="H4282" s="105">
        <v>23</v>
      </c>
      <c r="I4282" s="104"/>
      <c r="J4282" s="104" t="s">
        <v>258</v>
      </c>
      <c r="K4282" s="104" t="s">
        <v>83</v>
      </c>
      <c r="L4282" s="104" t="s">
        <v>299</v>
      </c>
      <c r="M4282" s="104" t="s">
        <v>276</v>
      </c>
      <c r="N4282" s="104"/>
      <c r="O4282" s="108" t="str">
        <f>A4283</f>
        <v>16685</v>
      </c>
      <c r="P4282" s="111" t="s">
        <v>635</v>
      </c>
      <c r="Q4282" s="153" t="s">
        <v>285</v>
      </c>
      <c r="R4282" s="153" t="s">
        <v>286</v>
      </c>
      <c r="S4282" s="153">
        <v>4.1666666666666657E-2</v>
      </c>
      <c r="T4282" s="153" t="s">
        <v>285</v>
      </c>
      <c r="U4282" s="153" t="s">
        <v>286</v>
      </c>
      <c r="V4282" s="153">
        <f>IF(ISBLANK(T4282),"",Tabella2[[#This Row],[ACT STOP]]-Tabella2[[#This Row],[ACT START]])</f>
        <v>4.166666666666663E-2</v>
      </c>
      <c r="W4282" s="104" t="s">
        <v>92</v>
      </c>
      <c r="X4282" s="104" t="s">
        <v>91</v>
      </c>
      <c r="Y4282" s="110"/>
      <c r="Z4282" s="106"/>
      <c r="AA4282" s="104"/>
      <c r="AB4282" s="107"/>
      <c r="AC4282" s="72">
        <v>1</v>
      </c>
      <c r="AH4282" s="70"/>
      <c r="AI4282" s="70"/>
      <c r="AJ4282">
        <v>0</v>
      </c>
      <c r="AL4282" s="70"/>
      <c r="BM4282" s="135" t="s">
        <v>285</v>
      </c>
      <c r="BN4282" s="136" t="s">
        <v>286</v>
      </c>
      <c r="BO4282" s="101"/>
      <c r="BR4282" s="109" t="str">
        <f t="shared" si="66"/>
        <v>SH-25-4271</v>
      </c>
      <c r="BS4282" s="109" t="s">
        <v>358</v>
      </c>
      <c r="BT4282" t="s">
        <v>92</v>
      </c>
      <c r="BU4282" t="s">
        <v>9051</v>
      </c>
    </row>
    <row r="4283" spans="1:73" hidden="1">
      <c r="A4283" s="103" t="s">
        <v>9052</v>
      </c>
      <c r="B4283" s="102">
        <v>45874</v>
      </c>
      <c r="C4283" s="104">
        <f>_xlfn.ISOWEEKNUM(Tabella2[[#This Row],[Date]])</f>
        <v>32</v>
      </c>
      <c r="D4283" s="104" t="s">
        <v>195</v>
      </c>
      <c r="E4283" s="104" t="s">
        <v>398</v>
      </c>
      <c r="F4283" s="104"/>
      <c r="G4283" s="104" t="s">
        <v>284</v>
      </c>
      <c r="H4283" s="105">
        <v>42</v>
      </c>
      <c r="I4283" s="104"/>
      <c r="J4283" s="104" t="s">
        <v>258</v>
      </c>
      <c r="K4283" s="104" t="s">
        <v>80</v>
      </c>
      <c r="L4283" s="104" t="s">
        <v>299</v>
      </c>
      <c r="M4283" s="104" t="s">
        <v>276</v>
      </c>
      <c r="N4283" s="104"/>
      <c r="O4283" s="108" t="str">
        <f>A4282</f>
        <v>16684</v>
      </c>
      <c r="P4283" s="111" t="s">
        <v>300</v>
      </c>
      <c r="Q4283" s="153">
        <v>0.29166666666666669</v>
      </c>
      <c r="R4283" s="153">
        <v>0.33333333333333331</v>
      </c>
      <c r="S4283" s="153">
        <v>4.1666666666666657E-2</v>
      </c>
      <c r="T4283" s="153">
        <v>0.29166666666666669</v>
      </c>
      <c r="U4283" s="153">
        <v>0.33333333333333331</v>
      </c>
      <c r="V4283" s="153">
        <f>IF(ISBLANK(T4283),"",Tabella2[[#This Row],[ACT STOP]]-Tabella2[[#This Row],[ACT START]])</f>
        <v>4.166666666666663E-2</v>
      </c>
      <c r="W4283" s="104" t="s">
        <v>122</v>
      </c>
      <c r="X4283" s="104" t="s">
        <v>91</v>
      </c>
      <c r="Y4283" s="110"/>
      <c r="Z4283" s="106"/>
      <c r="AA4283" s="104"/>
      <c r="AB4283" s="107"/>
      <c r="AC4283" s="72">
        <v>1</v>
      </c>
      <c r="AH4283" s="70"/>
      <c r="AI4283" s="70"/>
      <c r="AJ4283">
        <v>0</v>
      </c>
      <c r="AL4283" s="70"/>
      <c r="BM4283" s="135">
        <v>0.29166666666666669</v>
      </c>
      <c r="BN4283" s="136">
        <v>0.33333333333333331</v>
      </c>
      <c r="BO4283" s="101"/>
      <c r="BR4283" s="109" t="str">
        <f t="shared" si="66"/>
        <v>SH-25-4272</v>
      </c>
      <c r="BS4283" s="109" t="s">
        <v>1747</v>
      </c>
      <c r="BT4283" t="s">
        <v>122</v>
      </c>
      <c r="BU4283" t="s">
        <v>399</v>
      </c>
    </row>
    <row r="4284" spans="1:73" hidden="1">
      <c r="A4284" s="103" t="s">
        <v>9053</v>
      </c>
      <c r="B4284" s="102">
        <v>45874</v>
      </c>
      <c r="C4284" s="104">
        <f>_xlfn.ISOWEEKNUM(Tabella2[[#This Row],[Date]])</f>
        <v>32</v>
      </c>
      <c r="D4284" s="104" t="s">
        <v>751</v>
      </c>
      <c r="E4284" s="104" t="s">
        <v>256</v>
      </c>
      <c r="F4284" s="104">
        <v>76</v>
      </c>
      <c r="G4284" s="104" t="s">
        <v>257</v>
      </c>
      <c r="H4284" s="105">
        <v>5</v>
      </c>
      <c r="I4284" s="104" t="s">
        <v>258</v>
      </c>
      <c r="J4284" s="104"/>
      <c r="K4284" s="104" t="s">
        <v>81</v>
      </c>
      <c r="L4284" s="104" t="s">
        <v>259</v>
      </c>
      <c r="M4284" s="104" t="s">
        <v>328</v>
      </c>
      <c r="N4284" s="104"/>
      <c r="O4284" s="106"/>
      <c r="P4284" s="111" t="s">
        <v>8923</v>
      </c>
      <c r="Q4284" s="153" t="s">
        <v>285</v>
      </c>
      <c r="R4284" s="153" t="s">
        <v>286</v>
      </c>
      <c r="S4284" s="153">
        <v>4.1666666666666657E-2</v>
      </c>
      <c r="T4284" s="153"/>
      <c r="U4284" s="153"/>
      <c r="V4284" s="153" t="str">
        <f>IF(ISBLANK(T4284),"",Tabella2[[#This Row],[ACT STOP]]-Tabella2[[#This Row],[ACT START]])</f>
        <v/>
      </c>
      <c r="W4284" s="104" t="s">
        <v>108</v>
      </c>
      <c r="X4284" s="104" t="s">
        <v>97</v>
      </c>
      <c r="Y4284" s="110"/>
      <c r="Z4284" s="106"/>
      <c r="AA4284" s="104"/>
      <c r="AB4284" s="107"/>
      <c r="AC4284" s="72">
        <v>0</v>
      </c>
      <c r="AH4284" s="70"/>
      <c r="AI4284" s="70"/>
      <c r="AJ4284">
        <v>0</v>
      </c>
      <c r="AL4284" s="70"/>
      <c r="BL4284" t="s">
        <v>8803</v>
      </c>
      <c r="BM4284" s="135">
        <v>0</v>
      </c>
      <c r="BN4284" s="136">
        <v>0</v>
      </c>
      <c r="BO4284" s="101"/>
      <c r="BR4284" s="109" t="str">
        <f t="shared" si="66"/>
        <v>SH-25-4273</v>
      </c>
      <c r="BS4284" s="109" t="s">
        <v>416</v>
      </c>
      <c r="BT4284" t="s">
        <v>108</v>
      </c>
      <c r="BU4284" t="s">
        <v>9054</v>
      </c>
    </row>
    <row r="4285" spans="1:73" hidden="1">
      <c r="A4285" s="103" t="s">
        <v>9055</v>
      </c>
      <c r="B4285" s="102">
        <v>45874</v>
      </c>
      <c r="C4285" s="104">
        <f>_xlfn.ISOWEEKNUM(Tabella2[[#This Row],[Date]])</f>
        <v>32</v>
      </c>
      <c r="D4285" s="104" t="s">
        <v>6396</v>
      </c>
      <c r="E4285" s="104" t="s">
        <v>256</v>
      </c>
      <c r="F4285" s="104">
        <v>74</v>
      </c>
      <c r="G4285" s="104" t="s">
        <v>257</v>
      </c>
      <c r="H4285" s="105">
        <v>10</v>
      </c>
      <c r="I4285" s="104"/>
      <c r="J4285" s="104" t="s">
        <v>258</v>
      </c>
      <c r="K4285" s="104" t="s">
        <v>77</v>
      </c>
      <c r="L4285" s="104" t="s">
        <v>259</v>
      </c>
      <c r="M4285" s="104" t="s">
        <v>276</v>
      </c>
      <c r="N4285" s="104"/>
      <c r="O4285" s="106"/>
      <c r="P4285" s="111" t="s">
        <v>510</v>
      </c>
      <c r="Q4285" s="153" t="s">
        <v>285</v>
      </c>
      <c r="R4285" s="153" t="s">
        <v>286</v>
      </c>
      <c r="S4285" s="153">
        <v>4.1666666666666657E-2</v>
      </c>
      <c r="T4285" s="153" t="s">
        <v>285</v>
      </c>
      <c r="U4285" s="153" t="s">
        <v>286</v>
      </c>
      <c r="V4285" s="153">
        <f>IF(ISBLANK(T4285),"",Tabella2[[#This Row],[ACT STOP]]-Tabella2[[#This Row],[ACT START]])</f>
        <v>4.166666666666663E-2</v>
      </c>
      <c r="W4285" s="104" t="s">
        <v>92</v>
      </c>
      <c r="X4285" s="104" t="s">
        <v>91</v>
      </c>
      <c r="Y4285" s="110" t="s">
        <v>9056</v>
      </c>
      <c r="Z4285" s="106"/>
      <c r="AA4285" s="104"/>
      <c r="AB4285" s="107"/>
      <c r="AC4285" s="72">
        <v>1</v>
      </c>
      <c r="AH4285" s="70"/>
      <c r="AI4285" s="70"/>
      <c r="AJ4285">
        <v>0</v>
      </c>
      <c r="AL4285" s="70"/>
      <c r="BM4285" s="135" t="s">
        <v>285</v>
      </c>
      <c r="BN4285" s="136" t="s">
        <v>286</v>
      </c>
      <c r="BO4285" s="101"/>
      <c r="BR4285" s="109" t="str">
        <f t="shared" si="66"/>
        <v>SH-25-4274</v>
      </c>
      <c r="BS4285" s="109" t="s">
        <v>552</v>
      </c>
      <c r="BT4285" t="s">
        <v>92</v>
      </c>
      <c r="BU4285" t="s">
        <v>9057</v>
      </c>
    </row>
    <row r="4286" spans="1:73" hidden="1">
      <c r="A4286" s="103" t="s">
        <v>9058</v>
      </c>
      <c r="B4286" s="102">
        <v>45874</v>
      </c>
      <c r="C4286" s="104">
        <f>_xlfn.ISOWEEKNUM(Tabella2[[#This Row],[Date]])</f>
        <v>32</v>
      </c>
      <c r="D4286" s="104" t="s">
        <v>348</v>
      </c>
      <c r="E4286" s="104" t="s">
        <v>284</v>
      </c>
      <c r="F4286" s="104">
        <v>55</v>
      </c>
      <c r="G4286" s="104" t="s">
        <v>257</v>
      </c>
      <c r="H4286" s="105">
        <v>12</v>
      </c>
      <c r="I4286" s="104"/>
      <c r="J4286" s="104" t="s">
        <v>258</v>
      </c>
      <c r="K4286" s="104" t="s">
        <v>79</v>
      </c>
      <c r="L4286" s="104" t="s">
        <v>299</v>
      </c>
      <c r="M4286" s="104" t="s">
        <v>313</v>
      </c>
      <c r="N4286" s="104"/>
      <c r="O4286" s="108" t="str">
        <f>A4287</f>
        <v>16689</v>
      </c>
      <c r="P4286" s="111" t="s">
        <v>442</v>
      </c>
      <c r="Q4286" s="153" t="s">
        <v>525</v>
      </c>
      <c r="R4286" s="153" t="s">
        <v>262</v>
      </c>
      <c r="S4286" s="153">
        <v>4.1666666666666657E-2</v>
      </c>
      <c r="T4286" s="153" t="s">
        <v>525</v>
      </c>
      <c r="U4286" s="153" t="s">
        <v>262</v>
      </c>
      <c r="V4286" s="153">
        <f>IF(ISBLANK(T4286),"",Tabella2[[#This Row],[ACT STOP]]-Tabella2[[#This Row],[ACT START]])</f>
        <v>4.166666666666663E-2</v>
      </c>
      <c r="W4286" s="104" t="s">
        <v>92</v>
      </c>
      <c r="X4286" s="104" t="s">
        <v>91</v>
      </c>
      <c r="Y4286" s="110"/>
      <c r="Z4286" s="106"/>
      <c r="AA4286" s="104"/>
      <c r="AB4286" s="107"/>
      <c r="AC4286" s="72">
        <v>1</v>
      </c>
      <c r="AH4286" s="70"/>
      <c r="AI4286" s="70"/>
      <c r="AJ4286">
        <v>0</v>
      </c>
      <c r="AL4286" s="70"/>
      <c r="BM4286" s="135" t="s">
        <v>525</v>
      </c>
      <c r="BN4286" s="136" t="s">
        <v>262</v>
      </c>
      <c r="BO4286" s="101"/>
      <c r="BR4286" s="109" t="str">
        <f t="shared" si="66"/>
        <v>SH-25-4275</v>
      </c>
      <c r="BS4286" s="109" t="s">
        <v>266</v>
      </c>
      <c r="BT4286" t="s">
        <v>92</v>
      </c>
      <c r="BU4286" t="s">
        <v>9059</v>
      </c>
    </row>
    <row r="4287" spans="1:73" hidden="1">
      <c r="A4287" s="103" t="s">
        <v>9060</v>
      </c>
      <c r="B4287" s="102">
        <v>45874</v>
      </c>
      <c r="C4287" s="104">
        <f>_xlfn.ISOWEEKNUM(Tabella2[[#This Row],[Date]])</f>
        <v>32</v>
      </c>
      <c r="D4287" s="104" t="s">
        <v>195</v>
      </c>
      <c r="E4287" s="104" t="s">
        <v>398</v>
      </c>
      <c r="F4287" s="104"/>
      <c r="G4287" s="104" t="s">
        <v>284</v>
      </c>
      <c r="H4287" s="105">
        <v>9</v>
      </c>
      <c r="I4287" s="104"/>
      <c r="J4287" s="104" t="s">
        <v>258</v>
      </c>
      <c r="K4287" s="104" t="s">
        <v>78</v>
      </c>
      <c r="L4287" s="104" t="s">
        <v>299</v>
      </c>
      <c r="M4287" s="104" t="s">
        <v>313</v>
      </c>
      <c r="N4287" s="104"/>
      <c r="O4287" s="108" t="str">
        <f>A4286</f>
        <v>16688</v>
      </c>
      <c r="P4287" s="111" t="s">
        <v>300</v>
      </c>
      <c r="Q4287" s="153">
        <v>0.35416666666666669</v>
      </c>
      <c r="R4287" s="153">
        <v>0.39583333333333331</v>
      </c>
      <c r="S4287" s="153">
        <v>4.1666666666666657E-2</v>
      </c>
      <c r="T4287" s="153" t="s">
        <v>525</v>
      </c>
      <c r="U4287" s="153" t="s">
        <v>262</v>
      </c>
      <c r="V4287" s="153">
        <f>IF(ISBLANK(T4287),"",Tabella2[[#This Row],[ACT STOP]]-Tabella2[[#This Row],[ACT START]])</f>
        <v>4.166666666666663E-2</v>
      </c>
      <c r="W4287" s="104" t="s">
        <v>122</v>
      </c>
      <c r="X4287" s="104" t="s">
        <v>91</v>
      </c>
      <c r="Y4287" s="110"/>
      <c r="Z4287" s="106"/>
      <c r="AA4287" s="104"/>
      <c r="AB4287" s="107"/>
      <c r="AC4287" s="72">
        <v>1</v>
      </c>
      <c r="AH4287" s="70"/>
      <c r="AI4287" s="70"/>
      <c r="AJ4287">
        <v>0</v>
      </c>
      <c r="AL4287" s="70"/>
      <c r="BM4287" s="135" t="s">
        <v>525</v>
      </c>
      <c r="BN4287" s="136" t="s">
        <v>262</v>
      </c>
      <c r="BO4287" s="101"/>
      <c r="BR4287" s="109" t="str">
        <f t="shared" si="66"/>
        <v>SH-25-4276</v>
      </c>
      <c r="BS4287" s="109" t="s">
        <v>339</v>
      </c>
      <c r="BT4287" t="s">
        <v>122</v>
      </c>
      <c r="BU4287" t="s">
        <v>399</v>
      </c>
    </row>
    <row r="4288" spans="1:73" hidden="1">
      <c r="A4288" s="103" t="s">
        <v>9061</v>
      </c>
      <c r="B4288" s="102">
        <v>45874</v>
      </c>
      <c r="C4288" s="104">
        <f>_xlfn.ISOWEEKNUM(Tabella2[[#This Row],[Date]])</f>
        <v>32</v>
      </c>
      <c r="D4288" s="104" t="s">
        <v>817</v>
      </c>
      <c r="E4288" s="104" t="s">
        <v>284</v>
      </c>
      <c r="F4288" s="104">
        <v>74</v>
      </c>
      <c r="G4288" s="104" t="s">
        <v>257</v>
      </c>
      <c r="H4288" s="105">
        <v>13</v>
      </c>
      <c r="I4288" s="104"/>
      <c r="J4288" s="104" t="s">
        <v>258</v>
      </c>
      <c r="K4288" s="104" t="s">
        <v>83</v>
      </c>
      <c r="L4288" s="104" t="s">
        <v>299</v>
      </c>
      <c r="M4288" s="104" t="s">
        <v>276</v>
      </c>
      <c r="N4288" s="104"/>
      <c r="O4288" s="108" t="str">
        <f>A4289</f>
        <v>16691</v>
      </c>
      <c r="P4288" s="111" t="s">
        <v>635</v>
      </c>
      <c r="Q4288" s="153" t="s">
        <v>525</v>
      </c>
      <c r="R4288" s="153" t="s">
        <v>262</v>
      </c>
      <c r="S4288" s="153">
        <v>4.1666666666666657E-2</v>
      </c>
      <c r="T4288" s="153" t="s">
        <v>525</v>
      </c>
      <c r="U4288" s="153" t="s">
        <v>262</v>
      </c>
      <c r="V4288" s="153">
        <f>IF(ISBLANK(T4288),"",Tabella2[[#This Row],[ACT STOP]]-Tabella2[[#This Row],[ACT START]])</f>
        <v>4.166666666666663E-2</v>
      </c>
      <c r="W4288" s="104" t="s">
        <v>92</v>
      </c>
      <c r="X4288" s="104" t="s">
        <v>91</v>
      </c>
      <c r="Y4288" s="110"/>
      <c r="Z4288" s="106"/>
      <c r="AA4288" s="104"/>
      <c r="AB4288" s="107"/>
      <c r="AC4288" s="72">
        <v>1</v>
      </c>
      <c r="AH4288" s="70"/>
      <c r="AI4288" s="70"/>
      <c r="AJ4288">
        <v>0</v>
      </c>
      <c r="AL4288" s="70"/>
      <c r="BM4288" s="135" t="s">
        <v>525</v>
      </c>
      <c r="BN4288" s="136" t="s">
        <v>262</v>
      </c>
      <c r="BO4288" s="101"/>
      <c r="BR4288" s="109" t="str">
        <f t="shared" si="66"/>
        <v>SH-25-4277</v>
      </c>
      <c r="BS4288" s="109" t="s">
        <v>427</v>
      </c>
      <c r="BT4288" t="s">
        <v>92</v>
      </c>
      <c r="BU4288" t="s">
        <v>9062</v>
      </c>
    </row>
    <row r="4289" spans="1:73" hidden="1">
      <c r="A4289" s="103" t="s">
        <v>9063</v>
      </c>
      <c r="B4289" s="102">
        <v>45874</v>
      </c>
      <c r="C4289" s="104">
        <f>_xlfn.ISOWEEKNUM(Tabella2[[#This Row],[Date]])</f>
        <v>32</v>
      </c>
      <c r="D4289" s="104" t="s">
        <v>195</v>
      </c>
      <c r="E4289" s="104" t="s">
        <v>398</v>
      </c>
      <c r="F4289" s="104"/>
      <c r="G4289" s="104" t="s">
        <v>284</v>
      </c>
      <c r="H4289" s="105">
        <v>41</v>
      </c>
      <c r="I4289" s="104"/>
      <c r="J4289" s="104" t="s">
        <v>258</v>
      </c>
      <c r="K4289" s="104" t="s">
        <v>80</v>
      </c>
      <c r="L4289" s="104" t="s">
        <v>299</v>
      </c>
      <c r="M4289" s="104" t="s">
        <v>276</v>
      </c>
      <c r="N4289" s="104"/>
      <c r="O4289" s="108" t="str">
        <f>A4288</f>
        <v>16690</v>
      </c>
      <c r="P4289" s="111" t="s">
        <v>300</v>
      </c>
      <c r="Q4289" s="153">
        <v>0.35416666666666669</v>
      </c>
      <c r="R4289" s="153">
        <v>0.39583333333333331</v>
      </c>
      <c r="S4289" s="153">
        <v>4.1666666666666657E-2</v>
      </c>
      <c r="T4289" s="153" t="s">
        <v>525</v>
      </c>
      <c r="U4289" s="153" t="s">
        <v>262</v>
      </c>
      <c r="V4289" s="153">
        <f>IF(ISBLANK(T4289),"",Tabella2[[#This Row],[ACT STOP]]-Tabella2[[#This Row],[ACT START]])</f>
        <v>4.166666666666663E-2</v>
      </c>
      <c r="W4289" s="104" t="s">
        <v>122</v>
      </c>
      <c r="X4289" s="104" t="s">
        <v>91</v>
      </c>
      <c r="Y4289" s="110"/>
      <c r="Z4289" s="106"/>
      <c r="AA4289" s="104"/>
      <c r="AB4289" s="107"/>
      <c r="AC4289" s="72">
        <v>1</v>
      </c>
      <c r="AH4289" s="70"/>
      <c r="AI4289" s="70"/>
      <c r="AJ4289">
        <v>0</v>
      </c>
      <c r="AL4289" s="70"/>
      <c r="BM4289" s="135" t="s">
        <v>525</v>
      </c>
      <c r="BN4289" s="136" t="s">
        <v>262</v>
      </c>
      <c r="BO4289" s="101"/>
      <c r="BR4289" s="109" t="str">
        <f t="shared" si="66"/>
        <v>SH-25-4278</v>
      </c>
      <c r="BS4289" s="109" t="s">
        <v>1750</v>
      </c>
      <c r="BT4289" t="s">
        <v>122</v>
      </c>
      <c r="BU4289" t="s">
        <v>399</v>
      </c>
    </row>
    <row r="4290" spans="1:73" hidden="1">
      <c r="A4290" s="103" t="s">
        <v>9064</v>
      </c>
      <c r="B4290" s="102">
        <v>45874</v>
      </c>
      <c r="C4290" s="104">
        <f>_xlfn.ISOWEEKNUM(Tabella2[[#This Row],[Date]])</f>
        <v>32</v>
      </c>
      <c r="D4290" s="104" t="s">
        <v>6396</v>
      </c>
      <c r="E4290" s="104" t="s">
        <v>256</v>
      </c>
      <c r="F4290" s="104">
        <v>73</v>
      </c>
      <c r="G4290" s="104" t="s">
        <v>257</v>
      </c>
      <c r="H4290" s="105">
        <v>2</v>
      </c>
      <c r="I4290" s="104"/>
      <c r="J4290" s="104" t="s">
        <v>258</v>
      </c>
      <c r="K4290" s="104" t="s">
        <v>81</v>
      </c>
      <c r="L4290" s="104" t="s">
        <v>259</v>
      </c>
      <c r="M4290" s="104" t="s">
        <v>276</v>
      </c>
      <c r="N4290" s="104"/>
      <c r="O4290" s="106"/>
      <c r="P4290" s="111" t="s">
        <v>7629</v>
      </c>
      <c r="Q4290" s="153" t="s">
        <v>525</v>
      </c>
      <c r="R4290" s="153" t="s">
        <v>262</v>
      </c>
      <c r="S4290" s="153">
        <v>4.1666666666666657E-2</v>
      </c>
      <c r="T4290" s="153" t="s">
        <v>525</v>
      </c>
      <c r="U4290" s="153" t="s">
        <v>262</v>
      </c>
      <c r="V4290" s="153">
        <f>IF(ISBLANK(T4290),"",Tabella2[[#This Row],[ACT STOP]]-Tabella2[[#This Row],[ACT START]])</f>
        <v>4.166666666666663E-2</v>
      </c>
      <c r="W4290" s="104" t="s">
        <v>92</v>
      </c>
      <c r="X4290" s="104" t="s">
        <v>91</v>
      </c>
      <c r="Y4290" s="110"/>
      <c r="Z4290" s="106"/>
      <c r="AA4290" s="104"/>
      <c r="AB4290" s="107"/>
      <c r="AC4290" s="72">
        <v>1</v>
      </c>
      <c r="AH4290" s="70"/>
      <c r="AI4290" s="70"/>
      <c r="AJ4290">
        <v>0</v>
      </c>
      <c r="AL4290" s="70"/>
      <c r="BM4290" s="135" t="s">
        <v>525</v>
      </c>
      <c r="BN4290" s="136" t="s">
        <v>262</v>
      </c>
      <c r="BO4290" s="101"/>
      <c r="BR4290" s="109" t="str">
        <f t="shared" si="66"/>
        <v>SH-25-4279</v>
      </c>
      <c r="BS4290" s="109" t="s">
        <v>368</v>
      </c>
      <c r="BT4290" t="s">
        <v>92</v>
      </c>
      <c r="BU4290" t="s">
        <v>8804</v>
      </c>
    </row>
    <row r="4291" spans="1:73" hidden="1">
      <c r="A4291" s="103" t="s">
        <v>9065</v>
      </c>
      <c r="B4291" s="102">
        <v>45874</v>
      </c>
      <c r="C4291" s="104">
        <f>_xlfn.ISOWEEKNUM(Tabella2[[#This Row],[Date]])</f>
        <v>32</v>
      </c>
      <c r="D4291" s="104" t="s">
        <v>817</v>
      </c>
      <c r="E4291" s="104" t="s">
        <v>284</v>
      </c>
      <c r="F4291" s="104">
        <v>72</v>
      </c>
      <c r="G4291" s="104" t="s">
        <v>257</v>
      </c>
      <c r="H4291" s="105">
        <v>9</v>
      </c>
      <c r="I4291" s="104"/>
      <c r="J4291" s="104" t="s">
        <v>258</v>
      </c>
      <c r="K4291" s="104" t="s">
        <v>79</v>
      </c>
      <c r="L4291" s="104" t="s">
        <v>299</v>
      </c>
      <c r="M4291" s="104" t="s">
        <v>276</v>
      </c>
      <c r="N4291" s="104"/>
      <c r="O4291" s="108" t="str">
        <f>A4292</f>
        <v>16694</v>
      </c>
      <c r="P4291" s="111" t="s">
        <v>635</v>
      </c>
      <c r="Q4291" s="153" t="s">
        <v>498</v>
      </c>
      <c r="R4291" s="153" t="s">
        <v>499</v>
      </c>
      <c r="S4291" s="153">
        <v>4.1666666666666657E-2</v>
      </c>
      <c r="T4291" s="153" t="s">
        <v>498</v>
      </c>
      <c r="U4291" s="153" t="s">
        <v>499</v>
      </c>
      <c r="V4291" s="153">
        <f>IF(ISBLANK(T4291),"",Tabella2[[#This Row],[ACT STOP]]-Tabella2[[#This Row],[ACT START]])</f>
        <v>4.166666666666663E-2</v>
      </c>
      <c r="W4291" s="104" t="s">
        <v>92</v>
      </c>
      <c r="X4291" s="104" t="s">
        <v>91</v>
      </c>
      <c r="Y4291" s="110"/>
      <c r="Z4291" s="106"/>
      <c r="AA4291" s="104"/>
      <c r="AB4291" s="107"/>
      <c r="AC4291" s="72">
        <v>1</v>
      </c>
      <c r="AH4291" s="70"/>
      <c r="AI4291" s="70"/>
      <c r="AJ4291">
        <v>0</v>
      </c>
      <c r="AL4291" s="70"/>
      <c r="BM4291" s="135" t="s">
        <v>498</v>
      </c>
      <c r="BN4291" s="136" t="s">
        <v>499</v>
      </c>
      <c r="BO4291" s="101"/>
      <c r="BR4291" s="109" t="str">
        <f t="shared" si="66"/>
        <v>SH-25-4280</v>
      </c>
      <c r="BS4291" s="109" t="s">
        <v>318</v>
      </c>
      <c r="BT4291" t="s">
        <v>92</v>
      </c>
      <c r="BU4291" t="s">
        <v>9066</v>
      </c>
    </row>
    <row r="4292" spans="1:73" hidden="1">
      <c r="A4292" s="103" t="s">
        <v>9067</v>
      </c>
      <c r="B4292" s="102">
        <v>45874</v>
      </c>
      <c r="C4292" s="104">
        <f>_xlfn.ISOWEEKNUM(Tabella2[[#This Row],[Date]])</f>
        <v>32</v>
      </c>
      <c r="D4292" s="104" t="s">
        <v>195</v>
      </c>
      <c r="E4292" s="104" t="s">
        <v>398</v>
      </c>
      <c r="F4292" s="104"/>
      <c r="G4292" s="104" t="s">
        <v>257</v>
      </c>
      <c r="H4292" s="105">
        <v>17</v>
      </c>
      <c r="I4292" s="104"/>
      <c r="J4292" s="104" t="s">
        <v>258</v>
      </c>
      <c r="K4292" s="104" t="s">
        <v>78</v>
      </c>
      <c r="L4292" s="104" t="s">
        <v>299</v>
      </c>
      <c r="M4292" s="104" t="s">
        <v>276</v>
      </c>
      <c r="N4292" s="104"/>
      <c r="O4292" s="108" t="str">
        <f>A4291</f>
        <v>16693</v>
      </c>
      <c r="P4292" s="111" t="s">
        <v>300</v>
      </c>
      <c r="Q4292" s="153">
        <v>0.41666666666666669</v>
      </c>
      <c r="R4292" s="153">
        <v>0.45833333333333331</v>
      </c>
      <c r="S4292" s="153">
        <v>4.1666666666666657E-2</v>
      </c>
      <c r="T4292" s="153">
        <v>0.41666666666666669</v>
      </c>
      <c r="U4292" s="153">
        <v>0.45833333333333331</v>
      </c>
      <c r="V4292" s="153">
        <f>IF(ISBLANK(T4292),"",Tabella2[[#This Row],[ACT STOP]]-Tabella2[[#This Row],[ACT START]])</f>
        <v>4.166666666666663E-2</v>
      </c>
      <c r="W4292" s="104" t="s">
        <v>122</v>
      </c>
      <c r="X4292" s="104" t="s">
        <v>91</v>
      </c>
      <c r="Y4292" s="110"/>
      <c r="Z4292" s="106"/>
      <c r="AA4292" s="104"/>
      <c r="AB4292" s="107"/>
      <c r="AC4292" s="72">
        <v>1</v>
      </c>
      <c r="AH4292" s="70"/>
      <c r="AI4292" s="70"/>
      <c r="AJ4292">
        <v>0</v>
      </c>
      <c r="AL4292" s="70"/>
      <c r="BM4292" s="135">
        <v>0.41666666666666669</v>
      </c>
      <c r="BN4292" s="136">
        <v>0.45833333333333331</v>
      </c>
      <c r="BO4292" s="101"/>
      <c r="BR4292" s="109" t="str">
        <f t="shared" si="66"/>
        <v>SH-25-4281</v>
      </c>
      <c r="BS4292" s="109" t="s">
        <v>393</v>
      </c>
      <c r="BT4292" t="s">
        <v>122</v>
      </c>
      <c r="BU4292" t="s">
        <v>399</v>
      </c>
    </row>
    <row r="4293" spans="1:73" hidden="1">
      <c r="A4293" s="103" t="s">
        <v>9068</v>
      </c>
      <c r="B4293" s="102">
        <v>45874</v>
      </c>
      <c r="C4293" s="104">
        <f>_xlfn.ISOWEEKNUM(Tabella2[[#This Row],[Date]])</f>
        <v>32</v>
      </c>
      <c r="D4293" s="104" t="s">
        <v>817</v>
      </c>
      <c r="E4293" s="104" t="s">
        <v>284</v>
      </c>
      <c r="F4293" s="104">
        <v>73</v>
      </c>
      <c r="G4293" s="104" t="s">
        <v>284</v>
      </c>
      <c r="H4293" s="105">
        <v>23</v>
      </c>
      <c r="I4293" s="104"/>
      <c r="J4293" s="104" t="s">
        <v>258</v>
      </c>
      <c r="K4293" s="104" t="s">
        <v>83</v>
      </c>
      <c r="L4293" s="104" t="s">
        <v>299</v>
      </c>
      <c r="M4293" s="104" t="s">
        <v>276</v>
      </c>
      <c r="N4293" s="104"/>
      <c r="O4293" s="108" t="str">
        <f>A4294</f>
        <v>16696</v>
      </c>
      <c r="P4293" s="111" t="s">
        <v>635</v>
      </c>
      <c r="Q4293" s="153" t="s">
        <v>498</v>
      </c>
      <c r="R4293" s="153" t="s">
        <v>499</v>
      </c>
      <c r="S4293" s="153">
        <v>4.1666666666666657E-2</v>
      </c>
      <c r="T4293" s="153" t="s">
        <v>498</v>
      </c>
      <c r="U4293" s="153" t="s">
        <v>499</v>
      </c>
      <c r="V4293" s="153">
        <f>IF(ISBLANK(T4293),"",Tabella2[[#This Row],[ACT STOP]]-Tabella2[[#This Row],[ACT START]])</f>
        <v>4.166666666666663E-2</v>
      </c>
      <c r="W4293" s="104" t="s">
        <v>92</v>
      </c>
      <c r="X4293" s="104" t="s">
        <v>91</v>
      </c>
      <c r="Y4293" s="110"/>
      <c r="Z4293" s="106"/>
      <c r="AA4293" s="104"/>
      <c r="AB4293" s="107"/>
      <c r="AC4293" s="72">
        <v>1</v>
      </c>
      <c r="AH4293" s="70"/>
      <c r="AI4293" s="70"/>
      <c r="AJ4293">
        <v>0</v>
      </c>
      <c r="AL4293" s="70"/>
      <c r="BM4293" s="135" t="s">
        <v>498</v>
      </c>
      <c r="BN4293" s="136" t="s">
        <v>499</v>
      </c>
      <c r="BO4293" s="101"/>
      <c r="BR4293" s="109" t="str">
        <f t="shared" si="66"/>
        <v>SH-25-4282</v>
      </c>
      <c r="BS4293" s="109" t="s">
        <v>358</v>
      </c>
      <c r="BT4293" t="s">
        <v>92</v>
      </c>
      <c r="BU4293" t="s">
        <v>9069</v>
      </c>
    </row>
    <row r="4294" spans="1:73" hidden="1">
      <c r="A4294" s="103" t="s">
        <v>9070</v>
      </c>
      <c r="B4294" s="102">
        <v>45874</v>
      </c>
      <c r="C4294" s="104">
        <f>_xlfn.ISOWEEKNUM(Tabella2[[#This Row],[Date]])</f>
        <v>32</v>
      </c>
      <c r="D4294" s="104" t="s">
        <v>195</v>
      </c>
      <c r="E4294" s="104" t="s">
        <v>398</v>
      </c>
      <c r="F4294" s="104"/>
      <c r="G4294" s="104" t="s">
        <v>257</v>
      </c>
      <c r="H4294" s="105">
        <v>10</v>
      </c>
      <c r="I4294" s="104"/>
      <c r="J4294" s="104" t="s">
        <v>258</v>
      </c>
      <c r="K4294" s="104" t="s">
        <v>80</v>
      </c>
      <c r="L4294" s="104" t="s">
        <v>299</v>
      </c>
      <c r="M4294" s="104" t="s">
        <v>276</v>
      </c>
      <c r="N4294" s="104"/>
      <c r="O4294" s="108" t="str">
        <f>A4293</f>
        <v>16695</v>
      </c>
      <c r="P4294" s="111" t="s">
        <v>300</v>
      </c>
      <c r="Q4294" s="153">
        <v>0.41666666666666669</v>
      </c>
      <c r="R4294" s="153">
        <v>0.45833333333333331</v>
      </c>
      <c r="S4294" s="153">
        <v>4.1666666666666657E-2</v>
      </c>
      <c r="T4294" s="153">
        <v>0.41666666666666669</v>
      </c>
      <c r="U4294" s="153">
        <v>0.45833333333333331</v>
      </c>
      <c r="V4294" s="153">
        <f>IF(ISBLANK(T4294),"",Tabella2[[#This Row],[ACT STOP]]-Tabella2[[#This Row],[ACT START]])</f>
        <v>4.166666666666663E-2</v>
      </c>
      <c r="W4294" s="104" t="s">
        <v>122</v>
      </c>
      <c r="X4294" s="104" t="s">
        <v>91</v>
      </c>
      <c r="Y4294" s="110"/>
      <c r="Z4294" s="106"/>
      <c r="AA4294" s="104"/>
      <c r="AB4294" s="107"/>
      <c r="AC4294" s="72">
        <v>1</v>
      </c>
      <c r="AH4294" s="70"/>
      <c r="AI4294" s="70"/>
      <c r="AJ4294">
        <v>0</v>
      </c>
      <c r="AL4294" s="70"/>
      <c r="BM4294" s="135">
        <v>0.41666666666666669</v>
      </c>
      <c r="BN4294" s="136">
        <v>0.45833333333333331</v>
      </c>
      <c r="BO4294" s="101"/>
      <c r="BR4294" s="109" t="str">
        <f t="shared" si="66"/>
        <v>SH-25-4283</v>
      </c>
      <c r="BS4294" s="109" t="s">
        <v>552</v>
      </c>
      <c r="BT4294" t="s">
        <v>122</v>
      </c>
      <c r="BU4294" t="s">
        <v>399</v>
      </c>
    </row>
    <row r="4295" spans="1:73" hidden="1">
      <c r="A4295" s="103" t="s">
        <v>9071</v>
      </c>
      <c r="B4295" s="102">
        <v>45874</v>
      </c>
      <c r="C4295" s="104">
        <f>_xlfn.ISOWEEKNUM(Tabella2[[#This Row],[Date]])</f>
        <v>32</v>
      </c>
      <c r="D4295" s="104" t="s">
        <v>763</v>
      </c>
      <c r="E4295" s="104" t="s">
        <v>256</v>
      </c>
      <c r="F4295" s="104">
        <v>66</v>
      </c>
      <c r="G4295" s="104" t="s">
        <v>257</v>
      </c>
      <c r="H4295" s="105">
        <v>5</v>
      </c>
      <c r="I4295" s="104"/>
      <c r="J4295" s="104" t="s">
        <v>258</v>
      </c>
      <c r="K4295" s="104" t="s">
        <v>81</v>
      </c>
      <c r="L4295" s="104" t="s">
        <v>259</v>
      </c>
      <c r="M4295" s="104" t="s">
        <v>328</v>
      </c>
      <c r="N4295" s="104"/>
      <c r="O4295" s="106"/>
      <c r="P4295" s="111" t="s">
        <v>8923</v>
      </c>
      <c r="Q4295" s="153" t="s">
        <v>498</v>
      </c>
      <c r="R4295" s="153" t="s">
        <v>499</v>
      </c>
      <c r="S4295" s="153">
        <v>4.1666666666666657E-2</v>
      </c>
      <c r="T4295" s="153" t="s">
        <v>498</v>
      </c>
      <c r="U4295" s="153" t="s">
        <v>499</v>
      </c>
      <c r="V4295" s="153">
        <f>IF(ISBLANK(T4295),"",Tabella2[[#This Row],[ACT STOP]]-Tabella2[[#This Row],[ACT START]])</f>
        <v>4.166666666666663E-2</v>
      </c>
      <c r="W4295" s="104" t="s">
        <v>92</v>
      </c>
      <c r="X4295" s="104" t="s">
        <v>91</v>
      </c>
      <c r="Y4295" s="110"/>
      <c r="Z4295" s="106"/>
      <c r="AA4295" s="104"/>
      <c r="AB4295" s="107"/>
      <c r="AC4295" s="72">
        <v>1</v>
      </c>
      <c r="AH4295" s="70"/>
      <c r="AI4295" s="70"/>
      <c r="AJ4295">
        <v>0</v>
      </c>
      <c r="AL4295" s="70"/>
      <c r="BM4295" s="135" t="s">
        <v>498</v>
      </c>
      <c r="BN4295" s="136" t="s">
        <v>499</v>
      </c>
      <c r="BO4295" s="101"/>
      <c r="BR4295" s="109" t="str">
        <f t="shared" si="66"/>
        <v>SH-25-4284</v>
      </c>
      <c r="BS4295" s="109" t="s">
        <v>416</v>
      </c>
      <c r="BT4295" t="s">
        <v>92</v>
      </c>
      <c r="BU4295" t="s">
        <v>9072</v>
      </c>
    </row>
    <row r="4296" spans="1:73" hidden="1">
      <c r="A4296" s="103" t="s">
        <v>9073</v>
      </c>
      <c r="B4296" s="102">
        <v>45874</v>
      </c>
      <c r="C4296" s="104">
        <f>_xlfn.ISOWEEKNUM(Tabella2[[#This Row],[Date]])</f>
        <v>32</v>
      </c>
      <c r="D4296" s="104" t="s">
        <v>321</v>
      </c>
      <c r="E4296" s="104" t="s">
        <v>284</v>
      </c>
      <c r="F4296" s="104">
        <v>52</v>
      </c>
      <c r="G4296" s="104" t="s">
        <v>257</v>
      </c>
      <c r="H4296" s="105">
        <v>32</v>
      </c>
      <c r="I4296" s="104"/>
      <c r="J4296" s="104" t="s">
        <v>258</v>
      </c>
      <c r="K4296" s="104" t="s">
        <v>79</v>
      </c>
      <c r="L4296" s="104" t="s">
        <v>299</v>
      </c>
      <c r="M4296" s="104" t="s">
        <v>913</v>
      </c>
      <c r="N4296" s="104"/>
      <c r="O4296" s="108" t="str">
        <f>A4297</f>
        <v>16699</v>
      </c>
      <c r="P4296" s="111" t="s">
        <v>2422</v>
      </c>
      <c r="Q4296" s="153" t="s">
        <v>504</v>
      </c>
      <c r="R4296" s="153" t="s">
        <v>271</v>
      </c>
      <c r="S4296" s="153">
        <v>4.1666666666666657E-2</v>
      </c>
      <c r="T4296" s="153">
        <v>0.47916666666666669</v>
      </c>
      <c r="U4296" s="153">
        <v>0.52083333333333337</v>
      </c>
      <c r="V4296" s="153">
        <f>IF(ISBLANK(T4296),"",Tabella2[[#This Row],[ACT STOP]]-Tabella2[[#This Row],[ACT START]])</f>
        <v>4.1666666666666685E-2</v>
      </c>
      <c r="W4296" s="104" t="s">
        <v>92</v>
      </c>
      <c r="X4296" s="104" t="s">
        <v>91</v>
      </c>
      <c r="Y4296" s="110" t="s">
        <v>9074</v>
      </c>
      <c r="Z4296" s="106"/>
      <c r="AA4296" s="104"/>
      <c r="AB4296" s="107"/>
      <c r="AC4296" s="72">
        <v>1</v>
      </c>
      <c r="AH4296" s="70"/>
      <c r="AI4296" s="70"/>
      <c r="AJ4296">
        <v>0</v>
      </c>
      <c r="AL4296" s="70"/>
      <c r="BM4296" s="135">
        <v>0.47916666666666669</v>
      </c>
      <c r="BN4296" s="136">
        <v>0.52083333333333337</v>
      </c>
      <c r="BO4296" s="101"/>
      <c r="BR4296" s="109" t="str">
        <f t="shared" si="66"/>
        <v>SH-25-4285</v>
      </c>
      <c r="BS4296" s="109" t="s">
        <v>356</v>
      </c>
      <c r="BT4296" t="s">
        <v>92</v>
      </c>
      <c r="BU4296" t="s">
        <v>9075</v>
      </c>
    </row>
    <row r="4297" spans="1:73" hidden="1">
      <c r="A4297" s="103" t="s">
        <v>9076</v>
      </c>
      <c r="B4297" s="102">
        <v>45874</v>
      </c>
      <c r="C4297" s="104">
        <f>_xlfn.ISOWEEKNUM(Tabella2[[#This Row],[Date]])</f>
        <v>32</v>
      </c>
      <c r="D4297" s="104" t="s">
        <v>321</v>
      </c>
      <c r="E4297" s="104" t="s">
        <v>284</v>
      </c>
      <c r="F4297" s="104">
        <v>54</v>
      </c>
      <c r="G4297" s="104" t="s">
        <v>257</v>
      </c>
      <c r="H4297" s="105">
        <v>30</v>
      </c>
      <c r="I4297" s="104"/>
      <c r="J4297" s="104" t="s">
        <v>258</v>
      </c>
      <c r="K4297" s="104" t="s">
        <v>78</v>
      </c>
      <c r="L4297" s="104" t="s">
        <v>299</v>
      </c>
      <c r="M4297" s="104" t="s">
        <v>913</v>
      </c>
      <c r="N4297" s="104"/>
      <c r="O4297" s="108" t="str">
        <f>A4296</f>
        <v>16698</v>
      </c>
      <c r="P4297" s="111" t="s">
        <v>2422</v>
      </c>
      <c r="Q4297" s="153">
        <v>0.47916666666666669</v>
      </c>
      <c r="R4297" s="153">
        <v>0.52083333333333337</v>
      </c>
      <c r="S4297" s="153">
        <v>4.1666666666666657E-2</v>
      </c>
      <c r="T4297" s="153">
        <v>0.47916666666666669</v>
      </c>
      <c r="U4297" s="153">
        <v>0.52083333333333337</v>
      </c>
      <c r="V4297" s="153">
        <f>IF(ISBLANK(T4297),"",Tabella2[[#This Row],[ACT STOP]]-Tabella2[[#This Row],[ACT START]])</f>
        <v>4.1666666666666685E-2</v>
      </c>
      <c r="W4297" s="104" t="s">
        <v>92</v>
      </c>
      <c r="X4297" s="104" t="s">
        <v>91</v>
      </c>
      <c r="Y4297" s="110"/>
      <c r="Z4297" s="106"/>
      <c r="AA4297" s="104"/>
      <c r="AB4297" s="107"/>
      <c r="AC4297" s="72">
        <v>1</v>
      </c>
      <c r="AH4297" s="70"/>
      <c r="AI4297" s="70"/>
      <c r="AJ4297">
        <v>0</v>
      </c>
      <c r="AL4297" s="70"/>
      <c r="BM4297" s="135">
        <v>0.47916666666666669</v>
      </c>
      <c r="BN4297" s="136">
        <v>0.52083333333333337</v>
      </c>
      <c r="BO4297" s="101"/>
      <c r="BR4297" s="109" t="str">
        <f t="shared" si="66"/>
        <v>SH-25-4286</v>
      </c>
      <c r="BS4297" s="109" t="s">
        <v>279</v>
      </c>
      <c r="BT4297" t="s">
        <v>92</v>
      </c>
      <c r="BU4297" t="s">
        <v>9077</v>
      </c>
    </row>
    <row r="4298" spans="1:73" hidden="1">
      <c r="A4298" s="103" t="s">
        <v>9078</v>
      </c>
      <c r="B4298" s="102">
        <v>45874</v>
      </c>
      <c r="C4298" s="104">
        <f>_xlfn.ISOWEEKNUM(Tabella2[[#This Row],[Date]])</f>
        <v>32</v>
      </c>
      <c r="D4298" s="104" t="s">
        <v>509</v>
      </c>
      <c r="E4298" s="104" t="s">
        <v>284</v>
      </c>
      <c r="F4298" s="104">
        <v>71</v>
      </c>
      <c r="G4298" s="104" t="s">
        <v>284</v>
      </c>
      <c r="H4298" s="105">
        <v>22</v>
      </c>
      <c r="I4298" s="104"/>
      <c r="J4298" s="104" t="s">
        <v>258</v>
      </c>
      <c r="K4298" s="104" t="s">
        <v>83</v>
      </c>
      <c r="L4298" s="104" t="s">
        <v>299</v>
      </c>
      <c r="M4298" s="104" t="s">
        <v>276</v>
      </c>
      <c r="N4298" s="104"/>
      <c r="O4298" s="108" t="str">
        <f>A4299</f>
        <v>16701</v>
      </c>
      <c r="P4298" s="111" t="s">
        <v>844</v>
      </c>
      <c r="Q4298" s="153" t="s">
        <v>504</v>
      </c>
      <c r="R4298" s="153" t="s">
        <v>271</v>
      </c>
      <c r="S4298" s="153">
        <v>4.1666666666666657E-2</v>
      </c>
      <c r="T4298" s="153" t="s">
        <v>504</v>
      </c>
      <c r="U4298" s="153" t="s">
        <v>271</v>
      </c>
      <c r="V4298" s="153">
        <f>IF(ISBLANK(T4298),"",Tabella2[[#This Row],[ACT STOP]]-Tabella2[[#This Row],[ACT START]])</f>
        <v>4.1666666666666685E-2</v>
      </c>
      <c r="W4298" s="104" t="s">
        <v>92</v>
      </c>
      <c r="X4298" s="104" t="s">
        <v>91</v>
      </c>
      <c r="Y4298" s="110"/>
      <c r="Z4298" s="106"/>
      <c r="AA4298" s="104"/>
      <c r="AB4298" s="107"/>
      <c r="AC4298" s="72">
        <v>1</v>
      </c>
      <c r="AH4298" s="70"/>
      <c r="AI4298" s="70"/>
      <c r="AJ4298">
        <v>0</v>
      </c>
      <c r="AL4298" s="70"/>
      <c r="BM4298" s="135" t="s">
        <v>504</v>
      </c>
      <c r="BN4298" s="136" t="s">
        <v>271</v>
      </c>
      <c r="BO4298" s="101"/>
      <c r="BR4298" s="109" t="str">
        <f t="shared" si="66"/>
        <v>SH-25-4287</v>
      </c>
      <c r="BS4298" s="109" t="s">
        <v>295</v>
      </c>
      <c r="BT4298" t="s">
        <v>92</v>
      </c>
      <c r="BU4298" t="s">
        <v>9079</v>
      </c>
    </row>
    <row r="4299" spans="1:73" hidden="1">
      <c r="A4299" s="103" t="s">
        <v>9080</v>
      </c>
      <c r="B4299" s="102">
        <v>45874</v>
      </c>
      <c r="C4299" s="104">
        <f>_xlfn.ISOWEEKNUM(Tabella2[[#This Row],[Date]])</f>
        <v>32</v>
      </c>
      <c r="D4299" s="104" t="s">
        <v>195</v>
      </c>
      <c r="E4299" s="104" t="s">
        <v>398</v>
      </c>
      <c r="F4299" s="104"/>
      <c r="G4299" s="104" t="s">
        <v>284</v>
      </c>
      <c r="H4299" s="105">
        <v>50</v>
      </c>
      <c r="I4299" s="104"/>
      <c r="J4299" s="104" t="s">
        <v>258</v>
      </c>
      <c r="K4299" s="104" t="s">
        <v>80</v>
      </c>
      <c r="L4299" s="104" t="s">
        <v>299</v>
      </c>
      <c r="M4299" s="104" t="s">
        <v>276</v>
      </c>
      <c r="N4299" s="104"/>
      <c r="O4299" s="108" t="str">
        <f>A4298</f>
        <v>16700</v>
      </c>
      <c r="P4299" s="111" t="s">
        <v>300</v>
      </c>
      <c r="Q4299" s="153">
        <v>0.47916666666666669</v>
      </c>
      <c r="R4299" s="153">
        <v>0.52083333333333337</v>
      </c>
      <c r="S4299" s="153">
        <v>4.1666666666666657E-2</v>
      </c>
      <c r="T4299" s="153">
        <v>0.47916666666666669</v>
      </c>
      <c r="U4299" s="153">
        <v>0.52083333333333337</v>
      </c>
      <c r="V4299" s="153">
        <f>IF(ISBLANK(T4299),"",Tabella2[[#This Row],[ACT STOP]]-Tabella2[[#This Row],[ACT START]])</f>
        <v>4.1666666666666685E-2</v>
      </c>
      <c r="W4299" s="104" t="s">
        <v>122</v>
      </c>
      <c r="X4299" s="104" t="s">
        <v>91</v>
      </c>
      <c r="Y4299" s="110"/>
      <c r="Z4299" s="106"/>
      <c r="AA4299" s="104"/>
      <c r="AB4299" s="107"/>
      <c r="AC4299" s="72">
        <v>1</v>
      </c>
      <c r="AH4299" s="70"/>
      <c r="AI4299" s="70"/>
      <c r="AJ4299">
        <v>0</v>
      </c>
      <c r="AL4299" s="70"/>
      <c r="BM4299" s="135">
        <v>0.47916666666666669</v>
      </c>
      <c r="BN4299" s="136">
        <v>0.52083333333333337</v>
      </c>
      <c r="BO4299" s="101"/>
      <c r="BR4299" s="109" t="str">
        <f t="shared" si="66"/>
        <v>SH-25-4288</v>
      </c>
      <c r="BS4299" s="109" t="s">
        <v>1763</v>
      </c>
      <c r="BT4299" t="s">
        <v>122</v>
      </c>
      <c r="BU4299" t="s">
        <v>399</v>
      </c>
    </row>
    <row r="4300" spans="1:73" hidden="1">
      <c r="A4300" s="103" t="s">
        <v>9081</v>
      </c>
      <c r="B4300" s="102">
        <v>45874</v>
      </c>
      <c r="C4300" s="104">
        <f>_xlfn.ISOWEEKNUM(Tabella2[[#This Row],[Date]])</f>
        <v>32</v>
      </c>
      <c r="D4300" s="104" t="s">
        <v>751</v>
      </c>
      <c r="E4300" s="104" t="s">
        <v>256</v>
      </c>
      <c r="F4300" s="104">
        <v>76</v>
      </c>
      <c r="G4300" s="104" t="s">
        <v>257</v>
      </c>
      <c r="H4300" s="105">
        <v>13</v>
      </c>
      <c r="I4300" s="104" t="s">
        <v>258</v>
      </c>
      <c r="J4300" s="104"/>
      <c r="K4300" s="104" t="s">
        <v>81</v>
      </c>
      <c r="L4300" s="104" t="s">
        <v>259</v>
      </c>
      <c r="M4300" s="104" t="s">
        <v>328</v>
      </c>
      <c r="N4300" s="104"/>
      <c r="O4300" s="106"/>
      <c r="P4300" s="111" t="s">
        <v>8923</v>
      </c>
      <c r="Q4300" s="153" t="s">
        <v>504</v>
      </c>
      <c r="R4300" s="153" t="s">
        <v>271</v>
      </c>
      <c r="S4300" s="153">
        <v>4.1666666666666657E-2</v>
      </c>
      <c r="T4300" s="153" t="s">
        <v>504</v>
      </c>
      <c r="U4300" s="153" t="s">
        <v>271</v>
      </c>
      <c r="V4300" s="153">
        <f>IF(ISBLANK(T4300),"",Tabella2[[#This Row],[ACT STOP]]-Tabella2[[#This Row],[ACT START]])</f>
        <v>4.1666666666666685E-2</v>
      </c>
      <c r="W4300" s="104" t="s">
        <v>92</v>
      </c>
      <c r="X4300" s="104" t="s">
        <v>91</v>
      </c>
      <c r="Y4300" s="110"/>
      <c r="Z4300" s="106"/>
      <c r="AA4300" s="104"/>
      <c r="AB4300" s="107"/>
      <c r="AC4300" s="72">
        <v>1</v>
      </c>
      <c r="AH4300" s="70"/>
      <c r="AI4300" s="70"/>
      <c r="AJ4300">
        <v>0</v>
      </c>
      <c r="AL4300" s="70"/>
      <c r="BM4300" s="135" t="s">
        <v>504</v>
      </c>
      <c r="BN4300" s="136" t="s">
        <v>271</v>
      </c>
      <c r="BO4300" s="101"/>
      <c r="BR4300" s="109" t="str">
        <f t="shared" si="66"/>
        <v>SH-25-4289</v>
      </c>
      <c r="BS4300" s="109" t="s">
        <v>427</v>
      </c>
      <c r="BT4300" t="s">
        <v>92</v>
      </c>
      <c r="BU4300" t="s">
        <v>9054</v>
      </c>
    </row>
    <row r="4301" spans="1:73" hidden="1">
      <c r="A4301" s="103" t="s">
        <v>9082</v>
      </c>
      <c r="B4301" s="102">
        <v>45874</v>
      </c>
      <c r="C4301" s="104">
        <f>_xlfn.ISOWEEKNUM(Tabella2[[#This Row],[Date]])</f>
        <v>32</v>
      </c>
      <c r="D4301" s="104" t="s">
        <v>722</v>
      </c>
      <c r="E4301" s="104" t="s">
        <v>327</v>
      </c>
      <c r="F4301" s="104">
        <v>80</v>
      </c>
      <c r="G4301" s="104" t="s">
        <v>257</v>
      </c>
      <c r="H4301" s="105">
        <v>2</v>
      </c>
      <c r="I4301" s="104" t="s">
        <v>258</v>
      </c>
      <c r="J4301" s="104"/>
      <c r="K4301" s="104" t="s">
        <v>75</v>
      </c>
      <c r="L4301" s="104" t="s">
        <v>259</v>
      </c>
      <c r="M4301" s="104" t="s">
        <v>328</v>
      </c>
      <c r="N4301" s="104"/>
      <c r="O4301" s="106"/>
      <c r="P4301" s="111" t="s">
        <v>3155</v>
      </c>
      <c r="Q4301" s="153" t="s">
        <v>504</v>
      </c>
      <c r="R4301" s="153" t="s">
        <v>271</v>
      </c>
      <c r="S4301" s="153">
        <v>4.1666666666666657E-2</v>
      </c>
      <c r="T4301" s="153" t="s">
        <v>504</v>
      </c>
      <c r="U4301" s="153" t="s">
        <v>271</v>
      </c>
      <c r="V4301" s="153">
        <f>IF(ISBLANK(T4301),"",Tabella2[[#This Row],[ACT STOP]]-Tabella2[[#This Row],[ACT START]])</f>
        <v>4.1666666666666685E-2</v>
      </c>
      <c r="W4301" s="104" t="s">
        <v>92</v>
      </c>
      <c r="X4301" s="104" t="s">
        <v>91</v>
      </c>
      <c r="Y4301" s="110"/>
      <c r="Z4301" s="106"/>
      <c r="AA4301" s="104"/>
      <c r="AB4301" s="107"/>
      <c r="AC4301" s="72">
        <v>1</v>
      </c>
      <c r="AH4301" s="70"/>
      <c r="AI4301" s="70"/>
      <c r="AJ4301">
        <v>0</v>
      </c>
      <c r="AL4301" s="70"/>
      <c r="BM4301" s="135" t="s">
        <v>504</v>
      </c>
      <c r="BN4301" s="136" t="s">
        <v>271</v>
      </c>
      <c r="BO4301" s="101"/>
      <c r="BR4301" s="109" t="str">
        <f t="shared" ref="BR4301:BR4364" si="67">_xlfn.CONCAT(LEFT(BR4300,6),TEXT(RIGHT(BR4300,4)+1,"0000"))</f>
        <v>SH-25-4290</v>
      </c>
      <c r="BS4301" s="109" t="s">
        <v>368</v>
      </c>
      <c r="BT4301" t="s">
        <v>92</v>
      </c>
      <c r="BU4301" t="s">
        <v>9083</v>
      </c>
    </row>
    <row r="4302" spans="1:73" hidden="1">
      <c r="A4302" s="103" t="s">
        <v>9084</v>
      </c>
      <c r="B4302" s="102">
        <v>45874</v>
      </c>
      <c r="C4302" s="104">
        <f>_xlfn.ISOWEEKNUM(Tabella2[[#This Row],[Date]])</f>
        <v>32</v>
      </c>
      <c r="D4302" s="104" t="s">
        <v>817</v>
      </c>
      <c r="E4302" s="104" t="s">
        <v>284</v>
      </c>
      <c r="F4302" s="104">
        <v>74</v>
      </c>
      <c r="G4302" s="104" t="s">
        <v>257</v>
      </c>
      <c r="H4302" s="105">
        <v>17</v>
      </c>
      <c r="I4302" s="104"/>
      <c r="J4302" s="104" t="s">
        <v>258</v>
      </c>
      <c r="K4302" s="104" t="s">
        <v>79</v>
      </c>
      <c r="L4302" s="104" t="s">
        <v>299</v>
      </c>
      <c r="M4302" s="104" t="s">
        <v>276</v>
      </c>
      <c r="N4302" s="104"/>
      <c r="O4302" s="108" t="str">
        <f>A4303</f>
        <v>16705</v>
      </c>
      <c r="P4302" s="111" t="s">
        <v>2205</v>
      </c>
      <c r="Q4302" s="153" t="s">
        <v>549</v>
      </c>
      <c r="R4302" s="153" t="s">
        <v>550</v>
      </c>
      <c r="S4302" s="153">
        <v>4.1666666666666657E-2</v>
      </c>
      <c r="T4302" s="153">
        <v>0.54166666666666663</v>
      </c>
      <c r="U4302" s="153">
        <v>0.58333333333333337</v>
      </c>
      <c r="V4302" s="153">
        <f>IF(ISBLANK(T4302),"",Tabella2[[#This Row],[ACT STOP]]-Tabella2[[#This Row],[ACT START]])</f>
        <v>4.1666666666666741E-2</v>
      </c>
      <c r="W4302" s="104" t="s">
        <v>92</v>
      </c>
      <c r="X4302" s="104" t="s">
        <v>91</v>
      </c>
      <c r="Y4302" s="110"/>
      <c r="Z4302" s="106"/>
      <c r="AA4302" s="104"/>
      <c r="AB4302" s="107"/>
      <c r="AC4302" s="72">
        <v>1</v>
      </c>
      <c r="AH4302" s="70"/>
      <c r="AI4302" s="70"/>
      <c r="AJ4302">
        <v>0</v>
      </c>
      <c r="AL4302" s="70"/>
      <c r="BM4302" s="135">
        <v>0.54166666666666663</v>
      </c>
      <c r="BN4302" s="136">
        <v>0.58333333333333337</v>
      </c>
      <c r="BO4302" s="101"/>
      <c r="BR4302" s="109" t="str">
        <f t="shared" si="67"/>
        <v>SH-25-4291</v>
      </c>
      <c r="BS4302" s="109" t="s">
        <v>393</v>
      </c>
      <c r="BT4302" t="s">
        <v>92</v>
      </c>
      <c r="BU4302" t="s">
        <v>9085</v>
      </c>
    </row>
    <row r="4303" spans="1:73" hidden="1">
      <c r="A4303" s="103" t="s">
        <v>9086</v>
      </c>
      <c r="B4303" s="102">
        <v>45874</v>
      </c>
      <c r="C4303" s="104">
        <f>_xlfn.ISOWEEKNUM(Tabella2[[#This Row],[Date]])</f>
        <v>32</v>
      </c>
      <c r="D4303" s="104" t="s">
        <v>195</v>
      </c>
      <c r="E4303" s="104" t="s">
        <v>398</v>
      </c>
      <c r="F4303" s="104"/>
      <c r="G4303" s="104" t="s">
        <v>284</v>
      </c>
      <c r="H4303" s="105">
        <v>50</v>
      </c>
      <c r="I4303" s="104"/>
      <c r="J4303" s="104" t="s">
        <v>258</v>
      </c>
      <c r="K4303" s="104" t="s">
        <v>78</v>
      </c>
      <c r="L4303" s="104" t="s">
        <v>299</v>
      </c>
      <c r="M4303" s="104" t="s">
        <v>276</v>
      </c>
      <c r="N4303" s="104"/>
      <c r="O4303" s="108" t="str">
        <f>A4302</f>
        <v>16704</v>
      </c>
      <c r="P4303" s="111" t="s">
        <v>300</v>
      </c>
      <c r="Q4303" s="153">
        <v>0.54166666666666663</v>
      </c>
      <c r="R4303" s="153">
        <v>0.58333333333333337</v>
      </c>
      <c r="S4303" s="153">
        <v>4.1666666666666657E-2</v>
      </c>
      <c r="T4303" s="153">
        <v>0.54166666666666663</v>
      </c>
      <c r="U4303" s="153">
        <v>0.58333333333333337</v>
      </c>
      <c r="V4303" s="153">
        <f>IF(ISBLANK(T4303),"",Tabella2[[#This Row],[ACT STOP]]-Tabella2[[#This Row],[ACT START]])</f>
        <v>4.1666666666666741E-2</v>
      </c>
      <c r="W4303" s="104" t="s">
        <v>122</v>
      </c>
      <c r="X4303" s="104" t="s">
        <v>91</v>
      </c>
      <c r="Y4303" s="110"/>
      <c r="Z4303" s="106"/>
      <c r="AA4303" s="104"/>
      <c r="AB4303" s="107"/>
      <c r="AC4303" s="72">
        <v>1</v>
      </c>
      <c r="AH4303" s="70"/>
      <c r="AI4303" s="70"/>
      <c r="AJ4303">
        <v>0</v>
      </c>
      <c r="AL4303" s="70"/>
      <c r="BM4303" s="135">
        <v>0.54166666666666663</v>
      </c>
      <c r="BN4303" s="136">
        <v>0.58333333333333337</v>
      </c>
      <c r="BO4303" s="101"/>
      <c r="BR4303" s="109" t="str">
        <f t="shared" si="67"/>
        <v>SH-25-4292</v>
      </c>
      <c r="BS4303" s="109" t="s">
        <v>1763</v>
      </c>
      <c r="BT4303" t="s">
        <v>122</v>
      </c>
      <c r="BU4303" t="s">
        <v>399</v>
      </c>
    </row>
    <row r="4304" spans="1:73" hidden="1">
      <c r="A4304" s="103" t="s">
        <v>9087</v>
      </c>
      <c r="B4304" s="102">
        <v>45874</v>
      </c>
      <c r="C4304" s="104">
        <f>_xlfn.ISOWEEKNUM(Tabella2[[#This Row],[Date]])</f>
        <v>32</v>
      </c>
      <c r="D4304" s="104" t="s">
        <v>6396</v>
      </c>
      <c r="E4304" s="104" t="s">
        <v>256</v>
      </c>
      <c r="F4304" s="104">
        <v>74</v>
      </c>
      <c r="G4304" s="104" t="s">
        <v>284</v>
      </c>
      <c r="H4304" s="105">
        <v>23</v>
      </c>
      <c r="I4304" s="104"/>
      <c r="J4304" s="104" t="s">
        <v>258</v>
      </c>
      <c r="K4304" s="104" t="s">
        <v>83</v>
      </c>
      <c r="L4304" s="104" t="s">
        <v>259</v>
      </c>
      <c r="M4304" s="104" t="s">
        <v>276</v>
      </c>
      <c r="N4304" s="104"/>
      <c r="O4304" s="106"/>
      <c r="P4304" s="111" t="s">
        <v>3000</v>
      </c>
      <c r="Q4304" s="153" t="s">
        <v>549</v>
      </c>
      <c r="R4304" s="153" t="s">
        <v>550</v>
      </c>
      <c r="S4304" s="153">
        <v>4.1666666666666657E-2</v>
      </c>
      <c r="T4304" s="153">
        <v>0.54166666666666663</v>
      </c>
      <c r="U4304" s="153">
        <v>0.58333333333333337</v>
      </c>
      <c r="V4304" s="153">
        <f>IF(ISBLANK(T4304),"",Tabella2[[#This Row],[ACT STOP]]-Tabella2[[#This Row],[ACT START]])</f>
        <v>4.1666666666666741E-2</v>
      </c>
      <c r="W4304" s="104" t="s">
        <v>92</v>
      </c>
      <c r="X4304" s="104" t="s">
        <v>91</v>
      </c>
      <c r="Y4304" s="110"/>
      <c r="Z4304" s="106"/>
      <c r="AA4304" s="104"/>
      <c r="AB4304" s="107"/>
      <c r="AC4304" s="72">
        <v>1</v>
      </c>
      <c r="AH4304" s="70"/>
      <c r="AI4304" s="70"/>
      <c r="AJ4304">
        <v>0</v>
      </c>
      <c r="AL4304" s="70"/>
      <c r="BM4304" s="135">
        <v>0.54166666666666663</v>
      </c>
      <c r="BN4304" s="136">
        <v>0.58333333333333337</v>
      </c>
      <c r="BO4304" s="101"/>
      <c r="BR4304" s="109" t="str">
        <f t="shared" si="67"/>
        <v>SH-25-4293</v>
      </c>
      <c r="BS4304" s="109" t="s">
        <v>358</v>
      </c>
      <c r="BT4304" t="s">
        <v>92</v>
      </c>
      <c r="BU4304" t="s">
        <v>9088</v>
      </c>
    </row>
    <row r="4305" spans="1:73" hidden="1">
      <c r="A4305" s="103" t="s">
        <v>9089</v>
      </c>
      <c r="B4305" s="102">
        <v>45874</v>
      </c>
      <c r="C4305" s="104">
        <f>_xlfn.ISOWEEKNUM(Tabella2[[#This Row],[Date]])</f>
        <v>32</v>
      </c>
      <c r="D4305" s="104" t="s">
        <v>6396</v>
      </c>
      <c r="E4305" s="104" t="s">
        <v>256</v>
      </c>
      <c r="F4305" s="104">
        <v>73</v>
      </c>
      <c r="G4305" s="104" t="s">
        <v>257</v>
      </c>
      <c r="H4305" s="105">
        <v>10</v>
      </c>
      <c r="I4305" s="104"/>
      <c r="J4305" s="104" t="s">
        <v>258</v>
      </c>
      <c r="K4305" s="104" t="s">
        <v>80</v>
      </c>
      <c r="L4305" s="104" t="s">
        <v>259</v>
      </c>
      <c r="M4305" s="104" t="s">
        <v>276</v>
      </c>
      <c r="N4305" s="104"/>
      <c r="O4305" s="106"/>
      <c r="P4305" s="111" t="s">
        <v>510</v>
      </c>
      <c r="Q4305" s="153" t="s">
        <v>549</v>
      </c>
      <c r="R4305" s="153" t="s">
        <v>550</v>
      </c>
      <c r="S4305" s="153">
        <v>4.1666666666666657E-2</v>
      </c>
      <c r="T4305" s="153">
        <v>0.54166666666666663</v>
      </c>
      <c r="U4305" s="153">
        <v>0.58333333333333337</v>
      </c>
      <c r="V4305" s="153">
        <f>IF(ISBLANK(T4305),"",Tabella2[[#This Row],[ACT STOP]]-Tabella2[[#This Row],[ACT START]])</f>
        <v>4.1666666666666741E-2</v>
      </c>
      <c r="W4305" s="104" t="s">
        <v>92</v>
      </c>
      <c r="X4305" s="104" t="s">
        <v>91</v>
      </c>
      <c r="Y4305" s="110"/>
      <c r="Z4305" s="106"/>
      <c r="AA4305" s="104"/>
      <c r="AB4305" s="107"/>
      <c r="AC4305" s="72">
        <v>1</v>
      </c>
      <c r="AH4305" s="70"/>
      <c r="AI4305" s="70"/>
      <c r="AJ4305">
        <v>0</v>
      </c>
      <c r="AL4305" s="70"/>
      <c r="BM4305" s="135">
        <v>0.54166666666666663</v>
      </c>
      <c r="BN4305" s="136">
        <v>0.58333333333333337</v>
      </c>
      <c r="BO4305" s="101"/>
      <c r="BR4305" s="109" t="str">
        <f t="shared" si="67"/>
        <v>SH-25-4294</v>
      </c>
      <c r="BS4305" s="109" t="s">
        <v>552</v>
      </c>
      <c r="BT4305" t="s">
        <v>92</v>
      </c>
      <c r="BU4305" t="s">
        <v>9090</v>
      </c>
    </row>
    <row r="4306" spans="1:73" hidden="1">
      <c r="A4306" s="103" t="s">
        <v>9091</v>
      </c>
      <c r="B4306" s="102">
        <v>45874</v>
      </c>
      <c r="C4306" s="104">
        <f>_xlfn.ISOWEEKNUM(Tabella2[[#This Row],[Date]])</f>
        <v>32</v>
      </c>
      <c r="D4306" s="104" t="s">
        <v>6396</v>
      </c>
      <c r="E4306" s="104" t="s">
        <v>256</v>
      </c>
      <c r="F4306" s="104">
        <v>75</v>
      </c>
      <c r="G4306" s="104" t="s">
        <v>257</v>
      </c>
      <c r="H4306" s="105">
        <v>4</v>
      </c>
      <c r="I4306" s="104"/>
      <c r="J4306" s="104" t="s">
        <v>258</v>
      </c>
      <c r="K4306" s="104" t="s">
        <v>81</v>
      </c>
      <c r="L4306" s="104" t="s">
        <v>259</v>
      </c>
      <c r="M4306" s="104" t="s">
        <v>276</v>
      </c>
      <c r="N4306" s="104"/>
      <c r="O4306" s="106"/>
      <c r="P4306" s="111" t="s">
        <v>510</v>
      </c>
      <c r="Q4306" s="153" t="s">
        <v>549</v>
      </c>
      <c r="R4306" s="153" t="s">
        <v>550</v>
      </c>
      <c r="S4306" s="153">
        <v>4.1666666666666657E-2</v>
      </c>
      <c r="T4306" s="153">
        <v>0.54166666666666663</v>
      </c>
      <c r="U4306" s="153">
        <v>0.58333333333333337</v>
      </c>
      <c r="V4306" s="153">
        <f>IF(ISBLANK(T4306),"",Tabella2[[#This Row],[ACT STOP]]-Tabella2[[#This Row],[ACT START]])</f>
        <v>4.1666666666666741E-2</v>
      </c>
      <c r="W4306" s="104" t="s">
        <v>92</v>
      </c>
      <c r="X4306" s="104" t="s">
        <v>91</v>
      </c>
      <c r="Y4306" s="110"/>
      <c r="Z4306" s="106"/>
      <c r="AA4306" s="104"/>
      <c r="AB4306" s="107"/>
      <c r="AC4306" s="72">
        <v>1</v>
      </c>
      <c r="AH4306" s="70"/>
      <c r="AI4306" s="70"/>
      <c r="AJ4306">
        <v>0</v>
      </c>
      <c r="AL4306" s="70"/>
      <c r="BM4306" s="135">
        <v>0.54166666666666663</v>
      </c>
      <c r="BN4306" s="136">
        <v>0.58333333333333337</v>
      </c>
      <c r="BO4306" s="101"/>
      <c r="BR4306" s="109" t="str">
        <f t="shared" si="67"/>
        <v>SH-25-4295</v>
      </c>
      <c r="BS4306" s="109" t="s">
        <v>699</v>
      </c>
      <c r="BT4306" t="s">
        <v>92</v>
      </c>
      <c r="BU4306" t="s">
        <v>9092</v>
      </c>
    </row>
    <row r="4307" spans="1:73" hidden="1">
      <c r="A4307" s="103" t="s">
        <v>9093</v>
      </c>
      <c r="B4307" s="102">
        <v>45875</v>
      </c>
      <c r="C4307" s="104">
        <f>_xlfn.ISOWEEKNUM(Tabella2[[#This Row],[Date]])</f>
        <v>32</v>
      </c>
      <c r="D4307" s="104" t="s">
        <v>509</v>
      </c>
      <c r="E4307" s="104" t="s">
        <v>284</v>
      </c>
      <c r="F4307" s="104">
        <v>71</v>
      </c>
      <c r="G4307" s="104" t="s">
        <v>284</v>
      </c>
      <c r="H4307" s="105">
        <v>9</v>
      </c>
      <c r="I4307" s="104"/>
      <c r="J4307" s="104" t="s">
        <v>258</v>
      </c>
      <c r="K4307" s="104" t="s">
        <v>79</v>
      </c>
      <c r="L4307" s="104" t="s">
        <v>299</v>
      </c>
      <c r="M4307" s="104" t="s">
        <v>276</v>
      </c>
      <c r="N4307" s="104"/>
      <c r="O4307" s="108" t="str">
        <f>A4308</f>
        <v>16710</v>
      </c>
      <c r="P4307" s="111" t="s">
        <v>844</v>
      </c>
      <c r="Q4307" s="153" t="s">
        <v>7801</v>
      </c>
      <c r="R4307" s="153" t="s">
        <v>7802</v>
      </c>
      <c r="S4307" s="153">
        <v>4.1666666666666657E-2</v>
      </c>
      <c r="T4307" s="153" t="s">
        <v>7801</v>
      </c>
      <c r="U4307" s="153" t="s">
        <v>7802</v>
      </c>
      <c r="V4307" s="153">
        <f>IF(ISBLANK(T4307),"",Tabella2[[#This Row],[ACT STOP]]-Tabella2[[#This Row],[ACT START]])</f>
        <v>4.1666666666666657E-2</v>
      </c>
      <c r="W4307" s="104" t="s">
        <v>92</v>
      </c>
      <c r="X4307" s="104" t="s">
        <v>91</v>
      </c>
      <c r="Y4307" s="110"/>
      <c r="Z4307" s="106"/>
      <c r="AA4307" s="104"/>
      <c r="AB4307" s="107"/>
      <c r="AC4307" s="72">
        <v>1</v>
      </c>
      <c r="AH4307" s="70"/>
      <c r="AI4307" s="70"/>
      <c r="AJ4307">
        <v>0</v>
      </c>
      <c r="AL4307" s="70"/>
      <c r="BM4307" s="135" t="s">
        <v>7801</v>
      </c>
      <c r="BN4307" s="136" t="s">
        <v>7802</v>
      </c>
      <c r="BO4307" s="101"/>
      <c r="BR4307" s="109" t="str">
        <f t="shared" si="67"/>
        <v>SH-25-4296</v>
      </c>
      <c r="BS4307" s="109" t="s">
        <v>339</v>
      </c>
      <c r="BT4307" t="s">
        <v>92</v>
      </c>
      <c r="BU4307" t="s">
        <v>9079</v>
      </c>
    </row>
    <row r="4308" spans="1:73" hidden="1">
      <c r="A4308" s="103" t="s">
        <v>9094</v>
      </c>
      <c r="B4308" s="102">
        <v>45875</v>
      </c>
      <c r="C4308" s="104">
        <f>_xlfn.ISOWEEKNUM(Tabella2[[#This Row],[Date]])</f>
        <v>32</v>
      </c>
      <c r="D4308" s="104" t="s">
        <v>195</v>
      </c>
      <c r="E4308" s="104" t="s">
        <v>398</v>
      </c>
      <c r="F4308" s="104"/>
      <c r="G4308" s="104" t="s">
        <v>257</v>
      </c>
      <c r="H4308" s="105">
        <v>2</v>
      </c>
      <c r="I4308" s="104"/>
      <c r="J4308" s="104" t="s">
        <v>258</v>
      </c>
      <c r="K4308" s="104" t="s">
        <v>78</v>
      </c>
      <c r="L4308" s="104" t="s">
        <v>299</v>
      </c>
      <c r="M4308" s="104" t="s">
        <v>276</v>
      </c>
      <c r="N4308" s="104"/>
      <c r="O4308" s="108" t="str">
        <f>A4307</f>
        <v>16709</v>
      </c>
      <c r="P4308" s="111" t="s">
        <v>300</v>
      </c>
      <c r="Q4308" s="153">
        <v>0.22916666666666671</v>
      </c>
      <c r="R4308" s="153">
        <v>0.27083333333333331</v>
      </c>
      <c r="S4308" s="153">
        <v>4.1666666666666657E-2</v>
      </c>
      <c r="T4308" s="153">
        <v>0.22916666666666671</v>
      </c>
      <c r="U4308" s="153">
        <v>0.27083333333333331</v>
      </c>
      <c r="V4308" s="153">
        <f>IF(ISBLANK(T4308),"",Tabella2[[#This Row],[ACT STOP]]-Tabella2[[#This Row],[ACT START]])</f>
        <v>4.1666666666666602E-2</v>
      </c>
      <c r="W4308" s="104" t="s">
        <v>122</v>
      </c>
      <c r="X4308" s="104" t="s">
        <v>91</v>
      </c>
      <c r="Y4308" s="110"/>
      <c r="Z4308" s="106"/>
      <c r="AA4308" s="104"/>
      <c r="AB4308" s="107"/>
      <c r="AC4308" s="72">
        <v>1</v>
      </c>
      <c r="AH4308" s="70"/>
      <c r="AI4308" s="70"/>
      <c r="AJ4308">
        <v>0</v>
      </c>
      <c r="AL4308" s="70"/>
      <c r="BM4308" s="135">
        <v>0.22916666666666671</v>
      </c>
      <c r="BN4308" s="136">
        <v>0.27083333333333331</v>
      </c>
      <c r="BO4308" s="101"/>
      <c r="BR4308" s="109" t="str">
        <f t="shared" si="67"/>
        <v>SH-25-4297</v>
      </c>
      <c r="BS4308" s="109" t="s">
        <v>368</v>
      </c>
      <c r="BT4308" t="s">
        <v>122</v>
      </c>
      <c r="BU4308" t="s">
        <v>399</v>
      </c>
    </row>
    <row r="4309" spans="1:73" hidden="1">
      <c r="A4309" s="103" t="s">
        <v>9095</v>
      </c>
      <c r="B4309" s="102">
        <v>45875</v>
      </c>
      <c r="C4309" s="104">
        <f>_xlfn.ISOWEEKNUM(Tabella2[[#This Row],[Date]])</f>
        <v>32</v>
      </c>
      <c r="D4309" s="104" t="s">
        <v>478</v>
      </c>
      <c r="E4309" s="104" t="s">
        <v>284</v>
      </c>
      <c r="F4309" s="104">
        <v>64</v>
      </c>
      <c r="G4309" s="104" t="s">
        <v>257</v>
      </c>
      <c r="H4309" s="105">
        <v>32</v>
      </c>
      <c r="I4309" s="104"/>
      <c r="J4309" s="104" t="s">
        <v>258</v>
      </c>
      <c r="K4309" s="104" t="s">
        <v>83</v>
      </c>
      <c r="L4309" s="104" t="s">
        <v>299</v>
      </c>
      <c r="M4309" s="104" t="s">
        <v>906</v>
      </c>
      <c r="N4309" s="104"/>
      <c r="O4309" s="108" t="str">
        <f>A4310</f>
        <v>16712</v>
      </c>
      <c r="P4309" s="111" t="s">
        <v>2356</v>
      </c>
      <c r="Q4309" s="153" t="s">
        <v>7801</v>
      </c>
      <c r="R4309" s="153" t="s">
        <v>7802</v>
      </c>
      <c r="S4309" s="153">
        <v>4.1666666666666657E-2</v>
      </c>
      <c r="T4309" s="153" t="s">
        <v>7801</v>
      </c>
      <c r="U4309" s="153" t="s">
        <v>7802</v>
      </c>
      <c r="V4309" s="153">
        <f>IF(ISBLANK(T4309),"",Tabella2[[#This Row],[ACT STOP]]-Tabella2[[#This Row],[ACT START]])</f>
        <v>4.1666666666666657E-2</v>
      </c>
      <c r="W4309" s="104" t="s">
        <v>92</v>
      </c>
      <c r="X4309" s="104" t="s">
        <v>91</v>
      </c>
      <c r="Y4309" s="110"/>
      <c r="Z4309" s="106"/>
      <c r="AA4309" s="104"/>
      <c r="AB4309" s="107"/>
      <c r="AC4309" s="72">
        <v>1</v>
      </c>
      <c r="AH4309" s="70"/>
      <c r="AI4309" s="70"/>
      <c r="AJ4309">
        <v>0</v>
      </c>
      <c r="AL4309" s="70"/>
      <c r="BM4309" s="135" t="s">
        <v>7801</v>
      </c>
      <c r="BN4309" s="136" t="s">
        <v>7802</v>
      </c>
      <c r="BO4309" s="101"/>
      <c r="BR4309" s="109" t="str">
        <f t="shared" si="67"/>
        <v>SH-25-4298</v>
      </c>
      <c r="BS4309" s="109" t="s">
        <v>356</v>
      </c>
      <c r="BT4309" t="s">
        <v>92</v>
      </c>
      <c r="BU4309" t="s">
        <v>9096</v>
      </c>
    </row>
    <row r="4310" spans="1:73" hidden="1">
      <c r="A4310" s="103" t="s">
        <v>9097</v>
      </c>
      <c r="B4310" s="102">
        <v>45875</v>
      </c>
      <c r="C4310" s="104">
        <f>_xlfn.ISOWEEKNUM(Tabella2[[#This Row],[Date]])</f>
        <v>32</v>
      </c>
      <c r="D4310" s="104" t="s">
        <v>478</v>
      </c>
      <c r="E4310" s="104" t="s">
        <v>284</v>
      </c>
      <c r="F4310" s="104">
        <v>65</v>
      </c>
      <c r="G4310" s="104" t="s">
        <v>284</v>
      </c>
      <c r="H4310" s="105">
        <v>22</v>
      </c>
      <c r="I4310" s="104"/>
      <c r="J4310" s="104" t="s">
        <v>258</v>
      </c>
      <c r="K4310" s="104" t="s">
        <v>80</v>
      </c>
      <c r="L4310" s="104" t="s">
        <v>299</v>
      </c>
      <c r="M4310" s="104" t="s">
        <v>906</v>
      </c>
      <c r="N4310" s="104"/>
      <c r="O4310" s="108" t="str">
        <f>A4309</f>
        <v>16711</v>
      </c>
      <c r="P4310" s="111" t="s">
        <v>2356</v>
      </c>
      <c r="Q4310" s="153">
        <v>0.22916666666666671</v>
      </c>
      <c r="R4310" s="153">
        <v>0.27083333333333331</v>
      </c>
      <c r="S4310" s="153">
        <v>4.1666666666666657E-2</v>
      </c>
      <c r="T4310" s="153" t="s">
        <v>7801</v>
      </c>
      <c r="U4310" s="153" t="s">
        <v>7802</v>
      </c>
      <c r="V4310" s="153">
        <f>IF(ISBLANK(T4310),"",Tabella2[[#This Row],[ACT STOP]]-Tabella2[[#This Row],[ACT START]])</f>
        <v>4.1666666666666657E-2</v>
      </c>
      <c r="W4310" s="104" t="s">
        <v>92</v>
      </c>
      <c r="X4310" s="104" t="s">
        <v>91</v>
      </c>
      <c r="Y4310" s="110" t="s">
        <v>9098</v>
      </c>
      <c r="Z4310" s="106"/>
      <c r="AA4310" s="104"/>
      <c r="AB4310" s="107"/>
      <c r="AC4310" s="72">
        <v>1</v>
      </c>
      <c r="AH4310" s="70"/>
      <c r="AI4310" s="70"/>
      <c r="AJ4310">
        <v>0</v>
      </c>
      <c r="AL4310" s="70"/>
      <c r="BM4310" s="135" t="s">
        <v>7801</v>
      </c>
      <c r="BN4310" s="136" t="s">
        <v>7802</v>
      </c>
      <c r="BO4310" s="101"/>
      <c r="BR4310" s="109" t="str">
        <f t="shared" si="67"/>
        <v>SH-25-4299</v>
      </c>
      <c r="BS4310" s="109" t="s">
        <v>295</v>
      </c>
      <c r="BT4310" t="s">
        <v>92</v>
      </c>
      <c r="BU4310" t="s">
        <v>9099</v>
      </c>
    </row>
    <row r="4311" spans="1:73" hidden="1">
      <c r="A4311" s="103" t="s">
        <v>9100</v>
      </c>
      <c r="B4311" s="102">
        <v>45875</v>
      </c>
      <c r="C4311" s="104">
        <f>_xlfn.ISOWEEKNUM(Tabella2[[#This Row],[Date]])</f>
        <v>32</v>
      </c>
      <c r="D4311" s="104" t="s">
        <v>722</v>
      </c>
      <c r="E4311" s="104" t="s">
        <v>327</v>
      </c>
      <c r="F4311" s="104">
        <v>77</v>
      </c>
      <c r="G4311" s="104" t="s">
        <v>257</v>
      </c>
      <c r="H4311" s="105">
        <v>12</v>
      </c>
      <c r="I4311" s="104" t="s">
        <v>258</v>
      </c>
      <c r="J4311" s="104"/>
      <c r="K4311" s="104" t="s">
        <v>81</v>
      </c>
      <c r="L4311" s="104" t="s">
        <v>259</v>
      </c>
      <c r="M4311" s="104" t="s">
        <v>328</v>
      </c>
      <c r="N4311" s="104"/>
      <c r="O4311" s="106"/>
      <c r="P4311" s="111" t="s">
        <v>3155</v>
      </c>
      <c r="Q4311" s="153" t="s">
        <v>7801</v>
      </c>
      <c r="R4311" s="153" t="s">
        <v>7802</v>
      </c>
      <c r="S4311" s="153">
        <v>4.1666666666666657E-2</v>
      </c>
      <c r="T4311" s="153" t="s">
        <v>7801</v>
      </c>
      <c r="U4311" s="153" t="s">
        <v>7802</v>
      </c>
      <c r="V4311" s="153">
        <f>IF(ISBLANK(T4311),"",Tabella2[[#This Row],[ACT STOP]]-Tabella2[[#This Row],[ACT START]])</f>
        <v>4.1666666666666657E-2</v>
      </c>
      <c r="W4311" s="104" t="s">
        <v>92</v>
      </c>
      <c r="X4311" s="104" t="s">
        <v>91</v>
      </c>
      <c r="Y4311" s="110"/>
      <c r="Z4311" s="106"/>
      <c r="AA4311" s="104"/>
      <c r="AB4311" s="107"/>
      <c r="AC4311" s="72">
        <v>1</v>
      </c>
      <c r="AH4311" s="70"/>
      <c r="AI4311" s="70"/>
      <c r="AJ4311">
        <v>0</v>
      </c>
      <c r="AL4311" s="70"/>
      <c r="BM4311" s="135" t="s">
        <v>7801</v>
      </c>
      <c r="BN4311" s="136" t="s">
        <v>7802</v>
      </c>
      <c r="BO4311" s="101"/>
      <c r="BR4311" s="109" t="str">
        <f t="shared" si="67"/>
        <v>SH-25-4300</v>
      </c>
      <c r="BS4311" s="109" t="s">
        <v>266</v>
      </c>
      <c r="BT4311" t="s">
        <v>92</v>
      </c>
      <c r="BU4311" t="s">
        <v>9101</v>
      </c>
    </row>
    <row r="4312" spans="1:73" hidden="1">
      <c r="A4312" s="103" t="s">
        <v>9102</v>
      </c>
      <c r="B4312" s="102">
        <v>45875</v>
      </c>
      <c r="C4312" s="104">
        <f>_xlfn.ISOWEEKNUM(Tabella2[[#This Row],[Date]])</f>
        <v>32</v>
      </c>
      <c r="D4312" s="104" t="s">
        <v>6396</v>
      </c>
      <c r="E4312" s="104" t="s">
        <v>256</v>
      </c>
      <c r="F4312" s="104">
        <v>72</v>
      </c>
      <c r="G4312" s="104" t="s">
        <v>257</v>
      </c>
      <c r="H4312" s="105">
        <v>30</v>
      </c>
      <c r="I4312" s="104"/>
      <c r="J4312" s="104" t="s">
        <v>258</v>
      </c>
      <c r="K4312" s="104" t="s">
        <v>75</v>
      </c>
      <c r="L4312" s="104" t="s">
        <v>259</v>
      </c>
      <c r="M4312" s="104" t="s">
        <v>276</v>
      </c>
      <c r="N4312" s="104"/>
      <c r="O4312" s="106"/>
      <c r="P4312" s="111" t="s">
        <v>850</v>
      </c>
      <c r="Q4312" s="153" t="s">
        <v>7801</v>
      </c>
      <c r="R4312" s="153" t="s">
        <v>7802</v>
      </c>
      <c r="S4312" s="153">
        <v>4.1666666666666657E-2</v>
      </c>
      <c r="T4312" s="153"/>
      <c r="U4312" s="153"/>
      <c r="V4312" s="153" t="str">
        <f>IF(ISBLANK(T4312),"",Tabella2[[#This Row],[ACT STOP]]-Tabella2[[#This Row],[ACT START]])</f>
        <v/>
      </c>
      <c r="W4312" s="104" t="s">
        <v>108</v>
      </c>
      <c r="X4312" s="104" t="s">
        <v>97</v>
      </c>
      <c r="Y4312" s="110"/>
      <c r="Z4312" s="106"/>
      <c r="AA4312" s="104"/>
      <c r="AB4312" s="107"/>
      <c r="AC4312" s="72">
        <v>0</v>
      </c>
      <c r="AH4312" s="70"/>
      <c r="AI4312" s="70"/>
      <c r="AJ4312">
        <v>0</v>
      </c>
      <c r="AL4312" s="70"/>
      <c r="BL4312" t="s">
        <v>8803</v>
      </c>
      <c r="BM4312" s="135">
        <v>0</v>
      </c>
      <c r="BN4312" s="136">
        <v>0</v>
      </c>
      <c r="BO4312" s="101"/>
      <c r="BR4312" s="109" t="str">
        <f t="shared" si="67"/>
        <v>SH-25-4301</v>
      </c>
      <c r="BS4312" s="109" t="s">
        <v>279</v>
      </c>
      <c r="BT4312" t="s">
        <v>108</v>
      </c>
      <c r="BU4312" t="s">
        <v>9103</v>
      </c>
    </row>
    <row r="4313" spans="1:73" hidden="1">
      <c r="A4313" s="103" t="s">
        <v>9104</v>
      </c>
      <c r="B4313" s="102">
        <v>45875</v>
      </c>
      <c r="C4313" s="104">
        <f>_xlfn.ISOWEEKNUM(Tabella2[[#This Row],[Date]])</f>
        <v>32</v>
      </c>
      <c r="D4313" s="104" t="s">
        <v>421</v>
      </c>
      <c r="E4313" s="104" t="s">
        <v>327</v>
      </c>
      <c r="F4313" s="104">
        <v>71</v>
      </c>
      <c r="G4313" s="104" t="s">
        <v>257</v>
      </c>
      <c r="H4313" s="105">
        <v>9</v>
      </c>
      <c r="I4313" s="104" t="s">
        <v>258</v>
      </c>
      <c r="J4313" s="104"/>
      <c r="K4313" s="104" t="s">
        <v>79</v>
      </c>
      <c r="L4313" s="104" t="s">
        <v>299</v>
      </c>
      <c r="M4313" s="104" t="s">
        <v>913</v>
      </c>
      <c r="N4313" s="104"/>
      <c r="O4313" s="108" t="str">
        <f>A4314</f>
        <v>16716</v>
      </c>
      <c r="P4313" s="111" t="s">
        <v>5940</v>
      </c>
      <c r="Q4313" s="153" t="s">
        <v>285</v>
      </c>
      <c r="R4313" s="153" t="s">
        <v>286</v>
      </c>
      <c r="S4313" s="153">
        <v>4.1666666666666657E-2</v>
      </c>
      <c r="T4313" s="153" t="s">
        <v>285</v>
      </c>
      <c r="U4313" s="153" t="s">
        <v>286</v>
      </c>
      <c r="V4313" s="153">
        <f>IF(ISBLANK(T4313),"",Tabella2[[#This Row],[ACT STOP]]-Tabella2[[#This Row],[ACT START]])</f>
        <v>4.166666666666663E-2</v>
      </c>
      <c r="W4313" s="104" t="s">
        <v>92</v>
      </c>
      <c r="X4313" s="104" t="s">
        <v>91</v>
      </c>
      <c r="Y4313" s="110"/>
      <c r="Z4313" s="106"/>
      <c r="AA4313" s="104"/>
      <c r="AB4313" s="107"/>
      <c r="AC4313" s="72">
        <v>1</v>
      </c>
      <c r="AH4313" s="70"/>
      <c r="AI4313" s="70"/>
      <c r="AJ4313">
        <v>0</v>
      </c>
      <c r="AL4313" s="70"/>
      <c r="BM4313" s="135" t="s">
        <v>285</v>
      </c>
      <c r="BN4313" s="136" t="s">
        <v>286</v>
      </c>
      <c r="BO4313" s="101"/>
      <c r="BR4313" s="109" t="str">
        <f t="shared" si="67"/>
        <v>SH-25-4302</v>
      </c>
      <c r="BS4313" s="109" t="s">
        <v>318</v>
      </c>
      <c r="BT4313" t="s">
        <v>92</v>
      </c>
      <c r="BU4313" t="s">
        <v>9105</v>
      </c>
    </row>
    <row r="4314" spans="1:73" hidden="1">
      <c r="A4314" s="103" t="s">
        <v>9106</v>
      </c>
      <c r="B4314" s="102">
        <v>45875</v>
      </c>
      <c r="C4314" s="104">
        <f>_xlfn.ISOWEEKNUM(Tabella2[[#This Row],[Date]])</f>
        <v>32</v>
      </c>
      <c r="D4314" s="104" t="s">
        <v>421</v>
      </c>
      <c r="E4314" s="104" t="s">
        <v>327</v>
      </c>
      <c r="F4314" s="104">
        <v>73</v>
      </c>
      <c r="G4314" s="104" t="s">
        <v>257</v>
      </c>
      <c r="H4314" s="105">
        <v>17</v>
      </c>
      <c r="I4314" s="104" t="s">
        <v>258</v>
      </c>
      <c r="J4314" s="104"/>
      <c r="K4314" s="104" t="s">
        <v>78</v>
      </c>
      <c r="L4314" s="104" t="s">
        <v>299</v>
      </c>
      <c r="M4314" s="104" t="s">
        <v>913</v>
      </c>
      <c r="N4314" s="104"/>
      <c r="O4314" s="108" t="str">
        <f>A4313</f>
        <v>16715</v>
      </c>
      <c r="P4314" s="111" t="s">
        <v>5940</v>
      </c>
      <c r="Q4314" s="153">
        <v>0.29166666666666669</v>
      </c>
      <c r="R4314" s="153">
        <v>0.33333333333333331</v>
      </c>
      <c r="S4314" s="153">
        <v>4.1666666666666657E-2</v>
      </c>
      <c r="T4314" s="153">
        <v>0.29166666666666669</v>
      </c>
      <c r="U4314" s="153">
        <v>0.33333333333333331</v>
      </c>
      <c r="V4314" s="153">
        <f>IF(ISBLANK(T4314),"",Tabella2[[#This Row],[ACT STOP]]-Tabella2[[#This Row],[ACT START]])</f>
        <v>4.166666666666663E-2</v>
      </c>
      <c r="W4314" s="104" t="s">
        <v>92</v>
      </c>
      <c r="X4314" s="104" t="s">
        <v>91</v>
      </c>
      <c r="Y4314" s="110"/>
      <c r="Z4314" s="106"/>
      <c r="AA4314" s="104"/>
      <c r="AB4314" s="107"/>
      <c r="AC4314" s="72">
        <v>1</v>
      </c>
      <c r="AH4314" s="70"/>
      <c r="AI4314" s="70"/>
      <c r="AJ4314">
        <v>0</v>
      </c>
      <c r="AL4314" s="70"/>
      <c r="BM4314" s="135">
        <v>0.29166666666666669</v>
      </c>
      <c r="BN4314" s="136">
        <v>0.33333333333333331</v>
      </c>
      <c r="BO4314" s="101"/>
      <c r="BR4314" s="109" t="str">
        <f t="shared" si="67"/>
        <v>SH-25-4303</v>
      </c>
      <c r="BS4314" s="109" t="s">
        <v>393</v>
      </c>
      <c r="BT4314" t="s">
        <v>92</v>
      </c>
      <c r="BU4314" t="s">
        <v>9107</v>
      </c>
    </row>
    <row r="4315" spans="1:73" hidden="1">
      <c r="A4315" s="103" t="s">
        <v>9108</v>
      </c>
      <c r="B4315" s="102">
        <v>45875</v>
      </c>
      <c r="C4315" s="104">
        <f>_xlfn.ISOWEEKNUM(Tabella2[[#This Row],[Date]])</f>
        <v>32</v>
      </c>
      <c r="D4315" s="104" t="s">
        <v>817</v>
      </c>
      <c r="E4315" s="104" t="s">
        <v>284</v>
      </c>
      <c r="F4315" s="104">
        <v>72</v>
      </c>
      <c r="G4315" s="104" t="s">
        <v>284</v>
      </c>
      <c r="H4315" s="105">
        <v>23</v>
      </c>
      <c r="I4315" s="104"/>
      <c r="J4315" s="104" t="s">
        <v>258</v>
      </c>
      <c r="K4315" s="104" t="s">
        <v>83</v>
      </c>
      <c r="L4315" s="104" t="s">
        <v>299</v>
      </c>
      <c r="M4315" s="104" t="s">
        <v>276</v>
      </c>
      <c r="N4315" s="104"/>
      <c r="O4315" s="108" t="str">
        <f>A4316</f>
        <v>16718</v>
      </c>
      <c r="P4315" s="111" t="s">
        <v>2205</v>
      </c>
      <c r="Q4315" s="153" t="s">
        <v>285</v>
      </c>
      <c r="R4315" s="153" t="s">
        <v>286</v>
      </c>
      <c r="S4315" s="153">
        <v>4.1666666666666657E-2</v>
      </c>
      <c r="T4315" s="153" t="s">
        <v>285</v>
      </c>
      <c r="U4315" s="153" t="s">
        <v>286</v>
      </c>
      <c r="V4315" s="153">
        <f>IF(ISBLANK(T4315),"",Tabella2[[#This Row],[ACT STOP]]-Tabella2[[#This Row],[ACT START]])</f>
        <v>4.166666666666663E-2</v>
      </c>
      <c r="W4315" s="104" t="s">
        <v>92</v>
      </c>
      <c r="X4315" s="104" t="s">
        <v>91</v>
      </c>
      <c r="Y4315" s="110"/>
      <c r="Z4315" s="106"/>
      <c r="AA4315" s="104"/>
      <c r="AB4315" s="107"/>
      <c r="AC4315" s="72">
        <v>1</v>
      </c>
      <c r="AH4315" s="70"/>
      <c r="AI4315" s="70"/>
      <c r="AJ4315">
        <v>0</v>
      </c>
      <c r="AL4315" s="70"/>
      <c r="BM4315" s="135" t="s">
        <v>285</v>
      </c>
      <c r="BN4315" s="136" t="s">
        <v>286</v>
      </c>
      <c r="BO4315" s="101"/>
      <c r="BR4315" s="109" t="str">
        <f t="shared" si="67"/>
        <v>SH-25-4304</v>
      </c>
      <c r="BS4315" s="109" t="s">
        <v>358</v>
      </c>
      <c r="BT4315" t="s">
        <v>92</v>
      </c>
      <c r="BU4315" t="s">
        <v>9109</v>
      </c>
    </row>
    <row r="4316" spans="1:73" hidden="1">
      <c r="A4316" s="103" t="s">
        <v>9110</v>
      </c>
      <c r="B4316" s="102">
        <v>45875</v>
      </c>
      <c r="C4316" s="104">
        <f>_xlfn.ISOWEEKNUM(Tabella2[[#This Row],[Date]])</f>
        <v>32</v>
      </c>
      <c r="D4316" s="104" t="s">
        <v>195</v>
      </c>
      <c r="E4316" s="104" t="s">
        <v>398</v>
      </c>
      <c r="F4316" s="104"/>
      <c r="G4316" s="104" t="s">
        <v>284</v>
      </c>
      <c r="H4316" s="105">
        <v>48</v>
      </c>
      <c r="I4316" s="104"/>
      <c r="J4316" s="104" t="s">
        <v>258</v>
      </c>
      <c r="K4316" s="104" t="s">
        <v>80</v>
      </c>
      <c r="L4316" s="104" t="s">
        <v>299</v>
      </c>
      <c r="M4316" s="104" t="s">
        <v>276</v>
      </c>
      <c r="N4316" s="104"/>
      <c r="O4316" s="108" t="str">
        <f>A4315</f>
        <v>16717</v>
      </c>
      <c r="P4316" s="111" t="s">
        <v>300</v>
      </c>
      <c r="Q4316" s="153">
        <v>0.29166666666666669</v>
      </c>
      <c r="R4316" s="153">
        <v>0.33333333333333331</v>
      </c>
      <c r="S4316" s="153">
        <v>4.1666666666666657E-2</v>
      </c>
      <c r="T4316" s="153">
        <v>0.29166666666666669</v>
      </c>
      <c r="U4316" s="153">
        <v>0.33333333333333331</v>
      </c>
      <c r="V4316" s="153">
        <f>IF(ISBLANK(T4316),"",Tabella2[[#This Row],[ACT STOP]]-Tabella2[[#This Row],[ACT START]])</f>
        <v>4.166666666666663E-2</v>
      </c>
      <c r="W4316" s="104" t="s">
        <v>122</v>
      </c>
      <c r="X4316" s="104" t="s">
        <v>91</v>
      </c>
      <c r="Y4316" s="110"/>
      <c r="Z4316" s="106"/>
      <c r="AA4316" s="104"/>
      <c r="AB4316" s="107"/>
      <c r="AC4316" s="72">
        <v>1</v>
      </c>
      <c r="AH4316" s="70"/>
      <c r="AI4316" s="70"/>
      <c r="AJ4316">
        <v>0</v>
      </c>
      <c r="AL4316" s="70"/>
      <c r="BM4316" s="135">
        <v>0.29166666666666669</v>
      </c>
      <c r="BN4316" s="136">
        <v>0.33333333333333331</v>
      </c>
      <c r="BO4316" s="101"/>
      <c r="BR4316" s="109" t="str">
        <f t="shared" si="67"/>
        <v>SH-25-4305</v>
      </c>
      <c r="BS4316" s="109" t="s">
        <v>1758</v>
      </c>
      <c r="BT4316" t="s">
        <v>122</v>
      </c>
      <c r="BU4316" t="s">
        <v>399</v>
      </c>
    </row>
    <row r="4317" spans="1:73" hidden="1">
      <c r="A4317" s="103" t="s">
        <v>9111</v>
      </c>
      <c r="B4317" s="102">
        <v>45875</v>
      </c>
      <c r="C4317" s="104">
        <f>_xlfn.ISOWEEKNUM(Tabella2[[#This Row],[Date]])</f>
        <v>32</v>
      </c>
      <c r="D4317" s="104" t="s">
        <v>722</v>
      </c>
      <c r="E4317" s="104" t="s">
        <v>327</v>
      </c>
      <c r="F4317" s="104">
        <v>76</v>
      </c>
      <c r="G4317" s="104" t="s">
        <v>257</v>
      </c>
      <c r="H4317" s="105">
        <v>10</v>
      </c>
      <c r="I4317" s="104" t="s">
        <v>258</v>
      </c>
      <c r="J4317" s="104"/>
      <c r="K4317" s="104" t="s">
        <v>81</v>
      </c>
      <c r="L4317" s="104" t="s">
        <v>259</v>
      </c>
      <c r="M4317" s="104" t="s">
        <v>328</v>
      </c>
      <c r="N4317" s="104"/>
      <c r="O4317" s="106"/>
      <c r="P4317" s="111" t="s">
        <v>3155</v>
      </c>
      <c r="Q4317" s="153" t="s">
        <v>285</v>
      </c>
      <c r="R4317" s="153" t="s">
        <v>286</v>
      </c>
      <c r="S4317" s="153">
        <v>4.1666666666666657E-2</v>
      </c>
      <c r="T4317" s="153" t="s">
        <v>285</v>
      </c>
      <c r="U4317" s="153" t="s">
        <v>286</v>
      </c>
      <c r="V4317" s="153">
        <f>IF(ISBLANK(T4317),"",Tabella2[[#This Row],[ACT STOP]]-Tabella2[[#This Row],[ACT START]])</f>
        <v>4.166666666666663E-2</v>
      </c>
      <c r="W4317" s="104" t="s">
        <v>92</v>
      </c>
      <c r="X4317" s="104" t="s">
        <v>91</v>
      </c>
      <c r="Y4317" s="110"/>
      <c r="Z4317" s="106"/>
      <c r="AA4317" s="104"/>
      <c r="AB4317" s="107"/>
      <c r="AC4317" s="72">
        <v>1</v>
      </c>
      <c r="AH4317" s="70"/>
      <c r="AI4317" s="70"/>
      <c r="AJ4317">
        <v>0</v>
      </c>
      <c r="AL4317" s="70"/>
      <c r="BM4317" s="135" t="s">
        <v>285</v>
      </c>
      <c r="BN4317" s="136" t="s">
        <v>286</v>
      </c>
      <c r="BO4317" s="101"/>
      <c r="BR4317" s="109" t="str">
        <f t="shared" si="67"/>
        <v>SH-25-4306</v>
      </c>
      <c r="BS4317" s="109" t="s">
        <v>552</v>
      </c>
      <c r="BT4317" t="s">
        <v>92</v>
      </c>
      <c r="BU4317" t="s">
        <v>9112</v>
      </c>
    </row>
    <row r="4318" spans="1:73" hidden="1">
      <c r="A4318" s="103" t="s">
        <v>9113</v>
      </c>
      <c r="B4318" s="102">
        <v>45875</v>
      </c>
      <c r="C4318" s="104">
        <f>_xlfn.ISOWEEKNUM(Tabella2[[#This Row],[Date]])</f>
        <v>32</v>
      </c>
      <c r="D4318" s="104" t="s">
        <v>751</v>
      </c>
      <c r="E4318" s="104" t="s">
        <v>256</v>
      </c>
      <c r="F4318" s="104">
        <v>76</v>
      </c>
      <c r="G4318" s="104" t="s">
        <v>284</v>
      </c>
      <c r="H4318" s="105">
        <v>9</v>
      </c>
      <c r="I4318" s="104" t="s">
        <v>258</v>
      </c>
      <c r="J4318" s="104"/>
      <c r="K4318" s="104" t="s">
        <v>79</v>
      </c>
      <c r="L4318" s="104" t="s">
        <v>259</v>
      </c>
      <c r="M4318" s="104" t="s">
        <v>328</v>
      </c>
      <c r="N4318" s="104"/>
      <c r="O4318" s="106"/>
      <c r="P4318" s="111" t="s">
        <v>3689</v>
      </c>
      <c r="Q4318" s="153" t="s">
        <v>525</v>
      </c>
      <c r="R4318" s="153" t="s">
        <v>262</v>
      </c>
      <c r="S4318" s="153">
        <v>4.1666666666666657E-2</v>
      </c>
      <c r="T4318" s="153" t="s">
        <v>525</v>
      </c>
      <c r="U4318" s="153" t="s">
        <v>262</v>
      </c>
      <c r="V4318" s="153">
        <f>IF(ISBLANK(T4318),"",Tabella2[[#This Row],[ACT STOP]]-Tabella2[[#This Row],[ACT START]])</f>
        <v>4.166666666666663E-2</v>
      </c>
      <c r="W4318" s="104" t="s">
        <v>92</v>
      </c>
      <c r="X4318" s="104" t="s">
        <v>91</v>
      </c>
      <c r="Y4318" s="110"/>
      <c r="Z4318" s="106"/>
      <c r="AA4318" s="104"/>
      <c r="AB4318" s="107"/>
      <c r="AC4318" s="72">
        <v>1</v>
      </c>
      <c r="AH4318" s="70"/>
      <c r="AI4318" s="70"/>
      <c r="AJ4318">
        <v>0</v>
      </c>
      <c r="AL4318" s="70"/>
      <c r="BM4318" s="135" t="s">
        <v>525</v>
      </c>
      <c r="BN4318" s="136" t="s">
        <v>262</v>
      </c>
      <c r="BO4318" s="101"/>
      <c r="BR4318" s="109" t="str">
        <f t="shared" si="67"/>
        <v>SH-25-4307</v>
      </c>
      <c r="BS4318" s="109" t="s">
        <v>339</v>
      </c>
      <c r="BT4318" t="s">
        <v>92</v>
      </c>
      <c r="BU4318" t="s">
        <v>9114</v>
      </c>
    </row>
    <row r="4319" spans="1:73" hidden="1">
      <c r="A4319" s="103" t="s">
        <v>9115</v>
      </c>
      <c r="B4319" s="102">
        <v>45875</v>
      </c>
      <c r="C4319" s="104">
        <f>_xlfn.ISOWEEKNUM(Tabella2[[#This Row],[Date]])</f>
        <v>32</v>
      </c>
      <c r="D4319" s="104" t="s">
        <v>751</v>
      </c>
      <c r="E4319" s="104" t="s">
        <v>256</v>
      </c>
      <c r="F4319" s="104">
        <v>78</v>
      </c>
      <c r="G4319" s="104" t="s">
        <v>257</v>
      </c>
      <c r="H4319" s="105">
        <v>12</v>
      </c>
      <c r="I4319" s="104" t="s">
        <v>258</v>
      </c>
      <c r="J4319" s="104"/>
      <c r="K4319" s="104" t="s">
        <v>78</v>
      </c>
      <c r="L4319" s="104" t="s">
        <v>259</v>
      </c>
      <c r="M4319" s="104" t="s">
        <v>328</v>
      </c>
      <c r="N4319" s="104"/>
      <c r="O4319" s="106"/>
      <c r="P4319" s="111" t="s">
        <v>3689</v>
      </c>
      <c r="Q4319" s="153" t="s">
        <v>525</v>
      </c>
      <c r="R4319" s="153" t="s">
        <v>262</v>
      </c>
      <c r="S4319" s="153">
        <v>4.1666666666666657E-2</v>
      </c>
      <c r="T4319" s="153" t="s">
        <v>525</v>
      </c>
      <c r="U4319" s="153" t="s">
        <v>262</v>
      </c>
      <c r="V4319" s="153">
        <f>IF(ISBLANK(T4319),"",Tabella2[[#This Row],[ACT STOP]]-Tabella2[[#This Row],[ACT START]])</f>
        <v>4.166666666666663E-2</v>
      </c>
      <c r="W4319" s="104" t="s">
        <v>92</v>
      </c>
      <c r="X4319" s="104" t="s">
        <v>91</v>
      </c>
      <c r="Y4319" s="110"/>
      <c r="Z4319" s="106"/>
      <c r="AA4319" s="104"/>
      <c r="AB4319" s="107"/>
      <c r="AC4319" s="72">
        <v>1</v>
      </c>
      <c r="AH4319" s="70"/>
      <c r="AI4319" s="70"/>
      <c r="AJ4319">
        <v>0</v>
      </c>
      <c r="AL4319" s="70"/>
      <c r="BM4319" s="135" t="s">
        <v>525</v>
      </c>
      <c r="BN4319" s="136" t="s">
        <v>262</v>
      </c>
      <c r="BO4319" s="101"/>
      <c r="BR4319" s="109" t="str">
        <f t="shared" si="67"/>
        <v>SH-25-4308</v>
      </c>
      <c r="BS4319" s="109" t="s">
        <v>266</v>
      </c>
      <c r="BT4319" t="s">
        <v>92</v>
      </c>
      <c r="BU4319" t="s">
        <v>9116</v>
      </c>
    </row>
    <row r="4320" spans="1:73" hidden="1">
      <c r="A4320" s="103" t="s">
        <v>9117</v>
      </c>
      <c r="B4320" s="102">
        <v>45875</v>
      </c>
      <c r="C4320" s="104">
        <f>_xlfn.ISOWEEKNUM(Tabella2[[#This Row],[Date]])</f>
        <v>32</v>
      </c>
      <c r="D4320" s="104" t="s">
        <v>722</v>
      </c>
      <c r="E4320" s="104" t="s">
        <v>327</v>
      </c>
      <c r="F4320" s="104">
        <v>81</v>
      </c>
      <c r="G4320" s="104" t="s">
        <v>284</v>
      </c>
      <c r="H4320" s="105">
        <v>22</v>
      </c>
      <c r="I4320" s="104" t="s">
        <v>258</v>
      </c>
      <c r="J4320" s="104"/>
      <c r="K4320" s="104" t="s">
        <v>83</v>
      </c>
      <c r="L4320" s="104" t="s">
        <v>259</v>
      </c>
      <c r="M4320" s="104" t="s">
        <v>328</v>
      </c>
      <c r="N4320" s="104"/>
      <c r="O4320" s="106"/>
      <c r="P4320" s="111" t="s">
        <v>3155</v>
      </c>
      <c r="Q4320" s="153" t="s">
        <v>525</v>
      </c>
      <c r="R4320" s="153" t="s">
        <v>262</v>
      </c>
      <c r="S4320" s="153">
        <v>4.1666666666666657E-2</v>
      </c>
      <c r="T4320" s="153" t="s">
        <v>525</v>
      </c>
      <c r="U4320" s="153">
        <v>0.40277777777777779</v>
      </c>
      <c r="V4320" s="153">
        <f>IF(ISBLANK(T4320),"",Tabella2[[#This Row],[ACT STOP]]-Tabella2[[#This Row],[ACT START]])</f>
        <v>4.8611111111111105E-2</v>
      </c>
      <c r="W4320" s="104" t="s">
        <v>92</v>
      </c>
      <c r="X4320" s="104" t="s">
        <v>91</v>
      </c>
      <c r="Y4320" s="110"/>
      <c r="Z4320" s="106"/>
      <c r="AA4320" s="104"/>
      <c r="AB4320" s="107"/>
      <c r="AC4320" s="72">
        <v>1</v>
      </c>
      <c r="AH4320" s="70"/>
      <c r="AI4320" s="70"/>
      <c r="AJ4320">
        <v>0</v>
      </c>
      <c r="AL4320" s="70"/>
      <c r="BM4320" s="135" t="s">
        <v>525</v>
      </c>
      <c r="BN4320" s="136">
        <v>0.40277777777777779</v>
      </c>
      <c r="BO4320" s="101">
        <v>6.9444444444444441E-3</v>
      </c>
      <c r="BQ4320" t="s">
        <v>102</v>
      </c>
      <c r="BR4320" s="109" t="str">
        <f t="shared" si="67"/>
        <v>SH-25-4309</v>
      </c>
      <c r="BS4320" s="109" t="s">
        <v>295</v>
      </c>
      <c r="BT4320" t="s">
        <v>92</v>
      </c>
      <c r="BU4320" t="s">
        <v>9118</v>
      </c>
    </row>
    <row r="4321" spans="1:73" hidden="1">
      <c r="A4321" s="103" t="s">
        <v>9119</v>
      </c>
      <c r="B4321" s="102">
        <v>45875</v>
      </c>
      <c r="C4321" s="104">
        <f>_xlfn.ISOWEEKNUM(Tabella2[[#This Row],[Date]])</f>
        <v>32</v>
      </c>
      <c r="D4321" s="104" t="s">
        <v>763</v>
      </c>
      <c r="E4321" s="104" t="s">
        <v>256</v>
      </c>
      <c r="F4321" s="104">
        <v>66</v>
      </c>
      <c r="G4321" s="104" t="s">
        <v>257</v>
      </c>
      <c r="H4321" s="105">
        <v>32</v>
      </c>
      <c r="I4321" s="104"/>
      <c r="J4321" s="104" t="s">
        <v>258</v>
      </c>
      <c r="K4321" s="104" t="s">
        <v>80</v>
      </c>
      <c r="L4321" s="104" t="s">
        <v>259</v>
      </c>
      <c r="M4321" s="104" t="s">
        <v>328</v>
      </c>
      <c r="N4321" s="104"/>
      <c r="O4321" s="106"/>
      <c r="P4321" s="111" t="s">
        <v>3689</v>
      </c>
      <c r="Q4321" s="153" t="s">
        <v>525</v>
      </c>
      <c r="R4321" s="153" t="s">
        <v>262</v>
      </c>
      <c r="S4321" s="153">
        <v>4.1666666666666657E-2</v>
      </c>
      <c r="T4321" s="153" t="s">
        <v>525</v>
      </c>
      <c r="U4321" s="153" t="s">
        <v>262</v>
      </c>
      <c r="V4321" s="153">
        <f>IF(ISBLANK(T4321),"",Tabella2[[#This Row],[ACT STOP]]-Tabella2[[#This Row],[ACT START]])</f>
        <v>4.166666666666663E-2</v>
      </c>
      <c r="W4321" s="104" t="s">
        <v>92</v>
      </c>
      <c r="X4321" s="104" t="s">
        <v>91</v>
      </c>
      <c r="Y4321" s="110"/>
      <c r="Z4321" s="106"/>
      <c r="AA4321" s="104"/>
      <c r="AB4321" s="107"/>
      <c r="AC4321" s="72">
        <v>1</v>
      </c>
      <c r="AH4321" s="70"/>
      <c r="AI4321" s="70"/>
      <c r="AJ4321">
        <v>0</v>
      </c>
      <c r="AL4321" s="70"/>
      <c r="BM4321" s="135" t="s">
        <v>525</v>
      </c>
      <c r="BN4321" s="136" t="s">
        <v>262</v>
      </c>
      <c r="BO4321" s="101"/>
      <c r="BR4321" s="109" t="str">
        <f t="shared" si="67"/>
        <v>SH-25-4310</v>
      </c>
      <c r="BS4321" s="109" t="s">
        <v>356</v>
      </c>
      <c r="BT4321" t="s">
        <v>92</v>
      </c>
      <c r="BU4321" t="s">
        <v>9120</v>
      </c>
    </row>
    <row r="4322" spans="1:73" hidden="1">
      <c r="A4322" s="103" t="s">
        <v>9121</v>
      </c>
      <c r="B4322" s="102">
        <v>45875</v>
      </c>
      <c r="C4322" s="104">
        <f>_xlfn.ISOWEEKNUM(Tabella2[[#This Row],[Date]])</f>
        <v>32</v>
      </c>
      <c r="D4322" s="104" t="s">
        <v>817</v>
      </c>
      <c r="E4322" s="104" t="s">
        <v>284</v>
      </c>
      <c r="F4322" s="104">
        <v>74</v>
      </c>
      <c r="G4322" s="104" t="s">
        <v>257</v>
      </c>
      <c r="H4322" s="105">
        <v>9</v>
      </c>
      <c r="I4322" s="104"/>
      <c r="J4322" s="104" t="s">
        <v>258</v>
      </c>
      <c r="K4322" s="104" t="s">
        <v>79</v>
      </c>
      <c r="L4322" s="104" t="s">
        <v>299</v>
      </c>
      <c r="M4322" s="104" t="s">
        <v>276</v>
      </c>
      <c r="N4322" s="104"/>
      <c r="O4322" s="108" t="str">
        <f>A4323</f>
        <v>16725</v>
      </c>
      <c r="P4322" s="111" t="s">
        <v>664</v>
      </c>
      <c r="Q4322" s="153" t="s">
        <v>498</v>
      </c>
      <c r="R4322" s="153" t="s">
        <v>499</v>
      </c>
      <c r="S4322" s="153">
        <v>4.1666666666666657E-2</v>
      </c>
      <c r="T4322" s="153" t="s">
        <v>498</v>
      </c>
      <c r="U4322" s="153" t="s">
        <v>499</v>
      </c>
      <c r="V4322" s="153">
        <f>IF(ISBLANK(T4322),"",Tabella2[[#This Row],[ACT STOP]]-Tabella2[[#This Row],[ACT START]])</f>
        <v>4.166666666666663E-2</v>
      </c>
      <c r="W4322" s="104" t="s">
        <v>92</v>
      </c>
      <c r="X4322" s="104" t="s">
        <v>91</v>
      </c>
      <c r="Y4322" s="110"/>
      <c r="Z4322" s="106"/>
      <c r="AA4322" s="104"/>
      <c r="AB4322" s="107"/>
      <c r="AC4322" s="72">
        <v>1</v>
      </c>
      <c r="AH4322" s="70"/>
      <c r="AI4322" s="70"/>
      <c r="AJ4322">
        <v>0</v>
      </c>
      <c r="AL4322" s="70"/>
      <c r="BM4322" s="135" t="s">
        <v>498</v>
      </c>
      <c r="BN4322" s="136" t="s">
        <v>499</v>
      </c>
      <c r="BO4322" s="101"/>
      <c r="BR4322" s="109" t="str">
        <f t="shared" si="67"/>
        <v>SH-25-4311</v>
      </c>
      <c r="BS4322" s="109" t="s">
        <v>318</v>
      </c>
      <c r="BT4322" t="s">
        <v>92</v>
      </c>
      <c r="BU4322" t="s">
        <v>9122</v>
      </c>
    </row>
    <row r="4323" spans="1:73" hidden="1">
      <c r="A4323" s="103" t="s">
        <v>9123</v>
      </c>
      <c r="B4323" s="102">
        <v>45875</v>
      </c>
      <c r="C4323" s="104">
        <f>_xlfn.ISOWEEKNUM(Tabella2[[#This Row],[Date]])</f>
        <v>32</v>
      </c>
      <c r="D4323" s="104" t="s">
        <v>195</v>
      </c>
      <c r="E4323" s="104" t="s">
        <v>398</v>
      </c>
      <c r="F4323" s="104"/>
      <c r="G4323" s="104" t="s">
        <v>257</v>
      </c>
      <c r="H4323" s="105">
        <v>10</v>
      </c>
      <c r="I4323" s="104"/>
      <c r="J4323" s="104" t="s">
        <v>258</v>
      </c>
      <c r="K4323" s="104" t="s">
        <v>78</v>
      </c>
      <c r="L4323" s="104" t="s">
        <v>299</v>
      </c>
      <c r="M4323" s="104" t="s">
        <v>276</v>
      </c>
      <c r="N4323" s="104"/>
      <c r="O4323" s="108" t="str">
        <f>A4322</f>
        <v>16724</v>
      </c>
      <c r="P4323" s="111" t="s">
        <v>300</v>
      </c>
      <c r="Q4323" s="153">
        <v>0.41666666666666669</v>
      </c>
      <c r="R4323" s="153">
        <v>0.45833333333333331</v>
      </c>
      <c r="S4323" s="153">
        <v>4.1666666666666657E-2</v>
      </c>
      <c r="T4323" s="153">
        <v>0.41666666666666669</v>
      </c>
      <c r="U4323" s="153">
        <v>0.45833333333333331</v>
      </c>
      <c r="V4323" s="153">
        <f>IF(ISBLANK(T4323),"",Tabella2[[#This Row],[ACT STOP]]-Tabella2[[#This Row],[ACT START]])</f>
        <v>4.166666666666663E-2</v>
      </c>
      <c r="W4323" s="104" t="s">
        <v>122</v>
      </c>
      <c r="X4323" s="104" t="s">
        <v>91</v>
      </c>
      <c r="Y4323" s="110"/>
      <c r="Z4323" s="106"/>
      <c r="AA4323" s="104"/>
      <c r="AB4323" s="107"/>
      <c r="AC4323" s="72">
        <v>1</v>
      </c>
      <c r="AH4323" s="70"/>
      <c r="AI4323" s="70"/>
      <c r="AJ4323">
        <v>0</v>
      </c>
      <c r="AL4323" s="70"/>
      <c r="BM4323" s="135">
        <v>0.41666666666666669</v>
      </c>
      <c r="BN4323" s="136">
        <v>0.45833333333333331</v>
      </c>
      <c r="BO4323" s="101"/>
      <c r="BR4323" s="109" t="str">
        <f t="shared" si="67"/>
        <v>SH-25-4312</v>
      </c>
      <c r="BS4323" s="109" t="s">
        <v>552</v>
      </c>
      <c r="BT4323" t="s">
        <v>122</v>
      </c>
      <c r="BU4323" t="s">
        <v>399</v>
      </c>
    </row>
    <row r="4324" spans="1:73" hidden="1">
      <c r="A4324" s="103" t="s">
        <v>9124</v>
      </c>
      <c r="B4324" s="102">
        <v>45875</v>
      </c>
      <c r="C4324" s="104">
        <f>_xlfn.ISOWEEKNUM(Tabella2[[#This Row],[Date]])</f>
        <v>32</v>
      </c>
      <c r="D4324" s="104" t="s">
        <v>817</v>
      </c>
      <c r="E4324" s="104" t="s">
        <v>284</v>
      </c>
      <c r="F4324" s="104">
        <v>75</v>
      </c>
      <c r="G4324" s="104" t="s">
        <v>257</v>
      </c>
      <c r="H4324" s="105">
        <v>17</v>
      </c>
      <c r="I4324" s="104"/>
      <c r="J4324" s="104" t="s">
        <v>258</v>
      </c>
      <c r="K4324" s="104" t="s">
        <v>83</v>
      </c>
      <c r="L4324" s="104" t="s">
        <v>299</v>
      </c>
      <c r="M4324" s="104" t="s">
        <v>276</v>
      </c>
      <c r="N4324" s="104"/>
      <c r="O4324" s="108" t="str">
        <f>A4325</f>
        <v>16727</v>
      </c>
      <c r="P4324" s="111" t="s">
        <v>664</v>
      </c>
      <c r="Q4324" s="153" t="s">
        <v>498</v>
      </c>
      <c r="R4324" s="153" t="s">
        <v>499</v>
      </c>
      <c r="S4324" s="153">
        <v>4.1666666666666657E-2</v>
      </c>
      <c r="T4324" s="153" t="s">
        <v>498</v>
      </c>
      <c r="U4324" s="153" t="s">
        <v>499</v>
      </c>
      <c r="V4324" s="153">
        <f>IF(ISBLANK(T4324),"",Tabella2[[#This Row],[ACT STOP]]-Tabella2[[#This Row],[ACT START]])</f>
        <v>4.166666666666663E-2</v>
      </c>
      <c r="W4324" s="104" t="s">
        <v>92</v>
      </c>
      <c r="X4324" s="104" t="s">
        <v>91</v>
      </c>
      <c r="Y4324" s="110" t="s">
        <v>9125</v>
      </c>
      <c r="Z4324" s="106"/>
      <c r="AA4324" s="104"/>
      <c r="AB4324" s="107"/>
      <c r="AC4324" s="72">
        <v>1</v>
      </c>
      <c r="AH4324" s="70"/>
      <c r="AI4324" s="70"/>
      <c r="AJ4324">
        <v>0</v>
      </c>
      <c r="AL4324" s="70"/>
      <c r="BM4324" s="135" t="s">
        <v>498</v>
      </c>
      <c r="BN4324" s="136" t="s">
        <v>499</v>
      </c>
      <c r="BO4324" s="101"/>
      <c r="BR4324" s="109" t="str">
        <f t="shared" si="67"/>
        <v>SH-25-4313</v>
      </c>
      <c r="BS4324" s="109" t="s">
        <v>393</v>
      </c>
      <c r="BT4324" t="s">
        <v>92</v>
      </c>
      <c r="BU4324" t="s">
        <v>9126</v>
      </c>
    </row>
    <row r="4325" spans="1:73" hidden="1">
      <c r="A4325" s="103" t="s">
        <v>9127</v>
      </c>
      <c r="B4325" s="102">
        <v>45875</v>
      </c>
      <c r="C4325" s="104">
        <f>_xlfn.ISOWEEKNUM(Tabella2[[#This Row],[Date]])</f>
        <v>32</v>
      </c>
      <c r="D4325" s="104" t="s">
        <v>195</v>
      </c>
      <c r="E4325" s="104" t="s">
        <v>398</v>
      </c>
      <c r="F4325" s="104"/>
      <c r="G4325" s="104" t="s">
        <v>284</v>
      </c>
      <c r="H4325" s="105">
        <v>50</v>
      </c>
      <c r="I4325" s="104"/>
      <c r="J4325" s="104" t="s">
        <v>258</v>
      </c>
      <c r="K4325" s="104" t="s">
        <v>80</v>
      </c>
      <c r="L4325" s="104" t="s">
        <v>299</v>
      </c>
      <c r="M4325" s="104" t="s">
        <v>276</v>
      </c>
      <c r="N4325" s="104"/>
      <c r="O4325" s="108" t="str">
        <f>A4324</f>
        <v>16726</v>
      </c>
      <c r="P4325" s="111" t="s">
        <v>300</v>
      </c>
      <c r="Q4325" s="153">
        <v>0.41666666666666669</v>
      </c>
      <c r="R4325" s="153">
        <v>0.45833333333333331</v>
      </c>
      <c r="S4325" s="153">
        <v>4.1666666666666657E-2</v>
      </c>
      <c r="T4325" s="153">
        <v>0.41666666666666669</v>
      </c>
      <c r="U4325" s="153">
        <v>0.45833333333333331</v>
      </c>
      <c r="V4325" s="153">
        <f>IF(ISBLANK(T4325),"",Tabella2[[#This Row],[ACT STOP]]-Tabella2[[#This Row],[ACT START]])</f>
        <v>4.166666666666663E-2</v>
      </c>
      <c r="W4325" s="104" t="s">
        <v>122</v>
      </c>
      <c r="X4325" s="104" t="s">
        <v>91</v>
      </c>
      <c r="Y4325" s="110"/>
      <c r="Z4325" s="106"/>
      <c r="AA4325" s="104"/>
      <c r="AB4325" s="107"/>
      <c r="AC4325" s="72">
        <v>1</v>
      </c>
      <c r="AH4325" s="70"/>
      <c r="AI4325" s="70"/>
      <c r="AJ4325">
        <v>0</v>
      </c>
      <c r="AL4325" s="70"/>
      <c r="BM4325" s="135">
        <v>0.41666666666666669</v>
      </c>
      <c r="BN4325" s="136">
        <v>0.45833333333333331</v>
      </c>
      <c r="BO4325" s="101"/>
      <c r="BR4325" s="109" t="str">
        <f t="shared" si="67"/>
        <v>SH-25-4314</v>
      </c>
      <c r="BS4325" s="109" t="s">
        <v>1763</v>
      </c>
      <c r="BT4325" t="s">
        <v>122</v>
      </c>
      <c r="BU4325" t="s">
        <v>399</v>
      </c>
    </row>
    <row r="4326" spans="1:73" hidden="1">
      <c r="A4326" s="103" t="s">
        <v>9128</v>
      </c>
      <c r="B4326" s="102">
        <v>45875</v>
      </c>
      <c r="C4326" s="104">
        <f>_xlfn.ISOWEEKNUM(Tabella2[[#This Row],[Date]])</f>
        <v>32</v>
      </c>
      <c r="D4326" s="104" t="s">
        <v>751</v>
      </c>
      <c r="E4326" s="104" t="s">
        <v>256</v>
      </c>
      <c r="F4326" s="104">
        <v>77</v>
      </c>
      <c r="G4326" s="104" t="s">
        <v>257</v>
      </c>
      <c r="H4326" s="105">
        <v>13</v>
      </c>
      <c r="I4326" s="104" t="s">
        <v>258</v>
      </c>
      <c r="J4326" s="104"/>
      <c r="K4326" s="104" t="s">
        <v>81</v>
      </c>
      <c r="L4326" s="104" t="s">
        <v>259</v>
      </c>
      <c r="M4326" s="104" t="s">
        <v>276</v>
      </c>
      <c r="N4326" s="104"/>
      <c r="O4326" s="106"/>
      <c r="P4326" s="111" t="s">
        <v>8246</v>
      </c>
      <c r="Q4326" s="153" t="s">
        <v>498</v>
      </c>
      <c r="R4326" s="153" t="s">
        <v>499</v>
      </c>
      <c r="S4326" s="153">
        <v>4.1666666666666657E-2</v>
      </c>
      <c r="T4326" s="153" t="s">
        <v>498</v>
      </c>
      <c r="U4326" s="153" t="s">
        <v>499</v>
      </c>
      <c r="V4326" s="153">
        <f>IF(ISBLANK(T4326),"",Tabella2[[#This Row],[ACT STOP]]-Tabella2[[#This Row],[ACT START]])</f>
        <v>4.166666666666663E-2</v>
      </c>
      <c r="W4326" s="104" t="s">
        <v>92</v>
      </c>
      <c r="X4326" s="104" t="s">
        <v>91</v>
      </c>
      <c r="Y4326" s="110"/>
      <c r="Z4326" s="106"/>
      <c r="AA4326" s="104"/>
      <c r="AB4326" s="107"/>
      <c r="AC4326" s="72">
        <v>1</v>
      </c>
      <c r="AH4326" s="70"/>
      <c r="AI4326" s="70"/>
      <c r="AJ4326">
        <v>0</v>
      </c>
      <c r="AL4326" s="70"/>
      <c r="BM4326" s="135" t="s">
        <v>498</v>
      </c>
      <c r="BN4326" s="136" t="s">
        <v>499</v>
      </c>
      <c r="BO4326" s="101"/>
      <c r="BR4326" s="109" t="str">
        <f t="shared" si="67"/>
        <v>SH-25-4315</v>
      </c>
      <c r="BS4326" s="109" t="s">
        <v>427</v>
      </c>
      <c r="BT4326" t="s">
        <v>92</v>
      </c>
      <c r="BU4326" t="s">
        <v>9129</v>
      </c>
    </row>
    <row r="4327" spans="1:73" hidden="1">
      <c r="A4327" s="103" t="s">
        <v>9130</v>
      </c>
      <c r="B4327" s="102">
        <v>45875</v>
      </c>
      <c r="C4327" s="104">
        <f>_xlfn.ISOWEEKNUM(Tabella2[[#This Row],[Date]])</f>
        <v>32</v>
      </c>
      <c r="D4327" s="104" t="s">
        <v>722</v>
      </c>
      <c r="E4327" s="104" t="s">
        <v>327</v>
      </c>
      <c r="F4327" s="104">
        <v>79</v>
      </c>
      <c r="G4327" s="104" t="s">
        <v>257</v>
      </c>
      <c r="H4327" s="105">
        <v>5</v>
      </c>
      <c r="I4327" s="104" t="s">
        <v>258</v>
      </c>
      <c r="J4327" s="104"/>
      <c r="K4327" s="104" t="s">
        <v>77</v>
      </c>
      <c r="L4327" s="104" t="s">
        <v>259</v>
      </c>
      <c r="M4327" s="104" t="s">
        <v>328</v>
      </c>
      <c r="N4327" s="104"/>
      <c r="O4327" s="106"/>
      <c r="P4327" s="111" t="s">
        <v>3155</v>
      </c>
      <c r="Q4327" s="153" t="s">
        <v>498</v>
      </c>
      <c r="R4327" s="153" t="s">
        <v>499</v>
      </c>
      <c r="S4327" s="153">
        <v>4.1666666666666657E-2</v>
      </c>
      <c r="T4327" s="153" t="s">
        <v>498</v>
      </c>
      <c r="U4327" s="153" t="s">
        <v>499</v>
      </c>
      <c r="V4327" s="153">
        <f>IF(ISBLANK(T4327),"",Tabella2[[#This Row],[ACT STOP]]-Tabella2[[#This Row],[ACT START]])</f>
        <v>4.166666666666663E-2</v>
      </c>
      <c r="W4327" s="104" t="s">
        <v>92</v>
      </c>
      <c r="X4327" s="104" t="s">
        <v>91</v>
      </c>
      <c r="Y4327" s="110"/>
      <c r="Z4327" s="106"/>
      <c r="AA4327" s="104"/>
      <c r="AB4327" s="107"/>
      <c r="AC4327" s="72">
        <v>1</v>
      </c>
      <c r="AH4327" s="70"/>
      <c r="AI4327" s="70"/>
      <c r="AJ4327">
        <v>0</v>
      </c>
      <c r="AL4327" s="70"/>
      <c r="BM4327" s="135" t="s">
        <v>498</v>
      </c>
      <c r="BN4327" s="136" t="s">
        <v>499</v>
      </c>
      <c r="BO4327" s="101"/>
      <c r="BR4327" s="109" t="str">
        <f t="shared" si="67"/>
        <v>SH-25-4316</v>
      </c>
      <c r="BS4327" s="109" t="s">
        <v>416</v>
      </c>
      <c r="BT4327" t="s">
        <v>92</v>
      </c>
      <c r="BU4327" t="s">
        <v>9131</v>
      </c>
    </row>
    <row r="4328" spans="1:73" hidden="1">
      <c r="A4328" s="103" t="s">
        <v>9132</v>
      </c>
      <c r="B4328" s="102">
        <v>45875</v>
      </c>
      <c r="C4328" s="104">
        <f>_xlfn.ISOWEEKNUM(Tabella2[[#This Row],[Date]])</f>
        <v>32</v>
      </c>
      <c r="D4328" s="104" t="s">
        <v>817</v>
      </c>
      <c r="E4328" s="104" t="s">
        <v>284</v>
      </c>
      <c r="F4328" s="104">
        <v>73</v>
      </c>
      <c r="G4328" s="104" t="s">
        <v>284</v>
      </c>
      <c r="H4328" s="105">
        <v>9</v>
      </c>
      <c r="I4328" s="104"/>
      <c r="J4328" s="104" t="s">
        <v>258</v>
      </c>
      <c r="K4328" s="104" t="s">
        <v>79</v>
      </c>
      <c r="L4328" s="104" t="s">
        <v>299</v>
      </c>
      <c r="M4328" s="104" t="s">
        <v>276</v>
      </c>
      <c r="N4328" s="104"/>
      <c r="O4328" s="108" t="str">
        <f>A4329</f>
        <v>16731</v>
      </c>
      <c r="P4328" s="111" t="s">
        <v>2205</v>
      </c>
      <c r="Q4328" s="153" t="s">
        <v>504</v>
      </c>
      <c r="R4328" s="153" t="s">
        <v>271</v>
      </c>
      <c r="S4328" s="153">
        <v>4.1666666666666657E-2</v>
      </c>
      <c r="T4328" s="153" t="s">
        <v>504</v>
      </c>
      <c r="U4328" s="153" t="s">
        <v>271</v>
      </c>
      <c r="V4328" s="153">
        <f>IF(ISBLANK(T4328),"",Tabella2[[#This Row],[ACT STOP]]-Tabella2[[#This Row],[ACT START]])</f>
        <v>4.1666666666666685E-2</v>
      </c>
      <c r="W4328" s="104" t="s">
        <v>92</v>
      </c>
      <c r="X4328" s="104" t="s">
        <v>91</v>
      </c>
      <c r="Y4328" s="110"/>
      <c r="Z4328" s="106"/>
      <c r="AA4328" s="104"/>
      <c r="AB4328" s="107"/>
      <c r="AC4328" s="72">
        <v>1</v>
      </c>
      <c r="AH4328" s="70"/>
      <c r="AI4328" s="70"/>
      <c r="AJ4328">
        <v>0</v>
      </c>
      <c r="AL4328" s="70"/>
      <c r="BM4328" s="135" t="s">
        <v>504</v>
      </c>
      <c r="BN4328" s="136" t="s">
        <v>271</v>
      </c>
      <c r="BO4328" s="101"/>
      <c r="BR4328" s="109" t="str">
        <f t="shared" si="67"/>
        <v>SH-25-4317</v>
      </c>
      <c r="BS4328" s="109" t="s">
        <v>339</v>
      </c>
      <c r="BT4328" t="s">
        <v>92</v>
      </c>
      <c r="BU4328" t="s">
        <v>9133</v>
      </c>
    </row>
    <row r="4329" spans="1:73" hidden="1">
      <c r="A4329" s="103" t="s">
        <v>9134</v>
      </c>
      <c r="B4329" s="102">
        <v>45875</v>
      </c>
      <c r="C4329" s="104">
        <f>_xlfn.ISOWEEKNUM(Tabella2[[#This Row],[Date]])</f>
        <v>32</v>
      </c>
      <c r="D4329" s="104" t="s">
        <v>195</v>
      </c>
      <c r="E4329" s="104" t="s">
        <v>398</v>
      </c>
      <c r="F4329" s="104"/>
      <c r="G4329" s="104" t="s">
        <v>284</v>
      </c>
      <c r="H4329" s="105">
        <v>48</v>
      </c>
      <c r="I4329" s="104"/>
      <c r="J4329" s="104" t="s">
        <v>258</v>
      </c>
      <c r="K4329" s="104" t="s">
        <v>78</v>
      </c>
      <c r="L4329" s="104" t="s">
        <v>299</v>
      </c>
      <c r="M4329" s="104" t="s">
        <v>276</v>
      </c>
      <c r="N4329" s="104"/>
      <c r="O4329" s="108" t="str">
        <f>A4328</f>
        <v>16730</v>
      </c>
      <c r="P4329" s="111" t="s">
        <v>300</v>
      </c>
      <c r="Q4329" s="153">
        <v>0.47916666666666669</v>
      </c>
      <c r="R4329" s="153">
        <v>0.52083333333333337</v>
      </c>
      <c r="S4329" s="153">
        <v>4.1666666666666657E-2</v>
      </c>
      <c r="T4329" s="153">
        <v>0.47916666666666669</v>
      </c>
      <c r="U4329" s="153">
        <v>0.52083333333333337</v>
      </c>
      <c r="V4329" s="153">
        <f>IF(ISBLANK(T4329),"",Tabella2[[#This Row],[ACT STOP]]-Tabella2[[#This Row],[ACT START]])</f>
        <v>4.1666666666666685E-2</v>
      </c>
      <c r="W4329" s="104" t="s">
        <v>122</v>
      </c>
      <c r="X4329" s="104" t="s">
        <v>91</v>
      </c>
      <c r="Y4329" s="110"/>
      <c r="Z4329" s="106"/>
      <c r="AA4329" s="104"/>
      <c r="AB4329" s="107"/>
      <c r="AC4329" s="72">
        <v>1</v>
      </c>
      <c r="AH4329" s="70"/>
      <c r="AI4329" s="70"/>
      <c r="AJ4329">
        <v>0</v>
      </c>
      <c r="AL4329" s="70"/>
      <c r="BM4329" s="135">
        <v>0.47916666666666669</v>
      </c>
      <c r="BN4329" s="136">
        <v>0.52083333333333337</v>
      </c>
      <c r="BO4329" s="101"/>
      <c r="BR4329" s="109" t="str">
        <f t="shared" si="67"/>
        <v>SH-25-4318</v>
      </c>
      <c r="BS4329" s="109" t="s">
        <v>1758</v>
      </c>
      <c r="BT4329" t="s">
        <v>122</v>
      </c>
      <c r="BU4329" t="s">
        <v>399</v>
      </c>
    </row>
    <row r="4330" spans="1:73" hidden="1">
      <c r="A4330" s="103" t="s">
        <v>9135</v>
      </c>
      <c r="B4330" s="102">
        <v>45875</v>
      </c>
      <c r="C4330" s="104">
        <f>_xlfn.ISOWEEKNUM(Tabella2[[#This Row],[Date]])</f>
        <v>32</v>
      </c>
      <c r="D4330" s="104" t="s">
        <v>478</v>
      </c>
      <c r="E4330" s="104" t="s">
        <v>284</v>
      </c>
      <c r="F4330" s="104">
        <v>64</v>
      </c>
      <c r="G4330" s="104" t="s">
        <v>257</v>
      </c>
      <c r="H4330" s="105">
        <v>2</v>
      </c>
      <c r="I4330" s="104"/>
      <c r="J4330" s="104" t="s">
        <v>258</v>
      </c>
      <c r="K4330" s="104" t="s">
        <v>83</v>
      </c>
      <c r="L4330" s="104" t="s">
        <v>299</v>
      </c>
      <c r="M4330" s="104" t="s">
        <v>906</v>
      </c>
      <c r="N4330" s="104"/>
      <c r="O4330" s="108" t="str">
        <f>A4331</f>
        <v>16733</v>
      </c>
      <c r="P4330" s="111" t="s">
        <v>2397</v>
      </c>
      <c r="Q4330" s="153" t="s">
        <v>504</v>
      </c>
      <c r="R4330" s="153" t="s">
        <v>271</v>
      </c>
      <c r="S4330" s="153">
        <v>4.1666666666666657E-2</v>
      </c>
      <c r="T4330" s="153">
        <v>0.47916666666666669</v>
      </c>
      <c r="U4330" s="153">
        <v>0.52083333333333337</v>
      </c>
      <c r="V4330" s="153">
        <f>IF(ISBLANK(T4330),"",Tabella2[[#This Row],[ACT STOP]]-Tabella2[[#This Row],[ACT START]])</f>
        <v>4.1666666666666685E-2</v>
      </c>
      <c r="W4330" s="104" t="s">
        <v>92</v>
      </c>
      <c r="X4330" s="104" t="s">
        <v>91</v>
      </c>
      <c r="Y4330" s="110"/>
      <c r="Z4330" s="106"/>
      <c r="AA4330" s="104"/>
      <c r="AB4330" s="107"/>
      <c r="AC4330" s="72">
        <v>1</v>
      </c>
      <c r="AH4330" s="70"/>
      <c r="AI4330" s="70"/>
      <c r="AJ4330">
        <v>0</v>
      </c>
      <c r="AL4330" s="70"/>
      <c r="BM4330" s="135">
        <v>0.47916666666666669</v>
      </c>
      <c r="BN4330" s="136">
        <v>0.52083333333333337</v>
      </c>
      <c r="BO4330" s="101"/>
      <c r="BR4330" s="109" t="str">
        <f t="shared" si="67"/>
        <v>SH-25-4319</v>
      </c>
      <c r="BS4330" s="109" t="s">
        <v>368</v>
      </c>
      <c r="BT4330" t="s">
        <v>92</v>
      </c>
      <c r="BU4330" t="s">
        <v>9136</v>
      </c>
    </row>
    <row r="4331" spans="1:73" hidden="1">
      <c r="A4331" s="103" t="s">
        <v>9137</v>
      </c>
      <c r="B4331" s="102">
        <v>45875</v>
      </c>
      <c r="C4331" s="104">
        <f>_xlfn.ISOWEEKNUM(Tabella2[[#This Row],[Date]])</f>
        <v>32</v>
      </c>
      <c r="D4331" s="104" t="s">
        <v>478</v>
      </c>
      <c r="E4331" s="104" t="s">
        <v>284</v>
      </c>
      <c r="F4331" s="104">
        <v>65</v>
      </c>
      <c r="G4331" s="104" t="s">
        <v>257</v>
      </c>
      <c r="H4331" s="105">
        <v>12</v>
      </c>
      <c r="I4331" s="104"/>
      <c r="J4331" s="104" t="s">
        <v>258</v>
      </c>
      <c r="K4331" s="104" t="s">
        <v>80</v>
      </c>
      <c r="L4331" s="104" t="s">
        <v>299</v>
      </c>
      <c r="M4331" s="104" t="s">
        <v>906</v>
      </c>
      <c r="N4331" s="104"/>
      <c r="O4331" s="108" t="str">
        <f>A4330</f>
        <v>16732</v>
      </c>
      <c r="P4331" s="111" t="s">
        <v>2397</v>
      </c>
      <c r="Q4331" s="153">
        <v>0.47916666666666669</v>
      </c>
      <c r="R4331" s="153">
        <v>0.52083333333333337</v>
      </c>
      <c r="S4331" s="153">
        <v>4.1666666666666657E-2</v>
      </c>
      <c r="T4331" s="153">
        <v>0.47916666666666669</v>
      </c>
      <c r="U4331" s="153">
        <v>0.52083333333333337</v>
      </c>
      <c r="V4331" s="153">
        <f>IF(ISBLANK(T4331),"",Tabella2[[#This Row],[ACT STOP]]-Tabella2[[#This Row],[ACT START]])</f>
        <v>4.1666666666666685E-2</v>
      </c>
      <c r="W4331" s="104" t="s">
        <v>92</v>
      </c>
      <c r="X4331" s="104" t="s">
        <v>91</v>
      </c>
      <c r="Y4331" s="110"/>
      <c r="Z4331" s="106"/>
      <c r="AA4331" s="104"/>
      <c r="AB4331" s="107"/>
      <c r="AC4331" s="72">
        <v>1</v>
      </c>
      <c r="AH4331" s="70"/>
      <c r="AI4331" s="70"/>
      <c r="AJ4331">
        <v>0</v>
      </c>
      <c r="AL4331" s="70"/>
      <c r="BM4331" s="135">
        <v>0.47916666666666669</v>
      </c>
      <c r="BN4331" s="136">
        <v>0.52083333333333337</v>
      </c>
      <c r="BO4331" s="101"/>
      <c r="BR4331" s="109" t="str">
        <f t="shared" si="67"/>
        <v>SH-25-4320</v>
      </c>
      <c r="BS4331" s="109" t="s">
        <v>266</v>
      </c>
      <c r="BT4331" t="s">
        <v>92</v>
      </c>
      <c r="BU4331" t="s">
        <v>9138</v>
      </c>
    </row>
    <row r="4332" spans="1:73" hidden="1">
      <c r="A4332" s="103" t="s">
        <v>9139</v>
      </c>
      <c r="B4332" s="102">
        <v>45875</v>
      </c>
      <c r="C4332" s="104">
        <f>_xlfn.ISOWEEKNUM(Tabella2[[#This Row],[Date]])</f>
        <v>32</v>
      </c>
      <c r="D4332" s="104" t="s">
        <v>6396</v>
      </c>
      <c r="E4332" s="104" t="s">
        <v>256</v>
      </c>
      <c r="F4332" s="104">
        <v>72</v>
      </c>
      <c r="G4332" s="104" t="s">
        <v>284</v>
      </c>
      <c r="H4332" s="105">
        <v>22</v>
      </c>
      <c r="I4332" s="104"/>
      <c r="J4332" s="104" t="s">
        <v>258</v>
      </c>
      <c r="K4332" s="104" t="s">
        <v>81</v>
      </c>
      <c r="L4332" s="104" t="s">
        <v>259</v>
      </c>
      <c r="M4332" s="104" t="s">
        <v>276</v>
      </c>
      <c r="N4332" s="104"/>
      <c r="O4332" s="106"/>
      <c r="P4332" s="111" t="s">
        <v>850</v>
      </c>
      <c r="Q4332" s="153" t="s">
        <v>504</v>
      </c>
      <c r="R4332" s="153" t="s">
        <v>271</v>
      </c>
      <c r="S4332" s="153">
        <v>4.1666666666666657E-2</v>
      </c>
      <c r="T4332" s="153">
        <v>0.47916666666666669</v>
      </c>
      <c r="U4332" s="153">
        <v>0.52083333333333337</v>
      </c>
      <c r="V4332" s="153">
        <f>IF(ISBLANK(T4332),"",Tabella2[[#This Row],[ACT STOP]]-Tabella2[[#This Row],[ACT START]])</f>
        <v>4.1666666666666685E-2</v>
      </c>
      <c r="W4332" s="104" t="s">
        <v>92</v>
      </c>
      <c r="X4332" s="104" t="s">
        <v>91</v>
      </c>
      <c r="Y4332" s="110"/>
      <c r="Z4332" s="106"/>
      <c r="AA4332" s="104"/>
      <c r="AB4332" s="107"/>
      <c r="AC4332" s="72">
        <v>1</v>
      </c>
      <c r="AH4332" s="70"/>
      <c r="AI4332" s="70"/>
      <c r="AJ4332">
        <v>0</v>
      </c>
      <c r="AL4332" s="70"/>
      <c r="BM4332" s="135">
        <v>0.47916666666666669</v>
      </c>
      <c r="BN4332" s="136">
        <v>0.52083333333333337</v>
      </c>
      <c r="BO4332" s="101"/>
      <c r="BR4332" s="109" t="str">
        <f t="shared" si="67"/>
        <v>SH-25-4321</v>
      </c>
      <c r="BS4332" s="109" t="s">
        <v>295</v>
      </c>
      <c r="BT4332" t="s">
        <v>92</v>
      </c>
      <c r="BU4332" t="s">
        <v>9103</v>
      </c>
    </row>
    <row r="4333" spans="1:73" hidden="1">
      <c r="A4333" s="103" t="s">
        <v>9140</v>
      </c>
      <c r="B4333" s="102">
        <v>45875</v>
      </c>
      <c r="C4333" s="104">
        <f>_xlfn.ISOWEEKNUM(Tabella2[[#This Row],[Date]])</f>
        <v>32</v>
      </c>
      <c r="D4333" s="104" t="s">
        <v>722</v>
      </c>
      <c r="E4333" s="104" t="s">
        <v>327</v>
      </c>
      <c r="F4333" s="104">
        <v>77</v>
      </c>
      <c r="G4333" s="104" t="s">
        <v>257</v>
      </c>
      <c r="H4333" s="105">
        <v>10</v>
      </c>
      <c r="I4333" s="104" t="s">
        <v>258</v>
      </c>
      <c r="J4333" s="104"/>
      <c r="K4333" s="104" t="s">
        <v>77</v>
      </c>
      <c r="L4333" s="104" t="s">
        <v>259</v>
      </c>
      <c r="M4333" s="104" t="s">
        <v>276</v>
      </c>
      <c r="N4333" s="104"/>
      <c r="O4333" s="106"/>
      <c r="P4333" s="111" t="s">
        <v>3316</v>
      </c>
      <c r="Q4333" s="153" t="s">
        <v>549</v>
      </c>
      <c r="R4333" s="153" t="s">
        <v>550</v>
      </c>
      <c r="S4333" s="153">
        <v>4.1666666666666657E-2</v>
      </c>
      <c r="T4333" s="153">
        <v>0.54166666666666663</v>
      </c>
      <c r="U4333" s="153">
        <v>0.58333333333333337</v>
      </c>
      <c r="V4333" s="153">
        <f>IF(ISBLANK(T4333),"",Tabella2[[#This Row],[ACT STOP]]-Tabella2[[#This Row],[ACT START]])</f>
        <v>4.1666666666666741E-2</v>
      </c>
      <c r="W4333" s="104" t="s">
        <v>92</v>
      </c>
      <c r="X4333" s="104" t="s">
        <v>91</v>
      </c>
      <c r="Y4333" s="110"/>
      <c r="Z4333" s="106"/>
      <c r="AA4333" s="104"/>
      <c r="AB4333" s="107"/>
      <c r="AC4333" s="72">
        <v>1</v>
      </c>
      <c r="AH4333" s="70"/>
      <c r="AI4333" s="70"/>
      <c r="AJ4333">
        <v>0</v>
      </c>
      <c r="AL4333" s="70"/>
      <c r="BM4333" s="135">
        <v>0.54166666666666663</v>
      </c>
      <c r="BN4333" s="136">
        <v>0.58333333333333337</v>
      </c>
      <c r="BO4333" s="101"/>
      <c r="BR4333" s="109" t="str">
        <f t="shared" si="67"/>
        <v>SH-25-4322</v>
      </c>
      <c r="BS4333" s="109" t="s">
        <v>552</v>
      </c>
      <c r="BT4333" t="s">
        <v>92</v>
      </c>
      <c r="BU4333" t="s">
        <v>9141</v>
      </c>
    </row>
    <row r="4334" spans="1:73" hidden="1">
      <c r="A4334" s="103" t="s">
        <v>9142</v>
      </c>
      <c r="B4334" s="102">
        <v>45875</v>
      </c>
      <c r="C4334" s="104">
        <f>_xlfn.ISOWEEKNUM(Tabella2[[#This Row],[Date]])</f>
        <v>32</v>
      </c>
      <c r="D4334" s="104" t="s">
        <v>751</v>
      </c>
      <c r="E4334" s="104" t="s">
        <v>256</v>
      </c>
      <c r="F4334" s="104">
        <v>78</v>
      </c>
      <c r="G4334" s="104" t="s">
        <v>257</v>
      </c>
      <c r="H4334" s="105">
        <v>17</v>
      </c>
      <c r="I4334" s="104" t="s">
        <v>258</v>
      </c>
      <c r="J4334" s="104"/>
      <c r="K4334" s="104" t="s">
        <v>79</v>
      </c>
      <c r="L4334" s="104" t="s">
        <v>259</v>
      </c>
      <c r="M4334" s="104" t="s">
        <v>328</v>
      </c>
      <c r="N4334" s="104"/>
      <c r="O4334" s="106"/>
      <c r="P4334" s="111" t="s">
        <v>1895</v>
      </c>
      <c r="Q4334" s="153" t="s">
        <v>549</v>
      </c>
      <c r="R4334" s="153" t="s">
        <v>550</v>
      </c>
      <c r="S4334" s="153">
        <v>4.1666666666666657E-2</v>
      </c>
      <c r="T4334" s="153">
        <v>0.54166666666666663</v>
      </c>
      <c r="U4334" s="153">
        <v>0.58333333333333337</v>
      </c>
      <c r="V4334" s="153">
        <f>IF(ISBLANK(T4334),"",Tabella2[[#This Row],[ACT STOP]]-Tabella2[[#This Row],[ACT START]])</f>
        <v>4.1666666666666741E-2</v>
      </c>
      <c r="W4334" s="104" t="s">
        <v>92</v>
      </c>
      <c r="X4334" s="104" t="s">
        <v>91</v>
      </c>
      <c r="Y4334" s="110"/>
      <c r="Z4334" s="106"/>
      <c r="AA4334" s="104"/>
      <c r="AB4334" s="107"/>
      <c r="AC4334" s="72">
        <v>1</v>
      </c>
      <c r="AH4334" s="70"/>
      <c r="AI4334" s="70"/>
      <c r="AJ4334">
        <v>0</v>
      </c>
      <c r="AL4334" s="70"/>
      <c r="BM4334" s="135">
        <v>0.54166666666666663</v>
      </c>
      <c r="BN4334" s="136">
        <v>0.58333333333333337</v>
      </c>
      <c r="BO4334" s="101"/>
      <c r="BR4334" s="109" t="str">
        <f t="shared" si="67"/>
        <v>SH-25-4323</v>
      </c>
      <c r="BS4334" s="109" t="s">
        <v>393</v>
      </c>
      <c r="BT4334" t="s">
        <v>92</v>
      </c>
      <c r="BU4334" t="s">
        <v>9143</v>
      </c>
    </row>
    <row r="4335" spans="1:73" hidden="1">
      <c r="A4335" s="103" t="s">
        <v>9144</v>
      </c>
      <c r="B4335" s="102">
        <v>45875</v>
      </c>
      <c r="C4335" s="104">
        <f>_xlfn.ISOWEEKNUM(Tabella2[[#This Row],[Date]])</f>
        <v>32</v>
      </c>
      <c r="D4335" s="104" t="s">
        <v>817</v>
      </c>
      <c r="E4335" s="104" t="s">
        <v>284</v>
      </c>
      <c r="F4335" s="104">
        <v>72</v>
      </c>
      <c r="G4335" s="104" t="s">
        <v>257</v>
      </c>
      <c r="H4335" s="105">
        <v>5</v>
      </c>
      <c r="I4335" s="104"/>
      <c r="J4335" s="104" t="s">
        <v>258</v>
      </c>
      <c r="K4335" s="104" t="s">
        <v>83</v>
      </c>
      <c r="L4335" s="104" t="s">
        <v>299</v>
      </c>
      <c r="M4335" s="104" t="s">
        <v>276</v>
      </c>
      <c r="N4335" s="104"/>
      <c r="O4335" s="108" t="str">
        <f>A4336</f>
        <v>16738</v>
      </c>
      <c r="P4335" s="111" t="s">
        <v>664</v>
      </c>
      <c r="Q4335" s="153" t="s">
        <v>549</v>
      </c>
      <c r="R4335" s="153" t="s">
        <v>550</v>
      </c>
      <c r="S4335" s="153">
        <v>4.1666666666666657E-2</v>
      </c>
      <c r="T4335" s="153">
        <v>0.54166666666666663</v>
      </c>
      <c r="U4335" s="153">
        <v>0.58333333333333337</v>
      </c>
      <c r="V4335" s="153">
        <f>IF(ISBLANK(T4335),"",Tabella2[[#This Row],[ACT STOP]]-Tabella2[[#This Row],[ACT START]])</f>
        <v>4.1666666666666741E-2</v>
      </c>
      <c r="W4335" s="104" t="s">
        <v>92</v>
      </c>
      <c r="X4335" s="104" t="s">
        <v>91</v>
      </c>
      <c r="Y4335" s="110"/>
      <c r="Z4335" s="106"/>
      <c r="AA4335" s="104"/>
      <c r="AB4335" s="107"/>
      <c r="AC4335" s="72">
        <v>1</v>
      </c>
      <c r="AH4335" s="70"/>
      <c r="AI4335" s="70"/>
      <c r="AJ4335">
        <v>0</v>
      </c>
      <c r="AL4335" s="70"/>
      <c r="BM4335" s="135">
        <v>0.54166666666666663</v>
      </c>
      <c r="BN4335" s="136">
        <v>0.58333333333333337</v>
      </c>
      <c r="BO4335" s="101"/>
      <c r="BR4335" s="109" t="str">
        <f t="shared" si="67"/>
        <v>SH-25-4324</v>
      </c>
      <c r="BS4335" s="109" t="s">
        <v>416</v>
      </c>
      <c r="BT4335" t="s">
        <v>92</v>
      </c>
      <c r="BU4335" t="s">
        <v>9145</v>
      </c>
    </row>
    <row r="4336" spans="1:73" hidden="1">
      <c r="A4336" s="103" t="s">
        <v>9146</v>
      </c>
      <c r="B4336" s="102">
        <v>45875</v>
      </c>
      <c r="C4336" s="104">
        <f>_xlfn.ISOWEEKNUM(Tabella2[[#This Row],[Date]])</f>
        <v>32</v>
      </c>
      <c r="D4336" s="104" t="s">
        <v>195</v>
      </c>
      <c r="E4336" s="104" t="s">
        <v>398</v>
      </c>
      <c r="F4336" s="104"/>
      <c r="G4336" s="104" t="s">
        <v>284</v>
      </c>
      <c r="H4336" s="105">
        <v>41</v>
      </c>
      <c r="I4336" s="104"/>
      <c r="J4336" s="104" t="s">
        <v>258</v>
      </c>
      <c r="K4336" s="104" t="s">
        <v>80</v>
      </c>
      <c r="L4336" s="104" t="s">
        <v>299</v>
      </c>
      <c r="M4336" s="104" t="s">
        <v>276</v>
      </c>
      <c r="N4336" s="104"/>
      <c r="O4336" s="108" t="str">
        <f>A4335</f>
        <v>16737</v>
      </c>
      <c r="P4336" s="111" t="s">
        <v>300</v>
      </c>
      <c r="Q4336" s="153">
        <v>0.54166666666666663</v>
      </c>
      <c r="R4336" s="153">
        <v>0.58333333333333337</v>
      </c>
      <c r="S4336" s="153">
        <v>4.1666666666666657E-2</v>
      </c>
      <c r="T4336" s="153">
        <v>0.54166666666666663</v>
      </c>
      <c r="U4336" s="153">
        <v>0.58333333333333337</v>
      </c>
      <c r="V4336" s="153">
        <f>IF(ISBLANK(T4336),"",Tabella2[[#This Row],[ACT STOP]]-Tabella2[[#This Row],[ACT START]])</f>
        <v>4.1666666666666741E-2</v>
      </c>
      <c r="W4336" s="104" t="s">
        <v>92</v>
      </c>
      <c r="X4336" s="104" t="s">
        <v>91</v>
      </c>
      <c r="Y4336" s="110"/>
      <c r="Z4336" s="106"/>
      <c r="AA4336" s="104"/>
      <c r="AB4336" s="107"/>
      <c r="AC4336" s="72">
        <v>1</v>
      </c>
      <c r="AH4336" s="70"/>
      <c r="AI4336" s="70"/>
      <c r="AJ4336">
        <v>0</v>
      </c>
      <c r="AL4336" s="70"/>
      <c r="BM4336" s="135">
        <v>0.54166666666666663</v>
      </c>
      <c r="BN4336" s="136">
        <v>0.58333333333333337</v>
      </c>
      <c r="BO4336" s="101"/>
      <c r="BR4336" s="109" t="str">
        <f t="shared" si="67"/>
        <v>SH-25-4325</v>
      </c>
      <c r="BS4336" s="109" t="s">
        <v>1750</v>
      </c>
      <c r="BT4336" t="s">
        <v>92</v>
      </c>
      <c r="BU4336" t="s">
        <v>399</v>
      </c>
    </row>
    <row r="4337" spans="1:73" hidden="1">
      <c r="A4337" s="103" t="s">
        <v>9147</v>
      </c>
      <c r="B4337" s="102">
        <v>45875</v>
      </c>
      <c r="C4337" s="104">
        <f>_xlfn.ISOWEEKNUM(Tabella2[[#This Row],[Date]])</f>
        <v>32</v>
      </c>
      <c r="D4337" s="104" t="s">
        <v>751</v>
      </c>
      <c r="E4337" s="104" t="s">
        <v>256</v>
      </c>
      <c r="F4337" s="104">
        <v>76</v>
      </c>
      <c r="G4337" s="104" t="s">
        <v>257</v>
      </c>
      <c r="H4337" s="105">
        <v>9</v>
      </c>
      <c r="I4337" s="104" t="s">
        <v>258</v>
      </c>
      <c r="J4337" s="104"/>
      <c r="K4337" s="104" t="s">
        <v>81</v>
      </c>
      <c r="L4337" s="104" t="s">
        <v>259</v>
      </c>
      <c r="M4337" s="104" t="s">
        <v>328</v>
      </c>
      <c r="N4337" s="104"/>
      <c r="O4337" s="106"/>
      <c r="P4337" s="111" t="s">
        <v>1895</v>
      </c>
      <c r="Q4337" s="153" t="s">
        <v>549</v>
      </c>
      <c r="R4337" s="153" t="s">
        <v>550</v>
      </c>
      <c r="S4337" s="153">
        <v>4.1666666666666657E-2</v>
      </c>
      <c r="T4337" s="153">
        <v>0.54166666666666663</v>
      </c>
      <c r="U4337" s="153">
        <v>0.58333333333333337</v>
      </c>
      <c r="V4337" s="153">
        <f>IF(ISBLANK(T4337),"",Tabella2[[#This Row],[ACT STOP]]-Tabella2[[#This Row],[ACT START]])</f>
        <v>4.1666666666666741E-2</v>
      </c>
      <c r="W4337" s="104" t="s">
        <v>92</v>
      </c>
      <c r="X4337" s="104" t="s">
        <v>91</v>
      </c>
      <c r="Y4337" s="110"/>
      <c r="Z4337" s="106"/>
      <c r="AA4337" s="104"/>
      <c r="AB4337" s="107"/>
      <c r="AC4337" s="72">
        <v>1</v>
      </c>
      <c r="AH4337" s="70"/>
      <c r="AI4337" s="70"/>
      <c r="AJ4337">
        <v>0</v>
      </c>
      <c r="AL4337" s="70"/>
      <c r="BM4337" s="135">
        <v>0.54166666666666663</v>
      </c>
      <c r="BN4337" s="136">
        <v>0.58333333333333337</v>
      </c>
      <c r="BO4337" s="101"/>
      <c r="BR4337" s="109" t="str">
        <f t="shared" si="67"/>
        <v>SH-25-4326</v>
      </c>
      <c r="BS4337" s="109" t="s">
        <v>318</v>
      </c>
      <c r="BT4337" t="s">
        <v>92</v>
      </c>
      <c r="BU4337" t="s">
        <v>9148</v>
      </c>
    </row>
    <row r="4338" spans="1:73" hidden="1">
      <c r="A4338" s="103" t="s">
        <v>9149</v>
      </c>
      <c r="B4338" s="102">
        <v>45875</v>
      </c>
      <c r="C4338" s="104">
        <f>_xlfn.ISOWEEKNUM(Tabella2[[#This Row],[Date]])</f>
        <v>32</v>
      </c>
      <c r="D4338" s="104" t="s">
        <v>763</v>
      </c>
      <c r="E4338" s="104" t="s">
        <v>256</v>
      </c>
      <c r="F4338" s="104">
        <v>66</v>
      </c>
      <c r="G4338" s="104" t="s">
        <v>284</v>
      </c>
      <c r="H4338" s="105">
        <v>23</v>
      </c>
      <c r="I4338" s="104"/>
      <c r="J4338" s="104" t="s">
        <v>258</v>
      </c>
      <c r="K4338" s="104" t="s">
        <v>78</v>
      </c>
      <c r="L4338" s="104" t="s">
        <v>259</v>
      </c>
      <c r="M4338" s="104" t="s">
        <v>328</v>
      </c>
      <c r="N4338" s="104"/>
      <c r="O4338" s="106"/>
      <c r="P4338" s="111" t="s">
        <v>1895</v>
      </c>
      <c r="Q4338" s="153" t="s">
        <v>549</v>
      </c>
      <c r="R4338" s="153" t="s">
        <v>550</v>
      </c>
      <c r="S4338" s="153">
        <v>4.1666666666666657E-2</v>
      </c>
      <c r="T4338" s="153">
        <v>0.54166666666666663</v>
      </c>
      <c r="U4338" s="153">
        <v>0.58333333333333337</v>
      </c>
      <c r="V4338" s="153">
        <f>IF(ISBLANK(T4338),"",Tabella2[[#This Row],[ACT STOP]]-Tabella2[[#This Row],[ACT START]])</f>
        <v>4.1666666666666741E-2</v>
      </c>
      <c r="W4338" s="104" t="s">
        <v>92</v>
      </c>
      <c r="X4338" s="104" t="s">
        <v>91</v>
      </c>
      <c r="Y4338" s="110"/>
      <c r="Z4338" s="106"/>
      <c r="AA4338" s="104"/>
      <c r="AB4338" s="107"/>
      <c r="AC4338" s="72">
        <v>1</v>
      </c>
      <c r="AH4338" s="70"/>
      <c r="AI4338" s="70"/>
      <c r="AJ4338">
        <v>0</v>
      </c>
      <c r="AL4338" s="70"/>
      <c r="BM4338" s="135">
        <v>0.54166666666666663</v>
      </c>
      <c r="BN4338" s="136">
        <v>0.58333333333333337</v>
      </c>
      <c r="BO4338" s="101"/>
      <c r="BR4338" s="109" t="str">
        <f t="shared" si="67"/>
        <v>SH-25-4327</v>
      </c>
      <c r="BS4338" s="109" t="s">
        <v>358</v>
      </c>
      <c r="BT4338" t="s">
        <v>92</v>
      </c>
      <c r="BU4338" t="s">
        <v>9150</v>
      </c>
    </row>
    <row r="4339" spans="1:73" hidden="1">
      <c r="A4339" s="103" t="s">
        <v>9151</v>
      </c>
      <c r="B4339" s="102">
        <v>45876</v>
      </c>
      <c r="C4339" s="104">
        <f>_xlfn.ISOWEEKNUM(Tabella2[[#This Row],[Date]])</f>
        <v>32</v>
      </c>
      <c r="D4339" s="104" t="s">
        <v>817</v>
      </c>
      <c r="E4339" s="104" t="s">
        <v>284</v>
      </c>
      <c r="F4339" s="104">
        <v>75</v>
      </c>
      <c r="G4339" s="104" t="s">
        <v>257</v>
      </c>
      <c r="H4339" s="105">
        <v>32</v>
      </c>
      <c r="I4339" s="104"/>
      <c r="J4339" s="104" t="s">
        <v>258</v>
      </c>
      <c r="K4339" s="104" t="s">
        <v>79</v>
      </c>
      <c r="L4339" s="104" t="s">
        <v>259</v>
      </c>
      <c r="M4339" s="104" t="s">
        <v>1846</v>
      </c>
      <c r="N4339" s="104"/>
      <c r="O4339" s="106"/>
      <c r="P4339" s="111" t="s">
        <v>1847</v>
      </c>
      <c r="Q4339" s="153" t="s">
        <v>7801</v>
      </c>
      <c r="R4339" s="153" t="s">
        <v>7802</v>
      </c>
      <c r="S4339" s="153">
        <v>4.1666666666666657E-2</v>
      </c>
      <c r="T4339" s="153">
        <v>0.22916666666666671</v>
      </c>
      <c r="U4339" s="153" t="s">
        <v>7802</v>
      </c>
      <c r="V4339" s="153">
        <f>IF(ISBLANK(T4339),"",Tabella2[[#This Row],[ACT STOP]]-Tabella2[[#This Row],[ACT START]])</f>
        <v>4.1666666666666602E-2</v>
      </c>
      <c r="W4339" s="104" t="s">
        <v>92</v>
      </c>
      <c r="X4339" s="104" t="s">
        <v>91</v>
      </c>
      <c r="Y4339" s="110" t="s">
        <v>9152</v>
      </c>
      <c r="Z4339" s="106"/>
      <c r="AA4339" s="104"/>
      <c r="AB4339" s="107"/>
      <c r="AC4339" s="72">
        <v>1</v>
      </c>
      <c r="AH4339" s="70"/>
      <c r="AI4339" s="70"/>
      <c r="AJ4339">
        <v>0</v>
      </c>
      <c r="AL4339" s="70"/>
      <c r="BM4339" s="135">
        <v>0.22916666666666671</v>
      </c>
      <c r="BN4339" s="136" t="s">
        <v>7802</v>
      </c>
      <c r="BO4339" s="101"/>
      <c r="BR4339" s="109" t="str">
        <f t="shared" si="67"/>
        <v>SH-25-4328</v>
      </c>
      <c r="BS4339" s="109" t="s">
        <v>356</v>
      </c>
      <c r="BT4339" t="s">
        <v>92</v>
      </c>
      <c r="BU4339" t="s">
        <v>9153</v>
      </c>
    </row>
    <row r="4340" spans="1:73" hidden="1">
      <c r="A4340" s="103" t="s">
        <v>9154</v>
      </c>
      <c r="B4340" s="102">
        <v>45876</v>
      </c>
      <c r="C4340" s="104">
        <f>_xlfn.ISOWEEKNUM(Tabella2[[#This Row],[Date]])</f>
        <v>32</v>
      </c>
      <c r="D4340" s="104" t="s">
        <v>6396</v>
      </c>
      <c r="E4340" s="104" t="s">
        <v>256</v>
      </c>
      <c r="F4340" s="104">
        <v>75</v>
      </c>
      <c r="G4340" s="104" t="s">
        <v>284</v>
      </c>
      <c r="H4340" s="105">
        <v>22</v>
      </c>
      <c r="I4340" s="104"/>
      <c r="J4340" s="104" t="s">
        <v>258</v>
      </c>
      <c r="K4340" s="104" t="s">
        <v>78</v>
      </c>
      <c r="L4340" s="104" t="s">
        <v>259</v>
      </c>
      <c r="M4340" s="104" t="s">
        <v>276</v>
      </c>
      <c r="N4340" s="104"/>
      <c r="O4340" s="106"/>
      <c r="P4340" s="111" t="s">
        <v>3000</v>
      </c>
      <c r="Q4340" s="153" t="s">
        <v>7801</v>
      </c>
      <c r="R4340" s="153" t="s">
        <v>7802</v>
      </c>
      <c r="S4340" s="153">
        <v>4.1666666666666657E-2</v>
      </c>
      <c r="T4340" s="153" t="s">
        <v>7801</v>
      </c>
      <c r="U4340" s="153" t="s">
        <v>7802</v>
      </c>
      <c r="V4340" s="153">
        <f>IF(ISBLANK(T4340),"",Tabella2[[#This Row],[ACT STOP]]-Tabella2[[#This Row],[ACT START]])</f>
        <v>4.1666666666666657E-2</v>
      </c>
      <c r="W4340" s="104" t="s">
        <v>92</v>
      </c>
      <c r="X4340" s="104" t="s">
        <v>91</v>
      </c>
      <c r="Y4340" s="110"/>
      <c r="Z4340" s="106"/>
      <c r="AA4340" s="104"/>
      <c r="AB4340" s="107"/>
      <c r="AC4340" s="72">
        <v>1</v>
      </c>
      <c r="AH4340" s="70"/>
      <c r="AI4340" s="70"/>
      <c r="AJ4340">
        <v>0</v>
      </c>
      <c r="AL4340" s="70"/>
      <c r="BM4340" s="135" t="s">
        <v>7801</v>
      </c>
      <c r="BN4340" s="136" t="s">
        <v>7802</v>
      </c>
      <c r="BO4340" s="101"/>
      <c r="BR4340" s="109" t="str">
        <f t="shared" si="67"/>
        <v>SH-25-4329</v>
      </c>
      <c r="BS4340" s="109" t="s">
        <v>295</v>
      </c>
      <c r="BT4340" t="s">
        <v>92</v>
      </c>
      <c r="BU4340" t="s">
        <v>9155</v>
      </c>
    </row>
    <row r="4341" spans="1:73" hidden="1">
      <c r="A4341" s="103" t="s">
        <v>9156</v>
      </c>
      <c r="B4341" s="102">
        <v>45876</v>
      </c>
      <c r="C4341" s="104">
        <f>_xlfn.ISOWEEKNUM(Tabella2[[#This Row],[Date]])</f>
        <v>32</v>
      </c>
      <c r="D4341" s="104" t="s">
        <v>817</v>
      </c>
      <c r="E4341" s="104" t="s">
        <v>284</v>
      </c>
      <c r="F4341" s="104">
        <v>73</v>
      </c>
      <c r="G4341" s="104" t="s">
        <v>284</v>
      </c>
      <c r="H4341" s="105">
        <v>23</v>
      </c>
      <c r="I4341" s="104"/>
      <c r="J4341" s="104" t="s">
        <v>258</v>
      </c>
      <c r="K4341" s="104" t="s">
        <v>83</v>
      </c>
      <c r="L4341" s="104" t="s">
        <v>299</v>
      </c>
      <c r="M4341" s="104" t="s">
        <v>276</v>
      </c>
      <c r="N4341" s="104"/>
      <c r="O4341" s="108" t="str">
        <f>A4342</f>
        <v>16744</v>
      </c>
      <c r="P4341" s="111" t="s">
        <v>664</v>
      </c>
      <c r="Q4341" s="153" t="s">
        <v>7801</v>
      </c>
      <c r="R4341" s="153" t="s">
        <v>7802</v>
      </c>
      <c r="S4341" s="153">
        <v>4.1666666666666657E-2</v>
      </c>
      <c r="T4341" s="153" t="s">
        <v>7801</v>
      </c>
      <c r="U4341" s="153" t="s">
        <v>7802</v>
      </c>
      <c r="V4341" s="153">
        <f>IF(ISBLANK(T4341),"",Tabella2[[#This Row],[ACT STOP]]-Tabella2[[#This Row],[ACT START]])</f>
        <v>4.1666666666666657E-2</v>
      </c>
      <c r="W4341" s="104" t="s">
        <v>92</v>
      </c>
      <c r="X4341" s="104" t="s">
        <v>91</v>
      </c>
      <c r="Y4341" s="110" t="s">
        <v>9157</v>
      </c>
      <c r="Z4341" s="106"/>
      <c r="AA4341" s="104"/>
      <c r="AB4341" s="107"/>
      <c r="AC4341" s="72">
        <v>1</v>
      </c>
      <c r="AH4341" s="70"/>
      <c r="AI4341" s="70"/>
      <c r="AJ4341">
        <v>0</v>
      </c>
      <c r="AL4341" s="70"/>
      <c r="BL4341" t="s">
        <v>9158</v>
      </c>
      <c r="BM4341" s="135" t="s">
        <v>7801</v>
      </c>
      <c r="BN4341" s="136" t="s">
        <v>7802</v>
      </c>
      <c r="BO4341" s="101"/>
      <c r="BR4341" s="109" t="str">
        <f t="shared" si="67"/>
        <v>SH-25-4330</v>
      </c>
      <c r="BS4341" s="109" t="s">
        <v>358</v>
      </c>
      <c r="BT4341" t="s">
        <v>92</v>
      </c>
      <c r="BU4341" t="s">
        <v>9159</v>
      </c>
    </row>
    <row r="4342" spans="1:73" hidden="1">
      <c r="A4342" s="103" t="s">
        <v>9160</v>
      </c>
      <c r="B4342" s="102">
        <v>45876</v>
      </c>
      <c r="C4342" s="104">
        <f>_xlfn.ISOWEEKNUM(Tabella2[[#This Row],[Date]])</f>
        <v>32</v>
      </c>
      <c r="D4342" s="104" t="s">
        <v>195</v>
      </c>
      <c r="E4342" s="104" t="s">
        <v>398</v>
      </c>
      <c r="F4342" s="104"/>
      <c r="G4342" s="104" t="s">
        <v>284</v>
      </c>
      <c r="H4342" s="105">
        <v>50</v>
      </c>
      <c r="I4342" s="104"/>
      <c r="J4342" s="104" t="s">
        <v>258</v>
      </c>
      <c r="K4342" s="104" t="s">
        <v>80</v>
      </c>
      <c r="L4342" s="104" t="s">
        <v>299</v>
      </c>
      <c r="M4342" s="104" t="s">
        <v>276</v>
      </c>
      <c r="N4342" s="104"/>
      <c r="O4342" s="108" t="str">
        <f>A4341</f>
        <v>16743</v>
      </c>
      <c r="P4342" s="111" t="s">
        <v>300</v>
      </c>
      <c r="Q4342" s="153">
        <v>0.22916666666666671</v>
      </c>
      <c r="R4342" s="153">
        <v>0.27083333333333331</v>
      </c>
      <c r="S4342" s="153">
        <v>4.1666666666666657E-2</v>
      </c>
      <c r="T4342" s="153" t="s">
        <v>7801</v>
      </c>
      <c r="U4342" s="153" t="s">
        <v>7802</v>
      </c>
      <c r="V4342" s="153">
        <f>IF(ISBLANK(T4342),"",Tabella2[[#This Row],[ACT STOP]]-Tabella2[[#This Row],[ACT START]])</f>
        <v>4.1666666666666657E-2</v>
      </c>
      <c r="W4342" s="104" t="s">
        <v>122</v>
      </c>
      <c r="X4342" s="104" t="s">
        <v>91</v>
      </c>
      <c r="Y4342" s="110"/>
      <c r="Z4342" s="106"/>
      <c r="AA4342" s="104"/>
      <c r="AB4342" s="107"/>
      <c r="AC4342" s="72">
        <v>1</v>
      </c>
      <c r="AH4342" s="70"/>
      <c r="AI4342" s="70"/>
      <c r="AJ4342">
        <v>0</v>
      </c>
      <c r="AL4342" s="70"/>
      <c r="BM4342" s="135" t="s">
        <v>7801</v>
      </c>
      <c r="BN4342" s="136" t="s">
        <v>7802</v>
      </c>
      <c r="BO4342" s="101"/>
      <c r="BR4342" s="109" t="str">
        <f t="shared" si="67"/>
        <v>SH-25-4331</v>
      </c>
      <c r="BS4342" s="109" t="s">
        <v>1763</v>
      </c>
      <c r="BT4342" t="s">
        <v>122</v>
      </c>
      <c r="BU4342" t="s">
        <v>399</v>
      </c>
    </row>
    <row r="4343" spans="1:73" hidden="1">
      <c r="A4343" s="103" t="s">
        <v>9161</v>
      </c>
      <c r="B4343" s="102">
        <v>45876</v>
      </c>
      <c r="C4343" s="104">
        <f>_xlfn.ISOWEEKNUM(Tabella2[[#This Row],[Date]])</f>
        <v>32</v>
      </c>
      <c r="D4343" s="104" t="s">
        <v>722</v>
      </c>
      <c r="E4343" s="104" t="s">
        <v>327</v>
      </c>
      <c r="F4343" s="104">
        <v>78</v>
      </c>
      <c r="G4343" s="104" t="s">
        <v>257</v>
      </c>
      <c r="H4343" s="105">
        <v>17</v>
      </c>
      <c r="I4343" s="104" t="s">
        <v>258</v>
      </c>
      <c r="J4343" s="104"/>
      <c r="K4343" s="104" t="s">
        <v>81</v>
      </c>
      <c r="L4343" s="104" t="s">
        <v>259</v>
      </c>
      <c r="M4343" s="104" t="s">
        <v>1846</v>
      </c>
      <c r="N4343" s="104"/>
      <c r="O4343" s="106"/>
      <c r="P4343" s="111" t="s">
        <v>3316</v>
      </c>
      <c r="Q4343" s="153" t="s">
        <v>7801</v>
      </c>
      <c r="R4343" s="153" t="s">
        <v>7802</v>
      </c>
      <c r="S4343" s="153">
        <v>4.1666666666666657E-2</v>
      </c>
      <c r="T4343" s="153" t="s">
        <v>7801</v>
      </c>
      <c r="U4343" s="153" t="s">
        <v>7802</v>
      </c>
      <c r="V4343" s="153">
        <f>IF(ISBLANK(T4343),"",Tabella2[[#This Row],[ACT STOP]]-Tabella2[[#This Row],[ACT START]])</f>
        <v>4.1666666666666657E-2</v>
      </c>
      <c r="W4343" s="104" t="s">
        <v>92</v>
      </c>
      <c r="X4343" s="104" t="s">
        <v>91</v>
      </c>
      <c r="Y4343" s="110"/>
      <c r="Z4343" s="106"/>
      <c r="AA4343" s="104"/>
      <c r="AB4343" s="107"/>
      <c r="AC4343" s="72">
        <v>1</v>
      </c>
      <c r="AH4343" s="70"/>
      <c r="AI4343" s="70"/>
      <c r="AJ4343">
        <v>0</v>
      </c>
      <c r="AL4343" s="70"/>
      <c r="BM4343" s="135" t="s">
        <v>7801</v>
      </c>
      <c r="BN4343" s="136" t="s">
        <v>7802</v>
      </c>
      <c r="BO4343" s="101"/>
      <c r="BR4343" s="109" t="str">
        <f t="shared" si="67"/>
        <v>SH-25-4332</v>
      </c>
      <c r="BS4343" s="109" t="s">
        <v>393</v>
      </c>
      <c r="BT4343" t="s">
        <v>92</v>
      </c>
      <c r="BU4343" t="s">
        <v>9162</v>
      </c>
    </row>
    <row r="4344" spans="1:73" hidden="1">
      <c r="A4344" s="103" t="s">
        <v>9163</v>
      </c>
      <c r="B4344" s="102">
        <v>45876</v>
      </c>
      <c r="C4344" s="104">
        <f>_xlfn.ISOWEEKNUM(Tabella2[[#This Row],[Date]])</f>
        <v>32</v>
      </c>
      <c r="D4344" s="104" t="s">
        <v>404</v>
      </c>
      <c r="E4344" s="104" t="s">
        <v>284</v>
      </c>
      <c r="F4344" s="104">
        <v>41</v>
      </c>
      <c r="G4344" s="104" t="s">
        <v>257</v>
      </c>
      <c r="H4344" s="105">
        <v>10</v>
      </c>
      <c r="I4344" s="104"/>
      <c r="J4344" s="104" t="s">
        <v>258</v>
      </c>
      <c r="K4344" s="104" t="s">
        <v>79</v>
      </c>
      <c r="L4344" s="104" t="s">
        <v>299</v>
      </c>
      <c r="M4344" s="104" t="s">
        <v>386</v>
      </c>
      <c r="N4344" s="104"/>
      <c r="O4344" s="108" t="str">
        <f>A4345</f>
        <v>16747</v>
      </c>
      <c r="P4344" s="111" t="s">
        <v>5205</v>
      </c>
      <c r="Q4344" s="153" t="s">
        <v>285</v>
      </c>
      <c r="R4344" s="153" t="s">
        <v>286</v>
      </c>
      <c r="S4344" s="153">
        <v>4.1666666666666657E-2</v>
      </c>
      <c r="T4344" s="153" t="s">
        <v>285</v>
      </c>
      <c r="U4344" s="153" t="s">
        <v>286</v>
      </c>
      <c r="V4344" s="153">
        <f>IF(ISBLANK(T4344),"",Tabella2[[#This Row],[ACT STOP]]-Tabella2[[#This Row],[ACT START]])</f>
        <v>4.166666666666663E-2</v>
      </c>
      <c r="W4344" s="104" t="s">
        <v>92</v>
      </c>
      <c r="X4344" s="104" t="s">
        <v>91</v>
      </c>
      <c r="Y4344" s="110"/>
      <c r="Z4344" s="106"/>
      <c r="AA4344" s="104"/>
      <c r="AB4344" s="107"/>
      <c r="AC4344" s="72">
        <v>1</v>
      </c>
      <c r="AH4344" s="70"/>
      <c r="AI4344" s="70"/>
      <c r="AJ4344">
        <v>0</v>
      </c>
      <c r="AL4344" s="70"/>
      <c r="BM4344" s="135" t="s">
        <v>285</v>
      </c>
      <c r="BN4344" s="136" t="s">
        <v>286</v>
      </c>
      <c r="BO4344" s="101"/>
      <c r="BR4344" s="109" t="str">
        <f t="shared" si="67"/>
        <v>SH-25-4333</v>
      </c>
      <c r="BS4344" s="109" t="s">
        <v>552</v>
      </c>
      <c r="BT4344" t="s">
        <v>92</v>
      </c>
      <c r="BU4344" t="s">
        <v>9164</v>
      </c>
    </row>
    <row r="4345" spans="1:73" hidden="1">
      <c r="A4345" s="103" t="s">
        <v>9165</v>
      </c>
      <c r="B4345" s="102">
        <v>45876</v>
      </c>
      <c r="C4345" s="104">
        <f>_xlfn.ISOWEEKNUM(Tabella2[[#This Row],[Date]])</f>
        <v>32</v>
      </c>
      <c r="D4345" s="104" t="s">
        <v>409</v>
      </c>
      <c r="E4345" s="104" t="s">
        <v>284</v>
      </c>
      <c r="F4345" s="104">
        <v>42</v>
      </c>
      <c r="G4345" s="104" t="s">
        <v>257</v>
      </c>
      <c r="H4345" s="105">
        <v>9</v>
      </c>
      <c r="I4345" s="104"/>
      <c r="J4345" s="104" t="s">
        <v>258</v>
      </c>
      <c r="K4345" s="104" t="s">
        <v>78</v>
      </c>
      <c r="L4345" s="104" t="s">
        <v>299</v>
      </c>
      <c r="M4345" s="104" t="s">
        <v>386</v>
      </c>
      <c r="N4345" s="104"/>
      <c r="O4345" s="108" t="str">
        <f>A4344</f>
        <v>16746</v>
      </c>
      <c r="P4345" s="111" t="s">
        <v>5205</v>
      </c>
      <c r="Q4345" s="153">
        <v>0.29166666666666669</v>
      </c>
      <c r="R4345" s="153">
        <v>0.33333333333333331</v>
      </c>
      <c r="S4345" s="153">
        <v>4.1666666666666657E-2</v>
      </c>
      <c r="T4345" s="153">
        <v>0.29166666666666669</v>
      </c>
      <c r="U4345" s="153">
        <v>0.33333333333333331</v>
      </c>
      <c r="V4345" s="153">
        <f>IF(ISBLANK(T4345),"",Tabella2[[#This Row],[ACT STOP]]-Tabella2[[#This Row],[ACT START]])</f>
        <v>4.166666666666663E-2</v>
      </c>
      <c r="W4345" s="104" t="s">
        <v>92</v>
      </c>
      <c r="X4345" s="104" t="s">
        <v>91</v>
      </c>
      <c r="Y4345" s="110"/>
      <c r="Z4345" s="106"/>
      <c r="AA4345" s="104"/>
      <c r="AB4345" s="107"/>
      <c r="AC4345" s="72">
        <v>1</v>
      </c>
      <c r="AH4345" s="70"/>
      <c r="AI4345" s="70"/>
      <c r="AJ4345">
        <v>0</v>
      </c>
      <c r="AL4345" s="70"/>
      <c r="BM4345" s="135">
        <v>0.29166666666666669</v>
      </c>
      <c r="BN4345" s="136">
        <v>0.33333333333333331</v>
      </c>
      <c r="BO4345" s="101"/>
      <c r="BR4345" s="109" t="str">
        <f t="shared" si="67"/>
        <v>SH-25-4334</v>
      </c>
      <c r="BS4345" s="109" t="s">
        <v>318</v>
      </c>
      <c r="BT4345" t="s">
        <v>92</v>
      </c>
      <c r="BU4345" t="s">
        <v>9166</v>
      </c>
    </row>
    <row r="4346" spans="1:73" hidden="1">
      <c r="A4346" s="103" t="s">
        <v>9167</v>
      </c>
      <c r="B4346" s="102">
        <v>45876</v>
      </c>
      <c r="C4346" s="104">
        <f>_xlfn.ISOWEEKNUM(Tabella2[[#This Row],[Date]])</f>
        <v>32</v>
      </c>
      <c r="D4346" s="104" t="s">
        <v>860</v>
      </c>
      <c r="E4346" s="104" t="s">
        <v>284</v>
      </c>
      <c r="F4346" s="104">
        <v>81</v>
      </c>
      <c r="G4346" s="104" t="s">
        <v>257</v>
      </c>
      <c r="H4346" s="105">
        <v>5</v>
      </c>
      <c r="I4346" s="104"/>
      <c r="J4346" s="104" t="s">
        <v>258</v>
      </c>
      <c r="K4346" s="104" t="s">
        <v>81</v>
      </c>
      <c r="L4346" s="104" t="s">
        <v>259</v>
      </c>
      <c r="M4346" s="104" t="s">
        <v>1846</v>
      </c>
      <c r="N4346" s="104"/>
      <c r="O4346" s="106"/>
      <c r="P4346" s="111" t="s">
        <v>1847</v>
      </c>
      <c r="Q4346" s="153" t="s">
        <v>285</v>
      </c>
      <c r="R4346" s="153" t="s">
        <v>286</v>
      </c>
      <c r="S4346" s="153">
        <v>4.1666666666666657E-2</v>
      </c>
      <c r="T4346" s="153" t="s">
        <v>285</v>
      </c>
      <c r="U4346" s="153" t="s">
        <v>286</v>
      </c>
      <c r="V4346" s="153">
        <f>IF(ISBLANK(T4346),"",Tabella2[[#This Row],[ACT STOP]]-Tabella2[[#This Row],[ACT START]])</f>
        <v>4.166666666666663E-2</v>
      </c>
      <c r="W4346" s="104" t="s">
        <v>92</v>
      </c>
      <c r="X4346" s="104" t="s">
        <v>91</v>
      </c>
      <c r="Y4346" s="110"/>
      <c r="Z4346" s="106"/>
      <c r="AA4346" s="104"/>
      <c r="AB4346" s="107"/>
      <c r="AC4346" s="72">
        <v>1</v>
      </c>
      <c r="AH4346" s="70"/>
      <c r="AI4346" s="70"/>
      <c r="AJ4346">
        <v>0</v>
      </c>
      <c r="AL4346" s="70"/>
      <c r="BM4346" s="135" t="s">
        <v>285</v>
      </c>
      <c r="BN4346" s="136" t="s">
        <v>286</v>
      </c>
      <c r="BO4346" s="101"/>
      <c r="BR4346" s="109" t="str">
        <f t="shared" si="67"/>
        <v>SH-25-4335</v>
      </c>
      <c r="BS4346" s="109" t="s">
        <v>416</v>
      </c>
      <c r="BT4346" t="s">
        <v>92</v>
      </c>
      <c r="BU4346" t="s">
        <v>9168</v>
      </c>
    </row>
    <row r="4347" spans="1:73" hidden="1">
      <c r="A4347" s="103" t="s">
        <v>9169</v>
      </c>
      <c r="B4347" s="102">
        <v>45876</v>
      </c>
      <c r="C4347" s="104">
        <f>_xlfn.ISOWEEKNUM(Tabella2[[#This Row],[Date]])</f>
        <v>32</v>
      </c>
      <c r="D4347" s="104" t="s">
        <v>860</v>
      </c>
      <c r="E4347" s="104" t="s">
        <v>284</v>
      </c>
      <c r="F4347" s="104">
        <v>80</v>
      </c>
      <c r="G4347" s="104" t="s">
        <v>257</v>
      </c>
      <c r="H4347" s="105">
        <v>12</v>
      </c>
      <c r="I4347" s="104"/>
      <c r="J4347" s="104" t="s">
        <v>258</v>
      </c>
      <c r="K4347" s="104" t="s">
        <v>83</v>
      </c>
      <c r="L4347" s="104" t="s">
        <v>259</v>
      </c>
      <c r="M4347" s="104" t="s">
        <v>1846</v>
      </c>
      <c r="N4347" s="104"/>
      <c r="O4347" s="106"/>
      <c r="P4347" s="111" t="s">
        <v>1847</v>
      </c>
      <c r="Q4347" s="153" t="s">
        <v>285</v>
      </c>
      <c r="R4347" s="153" t="s">
        <v>286</v>
      </c>
      <c r="S4347" s="153">
        <v>4.1666666666666657E-2</v>
      </c>
      <c r="T4347" s="153" t="s">
        <v>285</v>
      </c>
      <c r="U4347" s="153" t="s">
        <v>286</v>
      </c>
      <c r="V4347" s="153">
        <f>IF(ISBLANK(T4347),"",Tabella2[[#This Row],[ACT STOP]]-Tabella2[[#This Row],[ACT START]])</f>
        <v>4.166666666666663E-2</v>
      </c>
      <c r="W4347" s="104" t="s">
        <v>92</v>
      </c>
      <c r="X4347" s="104" t="s">
        <v>91</v>
      </c>
      <c r="Y4347" s="110"/>
      <c r="Z4347" s="106"/>
      <c r="AA4347" s="104"/>
      <c r="AB4347" s="107"/>
      <c r="AC4347" s="72">
        <v>1</v>
      </c>
      <c r="AH4347" s="70"/>
      <c r="AI4347" s="70"/>
      <c r="AJ4347">
        <v>0</v>
      </c>
      <c r="AL4347" s="70"/>
      <c r="BM4347" s="135" t="s">
        <v>285</v>
      </c>
      <c r="BN4347" s="136" t="s">
        <v>286</v>
      </c>
      <c r="BO4347" s="101"/>
      <c r="BR4347" s="109" t="str">
        <f t="shared" si="67"/>
        <v>SH-25-4336</v>
      </c>
      <c r="BS4347" s="109" t="s">
        <v>266</v>
      </c>
      <c r="BT4347" t="s">
        <v>92</v>
      </c>
      <c r="BU4347" t="s">
        <v>9170</v>
      </c>
    </row>
    <row r="4348" spans="1:73" hidden="1">
      <c r="A4348" s="103" t="s">
        <v>9171</v>
      </c>
      <c r="B4348" s="102">
        <v>45876</v>
      </c>
      <c r="C4348" s="104">
        <f>_xlfn.ISOWEEKNUM(Tabella2[[#This Row],[Date]])</f>
        <v>32</v>
      </c>
      <c r="D4348" s="104" t="s">
        <v>471</v>
      </c>
      <c r="E4348" s="104" t="s">
        <v>327</v>
      </c>
      <c r="F4348" s="104">
        <v>34</v>
      </c>
      <c r="G4348" s="104" t="s">
        <v>257</v>
      </c>
      <c r="H4348" s="105">
        <v>17</v>
      </c>
      <c r="I4348" s="104" t="s">
        <v>258</v>
      </c>
      <c r="J4348" s="104"/>
      <c r="K4348" s="104" t="s">
        <v>79</v>
      </c>
      <c r="L4348" s="104" t="s">
        <v>299</v>
      </c>
      <c r="M4348" s="104" t="s">
        <v>276</v>
      </c>
      <c r="N4348" s="104"/>
      <c r="O4348" s="108" t="str">
        <f>A4349</f>
        <v>16751</v>
      </c>
      <c r="P4348" s="111" t="s">
        <v>5186</v>
      </c>
      <c r="Q4348" s="153" t="s">
        <v>525</v>
      </c>
      <c r="R4348" s="153" t="s">
        <v>631</v>
      </c>
      <c r="S4348" s="153">
        <v>2.0833333333333329E-2</v>
      </c>
      <c r="T4348" s="153" t="s">
        <v>525</v>
      </c>
      <c r="U4348" s="153" t="s">
        <v>631</v>
      </c>
      <c r="V4348" s="153">
        <f>IF(ISBLANK(T4348),"",Tabella2[[#This Row],[ACT STOP]]-Tabella2[[#This Row],[ACT START]])</f>
        <v>2.0833333333333315E-2</v>
      </c>
      <c r="W4348" s="104" t="s">
        <v>92</v>
      </c>
      <c r="X4348" s="104" t="s">
        <v>91</v>
      </c>
      <c r="Y4348" s="110"/>
      <c r="Z4348" s="106"/>
      <c r="AA4348" s="104"/>
      <c r="AB4348" s="107"/>
      <c r="AC4348" s="72">
        <v>1</v>
      </c>
      <c r="AH4348" s="70"/>
      <c r="AI4348" s="70"/>
      <c r="AJ4348">
        <v>0</v>
      </c>
      <c r="AL4348" s="70"/>
      <c r="BM4348" s="135" t="s">
        <v>525</v>
      </c>
      <c r="BN4348" s="136" t="s">
        <v>631</v>
      </c>
      <c r="BO4348" s="101"/>
      <c r="BR4348" s="109" t="str">
        <f t="shared" si="67"/>
        <v>SH-25-4337</v>
      </c>
      <c r="BS4348" s="109" t="s">
        <v>393</v>
      </c>
      <c r="BT4348" t="s">
        <v>92</v>
      </c>
      <c r="BU4348" t="s">
        <v>9172</v>
      </c>
    </row>
    <row r="4349" spans="1:73" hidden="1">
      <c r="A4349" s="103" t="s">
        <v>9173</v>
      </c>
      <c r="B4349" s="102">
        <v>45876</v>
      </c>
      <c r="C4349" s="104">
        <f>_xlfn.ISOWEEKNUM(Tabella2[[#This Row],[Date]])</f>
        <v>32</v>
      </c>
      <c r="D4349" s="104" t="s">
        <v>195</v>
      </c>
      <c r="E4349" s="104" t="s">
        <v>880</v>
      </c>
      <c r="F4349" s="104"/>
      <c r="G4349" s="104" t="s">
        <v>257</v>
      </c>
      <c r="H4349" s="105">
        <v>13</v>
      </c>
      <c r="I4349" s="104"/>
      <c r="J4349" s="104" t="s">
        <v>258</v>
      </c>
      <c r="K4349" s="104" t="s">
        <v>78</v>
      </c>
      <c r="L4349" s="104" t="s">
        <v>299</v>
      </c>
      <c r="M4349" s="104" t="s">
        <v>276</v>
      </c>
      <c r="N4349" s="104"/>
      <c r="O4349" s="108" t="str">
        <f>A4348</f>
        <v>16750</v>
      </c>
      <c r="P4349" s="111" t="s">
        <v>300</v>
      </c>
      <c r="Q4349" s="153">
        <v>0.35416666666666669</v>
      </c>
      <c r="R4349" s="153">
        <v>0.375</v>
      </c>
      <c r="S4349" s="153">
        <v>2.0833333333333329E-2</v>
      </c>
      <c r="T4349" s="153">
        <v>0.35416666666666669</v>
      </c>
      <c r="U4349" s="153">
        <v>0.375</v>
      </c>
      <c r="V4349" s="153">
        <f>IF(ISBLANK(T4349),"",Tabella2[[#This Row],[ACT STOP]]-Tabella2[[#This Row],[ACT START]])</f>
        <v>2.0833333333333315E-2</v>
      </c>
      <c r="W4349" s="104" t="s">
        <v>122</v>
      </c>
      <c r="X4349" s="104" t="s">
        <v>91</v>
      </c>
      <c r="Y4349" s="110"/>
      <c r="Z4349" s="106"/>
      <c r="AA4349" s="104"/>
      <c r="AB4349" s="107"/>
      <c r="AC4349" s="72">
        <v>1</v>
      </c>
      <c r="AH4349" s="70"/>
      <c r="AI4349" s="70"/>
      <c r="AJ4349">
        <v>0</v>
      </c>
      <c r="AL4349" s="70"/>
      <c r="BM4349" s="135">
        <v>0.35416666666666669</v>
      </c>
      <c r="BN4349" s="136">
        <v>0.375</v>
      </c>
      <c r="BO4349" s="101"/>
      <c r="BR4349" s="109" t="str">
        <f t="shared" si="67"/>
        <v>SH-25-4338</v>
      </c>
      <c r="BS4349" s="109" t="s">
        <v>427</v>
      </c>
      <c r="BT4349" t="s">
        <v>122</v>
      </c>
      <c r="BU4349" t="s">
        <v>881</v>
      </c>
    </row>
    <row r="4350" spans="1:73" hidden="1">
      <c r="A4350" s="103" t="s">
        <v>9174</v>
      </c>
      <c r="B4350" s="102">
        <v>45876</v>
      </c>
      <c r="C4350" s="104">
        <f>_xlfn.ISOWEEKNUM(Tabella2[[#This Row],[Date]])</f>
        <v>32</v>
      </c>
      <c r="D4350" s="104" t="s">
        <v>763</v>
      </c>
      <c r="E4350" s="104" t="s">
        <v>256</v>
      </c>
      <c r="F4350" s="104">
        <v>63</v>
      </c>
      <c r="G4350" s="104" t="s">
        <v>257</v>
      </c>
      <c r="H4350" s="105">
        <v>32</v>
      </c>
      <c r="I4350" s="104"/>
      <c r="J4350" s="104" t="s">
        <v>258</v>
      </c>
      <c r="K4350" s="104" t="s">
        <v>83</v>
      </c>
      <c r="L4350" s="104" t="s">
        <v>299</v>
      </c>
      <c r="M4350" s="104" t="s">
        <v>328</v>
      </c>
      <c r="N4350" s="104"/>
      <c r="O4350" s="108" t="str">
        <f>A4351</f>
        <v>16753</v>
      </c>
      <c r="P4350" s="111" t="s">
        <v>2641</v>
      </c>
      <c r="Q4350" s="153" t="s">
        <v>525</v>
      </c>
      <c r="R4350" s="153" t="s">
        <v>262</v>
      </c>
      <c r="S4350" s="153">
        <v>4.1666666666666657E-2</v>
      </c>
      <c r="T4350" s="153" t="s">
        <v>525</v>
      </c>
      <c r="U4350" s="153" t="s">
        <v>262</v>
      </c>
      <c r="V4350" s="153">
        <f>IF(ISBLANK(T4350),"",Tabella2[[#This Row],[ACT STOP]]-Tabella2[[#This Row],[ACT START]])</f>
        <v>4.166666666666663E-2</v>
      </c>
      <c r="W4350" s="104" t="s">
        <v>92</v>
      </c>
      <c r="X4350" s="104" t="s">
        <v>91</v>
      </c>
      <c r="Y4350" s="110"/>
      <c r="Z4350" s="106"/>
      <c r="AA4350" s="104"/>
      <c r="AB4350" s="107"/>
      <c r="AC4350" s="72">
        <v>1</v>
      </c>
      <c r="AH4350" s="70"/>
      <c r="AI4350" s="70"/>
      <c r="AJ4350">
        <v>0</v>
      </c>
      <c r="AL4350" s="70"/>
      <c r="BM4350" s="135" t="s">
        <v>525</v>
      </c>
      <c r="BN4350" s="136" t="s">
        <v>262</v>
      </c>
      <c r="BO4350" s="101"/>
      <c r="BR4350" s="109" t="str">
        <f t="shared" si="67"/>
        <v>SH-25-4339</v>
      </c>
      <c r="BS4350" s="109" t="s">
        <v>356</v>
      </c>
      <c r="BT4350" t="s">
        <v>92</v>
      </c>
      <c r="BU4350" t="s">
        <v>9175</v>
      </c>
    </row>
    <row r="4351" spans="1:73" hidden="1">
      <c r="A4351" s="103" t="s">
        <v>9176</v>
      </c>
      <c r="B4351" s="102">
        <v>45876</v>
      </c>
      <c r="C4351" s="104">
        <f>_xlfn.ISOWEEKNUM(Tabella2[[#This Row],[Date]])</f>
        <v>32</v>
      </c>
      <c r="D4351" s="104" t="s">
        <v>763</v>
      </c>
      <c r="E4351" s="104" t="s">
        <v>256</v>
      </c>
      <c r="F4351" s="104">
        <v>68</v>
      </c>
      <c r="G4351" s="104" t="s">
        <v>257</v>
      </c>
      <c r="H4351" s="105">
        <v>2</v>
      </c>
      <c r="I4351" s="104"/>
      <c r="J4351" s="104" t="s">
        <v>258</v>
      </c>
      <c r="K4351" s="104" t="s">
        <v>80</v>
      </c>
      <c r="L4351" s="104" t="s">
        <v>299</v>
      </c>
      <c r="M4351" s="104" t="s">
        <v>328</v>
      </c>
      <c r="N4351" s="104"/>
      <c r="O4351" s="108" t="str">
        <f>A4350</f>
        <v>16752</v>
      </c>
      <c r="P4351" s="111" t="s">
        <v>2641</v>
      </c>
      <c r="Q4351" s="153">
        <v>0.35416666666666669</v>
      </c>
      <c r="R4351" s="153">
        <v>0.39583333333333331</v>
      </c>
      <c r="S4351" s="153">
        <v>4.1666666666666657E-2</v>
      </c>
      <c r="T4351" s="153">
        <v>0.35416666666666669</v>
      </c>
      <c r="U4351" s="153">
        <v>0.39583333333333331</v>
      </c>
      <c r="V4351" s="153">
        <f>IF(ISBLANK(T4351),"",Tabella2[[#This Row],[ACT STOP]]-Tabella2[[#This Row],[ACT START]])</f>
        <v>4.166666666666663E-2</v>
      </c>
      <c r="W4351" s="104" t="s">
        <v>92</v>
      </c>
      <c r="X4351" s="104" t="s">
        <v>91</v>
      </c>
      <c r="Y4351" s="110" t="s">
        <v>9177</v>
      </c>
      <c r="Z4351" s="106"/>
      <c r="AA4351" s="104"/>
      <c r="AB4351" s="107"/>
      <c r="AC4351" s="72">
        <v>1</v>
      </c>
      <c r="AH4351" s="70"/>
      <c r="AI4351" s="70"/>
      <c r="AJ4351">
        <v>0</v>
      </c>
      <c r="AL4351" s="70"/>
      <c r="BM4351" s="135">
        <v>0.35416666666666669</v>
      </c>
      <c r="BN4351" s="136">
        <v>0.39583333333333331</v>
      </c>
      <c r="BO4351" s="101"/>
      <c r="BR4351" s="109" t="str">
        <f t="shared" si="67"/>
        <v>SH-25-4340</v>
      </c>
      <c r="BS4351" s="109" t="s">
        <v>368</v>
      </c>
      <c r="BT4351" t="s">
        <v>92</v>
      </c>
      <c r="BU4351" t="s">
        <v>9178</v>
      </c>
    </row>
    <row r="4352" spans="1:73" hidden="1">
      <c r="A4352" s="103" t="s">
        <v>9179</v>
      </c>
      <c r="B4352" s="102">
        <v>45876</v>
      </c>
      <c r="C4352" s="104">
        <f>_xlfn.ISOWEEKNUM(Tabella2[[#This Row],[Date]])</f>
        <v>32</v>
      </c>
      <c r="D4352" s="104" t="s">
        <v>6396</v>
      </c>
      <c r="E4352" s="104" t="s">
        <v>256</v>
      </c>
      <c r="F4352" s="104">
        <v>72</v>
      </c>
      <c r="G4352" s="104" t="s">
        <v>284</v>
      </c>
      <c r="H4352" s="105">
        <v>22</v>
      </c>
      <c r="I4352" s="104"/>
      <c r="J4352" s="104" t="s">
        <v>258</v>
      </c>
      <c r="K4352" s="104" t="s">
        <v>81</v>
      </c>
      <c r="L4352" s="104" t="s">
        <v>259</v>
      </c>
      <c r="M4352" s="104" t="s">
        <v>276</v>
      </c>
      <c r="N4352" s="104"/>
      <c r="O4352" s="106"/>
      <c r="P4352" s="111" t="s">
        <v>855</v>
      </c>
      <c r="Q4352" s="153" t="s">
        <v>525</v>
      </c>
      <c r="R4352" s="153" t="s">
        <v>262</v>
      </c>
      <c r="S4352" s="153">
        <v>4.1666666666666657E-2</v>
      </c>
      <c r="T4352" s="153" t="s">
        <v>525</v>
      </c>
      <c r="U4352" s="153" t="s">
        <v>262</v>
      </c>
      <c r="V4352" s="153">
        <f>IF(ISBLANK(T4352),"",Tabella2[[#This Row],[ACT STOP]]-Tabella2[[#This Row],[ACT START]])</f>
        <v>4.166666666666663E-2</v>
      </c>
      <c r="W4352" s="104" t="s">
        <v>92</v>
      </c>
      <c r="X4352" s="104" t="s">
        <v>91</v>
      </c>
      <c r="Y4352" s="110"/>
      <c r="Z4352" s="106"/>
      <c r="AA4352" s="104"/>
      <c r="AB4352" s="107"/>
      <c r="AC4352" s="72">
        <v>1</v>
      </c>
      <c r="AH4352" s="70"/>
      <c r="AI4352" s="70"/>
      <c r="AJ4352">
        <v>0</v>
      </c>
      <c r="AL4352" s="70"/>
      <c r="BM4352" s="135" t="s">
        <v>525</v>
      </c>
      <c r="BN4352" s="136" t="s">
        <v>262</v>
      </c>
      <c r="BO4352" s="101"/>
      <c r="BR4352" s="109" t="str">
        <f t="shared" si="67"/>
        <v>SH-25-4341</v>
      </c>
      <c r="BS4352" s="109" t="s">
        <v>295</v>
      </c>
      <c r="BT4352" t="s">
        <v>92</v>
      </c>
      <c r="BU4352" t="s">
        <v>9180</v>
      </c>
    </row>
    <row r="4353" spans="1:73" hidden="1">
      <c r="A4353" s="103" t="s">
        <v>9181</v>
      </c>
      <c r="B4353" s="102">
        <v>45876</v>
      </c>
      <c r="C4353" s="104">
        <f>_xlfn.ISOWEEKNUM(Tabella2[[#This Row],[Date]])</f>
        <v>32</v>
      </c>
      <c r="D4353" s="104" t="s">
        <v>13714</v>
      </c>
      <c r="E4353" s="104" t="s">
        <v>284</v>
      </c>
      <c r="F4353" s="104">
        <v>48</v>
      </c>
      <c r="G4353" s="104" t="s">
        <v>257</v>
      </c>
      <c r="H4353" s="105">
        <v>10</v>
      </c>
      <c r="I4353" s="104"/>
      <c r="J4353" s="104" t="s">
        <v>258</v>
      </c>
      <c r="K4353" s="104" t="s">
        <v>79</v>
      </c>
      <c r="L4353" s="104" t="s">
        <v>299</v>
      </c>
      <c r="M4353" s="104" t="s">
        <v>276</v>
      </c>
      <c r="N4353" s="104"/>
      <c r="O4353" s="108" t="str">
        <f>A4354</f>
        <v>16756</v>
      </c>
      <c r="P4353" s="111" t="s">
        <v>650</v>
      </c>
      <c r="Q4353" s="153" t="s">
        <v>498</v>
      </c>
      <c r="R4353" s="153" t="s">
        <v>499</v>
      </c>
      <c r="S4353" s="153">
        <v>4.1666666666666657E-2</v>
      </c>
      <c r="T4353" s="153" t="s">
        <v>498</v>
      </c>
      <c r="U4353" s="153" t="s">
        <v>499</v>
      </c>
      <c r="V4353" s="153">
        <f>IF(ISBLANK(T4353),"",Tabella2[[#This Row],[ACT STOP]]-Tabella2[[#This Row],[ACT START]])</f>
        <v>4.166666666666663E-2</v>
      </c>
      <c r="W4353" s="104" t="s">
        <v>92</v>
      </c>
      <c r="X4353" s="104" t="s">
        <v>91</v>
      </c>
      <c r="Y4353" s="110"/>
      <c r="Z4353" s="106"/>
      <c r="AA4353" s="104"/>
      <c r="AB4353" s="107"/>
      <c r="AC4353" s="72">
        <v>1</v>
      </c>
      <c r="AH4353" s="70"/>
      <c r="AI4353" s="70"/>
      <c r="AJ4353">
        <v>0</v>
      </c>
      <c r="AL4353" s="70"/>
      <c r="BM4353" s="135" t="s">
        <v>498</v>
      </c>
      <c r="BN4353" s="136" t="s">
        <v>499</v>
      </c>
      <c r="BO4353" s="101"/>
      <c r="BR4353" s="109" t="str">
        <f t="shared" si="67"/>
        <v>SH-25-4342</v>
      </c>
      <c r="BS4353" s="109" t="s">
        <v>552</v>
      </c>
      <c r="BT4353" t="s">
        <v>92</v>
      </c>
      <c r="BU4353" t="s">
        <v>9182</v>
      </c>
    </row>
    <row r="4354" spans="1:73" hidden="1">
      <c r="A4354" s="103" t="s">
        <v>9183</v>
      </c>
      <c r="B4354" s="102">
        <v>45876</v>
      </c>
      <c r="C4354" s="104">
        <f>_xlfn.ISOWEEKNUM(Tabella2[[#This Row],[Date]])</f>
        <v>32</v>
      </c>
      <c r="D4354" s="104" t="s">
        <v>195</v>
      </c>
      <c r="E4354" s="104" t="s">
        <v>398</v>
      </c>
      <c r="F4354" s="104"/>
      <c r="G4354" s="104" t="s">
        <v>257</v>
      </c>
      <c r="H4354" s="105">
        <v>12</v>
      </c>
      <c r="I4354" s="104"/>
      <c r="J4354" s="104" t="s">
        <v>258</v>
      </c>
      <c r="K4354" s="104" t="s">
        <v>78</v>
      </c>
      <c r="L4354" s="104" t="s">
        <v>299</v>
      </c>
      <c r="M4354" s="104" t="s">
        <v>276</v>
      </c>
      <c r="N4354" s="104"/>
      <c r="O4354" s="108" t="str">
        <f>A4353</f>
        <v>16755</v>
      </c>
      <c r="P4354" s="111" t="s">
        <v>300</v>
      </c>
      <c r="Q4354" s="153">
        <v>0.41666666666666669</v>
      </c>
      <c r="R4354" s="153">
        <v>0.45833333333333331</v>
      </c>
      <c r="S4354" s="153">
        <v>4.1666666666666657E-2</v>
      </c>
      <c r="T4354" s="153">
        <v>0.41666666666666669</v>
      </c>
      <c r="U4354" s="153">
        <v>0.45833333333333331</v>
      </c>
      <c r="V4354" s="153">
        <f>IF(ISBLANK(T4354),"",Tabella2[[#This Row],[ACT STOP]]-Tabella2[[#This Row],[ACT START]])</f>
        <v>4.166666666666663E-2</v>
      </c>
      <c r="W4354" s="104" t="s">
        <v>122</v>
      </c>
      <c r="X4354" s="104" t="s">
        <v>91</v>
      </c>
      <c r="Y4354" s="110"/>
      <c r="Z4354" s="106"/>
      <c r="AA4354" s="104"/>
      <c r="AB4354" s="107"/>
      <c r="AC4354" s="72">
        <v>1</v>
      </c>
      <c r="AH4354" s="70"/>
      <c r="AI4354" s="70"/>
      <c r="AJ4354">
        <v>0</v>
      </c>
      <c r="AL4354" s="70"/>
      <c r="BM4354" s="135">
        <v>0.41666666666666669</v>
      </c>
      <c r="BN4354" s="136">
        <v>0.45833333333333331</v>
      </c>
      <c r="BO4354" s="101"/>
      <c r="BR4354" s="109" t="str">
        <f t="shared" si="67"/>
        <v>SH-25-4343</v>
      </c>
      <c r="BS4354" s="109" t="s">
        <v>266</v>
      </c>
      <c r="BT4354" t="s">
        <v>122</v>
      </c>
      <c r="BU4354" t="s">
        <v>399</v>
      </c>
    </row>
    <row r="4355" spans="1:73" hidden="1">
      <c r="A4355" s="103" t="s">
        <v>9184</v>
      </c>
      <c r="B4355" s="102">
        <v>45876</v>
      </c>
      <c r="C4355" s="104">
        <f>_xlfn.ISOWEEKNUM(Tabella2[[#This Row],[Date]])</f>
        <v>32</v>
      </c>
      <c r="D4355" s="104" t="s">
        <v>509</v>
      </c>
      <c r="E4355" s="104" t="s">
        <v>284</v>
      </c>
      <c r="F4355" s="104">
        <v>70</v>
      </c>
      <c r="G4355" s="104" t="s">
        <v>257</v>
      </c>
      <c r="H4355" s="105">
        <v>5</v>
      </c>
      <c r="I4355" s="104"/>
      <c r="J4355" s="104" t="s">
        <v>258</v>
      </c>
      <c r="K4355" s="104" t="s">
        <v>83</v>
      </c>
      <c r="L4355" s="104" t="s">
        <v>259</v>
      </c>
      <c r="M4355" s="104" t="s">
        <v>260</v>
      </c>
      <c r="N4355" s="104"/>
      <c r="O4355" s="106"/>
      <c r="P4355" s="111" t="s">
        <v>1850</v>
      </c>
      <c r="Q4355" s="153" t="s">
        <v>498</v>
      </c>
      <c r="R4355" s="153" t="s">
        <v>499</v>
      </c>
      <c r="S4355" s="153">
        <v>4.1666666666666657E-2</v>
      </c>
      <c r="T4355" s="153" t="s">
        <v>498</v>
      </c>
      <c r="U4355" s="153" t="s">
        <v>499</v>
      </c>
      <c r="V4355" s="153">
        <f>IF(ISBLANK(T4355),"",Tabella2[[#This Row],[ACT STOP]]-Tabella2[[#This Row],[ACT START]])</f>
        <v>4.166666666666663E-2</v>
      </c>
      <c r="W4355" s="104" t="s">
        <v>92</v>
      </c>
      <c r="X4355" s="104" t="s">
        <v>91</v>
      </c>
      <c r="Y4355" s="110"/>
      <c r="Z4355" s="106"/>
      <c r="AA4355" s="104"/>
      <c r="AB4355" s="107"/>
      <c r="AC4355" s="72">
        <v>1</v>
      </c>
      <c r="AH4355" s="70"/>
      <c r="AI4355" s="70"/>
      <c r="AJ4355">
        <v>0</v>
      </c>
      <c r="AL4355" s="70"/>
      <c r="BM4355" s="135" t="s">
        <v>498</v>
      </c>
      <c r="BN4355" s="136" t="s">
        <v>499</v>
      </c>
      <c r="BO4355" s="101"/>
      <c r="BR4355" s="109" t="str">
        <f t="shared" si="67"/>
        <v>SH-25-4344</v>
      </c>
      <c r="BS4355" s="109" t="s">
        <v>416</v>
      </c>
      <c r="BT4355" t="s">
        <v>92</v>
      </c>
      <c r="BU4355" t="s">
        <v>9185</v>
      </c>
    </row>
    <row r="4356" spans="1:73" hidden="1">
      <c r="A4356" s="103" t="s">
        <v>9186</v>
      </c>
      <c r="B4356" s="102">
        <v>45876</v>
      </c>
      <c r="C4356" s="104">
        <f>_xlfn.ISOWEEKNUM(Tabella2[[#This Row],[Date]])</f>
        <v>32</v>
      </c>
      <c r="D4356" s="104" t="s">
        <v>722</v>
      </c>
      <c r="E4356" s="104" t="s">
        <v>327</v>
      </c>
      <c r="F4356" s="104">
        <v>82</v>
      </c>
      <c r="G4356" s="104" t="s">
        <v>257</v>
      </c>
      <c r="H4356" s="105">
        <v>9</v>
      </c>
      <c r="I4356" s="104" t="s">
        <v>258</v>
      </c>
      <c r="J4356" s="104"/>
      <c r="K4356" s="104" t="s">
        <v>81</v>
      </c>
      <c r="L4356" s="104" t="s">
        <v>259</v>
      </c>
      <c r="M4356" s="104" t="s">
        <v>1846</v>
      </c>
      <c r="N4356" s="104"/>
      <c r="O4356" s="106"/>
      <c r="P4356" s="111" t="s">
        <v>3316</v>
      </c>
      <c r="Q4356" s="153" t="s">
        <v>498</v>
      </c>
      <c r="R4356" s="153" t="s">
        <v>499</v>
      </c>
      <c r="S4356" s="153">
        <v>4.1666666666666657E-2</v>
      </c>
      <c r="T4356" s="153" t="s">
        <v>498</v>
      </c>
      <c r="U4356" s="153" t="s">
        <v>499</v>
      </c>
      <c r="V4356" s="153">
        <f>IF(ISBLANK(T4356),"",Tabella2[[#This Row],[ACT STOP]]-Tabella2[[#This Row],[ACT START]])</f>
        <v>4.166666666666663E-2</v>
      </c>
      <c r="W4356" s="104" t="s">
        <v>92</v>
      </c>
      <c r="X4356" s="104" t="s">
        <v>91</v>
      </c>
      <c r="Y4356" s="110"/>
      <c r="Z4356" s="106"/>
      <c r="AA4356" s="104"/>
      <c r="AB4356" s="107"/>
      <c r="AC4356" s="72">
        <v>1</v>
      </c>
      <c r="AH4356" s="70"/>
      <c r="AI4356" s="70"/>
      <c r="AJ4356">
        <v>0</v>
      </c>
      <c r="AL4356" s="70"/>
      <c r="BM4356" s="135" t="s">
        <v>498</v>
      </c>
      <c r="BN4356" s="136" t="s">
        <v>499</v>
      </c>
      <c r="BO4356" s="101"/>
      <c r="BR4356" s="109" t="str">
        <f t="shared" si="67"/>
        <v>SH-25-4345</v>
      </c>
      <c r="BS4356" s="109" t="s">
        <v>318</v>
      </c>
      <c r="BT4356" t="s">
        <v>92</v>
      </c>
      <c r="BU4356" t="s">
        <v>9187</v>
      </c>
    </row>
    <row r="4357" spans="1:73" hidden="1">
      <c r="A4357" s="103" t="s">
        <v>9188</v>
      </c>
      <c r="B4357" s="102">
        <v>45876</v>
      </c>
      <c r="C4357" s="104">
        <f>_xlfn.ISOWEEKNUM(Tabella2[[#This Row],[Date]])</f>
        <v>32</v>
      </c>
      <c r="D4357" s="104" t="s">
        <v>751</v>
      </c>
      <c r="E4357" s="104" t="s">
        <v>256</v>
      </c>
      <c r="F4357" s="104">
        <v>76</v>
      </c>
      <c r="G4357" s="104" t="s">
        <v>284</v>
      </c>
      <c r="H4357" s="105">
        <v>23</v>
      </c>
      <c r="I4357" s="104" t="s">
        <v>258</v>
      </c>
      <c r="J4357" s="104"/>
      <c r="K4357" s="104" t="s">
        <v>77</v>
      </c>
      <c r="L4357" s="104" t="s">
        <v>259</v>
      </c>
      <c r="M4357" s="104" t="s">
        <v>276</v>
      </c>
      <c r="N4357" s="104"/>
      <c r="O4357" s="106"/>
      <c r="P4357" s="111" t="s">
        <v>8294</v>
      </c>
      <c r="Q4357" s="153" t="s">
        <v>540</v>
      </c>
      <c r="R4357" s="153" t="s">
        <v>541</v>
      </c>
      <c r="S4357" s="153">
        <v>4.1666666666666657E-2</v>
      </c>
      <c r="T4357" s="153" t="s">
        <v>540</v>
      </c>
      <c r="U4357" s="153" t="s">
        <v>541</v>
      </c>
      <c r="V4357" s="153">
        <f>IF(ISBLANK(T4357),"",Tabella2[[#This Row],[ACT STOP]]-Tabella2[[#This Row],[ACT START]])</f>
        <v>4.1666666666666685E-2</v>
      </c>
      <c r="W4357" s="104" t="s">
        <v>92</v>
      </c>
      <c r="X4357" s="104" t="s">
        <v>91</v>
      </c>
      <c r="Y4357" s="110"/>
      <c r="Z4357" s="106"/>
      <c r="AA4357" s="104"/>
      <c r="AB4357" s="107"/>
      <c r="AC4357" s="72">
        <v>1</v>
      </c>
      <c r="AH4357" s="70"/>
      <c r="AI4357" s="70"/>
      <c r="AJ4357">
        <v>0</v>
      </c>
      <c r="AL4357" s="70"/>
      <c r="BM4357" s="135" t="s">
        <v>540</v>
      </c>
      <c r="BN4357" s="136" t="s">
        <v>541</v>
      </c>
      <c r="BO4357" s="101"/>
      <c r="BR4357" s="109" t="str">
        <f t="shared" si="67"/>
        <v>SH-25-4346</v>
      </c>
      <c r="BS4357" s="109" t="s">
        <v>358</v>
      </c>
      <c r="BT4357" t="s">
        <v>92</v>
      </c>
      <c r="BU4357" t="s">
        <v>9189</v>
      </c>
    </row>
    <row r="4358" spans="1:73" hidden="1">
      <c r="A4358" s="103" t="s">
        <v>9190</v>
      </c>
      <c r="B4358" s="102">
        <v>45876</v>
      </c>
      <c r="C4358" s="104">
        <f>_xlfn.ISOWEEKNUM(Tabella2[[#This Row],[Date]])</f>
        <v>32</v>
      </c>
      <c r="D4358" s="104" t="s">
        <v>409</v>
      </c>
      <c r="E4358" s="104" t="s">
        <v>284</v>
      </c>
      <c r="F4358" s="104">
        <v>42</v>
      </c>
      <c r="G4358" s="104" t="s">
        <v>257</v>
      </c>
      <c r="H4358" s="105">
        <v>2</v>
      </c>
      <c r="I4358" s="104"/>
      <c r="J4358" s="104" t="s">
        <v>258</v>
      </c>
      <c r="K4358" s="104" t="s">
        <v>79</v>
      </c>
      <c r="L4358" s="104" t="s">
        <v>299</v>
      </c>
      <c r="M4358" s="104" t="s">
        <v>386</v>
      </c>
      <c r="N4358" s="104"/>
      <c r="O4358" s="108" t="str">
        <f>A4359</f>
        <v>16761</v>
      </c>
      <c r="P4358" s="111" t="s">
        <v>5307</v>
      </c>
      <c r="Q4358" s="153" t="s">
        <v>504</v>
      </c>
      <c r="R4358" s="153" t="s">
        <v>271</v>
      </c>
      <c r="S4358" s="153">
        <v>4.1666666666666657E-2</v>
      </c>
      <c r="T4358" s="153" t="s">
        <v>504</v>
      </c>
      <c r="U4358" s="153" t="s">
        <v>271</v>
      </c>
      <c r="V4358" s="153">
        <f>IF(ISBLANK(T4358),"",Tabella2[[#This Row],[ACT STOP]]-Tabella2[[#This Row],[ACT START]])</f>
        <v>4.1666666666666685E-2</v>
      </c>
      <c r="W4358" s="104" t="s">
        <v>92</v>
      </c>
      <c r="X4358" s="104" t="s">
        <v>91</v>
      </c>
      <c r="Y4358" s="110"/>
      <c r="Z4358" s="106"/>
      <c r="AA4358" s="104"/>
      <c r="AB4358" s="107"/>
      <c r="AC4358" s="72">
        <v>1</v>
      </c>
      <c r="AH4358" s="70"/>
      <c r="AI4358" s="70"/>
      <c r="AJ4358">
        <v>0</v>
      </c>
      <c r="AL4358" s="70"/>
      <c r="BM4358" s="135" t="s">
        <v>504</v>
      </c>
      <c r="BN4358" s="136" t="s">
        <v>271</v>
      </c>
      <c r="BO4358" s="101"/>
      <c r="BR4358" s="109" t="str">
        <f t="shared" si="67"/>
        <v>SH-25-4347</v>
      </c>
      <c r="BS4358" s="109" t="s">
        <v>368</v>
      </c>
      <c r="BT4358" t="s">
        <v>92</v>
      </c>
      <c r="BU4358" t="s">
        <v>9191</v>
      </c>
    </row>
    <row r="4359" spans="1:73" hidden="1">
      <c r="A4359" s="103" t="s">
        <v>9192</v>
      </c>
      <c r="B4359" s="102">
        <v>45876</v>
      </c>
      <c r="C4359" s="104">
        <f>_xlfn.ISOWEEKNUM(Tabella2[[#This Row],[Date]])</f>
        <v>32</v>
      </c>
      <c r="D4359" s="104" t="s">
        <v>404</v>
      </c>
      <c r="E4359" s="104" t="s">
        <v>284</v>
      </c>
      <c r="F4359" s="104">
        <v>41</v>
      </c>
      <c r="G4359" s="104" t="s">
        <v>257</v>
      </c>
      <c r="H4359" s="105">
        <v>32</v>
      </c>
      <c r="I4359" s="104"/>
      <c r="J4359" s="104" t="s">
        <v>258</v>
      </c>
      <c r="K4359" s="104" t="s">
        <v>78</v>
      </c>
      <c r="L4359" s="104" t="s">
        <v>299</v>
      </c>
      <c r="M4359" s="104" t="s">
        <v>386</v>
      </c>
      <c r="N4359" s="104"/>
      <c r="O4359" s="108" t="str">
        <f>A4358</f>
        <v>16760</v>
      </c>
      <c r="P4359" s="111" t="s">
        <v>5307</v>
      </c>
      <c r="Q4359" s="153">
        <v>0.47916666666666669</v>
      </c>
      <c r="R4359" s="153">
        <v>0.52083333333333337</v>
      </c>
      <c r="S4359" s="153">
        <v>4.1666666666666657E-2</v>
      </c>
      <c r="T4359" s="153">
        <v>0.47916666666666669</v>
      </c>
      <c r="U4359" s="153">
        <v>0.52083333333333337</v>
      </c>
      <c r="V4359" s="153">
        <f>IF(ISBLANK(T4359),"",Tabella2[[#This Row],[ACT STOP]]-Tabella2[[#This Row],[ACT START]])</f>
        <v>4.1666666666666685E-2</v>
      </c>
      <c r="W4359" s="104" t="s">
        <v>92</v>
      </c>
      <c r="X4359" s="104" t="s">
        <v>91</v>
      </c>
      <c r="Y4359" s="110"/>
      <c r="Z4359" s="106"/>
      <c r="AA4359" s="104"/>
      <c r="AB4359" s="107"/>
      <c r="AC4359" s="72">
        <v>1</v>
      </c>
      <c r="AH4359" s="70"/>
      <c r="AI4359" s="70"/>
      <c r="AJ4359">
        <v>0</v>
      </c>
      <c r="AL4359" s="70"/>
      <c r="BM4359" s="135">
        <v>0.47916666666666669</v>
      </c>
      <c r="BN4359" s="136">
        <v>0.52083333333333337</v>
      </c>
      <c r="BO4359" s="101"/>
      <c r="BR4359" s="109" t="str">
        <f t="shared" si="67"/>
        <v>SH-25-4348</v>
      </c>
      <c r="BS4359" s="109" t="s">
        <v>356</v>
      </c>
      <c r="BT4359" t="s">
        <v>92</v>
      </c>
      <c r="BU4359" t="s">
        <v>9193</v>
      </c>
    </row>
    <row r="4360" spans="1:73" hidden="1">
      <c r="A4360" s="103" t="s">
        <v>9194</v>
      </c>
      <c r="B4360" s="102">
        <v>45876</v>
      </c>
      <c r="C4360" s="104">
        <f>_xlfn.ISOWEEKNUM(Tabella2[[#This Row],[Date]])</f>
        <v>32</v>
      </c>
      <c r="D4360" s="104" t="s">
        <v>509</v>
      </c>
      <c r="E4360" s="104" t="s">
        <v>284</v>
      </c>
      <c r="F4360" s="104">
        <v>71</v>
      </c>
      <c r="G4360" s="104" t="s">
        <v>257</v>
      </c>
      <c r="H4360" s="105">
        <v>13</v>
      </c>
      <c r="I4360" s="104"/>
      <c r="J4360" s="104" t="s">
        <v>258</v>
      </c>
      <c r="K4360" s="104" t="s">
        <v>83</v>
      </c>
      <c r="L4360" s="104" t="s">
        <v>259</v>
      </c>
      <c r="M4360" s="104" t="s">
        <v>260</v>
      </c>
      <c r="N4360" s="104"/>
      <c r="O4360" s="106"/>
      <c r="P4360" s="111" t="s">
        <v>1850</v>
      </c>
      <c r="Q4360" s="153" t="s">
        <v>504</v>
      </c>
      <c r="R4360" s="153" t="s">
        <v>271</v>
      </c>
      <c r="S4360" s="153">
        <v>4.1666666666666657E-2</v>
      </c>
      <c r="T4360" s="153" t="s">
        <v>504</v>
      </c>
      <c r="U4360" s="153" t="s">
        <v>271</v>
      </c>
      <c r="V4360" s="153">
        <f>IF(ISBLANK(T4360),"",Tabella2[[#This Row],[ACT STOP]]-Tabella2[[#This Row],[ACT START]])</f>
        <v>4.1666666666666685E-2</v>
      </c>
      <c r="W4360" s="104" t="s">
        <v>92</v>
      </c>
      <c r="X4360" s="104" t="s">
        <v>91</v>
      </c>
      <c r="Y4360" s="110"/>
      <c r="Z4360" s="106"/>
      <c r="AA4360" s="104"/>
      <c r="AB4360" s="107"/>
      <c r="AC4360" s="72">
        <v>1</v>
      </c>
      <c r="AH4360" s="70"/>
      <c r="AI4360" s="70"/>
      <c r="AJ4360">
        <v>0</v>
      </c>
      <c r="AL4360" s="70"/>
      <c r="BM4360" s="135" t="s">
        <v>504</v>
      </c>
      <c r="BN4360" s="136" t="s">
        <v>271</v>
      </c>
      <c r="BO4360" s="101"/>
      <c r="BR4360" s="109" t="str">
        <f t="shared" si="67"/>
        <v>SH-25-4349</v>
      </c>
      <c r="BS4360" s="109" t="s">
        <v>427</v>
      </c>
      <c r="BT4360" t="s">
        <v>92</v>
      </c>
      <c r="BU4360" t="s">
        <v>9195</v>
      </c>
    </row>
    <row r="4361" spans="1:73" hidden="1">
      <c r="A4361" s="103" t="s">
        <v>9196</v>
      </c>
      <c r="B4361" s="102">
        <v>45876</v>
      </c>
      <c r="C4361" s="104">
        <f>_xlfn.ISOWEEKNUM(Tabella2[[#This Row],[Date]])</f>
        <v>32</v>
      </c>
      <c r="D4361" s="104" t="s">
        <v>860</v>
      </c>
      <c r="E4361" s="104" t="s">
        <v>284</v>
      </c>
      <c r="F4361" s="104">
        <v>81</v>
      </c>
      <c r="G4361" s="104" t="s">
        <v>284</v>
      </c>
      <c r="H4361" s="105">
        <v>22</v>
      </c>
      <c r="I4361" s="104"/>
      <c r="J4361" s="104" t="s">
        <v>258</v>
      </c>
      <c r="K4361" s="104" t="s">
        <v>80</v>
      </c>
      <c r="L4361" s="104" t="s">
        <v>259</v>
      </c>
      <c r="M4361" s="104" t="s">
        <v>276</v>
      </c>
      <c r="N4361" s="104"/>
      <c r="O4361" s="106"/>
      <c r="P4361" s="111" t="s">
        <v>2932</v>
      </c>
      <c r="Q4361" s="153" t="s">
        <v>504</v>
      </c>
      <c r="R4361" s="153" t="s">
        <v>271</v>
      </c>
      <c r="S4361" s="153">
        <v>4.1666666666666657E-2</v>
      </c>
      <c r="T4361" s="153" t="s">
        <v>504</v>
      </c>
      <c r="U4361" s="153">
        <v>0.52430555555555558</v>
      </c>
      <c r="V4361" s="153">
        <f>IF(ISBLANK(T4361),"",Tabella2[[#This Row],[ACT STOP]]-Tabella2[[#This Row],[ACT START]])</f>
        <v>4.5138888888888895E-2</v>
      </c>
      <c r="W4361" s="104" t="s">
        <v>92</v>
      </c>
      <c r="X4361" s="104" t="s">
        <v>91</v>
      </c>
      <c r="Y4361" s="110"/>
      <c r="Z4361" s="106"/>
      <c r="AA4361" s="104"/>
      <c r="AB4361" s="107"/>
      <c r="AC4361" s="72">
        <v>1</v>
      </c>
      <c r="AH4361" s="70"/>
      <c r="AI4361" s="70"/>
      <c r="AJ4361">
        <v>0</v>
      </c>
      <c r="AL4361" s="70"/>
      <c r="BM4361" s="135" t="s">
        <v>504</v>
      </c>
      <c r="BN4361" s="136">
        <v>0.52430555555555558</v>
      </c>
      <c r="BO4361" s="101">
        <v>3.472222222222222E-3</v>
      </c>
      <c r="BQ4361" t="s">
        <v>102</v>
      </c>
      <c r="BR4361" s="109" t="str">
        <f t="shared" si="67"/>
        <v>SH-25-4350</v>
      </c>
      <c r="BS4361" s="109" t="s">
        <v>295</v>
      </c>
      <c r="BT4361" t="s">
        <v>92</v>
      </c>
      <c r="BU4361" t="s">
        <v>9197</v>
      </c>
    </row>
    <row r="4362" spans="1:73" hidden="1">
      <c r="A4362" s="103" t="s">
        <v>9198</v>
      </c>
      <c r="B4362" s="102">
        <v>45876</v>
      </c>
      <c r="C4362" s="104">
        <f>_xlfn.ISOWEEKNUM(Tabella2[[#This Row],[Date]])</f>
        <v>32</v>
      </c>
      <c r="D4362" s="104" t="s">
        <v>471</v>
      </c>
      <c r="E4362" s="104" t="s">
        <v>327</v>
      </c>
      <c r="F4362" s="104">
        <v>34</v>
      </c>
      <c r="G4362" s="104" t="s">
        <v>257</v>
      </c>
      <c r="H4362" s="105">
        <v>10</v>
      </c>
      <c r="I4362" s="104" t="s">
        <v>258</v>
      </c>
      <c r="J4362" s="104"/>
      <c r="K4362" s="104" t="s">
        <v>79</v>
      </c>
      <c r="L4362" s="104" t="s">
        <v>299</v>
      </c>
      <c r="M4362" s="104" t="s">
        <v>276</v>
      </c>
      <c r="N4362" s="104"/>
      <c r="O4362" s="108" t="str">
        <f>A4363</f>
        <v>16765</v>
      </c>
      <c r="P4362" s="111" t="s">
        <v>5341</v>
      </c>
      <c r="Q4362" s="153" t="s">
        <v>549</v>
      </c>
      <c r="R4362" s="153" t="s">
        <v>272</v>
      </c>
      <c r="S4362" s="153">
        <v>2.0833333333333329E-2</v>
      </c>
      <c r="T4362" s="153">
        <v>0.54166666666666663</v>
      </c>
      <c r="U4362" s="153">
        <v>0.5625</v>
      </c>
      <c r="V4362" s="153">
        <f>IF(ISBLANK(T4362),"",Tabella2[[#This Row],[ACT STOP]]-Tabella2[[#This Row],[ACT START]])</f>
        <v>2.083333333333337E-2</v>
      </c>
      <c r="W4362" s="104" t="s">
        <v>92</v>
      </c>
      <c r="X4362" s="104" t="s">
        <v>91</v>
      </c>
      <c r="Y4362" s="110"/>
      <c r="Z4362" s="106"/>
      <c r="AA4362" s="104"/>
      <c r="AB4362" s="107"/>
      <c r="AC4362" s="72">
        <v>1</v>
      </c>
      <c r="AH4362" s="70"/>
      <c r="AI4362" s="70"/>
      <c r="AJ4362">
        <v>0</v>
      </c>
      <c r="AL4362" s="70"/>
      <c r="BM4362" s="135">
        <v>0.54166666666666663</v>
      </c>
      <c r="BN4362" s="136">
        <v>0.5625</v>
      </c>
      <c r="BO4362" s="101"/>
      <c r="BR4362" s="109" t="str">
        <f t="shared" si="67"/>
        <v>SH-25-4351</v>
      </c>
      <c r="BS4362" s="109" t="s">
        <v>552</v>
      </c>
      <c r="BT4362" t="s">
        <v>92</v>
      </c>
      <c r="BU4362" t="s">
        <v>9199</v>
      </c>
    </row>
    <row r="4363" spans="1:73" hidden="1">
      <c r="A4363" s="103" t="s">
        <v>9200</v>
      </c>
      <c r="B4363" s="102">
        <v>45876</v>
      </c>
      <c r="C4363" s="104">
        <f>_xlfn.ISOWEEKNUM(Tabella2[[#This Row],[Date]])</f>
        <v>32</v>
      </c>
      <c r="D4363" s="104" t="s">
        <v>195</v>
      </c>
      <c r="E4363" s="104" t="s">
        <v>880</v>
      </c>
      <c r="F4363" s="104"/>
      <c r="G4363" s="104" t="s">
        <v>257</v>
      </c>
      <c r="H4363" s="105">
        <v>22</v>
      </c>
      <c r="I4363" s="104"/>
      <c r="J4363" s="104" t="s">
        <v>258</v>
      </c>
      <c r="K4363" s="104" t="s">
        <v>78</v>
      </c>
      <c r="L4363" s="104" t="s">
        <v>299</v>
      </c>
      <c r="M4363" s="104" t="s">
        <v>276</v>
      </c>
      <c r="N4363" s="104"/>
      <c r="O4363" s="108" t="str">
        <f>A4362</f>
        <v>16764</v>
      </c>
      <c r="P4363" s="111" t="s">
        <v>300</v>
      </c>
      <c r="Q4363" s="153">
        <v>0.54166666666666663</v>
      </c>
      <c r="R4363" s="153">
        <v>0.5625</v>
      </c>
      <c r="S4363" s="153">
        <v>2.0833333333333329E-2</v>
      </c>
      <c r="T4363" s="153">
        <v>0.54166666666666663</v>
      </c>
      <c r="U4363" s="153">
        <v>0.5625</v>
      </c>
      <c r="V4363" s="153">
        <f>IF(ISBLANK(T4363),"",Tabella2[[#This Row],[ACT STOP]]-Tabella2[[#This Row],[ACT START]])</f>
        <v>2.083333333333337E-2</v>
      </c>
      <c r="W4363" s="104" t="s">
        <v>122</v>
      </c>
      <c r="X4363" s="104" t="s">
        <v>91</v>
      </c>
      <c r="Y4363" s="110"/>
      <c r="Z4363" s="106"/>
      <c r="AA4363" s="104"/>
      <c r="AB4363" s="107"/>
      <c r="AC4363" s="72">
        <v>1</v>
      </c>
      <c r="AH4363" s="70"/>
      <c r="AI4363" s="70"/>
      <c r="AJ4363">
        <v>0</v>
      </c>
      <c r="AL4363" s="70"/>
      <c r="BM4363" s="135">
        <v>0.54166666666666663</v>
      </c>
      <c r="BN4363" s="136">
        <v>0.5625</v>
      </c>
      <c r="BO4363" s="101"/>
      <c r="BR4363" s="109" t="str">
        <f t="shared" si="67"/>
        <v>SH-25-4352</v>
      </c>
      <c r="BS4363" s="109" t="s">
        <v>1257</v>
      </c>
      <c r="BT4363" t="s">
        <v>122</v>
      </c>
      <c r="BU4363" t="s">
        <v>881</v>
      </c>
    </row>
    <row r="4364" spans="1:73" hidden="1">
      <c r="A4364" s="103" t="s">
        <v>9201</v>
      </c>
      <c r="B4364" s="102">
        <v>45876</v>
      </c>
      <c r="C4364" s="104">
        <f>_xlfn.ISOWEEKNUM(Tabella2[[#This Row],[Date]])</f>
        <v>32</v>
      </c>
      <c r="D4364" s="104" t="s">
        <v>763</v>
      </c>
      <c r="E4364" s="104" t="s">
        <v>256</v>
      </c>
      <c r="F4364" s="104">
        <v>68</v>
      </c>
      <c r="G4364" s="104" t="s">
        <v>257</v>
      </c>
      <c r="H4364" s="105">
        <v>5</v>
      </c>
      <c r="I4364" s="104"/>
      <c r="J4364" s="104" t="s">
        <v>258</v>
      </c>
      <c r="K4364" s="104" t="s">
        <v>83</v>
      </c>
      <c r="L4364" s="104" t="s">
        <v>299</v>
      </c>
      <c r="M4364" s="104" t="s">
        <v>328</v>
      </c>
      <c r="N4364" s="104"/>
      <c r="O4364" s="108" t="str">
        <f>A4365</f>
        <v>16767</v>
      </c>
      <c r="P4364" s="111" t="s">
        <v>449</v>
      </c>
      <c r="Q4364" s="153" t="s">
        <v>549</v>
      </c>
      <c r="R4364" s="153" t="s">
        <v>550</v>
      </c>
      <c r="S4364" s="153">
        <v>4.1666666666666657E-2</v>
      </c>
      <c r="T4364" s="153">
        <v>0.54166666666666663</v>
      </c>
      <c r="U4364" s="153">
        <v>0.58333333333333337</v>
      </c>
      <c r="V4364" s="153">
        <f>IF(ISBLANK(T4364),"",Tabella2[[#This Row],[ACT STOP]]-Tabella2[[#This Row],[ACT START]])</f>
        <v>4.1666666666666741E-2</v>
      </c>
      <c r="W4364" s="104" t="s">
        <v>92</v>
      </c>
      <c r="X4364" s="104" t="s">
        <v>91</v>
      </c>
      <c r="Y4364" s="110"/>
      <c r="Z4364" s="106"/>
      <c r="AA4364" s="104"/>
      <c r="AB4364" s="107"/>
      <c r="AC4364" s="72">
        <v>1</v>
      </c>
      <c r="AH4364" s="70"/>
      <c r="AI4364" s="70"/>
      <c r="AJ4364">
        <v>0</v>
      </c>
      <c r="AL4364" s="70"/>
      <c r="BM4364" s="135">
        <v>0.54166666666666663</v>
      </c>
      <c r="BN4364" s="136">
        <v>0.58333333333333337</v>
      </c>
      <c r="BO4364" s="101"/>
      <c r="BR4364" s="109" t="str">
        <f t="shared" si="67"/>
        <v>SH-25-4353</v>
      </c>
      <c r="BS4364" s="109" t="s">
        <v>416</v>
      </c>
      <c r="BT4364" t="s">
        <v>92</v>
      </c>
      <c r="BU4364" t="s">
        <v>9202</v>
      </c>
    </row>
    <row r="4365" spans="1:73" hidden="1">
      <c r="A4365" s="103" t="s">
        <v>9203</v>
      </c>
      <c r="B4365" s="102">
        <v>45876</v>
      </c>
      <c r="C4365" s="104">
        <f>_xlfn.ISOWEEKNUM(Tabella2[[#This Row],[Date]])</f>
        <v>32</v>
      </c>
      <c r="D4365" s="104" t="s">
        <v>763</v>
      </c>
      <c r="E4365" s="104" t="s">
        <v>256</v>
      </c>
      <c r="F4365" s="104">
        <v>63</v>
      </c>
      <c r="G4365" s="104" t="s">
        <v>257</v>
      </c>
      <c r="H4365" s="105">
        <v>12</v>
      </c>
      <c r="I4365" s="104"/>
      <c r="J4365" s="104" t="s">
        <v>258</v>
      </c>
      <c r="K4365" s="104" t="s">
        <v>80</v>
      </c>
      <c r="L4365" s="104" t="s">
        <v>299</v>
      </c>
      <c r="M4365" s="104" t="s">
        <v>328</v>
      </c>
      <c r="N4365" s="104"/>
      <c r="O4365" s="108" t="str">
        <f>A4364</f>
        <v>16766</v>
      </c>
      <c r="P4365" s="111" t="s">
        <v>449</v>
      </c>
      <c r="Q4365" s="153">
        <v>0.54166666666666663</v>
      </c>
      <c r="R4365" s="153">
        <v>0.58333333333333337</v>
      </c>
      <c r="S4365" s="153">
        <v>4.1666666666666657E-2</v>
      </c>
      <c r="T4365" s="153">
        <v>0.54166666666666663</v>
      </c>
      <c r="U4365" s="153">
        <v>0.58333333333333337</v>
      </c>
      <c r="V4365" s="153">
        <f>IF(ISBLANK(T4365),"",Tabella2[[#This Row],[ACT STOP]]-Tabella2[[#This Row],[ACT START]])</f>
        <v>4.1666666666666741E-2</v>
      </c>
      <c r="W4365" s="104" t="s">
        <v>92</v>
      </c>
      <c r="X4365" s="104" t="s">
        <v>91</v>
      </c>
      <c r="Y4365" s="110"/>
      <c r="Z4365" s="106"/>
      <c r="AA4365" s="104"/>
      <c r="AB4365" s="107"/>
      <c r="AC4365" s="72">
        <v>1</v>
      </c>
      <c r="AH4365" s="70"/>
      <c r="AI4365" s="70"/>
      <c r="AJ4365">
        <v>0</v>
      </c>
      <c r="AL4365" s="70"/>
      <c r="BM4365" s="135">
        <v>0.54166666666666663</v>
      </c>
      <c r="BN4365" s="136">
        <v>0.58333333333333337</v>
      </c>
      <c r="BO4365" s="101"/>
      <c r="BR4365" s="109" t="str">
        <f t="shared" ref="BR4365:BR4428" si="68">_xlfn.CONCAT(LEFT(BR4364,6),TEXT(RIGHT(BR4364,4)+1,"0000"))</f>
        <v>SH-25-4354</v>
      </c>
      <c r="BS4365" s="109" t="s">
        <v>266</v>
      </c>
      <c r="BT4365" t="s">
        <v>92</v>
      </c>
      <c r="BU4365" t="s">
        <v>9204</v>
      </c>
    </row>
    <row r="4366" spans="1:73" hidden="1">
      <c r="A4366" s="103" t="s">
        <v>9205</v>
      </c>
      <c r="B4366" s="102">
        <v>45876</v>
      </c>
      <c r="C4366" s="104">
        <f>_xlfn.ISOWEEKNUM(Tabella2[[#This Row],[Date]])</f>
        <v>32</v>
      </c>
      <c r="D4366" s="104" t="s">
        <v>722</v>
      </c>
      <c r="E4366" s="104" t="s">
        <v>327</v>
      </c>
      <c r="F4366" s="104">
        <v>80</v>
      </c>
      <c r="G4366" s="104" t="s">
        <v>257</v>
      </c>
      <c r="H4366" s="105">
        <v>9</v>
      </c>
      <c r="I4366" s="104" t="s">
        <v>258</v>
      </c>
      <c r="J4366" s="104"/>
      <c r="K4366" s="104" t="s">
        <v>81</v>
      </c>
      <c r="L4366" s="104" t="s">
        <v>259</v>
      </c>
      <c r="M4366" s="104" t="s">
        <v>1846</v>
      </c>
      <c r="N4366" s="104"/>
      <c r="O4366" s="106"/>
      <c r="P4366" s="111" t="s">
        <v>3316</v>
      </c>
      <c r="Q4366" s="153" t="s">
        <v>549</v>
      </c>
      <c r="R4366" s="153" t="s">
        <v>550</v>
      </c>
      <c r="S4366" s="153">
        <v>4.1666666666666657E-2</v>
      </c>
      <c r="T4366" s="153">
        <v>0.54166666666666663</v>
      </c>
      <c r="U4366" s="153">
        <v>0.58333333333333337</v>
      </c>
      <c r="V4366" s="153">
        <f>IF(ISBLANK(T4366),"",Tabella2[[#This Row],[ACT STOP]]-Tabella2[[#This Row],[ACT START]])</f>
        <v>4.1666666666666741E-2</v>
      </c>
      <c r="W4366" s="104" t="s">
        <v>92</v>
      </c>
      <c r="X4366" s="104" t="s">
        <v>91</v>
      </c>
      <c r="Y4366" s="110"/>
      <c r="Z4366" s="106"/>
      <c r="AA4366" s="104"/>
      <c r="AB4366" s="107"/>
      <c r="AC4366" s="72">
        <v>1</v>
      </c>
      <c r="AH4366" s="70"/>
      <c r="AI4366" s="70"/>
      <c r="AJ4366">
        <v>0</v>
      </c>
      <c r="AL4366" s="70"/>
      <c r="BM4366" s="135">
        <v>0.54166666666666663</v>
      </c>
      <c r="BN4366" s="136">
        <v>0.58333333333333337</v>
      </c>
      <c r="BO4366" s="101"/>
      <c r="BR4366" s="109" t="str">
        <f t="shared" si="68"/>
        <v>SH-25-4355</v>
      </c>
      <c r="BS4366" s="109" t="s">
        <v>318</v>
      </c>
      <c r="BT4366" t="s">
        <v>92</v>
      </c>
      <c r="BU4366" t="s">
        <v>9206</v>
      </c>
    </row>
    <row r="4367" spans="1:73" hidden="1">
      <c r="A4367" s="103" t="s">
        <v>9207</v>
      </c>
      <c r="B4367" s="102">
        <v>45877</v>
      </c>
      <c r="C4367" s="104">
        <f>_xlfn.ISOWEEKNUM(Tabella2[[#This Row],[Date]])</f>
        <v>32</v>
      </c>
      <c r="D4367" s="104" t="s">
        <v>698</v>
      </c>
      <c r="E4367" s="104" t="s">
        <v>284</v>
      </c>
      <c r="F4367" s="104">
        <v>50</v>
      </c>
      <c r="G4367" s="104" t="s">
        <v>284</v>
      </c>
      <c r="H4367" s="105">
        <v>9</v>
      </c>
      <c r="I4367" s="104"/>
      <c r="J4367" s="104" t="s">
        <v>258</v>
      </c>
      <c r="K4367" s="104" t="s">
        <v>79</v>
      </c>
      <c r="L4367" s="104" t="s">
        <v>299</v>
      </c>
      <c r="M4367" s="104" t="s">
        <v>276</v>
      </c>
      <c r="N4367" s="104"/>
      <c r="O4367" s="106" t="str">
        <f>A4368</f>
        <v>16770</v>
      </c>
      <c r="P4367" s="111" t="s">
        <v>650</v>
      </c>
      <c r="Q4367" s="153" t="s">
        <v>7801</v>
      </c>
      <c r="R4367" s="153" t="s">
        <v>7802</v>
      </c>
      <c r="S4367" s="153">
        <v>4.1666666666666657E-2</v>
      </c>
      <c r="T4367" s="153" t="s">
        <v>7801</v>
      </c>
      <c r="U4367" s="153" t="s">
        <v>7802</v>
      </c>
      <c r="V4367" s="153">
        <f>IF(ISBLANK(T4367),"",Tabella2[[#This Row],[ACT STOP]]-Tabella2[[#This Row],[ACT START]])</f>
        <v>4.1666666666666657E-2</v>
      </c>
      <c r="W4367" s="104" t="s">
        <v>92</v>
      </c>
      <c r="X4367" s="104" t="s">
        <v>91</v>
      </c>
      <c r="Y4367" s="110"/>
      <c r="Z4367" s="106"/>
      <c r="AA4367" s="104"/>
      <c r="AB4367" s="107"/>
      <c r="AC4367" s="72">
        <v>1</v>
      </c>
      <c r="AH4367" s="70"/>
      <c r="AI4367" s="70"/>
      <c r="AJ4367">
        <v>0</v>
      </c>
      <c r="AL4367" s="70"/>
      <c r="BM4367" s="135" t="s">
        <v>7801</v>
      </c>
      <c r="BN4367" s="136" t="s">
        <v>7802</v>
      </c>
      <c r="BO4367" s="101"/>
      <c r="BR4367" s="109" t="str">
        <f t="shared" si="68"/>
        <v>SH-25-4356</v>
      </c>
      <c r="BS4367" s="109" t="s">
        <v>339</v>
      </c>
      <c r="BT4367" t="s">
        <v>92</v>
      </c>
      <c r="BU4367" t="s">
        <v>9208</v>
      </c>
    </row>
    <row r="4368" spans="1:73" hidden="1">
      <c r="A4368" s="103" t="s">
        <v>9209</v>
      </c>
      <c r="B4368" s="102">
        <v>45877</v>
      </c>
      <c r="C4368" s="104">
        <f>_xlfn.ISOWEEKNUM(Tabella2[[#This Row],[Date]])</f>
        <v>32</v>
      </c>
      <c r="D4368" s="104" t="s">
        <v>195</v>
      </c>
      <c r="E4368" s="104" t="s">
        <v>398</v>
      </c>
      <c r="F4368" s="104"/>
      <c r="G4368" s="104" t="s">
        <v>257</v>
      </c>
      <c r="H4368" s="105">
        <v>32</v>
      </c>
      <c r="I4368" s="104"/>
      <c r="J4368" s="104" t="s">
        <v>258</v>
      </c>
      <c r="K4368" s="104" t="s">
        <v>78</v>
      </c>
      <c r="L4368" s="104" t="s">
        <v>299</v>
      </c>
      <c r="M4368" s="104" t="s">
        <v>276</v>
      </c>
      <c r="N4368" s="104"/>
      <c r="O4368" s="106" t="str">
        <f>A4367</f>
        <v>16769</v>
      </c>
      <c r="P4368" s="111" t="s">
        <v>300</v>
      </c>
      <c r="Q4368" s="153">
        <v>0.22916666666666671</v>
      </c>
      <c r="R4368" s="153">
        <v>0.27083333333333331</v>
      </c>
      <c r="S4368" s="153">
        <v>4.1666666666666657E-2</v>
      </c>
      <c r="T4368" s="153">
        <v>0.22916666666666671</v>
      </c>
      <c r="U4368" s="153">
        <v>0.27083333333333331</v>
      </c>
      <c r="V4368" s="153">
        <f>IF(ISBLANK(T4368),"",Tabella2[[#This Row],[ACT STOP]]-Tabella2[[#This Row],[ACT START]])</f>
        <v>4.1666666666666602E-2</v>
      </c>
      <c r="W4368" s="104" t="s">
        <v>122</v>
      </c>
      <c r="X4368" s="104" t="s">
        <v>91</v>
      </c>
      <c r="Y4368" s="110"/>
      <c r="Z4368" s="106"/>
      <c r="AA4368" s="104"/>
      <c r="AB4368" s="107"/>
      <c r="AC4368" s="72">
        <v>1</v>
      </c>
      <c r="AH4368" s="70"/>
      <c r="AI4368" s="70"/>
      <c r="AJ4368">
        <v>0</v>
      </c>
      <c r="AL4368" s="70"/>
      <c r="BM4368" s="135">
        <v>0.22916666666666671</v>
      </c>
      <c r="BN4368" s="136">
        <v>0.27083333333333331</v>
      </c>
      <c r="BO4368" s="101"/>
      <c r="BR4368" s="109" t="str">
        <f t="shared" si="68"/>
        <v>SH-25-4357</v>
      </c>
      <c r="BS4368" s="109" t="s">
        <v>356</v>
      </c>
      <c r="BT4368" t="s">
        <v>122</v>
      </c>
      <c r="BU4368" t="s">
        <v>399</v>
      </c>
    </row>
    <row r="4369" spans="1:73" hidden="1">
      <c r="A4369" s="103" t="s">
        <v>9210</v>
      </c>
      <c r="B4369" s="102">
        <v>45877</v>
      </c>
      <c r="C4369" s="104">
        <f>_xlfn.ISOWEEKNUM(Tabella2[[#This Row],[Date]])</f>
        <v>32</v>
      </c>
      <c r="D4369" s="104" t="s">
        <v>6396</v>
      </c>
      <c r="E4369" s="104" t="s">
        <v>256</v>
      </c>
      <c r="F4369" s="104">
        <v>70</v>
      </c>
      <c r="G4369" s="104" t="s">
        <v>257</v>
      </c>
      <c r="H4369" s="105">
        <v>12</v>
      </c>
      <c r="I4369" s="104"/>
      <c r="J4369" s="104" t="s">
        <v>258</v>
      </c>
      <c r="K4369" s="104" t="s">
        <v>83</v>
      </c>
      <c r="L4369" s="104" t="s">
        <v>259</v>
      </c>
      <c r="M4369" s="104" t="s">
        <v>276</v>
      </c>
      <c r="N4369" s="104"/>
      <c r="O4369" s="106"/>
      <c r="P4369" s="111" t="s">
        <v>8090</v>
      </c>
      <c r="Q4369" s="153" t="s">
        <v>7801</v>
      </c>
      <c r="R4369" s="153" t="s">
        <v>7802</v>
      </c>
      <c r="S4369" s="153">
        <v>4.1666666666666657E-2</v>
      </c>
      <c r="T4369" s="153" t="s">
        <v>7801</v>
      </c>
      <c r="U4369" s="153" t="s">
        <v>7802</v>
      </c>
      <c r="V4369" s="153">
        <f>IF(ISBLANK(T4369),"",Tabella2[[#This Row],[ACT STOP]]-Tabella2[[#This Row],[ACT START]])</f>
        <v>4.1666666666666657E-2</v>
      </c>
      <c r="W4369" s="104" t="s">
        <v>92</v>
      </c>
      <c r="X4369" s="104" t="s">
        <v>91</v>
      </c>
      <c r="Y4369" s="110"/>
      <c r="Z4369" s="106"/>
      <c r="AA4369" s="104"/>
      <c r="AB4369" s="107"/>
      <c r="AC4369" s="72">
        <v>1</v>
      </c>
      <c r="AH4369" s="70"/>
      <c r="AI4369" s="70"/>
      <c r="AJ4369">
        <v>0</v>
      </c>
      <c r="AL4369" s="70"/>
      <c r="BM4369" s="135" t="s">
        <v>7801</v>
      </c>
      <c r="BN4369" s="136" t="s">
        <v>7802</v>
      </c>
      <c r="BO4369" s="101"/>
      <c r="BR4369" s="109" t="str">
        <f t="shared" si="68"/>
        <v>SH-25-4358</v>
      </c>
      <c r="BS4369" s="109" t="s">
        <v>266</v>
      </c>
      <c r="BT4369" t="s">
        <v>92</v>
      </c>
      <c r="BU4369" t="s">
        <v>9211</v>
      </c>
    </row>
    <row r="4370" spans="1:73" hidden="1">
      <c r="A4370" s="103" t="s">
        <v>9212</v>
      </c>
      <c r="B4370" s="102">
        <v>45877</v>
      </c>
      <c r="C4370" s="104">
        <f>_xlfn.ISOWEEKNUM(Tabella2[[#This Row],[Date]])</f>
        <v>32</v>
      </c>
      <c r="D4370" s="104" t="s">
        <v>6396</v>
      </c>
      <c r="E4370" s="104" t="s">
        <v>256</v>
      </c>
      <c r="F4370" s="104">
        <v>75</v>
      </c>
      <c r="G4370" s="104" t="s">
        <v>284</v>
      </c>
      <c r="H4370" s="105">
        <v>22</v>
      </c>
      <c r="I4370" s="104"/>
      <c r="J4370" s="104" t="s">
        <v>258</v>
      </c>
      <c r="K4370" s="104" t="s">
        <v>80</v>
      </c>
      <c r="L4370" s="104" t="s">
        <v>259</v>
      </c>
      <c r="M4370" s="104" t="s">
        <v>276</v>
      </c>
      <c r="N4370" s="104"/>
      <c r="O4370" s="106"/>
      <c r="P4370" s="111" t="s">
        <v>8090</v>
      </c>
      <c r="Q4370" s="153" t="s">
        <v>7801</v>
      </c>
      <c r="R4370" s="153" t="s">
        <v>7802</v>
      </c>
      <c r="S4370" s="153">
        <v>4.1666666666666657E-2</v>
      </c>
      <c r="T4370" s="153" t="s">
        <v>7801</v>
      </c>
      <c r="U4370" s="153">
        <v>0.27430555555555558</v>
      </c>
      <c r="V4370" s="153">
        <f>IF(ISBLANK(T4370),"",Tabella2[[#This Row],[ACT STOP]]-Tabella2[[#This Row],[ACT START]])</f>
        <v>4.5138888888888923E-2</v>
      </c>
      <c r="W4370" s="104" t="s">
        <v>92</v>
      </c>
      <c r="X4370" s="104" t="s">
        <v>91</v>
      </c>
      <c r="Y4370" s="110"/>
      <c r="Z4370" s="106"/>
      <c r="AA4370" s="104"/>
      <c r="AB4370" s="107"/>
      <c r="AC4370" s="72">
        <v>1</v>
      </c>
      <c r="AH4370" s="70"/>
      <c r="AI4370" s="70"/>
      <c r="AJ4370">
        <v>0</v>
      </c>
      <c r="AL4370" s="70"/>
      <c r="BL4370" t="s">
        <v>2490</v>
      </c>
      <c r="BM4370" s="135" t="s">
        <v>7801</v>
      </c>
      <c r="BN4370" s="136">
        <v>0.27430555555555558</v>
      </c>
      <c r="BO4370" s="101">
        <v>3.472222222222222E-3</v>
      </c>
      <c r="BQ4370" t="s">
        <v>102</v>
      </c>
      <c r="BR4370" s="109" t="str">
        <f t="shared" si="68"/>
        <v>SH-25-4359</v>
      </c>
      <c r="BS4370" s="109" t="s">
        <v>295</v>
      </c>
      <c r="BT4370" t="s">
        <v>92</v>
      </c>
      <c r="BU4370" t="s">
        <v>9213</v>
      </c>
    </row>
    <row r="4371" spans="1:73" hidden="1">
      <c r="A4371" s="103" t="s">
        <v>9214</v>
      </c>
      <c r="B4371" s="102">
        <v>45877</v>
      </c>
      <c r="C4371" s="104">
        <f>_xlfn.ISOWEEKNUM(Tabella2[[#This Row],[Date]])</f>
        <v>32</v>
      </c>
      <c r="D4371" s="104" t="s">
        <v>6396</v>
      </c>
      <c r="E4371" s="104" t="s">
        <v>256</v>
      </c>
      <c r="F4371" s="104">
        <v>72</v>
      </c>
      <c r="G4371" s="104" t="s">
        <v>257</v>
      </c>
      <c r="H4371" s="105">
        <v>13</v>
      </c>
      <c r="I4371" s="104"/>
      <c r="J4371" s="104" t="s">
        <v>258</v>
      </c>
      <c r="K4371" s="104" t="s">
        <v>81</v>
      </c>
      <c r="L4371" s="104" t="s">
        <v>259</v>
      </c>
      <c r="M4371" s="104" t="s">
        <v>276</v>
      </c>
      <c r="N4371" s="104"/>
      <c r="O4371" s="106"/>
      <c r="P4371" s="111" t="s">
        <v>510</v>
      </c>
      <c r="Q4371" s="153" t="s">
        <v>7801</v>
      </c>
      <c r="R4371" s="153" t="s">
        <v>7802</v>
      </c>
      <c r="S4371" s="153">
        <v>4.1666666666666657E-2</v>
      </c>
      <c r="T4371" s="153" t="s">
        <v>7801</v>
      </c>
      <c r="U4371" s="153" t="s">
        <v>7802</v>
      </c>
      <c r="V4371" s="153">
        <f>IF(ISBLANK(T4371),"",Tabella2[[#This Row],[ACT STOP]]-Tabella2[[#This Row],[ACT START]])</f>
        <v>4.1666666666666657E-2</v>
      </c>
      <c r="W4371" s="104" t="s">
        <v>92</v>
      </c>
      <c r="X4371" s="104" t="s">
        <v>91</v>
      </c>
      <c r="Y4371" s="110"/>
      <c r="Z4371" s="106"/>
      <c r="AA4371" s="104"/>
      <c r="AB4371" s="107"/>
      <c r="AC4371" s="72">
        <v>1</v>
      </c>
      <c r="AH4371" s="70"/>
      <c r="AI4371" s="70"/>
      <c r="AJ4371">
        <v>0</v>
      </c>
      <c r="AL4371" s="70"/>
      <c r="BM4371" s="135" t="s">
        <v>7801</v>
      </c>
      <c r="BN4371" s="136" t="s">
        <v>7802</v>
      </c>
      <c r="BO4371" s="101"/>
      <c r="BR4371" s="109" t="str">
        <f t="shared" si="68"/>
        <v>SH-25-4360</v>
      </c>
      <c r="BS4371" s="109" t="s">
        <v>427</v>
      </c>
      <c r="BT4371" t="s">
        <v>92</v>
      </c>
      <c r="BU4371" t="s">
        <v>9215</v>
      </c>
    </row>
    <row r="4372" spans="1:73" hidden="1">
      <c r="A4372" s="103" t="s">
        <v>9216</v>
      </c>
      <c r="B4372" s="102">
        <v>45877</v>
      </c>
      <c r="C4372" s="104">
        <f>_xlfn.ISOWEEKNUM(Tabella2[[#This Row],[Date]])</f>
        <v>32</v>
      </c>
      <c r="D4372" s="104" t="s">
        <v>6396</v>
      </c>
      <c r="E4372" s="104" t="s">
        <v>256</v>
      </c>
      <c r="F4372" s="104">
        <v>71</v>
      </c>
      <c r="G4372" s="104" t="s">
        <v>257</v>
      </c>
      <c r="H4372" s="105">
        <v>2</v>
      </c>
      <c r="I4372" s="104"/>
      <c r="J4372" s="104" t="s">
        <v>258</v>
      </c>
      <c r="K4372" s="104" t="s">
        <v>75</v>
      </c>
      <c r="L4372" s="104" t="s">
        <v>259</v>
      </c>
      <c r="M4372" s="104" t="s">
        <v>276</v>
      </c>
      <c r="N4372" s="104"/>
      <c r="O4372" s="106"/>
      <c r="P4372" s="111" t="s">
        <v>3000</v>
      </c>
      <c r="Q4372" s="153" t="s">
        <v>7801</v>
      </c>
      <c r="R4372" s="153" t="s">
        <v>7802</v>
      </c>
      <c r="S4372" s="153">
        <v>4.1666666666666657E-2</v>
      </c>
      <c r="T4372" s="153">
        <v>0.22916666666666671</v>
      </c>
      <c r="U4372" s="153">
        <v>0.27083333333333331</v>
      </c>
      <c r="V4372" s="153">
        <f>IF(ISBLANK(T4372),"",Tabella2[[#This Row],[ACT STOP]]-Tabella2[[#This Row],[ACT START]])</f>
        <v>4.1666666666666602E-2</v>
      </c>
      <c r="W4372" s="104" t="s">
        <v>92</v>
      </c>
      <c r="X4372" s="104" t="s">
        <v>91</v>
      </c>
      <c r="Y4372" s="110" t="s">
        <v>9217</v>
      </c>
      <c r="Z4372" s="106"/>
      <c r="AA4372" s="104"/>
      <c r="AB4372" s="107"/>
      <c r="AC4372" s="72">
        <v>1</v>
      </c>
      <c r="AH4372" s="70"/>
      <c r="AI4372" s="70"/>
      <c r="AJ4372">
        <v>0</v>
      </c>
      <c r="AL4372" s="70"/>
      <c r="BM4372" s="135">
        <v>0.22916666666666671</v>
      </c>
      <c r="BN4372" s="136">
        <v>0.27083333333333331</v>
      </c>
      <c r="BO4372" s="101"/>
      <c r="BR4372" s="109" t="str">
        <f t="shared" si="68"/>
        <v>SH-25-4361</v>
      </c>
      <c r="BS4372" s="109" t="s">
        <v>368</v>
      </c>
      <c r="BT4372" t="s">
        <v>92</v>
      </c>
      <c r="BU4372" t="s">
        <v>9218</v>
      </c>
    </row>
    <row r="4373" spans="1:73" hidden="1">
      <c r="A4373" s="103" t="s">
        <v>9219</v>
      </c>
      <c r="B4373" s="102">
        <v>45877</v>
      </c>
      <c r="C4373" s="104">
        <f>_xlfn.ISOWEEKNUM(Tabella2[[#This Row],[Date]])</f>
        <v>32</v>
      </c>
      <c r="D4373" s="104" t="s">
        <v>509</v>
      </c>
      <c r="E4373" s="104" t="s">
        <v>284</v>
      </c>
      <c r="F4373" s="104">
        <v>71</v>
      </c>
      <c r="G4373" s="104" t="s">
        <v>257</v>
      </c>
      <c r="H4373" s="105">
        <v>9</v>
      </c>
      <c r="I4373" s="104"/>
      <c r="J4373" s="104" t="s">
        <v>258</v>
      </c>
      <c r="K4373" s="104" t="s">
        <v>79</v>
      </c>
      <c r="L4373" s="104" t="s">
        <v>299</v>
      </c>
      <c r="M4373" s="104" t="s">
        <v>260</v>
      </c>
      <c r="N4373" s="104"/>
      <c r="O4373" s="106" t="str">
        <f>A4374</f>
        <v>16776</v>
      </c>
      <c r="P4373" s="111" t="s">
        <v>575</v>
      </c>
      <c r="Q4373" s="153" t="s">
        <v>285</v>
      </c>
      <c r="R4373" s="153" t="s">
        <v>286</v>
      </c>
      <c r="S4373" s="153">
        <v>4.1666666666666657E-2</v>
      </c>
      <c r="T4373" s="153" t="s">
        <v>285</v>
      </c>
      <c r="U4373" s="153" t="s">
        <v>286</v>
      </c>
      <c r="V4373" s="153">
        <f>IF(ISBLANK(T4373),"",Tabella2[[#This Row],[ACT STOP]]-Tabella2[[#This Row],[ACT START]])</f>
        <v>4.166666666666663E-2</v>
      </c>
      <c r="W4373" s="104" t="s">
        <v>92</v>
      </c>
      <c r="X4373" s="104" t="s">
        <v>91</v>
      </c>
      <c r="Y4373" s="110"/>
      <c r="Z4373" s="106"/>
      <c r="AA4373" s="104"/>
      <c r="AB4373" s="107"/>
      <c r="AC4373" s="72">
        <v>1</v>
      </c>
      <c r="AH4373" s="70"/>
      <c r="AI4373" s="70"/>
      <c r="AJ4373">
        <v>0</v>
      </c>
      <c r="AL4373" s="70"/>
      <c r="BM4373" s="135" t="s">
        <v>285</v>
      </c>
      <c r="BN4373" s="136" t="s">
        <v>286</v>
      </c>
      <c r="BO4373" s="101"/>
      <c r="BR4373" s="109" t="str">
        <f t="shared" si="68"/>
        <v>SH-25-4362</v>
      </c>
      <c r="BS4373" s="109" t="s">
        <v>318</v>
      </c>
      <c r="BT4373" t="s">
        <v>92</v>
      </c>
      <c r="BU4373" t="s">
        <v>9220</v>
      </c>
    </row>
    <row r="4374" spans="1:73" hidden="1">
      <c r="A4374" s="103" t="s">
        <v>9221</v>
      </c>
      <c r="B4374" s="102">
        <v>45877</v>
      </c>
      <c r="C4374" s="104">
        <f>_xlfn.ISOWEEKNUM(Tabella2[[#This Row],[Date]])</f>
        <v>32</v>
      </c>
      <c r="D4374" s="104" t="s">
        <v>195</v>
      </c>
      <c r="E4374" s="104" t="s">
        <v>398</v>
      </c>
      <c r="F4374" s="104"/>
      <c r="G4374" s="104" t="s">
        <v>284</v>
      </c>
      <c r="H4374" s="105">
        <v>23</v>
      </c>
      <c r="I4374" s="104"/>
      <c r="J4374" s="104" t="s">
        <v>258</v>
      </c>
      <c r="K4374" s="104" t="s">
        <v>78</v>
      </c>
      <c r="L4374" s="104" t="s">
        <v>299</v>
      </c>
      <c r="M4374" s="104" t="s">
        <v>260</v>
      </c>
      <c r="N4374" s="104"/>
      <c r="O4374" s="106" t="str">
        <f>A4373</f>
        <v>16775</v>
      </c>
      <c r="P4374" s="111" t="s">
        <v>300</v>
      </c>
      <c r="Q4374" s="153">
        <v>0.29166666666666669</v>
      </c>
      <c r="R4374" s="153">
        <v>0.33333333333333331</v>
      </c>
      <c r="S4374" s="153">
        <v>4.1666666666666657E-2</v>
      </c>
      <c r="T4374" s="153">
        <v>0.29166666666666669</v>
      </c>
      <c r="U4374" s="153">
        <v>0.33333333333333331</v>
      </c>
      <c r="V4374" s="153">
        <f>IF(ISBLANK(T4374),"",Tabella2[[#This Row],[ACT STOP]]-Tabella2[[#This Row],[ACT START]])</f>
        <v>4.166666666666663E-2</v>
      </c>
      <c r="W4374" s="104" t="s">
        <v>122</v>
      </c>
      <c r="X4374" s="104" t="s">
        <v>91</v>
      </c>
      <c r="Y4374" s="110" t="s">
        <v>9222</v>
      </c>
      <c r="Z4374" s="106"/>
      <c r="AA4374" s="104"/>
      <c r="AB4374" s="107"/>
      <c r="AC4374" s="72">
        <v>1</v>
      </c>
      <c r="AH4374" s="70"/>
      <c r="AI4374" s="70"/>
      <c r="AJ4374">
        <v>0</v>
      </c>
      <c r="AL4374" s="70"/>
      <c r="BM4374" s="135">
        <v>0.29166666666666669</v>
      </c>
      <c r="BN4374" s="136">
        <v>0.33333333333333331</v>
      </c>
      <c r="BO4374" s="101"/>
      <c r="BR4374" s="109" t="str">
        <f t="shared" si="68"/>
        <v>SH-25-4363</v>
      </c>
      <c r="BS4374" s="109" t="s">
        <v>358</v>
      </c>
      <c r="BT4374" t="s">
        <v>122</v>
      </c>
      <c r="BU4374" t="s">
        <v>399</v>
      </c>
    </row>
    <row r="4375" spans="1:73" hidden="1">
      <c r="A4375" s="103" t="s">
        <v>9223</v>
      </c>
      <c r="B4375" s="102">
        <v>45877</v>
      </c>
      <c r="C4375" s="104">
        <f>_xlfn.ISOWEEKNUM(Tabella2[[#This Row],[Date]])</f>
        <v>32</v>
      </c>
      <c r="D4375" s="104" t="s">
        <v>751</v>
      </c>
      <c r="E4375" s="104" t="s">
        <v>256</v>
      </c>
      <c r="F4375" s="104">
        <v>77</v>
      </c>
      <c r="G4375" s="104" t="s">
        <v>257</v>
      </c>
      <c r="H4375" s="105">
        <v>10</v>
      </c>
      <c r="I4375" s="104" t="s">
        <v>258</v>
      </c>
      <c r="J4375" s="104"/>
      <c r="K4375" s="104" t="s">
        <v>83</v>
      </c>
      <c r="L4375" s="104" t="s">
        <v>299</v>
      </c>
      <c r="M4375" s="104" t="s">
        <v>328</v>
      </c>
      <c r="N4375" s="104"/>
      <c r="O4375" s="106" t="str">
        <f>A4376</f>
        <v>16778</v>
      </c>
      <c r="P4375" s="111" t="s">
        <v>2641</v>
      </c>
      <c r="Q4375" s="153" t="s">
        <v>285</v>
      </c>
      <c r="R4375" s="153" t="s">
        <v>286</v>
      </c>
      <c r="S4375" s="153">
        <v>4.1666666666666657E-2</v>
      </c>
      <c r="T4375" s="153" t="s">
        <v>285</v>
      </c>
      <c r="U4375" s="153" t="s">
        <v>286</v>
      </c>
      <c r="V4375" s="153">
        <f>IF(ISBLANK(T4375),"",Tabella2[[#This Row],[ACT STOP]]-Tabella2[[#This Row],[ACT START]])</f>
        <v>4.166666666666663E-2</v>
      </c>
      <c r="W4375" s="104" t="s">
        <v>92</v>
      </c>
      <c r="X4375" s="104" t="s">
        <v>91</v>
      </c>
      <c r="Y4375" s="110"/>
      <c r="Z4375" s="106"/>
      <c r="AA4375" s="104"/>
      <c r="AB4375" s="107"/>
      <c r="AC4375" s="72">
        <v>1</v>
      </c>
      <c r="AH4375" s="70"/>
      <c r="AI4375" s="70"/>
      <c r="AJ4375">
        <v>0</v>
      </c>
      <c r="AL4375" s="70"/>
      <c r="BM4375" s="135" t="s">
        <v>285</v>
      </c>
      <c r="BN4375" s="136" t="s">
        <v>286</v>
      </c>
      <c r="BO4375" s="101"/>
      <c r="BR4375" s="109" t="str">
        <f t="shared" si="68"/>
        <v>SH-25-4364</v>
      </c>
      <c r="BS4375" s="109" t="s">
        <v>552</v>
      </c>
      <c r="BT4375" t="s">
        <v>92</v>
      </c>
      <c r="BU4375" t="s">
        <v>9224</v>
      </c>
    </row>
    <row r="4376" spans="1:73" hidden="1">
      <c r="A4376" s="103" t="s">
        <v>9225</v>
      </c>
      <c r="B4376" s="102">
        <v>45877</v>
      </c>
      <c r="C4376" s="104">
        <f>_xlfn.ISOWEEKNUM(Tabella2[[#This Row],[Date]])</f>
        <v>32</v>
      </c>
      <c r="D4376" s="104" t="s">
        <v>195</v>
      </c>
      <c r="E4376" s="104" t="s">
        <v>298</v>
      </c>
      <c r="F4376" s="104"/>
      <c r="G4376" s="104" t="s">
        <v>284</v>
      </c>
      <c r="H4376" s="105">
        <v>48</v>
      </c>
      <c r="I4376" s="104"/>
      <c r="J4376" s="104" t="s">
        <v>258</v>
      </c>
      <c r="K4376" s="104" t="s">
        <v>80</v>
      </c>
      <c r="L4376" s="104" t="s">
        <v>299</v>
      </c>
      <c r="M4376" s="104" t="s">
        <v>328</v>
      </c>
      <c r="N4376" s="104"/>
      <c r="O4376" s="106" t="str">
        <f>A4375</f>
        <v>16777</v>
      </c>
      <c r="P4376" s="111" t="s">
        <v>300</v>
      </c>
      <c r="Q4376" s="153">
        <v>0.29166666666666669</v>
      </c>
      <c r="R4376" s="153">
        <v>0.33333333333333331</v>
      </c>
      <c r="S4376" s="153">
        <v>4.1666666666666657E-2</v>
      </c>
      <c r="T4376" s="153" t="s">
        <v>285</v>
      </c>
      <c r="U4376" s="153" t="s">
        <v>286</v>
      </c>
      <c r="V4376" s="153">
        <f>IF(ISBLANK(T4376),"",Tabella2[[#This Row],[ACT STOP]]-Tabella2[[#This Row],[ACT START]])</f>
        <v>4.166666666666663E-2</v>
      </c>
      <c r="W4376" s="104" t="s">
        <v>122</v>
      </c>
      <c r="X4376" s="104" t="s">
        <v>91</v>
      </c>
      <c r="Y4376" s="110"/>
      <c r="Z4376" s="106"/>
      <c r="AA4376" s="104"/>
      <c r="AB4376" s="107"/>
      <c r="AC4376" s="72">
        <v>1</v>
      </c>
      <c r="AH4376" s="70"/>
      <c r="AI4376" s="70"/>
      <c r="AJ4376">
        <v>0</v>
      </c>
      <c r="AL4376" s="70"/>
      <c r="BM4376" s="135" t="s">
        <v>285</v>
      </c>
      <c r="BN4376" s="136" t="s">
        <v>286</v>
      </c>
      <c r="BO4376" s="101"/>
      <c r="BR4376" s="109" t="str">
        <f t="shared" si="68"/>
        <v>SH-25-4365</v>
      </c>
      <c r="BS4376" s="109" t="s">
        <v>1758</v>
      </c>
      <c r="BT4376" t="s">
        <v>122</v>
      </c>
      <c r="BU4376" t="s">
        <v>302</v>
      </c>
    </row>
    <row r="4377" spans="1:73" hidden="1">
      <c r="A4377" s="103" t="s">
        <v>9226</v>
      </c>
      <c r="B4377" s="102">
        <v>45877</v>
      </c>
      <c r="C4377" s="104">
        <f>_xlfn.ISOWEEKNUM(Tabella2[[#This Row],[Date]])</f>
        <v>32</v>
      </c>
      <c r="D4377" s="104" t="s">
        <v>722</v>
      </c>
      <c r="E4377" s="104" t="s">
        <v>327</v>
      </c>
      <c r="F4377" s="104">
        <v>76</v>
      </c>
      <c r="G4377" s="104" t="s">
        <v>257</v>
      </c>
      <c r="H4377" s="105">
        <v>5</v>
      </c>
      <c r="I4377" s="104" t="s">
        <v>258</v>
      </c>
      <c r="J4377" s="104"/>
      <c r="K4377" s="104" t="s">
        <v>81</v>
      </c>
      <c r="L4377" s="104" t="s">
        <v>259</v>
      </c>
      <c r="M4377" s="104" t="s">
        <v>1846</v>
      </c>
      <c r="N4377" s="104"/>
      <c r="O4377" s="106"/>
      <c r="P4377" s="111" t="s">
        <v>3316</v>
      </c>
      <c r="Q4377" s="153" t="s">
        <v>285</v>
      </c>
      <c r="R4377" s="153" t="s">
        <v>286</v>
      </c>
      <c r="S4377" s="153">
        <v>4.1666666666666657E-2</v>
      </c>
      <c r="T4377" s="153" t="s">
        <v>285</v>
      </c>
      <c r="U4377" s="153" t="s">
        <v>286</v>
      </c>
      <c r="V4377" s="153">
        <f>IF(ISBLANK(T4377),"",Tabella2[[#This Row],[ACT STOP]]-Tabella2[[#This Row],[ACT START]])</f>
        <v>4.166666666666663E-2</v>
      </c>
      <c r="W4377" s="104" t="s">
        <v>92</v>
      </c>
      <c r="X4377" s="104" t="s">
        <v>91</v>
      </c>
      <c r="Y4377" s="110"/>
      <c r="Z4377" s="106"/>
      <c r="AA4377" s="104"/>
      <c r="AB4377" s="107"/>
      <c r="AC4377" s="72">
        <v>1</v>
      </c>
      <c r="AH4377" s="70"/>
      <c r="AI4377" s="70"/>
      <c r="AJ4377">
        <v>0</v>
      </c>
      <c r="AL4377" s="70"/>
      <c r="BM4377" s="135" t="s">
        <v>285</v>
      </c>
      <c r="BN4377" s="136" t="s">
        <v>286</v>
      </c>
      <c r="BO4377" s="101"/>
      <c r="BR4377" s="109" t="str">
        <f t="shared" si="68"/>
        <v>SH-25-4366</v>
      </c>
      <c r="BS4377" s="109" t="s">
        <v>416</v>
      </c>
      <c r="BT4377" t="s">
        <v>92</v>
      </c>
      <c r="BU4377" t="s">
        <v>9227</v>
      </c>
    </row>
    <row r="4378" spans="1:73" hidden="1">
      <c r="A4378" s="103" t="s">
        <v>9228</v>
      </c>
      <c r="B4378" s="102">
        <v>45877</v>
      </c>
      <c r="C4378" s="104">
        <f>_xlfn.ISOWEEKNUM(Tabella2[[#This Row],[Date]])</f>
        <v>32</v>
      </c>
      <c r="D4378" s="104" t="s">
        <v>860</v>
      </c>
      <c r="E4378" s="104" t="s">
        <v>284</v>
      </c>
      <c r="F4378" s="104">
        <v>81</v>
      </c>
      <c r="G4378" s="104" t="s">
        <v>284</v>
      </c>
      <c r="H4378" s="105">
        <v>9</v>
      </c>
      <c r="I4378" s="104"/>
      <c r="J4378" s="104" t="s">
        <v>258</v>
      </c>
      <c r="K4378" s="104" t="s">
        <v>79</v>
      </c>
      <c r="L4378" s="104" t="s">
        <v>299</v>
      </c>
      <c r="M4378" s="104" t="s">
        <v>276</v>
      </c>
      <c r="N4378" s="104"/>
      <c r="O4378" s="106" t="str">
        <f>A4379</f>
        <v>16781</v>
      </c>
      <c r="P4378" s="111" t="s">
        <v>3960</v>
      </c>
      <c r="Q4378" s="153" t="s">
        <v>525</v>
      </c>
      <c r="R4378" s="153" t="s">
        <v>262</v>
      </c>
      <c r="S4378" s="153">
        <v>4.1666666666666657E-2</v>
      </c>
      <c r="T4378" s="153" t="s">
        <v>525</v>
      </c>
      <c r="U4378" s="153" t="s">
        <v>262</v>
      </c>
      <c r="V4378" s="153">
        <f>IF(ISBLANK(T4378),"",Tabella2[[#This Row],[ACT STOP]]-Tabella2[[#This Row],[ACT START]])</f>
        <v>4.166666666666663E-2</v>
      </c>
      <c r="W4378" s="104" t="s">
        <v>92</v>
      </c>
      <c r="X4378" s="104" t="s">
        <v>91</v>
      </c>
      <c r="Y4378" s="110"/>
      <c r="Z4378" s="106"/>
      <c r="AA4378" s="104"/>
      <c r="AB4378" s="107"/>
      <c r="AC4378" s="72">
        <v>1</v>
      </c>
      <c r="AH4378" s="70"/>
      <c r="AI4378" s="70"/>
      <c r="AJ4378">
        <v>0</v>
      </c>
      <c r="AL4378" s="70"/>
      <c r="BM4378" s="135" t="s">
        <v>525</v>
      </c>
      <c r="BN4378" s="136" t="s">
        <v>262</v>
      </c>
      <c r="BO4378" s="101"/>
      <c r="BR4378" s="109" t="str">
        <f t="shared" si="68"/>
        <v>SH-25-4367</v>
      </c>
      <c r="BS4378" s="109" t="s">
        <v>339</v>
      </c>
      <c r="BT4378" t="s">
        <v>92</v>
      </c>
      <c r="BU4378" t="s">
        <v>9229</v>
      </c>
    </row>
    <row r="4379" spans="1:73" hidden="1">
      <c r="A4379" s="103" t="s">
        <v>9230</v>
      </c>
      <c r="B4379" s="102">
        <v>45877</v>
      </c>
      <c r="C4379" s="104">
        <f>_xlfn.ISOWEEKNUM(Tabella2[[#This Row],[Date]])</f>
        <v>32</v>
      </c>
      <c r="D4379" s="104" t="s">
        <v>195</v>
      </c>
      <c r="E4379" s="104" t="s">
        <v>398</v>
      </c>
      <c r="F4379" s="104"/>
      <c r="G4379" s="104" t="s">
        <v>257</v>
      </c>
      <c r="H4379" s="105">
        <v>12</v>
      </c>
      <c r="I4379" s="104"/>
      <c r="J4379" s="104" t="s">
        <v>258</v>
      </c>
      <c r="K4379" s="104" t="s">
        <v>78</v>
      </c>
      <c r="L4379" s="104" t="s">
        <v>299</v>
      </c>
      <c r="M4379" s="104" t="s">
        <v>276</v>
      </c>
      <c r="N4379" s="104"/>
      <c r="O4379" s="106" t="str">
        <f>A4378</f>
        <v>16780</v>
      </c>
      <c r="P4379" s="111" t="s">
        <v>300</v>
      </c>
      <c r="Q4379" s="153">
        <v>0.35416666666666669</v>
      </c>
      <c r="R4379" s="153">
        <v>0.39583333333333331</v>
      </c>
      <c r="S4379" s="153">
        <v>4.1666666666666657E-2</v>
      </c>
      <c r="T4379" s="153">
        <v>0.35416666666666669</v>
      </c>
      <c r="U4379" s="153">
        <v>0.39583333333333331</v>
      </c>
      <c r="V4379" s="153">
        <f>IF(ISBLANK(T4379),"",Tabella2[[#This Row],[ACT STOP]]-Tabella2[[#This Row],[ACT START]])</f>
        <v>4.166666666666663E-2</v>
      </c>
      <c r="W4379" s="104" t="s">
        <v>122</v>
      </c>
      <c r="X4379" s="104" t="s">
        <v>91</v>
      </c>
      <c r="Y4379" s="110"/>
      <c r="Z4379" s="106"/>
      <c r="AA4379" s="104"/>
      <c r="AB4379" s="107"/>
      <c r="AC4379" s="72">
        <v>1</v>
      </c>
      <c r="AH4379" s="70"/>
      <c r="AI4379" s="70"/>
      <c r="AJ4379">
        <v>0</v>
      </c>
      <c r="AL4379" s="70"/>
      <c r="BM4379" s="135">
        <v>0.35416666666666669</v>
      </c>
      <c r="BN4379" s="136">
        <v>0.39583333333333331</v>
      </c>
      <c r="BO4379" s="101"/>
      <c r="BR4379" s="109" t="str">
        <f t="shared" si="68"/>
        <v>SH-25-4368</v>
      </c>
      <c r="BS4379" s="109" t="s">
        <v>266</v>
      </c>
      <c r="BT4379" t="s">
        <v>122</v>
      </c>
      <c r="BU4379" t="s">
        <v>399</v>
      </c>
    </row>
    <row r="4380" spans="1:73" hidden="1">
      <c r="A4380" s="103" t="s">
        <v>9231</v>
      </c>
      <c r="B4380" s="102">
        <v>45877</v>
      </c>
      <c r="C4380" s="104">
        <f>_xlfn.ISOWEEKNUM(Tabella2[[#This Row],[Date]])</f>
        <v>32</v>
      </c>
      <c r="D4380" s="104" t="s">
        <v>817</v>
      </c>
      <c r="E4380" s="104" t="s">
        <v>284</v>
      </c>
      <c r="F4380" s="104">
        <v>72</v>
      </c>
      <c r="G4380" s="104" t="s">
        <v>257</v>
      </c>
      <c r="H4380" s="105">
        <v>32</v>
      </c>
      <c r="I4380" s="104"/>
      <c r="J4380" s="104" t="s">
        <v>258</v>
      </c>
      <c r="K4380" s="104" t="s">
        <v>83</v>
      </c>
      <c r="L4380" s="104" t="s">
        <v>299</v>
      </c>
      <c r="M4380" s="104" t="s">
        <v>276</v>
      </c>
      <c r="N4380" s="104"/>
      <c r="O4380" s="106" t="str">
        <f>A4381</f>
        <v>16783</v>
      </c>
      <c r="P4380" s="111" t="s">
        <v>554</v>
      </c>
      <c r="Q4380" s="153" t="s">
        <v>525</v>
      </c>
      <c r="R4380" s="153" t="s">
        <v>262</v>
      </c>
      <c r="S4380" s="153">
        <v>4.1666666666666657E-2</v>
      </c>
      <c r="T4380" s="153" t="s">
        <v>525</v>
      </c>
      <c r="U4380" s="153" t="s">
        <v>262</v>
      </c>
      <c r="V4380" s="153">
        <f>IF(ISBLANK(T4380),"",Tabella2[[#This Row],[ACT STOP]]-Tabella2[[#This Row],[ACT START]])</f>
        <v>4.166666666666663E-2</v>
      </c>
      <c r="W4380" s="104" t="s">
        <v>92</v>
      </c>
      <c r="X4380" s="104" t="s">
        <v>91</v>
      </c>
      <c r="Y4380" s="110"/>
      <c r="Z4380" s="106"/>
      <c r="AA4380" s="104"/>
      <c r="AB4380" s="107"/>
      <c r="AC4380" s="72">
        <v>1</v>
      </c>
      <c r="AH4380" s="70"/>
      <c r="AI4380" s="70"/>
      <c r="AJ4380">
        <v>0</v>
      </c>
      <c r="AL4380" s="70"/>
      <c r="BM4380" s="135" t="s">
        <v>525</v>
      </c>
      <c r="BN4380" s="136" t="s">
        <v>262</v>
      </c>
      <c r="BO4380" s="101"/>
      <c r="BR4380" s="109" t="str">
        <f t="shared" si="68"/>
        <v>SH-25-4369</v>
      </c>
      <c r="BS4380" s="109" t="s">
        <v>356</v>
      </c>
      <c r="BT4380" t="s">
        <v>92</v>
      </c>
      <c r="BU4380" t="s">
        <v>9232</v>
      </c>
    </row>
    <row r="4381" spans="1:73" hidden="1">
      <c r="A4381" s="103" t="s">
        <v>9233</v>
      </c>
      <c r="B4381" s="102">
        <v>45877</v>
      </c>
      <c r="C4381" s="104">
        <f>_xlfn.ISOWEEKNUM(Tabella2[[#This Row],[Date]])</f>
        <v>32</v>
      </c>
      <c r="D4381" s="104" t="s">
        <v>195</v>
      </c>
      <c r="E4381" s="104" t="s">
        <v>398</v>
      </c>
      <c r="F4381" s="104"/>
      <c r="G4381" s="104" t="s">
        <v>284</v>
      </c>
      <c r="H4381" s="105">
        <v>22</v>
      </c>
      <c r="I4381" s="104"/>
      <c r="J4381" s="104" t="s">
        <v>258</v>
      </c>
      <c r="K4381" s="104" t="s">
        <v>80</v>
      </c>
      <c r="L4381" s="104" t="s">
        <v>299</v>
      </c>
      <c r="M4381" s="104" t="s">
        <v>276</v>
      </c>
      <c r="N4381" s="104"/>
      <c r="O4381" s="106" t="str">
        <f>A4380</f>
        <v>16782</v>
      </c>
      <c r="P4381" s="111" t="s">
        <v>300</v>
      </c>
      <c r="Q4381" s="153">
        <v>0.35416666666666669</v>
      </c>
      <c r="R4381" s="153">
        <v>0.39583333333333331</v>
      </c>
      <c r="S4381" s="153">
        <v>4.1666666666666657E-2</v>
      </c>
      <c r="T4381" s="153" t="s">
        <v>525</v>
      </c>
      <c r="U4381" s="153" t="s">
        <v>262</v>
      </c>
      <c r="V4381" s="153">
        <f>IF(ISBLANK(T4381),"",Tabella2[[#This Row],[ACT STOP]]-Tabella2[[#This Row],[ACT START]])</f>
        <v>4.166666666666663E-2</v>
      </c>
      <c r="W4381" s="104" t="s">
        <v>122</v>
      </c>
      <c r="X4381" s="104" t="s">
        <v>91</v>
      </c>
      <c r="Y4381" s="110"/>
      <c r="Z4381" s="106"/>
      <c r="AA4381" s="104"/>
      <c r="AB4381" s="107"/>
      <c r="AC4381" s="72">
        <v>1</v>
      </c>
      <c r="AH4381" s="70"/>
      <c r="AI4381" s="70"/>
      <c r="AJ4381">
        <v>0</v>
      </c>
      <c r="AL4381" s="70"/>
      <c r="BM4381" s="135" t="s">
        <v>525</v>
      </c>
      <c r="BN4381" s="136" t="s">
        <v>262</v>
      </c>
      <c r="BO4381" s="101"/>
      <c r="BR4381" s="109" t="str">
        <f t="shared" si="68"/>
        <v>SH-25-4370</v>
      </c>
      <c r="BS4381" s="109" t="s">
        <v>295</v>
      </c>
      <c r="BT4381" t="s">
        <v>122</v>
      </c>
      <c r="BU4381" t="s">
        <v>399</v>
      </c>
    </row>
    <row r="4382" spans="1:73" hidden="1">
      <c r="A4382" s="103" t="s">
        <v>9234</v>
      </c>
      <c r="B4382" s="102">
        <v>45877</v>
      </c>
      <c r="C4382" s="104">
        <f>_xlfn.ISOWEEKNUM(Tabella2[[#This Row],[Date]])</f>
        <v>32</v>
      </c>
      <c r="D4382" s="104" t="s">
        <v>817</v>
      </c>
      <c r="E4382" s="104" t="s">
        <v>284</v>
      </c>
      <c r="F4382" s="104">
        <v>75</v>
      </c>
      <c r="G4382" s="104" t="s">
        <v>257</v>
      </c>
      <c r="H4382" s="105">
        <v>13</v>
      </c>
      <c r="I4382" s="104"/>
      <c r="J4382" s="104" t="s">
        <v>258</v>
      </c>
      <c r="K4382" s="104" t="s">
        <v>81</v>
      </c>
      <c r="L4382" s="104" t="s">
        <v>259</v>
      </c>
      <c r="M4382" s="104" t="s">
        <v>276</v>
      </c>
      <c r="N4382" s="104"/>
      <c r="O4382" s="106"/>
      <c r="P4382" s="111" t="s">
        <v>467</v>
      </c>
      <c r="Q4382" s="153" t="s">
        <v>525</v>
      </c>
      <c r="R4382" s="153" t="s">
        <v>262</v>
      </c>
      <c r="S4382" s="153">
        <v>4.1666666666666657E-2</v>
      </c>
      <c r="T4382" s="153" t="s">
        <v>525</v>
      </c>
      <c r="U4382" s="153" t="s">
        <v>262</v>
      </c>
      <c r="V4382" s="153">
        <f>IF(ISBLANK(T4382),"",Tabella2[[#This Row],[ACT STOP]]-Tabella2[[#This Row],[ACT START]])</f>
        <v>4.166666666666663E-2</v>
      </c>
      <c r="W4382" s="104" t="s">
        <v>92</v>
      </c>
      <c r="X4382" s="104" t="s">
        <v>91</v>
      </c>
      <c r="Y4382" s="110"/>
      <c r="Z4382" s="106"/>
      <c r="AA4382" s="104"/>
      <c r="AB4382" s="107"/>
      <c r="AC4382" s="72">
        <v>1</v>
      </c>
      <c r="AH4382" s="70"/>
      <c r="AI4382" s="70"/>
      <c r="AJ4382">
        <v>0</v>
      </c>
      <c r="AL4382" s="70"/>
      <c r="BM4382" s="135" t="s">
        <v>525</v>
      </c>
      <c r="BN4382" s="136" t="s">
        <v>262</v>
      </c>
      <c r="BO4382" s="101"/>
      <c r="BR4382" s="109" t="str">
        <f t="shared" si="68"/>
        <v>SH-25-4371</v>
      </c>
      <c r="BS4382" s="109" t="s">
        <v>427</v>
      </c>
      <c r="BT4382" t="s">
        <v>92</v>
      </c>
      <c r="BU4382" t="s">
        <v>9235</v>
      </c>
    </row>
    <row r="4383" spans="1:73" hidden="1">
      <c r="A4383" s="103" t="s">
        <v>9236</v>
      </c>
      <c r="B4383" s="102">
        <v>45877</v>
      </c>
      <c r="C4383" s="104">
        <f>_xlfn.ISOWEEKNUM(Tabella2[[#This Row],[Date]])</f>
        <v>32</v>
      </c>
      <c r="D4383" s="104" t="s">
        <v>817</v>
      </c>
      <c r="E4383" s="104" t="s">
        <v>284</v>
      </c>
      <c r="F4383" s="104">
        <v>73</v>
      </c>
      <c r="G4383" s="104" t="s">
        <v>257</v>
      </c>
      <c r="H4383" s="105">
        <v>2</v>
      </c>
      <c r="I4383" s="104"/>
      <c r="J4383" s="104" t="s">
        <v>258</v>
      </c>
      <c r="K4383" s="104" t="s">
        <v>75</v>
      </c>
      <c r="L4383" s="104" t="s">
        <v>259</v>
      </c>
      <c r="M4383" s="104" t="s">
        <v>276</v>
      </c>
      <c r="N4383" s="104"/>
      <c r="O4383" s="106"/>
      <c r="P4383" s="111" t="s">
        <v>2932</v>
      </c>
      <c r="Q4383" s="153" t="s">
        <v>525</v>
      </c>
      <c r="R4383" s="153" t="s">
        <v>262</v>
      </c>
      <c r="S4383" s="153">
        <v>4.1666666666666657E-2</v>
      </c>
      <c r="T4383" s="153" t="s">
        <v>525</v>
      </c>
      <c r="U4383" s="153" t="s">
        <v>262</v>
      </c>
      <c r="V4383" s="153">
        <f>IF(ISBLANK(T4383),"",Tabella2[[#This Row],[ACT STOP]]-Tabella2[[#This Row],[ACT START]])</f>
        <v>4.166666666666663E-2</v>
      </c>
      <c r="W4383" s="104" t="s">
        <v>92</v>
      </c>
      <c r="X4383" s="104" t="s">
        <v>91</v>
      </c>
      <c r="Y4383" s="110"/>
      <c r="Z4383" s="106"/>
      <c r="AA4383" s="104"/>
      <c r="AB4383" s="107"/>
      <c r="AC4383" s="72">
        <v>1</v>
      </c>
      <c r="AH4383" s="70"/>
      <c r="AI4383" s="70"/>
      <c r="AJ4383">
        <v>0</v>
      </c>
      <c r="AL4383" s="70"/>
      <c r="BM4383" s="135" t="s">
        <v>525</v>
      </c>
      <c r="BN4383" s="136" t="s">
        <v>262</v>
      </c>
      <c r="BO4383" s="101"/>
      <c r="BR4383" s="109" t="str">
        <f t="shared" si="68"/>
        <v>SH-25-4372</v>
      </c>
      <c r="BS4383" s="109" t="s">
        <v>368</v>
      </c>
      <c r="BT4383" t="s">
        <v>92</v>
      </c>
      <c r="BU4383" t="s">
        <v>9237</v>
      </c>
    </row>
    <row r="4384" spans="1:73" hidden="1">
      <c r="A4384" s="103" t="s">
        <v>9238</v>
      </c>
      <c r="B4384" s="102">
        <v>45877</v>
      </c>
      <c r="C4384" s="104">
        <f>_xlfn.ISOWEEKNUM(Tabella2[[#This Row],[Date]])</f>
        <v>32</v>
      </c>
      <c r="D4384" s="104" t="s">
        <v>817</v>
      </c>
      <c r="E4384" s="104" t="s">
        <v>284</v>
      </c>
      <c r="F4384" s="104">
        <v>74</v>
      </c>
      <c r="G4384" s="104" t="s">
        <v>284</v>
      </c>
      <c r="H4384" s="105">
        <v>23</v>
      </c>
      <c r="I4384" s="104"/>
      <c r="J4384" s="104" t="s">
        <v>258</v>
      </c>
      <c r="K4384" s="104" t="s">
        <v>79</v>
      </c>
      <c r="L4384" s="104" t="s">
        <v>299</v>
      </c>
      <c r="M4384" s="104" t="s">
        <v>276</v>
      </c>
      <c r="N4384" s="104"/>
      <c r="O4384" s="106" t="str">
        <f>A4385</f>
        <v>16787</v>
      </c>
      <c r="P4384" s="111" t="s">
        <v>554</v>
      </c>
      <c r="Q4384" s="153" t="s">
        <v>498</v>
      </c>
      <c r="R4384" s="153" t="s">
        <v>499</v>
      </c>
      <c r="S4384" s="153">
        <v>4.1666666666666657E-2</v>
      </c>
      <c r="T4384" s="153">
        <v>0.41666666666666669</v>
      </c>
      <c r="U4384" s="153">
        <v>0.45833333333333331</v>
      </c>
      <c r="V4384" s="153">
        <f>IF(ISBLANK(T4384),"",Tabella2[[#This Row],[ACT STOP]]-Tabella2[[#This Row],[ACT START]])</f>
        <v>4.166666666666663E-2</v>
      </c>
      <c r="W4384" s="104" t="s">
        <v>92</v>
      </c>
      <c r="X4384" s="104" t="s">
        <v>91</v>
      </c>
      <c r="Y4384" s="110"/>
      <c r="Z4384" s="106"/>
      <c r="AA4384" s="104"/>
      <c r="AB4384" s="107"/>
      <c r="AC4384" s="72">
        <v>1</v>
      </c>
      <c r="AH4384" s="70"/>
      <c r="AI4384" s="70"/>
      <c r="AJ4384">
        <v>0</v>
      </c>
      <c r="AL4384" s="70"/>
      <c r="BM4384" s="135">
        <v>0.41666666666666669</v>
      </c>
      <c r="BN4384" s="136">
        <v>0.45833333333333331</v>
      </c>
      <c r="BO4384" s="101"/>
      <c r="BR4384" s="109" t="str">
        <f t="shared" si="68"/>
        <v>SH-25-4373</v>
      </c>
      <c r="BS4384" s="109" t="s">
        <v>358</v>
      </c>
      <c r="BT4384" t="s">
        <v>92</v>
      </c>
      <c r="BU4384" t="s">
        <v>9239</v>
      </c>
    </row>
    <row r="4385" spans="1:73" hidden="1">
      <c r="A4385" s="103" t="s">
        <v>9240</v>
      </c>
      <c r="B4385" s="102">
        <v>45877</v>
      </c>
      <c r="C4385" s="104">
        <f>_xlfn.ISOWEEKNUM(Tabella2[[#This Row],[Date]])</f>
        <v>32</v>
      </c>
      <c r="D4385" s="104" t="s">
        <v>195</v>
      </c>
      <c r="E4385" s="104" t="s">
        <v>398</v>
      </c>
      <c r="F4385" s="104"/>
      <c r="G4385" s="104" t="s">
        <v>284</v>
      </c>
      <c r="H4385" s="105">
        <v>50</v>
      </c>
      <c r="I4385" s="104"/>
      <c r="J4385" s="104" t="s">
        <v>258</v>
      </c>
      <c r="K4385" s="104" t="s">
        <v>78</v>
      </c>
      <c r="L4385" s="104" t="s">
        <v>299</v>
      </c>
      <c r="M4385" s="104" t="s">
        <v>276</v>
      </c>
      <c r="N4385" s="104"/>
      <c r="O4385" s="106" t="str">
        <f>A4384</f>
        <v>16786</v>
      </c>
      <c r="P4385" s="111" t="s">
        <v>300</v>
      </c>
      <c r="Q4385" s="153">
        <v>0.41666666666666669</v>
      </c>
      <c r="R4385" s="153">
        <v>0.45833333333333331</v>
      </c>
      <c r="S4385" s="153">
        <v>4.1666666666666657E-2</v>
      </c>
      <c r="T4385" s="153">
        <v>0.41666666666666669</v>
      </c>
      <c r="U4385" s="153">
        <v>0.45833333333333331</v>
      </c>
      <c r="V4385" s="153">
        <f>IF(ISBLANK(T4385),"",Tabella2[[#This Row],[ACT STOP]]-Tabella2[[#This Row],[ACT START]])</f>
        <v>4.166666666666663E-2</v>
      </c>
      <c r="W4385" s="104" t="s">
        <v>122</v>
      </c>
      <c r="X4385" s="104" t="s">
        <v>91</v>
      </c>
      <c r="Y4385" s="110"/>
      <c r="Z4385" s="106"/>
      <c r="AA4385" s="104"/>
      <c r="AB4385" s="107"/>
      <c r="AC4385" s="72">
        <v>1</v>
      </c>
      <c r="AH4385" s="70"/>
      <c r="AI4385" s="70"/>
      <c r="AJ4385">
        <v>0</v>
      </c>
      <c r="AL4385" s="70"/>
      <c r="BM4385" s="135">
        <v>0.41666666666666669</v>
      </c>
      <c r="BN4385" s="136">
        <v>0.45833333333333331</v>
      </c>
      <c r="BO4385" s="101"/>
      <c r="BR4385" s="109" t="str">
        <f t="shared" si="68"/>
        <v>SH-25-4374</v>
      </c>
      <c r="BS4385" s="109" t="s">
        <v>318</v>
      </c>
      <c r="BT4385" t="s">
        <v>122</v>
      </c>
      <c r="BU4385" t="s">
        <v>399</v>
      </c>
    </row>
    <row r="4386" spans="1:73" hidden="1">
      <c r="A4386" s="103" t="s">
        <v>9241</v>
      </c>
      <c r="B4386" s="102">
        <v>45877</v>
      </c>
      <c r="C4386" s="104">
        <f>_xlfn.ISOWEEKNUM(Tabella2[[#This Row],[Date]])</f>
        <v>32</v>
      </c>
      <c r="D4386" s="104" t="s">
        <v>860</v>
      </c>
      <c r="E4386" s="104" t="s">
        <v>284</v>
      </c>
      <c r="F4386" s="104">
        <v>80</v>
      </c>
      <c r="G4386" s="104" t="s">
        <v>257</v>
      </c>
      <c r="H4386" s="105">
        <v>10</v>
      </c>
      <c r="I4386" s="104"/>
      <c r="J4386" s="104" t="s">
        <v>258</v>
      </c>
      <c r="K4386" s="104" t="s">
        <v>83</v>
      </c>
      <c r="L4386" s="104" t="s">
        <v>299</v>
      </c>
      <c r="M4386" s="104" t="s">
        <v>276</v>
      </c>
      <c r="N4386" s="104"/>
      <c r="O4386" s="106" t="str">
        <f>A4387</f>
        <v>16789</v>
      </c>
      <c r="P4386" s="111" t="s">
        <v>3960</v>
      </c>
      <c r="Q4386" s="153" t="s">
        <v>498</v>
      </c>
      <c r="R4386" s="153" t="s">
        <v>499</v>
      </c>
      <c r="S4386" s="153">
        <v>4.1666666666666657E-2</v>
      </c>
      <c r="T4386" s="153" t="s">
        <v>498</v>
      </c>
      <c r="U4386" s="153" t="s">
        <v>499</v>
      </c>
      <c r="V4386" s="153">
        <f>IF(ISBLANK(T4386),"",Tabella2[[#This Row],[ACT STOP]]-Tabella2[[#This Row],[ACT START]])</f>
        <v>4.166666666666663E-2</v>
      </c>
      <c r="W4386" s="104" t="s">
        <v>92</v>
      </c>
      <c r="X4386" s="104" t="s">
        <v>91</v>
      </c>
      <c r="Y4386" s="110"/>
      <c r="Z4386" s="106"/>
      <c r="AA4386" s="104"/>
      <c r="AB4386" s="107"/>
      <c r="AC4386" s="72">
        <v>1</v>
      </c>
      <c r="AH4386" s="70"/>
      <c r="AI4386" s="70"/>
      <c r="AJ4386">
        <v>0</v>
      </c>
      <c r="AL4386" s="70"/>
      <c r="BM4386" s="135" t="s">
        <v>498</v>
      </c>
      <c r="BN4386" s="136" t="s">
        <v>499</v>
      </c>
      <c r="BO4386" s="101"/>
      <c r="BR4386" s="109" t="str">
        <f t="shared" si="68"/>
        <v>SH-25-4375</v>
      </c>
      <c r="BS4386" s="109" t="s">
        <v>552</v>
      </c>
      <c r="BT4386" t="s">
        <v>92</v>
      </c>
      <c r="BU4386" t="s">
        <v>9242</v>
      </c>
    </row>
    <row r="4387" spans="1:73" hidden="1">
      <c r="A4387" s="103" t="s">
        <v>9243</v>
      </c>
      <c r="B4387" s="102">
        <v>45877</v>
      </c>
      <c r="C4387" s="104">
        <f>_xlfn.ISOWEEKNUM(Tabella2[[#This Row],[Date]])</f>
        <v>32</v>
      </c>
      <c r="D4387" s="104" t="s">
        <v>195</v>
      </c>
      <c r="E4387" s="104" t="s">
        <v>398</v>
      </c>
      <c r="F4387" s="104"/>
      <c r="G4387" s="104" t="s">
        <v>284</v>
      </c>
      <c r="H4387" s="105">
        <v>48</v>
      </c>
      <c r="I4387" s="104"/>
      <c r="J4387" s="104" t="s">
        <v>258</v>
      </c>
      <c r="K4387" s="104" t="s">
        <v>80</v>
      </c>
      <c r="L4387" s="104" t="s">
        <v>299</v>
      </c>
      <c r="M4387" s="104" t="s">
        <v>276</v>
      </c>
      <c r="N4387" s="104"/>
      <c r="O4387" s="106" t="str">
        <f>A4386</f>
        <v>16788</v>
      </c>
      <c r="P4387" s="111" t="s">
        <v>300</v>
      </c>
      <c r="Q4387" s="153">
        <v>0.41666666666666669</v>
      </c>
      <c r="R4387" s="153">
        <v>0.45833333333333331</v>
      </c>
      <c r="S4387" s="153">
        <v>4.1666666666666657E-2</v>
      </c>
      <c r="T4387" s="153">
        <v>0.41666666666666669</v>
      </c>
      <c r="U4387" s="153">
        <v>0.45833333333333331</v>
      </c>
      <c r="V4387" s="153">
        <f>IF(ISBLANK(T4387),"",Tabella2[[#This Row],[ACT STOP]]-Tabella2[[#This Row],[ACT START]])</f>
        <v>4.166666666666663E-2</v>
      </c>
      <c r="W4387" s="104" t="s">
        <v>122</v>
      </c>
      <c r="X4387" s="104" t="s">
        <v>91</v>
      </c>
      <c r="Y4387" s="110"/>
      <c r="Z4387" s="106"/>
      <c r="AA4387" s="104"/>
      <c r="AB4387" s="107"/>
      <c r="AC4387" s="72">
        <v>1</v>
      </c>
      <c r="AH4387" s="70"/>
      <c r="AI4387" s="70"/>
      <c r="AJ4387">
        <v>0</v>
      </c>
      <c r="AL4387" s="70"/>
      <c r="BM4387" s="135">
        <v>0.41666666666666669</v>
      </c>
      <c r="BN4387" s="136">
        <v>0.45833333333333331</v>
      </c>
      <c r="BO4387" s="101"/>
      <c r="BR4387" s="109" t="str">
        <f t="shared" si="68"/>
        <v>SH-25-4376</v>
      </c>
      <c r="BS4387" s="109" t="s">
        <v>1758</v>
      </c>
      <c r="BT4387" t="s">
        <v>122</v>
      </c>
      <c r="BU4387" t="s">
        <v>399</v>
      </c>
    </row>
    <row r="4388" spans="1:73" hidden="1">
      <c r="A4388" s="103" t="s">
        <v>9244</v>
      </c>
      <c r="B4388" s="102">
        <v>45877</v>
      </c>
      <c r="C4388" s="104">
        <f>_xlfn.ISOWEEKNUM(Tabella2[[#This Row],[Date]])</f>
        <v>32</v>
      </c>
      <c r="D4388" s="104" t="s">
        <v>751</v>
      </c>
      <c r="E4388" s="104" t="s">
        <v>256</v>
      </c>
      <c r="F4388" s="104">
        <v>76</v>
      </c>
      <c r="G4388" s="104" t="s">
        <v>257</v>
      </c>
      <c r="H4388" s="105">
        <v>5</v>
      </c>
      <c r="I4388" s="104" t="s">
        <v>258</v>
      </c>
      <c r="J4388" s="104"/>
      <c r="K4388" s="104" t="s">
        <v>81</v>
      </c>
      <c r="L4388" s="104" t="s">
        <v>259</v>
      </c>
      <c r="M4388" s="104" t="s">
        <v>276</v>
      </c>
      <c r="N4388" s="104"/>
      <c r="O4388" s="106"/>
      <c r="P4388" s="111" t="s">
        <v>467</v>
      </c>
      <c r="Q4388" s="153" t="s">
        <v>498</v>
      </c>
      <c r="R4388" s="153" t="s">
        <v>499</v>
      </c>
      <c r="S4388" s="153">
        <v>4.1666666666666657E-2</v>
      </c>
      <c r="T4388" s="153">
        <v>0.41666666666666669</v>
      </c>
      <c r="U4388" s="153">
        <v>0.45833333333333331</v>
      </c>
      <c r="V4388" s="153">
        <f>IF(ISBLANK(T4388),"",Tabella2[[#This Row],[ACT STOP]]-Tabella2[[#This Row],[ACT START]])</f>
        <v>4.166666666666663E-2</v>
      </c>
      <c r="W4388" s="104" t="s">
        <v>92</v>
      </c>
      <c r="X4388" s="104" t="s">
        <v>91</v>
      </c>
      <c r="Y4388" s="110"/>
      <c r="Z4388" s="106"/>
      <c r="AA4388" s="104"/>
      <c r="AB4388" s="107"/>
      <c r="AC4388" s="72">
        <v>1</v>
      </c>
      <c r="AH4388" s="70"/>
      <c r="AI4388" s="70"/>
      <c r="AJ4388">
        <v>0</v>
      </c>
      <c r="AL4388" s="70"/>
      <c r="BM4388" s="135">
        <v>0.41666666666666669</v>
      </c>
      <c r="BN4388" s="136">
        <v>0.45833333333333331</v>
      </c>
      <c r="BO4388" s="101"/>
      <c r="BR4388" s="109" t="str">
        <f t="shared" si="68"/>
        <v>SH-25-4377</v>
      </c>
      <c r="BS4388" s="109" t="s">
        <v>416</v>
      </c>
      <c r="BT4388" t="s">
        <v>92</v>
      </c>
      <c r="BU4388" t="s">
        <v>9245</v>
      </c>
    </row>
    <row r="4389" spans="1:73" hidden="1">
      <c r="A4389" s="103" t="s">
        <v>9246</v>
      </c>
      <c r="B4389" s="102">
        <v>45880</v>
      </c>
      <c r="C4389" s="104">
        <f>_xlfn.ISOWEEKNUM(Tabella2[[#This Row],[Date]])</f>
        <v>33</v>
      </c>
      <c r="D4389" s="104" t="s">
        <v>348</v>
      </c>
      <c r="E4389" s="104" t="s">
        <v>284</v>
      </c>
      <c r="F4389" s="104">
        <v>57</v>
      </c>
      <c r="G4389" s="104" t="s">
        <v>284</v>
      </c>
      <c r="H4389" s="105">
        <v>23</v>
      </c>
      <c r="I4389" s="104"/>
      <c r="J4389" s="104" t="s">
        <v>258</v>
      </c>
      <c r="K4389" s="104" t="s">
        <v>79</v>
      </c>
      <c r="L4389" s="104" t="s">
        <v>299</v>
      </c>
      <c r="M4389" s="104" t="s">
        <v>313</v>
      </c>
      <c r="N4389" s="104"/>
      <c r="O4389" s="108" t="str">
        <f>A4390</f>
        <v>16792</v>
      </c>
      <c r="P4389" s="111" t="s">
        <v>442</v>
      </c>
      <c r="Q4389" s="153" t="s">
        <v>7801</v>
      </c>
      <c r="R4389" s="153" t="s">
        <v>7802</v>
      </c>
      <c r="S4389" s="153">
        <v>4.1666666666666657E-2</v>
      </c>
      <c r="T4389" s="153">
        <v>0.22916666666666671</v>
      </c>
      <c r="U4389" s="153">
        <v>0.27083333333333331</v>
      </c>
      <c r="V4389" s="153">
        <f>IF(ISBLANK(T4389),"",Tabella2[[#This Row],[ACT STOP]]-Tabella2[[#This Row],[ACT START]])</f>
        <v>4.1666666666666602E-2</v>
      </c>
      <c r="W4389" s="104" t="s">
        <v>92</v>
      </c>
      <c r="X4389" s="104" t="s">
        <v>91</v>
      </c>
      <c r="Y4389" s="110"/>
      <c r="Z4389" s="106"/>
      <c r="AA4389" s="104"/>
      <c r="AB4389" s="107"/>
      <c r="AC4389" s="72">
        <v>1</v>
      </c>
      <c r="AH4389" s="70"/>
      <c r="AI4389" s="70"/>
      <c r="AJ4389">
        <v>0</v>
      </c>
      <c r="AL4389" s="70"/>
      <c r="BM4389" s="135">
        <v>0.22916666666666671</v>
      </c>
      <c r="BN4389" s="136">
        <v>0.27083333333333331</v>
      </c>
      <c r="BO4389" s="101"/>
      <c r="BR4389" s="109" t="str">
        <f t="shared" si="68"/>
        <v>SH-25-4378</v>
      </c>
      <c r="BS4389" s="109" t="s">
        <v>358</v>
      </c>
      <c r="BT4389" t="s">
        <v>92</v>
      </c>
      <c r="BU4389" t="s">
        <v>9247</v>
      </c>
    </row>
    <row r="4390" spans="1:73" hidden="1">
      <c r="A4390" s="103" t="s">
        <v>9248</v>
      </c>
      <c r="B4390" s="102">
        <v>45880</v>
      </c>
      <c r="C4390" s="104">
        <f>_xlfn.ISOWEEKNUM(Tabella2[[#This Row],[Date]])</f>
        <v>33</v>
      </c>
      <c r="D4390" s="104" t="s">
        <v>195</v>
      </c>
      <c r="E4390" s="104" t="s">
        <v>398</v>
      </c>
      <c r="F4390" s="104"/>
      <c r="G4390" s="104" t="s">
        <v>257</v>
      </c>
      <c r="H4390" s="105">
        <v>32</v>
      </c>
      <c r="I4390" s="104"/>
      <c r="J4390" s="104" t="s">
        <v>258</v>
      </c>
      <c r="K4390" s="104" t="s">
        <v>78</v>
      </c>
      <c r="L4390" s="104" t="s">
        <v>299</v>
      </c>
      <c r="M4390" s="104" t="s">
        <v>313</v>
      </c>
      <c r="N4390" s="104"/>
      <c r="O4390" s="108" t="str">
        <f>A4389</f>
        <v>16791</v>
      </c>
      <c r="P4390" s="111" t="s">
        <v>300</v>
      </c>
      <c r="Q4390" s="153">
        <v>0.22916666666666671</v>
      </c>
      <c r="R4390" s="153">
        <v>0.27083333333333331</v>
      </c>
      <c r="S4390" s="153">
        <v>4.1666666666666657E-2</v>
      </c>
      <c r="T4390" s="153">
        <v>0.22916666666666671</v>
      </c>
      <c r="U4390" s="153">
        <v>0.27083333333333331</v>
      </c>
      <c r="V4390" s="153">
        <f>IF(ISBLANK(T4390),"",Tabella2[[#This Row],[ACT STOP]]-Tabella2[[#This Row],[ACT START]])</f>
        <v>4.1666666666666602E-2</v>
      </c>
      <c r="W4390" s="104" t="s">
        <v>122</v>
      </c>
      <c r="X4390" s="104" t="s">
        <v>91</v>
      </c>
      <c r="Y4390" s="110"/>
      <c r="Z4390" s="106"/>
      <c r="AA4390" s="104"/>
      <c r="AB4390" s="107"/>
      <c r="AC4390" s="72">
        <v>1</v>
      </c>
      <c r="AH4390" s="70"/>
      <c r="AI4390" s="70"/>
      <c r="AJ4390">
        <v>0</v>
      </c>
      <c r="AL4390" s="70"/>
      <c r="BM4390" s="135">
        <v>0.22916666666666671</v>
      </c>
      <c r="BN4390" s="136">
        <v>0.27083333333333331</v>
      </c>
      <c r="BO4390" s="101"/>
      <c r="BR4390" s="109" t="str">
        <f t="shared" si="68"/>
        <v>SH-25-4379</v>
      </c>
      <c r="BS4390" s="109" t="s">
        <v>356</v>
      </c>
      <c r="BT4390" t="s">
        <v>122</v>
      </c>
      <c r="BU4390" t="s">
        <v>399</v>
      </c>
    </row>
    <row r="4391" spans="1:73" hidden="1">
      <c r="A4391" s="103" t="s">
        <v>9249</v>
      </c>
      <c r="B4391" s="102">
        <v>45880</v>
      </c>
      <c r="C4391" s="104">
        <f>_xlfn.ISOWEEKNUM(Tabella2[[#This Row],[Date]])</f>
        <v>33</v>
      </c>
      <c r="D4391" s="104" t="s">
        <v>763</v>
      </c>
      <c r="E4391" s="104" t="s">
        <v>256</v>
      </c>
      <c r="F4391" s="104">
        <v>66</v>
      </c>
      <c r="G4391" s="104" t="s">
        <v>257</v>
      </c>
      <c r="H4391" s="105">
        <v>1</v>
      </c>
      <c r="I4391" s="104"/>
      <c r="J4391" s="104" t="s">
        <v>258</v>
      </c>
      <c r="K4391" s="104" t="s">
        <v>83</v>
      </c>
      <c r="L4391" s="104" t="s">
        <v>299</v>
      </c>
      <c r="M4391" s="104" t="s">
        <v>328</v>
      </c>
      <c r="N4391" s="104"/>
      <c r="O4391" s="108" t="str">
        <f>A4392</f>
        <v>16794</v>
      </c>
      <c r="P4391" s="111" t="s">
        <v>2641</v>
      </c>
      <c r="Q4391" s="153" t="s">
        <v>7801</v>
      </c>
      <c r="R4391" s="153" t="s">
        <v>7802</v>
      </c>
      <c r="S4391" s="153">
        <v>4.1666666666666657E-2</v>
      </c>
      <c r="T4391" s="153" t="s">
        <v>7801</v>
      </c>
      <c r="U4391" s="153" t="s">
        <v>7802</v>
      </c>
      <c r="V4391" s="153">
        <f>IF(ISBLANK(T4391),"",Tabella2[[#This Row],[ACT STOP]]-Tabella2[[#This Row],[ACT START]])</f>
        <v>4.1666666666666657E-2</v>
      </c>
      <c r="W4391" s="104" t="s">
        <v>92</v>
      </c>
      <c r="X4391" s="104" t="s">
        <v>91</v>
      </c>
      <c r="Y4391" s="110"/>
      <c r="Z4391" s="106"/>
      <c r="AA4391" s="104"/>
      <c r="AB4391" s="107"/>
      <c r="AC4391" s="72">
        <v>1</v>
      </c>
      <c r="AH4391" s="70"/>
      <c r="AI4391" s="70"/>
      <c r="AJ4391">
        <v>0</v>
      </c>
      <c r="AL4391" s="70"/>
      <c r="BM4391" s="135" t="s">
        <v>7801</v>
      </c>
      <c r="BN4391" s="136" t="s">
        <v>7802</v>
      </c>
      <c r="BO4391" s="101"/>
      <c r="BR4391" s="109" t="str">
        <f t="shared" si="68"/>
        <v>SH-25-4380</v>
      </c>
      <c r="BS4391" s="109" t="s">
        <v>332</v>
      </c>
      <c r="BT4391" t="s">
        <v>92</v>
      </c>
      <c r="BU4391" t="s">
        <v>9250</v>
      </c>
    </row>
    <row r="4392" spans="1:73" hidden="1">
      <c r="A4392" s="103" t="s">
        <v>9251</v>
      </c>
      <c r="B4392" s="102">
        <v>45880</v>
      </c>
      <c r="C4392" s="104">
        <f>_xlfn.ISOWEEKNUM(Tabella2[[#This Row],[Date]])</f>
        <v>33</v>
      </c>
      <c r="D4392" s="104" t="s">
        <v>751</v>
      </c>
      <c r="E4392" s="104" t="s">
        <v>256</v>
      </c>
      <c r="F4392" s="104">
        <v>78</v>
      </c>
      <c r="G4392" s="104" t="s">
        <v>257</v>
      </c>
      <c r="H4392" s="105">
        <v>12</v>
      </c>
      <c r="I4392" s="104" t="s">
        <v>258</v>
      </c>
      <c r="J4392" s="104"/>
      <c r="K4392" s="104" t="s">
        <v>80</v>
      </c>
      <c r="L4392" s="104" t="s">
        <v>299</v>
      </c>
      <c r="M4392" s="104" t="s">
        <v>328</v>
      </c>
      <c r="N4392" s="104"/>
      <c r="O4392" s="108" t="str">
        <f>A4391</f>
        <v>16793</v>
      </c>
      <c r="P4392" s="111" t="s">
        <v>2641</v>
      </c>
      <c r="Q4392" s="153">
        <v>0.22916666666666671</v>
      </c>
      <c r="R4392" s="153">
        <v>0.27083333333333331</v>
      </c>
      <c r="S4392" s="153">
        <v>4.1666666666666657E-2</v>
      </c>
      <c r="T4392" s="153" t="s">
        <v>7801</v>
      </c>
      <c r="U4392" s="153" t="s">
        <v>7802</v>
      </c>
      <c r="V4392" s="153">
        <f>IF(ISBLANK(T4392),"",Tabella2[[#This Row],[ACT STOP]]-Tabella2[[#This Row],[ACT START]])</f>
        <v>4.1666666666666657E-2</v>
      </c>
      <c r="W4392" s="104" t="s">
        <v>92</v>
      </c>
      <c r="X4392" s="104" t="s">
        <v>91</v>
      </c>
      <c r="Y4392" s="110"/>
      <c r="Z4392" s="106"/>
      <c r="AA4392" s="104"/>
      <c r="AB4392" s="107"/>
      <c r="AC4392" s="72">
        <v>1</v>
      </c>
      <c r="AH4392" s="70"/>
      <c r="AI4392" s="70"/>
      <c r="AJ4392">
        <v>0</v>
      </c>
      <c r="AL4392" s="70"/>
      <c r="BM4392" s="135" t="s">
        <v>7801</v>
      </c>
      <c r="BN4392" s="136" t="s">
        <v>7802</v>
      </c>
      <c r="BO4392" s="101"/>
      <c r="BR4392" s="109" t="str">
        <f t="shared" si="68"/>
        <v>SH-25-4381</v>
      </c>
      <c r="BS4392" s="109" t="s">
        <v>266</v>
      </c>
      <c r="BT4392" t="s">
        <v>92</v>
      </c>
      <c r="BU4392" t="s">
        <v>9252</v>
      </c>
    </row>
    <row r="4393" spans="1:73" ht="31.5" hidden="1" customHeight="1">
      <c r="A4393" s="103" t="s">
        <v>9253</v>
      </c>
      <c r="B4393" s="102">
        <v>45880</v>
      </c>
      <c r="C4393" s="104">
        <f>_xlfn.ISOWEEKNUM(Tabella2[[#This Row],[Date]])</f>
        <v>33</v>
      </c>
      <c r="D4393" s="104" t="s">
        <v>722</v>
      </c>
      <c r="E4393" s="104" t="s">
        <v>327</v>
      </c>
      <c r="F4393" s="104">
        <v>78</v>
      </c>
      <c r="G4393" s="104" t="s">
        <v>257</v>
      </c>
      <c r="H4393" s="105">
        <v>13</v>
      </c>
      <c r="I4393" s="104" t="s">
        <v>258</v>
      </c>
      <c r="J4393" s="104"/>
      <c r="K4393" s="104" t="s">
        <v>81</v>
      </c>
      <c r="L4393" s="104" t="s">
        <v>259</v>
      </c>
      <c r="M4393" s="104" t="s">
        <v>328</v>
      </c>
      <c r="N4393" s="104"/>
      <c r="O4393" s="106"/>
      <c r="P4393" s="111" t="s">
        <v>1911</v>
      </c>
      <c r="Q4393" s="153" t="s">
        <v>9254</v>
      </c>
      <c r="R4393" s="153">
        <v>0.30555555555555558</v>
      </c>
      <c r="S4393" s="153">
        <v>2.777777777777778E-2</v>
      </c>
      <c r="T4393" s="153">
        <v>0.27777777777777779</v>
      </c>
      <c r="U4393" s="153">
        <v>0.30555555555555558</v>
      </c>
      <c r="V4393" s="153">
        <f>IF(ISBLANK(T4393),"",Tabella2[[#This Row],[ACT STOP]]-Tabella2[[#This Row],[ACT START]])</f>
        <v>2.777777777777779E-2</v>
      </c>
      <c r="W4393" s="104" t="s">
        <v>116</v>
      </c>
      <c r="X4393" s="104" t="s">
        <v>113</v>
      </c>
      <c r="Y4393" s="110" t="s">
        <v>9255</v>
      </c>
      <c r="Z4393" s="106"/>
      <c r="AA4393" s="104"/>
      <c r="AB4393" s="107"/>
      <c r="AC4393" s="72">
        <v>0</v>
      </c>
      <c r="AH4393" s="70"/>
      <c r="AI4393" s="70"/>
      <c r="AJ4393">
        <v>0</v>
      </c>
      <c r="AL4393" s="70"/>
      <c r="BL4393" s="30" t="s">
        <v>9256</v>
      </c>
      <c r="BM4393" s="135">
        <v>0.27777777777777779</v>
      </c>
      <c r="BN4393" s="136">
        <v>0.30555555555555558</v>
      </c>
      <c r="BO4393" s="101"/>
      <c r="BR4393" s="109" t="str">
        <f t="shared" si="68"/>
        <v>SH-25-4382</v>
      </c>
      <c r="BS4393" s="109" t="s">
        <v>427</v>
      </c>
      <c r="BT4393" t="s">
        <v>100</v>
      </c>
      <c r="BU4393" t="s">
        <v>9257</v>
      </c>
    </row>
    <row r="4394" spans="1:73" hidden="1">
      <c r="A4394" s="103" t="s">
        <v>9258</v>
      </c>
      <c r="B4394" s="102">
        <v>45880</v>
      </c>
      <c r="C4394" s="104">
        <f>_xlfn.ISOWEEKNUM(Tabella2[[#This Row],[Date]])</f>
        <v>33</v>
      </c>
      <c r="D4394" s="104" t="s">
        <v>478</v>
      </c>
      <c r="E4394" s="104" t="s">
        <v>284</v>
      </c>
      <c r="F4394" s="104">
        <v>64</v>
      </c>
      <c r="G4394" s="104" t="s">
        <v>284</v>
      </c>
      <c r="H4394" s="105">
        <v>9</v>
      </c>
      <c r="I4394" s="104"/>
      <c r="J4394" s="104" t="s">
        <v>258</v>
      </c>
      <c r="K4394" s="104" t="s">
        <v>79</v>
      </c>
      <c r="L4394" s="104" t="s">
        <v>299</v>
      </c>
      <c r="M4394" s="104" t="s">
        <v>313</v>
      </c>
      <c r="N4394" s="104"/>
      <c r="O4394" s="108" t="str">
        <f>A4395</f>
        <v>16797</v>
      </c>
      <c r="P4394" s="111" t="s">
        <v>314</v>
      </c>
      <c r="Q4394" s="153" t="s">
        <v>285</v>
      </c>
      <c r="R4394" s="153" t="s">
        <v>286</v>
      </c>
      <c r="S4394" s="153">
        <v>4.1666666666666657E-2</v>
      </c>
      <c r="T4394" s="153">
        <v>0.29166666666666669</v>
      </c>
      <c r="U4394" s="153">
        <v>0.33333333333333331</v>
      </c>
      <c r="V4394" s="153">
        <f>IF(ISBLANK(T4394),"",Tabella2[[#This Row],[ACT STOP]]-Tabella2[[#This Row],[ACT START]])</f>
        <v>4.166666666666663E-2</v>
      </c>
      <c r="W4394" s="104" t="s">
        <v>92</v>
      </c>
      <c r="X4394" s="104" t="s">
        <v>91</v>
      </c>
      <c r="Y4394" s="110"/>
      <c r="Z4394" s="106"/>
      <c r="AA4394" s="104"/>
      <c r="AB4394" s="107"/>
      <c r="AC4394" s="72">
        <v>1</v>
      </c>
      <c r="AH4394" s="70"/>
      <c r="AI4394" s="70"/>
      <c r="AJ4394">
        <v>0</v>
      </c>
      <c r="AL4394" s="70"/>
      <c r="BM4394" s="135">
        <v>0.29166666666666669</v>
      </c>
      <c r="BN4394" s="136">
        <v>0.33333333333333331</v>
      </c>
      <c r="BO4394" s="101"/>
      <c r="BR4394" s="109" t="str">
        <f t="shared" si="68"/>
        <v>SH-25-4383</v>
      </c>
      <c r="BS4394" s="109" t="s">
        <v>339</v>
      </c>
      <c r="BT4394" t="s">
        <v>92</v>
      </c>
      <c r="BU4394" t="s">
        <v>9259</v>
      </c>
    </row>
    <row r="4395" spans="1:73" hidden="1">
      <c r="A4395" s="103" t="s">
        <v>9260</v>
      </c>
      <c r="B4395" s="102">
        <v>45880</v>
      </c>
      <c r="C4395" s="104">
        <f>_xlfn.ISOWEEKNUM(Tabella2[[#This Row],[Date]])</f>
        <v>33</v>
      </c>
      <c r="D4395" s="104" t="s">
        <v>478</v>
      </c>
      <c r="E4395" s="104" t="s">
        <v>284</v>
      </c>
      <c r="F4395" s="104">
        <v>65</v>
      </c>
      <c r="G4395" s="104" t="s">
        <v>284</v>
      </c>
      <c r="H4395" s="105">
        <v>22</v>
      </c>
      <c r="I4395" s="104"/>
      <c r="J4395" s="104" t="s">
        <v>258</v>
      </c>
      <c r="K4395" s="104" t="s">
        <v>78</v>
      </c>
      <c r="L4395" s="104" t="s">
        <v>299</v>
      </c>
      <c r="M4395" s="104" t="s">
        <v>313</v>
      </c>
      <c r="N4395" s="104"/>
      <c r="O4395" s="108" t="str">
        <f>A4394</f>
        <v>16796</v>
      </c>
      <c r="P4395" s="111" t="s">
        <v>314</v>
      </c>
      <c r="Q4395" s="153">
        <v>0.29166666666666669</v>
      </c>
      <c r="R4395" s="153">
        <v>0.33333333333333331</v>
      </c>
      <c r="S4395" s="153">
        <v>4.1666666666666657E-2</v>
      </c>
      <c r="T4395" s="153">
        <v>0.29166666666666669</v>
      </c>
      <c r="U4395" s="153">
        <v>0.33333333333333331</v>
      </c>
      <c r="V4395" s="153">
        <f>IF(ISBLANK(T4395),"",Tabella2[[#This Row],[ACT STOP]]-Tabella2[[#This Row],[ACT START]])</f>
        <v>4.166666666666663E-2</v>
      </c>
      <c r="W4395" s="104" t="s">
        <v>92</v>
      </c>
      <c r="X4395" s="104" t="s">
        <v>91</v>
      </c>
      <c r="Y4395" s="110"/>
      <c r="Z4395" s="106"/>
      <c r="AA4395" s="104"/>
      <c r="AB4395" s="107"/>
      <c r="AC4395" s="72">
        <v>1</v>
      </c>
      <c r="AH4395" s="70"/>
      <c r="AI4395" s="70"/>
      <c r="AJ4395">
        <v>0</v>
      </c>
      <c r="AL4395" s="70"/>
      <c r="BM4395" s="135">
        <v>0.29166666666666669</v>
      </c>
      <c r="BN4395" s="136">
        <v>0.33333333333333331</v>
      </c>
      <c r="BO4395" s="101"/>
      <c r="BR4395" s="109" t="str">
        <f t="shared" si="68"/>
        <v>SH-25-4384</v>
      </c>
      <c r="BS4395" s="109" t="s">
        <v>295</v>
      </c>
      <c r="BT4395" t="s">
        <v>92</v>
      </c>
      <c r="BU4395" t="s">
        <v>9261</v>
      </c>
    </row>
    <row r="4396" spans="1:73" hidden="1">
      <c r="A4396" s="103" t="s">
        <v>9262</v>
      </c>
      <c r="B4396" s="102">
        <v>45880</v>
      </c>
      <c r="C4396" s="104">
        <f>_xlfn.ISOWEEKNUM(Tabella2[[#This Row],[Date]])</f>
        <v>33</v>
      </c>
      <c r="D4396" s="104" t="s">
        <v>817</v>
      </c>
      <c r="E4396" s="104" t="s">
        <v>284</v>
      </c>
      <c r="F4396" s="104">
        <v>75</v>
      </c>
      <c r="G4396" s="104" t="s">
        <v>257</v>
      </c>
      <c r="H4396" s="105">
        <v>1</v>
      </c>
      <c r="I4396" s="104"/>
      <c r="J4396" s="104" t="s">
        <v>258</v>
      </c>
      <c r="K4396" s="104" t="s">
        <v>79</v>
      </c>
      <c r="L4396" s="104" t="s">
        <v>299</v>
      </c>
      <c r="M4396" s="104" t="s">
        <v>276</v>
      </c>
      <c r="N4396" s="104"/>
      <c r="O4396" s="108" t="str">
        <f>A4397</f>
        <v>16799</v>
      </c>
      <c r="P4396" s="111" t="s">
        <v>554</v>
      </c>
      <c r="Q4396" s="153" t="s">
        <v>525</v>
      </c>
      <c r="R4396" s="153" t="s">
        <v>262</v>
      </c>
      <c r="S4396" s="153">
        <v>4.1666666666666657E-2</v>
      </c>
      <c r="T4396" s="153">
        <v>0.35416666666666669</v>
      </c>
      <c r="U4396" s="153">
        <v>0.39583333333333331</v>
      </c>
      <c r="V4396" s="153">
        <f>IF(ISBLANK(T4396),"",Tabella2[[#This Row],[ACT STOP]]-Tabella2[[#This Row],[ACT START]])</f>
        <v>4.166666666666663E-2</v>
      </c>
      <c r="W4396" s="104" t="s">
        <v>92</v>
      </c>
      <c r="X4396" s="104" t="s">
        <v>91</v>
      </c>
      <c r="Y4396" s="110"/>
      <c r="Z4396" s="106"/>
      <c r="AA4396" s="104"/>
      <c r="AB4396" s="107"/>
      <c r="AC4396" s="72">
        <v>1</v>
      </c>
      <c r="AH4396" s="70"/>
      <c r="AI4396" s="70"/>
      <c r="AJ4396">
        <v>0</v>
      </c>
      <c r="AL4396" s="70"/>
      <c r="BM4396" s="135">
        <v>0.35416666666666669</v>
      </c>
      <c r="BN4396" s="136">
        <v>0.39583333333333331</v>
      </c>
      <c r="BO4396" s="101"/>
      <c r="BR4396" s="109" t="str">
        <f t="shared" si="68"/>
        <v>SH-25-4385</v>
      </c>
      <c r="BS4396" s="109" t="s">
        <v>332</v>
      </c>
      <c r="BT4396" t="s">
        <v>92</v>
      </c>
      <c r="BU4396" t="s">
        <v>9263</v>
      </c>
    </row>
    <row r="4397" spans="1:73" hidden="1">
      <c r="A4397" s="103" t="s">
        <v>9264</v>
      </c>
      <c r="B4397" s="102">
        <v>45880</v>
      </c>
      <c r="C4397" s="104">
        <f>_xlfn.ISOWEEKNUM(Tabella2[[#This Row],[Date]])</f>
        <v>33</v>
      </c>
      <c r="D4397" s="104" t="s">
        <v>195</v>
      </c>
      <c r="E4397" s="104" t="s">
        <v>398</v>
      </c>
      <c r="F4397" s="104"/>
      <c r="G4397" s="104" t="s">
        <v>284</v>
      </c>
      <c r="H4397" s="105">
        <v>50</v>
      </c>
      <c r="I4397" s="104"/>
      <c r="J4397" s="104" t="s">
        <v>258</v>
      </c>
      <c r="K4397" s="104" t="s">
        <v>78</v>
      </c>
      <c r="L4397" s="104" t="s">
        <v>299</v>
      </c>
      <c r="M4397" s="104" t="s">
        <v>276</v>
      </c>
      <c r="N4397" s="104"/>
      <c r="O4397" s="108" t="str">
        <f>A4396</f>
        <v>16798</v>
      </c>
      <c r="P4397" s="111" t="s">
        <v>300</v>
      </c>
      <c r="Q4397" s="153">
        <v>0.35416666666666669</v>
      </c>
      <c r="R4397" s="153">
        <v>0.39583333333333331</v>
      </c>
      <c r="S4397" s="153">
        <v>4.1666666666666657E-2</v>
      </c>
      <c r="T4397" s="153">
        <v>0.35416666666666669</v>
      </c>
      <c r="U4397" s="153">
        <v>0.39583333333333331</v>
      </c>
      <c r="V4397" s="153">
        <f>IF(ISBLANK(T4397),"",Tabella2[[#This Row],[ACT STOP]]-Tabella2[[#This Row],[ACT START]])</f>
        <v>4.166666666666663E-2</v>
      </c>
      <c r="W4397" s="104" t="s">
        <v>122</v>
      </c>
      <c r="X4397" s="104" t="s">
        <v>91</v>
      </c>
      <c r="Y4397" s="110"/>
      <c r="Z4397" s="106"/>
      <c r="AA4397" s="104"/>
      <c r="AB4397" s="107"/>
      <c r="AC4397" s="72">
        <v>1</v>
      </c>
      <c r="AH4397" s="70"/>
      <c r="AI4397" s="70"/>
      <c r="AJ4397">
        <v>0</v>
      </c>
      <c r="AL4397" s="70"/>
      <c r="BM4397" s="135">
        <v>0.35416666666666669</v>
      </c>
      <c r="BN4397" s="136">
        <v>0.39583333333333331</v>
      </c>
      <c r="BO4397" s="101"/>
      <c r="BR4397" s="109" t="str">
        <f t="shared" si="68"/>
        <v>SH-25-4386</v>
      </c>
      <c r="BS4397" s="109" t="s">
        <v>1763</v>
      </c>
      <c r="BT4397" t="s">
        <v>122</v>
      </c>
      <c r="BU4397" t="s">
        <v>399</v>
      </c>
    </row>
    <row r="4398" spans="1:73" hidden="1">
      <c r="A4398" s="103" t="s">
        <v>9265</v>
      </c>
      <c r="B4398" s="102">
        <v>45880</v>
      </c>
      <c r="C4398" s="104">
        <f>_xlfn.ISOWEEKNUM(Tabella2[[#This Row],[Date]])</f>
        <v>33</v>
      </c>
      <c r="D4398" s="104" t="s">
        <v>722</v>
      </c>
      <c r="E4398" s="104" t="s">
        <v>327</v>
      </c>
      <c r="F4398" s="104">
        <v>81</v>
      </c>
      <c r="G4398" s="104" t="s">
        <v>284</v>
      </c>
      <c r="H4398" s="105">
        <v>23</v>
      </c>
      <c r="I4398" s="104" t="s">
        <v>258</v>
      </c>
      <c r="J4398" s="104"/>
      <c r="K4398" s="104" t="s">
        <v>83</v>
      </c>
      <c r="L4398" s="104" t="s">
        <v>259</v>
      </c>
      <c r="M4398" s="104" t="s">
        <v>1846</v>
      </c>
      <c r="N4398" s="104"/>
      <c r="O4398" s="106"/>
      <c r="P4398" s="111" t="s">
        <v>3316</v>
      </c>
      <c r="Q4398" s="153" t="s">
        <v>525</v>
      </c>
      <c r="R4398" s="153" t="s">
        <v>262</v>
      </c>
      <c r="S4398" s="153">
        <v>4.1666666666666657E-2</v>
      </c>
      <c r="T4398" s="153" t="s">
        <v>525</v>
      </c>
      <c r="U4398" s="153" t="s">
        <v>262</v>
      </c>
      <c r="V4398" s="153">
        <f>IF(ISBLANK(T4398),"",Tabella2[[#This Row],[ACT STOP]]-Tabella2[[#This Row],[ACT START]])</f>
        <v>4.166666666666663E-2</v>
      </c>
      <c r="W4398" s="104" t="s">
        <v>92</v>
      </c>
      <c r="X4398" s="104" t="s">
        <v>91</v>
      </c>
      <c r="Y4398" s="110"/>
      <c r="Z4398" s="106"/>
      <c r="AA4398" s="104"/>
      <c r="AB4398" s="107"/>
      <c r="AC4398" s="72">
        <v>1</v>
      </c>
      <c r="AH4398" s="70"/>
      <c r="AI4398" s="70"/>
      <c r="AJ4398">
        <v>0</v>
      </c>
      <c r="AL4398" s="70"/>
      <c r="BM4398" s="135" t="s">
        <v>525</v>
      </c>
      <c r="BN4398" s="136" t="s">
        <v>262</v>
      </c>
      <c r="BO4398" s="101"/>
      <c r="BR4398" s="109" t="str">
        <f t="shared" si="68"/>
        <v>SH-25-4387</v>
      </c>
      <c r="BS4398" s="109" t="s">
        <v>358</v>
      </c>
      <c r="BT4398" t="s">
        <v>92</v>
      </c>
      <c r="BU4398" t="s">
        <v>9266</v>
      </c>
    </row>
    <row r="4399" spans="1:73" hidden="1">
      <c r="A4399" s="103" t="s">
        <v>9267</v>
      </c>
      <c r="B4399" s="102">
        <v>45880</v>
      </c>
      <c r="C4399" s="104">
        <f>_xlfn.ISOWEEKNUM(Tabella2[[#This Row],[Date]])</f>
        <v>33</v>
      </c>
      <c r="D4399" s="104" t="s">
        <v>6396</v>
      </c>
      <c r="E4399" s="104" t="s">
        <v>256</v>
      </c>
      <c r="F4399" s="104">
        <v>72</v>
      </c>
      <c r="G4399" s="104" t="s">
        <v>257</v>
      </c>
      <c r="H4399" s="105">
        <v>4</v>
      </c>
      <c r="I4399" s="104"/>
      <c r="J4399" s="104" t="s">
        <v>258</v>
      </c>
      <c r="K4399" s="104" t="s">
        <v>80</v>
      </c>
      <c r="L4399" s="104" t="s">
        <v>259</v>
      </c>
      <c r="M4399" s="104" t="s">
        <v>276</v>
      </c>
      <c r="N4399" s="104"/>
      <c r="O4399" s="106"/>
      <c r="P4399" s="111" t="s">
        <v>3000</v>
      </c>
      <c r="Q4399" s="153" t="s">
        <v>525</v>
      </c>
      <c r="R4399" s="153" t="s">
        <v>262</v>
      </c>
      <c r="S4399" s="153">
        <v>4.1666666666666657E-2</v>
      </c>
      <c r="T4399" s="153" t="s">
        <v>525</v>
      </c>
      <c r="U4399" s="153" t="s">
        <v>262</v>
      </c>
      <c r="V4399" s="153">
        <f>IF(ISBLANK(T4399),"",Tabella2[[#This Row],[ACT STOP]]-Tabella2[[#This Row],[ACT START]])</f>
        <v>4.166666666666663E-2</v>
      </c>
      <c r="W4399" s="104" t="s">
        <v>92</v>
      </c>
      <c r="X4399" s="104" t="s">
        <v>91</v>
      </c>
      <c r="Y4399" s="110"/>
      <c r="Z4399" s="106"/>
      <c r="AA4399" s="104"/>
      <c r="AB4399" s="107"/>
      <c r="AC4399" s="72">
        <v>1</v>
      </c>
      <c r="AH4399" s="70"/>
      <c r="AI4399" s="70"/>
      <c r="AJ4399">
        <v>0</v>
      </c>
      <c r="AL4399" s="70"/>
      <c r="BM4399" s="135" t="s">
        <v>525</v>
      </c>
      <c r="BN4399" s="136" t="s">
        <v>262</v>
      </c>
      <c r="BO4399" s="101"/>
      <c r="BR4399" s="109" t="str">
        <f t="shared" si="68"/>
        <v>SH-25-4388</v>
      </c>
      <c r="BS4399" s="109" t="s">
        <v>699</v>
      </c>
      <c r="BT4399" t="s">
        <v>92</v>
      </c>
      <c r="BU4399" t="s">
        <v>9268</v>
      </c>
    </row>
    <row r="4400" spans="1:73" hidden="1">
      <c r="A4400" s="103" t="s">
        <v>9269</v>
      </c>
      <c r="B4400" s="102">
        <v>45880</v>
      </c>
      <c r="C4400" s="104">
        <f>_xlfn.ISOWEEKNUM(Tabella2[[#This Row],[Date]])</f>
        <v>33</v>
      </c>
      <c r="D4400" s="104" t="s">
        <v>255</v>
      </c>
      <c r="E4400" s="104" t="s">
        <v>256</v>
      </c>
      <c r="F4400" s="104">
        <v>40</v>
      </c>
      <c r="G4400" s="104" t="s">
        <v>257</v>
      </c>
      <c r="H4400" s="105">
        <v>12</v>
      </c>
      <c r="I4400" s="104" t="s">
        <v>258</v>
      </c>
      <c r="J4400" s="104"/>
      <c r="K4400" s="104" t="s">
        <v>81</v>
      </c>
      <c r="L4400" s="104" t="s">
        <v>259</v>
      </c>
      <c r="M4400" s="104" t="s">
        <v>328</v>
      </c>
      <c r="N4400" s="104"/>
      <c r="O4400" s="106"/>
      <c r="P4400" s="111" t="s">
        <v>8923</v>
      </c>
      <c r="Q4400" s="153" t="s">
        <v>525</v>
      </c>
      <c r="R4400" s="153" t="s">
        <v>262</v>
      </c>
      <c r="S4400" s="153">
        <v>4.1666666666666657E-2</v>
      </c>
      <c r="T4400" s="153" t="s">
        <v>525</v>
      </c>
      <c r="U4400" s="153" t="s">
        <v>262</v>
      </c>
      <c r="V4400" s="153">
        <f>IF(ISBLANK(T4400),"",Tabella2[[#This Row],[ACT STOP]]-Tabella2[[#This Row],[ACT START]])</f>
        <v>4.166666666666663E-2</v>
      </c>
      <c r="W4400" s="104" t="s">
        <v>92</v>
      </c>
      <c r="X4400" s="104" t="s">
        <v>91</v>
      </c>
      <c r="Y4400" s="110"/>
      <c r="Z4400" s="106"/>
      <c r="AA4400" s="104"/>
      <c r="AB4400" s="107"/>
      <c r="AC4400" s="72">
        <v>1</v>
      </c>
      <c r="AH4400" s="70"/>
      <c r="AI4400" s="70"/>
      <c r="AJ4400">
        <v>0</v>
      </c>
      <c r="AL4400" s="70"/>
      <c r="BM4400" s="135" t="s">
        <v>525</v>
      </c>
      <c r="BN4400" s="136" t="s">
        <v>262</v>
      </c>
      <c r="BO4400" s="101"/>
      <c r="BR4400" s="109" t="str">
        <f t="shared" si="68"/>
        <v>SH-25-4389</v>
      </c>
      <c r="BS4400" s="109" t="s">
        <v>266</v>
      </c>
      <c r="BT4400" t="s">
        <v>92</v>
      </c>
      <c r="BU4400" t="s">
        <v>9270</v>
      </c>
    </row>
    <row r="4401" spans="1:73" hidden="1">
      <c r="A4401" s="103" t="s">
        <v>9271</v>
      </c>
      <c r="B4401" s="102">
        <v>45880</v>
      </c>
      <c r="C4401" s="104">
        <f>_xlfn.ISOWEEKNUM(Tabella2[[#This Row],[Date]])</f>
        <v>33</v>
      </c>
      <c r="D4401" s="104" t="s">
        <v>6766</v>
      </c>
      <c r="E4401" s="104" t="s">
        <v>284</v>
      </c>
      <c r="F4401" s="104">
        <v>79</v>
      </c>
      <c r="G4401" s="104" t="s">
        <v>257</v>
      </c>
      <c r="H4401" s="105">
        <v>32</v>
      </c>
      <c r="I4401" s="104"/>
      <c r="J4401" s="104" t="s">
        <v>258</v>
      </c>
      <c r="K4401" s="104" t="s">
        <v>75</v>
      </c>
      <c r="L4401" s="104" t="s">
        <v>259</v>
      </c>
      <c r="M4401" s="104" t="s">
        <v>276</v>
      </c>
      <c r="N4401" s="104"/>
      <c r="O4401" s="106"/>
      <c r="P4401" s="111" t="s">
        <v>531</v>
      </c>
      <c r="Q4401" s="153" t="s">
        <v>4368</v>
      </c>
      <c r="R4401" s="153" t="s">
        <v>4369</v>
      </c>
      <c r="S4401" s="153">
        <v>4.1666666666666657E-2</v>
      </c>
      <c r="T4401" s="153">
        <v>0.36458333333333331</v>
      </c>
      <c r="U4401" s="153">
        <v>0.40625</v>
      </c>
      <c r="V4401" s="153">
        <f>IF(ISBLANK(T4401),"",Tabella2[[#This Row],[ACT STOP]]-Tabella2[[#This Row],[ACT START]])</f>
        <v>4.1666666666666685E-2</v>
      </c>
      <c r="W4401" s="104" t="s">
        <v>92</v>
      </c>
      <c r="X4401" s="104" t="s">
        <v>91</v>
      </c>
      <c r="Y4401" s="110"/>
      <c r="Z4401" s="106"/>
      <c r="AA4401" s="104"/>
      <c r="AB4401" s="107"/>
      <c r="AC4401" s="72">
        <v>1</v>
      </c>
      <c r="AH4401" s="70"/>
      <c r="AI4401" s="70"/>
      <c r="AJ4401">
        <v>0</v>
      </c>
      <c r="AL4401" s="70"/>
      <c r="BM4401" s="135">
        <v>0.36458333333333331</v>
      </c>
      <c r="BN4401" s="136">
        <v>0.40625</v>
      </c>
      <c r="BO4401" s="101"/>
      <c r="BR4401" s="109" t="str">
        <f t="shared" si="68"/>
        <v>SH-25-4390</v>
      </c>
      <c r="BS4401" s="109" t="s">
        <v>356</v>
      </c>
      <c r="BT4401" t="s">
        <v>92</v>
      </c>
      <c r="BU4401" t="s">
        <v>9272</v>
      </c>
    </row>
    <row r="4402" spans="1:73" hidden="1">
      <c r="A4402" s="103" t="s">
        <v>9273</v>
      </c>
      <c r="B4402" s="102">
        <v>45880</v>
      </c>
      <c r="C4402" s="104">
        <f>_xlfn.ISOWEEKNUM(Tabella2[[#This Row],[Date]])</f>
        <v>33</v>
      </c>
      <c r="D4402" s="104" t="s">
        <v>6766</v>
      </c>
      <c r="E4402" s="104" t="s">
        <v>284</v>
      </c>
      <c r="F4402" s="104">
        <v>77</v>
      </c>
      <c r="G4402" s="104" t="s">
        <v>257</v>
      </c>
      <c r="H4402" s="105">
        <v>13</v>
      </c>
      <c r="I4402" s="104"/>
      <c r="J4402" s="104" t="s">
        <v>258</v>
      </c>
      <c r="K4402" s="104" t="s">
        <v>77</v>
      </c>
      <c r="L4402" s="104" t="s">
        <v>259</v>
      </c>
      <c r="M4402" s="104" t="s">
        <v>276</v>
      </c>
      <c r="N4402" s="104"/>
      <c r="O4402" s="106"/>
      <c r="P4402" s="111" t="s">
        <v>277</v>
      </c>
      <c r="Q4402" s="153" t="s">
        <v>7553</v>
      </c>
      <c r="R4402" s="153" t="s">
        <v>540</v>
      </c>
      <c r="S4402" s="153">
        <v>4.1666666666666657E-2</v>
      </c>
      <c r="T4402" s="153">
        <v>0.38541666666666669</v>
      </c>
      <c r="U4402" s="153">
        <v>0.42708333333333331</v>
      </c>
      <c r="V4402" s="153">
        <f>IF(ISBLANK(T4402),"",Tabella2[[#This Row],[ACT STOP]]-Tabella2[[#This Row],[ACT START]])</f>
        <v>4.166666666666663E-2</v>
      </c>
      <c r="W4402" s="104" t="s">
        <v>92</v>
      </c>
      <c r="X4402" s="104" t="s">
        <v>91</v>
      </c>
      <c r="Y4402" s="110"/>
      <c r="Z4402" s="106"/>
      <c r="AA4402" s="104"/>
      <c r="AB4402" s="107"/>
      <c r="AC4402" s="72">
        <v>1</v>
      </c>
      <c r="AH4402" s="70"/>
      <c r="AI4402" s="70"/>
      <c r="AJ4402">
        <v>0</v>
      </c>
      <c r="AL4402" s="70"/>
      <c r="BM4402" s="135">
        <v>0.38541666666666669</v>
      </c>
      <c r="BN4402" s="136">
        <v>0.42708333333333331</v>
      </c>
      <c r="BO4402" s="101"/>
      <c r="BR4402" s="109" t="str">
        <f t="shared" si="68"/>
        <v>SH-25-4391</v>
      </c>
      <c r="BS4402" s="109" t="s">
        <v>427</v>
      </c>
      <c r="BT4402" t="s">
        <v>92</v>
      </c>
      <c r="BU4402" t="s">
        <v>9274</v>
      </c>
    </row>
    <row r="4403" spans="1:73" hidden="1">
      <c r="A4403" s="103" t="s">
        <v>9275</v>
      </c>
      <c r="B4403" s="102">
        <v>45880</v>
      </c>
      <c r="C4403" s="104">
        <f>_xlfn.ISOWEEKNUM(Tabella2[[#This Row],[Date]])</f>
        <v>33</v>
      </c>
      <c r="D4403" s="104" t="s">
        <v>751</v>
      </c>
      <c r="E4403" s="104" t="s">
        <v>256</v>
      </c>
      <c r="F4403" s="104">
        <v>77</v>
      </c>
      <c r="G4403" s="104" t="s">
        <v>257</v>
      </c>
      <c r="H4403" s="105">
        <v>30</v>
      </c>
      <c r="I4403" s="104" t="s">
        <v>258</v>
      </c>
      <c r="J4403" s="104"/>
      <c r="K4403" s="104" t="s">
        <v>79</v>
      </c>
      <c r="L4403" s="104" t="s">
        <v>299</v>
      </c>
      <c r="M4403" s="104" t="s">
        <v>328</v>
      </c>
      <c r="N4403" s="104"/>
      <c r="O4403" s="108" t="str">
        <f>A4404</f>
        <v>16806</v>
      </c>
      <c r="P4403" s="111" t="s">
        <v>449</v>
      </c>
      <c r="Q4403" s="153" t="s">
        <v>498</v>
      </c>
      <c r="R4403" s="153" t="s">
        <v>499</v>
      </c>
      <c r="S4403" s="153">
        <v>4.1666666666666657E-2</v>
      </c>
      <c r="T4403" s="153">
        <v>0.41666666666666669</v>
      </c>
      <c r="U4403" s="153">
        <v>0.45833333333333331</v>
      </c>
      <c r="V4403" s="153">
        <f>IF(ISBLANK(T4403),"",Tabella2[[#This Row],[ACT STOP]]-Tabella2[[#This Row],[ACT START]])</f>
        <v>4.166666666666663E-2</v>
      </c>
      <c r="W4403" s="104" t="s">
        <v>92</v>
      </c>
      <c r="X4403" s="104" t="s">
        <v>91</v>
      </c>
      <c r="Y4403" s="110"/>
      <c r="Z4403" s="106"/>
      <c r="AA4403" s="104"/>
      <c r="AB4403" s="107"/>
      <c r="AC4403" s="72">
        <v>1</v>
      </c>
      <c r="AH4403" s="70"/>
      <c r="AI4403" s="70"/>
      <c r="AJ4403">
        <v>0</v>
      </c>
      <c r="AL4403" s="70"/>
      <c r="BM4403" s="135">
        <v>0.41666666666666669</v>
      </c>
      <c r="BN4403" s="136">
        <v>0.45833333333333331</v>
      </c>
      <c r="BO4403" s="101"/>
      <c r="BR4403" s="109" t="str">
        <f t="shared" si="68"/>
        <v>SH-25-4392</v>
      </c>
      <c r="BS4403" s="109" t="s">
        <v>279</v>
      </c>
      <c r="BT4403" t="s">
        <v>92</v>
      </c>
      <c r="BU4403" t="s">
        <v>9276</v>
      </c>
    </row>
    <row r="4404" spans="1:73" hidden="1">
      <c r="A4404" s="103" t="s">
        <v>9277</v>
      </c>
      <c r="B4404" s="102">
        <v>45880</v>
      </c>
      <c r="C4404" s="104">
        <f>_xlfn.ISOWEEKNUM(Tabella2[[#This Row],[Date]])</f>
        <v>33</v>
      </c>
      <c r="D4404" s="104" t="s">
        <v>751</v>
      </c>
      <c r="E4404" s="104" t="s">
        <v>256</v>
      </c>
      <c r="F4404" s="104">
        <v>76</v>
      </c>
      <c r="G4404" s="104" t="s">
        <v>284</v>
      </c>
      <c r="H4404" s="105">
        <v>22</v>
      </c>
      <c r="I4404" s="104" t="s">
        <v>258</v>
      </c>
      <c r="J4404" s="104"/>
      <c r="K4404" s="104" t="s">
        <v>78</v>
      </c>
      <c r="L4404" s="104" t="s">
        <v>299</v>
      </c>
      <c r="M4404" s="104" t="s">
        <v>328</v>
      </c>
      <c r="N4404" s="104"/>
      <c r="O4404" s="108" t="str">
        <f>A4403</f>
        <v>16805</v>
      </c>
      <c r="P4404" s="111" t="s">
        <v>2641</v>
      </c>
      <c r="Q4404" s="153">
        <v>0.41666666666666669</v>
      </c>
      <c r="R4404" s="153">
        <v>0.45833333333333331</v>
      </c>
      <c r="S4404" s="153">
        <v>4.1666666666666657E-2</v>
      </c>
      <c r="T4404" s="153">
        <v>0.41666666666666669</v>
      </c>
      <c r="U4404" s="153">
        <v>0.45833333333333331</v>
      </c>
      <c r="V4404" s="153">
        <f>IF(ISBLANK(T4404),"",Tabella2[[#This Row],[ACT STOP]]-Tabella2[[#This Row],[ACT START]])</f>
        <v>4.166666666666663E-2</v>
      </c>
      <c r="W4404" s="104" t="s">
        <v>92</v>
      </c>
      <c r="X4404" s="104" t="s">
        <v>91</v>
      </c>
      <c r="Y4404" s="110"/>
      <c r="Z4404" s="106"/>
      <c r="AA4404" s="104"/>
      <c r="AB4404" s="107"/>
      <c r="AC4404" s="72">
        <v>1</v>
      </c>
      <c r="AH4404" s="70"/>
      <c r="AI4404" s="70"/>
      <c r="AJ4404">
        <v>0</v>
      </c>
      <c r="AL4404" s="70"/>
      <c r="BM4404" s="135">
        <v>0.41666666666666669</v>
      </c>
      <c r="BN4404" s="136">
        <v>0.45833333333333331</v>
      </c>
      <c r="BO4404" s="101"/>
      <c r="BR4404" s="109" t="str">
        <f t="shared" si="68"/>
        <v>SH-25-4393</v>
      </c>
      <c r="BS4404" s="109" t="s">
        <v>295</v>
      </c>
      <c r="BT4404" t="s">
        <v>92</v>
      </c>
      <c r="BU4404" t="s">
        <v>9278</v>
      </c>
    </row>
    <row r="4405" spans="1:73" hidden="1">
      <c r="A4405" s="103" t="s">
        <v>9279</v>
      </c>
      <c r="B4405" s="102">
        <v>45880</v>
      </c>
      <c r="C4405" s="104">
        <f>_xlfn.ISOWEEKNUM(Tabella2[[#This Row],[Date]])</f>
        <v>33</v>
      </c>
      <c r="D4405" s="104" t="s">
        <v>722</v>
      </c>
      <c r="E4405" s="104" t="s">
        <v>327</v>
      </c>
      <c r="F4405" s="104">
        <v>77</v>
      </c>
      <c r="G4405" s="104" t="s">
        <v>284</v>
      </c>
      <c r="H4405" s="105">
        <v>9</v>
      </c>
      <c r="I4405" s="104" t="s">
        <v>258</v>
      </c>
      <c r="J4405" s="104"/>
      <c r="K4405" s="104" t="s">
        <v>83</v>
      </c>
      <c r="L4405" s="104" t="s">
        <v>259</v>
      </c>
      <c r="M4405" s="104" t="s">
        <v>977</v>
      </c>
      <c r="N4405" s="104"/>
      <c r="O4405" s="106"/>
      <c r="P4405" s="111" t="s">
        <v>2485</v>
      </c>
      <c r="Q4405" s="153" t="s">
        <v>498</v>
      </c>
      <c r="R4405" s="153" t="s">
        <v>499</v>
      </c>
      <c r="S4405" s="153">
        <v>4.1666666666666657E-2</v>
      </c>
      <c r="T4405" s="153" t="s">
        <v>498</v>
      </c>
      <c r="U4405" s="153" t="s">
        <v>499</v>
      </c>
      <c r="V4405" s="153">
        <f>IF(ISBLANK(T4405),"",Tabella2[[#This Row],[ACT STOP]]-Tabella2[[#This Row],[ACT START]])</f>
        <v>4.166666666666663E-2</v>
      </c>
      <c r="W4405" s="104" t="s">
        <v>92</v>
      </c>
      <c r="X4405" s="104" t="s">
        <v>91</v>
      </c>
      <c r="Y4405" s="110"/>
      <c r="Z4405" s="106"/>
      <c r="AA4405" s="104"/>
      <c r="AB4405" s="107"/>
      <c r="AC4405" s="72">
        <v>1</v>
      </c>
      <c r="AH4405" s="70"/>
      <c r="AI4405" s="70"/>
      <c r="AJ4405">
        <v>0</v>
      </c>
      <c r="AL4405" s="70"/>
      <c r="BM4405" s="135" t="s">
        <v>498</v>
      </c>
      <c r="BN4405" s="136" t="s">
        <v>499</v>
      </c>
      <c r="BO4405" s="101"/>
      <c r="BR4405" s="109" t="str">
        <f t="shared" si="68"/>
        <v>SH-25-4394</v>
      </c>
      <c r="BS4405" s="109" t="s">
        <v>339</v>
      </c>
      <c r="BT4405" t="s">
        <v>92</v>
      </c>
      <c r="BU4405" t="s">
        <v>9280</v>
      </c>
    </row>
    <row r="4406" spans="1:73" hidden="1">
      <c r="A4406" s="103" t="s">
        <v>9281</v>
      </c>
      <c r="B4406" s="102">
        <v>45880</v>
      </c>
      <c r="C4406" s="104">
        <f>_xlfn.ISOWEEKNUM(Tabella2[[#This Row],[Date]])</f>
        <v>33</v>
      </c>
      <c r="D4406" s="104" t="s">
        <v>751</v>
      </c>
      <c r="E4406" s="104" t="s">
        <v>256</v>
      </c>
      <c r="F4406" s="104">
        <v>78</v>
      </c>
      <c r="G4406" s="104" t="s">
        <v>257</v>
      </c>
      <c r="H4406" s="105">
        <v>1</v>
      </c>
      <c r="I4406" s="104" t="s">
        <v>258</v>
      </c>
      <c r="J4406" s="104"/>
      <c r="K4406" s="104" t="s">
        <v>79</v>
      </c>
      <c r="L4406" s="104" t="s">
        <v>299</v>
      </c>
      <c r="M4406" s="104" t="s">
        <v>328</v>
      </c>
      <c r="N4406" s="104"/>
      <c r="O4406" s="108" t="str">
        <f>A4407</f>
        <v>16809</v>
      </c>
      <c r="P4406" s="111" t="s">
        <v>449</v>
      </c>
      <c r="Q4406" s="153" t="s">
        <v>504</v>
      </c>
      <c r="R4406" s="153" t="s">
        <v>271</v>
      </c>
      <c r="S4406" s="153">
        <v>4.1666666666666657E-2</v>
      </c>
      <c r="T4406" s="153">
        <v>0.47916666666666669</v>
      </c>
      <c r="U4406" s="153">
        <v>0.52083333333333337</v>
      </c>
      <c r="V4406" s="153">
        <f>IF(ISBLANK(T4406),"",Tabella2[[#This Row],[ACT STOP]]-Tabella2[[#This Row],[ACT START]])</f>
        <v>4.1666666666666685E-2</v>
      </c>
      <c r="W4406" s="104" t="s">
        <v>92</v>
      </c>
      <c r="X4406" s="104" t="s">
        <v>91</v>
      </c>
      <c r="Y4406" s="110"/>
      <c r="Z4406" s="106"/>
      <c r="AA4406" s="104"/>
      <c r="AB4406" s="107"/>
      <c r="AC4406" s="72">
        <v>1</v>
      </c>
      <c r="AH4406" s="70"/>
      <c r="AI4406" s="70"/>
      <c r="AJ4406">
        <v>0</v>
      </c>
      <c r="AL4406" s="70"/>
      <c r="BM4406" s="135">
        <v>0.47916666666666669</v>
      </c>
      <c r="BN4406" s="136">
        <v>0.52083333333333337</v>
      </c>
      <c r="BO4406" s="101"/>
      <c r="BR4406" s="109" t="str">
        <f t="shared" si="68"/>
        <v>SH-25-4395</v>
      </c>
      <c r="BS4406" s="109" t="s">
        <v>332</v>
      </c>
      <c r="BT4406" t="s">
        <v>92</v>
      </c>
      <c r="BU4406" t="s">
        <v>9282</v>
      </c>
    </row>
    <row r="4407" spans="1:73" hidden="1">
      <c r="A4407" s="103" t="s">
        <v>9283</v>
      </c>
      <c r="B4407" s="102">
        <v>45880</v>
      </c>
      <c r="C4407" s="104">
        <f>_xlfn.ISOWEEKNUM(Tabella2[[#This Row],[Date]])</f>
        <v>33</v>
      </c>
      <c r="D4407" s="104" t="s">
        <v>763</v>
      </c>
      <c r="E4407" s="104" t="s">
        <v>256</v>
      </c>
      <c r="F4407" s="104">
        <v>66</v>
      </c>
      <c r="G4407" s="104" t="s">
        <v>257</v>
      </c>
      <c r="H4407" s="105">
        <v>12</v>
      </c>
      <c r="I4407" s="104"/>
      <c r="J4407" s="104" t="s">
        <v>258</v>
      </c>
      <c r="K4407" s="104" t="s">
        <v>78</v>
      </c>
      <c r="L4407" s="104" t="s">
        <v>299</v>
      </c>
      <c r="M4407" s="104" t="s">
        <v>328</v>
      </c>
      <c r="N4407" s="104"/>
      <c r="O4407" s="108" t="str">
        <f>A4406</f>
        <v>16808</v>
      </c>
      <c r="P4407" s="111" t="s">
        <v>449</v>
      </c>
      <c r="Q4407" s="153">
        <v>0.47916666666666669</v>
      </c>
      <c r="R4407" s="153">
        <v>0.52083333333333337</v>
      </c>
      <c r="S4407" s="153">
        <v>4.1666666666666657E-2</v>
      </c>
      <c r="T4407" s="153">
        <v>0.47916666666666669</v>
      </c>
      <c r="U4407" s="153">
        <v>0.52083333333333337</v>
      </c>
      <c r="V4407" s="153">
        <f>IF(ISBLANK(T4407),"",Tabella2[[#This Row],[ACT STOP]]-Tabella2[[#This Row],[ACT START]])</f>
        <v>4.1666666666666685E-2</v>
      </c>
      <c r="W4407" s="104" t="s">
        <v>92</v>
      </c>
      <c r="X4407" s="104" t="s">
        <v>91</v>
      </c>
      <c r="Y4407" s="110"/>
      <c r="Z4407" s="106"/>
      <c r="AA4407" s="104"/>
      <c r="AB4407" s="107"/>
      <c r="AC4407" s="72">
        <v>1</v>
      </c>
      <c r="AH4407" s="70"/>
      <c r="AI4407" s="70"/>
      <c r="AJ4407">
        <v>0</v>
      </c>
      <c r="AL4407" s="70"/>
      <c r="BM4407" s="135">
        <v>0.47916666666666669</v>
      </c>
      <c r="BN4407" s="136">
        <v>0.52083333333333337</v>
      </c>
      <c r="BO4407" s="101"/>
      <c r="BR4407" s="109" t="str">
        <f t="shared" si="68"/>
        <v>SH-25-4396</v>
      </c>
      <c r="BS4407" s="109" t="s">
        <v>266</v>
      </c>
      <c r="BT4407" t="s">
        <v>92</v>
      </c>
      <c r="BU4407" t="s">
        <v>9284</v>
      </c>
    </row>
    <row r="4408" spans="1:73" hidden="1">
      <c r="A4408" s="103" t="s">
        <v>9285</v>
      </c>
      <c r="B4408" s="102">
        <v>45880</v>
      </c>
      <c r="C4408" s="104">
        <f>_xlfn.ISOWEEKNUM(Tabella2[[#This Row],[Date]])</f>
        <v>33</v>
      </c>
      <c r="D4408" s="104" t="s">
        <v>860</v>
      </c>
      <c r="E4408" s="104" t="s">
        <v>284</v>
      </c>
      <c r="F4408" s="104">
        <v>81</v>
      </c>
      <c r="G4408" s="104" t="s">
        <v>284</v>
      </c>
      <c r="H4408" s="105">
        <v>23</v>
      </c>
      <c r="I4408" s="104"/>
      <c r="J4408" s="104" t="s">
        <v>258</v>
      </c>
      <c r="K4408" s="104" t="s">
        <v>83</v>
      </c>
      <c r="L4408" s="104" t="s">
        <v>299</v>
      </c>
      <c r="M4408" s="104" t="s">
        <v>276</v>
      </c>
      <c r="N4408" s="104"/>
      <c r="O4408" s="108" t="str">
        <f>A4409</f>
        <v>16811</v>
      </c>
      <c r="P4408" s="111" t="s">
        <v>635</v>
      </c>
      <c r="Q4408" s="153" t="s">
        <v>504</v>
      </c>
      <c r="R4408" s="153" t="s">
        <v>271</v>
      </c>
      <c r="S4408" s="153">
        <v>4.1666666666666657E-2</v>
      </c>
      <c r="T4408" s="153" t="s">
        <v>504</v>
      </c>
      <c r="U4408" s="153" t="s">
        <v>271</v>
      </c>
      <c r="V4408" s="153">
        <f>IF(ISBLANK(T4408),"",Tabella2[[#This Row],[ACT STOP]]-Tabella2[[#This Row],[ACT START]])</f>
        <v>4.1666666666666685E-2</v>
      </c>
      <c r="W4408" s="104" t="s">
        <v>92</v>
      </c>
      <c r="X4408" s="104" t="s">
        <v>91</v>
      </c>
      <c r="Y4408" s="110"/>
      <c r="Z4408" s="106"/>
      <c r="AA4408" s="104"/>
      <c r="AB4408" s="107"/>
      <c r="AC4408" s="72">
        <v>1</v>
      </c>
      <c r="AH4408" s="70"/>
      <c r="AI4408" s="70"/>
      <c r="AJ4408">
        <v>0</v>
      </c>
      <c r="AL4408" s="70"/>
      <c r="BM4408" s="135" t="s">
        <v>504</v>
      </c>
      <c r="BN4408" s="136" t="s">
        <v>271</v>
      </c>
      <c r="BO4408" s="101"/>
      <c r="BR4408" s="109" t="str">
        <f t="shared" si="68"/>
        <v>SH-25-4397</v>
      </c>
      <c r="BS4408" s="109" t="s">
        <v>358</v>
      </c>
      <c r="BT4408" t="s">
        <v>92</v>
      </c>
      <c r="BU4408" t="s">
        <v>9286</v>
      </c>
    </row>
    <row r="4409" spans="1:73" hidden="1">
      <c r="A4409" s="103" t="s">
        <v>9287</v>
      </c>
      <c r="B4409" s="102">
        <v>45880</v>
      </c>
      <c r="C4409" s="104">
        <f>_xlfn.ISOWEEKNUM(Tabella2[[#This Row],[Date]])</f>
        <v>33</v>
      </c>
      <c r="D4409" s="104" t="s">
        <v>195</v>
      </c>
      <c r="E4409" s="104" t="s">
        <v>398</v>
      </c>
      <c r="F4409" s="104"/>
      <c r="G4409" s="104" t="s">
        <v>284</v>
      </c>
      <c r="H4409" s="105">
        <v>50</v>
      </c>
      <c r="I4409" s="104"/>
      <c r="J4409" s="104" t="s">
        <v>258</v>
      </c>
      <c r="K4409" s="104" t="s">
        <v>80</v>
      </c>
      <c r="L4409" s="104" t="s">
        <v>299</v>
      </c>
      <c r="M4409" s="104" t="s">
        <v>276</v>
      </c>
      <c r="N4409" s="104"/>
      <c r="O4409" s="108" t="str">
        <f>A4408</f>
        <v>16810</v>
      </c>
      <c r="P4409" s="111" t="s">
        <v>300</v>
      </c>
      <c r="Q4409" s="153">
        <v>0.47916666666666669</v>
      </c>
      <c r="R4409" s="153">
        <v>0.52083333333333337</v>
      </c>
      <c r="S4409" s="153">
        <v>4.1666666666666657E-2</v>
      </c>
      <c r="T4409" s="153">
        <v>0.47916666666666669</v>
      </c>
      <c r="U4409" s="153">
        <v>0.52083333333333337</v>
      </c>
      <c r="V4409" s="153">
        <f>IF(ISBLANK(T4409),"",Tabella2[[#This Row],[ACT STOP]]-Tabella2[[#This Row],[ACT START]])</f>
        <v>4.1666666666666685E-2</v>
      </c>
      <c r="W4409" s="104" t="s">
        <v>122</v>
      </c>
      <c r="X4409" s="104" t="s">
        <v>91</v>
      </c>
      <c r="Y4409" s="110"/>
      <c r="Z4409" s="106"/>
      <c r="AA4409" s="104"/>
      <c r="AB4409" s="107"/>
      <c r="AC4409" s="72">
        <v>1</v>
      </c>
      <c r="AH4409" s="70"/>
      <c r="AI4409" s="70"/>
      <c r="AJ4409">
        <v>0</v>
      </c>
      <c r="AL4409" s="70"/>
      <c r="BM4409" s="135">
        <v>0.47916666666666669</v>
      </c>
      <c r="BN4409" s="136">
        <v>0.52083333333333337</v>
      </c>
      <c r="BO4409" s="101"/>
      <c r="BR4409" s="109" t="str">
        <f t="shared" si="68"/>
        <v>SH-25-4398</v>
      </c>
      <c r="BS4409" s="109" t="s">
        <v>1763</v>
      </c>
      <c r="BT4409" t="s">
        <v>122</v>
      </c>
      <c r="BU4409" t="s">
        <v>399</v>
      </c>
    </row>
    <row r="4410" spans="1:73" hidden="1">
      <c r="A4410" s="103" t="s">
        <v>9288</v>
      </c>
      <c r="B4410" s="102">
        <v>45880</v>
      </c>
      <c r="C4410" s="104">
        <f>_xlfn.ISOWEEKNUM(Tabella2[[#This Row],[Date]])</f>
        <v>33</v>
      </c>
      <c r="D4410" s="104" t="s">
        <v>722</v>
      </c>
      <c r="E4410" s="104" t="s">
        <v>327</v>
      </c>
      <c r="F4410" s="104">
        <v>80</v>
      </c>
      <c r="G4410" s="104" t="s">
        <v>257</v>
      </c>
      <c r="H4410" s="105">
        <v>32</v>
      </c>
      <c r="I4410" s="104" t="s">
        <v>258</v>
      </c>
      <c r="J4410" s="104"/>
      <c r="K4410" s="104" t="s">
        <v>81</v>
      </c>
      <c r="L4410" s="104" t="s">
        <v>259</v>
      </c>
      <c r="M4410" s="104" t="s">
        <v>977</v>
      </c>
      <c r="N4410" s="104"/>
      <c r="O4410" s="106"/>
      <c r="P4410" s="111" t="s">
        <v>2485</v>
      </c>
      <c r="Q4410" s="153" t="s">
        <v>504</v>
      </c>
      <c r="R4410" s="153" t="s">
        <v>271</v>
      </c>
      <c r="S4410" s="153">
        <v>4.1666666666666657E-2</v>
      </c>
      <c r="T4410" s="153" t="s">
        <v>504</v>
      </c>
      <c r="U4410" s="153" t="s">
        <v>271</v>
      </c>
      <c r="V4410" s="153">
        <f>IF(ISBLANK(T4410),"",Tabella2[[#This Row],[ACT STOP]]-Tabella2[[#This Row],[ACT START]])</f>
        <v>4.1666666666666685E-2</v>
      </c>
      <c r="W4410" s="104" t="s">
        <v>92</v>
      </c>
      <c r="X4410" s="104" t="s">
        <v>91</v>
      </c>
      <c r="Y4410" s="110" t="s">
        <v>9289</v>
      </c>
      <c r="Z4410" s="106"/>
      <c r="AA4410" s="104"/>
      <c r="AB4410" s="107"/>
      <c r="AC4410" s="72">
        <v>1</v>
      </c>
      <c r="AH4410" s="70"/>
      <c r="AI4410" s="70"/>
      <c r="AJ4410">
        <v>0</v>
      </c>
      <c r="AL4410" s="70"/>
      <c r="BM4410" s="135" t="s">
        <v>504</v>
      </c>
      <c r="BN4410" s="136" t="s">
        <v>271</v>
      </c>
      <c r="BO4410" s="101"/>
      <c r="BR4410" s="109" t="str">
        <f t="shared" si="68"/>
        <v>SH-25-4399</v>
      </c>
      <c r="BS4410" s="109" t="s">
        <v>356</v>
      </c>
      <c r="BT4410" t="s">
        <v>92</v>
      </c>
      <c r="BU4410" t="s">
        <v>9290</v>
      </c>
    </row>
    <row r="4411" spans="1:73" hidden="1">
      <c r="A4411" s="103" t="s">
        <v>9291</v>
      </c>
      <c r="B4411" s="102">
        <v>45880</v>
      </c>
      <c r="C4411" s="104">
        <f>_xlfn.ISOWEEKNUM(Tabella2[[#This Row],[Date]])</f>
        <v>33</v>
      </c>
      <c r="D4411" s="104" t="s">
        <v>6396</v>
      </c>
      <c r="E4411" s="104" t="s">
        <v>256</v>
      </c>
      <c r="F4411" s="104">
        <v>73</v>
      </c>
      <c r="G4411" s="104" t="s">
        <v>257</v>
      </c>
      <c r="H4411" s="105">
        <v>13</v>
      </c>
      <c r="I4411" s="104"/>
      <c r="J4411" s="104" t="s">
        <v>258</v>
      </c>
      <c r="K4411" s="104" t="s">
        <v>77</v>
      </c>
      <c r="L4411" s="104" t="s">
        <v>259</v>
      </c>
      <c r="M4411" s="104" t="s">
        <v>276</v>
      </c>
      <c r="N4411" s="104"/>
      <c r="O4411" s="106"/>
      <c r="P4411" s="111" t="s">
        <v>855</v>
      </c>
      <c r="Q4411" s="153" t="s">
        <v>511</v>
      </c>
      <c r="R4411" s="153" t="s">
        <v>549</v>
      </c>
      <c r="S4411" s="153">
        <v>4.1666666666666657E-2</v>
      </c>
      <c r="T4411" s="153">
        <v>0.5</v>
      </c>
      <c r="U4411" s="153">
        <v>0.54861111111111116</v>
      </c>
      <c r="V4411" s="153">
        <f>IF(ISBLANK(T4411),"",Tabella2[[#This Row],[ACT STOP]]-Tabella2[[#This Row],[ACT START]])</f>
        <v>4.861111111111116E-2</v>
      </c>
      <c r="W4411" s="104" t="s">
        <v>92</v>
      </c>
      <c r="X4411" s="104" t="s">
        <v>91</v>
      </c>
      <c r="Y4411" s="110"/>
      <c r="Z4411" s="106"/>
      <c r="AA4411" s="104"/>
      <c r="AB4411" s="107"/>
      <c r="AC4411" s="72">
        <v>1</v>
      </c>
      <c r="AH4411" s="70"/>
      <c r="AI4411" s="70"/>
      <c r="AJ4411">
        <v>0</v>
      </c>
      <c r="AL4411" s="70"/>
      <c r="BM4411" s="135">
        <v>0.5</v>
      </c>
      <c r="BN4411" s="136">
        <v>0.54861111111111116</v>
      </c>
      <c r="BO4411" s="101">
        <v>6.9444444444444441E-3</v>
      </c>
      <c r="BQ4411" t="s">
        <v>102</v>
      </c>
      <c r="BR4411" s="109" t="str">
        <f t="shared" si="68"/>
        <v>SH-25-4400</v>
      </c>
      <c r="BS4411" s="109" t="s">
        <v>427</v>
      </c>
      <c r="BT4411" t="s">
        <v>92</v>
      </c>
      <c r="BU4411" t="s">
        <v>9292</v>
      </c>
    </row>
    <row r="4412" spans="1:73" hidden="1">
      <c r="A4412" s="103" t="s">
        <v>9293</v>
      </c>
      <c r="B4412" s="102">
        <v>45880</v>
      </c>
      <c r="C4412" s="104">
        <f>_xlfn.ISOWEEKNUM(Tabella2[[#This Row],[Date]])</f>
        <v>33</v>
      </c>
      <c r="D4412" s="104" t="s">
        <v>860</v>
      </c>
      <c r="E4412" s="104" t="s">
        <v>284</v>
      </c>
      <c r="F4412" s="104">
        <v>80</v>
      </c>
      <c r="G4412" s="104" t="s">
        <v>284</v>
      </c>
      <c r="H4412" s="105">
        <v>9</v>
      </c>
      <c r="I4412" s="104"/>
      <c r="J4412" s="104" t="s">
        <v>258</v>
      </c>
      <c r="K4412" s="104" t="s">
        <v>79</v>
      </c>
      <c r="L4412" s="104" t="s">
        <v>299</v>
      </c>
      <c r="M4412" s="104" t="s">
        <v>276</v>
      </c>
      <c r="N4412" s="104"/>
      <c r="O4412" s="108" t="str">
        <f>A4413</f>
        <v>16815</v>
      </c>
      <c r="P4412" s="111" t="s">
        <v>635</v>
      </c>
      <c r="Q4412" s="153" t="s">
        <v>549</v>
      </c>
      <c r="R4412" s="153" t="s">
        <v>550</v>
      </c>
      <c r="S4412" s="153">
        <v>4.1666666666666657E-2</v>
      </c>
      <c r="T4412" s="153" t="s">
        <v>549</v>
      </c>
      <c r="U4412" s="153" t="s">
        <v>550</v>
      </c>
      <c r="V4412" s="153">
        <f>IF(ISBLANK(T4412),"",Tabella2[[#This Row],[ACT STOP]]-Tabella2[[#This Row],[ACT START]])</f>
        <v>4.1666666666666741E-2</v>
      </c>
      <c r="W4412" s="104" t="s">
        <v>92</v>
      </c>
      <c r="X4412" s="104" t="s">
        <v>91</v>
      </c>
      <c r="Y4412" s="110"/>
      <c r="Z4412" s="106"/>
      <c r="AA4412" s="104"/>
      <c r="AB4412" s="107"/>
      <c r="AC4412" s="72">
        <v>1</v>
      </c>
      <c r="AH4412" s="70"/>
      <c r="AI4412" s="70"/>
      <c r="AJ4412">
        <v>0</v>
      </c>
      <c r="AL4412" s="70"/>
      <c r="BM4412" s="135" t="s">
        <v>549</v>
      </c>
      <c r="BN4412" s="136" t="s">
        <v>550</v>
      </c>
      <c r="BO4412" s="101"/>
      <c r="BR4412" s="109" t="str">
        <f t="shared" si="68"/>
        <v>SH-25-4401</v>
      </c>
      <c r="BS4412" s="109" t="s">
        <v>339</v>
      </c>
      <c r="BT4412" t="s">
        <v>92</v>
      </c>
      <c r="BU4412" t="s">
        <v>9294</v>
      </c>
    </row>
    <row r="4413" spans="1:73" hidden="1">
      <c r="A4413" s="103" t="s">
        <v>9295</v>
      </c>
      <c r="B4413" s="102">
        <v>45880</v>
      </c>
      <c r="C4413" s="104">
        <f>_xlfn.ISOWEEKNUM(Tabella2[[#This Row],[Date]])</f>
        <v>33</v>
      </c>
      <c r="D4413" s="104" t="s">
        <v>195</v>
      </c>
      <c r="E4413" s="104" t="s">
        <v>398</v>
      </c>
      <c r="F4413" s="104"/>
      <c r="G4413" s="104" t="s">
        <v>257</v>
      </c>
      <c r="H4413" s="105">
        <v>33</v>
      </c>
      <c r="I4413" s="104"/>
      <c r="J4413" s="104" t="s">
        <v>258</v>
      </c>
      <c r="K4413" s="104" t="s">
        <v>78</v>
      </c>
      <c r="L4413" s="104" t="s">
        <v>299</v>
      </c>
      <c r="M4413" s="104" t="s">
        <v>276</v>
      </c>
      <c r="N4413" s="104"/>
      <c r="O4413" s="108" t="str">
        <f>A4412</f>
        <v>16814</v>
      </c>
      <c r="P4413" s="111" t="s">
        <v>300</v>
      </c>
      <c r="Q4413" s="153">
        <v>0.54166666666666663</v>
      </c>
      <c r="R4413" s="153">
        <v>0.58333333333333337</v>
      </c>
      <c r="S4413" s="153">
        <v>4.1666666666666657E-2</v>
      </c>
      <c r="T4413" s="153">
        <v>0.54166666666666663</v>
      </c>
      <c r="U4413" s="153">
        <v>0.58333333333333337</v>
      </c>
      <c r="V4413" s="153">
        <f>IF(ISBLANK(T4413),"",Tabella2[[#This Row],[ACT STOP]]-Tabella2[[#This Row],[ACT START]])</f>
        <v>4.1666666666666741E-2</v>
      </c>
      <c r="W4413" s="104" t="s">
        <v>122</v>
      </c>
      <c r="X4413" s="104" t="s">
        <v>91</v>
      </c>
      <c r="Y4413" s="110"/>
      <c r="Z4413" s="106"/>
      <c r="AA4413" s="104"/>
      <c r="AB4413" s="107"/>
      <c r="AC4413" s="72">
        <v>1</v>
      </c>
      <c r="AH4413" s="70"/>
      <c r="AI4413" s="70"/>
      <c r="AJ4413">
        <v>0</v>
      </c>
      <c r="AL4413" s="70"/>
      <c r="BM4413" s="135">
        <v>0.54166666666666663</v>
      </c>
      <c r="BN4413" s="136">
        <v>0.58333333333333337</v>
      </c>
      <c r="BO4413" s="101"/>
      <c r="BR4413" s="109" t="str">
        <f t="shared" si="68"/>
        <v>SH-25-4402</v>
      </c>
      <c r="BS4413" s="109" t="s">
        <v>458</v>
      </c>
      <c r="BT4413" t="s">
        <v>122</v>
      </c>
      <c r="BU4413" t="s">
        <v>399</v>
      </c>
    </row>
    <row r="4414" spans="1:73" hidden="1">
      <c r="A4414" s="103" t="s">
        <v>9296</v>
      </c>
      <c r="B4414" s="102">
        <v>45880</v>
      </c>
      <c r="C4414" s="104">
        <f>_xlfn.ISOWEEKNUM(Tabella2[[#This Row],[Date]])</f>
        <v>33</v>
      </c>
      <c r="D4414" s="104" t="s">
        <v>722</v>
      </c>
      <c r="E4414" s="104" t="s">
        <v>327</v>
      </c>
      <c r="F4414" s="104">
        <v>76</v>
      </c>
      <c r="G4414" s="104" t="s">
        <v>257</v>
      </c>
      <c r="H4414" s="105">
        <v>22</v>
      </c>
      <c r="I4414" s="104" t="s">
        <v>258</v>
      </c>
      <c r="J4414" s="104"/>
      <c r="K4414" s="104" t="s">
        <v>83</v>
      </c>
      <c r="L4414" s="104" t="s">
        <v>259</v>
      </c>
      <c r="M4414" s="104" t="s">
        <v>977</v>
      </c>
      <c r="N4414" s="104"/>
      <c r="O4414" s="106"/>
      <c r="P4414" s="111" t="s">
        <v>2485</v>
      </c>
      <c r="Q4414" s="153" t="s">
        <v>549</v>
      </c>
      <c r="R4414" s="153" t="s">
        <v>550</v>
      </c>
      <c r="S4414" s="153">
        <v>4.1666666666666657E-2</v>
      </c>
      <c r="T4414" s="153">
        <v>0.54166666666666663</v>
      </c>
      <c r="U4414" s="153">
        <v>0.58333333333333337</v>
      </c>
      <c r="V4414" s="153">
        <f>IF(ISBLANK(T4414),"",Tabella2[[#This Row],[ACT STOP]]-Tabella2[[#This Row],[ACT START]])</f>
        <v>4.1666666666666741E-2</v>
      </c>
      <c r="W4414" s="104" t="s">
        <v>92</v>
      </c>
      <c r="X4414" s="104" t="s">
        <v>91</v>
      </c>
      <c r="Y4414" s="110"/>
      <c r="Z4414" s="106"/>
      <c r="AA4414" s="104"/>
      <c r="AB4414" s="107"/>
      <c r="AC4414" s="72">
        <v>1</v>
      </c>
      <c r="AH4414" s="70"/>
      <c r="AI4414" s="70"/>
      <c r="AJ4414">
        <v>0</v>
      </c>
      <c r="AL4414" s="70"/>
      <c r="BM4414" s="135">
        <v>0.54166666666666663</v>
      </c>
      <c r="BN4414" s="136">
        <v>0.58333333333333337</v>
      </c>
      <c r="BO4414" s="101"/>
      <c r="BR4414" s="109" t="str">
        <f t="shared" si="68"/>
        <v>SH-25-4403</v>
      </c>
      <c r="BS4414" s="109" t="s">
        <v>1257</v>
      </c>
      <c r="BT4414" t="s">
        <v>92</v>
      </c>
      <c r="BU4414" t="s">
        <v>9297</v>
      </c>
    </row>
    <row r="4415" spans="1:73" hidden="1">
      <c r="A4415" s="103" t="s">
        <v>9298</v>
      </c>
      <c r="B4415" s="102">
        <v>45880</v>
      </c>
      <c r="C4415" s="104">
        <f>_xlfn.ISOWEEKNUM(Tabella2[[#This Row],[Date]])</f>
        <v>33</v>
      </c>
      <c r="D4415" s="104" t="s">
        <v>722</v>
      </c>
      <c r="E4415" s="104" t="s">
        <v>327</v>
      </c>
      <c r="F4415" s="104">
        <v>79</v>
      </c>
      <c r="G4415" s="104" t="s">
        <v>284</v>
      </c>
      <c r="H4415" s="105">
        <v>22</v>
      </c>
      <c r="I4415" s="104" t="s">
        <v>258</v>
      </c>
      <c r="J4415" s="104"/>
      <c r="K4415" s="104" t="s">
        <v>80</v>
      </c>
      <c r="L4415" s="104" t="s">
        <v>259</v>
      </c>
      <c r="M4415" s="104" t="s">
        <v>1846</v>
      </c>
      <c r="N4415" s="104"/>
      <c r="O4415" s="106"/>
      <c r="P4415" s="111" t="s">
        <v>3316</v>
      </c>
      <c r="Q4415" s="153" t="s">
        <v>549</v>
      </c>
      <c r="R4415" s="153" t="s">
        <v>550</v>
      </c>
      <c r="S4415" s="153">
        <v>4.1666666666666657E-2</v>
      </c>
      <c r="T4415" s="153">
        <v>0.54166666666666663</v>
      </c>
      <c r="U4415" s="153">
        <v>0.57638888888888884</v>
      </c>
      <c r="V4415" s="153">
        <f>IF(ISBLANK(T4415),"",Tabella2[[#This Row],[ACT STOP]]-Tabella2[[#This Row],[ACT START]])</f>
        <v>3.472222222222221E-2</v>
      </c>
      <c r="W4415" s="104" t="s">
        <v>92</v>
      </c>
      <c r="X4415" s="104" t="s">
        <v>91</v>
      </c>
      <c r="Y4415" s="110"/>
      <c r="Z4415" s="106"/>
      <c r="AA4415" s="104"/>
      <c r="AB4415" s="107"/>
      <c r="AC4415" s="72">
        <v>1</v>
      </c>
      <c r="AH4415" s="70"/>
      <c r="AI4415" s="70"/>
      <c r="AJ4415">
        <v>0</v>
      </c>
      <c r="AL4415" s="70"/>
      <c r="BM4415" s="135">
        <v>0.54166666666666663</v>
      </c>
      <c r="BN4415" s="136">
        <v>0.57638888888888884</v>
      </c>
      <c r="BO4415" s="101"/>
      <c r="BR4415" s="109" t="str">
        <f t="shared" si="68"/>
        <v>SH-25-4404</v>
      </c>
      <c r="BS4415" s="109" t="s">
        <v>295</v>
      </c>
      <c r="BT4415" t="s">
        <v>92</v>
      </c>
      <c r="BU4415" t="s">
        <v>9299</v>
      </c>
    </row>
    <row r="4416" spans="1:73" hidden="1">
      <c r="A4416" s="103" t="s">
        <v>9300</v>
      </c>
      <c r="B4416" s="102">
        <v>45880</v>
      </c>
      <c r="C4416" s="104">
        <f>_xlfn.ISOWEEKNUM(Tabella2[[#This Row],[Date]])</f>
        <v>33</v>
      </c>
      <c r="D4416" s="104" t="s">
        <v>6621</v>
      </c>
      <c r="E4416" s="104" t="s">
        <v>284</v>
      </c>
      <c r="F4416" s="104">
        <v>83</v>
      </c>
      <c r="G4416" s="104" t="s">
        <v>257</v>
      </c>
      <c r="H4416" s="105">
        <v>23</v>
      </c>
      <c r="I4416" s="104"/>
      <c r="J4416" s="104" t="s">
        <v>258</v>
      </c>
      <c r="K4416" s="104" t="s">
        <v>81</v>
      </c>
      <c r="L4416" s="104" t="s">
        <v>259</v>
      </c>
      <c r="M4416" s="104" t="s">
        <v>276</v>
      </c>
      <c r="N4416" s="104"/>
      <c r="O4416" s="106"/>
      <c r="P4416" s="111" t="s">
        <v>467</v>
      </c>
      <c r="Q4416" s="153" t="s">
        <v>549</v>
      </c>
      <c r="R4416" s="153" t="s">
        <v>550</v>
      </c>
      <c r="S4416" s="153">
        <v>4.1666666666666657E-2</v>
      </c>
      <c r="T4416" s="153">
        <v>0.54166666666666663</v>
      </c>
      <c r="U4416" s="153">
        <v>0.58680555555555558</v>
      </c>
      <c r="V4416" s="153">
        <f>IF(ISBLANK(T4416),"",Tabella2[[#This Row],[ACT STOP]]-Tabella2[[#This Row],[ACT START]])</f>
        <v>4.5138888888888951E-2</v>
      </c>
      <c r="W4416" s="104" t="s">
        <v>92</v>
      </c>
      <c r="X4416" s="104" t="s">
        <v>91</v>
      </c>
      <c r="Y4416" s="110"/>
      <c r="Z4416" s="106"/>
      <c r="AA4416" s="104"/>
      <c r="AB4416" s="107"/>
      <c r="AC4416" s="72">
        <v>1</v>
      </c>
      <c r="AH4416" s="70"/>
      <c r="AI4416" s="70"/>
      <c r="AJ4416">
        <v>0</v>
      </c>
      <c r="AL4416" s="70"/>
      <c r="BM4416" s="135">
        <v>0.54166666666666663</v>
      </c>
      <c r="BN4416" s="136">
        <v>0.58680555555555558</v>
      </c>
      <c r="BO4416" s="101">
        <v>3.472222222222222E-3</v>
      </c>
      <c r="BQ4416" t="s">
        <v>102</v>
      </c>
      <c r="BR4416" s="109" t="str">
        <f t="shared" si="68"/>
        <v>SH-25-4405</v>
      </c>
      <c r="BS4416" s="109" t="s">
        <v>1226</v>
      </c>
      <c r="BT4416" t="s">
        <v>92</v>
      </c>
      <c r="BU4416" t="s">
        <v>9301</v>
      </c>
    </row>
    <row r="4417" spans="1:73" hidden="1">
      <c r="A4417" s="103" t="s">
        <v>9302</v>
      </c>
      <c r="B4417" s="102">
        <v>45880</v>
      </c>
      <c r="C4417" s="104">
        <f>_xlfn.ISOWEEKNUM(Tabella2[[#This Row],[Date]])</f>
        <v>33</v>
      </c>
      <c r="D4417" s="104" t="s">
        <v>6621</v>
      </c>
      <c r="E4417" s="104" t="s">
        <v>284</v>
      </c>
      <c r="F4417" s="104">
        <v>82</v>
      </c>
      <c r="G4417" s="104" t="s">
        <v>257</v>
      </c>
      <c r="H4417" s="105">
        <v>6</v>
      </c>
      <c r="I4417" s="104"/>
      <c r="J4417" s="104" t="s">
        <v>258</v>
      </c>
      <c r="K4417" s="104" t="s">
        <v>75</v>
      </c>
      <c r="L4417" s="104" t="s">
        <v>259</v>
      </c>
      <c r="M4417" s="104" t="s">
        <v>276</v>
      </c>
      <c r="N4417" s="104"/>
      <c r="O4417" s="106"/>
      <c r="P4417" s="111" t="s">
        <v>2932</v>
      </c>
      <c r="Q4417" s="153" t="s">
        <v>549</v>
      </c>
      <c r="R4417" s="153" t="s">
        <v>550</v>
      </c>
      <c r="S4417" s="153">
        <v>4.1666666666666657E-2</v>
      </c>
      <c r="T4417" s="153">
        <v>0.54861111111111116</v>
      </c>
      <c r="U4417" s="153">
        <v>0.59027777777777779</v>
      </c>
      <c r="V4417" s="153">
        <f>IF(ISBLANK(T4417),"",Tabella2[[#This Row],[ACT STOP]]-Tabella2[[#This Row],[ACT START]])</f>
        <v>4.166666666666663E-2</v>
      </c>
      <c r="W4417" s="104" t="s">
        <v>92</v>
      </c>
      <c r="X4417" s="104" t="s">
        <v>91</v>
      </c>
      <c r="Y4417" s="110" t="s">
        <v>378</v>
      </c>
      <c r="Z4417" s="106"/>
      <c r="AA4417" s="104"/>
      <c r="AB4417" s="107"/>
      <c r="AC4417" s="72">
        <v>1</v>
      </c>
      <c r="AH4417" s="70"/>
      <c r="AI4417" s="70"/>
      <c r="AJ4417">
        <v>0</v>
      </c>
      <c r="AL4417" s="70"/>
      <c r="BM4417" s="135">
        <v>0.54861111111111116</v>
      </c>
      <c r="BN4417" s="136">
        <v>0.59027777777777779</v>
      </c>
      <c r="BO4417" s="101"/>
      <c r="BR4417" s="109" t="str">
        <f t="shared" si="68"/>
        <v>SH-25-4406</v>
      </c>
      <c r="BS4417" s="109" t="s">
        <v>379</v>
      </c>
      <c r="BT4417" t="s">
        <v>92</v>
      </c>
      <c r="BU4417" t="s">
        <v>9303</v>
      </c>
    </row>
    <row r="4418" spans="1:73" hidden="1">
      <c r="A4418" s="103" t="s">
        <v>9304</v>
      </c>
      <c r="B4418" s="102">
        <v>45881</v>
      </c>
      <c r="C4418" s="104">
        <f>_xlfn.ISOWEEKNUM(Tabella2[[#This Row],[Date]])</f>
        <v>33</v>
      </c>
      <c r="D4418" s="104" t="s">
        <v>722</v>
      </c>
      <c r="E4418" s="104" t="s">
        <v>327</v>
      </c>
      <c r="F4418" s="104">
        <v>79</v>
      </c>
      <c r="G4418" s="104" t="s">
        <v>257</v>
      </c>
      <c r="H4418" s="105">
        <v>32</v>
      </c>
      <c r="I4418" s="104" t="s">
        <v>258</v>
      </c>
      <c r="J4418" s="104"/>
      <c r="K4418" s="104" t="s">
        <v>79</v>
      </c>
      <c r="L4418" s="104" t="s">
        <v>259</v>
      </c>
      <c r="M4418" s="104" t="s">
        <v>977</v>
      </c>
      <c r="N4418" s="104"/>
      <c r="O4418" s="106"/>
      <c r="P4418" s="111" t="s">
        <v>2485</v>
      </c>
      <c r="Q4418" s="153" t="s">
        <v>7801</v>
      </c>
      <c r="R4418" s="153" t="s">
        <v>7802</v>
      </c>
      <c r="S4418" s="153">
        <v>4.1666666666666657E-2</v>
      </c>
      <c r="T4418" s="153">
        <v>0.22916666666666671</v>
      </c>
      <c r="U4418" s="153">
        <v>0.27083333333333331</v>
      </c>
      <c r="V4418" s="153">
        <f>IF(ISBLANK(T4418),"",Tabella2[[#This Row],[ACT STOP]]-Tabella2[[#This Row],[ACT START]])</f>
        <v>4.1666666666666602E-2</v>
      </c>
      <c r="W4418" s="104" t="s">
        <v>92</v>
      </c>
      <c r="X4418" s="104" t="s">
        <v>91</v>
      </c>
      <c r="Y4418" s="110" t="s">
        <v>9305</v>
      </c>
      <c r="Z4418" s="106"/>
      <c r="AA4418" s="104"/>
      <c r="AB4418" s="107"/>
      <c r="AC4418" s="72">
        <v>1</v>
      </c>
      <c r="AH4418" s="70"/>
      <c r="AI4418" s="70"/>
      <c r="AJ4418">
        <v>0</v>
      </c>
      <c r="AL4418" s="70"/>
      <c r="BM4418" s="135">
        <v>0.22916666666666671</v>
      </c>
      <c r="BN4418" s="136">
        <v>0.27083333333333331</v>
      </c>
      <c r="BO4418" s="101"/>
      <c r="BR4418" s="109" t="str">
        <f t="shared" si="68"/>
        <v>SH-25-4407</v>
      </c>
      <c r="BS4418" s="109" t="s">
        <v>356</v>
      </c>
      <c r="BT4418" t="s">
        <v>92</v>
      </c>
      <c r="BU4418" t="s">
        <v>9306</v>
      </c>
    </row>
    <row r="4419" spans="1:73" hidden="1">
      <c r="A4419" s="103" t="s">
        <v>9307</v>
      </c>
      <c r="B4419" s="102">
        <v>45881</v>
      </c>
      <c r="C4419" s="104">
        <f>_xlfn.ISOWEEKNUM(Tabella2[[#This Row],[Date]])</f>
        <v>33</v>
      </c>
      <c r="D4419" s="104" t="s">
        <v>6396</v>
      </c>
      <c r="E4419" s="104" t="s">
        <v>256</v>
      </c>
      <c r="F4419" s="104">
        <v>73</v>
      </c>
      <c r="G4419" s="104" t="s">
        <v>284</v>
      </c>
      <c r="H4419" s="105">
        <v>23</v>
      </c>
      <c r="I4419" s="104"/>
      <c r="J4419" s="104" t="s">
        <v>258</v>
      </c>
      <c r="K4419" s="104" t="s">
        <v>78</v>
      </c>
      <c r="L4419" s="104" t="s">
        <v>259</v>
      </c>
      <c r="M4419" s="104" t="s">
        <v>276</v>
      </c>
      <c r="N4419" s="104"/>
      <c r="O4419" s="106"/>
      <c r="P4419" s="111" t="s">
        <v>510</v>
      </c>
      <c r="Q4419" s="153" t="s">
        <v>7801</v>
      </c>
      <c r="R4419" s="153" t="s">
        <v>7802</v>
      </c>
      <c r="S4419" s="153">
        <v>4.1666666666666657E-2</v>
      </c>
      <c r="T4419" s="153">
        <v>0.22916666666666671</v>
      </c>
      <c r="U4419" s="153">
        <v>0.27083333333333331</v>
      </c>
      <c r="V4419" s="153">
        <f>IF(ISBLANK(T4419),"",Tabella2[[#This Row],[ACT STOP]]-Tabella2[[#This Row],[ACT START]])</f>
        <v>4.1666666666666602E-2</v>
      </c>
      <c r="W4419" s="104" t="s">
        <v>92</v>
      </c>
      <c r="X4419" s="104" t="s">
        <v>91</v>
      </c>
      <c r="Y4419" s="110"/>
      <c r="Z4419" s="106"/>
      <c r="AA4419" s="104"/>
      <c r="AB4419" s="107"/>
      <c r="AC4419" s="72">
        <v>1</v>
      </c>
      <c r="AH4419" s="70"/>
      <c r="AI4419" s="70"/>
      <c r="AJ4419">
        <v>0</v>
      </c>
      <c r="AL4419" s="70"/>
      <c r="BM4419" s="135">
        <v>0.22916666666666671</v>
      </c>
      <c r="BN4419" s="136">
        <v>0.27083333333333331</v>
      </c>
      <c r="BO4419" s="101"/>
      <c r="BR4419" s="109" t="str">
        <f t="shared" si="68"/>
        <v>SH-25-4408</v>
      </c>
      <c r="BS4419" s="109" t="s">
        <v>358</v>
      </c>
      <c r="BT4419" t="s">
        <v>92</v>
      </c>
      <c r="BU4419" t="s">
        <v>9090</v>
      </c>
    </row>
    <row r="4420" spans="1:73" hidden="1">
      <c r="A4420" s="103" t="s">
        <v>9308</v>
      </c>
      <c r="B4420" s="102">
        <v>45881</v>
      </c>
      <c r="C4420" s="104">
        <f>_xlfn.ISOWEEKNUM(Tabella2[[#This Row],[Date]])</f>
        <v>33</v>
      </c>
      <c r="D4420" s="104" t="s">
        <v>751</v>
      </c>
      <c r="E4420" s="104" t="s">
        <v>256</v>
      </c>
      <c r="F4420" s="104">
        <v>76</v>
      </c>
      <c r="G4420" s="104" t="s">
        <v>257</v>
      </c>
      <c r="H4420" s="105">
        <v>12</v>
      </c>
      <c r="I4420" s="104" t="s">
        <v>258</v>
      </c>
      <c r="J4420" s="104"/>
      <c r="K4420" s="104" t="s">
        <v>83</v>
      </c>
      <c r="L4420" s="104" t="s">
        <v>299</v>
      </c>
      <c r="M4420" s="104" t="s">
        <v>328</v>
      </c>
      <c r="N4420" s="104"/>
      <c r="O4420" s="108" t="str">
        <f>A4421</f>
        <v>16823</v>
      </c>
      <c r="P4420" s="111" t="s">
        <v>449</v>
      </c>
      <c r="Q4420" s="153" t="s">
        <v>7801</v>
      </c>
      <c r="R4420" s="153" t="s">
        <v>7802</v>
      </c>
      <c r="S4420" s="153">
        <v>4.1666666666666657E-2</v>
      </c>
      <c r="T4420" s="153">
        <v>0.22916666666666671</v>
      </c>
      <c r="U4420" s="153">
        <v>0.27430555555555558</v>
      </c>
      <c r="V4420" s="153">
        <f>IF(ISBLANK(T4420),"",Tabella2[[#This Row],[ACT STOP]]-Tabella2[[#This Row],[ACT START]])</f>
        <v>4.5138888888888867E-2</v>
      </c>
      <c r="W4420" s="104" t="s">
        <v>92</v>
      </c>
      <c r="X4420" s="104" t="s">
        <v>91</v>
      </c>
      <c r="Y4420" s="110"/>
      <c r="Z4420" s="106"/>
      <c r="AA4420" s="104"/>
      <c r="AB4420" s="107"/>
      <c r="AC4420" s="72">
        <v>1</v>
      </c>
      <c r="AH4420" s="70"/>
      <c r="AI4420" s="70"/>
      <c r="AJ4420">
        <v>0</v>
      </c>
      <c r="AL4420" s="70"/>
      <c r="BM4420" s="135">
        <v>0.22916666666666671</v>
      </c>
      <c r="BN4420" s="136">
        <v>0.27430555555555558</v>
      </c>
      <c r="BO4420" s="101">
        <v>3.472222222222222E-3</v>
      </c>
      <c r="BQ4420" t="s">
        <v>102</v>
      </c>
      <c r="BR4420" s="109" t="str">
        <f t="shared" si="68"/>
        <v>SH-25-4409</v>
      </c>
      <c r="BS4420" s="109" t="s">
        <v>266</v>
      </c>
      <c r="BT4420" t="s">
        <v>92</v>
      </c>
      <c r="BU4420" t="s">
        <v>9309</v>
      </c>
    </row>
    <row r="4421" spans="1:73" hidden="1">
      <c r="A4421" s="103" t="s">
        <v>9310</v>
      </c>
      <c r="B4421" s="102">
        <v>45881</v>
      </c>
      <c r="C4421" s="104">
        <f>_xlfn.ISOWEEKNUM(Tabella2[[#This Row],[Date]])</f>
        <v>33</v>
      </c>
      <c r="D4421" s="104" t="s">
        <v>195</v>
      </c>
      <c r="E4421" s="104" t="s">
        <v>298</v>
      </c>
      <c r="F4421" s="104"/>
      <c r="G4421" s="104" t="s">
        <v>284</v>
      </c>
      <c r="H4421" s="105">
        <v>50</v>
      </c>
      <c r="I4421" s="104"/>
      <c r="J4421" s="104" t="s">
        <v>258</v>
      </c>
      <c r="K4421" s="104" t="s">
        <v>80</v>
      </c>
      <c r="L4421" s="104" t="s">
        <v>299</v>
      </c>
      <c r="M4421" s="104" t="s">
        <v>328</v>
      </c>
      <c r="N4421" s="104"/>
      <c r="O4421" s="108" t="str">
        <f>A4420</f>
        <v>16822</v>
      </c>
      <c r="P4421" s="111" t="s">
        <v>300</v>
      </c>
      <c r="Q4421" s="153">
        <v>0.22916666666666671</v>
      </c>
      <c r="R4421" s="153">
        <v>0.27083333333333331</v>
      </c>
      <c r="S4421" s="153">
        <v>4.1666666666666657E-2</v>
      </c>
      <c r="T4421" s="153">
        <v>0.22916666666666671</v>
      </c>
      <c r="U4421" s="153">
        <v>0.27430555555555558</v>
      </c>
      <c r="V4421" s="153">
        <f>IF(ISBLANK(T4421),"",Tabella2[[#This Row],[ACT STOP]]-Tabella2[[#This Row],[ACT START]])</f>
        <v>4.5138888888888867E-2</v>
      </c>
      <c r="W4421" s="104" t="s">
        <v>122</v>
      </c>
      <c r="X4421" s="104" t="s">
        <v>91</v>
      </c>
      <c r="Y4421" s="110"/>
      <c r="Z4421" s="106"/>
      <c r="AA4421" s="104"/>
      <c r="AB4421" s="107"/>
      <c r="AC4421" s="72">
        <v>1</v>
      </c>
      <c r="AH4421" s="70"/>
      <c r="AI4421" s="70"/>
      <c r="AJ4421">
        <v>0</v>
      </c>
      <c r="AL4421" s="70"/>
      <c r="BM4421" s="135">
        <v>0.22916666666666671</v>
      </c>
      <c r="BN4421" s="136">
        <v>0.27430555555555558</v>
      </c>
      <c r="BO4421" s="101">
        <v>3.472222222222222E-3</v>
      </c>
      <c r="BQ4421" t="s">
        <v>102</v>
      </c>
      <c r="BR4421" s="109" t="str">
        <f t="shared" si="68"/>
        <v>SH-25-4410</v>
      </c>
      <c r="BS4421" s="109" t="s">
        <v>1763</v>
      </c>
      <c r="BT4421" t="s">
        <v>122</v>
      </c>
      <c r="BU4421" t="s">
        <v>302</v>
      </c>
    </row>
    <row r="4422" spans="1:73" hidden="1">
      <c r="A4422" s="103" t="s">
        <v>9311</v>
      </c>
      <c r="B4422" s="102">
        <v>45881</v>
      </c>
      <c r="C4422" s="104">
        <f>_xlfn.ISOWEEKNUM(Tabella2[[#This Row],[Date]])</f>
        <v>33</v>
      </c>
      <c r="D4422" s="104" t="s">
        <v>6396</v>
      </c>
      <c r="E4422" s="104" t="s">
        <v>256</v>
      </c>
      <c r="F4422" s="104">
        <v>72</v>
      </c>
      <c r="G4422" s="104" t="s">
        <v>257</v>
      </c>
      <c r="H4422" s="105">
        <v>1</v>
      </c>
      <c r="I4422" s="104"/>
      <c r="J4422" s="104" t="s">
        <v>258</v>
      </c>
      <c r="K4422" s="104" t="s">
        <v>81</v>
      </c>
      <c r="L4422" s="104" t="s">
        <v>259</v>
      </c>
      <c r="M4422" s="104" t="s">
        <v>276</v>
      </c>
      <c r="N4422" s="104"/>
      <c r="O4422" s="106"/>
      <c r="P4422" s="111" t="s">
        <v>9312</v>
      </c>
      <c r="Q4422" s="153" t="s">
        <v>7801</v>
      </c>
      <c r="R4422" s="153" t="s">
        <v>7802</v>
      </c>
      <c r="S4422" s="153">
        <v>4.1666666666666657E-2</v>
      </c>
      <c r="T4422" s="153"/>
      <c r="U4422" s="153"/>
      <c r="V4422" s="153" t="str">
        <f>IF(ISBLANK(T4422),"",Tabella2[[#This Row],[ACT STOP]]-Tabella2[[#This Row],[ACT START]])</f>
        <v/>
      </c>
      <c r="W4422" s="104" t="s">
        <v>108</v>
      </c>
      <c r="X4422" s="104" t="s">
        <v>105</v>
      </c>
      <c r="Y4422" s="110"/>
      <c r="Z4422" s="106"/>
      <c r="AA4422" s="104"/>
      <c r="AB4422" s="107"/>
      <c r="AC4422" s="72">
        <v>0</v>
      </c>
      <c r="AH4422" s="70"/>
      <c r="AI4422" s="70"/>
      <c r="AJ4422">
        <v>0</v>
      </c>
      <c r="AL4422" s="70"/>
      <c r="BL4422" t="s">
        <v>9313</v>
      </c>
      <c r="BM4422" s="135">
        <v>0</v>
      </c>
      <c r="BN4422" s="136">
        <v>0</v>
      </c>
      <c r="BO4422" s="101"/>
      <c r="BR4422" s="109" t="str">
        <f t="shared" si="68"/>
        <v>SH-25-4411</v>
      </c>
      <c r="BS4422" s="109" t="s">
        <v>332</v>
      </c>
      <c r="BT4422" t="s">
        <v>108</v>
      </c>
      <c r="BU4422" t="s">
        <v>9314</v>
      </c>
    </row>
    <row r="4423" spans="1:73" hidden="1">
      <c r="A4423" s="103" t="s">
        <v>9315</v>
      </c>
      <c r="B4423" s="102">
        <v>45881</v>
      </c>
      <c r="C4423" s="104">
        <f>_xlfn.ISOWEEKNUM(Tabella2[[#This Row],[Date]])</f>
        <v>33</v>
      </c>
      <c r="D4423" s="104" t="s">
        <v>478</v>
      </c>
      <c r="E4423" s="104" t="s">
        <v>284</v>
      </c>
      <c r="F4423" s="104">
        <v>65</v>
      </c>
      <c r="G4423" s="104" t="s">
        <v>284</v>
      </c>
      <c r="H4423" s="105">
        <v>9</v>
      </c>
      <c r="I4423" s="104"/>
      <c r="J4423" s="104" t="s">
        <v>258</v>
      </c>
      <c r="K4423" s="104" t="s">
        <v>79</v>
      </c>
      <c r="L4423" s="104" t="s">
        <v>299</v>
      </c>
      <c r="M4423" s="104" t="s">
        <v>313</v>
      </c>
      <c r="N4423" s="104"/>
      <c r="O4423" s="108" t="str">
        <f>A4424</f>
        <v>16826</v>
      </c>
      <c r="P4423" s="111" t="s">
        <v>442</v>
      </c>
      <c r="Q4423" s="153" t="s">
        <v>285</v>
      </c>
      <c r="R4423" s="153" t="s">
        <v>286</v>
      </c>
      <c r="S4423" s="153">
        <v>4.1666666666666657E-2</v>
      </c>
      <c r="T4423" s="153">
        <v>0.29166666666666669</v>
      </c>
      <c r="U4423" s="153">
        <v>0.3263888888888889</v>
      </c>
      <c r="V4423" s="153">
        <f>IF(ISBLANK(T4423),"",Tabella2[[#This Row],[ACT STOP]]-Tabella2[[#This Row],[ACT START]])</f>
        <v>3.472222222222221E-2</v>
      </c>
      <c r="W4423" s="104" t="s">
        <v>92</v>
      </c>
      <c r="X4423" s="104" t="s">
        <v>91</v>
      </c>
      <c r="Y4423" s="110"/>
      <c r="Z4423" s="106"/>
      <c r="AA4423" s="104"/>
      <c r="AB4423" s="107"/>
      <c r="AC4423" s="72">
        <v>1</v>
      </c>
      <c r="AH4423" s="70"/>
      <c r="AI4423" s="70"/>
      <c r="AJ4423">
        <v>0</v>
      </c>
      <c r="AL4423" s="70"/>
      <c r="BM4423" s="135">
        <v>0.29166666666666669</v>
      </c>
      <c r="BN4423" s="136">
        <v>0.3263888888888889</v>
      </c>
      <c r="BO4423" s="101"/>
      <c r="BR4423" s="109" t="str">
        <f t="shared" si="68"/>
        <v>SH-25-4412</v>
      </c>
      <c r="BS4423" s="109" t="s">
        <v>339</v>
      </c>
      <c r="BT4423" t="s">
        <v>92</v>
      </c>
      <c r="BU4423" t="s">
        <v>9316</v>
      </c>
    </row>
    <row r="4424" spans="1:73" hidden="1">
      <c r="A4424" s="103" t="s">
        <v>9317</v>
      </c>
      <c r="B4424" s="102">
        <v>45881</v>
      </c>
      <c r="C4424" s="104">
        <f>_xlfn.ISOWEEKNUM(Tabella2[[#This Row],[Date]])</f>
        <v>33</v>
      </c>
      <c r="D4424" s="104" t="s">
        <v>478</v>
      </c>
      <c r="E4424" s="104" t="s">
        <v>284</v>
      </c>
      <c r="F4424" s="104">
        <v>64</v>
      </c>
      <c r="G4424" s="104" t="s">
        <v>284</v>
      </c>
      <c r="H4424" s="105">
        <v>22</v>
      </c>
      <c r="I4424" s="104"/>
      <c r="J4424" s="104" t="s">
        <v>258</v>
      </c>
      <c r="K4424" s="104" t="s">
        <v>78</v>
      </c>
      <c r="L4424" s="104" t="s">
        <v>299</v>
      </c>
      <c r="M4424" s="104" t="s">
        <v>313</v>
      </c>
      <c r="N4424" s="104"/>
      <c r="O4424" s="108" t="str">
        <f>A4423</f>
        <v>16825</v>
      </c>
      <c r="P4424" s="111" t="s">
        <v>442</v>
      </c>
      <c r="Q4424" s="153">
        <v>0.29166666666666669</v>
      </c>
      <c r="R4424" s="153">
        <v>0.33333333333333331</v>
      </c>
      <c r="S4424" s="153">
        <v>4.1666666666666657E-2</v>
      </c>
      <c r="T4424" s="153">
        <v>0.29166666666666669</v>
      </c>
      <c r="U4424" s="153">
        <v>0.3263888888888889</v>
      </c>
      <c r="V4424" s="153">
        <f>IF(ISBLANK(T4424),"",Tabella2[[#This Row],[ACT STOP]]-Tabella2[[#This Row],[ACT START]])</f>
        <v>3.472222222222221E-2</v>
      </c>
      <c r="W4424" s="104" t="s">
        <v>92</v>
      </c>
      <c r="X4424" s="104" t="s">
        <v>91</v>
      </c>
      <c r="Y4424" s="110"/>
      <c r="Z4424" s="106"/>
      <c r="AA4424" s="104"/>
      <c r="AB4424" s="107"/>
      <c r="AC4424" s="72">
        <v>1</v>
      </c>
      <c r="AH4424" s="70"/>
      <c r="AI4424" s="70"/>
      <c r="AJ4424">
        <v>0</v>
      </c>
      <c r="AL4424" s="70"/>
      <c r="BM4424" s="135">
        <v>0.29166666666666669</v>
      </c>
      <c r="BN4424" s="136">
        <v>0.3263888888888889</v>
      </c>
      <c r="BO4424" s="101"/>
      <c r="BR4424" s="109" t="str">
        <f t="shared" si="68"/>
        <v>SH-25-4413</v>
      </c>
      <c r="BS4424" s="109" t="s">
        <v>295</v>
      </c>
      <c r="BT4424" t="s">
        <v>92</v>
      </c>
      <c r="BU4424" t="s">
        <v>9318</v>
      </c>
    </row>
    <row r="4425" spans="1:73" hidden="1">
      <c r="A4425" s="103" t="s">
        <v>9319</v>
      </c>
      <c r="B4425" s="102">
        <v>45881</v>
      </c>
      <c r="C4425" s="104">
        <f>_xlfn.ISOWEEKNUM(Tabella2[[#This Row],[Date]])</f>
        <v>33</v>
      </c>
      <c r="D4425" s="104" t="s">
        <v>6766</v>
      </c>
      <c r="E4425" s="104" t="s">
        <v>284</v>
      </c>
      <c r="F4425" s="104">
        <v>79</v>
      </c>
      <c r="G4425" s="104" t="s">
        <v>257</v>
      </c>
      <c r="H4425" s="105">
        <v>13</v>
      </c>
      <c r="I4425" s="104"/>
      <c r="J4425" s="104" t="s">
        <v>258</v>
      </c>
      <c r="K4425" s="104" t="s">
        <v>83</v>
      </c>
      <c r="L4425" s="104" t="s">
        <v>299</v>
      </c>
      <c r="M4425" s="104" t="s">
        <v>276</v>
      </c>
      <c r="N4425" s="104"/>
      <c r="O4425" s="108" t="str">
        <f>A4426</f>
        <v>16828</v>
      </c>
      <c r="P4425" s="111" t="s">
        <v>3960</v>
      </c>
      <c r="Q4425" s="153" t="s">
        <v>285</v>
      </c>
      <c r="R4425" s="153" t="s">
        <v>286</v>
      </c>
      <c r="S4425" s="153">
        <v>4.1666666666666657E-2</v>
      </c>
      <c r="T4425" s="153" t="s">
        <v>285</v>
      </c>
      <c r="U4425" s="153" t="s">
        <v>286</v>
      </c>
      <c r="V4425" s="153">
        <f>IF(ISBLANK(T4425),"",Tabella2[[#This Row],[ACT STOP]]-Tabella2[[#This Row],[ACT START]])</f>
        <v>4.166666666666663E-2</v>
      </c>
      <c r="W4425" s="104" t="s">
        <v>92</v>
      </c>
      <c r="X4425" s="104" t="s">
        <v>91</v>
      </c>
      <c r="Y4425" s="110"/>
      <c r="Z4425" s="106"/>
      <c r="AA4425" s="104"/>
      <c r="AB4425" s="107"/>
      <c r="AC4425" s="72">
        <v>1</v>
      </c>
      <c r="AH4425" s="70"/>
      <c r="AI4425" s="70"/>
      <c r="AJ4425">
        <v>0</v>
      </c>
      <c r="AL4425" s="70"/>
      <c r="BM4425" s="135" t="s">
        <v>285</v>
      </c>
      <c r="BN4425" s="136" t="s">
        <v>286</v>
      </c>
      <c r="BO4425" s="101"/>
      <c r="BR4425" s="109" t="str">
        <f t="shared" si="68"/>
        <v>SH-25-4414</v>
      </c>
      <c r="BS4425" s="109" t="s">
        <v>427</v>
      </c>
      <c r="BT4425" t="s">
        <v>92</v>
      </c>
      <c r="BU4425" t="s">
        <v>9320</v>
      </c>
    </row>
    <row r="4426" spans="1:73" hidden="1">
      <c r="A4426" s="103" t="s">
        <v>9321</v>
      </c>
      <c r="B4426" s="102">
        <v>45881</v>
      </c>
      <c r="C4426" s="104">
        <f>_xlfn.ISOWEEKNUM(Tabella2[[#This Row],[Date]])</f>
        <v>33</v>
      </c>
      <c r="D4426" s="104" t="s">
        <v>195</v>
      </c>
      <c r="E4426" s="104" t="s">
        <v>398</v>
      </c>
      <c r="F4426" s="104"/>
      <c r="G4426" s="104" t="s">
        <v>284</v>
      </c>
      <c r="H4426" s="105">
        <v>41</v>
      </c>
      <c r="I4426" s="104"/>
      <c r="J4426" s="104" t="s">
        <v>258</v>
      </c>
      <c r="K4426" s="104" t="s">
        <v>80</v>
      </c>
      <c r="L4426" s="104" t="s">
        <v>299</v>
      </c>
      <c r="M4426" s="104" t="s">
        <v>276</v>
      </c>
      <c r="N4426" s="104"/>
      <c r="O4426" s="108" t="str">
        <f>A4425</f>
        <v>16827</v>
      </c>
      <c r="P4426" s="111" t="s">
        <v>300</v>
      </c>
      <c r="Q4426" s="153">
        <v>0.29166666666666669</v>
      </c>
      <c r="R4426" s="153">
        <v>0.33333333333333331</v>
      </c>
      <c r="S4426" s="153">
        <v>4.1666666666666657E-2</v>
      </c>
      <c r="T4426" s="153" t="s">
        <v>285</v>
      </c>
      <c r="U4426" s="153" t="s">
        <v>286</v>
      </c>
      <c r="V4426" s="153">
        <f>IF(ISBLANK(T4426),"",Tabella2[[#This Row],[ACT STOP]]-Tabella2[[#This Row],[ACT START]])</f>
        <v>4.166666666666663E-2</v>
      </c>
      <c r="W4426" s="104" t="s">
        <v>122</v>
      </c>
      <c r="X4426" s="104" t="s">
        <v>91</v>
      </c>
      <c r="Y4426" s="110"/>
      <c r="Z4426" s="106"/>
      <c r="AA4426" s="104"/>
      <c r="AB4426" s="107"/>
      <c r="AC4426" s="72">
        <v>1</v>
      </c>
      <c r="AH4426" s="70"/>
      <c r="AI4426" s="70"/>
      <c r="AJ4426">
        <v>0</v>
      </c>
      <c r="AL4426" s="70"/>
      <c r="BM4426" s="135" t="s">
        <v>285</v>
      </c>
      <c r="BN4426" s="136" t="s">
        <v>286</v>
      </c>
      <c r="BO4426" s="101"/>
      <c r="BR4426" s="109" t="str">
        <f t="shared" si="68"/>
        <v>SH-25-4415</v>
      </c>
      <c r="BS4426" s="109" t="s">
        <v>1750</v>
      </c>
      <c r="BT4426" t="s">
        <v>122</v>
      </c>
      <c r="BU4426" t="s">
        <v>399</v>
      </c>
    </row>
    <row r="4427" spans="1:73" hidden="1">
      <c r="A4427" s="103" t="s">
        <v>9322</v>
      </c>
      <c r="B4427" s="102">
        <v>45881</v>
      </c>
      <c r="C4427" s="104">
        <f>_xlfn.ISOWEEKNUM(Tabella2[[#This Row],[Date]])</f>
        <v>33</v>
      </c>
      <c r="D4427" s="104" t="s">
        <v>6766</v>
      </c>
      <c r="E4427" s="104" t="s">
        <v>284</v>
      </c>
      <c r="F4427" s="104">
        <v>77</v>
      </c>
      <c r="G4427" s="104" t="s">
        <v>257</v>
      </c>
      <c r="H4427" s="105">
        <v>1</v>
      </c>
      <c r="I4427" s="104"/>
      <c r="J4427" s="104" t="s">
        <v>258</v>
      </c>
      <c r="K4427" s="104" t="s">
        <v>79</v>
      </c>
      <c r="L4427" s="104" t="s">
        <v>299</v>
      </c>
      <c r="M4427" s="104" t="s">
        <v>276</v>
      </c>
      <c r="N4427" s="104"/>
      <c r="O4427" s="108" t="str">
        <f>A4428</f>
        <v>16830</v>
      </c>
      <c r="P4427" s="111" t="s">
        <v>3960</v>
      </c>
      <c r="Q4427" s="153" t="s">
        <v>525</v>
      </c>
      <c r="R4427" s="153" t="s">
        <v>262</v>
      </c>
      <c r="S4427" s="153">
        <v>4.1666666666666657E-2</v>
      </c>
      <c r="T4427" s="153">
        <v>0.35416666666666669</v>
      </c>
      <c r="U4427" s="153">
        <v>0.39583333333333331</v>
      </c>
      <c r="V4427" s="153">
        <f>IF(ISBLANK(T4427),"",Tabella2[[#This Row],[ACT STOP]]-Tabella2[[#This Row],[ACT START]])</f>
        <v>4.166666666666663E-2</v>
      </c>
      <c r="W4427" s="104" t="s">
        <v>92</v>
      </c>
      <c r="X4427" s="104" t="s">
        <v>91</v>
      </c>
      <c r="Y4427" s="110"/>
      <c r="Z4427" s="106"/>
      <c r="AA4427" s="104"/>
      <c r="AB4427" s="107"/>
      <c r="AC4427" s="72">
        <v>1</v>
      </c>
      <c r="AH4427" s="70"/>
      <c r="AI4427" s="70"/>
      <c r="AJ4427">
        <v>0</v>
      </c>
      <c r="AL4427" s="70"/>
      <c r="BM4427" s="135">
        <v>0.35416666666666669</v>
      </c>
      <c r="BN4427" s="136">
        <v>0.39583333333333331</v>
      </c>
      <c r="BO4427" s="101"/>
      <c r="BR4427" s="109" t="str">
        <f t="shared" si="68"/>
        <v>SH-25-4416</v>
      </c>
      <c r="BS4427" s="109" t="s">
        <v>332</v>
      </c>
      <c r="BT4427" t="s">
        <v>92</v>
      </c>
      <c r="BU4427" t="s">
        <v>9323</v>
      </c>
    </row>
    <row r="4428" spans="1:73" hidden="1">
      <c r="A4428" s="103" t="s">
        <v>9324</v>
      </c>
      <c r="B4428" s="102">
        <v>45881</v>
      </c>
      <c r="C4428" s="104">
        <f>_xlfn.ISOWEEKNUM(Tabella2[[#This Row],[Date]])</f>
        <v>33</v>
      </c>
      <c r="D4428" s="104" t="s">
        <v>195</v>
      </c>
      <c r="E4428" s="104" t="s">
        <v>398</v>
      </c>
      <c r="F4428" s="104"/>
      <c r="G4428" s="104" t="s">
        <v>327</v>
      </c>
      <c r="H4428" s="105">
        <v>7</v>
      </c>
      <c r="I4428" s="104"/>
      <c r="J4428" s="104" t="s">
        <v>258</v>
      </c>
      <c r="K4428" s="104" t="s">
        <v>78</v>
      </c>
      <c r="L4428" s="104" t="s">
        <v>299</v>
      </c>
      <c r="M4428" s="104" t="s">
        <v>276</v>
      </c>
      <c r="N4428" s="104"/>
      <c r="O4428" s="108" t="str">
        <f>A4427</f>
        <v>16829</v>
      </c>
      <c r="P4428" s="111" t="s">
        <v>300</v>
      </c>
      <c r="Q4428" s="153">
        <v>0.35416666666666669</v>
      </c>
      <c r="R4428" s="153">
        <v>0.39583333333333331</v>
      </c>
      <c r="S4428" s="153">
        <v>4.1666666666666657E-2</v>
      </c>
      <c r="T4428" s="153">
        <v>0.35416666666666669</v>
      </c>
      <c r="U4428" s="153">
        <v>0.39583333333333331</v>
      </c>
      <c r="V4428" s="153">
        <f>IF(ISBLANK(T4428),"",Tabella2[[#This Row],[ACT STOP]]-Tabella2[[#This Row],[ACT START]])</f>
        <v>4.166666666666663E-2</v>
      </c>
      <c r="W4428" s="104" t="s">
        <v>122</v>
      </c>
      <c r="X4428" s="104" t="s">
        <v>91</v>
      </c>
      <c r="Y4428" s="110"/>
      <c r="Z4428" s="106"/>
      <c r="AA4428" s="104"/>
      <c r="AB4428" s="107"/>
      <c r="AC4428" s="72">
        <v>1</v>
      </c>
      <c r="AH4428" s="70"/>
      <c r="AI4428" s="70"/>
      <c r="AJ4428">
        <v>0</v>
      </c>
      <c r="AL4428" s="70"/>
      <c r="BM4428" s="135">
        <v>0.35416666666666669</v>
      </c>
      <c r="BN4428" s="136">
        <v>0.39583333333333331</v>
      </c>
      <c r="BO4428" s="101"/>
      <c r="BR4428" s="109" t="str">
        <f t="shared" si="68"/>
        <v>SH-25-4417</v>
      </c>
      <c r="BS4428" s="109" t="s">
        <v>1544</v>
      </c>
      <c r="BT4428" t="s">
        <v>122</v>
      </c>
      <c r="BU4428" t="s">
        <v>399</v>
      </c>
    </row>
    <row r="4429" spans="1:73" hidden="1">
      <c r="A4429" s="103" t="s">
        <v>9325</v>
      </c>
      <c r="B4429" s="102">
        <v>45881</v>
      </c>
      <c r="C4429" s="104">
        <f>_xlfn.ISOWEEKNUM(Tabella2[[#This Row],[Date]])</f>
        <v>33</v>
      </c>
      <c r="D4429" s="104" t="s">
        <v>255</v>
      </c>
      <c r="E4429" s="104" t="s">
        <v>256</v>
      </c>
      <c r="F4429" s="104">
        <v>40</v>
      </c>
      <c r="G4429" s="104" t="s">
        <v>257</v>
      </c>
      <c r="H4429" s="105">
        <v>32</v>
      </c>
      <c r="I4429" s="104" t="s">
        <v>258</v>
      </c>
      <c r="J4429" s="104"/>
      <c r="K4429" s="104" t="s">
        <v>83</v>
      </c>
      <c r="L4429" s="104" t="s">
        <v>259</v>
      </c>
      <c r="M4429" s="104" t="s">
        <v>328</v>
      </c>
      <c r="N4429" s="104"/>
      <c r="O4429" s="106"/>
      <c r="P4429" s="111" t="s">
        <v>3689</v>
      </c>
      <c r="Q4429" s="153" t="s">
        <v>525</v>
      </c>
      <c r="R4429" s="153" t="s">
        <v>262</v>
      </c>
      <c r="S4429" s="153">
        <v>4.1666666666666657E-2</v>
      </c>
      <c r="T4429" s="153" t="s">
        <v>525</v>
      </c>
      <c r="U4429" s="153" t="s">
        <v>262</v>
      </c>
      <c r="V4429" s="153">
        <f>IF(ISBLANK(T4429),"",Tabella2[[#This Row],[ACT STOP]]-Tabella2[[#This Row],[ACT START]])</f>
        <v>4.166666666666663E-2</v>
      </c>
      <c r="W4429" s="104" t="s">
        <v>92</v>
      </c>
      <c r="X4429" s="104" t="s">
        <v>91</v>
      </c>
      <c r="Y4429" s="110" t="s">
        <v>9326</v>
      </c>
      <c r="Z4429" s="106"/>
      <c r="AA4429" s="104"/>
      <c r="AB4429" s="107"/>
      <c r="AC4429" s="72">
        <v>1</v>
      </c>
      <c r="AH4429" s="70"/>
      <c r="AI4429" s="70"/>
      <c r="AJ4429">
        <v>0</v>
      </c>
      <c r="AL4429" s="70"/>
      <c r="BL4429" t="s">
        <v>9327</v>
      </c>
      <c r="BM4429" s="135" t="s">
        <v>525</v>
      </c>
      <c r="BN4429" s="136" t="s">
        <v>262</v>
      </c>
      <c r="BO4429" s="101"/>
      <c r="BR4429" s="109" t="str">
        <f t="shared" ref="BR4429:BR4492" si="69">_xlfn.CONCAT(LEFT(BR4428,6),TEXT(RIGHT(BR4428,4)+1,"0000"))</f>
        <v>SH-25-4418</v>
      </c>
      <c r="BS4429" s="109" t="s">
        <v>356</v>
      </c>
      <c r="BT4429" t="s">
        <v>92</v>
      </c>
      <c r="BU4429" t="s">
        <v>9328</v>
      </c>
    </row>
    <row r="4430" spans="1:73" hidden="1">
      <c r="A4430" s="103" t="s">
        <v>9329</v>
      </c>
      <c r="B4430" s="102">
        <v>45881</v>
      </c>
      <c r="C4430" s="104">
        <f>_xlfn.ISOWEEKNUM(Tabella2[[#This Row],[Date]])</f>
        <v>33</v>
      </c>
      <c r="D4430" s="104" t="s">
        <v>817</v>
      </c>
      <c r="E4430" s="104" t="s">
        <v>284</v>
      </c>
      <c r="F4430" s="104">
        <v>72</v>
      </c>
      <c r="G4430" s="104" t="s">
        <v>284</v>
      </c>
      <c r="H4430" s="105">
        <v>23</v>
      </c>
      <c r="I4430" s="104"/>
      <c r="J4430" s="104" t="s">
        <v>258</v>
      </c>
      <c r="K4430" s="104" t="s">
        <v>80</v>
      </c>
      <c r="L4430" s="104" t="s">
        <v>259</v>
      </c>
      <c r="M4430" s="104" t="s">
        <v>276</v>
      </c>
      <c r="N4430" s="104"/>
      <c r="O4430" s="106"/>
      <c r="P4430" s="111" t="s">
        <v>1898</v>
      </c>
      <c r="Q4430" s="153" t="s">
        <v>525</v>
      </c>
      <c r="R4430" s="153" t="s">
        <v>262</v>
      </c>
      <c r="S4430" s="153">
        <v>4.1666666666666657E-2</v>
      </c>
      <c r="T4430" s="153" t="s">
        <v>525</v>
      </c>
      <c r="U4430" s="153" t="s">
        <v>262</v>
      </c>
      <c r="V4430" s="153">
        <f>IF(ISBLANK(T4430),"",Tabella2[[#This Row],[ACT STOP]]-Tabella2[[#This Row],[ACT START]])</f>
        <v>4.166666666666663E-2</v>
      </c>
      <c r="W4430" s="104" t="s">
        <v>92</v>
      </c>
      <c r="X4430" s="104" t="s">
        <v>91</v>
      </c>
      <c r="Y4430" s="110"/>
      <c r="Z4430" s="106"/>
      <c r="AA4430" s="104"/>
      <c r="AB4430" s="107"/>
      <c r="AC4430" s="72">
        <v>1</v>
      </c>
      <c r="AH4430" s="70"/>
      <c r="AI4430" s="70"/>
      <c r="AJ4430">
        <v>0</v>
      </c>
      <c r="AL4430" s="70"/>
      <c r="BM4430" s="135" t="s">
        <v>525</v>
      </c>
      <c r="BN4430" s="136" t="s">
        <v>262</v>
      </c>
      <c r="BO4430" s="101"/>
      <c r="BR4430" s="109" t="str">
        <f t="shared" si="69"/>
        <v>SH-25-4419</v>
      </c>
      <c r="BS4430" s="109" t="s">
        <v>358</v>
      </c>
      <c r="BT4430" t="s">
        <v>92</v>
      </c>
      <c r="BU4430" t="s">
        <v>9330</v>
      </c>
    </row>
    <row r="4431" spans="1:73" hidden="1">
      <c r="A4431" s="103" t="s">
        <v>9331</v>
      </c>
      <c r="B4431" s="102">
        <v>45881</v>
      </c>
      <c r="C4431" s="104">
        <f>_xlfn.ISOWEEKNUM(Tabella2[[#This Row],[Date]])</f>
        <v>33</v>
      </c>
      <c r="D4431" s="104" t="s">
        <v>6396</v>
      </c>
      <c r="E4431" s="104" t="s">
        <v>256</v>
      </c>
      <c r="F4431" s="104">
        <v>72</v>
      </c>
      <c r="G4431" s="104" t="s">
        <v>257</v>
      </c>
      <c r="H4431" s="105">
        <v>12</v>
      </c>
      <c r="I4431" s="104"/>
      <c r="J4431" s="104" t="s">
        <v>258</v>
      </c>
      <c r="K4431" s="104" t="s">
        <v>81</v>
      </c>
      <c r="L4431" s="104" t="s">
        <v>259</v>
      </c>
      <c r="M4431" s="104" t="s">
        <v>276</v>
      </c>
      <c r="N4431" s="104"/>
      <c r="O4431" s="106"/>
      <c r="P4431" s="111" t="s">
        <v>9312</v>
      </c>
      <c r="Q4431" s="153" t="s">
        <v>525</v>
      </c>
      <c r="R4431" s="153" t="s">
        <v>262</v>
      </c>
      <c r="S4431" s="153">
        <v>4.1666666666666657E-2</v>
      </c>
      <c r="T4431" s="153" t="s">
        <v>525</v>
      </c>
      <c r="U4431" s="153" t="s">
        <v>262</v>
      </c>
      <c r="V4431" s="153">
        <f>IF(ISBLANK(T4431),"",Tabella2[[#This Row],[ACT STOP]]-Tabella2[[#This Row],[ACT START]])</f>
        <v>4.166666666666663E-2</v>
      </c>
      <c r="W4431" s="104" t="s">
        <v>92</v>
      </c>
      <c r="X4431" s="104" t="s">
        <v>91</v>
      </c>
      <c r="Y4431" s="110"/>
      <c r="Z4431" s="106"/>
      <c r="AA4431" s="104"/>
      <c r="AB4431" s="107"/>
      <c r="AC4431" s="72">
        <v>1</v>
      </c>
      <c r="AH4431" s="70"/>
      <c r="AI4431" s="70"/>
      <c r="AJ4431">
        <v>0</v>
      </c>
      <c r="AL4431" s="70"/>
      <c r="BM4431" s="135" t="s">
        <v>525</v>
      </c>
      <c r="BN4431" s="136" t="s">
        <v>262</v>
      </c>
      <c r="BO4431" s="101"/>
      <c r="BR4431" s="109" t="str">
        <f t="shared" si="69"/>
        <v>SH-25-4420</v>
      </c>
      <c r="BS4431" s="109" t="s">
        <v>266</v>
      </c>
      <c r="BT4431" t="s">
        <v>92</v>
      </c>
      <c r="BU4431" t="s">
        <v>9314</v>
      </c>
    </row>
    <row r="4432" spans="1:73" hidden="1">
      <c r="A4432" s="103" t="s">
        <v>9332</v>
      </c>
      <c r="B4432" s="102">
        <v>45881</v>
      </c>
      <c r="C4432" s="104">
        <f>_xlfn.ISOWEEKNUM(Tabella2[[#This Row],[Date]])</f>
        <v>33</v>
      </c>
      <c r="D4432" s="104" t="s">
        <v>722</v>
      </c>
      <c r="E4432" s="104" t="s">
        <v>327</v>
      </c>
      <c r="F4432" s="104">
        <v>81</v>
      </c>
      <c r="G4432" s="104" t="s">
        <v>284</v>
      </c>
      <c r="H4432" s="105">
        <v>22</v>
      </c>
      <c r="I4432" s="104" t="s">
        <v>258</v>
      </c>
      <c r="J4432" s="104"/>
      <c r="K4432" s="104" t="s">
        <v>83</v>
      </c>
      <c r="L4432" s="104" t="s">
        <v>259</v>
      </c>
      <c r="M4432" s="104" t="s">
        <v>977</v>
      </c>
      <c r="N4432" s="104"/>
      <c r="O4432" s="106"/>
      <c r="P4432" s="111" t="s">
        <v>2485</v>
      </c>
      <c r="Q4432" s="153" t="s">
        <v>498</v>
      </c>
      <c r="R4432" s="153" t="s">
        <v>499</v>
      </c>
      <c r="S4432" s="153">
        <v>4.1666666666666657E-2</v>
      </c>
      <c r="T4432" s="153" t="s">
        <v>498</v>
      </c>
      <c r="U4432" s="153" t="s">
        <v>499</v>
      </c>
      <c r="V4432" s="153">
        <f>IF(ISBLANK(T4432),"",Tabella2[[#This Row],[ACT STOP]]-Tabella2[[#This Row],[ACT START]])</f>
        <v>4.166666666666663E-2</v>
      </c>
      <c r="W4432" s="104" t="s">
        <v>92</v>
      </c>
      <c r="X4432" s="104" t="s">
        <v>91</v>
      </c>
      <c r="Y4432" s="110"/>
      <c r="Z4432" s="106"/>
      <c r="AA4432" s="104"/>
      <c r="AB4432" s="107"/>
      <c r="AC4432" s="72">
        <v>1</v>
      </c>
      <c r="AH4432" s="70"/>
      <c r="AI4432" s="70"/>
      <c r="AJ4432">
        <v>0</v>
      </c>
      <c r="AL4432" s="70"/>
      <c r="BM4432" s="135" t="s">
        <v>498</v>
      </c>
      <c r="BN4432" s="136" t="s">
        <v>499</v>
      </c>
      <c r="BO4432" s="101"/>
      <c r="BR4432" s="109" t="str">
        <f t="shared" si="69"/>
        <v>SH-25-4421</v>
      </c>
      <c r="BS4432" s="109" t="s">
        <v>295</v>
      </c>
      <c r="BT4432" t="s">
        <v>92</v>
      </c>
      <c r="BU4432" t="s">
        <v>9333</v>
      </c>
    </row>
    <row r="4433" spans="1:73" hidden="1">
      <c r="A4433" s="103" t="s">
        <v>9334</v>
      </c>
      <c r="B4433" s="102">
        <v>45881</v>
      </c>
      <c r="C4433" s="104">
        <f>_xlfn.ISOWEEKNUM(Tabella2[[#This Row],[Date]])</f>
        <v>33</v>
      </c>
      <c r="D4433" s="104" t="s">
        <v>763</v>
      </c>
      <c r="E4433" s="104" t="s">
        <v>256</v>
      </c>
      <c r="F4433" s="104">
        <v>68</v>
      </c>
      <c r="G4433" s="104" t="s">
        <v>257</v>
      </c>
      <c r="H4433" s="105">
        <v>13</v>
      </c>
      <c r="I4433" s="104"/>
      <c r="J4433" s="104" t="s">
        <v>258</v>
      </c>
      <c r="K4433" s="104" t="s">
        <v>80</v>
      </c>
      <c r="L4433" s="104" t="s">
        <v>259</v>
      </c>
      <c r="M4433" s="104" t="s">
        <v>276</v>
      </c>
      <c r="N4433" s="104"/>
      <c r="O4433" s="106"/>
      <c r="P4433" s="111" t="s">
        <v>2932</v>
      </c>
      <c r="Q4433" s="153" t="s">
        <v>498</v>
      </c>
      <c r="R4433" s="153" t="s">
        <v>499</v>
      </c>
      <c r="S4433" s="153">
        <v>4.1666666666666657E-2</v>
      </c>
      <c r="T4433" s="153" t="s">
        <v>498</v>
      </c>
      <c r="U4433" s="153" t="s">
        <v>499</v>
      </c>
      <c r="V4433" s="153">
        <f>IF(ISBLANK(T4433),"",Tabella2[[#This Row],[ACT STOP]]-Tabella2[[#This Row],[ACT START]])</f>
        <v>4.166666666666663E-2</v>
      </c>
      <c r="W4433" s="104" t="s">
        <v>92</v>
      </c>
      <c r="X4433" s="104" t="s">
        <v>91</v>
      </c>
      <c r="Y4433" s="110"/>
      <c r="Z4433" s="106"/>
      <c r="AA4433" s="104"/>
      <c r="AB4433" s="107"/>
      <c r="AC4433" s="72">
        <v>1</v>
      </c>
      <c r="AH4433" s="70"/>
      <c r="AI4433" s="70"/>
      <c r="AJ4433">
        <v>0</v>
      </c>
      <c r="AL4433" s="70"/>
      <c r="BM4433" s="135" t="s">
        <v>498</v>
      </c>
      <c r="BN4433" s="136" t="s">
        <v>499</v>
      </c>
      <c r="BO4433" s="101"/>
      <c r="BR4433" s="109" t="str">
        <f t="shared" si="69"/>
        <v>SH-25-4422</v>
      </c>
      <c r="BS4433" s="109" t="s">
        <v>427</v>
      </c>
      <c r="BT4433" t="s">
        <v>92</v>
      </c>
      <c r="BU4433" t="s">
        <v>9335</v>
      </c>
    </row>
    <row r="4434" spans="1:73" hidden="1">
      <c r="A4434" s="103" t="s">
        <v>9336</v>
      </c>
      <c r="B4434" s="102">
        <v>45881</v>
      </c>
      <c r="C4434" s="104">
        <f>_xlfn.ISOWEEKNUM(Tabella2[[#This Row],[Date]])</f>
        <v>33</v>
      </c>
      <c r="D4434" s="104" t="s">
        <v>763</v>
      </c>
      <c r="E4434" s="104" t="s">
        <v>256</v>
      </c>
      <c r="F4434" s="104">
        <v>63</v>
      </c>
      <c r="G4434" s="104" t="s">
        <v>284</v>
      </c>
      <c r="H4434" s="105">
        <v>9</v>
      </c>
      <c r="I4434" s="104"/>
      <c r="J4434" s="104" t="s">
        <v>258</v>
      </c>
      <c r="K4434" s="104" t="s">
        <v>81</v>
      </c>
      <c r="L4434" s="104" t="s">
        <v>259</v>
      </c>
      <c r="M4434" s="104" t="s">
        <v>276</v>
      </c>
      <c r="N4434" s="104"/>
      <c r="O4434" s="106"/>
      <c r="P4434" s="111" t="s">
        <v>8294</v>
      </c>
      <c r="Q4434" s="153" t="s">
        <v>498</v>
      </c>
      <c r="R4434" s="153" t="s">
        <v>499</v>
      </c>
      <c r="S4434" s="153">
        <v>4.1666666666666657E-2</v>
      </c>
      <c r="T4434" s="153" t="s">
        <v>498</v>
      </c>
      <c r="U4434" s="153" t="s">
        <v>499</v>
      </c>
      <c r="V4434" s="153">
        <f>IF(ISBLANK(T4434),"",Tabella2[[#This Row],[ACT STOP]]-Tabella2[[#This Row],[ACT START]])</f>
        <v>4.166666666666663E-2</v>
      </c>
      <c r="W4434" s="104" t="s">
        <v>92</v>
      </c>
      <c r="X4434" s="104" t="s">
        <v>91</v>
      </c>
      <c r="Y4434" s="110"/>
      <c r="Z4434" s="106"/>
      <c r="AA4434" s="104"/>
      <c r="AB4434" s="107"/>
      <c r="AC4434" s="72">
        <v>1</v>
      </c>
      <c r="AH4434" s="70"/>
      <c r="AI4434" s="70"/>
      <c r="AJ4434">
        <v>0</v>
      </c>
      <c r="AL4434" s="70"/>
      <c r="BM4434" s="135" t="s">
        <v>498</v>
      </c>
      <c r="BN4434" s="136" t="s">
        <v>499</v>
      </c>
      <c r="BO4434" s="101"/>
      <c r="BR4434" s="109" t="str">
        <f t="shared" si="69"/>
        <v>SH-25-4423</v>
      </c>
      <c r="BS4434" s="109" t="s">
        <v>339</v>
      </c>
      <c r="BT4434" t="s">
        <v>92</v>
      </c>
      <c r="BU4434" t="s">
        <v>9337</v>
      </c>
    </row>
    <row r="4435" spans="1:73" hidden="1">
      <c r="A4435" s="103" t="s">
        <v>9338</v>
      </c>
      <c r="B4435" s="102">
        <v>45881</v>
      </c>
      <c r="C4435" s="104">
        <f>_xlfn.ISOWEEKNUM(Tabella2[[#This Row],[Date]])</f>
        <v>33</v>
      </c>
      <c r="D4435" s="104" t="s">
        <v>722</v>
      </c>
      <c r="E4435" s="104" t="s">
        <v>327</v>
      </c>
      <c r="F4435" s="104">
        <v>82</v>
      </c>
      <c r="G4435" s="104" t="s">
        <v>257</v>
      </c>
      <c r="H4435" s="105">
        <v>32</v>
      </c>
      <c r="I4435" s="104" t="s">
        <v>258</v>
      </c>
      <c r="J4435" s="104"/>
      <c r="K4435" s="104" t="s">
        <v>79</v>
      </c>
      <c r="L4435" s="104" t="s">
        <v>299</v>
      </c>
      <c r="M4435" s="104" t="s">
        <v>977</v>
      </c>
      <c r="N4435" s="104"/>
      <c r="O4435" s="108" t="str">
        <f>A4436</f>
        <v>16838</v>
      </c>
      <c r="P4435" s="111" t="s">
        <v>2853</v>
      </c>
      <c r="Q4435" s="153" t="s">
        <v>504</v>
      </c>
      <c r="R4435" s="153" t="s">
        <v>271</v>
      </c>
      <c r="S4435" s="153">
        <v>4.1666666666666657E-2</v>
      </c>
      <c r="T4435" s="153">
        <v>0.47916666666666669</v>
      </c>
      <c r="U4435" s="153">
        <v>0.52083333333333337</v>
      </c>
      <c r="V4435" s="153">
        <f>IF(ISBLANK(T4435),"",Tabella2[[#This Row],[ACT STOP]]-Tabella2[[#This Row],[ACT START]])</f>
        <v>4.1666666666666685E-2</v>
      </c>
      <c r="W4435" s="104" t="s">
        <v>92</v>
      </c>
      <c r="X4435" s="104" t="s">
        <v>91</v>
      </c>
      <c r="Y4435" s="110"/>
      <c r="Z4435" s="106"/>
      <c r="AA4435" s="104"/>
      <c r="AB4435" s="107"/>
      <c r="AC4435" s="72">
        <v>1</v>
      </c>
      <c r="AH4435" s="70"/>
      <c r="AI4435" s="70"/>
      <c r="AJ4435">
        <v>0</v>
      </c>
      <c r="AL4435" s="70"/>
      <c r="BM4435" s="135">
        <v>0.47916666666666669</v>
      </c>
      <c r="BN4435" s="136">
        <v>0.52083333333333337</v>
      </c>
      <c r="BO4435" s="101"/>
      <c r="BR4435" s="109" t="str">
        <f t="shared" si="69"/>
        <v>SH-25-4424</v>
      </c>
      <c r="BS4435" s="109" t="s">
        <v>356</v>
      </c>
      <c r="BT4435" t="s">
        <v>92</v>
      </c>
      <c r="BU4435" t="s">
        <v>9339</v>
      </c>
    </row>
    <row r="4436" spans="1:73" hidden="1">
      <c r="A4436" s="103" t="s">
        <v>9340</v>
      </c>
      <c r="B4436" s="102">
        <v>45881</v>
      </c>
      <c r="C4436" s="104">
        <f>_xlfn.ISOWEEKNUM(Tabella2[[#This Row],[Date]])</f>
        <v>33</v>
      </c>
      <c r="D4436" s="104" t="s">
        <v>722</v>
      </c>
      <c r="E4436" s="104" t="s">
        <v>327</v>
      </c>
      <c r="F4436" s="104">
        <v>79</v>
      </c>
      <c r="G4436" s="104" t="s">
        <v>257</v>
      </c>
      <c r="H4436" s="105">
        <v>12</v>
      </c>
      <c r="I4436" s="104" t="s">
        <v>258</v>
      </c>
      <c r="J4436" s="104"/>
      <c r="K4436" s="104" t="s">
        <v>78</v>
      </c>
      <c r="L4436" s="104" t="s">
        <v>299</v>
      </c>
      <c r="M4436" s="104" t="s">
        <v>977</v>
      </c>
      <c r="N4436" s="104"/>
      <c r="O4436" s="108" t="str">
        <f>A4435</f>
        <v>16837</v>
      </c>
      <c r="P4436" s="111" t="s">
        <v>2853</v>
      </c>
      <c r="Q4436" s="153">
        <v>0.47916666666666669</v>
      </c>
      <c r="R4436" s="153">
        <v>0.52083333333333337</v>
      </c>
      <c r="S4436" s="153">
        <v>4.1666666666666657E-2</v>
      </c>
      <c r="T4436" s="153">
        <v>0.47916666666666669</v>
      </c>
      <c r="U4436" s="153">
        <v>0.52083333333333337</v>
      </c>
      <c r="V4436" s="153">
        <f>IF(ISBLANK(T4436),"",Tabella2[[#This Row],[ACT STOP]]-Tabella2[[#This Row],[ACT START]])</f>
        <v>4.1666666666666685E-2</v>
      </c>
      <c r="W4436" s="104" t="s">
        <v>92</v>
      </c>
      <c r="X4436" s="104" t="s">
        <v>91</v>
      </c>
      <c r="Y4436" s="110"/>
      <c r="Z4436" s="106"/>
      <c r="AA4436" s="104"/>
      <c r="AB4436" s="107"/>
      <c r="AC4436" s="72">
        <v>1</v>
      </c>
      <c r="AH4436" s="70"/>
      <c r="AI4436" s="70"/>
      <c r="AJ4436">
        <v>0</v>
      </c>
      <c r="AL4436" s="70"/>
      <c r="BM4436" s="135">
        <v>0.47916666666666669</v>
      </c>
      <c r="BN4436" s="136">
        <v>0.52083333333333337</v>
      </c>
      <c r="BO4436" s="101"/>
      <c r="BR4436" s="109" t="str">
        <f t="shared" si="69"/>
        <v>SH-25-4425</v>
      </c>
      <c r="BS4436" s="109" t="s">
        <v>266</v>
      </c>
      <c r="BT4436" t="s">
        <v>92</v>
      </c>
      <c r="BU4436" t="s">
        <v>9341</v>
      </c>
    </row>
    <row r="4437" spans="1:73" hidden="1">
      <c r="A4437" s="103" t="s">
        <v>9342</v>
      </c>
      <c r="B4437" s="102">
        <v>45881</v>
      </c>
      <c r="C4437" s="104">
        <f>_xlfn.ISOWEEKNUM(Tabella2[[#This Row],[Date]])</f>
        <v>33</v>
      </c>
      <c r="D4437" s="104" t="s">
        <v>860</v>
      </c>
      <c r="E4437" s="104" t="s">
        <v>284</v>
      </c>
      <c r="F4437" s="104">
        <v>80</v>
      </c>
      <c r="G4437" s="104" t="s">
        <v>257</v>
      </c>
      <c r="H4437" s="105">
        <v>1</v>
      </c>
      <c r="I4437" s="104"/>
      <c r="J4437" s="104" t="s">
        <v>258</v>
      </c>
      <c r="K4437" s="104" t="s">
        <v>83</v>
      </c>
      <c r="L4437" s="104" t="s">
        <v>299</v>
      </c>
      <c r="M4437" s="104" t="s">
        <v>276</v>
      </c>
      <c r="N4437" s="104"/>
      <c r="O4437" s="108" t="str">
        <f>A4438</f>
        <v>16840</v>
      </c>
      <c r="P4437" s="111" t="s">
        <v>2205</v>
      </c>
      <c r="Q4437" s="153" t="s">
        <v>504</v>
      </c>
      <c r="R4437" s="153" t="s">
        <v>271</v>
      </c>
      <c r="S4437" s="153">
        <v>4.1666666666666657E-2</v>
      </c>
      <c r="T4437" s="153" t="s">
        <v>504</v>
      </c>
      <c r="U4437" s="153" t="s">
        <v>271</v>
      </c>
      <c r="V4437" s="153">
        <f>IF(ISBLANK(T4437),"",Tabella2[[#This Row],[ACT STOP]]-Tabella2[[#This Row],[ACT START]])</f>
        <v>4.1666666666666685E-2</v>
      </c>
      <c r="W4437" s="104" t="s">
        <v>92</v>
      </c>
      <c r="X4437" s="104" t="s">
        <v>91</v>
      </c>
      <c r="Y4437" s="110"/>
      <c r="Z4437" s="106"/>
      <c r="AA4437" s="104"/>
      <c r="AB4437" s="107"/>
      <c r="AC4437" s="72">
        <v>1</v>
      </c>
      <c r="AH4437" s="70"/>
      <c r="AI4437" s="70"/>
      <c r="AJ4437">
        <v>0</v>
      </c>
      <c r="AL4437" s="70"/>
      <c r="BM4437" s="135" t="s">
        <v>504</v>
      </c>
      <c r="BN4437" s="136" t="s">
        <v>271</v>
      </c>
      <c r="BO4437" s="101"/>
      <c r="BR4437" s="109" t="str">
        <f t="shared" si="69"/>
        <v>SH-25-4426</v>
      </c>
      <c r="BS4437" s="109" t="s">
        <v>332</v>
      </c>
      <c r="BT4437" t="s">
        <v>92</v>
      </c>
      <c r="BU4437" t="s">
        <v>9343</v>
      </c>
    </row>
    <row r="4438" spans="1:73" hidden="1">
      <c r="A4438" s="103" t="s">
        <v>9344</v>
      </c>
      <c r="B4438" s="102">
        <v>45881</v>
      </c>
      <c r="C4438" s="104">
        <f>_xlfn.ISOWEEKNUM(Tabella2[[#This Row],[Date]])</f>
        <v>33</v>
      </c>
      <c r="D4438" s="104" t="s">
        <v>195</v>
      </c>
      <c r="E4438" s="104" t="s">
        <v>398</v>
      </c>
      <c r="F4438" s="104"/>
      <c r="G4438" s="104" t="s">
        <v>284</v>
      </c>
      <c r="H4438" s="105">
        <v>5</v>
      </c>
      <c r="I4438" s="104"/>
      <c r="J4438" s="104" t="s">
        <v>258</v>
      </c>
      <c r="K4438" s="104" t="s">
        <v>80</v>
      </c>
      <c r="L4438" s="104" t="s">
        <v>299</v>
      </c>
      <c r="M4438" s="104" t="s">
        <v>276</v>
      </c>
      <c r="N4438" s="104"/>
      <c r="O4438" s="108" t="str">
        <f>A4437</f>
        <v>16839</v>
      </c>
      <c r="P4438" s="111" t="s">
        <v>300</v>
      </c>
      <c r="Q4438" s="153">
        <v>0.47916666666666669</v>
      </c>
      <c r="R4438" s="153">
        <v>0.52083333333333337</v>
      </c>
      <c r="S4438" s="153">
        <v>4.1666666666666657E-2</v>
      </c>
      <c r="T4438" s="153">
        <v>0.47916666666666669</v>
      </c>
      <c r="U4438" s="153">
        <v>0.52083333333333337</v>
      </c>
      <c r="V4438" s="153">
        <f>IF(ISBLANK(T4438),"",Tabella2[[#This Row],[ACT STOP]]-Tabella2[[#This Row],[ACT START]])</f>
        <v>4.1666666666666685E-2</v>
      </c>
      <c r="W4438" s="104" t="s">
        <v>122</v>
      </c>
      <c r="X4438" s="104" t="s">
        <v>91</v>
      </c>
      <c r="Y4438" s="110"/>
      <c r="Z4438" s="106"/>
      <c r="AA4438" s="104"/>
      <c r="AB4438" s="107"/>
      <c r="AC4438" s="72">
        <v>1</v>
      </c>
      <c r="AH4438" s="70"/>
      <c r="AI4438" s="70"/>
      <c r="AJ4438">
        <v>0</v>
      </c>
      <c r="AL4438" s="70"/>
      <c r="BM4438" s="135">
        <v>0.47916666666666669</v>
      </c>
      <c r="BN4438" s="136">
        <v>0.52083333333333337</v>
      </c>
      <c r="BO4438" s="101"/>
      <c r="BR4438" s="109" t="str">
        <f t="shared" si="69"/>
        <v>SH-25-4427</v>
      </c>
      <c r="BS4438" s="109" t="s">
        <v>288</v>
      </c>
      <c r="BT4438" t="s">
        <v>122</v>
      </c>
      <c r="BU4438" t="s">
        <v>399</v>
      </c>
    </row>
    <row r="4439" spans="1:73" hidden="1">
      <c r="A4439" s="103" t="s">
        <v>9345</v>
      </c>
      <c r="B4439" s="102">
        <v>45881</v>
      </c>
      <c r="C4439" s="104">
        <f>_xlfn.ISOWEEKNUM(Tabella2[[#This Row],[Date]])</f>
        <v>33</v>
      </c>
      <c r="D4439" s="104" t="s">
        <v>817</v>
      </c>
      <c r="E4439" s="104" t="s">
        <v>284</v>
      </c>
      <c r="F4439" s="104">
        <v>74</v>
      </c>
      <c r="G4439" s="104" t="s">
        <v>284</v>
      </c>
      <c r="H4439" s="105">
        <v>23</v>
      </c>
      <c r="I4439" s="104"/>
      <c r="J4439" s="104" t="s">
        <v>258</v>
      </c>
      <c r="K4439" s="104" t="s">
        <v>81</v>
      </c>
      <c r="L4439" s="104" t="s">
        <v>259</v>
      </c>
      <c r="M4439" s="104" t="s">
        <v>276</v>
      </c>
      <c r="N4439" s="104"/>
      <c r="O4439" s="106"/>
      <c r="P4439" s="111" t="s">
        <v>1898</v>
      </c>
      <c r="Q4439" s="153" t="s">
        <v>504</v>
      </c>
      <c r="R4439" s="153" t="s">
        <v>271</v>
      </c>
      <c r="S4439" s="153">
        <v>4.1666666666666657E-2</v>
      </c>
      <c r="T4439" s="153" t="s">
        <v>504</v>
      </c>
      <c r="U4439" s="153" t="s">
        <v>271</v>
      </c>
      <c r="V4439" s="153">
        <f>IF(ISBLANK(T4439),"",Tabella2[[#This Row],[ACT STOP]]-Tabella2[[#This Row],[ACT START]])</f>
        <v>4.1666666666666685E-2</v>
      </c>
      <c r="W4439" s="104" t="s">
        <v>92</v>
      </c>
      <c r="X4439" s="104" t="s">
        <v>91</v>
      </c>
      <c r="Y4439" s="110"/>
      <c r="Z4439" s="106"/>
      <c r="AA4439" s="104"/>
      <c r="AB4439" s="107"/>
      <c r="AC4439" s="72">
        <v>1</v>
      </c>
      <c r="AH4439" s="70"/>
      <c r="AI4439" s="70"/>
      <c r="AJ4439">
        <v>0</v>
      </c>
      <c r="AL4439" s="70"/>
      <c r="BM4439" s="135" t="s">
        <v>504</v>
      </c>
      <c r="BN4439" s="136" t="s">
        <v>271</v>
      </c>
      <c r="BO4439" s="101"/>
      <c r="BR4439" s="109" t="str">
        <f t="shared" si="69"/>
        <v>SH-25-4428</v>
      </c>
      <c r="BS4439" s="109" t="s">
        <v>358</v>
      </c>
      <c r="BT4439" t="s">
        <v>92</v>
      </c>
      <c r="BU4439" t="s">
        <v>9346</v>
      </c>
    </row>
    <row r="4440" spans="1:73" hidden="1">
      <c r="A4440" s="103" t="s">
        <v>9347</v>
      </c>
      <c r="B4440" s="102">
        <v>45881</v>
      </c>
      <c r="C4440" s="104">
        <f>_xlfn.ISOWEEKNUM(Tabella2[[#This Row],[Date]])</f>
        <v>33</v>
      </c>
      <c r="D4440" s="104" t="s">
        <v>860</v>
      </c>
      <c r="E4440" s="104" t="s">
        <v>284</v>
      </c>
      <c r="F4440" s="104">
        <v>81</v>
      </c>
      <c r="G4440" s="104" t="s">
        <v>284</v>
      </c>
      <c r="H4440" s="105">
        <v>9</v>
      </c>
      <c r="I4440" s="104"/>
      <c r="J4440" s="104" t="s">
        <v>258</v>
      </c>
      <c r="K4440" s="104" t="s">
        <v>79</v>
      </c>
      <c r="L4440" s="104" t="s">
        <v>299</v>
      </c>
      <c r="M4440" s="104" t="s">
        <v>276</v>
      </c>
      <c r="N4440" s="104"/>
      <c r="O4440" s="108" t="str">
        <f>A4441</f>
        <v>16843</v>
      </c>
      <c r="P4440" s="111" t="s">
        <v>2205</v>
      </c>
      <c r="Q4440" s="153" t="s">
        <v>549</v>
      </c>
      <c r="R4440" s="153" t="s">
        <v>550</v>
      </c>
      <c r="S4440" s="153">
        <v>4.1666666666666657E-2</v>
      </c>
      <c r="T4440" s="153" t="s">
        <v>549</v>
      </c>
      <c r="U4440" s="153">
        <v>0.57638888888888884</v>
      </c>
      <c r="V4440" s="153">
        <f>IF(ISBLANK(T4440),"",Tabella2[[#This Row],[ACT STOP]]-Tabella2[[#This Row],[ACT START]])</f>
        <v>3.472222222222221E-2</v>
      </c>
      <c r="W4440" s="104" t="s">
        <v>92</v>
      </c>
      <c r="X4440" s="104" t="s">
        <v>91</v>
      </c>
      <c r="Y4440" s="110"/>
      <c r="Z4440" s="106"/>
      <c r="AA4440" s="104"/>
      <c r="AB4440" s="107"/>
      <c r="AC4440" s="72">
        <v>1</v>
      </c>
      <c r="AH4440" s="70"/>
      <c r="AI4440" s="70"/>
      <c r="AJ4440">
        <v>0</v>
      </c>
      <c r="AL4440" s="70"/>
      <c r="BM4440" s="135" t="s">
        <v>549</v>
      </c>
      <c r="BN4440" s="136">
        <v>0.57638888888888884</v>
      </c>
      <c r="BO4440" s="101"/>
      <c r="BR4440" s="109" t="str">
        <f t="shared" si="69"/>
        <v>SH-25-4429</v>
      </c>
      <c r="BS4440" s="109" t="s">
        <v>339</v>
      </c>
      <c r="BT4440" t="s">
        <v>92</v>
      </c>
      <c r="BU4440" t="s">
        <v>9348</v>
      </c>
    </row>
    <row r="4441" spans="1:73" hidden="1">
      <c r="A4441" s="103" t="s">
        <v>9349</v>
      </c>
      <c r="B4441" s="102">
        <v>45881</v>
      </c>
      <c r="C4441" s="104">
        <f>_xlfn.ISOWEEKNUM(Tabella2[[#This Row],[Date]])</f>
        <v>33</v>
      </c>
      <c r="D4441" s="104" t="s">
        <v>195</v>
      </c>
      <c r="E4441" s="104" t="s">
        <v>398</v>
      </c>
      <c r="F4441" s="104"/>
      <c r="G4441" s="104" t="s">
        <v>257</v>
      </c>
      <c r="H4441" s="105">
        <v>6</v>
      </c>
      <c r="I4441" s="104"/>
      <c r="J4441" s="104" t="s">
        <v>258</v>
      </c>
      <c r="K4441" s="104" t="s">
        <v>78</v>
      </c>
      <c r="L4441" s="104" t="s">
        <v>299</v>
      </c>
      <c r="M4441" s="104" t="s">
        <v>276</v>
      </c>
      <c r="N4441" s="104"/>
      <c r="O4441" s="108" t="str">
        <f>A4440</f>
        <v>16842</v>
      </c>
      <c r="P4441" s="111" t="s">
        <v>300</v>
      </c>
      <c r="Q4441" s="153">
        <v>0.54166666666666663</v>
      </c>
      <c r="R4441" s="153">
        <v>0.58333333333333337</v>
      </c>
      <c r="S4441" s="153">
        <v>4.1666666666666657E-2</v>
      </c>
      <c r="T4441" s="153" t="s">
        <v>549</v>
      </c>
      <c r="U4441" s="153">
        <v>0.57638888888888884</v>
      </c>
      <c r="V4441" s="153">
        <f>IF(ISBLANK(T4441),"",Tabella2[[#This Row],[ACT STOP]]-Tabella2[[#This Row],[ACT START]])</f>
        <v>3.472222222222221E-2</v>
      </c>
      <c r="W4441" s="104" t="s">
        <v>122</v>
      </c>
      <c r="X4441" s="104" t="s">
        <v>91</v>
      </c>
      <c r="Y4441" s="110"/>
      <c r="Z4441" s="106"/>
      <c r="AA4441" s="104"/>
      <c r="AB4441" s="107"/>
      <c r="AC4441" s="72">
        <v>1</v>
      </c>
      <c r="AH4441" s="70"/>
      <c r="AI4441" s="70"/>
      <c r="AJ4441">
        <v>0</v>
      </c>
      <c r="AL4441" s="70"/>
      <c r="BM4441" s="135" t="s">
        <v>549</v>
      </c>
      <c r="BN4441" s="136">
        <v>0.57638888888888884</v>
      </c>
      <c r="BO4441" s="101"/>
      <c r="BR4441" s="109" t="str">
        <f t="shared" si="69"/>
        <v>SH-25-4430</v>
      </c>
      <c r="BS4441" s="109" t="s">
        <v>379</v>
      </c>
      <c r="BT4441" t="s">
        <v>122</v>
      </c>
      <c r="BU4441" t="s">
        <v>399</v>
      </c>
    </row>
    <row r="4442" spans="1:73" hidden="1">
      <c r="A4442" s="103" t="s">
        <v>9350</v>
      </c>
      <c r="B4442" s="102">
        <v>45881</v>
      </c>
      <c r="C4442" s="104">
        <f>_xlfn.ISOWEEKNUM(Tabella2[[#This Row],[Date]])</f>
        <v>33</v>
      </c>
      <c r="D4442" s="104" t="s">
        <v>722</v>
      </c>
      <c r="E4442" s="104" t="s">
        <v>327</v>
      </c>
      <c r="F4442" s="104">
        <v>78</v>
      </c>
      <c r="G4442" s="104" t="s">
        <v>257</v>
      </c>
      <c r="H4442" s="105">
        <v>13</v>
      </c>
      <c r="I4442" s="104" t="s">
        <v>258</v>
      </c>
      <c r="J4442" s="104"/>
      <c r="K4442" s="104" t="s">
        <v>83</v>
      </c>
      <c r="L4442" s="104" t="s">
        <v>259</v>
      </c>
      <c r="M4442" s="104" t="s">
        <v>328</v>
      </c>
      <c r="N4442" s="104"/>
      <c r="O4442" s="106"/>
      <c r="P4442" s="111" t="s">
        <v>9351</v>
      </c>
      <c r="Q4442" s="153" t="s">
        <v>549</v>
      </c>
      <c r="R4442" s="153" t="s">
        <v>550</v>
      </c>
      <c r="S4442" s="153">
        <v>4.1666666666666657E-2</v>
      </c>
      <c r="T4442" s="153">
        <v>0.54166666666666663</v>
      </c>
      <c r="U4442" s="153">
        <v>0.58333333333333337</v>
      </c>
      <c r="V4442" s="153">
        <f>IF(ISBLANK(T4442),"",Tabella2[[#This Row],[ACT STOP]]-Tabella2[[#This Row],[ACT START]])</f>
        <v>4.1666666666666741E-2</v>
      </c>
      <c r="W4442" s="104" t="s">
        <v>92</v>
      </c>
      <c r="X4442" s="104" t="s">
        <v>91</v>
      </c>
      <c r="Y4442" s="110"/>
      <c r="Z4442" s="106"/>
      <c r="AA4442" s="104"/>
      <c r="AB4442" s="107"/>
      <c r="AC4442" s="72">
        <v>1</v>
      </c>
      <c r="AH4442" s="70"/>
      <c r="AI4442" s="70"/>
      <c r="AJ4442">
        <v>0</v>
      </c>
      <c r="AL4442" s="70"/>
      <c r="BM4442" s="135">
        <v>0.54166666666666663</v>
      </c>
      <c r="BN4442" s="136">
        <v>0.58333333333333337</v>
      </c>
      <c r="BO4442" s="101"/>
      <c r="BR4442" s="109" t="str">
        <f t="shared" si="69"/>
        <v>SH-25-4431</v>
      </c>
      <c r="BS4442" s="109" t="s">
        <v>427</v>
      </c>
      <c r="BT4442" t="s">
        <v>92</v>
      </c>
      <c r="BU4442" t="s">
        <v>9352</v>
      </c>
    </row>
    <row r="4443" spans="1:73" hidden="1">
      <c r="A4443" s="103" t="s">
        <v>9353</v>
      </c>
      <c r="B4443" s="102">
        <v>45881</v>
      </c>
      <c r="C4443" s="104">
        <f>_xlfn.ISOWEEKNUM(Tabella2[[#This Row],[Date]])</f>
        <v>33</v>
      </c>
      <c r="D4443" s="104" t="s">
        <v>817</v>
      </c>
      <c r="E4443" s="104" t="s">
        <v>284</v>
      </c>
      <c r="F4443" s="104">
        <v>73</v>
      </c>
      <c r="G4443" s="104" t="s">
        <v>284</v>
      </c>
      <c r="H4443" s="105">
        <v>22</v>
      </c>
      <c r="I4443" s="104"/>
      <c r="J4443" s="104" t="s">
        <v>258</v>
      </c>
      <c r="K4443" s="104" t="s">
        <v>80</v>
      </c>
      <c r="L4443" s="104" t="s">
        <v>259</v>
      </c>
      <c r="M4443" s="104" t="s">
        <v>276</v>
      </c>
      <c r="N4443" s="104"/>
      <c r="O4443" s="106"/>
      <c r="P4443" s="111" t="s">
        <v>1898</v>
      </c>
      <c r="Q4443" s="153" t="s">
        <v>549</v>
      </c>
      <c r="R4443" s="153" t="s">
        <v>550</v>
      </c>
      <c r="S4443" s="153">
        <v>4.1666666666666657E-2</v>
      </c>
      <c r="T4443" s="153">
        <v>0.54166666666666663</v>
      </c>
      <c r="U4443" s="153">
        <v>0.58333333333333337</v>
      </c>
      <c r="V4443" s="153">
        <f>IF(ISBLANK(T4443),"",Tabella2[[#This Row],[ACT STOP]]-Tabella2[[#This Row],[ACT START]])</f>
        <v>4.1666666666666741E-2</v>
      </c>
      <c r="W4443" s="104" t="s">
        <v>92</v>
      </c>
      <c r="X4443" s="104" t="s">
        <v>91</v>
      </c>
      <c r="Y4443" s="110"/>
      <c r="Z4443" s="106"/>
      <c r="AA4443" s="104"/>
      <c r="AB4443" s="107"/>
      <c r="AC4443" s="72">
        <v>1</v>
      </c>
      <c r="AH4443" s="70"/>
      <c r="AI4443" s="70"/>
      <c r="AJ4443">
        <v>0</v>
      </c>
      <c r="AL4443" s="70"/>
      <c r="BM4443" s="135">
        <v>0.54166666666666663</v>
      </c>
      <c r="BN4443" s="136">
        <v>0.58333333333333337</v>
      </c>
      <c r="BO4443" s="101"/>
      <c r="BR4443" s="109" t="str">
        <f t="shared" si="69"/>
        <v>SH-25-4432</v>
      </c>
      <c r="BS4443" s="109" t="s">
        <v>295</v>
      </c>
      <c r="BT4443" t="s">
        <v>92</v>
      </c>
      <c r="BU4443" t="s">
        <v>9354</v>
      </c>
    </row>
    <row r="4444" spans="1:73" hidden="1">
      <c r="A4444" s="103" t="s">
        <v>9355</v>
      </c>
      <c r="B4444" s="102">
        <v>45882</v>
      </c>
      <c r="C4444" s="104">
        <f>_xlfn.ISOWEEKNUM(Tabella2[[#This Row],[Date]])</f>
        <v>33</v>
      </c>
      <c r="D4444" s="104" t="s">
        <v>860</v>
      </c>
      <c r="E4444" s="104" t="s">
        <v>284</v>
      </c>
      <c r="F4444" s="104">
        <v>80</v>
      </c>
      <c r="G4444" s="104" t="s">
        <v>257</v>
      </c>
      <c r="H4444" s="105">
        <v>1</v>
      </c>
      <c r="I4444" s="104"/>
      <c r="J4444" s="104" t="s">
        <v>258</v>
      </c>
      <c r="K4444" s="104" t="s">
        <v>79</v>
      </c>
      <c r="L4444" s="104" t="s">
        <v>299</v>
      </c>
      <c r="M4444" s="104" t="s">
        <v>276</v>
      </c>
      <c r="N4444" s="104"/>
      <c r="O4444" s="108" t="str">
        <f>A4445</f>
        <v>16847</v>
      </c>
      <c r="P4444" s="111" t="s">
        <v>664</v>
      </c>
      <c r="Q4444" s="153" t="s">
        <v>7801</v>
      </c>
      <c r="R4444" s="153" t="s">
        <v>7802</v>
      </c>
      <c r="S4444" s="153">
        <v>4.1666666666666657E-2</v>
      </c>
      <c r="T4444" s="153">
        <v>0.22916666666666671</v>
      </c>
      <c r="U4444" s="153">
        <v>0.27083333333333331</v>
      </c>
      <c r="V4444" s="153">
        <f>IF(ISBLANK(T4444),"",Tabella2[[#This Row],[ACT STOP]]-Tabella2[[#This Row],[ACT START]])</f>
        <v>4.1666666666666602E-2</v>
      </c>
      <c r="W4444" s="104" t="s">
        <v>92</v>
      </c>
      <c r="X4444" s="104" t="s">
        <v>91</v>
      </c>
      <c r="Y4444" s="110"/>
      <c r="Z4444" s="106"/>
      <c r="AA4444" s="104"/>
      <c r="AB4444" s="107"/>
      <c r="AC4444" s="72">
        <v>1</v>
      </c>
      <c r="AH4444" s="70"/>
      <c r="AI4444" s="70"/>
      <c r="AJ4444">
        <v>0</v>
      </c>
      <c r="AL4444" s="70"/>
      <c r="BM4444" s="135">
        <v>0.22916666666666671</v>
      </c>
      <c r="BN4444" s="136">
        <v>0.27083333333333331</v>
      </c>
      <c r="BO4444" s="101"/>
      <c r="BR4444" s="109" t="str">
        <f t="shared" si="69"/>
        <v>SH-25-4433</v>
      </c>
      <c r="BS4444" s="109" t="s">
        <v>332</v>
      </c>
      <c r="BT4444" t="s">
        <v>92</v>
      </c>
      <c r="BU4444" t="s">
        <v>9356</v>
      </c>
    </row>
    <row r="4445" spans="1:73" hidden="1">
      <c r="A4445" s="103" t="s">
        <v>9357</v>
      </c>
      <c r="B4445" s="102">
        <v>45882</v>
      </c>
      <c r="C4445" s="104">
        <f>_xlfn.ISOWEEKNUM(Tabella2[[#This Row],[Date]])</f>
        <v>33</v>
      </c>
      <c r="D4445" s="104" t="s">
        <v>195</v>
      </c>
      <c r="E4445" s="104" t="s">
        <v>398</v>
      </c>
      <c r="F4445" s="104"/>
      <c r="G4445" s="104" t="s">
        <v>284</v>
      </c>
      <c r="H4445" s="105">
        <v>42</v>
      </c>
      <c r="I4445" s="104"/>
      <c r="J4445" s="104" t="s">
        <v>258</v>
      </c>
      <c r="K4445" s="104" t="s">
        <v>78</v>
      </c>
      <c r="L4445" s="104" t="s">
        <v>299</v>
      </c>
      <c r="M4445" s="104" t="s">
        <v>276</v>
      </c>
      <c r="N4445" s="104"/>
      <c r="O4445" s="108" t="str">
        <f>A4444</f>
        <v>16846</v>
      </c>
      <c r="P4445" s="111" t="s">
        <v>300</v>
      </c>
      <c r="Q4445" s="153">
        <v>0.22916666666666671</v>
      </c>
      <c r="R4445" s="153">
        <v>0.27083333333333331</v>
      </c>
      <c r="S4445" s="153">
        <v>4.1666666666666657E-2</v>
      </c>
      <c r="T4445" s="153">
        <v>0.22916666666666671</v>
      </c>
      <c r="U4445" s="153">
        <v>0.27083333333333331</v>
      </c>
      <c r="V4445" s="153">
        <f>IF(ISBLANK(T4445),"",Tabella2[[#This Row],[ACT STOP]]-Tabella2[[#This Row],[ACT START]])</f>
        <v>4.1666666666666602E-2</v>
      </c>
      <c r="W4445" s="104" t="s">
        <v>122</v>
      </c>
      <c r="X4445" s="104" t="s">
        <v>91</v>
      </c>
      <c r="Y4445" s="110"/>
      <c r="Z4445" s="106"/>
      <c r="AA4445" s="104"/>
      <c r="AB4445" s="107"/>
      <c r="AC4445" s="72">
        <v>1</v>
      </c>
      <c r="AH4445" s="70"/>
      <c r="AI4445" s="70"/>
      <c r="AJ4445">
        <v>0</v>
      </c>
      <c r="AL4445" s="70"/>
      <c r="BM4445" s="135">
        <v>0.22916666666666671</v>
      </c>
      <c r="BN4445" s="136">
        <v>0.27083333333333331</v>
      </c>
      <c r="BO4445" s="101"/>
      <c r="BR4445" s="109" t="str">
        <f t="shared" si="69"/>
        <v>SH-25-4434</v>
      </c>
      <c r="BS4445" s="109" t="s">
        <v>1747</v>
      </c>
      <c r="BT4445" t="s">
        <v>122</v>
      </c>
      <c r="BU4445" t="s">
        <v>399</v>
      </c>
    </row>
    <row r="4446" spans="1:73" hidden="1">
      <c r="A4446" s="103" t="s">
        <v>9358</v>
      </c>
      <c r="B4446" s="102">
        <v>45882</v>
      </c>
      <c r="C4446" s="104">
        <f>_xlfn.ISOWEEKNUM(Tabella2[[#This Row],[Date]])</f>
        <v>33</v>
      </c>
      <c r="D4446" s="104" t="s">
        <v>817</v>
      </c>
      <c r="E4446" s="104" t="s">
        <v>284</v>
      </c>
      <c r="F4446" s="104">
        <v>75</v>
      </c>
      <c r="G4446" s="104" t="s">
        <v>257</v>
      </c>
      <c r="H4446" s="105">
        <v>32</v>
      </c>
      <c r="I4446" s="104"/>
      <c r="J4446" s="104" t="s">
        <v>258</v>
      </c>
      <c r="K4446" s="104" t="s">
        <v>83</v>
      </c>
      <c r="L4446" s="104" t="s">
        <v>259</v>
      </c>
      <c r="M4446" s="104" t="s">
        <v>276</v>
      </c>
      <c r="N4446" s="104"/>
      <c r="O4446" s="106"/>
      <c r="P4446" s="111" t="s">
        <v>1898</v>
      </c>
      <c r="Q4446" s="153" t="s">
        <v>7801</v>
      </c>
      <c r="R4446" s="153" t="s">
        <v>7802</v>
      </c>
      <c r="S4446" s="153">
        <v>4.1666666666666657E-2</v>
      </c>
      <c r="T4446" s="153" t="s">
        <v>7801</v>
      </c>
      <c r="U4446" s="153" t="s">
        <v>7802</v>
      </c>
      <c r="V4446" s="153">
        <f>IF(ISBLANK(T4446),"",Tabella2[[#This Row],[ACT STOP]]-Tabella2[[#This Row],[ACT START]])</f>
        <v>4.1666666666666657E-2</v>
      </c>
      <c r="W4446" s="104" t="s">
        <v>92</v>
      </c>
      <c r="X4446" s="104" t="s">
        <v>91</v>
      </c>
      <c r="Y4446" s="110" t="s">
        <v>9359</v>
      </c>
      <c r="Z4446" s="106"/>
      <c r="AA4446" s="104"/>
      <c r="AB4446" s="107"/>
      <c r="AC4446" s="72">
        <v>1</v>
      </c>
      <c r="AH4446" s="70"/>
      <c r="AI4446" s="70"/>
      <c r="AJ4446">
        <v>0</v>
      </c>
      <c r="AL4446" s="70"/>
      <c r="BM4446" s="135" t="s">
        <v>7801</v>
      </c>
      <c r="BN4446" s="136" t="s">
        <v>7802</v>
      </c>
      <c r="BO4446" s="101"/>
      <c r="BR4446" s="109" t="str">
        <f t="shared" si="69"/>
        <v>SH-25-4435</v>
      </c>
      <c r="BS4446" s="109" t="s">
        <v>356</v>
      </c>
      <c r="BT4446" t="s">
        <v>92</v>
      </c>
      <c r="BU4446" t="s">
        <v>9360</v>
      </c>
    </row>
    <row r="4447" spans="1:73" hidden="1">
      <c r="A4447" s="103" t="s">
        <v>9361</v>
      </c>
      <c r="B4447" s="102">
        <v>45882</v>
      </c>
      <c r="C4447" s="104">
        <f>_xlfn.ISOWEEKNUM(Tabella2[[#This Row],[Date]])</f>
        <v>33</v>
      </c>
      <c r="D4447" s="104" t="s">
        <v>6396</v>
      </c>
      <c r="E4447" s="104" t="s">
        <v>256</v>
      </c>
      <c r="F4447" s="104">
        <v>73</v>
      </c>
      <c r="G4447" s="104" t="s">
        <v>284</v>
      </c>
      <c r="H4447" s="105">
        <v>23</v>
      </c>
      <c r="I4447" s="104"/>
      <c r="J4447" s="104" t="s">
        <v>258</v>
      </c>
      <c r="K4447" s="104" t="s">
        <v>80</v>
      </c>
      <c r="L4447" s="104" t="s">
        <v>259</v>
      </c>
      <c r="M4447" s="104" t="s">
        <v>276</v>
      </c>
      <c r="N4447" s="104"/>
      <c r="O4447" s="106"/>
      <c r="P4447" s="111" t="s">
        <v>3000</v>
      </c>
      <c r="Q4447" s="153" t="s">
        <v>7801</v>
      </c>
      <c r="R4447" s="153" t="s">
        <v>7802</v>
      </c>
      <c r="S4447" s="153">
        <v>4.1666666666666657E-2</v>
      </c>
      <c r="T4447" s="153" t="s">
        <v>7801</v>
      </c>
      <c r="U4447" s="153" t="s">
        <v>7802</v>
      </c>
      <c r="V4447" s="153">
        <f>IF(ISBLANK(T4447),"",Tabella2[[#This Row],[ACT STOP]]-Tabella2[[#This Row],[ACT START]])</f>
        <v>4.1666666666666657E-2</v>
      </c>
      <c r="W4447" s="104" t="s">
        <v>92</v>
      </c>
      <c r="X4447" s="104" t="s">
        <v>91</v>
      </c>
      <c r="Y4447" s="110"/>
      <c r="Z4447" s="106"/>
      <c r="AA4447" s="104"/>
      <c r="AB4447" s="107"/>
      <c r="AC4447" s="72">
        <v>1</v>
      </c>
      <c r="AH4447" s="70"/>
      <c r="AI4447" s="70"/>
      <c r="AJ4447">
        <v>0</v>
      </c>
      <c r="AL4447" s="70"/>
      <c r="BM4447" s="135" t="s">
        <v>7801</v>
      </c>
      <c r="BN4447" s="136" t="s">
        <v>7802</v>
      </c>
      <c r="BO4447" s="101"/>
      <c r="BR4447" s="109" t="str">
        <f t="shared" si="69"/>
        <v>SH-25-4436</v>
      </c>
      <c r="BS4447" s="109" t="s">
        <v>358</v>
      </c>
      <c r="BT4447" t="s">
        <v>92</v>
      </c>
      <c r="BU4447" t="s">
        <v>9362</v>
      </c>
    </row>
    <row r="4448" spans="1:73" hidden="1">
      <c r="A4448" s="103" t="s">
        <v>9363</v>
      </c>
      <c r="B4448" s="102">
        <v>45882</v>
      </c>
      <c r="C4448" s="104">
        <f>_xlfn.ISOWEEKNUM(Tabella2[[#This Row],[Date]])</f>
        <v>33</v>
      </c>
      <c r="D4448" s="104" t="s">
        <v>6766</v>
      </c>
      <c r="E4448" s="104" t="s">
        <v>284</v>
      </c>
      <c r="F4448" s="104">
        <v>77</v>
      </c>
      <c r="G4448" s="104" t="s">
        <v>284</v>
      </c>
      <c r="H4448" s="105">
        <v>9</v>
      </c>
      <c r="I4448" s="104"/>
      <c r="J4448" s="104" t="s">
        <v>258</v>
      </c>
      <c r="K4448" s="104" t="s">
        <v>79</v>
      </c>
      <c r="L4448" s="104" t="s">
        <v>299</v>
      </c>
      <c r="M4448" s="104" t="s">
        <v>276</v>
      </c>
      <c r="N4448" s="104"/>
      <c r="O4448" s="108" t="str">
        <f>A4449</f>
        <v>16851</v>
      </c>
      <c r="P4448" s="111" t="s">
        <v>635</v>
      </c>
      <c r="Q4448" s="153" t="s">
        <v>285</v>
      </c>
      <c r="R4448" s="153" t="s">
        <v>286</v>
      </c>
      <c r="S4448" s="153">
        <v>4.1666666666666657E-2</v>
      </c>
      <c r="T4448" s="153">
        <v>0.29166666666666669</v>
      </c>
      <c r="U4448" s="153">
        <v>0.33333333333333331</v>
      </c>
      <c r="V4448" s="153">
        <f>IF(ISBLANK(T4448),"",Tabella2[[#This Row],[ACT STOP]]-Tabella2[[#This Row],[ACT START]])</f>
        <v>4.166666666666663E-2</v>
      </c>
      <c r="W4448" s="104" t="s">
        <v>92</v>
      </c>
      <c r="X4448" s="104" t="s">
        <v>91</v>
      </c>
      <c r="Y4448" s="110"/>
      <c r="Z4448" s="106"/>
      <c r="AA4448" s="104"/>
      <c r="AB4448" s="107"/>
      <c r="AC4448" s="72">
        <v>1</v>
      </c>
      <c r="AH4448" s="70"/>
      <c r="AI4448" s="70"/>
      <c r="AJ4448">
        <v>0</v>
      </c>
      <c r="AL4448" s="70"/>
      <c r="BM4448" s="135">
        <v>0.29166666666666669</v>
      </c>
      <c r="BN4448" s="136">
        <v>0.33333333333333331</v>
      </c>
      <c r="BO4448" s="101"/>
      <c r="BR4448" s="109" t="str">
        <f t="shared" si="69"/>
        <v>SH-25-4437</v>
      </c>
      <c r="BS4448" s="109" t="s">
        <v>339</v>
      </c>
      <c r="BT4448" t="s">
        <v>92</v>
      </c>
      <c r="BU4448" t="s">
        <v>9364</v>
      </c>
    </row>
    <row r="4449" spans="1:73" hidden="1">
      <c r="A4449" s="103" t="s">
        <v>9365</v>
      </c>
      <c r="B4449" s="102">
        <v>45882</v>
      </c>
      <c r="C4449" s="104">
        <f>_xlfn.ISOWEEKNUM(Tabella2[[#This Row],[Date]])</f>
        <v>33</v>
      </c>
      <c r="D4449" s="104" t="s">
        <v>195</v>
      </c>
      <c r="E4449" s="104" t="s">
        <v>398</v>
      </c>
      <c r="F4449" s="104"/>
      <c r="G4449" s="104" t="s">
        <v>284</v>
      </c>
      <c r="H4449" s="105">
        <v>41</v>
      </c>
      <c r="I4449" s="104"/>
      <c r="J4449" s="104" t="s">
        <v>258</v>
      </c>
      <c r="K4449" s="104" t="s">
        <v>78</v>
      </c>
      <c r="L4449" s="104" t="s">
        <v>299</v>
      </c>
      <c r="M4449" s="104" t="s">
        <v>276</v>
      </c>
      <c r="N4449" s="104"/>
      <c r="O4449" s="108" t="str">
        <f>A4448</f>
        <v>16850</v>
      </c>
      <c r="P4449" s="111" t="s">
        <v>300</v>
      </c>
      <c r="Q4449" s="153">
        <v>0.29166666666666669</v>
      </c>
      <c r="R4449" s="153">
        <v>0.33333333333333331</v>
      </c>
      <c r="S4449" s="153">
        <v>4.1666666666666657E-2</v>
      </c>
      <c r="T4449" s="153">
        <v>0.29166666666666669</v>
      </c>
      <c r="U4449" s="153">
        <v>0.33333333333333331</v>
      </c>
      <c r="V4449" s="153">
        <f>IF(ISBLANK(T4449),"",Tabella2[[#This Row],[ACT STOP]]-Tabella2[[#This Row],[ACT START]])</f>
        <v>4.166666666666663E-2</v>
      </c>
      <c r="W4449" s="104" t="s">
        <v>122</v>
      </c>
      <c r="X4449" s="104" t="s">
        <v>91</v>
      </c>
      <c r="Y4449" s="110"/>
      <c r="Z4449" s="106"/>
      <c r="AA4449" s="104"/>
      <c r="AB4449" s="107"/>
      <c r="AC4449" s="72">
        <v>1</v>
      </c>
      <c r="AH4449" s="70"/>
      <c r="AI4449" s="70"/>
      <c r="AJ4449">
        <v>0</v>
      </c>
      <c r="AL4449" s="70"/>
      <c r="BM4449" s="135">
        <v>0.29166666666666669</v>
      </c>
      <c r="BN4449" s="136">
        <v>0.33333333333333331</v>
      </c>
      <c r="BO4449" s="101"/>
      <c r="BR4449" s="109" t="str">
        <f t="shared" si="69"/>
        <v>SH-25-4438</v>
      </c>
      <c r="BS4449" s="109" t="s">
        <v>1750</v>
      </c>
      <c r="BT4449" t="s">
        <v>122</v>
      </c>
      <c r="BU4449" t="s">
        <v>399</v>
      </c>
    </row>
    <row r="4450" spans="1:73" hidden="1">
      <c r="A4450" s="103" t="s">
        <v>9366</v>
      </c>
      <c r="B4450" s="102">
        <v>45882</v>
      </c>
      <c r="C4450" s="104">
        <f>_xlfn.ISOWEEKNUM(Tabella2[[#This Row],[Date]])</f>
        <v>33</v>
      </c>
      <c r="D4450" s="104" t="s">
        <v>6766</v>
      </c>
      <c r="E4450" s="104" t="s">
        <v>284</v>
      </c>
      <c r="F4450" s="104">
        <v>79</v>
      </c>
      <c r="G4450" s="104" t="s">
        <v>284</v>
      </c>
      <c r="H4450" s="105">
        <v>22</v>
      </c>
      <c r="I4450" s="104"/>
      <c r="J4450" s="104" t="s">
        <v>258</v>
      </c>
      <c r="K4450" s="104" t="s">
        <v>83</v>
      </c>
      <c r="L4450" s="104" t="s">
        <v>299</v>
      </c>
      <c r="M4450" s="104" t="s">
        <v>276</v>
      </c>
      <c r="N4450" s="104"/>
      <c r="O4450" s="108" t="str">
        <f>A4451</f>
        <v>16853</v>
      </c>
      <c r="P4450" s="111" t="s">
        <v>635</v>
      </c>
      <c r="Q4450" s="153" t="s">
        <v>285</v>
      </c>
      <c r="R4450" s="153" t="s">
        <v>286</v>
      </c>
      <c r="S4450" s="153">
        <v>4.1666666666666657E-2</v>
      </c>
      <c r="T4450" s="153" t="s">
        <v>285</v>
      </c>
      <c r="U4450" s="153" t="s">
        <v>286</v>
      </c>
      <c r="V4450" s="153">
        <f>IF(ISBLANK(T4450),"",Tabella2[[#This Row],[ACT STOP]]-Tabella2[[#This Row],[ACT START]])</f>
        <v>4.166666666666663E-2</v>
      </c>
      <c r="W4450" s="104" t="s">
        <v>92</v>
      </c>
      <c r="X4450" s="104" t="s">
        <v>91</v>
      </c>
      <c r="Y4450" s="110"/>
      <c r="Z4450" s="106"/>
      <c r="AA4450" s="104"/>
      <c r="AB4450" s="107"/>
      <c r="AC4450" s="72">
        <v>1</v>
      </c>
      <c r="AH4450" s="70"/>
      <c r="AI4450" s="70"/>
      <c r="AJ4450">
        <v>0</v>
      </c>
      <c r="AL4450" s="70"/>
      <c r="BM4450" s="135" t="s">
        <v>285</v>
      </c>
      <c r="BN4450" s="136" t="s">
        <v>286</v>
      </c>
      <c r="BO4450" s="101"/>
      <c r="BR4450" s="109" t="str">
        <f t="shared" si="69"/>
        <v>SH-25-4439</v>
      </c>
      <c r="BS4450" s="109" t="s">
        <v>295</v>
      </c>
      <c r="BT4450" t="s">
        <v>92</v>
      </c>
      <c r="BU4450" t="s">
        <v>9367</v>
      </c>
    </row>
    <row r="4451" spans="1:73" hidden="1">
      <c r="A4451" s="103" t="s">
        <v>9368</v>
      </c>
      <c r="B4451" s="102">
        <v>45882</v>
      </c>
      <c r="C4451" s="104">
        <f>_xlfn.ISOWEEKNUM(Tabella2[[#This Row],[Date]])</f>
        <v>33</v>
      </c>
      <c r="D4451" s="104" t="s">
        <v>195</v>
      </c>
      <c r="E4451" s="104" t="s">
        <v>398</v>
      </c>
      <c r="F4451" s="104"/>
      <c r="G4451" s="104" t="s">
        <v>257</v>
      </c>
      <c r="H4451" s="105">
        <v>13</v>
      </c>
      <c r="I4451" s="104"/>
      <c r="J4451" s="104" t="s">
        <v>258</v>
      </c>
      <c r="K4451" s="104" t="s">
        <v>80</v>
      </c>
      <c r="L4451" s="104" t="s">
        <v>299</v>
      </c>
      <c r="M4451" s="104" t="s">
        <v>276</v>
      </c>
      <c r="N4451" s="104"/>
      <c r="O4451" s="108" t="str">
        <f>A4450</f>
        <v>16852</v>
      </c>
      <c r="P4451" s="111" t="s">
        <v>300</v>
      </c>
      <c r="Q4451" s="153">
        <v>0.29166666666666669</v>
      </c>
      <c r="R4451" s="153">
        <v>0.33333333333333331</v>
      </c>
      <c r="S4451" s="153">
        <v>4.1666666666666657E-2</v>
      </c>
      <c r="T4451" s="153" t="s">
        <v>285</v>
      </c>
      <c r="U4451" s="153" t="s">
        <v>286</v>
      </c>
      <c r="V4451" s="153">
        <f>IF(ISBLANK(T4451),"",Tabella2[[#This Row],[ACT STOP]]-Tabella2[[#This Row],[ACT START]])</f>
        <v>4.166666666666663E-2</v>
      </c>
      <c r="W4451" s="104" t="s">
        <v>122</v>
      </c>
      <c r="X4451" s="104" t="s">
        <v>91</v>
      </c>
      <c r="Y4451" s="110"/>
      <c r="Z4451" s="106"/>
      <c r="AA4451" s="104"/>
      <c r="AB4451" s="107"/>
      <c r="AC4451" s="72">
        <v>1</v>
      </c>
      <c r="AH4451" s="70"/>
      <c r="AI4451" s="70"/>
      <c r="AJ4451">
        <v>0</v>
      </c>
      <c r="AL4451" s="70"/>
      <c r="BM4451" s="135" t="s">
        <v>285</v>
      </c>
      <c r="BN4451" s="136" t="s">
        <v>286</v>
      </c>
      <c r="BO4451" s="101"/>
      <c r="BR4451" s="109" t="str">
        <f t="shared" si="69"/>
        <v>SH-25-4440</v>
      </c>
      <c r="BS4451" s="109" t="s">
        <v>427</v>
      </c>
      <c r="BT4451" t="s">
        <v>122</v>
      </c>
      <c r="BU4451" t="s">
        <v>399</v>
      </c>
    </row>
    <row r="4452" spans="1:73" hidden="1">
      <c r="A4452" s="103" t="s">
        <v>9369</v>
      </c>
      <c r="B4452" s="102">
        <v>45882</v>
      </c>
      <c r="C4452" s="104">
        <f>_xlfn.ISOWEEKNUM(Tabella2[[#This Row],[Date]])</f>
        <v>33</v>
      </c>
      <c r="D4452" s="104" t="s">
        <v>817</v>
      </c>
      <c r="E4452" s="104" t="s">
        <v>284</v>
      </c>
      <c r="F4452" s="104">
        <v>73</v>
      </c>
      <c r="G4452" s="104" t="s">
        <v>257</v>
      </c>
      <c r="H4452" s="105">
        <v>12</v>
      </c>
      <c r="I4452" s="104"/>
      <c r="J4452" s="104" t="s">
        <v>258</v>
      </c>
      <c r="K4452" s="104" t="s">
        <v>81</v>
      </c>
      <c r="L4452" s="104" t="s">
        <v>259</v>
      </c>
      <c r="M4452" s="104" t="s">
        <v>276</v>
      </c>
      <c r="N4452" s="104"/>
      <c r="O4452" s="106"/>
      <c r="P4452" s="111" t="s">
        <v>2684</v>
      </c>
      <c r="Q4452" s="153" t="s">
        <v>285</v>
      </c>
      <c r="R4452" s="153" t="s">
        <v>286</v>
      </c>
      <c r="S4452" s="153">
        <v>4.1666666666666657E-2</v>
      </c>
      <c r="T4452" s="153" t="s">
        <v>285</v>
      </c>
      <c r="U4452" s="153" t="s">
        <v>286</v>
      </c>
      <c r="V4452" s="153">
        <f>IF(ISBLANK(T4452),"",Tabella2[[#This Row],[ACT STOP]]-Tabella2[[#This Row],[ACT START]])</f>
        <v>4.166666666666663E-2</v>
      </c>
      <c r="W4452" s="104" t="s">
        <v>92</v>
      </c>
      <c r="X4452" s="104" t="s">
        <v>91</v>
      </c>
      <c r="Y4452" s="110"/>
      <c r="Z4452" s="106"/>
      <c r="AA4452" s="104"/>
      <c r="AB4452" s="107"/>
      <c r="AC4452" s="72">
        <v>1</v>
      </c>
      <c r="AH4452" s="70"/>
      <c r="AI4452" s="70"/>
      <c r="AJ4452">
        <v>0</v>
      </c>
      <c r="AL4452" s="70"/>
      <c r="BM4452" s="135" t="s">
        <v>285</v>
      </c>
      <c r="BN4452" s="136" t="s">
        <v>286</v>
      </c>
      <c r="BO4452" s="101"/>
      <c r="BR4452" s="109" t="str">
        <f t="shared" si="69"/>
        <v>SH-25-4441</v>
      </c>
      <c r="BS4452" s="109" t="s">
        <v>266</v>
      </c>
      <c r="BT4452" t="s">
        <v>92</v>
      </c>
      <c r="BU4452" t="s">
        <v>9370</v>
      </c>
    </row>
    <row r="4453" spans="1:73" hidden="1">
      <c r="A4453" s="103" t="s">
        <v>9371</v>
      </c>
      <c r="B4453" s="102">
        <v>45882</v>
      </c>
      <c r="C4453" s="104">
        <f>_xlfn.ISOWEEKNUM(Tabella2[[#This Row],[Date]])</f>
        <v>33</v>
      </c>
      <c r="D4453" s="104" t="s">
        <v>574</v>
      </c>
      <c r="E4453" s="104" t="s">
        <v>284</v>
      </c>
      <c r="F4453" s="104">
        <v>66</v>
      </c>
      <c r="G4453" s="104" t="s">
        <v>257</v>
      </c>
      <c r="H4453" s="105">
        <v>1</v>
      </c>
      <c r="I4453" s="104"/>
      <c r="J4453" s="104" t="s">
        <v>258</v>
      </c>
      <c r="K4453" s="104" t="s">
        <v>79</v>
      </c>
      <c r="L4453" s="104" t="s">
        <v>299</v>
      </c>
      <c r="M4453" s="104" t="s">
        <v>915</v>
      </c>
      <c r="N4453" s="104"/>
      <c r="O4453" s="108" t="str">
        <f>A4454</f>
        <v>16856</v>
      </c>
      <c r="P4453" s="111" t="s">
        <v>2417</v>
      </c>
      <c r="Q4453" s="153" t="s">
        <v>525</v>
      </c>
      <c r="R4453" s="153" t="s">
        <v>262</v>
      </c>
      <c r="S4453" s="153">
        <v>4.1666666666666657E-2</v>
      </c>
      <c r="T4453" s="153">
        <v>0.3888888888888889</v>
      </c>
      <c r="U4453" s="153">
        <v>0.43055555555555558</v>
      </c>
      <c r="V4453" s="153">
        <f>IF(ISBLANK(T4453),"",Tabella2[[#This Row],[ACT STOP]]-Tabella2[[#This Row],[ACT START]])</f>
        <v>4.1666666666666685E-2</v>
      </c>
      <c r="W4453" s="104" t="s">
        <v>92</v>
      </c>
      <c r="X4453" s="104" t="s">
        <v>91</v>
      </c>
      <c r="Y4453" s="110" t="s">
        <v>9372</v>
      </c>
      <c r="Z4453" s="106"/>
      <c r="AA4453" s="104"/>
      <c r="AB4453" s="107"/>
      <c r="AC4453" s="72">
        <v>1</v>
      </c>
      <c r="AH4453" s="70"/>
      <c r="AI4453" s="70"/>
      <c r="AJ4453">
        <v>0</v>
      </c>
      <c r="AL4453" s="70"/>
      <c r="BM4453" s="135">
        <v>0.3888888888888889</v>
      </c>
      <c r="BN4453" s="136">
        <v>0.43055555555555558</v>
      </c>
      <c r="BO4453" s="101"/>
      <c r="BR4453" s="109" t="str">
        <f t="shared" si="69"/>
        <v>SH-25-4442</v>
      </c>
      <c r="BS4453" s="109" t="s">
        <v>332</v>
      </c>
      <c r="BT4453" t="s">
        <v>92</v>
      </c>
      <c r="BU4453" t="s">
        <v>9373</v>
      </c>
    </row>
    <row r="4454" spans="1:73" hidden="1">
      <c r="A4454" s="103" t="s">
        <v>9374</v>
      </c>
      <c r="B4454" s="102">
        <v>45882</v>
      </c>
      <c r="C4454" s="104">
        <f>_xlfn.ISOWEEKNUM(Tabella2[[#This Row],[Date]])</f>
        <v>33</v>
      </c>
      <c r="D4454" s="104" t="s">
        <v>574</v>
      </c>
      <c r="E4454" s="104" t="s">
        <v>284</v>
      </c>
      <c r="F4454" s="104">
        <v>67</v>
      </c>
      <c r="G4454" s="104" t="s">
        <v>257</v>
      </c>
      <c r="H4454" s="105">
        <v>32</v>
      </c>
      <c r="I4454" s="104"/>
      <c r="J4454" s="104" t="s">
        <v>258</v>
      </c>
      <c r="K4454" s="104" t="s">
        <v>78</v>
      </c>
      <c r="L4454" s="104" t="s">
        <v>299</v>
      </c>
      <c r="M4454" s="104" t="s">
        <v>915</v>
      </c>
      <c r="N4454" s="104"/>
      <c r="O4454" s="108" t="str">
        <f>A4453</f>
        <v>16855</v>
      </c>
      <c r="P4454" s="111" t="s">
        <v>2417</v>
      </c>
      <c r="Q4454" s="153">
        <v>0.35416666666666669</v>
      </c>
      <c r="R4454" s="153">
        <v>0.39583333333333331</v>
      </c>
      <c r="S4454" s="153">
        <v>4.1666666666666657E-2</v>
      </c>
      <c r="T4454" s="153">
        <v>0.34722222222222221</v>
      </c>
      <c r="U4454" s="153">
        <v>0.3888888888888889</v>
      </c>
      <c r="V4454" s="153">
        <f>IF(ISBLANK(T4454),"",Tabella2[[#This Row],[ACT STOP]]-Tabella2[[#This Row],[ACT START]])</f>
        <v>4.1666666666666685E-2</v>
      </c>
      <c r="W4454" s="104" t="s">
        <v>92</v>
      </c>
      <c r="X4454" s="104" t="s">
        <v>91</v>
      </c>
      <c r="Y4454" s="110"/>
      <c r="Z4454" s="106"/>
      <c r="AA4454" s="104"/>
      <c r="AB4454" s="107"/>
      <c r="AC4454" s="72">
        <v>1</v>
      </c>
      <c r="AH4454" s="70"/>
      <c r="AI4454" s="70"/>
      <c r="AJ4454">
        <v>0</v>
      </c>
      <c r="AL4454" s="70"/>
      <c r="BM4454" s="135">
        <v>0.34722222222222221</v>
      </c>
      <c r="BN4454" s="136">
        <v>0.3888888888888889</v>
      </c>
      <c r="BO4454" s="101"/>
      <c r="BR4454" s="109" t="str">
        <f t="shared" si="69"/>
        <v>SH-25-4443</v>
      </c>
      <c r="BS4454" s="109" t="s">
        <v>356</v>
      </c>
      <c r="BT4454" t="s">
        <v>92</v>
      </c>
      <c r="BU4454" t="s">
        <v>9375</v>
      </c>
    </row>
    <row r="4455" spans="1:73" hidden="1">
      <c r="A4455" s="103" t="s">
        <v>9376</v>
      </c>
      <c r="B4455" s="102">
        <v>45882</v>
      </c>
      <c r="C4455" s="104">
        <f>_xlfn.ISOWEEKNUM(Tabella2[[#This Row],[Date]])</f>
        <v>33</v>
      </c>
      <c r="D4455" s="104" t="s">
        <v>722</v>
      </c>
      <c r="E4455" s="104" t="s">
        <v>327</v>
      </c>
      <c r="F4455" s="104">
        <v>78</v>
      </c>
      <c r="G4455" s="104" t="s">
        <v>284</v>
      </c>
      <c r="H4455" s="105">
        <v>23</v>
      </c>
      <c r="I4455" s="104" t="s">
        <v>258</v>
      </c>
      <c r="J4455" s="104"/>
      <c r="K4455" s="104" t="s">
        <v>83</v>
      </c>
      <c r="L4455" s="104" t="s">
        <v>259</v>
      </c>
      <c r="M4455" s="104" t="s">
        <v>328</v>
      </c>
      <c r="N4455" s="104"/>
      <c r="O4455" s="106"/>
      <c r="P4455" s="111" t="s">
        <v>329</v>
      </c>
      <c r="Q4455" s="153" t="s">
        <v>525</v>
      </c>
      <c r="R4455" s="153" t="s">
        <v>262</v>
      </c>
      <c r="S4455" s="153">
        <v>4.1666666666666657E-2</v>
      </c>
      <c r="T4455" s="153" t="s">
        <v>525</v>
      </c>
      <c r="U4455" s="153" t="s">
        <v>262</v>
      </c>
      <c r="V4455" s="153">
        <f>IF(ISBLANK(T4455),"",Tabella2[[#This Row],[ACT STOP]]-Tabella2[[#This Row],[ACT START]])</f>
        <v>4.166666666666663E-2</v>
      </c>
      <c r="W4455" s="104" t="s">
        <v>92</v>
      </c>
      <c r="X4455" s="104" t="s">
        <v>91</v>
      </c>
      <c r="Y4455" s="110"/>
      <c r="Z4455" s="106"/>
      <c r="AA4455" s="104"/>
      <c r="AB4455" s="107"/>
      <c r="AC4455" s="72">
        <v>1</v>
      </c>
      <c r="AH4455" s="70"/>
      <c r="AI4455" s="70"/>
      <c r="AJ4455">
        <v>0</v>
      </c>
      <c r="AL4455" s="70"/>
      <c r="BM4455" s="135" t="s">
        <v>525</v>
      </c>
      <c r="BN4455" s="136" t="s">
        <v>262</v>
      </c>
      <c r="BO4455" s="101"/>
      <c r="BR4455" s="109" t="str">
        <f t="shared" si="69"/>
        <v>SH-25-4444</v>
      </c>
      <c r="BS4455" s="109" t="s">
        <v>358</v>
      </c>
      <c r="BT4455" t="s">
        <v>92</v>
      </c>
      <c r="BU4455" t="s">
        <v>9377</v>
      </c>
    </row>
    <row r="4456" spans="1:73" hidden="1">
      <c r="A4456" s="103" t="s">
        <v>9378</v>
      </c>
      <c r="B4456" s="102">
        <v>45882</v>
      </c>
      <c r="C4456" s="104">
        <f>_xlfn.ISOWEEKNUM(Tabella2[[#This Row],[Date]])</f>
        <v>33</v>
      </c>
      <c r="D4456" s="104" t="s">
        <v>860</v>
      </c>
      <c r="E4456" s="104" t="s">
        <v>284</v>
      </c>
      <c r="F4456" s="104">
        <v>81</v>
      </c>
      <c r="G4456" s="104" t="s">
        <v>284</v>
      </c>
      <c r="H4456" s="105">
        <v>9</v>
      </c>
      <c r="I4456" s="104"/>
      <c r="J4456" s="104" t="s">
        <v>258</v>
      </c>
      <c r="K4456" s="104" t="s">
        <v>83</v>
      </c>
      <c r="L4456" s="104" t="s">
        <v>299</v>
      </c>
      <c r="M4456" s="104" t="s">
        <v>276</v>
      </c>
      <c r="N4456" s="104"/>
      <c r="O4456" s="108" t="str">
        <f>A4457</f>
        <v>16859</v>
      </c>
      <c r="P4456" s="111" t="s">
        <v>664</v>
      </c>
      <c r="Q4456" s="153" t="s">
        <v>498</v>
      </c>
      <c r="R4456" s="153" t="s">
        <v>499</v>
      </c>
      <c r="S4456" s="153">
        <v>4.1666666666666657E-2</v>
      </c>
      <c r="T4456" s="153" t="s">
        <v>498</v>
      </c>
      <c r="U4456" s="153" t="s">
        <v>499</v>
      </c>
      <c r="V4456" s="153">
        <f>IF(ISBLANK(T4456),"",Tabella2[[#This Row],[ACT STOP]]-Tabella2[[#This Row],[ACT START]])</f>
        <v>4.166666666666663E-2</v>
      </c>
      <c r="W4456" s="104" t="s">
        <v>92</v>
      </c>
      <c r="X4456" s="104" t="s">
        <v>91</v>
      </c>
      <c r="Y4456" s="110"/>
      <c r="Z4456" s="106"/>
      <c r="AA4456" s="104"/>
      <c r="AB4456" s="107"/>
      <c r="AC4456" s="72">
        <v>1</v>
      </c>
      <c r="AH4456" s="70"/>
      <c r="AI4456" s="70"/>
      <c r="AJ4456">
        <v>0</v>
      </c>
      <c r="AL4456" s="70"/>
      <c r="BM4456" s="135" t="s">
        <v>498</v>
      </c>
      <c r="BN4456" s="136" t="s">
        <v>499</v>
      </c>
      <c r="BO4456" s="101"/>
      <c r="BR4456" s="109" t="str">
        <f t="shared" si="69"/>
        <v>SH-25-4445</v>
      </c>
      <c r="BS4456" s="109" t="s">
        <v>339</v>
      </c>
      <c r="BT4456" t="s">
        <v>92</v>
      </c>
      <c r="BU4456" t="s">
        <v>9379</v>
      </c>
    </row>
    <row r="4457" spans="1:73" hidden="1">
      <c r="A4457" s="103" t="s">
        <v>9380</v>
      </c>
      <c r="B4457" s="102">
        <v>45882</v>
      </c>
      <c r="C4457" s="104">
        <f>_xlfn.ISOWEEKNUM(Tabella2[[#This Row],[Date]])</f>
        <v>33</v>
      </c>
      <c r="D4457" s="104" t="s">
        <v>195</v>
      </c>
      <c r="E4457" s="104" t="s">
        <v>398</v>
      </c>
      <c r="F4457" s="104"/>
      <c r="G4457" s="104" t="s">
        <v>257</v>
      </c>
      <c r="H4457" s="105">
        <v>15</v>
      </c>
      <c r="I4457" s="104"/>
      <c r="J4457" s="104" t="s">
        <v>258</v>
      </c>
      <c r="K4457" s="104" t="s">
        <v>80</v>
      </c>
      <c r="L4457" s="104" t="s">
        <v>299</v>
      </c>
      <c r="M4457" s="104" t="s">
        <v>276</v>
      </c>
      <c r="N4457" s="104"/>
      <c r="O4457" s="108" t="str">
        <f>A4456</f>
        <v>16858</v>
      </c>
      <c r="P4457" s="111" t="s">
        <v>300</v>
      </c>
      <c r="Q4457" s="153">
        <v>0.41666666666666669</v>
      </c>
      <c r="R4457" s="153">
        <v>0.45833333333333331</v>
      </c>
      <c r="S4457" s="153">
        <v>4.1666666666666657E-2</v>
      </c>
      <c r="T4457" s="153">
        <v>0.41666666666666669</v>
      </c>
      <c r="U4457" s="153" t="s">
        <v>499</v>
      </c>
      <c r="V4457" s="153">
        <f>IF(ISBLANK(T4457),"",Tabella2[[#This Row],[ACT STOP]]-Tabella2[[#This Row],[ACT START]])</f>
        <v>4.166666666666663E-2</v>
      </c>
      <c r="W4457" s="104" t="s">
        <v>122</v>
      </c>
      <c r="X4457" s="104" t="s">
        <v>91</v>
      </c>
      <c r="Y4457" s="110"/>
      <c r="Z4457" s="106"/>
      <c r="AA4457" s="104"/>
      <c r="AB4457" s="107"/>
      <c r="AC4457" s="72">
        <v>1</v>
      </c>
      <c r="AH4457" s="70"/>
      <c r="AI4457" s="70"/>
      <c r="AJ4457">
        <v>0</v>
      </c>
      <c r="AL4457" s="70"/>
      <c r="BM4457" s="135">
        <v>0.41666666666666669</v>
      </c>
      <c r="BN4457" s="136" t="s">
        <v>499</v>
      </c>
      <c r="BO4457" s="101"/>
      <c r="BR4457" s="109" t="str">
        <f t="shared" si="69"/>
        <v>SH-25-4446</v>
      </c>
      <c r="BS4457" s="109" t="s">
        <v>1028</v>
      </c>
      <c r="BT4457" t="s">
        <v>122</v>
      </c>
      <c r="BU4457" t="s">
        <v>399</v>
      </c>
    </row>
    <row r="4458" spans="1:73" hidden="1">
      <c r="A4458" s="103" t="s">
        <v>9381</v>
      </c>
      <c r="B4458" s="102">
        <v>45882</v>
      </c>
      <c r="C4458" s="104">
        <f>_xlfn.ISOWEEKNUM(Tabella2[[#This Row],[Date]])</f>
        <v>33</v>
      </c>
      <c r="D4458" s="104" t="s">
        <v>3529</v>
      </c>
      <c r="E4458" s="104" t="s">
        <v>284</v>
      </c>
      <c r="F4458" s="104">
        <v>69</v>
      </c>
      <c r="G4458" s="104" t="s">
        <v>284</v>
      </c>
      <c r="H4458" s="105">
        <v>22</v>
      </c>
      <c r="I4458" s="104"/>
      <c r="J4458" s="104" t="s">
        <v>258</v>
      </c>
      <c r="K4458" s="104" t="s">
        <v>75</v>
      </c>
      <c r="L4458" s="104" t="s">
        <v>259</v>
      </c>
      <c r="M4458" s="104" t="s">
        <v>276</v>
      </c>
      <c r="N4458" s="104"/>
      <c r="O4458" s="106"/>
      <c r="P4458" s="111" t="s">
        <v>1814</v>
      </c>
      <c r="Q4458" s="153" t="s">
        <v>498</v>
      </c>
      <c r="R4458" s="153" t="s">
        <v>499</v>
      </c>
      <c r="S4458" s="153">
        <v>4.1666666666666657E-2</v>
      </c>
      <c r="T4458" s="153">
        <v>0.41666666666666669</v>
      </c>
      <c r="U4458" s="153">
        <v>0.4548611111111111</v>
      </c>
      <c r="V4458" s="153">
        <f>IF(ISBLANK(T4458),"",Tabella2[[#This Row],[ACT STOP]]-Tabella2[[#This Row],[ACT START]])</f>
        <v>3.819444444444442E-2</v>
      </c>
      <c r="W4458" s="104" t="s">
        <v>92</v>
      </c>
      <c r="X4458" s="104" t="s">
        <v>91</v>
      </c>
      <c r="Y4458" s="110"/>
      <c r="Z4458" s="106"/>
      <c r="AA4458" s="104"/>
      <c r="AB4458" s="107"/>
      <c r="AC4458" s="72">
        <v>1</v>
      </c>
      <c r="AH4458" s="70"/>
      <c r="AI4458" s="70"/>
      <c r="AJ4458">
        <v>0</v>
      </c>
      <c r="AL4458" s="70"/>
      <c r="BM4458" s="135">
        <v>0.41666666666666669</v>
      </c>
      <c r="BN4458" s="136">
        <v>0.4548611111111111</v>
      </c>
      <c r="BO4458" s="101"/>
      <c r="BR4458" s="109" t="str">
        <f t="shared" si="69"/>
        <v>SH-25-4447</v>
      </c>
      <c r="BS4458" s="109" t="s">
        <v>295</v>
      </c>
      <c r="BT4458" t="s">
        <v>92</v>
      </c>
      <c r="BU4458" t="s">
        <v>9382</v>
      </c>
    </row>
    <row r="4459" spans="1:73" hidden="1">
      <c r="A4459" s="103" t="s">
        <v>9383</v>
      </c>
      <c r="B4459" s="102">
        <v>45882</v>
      </c>
      <c r="C4459" s="104">
        <f>_xlfn.ISOWEEKNUM(Tabella2[[#This Row],[Date]])</f>
        <v>33</v>
      </c>
      <c r="D4459" s="104" t="s">
        <v>722</v>
      </c>
      <c r="E4459" s="104" t="s">
        <v>327</v>
      </c>
      <c r="F4459" s="104">
        <v>82</v>
      </c>
      <c r="G4459" s="104" t="s">
        <v>257</v>
      </c>
      <c r="H4459" s="105">
        <v>4</v>
      </c>
      <c r="I4459" s="104" t="s">
        <v>258</v>
      </c>
      <c r="J4459" s="104"/>
      <c r="K4459" s="104" t="s">
        <v>81</v>
      </c>
      <c r="L4459" s="104" t="s">
        <v>259</v>
      </c>
      <c r="M4459" s="104" t="s">
        <v>977</v>
      </c>
      <c r="N4459" s="104"/>
      <c r="O4459" s="106"/>
      <c r="P4459" s="111" t="s">
        <v>2485</v>
      </c>
      <c r="Q4459" s="153" t="s">
        <v>498</v>
      </c>
      <c r="R4459" s="153" t="s">
        <v>499</v>
      </c>
      <c r="S4459" s="153">
        <v>4.1666666666666657E-2</v>
      </c>
      <c r="T4459" s="153">
        <v>0.41666666666666669</v>
      </c>
      <c r="U4459" s="153" t="s">
        <v>499</v>
      </c>
      <c r="V4459" s="153">
        <f>IF(ISBLANK(T4459),"",Tabella2[[#This Row],[ACT STOP]]-Tabella2[[#This Row],[ACT START]])</f>
        <v>4.166666666666663E-2</v>
      </c>
      <c r="W4459" s="104" t="s">
        <v>92</v>
      </c>
      <c r="X4459" s="104" t="s">
        <v>91</v>
      </c>
      <c r="Y4459" s="110"/>
      <c r="Z4459" s="106"/>
      <c r="AA4459" s="104"/>
      <c r="AB4459" s="107"/>
      <c r="AC4459" s="72">
        <v>1</v>
      </c>
      <c r="AH4459" s="70"/>
      <c r="AI4459" s="70"/>
      <c r="AJ4459">
        <v>0</v>
      </c>
      <c r="AL4459" s="70"/>
      <c r="BM4459" s="135">
        <v>0.41666666666666669</v>
      </c>
      <c r="BN4459" s="136" t="s">
        <v>499</v>
      </c>
      <c r="BO4459" s="101"/>
      <c r="BR4459" s="109" t="str">
        <f t="shared" si="69"/>
        <v>SH-25-4448</v>
      </c>
      <c r="BS4459" s="109" t="s">
        <v>699</v>
      </c>
      <c r="BT4459" t="s">
        <v>92</v>
      </c>
      <c r="BU4459" t="s">
        <v>9384</v>
      </c>
    </row>
    <row r="4460" spans="1:73" hidden="1">
      <c r="A4460" s="103" t="s">
        <v>9385</v>
      </c>
      <c r="B4460" s="102">
        <v>45882</v>
      </c>
      <c r="C4460" s="104">
        <f>_xlfn.ISOWEEKNUM(Tabella2[[#This Row],[Date]])</f>
        <v>33</v>
      </c>
      <c r="D4460" s="104" t="s">
        <v>255</v>
      </c>
      <c r="E4460" s="104" t="s">
        <v>256</v>
      </c>
      <c r="F4460" s="104">
        <v>40</v>
      </c>
      <c r="G4460" s="104" t="s">
        <v>257</v>
      </c>
      <c r="H4460" s="105">
        <v>12</v>
      </c>
      <c r="I4460" s="104" t="s">
        <v>258</v>
      </c>
      <c r="J4460" s="104"/>
      <c r="K4460" s="104" t="s">
        <v>77</v>
      </c>
      <c r="L4460" s="104" t="s">
        <v>259</v>
      </c>
      <c r="M4460" s="104" t="s">
        <v>328</v>
      </c>
      <c r="N4460" s="104"/>
      <c r="O4460" s="106"/>
      <c r="P4460" s="111" t="s">
        <v>1895</v>
      </c>
      <c r="Q4460" s="153" t="s">
        <v>498</v>
      </c>
      <c r="R4460" s="153" t="s">
        <v>499</v>
      </c>
      <c r="S4460" s="153">
        <v>4.1666666666666657E-2</v>
      </c>
      <c r="T4460" s="153">
        <v>0.41666666666666669</v>
      </c>
      <c r="U4460" s="153" t="s">
        <v>499</v>
      </c>
      <c r="V4460" s="153">
        <f>IF(ISBLANK(T4460),"",Tabella2[[#This Row],[ACT STOP]]-Tabella2[[#This Row],[ACT START]])</f>
        <v>4.166666666666663E-2</v>
      </c>
      <c r="W4460" s="104" t="s">
        <v>92</v>
      </c>
      <c r="X4460" s="104" t="s">
        <v>91</v>
      </c>
      <c r="Y4460" s="110"/>
      <c r="Z4460" s="106"/>
      <c r="AA4460" s="104"/>
      <c r="AB4460" s="107"/>
      <c r="AC4460" s="72">
        <v>1</v>
      </c>
      <c r="AH4460" s="70"/>
      <c r="AI4460" s="70"/>
      <c r="AJ4460">
        <v>0</v>
      </c>
      <c r="AL4460" s="70"/>
      <c r="BM4460" s="135">
        <v>0.41666666666666669</v>
      </c>
      <c r="BN4460" s="136" t="s">
        <v>499</v>
      </c>
      <c r="BO4460" s="101"/>
      <c r="BR4460" s="109" t="str">
        <f t="shared" si="69"/>
        <v>SH-25-4449</v>
      </c>
      <c r="BS4460" s="109" t="s">
        <v>266</v>
      </c>
      <c r="BT4460" t="s">
        <v>92</v>
      </c>
      <c r="BU4460" t="s">
        <v>9386</v>
      </c>
    </row>
    <row r="4461" spans="1:73" hidden="1">
      <c r="A4461" s="103" t="s">
        <v>9387</v>
      </c>
      <c r="B4461" s="102">
        <v>45882</v>
      </c>
      <c r="C4461" s="104">
        <f>_xlfn.ISOWEEKNUM(Tabella2[[#This Row],[Date]])</f>
        <v>33</v>
      </c>
      <c r="D4461" s="104" t="s">
        <v>722</v>
      </c>
      <c r="E4461" s="104" t="s">
        <v>327</v>
      </c>
      <c r="F4461" s="104">
        <v>77</v>
      </c>
      <c r="G4461" s="104" t="s">
        <v>257</v>
      </c>
      <c r="H4461" s="105">
        <v>32</v>
      </c>
      <c r="I4461" s="104" t="s">
        <v>258</v>
      </c>
      <c r="J4461" s="104"/>
      <c r="K4461" s="104" t="s">
        <v>83</v>
      </c>
      <c r="L4461" s="104" t="s">
        <v>299</v>
      </c>
      <c r="M4461" s="104" t="s">
        <v>977</v>
      </c>
      <c r="N4461" s="104"/>
      <c r="O4461" s="108" t="str">
        <f>A4462</f>
        <v>16864</v>
      </c>
      <c r="P4461" s="111" t="s">
        <v>2853</v>
      </c>
      <c r="Q4461" s="153">
        <v>0.50694444444444442</v>
      </c>
      <c r="R4461" s="153">
        <v>0.54861111111111116</v>
      </c>
      <c r="S4461" s="153">
        <v>4.1666666666666657E-2</v>
      </c>
      <c r="T4461" s="153">
        <v>0.49305555555555558</v>
      </c>
      <c r="U4461" s="153">
        <v>0.53472222222222221</v>
      </c>
      <c r="V4461" s="153">
        <f>IF(ISBLANK(T4461),"",Tabella2[[#This Row],[ACT STOP]]-Tabella2[[#This Row],[ACT START]])</f>
        <v>4.166666666666663E-2</v>
      </c>
      <c r="W4461" s="104" t="s">
        <v>92</v>
      </c>
      <c r="X4461" s="104" t="s">
        <v>91</v>
      </c>
      <c r="Y4461" s="110"/>
      <c r="Z4461" s="106"/>
      <c r="AA4461" s="104"/>
      <c r="AB4461" s="107"/>
      <c r="AC4461" s="72">
        <v>1</v>
      </c>
      <c r="AH4461" s="70"/>
      <c r="AI4461" s="70"/>
      <c r="AJ4461">
        <v>0</v>
      </c>
      <c r="AL4461" s="70"/>
      <c r="BM4461" s="135">
        <v>0.49305555555555558</v>
      </c>
      <c r="BN4461" s="136">
        <v>0.53472222222222221</v>
      </c>
      <c r="BO4461" s="101"/>
      <c r="BR4461" s="109" t="str">
        <f t="shared" si="69"/>
        <v>SH-25-4450</v>
      </c>
      <c r="BS4461" s="109" t="s">
        <v>356</v>
      </c>
      <c r="BT4461" t="s">
        <v>92</v>
      </c>
      <c r="BU4461" t="s">
        <v>9388</v>
      </c>
    </row>
    <row r="4462" spans="1:73" hidden="1">
      <c r="A4462" s="103" t="s">
        <v>9389</v>
      </c>
      <c r="B4462" s="102">
        <v>45882</v>
      </c>
      <c r="C4462" s="104">
        <f>_xlfn.ISOWEEKNUM(Tabella2[[#This Row],[Date]])</f>
        <v>33</v>
      </c>
      <c r="D4462" s="104" t="s">
        <v>722</v>
      </c>
      <c r="E4462" s="104" t="s">
        <v>327</v>
      </c>
      <c r="F4462" s="104">
        <v>81</v>
      </c>
      <c r="G4462" s="104" t="s">
        <v>257</v>
      </c>
      <c r="H4462" s="105">
        <v>1</v>
      </c>
      <c r="I4462" s="104" t="s">
        <v>258</v>
      </c>
      <c r="J4462" s="104"/>
      <c r="K4462" s="104" t="s">
        <v>80</v>
      </c>
      <c r="L4462" s="104" t="s">
        <v>299</v>
      </c>
      <c r="M4462" s="104" t="s">
        <v>977</v>
      </c>
      <c r="N4462" s="104"/>
      <c r="O4462" s="108" t="str">
        <f>A4461</f>
        <v>16863</v>
      </c>
      <c r="P4462" s="111" t="s">
        <v>2853</v>
      </c>
      <c r="Q4462" s="153">
        <v>0.50694444444444442</v>
      </c>
      <c r="R4462" s="153">
        <v>0.54861111111111116</v>
      </c>
      <c r="S4462" s="153">
        <v>4.1666666666666657E-2</v>
      </c>
      <c r="T4462" s="153">
        <v>0.49305555555555558</v>
      </c>
      <c r="U4462" s="153">
        <v>0.53472222222222221</v>
      </c>
      <c r="V4462" s="153">
        <f>IF(ISBLANK(T4462),"",Tabella2[[#This Row],[ACT STOP]]-Tabella2[[#This Row],[ACT START]])</f>
        <v>4.166666666666663E-2</v>
      </c>
      <c r="W4462" s="104" t="s">
        <v>92</v>
      </c>
      <c r="X4462" s="104" t="s">
        <v>91</v>
      </c>
      <c r="Y4462" s="110"/>
      <c r="Z4462" s="106"/>
      <c r="AA4462" s="104"/>
      <c r="AB4462" s="107"/>
      <c r="AC4462" s="72">
        <v>1</v>
      </c>
      <c r="AH4462" s="70"/>
      <c r="AI4462" s="70"/>
      <c r="AJ4462">
        <v>0</v>
      </c>
      <c r="AL4462" s="70"/>
      <c r="BM4462" s="135">
        <v>0.49305555555555558</v>
      </c>
      <c r="BN4462" s="136">
        <v>0.53472222222222221</v>
      </c>
      <c r="BO4462" s="101"/>
      <c r="BR4462" s="109" t="str">
        <f t="shared" si="69"/>
        <v>SH-25-4451</v>
      </c>
      <c r="BS4462" s="109" t="s">
        <v>332</v>
      </c>
      <c r="BT4462" t="s">
        <v>92</v>
      </c>
      <c r="BU4462" t="s">
        <v>9390</v>
      </c>
    </row>
    <row r="4463" spans="1:73" hidden="1">
      <c r="A4463" s="103" t="s">
        <v>9391</v>
      </c>
      <c r="B4463" s="102">
        <v>45882</v>
      </c>
      <c r="C4463" s="104">
        <f>_xlfn.ISOWEEKNUM(Tabella2[[#This Row],[Date]])</f>
        <v>33</v>
      </c>
      <c r="D4463" s="104" t="s">
        <v>13714</v>
      </c>
      <c r="E4463" s="104" t="s">
        <v>284</v>
      </c>
      <c r="F4463" s="104">
        <v>49</v>
      </c>
      <c r="G4463" s="104" t="s">
        <v>284</v>
      </c>
      <c r="H4463" s="105">
        <v>23</v>
      </c>
      <c r="I4463" s="104"/>
      <c r="J4463" s="104" t="s">
        <v>258</v>
      </c>
      <c r="K4463" s="104" t="s">
        <v>79</v>
      </c>
      <c r="L4463" s="104" t="s">
        <v>259</v>
      </c>
      <c r="M4463" s="104" t="s">
        <v>1846</v>
      </c>
      <c r="N4463" s="104"/>
      <c r="O4463" s="106"/>
      <c r="P4463" s="111" t="s">
        <v>3316</v>
      </c>
      <c r="Q4463" s="153" t="s">
        <v>504</v>
      </c>
      <c r="R4463" s="153" t="s">
        <v>271</v>
      </c>
      <c r="S4463" s="153">
        <v>4.1666666666666657E-2</v>
      </c>
      <c r="T4463" s="153" t="s">
        <v>504</v>
      </c>
      <c r="U4463" s="153" t="s">
        <v>271</v>
      </c>
      <c r="V4463" s="153">
        <f>IF(ISBLANK(T4463),"",Tabella2[[#This Row],[ACT STOP]]-Tabella2[[#This Row],[ACT START]])</f>
        <v>4.1666666666666685E-2</v>
      </c>
      <c r="W4463" s="104" t="s">
        <v>92</v>
      </c>
      <c r="X4463" s="104" t="s">
        <v>91</v>
      </c>
      <c r="Y4463" s="110"/>
      <c r="Z4463" s="106"/>
      <c r="AA4463" s="104"/>
      <c r="AB4463" s="107"/>
      <c r="AC4463" s="72">
        <v>1</v>
      </c>
      <c r="AH4463" s="70"/>
      <c r="AI4463" s="70"/>
      <c r="AJ4463">
        <v>0</v>
      </c>
      <c r="AL4463" s="70"/>
      <c r="BM4463" s="135" t="s">
        <v>504</v>
      </c>
      <c r="BN4463" s="136" t="s">
        <v>271</v>
      </c>
      <c r="BO4463" s="101"/>
      <c r="BR4463" s="109" t="str">
        <f t="shared" si="69"/>
        <v>SH-25-4452</v>
      </c>
      <c r="BS4463" s="109" t="s">
        <v>358</v>
      </c>
      <c r="BT4463" t="s">
        <v>92</v>
      </c>
      <c r="BU4463" t="s">
        <v>9392</v>
      </c>
    </row>
    <row r="4464" spans="1:73" hidden="1">
      <c r="A4464" s="103" t="s">
        <v>9393</v>
      </c>
      <c r="B4464" s="102">
        <v>45882</v>
      </c>
      <c r="C4464" s="104">
        <f>_xlfn.ISOWEEKNUM(Tabella2[[#This Row],[Date]])</f>
        <v>33</v>
      </c>
      <c r="D4464" s="104" t="s">
        <v>763</v>
      </c>
      <c r="E4464" s="104" t="s">
        <v>256</v>
      </c>
      <c r="F4464" s="104">
        <v>63</v>
      </c>
      <c r="G4464" s="104" t="s">
        <v>257</v>
      </c>
      <c r="H4464" s="105">
        <v>13</v>
      </c>
      <c r="I4464" s="104"/>
      <c r="J4464" s="104" t="s">
        <v>258</v>
      </c>
      <c r="K4464" s="104" t="s">
        <v>81</v>
      </c>
      <c r="L4464" s="104" t="s">
        <v>259</v>
      </c>
      <c r="M4464" s="104" t="s">
        <v>269</v>
      </c>
      <c r="N4464" s="104"/>
      <c r="O4464" s="106"/>
      <c r="P4464" s="111" t="s">
        <v>467</v>
      </c>
      <c r="Q4464" s="153" t="s">
        <v>549</v>
      </c>
      <c r="R4464" s="153" t="s">
        <v>550</v>
      </c>
      <c r="S4464" s="153">
        <v>4.1666666666666657E-2</v>
      </c>
      <c r="T4464" s="153">
        <v>0.54166666666666663</v>
      </c>
      <c r="U4464" s="153">
        <v>0.58333333333333337</v>
      </c>
      <c r="V4464" s="153">
        <f>IF(ISBLANK(T4464),"",Tabella2[[#This Row],[ACT STOP]]-Tabella2[[#This Row],[ACT START]])</f>
        <v>4.1666666666666741E-2</v>
      </c>
      <c r="W4464" s="104" t="s">
        <v>92</v>
      </c>
      <c r="X4464" s="104" t="s">
        <v>91</v>
      </c>
      <c r="Y4464" s="110"/>
      <c r="Z4464" s="106"/>
      <c r="AA4464" s="104"/>
      <c r="AB4464" s="107"/>
      <c r="AC4464" s="72">
        <v>1</v>
      </c>
      <c r="AH4464" s="70"/>
      <c r="AI4464" s="70"/>
      <c r="AJ4464">
        <v>0</v>
      </c>
      <c r="AL4464" s="70"/>
      <c r="BM4464" s="135">
        <v>0.54166666666666663</v>
      </c>
      <c r="BN4464" s="136">
        <v>0.58333333333333337</v>
      </c>
      <c r="BO4464" s="101"/>
      <c r="BR4464" s="109" t="str">
        <f t="shared" si="69"/>
        <v>SH-25-4453</v>
      </c>
      <c r="BS4464" s="109" t="s">
        <v>427</v>
      </c>
      <c r="BT4464" t="s">
        <v>92</v>
      </c>
      <c r="BU4464" t="s">
        <v>9394</v>
      </c>
    </row>
    <row r="4465" spans="1:73" hidden="1">
      <c r="A4465" s="103" t="s">
        <v>9395</v>
      </c>
      <c r="B4465" s="102">
        <v>45882</v>
      </c>
      <c r="C4465" s="104">
        <f>_xlfn.ISOWEEKNUM(Tabella2[[#This Row],[Date]])</f>
        <v>33</v>
      </c>
      <c r="D4465" s="104" t="s">
        <v>6621</v>
      </c>
      <c r="E4465" s="104" t="s">
        <v>284</v>
      </c>
      <c r="F4465" s="104">
        <v>83</v>
      </c>
      <c r="G4465" s="104" t="s">
        <v>257</v>
      </c>
      <c r="H4465" s="105">
        <v>12</v>
      </c>
      <c r="I4465" s="104"/>
      <c r="J4465" s="104" t="s">
        <v>258</v>
      </c>
      <c r="K4465" s="104" t="s">
        <v>77</v>
      </c>
      <c r="L4465" s="104" t="s">
        <v>259</v>
      </c>
      <c r="M4465" s="104" t="s">
        <v>276</v>
      </c>
      <c r="N4465" s="104"/>
      <c r="O4465" s="106"/>
      <c r="P4465" s="111" t="s">
        <v>2932</v>
      </c>
      <c r="Q4465" s="153" t="s">
        <v>549</v>
      </c>
      <c r="R4465" s="153" t="s">
        <v>550</v>
      </c>
      <c r="S4465" s="153">
        <v>4.1666666666666657E-2</v>
      </c>
      <c r="T4465" s="153" t="s">
        <v>549</v>
      </c>
      <c r="U4465" s="153" t="s">
        <v>550</v>
      </c>
      <c r="V4465" s="153">
        <f>IF(ISBLANK(T4465),"",Tabella2[[#This Row],[ACT STOP]]-Tabella2[[#This Row],[ACT START]])</f>
        <v>4.1666666666666741E-2</v>
      </c>
      <c r="W4465" s="104" t="s">
        <v>92</v>
      </c>
      <c r="X4465" s="104" t="s">
        <v>91</v>
      </c>
      <c r="Y4465" s="110"/>
      <c r="Z4465" s="106"/>
      <c r="AA4465" s="104"/>
      <c r="AB4465" s="107"/>
      <c r="AC4465" s="72">
        <v>1</v>
      </c>
      <c r="AH4465" s="70"/>
      <c r="AI4465" s="70"/>
      <c r="AJ4465">
        <v>0</v>
      </c>
      <c r="AL4465" s="70"/>
      <c r="BM4465" s="135" t="s">
        <v>549</v>
      </c>
      <c r="BN4465" s="136" t="s">
        <v>550</v>
      </c>
      <c r="BO4465" s="101"/>
      <c r="BR4465" s="109" t="str">
        <f t="shared" si="69"/>
        <v>SH-25-4454</v>
      </c>
      <c r="BS4465" s="109" t="s">
        <v>266</v>
      </c>
      <c r="BT4465" t="s">
        <v>92</v>
      </c>
      <c r="BU4465" t="s">
        <v>9396</v>
      </c>
    </row>
    <row r="4466" spans="1:73" hidden="1">
      <c r="A4466" s="103" t="s">
        <v>9397</v>
      </c>
      <c r="B4466" s="102">
        <v>45882</v>
      </c>
      <c r="C4466" s="104">
        <f>_xlfn.ISOWEEKNUM(Tabella2[[#This Row],[Date]])</f>
        <v>33</v>
      </c>
      <c r="D4466" s="104" t="s">
        <v>763</v>
      </c>
      <c r="E4466" s="104" t="s">
        <v>256</v>
      </c>
      <c r="F4466" s="104">
        <v>68</v>
      </c>
      <c r="G4466" s="104" t="s">
        <v>284</v>
      </c>
      <c r="H4466" s="105">
        <v>22</v>
      </c>
      <c r="I4466" s="104"/>
      <c r="J4466" s="104" t="s">
        <v>258</v>
      </c>
      <c r="K4466" s="104" t="s">
        <v>78</v>
      </c>
      <c r="L4466" s="104" t="s">
        <v>259</v>
      </c>
      <c r="M4466" s="104" t="s">
        <v>276</v>
      </c>
      <c r="N4466" s="104"/>
      <c r="O4466" s="106"/>
      <c r="P4466" s="111" t="s">
        <v>277</v>
      </c>
      <c r="Q4466" s="153" t="s">
        <v>549</v>
      </c>
      <c r="R4466" s="153" t="s">
        <v>550</v>
      </c>
      <c r="S4466" s="153">
        <v>4.1666666666666657E-2</v>
      </c>
      <c r="T4466" s="153">
        <v>0.54166666666666663</v>
      </c>
      <c r="U4466" s="153">
        <v>0.58333333333333337</v>
      </c>
      <c r="V4466" s="153">
        <f>IF(ISBLANK(T4466),"",Tabella2[[#This Row],[ACT STOP]]-Tabella2[[#This Row],[ACT START]])</f>
        <v>4.1666666666666741E-2</v>
      </c>
      <c r="W4466" s="104" t="s">
        <v>92</v>
      </c>
      <c r="X4466" s="104" t="s">
        <v>91</v>
      </c>
      <c r="Y4466" s="110"/>
      <c r="Z4466" s="106"/>
      <c r="AA4466" s="104"/>
      <c r="AB4466" s="107"/>
      <c r="AC4466" s="72">
        <v>1</v>
      </c>
      <c r="AH4466" s="70"/>
      <c r="AI4466" s="70"/>
      <c r="AJ4466">
        <v>0</v>
      </c>
      <c r="AL4466" s="70"/>
      <c r="BM4466" s="135">
        <v>0.54166666666666663</v>
      </c>
      <c r="BN4466" s="136">
        <v>0.58333333333333337</v>
      </c>
      <c r="BO4466" s="101"/>
      <c r="BR4466" s="109" t="str">
        <f t="shared" si="69"/>
        <v>SH-25-4455</v>
      </c>
      <c r="BS4466" s="109" t="s">
        <v>295</v>
      </c>
      <c r="BT4466" t="s">
        <v>92</v>
      </c>
      <c r="BU4466" t="s">
        <v>9398</v>
      </c>
    </row>
    <row r="4467" spans="1:73" hidden="1">
      <c r="A4467" s="103" t="s">
        <v>9399</v>
      </c>
      <c r="B4467" s="102">
        <v>45882</v>
      </c>
      <c r="C4467" s="104">
        <f>_xlfn.ISOWEEKNUM(Tabella2[[#This Row],[Date]])</f>
        <v>33</v>
      </c>
      <c r="D4467" s="104" t="s">
        <v>5705</v>
      </c>
      <c r="E4467" s="104" t="s">
        <v>327</v>
      </c>
      <c r="F4467" s="104">
        <v>83</v>
      </c>
      <c r="G4467" s="104" t="s">
        <v>284</v>
      </c>
      <c r="H4467" s="105">
        <v>9</v>
      </c>
      <c r="I4467" s="104"/>
      <c r="J4467" s="104" t="s">
        <v>258</v>
      </c>
      <c r="K4467" s="104" t="s">
        <v>79</v>
      </c>
      <c r="L4467" s="104" t="s">
        <v>259</v>
      </c>
      <c r="M4467" s="104" t="s">
        <v>1846</v>
      </c>
      <c r="N4467" s="104"/>
      <c r="O4467" s="106"/>
      <c r="P4467" s="111" t="s">
        <v>3316</v>
      </c>
      <c r="Q4467" s="153" t="s">
        <v>549</v>
      </c>
      <c r="R4467" s="153" t="s">
        <v>550</v>
      </c>
      <c r="S4467" s="153">
        <v>4.1666666666666657E-2</v>
      </c>
      <c r="T4467" s="153" t="s">
        <v>549</v>
      </c>
      <c r="U4467" s="153" t="s">
        <v>550</v>
      </c>
      <c r="V4467" s="153">
        <f>IF(ISBLANK(T4467),"",Tabella2[[#This Row],[ACT STOP]]-Tabella2[[#This Row],[ACT START]])</f>
        <v>4.1666666666666741E-2</v>
      </c>
      <c r="W4467" s="104" t="s">
        <v>92</v>
      </c>
      <c r="X4467" s="104" t="s">
        <v>91</v>
      </c>
      <c r="Y4467" s="110"/>
      <c r="Z4467" s="106"/>
      <c r="AA4467" s="104"/>
      <c r="AB4467" s="107"/>
      <c r="AC4467" s="72">
        <v>1</v>
      </c>
      <c r="AH4467" s="70"/>
      <c r="AI4467" s="70"/>
      <c r="AJ4467">
        <v>0</v>
      </c>
      <c r="AL4467" s="70"/>
      <c r="BM4467" s="135" t="s">
        <v>549</v>
      </c>
      <c r="BN4467" s="136" t="s">
        <v>550</v>
      </c>
      <c r="BO4467" s="101"/>
      <c r="BR4467" s="109" t="str">
        <f t="shared" si="69"/>
        <v>SH-25-4456</v>
      </c>
      <c r="BS4467" s="109" t="s">
        <v>339</v>
      </c>
      <c r="BT4467" t="s">
        <v>92</v>
      </c>
      <c r="BU4467" t="s">
        <v>9400</v>
      </c>
    </row>
    <row r="4468" spans="1:73" hidden="1">
      <c r="A4468" s="103" t="s">
        <v>9401</v>
      </c>
      <c r="B4468" s="102">
        <v>45883</v>
      </c>
      <c r="C4468" s="104">
        <f>_xlfn.ISOWEEKNUM(Tabella2[[#This Row],[Date]])</f>
        <v>33</v>
      </c>
      <c r="D4468" s="104" t="s">
        <v>722</v>
      </c>
      <c r="E4468" s="104" t="s">
        <v>327</v>
      </c>
      <c r="F4468" s="104">
        <v>76</v>
      </c>
      <c r="G4468" s="104" t="s">
        <v>257</v>
      </c>
      <c r="H4468" s="105">
        <v>1</v>
      </c>
      <c r="I4468" s="104" t="s">
        <v>258</v>
      </c>
      <c r="J4468" s="104"/>
      <c r="K4468" s="104" t="s">
        <v>79</v>
      </c>
      <c r="L4468" s="104" t="s">
        <v>299</v>
      </c>
      <c r="M4468" s="104" t="s">
        <v>977</v>
      </c>
      <c r="N4468" s="104"/>
      <c r="O4468" s="108" t="str">
        <f>A4469</f>
        <v>16871</v>
      </c>
      <c r="P4468" s="111" t="s">
        <v>2853</v>
      </c>
      <c r="Q4468" s="153" t="s">
        <v>7801</v>
      </c>
      <c r="R4468" s="153" t="s">
        <v>7802</v>
      </c>
      <c r="S4468" s="153">
        <v>4.1666666666666657E-2</v>
      </c>
      <c r="T4468" s="153">
        <v>0.22916666666666671</v>
      </c>
      <c r="U4468" s="153">
        <v>0.27083333333333331</v>
      </c>
      <c r="V4468" s="153">
        <f>IF(ISBLANK(T4468),"",Tabella2[[#This Row],[ACT STOP]]-Tabella2[[#This Row],[ACT START]])</f>
        <v>4.1666666666666602E-2</v>
      </c>
      <c r="W4468" s="104" t="s">
        <v>92</v>
      </c>
      <c r="X4468" s="104" t="s">
        <v>91</v>
      </c>
      <c r="Y4468" s="110"/>
      <c r="Z4468" s="106"/>
      <c r="AA4468" s="104"/>
      <c r="AB4468" s="107"/>
      <c r="AC4468" s="72">
        <v>1</v>
      </c>
      <c r="AH4468" s="70"/>
      <c r="AI4468" s="70"/>
      <c r="AJ4468">
        <v>0</v>
      </c>
      <c r="AL4468" s="70"/>
      <c r="BM4468" s="135">
        <v>0.22916666666666671</v>
      </c>
      <c r="BN4468" s="136">
        <v>0.27083333333333331</v>
      </c>
      <c r="BO4468" s="101"/>
      <c r="BR4468" s="109" t="str">
        <f t="shared" si="69"/>
        <v>SH-25-4457</v>
      </c>
      <c r="BS4468" s="109" t="s">
        <v>332</v>
      </c>
      <c r="BT4468" t="s">
        <v>92</v>
      </c>
      <c r="BU4468" t="s">
        <v>9402</v>
      </c>
    </row>
    <row r="4469" spans="1:73" hidden="1">
      <c r="A4469" s="103" t="s">
        <v>9403</v>
      </c>
      <c r="B4469" s="102">
        <v>45883</v>
      </c>
      <c r="C4469" s="104">
        <f>_xlfn.ISOWEEKNUM(Tabella2[[#This Row],[Date]])</f>
        <v>33</v>
      </c>
      <c r="D4469" s="104" t="s">
        <v>722</v>
      </c>
      <c r="E4469" s="104" t="s">
        <v>327</v>
      </c>
      <c r="F4469" s="104">
        <v>80</v>
      </c>
      <c r="G4469" s="104" t="s">
        <v>257</v>
      </c>
      <c r="H4469" s="105">
        <v>32</v>
      </c>
      <c r="I4469" s="104" t="s">
        <v>258</v>
      </c>
      <c r="J4469" s="104"/>
      <c r="K4469" s="104" t="s">
        <v>78</v>
      </c>
      <c r="L4469" s="104" t="s">
        <v>299</v>
      </c>
      <c r="M4469" s="104" t="s">
        <v>977</v>
      </c>
      <c r="N4469" s="104"/>
      <c r="O4469" s="108" t="str">
        <f>A4468</f>
        <v>16870</v>
      </c>
      <c r="P4469" s="111" t="s">
        <v>2853</v>
      </c>
      <c r="Q4469" s="153">
        <v>0.22916666666666671</v>
      </c>
      <c r="R4469" s="153">
        <v>0.27083333333333331</v>
      </c>
      <c r="S4469" s="153">
        <v>4.1666666666666657E-2</v>
      </c>
      <c r="T4469" s="153">
        <v>0.22916666666666671</v>
      </c>
      <c r="U4469" s="153">
        <v>0.27083333333333331</v>
      </c>
      <c r="V4469" s="153">
        <f>IF(ISBLANK(T4469),"",Tabella2[[#This Row],[ACT STOP]]-Tabella2[[#This Row],[ACT START]])</f>
        <v>4.1666666666666602E-2</v>
      </c>
      <c r="W4469" s="104" t="s">
        <v>92</v>
      </c>
      <c r="X4469" s="104" t="s">
        <v>91</v>
      </c>
      <c r="Y4469" s="110" t="s">
        <v>9404</v>
      </c>
      <c r="Z4469" s="106"/>
      <c r="AA4469" s="104"/>
      <c r="AB4469" s="107"/>
      <c r="AC4469" s="72">
        <v>1</v>
      </c>
      <c r="AH4469" s="70"/>
      <c r="AI4469" s="70"/>
      <c r="AJ4469">
        <v>0</v>
      </c>
      <c r="AL4469" s="70"/>
      <c r="BM4469" s="135">
        <v>0.22916666666666671</v>
      </c>
      <c r="BN4469" s="136">
        <v>0.27083333333333331</v>
      </c>
      <c r="BO4469" s="101"/>
      <c r="BR4469" s="109" t="str">
        <f t="shared" si="69"/>
        <v>SH-25-4458</v>
      </c>
      <c r="BS4469" s="109" t="s">
        <v>356</v>
      </c>
      <c r="BT4469" t="s">
        <v>92</v>
      </c>
      <c r="BU4469" t="s">
        <v>9405</v>
      </c>
    </row>
    <row r="4470" spans="1:73" hidden="1">
      <c r="A4470" s="103" t="s">
        <v>9406</v>
      </c>
      <c r="B4470" s="102">
        <v>45883</v>
      </c>
      <c r="C4470" s="104">
        <f>_xlfn.ISOWEEKNUM(Tabella2[[#This Row],[Date]])</f>
        <v>33</v>
      </c>
      <c r="D4470" s="104" t="s">
        <v>860</v>
      </c>
      <c r="E4470" s="104" t="s">
        <v>284</v>
      </c>
      <c r="F4470" s="104">
        <v>81</v>
      </c>
      <c r="G4470" s="104" t="s">
        <v>284</v>
      </c>
      <c r="H4470" s="105">
        <v>23</v>
      </c>
      <c r="I4470" s="104"/>
      <c r="J4470" s="104" t="s">
        <v>258</v>
      </c>
      <c r="K4470" s="104" t="s">
        <v>83</v>
      </c>
      <c r="L4470" s="104" t="s">
        <v>259</v>
      </c>
      <c r="M4470" s="104" t="s">
        <v>276</v>
      </c>
      <c r="N4470" s="104"/>
      <c r="O4470" s="106"/>
      <c r="P4470" s="111" t="s">
        <v>531</v>
      </c>
      <c r="Q4470" s="153" t="s">
        <v>7801</v>
      </c>
      <c r="R4470" s="153" t="s">
        <v>7802</v>
      </c>
      <c r="S4470" s="153">
        <v>4.1666666666666657E-2</v>
      </c>
      <c r="T4470" s="153" t="s">
        <v>7801</v>
      </c>
      <c r="U4470" s="153" t="s">
        <v>7802</v>
      </c>
      <c r="V4470" s="153">
        <f>IF(ISBLANK(T4470),"",Tabella2[[#This Row],[ACT STOP]]-Tabella2[[#This Row],[ACT START]])</f>
        <v>4.1666666666666657E-2</v>
      </c>
      <c r="W4470" s="104" t="s">
        <v>92</v>
      </c>
      <c r="X4470" s="104" t="s">
        <v>91</v>
      </c>
      <c r="Y4470" s="110"/>
      <c r="Z4470" s="106"/>
      <c r="AA4470" s="104"/>
      <c r="AB4470" s="107"/>
      <c r="AC4470" s="72">
        <v>1</v>
      </c>
      <c r="AH4470" s="70"/>
      <c r="AI4470" s="70"/>
      <c r="AJ4470">
        <v>0</v>
      </c>
      <c r="AL4470" s="70"/>
      <c r="BM4470" s="135" t="s">
        <v>7801</v>
      </c>
      <c r="BN4470" s="136" t="s">
        <v>7802</v>
      </c>
      <c r="BO4470" s="101"/>
      <c r="BR4470" s="109" t="str">
        <f t="shared" si="69"/>
        <v>SH-25-4459</v>
      </c>
      <c r="BS4470" s="109" t="s">
        <v>358</v>
      </c>
      <c r="BT4470" t="s">
        <v>92</v>
      </c>
      <c r="BU4470" t="s">
        <v>9407</v>
      </c>
    </row>
    <row r="4471" spans="1:73" hidden="1">
      <c r="A4471" s="103" t="s">
        <v>9408</v>
      </c>
      <c r="B4471" s="102">
        <v>45883</v>
      </c>
      <c r="C4471" s="104">
        <f>_xlfn.ISOWEEKNUM(Tabella2[[#This Row],[Date]])</f>
        <v>33</v>
      </c>
      <c r="D4471" s="104" t="s">
        <v>6396</v>
      </c>
      <c r="E4471" s="104" t="s">
        <v>256</v>
      </c>
      <c r="F4471" s="104">
        <v>71</v>
      </c>
      <c r="G4471" s="104" t="s">
        <v>257</v>
      </c>
      <c r="H4471" s="105">
        <v>12</v>
      </c>
      <c r="I4471" s="104"/>
      <c r="J4471" s="104" t="s">
        <v>258</v>
      </c>
      <c r="K4471" s="104" t="s">
        <v>80</v>
      </c>
      <c r="L4471" s="104" t="s">
        <v>259</v>
      </c>
      <c r="M4471" s="104" t="s">
        <v>276</v>
      </c>
      <c r="N4471" s="104"/>
      <c r="O4471" s="106"/>
      <c r="P4471" s="111" t="s">
        <v>8090</v>
      </c>
      <c r="Q4471" s="153" t="s">
        <v>7801</v>
      </c>
      <c r="R4471" s="153" t="s">
        <v>7802</v>
      </c>
      <c r="S4471" s="153">
        <v>4.1666666666666657E-2</v>
      </c>
      <c r="T4471" s="153" t="s">
        <v>7801</v>
      </c>
      <c r="U4471" s="153" t="s">
        <v>7802</v>
      </c>
      <c r="V4471" s="153">
        <f>IF(ISBLANK(T4471),"",Tabella2[[#This Row],[ACT STOP]]-Tabella2[[#This Row],[ACT START]])</f>
        <v>4.1666666666666657E-2</v>
      </c>
      <c r="W4471" s="104" t="s">
        <v>92</v>
      </c>
      <c r="X4471" s="104" t="s">
        <v>91</v>
      </c>
      <c r="Y4471" s="110"/>
      <c r="Z4471" s="106"/>
      <c r="AA4471" s="104"/>
      <c r="AB4471" s="107"/>
      <c r="AC4471" s="72">
        <v>1</v>
      </c>
      <c r="AH4471" s="70"/>
      <c r="AI4471" s="70"/>
      <c r="AJ4471">
        <v>0</v>
      </c>
      <c r="AL4471" s="70"/>
      <c r="BM4471" s="135" t="s">
        <v>7801</v>
      </c>
      <c r="BN4471" s="136" t="s">
        <v>7802</v>
      </c>
      <c r="BO4471" s="101"/>
      <c r="BR4471" s="109" t="str">
        <f t="shared" si="69"/>
        <v>SH-25-4460</v>
      </c>
      <c r="BS4471" s="109" t="s">
        <v>266</v>
      </c>
      <c r="BT4471" t="s">
        <v>92</v>
      </c>
      <c r="BU4471" t="s">
        <v>9409</v>
      </c>
    </row>
    <row r="4472" spans="1:73" hidden="1">
      <c r="A4472" s="103" t="s">
        <v>9410</v>
      </c>
      <c r="B4472" s="102">
        <v>45883</v>
      </c>
      <c r="C4472" s="104">
        <f>_xlfn.ISOWEEKNUM(Tabella2[[#This Row],[Date]])</f>
        <v>33</v>
      </c>
      <c r="D4472" s="104" t="s">
        <v>6396</v>
      </c>
      <c r="E4472" s="104" t="s">
        <v>256</v>
      </c>
      <c r="F4472" s="104">
        <v>70</v>
      </c>
      <c r="G4472" s="104" t="s">
        <v>284</v>
      </c>
      <c r="H4472" s="105">
        <v>3</v>
      </c>
      <c r="I4472" s="104"/>
      <c r="J4472" s="104" t="s">
        <v>258</v>
      </c>
      <c r="K4472" s="104" t="s">
        <v>81</v>
      </c>
      <c r="L4472" s="104" t="s">
        <v>259</v>
      </c>
      <c r="M4472" s="104" t="s">
        <v>276</v>
      </c>
      <c r="N4472" s="104"/>
      <c r="O4472" s="106"/>
      <c r="P4472" s="111" t="s">
        <v>8246</v>
      </c>
      <c r="Q4472" s="153" t="s">
        <v>7801</v>
      </c>
      <c r="R4472" s="153" t="s">
        <v>7802</v>
      </c>
      <c r="S4472" s="153">
        <v>4.1666666666666657E-2</v>
      </c>
      <c r="T4472" s="153" t="s">
        <v>7801</v>
      </c>
      <c r="U4472" s="153" t="s">
        <v>7802</v>
      </c>
      <c r="V4472" s="153">
        <f>IF(ISBLANK(T4472),"",Tabella2[[#This Row],[ACT STOP]]-Tabella2[[#This Row],[ACT START]])</f>
        <v>4.1666666666666657E-2</v>
      </c>
      <c r="W4472" s="104" t="s">
        <v>92</v>
      </c>
      <c r="X4472" s="104" t="s">
        <v>91</v>
      </c>
      <c r="Y4472" s="110"/>
      <c r="Z4472" s="106"/>
      <c r="AA4472" s="104"/>
      <c r="AB4472" s="107"/>
      <c r="AC4472" s="72">
        <v>1</v>
      </c>
      <c r="AH4472" s="70"/>
      <c r="AI4472" s="70"/>
      <c r="AJ4472">
        <v>0</v>
      </c>
      <c r="AL4472" s="70"/>
      <c r="BM4472" s="135" t="s">
        <v>7801</v>
      </c>
      <c r="BN4472" s="136" t="s">
        <v>7802</v>
      </c>
      <c r="BO4472" s="101"/>
      <c r="BR4472" s="109" t="str">
        <f t="shared" si="69"/>
        <v>SH-25-4461</v>
      </c>
      <c r="BS4472" s="109" t="s">
        <v>301</v>
      </c>
      <c r="BT4472" t="s">
        <v>92</v>
      </c>
      <c r="BU4472" t="s">
        <v>9411</v>
      </c>
    </row>
    <row r="4473" spans="1:73" hidden="1">
      <c r="A4473" s="103" t="s">
        <v>9412</v>
      </c>
      <c r="B4473" s="102">
        <v>45883</v>
      </c>
      <c r="C4473" s="104">
        <f>_xlfn.ISOWEEKNUM(Tabella2[[#This Row],[Date]])</f>
        <v>33</v>
      </c>
      <c r="D4473" s="104" t="s">
        <v>817</v>
      </c>
      <c r="E4473" s="104" t="s">
        <v>284</v>
      </c>
      <c r="F4473" s="104">
        <v>74</v>
      </c>
      <c r="G4473" s="104" t="s">
        <v>284</v>
      </c>
      <c r="H4473" s="105">
        <v>22</v>
      </c>
      <c r="I4473" s="104"/>
      <c r="J4473" s="104" t="s">
        <v>258</v>
      </c>
      <c r="K4473" s="104" t="s">
        <v>79</v>
      </c>
      <c r="L4473" s="104" t="s">
        <v>299</v>
      </c>
      <c r="M4473" s="104" t="s">
        <v>276</v>
      </c>
      <c r="N4473" s="104"/>
      <c r="O4473" s="108" t="str">
        <f>A4474</f>
        <v>16876</v>
      </c>
      <c r="P4473" s="111" t="s">
        <v>306</v>
      </c>
      <c r="Q4473" s="153" t="s">
        <v>285</v>
      </c>
      <c r="R4473" s="153" t="s">
        <v>286</v>
      </c>
      <c r="S4473" s="153">
        <v>4.1666666666666657E-2</v>
      </c>
      <c r="T4473" s="153">
        <v>0.29166666666666669</v>
      </c>
      <c r="U4473" s="153">
        <v>0.33680555555555558</v>
      </c>
      <c r="V4473" s="153">
        <f>IF(ISBLANK(T4473),"",Tabella2[[#This Row],[ACT STOP]]-Tabella2[[#This Row],[ACT START]])</f>
        <v>4.5138888888888895E-2</v>
      </c>
      <c r="W4473" s="104" t="s">
        <v>92</v>
      </c>
      <c r="X4473" s="104" t="s">
        <v>91</v>
      </c>
      <c r="Y4473" s="110"/>
      <c r="Z4473" s="106"/>
      <c r="AA4473" s="104"/>
      <c r="AB4473" s="107"/>
      <c r="AC4473" s="72">
        <v>1</v>
      </c>
      <c r="AH4473" s="70"/>
      <c r="AI4473" s="70"/>
      <c r="AJ4473">
        <v>0</v>
      </c>
      <c r="AL4473" s="70"/>
      <c r="BM4473" s="135">
        <v>0.29166666666666669</v>
      </c>
      <c r="BN4473" s="136">
        <v>0.33680555555555558</v>
      </c>
      <c r="BO4473" s="101"/>
      <c r="BR4473" s="109" t="str">
        <f t="shared" si="69"/>
        <v>SH-25-4462</v>
      </c>
      <c r="BS4473" s="109" t="s">
        <v>295</v>
      </c>
      <c r="BT4473" t="s">
        <v>92</v>
      </c>
      <c r="BU4473" t="s">
        <v>9413</v>
      </c>
    </row>
    <row r="4474" spans="1:73" hidden="1">
      <c r="A4474" s="103" t="s">
        <v>9414</v>
      </c>
      <c r="B4474" s="102">
        <v>45883</v>
      </c>
      <c r="C4474" s="104">
        <f>_xlfn.ISOWEEKNUM(Tabella2[[#This Row],[Date]])</f>
        <v>33</v>
      </c>
      <c r="D4474" s="104" t="s">
        <v>195</v>
      </c>
      <c r="E4474" s="104" t="s">
        <v>398</v>
      </c>
      <c r="F4474" s="104"/>
      <c r="G4474" s="104" t="s">
        <v>284</v>
      </c>
      <c r="H4474" s="105">
        <v>41</v>
      </c>
      <c r="I4474" s="104"/>
      <c r="J4474" s="104" t="s">
        <v>258</v>
      </c>
      <c r="K4474" s="104" t="s">
        <v>78</v>
      </c>
      <c r="L4474" s="104" t="s">
        <v>299</v>
      </c>
      <c r="M4474" s="104" t="s">
        <v>276</v>
      </c>
      <c r="N4474" s="104"/>
      <c r="O4474" s="108" t="str">
        <f>A4473</f>
        <v>16875</v>
      </c>
      <c r="P4474" s="111" t="s">
        <v>300</v>
      </c>
      <c r="Q4474" s="153">
        <v>0.29166666666666669</v>
      </c>
      <c r="R4474" s="153">
        <v>0.33333333333333331</v>
      </c>
      <c r="S4474" s="153">
        <v>4.1666666666666657E-2</v>
      </c>
      <c r="T4474" s="153">
        <v>0.29166666666666669</v>
      </c>
      <c r="U4474" s="153">
        <v>0.33680555555555558</v>
      </c>
      <c r="V4474" s="153">
        <f>IF(ISBLANK(T4474),"",Tabella2[[#This Row],[ACT STOP]]-Tabella2[[#This Row],[ACT START]])</f>
        <v>4.5138888888888895E-2</v>
      </c>
      <c r="W4474" s="104" t="s">
        <v>122</v>
      </c>
      <c r="X4474" s="104" t="s">
        <v>91</v>
      </c>
      <c r="Y4474" s="110" t="s">
        <v>9415</v>
      </c>
      <c r="Z4474" s="106"/>
      <c r="AA4474" s="104"/>
      <c r="AB4474" s="107"/>
      <c r="AC4474" s="72">
        <v>1</v>
      </c>
      <c r="AH4474" s="70"/>
      <c r="AI4474" s="70"/>
      <c r="AJ4474">
        <v>0</v>
      </c>
      <c r="AL4474" s="70"/>
      <c r="BM4474" s="135">
        <v>0.29166666666666669</v>
      </c>
      <c r="BN4474" s="136">
        <v>0.33680555555555558</v>
      </c>
      <c r="BO4474" s="101">
        <v>3.472222222222222E-3</v>
      </c>
      <c r="BQ4474" t="s">
        <v>102</v>
      </c>
      <c r="BR4474" s="109" t="str">
        <f t="shared" si="69"/>
        <v>SH-25-4463</v>
      </c>
      <c r="BS4474" s="109" t="s">
        <v>1750</v>
      </c>
      <c r="BT4474" t="s">
        <v>122</v>
      </c>
      <c r="BU4474" t="s">
        <v>399</v>
      </c>
    </row>
    <row r="4475" spans="1:73" hidden="1">
      <c r="A4475" s="103" t="s">
        <v>9416</v>
      </c>
      <c r="B4475" s="102">
        <v>45883</v>
      </c>
      <c r="C4475" s="104">
        <f>_xlfn.ISOWEEKNUM(Tabella2[[#This Row],[Date]])</f>
        <v>33</v>
      </c>
      <c r="D4475" s="104" t="s">
        <v>6621</v>
      </c>
      <c r="E4475" s="104" t="s">
        <v>284</v>
      </c>
      <c r="F4475" s="104">
        <v>82</v>
      </c>
      <c r="G4475" s="104" t="s">
        <v>257</v>
      </c>
      <c r="H4475" s="105">
        <v>13</v>
      </c>
      <c r="I4475" s="104"/>
      <c r="J4475" s="104" t="s">
        <v>258</v>
      </c>
      <c r="K4475" s="104" t="s">
        <v>83</v>
      </c>
      <c r="L4475" s="104" t="s">
        <v>299</v>
      </c>
      <c r="M4475" s="104" t="s">
        <v>276</v>
      </c>
      <c r="N4475" s="104"/>
      <c r="O4475" s="108" t="str">
        <f>A4476</f>
        <v>16878</v>
      </c>
      <c r="P4475" s="111" t="s">
        <v>3960</v>
      </c>
      <c r="Q4475" s="153" t="s">
        <v>285</v>
      </c>
      <c r="R4475" s="153" t="s">
        <v>286</v>
      </c>
      <c r="S4475" s="153">
        <v>4.1666666666666657E-2</v>
      </c>
      <c r="T4475" s="153" t="s">
        <v>285</v>
      </c>
      <c r="U4475" s="153" t="s">
        <v>286</v>
      </c>
      <c r="V4475" s="153">
        <f>IF(ISBLANK(T4475),"",Tabella2[[#This Row],[ACT STOP]]-Tabella2[[#This Row],[ACT START]])</f>
        <v>4.166666666666663E-2</v>
      </c>
      <c r="W4475" s="104" t="s">
        <v>92</v>
      </c>
      <c r="X4475" s="104" t="s">
        <v>91</v>
      </c>
      <c r="Y4475" s="110"/>
      <c r="Z4475" s="106"/>
      <c r="AA4475" s="104"/>
      <c r="AB4475" s="107"/>
      <c r="AC4475" s="72">
        <v>1</v>
      </c>
      <c r="AH4475" s="70"/>
      <c r="AI4475" s="70"/>
      <c r="AJ4475">
        <v>0</v>
      </c>
      <c r="AL4475" s="70"/>
      <c r="BM4475" s="135" t="s">
        <v>285</v>
      </c>
      <c r="BN4475" s="136" t="s">
        <v>286</v>
      </c>
      <c r="BO4475" s="101"/>
      <c r="BR4475" s="109" t="str">
        <f t="shared" si="69"/>
        <v>SH-25-4464</v>
      </c>
      <c r="BS4475" s="109" t="s">
        <v>427</v>
      </c>
      <c r="BT4475" t="s">
        <v>92</v>
      </c>
      <c r="BU4475" t="s">
        <v>9417</v>
      </c>
    </row>
    <row r="4476" spans="1:73" hidden="1">
      <c r="A4476" s="103" t="s">
        <v>9418</v>
      </c>
      <c r="B4476" s="102">
        <v>45883</v>
      </c>
      <c r="C4476" s="104">
        <f>_xlfn.ISOWEEKNUM(Tabella2[[#This Row],[Date]])</f>
        <v>33</v>
      </c>
      <c r="D4476" s="104" t="s">
        <v>195</v>
      </c>
      <c r="E4476" s="104" t="s">
        <v>398</v>
      </c>
      <c r="F4476" s="104"/>
      <c r="G4476" s="104" t="s">
        <v>284</v>
      </c>
      <c r="H4476" s="105">
        <v>42</v>
      </c>
      <c r="I4476" s="104"/>
      <c r="J4476" s="104" t="s">
        <v>258</v>
      </c>
      <c r="K4476" s="104" t="s">
        <v>80</v>
      </c>
      <c r="L4476" s="104" t="s">
        <v>299</v>
      </c>
      <c r="M4476" s="104" t="s">
        <v>276</v>
      </c>
      <c r="N4476" s="104"/>
      <c r="O4476" s="108" t="str">
        <f>A4475</f>
        <v>16877</v>
      </c>
      <c r="P4476" s="111" t="s">
        <v>300</v>
      </c>
      <c r="Q4476" s="153">
        <v>0.29166666666666669</v>
      </c>
      <c r="R4476" s="153">
        <v>0.33333333333333331</v>
      </c>
      <c r="S4476" s="153">
        <v>4.1666666666666657E-2</v>
      </c>
      <c r="T4476" s="153" t="s">
        <v>285</v>
      </c>
      <c r="U4476" s="153" t="s">
        <v>286</v>
      </c>
      <c r="V4476" s="153">
        <f>IF(ISBLANK(T4476),"",Tabella2[[#This Row],[ACT STOP]]-Tabella2[[#This Row],[ACT START]])</f>
        <v>4.166666666666663E-2</v>
      </c>
      <c r="W4476" s="104" t="s">
        <v>122</v>
      </c>
      <c r="X4476" s="104" t="s">
        <v>91</v>
      </c>
      <c r="Y4476" s="110"/>
      <c r="Z4476" s="106"/>
      <c r="AA4476" s="104"/>
      <c r="AB4476" s="107"/>
      <c r="AC4476" s="72">
        <v>1</v>
      </c>
      <c r="AH4476" s="70"/>
      <c r="AI4476" s="70"/>
      <c r="AJ4476">
        <v>0</v>
      </c>
      <c r="AL4476" s="70"/>
      <c r="BM4476" s="135" t="s">
        <v>285</v>
      </c>
      <c r="BN4476" s="136" t="s">
        <v>286</v>
      </c>
      <c r="BO4476" s="101"/>
      <c r="BR4476" s="109" t="str">
        <f t="shared" si="69"/>
        <v>SH-25-4465</v>
      </c>
      <c r="BS4476" s="109" t="s">
        <v>1747</v>
      </c>
      <c r="BT4476" t="s">
        <v>122</v>
      </c>
      <c r="BU4476" t="s">
        <v>399</v>
      </c>
    </row>
    <row r="4477" spans="1:73" hidden="1">
      <c r="A4477" s="103" t="s">
        <v>9419</v>
      </c>
      <c r="B4477" s="102">
        <v>45883</v>
      </c>
      <c r="C4477" s="104">
        <f>_xlfn.ISOWEEKNUM(Tabella2[[#This Row],[Date]])</f>
        <v>33</v>
      </c>
      <c r="D4477" s="104" t="s">
        <v>6396</v>
      </c>
      <c r="E4477" s="104" t="s">
        <v>256</v>
      </c>
      <c r="F4477" s="104">
        <v>75</v>
      </c>
      <c r="G4477" s="104" t="s">
        <v>284</v>
      </c>
      <c r="H4477" s="105">
        <v>9</v>
      </c>
      <c r="I4477" s="104"/>
      <c r="J4477" s="104" t="s">
        <v>258</v>
      </c>
      <c r="K4477" s="104" t="s">
        <v>81</v>
      </c>
      <c r="L4477" s="104" t="s">
        <v>259</v>
      </c>
      <c r="M4477" s="104" t="s">
        <v>276</v>
      </c>
      <c r="N4477" s="104"/>
      <c r="O4477" s="106"/>
      <c r="P4477" s="111" t="s">
        <v>8246</v>
      </c>
      <c r="Q4477" s="153" t="s">
        <v>285</v>
      </c>
      <c r="R4477" s="153" t="s">
        <v>286</v>
      </c>
      <c r="S4477" s="153">
        <v>4.1666666666666657E-2</v>
      </c>
      <c r="T4477" s="153" t="s">
        <v>285</v>
      </c>
      <c r="U4477" s="153" t="s">
        <v>286</v>
      </c>
      <c r="V4477" s="153">
        <f>IF(ISBLANK(T4477),"",Tabella2[[#This Row],[ACT STOP]]-Tabella2[[#This Row],[ACT START]])</f>
        <v>4.166666666666663E-2</v>
      </c>
      <c r="W4477" s="104" t="s">
        <v>92</v>
      </c>
      <c r="X4477" s="104" t="s">
        <v>91</v>
      </c>
      <c r="Y4477" s="110"/>
      <c r="Z4477" s="106"/>
      <c r="AA4477" s="104"/>
      <c r="AB4477" s="107"/>
      <c r="AC4477" s="72">
        <v>1</v>
      </c>
      <c r="AH4477" s="70"/>
      <c r="AI4477" s="70"/>
      <c r="AJ4477">
        <v>0</v>
      </c>
      <c r="AL4477" s="70"/>
      <c r="BM4477" s="135" t="s">
        <v>285</v>
      </c>
      <c r="BN4477" s="136" t="s">
        <v>286</v>
      </c>
      <c r="BO4477" s="101"/>
      <c r="BR4477" s="109" t="str">
        <f t="shared" si="69"/>
        <v>SH-25-4466</v>
      </c>
      <c r="BS4477" s="109" t="s">
        <v>339</v>
      </c>
      <c r="BT4477" t="s">
        <v>92</v>
      </c>
      <c r="BU4477" t="s">
        <v>9420</v>
      </c>
    </row>
    <row r="4478" spans="1:73" hidden="1">
      <c r="A4478" s="103" t="s">
        <v>9421</v>
      </c>
      <c r="B4478" s="102">
        <v>45883</v>
      </c>
      <c r="C4478" s="104">
        <f>_xlfn.ISOWEEKNUM(Tabella2[[#This Row],[Date]])</f>
        <v>33</v>
      </c>
      <c r="D4478" s="104" t="s">
        <v>574</v>
      </c>
      <c r="E4478" s="104" t="s">
        <v>284</v>
      </c>
      <c r="F4478" s="104">
        <v>66</v>
      </c>
      <c r="G4478" s="104" t="s">
        <v>257</v>
      </c>
      <c r="H4478" s="105">
        <v>1</v>
      </c>
      <c r="I4478" s="104"/>
      <c r="J4478" s="104" t="s">
        <v>258</v>
      </c>
      <c r="K4478" s="104" t="s">
        <v>83</v>
      </c>
      <c r="L4478" s="104" t="s">
        <v>299</v>
      </c>
      <c r="M4478" s="104" t="s">
        <v>913</v>
      </c>
      <c r="N4478" s="104"/>
      <c r="O4478" s="108" t="str">
        <f>A4479</f>
        <v>16881</v>
      </c>
      <c r="P4478" s="111" t="s">
        <v>2422</v>
      </c>
      <c r="Q4478" s="153" t="s">
        <v>525</v>
      </c>
      <c r="R4478" s="153" t="s">
        <v>262</v>
      </c>
      <c r="S4478" s="153">
        <v>4.1666666666666657E-2</v>
      </c>
      <c r="T4478" s="153" t="s">
        <v>525</v>
      </c>
      <c r="U4478" s="153" t="s">
        <v>262</v>
      </c>
      <c r="V4478" s="153">
        <f>IF(ISBLANK(T4478),"",Tabella2[[#This Row],[ACT STOP]]-Tabella2[[#This Row],[ACT START]])</f>
        <v>4.166666666666663E-2</v>
      </c>
      <c r="W4478" s="104" t="s">
        <v>92</v>
      </c>
      <c r="X4478" s="104" t="s">
        <v>91</v>
      </c>
      <c r="Y4478" s="110"/>
      <c r="Z4478" s="106"/>
      <c r="AA4478" s="104"/>
      <c r="AB4478" s="107"/>
      <c r="AC4478" s="72">
        <v>1</v>
      </c>
      <c r="AH4478" s="70"/>
      <c r="AI4478" s="70"/>
      <c r="AJ4478">
        <v>0</v>
      </c>
      <c r="AL4478" s="70"/>
      <c r="BM4478" s="135" t="s">
        <v>525</v>
      </c>
      <c r="BN4478" s="136" t="s">
        <v>262</v>
      </c>
      <c r="BO4478" s="101"/>
      <c r="BR4478" s="109" t="str">
        <f t="shared" si="69"/>
        <v>SH-25-4467</v>
      </c>
      <c r="BS4478" s="109" t="s">
        <v>332</v>
      </c>
      <c r="BT4478" t="s">
        <v>92</v>
      </c>
      <c r="BU4478" t="s">
        <v>9422</v>
      </c>
    </row>
    <row r="4479" spans="1:73" hidden="1">
      <c r="A4479" s="103" t="s">
        <v>9423</v>
      </c>
      <c r="B4479" s="102">
        <v>45883</v>
      </c>
      <c r="C4479" s="104">
        <f>_xlfn.ISOWEEKNUM(Tabella2[[#This Row],[Date]])</f>
        <v>33</v>
      </c>
      <c r="D4479" s="104" t="s">
        <v>574</v>
      </c>
      <c r="E4479" s="104" t="s">
        <v>284</v>
      </c>
      <c r="F4479" s="104">
        <v>67</v>
      </c>
      <c r="G4479" s="104" t="s">
        <v>257</v>
      </c>
      <c r="H4479" s="105">
        <v>32</v>
      </c>
      <c r="I4479" s="104"/>
      <c r="J4479" s="104" t="s">
        <v>258</v>
      </c>
      <c r="K4479" s="104" t="s">
        <v>80</v>
      </c>
      <c r="L4479" s="104" t="s">
        <v>299</v>
      </c>
      <c r="M4479" s="104" t="s">
        <v>913</v>
      </c>
      <c r="N4479" s="104"/>
      <c r="O4479" s="108" t="str">
        <f>A4478</f>
        <v>16880</v>
      </c>
      <c r="P4479" s="111" t="s">
        <v>2422</v>
      </c>
      <c r="Q4479" s="153">
        <v>0.35416666666666669</v>
      </c>
      <c r="R4479" s="153">
        <v>0.39583333333333331</v>
      </c>
      <c r="S4479" s="153">
        <v>4.1666666666666657E-2</v>
      </c>
      <c r="T4479" s="153">
        <v>0.35416666666666669</v>
      </c>
      <c r="U4479" s="153">
        <v>0.39583333333333331</v>
      </c>
      <c r="V4479" s="153">
        <f>IF(ISBLANK(T4479),"",Tabella2[[#This Row],[ACT STOP]]-Tabella2[[#This Row],[ACT START]])</f>
        <v>4.166666666666663E-2</v>
      </c>
      <c r="W4479" s="104" t="s">
        <v>92</v>
      </c>
      <c r="X4479" s="104" t="s">
        <v>91</v>
      </c>
      <c r="Y4479" s="110"/>
      <c r="Z4479" s="106"/>
      <c r="AA4479" s="104"/>
      <c r="AB4479" s="107"/>
      <c r="AC4479" s="72">
        <v>1</v>
      </c>
      <c r="AH4479" s="70"/>
      <c r="AI4479" s="70"/>
      <c r="AJ4479">
        <v>0</v>
      </c>
      <c r="AL4479" s="70"/>
      <c r="BM4479" s="135">
        <v>0.35416666666666669</v>
      </c>
      <c r="BN4479" s="136">
        <v>0.39583333333333331</v>
      </c>
      <c r="BO4479" s="101"/>
      <c r="BR4479" s="109" t="str">
        <f t="shared" si="69"/>
        <v>SH-25-4468</v>
      </c>
      <c r="BS4479" s="109" t="s">
        <v>356</v>
      </c>
      <c r="BT4479" t="s">
        <v>92</v>
      </c>
      <c r="BU4479" t="s">
        <v>9424</v>
      </c>
    </row>
    <row r="4480" spans="1:73" hidden="1">
      <c r="A4480" s="103" t="s">
        <v>9425</v>
      </c>
      <c r="B4480" s="102">
        <v>45883</v>
      </c>
      <c r="C4480" s="104">
        <f>_xlfn.ISOWEEKNUM(Tabella2[[#This Row],[Date]])</f>
        <v>33</v>
      </c>
      <c r="D4480" s="104" t="s">
        <v>6766</v>
      </c>
      <c r="E4480" s="104" t="s">
        <v>284</v>
      </c>
      <c r="F4480" s="104">
        <v>77</v>
      </c>
      <c r="G4480" s="104" t="s">
        <v>284</v>
      </c>
      <c r="H4480" s="105">
        <v>22</v>
      </c>
      <c r="I4480" s="104"/>
      <c r="J4480" s="104" t="s">
        <v>258</v>
      </c>
      <c r="K4480" s="104" t="s">
        <v>79</v>
      </c>
      <c r="L4480" s="104" t="s">
        <v>299</v>
      </c>
      <c r="M4480" s="104" t="s">
        <v>276</v>
      </c>
      <c r="N4480" s="104"/>
      <c r="O4480" s="108" t="str">
        <f>A4481</f>
        <v>16883</v>
      </c>
      <c r="P4480" s="111" t="s">
        <v>2205</v>
      </c>
      <c r="Q4480" s="153" t="s">
        <v>498</v>
      </c>
      <c r="R4480" s="153" t="s">
        <v>499</v>
      </c>
      <c r="S4480" s="153">
        <v>4.1666666666666657E-2</v>
      </c>
      <c r="T4480" s="153">
        <v>0.41666666666666669</v>
      </c>
      <c r="U4480" s="153">
        <v>0.4513888888888889</v>
      </c>
      <c r="V4480" s="153">
        <f>IF(ISBLANK(T4480),"",Tabella2[[#This Row],[ACT STOP]]-Tabella2[[#This Row],[ACT START]])</f>
        <v>3.472222222222221E-2</v>
      </c>
      <c r="W4480" s="104" t="s">
        <v>92</v>
      </c>
      <c r="X4480" s="104" t="s">
        <v>91</v>
      </c>
      <c r="Y4480" s="110"/>
      <c r="Z4480" s="106"/>
      <c r="AA4480" s="104"/>
      <c r="AB4480" s="107"/>
      <c r="AC4480" s="72">
        <v>1</v>
      </c>
      <c r="AH4480" s="70"/>
      <c r="AI4480" s="70"/>
      <c r="AJ4480">
        <v>0</v>
      </c>
      <c r="AL4480" s="70"/>
      <c r="BM4480" s="135">
        <v>0.41666666666666669</v>
      </c>
      <c r="BN4480" s="136">
        <v>0.4513888888888889</v>
      </c>
      <c r="BO4480" s="101"/>
      <c r="BR4480" s="109" t="str">
        <f t="shared" si="69"/>
        <v>SH-25-4469</v>
      </c>
      <c r="BS4480" s="109" t="s">
        <v>295</v>
      </c>
      <c r="BT4480" t="s">
        <v>92</v>
      </c>
      <c r="BU4480" t="s">
        <v>9426</v>
      </c>
    </row>
    <row r="4481" spans="1:73" hidden="1">
      <c r="A4481" s="103" t="s">
        <v>9427</v>
      </c>
      <c r="B4481" s="102">
        <v>45883</v>
      </c>
      <c r="C4481" s="104">
        <f>_xlfn.ISOWEEKNUM(Tabella2[[#This Row],[Date]])</f>
        <v>33</v>
      </c>
      <c r="D4481" s="104" t="s">
        <v>195</v>
      </c>
      <c r="E4481" s="104" t="s">
        <v>398</v>
      </c>
      <c r="F4481" s="104"/>
      <c r="G4481" s="104" t="s">
        <v>284</v>
      </c>
      <c r="H4481" s="105">
        <v>23</v>
      </c>
      <c r="I4481" s="104"/>
      <c r="J4481" s="104" t="s">
        <v>258</v>
      </c>
      <c r="K4481" s="104" t="s">
        <v>78</v>
      </c>
      <c r="L4481" s="104" t="s">
        <v>299</v>
      </c>
      <c r="M4481" s="104" t="s">
        <v>276</v>
      </c>
      <c r="N4481" s="104"/>
      <c r="O4481" s="108" t="str">
        <f>A4480</f>
        <v>16882</v>
      </c>
      <c r="P4481" s="111" t="s">
        <v>300</v>
      </c>
      <c r="Q4481" s="153">
        <v>0.41666666666666669</v>
      </c>
      <c r="R4481" s="153">
        <v>0.45833333333333331</v>
      </c>
      <c r="S4481" s="153">
        <v>4.1666666666666657E-2</v>
      </c>
      <c r="T4481" s="153">
        <v>0.41666666666666669</v>
      </c>
      <c r="U4481" s="153">
        <v>0.4513888888888889</v>
      </c>
      <c r="V4481" s="153">
        <f>IF(ISBLANK(T4481),"",Tabella2[[#This Row],[ACT STOP]]-Tabella2[[#This Row],[ACT START]])</f>
        <v>3.472222222222221E-2</v>
      </c>
      <c r="W4481" s="104" t="s">
        <v>122</v>
      </c>
      <c r="X4481" s="104" t="s">
        <v>91</v>
      </c>
      <c r="Y4481" s="110"/>
      <c r="Z4481" s="106"/>
      <c r="AA4481" s="104"/>
      <c r="AB4481" s="107"/>
      <c r="AC4481" s="72">
        <v>1</v>
      </c>
      <c r="AH4481" s="70"/>
      <c r="AI4481" s="70"/>
      <c r="AJ4481">
        <v>0</v>
      </c>
      <c r="AL4481" s="70"/>
      <c r="BM4481" s="135">
        <v>0.41666666666666669</v>
      </c>
      <c r="BN4481" s="136">
        <v>0.4513888888888889</v>
      </c>
      <c r="BO4481" s="101"/>
      <c r="BR4481" s="109" t="str">
        <f t="shared" si="69"/>
        <v>SH-25-4470</v>
      </c>
      <c r="BS4481" s="109" t="s">
        <v>358</v>
      </c>
      <c r="BT4481" t="s">
        <v>122</v>
      </c>
      <c r="BU4481" t="s">
        <v>399</v>
      </c>
    </row>
    <row r="4482" spans="1:73" hidden="1">
      <c r="A4482" s="103" t="s">
        <v>9428</v>
      </c>
      <c r="B4482" s="102">
        <v>45883</v>
      </c>
      <c r="C4482" s="104">
        <f>_xlfn.ISOWEEKNUM(Tabella2[[#This Row],[Date]])</f>
        <v>33</v>
      </c>
      <c r="D4482" s="104" t="s">
        <v>6396</v>
      </c>
      <c r="E4482" s="104" t="s">
        <v>256</v>
      </c>
      <c r="F4482" s="104">
        <v>74</v>
      </c>
      <c r="G4482" s="104" t="s">
        <v>257</v>
      </c>
      <c r="H4482" s="105">
        <v>13</v>
      </c>
      <c r="I4482" s="104"/>
      <c r="J4482" s="104" t="s">
        <v>258</v>
      </c>
      <c r="K4482" s="104" t="s">
        <v>83</v>
      </c>
      <c r="L4482" s="104" t="s">
        <v>259</v>
      </c>
      <c r="M4482" s="104" t="s">
        <v>276</v>
      </c>
      <c r="N4482" s="104"/>
      <c r="O4482" s="106"/>
      <c r="P4482" s="111" t="s">
        <v>8090</v>
      </c>
      <c r="Q4482" s="153" t="s">
        <v>498</v>
      </c>
      <c r="R4482" s="153" t="s">
        <v>499</v>
      </c>
      <c r="S4482" s="153">
        <v>4.1666666666666657E-2</v>
      </c>
      <c r="T4482" s="153" t="s">
        <v>498</v>
      </c>
      <c r="U4482" s="153" t="s">
        <v>499</v>
      </c>
      <c r="V4482" s="153">
        <f>IF(ISBLANK(T4482),"",Tabella2[[#This Row],[ACT STOP]]-Tabella2[[#This Row],[ACT START]])</f>
        <v>4.166666666666663E-2</v>
      </c>
      <c r="W4482" s="104" t="s">
        <v>92</v>
      </c>
      <c r="X4482" s="104" t="s">
        <v>91</v>
      </c>
      <c r="Y4482" s="110"/>
      <c r="Z4482" s="106"/>
      <c r="AA4482" s="104"/>
      <c r="AB4482" s="107"/>
      <c r="AC4482" s="72">
        <v>1</v>
      </c>
      <c r="AH4482" s="70"/>
      <c r="AI4482" s="70"/>
      <c r="AJ4482">
        <v>0</v>
      </c>
      <c r="AL4482" s="70"/>
      <c r="BM4482" s="135" t="s">
        <v>498</v>
      </c>
      <c r="BN4482" s="136" t="s">
        <v>499</v>
      </c>
      <c r="BO4482" s="101"/>
      <c r="BR4482" s="109" t="str">
        <f t="shared" si="69"/>
        <v>SH-25-4471</v>
      </c>
      <c r="BS4482" s="109" t="s">
        <v>427</v>
      </c>
      <c r="BT4482" t="s">
        <v>92</v>
      </c>
      <c r="BU4482" t="s">
        <v>9429</v>
      </c>
    </row>
    <row r="4483" spans="1:73" hidden="1">
      <c r="A4483" s="103" t="s">
        <v>9430</v>
      </c>
      <c r="B4483" s="102">
        <v>45883</v>
      </c>
      <c r="C4483" s="104">
        <f>_xlfn.ISOWEEKNUM(Tabella2[[#This Row],[Date]])</f>
        <v>33</v>
      </c>
      <c r="D4483" s="104" t="s">
        <v>722</v>
      </c>
      <c r="E4483" s="104" t="s">
        <v>327</v>
      </c>
      <c r="F4483" s="104">
        <v>78</v>
      </c>
      <c r="G4483" s="104" t="s">
        <v>284</v>
      </c>
      <c r="H4483" s="105">
        <v>9</v>
      </c>
      <c r="I4483" s="104" t="s">
        <v>258</v>
      </c>
      <c r="J4483" s="104"/>
      <c r="K4483" s="104" t="s">
        <v>80</v>
      </c>
      <c r="L4483" s="104" t="s">
        <v>259</v>
      </c>
      <c r="M4483" s="104" t="s">
        <v>422</v>
      </c>
      <c r="N4483" s="104"/>
      <c r="O4483" s="106"/>
      <c r="P4483" s="111" t="s">
        <v>2102</v>
      </c>
      <c r="Q4483" s="153" t="s">
        <v>498</v>
      </c>
      <c r="R4483" s="153" t="s">
        <v>499</v>
      </c>
      <c r="S4483" s="153">
        <v>4.1666666666666657E-2</v>
      </c>
      <c r="T4483" s="153" t="s">
        <v>498</v>
      </c>
      <c r="U4483" s="153" t="s">
        <v>499</v>
      </c>
      <c r="V4483" s="153">
        <f>IF(ISBLANK(T4483),"",Tabella2[[#This Row],[ACT STOP]]-Tabella2[[#This Row],[ACT START]])</f>
        <v>4.166666666666663E-2</v>
      </c>
      <c r="W4483" s="104" t="s">
        <v>92</v>
      </c>
      <c r="X4483" s="104" t="s">
        <v>91</v>
      </c>
      <c r="Y4483" s="110"/>
      <c r="Z4483" s="106"/>
      <c r="AA4483" s="104"/>
      <c r="AB4483" s="107"/>
      <c r="AC4483" s="72">
        <v>1</v>
      </c>
      <c r="AH4483" s="70"/>
      <c r="AI4483" s="70"/>
      <c r="AJ4483">
        <v>0</v>
      </c>
      <c r="AL4483" s="70"/>
      <c r="BM4483" s="135" t="s">
        <v>498</v>
      </c>
      <c r="BN4483" s="136" t="s">
        <v>499</v>
      </c>
      <c r="BO4483" s="101"/>
      <c r="BR4483" s="109" t="str">
        <f t="shared" si="69"/>
        <v>SH-25-4472</v>
      </c>
      <c r="BS4483" s="109" t="s">
        <v>339</v>
      </c>
      <c r="BT4483" t="s">
        <v>92</v>
      </c>
      <c r="BU4483" t="s">
        <v>9431</v>
      </c>
    </row>
    <row r="4484" spans="1:73" hidden="1">
      <c r="A4484" s="103" t="s">
        <v>9432</v>
      </c>
      <c r="B4484" s="102">
        <v>45883</v>
      </c>
      <c r="C4484" s="104">
        <f>_xlfn.ISOWEEKNUM(Tabella2[[#This Row],[Date]])</f>
        <v>33</v>
      </c>
      <c r="D4484" s="104" t="s">
        <v>6766</v>
      </c>
      <c r="E4484" s="104" t="s">
        <v>284</v>
      </c>
      <c r="F4484" s="104">
        <v>79</v>
      </c>
      <c r="G4484" s="104" t="s">
        <v>257</v>
      </c>
      <c r="H4484" s="105">
        <v>12</v>
      </c>
      <c r="I4484" s="104"/>
      <c r="J4484" s="104" t="s">
        <v>258</v>
      </c>
      <c r="K4484" s="104" t="s">
        <v>79</v>
      </c>
      <c r="L4484" s="104" t="s">
        <v>299</v>
      </c>
      <c r="M4484" s="104" t="s">
        <v>276</v>
      </c>
      <c r="N4484" s="104"/>
      <c r="O4484" s="108" t="str">
        <f>A4485</f>
        <v>16887</v>
      </c>
      <c r="P4484" s="111" t="s">
        <v>2205</v>
      </c>
      <c r="Q4484" s="153" t="s">
        <v>504</v>
      </c>
      <c r="R4484" s="153" t="s">
        <v>271</v>
      </c>
      <c r="S4484" s="153">
        <v>4.1666666666666657E-2</v>
      </c>
      <c r="T4484" s="153">
        <v>0.47916666666666669</v>
      </c>
      <c r="U4484" s="153">
        <v>0.52083333333333337</v>
      </c>
      <c r="V4484" s="153">
        <f>IF(ISBLANK(T4484),"",Tabella2[[#This Row],[ACT STOP]]-Tabella2[[#This Row],[ACT START]])</f>
        <v>4.1666666666666685E-2</v>
      </c>
      <c r="W4484" s="104" t="s">
        <v>92</v>
      </c>
      <c r="X4484" s="104" t="s">
        <v>91</v>
      </c>
      <c r="Y4484" s="110"/>
      <c r="Z4484" s="106"/>
      <c r="AA4484" s="104"/>
      <c r="AB4484" s="107"/>
      <c r="AC4484" s="72">
        <v>1</v>
      </c>
      <c r="AH4484" s="70"/>
      <c r="AI4484" s="70"/>
      <c r="AJ4484">
        <v>0</v>
      </c>
      <c r="AL4484" s="70"/>
      <c r="BM4484" s="135">
        <v>0.47916666666666669</v>
      </c>
      <c r="BN4484" s="136">
        <v>0.52083333333333337</v>
      </c>
      <c r="BO4484" s="101"/>
      <c r="BR4484" s="109" t="str">
        <f t="shared" si="69"/>
        <v>SH-25-4473</v>
      </c>
      <c r="BS4484" s="109" t="s">
        <v>266</v>
      </c>
      <c r="BT4484" t="s">
        <v>92</v>
      </c>
      <c r="BU4484" t="s">
        <v>9433</v>
      </c>
    </row>
    <row r="4485" spans="1:73" hidden="1">
      <c r="A4485" s="103" t="s">
        <v>9434</v>
      </c>
      <c r="B4485" s="102">
        <v>45883</v>
      </c>
      <c r="C4485" s="104">
        <f>_xlfn.ISOWEEKNUM(Tabella2[[#This Row],[Date]])</f>
        <v>33</v>
      </c>
      <c r="D4485" s="104" t="s">
        <v>195</v>
      </c>
      <c r="E4485" s="104" t="s">
        <v>398</v>
      </c>
      <c r="F4485" s="104"/>
      <c r="G4485" s="104" t="s">
        <v>284</v>
      </c>
      <c r="H4485" s="105">
        <v>50</v>
      </c>
      <c r="I4485" s="104"/>
      <c r="J4485" s="104" t="s">
        <v>258</v>
      </c>
      <c r="K4485" s="104" t="s">
        <v>78</v>
      </c>
      <c r="L4485" s="104" t="s">
        <v>299</v>
      </c>
      <c r="M4485" s="104" t="s">
        <v>276</v>
      </c>
      <c r="N4485" s="104"/>
      <c r="O4485" s="108" t="str">
        <f>A4484</f>
        <v>16886</v>
      </c>
      <c r="P4485" s="111" t="s">
        <v>300</v>
      </c>
      <c r="Q4485" s="153">
        <v>0.47916666666666669</v>
      </c>
      <c r="R4485" s="153">
        <v>0.52083333333333337</v>
      </c>
      <c r="S4485" s="153">
        <v>4.1666666666666657E-2</v>
      </c>
      <c r="T4485" s="153">
        <v>0.47916666666666669</v>
      </c>
      <c r="U4485" s="153">
        <v>0.52083333333333337</v>
      </c>
      <c r="V4485" s="153">
        <f>IF(ISBLANK(T4485),"",Tabella2[[#This Row],[ACT STOP]]-Tabella2[[#This Row],[ACT START]])</f>
        <v>4.1666666666666685E-2</v>
      </c>
      <c r="W4485" s="104" t="s">
        <v>122</v>
      </c>
      <c r="X4485" s="104" t="s">
        <v>91</v>
      </c>
      <c r="Y4485" s="110"/>
      <c r="Z4485" s="106"/>
      <c r="AA4485" s="104"/>
      <c r="AB4485" s="107"/>
      <c r="AC4485" s="72">
        <v>1</v>
      </c>
      <c r="AH4485" s="70"/>
      <c r="AI4485" s="70"/>
      <c r="AJ4485">
        <v>0</v>
      </c>
      <c r="AL4485" s="70"/>
      <c r="BM4485" s="135">
        <v>0.47916666666666669</v>
      </c>
      <c r="BN4485" s="136">
        <v>0.52083333333333337</v>
      </c>
      <c r="BO4485" s="101"/>
      <c r="BR4485" s="109" t="str">
        <f t="shared" si="69"/>
        <v>SH-25-4474</v>
      </c>
      <c r="BS4485" s="109" t="s">
        <v>1763</v>
      </c>
      <c r="BT4485" t="s">
        <v>122</v>
      </c>
      <c r="BU4485" t="s">
        <v>399</v>
      </c>
    </row>
    <row r="4486" spans="1:73" hidden="1">
      <c r="A4486" s="103" t="s">
        <v>9435</v>
      </c>
      <c r="B4486" s="102">
        <v>45883</v>
      </c>
      <c r="C4486" s="104">
        <f>_xlfn.ISOWEEKNUM(Tabella2[[#This Row],[Date]])</f>
        <v>33</v>
      </c>
      <c r="D4486" s="104" t="s">
        <v>409</v>
      </c>
      <c r="E4486" s="104" t="s">
        <v>284</v>
      </c>
      <c r="F4486" s="104">
        <v>42</v>
      </c>
      <c r="G4486" s="104" t="s">
        <v>327</v>
      </c>
      <c r="H4486" s="105">
        <v>1</v>
      </c>
      <c r="I4486" s="104"/>
      <c r="J4486" s="104" t="s">
        <v>258</v>
      </c>
      <c r="K4486" s="104" t="s">
        <v>83</v>
      </c>
      <c r="L4486" s="104" t="s">
        <v>299</v>
      </c>
      <c r="M4486" s="104" t="s">
        <v>1438</v>
      </c>
      <c r="N4486" s="104"/>
      <c r="O4486" s="108" t="str">
        <f>A4487</f>
        <v>16889</v>
      </c>
      <c r="P4486" s="111" t="s">
        <v>5456</v>
      </c>
      <c r="Q4486" s="153" t="s">
        <v>504</v>
      </c>
      <c r="R4486" s="153" t="s">
        <v>271</v>
      </c>
      <c r="S4486" s="153">
        <v>4.1666666666666657E-2</v>
      </c>
      <c r="T4486" s="153" t="s">
        <v>504</v>
      </c>
      <c r="U4486" s="153" t="s">
        <v>271</v>
      </c>
      <c r="V4486" s="153">
        <f>IF(ISBLANK(T4486),"",Tabella2[[#This Row],[ACT STOP]]-Tabella2[[#This Row],[ACT START]])</f>
        <v>4.1666666666666685E-2</v>
      </c>
      <c r="W4486" s="104" t="s">
        <v>92</v>
      </c>
      <c r="X4486" s="104" t="s">
        <v>91</v>
      </c>
      <c r="Y4486" s="110"/>
      <c r="Z4486" s="106"/>
      <c r="AA4486" s="104"/>
      <c r="AB4486" s="107"/>
      <c r="AC4486" s="72">
        <v>1</v>
      </c>
      <c r="AH4486" s="70"/>
      <c r="AI4486" s="70"/>
      <c r="AJ4486">
        <v>0</v>
      </c>
      <c r="AL4486" s="70"/>
      <c r="BM4486" s="135" t="s">
        <v>504</v>
      </c>
      <c r="BN4486" s="136" t="s">
        <v>271</v>
      </c>
      <c r="BO4486" s="101"/>
      <c r="BR4486" s="109" t="str">
        <f t="shared" si="69"/>
        <v>SH-25-4475</v>
      </c>
      <c r="BS4486" s="109" t="s">
        <v>7199</v>
      </c>
      <c r="BT4486" t="s">
        <v>92</v>
      </c>
      <c r="BU4486" t="s">
        <v>9436</v>
      </c>
    </row>
    <row r="4487" spans="1:73" hidden="1">
      <c r="A4487" s="103" t="s">
        <v>9437</v>
      </c>
      <c r="B4487" s="102">
        <v>45883</v>
      </c>
      <c r="C4487" s="104">
        <f>_xlfn.ISOWEEKNUM(Tabella2[[#This Row],[Date]])</f>
        <v>33</v>
      </c>
      <c r="D4487" s="104" t="s">
        <v>404</v>
      </c>
      <c r="E4487" s="104" t="s">
        <v>284</v>
      </c>
      <c r="F4487" s="104">
        <v>41</v>
      </c>
      <c r="G4487" s="104" t="s">
        <v>257</v>
      </c>
      <c r="H4487" s="105">
        <v>32</v>
      </c>
      <c r="I4487" s="104"/>
      <c r="J4487" s="104" t="s">
        <v>258</v>
      </c>
      <c r="K4487" s="104" t="s">
        <v>80</v>
      </c>
      <c r="L4487" s="104" t="s">
        <v>299</v>
      </c>
      <c r="M4487" s="104" t="s">
        <v>1438</v>
      </c>
      <c r="N4487" s="104"/>
      <c r="O4487" s="108" t="str">
        <f>A4486</f>
        <v>16888</v>
      </c>
      <c r="P4487" s="111" t="s">
        <v>5456</v>
      </c>
      <c r="Q4487" s="153">
        <v>0.47916666666666669</v>
      </c>
      <c r="R4487" s="153">
        <v>0.52083333333333337</v>
      </c>
      <c r="S4487" s="153">
        <v>4.1666666666666657E-2</v>
      </c>
      <c r="T4487" s="153">
        <v>0.47916666666666669</v>
      </c>
      <c r="U4487" s="153">
        <v>0.52083333333333337</v>
      </c>
      <c r="V4487" s="153">
        <f>IF(ISBLANK(T4487),"",Tabella2[[#This Row],[ACT STOP]]-Tabella2[[#This Row],[ACT START]])</f>
        <v>4.1666666666666685E-2</v>
      </c>
      <c r="W4487" s="104" t="s">
        <v>92</v>
      </c>
      <c r="X4487" s="104" t="s">
        <v>91</v>
      </c>
      <c r="Y4487" s="110" t="s">
        <v>9438</v>
      </c>
      <c r="Z4487" s="106"/>
      <c r="AA4487" s="104"/>
      <c r="AB4487" s="107"/>
      <c r="AC4487" s="72">
        <v>1</v>
      </c>
      <c r="AH4487" s="70"/>
      <c r="AI4487" s="70"/>
      <c r="AJ4487">
        <v>0</v>
      </c>
      <c r="AL4487" s="70"/>
      <c r="BM4487" s="135">
        <v>0.47916666666666669</v>
      </c>
      <c r="BN4487" s="136">
        <v>0.52083333333333337</v>
      </c>
      <c r="BO4487" s="101"/>
      <c r="BR4487" s="109" t="str">
        <f t="shared" si="69"/>
        <v>SH-25-4476</v>
      </c>
      <c r="BS4487" s="109" t="s">
        <v>356</v>
      </c>
      <c r="BT4487" t="s">
        <v>92</v>
      </c>
      <c r="BU4487" t="s">
        <v>9439</v>
      </c>
    </row>
    <row r="4488" spans="1:73" hidden="1">
      <c r="A4488" s="103" t="s">
        <v>9440</v>
      </c>
      <c r="B4488" s="102">
        <v>45883</v>
      </c>
      <c r="C4488" s="104">
        <f>_xlfn.ISOWEEKNUM(Tabella2[[#This Row],[Date]])</f>
        <v>33</v>
      </c>
      <c r="D4488" s="104" t="s">
        <v>817</v>
      </c>
      <c r="E4488" s="104" t="s">
        <v>284</v>
      </c>
      <c r="F4488" s="104">
        <v>73</v>
      </c>
      <c r="G4488" s="104" t="s">
        <v>284</v>
      </c>
      <c r="H4488" s="105">
        <v>22</v>
      </c>
      <c r="I4488" s="104"/>
      <c r="J4488" s="104" t="s">
        <v>258</v>
      </c>
      <c r="K4488" s="104" t="s">
        <v>79</v>
      </c>
      <c r="L4488" s="104" t="s">
        <v>299</v>
      </c>
      <c r="M4488" s="104" t="s">
        <v>276</v>
      </c>
      <c r="N4488" s="104"/>
      <c r="O4488" s="108" t="str">
        <f>A4489</f>
        <v>16891</v>
      </c>
      <c r="P4488" s="111" t="s">
        <v>554</v>
      </c>
      <c r="Q4488" s="153" t="s">
        <v>549</v>
      </c>
      <c r="R4488" s="153" t="s">
        <v>550</v>
      </c>
      <c r="S4488" s="153">
        <v>4.1666666666666657E-2</v>
      </c>
      <c r="T4488" s="153">
        <v>0.54166666666666663</v>
      </c>
      <c r="U4488" s="153">
        <v>0.58333333333333337</v>
      </c>
      <c r="V4488" s="153">
        <f>IF(ISBLANK(T4488),"",Tabella2[[#This Row],[ACT STOP]]-Tabella2[[#This Row],[ACT START]])</f>
        <v>4.1666666666666741E-2</v>
      </c>
      <c r="W4488" s="104" t="s">
        <v>92</v>
      </c>
      <c r="X4488" s="104" t="s">
        <v>91</v>
      </c>
      <c r="Y4488" s="110"/>
      <c r="Z4488" s="106"/>
      <c r="AA4488" s="104"/>
      <c r="AB4488" s="107"/>
      <c r="AC4488" s="72">
        <v>1</v>
      </c>
      <c r="AH4488" s="70"/>
      <c r="AI4488" s="70"/>
      <c r="AJ4488">
        <v>0</v>
      </c>
      <c r="AL4488" s="70"/>
      <c r="BM4488" s="135">
        <v>0.54166666666666663</v>
      </c>
      <c r="BN4488" s="136">
        <v>0.58333333333333337</v>
      </c>
      <c r="BO4488" s="101"/>
      <c r="BR4488" s="109" t="str">
        <f t="shared" si="69"/>
        <v>SH-25-4477</v>
      </c>
      <c r="BS4488" s="109" t="s">
        <v>295</v>
      </c>
      <c r="BT4488" t="s">
        <v>92</v>
      </c>
      <c r="BU4488" t="s">
        <v>9441</v>
      </c>
    </row>
    <row r="4489" spans="1:73" hidden="1">
      <c r="A4489" s="103" t="s">
        <v>9442</v>
      </c>
      <c r="B4489" s="102">
        <v>45883</v>
      </c>
      <c r="C4489" s="104">
        <f>_xlfn.ISOWEEKNUM(Tabella2[[#This Row],[Date]])</f>
        <v>33</v>
      </c>
      <c r="D4489" s="104" t="s">
        <v>195</v>
      </c>
      <c r="E4489" s="104" t="s">
        <v>398</v>
      </c>
      <c r="F4489" s="104"/>
      <c r="G4489" s="104" t="s">
        <v>284</v>
      </c>
      <c r="H4489" s="105">
        <v>50</v>
      </c>
      <c r="I4489" s="104"/>
      <c r="J4489" s="104" t="s">
        <v>258</v>
      </c>
      <c r="K4489" s="104" t="s">
        <v>78</v>
      </c>
      <c r="L4489" s="104" t="s">
        <v>299</v>
      </c>
      <c r="M4489" s="104" t="s">
        <v>276</v>
      </c>
      <c r="N4489" s="104"/>
      <c r="O4489" s="108" t="str">
        <f>A4488</f>
        <v>16890</v>
      </c>
      <c r="P4489" s="111" t="s">
        <v>300</v>
      </c>
      <c r="Q4489" s="153">
        <v>0.54166666666666663</v>
      </c>
      <c r="R4489" s="153">
        <v>0.58333333333333337</v>
      </c>
      <c r="S4489" s="153">
        <v>4.1666666666666657E-2</v>
      </c>
      <c r="T4489" s="153">
        <v>0.54166666666666663</v>
      </c>
      <c r="U4489" s="153">
        <v>0.58333333333333337</v>
      </c>
      <c r="V4489" s="153">
        <f>IF(ISBLANK(T4489),"",Tabella2[[#This Row],[ACT STOP]]-Tabella2[[#This Row],[ACT START]])</f>
        <v>4.1666666666666741E-2</v>
      </c>
      <c r="W4489" s="104" t="s">
        <v>122</v>
      </c>
      <c r="X4489" s="104" t="s">
        <v>91</v>
      </c>
      <c r="Y4489" s="110"/>
      <c r="Z4489" s="106"/>
      <c r="AA4489" s="104"/>
      <c r="AB4489" s="107"/>
      <c r="AC4489" s="72">
        <v>1</v>
      </c>
      <c r="AH4489" s="70"/>
      <c r="AI4489" s="70"/>
      <c r="AJ4489">
        <v>0</v>
      </c>
      <c r="AL4489" s="70"/>
      <c r="BM4489" s="135">
        <v>0.54166666666666663</v>
      </c>
      <c r="BN4489" s="136">
        <v>0.58333333333333337</v>
      </c>
      <c r="BO4489" s="101"/>
      <c r="BR4489" s="109" t="str">
        <f t="shared" si="69"/>
        <v>SH-25-4478</v>
      </c>
      <c r="BS4489" s="109" t="s">
        <v>1763</v>
      </c>
      <c r="BT4489" t="s">
        <v>122</v>
      </c>
      <c r="BU4489" t="s">
        <v>399</v>
      </c>
    </row>
    <row r="4490" spans="1:73" hidden="1">
      <c r="A4490" s="103" t="s">
        <v>9443</v>
      </c>
      <c r="B4490" s="102">
        <v>45883</v>
      </c>
      <c r="C4490" s="104">
        <f>_xlfn.ISOWEEKNUM(Tabella2[[#This Row],[Date]])</f>
        <v>33</v>
      </c>
      <c r="D4490" s="104" t="s">
        <v>348</v>
      </c>
      <c r="E4490" s="104" t="s">
        <v>284</v>
      </c>
      <c r="F4490" s="104">
        <v>57</v>
      </c>
      <c r="G4490" s="104" t="s">
        <v>284</v>
      </c>
      <c r="H4490" s="105">
        <v>9</v>
      </c>
      <c r="I4490" s="104"/>
      <c r="J4490" s="104" t="s">
        <v>258</v>
      </c>
      <c r="K4490" s="104" t="s">
        <v>83</v>
      </c>
      <c r="L4490" s="104" t="s">
        <v>299</v>
      </c>
      <c r="M4490" s="104" t="s">
        <v>915</v>
      </c>
      <c r="N4490" s="104"/>
      <c r="O4490" s="108" t="str">
        <f>A4491</f>
        <v>16893</v>
      </c>
      <c r="P4490" s="111" t="s">
        <v>2417</v>
      </c>
      <c r="Q4490" s="153" t="s">
        <v>549</v>
      </c>
      <c r="R4490" s="153" t="s">
        <v>550</v>
      </c>
      <c r="S4490" s="153">
        <v>4.1666666666666657E-2</v>
      </c>
      <c r="T4490" s="153" t="s">
        <v>549</v>
      </c>
      <c r="U4490" s="153" t="s">
        <v>550</v>
      </c>
      <c r="V4490" s="153">
        <f>IF(ISBLANK(T4490),"",Tabella2[[#This Row],[ACT STOP]]-Tabella2[[#This Row],[ACT START]])</f>
        <v>4.1666666666666741E-2</v>
      </c>
      <c r="W4490" s="104" t="s">
        <v>92</v>
      </c>
      <c r="X4490" s="104" t="s">
        <v>91</v>
      </c>
      <c r="Y4490" s="110"/>
      <c r="Z4490" s="106"/>
      <c r="AA4490" s="104"/>
      <c r="AB4490" s="107"/>
      <c r="AC4490" s="72">
        <v>1</v>
      </c>
      <c r="AH4490" s="70"/>
      <c r="AI4490" s="70"/>
      <c r="AJ4490">
        <v>0</v>
      </c>
      <c r="AL4490" s="70"/>
      <c r="BM4490" s="135" t="s">
        <v>549</v>
      </c>
      <c r="BN4490" s="136" t="s">
        <v>550</v>
      </c>
      <c r="BO4490" s="101"/>
      <c r="BR4490" s="109" t="str">
        <f t="shared" si="69"/>
        <v>SH-25-4479</v>
      </c>
      <c r="BS4490" s="109" t="s">
        <v>339</v>
      </c>
      <c r="BT4490" t="s">
        <v>92</v>
      </c>
      <c r="BU4490" t="s">
        <v>9444</v>
      </c>
    </row>
    <row r="4491" spans="1:73" hidden="1">
      <c r="A4491" s="103" t="s">
        <v>9445</v>
      </c>
      <c r="B4491" s="102">
        <v>45883</v>
      </c>
      <c r="C4491" s="104">
        <f>_xlfn.ISOWEEKNUM(Tabella2[[#This Row],[Date]])</f>
        <v>33</v>
      </c>
      <c r="D4491" s="104" t="s">
        <v>348</v>
      </c>
      <c r="E4491" s="104" t="s">
        <v>284</v>
      </c>
      <c r="F4491" s="104">
        <v>55</v>
      </c>
      <c r="G4491" s="104" t="s">
        <v>257</v>
      </c>
      <c r="H4491" s="105">
        <v>13</v>
      </c>
      <c r="I4491" s="104"/>
      <c r="J4491" s="104" t="s">
        <v>258</v>
      </c>
      <c r="K4491" s="104" t="s">
        <v>80</v>
      </c>
      <c r="L4491" s="104" t="s">
        <v>299</v>
      </c>
      <c r="M4491" s="104" t="s">
        <v>915</v>
      </c>
      <c r="N4491" s="104"/>
      <c r="O4491" s="108" t="str">
        <f>A4490</f>
        <v>16892</v>
      </c>
      <c r="P4491" s="111" t="s">
        <v>2417</v>
      </c>
      <c r="Q4491" s="153">
        <v>0.54166666666666663</v>
      </c>
      <c r="R4491" s="153">
        <v>0.58333333333333337</v>
      </c>
      <c r="S4491" s="153">
        <v>4.1666666666666657E-2</v>
      </c>
      <c r="T4491" s="153" t="s">
        <v>549</v>
      </c>
      <c r="U4491" s="153" t="s">
        <v>550</v>
      </c>
      <c r="V4491" s="153">
        <f>IF(ISBLANK(T4491),"",Tabella2[[#This Row],[ACT STOP]]-Tabella2[[#This Row],[ACT START]])</f>
        <v>4.1666666666666741E-2</v>
      </c>
      <c r="W4491" s="104" t="s">
        <v>92</v>
      </c>
      <c r="X4491" s="104" t="s">
        <v>91</v>
      </c>
      <c r="Y4491" s="110"/>
      <c r="Z4491" s="106"/>
      <c r="AA4491" s="104"/>
      <c r="AB4491" s="107"/>
      <c r="AC4491" s="72">
        <v>1</v>
      </c>
      <c r="AH4491" s="70"/>
      <c r="AI4491" s="70"/>
      <c r="AJ4491">
        <v>0</v>
      </c>
      <c r="AL4491" s="70"/>
      <c r="BM4491" s="135" t="s">
        <v>549</v>
      </c>
      <c r="BN4491" s="136" t="s">
        <v>550</v>
      </c>
      <c r="BO4491" s="101"/>
      <c r="BR4491" s="109" t="str">
        <f t="shared" si="69"/>
        <v>SH-25-4480</v>
      </c>
      <c r="BS4491" s="109" t="s">
        <v>427</v>
      </c>
      <c r="BT4491" t="s">
        <v>92</v>
      </c>
      <c r="BU4491" t="s">
        <v>9446</v>
      </c>
    </row>
    <row r="4492" spans="1:73" hidden="1">
      <c r="A4492" s="103" t="s">
        <v>9447</v>
      </c>
      <c r="B4492" s="102">
        <v>45883</v>
      </c>
      <c r="C4492" s="104">
        <f>_xlfn.ISOWEEKNUM(Tabella2[[#This Row],[Date]])</f>
        <v>33</v>
      </c>
      <c r="D4492" s="104" t="s">
        <v>3529</v>
      </c>
      <c r="E4492" s="104" t="s">
        <v>284</v>
      </c>
      <c r="F4492" s="104">
        <v>69</v>
      </c>
      <c r="G4492" s="104" t="s">
        <v>257</v>
      </c>
      <c r="H4492" s="105">
        <v>6</v>
      </c>
      <c r="I4492" s="104"/>
      <c r="J4492" s="104" t="s">
        <v>258</v>
      </c>
      <c r="K4492" s="104" t="s">
        <v>81</v>
      </c>
      <c r="L4492" s="104" t="s">
        <v>259</v>
      </c>
      <c r="M4492" s="104" t="s">
        <v>269</v>
      </c>
      <c r="N4492" s="104"/>
      <c r="O4492" s="106"/>
      <c r="P4492" s="111" t="s">
        <v>607</v>
      </c>
      <c r="Q4492" s="153" t="s">
        <v>549</v>
      </c>
      <c r="R4492" s="153" t="s">
        <v>550</v>
      </c>
      <c r="S4492" s="153">
        <v>4.1666666666666657E-2</v>
      </c>
      <c r="T4492" s="153" t="s">
        <v>549</v>
      </c>
      <c r="U4492" s="153" t="s">
        <v>550</v>
      </c>
      <c r="V4492" s="153">
        <f>IF(ISBLANK(T4492),"",Tabella2[[#This Row],[ACT STOP]]-Tabella2[[#This Row],[ACT START]])</f>
        <v>4.1666666666666741E-2</v>
      </c>
      <c r="W4492" s="104" t="s">
        <v>92</v>
      </c>
      <c r="X4492" s="104" t="s">
        <v>91</v>
      </c>
      <c r="Y4492" s="110"/>
      <c r="Z4492" s="106"/>
      <c r="AA4492" s="104"/>
      <c r="AB4492" s="107"/>
      <c r="AC4492" s="72">
        <v>1</v>
      </c>
      <c r="AH4492" s="70"/>
      <c r="AI4492" s="70"/>
      <c r="AJ4492">
        <v>0</v>
      </c>
      <c r="AL4492" s="70"/>
      <c r="BM4492" s="135" t="s">
        <v>549</v>
      </c>
      <c r="BN4492" s="136" t="s">
        <v>550</v>
      </c>
      <c r="BO4492" s="101"/>
      <c r="BR4492" s="109" t="str">
        <f t="shared" si="69"/>
        <v>SH-25-4481</v>
      </c>
      <c r="BS4492" s="109" t="s">
        <v>379</v>
      </c>
      <c r="BT4492" t="s">
        <v>92</v>
      </c>
      <c r="BU4492" t="s">
        <v>9448</v>
      </c>
    </row>
    <row r="4493" spans="1:73" hidden="1">
      <c r="A4493" s="103" t="s">
        <v>9449</v>
      </c>
      <c r="B4493" s="102">
        <v>45887</v>
      </c>
      <c r="C4493" s="104">
        <f>_xlfn.ISOWEEKNUM(Tabella2[[#This Row],[Date]])</f>
        <v>34</v>
      </c>
      <c r="D4493" s="104" t="s">
        <v>348</v>
      </c>
      <c r="E4493" s="104" t="s">
        <v>284</v>
      </c>
      <c r="F4493" s="104">
        <v>55</v>
      </c>
      <c r="G4493" s="104" t="s">
        <v>257</v>
      </c>
      <c r="H4493" s="105">
        <v>1</v>
      </c>
      <c r="I4493" s="104"/>
      <c r="J4493" s="104" t="s">
        <v>258</v>
      </c>
      <c r="K4493" s="104" t="s">
        <v>79</v>
      </c>
      <c r="L4493" s="104" t="s">
        <v>299</v>
      </c>
      <c r="M4493" s="104" t="s">
        <v>913</v>
      </c>
      <c r="N4493" s="104"/>
      <c r="O4493" s="108" t="str">
        <f>A4494</f>
        <v>16896</v>
      </c>
      <c r="P4493" s="111" t="s">
        <v>2422</v>
      </c>
      <c r="Q4493" s="153" t="s">
        <v>7801</v>
      </c>
      <c r="R4493" s="153" t="s">
        <v>7802</v>
      </c>
      <c r="S4493" s="153">
        <v>4.1666666666666657E-2</v>
      </c>
      <c r="T4493" s="153">
        <v>0.22916666666666671</v>
      </c>
      <c r="U4493" s="153">
        <v>0.27083333333333331</v>
      </c>
      <c r="V4493" s="153">
        <f>IF(ISBLANK(T4493),"",Tabella2[[#This Row],[ACT STOP]]-Tabella2[[#This Row],[ACT START]])</f>
        <v>4.1666666666666602E-2</v>
      </c>
      <c r="W4493" s="104" t="s">
        <v>92</v>
      </c>
      <c r="X4493" s="104" t="s">
        <v>91</v>
      </c>
      <c r="Y4493" s="110"/>
      <c r="Z4493" s="106"/>
      <c r="AA4493" s="104"/>
      <c r="AB4493" s="107"/>
      <c r="AC4493" s="72">
        <v>1</v>
      </c>
      <c r="AH4493" s="70"/>
      <c r="AI4493" s="70"/>
      <c r="AJ4493">
        <v>0</v>
      </c>
      <c r="AL4493" s="70"/>
      <c r="BM4493" s="135">
        <v>0.22916666666666671</v>
      </c>
      <c r="BN4493" s="136">
        <v>0.27083333333333331</v>
      </c>
      <c r="BO4493" s="101"/>
      <c r="BR4493" s="109" t="str">
        <f t="shared" ref="BR4493:BR4556" si="70">_xlfn.CONCAT(LEFT(BR4492,6),TEXT(RIGHT(BR4492,4)+1,"0000"))</f>
        <v>SH-25-4482</v>
      </c>
      <c r="BS4493" s="109" t="s">
        <v>332</v>
      </c>
      <c r="BT4493" t="s">
        <v>92</v>
      </c>
      <c r="BU4493" t="s">
        <v>9450</v>
      </c>
    </row>
    <row r="4494" spans="1:73" hidden="1">
      <c r="A4494" s="103" t="s">
        <v>9451</v>
      </c>
      <c r="B4494" s="102">
        <v>45887</v>
      </c>
      <c r="C4494" s="104">
        <f>_xlfn.ISOWEEKNUM(Tabella2[[#This Row],[Date]])</f>
        <v>34</v>
      </c>
      <c r="D4494" s="104" t="s">
        <v>348</v>
      </c>
      <c r="E4494" s="104" t="s">
        <v>284</v>
      </c>
      <c r="F4494" s="104">
        <v>57</v>
      </c>
      <c r="G4494" s="104" t="s">
        <v>257</v>
      </c>
      <c r="H4494" s="105">
        <v>12</v>
      </c>
      <c r="I4494" s="104"/>
      <c r="J4494" s="104" t="s">
        <v>258</v>
      </c>
      <c r="K4494" s="104" t="s">
        <v>78</v>
      </c>
      <c r="L4494" s="104" t="s">
        <v>299</v>
      </c>
      <c r="M4494" s="104" t="s">
        <v>913</v>
      </c>
      <c r="N4494" s="104"/>
      <c r="O4494" s="108" t="str">
        <f>A4493</f>
        <v>16895</v>
      </c>
      <c r="P4494" s="111" t="s">
        <v>2422</v>
      </c>
      <c r="Q4494" s="153">
        <v>0.22916666666666671</v>
      </c>
      <c r="R4494" s="153">
        <v>0.27083333333333331</v>
      </c>
      <c r="S4494" s="153">
        <v>4.1666666666666657E-2</v>
      </c>
      <c r="T4494" s="153">
        <v>0.22916666666666671</v>
      </c>
      <c r="U4494" s="153">
        <v>0.27083333333333331</v>
      </c>
      <c r="V4494" s="153">
        <f>IF(ISBLANK(T4494),"",Tabella2[[#This Row],[ACT STOP]]-Tabella2[[#This Row],[ACT START]])</f>
        <v>4.1666666666666602E-2</v>
      </c>
      <c r="W4494" s="104" t="s">
        <v>92</v>
      </c>
      <c r="X4494" s="104" t="s">
        <v>91</v>
      </c>
      <c r="Y4494" s="110"/>
      <c r="Z4494" s="106"/>
      <c r="AA4494" s="104"/>
      <c r="AB4494" s="107"/>
      <c r="AC4494" s="72">
        <v>1</v>
      </c>
      <c r="AH4494" s="70"/>
      <c r="AI4494" s="70"/>
      <c r="AJ4494">
        <v>0</v>
      </c>
      <c r="AL4494" s="70"/>
      <c r="BM4494" s="135">
        <v>0.22916666666666671</v>
      </c>
      <c r="BN4494" s="136">
        <v>0.27083333333333331</v>
      </c>
      <c r="BO4494" s="101"/>
      <c r="BR4494" s="109" t="str">
        <f t="shared" si="70"/>
        <v>SH-25-4483</v>
      </c>
      <c r="BS4494" s="109" t="s">
        <v>266</v>
      </c>
      <c r="BT4494" t="s">
        <v>92</v>
      </c>
      <c r="BU4494" t="s">
        <v>9452</v>
      </c>
    </row>
    <row r="4495" spans="1:73" hidden="1">
      <c r="A4495" s="103" t="s">
        <v>9453</v>
      </c>
      <c r="B4495" s="102">
        <v>45887</v>
      </c>
      <c r="C4495" s="104">
        <f>_xlfn.ISOWEEKNUM(Tabella2[[#This Row],[Date]])</f>
        <v>34</v>
      </c>
      <c r="D4495" s="104" t="s">
        <v>817</v>
      </c>
      <c r="E4495" s="104" t="s">
        <v>284</v>
      </c>
      <c r="F4495" s="104">
        <v>72</v>
      </c>
      <c r="G4495" s="104" t="s">
        <v>257</v>
      </c>
      <c r="H4495" s="105">
        <v>32</v>
      </c>
      <c r="I4495" s="104"/>
      <c r="J4495" s="104" t="s">
        <v>258</v>
      </c>
      <c r="K4495" s="104" t="s">
        <v>83</v>
      </c>
      <c r="L4495" s="104" t="s">
        <v>299</v>
      </c>
      <c r="M4495" s="104" t="s">
        <v>276</v>
      </c>
      <c r="N4495" s="104"/>
      <c r="O4495" s="108" t="str">
        <f>A4496</f>
        <v>16898</v>
      </c>
      <c r="P4495" s="111" t="s">
        <v>306</v>
      </c>
      <c r="Q4495" s="153" t="s">
        <v>7801</v>
      </c>
      <c r="R4495" s="153" t="s">
        <v>7802</v>
      </c>
      <c r="S4495" s="153">
        <v>4.1666666666666657E-2</v>
      </c>
      <c r="T4495" s="153" t="s">
        <v>7801</v>
      </c>
      <c r="U4495" s="153" t="s">
        <v>7802</v>
      </c>
      <c r="V4495" s="153">
        <f>IF(ISBLANK(T4495),"",Tabella2[[#This Row],[ACT STOP]]-Tabella2[[#This Row],[ACT START]])</f>
        <v>4.1666666666666657E-2</v>
      </c>
      <c r="W4495" s="104" t="s">
        <v>92</v>
      </c>
      <c r="X4495" s="104" t="s">
        <v>91</v>
      </c>
      <c r="Y4495" s="110"/>
      <c r="Z4495" s="106"/>
      <c r="AA4495" s="104"/>
      <c r="AB4495" s="107"/>
      <c r="AC4495" s="72">
        <v>1</v>
      </c>
      <c r="AH4495" s="70"/>
      <c r="AI4495" s="70"/>
      <c r="AJ4495">
        <v>0</v>
      </c>
      <c r="AL4495" s="70"/>
      <c r="BM4495" s="135" t="s">
        <v>7801</v>
      </c>
      <c r="BN4495" s="136" t="s">
        <v>7802</v>
      </c>
      <c r="BO4495" s="101"/>
      <c r="BR4495" s="109" t="str">
        <f t="shared" si="70"/>
        <v>SH-25-4484</v>
      </c>
      <c r="BS4495" s="109" t="s">
        <v>356</v>
      </c>
      <c r="BT4495" t="s">
        <v>92</v>
      </c>
      <c r="BU4495" t="s">
        <v>9454</v>
      </c>
    </row>
    <row r="4496" spans="1:73" hidden="1">
      <c r="A4496" s="103" t="s">
        <v>9455</v>
      </c>
      <c r="B4496" s="102">
        <v>45887</v>
      </c>
      <c r="C4496" s="104">
        <f>_xlfn.ISOWEEKNUM(Tabella2[[#This Row],[Date]])</f>
        <v>34</v>
      </c>
      <c r="D4496" s="104" t="s">
        <v>195</v>
      </c>
      <c r="E4496" s="104" t="s">
        <v>398</v>
      </c>
      <c r="F4496" s="104"/>
      <c r="G4496" s="104" t="s">
        <v>284</v>
      </c>
      <c r="H4496" s="105">
        <v>42</v>
      </c>
      <c r="I4496" s="104"/>
      <c r="J4496" s="104" t="s">
        <v>258</v>
      </c>
      <c r="K4496" s="104" t="s">
        <v>80</v>
      </c>
      <c r="L4496" s="104" t="s">
        <v>299</v>
      </c>
      <c r="M4496" s="104" t="s">
        <v>276</v>
      </c>
      <c r="N4496" s="104"/>
      <c r="O4496" s="108" t="str">
        <f>A4495</f>
        <v>16897</v>
      </c>
      <c r="P4496" s="111" t="s">
        <v>300</v>
      </c>
      <c r="Q4496" s="153">
        <v>0.22916666666666671</v>
      </c>
      <c r="R4496" s="153">
        <v>0.27083333333333331</v>
      </c>
      <c r="S4496" s="153">
        <v>4.1666666666666657E-2</v>
      </c>
      <c r="T4496" s="153" t="s">
        <v>7801</v>
      </c>
      <c r="U4496" s="153" t="s">
        <v>7802</v>
      </c>
      <c r="V4496" s="153">
        <f>IF(ISBLANK(T4496),"",Tabella2[[#This Row],[ACT STOP]]-Tabella2[[#This Row],[ACT START]])</f>
        <v>4.1666666666666657E-2</v>
      </c>
      <c r="W4496" s="104" t="s">
        <v>122</v>
      </c>
      <c r="X4496" s="104" t="s">
        <v>91</v>
      </c>
      <c r="Y4496" s="110"/>
      <c r="Z4496" s="106"/>
      <c r="AA4496" s="104"/>
      <c r="AB4496" s="107"/>
      <c r="AC4496" s="72">
        <v>1</v>
      </c>
      <c r="AH4496" s="70"/>
      <c r="AI4496" s="70"/>
      <c r="AJ4496">
        <v>0</v>
      </c>
      <c r="AL4496" s="70"/>
      <c r="BM4496" s="135" t="s">
        <v>7801</v>
      </c>
      <c r="BN4496" s="136" t="s">
        <v>7802</v>
      </c>
      <c r="BO4496" s="101"/>
      <c r="BR4496" s="109" t="str">
        <f t="shared" si="70"/>
        <v>SH-25-4485</v>
      </c>
      <c r="BS4496" s="109" t="s">
        <v>1747</v>
      </c>
      <c r="BT4496" t="s">
        <v>122</v>
      </c>
      <c r="BU4496" t="s">
        <v>399</v>
      </c>
    </row>
    <row r="4497" spans="1:73" hidden="1">
      <c r="A4497" s="103" t="s">
        <v>9456</v>
      </c>
      <c r="B4497" s="102">
        <v>45887</v>
      </c>
      <c r="C4497" s="104">
        <f>_xlfn.ISOWEEKNUM(Tabella2[[#This Row],[Date]])</f>
        <v>34</v>
      </c>
      <c r="D4497" s="104" t="s">
        <v>6396</v>
      </c>
      <c r="E4497" s="104" t="s">
        <v>256</v>
      </c>
      <c r="F4497" s="104">
        <v>73</v>
      </c>
      <c r="G4497" s="104" t="s">
        <v>257</v>
      </c>
      <c r="H4497" s="105">
        <v>10</v>
      </c>
      <c r="I4497" s="104"/>
      <c r="J4497" s="104" t="s">
        <v>258</v>
      </c>
      <c r="K4497" s="104" t="s">
        <v>81</v>
      </c>
      <c r="L4497" s="104" t="s">
        <v>259</v>
      </c>
      <c r="M4497" s="104" t="s">
        <v>276</v>
      </c>
      <c r="N4497" s="104"/>
      <c r="O4497" s="106"/>
      <c r="P4497" s="111" t="s">
        <v>8090</v>
      </c>
      <c r="Q4497" s="153" t="s">
        <v>7801</v>
      </c>
      <c r="R4497" s="153" t="s">
        <v>7802</v>
      </c>
      <c r="S4497" s="153">
        <v>4.1666666666666657E-2</v>
      </c>
      <c r="T4497" s="153" t="s">
        <v>7801</v>
      </c>
      <c r="U4497" s="153" t="s">
        <v>7802</v>
      </c>
      <c r="V4497" s="153">
        <f>IF(ISBLANK(T4497),"",Tabella2[[#This Row],[ACT STOP]]-Tabella2[[#This Row],[ACT START]])</f>
        <v>4.1666666666666657E-2</v>
      </c>
      <c r="W4497" s="104" t="s">
        <v>92</v>
      </c>
      <c r="X4497" s="104" t="s">
        <v>91</v>
      </c>
      <c r="Y4497" s="110"/>
      <c r="Z4497" s="106"/>
      <c r="AA4497" s="104"/>
      <c r="AB4497" s="107"/>
      <c r="AC4497" s="72">
        <v>1</v>
      </c>
      <c r="AH4497" s="70"/>
      <c r="AI4497" s="70"/>
      <c r="AJ4497">
        <v>0</v>
      </c>
      <c r="AL4497" s="70"/>
      <c r="BM4497" s="135" t="s">
        <v>7801</v>
      </c>
      <c r="BN4497" s="136" t="s">
        <v>7802</v>
      </c>
      <c r="BO4497" s="101"/>
      <c r="BR4497" s="109" t="str">
        <f t="shared" si="70"/>
        <v>SH-25-4486</v>
      </c>
      <c r="BS4497" s="109" t="s">
        <v>552</v>
      </c>
      <c r="BT4497" t="s">
        <v>92</v>
      </c>
      <c r="BU4497" t="s">
        <v>9457</v>
      </c>
    </row>
    <row r="4498" spans="1:73" hidden="1">
      <c r="A4498" s="103" t="s">
        <v>9458</v>
      </c>
      <c r="B4498" s="102">
        <v>45887</v>
      </c>
      <c r="C4498" s="104">
        <f>_xlfn.ISOWEEKNUM(Tabella2[[#This Row],[Date]])</f>
        <v>34</v>
      </c>
      <c r="D4498" s="104" t="s">
        <v>6766</v>
      </c>
      <c r="E4498" s="104" t="s">
        <v>284</v>
      </c>
      <c r="F4498" s="104">
        <v>79</v>
      </c>
      <c r="G4498" s="104" t="s">
        <v>257</v>
      </c>
      <c r="H4498" s="105">
        <v>5</v>
      </c>
      <c r="I4498" s="104"/>
      <c r="J4498" s="104" t="s">
        <v>258</v>
      </c>
      <c r="K4498" s="104" t="s">
        <v>79</v>
      </c>
      <c r="L4498" s="104" t="s">
        <v>299</v>
      </c>
      <c r="M4498" s="104" t="s">
        <v>276</v>
      </c>
      <c r="N4498" s="104"/>
      <c r="O4498" s="108" t="str">
        <f>A4499</f>
        <v>16901</v>
      </c>
      <c r="P4498" s="111" t="s">
        <v>664</v>
      </c>
      <c r="Q4498" s="153" t="s">
        <v>285</v>
      </c>
      <c r="R4498" s="153" t="s">
        <v>286</v>
      </c>
      <c r="S4498" s="153">
        <v>4.1666666666666657E-2</v>
      </c>
      <c r="T4498" s="153">
        <v>0.29166666666666669</v>
      </c>
      <c r="U4498" s="153">
        <v>0.33333333333333331</v>
      </c>
      <c r="V4498" s="153">
        <f>IF(ISBLANK(T4498),"",Tabella2[[#This Row],[ACT STOP]]-Tabella2[[#This Row],[ACT START]])</f>
        <v>4.166666666666663E-2</v>
      </c>
      <c r="W4498" s="104" t="s">
        <v>92</v>
      </c>
      <c r="X4498" s="104" t="s">
        <v>91</v>
      </c>
      <c r="Y4498" s="110"/>
      <c r="Z4498" s="106"/>
      <c r="AA4498" s="104"/>
      <c r="AB4498" s="107"/>
      <c r="AC4498" s="72">
        <v>1</v>
      </c>
      <c r="AH4498" s="70"/>
      <c r="AI4498" s="70"/>
      <c r="AJ4498">
        <v>0</v>
      </c>
      <c r="AL4498" s="70"/>
      <c r="BM4498" s="135">
        <v>0.29166666666666669</v>
      </c>
      <c r="BN4498" s="136">
        <v>0.33333333333333331</v>
      </c>
      <c r="BO4498" s="101"/>
      <c r="BR4498" s="109" t="str">
        <f t="shared" si="70"/>
        <v>SH-25-4487</v>
      </c>
      <c r="BS4498" s="109" t="s">
        <v>416</v>
      </c>
      <c r="BT4498" t="s">
        <v>92</v>
      </c>
      <c r="BU4498" t="s">
        <v>9459</v>
      </c>
    </row>
    <row r="4499" spans="1:73" hidden="1">
      <c r="A4499" s="103" t="s">
        <v>9460</v>
      </c>
      <c r="B4499" s="102">
        <v>45887</v>
      </c>
      <c r="C4499" s="104">
        <f>_xlfn.ISOWEEKNUM(Tabella2[[#This Row],[Date]])</f>
        <v>34</v>
      </c>
      <c r="D4499" s="104" t="s">
        <v>195</v>
      </c>
      <c r="E4499" s="104" t="s">
        <v>398</v>
      </c>
      <c r="F4499" s="104"/>
      <c r="G4499" s="104" t="s">
        <v>257</v>
      </c>
      <c r="H4499" s="105">
        <v>13</v>
      </c>
      <c r="I4499" s="104"/>
      <c r="J4499" s="104" t="s">
        <v>258</v>
      </c>
      <c r="K4499" s="104" t="s">
        <v>78</v>
      </c>
      <c r="L4499" s="104" t="s">
        <v>299</v>
      </c>
      <c r="M4499" s="104" t="s">
        <v>276</v>
      </c>
      <c r="N4499" s="104"/>
      <c r="O4499" s="108" t="str">
        <f>A4498</f>
        <v>16900</v>
      </c>
      <c r="P4499" s="111" t="s">
        <v>300</v>
      </c>
      <c r="Q4499" s="153">
        <v>0.29166666666666669</v>
      </c>
      <c r="R4499" s="153">
        <v>0.33333333333333331</v>
      </c>
      <c r="S4499" s="153">
        <v>4.1666666666666657E-2</v>
      </c>
      <c r="T4499" s="153">
        <v>0.29166666666666669</v>
      </c>
      <c r="U4499" s="153">
        <v>0.33333333333333331</v>
      </c>
      <c r="V4499" s="153">
        <f>IF(ISBLANK(T4499),"",Tabella2[[#This Row],[ACT STOP]]-Tabella2[[#This Row],[ACT START]])</f>
        <v>4.166666666666663E-2</v>
      </c>
      <c r="W4499" s="104" t="s">
        <v>122</v>
      </c>
      <c r="X4499" s="104" t="s">
        <v>91</v>
      </c>
      <c r="Y4499" s="110"/>
      <c r="Z4499" s="106"/>
      <c r="AA4499" s="104"/>
      <c r="AB4499" s="107"/>
      <c r="AC4499" s="72">
        <v>1</v>
      </c>
      <c r="AH4499" s="70"/>
      <c r="AI4499" s="70"/>
      <c r="AJ4499">
        <v>0</v>
      </c>
      <c r="AL4499" s="70"/>
      <c r="BM4499" s="135">
        <v>0.29166666666666669</v>
      </c>
      <c r="BN4499" s="136">
        <v>0.33333333333333331</v>
      </c>
      <c r="BO4499" s="101"/>
      <c r="BR4499" s="109" t="str">
        <f t="shared" si="70"/>
        <v>SH-25-4488</v>
      </c>
      <c r="BS4499" s="109" t="s">
        <v>427</v>
      </c>
      <c r="BT4499" t="s">
        <v>122</v>
      </c>
      <c r="BU4499" t="s">
        <v>399</v>
      </c>
    </row>
    <row r="4500" spans="1:73" hidden="1">
      <c r="A4500" s="103" t="s">
        <v>9461</v>
      </c>
      <c r="B4500" s="102">
        <v>45887</v>
      </c>
      <c r="C4500" s="104">
        <f>_xlfn.ISOWEEKNUM(Tabella2[[#This Row],[Date]])</f>
        <v>34</v>
      </c>
      <c r="D4500" s="104" t="s">
        <v>6766</v>
      </c>
      <c r="E4500" s="104" t="s">
        <v>284</v>
      </c>
      <c r="F4500" s="104">
        <v>77</v>
      </c>
      <c r="G4500" s="104" t="s">
        <v>257</v>
      </c>
      <c r="H4500" s="105">
        <v>17</v>
      </c>
      <c r="I4500" s="104"/>
      <c r="J4500" s="104" t="s">
        <v>258</v>
      </c>
      <c r="K4500" s="104" t="s">
        <v>83</v>
      </c>
      <c r="L4500" s="104" t="s">
        <v>299</v>
      </c>
      <c r="M4500" s="104" t="s">
        <v>276</v>
      </c>
      <c r="N4500" s="104"/>
      <c r="O4500" s="108" t="str">
        <f>A4501</f>
        <v>16903</v>
      </c>
      <c r="P4500" s="111" t="s">
        <v>664</v>
      </c>
      <c r="Q4500" s="153" t="s">
        <v>285</v>
      </c>
      <c r="R4500" s="153" t="s">
        <v>286</v>
      </c>
      <c r="S4500" s="153">
        <v>4.1666666666666657E-2</v>
      </c>
      <c r="T4500" s="153" t="s">
        <v>285</v>
      </c>
      <c r="U4500" s="153" t="s">
        <v>286</v>
      </c>
      <c r="V4500" s="153">
        <f>IF(ISBLANK(T4500),"",Tabella2[[#This Row],[ACT STOP]]-Tabella2[[#This Row],[ACT START]])</f>
        <v>4.166666666666663E-2</v>
      </c>
      <c r="W4500" s="104" t="s">
        <v>92</v>
      </c>
      <c r="X4500" s="104" t="s">
        <v>91</v>
      </c>
      <c r="Y4500" s="110"/>
      <c r="Z4500" s="106"/>
      <c r="AA4500" s="104"/>
      <c r="AB4500" s="107"/>
      <c r="AC4500" s="72">
        <v>1</v>
      </c>
      <c r="AH4500" s="70"/>
      <c r="AI4500" s="70"/>
      <c r="AJ4500">
        <v>0</v>
      </c>
      <c r="AL4500" s="70"/>
      <c r="BM4500" s="135" t="s">
        <v>285</v>
      </c>
      <c r="BN4500" s="136" t="s">
        <v>286</v>
      </c>
      <c r="BO4500" s="101"/>
      <c r="BR4500" s="109" t="str">
        <f t="shared" si="70"/>
        <v>SH-25-4489</v>
      </c>
      <c r="BS4500" s="109" t="s">
        <v>393</v>
      </c>
      <c r="BT4500" t="s">
        <v>92</v>
      </c>
      <c r="BU4500" t="s">
        <v>9462</v>
      </c>
    </row>
    <row r="4501" spans="1:73" hidden="1">
      <c r="A4501" s="103" t="s">
        <v>9463</v>
      </c>
      <c r="B4501" s="102">
        <v>45887</v>
      </c>
      <c r="C4501" s="104">
        <f>_xlfn.ISOWEEKNUM(Tabella2[[#This Row],[Date]])</f>
        <v>34</v>
      </c>
      <c r="D4501" s="104" t="s">
        <v>195</v>
      </c>
      <c r="E4501" s="104" t="s">
        <v>398</v>
      </c>
      <c r="F4501" s="104"/>
      <c r="G4501" s="104" t="s">
        <v>257</v>
      </c>
      <c r="H4501" s="105">
        <v>14</v>
      </c>
      <c r="I4501" s="104"/>
      <c r="J4501" s="104" t="s">
        <v>258</v>
      </c>
      <c r="K4501" s="104" t="s">
        <v>80</v>
      </c>
      <c r="L4501" s="104" t="s">
        <v>299</v>
      </c>
      <c r="M4501" s="104" t="s">
        <v>276</v>
      </c>
      <c r="N4501" s="104"/>
      <c r="O4501" s="108" t="str">
        <f>A4500</f>
        <v>16902</v>
      </c>
      <c r="P4501" s="111" t="s">
        <v>300</v>
      </c>
      <c r="Q4501" s="153">
        <v>0.29166666666666669</v>
      </c>
      <c r="R4501" s="153">
        <v>0.33333333333333331</v>
      </c>
      <c r="S4501" s="153">
        <v>4.1666666666666657E-2</v>
      </c>
      <c r="T4501" s="153" t="s">
        <v>285</v>
      </c>
      <c r="U4501" s="153" t="s">
        <v>286</v>
      </c>
      <c r="V4501" s="153">
        <f>IF(ISBLANK(T4501),"",Tabella2[[#This Row],[ACT STOP]]-Tabella2[[#This Row],[ACT START]])</f>
        <v>4.166666666666663E-2</v>
      </c>
      <c r="W4501" s="104" t="s">
        <v>122</v>
      </c>
      <c r="X4501" s="104" t="s">
        <v>91</v>
      </c>
      <c r="Y4501" s="110"/>
      <c r="Z4501" s="106"/>
      <c r="AA4501" s="104"/>
      <c r="AB4501" s="107"/>
      <c r="AC4501" s="72">
        <v>1</v>
      </c>
      <c r="AH4501" s="70"/>
      <c r="AI4501" s="70"/>
      <c r="AJ4501">
        <v>0</v>
      </c>
      <c r="AL4501" s="70"/>
      <c r="BM4501" s="135" t="s">
        <v>285</v>
      </c>
      <c r="BN4501" s="136" t="s">
        <v>286</v>
      </c>
      <c r="BO4501" s="101"/>
      <c r="BR4501" s="109" t="str">
        <f t="shared" si="70"/>
        <v>SH-25-4490</v>
      </c>
      <c r="BS4501" s="109" t="s">
        <v>372</v>
      </c>
      <c r="BT4501" t="s">
        <v>122</v>
      </c>
      <c r="BU4501" t="s">
        <v>399</v>
      </c>
    </row>
    <row r="4502" spans="1:73" hidden="1">
      <c r="A4502" s="103" t="s">
        <v>9464</v>
      </c>
      <c r="B4502" s="102">
        <v>45887</v>
      </c>
      <c r="C4502" s="104">
        <f>_xlfn.ISOWEEKNUM(Tabella2[[#This Row],[Date]])</f>
        <v>34</v>
      </c>
      <c r="D4502" s="104" t="s">
        <v>6396</v>
      </c>
      <c r="E4502" s="104" t="s">
        <v>256</v>
      </c>
      <c r="F4502" s="104">
        <v>72</v>
      </c>
      <c r="G4502" s="104" t="s">
        <v>284</v>
      </c>
      <c r="H4502" s="105">
        <v>22</v>
      </c>
      <c r="I4502" s="104"/>
      <c r="J4502" s="104" t="s">
        <v>258</v>
      </c>
      <c r="K4502" s="104" t="s">
        <v>81</v>
      </c>
      <c r="L4502" s="104" t="s">
        <v>259</v>
      </c>
      <c r="M4502" s="104" t="s">
        <v>276</v>
      </c>
      <c r="N4502" s="104"/>
      <c r="O4502" s="106"/>
      <c r="P4502" s="111" t="s">
        <v>8090</v>
      </c>
      <c r="Q4502" s="153" t="s">
        <v>285</v>
      </c>
      <c r="R4502" s="153" t="s">
        <v>286</v>
      </c>
      <c r="S4502" s="153">
        <v>4.1666666666666657E-2</v>
      </c>
      <c r="T4502" s="153" t="s">
        <v>285</v>
      </c>
      <c r="U4502" s="153" t="s">
        <v>286</v>
      </c>
      <c r="V4502" s="153">
        <f>IF(ISBLANK(T4502),"",Tabella2[[#This Row],[ACT STOP]]-Tabella2[[#This Row],[ACT START]])</f>
        <v>4.166666666666663E-2</v>
      </c>
      <c r="W4502" s="104" t="s">
        <v>92</v>
      </c>
      <c r="X4502" s="104" t="s">
        <v>91</v>
      </c>
      <c r="Y4502" s="110"/>
      <c r="Z4502" s="106"/>
      <c r="AA4502" s="104"/>
      <c r="AB4502" s="107"/>
      <c r="AC4502" s="72">
        <v>1</v>
      </c>
      <c r="AH4502" s="70"/>
      <c r="AI4502" s="70"/>
      <c r="AJ4502">
        <v>0</v>
      </c>
      <c r="AL4502" s="70"/>
      <c r="BM4502" s="135" t="s">
        <v>285</v>
      </c>
      <c r="BN4502" s="136" t="s">
        <v>286</v>
      </c>
      <c r="BO4502" s="101"/>
      <c r="BR4502" s="109" t="str">
        <f t="shared" si="70"/>
        <v>SH-25-4491</v>
      </c>
      <c r="BS4502" s="109" t="s">
        <v>295</v>
      </c>
      <c r="BT4502" t="s">
        <v>92</v>
      </c>
      <c r="BU4502" t="s">
        <v>9465</v>
      </c>
    </row>
    <row r="4503" spans="1:73" hidden="1">
      <c r="A4503" s="103" t="s">
        <v>9466</v>
      </c>
      <c r="B4503" s="102">
        <v>45887</v>
      </c>
      <c r="C4503" s="104">
        <f>_xlfn.ISOWEEKNUM(Tabella2[[#This Row],[Date]])</f>
        <v>34</v>
      </c>
      <c r="D4503" s="104" t="s">
        <v>6621</v>
      </c>
      <c r="E4503" s="104" t="s">
        <v>284</v>
      </c>
      <c r="F4503" s="104">
        <v>83</v>
      </c>
      <c r="G4503" s="104" t="s">
        <v>257</v>
      </c>
      <c r="H4503" s="105">
        <v>1</v>
      </c>
      <c r="I4503" s="104"/>
      <c r="J4503" s="104" t="s">
        <v>258</v>
      </c>
      <c r="K4503" s="104" t="s">
        <v>79</v>
      </c>
      <c r="L4503" s="104" t="s">
        <v>299</v>
      </c>
      <c r="M4503" s="104" t="s">
        <v>276</v>
      </c>
      <c r="N4503" s="104"/>
      <c r="O4503" s="108" t="str">
        <f>A4504</f>
        <v>16906</v>
      </c>
      <c r="P4503" s="111" t="s">
        <v>3960</v>
      </c>
      <c r="Q4503" s="153" t="s">
        <v>525</v>
      </c>
      <c r="R4503" s="153" t="s">
        <v>262</v>
      </c>
      <c r="S4503" s="153">
        <v>4.1666666666666657E-2</v>
      </c>
      <c r="T4503" s="153">
        <v>0.35416666666666669</v>
      </c>
      <c r="U4503" s="153">
        <v>0.39583333333333331</v>
      </c>
      <c r="V4503" s="153">
        <f>IF(ISBLANK(T4503),"",Tabella2[[#This Row],[ACT STOP]]-Tabella2[[#This Row],[ACT START]])</f>
        <v>4.166666666666663E-2</v>
      </c>
      <c r="W4503" s="104" t="s">
        <v>92</v>
      </c>
      <c r="X4503" s="104" t="s">
        <v>91</v>
      </c>
      <c r="Y4503" s="110"/>
      <c r="Z4503" s="106"/>
      <c r="AA4503" s="104"/>
      <c r="AB4503" s="107"/>
      <c r="AC4503" s="72">
        <v>1</v>
      </c>
      <c r="AH4503" s="70"/>
      <c r="AI4503" s="70"/>
      <c r="AJ4503">
        <v>0</v>
      </c>
      <c r="AL4503" s="70"/>
      <c r="BM4503" s="135">
        <v>0.35416666666666669</v>
      </c>
      <c r="BN4503" s="136">
        <v>0.39583333333333331</v>
      </c>
      <c r="BO4503" s="101"/>
      <c r="BR4503" s="109" t="str">
        <f t="shared" si="70"/>
        <v>SH-25-4492</v>
      </c>
      <c r="BS4503" s="109" t="s">
        <v>332</v>
      </c>
      <c r="BT4503" t="s">
        <v>92</v>
      </c>
      <c r="BU4503" t="s">
        <v>9467</v>
      </c>
    </row>
    <row r="4504" spans="1:73" hidden="1">
      <c r="A4504" s="103" t="s">
        <v>9468</v>
      </c>
      <c r="B4504" s="102">
        <v>45887</v>
      </c>
      <c r="C4504" s="104">
        <f>_xlfn.ISOWEEKNUM(Tabella2[[#This Row],[Date]])</f>
        <v>34</v>
      </c>
      <c r="D4504" s="104" t="s">
        <v>195</v>
      </c>
      <c r="E4504" s="104" t="s">
        <v>398</v>
      </c>
      <c r="F4504" s="104"/>
      <c r="G4504" s="104" t="s">
        <v>257</v>
      </c>
      <c r="H4504" s="105">
        <v>12</v>
      </c>
      <c r="I4504" s="104"/>
      <c r="J4504" s="104" t="s">
        <v>258</v>
      </c>
      <c r="K4504" s="104" t="s">
        <v>78</v>
      </c>
      <c r="L4504" s="104" t="s">
        <v>299</v>
      </c>
      <c r="M4504" s="104" t="s">
        <v>276</v>
      </c>
      <c r="N4504" s="104"/>
      <c r="O4504" s="108" t="str">
        <f>A4503</f>
        <v>16905</v>
      </c>
      <c r="P4504" s="111" t="s">
        <v>300</v>
      </c>
      <c r="Q4504" s="153">
        <v>0.35416666666666669</v>
      </c>
      <c r="R4504" s="153">
        <v>0.39583333333333331</v>
      </c>
      <c r="S4504" s="153">
        <v>4.1666666666666657E-2</v>
      </c>
      <c r="T4504" s="153">
        <v>0.35416666666666669</v>
      </c>
      <c r="U4504" s="153">
        <v>0.39583333333333331</v>
      </c>
      <c r="V4504" s="153">
        <f>IF(ISBLANK(T4504),"",Tabella2[[#This Row],[ACT STOP]]-Tabella2[[#This Row],[ACT START]])</f>
        <v>4.166666666666663E-2</v>
      </c>
      <c r="W4504" s="104" t="s">
        <v>122</v>
      </c>
      <c r="X4504" s="104" t="s">
        <v>91</v>
      </c>
      <c r="Y4504" s="110"/>
      <c r="Z4504" s="106"/>
      <c r="AA4504" s="104"/>
      <c r="AB4504" s="107"/>
      <c r="AC4504" s="72">
        <v>1</v>
      </c>
      <c r="AH4504" s="70"/>
      <c r="AI4504" s="70"/>
      <c r="AJ4504">
        <v>0</v>
      </c>
      <c r="AL4504" s="70"/>
      <c r="BM4504" s="135">
        <v>0.35416666666666669</v>
      </c>
      <c r="BN4504" s="136">
        <v>0.39583333333333331</v>
      </c>
      <c r="BO4504" s="101"/>
      <c r="BR4504" s="109" t="str">
        <f t="shared" si="70"/>
        <v>SH-25-4493</v>
      </c>
      <c r="BS4504" s="109" t="s">
        <v>266</v>
      </c>
      <c r="BT4504" t="s">
        <v>122</v>
      </c>
      <c r="BU4504" t="s">
        <v>399</v>
      </c>
    </row>
    <row r="4505" spans="1:73" hidden="1">
      <c r="A4505" s="103" t="s">
        <v>9469</v>
      </c>
      <c r="B4505" s="102">
        <v>45887</v>
      </c>
      <c r="C4505" s="104">
        <f>_xlfn.ISOWEEKNUM(Tabella2[[#This Row],[Date]])</f>
        <v>34</v>
      </c>
      <c r="D4505" s="104" t="s">
        <v>13714</v>
      </c>
      <c r="E4505" s="104" t="s">
        <v>284</v>
      </c>
      <c r="F4505" s="104">
        <v>49</v>
      </c>
      <c r="G4505" s="104" t="s">
        <v>257</v>
      </c>
      <c r="H4505" s="105">
        <v>32</v>
      </c>
      <c r="I4505" s="104"/>
      <c r="J4505" s="104" t="s">
        <v>258</v>
      </c>
      <c r="K4505" s="104" t="s">
        <v>83</v>
      </c>
      <c r="L4505" s="104" t="s">
        <v>259</v>
      </c>
      <c r="M4505" s="104" t="s">
        <v>276</v>
      </c>
      <c r="N4505" s="104"/>
      <c r="O4505" s="106"/>
      <c r="P4505" s="111" t="s">
        <v>2394</v>
      </c>
      <c r="Q4505" s="153" t="s">
        <v>525</v>
      </c>
      <c r="R4505" s="153" t="s">
        <v>262</v>
      </c>
      <c r="S4505" s="153">
        <v>4.1666666666666657E-2</v>
      </c>
      <c r="T4505" s="153">
        <v>0.34722222222222221</v>
      </c>
      <c r="U4505" s="153">
        <v>0.3888888888888889</v>
      </c>
      <c r="V4505" s="153">
        <f>IF(ISBLANK(T4505),"",Tabella2[[#This Row],[ACT STOP]]-Tabella2[[#This Row],[ACT START]])</f>
        <v>4.1666666666666685E-2</v>
      </c>
      <c r="W4505" s="104" t="s">
        <v>92</v>
      </c>
      <c r="X4505" s="104" t="s">
        <v>91</v>
      </c>
      <c r="Y4505" s="110"/>
      <c r="Z4505" s="106"/>
      <c r="AA4505" s="104"/>
      <c r="AB4505" s="107"/>
      <c r="AC4505" s="72">
        <v>1</v>
      </c>
      <c r="AH4505" s="70"/>
      <c r="AI4505" s="70"/>
      <c r="AJ4505">
        <v>0</v>
      </c>
      <c r="AL4505" s="70"/>
      <c r="BM4505" s="135">
        <v>0.34722222222222221</v>
      </c>
      <c r="BN4505" s="136">
        <v>0.3888888888888889</v>
      </c>
      <c r="BO4505" s="101"/>
      <c r="BR4505" s="109" t="str">
        <f t="shared" si="70"/>
        <v>SH-25-4494</v>
      </c>
      <c r="BS4505" s="109" t="s">
        <v>356</v>
      </c>
      <c r="BT4505" t="s">
        <v>92</v>
      </c>
      <c r="BU4505" t="s">
        <v>9470</v>
      </c>
    </row>
    <row r="4506" spans="1:73" hidden="1">
      <c r="A4506" s="103" t="s">
        <v>9471</v>
      </c>
      <c r="B4506" s="102">
        <v>45887</v>
      </c>
      <c r="C4506" s="104">
        <f>_xlfn.ISOWEEKNUM(Tabella2[[#This Row],[Date]])</f>
        <v>34</v>
      </c>
      <c r="D4506" s="104" t="s">
        <v>6396</v>
      </c>
      <c r="E4506" s="104" t="s">
        <v>256</v>
      </c>
      <c r="F4506" s="104">
        <v>74</v>
      </c>
      <c r="G4506" s="104" t="s">
        <v>257</v>
      </c>
      <c r="H4506" s="105">
        <v>10</v>
      </c>
      <c r="I4506" s="104"/>
      <c r="J4506" s="104" t="s">
        <v>258</v>
      </c>
      <c r="K4506" s="104" t="s">
        <v>80</v>
      </c>
      <c r="L4506" s="104" t="s">
        <v>259</v>
      </c>
      <c r="M4506" s="104" t="s">
        <v>276</v>
      </c>
      <c r="N4506" s="104"/>
      <c r="O4506" s="106"/>
      <c r="P4506" s="111" t="s">
        <v>462</v>
      </c>
      <c r="Q4506" s="153" t="s">
        <v>525</v>
      </c>
      <c r="R4506" s="153" t="s">
        <v>262</v>
      </c>
      <c r="S4506" s="153">
        <v>4.1666666666666657E-2</v>
      </c>
      <c r="T4506" s="153" t="s">
        <v>525</v>
      </c>
      <c r="U4506" s="153" t="s">
        <v>262</v>
      </c>
      <c r="V4506" s="153">
        <f>IF(ISBLANK(T4506),"",Tabella2[[#This Row],[ACT STOP]]-Tabella2[[#This Row],[ACT START]])</f>
        <v>4.166666666666663E-2</v>
      </c>
      <c r="W4506" s="104" t="s">
        <v>92</v>
      </c>
      <c r="X4506" s="104" t="s">
        <v>91</v>
      </c>
      <c r="Y4506" s="110"/>
      <c r="Z4506" s="106"/>
      <c r="AA4506" s="104"/>
      <c r="AB4506" s="107"/>
      <c r="AC4506" s="72">
        <v>1</v>
      </c>
      <c r="AH4506" s="70"/>
      <c r="AI4506" s="70"/>
      <c r="AJ4506">
        <v>0</v>
      </c>
      <c r="AL4506" s="70"/>
      <c r="BM4506" s="135" t="s">
        <v>525</v>
      </c>
      <c r="BN4506" s="136" t="s">
        <v>262</v>
      </c>
      <c r="BO4506" s="101"/>
      <c r="BR4506" s="109" t="str">
        <f t="shared" si="70"/>
        <v>SH-25-4495</v>
      </c>
      <c r="BS4506" s="109" t="s">
        <v>552</v>
      </c>
      <c r="BT4506" t="s">
        <v>92</v>
      </c>
      <c r="BU4506" t="s">
        <v>9472</v>
      </c>
    </row>
    <row r="4507" spans="1:73" hidden="1">
      <c r="A4507" s="103" t="s">
        <v>9473</v>
      </c>
      <c r="B4507" s="102">
        <v>45887</v>
      </c>
      <c r="C4507" s="104">
        <f>_xlfn.ISOWEEKNUM(Tabella2[[#This Row],[Date]])</f>
        <v>34</v>
      </c>
      <c r="D4507" s="104" t="s">
        <v>409</v>
      </c>
      <c r="E4507" s="104" t="s">
        <v>284</v>
      </c>
      <c r="F4507" s="104">
        <v>42</v>
      </c>
      <c r="G4507" s="104" t="s">
        <v>257</v>
      </c>
      <c r="H4507" s="105">
        <v>17</v>
      </c>
      <c r="I4507" s="104"/>
      <c r="J4507" s="104" t="s">
        <v>258</v>
      </c>
      <c r="K4507" s="104" t="s">
        <v>79</v>
      </c>
      <c r="L4507" s="104" t="s">
        <v>259</v>
      </c>
      <c r="M4507" s="104" t="s">
        <v>386</v>
      </c>
      <c r="N4507" s="104"/>
      <c r="O4507" s="106"/>
      <c r="P4507" s="111" t="s">
        <v>3511</v>
      </c>
      <c r="Q4507" s="153" t="s">
        <v>498</v>
      </c>
      <c r="R4507" s="153" t="s">
        <v>499</v>
      </c>
      <c r="S4507" s="153">
        <v>4.1666666666666657E-2</v>
      </c>
      <c r="T4507" s="153">
        <v>0.41666666666666669</v>
      </c>
      <c r="U4507" s="153">
        <v>0.45833333333333331</v>
      </c>
      <c r="V4507" s="153">
        <f>IF(ISBLANK(T4507),"",Tabella2[[#This Row],[ACT STOP]]-Tabella2[[#This Row],[ACT START]])</f>
        <v>4.166666666666663E-2</v>
      </c>
      <c r="W4507" s="104" t="s">
        <v>92</v>
      </c>
      <c r="X4507" s="104" t="s">
        <v>91</v>
      </c>
      <c r="Y4507" s="110"/>
      <c r="Z4507" s="106"/>
      <c r="AA4507" s="104"/>
      <c r="AB4507" s="107"/>
      <c r="AC4507" s="72">
        <v>1</v>
      </c>
      <c r="AH4507" s="70"/>
      <c r="AI4507" s="70"/>
      <c r="AJ4507">
        <v>0</v>
      </c>
      <c r="AL4507" s="70"/>
      <c r="BM4507" s="135">
        <v>0.41666666666666669</v>
      </c>
      <c r="BN4507" s="136">
        <v>0.45833333333333331</v>
      </c>
      <c r="BO4507" s="101"/>
      <c r="BR4507" s="109" t="str">
        <f t="shared" si="70"/>
        <v>SH-25-4496</v>
      </c>
      <c r="BS4507" s="109" t="s">
        <v>393</v>
      </c>
      <c r="BT4507" t="s">
        <v>92</v>
      </c>
      <c r="BU4507" t="s">
        <v>9474</v>
      </c>
    </row>
    <row r="4508" spans="1:73" hidden="1">
      <c r="A4508" s="103" t="s">
        <v>9475</v>
      </c>
      <c r="B4508" s="102">
        <v>45887</v>
      </c>
      <c r="C4508" s="104">
        <f>_xlfn.ISOWEEKNUM(Tabella2[[#This Row],[Date]])</f>
        <v>34</v>
      </c>
      <c r="D4508" s="104" t="s">
        <v>722</v>
      </c>
      <c r="E4508" s="104" t="s">
        <v>327</v>
      </c>
      <c r="F4508" s="104">
        <v>78</v>
      </c>
      <c r="G4508" s="104" t="s">
        <v>284</v>
      </c>
      <c r="H4508" s="105">
        <v>22</v>
      </c>
      <c r="I4508" s="104" t="s">
        <v>258</v>
      </c>
      <c r="J4508" s="104"/>
      <c r="K4508" s="104" t="s">
        <v>78</v>
      </c>
      <c r="L4508" s="104" t="s">
        <v>259</v>
      </c>
      <c r="M4508" s="104" t="s">
        <v>3055</v>
      </c>
      <c r="N4508" s="104"/>
      <c r="O4508" s="106"/>
      <c r="P4508" s="111" t="s">
        <v>3496</v>
      </c>
      <c r="Q4508" s="153" t="s">
        <v>498</v>
      </c>
      <c r="R4508" s="153" t="s">
        <v>499</v>
      </c>
      <c r="S4508" s="153">
        <v>4.1666666666666657E-2</v>
      </c>
      <c r="T4508" s="153">
        <v>0.41666666666666669</v>
      </c>
      <c r="U4508" s="153">
        <v>0.45833333333333331</v>
      </c>
      <c r="V4508" s="153">
        <f>IF(ISBLANK(T4508),"",Tabella2[[#This Row],[ACT STOP]]-Tabella2[[#This Row],[ACT START]])</f>
        <v>4.166666666666663E-2</v>
      </c>
      <c r="W4508" s="104" t="s">
        <v>92</v>
      </c>
      <c r="X4508" s="104" t="s">
        <v>91</v>
      </c>
      <c r="Y4508" s="110"/>
      <c r="Z4508" s="106"/>
      <c r="AA4508" s="104"/>
      <c r="AB4508" s="107"/>
      <c r="AC4508" s="72">
        <v>1</v>
      </c>
      <c r="AH4508" s="70"/>
      <c r="AI4508" s="70"/>
      <c r="AJ4508">
        <v>0</v>
      </c>
      <c r="AL4508" s="70"/>
      <c r="BM4508" s="135">
        <v>0.41666666666666669</v>
      </c>
      <c r="BN4508" s="136">
        <v>0.45833333333333331</v>
      </c>
      <c r="BO4508" s="101"/>
      <c r="BR4508" s="109" t="str">
        <f t="shared" si="70"/>
        <v>SH-25-4497</v>
      </c>
      <c r="BS4508" s="109" t="s">
        <v>295</v>
      </c>
      <c r="BT4508" t="s">
        <v>92</v>
      </c>
      <c r="BU4508" t="s">
        <v>9476</v>
      </c>
    </row>
    <row r="4509" spans="1:73" hidden="1">
      <c r="A4509" s="103" t="s">
        <v>9477</v>
      </c>
      <c r="B4509" s="102">
        <v>45887</v>
      </c>
      <c r="C4509" s="104">
        <f>_xlfn.ISOWEEKNUM(Tabella2[[#This Row],[Date]])</f>
        <v>34</v>
      </c>
      <c r="D4509" s="104" t="s">
        <v>3529</v>
      </c>
      <c r="E4509" s="104" t="s">
        <v>284</v>
      </c>
      <c r="F4509" s="104">
        <v>68</v>
      </c>
      <c r="G4509" s="104" t="s">
        <v>257</v>
      </c>
      <c r="H4509" s="105">
        <v>5</v>
      </c>
      <c r="I4509" s="104"/>
      <c r="J4509" s="104" t="s">
        <v>258</v>
      </c>
      <c r="K4509" s="104" t="s">
        <v>83</v>
      </c>
      <c r="L4509" s="104" t="s">
        <v>259</v>
      </c>
      <c r="M4509" s="104" t="s">
        <v>269</v>
      </c>
      <c r="N4509" s="104"/>
      <c r="O4509" s="106"/>
      <c r="P4509" s="111" t="s">
        <v>1814</v>
      </c>
      <c r="Q4509" s="153" t="s">
        <v>498</v>
      </c>
      <c r="R4509" s="153" t="s">
        <v>499</v>
      </c>
      <c r="S4509" s="153">
        <v>4.1666666666666657E-2</v>
      </c>
      <c r="T4509" s="153" t="s">
        <v>498</v>
      </c>
      <c r="U4509" s="153" t="s">
        <v>499</v>
      </c>
      <c r="V4509" s="153">
        <f>IF(ISBLANK(T4509),"",Tabella2[[#This Row],[ACT STOP]]-Tabella2[[#This Row],[ACT START]])</f>
        <v>4.166666666666663E-2</v>
      </c>
      <c r="W4509" s="104" t="s">
        <v>92</v>
      </c>
      <c r="X4509" s="104" t="s">
        <v>91</v>
      </c>
      <c r="Y4509" s="110"/>
      <c r="Z4509" s="106"/>
      <c r="AA4509" s="104"/>
      <c r="AB4509" s="107"/>
      <c r="AC4509" s="72">
        <v>1</v>
      </c>
      <c r="AH4509" s="70"/>
      <c r="AI4509" s="70"/>
      <c r="AJ4509">
        <v>0</v>
      </c>
      <c r="AL4509" s="70"/>
      <c r="BM4509" s="135" t="s">
        <v>498</v>
      </c>
      <c r="BN4509" s="136" t="s">
        <v>499</v>
      </c>
      <c r="BO4509" s="101"/>
      <c r="BR4509" s="109" t="str">
        <f t="shared" si="70"/>
        <v>SH-25-4498</v>
      </c>
      <c r="BS4509" s="109" t="s">
        <v>416</v>
      </c>
      <c r="BT4509" t="s">
        <v>92</v>
      </c>
      <c r="BU4509" t="s">
        <v>9478</v>
      </c>
    </row>
    <row r="4510" spans="1:73" hidden="1">
      <c r="A4510" s="103" t="s">
        <v>9479</v>
      </c>
      <c r="B4510" s="102">
        <v>45887</v>
      </c>
      <c r="C4510" s="104">
        <f>_xlfn.ISOWEEKNUM(Tabella2[[#This Row],[Date]])</f>
        <v>34</v>
      </c>
      <c r="D4510" s="104" t="s">
        <v>860</v>
      </c>
      <c r="E4510" s="104" t="s">
        <v>284</v>
      </c>
      <c r="F4510" s="104">
        <v>81</v>
      </c>
      <c r="G4510" s="104" t="s">
        <v>257</v>
      </c>
      <c r="H4510" s="105">
        <v>13</v>
      </c>
      <c r="I4510" s="104"/>
      <c r="J4510" s="104" t="s">
        <v>258</v>
      </c>
      <c r="K4510" s="104" t="s">
        <v>80</v>
      </c>
      <c r="L4510" s="104" t="s">
        <v>259</v>
      </c>
      <c r="M4510" s="104" t="s">
        <v>276</v>
      </c>
      <c r="N4510" s="104"/>
      <c r="O4510" s="106"/>
      <c r="P4510" s="111" t="s">
        <v>1898</v>
      </c>
      <c r="Q4510" s="153" t="s">
        <v>498</v>
      </c>
      <c r="R4510" s="153" t="s">
        <v>499</v>
      </c>
      <c r="S4510" s="153">
        <v>4.1666666666666657E-2</v>
      </c>
      <c r="T4510" s="153" t="s">
        <v>498</v>
      </c>
      <c r="U4510" s="153" t="s">
        <v>499</v>
      </c>
      <c r="V4510" s="153">
        <f>IF(ISBLANK(T4510),"",Tabella2[[#This Row],[ACT STOP]]-Tabella2[[#This Row],[ACT START]])</f>
        <v>4.166666666666663E-2</v>
      </c>
      <c r="W4510" s="104" t="s">
        <v>92</v>
      </c>
      <c r="X4510" s="104" t="s">
        <v>91</v>
      </c>
      <c r="Y4510" s="110"/>
      <c r="Z4510" s="106"/>
      <c r="AA4510" s="104"/>
      <c r="AB4510" s="107"/>
      <c r="AC4510" s="72">
        <v>1</v>
      </c>
      <c r="AH4510" s="70"/>
      <c r="AI4510" s="70"/>
      <c r="AJ4510">
        <v>0</v>
      </c>
      <c r="AL4510" s="70"/>
      <c r="BM4510" s="135" t="s">
        <v>498</v>
      </c>
      <c r="BN4510" s="136" t="s">
        <v>499</v>
      </c>
      <c r="BO4510" s="101"/>
      <c r="BR4510" s="109" t="str">
        <f t="shared" si="70"/>
        <v>SH-25-4499</v>
      </c>
      <c r="BS4510" s="109" t="s">
        <v>427</v>
      </c>
      <c r="BT4510" t="s">
        <v>92</v>
      </c>
      <c r="BU4510" t="s">
        <v>9480</v>
      </c>
    </row>
    <row r="4511" spans="1:73" hidden="1">
      <c r="A4511" s="103" t="s">
        <v>9481</v>
      </c>
      <c r="B4511" s="102">
        <v>45887</v>
      </c>
      <c r="C4511" s="104">
        <f>_xlfn.ISOWEEKNUM(Tabella2[[#This Row],[Date]])</f>
        <v>34</v>
      </c>
      <c r="D4511" s="104" t="s">
        <v>860</v>
      </c>
      <c r="E4511" s="104" t="s">
        <v>284</v>
      </c>
      <c r="F4511" s="104">
        <v>80</v>
      </c>
      <c r="G4511" s="104" t="s">
        <v>257</v>
      </c>
      <c r="H4511" s="105">
        <v>14</v>
      </c>
      <c r="I4511" s="104"/>
      <c r="J4511" s="104" t="s">
        <v>258</v>
      </c>
      <c r="K4511" s="104" t="s">
        <v>81</v>
      </c>
      <c r="L4511" s="104" t="s">
        <v>259</v>
      </c>
      <c r="M4511" s="104" t="s">
        <v>276</v>
      </c>
      <c r="N4511" s="104"/>
      <c r="O4511" s="106"/>
      <c r="P4511" s="111" t="s">
        <v>1898</v>
      </c>
      <c r="Q4511" s="153" t="s">
        <v>498</v>
      </c>
      <c r="R4511" s="153" t="s">
        <v>499</v>
      </c>
      <c r="S4511" s="153">
        <v>4.1666666666666657E-2</v>
      </c>
      <c r="T4511" s="153" t="s">
        <v>498</v>
      </c>
      <c r="U4511" s="153" t="s">
        <v>499</v>
      </c>
      <c r="V4511" s="153">
        <f>IF(ISBLANK(T4511),"",Tabella2[[#This Row],[ACT STOP]]-Tabella2[[#This Row],[ACT START]])</f>
        <v>4.166666666666663E-2</v>
      </c>
      <c r="W4511" s="104" t="s">
        <v>92</v>
      </c>
      <c r="X4511" s="104" t="s">
        <v>91</v>
      </c>
      <c r="Y4511" s="110"/>
      <c r="Z4511" s="106"/>
      <c r="AA4511" s="104"/>
      <c r="AB4511" s="107"/>
      <c r="AC4511" s="72">
        <v>1</v>
      </c>
      <c r="AH4511" s="70"/>
      <c r="AI4511" s="70"/>
      <c r="AJ4511">
        <v>0</v>
      </c>
      <c r="AL4511" s="70"/>
      <c r="BM4511" s="135" t="s">
        <v>498</v>
      </c>
      <c r="BN4511" s="136" t="s">
        <v>499</v>
      </c>
      <c r="BO4511" s="101"/>
      <c r="BR4511" s="109" t="str">
        <f t="shared" si="70"/>
        <v>SH-25-4500</v>
      </c>
      <c r="BS4511" s="109" t="s">
        <v>372</v>
      </c>
      <c r="BT4511" t="s">
        <v>92</v>
      </c>
      <c r="BU4511" t="s">
        <v>9482</v>
      </c>
    </row>
    <row r="4512" spans="1:73" hidden="1">
      <c r="A4512" s="103" t="s">
        <v>9483</v>
      </c>
      <c r="B4512" s="102">
        <v>45887</v>
      </c>
      <c r="C4512" s="104">
        <f>_xlfn.ISOWEEKNUM(Tabella2[[#This Row],[Date]])</f>
        <v>34</v>
      </c>
      <c r="D4512" s="104" t="s">
        <v>6621</v>
      </c>
      <c r="E4512" s="104" t="s">
        <v>284</v>
      </c>
      <c r="F4512" s="104">
        <v>82</v>
      </c>
      <c r="G4512" s="104" t="s">
        <v>257</v>
      </c>
      <c r="H4512" s="105">
        <v>32</v>
      </c>
      <c r="I4512" s="104"/>
      <c r="J4512" s="104" t="s">
        <v>258</v>
      </c>
      <c r="K4512" s="104" t="s">
        <v>79</v>
      </c>
      <c r="L4512" s="104" t="s">
        <v>299</v>
      </c>
      <c r="M4512" s="104" t="s">
        <v>276</v>
      </c>
      <c r="N4512" s="104"/>
      <c r="O4512" s="108" t="str">
        <f>A4513</f>
        <v>16915</v>
      </c>
      <c r="P4512" s="111" t="s">
        <v>635</v>
      </c>
      <c r="Q4512" s="153" t="s">
        <v>504</v>
      </c>
      <c r="R4512" s="153" t="s">
        <v>271</v>
      </c>
      <c r="S4512" s="153">
        <v>4.1666666666666657E-2</v>
      </c>
      <c r="T4512" s="153">
        <v>0.47916666666666669</v>
      </c>
      <c r="U4512" s="153">
        <v>0.52083333333333337</v>
      </c>
      <c r="V4512" s="153">
        <f>IF(ISBLANK(T4512),"",Tabella2[[#This Row],[ACT STOP]]-Tabella2[[#This Row],[ACT START]])</f>
        <v>4.1666666666666685E-2</v>
      </c>
      <c r="W4512" s="104" t="s">
        <v>92</v>
      </c>
      <c r="X4512" s="104" t="s">
        <v>91</v>
      </c>
      <c r="Y4512" s="110"/>
      <c r="Z4512" s="106"/>
      <c r="AA4512" s="104"/>
      <c r="AB4512" s="107"/>
      <c r="AC4512" s="72">
        <v>1</v>
      </c>
      <c r="AH4512" s="70"/>
      <c r="AI4512" s="70"/>
      <c r="AJ4512">
        <v>0</v>
      </c>
      <c r="AL4512" s="70"/>
      <c r="BM4512" s="135">
        <v>0.47916666666666669</v>
      </c>
      <c r="BN4512" s="136">
        <v>0.52083333333333337</v>
      </c>
      <c r="BO4512" s="101"/>
      <c r="BR4512" s="109" t="str">
        <f t="shared" si="70"/>
        <v>SH-25-4501</v>
      </c>
      <c r="BS4512" s="109" t="s">
        <v>356</v>
      </c>
      <c r="BT4512" t="s">
        <v>92</v>
      </c>
      <c r="BU4512" t="s">
        <v>9484</v>
      </c>
    </row>
    <row r="4513" spans="1:73" hidden="1">
      <c r="A4513" s="103" t="s">
        <v>9485</v>
      </c>
      <c r="B4513" s="102">
        <v>45887</v>
      </c>
      <c r="C4513" s="104">
        <f>_xlfn.ISOWEEKNUM(Tabella2[[#This Row],[Date]])</f>
        <v>34</v>
      </c>
      <c r="D4513" s="104" t="s">
        <v>195</v>
      </c>
      <c r="E4513" s="104" t="s">
        <v>398</v>
      </c>
      <c r="F4513" s="104"/>
      <c r="G4513" s="104" t="s">
        <v>257</v>
      </c>
      <c r="H4513" s="105">
        <v>10</v>
      </c>
      <c r="I4513" s="104"/>
      <c r="J4513" s="104" t="s">
        <v>258</v>
      </c>
      <c r="K4513" s="104" t="s">
        <v>78</v>
      </c>
      <c r="L4513" s="104" t="s">
        <v>299</v>
      </c>
      <c r="M4513" s="104" t="s">
        <v>276</v>
      </c>
      <c r="N4513" s="104"/>
      <c r="O4513" s="108" t="str">
        <f>A4512</f>
        <v>16914</v>
      </c>
      <c r="P4513" s="111" t="s">
        <v>300</v>
      </c>
      <c r="Q4513" s="153">
        <v>0.47916666666666669</v>
      </c>
      <c r="R4513" s="153">
        <v>0.52083333333333337</v>
      </c>
      <c r="S4513" s="153">
        <v>4.1666666666666657E-2</v>
      </c>
      <c r="T4513" s="153">
        <v>0.47916666666666669</v>
      </c>
      <c r="U4513" s="153">
        <v>0.52083333333333337</v>
      </c>
      <c r="V4513" s="153">
        <f>IF(ISBLANK(T4513),"",Tabella2[[#This Row],[ACT STOP]]-Tabella2[[#This Row],[ACT START]])</f>
        <v>4.1666666666666685E-2</v>
      </c>
      <c r="W4513" s="104" t="s">
        <v>122</v>
      </c>
      <c r="X4513" s="104" t="s">
        <v>91</v>
      </c>
      <c r="Y4513" s="110"/>
      <c r="Z4513" s="106"/>
      <c r="AA4513" s="104"/>
      <c r="AB4513" s="107"/>
      <c r="AC4513" s="72">
        <v>1</v>
      </c>
      <c r="AH4513" s="70"/>
      <c r="AI4513" s="70"/>
      <c r="AJ4513">
        <v>0</v>
      </c>
      <c r="AL4513" s="70"/>
      <c r="BM4513" s="135">
        <v>0.47916666666666669</v>
      </c>
      <c r="BN4513" s="136">
        <v>0.52083333333333337</v>
      </c>
      <c r="BO4513" s="101"/>
      <c r="BR4513" s="109" t="str">
        <f t="shared" si="70"/>
        <v>SH-25-4502</v>
      </c>
      <c r="BS4513" s="109" t="s">
        <v>552</v>
      </c>
      <c r="BT4513" t="s">
        <v>122</v>
      </c>
      <c r="BU4513" t="s">
        <v>399</v>
      </c>
    </row>
    <row r="4514" spans="1:73" hidden="1">
      <c r="A4514" s="103" t="s">
        <v>9486</v>
      </c>
      <c r="B4514" s="102">
        <v>45887</v>
      </c>
      <c r="C4514" s="104">
        <f>_xlfn.ISOWEEKNUM(Tabella2[[#This Row],[Date]])</f>
        <v>34</v>
      </c>
      <c r="D4514" s="104" t="s">
        <v>6621</v>
      </c>
      <c r="E4514" s="104" t="s">
        <v>284</v>
      </c>
      <c r="F4514" s="104">
        <v>83</v>
      </c>
      <c r="G4514" s="104" t="s">
        <v>257</v>
      </c>
      <c r="H4514" s="105">
        <v>12</v>
      </c>
      <c r="I4514" s="104"/>
      <c r="J4514" s="104" t="s">
        <v>258</v>
      </c>
      <c r="K4514" s="104" t="s">
        <v>83</v>
      </c>
      <c r="L4514" s="104" t="s">
        <v>299</v>
      </c>
      <c r="M4514" s="104" t="s">
        <v>276</v>
      </c>
      <c r="N4514" s="104"/>
      <c r="O4514" s="108" t="str">
        <f>A4515</f>
        <v>16917</v>
      </c>
      <c r="P4514" s="111" t="s">
        <v>635</v>
      </c>
      <c r="Q4514" s="153">
        <v>0.47916666666666669</v>
      </c>
      <c r="R4514" s="153">
        <v>0.52083333333333337</v>
      </c>
      <c r="S4514" s="153">
        <v>4.1666666666666657E-2</v>
      </c>
      <c r="T4514" s="153">
        <v>0.47916666666666669</v>
      </c>
      <c r="U4514" s="153">
        <v>0.52083333333333337</v>
      </c>
      <c r="V4514" s="153">
        <f>IF(ISBLANK(T4514),"",Tabella2[[#This Row],[ACT STOP]]-Tabella2[[#This Row],[ACT START]])</f>
        <v>4.1666666666666685E-2</v>
      </c>
      <c r="W4514" s="104" t="s">
        <v>92</v>
      </c>
      <c r="X4514" s="104" t="s">
        <v>91</v>
      </c>
      <c r="Y4514" s="110"/>
      <c r="Z4514" s="106"/>
      <c r="AA4514" s="104"/>
      <c r="AB4514" s="107"/>
      <c r="AC4514" s="72">
        <v>1</v>
      </c>
      <c r="AH4514" s="70"/>
      <c r="AI4514" s="70"/>
      <c r="AJ4514">
        <v>0</v>
      </c>
      <c r="AL4514" s="70"/>
      <c r="BM4514" s="135">
        <v>0.47916666666666669</v>
      </c>
      <c r="BN4514" s="136">
        <v>0.52083333333333337</v>
      </c>
      <c r="BO4514" s="101"/>
      <c r="BR4514" s="109" t="str">
        <f t="shared" si="70"/>
        <v>SH-25-4503</v>
      </c>
      <c r="BS4514" s="109" t="s">
        <v>266</v>
      </c>
      <c r="BT4514" t="s">
        <v>92</v>
      </c>
      <c r="BU4514" t="s">
        <v>9487</v>
      </c>
    </row>
    <row r="4515" spans="1:73" ht="31.5" hidden="1" customHeight="1">
      <c r="A4515" s="103" t="s">
        <v>9488</v>
      </c>
      <c r="B4515" s="102">
        <v>45887</v>
      </c>
      <c r="C4515" s="104">
        <f>_xlfn.ISOWEEKNUM(Tabella2[[#This Row],[Date]])</f>
        <v>34</v>
      </c>
      <c r="D4515" s="104" t="s">
        <v>195</v>
      </c>
      <c r="E4515" s="104" t="s">
        <v>398</v>
      </c>
      <c r="F4515" s="104"/>
      <c r="G4515" s="104" t="s">
        <v>257</v>
      </c>
      <c r="H4515" s="105">
        <v>1</v>
      </c>
      <c r="I4515" s="104"/>
      <c r="J4515" s="104" t="s">
        <v>258</v>
      </c>
      <c r="K4515" s="104" t="s">
        <v>80</v>
      </c>
      <c r="L4515" s="104" t="s">
        <v>299</v>
      </c>
      <c r="M4515" s="104" t="s">
        <v>276</v>
      </c>
      <c r="N4515" s="104"/>
      <c r="O4515" s="108" t="str">
        <f>A4514</f>
        <v>16916</v>
      </c>
      <c r="P4515" s="111" t="s">
        <v>300</v>
      </c>
      <c r="Q4515" s="153" t="s">
        <v>504</v>
      </c>
      <c r="R4515" s="153" t="s">
        <v>271</v>
      </c>
      <c r="S4515" s="153">
        <v>4.1666666666666657E-2</v>
      </c>
      <c r="T4515" s="153">
        <v>0.47916666666666669</v>
      </c>
      <c r="U4515" s="153">
        <v>0.52083333333333337</v>
      </c>
      <c r="V4515" s="153">
        <f>IF(ISBLANK(T4515),"",Tabella2[[#This Row],[ACT STOP]]-Tabella2[[#This Row],[ACT START]])</f>
        <v>4.1666666666666685E-2</v>
      </c>
      <c r="W4515" s="104" t="s">
        <v>122</v>
      </c>
      <c r="X4515" s="104" t="s">
        <v>91</v>
      </c>
      <c r="Y4515" s="110" t="s">
        <v>9489</v>
      </c>
      <c r="Z4515" s="106"/>
      <c r="AA4515" s="104"/>
      <c r="AB4515" s="107"/>
      <c r="AC4515" s="72">
        <v>1</v>
      </c>
      <c r="AH4515" s="70"/>
      <c r="AI4515" s="70"/>
      <c r="AJ4515">
        <v>0</v>
      </c>
      <c r="AL4515" s="70"/>
      <c r="BM4515" s="135">
        <v>0.47916666666666669</v>
      </c>
      <c r="BN4515" s="136">
        <v>0.52083333333333337</v>
      </c>
      <c r="BO4515" s="101"/>
      <c r="BR4515" s="109" t="str">
        <f t="shared" si="70"/>
        <v>SH-25-4504</v>
      </c>
      <c r="BS4515" s="109" t="s">
        <v>332</v>
      </c>
      <c r="BT4515" t="s">
        <v>122</v>
      </c>
      <c r="BU4515" t="s">
        <v>399</v>
      </c>
    </row>
    <row r="4516" spans="1:73" hidden="1">
      <c r="A4516" s="103" t="s">
        <v>9490</v>
      </c>
      <c r="B4516" s="102">
        <v>45887</v>
      </c>
      <c r="C4516" s="104">
        <f>_xlfn.ISOWEEKNUM(Tabella2[[#This Row],[Date]])</f>
        <v>34</v>
      </c>
      <c r="D4516" s="104" t="s">
        <v>817</v>
      </c>
      <c r="E4516" s="104" t="s">
        <v>284</v>
      </c>
      <c r="F4516" s="104">
        <v>73</v>
      </c>
      <c r="G4516" s="104" t="s">
        <v>257</v>
      </c>
      <c r="H4516" s="105">
        <v>17</v>
      </c>
      <c r="I4516" s="104"/>
      <c r="J4516" s="104" t="s">
        <v>258</v>
      </c>
      <c r="K4516" s="104" t="s">
        <v>79</v>
      </c>
      <c r="L4516" s="104" t="s">
        <v>299</v>
      </c>
      <c r="M4516" s="104" t="s">
        <v>276</v>
      </c>
      <c r="N4516" s="104"/>
      <c r="O4516" s="108" t="str">
        <f>A4517</f>
        <v>16919</v>
      </c>
      <c r="P4516" s="111" t="s">
        <v>306</v>
      </c>
      <c r="Q4516" s="153" t="s">
        <v>549</v>
      </c>
      <c r="R4516" s="153" t="s">
        <v>550</v>
      </c>
      <c r="S4516" s="153">
        <v>4.1666666666666657E-2</v>
      </c>
      <c r="T4516" s="153">
        <v>0.54166666666666663</v>
      </c>
      <c r="U4516" s="153">
        <v>0.58333333333333337</v>
      </c>
      <c r="V4516" s="153">
        <f>IF(ISBLANK(T4516),"",Tabella2[[#This Row],[ACT STOP]]-Tabella2[[#This Row],[ACT START]])</f>
        <v>4.1666666666666741E-2</v>
      </c>
      <c r="W4516" s="104" t="s">
        <v>92</v>
      </c>
      <c r="X4516" s="104" t="s">
        <v>91</v>
      </c>
      <c r="Y4516" s="110"/>
      <c r="Z4516" s="106"/>
      <c r="AA4516" s="104"/>
      <c r="AB4516" s="107"/>
      <c r="AC4516" s="72">
        <v>1</v>
      </c>
      <c r="AH4516" s="70"/>
      <c r="AI4516" s="70"/>
      <c r="AJ4516">
        <v>0</v>
      </c>
      <c r="AL4516" s="70"/>
      <c r="BM4516" s="135">
        <v>0.54166666666666663</v>
      </c>
      <c r="BN4516" s="136">
        <v>0.58333333333333337</v>
      </c>
      <c r="BO4516" s="101"/>
      <c r="BR4516" s="109" t="str">
        <f t="shared" si="70"/>
        <v>SH-25-4505</v>
      </c>
      <c r="BS4516" s="109" t="s">
        <v>393</v>
      </c>
      <c r="BT4516" t="s">
        <v>92</v>
      </c>
      <c r="BU4516" t="s">
        <v>9491</v>
      </c>
    </row>
    <row r="4517" spans="1:73" hidden="1">
      <c r="A4517" s="103" t="s">
        <v>9492</v>
      </c>
      <c r="B4517" s="102">
        <v>45887</v>
      </c>
      <c r="C4517" s="104">
        <f>_xlfn.ISOWEEKNUM(Tabella2[[#This Row],[Date]])</f>
        <v>34</v>
      </c>
      <c r="D4517" s="104" t="s">
        <v>195</v>
      </c>
      <c r="E4517" s="104" t="s">
        <v>398</v>
      </c>
      <c r="F4517" s="104"/>
      <c r="G4517" s="104" t="s">
        <v>257</v>
      </c>
      <c r="H4517" s="105">
        <v>13</v>
      </c>
      <c r="I4517" s="104"/>
      <c r="J4517" s="104" t="s">
        <v>258</v>
      </c>
      <c r="K4517" s="104" t="s">
        <v>78</v>
      </c>
      <c r="L4517" s="104" t="s">
        <v>299</v>
      </c>
      <c r="M4517" s="104" t="s">
        <v>276</v>
      </c>
      <c r="N4517" s="104"/>
      <c r="O4517" s="108" t="str">
        <f>A4516</f>
        <v>16918</v>
      </c>
      <c r="P4517" s="111" t="s">
        <v>300</v>
      </c>
      <c r="Q4517" s="153" t="s">
        <v>549</v>
      </c>
      <c r="R4517" s="153" t="s">
        <v>550</v>
      </c>
      <c r="S4517" s="153">
        <v>4.1666666666666657E-2</v>
      </c>
      <c r="T4517" s="153">
        <v>0.54166666666666663</v>
      </c>
      <c r="U4517" s="153">
        <v>0.58333333333333337</v>
      </c>
      <c r="V4517" s="153">
        <f>IF(ISBLANK(T4517),"",Tabella2[[#This Row],[ACT STOP]]-Tabella2[[#This Row],[ACT START]])</f>
        <v>4.1666666666666741E-2</v>
      </c>
      <c r="W4517" s="104" t="s">
        <v>122</v>
      </c>
      <c r="X4517" s="104" t="s">
        <v>91</v>
      </c>
      <c r="Y4517" s="110"/>
      <c r="Z4517" s="106"/>
      <c r="AA4517" s="104"/>
      <c r="AB4517" s="107"/>
      <c r="AC4517" s="72">
        <v>1</v>
      </c>
      <c r="AH4517" s="70"/>
      <c r="AI4517" s="70"/>
      <c r="AJ4517">
        <v>0</v>
      </c>
      <c r="AL4517" s="70"/>
      <c r="BM4517" s="135">
        <v>0.54166666666666663</v>
      </c>
      <c r="BN4517" s="136">
        <v>0.58333333333333337</v>
      </c>
      <c r="BO4517" s="101"/>
      <c r="BR4517" s="109" t="str">
        <f t="shared" si="70"/>
        <v>SH-25-4506</v>
      </c>
      <c r="BS4517" s="109" t="s">
        <v>427</v>
      </c>
      <c r="BT4517" t="s">
        <v>122</v>
      </c>
      <c r="BU4517" t="s">
        <v>399</v>
      </c>
    </row>
    <row r="4518" spans="1:73" hidden="1">
      <c r="A4518" s="103" t="s">
        <v>9493</v>
      </c>
      <c r="B4518" s="102">
        <v>45887</v>
      </c>
      <c r="C4518" s="104">
        <f>_xlfn.ISOWEEKNUM(Tabella2[[#This Row],[Date]])</f>
        <v>34</v>
      </c>
      <c r="D4518" s="104" t="s">
        <v>817</v>
      </c>
      <c r="E4518" s="104" t="s">
        <v>284</v>
      </c>
      <c r="F4518" s="104">
        <v>75</v>
      </c>
      <c r="G4518" s="104" t="s">
        <v>284</v>
      </c>
      <c r="H4518" s="105">
        <v>22</v>
      </c>
      <c r="I4518" s="104"/>
      <c r="J4518" s="104" t="s">
        <v>258</v>
      </c>
      <c r="K4518" s="104" t="s">
        <v>83</v>
      </c>
      <c r="L4518" s="104" t="s">
        <v>299</v>
      </c>
      <c r="M4518" s="104" t="s">
        <v>276</v>
      </c>
      <c r="N4518" s="104"/>
      <c r="O4518" s="108" t="str">
        <f>A4519</f>
        <v>16921</v>
      </c>
      <c r="P4518" s="111" t="s">
        <v>306</v>
      </c>
      <c r="Q4518" s="153" t="s">
        <v>549</v>
      </c>
      <c r="R4518" s="153" t="s">
        <v>550</v>
      </c>
      <c r="S4518" s="153">
        <v>4.1666666666666657E-2</v>
      </c>
      <c r="T4518" s="153" t="s">
        <v>549</v>
      </c>
      <c r="U4518" s="153">
        <v>0.57638888888888884</v>
      </c>
      <c r="V4518" s="153">
        <f>IF(ISBLANK(T4518),"",Tabella2[[#This Row],[ACT STOP]]-Tabella2[[#This Row],[ACT START]])</f>
        <v>3.472222222222221E-2</v>
      </c>
      <c r="W4518" s="104" t="s">
        <v>92</v>
      </c>
      <c r="X4518" s="104" t="s">
        <v>91</v>
      </c>
      <c r="Y4518" s="110"/>
      <c r="Z4518" s="106"/>
      <c r="AA4518" s="104"/>
      <c r="AB4518" s="107"/>
      <c r="AC4518" s="72">
        <v>1</v>
      </c>
      <c r="AH4518" s="70"/>
      <c r="AI4518" s="70"/>
      <c r="AJ4518">
        <v>0</v>
      </c>
      <c r="AL4518" s="70"/>
      <c r="BM4518" s="135" t="s">
        <v>549</v>
      </c>
      <c r="BN4518" s="136">
        <v>0.57638888888888884</v>
      </c>
      <c r="BO4518" s="101"/>
      <c r="BR4518" s="109" t="str">
        <f t="shared" si="70"/>
        <v>SH-25-4507</v>
      </c>
      <c r="BS4518" s="109" t="s">
        <v>295</v>
      </c>
      <c r="BT4518" t="s">
        <v>92</v>
      </c>
      <c r="BU4518" t="s">
        <v>9494</v>
      </c>
    </row>
    <row r="4519" spans="1:73" hidden="1">
      <c r="A4519" s="103" t="s">
        <v>9495</v>
      </c>
      <c r="B4519" s="102">
        <v>45887</v>
      </c>
      <c r="C4519" s="104">
        <f>_xlfn.ISOWEEKNUM(Tabella2[[#This Row],[Date]])</f>
        <v>34</v>
      </c>
      <c r="D4519" s="104" t="s">
        <v>195</v>
      </c>
      <c r="E4519" s="104" t="s">
        <v>398</v>
      </c>
      <c r="F4519" s="104"/>
      <c r="G4519" s="104" t="s">
        <v>257</v>
      </c>
      <c r="H4519" s="105">
        <v>14</v>
      </c>
      <c r="I4519" s="104"/>
      <c r="J4519" s="104" t="s">
        <v>258</v>
      </c>
      <c r="K4519" s="104" t="s">
        <v>80</v>
      </c>
      <c r="L4519" s="104" t="s">
        <v>299</v>
      </c>
      <c r="M4519" s="104" t="s">
        <v>276</v>
      </c>
      <c r="N4519" s="104"/>
      <c r="O4519" s="108" t="str">
        <f>A4518</f>
        <v>16920</v>
      </c>
      <c r="P4519" s="111" t="s">
        <v>300</v>
      </c>
      <c r="Q4519" s="153">
        <v>0.54166666666666663</v>
      </c>
      <c r="R4519" s="153">
        <v>0.58333333333333337</v>
      </c>
      <c r="S4519" s="153">
        <v>4.1666666666666657E-2</v>
      </c>
      <c r="T4519" s="153">
        <v>0.54166666666666663</v>
      </c>
      <c r="U4519" s="153">
        <v>0.57638888888888884</v>
      </c>
      <c r="V4519" s="153">
        <f>IF(ISBLANK(T4519),"",Tabella2[[#This Row],[ACT STOP]]-Tabella2[[#This Row],[ACT START]])</f>
        <v>3.472222222222221E-2</v>
      </c>
      <c r="W4519" s="104" t="s">
        <v>122</v>
      </c>
      <c r="X4519" s="104" t="s">
        <v>91</v>
      </c>
      <c r="Y4519" s="110"/>
      <c r="Z4519" s="106"/>
      <c r="AA4519" s="104"/>
      <c r="AB4519" s="107"/>
      <c r="AC4519" s="72">
        <v>1</v>
      </c>
      <c r="AH4519" s="70"/>
      <c r="AI4519" s="70"/>
      <c r="AJ4519">
        <v>0</v>
      </c>
      <c r="AL4519" s="70"/>
      <c r="BM4519" s="135">
        <v>0.54166666666666663</v>
      </c>
      <c r="BN4519" s="136">
        <v>0.57638888888888884</v>
      </c>
      <c r="BO4519" s="101"/>
      <c r="BR4519" s="109" t="str">
        <f t="shared" si="70"/>
        <v>SH-25-4508</v>
      </c>
      <c r="BS4519" s="109" t="s">
        <v>372</v>
      </c>
      <c r="BT4519" t="s">
        <v>122</v>
      </c>
      <c r="BU4519" t="s">
        <v>399</v>
      </c>
    </row>
    <row r="4520" spans="1:73" hidden="1">
      <c r="A4520" s="103" t="s">
        <v>9496</v>
      </c>
      <c r="B4520" s="102">
        <v>45887</v>
      </c>
      <c r="C4520" s="104">
        <f>_xlfn.ISOWEEKNUM(Tabella2[[#This Row],[Date]])</f>
        <v>34</v>
      </c>
      <c r="D4520" s="104" t="s">
        <v>3529</v>
      </c>
      <c r="E4520" s="104" t="s">
        <v>284</v>
      </c>
      <c r="F4520" s="104">
        <v>68</v>
      </c>
      <c r="G4520" s="104" t="s">
        <v>257</v>
      </c>
      <c r="H4520" s="105">
        <v>5</v>
      </c>
      <c r="I4520" s="104"/>
      <c r="J4520" s="104" t="s">
        <v>258</v>
      </c>
      <c r="K4520" s="104" t="s">
        <v>81</v>
      </c>
      <c r="L4520" s="104" t="s">
        <v>259</v>
      </c>
      <c r="M4520" s="104" t="s">
        <v>269</v>
      </c>
      <c r="N4520" s="104"/>
      <c r="O4520" s="106"/>
      <c r="P4520" s="111" t="s">
        <v>607</v>
      </c>
      <c r="Q4520" s="153" t="s">
        <v>549</v>
      </c>
      <c r="R4520" s="153" t="s">
        <v>550</v>
      </c>
      <c r="S4520" s="153">
        <v>4.1666666666666657E-2</v>
      </c>
      <c r="T4520" s="153" t="s">
        <v>549</v>
      </c>
      <c r="U4520" s="153" t="s">
        <v>550</v>
      </c>
      <c r="V4520" s="153">
        <f>IF(ISBLANK(T4520),"",Tabella2[[#This Row],[ACT STOP]]-Tabella2[[#This Row],[ACT START]])</f>
        <v>4.1666666666666741E-2</v>
      </c>
      <c r="W4520" s="104" t="s">
        <v>92</v>
      </c>
      <c r="X4520" s="104" t="s">
        <v>91</v>
      </c>
      <c r="Y4520" s="110"/>
      <c r="Z4520" s="106"/>
      <c r="AA4520" s="104"/>
      <c r="AB4520" s="107"/>
      <c r="AC4520" s="72">
        <v>1</v>
      </c>
      <c r="AH4520" s="70"/>
      <c r="AI4520" s="70"/>
      <c r="AJ4520">
        <v>0</v>
      </c>
      <c r="AL4520" s="70"/>
      <c r="BM4520" s="135" t="s">
        <v>549</v>
      </c>
      <c r="BN4520" s="136" t="s">
        <v>550</v>
      </c>
      <c r="BO4520" s="101"/>
      <c r="BR4520" s="109" t="str">
        <f t="shared" si="70"/>
        <v>SH-25-4509</v>
      </c>
      <c r="BS4520" s="109" t="s">
        <v>416</v>
      </c>
      <c r="BT4520" t="s">
        <v>92</v>
      </c>
      <c r="BU4520" t="s">
        <v>9497</v>
      </c>
    </row>
    <row r="4521" spans="1:73" hidden="1">
      <c r="A4521" s="103" t="s">
        <v>9498</v>
      </c>
      <c r="B4521" s="102">
        <v>45888</v>
      </c>
      <c r="C4521" s="104">
        <f>_xlfn.ISOWEEKNUM(Tabella2[[#This Row],[Date]])</f>
        <v>34</v>
      </c>
      <c r="D4521" s="104" t="s">
        <v>6621</v>
      </c>
      <c r="E4521" s="104" t="s">
        <v>284</v>
      </c>
      <c r="F4521" s="104">
        <v>82</v>
      </c>
      <c r="G4521" s="104" t="s">
        <v>284</v>
      </c>
      <c r="H4521" s="105">
        <v>9</v>
      </c>
      <c r="I4521" s="104"/>
      <c r="J4521" s="104" t="s">
        <v>258</v>
      </c>
      <c r="K4521" s="104" t="s">
        <v>79</v>
      </c>
      <c r="L4521" s="104" t="s">
        <v>299</v>
      </c>
      <c r="M4521" s="104" t="s">
        <v>276</v>
      </c>
      <c r="N4521" s="104"/>
      <c r="O4521" s="106" t="str">
        <f>A4522</f>
        <v>16924</v>
      </c>
      <c r="P4521" s="111" t="s">
        <v>2205</v>
      </c>
      <c r="Q4521" s="153" t="s">
        <v>7801</v>
      </c>
      <c r="R4521" s="153" t="s">
        <v>7802</v>
      </c>
      <c r="S4521" s="153">
        <v>4.1666666666666657E-2</v>
      </c>
      <c r="T4521" s="153">
        <v>0.22916666666666671</v>
      </c>
      <c r="U4521" s="153">
        <v>0.27083333333333331</v>
      </c>
      <c r="V4521" s="153">
        <f>IF(ISBLANK(T4521),"",Tabella2[[#This Row],[ACT STOP]]-Tabella2[[#This Row],[ACT START]])</f>
        <v>4.1666666666666602E-2</v>
      </c>
      <c r="W4521" s="104" t="s">
        <v>92</v>
      </c>
      <c r="X4521" s="104" t="s">
        <v>91</v>
      </c>
      <c r="Y4521" s="110"/>
      <c r="Z4521" s="106"/>
      <c r="AA4521" s="104"/>
      <c r="AB4521" s="107"/>
      <c r="AC4521" s="72">
        <v>1</v>
      </c>
      <c r="AH4521" s="70"/>
      <c r="AI4521" s="70"/>
      <c r="AJ4521">
        <v>0</v>
      </c>
      <c r="AL4521" s="70"/>
      <c r="BM4521" s="135">
        <v>0.22916666666666671</v>
      </c>
      <c r="BN4521" s="136">
        <v>0.27083333333333331</v>
      </c>
      <c r="BO4521" s="101"/>
      <c r="BR4521" s="109" t="str">
        <f t="shared" si="70"/>
        <v>SH-25-4510</v>
      </c>
      <c r="BS4521" s="109" t="s">
        <v>339</v>
      </c>
      <c r="BT4521" t="s">
        <v>92</v>
      </c>
      <c r="BU4521" t="s">
        <v>9499</v>
      </c>
    </row>
    <row r="4522" spans="1:73" hidden="1">
      <c r="A4522" s="103" t="s">
        <v>9500</v>
      </c>
      <c r="B4522" s="102">
        <v>45888</v>
      </c>
      <c r="C4522" s="104">
        <f>_xlfn.ISOWEEKNUM(Tabella2[[#This Row],[Date]])</f>
        <v>34</v>
      </c>
      <c r="D4522" s="104" t="s">
        <v>195</v>
      </c>
      <c r="E4522" s="104" t="s">
        <v>284</v>
      </c>
      <c r="F4522" s="104"/>
      <c r="G4522" s="104" t="s">
        <v>257</v>
      </c>
      <c r="H4522" s="105">
        <v>12</v>
      </c>
      <c r="I4522" s="104"/>
      <c r="J4522" s="104" t="s">
        <v>258</v>
      </c>
      <c r="K4522" s="104" t="s">
        <v>78</v>
      </c>
      <c r="L4522" s="104" t="s">
        <v>299</v>
      </c>
      <c r="M4522" s="104" t="s">
        <v>276</v>
      </c>
      <c r="N4522" s="104"/>
      <c r="O4522" s="106" t="str">
        <f>A4521</f>
        <v>16923</v>
      </c>
      <c r="P4522" s="111" t="s">
        <v>300</v>
      </c>
      <c r="Q4522" s="153">
        <v>0.22916666666666671</v>
      </c>
      <c r="R4522" s="153">
        <v>0.27083333333333331</v>
      </c>
      <c r="S4522" s="153">
        <v>4.1666666666666657E-2</v>
      </c>
      <c r="T4522" s="153">
        <v>0.22916666666666671</v>
      </c>
      <c r="U4522" s="153">
        <v>0.27083333333333331</v>
      </c>
      <c r="V4522" s="153">
        <f>IF(ISBLANK(T4522),"",Tabella2[[#This Row],[ACT STOP]]-Tabella2[[#This Row],[ACT START]])</f>
        <v>4.1666666666666602E-2</v>
      </c>
      <c r="W4522" s="104" t="s">
        <v>122</v>
      </c>
      <c r="X4522" s="104" t="s">
        <v>91</v>
      </c>
      <c r="Y4522" s="110"/>
      <c r="Z4522" s="106"/>
      <c r="AA4522" s="104"/>
      <c r="AB4522" s="107"/>
      <c r="AC4522" s="72">
        <v>1</v>
      </c>
      <c r="AH4522" s="70"/>
      <c r="AI4522" s="70"/>
      <c r="AJ4522">
        <v>0</v>
      </c>
      <c r="AL4522" s="70"/>
      <c r="BM4522" s="135">
        <v>0.22916666666666671</v>
      </c>
      <c r="BN4522" s="136">
        <v>0.27083333333333331</v>
      </c>
      <c r="BO4522" s="101"/>
      <c r="BR4522" s="109" t="str">
        <f t="shared" si="70"/>
        <v>SH-25-4511</v>
      </c>
      <c r="BS4522" s="109" t="s">
        <v>266</v>
      </c>
      <c r="BT4522" t="s">
        <v>122</v>
      </c>
      <c r="BU4522" t="s">
        <v>9501</v>
      </c>
    </row>
    <row r="4523" spans="1:73" hidden="1">
      <c r="A4523" s="103" t="s">
        <v>9502</v>
      </c>
      <c r="B4523" s="102">
        <v>45888</v>
      </c>
      <c r="C4523" s="104">
        <f>_xlfn.ISOWEEKNUM(Tabella2[[#This Row],[Date]])</f>
        <v>34</v>
      </c>
      <c r="D4523" s="104" t="s">
        <v>722</v>
      </c>
      <c r="E4523" s="104" t="s">
        <v>327</v>
      </c>
      <c r="F4523" s="104">
        <v>77</v>
      </c>
      <c r="G4523" s="104" t="s">
        <v>257</v>
      </c>
      <c r="H4523" s="105">
        <v>32</v>
      </c>
      <c r="I4523" s="104" t="s">
        <v>258</v>
      </c>
      <c r="J4523" s="104"/>
      <c r="K4523" s="104" t="s">
        <v>83</v>
      </c>
      <c r="L4523" s="104" t="s">
        <v>299</v>
      </c>
      <c r="M4523" s="104" t="s">
        <v>276</v>
      </c>
      <c r="N4523" s="104"/>
      <c r="O4523" s="106" t="str">
        <f>A4524</f>
        <v>16926</v>
      </c>
      <c r="P4523" s="111" t="s">
        <v>3408</v>
      </c>
      <c r="Q4523" s="153" t="s">
        <v>7801</v>
      </c>
      <c r="R4523" s="153">
        <v>0.25</v>
      </c>
      <c r="S4523" s="153">
        <v>2.0833333333333329E-2</v>
      </c>
      <c r="T4523" s="153" t="s">
        <v>7801</v>
      </c>
      <c r="U4523" s="153">
        <v>0.25</v>
      </c>
      <c r="V4523" s="153">
        <f>IF(ISBLANK(T4523),"",Tabella2[[#This Row],[ACT STOP]]-Tabella2[[#This Row],[ACT START]])</f>
        <v>2.0833333333333343E-2</v>
      </c>
      <c r="W4523" s="104" t="s">
        <v>92</v>
      </c>
      <c r="X4523" s="104" t="s">
        <v>91</v>
      </c>
      <c r="Y4523" s="110"/>
      <c r="Z4523" s="106"/>
      <c r="AA4523" s="104"/>
      <c r="AB4523" s="107"/>
      <c r="AC4523" s="72">
        <v>1</v>
      </c>
      <c r="AH4523" s="70"/>
      <c r="AI4523" s="70"/>
      <c r="AJ4523">
        <v>0</v>
      </c>
      <c r="AL4523" s="70"/>
      <c r="BM4523" s="135" t="s">
        <v>7801</v>
      </c>
      <c r="BN4523" s="136">
        <v>0.25</v>
      </c>
      <c r="BO4523" s="101"/>
      <c r="BR4523" s="109" t="str">
        <f t="shared" si="70"/>
        <v>SH-25-4512</v>
      </c>
      <c r="BS4523" s="109" t="s">
        <v>356</v>
      </c>
      <c r="BT4523" t="s">
        <v>92</v>
      </c>
      <c r="BU4523" t="s">
        <v>9503</v>
      </c>
    </row>
    <row r="4524" spans="1:73" hidden="1">
      <c r="A4524" s="103" t="s">
        <v>9504</v>
      </c>
      <c r="B4524" s="102">
        <v>45888</v>
      </c>
      <c r="C4524" s="104">
        <f>_xlfn.ISOWEEKNUM(Tabella2[[#This Row],[Date]])</f>
        <v>34</v>
      </c>
      <c r="D4524" s="104" t="s">
        <v>722</v>
      </c>
      <c r="E4524" s="104" t="s">
        <v>327</v>
      </c>
      <c r="F4524" s="104">
        <v>79</v>
      </c>
      <c r="G4524" s="104" t="s">
        <v>257</v>
      </c>
      <c r="H4524" s="105">
        <v>10</v>
      </c>
      <c r="I4524" s="104" t="s">
        <v>258</v>
      </c>
      <c r="J4524" s="104"/>
      <c r="K4524" s="104" t="s">
        <v>80</v>
      </c>
      <c r="L4524" s="104" t="s">
        <v>299</v>
      </c>
      <c r="M4524" s="104" t="s">
        <v>276</v>
      </c>
      <c r="N4524" s="104"/>
      <c r="O4524" s="106" t="str">
        <f>A4523</f>
        <v>16925</v>
      </c>
      <c r="P4524" s="111" t="s">
        <v>300</v>
      </c>
      <c r="Q4524" s="153">
        <v>0.22916666666666671</v>
      </c>
      <c r="R4524" s="153">
        <v>0.25</v>
      </c>
      <c r="S4524" s="153">
        <v>2.0833333333333329E-2</v>
      </c>
      <c r="T4524" s="153" t="s">
        <v>7801</v>
      </c>
      <c r="U4524" s="153">
        <v>0.25</v>
      </c>
      <c r="V4524" s="153">
        <f>IF(ISBLANK(T4524),"",Tabella2[[#This Row],[ACT STOP]]-Tabella2[[#This Row],[ACT START]])</f>
        <v>2.0833333333333343E-2</v>
      </c>
      <c r="W4524" s="104" t="s">
        <v>122</v>
      </c>
      <c r="X4524" s="104" t="s">
        <v>91</v>
      </c>
      <c r="Y4524" s="110"/>
      <c r="Z4524" s="106"/>
      <c r="AA4524" s="104"/>
      <c r="AB4524" s="107"/>
      <c r="AC4524" s="72">
        <v>1</v>
      </c>
      <c r="AH4524" s="70"/>
      <c r="AI4524" s="70"/>
      <c r="AJ4524">
        <v>0</v>
      </c>
      <c r="AL4524" s="70"/>
      <c r="BM4524" s="135" t="s">
        <v>7801</v>
      </c>
      <c r="BN4524" s="136">
        <v>0.25</v>
      </c>
      <c r="BO4524" s="101"/>
      <c r="BR4524" s="109" t="str">
        <f t="shared" si="70"/>
        <v>SH-25-4513</v>
      </c>
      <c r="BS4524" s="109" t="s">
        <v>552</v>
      </c>
      <c r="BT4524" t="s">
        <v>122</v>
      </c>
      <c r="BU4524" t="s">
        <v>9505</v>
      </c>
    </row>
    <row r="4525" spans="1:73" hidden="1">
      <c r="A4525" s="103" t="s">
        <v>9506</v>
      </c>
      <c r="B4525" s="102">
        <v>45888</v>
      </c>
      <c r="C4525" s="104">
        <f>_xlfn.ISOWEEKNUM(Tabella2[[#This Row],[Date]])</f>
        <v>34</v>
      </c>
      <c r="D4525" s="104" t="s">
        <v>722</v>
      </c>
      <c r="E4525" s="104" t="s">
        <v>327</v>
      </c>
      <c r="F4525" s="104">
        <v>79</v>
      </c>
      <c r="G4525" s="104" t="s">
        <v>257</v>
      </c>
      <c r="H4525" s="105">
        <v>10</v>
      </c>
      <c r="I4525" s="104" t="s">
        <v>258</v>
      </c>
      <c r="J4525" s="104"/>
      <c r="K4525" s="104" t="s">
        <v>83</v>
      </c>
      <c r="L4525" s="104" t="s">
        <v>299</v>
      </c>
      <c r="M4525" s="104" t="s">
        <v>276</v>
      </c>
      <c r="N4525" s="104"/>
      <c r="O4525" s="106" t="str">
        <f>A4526</f>
        <v>16928</v>
      </c>
      <c r="P4525" s="111" t="s">
        <v>3408</v>
      </c>
      <c r="Q4525" s="153" t="s">
        <v>866</v>
      </c>
      <c r="R4525" s="153">
        <v>0.27430555555555558</v>
      </c>
      <c r="S4525" s="153">
        <v>2.0833333333333329E-2</v>
      </c>
      <c r="T4525" s="153" t="s">
        <v>866</v>
      </c>
      <c r="U4525" s="153">
        <v>0.27430555555555558</v>
      </c>
      <c r="V4525" s="153">
        <f>IF(ISBLANK(T4525),"",Tabella2[[#This Row],[ACT STOP]]-Tabella2[[#This Row],[ACT START]])</f>
        <v>2.083333333333337E-2</v>
      </c>
      <c r="W4525" s="104" t="s">
        <v>92</v>
      </c>
      <c r="X4525" s="104" t="s">
        <v>91</v>
      </c>
      <c r="Y4525" s="110"/>
      <c r="Z4525" s="106"/>
      <c r="AA4525" s="104"/>
      <c r="AB4525" s="107"/>
      <c r="AC4525" s="72">
        <v>1</v>
      </c>
      <c r="AH4525" s="70"/>
      <c r="AI4525" s="70"/>
      <c r="AJ4525">
        <v>0</v>
      </c>
      <c r="AL4525" s="70"/>
      <c r="BM4525" s="135" t="s">
        <v>866</v>
      </c>
      <c r="BN4525" s="136">
        <v>0.27430555555555558</v>
      </c>
      <c r="BO4525" s="101"/>
      <c r="BR4525" s="109" t="str">
        <f t="shared" si="70"/>
        <v>SH-25-4514</v>
      </c>
      <c r="BS4525" s="109" t="s">
        <v>552</v>
      </c>
      <c r="BT4525" t="s">
        <v>92</v>
      </c>
      <c r="BU4525" t="s">
        <v>9507</v>
      </c>
    </row>
    <row r="4526" spans="1:73" hidden="1">
      <c r="A4526" s="103" t="s">
        <v>9508</v>
      </c>
      <c r="B4526" s="102">
        <v>45888</v>
      </c>
      <c r="C4526" s="104">
        <f>_xlfn.ISOWEEKNUM(Tabella2[[#This Row],[Date]])</f>
        <v>34</v>
      </c>
      <c r="D4526" s="104" t="s">
        <v>722</v>
      </c>
      <c r="E4526" s="104" t="s">
        <v>327</v>
      </c>
      <c r="F4526" s="104">
        <v>77</v>
      </c>
      <c r="G4526" s="104" t="s">
        <v>257</v>
      </c>
      <c r="H4526" s="105">
        <v>32</v>
      </c>
      <c r="I4526" s="104" t="s">
        <v>258</v>
      </c>
      <c r="J4526" s="104"/>
      <c r="K4526" s="104" t="s">
        <v>80</v>
      </c>
      <c r="L4526" s="104" t="s">
        <v>299</v>
      </c>
      <c r="M4526" s="104" t="s">
        <v>276</v>
      </c>
      <c r="N4526" s="104"/>
      <c r="O4526" s="106" t="str">
        <f>A4525</f>
        <v>16927</v>
      </c>
      <c r="P4526" s="111" t="s">
        <v>300</v>
      </c>
      <c r="Q4526" s="153" t="s">
        <v>866</v>
      </c>
      <c r="R4526" s="153">
        <v>0.27430555555555558</v>
      </c>
      <c r="S4526" s="153">
        <v>2.0833333333333329E-2</v>
      </c>
      <c r="T4526" s="153" t="s">
        <v>866</v>
      </c>
      <c r="U4526" s="153">
        <v>0.27430555555555558</v>
      </c>
      <c r="V4526" s="153">
        <f>IF(ISBLANK(T4526),"",Tabella2[[#This Row],[ACT STOP]]-Tabella2[[#This Row],[ACT START]])</f>
        <v>2.083333333333337E-2</v>
      </c>
      <c r="W4526" s="104" t="s">
        <v>122</v>
      </c>
      <c r="X4526" s="104" t="s">
        <v>91</v>
      </c>
      <c r="Y4526" s="110"/>
      <c r="Z4526" s="106"/>
      <c r="AA4526" s="104"/>
      <c r="AB4526" s="107"/>
      <c r="AC4526" s="72">
        <v>1</v>
      </c>
      <c r="AH4526" s="70"/>
      <c r="AI4526" s="70"/>
      <c r="AJ4526">
        <v>0</v>
      </c>
      <c r="AL4526" s="70"/>
      <c r="BM4526" s="135" t="s">
        <v>866</v>
      </c>
      <c r="BN4526" s="136">
        <v>0.27430555555555558</v>
      </c>
      <c r="BO4526" s="101"/>
      <c r="BR4526" s="109" t="str">
        <f t="shared" si="70"/>
        <v>SH-25-4515</v>
      </c>
      <c r="BS4526" s="109" t="s">
        <v>356</v>
      </c>
      <c r="BT4526" t="s">
        <v>122</v>
      </c>
      <c r="BU4526" t="s">
        <v>9509</v>
      </c>
    </row>
    <row r="4527" spans="1:73" hidden="1">
      <c r="A4527" s="103" t="s">
        <v>9510</v>
      </c>
      <c r="B4527" s="102">
        <v>45888</v>
      </c>
      <c r="C4527" s="104">
        <f>_xlfn.ISOWEEKNUM(Tabella2[[#This Row],[Date]])</f>
        <v>34</v>
      </c>
      <c r="D4527" s="104" t="s">
        <v>6766</v>
      </c>
      <c r="E4527" s="104" t="s">
        <v>284</v>
      </c>
      <c r="F4527" s="104">
        <v>79</v>
      </c>
      <c r="G4527" s="104" t="s">
        <v>257</v>
      </c>
      <c r="H4527" s="105">
        <v>1</v>
      </c>
      <c r="I4527" s="104"/>
      <c r="J4527" s="104" t="s">
        <v>258</v>
      </c>
      <c r="K4527" s="104" t="s">
        <v>81</v>
      </c>
      <c r="L4527" s="104" t="s">
        <v>259</v>
      </c>
      <c r="M4527" s="104" t="s">
        <v>276</v>
      </c>
      <c r="N4527" s="104"/>
      <c r="O4527" s="106"/>
      <c r="P4527" s="111" t="s">
        <v>1898</v>
      </c>
      <c r="Q4527" s="153" t="s">
        <v>7801</v>
      </c>
      <c r="R4527" s="153" t="s">
        <v>7802</v>
      </c>
      <c r="S4527" s="153">
        <v>4.1666666666666657E-2</v>
      </c>
      <c r="T4527" s="153" t="s">
        <v>7801</v>
      </c>
      <c r="U4527" s="153" t="s">
        <v>7802</v>
      </c>
      <c r="V4527" s="153">
        <f>IF(ISBLANK(T4527),"",Tabella2[[#This Row],[ACT STOP]]-Tabella2[[#This Row],[ACT START]])</f>
        <v>4.1666666666666657E-2</v>
      </c>
      <c r="W4527" s="104" t="s">
        <v>92</v>
      </c>
      <c r="X4527" s="104" t="s">
        <v>91</v>
      </c>
      <c r="Y4527" s="110"/>
      <c r="Z4527" s="106"/>
      <c r="AA4527" s="104"/>
      <c r="AB4527" s="107"/>
      <c r="AC4527" s="72">
        <v>1</v>
      </c>
      <c r="AH4527" s="70"/>
      <c r="AI4527" s="70"/>
      <c r="AJ4527">
        <v>0</v>
      </c>
      <c r="AL4527" s="70"/>
      <c r="BM4527" s="135" t="s">
        <v>7801</v>
      </c>
      <c r="BN4527" s="136" t="s">
        <v>7802</v>
      </c>
      <c r="BO4527" s="101"/>
      <c r="BR4527" s="109" t="str">
        <f t="shared" si="70"/>
        <v>SH-25-4516</v>
      </c>
      <c r="BS4527" s="109" t="s">
        <v>332</v>
      </c>
      <c r="BT4527" t="s">
        <v>92</v>
      </c>
      <c r="BU4527" t="s">
        <v>9511</v>
      </c>
    </row>
    <row r="4528" spans="1:73" hidden="1">
      <c r="A4528" s="103" t="s">
        <v>9512</v>
      </c>
      <c r="B4528" s="102">
        <v>45888</v>
      </c>
      <c r="C4528" s="104">
        <f>_xlfn.ISOWEEKNUM(Tabella2[[#This Row],[Date]])</f>
        <v>34</v>
      </c>
      <c r="D4528" s="104" t="s">
        <v>341</v>
      </c>
      <c r="E4528" s="104" t="s">
        <v>284</v>
      </c>
      <c r="F4528" s="104">
        <v>43</v>
      </c>
      <c r="G4528" s="104" t="s">
        <v>257</v>
      </c>
      <c r="H4528" s="105">
        <v>13</v>
      </c>
      <c r="I4528" s="104" t="s">
        <v>258</v>
      </c>
      <c r="J4528" s="104"/>
      <c r="K4528" s="104" t="s">
        <v>79</v>
      </c>
      <c r="L4528" s="104" t="s">
        <v>299</v>
      </c>
      <c r="M4528" s="104" t="s">
        <v>276</v>
      </c>
      <c r="N4528" s="104"/>
      <c r="O4528" s="106" t="str">
        <f>A4529</f>
        <v>16931</v>
      </c>
      <c r="P4528" s="111" t="s">
        <v>2205</v>
      </c>
      <c r="Q4528" s="153" t="s">
        <v>285</v>
      </c>
      <c r="R4528" s="153" t="s">
        <v>286</v>
      </c>
      <c r="S4528" s="153">
        <v>4.1666666666666657E-2</v>
      </c>
      <c r="T4528" s="153">
        <v>0.29166666666666669</v>
      </c>
      <c r="U4528" s="153">
        <v>0.33333333333333331</v>
      </c>
      <c r="V4528" s="153">
        <f>IF(ISBLANK(T4528),"",Tabella2[[#This Row],[ACT STOP]]-Tabella2[[#This Row],[ACT START]])</f>
        <v>4.166666666666663E-2</v>
      </c>
      <c r="W4528" s="104" t="s">
        <v>92</v>
      </c>
      <c r="X4528" s="104" t="s">
        <v>91</v>
      </c>
      <c r="Y4528" s="110"/>
      <c r="Z4528" s="106"/>
      <c r="AA4528" s="104"/>
      <c r="AB4528" s="107"/>
      <c r="AC4528" s="72">
        <v>1</v>
      </c>
      <c r="AH4528" s="70"/>
      <c r="AI4528" s="70"/>
      <c r="AJ4528">
        <v>0</v>
      </c>
      <c r="AL4528" s="70"/>
      <c r="BM4528" s="135">
        <v>0.29166666666666669</v>
      </c>
      <c r="BN4528" s="136">
        <v>0.33333333333333331</v>
      </c>
      <c r="BO4528" s="101"/>
      <c r="BR4528" s="109" t="str">
        <f t="shared" si="70"/>
        <v>SH-25-4517</v>
      </c>
      <c r="BS4528" s="109" t="s">
        <v>427</v>
      </c>
      <c r="BT4528" t="s">
        <v>92</v>
      </c>
      <c r="BU4528" t="s">
        <v>9513</v>
      </c>
    </row>
    <row r="4529" spans="1:73" hidden="1">
      <c r="A4529" s="103" t="s">
        <v>9514</v>
      </c>
      <c r="B4529" s="102">
        <v>45888</v>
      </c>
      <c r="C4529" s="104">
        <f>_xlfn.ISOWEEKNUM(Tabella2[[#This Row],[Date]])</f>
        <v>34</v>
      </c>
      <c r="D4529" s="104" t="s">
        <v>195</v>
      </c>
      <c r="E4529" s="104" t="s">
        <v>284</v>
      </c>
      <c r="F4529" s="104"/>
      <c r="G4529" s="104" t="s">
        <v>257</v>
      </c>
      <c r="H4529" s="105">
        <v>5</v>
      </c>
      <c r="I4529" s="104"/>
      <c r="J4529" s="104" t="s">
        <v>258</v>
      </c>
      <c r="K4529" s="104" t="s">
        <v>78</v>
      </c>
      <c r="L4529" s="104" t="s">
        <v>299</v>
      </c>
      <c r="M4529" s="104" t="s">
        <v>276</v>
      </c>
      <c r="N4529" s="104"/>
      <c r="O4529" s="106" t="str">
        <f>A4528</f>
        <v>16930</v>
      </c>
      <c r="P4529" s="111" t="s">
        <v>300</v>
      </c>
      <c r="Q4529" s="153">
        <v>0.29166666666666669</v>
      </c>
      <c r="R4529" s="153">
        <v>0.33333333333333331</v>
      </c>
      <c r="S4529" s="153">
        <v>4.1666666666666657E-2</v>
      </c>
      <c r="T4529" s="153">
        <v>0.29166666666666669</v>
      </c>
      <c r="U4529" s="153">
        <v>0.33333333333333331</v>
      </c>
      <c r="V4529" s="153">
        <f>IF(ISBLANK(T4529),"",Tabella2[[#This Row],[ACT STOP]]-Tabella2[[#This Row],[ACT START]])</f>
        <v>4.166666666666663E-2</v>
      </c>
      <c r="W4529" s="104" t="s">
        <v>122</v>
      </c>
      <c r="X4529" s="104" t="s">
        <v>91</v>
      </c>
      <c r="Y4529" s="110"/>
      <c r="Z4529" s="106"/>
      <c r="AA4529" s="104"/>
      <c r="AB4529" s="107"/>
      <c r="AC4529" s="72">
        <v>1</v>
      </c>
      <c r="AH4529" s="70"/>
      <c r="AI4529" s="70"/>
      <c r="AJ4529">
        <v>0</v>
      </c>
      <c r="AL4529" s="70"/>
      <c r="BM4529" s="135">
        <v>0.29166666666666669</v>
      </c>
      <c r="BN4529" s="136">
        <v>0.33333333333333331</v>
      </c>
      <c r="BO4529" s="101"/>
      <c r="BR4529" s="109" t="str">
        <f t="shared" si="70"/>
        <v>SH-25-4518</v>
      </c>
      <c r="BS4529" s="109" t="s">
        <v>416</v>
      </c>
      <c r="BT4529" t="s">
        <v>122</v>
      </c>
      <c r="BU4529" t="s">
        <v>9501</v>
      </c>
    </row>
    <row r="4530" spans="1:73" hidden="1">
      <c r="A4530" s="103" t="s">
        <v>9515</v>
      </c>
      <c r="B4530" s="102">
        <v>45888</v>
      </c>
      <c r="C4530" s="104">
        <f>_xlfn.ISOWEEKNUM(Tabella2[[#This Row],[Date]])</f>
        <v>34</v>
      </c>
      <c r="D4530" s="104" t="s">
        <v>722</v>
      </c>
      <c r="E4530" s="104" t="s">
        <v>327</v>
      </c>
      <c r="F4530" s="104">
        <v>82</v>
      </c>
      <c r="G4530" s="104" t="s">
        <v>257</v>
      </c>
      <c r="H4530" s="105">
        <v>14</v>
      </c>
      <c r="I4530" s="104" t="s">
        <v>258</v>
      </c>
      <c r="J4530" s="104"/>
      <c r="K4530" s="104" t="s">
        <v>83</v>
      </c>
      <c r="L4530" s="104" t="s">
        <v>299</v>
      </c>
      <c r="M4530" s="104" t="s">
        <v>276</v>
      </c>
      <c r="N4530" s="104"/>
      <c r="O4530" s="106" t="str">
        <f>A4531</f>
        <v>16933</v>
      </c>
      <c r="P4530" s="111" t="s">
        <v>3408</v>
      </c>
      <c r="Q4530" s="153" t="s">
        <v>285</v>
      </c>
      <c r="R4530" s="153">
        <v>0.3125</v>
      </c>
      <c r="S4530" s="153">
        <v>2.0833333333333329E-2</v>
      </c>
      <c r="T4530" s="153" t="s">
        <v>285</v>
      </c>
      <c r="U4530" s="153">
        <v>0.3125</v>
      </c>
      <c r="V4530" s="153">
        <f>IF(ISBLANK(T4530),"",Tabella2[[#This Row],[ACT STOP]]-Tabella2[[#This Row],[ACT START]])</f>
        <v>2.0833333333333315E-2</v>
      </c>
      <c r="W4530" s="104" t="s">
        <v>92</v>
      </c>
      <c r="X4530" s="104" t="s">
        <v>91</v>
      </c>
      <c r="Y4530" s="110"/>
      <c r="Z4530" s="106"/>
      <c r="AA4530" s="104"/>
      <c r="AB4530" s="107"/>
      <c r="AC4530" s="72">
        <v>1</v>
      </c>
      <c r="AH4530" s="70"/>
      <c r="AI4530" s="70"/>
      <c r="AJ4530">
        <v>0</v>
      </c>
      <c r="AL4530" s="70"/>
      <c r="BM4530" s="135" t="s">
        <v>285</v>
      </c>
      <c r="BN4530" s="136">
        <v>0.3125</v>
      </c>
      <c r="BO4530" s="101"/>
      <c r="BR4530" s="109" t="str">
        <f t="shared" si="70"/>
        <v>SH-25-4519</v>
      </c>
      <c r="BS4530" s="109" t="s">
        <v>372</v>
      </c>
      <c r="BT4530" t="s">
        <v>92</v>
      </c>
      <c r="BU4530" t="s">
        <v>9516</v>
      </c>
    </row>
    <row r="4531" spans="1:73" hidden="1">
      <c r="A4531" s="103" t="s">
        <v>9517</v>
      </c>
      <c r="B4531" s="102">
        <v>45888</v>
      </c>
      <c r="C4531" s="104">
        <f>_xlfn.ISOWEEKNUM(Tabella2[[#This Row],[Date]])</f>
        <v>34</v>
      </c>
      <c r="D4531" s="104" t="s">
        <v>722</v>
      </c>
      <c r="E4531" s="104" t="s">
        <v>327</v>
      </c>
      <c r="F4531" s="104">
        <v>81</v>
      </c>
      <c r="G4531" s="104" t="s">
        <v>284</v>
      </c>
      <c r="H4531" s="105">
        <v>22</v>
      </c>
      <c r="I4531" s="104" t="s">
        <v>258</v>
      </c>
      <c r="J4531" s="104"/>
      <c r="K4531" s="104" t="s">
        <v>80</v>
      </c>
      <c r="L4531" s="104" t="s">
        <v>299</v>
      </c>
      <c r="M4531" s="104" t="s">
        <v>276</v>
      </c>
      <c r="N4531" s="104"/>
      <c r="O4531" s="106" t="str">
        <f>A4530</f>
        <v>16932</v>
      </c>
      <c r="P4531" s="111" t="s">
        <v>300</v>
      </c>
      <c r="Q4531" s="153">
        <v>0.29166666666666669</v>
      </c>
      <c r="R4531" s="153">
        <v>0.3125</v>
      </c>
      <c r="S4531" s="153">
        <v>2.0833333333333329E-2</v>
      </c>
      <c r="T4531" s="153" t="s">
        <v>285</v>
      </c>
      <c r="U4531" s="153">
        <v>0.3125</v>
      </c>
      <c r="V4531" s="153">
        <f>IF(ISBLANK(T4531),"",Tabella2[[#This Row],[ACT STOP]]-Tabella2[[#This Row],[ACT START]])</f>
        <v>2.0833333333333315E-2</v>
      </c>
      <c r="W4531" s="104" t="s">
        <v>122</v>
      </c>
      <c r="X4531" s="104" t="s">
        <v>91</v>
      </c>
      <c r="Y4531" s="110"/>
      <c r="Z4531" s="106"/>
      <c r="AA4531" s="104"/>
      <c r="AB4531" s="107"/>
      <c r="AC4531" s="72">
        <v>1</v>
      </c>
      <c r="AH4531" s="70"/>
      <c r="AI4531" s="70"/>
      <c r="AJ4531">
        <v>0</v>
      </c>
      <c r="AL4531" s="70"/>
      <c r="BM4531" s="135" t="s">
        <v>285</v>
      </c>
      <c r="BN4531" s="136">
        <v>0.3125</v>
      </c>
      <c r="BO4531" s="101"/>
      <c r="BR4531" s="109" t="str">
        <f t="shared" si="70"/>
        <v>SH-25-4520</v>
      </c>
      <c r="BS4531" s="109" t="s">
        <v>295</v>
      </c>
      <c r="BT4531" t="s">
        <v>122</v>
      </c>
      <c r="BU4531" t="s">
        <v>9518</v>
      </c>
    </row>
    <row r="4532" spans="1:73" hidden="1">
      <c r="A4532" s="103" t="s">
        <v>9519</v>
      </c>
      <c r="B4532" s="102">
        <v>45888</v>
      </c>
      <c r="C4532" s="104">
        <f>_xlfn.ISOWEEKNUM(Tabella2[[#This Row],[Date]])</f>
        <v>34</v>
      </c>
      <c r="D4532" s="104" t="s">
        <v>722</v>
      </c>
      <c r="E4532" s="104" t="s">
        <v>327</v>
      </c>
      <c r="F4532" s="104">
        <v>81</v>
      </c>
      <c r="G4532" s="104" t="s">
        <v>284</v>
      </c>
      <c r="H4532" s="105">
        <v>22</v>
      </c>
      <c r="I4532" s="104" t="s">
        <v>258</v>
      </c>
      <c r="J4532" s="104"/>
      <c r="K4532" s="104" t="s">
        <v>83</v>
      </c>
      <c r="L4532" s="104" t="s">
        <v>299</v>
      </c>
      <c r="M4532" s="104" t="s">
        <v>276</v>
      </c>
      <c r="N4532" s="104"/>
      <c r="O4532" s="106" t="str">
        <f>A4533</f>
        <v>16935</v>
      </c>
      <c r="P4532" s="111" t="s">
        <v>3408</v>
      </c>
      <c r="Q4532" s="153">
        <v>0.31597222222222221</v>
      </c>
      <c r="R4532" s="153">
        <v>0.33680555555555558</v>
      </c>
      <c r="S4532" s="153">
        <v>2.0833333333333329E-2</v>
      </c>
      <c r="T4532" s="153">
        <v>0.31597222222222221</v>
      </c>
      <c r="U4532" s="153">
        <v>0.33680555555555558</v>
      </c>
      <c r="V4532" s="153">
        <f>IF(ISBLANK(T4532),"",Tabella2[[#This Row],[ACT STOP]]-Tabella2[[#This Row],[ACT START]])</f>
        <v>2.083333333333337E-2</v>
      </c>
      <c r="W4532" s="104" t="s">
        <v>92</v>
      </c>
      <c r="X4532" s="104" t="s">
        <v>91</v>
      </c>
      <c r="Y4532" s="110"/>
      <c r="Z4532" s="106"/>
      <c r="AA4532" s="104"/>
      <c r="AB4532" s="107"/>
      <c r="AC4532" s="72">
        <v>1</v>
      </c>
      <c r="AH4532" s="70"/>
      <c r="AI4532" s="70"/>
      <c r="AJ4532">
        <v>0</v>
      </c>
      <c r="AL4532" s="70"/>
      <c r="BM4532" s="135">
        <v>0.31597222222222221</v>
      </c>
      <c r="BN4532" s="136">
        <v>0.33680555555555558</v>
      </c>
      <c r="BO4532" s="101"/>
      <c r="BR4532" s="109" t="str">
        <f t="shared" si="70"/>
        <v>SH-25-4521</v>
      </c>
      <c r="BS4532" s="109" t="s">
        <v>295</v>
      </c>
      <c r="BT4532" t="s">
        <v>92</v>
      </c>
      <c r="BU4532" t="s">
        <v>9520</v>
      </c>
    </row>
    <row r="4533" spans="1:73" hidden="1">
      <c r="A4533" s="103" t="s">
        <v>9521</v>
      </c>
      <c r="B4533" s="102">
        <v>45888</v>
      </c>
      <c r="C4533" s="104">
        <f>_xlfn.ISOWEEKNUM(Tabella2[[#This Row],[Date]])</f>
        <v>34</v>
      </c>
      <c r="D4533" s="104" t="s">
        <v>722</v>
      </c>
      <c r="E4533" s="104" t="s">
        <v>327</v>
      </c>
      <c r="F4533" s="104">
        <v>82</v>
      </c>
      <c r="G4533" s="104" t="s">
        <v>257</v>
      </c>
      <c r="H4533" s="105">
        <v>14</v>
      </c>
      <c r="I4533" s="104" t="s">
        <v>258</v>
      </c>
      <c r="J4533" s="104"/>
      <c r="K4533" s="104" t="s">
        <v>80</v>
      </c>
      <c r="L4533" s="104" t="s">
        <v>299</v>
      </c>
      <c r="M4533" s="104" t="s">
        <v>276</v>
      </c>
      <c r="N4533" s="104"/>
      <c r="O4533" s="106" t="str">
        <f>A4532</f>
        <v>16934</v>
      </c>
      <c r="P4533" s="111" t="s">
        <v>300</v>
      </c>
      <c r="Q4533" s="153">
        <v>0.31597222222222221</v>
      </c>
      <c r="R4533" s="153">
        <v>0.33680555555555558</v>
      </c>
      <c r="S4533" s="153">
        <v>2.0833333333333329E-2</v>
      </c>
      <c r="T4533" s="153">
        <v>0.31597222222222221</v>
      </c>
      <c r="U4533" s="153">
        <v>0.33680555555555558</v>
      </c>
      <c r="V4533" s="153">
        <f>IF(ISBLANK(T4533),"",Tabella2[[#This Row],[ACT STOP]]-Tabella2[[#This Row],[ACT START]])</f>
        <v>2.083333333333337E-2</v>
      </c>
      <c r="W4533" s="104" t="s">
        <v>122</v>
      </c>
      <c r="X4533" s="104" t="s">
        <v>91</v>
      </c>
      <c r="Y4533" s="110"/>
      <c r="Z4533" s="106"/>
      <c r="AA4533" s="104"/>
      <c r="AB4533" s="107"/>
      <c r="AC4533" s="72">
        <v>1</v>
      </c>
      <c r="AH4533" s="70"/>
      <c r="AI4533" s="70"/>
      <c r="AJ4533">
        <v>0</v>
      </c>
      <c r="AL4533" s="70"/>
      <c r="BM4533" s="135">
        <v>0.31597222222222221</v>
      </c>
      <c r="BN4533" s="136">
        <v>0.33680555555555558</v>
      </c>
      <c r="BO4533" s="101"/>
      <c r="BR4533" s="109" t="str">
        <f t="shared" si="70"/>
        <v>SH-25-4522</v>
      </c>
      <c r="BS4533" s="109" t="s">
        <v>372</v>
      </c>
      <c r="BT4533" t="s">
        <v>122</v>
      </c>
      <c r="BU4533" t="s">
        <v>9522</v>
      </c>
    </row>
    <row r="4534" spans="1:73" hidden="1">
      <c r="A4534" s="103" t="s">
        <v>9523</v>
      </c>
      <c r="B4534" s="102">
        <v>45888</v>
      </c>
      <c r="C4534" s="104">
        <f>_xlfn.ISOWEEKNUM(Tabella2[[#This Row],[Date]])</f>
        <v>34</v>
      </c>
      <c r="D4534" s="104" t="s">
        <v>404</v>
      </c>
      <c r="E4534" s="104" t="s">
        <v>284</v>
      </c>
      <c r="F4534" s="104">
        <v>41</v>
      </c>
      <c r="G4534" s="104" t="s">
        <v>257</v>
      </c>
      <c r="H4534" s="105">
        <v>12</v>
      </c>
      <c r="I4534" s="104"/>
      <c r="J4534" s="104" t="s">
        <v>258</v>
      </c>
      <c r="K4534" s="104" t="s">
        <v>79</v>
      </c>
      <c r="L4534" s="104" t="s">
        <v>299</v>
      </c>
      <c r="M4534" s="104" t="s">
        <v>1438</v>
      </c>
      <c r="N4534" s="104"/>
      <c r="O4534" s="106" t="str">
        <f>A4535</f>
        <v>16937</v>
      </c>
      <c r="P4534" s="111" t="s">
        <v>5530</v>
      </c>
      <c r="Q4534" s="153" t="s">
        <v>525</v>
      </c>
      <c r="R4534" s="153" t="s">
        <v>262</v>
      </c>
      <c r="S4534" s="153">
        <v>4.1666666666666657E-2</v>
      </c>
      <c r="T4534" s="153">
        <v>0.35416666666666669</v>
      </c>
      <c r="U4534" s="153">
        <v>0.39583333333333331</v>
      </c>
      <c r="V4534" s="153">
        <f>IF(ISBLANK(T4534),"",Tabella2[[#This Row],[ACT STOP]]-Tabella2[[#This Row],[ACT START]])</f>
        <v>4.166666666666663E-2</v>
      </c>
      <c r="W4534" s="104" t="s">
        <v>92</v>
      </c>
      <c r="X4534" s="104" t="s">
        <v>91</v>
      </c>
      <c r="Y4534" s="110"/>
      <c r="Z4534" s="106"/>
      <c r="AA4534" s="104"/>
      <c r="AB4534" s="107"/>
      <c r="AC4534" s="72">
        <v>1</v>
      </c>
      <c r="AH4534" s="70"/>
      <c r="AI4534" s="70"/>
      <c r="AJ4534">
        <v>0</v>
      </c>
      <c r="AL4534" s="70"/>
      <c r="BM4534" s="135">
        <v>0.35416666666666669</v>
      </c>
      <c r="BN4534" s="136">
        <v>0.39583333333333331</v>
      </c>
      <c r="BO4534" s="101"/>
      <c r="BR4534" s="109" t="str">
        <f t="shared" si="70"/>
        <v>SH-25-4523</v>
      </c>
      <c r="BS4534" s="109" t="s">
        <v>266</v>
      </c>
      <c r="BT4534" t="s">
        <v>92</v>
      </c>
      <c r="BU4534" t="s">
        <v>9524</v>
      </c>
    </row>
    <row r="4535" spans="1:73" hidden="1">
      <c r="A4535" s="103" t="s">
        <v>9525</v>
      </c>
      <c r="B4535" s="102">
        <v>45888</v>
      </c>
      <c r="C4535" s="104">
        <f>_xlfn.ISOWEEKNUM(Tabella2[[#This Row],[Date]])</f>
        <v>34</v>
      </c>
      <c r="D4535" s="104" t="s">
        <v>409</v>
      </c>
      <c r="E4535" s="104" t="s">
        <v>284</v>
      </c>
      <c r="F4535" s="104">
        <v>42</v>
      </c>
      <c r="G4535" s="104" t="s">
        <v>284</v>
      </c>
      <c r="H4535" s="105">
        <v>9</v>
      </c>
      <c r="I4535" s="104"/>
      <c r="J4535" s="104" t="s">
        <v>258</v>
      </c>
      <c r="K4535" s="104" t="s">
        <v>78</v>
      </c>
      <c r="L4535" s="104" t="s">
        <v>299</v>
      </c>
      <c r="M4535" s="104" t="s">
        <v>1438</v>
      </c>
      <c r="N4535" s="104"/>
      <c r="O4535" s="106" t="str">
        <f>A4534</f>
        <v>16936</v>
      </c>
      <c r="P4535" s="111" t="s">
        <v>5530</v>
      </c>
      <c r="Q4535" s="153">
        <v>0.35416666666666669</v>
      </c>
      <c r="R4535" s="153">
        <v>0.39583333333333331</v>
      </c>
      <c r="S4535" s="153">
        <v>4.1666666666666657E-2</v>
      </c>
      <c r="T4535" s="153">
        <v>0.35416666666666669</v>
      </c>
      <c r="U4535" s="153">
        <v>0.39583333333333331</v>
      </c>
      <c r="V4535" s="153">
        <f>IF(ISBLANK(T4535),"",Tabella2[[#This Row],[ACT STOP]]-Tabella2[[#This Row],[ACT START]])</f>
        <v>4.166666666666663E-2</v>
      </c>
      <c r="W4535" s="104" t="s">
        <v>92</v>
      </c>
      <c r="X4535" s="104" t="s">
        <v>91</v>
      </c>
      <c r="Y4535" s="110"/>
      <c r="Z4535" s="106"/>
      <c r="AA4535" s="104"/>
      <c r="AB4535" s="107"/>
      <c r="AC4535" s="72">
        <v>1</v>
      </c>
      <c r="AH4535" s="70"/>
      <c r="AI4535" s="70"/>
      <c r="AJ4535">
        <v>0</v>
      </c>
      <c r="AL4535" s="70"/>
      <c r="BM4535" s="135">
        <v>0.35416666666666669</v>
      </c>
      <c r="BN4535" s="136">
        <v>0.39583333333333331</v>
      </c>
      <c r="BO4535" s="101"/>
      <c r="BR4535" s="109" t="str">
        <f t="shared" si="70"/>
        <v>SH-25-4524</v>
      </c>
      <c r="BS4535" s="109" t="s">
        <v>339</v>
      </c>
      <c r="BT4535" t="s">
        <v>92</v>
      </c>
      <c r="BU4535" t="s">
        <v>9526</v>
      </c>
    </row>
    <row r="4536" spans="1:73" hidden="1">
      <c r="A4536" s="103" t="s">
        <v>9527</v>
      </c>
      <c r="B4536" s="102">
        <v>45888</v>
      </c>
      <c r="C4536" s="104">
        <f>_xlfn.ISOWEEKNUM(Tabella2[[#This Row],[Date]])</f>
        <v>34</v>
      </c>
      <c r="D4536" s="104" t="s">
        <v>5705</v>
      </c>
      <c r="E4536" s="104" t="s">
        <v>327</v>
      </c>
      <c r="F4536" s="104">
        <v>83</v>
      </c>
      <c r="G4536" s="104" t="s">
        <v>257</v>
      </c>
      <c r="H4536" s="105">
        <v>10</v>
      </c>
      <c r="I4536" s="104"/>
      <c r="J4536" s="104" t="s">
        <v>258</v>
      </c>
      <c r="K4536" s="104" t="s">
        <v>83</v>
      </c>
      <c r="L4536" s="104" t="s">
        <v>299</v>
      </c>
      <c r="M4536" s="104" t="s">
        <v>276</v>
      </c>
      <c r="N4536" s="104"/>
      <c r="O4536" s="106" t="str">
        <f>A4537</f>
        <v>16939</v>
      </c>
      <c r="P4536" s="111" t="s">
        <v>3408</v>
      </c>
      <c r="Q4536" s="153" t="s">
        <v>525</v>
      </c>
      <c r="R4536" s="153" t="s">
        <v>262</v>
      </c>
      <c r="S4536" s="153">
        <v>4.1666666666666657E-2</v>
      </c>
      <c r="T4536" s="153">
        <v>0.35416666666666669</v>
      </c>
      <c r="U4536" s="153">
        <v>0.39583333333333331</v>
      </c>
      <c r="V4536" s="153">
        <f>IF(ISBLANK(T4536),"",Tabella2[[#This Row],[ACT STOP]]-Tabella2[[#This Row],[ACT START]])</f>
        <v>4.166666666666663E-2</v>
      </c>
      <c r="W4536" s="104" t="s">
        <v>92</v>
      </c>
      <c r="X4536" s="104" t="s">
        <v>91</v>
      </c>
      <c r="Y4536" s="110"/>
      <c r="Z4536" s="106"/>
      <c r="AA4536" s="104"/>
      <c r="AB4536" s="107"/>
      <c r="AC4536" s="72">
        <v>1</v>
      </c>
      <c r="AH4536" s="70"/>
      <c r="AI4536" s="70"/>
      <c r="AJ4536">
        <v>0</v>
      </c>
      <c r="AL4536" s="70"/>
      <c r="BM4536" s="135">
        <v>0.35416666666666669</v>
      </c>
      <c r="BN4536" s="136">
        <v>0.39583333333333331</v>
      </c>
      <c r="BO4536" s="101"/>
      <c r="BR4536" s="109" t="str">
        <f t="shared" si="70"/>
        <v>SH-25-4525</v>
      </c>
      <c r="BS4536" s="109" t="s">
        <v>552</v>
      </c>
      <c r="BT4536" t="s">
        <v>92</v>
      </c>
      <c r="BU4536" t="s">
        <v>9528</v>
      </c>
    </row>
    <row r="4537" spans="1:73" hidden="1">
      <c r="A4537" s="103" t="s">
        <v>9529</v>
      </c>
      <c r="B4537" s="102">
        <v>45888</v>
      </c>
      <c r="C4537" s="104">
        <f>_xlfn.ISOWEEKNUM(Tabella2[[#This Row],[Date]])</f>
        <v>34</v>
      </c>
      <c r="D4537" s="104" t="s">
        <v>195</v>
      </c>
      <c r="E4537" s="104" t="s">
        <v>880</v>
      </c>
      <c r="F4537" s="104"/>
      <c r="G4537" s="104" t="s">
        <v>257</v>
      </c>
      <c r="H4537" s="105">
        <v>1</v>
      </c>
      <c r="I4537" s="104"/>
      <c r="J4537" s="104" t="s">
        <v>258</v>
      </c>
      <c r="K4537" s="104" t="s">
        <v>80</v>
      </c>
      <c r="L4537" s="104" t="s">
        <v>299</v>
      </c>
      <c r="M4537" s="104" t="s">
        <v>276</v>
      </c>
      <c r="N4537" s="104"/>
      <c r="O4537" s="106" t="str">
        <f>A4536</f>
        <v>16938</v>
      </c>
      <c r="P4537" s="111" t="s">
        <v>300</v>
      </c>
      <c r="Q4537" s="153">
        <v>0.35416666666666669</v>
      </c>
      <c r="R4537" s="153">
        <v>0.39583333333333331</v>
      </c>
      <c r="S4537" s="153">
        <v>4.1666666666666657E-2</v>
      </c>
      <c r="T4537" s="153">
        <v>0.35416666666666669</v>
      </c>
      <c r="U4537" s="153">
        <v>0.39583333333333331</v>
      </c>
      <c r="V4537" s="153">
        <f>IF(ISBLANK(T4537),"",Tabella2[[#This Row],[ACT STOP]]-Tabella2[[#This Row],[ACT START]])</f>
        <v>4.166666666666663E-2</v>
      </c>
      <c r="W4537" s="104" t="s">
        <v>122</v>
      </c>
      <c r="X4537" s="104" t="s">
        <v>91</v>
      </c>
      <c r="Y4537" s="110" t="s">
        <v>9530</v>
      </c>
      <c r="Z4537" s="106"/>
      <c r="AA4537" s="104"/>
      <c r="AB4537" s="107"/>
      <c r="AC4537" s="72">
        <v>1</v>
      </c>
      <c r="AH4537" s="70"/>
      <c r="AI4537" s="70"/>
      <c r="AJ4537">
        <v>0</v>
      </c>
      <c r="AL4537" s="70"/>
      <c r="BM4537" s="135">
        <v>0.35416666666666669</v>
      </c>
      <c r="BN4537" s="136">
        <v>0.39583333333333331</v>
      </c>
      <c r="BO4537" s="101"/>
      <c r="BR4537" s="109" t="str">
        <f t="shared" si="70"/>
        <v>SH-25-4526</v>
      </c>
      <c r="BS4537" s="109" t="s">
        <v>332</v>
      </c>
      <c r="BT4537" t="s">
        <v>122</v>
      </c>
      <c r="BU4537" t="s">
        <v>881</v>
      </c>
    </row>
    <row r="4538" spans="1:73" hidden="1">
      <c r="A4538" s="103" t="s">
        <v>9531</v>
      </c>
      <c r="B4538" s="102">
        <v>45888</v>
      </c>
      <c r="C4538" s="104">
        <f>_xlfn.ISOWEEKNUM(Tabella2[[#This Row],[Date]])</f>
        <v>34</v>
      </c>
      <c r="D4538" s="104" t="s">
        <v>3529</v>
      </c>
      <c r="E4538" s="104" t="s">
        <v>284</v>
      </c>
      <c r="F4538" s="104">
        <v>69</v>
      </c>
      <c r="G4538" s="104" t="s">
        <v>257</v>
      </c>
      <c r="H4538" s="105">
        <v>32</v>
      </c>
      <c r="I4538" s="104"/>
      <c r="J4538" s="104" t="s">
        <v>258</v>
      </c>
      <c r="K4538" s="104" t="s">
        <v>81</v>
      </c>
      <c r="L4538" s="104" t="s">
        <v>259</v>
      </c>
      <c r="M4538" s="104" t="s">
        <v>269</v>
      </c>
      <c r="N4538" s="104"/>
      <c r="O4538" s="106"/>
      <c r="P4538" s="111" t="s">
        <v>1966</v>
      </c>
      <c r="Q4538" s="153" t="s">
        <v>525</v>
      </c>
      <c r="R4538" s="153" t="s">
        <v>262</v>
      </c>
      <c r="S4538" s="153">
        <v>4.1666666666666657E-2</v>
      </c>
      <c r="T4538" s="153">
        <v>0.35416666666666669</v>
      </c>
      <c r="U4538" s="153">
        <v>0.39583333333333331</v>
      </c>
      <c r="V4538" s="153">
        <f>IF(ISBLANK(T4538),"",Tabella2[[#This Row],[ACT STOP]]-Tabella2[[#This Row],[ACT START]])</f>
        <v>4.166666666666663E-2</v>
      </c>
      <c r="W4538" s="104" t="s">
        <v>92</v>
      </c>
      <c r="X4538" s="104" t="s">
        <v>91</v>
      </c>
      <c r="Y4538" s="110" t="s">
        <v>9532</v>
      </c>
      <c r="Z4538" s="106"/>
      <c r="AA4538" s="104"/>
      <c r="AB4538" s="107"/>
      <c r="AC4538" s="72">
        <v>1</v>
      </c>
      <c r="AH4538" s="70"/>
      <c r="AI4538" s="70"/>
      <c r="AJ4538">
        <v>0</v>
      </c>
      <c r="AL4538" s="70"/>
      <c r="BM4538" s="135">
        <v>0.35416666666666669</v>
      </c>
      <c r="BN4538" s="136">
        <v>0.39583333333333331</v>
      </c>
      <c r="BO4538" s="101"/>
      <c r="BR4538" s="109" t="str">
        <f t="shared" si="70"/>
        <v>SH-25-4527</v>
      </c>
      <c r="BS4538" s="109" t="s">
        <v>356</v>
      </c>
      <c r="BT4538" t="s">
        <v>92</v>
      </c>
      <c r="BU4538" t="s">
        <v>9533</v>
      </c>
    </row>
    <row r="4539" spans="1:73" hidden="1">
      <c r="A4539" s="103" t="s">
        <v>9534</v>
      </c>
      <c r="B4539" s="102">
        <v>45888</v>
      </c>
      <c r="C4539" s="104">
        <f>_xlfn.ISOWEEKNUM(Tabella2[[#This Row],[Date]])</f>
        <v>34</v>
      </c>
      <c r="D4539" s="104" t="s">
        <v>13714</v>
      </c>
      <c r="E4539" s="104" t="s">
        <v>284</v>
      </c>
      <c r="F4539" s="104">
        <v>48</v>
      </c>
      <c r="G4539" s="104" t="s">
        <v>257</v>
      </c>
      <c r="H4539" s="105">
        <v>5</v>
      </c>
      <c r="I4539" s="104"/>
      <c r="J4539" s="104" t="s">
        <v>258</v>
      </c>
      <c r="K4539" s="104" t="s">
        <v>79</v>
      </c>
      <c r="L4539" s="104" t="s">
        <v>299</v>
      </c>
      <c r="M4539" s="104" t="s">
        <v>276</v>
      </c>
      <c r="N4539" s="104"/>
      <c r="O4539" s="106" t="str">
        <f>A4540</f>
        <v>16942</v>
      </c>
      <c r="P4539" s="111" t="s">
        <v>4707</v>
      </c>
      <c r="Q4539" s="153" t="s">
        <v>498</v>
      </c>
      <c r="R4539" s="153" t="s">
        <v>499</v>
      </c>
      <c r="S4539" s="153">
        <v>4.1666666666666657E-2</v>
      </c>
      <c r="T4539" s="153">
        <v>0.41666666666666669</v>
      </c>
      <c r="U4539" s="153">
        <v>0.45833333333333331</v>
      </c>
      <c r="V4539" s="153">
        <f>IF(ISBLANK(T4539),"",Tabella2[[#This Row],[ACT STOP]]-Tabella2[[#This Row],[ACT START]])</f>
        <v>4.166666666666663E-2</v>
      </c>
      <c r="W4539" s="104" t="s">
        <v>92</v>
      </c>
      <c r="X4539" s="104" t="s">
        <v>91</v>
      </c>
      <c r="Y4539" s="110"/>
      <c r="Z4539" s="106"/>
      <c r="AA4539" s="104"/>
      <c r="AB4539" s="107"/>
      <c r="AC4539" s="72">
        <v>1</v>
      </c>
      <c r="AH4539" s="70"/>
      <c r="AI4539" s="70"/>
      <c r="AJ4539">
        <v>0</v>
      </c>
      <c r="AL4539" s="70"/>
      <c r="BM4539" s="135">
        <v>0.41666666666666669</v>
      </c>
      <c r="BN4539" s="136">
        <v>0.45833333333333331</v>
      </c>
      <c r="BO4539" s="101"/>
      <c r="BR4539" s="109" t="str">
        <f t="shared" si="70"/>
        <v>SH-25-4528</v>
      </c>
      <c r="BS4539" s="109" t="s">
        <v>416</v>
      </c>
      <c r="BT4539" t="s">
        <v>92</v>
      </c>
      <c r="BU4539" t="s">
        <v>9535</v>
      </c>
    </row>
    <row r="4540" spans="1:73" hidden="1">
      <c r="A4540" s="103" t="s">
        <v>9536</v>
      </c>
      <c r="B4540" s="102">
        <v>45888</v>
      </c>
      <c r="C4540" s="104">
        <f>_xlfn.ISOWEEKNUM(Tabella2[[#This Row],[Date]])</f>
        <v>34</v>
      </c>
      <c r="D4540" s="104" t="s">
        <v>195</v>
      </c>
      <c r="E4540" s="104" t="s">
        <v>284</v>
      </c>
      <c r="F4540" s="104"/>
      <c r="G4540" s="104" t="s">
        <v>257</v>
      </c>
      <c r="H4540" s="105">
        <v>14</v>
      </c>
      <c r="I4540" s="104"/>
      <c r="J4540" s="104" t="s">
        <v>258</v>
      </c>
      <c r="K4540" s="104" t="s">
        <v>78</v>
      </c>
      <c r="L4540" s="104" t="s">
        <v>299</v>
      </c>
      <c r="M4540" s="104" t="s">
        <v>276</v>
      </c>
      <c r="N4540" s="104"/>
      <c r="O4540" s="106" t="str">
        <f>A4539</f>
        <v>16941</v>
      </c>
      <c r="P4540" s="111" t="s">
        <v>300</v>
      </c>
      <c r="Q4540" s="153">
        <v>0.41666666666666669</v>
      </c>
      <c r="R4540" s="153">
        <v>0.45833333333333331</v>
      </c>
      <c r="S4540" s="153">
        <v>4.1666666666666657E-2</v>
      </c>
      <c r="T4540" s="153">
        <v>0.41666666666666669</v>
      </c>
      <c r="U4540" s="153">
        <v>0.45833333333333331</v>
      </c>
      <c r="V4540" s="153">
        <f>IF(ISBLANK(T4540),"",Tabella2[[#This Row],[ACT STOP]]-Tabella2[[#This Row],[ACT START]])</f>
        <v>4.166666666666663E-2</v>
      </c>
      <c r="W4540" s="104" t="s">
        <v>122</v>
      </c>
      <c r="X4540" s="104" t="s">
        <v>91</v>
      </c>
      <c r="Y4540" s="110"/>
      <c r="Z4540" s="106"/>
      <c r="AA4540" s="104"/>
      <c r="AB4540" s="107"/>
      <c r="AC4540" s="72">
        <v>1</v>
      </c>
      <c r="AH4540" s="70"/>
      <c r="AI4540" s="70"/>
      <c r="AJ4540">
        <v>0</v>
      </c>
      <c r="AL4540" s="70"/>
      <c r="BM4540" s="135">
        <v>0.41666666666666669</v>
      </c>
      <c r="BN4540" s="136">
        <v>0.45833333333333331</v>
      </c>
      <c r="BO4540" s="101"/>
      <c r="BR4540" s="109" t="str">
        <f t="shared" si="70"/>
        <v>SH-25-4529</v>
      </c>
      <c r="BS4540" s="109" t="s">
        <v>372</v>
      </c>
      <c r="BT4540" t="s">
        <v>122</v>
      </c>
      <c r="BU4540" t="s">
        <v>9501</v>
      </c>
    </row>
    <row r="4541" spans="1:73" hidden="1">
      <c r="A4541" s="103" t="s">
        <v>9537</v>
      </c>
      <c r="B4541" s="102">
        <v>45888</v>
      </c>
      <c r="C4541" s="104">
        <f>_xlfn.ISOWEEKNUM(Tabella2[[#This Row],[Date]])</f>
        <v>34</v>
      </c>
      <c r="D4541" s="104" t="s">
        <v>13714</v>
      </c>
      <c r="E4541" s="104" t="s">
        <v>284</v>
      </c>
      <c r="F4541" s="104">
        <v>49</v>
      </c>
      <c r="G4541" s="104" t="s">
        <v>257</v>
      </c>
      <c r="H4541" s="105">
        <v>17</v>
      </c>
      <c r="I4541" s="104"/>
      <c r="J4541" s="104" t="s">
        <v>258</v>
      </c>
      <c r="K4541" s="104" t="s">
        <v>83</v>
      </c>
      <c r="L4541" s="104" t="s">
        <v>299</v>
      </c>
      <c r="M4541" s="104" t="s">
        <v>276</v>
      </c>
      <c r="N4541" s="104"/>
      <c r="O4541" s="106" t="str">
        <f>A4542</f>
        <v>16944</v>
      </c>
      <c r="P4541" s="111" t="s">
        <v>3408</v>
      </c>
      <c r="Q4541" s="153" t="s">
        <v>498</v>
      </c>
      <c r="R4541" s="153" t="s">
        <v>499</v>
      </c>
      <c r="S4541" s="153">
        <v>4.1666666666666657E-2</v>
      </c>
      <c r="T4541" s="153">
        <v>0.41666666666666669</v>
      </c>
      <c r="U4541" s="153">
        <v>0.45833333333333331</v>
      </c>
      <c r="V4541" s="153">
        <f>IF(ISBLANK(T4541),"",Tabella2[[#This Row],[ACT STOP]]-Tabella2[[#This Row],[ACT START]])</f>
        <v>4.166666666666663E-2</v>
      </c>
      <c r="W4541" s="104" t="s">
        <v>92</v>
      </c>
      <c r="X4541" s="104" t="s">
        <v>91</v>
      </c>
      <c r="Y4541" s="110"/>
      <c r="Z4541" s="106"/>
      <c r="AA4541" s="104"/>
      <c r="AB4541" s="107"/>
      <c r="AC4541" s="72">
        <v>1</v>
      </c>
      <c r="AH4541" s="70"/>
      <c r="AI4541" s="70"/>
      <c r="AJ4541">
        <v>0</v>
      </c>
      <c r="AL4541" s="70"/>
      <c r="BM4541" s="135">
        <v>0.41666666666666669</v>
      </c>
      <c r="BN4541" s="136">
        <v>0.45833333333333331</v>
      </c>
      <c r="BO4541" s="101"/>
      <c r="BR4541" s="109" t="str">
        <f t="shared" si="70"/>
        <v>SH-25-4530</v>
      </c>
      <c r="BS4541" s="109" t="s">
        <v>393</v>
      </c>
      <c r="BT4541" t="s">
        <v>92</v>
      </c>
      <c r="BU4541" t="s">
        <v>9538</v>
      </c>
    </row>
    <row r="4542" spans="1:73" hidden="1">
      <c r="A4542" s="103" t="s">
        <v>9539</v>
      </c>
      <c r="B4542" s="102">
        <v>45888</v>
      </c>
      <c r="C4542" s="104">
        <f>_xlfn.ISOWEEKNUM(Tabella2[[#This Row],[Date]])</f>
        <v>34</v>
      </c>
      <c r="D4542" s="104" t="s">
        <v>195</v>
      </c>
      <c r="E4542" s="104" t="s">
        <v>284</v>
      </c>
      <c r="F4542" s="104"/>
      <c r="G4542" s="104" t="s">
        <v>257</v>
      </c>
      <c r="H4542" s="105">
        <v>13</v>
      </c>
      <c r="I4542" s="104"/>
      <c r="J4542" s="104" t="s">
        <v>258</v>
      </c>
      <c r="K4542" s="104" t="s">
        <v>80</v>
      </c>
      <c r="L4542" s="104" t="s">
        <v>299</v>
      </c>
      <c r="M4542" s="104" t="s">
        <v>276</v>
      </c>
      <c r="N4542" s="104"/>
      <c r="O4542" s="106" t="str">
        <f>A4541</f>
        <v>16943</v>
      </c>
      <c r="P4542" s="111" t="s">
        <v>300</v>
      </c>
      <c r="Q4542" s="153">
        <v>0.41666666666666669</v>
      </c>
      <c r="R4542" s="153">
        <v>0.45833333333333331</v>
      </c>
      <c r="S4542" s="153">
        <v>4.1666666666666657E-2</v>
      </c>
      <c r="T4542" s="153">
        <v>0.41666666666666669</v>
      </c>
      <c r="U4542" s="153">
        <v>0.45833333333333331</v>
      </c>
      <c r="V4542" s="153">
        <f>IF(ISBLANK(T4542),"",Tabella2[[#This Row],[ACT STOP]]-Tabella2[[#This Row],[ACT START]])</f>
        <v>4.166666666666663E-2</v>
      </c>
      <c r="W4542" s="104" t="s">
        <v>122</v>
      </c>
      <c r="X4542" s="104" t="s">
        <v>91</v>
      </c>
      <c r="Y4542" s="110"/>
      <c r="Z4542" s="106"/>
      <c r="AA4542" s="104"/>
      <c r="AB4542" s="107"/>
      <c r="AC4542" s="72">
        <v>1</v>
      </c>
      <c r="AH4542" s="70"/>
      <c r="AI4542" s="70"/>
      <c r="AJ4542">
        <v>0</v>
      </c>
      <c r="AL4542" s="70"/>
      <c r="BM4542" s="135">
        <v>0.41666666666666669</v>
      </c>
      <c r="BN4542" s="136">
        <v>0.45833333333333331</v>
      </c>
      <c r="BO4542" s="101"/>
      <c r="BR4542" s="109" t="str">
        <f t="shared" si="70"/>
        <v>SH-25-4531</v>
      </c>
      <c r="BS4542" s="109" t="s">
        <v>427</v>
      </c>
      <c r="BT4542" t="s">
        <v>122</v>
      </c>
      <c r="BU4542" t="s">
        <v>9501</v>
      </c>
    </row>
    <row r="4543" spans="1:73" hidden="1">
      <c r="A4543" s="103" t="s">
        <v>9540</v>
      </c>
      <c r="B4543" s="102">
        <v>45888</v>
      </c>
      <c r="C4543" s="104">
        <f>_xlfn.ISOWEEKNUM(Tabella2[[#This Row],[Date]])</f>
        <v>34</v>
      </c>
      <c r="D4543" s="104" t="s">
        <v>478</v>
      </c>
      <c r="E4543" s="104" t="s">
        <v>284</v>
      </c>
      <c r="F4543" s="104">
        <v>64</v>
      </c>
      <c r="G4543" s="104" t="s">
        <v>284</v>
      </c>
      <c r="H4543" s="105">
        <v>5</v>
      </c>
      <c r="I4543" s="104"/>
      <c r="J4543" s="104" t="s">
        <v>258</v>
      </c>
      <c r="K4543" s="104" t="s">
        <v>79</v>
      </c>
      <c r="L4543" s="104" t="s">
        <v>299</v>
      </c>
      <c r="M4543" s="104" t="s">
        <v>915</v>
      </c>
      <c r="N4543" s="104"/>
      <c r="O4543" s="106" t="str">
        <f>A4544</f>
        <v>16946</v>
      </c>
      <c r="P4543" s="111" t="s">
        <v>2417</v>
      </c>
      <c r="Q4543" s="153" t="s">
        <v>504</v>
      </c>
      <c r="R4543" s="153" t="s">
        <v>271</v>
      </c>
      <c r="S4543" s="153">
        <v>4.1666666666666657E-2</v>
      </c>
      <c r="T4543" s="153">
        <v>0.5</v>
      </c>
      <c r="U4543" s="153">
        <v>0.54166666666666663</v>
      </c>
      <c r="V4543" s="153">
        <f>IF(ISBLANK(T4543),"",Tabella2[[#This Row],[ACT STOP]]-Tabella2[[#This Row],[ACT START]])</f>
        <v>4.166666666666663E-2</v>
      </c>
      <c r="W4543" s="104" t="s">
        <v>92</v>
      </c>
      <c r="X4543" s="104" t="s">
        <v>91</v>
      </c>
      <c r="Y4543" s="110"/>
      <c r="Z4543" s="106"/>
      <c r="AA4543" s="104"/>
      <c r="AB4543" s="107"/>
      <c r="AC4543" s="72">
        <v>1</v>
      </c>
      <c r="AH4543" s="70"/>
      <c r="AI4543" s="70"/>
      <c r="AJ4543">
        <v>0</v>
      </c>
      <c r="AL4543" s="70"/>
      <c r="BM4543" s="135">
        <v>0.5</v>
      </c>
      <c r="BN4543" s="136">
        <v>0.54166666666666663</v>
      </c>
      <c r="BO4543" s="101"/>
      <c r="BR4543" s="109" t="str">
        <f t="shared" si="70"/>
        <v>SH-25-4532</v>
      </c>
      <c r="BS4543" s="109" t="s">
        <v>288</v>
      </c>
      <c r="BT4543" t="s">
        <v>92</v>
      </c>
      <c r="BU4543" t="s">
        <v>9541</v>
      </c>
    </row>
    <row r="4544" spans="1:73" hidden="1">
      <c r="A4544" s="103" t="s">
        <v>9542</v>
      </c>
      <c r="B4544" s="102">
        <v>45888</v>
      </c>
      <c r="C4544" s="104">
        <f>_xlfn.ISOWEEKNUM(Tabella2[[#This Row],[Date]])</f>
        <v>34</v>
      </c>
      <c r="D4544" s="104" t="s">
        <v>478</v>
      </c>
      <c r="E4544" s="104" t="s">
        <v>284</v>
      </c>
      <c r="F4544" s="104">
        <v>65</v>
      </c>
      <c r="G4544" s="104" t="s">
        <v>284</v>
      </c>
      <c r="H4544" s="105">
        <v>9</v>
      </c>
      <c r="I4544" s="104"/>
      <c r="J4544" s="104" t="s">
        <v>258</v>
      </c>
      <c r="K4544" s="104" t="s">
        <v>78</v>
      </c>
      <c r="L4544" s="104" t="s">
        <v>299</v>
      </c>
      <c r="M4544" s="104" t="s">
        <v>915</v>
      </c>
      <c r="N4544" s="104"/>
      <c r="O4544" s="106" t="str">
        <f>A4543</f>
        <v>16945</v>
      </c>
      <c r="P4544" s="111" t="s">
        <v>2417</v>
      </c>
      <c r="Q4544" s="153">
        <v>0.47916666666666669</v>
      </c>
      <c r="R4544" s="153">
        <v>0.52083333333333337</v>
      </c>
      <c r="S4544" s="153">
        <v>4.1666666666666657E-2</v>
      </c>
      <c r="T4544" s="153">
        <v>0.5</v>
      </c>
      <c r="U4544" s="153">
        <v>0.54166666666666663</v>
      </c>
      <c r="V4544" s="153">
        <f>IF(ISBLANK(T4544),"",Tabella2[[#This Row],[ACT STOP]]-Tabella2[[#This Row],[ACT START]])</f>
        <v>4.166666666666663E-2</v>
      </c>
      <c r="W4544" s="104" t="s">
        <v>92</v>
      </c>
      <c r="X4544" s="104" t="s">
        <v>91</v>
      </c>
      <c r="Y4544" s="110" t="s">
        <v>9543</v>
      </c>
      <c r="Z4544" s="106"/>
      <c r="AA4544" s="104"/>
      <c r="AB4544" s="107"/>
      <c r="AC4544" s="72">
        <v>1</v>
      </c>
      <c r="AH4544" s="70"/>
      <c r="AI4544" s="70"/>
      <c r="AJ4544">
        <v>0</v>
      </c>
      <c r="AL4544" s="70"/>
      <c r="BM4544" s="135">
        <v>0.5</v>
      </c>
      <c r="BN4544" s="136">
        <v>0.54166666666666663</v>
      </c>
      <c r="BO4544" s="101"/>
      <c r="BR4544" s="109" t="str">
        <f t="shared" si="70"/>
        <v>SH-25-4533</v>
      </c>
      <c r="BS4544" s="109" t="s">
        <v>339</v>
      </c>
      <c r="BT4544" t="s">
        <v>92</v>
      </c>
      <c r="BU4544" t="s">
        <v>9544</v>
      </c>
    </row>
    <row r="4545" spans="1:73" hidden="1">
      <c r="A4545" s="103" t="s">
        <v>9545</v>
      </c>
      <c r="B4545" s="102">
        <v>45888</v>
      </c>
      <c r="C4545" s="104">
        <f>_xlfn.ISOWEEKNUM(Tabella2[[#This Row],[Date]])</f>
        <v>34</v>
      </c>
      <c r="D4545" s="104" t="s">
        <v>722</v>
      </c>
      <c r="E4545" s="104" t="s">
        <v>327</v>
      </c>
      <c r="F4545" s="104">
        <v>79</v>
      </c>
      <c r="G4545" s="104" t="s">
        <v>257</v>
      </c>
      <c r="H4545" s="105">
        <v>1</v>
      </c>
      <c r="I4545" s="104" t="s">
        <v>258</v>
      </c>
      <c r="J4545" s="104"/>
      <c r="K4545" s="104" t="s">
        <v>83</v>
      </c>
      <c r="L4545" s="104" t="s">
        <v>299</v>
      </c>
      <c r="M4545" s="104" t="s">
        <v>276</v>
      </c>
      <c r="N4545" s="104"/>
      <c r="O4545" s="106" t="str">
        <f>A4546</f>
        <v>16948</v>
      </c>
      <c r="P4545" s="111" t="s">
        <v>501</v>
      </c>
      <c r="Q4545" s="153" t="s">
        <v>504</v>
      </c>
      <c r="R4545" s="153">
        <v>0.5</v>
      </c>
      <c r="S4545" s="153">
        <v>2.0833333333333329E-2</v>
      </c>
      <c r="T4545" s="153" t="s">
        <v>504</v>
      </c>
      <c r="U4545" s="153">
        <v>0.5</v>
      </c>
      <c r="V4545" s="153">
        <f>IF(ISBLANK(T4545),"",Tabella2[[#This Row],[ACT STOP]]-Tabella2[[#This Row],[ACT START]])</f>
        <v>2.0833333333333315E-2</v>
      </c>
      <c r="W4545" s="104" t="s">
        <v>92</v>
      </c>
      <c r="X4545" s="104" t="s">
        <v>91</v>
      </c>
      <c r="Y4545" s="110"/>
      <c r="Z4545" s="106"/>
      <c r="AA4545" s="104"/>
      <c r="AB4545" s="107"/>
      <c r="AC4545" s="72">
        <v>1</v>
      </c>
      <c r="AH4545" s="70"/>
      <c r="AI4545" s="70"/>
      <c r="AJ4545">
        <v>0</v>
      </c>
      <c r="AL4545" s="70"/>
      <c r="BM4545" s="135" t="s">
        <v>504</v>
      </c>
      <c r="BN4545" s="136">
        <v>0.5</v>
      </c>
      <c r="BO4545" s="101"/>
      <c r="BR4545" s="109" t="str">
        <f t="shared" si="70"/>
        <v>SH-25-4534</v>
      </c>
      <c r="BS4545" s="109" t="s">
        <v>332</v>
      </c>
      <c r="BT4545" t="s">
        <v>92</v>
      </c>
      <c r="BU4545" t="s">
        <v>9546</v>
      </c>
    </row>
    <row r="4546" spans="1:73" hidden="1">
      <c r="A4546" s="103" t="s">
        <v>9547</v>
      </c>
      <c r="B4546" s="102">
        <v>45888</v>
      </c>
      <c r="C4546" s="104">
        <f>_xlfn.ISOWEEKNUM(Tabella2[[#This Row],[Date]])</f>
        <v>34</v>
      </c>
      <c r="D4546" s="104" t="s">
        <v>722</v>
      </c>
      <c r="E4546" s="104" t="s">
        <v>327</v>
      </c>
      <c r="F4546" s="104">
        <v>77</v>
      </c>
      <c r="G4546" s="104" t="s">
        <v>257</v>
      </c>
      <c r="H4546" s="105">
        <v>12</v>
      </c>
      <c r="I4546" s="104" t="s">
        <v>258</v>
      </c>
      <c r="J4546" s="104"/>
      <c r="K4546" s="104" t="s">
        <v>80</v>
      </c>
      <c r="L4546" s="104" t="s">
        <v>299</v>
      </c>
      <c r="M4546" s="104" t="s">
        <v>276</v>
      </c>
      <c r="N4546" s="104"/>
      <c r="O4546" s="106" t="str">
        <f>A4545</f>
        <v>16947</v>
      </c>
      <c r="P4546" s="111" t="s">
        <v>501</v>
      </c>
      <c r="Q4546" s="153">
        <v>0.47916666666666669</v>
      </c>
      <c r="R4546" s="153">
        <v>0.5</v>
      </c>
      <c r="S4546" s="153">
        <v>2.0833333333333329E-2</v>
      </c>
      <c r="T4546" s="153" t="s">
        <v>504</v>
      </c>
      <c r="U4546" s="153">
        <v>0.5</v>
      </c>
      <c r="V4546" s="153">
        <f>IF(ISBLANK(T4546),"",Tabella2[[#This Row],[ACT STOP]]-Tabella2[[#This Row],[ACT START]])</f>
        <v>2.0833333333333315E-2</v>
      </c>
      <c r="W4546" s="104" t="s">
        <v>122</v>
      </c>
      <c r="X4546" s="104" t="s">
        <v>91</v>
      </c>
      <c r="Y4546" s="110"/>
      <c r="Z4546" s="106"/>
      <c r="AA4546" s="104"/>
      <c r="AB4546" s="107"/>
      <c r="AC4546" s="72">
        <v>1</v>
      </c>
      <c r="AH4546" s="70"/>
      <c r="AI4546" s="70"/>
      <c r="AJ4546">
        <v>0</v>
      </c>
      <c r="AL4546" s="70"/>
      <c r="BM4546" s="135" t="s">
        <v>504</v>
      </c>
      <c r="BN4546" s="136">
        <v>0.5</v>
      </c>
      <c r="BO4546" s="101"/>
      <c r="BR4546" s="109" t="str">
        <f t="shared" si="70"/>
        <v>SH-25-4535</v>
      </c>
      <c r="BS4546" s="109" t="s">
        <v>266</v>
      </c>
      <c r="BT4546" t="s">
        <v>122</v>
      </c>
      <c r="BU4546" t="s">
        <v>9548</v>
      </c>
    </row>
    <row r="4547" spans="1:73" hidden="1">
      <c r="A4547" s="103" t="s">
        <v>9549</v>
      </c>
      <c r="B4547" s="102">
        <v>45888</v>
      </c>
      <c r="C4547" s="104">
        <f>_xlfn.ISOWEEKNUM(Tabella2[[#This Row],[Date]])</f>
        <v>34</v>
      </c>
      <c r="D4547" s="104" t="s">
        <v>722</v>
      </c>
      <c r="E4547" s="104" t="s">
        <v>327</v>
      </c>
      <c r="F4547" s="104">
        <v>77</v>
      </c>
      <c r="G4547" s="104" t="s">
        <v>257</v>
      </c>
      <c r="H4547" s="105">
        <v>12</v>
      </c>
      <c r="I4547" s="104" t="s">
        <v>258</v>
      </c>
      <c r="J4547" s="104"/>
      <c r="K4547" s="104" t="s">
        <v>83</v>
      </c>
      <c r="L4547" s="104" t="s">
        <v>299</v>
      </c>
      <c r="M4547" s="104" t="s">
        <v>276</v>
      </c>
      <c r="N4547" s="104"/>
      <c r="O4547" s="106" t="str">
        <f>A4548</f>
        <v>16950</v>
      </c>
      <c r="P4547" s="111" t="s">
        <v>501</v>
      </c>
      <c r="Q4547" s="153" t="s">
        <v>2347</v>
      </c>
      <c r="R4547" s="153" t="s">
        <v>350</v>
      </c>
      <c r="S4547" s="153">
        <v>2.0833333333333329E-2</v>
      </c>
      <c r="T4547" s="153" t="s">
        <v>2347</v>
      </c>
      <c r="U4547" s="153" t="s">
        <v>350</v>
      </c>
      <c r="V4547" s="153">
        <f>IF(ISBLANK(T4547),"",Tabella2[[#This Row],[ACT STOP]]-Tabella2[[#This Row],[ACT START]])</f>
        <v>2.083333333333337E-2</v>
      </c>
      <c r="W4547" s="104" t="s">
        <v>92</v>
      </c>
      <c r="X4547" s="104" t="s">
        <v>91</v>
      </c>
      <c r="Y4547" s="110"/>
      <c r="Z4547" s="106"/>
      <c r="AA4547" s="104"/>
      <c r="AB4547" s="107"/>
      <c r="AC4547" s="72">
        <v>1</v>
      </c>
      <c r="AH4547" s="70"/>
      <c r="AI4547" s="70"/>
      <c r="AJ4547">
        <v>0</v>
      </c>
      <c r="AL4547" s="70"/>
      <c r="BM4547" s="135" t="s">
        <v>2347</v>
      </c>
      <c r="BN4547" s="136" t="s">
        <v>350</v>
      </c>
      <c r="BO4547" s="101"/>
      <c r="BR4547" s="109" t="str">
        <f t="shared" si="70"/>
        <v>SH-25-4536</v>
      </c>
      <c r="BS4547" s="109" t="s">
        <v>266</v>
      </c>
      <c r="BT4547" t="s">
        <v>92</v>
      </c>
      <c r="BU4547" t="s">
        <v>9548</v>
      </c>
    </row>
    <row r="4548" spans="1:73" hidden="1">
      <c r="A4548" s="103" t="s">
        <v>9550</v>
      </c>
      <c r="B4548" s="102">
        <v>45888</v>
      </c>
      <c r="C4548" s="104">
        <f>_xlfn.ISOWEEKNUM(Tabella2[[#This Row],[Date]])</f>
        <v>34</v>
      </c>
      <c r="D4548" s="104" t="s">
        <v>722</v>
      </c>
      <c r="E4548" s="104" t="s">
        <v>327</v>
      </c>
      <c r="F4548" s="104">
        <v>79</v>
      </c>
      <c r="G4548" s="104" t="s">
        <v>257</v>
      </c>
      <c r="H4548" s="105">
        <v>1</v>
      </c>
      <c r="I4548" s="104" t="s">
        <v>258</v>
      </c>
      <c r="J4548" s="104"/>
      <c r="K4548" s="104" t="s">
        <v>80</v>
      </c>
      <c r="L4548" s="104" t="s">
        <v>299</v>
      </c>
      <c r="M4548" s="104" t="s">
        <v>276</v>
      </c>
      <c r="N4548" s="104"/>
      <c r="O4548" s="106" t="str">
        <f>A4547</f>
        <v>16949</v>
      </c>
      <c r="P4548" s="111" t="s">
        <v>501</v>
      </c>
      <c r="Q4548" s="153" t="s">
        <v>2347</v>
      </c>
      <c r="R4548" s="153" t="s">
        <v>350</v>
      </c>
      <c r="S4548" s="153">
        <v>2.0833333333333329E-2</v>
      </c>
      <c r="T4548" s="153" t="s">
        <v>2347</v>
      </c>
      <c r="U4548" s="153" t="s">
        <v>350</v>
      </c>
      <c r="V4548" s="153">
        <f>IF(ISBLANK(T4548),"",Tabella2[[#This Row],[ACT STOP]]-Tabella2[[#This Row],[ACT START]])</f>
        <v>2.083333333333337E-2</v>
      </c>
      <c r="W4548" s="104" t="s">
        <v>122</v>
      </c>
      <c r="X4548" s="104" t="s">
        <v>91</v>
      </c>
      <c r="Y4548" s="110"/>
      <c r="Z4548" s="106"/>
      <c r="AA4548" s="104"/>
      <c r="AB4548" s="107"/>
      <c r="AC4548" s="72">
        <v>1</v>
      </c>
      <c r="AH4548" s="70"/>
      <c r="AI4548" s="70"/>
      <c r="AJ4548">
        <v>0</v>
      </c>
      <c r="AL4548" s="70"/>
      <c r="BM4548" s="135" t="s">
        <v>2347</v>
      </c>
      <c r="BN4548" s="136" t="s">
        <v>350</v>
      </c>
      <c r="BO4548" s="101"/>
      <c r="BR4548" s="109" t="str">
        <f t="shared" si="70"/>
        <v>SH-25-4537</v>
      </c>
      <c r="BS4548" s="109" t="s">
        <v>332</v>
      </c>
      <c r="BT4548" t="s">
        <v>122</v>
      </c>
      <c r="BU4548" t="s">
        <v>9546</v>
      </c>
    </row>
    <row r="4549" spans="1:73" hidden="1">
      <c r="A4549" s="103" t="s">
        <v>9551</v>
      </c>
      <c r="B4549" s="102">
        <v>45888</v>
      </c>
      <c r="C4549" s="104">
        <f>_xlfn.ISOWEEKNUM(Tabella2[[#This Row],[Date]])</f>
        <v>34</v>
      </c>
      <c r="D4549" s="104" t="s">
        <v>6385</v>
      </c>
      <c r="E4549" s="104" t="s">
        <v>256</v>
      </c>
      <c r="F4549" s="104">
        <v>19</v>
      </c>
      <c r="G4549" s="104" t="s">
        <v>257</v>
      </c>
      <c r="H4549" s="105">
        <v>5</v>
      </c>
      <c r="I4549" s="104" t="s">
        <v>258</v>
      </c>
      <c r="J4549" s="104"/>
      <c r="K4549" s="104" t="s">
        <v>79</v>
      </c>
      <c r="L4549" s="104" t="s">
        <v>299</v>
      </c>
      <c r="M4549" s="104" t="s">
        <v>328</v>
      </c>
      <c r="N4549" s="104"/>
      <c r="O4549" s="106" t="str">
        <f>A4550</f>
        <v>16952</v>
      </c>
      <c r="P4549" s="111" t="s">
        <v>2641</v>
      </c>
      <c r="Q4549" s="153" t="s">
        <v>549</v>
      </c>
      <c r="R4549" s="153" t="s">
        <v>550</v>
      </c>
      <c r="S4549" s="153">
        <v>4.1666666666666657E-2</v>
      </c>
      <c r="T4549" s="153">
        <v>0.54166666666666663</v>
      </c>
      <c r="U4549" s="153">
        <v>0.58333333333333337</v>
      </c>
      <c r="V4549" s="153">
        <f>IF(ISBLANK(T4549),"",Tabella2[[#This Row],[ACT STOP]]-Tabella2[[#This Row],[ACT START]])</f>
        <v>4.1666666666666741E-2</v>
      </c>
      <c r="W4549" s="104" t="s">
        <v>92</v>
      </c>
      <c r="X4549" s="104" t="s">
        <v>91</v>
      </c>
      <c r="Y4549" s="110"/>
      <c r="Z4549" s="106"/>
      <c r="AA4549" s="104"/>
      <c r="AB4549" s="107"/>
      <c r="AC4549" s="72">
        <v>1</v>
      </c>
      <c r="AH4549" s="70"/>
      <c r="AI4549" s="70"/>
      <c r="AJ4549">
        <v>0</v>
      </c>
      <c r="AL4549" s="70"/>
      <c r="BM4549" s="135">
        <v>0.54166666666666663</v>
      </c>
      <c r="BN4549" s="136">
        <v>0.58333333333333337</v>
      </c>
      <c r="BO4549" s="101"/>
      <c r="BR4549" s="109" t="str">
        <f t="shared" si="70"/>
        <v>SH-25-4538</v>
      </c>
      <c r="BS4549" s="109" t="s">
        <v>416</v>
      </c>
      <c r="BT4549" t="s">
        <v>92</v>
      </c>
      <c r="BU4549" t="s">
        <v>9552</v>
      </c>
    </row>
    <row r="4550" spans="1:73" hidden="1">
      <c r="A4550" s="103" t="s">
        <v>9553</v>
      </c>
      <c r="B4550" s="102">
        <v>45888</v>
      </c>
      <c r="C4550" s="104">
        <f>_xlfn.ISOWEEKNUM(Tabella2[[#This Row],[Date]])</f>
        <v>34</v>
      </c>
      <c r="D4550" s="104" t="s">
        <v>195</v>
      </c>
      <c r="E4550" s="104" t="s">
        <v>298</v>
      </c>
      <c r="F4550" s="104"/>
      <c r="G4550" s="104" t="s">
        <v>284</v>
      </c>
      <c r="H4550" s="105">
        <v>50</v>
      </c>
      <c r="I4550" s="104"/>
      <c r="J4550" s="104" t="s">
        <v>258</v>
      </c>
      <c r="K4550" s="104" t="s">
        <v>78</v>
      </c>
      <c r="L4550" s="104" t="s">
        <v>299</v>
      </c>
      <c r="M4550" s="104" t="s">
        <v>328</v>
      </c>
      <c r="N4550" s="104"/>
      <c r="O4550" s="106" t="str">
        <f>A4549</f>
        <v>16951</v>
      </c>
      <c r="P4550" s="111" t="s">
        <v>300</v>
      </c>
      <c r="Q4550" s="153">
        <v>0.54166666666666663</v>
      </c>
      <c r="R4550" s="153">
        <v>0.58333333333333337</v>
      </c>
      <c r="S4550" s="153">
        <v>4.1666666666666657E-2</v>
      </c>
      <c r="T4550" s="153">
        <v>0.54166666666666663</v>
      </c>
      <c r="U4550" s="153">
        <v>0.58333333333333337</v>
      </c>
      <c r="V4550" s="153">
        <f>IF(ISBLANK(T4550),"",Tabella2[[#This Row],[ACT STOP]]-Tabella2[[#This Row],[ACT START]])</f>
        <v>4.1666666666666741E-2</v>
      </c>
      <c r="W4550" s="104" t="s">
        <v>122</v>
      </c>
      <c r="X4550" s="104" t="s">
        <v>91</v>
      </c>
      <c r="Y4550" s="110"/>
      <c r="Z4550" s="106"/>
      <c r="AA4550" s="104"/>
      <c r="AB4550" s="107"/>
      <c r="AC4550" s="72">
        <v>1</v>
      </c>
      <c r="AH4550" s="70"/>
      <c r="AI4550" s="70"/>
      <c r="AJ4550">
        <v>0</v>
      </c>
      <c r="AL4550" s="70"/>
      <c r="BM4550" s="135">
        <v>0.54166666666666663</v>
      </c>
      <c r="BN4550" s="136">
        <v>0.58333333333333337</v>
      </c>
      <c r="BO4550" s="101"/>
      <c r="BR4550" s="109" t="str">
        <f t="shared" si="70"/>
        <v>SH-25-4539</v>
      </c>
      <c r="BS4550" s="109" t="s">
        <v>1763</v>
      </c>
      <c r="BT4550" t="s">
        <v>122</v>
      </c>
      <c r="BU4550" t="s">
        <v>302</v>
      </c>
    </row>
    <row r="4551" spans="1:73" hidden="1">
      <c r="A4551" s="103" t="s">
        <v>9554</v>
      </c>
      <c r="B4551" s="102">
        <v>45888</v>
      </c>
      <c r="C4551" s="104">
        <f>_xlfn.ISOWEEKNUM(Tabella2[[#This Row],[Date]])</f>
        <v>34</v>
      </c>
      <c r="D4551" s="104" t="s">
        <v>722</v>
      </c>
      <c r="E4551" s="104" t="s">
        <v>327</v>
      </c>
      <c r="F4551" s="104">
        <v>81</v>
      </c>
      <c r="G4551" s="104" t="s">
        <v>257</v>
      </c>
      <c r="H4551" s="105">
        <v>13</v>
      </c>
      <c r="I4551" s="104" t="s">
        <v>258</v>
      </c>
      <c r="J4551" s="104"/>
      <c r="K4551" s="104" t="s">
        <v>83</v>
      </c>
      <c r="L4551" s="104" t="s">
        <v>299</v>
      </c>
      <c r="M4551" s="104" t="s">
        <v>276</v>
      </c>
      <c r="N4551" s="104"/>
      <c r="O4551" s="106" t="str">
        <f>A4552</f>
        <v>16954</v>
      </c>
      <c r="P4551" s="111" t="s">
        <v>501</v>
      </c>
      <c r="Q4551" s="153" t="s">
        <v>549</v>
      </c>
      <c r="R4551" s="153">
        <v>0.5625</v>
      </c>
      <c r="S4551" s="153">
        <v>2.0833333333333329E-2</v>
      </c>
      <c r="T4551" s="153" t="s">
        <v>549</v>
      </c>
      <c r="U4551" s="153">
        <v>0.5625</v>
      </c>
      <c r="V4551" s="153">
        <f>IF(ISBLANK(T4551),"",Tabella2[[#This Row],[ACT STOP]]-Tabella2[[#This Row],[ACT START]])</f>
        <v>2.083333333333337E-2</v>
      </c>
      <c r="W4551" s="104" t="s">
        <v>92</v>
      </c>
      <c r="X4551" s="104" t="s">
        <v>91</v>
      </c>
      <c r="Y4551" s="110"/>
      <c r="Z4551" s="106"/>
      <c r="AA4551" s="104"/>
      <c r="AB4551" s="107"/>
      <c r="AC4551" s="72">
        <v>1</v>
      </c>
      <c r="AH4551" s="70"/>
      <c r="AI4551" s="70"/>
      <c r="AJ4551">
        <v>0</v>
      </c>
      <c r="AL4551" s="70"/>
      <c r="BM4551" s="135" t="s">
        <v>549</v>
      </c>
      <c r="BN4551" s="136">
        <v>0.5625</v>
      </c>
      <c r="BO4551" s="101"/>
      <c r="BR4551" s="109" t="str">
        <f t="shared" si="70"/>
        <v>SH-25-4540</v>
      </c>
      <c r="BS4551" s="109" t="s">
        <v>427</v>
      </c>
      <c r="BT4551" t="s">
        <v>92</v>
      </c>
      <c r="BU4551" t="s">
        <v>9555</v>
      </c>
    </row>
    <row r="4552" spans="1:73" hidden="1">
      <c r="A4552" s="103" t="s">
        <v>9556</v>
      </c>
      <c r="B4552" s="102">
        <v>45888</v>
      </c>
      <c r="C4552" s="104">
        <f>_xlfn.ISOWEEKNUM(Tabella2[[#This Row],[Date]])</f>
        <v>34</v>
      </c>
      <c r="D4552" s="104" t="s">
        <v>722</v>
      </c>
      <c r="E4552" s="104" t="s">
        <v>327</v>
      </c>
      <c r="F4552" s="104">
        <v>82</v>
      </c>
      <c r="G4552" s="104" t="s">
        <v>284</v>
      </c>
      <c r="H4552" s="105">
        <v>22</v>
      </c>
      <c r="I4552" s="104" t="s">
        <v>258</v>
      </c>
      <c r="J4552" s="104"/>
      <c r="K4552" s="104" t="s">
        <v>80</v>
      </c>
      <c r="L4552" s="104" t="s">
        <v>299</v>
      </c>
      <c r="M4552" s="104" t="s">
        <v>276</v>
      </c>
      <c r="N4552" s="104"/>
      <c r="O4552" s="106" t="str">
        <f>A4551</f>
        <v>16953</v>
      </c>
      <c r="P4552" s="111" t="s">
        <v>501</v>
      </c>
      <c r="Q4552" s="153">
        <v>0.54166666666666663</v>
      </c>
      <c r="R4552" s="153">
        <v>0.5625</v>
      </c>
      <c r="S4552" s="153">
        <v>2.0833333333333329E-2</v>
      </c>
      <c r="T4552" s="153">
        <v>0.54166666666666663</v>
      </c>
      <c r="U4552" s="153">
        <v>0.5625</v>
      </c>
      <c r="V4552" s="153">
        <f>IF(ISBLANK(T4552),"",Tabella2[[#This Row],[ACT STOP]]-Tabella2[[#This Row],[ACT START]])</f>
        <v>2.083333333333337E-2</v>
      </c>
      <c r="W4552" s="104" t="s">
        <v>122</v>
      </c>
      <c r="X4552" s="104" t="s">
        <v>91</v>
      </c>
      <c r="Y4552" s="110"/>
      <c r="Z4552" s="106"/>
      <c r="AA4552" s="104"/>
      <c r="AB4552" s="107"/>
      <c r="AC4552" s="72">
        <v>1</v>
      </c>
      <c r="AH4552" s="70"/>
      <c r="AI4552" s="70"/>
      <c r="AJ4552">
        <v>0</v>
      </c>
      <c r="AL4552" s="70"/>
      <c r="BM4552" s="135">
        <v>0.54166666666666663</v>
      </c>
      <c r="BN4552" s="136">
        <v>0.5625</v>
      </c>
      <c r="BO4552" s="101"/>
      <c r="BR4552" s="109" t="str">
        <f t="shared" si="70"/>
        <v>SH-25-4541</v>
      </c>
      <c r="BS4552" s="109" t="s">
        <v>295</v>
      </c>
      <c r="BT4552" t="s">
        <v>122</v>
      </c>
      <c r="BU4552" t="s">
        <v>9557</v>
      </c>
    </row>
    <row r="4553" spans="1:73" hidden="1">
      <c r="A4553" s="103" t="s">
        <v>9558</v>
      </c>
      <c r="B4553" s="102">
        <v>45888</v>
      </c>
      <c r="C4553" s="104">
        <f>_xlfn.ISOWEEKNUM(Tabella2[[#This Row],[Date]])</f>
        <v>34</v>
      </c>
      <c r="D4553" s="104" t="s">
        <v>722</v>
      </c>
      <c r="E4553" s="104" t="s">
        <v>327</v>
      </c>
      <c r="F4553" s="104">
        <v>82</v>
      </c>
      <c r="G4553" s="104" t="s">
        <v>284</v>
      </c>
      <c r="H4553" s="105">
        <v>22</v>
      </c>
      <c r="I4553" s="104" t="s">
        <v>258</v>
      </c>
      <c r="J4553" s="104"/>
      <c r="K4553" s="104" t="s">
        <v>83</v>
      </c>
      <c r="L4553" s="104" t="s">
        <v>299</v>
      </c>
      <c r="M4553" s="104" t="s">
        <v>276</v>
      </c>
      <c r="N4553" s="104"/>
      <c r="O4553" s="106" t="str">
        <f>A4554</f>
        <v>16956</v>
      </c>
      <c r="P4553" s="111" t="s">
        <v>501</v>
      </c>
      <c r="Q4553" s="153" t="s">
        <v>406</v>
      </c>
      <c r="R4553" s="153">
        <v>0.58680555555555558</v>
      </c>
      <c r="S4553" s="153">
        <v>2.0833333333333329E-2</v>
      </c>
      <c r="T4553" s="153" t="s">
        <v>406</v>
      </c>
      <c r="U4553" s="153">
        <v>0.58680555555555558</v>
      </c>
      <c r="V4553" s="153">
        <f>IF(ISBLANK(T4553),"",Tabella2[[#This Row],[ACT STOP]]-Tabella2[[#This Row],[ACT START]])</f>
        <v>2.083333333333337E-2</v>
      </c>
      <c r="W4553" s="104" t="s">
        <v>92</v>
      </c>
      <c r="X4553" s="104" t="s">
        <v>91</v>
      </c>
      <c r="Y4553" s="110"/>
      <c r="Z4553" s="106"/>
      <c r="AA4553" s="104"/>
      <c r="AB4553" s="107"/>
      <c r="AC4553" s="72">
        <v>1</v>
      </c>
      <c r="AH4553" s="70"/>
      <c r="AI4553" s="70"/>
      <c r="AJ4553">
        <v>0</v>
      </c>
      <c r="AL4553" s="70"/>
      <c r="BM4553" s="135" t="s">
        <v>406</v>
      </c>
      <c r="BN4553" s="136">
        <v>0.58680555555555558</v>
      </c>
      <c r="BO4553" s="101"/>
      <c r="BR4553" s="109" t="str">
        <f t="shared" si="70"/>
        <v>SH-25-4542</v>
      </c>
      <c r="BS4553" s="109" t="s">
        <v>295</v>
      </c>
      <c r="BT4553" t="s">
        <v>92</v>
      </c>
      <c r="BU4553" t="s">
        <v>9557</v>
      </c>
    </row>
    <row r="4554" spans="1:73" hidden="1">
      <c r="A4554" s="103" t="s">
        <v>9559</v>
      </c>
      <c r="B4554" s="102">
        <v>45888</v>
      </c>
      <c r="C4554" s="104">
        <f>_xlfn.ISOWEEKNUM(Tabella2[[#This Row],[Date]])</f>
        <v>34</v>
      </c>
      <c r="D4554" s="104" t="s">
        <v>722</v>
      </c>
      <c r="E4554" s="104" t="s">
        <v>327</v>
      </c>
      <c r="F4554" s="104">
        <v>81</v>
      </c>
      <c r="G4554" s="104" t="s">
        <v>257</v>
      </c>
      <c r="H4554" s="105">
        <v>13</v>
      </c>
      <c r="I4554" s="104" t="s">
        <v>258</v>
      </c>
      <c r="J4554" s="104"/>
      <c r="K4554" s="104" t="s">
        <v>80</v>
      </c>
      <c r="L4554" s="104" t="s">
        <v>299</v>
      </c>
      <c r="M4554" s="104" t="s">
        <v>276</v>
      </c>
      <c r="N4554" s="104"/>
      <c r="O4554" s="106" t="str">
        <f>A4553</f>
        <v>16955</v>
      </c>
      <c r="P4554" s="111" t="s">
        <v>501</v>
      </c>
      <c r="Q4554" s="153">
        <v>0.56597222222222221</v>
      </c>
      <c r="R4554" s="153">
        <v>0.58680555555555558</v>
      </c>
      <c r="S4554" s="153">
        <v>2.0833333333333329E-2</v>
      </c>
      <c r="T4554" s="153">
        <v>0.56597222222222221</v>
      </c>
      <c r="U4554" s="153">
        <v>0.58680555555555558</v>
      </c>
      <c r="V4554" s="153">
        <f>IF(ISBLANK(T4554),"",Tabella2[[#This Row],[ACT STOP]]-Tabella2[[#This Row],[ACT START]])</f>
        <v>2.083333333333337E-2</v>
      </c>
      <c r="W4554" s="104" t="s">
        <v>122</v>
      </c>
      <c r="X4554" s="104" t="s">
        <v>91</v>
      </c>
      <c r="Y4554" s="110"/>
      <c r="Z4554" s="106"/>
      <c r="AA4554" s="104"/>
      <c r="AB4554" s="107"/>
      <c r="AC4554" s="72">
        <v>1</v>
      </c>
      <c r="AH4554" s="70"/>
      <c r="AI4554" s="70"/>
      <c r="AJ4554">
        <v>0</v>
      </c>
      <c r="AL4554" s="70"/>
      <c r="BM4554" s="135">
        <v>0.56597222222222221</v>
      </c>
      <c r="BN4554" s="136">
        <v>0.58680555555555558</v>
      </c>
      <c r="BO4554" s="101"/>
      <c r="BR4554" s="109" t="str">
        <f t="shared" si="70"/>
        <v>SH-25-4543</v>
      </c>
      <c r="BS4554" s="109" t="s">
        <v>427</v>
      </c>
      <c r="BT4554" t="s">
        <v>122</v>
      </c>
      <c r="BU4554" t="s">
        <v>9555</v>
      </c>
    </row>
    <row r="4555" spans="1:73" hidden="1">
      <c r="A4555" s="103" t="s">
        <v>9560</v>
      </c>
      <c r="B4555" s="102">
        <v>45888</v>
      </c>
      <c r="C4555" s="104">
        <f>_xlfn.ISOWEEKNUM(Tabella2[[#This Row],[Date]])</f>
        <v>34</v>
      </c>
      <c r="D4555" s="104" t="s">
        <v>3529</v>
      </c>
      <c r="E4555" s="104" t="s">
        <v>284</v>
      </c>
      <c r="F4555" s="104">
        <v>68</v>
      </c>
      <c r="G4555" s="104" t="s">
        <v>257</v>
      </c>
      <c r="H4555" s="105">
        <v>14</v>
      </c>
      <c r="I4555" s="104"/>
      <c r="J4555" s="104" t="s">
        <v>258</v>
      </c>
      <c r="K4555" s="104" t="s">
        <v>81</v>
      </c>
      <c r="L4555" s="104" t="s">
        <v>259</v>
      </c>
      <c r="M4555" s="104" t="s">
        <v>269</v>
      </c>
      <c r="N4555" s="104"/>
      <c r="O4555" s="106"/>
      <c r="P4555" s="111" t="s">
        <v>1966</v>
      </c>
      <c r="Q4555" s="153" t="s">
        <v>549</v>
      </c>
      <c r="R4555" s="153" t="s">
        <v>550</v>
      </c>
      <c r="S4555" s="153">
        <v>4.1666666666666657E-2</v>
      </c>
      <c r="T4555" s="153" t="s">
        <v>549</v>
      </c>
      <c r="U4555" s="153" t="s">
        <v>550</v>
      </c>
      <c r="V4555" s="153">
        <f>IF(ISBLANK(T4555),"",Tabella2[[#This Row],[ACT STOP]]-Tabella2[[#This Row],[ACT START]])</f>
        <v>4.1666666666666741E-2</v>
      </c>
      <c r="W4555" s="104" t="s">
        <v>92</v>
      </c>
      <c r="X4555" s="104" t="s">
        <v>91</v>
      </c>
      <c r="Y4555" s="110"/>
      <c r="Z4555" s="106"/>
      <c r="AA4555" s="104"/>
      <c r="AB4555" s="107"/>
      <c r="AC4555" s="72">
        <v>1</v>
      </c>
      <c r="AH4555" s="70"/>
      <c r="AI4555" s="70"/>
      <c r="AJ4555">
        <v>0</v>
      </c>
      <c r="AL4555" s="70"/>
      <c r="BM4555" s="135" t="s">
        <v>549</v>
      </c>
      <c r="BN4555" s="136" t="s">
        <v>550</v>
      </c>
      <c r="BO4555" s="101"/>
      <c r="BR4555" s="109" t="str">
        <f t="shared" si="70"/>
        <v>SH-25-4544</v>
      </c>
      <c r="BS4555" s="109" t="s">
        <v>372</v>
      </c>
      <c r="BT4555" t="s">
        <v>92</v>
      </c>
      <c r="BU4555" t="s">
        <v>9561</v>
      </c>
    </row>
    <row r="4556" spans="1:73" hidden="1">
      <c r="A4556" s="103" t="s">
        <v>9562</v>
      </c>
      <c r="B4556" s="102">
        <v>45888</v>
      </c>
      <c r="C4556" s="104">
        <f>_xlfn.ISOWEEKNUM(Tabella2[[#This Row],[Date]])</f>
        <v>34</v>
      </c>
      <c r="D4556" s="104" t="s">
        <v>9563</v>
      </c>
      <c r="E4556" s="104" t="s">
        <v>256</v>
      </c>
      <c r="F4556" s="104">
        <v>5</v>
      </c>
      <c r="G4556" s="104" t="s">
        <v>257</v>
      </c>
      <c r="H4556" s="105">
        <v>17</v>
      </c>
      <c r="I4556" s="104" t="s">
        <v>258</v>
      </c>
      <c r="J4556" s="104"/>
      <c r="K4556" s="104" t="s">
        <v>77</v>
      </c>
      <c r="L4556" s="104" t="s">
        <v>259</v>
      </c>
      <c r="M4556" s="104" t="s">
        <v>276</v>
      </c>
      <c r="N4556" s="104"/>
      <c r="O4556" s="106"/>
      <c r="P4556" s="111" t="s">
        <v>462</v>
      </c>
      <c r="Q4556" s="153" t="s">
        <v>549</v>
      </c>
      <c r="R4556" s="153" t="s">
        <v>550</v>
      </c>
      <c r="S4556" s="153">
        <v>4.1666666666666657E-2</v>
      </c>
      <c r="T4556" s="153" t="s">
        <v>549</v>
      </c>
      <c r="U4556" s="153" t="s">
        <v>550</v>
      </c>
      <c r="V4556" s="153">
        <f>IF(ISBLANK(T4556),"",Tabella2[[#This Row],[ACT STOP]]-Tabella2[[#This Row],[ACT START]])</f>
        <v>4.1666666666666741E-2</v>
      </c>
      <c r="W4556" s="104" t="s">
        <v>92</v>
      </c>
      <c r="X4556" s="104" t="s">
        <v>91</v>
      </c>
      <c r="Y4556" s="110"/>
      <c r="Z4556" s="106"/>
      <c r="AA4556" s="104"/>
      <c r="AB4556" s="107"/>
      <c r="AC4556" s="72">
        <v>1</v>
      </c>
      <c r="AH4556" s="70"/>
      <c r="AI4556" s="70"/>
      <c r="AJ4556">
        <v>0</v>
      </c>
      <c r="AL4556" s="70"/>
      <c r="BM4556" s="135" t="s">
        <v>549</v>
      </c>
      <c r="BN4556" s="136" t="s">
        <v>550</v>
      </c>
      <c r="BO4556" s="101"/>
      <c r="BR4556" s="109" t="str">
        <f t="shared" si="70"/>
        <v>SH-25-4545</v>
      </c>
      <c r="BS4556" s="109" t="s">
        <v>393</v>
      </c>
      <c r="BT4556" t="s">
        <v>92</v>
      </c>
      <c r="BU4556" t="s">
        <v>9564</v>
      </c>
    </row>
    <row r="4557" spans="1:73" hidden="1">
      <c r="A4557" s="103" t="s">
        <v>9565</v>
      </c>
      <c r="B4557" s="102">
        <v>45889</v>
      </c>
      <c r="C4557" s="104">
        <f>_xlfn.ISOWEEKNUM(Tabella2[[#This Row],[Date]])</f>
        <v>34</v>
      </c>
      <c r="D4557" s="104" t="s">
        <v>341</v>
      </c>
      <c r="E4557" s="104" t="s">
        <v>284</v>
      </c>
      <c r="F4557" s="104">
        <v>43</v>
      </c>
      <c r="G4557" s="104" t="s">
        <v>284</v>
      </c>
      <c r="H4557" s="105">
        <v>9</v>
      </c>
      <c r="I4557" s="104" t="s">
        <v>258</v>
      </c>
      <c r="J4557" s="104"/>
      <c r="K4557" s="104" t="s">
        <v>79</v>
      </c>
      <c r="L4557" s="104" t="s">
        <v>299</v>
      </c>
      <c r="M4557" s="104" t="s">
        <v>276</v>
      </c>
      <c r="N4557" s="104"/>
      <c r="O4557" s="106" t="str">
        <f>A4558</f>
        <v>16960</v>
      </c>
      <c r="P4557" s="111" t="s">
        <v>664</v>
      </c>
      <c r="Q4557" s="153" t="s">
        <v>7801</v>
      </c>
      <c r="R4557" s="153" t="s">
        <v>7802</v>
      </c>
      <c r="S4557" s="153">
        <v>4.1666666666666657E-2</v>
      </c>
      <c r="T4557" s="153" t="s">
        <v>7801</v>
      </c>
      <c r="U4557" s="153">
        <v>0.2638888888888889</v>
      </c>
      <c r="V4557" s="153">
        <f>IF(ISBLANK(T4557),"",Tabella2[[#This Row],[ACT STOP]]-Tabella2[[#This Row],[ACT START]])</f>
        <v>3.4722222222222238E-2</v>
      </c>
      <c r="W4557" s="104" t="s">
        <v>92</v>
      </c>
      <c r="X4557" s="104" t="s">
        <v>91</v>
      </c>
      <c r="Y4557" s="110"/>
      <c r="Z4557" s="106"/>
      <c r="AA4557" s="104"/>
      <c r="AB4557" s="107"/>
      <c r="AC4557" s="72">
        <v>1</v>
      </c>
      <c r="AH4557" s="70"/>
      <c r="AI4557" s="70"/>
      <c r="AJ4557">
        <v>0</v>
      </c>
      <c r="AL4557" s="70"/>
      <c r="BM4557" s="135" t="s">
        <v>7801</v>
      </c>
      <c r="BN4557" s="136">
        <v>0.2638888888888889</v>
      </c>
      <c r="BO4557" s="101"/>
      <c r="BR4557" s="109" t="str">
        <f t="shared" ref="BR4557:BR4620" si="71">_xlfn.CONCAT(LEFT(BR4556,6),TEXT(RIGHT(BR4556,4)+1,"0000"))</f>
        <v>SH-25-4546</v>
      </c>
      <c r="BS4557" s="109" t="s">
        <v>339</v>
      </c>
      <c r="BT4557" t="s">
        <v>92</v>
      </c>
      <c r="BU4557" t="s">
        <v>9566</v>
      </c>
    </row>
    <row r="4558" spans="1:73" hidden="1">
      <c r="A4558" s="103" t="s">
        <v>9567</v>
      </c>
      <c r="B4558" s="102">
        <v>45889</v>
      </c>
      <c r="C4558" s="104">
        <f>_xlfn.ISOWEEKNUM(Tabella2[[#This Row],[Date]])</f>
        <v>34</v>
      </c>
      <c r="D4558" s="104" t="s">
        <v>195</v>
      </c>
      <c r="E4558" s="104" t="s">
        <v>398</v>
      </c>
      <c r="F4558" s="104"/>
      <c r="G4558" s="104" t="s">
        <v>257</v>
      </c>
      <c r="H4558" s="105">
        <v>1</v>
      </c>
      <c r="I4558" s="104"/>
      <c r="J4558" s="104" t="s">
        <v>258</v>
      </c>
      <c r="K4558" s="104" t="s">
        <v>78</v>
      </c>
      <c r="L4558" s="104" t="s">
        <v>299</v>
      </c>
      <c r="M4558" s="104" t="s">
        <v>276</v>
      </c>
      <c r="N4558" s="104"/>
      <c r="O4558" s="106" t="str">
        <f>A4557</f>
        <v>16959</v>
      </c>
      <c r="P4558" s="111" t="s">
        <v>300</v>
      </c>
      <c r="Q4558" s="153">
        <v>0.22916666666666671</v>
      </c>
      <c r="R4558" s="153">
        <v>0.27083333333333331</v>
      </c>
      <c r="S4558" s="153">
        <v>4.1666666666666657E-2</v>
      </c>
      <c r="T4558" s="153" t="s">
        <v>7801</v>
      </c>
      <c r="U4558" s="153">
        <v>0.2638888888888889</v>
      </c>
      <c r="V4558" s="153">
        <f>IF(ISBLANK(T4558),"",Tabella2[[#This Row],[ACT STOP]]-Tabella2[[#This Row],[ACT START]])</f>
        <v>3.4722222222222238E-2</v>
      </c>
      <c r="W4558" s="104" t="s">
        <v>122</v>
      </c>
      <c r="X4558" s="104" t="s">
        <v>91</v>
      </c>
      <c r="Y4558" s="110"/>
      <c r="Z4558" s="106"/>
      <c r="AA4558" s="104"/>
      <c r="AB4558" s="107"/>
      <c r="AC4558" s="72">
        <v>1</v>
      </c>
      <c r="AH4558" s="70"/>
      <c r="AI4558" s="70"/>
      <c r="AJ4558">
        <v>0</v>
      </c>
      <c r="AL4558" s="70"/>
      <c r="BM4558" s="135" t="s">
        <v>7801</v>
      </c>
      <c r="BN4558" s="136">
        <v>0.2638888888888889</v>
      </c>
      <c r="BO4558" s="101"/>
      <c r="BR4558" s="109" t="str">
        <f t="shared" si="71"/>
        <v>SH-25-4547</v>
      </c>
      <c r="BS4558" s="109" t="s">
        <v>332</v>
      </c>
      <c r="BT4558" t="s">
        <v>122</v>
      </c>
      <c r="BU4558" t="s">
        <v>399</v>
      </c>
    </row>
    <row r="4559" spans="1:73" hidden="1">
      <c r="A4559" s="103" t="s">
        <v>9568</v>
      </c>
      <c r="B4559" s="102">
        <v>45889</v>
      </c>
      <c r="C4559" s="104">
        <f>_xlfn.ISOWEEKNUM(Tabella2[[#This Row],[Date]])</f>
        <v>34</v>
      </c>
      <c r="D4559" s="104" t="s">
        <v>6621</v>
      </c>
      <c r="E4559" s="104" t="s">
        <v>284</v>
      </c>
      <c r="F4559" s="104">
        <v>82</v>
      </c>
      <c r="G4559" s="104" t="s">
        <v>257</v>
      </c>
      <c r="H4559" s="105">
        <v>12</v>
      </c>
      <c r="I4559" s="104"/>
      <c r="J4559" s="104" t="s">
        <v>258</v>
      </c>
      <c r="K4559" s="104" t="s">
        <v>83</v>
      </c>
      <c r="L4559" s="104" t="s">
        <v>299</v>
      </c>
      <c r="M4559" s="104" t="s">
        <v>276</v>
      </c>
      <c r="N4559" s="104"/>
      <c r="O4559" s="106" t="str">
        <f>A4560</f>
        <v>16962</v>
      </c>
      <c r="P4559" s="111" t="s">
        <v>664</v>
      </c>
      <c r="Q4559" s="153" t="s">
        <v>7801</v>
      </c>
      <c r="R4559" s="153" t="s">
        <v>7802</v>
      </c>
      <c r="S4559" s="153">
        <v>4.1666666666666657E-2</v>
      </c>
      <c r="T4559" s="153">
        <v>0.22916666666666671</v>
      </c>
      <c r="U4559" s="153">
        <v>0.27083333333333331</v>
      </c>
      <c r="V4559" s="153">
        <f>IF(ISBLANK(T4559),"",Tabella2[[#This Row],[ACT STOP]]-Tabella2[[#This Row],[ACT START]])</f>
        <v>4.1666666666666602E-2</v>
      </c>
      <c r="W4559" s="104" t="s">
        <v>92</v>
      </c>
      <c r="X4559" s="104" t="s">
        <v>91</v>
      </c>
      <c r="Y4559" s="110"/>
      <c r="Z4559" s="106"/>
      <c r="AA4559" s="104"/>
      <c r="AB4559" s="107"/>
      <c r="AC4559" s="72">
        <v>1</v>
      </c>
      <c r="AH4559" s="70"/>
      <c r="AI4559" s="70"/>
      <c r="AJ4559">
        <v>0</v>
      </c>
      <c r="AL4559" s="70"/>
      <c r="BM4559" s="135">
        <v>0.22916666666666671</v>
      </c>
      <c r="BN4559" s="136">
        <v>0.27083333333333331</v>
      </c>
      <c r="BO4559" s="101"/>
      <c r="BR4559" s="109" t="str">
        <f t="shared" si="71"/>
        <v>SH-25-4548</v>
      </c>
      <c r="BS4559" s="109" t="s">
        <v>266</v>
      </c>
      <c r="BT4559" t="s">
        <v>92</v>
      </c>
      <c r="BU4559" t="s">
        <v>9569</v>
      </c>
    </row>
    <row r="4560" spans="1:73" hidden="1">
      <c r="A4560" s="103" t="s">
        <v>9570</v>
      </c>
      <c r="B4560" s="102">
        <v>45889</v>
      </c>
      <c r="C4560" s="104">
        <f>_xlfn.ISOWEEKNUM(Tabella2[[#This Row],[Date]])</f>
        <v>34</v>
      </c>
      <c r="D4560" s="104" t="s">
        <v>195</v>
      </c>
      <c r="E4560" s="104" t="s">
        <v>398</v>
      </c>
      <c r="F4560" s="104"/>
      <c r="G4560" s="104" t="s">
        <v>257</v>
      </c>
      <c r="H4560" s="105">
        <v>32</v>
      </c>
      <c r="I4560" s="104"/>
      <c r="J4560" s="104" t="s">
        <v>258</v>
      </c>
      <c r="K4560" s="104" t="s">
        <v>80</v>
      </c>
      <c r="L4560" s="104" t="s">
        <v>299</v>
      </c>
      <c r="M4560" s="104" t="s">
        <v>276</v>
      </c>
      <c r="N4560" s="104"/>
      <c r="O4560" s="106" t="str">
        <f>A4559</f>
        <v>16961</v>
      </c>
      <c r="P4560" s="111" t="s">
        <v>300</v>
      </c>
      <c r="Q4560" s="153">
        <v>0.22916666666666671</v>
      </c>
      <c r="R4560" s="153">
        <v>0.27083333333333331</v>
      </c>
      <c r="S4560" s="153">
        <v>4.1666666666666657E-2</v>
      </c>
      <c r="T4560" s="153">
        <v>0.22916666666666671</v>
      </c>
      <c r="U4560" s="153">
        <v>0.27083333333333331</v>
      </c>
      <c r="V4560" s="153">
        <f>IF(ISBLANK(T4560),"",Tabella2[[#This Row],[ACT STOP]]-Tabella2[[#This Row],[ACT START]])</f>
        <v>4.1666666666666602E-2</v>
      </c>
      <c r="W4560" s="104" t="s">
        <v>122</v>
      </c>
      <c r="X4560" s="104" t="s">
        <v>91</v>
      </c>
      <c r="Y4560" s="110"/>
      <c r="Z4560" s="106"/>
      <c r="AA4560" s="104"/>
      <c r="AB4560" s="107"/>
      <c r="AC4560" s="72">
        <v>1</v>
      </c>
      <c r="AH4560" s="70"/>
      <c r="AI4560" s="70"/>
      <c r="AJ4560">
        <v>0</v>
      </c>
      <c r="AL4560" s="70"/>
      <c r="BM4560" s="135">
        <v>0.22916666666666671</v>
      </c>
      <c r="BN4560" s="136">
        <v>0.27083333333333331</v>
      </c>
      <c r="BO4560" s="101"/>
      <c r="BR4560" s="109" t="str">
        <f t="shared" si="71"/>
        <v>SH-25-4549</v>
      </c>
      <c r="BS4560" s="109" t="s">
        <v>356</v>
      </c>
      <c r="BT4560" t="s">
        <v>122</v>
      </c>
      <c r="BU4560" t="s">
        <v>399</v>
      </c>
    </row>
    <row r="4561" spans="1:73" hidden="1">
      <c r="A4561" s="103" t="s">
        <v>9571</v>
      </c>
      <c r="B4561" s="102">
        <v>45889</v>
      </c>
      <c r="C4561" s="104">
        <f>_xlfn.ISOWEEKNUM(Tabella2[[#This Row],[Date]])</f>
        <v>34</v>
      </c>
      <c r="D4561" s="104" t="s">
        <v>6766</v>
      </c>
      <c r="E4561" s="104" t="s">
        <v>284</v>
      </c>
      <c r="F4561" s="104">
        <v>77</v>
      </c>
      <c r="G4561" s="104" t="s">
        <v>257</v>
      </c>
      <c r="H4561" s="105">
        <v>10</v>
      </c>
      <c r="I4561" s="104"/>
      <c r="J4561" s="104" t="s">
        <v>258</v>
      </c>
      <c r="K4561" s="104" t="s">
        <v>81</v>
      </c>
      <c r="L4561" s="104" t="s">
        <v>259</v>
      </c>
      <c r="M4561" s="104" t="s">
        <v>276</v>
      </c>
      <c r="N4561" s="104"/>
      <c r="O4561" s="106"/>
      <c r="P4561" s="111" t="s">
        <v>1898</v>
      </c>
      <c r="Q4561" s="153" t="s">
        <v>7801</v>
      </c>
      <c r="R4561" s="153" t="s">
        <v>7802</v>
      </c>
      <c r="S4561" s="153">
        <v>4.1666666666666657E-2</v>
      </c>
      <c r="T4561" s="153">
        <v>0.22916666666666671</v>
      </c>
      <c r="U4561" s="153">
        <v>0.27083333333333331</v>
      </c>
      <c r="V4561" s="153">
        <f>IF(ISBLANK(T4561),"",Tabella2[[#This Row],[ACT STOP]]-Tabella2[[#This Row],[ACT START]])</f>
        <v>4.1666666666666602E-2</v>
      </c>
      <c r="W4561" s="104" t="s">
        <v>92</v>
      </c>
      <c r="X4561" s="104" t="s">
        <v>91</v>
      </c>
      <c r="Y4561" s="110"/>
      <c r="Z4561" s="106"/>
      <c r="AA4561" s="104"/>
      <c r="AB4561" s="107"/>
      <c r="AC4561" s="72">
        <v>1</v>
      </c>
      <c r="AH4561" s="70"/>
      <c r="AI4561" s="70"/>
      <c r="AJ4561">
        <v>0</v>
      </c>
      <c r="AL4561" s="70"/>
      <c r="BM4561" s="135">
        <v>0.22916666666666671</v>
      </c>
      <c r="BN4561" s="136">
        <v>0.27083333333333331</v>
      </c>
      <c r="BO4561" s="101"/>
      <c r="BR4561" s="109" t="str">
        <f t="shared" si="71"/>
        <v>SH-25-4550</v>
      </c>
      <c r="BS4561" s="109" t="s">
        <v>552</v>
      </c>
      <c r="BT4561" t="s">
        <v>92</v>
      </c>
      <c r="BU4561" t="s">
        <v>9572</v>
      </c>
    </row>
    <row r="4562" spans="1:73" hidden="1">
      <c r="A4562" s="103" t="s">
        <v>9573</v>
      </c>
      <c r="B4562" s="102">
        <v>45889</v>
      </c>
      <c r="C4562" s="104">
        <f>_xlfn.ISOWEEKNUM(Tabella2[[#This Row],[Date]])</f>
        <v>34</v>
      </c>
      <c r="D4562" s="104" t="s">
        <v>698</v>
      </c>
      <c r="E4562" s="104" t="s">
        <v>284</v>
      </c>
      <c r="F4562" s="104">
        <v>50</v>
      </c>
      <c r="G4562" s="104" t="s">
        <v>257</v>
      </c>
      <c r="H4562" s="105">
        <v>17</v>
      </c>
      <c r="I4562" s="104"/>
      <c r="J4562" s="104" t="s">
        <v>258</v>
      </c>
      <c r="K4562" s="104" t="s">
        <v>79</v>
      </c>
      <c r="L4562" s="104" t="s">
        <v>299</v>
      </c>
      <c r="M4562" s="104" t="s">
        <v>276</v>
      </c>
      <c r="N4562" s="104"/>
      <c r="O4562" s="106" t="str">
        <f>A4563</f>
        <v>16965</v>
      </c>
      <c r="P4562" s="111" t="s">
        <v>4707</v>
      </c>
      <c r="Q4562" s="153" t="s">
        <v>285</v>
      </c>
      <c r="R4562" s="153" t="s">
        <v>286</v>
      </c>
      <c r="S4562" s="153">
        <v>4.1666666666666657E-2</v>
      </c>
      <c r="T4562" s="153" t="s">
        <v>285</v>
      </c>
      <c r="U4562" s="153" t="s">
        <v>286</v>
      </c>
      <c r="V4562" s="153">
        <f>IF(ISBLANK(T4562),"",Tabella2[[#This Row],[ACT STOP]]-Tabella2[[#This Row],[ACT START]])</f>
        <v>4.166666666666663E-2</v>
      </c>
      <c r="W4562" s="104" t="s">
        <v>92</v>
      </c>
      <c r="X4562" s="104" t="s">
        <v>91</v>
      </c>
      <c r="Y4562" s="110"/>
      <c r="Z4562" s="106"/>
      <c r="AA4562" s="104"/>
      <c r="AB4562" s="107"/>
      <c r="AC4562" s="72">
        <v>1</v>
      </c>
      <c r="AH4562" s="70"/>
      <c r="AI4562" s="70"/>
      <c r="AJ4562">
        <v>0</v>
      </c>
      <c r="AL4562" s="70"/>
      <c r="BM4562" s="135" t="s">
        <v>285</v>
      </c>
      <c r="BN4562" s="136" t="s">
        <v>286</v>
      </c>
      <c r="BO4562" s="101"/>
      <c r="BR4562" s="109" t="str">
        <f t="shared" si="71"/>
        <v>SH-25-4551</v>
      </c>
      <c r="BS4562" s="109" t="s">
        <v>393</v>
      </c>
      <c r="BT4562" t="s">
        <v>92</v>
      </c>
      <c r="BU4562" t="s">
        <v>9574</v>
      </c>
    </row>
    <row r="4563" spans="1:73" hidden="1">
      <c r="A4563" s="103" t="s">
        <v>9575</v>
      </c>
      <c r="B4563" s="102">
        <v>45889</v>
      </c>
      <c r="C4563" s="104">
        <f>_xlfn.ISOWEEKNUM(Tabella2[[#This Row],[Date]])</f>
        <v>34</v>
      </c>
      <c r="D4563" s="104" t="s">
        <v>195</v>
      </c>
      <c r="E4563" s="104" t="s">
        <v>398</v>
      </c>
      <c r="F4563" s="104"/>
      <c r="G4563" s="104" t="s">
        <v>284</v>
      </c>
      <c r="H4563" s="105">
        <v>22</v>
      </c>
      <c r="I4563" s="104"/>
      <c r="J4563" s="104" t="s">
        <v>258</v>
      </c>
      <c r="K4563" s="104" t="s">
        <v>78</v>
      </c>
      <c r="L4563" s="104" t="s">
        <v>299</v>
      </c>
      <c r="M4563" s="104" t="s">
        <v>276</v>
      </c>
      <c r="N4563" s="104"/>
      <c r="O4563" s="106" t="str">
        <f>A4562</f>
        <v>16964</v>
      </c>
      <c r="P4563" s="111" t="s">
        <v>300</v>
      </c>
      <c r="Q4563" s="153">
        <v>0.29166666666666669</v>
      </c>
      <c r="R4563" s="153">
        <v>0.33333333333333331</v>
      </c>
      <c r="S4563" s="153">
        <v>4.1666666666666657E-2</v>
      </c>
      <c r="T4563" s="153" t="s">
        <v>285</v>
      </c>
      <c r="U4563" s="153" t="s">
        <v>286</v>
      </c>
      <c r="V4563" s="153">
        <f>IF(ISBLANK(T4563),"",Tabella2[[#This Row],[ACT STOP]]-Tabella2[[#This Row],[ACT START]])</f>
        <v>4.166666666666663E-2</v>
      </c>
      <c r="W4563" s="104" t="s">
        <v>122</v>
      </c>
      <c r="X4563" s="104" t="s">
        <v>91</v>
      </c>
      <c r="Y4563" s="110"/>
      <c r="Z4563" s="106"/>
      <c r="AA4563" s="104"/>
      <c r="AB4563" s="107"/>
      <c r="AC4563" s="72">
        <v>1</v>
      </c>
      <c r="AH4563" s="70"/>
      <c r="AI4563" s="70"/>
      <c r="AJ4563">
        <v>0</v>
      </c>
      <c r="AL4563" s="70"/>
      <c r="BM4563" s="135" t="s">
        <v>285</v>
      </c>
      <c r="BN4563" s="136" t="s">
        <v>286</v>
      </c>
      <c r="BO4563" s="101"/>
      <c r="BR4563" s="109" t="str">
        <f t="shared" si="71"/>
        <v>SH-25-4552</v>
      </c>
      <c r="BS4563" s="109" t="s">
        <v>295</v>
      </c>
      <c r="BT4563" t="s">
        <v>122</v>
      </c>
      <c r="BU4563" t="s">
        <v>399</v>
      </c>
    </row>
    <row r="4564" spans="1:73" hidden="1">
      <c r="A4564" s="103" t="s">
        <v>9576</v>
      </c>
      <c r="B4564" s="102">
        <v>45889</v>
      </c>
      <c r="C4564" s="104">
        <f>_xlfn.ISOWEEKNUM(Tabella2[[#This Row],[Date]])</f>
        <v>34</v>
      </c>
      <c r="D4564" s="104" t="s">
        <v>478</v>
      </c>
      <c r="E4564" s="104" t="s">
        <v>284</v>
      </c>
      <c r="F4564" s="104">
        <v>65</v>
      </c>
      <c r="G4564" s="104" t="s">
        <v>257</v>
      </c>
      <c r="H4564" s="105">
        <v>14</v>
      </c>
      <c r="I4564" s="104"/>
      <c r="J4564" s="104" t="s">
        <v>258</v>
      </c>
      <c r="K4564" s="104" t="s">
        <v>83</v>
      </c>
      <c r="L4564" s="104" t="s">
        <v>299</v>
      </c>
      <c r="M4564" s="104" t="s">
        <v>913</v>
      </c>
      <c r="N4564" s="104"/>
      <c r="O4564" s="106" t="str">
        <f>A4565</f>
        <v>16967</v>
      </c>
      <c r="P4564" s="111" t="s">
        <v>2422</v>
      </c>
      <c r="Q4564" s="153" t="s">
        <v>285</v>
      </c>
      <c r="R4564" s="153" t="s">
        <v>286</v>
      </c>
      <c r="S4564" s="153">
        <v>4.1666666666666657E-2</v>
      </c>
      <c r="T4564" s="153" t="s">
        <v>285</v>
      </c>
      <c r="U4564" s="153" t="s">
        <v>286</v>
      </c>
      <c r="V4564" s="153">
        <f>IF(ISBLANK(T4564),"",Tabella2[[#This Row],[ACT STOP]]-Tabella2[[#This Row],[ACT START]])</f>
        <v>4.166666666666663E-2</v>
      </c>
      <c r="W4564" s="104" t="s">
        <v>92</v>
      </c>
      <c r="X4564" s="104" t="s">
        <v>91</v>
      </c>
      <c r="Y4564" s="110"/>
      <c r="Z4564" s="106"/>
      <c r="AA4564" s="104"/>
      <c r="AB4564" s="107"/>
      <c r="AC4564" s="72">
        <v>1</v>
      </c>
      <c r="AH4564" s="70"/>
      <c r="AI4564" s="70"/>
      <c r="AJ4564">
        <v>0</v>
      </c>
      <c r="AL4564" s="70"/>
      <c r="BM4564" s="135" t="s">
        <v>285</v>
      </c>
      <c r="BN4564" s="136" t="s">
        <v>286</v>
      </c>
      <c r="BO4564" s="101"/>
      <c r="BR4564" s="109" t="str">
        <f t="shared" si="71"/>
        <v>SH-25-4553</v>
      </c>
      <c r="BS4564" s="109" t="s">
        <v>372</v>
      </c>
      <c r="BT4564" t="s">
        <v>92</v>
      </c>
      <c r="BU4564" t="s">
        <v>9577</v>
      </c>
    </row>
    <row r="4565" spans="1:73" hidden="1">
      <c r="A4565" s="103" t="s">
        <v>9578</v>
      </c>
      <c r="B4565" s="102">
        <v>45889</v>
      </c>
      <c r="C4565" s="104">
        <f>_xlfn.ISOWEEKNUM(Tabella2[[#This Row],[Date]])</f>
        <v>34</v>
      </c>
      <c r="D4565" s="104" t="s">
        <v>478</v>
      </c>
      <c r="E4565" s="104" t="s">
        <v>284</v>
      </c>
      <c r="F4565" s="104">
        <v>64</v>
      </c>
      <c r="G4565" s="104" t="s">
        <v>257</v>
      </c>
      <c r="H4565" s="105">
        <v>13</v>
      </c>
      <c r="I4565" s="104"/>
      <c r="J4565" s="104" t="s">
        <v>258</v>
      </c>
      <c r="K4565" s="104" t="s">
        <v>80</v>
      </c>
      <c r="L4565" s="104" t="s">
        <v>299</v>
      </c>
      <c r="M4565" s="104" t="s">
        <v>913</v>
      </c>
      <c r="N4565" s="104"/>
      <c r="O4565" s="106" t="str">
        <f>A4564</f>
        <v>16966</v>
      </c>
      <c r="P4565" s="111" t="s">
        <v>2422</v>
      </c>
      <c r="Q4565" s="153">
        <v>0.29166666666666669</v>
      </c>
      <c r="R4565" s="153">
        <v>0.33333333333333331</v>
      </c>
      <c r="S4565" s="153">
        <v>4.1666666666666657E-2</v>
      </c>
      <c r="T4565" s="153">
        <v>0.29166666666666669</v>
      </c>
      <c r="U4565" s="153">
        <v>0.33333333333333331</v>
      </c>
      <c r="V4565" s="153">
        <f>IF(ISBLANK(T4565),"",Tabella2[[#This Row],[ACT STOP]]-Tabella2[[#This Row],[ACT START]])</f>
        <v>4.166666666666663E-2</v>
      </c>
      <c r="W4565" s="104" t="s">
        <v>92</v>
      </c>
      <c r="X4565" s="104" t="s">
        <v>91</v>
      </c>
      <c r="Y4565" s="110"/>
      <c r="Z4565" s="106"/>
      <c r="AA4565" s="104"/>
      <c r="AB4565" s="107"/>
      <c r="AC4565" s="72">
        <v>1</v>
      </c>
      <c r="AH4565" s="70"/>
      <c r="AI4565" s="70"/>
      <c r="AJ4565">
        <v>0</v>
      </c>
      <c r="AL4565" s="70"/>
      <c r="BM4565" s="135">
        <v>0.29166666666666669</v>
      </c>
      <c r="BN4565" s="136">
        <v>0.33333333333333331</v>
      </c>
      <c r="BO4565" s="101"/>
      <c r="BR4565" s="109" t="str">
        <f t="shared" si="71"/>
        <v>SH-25-4554</v>
      </c>
      <c r="BS4565" s="109" t="s">
        <v>427</v>
      </c>
      <c r="BT4565" t="s">
        <v>92</v>
      </c>
      <c r="BU4565" t="s">
        <v>9579</v>
      </c>
    </row>
    <row r="4566" spans="1:73" hidden="1">
      <c r="A4566" s="103" t="s">
        <v>9580</v>
      </c>
      <c r="B4566" s="102">
        <v>45889</v>
      </c>
      <c r="C4566" s="104">
        <f>_xlfn.ISOWEEKNUM(Tabella2[[#This Row],[Date]])</f>
        <v>34</v>
      </c>
      <c r="D4566" s="104" t="s">
        <v>722</v>
      </c>
      <c r="E4566" s="104" t="s">
        <v>327</v>
      </c>
      <c r="F4566" s="104">
        <v>76</v>
      </c>
      <c r="G4566" s="104" t="s">
        <v>284</v>
      </c>
      <c r="H4566" s="105">
        <v>9</v>
      </c>
      <c r="I4566" s="104" t="s">
        <v>258</v>
      </c>
      <c r="J4566" s="104"/>
      <c r="K4566" s="104" t="s">
        <v>79</v>
      </c>
      <c r="L4566" s="104" t="s">
        <v>299</v>
      </c>
      <c r="M4566" s="104" t="s">
        <v>276</v>
      </c>
      <c r="N4566" s="104"/>
      <c r="O4566" s="106" t="str">
        <f>A4567</f>
        <v>16969</v>
      </c>
      <c r="P4566" s="111" t="s">
        <v>3408</v>
      </c>
      <c r="Q4566" s="153" t="s">
        <v>525</v>
      </c>
      <c r="R4566" s="153">
        <v>0.375</v>
      </c>
      <c r="S4566" s="153">
        <v>2.0833333333333329E-2</v>
      </c>
      <c r="T4566" s="153" t="s">
        <v>525</v>
      </c>
      <c r="U4566" s="153">
        <v>0.375</v>
      </c>
      <c r="V4566" s="153">
        <f>IF(ISBLANK(T4566),"",Tabella2[[#This Row],[ACT STOP]]-Tabella2[[#This Row],[ACT START]])</f>
        <v>2.0833333333333315E-2</v>
      </c>
      <c r="W4566" s="104" t="s">
        <v>92</v>
      </c>
      <c r="X4566" s="104" t="s">
        <v>91</v>
      </c>
      <c r="Y4566" s="110"/>
      <c r="Z4566" s="106"/>
      <c r="AA4566" s="104"/>
      <c r="AB4566" s="107"/>
      <c r="AC4566" s="72">
        <v>1</v>
      </c>
      <c r="AH4566" s="70"/>
      <c r="AI4566" s="70"/>
      <c r="AJ4566">
        <v>0</v>
      </c>
      <c r="AL4566" s="70"/>
      <c r="BM4566" s="135" t="s">
        <v>525</v>
      </c>
      <c r="BN4566" s="136">
        <v>0.375</v>
      </c>
      <c r="BO4566" s="101"/>
      <c r="BR4566" s="109" t="str">
        <f t="shared" si="71"/>
        <v>SH-25-4555</v>
      </c>
      <c r="BS4566" s="109" t="s">
        <v>339</v>
      </c>
      <c r="BT4566" t="s">
        <v>92</v>
      </c>
      <c r="BU4566" t="s">
        <v>9581</v>
      </c>
    </row>
    <row r="4567" spans="1:73" hidden="1">
      <c r="A4567" s="103" t="s">
        <v>9582</v>
      </c>
      <c r="B4567" s="102">
        <v>45889</v>
      </c>
      <c r="C4567" s="104">
        <f>_xlfn.ISOWEEKNUM(Tabella2[[#This Row],[Date]])</f>
        <v>34</v>
      </c>
      <c r="D4567" s="104" t="s">
        <v>722</v>
      </c>
      <c r="E4567" s="104" t="s">
        <v>327</v>
      </c>
      <c r="F4567" s="104">
        <v>80</v>
      </c>
      <c r="G4567" s="104" t="s">
        <v>257</v>
      </c>
      <c r="H4567" s="105">
        <v>12</v>
      </c>
      <c r="I4567" s="104" t="s">
        <v>258</v>
      </c>
      <c r="J4567" s="104"/>
      <c r="K4567" s="104" t="s">
        <v>78</v>
      </c>
      <c r="L4567" s="104" t="s">
        <v>299</v>
      </c>
      <c r="M4567" s="104" t="s">
        <v>276</v>
      </c>
      <c r="N4567" s="104"/>
      <c r="O4567" s="106" t="str">
        <f>A4566</f>
        <v>16968</v>
      </c>
      <c r="P4567" s="111" t="s">
        <v>300</v>
      </c>
      <c r="Q4567" s="153">
        <v>0.35416666666666669</v>
      </c>
      <c r="R4567" s="153">
        <v>0.375</v>
      </c>
      <c r="S4567" s="153">
        <v>2.0833333333333329E-2</v>
      </c>
      <c r="T4567" s="153" t="s">
        <v>525</v>
      </c>
      <c r="U4567" s="153">
        <v>0.375</v>
      </c>
      <c r="V4567" s="153">
        <f>IF(ISBLANK(T4567),"",Tabella2[[#This Row],[ACT STOP]]-Tabella2[[#This Row],[ACT START]])</f>
        <v>2.0833333333333315E-2</v>
      </c>
      <c r="W4567" s="104" t="s">
        <v>122</v>
      </c>
      <c r="X4567" s="104" t="s">
        <v>91</v>
      </c>
      <c r="Y4567" s="110"/>
      <c r="Z4567" s="106"/>
      <c r="AA4567" s="104"/>
      <c r="AB4567" s="107"/>
      <c r="AC4567" s="72">
        <v>1</v>
      </c>
      <c r="AH4567" s="70"/>
      <c r="AI4567" s="70"/>
      <c r="AJ4567">
        <v>0</v>
      </c>
      <c r="AL4567" s="70"/>
      <c r="BM4567" s="135" t="s">
        <v>525</v>
      </c>
      <c r="BN4567" s="136">
        <v>0.375</v>
      </c>
      <c r="BO4567" s="101"/>
      <c r="BR4567" s="109" t="str">
        <f t="shared" si="71"/>
        <v>SH-25-4556</v>
      </c>
      <c r="BS4567" s="109" t="s">
        <v>266</v>
      </c>
      <c r="BT4567" t="s">
        <v>122</v>
      </c>
      <c r="BU4567" t="s">
        <v>9583</v>
      </c>
    </row>
    <row r="4568" spans="1:73" hidden="1">
      <c r="A4568" s="103" t="s">
        <v>9584</v>
      </c>
      <c r="B4568" s="102">
        <v>45889</v>
      </c>
      <c r="C4568" s="104">
        <f>_xlfn.ISOWEEKNUM(Tabella2[[#This Row],[Date]])</f>
        <v>34</v>
      </c>
      <c r="D4568" s="104" t="s">
        <v>722</v>
      </c>
      <c r="E4568" s="104" t="s">
        <v>327</v>
      </c>
      <c r="F4568" s="104">
        <v>80</v>
      </c>
      <c r="G4568" s="104" t="s">
        <v>257</v>
      </c>
      <c r="H4568" s="105">
        <v>12</v>
      </c>
      <c r="I4568" s="104" t="s">
        <v>258</v>
      </c>
      <c r="J4568" s="104"/>
      <c r="K4568" s="104" t="s">
        <v>79</v>
      </c>
      <c r="L4568" s="104" t="s">
        <v>299</v>
      </c>
      <c r="M4568" s="104" t="s">
        <v>276</v>
      </c>
      <c r="N4568" s="104"/>
      <c r="O4568" s="106" t="str">
        <f>A4569</f>
        <v>16971</v>
      </c>
      <c r="P4568" s="111" t="s">
        <v>3408</v>
      </c>
      <c r="Q4568" s="153" t="s">
        <v>401</v>
      </c>
      <c r="R4568" s="153">
        <v>0.39930555555555558</v>
      </c>
      <c r="S4568" s="153">
        <v>2.0833333333333329E-2</v>
      </c>
      <c r="T4568" s="153" t="s">
        <v>401</v>
      </c>
      <c r="U4568" s="153">
        <v>0.39930555555555558</v>
      </c>
      <c r="V4568" s="153">
        <f>IF(ISBLANK(T4568),"",Tabella2[[#This Row],[ACT STOP]]-Tabella2[[#This Row],[ACT START]])</f>
        <v>2.0833333333333315E-2</v>
      </c>
      <c r="W4568" s="104" t="s">
        <v>92</v>
      </c>
      <c r="X4568" s="104" t="s">
        <v>91</v>
      </c>
      <c r="Y4568" s="110"/>
      <c r="Z4568" s="106"/>
      <c r="AA4568" s="104"/>
      <c r="AB4568" s="107"/>
      <c r="AC4568" s="72">
        <v>1</v>
      </c>
      <c r="AH4568" s="70"/>
      <c r="AI4568" s="70"/>
      <c r="AJ4568">
        <v>0</v>
      </c>
      <c r="AL4568" s="70"/>
      <c r="BM4568" s="135" t="s">
        <v>401</v>
      </c>
      <c r="BN4568" s="136">
        <v>0.39930555555555558</v>
      </c>
      <c r="BO4568" s="101"/>
      <c r="BR4568" s="109" t="str">
        <f t="shared" si="71"/>
        <v>SH-25-4557</v>
      </c>
      <c r="BS4568" s="109" t="s">
        <v>266</v>
      </c>
      <c r="BT4568" t="s">
        <v>92</v>
      </c>
      <c r="BU4568" t="s">
        <v>9585</v>
      </c>
    </row>
    <row r="4569" spans="1:73" hidden="1">
      <c r="A4569" s="103" t="s">
        <v>9586</v>
      </c>
      <c r="B4569" s="102">
        <v>45889</v>
      </c>
      <c r="C4569" s="104">
        <f>_xlfn.ISOWEEKNUM(Tabella2[[#This Row],[Date]])</f>
        <v>34</v>
      </c>
      <c r="D4569" s="104" t="s">
        <v>722</v>
      </c>
      <c r="E4569" s="104" t="s">
        <v>327</v>
      </c>
      <c r="F4569" s="104">
        <v>76</v>
      </c>
      <c r="G4569" s="104" t="s">
        <v>284</v>
      </c>
      <c r="H4569" s="105">
        <v>9</v>
      </c>
      <c r="I4569" s="104" t="s">
        <v>258</v>
      </c>
      <c r="J4569" s="104"/>
      <c r="K4569" s="104" t="s">
        <v>78</v>
      </c>
      <c r="L4569" s="104" t="s">
        <v>299</v>
      </c>
      <c r="M4569" s="104" t="s">
        <v>276</v>
      </c>
      <c r="N4569" s="104"/>
      <c r="O4569" s="106" t="str">
        <f>A4568</f>
        <v>16970</v>
      </c>
      <c r="P4569" s="111" t="s">
        <v>300</v>
      </c>
      <c r="Q4569" s="153" t="s">
        <v>401</v>
      </c>
      <c r="R4569" s="153">
        <v>0.39930555555555558</v>
      </c>
      <c r="S4569" s="153">
        <v>2.0833333333333329E-2</v>
      </c>
      <c r="T4569" s="153" t="s">
        <v>401</v>
      </c>
      <c r="U4569" s="153">
        <v>0.39930555555555558</v>
      </c>
      <c r="V4569" s="153">
        <f>IF(ISBLANK(T4569),"",Tabella2[[#This Row],[ACT STOP]]-Tabella2[[#This Row],[ACT START]])</f>
        <v>2.0833333333333315E-2</v>
      </c>
      <c r="W4569" s="104" t="s">
        <v>122</v>
      </c>
      <c r="X4569" s="104" t="s">
        <v>91</v>
      </c>
      <c r="Y4569" s="110"/>
      <c r="Z4569" s="106"/>
      <c r="AA4569" s="104"/>
      <c r="AB4569" s="107"/>
      <c r="AC4569" s="72">
        <v>1</v>
      </c>
      <c r="AH4569" s="70"/>
      <c r="AI4569" s="70"/>
      <c r="AJ4569">
        <v>0</v>
      </c>
      <c r="AL4569" s="70"/>
      <c r="BM4569" s="135" t="s">
        <v>401</v>
      </c>
      <c r="BN4569" s="136">
        <v>0.39930555555555558</v>
      </c>
      <c r="BO4569" s="101"/>
      <c r="BR4569" s="109" t="str">
        <f t="shared" si="71"/>
        <v>SH-25-4558</v>
      </c>
      <c r="BS4569" s="109" t="s">
        <v>339</v>
      </c>
      <c r="BT4569" t="s">
        <v>122</v>
      </c>
      <c r="BU4569" t="s">
        <v>9587</v>
      </c>
    </row>
    <row r="4570" spans="1:73" hidden="1">
      <c r="A4570" s="103" t="s">
        <v>9588</v>
      </c>
      <c r="B4570" s="102">
        <v>45889</v>
      </c>
      <c r="C4570" s="104">
        <f>_xlfn.ISOWEEKNUM(Tabella2[[#This Row],[Date]])</f>
        <v>34</v>
      </c>
      <c r="D4570" s="104" t="s">
        <v>255</v>
      </c>
      <c r="E4570" s="104" t="s">
        <v>256</v>
      </c>
      <c r="F4570" s="104">
        <v>40</v>
      </c>
      <c r="G4570" s="104" t="s">
        <v>257</v>
      </c>
      <c r="H4570" s="105">
        <v>10</v>
      </c>
      <c r="I4570" s="104" t="s">
        <v>258</v>
      </c>
      <c r="J4570" s="104"/>
      <c r="K4570" s="104" t="s">
        <v>83</v>
      </c>
      <c r="L4570" s="104" t="s">
        <v>299</v>
      </c>
      <c r="M4570" s="104" t="s">
        <v>328</v>
      </c>
      <c r="N4570" s="104"/>
      <c r="O4570" s="106" t="str">
        <f>A4571</f>
        <v>16973</v>
      </c>
      <c r="P4570" s="111" t="s">
        <v>449</v>
      </c>
      <c r="Q4570" s="153" t="s">
        <v>525</v>
      </c>
      <c r="R4570" s="153" t="s">
        <v>262</v>
      </c>
      <c r="S4570" s="153">
        <v>4.1666666666666657E-2</v>
      </c>
      <c r="T4570" s="153" t="s">
        <v>525</v>
      </c>
      <c r="U4570" s="153" t="s">
        <v>262</v>
      </c>
      <c r="V4570" s="153">
        <f>IF(ISBLANK(T4570),"",Tabella2[[#This Row],[ACT STOP]]-Tabella2[[#This Row],[ACT START]])</f>
        <v>4.166666666666663E-2</v>
      </c>
      <c r="W4570" s="104" t="s">
        <v>92</v>
      </c>
      <c r="X4570" s="104" t="s">
        <v>91</v>
      </c>
      <c r="Y4570" s="110"/>
      <c r="Z4570" s="106"/>
      <c r="AA4570" s="104"/>
      <c r="AB4570" s="107"/>
      <c r="AC4570" s="72">
        <v>1</v>
      </c>
      <c r="AH4570" s="70"/>
      <c r="AI4570" s="70"/>
      <c r="AJ4570">
        <v>0</v>
      </c>
      <c r="AL4570" s="70"/>
      <c r="BM4570" s="135" t="s">
        <v>525</v>
      </c>
      <c r="BN4570" s="136" t="s">
        <v>262</v>
      </c>
      <c r="BO4570" s="101"/>
      <c r="BR4570" s="109" t="str">
        <f t="shared" si="71"/>
        <v>SH-25-4559</v>
      </c>
      <c r="BS4570" s="109" t="s">
        <v>552</v>
      </c>
      <c r="BT4570" t="s">
        <v>92</v>
      </c>
      <c r="BU4570" t="s">
        <v>9589</v>
      </c>
    </row>
    <row r="4571" spans="1:73" hidden="1">
      <c r="A4571" s="103" t="s">
        <v>9590</v>
      </c>
      <c r="B4571" s="102">
        <v>45889</v>
      </c>
      <c r="C4571" s="104">
        <f>_xlfn.ISOWEEKNUM(Tabella2[[#This Row],[Date]])</f>
        <v>34</v>
      </c>
      <c r="D4571" s="104" t="s">
        <v>195</v>
      </c>
      <c r="E4571" s="104" t="s">
        <v>298</v>
      </c>
      <c r="F4571" s="104"/>
      <c r="G4571" s="104" t="s">
        <v>257</v>
      </c>
      <c r="H4571" s="105">
        <v>5</v>
      </c>
      <c r="I4571" s="104"/>
      <c r="J4571" s="104" t="s">
        <v>258</v>
      </c>
      <c r="K4571" s="104" t="s">
        <v>80</v>
      </c>
      <c r="L4571" s="104" t="s">
        <v>299</v>
      </c>
      <c r="M4571" s="104" t="s">
        <v>328</v>
      </c>
      <c r="N4571" s="104"/>
      <c r="O4571" s="106" t="str">
        <f>A4570</f>
        <v>16972</v>
      </c>
      <c r="P4571" s="111" t="s">
        <v>300</v>
      </c>
      <c r="Q4571" s="153">
        <v>0.35416666666666669</v>
      </c>
      <c r="R4571" s="153">
        <v>0.39583333333333331</v>
      </c>
      <c r="S4571" s="153">
        <v>4.1666666666666657E-2</v>
      </c>
      <c r="T4571" s="153">
        <v>0.35416666666666669</v>
      </c>
      <c r="U4571" s="153">
        <v>0.39583333333333331</v>
      </c>
      <c r="V4571" s="153">
        <f>IF(ISBLANK(T4571),"",Tabella2[[#This Row],[ACT STOP]]-Tabella2[[#This Row],[ACT START]])</f>
        <v>4.166666666666663E-2</v>
      </c>
      <c r="W4571" s="104" t="s">
        <v>122</v>
      </c>
      <c r="X4571" s="104" t="s">
        <v>91</v>
      </c>
      <c r="Y4571" s="110"/>
      <c r="Z4571" s="106"/>
      <c r="AA4571" s="104"/>
      <c r="AB4571" s="107"/>
      <c r="AC4571" s="72">
        <v>1</v>
      </c>
      <c r="AH4571" s="70"/>
      <c r="AI4571" s="70"/>
      <c r="AJ4571">
        <v>0</v>
      </c>
      <c r="AL4571" s="70"/>
      <c r="BM4571" s="135">
        <v>0.35416666666666669</v>
      </c>
      <c r="BN4571" s="136">
        <v>0.39583333333333331</v>
      </c>
      <c r="BO4571" s="101"/>
      <c r="BR4571" s="109" t="str">
        <f t="shared" si="71"/>
        <v>SH-25-4560</v>
      </c>
      <c r="BS4571" s="109" t="s">
        <v>416</v>
      </c>
      <c r="BT4571" t="s">
        <v>122</v>
      </c>
      <c r="BU4571" t="s">
        <v>302</v>
      </c>
    </row>
    <row r="4572" spans="1:73" hidden="1">
      <c r="A4572" s="103" t="s">
        <v>9591</v>
      </c>
      <c r="B4572" s="102">
        <v>45889</v>
      </c>
      <c r="C4572" s="104">
        <f>_xlfn.ISOWEEKNUM(Tabella2[[#This Row],[Date]])</f>
        <v>34</v>
      </c>
      <c r="D4572" s="104" t="s">
        <v>6396</v>
      </c>
      <c r="E4572" s="104" t="s">
        <v>256</v>
      </c>
      <c r="F4572" s="104">
        <v>71</v>
      </c>
      <c r="G4572" s="104" t="s">
        <v>284</v>
      </c>
      <c r="H4572" s="105">
        <v>22</v>
      </c>
      <c r="I4572" s="104"/>
      <c r="J4572" s="104" t="s">
        <v>258</v>
      </c>
      <c r="K4572" s="104" t="s">
        <v>83</v>
      </c>
      <c r="L4572" s="104" t="s">
        <v>259</v>
      </c>
      <c r="M4572" s="104" t="s">
        <v>276</v>
      </c>
      <c r="N4572" s="104"/>
      <c r="O4572" s="106"/>
      <c r="P4572" s="111" t="s">
        <v>8246</v>
      </c>
      <c r="Q4572" s="153" t="s">
        <v>498</v>
      </c>
      <c r="R4572" s="153" t="s">
        <v>499</v>
      </c>
      <c r="S4572" s="153">
        <v>4.1666666666666657E-2</v>
      </c>
      <c r="T4572" s="153" t="s">
        <v>498</v>
      </c>
      <c r="U4572" s="153">
        <v>0.46875</v>
      </c>
      <c r="V4572" s="153">
        <f>IF(ISBLANK(T4572),"",Tabella2[[#This Row],[ACT STOP]]-Tabella2[[#This Row],[ACT START]])</f>
        <v>5.2083333333333315E-2</v>
      </c>
      <c r="W4572" s="104" t="s">
        <v>92</v>
      </c>
      <c r="X4572" s="104" t="s">
        <v>91</v>
      </c>
      <c r="Y4572" s="110"/>
      <c r="Z4572" s="106"/>
      <c r="AA4572" s="104"/>
      <c r="AB4572" s="107"/>
      <c r="AC4572" s="72">
        <v>1</v>
      </c>
      <c r="AH4572" s="70"/>
      <c r="AI4572" s="70"/>
      <c r="AJ4572">
        <v>0</v>
      </c>
      <c r="AL4572" s="70"/>
      <c r="BM4572" s="135" t="s">
        <v>498</v>
      </c>
      <c r="BN4572" s="136">
        <v>0.46875</v>
      </c>
      <c r="BO4572" s="101"/>
      <c r="BR4572" s="109" t="str">
        <f t="shared" si="71"/>
        <v>SH-25-4561</v>
      </c>
      <c r="BS4572" s="109" t="s">
        <v>295</v>
      </c>
      <c r="BT4572" t="s">
        <v>92</v>
      </c>
      <c r="BU4572" t="s">
        <v>9592</v>
      </c>
    </row>
    <row r="4573" spans="1:73" hidden="1">
      <c r="A4573" s="103" t="s">
        <v>9593</v>
      </c>
      <c r="B4573" s="102">
        <v>45889</v>
      </c>
      <c r="C4573" s="104">
        <f>_xlfn.ISOWEEKNUM(Tabella2[[#This Row],[Date]])</f>
        <v>34</v>
      </c>
      <c r="D4573" s="104" t="s">
        <v>3529</v>
      </c>
      <c r="E4573" s="104" t="s">
        <v>284</v>
      </c>
      <c r="F4573" s="104">
        <v>68</v>
      </c>
      <c r="G4573" s="104" t="s">
        <v>257</v>
      </c>
      <c r="H4573" s="105">
        <v>1</v>
      </c>
      <c r="I4573" s="104"/>
      <c r="J4573" s="104" t="s">
        <v>258</v>
      </c>
      <c r="K4573" s="104" t="s">
        <v>80</v>
      </c>
      <c r="L4573" s="104" t="s">
        <v>259</v>
      </c>
      <c r="M4573" s="104" t="s">
        <v>269</v>
      </c>
      <c r="N4573" s="104"/>
      <c r="O4573" s="106"/>
      <c r="P4573" s="111" t="s">
        <v>270</v>
      </c>
      <c r="Q4573" s="153" t="s">
        <v>498</v>
      </c>
      <c r="R4573" s="153" t="s">
        <v>499</v>
      </c>
      <c r="S4573" s="153">
        <v>4.1666666666666657E-2</v>
      </c>
      <c r="T4573" s="153" t="s">
        <v>498</v>
      </c>
      <c r="U4573" s="153" t="s">
        <v>499</v>
      </c>
      <c r="V4573" s="153">
        <f>IF(ISBLANK(T4573),"",Tabella2[[#This Row],[ACT STOP]]-Tabella2[[#This Row],[ACT START]])</f>
        <v>4.166666666666663E-2</v>
      </c>
      <c r="W4573" s="104" t="s">
        <v>92</v>
      </c>
      <c r="X4573" s="104" t="s">
        <v>91</v>
      </c>
      <c r="Y4573" s="110"/>
      <c r="Z4573" s="106"/>
      <c r="AA4573" s="104"/>
      <c r="AB4573" s="107"/>
      <c r="AC4573" s="72">
        <v>1</v>
      </c>
      <c r="AH4573" s="70"/>
      <c r="AI4573" s="70"/>
      <c r="AJ4573">
        <v>0</v>
      </c>
      <c r="AL4573" s="70"/>
      <c r="BM4573" s="135" t="s">
        <v>498</v>
      </c>
      <c r="BN4573" s="136" t="s">
        <v>499</v>
      </c>
      <c r="BO4573" s="101"/>
      <c r="BR4573" s="109" t="str">
        <f t="shared" si="71"/>
        <v>SH-25-4562</v>
      </c>
      <c r="BS4573" s="109" t="s">
        <v>332</v>
      </c>
      <c r="BT4573" t="s">
        <v>92</v>
      </c>
      <c r="BU4573" t="s">
        <v>9594</v>
      </c>
    </row>
    <row r="4574" spans="1:73" hidden="1">
      <c r="A4574" s="103" t="s">
        <v>9595</v>
      </c>
      <c r="B4574" s="102">
        <v>45889</v>
      </c>
      <c r="C4574" s="104">
        <f>_xlfn.ISOWEEKNUM(Tabella2[[#This Row],[Date]])</f>
        <v>34</v>
      </c>
      <c r="D4574" s="104" t="s">
        <v>3529</v>
      </c>
      <c r="E4574" s="104" t="s">
        <v>284</v>
      </c>
      <c r="F4574" s="104">
        <v>69</v>
      </c>
      <c r="G4574" s="104" t="s">
        <v>257</v>
      </c>
      <c r="H4574" s="105">
        <v>14</v>
      </c>
      <c r="I4574" s="104"/>
      <c r="J4574" s="104" t="s">
        <v>258</v>
      </c>
      <c r="K4574" s="104" t="s">
        <v>81</v>
      </c>
      <c r="L4574" s="104" t="s">
        <v>259</v>
      </c>
      <c r="M4574" s="104" t="s">
        <v>269</v>
      </c>
      <c r="N4574" s="104"/>
      <c r="O4574" s="106"/>
      <c r="P4574" s="111" t="s">
        <v>270</v>
      </c>
      <c r="Q4574" s="153" t="s">
        <v>498</v>
      </c>
      <c r="R4574" s="153" t="s">
        <v>499</v>
      </c>
      <c r="S4574" s="153">
        <v>4.1666666666666657E-2</v>
      </c>
      <c r="T4574" s="153" t="s">
        <v>498</v>
      </c>
      <c r="U4574" s="153" t="s">
        <v>499</v>
      </c>
      <c r="V4574" s="153">
        <f>IF(ISBLANK(T4574),"",Tabella2[[#This Row],[ACT STOP]]-Tabella2[[#This Row],[ACT START]])</f>
        <v>4.166666666666663E-2</v>
      </c>
      <c r="W4574" s="104" t="s">
        <v>92</v>
      </c>
      <c r="X4574" s="104" t="s">
        <v>91</v>
      </c>
      <c r="Y4574" s="110"/>
      <c r="Z4574" s="106"/>
      <c r="AA4574" s="104"/>
      <c r="AB4574" s="107"/>
      <c r="AC4574" s="72">
        <v>1</v>
      </c>
      <c r="AH4574" s="70"/>
      <c r="AI4574" s="70"/>
      <c r="AJ4574">
        <v>0</v>
      </c>
      <c r="AL4574" s="70"/>
      <c r="BM4574" s="135" t="s">
        <v>498</v>
      </c>
      <c r="BN4574" s="136" t="s">
        <v>499</v>
      </c>
      <c r="BO4574" s="101"/>
      <c r="BR4574" s="109" t="str">
        <f t="shared" si="71"/>
        <v>SH-25-4563</v>
      </c>
      <c r="BS4574" s="109" t="s">
        <v>372</v>
      </c>
      <c r="BT4574" t="s">
        <v>92</v>
      </c>
      <c r="BU4574" t="s">
        <v>9596</v>
      </c>
    </row>
    <row r="4575" spans="1:73" hidden="1">
      <c r="A4575" s="103" t="s">
        <v>9597</v>
      </c>
      <c r="B4575" s="102">
        <v>45889</v>
      </c>
      <c r="C4575" s="104">
        <f>_xlfn.ISOWEEKNUM(Tabella2[[#This Row],[Date]])</f>
        <v>34</v>
      </c>
      <c r="D4575" s="104" t="s">
        <v>5705</v>
      </c>
      <c r="E4575" s="104" t="s">
        <v>327</v>
      </c>
      <c r="F4575" s="104">
        <v>83</v>
      </c>
      <c r="G4575" s="104" t="s">
        <v>257</v>
      </c>
      <c r="H4575" s="105">
        <v>5</v>
      </c>
      <c r="I4575" s="104"/>
      <c r="J4575" s="104" t="s">
        <v>258</v>
      </c>
      <c r="K4575" s="104" t="s">
        <v>79</v>
      </c>
      <c r="L4575" s="104" t="s">
        <v>299</v>
      </c>
      <c r="M4575" s="104" t="s">
        <v>276</v>
      </c>
      <c r="N4575" s="104"/>
      <c r="O4575" s="106" t="str">
        <f>A4576</f>
        <v>16978</v>
      </c>
      <c r="P4575" s="111" t="s">
        <v>3620</v>
      </c>
      <c r="Q4575" s="153" t="s">
        <v>504</v>
      </c>
      <c r="R4575" s="153" t="s">
        <v>271</v>
      </c>
      <c r="S4575" s="153">
        <v>4.1666666666666657E-2</v>
      </c>
      <c r="T4575" s="153" t="s">
        <v>504</v>
      </c>
      <c r="U4575" s="153" t="s">
        <v>271</v>
      </c>
      <c r="V4575" s="153">
        <f>IF(ISBLANK(T4575),"",Tabella2[[#This Row],[ACT STOP]]-Tabella2[[#This Row],[ACT START]])</f>
        <v>4.1666666666666685E-2</v>
      </c>
      <c r="W4575" s="104" t="s">
        <v>92</v>
      </c>
      <c r="X4575" s="104" t="s">
        <v>91</v>
      </c>
      <c r="Y4575" s="110"/>
      <c r="Z4575" s="106"/>
      <c r="AA4575" s="104"/>
      <c r="AB4575" s="107"/>
      <c r="AC4575" s="72">
        <v>1</v>
      </c>
      <c r="AH4575" s="70"/>
      <c r="AI4575" s="70"/>
      <c r="AJ4575">
        <v>0</v>
      </c>
      <c r="AL4575" s="70"/>
      <c r="BM4575" s="135" t="s">
        <v>504</v>
      </c>
      <c r="BN4575" s="136" t="s">
        <v>271</v>
      </c>
      <c r="BO4575" s="101"/>
      <c r="BR4575" s="109" t="str">
        <f t="shared" si="71"/>
        <v>SH-25-4564</v>
      </c>
      <c r="BS4575" s="109" t="s">
        <v>416</v>
      </c>
      <c r="BT4575" t="s">
        <v>92</v>
      </c>
      <c r="BU4575" t="s">
        <v>9598</v>
      </c>
    </row>
    <row r="4576" spans="1:73" hidden="1">
      <c r="A4576" s="103" t="s">
        <v>9599</v>
      </c>
      <c r="B4576" s="102">
        <v>45889</v>
      </c>
      <c r="C4576" s="104">
        <f>_xlfn.ISOWEEKNUM(Tabella2[[#This Row],[Date]])</f>
        <v>34</v>
      </c>
      <c r="D4576" s="104" t="s">
        <v>195</v>
      </c>
      <c r="E4576" s="104" t="s">
        <v>880</v>
      </c>
      <c r="F4576" s="104"/>
      <c r="G4576" s="104" t="s">
        <v>257</v>
      </c>
      <c r="H4576" s="105">
        <v>10</v>
      </c>
      <c r="I4576" s="104"/>
      <c r="J4576" s="104" t="s">
        <v>258</v>
      </c>
      <c r="K4576" s="104" t="s">
        <v>78</v>
      </c>
      <c r="L4576" s="104" t="s">
        <v>299</v>
      </c>
      <c r="M4576" s="104" t="s">
        <v>276</v>
      </c>
      <c r="N4576" s="104"/>
      <c r="O4576" s="106" t="str">
        <f>A4575</f>
        <v>16977</v>
      </c>
      <c r="P4576" s="111" t="s">
        <v>300</v>
      </c>
      <c r="Q4576" s="153">
        <v>0.47916666666666669</v>
      </c>
      <c r="R4576" s="153">
        <v>0.52083333333333337</v>
      </c>
      <c r="S4576" s="153">
        <v>4.1666666666666657E-2</v>
      </c>
      <c r="T4576" s="153">
        <v>0.47916666666666669</v>
      </c>
      <c r="U4576" s="153">
        <v>0.52083333333333337</v>
      </c>
      <c r="V4576" s="153">
        <f>IF(ISBLANK(T4576),"",Tabella2[[#This Row],[ACT STOP]]-Tabella2[[#This Row],[ACT START]])</f>
        <v>4.1666666666666685E-2</v>
      </c>
      <c r="W4576" s="104" t="s">
        <v>122</v>
      </c>
      <c r="X4576" s="104" t="s">
        <v>91</v>
      </c>
      <c r="Y4576" s="110"/>
      <c r="Z4576" s="106"/>
      <c r="AA4576" s="104"/>
      <c r="AB4576" s="107"/>
      <c r="AC4576" s="72">
        <v>1</v>
      </c>
      <c r="AH4576" s="70"/>
      <c r="AI4576" s="70"/>
      <c r="AJ4576">
        <v>0</v>
      </c>
      <c r="AL4576" s="70"/>
      <c r="BM4576" s="135">
        <v>0.47916666666666669</v>
      </c>
      <c r="BN4576" s="136">
        <v>0.52083333333333337</v>
      </c>
      <c r="BO4576" s="101"/>
      <c r="BR4576" s="109" t="str">
        <f t="shared" si="71"/>
        <v>SH-25-4565</v>
      </c>
      <c r="BS4576" s="109" t="s">
        <v>552</v>
      </c>
      <c r="BT4576" t="s">
        <v>122</v>
      </c>
      <c r="BU4576" t="s">
        <v>881</v>
      </c>
    </row>
    <row r="4577" spans="1:73" hidden="1">
      <c r="A4577" s="103" t="s">
        <v>9600</v>
      </c>
      <c r="B4577" s="102">
        <v>45889</v>
      </c>
      <c r="C4577" s="104">
        <f>_xlfn.ISOWEEKNUM(Tabella2[[#This Row],[Date]])</f>
        <v>34</v>
      </c>
      <c r="D4577" s="104" t="s">
        <v>13714</v>
      </c>
      <c r="E4577" s="104" t="s">
        <v>284</v>
      </c>
      <c r="F4577" s="104">
        <v>49</v>
      </c>
      <c r="G4577" s="104" t="s">
        <v>257</v>
      </c>
      <c r="H4577" s="105">
        <v>12</v>
      </c>
      <c r="I4577" s="104"/>
      <c r="J4577" s="104" t="s">
        <v>258</v>
      </c>
      <c r="K4577" s="104" t="s">
        <v>83</v>
      </c>
      <c r="L4577" s="104" t="s">
        <v>299</v>
      </c>
      <c r="M4577" s="104" t="s">
        <v>276</v>
      </c>
      <c r="N4577" s="104"/>
      <c r="O4577" s="106" t="str">
        <f>A4578</f>
        <v>16980</v>
      </c>
      <c r="P4577" s="111" t="s">
        <v>3620</v>
      </c>
      <c r="Q4577" s="153" t="s">
        <v>504</v>
      </c>
      <c r="R4577" s="153" t="s">
        <v>271</v>
      </c>
      <c r="S4577" s="153">
        <v>4.1666666666666657E-2</v>
      </c>
      <c r="T4577" s="153" t="s">
        <v>504</v>
      </c>
      <c r="U4577" s="153" t="s">
        <v>271</v>
      </c>
      <c r="V4577" s="153">
        <f>IF(ISBLANK(T4577),"",Tabella2[[#This Row],[ACT STOP]]-Tabella2[[#This Row],[ACT START]])</f>
        <v>4.1666666666666685E-2</v>
      </c>
      <c r="W4577" s="104" t="s">
        <v>92</v>
      </c>
      <c r="X4577" s="104" t="s">
        <v>91</v>
      </c>
      <c r="Y4577" s="110"/>
      <c r="Z4577" s="106"/>
      <c r="AA4577" s="104"/>
      <c r="AB4577" s="107"/>
      <c r="AC4577" s="72">
        <v>1</v>
      </c>
      <c r="AH4577" s="70"/>
      <c r="AI4577" s="70"/>
      <c r="AJ4577">
        <v>0</v>
      </c>
      <c r="AL4577" s="70"/>
      <c r="BM4577" s="135" t="s">
        <v>504</v>
      </c>
      <c r="BN4577" s="136" t="s">
        <v>271</v>
      </c>
      <c r="BO4577" s="101"/>
      <c r="BR4577" s="109" t="str">
        <f t="shared" si="71"/>
        <v>SH-25-4566</v>
      </c>
      <c r="BS4577" s="109" t="s">
        <v>266</v>
      </c>
      <c r="BT4577" t="s">
        <v>92</v>
      </c>
      <c r="BU4577" t="s">
        <v>9601</v>
      </c>
    </row>
    <row r="4578" spans="1:73" hidden="1">
      <c r="A4578" s="103" t="s">
        <v>9602</v>
      </c>
      <c r="B4578" s="102">
        <v>45889</v>
      </c>
      <c r="C4578" s="104">
        <f>_xlfn.ISOWEEKNUM(Tabella2[[#This Row],[Date]])</f>
        <v>34</v>
      </c>
      <c r="D4578" s="104" t="s">
        <v>195</v>
      </c>
      <c r="E4578" s="104" t="s">
        <v>398</v>
      </c>
      <c r="F4578" s="104"/>
      <c r="G4578" s="104" t="s">
        <v>284</v>
      </c>
      <c r="H4578" s="105">
        <v>9</v>
      </c>
      <c r="I4578" s="104"/>
      <c r="J4578" s="104" t="s">
        <v>258</v>
      </c>
      <c r="K4578" s="104" t="s">
        <v>80</v>
      </c>
      <c r="L4578" s="104" t="s">
        <v>299</v>
      </c>
      <c r="M4578" s="104" t="s">
        <v>276</v>
      </c>
      <c r="N4578" s="104"/>
      <c r="O4578" s="106" t="str">
        <f>A4577</f>
        <v>16979</v>
      </c>
      <c r="P4578" s="111" t="s">
        <v>300</v>
      </c>
      <c r="Q4578" s="153">
        <v>0.47916666666666669</v>
      </c>
      <c r="R4578" s="153">
        <v>0.52083333333333337</v>
      </c>
      <c r="S4578" s="153">
        <v>4.1666666666666657E-2</v>
      </c>
      <c r="T4578" s="153">
        <v>0.47916666666666669</v>
      </c>
      <c r="U4578" s="153">
        <v>0.52083333333333337</v>
      </c>
      <c r="V4578" s="153">
        <f>IF(ISBLANK(T4578),"",Tabella2[[#This Row],[ACT STOP]]-Tabella2[[#This Row],[ACT START]])</f>
        <v>4.1666666666666685E-2</v>
      </c>
      <c r="W4578" s="104" t="s">
        <v>122</v>
      </c>
      <c r="X4578" s="104" t="s">
        <v>91</v>
      </c>
      <c r="Y4578" s="110"/>
      <c r="Z4578" s="106"/>
      <c r="AA4578" s="104"/>
      <c r="AB4578" s="107"/>
      <c r="AC4578" s="72">
        <v>1</v>
      </c>
      <c r="AH4578" s="70"/>
      <c r="AI4578" s="70"/>
      <c r="AJ4578">
        <v>0</v>
      </c>
      <c r="AL4578" s="70"/>
      <c r="BM4578" s="135">
        <v>0.47916666666666669</v>
      </c>
      <c r="BN4578" s="136">
        <v>0.52083333333333337</v>
      </c>
      <c r="BO4578" s="101"/>
      <c r="BR4578" s="109" t="str">
        <f t="shared" si="71"/>
        <v>SH-25-4567</v>
      </c>
      <c r="BS4578" s="109" t="s">
        <v>339</v>
      </c>
      <c r="BT4578" t="s">
        <v>122</v>
      </c>
      <c r="BU4578" t="s">
        <v>399</v>
      </c>
    </row>
    <row r="4579" spans="1:73" hidden="1">
      <c r="A4579" s="103" t="s">
        <v>9603</v>
      </c>
      <c r="B4579" s="102">
        <v>45889</v>
      </c>
      <c r="C4579" s="104">
        <f>_xlfn.ISOWEEKNUM(Tabella2[[#This Row],[Date]])</f>
        <v>34</v>
      </c>
      <c r="D4579" s="104" t="s">
        <v>6396</v>
      </c>
      <c r="E4579" s="104" t="s">
        <v>256</v>
      </c>
      <c r="F4579" s="104">
        <v>75</v>
      </c>
      <c r="G4579" s="104" t="s">
        <v>257</v>
      </c>
      <c r="H4579" s="105">
        <v>32</v>
      </c>
      <c r="I4579" s="104"/>
      <c r="J4579" s="104" t="s">
        <v>258</v>
      </c>
      <c r="K4579" s="104" t="s">
        <v>81</v>
      </c>
      <c r="L4579" s="104" t="s">
        <v>259</v>
      </c>
      <c r="M4579" s="104" t="s">
        <v>276</v>
      </c>
      <c r="N4579" s="104"/>
      <c r="O4579" s="106"/>
      <c r="P4579" s="111" t="s">
        <v>462</v>
      </c>
      <c r="Q4579" s="153" t="s">
        <v>504</v>
      </c>
      <c r="R4579" s="153" t="s">
        <v>271</v>
      </c>
      <c r="S4579" s="153">
        <v>4.1666666666666657E-2</v>
      </c>
      <c r="T4579" s="153" t="s">
        <v>504</v>
      </c>
      <c r="U4579" s="153" t="s">
        <v>271</v>
      </c>
      <c r="V4579" s="153">
        <f>IF(ISBLANK(T4579),"",Tabella2[[#This Row],[ACT STOP]]-Tabella2[[#This Row],[ACT START]])</f>
        <v>4.1666666666666685E-2</v>
      </c>
      <c r="W4579" s="104" t="s">
        <v>92</v>
      </c>
      <c r="X4579" s="104" t="s">
        <v>91</v>
      </c>
      <c r="Y4579" s="110"/>
      <c r="Z4579" s="106"/>
      <c r="AA4579" s="104"/>
      <c r="AB4579" s="107"/>
      <c r="AC4579" s="72">
        <v>1</v>
      </c>
      <c r="AH4579" s="70"/>
      <c r="AI4579" s="70"/>
      <c r="AJ4579">
        <v>0</v>
      </c>
      <c r="AL4579" s="70"/>
      <c r="BM4579" s="135" t="s">
        <v>504</v>
      </c>
      <c r="BN4579" s="136" t="s">
        <v>271</v>
      </c>
      <c r="BO4579" s="101"/>
      <c r="BR4579" s="109" t="str">
        <f t="shared" si="71"/>
        <v>SH-25-4568</v>
      </c>
      <c r="BS4579" s="109" t="s">
        <v>356</v>
      </c>
      <c r="BT4579" t="s">
        <v>92</v>
      </c>
      <c r="BU4579" t="s">
        <v>9604</v>
      </c>
    </row>
    <row r="4580" spans="1:73" hidden="1">
      <c r="A4580" s="103" t="s">
        <v>9605</v>
      </c>
      <c r="B4580" s="102">
        <v>45889</v>
      </c>
      <c r="C4580" s="104">
        <f>_xlfn.ISOWEEKNUM(Tabella2[[#This Row],[Date]])</f>
        <v>34</v>
      </c>
      <c r="D4580" s="104" t="s">
        <v>722</v>
      </c>
      <c r="E4580" s="104" t="s">
        <v>327</v>
      </c>
      <c r="F4580" s="104">
        <v>80</v>
      </c>
      <c r="G4580" s="104" t="s">
        <v>257</v>
      </c>
      <c r="H4580" s="105">
        <v>14</v>
      </c>
      <c r="I4580" s="104" t="s">
        <v>258</v>
      </c>
      <c r="J4580" s="104"/>
      <c r="K4580" s="104" t="s">
        <v>79</v>
      </c>
      <c r="L4580" s="104" t="s">
        <v>299</v>
      </c>
      <c r="M4580" s="104" t="s">
        <v>276</v>
      </c>
      <c r="N4580" s="104"/>
      <c r="O4580" s="106" t="str">
        <f>A4581</f>
        <v>16983</v>
      </c>
      <c r="P4580" s="111" t="s">
        <v>501</v>
      </c>
      <c r="Q4580" s="153" t="s">
        <v>549</v>
      </c>
      <c r="R4580" s="153">
        <v>0.5625</v>
      </c>
      <c r="S4580" s="153">
        <v>2.0833333333333329E-2</v>
      </c>
      <c r="T4580" s="153">
        <v>0.54166666666666663</v>
      </c>
      <c r="U4580" s="153">
        <v>0.5625</v>
      </c>
      <c r="V4580" s="153">
        <f>IF(ISBLANK(T4580),"",Tabella2[[#This Row],[ACT STOP]]-Tabella2[[#This Row],[ACT START]])</f>
        <v>2.083333333333337E-2</v>
      </c>
      <c r="W4580" s="104" t="s">
        <v>92</v>
      </c>
      <c r="X4580" s="104" t="s">
        <v>91</v>
      </c>
      <c r="Y4580" s="110"/>
      <c r="Z4580" s="106"/>
      <c r="AA4580" s="104"/>
      <c r="AB4580" s="107"/>
      <c r="AC4580" s="72">
        <v>1</v>
      </c>
      <c r="AH4580" s="70"/>
      <c r="AI4580" s="70"/>
      <c r="AJ4580">
        <v>0</v>
      </c>
      <c r="AL4580" s="70"/>
      <c r="BM4580" s="135">
        <v>0.54166666666666663</v>
      </c>
      <c r="BN4580" s="136">
        <v>0.5625</v>
      </c>
      <c r="BO4580" s="101"/>
      <c r="BR4580" s="109" t="str">
        <f t="shared" si="71"/>
        <v>SH-25-4569</v>
      </c>
      <c r="BS4580" s="109" t="s">
        <v>372</v>
      </c>
      <c r="BT4580" t="s">
        <v>92</v>
      </c>
      <c r="BU4580" t="s">
        <v>9606</v>
      </c>
    </row>
    <row r="4581" spans="1:73" hidden="1">
      <c r="A4581" s="103" t="s">
        <v>9607</v>
      </c>
      <c r="B4581" s="102">
        <v>45889</v>
      </c>
      <c r="C4581" s="104">
        <f>_xlfn.ISOWEEKNUM(Tabella2[[#This Row],[Date]])</f>
        <v>34</v>
      </c>
      <c r="D4581" s="104" t="s">
        <v>722</v>
      </c>
      <c r="E4581" s="104" t="s">
        <v>327</v>
      </c>
      <c r="F4581" s="104">
        <v>76</v>
      </c>
      <c r="G4581" s="104" t="s">
        <v>257</v>
      </c>
      <c r="H4581" s="105">
        <v>13</v>
      </c>
      <c r="I4581" s="104" t="s">
        <v>258</v>
      </c>
      <c r="J4581" s="104"/>
      <c r="K4581" s="104" t="s">
        <v>78</v>
      </c>
      <c r="L4581" s="104" t="s">
        <v>299</v>
      </c>
      <c r="M4581" s="104" t="s">
        <v>276</v>
      </c>
      <c r="N4581" s="104"/>
      <c r="O4581" s="106" t="str">
        <f>A4580</f>
        <v>16982</v>
      </c>
      <c r="P4581" s="111" t="s">
        <v>300</v>
      </c>
      <c r="Q4581" s="153">
        <v>0.54166666666666663</v>
      </c>
      <c r="R4581" s="153">
        <v>0.5625</v>
      </c>
      <c r="S4581" s="153">
        <v>2.0833333333333329E-2</v>
      </c>
      <c r="T4581" s="153">
        <v>0.54166666666666663</v>
      </c>
      <c r="U4581" s="153">
        <v>0.5625</v>
      </c>
      <c r="V4581" s="153">
        <f>IF(ISBLANK(T4581),"",Tabella2[[#This Row],[ACT STOP]]-Tabella2[[#This Row],[ACT START]])</f>
        <v>2.083333333333337E-2</v>
      </c>
      <c r="W4581" s="104" t="s">
        <v>122</v>
      </c>
      <c r="X4581" s="104" t="s">
        <v>91</v>
      </c>
      <c r="Y4581" s="110"/>
      <c r="Z4581" s="106"/>
      <c r="AA4581" s="104"/>
      <c r="AB4581" s="107"/>
      <c r="AC4581" s="72">
        <v>1</v>
      </c>
      <c r="AH4581" s="70"/>
      <c r="AI4581" s="70"/>
      <c r="AJ4581">
        <v>0</v>
      </c>
      <c r="AL4581" s="70"/>
      <c r="BM4581" s="135">
        <v>0.54166666666666663</v>
      </c>
      <c r="BN4581" s="136">
        <v>0.5625</v>
      </c>
      <c r="BO4581" s="101"/>
      <c r="BR4581" s="109" t="str">
        <f t="shared" si="71"/>
        <v>SH-25-4570</v>
      </c>
      <c r="BS4581" s="109" t="s">
        <v>427</v>
      </c>
      <c r="BT4581" t="s">
        <v>122</v>
      </c>
      <c r="BU4581" t="s">
        <v>9587</v>
      </c>
    </row>
    <row r="4582" spans="1:73" hidden="1">
      <c r="A4582" s="103" t="s">
        <v>9608</v>
      </c>
      <c r="B4582" s="102">
        <v>45889</v>
      </c>
      <c r="C4582" s="104">
        <f>_xlfn.ISOWEEKNUM(Tabella2[[#This Row],[Date]])</f>
        <v>34</v>
      </c>
      <c r="D4582" s="104" t="s">
        <v>722</v>
      </c>
      <c r="E4582" s="104" t="s">
        <v>327</v>
      </c>
      <c r="F4582" s="104">
        <v>76</v>
      </c>
      <c r="G4582" s="104" t="s">
        <v>257</v>
      </c>
      <c r="H4582" s="105">
        <v>13</v>
      </c>
      <c r="I4582" s="104" t="s">
        <v>258</v>
      </c>
      <c r="J4582" s="104"/>
      <c r="K4582" s="104" t="s">
        <v>79</v>
      </c>
      <c r="L4582" s="104" t="s">
        <v>299</v>
      </c>
      <c r="M4582" s="104" t="s">
        <v>276</v>
      </c>
      <c r="N4582" s="104"/>
      <c r="O4582" s="106" t="str">
        <f>A4583</f>
        <v>16985</v>
      </c>
      <c r="P4582" s="111" t="s">
        <v>501</v>
      </c>
      <c r="Q4582" s="153" t="s">
        <v>406</v>
      </c>
      <c r="R4582" s="153">
        <v>0.58680555555555558</v>
      </c>
      <c r="S4582" s="153">
        <v>2.0833333333333329E-2</v>
      </c>
      <c r="T4582" s="153">
        <v>0.56597222222222221</v>
      </c>
      <c r="U4582" s="153">
        <v>0.58680555555555558</v>
      </c>
      <c r="V4582" s="153">
        <f>IF(ISBLANK(T4582),"",Tabella2[[#This Row],[ACT STOP]]-Tabella2[[#This Row],[ACT START]])</f>
        <v>2.083333333333337E-2</v>
      </c>
      <c r="W4582" s="104" t="s">
        <v>92</v>
      </c>
      <c r="X4582" s="104" t="s">
        <v>91</v>
      </c>
      <c r="Y4582" s="110"/>
      <c r="Z4582" s="106"/>
      <c r="AA4582" s="104"/>
      <c r="AB4582" s="107"/>
      <c r="AC4582" s="72">
        <v>1</v>
      </c>
      <c r="AH4582" s="70"/>
      <c r="AI4582" s="70"/>
      <c r="AJ4582">
        <v>0</v>
      </c>
      <c r="AL4582" s="70"/>
      <c r="BM4582" s="135">
        <v>0.56597222222222221</v>
      </c>
      <c r="BN4582" s="136">
        <v>0.58680555555555558</v>
      </c>
      <c r="BO4582" s="101"/>
      <c r="BR4582" s="109" t="str">
        <f t="shared" si="71"/>
        <v>SH-25-4571</v>
      </c>
      <c r="BS4582" s="109" t="s">
        <v>427</v>
      </c>
      <c r="BT4582" t="s">
        <v>92</v>
      </c>
      <c r="BU4582" t="s">
        <v>9609</v>
      </c>
    </row>
    <row r="4583" spans="1:73" hidden="1">
      <c r="A4583" s="103" t="s">
        <v>9610</v>
      </c>
      <c r="B4583" s="102">
        <v>45889</v>
      </c>
      <c r="C4583" s="104">
        <f>_xlfn.ISOWEEKNUM(Tabella2[[#This Row],[Date]])</f>
        <v>34</v>
      </c>
      <c r="D4583" s="104" t="s">
        <v>722</v>
      </c>
      <c r="E4583" s="104" t="s">
        <v>327</v>
      </c>
      <c r="F4583" s="104">
        <v>80</v>
      </c>
      <c r="G4583" s="104" t="s">
        <v>257</v>
      </c>
      <c r="H4583" s="105">
        <v>14</v>
      </c>
      <c r="I4583" s="104" t="s">
        <v>258</v>
      </c>
      <c r="J4583" s="104"/>
      <c r="K4583" s="104" t="s">
        <v>78</v>
      </c>
      <c r="L4583" s="104" t="s">
        <v>299</v>
      </c>
      <c r="M4583" s="104" t="s">
        <v>276</v>
      </c>
      <c r="N4583" s="104"/>
      <c r="O4583" s="106" t="str">
        <f>A4582</f>
        <v>16984</v>
      </c>
      <c r="P4583" s="111" t="s">
        <v>300</v>
      </c>
      <c r="Q4583" s="153" t="s">
        <v>406</v>
      </c>
      <c r="R4583" s="153">
        <v>0.58680555555555558</v>
      </c>
      <c r="S4583" s="153">
        <v>2.0833333333333329E-2</v>
      </c>
      <c r="T4583" s="153">
        <v>0.56597222222222221</v>
      </c>
      <c r="U4583" s="153">
        <v>0.58680555555555558</v>
      </c>
      <c r="V4583" s="153">
        <f>IF(ISBLANK(T4583),"",Tabella2[[#This Row],[ACT STOP]]-Tabella2[[#This Row],[ACT START]])</f>
        <v>2.083333333333337E-2</v>
      </c>
      <c r="W4583" s="104" t="s">
        <v>122</v>
      </c>
      <c r="X4583" s="104" t="s">
        <v>91</v>
      </c>
      <c r="Y4583" s="110"/>
      <c r="Z4583" s="106"/>
      <c r="AA4583" s="104"/>
      <c r="AB4583" s="107"/>
      <c r="AC4583" s="72">
        <v>1</v>
      </c>
      <c r="AH4583" s="70"/>
      <c r="AI4583" s="70"/>
      <c r="AJ4583">
        <v>0</v>
      </c>
      <c r="AL4583" s="70"/>
      <c r="BM4583" s="135">
        <v>0.56597222222222221</v>
      </c>
      <c r="BN4583" s="136">
        <v>0.58680555555555558</v>
      </c>
      <c r="BO4583" s="101"/>
      <c r="BR4583" s="109" t="str">
        <f t="shared" si="71"/>
        <v>SH-25-4572</v>
      </c>
      <c r="BS4583" s="109" t="s">
        <v>372</v>
      </c>
      <c r="BT4583" t="s">
        <v>122</v>
      </c>
      <c r="BU4583" t="s">
        <v>9583</v>
      </c>
    </row>
    <row r="4584" spans="1:73" hidden="1">
      <c r="A4584" s="103" t="s">
        <v>9611</v>
      </c>
      <c r="B4584" s="102">
        <v>45889</v>
      </c>
      <c r="C4584" s="104">
        <f>_xlfn.ISOWEEKNUM(Tabella2[[#This Row],[Date]])</f>
        <v>34</v>
      </c>
      <c r="D4584" s="104" t="s">
        <v>509</v>
      </c>
      <c r="E4584" s="104" t="s">
        <v>284</v>
      </c>
      <c r="F4584" s="104">
        <v>71</v>
      </c>
      <c r="G4584" s="104" t="s">
        <v>257</v>
      </c>
      <c r="H4584" s="105">
        <v>17</v>
      </c>
      <c r="I4584" s="104"/>
      <c r="J4584" s="104" t="s">
        <v>258</v>
      </c>
      <c r="K4584" s="104" t="s">
        <v>81</v>
      </c>
      <c r="L4584" s="104" t="s">
        <v>259</v>
      </c>
      <c r="M4584" s="104" t="s">
        <v>269</v>
      </c>
      <c r="N4584" s="104"/>
      <c r="O4584" s="106"/>
      <c r="P4584" s="111" t="s">
        <v>1814</v>
      </c>
      <c r="Q4584" s="153" t="s">
        <v>549</v>
      </c>
      <c r="R4584" s="153" t="s">
        <v>550</v>
      </c>
      <c r="S4584" s="153">
        <v>4.1666666666666657E-2</v>
      </c>
      <c r="T4584" s="153" t="s">
        <v>549</v>
      </c>
      <c r="U4584" s="153" t="s">
        <v>550</v>
      </c>
      <c r="V4584" s="153">
        <f>IF(ISBLANK(T4584),"",Tabella2[[#This Row],[ACT STOP]]-Tabella2[[#This Row],[ACT START]])</f>
        <v>4.1666666666666741E-2</v>
      </c>
      <c r="W4584" s="104" t="s">
        <v>92</v>
      </c>
      <c r="X4584" s="104" t="s">
        <v>91</v>
      </c>
      <c r="Y4584" s="110"/>
      <c r="Z4584" s="106"/>
      <c r="AA4584" s="104"/>
      <c r="AB4584" s="107"/>
      <c r="AC4584" s="72">
        <v>1</v>
      </c>
      <c r="AH4584" s="70"/>
      <c r="AI4584" s="70"/>
      <c r="AJ4584">
        <v>0</v>
      </c>
      <c r="AL4584" s="70"/>
      <c r="BM4584" s="135" t="s">
        <v>549</v>
      </c>
      <c r="BN4584" s="136" t="s">
        <v>550</v>
      </c>
      <c r="BO4584" s="101"/>
      <c r="BR4584" s="109" t="str">
        <f t="shared" si="71"/>
        <v>SH-25-4573</v>
      </c>
      <c r="BS4584" s="109" t="s">
        <v>393</v>
      </c>
      <c r="BT4584" t="s">
        <v>92</v>
      </c>
      <c r="BU4584" t="s">
        <v>9612</v>
      </c>
    </row>
    <row r="4585" spans="1:73" hidden="1">
      <c r="A4585" s="201" t="s">
        <v>9613</v>
      </c>
      <c r="B4585" s="102">
        <v>45889</v>
      </c>
      <c r="C4585" s="104">
        <f>_xlfn.ISOWEEKNUM(Tabella2[[#This Row],[Date]])</f>
        <v>34</v>
      </c>
      <c r="D4585" s="104" t="s">
        <v>509</v>
      </c>
      <c r="E4585" s="104" t="s">
        <v>284</v>
      </c>
      <c r="F4585" s="104">
        <v>70</v>
      </c>
      <c r="G4585" s="104" t="s">
        <v>257</v>
      </c>
      <c r="H4585" s="105">
        <v>5</v>
      </c>
      <c r="I4585" s="104"/>
      <c r="J4585" s="104" t="s">
        <v>258</v>
      </c>
      <c r="K4585" s="104" t="s">
        <v>80</v>
      </c>
      <c r="L4585" s="104" t="s">
        <v>259</v>
      </c>
      <c r="M4585" s="104" t="s">
        <v>269</v>
      </c>
      <c r="N4585" s="104"/>
      <c r="O4585" s="106"/>
      <c r="P4585" s="111" t="s">
        <v>1814</v>
      </c>
      <c r="Q4585" s="153" t="s">
        <v>549</v>
      </c>
      <c r="R4585" s="153" t="s">
        <v>550</v>
      </c>
      <c r="S4585" s="153">
        <v>4.1666666666666657E-2</v>
      </c>
      <c r="T4585" s="153" t="s">
        <v>549</v>
      </c>
      <c r="U4585" s="153" t="s">
        <v>550</v>
      </c>
      <c r="V4585" s="153">
        <f>IF(ISBLANK(T4585),"",Tabella2[[#This Row],[ACT STOP]]-Tabella2[[#This Row],[ACT START]])</f>
        <v>4.1666666666666741E-2</v>
      </c>
      <c r="W4585" s="104" t="s">
        <v>92</v>
      </c>
      <c r="X4585" s="104" t="s">
        <v>91</v>
      </c>
      <c r="Y4585" s="110"/>
      <c r="Z4585" s="106"/>
      <c r="AA4585" s="104"/>
      <c r="AB4585" s="107"/>
      <c r="AC4585" s="72">
        <v>1</v>
      </c>
      <c r="AH4585" s="70"/>
      <c r="AI4585" s="70"/>
      <c r="AJ4585">
        <v>0</v>
      </c>
      <c r="AL4585" s="70"/>
      <c r="BM4585" s="135" t="s">
        <v>549</v>
      </c>
      <c r="BN4585" s="136" t="s">
        <v>550</v>
      </c>
      <c r="BO4585" s="101"/>
      <c r="BR4585" s="109" t="str">
        <f t="shared" si="71"/>
        <v>SH-25-4574</v>
      </c>
      <c r="BS4585" s="109" t="s">
        <v>416</v>
      </c>
      <c r="BT4585" t="s">
        <v>92</v>
      </c>
      <c r="BU4585" t="s">
        <v>9614</v>
      </c>
    </row>
    <row r="4586" spans="1:73" hidden="1">
      <c r="A4586" s="103" t="s">
        <v>9615</v>
      </c>
      <c r="B4586" s="102">
        <v>45890</v>
      </c>
      <c r="C4586" s="104">
        <f>_xlfn.ISOWEEKNUM(Tabella2[[#This Row],[Date]])</f>
        <v>34</v>
      </c>
      <c r="D4586" s="104" t="s">
        <v>722</v>
      </c>
      <c r="E4586" s="104" t="s">
        <v>327</v>
      </c>
      <c r="F4586" s="104">
        <v>78</v>
      </c>
      <c r="G4586" s="104" t="s">
        <v>284</v>
      </c>
      <c r="H4586" s="105">
        <v>9</v>
      </c>
      <c r="I4586" s="104" t="s">
        <v>258</v>
      </c>
      <c r="J4586" s="104"/>
      <c r="K4586" s="104" t="s">
        <v>79</v>
      </c>
      <c r="L4586" s="104" t="s">
        <v>299</v>
      </c>
      <c r="M4586" s="104" t="s">
        <v>422</v>
      </c>
      <c r="N4586" s="104"/>
      <c r="O4586" s="106" t="str">
        <f>A4587</f>
        <v>16989</v>
      </c>
      <c r="P4586" s="111" t="s">
        <v>423</v>
      </c>
      <c r="Q4586" s="153" t="s">
        <v>7801</v>
      </c>
      <c r="R4586" s="153" t="s">
        <v>7802</v>
      </c>
      <c r="S4586" s="153">
        <v>4.1666666666666657E-2</v>
      </c>
      <c r="T4586" s="153" t="s">
        <v>7801</v>
      </c>
      <c r="U4586" s="153" t="s">
        <v>7802</v>
      </c>
      <c r="V4586" s="153">
        <f>IF(ISBLANK(T4586),"",Tabella2[[#This Row],[ACT STOP]]-Tabella2[[#This Row],[ACT START]])</f>
        <v>4.1666666666666657E-2</v>
      </c>
      <c r="W4586" s="104" t="s">
        <v>92</v>
      </c>
      <c r="X4586" s="104" t="s">
        <v>91</v>
      </c>
      <c r="Y4586" s="110"/>
      <c r="Z4586" s="106"/>
      <c r="AA4586" s="104"/>
      <c r="AB4586" s="107"/>
      <c r="AC4586" s="72">
        <v>1</v>
      </c>
      <c r="AH4586" s="70"/>
      <c r="AI4586" s="70"/>
      <c r="AJ4586">
        <v>0</v>
      </c>
      <c r="AL4586" s="70"/>
      <c r="BM4586" s="135" t="s">
        <v>7801</v>
      </c>
      <c r="BN4586" s="136" t="s">
        <v>7802</v>
      </c>
      <c r="BO4586" s="101"/>
      <c r="BR4586" s="109" t="str">
        <f t="shared" si="71"/>
        <v>SH-25-4575</v>
      </c>
      <c r="BS4586" s="109" t="s">
        <v>339</v>
      </c>
      <c r="BT4586" t="s">
        <v>92</v>
      </c>
      <c r="BU4586" t="s">
        <v>9616</v>
      </c>
    </row>
    <row r="4587" spans="1:73" hidden="1">
      <c r="A4587" s="103" t="s">
        <v>9617</v>
      </c>
      <c r="B4587" s="202">
        <v>45890</v>
      </c>
      <c r="C4587" s="104">
        <f>_xlfn.ISOWEEKNUM(Tabella2[[#This Row],[Date]])</f>
        <v>34</v>
      </c>
      <c r="D4587" s="104" t="s">
        <v>195</v>
      </c>
      <c r="E4587" s="104" t="s">
        <v>880</v>
      </c>
      <c r="F4587" s="104"/>
      <c r="G4587" s="104" t="s">
        <v>257</v>
      </c>
      <c r="H4587" s="105">
        <v>10</v>
      </c>
      <c r="I4587" s="104" t="s">
        <v>258</v>
      </c>
      <c r="J4587" s="104"/>
      <c r="K4587" s="104" t="s">
        <v>78</v>
      </c>
      <c r="L4587" s="104" t="s">
        <v>299</v>
      </c>
      <c r="M4587" s="104" t="s">
        <v>422</v>
      </c>
      <c r="N4587" s="104"/>
      <c r="O4587" s="106" t="str">
        <f>A4586</f>
        <v>16988</v>
      </c>
      <c r="P4587" s="111" t="s">
        <v>300</v>
      </c>
      <c r="Q4587" s="153">
        <v>0.22916666666666671</v>
      </c>
      <c r="R4587" s="153">
        <v>0.27083333333333331</v>
      </c>
      <c r="S4587" s="153">
        <v>4.1666666666666657E-2</v>
      </c>
      <c r="T4587" s="153">
        <v>0.22916666666666671</v>
      </c>
      <c r="U4587" s="153">
        <v>0.27083333333333331</v>
      </c>
      <c r="V4587" s="153">
        <f>IF(ISBLANK(T4587),"",Tabella2[[#This Row],[ACT STOP]]-Tabella2[[#This Row],[ACT START]])</f>
        <v>4.1666666666666602E-2</v>
      </c>
      <c r="W4587" s="104" t="s">
        <v>122</v>
      </c>
      <c r="X4587" s="104" t="s">
        <v>91</v>
      </c>
      <c r="Y4587" s="110"/>
      <c r="Z4587" s="106"/>
      <c r="AA4587" s="104"/>
      <c r="AB4587" s="107"/>
      <c r="AC4587" s="72">
        <v>1</v>
      </c>
      <c r="AH4587" s="70"/>
      <c r="AI4587" s="70"/>
      <c r="AJ4587">
        <v>0</v>
      </c>
      <c r="AL4587" s="70"/>
      <c r="BM4587" s="135">
        <v>0.22916666666666671</v>
      </c>
      <c r="BN4587" s="136">
        <v>0.27083333333333331</v>
      </c>
      <c r="BO4587" s="101"/>
      <c r="BR4587" s="109" t="str">
        <f t="shared" si="71"/>
        <v>SH-25-4576</v>
      </c>
      <c r="BS4587" s="109" t="s">
        <v>552</v>
      </c>
      <c r="BT4587" t="s">
        <v>122</v>
      </c>
      <c r="BU4587" t="s">
        <v>881</v>
      </c>
    </row>
    <row r="4588" spans="1:73" hidden="1">
      <c r="A4588" s="103" t="s">
        <v>9618</v>
      </c>
      <c r="B4588" s="102">
        <v>45890</v>
      </c>
      <c r="C4588" s="104">
        <f>_xlfn.ISOWEEKNUM(Tabella2[[#This Row],[Date]])</f>
        <v>34</v>
      </c>
      <c r="D4588" s="104" t="s">
        <v>817</v>
      </c>
      <c r="E4588" s="104" t="s">
        <v>284</v>
      </c>
      <c r="F4588" s="104">
        <v>75</v>
      </c>
      <c r="G4588" s="104" t="s">
        <v>257</v>
      </c>
      <c r="H4588" s="105">
        <v>12</v>
      </c>
      <c r="I4588" s="104"/>
      <c r="J4588" s="104" t="s">
        <v>258</v>
      </c>
      <c r="K4588" s="104" t="s">
        <v>83</v>
      </c>
      <c r="L4588" s="104" t="s">
        <v>299</v>
      </c>
      <c r="M4588" s="104" t="s">
        <v>276</v>
      </c>
      <c r="N4588" s="104"/>
      <c r="O4588" s="106" t="str">
        <f>A4589</f>
        <v>16991</v>
      </c>
      <c r="P4588" s="111" t="s">
        <v>2593</v>
      </c>
      <c r="Q4588" s="153" t="s">
        <v>7801</v>
      </c>
      <c r="R4588" s="153" t="s">
        <v>7802</v>
      </c>
      <c r="S4588" s="153">
        <v>4.1666666666666657E-2</v>
      </c>
      <c r="T4588" s="153">
        <v>0.22916666666666671</v>
      </c>
      <c r="U4588" s="153">
        <v>0.27083333333333331</v>
      </c>
      <c r="V4588" s="153">
        <f>IF(ISBLANK(T4588),"",Tabella2[[#This Row],[ACT STOP]]-Tabella2[[#This Row],[ACT START]])</f>
        <v>4.1666666666666602E-2</v>
      </c>
      <c r="W4588" s="104" t="s">
        <v>92</v>
      </c>
      <c r="X4588" s="104" t="s">
        <v>91</v>
      </c>
      <c r="Y4588" s="110"/>
      <c r="Z4588" s="106"/>
      <c r="AA4588" s="104"/>
      <c r="AB4588" s="107"/>
      <c r="AC4588" s="72">
        <v>1</v>
      </c>
      <c r="AH4588" s="70"/>
      <c r="AI4588" s="70"/>
      <c r="AJ4588">
        <v>0</v>
      </c>
      <c r="AL4588" s="70"/>
      <c r="BM4588" s="135">
        <v>0.22916666666666671</v>
      </c>
      <c r="BN4588" s="136">
        <v>0.27083333333333331</v>
      </c>
      <c r="BO4588" s="101"/>
      <c r="BR4588" s="109" t="str">
        <f t="shared" si="71"/>
        <v>SH-25-4577</v>
      </c>
      <c r="BS4588" s="109" t="s">
        <v>266</v>
      </c>
      <c r="BT4588" t="s">
        <v>92</v>
      </c>
      <c r="BU4588" t="s">
        <v>9619</v>
      </c>
    </row>
    <row r="4589" spans="1:73" hidden="1">
      <c r="A4589" s="103" t="s">
        <v>9620</v>
      </c>
      <c r="B4589" s="102">
        <v>45890</v>
      </c>
      <c r="C4589" s="104">
        <f>_xlfn.ISOWEEKNUM(Tabella2[[#This Row],[Date]])</f>
        <v>34</v>
      </c>
      <c r="D4589" s="104" t="s">
        <v>195</v>
      </c>
      <c r="E4589" s="104" t="s">
        <v>398</v>
      </c>
      <c r="F4589" s="104"/>
      <c r="G4589" s="104" t="s">
        <v>284</v>
      </c>
      <c r="H4589" s="105">
        <v>50</v>
      </c>
      <c r="I4589" s="104" t="s">
        <v>258</v>
      </c>
      <c r="J4589" s="104"/>
      <c r="K4589" s="104" t="s">
        <v>80</v>
      </c>
      <c r="L4589" s="104" t="s">
        <v>299</v>
      </c>
      <c r="M4589" s="104" t="s">
        <v>276</v>
      </c>
      <c r="N4589" s="104"/>
      <c r="O4589" s="106" t="str">
        <f>A4588</f>
        <v>16990</v>
      </c>
      <c r="P4589" s="111" t="s">
        <v>300</v>
      </c>
      <c r="Q4589" s="153">
        <v>0.22916666666666671</v>
      </c>
      <c r="R4589" s="153">
        <v>0.27083333333333331</v>
      </c>
      <c r="S4589" s="153">
        <v>4.1666666666666657E-2</v>
      </c>
      <c r="T4589" s="153">
        <v>0.22916666666666671</v>
      </c>
      <c r="U4589" s="153">
        <v>0.27083333333333331</v>
      </c>
      <c r="V4589" s="153">
        <f>IF(ISBLANK(T4589),"",Tabella2[[#This Row],[ACT STOP]]-Tabella2[[#This Row],[ACT START]])</f>
        <v>4.1666666666666602E-2</v>
      </c>
      <c r="W4589" s="104" t="s">
        <v>122</v>
      </c>
      <c r="X4589" s="104" t="s">
        <v>91</v>
      </c>
      <c r="Y4589" s="110"/>
      <c r="Z4589" s="106"/>
      <c r="AA4589" s="104"/>
      <c r="AB4589" s="107"/>
      <c r="AC4589" s="72">
        <v>1</v>
      </c>
      <c r="AH4589" s="70"/>
      <c r="AI4589" s="70"/>
      <c r="AJ4589">
        <v>0</v>
      </c>
      <c r="AL4589" s="70"/>
      <c r="BM4589" s="135">
        <v>0.22916666666666671</v>
      </c>
      <c r="BN4589" s="136">
        <v>0.27083333333333331</v>
      </c>
      <c r="BO4589" s="101"/>
      <c r="BR4589" s="109" t="str">
        <f t="shared" si="71"/>
        <v>SH-25-4578</v>
      </c>
      <c r="BS4589" s="109" t="s">
        <v>1763</v>
      </c>
      <c r="BT4589" t="s">
        <v>122</v>
      </c>
      <c r="BU4589" t="s">
        <v>399</v>
      </c>
    </row>
    <row r="4590" spans="1:73" hidden="1">
      <c r="A4590" s="103" t="s">
        <v>9621</v>
      </c>
      <c r="B4590" s="102">
        <v>45890</v>
      </c>
      <c r="C4590" s="104">
        <f>_xlfn.ISOWEEKNUM(Tabella2[[#This Row],[Date]])</f>
        <v>34</v>
      </c>
      <c r="D4590" s="104" t="s">
        <v>722</v>
      </c>
      <c r="E4590" s="104" t="s">
        <v>327</v>
      </c>
      <c r="F4590" s="104">
        <v>77</v>
      </c>
      <c r="G4590" s="104" t="s">
        <v>257</v>
      </c>
      <c r="H4590" s="105">
        <v>1</v>
      </c>
      <c r="I4590" s="104" t="s">
        <v>258</v>
      </c>
      <c r="J4590" s="104"/>
      <c r="K4590" s="104" t="s">
        <v>81</v>
      </c>
      <c r="L4590" s="104" t="s">
        <v>259</v>
      </c>
      <c r="M4590" s="104" t="s">
        <v>276</v>
      </c>
      <c r="N4590" s="104"/>
      <c r="O4590" s="106"/>
      <c r="P4590" s="111" t="s">
        <v>3777</v>
      </c>
      <c r="Q4590" s="153">
        <v>0.22222222222222221</v>
      </c>
      <c r="R4590" s="153">
        <v>0.2638888888888889</v>
      </c>
      <c r="S4590" s="153">
        <v>4.1666666666666657E-2</v>
      </c>
      <c r="T4590" s="153">
        <v>0.22222222222222221</v>
      </c>
      <c r="U4590" s="153">
        <v>0.2638888888888889</v>
      </c>
      <c r="V4590" s="153">
        <f>IF(ISBLANK(T4590),"",Tabella2[[#This Row],[ACT STOP]]-Tabella2[[#This Row],[ACT START]])</f>
        <v>4.1666666666666685E-2</v>
      </c>
      <c r="W4590" s="104" t="s">
        <v>92</v>
      </c>
      <c r="X4590" s="104" t="s">
        <v>91</v>
      </c>
      <c r="Y4590" s="110"/>
      <c r="Z4590" s="106"/>
      <c r="AA4590" s="104"/>
      <c r="AB4590" s="107"/>
      <c r="AC4590" s="72">
        <v>1</v>
      </c>
      <c r="AH4590" s="70"/>
      <c r="AI4590" s="70"/>
      <c r="AJ4590">
        <v>0</v>
      </c>
      <c r="AL4590" s="70"/>
      <c r="BM4590" s="135">
        <v>0.22222222222222221</v>
      </c>
      <c r="BN4590" s="136">
        <v>0.2638888888888889</v>
      </c>
      <c r="BO4590" s="101"/>
      <c r="BR4590" s="109" t="str">
        <f t="shared" si="71"/>
        <v>SH-25-4579</v>
      </c>
      <c r="BS4590" s="109" t="s">
        <v>332</v>
      </c>
      <c r="BT4590" t="s">
        <v>92</v>
      </c>
      <c r="BU4590" t="s">
        <v>9622</v>
      </c>
    </row>
    <row r="4591" spans="1:73" hidden="1">
      <c r="A4591" s="103" t="s">
        <v>9623</v>
      </c>
      <c r="B4591" s="102">
        <v>45890</v>
      </c>
      <c r="C4591" s="104">
        <f>_xlfn.ISOWEEKNUM(Tabella2[[#This Row],[Date]])</f>
        <v>34</v>
      </c>
      <c r="D4591" s="104" t="s">
        <v>722</v>
      </c>
      <c r="E4591" s="104" t="s">
        <v>327</v>
      </c>
      <c r="F4591" s="104">
        <v>81</v>
      </c>
      <c r="G4591" s="104" t="s">
        <v>257</v>
      </c>
      <c r="H4591" s="105">
        <v>32</v>
      </c>
      <c r="I4591" s="104" t="s">
        <v>258</v>
      </c>
      <c r="J4591" s="104"/>
      <c r="K4591" s="104" t="s">
        <v>75</v>
      </c>
      <c r="L4591" s="104" t="s">
        <v>259</v>
      </c>
      <c r="M4591" s="104" t="s">
        <v>276</v>
      </c>
      <c r="N4591" s="104"/>
      <c r="O4591" s="106"/>
      <c r="P4591" s="111" t="s">
        <v>3777</v>
      </c>
      <c r="Q4591" s="153" t="s">
        <v>7801</v>
      </c>
      <c r="R4591" s="153" t="s">
        <v>7802</v>
      </c>
      <c r="S4591" s="153">
        <v>4.1666666666666657E-2</v>
      </c>
      <c r="T4591" s="153"/>
      <c r="U4591" s="153"/>
      <c r="V4591" s="153" t="str">
        <f>IF(ISBLANK(T4591),"",Tabella2[[#This Row],[ACT STOP]]-Tabella2[[#This Row],[ACT START]])</f>
        <v/>
      </c>
      <c r="W4591" s="104" t="s">
        <v>108</v>
      </c>
      <c r="X4591" s="104" t="s">
        <v>97</v>
      </c>
      <c r="Y4591" s="110"/>
      <c r="Z4591" s="106"/>
      <c r="AA4591" s="104"/>
      <c r="AB4591" s="107"/>
      <c r="AC4591" s="72">
        <v>0</v>
      </c>
      <c r="AH4591" s="70"/>
      <c r="AI4591" s="70"/>
      <c r="AJ4591">
        <v>0</v>
      </c>
      <c r="AL4591" s="70"/>
      <c r="BL4591" t="s">
        <v>8803</v>
      </c>
      <c r="BM4591" s="135">
        <v>0</v>
      </c>
      <c r="BN4591" s="136">
        <v>0</v>
      </c>
      <c r="BO4591" s="101"/>
      <c r="BR4591" s="109" t="str">
        <f t="shared" si="71"/>
        <v>SH-25-4580</v>
      </c>
      <c r="BS4591" s="109" t="s">
        <v>356</v>
      </c>
      <c r="BT4591" t="s">
        <v>108</v>
      </c>
      <c r="BU4591" t="s">
        <v>9624</v>
      </c>
    </row>
    <row r="4592" spans="1:73" hidden="1">
      <c r="A4592" s="103" t="s">
        <v>9625</v>
      </c>
      <c r="B4592" s="102">
        <v>45890</v>
      </c>
      <c r="C4592" s="104">
        <f>_xlfn.ISOWEEKNUM(Tabella2[[#This Row],[Date]])</f>
        <v>34</v>
      </c>
      <c r="D4592" s="104" t="s">
        <v>404</v>
      </c>
      <c r="E4592" s="104" t="s">
        <v>284</v>
      </c>
      <c r="F4592" s="104">
        <v>41</v>
      </c>
      <c r="G4592" s="104" t="s">
        <v>257</v>
      </c>
      <c r="H4592" s="105">
        <v>17</v>
      </c>
      <c r="I4592" s="104"/>
      <c r="J4592" s="104" t="s">
        <v>258</v>
      </c>
      <c r="K4592" s="104" t="s">
        <v>79</v>
      </c>
      <c r="L4592" s="104" t="s">
        <v>299</v>
      </c>
      <c r="M4592" s="104" t="s">
        <v>5716</v>
      </c>
      <c r="N4592" s="104"/>
      <c r="O4592" s="106" t="str">
        <f>A4593</f>
        <v>16995</v>
      </c>
      <c r="P4592" s="111" t="s">
        <v>5717</v>
      </c>
      <c r="Q4592" s="153" t="s">
        <v>285</v>
      </c>
      <c r="R4592" s="153" t="s">
        <v>286</v>
      </c>
      <c r="S4592" s="153">
        <v>4.1666666666666657E-2</v>
      </c>
      <c r="T4592" s="153" t="s">
        <v>285</v>
      </c>
      <c r="U4592" s="153" t="s">
        <v>286</v>
      </c>
      <c r="V4592" s="153">
        <f>IF(ISBLANK(T4592),"",Tabella2[[#This Row],[ACT STOP]]-Tabella2[[#This Row],[ACT START]])</f>
        <v>4.166666666666663E-2</v>
      </c>
      <c r="W4592" s="104" t="s">
        <v>92</v>
      </c>
      <c r="X4592" s="104" t="s">
        <v>91</v>
      </c>
      <c r="Y4592" s="110"/>
      <c r="Z4592" s="106"/>
      <c r="AA4592" s="104"/>
      <c r="AB4592" s="107"/>
      <c r="AC4592" s="72">
        <v>1</v>
      </c>
      <c r="AH4592" s="70"/>
      <c r="AI4592" s="70"/>
      <c r="AJ4592">
        <v>0</v>
      </c>
      <c r="AL4592" s="70"/>
      <c r="BM4592" s="135" t="s">
        <v>285</v>
      </c>
      <c r="BN4592" s="136" t="s">
        <v>286</v>
      </c>
      <c r="BO4592" s="101"/>
      <c r="BR4592" s="109" t="str">
        <f t="shared" si="71"/>
        <v>SH-25-4581</v>
      </c>
      <c r="BS4592" s="109" t="s">
        <v>393</v>
      </c>
      <c r="BT4592" t="s">
        <v>92</v>
      </c>
      <c r="BU4592" t="s">
        <v>9626</v>
      </c>
    </row>
    <row r="4593" spans="1:73" hidden="1">
      <c r="A4593" s="103" t="s">
        <v>9627</v>
      </c>
      <c r="B4593" s="102">
        <v>45890</v>
      </c>
      <c r="C4593" s="104">
        <f>_xlfn.ISOWEEKNUM(Tabella2[[#This Row],[Date]])</f>
        <v>34</v>
      </c>
      <c r="D4593" s="104" t="s">
        <v>409</v>
      </c>
      <c r="E4593" s="104" t="s">
        <v>284</v>
      </c>
      <c r="F4593" s="104">
        <v>42</v>
      </c>
      <c r="G4593" s="104" t="s">
        <v>284</v>
      </c>
      <c r="H4593" s="105">
        <v>3</v>
      </c>
      <c r="I4593" s="104"/>
      <c r="J4593" s="104" t="s">
        <v>258</v>
      </c>
      <c r="K4593" s="104" t="s">
        <v>78</v>
      </c>
      <c r="L4593" s="104" t="s">
        <v>299</v>
      </c>
      <c r="M4593" s="104" t="s">
        <v>5716</v>
      </c>
      <c r="N4593" s="104"/>
      <c r="O4593" s="106" t="str">
        <f>A4592</f>
        <v>16994</v>
      </c>
      <c r="P4593" s="111" t="s">
        <v>5717</v>
      </c>
      <c r="Q4593" s="153">
        <v>0.29166666666666669</v>
      </c>
      <c r="R4593" s="153">
        <v>0.33333333333333331</v>
      </c>
      <c r="S4593" s="153">
        <v>4.1666666666666657E-2</v>
      </c>
      <c r="T4593" s="153">
        <v>0.29166666666666669</v>
      </c>
      <c r="U4593" s="153">
        <v>0.33333333333333331</v>
      </c>
      <c r="V4593" s="153">
        <f>IF(ISBLANK(T4593),"",Tabella2[[#This Row],[ACT STOP]]-Tabella2[[#This Row],[ACT START]])</f>
        <v>4.166666666666663E-2</v>
      </c>
      <c r="W4593" s="104" t="s">
        <v>122</v>
      </c>
      <c r="X4593" s="104" t="s">
        <v>91</v>
      </c>
      <c r="Y4593" s="110"/>
      <c r="Z4593" s="106"/>
      <c r="AA4593" s="104"/>
      <c r="AB4593" s="107"/>
      <c r="AC4593" s="72">
        <v>1</v>
      </c>
      <c r="AH4593" s="70"/>
      <c r="AI4593" s="70"/>
      <c r="AJ4593">
        <v>0</v>
      </c>
      <c r="AL4593" s="70"/>
      <c r="BM4593" s="135">
        <v>0.29166666666666669</v>
      </c>
      <c r="BN4593" s="136">
        <v>0.33333333333333331</v>
      </c>
      <c r="BO4593" s="101"/>
      <c r="BR4593" s="109" t="str">
        <f t="shared" si="71"/>
        <v>SH-25-4582</v>
      </c>
      <c r="BS4593" s="109" t="s">
        <v>301</v>
      </c>
      <c r="BT4593" t="s">
        <v>122</v>
      </c>
      <c r="BU4593" t="s">
        <v>9628</v>
      </c>
    </row>
    <row r="4594" spans="1:73" hidden="1">
      <c r="A4594" s="103" t="s">
        <v>9629</v>
      </c>
      <c r="B4594" s="102">
        <v>45890</v>
      </c>
      <c r="C4594" s="104">
        <f>_xlfn.ISOWEEKNUM(Tabella2[[#This Row],[Date]])</f>
        <v>34</v>
      </c>
      <c r="D4594" s="104" t="s">
        <v>817</v>
      </c>
      <c r="E4594" s="104" t="s">
        <v>284</v>
      </c>
      <c r="F4594" s="104">
        <v>74</v>
      </c>
      <c r="G4594" s="104" t="s">
        <v>284</v>
      </c>
      <c r="H4594" s="105">
        <v>22</v>
      </c>
      <c r="I4594" s="104"/>
      <c r="J4594" s="104" t="s">
        <v>258</v>
      </c>
      <c r="K4594" s="104" t="s">
        <v>83</v>
      </c>
      <c r="L4594" s="104" t="s">
        <v>299</v>
      </c>
      <c r="M4594" s="104" t="s">
        <v>276</v>
      </c>
      <c r="N4594" s="104"/>
      <c r="O4594" s="106" t="str">
        <f>A4595</f>
        <v>16997</v>
      </c>
      <c r="P4594" s="111" t="s">
        <v>2593</v>
      </c>
      <c r="Q4594" s="153" t="s">
        <v>285</v>
      </c>
      <c r="R4594" s="153" t="s">
        <v>286</v>
      </c>
      <c r="S4594" s="153">
        <v>4.1666666666666657E-2</v>
      </c>
      <c r="T4594" s="153">
        <v>0.29166666666666669</v>
      </c>
      <c r="U4594" s="153">
        <v>0.33333333333333331</v>
      </c>
      <c r="V4594" s="153">
        <f>IF(ISBLANK(T4594),"",Tabella2[[#This Row],[ACT STOP]]-Tabella2[[#This Row],[ACT START]])</f>
        <v>4.166666666666663E-2</v>
      </c>
      <c r="W4594" s="104" t="s">
        <v>92</v>
      </c>
      <c r="X4594" s="104" t="s">
        <v>91</v>
      </c>
      <c r="Y4594" s="110"/>
      <c r="Z4594" s="106"/>
      <c r="AA4594" s="104"/>
      <c r="AB4594" s="107"/>
      <c r="AC4594" s="72">
        <v>1</v>
      </c>
      <c r="AH4594" s="70"/>
      <c r="AI4594" s="70"/>
      <c r="AJ4594">
        <v>0</v>
      </c>
      <c r="AL4594" s="70"/>
      <c r="BM4594" s="135">
        <v>0.29166666666666669</v>
      </c>
      <c r="BN4594" s="136">
        <v>0.33333333333333331</v>
      </c>
      <c r="BO4594" s="101"/>
      <c r="BR4594" s="109" t="str">
        <f t="shared" si="71"/>
        <v>SH-25-4583</v>
      </c>
      <c r="BS4594" s="109" t="s">
        <v>295</v>
      </c>
      <c r="BT4594" t="s">
        <v>92</v>
      </c>
      <c r="BU4594" t="s">
        <v>9630</v>
      </c>
    </row>
    <row r="4595" spans="1:73" hidden="1">
      <c r="A4595" s="103" t="s">
        <v>9631</v>
      </c>
      <c r="B4595" s="102">
        <v>45890</v>
      </c>
      <c r="C4595" s="104">
        <f>_xlfn.ISOWEEKNUM(Tabella2[[#This Row],[Date]])</f>
        <v>34</v>
      </c>
      <c r="D4595" s="104" t="s">
        <v>195</v>
      </c>
      <c r="E4595" s="104" t="s">
        <v>398</v>
      </c>
      <c r="F4595" s="104"/>
      <c r="G4595" s="104" t="s">
        <v>257</v>
      </c>
      <c r="H4595" s="105">
        <v>5</v>
      </c>
      <c r="I4595" s="104" t="s">
        <v>258</v>
      </c>
      <c r="J4595" s="104"/>
      <c r="K4595" s="104" t="s">
        <v>80</v>
      </c>
      <c r="L4595" s="104" t="s">
        <v>299</v>
      </c>
      <c r="M4595" s="104" t="s">
        <v>276</v>
      </c>
      <c r="N4595" s="104"/>
      <c r="O4595" s="106" t="str">
        <f>A4594</f>
        <v>16996</v>
      </c>
      <c r="P4595" s="111" t="s">
        <v>300</v>
      </c>
      <c r="Q4595" s="153">
        <v>0.29166666666666669</v>
      </c>
      <c r="R4595" s="153">
        <v>0.33333333333333331</v>
      </c>
      <c r="S4595" s="153">
        <v>4.1666666666666657E-2</v>
      </c>
      <c r="T4595" s="153">
        <v>0.29166666666666669</v>
      </c>
      <c r="U4595" s="153">
        <v>0.33333333333333331</v>
      </c>
      <c r="V4595" s="153">
        <f>IF(ISBLANK(T4595),"",Tabella2[[#This Row],[ACT STOP]]-Tabella2[[#This Row],[ACT START]])</f>
        <v>4.166666666666663E-2</v>
      </c>
      <c r="W4595" s="104" t="s">
        <v>122</v>
      </c>
      <c r="X4595" s="104" t="s">
        <v>91</v>
      </c>
      <c r="Y4595" s="110"/>
      <c r="Z4595" s="106"/>
      <c r="AA4595" s="104"/>
      <c r="AB4595" s="107"/>
      <c r="AC4595" s="72">
        <v>1</v>
      </c>
      <c r="AH4595" s="70"/>
      <c r="AI4595" s="70"/>
      <c r="AJ4595">
        <v>0</v>
      </c>
      <c r="AL4595" s="70"/>
      <c r="BM4595" s="135">
        <v>0.29166666666666669</v>
      </c>
      <c r="BN4595" s="136">
        <v>0.33333333333333331</v>
      </c>
      <c r="BO4595" s="101"/>
      <c r="BR4595" s="109" t="str">
        <f t="shared" si="71"/>
        <v>SH-25-4584</v>
      </c>
      <c r="BS4595" s="109" t="s">
        <v>416</v>
      </c>
      <c r="BT4595" t="s">
        <v>122</v>
      </c>
      <c r="BU4595" t="s">
        <v>399</v>
      </c>
    </row>
    <row r="4596" spans="1:73" hidden="1">
      <c r="A4596" s="103" t="s">
        <v>9632</v>
      </c>
      <c r="B4596" s="102">
        <v>45890</v>
      </c>
      <c r="C4596" s="104">
        <f>_xlfn.ISOWEEKNUM(Tabella2[[#This Row],[Date]])</f>
        <v>34</v>
      </c>
      <c r="D4596" s="104" t="s">
        <v>722</v>
      </c>
      <c r="E4596" s="104" t="s">
        <v>327</v>
      </c>
      <c r="F4596" s="104">
        <v>79</v>
      </c>
      <c r="G4596" s="104" t="s">
        <v>257</v>
      </c>
      <c r="H4596" s="105">
        <v>13</v>
      </c>
      <c r="I4596" s="104" t="s">
        <v>258</v>
      </c>
      <c r="J4596" s="104"/>
      <c r="K4596" s="104" t="s">
        <v>81</v>
      </c>
      <c r="L4596" s="104" t="s">
        <v>259</v>
      </c>
      <c r="M4596" s="104" t="s">
        <v>276</v>
      </c>
      <c r="N4596" s="104"/>
      <c r="O4596" s="106"/>
      <c r="P4596" s="111" t="s">
        <v>3777</v>
      </c>
      <c r="Q4596" s="153" t="s">
        <v>285</v>
      </c>
      <c r="R4596" s="153" t="s">
        <v>286</v>
      </c>
      <c r="S4596" s="153">
        <v>4.1666666666666657E-2</v>
      </c>
      <c r="T4596" s="153">
        <v>0.29166666666666669</v>
      </c>
      <c r="U4596" s="153">
        <v>0.33333333333333331</v>
      </c>
      <c r="V4596" s="153">
        <f>IF(ISBLANK(T4596),"",Tabella2[[#This Row],[ACT STOP]]-Tabella2[[#This Row],[ACT START]])</f>
        <v>4.166666666666663E-2</v>
      </c>
      <c r="W4596" s="104" t="s">
        <v>92</v>
      </c>
      <c r="X4596" s="104" t="s">
        <v>91</v>
      </c>
      <c r="Y4596" s="110"/>
      <c r="Z4596" s="106"/>
      <c r="AA4596" s="104"/>
      <c r="AB4596" s="107"/>
      <c r="AC4596" s="72">
        <v>1</v>
      </c>
      <c r="AH4596" s="70"/>
      <c r="AI4596" s="70"/>
      <c r="AJ4596">
        <v>0</v>
      </c>
      <c r="AL4596" s="70"/>
      <c r="BM4596" s="135">
        <v>0.29166666666666669</v>
      </c>
      <c r="BN4596" s="136">
        <v>0.33333333333333331</v>
      </c>
      <c r="BO4596" s="101"/>
      <c r="BR4596" s="109" t="str">
        <f t="shared" si="71"/>
        <v>SH-25-4585</v>
      </c>
      <c r="BS4596" s="109" t="s">
        <v>427</v>
      </c>
      <c r="BT4596" t="s">
        <v>92</v>
      </c>
      <c r="BU4596" t="s">
        <v>9633</v>
      </c>
    </row>
    <row r="4597" spans="1:73" hidden="1">
      <c r="A4597" s="103" t="s">
        <v>9634</v>
      </c>
      <c r="B4597" s="102">
        <v>45890</v>
      </c>
      <c r="C4597" s="104">
        <f>_xlfn.ISOWEEKNUM(Tabella2[[#This Row],[Date]])</f>
        <v>34</v>
      </c>
      <c r="D4597" s="104" t="s">
        <v>860</v>
      </c>
      <c r="E4597" s="104" t="s">
        <v>284</v>
      </c>
      <c r="F4597" s="104">
        <v>80</v>
      </c>
      <c r="G4597" s="104" t="s">
        <v>257</v>
      </c>
      <c r="H4597" s="105">
        <v>1</v>
      </c>
      <c r="I4597" s="104"/>
      <c r="J4597" s="104" t="s">
        <v>258</v>
      </c>
      <c r="K4597" s="104" t="s">
        <v>79</v>
      </c>
      <c r="L4597" s="104" t="s">
        <v>299</v>
      </c>
      <c r="M4597" s="104" t="s">
        <v>276</v>
      </c>
      <c r="N4597" s="104"/>
      <c r="O4597" s="106" t="str">
        <f>A4598</f>
        <v>17000</v>
      </c>
      <c r="P4597" s="111" t="s">
        <v>554</v>
      </c>
      <c r="Q4597" s="153" t="s">
        <v>525</v>
      </c>
      <c r="R4597" s="153" t="s">
        <v>262</v>
      </c>
      <c r="S4597" s="153">
        <v>4.1666666666666657E-2</v>
      </c>
      <c r="T4597" s="153">
        <v>0.35416666666666669</v>
      </c>
      <c r="U4597" s="153">
        <v>0.39583333333333331</v>
      </c>
      <c r="V4597" s="153">
        <f>IF(ISBLANK(T4597),"",Tabella2[[#This Row],[ACT STOP]]-Tabella2[[#This Row],[ACT START]])</f>
        <v>4.166666666666663E-2</v>
      </c>
      <c r="W4597" s="104" t="s">
        <v>92</v>
      </c>
      <c r="X4597" s="104" t="s">
        <v>91</v>
      </c>
      <c r="Y4597" s="110"/>
      <c r="Z4597" s="106"/>
      <c r="AA4597" s="104"/>
      <c r="AB4597" s="107"/>
      <c r="AC4597" s="72">
        <v>1</v>
      </c>
      <c r="AH4597" s="70"/>
      <c r="AI4597" s="70"/>
      <c r="AJ4597">
        <v>0</v>
      </c>
      <c r="AL4597" s="70"/>
      <c r="BM4597" s="135">
        <v>0.35416666666666669</v>
      </c>
      <c r="BN4597" s="136">
        <v>0.39583333333333331</v>
      </c>
      <c r="BO4597" s="101"/>
      <c r="BR4597" s="109" t="str">
        <f t="shared" si="71"/>
        <v>SH-25-4586</v>
      </c>
      <c r="BS4597" s="109" t="s">
        <v>332</v>
      </c>
      <c r="BT4597" t="s">
        <v>92</v>
      </c>
      <c r="BU4597" t="s">
        <v>9635</v>
      </c>
    </row>
    <row r="4598" spans="1:73" hidden="1">
      <c r="A4598" s="103" t="s">
        <v>9636</v>
      </c>
      <c r="B4598" s="102">
        <v>45890</v>
      </c>
      <c r="C4598" s="104">
        <f>_xlfn.ISOWEEKNUM(Tabella2[[#This Row],[Date]])</f>
        <v>34</v>
      </c>
      <c r="D4598" s="104" t="s">
        <v>195</v>
      </c>
      <c r="E4598" s="104" t="s">
        <v>398</v>
      </c>
      <c r="F4598" s="104"/>
      <c r="G4598" s="104" t="s">
        <v>257</v>
      </c>
      <c r="H4598" s="105">
        <v>6</v>
      </c>
      <c r="I4598" s="104" t="s">
        <v>258</v>
      </c>
      <c r="J4598" s="104"/>
      <c r="K4598" s="104" t="s">
        <v>78</v>
      </c>
      <c r="L4598" s="104" t="s">
        <v>299</v>
      </c>
      <c r="M4598" s="104" t="s">
        <v>276</v>
      </c>
      <c r="N4598" s="104"/>
      <c r="O4598" s="106" t="str">
        <f>A4597</f>
        <v>16999</v>
      </c>
      <c r="P4598" s="111" t="s">
        <v>300</v>
      </c>
      <c r="Q4598" s="153">
        <v>0.35416666666666669</v>
      </c>
      <c r="R4598" s="153">
        <v>0.39583333333333331</v>
      </c>
      <c r="S4598" s="153">
        <v>4.1666666666666657E-2</v>
      </c>
      <c r="T4598" s="153">
        <v>0.35416666666666669</v>
      </c>
      <c r="U4598" s="153">
        <v>0.39583333333333331</v>
      </c>
      <c r="V4598" s="153">
        <f>IF(ISBLANK(T4598),"",Tabella2[[#This Row],[ACT STOP]]-Tabella2[[#This Row],[ACT START]])</f>
        <v>4.166666666666663E-2</v>
      </c>
      <c r="W4598" s="104" t="s">
        <v>122</v>
      </c>
      <c r="X4598" s="104" t="s">
        <v>91</v>
      </c>
      <c r="Y4598" s="110"/>
      <c r="Z4598" s="106"/>
      <c r="AA4598" s="104"/>
      <c r="AB4598" s="107"/>
      <c r="AC4598" s="72">
        <v>1</v>
      </c>
      <c r="AH4598" s="70"/>
      <c r="AI4598" s="70"/>
      <c r="AJ4598">
        <v>0</v>
      </c>
      <c r="AL4598" s="70"/>
      <c r="BM4598" s="135">
        <v>0.35416666666666669</v>
      </c>
      <c r="BN4598" s="136">
        <v>0.39583333333333331</v>
      </c>
      <c r="BO4598" s="101"/>
      <c r="BR4598" s="109" t="str">
        <f t="shared" si="71"/>
        <v>SH-25-4587</v>
      </c>
      <c r="BS4598" s="109" t="s">
        <v>379</v>
      </c>
      <c r="BT4598" t="s">
        <v>122</v>
      </c>
      <c r="BU4598" t="s">
        <v>399</v>
      </c>
    </row>
    <row r="4599" spans="1:73" hidden="1">
      <c r="A4599" s="103" t="s">
        <v>9637</v>
      </c>
      <c r="B4599" s="102">
        <v>45890</v>
      </c>
      <c r="C4599" s="104">
        <f>_xlfn.ISOWEEKNUM(Tabella2[[#This Row],[Date]])</f>
        <v>34</v>
      </c>
      <c r="D4599" s="104" t="s">
        <v>817</v>
      </c>
      <c r="E4599" s="104" t="s">
        <v>284</v>
      </c>
      <c r="F4599" s="104">
        <v>72</v>
      </c>
      <c r="G4599" s="104" t="s">
        <v>257</v>
      </c>
      <c r="H4599" s="105">
        <v>32</v>
      </c>
      <c r="I4599" s="104"/>
      <c r="J4599" s="104" t="s">
        <v>258</v>
      </c>
      <c r="K4599" s="104" t="s">
        <v>83</v>
      </c>
      <c r="L4599" s="104" t="s">
        <v>299</v>
      </c>
      <c r="M4599" s="104" t="s">
        <v>276</v>
      </c>
      <c r="N4599" s="104"/>
      <c r="O4599" s="106" t="str">
        <f>A4600</f>
        <v>17002</v>
      </c>
      <c r="P4599" s="111" t="s">
        <v>2593</v>
      </c>
      <c r="Q4599" s="153" t="s">
        <v>525</v>
      </c>
      <c r="R4599" s="153" t="s">
        <v>262</v>
      </c>
      <c r="S4599" s="153">
        <v>4.1666666666666657E-2</v>
      </c>
      <c r="T4599" s="153">
        <v>0.35416666666666669</v>
      </c>
      <c r="U4599" s="153">
        <v>0.39583333333333331</v>
      </c>
      <c r="V4599" s="153">
        <f>IF(ISBLANK(T4599),"",Tabella2[[#This Row],[ACT STOP]]-Tabella2[[#This Row],[ACT START]])</f>
        <v>4.166666666666663E-2</v>
      </c>
      <c r="W4599" s="104" t="s">
        <v>92</v>
      </c>
      <c r="X4599" s="104" t="s">
        <v>91</v>
      </c>
      <c r="Y4599" s="110"/>
      <c r="Z4599" s="106"/>
      <c r="AA4599" s="104"/>
      <c r="AB4599" s="107"/>
      <c r="AC4599" s="72">
        <v>1</v>
      </c>
      <c r="AH4599" s="70"/>
      <c r="AI4599" s="70"/>
      <c r="AJ4599">
        <v>0</v>
      </c>
      <c r="AL4599" s="70"/>
      <c r="BM4599" s="135">
        <v>0.35416666666666669</v>
      </c>
      <c r="BN4599" s="136">
        <v>0.39583333333333331</v>
      </c>
      <c r="BO4599" s="101"/>
      <c r="BR4599" s="109" t="str">
        <f t="shared" si="71"/>
        <v>SH-25-4588</v>
      </c>
      <c r="BS4599" s="109" t="s">
        <v>356</v>
      </c>
      <c r="BT4599" t="s">
        <v>92</v>
      </c>
      <c r="BU4599" t="s">
        <v>9638</v>
      </c>
    </row>
    <row r="4600" spans="1:73" hidden="1">
      <c r="A4600" s="103" t="s">
        <v>9639</v>
      </c>
      <c r="B4600" s="102">
        <v>45890</v>
      </c>
      <c r="C4600" s="104">
        <f>_xlfn.ISOWEEKNUM(Tabella2[[#This Row],[Date]])</f>
        <v>34</v>
      </c>
      <c r="D4600" s="104" t="s">
        <v>195</v>
      </c>
      <c r="E4600" s="104" t="s">
        <v>398</v>
      </c>
      <c r="F4600" s="104"/>
      <c r="G4600" s="104" t="s">
        <v>257</v>
      </c>
      <c r="H4600" s="105">
        <v>12</v>
      </c>
      <c r="I4600" s="104" t="s">
        <v>258</v>
      </c>
      <c r="J4600" s="104"/>
      <c r="K4600" s="104" t="s">
        <v>80</v>
      </c>
      <c r="L4600" s="104" t="s">
        <v>299</v>
      </c>
      <c r="M4600" s="104" t="s">
        <v>276</v>
      </c>
      <c r="N4600" s="104"/>
      <c r="O4600" s="106" t="str">
        <f>A4599</f>
        <v>17001</v>
      </c>
      <c r="P4600" s="111" t="s">
        <v>300</v>
      </c>
      <c r="Q4600" s="153">
        <v>0.35416666666666669</v>
      </c>
      <c r="R4600" s="153">
        <v>0.39583333333333331</v>
      </c>
      <c r="S4600" s="153">
        <v>4.1666666666666657E-2</v>
      </c>
      <c r="T4600" s="153">
        <v>0.35416666666666669</v>
      </c>
      <c r="U4600" s="153">
        <v>0.39583333333333331</v>
      </c>
      <c r="V4600" s="153">
        <f>IF(ISBLANK(T4600),"",Tabella2[[#This Row],[ACT STOP]]-Tabella2[[#This Row],[ACT START]])</f>
        <v>4.166666666666663E-2</v>
      </c>
      <c r="W4600" s="104" t="s">
        <v>122</v>
      </c>
      <c r="X4600" s="104" t="s">
        <v>91</v>
      </c>
      <c r="Y4600" s="110"/>
      <c r="Z4600" s="106"/>
      <c r="AA4600" s="104"/>
      <c r="AB4600" s="107"/>
      <c r="AC4600" s="72">
        <v>1</v>
      </c>
      <c r="AH4600" s="70"/>
      <c r="AI4600" s="70"/>
      <c r="AJ4600">
        <v>0</v>
      </c>
      <c r="AL4600" s="70"/>
      <c r="BM4600" s="135">
        <v>0.35416666666666669</v>
      </c>
      <c r="BN4600" s="136">
        <v>0.39583333333333331</v>
      </c>
      <c r="BO4600" s="101"/>
      <c r="BR4600" s="109" t="str">
        <f t="shared" si="71"/>
        <v>SH-25-4589</v>
      </c>
      <c r="BS4600" s="109" t="s">
        <v>266</v>
      </c>
      <c r="BT4600" t="s">
        <v>122</v>
      </c>
      <c r="BU4600" t="s">
        <v>399</v>
      </c>
    </row>
    <row r="4601" spans="1:73" hidden="1">
      <c r="A4601" s="103" t="s">
        <v>9640</v>
      </c>
      <c r="B4601" s="102">
        <v>45890</v>
      </c>
      <c r="C4601" s="104">
        <f>_xlfn.ISOWEEKNUM(Tabella2[[#This Row],[Date]])</f>
        <v>34</v>
      </c>
      <c r="D4601" s="104" t="s">
        <v>3529</v>
      </c>
      <c r="E4601" s="104" t="s">
        <v>284</v>
      </c>
      <c r="F4601" s="104"/>
      <c r="G4601" s="104" t="s">
        <v>257</v>
      </c>
      <c r="H4601" s="105">
        <v>10</v>
      </c>
      <c r="I4601" s="104"/>
      <c r="J4601" s="104" t="s">
        <v>258</v>
      </c>
      <c r="K4601" s="104" t="s">
        <v>75</v>
      </c>
      <c r="L4601" s="104" t="s">
        <v>299</v>
      </c>
      <c r="M4601" s="104" t="s">
        <v>386</v>
      </c>
      <c r="N4601" s="104"/>
      <c r="O4601" s="106" t="str">
        <f>A4602</f>
        <v>17004</v>
      </c>
      <c r="P4601" s="111" t="s">
        <v>391</v>
      </c>
      <c r="Q4601" s="153" t="s">
        <v>525</v>
      </c>
      <c r="R4601" s="153" t="s">
        <v>262</v>
      </c>
      <c r="S4601" s="153">
        <v>4.1666666666666657E-2</v>
      </c>
      <c r="T4601" s="153">
        <v>0.36458333333333331</v>
      </c>
      <c r="U4601" s="153">
        <v>0.40625</v>
      </c>
      <c r="V4601" s="153">
        <f>IF(ISBLANK(T4601),"",Tabella2[[#This Row],[ACT STOP]]-Tabella2[[#This Row],[ACT START]])</f>
        <v>4.1666666666666685E-2</v>
      </c>
      <c r="W4601" s="104" t="s">
        <v>92</v>
      </c>
      <c r="X4601" s="104" t="s">
        <v>91</v>
      </c>
      <c r="Y4601" s="110" t="s">
        <v>9641</v>
      </c>
      <c r="Z4601" s="106"/>
      <c r="AA4601" s="104"/>
      <c r="AB4601" s="107"/>
      <c r="AC4601" s="72">
        <v>1</v>
      </c>
      <c r="AH4601" s="70"/>
      <c r="AI4601" s="70"/>
      <c r="AJ4601">
        <v>0</v>
      </c>
      <c r="AL4601" s="70"/>
      <c r="BL4601" t="s">
        <v>9642</v>
      </c>
      <c r="BM4601" s="135">
        <v>0.36458333333333331</v>
      </c>
      <c r="BN4601" s="136">
        <v>0.40625</v>
      </c>
      <c r="BO4601" s="101">
        <v>1.041666666666667E-2</v>
      </c>
      <c r="BQ4601" t="s">
        <v>94</v>
      </c>
      <c r="BR4601" s="109" t="str">
        <f t="shared" si="71"/>
        <v>SH-25-4590</v>
      </c>
      <c r="BS4601" s="109" t="s">
        <v>552</v>
      </c>
      <c r="BT4601" t="s">
        <v>92</v>
      </c>
      <c r="BU4601" t="s">
        <v>9643</v>
      </c>
    </row>
    <row r="4602" spans="1:73" hidden="1">
      <c r="A4602" s="103" t="s">
        <v>9644</v>
      </c>
      <c r="B4602" s="102">
        <v>45890</v>
      </c>
      <c r="C4602" s="104">
        <f>_xlfn.ISOWEEKNUM(Tabella2[[#This Row],[Date]])</f>
        <v>34</v>
      </c>
      <c r="D4602" s="104" t="s">
        <v>3529</v>
      </c>
      <c r="E4602" s="104" t="s">
        <v>284</v>
      </c>
      <c r="F4602" s="104">
        <v>69</v>
      </c>
      <c r="G4602" s="104" t="s">
        <v>284</v>
      </c>
      <c r="H4602" s="105">
        <v>9</v>
      </c>
      <c r="I4602" s="104"/>
      <c r="J4602" s="104" t="s">
        <v>258</v>
      </c>
      <c r="K4602" s="104" t="s">
        <v>77</v>
      </c>
      <c r="L4602" s="104" t="s">
        <v>299</v>
      </c>
      <c r="M4602" s="104" t="s">
        <v>386</v>
      </c>
      <c r="N4602" s="104"/>
      <c r="O4602" s="106" t="str">
        <f>A4601</f>
        <v>17003</v>
      </c>
      <c r="P4602" s="111" t="s">
        <v>391</v>
      </c>
      <c r="Q4602" s="153">
        <v>0.35416666666666669</v>
      </c>
      <c r="R4602" s="153">
        <v>0.39583333333333331</v>
      </c>
      <c r="S4602" s="153">
        <v>4.1666666666666657E-2</v>
      </c>
      <c r="T4602" s="153">
        <v>0.36458333333333331</v>
      </c>
      <c r="U4602" s="153">
        <v>0.40625</v>
      </c>
      <c r="V4602" s="153">
        <f>IF(ISBLANK(T4602),"",Tabella2[[#This Row],[ACT STOP]]-Tabella2[[#This Row],[ACT START]])</f>
        <v>4.1666666666666685E-2</v>
      </c>
      <c r="W4602" s="104" t="s">
        <v>92</v>
      </c>
      <c r="X4602" s="104" t="s">
        <v>91</v>
      </c>
      <c r="Y4602" s="110" t="s">
        <v>9645</v>
      </c>
      <c r="Z4602" s="106"/>
      <c r="AA4602" s="104"/>
      <c r="AB4602" s="107"/>
      <c r="AC4602" s="72">
        <v>1</v>
      </c>
      <c r="AH4602" s="70"/>
      <c r="AI4602" s="70"/>
      <c r="AJ4602">
        <v>0</v>
      </c>
      <c r="AL4602" s="70"/>
      <c r="BM4602" s="135">
        <v>0.36458333333333331</v>
      </c>
      <c r="BN4602" s="136">
        <v>0.40625</v>
      </c>
      <c r="BO4602" s="101">
        <v>1.041666666666667E-2</v>
      </c>
      <c r="BQ4602" t="s">
        <v>94</v>
      </c>
      <c r="BR4602" s="109" t="str">
        <f t="shared" si="71"/>
        <v>SH-25-4591</v>
      </c>
      <c r="BS4602" s="109" t="s">
        <v>339</v>
      </c>
      <c r="BT4602" t="s">
        <v>92</v>
      </c>
      <c r="BU4602" t="s">
        <v>9646</v>
      </c>
    </row>
    <row r="4603" spans="1:73" hidden="1">
      <c r="A4603" s="103" t="s">
        <v>9647</v>
      </c>
      <c r="B4603" s="102">
        <v>45890</v>
      </c>
      <c r="C4603" s="104">
        <f>_xlfn.ISOWEEKNUM(Tabella2[[#This Row],[Date]])</f>
        <v>34</v>
      </c>
      <c r="D4603" s="104" t="s">
        <v>6766</v>
      </c>
      <c r="E4603" s="104" t="s">
        <v>284</v>
      </c>
      <c r="F4603" s="104">
        <v>77</v>
      </c>
      <c r="G4603" s="104" t="s">
        <v>284</v>
      </c>
      <c r="H4603" s="105">
        <v>10</v>
      </c>
      <c r="I4603" s="104"/>
      <c r="J4603" s="104" t="s">
        <v>258</v>
      </c>
      <c r="K4603" s="104" t="s">
        <v>79</v>
      </c>
      <c r="L4603" s="104" t="s">
        <v>299</v>
      </c>
      <c r="M4603" s="104" t="s">
        <v>276</v>
      </c>
      <c r="N4603" s="104"/>
      <c r="O4603" s="106" t="str">
        <f>A4604</f>
        <v>17006</v>
      </c>
      <c r="P4603" s="111" t="s">
        <v>554</v>
      </c>
      <c r="Q4603" s="153" t="s">
        <v>498</v>
      </c>
      <c r="R4603" s="153" t="s">
        <v>499</v>
      </c>
      <c r="S4603" s="153">
        <v>4.1666666666666657E-2</v>
      </c>
      <c r="T4603" s="153">
        <v>0.41666666666666669</v>
      </c>
      <c r="U4603" s="153">
        <v>0.45833333333333331</v>
      </c>
      <c r="V4603" s="153">
        <f>IF(ISBLANK(T4603),"",Tabella2[[#This Row],[ACT STOP]]-Tabella2[[#This Row],[ACT START]])</f>
        <v>4.166666666666663E-2</v>
      </c>
      <c r="W4603" s="104" t="s">
        <v>92</v>
      </c>
      <c r="X4603" s="104" t="s">
        <v>91</v>
      </c>
      <c r="Y4603" s="110"/>
      <c r="Z4603" s="106"/>
      <c r="AA4603" s="104"/>
      <c r="AB4603" s="107"/>
      <c r="AC4603" s="72">
        <v>1</v>
      </c>
      <c r="AH4603" s="70"/>
      <c r="AI4603" s="70"/>
      <c r="AJ4603">
        <v>0</v>
      </c>
      <c r="AL4603" s="70"/>
      <c r="BM4603" s="135">
        <v>0.41666666666666669</v>
      </c>
      <c r="BN4603" s="136">
        <v>0.45833333333333331</v>
      </c>
      <c r="BO4603" s="101"/>
      <c r="BR4603" s="109" t="str">
        <f t="shared" si="71"/>
        <v>SH-25-4592</v>
      </c>
      <c r="BS4603" s="109" t="s">
        <v>896</v>
      </c>
      <c r="BT4603" t="s">
        <v>92</v>
      </c>
      <c r="BU4603" t="s">
        <v>9648</v>
      </c>
    </row>
    <row r="4604" spans="1:73" hidden="1">
      <c r="A4604" s="103" t="s">
        <v>9649</v>
      </c>
      <c r="B4604" s="102">
        <v>45890</v>
      </c>
      <c r="C4604" s="104">
        <f>_xlfn.ISOWEEKNUM(Tabella2[[#This Row],[Date]])</f>
        <v>34</v>
      </c>
      <c r="D4604" s="104" t="s">
        <v>195</v>
      </c>
      <c r="E4604" s="104" t="s">
        <v>398</v>
      </c>
      <c r="F4604" s="104"/>
      <c r="G4604" s="104" t="s">
        <v>257</v>
      </c>
      <c r="H4604" s="105">
        <v>17</v>
      </c>
      <c r="I4604" s="104" t="s">
        <v>258</v>
      </c>
      <c r="J4604" s="104"/>
      <c r="K4604" s="104" t="s">
        <v>78</v>
      </c>
      <c r="L4604" s="104" t="s">
        <v>299</v>
      </c>
      <c r="M4604" s="104" t="s">
        <v>276</v>
      </c>
      <c r="N4604" s="104"/>
      <c r="O4604" s="106" t="str">
        <f>A4603</f>
        <v>17005</v>
      </c>
      <c r="P4604" s="111" t="s">
        <v>300</v>
      </c>
      <c r="Q4604" s="153">
        <v>0.41666666666666669</v>
      </c>
      <c r="R4604" s="153">
        <v>0.45833333333333331</v>
      </c>
      <c r="S4604" s="153">
        <v>4.1666666666666657E-2</v>
      </c>
      <c r="T4604" s="153">
        <v>0.41666666666666669</v>
      </c>
      <c r="U4604" s="153">
        <v>0.45833333333333331</v>
      </c>
      <c r="V4604" s="153">
        <f>IF(ISBLANK(T4604),"",Tabella2[[#This Row],[ACT STOP]]-Tabella2[[#This Row],[ACT START]])</f>
        <v>4.166666666666663E-2</v>
      </c>
      <c r="W4604" s="104" t="s">
        <v>122</v>
      </c>
      <c r="X4604" s="104" t="s">
        <v>91</v>
      </c>
      <c r="Y4604" s="110"/>
      <c r="Z4604" s="106"/>
      <c r="AA4604" s="104"/>
      <c r="AB4604" s="107"/>
      <c r="AC4604" s="72">
        <v>1</v>
      </c>
      <c r="AH4604" s="70"/>
      <c r="AI4604" s="70"/>
      <c r="AJ4604">
        <v>0</v>
      </c>
      <c r="AL4604" s="70"/>
      <c r="BM4604" s="135">
        <v>0.41666666666666669</v>
      </c>
      <c r="BN4604" s="136">
        <v>0.45833333333333331</v>
      </c>
      <c r="BO4604" s="101"/>
      <c r="BR4604" s="109" t="str">
        <f t="shared" si="71"/>
        <v>SH-25-4593</v>
      </c>
      <c r="BS4604" s="109" t="s">
        <v>393</v>
      </c>
      <c r="BT4604" t="s">
        <v>122</v>
      </c>
      <c r="BU4604" t="s">
        <v>399</v>
      </c>
    </row>
    <row r="4605" spans="1:73" hidden="1">
      <c r="A4605" s="103" t="s">
        <v>9650</v>
      </c>
      <c r="B4605" s="102">
        <v>45890</v>
      </c>
      <c r="C4605" s="104">
        <f>_xlfn.ISOWEEKNUM(Tabella2[[#This Row],[Date]])</f>
        <v>34</v>
      </c>
      <c r="D4605" s="104" t="s">
        <v>6766</v>
      </c>
      <c r="E4605" s="104" t="s">
        <v>284</v>
      </c>
      <c r="F4605" s="104">
        <v>79</v>
      </c>
      <c r="G4605" s="104" t="s">
        <v>257</v>
      </c>
      <c r="H4605" s="105">
        <v>15</v>
      </c>
      <c r="I4605" s="104"/>
      <c r="J4605" s="104" t="s">
        <v>258</v>
      </c>
      <c r="K4605" s="104" t="s">
        <v>83</v>
      </c>
      <c r="L4605" s="104" t="s">
        <v>299</v>
      </c>
      <c r="M4605" s="104" t="s">
        <v>276</v>
      </c>
      <c r="N4605" s="104"/>
      <c r="O4605" s="106" t="str">
        <f>A4606</f>
        <v>17008</v>
      </c>
      <c r="P4605" s="111" t="s">
        <v>554</v>
      </c>
      <c r="Q4605" s="153" t="s">
        <v>498</v>
      </c>
      <c r="R4605" s="153" t="s">
        <v>499</v>
      </c>
      <c r="S4605" s="153">
        <v>4.1666666666666657E-2</v>
      </c>
      <c r="T4605" s="153">
        <v>0.41666666666666669</v>
      </c>
      <c r="U4605" s="153">
        <v>0.45833333333333331</v>
      </c>
      <c r="V4605" s="153">
        <f>IF(ISBLANK(T4605),"",Tabella2[[#This Row],[ACT STOP]]-Tabella2[[#This Row],[ACT START]])</f>
        <v>4.166666666666663E-2</v>
      </c>
      <c r="W4605" s="104" t="s">
        <v>92</v>
      </c>
      <c r="X4605" s="104" t="s">
        <v>91</v>
      </c>
      <c r="Y4605" s="110"/>
      <c r="Z4605" s="106"/>
      <c r="AA4605" s="104"/>
      <c r="AB4605" s="107"/>
      <c r="AC4605" s="72">
        <v>1</v>
      </c>
      <c r="AH4605" s="70"/>
      <c r="AI4605" s="70"/>
      <c r="AJ4605">
        <v>0</v>
      </c>
      <c r="AL4605" s="70"/>
      <c r="BM4605" s="135">
        <v>0.41666666666666669</v>
      </c>
      <c r="BN4605" s="136">
        <v>0.45833333333333331</v>
      </c>
      <c r="BO4605" s="101"/>
      <c r="BR4605" s="109" t="str">
        <f t="shared" si="71"/>
        <v>SH-25-4594</v>
      </c>
      <c r="BS4605" s="109" t="s">
        <v>1028</v>
      </c>
      <c r="BT4605" t="s">
        <v>92</v>
      </c>
      <c r="BU4605" t="s">
        <v>9651</v>
      </c>
    </row>
    <row r="4606" spans="1:73" hidden="1">
      <c r="A4606" s="103" t="s">
        <v>9652</v>
      </c>
      <c r="B4606" s="102">
        <v>45890</v>
      </c>
      <c r="C4606" s="104">
        <f>_xlfn.ISOWEEKNUM(Tabella2[[#This Row],[Date]])</f>
        <v>34</v>
      </c>
      <c r="D4606" s="104" t="s">
        <v>195</v>
      </c>
      <c r="E4606" s="104" t="s">
        <v>398</v>
      </c>
      <c r="F4606" s="104"/>
      <c r="G4606" s="104" t="s">
        <v>284</v>
      </c>
      <c r="H4606" s="105">
        <v>22</v>
      </c>
      <c r="I4606" s="104" t="s">
        <v>258</v>
      </c>
      <c r="J4606" s="104"/>
      <c r="K4606" s="104" t="s">
        <v>80</v>
      </c>
      <c r="L4606" s="104" t="s">
        <v>299</v>
      </c>
      <c r="M4606" s="104" t="s">
        <v>276</v>
      </c>
      <c r="N4606" s="104"/>
      <c r="O4606" s="106" t="str">
        <f>A4605</f>
        <v>17007</v>
      </c>
      <c r="P4606" s="111" t="s">
        <v>300</v>
      </c>
      <c r="Q4606" s="153">
        <v>0.41666666666666669</v>
      </c>
      <c r="R4606" s="153">
        <v>0.45833333333333331</v>
      </c>
      <c r="S4606" s="153">
        <v>4.1666666666666657E-2</v>
      </c>
      <c r="T4606" s="153">
        <v>0.41666666666666669</v>
      </c>
      <c r="U4606" s="153">
        <v>0.45833333333333331</v>
      </c>
      <c r="V4606" s="153">
        <f>IF(ISBLANK(T4606),"",Tabella2[[#This Row],[ACT STOP]]-Tabella2[[#This Row],[ACT START]])</f>
        <v>4.166666666666663E-2</v>
      </c>
      <c r="W4606" s="104" t="s">
        <v>122</v>
      </c>
      <c r="X4606" s="104" t="s">
        <v>91</v>
      </c>
      <c r="Y4606" s="110"/>
      <c r="Z4606" s="106"/>
      <c r="AA4606" s="104"/>
      <c r="AB4606" s="107"/>
      <c r="AC4606" s="72">
        <v>1</v>
      </c>
      <c r="AH4606" s="70"/>
      <c r="AI4606" s="70"/>
      <c r="AJ4606">
        <v>0</v>
      </c>
      <c r="AL4606" s="70"/>
      <c r="BM4606" s="135">
        <v>0.41666666666666669</v>
      </c>
      <c r="BN4606" s="136">
        <v>0.45833333333333331</v>
      </c>
      <c r="BO4606" s="101"/>
      <c r="BR4606" s="109" t="str">
        <f t="shared" si="71"/>
        <v>SH-25-4595</v>
      </c>
      <c r="BS4606" s="109" t="s">
        <v>295</v>
      </c>
      <c r="BT4606" t="s">
        <v>122</v>
      </c>
      <c r="BU4606" t="s">
        <v>399</v>
      </c>
    </row>
    <row r="4607" spans="1:73" hidden="1">
      <c r="A4607" s="103" t="s">
        <v>9653</v>
      </c>
      <c r="B4607" s="102">
        <v>45890</v>
      </c>
      <c r="C4607" s="104">
        <f>_xlfn.ISOWEEKNUM(Tabella2[[#This Row],[Date]])</f>
        <v>34</v>
      </c>
      <c r="D4607" s="104" t="s">
        <v>6396</v>
      </c>
      <c r="E4607" s="104" t="s">
        <v>256</v>
      </c>
      <c r="F4607" s="104">
        <v>72</v>
      </c>
      <c r="G4607" s="104" t="s">
        <v>257</v>
      </c>
      <c r="H4607" s="105">
        <v>5</v>
      </c>
      <c r="I4607" s="104"/>
      <c r="J4607" s="104" t="s">
        <v>258</v>
      </c>
      <c r="K4607" s="104" t="s">
        <v>81</v>
      </c>
      <c r="L4607" s="104" t="s">
        <v>259</v>
      </c>
      <c r="M4607" s="104" t="s">
        <v>276</v>
      </c>
      <c r="N4607" s="104"/>
      <c r="O4607" s="106"/>
      <c r="P4607" s="111" t="s">
        <v>8246</v>
      </c>
      <c r="Q4607" s="153" t="s">
        <v>498</v>
      </c>
      <c r="R4607" s="153" t="s">
        <v>499</v>
      </c>
      <c r="S4607" s="153">
        <v>4.1666666666666657E-2</v>
      </c>
      <c r="T4607" s="153">
        <v>0.41666666666666669</v>
      </c>
      <c r="U4607" s="153">
        <v>0.45833333333333331</v>
      </c>
      <c r="V4607" s="153">
        <f>IF(ISBLANK(T4607),"",Tabella2[[#This Row],[ACT STOP]]-Tabella2[[#This Row],[ACT START]])</f>
        <v>4.166666666666663E-2</v>
      </c>
      <c r="W4607" s="104" t="s">
        <v>92</v>
      </c>
      <c r="X4607" s="104" t="s">
        <v>91</v>
      </c>
      <c r="Y4607" s="110"/>
      <c r="Z4607" s="106"/>
      <c r="AA4607" s="104"/>
      <c r="AB4607" s="107"/>
      <c r="AC4607" s="72">
        <v>1</v>
      </c>
      <c r="AH4607" s="70"/>
      <c r="AI4607" s="70"/>
      <c r="AJ4607">
        <v>0</v>
      </c>
      <c r="AL4607" s="70"/>
      <c r="BM4607" s="135">
        <v>0.41666666666666669</v>
      </c>
      <c r="BN4607" s="136">
        <v>0.45833333333333331</v>
      </c>
      <c r="BO4607" s="101"/>
      <c r="BR4607" s="109" t="str">
        <f t="shared" si="71"/>
        <v>SH-25-4596</v>
      </c>
      <c r="BS4607" s="109" t="s">
        <v>416</v>
      </c>
      <c r="BT4607" t="s">
        <v>92</v>
      </c>
      <c r="BU4607" t="s">
        <v>9654</v>
      </c>
    </row>
    <row r="4608" spans="1:73" hidden="1">
      <c r="A4608" s="103" t="s">
        <v>9655</v>
      </c>
      <c r="B4608" s="102">
        <v>45890</v>
      </c>
      <c r="C4608" s="104">
        <f>_xlfn.ISOWEEKNUM(Tabella2[[#This Row],[Date]])</f>
        <v>34</v>
      </c>
      <c r="D4608" s="104"/>
      <c r="E4608" s="104" t="s">
        <v>256</v>
      </c>
      <c r="F4608" s="104"/>
      <c r="G4608" s="104" t="s">
        <v>257</v>
      </c>
      <c r="H4608" s="105">
        <v>13</v>
      </c>
      <c r="I4608" s="104" t="s">
        <v>258</v>
      </c>
      <c r="J4608" s="104"/>
      <c r="K4608" s="104" t="s">
        <v>77</v>
      </c>
      <c r="L4608" s="104" t="s">
        <v>259</v>
      </c>
      <c r="M4608" s="104" t="s">
        <v>276</v>
      </c>
      <c r="N4608" s="104"/>
      <c r="O4608" s="106"/>
      <c r="P4608" s="111" t="s">
        <v>2932</v>
      </c>
      <c r="Q4608" s="153" t="s">
        <v>498</v>
      </c>
      <c r="R4608" s="153" t="s">
        <v>499</v>
      </c>
      <c r="S4608" s="153">
        <v>4.1666666666666657E-2</v>
      </c>
      <c r="T4608" s="153">
        <v>0.41666666666666669</v>
      </c>
      <c r="U4608" s="153">
        <v>0.45833333333333331</v>
      </c>
      <c r="V4608" s="153">
        <f>IF(ISBLANK(T4608),"",Tabella2[[#This Row],[ACT STOP]]-Tabella2[[#This Row],[ACT START]])</f>
        <v>4.166666666666663E-2</v>
      </c>
      <c r="W4608" s="104" t="s">
        <v>92</v>
      </c>
      <c r="X4608" s="104" t="s">
        <v>91</v>
      </c>
      <c r="Y4608" s="110"/>
      <c r="Z4608" s="106"/>
      <c r="AA4608" s="104"/>
      <c r="AB4608" s="107"/>
      <c r="AC4608" s="72">
        <v>1</v>
      </c>
      <c r="AH4608" s="70"/>
      <c r="AI4608" s="70"/>
      <c r="AJ4608">
        <v>0</v>
      </c>
      <c r="AL4608" s="70"/>
      <c r="BM4608" s="135">
        <v>0.41666666666666669</v>
      </c>
      <c r="BN4608" s="136">
        <v>0.45833333333333331</v>
      </c>
      <c r="BO4608" s="101"/>
      <c r="BR4608" s="109" t="str">
        <f t="shared" si="71"/>
        <v>SH-25-4597</v>
      </c>
      <c r="BS4608" s="109" t="s">
        <v>427</v>
      </c>
      <c r="BT4608" t="s">
        <v>92</v>
      </c>
      <c r="BU4608" t="s">
        <v>9656</v>
      </c>
    </row>
    <row r="4609" spans="1:73" hidden="1">
      <c r="A4609" s="103" t="s">
        <v>9657</v>
      </c>
      <c r="B4609" s="102">
        <v>45890</v>
      </c>
      <c r="C4609" s="104">
        <f>_xlfn.ISOWEEKNUM(Tabella2[[#This Row],[Date]])</f>
        <v>34</v>
      </c>
      <c r="D4609" s="104" t="s">
        <v>817</v>
      </c>
      <c r="E4609" s="104" t="s">
        <v>284</v>
      </c>
      <c r="F4609" s="104">
        <v>73</v>
      </c>
      <c r="G4609" s="104" t="s">
        <v>284</v>
      </c>
      <c r="H4609" s="105">
        <v>9</v>
      </c>
      <c r="I4609" s="104"/>
      <c r="J4609" s="104" t="s">
        <v>258</v>
      </c>
      <c r="K4609" s="104" t="s">
        <v>79</v>
      </c>
      <c r="L4609" s="104" t="s">
        <v>299</v>
      </c>
      <c r="M4609" s="104" t="s">
        <v>276</v>
      </c>
      <c r="N4609" s="104"/>
      <c r="O4609" s="106" t="str">
        <f>A4610</f>
        <v>17012</v>
      </c>
      <c r="P4609" s="111" t="s">
        <v>554</v>
      </c>
      <c r="Q4609" s="153" t="s">
        <v>504</v>
      </c>
      <c r="R4609" s="153" t="s">
        <v>271</v>
      </c>
      <c r="S4609" s="153">
        <v>4.1666666666666657E-2</v>
      </c>
      <c r="T4609" s="153">
        <v>0.47916666666666669</v>
      </c>
      <c r="U4609" s="153">
        <v>0.52083333333333337</v>
      </c>
      <c r="V4609" s="153">
        <f>IF(ISBLANK(T4609),"",Tabella2[[#This Row],[ACT STOP]]-Tabella2[[#This Row],[ACT START]])</f>
        <v>4.1666666666666685E-2</v>
      </c>
      <c r="W4609" s="104" t="s">
        <v>92</v>
      </c>
      <c r="X4609" s="104" t="s">
        <v>91</v>
      </c>
      <c r="Y4609" s="110"/>
      <c r="Z4609" s="106"/>
      <c r="AA4609" s="104"/>
      <c r="AB4609" s="107"/>
      <c r="AC4609" s="72">
        <v>1</v>
      </c>
      <c r="AH4609" s="70"/>
      <c r="AI4609" s="70"/>
      <c r="AJ4609">
        <v>0</v>
      </c>
      <c r="AL4609" s="70"/>
      <c r="BM4609" s="135">
        <v>0.47916666666666669</v>
      </c>
      <c r="BN4609" s="136">
        <v>0.52083333333333337</v>
      </c>
      <c r="BO4609" s="101"/>
      <c r="BR4609" s="109" t="str">
        <f t="shared" si="71"/>
        <v>SH-25-4598</v>
      </c>
      <c r="BS4609" s="109" t="s">
        <v>339</v>
      </c>
      <c r="BT4609" t="s">
        <v>92</v>
      </c>
      <c r="BU4609" t="s">
        <v>9441</v>
      </c>
    </row>
    <row r="4610" spans="1:73" hidden="1">
      <c r="A4610" s="103" t="s">
        <v>9658</v>
      </c>
      <c r="B4610" s="102">
        <v>45890</v>
      </c>
      <c r="C4610" s="104">
        <f>_xlfn.ISOWEEKNUM(Tabella2[[#This Row],[Date]])</f>
        <v>34</v>
      </c>
      <c r="D4610" s="104" t="s">
        <v>195</v>
      </c>
      <c r="E4610" s="104" t="s">
        <v>398</v>
      </c>
      <c r="F4610" s="104"/>
      <c r="G4610" s="104" t="s">
        <v>327</v>
      </c>
      <c r="H4610" s="105">
        <v>18</v>
      </c>
      <c r="I4610" s="104" t="s">
        <v>258</v>
      </c>
      <c r="J4610" s="104"/>
      <c r="K4610" s="104" t="s">
        <v>78</v>
      </c>
      <c r="L4610" s="104" t="s">
        <v>299</v>
      </c>
      <c r="M4610" s="104" t="s">
        <v>276</v>
      </c>
      <c r="N4610" s="104"/>
      <c r="O4610" s="106" t="str">
        <f>A4609</f>
        <v>17011</v>
      </c>
      <c r="P4610" s="111" t="s">
        <v>300</v>
      </c>
      <c r="Q4610" s="153">
        <v>0.47916666666666669</v>
      </c>
      <c r="R4610" s="153">
        <v>0.52083333333333337</v>
      </c>
      <c r="S4610" s="153">
        <v>4.1666666666666657E-2</v>
      </c>
      <c r="T4610" s="153">
        <v>0.47916666666666669</v>
      </c>
      <c r="U4610" s="153">
        <v>0.52083333333333337</v>
      </c>
      <c r="V4610" s="153">
        <f>IF(ISBLANK(T4610),"",Tabella2[[#This Row],[ACT STOP]]-Tabella2[[#This Row],[ACT START]])</f>
        <v>4.1666666666666685E-2</v>
      </c>
      <c r="W4610" s="104" t="s">
        <v>122</v>
      </c>
      <c r="X4610" s="104" t="s">
        <v>91</v>
      </c>
      <c r="Y4610" s="110"/>
      <c r="Z4610" s="106"/>
      <c r="AA4610" s="104"/>
      <c r="AB4610" s="107"/>
      <c r="AC4610" s="72">
        <v>1</v>
      </c>
      <c r="AH4610" s="70"/>
      <c r="AI4610" s="70"/>
      <c r="AJ4610">
        <v>0</v>
      </c>
      <c r="AL4610" s="70"/>
      <c r="BM4610" s="135">
        <v>0.47916666666666669</v>
      </c>
      <c r="BN4610" s="136">
        <v>0.52083333333333337</v>
      </c>
      <c r="BO4610" s="101"/>
      <c r="BR4610" s="109" t="str">
        <f t="shared" si="71"/>
        <v>SH-25-4599</v>
      </c>
      <c r="BS4610" s="109" t="s">
        <v>1745</v>
      </c>
      <c r="BT4610" t="s">
        <v>122</v>
      </c>
      <c r="BU4610" t="s">
        <v>399</v>
      </c>
    </row>
    <row r="4611" spans="1:73" hidden="1">
      <c r="A4611" s="103" t="s">
        <v>9659</v>
      </c>
      <c r="B4611" s="102">
        <v>45890</v>
      </c>
      <c r="C4611" s="104">
        <f>_xlfn.ISOWEEKNUM(Tabella2[[#This Row],[Date]])</f>
        <v>34</v>
      </c>
      <c r="D4611" s="104" t="s">
        <v>409</v>
      </c>
      <c r="E4611" s="104" t="s">
        <v>284</v>
      </c>
      <c r="F4611" s="104">
        <v>42</v>
      </c>
      <c r="G4611" s="104" t="s">
        <v>257</v>
      </c>
      <c r="H4611" s="105">
        <v>1</v>
      </c>
      <c r="I4611" s="104"/>
      <c r="J4611" s="104" t="s">
        <v>258</v>
      </c>
      <c r="K4611" s="104" t="s">
        <v>83</v>
      </c>
      <c r="L4611" s="104" t="s">
        <v>299</v>
      </c>
      <c r="M4611" s="104" t="s">
        <v>5716</v>
      </c>
      <c r="N4611" s="104"/>
      <c r="O4611" s="106" t="str">
        <f>A4612</f>
        <v>17014</v>
      </c>
      <c r="P4611" s="111" t="s">
        <v>5781</v>
      </c>
      <c r="Q4611" s="153" t="s">
        <v>504</v>
      </c>
      <c r="R4611" s="153" t="s">
        <v>271</v>
      </c>
      <c r="S4611" s="153">
        <v>4.1666666666666657E-2</v>
      </c>
      <c r="T4611" s="153">
        <v>0.47222222222222221</v>
      </c>
      <c r="U4611" s="153">
        <v>0.51388888888888884</v>
      </c>
      <c r="V4611" s="153">
        <f>IF(ISBLANK(T4611),"",Tabella2[[#This Row],[ACT STOP]]-Tabella2[[#This Row],[ACT START]])</f>
        <v>4.166666666666663E-2</v>
      </c>
      <c r="W4611" s="104" t="s">
        <v>92</v>
      </c>
      <c r="X4611" s="104" t="s">
        <v>91</v>
      </c>
      <c r="Y4611" s="110"/>
      <c r="Z4611" s="106"/>
      <c r="AA4611" s="104"/>
      <c r="AB4611" s="107"/>
      <c r="AC4611" s="72">
        <v>1</v>
      </c>
      <c r="AH4611" s="70"/>
      <c r="AI4611" s="70"/>
      <c r="AJ4611">
        <v>0</v>
      </c>
      <c r="AL4611" s="70"/>
      <c r="BM4611" s="135">
        <v>0.47222222222222221</v>
      </c>
      <c r="BN4611" s="136">
        <v>0.51388888888888884</v>
      </c>
      <c r="BO4611" s="101"/>
      <c r="BR4611" s="109" t="str">
        <f t="shared" si="71"/>
        <v>SH-25-4600</v>
      </c>
      <c r="BS4611" s="109" t="s">
        <v>332</v>
      </c>
      <c r="BT4611" t="s">
        <v>92</v>
      </c>
      <c r="BU4611" t="s">
        <v>9660</v>
      </c>
    </row>
    <row r="4612" spans="1:73" hidden="1">
      <c r="A4612" s="103" t="s">
        <v>9661</v>
      </c>
      <c r="B4612" s="102">
        <v>45890</v>
      </c>
      <c r="C4612" s="104">
        <f>_xlfn.ISOWEEKNUM(Tabella2[[#This Row],[Date]])</f>
        <v>34</v>
      </c>
      <c r="D4612" s="104" t="s">
        <v>404</v>
      </c>
      <c r="E4612" s="104" t="s">
        <v>284</v>
      </c>
      <c r="F4612" s="104">
        <v>41</v>
      </c>
      <c r="G4612" s="104" t="s">
        <v>257</v>
      </c>
      <c r="H4612" s="105">
        <v>12</v>
      </c>
      <c r="I4612" s="104"/>
      <c r="J4612" s="104" t="s">
        <v>258</v>
      </c>
      <c r="K4612" s="104" t="s">
        <v>80</v>
      </c>
      <c r="L4612" s="104" t="s">
        <v>299</v>
      </c>
      <c r="M4612" s="104" t="s">
        <v>5716</v>
      </c>
      <c r="N4612" s="104"/>
      <c r="O4612" s="106" t="str">
        <f>A4611</f>
        <v>17013</v>
      </c>
      <c r="P4612" s="111" t="s">
        <v>5781</v>
      </c>
      <c r="Q4612" s="153">
        <v>0.47916666666666669</v>
      </c>
      <c r="R4612" s="153">
        <v>0.52083333333333337</v>
      </c>
      <c r="S4612" s="153">
        <v>4.1666666666666657E-2</v>
      </c>
      <c r="T4612" s="153">
        <v>0.47222222222222221</v>
      </c>
      <c r="U4612" s="153">
        <v>0.51388888888888884</v>
      </c>
      <c r="V4612" s="153">
        <f>IF(ISBLANK(T4612),"",Tabella2[[#This Row],[ACT STOP]]-Tabella2[[#This Row],[ACT START]])</f>
        <v>4.166666666666663E-2</v>
      </c>
      <c r="W4612" s="104" t="s">
        <v>92</v>
      </c>
      <c r="X4612" s="104" t="s">
        <v>91</v>
      </c>
      <c r="Y4612" s="110"/>
      <c r="Z4612" s="106"/>
      <c r="AA4612" s="104"/>
      <c r="AB4612" s="107"/>
      <c r="AC4612" s="72">
        <v>1</v>
      </c>
      <c r="AH4612" s="70"/>
      <c r="AI4612" s="70"/>
      <c r="AJ4612">
        <v>0</v>
      </c>
      <c r="AL4612" s="70"/>
      <c r="BM4612" s="135">
        <v>0.47222222222222221</v>
      </c>
      <c r="BN4612" s="136">
        <v>0.51388888888888884</v>
      </c>
      <c r="BO4612" s="101"/>
      <c r="BR4612" s="109" t="str">
        <f t="shared" si="71"/>
        <v>SH-25-4601</v>
      </c>
      <c r="BS4612" s="109" t="s">
        <v>266</v>
      </c>
      <c r="BT4612" t="s">
        <v>92</v>
      </c>
      <c r="BU4612" t="s">
        <v>9662</v>
      </c>
    </row>
    <row r="4613" spans="1:73" hidden="1">
      <c r="A4613" s="103" t="s">
        <v>9663</v>
      </c>
      <c r="B4613" s="102">
        <v>45890</v>
      </c>
      <c r="C4613" s="104">
        <f>_xlfn.ISOWEEKNUM(Tabella2[[#This Row],[Date]])</f>
        <v>34</v>
      </c>
      <c r="D4613" s="104" t="s">
        <v>509</v>
      </c>
      <c r="E4613" s="104" t="s">
        <v>284</v>
      </c>
      <c r="F4613" s="104">
        <v>70</v>
      </c>
      <c r="G4613" s="104" t="s">
        <v>257</v>
      </c>
      <c r="H4613" s="105">
        <v>32</v>
      </c>
      <c r="I4613" s="104"/>
      <c r="J4613" s="104" t="s">
        <v>258</v>
      </c>
      <c r="K4613" s="104" t="s">
        <v>81</v>
      </c>
      <c r="L4613" s="104" t="s">
        <v>259</v>
      </c>
      <c r="M4613" s="104" t="s">
        <v>269</v>
      </c>
      <c r="N4613" s="104"/>
      <c r="O4613" s="106"/>
      <c r="P4613" s="111" t="s">
        <v>607</v>
      </c>
      <c r="Q4613" s="153" t="s">
        <v>504</v>
      </c>
      <c r="R4613" s="153" t="s">
        <v>271</v>
      </c>
      <c r="S4613" s="153">
        <v>4.1666666666666657E-2</v>
      </c>
      <c r="T4613" s="153">
        <v>0.47916666666666669</v>
      </c>
      <c r="U4613" s="153">
        <v>0.52083333333333337</v>
      </c>
      <c r="V4613" s="153">
        <f>IF(ISBLANK(T4613),"",Tabella2[[#This Row],[ACT STOP]]-Tabella2[[#This Row],[ACT START]])</f>
        <v>4.1666666666666685E-2</v>
      </c>
      <c r="W4613" s="104" t="s">
        <v>92</v>
      </c>
      <c r="X4613" s="104" t="s">
        <v>91</v>
      </c>
      <c r="Y4613" s="110"/>
      <c r="Z4613" s="106"/>
      <c r="AA4613" s="104"/>
      <c r="AB4613" s="107"/>
      <c r="AC4613" s="72">
        <v>1</v>
      </c>
      <c r="AH4613" s="70"/>
      <c r="AI4613" s="70"/>
      <c r="AJ4613">
        <v>0</v>
      </c>
      <c r="AL4613" s="70"/>
      <c r="BM4613" s="135">
        <v>0.47916666666666669</v>
      </c>
      <c r="BN4613" s="136">
        <v>0.52083333333333337</v>
      </c>
      <c r="BO4613" s="101"/>
      <c r="BR4613" s="109" t="str">
        <f t="shared" si="71"/>
        <v>SH-25-4602</v>
      </c>
      <c r="BS4613" s="109" t="s">
        <v>356</v>
      </c>
      <c r="BT4613" t="s">
        <v>92</v>
      </c>
      <c r="BU4613" t="s">
        <v>9664</v>
      </c>
    </row>
    <row r="4614" spans="1:73" hidden="1">
      <c r="A4614" s="103" t="s">
        <v>9665</v>
      </c>
      <c r="B4614" s="102">
        <v>45890</v>
      </c>
      <c r="C4614" s="104">
        <f>_xlfn.ISOWEEKNUM(Tabella2[[#This Row],[Date]])</f>
        <v>34</v>
      </c>
      <c r="D4614" s="104" t="s">
        <v>509</v>
      </c>
      <c r="E4614" s="104" t="s">
        <v>284</v>
      </c>
      <c r="F4614" s="104">
        <v>71</v>
      </c>
      <c r="G4614" s="104" t="s">
        <v>257</v>
      </c>
      <c r="H4614" s="105">
        <v>10</v>
      </c>
      <c r="I4614" s="104"/>
      <c r="J4614" s="104" t="s">
        <v>258</v>
      </c>
      <c r="K4614" s="104" t="s">
        <v>75</v>
      </c>
      <c r="L4614" s="104" t="s">
        <v>259</v>
      </c>
      <c r="M4614" s="104" t="s">
        <v>269</v>
      </c>
      <c r="N4614" s="104"/>
      <c r="O4614" s="106"/>
      <c r="P4614" s="111" t="s">
        <v>607</v>
      </c>
      <c r="Q4614" s="153" t="s">
        <v>504</v>
      </c>
      <c r="R4614" s="153" t="s">
        <v>271</v>
      </c>
      <c r="S4614" s="153">
        <v>4.1666666666666657E-2</v>
      </c>
      <c r="T4614" s="153">
        <v>0.47916666666666669</v>
      </c>
      <c r="U4614" s="153">
        <v>0.4826388888888889</v>
      </c>
      <c r="V4614" s="153">
        <f>IF(ISBLANK(T4614),"",Tabella2[[#This Row],[ACT STOP]]-Tabella2[[#This Row],[ACT START]])</f>
        <v>3.4722222222222099E-3</v>
      </c>
      <c r="W4614" s="104" t="s">
        <v>116</v>
      </c>
      <c r="X4614" s="104" t="s">
        <v>113</v>
      </c>
      <c r="Y4614" s="110" t="s">
        <v>9666</v>
      </c>
      <c r="Z4614" s="106"/>
      <c r="AA4614" s="104"/>
      <c r="AB4614" s="107"/>
      <c r="AC4614" s="72">
        <v>0</v>
      </c>
      <c r="AH4614" s="70"/>
      <c r="AI4614" s="70"/>
      <c r="AJ4614">
        <v>0</v>
      </c>
      <c r="AL4614" s="70"/>
      <c r="BL4614" t="s">
        <v>9667</v>
      </c>
      <c r="BM4614" s="135">
        <v>0.47916666666666669</v>
      </c>
      <c r="BN4614" s="136">
        <v>0.4826388888888889</v>
      </c>
      <c r="BO4614" s="101"/>
      <c r="BR4614" s="109" t="str">
        <f t="shared" si="71"/>
        <v>SH-25-4603</v>
      </c>
      <c r="BS4614" s="109" t="s">
        <v>552</v>
      </c>
      <c r="BT4614" t="s">
        <v>116</v>
      </c>
      <c r="BU4614" t="s">
        <v>9668</v>
      </c>
    </row>
    <row r="4615" spans="1:73" hidden="1">
      <c r="A4615" s="103" t="s">
        <v>9669</v>
      </c>
      <c r="B4615" s="102">
        <v>45890</v>
      </c>
      <c r="C4615" s="104">
        <f>_xlfn.ISOWEEKNUM(Tabella2[[#This Row],[Date]])</f>
        <v>34</v>
      </c>
      <c r="D4615" s="104" t="s">
        <v>817</v>
      </c>
      <c r="E4615" s="104" t="s">
        <v>284</v>
      </c>
      <c r="F4615" s="104">
        <v>74</v>
      </c>
      <c r="G4615" s="104" t="s">
        <v>257</v>
      </c>
      <c r="H4615" s="105">
        <v>5</v>
      </c>
      <c r="I4615" s="104"/>
      <c r="J4615" s="104" t="s">
        <v>258</v>
      </c>
      <c r="K4615" s="104" t="s">
        <v>79</v>
      </c>
      <c r="L4615" s="104" t="s">
        <v>299</v>
      </c>
      <c r="M4615" s="104" t="s">
        <v>276</v>
      </c>
      <c r="N4615" s="104"/>
      <c r="O4615" s="106" t="str">
        <f>A4616</f>
        <v>17018</v>
      </c>
      <c r="P4615" s="111" t="s">
        <v>1920</v>
      </c>
      <c r="Q4615" s="153" t="s">
        <v>549</v>
      </c>
      <c r="R4615" s="153" t="s">
        <v>550</v>
      </c>
      <c r="S4615" s="153">
        <v>4.1666666666666657E-2</v>
      </c>
      <c r="T4615" s="153">
        <v>0.54166666666666663</v>
      </c>
      <c r="U4615" s="153">
        <v>0.58333333333333337</v>
      </c>
      <c r="V4615" s="153">
        <f>IF(ISBLANK(T4615),"",Tabella2[[#This Row],[ACT STOP]]-Tabella2[[#This Row],[ACT START]])</f>
        <v>4.1666666666666741E-2</v>
      </c>
      <c r="W4615" s="104" t="s">
        <v>92</v>
      </c>
      <c r="X4615" s="104" t="s">
        <v>91</v>
      </c>
      <c r="Y4615" s="110"/>
      <c r="Z4615" s="106"/>
      <c r="AA4615" s="104"/>
      <c r="AB4615" s="107"/>
      <c r="AC4615" s="72">
        <v>1</v>
      </c>
      <c r="AH4615" s="70"/>
      <c r="AI4615" s="70"/>
      <c r="AJ4615">
        <v>0</v>
      </c>
      <c r="AL4615" s="70"/>
      <c r="BM4615" s="135">
        <v>0.54166666666666663</v>
      </c>
      <c r="BN4615" s="136">
        <v>0.58333333333333337</v>
      </c>
      <c r="BO4615" s="101"/>
      <c r="BR4615" s="109" t="str">
        <f t="shared" si="71"/>
        <v>SH-25-4604</v>
      </c>
      <c r="BS4615" s="109" t="s">
        <v>416</v>
      </c>
      <c r="BT4615" t="s">
        <v>92</v>
      </c>
      <c r="BU4615" t="s">
        <v>9670</v>
      </c>
    </row>
    <row r="4616" spans="1:73" hidden="1">
      <c r="A4616" s="103" t="s">
        <v>9671</v>
      </c>
      <c r="B4616" s="102">
        <v>45890</v>
      </c>
      <c r="C4616" s="104">
        <f>_xlfn.ISOWEEKNUM(Tabella2[[#This Row],[Date]])</f>
        <v>34</v>
      </c>
      <c r="D4616" s="104" t="s">
        <v>195</v>
      </c>
      <c r="E4616" s="104" t="s">
        <v>398</v>
      </c>
      <c r="F4616" s="104"/>
      <c r="G4616" s="104" t="s">
        <v>257</v>
      </c>
      <c r="H4616" s="105">
        <v>25</v>
      </c>
      <c r="I4616" s="104" t="s">
        <v>258</v>
      </c>
      <c r="J4616" s="104"/>
      <c r="K4616" s="104" t="s">
        <v>78</v>
      </c>
      <c r="L4616" s="104" t="s">
        <v>299</v>
      </c>
      <c r="M4616" s="104" t="s">
        <v>276</v>
      </c>
      <c r="N4616" s="104"/>
      <c r="O4616" s="106" t="str">
        <f>A4615</f>
        <v>17017</v>
      </c>
      <c r="P4616" s="111" t="s">
        <v>300</v>
      </c>
      <c r="Q4616" s="153">
        <v>0.54166666666666663</v>
      </c>
      <c r="R4616" s="153">
        <v>0.58333333333333337</v>
      </c>
      <c r="S4616" s="153">
        <v>4.1666666666666657E-2</v>
      </c>
      <c r="T4616" s="153">
        <v>0.54166666666666663</v>
      </c>
      <c r="U4616" s="153">
        <v>0.58333333333333337</v>
      </c>
      <c r="V4616" s="153">
        <f>IF(ISBLANK(T4616),"",Tabella2[[#This Row],[ACT STOP]]-Tabella2[[#This Row],[ACT START]])</f>
        <v>4.1666666666666741E-2</v>
      </c>
      <c r="W4616" s="104" t="s">
        <v>122</v>
      </c>
      <c r="X4616" s="104" t="s">
        <v>91</v>
      </c>
      <c r="Y4616" s="110"/>
      <c r="Z4616" s="106"/>
      <c r="AA4616" s="104"/>
      <c r="AB4616" s="107"/>
      <c r="AC4616" s="72">
        <v>1</v>
      </c>
      <c r="AH4616" s="70"/>
      <c r="AI4616" s="70"/>
      <c r="AJ4616">
        <v>0</v>
      </c>
      <c r="AL4616" s="70"/>
      <c r="BM4616" s="135">
        <v>0.54166666666666663</v>
      </c>
      <c r="BN4616" s="136">
        <v>0.58333333333333337</v>
      </c>
      <c r="BO4616" s="101"/>
      <c r="BR4616" s="109" t="str">
        <f t="shared" si="71"/>
        <v>SH-25-4605</v>
      </c>
      <c r="BS4616" s="109" t="s">
        <v>867</v>
      </c>
      <c r="BT4616" t="s">
        <v>122</v>
      </c>
      <c r="BU4616" t="s">
        <v>399</v>
      </c>
    </row>
    <row r="4617" spans="1:73" hidden="1">
      <c r="A4617" s="103" t="s">
        <v>9672</v>
      </c>
      <c r="B4617" s="102">
        <v>45890</v>
      </c>
      <c r="C4617" s="104">
        <f>_xlfn.ISOWEEKNUM(Tabella2[[#This Row],[Date]])</f>
        <v>34</v>
      </c>
      <c r="D4617" s="104" t="s">
        <v>817</v>
      </c>
      <c r="E4617" s="104" t="s">
        <v>284</v>
      </c>
      <c r="F4617" s="104">
        <v>72</v>
      </c>
      <c r="G4617" s="104" t="s">
        <v>284</v>
      </c>
      <c r="H4617" s="105">
        <v>22</v>
      </c>
      <c r="I4617" s="104"/>
      <c r="J4617" s="104" t="s">
        <v>258</v>
      </c>
      <c r="K4617" s="104" t="s">
        <v>83</v>
      </c>
      <c r="L4617" s="104" t="s">
        <v>299</v>
      </c>
      <c r="M4617" s="104" t="s">
        <v>276</v>
      </c>
      <c r="N4617" s="104"/>
      <c r="O4617" s="106" t="str">
        <f>A4618</f>
        <v>17020</v>
      </c>
      <c r="P4617" s="111" t="s">
        <v>1920</v>
      </c>
      <c r="Q4617" s="153" t="s">
        <v>549</v>
      </c>
      <c r="R4617" s="153" t="s">
        <v>550</v>
      </c>
      <c r="S4617" s="153">
        <v>4.1666666666666657E-2</v>
      </c>
      <c r="T4617" s="153">
        <v>0.53819444444444442</v>
      </c>
      <c r="U4617" s="153">
        <v>0.57638888888888884</v>
      </c>
      <c r="V4617" s="153">
        <f>IF(ISBLANK(T4617),"",Tabella2[[#This Row],[ACT STOP]]-Tabella2[[#This Row],[ACT START]])</f>
        <v>3.819444444444442E-2</v>
      </c>
      <c r="W4617" s="104" t="s">
        <v>92</v>
      </c>
      <c r="X4617" s="104" t="s">
        <v>91</v>
      </c>
      <c r="Y4617" s="110"/>
      <c r="Z4617" s="106"/>
      <c r="AA4617" s="104"/>
      <c r="AB4617" s="107"/>
      <c r="AC4617" s="72">
        <v>1</v>
      </c>
      <c r="AH4617" s="70"/>
      <c r="AI4617" s="70"/>
      <c r="AJ4617">
        <v>0</v>
      </c>
      <c r="AL4617" s="70"/>
      <c r="BM4617" s="135">
        <v>0.53819444444444442</v>
      </c>
      <c r="BN4617" s="136">
        <v>0.57638888888888884</v>
      </c>
      <c r="BO4617" s="101"/>
      <c r="BR4617" s="109" t="str">
        <f t="shared" si="71"/>
        <v>SH-25-4606</v>
      </c>
      <c r="BS4617" s="109" t="s">
        <v>295</v>
      </c>
      <c r="BT4617" t="s">
        <v>92</v>
      </c>
      <c r="BU4617" t="s">
        <v>9673</v>
      </c>
    </row>
    <row r="4618" spans="1:73" hidden="1">
      <c r="A4618" s="103" t="s">
        <v>9674</v>
      </c>
      <c r="B4618" s="102">
        <v>45890</v>
      </c>
      <c r="C4618" s="104">
        <f>_xlfn.ISOWEEKNUM(Tabella2[[#This Row],[Date]])</f>
        <v>34</v>
      </c>
      <c r="D4618" s="104" t="s">
        <v>195</v>
      </c>
      <c r="E4618" s="104" t="s">
        <v>398</v>
      </c>
      <c r="F4618" s="104"/>
      <c r="G4618" s="104" t="s">
        <v>257</v>
      </c>
      <c r="H4618" s="105">
        <v>13</v>
      </c>
      <c r="I4618" s="104" t="s">
        <v>258</v>
      </c>
      <c r="J4618" s="104"/>
      <c r="K4618" s="104" t="s">
        <v>80</v>
      </c>
      <c r="L4618" s="104" t="s">
        <v>299</v>
      </c>
      <c r="M4618" s="104" t="s">
        <v>276</v>
      </c>
      <c r="N4618" s="104"/>
      <c r="O4618" s="106" t="str">
        <f>A4617</f>
        <v>17019</v>
      </c>
      <c r="P4618" s="111" t="s">
        <v>300</v>
      </c>
      <c r="Q4618" s="153">
        <v>0.54166666666666663</v>
      </c>
      <c r="R4618" s="153">
        <v>0.58333333333333337</v>
      </c>
      <c r="S4618" s="153">
        <v>4.1666666666666657E-2</v>
      </c>
      <c r="T4618" s="153">
        <v>0.53819444444444442</v>
      </c>
      <c r="U4618" s="153">
        <v>0.57638888888888884</v>
      </c>
      <c r="V4618" s="153">
        <f>IF(ISBLANK(T4618),"",Tabella2[[#This Row],[ACT STOP]]-Tabella2[[#This Row],[ACT START]])</f>
        <v>3.819444444444442E-2</v>
      </c>
      <c r="W4618" s="104" t="s">
        <v>122</v>
      </c>
      <c r="X4618" s="104" t="s">
        <v>91</v>
      </c>
      <c r="Y4618" s="110"/>
      <c r="Z4618" s="106"/>
      <c r="AA4618" s="104"/>
      <c r="AB4618" s="107"/>
      <c r="AC4618" s="72">
        <v>1</v>
      </c>
      <c r="AH4618" s="70"/>
      <c r="AI4618" s="70"/>
      <c r="AJ4618">
        <v>0</v>
      </c>
      <c r="AL4618" s="70"/>
      <c r="BM4618" s="135">
        <v>0.53819444444444442</v>
      </c>
      <c r="BN4618" s="136">
        <v>0.57638888888888884</v>
      </c>
      <c r="BO4618" s="101"/>
      <c r="BR4618" s="109" t="str">
        <f t="shared" si="71"/>
        <v>SH-25-4607</v>
      </c>
      <c r="BS4618" s="109" t="s">
        <v>427</v>
      </c>
      <c r="BT4618" t="s">
        <v>122</v>
      </c>
      <c r="BU4618" t="s">
        <v>399</v>
      </c>
    </row>
    <row r="4619" spans="1:73" hidden="1">
      <c r="A4619" s="103" t="s">
        <v>9675</v>
      </c>
      <c r="B4619" s="102">
        <v>45890</v>
      </c>
      <c r="C4619" s="104">
        <f>_xlfn.ISOWEEKNUM(Tabella2[[#This Row],[Date]])</f>
        <v>34</v>
      </c>
      <c r="D4619" s="104" t="s">
        <v>471</v>
      </c>
      <c r="E4619" s="104" t="s">
        <v>327</v>
      </c>
      <c r="F4619" s="104">
        <v>34</v>
      </c>
      <c r="G4619" s="104" t="s">
        <v>257</v>
      </c>
      <c r="H4619" s="105">
        <v>17</v>
      </c>
      <c r="I4619" s="104" t="s">
        <v>258</v>
      </c>
      <c r="J4619" s="104"/>
      <c r="K4619" s="104" t="s">
        <v>81</v>
      </c>
      <c r="L4619" s="104" t="s">
        <v>259</v>
      </c>
      <c r="M4619" s="104" t="s">
        <v>386</v>
      </c>
      <c r="N4619" s="104"/>
      <c r="O4619" s="106"/>
      <c r="P4619" s="111" t="s">
        <v>786</v>
      </c>
      <c r="Q4619" s="153" t="s">
        <v>549</v>
      </c>
      <c r="R4619" s="153" t="s">
        <v>550</v>
      </c>
      <c r="S4619" s="153">
        <v>4.1666666666666657E-2</v>
      </c>
      <c r="T4619" s="153" t="s">
        <v>549</v>
      </c>
      <c r="U4619" s="153" t="s">
        <v>550</v>
      </c>
      <c r="V4619" s="153">
        <f>IF(ISBLANK(T4619),"",Tabella2[[#This Row],[ACT STOP]]-Tabella2[[#This Row],[ACT START]])</f>
        <v>4.1666666666666741E-2</v>
      </c>
      <c r="W4619" s="104" t="s">
        <v>92</v>
      </c>
      <c r="X4619" s="104" t="s">
        <v>91</v>
      </c>
      <c r="Y4619" s="110"/>
      <c r="Z4619" s="106"/>
      <c r="AA4619" s="104"/>
      <c r="AB4619" s="107"/>
      <c r="AC4619" s="72">
        <v>1</v>
      </c>
      <c r="AH4619" s="70"/>
      <c r="AI4619" s="70"/>
      <c r="AJ4619">
        <v>0</v>
      </c>
      <c r="AL4619" s="70"/>
      <c r="BM4619" s="135" t="s">
        <v>549</v>
      </c>
      <c r="BN4619" s="136" t="s">
        <v>550</v>
      </c>
      <c r="BO4619" s="101"/>
      <c r="BR4619" s="109" t="str">
        <f t="shared" si="71"/>
        <v>SH-25-4608</v>
      </c>
      <c r="BS4619" s="109" t="s">
        <v>393</v>
      </c>
      <c r="BT4619" t="s">
        <v>92</v>
      </c>
      <c r="BU4619" t="s">
        <v>9676</v>
      </c>
    </row>
    <row r="4620" spans="1:73" hidden="1">
      <c r="A4620" s="103" t="s">
        <v>9677</v>
      </c>
      <c r="B4620" s="102">
        <v>45890</v>
      </c>
      <c r="C4620" s="104">
        <f>_xlfn.ISOWEEKNUM(Tabella2[[#This Row],[Date]])</f>
        <v>34</v>
      </c>
      <c r="D4620" s="104" t="s">
        <v>722</v>
      </c>
      <c r="E4620" s="104" t="s">
        <v>327</v>
      </c>
      <c r="F4620" s="104">
        <v>82</v>
      </c>
      <c r="G4620" s="104" t="s">
        <v>257</v>
      </c>
      <c r="H4620" s="105">
        <v>14</v>
      </c>
      <c r="I4620" s="104" t="s">
        <v>258</v>
      </c>
      <c r="J4620" s="104"/>
      <c r="K4620" s="104" t="s">
        <v>77</v>
      </c>
      <c r="L4620" s="104" t="s">
        <v>259</v>
      </c>
      <c r="M4620" s="104" t="s">
        <v>276</v>
      </c>
      <c r="N4620" s="104"/>
      <c r="O4620" s="106"/>
      <c r="P4620" s="111" t="s">
        <v>3777</v>
      </c>
      <c r="Q4620" s="153" t="s">
        <v>549</v>
      </c>
      <c r="R4620" s="153" t="s">
        <v>550</v>
      </c>
      <c r="S4620" s="153">
        <v>4.1666666666666657E-2</v>
      </c>
      <c r="T4620" s="153" t="s">
        <v>549</v>
      </c>
      <c r="U4620" s="153" t="s">
        <v>550</v>
      </c>
      <c r="V4620" s="153">
        <f>IF(ISBLANK(T4620),"",Tabella2[[#This Row],[ACT STOP]]-Tabella2[[#This Row],[ACT START]])</f>
        <v>4.1666666666666741E-2</v>
      </c>
      <c r="W4620" s="104" t="s">
        <v>92</v>
      </c>
      <c r="X4620" s="104" t="s">
        <v>91</v>
      </c>
      <c r="Y4620" s="110"/>
      <c r="Z4620" s="106"/>
      <c r="AA4620" s="104"/>
      <c r="AB4620" s="107"/>
      <c r="AC4620" s="72">
        <v>1</v>
      </c>
      <c r="AH4620" s="70"/>
      <c r="AI4620" s="70"/>
      <c r="AJ4620">
        <v>0</v>
      </c>
      <c r="AL4620" s="70"/>
      <c r="BM4620" s="135" t="s">
        <v>549</v>
      </c>
      <c r="BN4620" s="136" t="s">
        <v>550</v>
      </c>
      <c r="BO4620" s="101"/>
      <c r="BR4620" s="109" t="str">
        <f t="shared" si="71"/>
        <v>SH-25-4609</v>
      </c>
      <c r="BS4620" s="109" t="s">
        <v>372</v>
      </c>
      <c r="BT4620" t="s">
        <v>92</v>
      </c>
      <c r="BU4620" t="s">
        <v>9678</v>
      </c>
    </row>
    <row r="4621" spans="1:73" hidden="1">
      <c r="A4621" s="103" t="s">
        <v>9679</v>
      </c>
      <c r="B4621" s="102">
        <v>45890</v>
      </c>
      <c r="C4621" s="104">
        <f>_xlfn.ISOWEEKNUM(Tabella2[[#This Row],[Date]])</f>
        <v>34</v>
      </c>
      <c r="D4621" s="104" t="s">
        <v>509</v>
      </c>
      <c r="E4621" s="104" t="s">
        <v>284</v>
      </c>
      <c r="F4621" s="104">
        <v>71</v>
      </c>
      <c r="G4621" s="104" t="s">
        <v>257</v>
      </c>
      <c r="H4621" s="105">
        <v>10</v>
      </c>
      <c r="I4621" s="104"/>
      <c r="J4621" s="104" t="s">
        <v>258</v>
      </c>
      <c r="K4621" s="104" t="s">
        <v>77</v>
      </c>
      <c r="L4621" s="104" t="s">
        <v>259</v>
      </c>
      <c r="M4621" s="104" t="s">
        <v>269</v>
      </c>
      <c r="N4621" s="104"/>
      <c r="O4621" s="106"/>
      <c r="P4621" s="111" t="s">
        <v>607</v>
      </c>
      <c r="Q4621" s="153" t="s">
        <v>504</v>
      </c>
      <c r="R4621" s="153" t="s">
        <v>271</v>
      </c>
      <c r="S4621" s="153">
        <v>4.1666666666666657E-2</v>
      </c>
      <c r="T4621" s="153">
        <v>0.4861111111111111</v>
      </c>
      <c r="U4621" s="153">
        <v>0.52777777777777779</v>
      </c>
      <c r="V4621" s="153">
        <f>IF(ISBLANK(T4621),"",Tabella2[[#This Row],[ACT STOP]]-Tabella2[[#This Row],[ACT START]])</f>
        <v>4.1666666666666685E-2</v>
      </c>
      <c r="W4621" s="104" t="s">
        <v>92</v>
      </c>
      <c r="X4621" s="104" t="s">
        <v>91</v>
      </c>
      <c r="Y4621" s="110"/>
      <c r="Z4621" s="106"/>
      <c r="AA4621" s="104">
        <v>0.47916666666666669</v>
      </c>
      <c r="AB4621" s="107">
        <v>0.4826388888888889</v>
      </c>
      <c r="AF4621" t="s">
        <v>9680</v>
      </c>
      <c r="AG4621" t="s">
        <v>552</v>
      </c>
      <c r="AH4621" s="70" t="s">
        <v>116</v>
      </c>
      <c r="AI4621" s="70" t="s">
        <v>9668</v>
      </c>
      <c r="AL4621" s="70"/>
      <c r="BL4621" t="s">
        <v>9681</v>
      </c>
      <c r="BM4621" s="135">
        <v>0.4861111111111111</v>
      </c>
      <c r="BN4621" s="136">
        <v>0.52777777777777779</v>
      </c>
      <c r="BO4621" s="101"/>
      <c r="BR4621" s="109" t="str">
        <f t="shared" ref="BR4621:BR4684" si="72">_xlfn.CONCAT(LEFT(BR4620,6),TEXT(RIGHT(BR4620,4)+1,"0000"))</f>
        <v>SH-25-4610</v>
      </c>
      <c r="BS4621" s="109" t="s">
        <v>552</v>
      </c>
    </row>
    <row r="4622" spans="1:73" hidden="1">
      <c r="A4622" s="103" t="s">
        <v>9682</v>
      </c>
      <c r="B4622" s="102">
        <v>45891</v>
      </c>
      <c r="C4622" s="104">
        <f>_xlfn.ISOWEEKNUM(Tabella2[[#This Row],[Date]])</f>
        <v>34</v>
      </c>
      <c r="D4622" s="104" t="s">
        <v>817</v>
      </c>
      <c r="E4622" s="104" t="s">
        <v>284</v>
      </c>
      <c r="F4622" s="104">
        <v>75</v>
      </c>
      <c r="G4622" s="104" t="s">
        <v>284</v>
      </c>
      <c r="H4622" s="105">
        <v>9</v>
      </c>
      <c r="I4622" s="104"/>
      <c r="J4622" s="104" t="s">
        <v>258</v>
      </c>
      <c r="K4622" s="104" t="s">
        <v>79</v>
      </c>
      <c r="L4622" s="104" t="s">
        <v>299</v>
      </c>
      <c r="M4622" s="104" t="s">
        <v>276</v>
      </c>
      <c r="N4622" s="104"/>
      <c r="O4622" s="108" t="str">
        <f>A4623</f>
        <v>17025</v>
      </c>
      <c r="P4622" s="111" t="s">
        <v>1920</v>
      </c>
      <c r="Q4622" s="153" t="s">
        <v>7801</v>
      </c>
      <c r="R4622" s="153" t="s">
        <v>7802</v>
      </c>
      <c r="S4622" s="153">
        <v>4.1666666666666657E-2</v>
      </c>
      <c r="T4622" s="153" t="s">
        <v>7801</v>
      </c>
      <c r="U4622" s="153" t="s">
        <v>7802</v>
      </c>
      <c r="V4622" s="153">
        <f>IF(ISBLANK(T4622),"",Tabella2[[#This Row],[ACT STOP]]-Tabella2[[#This Row],[ACT START]])</f>
        <v>4.1666666666666657E-2</v>
      </c>
      <c r="W4622" s="104" t="s">
        <v>92</v>
      </c>
      <c r="X4622" s="104" t="s">
        <v>91</v>
      </c>
      <c r="Y4622" s="110"/>
      <c r="Z4622" s="106"/>
      <c r="AA4622" s="104"/>
      <c r="AB4622" s="107"/>
      <c r="AC4622" s="72">
        <v>1</v>
      </c>
      <c r="AH4622" s="70"/>
      <c r="AI4622" s="70"/>
      <c r="AJ4622">
        <v>0</v>
      </c>
      <c r="AL4622" s="70"/>
      <c r="BM4622" s="135" t="s">
        <v>7801</v>
      </c>
      <c r="BN4622" s="136" t="s">
        <v>7802</v>
      </c>
      <c r="BO4622" s="101"/>
      <c r="BR4622" s="109" t="str">
        <f t="shared" si="72"/>
        <v>SH-25-4611</v>
      </c>
      <c r="BS4622" s="109" t="s">
        <v>339</v>
      </c>
      <c r="BT4622" t="s">
        <v>92</v>
      </c>
      <c r="BU4622" t="s">
        <v>9683</v>
      </c>
    </row>
    <row r="4623" spans="1:73" hidden="1">
      <c r="A4623" s="103" t="s">
        <v>9684</v>
      </c>
      <c r="B4623" s="102">
        <v>45891</v>
      </c>
      <c r="C4623" s="104">
        <f>_xlfn.ISOWEEKNUM(Tabella2[[#This Row],[Date]])</f>
        <v>34</v>
      </c>
      <c r="D4623" s="104" t="s">
        <v>195</v>
      </c>
      <c r="E4623" s="104" t="s">
        <v>398</v>
      </c>
      <c r="F4623" s="104"/>
      <c r="G4623" s="104" t="s">
        <v>257</v>
      </c>
      <c r="H4623" s="105">
        <v>33</v>
      </c>
      <c r="I4623" s="104"/>
      <c r="J4623" s="104" t="s">
        <v>258</v>
      </c>
      <c r="K4623" s="104" t="s">
        <v>78</v>
      </c>
      <c r="L4623" s="104" t="s">
        <v>299</v>
      </c>
      <c r="M4623" s="104" t="s">
        <v>276</v>
      </c>
      <c r="N4623" s="104"/>
      <c r="O4623" s="108" t="str">
        <f>A4622</f>
        <v>17024</v>
      </c>
      <c r="P4623" s="111" t="s">
        <v>300</v>
      </c>
      <c r="Q4623" s="153">
        <v>0.22916666666666671</v>
      </c>
      <c r="R4623" s="153">
        <v>0.27083333333333331</v>
      </c>
      <c r="S4623" s="153">
        <v>4.1666666666666657E-2</v>
      </c>
      <c r="T4623" s="153">
        <v>0.22916666666666671</v>
      </c>
      <c r="U4623" s="153">
        <v>0.27083333333333331</v>
      </c>
      <c r="V4623" s="153">
        <f>IF(ISBLANK(T4623),"",Tabella2[[#This Row],[ACT STOP]]-Tabella2[[#This Row],[ACT START]])</f>
        <v>4.1666666666666602E-2</v>
      </c>
      <c r="W4623" s="104" t="s">
        <v>122</v>
      </c>
      <c r="X4623" s="104" t="s">
        <v>91</v>
      </c>
      <c r="Y4623" s="110"/>
      <c r="Z4623" s="106"/>
      <c r="AA4623" s="104"/>
      <c r="AB4623" s="107"/>
      <c r="AC4623" s="72">
        <v>1</v>
      </c>
      <c r="AH4623" s="70"/>
      <c r="AI4623" s="70"/>
      <c r="AJ4623">
        <v>0</v>
      </c>
      <c r="AL4623" s="70"/>
      <c r="BM4623" s="135">
        <v>0.22916666666666671</v>
      </c>
      <c r="BN4623" s="136">
        <v>0.27083333333333331</v>
      </c>
      <c r="BO4623" s="101"/>
      <c r="BR4623" s="109" t="str">
        <f t="shared" si="72"/>
        <v>SH-25-4612</v>
      </c>
      <c r="BS4623" s="109" t="s">
        <v>458</v>
      </c>
      <c r="BT4623" t="s">
        <v>122</v>
      </c>
      <c r="BU4623" t="s">
        <v>399</v>
      </c>
    </row>
    <row r="4624" spans="1:73" hidden="1">
      <c r="A4624" s="103" t="s">
        <v>9685</v>
      </c>
      <c r="B4624" s="102">
        <v>45891</v>
      </c>
      <c r="C4624" s="104">
        <f>_xlfn.ISOWEEKNUM(Tabella2[[#This Row],[Date]])</f>
        <v>34</v>
      </c>
      <c r="D4624" s="104" t="s">
        <v>3529</v>
      </c>
      <c r="E4624" s="104" t="s">
        <v>284</v>
      </c>
      <c r="F4624" s="104">
        <v>69</v>
      </c>
      <c r="G4624" s="104" t="s">
        <v>257</v>
      </c>
      <c r="H4624" s="105">
        <v>1</v>
      </c>
      <c r="I4624" s="104"/>
      <c r="J4624" s="104" t="s">
        <v>258</v>
      </c>
      <c r="K4624" s="104" t="s">
        <v>83</v>
      </c>
      <c r="L4624" s="104" t="s">
        <v>299</v>
      </c>
      <c r="M4624" s="104" t="s">
        <v>386</v>
      </c>
      <c r="N4624" s="104"/>
      <c r="O4624" s="108" t="str">
        <f>A4625</f>
        <v>17027</v>
      </c>
      <c r="P4624" s="111" t="s">
        <v>387</v>
      </c>
      <c r="Q4624" s="153" t="s">
        <v>7801</v>
      </c>
      <c r="R4624" s="153" t="s">
        <v>7802</v>
      </c>
      <c r="S4624" s="153">
        <v>4.1666666666666657E-2</v>
      </c>
      <c r="T4624" s="153">
        <v>0.22916666666666671</v>
      </c>
      <c r="U4624" s="153">
        <v>0.27083333333333331</v>
      </c>
      <c r="V4624" s="153">
        <f>IF(ISBLANK(T4624),"",Tabella2[[#This Row],[ACT STOP]]-Tabella2[[#This Row],[ACT START]])</f>
        <v>4.1666666666666602E-2</v>
      </c>
      <c r="W4624" s="104" t="s">
        <v>92</v>
      </c>
      <c r="X4624" s="104" t="s">
        <v>91</v>
      </c>
      <c r="Y4624" s="110"/>
      <c r="Z4624" s="106"/>
      <c r="AA4624" s="104"/>
      <c r="AB4624" s="107"/>
      <c r="AC4624" s="72">
        <v>1</v>
      </c>
      <c r="AH4624" s="70"/>
      <c r="AI4624" s="70"/>
      <c r="AJ4624">
        <v>0</v>
      </c>
      <c r="AL4624" s="70"/>
      <c r="BM4624" s="135">
        <v>0.22916666666666671</v>
      </c>
      <c r="BN4624" s="136">
        <v>0.27083333333333331</v>
      </c>
      <c r="BO4624" s="101"/>
      <c r="BR4624" s="109" t="str">
        <f t="shared" si="72"/>
        <v>SH-25-4613</v>
      </c>
      <c r="BS4624" s="109" t="s">
        <v>332</v>
      </c>
      <c r="BT4624" t="s">
        <v>92</v>
      </c>
      <c r="BU4624" t="s">
        <v>9686</v>
      </c>
    </row>
    <row r="4625" spans="1:73" hidden="1">
      <c r="A4625" s="103" t="s">
        <v>9687</v>
      </c>
      <c r="B4625" s="102">
        <v>45891</v>
      </c>
      <c r="C4625" s="104">
        <f>_xlfn.ISOWEEKNUM(Tabella2[[#This Row],[Date]])</f>
        <v>34</v>
      </c>
      <c r="D4625" s="104" t="s">
        <v>3529</v>
      </c>
      <c r="E4625" s="104" t="s">
        <v>284</v>
      </c>
      <c r="F4625" s="104">
        <v>68</v>
      </c>
      <c r="G4625" s="104" t="s">
        <v>257</v>
      </c>
      <c r="H4625" s="105">
        <v>12</v>
      </c>
      <c r="I4625" s="104"/>
      <c r="J4625" s="104" t="s">
        <v>258</v>
      </c>
      <c r="K4625" s="104" t="s">
        <v>80</v>
      </c>
      <c r="L4625" s="104" t="s">
        <v>299</v>
      </c>
      <c r="M4625" s="104" t="s">
        <v>386</v>
      </c>
      <c r="N4625" s="104"/>
      <c r="O4625" s="108" t="str">
        <f>A4624</f>
        <v>17026</v>
      </c>
      <c r="P4625" s="111" t="s">
        <v>387</v>
      </c>
      <c r="Q4625" s="153">
        <v>0.22916666666666671</v>
      </c>
      <c r="R4625" s="153">
        <v>0.27083333333333331</v>
      </c>
      <c r="S4625" s="153">
        <v>4.1666666666666657E-2</v>
      </c>
      <c r="T4625" s="153">
        <v>0.22916666666666671</v>
      </c>
      <c r="U4625" s="153">
        <v>0.27083333333333331</v>
      </c>
      <c r="V4625" s="153">
        <f>IF(ISBLANK(T4625),"",Tabella2[[#This Row],[ACT STOP]]-Tabella2[[#This Row],[ACT START]])</f>
        <v>4.1666666666666602E-2</v>
      </c>
      <c r="W4625" s="104" t="s">
        <v>92</v>
      </c>
      <c r="X4625" s="104" t="s">
        <v>91</v>
      </c>
      <c r="Y4625" s="110"/>
      <c r="Z4625" s="106"/>
      <c r="AA4625" s="104"/>
      <c r="AB4625" s="107"/>
      <c r="AC4625" s="72">
        <v>1</v>
      </c>
      <c r="AH4625" s="70"/>
      <c r="AI4625" s="70"/>
      <c r="AJ4625">
        <v>0</v>
      </c>
      <c r="AL4625" s="70"/>
      <c r="BM4625" s="135">
        <v>0.22916666666666671</v>
      </c>
      <c r="BN4625" s="136">
        <v>0.27083333333333331</v>
      </c>
      <c r="BO4625" s="101"/>
      <c r="BR4625" s="109" t="str">
        <f t="shared" si="72"/>
        <v>SH-25-4614</v>
      </c>
      <c r="BS4625" s="109" t="s">
        <v>266</v>
      </c>
      <c r="BT4625" t="s">
        <v>92</v>
      </c>
      <c r="BU4625" t="s">
        <v>9688</v>
      </c>
    </row>
    <row r="4626" spans="1:73" hidden="1">
      <c r="A4626" s="103" t="s">
        <v>9689</v>
      </c>
      <c r="B4626" s="102">
        <v>45891</v>
      </c>
      <c r="C4626" s="104">
        <f>_xlfn.ISOWEEKNUM(Tabella2[[#This Row],[Date]])</f>
        <v>34</v>
      </c>
      <c r="D4626" s="104" t="s">
        <v>6621</v>
      </c>
      <c r="E4626" s="104" t="s">
        <v>284</v>
      </c>
      <c r="F4626" s="104">
        <v>83</v>
      </c>
      <c r="G4626" s="104" t="s">
        <v>257</v>
      </c>
      <c r="H4626" s="105">
        <v>32</v>
      </c>
      <c r="I4626" s="104"/>
      <c r="J4626" s="104" t="s">
        <v>258</v>
      </c>
      <c r="K4626" s="104" t="s">
        <v>81</v>
      </c>
      <c r="L4626" s="104" t="s">
        <v>259</v>
      </c>
      <c r="M4626" s="104" t="s">
        <v>276</v>
      </c>
      <c r="N4626" s="104"/>
      <c r="O4626" s="106"/>
      <c r="P4626" s="111" t="s">
        <v>1898</v>
      </c>
      <c r="Q4626" s="153" t="s">
        <v>7801</v>
      </c>
      <c r="R4626" s="153" t="s">
        <v>7802</v>
      </c>
      <c r="S4626" s="153">
        <v>4.1666666666666657E-2</v>
      </c>
      <c r="T4626" s="153">
        <v>0.22916666666666671</v>
      </c>
      <c r="U4626" s="153">
        <v>0.27083333333333331</v>
      </c>
      <c r="V4626" s="153">
        <f>IF(ISBLANK(T4626),"",Tabella2[[#This Row],[ACT STOP]]-Tabella2[[#This Row],[ACT START]])</f>
        <v>4.1666666666666602E-2</v>
      </c>
      <c r="W4626" s="104" t="s">
        <v>92</v>
      </c>
      <c r="X4626" s="104" t="s">
        <v>91</v>
      </c>
      <c r="Y4626" s="110" t="s">
        <v>9690</v>
      </c>
      <c r="Z4626" s="106"/>
      <c r="AA4626" s="104"/>
      <c r="AB4626" s="107"/>
      <c r="AC4626" s="72">
        <v>1</v>
      </c>
      <c r="AH4626" s="70"/>
      <c r="AI4626" s="70"/>
      <c r="AJ4626">
        <v>0</v>
      </c>
      <c r="AL4626" s="70"/>
      <c r="BL4626" t="s">
        <v>9691</v>
      </c>
      <c r="BM4626" s="135">
        <v>0.22916666666666671</v>
      </c>
      <c r="BN4626" s="136">
        <v>0.27083333333333331</v>
      </c>
      <c r="BO4626" s="101"/>
      <c r="BR4626" s="109" t="str">
        <f t="shared" si="72"/>
        <v>SH-25-4615</v>
      </c>
      <c r="BS4626" s="109" t="s">
        <v>356</v>
      </c>
      <c r="BT4626" t="s">
        <v>92</v>
      </c>
      <c r="BU4626" t="s">
        <v>9692</v>
      </c>
    </row>
    <row r="4627" spans="1:73" hidden="1">
      <c r="A4627" s="103" t="s">
        <v>9693</v>
      </c>
      <c r="B4627" s="102">
        <v>45891</v>
      </c>
      <c r="C4627" s="104">
        <f>_xlfn.ISOWEEKNUM(Tabella2[[#This Row],[Date]])</f>
        <v>34</v>
      </c>
      <c r="D4627" s="104" t="s">
        <v>722</v>
      </c>
      <c r="E4627" s="104" t="s">
        <v>327</v>
      </c>
      <c r="F4627" s="104">
        <v>80</v>
      </c>
      <c r="G4627" s="104" t="s">
        <v>257</v>
      </c>
      <c r="H4627" s="105">
        <v>10</v>
      </c>
      <c r="I4627" s="104" t="s">
        <v>258</v>
      </c>
      <c r="J4627" s="104"/>
      <c r="K4627" s="104" t="s">
        <v>77</v>
      </c>
      <c r="L4627" s="104" t="s">
        <v>259</v>
      </c>
      <c r="M4627" s="104" t="s">
        <v>276</v>
      </c>
      <c r="N4627" s="104"/>
      <c r="O4627" s="106"/>
      <c r="P4627" s="111" t="s">
        <v>3777</v>
      </c>
      <c r="Q4627" s="153" t="s">
        <v>7801</v>
      </c>
      <c r="R4627" s="153" t="s">
        <v>7802</v>
      </c>
      <c r="S4627" s="153">
        <v>4.1666666666666657E-2</v>
      </c>
      <c r="T4627" s="153">
        <v>0.22916666666666671</v>
      </c>
      <c r="U4627" s="153">
        <v>0.27083333333333331</v>
      </c>
      <c r="V4627" s="153">
        <f>IF(ISBLANK(T4627),"",Tabella2[[#This Row],[ACT STOP]]-Tabella2[[#This Row],[ACT START]])</f>
        <v>4.1666666666666602E-2</v>
      </c>
      <c r="W4627" s="104" t="s">
        <v>92</v>
      </c>
      <c r="X4627" s="104" t="s">
        <v>91</v>
      </c>
      <c r="Y4627" s="110"/>
      <c r="Z4627" s="106"/>
      <c r="AA4627" s="104"/>
      <c r="AB4627" s="107"/>
      <c r="AC4627" s="72">
        <v>1</v>
      </c>
      <c r="AH4627" s="70"/>
      <c r="AI4627" s="70"/>
      <c r="AJ4627">
        <v>0</v>
      </c>
      <c r="AL4627" s="70"/>
      <c r="BM4627" s="135">
        <v>0.22916666666666671</v>
      </c>
      <c r="BN4627" s="136">
        <v>0.27083333333333331</v>
      </c>
      <c r="BO4627" s="101"/>
      <c r="BR4627" s="109" t="str">
        <f t="shared" si="72"/>
        <v>SH-25-4616</v>
      </c>
      <c r="BS4627" s="109" t="s">
        <v>552</v>
      </c>
      <c r="BT4627" t="s">
        <v>92</v>
      </c>
      <c r="BU4627" t="s">
        <v>9694</v>
      </c>
    </row>
    <row r="4628" spans="1:73" hidden="1">
      <c r="A4628" s="103" t="s">
        <v>9695</v>
      </c>
      <c r="B4628" s="102">
        <v>45891</v>
      </c>
      <c r="C4628" s="104">
        <f>_xlfn.ISOWEEKNUM(Tabella2[[#This Row],[Date]])</f>
        <v>34</v>
      </c>
      <c r="D4628" s="104" t="s">
        <v>6766</v>
      </c>
      <c r="E4628" s="104" t="s">
        <v>284</v>
      </c>
      <c r="F4628" s="104">
        <v>77</v>
      </c>
      <c r="G4628" s="104" t="s">
        <v>257</v>
      </c>
      <c r="H4628" s="105">
        <v>13</v>
      </c>
      <c r="I4628" s="104"/>
      <c r="J4628" s="104" t="s">
        <v>258</v>
      </c>
      <c r="K4628" s="104" t="s">
        <v>79</v>
      </c>
      <c r="L4628" s="104" t="s">
        <v>299</v>
      </c>
      <c r="M4628" s="104" t="s">
        <v>276</v>
      </c>
      <c r="N4628" s="104"/>
      <c r="O4628" s="108" t="str">
        <f>A4629</f>
        <v>17031</v>
      </c>
      <c r="P4628" s="111" t="s">
        <v>306</v>
      </c>
      <c r="Q4628" s="153" t="s">
        <v>285</v>
      </c>
      <c r="R4628" s="153" t="s">
        <v>286</v>
      </c>
      <c r="S4628" s="153">
        <v>4.1666666666666657E-2</v>
      </c>
      <c r="T4628" s="153" t="s">
        <v>285</v>
      </c>
      <c r="U4628" s="153" t="s">
        <v>286</v>
      </c>
      <c r="V4628" s="153">
        <f>IF(ISBLANK(T4628),"",Tabella2[[#This Row],[ACT STOP]]-Tabella2[[#This Row],[ACT START]])</f>
        <v>4.166666666666663E-2</v>
      </c>
      <c r="W4628" s="104" t="s">
        <v>92</v>
      </c>
      <c r="X4628" s="104" t="s">
        <v>91</v>
      </c>
      <c r="Y4628" s="110"/>
      <c r="Z4628" s="106"/>
      <c r="AA4628" s="104"/>
      <c r="AB4628" s="107"/>
      <c r="AC4628" s="72">
        <v>1</v>
      </c>
      <c r="AH4628" s="70"/>
      <c r="AI4628" s="70"/>
      <c r="AJ4628">
        <v>0</v>
      </c>
      <c r="AL4628" s="70"/>
      <c r="BM4628" s="135" t="s">
        <v>285</v>
      </c>
      <c r="BN4628" s="136" t="s">
        <v>286</v>
      </c>
      <c r="BO4628" s="101"/>
      <c r="BR4628" s="109" t="str">
        <f t="shared" si="72"/>
        <v>SH-25-4617</v>
      </c>
      <c r="BS4628" s="109" t="s">
        <v>427</v>
      </c>
      <c r="BT4628" t="s">
        <v>92</v>
      </c>
      <c r="BU4628" t="s">
        <v>9696</v>
      </c>
    </row>
    <row r="4629" spans="1:73" hidden="1">
      <c r="A4629" s="103" t="s">
        <v>9697</v>
      </c>
      <c r="B4629" s="102">
        <v>45891</v>
      </c>
      <c r="C4629" s="104">
        <f>_xlfn.ISOWEEKNUM(Tabella2[[#This Row],[Date]])</f>
        <v>34</v>
      </c>
      <c r="D4629" s="104" t="s">
        <v>195</v>
      </c>
      <c r="E4629" s="104" t="s">
        <v>398</v>
      </c>
      <c r="F4629" s="104"/>
      <c r="G4629" s="104" t="s">
        <v>257</v>
      </c>
      <c r="H4629" s="105">
        <v>5</v>
      </c>
      <c r="I4629" s="104"/>
      <c r="J4629" s="104" t="s">
        <v>258</v>
      </c>
      <c r="K4629" s="104" t="s">
        <v>78</v>
      </c>
      <c r="L4629" s="104" t="s">
        <v>299</v>
      </c>
      <c r="M4629" s="104" t="s">
        <v>276</v>
      </c>
      <c r="N4629" s="104"/>
      <c r="O4629" s="108" t="str">
        <f>A4628</f>
        <v>17030</v>
      </c>
      <c r="P4629" s="111" t="s">
        <v>300</v>
      </c>
      <c r="Q4629" s="153">
        <v>0.29166666666666669</v>
      </c>
      <c r="R4629" s="153">
        <v>0.33333333333333331</v>
      </c>
      <c r="S4629" s="153">
        <v>4.1666666666666657E-2</v>
      </c>
      <c r="T4629" s="153">
        <v>0.29166666666666669</v>
      </c>
      <c r="U4629" s="153">
        <v>0.33333333333333331</v>
      </c>
      <c r="V4629" s="153">
        <f>IF(ISBLANK(T4629),"",Tabella2[[#This Row],[ACT STOP]]-Tabella2[[#This Row],[ACT START]])</f>
        <v>4.166666666666663E-2</v>
      </c>
      <c r="W4629" s="104" t="s">
        <v>122</v>
      </c>
      <c r="X4629" s="104" t="s">
        <v>91</v>
      </c>
      <c r="Y4629" s="110"/>
      <c r="Z4629" s="106"/>
      <c r="AA4629" s="104"/>
      <c r="AB4629" s="107"/>
      <c r="AC4629" s="72">
        <v>1</v>
      </c>
      <c r="AH4629" s="70"/>
      <c r="AI4629" s="70"/>
      <c r="AJ4629">
        <v>0</v>
      </c>
      <c r="AL4629" s="70"/>
      <c r="BM4629" s="135">
        <v>0.29166666666666669</v>
      </c>
      <c r="BN4629" s="136">
        <v>0.33333333333333331</v>
      </c>
      <c r="BO4629" s="101"/>
      <c r="BR4629" s="109" t="str">
        <f t="shared" si="72"/>
        <v>SH-25-4618</v>
      </c>
      <c r="BS4629" s="109" t="s">
        <v>416</v>
      </c>
      <c r="BT4629" t="s">
        <v>122</v>
      </c>
      <c r="BU4629" t="s">
        <v>399</v>
      </c>
    </row>
    <row r="4630" spans="1:73" hidden="1">
      <c r="A4630" s="103" t="s">
        <v>9698</v>
      </c>
      <c r="B4630" s="102">
        <v>45891</v>
      </c>
      <c r="C4630" s="104">
        <f>_xlfn.ISOWEEKNUM(Tabella2[[#This Row],[Date]])</f>
        <v>34</v>
      </c>
      <c r="D4630" s="104" t="s">
        <v>6766</v>
      </c>
      <c r="E4630" s="104" t="s">
        <v>284</v>
      </c>
      <c r="F4630" s="104">
        <v>79</v>
      </c>
      <c r="G4630" s="104" t="s">
        <v>257</v>
      </c>
      <c r="H4630" s="105">
        <v>14</v>
      </c>
      <c r="I4630" s="104"/>
      <c r="J4630" s="104" t="s">
        <v>258</v>
      </c>
      <c r="K4630" s="104" t="s">
        <v>83</v>
      </c>
      <c r="L4630" s="104" t="s">
        <v>299</v>
      </c>
      <c r="M4630" s="104" t="s">
        <v>276</v>
      </c>
      <c r="N4630" s="104"/>
      <c r="O4630" s="108" t="str">
        <f>A4631</f>
        <v>17033</v>
      </c>
      <c r="P4630" s="111" t="s">
        <v>306</v>
      </c>
      <c r="Q4630" s="153" t="s">
        <v>285</v>
      </c>
      <c r="R4630" s="153" t="s">
        <v>286</v>
      </c>
      <c r="S4630" s="153">
        <v>4.1666666666666657E-2</v>
      </c>
      <c r="T4630" s="153">
        <v>0.29166666666666669</v>
      </c>
      <c r="U4630" s="153">
        <v>0.33333333333333331</v>
      </c>
      <c r="V4630" s="153">
        <f>IF(ISBLANK(T4630),"",Tabella2[[#This Row],[ACT STOP]]-Tabella2[[#This Row],[ACT START]])</f>
        <v>4.166666666666663E-2</v>
      </c>
      <c r="W4630" s="104" t="s">
        <v>92</v>
      </c>
      <c r="X4630" s="104" t="s">
        <v>91</v>
      </c>
      <c r="Y4630" s="110"/>
      <c r="Z4630" s="106"/>
      <c r="AA4630" s="104"/>
      <c r="AB4630" s="107"/>
      <c r="AC4630" s="72">
        <v>1</v>
      </c>
      <c r="AH4630" s="70"/>
      <c r="AI4630" s="70"/>
      <c r="AJ4630">
        <v>0</v>
      </c>
      <c r="AL4630" s="70"/>
      <c r="BM4630" s="135">
        <v>0.29166666666666669</v>
      </c>
      <c r="BN4630" s="136">
        <v>0.33333333333333331</v>
      </c>
      <c r="BO4630" s="101"/>
      <c r="BR4630" s="109" t="str">
        <f t="shared" si="72"/>
        <v>SH-25-4619</v>
      </c>
      <c r="BS4630" s="109" t="s">
        <v>372</v>
      </c>
      <c r="BT4630" t="s">
        <v>92</v>
      </c>
      <c r="BU4630" t="s">
        <v>9699</v>
      </c>
    </row>
    <row r="4631" spans="1:73" hidden="1">
      <c r="A4631" s="103" t="s">
        <v>9700</v>
      </c>
      <c r="B4631" s="102">
        <v>45891</v>
      </c>
      <c r="C4631" s="104">
        <f>_xlfn.ISOWEEKNUM(Tabella2[[#This Row],[Date]])</f>
        <v>34</v>
      </c>
      <c r="D4631" s="104" t="s">
        <v>195</v>
      </c>
      <c r="E4631" s="104" t="s">
        <v>398</v>
      </c>
      <c r="F4631" s="104"/>
      <c r="G4631" s="104" t="s">
        <v>257</v>
      </c>
      <c r="H4631" s="105">
        <v>8</v>
      </c>
      <c r="I4631" s="104"/>
      <c r="J4631" s="104" t="s">
        <v>258</v>
      </c>
      <c r="K4631" s="104" t="s">
        <v>80</v>
      </c>
      <c r="L4631" s="104" t="s">
        <v>299</v>
      </c>
      <c r="M4631" s="104" t="s">
        <v>276</v>
      </c>
      <c r="N4631" s="104"/>
      <c r="O4631" s="108" t="str">
        <f>A4630</f>
        <v>17032</v>
      </c>
      <c r="P4631" s="111" t="s">
        <v>300</v>
      </c>
      <c r="Q4631" s="153">
        <v>0.29166666666666669</v>
      </c>
      <c r="R4631" s="153">
        <v>0.33333333333333331</v>
      </c>
      <c r="S4631" s="153">
        <v>4.1666666666666657E-2</v>
      </c>
      <c r="T4631" s="153">
        <v>0.29166666666666669</v>
      </c>
      <c r="U4631" s="153">
        <v>0.33333333333333331</v>
      </c>
      <c r="V4631" s="153">
        <f>IF(ISBLANK(T4631),"",Tabella2[[#This Row],[ACT STOP]]-Tabella2[[#This Row],[ACT START]])</f>
        <v>4.166666666666663E-2</v>
      </c>
      <c r="W4631" s="104" t="s">
        <v>122</v>
      </c>
      <c r="X4631" s="104" t="s">
        <v>91</v>
      </c>
      <c r="Y4631" s="110"/>
      <c r="Z4631" s="106"/>
      <c r="AA4631" s="104"/>
      <c r="AB4631" s="107"/>
      <c r="AC4631" s="72">
        <v>1</v>
      </c>
      <c r="AH4631" s="70"/>
      <c r="AI4631" s="70"/>
      <c r="AJ4631">
        <v>0</v>
      </c>
      <c r="AL4631" s="70"/>
      <c r="BM4631" s="135">
        <v>0.29166666666666669</v>
      </c>
      <c r="BN4631" s="136">
        <v>0.33333333333333331</v>
      </c>
      <c r="BO4631" s="101"/>
      <c r="BR4631" s="109" t="str">
        <f t="shared" si="72"/>
        <v>SH-25-4620</v>
      </c>
      <c r="BS4631" s="109" t="s">
        <v>653</v>
      </c>
      <c r="BT4631" t="s">
        <v>122</v>
      </c>
      <c r="BU4631" t="s">
        <v>399</v>
      </c>
    </row>
    <row r="4632" spans="1:73" hidden="1">
      <c r="A4632" s="103" t="s">
        <v>9701</v>
      </c>
      <c r="B4632" s="102">
        <v>45891</v>
      </c>
      <c r="C4632" s="104">
        <f>_xlfn.ISOWEEKNUM(Tabella2[[#This Row],[Date]])</f>
        <v>34</v>
      </c>
      <c r="D4632" s="104" t="s">
        <v>751</v>
      </c>
      <c r="E4632" s="104" t="s">
        <v>256</v>
      </c>
      <c r="F4632" s="104">
        <v>77</v>
      </c>
      <c r="G4632" s="104" t="s">
        <v>284</v>
      </c>
      <c r="H4632" s="105">
        <v>22</v>
      </c>
      <c r="I4632" s="104" t="s">
        <v>258</v>
      </c>
      <c r="J4632" s="104"/>
      <c r="K4632" s="104" t="s">
        <v>81</v>
      </c>
      <c r="L4632" s="104" t="s">
        <v>259</v>
      </c>
      <c r="M4632" s="104" t="s">
        <v>276</v>
      </c>
      <c r="N4632" s="104"/>
      <c r="O4632" s="106"/>
      <c r="P4632" s="111" t="s">
        <v>8294</v>
      </c>
      <c r="Q4632" s="153" t="s">
        <v>285</v>
      </c>
      <c r="R4632" s="153">
        <v>0.33680555555555558</v>
      </c>
      <c r="S4632" s="153">
        <v>4.5138888888888888E-2</v>
      </c>
      <c r="T4632" s="153">
        <v>0.29166666666666669</v>
      </c>
      <c r="U4632" s="153">
        <v>0.33680555555555558</v>
      </c>
      <c r="V4632" s="153">
        <f>IF(ISBLANK(T4632),"",Tabella2[[#This Row],[ACT STOP]]-Tabella2[[#This Row],[ACT START]])</f>
        <v>4.5138888888888895E-2</v>
      </c>
      <c r="W4632" s="104" t="s">
        <v>92</v>
      </c>
      <c r="X4632" s="104" t="s">
        <v>91</v>
      </c>
      <c r="Y4632" s="110"/>
      <c r="Z4632" s="106"/>
      <c r="AA4632" s="104"/>
      <c r="AB4632" s="107"/>
      <c r="AC4632" s="72">
        <v>1</v>
      </c>
      <c r="AH4632" s="70"/>
      <c r="AI4632" s="70"/>
      <c r="AJ4632">
        <v>0</v>
      </c>
      <c r="AL4632" s="70"/>
      <c r="BM4632" s="135">
        <v>0.29166666666666669</v>
      </c>
      <c r="BN4632" s="136">
        <v>0.33680555555555558</v>
      </c>
      <c r="BO4632" s="101"/>
      <c r="BR4632" s="109" t="str">
        <f t="shared" si="72"/>
        <v>SH-25-4621</v>
      </c>
      <c r="BS4632" s="109" t="s">
        <v>295</v>
      </c>
      <c r="BT4632" t="s">
        <v>92</v>
      </c>
      <c r="BU4632" t="s">
        <v>9702</v>
      </c>
    </row>
    <row r="4633" spans="1:73" hidden="1">
      <c r="A4633" s="103" t="s">
        <v>9703</v>
      </c>
      <c r="B4633" s="102">
        <v>45891</v>
      </c>
      <c r="C4633" s="104">
        <f>_xlfn.ISOWEEKNUM(Tabella2[[#This Row],[Date]])</f>
        <v>34</v>
      </c>
      <c r="D4633" s="104" t="s">
        <v>860</v>
      </c>
      <c r="E4633" s="104" t="s">
        <v>284</v>
      </c>
      <c r="F4633" s="104">
        <v>81</v>
      </c>
      <c r="G4633" s="104" t="s">
        <v>257</v>
      </c>
      <c r="H4633" s="105">
        <v>12</v>
      </c>
      <c r="I4633" s="104"/>
      <c r="J4633" s="104" t="s">
        <v>258</v>
      </c>
      <c r="K4633" s="104" t="s">
        <v>79</v>
      </c>
      <c r="L4633" s="104" t="s">
        <v>299</v>
      </c>
      <c r="M4633" s="104" t="s">
        <v>276</v>
      </c>
      <c r="N4633" s="104"/>
      <c r="O4633" s="108" t="str">
        <f>A4634</f>
        <v>17036</v>
      </c>
      <c r="P4633" s="111" t="s">
        <v>554</v>
      </c>
      <c r="Q4633" s="153" t="s">
        <v>525</v>
      </c>
      <c r="R4633" s="153" t="s">
        <v>262</v>
      </c>
      <c r="S4633" s="153">
        <v>4.1666666666666657E-2</v>
      </c>
      <c r="T4633" s="153" t="s">
        <v>525</v>
      </c>
      <c r="U4633" s="153" t="s">
        <v>262</v>
      </c>
      <c r="V4633" s="153">
        <f>IF(ISBLANK(T4633),"",Tabella2[[#This Row],[ACT STOP]]-Tabella2[[#This Row],[ACT START]])</f>
        <v>4.166666666666663E-2</v>
      </c>
      <c r="W4633" s="104" t="s">
        <v>92</v>
      </c>
      <c r="X4633" s="104" t="s">
        <v>91</v>
      </c>
      <c r="Y4633" s="110"/>
      <c r="Z4633" s="106"/>
      <c r="AA4633" s="104"/>
      <c r="AB4633" s="107"/>
      <c r="AC4633" s="72">
        <v>1</v>
      </c>
      <c r="AH4633" s="70"/>
      <c r="AI4633" s="70"/>
      <c r="AJ4633">
        <v>0</v>
      </c>
      <c r="AL4633" s="70"/>
      <c r="BM4633" s="135" t="s">
        <v>525</v>
      </c>
      <c r="BN4633" s="136" t="s">
        <v>262</v>
      </c>
      <c r="BO4633" s="101"/>
      <c r="BR4633" s="109" t="str">
        <f t="shared" si="72"/>
        <v>SH-25-4622</v>
      </c>
      <c r="BS4633" s="109" t="s">
        <v>266</v>
      </c>
      <c r="BT4633" t="s">
        <v>92</v>
      </c>
      <c r="BU4633" t="s">
        <v>9704</v>
      </c>
    </row>
    <row r="4634" spans="1:73" hidden="1">
      <c r="A4634" s="103" t="s">
        <v>9705</v>
      </c>
      <c r="B4634" s="102">
        <v>45891</v>
      </c>
      <c r="C4634" s="104">
        <f>_xlfn.ISOWEEKNUM(Tabella2[[#This Row],[Date]])</f>
        <v>34</v>
      </c>
      <c r="D4634" s="104"/>
      <c r="E4634" s="104" t="s">
        <v>398</v>
      </c>
      <c r="F4634" s="104"/>
      <c r="G4634" s="104" t="s">
        <v>257</v>
      </c>
      <c r="H4634" s="105">
        <v>17</v>
      </c>
      <c r="I4634" s="104" t="s">
        <v>258</v>
      </c>
      <c r="J4634" s="104"/>
      <c r="K4634" s="104" t="s">
        <v>78</v>
      </c>
      <c r="L4634" s="104" t="s">
        <v>299</v>
      </c>
      <c r="M4634" s="104" t="s">
        <v>276</v>
      </c>
      <c r="N4634" s="104"/>
      <c r="O4634" s="108" t="str">
        <f>A4633</f>
        <v>17035</v>
      </c>
      <c r="P4634" s="111" t="s">
        <v>300</v>
      </c>
      <c r="Q4634" s="153">
        <v>0.35416666666666669</v>
      </c>
      <c r="R4634" s="153">
        <v>0.39583333333333331</v>
      </c>
      <c r="S4634" s="153">
        <v>4.1666666666666657E-2</v>
      </c>
      <c r="T4634" s="153">
        <v>0.35416666666666669</v>
      </c>
      <c r="U4634" s="153">
        <v>0.39583333333333331</v>
      </c>
      <c r="V4634" s="153">
        <f>IF(ISBLANK(T4634),"",Tabella2[[#This Row],[ACT STOP]]-Tabella2[[#This Row],[ACT START]])</f>
        <v>4.166666666666663E-2</v>
      </c>
      <c r="W4634" s="104" t="s">
        <v>122</v>
      </c>
      <c r="X4634" s="104" t="s">
        <v>91</v>
      </c>
      <c r="Y4634" s="110"/>
      <c r="Z4634" s="106"/>
      <c r="AA4634" s="104"/>
      <c r="AB4634" s="107"/>
      <c r="AC4634" s="72">
        <v>1</v>
      </c>
      <c r="AH4634" s="70"/>
      <c r="AI4634" s="70"/>
      <c r="AJ4634">
        <v>0</v>
      </c>
      <c r="AL4634" s="70"/>
      <c r="BM4634" s="135">
        <v>0.35416666666666669</v>
      </c>
      <c r="BN4634" s="136">
        <v>0.39583333333333331</v>
      </c>
      <c r="BO4634" s="101"/>
      <c r="BR4634" s="109" t="str">
        <f t="shared" si="72"/>
        <v>SH-25-4623</v>
      </c>
      <c r="BS4634" s="109" t="s">
        <v>393</v>
      </c>
      <c r="BT4634" t="s">
        <v>122</v>
      </c>
      <c r="BU4634" t="s">
        <v>399</v>
      </c>
    </row>
    <row r="4635" spans="1:73" hidden="1">
      <c r="A4635" s="103" t="s">
        <v>9706</v>
      </c>
      <c r="B4635" s="102">
        <v>45891</v>
      </c>
      <c r="C4635" s="104">
        <f>_xlfn.ISOWEEKNUM(Tabella2[[#This Row],[Date]])</f>
        <v>34</v>
      </c>
      <c r="D4635" s="104" t="s">
        <v>817</v>
      </c>
      <c r="E4635" s="104" t="s">
        <v>284</v>
      </c>
      <c r="F4635" s="104">
        <v>73</v>
      </c>
      <c r="G4635" s="104" t="s">
        <v>257</v>
      </c>
      <c r="H4635" s="105">
        <v>1</v>
      </c>
      <c r="I4635" s="104"/>
      <c r="J4635" s="104" t="s">
        <v>258</v>
      </c>
      <c r="K4635" s="104" t="s">
        <v>83</v>
      </c>
      <c r="L4635" s="104" t="s">
        <v>299</v>
      </c>
      <c r="M4635" s="104" t="s">
        <v>276</v>
      </c>
      <c r="N4635" s="104"/>
      <c r="O4635" s="108" t="str">
        <f>A4636</f>
        <v>17038</v>
      </c>
      <c r="P4635" s="111" t="s">
        <v>306</v>
      </c>
      <c r="Q4635" s="153" t="s">
        <v>525</v>
      </c>
      <c r="R4635" s="153" t="s">
        <v>262</v>
      </c>
      <c r="S4635" s="153">
        <v>4.1666666666666657E-2</v>
      </c>
      <c r="T4635" s="153">
        <v>0.35416666666666669</v>
      </c>
      <c r="U4635" s="153">
        <v>0.3888888888888889</v>
      </c>
      <c r="V4635" s="153">
        <f>IF(ISBLANK(T4635),"",Tabella2[[#This Row],[ACT STOP]]-Tabella2[[#This Row],[ACT START]])</f>
        <v>3.472222222222221E-2</v>
      </c>
      <c r="W4635" s="104" t="s">
        <v>92</v>
      </c>
      <c r="X4635" s="104" t="s">
        <v>91</v>
      </c>
      <c r="Y4635" s="110"/>
      <c r="Z4635" s="106"/>
      <c r="AA4635" s="104"/>
      <c r="AB4635" s="107"/>
      <c r="AC4635" s="72">
        <v>1</v>
      </c>
      <c r="AH4635" s="70"/>
      <c r="AI4635" s="70"/>
      <c r="AJ4635">
        <v>0</v>
      </c>
      <c r="AL4635" s="70"/>
      <c r="BM4635" s="135">
        <v>0.35416666666666669</v>
      </c>
      <c r="BN4635" s="136">
        <v>0.3888888888888889</v>
      </c>
      <c r="BO4635" s="101"/>
      <c r="BR4635" s="109" t="str">
        <f t="shared" si="72"/>
        <v>SH-25-4624</v>
      </c>
      <c r="BS4635" s="109" t="s">
        <v>332</v>
      </c>
      <c r="BT4635" t="s">
        <v>92</v>
      </c>
      <c r="BU4635" t="s">
        <v>9491</v>
      </c>
    </row>
    <row r="4636" spans="1:73" hidden="1">
      <c r="A4636" s="103" t="s">
        <v>9707</v>
      </c>
      <c r="B4636" s="102">
        <v>45891</v>
      </c>
      <c r="C4636" s="104">
        <f>_xlfn.ISOWEEKNUM(Tabella2[[#This Row],[Date]])</f>
        <v>34</v>
      </c>
      <c r="D4636" s="104" t="s">
        <v>195</v>
      </c>
      <c r="E4636" s="104" t="s">
        <v>398</v>
      </c>
      <c r="F4636" s="104"/>
      <c r="G4636" s="104" t="s">
        <v>284</v>
      </c>
      <c r="H4636" s="105">
        <v>9</v>
      </c>
      <c r="I4636" s="104"/>
      <c r="J4636" s="104" t="s">
        <v>258</v>
      </c>
      <c r="K4636" s="104" t="s">
        <v>80</v>
      </c>
      <c r="L4636" s="104" t="s">
        <v>299</v>
      </c>
      <c r="M4636" s="104" t="s">
        <v>276</v>
      </c>
      <c r="N4636" s="104"/>
      <c r="O4636" s="108" t="str">
        <f>A4635</f>
        <v>17037</v>
      </c>
      <c r="P4636" s="111" t="s">
        <v>300</v>
      </c>
      <c r="Q4636" s="153">
        <v>0.35416666666666669</v>
      </c>
      <c r="R4636" s="153">
        <v>0.39583333333333331</v>
      </c>
      <c r="S4636" s="153">
        <v>4.1666666666666657E-2</v>
      </c>
      <c r="T4636" s="153">
        <v>0.35416666666666669</v>
      </c>
      <c r="U4636" s="153">
        <v>0.3888888888888889</v>
      </c>
      <c r="V4636" s="153">
        <f>IF(ISBLANK(T4636),"",Tabella2[[#This Row],[ACT STOP]]-Tabella2[[#This Row],[ACT START]])</f>
        <v>3.472222222222221E-2</v>
      </c>
      <c r="W4636" s="104" t="s">
        <v>122</v>
      </c>
      <c r="X4636" s="104" t="s">
        <v>91</v>
      </c>
      <c r="Y4636" s="110"/>
      <c r="Z4636" s="106"/>
      <c r="AA4636" s="104"/>
      <c r="AB4636" s="107"/>
      <c r="AC4636" s="72">
        <v>1</v>
      </c>
      <c r="AH4636" s="70"/>
      <c r="AI4636" s="70"/>
      <c r="AJ4636">
        <v>0</v>
      </c>
      <c r="AL4636" s="70"/>
      <c r="BM4636" s="135">
        <v>0.35416666666666669</v>
      </c>
      <c r="BN4636" s="136">
        <v>0.3888888888888889</v>
      </c>
      <c r="BO4636" s="101"/>
      <c r="BR4636" s="109" t="str">
        <f t="shared" si="72"/>
        <v>SH-25-4625</v>
      </c>
      <c r="BS4636" s="109" t="s">
        <v>339</v>
      </c>
      <c r="BT4636" t="s">
        <v>122</v>
      </c>
      <c r="BU4636" t="s">
        <v>399</v>
      </c>
    </row>
    <row r="4637" spans="1:73" hidden="1">
      <c r="A4637" s="103" t="s">
        <v>9708</v>
      </c>
      <c r="B4637" s="102">
        <v>45891</v>
      </c>
      <c r="C4637" s="104">
        <f>_xlfn.ISOWEEKNUM(Tabella2[[#This Row],[Date]])</f>
        <v>34</v>
      </c>
      <c r="D4637" s="104" t="s">
        <v>509</v>
      </c>
      <c r="E4637" s="104" t="s">
        <v>284</v>
      </c>
      <c r="F4637" s="104">
        <v>70</v>
      </c>
      <c r="G4637" s="104" t="s">
        <v>257</v>
      </c>
      <c r="H4637" s="105">
        <v>32</v>
      </c>
      <c r="I4637" s="104"/>
      <c r="J4637" s="104" t="s">
        <v>258</v>
      </c>
      <c r="K4637" s="104" t="s">
        <v>81</v>
      </c>
      <c r="L4637" s="104" t="s">
        <v>259</v>
      </c>
      <c r="M4637" s="104" t="s">
        <v>269</v>
      </c>
      <c r="N4637" s="104"/>
      <c r="O4637" s="106"/>
      <c r="P4637" s="111" t="s">
        <v>1966</v>
      </c>
      <c r="Q4637" s="153" t="s">
        <v>525</v>
      </c>
      <c r="R4637" s="153" t="s">
        <v>262</v>
      </c>
      <c r="S4637" s="153">
        <v>4.1666666666666657E-2</v>
      </c>
      <c r="T4637" s="153">
        <v>0.35416666666666669</v>
      </c>
      <c r="U4637" s="153">
        <v>0.39583333333333331</v>
      </c>
      <c r="V4637" s="153">
        <f>IF(ISBLANK(T4637),"",Tabella2[[#This Row],[ACT STOP]]-Tabella2[[#This Row],[ACT START]])</f>
        <v>4.166666666666663E-2</v>
      </c>
      <c r="W4637" s="104" t="s">
        <v>92</v>
      </c>
      <c r="X4637" s="104" t="s">
        <v>91</v>
      </c>
      <c r="Y4637" s="110"/>
      <c r="Z4637" s="106"/>
      <c r="AA4637" s="104"/>
      <c r="AB4637" s="107"/>
      <c r="AC4637" s="72">
        <v>1</v>
      </c>
      <c r="AH4637" s="70"/>
      <c r="AI4637" s="70"/>
      <c r="AJ4637">
        <v>0</v>
      </c>
      <c r="AL4637" s="70"/>
      <c r="BM4637" s="135">
        <v>0.35416666666666669</v>
      </c>
      <c r="BN4637" s="136">
        <v>0.39583333333333331</v>
      </c>
      <c r="BO4637" s="101"/>
      <c r="BR4637" s="109" t="str">
        <f t="shared" si="72"/>
        <v>SH-25-4626</v>
      </c>
      <c r="BS4637" s="109" t="s">
        <v>356</v>
      </c>
      <c r="BT4637" t="s">
        <v>92</v>
      </c>
      <c r="BU4637" t="s">
        <v>9709</v>
      </c>
    </row>
    <row r="4638" spans="1:73" hidden="1">
      <c r="A4638" s="103" t="s">
        <v>9710</v>
      </c>
      <c r="B4638" s="102">
        <v>45891</v>
      </c>
      <c r="C4638" s="104">
        <f>_xlfn.ISOWEEKNUM(Tabella2[[#This Row],[Date]])</f>
        <v>34</v>
      </c>
      <c r="D4638" s="104" t="s">
        <v>6396</v>
      </c>
      <c r="E4638" s="104" t="s">
        <v>256</v>
      </c>
      <c r="F4638" s="104">
        <v>75</v>
      </c>
      <c r="G4638" s="104" t="s">
        <v>257</v>
      </c>
      <c r="H4638" s="105">
        <v>33</v>
      </c>
      <c r="I4638" s="104"/>
      <c r="J4638" s="104" t="s">
        <v>258</v>
      </c>
      <c r="K4638" s="104" t="s">
        <v>77</v>
      </c>
      <c r="L4638" s="104" t="s">
        <v>259</v>
      </c>
      <c r="M4638" s="104" t="s">
        <v>276</v>
      </c>
      <c r="N4638" s="104"/>
      <c r="O4638" s="106"/>
      <c r="P4638" s="111" t="s">
        <v>8294</v>
      </c>
      <c r="Q4638" s="153" t="s">
        <v>525</v>
      </c>
      <c r="R4638" s="153" t="s">
        <v>262</v>
      </c>
      <c r="S4638" s="153">
        <v>4.1666666666666657E-2</v>
      </c>
      <c r="T4638" s="153"/>
      <c r="U4638" s="153"/>
      <c r="V4638" s="153" t="str">
        <f>IF(ISBLANK(T4638),"",Tabella2[[#This Row],[ACT STOP]]-Tabella2[[#This Row],[ACT START]])</f>
        <v/>
      </c>
      <c r="W4638" s="104" t="s">
        <v>116</v>
      </c>
      <c r="X4638" s="104" t="s">
        <v>113</v>
      </c>
      <c r="Y4638" s="110"/>
      <c r="Z4638" s="106"/>
      <c r="AA4638" s="104"/>
      <c r="AB4638" s="107"/>
      <c r="AC4638" s="72">
        <v>0</v>
      </c>
      <c r="AH4638" s="70"/>
      <c r="AI4638" s="70"/>
      <c r="AJ4638">
        <v>0</v>
      </c>
      <c r="AL4638" s="70"/>
      <c r="BL4638" t="s">
        <v>9711</v>
      </c>
      <c r="BM4638" s="135">
        <v>0</v>
      </c>
      <c r="BN4638" s="136">
        <v>0</v>
      </c>
      <c r="BO4638" s="101"/>
      <c r="BR4638" s="109" t="str">
        <f t="shared" si="72"/>
        <v>SH-25-4627</v>
      </c>
      <c r="BS4638" s="109" t="s">
        <v>458</v>
      </c>
      <c r="BT4638" t="s">
        <v>116</v>
      </c>
      <c r="BU4638" t="s">
        <v>9712</v>
      </c>
    </row>
    <row r="4639" spans="1:73" hidden="1">
      <c r="A4639" s="103" t="s">
        <v>9713</v>
      </c>
      <c r="B4639" s="102">
        <v>45891</v>
      </c>
      <c r="C4639" s="104">
        <f>_xlfn.ISOWEEKNUM(Tabella2[[#This Row],[Date]])</f>
        <v>34</v>
      </c>
      <c r="D4639" s="104" t="s">
        <v>722</v>
      </c>
      <c r="E4639" s="104" t="s">
        <v>327</v>
      </c>
      <c r="F4639" s="104">
        <v>78</v>
      </c>
      <c r="G4639" s="104" t="s">
        <v>257</v>
      </c>
      <c r="H4639" s="105">
        <v>5</v>
      </c>
      <c r="I4639" s="104" t="s">
        <v>258</v>
      </c>
      <c r="J4639" s="104"/>
      <c r="K4639" s="104" t="s">
        <v>79</v>
      </c>
      <c r="L4639" s="104" t="s">
        <v>299</v>
      </c>
      <c r="M4639" s="104" t="s">
        <v>328</v>
      </c>
      <c r="N4639" s="104"/>
      <c r="O4639" s="108" t="str">
        <f>A4640</f>
        <v>17042</v>
      </c>
      <c r="P4639" s="111" t="s">
        <v>2517</v>
      </c>
      <c r="Q4639" s="153" t="s">
        <v>498</v>
      </c>
      <c r="R4639" s="153" t="s">
        <v>499</v>
      </c>
      <c r="S4639" s="153">
        <v>4.1666666666666657E-2</v>
      </c>
      <c r="T4639" s="153" t="s">
        <v>498</v>
      </c>
      <c r="U4639" s="153" t="s">
        <v>499</v>
      </c>
      <c r="V4639" s="153">
        <f>IF(ISBLANK(T4639),"",Tabella2[[#This Row],[ACT STOP]]-Tabella2[[#This Row],[ACT START]])</f>
        <v>4.166666666666663E-2</v>
      </c>
      <c r="W4639" s="104" t="s">
        <v>92</v>
      </c>
      <c r="X4639" s="104" t="s">
        <v>91</v>
      </c>
      <c r="Y4639" s="110"/>
      <c r="Z4639" s="106"/>
      <c r="AA4639" s="104"/>
      <c r="AB4639" s="107"/>
      <c r="AC4639" s="72">
        <v>1</v>
      </c>
      <c r="AH4639" s="70"/>
      <c r="AI4639" s="70"/>
      <c r="AJ4639">
        <v>0</v>
      </c>
      <c r="AL4639" s="70"/>
      <c r="BM4639" s="135" t="s">
        <v>498</v>
      </c>
      <c r="BN4639" s="136" t="s">
        <v>499</v>
      </c>
      <c r="BO4639" s="101"/>
      <c r="BR4639" s="109" t="str">
        <f t="shared" si="72"/>
        <v>SH-25-4628</v>
      </c>
      <c r="BS4639" s="109" t="s">
        <v>416</v>
      </c>
      <c r="BT4639" t="s">
        <v>92</v>
      </c>
      <c r="BU4639" t="s">
        <v>9714</v>
      </c>
    </row>
    <row r="4640" spans="1:73" hidden="1">
      <c r="A4640" s="103" t="s">
        <v>9715</v>
      </c>
      <c r="B4640" s="102">
        <v>45891</v>
      </c>
      <c r="C4640" s="104">
        <f>_xlfn.ISOWEEKNUM(Tabella2[[#This Row],[Date]])</f>
        <v>34</v>
      </c>
      <c r="D4640" s="104" t="s">
        <v>195</v>
      </c>
      <c r="E4640" s="104" t="s">
        <v>880</v>
      </c>
      <c r="F4640" s="104"/>
      <c r="G4640" s="104" t="s">
        <v>284</v>
      </c>
      <c r="H4640" s="105">
        <v>22</v>
      </c>
      <c r="I4640" s="104"/>
      <c r="J4640" s="104" t="s">
        <v>258</v>
      </c>
      <c r="K4640" s="104" t="s">
        <v>78</v>
      </c>
      <c r="L4640" s="104" t="s">
        <v>299</v>
      </c>
      <c r="M4640" s="104" t="s">
        <v>328</v>
      </c>
      <c r="N4640" s="104"/>
      <c r="O4640" s="108" t="str">
        <f>A4639</f>
        <v>17041</v>
      </c>
      <c r="P4640" s="111" t="s">
        <v>300</v>
      </c>
      <c r="Q4640" s="153">
        <v>0.41666666666666669</v>
      </c>
      <c r="R4640" s="153">
        <v>0.45833333333333331</v>
      </c>
      <c r="S4640" s="153">
        <v>4.1666666666666657E-2</v>
      </c>
      <c r="T4640" s="153">
        <v>0.41666666666666669</v>
      </c>
      <c r="U4640" s="153">
        <v>0.45833333333333331</v>
      </c>
      <c r="V4640" s="153">
        <f>IF(ISBLANK(T4640),"",Tabella2[[#This Row],[ACT STOP]]-Tabella2[[#This Row],[ACT START]])</f>
        <v>4.166666666666663E-2</v>
      </c>
      <c r="W4640" s="104" t="s">
        <v>122</v>
      </c>
      <c r="X4640" s="104" t="s">
        <v>91</v>
      </c>
      <c r="Y4640" s="110"/>
      <c r="Z4640" s="106"/>
      <c r="AA4640" s="104"/>
      <c r="AB4640" s="107"/>
      <c r="AC4640" s="72">
        <v>1</v>
      </c>
      <c r="AH4640" s="70"/>
      <c r="AI4640" s="70"/>
      <c r="AJ4640">
        <v>0</v>
      </c>
      <c r="AL4640" s="70"/>
      <c r="BM4640" s="135">
        <v>0.41666666666666669</v>
      </c>
      <c r="BN4640" s="136">
        <v>0.45833333333333331</v>
      </c>
      <c r="BO4640" s="101"/>
      <c r="BR4640" s="109" t="str">
        <f t="shared" si="72"/>
        <v>SH-25-4629</v>
      </c>
      <c r="BS4640" s="109" t="s">
        <v>295</v>
      </c>
      <c r="BT4640" t="s">
        <v>122</v>
      </c>
      <c r="BU4640" t="s">
        <v>881</v>
      </c>
    </row>
    <row r="4641" spans="1:73" hidden="1">
      <c r="A4641" s="103" t="s">
        <v>9716</v>
      </c>
      <c r="B4641" s="102">
        <v>45891</v>
      </c>
      <c r="C4641" s="104">
        <f>_xlfn.ISOWEEKNUM(Tabella2[[#This Row],[Date]])</f>
        <v>34</v>
      </c>
      <c r="D4641" s="104" t="s">
        <v>860</v>
      </c>
      <c r="E4641" s="104" t="s">
        <v>284</v>
      </c>
      <c r="F4641" s="104">
        <v>80</v>
      </c>
      <c r="G4641" s="104" t="s">
        <v>257</v>
      </c>
      <c r="H4641" s="105">
        <v>14</v>
      </c>
      <c r="I4641" s="104"/>
      <c r="J4641" s="104" t="s">
        <v>258</v>
      </c>
      <c r="K4641" s="104" t="s">
        <v>83</v>
      </c>
      <c r="L4641" s="104" t="s">
        <v>299</v>
      </c>
      <c r="M4641" s="104" t="s">
        <v>276</v>
      </c>
      <c r="N4641" s="104"/>
      <c r="O4641" s="108" t="str">
        <f>A4642</f>
        <v>17044</v>
      </c>
      <c r="P4641" s="111" t="s">
        <v>306</v>
      </c>
      <c r="Q4641" s="153" t="s">
        <v>498</v>
      </c>
      <c r="R4641" s="153" t="s">
        <v>499</v>
      </c>
      <c r="S4641" s="153">
        <v>4.1666666666666657E-2</v>
      </c>
      <c r="T4641" s="153" t="s">
        <v>498</v>
      </c>
      <c r="U4641" s="153" t="s">
        <v>499</v>
      </c>
      <c r="V4641" s="153">
        <f>IF(ISBLANK(T4641),"",Tabella2[[#This Row],[ACT STOP]]-Tabella2[[#This Row],[ACT START]])</f>
        <v>4.166666666666663E-2</v>
      </c>
      <c r="W4641" s="104" t="s">
        <v>92</v>
      </c>
      <c r="X4641" s="104" t="s">
        <v>91</v>
      </c>
      <c r="Y4641" s="110"/>
      <c r="Z4641" s="106"/>
      <c r="AA4641" s="104"/>
      <c r="AB4641" s="107"/>
      <c r="AC4641" s="72">
        <v>1</v>
      </c>
      <c r="AH4641" s="70"/>
      <c r="AI4641" s="70"/>
      <c r="AJ4641">
        <v>0</v>
      </c>
      <c r="AL4641" s="70"/>
      <c r="BM4641" s="135" t="s">
        <v>498</v>
      </c>
      <c r="BN4641" s="136" t="s">
        <v>499</v>
      </c>
      <c r="BO4641" s="101"/>
      <c r="BR4641" s="109" t="str">
        <f t="shared" si="72"/>
        <v>SH-25-4630</v>
      </c>
      <c r="BS4641" s="109" t="s">
        <v>372</v>
      </c>
      <c r="BT4641" t="s">
        <v>92</v>
      </c>
      <c r="BU4641" t="s">
        <v>9717</v>
      </c>
    </row>
    <row r="4642" spans="1:73" hidden="1">
      <c r="A4642" s="103" t="s">
        <v>9718</v>
      </c>
      <c r="B4642" s="102">
        <v>45891</v>
      </c>
      <c r="C4642" s="104">
        <f>_xlfn.ISOWEEKNUM(Tabella2[[#This Row],[Date]])</f>
        <v>34</v>
      </c>
      <c r="D4642" s="104" t="s">
        <v>195</v>
      </c>
      <c r="E4642" s="104" t="s">
        <v>398</v>
      </c>
      <c r="F4642" s="104"/>
      <c r="G4642" s="104" t="s">
        <v>257</v>
      </c>
      <c r="H4642" s="105">
        <v>17</v>
      </c>
      <c r="I4642" s="104"/>
      <c r="J4642" s="104" t="s">
        <v>258</v>
      </c>
      <c r="K4642" s="104" t="s">
        <v>80</v>
      </c>
      <c r="L4642" s="104" t="s">
        <v>299</v>
      </c>
      <c r="M4642" s="104" t="s">
        <v>276</v>
      </c>
      <c r="N4642" s="104"/>
      <c r="O4642" s="108" t="str">
        <f>A4641</f>
        <v>17043</v>
      </c>
      <c r="P4642" s="111" t="s">
        <v>300</v>
      </c>
      <c r="Q4642" s="153">
        <v>0.41666666666666669</v>
      </c>
      <c r="R4642" s="153">
        <v>0.45833333333333331</v>
      </c>
      <c r="S4642" s="153">
        <v>4.1666666666666657E-2</v>
      </c>
      <c r="T4642" s="153">
        <v>0.41666666666666669</v>
      </c>
      <c r="U4642" s="153">
        <v>0.45833333333333331</v>
      </c>
      <c r="V4642" s="153">
        <f>IF(ISBLANK(T4642),"",Tabella2[[#This Row],[ACT STOP]]-Tabella2[[#This Row],[ACT START]])</f>
        <v>4.166666666666663E-2</v>
      </c>
      <c r="W4642" s="104" t="s">
        <v>122</v>
      </c>
      <c r="X4642" s="104" t="s">
        <v>91</v>
      </c>
      <c r="Y4642" s="110"/>
      <c r="Z4642" s="106"/>
      <c r="AA4642" s="104"/>
      <c r="AB4642" s="107"/>
      <c r="AC4642" s="72">
        <v>1</v>
      </c>
      <c r="AH4642" s="70"/>
      <c r="AI4642" s="70"/>
      <c r="AJ4642">
        <v>0</v>
      </c>
      <c r="AL4642" s="70"/>
      <c r="BM4642" s="135">
        <v>0.41666666666666669</v>
      </c>
      <c r="BN4642" s="136">
        <v>0.45833333333333331</v>
      </c>
      <c r="BO4642" s="101"/>
      <c r="BR4642" s="109" t="str">
        <f t="shared" si="72"/>
        <v>SH-25-4631</v>
      </c>
      <c r="BS4642" s="109" t="s">
        <v>393</v>
      </c>
      <c r="BT4642" t="s">
        <v>122</v>
      </c>
      <c r="BU4642" t="s">
        <v>399</v>
      </c>
    </row>
    <row r="4643" spans="1:73" hidden="1">
      <c r="A4643" s="103" t="s">
        <v>9719</v>
      </c>
      <c r="B4643" s="102">
        <v>45891</v>
      </c>
      <c r="C4643" s="104">
        <f>_xlfn.ISOWEEKNUM(Tabella2[[#This Row],[Date]])</f>
        <v>34</v>
      </c>
      <c r="D4643" s="104" t="s">
        <v>509</v>
      </c>
      <c r="E4643" s="104" t="s">
        <v>284</v>
      </c>
      <c r="F4643" s="104">
        <v>71</v>
      </c>
      <c r="G4643" s="104" t="s">
        <v>257</v>
      </c>
      <c r="H4643" s="105">
        <v>13</v>
      </c>
      <c r="I4643" s="104"/>
      <c r="J4643" s="104" t="s">
        <v>258</v>
      </c>
      <c r="K4643" s="104" t="s">
        <v>81</v>
      </c>
      <c r="L4643" s="104" t="s">
        <v>259</v>
      </c>
      <c r="M4643" s="104" t="s">
        <v>269</v>
      </c>
      <c r="N4643" s="104"/>
      <c r="O4643" s="106"/>
      <c r="P4643" s="111" t="s">
        <v>1966</v>
      </c>
      <c r="Q4643" s="153" t="s">
        <v>498</v>
      </c>
      <c r="R4643" s="153" t="s">
        <v>499</v>
      </c>
      <c r="S4643" s="153">
        <v>4.1666666666666657E-2</v>
      </c>
      <c r="T4643" s="153" t="s">
        <v>498</v>
      </c>
      <c r="U4643" s="153" t="s">
        <v>499</v>
      </c>
      <c r="V4643" s="153">
        <f>IF(ISBLANK(T4643),"",Tabella2[[#This Row],[ACT STOP]]-Tabella2[[#This Row],[ACT START]])</f>
        <v>4.166666666666663E-2</v>
      </c>
      <c r="W4643" s="104" t="s">
        <v>92</v>
      </c>
      <c r="X4643" s="104" t="s">
        <v>91</v>
      </c>
      <c r="Y4643" s="110"/>
      <c r="Z4643" s="106"/>
      <c r="AA4643" s="104"/>
      <c r="AB4643" s="107"/>
      <c r="AC4643" s="72">
        <v>1</v>
      </c>
      <c r="AH4643" s="70"/>
      <c r="AI4643" s="70"/>
      <c r="AJ4643">
        <v>0</v>
      </c>
      <c r="AL4643" s="70"/>
      <c r="BM4643" s="135" t="s">
        <v>498</v>
      </c>
      <c r="BN4643" s="136" t="s">
        <v>499</v>
      </c>
      <c r="BO4643" s="101"/>
      <c r="BR4643" s="109" t="str">
        <f t="shared" si="72"/>
        <v>SH-25-4632</v>
      </c>
      <c r="BS4643" s="109" t="s">
        <v>427</v>
      </c>
      <c r="BT4643" t="s">
        <v>92</v>
      </c>
      <c r="BU4643" t="s">
        <v>9720</v>
      </c>
    </row>
    <row r="4644" spans="1:73" hidden="1">
      <c r="A4644" s="103" t="s">
        <v>9721</v>
      </c>
      <c r="B4644" s="102">
        <v>45891</v>
      </c>
      <c r="C4644" s="104">
        <f>_xlfn.ISOWEEKNUM(Tabella2[[#This Row],[Date]])</f>
        <v>34</v>
      </c>
      <c r="D4644" s="104" t="s">
        <v>6396</v>
      </c>
      <c r="E4644" s="104" t="s">
        <v>256</v>
      </c>
      <c r="F4644" s="104">
        <v>72</v>
      </c>
      <c r="G4644" s="104" t="s">
        <v>257</v>
      </c>
      <c r="H4644" s="105">
        <v>8</v>
      </c>
      <c r="I4644" s="104"/>
      <c r="J4644" s="104" t="s">
        <v>258</v>
      </c>
      <c r="K4644" s="104" t="s">
        <v>77</v>
      </c>
      <c r="L4644" s="104" t="s">
        <v>259</v>
      </c>
      <c r="M4644" s="104" t="s">
        <v>276</v>
      </c>
      <c r="N4644" s="104"/>
      <c r="O4644" s="106"/>
      <c r="P4644" s="111" t="s">
        <v>462</v>
      </c>
      <c r="Q4644" s="153" t="s">
        <v>498</v>
      </c>
      <c r="R4644" s="153" t="s">
        <v>499</v>
      </c>
      <c r="S4644" s="153">
        <v>4.1666666666666657E-2</v>
      </c>
      <c r="T4644" s="153" t="s">
        <v>498</v>
      </c>
      <c r="U4644" s="153" t="s">
        <v>499</v>
      </c>
      <c r="V4644" s="153">
        <f>IF(ISBLANK(T4644),"",Tabella2[[#This Row],[ACT STOP]]-Tabella2[[#This Row],[ACT START]])</f>
        <v>4.166666666666663E-2</v>
      </c>
      <c r="W4644" s="104" t="s">
        <v>92</v>
      </c>
      <c r="X4644" s="104" t="s">
        <v>91</v>
      </c>
      <c r="Y4644" s="110"/>
      <c r="Z4644" s="106"/>
      <c r="AA4644" s="104"/>
      <c r="AB4644" s="107"/>
      <c r="AC4644" s="72">
        <v>1</v>
      </c>
      <c r="AH4644" s="70"/>
      <c r="AI4644" s="70"/>
      <c r="AJ4644">
        <v>0</v>
      </c>
      <c r="AL4644" s="70"/>
      <c r="BM4644" s="135" t="s">
        <v>498</v>
      </c>
      <c r="BN4644" s="136" t="s">
        <v>499</v>
      </c>
      <c r="BO4644" s="101"/>
      <c r="BR4644" s="109" t="str">
        <f t="shared" si="72"/>
        <v>SH-25-4633</v>
      </c>
      <c r="BS4644" s="109" t="s">
        <v>653</v>
      </c>
      <c r="BT4644" t="s">
        <v>92</v>
      </c>
      <c r="BU4644" t="s">
        <v>9722</v>
      </c>
    </row>
    <row r="4645" spans="1:73" hidden="1">
      <c r="A4645" s="103" t="s">
        <v>9723</v>
      </c>
      <c r="B4645" s="102">
        <v>45894</v>
      </c>
      <c r="C4645" s="104">
        <f>_xlfn.ISOWEEKNUM(Tabella2[[#This Row],[Date]])</f>
        <v>35</v>
      </c>
      <c r="D4645" s="104" t="s">
        <v>722</v>
      </c>
      <c r="E4645" s="104" t="s">
        <v>327</v>
      </c>
      <c r="F4645" s="104">
        <v>77</v>
      </c>
      <c r="G4645" s="104" t="s">
        <v>257</v>
      </c>
      <c r="H4645" s="105">
        <v>14</v>
      </c>
      <c r="I4645" s="104" t="s">
        <v>258</v>
      </c>
      <c r="J4645" s="104"/>
      <c r="K4645" s="104" t="s">
        <v>79</v>
      </c>
      <c r="L4645" s="104" t="s">
        <v>299</v>
      </c>
      <c r="M4645" s="104" t="s">
        <v>276</v>
      </c>
      <c r="N4645" s="104"/>
      <c r="O4645" s="108" t="str">
        <f>A4646</f>
        <v>17048</v>
      </c>
      <c r="P4645" s="111" t="s">
        <v>3620</v>
      </c>
      <c r="Q4645" s="153" t="s">
        <v>7801</v>
      </c>
      <c r="R4645" s="153">
        <v>0.25</v>
      </c>
      <c r="S4645" s="153">
        <v>2.0833333333333329E-2</v>
      </c>
      <c r="T4645" s="153" t="s">
        <v>7801</v>
      </c>
      <c r="U4645" s="153">
        <v>0.25</v>
      </c>
      <c r="V4645" s="153">
        <f>IF(ISBLANK(T4645),"",Tabella2[[#This Row],[ACT STOP]]-Tabella2[[#This Row],[ACT START]])</f>
        <v>2.0833333333333343E-2</v>
      </c>
      <c r="W4645" s="104" t="s">
        <v>92</v>
      </c>
      <c r="X4645" s="104" t="s">
        <v>91</v>
      </c>
      <c r="Y4645" s="110"/>
      <c r="Z4645" s="106"/>
      <c r="AA4645" s="104"/>
      <c r="AB4645" s="107"/>
      <c r="AC4645" s="72">
        <v>1</v>
      </c>
      <c r="AH4645" s="70"/>
      <c r="AI4645" s="70"/>
      <c r="AJ4645">
        <v>0</v>
      </c>
      <c r="AL4645" s="70"/>
      <c r="BM4645" s="135" t="s">
        <v>7801</v>
      </c>
      <c r="BN4645" s="136">
        <v>0.25</v>
      </c>
      <c r="BO4645" s="101"/>
      <c r="BR4645" s="109" t="str">
        <f t="shared" si="72"/>
        <v>SH-25-4634</v>
      </c>
      <c r="BS4645" s="109" t="s">
        <v>372</v>
      </c>
      <c r="BT4645" t="s">
        <v>92</v>
      </c>
      <c r="BU4645" t="s">
        <v>9724</v>
      </c>
    </row>
    <row r="4646" spans="1:73" hidden="1">
      <c r="A4646" s="103" t="s">
        <v>9725</v>
      </c>
      <c r="B4646" s="102">
        <v>45894</v>
      </c>
      <c r="C4646" s="104">
        <f>_xlfn.ISOWEEKNUM(Tabella2[[#This Row],[Date]])</f>
        <v>35</v>
      </c>
      <c r="D4646" s="104" t="s">
        <v>195</v>
      </c>
      <c r="E4646" s="104" t="s">
        <v>880</v>
      </c>
      <c r="F4646" s="104"/>
      <c r="G4646" s="104" t="s">
        <v>284</v>
      </c>
      <c r="H4646" s="105">
        <v>9</v>
      </c>
      <c r="I4646" s="104"/>
      <c r="J4646" s="104" t="s">
        <v>258</v>
      </c>
      <c r="K4646" s="104" t="s">
        <v>78</v>
      </c>
      <c r="L4646" s="104" t="s">
        <v>299</v>
      </c>
      <c r="M4646" s="104" t="s">
        <v>276</v>
      </c>
      <c r="N4646" s="104"/>
      <c r="O4646" s="108" t="str">
        <f>A4645</f>
        <v>17047</v>
      </c>
      <c r="P4646" s="111" t="s">
        <v>300</v>
      </c>
      <c r="Q4646" s="153">
        <v>0.22916666666666671</v>
      </c>
      <c r="R4646" s="153">
        <v>0.25</v>
      </c>
      <c r="S4646" s="153">
        <v>2.0833333333333329E-2</v>
      </c>
      <c r="T4646" s="153" t="s">
        <v>7801</v>
      </c>
      <c r="U4646" s="153">
        <v>0.25</v>
      </c>
      <c r="V4646" s="153">
        <f>IF(ISBLANK(T4646),"",Tabella2[[#This Row],[ACT STOP]]-Tabella2[[#This Row],[ACT START]])</f>
        <v>2.0833333333333343E-2</v>
      </c>
      <c r="W4646" s="104" t="s">
        <v>122</v>
      </c>
      <c r="X4646" s="104" t="s">
        <v>91</v>
      </c>
      <c r="Y4646" s="110"/>
      <c r="Z4646" s="106"/>
      <c r="AA4646" s="104"/>
      <c r="AB4646" s="107"/>
      <c r="AC4646" s="72">
        <v>1</v>
      </c>
      <c r="AH4646" s="70"/>
      <c r="AI4646" s="70"/>
      <c r="AJ4646">
        <v>0</v>
      </c>
      <c r="AL4646" s="70"/>
      <c r="BM4646" s="135" t="s">
        <v>7801</v>
      </c>
      <c r="BN4646" s="136">
        <v>0.25</v>
      </c>
      <c r="BO4646" s="101"/>
      <c r="BR4646" s="109" t="str">
        <f t="shared" si="72"/>
        <v>SH-25-4635</v>
      </c>
      <c r="BS4646" s="109" t="s">
        <v>339</v>
      </c>
      <c r="BT4646" t="s">
        <v>122</v>
      </c>
      <c r="BU4646" t="s">
        <v>881</v>
      </c>
    </row>
    <row r="4647" spans="1:73" hidden="1">
      <c r="A4647" s="103" t="s">
        <v>9726</v>
      </c>
      <c r="B4647" s="102">
        <v>45894</v>
      </c>
      <c r="C4647" s="104">
        <f>_xlfn.ISOWEEKNUM(Tabella2[[#This Row],[Date]])</f>
        <v>35</v>
      </c>
      <c r="D4647" s="104" t="s">
        <v>722</v>
      </c>
      <c r="E4647" s="104" t="s">
        <v>327</v>
      </c>
      <c r="F4647" s="104">
        <v>79</v>
      </c>
      <c r="G4647" s="104" t="s">
        <v>284</v>
      </c>
      <c r="H4647" s="105">
        <v>9</v>
      </c>
      <c r="I4647" s="104" t="s">
        <v>258</v>
      </c>
      <c r="J4647" s="104"/>
      <c r="K4647" s="104" t="s">
        <v>79</v>
      </c>
      <c r="L4647" s="104" t="s">
        <v>299</v>
      </c>
      <c r="M4647" s="104" t="s">
        <v>276</v>
      </c>
      <c r="N4647" s="104"/>
      <c r="O4647" s="108" t="str">
        <f>A4648</f>
        <v>17050</v>
      </c>
      <c r="P4647" s="111" t="s">
        <v>3620</v>
      </c>
      <c r="Q4647" s="153" t="s">
        <v>866</v>
      </c>
      <c r="R4647" s="153">
        <v>0.27430555555555558</v>
      </c>
      <c r="S4647" s="153">
        <v>2.0833333333333329E-2</v>
      </c>
      <c r="T4647" s="153" t="s">
        <v>866</v>
      </c>
      <c r="U4647" s="153">
        <v>0.27430555555555558</v>
      </c>
      <c r="V4647" s="153">
        <f>IF(ISBLANK(T4647),"",Tabella2[[#This Row],[ACT STOP]]-Tabella2[[#This Row],[ACT START]])</f>
        <v>2.083333333333337E-2</v>
      </c>
      <c r="W4647" s="104" t="s">
        <v>92</v>
      </c>
      <c r="X4647" s="104" t="s">
        <v>91</v>
      </c>
      <c r="Y4647" s="110"/>
      <c r="Z4647" s="106"/>
      <c r="AA4647" s="104"/>
      <c r="AB4647" s="107"/>
      <c r="AC4647" s="72">
        <v>1</v>
      </c>
      <c r="AH4647" s="70"/>
      <c r="AI4647" s="70"/>
      <c r="AJ4647">
        <v>0</v>
      </c>
      <c r="AL4647" s="70"/>
      <c r="BM4647" s="135" t="s">
        <v>866</v>
      </c>
      <c r="BN4647" s="136">
        <v>0.27430555555555558</v>
      </c>
      <c r="BO4647" s="101"/>
      <c r="BR4647" s="109" t="str">
        <f t="shared" si="72"/>
        <v>SH-25-4636</v>
      </c>
      <c r="BS4647" s="109" t="s">
        <v>339</v>
      </c>
      <c r="BT4647" t="s">
        <v>92</v>
      </c>
      <c r="BU4647" t="s">
        <v>9727</v>
      </c>
    </row>
    <row r="4648" spans="1:73" hidden="1">
      <c r="A4648" s="103" t="s">
        <v>9728</v>
      </c>
      <c r="B4648" s="102">
        <v>45894</v>
      </c>
      <c r="C4648" s="104">
        <f>_xlfn.ISOWEEKNUM(Tabella2[[#This Row],[Date]])</f>
        <v>35</v>
      </c>
      <c r="D4648" s="104" t="s">
        <v>195</v>
      </c>
      <c r="E4648" s="104" t="s">
        <v>880</v>
      </c>
      <c r="F4648" s="104"/>
      <c r="G4648" s="104" t="s">
        <v>257</v>
      </c>
      <c r="H4648" s="105">
        <v>14</v>
      </c>
      <c r="I4648" s="104"/>
      <c r="J4648" s="104" t="s">
        <v>258</v>
      </c>
      <c r="K4648" s="104" t="s">
        <v>78</v>
      </c>
      <c r="L4648" s="104" t="s">
        <v>299</v>
      </c>
      <c r="M4648" s="104" t="s">
        <v>276</v>
      </c>
      <c r="N4648" s="104"/>
      <c r="O4648" s="108" t="str">
        <f>A4647</f>
        <v>17049</v>
      </c>
      <c r="P4648" s="111" t="s">
        <v>300</v>
      </c>
      <c r="Q4648" s="153">
        <v>0.25347222222222221</v>
      </c>
      <c r="R4648" s="153">
        <v>0.27430555555555558</v>
      </c>
      <c r="S4648" s="153">
        <v>2.0833333333333329E-2</v>
      </c>
      <c r="T4648" s="153" t="s">
        <v>866</v>
      </c>
      <c r="U4648" s="153">
        <v>0.27430555555555558</v>
      </c>
      <c r="V4648" s="153">
        <f>IF(ISBLANK(T4648),"",Tabella2[[#This Row],[ACT STOP]]-Tabella2[[#This Row],[ACT START]])</f>
        <v>2.083333333333337E-2</v>
      </c>
      <c r="W4648" s="104" t="s">
        <v>122</v>
      </c>
      <c r="X4648" s="104" t="s">
        <v>91</v>
      </c>
      <c r="Y4648" s="110"/>
      <c r="Z4648" s="106"/>
      <c r="AA4648" s="104"/>
      <c r="AB4648" s="107"/>
      <c r="AC4648" s="72">
        <v>1</v>
      </c>
      <c r="AH4648" s="70"/>
      <c r="AI4648" s="70"/>
      <c r="AJ4648">
        <v>0</v>
      </c>
      <c r="AL4648" s="70"/>
      <c r="BM4648" s="135" t="s">
        <v>866</v>
      </c>
      <c r="BN4648" s="136">
        <v>0.27430555555555558</v>
      </c>
      <c r="BO4648" s="101"/>
      <c r="BR4648" s="109" t="str">
        <f t="shared" si="72"/>
        <v>SH-25-4637</v>
      </c>
      <c r="BS4648" s="109" t="s">
        <v>372</v>
      </c>
      <c r="BT4648" t="s">
        <v>122</v>
      </c>
      <c r="BU4648" t="s">
        <v>881</v>
      </c>
    </row>
    <row r="4649" spans="1:73" hidden="1">
      <c r="A4649" s="103" t="s">
        <v>9729</v>
      </c>
      <c r="B4649" s="102">
        <v>45894</v>
      </c>
      <c r="C4649" s="104">
        <f>_xlfn.ISOWEEKNUM(Tabella2[[#This Row],[Date]])</f>
        <v>35</v>
      </c>
      <c r="D4649" s="104" t="s">
        <v>722</v>
      </c>
      <c r="E4649" s="104" t="s">
        <v>327</v>
      </c>
      <c r="F4649" s="104">
        <v>78</v>
      </c>
      <c r="G4649" s="104" t="s">
        <v>257</v>
      </c>
      <c r="H4649" s="105">
        <v>17</v>
      </c>
      <c r="I4649" s="104" t="s">
        <v>258</v>
      </c>
      <c r="J4649" s="104"/>
      <c r="K4649" s="104" t="s">
        <v>83</v>
      </c>
      <c r="L4649" s="104" t="s">
        <v>299</v>
      </c>
      <c r="M4649" s="104" t="s">
        <v>328</v>
      </c>
      <c r="N4649" s="104"/>
      <c r="O4649" s="108" t="str">
        <f>A4650</f>
        <v>17052</v>
      </c>
      <c r="P4649" s="111" t="s">
        <v>2571</v>
      </c>
      <c r="Q4649" s="153" t="s">
        <v>7801</v>
      </c>
      <c r="R4649" s="153" t="s">
        <v>7802</v>
      </c>
      <c r="S4649" s="153">
        <v>4.1666666666666657E-2</v>
      </c>
      <c r="T4649" s="153">
        <v>0.22916666666666671</v>
      </c>
      <c r="U4649" s="153">
        <v>0.27083333333333331</v>
      </c>
      <c r="V4649" s="153">
        <f>IF(ISBLANK(T4649),"",Tabella2[[#This Row],[ACT STOP]]-Tabella2[[#This Row],[ACT START]])</f>
        <v>4.1666666666666602E-2</v>
      </c>
      <c r="W4649" s="104" t="s">
        <v>92</v>
      </c>
      <c r="X4649" s="104" t="s">
        <v>91</v>
      </c>
      <c r="Y4649" s="110"/>
      <c r="Z4649" s="106"/>
      <c r="AA4649" s="104"/>
      <c r="AB4649" s="107"/>
      <c r="AC4649" s="72">
        <v>1</v>
      </c>
      <c r="AH4649" s="70"/>
      <c r="AI4649" s="70"/>
      <c r="AJ4649">
        <v>0</v>
      </c>
      <c r="AL4649" s="70"/>
      <c r="BM4649" s="135">
        <v>0.22916666666666671</v>
      </c>
      <c r="BN4649" s="136">
        <v>0.27083333333333331</v>
      </c>
      <c r="BO4649" s="101"/>
      <c r="BR4649" s="109" t="str">
        <f t="shared" si="72"/>
        <v>SH-25-4638</v>
      </c>
      <c r="BS4649" s="109" t="s">
        <v>393</v>
      </c>
      <c r="BT4649" t="s">
        <v>92</v>
      </c>
      <c r="BU4649" t="s">
        <v>9730</v>
      </c>
    </row>
    <row r="4650" spans="1:73" hidden="1">
      <c r="A4650" s="103" t="s">
        <v>9731</v>
      </c>
      <c r="B4650" s="102">
        <v>45894</v>
      </c>
      <c r="C4650" s="104">
        <f>_xlfn.ISOWEEKNUM(Tabella2[[#This Row],[Date]])</f>
        <v>35</v>
      </c>
      <c r="D4650" s="104" t="s">
        <v>195</v>
      </c>
      <c r="E4650" s="104" t="s">
        <v>880</v>
      </c>
      <c r="F4650" s="104"/>
      <c r="G4650" s="104" t="s">
        <v>257</v>
      </c>
      <c r="H4650" s="105">
        <v>12</v>
      </c>
      <c r="I4650" s="104"/>
      <c r="J4650" s="104" t="s">
        <v>258</v>
      </c>
      <c r="K4650" s="104" t="s">
        <v>80</v>
      </c>
      <c r="L4650" s="104" t="s">
        <v>299</v>
      </c>
      <c r="M4650" s="104" t="s">
        <v>328</v>
      </c>
      <c r="N4650" s="104"/>
      <c r="O4650" s="108" t="str">
        <f>A4649</f>
        <v>17051</v>
      </c>
      <c r="P4650" s="111" t="s">
        <v>300</v>
      </c>
      <c r="Q4650" s="153">
        <v>0.22916666666666671</v>
      </c>
      <c r="R4650" s="153">
        <v>0.27083333333333331</v>
      </c>
      <c r="S4650" s="153">
        <v>4.1666666666666657E-2</v>
      </c>
      <c r="T4650" s="153">
        <v>0.22916666666666671</v>
      </c>
      <c r="U4650" s="153">
        <v>0.27083333333333331</v>
      </c>
      <c r="V4650" s="153">
        <f>IF(ISBLANK(T4650),"",Tabella2[[#This Row],[ACT STOP]]-Tabella2[[#This Row],[ACT START]])</f>
        <v>4.1666666666666602E-2</v>
      </c>
      <c r="W4650" s="104" t="s">
        <v>122</v>
      </c>
      <c r="X4650" s="104" t="s">
        <v>91</v>
      </c>
      <c r="Y4650" s="110"/>
      <c r="Z4650" s="106"/>
      <c r="AA4650" s="104"/>
      <c r="AB4650" s="107"/>
      <c r="AC4650" s="72">
        <v>1</v>
      </c>
      <c r="AH4650" s="70"/>
      <c r="AI4650" s="70"/>
      <c r="AJ4650">
        <v>0</v>
      </c>
      <c r="AL4650" s="70"/>
      <c r="BM4650" s="135">
        <v>0.22916666666666671</v>
      </c>
      <c r="BN4650" s="136">
        <v>0.27083333333333331</v>
      </c>
      <c r="BO4650" s="101"/>
      <c r="BR4650" s="109" t="str">
        <f t="shared" si="72"/>
        <v>SH-25-4639</v>
      </c>
      <c r="BS4650" s="109" t="s">
        <v>266</v>
      </c>
      <c r="BT4650" t="s">
        <v>122</v>
      </c>
      <c r="BU4650" t="s">
        <v>881</v>
      </c>
    </row>
    <row r="4651" spans="1:73" hidden="1">
      <c r="A4651" s="103" t="s">
        <v>9732</v>
      </c>
      <c r="B4651" s="102">
        <v>45894</v>
      </c>
      <c r="C4651" s="104">
        <f>_xlfn.ISOWEEKNUM(Tabella2[[#This Row],[Date]])</f>
        <v>35</v>
      </c>
      <c r="D4651" s="104" t="s">
        <v>722</v>
      </c>
      <c r="E4651" s="104" t="s">
        <v>327</v>
      </c>
      <c r="F4651" s="104">
        <v>76</v>
      </c>
      <c r="G4651" s="104" t="s">
        <v>257</v>
      </c>
      <c r="H4651" s="105">
        <v>1</v>
      </c>
      <c r="I4651" s="104" t="s">
        <v>258</v>
      </c>
      <c r="J4651" s="104"/>
      <c r="K4651" s="104" t="s">
        <v>81</v>
      </c>
      <c r="L4651" s="104" t="s">
        <v>259</v>
      </c>
      <c r="M4651" s="104" t="s">
        <v>276</v>
      </c>
      <c r="N4651" s="104"/>
      <c r="O4651" s="106"/>
      <c r="P4651" s="111" t="s">
        <v>3777</v>
      </c>
      <c r="Q4651" s="153">
        <v>0.22222222222222221</v>
      </c>
      <c r="R4651" s="153">
        <v>0.2638888888888889</v>
      </c>
      <c r="S4651" s="153">
        <v>4.1666666666666657E-2</v>
      </c>
      <c r="T4651" s="153">
        <v>0.22222222222222221</v>
      </c>
      <c r="U4651" s="153">
        <v>0.2638888888888889</v>
      </c>
      <c r="V4651" s="153">
        <f>IF(ISBLANK(T4651),"",Tabella2[[#This Row],[ACT STOP]]-Tabella2[[#This Row],[ACT START]])</f>
        <v>4.1666666666666685E-2</v>
      </c>
      <c r="W4651" s="104" t="s">
        <v>92</v>
      </c>
      <c r="X4651" s="104" t="s">
        <v>91</v>
      </c>
      <c r="Y4651" s="110"/>
      <c r="Z4651" s="106"/>
      <c r="AA4651" s="104"/>
      <c r="AB4651" s="107"/>
      <c r="AC4651" s="72">
        <v>1</v>
      </c>
      <c r="AH4651" s="70"/>
      <c r="AI4651" s="70"/>
      <c r="AJ4651">
        <v>0</v>
      </c>
      <c r="AL4651" s="70"/>
      <c r="BM4651" s="135">
        <v>0.22222222222222221</v>
      </c>
      <c r="BN4651" s="136">
        <v>0.2638888888888889</v>
      </c>
      <c r="BO4651" s="101"/>
      <c r="BR4651" s="109" t="str">
        <f t="shared" si="72"/>
        <v>SH-25-4640</v>
      </c>
      <c r="BS4651" s="109" t="s">
        <v>332</v>
      </c>
      <c r="BT4651" t="s">
        <v>92</v>
      </c>
      <c r="BU4651" t="s">
        <v>9733</v>
      </c>
    </row>
    <row r="4652" spans="1:73" hidden="1">
      <c r="A4652" s="103" t="s">
        <v>9734</v>
      </c>
      <c r="B4652" s="102">
        <v>45894</v>
      </c>
      <c r="C4652" s="104">
        <f>_xlfn.ISOWEEKNUM(Tabella2[[#This Row],[Date]])</f>
        <v>35</v>
      </c>
      <c r="D4652" s="104" t="s">
        <v>751</v>
      </c>
      <c r="E4652" s="104" t="s">
        <v>256</v>
      </c>
      <c r="F4652" s="104">
        <v>77</v>
      </c>
      <c r="G4652" s="104" t="s">
        <v>257</v>
      </c>
      <c r="H4652" s="105">
        <v>10</v>
      </c>
      <c r="I4652" s="104" t="s">
        <v>258</v>
      </c>
      <c r="J4652" s="104"/>
      <c r="K4652" s="104" t="s">
        <v>77</v>
      </c>
      <c r="L4652" s="104" t="s">
        <v>259</v>
      </c>
      <c r="M4652" s="104" t="s">
        <v>276</v>
      </c>
      <c r="N4652" s="104"/>
      <c r="O4652" s="106"/>
      <c r="P4652" s="111" t="s">
        <v>467</v>
      </c>
      <c r="Q4652" s="153" t="s">
        <v>7801</v>
      </c>
      <c r="R4652" s="153" t="s">
        <v>7802</v>
      </c>
      <c r="S4652" s="153">
        <v>4.1666666666666657E-2</v>
      </c>
      <c r="T4652" s="153">
        <v>0.22916666666666671</v>
      </c>
      <c r="U4652" s="153">
        <v>0.27083333333333331</v>
      </c>
      <c r="V4652" s="153">
        <f>IF(ISBLANK(T4652),"",Tabella2[[#This Row],[ACT STOP]]-Tabella2[[#This Row],[ACT START]])</f>
        <v>4.1666666666666602E-2</v>
      </c>
      <c r="W4652" s="104" t="s">
        <v>92</v>
      </c>
      <c r="X4652" s="104" t="s">
        <v>91</v>
      </c>
      <c r="Y4652" s="110"/>
      <c r="Z4652" s="106"/>
      <c r="AA4652" s="104"/>
      <c r="AB4652" s="107"/>
      <c r="AC4652" s="72">
        <v>1</v>
      </c>
      <c r="AH4652" s="70"/>
      <c r="AI4652" s="70"/>
      <c r="AJ4652">
        <v>0</v>
      </c>
      <c r="AL4652" s="70"/>
      <c r="BM4652" s="135">
        <v>0.22916666666666671</v>
      </c>
      <c r="BN4652" s="136">
        <v>0.27083333333333331</v>
      </c>
      <c r="BO4652" s="101"/>
      <c r="BR4652" s="109" t="str">
        <f t="shared" si="72"/>
        <v>SH-25-4641</v>
      </c>
      <c r="BS4652" s="109" t="s">
        <v>552</v>
      </c>
      <c r="BT4652" t="s">
        <v>92</v>
      </c>
      <c r="BU4652" t="s">
        <v>9735</v>
      </c>
    </row>
    <row r="4653" spans="1:73" hidden="1">
      <c r="A4653" s="103" t="s">
        <v>9736</v>
      </c>
      <c r="B4653" s="102">
        <v>45894</v>
      </c>
      <c r="C4653" s="104">
        <f>_xlfn.ISOWEEKNUM(Tabella2[[#This Row],[Date]])</f>
        <v>35</v>
      </c>
      <c r="D4653" s="104" t="s">
        <v>6621</v>
      </c>
      <c r="E4653" s="104" t="s">
        <v>284</v>
      </c>
      <c r="F4653" s="104">
        <v>83</v>
      </c>
      <c r="G4653" s="104" t="s">
        <v>257</v>
      </c>
      <c r="H4653" s="105">
        <v>32</v>
      </c>
      <c r="I4653" s="104"/>
      <c r="J4653" s="104" t="s">
        <v>258</v>
      </c>
      <c r="K4653" s="104" t="s">
        <v>79</v>
      </c>
      <c r="L4653" s="104" t="s">
        <v>299</v>
      </c>
      <c r="M4653" s="104" t="s">
        <v>276</v>
      </c>
      <c r="N4653" s="104"/>
      <c r="O4653" s="108" t="str">
        <f>A4654</f>
        <v>17056</v>
      </c>
      <c r="P4653" s="111" t="s">
        <v>554</v>
      </c>
      <c r="Q4653" s="153" t="s">
        <v>285</v>
      </c>
      <c r="R4653" s="153" t="s">
        <v>286</v>
      </c>
      <c r="S4653" s="153">
        <v>4.1666666666666657E-2</v>
      </c>
      <c r="T4653" s="153">
        <v>0.29166666666666669</v>
      </c>
      <c r="U4653" s="153">
        <v>0.33333333333333331</v>
      </c>
      <c r="V4653" s="153">
        <f>IF(ISBLANK(T4653),"",Tabella2[[#This Row],[ACT STOP]]-Tabella2[[#This Row],[ACT START]])</f>
        <v>4.166666666666663E-2</v>
      </c>
      <c r="W4653" s="104" t="s">
        <v>92</v>
      </c>
      <c r="X4653" s="104" t="s">
        <v>91</v>
      </c>
      <c r="Y4653" s="110"/>
      <c r="Z4653" s="106"/>
      <c r="AA4653" s="104"/>
      <c r="AB4653" s="107"/>
      <c r="AC4653" s="72">
        <v>1</v>
      </c>
      <c r="AH4653" s="70"/>
      <c r="AI4653" s="70"/>
      <c r="AJ4653">
        <v>0</v>
      </c>
      <c r="AL4653" s="70"/>
      <c r="BM4653" s="135">
        <v>0.29166666666666669</v>
      </c>
      <c r="BN4653" s="136">
        <v>0.33333333333333331</v>
      </c>
      <c r="BO4653" s="101"/>
      <c r="BR4653" s="109" t="str">
        <f t="shared" si="72"/>
        <v>SH-25-4642</v>
      </c>
      <c r="BS4653" s="109" t="s">
        <v>356</v>
      </c>
      <c r="BT4653" t="s">
        <v>92</v>
      </c>
      <c r="BU4653" t="s">
        <v>9737</v>
      </c>
    </row>
    <row r="4654" spans="1:73" hidden="1">
      <c r="A4654" s="103" t="s">
        <v>9738</v>
      </c>
      <c r="B4654" s="102">
        <v>45894</v>
      </c>
      <c r="C4654" s="104">
        <f>_xlfn.ISOWEEKNUM(Tabella2[[#This Row],[Date]])</f>
        <v>35</v>
      </c>
      <c r="D4654" s="104" t="s">
        <v>195</v>
      </c>
      <c r="E4654" s="104" t="s">
        <v>398</v>
      </c>
      <c r="F4654" s="104"/>
      <c r="G4654" s="104" t="s">
        <v>257</v>
      </c>
      <c r="H4654" s="105">
        <v>5</v>
      </c>
      <c r="I4654" s="104"/>
      <c r="J4654" s="104" t="s">
        <v>258</v>
      </c>
      <c r="K4654" s="104" t="s">
        <v>78</v>
      </c>
      <c r="L4654" s="104" t="s">
        <v>299</v>
      </c>
      <c r="M4654" s="104" t="s">
        <v>276</v>
      </c>
      <c r="N4654" s="104"/>
      <c r="O4654" s="108" t="str">
        <f>A4653</f>
        <v>17055</v>
      </c>
      <c r="P4654" s="111" t="s">
        <v>300</v>
      </c>
      <c r="Q4654" s="153">
        <v>0.29166666666666669</v>
      </c>
      <c r="R4654" s="153">
        <v>0.33333333333333331</v>
      </c>
      <c r="S4654" s="153">
        <v>4.1666666666666657E-2</v>
      </c>
      <c r="T4654" s="153">
        <v>0.29166666666666669</v>
      </c>
      <c r="U4654" s="153">
        <v>0.33333333333333331</v>
      </c>
      <c r="V4654" s="153">
        <f>IF(ISBLANK(T4654),"",Tabella2[[#This Row],[ACT STOP]]-Tabella2[[#This Row],[ACT START]])</f>
        <v>4.166666666666663E-2</v>
      </c>
      <c r="W4654" s="104" t="s">
        <v>122</v>
      </c>
      <c r="X4654" s="104" t="s">
        <v>91</v>
      </c>
      <c r="Y4654" s="110"/>
      <c r="Z4654" s="106"/>
      <c r="AA4654" s="104"/>
      <c r="AB4654" s="107"/>
      <c r="AC4654" s="72">
        <v>1</v>
      </c>
      <c r="AH4654" s="70"/>
      <c r="AI4654" s="70"/>
      <c r="AJ4654">
        <v>0</v>
      </c>
      <c r="AL4654" s="70"/>
      <c r="BM4654" s="135">
        <v>0.29166666666666669</v>
      </c>
      <c r="BN4654" s="136">
        <v>0.33333333333333331</v>
      </c>
      <c r="BO4654" s="101"/>
      <c r="BR4654" s="109" t="str">
        <f t="shared" si="72"/>
        <v>SH-25-4643</v>
      </c>
      <c r="BS4654" s="109" t="s">
        <v>416</v>
      </c>
      <c r="BT4654" t="s">
        <v>122</v>
      </c>
      <c r="BU4654" t="s">
        <v>399</v>
      </c>
    </row>
    <row r="4655" spans="1:73" hidden="1">
      <c r="A4655" s="103" t="s">
        <v>9739</v>
      </c>
      <c r="B4655" s="102">
        <v>45894</v>
      </c>
      <c r="C4655" s="104">
        <f>_xlfn.ISOWEEKNUM(Tabella2[[#This Row],[Date]])</f>
        <v>35</v>
      </c>
      <c r="D4655" s="104" t="s">
        <v>9740</v>
      </c>
      <c r="E4655" s="104" t="s">
        <v>284</v>
      </c>
      <c r="F4655" s="104">
        <v>87</v>
      </c>
      <c r="G4655" s="104" t="s">
        <v>284</v>
      </c>
      <c r="H4655" s="105">
        <v>22</v>
      </c>
      <c r="I4655" s="104"/>
      <c r="J4655" s="104" t="s">
        <v>258</v>
      </c>
      <c r="K4655" s="104" t="s">
        <v>77</v>
      </c>
      <c r="L4655" s="104" t="s">
        <v>259</v>
      </c>
      <c r="M4655" s="104" t="s">
        <v>276</v>
      </c>
      <c r="N4655" s="104"/>
      <c r="O4655" s="106"/>
      <c r="P4655" s="111" t="s">
        <v>2613</v>
      </c>
      <c r="Q4655" s="153" t="s">
        <v>285</v>
      </c>
      <c r="R4655" s="153" t="s">
        <v>286</v>
      </c>
      <c r="S4655" s="153">
        <v>4.1666666666666657E-2</v>
      </c>
      <c r="T4655" s="153">
        <v>0.29166666666666669</v>
      </c>
      <c r="U4655" s="153">
        <v>0.33333333333333331</v>
      </c>
      <c r="V4655" s="153">
        <f>IF(ISBLANK(T4655),"",Tabella2[[#This Row],[ACT STOP]]-Tabella2[[#This Row],[ACT START]])</f>
        <v>4.166666666666663E-2</v>
      </c>
      <c r="W4655" s="104" t="s">
        <v>92</v>
      </c>
      <c r="X4655" s="104" t="s">
        <v>91</v>
      </c>
      <c r="Y4655" s="110"/>
      <c r="Z4655" s="106"/>
      <c r="AA4655" s="104"/>
      <c r="AB4655" s="107"/>
      <c r="AC4655" s="72">
        <v>1</v>
      </c>
      <c r="AH4655" s="70"/>
      <c r="AI4655" s="70"/>
      <c r="AJ4655">
        <v>0</v>
      </c>
      <c r="AL4655" s="70"/>
      <c r="BM4655" s="135">
        <v>0.29166666666666669</v>
      </c>
      <c r="BN4655" s="136">
        <v>0.33333333333333331</v>
      </c>
      <c r="BO4655" s="101"/>
      <c r="BR4655" s="109" t="str">
        <f t="shared" si="72"/>
        <v>SH-25-4644</v>
      </c>
      <c r="BS4655" s="109" t="s">
        <v>295</v>
      </c>
      <c r="BT4655" t="s">
        <v>92</v>
      </c>
      <c r="BU4655" t="s">
        <v>9741</v>
      </c>
    </row>
    <row r="4656" spans="1:73" hidden="1">
      <c r="A4656" s="103" t="s">
        <v>9742</v>
      </c>
      <c r="B4656" s="102">
        <v>45894</v>
      </c>
      <c r="C4656" s="104">
        <f>_xlfn.ISOWEEKNUM(Tabella2[[#This Row],[Date]])</f>
        <v>35</v>
      </c>
      <c r="D4656" s="104" t="s">
        <v>9743</v>
      </c>
      <c r="E4656" s="104" t="s">
        <v>256</v>
      </c>
      <c r="F4656" s="104">
        <v>81</v>
      </c>
      <c r="G4656" s="104" t="s">
        <v>257</v>
      </c>
      <c r="H4656" s="105">
        <v>13</v>
      </c>
      <c r="I4656" s="104"/>
      <c r="J4656" s="104" t="s">
        <v>258</v>
      </c>
      <c r="K4656" s="104" t="s">
        <v>80</v>
      </c>
      <c r="L4656" s="104" t="s">
        <v>259</v>
      </c>
      <c r="M4656" s="104" t="s">
        <v>276</v>
      </c>
      <c r="N4656" s="104"/>
      <c r="O4656" s="106"/>
      <c r="P4656" s="111" t="s">
        <v>6297</v>
      </c>
      <c r="Q4656" s="153" t="s">
        <v>285</v>
      </c>
      <c r="R4656" s="153" t="s">
        <v>286</v>
      </c>
      <c r="S4656" s="153">
        <v>4.1666666666666657E-2</v>
      </c>
      <c r="T4656" s="153">
        <v>0.29166666666666669</v>
      </c>
      <c r="U4656" s="153">
        <v>0.33333333333333331</v>
      </c>
      <c r="V4656" s="153">
        <f>IF(ISBLANK(T4656),"",Tabella2[[#This Row],[ACT STOP]]-Tabella2[[#This Row],[ACT START]])</f>
        <v>4.166666666666663E-2</v>
      </c>
      <c r="W4656" s="104" t="s">
        <v>92</v>
      </c>
      <c r="X4656" s="104" t="s">
        <v>91</v>
      </c>
      <c r="Y4656" s="110"/>
      <c r="Z4656" s="106"/>
      <c r="AA4656" s="104"/>
      <c r="AB4656" s="107"/>
      <c r="AC4656" s="72">
        <v>1</v>
      </c>
      <c r="AH4656" s="70"/>
      <c r="AI4656" s="70"/>
      <c r="AJ4656">
        <v>0</v>
      </c>
      <c r="AL4656" s="70"/>
      <c r="BM4656" s="135">
        <v>0.29166666666666669</v>
      </c>
      <c r="BN4656" s="136">
        <v>0.33333333333333331</v>
      </c>
      <c r="BO4656" s="101"/>
      <c r="BR4656" s="109" t="str">
        <f t="shared" si="72"/>
        <v>SH-25-4645</v>
      </c>
      <c r="BS4656" s="109" t="s">
        <v>427</v>
      </c>
      <c r="BT4656" t="s">
        <v>92</v>
      </c>
      <c r="BU4656" t="s">
        <v>9744</v>
      </c>
    </row>
    <row r="4657" spans="1:73" hidden="1">
      <c r="A4657" s="103" t="s">
        <v>9745</v>
      </c>
      <c r="B4657" s="102">
        <v>45894</v>
      </c>
      <c r="C4657" s="104">
        <f>_xlfn.ISOWEEKNUM(Tabella2[[#This Row],[Date]])</f>
        <v>35</v>
      </c>
      <c r="D4657" s="104" t="s">
        <v>6396</v>
      </c>
      <c r="E4657" s="104" t="s">
        <v>256</v>
      </c>
      <c r="F4657" s="104">
        <v>72</v>
      </c>
      <c r="G4657" s="104" t="s">
        <v>257</v>
      </c>
      <c r="H4657" s="105">
        <v>2</v>
      </c>
      <c r="I4657" s="104"/>
      <c r="J4657" s="104" t="s">
        <v>258</v>
      </c>
      <c r="K4657" s="104" t="s">
        <v>81</v>
      </c>
      <c r="L4657" s="104" t="s">
        <v>259</v>
      </c>
      <c r="M4657" s="104" t="s">
        <v>276</v>
      </c>
      <c r="N4657" s="104"/>
      <c r="O4657" s="106"/>
      <c r="P4657" s="111" t="s">
        <v>9746</v>
      </c>
      <c r="Q4657" s="153" t="s">
        <v>285</v>
      </c>
      <c r="R4657" s="153" t="s">
        <v>286</v>
      </c>
      <c r="S4657" s="153">
        <v>4.1666666666666657E-2</v>
      </c>
      <c r="T4657" s="153"/>
      <c r="U4657" s="153"/>
      <c r="V4657" s="153" t="str">
        <f>IF(ISBLANK(T4657),"",Tabella2[[#This Row],[ACT STOP]]-Tabella2[[#This Row],[ACT START]])</f>
        <v/>
      </c>
      <c r="W4657" s="104" t="s">
        <v>108</v>
      </c>
      <c r="X4657" s="104" t="s">
        <v>97</v>
      </c>
      <c r="Y4657" s="110"/>
      <c r="Z4657" s="106"/>
      <c r="AA4657" s="104"/>
      <c r="AB4657" s="107"/>
      <c r="AC4657" s="72">
        <v>0</v>
      </c>
      <c r="AH4657" s="70"/>
      <c r="AI4657" s="70"/>
      <c r="AJ4657">
        <v>0</v>
      </c>
      <c r="AL4657" s="70"/>
      <c r="BL4657" t="s">
        <v>8803</v>
      </c>
      <c r="BM4657" s="135">
        <v>0</v>
      </c>
      <c r="BN4657" s="136">
        <v>0</v>
      </c>
      <c r="BO4657" s="101"/>
      <c r="BR4657" s="109" t="str">
        <f t="shared" si="72"/>
        <v>SH-25-4646</v>
      </c>
      <c r="BS4657" s="109" t="s">
        <v>368</v>
      </c>
      <c r="BT4657" t="s">
        <v>108</v>
      </c>
      <c r="BU4657" t="s">
        <v>9747</v>
      </c>
    </row>
    <row r="4658" spans="1:73" hidden="1">
      <c r="A4658" s="103" t="s">
        <v>9748</v>
      </c>
      <c r="B4658" s="102">
        <v>45894</v>
      </c>
      <c r="C4658" s="104">
        <f>_xlfn.ISOWEEKNUM(Tabella2[[#This Row],[Date]])</f>
        <v>35</v>
      </c>
      <c r="D4658" s="104" t="s">
        <v>471</v>
      </c>
      <c r="E4658" s="104" t="s">
        <v>327</v>
      </c>
      <c r="F4658" s="104">
        <v>34</v>
      </c>
      <c r="G4658" s="104" t="s">
        <v>327</v>
      </c>
      <c r="H4658" s="105">
        <v>7</v>
      </c>
      <c r="I4658" s="104" t="s">
        <v>258</v>
      </c>
      <c r="J4658" s="104"/>
      <c r="K4658" s="104" t="s">
        <v>83</v>
      </c>
      <c r="L4658" s="104" t="s">
        <v>259</v>
      </c>
      <c r="M4658" s="104" t="s">
        <v>386</v>
      </c>
      <c r="N4658" s="104"/>
      <c r="O4658" s="106"/>
      <c r="P4658" s="111" t="s">
        <v>813</v>
      </c>
      <c r="Q4658" s="153" t="s">
        <v>285</v>
      </c>
      <c r="R4658" s="153" t="s">
        <v>286</v>
      </c>
      <c r="S4658" s="153">
        <v>4.1666666666666657E-2</v>
      </c>
      <c r="T4658" s="153">
        <v>0.29166666666666669</v>
      </c>
      <c r="U4658" s="153">
        <v>0.33333333333333331</v>
      </c>
      <c r="V4658" s="153">
        <f>IF(ISBLANK(T4658),"",Tabella2[[#This Row],[ACT STOP]]-Tabella2[[#This Row],[ACT START]])</f>
        <v>4.166666666666663E-2</v>
      </c>
      <c r="W4658" s="104" t="s">
        <v>92</v>
      </c>
      <c r="X4658" s="104" t="s">
        <v>91</v>
      </c>
      <c r="Y4658" s="110"/>
      <c r="Z4658" s="106"/>
      <c r="AA4658" s="104"/>
      <c r="AB4658" s="107"/>
      <c r="AC4658" s="72">
        <v>1</v>
      </c>
      <c r="AH4658" s="70"/>
      <c r="AI4658" s="70"/>
      <c r="AJ4658">
        <v>0</v>
      </c>
      <c r="AL4658" s="70"/>
      <c r="BM4658" s="135">
        <v>0.29166666666666669</v>
      </c>
      <c r="BN4658" s="136">
        <v>0.33333333333333331</v>
      </c>
      <c r="BO4658" s="101"/>
      <c r="BR4658" s="109" t="str">
        <f t="shared" si="72"/>
        <v>SH-25-4647</v>
      </c>
      <c r="BS4658" s="109" t="s">
        <v>1544</v>
      </c>
      <c r="BT4658" t="s">
        <v>92</v>
      </c>
      <c r="BU4658" t="s">
        <v>9749</v>
      </c>
    </row>
    <row r="4659" spans="1:73" hidden="1">
      <c r="A4659" s="103" t="s">
        <v>9750</v>
      </c>
      <c r="B4659" s="102">
        <v>45894</v>
      </c>
      <c r="C4659" s="104">
        <f>_xlfn.ISOWEEKNUM(Tabella2[[#This Row],[Date]])</f>
        <v>35</v>
      </c>
      <c r="D4659" s="104" t="s">
        <v>722</v>
      </c>
      <c r="E4659" s="104" t="s">
        <v>327</v>
      </c>
      <c r="F4659" s="104">
        <v>82</v>
      </c>
      <c r="G4659" s="104" t="s">
        <v>257</v>
      </c>
      <c r="H4659" s="105">
        <v>12</v>
      </c>
      <c r="I4659" s="104" t="s">
        <v>258</v>
      </c>
      <c r="J4659" s="104"/>
      <c r="K4659" s="104" t="s">
        <v>79</v>
      </c>
      <c r="L4659" s="104" t="s">
        <v>299</v>
      </c>
      <c r="M4659" s="104" t="s">
        <v>276</v>
      </c>
      <c r="N4659" s="104"/>
      <c r="O4659" s="108" t="str">
        <f>A4660</f>
        <v>17062</v>
      </c>
      <c r="P4659" s="111" t="s">
        <v>3620</v>
      </c>
      <c r="Q4659" s="153" t="s">
        <v>525</v>
      </c>
      <c r="R4659" s="153">
        <v>0.375</v>
      </c>
      <c r="S4659" s="153">
        <v>2.0833333333333329E-2</v>
      </c>
      <c r="T4659" s="153">
        <v>0.3611111111111111</v>
      </c>
      <c r="U4659" s="153">
        <v>0.38194444444444442</v>
      </c>
      <c r="V4659" s="153">
        <f>IF(ISBLANK(T4659),"",Tabella2[[#This Row],[ACT STOP]]-Tabella2[[#This Row],[ACT START]])</f>
        <v>2.0833333333333315E-2</v>
      </c>
      <c r="W4659" s="104" t="s">
        <v>92</v>
      </c>
      <c r="X4659" s="104" t="s">
        <v>91</v>
      </c>
      <c r="Y4659" s="110"/>
      <c r="Z4659" s="106"/>
      <c r="AA4659" s="104"/>
      <c r="AB4659" s="107"/>
      <c r="AC4659" s="72">
        <v>1</v>
      </c>
      <c r="AH4659" s="70"/>
      <c r="AI4659" s="70"/>
      <c r="AJ4659">
        <v>0</v>
      </c>
      <c r="AL4659" s="70"/>
      <c r="BM4659" s="135">
        <v>0.3611111111111111</v>
      </c>
      <c r="BN4659" s="136">
        <v>0.38194444444444442</v>
      </c>
      <c r="BO4659" s="101"/>
      <c r="BR4659" s="109" t="str">
        <f t="shared" si="72"/>
        <v>SH-25-4648</v>
      </c>
      <c r="BS4659" s="109" t="s">
        <v>266</v>
      </c>
      <c r="BT4659" t="s">
        <v>92</v>
      </c>
      <c r="BU4659" t="s">
        <v>9751</v>
      </c>
    </row>
    <row r="4660" spans="1:73" hidden="1">
      <c r="A4660" s="103" t="s">
        <v>9752</v>
      </c>
      <c r="B4660" s="102">
        <v>45894</v>
      </c>
      <c r="C4660" s="104">
        <f>_xlfn.ISOWEEKNUM(Tabella2[[#This Row],[Date]])</f>
        <v>35</v>
      </c>
      <c r="D4660" s="104" t="s">
        <v>195</v>
      </c>
      <c r="E4660" s="104" t="s">
        <v>880</v>
      </c>
      <c r="F4660" s="104"/>
      <c r="G4660" s="104" t="s">
        <v>257</v>
      </c>
      <c r="H4660" s="105">
        <v>1</v>
      </c>
      <c r="I4660" s="104"/>
      <c r="J4660" s="104" t="s">
        <v>258</v>
      </c>
      <c r="K4660" s="104" t="s">
        <v>78</v>
      </c>
      <c r="L4660" s="104" t="s">
        <v>299</v>
      </c>
      <c r="M4660" s="104" t="s">
        <v>276</v>
      </c>
      <c r="N4660" s="104"/>
      <c r="O4660" s="108" t="str">
        <f>A4659</f>
        <v>17061</v>
      </c>
      <c r="P4660" s="111" t="s">
        <v>300</v>
      </c>
      <c r="Q4660" s="153">
        <v>0.35416666666666669</v>
      </c>
      <c r="R4660" s="153">
        <v>0.375</v>
      </c>
      <c r="S4660" s="153">
        <v>2.0833333333333329E-2</v>
      </c>
      <c r="T4660" s="153">
        <v>0.3611111111111111</v>
      </c>
      <c r="U4660" s="153">
        <v>0.38194444444444442</v>
      </c>
      <c r="V4660" s="153">
        <f>IF(ISBLANK(T4660),"",Tabella2[[#This Row],[ACT STOP]]-Tabella2[[#This Row],[ACT START]])</f>
        <v>2.0833333333333315E-2</v>
      </c>
      <c r="W4660" s="104" t="s">
        <v>122</v>
      </c>
      <c r="X4660" s="104" t="s">
        <v>91</v>
      </c>
      <c r="Y4660" s="110"/>
      <c r="Z4660" s="106"/>
      <c r="AA4660" s="104"/>
      <c r="AB4660" s="107"/>
      <c r="AC4660" s="72">
        <v>1</v>
      </c>
      <c r="AH4660" s="70"/>
      <c r="AI4660" s="70"/>
      <c r="AJ4660">
        <v>0</v>
      </c>
      <c r="AL4660" s="70"/>
      <c r="BM4660" s="135">
        <v>0.3611111111111111</v>
      </c>
      <c r="BN4660" s="136">
        <v>0.38194444444444442</v>
      </c>
      <c r="BO4660" s="101"/>
      <c r="BR4660" s="109" t="str">
        <f t="shared" si="72"/>
        <v>SH-25-4649</v>
      </c>
      <c r="BS4660" s="109" t="s">
        <v>332</v>
      </c>
      <c r="BT4660" t="s">
        <v>122</v>
      </c>
      <c r="BU4660" t="s">
        <v>881</v>
      </c>
    </row>
    <row r="4661" spans="1:73" hidden="1">
      <c r="A4661" s="103" t="s">
        <v>9753</v>
      </c>
      <c r="B4661" s="102">
        <v>45894</v>
      </c>
      <c r="C4661" s="104">
        <f>_xlfn.ISOWEEKNUM(Tabella2[[#This Row],[Date]])</f>
        <v>35</v>
      </c>
      <c r="D4661" s="104" t="s">
        <v>722</v>
      </c>
      <c r="E4661" s="104" t="s">
        <v>327</v>
      </c>
      <c r="F4661" s="104">
        <v>80</v>
      </c>
      <c r="G4661" s="104" t="s">
        <v>257</v>
      </c>
      <c r="H4661" s="105">
        <v>1</v>
      </c>
      <c r="I4661" s="104" t="s">
        <v>258</v>
      </c>
      <c r="J4661" s="104"/>
      <c r="K4661" s="104" t="s">
        <v>79</v>
      </c>
      <c r="L4661" s="104" t="s">
        <v>299</v>
      </c>
      <c r="M4661" s="104" t="s">
        <v>276</v>
      </c>
      <c r="N4661" s="104"/>
      <c r="O4661" s="108" t="str">
        <f>A4662</f>
        <v>17064</v>
      </c>
      <c r="P4661" s="111" t="s">
        <v>3620</v>
      </c>
      <c r="Q4661" s="153" t="s">
        <v>401</v>
      </c>
      <c r="R4661" s="153">
        <v>0.39930555555555558</v>
      </c>
      <c r="S4661" s="153">
        <v>2.0833333333333329E-2</v>
      </c>
      <c r="T4661" s="153">
        <v>0.38194444444444442</v>
      </c>
      <c r="U4661" s="153">
        <v>0.40277777777777779</v>
      </c>
      <c r="V4661" s="153">
        <f>IF(ISBLANK(T4661),"",Tabella2[[#This Row],[ACT STOP]]-Tabella2[[#This Row],[ACT START]])</f>
        <v>2.083333333333337E-2</v>
      </c>
      <c r="W4661" s="104" t="s">
        <v>92</v>
      </c>
      <c r="X4661" s="104" t="s">
        <v>91</v>
      </c>
      <c r="Y4661" s="110" t="s">
        <v>9754</v>
      </c>
      <c r="Z4661" s="106"/>
      <c r="AA4661" s="104"/>
      <c r="AB4661" s="107"/>
      <c r="AC4661" s="72">
        <v>1</v>
      </c>
      <c r="AH4661" s="70"/>
      <c r="AI4661" s="70"/>
      <c r="AJ4661">
        <v>0</v>
      </c>
      <c r="AL4661" s="70"/>
      <c r="BL4661" t="s">
        <v>9755</v>
      </c>
      <c r="BM4661" s="135">
        <v>0.38194444444444442</v>
      </c>
      <c r="BN4661" s="136">
        <v>0.40277777777777779</v>
      </c>
      <c r="BO4661" s="101"/>
      <c r="BR4661" s="109" t="str">
        <f t="shared" si="72"/>
        <v>SH-25-4650</v>
      </c>
      <c r="BS4661" s="109" t="s">
        <v>332</v>
      </c>
      <c r="BT4661" t="s">
        <v>92</v>
      </c>
      <c r="BU4661" t="s">
        <v>9756</v>
      </c>
    </row>
    <row r="4662" spans="1:73" hidden="1">
      <c r="A4662" s="103" t="s">
        <v>9757</v>
      </c>
      <c r="B4662" s="102">
        <v>45894</v>
      </c>
      <c r="C4662" s="104">
        <f>_xlfn.ISOWEEKNUM(Tabella2[[#This Row],[Date]])</f>
        <v>35</v>
      </c>
      <c r="D4662" s="104" t="s">
        <v>195</v>
      </c>
      <c r="E4662" s="104" t="s">
        <v>880</v>
      </c>
      <c r="F4662" s="104"/>
      <c r="G4662" s="104" t="s">
        <v>257</v>
      </c>
      <c r="H4662" s="105">
        <v>12</v>
      </c>
      <c r="I4662" s="104"/>
      <c r="J4662" s="104" t="s">
        <v>258</v>
      </c>
      <c r="K4662" s="104" t="s">
        <v>78</v>
      </c>
      <c r="L4662" s="104" t="s">
        <v>299</v>
      </c>
      <c r="M4662" s="104" t="s">
        <v>276</v>
      </c>
      <c r="N4662" s="104"/>
      <c r="O4662" s="108" t="str">
        <f>A4661</f>
        <v>17063</v>
      </c>
      <c r="P4662" s="111" t="s">
        <v>300</v>
      </c>
      <c r="Q4662" s="153">
        <v>0.37847222222222221</v>
      </c>
      <c r="R4662" s="153">
        <v>0.39930555555555558</v>
      </c>
      <c r="S4662" s="153">
        <v>2.0833333333333329E-2</v>
      </c>
      <c r="T4662" s="153">
        <v>0.38194444444444442</v>
      </c>
      <c r="U4662" s="153">
        <v>0.40277777777777779</v>
      </c>
      <c r="V4662" s="153">
        <f>IF(ISBLANK(T4662),"",Tabella2[[#This Row],[ACT STOP]]-Tabella2[[#This Row],[ACT START]])</f>
        <v>2.083333333333337E-2</v>
      </c>
      <c r="W4662" s="104" t="s">
        <v>122</v>
      </c>
      <c r="X4662" s="104" t="s">
        <v>91</v>
      </c>
      <c r="Y4662" s="110"/>
      <c r="Z4662" s="106"/>
      <c r="AA4662" s="104"/>
      <c r="AB4662" s="107"/>
      <c r="AC4662" s="72">
        <v>1</v>
      </c>
      <c r="AH4662" s="70"/>
      <c r="AI4662" s="70"/>
      <c r="AJ4662">
        <v>0</v>
      </c>
      <c r="AL4662" s="70"/>
      <c r="BM4662" s="135">
        <v>0.38194444444444442</v>
      </c>
      <c r="BN4662" s="136">
        <v>0.40277777777777779</v>
      </c>
      <c r="BO4662" s="101">
        <v>3.472222222222222E-3</v>
      </c>
      <c r="BQ4662" t="s">
        <v>102</v>
      </c>
      <c r="BR4662" s="109" t="str">
        <f t="shared" si="72"/>
        <v>SH-25-4651</v>
      </c>
      <c r="BS4662" s="109" t="s">
        <v>266</v>
      </c>
      <c r="BT4662" t="s">
        <v>122</v>
      </c>
      <c r="BU4662" t="s">
        <v>881</v>
      </c>
    </row>
    <row r="4663" spans="1:73" hidden="1">
      <c r="A4663" s="103" t="s">
        <v>9758</v>
      </c>
      <c r="B4663" s="102">
        <v>45894</v>
      </c>
      <c r="C4663" s="104">
        <f>_xlfn.ISOWEEKNUM(Tabella2[[#This Row],[Date]])</f>
        <v>35</v>
      </c>
      <c r="D4663" s="104" t="s">
        <v>9759</v>
      </c>
      <c r="E4663" s="104" t="s">
        <v>284</v>
      </c>
      <c r="F4663" s="104">
        <v>86</v>
      </c>
      <c r="G4663" s="104" t="s">
        <v>257</v>
      </c>
      <c r="H4663" s="105">
        <v>10</v>
      </c>
      <c r="I4663" s="104"/>
      <c r="J4663" s="104" t="s">
        <v>258</v>
      </c>
      <c r="K4663" s="104" t="s">
        <v>83</v>
      </c>
      <c r="L4663" s="104" t="s">
        <v>259</v>
      </c>
      <c r="M4663" s="104" t="s">
        <v>276</v>
      </c>
      <c r="N4663" s="104"/>
      <c r="O4663" s="106"/>
      <c r="P4663" s="111" t="s">
        <v>2613</v>
      </c>
      <c r="Q4663" s="153" t="s">
        <v>525</v>
      </c>
      <c r="R4663" s="153" t="s">
        <v>262</v>
      </c>
      <c r="S4663" s="153">
        <v>4.1666666666666657E-2</v>
      </c>
      <c r="T4663" s="153">
        <v>0.35416666666666669</v>
      </c>
      <c r="U4663" s="153">
        <v>0.39583333333333331</v>
      </c>
      <c r="V4663" s="153">
        <f>IF(ISBLANK(T4663),"",Tabella2[[#This Row],[ACT STOP]]-Tabella2[[#This Row],[ACT START]])</f>
        <v>4.166666666666663E-2</v>
      </c>
      <c r="W4663" s="104" t="s">
        <v>92</v>
      </c>
      <c r="X4663" s="104" t="s">
        <v>91</v>
      </c>
      <c r="Y4663" s="110"/>
      <c r="Z4663" s="106"/>
      <c r="AA4663" s="104"/>
      <c r="AB4663" s="107"/>
      <c r="AC4663" s="72">
        <v>1</v>
      </c>
      <c r="AH4663" s="70"/>
      <c r="AI4663" s="70"/>
      <c r="AJ4663">
        <v>0</v>
      </c>
      <c r="AL4663" s="70"/>
      <c r="BM4663" s="135">
        <v>0.35416666666666669</v>
      </c>
      <c r="BN4663" s="136">
        <v>0.39583333333333331</v>
      </c>
      <c r="BO4663" s="101"/>
      <c r="BR4663" s="109" t="str">
        <f t="shared" si="72"/>
        <v>SH-25-4652</v>
      </c>
      <c r="BS4663" s="109" t="s">
        <v>552</v>
      </c>
      <c r="BT4663" t="s">
        <v>92</v>
      </c>
      <c r="BU4663" t="s">
        <v>9760</v>
      </c>
    </row>
    <row r="4664" spans="1:73" hidden="1">
      <c r="A4664" s="103" t="s">
        <v>9761</v>
      </c>
      <c r="B4664" s="102">
        <v>45894</v>
      </c>
      <c r="C4664" s="104">
        <f>_xlfn.ISOWEEKNUM(Tabella2[[#This Row],[Date]])</f>
        <v>35</v>
      </c>
      <c r="D4664" s="104" t="s">
        <v>9759</v>
      </c>
      <c r="E4664" s="104" t="s">
        <v>284</v>
      </c>
      <c r="F4664" s="104">
        <v>85</v>
      </c>
      <c r="G4664" s="104" t="s">
        <v>257</v>
      </c>
      <c r="H4664" s="105">
        <v>17</v>
      </c>
      <c r="I4664" s="104"/>
      <c r="J4664" s="104" t="s">
        <v>258</v>
      </c>
      <c r="K4664" s="104" t="s">
        <v>80</v>
      </c>
      <c r="L4664" s="104" t="s">
        <v>259</v>
      </c>
      <c r="M4664" s="104" t="s">
        <v>276</v>
      </c>
      <c r="N4664" s="104"/>
      <c r="O4664" s="106"/>
      <c r="P4664" s="111" t="s">
        <v>2613</v>
      </c>
      <c r="Q4664" s="153" t="s">
        <v>525</v>
      </c>
      <c r="R4664" s="153" t="s">
        <v>262</v>
      </c>
      <c r="S4664" s="153">
        <v>4.1666666666666657E-2</v>
      </c>
      <c r="T4664" s="153">
        <v>0.35416666666666669</v>
      </c>
      <c r="U4664" s="153">
        <v>0.39583333333333331</v>
      </c>
      <c r="V4664" s="153">
        <f>IF(ISBLANK(T4664),"",Tabella2[[#This Row],[ACT STOP]]-Tabella2[[#This Row],[ACT START]])</f>
        <v>4.166666666666663E-2</v>
      </c>
      <c r="W4664" s="104" t="s">
        <v>92</v>
      </c>
      <c r="X4664" s="104" t="s">
        <v>91</v>
      </c>
      <c r="Y4664" s="110"/>
      <c r="Z4664" s="106"/>
      <c r="AA4664" s="104"/>
      <c r="AB4664" s="107"/>
      <c r="AC4664" s="72">
        <v>1</v>
      </c>
      <c r="AH4664" s="70"/>
      <c r="AI4664" s="70"/>
      <c r="AJ4664">
        <v>0</v>
      </c>
      <c r="AL4664" s="70"/>
      <c r="BM4664" s="135">
        <v>0.35416666666666669</v>
      </c>
      <c r="BN4664" s="136">
        <v>0.39583333333333331</v>
      </c>
      <c r="BO4664" s="101"/>
      <c r="BR4664" s="109" t="str">
        <f t="shared" si="72"/>
        <v>SH-25-4653</v>
      </c>
      <c r="BS4664" s="109" t="s">
        <v>393</v>
      </c>
      <c r="BT4664" t="s">
        <v>92</v>
      </c>
      <c r="BU4664" t="s">
        <v>9762</v>
      </c>
    </row>
    <row r="4665" spans="1:73" hidden="1">
      <c r="A4665" s="103" t="s">
        <v>9763</v>
      </c>
      <c r="B4665" s="102">
        <v>45894</v>
      </c>
      <c r="C4665" s="104">
        <f>_xlfn.ISOWEEKNUM(Tabella2[[#This Row],[Date]])</f>
        <v>35</v>
      </c>
      <c r="D4665" s="104" t="s">
        <v>9764</v>
      </c>
      <c r="E4665" s="104" t="s">
        <v>284</v>
      </c>
      <c r="F4665" s="104">
        <v>76</v>
      </c>
      <c r="G4665" s="104" t="s">
        <v>284</v>
      </c>
      <c r="H4665" s="105">
        <v>9</v>
      </c>
      <c r="I4665" s="104"/>
      <c r="J4665" s="104" t="s">
        <v>258</v>
      </c>
      <c r="K4665" s="104" t="s">
        <v>81</v>
      </c>
      <c r="L4665" s="104" t="s">
        <v>259</v>
      </c>
      <c r="M4665" s="104" t="s">
        <v>276</v>
      </c>
      <c r="N4665" s="104"/>
      <c r="O4665" s="106"/>
      <c r="P4665" s="111" t="s">
        <v>2613</v>
      </c>
      <c r="Q4665" s="153" t="s">
        <v>525</v>
      </c>
      <c r="R4665" s="153" t="s">
        <v>262</v>
      </c>
      <c r="S4665" s="153">
        <v>4.1666666666666657E-2</v>
      </c>
      <c r="T4665" s="153">
        <v>0.35416666666666669</v>
      </c>
      <c r="U4665" s="153">
        <v>0.39583333333333331</v>
      </c>
      <c r="V4665" s="153">
        <f>IF(ISBLANK(T4665),"",Tabella2[[#This Row],[ACT STOP]]-Tabella2[[#This Row],[ACT START]])</f>
        <v>4.166666666666663E-2</v>
      </c>
      <c r="W4665" s="104" t="s">
        <v>92</v>
      </c>
      <c r="X4665" s="104" t="s">
        <v>91</v>
      </c>
      <c r="Y4665" s="110"/>
      <c r="Z4665" s="106"/>
      <c r="AA4665" s="104"/>
      <c r="AB4665" s="107"/>
      <c r="AC4665" s="72">
        <v>1</v>
      </c>
      <c r="AH4665" s="70"/>
      <c r="AI4665" s="70"/>
      <c r="AJ4665">
        <v>0</v>
      </c>
      <c r="AL4665" s="70"/>
      <c r="BM4665" s="135">
        <v>0.35416666666666669</v>
      </c>
      <c r="BN4665" s="136">
        <v>0.39583333333333331</v>
      </c>
      <c r="BO4665" s="101"/>
      <c r="BR4665" s="109" t="str">
        <f t="shared" si="72"/>
        <v>SH-25-4654</v>
      </c>
      <c r="BS4665" s="109" t="s">
        <v>339</v>
      </c>
      <c r="BT4665" t="s">
        <v>92</v>
      </c>
      <c r="BU4665" t="s">
        <v>9765</v>
      </c>
    </row>
    <row r="4666" spans="1:73" hidden="1">
      <c r="A4666" s="103" t="s">
        <v>9766</v>
      </c>
      <c r="B4666" s="102">
        <v>45894</v>
      </c>
      <c r="C4666" s="104">
        <f>_xlfn.ISOWEEKNUM(Tabella2[[#This Row],[Date]])</f>
        <v>35</v>
      </c>
      <c r="D4666" s="104" t="s">
        <v>9764</v>
      </c>
      <c r="E4666" s="104" t="s">
        <v>284</v>
      </c>
      <c r="F4666" s="104">
        <v>78</v>
      </c>
      <c r="G4666" s="104" t="s">
        <v>257</v>
      </c>
      <c r="H4666" s="105">
        <v>14</v>
      </c>
      <c r="I4666" s="104"/>
      <c r="J4666" s="104" t="s">
        <v>258</v>
      </c>
      <c r="K4666" s="104" t="s">
        <v>77</v>
      </c>
      <c r="L4666" s="104" t="s">
        <v>259</v>
      </c>
      <c r="M4666" s="104" t="s">
        <v>276</v>
      </c>
      <c r="N4666" s="104"/>
      <c r="O4666" s="106"/>
      <c r="P4666" s="111" t="s">
        <v>2613</v>
      </c>
      <c r="Q4666" s="153" t="s">
        <v>525</v>
      </c>
      <c r="R4666" s="153" t="s">
        <v>262</v>
      </c>
      <c r="S4666" s="153">
        <v>4.1666666666666657E-2</v>
      </c>
      <c r="T4666" s="153">
        <v>0.35416666666666669</v>
      </c>
      <c r="U4666" s="153">
        <v>0.39583333333333331</v>
      </c>
      <c r="V4666" s="153">
        <f>IF(ISBLANK(T4666),"",Tabella2[[#This Row],[ACT STOP]]-Tabella2[[#This Row],[ACT START]])</f>
        <v>4.166666666666663E-2</v>
      </c>
      <c r="W4666" s="104" t="s">
        <v>92</v>
      </c>
      <c r="X4666" s="104" t="s">
        <v>91</v>
      </c>
      <c r="Y4666" s="110"/>
      <c r="Z4666" s="106"/>
      <c r="AA4666" s="104"/>
      <c r="AB4666" s="107"/>
      <c r="AC4666" s="72">
        <v>1</v>
      </c>
      <c r="AH4666" s="70"/>
      <c r="AI4666" s="70"/>
      <c r="AJ4666">
        <v>0</v>
      </c>
      <c r="AL4666" s="70"/>
      <c r="BM4666" s="135">
        <v>0.35416666666666669</v>
      </c>
      <c r="BN4666" s="136">
        <v>0.39583333333333331</v>
      </c>
      <c r="BO4666" s="101"/>
      <c r="BR4666" s="109" t="str">
        <f t="shared" si="72"/>
        <v>SH-25-4655</v>
      </c>
      <c r="BS4666" s="109" t="s">
        <v>372</v>
      </c>
      <c r="BT4666" t="s">
        <v>92</v>
      </c>
      <c r="BU4666" t="s">
        <v>9767</v>
      </c>
    </row>
    <row r="4667" spans="1:73" hidden="1">
      <c r="A4667" s="103" t="s">
        <v>9768</v>
      </c>
      <c r="B4667" s="102">
        <v>45894</v>
      </c>
      <c r="C4667" s="104">
        <f>_xlfn.ISOWEEKNUM(Tabella2[[#This Row],[Date]])</f>
        <v>35</v>
      </c>
      <c r="D4667" s="104" t="s">
        <v>6396</v>
      </c>
      <c r="E4667" s="104" t="s">
        <v>256</v>
      </c>
      <c r="F4667" s="104">
        <v>75</v>
      </c>
      <c r="G4667" s="104" t="s">
        <v>257</v>
      </c>
      <c r="H4667" s="105">
        <v>5</v>
      </c>
      <c r="I4667" s="104"/>
      <c r="J4667" s="104" t="s">
        <v>258</v>
      </c>
      <c r="K4667" s="104" t="s">
        <v>79</v>
      </c>
      <c r="L4667" s="104" t="s">
        <v>259</v>
      </c>
      <c r="M4667" s="104" t="s">
        <v>276</v>
      </c>
      <c r="N4667" s="104"/>
      <c r="O4667" s="106"/>
      <c r="P4667" s="111" t="s">
        <v>6297</v>
      </c>
      <c r="Q4667" s="153" t="s">
        <v>498</v>
      </c>
      <c r="R4667" s="153" t="s">
        <v>499</v>
      </c>
      <c r="S4667" s="153">
        <v>4.1666666666666657E-2</v>
      </c>
      <c r="T4667" s="153" t="s">
        <v>498</v>
      </c>
      <c r="U4667" s="153" t="s">
        <v>499</v>
      </c>
      <c r="V4667" s="153">
        <f>IF(ISBLANK(T4667),"",Tabella2[[#This Row],[ACT STOP]]-Tabella2[[#This Row],[ACT START]])</f>
        <v>4.166666666666663E-2</v>
      </c>
      <c r="W4667" s="104" t="s">
        <v>92</v>
      </c>
      <c r="X4667" s="104" t="s">
        <v>91</v>
      </c>
      <c r="Y4667" s="110"/>
      <c r="Z4667" s="106"/>
      <c r="AA4667" s="104"/>
      <c r="AB4667" s="107"/>
      <c r="AC4667" s="72">
        <v>1</v>
      </c>
      <c r="AH4667" s="70"/>
      <c r="AI4667" s="70"/>
      <c r="AJ4667">
        <v>0</v>
      </c>
      <c r="AL4667" s="70"/>
      <c r="BM4667" s="135" t="s">
        <v>498</v>
      </c>
      <c r="BN4667" s="136" t="s">
        <v>499</v>
      </c>
      <c r="BO4667" s="101"/>
      <c r="BR4667" s="109" t="str">
        <f t="shared" si="72"/>
        <v>SH-25-4656</v>
      </c>
      <c r="BS4667" s="109" t="s">
        <v>416</v>
      </c>
      <c r="BT4667" t="s">
        <v>92</v>
      </c>
      <c r="BU4667" t="s">
        <v>8026</v>
      </c>
    </row>
    <row r="4668" spans="1:73" hidden="1">
      <c r="A4668" s="103" t="s">
        <v>9769</v>
      </c>
      <c r="B4668" s="102">
        <v>45894</v>
      </c>
      <c r="C4668" s="104">
        <f>_xlfn.ISOWEEKNUM(Tabella2[[#This Row],[Date]])</f>
        <v>35</v>
      </c>
      <c r="D4668" s="104" t="s">
        <v>9743</v>
      </c>
      <c r="E4668" s="104" t="s">
        <v>256</v>
      </c>
      <c r="F4668" s="104">
        <v>83</v>
      </c>
      <c r="G4668" s="104" t="s">
        <v>257</v>
      </c>
      <c r="H4668" s="105">
        <v>32</v>
      </c>
      <c r="I4668" s="104"/>
      <c r="J4668" s="104" t="s">
        <v>258</v>
      </c>
      <c r="K4668" s="104" t="s">
        <v>78</v>
      </c>
      <c r="L4668" s="104" t="s">
        <v>259</v>
      </c>
      <c r="M4668" s="104" t="s">
        <v>276</v>
      </c>
      <c r="N4668" s="104"/>
      <c r="O4668" s="106"/>
      <c r="P4668" s="111" t="s">
        <v>6297</v>
      </c>
      <c r="Q4668" s="153" t="s">
        <v>498</v>
      </c>
      <c r="R4668" s="153" t="s">
        <v>499</v>
      </c>
      <c r="S4668" s="153">
        <v>4.1666666666666657E-2</v>
      </c>
      <c r="T4668" s="153" t="s">
        <v>498</v>
      </c>
      <c r="U4668" s="153" t="s">
        <v>499</v>
      </c>
      <c r="V4668" s="153">
        <f>IF(ISBLANK(T4668),"",Tabella2[[#This Row],[ACT STOP]]-Tabella2[[#This Row],[ACT START]])</f>
        <v>4.166666666666663E-2</v>
      </c>
      <c r="W4668" s="104" t="s">
        <v>92</v>
      </c>
      <c r="X4668" s="104" t="s">
        <v>91</v>
      </c>
      <c r="Y4668" s="110"/>
      <c r="Z4668" s="106"/>
      <c r="AA4668" s="104"/>
      <c r="AB4668" s="107"/>
      <c r="AC4668" s="72">
        <v>1</v>
      </c>
      <c r="AH4668" s="70"/>
      <c r="AI4668" s="70"/>
      <c r="AJ4668">
        <v>0</v>
      </c>
      <c r="AL4668" s="70"/>
      <c r="BM4668" s="135" t="s">
        <v>498</v>
      </c>
      <c r="BN4668" s="136" t="s">
        <v>499</v>
      </c>
      <c r="BO4668" s="101"/>
      <c r="BR4668" s="109" t="str">
        <f t="shared" si="72"/>
        <v>SH-25-4657</v>
      </c>
      <c r="BS4668" s="109" t="s">
        <v>356</v>
      </c>
      <c r="BT4668" t="s">
        <v>92</v>
      </c>
      <c r="BU4668" t="s">
        <v>9770</v>
      </c>
    </row>
    <row r="4669" spans="1:73" hidden="1">
      <c r="A4669" s="103" t="s">
        <v>9771</v>
      </c>
      <c r="B4669" s="102">
        <v>45894</v>
      </c>
      <c r="C4669" s="104">
        <f>_xlfn.ISOWEEKNUM(Tabella2[[#This Row],[Date]])</f>
        <v>35</v>
      </c>
      <c r="D4669" s="104" t="s">
        <v>9743</v>
      </c>
      <c r="E4669" s="104" t="s">
        <v>256</v>
      </c>
      <c r="F4669" s="104">
        <v>84</v>
      </c>
      <c r="G4669" s="104" t="s">
        <v>284</v>
      </c>
      <c r="H4669" s="105">
        <v>22</v>
      </c>
      <c r="I4669" s="104"/>
      <c r="J4669" s="104" t="s">
        <v>258</v>
      </c>
      <c r="K4669" s="104" t="s">
        <v>77</v>
      </c>
      <c r="L4669" s="104" t="s">
        <v>259</v>
      </c>
      <c r="M4669" s="104" t="s">
        <v>276</v>
      </c>
      <c r="N4669" s="104"/>
      <c r="O4669" s="106"/>
      <c r="P4669" s="111" t="s">
        <v>6297</v>
      </c>
      <c r="Q4669" s="153" t="s">
        <v>498</v>
      </c>
      <c r="R4669" s="153" t="s">
        <v>499</v>
      </c>
      <c r="S4669" s="153">
        <v>4.1666666666666657E-2</v>
      </c>
      <c r="T4669" s="153">
        <v>0.41666666666666669</v>
      </c>
      <c r="U4669" s="153">
        <v>0.45833333333333331</v>
      </c>
      <c r="V4669" s="153">
        <f>IF(ISBLANK(T4669),"",Tabella2[[#This Row],[ACT STOP]]-Tabella2[[#This Row],[ACT START]])</f>
        <v>4.166666666666663E-2</v>
      </c>
      <c r="W4669" s="104" t="s">
        <v>92</v>
      </c>
      <c r="X4669" s="104" t="s">
        <v>91</v>
      </c>
      <c r="Y4669" s="110" t="s">
        <v>9772</v>
      </c>
      <c r="Z4669" s="106"/>
      <c r="AA4669" s="104"/>
      <c r="AB4669" s="107"/>
      <c r="AC4669" s="72">
        <v>1</v>
      </c>
      <c r="AH4669" s="70"/>
      <c r="AI4669" s="70"/>
      <c r="AJ4669">
        <v>0</v>
      </c>
      <c r="AL4669" s="70"/>
      <c r="BM4669" s="135">
        <v>0.41666666666666669</v>
      </c>
      <c r="BN4669" s="136">
        <v>0.45833333333333331</v>
      </c>
      <c r="BO4669" s="101"/>
      <c r="BR4669" s="109" t="str">
        <f t="shared" si="72"/>
        <v>SH-25-4658</v>
      </c>
      <c r="BS4669" s="109" t="s">
        <v>295</v>
      </c>
      <c r="BT4669" t="s">
        <v>92</v>
      </c>
      <c r="BU4669" t="s">
        <v>9773</v>
      </c>
    </row>
    <row r="4670" spans="1:73" hidden="1">
      <c r="A4670" s="103" t="s">
        <v>9774</v>
      </c>
      <c r="B4670" s="102">
        <v>45894</v>
      </c>
      <c r="C4670" s="104">
        <f>_xlfn.ISOWEEKNUM(Tabella2[[#This Row],[Date]])</f>
        <v>35</v>
      </c>
      <c r="D4670" s="104" t="s">
        <v>9743</v>
      </c>
      <c r="E4670" s="104" t="s">
        <v>256</v>
      </c>
      <c r="F4670" s="104">
        <v>80</v>
      </c>
      <c r="G4670" s="104" t="s">
        <v>257</v>
      </c>
      <c r="H4670" s="105">
        <v>13</v>
      </c>
      <c r="I4670" s="104"/>
      <c r="J4670" s="104" t="s">
        <v>258</v>
      </c>
      <c r="K4670" s="104" t="s">
        <v>80</v>
      </c>
      <c r="L4670" s="104" t="s">
        <v>259</v>
      </c>
      <c r="M4670" s="104" t="s">
        <v>276</v>
      </c>
      <c r="N4670" s="104"/>
      <c r="O4670" s="106"/>
      <c r="P4670" s="111" t="s">
        <v>6297</v>
      </c>
      <c r="Q4670" s="153" t="s">
        <v>498</v>
      </c>
      <c r="R4670" s="153" t="s">
        <v>499</v>
      </c>
      <c r="S4670" s="153">
        <v>4.1666666666666657E-2</v>
      </c>
      <c r="T4670" s="153">
        <v>0.41666666666666669</v>
      </c>
      <c r="U4670" s="153">
        <v>0.45833333333333331</v>
      </c>
      <c r="V4670" s="153">
        <f>IF(ISBLANK(T4670),"",Tabella2[[#This Row],[ACT STOP]]-Tabella2[[#This Row],[ACT START]])</f>
        <v>4.166666666666663E-2</v>
      </c>
      <c r="W4670" s="104" t="s">
        <v>92</v>
      </c>
      <c r="X4670" s="104" t="s">
        <v>91</v>
      </c>
      <c r="Y4670" s="110"/>
      <c r="Z4670" s="106"/>
      <c r="AA4670" s="104"/>
      <c r="AB4670" s="107"/>
      <c r="AC4670" s="72">
        <v>1</v>
      </c>
      <c r="AH4670" s="70"/>
      <c r="AI4670" s="70"/>
      <c r="AJ4670">
        <v>0</v>
      </c>
      <c r="AL4670" s="70"/>
      <c r="BM4670" s="135">
        <v>0.41666666666666669</v>
      </c>
      <c r="BN4670" s="136">
        <v>0.45833333333333331</v>
      </c>
      <c r="BO4670" s="101"/>
      <c r="BR4670" s="109" t="str">
        <f t="shared" si="72"/>
        <v>SH-25-4659</v>
      </c>
      <c r="BS4670" s="109" t="s">
        <v>427</v>
      </c>
      <c r="BT4670" t="s">
        <v>92</v>
      </c>
      <c r="BU4670" t="s">
        <v>9775</v>
      </c>
    </row>
    <row r="4671" spans="1:73" hidden="1">
      <c r="A4671" s="103" t="s">
        <v>9776</v>
      </c>
      <c r="B4671" s="102">
        <v>45894</v>
      </c>
      <c r="C4671" s="104">
        <f>_xlfn.ISOWEEKNUM(Tabella2[[#This Row],[Date]])</f>
        <v>35</v>
      </c>
      <c r="D4671" s="104" t="s">
        <v>763</v>
      </c>
      <c r="E4671" s="104" t="s">
        <v>256</v>
      </c>
      <c r="F4671" s="104">
        <v>65</v>
      </c>
      <c r="G4671" s="104" t="s">
        <v>257</v>
      </c>
      <c r="H4671" s="105">
        <v>2</v>
      </c>
      <c r="I4671" s="104"/>
      <c r="J4671" s="104" t="s">
        <v>258</v>
      </c>
      <c r="K4671" s="104" t="s">
        <v>81</v>
      </c>
      <c r="L4671" s="104" t="s">
        <v>259</v>
      </c>
      <c r="M4671" s="104" t="s">
        <v>276</v>
      </c>
      <c r="N4671" s="104"/>
      <c r="O4671" s="106"/>
      <c r="P4671" s="111" t="s">
        <v>8246</v>
      </c>
      <c r="Q4671" s="153" t="s">
        <v>498</v>
      </c>
      <c r="R4671" s="153" t="s">
        <v>499</v>
      </c>
      <c r="S4671" s="153">
        <v>4.1666666666666657E-2</v>
      </c>
      <c r="T4671" s="153">
        <v>0.41666666666666669</v>
      </c>
      <c r="U4671" s="153">
        <v>0.45833333333333331</v>
      </c>
      <c r="V4671" s="153">
        <f>IF(ISBLANK(T4671),"",Tabella2[[#This Row],[ACT STOP]]-Tabella2[[#This Row],[ACT START]])</f>
        <v>4.166666666666663E-2</v>
      </c>
      <c r="W4671" s="104" t="s">
        <v>92</v>
      </c>
      <c r="X4671" s="104" t="s">
        <v>91</v>
      </c>
      <c r="Y4671" s="110"/>
      <c r="Z4671" s="106"/>
      <c r="AA4671" s="104"/>
      <c r="AB4671" s="107"/>
      <c r="AC4671" s="72">
        <v>1</v>
      </c>
      <c r="AH4671" s="70"/>
      <c r="AI4671" s="70"/>
      <c r="AJ4671">
        <v>0</v>
      </c>
      <c r="AL4671" s="70"/>
      <c r="BL4671" t="s">
        <v>9777</v>
      </c>
      <c r="BM4671" s="135">
        <v>0.41666666666666669</v>
      </c>
      <c r="BN4671" s="136">
        <v>0.45833333333333331</v>
      </c>
      <c r="BO4671" s="101"/>
      <c r="BR4671" s="109" t="str">
        <f t="shared" si="72"/>
        <v>SH-25-4660</v>
      </c>
      <c r="BS4671" s="109" t="s">
        <v>368</v>
      </c>
      <c r="BT4671" t="s">
        <v>92</v>
      </c>
      <c r="BU4671" t="s">
        <v>9778</v>
      </c>
    </row>
    <row r="4672" spans="1:73" hidden="1">
      <c r="A4672" s="103" t="s">
        <v>9779</v>
      </c>
      <c r="B4672" s="102">
        <v>45894</v>
      </c>
      <c r="C4672" s="104">
        <f>_xlfn.ISOWEEKNUM(Tabella2[[#This Row],[Date]])</f>
        <v>35</v>
      </c>
      <c r="D4672" s="104" t="s">
        <v>751</v>
      </c>
      <c r="E4672" s="104" t="s">
        <v>256</v>
      </c>
      <c r="F4672" s="104">
        <v>77</v>
      </c>
      <c r="G4672" s="104" t="s">
        <v>257</v>
      </c>
      <c r="H4672" s="105">
        <v>33</v>
      </c>
      <c r="I4672" s="104" t="s">
        <v>258</v>
      </c>
      <c r="J4672" s="104"/>
      <c r="K4672" s="104" t="s">
        <v>83</v>
      </c>
      <c r="L4672" s="104" t="s">
        <v>259</v>
      </c>
      <c r="M4672" s="104" t="s">
        <v>276</v>
      </c>
      <c r="N4672" s="104"/>
      <c r="O4672" s="106"/>
      <c r="P4672" s="111" t="s">
        <v>2932</v>
      </c>
      <c r="Q4672" s="153" t="s">
        <v>498</v>
      </c>
      <c r="R4672" s="153" t="s">
        <v>499</v>
      </c>
      <c r="S4672" s="153">
        <v>4.1666666666666657E-2</v>
      </c>
      <c r="T4672" s="153">
        <v>0.41666666666666669</v>
      </c>
      <c r="U4672" s="153">
        <v>0.45833333333333331</v>
      </c>
      <c r="V4672" s="153">
        <f>IF(ISBLANK(T4672),"",Tabella2[[#This Row],[ACT STOP]]-Tabella2[[#This Row],[ACT START]])</f>
        <v>4.166666666666663E-2</v>
      </c>
      <c r="W4672" s="104" t="s">
        <v>92</v>
      </c>
      <c r="X4672" s="104" t="s">
        <v>91</v>
      </c>
      <c r="Y4672" s="110"/>
      <c r="Z4672" s="106"/>
      <c r="AA4672" s="104"/>
      <c r="AB4672" s="107"/>
      <c r="AC4672" s="72">
        <v>1</v>
      </c>
      <c r="AH4672" s="70"/>
      <c r="AI4672" s="70"/>
      <c r="AJ4672">
        <v>0</v>
      </c>
      <c r="AL4672" s="70"/>
      <c r="BM4672" s="135">
        <v>0.41666666666666669</v>
      </c>
      <c r="BN4672" s="136">
        <v>0.45833333333333331</v>
      </c>
      <c r="BO4672" s="101"/>
      <c r="BR4672" s="109" t="str">
        <f t="shared" si="72"/>
        <v>SH-25-4661</v>
      </c>
      <c r="BS4672" s="109" t="s">
        <v>458</v>
      </c>
      <c r="BT4672" t="s">
        <v>92</v>
      </c>
      <c r="BU4672" t="s">
        <v>9780</v>
      </c>
    </row>
    <row r="4673" spans="1:73" hidden="1">
      <c r="A4673" s="103" t="s">
        <v>9781</v>
      </c>
      <c r="B4673" s="102">
        <v>45894</v>
      </c>
      <c r="C4673" s="104">
        <f>_xlfn.ISOWEEKNUM(Tabella2[[#This Row],[Date]])</f>
        <v>35</v>
      </c>
      <c r="D4673" s="104" t="s">
        <v>722</v>
      </c>
      <c r="E4673" s="104" t="s">
        <v>327</v>
      </c>
      <c r="F4673" s="104">
        <v>79</v>
      </c>
      <c r="G4673" s="104" t="s">
        <v>257</v>
      </c>
      <c r="H4673" s="105">
        <v>1</v>
      </c>
      <c r="I4673" s="104" t="s">
        <v>258</v>
      </c>
      <c r="J4673" s="104"/>
      <c r="K4673" s="104" t="s">
        <v>79</v>
      </c>
      <c r="L4673" s="104" t="s">
        <v>299</v>
      </c>
      <c r="M4673" s="104" t="s">
        <v>276</v>
      </c>
      <c r="N4673" s="104"/>
      <c r="O4673" s="108" t="str">
        <f>A4674</f>
        <v>17076</v>
      </c>
      <c r="P4673" s="111" t="s">
        <v>1209</v>
      </c>
      <c r="Q4673" s="153" t="s">
        <v>504</v>
      </c>
      <c r="R4673" s="153">
        <v>0.5</v>
      </c>
      <c r="S4673" s="153">
        <v>2.0833333333333329E-2</v>
      </c>
      <c r="T4673" s="153" t="s">
        <v>504</v>
      </c>
      <c r="U4673" s="153">
        <v>0.5</v>
      </c>
      <c r="V4673" s="153">
        <f>IF(ISBLANK(T4673),"",Tabella2[[#This Row],[ACT STOP]]-Tabella2[[#This Row],[ACT START]])</f>
        <v>2.0833333333333315E-2</v>
      </c>
      <c r="W4673" s="104" t="s">
        <v>92</v>
      </c>
      <c r="X4673" s="104" t="s">
        <v>91</v>
      </c>
      <c r="Y4673" s="110"/>
      <c r="Z4673" s="106"/>
      <c r="AA4673" s="104"/>
      <c r="AB4673" s="107"/>
      <c r="AC4673" s="72">
        <v>1</v>
      </c>
      <c r="AH4673" s="70"/>
      <c r="AI4673" s="70"/>
      <c r="AJ4673">
        <v>0</v>
      </c>
      <c r="AL4673" s="70"/>
      <c r="BM4673" s="135" t="s">
        <v>504</v>
      </c>
      <c r="BN4673" s="136">
        <v>0.5</v>
      </c>
      <c r="BO4673" s="101"/>
      <c r="BR4673" s="109" t="str">
        <f t="shared" si="72"/>
        <v>SH-25-4662</v>
      </c>
      <c r="BS4673" s="109" t="s">
        <v>332</v>
      </c>
      <c r="BT4673" t="s">
        <v>92</v>
      </c>
      <c r="BU4673" t="s">
        <v>9782</v>
      </c>
    </row>
    <row r="4674" spans="1:73" hidden="1">
      <c r="A4674" s="103" t="s">
        <v>9783</v>
      </c>
      <c r="B4674" s="102">
        <v>45894</v>
      </c>
      <c r="C4674" s="104">
        <f>_xlfn.ISOWEEKNUM(Tabella2[[#This Row],[Date]])</f>
        <v>35</v>
      </c>
      <c r="D4674" s="104" t="s">
        <v>195</v>
      </c>
      <c r="E4674" s="104" t="s">
        <v>880</v>
      </c>
      <c r="F4674" s="104"/>
      <c r="G4674" s="104" t="s">
        <v>284</v>
      </c>
      <c r="H4674" s="105">
        <v>9</v>
      </c>
      <c r="I4674" s="104"/>
      <c r="J4674" s="104" t="s">
        <v>258</v>
      </c>
      <c r="K4674" s="104" t="s">
        <v>78</v>
      </c>
      <c r="L4674" s="104" t="s">
        <v>299</v>
      </c>
      <c r="M4674" s="104" t="s">
        <v>276</v>
      </c>
      <c r="N4674" s="104"/>
      <c r="O4674" s="108" t="str">
        <f>A4673</f>
        <v>17075</v>
      </c>
      <c r="P4674" s="111" t="s">
        <v>300</v>
      </c>
      <c r="Q4674" s="153">
        <v>0.47916666666666669</v>
      </c>
      <c r="R4674" s="153">
        <v>0.5</v>
      </c>
      <c r="S4674" s="153">
        <v>2.0833333333333329E-2</v>
      </c>
      <c r="T4674" s="153">
        <v>0.47916666666666669</v>
      </c>
      <c r="U4674" s="153">
        <v>0.5</v>
      </c>
      <c r="V4674" s="153">
        <f>IF(ISBLANK(T4674),"",Tabella2[[#This Row],[ACT STOP]]-Tabella2[[#This Row],[ACT START]])</f>
        <v>2.0833333333333315E-2</v>
      </c>
      <c r="W4674" s="104" t="s">
        <v>92</v>
      </c>
      <c r="X4674" s="104" t="s">
        <v>91</v>
      </c>
      <c r="Y4674" s="110"/>
      <c r="Z4674" s="106"/>
      <c r="AA4674" s="104"/>
      <c r="AB4674" s="107"/>
      <c r="AC4674" s="72">
        <v>1</v>
      </c>
      <c r="AH4674" s="70"/>
      <c r="AI4674" s="70"/>
      <c r="AJ4674">
        <v>0</v>
      </c>
      <c r="AL4674" s="70"/>
      <c r="BM4674" s="135">
        <v>0.47916666666666669</v>
      </c>
      <c r="BN4674" s="136">
        <v>0.5</v>
      </c>
      <c r="BO4674" s="101"/>
      <c r="BR4674" s="109" t="str">
        <f t="shared" si="72"/>
        <v>SH-25-4663</v>
      </c>
      <c r="BS4674" s="109" t="s">
        <v>339</v>
      </c>
      <c r="BT4674" t="s">
        <v>92</v>
      </c>
      <c r="BU4674" t="s">
        <v>881</v>
      </c>
    </row>
    <row r="4675" spans="1:73" hidden="1">
      <c r="A4675" s="103" t="s">
        <v>9784</v>
      </c>
      <c r="B4675" s="102">
        <v>45894</v>
      </c>
      <c r="C4675" s="104">
        <f>_xlfn.ISOWEEKNUM(Tabella2[[#This Row],[Date]])</f>
        <v>35</v>
      </c>
      <c r="D4675" s="104" t="s">
        <v>722</v>
      </c>
      <c r="E4675" s="104" t="s">
        <v>327</v>
      </c>
      <c r="F4675" s="104">
        <v>77</v>
      </c>
      <c r="G4675" s="104" t="s">
        <v>284</v>
      </c>
      <c r="H4675" s="105">
        <v>9</v>
      </c>
      <c r="I4675" s="104" t="s">
        <v>258</v>
      </c>
      <c r="J4675" s="104"/>
      <c r="K4675" s="104" t="s">
        <v>79</v>
      </c>
      <c r="L4675" s="104" t="s">
        <v>299</v>
      </c>
      <c r="M4675" s="104" t="s">
        <v>276</v>
      </c>
      <c r="N4675" s="104"/>
      <c r="O4675" s="108" t="str">
        <f>A4676</f>
        <v>17078</v>
      </c>
      <c r="P4675" s="111" t="s">
        <v>1209</v>
      </c>
      <c r="Q4675" s="153" t="s">
        <v>2347</v>
      </c>
      <c r="R4675" s="153">
        <v>0.52430555555555558</v>
      </c>
      <c r="S4675" s="153">
        <v>2.0833333333333329E-2</v>
      </c>
      <c r="T4675" s="153" t="s">
        <v>2347</v>
      </c>
      <c r="U4675" s="153">
        <v>0.52430555555555558</v>
      </c>
      <c r="V4675" s="153">
        <f>IF(ISBLANK(T4675),"",Tabella2[[#This Row],[ACT STOP]]-Tabella2[[#This Row],[ACT START]])</f>
        <v>2.083333333333337E-2</v>
      </c>
      <c r="W4675" s="104" t="s">
        <v>92</v>
      </c>
      <c r="X4675" s="104" t="s">
        <v>91</v>
      </c>
      <c r="Y4675" s="110"/>
      <c r="Z4675" s="106"/>
      <c r="AA4675" s="104"/>
      <c r="AB4675" s="107"/>
      <c r="AC4675" s="72">
        <v>1</v>
      </c>
      <c r="AH4675" s="70"/>
      <c r="AI4675" s="70"/>
      <c r="AJ4675">
        <v>0</v>
      </c>
      <c r="AL4675" s="70"/>
      <c r="BM4675" s="135" t="s">
        <v>2347</v>
      </c>
      <c r="BN4675" s="136">
        <v>0.52430555555555558</v>
      </c>
      <c r="BO4675" s="101"/>
      <c r="BR4675" s="109" t="str">
        <f t="shared" si="72"/>
        <v>SH-25-4664</v>
      </c>
      <c r="BS4675" s="109" t="s">
        <v>339</v>
      </c>
      <c r="BT4675" t="s">
        <v>92</v>
      </c>
      <c r="BU4675" t="s">
        <v>9785</v>
      </c>
    </row>
    <row r="4676" spans="1:73" hidden="1">
      <c r="A4676" s="103" t="s">
        <v>9786</v>
      </c>
      <c r="B4676" s="102">
        <v>45894</v>
      </c>
      <c r="C4676" s="104">
        <f>_xlfn.ISOWEEKNUM(Tabella2[[#This Row],[Date]])</f>
        <v>35</v>
      </c>
      <c r="D4676" s="104" t="s">
        <v>195</v>
      </c>
      <c r="E4676" s="104" t="s">
        <v>880</v>
      </c>
      <c r="F4676" s="104"/>
      <c r="G4676" s="104" t="s">
        <v>257</v>
      </c>
      <c r="H4676" s="105">
        <v>1</v>
      </c>
      <c r="I4676" s="104"/>
      <c r="J4676" s="104" t="s">
        <v>258</v>
      </c>
      <c r="K4676" s="104" t="s">
        <v>78</v>
      </c>
      <c r="L4676" s="104" t="s">
        <v>299</v>
      </c>
      <c r="M4676" s="104" t="s">
        <v>276</v>
      </c>
      <c r="N4676" s="104"/>
      <c r="O4676" s="108" t="str">
        <f>A4675</f>
        <v>17077</v>
      </c>
      <c r="P4676" s="111" t="s">
        <v>300</v>
      </c>
      <c r="Q4676" s="153">
        <v>0.50347222222222221</v>
      </c>
      <c r="R4676" s="153">
        <v>0.52430555555555558</v>
      </c>
      <c r="S4676" s="153">
        <v>2.0833333333333329E-2</v>
      </c>
      <c r="T4676" s="153">
        <v>0.50347222222222221</v>
      </c>
      <c r="U4676" s="153">
        <v>0.52430555555555558</v>
      </c>
      <c r="V4676" s="153">
        <f>IF(ISBLANK(T4676),"",Tabella2[[#This Row],[ACT STOP]]-Tabella2[[#This Row],[ACT START]])</f>
        <v>2.083333333333337E-2</v>
      </c>
      <c r="W4676" s="104" t="s">
        <v>92</v>
      </c>
      <c r="X4676" s="104" t="s">
        <v>91</v>
      </c>
      <c r="Y4676" s="110"/>
      <c r="Z4676" s="106"/>
      <c r="AA4676" s="104"/>
      <c r="AB4676" s="107"/>
      <c r="AC4676" s="72">
        <v>1</v>
      </c>
      <c r="AH4676" s="70"/>
      <c r="AI4676" s="70"/>
      <c r="AJ4676">
        <v>0</v>
      </c>
      <c r="AL4676" s="70"/>
      <c r="BM4676" s="135">
        <v>0.50347222222222221</v>
      </c>
      <c r="BN4676" s="136">
        <v>0.52430555555555558</v>
      </c>
      <c r="BO4676" s="101"/>
      <c r="BR4676" s="109" t="str">
        <f t="shared" si="72"/>
        <v>SH-25-4665</v>
      </c>
      <c r="BS4676" s="109" t="s">
        <v>332</v>
      </c>
      <c r="BT4676" t="s">
        <v>92</v>
      </c>
      <c r="BU4676" t="s">
        <v>881</v>
      </c>
    </row>
    <row r="4677" spans="1:73" hidden="1">
      <c r="A4677" s="103" t="s">
        <v>9787</v>
      </c>
      <c r="B4677" s="102">
        <v>45894</v>
      </c>
      <c r="C4677" s="104">
        <f>_xlfn.ISOWEEKNUM(Tabella2[[#This Row],[Date]])</f>
        <v>35</v>
      </c>
      <c r="D4677" s="104" t="s">
        <v>860</v>
      </c>
      <c r="E4677" s="104" t="s">
        <v>284</v>
      </c>
      <c r="F4677" s="104">
        <v>81</v>
      </c>
      <c r="G4677" s="104" t="s">
        <v>257</v>
      </c>
      <c r="H4677" s="105">
        <v>14</v>
      </c>
      <c r="I4677" s="104"/>
      <c r="J4677" s="104" t="s">
        <v>258</v>
      </c>
      <c r="K4677" s="104" t="s">
        <v>83</v>
      </c>
      <c r="L4677" s="104" t="s">
        <v>299</v>
      </c>
      <c r="M4677" s="104" t="s">
        <v>276</v>
      </c>
      <c r="N4677" s="104"/>
      <c r="O4677" s="108" t="str">
        <f>A4678</f>
        <v>17080</v>
      </c>
      <c r="P4677" s="111" t="s">
        <v>306</v>
      </c>
      <c r="Q4677" s="153" t="s">
        <v>504</v>
      </c>
      <c r="R4677" s="153" t="s">
        <v>271</v>
      </c>
      <c r="S4677" s="153">
        <v>4.1666666666666657E-2</v>
      </c>
      <c r="T4677" s="153" t="s">
        <v>504</v>
      </c>
      <c r="U4677" s="153" t="s">
        <v>271</v>
      </c>
      <c r="V4677" s="153">
        <f>IF(ISBLANK(T4677),"",Tabella2[[#This Row],[ACT STOP]]-Tabella2[[#This Row],[ACT START]])</f>
        <v>4.1666666666666685E-2</v>
      </c>
      <c r="W4677" s="104" t="s">
        <v>92</v>
      </c>
      <c r="X4677" s="104" t="s">
        <v>91</v>
      </c>
      <c r="Y4677" s="110"/>
      <c r="Z4677" s="106"/>
      <c r="AA4677" s="104"/>
      <c r="AB4677" s="107"/>
      <c r="AC4677" s="72">
        <v>1</v>
      </c>
      <c r="AH4677" s="70"/>
      <c r="AI4677" s="70"/>
      <c r="AJ4677">
        <v>0</v>
      </c>
      <c r="AL4677" s="70"/>
      <c r="BM4677" s="135" t="s">
        <v>504</v>
      </c>
      <c r="BN4677" s="136" t="s">
        <v>271</v>
      </c>
      <c r="BO4677" s="101"/>
      <c r="BR4677" s="109" t="str">
        <f t="shared" si="72"/>
        <v>SH-25-4666</v>
      </c>
      <c r="BS4677" s="109" t="s">
        <v>372</v>
      </c>
      <c r="BT4677" t="s">
        <v>92</v>
      </c>
      <c r="BU4677" t="s">
        <v>9788</v>
      </c>
    </row>
    <row r="4678" spans="1:73" hidden="1">
      <c r="A4678" s="103" t="s">
        <v>9789</v>
      </c>
      <c r="B4678" s="102">
        <v>45894</v>
      </c>
      <c r="C4678" s="104">
        <f>_xlfn.ISOWEEKNUM(Tabella2[[#This Row],[Date]])</f>
        <v>35</v>
      </c>
      <c r="D4678" s="104" t="s">
        <v>195</v>
      </c>
      <c r="E4678" s="104" t="s">
        <v>398</v>
      </c>
      <c r="F4678" s="104"/>
      <c r="G4678" s="104" t="s">
        <v>257</v>
      </c>
      <c r="H4678" s="105">
        <v>17</v>
      </c>
      <c r="I4678" s="104"/>
      <c r="J4678" s="104" t="s">
        <v>258</v>
      </c>
      <c r="K4678" s="104" t="s">
        <v>80</v>
      </c>
      <c r="L4678" s="104" t="s">
        <v>299</v>
      </c>
      <c r="M4678" s="104" t="s">
        <v>276</v>
      </c>
      <c r="N4678" s="104"/>
      <c r="O4678" s="108" t="str">
        <f>A4677</f>
        <v>17079</v>
      </c>
      <c r="P4678" s="111" t="s">
        <v>300</v>
      </c>
      <c r="Q4678" s="153">
        <v>0.47916666666666669</v>
      </c>
      <c r="R4678" s="153">
        <v>0.52083333333333337</v>
      </c>
      <c r="S4678" s="153">
        <v>4.1666666666666657E-2</v>
      </c>
      <c r="T4678" s="153">
        <v>0.47916666666666669</v>
      </c>
      <c r="U4678" s="153">
        <v>0.52083333333333337</v>
      </c>
      <c r="V4678" s="153">
        <f>IF(ISBLANK(T4678),"",Tabella2[[#This Row],[ACT STOP]]-Tabella2[[#This Row],[ACT START]])</f>
        <v>4.1666666666666685E-2</v>
      </c>
      <c r="W4678" s="104" t="s">
        <v>122</v>
      </c>
      <c r="X4678" s="104" t="s">
        <v>91</v>
      </c>
      <c r="Y4678" s="110"/>
      <c r="Z4678" s="106"/>
      <c r="AA4678" s="104"/>
      <c r="AB4678" s="107"/>
      <c r="AC4678" s="72">
        <v>1</v>
      </c>
      <c r="AH4678" s="70"/>
      <c r="AI4678" s="70"/>
      <c r="AJ4678">
        <v>0</v>
      </c>
      <c r="AL4678" s="70"/>
      <c r="BM4678" s="135">
        <v>0.47916666666666669</v>
      </c>
      <c r="BN4678" s="136">
        <v>0.52083333333333337</v>
      </c>
      <c r="BO4678" s="101"/>
      <c r="BR4678" s="109" t="str">
        <f t="shared" si="72"/>
        <v>SH-25-4667</v>
      </c>
      <c r="BS4678" s="109" t="s">
        <v>393</v>
      </c>
      <c r="BT4678" t="s">
        <v>122</v>
      </c>
      <c r="BU4678" t="s">
        <v>399</v>
      </c>
    </row>
    <row r="4679" spans="1:73" hidden="1">
      <c r="A4679" s="103" t="s">
        <v>9790</v>
      </c>
      <c r="B4679" s="102">
        <v>45894</v>
      </c>
      <c r="C4679" s="104">
        <f>_xlfn.ISOWEEKNUM(Tabella2[[#This Row],[Date]])</f>
        <v>35</v>
      </c>
      <c r="D4679" s="104" t="s">
        <v>6396</v>
      </c>
      <c r="E4679" s="104" t="s">
        <v>256</v>
      </c>
      <c r="F4679" s="104">
        <v>74</v>
      </c>
      <c r="G4679" s="104" t="s">
        <v>257</v>
      </c>
      <c r="H4679" s="105">
        <v>10</v>
      </c>
      <c r="I4679" s="104"/>
      <c r="J4679" s="104" t="s">
        <v>258</v>
      </c>
      <c r="K4679" s="104" t="s">
        <v>81</v>
      </c>
      <c r="L4679" s="104" t="s">
        <v>259</v>
      </c>
      <c r="M4679" s="104" t="s">
        <v>276</v>
      </c>
      <c r="N4679" s="104"/>
      <c r="O4679" s="106"/>
      <c r="P4679" s="111" t="s">
        <v>8246</v>
      </c>
      <c r="Q4679" s="153" t="s">
        <v>504</v>
      </c>
      <c r="R4679" s="153" t="s">
        <v>271</v>
      </c>
      <c r="S4679" s="153">
        <v>4.1666666666666657E-2</v>
      </c>
      <c r="T4679" s="153" t="s">
        <v>504</v>
      </c>
      <c r="U4679" s="153" t="s">
        <v>271</v>
      </c>
      <c r="V4679" s="153">
        <f>IF(ISBLANK(T4679),"",Tabella2[[#This Row],[ACT STOP]]-Tabella2[[#This Row],[ACT START]])</f>
        <v>4.1666666666666685E-2</v>
      </c>
      <c r="W4679" s="104" t="s">
        <v>92</v>
      </c>
      <c r="X4679" s="104" t="s">
        <v>91</v>
      </c>
      <c r="Y4679" s="110"/>
      <c r="Z4679" s="106"/>
      <c r="AA4679" s="104"/>
      <c r="AB4679" s="107"/>
      <c r="AC4679" s="72">
        <v>1</v>
      </c>
      <c r="AH4679" s="70"/>
      <c r="AI4679" s="70"/>
      <c r="AJ4679">
        <v>0</v>
      </c>
      <c r="AL4679" s="70"/>
      <c r="BM4679" s="135" t="s">
        <v>504</v>
      </c>
      <c r="BN4679" s="136" t="s">
        <v>271</v>
      </c>
      <c r="BO4679" s="101"/>
      <c r="BR4679" s="109" t="str">
        <f t="shared" si="72"/>
        <v>SH-25-4668</v>
      </c>
      <c r="BS4679" s="109" t="s">
        <v>552</v>
      </c>
      <c r="BT4679" t="s">
        <v>92</v>
      </c>
      <c r="BU4679" t="s">
        <v>9791</v>
      </c>
    </row>
    <row r="4680" spans="1:73" hidden="1">
      <c r="A4680" s="103" t="s">
        <v>9792</v>
      </c>
      <c r="B4680" s="102">
        <v>45894</v>
      </c>
      <c r="C4680" s="104">
        <f>_xlfn.ISOWEEKNUM(Tabella2[[#This Row],[Date]])</f>
        <v>35</v>
      </c>
      <c r="D4680" s="104" t="s">
        <v>9743</v>
      </c>
      <c r="E4680" s="104" t="s">
        <v>256</v>
      </c>
      <c r="F4680" s="104">
        <v>79</v>
      </c>
      <c r="G4680" s="104" t="s">
        <v>257</v>
      </c>
      <c r="H4680" s="105">
        <v>12</v>
      </c>
      <c r="I4680" s="104"/>
      <c r="J4680" s="104" t="s">
        <v>258</v>
      </c>
      <c r="K4680" s="104" t="s">
        <v>77</v>
      </c>
      <c r="L4680" s="104" t="s">
        <v>259</v>
      </c>
      <c r="M4680" s="104" t="s">
        <v>276</v>
      </c>
      <c r="N4680" s="104"/>
      <c r="O4680" s="106"/>
      <c r="P4680" s="111" t="s">
        <v>6297</v>
      </c>
      <c r="Q4680" s="153" t="s">
        <v>504</v>
      </c>
      <c r="R4680" s="153" t="s">
        <v>271</v>
      </c>
      <c r="S4680" s="153">
        <v>4.1666666666666657E-2</v>
      </c>
      <c r="T4680" s="153">
        <v>0.47916666666666669</v>
      </c>
      <c r="U4680" s="153">
        <v>0.52777777777777779</v>
      </c>
      <c r="V4680" s="153">
        <f>IF(ISBLANK(T4680),"",Tabella2[[#This Row],[ACT STOP]]-Tabella2[[#This Row],[ACT START]])</f>
        <v>4.8611111111111105E-2</v>
      </c>
      <c r="W4680" s="104" t="s">
        <v>92</v>
      </c>
      <c r="X4680" s="104" t="s">
        <v>91</v>
      </c>
      <c r="Y4680" s="110"/>
      <c r="Z4680" s="106"/>
      <c r="AA4680" s="104"/>
      <c r="AB4680" s="107"/>
      <c r="AC4680" s="72">
        <v>1</v>
      </c>
      <c r="AH4680" s="70"/>
      <c r="AI4680" s="70"/>
      <c r="AJ4680">
        <v>0</v>
      </c>
      <c r="AL4680" s="70"/>
      <c r="BM4680" s="135">
        <v>0.47916666666666669</v>
      </c>
      <c r="BN4680" s="136">
        <v>0.52777777777777779</v>
      </c>
      <c r="BO4680" s="101"/>
      <c r="BR4680" s="109" t="str">
        <f t="shared" si="72"/>
        <v>SH-25-4669</v>
      </c>
      <c r="BS4680" s="109" t="s">
        <v>266</v>
      </c>
      <c r="BT4680" t="s">
        <v>92</v>
      </c>
      <c r="BU4680" t="s">
        <v>9793</v>
      </c>
    </row>
    <row r="4681" spans="1:73" hidden="1">
      <c r="A4681" s="103" t="s">
        <v>9794</v>
      </c>
      <c r="B4681" s="102">
        <v>45894</v>
      </c>
      <c r="C4681" s="104">
        <f>_xlfn.ISOWEEKNUM(Tabella2[[#This Row],[Date]])</f>
        <v>35</v>
      </c>
      <c r="D4681" s="104" t="s">
        <v>722</v>
      </c>
      <c r="E4681" s="104" t="s">
        <v>327</v>
      </c>
      <c r="F4681" s="104">
        <v>80</v>
      </c>
      <c r="G4681" s="104" t="s">
        <v>257</v>
      </c>
      <c r="H4681" s="105">
        <v>5</v>
      </c>
      <c r="I4681" s="104" t="s">
        <v>258</v>
      </c>
      <c r="J4681" s="104"/>
      <c r="K4681" s="104" t="s">
        <v>79</v>
      </c>
      <c r="L4681" s="104" t="s">
        <v>299</v>
      </c>
      <c r="M4681" s="104" t="s">
        <v>276</v>
      </c>
      <c r="N4681" s="104"/>
      <c r="O4681" s="108" t="str">
        <f>A4682</f>
        <v>17084</v>
      </c>
      <c r="P4681" s="111" t="s">
        <v>1209</v>
      </c>
      <c r="Q4681" s="153" t="s">
        <v>549</v>
      </c>
      <c r="R4681" s="153">
        <v>0.5625</v>
      </c>
      <c r="S4681" s="153">
        <v>2.0833333333333329E-2</v>
      </c>
      <c r="T4681" s="153" t="s">
        <v>549</v>
      </c>
      <c r="U4681" s="153">
        <v>0.5625</v>
      </c>
      <c r="V4681" s="153">
        <f>IF(ISBLANK(T4681),"",Tabella2[[#This Row],[ACT STOP]]-Tabella2[[#This Row],[ACT START]])</f>
        <v>2.083333333333337E-2</v>
      </c>
      <c r="W4681" s="104" t="s">
        <v>92</v>
      </c>
      <c r="X4681" s="104" t="s">
        <v>91</v>
      </c>
      <c r="Y4681" s="110"/>
      <c r="Z4681" s="106"/>
      <c r="AA4681" s="104"/>
      <c r="AB4681" s="107"/>
      <c r="AC4681" s="72">
        <v>1</v>
      </c>
      <c r="AH4681" s="70"/>
      <c r="AI4681" s="70"/>
      <c r="AJ4681">
        <v>0</v>
      </c>
      <c r="AL4681" s="70"/>
      <c r="BM4681" s="135" t="s">
        <v>549</v>
      </c>
      <c r="BN4681" s="136">
        <v>0.5625</v>
      </c>
      <c r="BO4681" s="101"/>
      <c r="BR4681" s="109" t="str">
        <f t="shared" si="72"/>
        <v>SH-25-4670</v>
      </c>
      <c r="BS4681" s="109" t="s">
        <v>416</v>
      </c>
      <c r="BT4681" t="s">
        <v>92</v>
      </c>
      <c r="BU4681" t="s">
        <v>9795</v>
      </c>
    </row>
    <row r="4682" spans="1:73" hidden="1">
      <c r="A4682" s="103" t="s">
        <v>9796</v>
      </c>
      <c r="B4682" s="102">
        <v>45894</v>
      </c>
      <c r="C4682" s="104">
        <f>_xlfn.ISOWEEKNUM(Tabella2[[#This Row],[Date]])</f>
        <v>35</v>
      </c>
      <c r="D4682" s="104" t="s">
        <v>195</v>
      </c>
      <c r="E4682" s="104" t="s">
        <v>880</v>
      </c>
      <c r="F4682" s="104"/>
      <c r="G4682" s="104" t="s">
        <v>284</v>
      </c>
      <c r="H4682" s="105">
        <v>22</v>
      </c>
      <c r="I4682" s="104"/>
      <c r="J4682" s="104" t="s">
        <v>258</v>
      </c>
      <c r="K4682" s="104" t="s">
        <v>78</v>
      </c>
      <c r="L4682" s="104" t="s">
        <v>299</v>
      </c>
      <c r="M4682" s="104" t="s">
        <v>276</v>
      </c>
      <c r="N4682" s="104"/>
      <c r="O4682" s="108" t="str">
        <f>A4681</f>
        <v>17083</v>
      </c>
      <c r="P4682" s="111" t="s">
        <v>300</v>
      </c>
      <c r="Q4682" s="153">
        <v>0.54166666666666663</v>
      </c>
      <c r="R4682" s="153">
        <v>0.5625</v>
      </c>
      <c r="S4682" s="153">
        <v>2.0833333333333329E-2</v>
      </c>
      <c r="T4682" s="153">
        <v>0.54166666666666663</v>
      </c>
      <c r="U4682" s="153">
        <v>0.5625</v>
      </c>
      <c r="V4682" s="153">
        <f>IF(ISBLANK(T4682),"",Tabella2[[#This Row],[ACT STOP]]-Tabella2[[#This Row],[ACT START]])</f>
        <v>2.083333333333337E-2</v>
      </c>
      <c r="W4682" s="104" t="s">
        <v>92</v>
      </c>
      <c r="X4682" s="104" t="s">
        <v>91</v>
      </c>
      <c r="Y4682" s="110"/>
      <c r="Z4682" s="106"/>
      <c r="AA4682" s="104"/>
      <c r="AB4682" s="107"/>
      <c r="AC4682" s="72">
        <v>1</v>
      </c>
      <c r="AH4682" s="70"/>
      <c r="AI4682" s="70"/>
      <c r="AJ4682">
        <v>0</v>
      </c>
      <c r="AL4682" s="70"/>
      <c r="BM4682" s="135">
        <v>0.54166666666666663</v>
      </c>
      <c r="BN4682" s="136">
        <v>0.5625</v>
      </c>
      <c r="BO4682" s="101"/>
      <c r="BR4682" s="109" t="str">
        <f t="shared" si="72"/>
        <v>SH-25-4671</v>
      </c>
      <c r="BS4682" s="109" t="s">
        <v>295</v>
      </c>
      <c r="BT4682" t="s">
        <v>92</v>
      </c>
      <c r="BU4682" t="s">
        <v>881</v>
      </c>
    </row>
    <row r="4683" spans="1:73" hidden="1">
      <c r="A4683" s="103" t="s">
        <v>9797</v>
      </c>
      <c r="B4683" s="102">
        <v>45894</v>
      </c>
      <c r="C4683" s="104">
        <f>_xlfn.ISOWEEKNUM(Tabella2[[#This Row],[Date]])</f>
        <v>35</v>
      </c>
      <c r="D4683" s="104" t="s">
        <v>722</v>
      </c>
      <c r="E4683" s="104" t="s">
        <v>327</v>
      </c>
      <c r="F4683" s="104">
        <v>82</v>
      </c>
      <c r="G4683" s="104" t="s">
        <v>284</v>
      </c>
      <c r="H4683" s="105">
        <v>22</v>
      </c>
      <c r="I4683" s="104" t="s">
        <v>258</v>
      </c>
      <c r="J4683" s="104"/>
      <c r="K4683" s="104" t="s">
        <v>79</v>
      </c>
      <c r="L4683" s="104" t="s">
        <v>299</v>
      </c>
      <c r="M4683" s="104" t="s">
        <v>276</v>
      </c>
      <c r="N4683" s="104"/>
      <c r="O4683" s="108" t="str">
        <f>A4684</f>
        <v>17086</v>
      </c>
      <c r="P4683" s="111" t="s">
        <v>1209</v>
      </c>
      <c r="Q4683" s="153" t="s">
        <v>406</v>
      </c>
      <c r="R4683" s="153">
        <v>0.58680555555555558</v>
      </c>
      <c r="S4683" s="153">
        <v>2.0833333333333329E-2</v>
      </c>
      <c r="T4683" s="153" t="s">
        <v>406</v>
      </c>
      <c r="U4683" s="153">
        <v>0.58680555555555558</v>
      </c>
      <c r="V4683" s="153">
        <f>IF(ISBLANK(T4683),"",Tabella2[[#This Row],[ACT STOP]]-Tabella2[[#This Row],[ACT START]])</f>
        <v>2.083333333333337E-2</v>
      </c>
      <c r="W4683" s="104" t="s">
        <v>92</v>
      </c>
      <c r="X4683" s="104" t="s">
        <v>91</v>
      </c>
      <c r="Y4683" s="110" t="s">
        <v>9798</v>
      </c>
      <c r="Z4683" s="106"/>
      <c r="AA4683" s="104"/>
      <c r="AB4683" s="107"/>
      <c r="AC4683" s="72">
        <v>1</v>
      </c>
      <c r="AH4683" s="70"/>
      <c r="AI4683" s="70"/>
      <c r="AJ4683">
        <v>0</v>
      </c>
      <c r="AL4683" s="70"/>
      <c r="BM4683" s="135" t="s">
        <v>406</v>
      </c>
      <c r="BN4683" s="136">
        <v>0.58680555555555558</v>
      </c>
      <c r="BO4683" s="101"/>
      <c r="BR4683" s="109" t="str">
        <f t="shared" si="72"/>
        <v>SH-25-4672</v>
      </c>
      <c r="BS4683" s="109" t="s">
        <v>295</v>
      </c>
      <c r="BT4683" t="s">
        <v>92</v>
      </c>
      <c r="BU4683" t="s">
        <v>9799</v>
      </c>
    </row>
    <row r="4684" spans="1:73" hidden="1">
      <c r="A4684" s="103" t="s">
        <v>9800</v>
      </c>
      <c r="B4684" s="102">
        <v>45894</v>
      </c>
      <c r="C4684" s="104">
        <f>_xlfn.ISOWEEKNUM(Tabella2[[#This Row],[Date]])</f>
        <v>35</v>
      </c>
      <c r="D4684" s="104" t="s">
        <v>195</v>
      </c>
      <c r="E4684" s="104" t="s">
        <v>880</v>
      </c>
      <c r="F4684" s="104"/>
      <c r="G4684" s="104" t="s">
        <v>257</v>
      </c>
      <c r="H4684" s="105">
        <v>5</v>
      </c>
      <c r="I4684" s="104"/>
      <c r="J4684" s="104" t="s">
        <v>258</v>
      </c>
      <c r="K4684" s="104" t="s">
        <v>78</v>
      </c>
      <c r="L4684" s="104" t="s">
        <v>299</v>
      </c>
      <c r="M4684" s="104" t="s">
        <v>276</v>
      </c>
      <c r="N4684" s="104"/>
      <c r="O4684" s="108" t="str">
        <f>A4683</f>
        <v>17085</v>
      </c>
      <c r="P4684" s="111" t="s">
        <v>300</v>
      </c>
      <c r="Q4684" s="153">
        <v>0.56597222222222221</v>
      </c>
      <c r="R4684" s="153">
        <v>0.58680555555555558</v>
      </c>
      <c r="S4684" s="153">
        <v>2.0833333333333329E-2</v>
      </c>
      <c r="T4684" s="153">
        <v>0.56597222222222221</v>
      </c>
      <c r="U4684" s="153">
        <v>0.58680555555555558</v>
      </c>
      <c r="V4684" s="153">
        <f>IF(ISBLANK(T4684),"",Tabella2[[#This Row],[ACT STOP]]-Tabella2[[#This Row],[ACT START]])</f>
        <v>2.083333333333337E-2</v>
      </c>
      <c r="W4684" s="104" t="s">
        <v>92</v>
      </c>
      <c r="X4684" s="104" t="s">
        <v>91</v>
      </c>
      <c r="Y4684" s="110"/>
      <c r="Z4684" s="106"/>
      <c r="AA4684" s="104"/>
      <c r="AB4684" s="107"/>
      <c r="AC4684" s="72">
        <v>1</v>
      </c>
      <c r="AH4684" s="70"/>
      <c r="AI4684" s="70"/>
      <c r="AJ4684">
        <v>0</v>
      </c>
      <c r="AL4684" s="70"/>
      <c r="BM4684" s="135">
        <v>0.56597222222222221</v>
      </c>
      <c r="BN4684" s="136">
        <v>0.58680555555555558</v>
      </c>
      <c r="BO4684" s="101"/>
      <c r="BR4684" s="109" t="str">
        <f t="shared" si="72"/>
        <v>SH-25-4673</v>
      </c>
      <c r="BS4684" s="109" t="s">
        <v>416</v>
      </c>
      <c r="BT4684" t="s">
        <v>92</v>
      </c>
      <c r="BU4684" t="s">
        <v>881</v>
      </c>
    </row>
    <row r="4685" spans="1:73" hidden="1">
      <c r="A4685" s="103" t="s">
        <v>9801</v>
      </c>
      <c r="B4685" s="102">
        <v>45894</v>
      </c>
      <c r="C4685" s="104">
        <f>_xlfn.ISOWEEKNUM(Tabella2[[#This Row],[Date]])</f>
        <v>35</v>
      </c>
      <c r="D4685" s="104" t="s">
        <v>763</v>
      </c>
      <c r="E4685" s="104" t="s">
        <v>256</v>
      </c>
      <c r="F4685" s="104">
        <v>63</v>
      </c>
      <c r="G4685" s="104" t="s">
        <v>257</v>
      </c>
      <c r="H4685" s="105">
        <v>32</v>
      </c>
      <c r="I4685" s="104"/>
      <c r="J4685" s="104" t="s">
        <v>258</v>
      </c>
      <c r="K4685" s="104" t="s">
        <v>83</v>
      </c>
      <c r="L4685" s="104" t="s">
        <v>299</v>
      </c>
      <c r="M4685" s="104" t="s">
        <v>328</v>
      </c>
      <c r="N4685" s="104"/>
      <c r="O4685" s="108" t="str">
        <f>A4686</f>
        <v>17088</v>
      </c>
      <c r="P4685" s="111" t="s">
        <v>3382</v>
      </c>
      <c r="Q4685" s="153" t="s">
        <v>549</v>
      </c>
      <c r="R4685" s="153" t="s">
        <v>550</v>
      </c>
      <c r="S4685" s="153">
        <v>4.1666666666666657E-2</v>
      </c>
      <c r="T4685" s="153" t="s">
        <v>549</v>
      </c>
      <c r="U4685" s="153" t="s">
        <v>550</v>
      </c>
      <c r="V4685" s="153">
        <f>IF(ISBLANK(T4685),"",Tabella2[[#This Row],[ACT STOP]]-Tabella2[[#This Row],[ACT START]])</f>
        <v>4.1666666666666741E-2</v>
      </c>
      <c r="W4685" s="104" t="s">
        <v>92</v>
      </c>
      <c r="X4685" s="104" t="s">
        <v>91</v>
      </c>
      <c r="Y4685" s="110"/>
      <c r="Z4685" s="106"/>
      <c r="AA4685" s="104"/>
      <c r="AB4685" s="107"/>
      <c r="AC4685" s="72">
        <v>1</v>
      </c>
      <c r="AH4685" s="70"/>
      <c r="AI4685" s="70"/>
      <c r="AJ4685">
        <v>0</v>
      </c>
      <c r="AL4685" s="70"/>
      <c r="BM4685" s="135" t="s">
        <v>549</v>
      </c>
      <c r="BN4685" s="136" t="s">
        <v>550</v>
      </c>
      <c r="BO4685" s="101"/>
      <c r="BR4685" s="109" t="str">
        <f t="shared" ref="BR4685:BR4748" si="73">_xlfn.CONCAT(LEFT(BR4684,6),TEXT(RIGHT(BR4684,4)+1,"0000"))</f>
        <v>SH-25-4674</v>
      </c>
      <c r="BS4685" s="109" t="s">
        <v>356</v>
      </c>
      <c r="BT4685" t="s">
        <v>92</v>
      </c>
      <c r="BU4685" t="s">
        <v>9802</v>
      </c>
    </row>
    <row r="4686" spans="1:73" ht="31.5" hidden="1" customHeight="1">
      <c r="A4686" s="103" t="s">
        <v>9803</v>
      </c>
      <c r="B4686" s="102">
        <v>45894</v>
      </c>
      <c r="C4686" s="104">
        <f>_xlfn.ISOWEEKNUM(Tabella2[[#This Row],[Date]])</f>
        <v>35</v>
      </c>
      <c r="D4686" s="104" t="s">
        <v>763</v>
      </c>
      <c r="E4686" s="104" t="s">
        <v>256</v>
      </c>
      <c r="F4686" s="104">
        <v>68</v>
      </c>
      <c r="G4686" s="104" t="s">
        <v>257</v>
      </c>
      <c r="H4686" s="105">
        <v>2</v>
      </c>
      <c r="I4686" s="104"/>
      <c r="J4686" s="104" t="s">
        <v>258</v>
      </c>
      <c r="K4686" s="104" t="s">
        <v>80</v>
      </c>
      <c r="L4686" s="104" t="s">
        <v>299</v>
      </c>
      <c r="M4686" s="104" t="s">
        <v>328</v>
      </c>
      <c r="N4686" s="104"/>
      <c r="O4686" s="108" t="str">
        <f>A4685</f>
        <v>17087</v>
      </c>
      <c r="P4686" s="111" t="s">
        <v>3382</v>
      </c>
      <c r="Q4686" s="153">
        <v>0.54166666666666663</v>
      </c>
      <c r="R4686" s="153">
        <v>0.58333333333333337</v>
      </c>
      <c r="S4686" s="153">
        <v>4.1666666666666657E-2</v>
      </c>
      <c r="T4686" s="153">
        <v>0.54166666666666663</v>
      </c>
      <c r="U4686" s="153">
        <v>0.58333333333333337</v>
      </c>
      <c r="V4686" s="153">
        <f>IF(ISBLANK(T4686),"",Tabella2[[#This Row],[ACT STOP]]-Tabella2[[#This Row],[ACT START]])</f>
        <v>4.1666666666666741E-2</v>
      </c>
      <c r="W4686" s="104" t="s">
        <v>92</v>
      </c>
      <c r="X4686" s="104" t="s">
        <v>91</v>
      </c>
      <c r="Y4686" s="110" t="s">
        <v>9804</v>
      </c>
      <c r="Z4686" s="106"/>
      <c r="AA4686" s="104"/>
      <c r="AB4686" s="107"/>
      <c r="AC4686" s="72">
        <v>1</v>
      </c>
      <c r="AH4686" s="70"/>
      <c r="AI4686" s="70"/>
      <c r="AJ4686">
        <v>0</v>
      </c>
      <c r="AL4686" s="70"/>
      <c r="BM4686" s="135">
        <v>0.54166666666666663</v>
      </c>
      <c r="BN4686" s="136">
        <v>0.58333333333333337</v>
      </c>
      <c r="BO4686" s="101"/>
      <c r="BR4686" s="109" t="str">
        <f t="shared" si="73"/>
        <v>SH-25-4675</v>
      </c>
      <c r="BS4686" s="109" t="s">
        <v>368</v>
      </c>
      <c r="BT4686" t="s">
        <v>92</v>
      </c>
      <c r="BU4686" t="s">
        <v>9805</v>
      </c>
    </row>
    <row r="4687" spans="1:73" hidden="1">
      <c r="A4687" s="103" t="s">
        <v>9806</v>
      </c>
      <c r="B4687" s="102">
        <v>45894</v>
      </c>
      <c r="C4687" s="104">
        <f>_xlfn.ISOWEEKNUM(Tabella2[[#This Row],[Date]])</f>
        <v>35</v>
      </c>
      <c r="D4687" s="104" t="s">
        <v>509</v>
      </c>
      <c r="E4687" s="104" t="s">
        <v>284</v>
      </c>
      <c r="F4687" s="104">
        <v>71</v>
      </c>
      <c r="G4687" s="104" t="s">
        <v>257</v>
      </c>
      <c r="H4687" s="105">
        <v>13</v>
      </c>
      <c r="I4687" s="104"/>
      <c r="J4687" s="104" t="s">
        <v>258</v>
      </c>
      <c r="K4687" s="104" t="s">
        <v>81</v>
      </c>
      <c r="L4687" s="104" t="s">
        <v>259</v>
      </c>
      <c r="M4687" s="104" t="s">
        <v>269</v>
      </c>
      <c r="N4687" s="104"/>
      <c r="O4687" s="106"/>
      <c r="P4687" s="111" t="s">
        <v>270</v>
      </c>
      <c r="Q4687" s="153" t="s">
        <v>549</v>
      </c>
      <c r="R4687" s="153" t="s">
        <v>550</v>
      </c>
      <c r="S4687" s="153">
        <v>4.1666666666666657E-2</v>
      </c>
      <c r="T4687" s="153" t="s">
        <v>549</v>
      </c>
      <c r="U4687" s="153" t="s">
        <v>550</v>
      </c>
      <c r="V4687" s="153">
        <f>IF(ISBLANK(T4687),"",Tabella2[[#This Row],[ACT STOP]]-Tabella2[[#This Row],[ACT START]])</f>
        <v>4.1666666666666741E-2</v>
      </c>
      <c r="W4687" s="104" t="s">
        <v>92</v>
      </c>
      <c r="X4687" s="104" t="s">
        <v>91</v>
      </c>
      <c r="Y4687" s="110"/>
      <c r="Z4687" s="106"/>
      <c r="AA4687" s="104"/>
      <c r="AB4687" s="107"/>
      <c r="AC4687" s="72">
        <v>1</v>
      </c>
      <c r="AH4687" s="70"/>
      <c r="AI4687" s="70"/>
      <c r="AJ4687">
        <v>0</v>
      </c>
      <c r="AL4687" s="70"/>
      <c r="BM4687" s="135" t="s">
        <v>549</v>
      </c>
      <c r="BN4687" s="136" t="s">
        <v>550</v>
      </c>
      <c r="BO4687" s="101"/>
      <c r="BR4687" s="109" t="str">
        <f t="shared" si="73"/>
        <v>SH-25-4676</v>
      </c>
      <c r="BS4687" s="109" t="s">
        <v>427</v>
      </c>
      <c r="BT4687" t="s">
        <v>92</v>
      </c>
      <c r="BU4687" t="s">
        <v>9807</v>
      </c>
    </row>
    <row r="4688" spans="1:73" hidden="1">
      <c r="A4688" s="103" t="s">
        <v>9808</v>
      </c>
      <c r="B4688" s="102">
        <v>45894</v>
      </c>
      <c r="C4688" s="104">
        <f>_xlfn.ISOWEEKNUM(Tabella2[[#This Row],[Date]])</f>
        <v>35</v>
      </c>
      <c r="D4688" s="104" t="s">
        <v>6396</v>
      </c>
      <c r="E4688" s="104" t="s">
        <v>256</v>
      </c>
      <c r="F4688" s="104">
        <v>71</v>
      </c>
      <c r="G4688" s="104" t="s">
        <v>257</v>
      </c>
      <c r="H4688" s="105">
        <v>4</v>
      </c>
      <c r="I4688" s="104"/>
      <c r="J4688" s="104" t="s">
        <v>258</v>
      </c>
      <c r="K4688" s="104" t="s">
        <v>77</v>
      </c>
      <c r="L4688" s="104" t="s">
        <v>259</v>
      </c>
      <c r="M4688" s="104" t="s">
        <v>276</v>
      </c>
      <c r="N4688" s="104"/>
      <c r="O4688" s="106"/>
      <c r="P4688" s="111" t="s">
        <v>462</v>
      </c>
      <c r="Q4688" s="153" t="s">
        <v>549</v>
      </c>
      <c r="R4688" s="153" t="s">
        <v>550</v>
      </c>
      <c r="S4688" s="153">
        <v>4.1666666666666657E-2</v>
      </c>
      <c r="T4688" s="153">
        <v>0.54166666666666663</v>
      </c>
      <c r="U4688" s="153">
        <v>0.57638888888888884</v>
      </c>
      <c r="V4688" s="153">
        <f>IF(ISBLANK(T4688),"",Tabella2[[#This Row],[ACT STOP]]-Tabella2[[#This Row],[ACT START]])</f>
        <v>3.472222222222221E-2</v>
      </c>
      <c r="W4688" s="104" t="s">
        <v>92</v>
      </c>
      <c r="X4688" s="104" t="s">
        <v>91</v>
      </c>
      <c r="Y4688" s="110"/>
      <c r="Z4688" s="106"/>
      <c r="AA4688" s="104"/>
      <c r="AB4688" s="107"/>
      <c r="AC4688" s="72">
        <v>1</v>
      </c>
      <c r="AH4688" s="70"/>
      <c r="AI4688" s="70"/>
      <c r="AJ4688">
        <v>0</v>
      </c>
      <c r="AL4688" s="70"/>
      <c r="BM4688" s="135">
        <v>0.54166666666666663</v>
      </c>
      <c r="BN4688" s="136">
        <v>0.57638888888888884</v>
      </c>
      <c r="BO4688" s="101"/>
      <c r="BR4688" s="109" t="str">
        <f t="shared" si="73"/>
        <v>SH-25-4677</v>
      </c>
      <c r="BS4688" s="109" t="s">
        <v>699</v>
      </c>
      <c r="BT4688" t="s">
        <v>92</v>
      </c>
      <c r="BU4688" t="s">
        <v>9809</v>
      </c>
    </row>
    <row r="4689" spans="1:73" hidden="1">
      <c r="A4689" s="103" t="s">
        <v>9810</v>
      </c>
      <c r="B4689" s="102">
        <v>45891</v>
      </c>
      <c r="C4689" s="104">
        <f>_xlfn.ISOWEEKNUM(Tabella2[[#This Row],[Date]])</f>
        <v>34</v>
      </c>
      <c r="D4689" s="104" t="s">
        <v>6396</v>
      </c>
      <c r="E4689" s="104" t="s">
        <v>256</v>
      </c>
      <c r="F4689" s="104">
        <v>75</v>
      </c>
      <c r="G4689" s="104" t="s">
        <v>257</v>
      </c>
      <c r="H4689" s="105">
        <v>33</v>
      </c>
      <c r="I4689" s="104"/>
      <c r="J4689" s="104" t="s">
        <v>258</v>
      </c>
      <c r="K4689" s="104" t="s">
        <v>75</v>
      </c>
      <c r="L4689" s="104" t="s">
        <v>259</v>
      </c>
      <c r="M4689" s="104" t="s">
        <v>276</v>
      </c>
      <c r="N4689" s="104"/>
      <c r="O4689" s="106"/>
      <c r="P4689" s="111" t="s">
        <v>8294</v>
      </c>
      <c r="Q4689" s="153" t="s">
        <v>525</v>
      </c>
      <c r="R4689" s="153" t="s">
        <v>262</v>
      </c>
      <c r="S4689" s="153">
        <v>4.1666666666666657E-2</v>
      </c>
      <c r="T4689" s="153">
        <v>0.3611111111111111</v>
      </c>
      <c r="U4689" s="153">
        <v>0.40277777777777779</v>
      </c>
      <c r="V4689" s="153">
        <f>IF(ISBLANK(T4689),"",Tabella2[[#This Row],[ACT STOP]]-Tabella2[[#This Row],[ACT START]])</f>
        <v>4.1666666666666685E-2</v>
      </c>
      <c r="W4689" s="104" t="s">
        <v>92</v>
      </c>
      <c r="X4689" s="104" t="s">
        <v>91</v>
      </c>
      <c r="Y4689" s="110"/>
      <c r="Z4689" s="106"/>
      <c r="AA4689" s="104">
        <v>0</v>
      </c>
      <c r="AB4689" s="107">
        <v>0</v>
      </c>
      <c r="AF4689" t="s">
        <v>9811</v>
      </c>
      <c r="AG4689" t="s">
        <v>458</v>
      </c>
      <c r="AH4689" s="70">
        <v>0</v>
      </c>
      <c r="AI4689" s="70" t="s">
        <v>9712</v>
      </c>
      <c r="AL4689" s="70"/>
      <c r="BL4689" t="s">
        <v>9812</v>
      </c>
      <c r="BM4689" s="135">
        <v>0.3611111111111111</v>
      </c>
      <c r="BN4689" s="136">
        <v>0.40277777777777779</v>
      </c>
      <c r="BO4689" s="101"/>
      <c r="BR4689" s="109" t="str">
        <f t="shared" si="73"/>
        <v>SH-25-4678</v>
      </c>
      <c r="BS4689" s="109" t="s">
        <v>458</v>
      </c>
      <c r="BT4689" t="s">
        <v>92</v>
      </c>
      <c r="BU4689" t="s">
        <v>9712</v>
      </c>
    </row>
    <row r="4690" spans="1:73" hidden="1">
      <c r="A4690" s="103" t="s">
        <v>9813</v>
      </c>
      <c r="B4690" s="102">
        <v>45895</v>
      </c>
      <c r="C4690" s="104">
        <f>_xlfn.ISOWEEKNUM(Tabella2[[#This Row],[Date]])</f>
        <v>35</v>
      </c>
      <c r="D4690" s="104" t="s">
        <v>6621</v>
      </c>
      <c r="E4690" s="104" t="s">
        <v>284</v>
      </c>
      <c r="F4690" s="104">
        <v>83</v>
      </c>
      <c r="G4690" s="104" t="s">
        <v>257</v>
      </c>
      <c r="H4690" s="105">
        <v>17</v>
      </c>
      <c r="I4690" s="104"/>
      <c r="J4690" s="104" t="s">
        <v>258</v>
      </c>
      <c r="K4690" s="104" t="s">
        <v>79</v>
      </c>
      <c r="L4690" s="104" t="s">
        <v>299</v>
      </c>
      <c r="M4690" s="104" t="s">
        <v>276</v>
      </c>
      <c r="N4690" s="104"/>
      <c r="O4690" s="108" t="str">
        <f>A4691</f>
        <v>17093</v>
      </c>
      <c r="P4690" s="111" t="s">
        <v>306</v>
      </c>
      <c r="Q4690" s="153" t="s">
        <v>7801</v>
      </c>
      <c r="R4690" s="153" t="s">
        <v>7802</v>
      </c>
      <c r="S4690" s="153">
        <v>4.1666666666666657E-2</v>
      </c>
      <c r="T4690" s="153" t="s">
        <v>7801</v>
      </c>
      <c r="U4690" s="153" t="s">
        <v>7802</v>
      </c>
      <c r="V4690" s="153">
        <f>IF(ISBLANK(T4690),"",Tabella2[[#This Row],[ACT STOP]]-Tabella2[[#This Row],[ACT START]])</f>
        <v>4.1666666666666657E-2</v>
      </c>
      <c r="W4690" s="104" t="s">
        <v>92</v>
      </c>
      <c r="X4690" s="104" t="s">
        <v>91</v>
      </c>
      <c r="Y4690" s="110"/>
      <c r="Z4690" s="106"/>
      <c r="AA4690" s="104"/>
      <c r="AB4690" s="107"/>
      <c r="AC4690" s="72">
        <v>1</v>
      </c>
      <c r="AH4690" s="70"/>
      <c r="AI4690" s="70"/>
      <c r="AJ4690">
        <v>0</v>
      </c>
      <c r="AL4690" s="70"/>
      <c r="BM4690" s="135" t="s">
        <v>7801</v>
      </c>
      <c r="BN4690" s="136" t="s">
        <v>7802</v>
      </c>
      <c r="BO4690" s="101"/>
      <c r="BR4690" s="109" t="str">
        <f t="shared" si="73"/>
        <v>SH-25-4679</v>
      </c>
      <c r="BS4690" s="109" t="s">
        <v>393</v>
      </c>
      <c r="BT4690" t="s">
        <v>92</v>
      </c>
      <c r="BU4690" t="s">
        <v>9814</v>
      </c>
    </row>
    <row r="4691" spans="1:73" hidden="1">
      <c r="A4691" s="103" t="s">
        <v>9815</v>
      </c>
      <c r="B4691" s="102">
        <v>45895</v>
      </c>
      <c r="C4691" s="104">
        <f>_xlfn.ISOWEEKNUM(Tabella2[[#This Row],[Date]])</f>
        <v>35</v>
      </c>
      <c r="D4691" s="104" t="s">
        <v>195</v>
      </c>
      <c r="E4691" s="104" t="s">
        <v>398</v>
      </c>
      <c r="F4691" s="104"/>
      <c r="G4691" s="104" t="s">
        <v>257</v>
      </c>
      <c r="H4691" s="105">
        <v>9</v>
      </c>
      <c r="I4691" s="104"/>
      <c r="J4691" s="104" t="s">
        <v>258</v>
      </c>
      <c r="K4691" s="104" t="s">
        <v>78</v>
      </c>
      <c r="L4691" s="104" t="s">
        <v>299</v>
      </c>
      <c r="M4691" s="104" t="s">
        <v>276</v>
      </c>
      <c r="N4691" s="104"/>
      <c r="O4691" s="108" t="str">
        <f>A4690</f>
        <v>17092</v>
      </c>
      <c r="P4691" s="111" t="s">
        <v>300</v>
      </c>
      <c r="Q4691" s="153">
        <v>0.22916666666666671</v>
      </c>
      <c r="R4691" s="153">
        <v>0.27083333333333331</v>
      </c>
      <c r="S4691" s="153">
        <v>4.1666666666666657E-2</v>
      </c>
      <c r="T4691" s="153">
        <v>0.22916666666666671</v>
      </c>
      <c r="U4691" s="153">
        <v>0.27083333333333331</v>
      </c>
      <c r="V4691" s="153">
        <f>IF(ISBLANK(T4691),"",Tabella2[[#This Row],[ACT STOP]]-Tabella2[[#This Row],[ACT START]])</f>
        <v>4.1666666666666602E-2</v>
      </c>
      <c r="W4691" s="104" t="s">
        <v>122</v>
      </c>
      <c r="X4691" s="104" t="s">
        <v>91</v>
      </c>
      <c r="Y4691" s="110"/>
      <c r="Z4691" s="106"/>
      <c r="AA4691" s="104"/>
      <c r="AB4691" s="107"/>
      <c r="AC4691" s="72">
        <v>1</v>
      </c>
      <c r="AH4691" s="70"/>
      <c r="AI4691" s="70"/>
      <c r="AJ4691">
        <v>0</v>
      </c>
      <c r="AL4691" s="70"/>
      <c r="BM4691" s="135">
        <v>0.22916666666666671</v>
      </c>
      <c r="BN4691" s="136">
        <v>0.27083333333333331</v>
      </c>
      <c r="BO4691" s="101"/>
      <c r="BR4691" s="109" t="str">
        <f t="shared" si="73"/>
        <v>SH-25-4680</v>
      </c>
      <c r="BS4691" s="109" t="s">
        <v>318</v>
      </c>
      <c r="BT4691" t="s">
        <v>122</v>
      </c>
      <c r="BU4691" t="s">
        <v>399</v>
      </c>
    </row>
    <row r="4692" spans="1:73" hidden="1">
      <c r="A4692" s="103" t="s">
        <v>9816</v>
      </c>
      <c r="B4692" s="102">
        <v>45895</v>
      </c>
      <c r="C4692" s="104">
        <f>_xlfn.ISOWEEKNUM(Tabella2[[#This Row],[Date]])</f>
        <v>35</v>
      </c>
      <c r="D4692" s="104" t="s">
        <v>13714</v>
      </c>
      <c r="E4692" s="104" t="s">
        <v>284</v>
      </c>
      <c r="F4692" s="104">
        <v>48</v>
      </c>
      <c r="G4692" s="104" t="s">
        <v>284</v>
      </c>
      <c r="H4692" s="105">
        <v>9</v>
      </c>
      <c r="I4692" s="104"/>
      <c r="J4692" s="104" t="s">
        <v>258</v>
      </c>
      <c r="K4692" s="104" t="s">
        <v>83</v>
      </c>
      <c r="L4692" s="104" t="s">
        <v>299</v>
      </c>
      <c r="M4692" s="104" t="s">
        <v>276</v>
      </c>
      <c r="N4692" s="104"/>
      <c r="O4692" s="108" t="str">
        <f>A4693</f>
        <v>17095</v>
      </c>
      <c r="P4692" s="111" t="s">
        <v>5186</v>
      </c>
      <c r="Q4692" s="153" t="s">
        <v>7801</v>
      </c>
      <c r="R4692" s="153" t="s">
        <v>7802</v>
      </c>
      <c r="S4692" s="153">
        <v>4.1666666666666657E-2</v>
      </c>
      <c r="T4692" s="153">
        <v>0.22916666666666671</v>
      </c>
      <c r="U4692" s="153">
        <v>0.27083333333333331</v>
      </c>
      <c r="V4692" s="153">
        <f>IF(ISBLANK(T4692),"",Tabella2[[#This Row],[ACT STOP]]-Tabella2[[#This Row],[ACT START]])</f>
        <v>4.1666666666666602E-2</v>
      </c>
      <c r="W4692" s="104" t="s">
        <v>92</v>
      </c>
      <c r="X4692" s="104" t="s">
        <v>91</v>
      </c>
      <c r="Y4692" s="110"/>
      <c r="Z4692" s="106"/>
      <c r="AA4692" s="104"/>
      <c r="AB4692" s="107"/>
      <c r="AC4692" s="72">
        <v>1</v>
      </c>
      <c r="AH4692" s="70"/>
      <c r="AI4692" s="70"/>
      <c r="AJ4692">
        <v>0</v>
      </c>
      <c r="AL4692" s="70"/>
      <c r="BM4692" s="135">
        <v>0.22916666666666671</v>
      </c>
      <c r="BN4692" s="136">
        <v>0.27083333333333331</v>
      </c>
      <c r="BO4692" s="101"/>
      <c r="BR4692" s="109" t="str">
        <f t="shared" si="73"/>
        <v>SH-25-4681</v>
      </c>
      <c r="BS4692" s="109" t="s">
        <v>339</v>
      </c>
      <c r="BT4692" t="s">
        <v>92</v>
      </c>
      <c r="BU4692" t="s">
        <v>9817</v>
      </c>
    </row>
    <row r="4693" spans="1:73" hidden="1">
      <c r="A4693" s="103" t="s">
        <v>9818</v>
      </c>
      <c r="B4693" s="102">
        <v>45895</v>
      </c>
      <c r="C4693" s="104">
        <f>_xlfn.ISOWEEKNUM(Tabella2[[#This Row],[Date]])</f>
        <v>35</v>
      </c>
      <c r="D4693" s="104" t="s">
        <v>195</v>
      </c>
      <c r="E4693" s="104" t="s">
        <v>398</v>
      </c>
      <c r="F4693" s="104"/>
      <c r="G4693" s="104" t="s">
        <v>257</v>
      </c>
      <c r="H4693" s="105">
        <v>14</v>
      </c>
      <c r="I4693" s="104"/>
      <c r="J4693" s="104" t="s">
        <v>258</v>
      </c>
      <c r="K4693" s="104" t="s">
        <v>80</v>
      </c>
      <c r="L4693" s="104" t="s">
        <v>299</v>
      </c>
      <c r="M4693" s="104" t="s">
        <v>276</v>
      </c>
      <c r="N4693" s="104"/>
      <c r="O4693" s="108" t="str">
        <f>A4692</f>
        <v>17094</v>
      </c>
      <c r="P4693" s="111" t="s">
        <v>300</v>
      </c>
      <c r="Q4693" s="153">
        <v>0.22916666666666671</v>
      </c>
      <c r="R4693" s="153">
        <v>0.27083333333333331</v>
      </c>
      <c r="S4693" s="153">
        <v>4.1666666666666657E-2</v>
      </c>
      <c r="T4693" s="153">
        <v>0.22916666666666671</v>
      </c>
      <c r="U4693" s="153">
        <v>0.27083333333333331</v>
      </c>
      <c r="V4693" s="153">
        <f>IF(ISBLANK(T4693),"",Tabella2[[#This Row],[ACT STOP]]-Tabella2[[#This Row],[ACT START]])</f>
        <v>4.1666666666666602E-2</v>
      </c>
      <c r="W4693" s="104" t="s">
        <v>122</v>
      </c>
      <c r="X4693" s="104" t="s">
        <v>91</v>
      </c>
      <c r="Y4693" s="110"/>
      <c r="Z4693" s="106"/>
      <c r="AA4693" s="104"/>
      <c r="AB4693" s="107"/>
      <c r="AC4693" s="72">
        <v>1</v>
      </c>
      <c r="AH4693" s="70"/>
      <c r="AI4693" s="70"/>
      <c r="AJ4693">
        <v>0</v>
      </c>
      <c r="AL4693" s="70"/>
      <c r="BM4693" s="135">
        <v>0.22916666666666671</v>
      </c>
      <c r="BN4693" s="136">
        <v>0.27083333333333331</v>
      </c>
      <c r="BO4693" s="101"/>
      <c r="BR4693" s="109" t="str">
        <f t="shared" si="73"/>
        <v>SH-25-4682</v>
      </c>
      <c r="BS4693" s="109" t="s">
        <v>372</v>
      </c>
      <c r="BT4693" t="s">
        <v>122</v>
      </c>
      <c r="BU4693" t="s">
        <v>399</v>
      </c>
    </row>
    <row r="4694" spans="1:73" hidden="1">
      <c r="A4694" s="103" t="s">
        <v>9819</v>
      </c>
      <c r="B4694" s="102">
        <v>45895</v>
      </c>
      <c r="C4694" s="104">
        <f>_xlfn.ISOWEEKNUM(Tabella2[[#This Row],[Date]])</f>
        <v>35</v>
      </c>
      <c r="D4694" s="104" t="s">
        <v>9759</v>
      </c>
      <c r="E4694" s="104" t="s">
        <v>284</v>
      </c>
      <c r="F4694" s="104">
        <v>86</v>
      </c>
      <c r="G4694" s="104" t="s">
        <v>257</v>
      </c>
      <c r="H4694" s="105">
        <v>12</v>
      </c>
      <c r="I4694" s="104"/>
      <c r="J4694" s="104" t="s">
        <v>258</v>
      </c>
      <c r="K4694" s="104" t="s">
        <v>81</v>
      </c>
      <c r="L4694" s="104" t="s">
        <v>259</v>
      </c>
      <c r="M4694" s="104" t="s">
        <v>276</v>
      </c>
      <c r="N4694" s="104"/>
      <c r="O4694" s="106"/>
      <c r="P4694" s="111" t="s">
        <v>2716</v>
      </c>
      <c r="Q4694" s="153" t="s">
        <v>7801</v>
      </c>
      <c r="R4694" s="153" t="s">
        <v>7802</v>
      </c>
      <c r="S4694" s="153">
        <v>4.1666666666666657E-2</v>
      </c>
      <c r="T4694" s="153">
        <v>0.22916666666666671</v>
      </c>
      <c r="U4694" s="153">
        <v>0.27083333333333331</v>
      </c>
      <c r="V4694" s="153">
        <f>IF(ISBLANK(T4694),"",Tabella2[[#This Row],[ACT STOP]]-Tabella2[[#This Row],[ACT START]])</f>
        <v>4.1666666666666602E-2</v>
      </c>
      <c r="W4694" s="104" t="s">
        <v>92</v>
      </c>
      <c r="X4694" s="104" t="s">
        <v>91</v>
      </c>
      <c r="Y4694" s="110"/>
      <c r="Z4694" s="106"/>
      <c r="AA4694" s="104"/>
      <c r="AB4694" s="107"/>
      <c r="AC4694" s="72">
        <v>1</v>
      </c>
      <c r="AH4694" s="70"/>
      <c r="AI4694" s="70"/>
      <c r="AJ4694">
        <v>0</v>
      </c>
      <c r="AL4694" s="70"/>
      <c r="BM4694" s="135">
        <v>0.22916666666666671</v>
      </c>
      <c r="BN4694" s="136">
        <v>0.27083333333333331</v>
      </c>
      <c r="BO4694" s="101"/>
      <c r="BR4694" s="109" t="str">
        <f t="shared" si="73"/>
        <v>SH-25-4683</v>
      </c>
      <c r="BS4694" s="109" t="s">
        <v>266</v>
      </c>
      <c r="BT4694" t="s">
        <v>92</v>
      </c>
      <c r="BU4694" t="s">
        <v>9820</v>
      </c>
    </row>
    <row r="4695" spans="1:73" hidden="1">
      <c r="A4695" s="103" t="s">
        <v>9821</v>
      </c>
      <c r="B4695" s="102">
        <v>45895</v>
      </c>
      <c r="C4695" s="104">
        <f>_xlfn.ISOWEEKNUM(Tabella2[[#This Row],[Date]])</f>
        <v>35</v>
      </c>
      <c r="D4695" s="104" t="s">
        <v>9759</v>
      </c>
      <c r="E4695" s="104" t="s">
        <v>284</v>
      </c>
      <c r="F4695" s="104">
        <v>85</v>
      </c>
      <c r="G4695" s="104" t="s">
        <v>257</v>
      </c>
      <c r="H4695" s="105">
        <v>13</v>
      </c>
      <c r="I4695" s="104"/>
      <c r="J4695" s="104" t="s">
        <v>258</v>
      </c>
      <c r="K4695" s="104" t="s">
        <v>75</v>
      </c>
      <c r="L4695" s="104" t="s">
        <v>259</v>
      </c>
      <c r="M4695" s="104" t="s">
        <v>276</v>
      </c>
      <c r="N4695" s="104"/>
      <c r="O4695" s="106"/>
      <c r="P4695" s="111" t="s">
        <v>2716</v>
      </c>
      <c r="Q4695" s="153" t="s">
        <v>7801</v>
      </c>
      <c r="R4695" s="153" t="s">
        <v>7802</v>
      </c>
      <c r="S4695" s="153">
        <v>4.1666666666666657E-2</v>
      </c>
      <c r="T4695" s="153">
        <v>0.22916666666666671</v>
      </c>
      <c r="U4695" s="153">
        <v>0.27083333333333331</v>
      </c>
      <c r="V4695" s="153">
        <f>IF(ISBLANK(T4695),"",Tabella2[[#This Row],[ACT STOP]]-Tabella2[[#This Row],[ACT START]])</f>
        <v>4.1666666666666602E-2</v>
      </c>
      <c r="W4695" s="104" t="s">
        <v>92</v>
      </c>
      <c r="X4695" s="104" t="s">
        <v>91</v>
      </c>
      <c r="Y4695" s="110"/>
      <c r="Z4695" s="106"/>
      <c r="AA4695" s="104"/>
      <c r="AB4695" s="107"/>
      <c r="AC4695" s="72">
        <v>1</v>
      </c>
      <c r="AH4695" s="70"/>
      <c r="AI4695" s="70"/>
      <c r="AJ4695">
        <v>0</v>
      </c>
      <c r="AL4695" s="70"/>
      <c r="BM4695" s="135">
        <v>0.22916666666666671</v>
      </c>
      <c r="BN4695" s="136">
        <v>0.27083333333333331</v>
      </c>
      <c r="BO4695" s="101"/>
      <c r="BR4695" s="109" t="str">
        <f t="shared" si="73"/>
        <v>SH-25-4684</v>
      </c>
      <c r="BS4695" s="109" t="s">
        <v>427</v>
      </c>
      <c r="BT4695" t="s">
        <v>92</v>
      </c>
      <c r="BU4695" t="s">
        <v>9822</v>
      </c>
    </row>
    <row r="4696" spans="1:73" hidden="1">
      <c r="A4696" s="103" t="s">
        <v>9823</v>
      </c>
      <c r="B4696" s="102">
        <v>45895</v>
      </c>
      <c r="C4696" s="104">
        <f>_xlfn.ISOWEEKNUM(Tabella2[[#This Row],[Date]])</f>
        <v>35</v>
      </c>
      <c r="D4696" s="104" t="s">
        <v>9764</v>
      </c>
      <c r="E4696" s="104" t="s">
        <v>284</v>
      </c>
      <c r="F4696" s="104">
        <v>76</v>
      </c>
      <c r="G4696" s="104" t="s">
        <v>284</v>
      </c>
      <c r="H4696" s="105">
        <v>22</v>
      </c>
      <c r="I4696" s="104"/>
      <c r="J4696" s="104" t="s">
        <v>258</v>
      </c>
      <c r="K4696" s="104" t="s">
        <v>79</v>
      </c>
      <c r="L4696" s="104" t="s">
        <v>259</v>
      </c>
      <c r="M4696" s="104" t="s">
        <v>276</v>
      </c>
      <c r="N4696" s="104"/>
      <c r="O4696" s="106"/>
      <c r="P4696" s="111" t="s">
        <v>2716</v>
      </c>
      <c r="Q4696" s="153" t="s">
        <v>285</v>
      </c>
      <c r="R4696" s="153" t="s">
        <v>286</v>
      </c>
      <c r="S4696" s="153">
        <v>4.1666666666666657E-2</v>
      </c>
      <c r="T4696" s="153" t="s">
        <v>285</v>
      </c>
      <c r="U4696" s="153" t="s">
        <v>286</v>
      </c>
      <c r="V4696" s="153">
        <f>IF(ISBLANK(T4696),"",Tabella2[[#This Row],[ACT STOP]]-Tabella2[[#This Row],[ACT START]])</f>
        <v>4.166666666666663E-2</v>
      </c>
      <c r="W4696" s="104" t="s">
        <v>92</v>
      </c>
      <c r="X4696" s="104" t="s">
        <v>91</v>
      </c>
      <c r="Y4696" s="110"/>
      <c r="Z4696" s="106"/>
      <c r="AA4696" s="104"/>
      <c r="AB4696" s="107"/>
      <c r="AC4696" s="72">
        <v>1</v>
      </c>
      <c r="AH4696" s="70"/>
      <c r="AI4696" s="70"/>
      <c r="AJ4696">
        <v>0</v>
      </c>
      <c r="AL4696" s="70"/>
      <c r="BM4696" s="135" t="s">
        <v>285</v>
      </c>
      <c r="BN4696" s="136" t="s">
        <v>286</v>
      </c>
      <c r="BO4696" s="101"/>
      <c r="BR4696" s="109" t="str">
        <f t="shared" si="73"/>
        <v>SH-25-4685</v>
      </c>
      <c r="BS4696" s="109" t="s">
        <v>295</v>
      </c>
      <c r="BT4696" t="s">
        <v>92</v>
      </c>
      <c r="BU4696" t="s">
        <v>9824</v>
      </c>
    </row>
    <row r="4697" spans="1:73" hidden="1">
      <c r="A4697" s="103" t="s">
        <v>9825</v>
      </c>
      <c r="B4697" s="102">
        <v>45895</v>
      </c>
      <c r="C4697" s="104">
        <f>_xlfn.ISOWEEKNUM(Tabella2[[#This Row],[Date]])</f>
        <v>35</v>
      </c>
      <c r="D4697" s="104" t="s">
        <v>9764</v>
      </c>
      <c r="E4697" s="104" t="s">
        <v>284</v>
      </c>
      <c r="F4697" s="104">
        <v>78</v>
      </c>
      <c r="G4697" s="104" t="s">
        <v>257</v>
      </c>
      <c r="H4697" s="105">
        <v>32</v>
      </c>
      <c r="I4697" s="104"/>
      <c r="J4697" s="104" t="s">
        <v>258</v>
      </c>
      <c r="K4697" s="104" t="s">
        <v>78</v>
      </c>
      <c r="L4697" s="104" t="s">
        <v>259</v>
      </c>
      <c r="M4697" s="104" t="s">
        <v>276</v>
      </c>
      <c r="N4697" s="104"/>
      <c r="O4697" s="106"/>
      <c r="P4697" s="111" t="s">
        <v>2716</v>
      </c>
      <c r="Q4697" s="153" t="s">
        <v>285</v>
      </c>
      <c r="R4697" s="153" t="s">
        <v>286</v>
      </c>
      <c r="S4697" s="153">
        <v>4.1666666666666657E-2</v>
      </c>
      <c r="T4697" s="153" t="s">
        <v>285</v>
      </c>
      <c r="U4697" s="153" t="s">
        <v>286</v>
      </c>
      <c r="V4697" s="153">
        <f>IF(ISBLANK(T4697),"",Tabella2[[#This Row],[ACT STOP]]-Tabella2[[#This Row],[ACT START]])</f>
        <v>4.166666666666663E-2</v>
      </c>
      <c r="W4697" s="104" t="s">
        <v>92</v>
      </c>
      <c r="X4697" s="104" t="s">
        <v>91</v>
      </c>
      <c r="Y4697" s="110"/>
      <c r="Z4697" s="106"/>
      <c r="AA4697" s="104"/>
      <c r="AB4697" s="107"/>
      <c r="AC4697" s="72">
        <v>1</v>
      </c>
      <c r="AH4697" s="70"/>
      <c r="AI4697" s="70"/>
      <c r="AJ4697">
        <v>0</v>
      </c>
      <c r="AL4697" s="70"/>
      <c r="BM4697" s="135" t="s">
        <v>285</v>
      </c>
      <c r="BN4697" s="136" t="s">
        <v>286</v>
      </c>
      <c r="BO4697" s="101"/>
      <c r="BR4697" s="109" t="str">
        <f t="shared" si="73"/>
        <v>SH-25-4686</v>
      </c>
      <c r="BS4697" s="109" t="s">
        <v>356</v>
      </c>
      <c r="BT4697" t="s">
        <v>92</v>
      </c>
      <c r="BU4697" t="s">
        <v>9826</v>
      </c>
    </row>
    <row r="4698" spans="1:73" hidden="1">
      <c r="A4698" s="103" t="s">
        <v>9827</v>
      </c>
      <c r="B4698" s="102">
        <v>45895</v>
      </c>
      <c r="C4698" s="104">
        <f>_xlfn.ISOWEEKNUM(Tabella2[[#This Row],[Date]])</f>
        <v>35</v>
      </c>
      <c r="D4698" s="104" t="s">
        <v>763</v>
      </c>
      <c r="E4698" s="104" t="s">
        <v>256</v>
      </c>
      <c r="F4698" s="104">
        <v>63</v>
      </c>
      <c r="G4698" s="104" t="s">
        <v>257</v>
      </c>
      <c r="H4698" s="105">
        <v>1</v>
      </c>
      <c r="I4698" s="104"/>
      <c r="J4698" s="104" t="s">
        <v>258</v>
      </c>
      <c r="K4698" s="104" t="s">
        <v>83</v>
      </c>
      <c r="L4698" s="104" t="s">
        <v>299</v>
      </c>
      <c r="M4698" s="104" t="s">
        <v>328</v>
      </c>
      <c r="N4698" s="104"/>
      <c r="O4698" s="108" t="str">
        <f>A4699</f>
        <v>17101</v>
      </c>
      <c r="P4698" s="111" t="s">
        <v>3403</v>
      </c>
      <c r="Q4698" s="153" t="s">
        <v>285</v>
      </c>
      <c r="R4698" s="153" t="s">
        <v>286</v>
      </c>
      <c r="S4698" s="153">
        <v>4.1666666666666657E-2</v>
      </c>
      <c r="T4698" s="153">
        <v>0.29166666666666669</v>
      </c>
      <c r="U4698" s="153">
        <v>0.33333333333333331</v>
      </c>
      <c r="V4698" s="153">
        <f>IF(ISBLANK(T4698),"",Tabella2[[#This Row],[ACT STOP]]-Tabella2[[#This Row],[ACT START]])</f>
        <v>4.166666666666663E-2</v>
      </c>
      <c r="W4698" s="104" t="s">
        <v>92</v>
      </c>
      <c r="X4698" s="104" t="s">
        <v>91</v>
      </c>
      <c r="Y4698" s="110"/>
      <c r="Z4698" s="106"/>
      <c r="AA4698" s="104"/>
      <c r="AB4698" s="107"/>
      <c r="AC4698" s="72">
        <v>1</v>
      </c>
      <c r="AH4698" s="70"/>
      <c r="AI4698" s="70"/>
      <c r="AJ4698">
        <v>0</v>
      </c>
      <c r="AL4698" s="70"/>
      <c r="BM4698" s="135">
        <v>0.29166666666666669</v>
      </c>
      <c r="BN4698" s="136">
        <v>0.33333333333333331</v>
      </c>
      <c r="BO4698" s="101"/>
      <c r="BR4698" s="109" t="str">
        <f t="shared" si="73"/>
        <v>SH-25-4687</v>
      </c>
      <c r="BS4698" s="109" t="s">
        <v>332</v>
      </c>
      <c r="BT4698" t="s">
        <v>92</v>
      </c>
      <c r="BU4698" t="s">
        <v>9828</v>
      </c>
    </row>
    <row r="4699" spans="1:73" hidden="1">
      <c r="A4699" s="103" t="s">
        <v>9829</v>
      </c>
      <c r="B4699" s="102">
        <v>45895</v>
      </c>
      <c r="C4699" s="104">
        <f>_xlfn.ISOWEEKNUM(Tabella2[[#This Row],[Date]])</f>
        <v>35</v>
      </c>
      <c r="D4699" s="104" t="s">
        <v>763</v>
      </c>
      <c r="E4699" s="104" t="s">
        <v>256</v>
      </c>
      <c r="F4699" s="104">
        <v>68</v>
      </c>
      <c r="G4699" s="104" t="s">
        <v>257</v>
      </c>
      <c r="H4699" s="105">
        <v>2</v>
      </c>
      <c r="I4699" s="104"/>
      <c r="J4699" s="104" t="s">
        <v>258</v>
      </c>
      <c r="K4699" s="104" t="s">
        <v>80</v>
      </c>
      <c r="L4699" s="104" t="s">
        <v>299</v>
      </c>
      <c r="M4699" s="104" t="s">
        <v>328</v>
      </c>
      <c r="N4699" s="104"/>
      <c r="O4699" s="108" t="str">
        <f>A4698</f>
        <v>17100</v>
      </c>
      <c r="P4699" s="111" t="s">
        <v>3403</v>
      </c>
      <c r="Q4699" s="153">
        <v>0.29166666666666669</v>
      </c>
      <c r="R4699" s="153">
        <v>0.33333333333333331</v>
      </c>
      <c r="S4699" s="153">
        <v>4.1666666666666657E-2</v>
      </c>
      <c r="T4699" s="153">
        <v>0.29166666666666669</v>
      </c>
      <c r="U4699" s="153">
        <v>0.33333333333333331</v>
      </c>
      <c r="V4699" s="153">
        <f>IF(ISBLANK(T4699),"",Tabella2[[#This Row],[ACT STOP]]-Tabella2[[#This Row],[ACT START]])</f>
        <v>4.166666666666663E-2</v>
      </c>
      <c r="W4699" s="104" t="s">
        <v>92</v>
      </c>
      <c r="X4699" s="104" t="s">
        <v>91</v>
      </c>
      <c r="Y4699" s="110"/>
      <c r="Z4699" s="106"/>
      <c r="AA4699" s="104"/>
      <c r="AB4699" s="107"/>
      <c r="AC4699" s="72">
        <v>1</v>
      </c>
      <c r="AH4699" s="70"/>
      <c r="AI4699" s="70"/>
      <c r="AJ4699">
        <v>0</v>
      </c>
      <c r="AL4699" s="70"/>
      <c r="BM4699" s="135">
        <v>0.29166666666666669</v>
      </c>
      <c r="BN4699" s="136">
        <v>0.33333333333333331</v>
      </c>
      <c r="BO4699" s="101"/>
      <c r="BR4699" s="109" t="str">
        <f t="shared" si="73"/>
        <v>SH-25-4688</v>
      </c>
      <c r="BS4699" s="109" t="s">
        <v>368</v>
      </c>
      <c r="BT4699" t="s">
        <v>92</v>
      </c>
      <c r="BU4699" t="s">
        <v>9830</v>
      </c>
    </row>
    <row r="4700" spans="1:73" hidden="1">
      <c r="A4700" s="103" t="s">
        <v>9831</v>
      </c>
      <c r="B4700" s="102">
        <v>45895</v>
      </c>
      <c r="C4700" s="104">
        <f>_xlfn.ISOWEEKNUM(Tabella2[[#This Row],[Date]])</f>
        <v>35</v>
      </c>
      <c r="D4700" s="104" t="s">
        <v>722</v>
      </c>
      <c r="E4700" s="104" t="s">
        <v>327</v>
      </c>
      <c r="F4700" s="104">
        <v>76</v>
      </c>
      <c r="G4700" s="104" t="s">
        <v>257</v>
      </c>
      <c r="H4700" s="105">
        <v>9</v>
      </c>
      <c r="I4700" s="104" t="s">
        <v>258</v>
      </c>
      <c r="J4700" s="104"/>
      <c r="K4700" s="104" t="s">
        <v>79</v>
      </c>
      <c r="L4700" s="104" t="s">
        <v>299</v>
      </c>
      <c r="M4700" s="104" t="s">
        <v>276</v>
      </c>
      <c r="N4700" s="104"/>
      <c r="O4700" s="108" t="str">
        <f>A4701</f>
        <v>17103</v>
      </c>
      <c r="P4700" s="111" t="s">
        <v>3620</v>
      </c>
      <c r="Q4700" s="153" t="s">
        <v>525</v>
      </c>
      <c r="R4700" s="153" t="s">
        <v>262</v>
      </c>
      <c r="S4700" s="153">
        <v>4.1666666666666657E-2</v>
      </c>
      <c r="T4700" s="153" t="s">
        <v>525</v>
      </c>
      <c r="U4700" s="153" t="s">
        <v>262</v>
      </c>
      <c r="V4700" s="153">
        <f>IF(ISBLANK(T4700),"",Tabella2[[#This Row],[ACT STOP]]-Tabella2[[#This Row],[ACT START]])</f>
        <v>4.166666666666663E-2</v>
      </c>
      <c r="W4700" s="104" t="s">
        <v>92</v>
      </c>
      <c r="X4700" s="104" t="s">
        <v>91</v>
      </c>
      <c r="Y4700" s="110"/>
      <c r="Z4700" s="106"/>
      <c r="AA4700" s="104"/>
      <c r="AB4700" s="107"/>
      <c r="AC4700" s="72">
        <v>1</v>
      </c>
      <c r="AH4700" s="70"/>
      <c r="AI4700" s="70"/>
      <c r="AJ4700">
        <v>0</v>
      </c>
      <c r="AL4700" s="70"/>
      <c r="BM4700" s="135" t="s">
        <v>525</v>
      </c>
      <c r="BN4700" s="136" t="s">
        <v>262</v>
      </c>
      <c r="BO4700" s="101"/>
      <c r="BR4700" s="109" t="str">
        <f t="shared" si="73"/>
        <v>SH-25-4689</v>
      </c>
      <c r="BS4700" s="109" t="s">
        <v>318</v>
      </c>
      <c r="BT4700" t="s">
        <v>92</v>
      </c>
      <c r="BU4700" t="s">
        <v>9832</v>
      </c>
    </row>
    <row r="4701" spans="1:73" hidden="1">
      <c r="A4701" s="103" t="s">
        <v>9833</v>
      </c>
      <c r="B4701" s="102">
        <v>45895</v>
      </c>
      <c r="C4701" s="104">
        <f>_xlfn.ISOWEEKNUM(Tabella2[[#This Row],[Date]])</f>
        <v>35</v>
      </c>
      <c r="D4701" s="104" t="s">
        <v>195</v>
      </c>
      <c r="E4701" s="104" t="s">
        <v>880</v>
      </c>
      <c r="F4701" s="104"/>
      <c r="G4701" s="104" t="s">
        <v>257</v>
      </c>
      <c r="H4701" s="105">
        <v>17</v>
      </c>
      <c r="I4701" s="104"/>
      <c r="J4701" s="104" t="s">
        <v>258</v>
      </c>
      <c r="K4701" s="104" t="s">
        <v>78</v>
      </c>
      <c r="L4701" s="104" t="s">
        <v>299</v>
      </c>
      <c r="M4701" s="104" t="s">
        <v>276</v>
      </c>
      <c r="N4701" s="104"/>
      <c r="O4701" s="108" t="str">
        <f>A4700</f>
        <v>17102</v>
      </c>
      <c r="P4701" s="111" t="s">
        <v>300</v>
      </c>
      <c r="Q4701" s="153">
        <v>0.35416666666666669</v>
      </c>
      <c r="R4701" s="153">
        <v>0.39583333333333331</v>
      </c>
      <c r="S4701" s="153">
        <v>4.1666666666666657E-2</v>
      </c>
      <c r="T4701" s="153" t="s">
        <v>525</v>
      </c>
      <c r="U4701" s="153" t="s">
        <v>262</v>
      </c>
      <c r="V4701" s="153">
        <f>IF(ISBLANK(T4701),"",Tabella2[[#This Row],[ACT STOP]]-Tabella2[[#This Row],[ACT START]])</f>
        <v>4.166666666666663E-2</v>
      </c>
      <c r="W4701" s="104" t="s">
        <v>122</v>
      </c>
      <c r="X4701" s="104" t="s">
        <v>91</v>
      </c>
      <c r="Y4701" s="110"/>
      <c r="Z4701" s="106"/>
      <c r="AA4701" s="104"/>
      <c r="AB4701" s="107"/>
      <c r="AC4701" s="72">
        <v>1</v>
      </c>
      <c r="AH4701" s="70"/>
      <c r="AI4701" s="70"/>
      <c r="AJ4701">
        <v>0</v>
      </c>
      <c r="AL4701" s="70"/>
      <c r="BM4701" s="135" t="s">
        <v>525</v>
      </c>
      <c r="BN4701" s="136" t="s">
        <v>262</v>
      </c>
      <c r="BO4701" s="101"/>
      <c r="BR4701" s="109" t="str">
        <f t="shared" si="73"/>
        <v>SH-25-4690</v>
      </c>
      <c r="BS4701" s="109" t="s">
        <v>393</v>
      </c>
      <c r="BT4701" t="s">
        <v>122</v>
      </c>
      <c r="BU4701" t="s">
        <v>881</v>
      </c>
    </row>
    <row r="4702" spans="1:73" hidden="1">
      <c r="A4702" s="103" t="s">
        <v>9834</v>
      </c>
      <c r="B4702" s="102">
        <v>45895</v>
      </c>
      <c r="C4702" s="104">
        <f>_xlfn.ISOWEEKNUM(Tabella2[[#This Row],[Date]])</f>
        <v>35</v>
      </c>
      <c r="D4702" s="104" t="s">
        <v>698</v>
      </c>
      <c r="E4702" s="104" t="s">
        <v>284</v>
      </c>
      <c r="F4702" s="104">
        <v>50</v>
      </c>
      <c r="G4702" s="104" t="s">
        <v>257</v>
      </c>
      <c r="H4702" s="105">
        <v>14</v>
      </c>
      <c r="I4702" s="104"/>
      <c r="J4702" s="104" t="s">
        <v>258</v>
      </c>
      <c r="K4702" s="104" t="s">
        <v>83</v>
      </c>
      <c r="L4702" s="104" t="s">
        <v>299</v>
      </c>
      <c r="M4702" s="104" t="s">
        <v>276</v>
      </c>
      <c r="N4702" s="104"/>
      <c r="O4702" s="108" t="str">
        <f>A4703</f>
        <v>17105</v>
      </c>
      <c r="P4702" s="111" t="s">
        <v>5186</v>
      </c>
      <c r="Q4702" s="153" t="s">
        <v>525</v>
      </c>
      <c r="R4702" s="153" t="s">
        <v>262</v>
      </c>
      <c r="S4702" s="153">
        <v>4.1666666666666657E-2</v>
      </c>
      <c r="T4702" s="153">
        <v>0.35416666666666669</v>
      </c>
      <c r="U4702" s="153">
        <v>0.39583333333333331</v>
      </c>
      <c r="V4702" s="153">
        <f>IF(ISBLANK(T4702),"",Tabella2[[#This Row],[ACT STOP]]-Tabella2[[#This Row],[ACT START]])</f>
        <v>4.166666666666663E-2</v>
      </c>
      <c r="W4702" s="104" t="s">
        <v>92</v>
      </c>
      <c r="X4702" s="104" t="s">
        <v>91</v>
      </c>
      <c r="Y4702" s="110"/>
      <c r="Z4702" s="106"/>
      <c r="AA4702" s="104"/>
      <c r="AB4702" s="107"/>
      <c r="AC4702" s="72">
        <v>1</v>
      </c>
      <c r="AH4702" s="70"/>
      <c r="AI4702" s="70"/>
      <c r="AJ4702">
        <v>0</v>
      </c>
      <c r="AL4702" s="70"/>
      <c r="BM4702" s="135">
        <v>0.35416666666666669</v>
      </c>
      <c r="BN4702" s="136">
        <v>0.39583333333333331</v>
      </c>
      <c r="BO4702" s="101"/>
      <c r="BR4702" s="109" t="str">
        <f t="shared" si="73"/>
        <v>SH-25-4691</v>
      </c>
      <c r="BS4702" s="109" t="s">
        <v>372</v>
      </c>
      <c r="BT4702" t="s">
        <v>92</v>
      </c>
      <c r="BU4702" t="s">
        <v>9835</v>
      </c>
    </row>
    <row r="4703" spans="1:73" hidden="1">
      <c r="A4703" s="103" t="s">
        <v>9836</v>
      </c>
      <c r="B4703" s="102">
        <v>45895</v>
      </c>
      <c r="C4703" s="104">
        <f>_xlfn.ISOWEEKNUM(Tabella2[[#This Row],[Date]])</f>
        <v>35</v>
      </c>
      <c r="D4703" s="104" t="s">
        <v>195</v>
      </c>
      <c r="E4703" s="104" t="s">
        <v>398</v>
      </c>
      <c r="F4703" s="104"/>
      <c r="G4703" s="104" t="s">
        <v>284</v>
      </c>
      <c r="H4703" s="105">
        <v>9</v>
      </c>
      <c r="I4703" s="104"/>
      <c r="J4703" s="104" t="s">
        <v>258</v>
      </c>
      <c r="K4703" s="104" t="s">
        <v>80</v>
      </c>
      <c r="L4703" s="104" t="s">
        <v>299</v>
      </c>
      <c r="M4703" s="104" t="s">
        <v>276</v>
      </c>
      <c r="N4703" s="104"/>
      <c r="O4703" s="108" t="str">
        <f>A4702</f>
        <v>17104</v>
      </c>
      <c r="P4703" s="111" t="s">
        <v>300</v>
      </c>
      <c r="Q4703" s="153">
        <v>0.35416666666666669</v>
      </c>
      <c r="R4703" s="153">
        <v>0.39583333333333331</v>
      </c>
      <c r="S4703" s="153">
        <v>4.1666666666666657E-2</v>
      </c>
      <c r="T4703" s="153">
        <v>0.35416666666666669</v>
      </c>
      <c r="U4703" s="153">
        <v>0.39583333333333331</v>
      </c>
      <c r="V4703" s="153">
        <f>IF(ISBLANK(T4703),"",Tabella2[[#This Row],[ACT STOP]]-Tabella2[[#This Row],[ACT START]])</f>
        <v>4.166666666666663E-2</v>
      </c>
      <c r="W4703" s="104" t="s">
        <v>122</v>
      </c>
      <c r="X4703" s="104" t="s">
        <v>91</v>
      </c>
      <c r="Y4703" s="110"/>
      <c r="Z4703" s="106"/>
      <c r="AA4703" s="104"/>
      <c r="AB4703" s="107"/>
      <c r="AC4703" s="72">
        <v>1</v>
      </c>
      <c r="AH4703" s="70"/>
      <c r="AI4703" s="70"/>
      <c r="AJ4703">
        <v>0</v>
      </c>
      <c r="AL4703" s="70"/>
      <c r="BM4703" s="135">
        <v>0.35416666666666669</v>
      </c>
      <c r="BN4703" s="136">
        <v>0.39583333333333331</v>
      </c>
      <c r="BO4703" s="101"/>
      <c r="BR4703" s="109" t="str">
        <f t="shared" si="73"/>
        <v>SH-25-4692</v>
      </c>
      <c r="BS4703" s="109" t="s">
        <v>339</v>
      </c>
      <c r="BT4703" t="s">
        <v>122</v>
      </c>
      <c r="BU4703" t="s">
        <v>399</v>
      </c>
    </row>
    <row r="4704" spans="1:73" hidden="1">
      <c r="A4704" s="103" t="s">
        <v>9837</v>
      </c>
      <c r="B4704" s="102">
        <v>45895</v>
      </c>
      <c r="C4704" s="104">
        <f>_xlfn.ISOWEEKNUM(Tabella2[[#This Row],[Date]])</f>
        <v>35</v>
      </c>
      <c r="D4704" s="104" t="s">
        <v>9740</v>
      </c>
      <c r="E4704" s="104" t="s">
        <v>284</v>
      </c>
      <c r="F4704" s="104">
        <v>87</v>
      </c>
      <c r="G4704" s="104" t="s">
        <v>257</v>
      </c>
      <c r="H4704" s="105">
        <v>10</v>
      </c>
      <c r="I4704" s="104"/>
      <c r="J4704" s="104" t="s">
        <v>258</v>
      </c>
      <c r="K4704" s="104" t="s">
        <v>81</v>
      </c>
      <c r="L4704" s="104" t="s">
        <v>259</v>
      </c>
      <c r="M4704" s="104" t="s">
        <v>276</v>
      </c>
      <c r="N4704" s="104"/>
      <c r="O4704" s="106"/>
      <c r="P4704" s="111" t="s">
        <v>2716</v>
      </c>
      <c r="Q4704" s="153" t="s">
        <v>525</v>
      </c>
      <c r="R4704" s="153" t="s">
        <v>262</v>
      </c>
      <c r="S4704" s="153">
        <v>4.1666666666666657E-2</v>
      </c>
      <c r="T4704" s="153">
        <v>0.35416666666666669</v>
      </c>
      <c r="U4704" s="153">
        <v>0.39583333333333331</v>
      </c>
      <c r="V4704" s="153">
        <f>IF(ISBLANK(T4704),"",Tabella2[[#This Row],[ACT STOP]]-Tabella2[[#This Row],[ACT START]])</f>
        <v>4.166666666666663E-2</v>
      </c>
      <c r="W4704" s="104" t="s">
        <v>92</v>
      </c>
      <c r="X4704" s="104" t="s">
        <v>91</v>
      </c>
      <c r="Y4704" s="110"/>
      <c r="Z4704" s="106"/>
      <c r="AA4704" s="104"/>
      <c r="AB4704" s="107"/>
      <c r="AC4704" s="72">
        <v>1</v>
      </c>
      <c r="AH4704" s="70"/>
      <c r="AI4704" s="70"/>
      <c r="AJ4704">
        <v>0</v>
      </c>
      <c r="AL4704" s="70"/>
      <c r="BM4704" s="135">
        <v>0.35416666666666669</v>
      </c>
      <c r="BN4704" s="136">
        <v>0.39583333333333331</v>
      </c>
      <c r="BO4704" s="101"/>
      <c r="BR4704" s="109" t="str">
        <f t="shared" si="73"/>
        <v>SH-25-4693</v>
      </c>
      <c r="BS4704" s="109" t="s">
        <v>552</v>
      </c>
      <c r="BT4704" t="s">
        <v>92</v>
      </c>
      <c r="BU4704" t="s">
        <v>9838</v>
      </c>
    </row>
    <row r="4705" spans="1:73" hidden="1">
      <c r="A4705" s="103" t="s">
        <v>9839</v>
      </c>
      <c r="B4705" s="102">
        <v>45895</v>
      </c>
      <c r="C4705" s="104">
        <f>_xlfn.ISOWEEKNUM(Tabella2[[#This Row],[Date]])</f>
        <v>35</v>
      </c>
      <c r="D4705" s="104" t="s">
        <v>13714</v>
      </c>
      <c r="E4705" s="104" t="s">
        <v>284</v>
      </c>
      <c r="F4705" s="104">
        <v>49</v>
      </c>
      <c r="G4705" s="104" t="s">
        <v>257</v>
      </c>
      <c r="H4705" s="105">
        <v>13</v>
      </c>
      <c r="I4705" s="104"/>
      <c r="J4705" s="104" t="s">
        <v>258</v>
      </c>
      <c r="K4705" s="104" t="s">
        <v>79</v>
      </c>
      <c r="L4705" s="104" t="s">
        <v>299</v>
      </c>
      <c r="M4705" s="104" t="s">
        <v>276</v>
      </c>
      <c r="N4705" s="104"/>
      <c r="O4705" s="108" t="str">
        <f>A4706</f>
        <v>17108</v>
      </c>
      <c r="P4705" s="111" t="s">
        <v>833</v>
      </c>
      <c r="Q4705" s="153" t="s">
        <v>498</v>
      </c>
      <c r="R4705" s="153" t="s">
        <v>499</v>
      </c>
      <c r="S4705" s="153">
        <v>4.1666666666666657E-2</v>
      </c>
      <c r="T4705" s="153" t="s">
        <v>498</v>
      </c>
      <c r="U4705" s="153" t="s">
        <v>499</v>
      </c>
      <c r="V4705" s="153">
        <f>IF(ISBLANK(T4705),"",Tabella2[[#This Row],[ACT STOP]]-Tabella2[[#This Row],[ACT START]])</f>
        <v>4.166666666666663E-2</v>
      </c>
      <c r="W4705" s="104" t="s">
        <v>92</v>
      </c>
      <c r="X4705" s="104" t="s">
        <v>91</v>
      </c>
      <c r="Y4705" s="110"/>
      <c r="Z4705" s="106"/>
      <c r="AA4705" s="104"/>
      <c r="AB4705" s="107"/>
      <c r="AC4705" s="72">
        <v>1</v>
      </c>
      <c r="AH4705" s="70"/>
      <c r="AI4705" s="70"/>
      <c r="AJ4705">
        <v>0</v>
      </c>
      <c r="AL4705" s="70"/>
      <c r="BM4705" s="135" t="s">
        <v>498</v>
      </c>
      <c r="BN4705" s="136" t="s">
        <v>499</v>
      </c>
      <c r="BO4705" s="101"/>
      <c r="BR4705" s="109" t="str">
        <f t="shared" si="73"/>
        <v>SH-25-4694</v>
      </c>
      <c r="BS4705" s="109" t="s">
        <v>427</v>
      </c>
      <c r="BT4705" t="s">
        <v>92</v>
      </c>
      <c r="BU4705" t="s">
        <v>9840</v>
      </c>
    </row>
    <row r="4706" spans="1:73" hidden="1">
      <c r="A4706" s="103" t="s">
        <v>9841</v>
      </c>
      <c r="B4706" s="102">
        <v>45895</v>
      </c>
      <c r="C4706" s="104">
        <f>_xlfn.ISOWEEKNUM(Tabella2[[#This Row],[Date]])</f>
        <v>35</v>
      </c>
      <c r="D4706" s="104" t="s">
        <v>195</v>
      </c>
      <c r="E4706" s="104" t="s">
        <v>398</v>
      </c>
      <c r="F4706" s="104"/>
      <c r="G4706" s="104" t="s">
        <v>257</v>
      </c>
      <c r="H4706" s="105">
        <v>1</v>
      </c>
      <c r="I4706" s="104"/>
      <c r="J4706" s="104" t="s">
        <v>258</v>
      </c>
      <c r="K4706" s="104" t="s">
        <v>78</v>
      </c>
      <c r="L4706" s="104" t="s">
        <v>299</v>
      </c>
      <c r="M4706" s="104" t="s">
        <v>276</v>
      </c>
      <c r="N4706" s="104"/>
      <c r="O4706" s="108" t="str">
        <f>A4705</f>
        <v>17107</v>
      </c>
      <c r="P4706" s="111" t="s">
        <v>300</v>
      </c>
      <c r="Q4706" s="153">
        <v>0.41666666666666669</v>
      </c>
      <c r="R4706" s="153">
        <v>0.45833333333333331</v>
      </c>
      <c r="S4706" s="153">
        <v>4.1666666666666657E-2</v>
      </c>
      <c r="T4706" s="153" t="s">
        <v>498</v>
      </c>
      <c r="U4706" s="153" t="s">
        <v>499</v>
      </c>
      <c r="V4706" s="153">
        <f>IF(ISBLANK(T4706),"",Tabella2[[#This Row],[ACT STOP]]-Tabella2[[#This Row],[ACT START]])</f>
        <v>4.166666666666663E-2</v>
      </c>
      <c r="W4706" s="104" t="s">
        <v>122</v>
      </c>
      <c r="X4706" s="104" t="s">
        <v>91</v>
      </c>
      <c r="Y4706" s="110"/>
      <c r="Z4706" s="106"/>
      <c r="AA4706" s="104"/>
      <c r="AB4706" s="107"/>
      <c r="AC4706" s="72">
        <v>1</v>
      </c>
      <c r="AH4706" s="70"/>
      <c r="AI4706" s="70"/>
      <c r="AJ4706">
        <v>0</v>
      </c>
      <c r="AL4706" s="70"/>
      <c r="BM4706" s="135" t="s">
        <v>498</v>
      </c>
      <c r="BN4706" s="136" t="s">
        <v>499</v>
      </c>
      <c r="BO4706" s="101"/>
      <c r="BR4706" s="109" t="str">
        <f t="shared" si="73"/>
        <v>SH-25-4695</v>
      </c>
      <c r="BS4706" s="109" t="s">
        <v>332</v>
      </c>
      <c r="BT4706" t="s">
        <v>122</v>
      </c>
      <c r="BU4706" t="s">
        <v>399</v>
      </c>
    </row>
    <row r="4707" spans="1:73" hidden="1">
      <c r="A4707" s="103" t="s">
        <v>9842</v>
      </c>
      <c r="B4707" s="102">
        <v>45895</v>
      </c>
      <c r="C4707" s="104">
        <f>_xlfn.ISOWEEKNUM(Tabella2[[#This Row],[Date]])</f>
        <v>35</v>
      </c>
      <c r="D4707" s="104" t="s">
        <v>5705</v>
      </c>
      <c r="E4707" s="104" t="s">
        <v>327</v>
      </c>
      <c r="F4707" s="104">
        <v>83</v>
      </c>
      <c r="G4707" s="104" t="s">
        <v>257</v>
      </c>
      <c r="H4707" s="105">
        <v>5</v>
      </c>
      <c r="I4707" s="104"/>
      <c r="J4707" s="104" t="s">
        <v>258</v>
      </c>
      <c r="K4707" s="104" t="s">
        <v>83</v>
      </c>
      <c r="L4707" s="104" t="s">
        <v>299</v>
      </c>
      <c r="M4707" s="104" t="s">
        <v>276</v>
      </c>
      <c r="N4707" s="104"/>
      <c r="O4707" s="108" t="str">
        <f>A4708</f>
        <v>17110</v>
      </c>
      <c r="P4707" s="111" t="s">
        <v>833</v>
      </c>
      <c r="Q4707" s="153" t="s">
        <v>498</v>
      </c>
      <c r="R4707" s="153" t="s">
        <v>499</v>
      </c>
      <c r="S4707" s="153">
        <v>4.1666666666666657E-2</v>
      </c>
      <c r="T4707" s="153">
        <v>0.41666666666666669</v>
      </c>
      <c r="U4707" s="153">
        <v>0.45833333333333331</v>
      </c>
      <c r="V4707" s="153">
        <f>IF(ISBLANK(T4707),"",Tabella2[[#This Row],[ACT STOP]]-Tabella2[[#This Row],[ACT START]])</f>
        <v>4.166666666666663E-2</v>
      </c>
      <c r="W4707" s="104" t="s">
        <v>92</v>
      </c>
      <c r="X4707" s="104" t="s">
        <v>91</v>
      </c>
      <c r="Y4707" s="110"/>
      <c r="Z4707" s="106"/>
      <c r="AA4707" s="104"/>
      <c r="AB4707" s="107"/>
      <c r="AC4707" s="72">
        <v>1</v>
      </c>
      <c r="AH4707" s="70"/>
      <c r="AI4707" s="70"/>
      <c r="AJ4707">
        <v>0</v>
      </c>
      <c r="AL4707" s="70"/>
      <c r="BM4707" s="135">
        <v>0.41666666666666669</v>
      </c>
      <c r="BN4707" s="136">
        <v>0.45833333333333331</v>
      </c>
      <c r="BO4707" s="101"/>
      <c r="BR4707" s="109" t="str">
        <f t="shared" si="73"/>
        <v>SH-25-4696</v>
      </c>
      <c r="BS4707" s="109" t="s">
        <v>416</v>
      </c>
      <c r="BT4707" t="s">
        <v>92</v>
      </c>
      <c r="BU4707" t="s">
        <v>9843</v>
      </c>
    </row>
    <row r="4708" spans="1:73" hidden="1">
      <c r="A4708" s="103" t="s">
        <v>9844</v>
      </c>
      <c r="B4708" s="102">
        <v>45895</v>
      </c>
      <c r="C4708" s="104">
        <f>_xlfn.ISOWEEKNUM(Tabella2[[#This Row],[Date]])</f>
        <v>35</v>
      </c>
      <c r="D4708" s="104" t="s">
        <v>195</v>
      </c>
      <c r="E4708" s="104" t="s">
        <v>880</v>
      </c>
      <c r="F4708" s="104"/>
      <c r="G4708" s="104" t="s">
        <v>284</v>
      </c>
      <c r="H4708" s="105">
        <v>22</v>
      </c>
      <c r="I4708" s="104"/>
      <c r="J4708" s="104" t="s">
        <v>258</v>
      </c>
      <c r="K4708" s="104" t="s">
        <v>80</v>
      </c>
      <c r="L4708" s="104" t="s">
        <v>299</v>
      </c>
      <c r="M4708" s="104" t="s">
        <v>276</v>
      </c>
      <c r="N4708" s="104"/>
      <c r="O4708" s="108" t="str">
        <f>A4707</f>
        <v>17109</v>
      </c>
      <c r="P4708" s="111" t="s">
        <v>300</v>
      </c>
      <c r="Q4708" s="153">
        <v>0.41666666666666669</v>
      </c>
      <c r="R4708" s="153">
        <v>0.45833333333333331</v>
      </c>
      <c r="S4708" s="153">
        <v>4.1666666666666657E-2</v>
      </c>
      <c r="T4708" s="153">
        <v>0.41666666666666669</v>
      </c>
      <c r="U4708" s="153">
        <v>0.45833333333333331</v>
      </c>
      <c r="V4708" s="153">
        <f>IF(ISBLANK(T4708),"",Tabella2[[#This Row],[ACT STOP]]-Tabella2[[#This Row],[ACT START]])</f>
        <v>4.166666666666663E-2</v>
      </c>
      <c r="W4708" s="104" t="s">
        <v>122</v>
      </c>
      <c r="X4708" s="104" t="s">
        <v>91</v>
      </c>
      <c r="Y4708" s="110"/>
      <c r="Z4708" s="106"/>
      <c r="AA4708" s="104"/>
      <c r="AB4708" s="107"/>
      <c r="AC4708" s="72">
        <v>1</v>
      </c>
      <c r="AH4708" s="70"/>
      <c r="AI4708" s="70"/>
      <c r="AJ4708">
        <v>0</v>
      </c>
      <c r="AL4708" s="70"/>
      <c r="BM4708" s="135">
        <v>0.41666666666666669</v>
      </c>
      <c r="BN4708" s="136">
        <v>0.45833333333333331</v>
      </c>
      <c r="BO4708" s="101"/>
      <c r="BR4708" s="109" t="str">
        <f t="shared" si="73"/>
        <v>SH-25-4697</v>
      </c>
      <c r="BS4708" s="109" t="s">
        <v>295</v>
      </c>
      <c r="BT4708" t="s">
        <v>122</v>
      </c>
      <c r="BU4708" t="s">
        <v>881</v>
      </c>
    </row>
    <row r="4709" spans="1:73" hidden="1">
      <c r="A4709" s="103" t="s">
        <v>9845</v>
      </c>
      <c r="B4709" s="102">
        <v>45895</v>
      </c>
      <c r="C4709" s="104">
        <f>_xlfn.ISOWEEKNUM(Tabella2[[#This Row],[Date]])</f>
        <v>35</v>
      </c>
      <c r="D4709" s="104" t="s">
        <v>6396</v>
      </c>
      <c r="E4709" s="104" t="s">
        <v>256</v>
      </c>
      <c r="F4709" s="104">
        <v>75</v>
      </c>
      <c r="G4709" s="104" t="s">
        <v>257</v>
      </c>
      <c r="H4709" s="105">
        <v>2</v>
      </c>
      <c r="I4709" s="104"/>
      <c r="J4709" s="104" t="s">
        <v>258</v>
      </c>
      <c r="K4709" s="104" t="s">
        <v>81</v>
      </c>
      <c r="L4709" s="104" t="s">
        <v>259</v>
      </c>
      <c r="M4709" s="104" t="s">
        <v>276</v>
      </c>
      <c r="N4709" s="104"/>
      <c r="O4709" s="106"/>
      <c r="P4709" s="111" t="s">
        <v>2613</v>
      </c>
      <c r="Q4709" s="153" t="s">
        <v>498</v>
      </c>
      <c r="R4709" s="153" t="s">
        <v>499</v>
      </c>
      <c r="S4709" s="153">
        <v>4.1666666666666657E-2</v>
      </c>
      <c r="T4709" s="153">
        <v>0.41666666666666669</v>
      </c>
      <c r="U4709" s="153">
        <v>0.45833333333333331</v>
      </c>
      <c r="V4709" s="153">
        <f>IF(ISBLANK(T4709),"",Tabella2[[#This Row],[ACT STOP]]-Tabella2[[#This Row],[ACT START]])</f>
        <v>4.166666666666663E-2</v>
      </c>
      <c r="W4709" s="104" t="s">
        <v>92</v>
      </c>
      <c r="X4709" s="104" t="s">
        <v>91</v>
      </c>
      <c r="Y4709" s="110"/>
      <c r="Z4709" s="106"/>
      <c r="AA4709" s="104"/>
      <c r="AB4709" s="107"/>
      <c r="AC4709" s="72">
        <v>1</v>
      </c>
      <c r="AH4709" s="70"/>
      <c r="AI4709" s="70"/>
      <c r="AJ4709">
        <v>0</v>
      </c>
      <c r="AL4709" s="70"/>
      <c r="BM4709" s="135">
        <v>0.41666666666666669</v>
      </c>
      <c r="BN4709" s="136">
        <v>0.45833333333333331</v>
      </c>
      <c r="BO4709" s="101"/>
      <c r="BR4709" s="109" t="str">
        <f t="shared" si="73"/>
        <v>SH-25-4698</v>
      </c>
      <c r="BS4709" s="109" t="s">
        <v>368</v>
      </c>
      <c r="BT4709" t="s">
        <v>92</v>
      </c>
      <c r="BU4709" t="s">
        <v>8079</v>
      </c>
    </row>
    <row r="4710" spans="1:73" hidden="1">
      <c r="A4710" s="103" t="s">
        <v>9846</v>
      </c>
      <c r="B4710" s="102">
        <v>45895</v>
      </c>
      <c r="C4710" s="104">
        <f>_xlfn.ISOWEEKNUM(Tabella2[[#This Row],[Date]])</f>
        <v>35</v>
      </c>
      <c r="D4710" s="104" t="s">
        <v>509</v>
      </c>
      <c r="E4710" s="104" t="s">
        <v>284</v>
      </c>
      <c r="F4710" s="104">
        <v>71</v>
      </c>
      <c r="G4710" s="104" t="s">
        <v>257</v>
      </c>
      <c r="H4710" s="105">
        <v>9</v>
      </c>
      <c r="I4710" s="104"/>
      <c r="J4710" s="104" t="s">
        <v>258</v>
      </c>
      <c r="K4710" s="104" t="s">
        <v>79</v>
      </c>
      <c r="L4710" s="104" t="s">
        <v>299</v>
      </c>
      <c r="M4710" s="104" t="s">
        <v>386</v>
      </c>
      <c r="N4710" s="104"/>
      <c r="O4710" s="108" t="str">
        <f>A4711</f>
        <v>17113</v>
      </c>
      <c r="P4710" s="111" t="s">
        <v>391</v>
      </c>
      <c r="Q4710" s="153" t="s">
        <v>504</v>
      </c>
      <c r="R4710" s="153" t="s">
        <v>271</v>
      </c>
      <c r="S4710" s="153">
        <v>4.1666666666666657E-2</v>
      </c>
      <c r="T4710" s="153" t="s">
        <v>504</v>
      </c>
      <c r="U4710" s="153" t="s">
        <v>271</v>
      </c>
      <c r="V4710" s="153">
        <f>IF(ISBLANK(T4710),"",Tabella2[[#This Row],[ACT STOP]]-Tabella2[[#This Row],[ACT START]])</f>
        <v>4.1666666666666685E-2</v>
      </c>
      <c r="W4710" s="104" t="s">
        <v>92</v>
      </c>
      <c r="X4710" s="104" t="s">
        <v>91</v>
      </c>
      <c r="Y4710" s="110"/>
      <c r="Z4710" s="106"/>
      <c r="AA4710" s="104"/>
      <c r="AB4710" s="107"/>
      <c r="AC4710" s="72">
        <v>1</v>
      </c>
      <c r="AH4710" s="70"/>
      <c r="AI4710" s="70"/>
      <c r="AJ4710">
        <v>0</v>
      </c>
      <c r="AL4710" s="70"/>
      <c r="BM4710" s="135" t="s">
        <v>504</v>
      </c>
      <c r="BN4710" s="136" t="s">
        <v>271</v>
      </c>
      <c r="BO4710" s="101"/>
      <c r="BR4710" s="109" t="str">
        <f t="shared" si="73"/>
        <v>SH-25-4699</v>
      </c>
      <c r="BS4710" s="109" t="s">
        <v>318</v>
      </c>
      <c r="BT4710" t="s">
        <v>92</v>
      </c>
      <c r="BU4710" t="s">
        <v>9847</v>
      </c>
    </row>
    <row r="4711" spans="1:73" hidden="1">
      <c r="A4711" s="103" t="s">
        <v>9848</v>
      </c>
      <c r="B4711" s="102">
        <v>45895</v>
      </c>
      <c r="C4711" s="104">
        <f>_xlfn.ISOWEEKNUM(Tabella2[[#This Row],[Date]])</f>
        <v>35</v>
      </c>
      <c r="D4711" s="104" t="s">
        <v>471</v>
      </c>
      <c r="E4711" s="104" t="s">
        <v>327</v>
      </c>
      <c r="F4711" s="104">
        <v>34</v>
      </c>
      <c r="G4711" s="104" t="s">
        <v>257</v>
      </c>
      <c r="H4711" s="105">
        <v>17</v>
      </c>
      <c r="I4711" s="104" t="s">
        <v>258</v>
      </c>
      <c r="J4711" s="104"/>
      <c r="K4711" s="104" t="s">
        <v>78</v>
      </c>
      <c r="L4711" s="104" t="s">
        <v>299</v>
      </c>
      <c r="M4711" s="104" t="s">
        <v>386</v>
      </c>
      <c r="N4711" s="104"/>
      <c r="O4711" s="108" t="str">
        <f>A4710</f>
        <v>17112</v>
      </c>
      <c r="P4711" s="111" t="s">
        <v>3577</v>
      </c>
      <c r="Q4711" s="153">
        <v>0.47916666666666669</v>
      </c>
      <c r="R4711" s="153">
        <v>0.52083333333333337</v>
      </c>
      <c r="S4711" s="153">
        <v>4.1666666666666657E-2</v>
      </c>
      <c r="T4711" s="153" t="s">
        <v>504</v>
      </c>
      <c r="U4711" s="153" t="s">
        <v>271</v>
      </c>
      <c r="V4711" s="153">
        <f>IF(ISBLANK(T4711),"",Tabella2[[#This Row],[ACT STOP]]-Tabella2[[#This Row],[ACT START]])</f>
        <v>4.1666666666666685E-2</v>
      </c>
      <c r="W4711" s="104" t="s">
        <v>122</v>
      </c>
      <c r="X4711" s="104" t="s">
        <v>91</v>
      </c>
      <c r="Y4711" s="110"/>
      <c r="Z4711" s="106"/>
      <c r="AA4711" s="104"/>
      <c r="AB4711" s="107"/>
      <c r="AC4711" s="72">
        <v>1</v>
      </c>
      <c r="AH4711" s="70"/>
      <c r="AI4711" s="70"/>
      <c r="AJ4711">
        <v>0</v>
      </c>
      <c r="AL4711" s="70"/>
      <c r="BM4711" s="135" t="s">
        <v>504</v>
      </c>
      <c r="BN4711" s="136" t="s">
        <v>271</v>
      </c>
      <c r="BO4711" s="101"/>
      <c r="BR4711" s="109" t="str">
        <f t="shared" si="73"/>
        <v>SH-25-4700</v>
      </c>
      <c r="BS4711" s="109" t="s">
        <v>393</v>
      </c>
      <c r="BT4711" t="s">
        <v>122</v>
      </c>
      <c r="BU4711" t="s">
        <v>9849</v>
      </c>
    </row>
    <row r="4712" spans="1:73" hidden="1">
      <c r="A4712" s="103" t="s">
        <v>9850</v>
      </c>
      <c r="B4712" s="102">
        <v>45895</v>
      </c>
      <c r="C4712" s="104">
        <f>_xlfn.ISOWEEKNUM(Tabella2[[#This Row],[Date]])</f>
        <v>35</v>
      </c>
      <c r="D4712" s="104" t="s">
        <v>9743</v>
      </c>
      <c r="E4712" s="104" t="s">
        <v>256</v>
      </c>
      <c r="F4712" s="104">
        <v>81</v>
      </c>
      <c r="G4712" s="104" t="s">
        <v>284</v>
      </c>
      <c r="H4712" s="105">
        <v>9</v>
      </c>
      <c r="I4712" s="104"/>
      <c r="J4712" s="104" t="s">
        <v>258</v>
      </c>
      <c r="K4712" s="104" t="s">
        <v>83</v>
      </c>
      <c r="L4712" s="104" t="s">
        <v>259</v>
      </c>
      <c r="M4712" s="104" t="s">
        <v>276</v>
      </c>
      <c r="N4712" s="104"/>
      <c r="O4712" s="106"/>
      <c r="P4712" s="111" t="s">
        <v>2613</v>
      </c>
      <c r="Q4712" s="153" t="s">
        <v>504</v>
      </c>
      <c r="R4712" s="153" t="s">
        <v>271</v>
      </c>
      <c r="S4712" s="153">
        <v>4.1666666666666657E-2</v>
      </c>
      <c r="T4712" s="153" t="s">
        <v>504</v>
      </c>
      <c r="U4712" s="153" t="s">
        <v>271</v>
      </c>
      <c r="V4712" s="153">
        <f>IF(ISBLANK(T4712),"",Tabella2[[#This Row],[ACT STOP]]-Tabella2[[#This Row],[ACT START]])</f>
        <v>4.1666666666666685E-2</v>
      </c>
      <c r="W4712" s="104" t="s">
        <v>92</v>
      </c>
      <c r="X4712" s="104" t="s">
        <v>91</v>
      </c>
      <c r="Y4712" s="110" t="s">
        <v>9851</v>
      </c>
      <c r="Z4712" s="106"/>
      <c r="AA4712" s="104"/>
      <c r="AB4712" s="107"/>
      <c r="AC4712" s="72">
        <v>1</v>
      </c>
      <c r="AH4712" s="70"/>
      <c r="AI4712" s="70"/>
      <c r="AJ4712">
        <v>0</v>
      </c>
      <c r="AL4712" s="70"/>
      <c r="BM4712" s="135" t="s">
        <v>504</v>
      </c>
      <c r="BN4712" s="136" t="s">
        <v>271</v>
      </c>
      <c r="BO4712" s="101"/>
      <c r="BR4712" s="109" t="str">
        <f t="shared" si="73"/>
        <v>SH-25-4701</v>
      </c>
      <c r="BS4712" s="109" t="s">
        <v>339</v>
      </c>
      <c r="BT4712" t="s">
        <v>92</v>
      </c>
      <c r="BU4712" t="s">
        <v>9852</v>
      </c>
    </row>
    <row r="4713" spans="1:73" hidden="1">
      <c r="A4713" s="103" t="s">
        <v>9853</v>
      </c>
      <c r="B4713" s="102">
        <v>45895</v>
      </c>
      <c r="C4713" s="104">
        <f>_xlfn.ISOWEEKNUM(Tabella2[[#This Row],[Date]])</f>
        <v>35</v>
      </c>
      <c r="D4713" s="104" t="s">
        <v>9743</v>
      </c>
      <c r="E4713" s="104" t="s">
        <v>256</v>
      </c>
      <c r="F4713" s="104">
        <v>80</v>
      </c>
      <c r="G4713" s="104" t="s">
        <v>257</v>
      </c>
      <c r="H4713" s="105">
        <v>14</v>
      </c>
      <c r="I4713" s="104"/>
      <c r="J4713" s="104" t="s">
        <v>258</v>
      </c>
      <c r="K4713" s="104" t="s">
        <v>80</v>
      </c>
      <c r="L4713" s="104" t="s">
        <v>259</v>
      </c>
      <c r="M4713" s="104" t="s">
        <v>276</v>
      </c>
      <c r="N4713" s="104"/>
      <c r="O4713" s="106"/>
      <c r="P4713" s="111" t="s">
        <v>2613</v>
      </c>
      <c r="Q4713" s="153" t="s">
        <v>504</v>
      </c>
      <c r="R4713" s="153" t="s">
        <v>271</v>
      </c>
      <c r="S4713" s="153">
        <v>4.1666666666666657E-2</v>
      </c>
      <c r="T4713" s="153" t="s">
        <v>504</v>
      </c>
      <c r="U4713" s="153" t="s">
        <v>271</v>
      </c>
      <c r="V4713" s="153">
        <f>IF(ISBLANK(T4713),"",Tabella2[[#This Row],[ACT STOP]]-Tabella2[[#This Row],[ACT START]])</f>
        <v>4.1666666666666685E-2</v>
      </c>
      <c r="W4713" s="104" t="s">
        <v>92</v>
      </c>
      <c r="X4713" s="104" t="s">
        <v>91</v>
      </c>
      <c r="Y4713" s="110"/>
      <c r="Z4713" s="106"/>
      <c r="AA4713" s="104"/>
      <c r="AB4713" s="107"/>
      <c r="AC4713" s="72">
        <v>1</v>
      </c>
      <c r="AH4713" s="70"/>
      <c r="AI4713" s="70"/>
      <c r="AJ4713">
        <v>0</v>
      </c>
      <c r="AL4713" s="70"/>
      <c r="BM4713" s="135" t="s">
        <v>504</v>
      </c>
      <c r="BN4713" s="136" t="s">
        <v>271</v>
      </c>
      <c r="BO4713" s="101"/>
      <c r="BR4713" s="109" t="str">
        <f t="shared" si="73"/>
        <v>SH-25-4702</v>
      </c>
      <c r="BS4713" s="109" t="s">
        <v>372</v>
      </c>
      <c r="BT4713" t="s">
        <v>92</v>
      </c>
      <c r="BU4713" t="s">
        <v>9854</v>
      </c>
    </row>
    <row r="4714" spans="1:73" hidden="1">
      <c r="A4714" s="103" t="s">
        <v>9855</v>
      </c>
      <c r="B4714" s="102">
        <v>45895</v>
      </c>
      <c r="C4714" s="104">
        <f>_xlfn.ISOWEEKNUM(Tabella2[[#This Row],[Date]])</f>
        <v>35</v>
      </c>
      <c r="D4714" s="104" t="s">
        <v>9743</v>
      </c>
      <c r="E4714" s="104" t="s">
        <v>256</v>
      </c>
      <c r="F4714" s="104">
        <v>84</v>
      </c>
      <c r="G4714" s="104" t="s">
        <v>257</v>
      </c>
      <c r="H4714" s="105">
        <v>10</v>
      </c>
      <c r="I4714" s="104"/>
      <c r="J4714" s="104" t="s">
        <v>258</v>
      </c>
      <c r="K4714" s="104" t="s">
        <v>81</v>
      </c>
      <c r="L4714" s="104" t="s">
        <v>259</v>
      </c>
      <c r="M4714" s="104" t="s">
        <v>276</v>
      </c>
      <c r="N4714" s="104"/>
      <c r="O4714" s="106"/>
      <c r="P4714" s="111" t="s">
        <v>2613</v>
      </c>
      <c r="Q4714" s="153" t="s">
        <v>504</v>
      </c>
      <c r="R4714" s="153" t="s">
        <v>271</v>
      </c>
      <c r="S4714" s="153">
        <v>4.1666666666666657E-2</v>
      </c>
      <c r="T4714" s="153" t="s">
        <v>504</v>
      </c>
      <c r="U4714" s="153" t="s">
        <v>271</v>
      </c>
      <c r="V4714" s="153">
        <f>IF(ISBLANK(T4714),"",Tabella2[[#This Row],[ACT STOP]]-Tabella2[[#This Row],[ACT START]])</f>
        <v>4.1666666666666685E-2</v>
      </c>
      <c r="W4714" s="104" t="s">
        <v>92</v>
      </c>
      <c r="X4714" s="104" t="s">
        <v>91</v>
      </c>
      <c r="Y4714" s="110"/>
      <c r="Z4714" s="106"/>
      <c r="AA4714" s="104"/>
      <c r="AB4714" s="107"/>
      <c r="AC4714" s="72">
        <v>1</v>
      </c>
      <c r="AH4714" s="70"/>
      <c r="AI4714" s="70"/>
      <c r="AJ4714">
        <v>0</v>
      </c>
      <c r="AL4714" s="70"/>
      <c r="BM4714" s="135" t="s">
        <v>504</v>
      </c>
      <c r="BN4714" s="136" t="s">
        <v>271</v>
      </c>
      <c r="BO4714" s="101"/>
      <c r="BR4714" s="109" t="str">
        <f t="shared" si="73"/>
        <v>SH-25-4703</v>
      </c>
      <c r="BS4714" s="109" t="s">
        <v>552</v>
      </c>
      <c r="BT4714" t="s">
        <v>92</v>
      </c>
      <c r="BU4714" t="s">
        <v>9856</v>
      </c>
    </row>
    <row r="4715" spans="1:73" hidden="1">
      <c r="A4715" s="103" t="s">
        <v>9857</v>
      </c>
      <c r="B4715" s="102">
        <v>45895</v>
      </c>
      <c r="C4715" s="104">
        <f>_xlfn.ISOWEEKNUM(Tabella2[[#This Row],[Date]])</f>
        <v>35</v>
      </c>
      <c r="D4715" s="104" t="s">
        <v>9743</v>
      </c>
      <c r="E4715" s="104" t="s">
        <v>256</v>
      </c>
      <c r="F4715" s="104">
        <v>83</v>
      </c>
      <c r="G4715" s="104" t="s">
        <v>257</v>
      </c>
      <c r="H4715" s="105">
        <v>12</v>
      </c>
      <c r="I4715" s="104"/>
      <c r="J4715" s="104" t="s">
        <v>258</v>
      </c>
      <c r="K4715" s="104" t="s">
        <v>77</v>
      </c>
      <c r="L4715" s="104" t="s">
        <v>259</v>
      </c>
      <c r="M4715" s="104" t="s">
        <v>276</v>
      </c>
      <c r="N4715" s="104"/>
      <c r="O4715" s="106"/>
      <c r="P4715" s="111" t="s">
        <v>2613</v>
      </c>
      <c r="Q4715" s="153" t="s">
        <v>504</v>
      </c>
      <c r="R4715" s="153" t="s">
        <v>271</v>
      </c>
      <c r="S4715" s="153">
        <v>4.1666666666666657E-2</v>
      </c>
      <c r="T4715" s="153" t="s">
        <v>504</v>
      </c>
      <c r="U4715" s="153" t="s">
        <v>271</v>
      </c>
      <c r="V4715" s="153">
        <f>IF(ISBLANK(T4715),"",Tabella2[[#This Row],[ACT STOP]]-Tabella2[[#This Row],[ACT START]])</f>
        <v>4.1666666666666685E-2</v>
      </c>
      <c r="W4715" s="104" t="s">
        <v>92</v>
      </c>
      <c r="X4715" s="104" t="s">
        <v>91</v>
      </c>
      <c r="Y4715" s="110"/>
      <c r="Z4715" s="106"/>
      <c r="AA4715" s="104"/>
      <c r="AB4715" s="107"/>
      <c r="AC4715" s="72">
        <v>1</v>
      </c>
      <c r="AH4715" s="70"/>
      <c r="AI4715" s="70"/>
      <c r="AJ4715">
        <v>0</v>
      </c>
      <c r="AL4715" s="70"/>
      <c r="BM4715" s="135" t="s">
        <v>504</v>
      </c>
      <c r="BN4715" s="136" t="s">
        <v>271</v>
      </c>
      <c r="BO4715" s="101"/>
      <c r="BR4715" s="109" t="str">
        <f t="shared" si="73"/>
        <v>SH-25-4704</v>
      </c>
      <c r="BS4715" s="109" t="s">
        <v>266</v>
      </c>
      <c r="BT4715" t="s">
        <v>92</v>
      </c>
      <c r="BU4715" t="s">
        <v>9858</v>
      </c>
    </row>
    <row r="4716" spans="1:73" hidden="1">
      <c r="A4716" s="103" t="s">
        <v>9859</v>
      </c>
      <c r="B4716" s="102">
        <v>45895</v>
      </c>
      <c r="C4716" s="104">
        <f>_xlfn.ISOWEEKNUM(Tabella2[[#This Row],[Date]])</f>
        <v>35</v>
      </c>
      <c r="D4716" s="104" t="s">
        <v>195</v>
      </c>
      <c r="E4716" s="104" t="s">
        <v>298</v>
      </c>
      <c r="F4716" s="104"/>
      <c r="G4716" s="104" t="s">
        <v>257</v>
      </c>
      <c r="H4716" s="105">
        <v>2</v>
      </c>
      <c r="I4716" s="104"/>
      <c r="J4716" s="104" t="s">
        <v>258</v>
      </c>
      <c r="K4716" s="104" t="s">
        <v>78</v>
      </c>
      <c r="L4716" s="104" t="s">
        <v>299</v>
      </c>
      <c r="M4716" s="104" t="s">
        <v>328</v>
      </c>
      <c r="N4716" s="104"/>
      <c r="O4716" s="108" t="str">
        <f>A4717</f>
        <v>17119</v>
      </c>
      <c r="P4716" s="111" t="s">
        <v>300</v>
      </c>
      <c r="Q4716" s="153" t="s">
        <v>549</v>
      </c>
      <c r="R4716" s="153" t="s">
        <v>550</v>
      </c>
      <c r="S4716" s="153">
        <v>4.1666666666666657E-2</v>
      </c>
      <c r="T4716" s="153">
        <v>0.54166666666666663</v>
      </c>
      <c r="U4716" s="153">
        <v>0.58333333333333337</v>
      </c>
      <c r="V4716" s="153">
        <f>IF(ISBLANK(T4716),"",Tabella2[[#This Row],[ACT STOP]]-Tabella2[[#This Row],[ACT START]])</f>
        <v>4.1666666666666741E-2</v>
      </c>
      <c r="W4716" s="104" t="s">
        <v>122</v>
      </c>
      <c r="X4716" s="104" t="s">
        <v>91</v>
      </c>
      <c r="Y4716" s="110"/>
      <c r="Z4716" s="106"/>
      <c r="AA4716" s="104"/>
      <c r="AB4716" s="107"/>
      <c r="AC4716" s="72">
        <v>1</v>
      </c>
      <c r="AH4716" s="70"/>
      <c r="AI4716" s="70"/>
      <c r="AJ4716">
        <v>0</v>
      </c>
      <c r="AL4716" s="70"/>
      <c r="BM4716" s="135">
        <v>0.54166666666666663</v>
      </c>
      <c r="BN4716" s="136">
        <v>0.58333333333333337</v>
      </c>
      <c r="BO4716" s="101"/>
      <c r="BR4716" s="109" t="str">
        <f t="shared" si="73"/>
        <v>SH-25-4705</v>
      </c>
      <c r="BS4716" s="109" t="s">
        <v>368</v>
      </c>
      <c r="BT4716" t="s">
        <v>122</v>
      </c>
      <c r="BU4716" t="s">
        <v>302</v>
      </c>
    </row>
    <row r="4717" spans="1:73" hidden="1">
      <c r="A4717" s="103" t="s">
        <v>9860</v>
      </c>
      <c r="B4717" s="102">
        <v>45895</v>
      </c>
      <c r="C4717" s="104">
        <f>_xlfn.ISOWEEKNUM(Tabella2[[#This Row],[Date]])</f>
        <v>35</v>
      </c>
      <c r="D4717" s="104" t="s">
        <v>751</v>
      </c>
      <c r="E4717" s="104" t="s">
        <v>256</v>
      </c>
      <c r="F4717" s="104">
        <v>78</v>
      </c>
      <c r="G4717" s="104" t="s">
        <v>257</v>
      </c>
      <c r="H4717" s="105">
        <v>5</v>
      </c>
      <c r="I4717" s="104" t="s">
        <v>258</v>
      </c>
      <c r="J4717" s="104"/>
      <c r="K4717" s="104" t="s">
        <v>79</v>
      </c>
      <c r="L4717" s="104" t="s">
        <v>299</v>
      </c>
      <c r="M4717" s="104" t="s">
        <v>328</v>
      </c>
      <c r="N4717" s="104"/>
      <c r="O4717" s="108" t="str">
        <f>A4716</f>
        <v>17118</v>
      </c>
      <c r="P4717" s="111" t="s">
        <v>3382</v>
      </c>
      <c r="Q4717" s="153">
        <v>0.54166666666666663</v>
      </c>
      <c r="R4717" s="153">
        <v>0.58333333333333337</v>
      </c>
      <c r="S4717" s="153">
        <v>4.1666666666666657E-2</v>
      </c>
      <c r="T4717" s="153">
        <v>0.54166666666666663</v>
      </c>
      <c r="U4717" s="153">
        <v>0.58333333333333337</v>
      </c>
      <c r="V4717" s="153">
        <f>IF(ISBLANK(T4717),"",Tabella2[[#This Row],[ACT STOP]]-Tabella2[[#This Row],[ACT START]])</f>
        <v>4.1666666666666741E-2</v>
      </c>
      <c r="W4717" s="104" t="s">
        <v>92</v>
      </c>
      <c r="X4717" s="104" t="s">
        <v>91</v>
      </c>
      <c r="Y4717" s="110"/>
      <c r="Z4717" s="106"/>
      <c r="AA4717" s="104"/>
      <c r="AB4717" s="107"/>
      <c r="AC4717" s="72">
        <v>1</v>
      </c>
      <c r="AH4717" s="70"/>
      <c r="AI4717" s="70"/>
      <c r="AJ4717">
        <v>0</v>
      </c>
      <c r="AL4717" s="70"/>
      <c r="BM4717" s="135">
        <v>0.54166666666666663</v>
      </c>
      <c r="BN4717" s="136">
        <v>0.58333333333333337</v>
      </c>
      <c r="BO4717" s="101"/>
      <c r="BR4717" s="109" t="str">
        <f t="shared" si="73"/>
        <v>SH-25-4706</v>
      </c>
      <c r="BS4717" s="109" t="s">
        <v>416</v>
      </c>
      <c r="BT4717" t="s">
        <v>92</v>
      </c>
      <c r="BU4717" t="s">
        <v>9861</v>
      </c>
    </row>
    <row r="4718" spans="1:73" hidden="1">
      <c r="A4718" s="103" t="s">
        <v>9862</v>
      </c>
      <c r="B4718" s="102">
        <v>45895</v>
      </c>
      <c r="C4718" s="104">
        <f>_xlfn.ISOWEEKNUM(Tabella2[[#This Row],[Date]])</f>
        <v>35</v>
      </c>
      <c r="D4718" s="104" t="s">
        <v>722</v>
      </c>
      <c r="E4718" s="104" t="s">
        <v>327</v>
      </c>
      <c r="F4718" s="104">
        <v>81</v>
      </c>
      <c r="G4718" s="104" t="s">
        <v>257</v>
      </c>
      <c r="H4718" s="105">
        <v>1</v>
      </c>
      <c r="I4718" s="104" t="s">
        <v>258</v>
      </c>
      <c r="J4718" s="104"/>
      <c r="K4718" s="104" t="s">
        <v>83</v>
      </c>
      <c r="L4718" s="104" t="s">
        <v>299</v>
      </c>
      <c r="M4718" s="104" t="s">
        <v>276</v>
      </c>
      <c r="N4718" s="104"/>
      <c r="O4718" s="108" t="str">
        <f>A4719</f>
        <v>17121</v>
      </c>
      <c r="P4718" s="111" t="s">
        <v>3620</v>
      </c>
      <c r="Q4718" s="153" t="s">
        <v>549</v>
      </c>
      <c r="R4718" s="153">
        <v>0.5625</v>
      </c>
      <c r="S4718" s="153">
        <v>2.0833333333333329E-2</v>
      </c>
      <c r="T4718" s="153">
        <v>0.54166666666666663</v>
      </c>
      <c r="U4718" s="153">
        <v>0.5625</v>
      </c>
      <c r="V4718" s="153">
        <f>IF(ISBLANK(T4718),"",Tabella2[[#This Row],[ACT STOP]]-Tabella2[[#This Row],[ACT START]])</f>
        <v>2.083333333333337E-2</v>
      </c>
      <c r="W4718" s="104" t="s">
        <v>92</v>
      </c>
      <c r="X4718" s="104" t="s">
        <v>91</v>
      </c>
      <c r="Y4718" s="110"/>
      <c r="Z4718" s="106"/>
      <c r="AA4718" s="104"/>
      <c r="AB4718" s="107"/>
      <c r="AC4718" s="72">
        <v>1</v>
      </c>
      <c r="AH4718" s="70"/>
      <c r="AI4718" s="70"/>
      <c r="AJ4718">
        <v>0</v>
      </c>
      <c r="AL4718" s="70"/>
      <c r="BM4718" s="135">
        <v>0.54166666666666663</v>
      </c>
      <c r="BN4718" s="136">
        <v>0.5625</v>
      </c>
      <c r="BO4718" s="101"/>
      <c r="BR4718" s="109" t="str">
        <f t="shared" si="73"/>
        <v>SH-25-4707</v>
      </c>
      <c r="BS4718" s="109" t="s">
        <v>332</v>
      </c>
      <c r="BT4718" t="s">
        <v>92</v>
      </c>
      <c r="BU4718" t="s">
        <v>9863</v>
      </c>
    </row>
    <row r="4719" spans="1:73" hidden="1">
      <c r="A4719" s="103" t="s">
        <v>9864</v>
      </c>
      <c r="B4719" s="102">
        <v>45895</v>
      </c>
      <c r="C4719" s="104">
        <f>_xlfn.ISOWEEKNUM(Tabella2[[#This Row],[Date]])</f>
        <v>35</v>
      </c>
      <c r="D4719" s="104" t="s">
        <v>195</v>
      </c>
      <c r="E4719" s="104" t="s">
        <v>880</v>
      </c>
      <c r="F4719" s="104"/>
      <c r="G4719" s="104" t="s">
        <v>284</v>
      </c>
      <c r="H4719" s="105">
        <v>22</v>
      </c>
      <c r="I4719" s="104"/>
      <c r="J4719" s="104" t="s">
        <v>258</v>
      </c>
      <c r="K4719" s="104" t="s">
        <v>80</v>
      </c>
      <c r="L4719" s="104" t="s">
        <v>299</v>
      </c>
      <c r="M4719" s="104" t="s">
        <v>276</v>
      </c>
      <c r="N4719" s="104"/>
      <c r="O4719" s="108" t="str">
        <f>A4718</f>
        <v>17120</v>
      </c>
      <c r="P4719" s="111" t="s">
        <v>300</v>
      </c>
      <c r="Q4719" s="153">
        <v>0.54166666666666663</v>
      </c>
      <c r="R4719" s="153">
        <v>0.5625</v>
      </c>
      <c r="S4719" s="153">
        <v>2.0833333333333329E-2</v>
      </c>
      <c r="T4719" s="153">
        <v>0.54166666666666663</v>
      </c>
      <c r="U4719" s="153">
        <v>0.5625</v>
      </c>
      <c r="V4719" s="153">
        <f>IF(ISBLANK(T4719),"",Tabella2[[#This Row],[ACT STOP]]-Tabella2[[#This Row],[ACT START]])</f>
        <v>2.083333333333337E-2</v>
      </c>
      <c r="W4719" s="104" t="s">
        <v>122</v>
      </c>
      <c r="X4719" s="104" t="s">
        <v>91</v>
      </c>
      <c r="Y4719" s="110"/>
      <c r="Z4719" s="106"/>
      <c r="AA4719" s="104"/>
      <c r="AB4719" s="107"/>
      <c r="AC4719" s="72">
        <v>1</v>
      </c>
      <c r="AH4719" s="70"/>
      <c r="AI4719" s="70"/>
      <c r="AJ4719">
        <v>0</v>
      </c>
      <c r="AL4719" s="70"/>
      <c r="BM4719" s="135">
        <v>0.54166666666666663</v>
      </c>
      <c r="BN4719" s="136">
        <v>0.5625</v>
      </c>
      <c r="BO4719" s="101"/>
      <c r="BR4719" s="109" t="str">
        <f t="shared" si="73"/>
        <v>SH-25-4708</v>
      </c>
      <c r="BS4719" s="109" t="s">
        <v>295</v>
      </c>
      <c r="BT4719" t="s">
        <v>122</v>
      </c>
      <c r="BU4719" t="s">
        <v>881</v>
      </c>
    </row>
    <row r="4720" spans="1:73" hidden="1">
      <c r="A4720" s="103" t="s">
        <v>9865</v>
      </c>
      <c r="B4720" s="102">
        <v>45895</v>
      </c>
      <c r="C4720" s="104">
        <f>_xlfn.ISOWEEKNUM(Tabella2[[#This Row],[Date]])</f>
        <v>35</v>
      </c>
      <c r="D4720" s="104" t="s">
        <v>722</v>
      </c>
      <c r="E4720" s="104" t="s">
        <v>327</v>
      </c>
      <c r="F4720" s="104">
        <v>76</v>
      </c>
      <c r="G4720" s="104" t="s">
        <v>284</v>
      </c>
      <c r="H4720" s="105">
        <v>22</v>
      </c>
      <c r="I4720" s="104" t="s">
        <v>258</v>
      </c>
      <c r="J4720" s="104"/>
      <c r="K4720" s="104" t="s">
        <v>83</v>
      </c>
      <c r="L4720" s="104" t="s">
        <v>299</v>
      </c>
      <c r="M4720" s="104" t="s">
        <v>276</v>
      </c>
      <c r="N4720" s="104"/>
      <c r="O4720" s="108" t="str">
        <f>A4721</f>
        <v>17123</v>
      </c>
      <c r="P4720" s="111" t="s">
        <v>1209</v>
      </c>
      <c r="Q4720" s="153" t="s">
        <v>406</v>
      </c>
      <c r="R4720" s="153">
        <v>0.58680555555555558</v>
      </c>
      <c r="S4720" s="153">
        <v>2.0833333333333329E-2</v>
      </c>
      <c r="T4720" s="153">
        <v>0.56597222222222221</v>
      </c>
      <c r="U4720" s="153">
        <v>0.58680555555555558</v>
      </c>
      <c r="V4720" s="153">
        <f>IF(ISBLANK(T4720),"",Tabella2[[#This Row],[ACT STOP]]-Tabella2[[#This Row],[ACT START]])</f>
        <v>2.083333333333337E-2</v>
      </c>
      <c r="W4720" s="104" t="s">
        <v>92</v>
      </c>
      <c r="X4720" s="104" t="s">
        <v>91</v>
      </c>
      <c r="Y4720" s="110" t="s">
        <v>9866</v>
      </c>
      <c r="Z4720" s="106"/>
      <c r="AA4720" s="104"/>
      <c r="AB4720" s="107"/>
      <c r="AC4720" s="72">
        <v>1</v>
      </c>
      <c r="AH4720" s="70"/>
      <c r="AI4720" s="70"/>
      <c r="AJ4720">
        <v>0</v>
      </c>
      <c r="AL4720" s="70"/>
      <c r="BM4720" s="135">
        <v>0.56597222222222221</v>
      </c>
      <c r="BN4720" s="136">
        <v>0.58680555555555558</v>
      </c>
      <c r="BO4720" s="101"/>
      <c r="BR4720" s="109" t="str">
        <f t="shared" si="73"/>
        <v>SH-25-4709</v>
      </c>
      <c r="BS4720" s="109" t="s">
        <v>295</v>
      </c>
      <c r="BT4720" t="s">
        <v>92</v>
      </c>
      <c r="BU4720" t="s">
        <v>9867</v>
      </c>
    </row>
    <row r="4721" spans="1:73" hidden="1">
      <c r="A4721" s="103" t="s">
        <v>9868</v>
      </c>
      <c r="B4721" s="102">
        <v>45895</v>
      </c>
      <c r="C4721" s="104">
        <f>_xlfn.ISOWEEKNUM(Tabella2[[#This Row],[Date]])</f>
        <v>35</v>
      </c>
      <c r="D4721" s="104" t="s">
        <v>195</v>
      </c>
      <c r="E4721" s="104" t="s">
        <v>880</v>
      </c>
      <c r="F4721" s="104"/>
      <c r="G4721" s="104" t="s">
        <v>257</v>
      </c>
      <c r="H4721" s="105">
        <v>1</v>
      </c>
      <c r="I4721" s="104"/>
      <c r="J4721" s="104" t="s">
        <v>258</v>
      </c>
      <c r="K4721" s="104" t="s">
        <v>80</v>
      </c>
      <c r="L4721" s="104" t="s">
        <v>299</v>
      </c>
      <c r="M4721" s="104" t="s">
        <v>276</v>
      </c>
      <c r="N4721" s="104"/>
      <c r="O4721" s="108" t="str">
        <f>A4720</f>
        <v>17122</v>
      </c>
      <c r="P4721" s="111" t="s">
        <v>300</v>
      </c>
      <c r="Q4721" s="153">
        <v>0.56597222222222221</v>
      </c>
      <c r="R4721" s="153">
        <v>0.58680555555555558</v>
      </c>
      <c r="S4721" s="153">
        <v>2.0833333333333329E-2</v>
      </c>
      <c r="T4721" s="153">
        <v>0.56597222222222221</v>
      </c>
      <c r="U4721" s="153">
        <v>0.58680555555555558</v>
      </c>
      <c r="V4721" s="153">
        <f>IF(ISBLANK(T4721),"",Tabella2[[#This Row],[ACT STOP]]-Tabella2[[#This Row],[ACT START]])</f>
        <v>2.083333333333337E-2</v>
      </c>
      <c r="W4721" s="104" t="s">
        <v>122</v>
      </c>
      <c r="X4721" s="104" t="s">
        <v>91</v>
      </c>
      <c r="Y4721" s="110"/>
      <c r="Z4721" s="106"/>
      <c r="AA4721" s="104"/>
      <c r="AB4721" s="107"/>
      <c r="AC4721" s="72">
        <v>1</v>
      </c>
      <c r="AH4721" s="70"/>
      <c r="AI4721" s="70"/>
      <c r="AJ4721">
        <v>0</v>
      </c>
      <c r="AL4721" s="70"/>
      <c r="BM4721" s="135">
        <v>0.56597222222222221</v>
      </c>
      <c r="BN4721" s="136">
        <v>0.58680555555555558</v>
      </c>
      <c r="BO4721" s="101"/>
      <c r="BR4721" s="109" t="str">
        <f t="shared" si="73"/>
        <v>SH-25-4710</v>
      </c>
      <c r="BS4721" s="109" t="s">
        <v>332</v>
      </c>
      <c r="BT4721" t="s">
        <v>122</v>
      </c>
      <c r="BU4721" t="s">
        <v>881</v>
      </c>
    </row>
    <row r="4722" spans="1:73" hidden="1">
      <c r="A4722" s="103" t="s">
        <v>9869</v>
      </c>
      <c r="B4722" s="102">
        <v>45895</v>
      </c>
      <c r="C4722" s="104">
        <f>_xlfn.ISOWEEKNUM(Tabella2[[#This Row],[Date]])</f>
        <v>35</v>
      </c>
      <c r="D4722" s="104" t="s">
        <v>9743</v>
      </c>
      <c r="E4722" s="104" t="s">
        <v>256</v>
      </c>
      <c r="F4722" s="104">
        <v>79</v>
      </c>
      <c r="G4722" s="104" t="s">
        <v>257</v>
      </c>
      <c r="H4722" s="105">
        <v>32</v>
      </c>
      <c r="I4722" s="104"/>
      <c r="J4722" s="104" t="s">
        <v>258</v>
      </c>
      <c r="K4722" s="104" t="s">
        <v>81</v>
      </c>
      <c r="L4722" s="104" t="s">
        <v>259</v>
      </c>
      <c r="M4722" s="104" t="s">
        <v>276</v>
      </c>
      <c r="N4722" s="104"/>
      <c r="O4722" s="106"/>
      <c r="P4722" s="111" t="s">
        <v>2613</v>
      </c>
      <c r="Q4722" s="153" t="s">
        <v>549</v>
      </c>
      <c r="R4722" s="153" t="s">
        <v>550</v>
      </c>
      <c r="S4722" s="153">
        <v>4.1666666666666657E-2</v>
      </c>
      <c r="T4722" s="153">
        <v>0.54166666666666663</v>
      </c>
      <c r="U4722" s="153">
        <v>0.58333333333333337</v>
      </c>
      <c r="V4722" s="153">
        <f>IF(ISBLANK(T4722),"",Tabella2[[#This Row],[ACT STOP]]-Tabella2[[#This Row],[ACT START]])</f>
        <v>4.1666666666666741E-2</v>
      </c>
      <c r="W4722" s="104" t="s">
        <v>92</v>
      </c>
      <c r="X4722" s="104" t="s">
        <v>91</v>
      </c>
      <c r="Y4722" s="110"/>
      <c r="Z4722" s="106"/>
      <c r="AA4722" s="104"/>
      <c r="AB4722" s="107"/>
      <c r="AC4722" s="72">
        <v>1</v>
      </c>
      <c r="AH4722" s="70"/>
      <c r="AI4722" s="70"/>
      <c r="AJ4722">
        <v>0</v>
      </c>
      <c r="AL4722" s="70"/>
      <c r="BM4722" s="135">
        <v>0.54166666666666663</v>
      </c>
      <c r="BN4722" s="136">
        <v>0.58333333333333337</v>
      </c>
      <c r="BO4722" s="101"/>
      <c r="BR4722" s="109" t="str">
        <f t="shared" si="73"/>
        <v>SH-25-4711</v>
      </c>
      <c r="BS4722" s="109" t="s">
        <v>356</v>
      </c>
      <c r="BT4722" t="s">
        <v>92</v>
      </c>
      <c r="BU4722" t="s">
        <v>9870</v>
      </c>
    </row>
    <row r="4723" spans="1:73" hidden="1">
      <c r="A4723" s="103" t="s">
        <v>9871</v>
      </c>
      <c r="B4723" s="102">
        <v>45896</v>
      </c>
      <c r="C4723" s="104">
        <f>_xlfn.ISOWEEKNUM(Tabella2[[#This Row],[Date]])</f>
        <v>35</v>
      </c>
      <c r="D4723" s="104" t="s">
        <v>9759</v>
      </c>
      <c r="E4723" s="104" t="s">
        <v>284</v>
      </c>
      <c r="F4723" s="104">
        <v>86</v>
      </c>
      <c r="G4723" s="104" t="s">
        <v>257</v>
      </c>
      <c r="H4723" s="105">
        <v>9</v>
      </c>
      <c r="I4723" s="104"/>
      <c r="J4723" s="104" t="s">
        <v>258</v>
      </c>
      <c r="K4723" s="104" t="s">
        <v>79</v>
      </c>
      <c r="L4723" s="104" t="s">
        <v>259</v>
      </c>
      <c r="M4723" s="104" t="s">
        <v>276</v>
      </c>
      <c r="N4723" s="104"/>
      <c r="O4723" s="106"/>
      <c r="P4723" s="111" t="s">
        <v>752</v>
      </c>
      <c r="Q4723" s="153" t="s">
        <v>7801</v>
      </c>
      <c r="R4723" s="153" t="s">
        <v>7802</v>
      </c>
      <c r="S4723" s="153">
        <v>4.1666666666666657E-2</v>
      </c>
      <c r="T4723" s="153" t="s">
        <v>7801</v>
      </c>
      <c r="U4723" s="153" t="s">
        <v>7802</v>
      </c>
      <c r="V4723" s="153">
        <f>IF(ISBLANK(T4723),"",Tabella2[[#This Row],[ACT STOP]]-Tabella2[[#This Row],[ACT START]])</f>
        <v>4.1666666666666657E-2</v>
      </c>
      <c r="W4723" s="104" t="s">
        <v>92</v>
      </c>
      <c r="X4723" s="104" t="s">
        <v>91</v>
      </c>
      <c r="Y4723" s="110"/>
      <c r="Z4723" s="106"/>
      <c r="AA4723" s="104"/>
      <c r="AB4723" s="107"/>
      <c r="AC4723" s="72">
        <v>1</v>
      </c>
      <c r="AH4723" s="70"/>
      <c r="AI4723" s="70"/>
      <c r="AJ4723">
        <v>0</v>
      </c>
      <c r="AL4723" s="70"/>
      <c r="BM4723" s="135" t="s">
        <v>7801</v>
      </c>
      <c r="BN4723" s="136" t="s">
        <v>7802</v>
      </c>
      <c r="BO4723" s="101"/>
      <c r="BR4723" s="109" t="str">
        <f t="shared" si="73"/>
        <v>SH-25-4712</v>
      </c>
      <c r="BS4723" s="109" t="s">
        <v>318</v>
      </c>
      <c r="BT4723" t="s">
        <v>92</v>
      </c>
      <c r="BU4723" t="s">
        <v>9872</v>
      </c>
    </row>
    <row r="4724" spans="1:73" hidden="1">
      <c r="A4724" s="103" t="s">
        <v>9873</v>
      </c>
      <c r="B4724" s="102">
        <v>45896</v>
      </c>
      <c r="C4724" s="104">
        <f>_xlfn.ISOWEEKNUM(Tabella2[[#This Row],[Date]])</f>
        <v>35</v>
      </c>
      <c r="D4724" s="104" t="s">
        <v>9759</v>
      </c>
      <c r="E4724" s="104" t="s">
        <v>284</v>
      </c>
      <c r="F4724" s="104">
        <v>85</v>
      </c>
      <c r="G4724" s="104" t="s">
        <v>257</v>
      </c>
      <c r="H4724" s="105">
        <v>12</v>
      </c>
      <c r="I4724" s="104"/>
      <c r="J4724" s="104" t="s">
        <v>258</v>
      </c>
      <c r="K4724" s="104" t="s">
        <v>78</v>
      </c>
      <c r="L4724" s="104" t="s">
        <v>259</v>
      </c>
      <c r="M4724" s="104" t="s">
        <v>276</v>
      </c>
      <c r="N4724" s="104"/>
      <c r="O4724" s="106"/>
      <c r="P4724" s="111" t="s">
        <v>752</v>
      </c>
      <c r="Q4724" s="153" t="s">
        <v>7801</v>
      </c>
      <c r="R4724" s="153" t="s">
        <v>7802</v>
      </c>
      <c r="S4724" s="153">
        <v>4.1666666666666657E-2</v>
      </c>
      <c r="T4724" s="153" t="s">
        <v>7801</v>
      </c>
      <c r="U4724" s="153">
        <v>0.27777777777777779</v>
      </c>
      <c r="V4724" s="153">
        <f>IF(ISBLANK(T4724),"",Tabella2[[#This Row],[ACT STOP]]-Tabella2[[#This Row],[ACT START]])</f>
        <v>4.8611111111111133E-2</v>
      </c>
      <c r="W4724" s="104" t="s">
        <v>92</v>
      </c>
      <c r="X4724" s="104" t="s">
        <v>91</v>
      </c>
      <c r="Y4724" s="110"/>
      <c r="Z4724" s="106"/>
      <c r="AA4724" s="104"/>
      <c r="AB4724" s="107"/>
      <c r="AC4724" s="72">
        <v>1</v>
      </c>
      <c r="AH4724" s="70"/>
      <c r="AI4724" s="70"/>
      <c r="AJ4724">
        <v>0</v>
      </c>
      <c r="AL4724" s="70"/>
      <c r="BM4724" s="135" t="s">
        <v>7801</v>
      </c>
      <c r="BN4724" s="136">
        <v>0.27777777777777779</v>
      </c>
      <c r="BO4724" s="101">
        <v>6.9444444444444441E-3</v>
      </c>
      <c r="BQ4724" t="s">
        <v>102</v>
      </c>
      <c r="BR4724" s="109" t="str">
        <f t="shared" si="73"/>
        <v>SH-25-4713</v>
      </c>
      <c r="BS4724" s="109" t="s">
        <v>266</v>
      </c>
      <c r="BT4724" t="s">
        <v>92</v>
      </c>
      <c r="BU4724" t="s">
        <v>9874</v>
      </c>
    </row>
    <row r="4725" spans="1:73" hidden="1">
      <c r="A4725" s="103" t="s">
        <v>9875</v>
      </c>
      <c r="B4725" s="102">
        <v>45896</v>
      </c>
      <c r="C4725" s="104">
        <f>_xlfn.ISOWEEKNUM(Tabella2[[#This Row],[Date]])</f>
        <v>35</v>
      </c>
      <c r="D4725" s="104" t="s">
        <v>3529</v>
      </c>
      <c r="E4725" s="104" t="s">
        <v>284</v>
      </c>
      <c r="F4725" s="104">
        <v>68</v>
      </c>
      <c r="G4725" s="104" t="s">
        <v>257</v>
      </c>
      <c r="H4725" s="105">
        <v>10</v>
      </c>
      <c r="I4725" s="104"/>
      <c r="J4725" s="104" t="s">
        <v>258</v>
      </c>
      <c r="K4725" s="104" t="s">
        <v>83</v>
      </c>
      <c r="L4725" s="104" t="s">
        <v>299</v>
      </c>
      <c r="M4725" s="104" t="s">
        <v>386</v>
      </c>
      <c r="N4725" s="104"/>
      <c r="O4725" s="108" t="str">
        <f>A4726</f>
        <v>17128</v>
      </c>
      <c r="P4725" s="111" t="s">
        <v>2075</v>
      </c>
      <c r="Q4725" s="153" t="s">
        <v>7801</v>
      </c>
      <c r="R4725" s="153" t="s">
        <v>7802</v>
      </c>
      <c r="S4725" s="153">
        <v>4.1666666666666657E-2</v>
      </c>
      <c r="T4725" s="153">
        <v>0.22916666666666671</v>
      </c>
      <c r="U4725" s="153">
        <v>0.27083333333333331</v>
      </c>
      <c r="V4725" s="153">
        <f>IF(ISBLANK(T4725),"",Tabella2[[#This Row],[ACT STOP]]-Tabella2[[#This Row],[ACT START]])</f>
        <v>4.1666666666666602E-2</v>
      </c>
      <c r="W4725" s="104" t="s">
        <v>92</v>
      </c>
      <c r="X4725" s="104" t="s">
        <v>91</v>
      </c>
      <c r="Y4725" s="110"/>
      <c r="Z4725" s="106"/>
      <c r="AA4725" s="104"/>
      <c r="AB4725" s="107"/>
      <c r="AC4725" s="72">
        <v>1</v>
      </c>
      <c r="AH4725" s="70"/>
      <c r="AI4725" s="70"/>
      <c r="AJ4725">
        <v>0</v>
      </c>
      <c r="AL4725" s="70"/>
      <c r="BM4725" s="135">
        <v>0.22916666666666671</v>
      </c>
      <c r="BN4725" s="136">
        <v>0.27083333333333331</v>
      </c>
      <c r="BO4725" s="101"/>
      <c r="BR4725" s="109" t="str">
        <f t="shared" si="73"/>
        <v>SH-25-4714</v>
      </c>
      <c r="BS4725" s="109" t="s">
        <v>552</v>
      </c>
      <c r="BT4725" t="s">
        <v>92</v>
      </c>
      <c r="BU4725" t="s">
        <v>9876</v>
      </c>
    </row>
    <row r="4726" spans="1:73" hidden="1">
      <c r="A4726" s="103" t="s">
        <v>9877</v>
      </c>
      <c r="B4726" s="102">
        <v>45896</v>
      </c>
      <c r="C4726" s="104">
        <f>_xlfn.ISOWEEKNUM(Tabella2[[#This Row],[Date]])</f>
        <v>35</v>
      </c>
      <c r="D4726" s="104" t="s">
        <v>3529</v>
      </c>
      <c r="E4726" s="104" t="s">
        <v>284</v>
      </c>
      <c r="F4726" s="104">
        <v>69</v>
      </c>
      <c r="G4726" s="104" t="s">
        <v>257</v>
      </c>
      <c r="H4726" s="105">
        <v>14</v>
      </c>
      <c r="I4726" s="104"/>
      <c r="J4726" s="104" t="s">
        <v>258</v>
      </c>
      <c r="K4726" s="104" t="s">
        <v>80</v>
      </c>
      <c r="L4726" s="104" t="s">
        <v>299</v>
      </c>
      <c r="M4726" s="104" t="s">
        <v>386</v>
      </c>
      <c r="N4726" s="104"/>
      <c r="O4726" s="108" t="str">
        <f>A4725</f>
        <v>17127</v>
      </c>
      <c r="P4726" s="111" t="s">
        <v>2075</v>
      </c>
      <c r="Q4726" s="153">
        <v>0.22916666666666671</v>
      </c>
      <c r="R4726" s="153">
        <v>0.27083333333333331</v>
      </c>
      <c r="S4726" s="153">
        <v>4.1666666666666657E-2</v>
      </c>
      <c r="T4726" s="153">
        <v>0.22916666666666671</v>
      </c>
      <c r="U4726" s="153">
        <v>0.27083333333333331</v>
      </c>
      <c r="V4726" s="153">
        <f>IF(ISBLANK(T4726),"",Tabella2[[#This Row],[ACT STOP]]-Tabella2[[#This Row],[ACT START]])</f>
        <v>4.1666666666666602E-2</v>
      </c>
      <c r="W4726" s="104" t="s">
        <v>92</v>
      </c>
      <c r="X4726" s="104" t="s">
        <v>91</v>
      </c>
      <c r="Y4726" s="110"/>
      <c r="Z4726" s="106"/>
      <c r="AA4726" s="104"/>
      <c r="AB4726" s="107"/>
      <c r="AC4726" s="72">
        <v>1</v>
      </c>
      <c r="AH4726" s="70"/>
      <c r="AI4726" s="70"/>
      <c r="AJ4726">
        <v>0</v>
      </c>
      <c r="AL4726" s="70"/>
      <c r="BM4726" s="135">
        <v>0.22916666666666671</v>
      </c>
      <c r="BN4726" s="136">
        <v>0.27083333333333331</v>
      </c>
      <c r="BO4726" s="101"/>
      <c r="BR4726" s="109" t="str">
        <f t="shared" si="73"/>
        <v>SH-25-4715</v>
      </c>
      <c r="BS4726" s="109" t="s">
        <v>372</v>
      </c>
      <c r="BT4726" t="s">
        <v>92</v>
      </c>
      <c r="BU4726" t="s">
        <v>9878</v>
      </c>
    </row>
    <row r="4727" spans="1:73" hidden="1">
      <c r="A4727" s="103" t="s">
        <v>9879</v>
      </c>
      <c r="B4727" s="102">
        <v>45896</v>
      </c>
      <c r="C4727" s="104">
        <f>_xlfn.ISOWEEKNUM(Tabella2[[#This Row],[Date]])</f>
        <v>35</v>
      </c>
      <c r="D4727" s="104" t="s">
        <v>722</v>
      </c>
      <c r="E4727" s="104" t="s">
        <v>327</v>
      </c>
      <c r="F4727" s="104">
        <v>78</v>
      </c>
      <c r="G4727" s="104" t="s">
        <v>257</v>
      </c>
      <c r="H4727" s="105">
        <v>17</v>
      </c>
      <c r="I4727" s="104" t="s">
        <v>258</v>
      </c>
      <c r="J4727" s="104"/>
      <c r="K4727" s="104" t="s">
        <v>81</v>
      </c>
      <c r="L4727" s="104" t="s">
        <v>259</v>
      </c>
      <c r="M4727" s="104" t="s">
        <v>328</v>
      </c>
      <c r="N4727" s="104"/>
      <c r="O4727" s="106"/>
      <c r="P4727" s="111" t="s">
        <v>3155</v>
      </c>
      <c r="Q4727" s="153" t="s">
        <v>7801</v>
      </c>
      <c r="R4727" s="153" t="s">
        <v>7802</v>
      </c>
      <c r="S4727" s="153">
        <v>4.1666666666666657E-2</v>
      </c>
      <c r="T4727" s="153">
        <v>0.22916666666666671</v>
      </c>
      <c r="U4727" s="153">
        <v>0.27083333333333331</v>
      </c>
      <c r="V4727" s="153">
        <f>IF(ISBLANK(T4727),"",Tabella2[[#This Row],[ACT STOP]]-Tabella2[[#This Row],[ACT START]])</f>
        <v>4.1666666666666602E-2</v>
      </c>
      <c r="W4727" s="104" t="s">
        <v>92</v>
      </c>
      <c r="X4727" s="104" t="s">
        <v>91</v>
      </c>
      <c r="Y4727" s="110" t="s">
        <v>9880</v>
      </c>
      <c r="Z4727" s="106"/>
      <c r="AA4727" s="104"/>
      <c r="AB4727" s="107"/>
      <c r="AC4727" s="72">
        <v>1</v>
      </c>
      <c r="AH4727" s="70"/>
      <c r="AI4727" s="70"/>
      <c r="AJ4727">
        <v>0</v>
      </c>
      <c r="AL4727" s="70"/>
      <c r="BM4727" s="135">
        <v>0.22916666666666671</v>
      </c>
      <c r="BN4727" s="136">
        <v>0.27083333333333331</v>
      </c>
      <c r="BO4727" s="101"/>
      <c r="BR4727" s="109" t="str">
        <f t="shared" si="73"/>
        <v>SH-25-4716</v>
      </c>
      <c r="BS4727" s="109" t="s">
        <v>393</v>
      </c>
      <c r="BT4727" t="s">
        <v>92</v>
      </c>
      <c r="BU4727" t="s">
        <v>9881</v>
      </c>
    </row>
    <row r="4728" spans="1:73" hidden="1">
      <c r="A4728" s="103" t="s">
        <v>9882</v>
      </c>
      <c r="B4728" s="102">
        <v>45896</v>
      </c>
      <c r="C4728" s="104">
        <f>_xlfn.ISOWEEKNUM(Tabella2[[#This Row],[Date]])</f>
        <v>35</v>
      </c>
      <c r="D4728" s="104" t="s">
        <v>722</v>
      </c>
      <c r="E4728" s="104" t="s">
        <v>327</v>
      </c>
      <c r="F4728" s="104">
        <v>81</v>
      </c>
      <c r="G4728" s="104" t="s">
        <v>284</v>
      </c>
      <c r="H4728" s="105">
        <v>9</v>
      </c>
      <c r="I4728" s="104" t="s">
        <v>258</v>
      </c>
      <c r="J4728" s="104"/>
      <c r="K4728" s="104" t="s">
        <v>77</v>
      </c>
      <c r="L4728" s="104" t="s">
        <v>259</v>
      </c>
      <c r="M4728" s="104" t="s">
        <v>276</v>
      </c>
      <c r="N4728" s="104"/>
      <c r="O4728" s="106"/>
      <c r="P4728" s="111" t="s">
        <v>3777</v>
      </c>
      <c r="Q4728" s="153" t="s">
        <v>7801</v>
      </c>
      <c r="R4728" s="153" t="s">
        <v>7802</v>
      </c>
      <c r="S4728" s="153">
        <v>4.1666666666666657E-2</v>
      </c>
      <c r="T4728" s="153">
        <v>0.22916666666666671</v>
      </c>
      <c r="U4728" s="153">
        <v>0.27083333333333331</v>
      </c>
      <c r="V4728" s="153">
        <f>IF(ISBLANK(T4728),"",Tabella2[[#This Row],[ACT STOP]]-Tabella2[[#This Row],[ACT START]])</f>
        <v>4.1666666666666602E-2</v>
      </c>
      <c r="W4728" s="104" t="s">
        <v>92</v>
      </c>
      <c r="X4728" s="104" t="s">
        <v>91</v>
      </c>
      <c r="Y4728" s="110"/>
      <c r="Z4728" s="106"/>
      <c r="AA4728" s="104"/>
      <c r="AB4728" s="107"/>
      <c r="AC4728" s="72">
        <v>1</v>
      </c>
      <c r="AH4728" s="70"/>
      <c r="AI4728" s="70"/>
      <c r="AJ4728">
        <v>0</v>
      </c>
      <c r="AL4728" s="70"/>
      <c r="BM4728" s="135">
        <v>0.22916666666666671</v>
      </c>
      <c r="BN4728" s="136">
        <v>0.27083333333333331</v>
      </c>
      <c r="BO4728" s="101"/>
      <c r="BR4728" s="109" t="str">
        <f t="shared" si="73"/>
        <v>SH-25-4717</v>
      </c>
      <c r="BS4728" s="109" t="s">
        <v>339</v>
      </c>
      <c r="BT4728" t="s">
        <v>92</v>
      </c>
      <c r="BU4728" t="s">
        <v>9624</v>
      </c>
    </row>
    <row r="4729" spans="1:73" hidden="1">
      <c r="A4729" s="103" t="s">
        <v>9883</v>
      </c>
      <c r="B4729" s="102">
        <v>45896</v>
      </c>
      <c r="C4729" s="104">
        <f>_xlfn.ISOWEEKNUM(Tabella2[[#This Row],[Date]])</f>
        <v>35</v>
      </c>
      <c r="D4729" s="104" t="s">
        <v>6766</v>
      </c>
      <c r="E4729" s="104" t="s">
        <v>284</v>
      </c>
      <c r="F4729" s="104">
        <v>77</v>
      </c>
      <c r="G4729" s="104" t="s">
        <v>257</v>
      </c>
      <c r="H4729" s="105">
        <v>32</v>
      </c>
      <c r="I4729" s="104"/>
      <c r="J4729" s="104" t="s">
        <v>258</v>
      </c>
      <c r="K4729" s="104" t="s">
        <v>79</v>
      </c>
      <c r="L4729" s="104" t="s">
        <v>299</v>
      </c>
      <c r="M4729" s="104" t="s">
        <v>276</v>
      </c>
      <c r="N4729" s="104"/>
      <c r="O4729" s="108" t="str">
        <f>A4730</f>
        <v>17132</v>
      </c>
      <c r="P4729" s="111" t="s">
        <v>2593</v>
      </c>
      <c r="Q4729" s="153" t="s">
        <v>285</v>
      </c>
      <c r="R4729" s="153" t="s">
        <v>286</v>
      </c>
      <c r="S4729" s="153">
        <v>4.1666666666666657E-2</v>
      </c>
      <c r="T4729" s="153">
        <v>0.30208333333333331</v>
      </c>
      <c r="U4729" s="153">
        <v>0.33333333333333331</v>
      </c>
      <c r="V4729" s="153">
        <f>IF(ISBLANK(T4729),"",Tabella2[[#This Row],[ACT STOP]]-Tabella2[[#This Row],[ACT START]])</f>
        <v>3.125E-2</v>
      </c>
      <c r="W4729" s="104" t="s">
        <v>92</v>
      </c>
      <c r="X4729" s="104" t="s">
        <v>91</v>
      </c>
      <c r="Y4729" s="110" t="s">
        <v>9884</v>
      </c>
      <c r="Z4729" s="106"/>
      <c r="AA4729" s="104"/>
      <c r="AB4729" s="107"/>
      <c r="AC4729" s="72">
        <v>1</v>
      </c>
      <c r="AH4729" s="70"/>
      <c r="AI4729" s="70"/>
      <c r="AJ4729">
        <v>0</v>
      </c>
      <c r="AL4729" s="70"/>
      <c r="BL4729" t="s">
        <v>9885</v>
      </c>
      <c r="BM4729" s="135">
        <v>0.30208333333333331</v>
      </c>
      <c r="BN4729" s="136">
        <v>0.33333333333333331</v>
      </c>
      <c r="BO4729" s="101"/>
      <c r="BR4729" s="109" t="str">
        <f t="shared" si="73"/>
        <v>SH-25-4718</v>
      </c>
      <c r="BS4729" s="109" t="s">
        <v>356</v>
      </c>
      <c r="BT4729" t="s">
        <v>92</v>
      </c>
      <c r="BU4729" t="s">
        <v>9886</v>
      </c>
    </row>
    <row r="4730" spans="1:73" hidden="1">
      <c r="A4730" s="103" t="s">
        <v>9887</v>
      </c>
      <c r="B4730" s="102">
        <v>45896</v>
      </c>
      <c r="C4730" s="104">
        <f>_xlfn.ISOWEEKNUM(Tabella2[[#This Row],[Date]])</f>
        <v>35</v>
      </c>
      <c r="D4730" s="104"/>
      <c r="E4730" s="104" t="s">
        <v>398</v>
      </c>
      <c r="F4730" s="104"/>
      <c r="G4730" s="104" t="s">
        <v>284</v>
      </c>
      <c r="H4730" s="105">
        <v>50</v>
      </c>
      <c r="I4730" s="104" t="s">
        <v>258</v>
      </c>
      <c r="J4730" s="104"/>
      <c r="K4730" s="104" t="s">
        <v>78</v>
      </c>
      <c r="L4730" s="104" t="s">
        <v>299</v>
      </c>
      <c r="M4730" s="104" t="s">
        <v>276</v>
      </c>
      <c r="N4730" s="104"/>
      <c r="O4730" s="108" t="str">
        <f>A4729</f>
        <v>17131</v>
      </c>
      <c r="P4730" s="111" t="s">
        <v>300</v>
      </c>
      <c r="Q4730" s="153">
        <v>0.29166666666666669</v>
      </c>
      <c r="R4730" s="153">
        <v>0.33333333333333331</v>
      </c>
      <c r="S4730" s="153">
        <v>4.1666666666666657E-2</v>
      </c>
      <c r="T4730" s="153">
        <v>0.30208333333333331</v>
      </c>
      <c r="U4730" s="153">
        <v>0.33333333333333331</v>
      </c>
      <c r="V4730" s="153">
        <f>IF(ISBLANK(T4730),"",Tabella2[[#This Row],[ACT STOP]]-Tabella2[[#This Row],[ACT START]])</f>
        <v>3.125E-2</v>
      </c>
      <c r="W4730" s="104" t="s">
        <v>122</v>
      </c>
      <c r="X4730" s="104" t="s">
        <v>91</v>
      </c>
      <c r="Y4730" s="110" t="s">
        <v>9888</v>
      </c>
      <c r="Z4730" s="106"/>
      <c r="AA4730" s="104"/>
      <c r="AB4730" s="107"/>
      <c r="AC4730" s="72">
        <v>1</v>
      </c>
      <c r="AH4730" s="70"/>
      <c r="AI4730" s="70"/>
      <c r="AJ4730">
        <v>0</v>
      </c>
      <c r="AL4730" s="70"/>
      <c r="BL4730" t="s">
        <v>9885</v>
      </c>
      <c r="BM4730" s="135">
        <v>0.30208333333333331</v>
      </c>
      <c r="BN4730" s="136">
        <v>0.33333333333333331</v>
      </c>
      <c r="BO4730" s="101"/>
      <c r="BR4730" s="109" t="str">
        <f t="shared" si="73"/>
        <v>SH-25-4719</v>
      </c>
      <c r="BS4730" s="109" t="s">
        <v>1763</v>
      </c>
      <c r="BT4730" t="s">
        <v>122</v>
      </c>
      <c r="BU4730" t="s">
        <v>399</v>
      </c>
    </row>
    <row r="4731" spans="1:73" hidden="1">
      <c r="A4731" s="103" t="s">
        <v>9889</v>
      </c>
      <c r="B4731" s="102">
        <v>45896</v>
      </c>
      <c r="C4731" s="104">
        <f>_xlfn.ISOWEEKNUM(Tabella2[[#This Row],[Date]])</f>
        <v>35</v>
      </c>
      <c r="D4731" s="104" t="s">
        <v>6766</v>
      </c>
      <c r="E4731" s="104" t="s">
        <v>284</v>
      </c>
      <c r="F4731" s="104">
        <v>79</v>
      </c>
      <c r="G4731" s="104" t="s">
        <v>284</v>
      </c>
      <c r="H4731" s="105">
        <v>22</v>
      </c>
      <c r="I4731" s="104"/>
      <c r="J4731" s="104" t="s">
        <v>258</v>
      </c>
      <c r="K4731" s="104" t="s">
        <v>83</v>
      </c>
      <c r="L4731" s="104" t="s">
        <v>299</v>
      </c>
      <c r="M4731" s="104" t="s">
        <v>276</v>
      </c>
      <c r="N4731" s="104"/>
      <c r="O4731" s="108" t="str">
        <f>A4732</f>
        <v>17134</v>
      </c>
      <c r="P4731" s="111" t="s">
        <v>2593</v>
      </c>
      <c r="Q4731" s="153" t="s">
        <v>285</v>
      </c>
      <c r="R4731" s="153" t="s">
        <v>286</v>
      </c>
      <c r="S4731" s="153">
        <v>4.1666666666666657E-2</v>
      </c>
      <c r="T4731" s="153">
        <v>0.29166666666666669</v>
      </c>
      <c r="U4731" s="153">
        <v>0.3263888888888889</v>
      </c>
      <c r="V4731" s="153">
        <f>IF(ISBLANK(T4731),"",Tabella2[[#This Row],[ACT STOP]]-Tabella2[[#This Row],[ACT START]])</f>
        <v>3.472222222222221E-2</v>
      </c>
      <c r="W4731" s="104" t="s">
        <v>92</v>
      </c>
      <c r="X4731" s="104" t="s">
        <v>91</v>
      </c>
      <c r="Y4731" s="110"/>
      <c r="Z4731" s="106"/>
      <c r="AA4731" s="104"/>
      <c r="AB4731" s="107"/>
      <c r="AC4731" s="72">
        <v>1</v>
      </c>
      <c r="AH4731" s="70"/>
      <c r="AI4731" s="70"/>
      <c r="AJ4731">
        <v>0</v>
      </c>
      <c r="AL4731" s="70"/>
      <c r="BM4731" s="135">
        <v>0.29166666666666669</v>
      </c>
      <c r="BN4731" s="136">
        <v>0.3263888888888889</v>
      </c>
      <c r="BO4731" s="101"/>
      <c r="BR4731" s="109" t="str">
        <f t="shared" si="73"/>
        <v>SH-25-4720</v>
      </c>
      <c r="BS4731" s="109" t="s">
        <v>295</v>
      </c>
      <c r="BT4731" t="s">
        <v>92</v>
      </c>
      <c r="BU4731" t="s">
        <v>9890</v>
      </c>
    </row>
    <row r="4732" spans="1:73" hidden="1">
      <c r="A4732" s="103" t="s">
        <v>9891</v>
      </c>
      <c r="B4732" s="102">
        <v>45896</v>
      </c>
      <c r="C4732" s="104">
        <f>_xlfn.ISOWEEKNUM(Tabella2[[#This Row],[Date]])</f>
        <v>35</v>
      </c>
      <c r="D4732" s="104"/>
      <c r="E4732" s="104" t="s">
        <v>398</v>
      </c>
      <c r="F4732" s="104"/>
      <c r="G4732" s="104" t="s">
        <v>257</v>
      </c>
      <c r="H4732" s="105">
        <v>5</v>
      </c>
      <c r="I4732" s="104" t="s">
        <v>258</v>
      </c>
      <c r="J4732" s="104"/>
      <c r="K4732" s="104" t="s">
        <v>80</v>
      </c>
      <c r="L4732" s="104" t="s">
        <v>299</v>
      </c>
      <c r="M4732" s="104" t="s">
        <v>276</v>
      </c>
      <c r="N4732" s="104"/>
      <c r="O4732" s="108" t="str">
        <f>A4731</f>
        <v>17133</v>
      </c>
      <c r="P4732" s="111" t="s">
        <v>300</v>
      </c>
      <c r="Q4732" s="153">
        <v>0.29166666666666669</v>
      </c>
      <c r="R4732" s="153">
        <v>0.33333333333333331</v>
      </c>
      <c r="S4732" s="153">
        <v>4.1666666666666657E-2</v>
      </c>
      <c r="T4732" s="153">
        <v>0.29166666666666669</v>
      </c>
      <c r="U4732" s="153">
        <v>0.3263888888888889</v>
      </c>
      <c r="V4732" s="153">
        <f>IF(ISBLANK(T4732),"",Tabella2[[#This Row],[ACT STOP]]-Tabella2[[#This Row],[ACT START]])</f>
        <v>3.472222222222221E-2</v>
      </c>
      <c r="W4732" s="104" t="s">
        <v>122</v>
      </c>
      <c r="X4732" s="104" t="s">
        <v>91</v>
      </c>
      <c r="Y4732" s="110"/>
      <c r="Z4732" s="106"/>
      <c r="AA4732" s="104"/>
      <c r="AB4732" s="107"/>
      <c r="AC4732" s="72">
        <v>1</v>
      </c>
      <c r="AH4732" s="70"/>
      <c r="AI4732" s="70"/>
      <c r="AJ4732">
        <v>0</v>
      </c>
      <c r="AL4732" s="70"/>
      <c r="BM4732" s="135">
        <v>0.29166666666666669</v>
      </c>
      <c r="BN4732" s="136">
        <v>0.3263888888888889</v>
      </c>
      <c r="BO4732" s="101"/>
      <c r="BR4732" s="109" t="str">
        <f t="shared" si="73"/>
        <v>SH-25-4721</v>
      </c>
      <c r="BS4732" s="109" t="s">
        <v>416</v>
      </c>
      <c r="BT4732" t="s">
        <v>122</v>
      </c>
      <c r="BU4732" t="s">
        <v>399</v>
      </c>
    </row>
    <row r="4733" spans="1:73" hidden="1">
      <c r="A4733" s="103" t="s">
        <v>9892</v>
      </c>
      <c r="B4733" s="102">
        <v>45896</v>
      </c>
      <c r="C4733" s="104">
        <f>_xlfn.ISOWEEKNUM(Tabella2[[#This Row],[Date]])</f>
        <v>35</v>
      </c>
      <c r="D4733" s="104" t="s">
        <v>9743</v>
      </c>
      <c r="E4733" s="104" t="s">
        <v>256</v>
      </c>
      <c r="F4733" s="104">
        <v>84</v>
      </c>
      <c r="G4733" s="104" t="s">
        <v>257</v>
      </c>
      <c r="H4733" s="105">
        <v>2</v>
      </c>
      <c r="I4733" s="104"/>
      <c r="J4733" s="104" t="s">
        <v>258</v>
      </c>
      <c r="K4733" s="104" t="s">
        <v>81</v>
      </c>
      <c r="L4733" s="104" t="s">
        <v>259</v>
      </c>
      <c r="M4733" s="104" t="s">
        <v>276</v>
      </c>
      <c r="N4733" s="104"/>
      <c r="O4733" s="106"/>
      <c r="P4733" s="111" t="s">
        <v>2716</v>
      </c>
      <c r="Q4733" s="153" t="s">
        <v>285</v>
      </c>
      <c r="R4733" s="153" t="s">
        <v>286</v>
      </c>
      <c r="S4733" s="153">
        <v>4.1666666666666657E-2</v>
      </c>
      <c r="T4733" s="153">
        <v>0.29166666666666669</v>
      </c>
      <c r="U4733" s="153">
        <v>0.33333333333333331</v>
      </c>
      <c r="V4733" s="153">
        <f>IF(ISBLANK(T4733),"",Tabella2[[#This Row],[ACT STOP]]-Tabella2[[#This Row],[ACT START]])</f>
        <v>4.166666666666663E-2</v>
      </c>
      <c r="W4733" s="104" t="s">
        <v>92</v>
      </c>
      <c r="X4733" s="104" t="s">
        <v>91</v>
      </c>
      <c r="Y4733" s="110"/>
      <c r="Z4733" s="106"/>
      <c r="AA4733" s="104"/>
      <c r="AB4733" s="107"/>
      <c r="AC4733" s="72">
        <v>1</v>
      </c>
      <c r="AH4733" s="70"/>
      <c r="AI4733" s="70"/>
      <c r="AJ4733">
        <v>0</v>
      </c>
      <c r="AL4733" s="70"/>
      <c r="BM4733" s="135">
        <v>0.29166666666666669</v>
      </c>
      <c r="BN4733" s="136">
        <v>0.33333333333333331</v>
      </c>
      <c r="BO4733" s="101"/>
      <c r="BR4733" s="109" t="str">
        <f t="shared" si="73"/>
        <v>SH-25-4722</v>
      </c>
      <c r="BS4733" s="109" t="s">
        <v>368</v>
      </c>
      <c r="BT4733" t="s">
        <v>92</v>
      </c>
      <c r="BU4733" t="s">
        <v>9893</v>
      </c>
    </row>
    <row r="4734" spans="1:73" ht="31.5" hidden="1" customHeight="1">
      <c r="A4734" s="103" t="s">
        <v>9894</v>
      </c>
      <c r="B4734" s="102">
        <v>45896</v>
      </c>
      <c r="C4734" s="104">
        <f>_xlfn.ISOWEEKNUM(Tabella2[[#This Row],[Date]])</f>
        <v>35</v>
      </c>
      <c r="D4734" s="104" t="s">
        <v>6396</v>
      </c>
      <c r="E4734" s="104" t="s">
        <v>256</v>
      </c>
      <c r="F4734" s="104">
        <v>75</v>
      </c>
      <c r="G4734" s="104" t="s">
        <v>257</v>
      </c>
      <c r="H4734" s="105">
        <v>1</v>
      </c>
      <c r="I4734" s="104"/>
      <c r="J4734" s="104" t="s">
        <v>258</v>
      </c>
      <c r="K4734" s="104" t="s">
        <v>75</v>
      </c>
      <c r="L4734" s="104" t="s">
        <v>259</v>
      </c>
      <c r="M4734" s="104" t="s">
        <v>276</v>
      </c>
      <c r="N4734" s="104"/>
      <c r="O4734" s="106"/>
      <c r="P4734" s="111" t="s">
        <v>2716</v>
      </c>
      <c r="Q4734" s="153" t="s">
        <v>285</v>
      </c>
      <c r="R4734" s="153" t="s">
        <v>286</v>
      </c>
      <c r="S4734" s="153">
        <v>4.1666666666666657E-2</v>
      </c>
      <c r="T4734" s="153">
        <v>0.29166666666666669</v>
      </c>
      <c r="U4734" s="153">
        <v>0.33333333333333331</v>
      </c>
      <c r="V4734" s="153">
        <f>IF(ISBLANK(T4734),"",Tabella2[[#This Row],[ACT STOP]]-Tabella2[[#This Row],[ACT START]])</f>
        <v>4.166666666666663E-2</v>
      </c>
      <c r="W4734" s="104" t="s">
        <v>92</v>
      </c>
      <c r="X4734" s="104" t="s">
        <v>91</v>
      </c>
      <c r="Y4734" s="110" t="s">
        <v>9895</v>
      </c>
      <c r="Z4734" s="106"/>
      <c r="AA4734" s="104"/>
      <c r="AB4734" s="107"/>
      <c r="AC4734" s="72">
        <v>1</v>
      </c>
      <c r="AH4734" s="70"/>
      <c r="AI4734" s="70"/>
      <c r="AJ4734">
        <v>0</v>
      </c>
      <c r="AL4734" s="70"/>
      <c r="BM4734" s="135">
        <v>0.29166666666666669</v>
      </c>
      <c r="BN4734" s="136">
        <v>0.33333333333333331</v>
      </c>
      <c r="BO4734" s="101"/>
      <c r="BR4734" s="109" t="str">
        <f t="shared" si="73"/>
        <v>SH-25-4723</v>
      </c>
      <c r="BS4734" s="109" t="s">
        <v>332</v>
      </c>
      <c r="BT4734" t="s">
        <v>92</v>
      </c>
      <c r="BU4734" t="s">
        <v>8146</v>
      </c>
    </row>
    <row r="4735" spans="1:73" hidden="1">
      <c r="A4735" s="103" t="s">
        <v>9896</v>
      </c>
      <c r="B4735" s="102">
        <v>45896</v>
      </c>
      <c r="C4735" s="104">
        <f>_xlfn.ISOWEEKNUM(Tabella2[[#This Row],[Date]])</f>
        <v>35</v>
      </c>
      <c r="D4735" s="104" t="s">
        <v>404</v>
      </c>
      <c r="E4735" s="104" t="s">
        <v>284</v>
      </c>
      <c r="F4735" s="104">
        <v>41</v>
      </c>
      <c r="G4735" s="104" t="s">
        <v>257</v>
      </c>
      <c r="H4735" s="105">
        <v>10</v>
      </c>
      <c r="I4735" s="104"/>
      <c r="J4735" s="104" t="s">
        <v>258</v>
      </c>
      <c r="K4735" s="104" t="s">
        <v>79</v>
      </c>
      <c r="L4735" s="104" t="s">
        <v>299</v>
      </c>
      <c r="M4735" s="104" t="s">
        <v>915</v>
      </c>
      <c r="N4735" s="104"/>
      <c r="O4735" s="108" t="str">
        <f>A4736</f>
        <v>17138</v>
      </c>
      <c r="P4735" s="111" t="s">
        <v>5977</v>
      </c>
      <c r="Q4735" s="153" t="s">
        <v>525</v>
      </c>
      <c r="R4735" s="153" t="s">
        <v>262</v>
      </c>
      <c r="S4735" s="153">
        <v>4.1666666666666657E-2</v>
      </c>
      <c r="T4735" s="153" t="s">
        <v>525</v>
      </c>
      <c r="U4735" s="153" t="s">
        <v>262</v>
      </c>
      <c r="V4735" s="153">
        <f>IF(ISBLANK(T4735),"",Tabella2[[#This Row],[ACT STOP]]-Tabella2[[#This Row],[ACT START]])</f>
        <v>4.166666666666663E-2</v>
      </c>
      <c r="W4735" s="104" t="s">
        <v>92</v>
      </c>
      <c r="X4735" s="104" t="s">
        <v>91</v>
      </c>
      <c r="Y4735" s="110"/>
      <c r="Z4735" s="106"/>
      <c r="AA4735" s="104"/>
      <c r="AB4735" s="107"/>
      <c r="AC4735" s="72">
        <v>1</v>
      </c>
      <c r="AH4735" s="70"/>
      <c r="AI4735" s="70"/>
      <c r="AJ4735">
        <v>0</v>
      </c>
      <c r="AL4735" s="70"/>
      <c r="BM4735" s="135" t="s">
        <v>525</v>
      </c>
      <c r="BN4735" s="136" t="s">
        <v>262</v>
      </c>
      <c r="BO4735" s="101"/>
      <c r="BR4735" s="109" t="str">
        <f t="shared" si="73"/>
        <v>SH-25-4724</v>
      </c>
      <c r="BS4735" s="109" t="s">
        <v>552</v>
      </c>
      <c r="BT4735" t="s">
        <v>92</v>
      </c>
      <c r="BU4735" t="s">
        <v>9897</v>
      </c>
    </row>
    <row r="4736" spans="1:73" hidden="1">
      <c r="A4736" s="103" t="s">
        <v>9898</v>
      </c>
      <c r="B4736" s="102">
        <v>45896</v>
      </c>
      <c r="C4736" s="104">
        <f>_xlfn.ISOWEEKNUM(Tabella2[[#This Row],[Date]])</f>
        <v>35</v>
      </c>
      <c r="D4736" s="104" t="s">
        <v>409</v>
      </c>
      <c r="E4736" s="104" t="s">
        <v>284</v>
      </c>
      <c r="F4736" s="104">
        <v>42</v>
      </c>
      <c r="G4736" s="104" t="s">
        <v>257</v>
      </c>
      <c r="H4736" s="105">
        <v>17</v>
      </c>
      <c r="I4736" s="104"/>
      <c r="J4736" s="104" t="s">
        <v>258</v>
      </c>
      <c r="K4736" s="104" t="s">
        <v>78</v>
      </c>
      <c r="L4736" s="104" t="s">
        <v>299</v>
      </c>
      <c r="M4736" s="104" t="s">
        <v>915</v>
      </c>
      <c r="N4736" s="104"/>
      <c r="O4736" s="108" t="str">
        <f>A4735</f>
        <v>17137</v>
      </c>
      <c r="P4736" s="111" t="s">
        <v>5977</v>
      </c>
      <c r="Q4736" s="153">
        <v>0.35416666666666669</v>
      </c>
      <c r="R4736" s="153">
        <v>0.39583333333333331</v>
      </c>
      <c r="S4736" s="153">
        <v>4.1666666666666657E-2</v>
      </c>
      <c r="T4736" s="153">
        <v>0.35416666666666669</v>
      </c>
      <c r="U4736" s="153">
        <v>0.39583333333333331</v>
      </c>
      <c r="V4736" s="153">
        <f>IF(ISBLANK(T4736),"",Tabella2[[#This Row],[ACT STOP]]-Tabella2[[#This Row],[ACT START]])</f>
        <v>4.166666666666663E-2</v>
      </c>
      <c r="W4736" s="104" t="s">
        <v>92</v>
      </c>
      <c r="X4736" s="104" t="s">
        <v>91</v>
      </c>
      <c r="Y4736" s="110"/>
      <c r="Z4736" s="106"/>
      <c r="AA4736" s="104"/>
      <c r="AB4736" s="107"/>
      <c r="AC4736" s="72">
        <v>1</v>
      </c>
      <c r="AH4736" s="70"/>
      <c r="AI4736" s="70"/>
      <c r="AJ4736">
        <v>0</v>
      </c>
      <c r="AL4736" s="70"/>
      <c r="BM4736" s="135">
        <v>0.35416666666666669</v>
      </c>
      <c r="BN4736" s="136">
        <v>0.39583333333333331</v>
      </c>
      <c r="BO4736" s="101"/>
      <c r="BR4736" s="109" t="str">
        <f t="shared" si="73"/>
        <v>SH-25-4725</v>
      </c>
      <c r="BS4736" s="109" t="s">
        <v>393</v>
      </c>
      <c r="BT4736" t="s">
        <v>92</v>
      </c>
      <c r="BU4736" t="s">
        <v>9899</v>
      </c>
    </row>
    <row r="4737" spans="1:73" hidden="1">
      <c r="A4737" s="103" t="s">
        <v>9900</v>
      </c>
      <c r="B4737" s="102">
        <v>45896</v>
      </c>
      <c r="C4737" s="104">
        <f>_xlfn.ISOWEEKNUM(Tabella2[[#This Row],[Date]])</f>
        <v>35</v>
      </c>
      <c r="D4737" s="104" t="s">
        <v>751</v>
      </c>
      <c r="E4737" s="104" t="s">
        <v>256</v>
      </c>
      <c r="F4737" s="104">
        <v>78</v>
      </c>
      <c r="G4737" s="104" t="s">
        <v>257</v>
      </c>
      <c r="H4737" s="105">
        <v>13</v>
      </c>
      <c r="I4737" s="104" t="s">
        <v>258</v>
      </c>
      <c r="J4737" s="104"/>
      <c r="K4737" s="104" t="s">
        <v>83</v>
      </c>
      <c r="L4737" s="104" t="s">
        <v>299</v>
      </c>
      <c r="M4737" s="104" t="s">
        <v>328</v>
      </c>
      <c r="N4737" s="104"/>
      <c r="O4737" s="108" t="str">
        <f>A4738</f>
        <v>17140</v>
      </c>
      <c r="P4737" s="111" t="s">
        <v>3403</v>
      </c>
      <c r="Q4737" s="153" t="s">
        <v>525</v>
      </c>
      <c r="R4737" s="153" t="s">
        <v>262</v>
      </c>
      <c r="S4737" s="153">
        <v>4.1666666666666657E-2</v>
      </c>
      <c r="T4737" s="153">
        <v>0.35416666666666669</v>
      </c>
      <c r="U4737" s="153">
        <v>0.39583333333333331</v>
      </c>
      <c r="V4737" s="153">
        <f>IF(ISBLANK(T4737),"",Tabella2[[#This Row],[ACT STOP]]-Tabella2[[#This Row],[ACT START]])</f>
        <v>4.166666666666663E-2</v>
      </c>
      <c r="W4737" s="104" t="s">
        <v>92</v>
      </c>
      <c r="X4737" s="104" t="s">
        <v>91</v>
      </c>
      <c r="Y4737" s="110"/>
      <c r="Z4737" s="106"/>
      <c r="AA4737" s="104"/>
      <c r="AB4737" s="107"/>
      <c r="AC4737" s="72">
        <v>1</v>
      </c>
      <c r="AH4737" s="70"/>
      <c r="AI4737" s="70"/>
      <c r="AJ4737">
        <v>0</v>
      </c>
      <c r="AL4737" s="70"/>
      <c r="BM4737" s="135">
        <v>0.35416666666666669</v>
      </c>
      <c r="BN4737" s="136">
        <v>0.39583333333333331</v>
      </c>
      <c r="BO4737" s="101"/>
      <c r="BR4737" s="109" t="str">
        <f t="shared" si="73"/>
        <v>SH-25-4726</v>
      </c>
      <c r="BS4737" s="109" t="s">
        <v>427</v>
      </c>
      <c r="BT4737" t="s">
        <v>92</v>
      </c>
      <c r="BU4737" t="s">
        <v>9901</v>
      </c>
    </row>
    <row r="4738" spans="1:73" hidden="1">
      <c r="A4738" s="103" t="s">
        <v>9902</v>
      </c>
      <c r="B4738" s="102">
        <v>45896</v>
      </c>
      <c r="C4738" s="104">
        <f>_xlfn.ISOWEEKNUM(Tabella2[[#This Row],[Date]])</f>
        <v>35</v>
      </c>
      <c r="D4738" s="104"/>
      <c r="E4738" s="104" t="s">
        <v>298</v>
      </c>
      <c r="F4738" s="104"/>
      <c r="G4738" s="104" t="s">
        <v>257</v>
      </c>
      <c r="H4738" s="105">
        <v>9</v>
      </c>
      <c r="I4738" s="104" t="s">
        <v>258</v>
      </c>
      <c r="J4738" s="104"/>
      <c r="K4738" s="104" t="s">
        <v>80</v>
      </c>
      <c r="L4738" s="104" t="s">
        <v>299</v>
      </c>
      <c r="M4738" s="104" t="s">
        <v>328</v>
      </c>
      <c r="N4738" s="104"/>
      <c r="O4738" s="108" t="str">
        <f>A4737</f>
        <v>17139</v>
      </c>
      <c r="P4738" s="111" t="s">
        <v>300</v>
      </c>
      <c r="Q4738" s="153">
        <v>0.35416666666666669</v>
      </c>
      <c r="R4738" s="153">
        <v>0.39583333333333331</v>
      </c>
      <c r="S4738" s="153">
        <v>4.1666666666666657E-2</v>
      </c>
      <c r="T4738" s="153">
        <v>0.35416666666666669</v>
      </c>
      <c r="U4738" s="153">
        <v>0.39583333333333331</v>
      </c>
      <c r="V4738" s="153">
        <f>IF(ISBLANK(T4738),"",Tabella2[[#This Row],[ACT STOP]]-Tabella2[[#This Row],[ACT START]])</f>
        <v>4.166666666666663E-2</v>
      </c>
      <c r="W4738" s="104" t="s">
        <v>122</v>
      </c>
      <c r="X4738" s="104" t="s">
        <v>91</v>
      </c>
      <c r="Y4738" s="110"/>
      <c r="Z4738" s="106"/>
      <c r="AA4738" s="104"/>
      <c r="AB4738" s="107"/>
      <c r="AC4738" s="72">
        <v>1</v>
      </c>
      <c r="AH4738" s="70"/>
      <c r="AI4738" s="70"/>
      <c r="AJ4738">
        <v>0</v>
      </c>
      <c r="AL4738" s="70"/>
      <c r="BM4738" s="135">
        <v>0.35416666666666669</v>
      </c>
      <c r="BN4738" s="136">
        <v>0.39583333333333331</v>
      </c>
      <c r="BO4738" s="101"/>
      <c r="BR4738" s="109" t="str">
        <f t="shared" si="73"/>
        <v>SH-25-4727</v>
      </c>
      <c r="BS4738" s="109" t="s">
        <v>318</v>
      </c>
      <c r="BT4738" t="s">
        <v>122</v>
      </c>
      <c r="BU4738" t="s">
        <v>302</v>
      </c>
    </row>
    <row r="4739" spans="1:73" hidden="1">
      <c r="A4739" s="103" t="s">
        <v>9903</v>
      </c>
      <c r="B4739" s="102">
        <v>45896</v>
      </c>
      <c r="C4739" s="104">
        <f>_xlfn.ISOWEEKNUM(Tabella2[[#This Row],[Date]])</f>
        <v>35</v>
      </c>
      <c r="D4739" s="104" t="s">
        <v>9743</v>
      </c>
      <c r="E4739" s="104" t="s">
        <v>256</v>
      </c>
      <c r="F4739" s="104">
        <v>83</v>
      </c>
      <c r="G4739" s="104" t="s">
        <v>284</v>
      </c>
      <c r="H4739" s="105">
        <v>9</v>
      </c>
      <c r="I4739" s="104"/>
      <c r="J4739" s="104" t="s">
        <v>258</v>
      </c>
      <c r="K4739" s="104" t="s">
        <v>81</v>
      </c>
      <c r="L4739" s="104" t="s">
        <v>259</v>
      </c>
      <c r="M4739" s="104" t="s">
        <v>276</v>
      </c>
      <c r="N4739" s="104"/>
      <c r="O4739" s="106"/>
      <c r="P4739" s="111" t="s">
        <v>2716</v>
      </c>
      <c r="Q4739" s="153" t="s">
        <v>525</v>
      </c>
      <c r="R4739" s="153" t="s">
        <v>262</v>
      </c>
      <c r="S4739" s="153">
        <v>4.1666666666666657E-2</v>
      </c>
      <c r="T4739" s="153">
        <v>0.35416666666666669</v>
      </c>
      <c r="U4739" s="153">
        <v>0.39583333333333331</v>
      </c>
      <c r="V4739" s="153">
        <f>IF(ISBLANK(T4739),"",Tabella2[[#This Row],[ACT STOP]]-Tabella2[[#This Row],[ACT START]])</f>
        <v>4.166666666666663E-2</v>
      </c>
      <c r="W4739" s="104" t="s">
        <v>92</v>
      </c>
      <c r="X4739" s="104" t="s">
        <v>91</v>
      </c>
      <c r="Y4739" s="110"/>
      <c r="Z4739" s="106"/>
      <c r="AA4739" s="104"/>
      <c r="AB4739" s="107"/>
      <c r="AC4739" s="72">
        <v>1</v>
      </c>
      <c r="AH4739" s="70"/>
      <c r="AI4739" s="70"/>
      <c r="AJ4739">
        <v>0</v>
      </c>
      <c r="AL4739" s="70"/>
      <c r="BM4739" s="135">
        <v>0.35416666666666669</v>
      </c>
      <c r="BN4739" s="136">
        <v>0.39583333333333331</v>
      </c>
      <c r="BO4739" s="101"/>
      <c r="BR4739" s="109" t="str">
        <f t="shared" si="73"/>
        <v>SH-25-4728</v>
      </c>
      <c r="BS4739" s="109" t="s">
        <v>339</v>
      </c>
      <c r="BT4739" t="s">
        <v>92</v>
      </c>
      <c r="BU4739" t="s">
        <v>9904</v>
      </c>
    </row>
    <row r="4740" spans="1:73" hidden="1">
      <c r="A4740" s="103" t="s">
        <v>9905</v>
      </c>
      <c r="B4740" s="102">
        <v>45896</v>
      </c>
      <c r="C4740" s="104">
        <f>_xlfn.ISOWEEKNUM(Tabella2[[#This Row],[Date]])</f>
        <v>35</v>
      </c>
      <c r="D4740" s="104" t="s">
        <v>9743</v>
      </c>
      <c r="E4740" s="104" t="s">
        <v>256</v>
      </c>
      <c r="F4740" s="104">
        <v>81</v>
      </c>
      <c r="G4740" s="104" t="s">
        <v>257</v>
      </c>
      <c r="H4740" s="105">
        <v>12</v>
      </c>
      <c r="I4740" s="104"/>
      <c r="J4740" s="104" t="s">
        <v>258</v>
      </c>
      <c r="K4740" s="104" t="s">
        <v>77</v>
      </c>
      <c r="L4740" s="104" t="s">
        <v>259</v>
      </c>
      <c r="M4740" s="104" t="s">
        <v>276</v>
      </c>
      <c r="N4740" s="104"/>
      <c r="O4740" s="106"/>
      <c r="P4740" s="111" t="s">
        <v>2716</v>
      </c>
      <c r="Q4740" s="153" t="s">
        <v>525</v>
      </c>
      <c r="R4740" s="153" t="s">
        <v>262</v>
      </c>
      <c r="S4740" s="153">
        <v>4.1666666666666657E-2</v>
      </c>
      <c r="T4740" s="153">
        <v>0.35416666666666669</v>
      </c>
      <c r="U4740" s="153">
        <v>0.39583333333333331</v>
      </c>
      <c r="V4740" s="153">
        <f>IF(ISBLANK(T4740),"",Tabella2[[#This Row],[ACT STOP]]-Tabella2[[#This Row],[ACT START]])</f>
        <v>4.166666666666663E-2</v>
      </c>
      <c r="W4740" s="104" t="s">
        <v>92</v>
      </c>
      <c r="X4740" s="104" t="s">
        <v>91</v>
      </c>
      <c r="Y4740" s="110"/>
      <c r="Z4740" s="106"/>
      <c r="AA4740" s="104"/>
      <c r="AB4740" s="107"/>
      <c r="AC4740" s="72">
        <v>1</v>
      </c>
      <c r="AH4740" s="70"/>
      <c r="AI4740" s="70"/>
      <c r="AJ4740">
        <v>0</v>
      </c>
      <c r="AL4740" s="70"/>
      <c r="BM4740" s="135">
        <v>0.35416666666666669</v>
      </c>
      <c r="BN4740" s="136">
        <v>0.39583333333333331</v>
      </c>
      <c r="BO4740" s="101"/>
      <c r="BR4740" s="109" t="str">
        <f t="shared" si="73"/>
        <v>SH-25-4729</v>
      </c>
      <c r="BS4740" s="109" t="s">
        <v>266</v>
      </c>
      <c r="BT4740" t="s">
        <v>92</v>
      </c>
      <c r="BU4740" t="s">
        <v>9906</v>
      </c>
    </row>
    <row r="4741" spans="1:73" hidden="1">
      <c r="A4741" s="103" t="s">
        <v>9907</v>
      </c>
      <c r="B4741" s="102">
        <v>45896</v>
      </c>
      <c r="C4741" s="104">
        <f>_xlfn.ISOWEEKNUM(Tabella2[[#This Row],[Date]])</f>
        <v>35</v>
      </c>
      <c r="D4741" s="104" t="s">
        <v>471</v>
      </c>
      <c r="E4741" s="104" t="s">
        <v>327</v>
      </c>
      <c r="F4741" s="104">
        <v>34</v>
      </c>
      <c r="G4741" s="104" t="s">
        <v>257</v>
      </c>
      <c r="H4741" s="105">
        <v>5</v>
      </c>
      <c r="I4741" s="104" t="s">
        <v>258</v>
      </c>
      <c r="J4741" s="104"/>
      <c r="K4741" s="104" t="s">
        <v>79</v>
      </c>
      <c r="L4741" s="104" t="s">
        <v>299</v>
      </c>
      <c r="M4741" s="104" t="s">
        <v>386</v>
      </c>
      <c r="N4741" s="104"/>
      <c r="O4741" s="108" t="str">
        <f>A4742</f>
        <v>17144</v>
      </c>
      <c r="P4741" s="111" t="s">
        <v>668</v>
      </c>
      <c r="Q4741" s="153" t="s">
        <v>498</v>
      </c>
      <c r="R4741" s="153" t="s">
        <v>499</v>
      </c>
      <c r="S4741" s="153">
        <v>4.1666666666666657E-2</v>
      </c>
      <c r="T4741" s="153" t="s">
        <v>498</v>
      </c>
      <c r="U4741" s="153" t="s">
        <v>499</v>
      </c>
      <c r="V4741" s="153">
        <f>IF(ISBLANK(T4741),"",Tabella2[[#This Row],[ACT STOP]]-Tabella2[[#This Row],[ACT START]])</f>
        <v>4.166666666666663E-2</v>
      </c>
      <c r="W4741" s="104" t="s">
        <v>92</v>
      </c>
      <c r="X4741" s="104" t="s">
        <v>91</v>
      </c>
      <c r="Y4741" s="110"/>
      <c r="Z4741" s="106"/>
      <c r="AA4741" s="104"/>
      <c r="AB4741" s="107"/>
      <c r="AC4741" s="72">
        <v>1</v>
      </c>
      <c r="AH4741" s="70"/>
      <c r="AI4741" s="70"/>
      <c r="AJ4741">
        <v>0</v>
      </c>
      <c r="AL4741" s="70"/>
      <c r="BM4741" s="135" t="s">
        <v>498</v>
      </c>
      <c r="BN4741" s="136" t="s">
        <v>499</v>
      </c>
      <c r="BO4741" s="101"/>
      <c r="BR4741" s="109" t="str">
        <f t="shared" si="73"/>
        <v>SH-25-4730</v>
      </c>
      <c r="BS4741" s="109" t="s">
        <v>416</v>
      </c>
      <c r="BT4741" t="s">
        <v>92</v>
      </c>
      <c r="BU4741" t="s">
        <v>9908</v>
      </c>
    </row>
    <row r="4742" spans="1:73" hidden="1">
      <c r="A4742" s="103" t="s">
        <v>9909</v>
      </c>
      <c r="B4742" s="102">
        <v>45896</v>
      </c>
      <c r="C4742" s="104">
        <f>_xlfn.ISOWEEKNUM(Tabella2[[#This Row],[Date]])</f>
        <v>35</v>
      </c>
      <c r="D4742" s="104" t="s">
        <v>509</v>
      </c>
      <c r="E4742" s="104" t="s">
        <v>284</v>
      </c>
      <c r="F4742" s="104">
        <v>71</v>
      </c>
      <c r="G4742" s="104" t="s">
        <v>257</v>
      </c>
      <c r="H4742" s="105">
        <v>2</v>
      </c>
      <c r="I4742" s="104"/>
      <c r="J4742" s="104" t="s">
        <v>258</v>
      </c>
      <c r="K4742" s="104" t="s">
        <v>78</v>
      </c>
      <c r="L4742" s="104" t="s">
        <v>299</v>
      </c>
      <c r="M4742" s="104" t="s">
        <v>386</v>
      </c>
      <c r="N4742" s="104"/>
      <c r="O4742" s="108" t="str">
        <f>A4741</f>
        <v>17143</v>
      </c>
      <c r="P4742" s="111" t="s">
        <v>387</v>
      </c>
      <c r="Q4742" s="153">
        <v>0.41666666666666669</v>
      </c>
      <c r="R4742" s="153">
        <v>0.45833333333333331</v>
      </c>
      <c r="S4742" s="153">
        <v>4.1666666666666657E-2</v>
      </c>
      <c r="T4742" s="153">
        <v>0.41666666666666669</v>
      </c>
      <c r="U4742" s="153">
        <v>0.45833333333333331</v>
      </c>
      <c r="V4742" s="153">
        <f>IF(ISBLANK(T4742),"",Tabella2[[#This Row],[ACT STOP]]-Tabella2[[#This Row],[ACT START]])</f>
        <v>4.166666666666663E-2</v>
      </c>
      <c r="W4742" s="104" t="s">
        <v>92</v>
      </c>
      <c r="X4742" s="104" t="s">
        <v>91</v>
      </c>
      <c r="Y4742" s="110"/>
      <c r="Z4742" s="106"/>
      <c r="AA4742" s="104"/>
      <c r="AB4742" s="107"/>
      <c r="AC4742" s="72">
        <v>1</v>
      </c>
      <c r="AH4742" s="70"/>
      <c r="AI4742" s="70"/>
      <c r="AJ4742">
        <v>0</v>
      </c>
      <c r="AL4742" s="70"/>
      <c r="BM4742" s="135">
        <v>0.41666666666666669</v>
      </c>
      <c r="BN4742" s="136">
        <v>0.45833333333333331</v>
      </c>
      <c r="BO4742" s="101"/>
      <c r="BR4742" s="109" t="str">
        <f t="shared" si="73"/>
        <v>SH-25-4731</v>
      </c>
      <c r="BS4742" s="109" t="s">
        <v>368</v>
      </c>
      <c r="BT4742" t="s">
        <v>92</v>
      </c>
      <c r="BU4742" t="s">
        <v>9910</v>
      </c>
    </row>
    <row r="4743" spans="1:73" hidden="1">
      <c r="A4743" s="103" t="s">
        <v>9911</v>
      </c>
      <c r="B4743" s="102">
        <v>45896</v>
      </c>
      <c r="C4743" s="104">
        <f>_xlfn.ISOWEEKNUM(Tabella2[[#This Row],[Date]])</f>
        <v>35</v>
      </c>
      <c r="D4743" s="104" t="s">
        <v>860</v>
      </c>
      <c r="E4743" s="104" t="s">
        <v>284</v>
      </c>
      <c r="F4743" s="104">
        <v>81</v>
      </c>
      <c r="G4743" s="104" t="s">
        <v>257</v>
      </c>
      <c r="H4743" s="105">
        <v>32</v>
      </c>
      <c r="I4743" s="104"/>
      <c r="J4743" s="104" t="s">
        <v>258</v>
      </c>
      <c r="K4743" s="104" t="s">
        <v>83</v>
      </c>
      <c r="L4743" s="104" t="s">
        <v>299</v>
      </c>
      <c r="M4743" s="104" t="s">
        <v>276</v>
      </c>
      <c r="N4743" s="104"/>
      <c r="O4743" s="108" t="str">
        <f>A4744</f>
        <v>17146</v>
      </c>
      <c r="P4743" s="111" t="s">
        <v>2593</v>
      </c>
      <c r="Q4743" s="153" t="s">
        <v>498</v>
      </c>
      <c r="R4743" s="153" t="s">
        <v>499</v>
      </c>
      <c r="S4743" s="153">
        <v>4.1666666666666657E-2</v>
      </c>
      <c r="T4743" s="153">
        <v>0.41666666666666669</v>
      </c>
      <c r="U4743" s="153">
        <v>0.45833333333333331</v>
      </c>
      <c r="V4743" s="153">
        <f>IF(ISBLANK(T4743),"",Tabella2[[#This Row],[ACT STOP]]-Tabella2[[#This Row],[ACT START]])</f>
        <v>4.166666666666663E-2</v>
      </c>
      <c r="W4743" s="104" t="s">
        <v>92</v>
      </c>
      <c r="X4743" s="104" t="s">
        <v>91</v>
      </c>
      <c r="Y4743" s="110" t="s">
        <v>9912</v>
      </c>
      <c r="Z4743" s="106"/>
      <c r="AA4743" s="104"/>
      <c r="AB4743" s="107"/>
      <c r="AC4743" s="72">
        <v>1</v>
      </c>
      <c r="AH4743" s="70"/>
      <c r="AI4743" s="70"/>
      <c r="AJ4743">
        <v>0</v>
      </c>
      <c r="AL4743" s="70"/>
      <c r="BM4743" s="135">
        <v>0.41666666666666669</v>
      </c>
      <c r="BN4743" s="136">
        <v>0.45833333333333331</v>
      </c>
      <c r="BO4743" s="101"/>
      <c r="BR4743" s="109" t="str">
        <f t="shared" si="73"/>
        <v>SH-25-4732</v>
      </c>
      <c r="BS4743" s="109" t="s">
        <v>356</v>
      </c>
      <c r="BT4743" t="s">
        <v>92</v>
      </c>
      <c r="BU4743" t="s">
        <v>9913</v>
      </c>
    </row>
    <row r="4744" spans="1:73" hidden="1">
      <c r="A4744" s="103" t="s">
        <v>9914</v>
      </c>
      <c r="B4744" s="102">
        <v>45896</v>
      </c>
      <c r="C4744" s="104">
        <f>_xlfn.ISOWEEKNUM(Tabella2[[#This Row],[Date]])</f>
        <v>35</v>
      </c>
      <c r="D4744" s="104"/>
      <c r="E4744" s="104" t="s">
        <v>398</v>
      </c>
      <c r="F4744" s="104"/>
      <c r="G4744" s="104" t="s">
        <v>284</v>
      </c>
      <c r="H4744" s="105">
        <v>50</v>
      </c>
      <c r="I4744" s="104" t="s">
        <v>258</v>
      </c>
      <c r="J4744" s="104"/>
      <c r="K4744" s="104" t="s">
        <v>80</v>
      </c>
      <c r="L4744" s="104" t="s">
        <v>299</v>
      </c>
      <c r="M4744" s="104" t="s">
        <v>276</v>
      </c>
      <c r="N4744" s="104"/>
      <c r="O4744" s="108" t="str">
        <f>A4743</f>
        <v>17145</v>
      </c>
      <c r="P4744" s="111" t="s">
        <v>300</v>
      </c>
      <c r="Q4744" s="153">
        <v>0.41666666666666669</v>
      </c>
      <c r="R4744" s="153">
        <v>0.45833333333333331</v>
      </c>
      <c r="S4744" s="153">
        <v>4.1666666666666657E-2</v>
      </c>
      <c r="T4744" s="153">
        <v>0.41666666666666669</v>
      </c>
      <c r="U4744" s="153">
        <v>0.45833333333333331</v>
      </c>
      <c r="V4744" s="153">
        <f>IF(ISBLANK(T4744),"",Tabella2[[#This Row],[ACT STOP]]-Tabella2[[#This Row],[ACT START]])</f>
        <v>4.166666666666663E-2</v>
      </c>
      <c r="W4744" s="104" t="s">
        <v>122</v>
      </c>
      <c r="X4744" s="104" t="s">
        <v>91</v>
      </c>
      <c r="Y4744" s="110"/>
      <c r="Z4744" s="106"/>
      <c r="AA4744" s="104"/>
      <c r="AB4744" s="107"/>
      <c r="AC4744" s="72">
        <v>1</v>
      </c>
      <c r="AH4744" s="70"/>
      <c r="AI4744" s="70"/>
      <c r="AJ4744">
        <v>0</v>
      </c>
      <c r="AL4744" s="70"/>
      <c r="BM4744" s="135">
        <v>0.41666666666666669</v>
      </c>
      <c r="BN4744" s="136">
        <v>0.45833333333333331</v>
      </c>
      <c r="BO4744" s="101"/>
      <c r="BR4744" s="109" t="str">
        <f t="shared" si="73"/>
        <v>SH-25-4733</v>
      </c>
      <c r="BS4744" s="109" t="s">
        <v>1763</v>
      </c>
      <c r="BT4744" t="s">
        <v>122</v>
      </c>
      <c r="BU4744" t="s">
        <v>399</v>
      </c>
    </row>
    <row r="4745" spans="1:73" hidden="1">
      <c r="A4745" s="103" t="s">
        <v>9915</v>
      </c>
      <c r="B4745" s="102">
        <v>45896</v>
      </c>
      <c r="C4745" s="104">
        <f>_xlfn.ISOWEEKNUM(Tabella2[[#This Row],[Date]])</f>
        <v>35</v>
      </c>
      <c r="D4745" s="104" t="s">
        <v>9740</v>
      </c>
      <c r="E4745" s="104" t="s">
        <v>284</v>
      </c>
      <c r="F4745" s="104">
        <v>87</v>
      </c>
      <c r="G4745" s="104" t="s">
        <v>257</v>
      </c>
      <c r="H4745" s="105">
        <v>1</v>
      </c>
      <c r="I4745" s="104"/>
      <c r="J4745" s="104" t="s">
        <v>258</v>
      </c>
      <c r="K4745" s="104" t="s">
        <v>81</v>
      </c>
      <c r="L4745" s="104" t="s">
        <v>259</v>
      </c>
      <c r="M4745" s="104" t="s">
        <v>276</v>
      </c>
      <c r="N4745" s="104"/>
      <c r="O4745" s="106"/>
      <c r="P4745" s="111" t="s">
        <v>752</v>
      </c>
      <c r="Q4745" s="153" t="s">
        <v>498</v>
      </c>
      <c r="R4745" s="153" t="s">
        <v>499</v>
      </c>
      <c r="S4745" s="153">
        <v>4.1666666666666657E-2</v>
      </c>
      <c r="T4745" s="153">
        <v>0.41666666666666669</v>
      </c>
      <c r="U4745" s="153">
        <v>0.45833333333333331</v>
      </c>
      <c r="V4745" s="153">
        <f>IF(ISBLANK(T4745),"",Tabella2[[#This Row],[ACT STOP]]-Tabella2[[#This Row],[ACT START]])</f>
        <v>4.166666666666663E-2</v>
      </c>
      <c r="W4745" s="104" t="s">
        <v>92</v>
      </c>
      <c r="X4745" s="104" t="s">
        <v>91</v>
      </c>
      <c r="Y4745" s="110"/>
      <c r="Z4745" s="106"/>
      <c r="AA4745" s="104"/>
      <c r="AB4745" s="107"/>
      <c r="AC4745" s="72">
        <v>1</v>
      </c>
      <c r="AH4745" s="70"/>
      <c r="AI4745" s="70"/>
      <c r="AJ4745">
        <v>0</v>
      </c>
      <c r="AL4745" s="70"/>
      <c r="BM4745" s="135">
        <v>0.41666666666666669</v>
      </c>
      <c r="BN4745" s="136">
        <v>0.45833333333333331</v>
      </c>
      <c r="BO4745" s="101"/>
      <c r="BR4745" s="109" t="str">
        <f t="shared" si="73"/>
        <v>SH-25-4734</v>
      </c>
      <c r="BS4745" s="109" t="s">
        <v>332</v>
      </c>
      <c r="BT4745" t="s">
        <v>92</v>
      </c>
      <c r="BU4745" t="s">
        <v>9916</v>
      </c>
    </row>
    <row r="4746" spans="1:73" hidden="1">
      <c r="A4746" s="103" t="s">
        <v>9917</v>
      </c>
      <c r="B4746" s="102">
        <v>45896</v>
      </c>
      <c r="C4746" s="104">
        <f>_xlfn.ISOWEEKNUM(Tabella2[[#This Row],[Date]])</f>
        <v>35</v>
      </c>
      <c r="D4746" s="104" t="s">
        <v>9743</v>
      </c>
      <c r="E4746" s="104" t="s">
        <v>256</v>
      </c>
      <c r="F4746" s="104">
        <v>80</v>
      </c>
      <c r="G4746" s="104" t="s">
        <v>284</v>
      </c>
      <c r="H4746" s="105">
        <v>22</v>
      </c>
      <c r="I4746" s="104"/>
      <c r="J4746" s="104" t="s">
        <v>258</v>
      </c>
      <c r="K4746" s="104" t="s">
        <v>75</v>
      </c>
      <c r="L4746" s="104" t="s">
        <v>259</v>
      </c>
      <c r="M4746" s="104" t="s">
        <v>276</v>
      </c>
      <c r="N4746" s="104"/>
      <c r="O4746" s="106"/>
      <c r="P4746" s="111" t="s">
        <v>2716</v>
      </c>
      <c r="Q4746" s="153" t="s">
        <v>498</v>
      </c>
      <c r="R4746" s="153" t="s">
        <v>499</v>
      </c>
      <c r="S4746" s="153">
        <v>4.1666666666666657E-2</v>
      </c>
      <c r="T4746" s="153">
        <v>0.41666666666666669</v>
      </c>
      <c r="U4746" s="153">
        <v>0.46527777777777779</v>
      </c>
      <c r="V4746" s="153">
        <f>IF(ISBLANK(T4746),"",Tabella2[[#This Row],[ACT STOP]]-Tabella2[[#This Row],[ACT START]])</f>
        <v>4.8611111111111105E-2</v>
      </c>
      <c r="W4746" s="104" t="s">
        <v>92</v>
      </c>
      <c r="X4746" s="104" t="s">
        <v>91</v>
      </c>
      <c r="Y4746" s="110"/>
      <c r="Z4746" s="106"/>
      <c r="AA4746" s="104"/>
      <c r="AB4746" s="107"/>
      <c r="AC4746" s="72">
        <v>1</v>
      </c>
      <c r="AH4746" s="70"/>
      <c r="AI4746" s="70"/>
      <c r="AJ4746">
        <v>0</v>
      </c>
      <c r="AL4746" s="70"/>
      <c r="BM4746" s="135">
        <v>0.41666666666666669</v>
      </c>
      <c r="BN4746" s="136">
        <v>0.46527777777777779</v>
      </c>
      <c r="BO4746" s="101"/>
      <c r="BR4746" s="109" t="str">
        <f t="shared" si="73"/>
        <v>SH-25-4735</v>
      </c>
      <c r="BS4746" s="109" t="s">
        <v>295</v>
      </c>
      <c r="BT4746" t="s">
        <v>92</v>
      </c>
      <c r="BU4746" t="s">
        <v>9918</v>
      </c>
    </row>
    <row r="4747" spans="1:73" hidden="1">
      <c r="A4747" s="103" t="s">
        <v>9919</v>
      </c>
      <c r="B4747" s="102">
        <v>45896</v>
      </c>
      <c r="C4747" s="104">
        <f>_xlfn.ISOWEEKNUM(Tabella2[[#This Row],[Date]])</f>
        <v>35</v>
      </c>
      <c r="D4747" s="104" t="s">
        <v>763</v>
      </c>
      <c r="E4747" s="104" t="s">
        <v>256</v>
      </c>
      <c r="F4747" s="104">
        <v>66</v>
      </c>
      <c r="G4747" s="104" t="s">
        <v>257</v>
      </c>
      <c r="H4747" s="105">
        <v>9</v>
      </c>
      <c r="I4747" s="104"/>
      <c r="J4747" s="104" t="s">
        <v>258</v>
      </c>
      <c r="K4747" s="104" t="s">
        <v>79</v>
      </c>
      <c r="L4747" s="104" t="s">
        <v>299</v>
      </c>
      <c r="M4747" s="104" t="s">
        <v>328</v>
      </c>
      <c r="N4747" s="104"/>
      <c r="O4747" s="108" t="str">
        <f>A4748</f>
        <v>17150</v>
      </c>
      <c r="P4747" s="111" t="s">
        <v>3382</v>
      </c>
      <c r="Q4747" s="153">
        <v>0.47916666666666669</v>
      </c>
      <c r="R4747" s="153" t="s">
        <v>271</v>
      </c>
      <c r="S4747" s="153">
        <v>4.1666666666666657E-2</v>
      </c>
      <c r="T4747" s="153">
        <v>0.47916666666666669</v>
      </c>
      <c r="U4747" s="153" t="s">
        <v>271</v>
      </c>
      <c r="V4747" s="153">
        <f>IF(ISBLANK(T4747),"",Tabella2[[#This Row],[ACT STOP]]-Tabella2[[#This Row],[ACT START]])</f>
        <v>4.1666666666666685E-2</v>
      </c>
      <c r="W4747" s="104" t="s">
        <v>92</v>
      </c>
      <c r="X4747" s="104" t="s">
        <v>91</v>
      </c>
      <c r="Y4747" s="110"/>
      <c r="Z4747" s="106"/>
      <c r="AA4747" s="104"/>
      <c r="AB4747" s="107"/>
      <c r="AC4747" s="72">
        <v>1</v>
      </c>
      <c r="AH4747" s="70"/>
      <c r="AI4747" s="70"/>
      <c r="AJ4747">
        <v>0</v>
      </c>
      <c r="AL4747" s="70"/>
      <c r="BL4747" t="s">
        <v>9920</v>
      </c>
      <c r="BM4747" s="135">
        <v>0.47916666666666669</v>
      </c>
      <c r="BN4747" s="136" t="s">
        <v>271</v>
      </c>
      <c r="BO4747" s="101"/>
      <c r="BR4747" s="109" t="str">
        <f t="shared" si="73"/>
        <v>SH-25-4736</v>
      </c>
      <c r="BS4747" s="109" t="s">
        <v>318</v>
      </c>
      <c r="BT4747" t="s">
        <v>92</v>
      </c>
      <c r="BU4747" t="s">
        <v>9921</v>
      </c>
    </row>
    <row r="4748" spans="1:73" hidden="1">
      <c r="A4748" s="103" t="s">
        <v>9922</v>
      </c>
      <c r="B4748" s="102">
        <v>45896</v>
      </c>
      <c r="C4748" s="104">
        <f>_xlfn.ISOWEEKNUM(Tabella2[[#This Row],[Date]])</f>
        <v>35</v>
      </c>
      <c r="D4748" s="104" t="s">
        <v>751</v>
      </c>
      <c r="E4748" s="104" t="s">
        <v>256</v>
      </c>
      <c r="F4748" s="104">
        <v>77</v>
      </c>
      <c r="G4748" s="104" t="s">
        <v>257</v>
      </c>
      <c r="H4748" s="105">
        <v>13</v>
      </c>
      <c r="I4748" s="104" t="s">
        <v>258</v>
      </c>
      <c r="J4748" s="104"/>
      <c r="K4748" s="104" t="s">
        <v>78</v>
      </c>
      <c r="L4748" s="104" t="s">
        <v>299</v>
      </c>
      <c r="M4748" s="104" t="s">
        <v>328</v>
      </c>
      <c r="N4748" s="104"/>
      <c r="O4748" s="108" t="str">
        <f>A4747</f>
        <v>17149</v>
      </c>
      <c r="P4748" s="111" t="s">
        <v>3382</v>
      </c>
      <c r="Q4748" s="153">
        <v>0.47916666666666669</v>
      </c>
      <c r="R4748" s="153">
        <v>0.52083333333333337</v>
      </c>
      <c r="S4748" s="153">
        <v>4.1666666666666657E-2</v>
      </c>
      <c r="T4748" s="153">
        <v>0.47916666666666669</v>
      </c>
      <c r="U4748" s="153">
        <v>0.52083333333333337</v>
      </c>
      <c r="V4748" s="153">
        <f>IF(ISBLANK(T4748),"",Tabella2[[#This Row],[ACT STOP]]-Tabella2[[#This Row],[ACT START]])</f>
        <v>4.1666666666666685E-2</v>
      </c>
      <c r="W4748" s="104" t="s">
        <v>92</v>
      </c>
      <c r="X4748" s="104" t="s">
        <v>91</v>
      </c>
      <c r="Y4748" s="110"/>
      <c r="Z4748" s="106"/>
      <c r="AA4748" s="104"/>
      <c r="AB4748" s="107"/>
      <c r="AC4748" s="72">
        <v>1</v>
      </c>
      <c r="AH4748" s="70"/>
      <c r="AI4748" s="70"/>
      <c r="AJ4748">
        <v>0</v>
      </c>
      <c r="AL4748" s="70"/>
      <c r="BM4748" s="135">
        <v>0.47916666666666669</v>
      </c>
      <c r="BN4748" s="136">
        <v>0.52083333333333337</v>
      </c>
      <c r="BO4748" s="101"/>
      <c r="BR4748" s="109" t="str">
        <f t="shared" si="73"/>
        <v>SH-25-4737</v>
      </c>
      <c r="BS4748" s="109" t="s">
        <v>427</v>
      </c>
      <c r="BT4748" t="s">
        <v>92</v>
      </c>
      <c r="BU4748" t="s">
        <v>9923</v>
      </c>
    </row>
    <row r="4749" spans="1:73" hidden="1">
      <c r="A4749" s="103" t="s">
        <v>9924</v>
      </c>
      <c r="B4749" s="102">
        <v>45896</v>
      </c>
      <c r="C4749" s="104">
        <f>_xlfn.ISOWEEKNUM(Tabella2[[#This Row],[Date]])</f>
        <v>35</v>
      </c>
      <c r="D4749" s="104" t="s">
        <v>3529</v>
      </c>
      <c r="E4749" s="104" t="s">
        <v>284</v>
      </c>
      <c r="F4749" s="104">
        <v>69</v>
      </c>
      <c r="G4749" s="104" t="s">
        <v>257</v>
      </c>
      <c r="H4749" s="105">
        <v>12</v>
      </c>
      <c r="I4749" s="104"/>
      <c r="J4749" s="104" t="s">
        <v>258</v>
      </c>
      <c r="K4749" s="104" t="s">
        <v>83</v>
      </c>
      <c r="L4749" s="104" t="s">
        <v>299</v>
      </c>
      <c r="M4749" s="104" t="s">
        <v>386</v>
      </c>
      <c r="N4749" s="104"/>
      <c r="O4749" s="108" t="str">
        <f>A4750</f>
        <v>17152</v>
      </c>
      <c r="P4749" s="111" t="s">
        <v>565</v>
      </c>
      <c r="Q4749" s="153" t="s">
        <v>504</v>
      </c>
      <c r="R4749" s="153" t="s">
        <v>271</v>
      </c>
      <c r="S4749" s="153">
        <v>4.1666666666666657E-2</v>
      </c>
      <c r="T4749" s="153">
        <v>0.47916666666666669</v>
      </c>
      <c r="U4749" s="153">
        <v>0.52083333333333337</v>
      </c>
      <c r="V4749" s="153">
        <f>IF(ISBLANK(T4749),"",Tabella2[[#This Row],[ACT STOP]]-Tabella2[[#This Row],[ACT START]])</f>
        <v>4.1666666666666685E-2</v>
      </c>
      <c r="W4749" s="104" t="s">
        <v>92</v>
      </c>
      <c r="X4749" s="104" t="s">
        <v>91</v>
      </c>
      <c r="Y4749" s="110"/>
      <c r="Z4749" s="106"/>
      <c r="AA4749" s="104"/>
      <c r="AB4749" s="107"/>
      <c r="AC4749" s="72">
        <v>1</v>
      </c>
      <c r="AH4749" s="70"/>
      <c r="AI4749" s="70"/>
      <c r="AJ4749">
        <v>0</v>
      </c>
      <c r="AL4749" s="70"/>
      <c r="BM4749" s="135">
        <v>0.47916666666666669</v>
      </c>
      <c r="BN4749" s="136">
        <v>0.52083333333333337</v>
      </c>
      <c r="BO4749" s="101"/>
      <c r="BR4749" s="109" t="str">
        <f t="shared" ref="BR4749:BR4812" si="74">_xlfn.CONCAT(LEFT(BR4748,6),TEXT(RIGHT(BR4748,4)+1,"0000"))</f>
        <v>SH-25-4738</v>
      </c>
      <c r="BS4749" s="109" t="s">
        <v>266</v>
      </c>
      <c r="BT4749" t="s">
        <v>92</v>
      </c>
      <c r="BU4749" t="s">
        <v>9925</v>
      </c>
    </row>
    <row r="4750" spans="1:73" hidden="1">
      <c r="A4750" s="103" t="s">
        <v>9926</v>
      </c>
      <c r="B4750" s="102">
        <v>45896</v>
      </c>
      <c r="C4750" s="104">
        <f>_xlfn.ISOWEEKNUM(Tabella2[[#This Row],[Date]])</f>
        <v>35</v>
      </c>
      <c r="D4750" s="104" t="s">
        <v>3529</v>
      </c>
      <c r="E4750" s="104" t="s">
        <v>284</v>
      </c>
      <c r="F4750" s="104">
        <v>68</v>
      </c>
      <c r="G4750" s="104" t="s">
        <v>284</v>
      </c>
      <c r="H4750" s="105">
        <v>9</v>
      </c>
      <c r="I4750" s="104"/>
      <c r="J4750" s="104" t="s">
        <v>258</v>
      </c>
      <c r="K4750" s="104" t="s">
        <v>80</v>
      </c>
      <c r="L4750" s="104" t="s">
        <v>299</v>
      </c>
      <c r="M4750" s="104" t="s">
        <v>386</v>
      </c>
      <c r="N4750" s="104"/>
      <c r="O4750" s="108" t="str">
        <f>A4749</f>
        <v>17151</v>
      </c>
      <c r="P4750" s="111" t="s">
        <v>565</v>
      </c>
      <c r="Q4750" s="153">
        <v>0.47916666666666669</v>
      </c>
      <c r="R4750" s="153">
        <v>0.52083333333333337</v>
      </c>
      <c r="S4750" s="153">
        <v>4.1666666666666657E-2</v>
      </c>
      <c r="T4750" s="153">
        <v>0.47916666666666669</v>
      </c>
      <c r="U4750" s="153">
        <v>0.52083333333333337</v>
      </c>
      <c r="V4750" s="153">
        <f>IF(ISBLANK(T4750),"",Tabella2[[#This Row],[ACT STOP]]-Tabella2[[#This Row],[ACT START]])</f>
        <v>4.1666666666666685E-2</v>
      </c>
      <c r="W4750" s="104" t="s">
        <v>92</v>
      </c>
      <c r="X4750" s="104" t="s">
        <v>91</v>
      </c>
      <c r="Y4750" s="110"/>
      <c r="Z4750" s="106"/>
      <c r="AA4750" s="104"/>
      <c r="AB4750" s="107"/>
      <c r="AC4750" s="72">
        <v>1</v>
      </c>
      <c r="AH4750" s="70"/>
      <c r="AI4750" s="70"/>
      <c r="AJ4750">
        <v>0</v>
      </c>
      <c r="AL4750" s="70"/>
      <c r="BM4750" s="135">
        <v>0.47916666666666669</v>
      </c>
      <c r="BN4750" s="136">
        <v>0.52083333333333337</v>
      </c>
      <c r="BO4750" s="101"/>
      <c r="BR4750" s="109" t="str">
        <f t="shared" si="74"/>
        <v>SH-25-4739</v>
      </c>
      <c r="BS4750" s="109" t="s">
        <v>339</v>
      </c>
      <c r="BT4750" t="s">
        <v>92</v>
      </c>
      <c r="BU4750" t="s">
        <v>9927</v>
      </c>
    </row>
    <row r="4751" spans="1:73" hidden="1">
      <c r="A4751" s="103" t="s">
        <v>9928</v>
      </c>
      <c r="B4751" s="102">
        <v>45896</v>
      </c>
      <c r="C4751" s="104">
        <f>_xlfn.ISOWEEKNUM(Tabella2[[#This Row],[Date]])</f>
        <v>35</v>
      </c>
      <c r="D4751" s="104" t="s">
        <v>13714</v>
      </c>
      <c r="E4751" s="104" t="s">
        <v>284</v>
      </c>
      <c r="F4751" s="104">
        <v>48</v>
      </c>
      <c r="G4751" s="104" t="s">
        <v>257</v>
      </c>
      <c r="H4751" s="105">
        <v>10</v>
      </c>
      <c r="I4751" s="104"/>
      <c r="J4751" s="104" t="s">
        <v>258</v>
      </c>
      <c r="K4751" s="104" t="s">
        <v>81</v>
      </c>
      <c r="L4751" s="104" t="s">
        <v>259</v>
      </c>
      <c r="M4751" s="104" t="s">
        <v>1846</v>
      </c>
      <c r="N4751" s="104"/>
      <c r="O4751" s="106"/>
      <c r="P4751" s="111" t="s">
        <v>3316</v>
      </c>
      <c r="Q4751" s="153" t="s">
        <v>504</v>
      </c>
      <c r="R4751" s="153" t="s">
        <v>271</v>
      </c>
      <c r="S4751" s="153">
        <v>4.1666666666666657E-2</v>
      </c>
      <c r="T4751" s="153">
        <v>0.47916666666666669</v>
      </c>
      <c r="U4751" s="153">
        <v>0.52083333333333337</v>
      </c>
      <c r="V4751" s="153">
        <f>IF(ISBLANK(T4751),"",Tabella2[[#This Row],[ACT STOP]]-Tabella2[[#This Row],[ACT START]])</f>
        <v>4.1666666666666685E-2</v>
      </c>
      <c r="W4751" s="104" t="s">
        <v>92</v>
      </c>
      <c r="X4751" s="104" t="s">
        <v>91</v>
      </c>
      <c r="Y4751" s="110" t="s">
        <v>9929</v>
      </c>
      <c r="Z4751" s="106"/>
      <c r="AA4751" s="104"/>
      <c r="AB4751" s="107"/>
      <c r="AC4751" s="72">
        <v>1</v>
      </c>
      <c r="AH4751" s="70"/>
      <c r="AI4751" s="70"/>
      <c r="AJ4751">
        <v>0</v>
      </c>
      <c r="AL4751" s="70"/>
      <c r="BM4751" s="135">
        <v>0.47916666666666669</v>
      </c>
      <c r="BN4751" s="136">
        <v>0.52083333333333337</v>
      </c>
      <c r="BO4751" s="101"/>
      <c r="BR4751" s="109" t="str">
        <f t="shared" si="74"/>
        <v>SH-25-4740</v>
      </c>
      <c r="BS4751" s="109" t="s">
        <v>552</v>
      </c>
      <c r="BT4751" t="s">
        <v>92</v>
      </c>
      <c r="BU4751" t="s">
        <v>9930</v>
      </c>
    </row>
    <row r="4752" spans="1:73" hidden="1">
      <c r="A4752" s="103" t="s">
        <v>9931</v>
      </c>
      <c r="B4752" s="102">
        <v>45896</v>
      </c>
      <c r="C4752" s="104">
        <f>_xlfn.ISOWEEKNUM(Tabella2[[#This Row],[Date]])</f>
        <v>35</v>
      </c>
      <c r="D4752" s="104" t="s">
        <v>9743</v>
      </c>
      <c r="E4752" s="104" t="s">
        <v>256</v>
      </c>
      <c r="F4752" s="104">
        <v>79</v>
      </c>
      <c r="G4752" s="104" t="s">
        <v>257</v>
      </c>
      <c r="H4752" s="105">
        <v>14</v>
      </c>
      <c r="I4752" s="104"/>
      <c r="J4752" s="104" t="s">
        <v>258</v>
      </c>
      <c r="K4752" s="104" t="s">
        <v>77</v>
      </c>
      <c r="L4752" s="104" t="s">
        <v>259</v>
      </c>
      <c r="M4752" s="104" t="s">
        <v>276</v>
      </c>
      <c r="N4752" s="104"/>
      <c r="O4752" s="106"/>
      <c r="P4752" s="111" t="s">
        <v>2716</v>
      </c>
      <c r="Q4752" s="153" t="s">
        <v>504</v>
      </c>
      <c r="R4752" s="153" t="s">
        <v>271</v>
      </c>
      <c r="S4752" s="153">
        <v>4.1666666666666657E-2</v>
      </c>
      <c r="T4752" s="153">
        <v>0.47916666666666669</v>
      </c>
      <c r="U4752" s="153">
        <v>0.52083333333333337</v>
      </c>
      <c r="V4752" s="153">
        <f>IF(ISBLANK(T4752),"",Tabella2[[#This Row],[ACT STOP]]-Tabella2[[#This Row],[ACT START]])</f>
        <v>4.1666666666666685E-2</v>
      </c>
      <c r="W4752" s="104" t="s">
        <v>92</v>
      </c>
      <c r="X4752" s="104" t="s">
        <v>91</v>
      </c>
      <c r="Y4752" s="110"/>
      <c r="Z4752" s="106"/>
      <c r="AA4752" s="104"/>
      <c r="AB4752" s="107"/>
      <c r="AC4752" s="72">
        <v>1</v>
      </c>
      <c r="AH4752" s="70"/>
      <c r="AI4752" s="70"/>
      <c r="AJ4752">
        <v>0</v>
      </c>
      <c r="AL4752" s="70"/>
      <c r="BM4752" s="135">
        <v>0.47916666666666669</v>
      </c>
      <c r="BN4752" s="136">
        <v>0.52083333333333337</v>
      </c>
      <c r="BO4752" s="101"/>
      <c r="BR4752" s="109" t="str">
        <f t="shared" si="74"/>
        <v>SH-25-4741</v>
      </c>
      <c r="BS4752" s="109" t="s">
        <v>372</v>
      </c>
      <c r="BT4752" t="s">
        <v>92</v>
      </c>
      <c r="BU4752" t="s">
        <v>9932</v>
      </c>
    </row>
    <row r="4753" spans="1:73" hidden="1">
      <c r="A4753" s="103" t="s">
        <v>9933</v>
      </c>
      <c r="B4753" s="102">
        <v>45896</v>
      </c>
      <c r="C4753" s="104">
        <f>_xlfn.ISOWEEKNUM(Tabella2[[#This Row],[Date]])</f>
        <v>35</v>
      </c>
      <c r="D4753" s="104" t="s">
        <v>409</v>
      </c>
      <c r="E4753" s="104" t="s">
        <v>284</v>
      </c>
      <c r="F4753" s="104">
        <v>42</v>
      </c>
      <c r="G4753" s="104" t="s">
        <v>257</v>
      </c>
      <c r="H4753" s="105">
        <v>32</v>
      </c>
      <c r="I4753" s="104"/>
      <c r="J4753" s="104" t="s">
        <v>258</v>
      </c>
      <c r="K4753" s="104" t="s">
        <v>79</v>
      </c>
      <c r="L4753" s="104" t="s">
        <v>299</v>
      </c>
      <c r="M4753" s="104" t="s">
        <v>913</v>
      </c>
      <c r="N4753" s="104"/>
      <c r="O4753" s="108" t="str">
        <f>A4754</f>
        <v>17156</v>
      </c>
      <c r="P4753" s="111" t="s">
        <v>5940</v>
      </c>
      <c r="Q4753" s="153" t="s">
        <v>549</v>
      </c>
      <c r="R4753" s="153" t="s">
        <v>550</v>
      </c>
      <c r="S4753" s="153">
        <v>4.1666666666666657E-2</v>
      </c>
      <c r="T4753" s="153" t="s">
        <v>549</v>
      </c>
      <c r="U4753" s="153" t="s">
        <v>550</v>
      </c>
      <c r="V4753" s="153">
        <f>IF(ISBLANK(T4753),"",Tabella2[[#This Row],[ACT STOP]]-Tabella2[[#This Row],[ACT START]])</f>
        <v>4.1666666666666741E-2</v>
      </c>
      <c r="W4753" s="104" t="s">
        <v>92</v>
      </c>
      <c r="X4753" s="104" t="s">
        <v>91</v>
      </c>
      <c r="Y4753" s="110"/>
      <c r="Z4753" s="106"/>
      <c r="AA4753" s="104"/>
      <c r="AB4753" s="107"/>
      <c r="AC4753" s="72">
        <v>1</v>
      </c>
      <c r="AH4753" s="70"/>
      <c r="AI4753" s="70"/>
      <c r="AJ4753">
        <v>0</v>
      </c>
      <c r="AL4753" s="70"/>
      <c r="BM4753" s="135" t="s">
        <v>549</v>
      </c>
      <c r="BN4753" s="136" t="s">
        <v>550</v>
      </c>
      <c r="BO4753" s="101"/>
      <c r="BR4753" s="109" t="str">
        <f t="shared" si="74"/>
        <v>SH-25-4742</v>
      </c>
      <c r="BS4753" s="109" t="s">
        <v>356</v>
      </c>
      <c r="BT4753" t="s">
        <v>92</v>
      </c>
      <c r="BU4753" t="s">
        <v>9934</v>
      </c>
    </row>
    <row r="4754" spans="1:73" hidden="1">
      <c r="A4754" s="103" t="s">
        <v>9935</v>
      </c>
      <c r="B4754" s="102">
        <v>45896</v>
      </c>
      <c r="C4754" s="104">
        <f>_xlfn.ISOWEEKNUM(Tabella2[[#This Row],[Date]])</f>
        <v>35</v>
      </c>
      <c r="D4754" s="104" t="s">
        <v>404</v>
      </c>
      <c r="E4754" s="104" t="s">
        <v>284</v>
      </c>
      <c r="F4754" s="104">
        <v>41</v>
      </c>
      <c r="G4754" s="104" t="s">
        <v>257</v>
      </c>
      <c r="H4754" s="105">
        <v>1</v>
      </c>
      <c r="I4754" s="104"/>
      <c r="J4754" s="104" t="s">
        <v>258</v>
      </c>
      <c r="K4754" s="104" t="s">
        <v>78</v>
      </c>
      <c r="L4754" s="104" t="s">
        <v>299</v>
      </c>
      <c r="M4754" s="104" t="s">
        <v>913</v>
      </c>
      <c r="N4754" s="104"/>
      <c r="O4754" s="108" t="str">
        <f>A4753</f>
        <v>17155</v>
      </c>
      <c r="P4754" s="111" t="s">
        <v>5940</v>
      </c>
      <c r="Q4754" s="153">
        <v>0.54166666666666663</v>
      </c>
      <c r="R4754" s="153">
        <v>0.58333333333333337</v>
      </c>
      <c r="S4754" s="153">
        <v>4.1666666666666657E-2</v>
      </c>
      <c r="T4754" s="153" t="s">
        <v>549</v>
      </c>
      <c r="U4754" s="153" t="s">
        <v>550</v>
      </c>
      <c r="V4754" s="153">
        <f>IF(ISBLANK(T4754),"",Tabella2[[#This Row],[ACT STOP]]-Tabella2[[#This Row],[ACT START]])</f>
        <v>4.1666666666666741E-2</v>
      </c>
      <c r="W4754" s="104" t="s">
        <v>92</v>
      </c>
      <c r="X4754" s="104" t="s">
        <v>91</v>
      </c>
      <c r="Y4754" s="110"/>
      <c r="Z4754" s="106"/>
      <c r="AA4754" s="104"/>
      <c r="AB4754" s="107"/>
      <c r="AC4754" s="72">
        <v>1</v>
      </c>
      <c r="AH4754" s="70"/>
      <c r="AI4754" s="70"/>
      <c r="AJ4754">
        <v>0</v>
      </c>
      <c r="AL4754" s="70"/>
      <c r="BM4754" s="135" t="s">
        <v>549</v>
      </c>
      <c r="BN4754" s="136" t="s">
        <v>550</v>
      </c>
      <c r="BO4754" s="101"/>
      <c r="BR4754" s="109" t="str">
        <f t="shared" si="74"/>
        <v>SH-25-4743</v>
      </c>
      <c r="BS4754" s="109" t="s">
        <v>332</v>
      </c>
      <c r="BT4754" t="s">
        <v>92</v>
      </c>
      <c r="BU4754" t="s">
        <v>9936</v>
      </c>
    </row>
    <row r="4755" spans="1:73" hidden="1">
      <c r="A4755" s="103" t="s">
        <v>9937</v>
      </c>
      <c r="B4755" s="102">
        <v>45896</v>
      </c>
      <c r="C4755" s="104">
        <f>_xlfn.ISOWEEKNUM(Tabella2[[#This Row],[Date]])</f>
        <v>35</v>
      </c>
      <c r="D4755" s="104" t="s">
        <v>722</v>
      </c>
      <c r="E4755" s="104" t="s">
        <v>327</v>
      </c>
      <c r="F4755" s="104">
        <v>82</v>
      </c>
      <c r="G4755" s="104" t="s">
        <v>257</v>
      </c>
      <c r="H4755" s="105">
        <v>5</v>
      </c>
      <c r="I4755" s="104" t="s">
        <v>258</v>
      </c>
      <c r="J4755" s="104"/>
      <c r="K4755" s="104" t="s">
        <v>83</v>
      </c>
      <c r="L4755" s="104" t="s">
        <v>299</v>
      </c>
      <c r="M4755" s="104" t="s">
        <v>276</v>
      </c>
      <c r="N4755" s="104"/>
      <c r="O4755" s="108" t="str">
        <f>A4756</f>
        <v>17158</v>
      </c>
      <c r="P4755" s="111" t="s">
        <v>833</v>
      </c>
      <c r="Q4755" s="153" t="s">
        <v>549</v>
      </c>
      <c r="R4755" s="153">
        <v>0.5625</v>
      </c>
      <c r="S4755" s="153">
        <v>2.0833333333333329E-2</v>
      </c>
      <c r="T4755" s="153" t="s">
        <v>549</v>
      </c>
      <c r="U4755" s="153">
        <v>0.5625</v>
      </c>
      <c r="V4755" s="153">
        <f>IF(ISBLANK(T4755),"",Tabella2[[#This Row],[ACT STOP]]-Tabella2[[#This Row],[ACT START]])</f>
        <v>2.083333333333337E-2</v>
      </c>
      <c r="W4755" s="104" t="s">
        <v>92</v>
      </c>
      <c r="X4755" s="104" t="s">
        <v>91</v>
      </c>
      <c r="Y4755" s="110"/>
      <c r="Z4755" s="106"/>
      <c r="AA4755" s="104"/>
      <c r="AB4755" s="107"/>
      <c r="AC4755" s="72">
        <v>1</v>
      </c>
      <c r="AH4755" s="70"/>
      <c r="AI4755" s="70"/>
      <c r="AJ4755">
        <v>0</v>
      </c>
      <c r="AL4755" s="70"/>
      <c r="BM4755" s="135" t="s">
        <v>549</v>
      </c>
      <c r="BN4755" s="136">
        <v>0.5625</v>
      </c>
      <c r="BO4755" s="101"/>
      <c r="BR4755" s="109" t="str">
        <f t="shared" si="74"/>
        <v>SH-25-4744</v>
      </c>
      <c r="BS4755" s="109" t="s">
        <v>416</v>
      </c>
      <c r="BT4755" t="s">
        <v>92</v>
      </c>
      <c r="BU4755" t="s">
        <v>9938</v>
      </c>
    </row>
    <row r="4756" spans="1:73" hidden="1">
      <c r="A4756" s="103" t="s">
        <v>9939</v>
      </c>
      <c r="B4756" s="102">
        <v>45896</v>
      </c>
      <c r="C4756" s="104">
        <f>_xlfn.ISOWEEKNUM(Tabella2[[#This Row],[Date]])</f>
        <v>35</v>
      </c>
      <c r="D4756" s="104" t="s">
        <v>195</v>
      </c>
      <c r="E4756" s="104" t="s">
        <v>880</v>
      </c>
      <c r="F4756" s="104"/>
      <c r="G4756" s="104" t="s">
        <v>284</v>
      </c>
      <c r="H4756" s="105">
        <v>22</v>
      </c>
      <c r="I4756" s="104"/>
      <c r="J4756" s="104" t="s">
        <v>258</v>
      </c>
      <c r="K4756" s="104" t="s">
        <v>80</v>
      </c>
      <c r="L4756" s="104" t="s">
        <v>299</v>
      </c>
      <c r="M4756" s="104" t="s">
        <v>276</v>
      </c>
      <c r="N4756" s="104"/>
      <c r="O4756" s="108" t="str">
        <f>A4755</f>
        <v>17157</v>
      </c>
      <c r="P4756" s="111" t="s">
        <v>300</v>
      </c>
      <c r="Q4756" s="153">
        <v>0.54166666666666663</v>
      </c>
      <c r="R4756" s="153">
        <v>0.5625</v>
      </c>
      <c r="S4756" s="153">
        <v>2.0833333333333329E-2</v>
      </c>
      <c r="T4756" s="153">
        <v>0.54166666666666663</v>
      </c>
      <c r="U4756" s="153">
        <v>0.5625</v>
      </c>
      <c r="V4756" s="153">
        <f>IF(ISBLANK(T4756),"",Tabella2[[#This Row],[ACT STOP]]-Tabella2[[#This Row],[ACT START]])</f>
        <v>2.083333333333337E-2</v>
      </c>
      <c r="W4756" s="104" t="s">
        <v>92</v>
      </c>
      <c r="X4756" s="104" t="s">
        <v>91</v>
      </c>
      <c r="Y4756" s="110"/>
      <c r="Z4756" s="106"/>
      <c r="AA4756" s="104"/>
      <c r="AB4756" s="107"/>
      <c r="AC4756" s="72">
        <v>1</v>
      </c>
      <c r="AH4756" s="70"/>
      <c r="AI4756" s="70"/>
      <c r="AJ4756">
        <v>0</v>
      </c>
      <c r="AL4756" s="70"/>
      <c r="BM4756" s="135">
        <v>0.54166666666666663</v>
      </c>
      <c r="BN4756" s="136">
        <v>0.5625</v>
      </c>
      <c r="BO4756" s="101"/>
      <c r="BR4756" s="109" t="str">
        <f t="shared" si="74"/>
        <v>SH-25-4745</v>
      </c>
      <c r="BS4756" s="109" t="s">
        <v>295</v>
      </c>
      <c r="BT4756" t="s">
        <v>92</v>
      </c>
      <c r="BU4756" t="s">
        <v>881</v>
      </c>
    </row>
    <row r="4757" spans="1:73" hidden="1">
      <c r="A4757" s="103" t="s">
        <v>9940</v>
      </c>
      <c r="B4757" s="102">
        <v>45896</v>
      </c>
      <c r="C4757" s="104">
        <f>_xlfn.ISOWEEKNUM(Tabella2[[#This Row],[Date]])</f>
        <v>35</v>
      </c>
      <c r="D4757" s="104" t="s">
        <v>722</v>
      </c>
      <c r="E4757" s="104" t="s">
        <v>327</v>
      </c>
      <c r="F4757" s="104">
        <v>80</v>
      </c>
      <c r="G4757" s="104" t="s">
        <v>284</v>
      </c>
      <c r="H4757" s="105">
        <v>22</v>
      </c>
      <c r="I4757" s="104" t="s">
        <v>258</v>
      </c>
      <c r="J4757" s="104"/>
      <c r="K4757" s="104" t="s">
        <v>83</v>
      </c>
      <c r="L4757" s="104" t="s">
        <v>299</v>
      </c>
      <c r="M4757" s="104" t="s">
        <v>276</v>
      </c>
      <c r="N4757" s="104"/>
      <c r="O4757" s="108" t="str">
        <f>A4758</f>
        <v>17160</v>
      </c>
      <c r="P4757" s="111" t="s">
        <v>833</v>
      </c>
      <c r="Q4757" s="153" t="s">
        <v>406</v>
      </c>
      <c r="R4757" s="153">
        <v>0.58680555555555558</v>
      </c>
      <c r="S4757" s="153">
        <v>2.0833333333333329E-2</v>
      </c>
      <c r="T4757" s="153" t="s">
        <v>406</v>
      </c>
      <c r="U4757" s="153">
        <v>0.58680555555555558</v>
      </c>
      <c r="V4757" s="153">
        <f>IF(ISBLANK(T4757),"",Tabella2[[#This Row],[ACT STOP]]-Tabella2[[#This Row],[ACT START]])</f>
        <v>2.083333333333337E-2</v>
      </c>
      <c r="W4757" s="104" t="s">
        <v>92</v>
      </c>
      <c r="X4757" s="104" t="s">
        <v>91</v>
      </c>
      <c r="Y4757" s="110"/>
      <c r="Z4757" s="106"/>
      <c r="AA4757" s="104"/>
      <c r="AB4757" s="107"/>
      <c r="AC4757" s="72">
        <v>1</v>
      </c>
      <c r="AH4757" s="70"/>
      <c r="AI4757" s="70"/>
      <c r="AJ4757">
        <v>0</v>
      </c>
      <c r="AL4757" s="70"/>
      <c r="BM4757" s="135" t="s">
        <v>406</v>
      </c>
      <c r="BN4757" s="136">
        <v>0.58680555555555558</v>
      </c>
      <c r="BO4757" s="101"/>
      <c r="BR4757" s="109" t="str">
        <f t="shared" si="74"/>
        <v>SH-25-4746</v>
      </c>
      <c r="BS4757" s="109" t="s">
        <v>295</v>
      </c>
      <c r="BT4757" t="s">
        <v>92</v>
      </c>
      <c r="BU4757" t="s">
        <v>9941</v>
      </c>
    </row>
    <row r="4758" spans="1:73" hidden="1">
      <c r="A4758" s="103" t="s">
        <v>9942</v>
      </c>
      <c r="B4758" s="102">
        <v>45896</v>
      </c>
      <c r="C4758" s="104">
        <f>_xlfn.ISOWEEKNUM(Tabella2[[#This Row],[Date]])</f>
        <v>35</v>
      </c>
      <c r="D4758" s="104" t="s">
        <v>195</v>
      </c>
      <c r="E4758" s="104" t="s">
        <v>880</v>
      </c>
      <c r="F4758" s="104"/>
      <c r="G4758" s="104" t="s">
        <v>257</v>
      </c>
      <c r="H4758" s="105">
        <v>5</v>
      </c>
      <c r="I4758" s="104"/>
      <c r="J4758" s="104" t="s">
        <v>258</v>
      </c>
      <c r="K4758" s="104" t="s">
        <v>80</v>
      </c>
      <c r="L4758" s="104" t="s">
        <v>299</v>
      </c>
      <c r="M4758" s="104" t="s">
        <v>276</v>
      </c>
      <c r="N4758" s="104"/>
      <c r="O4758" s="108" t="str">
        <f>A4757</f>
        <v>17159</v>
      </c>
      <c r="P4758" s="111" t="s">
        <v>300</v>
      </c>
      <c r="Q4758" s="153">
        <v>0.56597222222222221</v>
      </c>
      <c r="R4758" s="153">
        <v>0.58680555555555558</v>
      </c>
      <c r="S4758" s="153">
        <v>2.0833333333333329E-2</v>
      </c>
      <c r="T4758" s="153" t="s">
        <v>406</v>
      </c>
      <c r="U4758" s="153">
        <v>0.58680555555555558</v>
      </c>
      <c r="V4758" s="153">
        <f>IF(ISBLANK(T4758),"",Tabella2[[#This Row],[ACT STOP]]-Tabella2[[#This Row],[ACT START]])</f>
        <v>2.083333333333337E-2</v>
      </c>
      <c r="W4758" s="104" t="s">
        <v>92</v>
      </c>
      <c r="X4758" s="104" t="s">
        <v>91</v>
      </c>
      <c r="Y4758" s="110"/>
      <c r="Z4758" s="106"/>
      <c r="AA4758" s="104"/>
      <c r="AB4758" s="107"/>
      <c r="AC4758" s="72">
        <v>1</v>
      </c>
      <c r="AH4758" s="70"/>
      <c r="AI4758" s="70"/>
      <c r="AJ4758">
        <v>0</v>
      </c>
      <c r="AL4758" s="70"/>
      <c r="BM4758" s="135" t="s">
        <v>406</v>
      </c>
      <c r="BN4758" s="136">
        <v>0.58680555555555558</v>
      </c>
      <c r="BO4758" s="101"/>
      <c r="BR4758" s="109" t="str">
        <f t="shared" si="74"/>
        <v>SH-25-4747</v>
      </c>
      <c r="BS4758" s="109" t="s">
        <v>416</v>
      </c>
      <c r="BT4758" t="s">
        <v>92</v>
      </c>
      <c r="BU4758" t="s">
        <v>881</v>
      </c>
    </row>
    <row r="4759" spans="1:73" hidden="1">
      <c r="A4759" s="103" t="s">
        <v>9943</v>
      </c>
      <c r="B4759" s="102">
        <v>45896</v>
      </c>
      <c r="C4759" s="104">
        <f>_xlfn.ISOWEEKNUM(Tabella2[[#This Row],[Date]])</f>
        <v>35</v>
      </c>
      <c r="D4759" s="104" t="s">
        <v>817</v>
      </c>
      <c r="E4759" s="104" t="s">
        <v>284</v>
      </c>
      <c r="F4759" s="104">
        <v>72</v>
      </c>
      <c r="G4759" s="104" t="s">
        <v>257</v>
      </c>
      <c r="H4759" s="105">
        <v>2</v>
      </c>
      <c r="I4759" s="104"/>
      <c r="J4759" s="104" t="s">
        <v>258</v>
      </c>
      <c r="K4759" s="104" t="s">
        <v>81</v>
      </c>
      <c r="L4759" s="104" t="s">
        <v>259</v>
      </c>
      <c r="M4759" s="104" t="s">
        <v>328</v>
      </c>
      <c r="N4759" s="104"/>
      <c r="O4759" s="106"/>
      <c r="P4759" s="111" t="s">
        <v>3689</v>
      </c>
      <c r="Q4759" s="153" t="s">
        <v>549</v>
      </c>
      <c r="R4759" s="153" t="s">
        <v>550</v>
      </c>
      <c r="S4759" s="153">
        <v>4.1666666666666657E-2</v>
      </c>
      <c r="T4759" s="153" t="s">
        <v>549</v>
      </c>
      <c r="U4759" s="153" t="s">
        <v>550</v>
      </c>
      <c r="V4759" s="153">
        <f>IF(ISBLANK(T4759),"",Tabella2[[#This Row],[ACT STOP]]-Tabella2[[#This Row],[ACT START]])</f>
        <v>4.1666666666666741E-2</v>
      </c>
      <c r="W4759" s="104" t="s">
        <v>92</v>
      </c>
      <c r="X4759" s="104" t="s">
        <v>91</v>
      </c>
      <c r="Y4759" s="110"/>
      <c r="Z4759" s="106"/>
      <c r="AA4759" s="104"/>
      <c r="AB4759" s="107"/>
      <c r="AC4759" s="72">
        <v>1</v>
      </c>
      <c r="AH4759" s="70"/>
      <c r="AI4759" s="70"/>
      <c r="AJ4759">
        <v>0</v>
      </c>
      <c r="AL4759" s="70"/>
      <c r="BM4759" s="135" t="s">
        <v>549</v>
      </c>
      <c r="BN4759" s="136" t="s">
        <v>550</v>
      </c>
      <c r="BO4759" s="101"/>
      <c r="BR4759" s="109" t="str">
        <f t="shared" si="74"/>
        <v>SH-25-4748</v>
      </c>
      <c r="BS4759" s="109" t="s">
        <v>368</v>
      </c>
      <c r="BT4759" t="s">
        <v>92</v>
      </c>
      <c r="BU4759" t="s">
        <v>9944</v>
      </c>
    </row>
    <row r="4760" spans="1:73" hidden="1">
      <c r="A4760" s="103" t="s">
        <v>9945</v>
      </c>
      <c r="B4760" s="102">
        <v>45897</v>
      </c>
      <c r="C4760" s="104">
        <f>_xlfn.ISOWEEKNUM(Tabella2[[#This Row],[Date]])</f>
        <v>35</v>
      </c>
      <c r="D4760" s="104" t="s">
        <v>751</v>
      </c>
      <c r="E4760" s="104" t="s">
        <v>256</v>
      </c>
      <c r="F4760" s="104">
        <v>77</v>
      </c>
      <c r="G4760" s="104" t="s">
        <v>257</v>
      </c>
      <c r="H4760" s="105">
        <v>9</v>
      </c>
      <c r="I4760" s="104" t="s">
        <v>258</v>
      </c>
      <c r="J4760" s="104"/>
      <c r="K4760" s="104" t="s">
        <v>79</v>
      </c>
      <c r="L4760" s="104" t="s">
        <v>299</v>
      </c>
      <c r="M4760" s="104" t="s">
        <v>328</v>
      </c>
      <c r="N4760" s="104"/>
      <c r="O4760" s="108" t="str">
        <f>A4761</f>
        <v>17163</v>
      </c>
      <c r="P4760" s="111" t="s">
        <v>3403</v>
      </c>
      <c r="Q4760" s="153" t="s">
        <v>7801</v>
      </c>
      <c r="R4760" s="153" t="s">
        <v>7802</v>
      </c>
      <c r="S4760" s="153">
        <v>4.1666666666666657E-2</v>
      </c>
      <c r="T4760" s="153" t="s">
        <v>7801</v>
      </c>
      <c r="U4760" s="153">
        <v>0.25</v>
      </c>
      <c r="V4760" s="153">
        <f>IF(ISBLANK(T4760),"",Tabella2[[#This Row],[ACT STOP]]-Tabella2[[#This Row],[ACT START]])</f>
        <v>2.0833333333333343E-2</v>
      </c>
      <c r="W4760" s="104" t="s">
        <v>116</v>
      </c>
      <c r="X4760" s="104" t="s">
        <v>113</v>
      </c>
      <c r="Y4760" s="110" t="s">
        <v>9946</v>
      </c>
      <c r="Z4760" s="106"/>
      <c r="AA4760" s="104"/>
      <c r="AB4760" s="107"/>
      <c r="AC4760" s="72">
        <v>0</v>
      </c>
      <c r="AH4760" s="70"/>
      <c r="AI4760" s="70"/>
      <c r="AJ4760">
        <v>0</v>
      </c>
      <c r="AL4760" s="70"/>
      <c r="BL4760" t="s">
        <v>9947</v>
      </c>
      <c r="BM4760" s="135" t="s">
        <v>7801</v>
      </c>
      <c r="BN4760" s="136">
        <v>0.25</v>
      </c>
      <c r="BO4760" s="101"/>
      <c r="BR4760" s="109" t="str">
        <f t="shared" si="74"/>
        <v>SH-25-4749</v>
      </c>
      <c r="BS4760" s="109" t="s">
        <v>318</v>
      </c>
      <c r="BT4760" t="s">
        <v>100</v>
      </c>
      <c r="BU4760" t="s">
        <v>9948</v>
      </c>
    </row>
    <row r="4761" spans="1:73" hidden="1">
      <c r="A4761" s="103" t="s">
        <v>9949</v>
      </c>
      <c r="B4761" s="102">
        <v>45897</v>
      </c>
      <c r="C4761" s="104">
        <f>_xlfn.ISOWEEKNUM(Tabella2[[#This Row],[Date]])</f>
        <v>35</v>
      </c>
      <c r="D4761" s="104" t="s">
        <v>763</v>
      </c>
      <c r="E4761" s="104" t="s">
        <v>256</v>
      </c>
      <c r="F4761" s="104">
        <v>66</v>
      </c>
      <c r="G4761" s="104" t="s">
        <v>257</v>
      </c>
      <c r="H4761" s="105">
        <v>17</v>
      </c>
      <c r="I4761" s="104"/>
      <c r="J4761" s="104" t="s">
        <v>258</v>
      </c>
      <c r="K4761" s="104" t="s">
        <v>78</v>
      </c>
      <c r="L4761" s="104" t="s">
        <v>299</v>
      </c>
      <c r="M4761" s="104" t="s">
        <v>328</v>
      </c>
      <c r="N4761" s="104"/>
      <c r="O4761" s="108" t="str">
        <f>A4760</f>
        <v>17162</v>
      </c>
      <c r="P4761" s="111" t="s">
        <v>3403</v>
      </c>
      <c r="Q4761" s="153">
        <v>0.22916666666666671</v>
      </c>
      <c r="R4761" s="153">
        <v>0.27083333333333331</v>
      </c>
      <c r="S4761" s="153">
        <v>4.1666666666666657E-2</v>
      </c>
      <c r="T4761" s="153">
        <v>0.22916666666666671</v>
      </c>
      <c r="U4761" s="153">
        <v>0.25</v>
      </c>
      <c r="V4761" s="153">
        <f>IF(ISBLANK(T4761),"",Tabella2[[#This Row],[ACT STOP]]-Tabella2[[#This Row],[ACT START]])</f>
        <v>2.0833333333333287E-2</v>
      </c>
      <c r="W4761" s="104" t="s">
        <v>116</v>
      </c>
      <c r="X4761" s="104" t="s">
        <v>143</v>
      </c>
      <c r="Y4761" s="110" t="s">
        <v>9950</v>
      </c>
      <c r="Z4761" s="106"/>
      <c r="AA4761" s="104"/>
      <c r="AB4761" s="107"/>
      <c r="AC4761" s="72">
        <v>0</v>
      </c>
      <c r="AH4761" s="70"/>
      <c r="AI4761" s="70"/>
      <c r="AJ4761">
        <v>0</v>
      </c>
      <c r="AL4761" s="70"/>
      <c r="BL4761" t="s">
        <v>9951</v>
      </c>
      <c r="BM4761" s="135">
        <v>0.22916666666666671</v>
      </c>
      <c r="BN4761" s="136">
        <v>0.25</v>
      </c>
      <c r="BO4761" s="101"/>
      <c r="BR4761" s="109" t="str">
        <f t="shared" si="74"/>
        <v>SH-25-4750</v>
      </c>
      <c r="BS4761" s="109" t="s">
        <v>393</v>
      </c>
      <c r="BT4761" t="s">
        <v>100</v>
      </c>
      <c r="BU4761" t="s">
        <v>9952</v>
      </c>
    </row>
    <row r="4762" spans="1:73" hidden="1">
      <c r="A4762" s="103" t="s">
        <v>9953</v>
      </c>
      <c r="B4762" s="102">
        <v>45897</v>
      </c>
      <c r="C4762" s="104">
        <f>_xlfn.ISOWEEKNUM(Tabella2[[#This Row],[Date]])</f>
        <v>35</v>
      </c>
      <c r="D4762" s="104" t="s">
        <v>9764</v>
      </c>
      <c r="E4762" s="104" t="s">
        <v>284</v>
      </c>
      <c r="F4762" s="104">
        <v>76</v>
      </c>
      <c r="G4762" s="104" t="s">
        <v>257</v>
      </c>
      <c r="H4762" s="105">
        <v>14</v>
      </c>
      <c r="I4762" s="104"/>
      <c r="J4762" s="104" t="s">
        <v>258</v>
      </c>
      <c r="K4762" s="104" t="s">
        <v>83</v>
      </c>
      <c r="L4762" s="104" t="s">
        <v>259</v>
      </c>
      <c r="M4762" s="104" t="s">
        <v>276</v>
      </c>
      <c r="N4762" s="104"/>
      <c r="O4762" s="106"/>
      <c r="P4762" s="111" t="s">
        <v>752</v>
      </c>
      <c r="Q4762" s="153" t="s">
        <v>7801</v>
      </c>
      <c r="R4762" s="153" t="s">
        <v>7802</v>
      </c>
      <c r="S4762" s="153">
        <v>4.1666666666666657E-2</v>
      </c>
      <c r="T4762" s="153">
        <v>0.22916666666666671</v>
      </c>
      <c r="U4762" s="153">
        <v>0.28125</v>
      </c>
      <c r="V4762" s="153">
        <f>IF(ISBLANK(T4762),"",Tabella2[[#This Row],[ACT STOP]]-Tabella2[[#This Row],[ACT START]])</f>
        <v>5.2083333333333287E-2</v>
      </c>
      <c r="W4762" s="104" t="s">
        <v>92</v>
      </c>
      <c r="X4762" s="104" t="s">
        <v>91</v>
      </c>
      <c r="Y4762" s="110"/>
      <c r="Z4762" s="106"/>
      <c r="AA4762" s="104"/>
      <c r="AB4762" s="107"/>
      <c r="AC4762" s="72">
        <v>1</v>
      </c>
      <c r="AH4762" s="70"/>
      <c r="AI4762" s="70"/>
      <c r="AJ4762">
        <v>0</v>
      </c>
      <c r="AL4762" s="70"/>
      <c r="BM4762" s="135">
        <v>0.22916666666666671</v>
      </c>
      <c r="BN4762" s="136">
        <v>0.28125</v>
      </c>
      <c r="BO4762" s="101">
        <v>1.041666666666667E-2</v>
      </c>
      <c r="BQ4762" t="s">
        <v>102</v>
      </c>
      <c r="BR4762" s="109" t="str">
        <f t="shared" si="74"/>
        <v>SH-25-4751</v>
      </c>
      <c r="BS4762" s="109" t="s">
        <v>372</v>
      </c>
      <c r="BT4762" t="s">
        <v>92</v>
      </c>
      <c r="BU4762" t="s">
        <v>9954</v>
      </c>
    </row>
    <row r="4763" spans="1:73" hidden="1">
      <c r="A4763" s="103" t="s">
        <v>9955</v>
      </c>
      <c r="B4763" s="102">
        <v>45897</v>
      </c>
      <c r="C4763" s="104">
        <f>_xlfn.ISOWEEKNUM(Tabella2[[#This Row],[Date]])</f>
        <v>35</v>
      </c>
      <c r="D4763" s="104" t="s">
        <v>9764</v>
      </c>
      <c r="E4763" s="104" t="s">
        <v>284</v>
      </c>
      <c r="F4763" s="104">
        <v>78</v>
      </c>
      <c r="G4763" s="104" t="s">
        <v>257</v>
      </c>
      <c r="H4763" s="105">
        <v>12</v>
      </c>
      <c r="I4763" s="104"/>
      <c r="J4763" s="104" t="s">
        <v>258</v>
      </c>
      <c r="K4763" s="104" t="s">
        <v>80</v>
      </c>
      <c r="L4763" s="104" t="s">
        <v>259</v>
      </c>
      <c r="M4763" s="104" t="s">
        <v>276</v>
      </c>
      <c r="N4763" s="104"/>
      <c r="O4763" s="106"/>
      <c r="P4763" s="111" t="s">
        <v>752</v>
      </c>
      <c r="Q4763" s="153" t="s">
        <v>7801</v>
      </c>
      <c r="R4763" s="153" t="s">
        <v>7802</v>
      </c>
      <c r="S4763" s="153">
        <v>4.1666666666666657E-2</v>
      </c>
      <c r="T4763" s="153">
        <v>0.22916666666666671</v>
      </c>
      <c r="U4763" s="153">
        <v>0.27777777777777779</v>
      </c>
      <c r="V4763" s="153">
        <f>IF(ISBLANK(T4763),"",Tabella2[[#This Row],[ACT STOP]]-Tabella2[[#This Row],[ACT START]])</f>
        <v>4.8611111111111077E-2</v>
      </c>
      <c r="W4763" s="104" t="s">
        <v>92</v>
      </c>
      <c r="X4763" s="104" t="s">
        <v>91</v>
      </c>
      <c r="Y4763" s="110"/>
      <c r="Z4763" s="106"/>
      <c r="AA4763" s="104"/>
      <c r="AB4763" s="107"/>
      <c r="AC4763" s="72">
        <v>1</v>
      </c>
      <c r="AH4763" s="70"/>
      <c r="AI4763" s="70"/>
      <c r="AJ4763">
        <v>0</v>
      </c>
      <c r="AL4763" s="70"/>
      <c r="BM4763" s="135">
        <v>0.22916666666666671</v>
      </c>
      <c r="BN4763" s="136">
        <v>0.27777777777777779</v>
      </c>
      <c r="BO4763" s="101">
        <v>6.9444444444444441E-3</v>
      </c>
      <c r="BQ4763" t="s">
        <v>102</v>
      </c>
      <c r="BR4763" s="109" t="str">
        <f t="shared" si="74"/>
        <v>SH-25-4752</v>
      </c>
      <c r="BS4763" s="109" t="s">
        <v>266</v>
      </c>
      <c r="BT4763" t="s">
        <v>92</v>
      </c>
      <c r="BU4763" t="s">
        <v>9956</v>
      </c>
    </row>
    <row r="4764" spans="1:73" hidden="1">
      <c r="A4764" s="103" t="s">
        <v>9957</v>
      </c>
      <c r="B4764" s="102">
        <v>45897</v>
      </c>
      <c r="C4764" s="104">
        <f>_xlfn.ISOWEEKNUM(Tabella2[[#This Row],[Date]])</f>
        <v>35</v>
      </c>
      <c r="D4764" s="104" t="s">
        <v>751</v>
      </c>
      <c r="E4764" s="104" t="s">
        <v>256</v>
      </c>
      <c r="F4764" s="104">
        <v>78</v>
      </c>
      <c r="G4764" s="104" t="s">
        <v>257</v>
      </c>
      <c r="H4764" s="105">
        <v>10</v>
      </c>
      <c r="I4764" s="104" t="s">
        <v>258</v>
      </c>
      <c r="J4764" s="104"/>
      <c r="K4764" s="104" t="s">
        <v>81</v>
      </c>
      <c r="L4764" s="104" t="s">
        <v>259</v>
      </c>
      <c r="M4764" s="104" t="s">
        <v>276</v>
      </c>
      <c r="N4764" s="104"/>
      <c r="O4764" s="106"/>
      <c r="P4764" s="111" t="s">
        <v>1898</v>
      </c>
      <c r="Q4764" s="153" t="s">
        <v>7801</v>
      </c>
      <c r="R4764" s="153" t="s">
        <v>7802</v>
      </c>
      <c r="S4764" s="153">
        <v>4.1666666666666657E-2</v>
      </c>
      <c r="T4764" s="153">
        <v>0.22916666666666671</v>
      </c>
      <c r="U4764" s="153">
        <v>0.27083333333333331</v>
      </c>
      <c r="V4764" s="153">
        <f>IF(ISBLANK(T4764),"",Tabella2[[#This Row],[ACT STOP]]-Tabella2[[#This Row],[ACT START]])</f>
        <v>4.1666666666666602E-2</v>
      </c>
      <c r="W4764" s="104" t="s">
        <v>92</v>
      </c>
      <c r="X4764" s="104" t="s">
        <v>91</v>
      </c>
      <c r="Y4764" s="110"/>
      <c r="Z4764" s="106"/>
      <c r="AA4764" s="104"/>
      <c r="AB4764" s="107"/>
      <c r="AC4764" s="72">
        <v>1</v>
      </c>
      <c r="AH4764" s="70"/>
      <c r="AI4764" s="70"/>
      <c r="AJ4764">
        <v>0</v>
      </c>
      <c r="AL4764" s="70"/>
      <c r="BM4764" s="135">
        <v>0.22916666666666671</v>
      </c>
      <c r="BN4764" s="136">
        <v>0.27083333333333331</v>
      </c>
      <c r="BO4764" s="101"/>
      <c r="BR4764" s="109" t="str">
        <f t="shared" si="74"/>
        <v>SH-25-4753</v>
      </c>
      <c r="BS4764" s="109" t="s">
        <v>552</v>
      </c>
      <c r="BT4764" t="s">
        <v>92</v>
      </c>
      <c r="BU4764" t="s">
        <v>9958</v>
      </c>
    </row>
    <row r="4765" spans="1:73" hidden="1">
      <c r="A4765" s="103" t="s">
        <v>9959</v>
      </c>
      <c r="B4765" s="102">
        <v>45897</v>
      </c>
      <c r="C4765" s="104">
        <f>_xlfn.ISOWEEKNUM(Tabella2[[#This Row],[Date]])</f>
        <v>35</v>
      </c>
      <c r="D4765" s="104" t="s">
        <v>763</v>
      </c>
      <c r="E4765" s="104" t="s">
        <v>256</v>
      </c>
      <c r="F4765" s="104">
        <v>63</v>
      </c>
      <c r="G4765" s="104" t="s">
        <v>257</v>
      </c>
      <c r="H4765" s="105">
        <v>1</v>
      </c>
      <c r="I4765" s="104"/>
      <c r="J4765" s="104" t="s">
        <v>258</v>
      </c>
      <c r="K4765" s="104" t="s">
        <v>75</v>
      </c>
      <c r="L4765" s="104" t="s">
        <v>259</v>
      </c>
      <c r="M4765" s="104" t="s">
        <v>276</v>
      </c>
      <c r="N4765" s="104"/>
      <c r="O4765" s="106"/>
      <c r="P4765" s="111" t="s">
        <v>1898</v>
      </c>
      <c r="Q4765" s="153" t="s">
        <v>7801</v>
      </c>
      <c r="R4765" s="153" t="s">
        <v>7802</v>
      </c>
      <c r="S4765" s="153">
        <v>4.1666666666666657E-2</v>
      </c>
      <c r="T4765" s="153">
        <v>0.22916666666666671</v>
      </c>
      <c r="U4765" s="153">
        <v>0.27083333333333331</v>
      </c>
      <c r="V4765" s="153">
        <f>IF(ISBLANK(T4765),"",Tabella2[[#This Row],[ACT STOP]]-Tabella2[[#This Row],[ACT START]])</f>
        <v>4.1666666666666602E-2</v>
      </c>
      <c r="W4765" s="104" t="s">
        <v>92</v>
      </c>
      <c r="X4765" s="104" t="s">
        <v>91</v>
      </c>
      <c r="Y4765" s="110"/>
      <c r="Z4765" s="106"/>
      <c r="AA4765" s="104"/>
      <c r="AB4765" s="107"/>
      <c r="AC4765" s="72">
        <v>1</v>
      </c>
      <c r="AH4765" s="70"/>
      <c r="AI4765" s="70"/>
      <c r="AJ4765">
        <v>0</v>
      </c>
      <c r="AL4765" s="70"/>
      <c r="BM4765" s="135">
        <v>0.22916666666666671</v>
      </c>
      <c r="BN4765" s="136">
        <v>0.27083333333333331</v>
      </c>
      <c r="BO4765" s="101"/>
      <c r="BR4765" s="109" t="str">
        <f t="shared" si="74"/>
        <v>SH-25-4754</v>
      </c>
      <c r="BS4765" s="109" t="s">
        <v>332</v>
      </c>
      <c r="BT4765" t="s">
        <v>92</v>
      </c>
      <c r="BU4765" t="s">
        <v>9960</v>
      </c>
    </row>
    <row r="4766" spans="1:73" hidden="1">
      <c r="A4766" s="103" t="s">
        <v>9961</v>
      </c>
      <c r="B4766" s="102">
        <v>45897</v>
      </c>
      <c r="C4766" s="104">
        <f>_xlfn.ISOWEEKNUM(Tabella2[[#This Row],[Date]])</f>
        <v>35</v>
      </c>
      <c r="D4766" s="104" t="s">
        <v>722</v>
      </c>
      <c r="E4766" s="104" t="s">
        <v>327</v>
      </c>
      <c r="F4766" s="104">
        <v>80</v>
      </c>
      <c r="G4766" s="104" t="s">
        <v>257</v>
      </c>
      <c r="H4766" s="105">
        <v>32</v>
      </c>
      <c r="I4766" s="104" t="s">
        <v>258</v>
      </c>
      <c r="J4766" s="104"/>
      <c r="K4766" s="104" t="s">
        <v>79</v>
      </c>
      <c r="L4766" s="104" t="s">
        <v>299</v>
      </c>
      <c r="M4766" s="104" t="s">
        <v>276</v>
      </c>
      <c r="N4766" s="104"/>
      <c r="O4766" s="108" t="str">
        <f>A4767</f>
        <v>17169</v>
      </c>
      <c r="P4766" s="111" t="s">
        <v>4350</v>
      </c>
      <c r="Q4766" s="153" t="s">
        <v>285</v>
      </c>
      <c r="R4766" s="153">
        <v>0.3125</v>
      </c>
      <c r="S4766" s="153">
        <v>2.0833333333333329E-2</v>
      </c>
      <c r="T4766" s="153" t="s">
        <v>285</v>
      </c>
      <c r="U4766" s="153">
        <v>0.3125</v>
      </c>
      <c r="V4766" s="153">
        <f>IF(ISBLANK(T4766),"",Tabella2[[#This Row],[ACT STOP]]-Tabella2[[#This Row],[ACT START]])</f>
        <v>2.0833333333333315E-2</v>
      </c>
      <c r="W4766" s="104" t="s">
        <v>92</v>
      </c>
      <c r="X4766" s="104" t="s">
        <v>91</v>
      </c>
      <c r="Y4766" s="110"/>
      <c r="Z4766" s="106"/>
      <c r="AA4766" s="104"/>
      <c r="AB4766" s="107"/>
      <c r="AC4766" s="72">
        <v>1</v>
      </c>
      <c r="AH4766" s="70"/>
      <c r="AI4766" s="70"/>
      <c r="AJ4766">
        <v>0</v>
      </c>
      <c r="AL4766" s="70"/>
      <c r="BM4766" s="135" t="s">
        <v>285</v>
      </c>
      <c r="BN4766" s="136">
        <v>0.3125</v>
      </c>
      <c r="BO4766" s="101"/>
      <c r="BR4766" s="109" t="str">
        <f t="shared" si="74"/>
        <v>SH-25-4755</v>
      </c>
      <c r="BS4766" s="109" t="s">
        <v>356</v>
      </c>
      <c r="BT4766" t="s">
        <v>92</v>
      </c>
      <c r="BU4766" t="s">
        <v>9962</v>
      </c>
    </row>
    <row r="4767" spans="1:73" hidden="1">
      <c r="A4767" s="103" t="s">
        <v>9963</v>
      </c>
      <c r="B4767" s="102">
        <v>45897</v>
      </c>
      <c r="C4767" s="104">
        <f>_xlfn.ISOWEEKNUM(Tabella2[[#This Row],[Date]])</f>
        <v>35</v>
      </c>
      <c r="D4767" s="104" t="s">
        <v>195</v>
      </c>
      <c r="E4767" s="104" t="s">
        <v>880</v>
      </c>
      <c r="F4767" s="104"/>
      <c r="G4767" s="104" t="s">
        <v>284</v>
      </c>
      <c r="H4767" s="105">
        <v>22</v>
      </c>
      <c r="I4767" s="104"/>
      <c r="J4767" s="104" t="s">
        <v>258</v>
      </c>
      <c r="K4767" s="104" t="s">
        <v>78</v>
      </c>
      <c r="L4767" s="104" t="s">
        <v>299</v>
      </c>
      <c r="M4767" s="104" t="s">
        <v>276</v>
      </c>
      <c r="N4767" s="104"/>
      <c r="O4767" s="108" t="str">
        <f>A4766</f>
        <v>17168</v>
      </c>
      <c r="P4767" s="111" t="s">
        <v>300</v>
      </c>
      <c r="Q4767" s="153">
        <v>0.29166666666666669</v>
      </c>
      <c r="R4767" s="153">
        <v>0.3125</v>
      </c>
      <c r="S4767" s="153">
        <v>2.0833333333333329E-2</v>
      </c>
      <c r="T4767" s="153" t="s">
        <v>285</v>
      </c>
      <c r="U4767" s="153">
        <v>0.3125</v>
      </c>
      <c r="V4767" s="153">
        <f>IF(ISBLANK(T4767),"",Tabella2[[#This Row],[ACT STOP]]-Tabella2[[#This Row],[ACT START]])</f>
        <v>2.0833333333333315E-2</v>
      </c>
      <c r="W4767" s="104" t="s">
        <v>122</v>
      </c>
      <c r="X4767" s="104" t="s">
        <v>91</v>
      </c>
      <c r="Y4767" s="110"/>
      <c r="Z4767" s="106"/>
      <c r="AA4767" s="104"/>
      <c r="AB4767" s="107"/>
      <c r="AC4767" s="72">
        <v>1</v>
      </c>
      <c r="AH4767" s="70"/>
      <c r="AI4767" s="70"/>
      <c r="AJ4767">
        <v>0</v>
      </c>
      <c r="AL4767" s="70"/>
      <c r="BM4767" s="135" t="s">
        <v>285</v>
      </c>
      <c r="BN4767" s="136">
        <v>0.3125</v>
      </c>
      <c r="BO4767" s="101"/>
      <c r="BR4767" s="109" t="str">
        <f t="shared" si="74"/>
        <v>SH-25-4756</v>
      </c>
      <c r="BS4767" s="109" t="s">
        <v>295</v>
      </c>
      <c r="BT4767" t="s">
        <v>122</v>
      </c>
      <c r="BU4767" t="s">
        <v>881</v>
      </c>
    </row>
    <row r="4768" spans="1:73" hidden="1">
      <c r="A4768" s="103" t="s">
        <v>9964</v>
      </c>
      <c r="B4768" s="102">
        <v>45897</v>
      </c>
      <c r="C4768" s="104">
        <f>_xlfn.ISOWEEKNUM(Tabella2[[#This Row],[Date]])</f>
        <v>35</v>
      </c>
      <c r="D4768" s="104" t="s">
        <v>722</v>
      </c>
      <c r="E4768" s="104" t="s">
        <v>327</v>
      </c>
      <c r="F4768" s="104">
        <v>82</v>
      </c>
      <c r="G4768" s="104" t="s">
        <v>284</v>
      </c>
      <c r="H4768" s="105">
        <v>22</v>
      </c>
      <c r="I4768" s="104" t="s">
        <v>258</v>
      </c>
      <c r="J4768" s="104"/>
      <c r="K4768" s="104" t="s">
        <v>79</v>
      </c>
      <c r="L4768" s="104" t="s">
        <v>299</v>
      </c>
      <c r="M4768" s="104" t="s">
        <v>276</v>
      </c>
      <c r="N4768" s="104"/>
      <c r="O4768" s="108" t="str">
        <f>A4769</f>
        <v>17171</v>
      </c>
      <c r="P4768" s="111" t="s">
        <v>4350</v>
      </c>
      <c r="Q4768" s="153" t="s">
        <v>4095</v>
      </c>
      <c r="R4768" s="153">
        <v>0.33680555555555558</v>
      </c>
      <c r="S4768" s="153">
        <v>2.0833333333333329E-2</v>
      </c>
      <c r="T4768" s="153" t="s">
        <v>4095</v>
      </c>
      <c r="U4768" s="153">
        <v>0.33680555555555558</v>
      </c>
      <c r="V4768" s="153">
        <f>IF(ISBLANK(T4768),"",Tabella2[[#This Row],[ACT STOP]]-Tabella2[[#This Row],[ACT START]])</f>
        <v>2.083333333333337E-2</v>
      </c>
      <c r="W4768" s="104" t="s">
        <v>92</v>
      </c>
      <c r="X4768" s="104" t="s">
        <v>91</v>
      </c>
      <c r="Y4768" s="110" t="s">
        <v>9965</v>
      </c>
      <c r="Z4768" s="106"/>
      <c r="AA4768" s="104"/>
      <c r="AB4768" s="107"/>
      <c r="AC4768" s="72">
        <v>1</v>
      </c>
      <c r="AH4768" s="70"/>
      <c r="AI4768" s="70"/>
      <c r="AJ4768">
        <v>0</v>
      </c>
      <c r="AL4768" s="70"/>
      <c r="BM4768" s="135" t="s">
        <v>4095</v>
      </c>
      <c r="BN4768" s="136">
        <v>0.33680555555555558</v>
      </c>
      <c r="BO4768" s="101"/>
      <c r="BR4768" s="109" t="str">
        <f t="shared" si="74"/>
        <v>SH-25-4757</v>
      </c>
      <c r="BS4768" s="109" t="s">
        <v>295</v>
      </c>
      <c r="BT4768" t="s">
        <v>92</v>
      </c>
      <c r="BU4768" t="s">
        <v>9966</v>
      </c>
    </row>
    <row r="4769" spans="1:73" hidden="1">
      <c r="A4769" s="103" t="s">
        <v>9967</v>
      </c>
      <c r="B4769" s="102">
        <v>45897</v>
      </c>
      <c r="C4769" s="104">
        <f>_xlfn.ISOWEEKNUM(Tabella2[[#This Row],[Date]])</f>
        <v>35</v>
      </c>
      <c r="D4769" s="104" t="s">
        <v>195</v>
      </c>
      <c r="E4769" s="104" t="s">
        <v>880</v>
      </c>
      <c r="F4769" s="104"/>
      <c r="G4769" s="104" t="s">
        <v>257</v>
      </c>
      <c r="H4769" s="105">
        <v>32</v>
      </c>
      <c r="I4769" s="104"/>
      <c r="J4769" s="104" t="s">
        <v>258</v>
      </c>
      <c r="K4769" s="104" t="s">
        <v>78</v>
      </c>
      <c r="L4769" s="104" t="s">
        <v>299</v>
      </c>
      <c r="M4769" s="104" t="s">
        <v>276</v>
      </c>
      <c r="N4769" s="104"/>
      <c r="O4769" s="108" t="str">
        <f>A4768</f>
        <v>17170</v>
      </c>
      <c r="P4769" s="111" t="s">
        <v>300</v>
      </c>
      <c r="Q4769" s="153">
        <v>0.31597222222222221</v>
      </c>
      <c r="R4769" s="153">
        <v>0.33680555555555558</v>
      </c>
      <c r="S4769" s="153">
        <v>2.0833333333333329E-2</v>
      </c>
      <c r="T4769" s="153">
        <v>0.31597222222222221</v>
      </c>
      <c r="U4769" s="153">
        <v>0.33680555555555558</v>
      </c>
      <c r="V4769" s="153">
        <f>IF(ISBLANK(T4769),"",Tabella2[[#This Row],[ACT STOP]]-Tabella2[[#This Row],[ACT START]])</f>
        <v>2.083333333333337E-2</v>
      </c>
      <c r="W4769" s="104" t="s">
        <v>122</v>
      </c>
      <c r="X4769" s="104" t="s">
        <v>91</v>
      </c>
      <c r="Y4769" s="110"/>
      <c r="Z4769" s="106"/>
      <c r="AA4769" s="104"/>
      <c r="AB4769" s="107"/>
      <c r="AC4769" s="72">
        <v>1</v>
      </c>
      <c r="AH4769" s="70"/>
      <c r="AI4769" s="70"/>
      <c r="AJ4769">
        <v>0</v>
      </c>
      <c r="AL4769" s="70"/>
      <c r="BM4769" s="135">
        <v>0.31597222222222221</v>
      </c>
      <c r="BN4769" s="136">
        <v>0.33680555555555558</v>
      </c>
      <c r="BO4769" s="101"/>
      <c r="BR4769" s="109" t="str">
        <f t="shared" si="74"/>
        <v>SH-25-4758</v>
      </c>
      <c r="BS4769" s="109" t="s">
        <v>356</v>
      </c>
      <c r="BT4769" t="s">
        <v>122</v>
      </c>
      <c r="BU4769" t="s">
        <v>881</v>
      </c>
    </row>
    <row r="4770" spans="1:73" hidden="1">
      <c r="A4770" s="103" t="s">
        <v>9968</v>
      </c>
      <c r="B4770" s="102">
        <v>45897</v>
      </c>
      <c r="C4770" s="104">
        <f>_xlfn.ISOWEEKNUM(Tabella2[[#This Row],[Date]])</f>
        <v>35</v>
      </c>
      <c r="D4770" s="104" t="s">
        <v>817</v>
      </c>
      <c r="E4770" s="104" t="s">
        <v>284</v>
      </c>
      <c r="F4770" s="104">
        <v>72</v>
      </c>
      <c r="G4770" s="104" t="s">
        <v>257</v>
      </c>
      <c r="H4770" s="105">
        <v>13</v>
      </c>
      <c r="I4770" s="104"/>
      <c r="J4770" s="104" t="s">
        <v>258</v>
      </c>
      <c r="K4770" s="104" t="s">
        <v>83</v>
      </c>
      <c r="L4770" s="104" t="s">
        <v>259</v>
      </c>
      <c r="M4770" s="104" t="s">
        <v>328</v>
      </c>
      <c r="N4770" s="104"/>
      <c r="O4770" s="106"/>
      <c r="P4770" s="111" t="s">
        <v>524</v>
      </c>
      <c r="Q4770" s="153" t="s">
        <v>285</v>
      </c>
      <c r="R4770" s="153" t="s">
        <v>286</v>
      </c>
      <c r="S4770" s="153">
        <v>4.1666666666666657E-2</v>
      </c>
      <c r="T4770" s="153">
        <v>0.29166666666666669</v>
      </c>
      <c r="U4770" s="153">
        <v>0.33333333333333331</v>
      </c>
      <c r="V4770" s="153">
        <f>IF(ISBLANK(T4770),"",Tabella2[[#This Row],[ACT STOP]]-Tabella2[[#This Row],[ACT START]])</f>
        <v>4.166666666666663E-2</v>
      </c>
      <c r="W4770" s="104" t="s">
        <v>92</v>
      </c>
      <c r="X4770" s="104" t="s">
        <v>91</v>
      </c>
      <c r="Y4770" s="110"/>
      <c r="Z4770" s="106"/>
      <c r="AA4770" s="104"/>
      <c r="AB4770" s="107"/>
      <c r="AC4770" s="72">
        <v>1</v>
      </c>
      <c r="AH4770" s="70"/>
      <c r="AI4770" s="70"/>
      <c r="AJ4770">
        <v>0</v>
      </c>
      <c r="AL4770" s="70"/>
      <c r="BM4770" s="135">
        <v>0.29166666666666669</v>
      </c>
      <c r="BN4770" s="136">
        <v>0.33333333333333331</v>
      </c>
      <c r="BO4770" s="101"/>
      <c r="BR4770" s="109" t="str">
        <f t="shared" si="74"/>
        <v>SH-25-4759</v>
      </c>
      <c r="BS4770" s="109" t="s">
        <v>427</v>
      </c>
      <c r="BT4770" t="s">
        <v>92</v>
      </c>
      <c r="BU4770" t="s">
        <v>9969</v>
      </c>
    </row>
    <row r="4771" spans="1:73" hidden="1">
      <c r="A4771" s="103" t="s">
        <v>9970</v>
      </c>
      <c r="B4771" s="102">
        <v>45897</v>
      </c>
      <c r="C4771" s="104">
        <f>_xlfn.ISOWEEKNUM(Tabella2[[#This Row],[Date]])</f>
        <v>35</v>
      </c>
      <c r="D4771" s="104" t="s">
        <v>817</v>
      </c>
      <c r="E4771" s="104" t="s">
        <v>284</v>
      </c>
      <c r="F4771" s="104">
        <v>73</v>
      </c>
      <c r="G4771" s="104" t="s">
        <v>257</v>
      </c>
      <c r="H4771" s="105">
        <v>2</v>
      </c>
      <c r="I4771" s="104"/>
      <c r="J4771" s="104" t="s">
        <v>258</v>
      </c>
      <c r="K4771" s="104" t="s">
        <v>80</v>
      </c>
      <c r="L4771" s="104" t="s">
        <v>259</v>
      </c>
      <c r="M4771" s="104" t="s">
        <v>328</v>
      </c>
      <c r="N4771" s="104"/>
      <c r="O4771" s="106"/>
      <c r="P4771" s="111" t="s">
        <v>3689</v>
      </c>
      <c r="Q4771" s="153" t="s">
        <v>285</v>
      </c>
      <c r="R4771" s="153" t="s">
        <v>286</v>
      </c>
      <c r="S4771" s="153">
        <v>4.1666666666666657E-2</v>
      </c>
      <c r="T4771" s="153">
        <v>0.29166666666666669</v>
      </c>
      <c r="U4771" s="153">
        <v>0.33333333333333331</v>
      </c>
      <c r="V4771" s="153">
        <f>IF(ISBLANK(T4771),"",Tabella2[[#This Row],[ACT STOP]]-Tabella2[[#This Row],[ACT START]])</f>
        <v>4.166666666666663E-2</v>
      </c>
      <c r="W4771" s="104" t="s">
        <v>92</v>
      </c>
      <c r="X4771" s="104" t="s">
        <v>91</v>
      </c>
      <c r="Y4771" s="110"/>
      <c r="Z4771" s="106"/>
      <c r="AA4771" s="104"/>
      <c r="AB4771" s="107"/>
      <c r="AC4771" s="72">
        <v>1</v>
      </c>
      <c r="AH4771" s="70"/>
      <c r="AI4771" s="70"/>
      <c r="AJ4771">
        <v>0</v>
      </c>
      <c r="AL4771" s="70"/>
      <c r="BM4771" s="135">
        <v>0.29166666666666669</v>
      </c>
      <c r="BN4771" s="136">
        <v>0.33333333333333331</v>
      </c>
      <c r="BO4771" s="101"/>
      <c r="BR4771" s="109" t="str">
        <f t="shared" si="74"/>
        <v>SH-25-4760</v>
      </c>
      <c r="BS4771" s="109" t="s">
        <v>368</v>
      </c>
      <c r="BT4771" t="s">
        <v>92</v>
      </c>
      <c r="BU4771" t="s">
        <v>9971</v>
      </c>
    </row>
    <row r="4772" spans="1:73" hidden="1">
      <c r="A4772" s="103" t="s">
        <v>9972</v>
      </c>
      <c r="B4772" s="102">
        <v>45897</v>
      </c>
      <c r="C4772" s="104">
        <f>_xlfn.ISOWEEKNUM(Tabella2[[#This Row],[Date]])</f>
        <v>35</v>
      </c>
      <c r="D4772" s="104" t="s">
        <v>817</v>
      </c>
      <c r="E4772" s="104" t="s">
        <v>284</v>
      </c>
      <c r="F4772" s="104">
        <v>75</v>
      </c>
      <c r="G4772" s="104" t="s">
        <v>257</v>
      </c>
      <c r="H4772" s="105">
        <v>15</v>
      </c>
      <c r="I4772" s="104"/>
      <c r="J4772" s="104" t="s">
        <v>258</v>
      </c>
      <c r="K4772" s="104" t="s">
        <v>81</v>
      </c>
      <c r="L4772" s="104" t="s">
        <v>259</v>
      </c>
      <c r="M4772" s="104" t="s">
        <v>328</v>
      </c>
      <c r="N4772" s="104"/>
      <c r="O4772" s="106"/>
      <c r="P4772" s="111" t="s">
        <v>3689</v>
      </c>
      <c r="Q4772" s="153" t="s">
        <v>285</v>
      </c>
      <c r="R4772" s="153" t="s">
        <v>286</v>
      </c>
      <c r="S4772" s="153">
        <v>4.1666666666666657E-2</v>
      </c>
      <c r="T4772" s="153">
        <v>0.29166666666666669</v>
      </c>
      <c r="U4772" s="153">
        <v>0.33333333333333331</v>
      </c>
      <c r="V4772" s="153">
        <f>IF(ISBLANK(T4772),"",Tabella2[[#This Row],[ACT STOP]]-Tabella2[[#This Row],[ACT START]])</f>
        <v>4.166666666666663E-2</v>
      </c>
      <c r="W4772" s="104" t="s">
        <v>92</v>
      </c>
      <c r="X4772" s="104" t="s">
        <v>91</v>
      </c>
      <c r="Y4772" s="110"/>
      <c r="Z4772" s="106"/>
      <c r="AA4772" s="104"/>
      <c r="AB4772" s="107"/>
      <c r="AC4772" s="72">
        <v>1</v>
      </c>
      <c r="AH4772" s="70"/>
      <c r="AI4772" s="70"/>
      <c r="AJ4772">
        <v>0</v>
      </c>
      <c r="AL4772" s="70"/>
      <c r="BM4772" s="135">
        <v>0.29166666666666669</v>
      </c>
      <c r="BN4772" s="136">
        <v>0.33333333333333331</v>
      </c>
      <c r="BO4772" s="101"/>
      <c r="BR4772" s="109" t="str">
        <f t="shared" si="74"/>
        <v>SH-25-4761</v>
      </c>
      <c r="BS4772" s="109" t="s">
        <v>1028</v>
      </c>
      <c r="BT4772" t="s">
        <v>92</v>
      </c>
      <c r="BU4772" t="s">
        <v>9973</v>
      </c>
    </row>
    <row r="4773" spans="1:73" hidden="1">
      <c r="A4773" s="103" t="s">
        <v>9974</v>
      </c>
      <c r="B4773" s="102">
        <v>45897</v>
      </c>
      <c r="C4773" s="104">
        <f>_xlfn.ISOWEEKNUM(Tabella2[[#This Row],[Date]])</f>
        <v>35</v>
      </c>
      <c r="D4773" s="104" t="s">
        <v>751</v>
      </c>
      <c r="E4773" s="104" t="s">
        <v>256</v>
      </c>
      <c r="F4773" s="104">
        <v>76</v>
      </c>
      <c r="G4773" s="104" t="s">
        <v>257</v>
      </c>
      <c r="H4773" s="105">
        <v>5</v>
      </c>
      <c r="I4773" s="104" t="s">
        <v>258</v>
      </c>
      <c r="J4773" s="104"/>
      <c r="K4773" s="104" t="s">
        <v>77</v>
      </c>
      <c r="L4773" s="104" t="s">
        <v>259</v>
      </c>
      <c r="M4773" s="104" t="s">
        <v>276</v>
      </c>
      <c r="N4773" s="104"/>
      <c r="O4773" s="106"/>
      <c r="P4773" s="111" t="s">
        <v>1898</v>
      </c>
      <c r="Q4773" s="153" t="s">
        <v>617</v>
      </c>
      <c r="R4773" s="153" t="s">
        <v>525</v>
      </c>
      <c r="S4773" s="153">
        <v>4.1666666666666657E-2</v>
      </c>
      <c r="T4773" s="153" t="s">
        <v>617</v>
      </c>
      <c r="U4773" s="153" t="s">
        <v>525</v>
      </c>
      <c r="V4773" s="153">
        <f>IF(ISBLANK(T4773),"",Tabella2[[#This Row],[ACT STOP]]-Tabella2[[#This Row],[ACT START]])</f>
        <v>4.1666666666666685E-2</v>
      </c>
      <c r="W4773" s="104" t="s">
        <v>92</v>
      </c>
      <c r="X4773" s="104" t="s">
        <v>91</v>
      </c>
      <c r="Y4773" s="110"/>
      <c r="Z4773" s="106"/>
      <c r="AA4773" s="104"/>
      <c r="AB4773" s="107"/>
      <c r="AC4773" s="72">
        <v>1</v>
      </c>
      <c r="AH4773" s="70"/>
      <c r="AI4773" s="70"/>
      <c r="AJ4773">
        <v>0</v>
      </c>
      <c r="AL4773" s="70"/>
      <c r="BM4773" s="135" t="s">
        <v>617</v>
      </c>
      <c r="BN4773" s="136" t="s">
        <v>525</v>
      </c>
      <c r="BO4773" s="101"/>
      <c r="BR4773" s="109" t="str">
        <f t="shared" si="74"/>
        <v>SH-25-4762</v>
      </c>
      <c r="BS4773" s="109" t="s">
        <v>416</v>
      </c>
      <c r="BT4773" t="s">
        <v>92</v>
      </c>
      <c r="BU4773" t="s">
        <v>9975</v>
      </c>
    </row>
    <row r="4774" spans="1:73" hidden="1">
      <c r="A4774" s="103" t="s">
        <v>9976</v>
      </c>
      <c r="B4774" s="102">
        <v>45897</v>
      </c>
      <c r="C4774" s="104">
        <f>_xlfn.ISOWEEKNUM(Tabella2[[#This Row],[Date]])</f>
        <v>35</v>
      </c>
      <c r="D4774" s="104" t="s">
        <v>722</v>
      </c>
      <c r="E4774" s="104" t="s">
        <v>327</v>
      </c>
      <c r="F4774" s="104">
        <v>81</v>
      </c>
      <c r="G4774" s="104" t="s">
        <v>257</v>
      </c>
      <c r="H4774" s="105">
        <v>17</v>
      </c>
      <c r="I4774" s="104" t="s">
        <v>258</v>
      </c>
      <c r="J4774" s="104"/>
      <c r="K4774" s="104" t="s">
        <v>79</v>
      </c>
      <c r="L4774" s="104" t="s">
        <v>299</v>
      </c>
      <c r="M4774" s="104" t="s">
        <v>276</v>
      </c>
      <c r="N4774" s="104"/>
      <c r="O4774" s="108" t="str">
        <f>A4775</f>
        <v>17177</v>
      </c>
      <c r="P4774" s="111" t="s">
        <v>1209</v>
      </c>
      <c r="Q4774" s="153" t="s">
        <v>525</v>
      </c>
      <c r="R4774" s="153" t="s">
        <v>631</v>
      </c>
      <c r="S4774" s="153">
        <v>2.0833333333333329E-2</v>
      </c>
      <c r="T4774" s="153" t="s">
        <v>525</v>
      </c>
      <c r="U4774" s="153" t="s">
        <v>631</v>
      </c>
      <c r="V4774" s="153">
        <f>IF(ISBLANK(T4774),"",Tabella2[[#This Row],[ACT STOP]]-Tabella2[[#This Row],[ACT START]])</f>
        <v>2.0833333333333315E-2</v>
      </c>
      <c r="W4774" s="104" t="s">
        <v>92</v>
      </c>
      <c r="X4774" s="104" t="s">
        <v>91</v>
      </c>
      <c r="Y4774" s="110"/>
      <c r="Z4774" s="106"/>
      <c r="AA4774" s="104"/>
      <c r="AB4774" s="107"/>
      <c r="AC4774" s="72">
        <v>1</v>
      </c>
      <c r="AH4774" s="70"/>
      <c r="AI4774" s="70"/>
      <c r="AJ4774">
        <v>0</v>
      </c>
      <c r="AL4774" s="70"/>
      <c r="BM4774" s="135" t="s">
        <v>525</v>
      </c>
      <c r="BN4774" s="136" t="s">
        <v>631</v>
      </c>
      <c r="BO4774" s="101"/>
      <c r="BR4774" s="109" t="str">
        <f t="shared" si="74"/>
        <v>SH-25-4763</v>
      </c>
      <c r="BS4774" s="109" t="s">
        <v>393</v>
      </c>
      <c r="BT4774" t="s">
        <v>92</v>
      </c>
      <c r="BU4774" t="s">
        <v>9977</v>
      </c>
    </row>
    <row r="4775" spans="1:73" hidden="1">
      <c r="A4775" s="103" t="s">
        <v>9978</v>
      </c>
      <c r="B4775" s="102">
        <v>45897</v>
      </c>
      <c r="C4775" s="104">
        <f>_xlfn.ISOWEEKNUM(Tabella2[[#This Row],[Date]])</f>
        <v>35</v>
      </c>
      <c r="D4775" s="104" t="s">
        <v>195</v>
      </c>
      <c r="E4775" s="104" t="s">
        <v>880</v>
      </c>
      <c r="F4775" s="104"/>
      <c r="G4775" s="104" t="s">
        <v>257</v>
      </c>
      <c r="H4775" s="105">
        <v>14</v>
      </c>
      <c r="I4775" s="104"/>
      <c r="J4775" s="104" t="s">
        <v>258</v>
      </c>
      <c r="K4775" s="104" t="s">
        <v>78</v>
      </c>
      <c r="L4775" s="104" t="s">
        <v>299</v>
      </c>
      <c r="M4775" s="104" t="s">
        <v>276</v>
      </c>
      <c r="N4775" s="104"/>
      <c r="O4775" s="108" t="str">
        <f>A4774</f>
        <v>17176</v>
      </c>
      <c r="P4775" s="111" t="s">
        <v>300</v>
      </c>
      <c r="Q4775" s="153">
        <v>0.35416666666666669</v>
      </c>
      <c r="R4775" s="153">
        <v>0.375</v>
      </c>
      <c r="S4775" s="153">
        <v>2.0833333333333329E-2</v>
      </c>
      <c r="T4775" s="153">
        <v>0.35416666666666669</v>
      </c>
      <c r="U4775" s="153">
        <v>0.375</v>
      </c>
      <c r="V4775" s="153">
        <f>IF(ISBLANK(T4775),"",Tabella2[[#This Row],[ACT STOP]]-Tabella2[[#This Row],[ACT START]])</f>
        <v>2.0833333333333315E-2</v>
      </c>
      <c r="W4775" s="104" t="s">
        <v>122</v>
      </c>
      <c r="X4775" s="104" t="s">
        <v>91</v>
      </c>
      <c r="Y4775" s="110"/>
      <c r="Z4775" s="106"/>
      <c r="AA4775" s="104"/>
      <c r="AB4775" s="107"/>
      <c r="AC4775" s="72">
        <v>1</v>
      </c>
      <c r="AH4775" s="70"/>
      <c r="AI4775" s="70"/>
      <c r="AJ4775">
        <v>0</v>
      </c>
      <c r="AL4775" s="70"/>
      <c r="BM4775" s="135">
        <v>0.35416666666666669</v>
      </c>
      <c r="BN4775" s="136">
        <v>0.375</v>
      </c>
      <c r="BO4775" s="101"/>
      <c r="BR4775" s="109" t="str">
        <f t="shared" si="74"/>
        <v>SH-25-4764</v>
      </c>
      <c r="BS4775" s="109" t="s">
        <v>372</v>
      </c>
      <c r="BT4775" t="s">
        <v>122</v>
      </c>
      <c r="BU4775" t="s">
        <v>881</v>
      </c>
    </row>
    <row r="4776" spans="1:73" hidden="1">
      <c r="A4776" s="103" t="s">
        <v>9979</v>
      </c>
      <c r="B4776" s="102">
        <v>45897</v>
      </c>
      <c r="C4776" s="104">
        <f>_xlfn.ISOWEEKNUM(Tabella2[[#This Row],[Date]])</f>
        <v>35</v>
      </c>
      <c r="D4776" s="104" t="s">
        <v>860</v>
      </c>
      <c r="E4776" s="104" t="s">
        <v>284</v>
      </c>
      <c r="F4776" s="104">
        <v>80</v>
      </c>
      <c r="G4776" s="104" t="s">
        <v>257</v>
      </c>
      <c r="H4776" s="105">
        <v>9</v>
      </c>
      <c r="I4776" s="104"/>
      <c r="J4776" s="104" t="s">
        <v>258</v>
      </c>
      <c r="K4776" s="104" t="s">
        <v>83</v>
      </c>
      <c r="L4776" s="104" t="s">
        <v>299</v>
      </c>
      <c r="M4776" s="104" t="s">
        <v>276</v>
      </c>
      <c r="N4776" s="104"/>
      <c r="O4776" s="108" t="str">
        <f>A4777</f>
        <v>17179</v>
      </c>
      <c r="P4776" s="111" t="s">
        <v>2593</v>
      </c>
      <c r="Q4776" s="153" t="s">
        <v>525</v>
      </c>
      <c r="R4776" s="153" t="s">
        <v>262</v>
      </c>
      <c r="S4776" s="153">
        <v>4.1666666666666657E-2</v>
      </c>
      <c r="T4776" s="153">
        <v>0.35416666666666669</v>
      </c>
      <c r="U4776" s="153">
        <v>0.39583333333333331</v>
      </c>
      <c r="V4776" s="153">
        <f>IF(ISBLANK(T4776),"",Tabella2[[#This Row],[ACT STOP]]-Tabella2[[#This Row],[ACT START]])</f>
        <v>4.166666666666663E-2</v>
      </c>
      <c r="W4776" s="104" t="s">
        <v>92</v>
      </c>
      <c r="X4776" s="104" t="s">
        <v>91</v>
      </c>
      <c r="Y4776" s="110" t="s">
        <v>9980</v>
      </c>
      <c r="Z4776" s="106"/>
      <c r="AA4776" s="104"/>
      <c r="AB4776" s="107"/>
      <c r="AC4776" s="72">
        <v>1</v>
      </c>
      <c r="AH4776" s="70"/>
      <c r="AI4776" s="70"/>
      <c r="AJ4776">
        <v>0</v>
      </c>
      <c r="AL4776" s="70"/>
      <c r="BM4776" s="135">
        <v>0.35416666666666669</v>
      </c>
      <c r="BN4776" s="136">
        <v>0.39583333333333331</v>
      </c>
      <c r="BO4776" s="101"/>
      <c r="BR4776" s="109" t="str">
        <f t="shared" si="74"/>
        <v>SH-25-4765</v>
      </c>
      <c r="BS4776" s="109" t="s">
        <v>318</v>
      </c>
      <c r="BT4776" t="s">
        <v>92</v>
      </c>
      <c r="BU4776" t="s">
        <v>9981</v>
      </c>
    </row>
    <row r="4777" spans="1:73" hidden="1">
      <c r="A4777" s="103" t="s">
        <v>9982</v>
      </c>
      <c r="B4777" s="102">
        <v>45897</v>
      </c>
      <c r="C4777" s="104">
        <f>_xlfn.ISOWEEKNUM(Tabella2[[#This Row],[Date]])</f>
        <v>35</v>
      </c>
      <c r="D4777" s="104" t="s">
        <v>195</v>
      </c>
      <c r="E4777" s="104" t="s">
        <v>398</v>
      </c>
      <c r="F4777" s="104"/>
      <c r="G4777" s="104" t="s">
        <v>257</v>
      </c>
      <c r="H4777" s="105">
        <v>10</v>
      </c>
      <c r="I4777" s="104"/>
      <c r="J4777" s="104" t="s">
        <v>258</v>
      </c>
      <c r="K4777" s="104" t="s">
        <v>80</v>
      </c>
      <c r="L4777" s="104" t="s">
        <v>299</v>
      </c>
      <c r="M4777" s="104" t="s">
        <v>276</v>
      </c>
      <c r="N4777" s="104"/>
      <c r="O4777" s="108" t="str">
        <f>A4776</f>
        <v>17178</v>
      </c>
      <c r="P4777" s="111" t="s">
        <v>300</v>
      </c>
      <c r="Q4777" s="153">
        <v>0.35416666666666669</v>
      </c>
      <c r="R4777" s="153">
        <v>0.39583333333333331</v>
      </c>
      <c r="S4777" s="153">
        <v>4.1666666666666657E-2</v>
      </c>
      <c r="T4777" s="153">
        <v>0.35416666666666669</v>
      </c>
      <c r="U4777" s="153">
        <v>0.39583333333333331</v>
      </c>
      <c r="V4777" s="153">
        <f>IF(ISBLANK(T4777),"",Tabella2[[#This Row],[ACT STOP]]-Tabella2[[#This Row],[ACT START]])</f>
        <v>4.166666666666663E-2</v>
      </c>
      <c r="W4777" s="104" t="s">
        <v>122</v>
      </c>
      <c r="X4777" s="104" t="s">
        <v>91</v>
      </c>
      <c r="Y4777" s="110"/>
      <c r="Z4777" s="106"/>
      <c r="AA4777" s="104"/>
      <c r="AB4777" s="107"/>
      <c r="AC4777" s="72">
        <v>1</v>
      </c>
      <c r="AH4777" s="70"/>
      <c r="AI4777" s="70"/>
      <c r="AJ4777">
        <v>0</v>
      </c>
      <c r="AL4777" s="70"/>
      <c r="BM4777" s="135">
        <v>0.35416666666666669</v>
      </c>
      <c r="BN4777" s="136">
        <v>0.39583333333333331</v>
      </c>
      <c r="BO4777" s="101"/>
      <c r="BR4777" s="109" t="str">
        <f t="shared" si="74"/>
        <v>SH-25-4766</v>
      </c>
      <c r="BS4777" s="109" t="s">
        <v>552</v>
      </c>
      <c r="BT4777" t="s">
        <v>122</v>
      </c>
      <c r="BU4777" t="s">
        <v>399</v>
      </c>
    </row>
    <row r="4778" spans="1:73" hidden="1">
      <c r="A4778" s="103" t="s">
        <v>9983</v>
      </c>
      <c r="B4778" s="102">
        <v>45897</v>
      </c>
      <c r="C4778" s="104">
        <f>_xlfn.ISOWEEKNUM(Tabella2[[#This Row],[Date]])</f>
        <v>35</v>
      </c>
      <c r="D4778" s="104" t="s">
        <v>763</v>
      </c>
      <c r="E4778" s="104" t="s">
        <v>256</v>
      </c>
      <c r="F4778" s="104">
        <v>68</v>
      </c>
      <c r="G4778" s="104" t="s">
        <v>257</v>
      </c>
      <c r="H4778" s="105">
        <v>12</v>
      </c>
      <c r="I4778" s="104"/>
      <c r="J4778" s="104" t="s">
        <v>258</v>
      </c>
      <c r="K4778" s="104" t="s">
        <v>81</v>
      </c>
      <c r="L4778" s="104" t="s">
        <v>259</v>
      </c>
      <c r="M4778" s="104" t="s">
        <v>276</v>
      </c>
      <c r="N4778" s="104"/>
      <c r="O4778" s="106"/>
      <c r="P4778" s="111" t="s">
        <v>1898</v>
      </c>
      <c r="Q4778" s="153" t="s">
        <v>525</v>
      </c>
      <c r="R4778" s="153" t="s">
        <v>262</v>
      </c>
      <c r="S4778" s="153">
        <v>4.1666666666666657E-2</v>
      </c>
      <c r="T4778" s="153">
        <v>0.35416666666666669</v>
      </c>
      <c r="U4778" s="153">
        <v>0.39583333333333331</v>
      </c>
      <c r="V4778" s="153">
        <f>IF(ISBLANK(T4778),"",Tabella2[[#This Row],[ACT STOP]]-Tabella2[[#This Row],[ACT START]])</f>
        <v>4.166666666666663E-2</v>
      </c>
      <c r="W4778" s="104" t="s">
        <v>92</v>
      </c>
      <c r="X4778" s="104" t="s">
        <v>91</v>
      </c>
      <c r="Y4778" s="110"/>
      <c r="Z4778" s="106"/>
      <c r="AA4778" s="104"/>
      <c r="AB4778" s="107"/>
      <c r="AC4778" s="72">
        <v>1</v>
      </c>
      <c r="AH4778" s="70"/>
      <c r="AI4778" s="70"/>
      <c r="AJ4778">
        <v>0</v>
      </c>
      <c r="AL4778" s="70"/>
      <c r="BM4778" s="135">
        <v>0.35416666666666669</v>
      </c>
      <c r="BN4778" s="136">
        <v>0.39583333333333331</v>
      </c>
      <c r="BO4778" s="101"/>
      <c r="BR4778" s="109" t="str">
        <f t="shared" si="74"/>
        <v>SH-25-4767</v>
      </c>
      <c r="BS4778" s="109" t="s">
        <v>266</v>
      </c>
      <c r="BT4778" t="s">
        <v>92</v>
      </c>
      <c r="BU4778" t="s">
        <v>9984</v>
      </c>
    </row>
    <row r="4779" spans="1:73" hidden="1">
      <c r="A4779" s="103" t="s">
        <v>9985</v>
      </c>
      <c r="B4779" s="102">
        <v>45897</v>
      </c>
      <c r="C4779" s="104">
        <f>_xlfn.ISOWEEKNUM(Tabella2[[#This Row],[Date]])</f>
        <v>35</v>
      </c>
      <c r="D4779" s="104" t="s">
        <v>817</v>
      </c>
      <c r="E4779" s="104" t="s">
        <v>284</v>
      </c>
      <c r="F4779" s="104">
        <v>74</v>
      </c>
      <c r="G4779" s="104" t="s">
        <v>257</v>
      </c>
      <c r="H4779" s="105">
        <v>1</v>
      </c>
      <c r="I4779" s="104"/>
      <c r="J4779" s="104" t="s">
        <v>258</v>
      </c>
      <c r="K4779" s="104" t="s">
        <v>75</v>
      </c>
      <c r="L4779" s="104" t="s">
        <v>259</v>
      </c>
      <c r="M4779" s="104" t="s">
        <v>328</v>
      </c>
      <c r="N4779" s="104"/>
      <c r="O4779" s="106"/>
      <c r="P4779" s="111" t="s">
        <v>3689</v>
      </c>
      <c r="Q4779" s="153" t="s">
        <v>525</v>
      </c>
      <c r="R4779" s="153" t="s">
        <v>262</v>
      </c>
      <c r="S4779" s="153">
        <v>4.1666666666666657E-2</v>
      </c>
      <c r="T4779" s="153">
        <v>0.35416666666666669</v>
      </c>
      <c r="U4779" s="153">
        <v>0.39583333333333331</v>
      </c>
      <c r="V4779" s="153">
        <f>IF(ISBLANK(T4779),"",Tabella2[[#This Row],[ACT STOP]]-Tabella2[[#This Row],[ACT START]])</f>
        <v>4.166666666666663E-2</v>
      </c>
      <c r="W4779" s="104" t="s">
        <v>92</v>
      </c>
      <c r="X4779" s="104" t="s">
        <v>91</v>
      </c>
      <c r="Y4779" s="110" t="s">
        <v>9986</v>
      </c>
      <c r="Z4779" s="106"/>
      <c r="AA4779" s="104"/>
      <c r="AB4779" s="107"/>
      <c r="AC4779" s="72">
        <v>1</v>
      </c>
      <c r="AH4779" s="70"/>
      <c r="AI4779" s="70"/>
      <c r="AJ4779">
        <v>0</v>
      </c>
      <c r="AL4779" s="70"/>
      <c r="BM4779" s="135">
        <v>0.35416666666666669</v>
      </c>
      <c r="BN4779" s="136">
        <v>0.39583333333333331</v>
      </c>
      <c r="BO4779" s="101"/>
      <c r="BR4779" s="109" t="str">
        <f t="shared" si="74"/>
        <v>SH-25-4768</v>
      </c>
      <c r="BS4779" s="109" t="s">
        <v>332</v>
      </c>
      <c r="BT4779" t="s">
        <v>92</v>
      </c>
      <c r="BU4779" t="s">
        <v>9987</v>
      </c>
    </row>
    <row r="4780" spans="1:73" hidden="1">
      <c r="A4780" s="103" t="s">
        <v>9988</v>
      </c>
      <c r="B4780" s="102">
        <v>45897</v>
      </c>
      <c r="C4780" s="104">
        <f>_xlfn.ISOWEEKNUM(Tabella2[[#This Row],[Date]])</f>
        <v>35</v>
      </c>
      <c r="D4780" s="104" t="s">
        <v>471</v>
      </c>
      <c r="E4780" s="104" t="s">
        <v>327</v>
      </c>
      <c r="F4780" s="104">
        <v>34</v>
      </c>
      <c r="G4780" s="104" t="s">
        <v>257</v>
      </c>
      <c r="H4780" s="105">
        <v>30</v>
      </c>
      <c r="I4780" s="104" t="s">
        <v>258</v>
      </c>
      <c r="J4780" s="104"/>
      <c r="K4780" s="104" t="s">
        <v>79</v>
      </c>
      <c r="L4780" s="104" t="s">
        <v>299</v>
      </c>
      <c r="M4780" s="104" t="s">
        <v>386</v>
      </c>
      <c r="N4780" s="104"/>
      <c r="O4780" s="108" t="str">
        <f>A4781</f>
        <v>17183</v>
      </c>
      <c r="P4780" s="111" t="s">
        <v>3963</v>
      </c>
      <c r="Q4780" s="153" t="s">
        <v>498</v>
      </c>
      <c r="R4780" s="153" t="s">
        <v>499</v>
      </c>
      <c r="S4780" s="153">
        <v>4.1666666666666657E-2</v>
      </c>
      <c r="T4780" s="153" t="s">
        <v>498</v>
      </c>
      <c r="U4780" s="153">
        <v>0.4201388888888889</v>
      </c>
      <c r="V4780" s="153">
        <f>IF(ISBLANK(T4780),"",Tabella2[[#This Row],[ACT STOP]]-Tabella2[[#This Row],[ACT START]])</f>
        <v>3.4722222222222099E-3</v>
      </c>
      <c r="W4780" s="104" t="s">
        <v>100</v>
      </c>
      <c r="X4780" s="104" t="s">
        <v>113</v>
      </c>
      <c r="Y4780" s="110" t="s">
        <v>9989</v>
      </c>
      <c r="Z4780" s="106"/>
      <c r="AA4780" s="104"/>
      <c r="AB4780" s="107"/>
      <c r="AC4780" s="72">
        <v>0</v>
      </c>
      <c r="AH4780" s="70"/>
      <c r="AI4780" s="70"/>
      <c r="AJ4780">
        <v>1</v>
      </c>
      <c r="AL4780" s="70"/>
      <c r="BL4780" t="s">
        <v>9990</v>
      </c>
      <c r="BM4780" s="135" t="s">
        <v>498</v>
      </c>
      <c r="BN4780" s="136">
        <v>0.4201388888888889</v>
      </c>
      <c r="BO4780" s="101"/>
      <c r="BR4780" s="109" t="str">
        <f t="shared" si="74"/>
        <v>SH-25-4769</v>
      </c>
      <c r="BS4780" s="109" t="s">
        <v>279</v>
      </c>
      <c r="BT4780" t="s">
        <v>100</v>
      </c>
      <c r="BU4780" t="s">
        <v>9991</v>
      </c>
    </row>
    <row r="4781" spans="1:73" hidden="1">
      <c r="A4781" s="103" t="s">
        <v>9992</v>
      </c>
      <c r="B4781" s="102">
        <v>45897</v>
      </c>
      <c r="C4781" s="104">
        <f>_xlfn.ISOWEEKNUM(Tabella2[[#This Row],[Date]])</f>
        <v>35</v>
      </c>
      <c r="D4781" s="104" t="s">
        <v>195</v>
      </c>
      <c r="E4781" s="104" t="s">
        <v>880</v>
      </c>
      <c r="F4781" s="104"/>
      <c r="G4781" s="104" t="s">
        <v>284</v>
      </c>
      <c r="H4781" s="105">
        <v>22</v>
      </c>
      <c r="I4781" s="104"/>
      <c r="J4781" s="104" t="s">
        <v>258</v>
      </c>
      <c r="K4781" s="104" t="s">
        <v>78</v>
      </c>
      <c r="L4781" s="104" t="s">
        <v>299</v>
      </c>
      <c r="M4781" s="104" t="s">
        <v>386</v>
      </c>
      <c r="N4781" s="104"/>
      <c r="O4781" s="108" t="str">
        <f>A4780</f>
        <v>17182</v>
      </c>
      <c r="P4781" s="111" t="s">
        <v>300</v>
      </c>
      <c r="Q4781" s="153">
        <v>0.41666666666666669</v>
      </c>
      <c r="R4781" s="153">
        <v>0.45833333333333331</v>
      </c>
      <c r="S4781" s="153">
        <v>4.1666666666666657E-2</v>
      </c>
      <c r="T4781" s="153">
        <v>0.41666666666666669</v>
      </c>
      <c r="U4781" s="153">
        <v>0.4201388888888889</v>
      </c>
      <c r="V4781" s="153">
        <f>IF(ISBLANK(T4781),"",Tabella2[[#This Row],[ACT STOP]]-Tabella2[[#This Row],[ACT START]])</f>
        <v>3.4722222222222099E-3</v>
      </c>
      <c r="W4781" s="104" t="s">
        <v>127</v>
      </c>
      <c r="X4781" s="104" t="s">
        <v>113</v>
      </c>
      <c r="Y4781" s="110" t="s">
        <v>9989</v>
      </c>
      <c r="Z4781" s="106"/>
      <c r="AA4781" s="104"/>
      <c r="AB4781" s="107"/>
      <c r="AC4781" s="72">
        <v>0</v>
      </c>
      <c r="AH4781" s="70"/>
      <c r="AI4781" s="70"/>
      <c r="AJ4781">
        <v>1</v>
      </c>
      <c r="AL4781" s="70"/>
      <c r="BL4781" t="s">
        <v>9990</v>
      </c>
      <c r="BM4781" s="135">
        <v>0.41666666666666669</v>
      </c>
      <c r="BN4781" s="136">
        <v>0.4201388888888889</v>
      </c>
      <c r="BO4781" s="101"/>
      <c r="BR4781" s="109" t="str">
        <f t="shared" si="74"/>
        <v>SH-25-4770</v>
      </c>
      <c r="BS4781" s="109" t="s">
        <v>295</v>
      </c>
      <c r="BT4781" t="s">
        <v>127</v>
      </c>
      <c r="BU4781" t="s">
        <v>881</v>
      </c>
    </row>
    <row r="4782" spans="1:73" hidden="1">
      <c r="A4782" s="103" t="s">
        <v>9993</v>
      </c>
      <c r="B4782" s="102">
        <v>45897</v>
      </c>
      <c r="C4782" s="104">
        <f>_xlfn.ISOWEEKNUM(Tabella2[[#This Row],[Date]])</f>
        <v>35</v>
      </c>
      <c r="D4782" s="104" t="s">
        <v>509</v>
      </c>
      <c r="E4782" s="104" t="s">
        <v>284</v>
      </c>
      <c r="F4782" s="104">
        <v>71</v>
      </c>
      <c r="G4782" s="104" t="s">
        <v>257</v>
      </c>
      <c r="H4782" s="105">
        <v>5</v>
      </c>
      <c r="I4782" s="104"/>
      <c r="J4782" s="104" t="s">
        <v>258</v>
      </c>
      <c r="K4782" s="104" t="s">
        <v>83</v>
      </c>
      <c r="L4782" s="104" t="s">
        <v>259</v>
      </c>
      <c r="M4782" s="104" t="s">
        <v>276</v>
      </c>
      <c r="N4782" s="104"/>
      <c r="O4782" s="106"/>
      <c r="P4782" s="111" t="s">
        <v>261</v>
      </c>
      <c r="Q4782" s="153" t="s">
        <v>498</v>
      </c>
      <c r="R4782" s="153" t="s">
        <v>499</v>
      </c>
      <c r="S4782" s="153">
        <v>4.1666666666666657E-2</v>
      </c>
      <c r="T4782" s="153" t="s">
        <v>498</v>
      </c>
      <c r="U4782" s="153" t="s">
        <v>499</v>
      </c>
      <c r="V4782" s="153">
        <f>IF(ISBLANK(T4782),"",Tabella2[[#This Row],[ACT STOP]]-Tabella2[[#This Row],[ACT START]])</f>
        <v>4.166666666666663E-2</v>
      </c>
      <c r="W4782" s="104" t="s">
        <v>92</v>
      </c>
      <c r="X4782" s="104" t="s">
        <v>91</v>
      </c>
      <c r="Y4782" s="110"/>
      <c r="Z4782" s="106"/>
      <c r="AA4782" s="104"/>
      <c r="AB4782" s="107"/>
      <c r="AC4782" s="72">
        <v>1</v>
      </c>
      <c r="AH4782" s="70"/>
      <c r="AI4782" s="70"/>
      <c r="AJ4782">
        <v>0</v>
      </c>
      <c r="AL4782" s="70"/>
      <c r="BM4782" s="135" t="s">
        <v>498</v>
      </c>
      <c r="BN4782" s="136" t="s">
        <v>499</v>
      </c>
      <c r="BO4782" s="101"/>
      <c r="BR4782" s="109" t="str">
        <f t="shared" si="74"/>
        <v>SH-25-4771</v>
      </c>
      <c r="BS4782" s="109" t="s">
        <v>416</v>
      </c>
      <c r="BT4782" t="s">
        <v>92</v>
      </c>
      <c r="BU4782" t="s">
        <v>9994</v>
      </c>
    </row>
    <row r="4783" spans="1:73" hidden="1">
      <c r="A4783" s="103" t="s">
        <v>9995</v>
      </c>
      <c r="B4783" s="102">
        <v>45897</v>
      </c>
      <c r="C4783" s="104">
        <f>_xlfn.ISOWEEKNUM(Tabella2[[#This Row],[Date]])</f>
        <v>35</v>
      </c>
      <c r="D4783" s="104" t="s">
        <v>6396</v>
      </c>
      <c r="E4783" s="104" t="s">
        <v>256</v>
      </c>
      <c r="F4783" s="104">
        <v>73</v>
      </c>
      <c r="G4783" s="104" t="s">
        <v>257</v>
      </c>
      <c r="H4783" s="105">
        <v>13</v>
      </c>
      <c r="I4783" s="104"/>
      <c r="J4783" s="104" t="s">
        <v>258</v>
      </c>
      <c r="K4783" s="104" t="s">
        <v>80</v>
      </c>
      <c r="L4783" s="104" t="s">
        <v>259</v>
      </c>
      <c r="M4783" s="104" t="s">
        <v>276</v>
      </c>
      <c r="N4783" s="104"/>
      <c r="O4783" s="106"/>
      <c r="P4783" s="111" t="s">
        <v>462</v>
      </c>
      <c r="Q4783" s="153" t="s">
        <v>498</v>
      </c>
      <c r="R4783" s="153" t="s">
        <v>499</v>
      </c>
      <c r="S4783" s="153">
        <v>4.1666666666666657E-2</v>
      </c>
      <c r="T4783" s="153" t="s">
        <v>498</v>
      </c>
      <c r="U4783" s="153" t="s">
        <v>499</v>
      </c>
      <c r="V4783" s="153">
        <f>IF(ISBLANK(T4783),"",Tabella2[[#This Row],[ACT STOP]]-Tabella2[[#This Row],[ACT START]])</f>
        <v>4.166666666666663E-2</v>
      </c>
      <c r="W4783" s="104" t="s">
        <v>92</v>
      </c>
      <c r="X4783" s="104" t="s">
        <v>91</v>
      </c>
      <c r="Y4783" s="110"/>
      <c r="Z4783" s="106"/>
      <c r="AA4783" s="104"/>
      <c r="AB4783" s="107"/>
      <c r="AC4783" s="72">
        <v>1</v>
      </c>
      <c r="AH4783" s="70"/>
      <c r="AI4783" s="70"/>
      <c r="AJ4783">
        <v>0</v>
      </c>
      <c r="AL4783" s="70"/>
      <c r="BM4783" s="135" t="s">
        <v>498</v>
      </c>
      <c r="BN4783" s="136" t="s">
        <v>499</v>
      </c>
      <c r="BO4783" s="101"/>
      <c r="BR4783" s="109" t="str">
        <f t="shared" si="74"/>
        <v>SH-25-4772</v>
      </c>
      <c r="BS4783" s="109" t="s">
        <v>427</v>
      </c>
      <c r="BT4783" t="s">
        <v>92</v>
      </c>
      <c r="BU4783" t="s">
        <v>9996</v>
      </c>
    </row>
    <row r="4784" spans="1:73" hidden="1">
      <c r="A4784" s="103" t="s">
        <v>9997</v>
      </c>
      <c r="B4784" s="102">
        <v>45897</v>
      </c>
      <c r="C4784" s="104">
        <f>_xlfn.ISOWEEKNUM(Tabella2[[#This Row],[Date]])</f>
        <v>35</v>
      </c>
      <c r="D4784" s="104" t="s">
        <v>6396</v>
      </c>
      <c r="E4784" s="104" t="s">
        <v>256</v>
      </c>
      <c r="F4784" s="104">
        <v>72</v>
      </c>
      <c r="G4784" s="104" t="s">
        <v>257</v>
      </c>
      <c r="H4784" s="105">
        <v>2</v>
      </c>
      <c r="I4784" s="104"/>
      <c r="J4784" s="104" t="s">
        <v>258</v>
      </c>
      <c r="K4784" s="104" t="s">
        <v>81</v>
      </c>
      <c r="L4784" s="104" t="s">
        <v>259</v>
      </c>
      <c r="M4784" s="104" t="s">
        <v>276</v>
      </c>
      <c r="N4784" s="104"/>
      <c r="O4784" s="106"/>
      <c r="P4784" s="111" t="s">
        <v>9746</v>
      </c>
      <c r="Q4784" s="153" t="s">
        <v>498</v>
      </c>
      <c r="R4784" s="153" t="s">
        <v>499</v>
      </c>
      <c r="S4784" s="153">
        <v>4.1666666666666657E-2</v>
      </c>
      <c r="T4784" s="153" t="s">
        <v>498</v>
      </c>
      <c r="U4784" s="153" t="s">
        <v>499</v>
      </c>
      <c r="V4784" s="153">
        <f>IF(ISBLANK(T4784),"",Tabella2[[#This Row],[ACT STOP]]-Tabella2[[#This Row],[ACT START]])</f>
        <v>4.166666666666663E-2</v>
      </c>
      <c r="W4784" s="104" t="s">
        <v>92</v>
      </c>
      <c r="X4784" s="104" t="s">
        <v>91</v>
      </c>
      <c r="Y4784" s="110"/>
      <c r="Z4784" s="106"/>
      <c r="AA4784" s="104"/>
      <c r="AB4784" s="107"/>
      <c r="AC4784" s="72">
        <v>1</v>
      </c>
      <c r="AH4784" s="70"/>
      <c r="AI4784" s="70"/>
      <c r="AJ4784">
        <v>0</v>
      </c>
      <c r="AL4784" s="70"/>
      <c r="BM4784" s="135" t="s">
        <v>498</v>
      </c>
      <c r="BN4784" s="136" t="s">
        <v>499</v>
      </c>
      <c r="BO4784" s="101"/>
      <c r="BR4784" s="109" t="str">
        <f t="shared" si="74"/>
        <v>SH-25-4773</v>
      </c>
      <c r="BS4784" s="109" t="s">
        <v>368</v>
      </c>
      <c r="BT4784" t="s">
        <v>92</v>
      </c>
      <c r="BU4784" t="s">
        <v>9747</v>
      </c>
    </row>
    <row r="4785" spans="1:73" hidden="1">
      <c r="A4785" s="103" t="s">
        <v>9998</v>
      </c>
      <c r="B4785" s="102">
        <v>45897</v>
      </c>
      <c r="C4785" s="104">
        <f>_xlfn.ISOWEEKNUM(Tabella2[[#This Row],[Date]])</f>
        <v>35</v>
      </c>
      <c r="D4785" s="104" t="s">
        <v>6396</v>
      </c>
      <c r="E4785" s="104" t="s">
        <v>256</v>
      </c>
      <c r="F4785" s="104">
        <v>75</v>
      </c>
      <c r="G4785" s="104" t="s">
        <v>284</v>
      </c>
      <c r="H4785" s="105">
        <v>5</v>
      </c>
      <c r="I4785" s="104"/>
      <c r="J4785" s="104" t="s">
        <v>258</v>
      </c>
      <c r="K4785" s="104" t="s">
        <v>77</v>
      </c>
      <c r="L4785" s="104" t="s">
        <v>259</v>
      </c>
      <c r="M4785" s="104" t="s">
        <v>276</v>
      </c>
      <c r="N4785" s="104"/>
      <c r="O4785" s="106"/>
      <c r="P4785" s="111" t="s">
        <v>6605</v>
      </c>
      <c r="Q4785" s="153" t="s">
        <v>498</v>
      </c>
      <c r="R4785" s="153" t="s">
        <v>499</v>
      </c>
      <c r="S4785" s="153">
        <v>4.1666666666666657E-2</v>
      </c>
      <c r="T4785" s="153" t="s">
        <v>498</v>
      </c>
      <c r="U4785" s="153" t="s">
        <v>499</v>
      </c>
      <c r="V4785" s="153">
        <f>IF(ISBLANK(T4785),"",Tabella2[[#This Row],[ACT STOP]]-Tabella2[[#This Row],[ACT START]])</f>
        <v>4.166666666666663E-2</v>
      </c>
      <c r="W4785" s="104" t="s">
        <v>92</v>
      </c>
      <c r="X4785" s="104" t="s">
        <v>91</v>
      </c>
      <c r="Y4785" s="110"/>
      <c r="Z4785" s="106"/>
      <c r="AA4785" s="104"/>
      <c r="AB4785" s="107"/>
      <c r="AC4785" s="72">
        <v>1</v>
      </c>
      <c r="AH4785" s="70"/>
      <c r="AI4785" s="70"/>
      <c r="AJ4785">
        <v>0</v>
      </c>
      <c r="AL4785" s="70"/>
      <c r="BL4785" t="s">
        <v>9990</v>
      </c>
      <c r="BM4785" s="135" t="s">
        <v>498</v>
      </c>
      <c r="BN4785" s="136" t="s">
        <v>499</v>
      </c>
      <c r="BO4785" s="101"/>
      <c r="BR4785" s="109" t="str">
        <f t="shared" si="74"/>
        <v>SH-25-4774</v>
      </c>
      <c r="BS4785" s="109" t="s">
        <v>288</v>
      </c>
      <c r="BT4785" t="s">
        <v>92</v>
      </c>
      <c r="BU4785" t="s">
        <v>8260</v>
      </c>
    </row>
    <row r="4786" spans="1:73" hidden="1">
      <c r="A4786" s="103" t="s">
        <v>9999</v>
      </c>
      <c r="B4786" s="102">
        <v>45897</v>
      </c>
      <c r="C4786" s="104">
        <f>_xlfn.ISOWEEKNUM(Tabella2[[#This Row],[Date]])</f>
        <v>35</v>
      </c>
      <c r="D4786" s="104" t="s">
        <v>751</v>
      </c>
      <c r="E4786" s="104" t="s">
        <v>256</v>
      </c>
      <c r="F4786" s="104">
        <v>77</v>
      </c>
      <c r="G4786" s="104" t="s">
        <v>257</v>
      </c>
      <c r="H4786" s="105">
        <v>9</v>
      </c>
      <c r="I4786" s="104" t="s">
        <v>258</v>
      </c>
      <c r="J4786" s="104"/>
      <c r="K4786" s="104" t="s">
        <v>79</v>
      </c>
      <c r="L4786" s="104" t="s">
        <v>299</v>
      </c>
      <c r="M4786" s="104" t="s">
        <v>328</v>
      </c>
      <c r="N4786" s="104"/>
      <c r="O4786" s="108" t="str">
        <f>A4787</f>
        <v>17189</v>
      </c>
      <c r="P4786" s="111" t="s">
        <v>710</v>
      </c>
      <c r="Q4786" s="153" t="s">
        <v>504</v>
      </c>
      <c r="R4786" s="153" t="s">
        <v>271</v>
      </c>
      <c r="S4786" s="153">
        <v>4.1666666666666657E-2</v>
      </c>
      <c r="T4786" s="153" t="s">
        <v>504</v>
      </c>
      <c r="U4786" s="153" t="s">
        <v>271</v>
      </c>
      <c r="V4786" s="153">
        <f>IF(ISBLANK(T4786),"",Tabella2[[#This Row],[ACT STOP]]-Tabella2[[#This Row],[ACT START]])</f>
        <v>4.1666666666666685E-2</v>
      </c>
      <c r="W4786" s="104" t="s">
        <v>92</v>
      </c>
      <c r="X4786" s="104" t="s">
        <v>91</v>
      </c>
      <c r="Y4786" s="110"/>
      <c r="Z4786" s="106"/>
      <c r="AA4786" s="104"/>
      <c r="AB4786" s="107"/>
      <c r="AC4786" s="72">
        <v>1</v>
      </c>
      <c r="AH4786" s="70"/>
      <c r="AI4786" s="70"/>
      <c r="AJ4786">
        <v>0</v>
      </c>
      <c r="AL4786" s="70"/>
      <c r="BL4786" t="s">
        <v>10000</v>
      </c>
      <c r="BM4786" s="135" t="s">
        <v>504</v>
      </c>
      <c r="BN4786" s="136" t="s">
        <v>271</v>
      </c>
      <c r="BO4786" s="101"/>
      <c r="BR4786" s="109" t="str">
        <f t="shared" si="74"/>
        <v>SH-25-4775</v>
      </c>
      <c r="BS4786" s="109" t="s">
        <v>318</v>
      </c>
      <c r="BT4786" t="s">
        <v>92</v>
      </c>
      <c r="BU4786" t="s">
        <v>10001</v>
      </c>
    </row>
    <row r="4787" spans="1:73" hidden="1">
      <c r="A4787" s="103" t="s">
        <v>10002</v>
      </c>
      <c r="B4787" s="102">
        <v>45897</v>
      </c>
      <c r="C4787" s="104">
        <f>_xlfn.ISOWEEKNUM(Tabella2[[#This Row],[Date]])</f>
        <v>35</v>
      </c>
      <c r="D4787" s="104" t="s">
        <v>763</v>
      </c>
      <c r="E4787" s="104" t="s">
        <v>256</v>
      </c>
      <c r="F4787" s="104">
        <v>66</v>
      </c>
      <c r="G4787" s="104" t="s">
        <v>257</v>
      </c>
      <c r="H4787" s="105">
        <v>17</v>
      </c>
      <c r="I4787" s="104"/>
      <c r="J4787" s="104" t="s">
        <v>258</v>
      </c>
      <c r="K4787" s="104" t="s">
        <v>78</v>
      </c>
      <c r="L4787" s="104" t="s">
        <v>299</v>
      </c>
      <c r="M4787" s="104" t="s">
        <v>328</v>
      </c>
      <c r="N4787" s="104"/>
      <c r="O4787" s="108" t="str">
        <f>A4786</f>
        <v>17188</v>
      </c>
      <c r="P4787" s="111" t="s">
        <v>710</v>
      </c>
      <c r="Q4787" s="153">
        <v>0.47916666666666669</v>
      </c>
      <c r="R4787" s="153">
        <v>0.52083333333333337</v>
      </c>
      <c r="S4787" s="153">
        <v>4.1666666666666657E-2</v>
      </c>
      <c r="T4787" s="153">
        <v>0.47916666666666669</v>
      </c>
      <c r="U4787" s="153">
        <v>0.52083333333333337</v>
      </c>
      <c r="V4787" s="153">
        <f>IF(ISBLANK(T4787),"",Tabella2[[#This Row],[ACT STOP]]-Tabella2[[#This Row],[ACT START]])</f>
        <v>4.1666666666666685E-2</v>
      </c>
      <c r="W4787" s="104" t="s">
        <v>92</v>
      </c>
      <c r="X4787" s="104" t="s">
        <v>91</v>
      </c>
      <c r="Y4787" s="110"/>
      <c r="Z4787" s="106"/>
      <c r="AA4787" s="104"/>
      <c r="AB4787" s="107"/>
      <c r="AC4787" s="72">
        <v>1</v>
      </c>
      <c r="AH4787" s="70"/>
      <c r="AI4787" s="70"/>
      <c r="AJ4787">
        <v>0</v>
      </c>
      <c r="AL4787" s="70"/>
      <c r="BM4787" s="135">
        <v>0.47916666666666669</v>
      </c>
      <c r="BN4787" s="136">
        <v>0.52083333333333337</v>
      </c>
      <c r="BO4787" s="101"/>
      <c r="BR4787" s="109" t="str">
        <f t="shared" si="74"/>
        <v>SH-25-4776</v>
      </c>
      <c r="BS4787" s="109" t="s">
        <v>393</v>
      </c>
      <c r="BT4787" t="s">
        <v>92</v>
      </c>
      <c r="BU4787" t="s">
        <v>10003</v>
      </c>
    </row>
    <row r="4788" spans="1:73" hidden="1">
      <c r="A4788" s="103" t="s">
        <v>10004</v>
      </c>
      <c r="B4788" s="102">
        <v>45897</v>
      </c>
      <c r="C4788" s="104">
        <f>_xlfn.ISOWEEKNUM(Tabella2[[#This Row],[Date]])</f>
        <v>35</v>
      </c>
      <c r="D4788" s="104" t="s">
        <v>9759</v>
      </c>
      <c r="E4788" s="104" t="s">
        <v>284</v>
      </c>
      <c r="F4788" s="104">
        <v>86</v>
      </c>
      <c r="G4788" s="104" t="s">
        <v>257</v>
      </c>
      <c r="H4788" s="105">
        <v>14</v>
      </c>
      <c r="I4788" s="104"/>
      <c r="J4788" s="104" t="s">
        <v>258</v>
      </c>
      <c r="K4788" s="104" t="s">
        <v>83</v>
      </c>
      <c r="L4788" s="104" t="s">
        <v>259</v>
      </c>
      <c r="M4788" s="104" t="s">
        <v>764</v>
      </c>
      <c r="N4788" s="104"/>
      <c r="O4788" s="106"/>
      <c r="P4788" s="111" t="s">
        <v>765</v>
      </c>
      <c r="Q4788" s="153" t="s">
        <v>504</v>
      </c>
      <c r="R4788" s="153" t="s">
        <v>271</v>
      </c>
      <c r="S4788" s="153">
        <v>4.1666666666666657E-2</v>
      </c>
      <c r="T4788" s="153">
        <v>0.47916666666666669</v>
      </c>
      <c r="U4788" s="153">
        <v>0.52777777777777779</v>
      </c>
      <c r="V4788" s="153">
        <f>IF(ISBLANK(T4788),"",Tabella2[[#This Row],[ACT STOP]]-Tabella2[[#This Row],[ACT START]])</f>
        <v>4.8611111111111105E-2</v>
      </c>
      <c r="W4788" s="104" t="s">
        <v>92</v>
      </c>
      <c r="X4788" s="104" t="s">
        <v>91</v>
      </c>
      <c r="Y4788" s="110"/>
      <c r="Z4788" s="106"/>
      <c r="AA4788" s="104"/>
      <c r="AB4788" s="107"/>
      <c r="AC4788" s="72">
        <v>1</v>
      </c>
      <c r="AH4788" s="70"/>
      <c r="AI4788" s="70"/>
      <c r="AJ4788">
        <v>0</v>
      </c>
      <c r="AL4788" s="70"/>
      <c r="BM4788" s="135">
        <v>0.47916666666666669</v>
      </c>
      <c r="BN4788" s="136">
        <v>0.52777777777777779</v>
      </c>
      <c r="BO4788" s="101"/>
      <c r="BR4788" s="109" t="str">
        <f t="shared" si="74"/>
        <v>SH-25-4777</v>
      </c>
      <c r="BS4788" s="109" t="s">
        <v>372</v>
      </c>
      <c r="BT4788" t="s">
        <v>92</v>
      </c>
      <c r="BU4788" t="s">
        <v>10005</v>
      </c>
    </row>
    <row r="4789" spans="1:73" hidden="1">
      <c r="A4789" s="103" t="s">
        <v>10006</v>
      </c>
      <c r="B4789" s="102">
        <v>45897</v>
      </c>
      <c r="C4789" s="104">
        <f>_xlfn.ISOWEEKNUM(Tabella2[[#This Row],[Date]])</f>
        <v>35</v>
      </c>
      <c r="D4789" s="104" t="s">
        <v>9759</v>
      </c>
      <c r="E4789" s="104" t="s">
        <v>284</v>
      </c>
      <c r="F4789" s="104">
        <v>85</v>
      </c>
      <c r="G4789" s="104" t="s">
        <v>257</v>
      </c>
      <c r="H4789" s="105">
        <v>10</v>
      </c>
      <c r="I4789" s="104"/>
      <c r="J4789" s="104" t="s">
        <v>258</v>
      </c>
      <c r="K4789" s="104" t="s">
        <v>80</v>
      </c>
      <c r="L4789" s="104" t="s">
        <v>259</v>
      </c>
      <c r="M4789" s="104" t="s">
        <v>764</v>
      </c>
      <c r="N4789" s="104"/>
      <c r="O4789" s="106"/>
      <c r="P4789" s="111" t="s">
        <v>765</v>
      </c>
      <c r="Q4789" s="153" t="s">
        <v>504</v>
      </c>
      <c r="R4789" s="153" t="s">
        <v>271</v>
      </c>
      <c r="S4789" s="153">
        <v>4.1666666666666657E-2</v>
      </c>
      <c r="T4789" s="153" t="s">
        <v>504</v>
      </c>
      <c r="U4789" s="153" t="s">
        <v>271</v>
      </c>
      <c r="V4789" s="153">
        <f>IF(ISBLANK(T4789),"",Tabella2[[#This Row],[ACT STOP]]-Tabella2[[#This Row],[ACT START]])</f>
        <v>4.1666666666666685E-2</v>
      </c>
      <c r="W4789" s="104" t="s">
        <v>92</v>
      </c>
      <c r="X4789" s="104" t="s">
        <v>91</v>
      </c>
      <c r="Y4789" s="110"/>
      <c r="Z4789" s="106"/>
      <c r="AA4789" s="104"/>
      <c r="AB4789" s="107"/>
      <c r="AC4789" s="72">
        <v>1</v>
      </c>
      <c r="AH4789" s="70"/>
      <c r="AI4789" s="70"/>
      <c r="AJ4789">
        <v>0</v>
      </c>
      <c r="AL4789" s="70"/>
      <c r="BM4789" s="135" t="s">
        <v>504</v>
      </c>
      <c r="BN4789" s="136" t="s">
        <v>271</v>
      </c>
      <c r="BO4789" s="101"/>
      <c r="BR4789" s="109" t="str">
        <f t="shared" si="74"/>
        <v>SH-25-4778</v>
      </c>
      <c r="BS4789" s="109" t="s">
        <v>552</v>
      </c>
      <c r="BT4789" t="s">
        <v>92</v>
      </c>
      <c r="BU4789" t="s">
        <v>10007</v>
      </c>
    </row>
    <row r="4790" spans="1:73" hidden="1">
      <c r="A4790" s="103" t="s">
        <v>10008</v>
      </c>
      <c r="B4790" s="102">
        <v>45897</v>
      </c>
      <c r="C4790" s="104">
        <f>_xlfn.ISOWEEKNUM(Tabella2[[#This Row],[Date]])</f>
        <v>35</v>
      </c>
      <c r="D4790" s="104" t="s">
        <v>9743</v>
      </c>
      <c r="E4790" s="104" t="s">
        <v>256</v>
      </c>
      <c r="F4790" s="104">
        <v>83</v>
      </c>
      <c r="G4790" s="104" t="s">
        <v>257</v>
      </c>
      <c r="H4790" s="105">
        <v>1</v>
      </c>
      <c r="I4790" s="104"/>
      <c r="J4790" s="104" t="s">
        <v>258</v>
      </c>
      <c r="K4790" s="104" t="s">
        <v>81</v>
      </c>
      <c r="L4790" s="104" t="s">
        <v>259</v>
      </c>
      <c r="M4790" s="104" t="s">
        <v>276</v>
      </c>
      <c r="N4790" s="104"/>
      <c r="O4790" s="106"/>
      <c r="P4790" s="111" t="s">
        <v>6605</v>
      </c>
      <c r="Q4790" s="153" t="s">
        <v>504</v>
      </c>
      <c r="R4790" s="153" t="s">
        <v>271</v>
      </c>
      <c r="S4790" s="153">
        <v>4.1666666666666657E-2</v>
      </c>
      <c r="T4790" s="153" t="s">
        <v>504</v>
      </c>
      <c r="U4790" s="153" t="s">
        <v>271</v>
      </c>
      <c r="V4790" s="153">
        <f>IF(ISBLANK(T4790),"",Tabella2[[#This Row],[ACT STOP]]-Tabella2[[#This Row],[ACT START]])</f>
        <v>4.1666666666666685E-2</v>
      </c>
      <c r="W4790" s="104" t="s">
        <v>92</v>
      </c>
      <c r="X4790" s="104" t="s">
        <v>91</v>
      </c>
      <c r="Y4790" s="110"/>
      <c r="Z4790" s="106"/>
      <c r="AA4790" s="104"/>
      <c r="AB4790" s="107"/>
      <c r="AC4790" s="72">
        <v>1</v>
      </c>
      <c r="AH4790" s="70"/>
      <c r="AI4790" s="70"/>
      <c r="AJ4790">
        <v>0</v>
      </c>
      <c r="AL4790" s="70"/>
      <c r="BM4790" s="135" t="s">
        <v>504</v>
      </c>
      <c r="BN4790" s="136" t="s">
        <v>271</v>
      </c>
      <c r="BO4790" s="101"/>
      <c r="BR4790" s="109" t="str">
        <f t="shared" si="74"/>
        <v>SH-25-4779</v>
      </c>
      <c r="BS4790" s="109" t="s">
        <v>332</v>
      </c>
      <c r="BT4790" t="s">
        <v>92</v>
      </c>
      <c r="BU4790" t="s">
        <v>10009</v>
      </c>
    </row>
    <row r="4791" spans="1:73" hidden="1">
      <c r="A4791" s="103" t="s">
        <v>10010</v>
      </c>
      <c r="B4791" s="102">
        <v>45897</v>
      </c>
      <c r="C4791" s="104">
        <f>_xlfn.ISOWEEKNUM(Tabella2[[#This Row],[Date]])</f>
        <v>35</v>
      </c>
      <c r="D4791" s="104" t="s">
        <v>9743</v>
      </c>
      <c r="E4791" s="104" t="s">
        <v>256</v>
      </c>
      <c r="F4791" s="104">
        <v>84</v>
      </c>
      <c r="G4791" s="104" t="s">
        <v>257</v>
      </c>
      <c r="H4791" s="105">
        <v>12</v>
      </c>
      <c r="I4791" s="104"/>
      <c r="J4791" s="104" t="s">
        <v>258</v>
      </c>
      <c r="K4791" s="104" t="s">
        <v>77</v>
      </c>
      <c r="L4791" s="104" t="s">
        <v>259</v>
      </c>
      <c r="M4791" s="104" t="s">
        <v>276</v>
      </c>
      <c r="N4791" s="104"/>
      <c r="O4791" s="106"/>
      <c r="P4791" s="111" t="s">
        <v>6605</v>
      </c>
      <c r="Q4791" s="153" t="s">
        <v>504</v>
      </c>
      <c r="R4791" s="153" t="s">
        <v>271</v>
      </c>
      <c r="S4791" s="153">
        <v>4.1666666666666657E-2</v>
      </c>
      <c r="T4791" s="153" t="s">
        <v>504</v>
      </c>
      <c r="U4791" s="153" t="s">
        <v>271</v>
      </c>
      <c r="V4791" s="153">
        <f>IF(ISBLANK(T4791),"",Tabella2[[#This Row],[ACT STOP]]-Tabella2[[#This Row],[ACT START]])</f>
        <v>4.1666666666666685E-2</v>
      </c>
      <c r="W4791" s="104" t="s">
        <v>92</v>
      </c>
      <c r="X4791" s="104" t="s">
        <v>91</v>
      </c>
      <c r="Y4791" s="110"/>
      <c r="Z4791" s="106"/>
      <c r="AA4791" s="104"/>
      <c r="AB4791" s="107"/>
      <c r="AC4791" s="72">
        <v>1</v>
      </c>
      <c r="AH4791" s="70"/>
      <c r="AI4791" s="70"/>
      <c r="AJ4791">
        <v>0</v>
      </c>
      <c r="AL4791" s="70"/>
      <c r="BM4791" s="135" t="s">
        <v>504</v>
      </c>
      <c r="BN4791" s="136" t="s">
        <v>271</v>
      </c>
      <c r="BO4791" s="101"/>
      <c r="BR4791" s="109" t="str">
        <f t="shared" si="74"/>
        <v>SH-25-4780</v>
      </c>
      <c r="BS4791" s="109" t="s">
        <v>266</v>
      </c>
      <c r="BT4791" t="s">
        <v>92</v>
      </c>
      <c r="BU4791" t="s">
        <v>10011</v>
      </c>
    </row>
    <row r="4792" spans="1:73" hidden="1">
      <c r="A4792" s="103" t="s">
        <v>10012</v>
      </c>
      <c r="B4792" s="102">
        <v>45897</v>
      </c>
      <c r="C4792" s="104">
        <f>_xlfn.ISOWEEKNUM(Tabella2[[#This Row],[Date]])</f>
        <v>35</v>
      </c>
      <c r="D4792" s="104" t="s">
        <v>722</v>
      </c>
      <c r="E4792" s="104" t="s">
        <v>327</v>
      </c>
      <c r="F4792" s="104">
        <v>77</v>
      </c>
      <c r="G4792" s="104" t="s">
        <v>257</v>
      </c>
      <c r="H4792" s="105">
        <v>5</v>
      </c>
      <c r="I4792" s="104" t="s">
        <v>258</v>
      </c>
      <c r="J4792" s="104"/>
      <c r="K4792" s="104" t="s">
        <v>79</v>
      </c>
      <c r="L4792" s="104" t="s">
        <v>299</v>
      </c>
      <c r="M4792" s="104" t="s">
        <v>276</v>
      </c>
      <c r="N4792" s="104"/>
      <c r="O4792" s="108" t="str">
        <f>A4793</f>
        <v>17195</v>
      </c>
      <c r="P4792" s="111" t="s">
        <v>833</v>
      </c>
      <c r="Q4792" s="153" t="s">
        <v>549</v>
      </c>
      <c r="R4792" s="153">
        <v>0.5625</v>
      </c>
      <c r="S4792" s="153">
        <v>2.0833333333333329E-2</v>
      </c>
      <c r="T4792" s="153" t="s">
        <v>549</v>
      </c>
      <c r="U4792" s="153">
        <v>0.5625</v>
      </c>
      <c r="V4792" s="153">
        <f>IF(ISBLANK(T4792),"",Tabella2[[#This Row],[ACT STOP]]-Tabella2[[#This Row],[ACT START]])</f>
        <v>2.083333333333337E-2</v>
      </c>
      <c r="W4792" s="104" t="s">
        <v>92</v>
      </c>
      <c r="X4792" s="104" t="s">
        <v>91</v>
      </c>
      <c r="Y4792" s="110"/>
      <c r="Z4792" s="106"/>
      <c r="AA4792" s="104"/>
      <c r="AB4792" s="107"/>
      <c r="AC4792" s="72">
        <v>1</v>
      </c>
      <c r="AH4792" s="70"/>
      <c r="AI4792" s="70"/>
      <c r="AJ4792">
        <v>0</v>
      </c>
      <c r="AL4792" s="70"/>
      <c r="BM4792" s="135" t="s">
        <v>549</v>
      </c>
      <c r="BN4792" s="136">
        <v>0.5625</v>
      </c>
      <c r="BO4792" s="101"/>
      <c r="BR4792" s="109" t="str">
        <f t="shared" si="74"/>
        <v>SH-25-4781</v>
      </c>
      <c r="BS4792" s="109" t="s">
        <v>416</v>
      </c>
      <c r="BT4792" t="s">
        <v>92</v>
      </c>
      <c r="BU4792" t="s">
        <v>10013</v>
      </c>
    </row>
    <row r="4793" spans="1:73" hidden="1">
      <c r="A4793" s="103" t="s">
        <v>10014</v>
      </c>
      <c r="B4793" s="102">
        <v>45897</v>
      </c>
      <c r="C4793" s="104">
        <f>_xlfn.ISOWEEKNUM(Tabella2[[#This Row],[Date]])</f>
        <v>35</v>
      </c>
      <c r="D4793" s="104" t="s">
        <v>195</v>
      </c>
      <c r="E4793" s="104" t="s">
        <v>880</v>
      </c>
      <c r="F4793" s="104"/>
      <c r="G4793" s="104" t="s">
        <v>257</v>
      </c>
      <c r="H4793" s="105">
        <v>13</v>
      </c>
      <c r="I4793" s="104"/>
      <c r="J4793" s="104" t="s">
        <v>258</v>
      </c>
      <c r="K4793" s="104" t="s">
        <v>78</v>
      </c>
      <c r="L4793" s="104" t="s">
        <v>299</v>
      </c>
      <c r="M4793" s="104" t="s">
        <v>276</v>
      </c>
      <c r="N4793" s="104"/>
      <c r="O4793" s="108" t="str">
        <f>A4792</f>
        <v>17194</v>
      </c>
      <c r="P4793" s="111" t="s">
        <v>300</v>
      </c>
      <c r="Q4793" s="153">
        <v>0.54166666666666663</v>
      </c>
      <c r="R4793" s="153">
        <v>0.5625</v>
      </c>
      <c r="S4793" s="153">
        <v>2.0833333333333329E-2</v>
      </c>
      <c r="T4793" s="153">
        <v>0.54166666666666663</v>
      </c>
      <c r="U4793" s="153">
        <v>0.5625</v>
      </c>
      <c r="V4793" s="153">
        <f>IF(ISBLANK(T4793),"",Tabella2[[#This Row],[ACT STOP]]-Tabella2[[#This Row],[ACT START]])</f>
        <v>2.083333333333337E-2</v>
      </c>
      <c r="W4793" s="104" t="s">
        <v>122</v>
      </c>
      <c r="X4793" s="104" t="s">
        <v>91</v>
      </c>
      <c r="Y4793" s="110"/>
      <c r="Z4793" s="106"/>
      <c r="AA4793" s="104"/>
      <c r="AB4793" s="107"/>
      <c r="AC4793" s="72">
        <v>1</v>
      </c>
      <c r="AH4793" s="70"/>
      <c r="AI4793" s="70"/>
      <c r="AJ4793">
        <v>0</v>
      </c>
      <c r="AL4793" s="70"/>
      <c r="BM4793" s="135">
        <v>0.54166666666666663</v>
      </c>
      <c r="BN4793" s="136">
        <v>0.5625</v>
      </c>
      <c r="BO4793" s="101"/>
      <c r="BR4793" s="109" t="str">
        <f t="shared" si="74"/>
        <v>SH-25-4782</v>
      </c>
      <c r="BS4793" s="109" t="s">
        <v>427</v>
      </c>
      <c r="BT4793" t="s">
        <v>122</v>
      </c>
      <c r="BU4793" t="s">
        <v>881</v>
      </c>
    </row>
    <row r="4794" spans="1:73" hidden="1">
      <c r="A4794" s="103" t="s">
        <v>10015</v>
      </c>
      <c r="B4794" s="102">
        <v>45897</v>
      </c>
      <c r="C4794" s="104">
        <f>_xlfn.ISOWEEKNUM(Tabella2[[#This Row],[Date]])</f>
        <v>35</v>
      </c>
      <c r="D4794" s="104" t="s">
        <v>722</v>
      </c>
      <c r="E4794" s="104" t="s">
        <v>327</v>
      </c>
      <c r="F4794" s="104">
        <v>76</v>
      </c>
      <c r="G4794" s="104" t="s">
        <v>257</v>
      </c>
      <c r="H4794" s="105">
        <v>13</v>
      </c>
      <c r="I4794" s="104" t="s">
        <v>258</v>
      </c>
      <c r="J4794" s="104"/>
      <c r="K4794" s="104" t="s">
        <v>79</v>
      </c>
      <c r="L4794" s="104" t="s">
        <v>299</v>
      </c>
      <c r="M4794" s="104" t="s">
        <v>276</v>
      </c>
      <c r="N4794" s="104"/>
      <c r="O4794" s="108" t="str">
        <f>A4795</f>
        <v>17197</v>
      </c>
      <c r="P4794" s="111" t="s">
        <v>833</v>
      </c>
      <c r="Q4794" s="153" t="s">
        <v>406</v>
      </c>
      <c r="R4794" s="153">
        <v>0.58680555555555558</v>
      </c>
      <c r="S4794" s="153">
        <v>2.0833333333333329E-2</v>
      </c>
      <c r="T4794" s="153" t="s">
        <v>406</v>
      </c>
      <c r="U4794" s="153">
        <v>0.58680555555555558</v>
      </c>
      <c r="V4794" s="153">
        <f>IF(ISBLANK(T4794),"",Tabella2[[#This Row],[ACT STOP]]-Tabella2[[#This Row],[ACT START]])</f>
        <v>2.083333333333337E-2</v>
      </c>
      <c r="W4794" s="104" t="s">
        <v>92</v>
      </c>
      <c r="X4794" s="104" t="s">
        <v>91</v>
      </c>
      <c r="Y4794" s="110"/>
      <c r="Z4794" s="106"/>
      <c r="AA4794" s="104"/>
      <c r="AB4794" s="107"/>
      <c r="AC4794" s="72">
        <v>1</v>
      </c>
      <c r="AH4794" s="70"/>
      <c r="AI4794" s="70"/>
      <c r="AJ4794">
        <v>0</v>
      </c>
      <c r="AL4794" s="70"/>
      <c r="BM4794" s="135" t="s">
        <v>406</v>
      </c>
      <c r="BN4794" s="136">
        <v>0.58680555555555558</v>
      </c>
      <c r="BO4794" s="101"/>
      <c r="BR4794" s="109" t="str">
        <f t="shared" si="74"/>
        <v>SH-25-4783</v>
      </c>
      <c r="BS4794" s="109" t="s">
        <v>427</v>
      </c>
      <c r="BT4794" t="s">
        <v>92</v>
      </c>
      <c r="BU4794" t="s">
        <v>10016</v>
      </c>
    </row>
    <row r="4795" spans="1:73" hidden="1">
      <c r="A4795" s="103" t="s">
        <v>10017</v>
      </c>
      <c r="B4795" s="102">
        <v>45897</v>
      </c>
      <c r="C4795" s="104">
        <f>_xlfn.ISOWEEKNUM(Tabella2[[#This Row],[Date]])</f>
        <v>35</v>
      </c>
      <c r="D4795" s="104" t="s">
        <v>195</v>
      </c>
      <c r="E4795" s="104" t="s">
        <v>880</v>
      </c>
      <c r="F4795" s="104"/>
      <c r="G4795" s="104" t="s">
        <v>257</v>
      </c>
      <c r="H4795" s="105">
        <v>5</v>
      </c>
      <c r="I4795" s="104"/>
      <c r="J4795" s="104" t="s">
        <v>258</v>
      </c>
      <c r="K4795" s="104" t="s">
        <v>78</v>
      </c>
      <c r="L4795" s="104" t="s">
        <v>299</v>
      </c>
      <c r="M4795" s="104" t="s">
        <v>276</v>
      </c>
      <c r="N4795" s="104"/>
      <c r="O4795" s="108" t="str">
        <f>A4794</f>
        <v>17196</v>
      </c>
      <c r="P4795" s="111" t="s">
        <v>300</v>
      </c>
      <c r="Q4795" s="153">
        <v>0.56597222222222221</v>
      </c>
      <c r="R4795" s="153">
        <v>0.58680555555555558</v>
      </c>
      <c r="S4795" s="153">
        <v>2.0833333333333329E-2</v>
      </c>
      <c r="T4795" s="153">
        <v>0.56597222222222221</v>
      </c>
      <c r="U4795" s="153">
        <v>0.58680555555555558</v>
      </c>
      <c r="V4795" s="153">
        <f>IF(ISBLANK(T4795),"",Tabella2[[#This Row],[ACT STOP]]-Tabella2[[#This Row],[ACT START]])</f>
        <v>2.083333333333337E-2</v>
      </c>
      <c r="W4795" s="104" t="s">
        <v>122</v>
      </c>
      <c r="X4795" s="104" t="s">
        <v>91</v>
      </c>
      <c r="Y4795" s="110"/>
      <c r="Z4795" s="106"/>
      <c r="AA4795" s="104"/>
      <c r="AB4795" s="107"/>
      <c r="AC4795" s="72">
        <v>1</v>
      </c>
      <c r="AH4795" s="70"/>
      <c r="AI4795" s="70"/>
      <c r="AJ4795">
        <v>0</v>
      </c>
      <c r="AL4795" s="70"/>
      <c r="BM4795" s="135">
        <v>0.56597222222222221</v>
      </c>
      <c r="BN4795" s="136">
        <v>0.58680555555555558</v>
      </c>
      <c r="BO4795" s="101"/>
      <c r="BR4795" s="109" t="str">
        <f t="shared" si="74"/>
        <v>SH-25-4784</v>
      </c>
      <c r="BS4795" s="109" t="s">
        <v>416</v>
      </c>
      <c r="BT4795" t="s">
        <v>122</v>
      </c>
      <c r="BU4795" t="s">
        <v>881</v>
      </c>
    </row>
    <row r="4796" spans="1:73" hidden="1">
      <c r="A4796" s="103" t="s">
        <v>10018</v>
      </c>
      <c r="B4796" s="102">
        <v>45897</v>
      </c>
      <c r="C4796" s="104">
        <f>_xlfn.ISOWEEKNUM(Tabella2[[#This Row],[Date]])</f>
        <v>35</v>
      </c>
      <c r="D4796" s="104" t="s">
        <v>9740</v>
      </c>
      <c r="E4796" s="104" t="s">
        <v>284</v>
      </c>
      <c r="F4796" s="104">
        <v>87</v>
      </c>
      <c r="G4796" s="104" t="s">
        <v>257</v>
      </c>
      <c r="H4796" s="105">
        <v>32</v>
      </c>
      <c r="I4796" s="104"/>
      <c r="J4796" s="104" t="s">
        <v>258</v>
      </c>
      <c r="K4796" s="104" t="s">
        <v>83</v>
      </c>
      <c r="L4796" s="104" t="s">
        <v>259</v>
      </c>
      <c r="M4796" s="104" t="s">
        <v>764</v>
      </c>
      <c r="N4796" s="104"/>
      <c r="O4796" s="106"/>
      <c r="P4796" s="111" t="s">
        <v>765</v>
      </c>
      <c r="Q4796" s="153" t="s">
        <v>549</v>
      </c>
      <c r="R4796" s="153" t="s">
        <v>550</v>
      </c>
      <c r="S4796" s="153">
        <v>4.1666666666666657E-2</v>
      </c>
      <c r="T4796" s="153" t="s">
        <v>549</v>
      </c>
      <c r="U4796" s="153" t="s">
        <v>550</v>
      </c>
      <c r="V4796" s="153">
        <f>IF(ISBLANK(T4796),"",Tabella2[[#This Row],[ACT STOP]]-Tabella2[[#This Row],[ACT START]])</f>
        <v>4.1666666666666741E-2</v>
      </c>
      <c r="W4796" s="104" t="s">
        <v>92</v>
      </c>
      <c r="X4796" s="104" t="s">
        <v>91</v>
      </c>
      <c r="Y4796" s="110"/>
      <c r="Z4796" s="106"/>
      <c r="AA4796" s="104"/>
      <c r="AB4796" s="107"/>
      <c r="AC4796" s="72">
        <v>1</v>
      </c>
      <c r="AH4796" s="70"/>
      <c r="AI4796" s="70"/>
      <c r="AJ4796">
        <v>0</v>
      </c>
      <c r="AL4796" s="70"/>
      <c r="BM4796" s="135" t="s">
        <v>549</v>
      </c>
      <c r="BN4796" s="136" t="s">
        <v>550</v>
      </c>
      <c r="BO4796" s="101"/>
      <c r="BR4796" s="109" t="str">
        <f t="shared" si="74"/>
        <v>SH-25-4785</v>
      </c>
      <c r="BS4796" s="109" t="s">
        <v>356</v>
      </c>
      <c r="BT4796" t="s">
        <v>92</v>
      </c>
      <c r="BU4796" t="s">
        <v>10019</v>
      </c>
    </row>
    <row r="4797" spans="1:73" hidden="1">
      <c r="A4797" s="103" t="s">
        <v>10020</v>
      </c>
      <c r="B4797" s="102">
        <v>45897</v>
      </c>
      <c r="C4797" s="104">
        <f>_xlfn.ISOWEEKNUM(Tabella2[[#This Row],[Date]])</f>
        <v>35</v>
      </c>
      <c r="D4797" s="104" t="s">
        <v>9743</v>
      </c>
      <c r="E4797" s="104" t="s">
        <v>256</v>
      </c>
      <c r="F4797" s="104">
        <v>80</v>
      </c>
      <c r="G4797" s="104" t="s">
        <v>257</v>
      </c>
      <c r="H4797" s="105">
        <v>2</v>
      </c>
      <c r="I4797" s="104"/>
      <c r="J4797" s="104" t="s">
        <v>258</v>
      </c>
      <c r="K4797" s="104" t="s">
        <v>80</v>
      </c>
      <c r="L4797" s="104" t="s">
        <v>259</v>
      </c>
      <c r="M4797" s="104" t="s">
        <v>276</v>
      </c>
      <c r="N4797" s="104"/>
      <c r="O4797" s="106"/>
      <c r="P4797" s="111" t="s">
        <v>10021</v>
      </c>
      <c r="Q4797" s="153" t="s">
        <v>549</v>
      </c>
      <c r="R4797" s="153" t="s">
        <v>550</v>
      </c>
      <c r="S4797" s="153">
        <v>4.1666666666666657E-2</v>
      </c>
      <c r="T4797" s="153" t="s">
        <v>549</v>
      </c>
      <c r="U4797" s="153" t="s">
        <v>550</v>
      </c>
      <c r="V4797" s="153">
        <f>IF(ISBLANK(T4797),"",Tabella2[[#This Row],[ACT STOP]]-Tabella2[[#This Row],[ACT START]])</f>
        <v>4.1666666666666741E-2</v>
      </c>
      <c r="W4797" s="104" t="s">
        <v>92</v>
      </c>
      <c r="X4797" s="104" t="s">
        <v>91</v>
      </c>
      <c r="Y4797" s="110"/>
      <c r="Z4797" s="106"/>
      <c r="AA4797" s="104"/>
      <c r="AB4797" s="107"/>
      <c r="AC4797" s="72">
        <v>1</v>
      </c>
      <c r="AH4797" s="70"/>
      <c r="AI4797" s="70"/>
      <c r="AJ4797">
        <v>0</v>
      </c>
      <c r="AL4797" s="70"/>
      <c r="BM4797" s="135" t="s">
        <v>549</v>
      </c>
      <c r="BN4797" s="136" t="s">
        <v>550</v>
      </c>
      <c r="BO4797" s="101"/>
      <c r="BR4797" s="109" t="str">
        <f t="shared" si="74"/>
        <v>SH-25-4786</v>
      </c>
      <c r="BS4797" s="109" t="s">
        <v>368</v>
      </c>
      <c r="BT4797" t="s">
        <v>92</v>
      </c>
      <c r="BU4797" t="s">
        <v>10022</v>
      </c>
    </row>
    <row r="4798" spans="1:73" hidden="1">
      <c r="A4798" s="103" t="s">
        <v>10023</v>
      </c>
      <c r="B4798" s="102">
        <v>45897</v>
      </c>
      <c r="C4798" s="104">
        <f>_xlfn.ISOWEEKNUM(Tabella2[[#This Row],[Date]])</f>
        <v>35</v>
      </c>
      <c r="D4798" s="104" t="s">
        <v>9743</v>
      </c>
      <c r="E4798" s="104" t="s">
        <v>256</v>
      </c>
      <c r="F4798" s="104">
        <v>79</v>
      </c>
      <c r="G4798" s="104" t="s">
        <v>284</v>
      </c>
      <c r="H4798" s="105">
        <v>22</v>
      </c>
      <c r="I4798" s="104"/>
      <c r="J4798" s="104" t="s">
        <v>258</v>
      </c>
      <c r="K4798" s="104" t="s">
        <v>81</v>
      </c>
      <c r="L4798" s="104" t="s">
        <v>259</v>
      </c>
      <c r="M4798" s="104" t="s">
        <v>276</v>
      </c>
      <c r="N4798" s="104"/>
      <c r="O4798" s="106"/>
      <c r="P4798" s="111" t="s">
        <v>6605</v>
      </c>
      <c r="Q4798" s="153" t="s">
        <v>549</v>
      </c>
      <c r="R4798" s="153" t="s">
        <v>550</v>
      </c>
      <c r="S4798" s="153">
        <v>4.1666666666666657E-2</v>
      </c>
      <c r="T4798" s="153">
        <v>0.54166666666666663</v>
      </c>
      <c r="U4798" s="153">
        <v>0.59027777777777779</v>
      </c>
      <c r="V4798" s="153">
        <f>IF(ISBLANK(T4798),"",Tabella2[[#This Row],[ACT STOP]]-Tabella2[[#This Row],[ACT START]])</f>
        <v>4.861111111111116E-2</v>
      </c>
      <c r="W4798" s="104" t="s">
        <v>92</v>
      </c>
      <c r="X4798" s="104" t="s">
        <v>91</v>
      </c>
      <c r="Y4798" s="110"/>
      <c r="Z4798" s="106"/>
      <c r="AA4798" s="104"/>
      <c r="AB4798" s="107"/>
      <c r="AC4798" s="72">
        <v>1</v>
      </c>
      <c r="AH4798" s="70"/>
      <c r="AI4798" s="70"/>
      <c r="AJ4798">
        <v>0</v>
      </c>
      <c r="AL4798" s="70"/>
      <c r="BM4798" s="135">
        <v>0.54166666666666663</v>
      </c>
      <c r="BN4798" s="136">
        <v>0.59027777777777779</v>
      </c>
      <c r="BO4798" s="101"/>
      <c r="BR4798" s="109" t="str">
        <f t="shared" si="74"/>
        <v>SH-25-4787</v>
      </c>
      <c r="BS4798" s="109" t="s">
        <v>295</v>
      </c>
      <c r="BT4798" t="s">
        <v>92</v>
      </c>
      <c r="BU4798" t="s">
        <v>10024</v>
      </c>
    </row>
    <row r="4799" spans="1:73" hidden="1">
      <c r="A4799" s="103" t="s">
        <v>10025</v>
      </c>
      <c r="B4799" s="102">
        <v>45897</v>
      </c>
      <c r="C4799" s="104">
        <f>_xlfn.ISOWEEKNUM(Tabella2[[#This Row],[Date]])</f>
        <v>35</v>
      </c>
      <c r="D4799" s="104" t="s">
        <v>9743</v>
      </c>
      <c r="E4799" s="104" t="s">
        <v>256</v>
      </c>
      <c r="F4799" s="104">
        <v>81</v>
      </c>
      <c r="G4799" s="104" t="s">
        <v>257</v>
      </c>
      <c r="H4799" s="105">
        <v>22</v>
      </c>
      <c r="I4799" s="104"/>
      <c r="J4799" s="104" t="s">
        <v>258</v>
      </c>
      <c r="K4799" s="104" t="s">
        <v>77</v>
      </c>
      <c r="L4799" s="104" t="s">
        <v>259</v>
      </c>
      <c r="M4799" s="104" t="s">
        <v>276</v>
      </c>
      <c r="N4799" s="104"/>
      <c r="O4799" s="106"/>
      <c r="P4799" s="111" t="s">
        <v>6605</v>
      </c>
      <c r="Q4799" s="153" t="s">
        <v>549</v>
      </c>
      <c r="R4799" s="153" t="s">
        <v>550</v>
      </c>
      <c r="S4799" s="153">
        <v>4.1666666666666657E-2</v>
      </c>
      <c r="T4799" s="153" t="s">
        <v>549</v>
      </c>
      <c r="U4799" s="153" t="s">
        <v>550</v>
      </c>
      <c r="V4799" s="153">
        <f>IF(ISBLANK(T4799),"",Tabella2[[#This Row],[ACT STOP]]-Tabella2[[#This Row],[ACT START]])</f>
        <v>4.1666666666666741E-2</v>
      </c>
      <c r="W4799" s="104" t="s">
        <v>92</v>
      </c>
      <c r="X4799" s="104" t="s">
        <v>91</v>
      </c>
      <c r="Y4799" s="110"/>
      <c r="Z4799" s="106"/>
      <c r="AA4799" s="104"/>
      <c r="AB4799" s="107"/>
      <c r="AC4799" s="72">
        <v>1</v>
      </c>
      <c r="AH4799" s="70"/>
      <c r="AI4799" s="70"/>
      <c r="AJ4799">
        <v>0</v>
      </c>
      <c r="AL4799" s="70"/>
      <c r="BM4799" s="135" t="s">
        <v>549</v>
      </c>
      <c r="BN4799" s="136" t="s">
        <v>550</v>
      </c>
      <c r="BO4799" s="101"/>
      <c r="BR4799" s="109" t="str">
        <f t="shared" si="74"/>
        <v>SH-25-4788</v>
      </c>
      <c r="BS4799" s="109" t="s">
        <v>1257</v>
      </c>
      <c r="BT4799" t="s">
        <v>92</v>
      </c>
      <c r="BU4799" t="s">
        <v>10026</v>
      </c>
    </row>
    <row r="4800" spans="1:73" hidden="1">
      <c r="A4800" s="103" t="s">
        <v>10027</v>
      </c>
      <c r="B4800" s="102">
        <v>45898</v>
      </c>
      <c r="C4800" s="104">
        <f>_xlfn.ISOWEEKNUM(Tabella2[[#This Row],[Date]])</f>
        <v>35</v>
      </c>
      <c r="D4800" s="104" t="s">
        <v>722</v>
      </c>
      <c r="E4800" s="104" t="s">
        <v>327</v>
      </c>
      <c r="F4800" s="188">
        <v>79</v>
      </c>
      <c r="G4800" s="104" t="s">
        <v>257</v>
      </c>
      <c r="H4800" s="105">
        <v>9</v>
      </c>
      <c r="I4800" s="104" t="s">
        <v>258</v>
      </c>
      <c r="J4800" s="104"/>
      <c r="K4800" s="104" t="s">
        <v>79</v>
      </c>
      <c r="L4800" s="104" t="s">
        <v>299</v>
      </c>
      <c r="M4800" s="104" t="s">
        <v>276</v>
      </c>
      <c r="N4800" s="104"/>
      <c r="O4800" s="108" t="str">
        <f>A4801</f>
        <v>17203</v>
      </c>
      <c r="P4800" s="111" t="s">
        <v>833</v>
      </c>
      <c r="Q4800" s="153" t="s">
        <v>7801</v>
      </c>
      <c r="R4800" s="153">
        <v>0.25</v>
      </c>
      <c r="S4800" s="153">
        <v>2.0833333333333329E-2</v>
      </c>
      <c r="T4800" s="153" t="s">
        <v>7801</v>
      </c>
      <c r="U4800" s="153">
        <v>0.25</v>
      </c>
      <c r="V4800" s="153">
        <f>IF(ISBLANK(T4800),"",Tabella2[[#This Row],[ACT STOP]]-Tabella2[[#This Row],[ACT START]])</f>
        <v>2.0833333333333343E-2</v>
      </c>
      <c r="W4800" s="104" t="s">
        <v>92</v>
      </c>
      <c r="X4800" s="104" t="s">
        <v>91</v>
      </c>
      <c r="Y4800" s="110"/>
      <c r="Z4800" s="106"/>
      <c r="AA4800" s="104"/>
      <c r="AB4800" s="107"/>
      <c r="AC4800" s="72">
        <v>1</v>
      </c>
      <c r="AH4800" s="70"/>
      <c r="AI4800" s="70"/>
      <c r="AJ4800">
        <v>0</v>
      </c>
      <c r="AL4800" s="70"/>
      <c r="AT4800" s="137"/>
      <c r="BM4800" s="135" t="s">
        <v>7801</v>
      </c>
      <c r="BN4800" s="136">
        <v>0.25</v>
      </c>
      <c r="BO4800" s="101"/>
      <c r="BR4800" s="109" t="str">
        <f t="shared" si="74"/>
        <v>SH-25-4789</v>
      </c>
      <c r="BS4800" s="109" t="s">
        <v>318</v>
      </c>
      <c r="BT4800" t="s">
        <v>92</v>
      </c>
      <c r="BU4800" t="s">
        <v>10028</v>
      </c>
    </row>
    <row r="4801" spans="1:73" hidden="1">
      <c r="A4801" s="103" t="s">
        <v>10029</v>
      </c>
      <c r="B4801" s="102">
        <v>45898</v>
      </c>
      <c r="C4801" s="104">
        <f>_xlfn.ISOWEEKNUM(Tabella2[[#This Row],[Date]])</f>
        <v>35</v>
      </c>
      <c r="D4801" s="104" t="s">
        <v>195</v>
      </c>
      <c r="E4801" s="104" t="s">
        <v>880</v>
      </c>
      <c r="F4801" s="104"/>
      <c r="G4801" s="104" t="s">
        <v>284</v>
      </c>
      <c r="H4801" s="105">
        <v>9</v>
      </c>
      <c r="I4801" s="104"/>
      <c r="J4801" s="104" t="s">
        <v>258</v>
      </c>
      <c r="K4801" s="104" t="s">
        <v>78</v>
      </c>
      <c r="L4801" s="104" t="s">
        <v>299</v>
      </c>
      <c r="M4801" s="104" t="s">
        <v>276</v>
      </c>
      <c r="N4801" s="104"/>
      <c r="O4801" s="108" t="str">
        <f>A4800</f>
        <v>17202</v>
      </c>
      <c r="P4801" s="111" t="s">
        <v>300</v>
      </c>
      <c r="Q4801" s="153">
        <v>0.22916666666666671</v>
      </c>
      <c r="R4801" s="153">
        <v>0.25</v>
      </c>
      <c r="S4801" s="153">
        <v>2.0833333333333329E-2</v>
      </c>
      <c r="T4801" s="153">
        <v>0.22916666666666671</v>
      </c>
      <c r="U4801" s="153">
        <v>0.25</v>
      </c>
      <c r="V4801" s="153">
        <f>IF(ISBLANK(T4801),"",Tabella2[[#This Row],[ACT STOP]]-Tabella2[[#This Row],[ACT START]])</f>
        <v>2.0833333333333287E-2</v>
      </c>
      <c r="W4801" s="104" t="s">
        <v>122</v>
      </c>
      <c r="X4801" s="104" t="s">
        <v>91</v>
      </c>
      <c r="Y4801" s="110"/>
      <c r="Z4801" s="106"/>
      <c r="AA4801" s="104"/>
      <c r="AB4801" s="107"/>
      <c r="AC4801" s="72">
        <v>1</v>
      </c>
      <c r="AH4801" s="70"/>
      <c r="AI4801" s="70"/>
      <c r="AJ4801">
        <v>0</v>
      </c>
      <c r="AL4801" s="70"/>
      <c r="BM4801" s="135">
        <v>0.22916666666666671</v>
      </c>
      <c r="BN4801" s="136">
        <v>0.25</v>
      </c>
      <c r="BO4801" s="101"/>
      <c r="BR4801" s="109" t="str">
        <f t="shared" si="74"/>
        <v>SH-25-4790</v>
      </c>
      <c r="BS4801" s="109" t="s">
        <v>339</v>
      </c>
      <c r="BT4801" t="s">
        <v>122</v>
      </c>
      <c r="BU4801" t="s">
        <v>881</v>
      </c>
    </row>
    <row r="4802" spans="1:73" hidden="1">
      <c r="A4802" s="103" t="s">
        <v>10030</v>
      </c>
      <c r="B4802" s="102">
        <v>45898</v>
      </c>
      <c r="C4802" s="104">
        <f>_xlfn.ISOWEEKNUM(Tabella2[[#This Row],[Date]])</f>
        <v>35</v>
      </c>
      <c r="D4802" s="104" t="s">
        <v>722</v>
      </c>
      <c r="E4802" s="104" t="s">
        <v>327</v>
      </c>
      <c r="F4802" s="104">
        <v>81</v>
      </c>
      <c r="G4802" s="104" t="s">
        <v>284</v>
      </c>
      <c r="H4802" s="105">
        <v>9</v>
      </c>
      <c r="I4802" s="104" t="s">
        <v>258</v>
      </c>
      <c r="J4802" s="104"/>
      <c r="K4802" s="104" t="s">
        <v>79</v>
      </c>
      <c r="L4802" s="104" t="s">
        <v>299</v>
      </c>
      <c r="M4802" s="104" t="s">
        <v>276</v>
      </c>
      <c r="N4802" s="104"/>
      <c r="O4802" s="108" t="str">
        <f>A4803</f>
        <v>17205</v>
      </c>
      <c r="P4802" s="111" t="s">
        <v>833</v>
      </c>
      <c r="Q4802" s="153" t="s">
        <v>866</v>
      </c>
      <c r="R4802" s="153">
        <v>0.27430555555555558</v>
      </c>
      <c r="S4802" s="153">
        <v>2.0833333333333329E-2</v>
      </c>
      <c r="T4802" s="153" t="s">
        <v>866</v>
      </c>
      <c r="U4802" s="153">
        <v>0.27430555555555558</v>
      </c>
      <c r="V4802" s="153">
        <f>IF(ISBLANK(T4802),"",Tabella2[[#This Row],[ACT STOP]]-Tabella2[[#This Row],[ACT START]])</f>
        <v>2.083333333333337E-2</v>
      </c>
      <c r="W4802" s="104" t="s">
        <v>92</v>
      </c>
      <c r="X4802" s="104" t="s">
        <v>91</v>
      </c>
      <c r="Y4802" s="110"/>
      <c r="Z4802" s="106"/>
      <c r="AA4802" s="104"/>
      <c r="AB4802" s="107"/>
      <c r="AC4802" s="72">
        <v>1</v>
      </c>
      <c r="AH4802" s="70"/>
      <c r="AI4802" s="70"/>
      <c r="AJ4802">
        <v>0</v>
      </c>
      <c r="AL4802" s="70"/>
      <c r="BM4802" s="135" t="s">
        <v>866</v>
      </c>
      <c r="BN4802" s="136">
        <v>0.27430555555555558</v>
      </c>
      <c r="BO4802" s="101"/>
      <c r="BR4802" s="109" t="str">
        <f t="shared" si="74"/>
        <v>SH-25-4791</v>
      </c>
      <c r="BS4802" s="109" t="s">
        <v>339</v>
      </c>
      <c r="BT4802" t="s">
        <v>92</v>
      </c>
      <c r="BU4802" t="s">
        <v>10031</v>
      </c>
    </row>
    <row r="4803" spans="1:73" hidden="1">
      <c r="A4803" s="103" t="s">
        <v>10032</v>
      </c>
      <c r="B4803" s="102">
        <v>45898</v>
      </c>
      <c r="C4803" s="104">
        <f>_xlfn.ISOWEEKNUM(Tabella2[[#This Row],[Date]])</f>
        <v>35</v>
      </c>
      <c r="D4803" s="104" t="s">
        <v>195</v>
      </c>
      <c r="E4803" s="104" t="s">
        <v>880</v>
      </c>
      <c r="F4803" s="104"/>
      <c r="G4803" s="104" t="s">
        <v>257</v>
      </c>
      <c r="H4803" s="105">
        <v>9</v>
      </c>
      <c r="I4803" s="104"/>
      <c r="J4803" s="104" t="s">
        <v>258</v>
      </c>
      <c r="K4803" s="104" t="s">
        <v>78</v>
      </c>
      <c r="L4803" s="104" t="s">
        <v>299</v>
      </c>
      <c r="M4803" s="104" t="s">
        <v>276</v>
      </c>
      <c r="N4803" s="104"/>
      <c r="O4803" s="108" t="str">
        <f>A4802</f>
        <v>17204</v>
      </c>
      <c r="P4803" s="111" t="s">
        <v>300</v>
      </c>
      <c r="Q4803" s="153">
        <v>0.25347222222222221</v>
      </c>
      <c r="R4803" s="153">
        <v>0.27430555555555558</v>
      </c>
      <c r="S4803" s="153">
        <v>2.0833333333333329E-2</v>
      </c>
      <c r="T4803" s="153">
        <v>0.25347222222222221</v>
      </c>
      <c r="U4803" s="153">
        <v>0.27430555555555558</v>
      </c>
      <c r="V4803" s="153">
        <f>IF(ISBLANK(T4803),"",Tabella2[[#This Row],[ACT STOP]]-Tabella2[[#This Row],[ACT START]])</f>
        <v>2.083333333333337E-2</v>
      </c>
      <c r="W4803" s="104" t="s">
        <v>122</v>
      </c>
      <c r="X4803" s="104" t="s">
        <v>91</v>
      </c>
      <c r="Y4803" s="110"/>
      <c r="Z4803" s="106"/>
      <c r="AA4803" s="104"/>
      <c r="AB4803" s="107"/>
      <c r="AC4803" s="72">
        <v>1</v>
      </c>
      <c r="AH4803" s="70"/>
      <c r="AI4803" s="70"/>
      <c r="AJ4803">
        <v>0</v>
      </c>
      <c r="AL4803" s="70"/>
      <c r="BM4803" s="135">
        <v>0.25347222222222221</v>
      </c>
      <c r="BN4803" s="136">
        <v>0.27430555555555558</v>
      </c>
      <c r="BO4803" s="101"/>
      <c r="BR4803" s="109" t="str">
        <f t="shared" si="74"/>
        <v>SH-25-4792</v>
      </c>
      <c r="BS4803" s="109" t="s">
        <v>318</v>
      </c>
      <c r="BT4803" t="s">
        <v>122</v>
      </c>
      <c r="BU4803" t="s">
        <v>881</v>
      </c>
    </row>
    <row r="4804" spans="1:73" hidden="1">
      <c r="A4804" s="103" t="s">
        <v>10033</v>
      </c>
      <c r="B4804" s="102">
        <v>45898</v>
      </c>
      <c r="C4804" s="104">
        <f>_xlfn.ISOWEEKNUM(Tabella2[[#This Row],[Date]])</f>
        <v>35</v>
      </c>
      <c r="D4804" s="104" t="s">
        <v>6396</v>
      </c>
      <c r="E4804" s="104" t="s">
        <v>256</v>
      </c>
      <c r="F4804" s="104">
        <v>74</v>
      </c>
      <c r="G4804" s="104" t="s">
        <v>257</v>
      </c>
      <c r="H4804" s="105">
        <v>5</v>
      </c>
      <c r="I4804" s="104"/>
      <c r="J4804" s="104" t="s">
        <v>258</v>
      </c>
      <c r="K4804" s="104" t="s">
        <v>83</v>
      </c>
      <c r="L4804" s="104" t="s">
        <v>299</v>
      </c>
      <c r="M4804" s="104" t="s">
        <v>276</v>
      </c>
      <c r="N4804" s="104"/>
      <c r="O4804" s="108" t="str">
        <f>A4805</f>
        <v>17207</v>
      </c>
      <c r="P4804" s="111" t="s">
        <v>2021</v>
      </c>
      <c r="Q4804" s="153" t="s">
        <v>7801</v>
      </c>
      <c r="R4804" s="153" t="s">
        <v>7802</v>
      </c>
      <c r="S4804" s="153">
        <v>4.1666666666666657E-2</v>
      </c>
      <c r="T4804" s="153" t="s">
        <v>7801</v>
      </c>
      <c r="U4804" s="153" t="s">
        <v>7802</v>
      </c>
      <c r="V4804" s="153">
        <f>IF(ISBLANK(T4804),"",Tabella2[[#This Row],[ACT STOP]]-Tabella2[[#This Row],[ACT START]])</f>
        <v>4.1666666666666657E-2</v>
      </c>
      <c r="W4804" s="104" t="s">
        <v>92</v>
      </c>
      <c r="X4804" s="104" t="s">
        <v>91</v>
      </c>
      <c r="Y4804" s="110"/>
      <c r="Z4804" s="106"/>
      <c r="AA4804" s="104"/>
      <c r="AB4804" s="107"/>
      <c r="AC4804" s="72">
        <v>1</v>
      </c>
      <c r="AH4804" s="70"/>
      <c r="AI4804" s="70"/>
      <c r="AJ4804">
        <v>0</v>
      </c>
      <c r="AL4804" s="70"/>
      <c r="BM4804" s="135" t="s">
        <v>7801</v>
      </c>
      <c r="BN4804" s="136" t="s">
        <v>7802</v>
      </c>
      <c r="BO4804" s="101"/>
      <c r="BR4804" s="109" t="str">
        <f t="shared" si="74"/>
        <v>SH-25-4793</v>
      </c>
      <c r="BS4804" s="109" t="s">
        <v>416</v>
      </c>
      <c r="BT4804" t="s">
        <v>92</v>
      </c>
      <c r="BU4804" t="s">
        <v>10034</v>
      </c>
    </row>
    <row r="4805" spans="1:73" hidden="1">
      <c r="A4805" s="103" t="s">
        <v>10035</v>
      </c>
      <c r="B4805" s="102">
        <v>45898</v>
      </c>
      <c r="C4805" s="104">
        <f>_xlfn.ISOWEEKNUM(Tabella2[[#This Row],[Date]])</f>
        <v>35</v>
      </c>
      <c r="D4805" s="104" t="s">
        <v>6396</v>
      </c>
      <c r="E4805" s="104" t="s">
        <v>256</v>
      </c>
      <c r="F4805" s="104">
        <v>75</v>
      </c>
      <c r="G4805" s="104" t="s">
        <v>257</v>
      </c>
      <c r="H4805" s="105">
        <v>2</v>
      </c>
      <c r="I4805" s="104"/>
      <c r="J4805" s="104" t="s">
        <v>258</v>
      </c>
      <c r="K4805" s="104" t="s">
        <v>80</v>
      </c>
      <c r="L4805" s="104" t="s">
        <v>299</v>
      </c>
      <c r="M4805" s="104" t="s">
        <v>276</v>
      </c>
      <c r="N4805" s="104"/>
      <c r="O4805" s="108" t="str">
        <f>A4804</f>
        <v>17206</v>
      </c>
      <c r="P4805" s="111" t="s">
        <v>2021</v>
      </c>
      <c r="Q4805" s="153">
        <v>0.22916666666666671</v>
      </c>
      <c r="R4805" s="153">
        <v>0.27083333333333331</v>
      </c>
      <c r="S4805" s="153">
        <v>4.1666666666666657E-2</v>
      </c>
      <c r="T4805" s="153" t="s">
        <v>7801</v>
      </c>
      <c r="U4805" s="153" t="s">
        <v>7802</v>
      </c>
      <c r="V4805" s="153">
        <f>IF(ISBLANK(T4805),"",Tabella2[[#This Row],[ACT STOP]]-Tabella2[[#This Row],[ACT START]])</f>
        <v>4.1666666666666657E-2</v>
      </c>
      <c r="W4805" s="104" t="s">
        <v>92</v>
      </c>
      <c r="X4805" s="104" t="s">
        <v>91</v>
      </c>
      <c r="Y4805" s="110"/>
      <c r="Z4805" s="106"/>
      <c r="AA4805" s="104"/>
      <c r="AB4805" s="107"/>
      <c r="AC4805" s="72">
        <v>1</v>
      </c>
      <c r="AH4805" s="70"/>
      <c r="AI4805" s="70"/>
      <c r="AJ4805">
        <v>0</v>
      </c>
      <c r="AL4805" s="70"/>
      <c r="BM4805" s="135" t="s">
        <v>7801</v>
      </c>
      <c r="BN4805" s="136" t="s">
        <v>7802</v>
      </c>
      <c r="BO4805" s="101"/>
      <c r="BR4805" s="109" t="str">
        <f t="shared" si="74"/>
        <v>SH-25-4794</v>
      </c>
      <c r="BS4805" s="109" t="s">
        <v>368</v>
      </c>
      <c r="BT4805" t="s">
        <v>92</v>
      </c>
      <c r="BU4805" t="s">
        <v>10036</v>
      </c>
    </row>
    <row r="4806" spans="1:73" hidden="1">
      <c r="A4806" s="103" t="s">
        <v>10037</v>
      </c>
      <c r="B4806" s="102">
        <v>45898</v>
      </c>
      <c r="C4806" s="104">
        <f>_xlfn.ISOWEEKNUM(Tabella2[[#This Row],[Date]])</f>
        <v>35</v>
      </c>
      <c r="D4806" s="104" t="s">
        <v>509</v>
      </c>
      <c r="E4806" s="104" t="s">
        <v>284</v>
      </c>
      <c r="F4806" s="104">
        <v>70</v>
      </c>
      <c r="G4806" s="104" t="s">
        <v>257</v>
      </c>
      <c r="H4806" s="105">
        <v>1</v>
      </c>
      <c r="I4806" s="104"/>
      <c r="J4806" s="104" t="s">
        <v>258</v>
      </c>
      <c r="K4806" s="104" t="s">
        <v>81</v>
      </c>
      <c r="L4806" s="104" t="s">
        <v>259</v>
      </c>
      <c r="M4806" s="104" t="s">
        <v>269</v>
      </c>
      <c r="N4806" s="104"/>
      <c r="O4806" s="106"/>
      <c r="P4806" s="111" t="s">
        <v>270</v>
      </c>
      <c r="Q4806" s="153" t="s">
        <v>7801</v>
      </c>
      <c r="R4806" s="153" t="s">
        <v>7802</v>
      </c>
      <c r="S4806" s="153">
        <v>4.1666666666666657E-2</v>
      </c>
      <c r="T4806" s="153">
        <v>0.22916666666666671</v>
      </c>
      <c r="U4806" s="153">
        <v>0.25</v>
      </c>
      <c r="V4806" s="153">
        <f>IF(ISBLANK(T4806),"",Tabella2[[#This Row],[ACT STOP]]-Tabella2[[#This Row],[ACT START]])</f>
        <v>2.0833333333333287E-2</v>
      </c>
      <c r="W4806" s="104" t="s">
        <v>116</v>
      </c>
      <c r="X4806" s="104" t="s">
        <v>113</v>
      </c>
      <c r="Y4806" s="110" t="s">
        <v>10038</v>
      </c>
      <c r="Z4806" s="106"/>
      <c r="AA4806" s="104"/>
      <c r="AB4806" s="107"/>
      <c r="AC4806" s="72">
        <v>0</v>
      </c>
      <c r="AH4806" s="70"/>
      <c r="AI4806" s="70"/>
      <c r="AJ4806">
        <v>0</v>
      </c>
      <c r="AL4806" s="70"/>
      <c r="BL4806" t="s">
        <v>10039</v>
      </c>
      <c r="BM4806" s="135">
        <v>0.22916666666666671</v>
      </c>
      <c r="BN4806" s="136">
        <v>0.25</v>
      </c>
      <c r="BO4806" s="101"/>
      <c r="BR4806" s="109" t="str">
        <f t="shared" si="74"/>
        <v>SH-25-4795</v>
      </c>
      <c r="BS4806" s="109" t="s">
        <v>332</v>
      </c>
      <c r="BT4806" t="s">
        <v>100</v>
      </c>
      <c r="BU4806" t="s">
        <v>10040</v>
      </c>
    </row>
    <row r="4807" spans="1:73" hidden="1">
      <c r="A4807" s="103" t="s">
        <v>10041</v>
      </c>
      <c r="B4807" s="102">
        <v>45898</v>
      </c>
      <c r="C4807" s="104">
        <f>_xlfn.ISOWEEKNUM(Tabella2[[#This Row],[Date]])</f>
        <v>35</v>
      </c>
      <c r="D4807" s="104" t="s">
        <v>751</v>
      </c>
      <c r="E4807" s="104" t="s">
        <v>256</v>
      </c>
      <c r="F4807" s="104">
        <v>78</v>
      </c>
      <c r="G4807" s="104" t="s">
        <v>257</v>
      </c>
      <c r="H4807" s="105">
        <v>17</v>
      </c>
      <c r="I4807" s="104" t="s">
        <v>258</v>
      </c>
      <c r="J4807" s="104"/>
      <c r="K4807" s="104" t="s">
        <v>75</v>
      </c>
      <c r="L4807" s="104" t="s">
        <v>259</v>
      </c>
      <c r="M4807" s="104" t="s">
        <v>276</v>
      </c>
      <c r="N4807" s="104"/>
      <c r="O4807" s="106"/>
      <c r="P4807" s="111" t="s">
        <v>2684</v>
      </c>
      <c r="Q4807" s="153" t="s">
        <v>7801</v>
      </c>
      <c r="R4807" s="153" t="s">
        <v>7802</v>
      </c>
      <c r="S4807" s="153">
        <v>4.1666666666666657E-2</v>
      </c>
      <c r="T4807" s="153" t="s">
        <v>7801</v>
      </c>
      <c r="U4807" s="153" t="s">
        <v>7802</v>
      </c>
      <c r="V4807" s="153">
        <f>IF(ISBLANK(T4807),"",Tabella2[[#This Row],[ACT STOP]]-Tabella2[[#This Row],[ACT START]])</f>
        <v>4.1666666666666657E-2</v>
      </c>
      <c r="W4807" s="104" t="s">
        <v>92</v>
      </c>
      <c r="X4807" s="104" t="s">
        <v>91</v>
      </c>
      <c r="Y4807" s="110"/>
      <c r="Z4807" s="106"/>
      <c r="AA4807" s="104"/>
      <c r="AB4807" s="107"/>
      <c r="AC4807" s="72">
        <v>1</v>
      </c>
      <c r="AH4807" s="70"/>
      <c r="AI4807" s="70"/>
      <c r="AJ4807">
        <v>0</v>
      </c>
      <c r="AL4807" s="70"/>
      <c r="BM4807" s="135" t="s">
        <v>7801</v>
      </c>
      <c r="BN4807" s="136" t="s">
        <v>7802</v>
      </c>
      <c r="BO4807" s="101"/>
      <c r="BR4807" s="109" t="str">
        <f t="shared" si="74"/>
        <v>SH-25-4796</v>
      </c>
      <c r="BS4807" s="109" t="s">
        <v>393</v>
      </c>
      <c r="BT4807" t="s">
        <v>92</v>
      </c>
      <c r="BU4807" t="s">
        <v>10042</v>
      </c>
    </row>
    <row r="4808" spans="1:73" hidden="1">
      <c r="A4808" s="103" t="s">
        <v>10043</v>
      </c>
      <c r="B4808" s="102">
        <v>45898</v>
      </c>
      <c r="C4808" s="104">
        <f>_xlfn.ISOWEEKNUM(Tabella2[[#This Row],[Date]])</f>
        <v>35</v>
      </c>
      <c r="D4808" s="104" t="s">
        <v>9743</v>
      </c>
      <c r="E4808" s="104" t="s">
        <v>256</v>
      </c>
      <c r="F4808" s="104">
        <v>80</v>
      </c>
      <c r="G4808" s="104" t="s">
        <v>257</v>
      </c>
      <c r="H4808" s="105">
        <v>14</v>
      </c>
      <c r="I4808" s="104"/>
      <c r="J4808" s="104" t="s">
        <v>258</v>
      </c>
      <c r="K4808" s="104" t="s">
        <v>77</v>
      </c>
      <c r="L4808" s="104" t="s">
        <v>259</v>
      </c>
      <c r="M4808" s="104" t="s">
        <v>276</v>
      </c>
      <c r="N4808" s="104"/>
      <c r="O4808" s="106"/>
      <c r="P4808" s="111" t="s">
        <v>6605</v>
      </c>
      <c r="Q4808" s="153" t="s">
        <v>7801</v>
      </c>
      <c r="R4808" s="153" t="s">
        <v>7802</v>
      </c>
      <c r="S4808" s="153">
        <v>4.1666666666666657E-2</v>
      </c>
      <c r="T4808" s="153" t="s">
        <v>7801</v>
      </c>
      <c r="U4808" s="153" t="s">
        <v>7802</v>
      </c>
      <c r="V4808" s="153">
        <f>IF(ISBLANK(T4808),"",Tabella2[[#This Row],[ACT STOP]]-Tabella2[[#This Row],[ACT START]])</f>
        <v>4.1666666666666657E-2</v>
      </c>
      <c r="W4808" s="104" t="s">
        <v>92</v>
      </c>
      <c r="X4808" s="104" t="s">
        <v>91</v>
      </c>
      <c r="Y4808" s="110"/>
      <c r="Z4808" s="106"/>
      <c r="AA4808" s="104"/>
      <c r="AB4808" s="107"/>
      <c r="AC4808" s="72">
        <v>1</v>
      </c>
      <c r="AH4808" s="70"/>
      <c r="AI4808" s="70"/>
      <c r="AJ4808">
        <v>0</v>
      </c>
      <c r="AL4808" s="70"/>
      <c r="BM4808" s="135" t="s">
        <v>7801</v>
      </c>
      <c r="BN4808" s="136" t="s">
        <v>7802</v>
      </c>
      <c r="BO4808" s="101"/>
      <c r="BR4808" s="109" t="str">
        <f t="shared" si="74"/>
        <v>SH-25-4797</v>
      </c>
      <c r="BS4808" s="109" t="s">
        <v>372</v>
      </c>
      <c r="BT4808" t="s">
        <v>92</v>
      </c>
      <c r="BU4808" t="s">
        <v>10044</v>
      </c>
    </row>
    <row r="4809" spans="1:73" hidden="1">
      <c r="A4809" s="103" t="s">
        <v>10045</v>
      </c>
      <c r="B4809" s="102">
        <v>45901</v>
      </c>
      <c r="C4809" s="104">
        <f>_xlfn.ISOWEEKNUM(Tabella2[[#This Row],[Date]])</f>
        <v>36</v>
      </c>
      <c r="D4809" s="104" t="s">
        <v>722</v>
      </c>
      <c r="E4809" s="104" t="s">
        <v>327</v>
      </c>
      <c r="F4809" s="104">
        <v>79</v>
      </c>
      <c r="G4809" s="104" t="s">
        <v>284</v>
      </c>
      <c r="H4809" s="105">
        <v>9</v>
      </c>
      <c r="I4809" s="104" t="s">
        <v>258</v>
      </c>
      <c r="J4809" s="104"/>
      <c r="K4809" s="104" t="s">
        <v>79</v>
      </c>
      <c r="L4809" s="104" t="s">
        <v>299</v>
      </c>
      <c r="M4809" s="104" t="s">
        <v>276</v>
      </c>
      <c r="N4809" s="104"/>
      <c r="O4809" s="108" t="str">
        <f>A4810</f>
        <v>17212</v>
      </c>
      <c r="P4809" s="111" t="s">
        <v>4350</v>
      </c>
      <c r="Q4809" s="153" t="s">
        <v>4095</v>
      </c>
      <c r="R4809" s="153">
        <v>0.33680555555555558</v>
      </c>
      <c r="S4809" s="153">
        <v>2.0833333333333329E-2</v>
      </c>
      <c r="T4809" s="153" t="s">
        <v>4095</v>
      </c>
      <c r="U4809" s="153">
        <v>0.33680555555555558</v>
      </c>
      <c r="V4809" s="153">
        <f>IF(ISBLANK(T4809),"",Tabella2[[#This Row],[ACT STOP]]-Tabella2[[#This Row],[ACT START]])</f>
        <v>2.083333333333337E-2</v>
      </c>
      <c r="W4809" s="104" t="s">
        <v>92</v>
      </c>
      <c r="X4809" s="104" t="s">
        <v>91</v>
      </c>
      <c r="Y4809" s="110"/>
      <c r="Z4809" s="106"/>
      <c r="AA4809" s="104"/>
      <c r="AB4809" s="107"/>
      <c r="AC4809" s="72">
        <v>1</v>
      </c>
      <c r="AH4809" s="70"/>
      <c r="AI4809" s="70"/>
      <c r="AJ4809">
        <v>0</v>
      </c>
      <c r="AL4809" s="70"/>
      <c r="BM4809" s="135" t="s">
        <v>4095</v>
      </c>
      <c r="BN4809" s="136">
        <v>0.33680555555555558</v>
      </c>
      <c r="BO4809" s="101"/>
      <c r="BR4809" s="109" t="str">
        <f t="shared" si="74"/>
        <v>SH-25-4798</v>
      </c>
      <c r="BS4809" s="109" t="s">
        <v>339</v>
      </c>
      <c r="BT4809" t="s">
        <v>92</v>
      </c>
      <c r="BU4809" t="s">
        <v>10046</v>
      </c>
    </row>
    <row r="4810" spans="1:73" hidden="1">
      <c r="A4810" s="103" t="s">
        <v>10047</v>
      </c>
      <c r="B4810" s="102">
        <v>45901</v>
      </c>
      <c r="C4810" s="104">
        <f>_xlfn.ISOWEEKNUM(Tabella2[[#This Row],[Date]])</f>
        <v>36</v>
      </c>
      <c r="D4810" s="104" t="s">
        <v>195</v>
      </c>
      <c r="E4810" s="104" t="s">
        <v>880</v>
      </c>
      <c r="F4810" s="104"/>
      <c r="G4810" s="104" t="s">
        <v>257</v>
      </c>
      <c r="H4810" s="105">
        <v>12</v>
      </c>
      <c r="I4810" s="104"/>
      <c r="J4810" s="104" t="s">
        <v>258</v>
      </c>
      <c r="K4810" s="104" t="s">
        <v>78</v>
      </c>
      <c r="L4810" s="104" t="s">
        <v>299</v>
      </c>
      <c r="M4810" s="104" t="s">
        <v>276</v>
      </c>
      <c r="N4810" s="104"/>
      <c r="O4810" s="108" t="str">
        <f>A4809</f>
        <v>17211</v>
      </c>
      <c r="P4810" s="111" t="s">
        <v>300</v>
      </c>
      <c r="Q4810" s="153" t="s">
        <v>4095</v>
      </c>
      <c r="R4810" s="153">
        <v>0.33680555555555558</v>
      </c>
      <c r="S4810" s="153">
        <v>2.0833333333333329E-2</v>
      </c>
      <c r="T4810" s="153" t="s">
        <v>4095</v>
      </c>
      <c r="U4810" s="153">
        <v>0.33680555555555558</v>
      </c>
      <c r="V4810" s="153">
        <f>IF(ISBLANK(T4810),"",Tabella2[[#This Row],[ACT STOP]]-Tabella2[[#This Row],[ACT START]])</f>
        <v>2.083333333333337E-2</v>
      </c>
      <c r="W4810" s="104" t="s">
        <v>122</v>
      </c>
      <c r="X4810" s="104" t="s">
        <v>91</v>
      </c>
      <c r="Y4810" s="110"/>
      <c r="Z4810" s="106"/>
      <c r="AA4810" s="104"/>
      <c r="AB4810" s="107"/>
      <c r="AC4810" s="72">
        <v>1</v>
      </c>
      <c r="AH4810" s="70"/>
      <c r="AI4810" s="70"/>
      <c r="AJ4810">
        <v>0</v>
      </c>
      <c r="AL4810" s="70"/>
      <c r="BM4810" s="135" t="s">
        <v>4095</v>
      </c>
      <c r="BN4810" s="136">
        <v>0.33680555555555558</v>
      </c>
      <c r="BO4810" s="101"/>
      <c r="BR4810" s="109" t="str">
        <f t="shared" si="74"/>
        <v>SH-25-4799</v>
      </c>
      <c r="BS4810" s="109" t="s">
        <v>266</v>
      </c>
      <c r="BT4810" t="s">
        <v>122</v>
      </c>
      <c r="BU4810" t="s">
        <v>881</v>
      </c>
    </row>
    <row r="4811" spans="1:73" hidden="1">
      <c r="A4811" s="103" t="s">
        <v>10048</v>
      </c>
      <c r="B4811" s="102">
        <v>45901</v>
      </c>
      <c r="C4811" s="104">
        <f>_xlfn.ISOWEEKNUM(Tabella2[[#This Row],[Date]])</f>
        <v>36</v>
      </c>
      <c r="D4811" s="104" t="s">
        <v>722</v>
      </c>
      <c r="E4811" s="104" t="s">
        <v>327</v>
      </c>
      <c r="F4811" s="104">
        <v>81</v>
      </c>
      <c r="G4811" s="104" t="s">
        <v>257</v>
      </c>
      <c r="H4811" s="105">
        <v>12</v>
      </c>
      <c r="I4811" s="104" t="s">
        <v>258</v>
      </c>
      <c r="J4811" s="104"/>
      <c r="K4811" s="104" t="s">
        <v>79</v>
      </c>
      <c r="L4811" s="104" t="s">
        <v>299</v>
      </c>
      <c r="M4811" s="104" t="s">
        <v>276</v>
      </c>
      <c r="N4811" s="104"/>
      <c r="O4811" s="108" t="str">
        <f>A4812</f>
        <v>17214</v>
      </c>
      <c r="P4811" s="111" t="s">
        <v>4350</v>
      </c>
      <c r="Q4811" s="153" t="s">
        <v>10049</v>
      </c>
      <c r="R4811" s="153">
        <v>0.3611111111111111</v>
      </c>
      <c r="S4811" s="153">
        <v>2.0833333333333329E-2</v>
      </c>
      <c r="T4811" s="153" t="s">
        <v>10049</v>
      </c>
      <c r="U4811" s="153">
        <v>0.3611111111111111</v>
      </c>
      <c r="V4811" s="153">
        <f>IF(ISBLANK(T4811),"",Tabella2[[#This Row],[ACT STOP]]-Tabella2[[#This Row],[ACT START]])</f>
        <v>2.083333333333337E-2</v>
      </c>
      <c r="W4811" s="104" t="s">
        <v>92</v>
      </c>
      <c r="X4811" s="104" t="s">
        <v>91</v>
      </c>
      <c r="Y4811" s="110"/>
      <c r="Z4811" s="106"/>
      <c r="AA4811" s="104"/>
      <c r="AB4811" s="107"/>
      <c r="AC4811" s="72">
        <v>1</v>
      </c>
      <c r="AH4811" s="70"/>
      <c r="AI4811" s="70"/>
      <c r="AJ4811">
        <v>0</v>
      </c>
      <c r="AL4811" s="70"/>
      <c r="BM4811" s="135" t="s">
        <v>10049</v>
      </c>
      <c r="BN4811" s="136">
        <v>0.3611111111111111</v>
      </c>
      <c r="BO4811" s="101">
        <v>3.472222222222222E-3</v>
      </c>
      <c r="BQ4811" t="s">
        <v>102</v>
      </c>
      <c r="BR4811" s="109" t="str">
        <f t="shared" si="74"/>
        <v>SH-25-4800</v>
      </c>
      <c r="BS4811" s="109" t="s">
        <v>266</v>
      </c>
      <c r="BT4811" t="s">
        <v>92</v>
      </c>
      <c r="BU4811" t="s">
        <v>10050</v>
      </c>
    </row>
    <row r="4812" spans="1:73" hidden="1">
      <c r="A4812" s="103" t="s">
        <v>10051</v>
      </c>
      <c r="B4812" s="102">
        <v>45901</v>
      </c>
      <c r="C4812" s="104">
        <f>_xlfn.ISOWEEKNUM(Tabella2[[#This Row],[Date]])</f>
        <v>36</v>
      </c>
      <c r="D4812" s="104" t="s">
        <v>195</v>
      </c>
      <c r="E4812" s="104" t="s">
        <v>880</v>
      </c>
      <c r="F4812" s="104"/>
      <c r="G4812" s="104" t="s">
        <v>284</v>
      </c>
      <c r="H4812" s="105">
        <v>9</v>
      </c>
      <c r="I4812" s="104"/>
      <c r="J4812" s="104" t="s">
        <v>258</v>
      </c>
      <c r="K4812" s="104" t="s">
        <v>78</v>
      </c>
      <c r="L4812" s="104" t="s">
        <v>299</v>
      </c>
      <c r="M4812" s="104" t="s">
        <v>276</v>
      </c>
      <c r="N4812" s="104"/>
      <c r="O4812" s="108" t="str">
        <f>A4811</f>
        <v>17213</v>
      </c>
      <c r="P4812" s="111" t="s">
        <v>300</v>
      </c>
      <c r="Q4812" s="153" t="s">
        <v>10049</v>
      </c>
      <c r="R4812" s="153">
        <v>0.3611111111111111</v>
      </c>
      <c r="S4812" s="153">
        <v>2.0833333333333329E-2</v>
      </c>
      <c r="T4812" s="153" t="s">
        <v>10049</v>
      </c>
      <c r="U4812" s="153">
        <v>0.3611111111111111</v>
      </c>
      <c r="V4812" s="153">
        <f>IF(ISBLANK(T4812),"",Tabella2[[#This Row],[ACT STOP]]-Tabella2[[#This Row],[ACT START]])</f>
        <v>2.083333333333337E-2</v>
      </c>
      <c r="W4812" s="104" t="s">
        <v>122</v>
      </c>
      <c r="X4812" s="104" t="s">
        <v>91</v>
      </c>
      <c r="Y4812" s="110"/>
      <c r="Z4812" s="106"/>
      <c r="AA4812" s="104"/>
      <c r="AB4812" s="107"/>
      <c r="AC4812" s="72">
        <v>1</v>
      </c>
      <c r="AH4812" s="70"/>
      <c r="AI4812" s="70"/>
      <c r="AJ4812">
        <v>0</v>
      </c>
      <c r="AL4812" s="70"/>
      <c r="BM4812" s="135" t="s">
        <v>10049</v>
      </c>
      <c r="BN4812" s="136">
        <v>0.3611111111111111</v>
      </c>
      <c r="BO4812" s="101"/>
      <c r="BR4812" s="109" t="str">
        <f t="shared" si="74"/>
        <v>SH-25-4801</v>
      </c>
      <c r="BS4812" s="109" t="s">
        <v>339</v>
      </c>
      <c r="BT4812" t="s">
        <v>122</v>
      </c>
      <c r="BU4812" t="s">
        <v>881</v>
      </c>
    </row>
    <row r="4813" spans="1:73" hidden="1">
      <c r="A4813" s="103" t="s">
        <v>10052</v>
      </c>
      <c r="B4813" s="102">
        <v>45901</v>
      </c>
      <c r="C4813" s="104">
        <f>_xlfn.ISOWEEKNUM(Tabella2[[#This Row],[Date]])</f>
        <v>36</v>
      </c>
      <c r="D4813" s="104" t="s">
        <v>471</v>
      </c>
      <c r="E4813" s="104" t="s">
        <v>327</v>
      </c>
      <c r="F4813" s="104">
        <v>34</v>
      </c>
      <c r="G4813" s="104" t="s">
        <v>257</v>
      </c>
      <c r="H4813" s="105">
        <v>14</v>
      </c>
      <c r="I4813" s="104" t="s">
        <v>258</v>
      </c>
      <c r="J4813" s="104"/>
      <c r="K4813" s="104" t="s">
        <v>83</v>
      </c>
      <c r="L4813" s="104" t="s">
        <v>299</v>
      </c>
      <c r="M4813" s="104" t="s">
        <v>386</v>
      </c>
      <c r="N4813" s="104"/>
      <c r="O4813" s="108" t="str">
        <f>A4814</f>
        <v>17216</v>
      </c>
      <c r="P4813" s="111" t="s">
        <v>10053</v>
      </c>
      <c r="Q4813" s="153" t="s">
        <v>4095</v>
      </c>
      <c r="R4813" s="153" t="s">
        <v>330</v>
      </c>
      <c r="S4813" s="153">
        <v>4.1666666666666657E-2</v>
      </c>
      <c r="T4813" s="153" t="s">
        <v>4095</v>
      </c>
      <c r="U4813" s="153" t="s">
        <v>330</v>
      </c>
      <c r="V4813" s="153">
        <f>IF(ISBLANK(T4813),"",Tabella2[[#This Row],[ACT STOP]]-Tabella2[[#This Row],[ACT START]])</f>
        <v>4.1666666666666685E-2</v>
      </c>
      <c r="W4813" s="104" t="s">
        <v>92</v>
      </c>
      <c r="X4813" s="104" t="s">
        <v>91</v>
      </c>
      <c r="Y4813" s="110"/>
      <c r="Z4813" s="106"/>
      <c r="AA4813" s="104"/>
      <c r="AB4813" s="107"/>
      <c r="AC4813" s="72">
        <v>1</v>
      </c>
      <c r="AH4813" s="70"/>
      <c r="AI4813" s="70"/>
      <c r="AJ4813">
        <v>0</v>
      </c>
      <c r="AL4813" s="70"/>
      <c r="BM4813" s="135" t="s">
        <v>4095</v>
      </c>
      <c r="BN4813" s="136" t="s">
        <v>330</v>
      </c>
      <c r="BO4813" s="101"/>
      <c r="BR4813" s="109" t="str">
        <f t="shared" ref="BR4813:BR4876" si="75">_xlfn.CONCAT(LEFT(BR4812,6),TEXT(RIGHT(BR4812,4)+1,"0000"))</f>
        <v>SH-25-4802</v>
      </c>
      <c r="BS4813" s="109" t="s">
        <v>372</v>
      </c>
      <c r="BT4813" t="s">
        <v>92</v>
      </c>
      <c r="BU4813" t="s">
        <v>10054</v>
      </c>
    </row>
    <row r="4814" spans="1:73" hidden="1">
      <c r="A4814" s="103" t="s">
        <v>10055</v>
      </c>
      <c r="B4814" s="102">
        <v>45901</v>
      </c>
      <c r="C4814" s="104">
        <f>_xlfn.ISOWEEKNUM(Tabella2[[#This Row],[Date]])</f>
        <v>36</v>
      </c>
      <c r="D4814" s="104" t="s">
        <v>195</v>
      </c>
      <c r="E4814" s="104" t="s">
        <v>880</v>
      </c>
      <c r="F4814" s="104"/>
      <c r="G4814" s="104" t="s">
        <v>257</v>
      </c>
      <c r="H4814" s="105">
        <v>2</v>
      </c>
      <c r="I4814" s="104"/>
      <c r="J4814" s="104" t="s">
        <v>258</v>
      </c>
      <c r="K4814" s="104" t="s">
        <v>80</v>
      </c>
      <c r="L4814" s="104" t="s">
        <v>299</v>
      </c>
      <c r="M4814" s="104" t="s">
        <v>386</v>
      </c>
      <c r="N4814" s="104"/>
      <c r="O4814" s="108" t="str">
        <f>A4813</f>
        <v>17215</v>
      </c>
      <c r="P4814" s="111" t="s">
        <v>300</v>
      </c>
      <c r="Q4814" s="153" t="s">
        <v>4095</v>
      </c>
      <c r="R4814" s="153" t="s">
        <v>330</v>
      </c>
      <c r="S4814" s="153">
        <v>4.1666666666666657E-2</v>
      </c>
      <c r="T4814" s="153" t="s">
        <v>4095</v>
      </c>
      <c r="U4814" s="153" t="s">
        <v>330</v>
      </c>
      <c r="V4814" s="153">
        <f>IF(ISBLANK(T4814),"",Tabella2[[#This Row],[ACT STOP]]-Tabella2[[#This Row],[ACT START]])</f>
        <v>4.1666666666666685E-2</v>
      </c>
      <c r="W4814" s="104" t="s">
        <v>122</v>
      </c>
      <c r="X4814" s="104" t="s">
        <v>91</v>
      </c>
      <c r="Y4814" s="110"/>
      <c r="Z4814" s="106"/>
      <c r="AA4814" s="104"/>
      <c r="AB4814" s="107"/>
      <c r="AC4814" s="72">
        <v>1</v>
      </c>
      <c r="AH4814" s="70"/>
      <c r="AI4814" s="70"/>
      <c r="AJ4814">
        <v>0</v>
      </c>
      <c r="AL4814" s="70"/>
      <c r="BM4814" s="135" t="s">
        <v>4095</v>
      </c>
      <c r="BN4814" s="136" t="s">
        <v>330</v>
      </c>
      <c r="BO4814" s="101"/>
      <c r="BR4814" s="109" t="str">
        <f t="shared" si="75"/>
        <v>SH-25-4803</v>
      </c>
      <c r="BS4814" s="109" t="s">
        <v>368</v>
      </c>
      <c r="BT4814" t="s">
        <v>122</v>
      </c>
      <c r="BU4814" t="s">
        <v>881</v>
      </c>
    </row>
    <row r="4815" spans="1:73" hidden="1">
      <c r="A4815" s="103" t="s">
        <v>10056</v>
      </c>
      <c r="B4815" s="102">
        <v>45901</v>
      </c>
      <c r="C4815" s="104">
        <f>_xlfn.ISOWEEKNUM(Tabella2[[#This Row],[Date]])</f>
        <v>36</v>
      </c>
      <c r="D4815" s="104" t="s">
        <v>9764</v>
      </c>
      <c r="E4815" s="104" t="s">
        <v>284</v>
      </c>
      <c r="F4815" s="104">
        <v>78</v>
      </c>
      <c r="G4815" s="104" t="s">
        <v>257</v>
      </c>
      <c r="H4815" s="105">
        <v>13</v>
      </c>
      <c r="I4815" s="104"/>
      <c r="J4815" s="104" t="s">
        <v>258</v>
      </c>
      <c r="K4815" s="104" t="s">
        <v>81</v>
      </c>
      <c r="L4815" s="104" t="s">
        <v>259</v>
      </c>
      <c r="M4815" s="104" t="s">
        <v>764</v>
      </c>
      <c r="N4815" s="104"/>
      <c r="O4815" s="106"/>
      <c r="P4815" s="111" t="s">
        <v>765</v>
      </c>
      <c r="Q4815" s="153" t="s">
        <v>4095</v>
      </c>
      <c r="R4815" s="153" t="s">
        <v>330</v>
      </c>
      <c r="S4815" s="153">
        <v>4.1666666666666657E-2</v>
      </c>
      <c r="T4815" s="153" t="s">
        <v>4095</v>
      </c>
      <c r="U4815" s="153" t="s">
        <v>330</v>
      </c>
      <c r="V4815" s="153">
        <f>IF(ISBLANK(T4815),"",Tabella2[[#This Row],[ACT STOP]]-Tabella2[[#This Row],[ACT START]])</f>
        <v>4.1666666666666685E-2</v>
      </c>
      <c r="W4815" s="104" t="s">
        <v>92</v>
      </c>
      <c r="X4815" s="104" t="s">
        <v>91</v>
      </c>
      <c r="Y4815" s="110"/>
      <c r="Z4815" s="106"/>
      <c r="AA4815" s="104"/>
      <c r="AB4815" s="107"/>
      <c r="AC4815" s="72">
        <v>1</v>
      </c>
      <c r="AH4815" s="70"/>
      <c r="AI4815" s="70"/>
      <c r="AJ4815">
        <v>0</v>
      </c>
      <c r="AL4815" s="70"/>
      <c r="BM4815" s="135" t="s">
        <v>4095</v>
      </c>
      <c r="BN4815" s="136" t="s">
        <v>330</v>
      </c>
      <c r="BO4815" s="101"/>
      <c r="BR4815" s="109" t="str">
        <f t="shared" si="75"/>
        <v>SH-25-4804</v>
      </c>
      <c r="BS4815" s="109" t="s">
        <v>427</v>
      </c>
      <c r="BT4815" t="s">
        <v>92</v>
      </c>
      <c r="BU4815" t="s">
        <v>10057</v>
      </c>
    </row>
    <row r="4816" spans="1:73" hidden="1">
      <c r="A4816" s="103" t="s">
        <v>10058</v>
      </c>
      <c r="B4816" s="102">
        <v>45901</v>
      </c>
      <c r="C4816" s="104">
        <f>_xlfn.ISOWEEKNUM(Tabella2[[#This Row],[Date]])</f>
        <v>36</v>
      </c>
      <c r="D4816" s="104" t="s">
        <v>9740</v>
      </c>
      <c r="E4816" s="104" t="s">
        <v>284</v>
      </c>
      <c r="F4816" s="104">
        <v>87</v>
      </c>
      <c r="G4816" s="104" t="s">
        <v>257</v>
      </c>
      <c r="H4816" s="105">
        <v>1</v>
      </c>
      <c r="I4816" s="104"/>
      <c r="J4816" s="104" t="s">
        <v>258</v>
      </c>
      <c r="K4816" s="104" t="s">
        <v>77</v>
      </c>
      <c r="L4816" s="104" t="s">
        <v>259</v>
      </c>
      <c r="M4816" s="104" t="s">
        <v>276</v>
      </c>
      <c r="N4816" s="104"/>
      <c r="O4816" s="106"/>
      <c r="P4816" s="111" t="s">
        <v>510</v>
      </c>
      <c r="Q4816" s="153" t="s">
        <v>4095</v>
      </c>
      <c r="R4816" s="153" t="s">
        <v>330</v>
      </c>
      <c r="S4816" s="153">
        <v>4.1666666666666657E-2</v>
      </c>
      <c r="T4816" s="153">
        <v>0.3125</v>
      </c>
      <c r="U4816" s="153">
        <v>0.35416666666666669</v>
      </c>
      <c r="V4816" s="153">
        <f>IF(ISBLANK(T4816),"",Tabella2[[#This Row],[ACT STOP]]-Tabella2[[#This Row],[ACT START]])</f>
        <v>4.1666666666666685E-2</v>
      </c>
      <c r="W4816" s="104" t="s">
        <v>92</v>
      </c>
      <c r="X4816" s="104" t="s">
        <v>91</v>
      </c>
      <c r="Y4816" s="110"/>
      <c r="Z4816" s="106"/>
      <c r="AA4816" s="104"/>
      <c r="AB4816" s="107"/>
      <c r="AC4816" s="72">
        <v>1</v>
      </c>
      <c r="AH4816" s="70"/>
      <c r="AI4816" s="70"/>
      <c r="AJ4816">
        <v>0</v>
      </c>
      <c r="AL4816" s="70"/>
      <c r="BM4816" s="135">
        <v>0.3125</v>
      </c>
      <c r="BN4816" s="136">
        <v>0.35416666666666669</v>
      </c>
      <c r="BO4816" s="101"/>
      <c r="BR4816" s="109" t="str">
        <f t="shared" si="75"/>
        <v>SH-25-4805</v>
      </c>
      <c r="BS4816" s="109" t="s">
        <v>332</v>
      </c>
      <c r="BT4816" t="s">
        <v>92</v>
      </c>
      <c r="BU4816" t="s">
        <v>10059</v>
      </c>
    </row>
    <row r="4817" spans="1:73" hidden="1">
      <c r="A4817" s="103" t="s">
        <v>10060</v>
      </c>
      <c r="B4817" s="102">
        <v>45901</v>
      </c>
      <c r="C4817" s="104">
        <f>_xlfn.ISOWEEKNUM(Tabella2[[#This Row],[Date]])</f>
        <v>36</v>
      </c>
      <c r="D4817" s="104" t="s">
        <v>6766</v>
      </c>
      <c r="E4817" s="104" t="s">
        <v>284</v>
      </c>
      <c r="F4817" s="104">
        <v>79</v>
      </c>
      <c r="G4817" s="104" t="s">
        <v>257</v>
      </c>
      <c r="H4817" s="105">
        <v>9</v>
      </c>
      <c r="I4817" s="104"/>
      <c r="J4817" s="104" t="s">
        <v>258</v>
      </c>
      <c r="K4817" s="104" t="s">
        <v>79</v>
      </c>
      <c r="L4817" s="104" t="s">
        <v>299</v>
      </c>
      <c r="M4817" s="104" t="s">
        <v>276</v>
      </c>
      <c r="N4817" s="104"/>
      <c r="O4817" s="108" t="str">
        <f>A4818</f>
        <v>17220</v>
      </c>
      <c r="P4817" s="111" t="s">
        <v>1920</v>
      </c>
      <c r="Q4817" s="153" t="s">
        <v>401</v>
      </c>
      <c r="R4817" s="153" t="s">
        <v>336</v>
      </c>
      <c r="S4817" s="153">
        <v>4.1666666666666657E-2</v>
      </c>
      <c r="T4817" s="153">
        <v>0.375</v>
      </c>
      <c r="U4817" s="153">
        <v>0.41666666666666669</v>
      </c>
      <c r="V4817" s="153">
        <f>IF(ISBLANK(T4817),"",Tabella2[[#This Row],[ACT STOP]]-Tabella2[[#This Row],[ACT START]])</f>
        <v>4.1666666666666685E-2</v>
      </c>
      <c r="W4817" s="104" t="s">
        <v>92</v>
      </c>
      <c r="X4817" s="104" t="s">
        <v>91</v>
      </c>
      <c r="Y4817" s="110"/>
      <c r="Z4817" s="106"/>
      <c r="AA4817" s="104"/>
      <c r="AB4817" s="107"/>
      <c r="AC4817" s="72">
        <v>1</v>
      </c>
      <c r="AH4817" s="70"/>
      <c r="AI4817" s="70"/>
      <c r="AJ4817">
        <v>0</v>
      </c>
      <c r="AL4817" s="70"/>
      <c r="BM4817" s="135">
        <v>0.375</v>
      </c>
      <c r="BN4817" s="136">
        <v>0.41666666666666669</v>
      </c>
      <c r="BO4817" s="101"/>
      <c r="BR4817" s="109" t="str">
        <f t="shared" si="75"/>
        <v>SH-25-4806</v>
      </c>
      <c r="BS4817" s="109" t="s">
        <v>318</v>
      </c>
      <c r="BT4817" t="s">
        <v>92</v>
      </c>
      <c r="BU4817" t="s">
        <v>10061</v>
      </c>
    </row>
    <row r="4818" spans="1:73" hidden="1">
      <c r="A4818" s="103" t="s">
        <v>10062</v>
      </c>
      <c r="B4818" s="102">
        <v>45901</v>
      </c>
      <c r="C4818" s="104">
        <f>_xlfn.ISOWEEKNUM(Tabella2[[#This Row],[Date]])</f>
        <v>36</v>
      </c>
      <c r="D4818" s="104" t="s">
        <v>195</v>
      </c>
      <c r="E4818" s="104" t="s">
        <v>398</v>
      </c>
      <c r="F4818" s="104"/>
      <c r="G4818" s="104" t="s">
        <v>257</v>
      </c>
      <c r="H4818" s="105">
        <v>2</v>
      </c>
      <c r="I4818" s="104"/>
      <c r="J4818" s="104" t="s">
        <v>258</v>
      </c>
      <c r="K4818" s="104" t="s">
        <v>78</v>
      </c>
      <c r="L4818" s="104" t="s">
        <v>299</v>
      </c>
      <c r="M4818" s="104" t="s">
        <v>276</v>
      </c>
      <c r="N4818" s="104"/>
      <c r="O4818" s="108" t="str">
        <f>A4817</f>
        <v>17219</v>
      </c>
      <c r="P4818" s="111" t="s">
        <v>300</v>
      </c>
      <c r="Q4818" s="153" t="s">
        <v>401</v>
      </c>
      <c r="R4818" s="153" t="s">
        <v>336</v>
      </c>
      <c r="S4818" s="153">
        <v>4.1666666666666657E-2</v>
      </c>
      <c r="T4818" s="153">
        <v>0.375</v>
      </c>
      <c r="U4818" s="153">
        <v>0.41666666666666669</v>
      </c>
      <c r="V4818" s="153">
        <f>IF(ISBLANK(T4818),"",Tabella2[[#This Row],[ACT STOP]]-Tabella2[[#This Row],[ACT START]])</f>
        <v>4.1666666666666685E-2</v>
      </c>
      <c r="W4818" s="104" t="s">
        <v>122</v>
      </c>
      <c r="X4818" s="104" t="s">
        <v>91</v>
      </c>
      <c r="Y4818" s="110"/>
      <c r="Z4818" s="106"/>
      <c r="AA4818" s="104"/>
      <c r="AB4818" s="107"/>
      <c r="AC4818" s="72">
        <v>1</v>
      </c>
      <c r="AH4818" s="70"/>
      <c r="AI4818" s="70"/>
      <c r="AJ4818">
        <v>0</v>
      </c>
      <c r="AL4818" s="70"/>
      <c r="BM4818" s="135">
        <v>0.375</v>
      </c>
      <c r="BN4818" s="136">
        <v>0.41666666666666669</v>
      </c>
      <c r="BO4818" s="101"/>
      <c r="BR4818" s="109" t="str">
        <f t="shared" si="75"/>
        <v>SH-25-4807</v>
      </c>
      <c r="BS4818" s="109" t="s">
        <v>368</v>
      </c>
      <c r="BT4818" t="s">
        <v>122</v>
      </c>
      <c r="BU4818" t="s">
        <v>399</v>
      </c>
    </row>
    <row r="4819" spans="1:73" hidden="1">
      <c r="A4819" s="103" t="s">
        <v>10063</v>
      </c>
      <c r="B4819" s="102">
        <v>45901</v>
      </c>
      <c r="C4819" s="104">
        <f>_xlfn.ISOWEEKNUM(Tabella2[[#This Row],[Date]])</f>
        <v>36</v>
      </c>
      <c r="D4819" s="104" t="s">
        <v>9764</v>
      </c>
      <c r="E4819" s="104" t="s">
        <v>284</v>
      </c>
      <c r="F4819" s="104">
        <v>76</v>
      </c>
      <c r="G4819" s="104" t="s">
        <v>257</v>
      </c>
      <c r="H4819" s="105">
        <v>32</v>
      </c>
      <c r="I4819" s="104"/>
      <c r="J4819" s="104" t="s">
        <v>258</v>
      </c>
      <c r="K4819" s="104" t="s">
        <v>83</v>
      </c>
      <c r="L4819" s="104" t="s">
        <v>259</v>
      </c>
      <c r="M4819" s="104" t="s">
        <v>764</v>
      </c>
      <c r="N4819" s="104"/>
      <c r="O4819" s="106"/>
      <c r="P4819" s="111" t="s">
        <v>765</v>
      </c>
      <c r="Q4819" s="153" t="s">
        <v>401</v>
      </c>
      <c r="R4819" s="153" t="s">
        <v>336</v>
      </c>
      <c r="S4819" s="153">
        <v>4.1666666666666657E-2</v>
      </c>
      <c r="T4819" s="153" t="s">
        <v>401</v>
      </c>
      <c r="U4819" s="153">
        <v>0.42708333333333331</v>
      </c>
      <c r="V4819" s="153">
        <f>IF(ISBLANK(T4819),"",Tabella2[[#This Row],[ACT STOP]]-Tabella2[[#This Row],[ACT START]])</f>
        <v>4.8611111111111049E-2</v>
      </c>
      <c r="W4819" s="104" t="s">
        <v>92</v>
      </c>
      <c r="X4819" s="104" t="s">
        <v>91</v>
      </c>
      <c r="Y4819" s="110" t="s">
        <v>10064</v>
      </c>
      <c r="Z4819" s="106"/>
      <c r="AA4819" s="104"/>
      <c r="AB4819" s="107"/>
      <c r="AC4819" s="72">
        <v>1</v>
      </c>
      <c r="AH4819" s="70"/>
      <c r="AI4819" s="70"/>
      <c r="AJ4819">
        <v>0</v>
      </c>
      <c r="AL4819" s="70"/>
      <c r="BM4819" s="135" t="s">
        <v>401</v>
      </c>
      <c r="BN4819" s="136">
        <v>0.42708333333333331</v>
      </c>
      <c r="BO4819" s="101"/>
      <c r="BR4819" s="109" t="str">
        <f t="shared" si="75"/>
        <v>SH-25-4808</v>
      </c>
      <c r="BS4819" s="109" t="s">
        <v>356</v>
      </c>
      <c r="BT4819" t="s">
        <v>92</v>
      </c>
      <c r="BU4819" t="s">
        <v>10065</v>
      </c>
    </row>
    <row r="4820" spans="1:73" hidden="1">
      <c r="A4820" s="103" t="s">
        <v>10066</v>
      </c>
      <c r="B4820" s="102">
        <v>45901</v>
      </c>
      <c r="C4820" s="104">
        <f>_xlfn.ISOWEEKNUM(Tabella2[[#This Row],[Date]])</f>
        <v>36</v>
      </c>
      <c r="D4820" s="104" t="s">
        <v>509</v>
      </c>
      <c r="E4820" s="104" t="s">
        <v>284</v>
      </c>
      <c r="F4820" s="104">
        <v>70</v>
      </c>
      <c r="G4820" s="104" t="s">
        <v>257</v>
      </c>
      <c r="H4820" s="105">
        <v>5</v>
      </c>
      <c r="I4820" s="104"/>
      <c r="J4820" s="104" t="s">
        <v>258</v>
      </c>
      <c r="K4820" s="104" t="s">
        <v>80</v>
      </c>
      <c r="L4820" s="104" t="s">
        <v>259</v>
      </c>
      <c r="M4820" s="104" t="s">
        <v>269</v>
      </c>
      <c r="N4820" s="104"/>
      <c r="O4820" s="106"/>
      <c r="P4820" s="111" t="s">
        <v>270</v>
      </c>
      <c r="Q4820" s="153" t="s">
        <v>401</v>
      </c>
      <c r="R4820" s="153" t="s">
        <v>336</v>
      </c>
      <c r="S4820" s="153">
        <v>4.1666666666666657E-2</v>
      </c>
      <c r="T4820" s="153" t="s">
        <v>401</v>
      </c>
      <c r="U4820" s="153" t="s">
        <v>336</v>
      </c>
      <c r="V4820" s="153">
        <f>IF(ISBLANK(T4820),"",Tabella2[[#This Row],[ACT STOP]]-Tabella2[[#This Row],[ACT START]])</f>
        <v>4.166666666666663E-2</v>
      </c>
      <c r="W4820" s="104" t="s">
        <v>92</v>
      </c>
      <c r="X4820" s="104" t="s">
        <v>91</v>
      </c>
      <c r="Y4820" s="110"/>
      <c r="Z4820" s="106"/>
      <c r="AA4820" s="104"/>
      <c r="AB4820" s="107"/>
      <c r="AC4820" s="72">
        <v>1</v>
      </c>
      <c r="AH4820" s="70"/>
      <c r="AI4820" s="70"/>
      <c r="AJ4820">
        <v>0</v>
      </c>
      <c r="AL4820" s="70"/>
      <c r="BM4820" s="135" t="s">
        <v>401</v>
      </c>
      <c r="BN4820" s="136" t="s">
        <v>336</v>
      </c>
      <c r="BO4820" s="101"/>
      <c r="BR4820" s="109" t="str">
        <f t="shared" si="75"/>
        <v>SH-25-4809</v>
      </c>
      <c r="BS4820" s="109" t="s">
        <v>416</v>
      </c>
      <c r="BT4820" t="s">
        <v>92</v>
      </c>
      <c r="BU4820" t="s">
        <v>10040</v>
      </c>
    </row>
    <row r="4821" spans="1:73" hidden="1">
      <c r="A4821" s="103" t="s">
        <v>10067</v>
      </c>
      <c r="B4821" s="102">
        <v>45901</v>
      </c>
      <c r="C4821" s="104">
        <f>_xlfn.ISOWEEKNUM(Tabella2[[#This Row],[Date]])</f>
        <v>36</v>
      </c>
      <c r="D4821" s="104" t="s">
        <v>9759</v>
      </c>
      <c r="E4821" s="104" t="s">
        <v>284</v>
      </c>
      <c r="F4821" s="104">
        <v>86</v>
      </c>
      <c r="G4821" s="104" t="s">
        <v>284</v>
      </c>
      <c r="H4821" s="105">
        <v>22</v>
      </c>
      <c r="I4821" s="104"/>
      <c r="J4821" s="104" t="s">
        <v>258</v>
      </c>
      <c r="K4821" s="104" t="s">
        <v>81</v>
      </c>
      <c r="L4821" s="104" t="s">
        <v>259</v>
      </c>
      <c r="M4821" s="104" t="s">
        <v>276</v>
      </c>
      <c r="N4821" s="104"/>
      <c r="O4821" s="106"/>
      <c r="P4821" s="111" t="s">
        <v>510</v>
      </c>
      <c r="Q4821" s="153" t="s">
        <v>401</v>
      </c>
      <c r="R4821" s="153" t="s">
        <v>336</v>
      </c>
      <c r="S4821" s="153">
        <v>4.1666666666666657E-2</v>
      </c>
      <c r="T4821" s="153">
        <v>0.375</v>
      </c>
      <c r="U4821" s="153">
        <v>0.4236111111111111</v>
      </c>
      <c r="V4821" s="153">
        <f>IF(ISBLANK(T4821),"",Tabella2[[#This Row],[ACT STOP]]-Tabella2[[#This Row],[ACT START]])</f>
        <v>4.8611111111111105E-2</v>
      </c>
      <c r="W4821" s="104" t="s">
        <v>92</v>
      </c>
      <c r="X4821" s="104" t="s">
        <v>91</v>
      </c>
      <c r="Y4821" s="110"/>
      <c r="Z4821" s="106"/>
      <c r="AA4821" s="104"/>
      <c r="AB4821" s="107"/>
      <c r="AC4821" s="72">
        <v>1</v>
      </c>
      <c r="AH4821" s="70"/>
      <c r="AI4821" s="70"/>
      <c r="AJ4821">
        <v>0</v>
      </c>
      <c r="AL4821" s="70"/>
      <c r="BM4821" s="135">
        <v>0.375</v>
      </c>
      <c r="BN4821" s="136">
        <v>0.4236111111111111</v>
      </c>
      <c r="BO4821" s="101"/>
      <c r="BR4821" s="109" t="str">
        <f t="shared" si="75"/>
        <v>SH-25-4810</v>
      </c>
      <c r="BS4821" s="109" t="s">
        <v>295</v>
      </c>
      <c r="BT4821" t="s">
        <v>92</v>
      </c>
      <c r="BU4821" t="s">
        <v>10068</v>
      </c>
    </row>
    <row r="4822" spans="1:73" hidden="1">
      <c r="A4822" s="103" t="s">
        <v>10069</v>
      </c>
      <c r="B4822" s="102">
        <v>45901</v>
      </c>
      <c r="C4822" s="104">
        <f>_xlfn.ISOWEEKNUM(Tabella2[[#This Row],[Date]])</f>
        <v>36</v>
      </c>
      <c r="D4822" s="104" t="s">
        <v>9759</v>
      </c>
      <c r="E4822" s="104" t="s">
        <v>284</v>
      </c>
      <c r="F4822" s="104">
        <v>85</v>
      </c>
      <c r="G4822" s="104" t="s">
        <v>257</v>
      </c>
      <c r="H4822" s="105">
        <v>10</v>
      </c>
      <c r="I4822" s="104"/>
      <c r="J4822" s="104" t="s">
        <v>258</v>
      </c>
      <c r="K4822" s="104" t="s">
        <v>77</v>
      </c>
      <c r="L4822" s="104" t="s">
        <v>259</v>
      </c>
      <c r="M4822" s="104" t="s">
        <v>276</v>
      </c>
      <c r="N4822" s="104"/>
      <c r="O4822" s="106"/>
      <c r="P4822" s="111" t="s">
        <v>510</v>
      </c>
      <c r="Q4822" s="153" t="s">
        <v>401</v>
      </c>
      <c r="R4822" s="153" t="s">
        <v>336</v>
      </c>
      <c r="S4822" s="153">
        <v>4.1666666666666657E-2</v>
      </c>
      <c r="T4822" s="153" t="s">
        <v>401</v>
      </c>
      <c r="U4822" s="153" t="s">
        <v>336</v>
      </c>
      <c r="V4822" s="153">
        <f>IF(ISBLANK(T4822),"",Tabella2[[#This Row],[ACT STOP]]-Tabella2[[#This Row],[ACT START]])</f>
        <v>4.166666666666663E-2</v>
      </c>
      <c r="W4822" s="104" t="s">
        <v>92</v>
      </c>
      <c r="X4822" s="104" t="s">
        <v>91</v>
      </c>
      <c r="Y4822" s="110"/>
      <c r="Z4822" s="106"/>
      <c r="AA4822" s="104"/>
      <c r="AB4822" s="107"/>
      <c r="AC4822" s="72">
        <v>1</v>
      </c>
      <c r="AH4822" s="70"/>
      <c r="AI4822" s="70"/>
      <c r="AJ4822">
        <v>0</v>
      </c>
      <c r="AL4822" s="70"/>
      <c r="BM4822" s="135" t="s">
        <v>401</v>
      </c>
      <c r="BN4822" s="136" t="s">
        <v>336</v>
      </c>
      <c r="BO4822" s="101"/>
      <c r="BR4822" s="109" t="str">
        <f t="shared" si="75"/>
        <v>SH-25-4811</v>
      </c>
      <c r="BS4822" s="109" t="s">
        <v>552</v>
      </c>
      <c r="BT4822" t="s">
        <v>92</v>
      </c>
      <c r="BU4822" t="s">
        <v>10070</v>
      </c>
    </row>
    <row r="4823" spans="1:73" hidden="1">
      <c r="A4823" s="103" t="s">
        <v>10071</v>
      </c>
      <c r="B4823" s="102">
        <v>45901</v>
      </c>
      <c r="C4823" s="104">
        <f>_xlfn.ISOWEEKNUM(Tabella2[[#This Row],[Date]])</f>
        <v>36</v>
      </c>
      <c r="D4823" s="104" t="s">
        <v>6396</v>
      </c>
      <c r="E4823" s="104" t="s">
        <v>256</v>
      </c>
      <c r="F4823" s="104">
        <v>75</v>
      </c>
      <c r="G4823" s="104" t="s">
        <v>257</v>
      </c>
      <c r="H4823" s="105">
        <v>1</v>
      </c>
      <c r="I4823" s="104"/>
      <c r="J4823" s="104" t="s">
        <v>258</v>
      </c>
      <c r="K4823" s="104" t="s">
        <v>79</v>
      </c>
      <c r="L4823" s="104" t="s">
        <v>299</v>
      </c>
      <c r="M4823" s="104" t="s">
        <v>276</v>
      </c>
      <c r="N4823" s="104"/>
      <c r="O4823" s="108" t="str">
        <f>A4824</f>
        <v>17226</v>
      </c>
      <c r="P4823" s="111" t="s">
        <v>2080</v>
      </c>
      <c r="Q4823" s="153" t="s">
        <v>2338</v>
      </c>
      <c r="R4823" s="153" t="s">
        <v>349</v>
      </c>
      <c r="S4823" s="153">
        <v>4.1666666666666657E-2</v>
      </c>
      <c r="T4823" s="153" t="s">
        <v>2338</v>
      </c>
      <c r="U4823" s="153" t="s">
        <v>349</v>
      </c>
      <c r="V4823" s="153">
        <f>IF(ISBLANK(T4823),"",Tabella2[[#This Row],[ACT STOP]]-Tabella2[[#This Row],[ACT START]])</f>
        <v>4.166666666666663E-2</v>
      </c>
      <c r="W4823" s="104" t="s">
        <v>92</v>
      </c>
      <c r="X4823" s="104" t="s">
        <v>91</v>
      </c>
      <c r="Y4823" s="110"/>
      <c r="Z4823" s="106"/>
      <c r="AA4823" s="104"/>
      <c r="AB4823" s="107"/>
      <c r="AC4823" s="72">
        <v>1</v>
      </c>
      <c r="AH4823" s="70"/>
      <c r="AI4823" s="70"/>
      <c r="AJ4823">
        <v>0</v>
      </c>
      <c r="AL4823" s="70"/>
      <c r="BM4823" s="135" t="s">
        <v>2338</v>
      </c>
      <c r="BN4823" s="136" t="s">
        <v>349</v>
      </c>
      <c r="BO4823" s="101"/>
      <c r="BR4823" s="109" t="str">
        <f t="shared" si="75"/>
        <v>SH-25-4812</v>
      </c>
      <c r="BS4823" s="109" t="s">
        <v>332</v>
      </c>
      <c r="BT4823" t="s">
        <v>92</v>
      </c>
      <c r="BU4823" t="s">
        <v>10072</v>
      </c>
    </row>
    <row r="4824" spans="1:73" hidden="1">
      <c r="A4824" s="103" t="s">
        <v>10073</v>
      </c>
      <c r="B4824" s="102">
        <v>45901</v>
      </c>
      <c r="C4824" s="104">
        <f>_xlfn.ISOWEEKNUM(Tabella2[[#This Row],[Date]])</f>
        <v>36</v>
      </c>
      <c r="D4824" s="104" t="s">
        <v>6396</v>
      </c>
      <c r="E4824" s="104" t="s">
        <v>256</v>
      </c>
      <c r="F4824" s="104">
        <v>74</v>
      </c>
      <c r="G4824" s="104" t="s">
        <v>257</v>
      </c>
      <c r="H4824" s="105">
        <v>12</v>
      </c>
      <c r="I4824" s="104"/>
      <c r="J4824" s="104" t="s">
        <v>258</v>
      </c>
      <c r="K4824" s="104" t="s">
        <v>78</v>
      </c>
      <c r="L4824" s="104" t="s">
        <v>299</v>
      </c>
      <c r="M4824" s="104" t="s">
        <v>276</v>
      </c>
      <c r="N4824" s="104"/>
      <c r="O4824" s="108" t="str">
        <f>A4823</f>
        <v>17225</v>
      </c>
      <c r="P4824" s="111" t="s">
        <v>2080</v>
      </c>
      <c r="Q4824" s="153" t="s">
        <v>2338</v>
      </c>
      <c r="R4824" s="153" t="s">
        <v>349</v>
      </c>
      <c r="S4824" s="153">
        <v>4.1666666666666657E-2</v>
      </c>
      <c r="T4824" s="153" t="s">
        <v>2338</v>
      </c>
      <c r="U4824" s="153" t="s">
        <v>349</v>
      </c>
      <c r="V4824" s="153">
        <f>IF(ISBLANK(T4824),"",Tabella2[[#This Row],[ACT STOP]]-Tabella2[[#This Row],[ACT START]])</f>
        <v>4.166666666666663E-2</v>
      </c>
      <c r="W4824" s="104" t="s">
        <v>92</v>
      </c>
      <c r="X4824" s="104" t="s">
        <v>91</v>
      </c>
      <c r="Y4824" s="110"/>
      <c r="Z4824" s="106"/>
      <c r="AA4824" s="104"/>
      <c r="AB4824" s="107"/>
      <c r="AC4824" s="72">
        <v>1</v>
      </c>
      <c r="AH4824" s="70"/>
      <c r="AI4824" s="70"/>
      <c r="AJ4824">
        <v>0</v>
      </c>
      <c r="AL4824" s="70"/>
      <c r="BM4824" s="135" t="s">
        <v>2338</v>
      </c>
      <c r="BN4824" s="136" t="s">
        <v>349</v>
      </c>
      <c r="BO4824" s="101"/>
      <c r="BR4824" s="109" t="str">
        <f t="shared" si="75"/>
        <v>SH-25-4813</v>
      </c>
      <c r="BS4824" s="109" t="s">
        <v>266</v>
      </c>
      <c r="BT4824" t="s">
        <v>92</v>
      </c>
      <c r="BU4824" t="s">
        <v>10074</v>
      </c>
    </row>
    <row r="4825" spans="1:73" hidden="1">
      <c r="A4825" s="103" t="s">
        <v>10075</v>
      </c>
      <c r="B4825" s="102">
        <v>45901</v>
      </c>
      <c r="C4825" s="104">
        <f>_xlfn.ISOWEEKNUM(Tabella2[[#This Row],[Date]])</f>
        <v>36</v>
      </c>
      <c r="D4825" s="104" t="s">
        <v>751</v>
      </c>
      <c r="E4825" s="104" t="s">
        <v>256</v>
      </c>
      <c r="F4825" s="104">
        <v>76</v>
      </c>
      <c r="G4825" s="104" t="s">
        <v>257</v>
      </c>
      <c r="H4825" s="105">
        <v>13</v>
      </c>
      <c r="I4825" s="104" t="s">
        <v>258</v>
      </c>
      <c r="J4825" s="104"/>
      <c r="K4825" s="104" t="s">
        <v>83</v>
      </c>
      <c r="L4825" s="104" t="s">
        <v>299</v>
      </c>
      <c r="M4825" s="104" t="s">
        <v>328</v>
      </c>
      <c r="N4825" s="104"/>
      <c r="O4825" s="108" t="str">
        <f>A4826</f>
        <v>17228</v>
      </c>
      <c r="P4825" s="111" t="s">
        <v>3382</v>
      </c>
      <c r="Q4825" s="153" t="s">
        <v>2338</v>
      </c>
      <c r="R4825" s="153" t="s">
        <v>349</v>
      </c>
      <c r="S4825" s="153">
        <v>4.1666666666666657E-2</v>
      </c>
      <c r="T4825" s="153" t="s">
        <v>2338</v>
      </c>
      <c r="U4825" s="153" t="s">
        <v>349</v>
      </c>
      <c r="V4825" s="153">
        <f>IF(ISBLANK(T4825),"",Tabella2[[#This Row],[ACT STOP]]-Tabella2[[#This Row],[ACT START]])</f>
        <v>4.166666666666663E-2</v>
      </c>
      <c r="W4825" s="104" t="s">
        <v>92</v>
      </c>
      <c r="X4825" s="104" t="s">
        <v>91</v>
      </c>
      <c r="Y4825" s="110"/>
      <c r="Z4825" s="106"/>
      <c r="AA4825" s="104"/>
      <c r="AB4825" s="107"/>
      <c r="AC4825" s="72">
        <v>1</v>
      </c>
      <c r="AH4825" s="70"/>
      <c r="AI4825" s="70"/>
      <c r="AJ4825">
        <v>0</v>
      </c>
      <c r="AL4825" s="70"/>
      <c r="BM4825" s="135" t="s">
        <v>2338</v>
      </c>
      <c r="BN4825" s="136" t="s">
        <v>349</v>
      </c>
      <c r="BO4825" s="101"/>
      <c r="BR4825" s="109" t="str">
        <f t="shared" si="75"/>
        <v>SH-25-4814</v>
      </c>
      <c r="BS4825" s="109" t="s">
        <v>427</v>
      </c>
      <c r="BT4825" t="s">
        <v>92</v>
      </c>
      <c r="BU4825" t="s">
        <v>10076</v>
      </c>
    </row>
    <row r="4826" spans="1:73" hidden="1">
      <c r="A4826" s="103" t="s">
        <v>10077</v>
      </c>
      <c r="B4826" s="102">
        <v>45901</v>
      </c>
      <c r="C4826" s="104">
        <f>_xlfn.ISOWEEKNUM(Tabella2[[#This Row],[Date]])</f>
        <v>36</v>
      </c>
      <c r="D4826" s="104" t="s">
        <v>195</v>
      </c>
      <c r="E4826" s="104" t="s">
        <v>298</v>
      </c>
      <c r="F4826" s="104"/>
      <c r="G4826" s="104" t="s">
        <v>257</v>
      </c>
      <c r="H4826" s="105">
        <v>14</v>
      </c>
      <c r="I4826" s="104"/>
      <c r="J4826" s="104" t="s">
        <v>258</v>
      </c>
      <c r="K4826" s="104" t="s">
        <v>80</v>
      </c>
      <c r="L4826" s="104" t="s">
        <v>299</v>
      </c>
      <c r="M4826" s="104" t="s">
        <v>328</v>
      </c>
      <c r="N4826" s="104"/>
      <c r="O4826" s="108" t="str">
        <f>A4825</f>
        <v>17227</v>
      </c>
      <c r="P4826" s="111" t="s">
        <v>300</v>
      </c>
      <c r="Q4826" s="153" t="s">
        <v>2338</v>
      </c>
      <c r="R4826" s="153" t="s">
        <v>349</v>
      </c>
      <c r="S4826" s="153">
        <v>4.1666666666666657E-2</v>
      </c>
      <c r="T4826" s="153" t="s">
        <v>2338</v>
      </c>
      <c r="U4826" s="153" t="s">
        <v>349</v>
      </c>
      <c r="V4826" s="153">
        <f>IF(ISBLANK(T4826),"",Tabella2[[#This Row],[ACT STOP]]-Tabella2[[#This Row],[ACT START]])</f>
        <v>4.166666666666663E-2</v>
      </c>
      <c r="W4826" s="104" t="s">
        <v>122</v>
      </c>
      <c r="X4826" s="104" t="s">
        <v>91</v>
      </c>
      <c r="Y4826" s="110"/>
      <c r="Z4826" s="106"/>
      <c r="AA4826" s="104"/>
      <c r="AB4826" s="107"/>
      <c r="AC4826" s="72">
        <v>1</v>
      </c>
      <c r="AH4826" s="70"/>
      <c r="AI4826" s="70"/>
      <c r="AJ4826">
        <v>0</v>
      </c>
      <c r="AL4826" s="70"/>
      <c r="BM4826" s="135" t="s">
        <v>2338</v>
      </c>
      <c r="BN4826" s="136" t="s">
        <v>349</v>
      </c>
      <c r="BO4826" s="101"/>
      <c r="BR4826" s="109" t="str">
        <f t="shared" si="75"/>
        <v>SH-25-4815</v>
      </c>
      <c r="BS4826" s="109" t="s">
        <v>372</v>
      </c>
      <c r="BT4826" t="s">
        <v>122</v>
      </c>
      <c r="BU4826" t="s">
        <v>302</v>
      </c>
    </row>
    <row r="4827" spans="1:73" hidden="1">
      <c r="A4827" s="103" t="s">
        <v>10078</v>
      </c>
      <c r="B4827" s="102">
        <v>45901</v>
      </c>
      <c r="C4827" s="104">
        <f>_xlfn.ISOWEEKNUM(Tabella2[[#This Row],[Date]])</f>
        <v>36</v>
      </c>
      <c r="D4827" s="104" t="s">
        <v>6396</v>
      </c>
      <c r="E4827" s="104" t="s">
        <v>256</v>
      </c>
      <c r="F4827" s="104">
        <v>75</v>
      </c>
      <c r="G4827" s="104" t="s">
        <v>284</v>
      </c>
      <c r="H4827" s="105">
        <v>9</v>
      </c>
      <c r="I4827" s="104"/>
      <c r="J4827" s="104" t="s">
        <v>258</v>
      </c>
      <c r="K4827" s="104" t="s">
        <v>81</v>
      </c>
      <c r="L4827" s="104" t="s">
        <v>259</v>
      </c>
      <c r="M4827" s="104" t="s">
        <v>276</v>
      </c>
      <c r="N4827" s="104"/>
      <c r="O4827" s="106"/>
      <c r="P4827" s="111" t="s">
        <v>1828</v>
      </c>
      <c r="Q4827" s="153" t="s">
        <v>2338</v>
      </c>
      <c r="R4827" s="153" t="s">
        <v>349</v>
      </c>
      <c r="S4827" s="153">
        <v>4.1666666666666657E-2</v>
      </c>
      <c r="T4827" s="153" t="s">
        <v>2338</v>
      </c>
      <c r="U4827" s="153">
        <v>0.4861111111111111</v>
      </c>
      <c r="V4827" s="153">
        <f>IF(ISBLANK(T4827),"",Tabella2[[#This Row],[ACT STOP]]-Tabella2[[#This Row],[ACT START]])</f>
        <v>4.513888888888884E-2</v>
      </c>
      <c r="W4827" s="104" t="s">
        <v>92</v>
      </c>
      <c r="X4827" s="104" t="s">
        <v>91</v>
      </c>
      <c r="Y4827" s="110"/>
      <c r="Z4827" s="106"/>
      <c r="AA4827" s="104"/>
      <c r="AB4827" s="107"/>
      <c r="AC4827" s="72">
        <v>1</v>
      </c>
      <c r="AH4827" s="70"/>
      <c r="AI4827" s="70"/>
      <c r="AJ4827">
        <v>0</v>
      </c>
      <c r="AL4827" s="70"/>
      <c r="BM4827" s="135" t="s">
        <v>2338</v>
      </c>
      <c r="BN4827" s="136" t="s">
        <v>349</v>
      </c>
      <c r="BO4827" s="101"/>
      <c r="BR4827" s="109" t="str">
        <f t="shared" si="75"/>
        <v>SH-25-4816</v>
      </c>
      <c r="BS4827" s="109" t="s">
        <v>339</v>
      </c>
      <c r="BT4827" t="s">
        <v>92</v>
      </c>
      <c r="BU4827" t="s">
        <v>8299</v>
      </c>
    </row>
    <row r="4828" spans="1:73" hidden="1">
      <c r="A4828" s="103" t="s">
        <v>10079</v>
      </c>
      <c r="B4828" s="102">
        <v>45901</v>
      </c>
      <c r="C4828" s="104">
        <f>_xlfn.ISOWEEKNUM(Tabella2[[#This Row],[Date]])</f>
        <v>36</v>
      </c>
      <c r="D4828" s="104" t="s">
        <v>9743</v>
      </c>
      <c r="E4828" s="104" t="s">
        <v>256</v>
      </c>
      <c r="F4828" s="104">
        <v>83</v>
      </c>
      <c r="G4828" s="104" t="s">
        <v>257</v>
      </c>
      <c r="H4828" s="105">
        <v>2</v>
      </c>
      <c r="I4828" s="104"/>
      <c r="J4828" s="104" t="s">
        <v>258</v>
      </c>
      <c r="K4828" s="104" t="s">
        <v>75</v>
      </c>
      <c r="L4828" s="104" t="s">
        <v>259</v>
      </c>
      <c r="M4828" s="104" t="s">
        <v>276</v>
      </c>
      <c r="N4828" s="104"/>
      <c r="O4828" s="106"/>
      <c r="P4828" s="111" t="s">
        <v>1828</v>
      </c>
      <c r="Q4828" s="153" t="s">
        <v>541</v>
      </c>
      <c r="R4828" s="153" t="s">
        <v>10080</v>
      </c>
      <c r="S4828" s="153">
        <v>4.1666666666666657E-2</v>
      </c>
      <c r="T4828" s="153">
        <v>0.46875</v>
      </c>
      <c r="U4828" s="153">
        <v>0.52777777777777779</v>
      </c>
      <c r="V4828" s="153">
        <f>IF(ISBLANK(T4828),"",Tabella2[[#This Row],[ACT STOP]]-Tabella2[[#This Row],[ACT START]])</f>
        <v>5.902777777777779E-2</v>
      </c>
      <c r="W4828" s="104" t="s">
        <v>92</v>
      </c>
      <c r="X4828" s="104" t="s">
        <v>91</v>
      </c>
      <c r="Y4828" s="110" t="s">
        <v>10081</v>
      </c>
      <c r="Z4828" s="106"/>
      <c r="AA4828" s="104"/>
      <c r="AB4828" s="107"/>
      <c r="AC4828" s="72">
        <v>1</v>
      </c>
      <c r="AH4828" s="70"/>
      <c r="AI4828" s="70"/>
      <c r="AJ4828">
        <v>0</v>
      </c>
      <c r="AL4828" s="70"/>
      <c r="BM4828" s="135">
        <v>0.46875</v>
      </c>
      <c r="BN4828" s="136">
        <v>0.52777777777777779</v>
      </c>
      <c r="BO4828" s="101">
        <v>1.388888888888889E-2</v>
      </c>
      <c r="BQ4828" t="s">
        <v>94</v>
      </c>
      <c r="BR4828" s="109" t="str">
        <f t="shared" si="75"/>
        <v>SH-25-4817</v>
      </c>
      <c r="BS4828" s="109" t="s">
        <v>368</v>
      </c>
      <c r="BT4828" t="s">
        <v>92</v>
      </c>
      <c r="BU4828" t="s">
        <v>10082</v>
      </c>
    </row>
    <row r="4829" spans="1:73" hidden="1">
      <c r="A4829" s="103" t="s">
        <v>10083</v>
      </c>
      <c r="B4829" s="102">
        <v>45901</v>
      </c>
      <c r="C4829" s="104">
        <f>_xlfn.ISOWEEKNUM(Tabella2[[#This Row],[Date]])</f>
        <v>36</v>
      </c>
      <c r="D4829" s="104" t="s">
        <v>763</v>
      </c>
      <c r="E4829" s="104" t="s">
        <v>256</v>
      </c>
      <c r="F4829" s="104">
        <v>63</v>
      </c>
      <c r="G4829" s="104" t="s">
        <v>257</v>
      </c>
      <c r="H4829" s="105">
        <v>10</v>
      </c>
      <c r="I4829" s="104"/>
      <c r="J4829" s="104" t="s">
        <v>258</v>
      </c>
      <c r="K4829" s="104" t="s">
        <v>79</v>
      </c>
      <c r="L4829" s="104" t="s">
        <v>299</v>
      </c>
      <c r="M4829" s="104" t="s">
        <v>516</v>
      </c>
      <c r="N4829" s="104"/>
      <c r="O4829" s="108" t="str">
        <f>A4830</f>
        <v>17232</v>
      </c>
      <c r="P4829" s="111" t="s">
        <v>1877</v>
      </c>
      <c r="Q4829" s="153" t="s">
        <v>2347</v>
      </c>
      <c r="R4829" s="153" t="s">
        <v>315</v>
      </c>
      <c r="S4829" s="153">
        <v>4.1666666666666657E-2</v>
      </c>
      <c r="T4829" s="153">
        <v>0.5</v>
      </c>
      <c r="U4829" s="153">
        <v>0.54166666666666663</v>
      </c>
      <c r="V4829" s="153">
        <f>IF(ISBLANK(T4829),"",Tabella2[[#This Row],[ACT STOP]]-Tabella2[[#This Row],[ACT START]])</f>
        <v>4.166666666666663E-2</v>
      </c>
      <c r="W4829" s="104" t="s">
        <v>92</v>
      </c>
      <c r="X4829" s="104" t="s">
        <v>91</v>
      </c>
      <c r="Y4829" s="110"/>
      <c r="Z4829" s="106"/>
      <c r="AA4829" s="104"/>
      <c r="AB4829" s="107"/>
      <c r="AC4829" s="72">
        <v>1</v>
      </c>
      <c r="AH4829" s="70"/>
      <c r="AI4829" s="70"/>
      <c r="AJ4829">
        <v>0</v>
      </c>
      <c r="AL4829" s="70"/>
      <c r="BM4829" s="135">
        <v>0.5</v>
      </c>
      <c r="BN4829" s="136">
        <v>0.54166666666666663</v>
      </c>
      <c r="BO4829" s="101"/>
      <c r="BR4829" s="109" t="str">
        <f t="shared" si="75"/>
        <v>SH-25-4818</v>
      </c>
      <c r="BS4829" s="109" t="s">
        <v>552</v>
      </c>
      <c r="BT4829" t="s">
        <v>92</v>
      </c>
      <c r="BU4829" t="s">
        <v>10084</v>
      </c>
    </row>
    <row r="4830" spans="1:73" hidden="1">
      <c r="A4830" s="103" t="s">
        <v>10085</v>
      </c>
      <c r="B4830" s="102">
        <v>45901</v>
      </c>
      <c r="C4830" s="104">
        <f>_xlfn.ISOWEEKNUM(Tabella2[[#This Row],[Date]])</f>
        <v>36</v>
      </c>
      <c r="D4830" s="104" t="s">
        <v>763</v>
      </c>
      <c r="E4830" s="104" t="s">
        <v>256</v>
      </c>
      <c r="F4830" s="104">
        <v>68</v>
      </c>
      <c r="G4830" s="104" t="s">
        <v>284</v>
      </c>
      <c r="H4830" s="105">
        <v>22</v>
      </c>
      <c r="I4830" s="104"/>
      <c r="J4830" s="104" t="s">
        <v>258</v>
      </c>
      <c r="K4830" s="104" t="s">
        <v>78</v>
      </c>
      <c r="L4830" s="104" t="s">
        <v>299</v>
      </c>
      <c r="M4830" s="104" t="s">
        <v>516</v>
      </c>
      <c r="N4830" s="104"/>
      <c r="O4830" s="108" t="str">
        <f>A4829</f>
        <v>17231</v>
      </c>
      <c r="P4830" s="111" t="s">
        <v>1877</v>
      </c>
      <c r="Q4830" s="153" t="s">
        <v>2347</v>
      </c>
      <c r="R4830" s="153" t="s">
        <v>315</v>
      </c>
      <c r="S4830" s="153">
        <v>4.1666666666666657E-2</v>
      </c>
      <c r="T4830" s="153" t="s">
        <v>2347</v>
      </c>
      <c r="U4830" s="153" t="s">
        <v>315</v>
      </c>
      <c r="V4830" s="153">
        <f>IF(ISBLANK(T4830),"",Tabella2[[#This Row],[ACT STOP]]-Tabella2[[#This Row],[ACT START]])</f>
        <v>4.1666666666666741E-2</v>
      </c>
      <c r="W4830" s="104" t="s">
        <v>92</v>
      </c>
      <c r="X4830" s="104" t="s">
        <v>91</v>
      </c>
      <c r="Y4830" s="110"/>
      <c r="Z4830" s="106"/>
      <c r="AA4830" s="104"/>
      <c r="AB4830" s="107"/>
      <c r="AC4830" s="72">
        <v>1</v>
      </c>
      <c r="AH4830" s="70"/>
      <c r="AI4830" s="70"/>
      <c r="AJ4830">
        <v>0</v>
      </c>
      <c r="AL4830" s="70"/>
      <c r="BM4830" s="135" t="s">
        <v>2347</v>
      </c>
      <c r="BN4830" s="136" t="s">
        <v>315</v>
      </c>
      <c r="BO4830" s="101"/>
      <c r="BR4830" s="109" t="str">
        <f t="shared" si="75"/>
        <v>SH-25-4819</v>
      </c>
      <c r="BS4830" s="109" t="s">
        <v>295</v>
      </c>
      <c r="BT4830" t="s">
        <v>92</v>
      </c>
      <c r="BU4830" t="s">
        <v>10086</v>
      </c>
    </row>
    <row r="4831" spans="1:73" hidden="1">
      <c r="A4831" s="103" t="s">
        <v>10087</v>
      </c>
      <c r="B4831" s="102">
        <v>45901</v>
      </c>
      <c r="C4831" s="104">
        <f>_xlfn.ISOWEEKNUM(Tabella2[[#This Row],[Date]])</f>
        <v>36</v>
      </c>
      <c r="D4831" s="104" t="s">
        <v>860</v>
      </c>
      <c r="E4831" s="104" t="s">
        <v>284</v>
      </c>
      <c r="F4831" s="104">
        <v>80</v>
      </c>
      <c r="G4831" s="104" t="s">
        <v>257</v>
      </c>
      <c r="H4831" s="105">
        <v>5</v>
      </c>
      <c r="I4831" s="104"/>
      <c r="J4831" s="104" t="s">
        <v>258</v>
      </c>
      <c r="K4831" s="104" t="s">
        <v>83</v>
      </c>
      <c r="L4831" s="104" t="s">
        <v>299</v>
      </c>
      <c r="M4831" s="104" t="s">
        <v>276</v>
      </c>
      <c r="N4831" s="104"/>
      <c r="O4831" s="108" t="str">
        <f>A4832</f>
        <v>17234</v>
      </c>
      <c r="P4831" s="111" t="s">
        <v>1920</v>
      </c>
      <c r="Q4831" s="153" t="s">
        <v>2347</v>
      </c>
      <c r="R4831" s="153" t="s">
        <v>315</v>
      </c>
      <c r="S4831" s="153">
        <v>4.1666666666666657E-2</v>
      </c>
      <c r="T4831" s="153" t="s">
        <v>2347</v>
      </c>
      <c r="U4831" s="153" t="s">
        <v>315</v>
      </c>
      <c r="V4831" s="153">
        <f>IF(ISBLANK(T4831),"",Tabella2[[#This Row],[ACT STOP]]-Tabella2[[#This Row],[ACT START]])</f>
        <v>4.1666666666666741E-2</v>
      </c>
      <c r="W4831" s="104" t="s">
        <v>92</v>
      </c>
      <c r="X4831" s="104" t="s">
        <v>91</v>
      </c>
      <c r="Y4831" s="110"/>
      <c r="Z4831" s="106"/>
      <c r="AA4831" s="104"/>
      <c r="AB4831" s="107"/>
      <c r="AC4831" s="72">
        <v>1</v>
      </c>
      <c r="AH4831" s="70"/>
      <c r="AI4831" s="70"/>
      <c r="AJ4831">
        <v>0</v>
      </c>
      <c r="AL4831" s="70"/>
      <c r="BM4831" s="135" t="s">
        <v>2347</v>
      </c>
      <c r="BN4831" s="136" t="s">
        <v>315</v>
      </c>
      <c r="BO4831" s="101"/>
      <c r="BR4831" s="109" t="str">
        <f t="shared" si="75"/>
        <v>SH-25-4820</v>
      </c>
      <c r="BS4831" s="109" t="s">
        <v>416</v>
      </c>
      <c r="BT4831" t="s">
        <v>92</v>
      </c>
      <c r="BU4831" t="s">
        <v>10088</v>
      </c>
    </row>
    <row r="4832" spans="1:73" hidden="1">
      <c r="A4832" s="103" t="s">
        <v>10089</v>
      </c>
      <c r="B4832" s="102">
        <v>45901</v>
      </c>
      <c r="C4832" s="104">
        <f>_xlfn.ISOWEEKNUM(Tabella2[[#This Row],[Date]])</f>
        <v>36</v>
      </c>
      <c r="D4832" s="104" t="s">
        <v>195</v>
      </c>
      <c r="E4832" s="104" t="s">
        <v>398</v>
      </c>
      <c r="F4832" s="104"/>
      <c r="G4832" s="104" t="s">
        <v>284</v>
      </c>
      <c r="H4832" s="105">
        <v>10</v>
      </c>
      <c r="I4832" s="104"/>
      <c r="J4832" s="104" t="s">
        <v>258</v>
      </c>
      <c r="K4832" s="104" t="s">
        <v>80</v>
      </c>
      <c r="L4832" s="104" t="s">
        <v>299</v>
      </c>
      <c r="M4832" s="104" t="s">
        <v>276</v>
      </c>
      <c r="N4832" s="104"/>
      <c r="O4832" s="108" t="str">
        <f>A4831</f>
        <v>17233</v>
      </c>
      <c r="P4832" s="111" t="s">
        <v>300</v>
      </c>
      <c r="Q4832" s="153" t="s">
        <v>2347</v>
      </c>
      <c r="R4832" s="153" t="s">
        <v>315</v>
      </c>
      <c r="S4832" s="153">
        <v>4.1666666666666657E-2</v>
      </c>
      <c r="T4832" s="153" t="s">
        <v>2347</v>
      </c>
      <c r="U4832" s="153" t="s">
        <v>315</v>
      </c>
      <c r="V4832" s="153">
        <f>IF(ISBLANK(T4832),"",Tabella2[[#This Row],[ACT STOP]]-Tabella2[[#This Row],[ACT START]])</f>
        <v>4.1666666666666741E-2</v>
      </c>
      <c r="W4832" s="104" t="s">
        <v>122</v>
      </c>
      <c r="X4832" s="104" t="s">
        <v>91</v>
      </c>
      <c r="Y4832" s="110"/>
      <c r="Z4832" s="106"/>
      <c r="AA4832" s="104"/>
      <c r="AB4832" s="107"/>
      <c r="AC4832" s="72">
        <v>1</v>
      </c>
      <c r="AH4832" s="70"/>
      <c r="AI4832" s="70"/>
      <c r="AJ4832">
        <v>0</v>
      </c>
      <c r="AL4832" s="70"/>
      <c r="BM4832" s="135" t="s">
        <v>2347</v>
      </c>
      <c r="BN4832" s="136" t="s">
        <v>315</v>
      </c>
      <c r="BO4832" s="101"/>
      <c r="BR4832" s="109" t="str">
        <f t="shared" si="75"/>
        <v>SH-25-4821</v>
      </c>
      <c r="BS4832" s="109" t="s">
        <v>896</v>
      </c>
      <c r="BT4832" t="s">
        <v>122</v>
      </c>
      <c r="BU4832" t="s">
        <v>399</v>
      </c>
    </row>
    <row r="4833" spans="1:73" hidden="1">
      <c r="A4833" s="103" t="s">
        <v>10090</v>
      </c>
      <c r="B4833" s="102">
        <v>45901</v>
      </c>
      <c r="C4833" s="104">
        <f>_xlfn.ISOWEEKNUM(Tabella2[[#This Row],[Date]])</f>
        <v>36</v>
      </c>
      <c r="D4833" s="104" t="s">
        <v>763</v>
      </c>
      <c r="E4833" s="104" t="s">
        <v>256</v>
      </c>
      <c r="F4833" s="104">
        <v>65</v>
      </c>
      <c r="G4833" s="104" t="s">
        <v>257</v>
      </c>
      <c r="H4833" s="105">
        <v>32</v>
      </c>
      <c r="I4833" s="104"/>
      <c r="J4833" s="104" t="s">
        <v>258</v>
      </c>
      <c r="K4833" s="104" t="s">
        <v>81</v>
      </c>
      <c r="L4833" s="104" t="s">
        <v>259</v>
      </c>
      <c r="M4833" s="104" t="s">
        <v>328</v>
      </c>
      <c r="N4833" s="104"/>
      <c r="O4833" s="106"/>
      <c r="P4833" s="111" t="s">
        <v>8923</v>
      </c>
      <c r="Q4833" s="153" t="s">
        <v>2347</v>
      </c>
      <c r="R4833" s="153" t="s">
        <v>315</v>
      </c>
      <c r="S4833" s="153">
        <v>4.1666666666666657E-2</v>
      </c>
      <c r="T4833" s="153" t="s">
        <v>2347</v>
      </c>
      <c r="U4833" s="153" t="s">
        <v>315</v>
      </c>
      <c r="V4833" s="153">
        <f>IF(ISBLANK(T4833),"",Tabella2[[#This Row],[ACT STOP]]-Tabella2[[#This Row],[ACT START]])</f>
        <v>4.1666666666666741E-2</v>
      </c>
      <c r="W4833" s="104" t="s">
        <v>92</v>
      </c>
      <c r="X4833" s="104" t="s">
        <v>91</v>
      </c>
      <c r="Y4833" s="110"/>
      <c r="Z4833" s="106"/>
      <c r="AA4833" s="104"/>
      <c r="AB4833" s="107"/>
      <c r="AC4833" s="72">
        <v>1</v>
      </c>
      <c r="AH4833" s="70"/>
      <c r="AI4833" s="70"/>
      <c r="AJ4833">
        <v>0</v>
      </c>
      <c r="AL4833" s="70"/>
      <c r="BM4833" s="135" t="s">
        <v>2347</v>
      </c>
      <c r="BN4833" s="136" t="s">
        <v>315</v>
      </c>
      <c r="BO4833" s="101"/>
      <c r="BR4833" s="109" t="str">
        <f t="shared" si="75"/>
        <v>SH-25-4822</v>
      </c>
      <c r="BS4833" s="109" t="s">
        <v>356</v>
      </c>
      <c r="BT4833" t="s">
        <v>92</v>
      </c>
      <c r="BU4833" t="s">
        <v>10091</v>
      </c>
    </row>
    <row r="4834" spans="1:73" hidden="1">
      <c r="A4834" s="103" t="s">
        <v>10092</v>
      </c>
      <c r="B4834" s="102">
        <v>45901</v>
      </c>
      <c r="C4834" s="104">
        <f>_xlfn.ISOWEEKNUM(Tabella2[[#This Row],[Date]])</f>
        <v>36</v>
      </c>
      <c r="D4834" s="104" t="s">
        <v>751</v>
      </c>
      <c r="E4834" s="104" t="s">
        <v>256</v>
      </c>
      <c r="F4834" s="104">
        <v>77</v>
      </c>
      <c r="G4834" s="104" t="s">
        <v>257</v>
      </c>
      <c r="H4834" s="105">
        <v>9</v>
      </c>
      <c r="I4834" s="104" t="s">
        <v>258</v>
      </c>
      <c r="J4834" s="104"/>
      <c r="K4834" s="104" t="s">
        <v>77</v>
      </c>
      <c r="L4834" s="104" t="s">
        <v>259</v>
      </c>
      <c r="M4834" s="104" t="s">
        <v>276</v>
      </c>
      <c r="N4834" s="104"/>
      <c r="O4834" s="106"/>
      <c r="P4834" s="111" t="s">
        <v>1898</v>
      </c>
      <c r="Q4834" s="153" t="s">
        <v>2347</v>
      </c>
      <c r="R4834" s="153" t="s">
        <v>315</v>
      </c>
      <c r="S4834" s="153">
        <v>4.1666666666666657E-2</v>
      </c>
      <c r="T4834" s="153">
        <v>0.50347222222222221</v>
      </c>
      <c r="U4834" s="153">
        <v>0.54513888888888884</v>
      </c>
      <c r="V4834" s="153">
        <f>IF(ISBLANK(T4834),"",Tabella2[[#This Row],[ACT STOP]]-Tabella2[[#This Row],[ACT START]])</f>
        <v>4.166666666666663E-2</v>
      </c>
      <c r="W4834" s="104" t="s">
        <v>92</v>
      </c>
      <c r="X4834" s="104" t="s">
        <v>91</v>
      </c>
      <c r="Y4834" s="110"/>
      <c r="Z4834" s="106"/>
      <c r="AA4834" s="104"/>
      <c r="AB4834" s="107"/>
      <c r="AC4834" s="72">
        <v>1</v>
      </c>
      <c r="AH4834" s="70"/>
      <c r="AI4834" s="70"/>
      <c r="AJ4834">
        <v>0</v>
      </c>
      <c r="AL4834" s="70"/>
      <c r="BM4834" s="135">
        <v>0.50347222222222221</v>
      </c>
      <c r="BN4834" s="136">
        <v>0.54513888888888884</v>
      </c>
      <c r="BO4834" s="101"/>
      <c r="BR4834" s="109" t="str">
        <f t="shared" si="75"/>
        <v>SH-25-4823</v>
      </c>
      <c r="BS4834" s="109" t="s">
        <v>318</v>
      </c>
      <c r="BT4834" t="s">
        <v>92</v>
      </c>
      <c r="BU4834" t="s">
        <v>10093</v>
      </c>
    </row>
    <row r="4835" spans="1:73" hidden="1">
      <c r="A4835" s="103" t="s">
        <v>10094</v>
      </c>
      <c r="B4835" s="102">
        <v>45901</v>
      </c>
      <c r="C4835" s="104">
        <f>_xlfn.ISOWEEKNUM(Tabella2[[#This Row],[Date]])</f>
        <v>36</v>
      </c>
      <c r="D4835" s="104" t="s">
        <v>722</v>
      </c>
      <c r="E4835" s="104" t="s">
        <v>327</v>
      </c>
      <c r="F4835" s="104">
        <v>76</v>
      </c>
      <c r="G4835" s="104" t="s">
        <v>257</v>
      </c>
      <c r="H4835" s="105">
        <v>1</v>
      </c>
      <c r="I4835" s="104" t="s">
        <v>258</v>
      </c>
      <c r="J4835" s="104"/>
      <c r="K4835" s="104" t="s">
        <v>79</v>
      </c>
      <c r="L4835" s="104" t="s">
        <v>299</v>
      </c>
      <c r="M4835" s="104" t="s">
        <v>276</v>
      </c>
      <c r="N4835" s="104"/>
      <c r="O4835" s="108" t="str">
        <f>A4836</f>
        <v>17238</v>
      </c>
      <c r="P4835" s="111" t="s">
        <v>4350</v>
      </c>
      <c r="Q4835" s="153" t="s">
        <v>406</v>
      </c>
      <c r="R4835" s="153">
        <v>0.58680555555555558</v>
      </c>
      <c r="S4835" s="153">
        <v>2.0833333333333329E-2</v>
      </c>
      <c r="T4835" s="153" t="s">
        <v>406</v>
      </c>
      <c r="U4835" s="153">
        <v>0.58680555555555558</v>
      </c>
      <c r="V4835" s="153">
        <f>IF(ISBLANK(T4835),"",Tabella2[[#This Row],[ACT STOP]]-Tabella2[[#This Row],[ACT START]])</f>
        <v>2.083333333333337E-2</v>
      </c>
      <c r="W4835" s="104" t="s">
        <v>92</v>
      </c>
      <c r="X4835" s="104" t="s">
        <v>91</v>
      </c>
      <c r="Y4835" s="110"/>
      <c r="Z4835" s="106"/>
      <c r="AA4835" s="104"/>
      <c r="AB4835" s="107"/>
      <c r="AC4835" s="72">
        <v>1</v>
      </c>
      <c r="AH4835" s="70"/>
      <c r="AI4835" s="70"/>
      <c r="AJ4835">
        <v>0</v>
      </c>
      <c r="AL4835" s="70"/>
      <c r="BM4835" s="135" t="s">
        <v>406</v>
      </c>
      <c r="BN4835" s="136">
        <v>0.58680555555555558</v>
      </c>
      <c r="BO4835" s="101"/>
      <c r="BR4835" s="109" t="str">
        <f t="shared" si="75"/>
        <v>SH-25-4824</v>
      </c>
      <c r="BS4835" s="109" t="s">
        <v>332</v>
      </c>
      <c r="BT4835" t="s">
        <v>92</v>
      </c>
      <c r="BU4835" t="s">
        <v>10095</v>
      </c>
    </row>
    <row r="4836" spans="1:73" hidden="1">
      <c r="A4836" s="103" t="s">
        <v>10096</v>
      </c>
      <c r="B4836" s="102">
        <v>45901</v>
      </c>
      <c r="C4836" s="104">
        <f>_xlfn.ISOWEEKNUM(Tabella2[[#This Row],[Date]])</f>
        <v>36</v>
      </c>
      <c r="D4836" s="104" t="s">
        <v>195</v>
      </c>
      <c r="E4836" s="104" t="s">
        <v>880</v>
      </c>
      <c r="F4836" s="104"/>
      <c r="G4836" s="104" t="s">
        <v>257</v>
      </c>
      <c r="H4836" s="105">
        <v>14</v>
      </c>
      <c r="I4836" s="104"/>
      <c r="J4836" s="104" t="s">
        <v>258</v>
      </c>
      <c r="K4836" s="104" t="s">
        <v>78</v>
      </c>
      <c r="L4836" s="104" t="s">
        <v>299</v>
      </c>
      <c r="M4836" s="104" t="s">
        <v>276</v>
      </c>
      <c r="N4836" s="104"/>
      <c r="O4836" s="108" t="str">
        <f>A4835</f>
        <v>17237</v>
      </c>
      <c r="P4836" s="111" t="s">
        <v>300</v>
      </c>
      <c r="Q4836" s="153" t="s">
        <v>406</v>
      </c>
      <c r="R4836" s="153">
        <v>0.58680555555555558</v>
      </c>
      <c r="S4836" s="153">
        <v>2.0833333333333329E-2</v>
      </c>
      <c r="T4836" s="153" t="s">
        <v>406</v>
      </c>
      <c r="U4836" s="153">
        <v>0.58680555555555558</v>
      </c>
      <c r="V4836" s="153">
        <f>IF(ISBLANK(T4836),"",Tabella2[[#This Row],[ACT STOP]]-Tabella2[[#This Row],[ACT START]])</f>
        <v>2.083333333333337E-2</v>
      </c>
      <c r="W4836" s="104" t="s">
        <v>122</v>
      </c>
      <c r="X4836" s="104" t="s">
        <v>91</v>
      </c>
      <c r="Y4836" s="110"/>
      <c r="Z4836" s="106"/>
      <c r="AA4836" s="104"/>
      <c r="AB4836" s="107"/>
      <c r="AC4836" s="72">
        <v>1</v>
      </c>
      <c r="AH4836" s="70"/>
      <c r="AI4836" s="70"/>
      <c r="AJ4836">
        <v>0</v>
      </c>
      <c r="AL4836" s="70"/>
      <c r="BM4836" s="135" t="s">
        <v>406</v>
      </c>
      <c r="BN4836" s="136">
        <v>0.58680555555555558</v>
      </c>
      <c r="BO4836" s="101"/>
      <c r="BR4836" s="109" t="str">
        <f t="shared" si="75"/>
        <v>SH-25-4825</v>
      </c>
      <c r="BS4836" s="109" t="s">
        <v>372</v>
      </c>
      <c r="BT4836" t="s">
        <v>122</v>
      </c>
      <c r="BU4836" t="s">
        <v>881</v>
      </c>
    </row>
    <row r="4837" spans="1:73" hidden="1">
      <c r="A4837" s="103" t="s">
        <v>10097</v>
      </c>
      <c r="B4837" s="102">
        <v>45901</v>
      </c>
      <c r="C4837" s="104">
        <f>_xlfn.ISOWEEKNUM(Tabella2[[#This Row],[Date]])</f>
        <v>36</v>
      </c>
      <c r="D4837" s="104" t="s">
        <v>722</v>
      </c>
      <c r="E4837" s="104" t="s">
        <v>327</v>
      </c>
      <c r="F4837" s="104">
        <v>77</v>
      </c>
      <c r="G4837" s="104" t="s">
        <v>257</v>
      </c>
      <c r="H4837" s="105">
        <v>14</v>
      </c>
      <c r="I4837" s="104" t="s">
        <v>258</v>
      </c>
      <c r="J4837" s="104"/>
      <c r="K4837" s="104" t="s">
        <v>79</v>
      </c>
      <c r="L4837" s="104" t="s">
        <v>299</v>
      </c>
      <c r="M4837" s="104" t="s">
        <v>276</v>
      </c>
      <c r="N4837" s="104"/>
      <c r="O4837" s="108" t="str">
        <f>A4838</f>
        <v>17240</v>
      </c>
      <c r="P4837" s="111" t="s">
        <v>4350</v>
      </c>
      <c r="Q4837" s="153" t="s">
        <v>10098</v>
      </c>
      <c r="R4837" s="153">
        <v>0.61111111111111116</v>
      </c>
      <c r="S4837" s="153">
        <v>2.0833333333333329E-2</v>
      </c>
      <c r="T4837" s="153">
        <v>0.58680555555555558</v>
      </c>
      <c r="U4837" s="153">
        <v>0.60763888888888884</v>
      </c>
      <c r="V4837" s="153">
        <f>IF(ISBLANK(T4837),"",Tabella2[[#This Row],[ACT STOP]]-Tabella2[[#This Row],[ACT START]])</f>
        <v>2.0833333333333259E-2</v>
      </c>
      <c r="W4837" s="104" t="s">
        <v>92</v>
      </c>
      <c r="X4837" s="104" t="s">
        <v>91</v>
      </c>
      <c r="Y4837" s="110"/>
      <c r="Z4837" s="106"/>
      <c r="AA4837" s="104"/>
      <c r="AB4837" s="107"/>
      <c r="AC4837" s="72">
        <v>1</v>
      </c>
      <c r="AH4837" s="70"/>
      <c r="AI4837" s="70"/>
      <c r="AJ4837">
        <v>0</v>
      </c>
      <c r="AL4837" s="70"/>
      <c r="BM4837" s="135">
        <v>0.58680555555555558</v>
      </c>
      <c r="BN4837" s="136">
        <v>0.60763888888888884</v>
      </c>
      <c r="BO4837" s="101"/>
      <c r="BR4837" s="109" t="str">
        <f t="shared" si="75"/>
        <v>SH-25-4826</v>
      </c>
      <c r="BS4837" s="109" t="s">
        <v>372</v>
      </c>
      <c r="BT4837" t="s">
        <v>92</v>
      </c>
      <c r="BU4837" t="s">
        <v>10099</v>
      </c>
    </row>
    <row r="4838" spans="1:73" hidden="1">
      <c r="A4838" s="103" t="s">
        <v>10100</v>
      </c>
      <c r="B4838" s="102">
        <v>45901</v>
      </c>
      <c r="C4838" s="104">
        <f>_xlfn.ISOWEEKNUM(Tabella2[[#This Row],[Date]])</f>
        <v>36</v>
      </c>
      <c r="D4838" s="104" t="s">
        <v>195</v>
      </c>
      <c r="E4838" s="104" t="s">
        <v>880</v>
      </c>
      <c r="F4838" s="104"/>
      <c r="G4838" s="104" t="s">
        <v>257</v>
      </c>
      <c r="H4838" s="105">
        <v>1</v>
      </c>
      <c r="I4838" s="104"/>
      <c r="J4838" s="104" t="s">
        <v>258</v>
      </c>
      <c r="K4838" s="104" t="s">
        <v>78</v>
      </c>
      <c r="L4838" s="104" t="s">
        <v>299</v>
      </c>
      <c r="M4838" s="104" t="s">
        <v>276</v>
      </c>
      <c r="N4838" s="104"/>
      <c r="O4838" s="108" t="str">
        <f>A4837</f>
        <v>17239</v>
      </c>
      <c r="P4838" s="111" t="s">
        <v>300</v>
      </c>
      <c r="Q4838" s="153" t="s">
        <v>10098</v>
      </c>
      <c r="R4838" s="153">
        <v>0.61111111111111116</v>
      </c>
      <c r="S4838" s="153">
        <v>2.0833333333333329E-2</v>
      </c>
      <c r="T4838" s="153">
        <v>0.58680555555555558</v>
      </c>
      <c r="U4838" s="153">
        <v>0.60763888888888884</v>
      </c>
      <c r="V4838" s="153">
        <f>IF(ISBLANK(T4838),"",Tabella2[[#This Row],[ACT STOP]]-Tabella2[[#This Row],[ACT START]])</f>
        <v>2.0833333333333259E-2</v>
      </c>
      <c r="W4838" s="104" t="s">
        <v>122</v>
      </c>
      <c r="X4838" s="104" t="s">
        <v>91</v>
      </c>
      <c r="Y4838" s="110"/>
      <c r="Z4838" s="106"/>
      <c r="AA4838" s="104"/>
      <c r="AB4838" s="107"/>
      <c r="AC4838" s="72">
        <v>1</v>
      </c>
      <c r="AH4838" s="70"/>
      <c r="AI4838" s="70"/>
      <c r="AJ4838">
        <v>0</v>
      </c>
      <c r="AL4838" s="70"/>
      <c r="BM4838" s="135">
        <v>0.58680555555555558</v>
      </c>
      <c r="BN4838" s="136">
        <v>0.60763888888888884</v>
      </c>
      <c r="BO4838" s="101"/>
      <c r="BR4838" s="109" t="str">
        <f t="shared" si="75"/>
        <v>SH-25-4827</v>
      </c>
      <c r="BS4838" s="109" t="s">
        <v>332</v>
      </c>
      <c r="BT4838" t="s">
        <v>122</v>
      </c>
      <c r="BU4838" t="s">
        <v>881</v>
      </c>
    </row>
    <row r="4839" spans="1:73" hidden="1">
      <c r="A4839" s="103" t="s">
        <v>10101</v>
      </c>
      <c r="B4839" s="102">
        <v>45901</v>
      </c>
      <c r="C4839" s="104">
        <f>_xlfn.ISOWEEKNUM(Tabella2[[#This Row],[Date]])</f>
        <v>36</v>
      </c>
      <c r="D4839" s="104" t="s">
        <v>509</v>
      </c>
      <c r="E4839" s="104" t="s">
        <v>284</v>
      </c>
      <c r="F4839" s="104">
        <v>70</v>
      </c>
      <c r="G4839" s="104" t="s">
        <v>257</v>
      </c>
      <c r="H4839" s="105">
        <v>12</v>
      </c>
      <c r="I4839" s="104"/>
      <c r="J4839" s="104" t="s">
        <v>258</v>
      </c>
      <c r="K4839" s="104" t="s">
        <v>83</v>
      </c>
      <c r="L4839" s="104" t="s">
        <v>299</v>
      </c>
      <c r="M4839" s="104" t="s">
        <v>386</v>
      </c>
      <c r="N4839" s="104"/>
      <c r="O4839" s="108" t="str">
        <f>A4840</f>
        <v>17242</v>
      </c>
      <c r="P4839" s="111" t="s">
        <v>391</v>
      </c>
      <c r="Q4839" s="153" t="s">
        <v>406</v>
      </c>
      <c r="R4839" s="153" t="s">
        <v>343</v>
      </c>
      <c r="S4839" s="153">
        <v>4.1666666666666657E-2</v>
      </c>
      <c r="T4839" s="153">
        <v>0.56597222222222221</v>
      </c>
      <c r="U4839" s="153">
        <v>0.60763888888888884</v>
      </c>
      <c r="V4839" s="153">
        <f>IF(ISBLANK(T4839),"",Tabella2[[#This Row],[ACT STOP]]-Tabella2[[#This Row],[ACT START]])</f>
        <v>4.166666666666663E-2</v>
      </c>
      <c r="W4839" s="104" t="s">
        <v>92</v>
      </c>
      <c r="X4839" s="104" t="s">
        <v>91</v>
      </c>
      <c r="Y4839" s="110"/>
      <c r="Z4839" s="106"/>
      <c r="AA4839" s="104"/>
      <c r="AB4839" s="107"/>
      <c r="AC4839" s="72">
        <v>1</v>
      </c>
      <c r="AH4839" s="70"/>
      <c r="AI4839" s="70"/>
      <c r="AJ4839">
        <v>0</v>
      </c>
      <c r="AL4839" s="70"/>
      <c r="BM4839" s="135">
        <v>0.56597222222222221</v>
      </c>
      <c r="BN4839" s="136">
        <v>0.60763888888888884</v>
      </c>
      <c r="BO4839" s="101"/>
      <c r="BR4839" s="109" t="str">
        <f t="shared" si="75"/>
        <v>SH-25-4828</v>
      </c>
      <c r="BS4839" s="109" t="s">
        <v>266</v>
      </c>
      <c r="BT4839" t="s">
        <v>92</v>
      </c>
      <c r="BU4839" t="s">
        <v>10102</v>
      </c>
    </row>
    <row r="4840" spans="1:73" hidden="1">
      <c r="A4840" s="103" t="s">
        <v>10103</v>
      </c>
      <c r="B4840" s="102">
        <v>45901</v>
      </c>
      <c r="C4840" s="104">
        <f>_xlfn.ISOWEEKNUM(Tabella2[[#This Row],[Date]])</f>
        <v>36</v>
      </c>
      <c r="D4840" s="104" t="s">
        <v>195</v>
      </c>
      <c r="E4840" s="104" t="s">
        <v>398</v>
      </c>
      <c r="F4840" s="104"/>
      <c r="G4840" s="104" t="s">
        <v>257</v>
      </c>
      <c r="H4840" s="105">
        <v>2</v>
      </c>
      <c r="I4840" s="104"/>
      <c r="J4840" s="104" t="s">
        <v>258</v>
      </c>
      <c r="K4840" s="104" t="s">
        <v>80</v>
      </c>
      <c r="L4840" s="104" t="s">
        <v>299</v>
      </c>
      <c r="M4840" s="104" t="s">
        <v>386</v>
      </c>
      <c r="N4840" s="104"/>
      <c r="O4840" s="108" t="str">
        <f>A4839</f>
        <v>17241</v>
      </c>
      <c r="P4840" s="111" t="s">
        <v>300</v>
      </c>
      <c r="Q4840" s="153" t="s">
        <v>406</v>
      </c>
      <c r="R4840" s="153" t="s">
        <v>343</v>
      </c>
      <c r="S4840" s="153">
        <v>4.1666666666666657E-2</v>
      </c>
      <c r="T4840" s="153">
        <v>0.5625</v>
      </c>
      <c r="U4840" s="153">
        <v>0.60416666666666663</v>
      </c>
      <c r="V4840" s="153">
        <f>IF(ISBLANK(T4840),"",Tabella2[[#This Row],[ACT STOP]]-Tabella2[[#This Row],[ACT START]])</f>
        <v>4.166666666666663E-2</v>
      </c>
      <c r="W4840" s="104" t="s">
        <v>122</v>
      </c>
      <c r="X4840" s="104" t="s">
        <v>91</v>
      </c>
      <c r="Y4840" s="110"/>
      <c r="Z4840" s="106"/>
      <c r="AA4840" s="104"/>
      <c r="AB4840" s="107"/>
      <c r="AC4840" s="72">
        <v>1</v>
      </c>
      <c r="AH4840" s="70"/>
      <c r="AI4840" s="70"/>
      <c r="AJ4840">
        <v>0</v>
      </c>
      <c r="AL4840" s="70"/>
      <c r="BM4840" s="135">
        <v>0.5625</v>
      </c>
      <c r="BN4840" s="136">
        <v>0.60416666666666663</v>
      </c>
      <c r="BO4840" s="101"/>
      <c r="BR4840" s="109" t="str">
        <f t="shared" si="75"/>
        <v>SH-25-4829</v>
      </c>
      <c r="BS4840" s="109" t="s">
        <v>368</v>
      </c>
      <c r="BT4840" t="s">
        <v>122</v>
      </c>
      <c r="BU4840" t="s">
        <v>399</v>
      </c>
    </row>
    <row r="4841" spans="1:73" hidden="1">
      <c r="A4841" s="103" t="s">
        <v>10104</v>
      </c>
      <c r="B4841" s="102">
        <v>45901</v>
      </c>
      <c r="C4841" s="104">
        <f>_xlfn.ISOWEEKNUM(Tabella2[[#This Row],[Date]])</f>
        <v>36</v>
      </c>
      <c r="D4841" s="104" t="s">
        <v>9743</v>
      </c>
      <c r="E4841" s="104" t="s">
        <v>256</v>
      </c>
      <c r="F4841" s="104">
        <v>79</v>
      </c>
      <c r="G4841" s="104" t="s">
        <v>257</v>
      </c>
      <c r="H4841" s="105">
        <v>13</v>
      </c>
      <c r="I4841" s="104"/>
      <c r="J4841" s="104" t="s">
        <v>258</v>
      </c>
      <c r="K4841" s="104" t="s">
        <v>81</v>
      </c>
      <c r="L4841" s="104" t="s">
        <v>259</v>
      </c>
      <c r="M4841" s="104" t="s">
        <v>276</v>
      </c>
      <c r="N4841" s="104"/>
      <c r="O4841" s="106"/>
      <c r="P4841" s="111" t="s">
        <v>1828</v>
      </c>
      <c r="Q4841" s="153" t="s">
        <v>406</v>
      </c>
      <c r="R4841" s="153" t="s">
        <v>343</v>
      </c>
      <c r="S4841" s="153">
        <v>4.1666666666666657E-2</v>
      </c>
      <c r="T4841" s="153">
        <v>0.56597222222222221</v>
      </c>
      <c r="U4841" s="153">
        <v>0.60763888888888884</v>
      </c>
      <c r="V4841" s="153">
        <f>IF(ISBLANK(T4841),"",Tabella2[[#This Row],[ACT STOP]]-Tabella2[[#This Row],[ACT START]])</f>
        <v>4.166666666666663E-2</v>
      </c>
      <c r="W4841" s="104" t="s">
        <v>92</v>
      </c>
      <c r="X4841" s="104" t="s">
        <v>91</v>
      </c>
      <c r="Y4841" s="110"/>
      <c r="Z4841" s="106"/>
      <c r="AA4841" s="104"/>
      <c r="AB4841" s="107"/>
      <c r="AC4841" s="72">
        <v>1</v>
      </c>
      <c r="AH4841" s="70"/>
      <c r="AI4841" s="70"/>
      <c r="AJ4841">
        <v>0</v>
      </c>
      <c r="AL4841" s="70"/>
      <c r="BM4841" s="135">
        <v>0.56597222222222221</v>
      </c>
      <c r="BN4841" s="136">
        <v>0.60763888888888884</v>
      </c>
      <c r="BO4841" s="101"/>
      <c r="BR4841" s="109" t="str">
        <f t="shared" si="75"/>
        <v>SH-25-4830</v>
      </c>
      <c r="BS4841" s="109" t="s">
        <v>427</v>
      </c>
      <c r="BT4841" t="s">
        <v>92</v>
      </c>
      <c r="BU4841" t="s">
        <v>10105</v>
      </c>
    </row>
    <row r="4842" spans="1:73" hidden="1">
      <c r="A4842" s="103" t="s">
        <v>10106</v>
      </c>
      <c r="B4842" s="102">
        <v>45901</v>
      </c>
      <c r="C4842" s="104">
        <f>_xlfn.ISOWEEKNUM(Tabella2[[#This Row],[Date]])</f>
        <v>36</v>
      </c>
      <c r="D4842" s="104" t="s">
        <v>9743</v>
      </c>
      <c r="E4842" s="104" t="s">
        <v>256</v>
      </c>
      <c r="F4842" s="104">
        <v>81</v>
      </c>
      <c r="G4842" s="104" t="s">
        <v>284</v>
      </c>
      <c r="H4842" s="105">
        <v>9</v>
      </c>
      <c r="I4842" s="104"/>
      <c r="J4842" s="104" t="s">
        <v>258</v>
      </c>
      <c r="K4842" s="104" t="s">
        <v>77</v>
      </c>
      <c r="L4842" s="104" t="s">
        <v>259</v>
      </c>
      <c r="M4842" s="104" t="s">
        <v>276</v>
      </c>
      <c r="N4842" s="104"/>
      <c r="O4842" s="106"/>
      <c r="P4842" s="111" t="s">
        <v>1828</v>
      </c>
      <c r="Q4842" s="153" t="s">
        <v>406</v>
      </c>
      <c r="R4842" s="153" t="s">
        <v>343</v>
      </c>
      <c r="S4842" s="153">
        <v>4.1666666666666657E-2</v>
      </c>
      <c r="T4842" s="153">
        <v>0.56597222222222221</v>
      </c>
      <c r="U4842" s="153">
        <v>0.60763888888888884</v>
      </c>
      <c r="V4842" s="153">
        <f>IF(ISBLANK(T4842),"",Tabella2[[#This Row],[ACT STOP]]-Tabella2[[#This Row],[ACT START]])</f>
        <v>4.166666666666663E-2</v>
      </c>
      <c r="W4842" s="104" t="s">
        <v>92</v>
      </c>
      <c r="X4842" s="104" t="s">
        <v>91</v>
      </c>
      <c r="Y4842" s="110"/>
      <c r="Z4842" s="106"/>
      <c r="AA4842" s="104"/>
      <c r="AB4842" s="107"/>
      <c r="AC4842" s="72">
        <v>1</v>
      </c>
      <c r="AH4842" s="70"/>
      <c r="AI4842" s="70"/>
      <c r="AJ4842">
        <v>0</v>
      </c>
      <c r="AL4842" s="70"/>
      <c r="BM4842" s="135">
        <v>0.56597222222222221</v>
      </c>
      <c r="BN4842" s="136">
        <v>0.60763888888888884</v>
      </c>
      <c r="BO4842" s="101"/>
      <c r="BR4842" s="109" t="str">
        <f t="shared" si="75"/>
        <v>SH-25-4831</v>
      </c>
      <c r="BS4842" s="109" t="s">
        <v>339</v>
      </c>
      <c r="BT4842" t="s">
        <v>92</v>
      </c>
      <c r="BU4842" t="s">
        <v>10107</v>
      </c>
    </row>
    <row r="4843" spans="1:73" hidden="1">
      <c r="A4843" s="103" t="s">
        <v>10108</v>
      </c>
      <c r="B4843" s="102">
        <v>45902</v>
      </c>
      <c r="C4843" s="104">
        <f>_xlfn.ISOWEEKNUM(Tabella2[[#This Row],[Date]])</f>
        <v>36</v>
      </c>
      <c r="D4843" s="104" t="s">
        <v>195</v>
      </c>
      <c r="E4843" s="104" t="s">
        <v>398</v>
      </c>
      <c r="F4843" s="104"/>
      <c r="G4843" s="104" t="s">
        <v>284</v>
      </c>
      <c r="H4843" s="105">
        <v>9</v>
      </c>
      <c r="I4843" s="104"/>
      <c r="J4843" s="104" t="s">
        <v>258</v>
      </c>
      <c r="K4843" s="104" t="s">
        <v>79</v>
      </c>
      <c r="L4843" s="104" t="s">
        <v>299</v>
      </c>
      <c r="M4843" s="104" t="s">
        <v>386</v>
      </c>
      <c r="N4843" s="104"/>
      <c r="O4843" s="108" t="str">
        <f>A4844</f>
        <v>17246</v>
      </c>
      <c r="P4843" s="153" t="s">
        <v>300</v>
      </c>
      <c r="Q4843" s="153" t="s">
        <v>10109</v>
      </c>
      <c r="R4843" s="153" t="s">
        <v>10110</v>
      </c>
      <c r="S4843" s="153">
        <v>4.1666666666666657E-2</v>
      </c>
      <c r="T4843" s="153">
        <v>0.2326388888888889</v>
      </c>
      <c r="U4843" s="153">
        <v>0.25347222222222221</v>
      </c>
      <c r="V4843" s="153">
        <f>IF(ISBLANK(T4843),"",Tabella2[[#This Row],[ACT STOP]]-Tabella2[[#This Row],[ACT START]])</f>
        <v>2.0833333333333315E-2</v>
      </c>
      <c r="W4843" s="104" t="s">
        <v>116</v>
      </c>
      <c r="X4843" s="104" t="s">
        <v>113</v>
      </c>
      <c r="Y4843" s="110" t="s">
        <v>10111</v>
      </c>
      <c r="Z4843" s="106"/>
      <c r="AA4843" s="104"/>
      <c r="AB4843" s="107"/>
      <c r="AC4843" s="72">
        <v>0</v>
      </c>
      <c r="AH4843" s="70"/>
      <c r="AI4843" s="70"/>
      <c r="AJ4843">
        <v>0</v>
      </c>
      <c r="AL4843" s="70"/>
      <c r="BL4843" t="s">
        <v>10112</v>
      </c>
      <c r="BM4843" s="135">
        <v>0.2326388888888889</v>
      </c>
      <c r="BN4843" s="136">
        <v>0.25347222222222221</v>
      </c>
      <c r="BO4843" s="101"/>
      <c r="BR4843" s="109" t="str">
        <f t="shared" si="75"/>
        <v>SH-25-4832</v>
      </c>
      <c r="BS4843" s="109" t="s">
        <v>339</v>
      </c>
      <c r="BT4843" t="s">
        <v>100</v>
      </c>
      <c r="BU4843" t="s">
        <v>399</v>
      </c>
    </row>
    <row r="4844" spans="1:73" hidden="1">
      <c r="A4844" s="103" t="s">
        <v>10113</v>
      </c>
      <c r="B4844" s="102">
        <v>45902</v>
      </c>
      <c r="C4844" s="104">
        <f>_xlfn.ISOWEEKNUM(Tabella2[[#This Row],[Date]])</f>
        <v>36</v>
      </c>
      <c r="D4844" s="104" t="s">
        <v>509</v>
      </c>
      <c r="E4844" s="104" t="s">
        <v>284</v>
      </c>
      <c r="F4844" s="104">
        <v>70</v>
      </c>
      <c r="G4844" s="104" t="s">
        <v>257</v>
      </c>
      <c r="H4844" s="105">
        <v>14</v>
      </c>
      <c r="I4844" s="104"/>
      <c r="J4844" s="104" t="s">
        <v>258</v>
      </c>
      <c r="K4844" s="104" t="s">
        <v>78</v>
      </c>
      <c r="L4844" s="104" t="s">
        <v>299</v>
      </c>
      <c r="M4844" s="104" t="s">
        <v>386</v>
      </c>
      <c r="N4844" s="104"/>
      <c r="O4844" s="108" t="str">
        <f>A4843</f>
        <v>17245</v>
      </c>
      <c r="P4844" s="153" t="s">
        <v>387</v>
      </c>
      <c r="Q4844" s="153">
        <v>0.2326388888888889</v>
      </c>
      <c r="R4844" s="153">
        <v>0.27430555555555558</v>
      </c>
      <c r="S4844" s="153">
        <v>4.1666666666666657E-2</v>
      </c>
      <c r="T4844" s="153">
        <v>0.2326388888888889</v>
      </c>
      <c r="U4844" s="153">
        <v>0.25347222222222221</v>
      </c>
      <c r="V4844" s="153">
        <f>IF(ISBLANK(T4844),"",Tabella2[[#This Row],[ACT STOP]]-Tabella2[[#This Row],[ACT START]])</f>
        <v>2.0833333333333315E-2</v>
      </c>
      <c r="W4844" s="104" t="s">
        <v>116</v>
      </c>
      <c r="X4844" s="104" t="s">
        <v>143</v>
      </c>
      <c r="Y4844" s="110"/>
      <c r="Z4844" s="106"/>
      <c r="AA4844" s="104"/>
      <c r="AB4844" s="107"/>
      <c r="AC4844" s="72">
        <v>0</v>
      </c>
      <c r="AH4844" s="70"/>
      <c r="AI4844" s="70"/>
      <c r="AJ4844">
        <v>0</v>
      </c>
      <c r="AL4844" s="70"/>
      <c r="BL4844" t="s">
        <v>10114</v>
      </c>
      <c r="BM4844" s="135">
        <v>0.2326388888888889</v>
      </c>
      <c r="BN4844" s="136">
        <v>0.25347222222222221</v>
      </c>
      <c r="BO4844" s="101"/>
      <c r="BR4844" s="109" t="str">
        <f t="shared" si="75"/>
        <v>SH-25-4833</v>
      </c>
      <c r="BS4844" s="109" t="s">
        <v>372</v>
      </c>
      <c r="BT4844" t="s">
        <v>127</v>
      </c>
      <c r="BU4844" t="s">
        <v>10115</v>
      </c>
    </row>
    <row r="4845" spans="1:73" hidden="1">
      <c r="A4845" s="103" t="s">
        <v>10116</v>
      </c>
      <c r="B4845" s="102">
        <v>45902</v>
      </c>
      <c r="C4845" s="104">
        <f>_xlfn.ISOWEEKNUM(Tabella2[[#This Row],[Date]])</f>
        <v>36</v>
      </c>
      <c r="D4845" s="104" t="s">
        <v>195</v>
      </c>
      <c r="E4845" s="104" t="s">
        <v>298</v>
      </c>
      <c r="F4845" s="104"/>
      <c r="G4845" s="104" t="s">
        <v>257</v>
      </c>
      <c r="H4845" s="105">
        <v>1</v>
      </c>
      <c r="I4845" s="104"/>
      <c r="J4845" s="104" t="s">
        <v>258</v>
      </c>
      <c r="K4845" s="104" t="s">
        <v>80</v>
      </c>
      <c r="L4845" s="104" t="s">
        <v>299</v>
      </c>
      <c r="M4845" s="104" t="s">
        <v>328</v>
      </c>
      <c r="N4845" s="104"/>
      <c r="O4845" s="108" t="str">
        <f>A4846</f>
        <v>17248</v>
      </c>
      <c r="P4845" s="153" t="s">
        <v>300</v>
      </c>
      <c r="Q4845" s="153" t="s">
        <v>10109</v>
      </c>
      <c r="R4845" s="153" t="s">
        <v>10110</v>
      </c>
      <c r="S4845" s="153">
        <v>4.1666666666666657E-2</v>
      </c>
      <c r="T4845" s="153">
        <v>0.2326388888888889</v>
      </c>
      <c r="U4845" s="153">
        <v>0.27430555555555558</v>
      </c>
      <c r="V4845" s="153">
        <f>IF(ISBLANK(T4845),"",Tabella2[[#This Row],[ACT STOP]]-Tabella2[[#This Row],[ACT START]])</f>
        <v>4.1666666666666685E-2</v>
      </c>
      <c r="W4845" s="104" t="s">
        <v>122</v>
      </c>
      <c r="X4845" s="104" t="s">
        <v>91</v>
      </c>
      <c r="Y4845" s="110"/>
      <c r="Z4845" s="106"/>
      <c r="AA4845" s="104"/>
      <c r="AB4845" s="107"/>
      <c r="AC4845" s="72">
        <v>1</v>
      </c>
      <c r="AH4845" s="70"/>
      <c r="AI4845" s="70"/>
      <c r="AJ4845">
        <v>0</v>
      </c>
      <c r="AL4845" s="70"/>
      <c r="BM4845" s="135">
        <v>0.2326388888888889</v>
      </c>
      <c r="BN4845" s="136">
        <v>0.27430555555555558</v>
      </c>
      <c r="BO4845" s="101"/>
      <c r="BR4845" s="109" t="str">
        <f t="shared" si="75"/>
        <v>SH-25-4834</v>
      </c>
      <c r="BS4845" s="109" t="s">
        <v>332</v>
      </c>
      <c r="BT4845" t="s">
        <v>122</v>
      </c>
      <c r="BU4845" t="s">
        <v>302</v>
      </c>
    </row>
    <row r="4846" spans="1:73" hidden="1">
      <c r="A4846" s="103" t="s">
        <v>10117</v>
      </c>
      <c r="B4846" s="102">
        <v>45902</v>
      </c>
      <c r="C4846" s="104">
        <f>_xlfn.ISOWEEKNUM(Tabella2[[#This Row],[Date]])</f>
        <v>36</v>
      </c>
      <c r="D4846" s="104" t="s">
        <v>751</v>
      </c>
      <c r="E4846" s="104" t="s">
        <v>256</v>
      </c>
      <c r="F4846" s="104">
        <v>76</v>
      </c>
      <c r="G4846" s="104" t="s">
        <v>257</v>
      </c>
      <c r="H4846" s="105">
        <v>12</v>
      </c>
      <c r="I4846" s="104" t="s">
        <v>258</v>
      </c>
      <c r="J4846" s="104"/>
      <c r="K4846" s="104" t="s">
        <v>83</v>
      </c>
      <c r="L4846" s="104" t="s">
        <v>299</v>
      </c>
      <c r="M4846" s="104" t="s">
        <v>328</v>
      </c>
      <c r="N4846" s="104"/>
      <c r="O4846" s="108" t="str">
        <f>A4845</f>
        <v>17247</v>
      </c>
      <c r="P4846" s="153" t="s">
        <v>3403</v>
      </c>
      <c r="Q4846" s="153">
        <v>0.2326388888888889</v>
      </c>
      <c r="R4846" s="153">
        <v>0.27430555555555558</v>
      </c>
      <c r="S4846" s="153">
        <v>4.1666666666666657E-2</v>
      </c>
      <c r="T4846" s="153">
        <v>0.2326388888888889</v>
      </c>
      <c r="U4846" s="153">
        <v>0.27430555555555558</v>
      </c>
      <c r="V4846" s="153">
        <f>IF(ISBLANK(T4846),"",Tabella2[[#This Row],[ACT STOP]]-Tabella2[[#This Row],[ACT START]])</f>
        <v>4.1666666666666685E-2</v>
      </c>
      <c r="W4846" s="104" t="s">
        <v>92</v>
      </c>
      <c r="X4846" s="104" t="s">
        <v>91</v>
      </c>
      <c r="Y4846" s="110"/>
      <c r="Z4846" s="106"/>
      <c r="AA4846" s="104"/>
      <c r="AB4846" s="107"/>
      <c r="AC4846" s="72">
        <v>1</v>
      </c>
      <c r="AH4846" s="70"/>
      <c r="AI4846" s="70"/>
      <c r="AJ4846">
        <v>0</v>
      </c>
      <c r="AL4846" s="70"/>
      <c r="BM4846" s="135">
        <v>0.2326388888888889</v>
      </c>
      <c r="BN4846" s="136">
        <v>0.27430555555555558</v>
      </c>
      <c r="BO4846" s="101"/>
      <c r="BR4846" s="109" t="str">
        <f t="shared" si="75"/>
        <v>SH-25-4835</v>
      </c>
      <c r="BS4846" s="109" t="s">
        <v>266</v>
      </c>
      <c r="BT4846" t="s">
        <v>92</v>
      </c>
      <c r="BU4846" t="s">
        <v>10118</v>
      </c>
    </row>
    <row r="4847" spans="1:73" hidden="1">
      <c r="A4847" s="103" t="s">
        <v>10119</v>
      </c>
      <c r="B4847" s="102">
        <v>45902</v>
      </c>
      <c r="C4847" s="104">
        <f>_xlfn.ISOWEEKNUM(Tabella2[[#This Row],[Date]])</f>
        <v>36</v>
      </c>
      <c r="D4847" s="104" t="s">
        <v>722</v>
      </c>
      <c r="E4847" s="104" t="s">
        <v>327</v>
      </c>
      <c r="F4847" s="104">
        <v>77</v>
      </c>
      <c r="G4847" s="104" t="s">
        <v>257</v>
      </c>
      <c r="H4847" s="105">
        <v>13</v>
      </c>
      <c r="I4847" s="104" t="s">
        <v>258</v>
      </c>
      <c r="J4847" s="104"/>
      <c r="K4847" s="104" t="s">
        <v>81</v>
      </c>
      <c r="L4847" s="104" t="s">
        <v>259</v>
      </c>
      <c r="M4847" s="104" t="s">
        <v>276</v>
      </c>
      <c r="N4847" s="104"/>
      <c r="O4847" s="106"/>
      <c r="P4847" s="153" t="s">
        <v>546</v>
      </c>
      <c r="Q4847" s="153" t="s">
        <v>10109</v>
      </c>
      <c r="R4847" s="153" t="s">
        <v>10110</v>
      </c>
      <c r="S4847" s="153">
        <v>4.1666666666666657E-2</v>
      </c>
      <c r="T4847" s="153">
        <v>0.2326388888888889</v>
      </c>
      <c r="U4847" s="153">
        <v>0.27430555555555558</v>
      </c>
      <c r="V4847" s="153">
        <f>IF(ISBLANK(T4847),"",Tabella2[[#This Row],[ACT STOP]]-Tabella2[[#This Row],[ACT START]])</f>
        <v>4.1666666666666685E-2</v>
      </c>
      <c r="W4847" s="104" t="s">
        <v>92</v>
      </c>
      <c r="X4847" s="104" t="s">
        <v>91</v>
      </c>
      <c r="Y4847" s="110"/>
      <c r="Z4847" s="106"/>
      <c r="AA4847" s="104"/>
      <c r="AB4847" s="107"/>
      <c r="AC4847" s="72">
        <v>1</v>
      </c>
      <c r="AH4847" s="70"/>
      <c r="AI4847" s="70"/>
      <c r="AJ4847">
        <v>0</v>
      </c>
      <c r="AL4847" s="70"/>
      <c r="BM4847" s="135">
        <v>0.2326388888888889</v>
      </c>
      <c r="BN4847" s="136">
        <v>0.27430555555555558</v>
      </c>
      <c r="BO4847" s="101"/>
      <c r="BR4847" s="109" t="str">
        <f t="shared" si="75"/>
        <v>SH-25-4836</v>
      </c>
      <c r="BS4847" s="109" t="s">
        <v>427</v>
      </c>
      <c r="BT4847" t="s">
        <v>92</v>
      </c>
      <c r="BU4847" t="s">
        <v>10120</v>
      </c>
    </row>
    <row r="4848" spans="1:73" hidden="1">
      <c r="A4848" s="103" t="s">
        <v>10121</v>
      </c>
      <c r="B4848" s="102">
        <v>45902</v>
      </c>
      <c r="C4848" s="104">
        <f>_xlfn.ISOWEEKNUM(Tabella2[[#This Row],[Date]])</f>
        <v>36</v>
      </c>
      <c r="D4848" s="104" t="s">
        <v>9743</v>
      </c>
      <c r="E4848" s="104" t="s">
        <v>256</v>
      </c>
      <c r="F4848" s="104">
        <v>80</v>
      </c>
      <c r="G4848" s="104" t="s">
        <v>257</v>
      </c>
      <c r="H4848" s="105">
        <v>2</v>
      </c>
      <c r="I4848" s="104"/>
      <c r="J4848" s="104" t="s">
        <v>258</v>
      </c>
      <c r="K4848" s="104" t="s">
        <v>77</v>
      </c>
      <c r="L4848" s="104" t="s">
        <v>259</v>
      </c>
      <c r="M4848" s="104" t="s">
        <v>276</v>
      </c>
      <c r="N4848" s="104"/>
      <c r="O4848" s="106"/>
      <c r="P4848" s="153" t="s">
        <v>1828</v>
      </c>
      <c r="Q4848" s="153" t="s">
        <v>10109</v>
      </c>
      <c r="R4848" s="153" t="s">
        <v>10110</v>
      </c>
      <c r="S4848" s="153">
        <v>4.1666666666666657E-2</v>
      </c>
      <c r="T4848" s="153">
        <v>0.22916666666666671</v>
      </c>
      <c r="U4848" s="153">
        <v>0.27777777777777779</v>
      </c>
      <c r="V4848" s="153">
        <f>IF(ISBLANK(T4848),"",Tabella2[[#This Row],[ACT STOP]]-Tabella2[[#This Row],[ACT START]])</f>
        <v>4.8611111111111077E-2</v>
      </c>
      <c r="W4848" s="104" t="s">
        <v>92</v>
      </c>
      <c r="X4848" s="104" t="s">
        <v>91</v>
      </c>
      <c r="Y4848" s="110" t="s">
        <v>10122</v>
      </c>
      <c r="Z4848" s="106"/>
      <c r="AA4848" s="104"/>
      <c r="AB4848" s="107"/>
      <c r="AC4848" s="72">
        <v>1</v>
      </c>
      <c r="AH4848" s="70"/>
      <c r="AI4848" s="70"/>
      <c r="AJ4848">
        <v>0</v>
      </c>
      <c r="AL4848" s="70"/>
      <c r="BM4848" s="135">
        <v>0.22916666666666671</v>
      </c>
      <c r="BN4848" s="136">
        <v>0.27777777777777779</v>
      </c>
      <c r="BO4848" s="101"/>
      <c r="BR4848" s="109" t="str">
        <f t="shared" si="75"/>
        <v>SH-25-4837</v>
      </c>
      <c r="BS4848" s="109" t="s">
        <v>368</v>
      </c>
      <c r="BT4848" t="s">
        <v>92</v>
      </c>
      <c r="BU4848" t="s">
        <v>10123</v>
      </c>
    </row>
    <row r="4849" spans="1:73" hidden="1">
      <c r="A4849" s="103" t="s">
        <v>10124</v>
      </c>
      <c r="B4849" s="102">
        <v>45902</v>
      </c>
      <c r="C4849" s="104">
        <f>_xlfn.ISOWEEKNUM(Tabella2[[#This Row],[Date]])</f>
        <v>36</v>
      </c>
      <c r="D4849" s="104" t="s">
        <v>195</v>
      </c>
      <c r="E4849" s="104" t="s">
        <v>398</v>
      </c>
      <c r="F4849" s="104"/>
      <c r="G4849" s="104" t="s">
        <v>257</v>
      </c>
      <c r="H4849" s="105">
        <v>17</v>
      </c>
      <c r="I4849" s="104"/>
      <c r="J4849" s="104" t="s">
        <v>258</v>
      </c>
      <c r="K4849" s="104" t="s">
        <v>83</v>
      </c>
      <c r="L4849" s="104" t="s">
        <v>299</v>
      </c>
      <c r="M4849" s="104" t="s">
        <v>276</v>
      </c>
      <c r="N4849" s="104"/>
      <c r="O4849" s="108" t="str">
        <f>A4850</f>
        <v>17252</v>
      </c>
      <c r="P4849" s="153" t="s">
        <v>300</v>
      </c>
      <c r="Q4849" s="153" t="s">
        <v>307</v>
      </c>
      <c r="R4849" s="153" t="s">
        <v>308</v>
      </c>
      <c r="S4849" s="153">
        <v>4.1666666666666657E-2</v>
      </c>
      <c r="T4849" s="153">
        <v>0.2951388888888889</v>
      </c>
      <c r="U4849" s="153">
        <v>0.33680555555555558</v>
      </c>
      <c r="V4849" s="153">
        <f>IF(ISBLANK(T4849),"",Tabella2[[#This Row],[ACT STOP]]-Tabella2[[#This Row],[ACT START]])</f>
        <v>4.1666666666666685E-2</v>
      </c>
      <c r="W4849" s="104" t="s">
        <v>92</v>
      </c>
      <c r="X4849" s="104" t="s">
        <v>91</v>
      </c>
      <c r="Y4849" s="110"/>
      <c r="Z4849" s="106"/>
      <c r="AA4849" s="104"/>
      <c r="AB4849" s="107"/>
      <c r="AC4849" s="72">
        <v>1</v>
      </c>
      <c r="AH4849" s="70"/>
      <c r="AI4849" s="70"/>
      <c r="AJ4849">
        <v>0</v>
      </c>
      <c r="AL4849" s="70"/>
      <c r="BM4849" s="135">
        <v>0.2951388888888889</v>
      </c>
      <c r="BN4849" s="136">
        <v>0.33680555555555558</v>
      </c>
      <c r="BO4849" s="101"/>
      <c r="BR4849" s="109" t="str">
        <f t="shared" si="75"/>
        <v>SH-25-4838</v>
      </c>
      <c r="BS4849" s="109" t="s">
        <v>393</v>
      </c>
      <c r="BT4849" t="s">
        <v>92</v>
      </c>
      <c r="BU4849" t="s">
        <v>399</v>
      </c>
    </row>
    <row r="4850" spans="1:73" hidden="1">
      <c r="A4850" s="103" t="s">
        <v>10125</v>
      </c>
      <c r="B4850" s="102">
        <v>45902</v>
      </c>
      <c r="C4850" s="104">
        <f>_xlfn.ISOWEEKNUM(Tabella2[[#This Row],[Date]])</f>
        <v>36</v>
      </c>
      <c r="D4850" s="104" t="s">
        <v>509</v>
      </c>
      <c r="E4850" s="104" t="s">
        <v>284</v>
      </c>
      <c r="F4850" s="104">
        <v>70</v>
      </c>
      <c r="G4850" s="104" t="s">
        <v>257</v>
      </c>
      <c r="H4850" s="105">
        <v>9</v>
      </c>
      <c r="I4850" s="104"/>
      <c r="J4850" s="104" t="s">
        <v>258</v>
      </c>
      <c r="K4850" s="104" t="s">
        <v>80</v>
      </c>
      <c r="L4850" s="104" t="s">
        <v>299</v>
      </c>
      <c r="M4850" s="104" t="s">
        <v>276</v>
      </c>
      <c r="N4850" s="104"/>
      <c r="O4850" s="108" t="str">
        <f>A4849</f>
        <v>17251</v>
      </c>
      <c r="P4850" s="153" t="s">
        <v>10126</v>
      </c>
      <c r="Q4850" s="153">
        <v>0.2951388888888889</v>
      </c>
      <c r="R4850" s="153">
        <v>0.33680555555555558</v>
      </c>
      <c r="S4850" s="153">
        <v>4.1666666666666657E-2</v>
      </c>
      <c r="T4850" s="153">
        <v>0.29166666666666669</v>
      </c>
      <c r="U4850" s="153">
        <v>0.33333333333333331</v>
      </c>
      <c r="V4850" s="153">
        <f>IF(ISBLANK(T4850),"",Tabella2[[#This Row],[ACT STOP]]-Tabella2[[#This Row],[ACT START]])</f>
        <v>4.166666666666663E-2</v>
      </c>
      <c r="W4850" s="104" t="s">
        <v>122</v>
      </c>
      <c r="X4850" s="104" t="s">
        <v>91</v>
      </c>
      <c r="Y4850" s="110"/>
      <c r="Z4850" s="106"/>
      <c r="AA4850" s="104"/>
      <c r="AB4850" s="107"/>
      <c r="AC4850" s="72">
        <v>1</v>
      </c>
      <c r="AH4850" s="70"/>
      <c r="AI4850" s="70"/>
      <c r="AJ4850">
        <v>0</v>
      </c>
      <c r="AL4850" s="70"/>
      <c r="BM4850" s="135">
        <v>0.29166666666666669</v>
      </c>
      <c r="BN4850" s="136">
        <v>0.33333333333333331</v>
      </c>
      <c r="BO4850" s="101"/>
      <c r="BR4850" s="109" t="str">
        <f t="shared" si="75"/>
        <v>SH-25-4839</v>
      </c>
      <c r="BS4850" s="109" t="s">
        <v>318</v>
      </c>
      <c r="BT4850" t="s">
        <v>122</v>
      </c>
      <c r="BU4850" t="s">
        <v>10127</v>
      </c>
    </row>
    <row r="4851" spans="1:73" hidden="1">
      <c r="A4851" s="103" t="s">
        <v>10128</v>
      </c>
      <c r="B4851" s="102">
        <v>45902</v>
      </c>
      <c r="C4851" s="104">
        <f>_xlfn.ISOWEEKNUM(Tabella2[[#This Row],[Date]])</f>
        <v>36</v>
      </c>
      <c r="D4851" s="104" t="s">
        <v>817</v>
      </c>
      <c r="E4851" s="104" t="s">
        <v>284</v>
      </c>
      <c r="F4851" s="104">
        <v>74</v>
      </c>
      <c r="G4851" s="104" t="s">
        <v>257</v>
      </c>
      <c r="H4851" s="105">
        <v>32</v>
      </c>
      <c r="I4851" s="104"/>
      <c r="J4851" s="104" t="s">
        <v>258</v>
      </c>
      <c r="K4851" s="104" t="s">
        <v>79</v>
      </c>
      <c r="L4851" s="104" t="s">
        <v>259</v>
      </c>
      <c r="M4851" s="104" t="s">
        <v>328</v>
      </c>
      <c r="N4851" s="104"/>
      <c r="O4851" s="106"/>
      <c r="P4851" s="153" t="s">
        <v>524</v>
      </c>
      <c r="Q4851" s="153" t="s">
        <v>307</v>
      </c>
      <c r="R4851" s="153" t="s">
        <v>308</v>
      </c>
      <c r="S4851" s="153">
        <v>4.1666666666666657E-2</v>
      </c>
      <c r="T4851" s="153"/>
      <c r="U4851" s="153"/>
      <c r="V4851" s="153" t="str">
        <f>IF(ISBLANK(T4851),"",Tabella2[[#This Row],[ACT STOP]]-Tabella2[[#This Row],[ACT START]])</f>
        <v/>
      </c>
      <c r="W4851" s="104" t="s">
        <v>108</v>
      </c>
      <c r="X4851" s="104" t="s">
        <v>119</v>
      </c>
      <c r="Y4851" s="110"/>
      <c r="Z4851" s="106"/>
      <c r="AA4851" s="104"/>
      <c r="AB4851" s="107"/>
      <c r="AC4851" s="72">
        <v>0</v>
      </c>
      <c r="AH4851" s="70"/>
      <c r="AI4851" s="70"/>
      <c r="AJ4851">
        <v>0</v>
      </c>
      <c r="AL4851" s="70"/>
      <c r="BL4851" t="s">
        <v>10129</v>
      </c>
      <c r="BM4851" s="135">
        <v>0</v>
      </c>
      <c r="BN4851" s="136">
        <v>0</v>
      </c>
      <c r="BO4851" s="101"/>
      <c r="BR4851" s="109" t="str">
        <f t="shared" si="75"/>
        <v>SH-25-4840</v>
      </c>
      <c r="BS4851" s="109" t="s">
        <v>356</v>
      </c>
      <c r="BT4851" t="s">
        <v>108</v>
      </c>
      <c r="BU4851" t="s">
        <v>10130</v>
      </c>
    </row>
    <row r="4852" spans="1:73" hidden="1">
      <c r="A4852" s="103" t="s">
        <v>10131</v>
      </c>
      <c r="B4852" s="102">
        <v>45902</v>
      </c>
      <c r="C4852" s="104">
        <f>_xlfn.ISOWEEKNUM(Tabella2[[#This Row],[Date]])</f>
        <v>36</v>
      </c>
      <c r="D4852" s="104" t="s">
        <v>817</v>
      </c>
      <c r="E4852" s="104" t="s">
        <v>284</v>
      </c>
      <c r="F4852" s="104">
        <v>72</v>
      </c>
      <c r="G4852" s="104" t="s">
        <v>284</v>
      </c>
      <c r="H4852" s="105">
        <v>22</v>
      </c>
      <c r="I4852" s="104"/>
      <c r="J4852" s="104" t="s">
        <v>258</v>
      </c>
      <c r="K4852" s="104" t="s">
        <v>78</v>
      </c>
      <c r="L4852" s="104" t="s">
        <v>259</v>
      </c>
      <c r="M4852" s="104" t="s">
        <v>328</v>
      </c>
      <c r="N4852" s="104"/>
      <c r="O4852" s="106"/>
      <c r="P4852" s="153" t="s">
        <v>3752</v>
      </c>
      <c r="Q4852" s="153" t="s">
        <v>307</v>
      </c>
      <c r="R4852" s="153" t="s">
        <v>308</v>
      </c>
      <c r="S4852" s="153">
        <v>4.1666666666666657E-2</v>
      </c>
      <c r="T4852" s="153">
        <v>0.2986111111111111</v>
      </c>
      <c r="U4852" s="153">
        <v>0.34027777777777779</v>
      </c>
      <c r="V4852" s="153">
        <f>IF(ISBLANK(T4852),"",Tabella2[[#This Row],[ACT STOP]]-Tabella2[[#This Row],[ACT START]])</f>
        <v>4.1666666666666685E-2</v>
      </c>
      <c r="W4852" s="104" t="s">
        <v>92</v>
      </c>
      <c r="X4852" s="104" t="s">
        <v>91</v>
      </c>
      <c r="Y4852" s="110" t="s">
        <v>10132</v>
      </c>
      <c r="Z4852" s="106"/>
      <c r="AA4852" s="104"/>
      <c r="AB4852" s="107"/>
      <c r="AC4852" s="72">
        <v>1</v>
      </c>
      <c r="AH4852" s="70"/>
      <c r="AI4852" s="70"/>
      <c r="AJ4852">
        <v>0</v>
      </c>
      <c r="AL4852" s="70"/>
      <c r="BM4852" s="135">
        <v>0.2986111111111111</v>
      </c>
      <c r="BN4852" s="136">
        <v>0.34027777777777779</v>
      </c>
      <c r="BO4852" s="101">
        <v>3.472222222222222E-3</v>
      </c>
      <c r="BQ4852" t="s">
        <v>94</v>
      </c>
      <c r="BR4852" s="109" t="str">
        <f t="shared" si="75"/>
        <v>SH-25-4841</v>
      </c>
      <c r="BS4852" s="109" t="s">
        <v>295</v>
      </c>
      <c r="BT4852" t="s">
        <v>92</v>
      </c>
      <c r="BU4852" t="s">
        <v>10133</v>
      </c>
    </row>
    <row r="4853" spans="1:73" hidden="1">
      <c r="A4853" s="103" t="s">
        <v>10134</v>
      </c>
      <c r="B4853" s="102">
        <v>45902</v>
      </c>
      <c r="C4853" s="104">
        <f>_xlfn.ISOWEEKNUM(Tabella2[[#This Row],[Date]])</f>
        <v>36</v>
      </c>
      <c r="D4853" s="104" t="s">
        <v>722</v>
      </c>
      <c r="E4853" s="104" t="s">
        <v>327</v>
      </c>
      <c r="F4853" s="104">
        <v>76</v>
      </c>
      <c r="G4853" s="104" t="s">
        <v>257</v>
      </c>
      <c r="H4853" s="105">
        <v>10</v>
      </c>
      <c r="I4853" s="104" t="s">
        <v>258</v>
      </c>
      <c r="J4853" s="104"/>
      <c r="K4853" s="104" t="s">
        <v>81</v>
      </c>
      <c r="L4853" s="104" t="s">
        <v>259</v>
      </c>
      <c r="M4853" s="104" t="s">
        <v>276</v>
      </c>
      <c r="N4853" s="104"/>
      <c r="O4853" s="106"/>
      <c r="P4853" s="153" t="s">
        <v>546</v>
      </c>
      <c r="Q4853" s="153" t="s">
        <v>307</v>
      </c>
      <c r="R4853" s="153" t="s">
        <v>308</v>
      </c>
      <c r="S4853" s="153">
        <v>4.1666666666666657E-2</v>
      </c>
      <c r="T4853" s="153">
        <v>0.2951388888888889</v>
      </c>
      <c r="U4853" s="153">
        <v>0.33680555555555558</v>
      </c>
      <c r="V4853" s="153">
        <f>IF(ISBLANK(T4853),"",Tabella2[[#This Row],[ACT STOP]]-Tabella2[[#This Row],[ACT START]])</f>
        <v>4.1666666666666685E-2</v>
      </c>
      <c r="W4853" s="104" t="s">
        <v>92</v>
      </c>
      <c r="X4853" s="104" t="s">
        <v>91</v>
      </c>
      <c r="Y4853" s="110"/>
      <c r="Z4853" s="106"/>
      <c r="AA4853" s="104"/>
      <c r="AB4853" s="107"/>
      <c r="AC4853" s="72">
        <v>1</v>
      </c>
      <c r="AH4853" s="70"/>
      <c r="AI4853" s="70"/>
      <c r="AJ4853">
        <v>0</v>
      </c>
      <c r="AL4853" s="70"/>
      <c r="BM4853" s="135">
        <v>0.2951388888888889</v>
      </c>
      <c r="BN4853" s="136">
        <v>0.33680555555555558</v>
      </c>
      <c r="BO4853" s="101"/>
      <c r="BR4853" s="109" t="str">
        <f t="shared" si="75"/>
        <v>SH-25-4842</v>
      </c>
      <c r="BS4853" s="109" t="s">
        <v>552</v>
      </c>
      <c r="BT4853" t="s">
        <v>92</v>
      </c>
      <c r="BU4853" t="s">
        <v>10135</v>
      </c>
    </row>
    <row r="4854" spans="1:73" hidden="1">
      <c r="A4854" s="103" t="s">
        <v>10136</v>
      </c>
      <c r="B4854" s="102">
        <v>45902</v>
      </c>
      <c r="C4854" s="104">
        <f>_xlfn.ISOWEEKNUM(Tabella2[[#This Row],[Date]])</f>
        <v>36</v>
      </c>
      <c r="D4854" s="104" t="s">
        <v>6766</v>
      </c>
      <c r="E4854" s="104" t="s">
        <v>284</v>
      </c>
      <c r="F4854" s="104">
        <v>79</v>
      </c>
      <c r="G4854" s="104" t="s">
        <v>257</v>
      </c>
      <c r="H4854" s="105">
        <v>5</v>
      </c>
      <c r="I4854" s="104"/>
      <c r="J4854" s="104" t="s">
        <v>258</v>
      </c>
      <c r="K4854" s="104" t="s">
        <v>77</v>
      </c>
      <c r="L4854" s="104" t="s">
        <v>259</v>
      </c>
      <c r="M4854" s="104" t="s">
        <v>276</v>
      </c>
      <c r="N4854" s="104"/>
      <c r="O4854" s="106"/>
      <c r="P4854" s="153" t="s">
        <v>467</v>
      </c>
      <c r="Q4854" s="153" t="s">
        <v>307</v>
      </c>
      <c r="R4854" s="153" t="s">
        <v>308</v>
      </c>
      <c r="S4854" s="153">
        <v>4.1666666666666657E-2</v>
      </c>
      <c r="T4854" s="153">
        <v>0.2951388888888889</v>
      </c>
      <c r="U4854" s="153">
        <v>0.33680555555555558</v>
      </c>
      <c r="V4854" s="153">
        <f>IF(ISBLANK(T4854),"",Tabella2[[#This Row],[ACT STOP]]-Tabella2[[#This Row],[ACT START]])</f>
        <v>4.1666666666666685E-2</v>
      </c>
      <c r="W4854" s="104" t="s">
        <v>92</v>
      </c>
      <c r="X4854" s="104" t="s">
        <v>91</v>
      </c>
      <c r="Y4854" s="110"/>
      <c r="Z4854" s="106"/>
      <c r="AA4854" s="104"/>
      <c r="AB4854" s="107"/>
      <c r="AC4854" s="72">
        <v>1</v>
      </c>
      <c r="AH4854" s="70"/>
      <c r="AI4854" s="70"/>
      <c r="AJ4854">
        <v>0</v>
      </c>
      <c r="AL4854" s="70"/>
      <c r="BM4854" s="135">
        <v>0.2951388888888889</v>
      </c>
      <c r="BN4854" s="136">
        <v>0.33680555555555558</v>
      </c>
      <c r="BO4854" s="101"/>
      <c r="BR4854" s="109" t="str">
        <f t="shared" si="75"/>
        <v>SH-25-4843</v>
      </c>
      <c r="BS4854" s="109" t="s">
        <v>416</v>
      </c>
      <c r="BT4854" t="s">
        <v>92</v>
      </c>
      <c r="BU4854" t="s">
        <v>10137</v>
      </c>
    </row>
    <row r="4855" spans="1:73" ht="31.5" hidden="1" customHeight="1">
      <c r="A4855" s="103" t="s">
        <v>10138</v>
      </c>
      <c r="B4855" s="102">
        <v>45902</v>
      </c>
      <c r="C4855" s="104">
        <f>_xlfn.ISOWEEKNUM(Tabella2[[#This Row],[Date]])</f>
        <v>36</v>
      </c>
      <c r="D4855" s="104" t="s">
        <v>6621</v>
      </c>
      <c r="E4855" s="104" t="s">
        <v>284</v>
      </c>
      <c r="F4855" s="104">
        <v>83</v>
      </c>
      <c r="G4855" s="104" t="s">
        <v>284</v>
      </c>
      <c r="H4855" s="105">
        <v>9</v>
      </c>
      <c r="I4855" s="104"/>
      <c r="J4855" s="104" t="s">
        <v>258</v>
      </c>
      <c r="K4855" s="104" t="s">
        <v>79</v>
      </c>
      <c r="L4855" s="104" t="s">
        <v>299</v>
      </c>
      <c r="M4855" s="104" t="s">
        <v>276</v>
      </c>
      <c r="N4855" s="104"/>
      <c r="O4855" s="108" t="str">
        <f>A4856</f>
        <v>17258</v>
      </c>
      <c r="P4855" s="153" t="s">
        <v>2593</v>
      </c>
      <c r="Q4855" s="153" t="s">
        <v>330</v>
      </c>
      <c r="R4855" s="153" t="s">
        <v>331</v>
      </c>
      <c r="S4855" s="153">
        <v>4.1666666666666657E-2</v>
      </c>
      <c r="T4855" s="153"/>
      <c r="U4855" s="153"/>
      <c r="V4855" s="153" t="str">
        <f>IF(ISBLANK(T4855),"",Tabella2[[#This Row],[ACT STOP]]-Tabella2[[#This Row],[ACT START]])</f>
        <v/>
      </c>
      <c r="W4855" s="104" t="s">
        <v>108</v>
      </c>
      <c r="X4855" s="104" t="s">
        <v>119</v>
      </c>
      <c r="Y4855" s="110" t="s">
        <v>10139</v>
      </c>
      <c r="Z4855" s="106"/>
      <c r="AA4855" s="104"/>
      <c r="AB4855" s="107"/>
      <c r="AC4855" s="72">
        <v>0</v>
      </c>
      <c r="AH4855" s="70"/>
      <c r="AI4855" s="70"/>
      <c r="AJ4855">
        <v>0</v>
      </c>
      <c r="AL4855" s="70"/>
      <c r="BL4855" s="30" t="s">
        <v>10140</v>
      </c>
      <c r="BM4855" s="135">
        <v>0</v>
      </c>
      <c r="BN4855" s="136">
        <v>0</v>
      </c>
      <c r="BO4855" s="101"/>
      <c r="BR4855" s="109" t="str">
        <f t="shared" si="75"/>
        <v>SH-25-4844</v>
      </c>
      <c r="BS4855" s="109" t="s">
        <v>339</v>
      </c>
      <c r="BT4855" t="s">
        <v>108</v>
      </c>
      <c r="BU4855" t="s">
        <v>10141</v>
      </c>
    </row>
    <row r="4856" spans="1:73" hidden="1">
      <c r="A4856" s="103" t="s">
        <v>10142</v>
      </c>
      <c r="B4856" s="102">
        <v>45902</v>
      </c>
      <c r="C4856" s="104">
        <f>_xlfn.ISOWEEKNUM(Tabella2[[#This Row],[Date]])</f>
        <v>36</v>
      </c>
      <c r="D4856" s="104" t="s">
        <v>195</v>
      </c>
      <c r="E4856" s="104" t="s">
        <v>298</v>
      </c>
      <c r="F4856" s="104"/>
      <c r="G4856" s="104" t="s">
        <v>257</v>
      </c>
      <c r="H4856" s="105">
        <v>2</v>
      </c>
      <c r="I4856" s="104"/>
      <c r="J4856" s="104" t="s">
        <v>258</v>
      </c>
      <c r="K4856" s="104" t="s">
        <v>78</v>
      </c>
      <c r="L4856" s="104" t="s">
        <v>299</v>
      </c>
      <c r="M4856" s="104" t="s">
        <v>276</v>
      </c>
      <c r="N4856" s="104"/>
      <c r="O4856" s="108" t="str">
        <f>A4855</f>
        <v>17257</v>
      </c>
      <c r="P4856" s="153" t="s">
        <v>300</v>
      </c>
      <c r="Q4856" s="153">
        <v>0.3576388888888889</v>
      </c>
      <c r="R4856" s="153">
        <v>0.39930555555555558</v>
      </c>
      <c r="S4856" s="153">
        <v>4.1666666666666657E-2</v>
      </c>
      <c r="T4856" s="153"/>
      <c r="U4856" s="153"/>
      <c r="V4856" s="153" t="str">
        <f>IF(ISBLANK(T4856),"",Tabella2[[#This Row],[ACT STOP]]-Tabella2[[#This Row],[ACT START]])</f>
        <v/>
      </c>
      <c r="W4856" s="104" t="s">
        <v>108</v>
      </c>
      <c r="X4856" s="104" t="s">
        <v>143</v>
      </c>
      <c r="Y4856" s="110"/>
      <c r="Z4856" s="106"/>
      <c r="AA4856" s="104"/>
      <c r="AB4856" s="107"/>
      <c r="AC4856" s="72">
        <v>0</v>
      </c>
      <c r="AH4856" s="70"/>
      <c r="AI4856" s="70"/>
      <c r="AJ4856">
        <v>0</v>
      </c>
      <c r="AL4856" s="70"/>
      <c r="BL4856" t="s">
        <v>10129</v>
      </c>
      <c r="BM4856" s="135">
        <v>0</v>
      </c>
      <c r="BN4856" s="136">
        <v>0</v>
      </c>
      <c r="BO4856" s="101"/>
      <c r="BR4856" s="109" t="str">
        <f t="shared" si="75"/>
        <v>SH-25-4845</v>
      </c>
      <c r="BS4856" s="109" t="s">
        <v>368</v>
      </c>
      <c r="BT4856" t="s">
        <v>108</v>
      </c>
      <c r="BU4856" t="s">
        <v>302</v>
      </c>
    </row>
    <row r="4857" spans="1:73" hidden="1">
      <c r="A4857" s="103" t="s">
        <v>10143</v>
      </c>
      <c r="B4857" s="102">
        <v>45902</v>
      </c>
      <c r="C4857" s="104">
        <f>_xlfn.ISOWEEKNUM(Tabella2[[#This Row],[Date]])</f>
        <v>36</v>
      </c>
      <c r="D4857" s="104" t="s">
        <v>763</v>
      </c>
      <c r="E4857" s="104" t="s">
        <v>256</v>
      </c>
      <c r="F4857" s="104">
        <v>68</v>
      </c>
      <c r="G4857" s="104" t="s">
        <v>257</v>
      </c>
      <c r="H4857" s="105">
        <v>1</v>
      </c>
      <c r="I4857" s="104"/>
      <c r="J4857" s="104" t="s">
        <v>258</v>
      </c>
      <c r="K4857" s="104" t="s">
        <v>83</v>
      </c>
      <c r="L4857" s="104" t="s">
        <v>299</v>
      </c>
      <c r="M4857" s="104" t="s">
        <v>516</v>
      </c>
      <c r="N4857" s="104"/>
      <c r="O4857" s="108" t="str">
        <f>A4858</f>
        <v>17260</v>
      </c>
      <c r="P4857" s="153" t="s">
        <v>1993</v>
      </c>
      <c r="Q4857" s="153" t="s">
        <v>330</v>
      </c>
      <c r="R4857" s="153" t="s">
        <v>331</v>
      </c>
      <c r="S4857" s="153">
        <v>4.1666666666666657E-2</v>
      </c>
      <c r="T4857" s="153">
        <v>0.3576388888888889</v>
      </c>
      <c r="U4857" s="153">
        <v>0.39930555555555558</v>
      </c>
      <c r="V4857" s="153">
        <f>IF(ISBLANK(T4857),"",Tabella2[[#This Row],[ACT STOP]]-Tabella2[[#This Row],[ACT START]])</f>
        <v>4.1666666666666685E-2</v>
      </c>
      <c r="W4857" s="104" t="s">
        <v>92</v>
      </c>
      <c r="X4857" s="104" t="s">
        <v>91</v>
      </c>
      <c r="Y4857" s="110"/>
      <c r="Z4857" s="106"/>
      <c r="AA4857" s="104"/>
      <c r="AB4857" s="107"/>
      <c r="AC4857" s="72">
        <v>1</v>
      </c>
      <c r="AH4857" s="70"/>
      <c r="AI4857" s="70"/>
      <c r="AJ4857">
        <v>0</v>
      </c>
      <c r="AL4857" s="70"/>
      <c r="BM4857" s="135">
        <v>0.3576388888888889</v>
      </c>
      <c r="BN4857" s="136">
        <v>0.39930555555555558</v>
      </c>
      <c r="BO4857" s="101"/>
      <c r="BR4857" s="109" t="str">
        <f t="shared" si="75"/>
        <v>SH-25-4846</v>
      </c>
      <c r="BS4857" s="109" t="s">
        <v>332</v>
      </c>
      <c r="BT4857" t="s">
        <v>92</v>
      </c>
      <c r="BU4857" t="s">
        <v>10144</v>
      </c>
    </row>
    <row r="4858" spans="1:73" hidden="1">
      <c r="A4858" s="103" t="s">
        <v>10145</v>
      </c>
      <c r="B4858" s="102">
        <v>45902</v>
      </c>
      <c r="C4858" s="104">
        <f>_xlfn.ISOWEEKNUM(Tabella2[[#This Row],[Date]])</f>
        <v>36</v>
      </c>
      <c r="D4858" s="104" t="s">
        <v>763</v>
      </c>
      <c r="E4858" s="104" t="s">
        <v>256</v>
      </c>
      <c r="F4858" s="104">
        <v>63</v>
      </c>
      <c r="G4858" s="104" t="s">
        <v>257</v>
      </c>
      <c r="H4858" s="105">
        <v>12</v>
      </c>
      <c r="I4858" s="104"/>
      <c r="J4858" s="104" t="s">
        <v>258</v>
      </c>
      <c r="K4858" s="104" t="s">
        <v>80</v>
      </c>
      <c r="L4858" s="104" t="s">
        <v>299</v>
      </c>
      <c r="M4858" s="104" t="s">
        <v>516</v>
      </c>
      <c r="N4858" s="104"/>
      <c r="O4858" s="108" t="str">
        <f>A4857</f>
        <v>17259</v>
      </c>
      <c r="P4858" s="153" t="s">
        <v>1993</v>
      </c>
      <c r="Q4858" s="153" t="s">
        <v>330</v>
      </c>
      <c r="R4858" s="153" t="s">
        <v>331</v>
      </c>
      <c r="S4858" s="153">
        <v>4.1666666666666657E-2</v>
      </c>
      <c r="T4858" s="153">
        <v>0.3576388888888889</v>
      </c>
      <c r="U4858" s="153">
        <v>0.39930555555555558</v>
      </c>
      <c r="V4858" s="153">
        <f>IF(ISBLANK(T4858),"",Tabella2[[#This Row],[ACT STOP]]-Tabella2[[#This Row],[ACT START]])</f>
        <v>4.1666666666666685E-2</v>
      </c>
      <c r="W4858" s="104" t="s">
        <v>92</v>
      </c>
      <c r="X4858" s="104" t="s">
        <v>91</v>
      </c>
      <c r="Y4858" s="110"/>
      <c r="Z4858" s="106"/>
      <c r="AA4858" s="104"/>
      <c r="AB4858" s="107"/>
      <c r="AC4858" s="72">
        <v>1</v>
      </c>
      <c r="AH4858" s="70"/>
      <c r="AI4858" s="70"/>
      <c r="AJ4858">
        <v>0</v>
      </c>
      <c r="AL4858" s="70"/>
      <c r="BM4858" s="135">
        <v>0.3576388888888889</v>
      </c>
      <c r="BN4858" s="136">
        <v>0.39930555555555558</v>
      </c>
      <c r="BO4858" s="101"/>
      <c r="BR4858" s="109" t="str">
        <f t="shared" si="75"/>
        <v>SH-25-4847</v>
      </c>
      <c r="BS4858" s="109" t="s">
        <v>266</v>
      </c>
      <c r="BT4858" t="s">
        <v>92</v>
      </c>
      <c r="BU4858" t="s">
        <v>10146</v>
      </c>
    </row>
    <row r="4859" spans="1:73" hidden="1">
      <c r="A4859" s="103" t="s">
        <v>10147</v>
      </c>
      <c r="B4859" s="102">
        <v>45902</v>
      </c>
      <c r="C4859" s="104">
        <f>_xlfn.ISOWEEKNUM(Tabella2[[#This Row],[Date]])</f>
        <v>36</v>
      </c>
      <c r="D4859" s="104" t="s">
        <v>722</v>
      </c>
      <c r="E4859" s="104" t="s">
        <v>327</v>
      </c>
      <c r="F4859" s="104">
        <v>82</v>
      </c>
      <c r="G4859" s="104" t="s">
        <v>257</v>
      </c>
      <c r="H4859" s="105">
        <v>13</v>
      </c>
      <c r="I4859" s="104" t="s">
        <v>258</v>
      </c>
      <c r="J4859" s="104"/>
      <c r="K4859" s="104" t="s">
        <v>81</v>
      </c>
      <c r="L4859" s="104" t="s">
        <v>259</v>
      </c>
      <c r="M4859" s="104" t="s">
        <v>276</v>
      </c>
      <c r="N4859" s="104"/>
      <c r="O4859" s="106"/>
      <c r="P4859" s="153" t="s">
        <v>546</v>
      </c>
      <c r="Q4859" s="153" t="s">
        <v>330</v>
      </c>
      <c r="R4859" s="153" t="s">
        <v>331</v>
      </c>
      <c r="S4859" s="153">
        <v>4.1666666666666657E-2</v>
      </c>
      <c r="T4859" s="153">
        <v>0.3576388888888889</v>
      </c>
      <c r="U4859" s="153">
        <v>0.39930555555555558</v>
      </c>
      <c r="V4859" s="153">
        <f>IF(ISBLANK(T4859),"",Tabella2[[#This Row],[ACT STOP]]-Tabella2[[#This Row],[ACT START]])</f>
        <v>4.1666666666666685E-2</v>
      </c>
      <c r="W4859" s="104" t="s">
        <v>92</v>
      </c>
      <c r="X4859" s="104" t="s">
        <v>91</v>
      </c>
      <c r="Y4859" s="110"/>
      <c r="Z4859" s="106"/>
      <c r="AA4859" s="104"/>
      <c r="AB4859" s="107"/>
      <c r="AC4859" s="72">
        <v>1</v>
      </c>
      <c r="AH4859" s="70"/>
      <c r="AI4859" s="70"/>
      <c r="AJ4859">
        <v>0</v>
      </c>
      <c r="AL4859" s="70"/>
      <c r="BM4859" s="135">
        <v>0.3576388888888889</v>
      </c>
      <c r="BN4859" s="136">
        <v>0.39930555555555558</v>
      </c>
      <c r="BO4859" s="101"/>
      <c r="BR4859" s="109" t="str">
        <f t="shared" si="75"/>
        <v>SH-25-4848</v>
      </c>
      <c r="BS4859" s="109" t="s">
        <v>427</v>
      </c>
      <c r="BT4859" t="s">
        <v>92</v>
      </c>
      <c r="BU4859" t="s">
        <v>10148</v>
      </c>
    </row>
    <row r="4860" spans="1:73" hidden="1">
      <c r="A4860" s="103" t="s">
        <v>10149</v>
      </c>
      <c r="B4860" s="102">
        <v>45902</v>
      </c>
      <c r="C4860" s="104">
        <f>_xlfn.ISOWEEKNUM(Tabella2[[#This Row],[Date]])</f>
        <v>36</v>
      </c>
      <c r="D4860" s="104" t="s">
        <v>763</v>
      </c>
      <c r="E4860" s="104" t="s">
        <v>256</v>
      </c>
      <c r="F4860" s="104">
        <v>65</v>
      </c>
      <c r="G4860" s="104" t="s">
        <v>257</v>
      </c>
      <c r="H4860" s="105">
        <v>14</v>
      </c>
      <c r="I4860" s="104"/>
      <c r="J4860" s="104" t="s">
        <v>258</v>
      </c>
      <c r="K4860" s="104" t="s">
        <v>77</v>
      </c>
      <c r="L4860" s="104" t="s">
        <v>259</v>
      </c>
      <c r="M4860" s="104" t="s">
        <v>328</v>
      </c>
      <c r="N4860" s="104"/>
      <c r="O4860" s="106"/>
      <c r="P4860" s="153" t="s">
        <v>3689</v>
      </c>
      <c r="Q4860" s="153" t="s">
        <v>330</v>
      </c>
      <c r="R4860" s="153" t="s">
        <v>331</v>
      </c>
      <c r="S4860" s="153">
        <v>4.1666666666666657E-2</v>
      </c>
      <c r="T4860" s="153">
        <v>0.3576388888888889</v>
      </c>
      <c r="U4860" s="153">
        <v>0.39930555555555558</v>
      </c>
      <c r="V4860" s="153">
        <f>IF(ISBLANK(T4860),"",Tabella2[[#This Row],[ACT STOP]]-Tabella2[[#This Row],[ACT START]])</f>
        <v>4.1666666666666685E-2</v>
      </c>
      <c r="W4860" s="104" t="s">
        <v>92</v>
      </c>
      <c r="X4860" s="104" t="s">
        <v>91</v>
      </c>
      <c r="Y4860" s="110"/>
      <c r="Z4860" s="106"/>
      <c r="AA4860" s="104"/>
      <c r="AB4860" s="107"/>
      <c r="AC4860" s="72">
        <v>1</v>
      </c>
      <c r="AH4860" s="70"/>
      <c r="AI4860" s="70"/>
      <c r="AJ4860">
        <v>0</v>
      </c>
      <c r="AL4860" s="70"/>
      <c r="BM4860" s="135">
        <v>0.3576388888888889</v>
      </c>
      <c r="BN4860" s="136">
        <v>0.39930555555555558</v>
      </c>
      <c r="BO4860" s="101"/>
      <c r="BR4860" s="109" t="str">
        <f t="shared" si="75"/>
        <v>SH-25-4849</v>
      </c>
      <c r="BS4860" s="109" t="s">
        <v>372</v>
      </c>
      <c r="BT4860" t="s">
        <v>92</v>
      </c>
      <c r="BU4860" t="s">
        <v>10150</v>
      </c>
    </row>
    <row r="4861" spans="1:73" hidden="1">
      <c r="A4861" s="103" t="s">
        <v>10151</v>
      </c>
      <c r="B4861" s="102">
        <v>45902</v>
      </c>
      <c r="C4861" s="104">
        <f>_xlfn.ISOWEEKNUM(Tabella2[[#This Row],[Date]])</f>
        <v>36</v>
      </c>
      <c r="D4861" s="104" t="s">
        <v>9743</v>
      </c>
      <c r="E4861" s="104" t="s">
        <v>256</v>
      </c>
      <c r="F4861" s="104">
        <v>83</v>
      </c>
      <c r="G4861" s="104" t="s">
        <v>257</v>
      </c>
      <c r="H4861" s="105">
        <v>9</v>
      </c>
      <c r="I4861" s="104"/>
      <c r="J4861" s="104" t="s">
        <v>258</v>
      </c>
      <c r="K4861" s="104" t="s">
        <v>75</v>
      </c>
      <c r="L4861" s="104" t="s">
        <v>259</v>
      </c>
      <c r="M4861" s="104" t="s">
        <v>276</v>
      </c>
      <c r="N4861" s="104"/>
      <c r="O4861" s="108"/>
      <c r="P4861" s="153" t="s">
        <v>479</v>
      </c>
      <c r="Q4861" s="153" t="s">
        <v>336</v>
      </c>
      <c r="R4861" s="153" t="s">
        <v>337</v>
      </c>
      <c r="S4861" s="153">
        <v>4.1666666666666657E-2</v>
      </c>
      <c r="T4861" s="153">
        <v>0.4201388888888889</v>
      </c>
      <c r="U4861" s="153">
        <v>0.46527777777777779</v>
      </c>
      <c r="V4861" s="153">
        <f>IF(ISBLANK(T4861),"",Tabella2[[#This Row],[ACT STOP]]-Tabella2[[#This Row],[ACT START]])</f>
        <v>4.5138888888888895E-2</v>
      </c>
      <c r="W4861" s="104" t="s">
        <v>92</v>
      </c>
      <c r="X4861" s="104" t="s">
        <v>91</v>
      </c>
      <c r="Y4861" s="110" t="s">
        <v>10152</v>
      </c>
      <c r="Z4861" s="106"/>
      <c r="AA4861" s="104"/>
      <c r="AB4861" s="107"/>
      <c r="AC4861" s="72">
        <v>1</v>
      </c>
      <c r="AH4861" s="70"/>
      <c r="AI4861" s="70"/>
      <c r="AJ4861">
        <v>0</v>
      </c>
      <c r="AL4861" s="70"/>
      <c r="BM4861" s="135">
        <v>0.4201388888888889</v>
      </c>
      <c r="BN4861" s="136">
        <v>0.46527777777777779</v>
      </c>
      <c r="BO4861" s="101">
        <v>3.472222222222222E-3</v>
      </c>
      <c r="BQ4861" t="s">
        <v>94</v>
      </c>
      <c r="BR4861" s="109" t="str">
        <f t="shared" si="75"/>
        <v>SH-25-4850</v>
      </c>
      <c r="BS4861" s="109" t="s">
        <v>318</v>
      </c>
      <c r="BT4861" t="s">
        <v>92</v>
      </c>
      <c r="BU4861" t="s">
        <v>10153</v>
      </c>
    </row>
    <row r="4862" spans="1:73" hidden="1">
      <c r="A4862" s="103" t="s">
        <v>10154</v>
      </c>
      <c r="B4862" s="102">
        <v>45902</v>
      </c>
      <c r="C4862" s="104">
        <f>_xlfn.ISOWEEKNUM(Tabella2[[#This Row],[Date]])</f>
        <v>36</v>
      </c>
      <c r="D4862" s="104" t="s">
        <v>9743</v>
      </c>
      <c r="E4862" s="104" t="s">
        <v>256</v>
      </c>
      <c r="F4862" s="104">
        <v>84</v>
      </c>
      <c r="G4862" s="104" t="s">
        <v>257</v>
      </c>
      <c r="H4862" s="105">
        <v>5</v>
      </c>
      <c r="I4862" s="104"/>
      <c r="J4862" s="104" t="s">
        <v>258</v>
      </c>
      <c r="K4862" s="104" t="s">
        <v>78</v>
      </c>
      <c r="L4862" s="104" t="s">
        <v>259</v>
      </c>
      <c r="M4862" s="104" t="s">
        <v>276</v>
      </c>
      <c r="N4862" s="104"/>
      <c r="O4862" s="108"/>
      <c r="P4862" s="153" t="s">
        <v>1828</v>
      </c>
      <c r="Q4862" s="153">
        <v>0.4201388888888889</v>
      </c>
      <c r="R4862" s="153">
        <v>0.46180555555555558</v>
      </c>
      <c r="S4862" s="153">
        <v>4.1666666666666657E-2</v>
      </c>
      <c r="T4862" s="153">
        <v>0.41666666666666669</v>
      </c>
      <c r="U4862" s="153">
        <v>0.45833333333333331</v>
      </c>
      <c r="V4862" s="153">
        <f>IF(ISBLANK(T4862),"",Tabella2[[#This Row],[ACT STOP]]-Tabella2[[#This Row],[ACT START]])</f>
        <v>4.166666666666663E-2</v>
      </c>
      <c r="W4862" s="104" t="s">
        <v>92</v>
      </c>
      <c r="X4862" s="104" t="s">
        <v>91</v>
      </c>
      <c r="Y4862" s="110"/>
      <c r="Z4862" s="106"/>
      <c r="AA4862" s="104"/>
      <c r="AB4862" s="107"/>
      <c r="AC4862" s="72">
        <v>1</v>
      </c>
      <c r="AH4862" s="70"/>
      <c r="AI4862" s="70"/>
      <c r="AJ4862">
        <v>0</v>
      </c>
      <c r="AL4862" s="70"/>
      <c r="BM4862" s="135">
        <v>0.41666666666666669</v>
      </c>
      <c r="BN4862" s="136">
        <v>0.45833333333333331</v>
      </c>
      <c r="BO4862" s="101"/>
      <c r="BR4862" s="109" t="str">
        <f t="shared" si="75"/>
        <v>SH-25-4851</v>
      </c>
      <c r="BS4862" s="109" t="s">
        <v>416</v>
      </c>
      <c r="BT4862" t="s">
        <v>92</v>
      </c>
      <c r="BU4862" t="s">
        <v>10155</v>
      </c>
    </row>
    <row r="4863" spans="1:73" hidden="1">
      <c r="A4863" s="103" t="s">
        <v>10156</v>
      </c>
      <c r="B4863" s="102">
        <v>45902</v>
      </c>
      <c r="C4863" s="104">
        <f>_xlfn.ISOWEEKNUM(Tabella2[[#This Row],[Date]])</f>
        <v>36</v>
      </c>
      <c r="D4863" s="104" t="s">
        <v>6766</v>
      </c>
      <c r="E4863" s="104" t="s">
        <v>284</v>
      </c>
      <c r="F4863" s="104">
        <v>77</v>
      </c>
      <c r="G4863" s="104" t="s">
        <v>257</v>
      </c>
      <c r="H4863" s="105">
        <v>32</v>
      </c>
      <c r="I4863" s="104"/>
      <c r="J4863" s="104" t="s">
        <v>258</v>
      </c>
      <c r="K4863" s="104" t="s">
        <v>83</v>
      </c>
      <c r="L4863" s="104" t="s">
        <v>299</v>
      </c>
      <c r="M4863" s="104" t="s">
        <v>276</v>
      </c>
      <c r="N4863" s="104"/>
      <c r="O4863" s="108" t="str">
        <f>A4864</f>
        <v>17266</v>
      </c>
      <c r="P4863" s="153" t="s">
        <v>1920</v>
      </c>
      <c r="Q4863" s="153" t="s">
        <v>336</v>
      </c>
      <c r="R4863" s="153" t="s">
        <v>337</v>
      </c>
      <c r="S4863" s="153">
        <v>4.1666666666666657E-2</v>
      </c>
      <c r="T4863" s="153">
        <v>0.4201388888888889</v>
      </c>
      <c r="U4863" s="153">
        <v>0.46180555555555558</v>
      </c>
      <c r="V4863" s="153">
        <f>IF(ISBLANK(T4863),"",Tabella2[[#This Row],[ACT STOP]]-Tabella2[[#This Row],[ACT START]])</f>
        <v>4.1666666666666685E-2</v>
      </c>
      <c r="W4863" s="104" t="s">
        <v>92</v>
      </c>
      <c r="X4863" s="104" t="s">
        <v>91</v>
      </c>
      <c r="Y4863" s="110"/>
      <c r="Z4863" s="106"/>
      <c r="AA4863" s="104"/>
      <c r="AB4863" s="107"/>
      <c r="AC4863" s="72">
        <v>1</v>
      </c>
      <c r="AH4863" s="70"/>
      <c r="AI4863" s="70"/>
      <c r="AJ4863">
        <v>0</v>
      </c>
      <c r="AL4863" s="70"/>
      <c r="BM4863" s="135">
        <v>0.4201388888888889</v>
      </c>
      <c r="BN4863" s="136">
        <v>0.46180555555555558</v>
      </c>
      <c r="BO4863" s="101"/>
      <c r="BR4863" s="109" t="str">
        <f t="shared" si="75"/>
        <v>SH-25-4852</v>
      </c>
      <c r="BS4863" s="109" t="s">
        <v>356</v>
      </c>
      <c r="BT4863" t="s">
        <v>92</v>
      </c>
      <c r="BU4863" t="s">
        <v>10157</v>
      </c>
    </row>
    <row r="4864" spans="1:73" hidden="1">
      <c r="A4864" s="103" t="s">
        <v>10158</v>
      </c>
      <c r="B4864" s="102">
        <v>45902</v>
      </c>
      <c r="C4864" s="104">
        <f>_xlfn.ISOWEEKNUM(Tabella2[[#This Row],[Date]])</f>
        <v>36</v>
      </c>
      <c r="D4864" s="104" t="s">
        <v>195</v>
      </c>
      <c r="E4864" s="104" t="s">
        <v>398</v>
      </c>
      <c r="F4864" s="104"/>
      <c r="G4864" s="104" t="s">
        <v>284</v>
      </c>
      <c r="H4864" s="105">
        <v>22</v>
      </c>
      <c r="I4864" s="104"/>
      <c r="J4864" s="104" t="s">
        <v>258</v>
      </c>
      <c r="K4864" s="104" t="s">
        <v>80</v>
      </c>
      <c r="L4864" s="104" t="s">
        <v>299</v>
      </c>
      <c r="M4864" s="104" t="s">
        <v>276</v>
      </c>
      <c r="N4864" s="104"/>
      <c r="O4864" s="108" t="str">
        <f>A4863</f>
        <v>17265</v>
      </c>
      <c r="P4864" s="153" t="s">
        <v>300</v>
      </c>
      <c r="Q4864" s="153">
        <v>0.4201388888888889</v>
      </c>
      <c r="R4864" s="153">
        <v>0.46180555555555558</v>
      </c>
      <c r="S4864" s="153">
        <v>4.1666666666666657E-2</v>
      </c>
      <c r="T4864" s="153">
        <v>0.4201388888888889</v>
      </c>
      <c r="U4864" s="153">
        <v>0.46180555555555558</v>
      </c>
      <c r="V4864" s="153">
        <f>IF(ISBLANK(T4864),"",Tabella2[[#This Row],[ACT STOP]]-Tabella2[[#This Row],[ACT START]])</f>
        <v>4.1666666666666685E-2</v>
      </c>
      <c r="W4864" s="104" t="s">
        <v>122</v>
      </c>
      <c r="X4864" s="104" t="s">
        <v>91</v>
      </c>
      <c r="Y4864" s="110"/>
      <c r="Z4864" s="106"/>
      <c r="AA4864" s="104"/>
      <c r="AB4864" s="107"/>
      <c r="AC4864" s="72">
        <v>1</v>
      </c>
      <c r="AH4864" s="70"/>
      <c r="AI4864" s="70"/>
      <c r="AJ4864">
        <v>0</v>
      </c>
      <c r="AL4864" s="70"/>
      <c r="BM4864" s="135">
        <v>0.4201388888888889</v>
      </c>
      <c r="BN4864" s="136">
        <v>0.46180555555555558</v>
      </c>
      <c r="BO4864" s="101"/>
      <c r="BR4864" s="109" t="str">
        <f t="shared" si="75"/>
        <v>SH-25-4853</v>
      </c>
      <c r="BS4864" s="109" t="s">
        <v>295</v>
      </c>
      <c r="BT4864" t="s">
        <v>122</v>
      </c>
      <c r="BU4864" t="s">
        <v>399</v>
      </c>
    </row>
    <row r="4865" spans="1:73" hidden="1">
      <c r="A4865" s="103" t="s">
        <v>10159</v>
      </c>
      <c r="B4865" s="102">
        <v>45902</v>
      </c>
      <c r="C4865" s="104">
        <f>_xlfn.ISOWEEKNUM(Tabella2[[#This Row],[Date]])</f>
        <v>36</v>
      </c>
      <c r="D4865" s="104" t="s">
        <v>722</v>
      </c>
      <c r="E4865" s="104" t="s">
        <v>327</v>
      </c>
      <c r="F4865" s="104">
        <v>81</v>
      </c>
      <c r="G4865" s="104" t="s">
        <v>257</v>
      </c>
      <c r="H4865" s="105">
        <v>10</v>
      </c>
      <c r="I4865" s="104" t="s">
        <v>258</v>
      </c>
      <c r="J4865" s="104"/>
      <c r="K4865" s="104" t="s">
        <v>81</v>
      </c>
      <c r="L4865" s="104" t="s">
        <v>259</v>
      </c>
      <c r="M4865" s="104" t="s">
        <v>276</v>
      </c>
      <c r="N4865" s="104"/>
      <c r="O4865" s="106"/>
      <c r="P4865" s="153" t="s">
        <v>546</v>
      </c>
      <c r="Q4865" s="153" t="s">
        <v>336</v>
      </c>
      <c r="R4865" s="153" t="s">
        <v>337</v>
      </c>
      <c r="S4865" s="153">
        <v>4.1666666666666657E-2</v>
      </c>
      <c r="T4865" s="153">
        <v>0.4201388888888889</v>
      </c>
      <c r="U4865" s="153">
        <v>0.46180555555555558</v>
      </c>
      <c r="V4865" s="153">
        <f>IF(ISBLANK(T4865),"",Tabella2[[#This Row],[ACT STOP]]-Tabella2[[#This Row],[ACT START]])</f>
        <v>4.1666666666666685E-2</v>
      </c>
      <c r="W4865" s="104" t="s">
        <v>92</v>
      </c>
      <c r="X4865" s="104" t="s">
        <v>91</v>
      </c>
      <c r="Y4865" s="110"/>
      <c r="Z4865" s="106"/>
      <c r="AA4865" s="104"/>
      <c r="AB4865" s="107"/>
      <c r="AC4865" s="72">
        <v>1</v>
      </c>
      <c r="AH4865" s="70"/>
      <c r="AI4865" s="70"/>
      <c r="AJ4865">
        <v>0</v>
      </c>
      <c r="AL4865" s="70"/>
      <c r="BM4865" s="135">
        <v>0.4201388888888889</v>
      </c>
      <c r="BN4865" s="136">
        <v>0.46180555555555558</v>
      </c>
      <c r="BO4865" s="101"/>
      <c r="BR4865" s="109" t="str">
        <f t="shared" si="75"/>
        <v>SH-25-4854</v>
      </c>
      <c r="BS4865" s="109" t="s">
        <v>552</v>
      </c>
      <c r="BT4865" t="s">
        <v>92</v>
      </c>
      <c r="BU4865" t="s">
        <v>10160</v>
      </c>
    </row>
    <row r="4866" spans="1:73" hidden="1">
      <c r="A4866" s="103" t="s">
        <v>10161</v>
      </c>
      <c r="B4866" s="102">
        <v>45902</v>
      </c>
      <c r="C4866" s="104">
        <f>_xlfn.ISOWEEKNUM(Tabella2[[#This Row],[Date]])</f>
        <v>36</v>
      </c>
      <c r="D4866" s="104" t="s">
        <v>6396</v>
      </c>
      <c r="E4866" s="104" t="s">
        <v>256</v>
      </c>
      <c r="F4866" s="104">
        <v>75</v>
      </c>
      <c r="G4866" s="104" t="s">
        <v>257</v>
      </c>
      <c r="H4866" s="105">
        <v>17</v>
      </c>
      <c r="I4866" s="104"/>
      <c r="J4866" s="104" t="s">
        <v>258</v>
      </c>
      <c r="K4866" s="104" t="s">
        <v>77</v>
      </c>
      <c r="L4866" s="104" t="s">
        <v>259</v>
      </c>
      <c r="M4866" s="104" t="s">
        <v>276</v>
      </c>
      <c r="N4866" s="104"/>
      <c r="O4866" s="106"/>
      <c r="P4866" s="153" t="s">
        <v>479</v>
      </c>
      <c r="Q4866" s="153" t="s">
        <v>336</v>
      </c>
      <c r="R4866" s="153" t="s">
        <v>337</v>
      </c>
      <c r="S4866" s="153">
        <v>4.1666666666666657E-2</v>
      </c>
      <c r="T4866" s="153">
        <v>0.4201388888888889</v>
      </c>
      <c r="U4866" s="153">
        <v>0.46180555555555558</v>
      </c>
      <c r="V4866" s="153">
        <f>IF(ISBLANK(T4866),"",Tabella2[[#This Row],[ACT STOP]]-Tabella2[[#This Row],[ACT START]])</f>
        <v>4.1666666666666685E-2</v>
      </c>
      <c r="W4866" s="104" t="s">
        <v>92</v>
      </c>
      <c r="X4866" s="104" t="s">
        <v>91</v>
      </c>
      <c r="Y4866" s="110"/>
      <c r="Z4866" s="106"/>
      <c r="AA4866" s="104"/>
      <c r="AB4866" s="107"/>
      <c r="AC4866" s="72">
        <v>1</v>
      </c>
      <c r="AH4866" s="70"/>
      <c r="AI4866" s="70"/>
      <c r="AJ4866">
        <v>0</v>
      </c>
      <c r="AL4866" s="70"/>
      <c r="BM4866" s="135">
        <v>0.4201388888888889</v>
      </c>
      <c r="BN4866" s="136">
        <v>0.46180555555555558</v>
      </c>
      <c r="BO4866" s="101"/>
      <c r="BR4866" s="109" t="str">
        <f t="shared" si="75"/>
        <v>SH-25-4855</v>
      </c>
      <c r="BS4866" s="109" t="s">
        <v>393</v>
      </c>
      <c r="BT4866" t="s">
        <v>92</v>
      </c>
      <c r="BU4866" t="s">
        <v>8317</v>
      </c>
    </row>
    <row r="4867" spans="1:73" hidden="1">
      <c r="A4867" s="103" t="s">
        <v>10162</v>
      </c>
      <c r="B4867" s="102">
        <v>45902</v>
      </c>
      <c r="C4867" s="104">
        <f>_xlfn.ISOWEEKNUM(Tabella2[[#This Row],[Date]])</f>
        <v>36</v>
      </c>
      <c r="D4867" s="104" t="s">
        <v>9759</v>
      </c>
      <c r="E4867" s="104" t="s">
        <v>284</v>
      </c>
      <c r="F4867" s="104">
        <v>86</v>
      </c>
      <c r="G4867" s="104" t="s">
        <v>284</v>
      </c>
      <c r="H4867" s="105">
        <v>9</v>
      </c>
      <c r="I4867" s="104"/>
      <c r="J4867" s="104" t="s">
        <v>258</v>
      </c>
      <c r="K4867" s="104" t="s">
        <v>79</v>
      </c>
      <c r="L4867" s="104" t="s">
        <v>259</v>
      </c>
      <c r="M4867" s="104" t="s">
        <v>276</v>
      </c>
      <c r="N4867" s="104"/>
      <c r="O4867" s="106"/>
      <c r="P4867" s="153" t="s">
        <v>3000</v>
      </c>
      <c r="Q4867" s="153" t="s">
        <v>349</v>
      </c>
      <c r="R4867" s="153" t="s">
        <v>350</v>
      </c>
      <c r="S4867" s="153">
        <v>4.1666666666666657E-2</v>
      </c>
      <c r="T4867" s="153">
        <v>0.4826388888888889</v>
      </c>
      <c r="U4867" s="153">
        <v>0.52430555555555558</v>
      </c>
      <c r="V4867" s="153">
        <f>IF(ISBLANK(T4867),"",Tabella2[[#This Row],[ACT STOP]]-Tabella2[[#This Row],[ACT START]])</f>
        <v>4.1666666666666685E-2</v>
      </c>
      <c r="W4867" s="104" t="s">
        <v>92</v>
      </c>
      <c r="X4867" s="104" t="s">
        <v>91</v>
      </c>
      <c r="Y4867" s="110"/>
      <c r="Z4867" s="106"/>
      <c r="AA4867" s="104"/>
      <c r="AB4867" s="107"/>
      <c r="AC4867" s="72">
        <v>1</v>
      </c>
      <c r="AH4867" s="70"/>
      <c r="AI4867" s="70"/>
      <c r="AJ4867">
        <v>0</v>
      </c>
      <c r="AL4867" s="70"/>
      <c r="BM4867" s="135">
        <v>0.4826388888888889</v>
      </c>
      <c r="BN4867" s="136">
        <v>0.52430555555555558</v>
      </c>
      <c r="BO4867" s="101"/>
      <c r="BR4867" s="109" t="str">
        <f t="shared" si="75"/>
        <v>SH-25-4856</v>
      </c>
      <c r="BS4867" s="109" t="s">
        <v>339</v>
      </c>
      <c r="BT4867" t="s">
        <v>92</v>
      </c>
      <c r="BU4867" t="s">
        <v>10163</v>
      </c>
    </row>
    <row r="4868" spans="1:73" hidden="1">
      <c r="A4868" s="103" t="s">
        <v>10164</v>
      </c>
      <c r="B4868" s="102">
        <v>45902</v>
      </c>
      <c r="C4868" s="104">
        <f>_xlfn.ISOWEEKNUM(Tabella2[[#This Row],[Date]])</f>
        <v>36</v>
      </c>
      <c r="D4868" s="104" t="s">
        <v>9759</v>
      </c>
      <c r="E4868" s="104" t="s">
        <v>284</v>
      </c>
      <c r="F4868" s="104">
        <v>85</v>
      </c>
      <c r="G4868" s="104" t="s">
        <v>257</v>
      </c>
      <c r="H4868" s="105">
        <v>2</v>
      </c>
      <c r="I4868" s="104"/>
      <c r="J4868" s="104" t="s">
        <v>258</v>
      </c>
      <c r="K4868" s="104" t="s">
        <v>78</v>
      </c>
      <c r="L4868" s="104" t="s">
        <v>259</v>
      </c>
      <c r="M4868" s="104" t="s">
        <v>276</v>
      </c>
      <c r="N4868" s="104"/>
      <c r="O4868" s="106"/>
      <c r="P4868" s="153" t="s">
        <v>3000</v>
      </c>
      <c r="Q4868" s="153" t="s">
        <v>349</v>
      </c>
      <c r="R4868" s="153" t="s">
        <v>350</v>
      </c>
      <c r="S4868" s="153">
        <v>4.1666666666666657E-2</v>
      </c>
      <c r="T4868" s="153">
        <v>0.47916666666666669</v>
      </c>
      <c r="U4868" s="153">
        <v>0.52083333333333337</v>
      </c>
      <c r="V4868" s="153">
        <f>IF(ISBLANK(T4868),"",Tabella2[[#This Row],[ACT STOP]]-Tabella2[[#This Row],[ACT START]])</f>
        <v>4.1666666666666685E-2</v>
      </c>
      <c r="W4868" s="104" t="s">
        <v>92</v>
      </c>
      <c r="X4868" s="104" t="s">
        <v>91</v>
      </c>
      <c r="Y4868" s="110"/>
      <c r="Z4868" s="106"/>
      <c r="AA4868" s="104"/>
      <c r="AB4868" s="107"/>
      <c r="AC4868" s="72">
        <v>1</v>
      </c>
      <c r="AH4868" s="70"/>
      <c r="AI4868" s="70"/>
      <c r="AJ4868">
        <v>0</v>
      </c>
      <c r="AL4868" s="70"/>
      <c r="BM4868" s="135">
        <v>0.47916666666666669</v>
      </c>
      <c r="BN4868" s="136">
        <v>0.52083333333333337</v>
      </c>
      <c r="BO4868" s="101"/>
      <c r="BR4868" s="109" t="str">
        <f t="shared" si="75"/>
        <v>SH-25-4857</v>
      </c>
      <c r="BS4868" s="109" t="s">
        <v>368</v>
      </c>
      <c r="BT4868" t="s">
        <v>92</v>
      </c>
      <c r="BU4868" t="s">
        <v>10165</v>
      </c>
    </row>
    <row r="4869" spans="1:73" hidden="1">
      <c r="A4869" s="103" t="s">
        <v>10166</v>
      </c>
      <c r="B4869" s="102">
        <v>45902</v>
      </c>
      <c r="C4869" s="104">
        <f>_xlfn.ISOWEEKNUM(Tabella2[[#This Row],[Date]])</f>
        <v>36</v>
      </c>
      <c r="D4869" s="104" t="s">
        <v>9764</v>
      </c>
      <c r="E4869" s="104" t="s">
        <v>284</v>
      </c>
      <c r="F4869" s="104">
        <v>76</v>
      </c>
      <c r="G4869" s="104" t="s">
        <v>257</v>
      </c>
      <c r="H4869" s="105">
        <v>1</v>
      </c>
      <c r="I4869" s="104"/>
      <c r="J4869" s="104" t="s">
        <v>258</v>
      </c>
      <c r="K4869" s="104" t="s">
        <v>81</v>
      </c>
      <c r="L4869" s="104" t="s">
        <v>259</v>
      </c>
      <c r="M4869" s="104" t="s">
        <v>276</v>
      </c>
      <c r="N4869" s="104"/>
      <c r="O4869" s="106"/>
      <c r="P4869" s="153" t="s">
        <v>510</v>
      </c>
      <c r="Q4869" s="153" t="s">
        <v>349</v>
      </c>
      <c r="R4869" s="153" t="s">
        <v>350</v>
      </c>
      <c r="S4869" s="153">
        <v>4.1666666666666657E-2</v>
      </c>
      <c r="T4869" s="153">
        <v>0.47916666666666669</v>
      </c>
      <c r="U4869" s="153">
        <v>0.52083333333333337</v>
      </c>
      <c r="V4869" s="153">
        <f>IF(ISBLANK(T4869),"",Tabella2[[#This Row],[ACT STOP]]-Tabella2[[#This Row],[ACT START]])</f>
        <v>4.1666666666666685E-2</v>
      </c>
      <c r="W4869" s="104" t="s">
        <v>92</v>
      </c>
      <c r="X4869" s="104" t="s">
        <v>91</v>
      </c>
      <c r="Y4869" s="110"/>
      <c r="Z4869" s="106"/>
      <c r="AA4869" s="104"/>
      <c r="AB4869" s="107"/>
      <c r="AC4869" s="72">
        <v>1</v>
      </c>
      <c r="AH4869" s="70"/>
      <c r="AI4869" s="70"/>
      <c r="AJ4869">
        <v>0</v>
      </c>
      <c r="AL4869" s="70"/>
      <c r="BM4869" s="135">
        <v>0.47916666666666669</v>
      </c>
      <c r="BN4869" s="136">
        <v>0.52083333333333337</v>
      </c>
      <c r="BO4869" s="101"/>
      <c r="BR4869" s="109" t="str">
        <f t="shared" si="75"/>
        <v>SH-25-4858</v>
      </c>
      <c r="BS4869" s="109" t="s">
        <v>332</v>
      </c>
      <c r="BT4869" t="s">
        <v>92</v>
      </c>
      <c r="BU4869" t="s">
        <v>10167</v>
      </c>
    </row>
    <row r="4870" spans="1:73" hidden="1">
      <c r="A4870" s="103" t="s">
        <v>10168</v>
      </c>
      <c r="B4870" s="102">
        <v>45902</v>
      </c>
      <c r="C4870" s="104">
        <f>_xlfn.ISOWEEKNUM(Tabella2[[#This Row],[Date]])</f>
        <v>36</v>
      </c>
      <c r="D4870" s="104" t="s">
        <v>9764</v>
      </c>
      <c r="E4870" s="104" t="s">
        <v>284</v>
      </c>
      <c r="F4870" s="104">
        <v>78</v>
      </c>
      <c r="G4870" s="104" t="s">
        <v>257</v>
      </c>
      <c r="H4870" s="105">
        <v>12</v>
      </c>
      <c r="I4870" s="104"/>
      <c r="J4870" s="104" t="s">
        <v>258</v>
      </c>
      <c r="K4870" s="104" t="s">
        <v>80</v>
      </c>
      <c r="L4870" s="104" t="s">
        <v>259</v>
      </c>
      <c r="M4870" s="104" t="s">
        <v>276</v>
      </c>
      <c r="N4870" s="104"/>
      <c r="O4870" s="106"/>
      <c r="P4870" s="153" t="s">
        <v>510</v>
      </c>
      <c r="Q4870" s="153" t="s">
        <v>349</v>
      </c>
      <c r="R4870" s="153" t="s">
        <v>350</v>
      </c>
      <c r="S4870" s="153">
        <v>4.1666666666666657E-2</v>
      </c>
      <c r="T4870" s="153">
        <v>0.4826388888888889</v>
      </c>
      <c r="U4870" s="153">
        <v>0.52430555555555558</v>
      </c>
      <c r="V4870" s="153">
        <f>IF(ISBLANK(T4870),"",Tabella2[[#This Row],[ACT STOP]]-Tabella2[[#This Row],[ACT START]])</f>
        <v>4.1666666666666685E-2</v>
      </c>
      <c r="W4870" s="104" t="s">
        <v>92</v>
      </c>
      <c r="X4870" s="104" t="s">
        <v>91</v>
      </c>
      <c r="Y4870" s="110" t="s">
        <v>10169</v>
      </c>
      <c r="Z4870" s="106"/>
      <c r="AA4870" s="104"/>
      <c r="AB4870" s="107"/>
      <c r="AC4870" s="72">
        <v>1</v>
      </c>
      <c r="AH4870" s="70"/>
      <c r="AI4870" s="70"/>
      <c r="AJ4870">
        <v>0</v>
      </c>
      <c r="AL4870" s="70"/>
      <c r="BM4870" s="135">
        <v>0.4826388888888889</v>
      </c>
      <c r="BN4870" s="136">
        <v>0.52430555555555558</v>
      </c>
      <c r="BO4870" s="101"/>
      <c r="BR4870" s="109" t="str">
        <f t="shared" si="75"/>
        <v>SH-25-4859</v>
      </c>
      <c r="BS4870" s="109" t="s">
        <v>266</v>
      </c>
      <c r="BT4870" t="s">
        <v>92</v>
      </c>
      <c r="BU4870" t="s">
        <v>10170</v>
      </c>
    </row>
    <row r="4871" spans="1:73" hidden="1">
      <c r="A4871" s="103" t="s">
        <v>10171</v>
      </c>
      <c r="B4871" s="102">
        <v>45902</v>
      </c>
      <c r="C4871" s="104">
        <f>_xlfn.ISOWEEKNUM(Tabella2[[#This Row],[Date]])</f>
        <v>36</v>
      </c>
      <c r="D4871" s="104" t="s">
        <v>817</v>
      </c>
      <c r="E4871" s="104" t="s">
        <v>284</v>
      </c>
      <c r="F4871" s="104">
        <v>73</v>
      </c>
      <c r="G4871" s="104" t="s">
        <v>257</v>
      </c>
      <c r="H4871" s="105">
        <v>13</v>
      </c>
      <c r="I4871" s="104"/>
      <c r="J4871" s="104" t="s">
        <v>258</v>
      </c>
      <c r="K4871" s="104" t="s">
        <v>83</v>
      </c>
      <c r="L4871" s="104" t="s">
        <v>259</v>
      </c>
      <c r="M4871" s="104" t="s">
        <v>276</v>
      </c>
      <c r="N4871" s="104"/>
      <c r="O4871" s="106"/>
      <c r="P4871" s="153" t="s">
        <v>531</v>
      </c>
      <c r="Q4871" s="153" t="s">
        <v>349</v>
      </c>
      <c r="R4871" s="153" t="s">
        <v>350</v>
      </c>
      <c r="S4871" s="153">
        <v>4.1666666666666657E-2</v>
      </c>
      <c r="T4871" s="153">
        <v>0.4826388888888889</v>
      </c>
      <c r="U4871" s="153">
        <v>0.52430555555555558</v>
      </c>
      <c r="V4871" s="153">
        <f>IF(ISBLANK(T4871),"",Tabella2[[#This Row],[ACT STOP]]-Tabella2[[#This Row],[ACT START]])</f>
        <v>4.1666666666666685E-2</v>
      </c>
      <c r="W4871" s="104" t="s">
        <v>92</v>
      </c>
      <c r="X4871" s="104" t="s">
        <v>91</v>
      </c>
      <c r="Y4871" s="110" t="s">
        <v>10172</v>
      </c>
      <c r="Z4871" s="106"/>
      <c r="AA4871" s="104"/>
      <c r="AB4871" s="107"/>
      <c r="AC4871" s="72">
        <v>1</v>
      </c>
      <c r="AH4871" s="70"/>
      <c r="AI4871" s="70"/>
      <c r="AJ4871">
        <v>0</v>
      </c>
      <c r="AL4871" s="70"/>
      <c r="BM4871" s="135">
        <v>0.4826388888888889</v>
      </c>
      <c r="BN4871" s="136">
        <v>0.52430555555555558</v>
      </c>
      <c r="BO4871" s="101"/>
      <c r="BR4871" s="109" t="str">
        <f t="shared" si="75"/>
        <v>SH-25-4860</v>
      </c>
      <c r="BS4871" s="109" t="s">
        <v>427</v>
      </c>
      <c r="BT4871" t="s">
        <v>92</v>
      </c>
      <c r="BU4871" t="s">
        <v>10173</v>
      </c>
    </row>
    <row r="4872" spans="1:73" hidden="1">
      <c r="A4872" s="103" t="s">
        <v>10174</v>
      </c>
      <c r="B4872" s="102">
        <v>45902</v>
      </c>
      <c r="C4872" s="104">
        <f>_xlfn.ISOWEEKNUM(Tabella2[[#This Row],[Date]])</f>
        <v>36</v>
      </c>
      <c r="D4872" s="104" t="s">
        <v>9740</v>
      </c>
      <c r="E4872" s="104" t="s">
        <v>284</v>
      </c>
      <c r="F4872" s="104">
        <v>87</v>
      </c>
      <c r="G4872" s="104" t="s">
        <v>257</v>
      </c>
      <c r="H4872" s="105">
        <v>14</v>
      </c>
      <c r="I4872" s="104"/>
      <c r="J4872" s="104" t="s">
        <v>258</v>
      </c>
      <c r="K4872" s="104" t="s">
        <v>77</v>
      </c>
      <c r="L4872" s="104" t="s">
        <v>259</v>
      </c>
      <c r="M4872" s="104" t="s">
        <v>276</v>
      </c>
      <c r="N4872" s="104"/>
      <c r="O4872" s="106"/>
      <c r="P4872" s="153" t="s">
        <v>3000</v>
      </c>
      <c r="Q4872" s="153" t="s">
        <v>349</v>
      </c>
      <c r="R4872" s="153" t="s">
        <v>350</v>
      </c>
      <c r="S4872" s="153">
        <v>4.1666666666666657E-2</v>
      </c>
      <c r="T4872" s="153">
        <v>0.4826388888888889</v>
      </c>
      <c r="U4872" s="153">
        <v>0.52430555555555558</v>
      </c>
      <c r="V4872" s="153">
        <f>IF(ISBLANK(T4872),"",Tabella2[[#This Row],[ACT STOP]]-Tabella2[[#This Row],[ACT START]])</f>
        <v>4.1666666666666685E-2</v>
      </c>
      <c r="W4872" s="104" t="s">
        <v>92</v>
      </c>
      <c r="X4872" s="104" t="s">
        <v>91</v>
      </c>
      <c r="Y4872" s="110"/>
      <c r="Z4872" s="106"/>
      <c r="AA4872" s="104"/>
      <c r="AB4872" s="107"/>
      <c r="AC4872" s="72">
        <v>1</v>
      </c>
      <c r="AH4872" s="70"/>
      <c r="AI4872" s="70"/>
      <c r="AJ4872">
        <v>0</v>
      </c>
      <c r="AL4872" s="70"/>
      <c r="BM4872" s="135">
        <v>0.4826388888888889</v>
      </c>
      <c r="BN4872" s="136">
        <v>0.52430555555555558</v>
      </c>
      <c r="BO4872" s="101"/>
      <c r="BR4872" s="109" t="str">
        <f t="shared" si="75"/>
        <v>SH-25-4861</v>
      </c>
      <c r="BS4872" s="109" t="s">
        <v>372</v>
      </c>
      <c r="BT4872" t="s">
        <v>92</v>
      </c>
      <c r="BU4872" t="s">
        <v>10175</v>
      </c>
    </row>
    <row r="4873" spans="1:73" hidden="1">
      <c r="A4873" s="103" t="s">
        <v>10176</v>
      </c>
      <c r="B4873" s="102">
        <v>45902</v>
      </c>
      <c r="C4873" s="104">
        <f>_xlfn.ISOWEEKNUM(Tabella2[[#This Row],[Date]])</f>
        <v>36</v>
      </c>
      <c r="D4873" s="104" t="s">
        <v>817</v>
      </c>
      <c r="E4873" s="104" t="s">
        <v>284</v>
      </c>
      <c r="F4873" s="104">
        <v>75</v>
      </c>
      <c r="G4873" s="104" t="s">
        <v>257</v>
      </c>
      <c r="H4873" s="105">
        <v>9</v>
      </c>
      <c r="I4873" s="104"/>
      <c r="J4873" s="104" t="s">
        <v>258</v>
      </c>
      <c r="K4873" s="104" t="s">
        <v>79</v>
      </c>
      <c r="L4873" s="104" t="s">
        <v>259</v>
      </c>
      <c r="M4873" s="104" t="s">
        <v>276</v>
      </c>
      <c r="N4873" s="104"/>
      <c r="O4873" s="106"/>
      <c r="P4873" s="153" t="s">
        <v>531</v>
      </c>
      <c r="Q4873" s="153" t="s">
        <v>315</v>
      </c>
      <c r="R4873" s="153" t="s">
        <v>316</v>
      </c>
      <c r="S4873" s="153">
        <v>4.1666666666666657E-2</v>
      </c>
      <c r="T4873" s="153" t="s">
        <v>315</v>
      </c>
      <c r="U4873" s="153" t="s">
        <v>316</v>
      </c>
      <c r="V4873" s="153">
        <f>IF(ISBLANK(T4873),"",Tabella2[[#This Row],[ACT STOP]]-Tabella2[[#This Row],[ACT START]])</f>
        <v>4.166666666666663E-2</v>
      </c>
      <c r="W4873" s="104" t="s">
        <v>92</v>
      </c>
      <c r="X4873" s="104" t="s">
        <v>91</v>
      </c>
      <c r="Y4873" s="110"/>
      <c r="Z4873" s="106"/>
      <c r="AA4873" s="104"/>
      <c r="AB4873" s="107"/>
      <c r="AC4873" s="72">
        <v>1</v>
      </c>
      <c r="AH4873" s="70"/>
      <c r="AI4873" s="70"/>
      <c r="AJ4873">
        <v>0</v>
      </c>
      <c r="AL4873" s="70"/>
      <c r="BM4873" s="135" t="s">
        <v>315</v>
      </c>
      <c r="BN4873" s="136" t="s">
        <v>316</v>
      </c>
      <c r="BO4873" s="101"/>
      <c r="BR4873" s="109" t="str">
        <f t="shared" si="75"/>
        <v>SH-25-4862</v>
      </c>
      <c r="BS4873" s="109" t="s">
        <v>318</v>
      </c>
      <c r="BT4873" t="s">
        <v>92</v>
      </c>
      <c r="BU4873" t="s">
        <v>10177</v>
      </c>
    </row>
    <row r="4874" spans="1:73" hidden="1">
      <c r="A4874" s="103" t="s">
        <v>10178</v>
      </c>
      <c r="B4874" s="102">
        <v>45902</v>
      </c>
      <c r="C4874" s="104">
        <f>_xlfn.ISOWEEKNUM(Tabella2[[#This Row],[Date]])</f>
        <v>36</v>
      </c>
      <c r="D4874" s="104" t="s">
        <v>9743</v>
      </c>
      <c r="E4874" s="104" t="s">
        <v>256</v>
      </c>
      <c r="F4874" s="104">
        <v>81</v>
      </c>
      <c r="G4874" s="104" t="s">
        <v>257</v>
      </c>
      <c r="H4874" s="105">
        <v>5</v>
      </c>
      <c r="I4874" s="104"/>
      <c r="J4874" s="104" t="s">
        <v>258</v>
      </c>
      <c r="K4874" s="104" t="s">
        <v>78</v>
      </c>
      <c r="L4874" s="104" t="s">
        <v>259</v>
      </c>
      <c r="M4874" s="104" t="s">
        <v>276</v>
      </c>
      <c r="N4874" s="104"/>
      <c r="O4874" s="106"/>
      <c r="P4874" s="153" t="s">
        <v>7099</v>
      </c>
      <c r="Q4874" s="153" t="s">
        <v>315</v>
      </c>
      <c r="R4874" s="153" t="s">
        <v>316</v>
      </c>
      <c r="S4874" s="153">
        <v>4.1666666666666657E-2</v>
      </c>
      <c r="T4874" s="153" t="s">
        <v>315</v>
      </c>
      <c r="U4874" s="153" t="s">
        <v>316</v>
      </c>
      <c r="V4874" s="153">
        <f>IF(ISBLANK(T4874),"",Tabella2[[#This Row],[ACT STOP]]-Tabella2[[#This Row],[ACT START]])</f>
        <v>4.166666666666663E-2</v>
      </c>
      <c r="W4874" s="104" t="s">
        <v>92</v>
      </c>
      <c r="X4874" s="104" t="s">
        <v>91</v>
      </c>
      <c r="Y4874" s="110"/>
      <c r="Z4874" s="106"/>
      <c r="AA4874" s="104"/>
      <c r="AB4874" s="107"/>
      <c r="AC4874" s="72">
        <v>1</v>
      </c>
      <c r="AH4874" s="70"/>
      <c r="AI4874" s="70"/>
      <c r="AJ4874">
        <v>0</v>
      </c>
      <c r="AL4874" s="70"/>
      <c r="BM4874" s="135" t="s">
        <v>315</v>
      </c>
      <c r="BN4874" s="136" t="s">
        <v>316</v>
      </c>
      <c r="BO4874" s="101"/>
      <c r="BR4874" s="109" t="str">
        <f t="shared" si="75"/>
        <v>SH-25-4863</v>
      </c>
      <c r="BS4874" s="109" t="s">
        <v>416</v>
      </c>
      <c r="BT4874" t="s">
        <v>92</v>
      </c>
      <c r="BU4874" t="s">
        <v>10179</v>
      </c>
    </row>
    <row r="4875" spans="1:73" hidden="1">
      <c r="A4875" s="103" t="s">
        <v>10180</v>
      </c>
      <c r="B4875" s="102">
        <v>45902</v>
      </c>
      <c r="C4875" s="104">
        <f>_xlfn.ISOWEEKNUM(Tabella2[[#This Row],[Date]])</f>
        <v>36</v>
      </c>
      <c r="D4875" s="104" t="s">
        <v>763</v>
      </c>
      <c r="E4875" s="104" t="s">
        <v>256</v>
      </c>
      <c r="F4875" s="104">
        <v>66</v>
      </c>
      <c r="G4875" s="104" t="s">
        <v>257</v>
      </c>
      <c r="H4875" s="105">
        <v>32</v>
      </c>
      <c r="I4875" s="104"/>
      <c r="J4875" s="104" t="s">
        <v>258</v>
      </c>
      <c r="K4875" s="104" t="s">
        <v>83</v>
      </c>
      <c r="L4875" s="104" t="s">
        <v>259</v>
      </c>
      <c r="M4875" s="104" t="s">
        <v>276</v>
      </c>
      <c r="N4875" s="104"/>
      <c r="O4875" s="106"/>
      <c r="P4875" s="153" t="s">
        <v>1898</v>
      </c>
      <c r="Q4875" s="153" t="s">
        <v>315</v>
      </c>
      <c r="R4875" s="153" t="s">
        <v>316</v>
      </c>
      <c r="S4875" s="153">
        <v>4.1666666666666657E-2</v>
      </c>
      <c r="T4875" s="153">
        <v>0.54513888888888884</v>
      </c>
      <c r="U4875" s="153">
        <v>0.58680555555555558</v>
      </c>
      <c r="V4875" s="153">
        <f>IF(ISBLANK(T4875),"",Tabella2[[#This Row],[ACT STOP]]-Tabella2[[#This Row],[ACT START]])</f>
        <v>4.1666666666666741E-2</v>
      </c>
      <c r="W4875" s="104" t="s">
        <v>92</v>
      </c>
      <c r="X4875" s="104" t="s">
        <v>91</v>
      </c>
      <c r="Y4875" s="110"/>
      <c r="Z4875" s="106"/>
      <c r="AA4875" s="104"/>
      <c r="AB4875" s="107"/>
      <c r="AC4875" s="72">
        <v>1</v>
      </c>
      <c r="AH4875" s="70"/>
      <c r="AI4875" s="70"/>
      <c r="AJ4875">
        <v>0</v>
      </c>
      <c r="AL4875" s="70"/>
      <c r="BM4875" s="135">
        <v>0.54513888888888884</v>
      </c>
      <c r="BN4875" s="136">
        <v>0.58680555555555558</v>
      </c>
      <c r="BO4875" s="101"/>
      <c r="BR4875" s="109" t="str">
        <f t="shared" si="75"/>
        <v>SH-25-4864</v>
      </c>
      <c r="BS4875" s="109" t="s">
        <v>356</v>
      </c>
      <c r="BT4875" t="s">
        <v>92</v>
      </c>
      <c r="BU4875" t="s">
        <v>10181</v>
      </c>
    </row>
    <row r="4876" spans="1:73" hidden="1">
      <c r="A4876" s="103" t="s">
        <v>10182</v>
      </c>
      <c r="B4876" s="102">
        <v>45902</v>
      </c>
      <c r="C4876" s="104">
        <f>_xlfn.ISOWEEKNUM(Tabella2[[#This Row],[Date]])</f>
        <v>36</v>
      </c>
      <c r="D4876" s="104" t="s">
        <v>6766</v>
      </c>
      <c r="E4876" s="104" t="s">
        <v>284</v>
      </c>
      <c r="F4876" s="104">
        <v>79</v>
      </c>
      <c r="G4876" s="104" t="s">
        <v>284</v>
      </c>
      <c r="H4876" s="105">
        <v>22</v>
      </c>
      <c r="I4876" s="104"/>
      <c r="J4876" s="104" t="s">
        <v>258</v>
      </c>
      <c r="K4876" s="104" t="s">
        <v>80</v>
      </c>
      <c r="L4876" s="104" t="s">
        <v>259</v>
      </c>
      <c r="M4876" s="104" t="s">
        <v>276</v>
      </c>
      <c r="N4876" s="104"/>
      <c r="O4876" s="106"/>
      <c r="P4876" s="153" t="s">
        <v>2932</v>
      </c>
      <c r="Q4876" s="153" t="s">
        <v>315</v>
      </c>
      <c r="R4876" s="153" t="s">
        <v>316</v>
      </c>
      <c r="S4876" s="153">
        <v>4.1666666666666657E-2</v>
      </c>
      <c r="T4876" s="153">
        <v>0.54513888888888884</v>
      </c>
      <c r="U4876" s="153">
        <v>0.59027777777777779</v>
      </c>
      <c r="V4876" s="153">
        <f>IF(ISBLANK(T4876),"",Tabella2[[#This Row],[ACT STOP]]-Tabella2[[#This Row],[ACT START]])</f>
        <v>4.5138888888888951E-2</v>
      </c>
      <c r="W4876" s="104" t="s">
        <v>92</v>
      </c>
      <c r="X4876" s="104" t="s">
        <v>91</v>
      </c>
      <c r="Y4876" s="110"/>
      <c r="Z4876" s="106"/>
      <c r="AA4876" s="104"/>
      <c r="AB4876" s="107"/>
      <c r="AC4876" s="72">
        <v>1</v>
      </c>
      <c r="AH4876" s="70"/>
      <c r="AI4876" s="70"/>
      <c r="AJ4876">
        <v>0</v>
      </c>
      <c r="AL4876" s="70"/>
      <c r="BM4876" s="135">
        <v>0.54513888888888884</v>
      </c>
      <c r="BN4876" s="136">
        <v>0.58680555555555558</v>
      </c>
      <c r="BO4876" s="101"/>
      <c r="BR4876" s="109" t="str">
        <f t="shared" si="75"/>
        <v>SH-25-4865</v>
      </c>
      <c r="BS4876" s="109" t="s">
        <v>295</v>
      </c>
      <c r="BT4876" t="s">
        <v>92</v>
      </c>
      <c r="BU4876" t="s">
        <v>10183</v>
      </c>
    </row>
    <row r="4877" spans="1:73" hidden="1">
      <c r="A4877" s="103" t="s">
        <v>10184</v>
      </c>
      <c r="B4877" s="102">
        <v>45902</v>
      </c>
      <c r="C4877" s="104">
        <f>_xlfn.ISOWEEKNUM(Tabella2[[#This Row],[Date]])</f>
        <v>36</v>
      </c>
      <c r="D4877" s="104" t="s">
        <v>763</v>
      </c>
      <c r="E4877" s="104" t="s">
        <v>256</v>
      </c>
      <c r="F4877" s="104">
        <v>65</v>
      </c>
      <c r="G4877" s="104" t="s">
        <v>257</v>
      </c>
      <c r="H4877" s="105">
        <v>10</v>
      </c>
      <c r="I4877" s="104"/>
      <c r="J4877" s="104" t="s">
        <v>258</v>
      </c>
      <c r="K4877" s="104" t="s">
        <v>81</v>
      </c>
      <c r="L4877" s="104" t="s">
        <v>259</v>
      </c>
      <c r="M4877" s="104" t="s">
        <v>328</v>
      </c>
      <c r="N4877" s="104"/>
      <c r="O4877" s="106"/>
      <c r="P4877" s="153" t="s">
        <v>1895</v>
      </c>
      <c r="Q4877" s="153" t="s">
        <v>315</v>
      </c>
      <c r="R4877" s="153" t="s">
        <v>316</v>
      </c>
      <c r="S4877" s="153">
        <v>4.1666666666666657E-2</v>
      </c>
      <c r="T4877" s="153">
        <v>0.54513888888888884</v>
      </c>
      <c r="U4877" s="153">
        <v>0.58680555555555558</v>
      </c>
      <c r="V4877" s="153">
        <f>IF(ISBLANK(T4877),"",Tabella2[[#This Row],[ACT STOP]]-Tabella2[[#This Row],[ACT START]])</f>
        <v>4.1666666666666741E-2</v>
      </c>
      <c r="W4877" s="104" t="s">
        <v>92</v>
      </c>
      <c r="X4877" s="104" t="s">
        <v>91</v>
      </c>
      <c r="Y4877" s="110"/>
      <c r="Z4877" s="106"/>
      <c r="AA4877" s="104"/>
      <c r="AB4877" s="107"/>
      <c r="AC4877" s="72">
        <v>1</v>
      </c>
      <c r="AH4877" s="70"/>
      <c r="AI4877" s="70"/>
      <c r="AJ4877">
        <v>0</v>
      </c>
      <c r="AL4877" s="70"/>
      <c r="BM4877" s="135">
        <v>0.54513888888888884</v>
      </c>
      <c r="BN4877" s="136">
        <v>0.58680555555555558</v>
      </c>
      <c r="BO4877" s="101"/>
      <c r="BR4877" s="109" t="str">
        <f t="shared" ref="BR4877:BR4940" si="76">_xlfn.CONCAT(LEFT(BR4876,6),TEXT(RIGHT(BR4876,4)+1,"0000"))</f>
        <v>SH-25-4866</v>
      </c>
      <c r="BS4877" s="109" t="s">
        <v>552</v>
      </c>
      <c r="BT4877" t="s">
        <v>92</v>
      </c>
      <c r="BU4877" t="s">
        <v>10185</v>
      </c>
    </row>
    <row r="4878" spans="1:73" hidden="1">
      <c r="A4878" s="103" t="s">
        <v>10186</v>
      </c>
      <c r="B4878" s="102">
        <v>45902</v>
      </c>
      <c r="C4878" s="104">
        <f>_xlfn.ISOWEEKNUM(Tabella2[[#This Row],[Date]])</f>
        <v>36</v>
      </c>
      <c r="D4878" s="104" t="s">
        <v>9743</v>
      </c>
      <c r="E4878" s="104" t="s">
        <v>256</v>
      </c>
      <c r="F4878" s="104">
        <v>79</v>
      </c>
      <c r="G4878" s="104" t="s">
        <v>257</v>
      </c>
      <c r="H4878" s="105">
        <v>17</v>
      </c>
      <c r="I4878" s="104"/>
      <c r="J4878" s="104" t="s">
        <v>258</v>
      </c>
      <c r="K4878" s="104" t="s">
        <v>77</v>
      </c>
      <c r="L4878" s="104" t="s">
        <v>259</v>
      </c>
      <c r="M4878" s="104" t="s">
        <v>276</v>
      </c>
      <c r="N4878" s="104"/>
      <c r="O4878" s="106"/>
      <c r="P4878" s="153" t="s">
        <v>479</v>
      </c>
      <c r="Q4878" s="153" t="s">
        <v>315</v>
      </c>
      <c r="R4878" s="153" t="s">
        <v>316</v>
      </c>
      <c r="S4878" s="153">
        <v>4.1666666666666657E-2</v>
      </c>
      <c r="T4878" s="153">
        <v>0.54513888888888884</v>
      </c>
      <c r="U4878" s="153">
        <v>0.58680555555555558</v>
      </c>
      <c r="V4878" s="153">
        <f>IF(ISBLANK(T4878),"",Tabella2[[#This Row],[ACT STOP]]-Tabella2[[#This Row],[ACT START]])</f>
        <v>4.1666666666666741E-2</v>
      </c>
      <c r="W4878" s="104" t="s">
        <v>92</v>
      </c>
      <c r="X4878" s="104" t="s">
        <v>91</v>
      </c>
      <c r="Y4878" s="110"/>
      <c r="Z4878" s="106"/>
      <c r="AA4878" s="104"/>
      <c r="AB4878" s="107"/>
      <c r="AC4878" s="72">
        <v>1</v>
      </c>
      <c r="AH4878" s="70"/>
      <c r="AI4878" s="70"/>
      <c r="AJ4878">
        <v>0</v>
      </c>
      <c r="AL4878" s="70"/>
      <c r="BM4878" s="135">
        <v>0.54513888888888884</v>
      </c>
      <c r="BN4878" s="136">
        <v>0.58680555555555558</v>
      </c>
      <c r="BO4878" s="101"/>
      <c r="BR4878" s="109" t="str">
        <f t="shared" si="76"/>
        <v>SH-25-4867</v>
      </c>
      <c r="BS4878" s="109" t="s">
        <v>393</v>
      </c>
      <c r="BT4878" t="s">
        <v>92</v>
      </c>
      <c r="BU4878" t="s">
        <v>10187</v>
      </c>
    </row>
    <row r="4879" spans="1:73" hidden="1">
      <c r="A4879" s="103" t="s">
        <v>10188</v>
      </c>
      <c r="B4879" s="102">
        <v>45903</v>
      </c>
      <c r="C4879" s="104">
        <f>_xlfn.ISOWEEKNUM(Tabella2[[#This Row],[Date]])</f>
        <v>36</v>
      </c>
      <c r="D4879" s="104" t="s">
        <v>6396</v>
      </c>
      <c r="E4879" s="104" t="s">
        <v>256</v>
      </c>
      <c r="F4879" s="104">
        <v>70</v>
      </c>
      <c r="G4879" s="104" t="s">
        <v>284</v>
      </c>
      <c r="H4879" s="105">
        <v>9</v>
      </c>
      <c r="I4879" s="104"/>
      <c r="J4879" s="104" t="s">
        <v>258</v>
      </c>
      <c r="K4879" s="104" t="s">
        <v>79</v>
      </c>
      <c r="L4879" s="104" t="s">
        <v>299</v>
      </c>
      <c r="M4879" s="104" t="s">
        <v>276</v>
      </c>
      <c r="N4879" s="104"/>
      <c r="O4879" s="108" t="str">
        <f>A4880</f>
        <v>17282</v>
      </c>
      <c r="P4879" s="111" t="s">
        <v>2021</v>
      </c>
      <c r="Q4879" s="153" t="s">
        <v>10109</v>
      </c>
      <c r="R4879" s="153" t="s">
        <v>10110</v>
      </c>
      <c r="S4879" s="153">
        <v>4.1666666666666657E-2</v>
      </c>
      <c r="T4879" s="153" t="s">
        <v>10109</v>
      </c>
      <c r="U4879" s="153" t="s">
        <v>10110</v>
      </c>
      <c r="V4879" s="153">
        <f>IF(ISBLANK(T4879),"",Tabella2[[#This Row],[ACT STOP]]-Tabella2[[#This Row],[ACT START]])</f>
        <v>4.1666666666666657E-2</v>
      </c>
      <c r="W4879" s="104" t="s">
        <v>92</v>
      </c>
      <c r="X4879" s="104" t="s">
        <v>91</v>
      </c>
      <c r="Y4879" s="110"/>
      <c r="Z4879" s="106"/>
      <c r="AA4879" s="104"/>
      <c r="AB4879" s="107"/>
      <c r="AC4879" s="72">
        <v>1</v>
      </c>
      <c r="AH4879" s="70"/>
      <c r="AI4879" s="70"/>
      <c r="AJ4879">
        <v>0</v>
      </c>
      <c r="AL4879" s="70"/>
      <c r="BM4879" s="135" t="s">
        <v>10109</v>
      </c>
      <c r="BN4879" s="136" t="s">
        <v>10110</v>
      </c>
      <c r="BO4879" s="101"/>
      <c r="BR4879" s="109" t="str">
        <f t="shared" si="76"/>
        <v>SH-25-4868</v>
      </c>
      <c r="BS4879" s="109" t="s">
        <v>339</v>
      </c>
      <c r="BT4879" t="s">
        <v>92</v>
      </c>
      <c r="BU4879" t="s">
        <v>10189</v>
      </c>
    </row>
    <row r="4880" spans="1:73" hidden="1">
      <c r="A4880" s="103" t="s">
        <v>10190</v>
      </c>
      <c r="B4880" s="102">
        <v>45903</v>
      </c>
      <c r="C4880" s="104">
        <f>_xlfn.ISOWEEKNUM(Tabella2[[#This Row],[Date]])</f>
        <v>36</v>
      </c>
      <c r="D4880" s="104" t="s">
        <v>6396</v>
      </c>
      <c r="E4880" s="104" t="s">
        <v>256</v>
      </c>
      <c r="F4880" s="104">
        <v>71</v>
      </c>
      <c r="G4880" s="104" t="s">
        <v>257</v>
      </c>
      <c r="H4880" s="105">
        <v>14</v>
      </c>
      <c r="I4880" s="104"/>
      <c r="J4880" s="104" t="s">
        <v>258</v>
      </c>
      <c r="K4880" s="104" t="s">
        <v>78</v>
      </c>
      <c r="L4880" s="104" t="s">
        <v>299</v>
      </c>
      <c r="M4880" s="104" t="s">
        <v>276</v>
      </c>
      <c r="N4880" s="104"/>
      <c r="O4880" s="108" t="str">
        <f>A4879</f>
        <v>17281</v>
      </c>
      <c r="P4880" s="111" t="s">
        <v>2021</v>
      </c>
      <c r="Q4880" s="153">
        <v>0.2326388888888889</v>
      </c>
      <c r="R4880" s="153">
        <v>0.27430555555555558</v>
      </c>
      <c r="S4880" s="153">
        <v>4.1666666666666657E-2</v>
      </c>
      <c r="T4880" s="153" t="s">
        <v>10109</v>
      </c>
      <c r="U4880" s="153" t="s">
        <v>10110</v>
      </c>
      <c r="V4880" s="153">
        <f>IF(ISBLANK(T4880),"",Tabella2[[#This Row],[ACT STOP]]-Tabella2[[#This Row],[ACT START]])</f>
        <v>4.1666666666666657E-2</v>
      </c>
      <c r="W4880" s="104" t="s">
        <v>92</v>
      </c>
      <c r="X4880" s="104" t="s">
        <v>91</v>
      </c>
      <c r="Y4880" s="110"/>
      <c r="Z4880" s="106"/>
      <c r="AA4880" s="104"/>
      <c r="AB4880" s="107"/>
      <c r="AC4880" s="72">
        <v>1</v>
      </c>
      <c r="AH4880" s="70"/>
      <c r="AI4880" s="70"/>
      <c r="AJ4880">
        <v>0</v>
      </c>
      <c r="AL4880" s="70"/>
      <c r="BL4880" t="s">
        <v>10191</v>
      </c>
      <c r="BM4880" s="135" t="s">
        <v>10109</v>
      </c>
      <c r="BN4880" s="136" t="s">
        <v>10110</v>
      </c>
      <c r="BO4880" s="101"/>
      <c r="BR4880" s="109" t="str">
        <f t="shared" si="76"/>
        <v>SH-25-4869</v>
      </c>
      <c r="BS4880" s="109" t="s">
        <v>372</v>
      </c>
      <c r="BT4880" t="s">
        <v>92</v>
      </c>
      <c r="BU4880" t="s">
        <v>10192</v>
      </c>
    </row>
    <row r="4881" spans="1:73" hidden="1">
      <c r="A4881" s="103" t="s">
        <v>10193</v>
      </c>
      <c r="B4881" s="102">
        <v>45903</v>
      </c>
      <c r="C4881" s="104">
        <f>_xlfn.ISOWEEKNUM(Tabella2[[#This Row],[Date]])</f>
        <v>36</v>
      </c>
      <c r="D4881" s="104" t="s">
        <v>860</v>
      </c>
      <c r="E4881" s="104" t="s">
        <v>284</v>
      </c>
      <c r="F4881" s="104">
        <v>81</v>
      </c>
      <c r="G4881" s="104" t="s">
        <v>284</v>
      </c>
      <c r="H4881" s="105">
        <v>23</v>
      </c>
      <c r="I4881" s="104"/>
      <c r="J4881" s="104" t="s">
        <v>258</v>
      </c>
      <c r="K4881" s="104" t="s">
        <v>83</v>
      </c>
      <c r="L4881" s="104" t="s">
        <v>299</v>
      </c>
      <c r="M4881" s="104" t="s">
        <v>276</v>
      </c>
      <c r="N4881" s="104"/>
      <c r="O4881" s="108" t="str">
        <f>A4882</f>
        <v>17284</v>
      </c>
      <c r="P4881" s="111" t="s">
        <v>1920</v>
      </c>
      <c r="Q4881" s="153" t="s">
        <v>10109</v>
      </c>
      <c r="R4881" s="153" t="s">
        <v>10110</v>
      </c>
      <c r="S4881" s="153">
        <v>4.1666666666666657E-2</v>
      </c>
      <c r="T4881" s="153" t="s">
        <v>10109</v>
      </c>
      <c r="U4881" s="153" t="s">
        <v>10110</v>
      </c>
      <c r="V4881" s="153">
        <f>IF(ISBLANK(T4881),"",Tabella2[[#This Row],[ACT STOP]]-Tabella2[[#This Row],[ACT START]])</f>
        <v>4.1666666666666657E-2</v>
      </c>
      <c r="W4881" s="104" t="s">
        <v>92</v>
      </c>
      <c r="X4881" s="104" t="s">
        <v>91</v>
      </c>
      <c r="Y4881" s="110"/>
      <c r="Z4881" s="106"/>
      <c r="AA4881" s="104"/>
      <c r="AB4881" s="107"/>
      <c r="AC4881" s="72">
        <v>1</v>
      </c>
      <c r="AH4881" s="70"/>
      <c r="AI4881" s="70"/>
      <c r="AJ4881">
        <v>0</v>
      </c>
      <c r="AL4881" s="70"/>
      <c r="BM4881" s="135" t="s">
        <v>10109</v>
      </c>
      <c r="BN4881" s="136" t="s">
        <v>10110</v>
      </c>
      <c r="BO4881" s="101"/>
      <c r="BR4881" s="109" t="str">
        <f t="shared" si="76"/>
        <v>SH-25-4870</v>
      </c>
      <c r="BS4881" s="109" t="s">
        <v>358</v>
      </c>
      <c r="BT4881" t="s">
        <v>92</v>
      </c>
      <c r="BU4881" t="s">
        <v>10194</v>
      </c>
    </row>
    <row r="4882" spans="1:73" hidden="1">
      <c r="A4882" s="103" t="s">
        <v>10195</v>
      </c>
      <c r="B4882" s="102">
        <v>45903</v>
      </c>
      <c r="C4882" s="104">
        <f>_xlfn.ISOWEEKNUM(Tabella2[[#This Row],[Date]])</f>
        <v>36</v>
      </c>
      <c r="D4882" s="104" t="s">
        <v>195</v>
      </c>
      <c r="E4882" s="104" t="s">
        <v>398</v>
      </c>
      <c r="F4882" s="104"/>
      <c r="G4882" s="104" t="s">
        <v>257</v>
      </c>
      <c r="H4882" s="105">
        <v>12</v>
      </c>
      <c r="I4882" s="104"/>
      <c r="J4882" s="104" t="s">
        <v>258</v>
      </c>
      <c r="K4882" s="104" t="s">
        <v>80</v>
      </c>
      <c r="L4882" s="104" t="s">
        <v>299</v>
      </c>
      <c r="M4882" s="104" t="s">
        <v>276</v>
      </c>
      <c r="N4882" s="104"/>
      <c r="O4882" s="108" t="str">
        <f>A4881</f>
        <v>17283</v>
      </c>
      <c r="P4882" s="111" t="s">
        <v>300</v>
      </c>
      <c r="Q4882" s="153">
        <v>0.2326388888888889</v>
      </c>
      <c r="R4882" s="153">
        <v>0.27430555555555558</v>
      </c>
      <c r="S4882" s="153">
        <v>4.1666666666666657E-2</v>
      </c>
      <c r="T4882" s="153">
        <v>0.2326388888888889</v>
      </c>
      <c r="U4882" s="153">
        <v>0.27430555555555558</v>
      </c>
      <c r="V4882" s="153">
        <f>IF(ISBLANK(T4882),"",Tabella2[[#This Row],[ACT STOP]]-Tabella2[[#This Row],[ACT START]])</f>
        <v>4.1666666666666685E-2</v>
      </c>
      <c r="W4882" s="104" t="s">
        <v>122</v>
      </c>
      <c r="X4882" s="104" t="s">
        <v>91</v>
      </c>
      <c r="Y4882" s="110"/>
      <c r="Z4882" s="106"/>
      <c r="AA4882" s="104"/>
      <c r="AB4882" s="107"/>
      <c r="AC4882" s="72">
        <v>1</v>
      </c>
      <c r="AH4882" s="70"/>
      <c r="AI4882" s="70"/>
      <c r="AJ4882">
        <v>0</v>
      </c>
      <c r="AL4882" s="70"/>
      <c r="BM4882" s="135">
        <v>0.2326388888888889</v>
      </c>
      <c r="BN4882" s="136">
        <v>0.27430555555555558</v>
      </c>
      <c r="BO4882" s="101"/>
      <c r="BR4882" s="109" t="str">
        <f t="shared" si="76"/>
        <v>SH-25-4871</v>
      </c>
      <c r="BS4882" s="109" t="s">
        <v>266</v>
      </c>
      <c r="BT4882" t="s">
        <v>122</v>
      </c>
      <c r="BU4882" t="s">
        <v>399</v>
      </c>
    </row>
    <row r="4883" spans="1:73" hidden="1">
      <c r="A4883" s="103" t="s">
        <v>10196</v>
      </c>
      <c r="B4883" s="102">
        <v>45903</v>
      </c>
      <c r="C4883" s="104">
        <f>_xlfn.ISOWEEKNUM(Tabella2[[#This Row],[Date]])</f>
        <v>36</v>
      </c>
      <c r="D4883" s="104" t="s">
        <v>722</v>
      </c>
      <c r="E4883" s="104" t="s">
        <v>327</v>
      </c>
      <c r="F4883" s="104">
        <v>79</v>
      </c>
      <c r="G4883" s="104" t="s">
        <v>257</v>
      </c>
      <c r="H4883" s="105">
        <v>13</v>
      </c>
      <c r="I4883" s="104" t="s">
        <v>258</v>
      </c>
      <c r="J4883" s="104"/>
      <c r="K4883" s="104" t="s">
        <v>81</v>
      </c>
      <c r="L4883" s="104" t="s">
        <v>259</v>
      </c>
      <c r="M4883" s="104" t="s">
        <v>276</v>
      </c>
      <c r="N4883" s="104"/>
      <c r="O4883" s="106"/>
      <c r="P4883" s="111" t="s">
        <v>546</v>
      </c>
      <c r="Q4883" s="153" t="s">
        <v>10109</v>
      </c>
      <c r="R4883" s="153" t="s">
        <v>10110</v>
      </c>
      <c r="S4883" s="153">
        <v>4.1666666666666657E-2</v>
      </c>
      <c r="T4883" s="153" t="s">
        <v>10109</v>
      </c>
      <c r="U4883" s="153" t="s">
        <v>10110</v>
      </c>
      <c r="V4883" s="153">
        <f>IF(ISBLANK(T4883),"",Tabella2[[#This Row],[ACT STOP]]-Tabella2[[#This Row],[ACT START]])</f>
        <v>4.1666666666666657E-2</v>
      </c>
      <c r="W4883" s="104" t="s">
        <v>92</v>
      </c>
      <c r="X4883" s="104" t="s">
        <v>91</v>
      </c>
      <c r="Y4883" s="110"/>
      <c r="Z4883" s="106"/>
      <c r="AA4883" s="104"/>
      <c r="AB4883" s="107"/>
      <c r="AC4883" s="72">
        <v>1</v>
      </c>
      <c r="AH4883" s="70"/>
      <c r="AI4883" s="70"/>
      <c r="AJ4883">
        <v>0</v>
      </c>
      <c r="AL4883" s="70"/>
      <c r="BM4883" s="135" t="s">
        <v>10109</v>
      </c>
      <c r="BN4883" s="136" t="s">
        <v>10110</v>
      </c>
      <c r="BO4883" s="101"/>
      <c r="BR4883" s="109" t="str">
        <f t="shared" si="76"/>
        <v>SH-25-4872</v>
      </c>
      <c r="BS4883" s="109" t="s">
        <v>427</v>
      </c>
      <c r="BT4883" t="s">
        <v>92</v>
      </c>
      <c r="BU4883" t="s">
        <v>10197</v>
      </c>
    </row>
    <row r="4884" spans="1:73" hidden="1">
      <c r="A4884" s="103" t="s">
        <v>10198</v>
      </c>
      <c r="B4884" s="102">
        <v>45903</v>
      </c>
      <c r="C4884" s="104">
        <f>_xlfn.ISOWEEKNUM(Tabella2[[#This Row],[Date]])</f>
        <v>36</v>
      </c>
      <c r="D4884" s="104" t="s">
        <v>6396</v>
      </c>
      <c r="E4884" s="104" t="s">
        <v>256</v>
      </c>
      <c r="F4884" s="104">
        <v>75</v>
      </c>
      <c r="G4884" s="104" t="s">
        <v>257</v>
      </c>
      <c r="H4884" s="105">
        <v>2</v>
      </c>
      <c r="I4884" s="104"/>
      <c r="J4884" s="104" t="s">
        <v>258</v>
      </c>
      <c r="K4884" s="104" t="s">
        <v>77</v>
      </c>
      <c r="L4884" s="104" t="s">
        <v>259</v>
      </c>
      <c r="M4884" s="104" t="s">
        <v>276</v>
      </c>
      <c r="N4884" s="104"/>
      <c r="O4884" s="106"/>
      <c r="P4884" s="111" t="s">
        <v>2896</v>
      </c>
      <c r="Q4884" s="153" t="s">
        <v>10109</v>
      </c>
      <c r="R4884" s="153" t="s">
        <v>10110</v>
      </c>
      <c r="S4884" s="153">
        <v>4.1666666666666657E-2</v>
      </c>
      <c r="T4884" s="153" t="s">
        <v>10109</v>
      </c>
      <c r="U4884" s="153" t="s">
        <v>10110</v>
      </c>
      <c r="V4884" s="153">
        <f>IF(ISBLANK(T4884),"",Tabella2[[#This Row],[ACT STOP]]-Tabella2[[#This Row],[ACT START]])</f>
        <v>4.1666666666666657E-2</v>
      </c>
      <c r="W4884" s="104" t="s">
        <v>92</v>
      </c>
      <c r="X4884" s="104" t="s">
        <v>91</v>
      </c>
      <c r="Y4884" s="110" t="s">
        <v>10199</v>
      </c>
      <c r="Z4884" s="106"/>
      <c r="AA4884" s="104"/>
      <c r="AB4884" s="107"/>
      <c r="AC4884" s="72">
        <v>1</v>
      </c>
      <c r="AH4884" s="70"/>
      <c r="AI4884" s="70"/>
      <c r="AJ4884">
        <v>0</v>
      </c>
      <c r="AL4884" s="70"/>
      <c r="BL4884" t="s">
        <v>7284</v>
      </c>
      <c r="BM4884" s="135" t="s">
        <v>10109</v>
      </c>
      <c r="BN4884" s="136" t="s">
        <v>10110</v>
      </c>
      <c r="BO4884" s="101"/>
      <c r="BR4884" s="109" t="str">
        <f t="shared" si="76"/>
        <v>SH-25-4873</v>
      </c>
      <c r="BS4884" s="109" t="s">
        <v>368</v>
      </c>
      <c r="BT4884" t="s">
        <v>92</v>
      </c>
      <c r="BU4884" t="s">
        <v>8485</v>
      </c>
    </row>
    <row r="4885" spans="1:73" hidden="1">
      <c r="A4885" s="103" t="s">
        <v>10200</v>
      </c>
      <c r="B4885" s="102">
        <v>45903</v>
      </c>
      <c r="C4885" s="104">
        <f>_xlfn.ISOWEEKNUM(Tabella2[[#This Row],[Date]])</f>
        <v>36</v>
      </c>
      <c r="D4885" s="104" t="s">
        <v>817</v>
      </c>
      <c r="E4885" s="104" t="s">
        <v>284</v>
      </c>
      <c r="F4885" s="104">
        <v>75</v>
      </c>
      <c r="G4885" s="104" t="s">
        <v>257</v>
      </c>
      <c r="H4885" s="105">
        <v>9</v>
      </c>
      <c r="I4885" s="104"/>
      <c r="J4885" s="104" t="s">
        <v>258</v>
      </c>
      <c r="K4885" s="104" t="s">
        <v>79</v>
      </c>
      <c r="L4885" s="104" t="s">
        <v>259</v>
      </c>
      <c r="M4885" s="104" t="s">
        <v>328</v>
      </c>
      <c r="N4885" s="104"/>
      <c r="O4885" s="106"/>
      <c r="P4885" s="111" t="s">
        <v>524</v>
      </c>
      <c r="Q4885" s="153" t="s">
        <v>307</v>
      </c>
      <c r="R4885" s="153" t="s">
        <v>308</v>
      </c>
      <c r="S4885" s="153">
        <v>4.1666666666666657E-2</v>
      </c>
      <c r="T4885" s="153" t="s">
        <v>307</v>
      </c>
      <c r="U4885" s="153" t="s">
        <v>308</v>
      </c>
      <c r="V4885" s="153">
        <f>IF(ISBLANK(T4885),"",Tabella2[[#This Row],[ACT STOP]]-Tabella2[[#This Row],[ACT START]])</f>
        <v>4.1666666666666685E-2</v>
      </c>
      <c r="W4885" s="104" t="s">
        <v>92</v>
      </c>
      <c r="X4885" s="104" t="s">
        <v>91</v>
      </c>
      <c r="Y4885" s="110"/>
      <c r="Z4885" s="106"/>
      <c r="AA4885" s="104"/>
      <c r="AB4885" s="107"/>
      <c r="AC4885" s="72">
        <v>1</v>
      </c>
      <c r="AH4885" s="70"/>
      <c r="AI4885" s="70"/>
      <c r="AJ4885">
        <v>0</v>
      </c>
      <c r="AL4885" s="70"/>
      <c r="BM4885" s="135" t="s">
        <v>307</v>
      </c>
      <c r="BN4885" s="136" t="s">
        <v>308</v>
      </c>
      <c r="BO4885" s="101"/>
      <c r="BR4885" s="109" t="str">
        <f t="shared" si="76"/>
        <v>SH-25-4874</v>
      </c>
      <c r="BS4885" s="109" t="s">
        <v>318</v>
      </c>
      <c r="BT4885" t="s">
        <v>92</v>
      </c>
      <c r="BU4885" t="s">
        <v>10201</v>
      </c>
    </row>
    <row r="4886" spans="1:73" hidden="1">
      <c r="A4886" s="103" t="s">
        <v>10202</v>
      </c>
      <c r="B4886" s="102">
        <v>45903</v>
      </c>
      <c r="C4886" s="104">
        <f>_xlfn.ISOWEEKNUM(Tabella2[[#This Row],[Date]])</f>
        <v>36</v>
      </c>
      <c r="D4886" s="104" t="s">
        <v>9743</v>
      </c>
      <c r="E4886" s="104" t="s">
        <v>256</v>
      </c>
      <c r="F4886" s="104">
        <v>83</v>
      </c>
      <c r="G4886" s="104" t="s">
        <v>257</v>
      </c>
      <c r="H4886" s="105">
        <v>17</v>
      </c>
      <c r="I4886" s="104"/>
      <c r="J4886" s="104" t="s">
        <v>258</v>
      </c>
      <c r="K4886" s="104" t="s">
        <v>78</v>
      </c>
      <c r="L4886" s="104" t="s">
        <v>259</v>
      </c>
      <c r="M4886" s="104" t="s">
        <v>276</v>
      </c>
      <c r="N4886" s="104"/>
      <c r="O4886" s="106"/>
      <c r="P4886" s="111" t="s">
        <v>2896</v>
      </c>
      <c r="Q4886" s="153" t="s">
        <v>307</v>
      </c>
      <c r="R4886" s="153" t="s">
        <v>308</v>
      </c>
      <c r="S4886" s="153">
        <v>4.1666666666666657E-2</v>
      </c>
      <c r="T4886" s="153" t="s">
        <v>307</v>
      </c>
      <c r="U4886" s="153" t="s">
        <v>308</v>
      </c>
      <c r="V4886" s="153">
        <f>IF(ISBLANK(T4886),"",Tabella2[[#This Row],[ACT STOP]]-Tabella2[[#This Row],[ACT START]])</f>
        <v>4.1666666666666685E-2</v>
      </c>
      <c r="W4886" s="104" t="s">
        <v>92</v>
      </c>
      <c r="X4886" s="104" t="s">
        <v>91</v>
      </c>
      <c r="Y4886" s="110"/>
      <c r="Z4886" s="106"/>
      <c r="AA4886" s="104"/>
      <c r="AB4886" s="107"/>
      <c r="AC4886" s="72">
        <v>1</v>
      </c>
      <c r="AH4886" s="70"/>
      <c r="AI4886" s="70"/>
      <c r="AJ4886">
        <v>0</v>
      </c>
      <c r="AL4886" s="70"/>
      <c r="BM4886" s="135" t="s">
        <v>307</v>
      </c>
      <c r="BN4886" s="136" t="s">
        <v>308</v>
      </c>
      <c r="BO4886" s="101"/>
      <c r="BR4886" s="109" t="str">
        <f t="shared" si="76"/>
        <v>SH-25-4875</v>
      </c>
      <c r="BS4886" s="109" t="s">
        <v>393</v>
      </c>
      <c r="BT4886" t="s">
        <v>92</v>
      </c>
      <c r="BU4886" t="s">
        <v>10203</v>
      </c>
    </row>
    <row r="4887" spans="1:73" hidden="1">
      <c r="A4887" s="103" t="s">
        <v>10204</v>
      </c>
      <c r="B4887" s="102">
        <v>45903</v>
      </c>
      <c r="C4887" s="104">
        <f>_xlfn.ISOWEEKNUM(Tabella2[[#This Row],[Date]])</f>
        <v>36</v>
      </c>
      <c r="D4887" s="104" t="s">
        <v>817</v>
      </c>
      <c r="E4887" s="104" t="s">
        <v>284</v>
      </c>
      <c r="F4887" s="104">
        <v>74</v>
      </c>
      <c r="G4887" s="104" t="s">
        <v>257</v>
      </c>
      <c r="H4887" s="105">
        <v>1</v>
      </c>
      <c r="I4887" s="104"/>
      <c r="J4887" s="104" t="s">
        <v>258</v>
      </c>
      <c r="K4887" s="104" t="s">
        <v>83</v>
      </c>
      <c r="L4887" s="104" t="s">
        <v>259</v>
      </c>
      <c r="M4887" s="104" t="s">
        <v>328</v>
      </c>
      <c r="N4887" s="104"/>
      <c r="O4887" s="106"/>
      <c r="P4887" s="111" t="s">
        <v>524</v>
      </c>
      <c r="Q4887" s="153" t="s">
        <v>307</v>
      </c>
      <c r="R4887" s="153" t="s">
        <v>308</v>
      </c>
      <c r="S4887" s="153">
        <v>4.1666666666666657E-2</v>
      </c>
      <c r="T4887" s="153">
        <v>0.29166666666666669</v>
      </c>
      <c r="U4887" s="153">
        <v>0.33333333333333331</v>
      </c>
      <c r="V4887" s="153">
        <f>IF(ISBLANK(T4887),"",Tabella2[[#This Row],[ACT STOP]]-Tabella2[[#This Row],[ACT START]])</f>
        <v>4.166666666666663E-2</v>
      </c>
      <c r="W4887" s="104" t="s">
        <v>92</v>
      </c>
      <c r="X4887" s="104" t="s">
        <v>91</v>
      </c>
      <c r="Y4887" s="110"/>
      <c r="Z4887" s="106"/>
      <c r="AA4887" s="104"/>
      <c r="AB4887" s="107"/>
      <c r="AC4887" s="72">
        <v>1</v>
      </c>
      <c r="AH4887" s="70"/>
      <c r="AI4887" s="70"/>
      <c r="AJ4887">
        <v>0</v>
      </c>
      <c r="AL4887" s="70"/>
      <c r="BM4887" s="135">
        <v>0.29166666666666669</v>
      </c>
      <c r="BN4887" s="136">
        <v>0.33333333333333331</v>
      </c>
      <c r="BO4887" s="101"/>
      <c r="BR4887" s="109" t="str">
        <f t="shared" si="76"/>
        <v>SH-25-4876</v>
      </c>
      <c r="BS4887" s="109" t="s">
        <v>332</v>
      </c>
      <c r="BT4887" t="s">
        <v>92</v>
      </c>
      <c r="BU4887" t="s">
        <v>10130</v>
      </c>
    </row>
    <row r="4888" spans="1:73" ht="31.5" hidden="1" customHeight="1">
      <c r="A4888" s="103" t="s">
        <v>10205</v>
      </c>
      <c r="B4888" s="102">
        <v>45903</v>
      </c>
      <c r="C4888" s="104">
        <f>_xlfn.ISOWEEKNUM(Tabella2[[#This Row],[Date]])</f>
        <v>36</v>
      </c>
      <c r="D4888" s="104" t="s">
        <v>817</v>
      </c>
      <c r="E4888" s="104" t="s">
        <v>284</v>
      </c>
      <c r="F4888" s="104">
        <v>73</v>
      </c>
      <c r="G4888" s="104" t="s">
        <v>257</v>
      </c>
      <c r="H4888" s="105">
        <v>32</v>
      </c>
      <c r="I4888" s="104"/>
      <c r="J4888" s="104" t="s">
        <v>258</v>
      </c>
      <c r="K4888" s="104" t="s">
        <v>80</v>
      </c>
      <c r="L4888" s="104" t="s">
        <v>259</v>
      </c>
      <c r="M4888" s="104" t="s">
        <v>1846</v>
      </c>
      <c r="N4888" s="104"/>
      <c r="O4888" s="106"/>
      <c r="P4888" s="111" t="s">
        <v>1847</v>
      </c>
      <c r="Q4888" s="153" t="s">
        <v>307</v>
      </c>
      <c r="R4888" s="153" t="s">
        <v>308</v>
      </c>
      <c r="S4888" s="153">
        <v>4.1666666666666657E-2</v>
      </c>
      <c r="T4888" s="153" t="s">
        <v>307</v>
      </c>
      <c r="U4888" s="153" t="s">
        <v>308</v>
      </c>
      <c r="V4888" s="153">
        <f>IF(ISBLANK(T4888),"",Tabella2[[#This Row],[ACT STOP]]-Tabella2[[#This Row],[ACT START]])</f>
        <v>4.1666666666666685E-2</v>
      </c>
      <c r="W4888" s="104" t="s">
        <v>92</v>
      </c>
      <c r="X4888" s="104" t="s">
        <v>91</v>
      </c>
      <c r="Y4888" s="110" t="s">
        <v>10206</v>
      </c>
      <c r="Z4888" s="106"/>
      <c r="AA4888" s="104"/>
      <c r="AB4888" s="107"/>
      <c r="AC4888" s="72">
        <v>1</v>
      </c>
      <c r="AH4888" s="70"/>
      <c r="AI4888" s="70"/>
      <c r="AJ4888">
        <v>0</v>
      </c>
      <c r="AL4888" s="70"/>
      <c r="BM4888" s="135" t="s">
        <v>307</v>
      </c>
      <c r="BN4888" s="136" t="s">
        <v>308</v>
      </c>
      <c r="BO4888" s="101"/>
      <c r="BR4888" s="109" t="str">
        <f t="shared" si="76"/>
        <v>SH-25-4877</v>
      </c>
      <c r="BS4888" s="109" t="s">
        <v>356</v>
      </c>
      <c r="BT4888" t="s">
        <v>92</v>
      </c>
      <c r="BU4888" t="s">
        <v>10207</v>
      </c>
    </row>
    <row r="4889" spans="1:73" hidden="1">
      <c r="A4889" s="103" t="s">
        <v>10208</v>
      </c>
      <c r="B4889" s="102">
        <v>45903</v>
      </c>
      <c r="C4889" s="104">
        <f>_xlfn.ISOWEEKNUM(Tabella2[[#This Row],[Date]])</f>
        <v>36</v>
      </c>
      <c r="D4889" s="104" t="s">
        <v>9743</v>
      </c>
      <c r="E4889" s="104" t="s">
        <v>256</v>
      </c>
      <c r="F4889" s="104">
        <v>81</v>
      </c>
      <c r="G4889" s="104" t="s">
        <v>284</v>
      </c>
      <c r="H4889" s="105">
        <v>22</v>
      </c>
      <c r="I4889" s="104"/>
      <c r="J4889" s="104" t="s">
        <v>258</v>
      </c>
      <c r="K4889" s="104" t="s">
        <v>81</v>
      </c>
      <c r="L4889" s="104" t="s">
        <v>259</v>
      </c>
      <c r="M4889" s="104" t="s">
        <v>276</v>
      </c>
      <c r="N4889" s="104"/>
      <c r="O4889" s="106"/>
      <c r="P4889" s="111" t="s">
        <v>479</v>
      </c>
      <c r="Q4889" s="153" t="s">
        <v>307</v>
      </c>
      <c r="R4889" s="153" t="s">
        <v>308</v>
      </c>
      <c r="S4889" s="153">
        <v>4.1666666666666657E-2</v>
      </c>
      <c r="T4889" s="153">
        <v>0.2951388888888889</v>
      </c>
      <c r="U4889" s="153">
        <v>0.35069444444444442</v>
      </c>
      <c r="V4889" s="153">
        <f>IF(ISBLANK(T4889),"",Tabella2[[#This Row],[ACT STOP]]-Tabella2[[#This Row],[ACT START]])</f>
        <v>5.5555555555555525E-2</v>
      </c>
      <c r="W4889" s="104" t="s">
        <v>92</v>
      </c>
      <c r="X4889" s="104" t="s">
        <v>91</v>
      </c>
      <c r="Y4889" s="110"/>
      <c r="Z4889" s="106"/>
      <c r="AA4889" s="104"/>
      <c r="AB4889" s="107"/>
      <c r="AC4889" s="72">
        <v>1</v>
      </c>
      <c r="AH4889" s="70"/>
      <c r="AI4889" s="70"/>
      <c r="AJ4889">
        <v>0</v>
      </c>
      <c r="AL4889" s="70"/>
      <c r="BM4889" s="135">
        <v>0.2951388888888889</v>
      </c>
      <c r="BN4889" s="136">
        <v>0.35069444444444442</v>
      </c>
      <c r="BO4889" s="101"/>
      <c r="BR4889" s="109" t="str">
        <f t="shared" si="76"/>
        <v>SH-25-4878</v>
      </c>
      <c r="BS4889" s="109" t="s">
        <v>295</v>
      </c>
      <c r="BT4889" t="s">
        <v>92</v>
      </c>
      <c r="BU4889" t="s">
        <v>10209</v>
      </c>
    </row>
    <row r="4890" spans="1:73" hidden="1">
      <c r="A4890" s="103" t="s">
        <v>10210</v>
      </c>
      <c r="B4890" s="102">
        <v>45903</v>
      </c>
      <c r="C4890" s="104">
        <f>_xlfn.ISOWEEKNUM(Tabella2[[#This Row],[Date]])</f>
        <v>36</v>
      </c>
      <c r="D4890" s="104" t="s">
        <v>9743</v>
      </c>
      <c r="E4890" s="104" t="s">
        <v>256</v>
      </c>
      <c r="F4890" s="104">
        <v>80</v>
      </c>
      <c r="G4890" s="104" t="s">
        <v>257</v>
      </c>
      <c r="H4890" s="105">
        <v>10</v>
      </c>
      <c r="I4890" s="104"/>
      <c r="J4890" s="104" t="s">
        <v>258</v>
      </c>
      <c r="K4890" s="104" t="s">
        <v>77</v>
      </c>
      <c r="L4890" s="104" t="s">
        <v>259</v>
      </c>
      <c r="M4890" s="104" t="s">
        <v>276</v>
      </c>
      <c r="N4890" s="104"/>
      <c r="O4890" s="106"/>
      <c r="P4890" s="111" t="s">
        <v>479</v>
      </c>
      <c r="Q4890" s="153" t="s">
        <v>307</v>
      </c>
      <c r="R4890" s="153" t="s">
        <v>308</v>
      </c>
      <c r="S4890" s="153">
        <v>4.1666666666666657E-2</v>
      </c>
      <c r="T4890" s="153"/>
      <c r="U4890" s="153"/>
      <c r="V4890" s="153" t="str">
        <f>IF(ISBLANK(T4890),"",Tabella2[[#This Row],[ACT STOP]]-Tabella2[[#This Row],[ACT START]])</f>
        <v/>
      </c>
      <c r="W4890" s="104" t="s">
        <v>108</v>
      </c>
      <c r="X4890" s="104" t="s">
        <v>97</v>
      </c>
      <c r="Y4890" s="110"/>
      <c r="Z4890" s="106"/>
      <c r="AA4890" s="104"/>
      <c r="AB4890" s="107"/>
      <c r="AC4890" s="72">
        <v>0</v>
      </c>
      <c r="AH4890" s="70"/>
      <c r="AI4890" s="70"/>
      <c r="AJ4890">
        <v>0</v>
      </c>
      <c r="AL4890" s="70"/>
      <c r="BL4890" t="s">
        <v>10211</v>
      </c>
      <c r="BM4890" s="135">
        <v>0</v>
      </c>
      <c r="BN4890" s="136">
        <v>0</v>
      </c>
      <c r="BO4890" s="101"/>
      <c r="BR4890" s="109" t="str">
        <f t="shared" si="76"/>
        <v>SH-25-4879</v>
      </c>
      <c r="BS4890" s="109" t="s">
        <v>552</v>
      </c>
      <c r="BT4890" t="s">
        <v>108</v>
      </c>
      <c r="BU4890" t="s">
        <v>10212</v>
      </c>
    </row>
    <row r="4891" spans="1:73" hidden="1">
      <c r="A4891" s="103" t="s">
        <v>10213</v>
      </c>
      <c r="B4891" s="102">
        <v>45903</v>
      </c>
      <c r="C4891" s="104">
        <f>_xlfn.ISOWEEKNUM(Tabella2[[#This Row],[Date]])</f>
        <v>36</v>
      </c>
      <c r="D4891" s="104" t="s">
        <v>3529</v>
      </c>
      <c r="E4891" s="104" t="s">
        <v>284</v>
      </c>
      <c r="F4891" s="104">
        <v>68</v>
      </c>
      <c r="G4891" s="104" t="s">
        <v>284</v>
      </c>
      <c r="H4891" s="105">
        <v>9</v>
      </c>
      <c r="I4891" s="104"/>
      <c r="J4891" s="104" t="s">
        <v>258</v>
      </c>
      <c r="K4891" s="104" t="s">
        <v>79</v>
      </c>
      <c r="L4891" s="104" t="s">
        <v>299</v>
      </c>
      <c r="M4891" s="104" t="s">
        <v>386</v>
      </c>
      <c r="N4891" s="104"/>
      <c r="O4891" s="108" t="str">
        <f>A4892</f>
        <v>17294</v>
      </c>
      <c r="P4891" s="111" t="s">
        <v>2292</v>
      </c>
      <c r="Q4891" s="153" t="s">
        <v>330</v>
      </c>
      <c r="R4891" s="153" t="s">
        <v>331</v>
      </c>
      <c r="S4891" s="153">
        <v>4.1666666666666657E-2</v>
      </c>
      <c r="T4891" s="153" t="s">
        <v>330</v>
      </c>
      <c r="U4891" s="153" t="s">
        <v>331</v>
      </c>
      <c r="V4891" s="153">
        <f>IF(ISBLANK(T4891),"",Tabella2[[#This Row],[ACT STOP]]-Tabella2[[#This Row],[ACT START]])</f>
        <v>4.1666666666666685E-2</v>
      </c>
      <c r="W4891" s="104" t="s">
        <v>92</v>
      </c>
      <c r="X4891" s="104" t="s">
        <v>91</v>
      </c>
      <c r="Y4891" s="110"/>
      <c r="Z4891" s="106"/>
      <c r="AA4891" s="104"/>
      <c r="AB4891" s="107"/>
      <c r="AC4891" s="72">
        <v>1</v>
      </c>
      <c r="AH4891" s="70"/>
      <c r="AI4891" s="70"/>
      <c r="AJ4891">
        <v>0</v>
      </c>
      <c r="AL4891" s="70"/>
      <c r="BM4891" s="135" t="s">
        <v>330</v>
      </c>
      <c r="BN4891" s="136" t="s">
        <v>331</v>
      </c>
      <c r="BO4891" s="101"/>
      <c r="BR4891" s="109" t="str">
        <f t="shared" si="76"/>
        <v>SH-25-4880</v>
      </c>
      <c r="BS4891" s="109" t="s">
        <v>339</v>
      </c>
      <c r="BT4891" t="s">
        <v>92</v>
      </c>
      <c r="BU4891" t="s">
        <v>10214</v>
      </c>
    </row>
    <row r="4892" spans="1:73" hidden="1">
      <c r="A4892" s="103" t="s">
        <v>10215</v>
      </c>
      <c r="B4892" s="102">
        <v>45903</v>
      </c>
      <c r="C4892" s="104">
        <f>_xlfn.ISOWEEKNUM(Tabella2[[#This Row],[Date]])</f>
        <v>36</v>
      </c>
      <c r="D4892" s="104" t="s">
        <v>3529</v>
      </c>
      <c r="E4892" s="104" t="s">
        <v>284</v>
      </c>
      <c r="F4892" s="104">
        <v>69</v>
      </c>
      <c r="G4892" s="104" t="s">
        <v>257</v>
      </c>
      <c r="H4892" s="105">
        <v>14</v>
      </c>
      <c r="I4892" s="104"/>
      <c r="J4892" s="104" t="s">
        <v>258</v>
      </c>
      <c r="K4892" s="104" t="s">
        <v>78</v>
      </c>
      <c r="L4892" s="104" t="s">
        <v>299</v>
      </c>
      <c r="M4892" s="104" t="s">
        <v>386</v>
      </c>
      <c r="N4892" s="104"/>
      <c r="O4892" s="108" t="str">
        <f>A4891</f>
        <v>17293</v>
      </c>
      <c r="P4892" s="111" t="s">
        <v>2292</v>
      </c>
      <c r="Q4892" s="153">
        <v>0.3576388888888889</v>
      </c>
      <c r="R4892" s="153">
        <v>0.39930555555555558</v>
      </c>
      <c r="S4892" s="153">
        <v>4.1666666666666657E-2</v>
      </c>
      <c r="T4892" s="153" t="s">
        <v>330</v>
      </c>
      <c r="U4892" s="153" t="s">
        <v>331</v>
      </c>
      <c r="V4892" s="153">
        <f>IF(ISBLANK(T4892),"",Tabella2[[#This Row],[ACT STOP]]-Tabella2[[#This Row],[ACT START]])</f>
        <v>4.1666666666666685E-2</v>
      </c>
      <c r="W4892" s="104" t="s">
        <v>92</v>
      </c>
      <c r="X4892" s="104" t="s">
        <v>91</v>
      </c>
      <c r="Y4892" s="110"/>
      <c r="Z4892" s="106"/>
      <c r="AA4892" s="104"/>
      <c r="AB4892" s="107"/>
      <c r="AC4892" s="72">
        <v>1</v>
      </c>
      <c r="AH4892" s="70"/>
      <c r="AI4892" s="70"/>
      <c r="AJ4892">
        <v>0</v>
      </c>
      <c r="AL4892" s="70"/>
      <c r="BM4892" s="135" t="s">
        <v>330</v>
      </c>
      <c r="BN4892" s="136" t="s">
        <v>331</v>
      </c>
      <c r="BO4892" s="101"/>
      <c r="BR4892" s="109" t="str">
        <f t="shared" si="76"/>
        <v>SH-25-4881</v>
      </c>
      <c r="BS4892" s="109" t="s">
        <v>372</v>
      </c>
      <c r="BT4892" t="s">
        <v>92</v>
      </c>
      <c r="BU4892" t="s">
        <v>10216</v>
      </c>
    </row>
    <row r="4893" spans="1:73" hidden="1">
      <c r="A4893" s="103" t="s">
        <v>10217</v>
      </c>
      <c r="B4893" s="102">
        <v>45903</v>
      </c>
      <c r="C4893" s="104">
        <f>_xlfn.ISOWEEKNUM(Tabella2[[#This Row],[Date]])</f>
        <v>36</v>
      </c>
      <c r="D4893" s="104" t="s">
        <v>722</v>
      </c>
      <c r="E4893" s="104" t="s">
        <v>327</v>
      </c>
      <c r="F4893" s="104">
        <v>80</v>
      </c>
      <c r="G4893" s="104" t="s">
        <v>284</v>
      </c>
      <c r="H4893" s="105">
        <v>23</v>
      </c>
      <c r="I4893" s="104" t="s">
        <v>258</v>
      </c>
      <c r="J4893" s="104"/>
      <c r="K4893" s="104" t="s">
        <v>83</v>
      </c>
      <c r="L4893" s="104" t="s">
        <v>259</v>
      </c>
      <c r="M4893" s="104" t="s">
        <v>276</v>
      </c>
      <c r="N4893" s="104"/>
      <c r="O4893" s="106"/>
      <c r="P4893" s="111" t="s">
        <v>546</v>
      </c>
      <c r="Q4893" s="153" t="s">
        <v>330</v>
      </c>
      <c r="R4893" s="153" t="s">
        <v>331</v>
      </c>
      <c r="S4893" s="153">
        <v>4.1666666666666657E-2</v>
      </c>
      <c r="T4893" s="153" t="s">
        <v>330</v>
      </c>
      <c r="U4893" s="153" t="s">
        <v>331</v>
      </c>
      <c r="V4893" s="153">
        <f>IF(ISBLANK(T4893),"",Tabella2[[#This Row],[ACT STOP]]-Tabella2[[#This Row],[ACT START]])</f>
        <v>4.1666666666666685E-2</v>
      </c>
      <c r="W4893" s="104" t="s">
        <v>92</v>
      </c>
      <c r="X4893" s="104" t="s">
        <v>91</v>
      </c>
      <c r="Y4893" s="110"/>
      <c r="Z4893" s="106"/>
      <c r="AA4893" s="104"/>
      <c r="AB4893" s="107"/>
      <c r="AC4893" s="72">
        <v>1</v>
      </c>
      <c r="AH4893" s="70"/>
      <c r="AI4893" s="70"/>
      <c r="AJ4893">
        <v>0</v>
      </c>
      <c r="AL4893" s="70"/>
      <c r="BL4893" s="110" t="s">
        <v>10218</v>
      </c>
      <c r="BM4893" s="135" t="s">
        <v>330</v>
      </c>
      <c r="BN4893" s="136" t="s">
        <v>331</v>
      </c>
      <c r="BO4893" s="101"/>
      <c r="BR4893" s="109" t="str">
        <f t="shared" si="76"/>
        <v>SH-25-4882</v>
      </c>
      <c r="BS4893" s="109" t="s">
        <v>358</v>
      </c>
      <c r="BT4893" t="s">
        <v>92</v>
      </c>
      <c r="BU4893" t="s">
        <v>10219</v>
      </c>
    </row>
    <row r="4894" spans="1:73" hidden="1">
      <c r="A4894" s="103" t="s">
        <v>10220</v>
      </c>
      <c r="B4894" s="102">
        <v>45903</v>
      </c>
      <c r="C4894" s="104">
        <f>_xlfn.ISOWEEKNUM(Tabella2[[#This Row],[Date]])</f>
        <v>36</v>
      </c>
      <c r="D4894" s="104" t="s">
        <v>817</v>
      </c>
      <c r="E4894" s="104" t="s">
        <v>284</v>
      </c>
      <c r="F4894" s="104">
        <v>72</v>
      </c>
      <c r="G4894" s="104" t="s">
        <v>257</v>
      </c>
      <c r="H4894" s="105">
        <v>12</v>
      </c>
      <c r="I4894" s="104"/>
      <c r="J4894" s="104" t="s">
        <v>258</v>
      </c>
      <c r="K4894" s="104" t="s">
        <v>80</v>
      </c>
      <c r="L4894" s="104" t="s">
        <v>259</v>
      </c>
      <c r="M4894" s="104" t="s">
        <v>328</v>
      </c>
      <c r="N4894" s="104"/>
      <c r="O4894" s="106"/>
      <c r="P4894" s="111" t="s">
        <v>3788</v>
      </c>
      <c r="Q4894" s="153" t="s">
        <v>330</v>
      </c>
      <c r="R4894" s="153" t="s">
        <v>331</v>
      </c>
      <c r="S4894" s="153">
        <v>4.1666666666666657E-2</v>
      </c>
      <c r="T4894" s="153" t="s">
        <v>330</v>
      </c>
      <c r="U4894" s="153" t="s">
        <v>331</v>
      </c>
      <c r="V4894" s="153">
        <f>IF(ISBLANK(T4894),"",Tabella2[[#This Row],[ACT STOP]]-Tabella2[[#This Row],[ACT START]])</f>
        <v>4.1666666666666685E-2</v>
      </c>
      <c r="W4894" s="104" t="s">
        <v>92</v>
      </c>
      <c r="X4894" s="104" t="s">
        <v>91</v>
      </c>
      <c r="Y4894" s="110"/>
      <c r="Z4894" s="106"/>
      <c r="AA4894" s="104"/>
      <c r="AB4894" s="107"/>
      <c r="AC4894" s="72">
        <v>1</v>
      </c>
      <c r="AH4894" s="70"/>
      <c r="AI4894" s="70"/>
      <c r="AJ4894">
        <v>0</v>
      </c>
      <c r="AL4894" s="70"/>
      <c r="BM4894" s="135" t="s">
        <v>330</v>
      </c>
      <c r="BN4894" s="136" t="s">
        <v>331</v>
      </c>
      <c r="BO4894" s="101"/>
      <c r="BR4894" s="109" t="str">
        <f t="shared" si="76"/>
        <v>SH-25-4883</v>
      </c>
      <c r="BS4894" s="109" t="s">
        <v>266</v>
      </c>
      <c r="BT4894" t="s">
        <v>92</v>
      </c>
      <c r="BU4894" t="s">
        <v>10221</v>
      </c>
    </row>
    <row r="4895" spans="1:73" hidden="1">
      <c r="A4895" s="103" t="s">
        <v>10222</v>
      </c>
      <c r="B4895" s="102">
        <v>45903</v>
      </c>
      <c r="C4895" s="104">
        <f>_xlfn.ISOWEEKNUM(Tabella2[[#This Row],[Date]])</f>
        <v>36</v>
      </c>
      <c r="D4895" s="104" t="s">
        <v>9743</v>
      </c>
      <c r="E4895" s="104" t="s">
        <v>256</v>
      </c>
      <c r="F4895" s="104">
        <v>84</v>
      </c>
      <c r="G4895" s="104" t="s">
        <v>257</v>
      </c>
      <c r="H4895" s="105">
        <v>13</v>
      </c>
      <c r="I4895" s="104"/>
      <c r="J4895" s="104" t="s">
        <v>258</v>
      </c>
      <c r="K4895" s="104" t="s">
        <v>81</v>
      </c>
      <c r="L4895" s="104" t="s">
        <v>259</v>
      </c>
      <c r="M4895" s="104" t="s">
        <v>276</v>
      </c>
      <c r="N4895" s="104"/>
      <c r="O4895" s="106"/>
      <c r="P4895" s="111" t="s">
        <v>479</v>
      </c>
      <c r="Q4895" s="153" t="s">
        <v>330</v>
      </c>
      <c r="R4895" s="153" t="s">
        <v>331</v>
      </c>
      <c r="S4895" s="153">
        <v>4.1666666666666657E-2</v>
      </c>
      <c r="T4895" s="153" t="s">
        <v>330</v>
      </c>
      <c r="U4895" s="153">
        <v>0.40625</v>
      </c>
      <c r="V4895" s="153">
        <f>IF(ISBLANK(T4895),"",Tabella2[[#This Row],[ACT STOP]]-Tabella2[[#This Row],[ACT START]])</f>
        <v>4.8611111111111105E-2</v>
      </c>
      <c r="W4895" s="104" t="s">
        <v>92</v>
      </c>
      <c r="X4895" s="104" t="s">
        <v>91</v>
      </c>
      <c r="Y4895" s="110"/>
      <c r="Z4895" s="106"/>
      <c r="AA4895" s="104"/>
      <c r="AB4895" s="107"/>
      <c r="AC4895" s="72">
        <v>1</v>
      </c>
      <c r="AH4895" s="70"/>
      <c r="AI4895" s="70"/>
      <c r="AJ4895">
        <v>0</v>
      </c>
      <c r="AL4895" s="70"/>
      <c r="BM4895" s="135" t="s">
        <v>330</v>
      </c>
      <c r="BN4895" s="136">
        <v>0.40625</v>
      </c>
      <c r="BO4895" s="101"/>
      <c r="BR4895" s="109" t="str">
        <f t="shared" si="76"/>
        <v>SH-25-4884</v>
      </c>
      <c r="BS4895" s="109" t="s">
        <v>427</v>
      </c>
      <c r="BT4895" t="s">
        <v>92</v>
      </c>
      <c r="BU4895" t="s">
        <v>10223</v>
      </c>
    </row>
    <row r="4896" spans="1:73" hidden="1">
      <c r="A4896" s="103" t="s">
        <v>10224</v>
      </c>
      <c r="B4896" s="102">
        <v>45903</v>
      </c>
      <c r="C4896" s="104">
        <f>_xlfn.ISOWEEKNUM(Tabella2[[#This Row],[Date]])</f>
        <v>36</v>
      </c>
      <c r="D4896" s="104" t="s">
        <v>9743</v>
      </c>
      <c r="E4896" s="104" t="s">
        <v>256</v>
      </c>
      <c r="F4896" s="104">
        <v>79</v>
      </c>
      <c r="G4896" s="104" t="s">
        <v>257</v>
      </c>
      <c r="H4896" s="105">
        <v>5</v>
      </c>
      <c r="I4896" s="104"/>
      <c r="J4896" s="104" t="s">
        <v>258</v>
      </c>
      <c r="K4896" s="104" t="s">
        <v>77</v>
      </c>
      <c r="L4896" s="104" t="s">
        <v>259</v>
      </c>
      <c r="M4896" s="104" t="s">
        <v>276</v>
      </c>
      <c r="N4896" s="104"/>
      <c r="O4896" s="106"/>
      <c r="P4896" s="111" t="s">
        <v>2896</v>
      </c>
      <c r="Q4896" s="153" t="s">
        <v>330</v>
      </c>
      <c r="R4896" s="153" t="s">
        <v>331</v>
      </c>
      <c r="S4896" s="153">
        <v>4.1666666666666657E-2</v>
      </c>
      <c r="T4896" s="153">
        <v>0.3576388888888889</v>
      </c>
      <c r="U4896" s="153">
        <v>0.39930555555555558</v>
      </c>
      <c r="V4896" s="153">
        <f>IF(ISBLANK(T4896),"",Tabella2[[#This Row],[ACT STOP]]-Tabella2[[#This Row],[ACT START]])</f>
        <v>4.1666666666666685E-2</v>
      </c>
      <c r="W4896" s="104" t="s">
        <v>92</v>
      </c>
      <c r="X4896" s="104" t="s">
        <v>91</v>
      </c>
      <c r="Y4896" s="110"/>
      <c r="Z4896" s="106"/>
      <c r="AA4896" s="104"/>
      <c r="AB4896" s="107"/>
      <c r="AC4896" s="72">
        <v>1</v>
      </c>
      <c r="AH4896" s="70"/>
      <c r="AI4896" s="70"/>
      <c r="AJ4896">
        <v>0</v>
      </c>
      <c r="AL4896" s="70"/>
      <c r="BM4896" s="135">
        <v>0.3576388888888889</v>
      </c>
      <c r="BN4896" s="136">
        <v>0.39930555555555558</v>
      </c>
      <c r="BO4896" s="101"/>
      <c r="BR4896" s="109" t="str">
        <f t="shared" si="76"/>
        <v>SH-25-4885</v>
      </c>
      <c r="BS4896" s="109" t="s">
        <v>416</v>
      </c>
      <c r="BT4896" t="s">
        <v>92</v>
      </c>
      <c r="BU4896" t="s">
        <v>10225</v>
      </c>
    </row>
    <row r="4897" spans="1:73" hidden="1">
      <c r="A4897" s="103" t="s">
        <v>10226</v>
      </c>
      <c r="B4897" s="102">
        <v>45903</v>
      </c>
      <c r="C4897" s="104">
        <f>_xlfn.ISOWEEKNUM(Tabella2[[#This Row],[Date]])</f>
        <v>36</v>
      </c>
      <c r="D4897" s="104" t="s">
        <v>9764</v>
      </c>
      <c r="E4897" s="104" t="s">
        <v>284</v>
      </c>
      <c r="F4897" s="104">
        <v>76</v>
      </c>
      <c r="G4897" s="104" t="s">
        <v>257</v>
      </c>
      <c r="H4897" s="105">
        <v>9</v>
      </c>
      <c r="I4897" s="104"/>
      <c r="J4897" s="104" t="s">
        <v>258</v>
      </c>
      <c r="K4897" s="104" t="s">
        <v>79</v>
      </c>
      <c r="L4897" s="104" t="s">
        <v>259</v>
      </c>
      <c r="M4897" s="104" t="s">
        <v>276</v>
      </c>
      <c r="N4897" s="104"/>
      <c r="O4897" s="106"/>
      <c r="P4897" s="111" t="s">
        <v>3000</v>
      </c>
      <c r="Q4897" s="153" t="s">
        <v>336</v>
      </c>
      <c r="R4897" s="153" t="s">
        <v>337</v>
      </c>
      <c r="S4897" s="153">
        <v>4.1666666666666657E-2</v>
      </c>
      <c r="T4897" s="153" t="s">
        <v>336</v>
      </c>
      <c r="U4897" s="153" t="s">
        <v>337</v>
      </c>
      <c r="V4897" s="153">
        <f>IF(ISBLANK(T4897),"",Tabella2[[#This Row],[ACT STOP]]-Tabella2[[#This Row],[ACT START]])</f>
        <v>4.1666666666666685E-2</v>
      </c>
      <c r="W4897" s="104" t="s">
        <v>92</v>
      </c>
      <c r="X4897" s="104" t="s">
        <v>91</v>
      </c>
      <c r="Y4897" s="110"/>
      <c r="Z4897" s="106"/>
      <c r="AA4897" s="104"/>
      <c r="AB4897" s="107"/>
      <c r="AC4897" s="72">
        <v>1</v>
      </c>
      <c r="AH4897" s="70"/>
      <c r="AI4897" s="70"/>
      <c r="AJ4897">
        <v>0</v>
      </c>
      <c r="AL4897" s="70"/>
      <c r="BM4897" s="135" t="s">
        <v>336</v>
      </c>
      <c r="BN4897" s="136" t="s">
        <v>337</v>
      </c>
      <c r="BO4897" s="101"/>
      <c r="BR4897" s="109" t="str">
        <f t="shared" si="76"/>
        <v>SH-25-4886</v>
      </c>
      <c r="BS4897" s="109" t="s">
        <v>318</v>
      </c>
      <c r="BT4897" t="s">
        <v>92</v>
      </c>
      <c r="BU4897" t="s">
        <v>10227</v>
      </c>
    </row>
    <row r="4898" spans="1:73" hidden="1">
      <c r="A4898" s="103" t="s">
        <v>10228</v>
      </c>
      <c r="B4898" s="102">
        <v>45903</v>
      </c>
      <c r="C4898" s="104">
        <f>_xlfn.ISOWEEKNUM(Tabella2[[#This Row],[Date]])</f>
        <v>36</v>
      </c>
      <c r="D4898" s="104" t="s">
        <v>9764</v>
      </c>
      <c r="E4898" s="104" t="s">
        <v>284</v>
      </c>
      <c r="F4898" s="104">
        <v>78</v>
      </c>
      <c r="G4898" s="104" t="s">
        <v>257</v>
      </c>
      <c r="H4898" s="105">
        <v>17</v>
      </c>
      <c r="I4898" s="104"/>
      <c r="J4898" s="104" t="s">
        <v>258</v>
      </c>
      <c r="K4898" s="104" t="s">
        <v>78</v>
      </c>
      <c r="L4898" s="104" t="s">
        <v>259</v>
      </c>
      <c r="M4898" s="104" t="s">
        <v>276</v>
      </c>
      <c r="N4898" s="104"/>
      <c r="O4898" s="106"/>
      <c r="P4898" s="111" t="s">
        <v>3000</v>
      </c>
      <c r="Q4898" s="153" t="s">
        <v>336</v>
      </c>
      <c r="R4898" s="153" t="s">
        <v>337</v>
      </c>
      <c r="S4898" s="153">
        <v>4.1666666666666657E-2</v>
      </c>
      <c r="T4898" s="153" t="s">
        <v>336</v>
      </c>
      <c r="U4898" s="153" t="s">
        <v>337</v>
      </c>
      <c r="V4898" s="153">
        <f>IF(ISBLANK(T4898),"",Tabella2[[#This Row],[ACT STOP]]-Tabella2[[#This Row],[ACT START]])</f>
        <v>4.1666666666666685E-2</v>
      </c>
      <c r="W4898" s="104" t="s">
        <v>92</v>
      </c>
      <c r="X4898" s="104" t="s">
        <v>91</v>
      </c>
      <c r="Y4898" s="110"/>
      <c r="Z4898" s="106"/>
      <c r="AA4898" s="104"/>
      <c r="AB4898" s="107"/>
      <c r="AC4898" s="72">
        <v>1</v>
      </c>
      <c r="AH4898" s="70"/>
      <c r="AI4898" s="70"/>
      <c r="AJ4898">
        <v>0</v>
      </c>
      <c r="AL4898" s="70"/>
      <c r="BM4898" s="135" t="s">
        <v>336</v>
      </c>
      <c r="BN4898" s="136" t="s">
        <v>337</v>
      </c>
      <c r="BO4898" s="101"/>
      <c r="BR4898" s="109" t="str">
        <f t="shared" si="76"/>
        <v>SH-25-4887</v>
      </c>
      <c r="BS4898" s="109" t="s">
        <v>393</v>
      </c>
      <c r="BT4898" t="s">
        <v>92</v>
      </c>
      <c r="BU4898" t="s">
        <v>10229</v>
      </c>
    </row>
    <row r="4899" spans="1:73" hidden="1">
      <c r="A4899" s="103" t="s">
        <v>10230</v>
      </c>
      <c r="B4899" s="102">
        <v>45903</v>
      </c>
      <c r="C4899" s="104">
        <f>_xlfn.ISOWEEKNUM(Tabella2[[#This Row],[Date]])</f>
        <v>36</v>
      </c>
      <c r="D4899" s="104" t="s">
        <v>6396</v>
      </c>
      <c r="E4899" s="104" t="s">
        <v>256</v>
      </c>
      <c r="F4899" s="104">
        <v>71</v>
      </c>
      <c r="G4899" s="104" t="s">
        <v>257</v>
      </c>
      <c r="H4899" s="105">
        <v>1</v>
      </c>
      <c r="I4899" s="104"/>
      <c r="J4899" s="104" t="s">
        <v>258</v>
      </c>
      <c r="K4899" s="104" t="s">
        <v>83</v>
      </c>
      <c r="L4899" s="104" t="s">
        <v>299</v>
      </c>
      <c r="M4899" s="104" t="s">
        <v>276</v>
      </c>
      <c r="N4899" s="104"/>
      <c r="O4899" s="108" t="str">
        <f>A4900</f>
        <v>17302</v>
      </c>
      <c r="P4899" s="111" t="s">
        <v>2080</v>
      </c>
      <c r="Q4899" s="153" t="s">
        <v>336</v>
      </c>
      <c r="R4899" s="153" t="s">
        <v>337</v>
      </c>
      <c r="S4899" s="153">
        <v>4.1666666666666657E-2</v>
      </c>
      <c r="T4899" s="153" t="s">
        <v>336</v>
      </c>
      <c r="U4899" s="153" t="s">
        <v>337</v>
      </c>
      <c r="V4899" s="153">
        <f>IF(ISBLANK(T4899),"",Tabella2[[#This Row],[ACT STOP]]-Tabella2[[#This Row],[ACT START]])</f>
        <v>4.1666666666666685E-2</v>
      </c>
      <c r="W4899" s="104" t="s">
        <v>92</v>
      </c>
      <c r="X4899" s="104" t="s">
        <v>91</v>
      </c>
      <c r="Y4899" s="110"/>
      <c r="Z4899" s="106"/>
      <c r="AA4899" s="104"/>
      <c r="AB4899" s="107"/>
      <c r="AC4899" s="72">
        <v>1</v>
      </c>
      <c r="AH4899" s="70"/>
      <c r="AI4899" s="70"/>
      <c r="AJ4899">
        <v>0</v>
      </c>
      <c r="AL4899" s="70"/>
      <c r="BM4899" s="135" t="s">
        <v>336</v>
      </c>
      <c r="BN4899" s="136" t="s">
        <v>337</v>
      </c>
      <c r="BO4899" s="101"/>
      <c r="BR4899" s="109" t="str">
        <f t="shared" si="76"/>
        <v>SH-25-4888</v>
      </c>
      <c r="BS4899" s="109" t="s">
        <v>332</v>
      </c>
      <c r="BT4899" t="s">
        <v>92</v>
      </c>
      <c r="BU4899" t="s">
        <v>10231</v>
      </c>
    </row>
    <row r="4900" spans="1:73" hidden="1">
      <c r="A4900" s="103" t="s">
        <v>10232</v>
      </c>
      <c r="B4900" s="102">
        <v>45903</v>
      </c>
      <c r="C4900" s="104">
        <f>_xlfn.ISOWEEKNUM(Tabella2[[#This Row],[Date]])</f>
        <v>36</v>
      </c>
      <c r="D4900" s="104" t="s">
        <v>6396</v>
      </c>
      <c r="E4900" s="104" t="s">
        <v>256</v>
      </c>
      <c r="F4900" s="104">
        <v>70</v>
      </c>
      <c r="G4900" s="104" t="s">
        <v>257</v>
      </c>
      <c r="H4900" s="105">
        <v>32</v>
      </c>
      <c r="I4900" s="104"/>
      <c r="J4900" s="104" t="s">
        <v>258</v>
      </c>
      <c r="K4900" s="104" t="s">
        <v>80</v>
      </c>
      <c r="L4900" s="104" t="s">
        <v>299</v>
      </c>
      <c r="M4900" s="104" t="s">
        <v>276</v>
      </c>
      <c r="N4900" s="104"/>
      <c r="O4900" s="108" t="str">
        <f>A4899</f>
        <v>17301</v>
      </c>
      <c r="P4900" s="111" t="s">
        <v>2080</v>
      </c>
      <c r="Q4900" s="153">
        <v>0.4201388888888889</v>
      </c>
      <c r="R4900" s="153">
        <v>0.46180555555555558</v>
      </c>
      <c r="S4900" s="153">
        <v>4.1666666666666657E-2</v>
      </c>
      <c r="T4900" s="153">
        <v>0.4201388888888889</v>
      </c>
      <c r="U4900" s="153">
        <v>0.46180555555555558</v>
      </c>
      <c r="V4900" s="153">
        <f>IF(ISBLANK(T4900),"",Tabella2[[#This Row],[ACT STOP]]-Tabella2[[#This Row],[ACT START]])</f>
        <v>4.1666666666666685E-2</v>
      </c>
      <c r="W4900" s="104" t="s">
        <v>122</v>
      </c>
      <c r="X4900" s="104" t="s">
        <v>91</v>
      </c>
      <c r="Y4900" s="110"/>
      <c r="Z4900" s="106"/>
      <c r="AA4900" s="104"/>
      <c r="AB4900" s="107"/>
      <c r="AC4900" s="72">
        <v>1</v>
      </c>
      <c r="AH4900" s="70"/>
      <c r="AI4900" s="70"/>
      <c r="AJ4900">
        <v>0</v>
      </c>
      <c r="AL4900" s="70"/>
      <c r="BM4900" s="135">
        <v>0.4201388888888889</v>
      </c>
      <c r="BN4900" s="136">
        <v>0.46180555555555558</v>
      </c>
      <c r="BO4900" s="101"/>
      <c r="BR4900" s="109" t="str">
        <f t="shared" si="76"/>
        <v>SH-25-4889</v>
      </c>
      <c r="BS4900" s="109" t="s">
        <v>356</v>
      </c>
      <c r="BT4900" t="s">
        <v>122</v>
      </c>
      <c r="BU4900" t="s">
        <v>10233</v>
      </c>
    </row>
    <row r="4901" spans="1:73" hidden="1">
      <c r="A4901" s="103" t="s">
        <v>10234</v>
      </c>
      <c r="B4901" s="102">
        <v>45903</v>
      </c>
      <c r="C4901" s="104">
        <f>_xlfn.ISOWEEKNUM(Tabella2[[#This Row],[Date]])</f>
        <v>36</v>
      </c>
      <c r="D4901" s="104" t="s">
        <v>9759</v>
      </c>
      <c r="E4901" s="104" t="s">
        <v>284</v>
      </c>
      <c r="F4901" s="104">
        <v>86</v>
      </c>
      <c r="G4901" s="104" t="s">
        <v>284</v>
      </c>
      <c r="H4901" s="105">
        <v>22</v>
      </c>
      <c r="I4901" s="104"/>
      <c r="J4901" s="104" t="s">
        <v>258</v>
      </c>
      <c r="K4901" s="104" t="s">
        <v>81</v>
      </c>
      <c r="L4901" s="104" t="s">
        <v>259</v>
      </c>
      <c r="M4901" s="104" t="s">
        <v>276</v>
      </c>
      <c r="N4901" s="104"/>
      <c r="O4901" s="106"/>
      <c r="P4901" s="111" t="s">
        <v>1828</v>
      </c>
      <c r="Q4901" s="153" t="s">
        <v>336</v>
      </c>
      <c r="R4901" s="153" t="s">
        <v>337</v>
      </c>
      <c r="S4901" s="153">
        <v>4.1666666666666657E-2</v>
      </c>
      <c r="T4901" s="153" t="s">
        <v>336</v>
      </c>
      <c r="U4901" s="153" t="s">
        <v>337</v>
      </c>
      <c r="V4901" s="153">
        <f>IF(ISBLANK(T4901),"",Tabella2[[#This Row],[ACT STOP]]-Tabella2[[#This Row],[ACT START]])</f>
        <v>4.1666666666666685E-2</v>
      </c>
      <c r="W4901" s="104" t="s">
        <v>92</v>
      </c>
      <c r="X4901" s="104" t="s">
        <v>91</v>
      </c>
      <c r="Y4901" s="110"/>
      <c r="Z4901" s="106"/>
      <c r="AA4901" s="104"/>
      <c r="AB4901" s="107"/>
      <c r="AC4901" s="72">
        <v>1</v>
      </c>
      <c r="AH4901" s="70"/>
      <c r="AI4901" s="70"/>
      <c r="AJ4901">
        <v>0</v>
      </c>
      <c r="AL4901" s="70"/>
      <c r="BM4901" s="135" t="s">
        <v>336</v>
      </c>
      <c r="BN4901" s="136" t="s">
        <v>337</v>
      </c>
      <c r="BO4901" s="101"/>
      <c r="BR4901" s="109" t="str">
        <f t="shared" si="76"/>
        <v>SH-25-4890</v>
      </c>
      <c r="BS4901" s="109" t="s">
        <v>295</v>
      </c>
      <c r="BT4901" t="s">
        <v>92</v>
      </c>
      <c r="BU4901" t="s">
        <v>10235</v>
      </c>
    </row>
    <row r="4902" spans="1:73" hidden="1">
      <c r="A4902" s="103" t="s">
        <v>10236</v>
      </c>
      <c r="B4902" s="102">
        <v>45903</v>
      </c>
      <c r="C4902" s="104">
        <f>_xlfn.ISOWEEKNUM(Tabella2[[#This Row],[Date]])</f>
        <v>36</v>
      </c>
      <c r="D4902" s="104" t="s">
        <v>9759</v>
      </c>
      <c r="E4902" s="104" t="s">
        <v>284</v>
      </c>
      <c r="F4902" s="104">
        <v>85</v>
      </c>
      <c r="G4902" s="104" t="s">
        <v>257</v>
      </c>
      <c r="H4902" s="105">
        <v>10</v>
      </c>
      <c r="I4902" s="104"/>
      <c r="J4902" s="104" t="s">
        <v>258</v>
      </c>
      <c r="K4902" s="104" t="s">
        <v>77</v>
      </c>
      <c r="L4902" s="104" t="s">
        <v>259</v>
      </c>
      <c r="M4902" s="104" t="s">
        <v>276</v>
      </c>
      <c r="N4902" s="104"/>
      <c r="O4902" s="106"/>
      <c r="P4902" s="111" t="s">
        <v>1828</v>
      </c>
      <c r="Q4902" s="153" t="s">
        <v>336</v>
      </c>
      <c r="R4902" s="153" t="s">
        <v>337</v>
      </c>
      <c r="S4902" s="153">
        <v>4.1666666666666657E-2</v>
      </c>
      <c r="T4902" s="153"/>
      <c r="U4902" s="153"/>
      <c r="V4902" s="153" t="str">
        <f>IF(ISBLANK(T4902),"",Tabella2[[#This Row],[ACT STOP]]-Tabella2[[#This Row],[ACT START]])</f>
        <v/>
      </c>
      <c r="W4902" s="104" t="s">
        <v>116</v>
      </c>
      <c r="X4902" s="104" t="s">
        <v>146</v>
      </c>
      <c r="Y4902" s="110"/>
      <c r="Z4902" s="106"/>
      <c r="AA4902" s="104"/>
      <c r="AB4902" s="107"/>
      <c r="AC4902" s="72">
        <v>0</v>
      </c>
      <c r="AH4902" s="70"/>
      <c r="AI4902" s="70"/>
      <c r="AJ4902">
        <v>0</v>
      </c>
      <c r="AL4902" s="70"/>
      <c r="BL4902" t="s">
        <v>10237</v>
      </c>
      <c r="BM4902" s="135">
        <v>0</v>
      </c>
      <c r="BN4902" s="136">
        <v>0</v>
      </c>
      <c r="BO4902" s="101"/>
      <c r="BR4902" s="109" t="str">
        <f t="shared" si="76"/>
        <v>SH-25-4891</v>
      </c>
      <c r="BS4902" s="109" t="s">
        <v>552</v>
      </c>
      <c r="BT4902" t="s">
        <v>116</v>
      </c>
      <c r="BU4902" t="s">
        <v>10238</v>
      </c>
    </row>
    <row r="4903" spans="1:73" hidden="1">
      <c r="A4903" s="103" t="s">
        <v>10239</v>
      </c>
      <c r="B4903" s="102">
        <v>45903</v>
      </c>
      <c r="C4903" s="104">
        <f>_xlfn.ISOWEEKNUM(Tabella2[[#This Row],[Date]])</f>
        <v>36</v>
      </c>
      <c r="D4903" s="104" t="s">
        <v>471</v>
      </c>
      <c r="E4903" s="104" t="s">
        <v>327</v>
      </c>
      <c r="F4903" s="104">
        <v>34</v>
      </c>
      <c r="G4903" s="104" t="s">
        <v>284</v>
      </c>
      <c r="H4903" s="105">
        <v>9</v>
      </c>
      <c r="I4903" s="104" t="s">
        <v>258</v>
      </c>
      <c r="J4903" s="104"/>
      <c r="K4903" s="104" t="s">
        <v>79</v>
      </c>
      <c r="L4903" s="104" t="s">
        <v>299</v>
      </c>
      <c r="M4903" s="104" t="s">
        <v>386</v>
      </c>
      <c r="N4903" s="104"/>
      <c r="O4903" s="108" t="str">
        <f>A4904</f>
        <v>17306</v>
      </c>
      <c r="P4903" s="111" t="s">
        <v>3992</v>
      </c>
      <c r="Q4903" s="153" t="s">
        <v>349</v>
      </c>
      <c r="R4903" s="153" t="s">
        <v>350</v>
      </c>
      <c r="S4903" s="153">
        <v>4.1666666666666657E-2</v>
      </c>
      <c r="T4903" s="153" t="s">
        <v>349</v>
      </c>
      <c r="U4903" s="153" t="s">
        <v>350</v>
      </c>
      <c r="V4903" s="153">
        <f>IF(ISBLANK(T4903),"",Tabella2[[#This Row],[ACT STOP]]-Tabella2[[#This Row],[ACT START]])</f>
        <v>4.1666666666666685E-2</v>
      </c>
      <c r="W4903" s="104" t="s">
        <v>92</v>
      </c>
      <c r="X4903" s="104" t="s">
        <v>91</v>
      </c>
      <c r="Y4903" s="110" t="s">
        <v>10240</v>
      </c>
      <c r="Z4903" s="106"/>
      <c r="AA4903" s="104"/>
      <c r="AB4903" s="107"/>
      <c r="AC4903" s="72">
        <v>1</v>
      </c>
      <c r="AH4903" s="70"/>
      <c r="AI4903" s="70"/>
      <c r="AJ4903">
        <v>0</v>
      </c>
      <c r="AL4903" s="70"/>
      <c r="BM4903" s="135" t="s">
        <v>349</v>
      </c>
      <c r="BN4903" s="136" t="s">
        <v>350</v>
      </c>
      <c r="BO4903" s="101"/>
      <c r="BR4903" s="109" t="str">
        <f t="shared" si="76"/>
        <v>SH-25-4892</v>
      </c>
      <c r="BS4903" s="109" t="s">
        <v>339</v>
      </c>
      <c r="BT4903" t="s">
        <v>92</v>
      </c>
      <c r="BU4903" t="s">
        <v>10241</v>
      </c>
    </row>
    <row r="4904" spans="1:73" hidden="1">
      <c r="A4904" s="103" t="s">
        <v>10242</v>
      </c>
      <c r="B4904" s="102">
        <v>45903</v>
      </c>
      <c r="C4904" s="104">
        <f>_xlfn.ISOWEEKNUM(Tabella2[[#This Row],[Date]])</f>
        <v>36</v>
      </c>
      <c r="D4904" s="104" t="s">
        <v>195</v>
      </c>
      <c r="E4904" s="104" t="s">
        <v>880</v>
      </c>
      <c r="F4904" s="104"/>
      <c r="G4904" s="104" t="s">
        <v>257</v>
      </c>
      <c r="H4904" s="105">
        <v>14</v>
      </c>
      <c r="I4904" s="104"/>
      <c r="J4904" s="104" t="s">
        <v>258</v>
      </c>
      <c r="K4904" s="104" t="s">
        <v>78</v>
      </c>
      <c r="L4904" s="104" t="s">
        <v>299</v>
      </c>
      <c r="M4904" s="104" t="s">
        <v>386</v>
      </c>
      <c r="N4904" s="104"/>
      <c r="O4904" s="108" t="str">
        <f>A4903</f>
        <v>17305</v>
      </c>
      <c r="P4904" s="111" t="s">
        <v>300</v>
      </c>
      <c r="Q4904" s="153">
        <v>0.4826388888888889</v>
      </c>
      <c r="R4904" s="153">
        <v>0.52430555555555558</v>
      </c>
      <c r="S4904" s="153">
        <v>4.1666666666666657E-2</v>
      </c>
      <c r="T4904" s="153">
        <v>0.4826388888888889</v>
      </c>
      <c r="U4904" s="153">
        <v>0.52430555555555558</v>
      </c>
      <c r="V4904" s="153">
        <f>IF(ISBLANK(T4904),"",Tabella2[[#This Row],[ACT STOP]]-Tabella2[[#This Row],[ACT START]])</f>
        <v>4.1666666666666685E-2</v>
      </c>
      <c r="W4904" s="104" t="s">
        <v>122</v>
      </c>
      <c r="X4904" s="104" t="s">
        <v>91</v>
      </c>
      <c r="Y4904" s="110"/>
      <c r="Z4904" s="106"/>
      <c r="AA4904" s="104"/>
      <c r="AB4904" s="107"/>
      <c r="AC4904" s="72">
        <v>1</v>
      </c>
      <c r="AH4904" s="70"/>
      <c r="AI4904" s="70"/>
      <c r="AJ4904">
        <v>0</v>
      </c>
      <c r="AL4904" s="70"/>
      <c r="BM4904" s="135">
        <v>0.4826388888888889</v>
      </c>
      <c r="BN4904" s="136">
        <v>0.52430555555555558</v>
      </c>
      <c r="BO4904" s="101"/>
      <c r="BR4904" s="109" t="str">
        <f t="shared" si="76"/>
        <v>SH-25-4893</v>
      </c>
      <c r="BS4904" s="109" t="s">
        <v>372</v>
      </c>
      <c r="BT4904" t="s">
        <v>122</v>
      </c>
      <c r="BU4904" t="s">
        <v>881</v>
      </c>
    </row>
    <row r="4905" spans="1:73" hidden="1">
      <c r="A4905" s="103" t="s">
        <v>10243</v>
      </c>
      <c r="B4905" s="102">
        <v>45903</v>
      </c>
      <c r="C4905" s="104">
        <f>_xlfn.ISOWEEKNUM(Tabella2[[#This Row],[Date]])</f>
        <v>36</v>
      </c>
      <c r="D4905" s="104" t="s">
        <v>509</v>
      </c>
      <c r="E4905" s="104" t="s">
        <v>284</v>
      </c>
      <c r="F4905" s="104">
        <v>70</v>
      </c>
      <c r="G4905" s="104" t="s">
        <v>257</v>
      </c>
      <c r="H4905" s="105">
        <v>12</v>
      </c>
      <c r="I4905" s="104"/>
      <c r="J4905" s="104" t="s">
        <v>258</v>
      </c>
      <c r="K4905" s="104" t="s">
        <v>83</v>
      </c>
      <c r="L4905" s="104" t="s">
        <v>299</v>
      </c>
      <c r="M4905" s="104" t="s">
        <v>260</v>
      </c>
      <c r="N4905" s="104"/>
      <c r="O4905" s="108" t="str">
        <f>A4906</f>
        <v>17308</v>
      </c>
      <c r="P4905" s="111" t="s">
        <v>575</v>
      </c>
      <c r="Q4905" s="153" t="s">
        <v>349</v>
      </c>
      <c r="R4905" s="153" t="s">
        <v>350</v>
      </c>
      <c r="S4905" s="153">
        <v>4.1666666666666657E-2</v>
      </c>
      <c r="T4905" s="153" t="s">
        <v>349</v>
      </c>
      <c r="U4905" s="153" t="s">
        <v>350</v>
      </c>
      <c r="V4905" s="153">
        <f>IF(ISBLANK(T4905),"",Tabella2[[#This Row],[ACT STOP]]-Tabella2[[#This Row],[ACT START]])</f>
        <v>4.1666666666666685E-2</v>
      </c>
      <c r="W4905" s="104" t="s">
        <v>92</v>
      </c>
      <c r="X4905" s="104" t="s">
        <v>91</v>
      </c>
      <c r="Y4905" s="110"/>
      <c r="Z4905" s="106"/>
      <c r="AA4905" s="104"/>
      <c r="AB4905" s="107"/>
      <c r="AC4905" s="72">
        <v>1</v>
      </c>
      <c r="AH4905" s="70"/>
      <c r="AI4905" s="70"/>
      <c r="AJ4905">
        <v>0</v>
      </c>
      <c r="AL4905" s="70"/>
      <c r="BM4905" s="135" t="s">
        <v>349</v>
      </c>
      <c r="BN4905" s="136" t="s">
        <v>350</v>
      </c>
      <c r="BO4905" s="101"/>
      <c r="BR4905" s="109" t="str">
        <f t="shared" si="76"/>
        <v>SH-25-4894</v>
      </c>
      <c r="BS4905" s="109" t="s">
        <v>266</v>
      </c>
      <c r="BT4905" t="s">
        <v>92</v>
      </c>
      <c r="BU4905" t="s">
        <v>10244</v>
      </c>
    </row>
    <row r="4906" spans="1:73" hidden="1">
      <c r="A4906" s="103" t="s">
        <v>10245</v>
      </c>
      <c r="B4906" s="102">
        <v>45903</v>
      </c>
      <c r="C4906" s="104">
        <f>_xlfn.ISOWEEKNUM(Tabella2[[#This Row],[Date]])</f>
        <v>36</v>
      </c>
      <c r="D4906" s="104" t="s">
        <v>195</v>
      </c>
      <c r="E4906" s="104" t="s">
        <v>398</v>
      </c>
      <c r="F4906" s="104"/>
      <c r="G4906" s="104" t="s">
        <v>284</v>
      </c>
      <c r="H4906" s="105">
        <v>23</v>
      </c>
      <c r="I4906" s="104"/>
      <c r="J4906" s="104" t="s">
        <v>258</v>
      </c>
      <c r="K4906" s="104" t="s">
        <v>80</v>
      </c>
      <c r="L4906" s="104" t="s">
        <v>299</v>
      </c>
      <c r="M4906" s="104" t="s">
        <v>260</v>
      </c>
      <c r="N4906" s="104"/>
      <c r="O4906" s="108" t="str">
        <f>A4905</f>
        <v>17307</v>
      </c>
      <c r="P4906" s="111" t="s">
        <v>300</v>
      </c>
      <c r="Q4906" s="153">
        <v>0.4826388888888889</v>
      </c>
      <c r="R4906" s="153">
        <v>0.52430555555555558</v>
      </c>
      <c r="S4906" s="153">
        <v>4.1666666666666657E-2</v>
      </c>
      <c r="T4906" s="153">
        <v>0.4826388888888889</v>
      </c>
      <c r="U4906" s="153">
        <v>0.52430555555555558</v>
      </c>
      <c r="V4906" s="153">
        <f>IF(ISBLANK(T4906),"",Tabella2[[#This Row],[ACT STOP]]-Tabella2[[#This Row],[ACT START]])</f>
        <v>4.1666666666666685E-2</v>
      </c>
      <c r="W4906" s="104" t="s">
        <v>122</v>
      </c>
      <c r="X4906" s="104" t="s">
        <v>91</v>
      </c>
      <c r="Y4906" s="110"/>
      <c r="Z4906" s="106"/>
      <c r="AA4906" s="104"/>
      <c r="AB4906" s="107"/>
      <c r="AC4906" s="72">
        <v>1</v>
      </c>
      <c r="AH4906" s="70"/>
      <c r="AI4906" s="70"/>
      <c r="AJ4906">
        <v>0</v>
      </c>
      <c r="AL4906" s="70"/>
      <c r="BM4906" s="135">
        <v>0.4826388888888889</v>
      </c>
      <c r="BN4906" s="136">
        <v>0.52430555555555558</v>
      </c>
      <c r="BO4906" s="101"/>
      <c r="BR4906" s="109" t="str">
        <f t="shared" si="76"/>
        <v>SH-25-4895</v>
      </c>
      <c r="BS4906" s="109" t="s">
        <v>358</v>
      </c>
      <c r="BT4906" t="s">
        <v>122</v>
      </c>
      <c r="BU4906" t="s">
        <v>399</v>
      </c>
    </row>
    <row r="4907" spans="1:73" hidden="1">
      <c r="A4907" s="103" t="s">
        <v>10246</v>
      </c>
      <c r="B4907" s="102">
        <v>45903</v>
      </c>
      <c r="C4907" s="104">
        <f>_xlfn.ISOWEEKNUM(Tabella2[[#This Row],[Date]])</f>
        <v>36</v>
      </c>
      <c r="D4907" s="104" t="s">
        <v>6396</v>
      </c>
      <c r="E4907" s="104" t="s">
        <v>256</v>
      </c>
      <c r="F4907" s="104">
        <v>75</v>
      </c>
      <c r="G4907" s="104" t="s">
        <v>257</v>
      </c>
      <c r="H4907" s="105">
        <v>5</v>
      </c>
      <c r="I4907" s="104"/>
      <c r="J4907" s="104" t="s">
        <v>258</v>
      </c>
      <c r="K4907" s="104" t="s">
        <v>81</v>
      </c>
      <c r="L4907" s="104" t="s">
        <v>259</v>
      </c>
      <c r="M4907" s="104" t="s">
        <v>328</v>
      </c>
      <c r="N4907" s="104"/>
      <c r="O4907" s="106"/>
      <c r="P4907" s="111" t="s">
        <v>8923</v>
      </c>
      <c r="Q4907" s="153" t="s">
        <v>349</v>
      </c>
      <c r="R4907" s="153" t="s">
        <v>350</v>
      </c>
      <c r="S4907" s="153">
        <v>4.1666666666666657E-2</v>
      </c>
      <c r="T4907" s="153" t="s">
        <v>349</v>
      </c>
      <c r="U4907" s="153" t="s">
        <v>350</v>
      </c>
      <c r="V4907" s="153">
        <f>IF(ISBLANK(T4907),"",Tabella2[[#This Row],[ACT STOP]]-Tabella2[[#This Row],[ACT START]])</f>
        <v>4.1666666666666685E-2</v>
      </c>
      <c r="W4907" s="104" t="s">
        <v>92</v>
      </c>
      <c r="X4907" s="104" t="s">
        <v>91</v>
      </c>
      <c r="Y4907" s="110"/>
      <c r="Z4907" s="106"/>
      <c r="AA4907" s="104"/>
      <c r="AB4907" s="107"/>
      <c r="AC4907" s="72">
        <v>1</v>
      </c>
      <c r="AH4907" s="70"/>
      <c r="AI4907" s="70"/>
      <c r="AJ4907">
        <v>0</v>
      </c>
      <c r="AL4907" s="70"/>
      <c r="BM4907" s="135" t="s">
        <v>349</v>
      </c>
      <c r="BN4907" s="136" t="s">
        <v>350</v>
      </c>
      <c r="BO4907" s="101"/>
      <c r="BR4907" s="109" t="str">
        <f t="shared" si="76"/>
        <v>SH-25-4896</v>
      </c>
      <c r="BS4907" s="109" t="s">
        <v>416</v>
      </c>
      <c r="BT4907" t="s">
        <v>92</v>
      </c>
      <c r="BU4907" t="s">
        <v>10247</v>
      </c>
    </row>
    <row r="4908" spans="1:73" hidden="1">
      <c r="A4908" s="103" t="s">
        <v>10248</v>
      </c>
      <c r="B4908" s="102">
        <v>45903</v>
      </c>
      <c r="C4908" s="104">
        <f>_xlfn.ISOWEEKNUM(Tabella2[[#This Row],[Date]])</f>
        <v>36</v>
      </c>
      <c r="D4908" s="104" t="s">
        <v>6766</v>
      </c>
      <c r="E4908" s="104" t="s">
        <v>284</v>
      </c>
      <c r="F4908" s="104">
        <v>77</v>
      </c>
      <c r="G4908" s="104" t="s">
        <v>257</v>
      </c>
      <c r="H4908" s="105">
        <v>2</v>
      </c>
      <c r="I4908" s="104"/>
      <c r="J4908" s="104" t="s">
        <v>258</v>
      </c>
      <c r="K4908" s="104" t="s">
        <v>77</v>
      </c>
      <c r="L4908" s="104" t="s">
        <v>259</v>
      </c>
      <c r="M4908" s="104" t="s">
        <v>276</v>
      </c>
      <c r="N4908" s="104"/>
      <c r="O4908" s="106"/>
      <c r="P4908" s="111" t="s">
        <v>467</v>
      </c>
      <c r="Q4908" s="153" t="s">
        <v>349</v>
      </c>
      <c r="R4908" s="153" t="s">
        <v>350</v>
      </c>
      <c r="S4908" s="153">
        <v>4.1666666666666657E-2</v>
      </c>
      <c r="T4908" s="153">
        <v>0.47916666666666669</v>
      </c>
      <c r="U4908" s="153">
        <v>0.52083333333333337</v>
      </c>
      <c r="V4908" s="153">
        <f>IF(ISBLANK(T4908),"",Tabella2[[#This Row],[ACT STOP]]-Tabella2[[#This Row],[ACT START]])</f>
        <v>4.1666666666666685E-2</v>
      </c>
      <c r="W4908" s="104" t="s">
        <v>92</v>
      </c>
      <c r="X4908" s="104" t="s">
        <v>91</v>
      </c>
      <c r="Y4908" s="110"/>
      <c r="Z4908" s="106"/>
      <c r="AA4908" s="104"/>
      <c r="AB4908" s="107"/>
      <c r="AC4908" s="72">
        <v>1</v>
      </c>
      <c r="AH4908" s="70"/>
      <c r="AI4908" s="70"/>
      <c r="AJ4908">
        <v>0</v>
      </c>
      <c r="AL4908" s="70"/>
      <c r="BM4908" s="135">
        <v>0.47916666666666669</v>
      </c>
      <c r="BN4908" s="136">
        <v>0.52083333333333337</v>
      </c>
      <c r="BO4908" s="101"/>
      <c r="BR4908" s="109" t="str">
        <f t="shared" si="76"/>
        <v>SH-25-4897</v>
      </c>
      <c r="BS4908" s="109" t="s">
        <v>368</v>
      </c>
      <c r="BT4908" t="s">
        <v>92</v>
      </c>
      <c r="BU4908" t="s">
        <v>10249</v>
      </c>
    </row>
    <row r="4909" spans="1:73" hidden="1">
      <c r="A4909" s="103" t="s">
        <v>10250</v>
      </c>
      <c r="B4909" s="102">
        <v>45903</v>
      </c>
      <c r="C4909" s="104">
        <f>_xlfn.ISOWEEKNUM(Tabella2[[#This Row],[Date]])</f>
        <v>36</v>
      </c>
      <c r="D4909" s="104"/>
      <c r="E4909" s="104"/>
      <c r="F4909" s="104"/>
      <c r="G4909" s="104" t="s">
        <v>284</v>
      </c>
      <c r="H4909" s="105">
        <v>4</v>
      </c>
      <c r="I4909" s="104" t="s">
        <v>258</v>
      </c>
      <c r="J4909" s="104"/>
      <c r="K4909" s="104" t="s">
        <v>75</v>
      </c>
      <c r="L4909" s="104" t="s">
        <v>259</v>
      </c>
      <c r="M4909" s="104" t="s">
        <v>276</v>
      </c>
      <c r="N4909" s="104"/>
      <c r="O4909" s="106"/>
      <c r="P4909" s="111" t="s">
        <v>1365</v>
      </c>
      <c r="Q4909" s="153" t="s">
        <v>271</v>
      </c>
      <c r="R4909" s="153" t="s">
        <v>272</v>
      </c>
      <c r="S4909" s="153">
        <v>4.1666666666666657E-2</v>
      </c>
      <c r="T4909" s="153"/>
      <c r="U4909" s="153"/>
      <c r="V4909" s="153" t="str">
        <f>IF(ISBLANK(T4909),"",Tabella2[[#This Row],[ACT STOP]]-Tabella2[[#This Row],[ACT START]])</f>
        <v/>
      </c>
      <c r="W4909" s="104" t="s">
        <v>108</v>
      </c>
      <c r="X4909" s="104" t="s">
        <v>146</v>
      </c>
      <c r="Y4909" s="110"/>
      <c r="Z4909" s="106"/>
      <c r="AA4909" s="104"/>
      <c r="AB4909" s="107"/>
      <c r="AC4909" s="72">
        <v>0</v>
      </c>
      <c r="AH4909" s="70"/>
      <c r="AI4909" s="70"/>
      <c r="AJ4909">
        <v>0</v>
      </c>
      <c r="AL4909" s="70"/>
      <c r="BL4909" t="s">
        <v>10251</v>
      </c>
      <c r="BM4909" s="135">
        <v>0</v>
      </c>
      <c r="BN4909" s="136">
        <v>0</v>
      </c>
      <c r="BO4909" s="101"/>
      <c r="BR4909" s="109" t="str">
        <f t="shared" si="76"/>
        <v>SH-25-4898</v>
      </c>
      <c r="BS4909" s="109" t="s">
        <v>10252</v>
      </c>
      <c r="BT4909" t="s">
        <v>108</v>
      </c>
      <c r="BU4909" t="s">
        <v>1367</v>
      </c>
    </row>
    <row r="4910" spans="1:73" hidden="1">
      <c r="A4910" s="103" t="s">
        <v>10253</v>
      </c>
      <c r="B4910" s="102">
        <v>45903</v>
      </c>
      <c r="C4910" s="104">
        <f>_xlfn.ISOWEEKNUM(Tabella2[[#This Row],[Date]])</f>
        <v>36</v>
      </c>
      <c r="D4910" s="104" t="s">
        <v>817</v>
      </c>
      <c r="E4910" s="104" t="s">
        <v>284</v>
      </c>
      <c r="F4910" s="104">
        <v>72</v>
      </c>
      <c r="G4910" s="104" t="s">
        <v>257</v>
      </c>
      <c r="H4910" s="105">
        <v>9</v>
      </c>
      <c r="I4910" s="104"/>
      <c r="J4910" s="104" t="s">
        <v>258</v>
      </c>
      <c r="K4910" s="104" t="s">
        <v>79</v>
      </c>
      <c r="L4910" s="104" t="s">
        <v>259</v>
      </c>
      <c r="M4910" s="104" t="s">
        <v>1846</v>
      </c>
      <c r="N4910" s="104"/>
      <c r="O4910" s="106"/>
      <c r="P4910" s="111" t="s">
        <v>1847</v>
      </c>
      <c r="Q4910" s="153" t="s">
        <v>315</v>
      </c>
      <c r="R4910" s="153" t="s">
        <v>316</v>
      </c>
      <c r="S4910" s="153">
        <v>4.1666666666666657E-2</v>
      </c>
      <c r="T4910" s="153" t="s">
        <v>315</v>
      </c>
      <c r="U4910" s="153" t="s">
        <v>316</v>
      </c>
      <c r="V4910" s="153">
        <f>IF(ISBLANK(T4910),"",Tabella2[[#This Row],[ACT STOP]]-Tabella2[[#This Row],[ACT START]])</f>
        <v>4.166666666666663E-2</v>
      </c>
      <c r="W4910" s="104" t="s">
        <v>92</v>
      </c>
      <c r="X4910" s="104" t="s">
        <v>91</v>
      </c>
      <c r="Y4910" s="110"/>
      <c r="Z4910" s="106"/>
      <c r="AA4910" s="104"/>
      <c r="AB4910" s="107"/>
      <c r="AC4910" s="72">
        <v>1</v>
      </c>
      <c r="AH4910" s="70"/>
      <c r="AI4910" s="70"/>
      <c r="AJ4910">
        <v>0</v>
      </c>
      <c r="AL4910" s="70"/>
      <c r="BM4910" s="135" t="s">
        <v>315</v>
      </c>
      <c r="BN4910" s="136" t="s">
        <v>316</v>
      </c>
      <c r="BO4910" s="101"/>
      <c r="BR4910" s="109" t="str">
        <f t="shared" si="76"/>
        <v>SH-25-4899</v>
      </c>
      <c r="BS4910" s="109" t="s">
        <v>318</v>
      </c>
      <c r="BT4910" t="s">
        <v>92</v>
      </c>
      <c r="BU4910" t="s">
        <v>10254</v>
      </c>
    </row>
    <row r="4911" spans="1:73" hidden="1">
      <c r="A4911" s="103" t="s">
        <v>10255</v>
      </c>
      <c r="B4911" s="102">
        <v>45903</v>
      </c>
      <c r="C4911" s="104">
        <f>_xlfn.ISOWEEKNUM(Tabella2[[#This Row],[Date]])</f>
        <v>36</v>
      </c>
      <c r="D4911" s="104" t="s">
        <v>817</v>
      </c>
      <c r="E4911" s="104" t="s">
        <v>284</v>
      </c>
      <c r="F4911" s="104">
        <v>73</v>
      </c>
      <c r="G4911" s="104" t="s">
        <v>257</v>
      </c>
      <c r="H4911" s="105">
        <v>17</v>
      </c>
      <c r="I4911" s="104"/>
      <c r="J4911" s="104" t="s">
        <v>258</v>
      </c>
      <c r="K4911" s="104" t="s">
        <v>78</v>
      </c>
      <c r="L4911" s="104" t="s">
        <v>259</v>
      </c>
      <c r="M4911" s="104" t="s">
        <v>328</v>
      </c>
      <c r="N4911" s="104"/>
      <c r="O4911" s="106"/>
      <c r="P4911" s="111" t="s">
        <v>524</v>
      </c>
      <c r="Q4911" s="153" t="s">
        <v>315</v>
      </c>
      <c r="R4911" s="153" t="s">
        <v>316</v>
      </c>
      <c r="S4911" s="153">
        <v>4.1666666666666657E-2</v>
      </c>
      <c r="T4911" s="153" t="s">
        <v>315</v>
      </c>
      <c r="U4911" s="153" t="s">
        <v>316</v>
      </c>
      <c r="V4911" s="153">
        <f>IF(ISBLANK(T4911),"",Tabella2[[#This Row],[ACT STOP]]-Tabella2[[#This Row],[ACT START]])</f>
        <v>4.166666666666663E-2</v>
      </c>
      <c r="W4911" s="104" t="s">
        <v>92</v>
      </c>
      <c r="X4911" s="104" t="s">
        <v>91</v>
      </c>
      <c r="Y4911" s="110"/>
      <c r="Z4911" s="106"/>
      <c r="AA4911" s="104"/>
      <c r="AB4911" s="107"/>
      <c r="AC4911" s="72">
        <v>1</v>
      </c>
      <c r="AH4911" s="70"/>
      <c r="AI4911" s="70"/>
      <c r="AJ4911">
        <v>0</v>
      </c>
      <c r="AL4911" s="70"/>
      <c r="BM4911" s="135" t="s">
        <v>315</v>
      </c>
      <c r="BN4911" s="136" t="s">
        <v>316</v>
      </c>
      <c r="BO4911" s="101"/>
      <c r="BR4911" s="109" t="str">
        <f t="shared" si="76"/>
        <v>SH-25-4900</v>
      </c>
      <c r="BS4911" s="109" t="s">
        <v>393</v>
      </c>
      <c r="BT4911" t="s">
        <v>92</v>
      </c>
      <c r="BU4911" t="s">
        <v>10256</v>
      </c>
    </row>
    <row r="4912" spans="1:73" hidden="1">
      <c r="A4912" s="103" t="s">
        <v>10257</v>
      </c>
      <c r="B4912" s="102">
        <v>45903</v>
      </c>
      <c r="C4912" s="104">
        <f>_xlfn.ISOWEEKNUM(Tabella2[[#This Row],[Date]])</f>
        <v>36</v>
      </c>
      <c r="D4912" s="104" t="s">
        <v>763</v>
      </c>
      <c r="E4912" s="104" t="s">
        <v>256</v>
      </c>
      <c r="F4912" s="104">
        <v>63</v>
      </c>
      <c r="G4912" s="104" t="s">
        <v>257</v>
      </c>
      <c r="H4912" s="105">
        <v>1</v>
      </c>
      <c r="I4912" s="104"/>
      <c r="J4912" s="104" t="s">
        <v>258</v>
      </c>
      <c r="K4912" s="104" t="s">
        <v>83</v>
      </c>
      <c r="L4912" s="104" t="s">
        <v>299</v>
      </c>
      <c r="M4912" s="104" t="s">
        <v>516</v>
      </c>
      <c r="N4912" s="104"/>
      <c r="O4912" s="108" t="str">
        <f>A4913</f>
        <v>17315</v>
      </c>
      <c r="P4912" s="111" t="s">
        <v>1986</v>
      </c>
      <c r="Q4912" s="153" t="s">
        <v>315</v>
      </c>
      <c r="R4912" s="153" t="s">
        <v>316</v>
      </c>
      <c r="S4912" s="153">
        <v>4.1666666666666657E-2</v>
      </c>
      <c r="T4912" s="153">
        <v>0.54861111111111116</v>
      </c>
      <c r="U4912" s="153" t="s">
        <v>316</v>
      </c>
      <c r="V4912" s="153">
        <f>IF(ISBLANK(T4912),"",Tabella2[[#This Row],[ACT STOP]]-Tabella2[[#This Row],[ACT START]])</f>
        <v>3.819444444444442E-2</v>
      </c>
      <c r="W4912" s="104" t="s">
        <v>92</v>
      </c>
      <c r="X4912" s="104" t="s">
        <v>91</v>
      </c>
      <c r="Y4912" s="110" t="s">
        <v>10258</v>
      </c>
      <c r="Z4912" s="106"/>
      <c r="AA4912" s="104"/>
      <c r="AB4912" s="107"/>
      <c r="AC4912" s="72">
        <v>1</v>
      </c>
      <c r="AH4912" s="70"/>
      <c r="AI4912" s="70"/>
      <c r="AJ4912">
        <v>0</v>
      </c>
      <c r="AL4912" s="70"/>
      <c r="BM4912" s="135">
        <v>0.54861111111111116</v>
      </c>
      <c r="BN4912" s="136" t="s">
        <v>316</v>
      </c>
      <c r="BO4912" s="101"/>
      <c r="BR4912" s="109" t="str">
        <f t="shared" si="76"/>
        <v>SH-25-4901</v>
      </c>
      <c r="BS4912" s="109" t="s">
        <v>332</v>
      </c>
      <c r="BT4912" t="s">
        <v>92</v>
      </c>
      <c r="BU4912" t="s">
        <v>10259</v>
      </c>
    </row>
    <row r="4913" spans="1:73" hidden="1">
      <c r="A4913" s="103" t="s">
        <v>10260</v>
      </c>
      <c r="B4913" s="102">
        <v>45903</v>
      </c>
      <c r="C4913" s="104">
        <f>_xlfn.ISOWEEKNUM(Tabella2[[#This Row],[Date]])</f>
        <v>36</v>
      </c>
      <c r="D4913" s="104" t="s">
        <v>763</v>
      </c>
      <c r="E4913" s="104" t="s">
        <v>256</v>
      </c>
      <c r="F4913" s="104">
        <v>68</v>
      </c>
      <c r="G4913" s="104" t="s">
        <v>257</v>
      </c>
      <c r="H4913" s="105">
        <v>32</v>
      </c>
      <c r="I4913" s="104"/>
      <c r="J4913" s="104" t="s">
        <v>258</v>
      </c>
      <c r="K4913" s="104" t="s">
        <v>80</v>
      </c>
      <c r="L4913" s="104" t="s">
        <v>299</v>
      </c>
      <c r="M4913" s="104" t="s">
        <v>516</v>
      </c>
      <c r="N4913" s="104"/>
      <c r="O4913" s="108" t="str">
        <f>A4912</f>
        <v>17314</v>
      </c>
      <c r="P4913" s="111" t="s">
        <v>1986</v>
      </c>
      <c r="Q4913" s="153">
        <v>0.54513888888888884</v>
      </c>
      <c r="R4913" s="153">
        <v>0.58680555555555558</v>
      </c>
      <c r="S4913" s="153">
        <v>4.1666666666666657E-2</v>
      </c>
      <c r="T4913" s="153">
        <v>0.54861111111111116</v>
      </c>
      <c r="U4913" s="153">
        <v>0.58680555555555558</v>
      </c>
      <c r="V4913" s="153">
        <f>IF(ISBLANK(T4913),"",Tabella2[[#This Row],[ACT STOP]]-Tabella2[[#This Row],[ACT START]])</f>
        <v>3.819444444444442E-2</v>
      </c>
      <c r="W4913" s="104" t="s">
        <v>122</v>
      </c>
      <c r="X4913" s="104" t="s">
        <v>91</v>
      </c>
      <c r="Y4913" s="110"/>
      <c r="Z4913" s="106"/>
      <c r="AA4913" s="104"/>
      <c r="AB4913" s="107"/>
      <c r="AC4913" s="72">
        <v>1</v>
      </c>
      <c r="AH4913" s="70"/>
      <c r="AI4913" s="70"/>
      <c r="AJ4913">
        <v>0</v>
      </c>
      <c r="AL4913" s="70"/>
      <c r="BM4913" s="135">
        <v>0.54861111111111116</v>
      </c>
      <c r="BN4913" s="136">
        <v>0.58680555555555558</v>
      </c>
      <c r="BO4913" s="101"/>
      <c r="BR4913" s="109" t="str">
        <f t="shared" si="76"/>
        <v>SH-25-4902</v>
      </c>
      <c r="BS4913" s="109" t="s">
        <v>356</v>
      </c>
      <c r="BT4913" t="s">
        <v>122</v>
      </c>
      <c r="BU4913" t="s">
        <v>10261</v>
      </c>
    </row>
    <row r="4914" spans="1:73" hidden="1">
      <c r="A4914" s="103" t="s">
        <v>10262</v>
      </c>
      <c r="B4914" s="102">
        <v>45903</v>
      </c>
      <c r="C4914" s="104">
        <f>_xlfn.ISOWEEKNUM(Tabella2[[#This Row],[Date]])</f>
        <v>36</v>
      </c>
      <c r="D4914" s="104" t="s">
        <v>817</v>
      </c>
      <c r="E4914" s="104" t="s">
        <v>284</v>
      </c>
      <c r="F4914" s="104">
        <v>74</v>
      </c>
      <c r="G4914" s="104" t="s">
        <v>284</v>
      </c>
      <c r="H4914" s="105">
        <v>22</v>
      </c>
      <c r="I4914" s="104"/>
      <c r="J4914" s="104" t="s">
        <v>258</v>
      </c>
      <c r="K4914" s="104" t="s">
        <v>81</v>
      </c>
      <c r="L4914" s="104" t="s">
        <v>259</v>
      </c>
      <c r="M4914" s="104" t="s">
        <v>328</v>
      </c>
      <c r="N4914" s="104"/>
      <c r="O4914" s="106"/>
      <c r="P4914" s="111" t="s">
        <v>3752</v>
      </c>
      <c r="Q4914" s="153" t="s">
        <v>315</v>
      </c>
      <c r="R4914" s="153" t="s">
        <v>316</v>
      </c>
      <c r="S4914" s="153">
        <v>4.1666666666666657E-2</v>
      </c>
      <c r="T4914" s="153" t="s">
        <v>315</v>
      </c>
      <c r="U4914" s="153">
        <v>0.58333333333333337</v>
      </c>
      <c r="V4914" s="153">
        <f>IF(ISBLANK(T4914),"",Tabella2[[#This Row],[ACT STOP]]-Tabella2[[#This Row],[ACT START]])</f>
        <v>3.819444444444442E-2</v>
      </c>
      <c r="W4914" s="104" t="s">
        <v>92</v>
      </c>
      <c r="X4914" s="104" t="s">
        <v>91</v>
      </c>
      <c r="Y4914" s="110"/>
      <c r="Z4914" s="106"/>
      <c r="AA4914" s="104"/>
      <c r="AB4914" s="107"/>
      <c r="AC4914" s="72">
        <v>1</v>
      </c>
      <c r="AH4914" s="70"/>
      <c r="AI4914" s="70"/>
      <c r="AJ4914">
        <v>0</v>
      </c>
      <c r="AL4914" s="70"/>
      <c r="BM4914" s="135" t="s">
        <v>315</v>
      </c>
      <c r="BN4914" s="136">
        <v>0.58333333333333337</v>
      </c>
      <c r="BO4914" s="101"/>
      <c r="BR4914" s="109" t="str">
        <f t="shared" si="76"/>
        <v>SH-25-4903</v>
      </c>
      <c r="BS4914" s="109" t="s">
        <v>295</v>
      </c>
      <c r="BT4914" t="s">
        <v>92</v>
      </c>
      <c r="BU4914" t="s">
        <v>10263</v>
      </c>
    </row>
    <row r="4915" spans="1:73" hidden="1">
      <c r="A4915" s="103" t="s">
        <v>10264</v>
      </c>
      <c r="B4915" s="102">
        <v>45903</v>
      </c>
      <c r="C4915" s="104">
        <f>_xlfn.ISOWEEKNUM(Tabella2[[#This Row],[Date]])</f>
        <v>36</v>
      </c>
      <c r="D4915" s="104" t="s">
        <v>9740</v>
      </c>
      <c r="E4915" s="104" t="s">
        <v>284</v>
      </c>
      <c r="F4915" s="104">
        <v>87</v>
      </c>
      <c r="G4915" s="104" t="s">
        <v>257</v>
      </c>
      <c r="H4915" s="105">
        <v>10</v>
      </c>
      <c r="I4915" s="104"/>
      <c r="J4915" s="104" t="s">
        <v>258</v>
      </c>
      <c r="K4915" s="104" t="s">
        <v>77</v>
      </c>
      <c r="L4915" s="104" t="s">
        <v>259</v>
      </c>
      <c r="M4915" s="104" t="s">
        <v>276</v>
      </c>
      <c r="N4915" s="104"/>
      <c r="O4915" s="106"/>
      <c r="P4915" s="111" t="s">
        <v>1828</v>
      </c>
      <c r="Q4915" s="153" t="s">
        <v>315</v>
      </c>
      <c r="R4915" s="153" t="s">
        <v>316</v>
      </c>
      <c r="S4915" s="153">
        <v>4.1666666666666657E-2</v>
      </c>
      <c r="T4915" s="153">
        <v>0.53819444444444442</v>
      </c>
      <c r="U4915" s="153">
        <v>0.57986111111111116</v>
      </c>
      <c r="V4915" s="153">
        <f>IF(ISBLANK(T4915),"",Tabella2[[#This Row],[ACT STOP]]-Tabella2[[#This Row],[ACT START]])</f>
        <v>4.1666666666666741E-2</v>
      </c>
      <c r="W4915" s="104" t="s">
        <v>92</v>
      </c>
      <c r="X4915" s="104" t="s">
        <v>91</v>
      </c>
      <c r="Y4915" s="110"/>
      <c r="Z4915" s="106"/>
      <c r="AA4915" s="104"/>
      <c r="AB4915" s="107"/>
      <c r="AC4915" s="72">
        <v>1</v>
      </c>
      <c r="AH4915" s="70"/>
      <c r="AI4915" s="70"/>
      <c r="AJ4915">
        <v>0</v>
      </c>
      <c r="AL4915" s="70"/>
      <c r="BM4915" s="135">
        <v>0.53819444444444442</v>
      </c>
      <c r="BN4915" s="136">
        <v>0.57986111111111116</v>
      </c>
      <c r="BO4915" s="101"/>
      <c r="BR4915" s="109" t="str">
        <f t="shared" si="76"/>
        <v>SH-25-4904</v>
      </c>
      <c r="BS4915" s="109" t="s">
        <v>552</v>
      </c>
      <c r="BT4915" t="s">
        <v>92</v>
      </c>
      <c r="BU4915" t="s">
        <v>10265</v>
      </c>
    </row>
    <row r="4916" spans="1:73" hidden="1">
      <c r="A4916" s="103" t="s">
        <v>10266</v>
      </c>
      <c r="B4916" s="102">
        <v>45903</v>
      </c>
      <c r="C4916" s="104">
        <f>_xlfn.ISOWEEKNUM(Tabella2[[#This Row],[Date]])</f>
        <v>36</v>
      </c>
      <c r="D4916" s="104" t="s">
        <v>9759</v>
      </c>
      <c r="E4916" s="104" t="s">
        <v>284</v>
      </c>
      <c r="F4916" s="104">
        <v>85</v>
      </c>
      <c r="G4916" s="104" t="s">
        <v>257</v>
      </c>
      <c r="H4916" s="105">
        <v>10</v>
      </c>
      <c r="I4916" s="104"/>
      <c r="J4916" s="104" t="s">
        <v>258</v>
      </c>
      <c r="K4916" s="104" t="s">
        <v>77</v>
      </c>
      <c r="L4916" s="104" t="s">
        <v>259</v>
      </c>
      <c r="M4916" s="104" t="s">
        <v>276</v>
      </c>
      <c r="N4916" s="104"/>
      <c r="O4916" s="106"/>
      <c r="P4916" s="111" t="s">
        <v>1828</v>
      </c>
      <c r="Q4916" s="153" t="s">
        <v>336</v>
      </c>
      <c r="R4916" s="153" t="s">
        <v>337</v>
      </c>
      <c r="S4916" s="153">
        <v>4.1666666666666657E-2</v>
      </c>
      <c r="T4916" s="153">
        <v>0.40972222222222227</v>
      </c>
      <c r="U4916" s="153">
        <v>0.4513888888888889</v>
      </c>
      <c r="V4916" s="153">
        <f>IF(ISBLANK(T4916),"",Tabella2[[#This Row],[ACT STOP]]-Tabella2[[#This Row],[ACT START]])</f>
        <v>4.166666666666663E-2</v>
      </c>
      <c r="W4916" s="104" t="s">
        <v>92</v>
      </c>
      <c r="X4916" s="104" t="s">
        <v>91</v>
      </c>
      <c r="Y4916" s="110"/>
      <c r="Z4916" s="106"/>
      <c r="AA4916" s="104"/>
      <c r="AB4916" s="107"/>
      <c r="AC4916" s="72">
        <v>1</v>
      </c>
      <c r="AH4916" s="70"/>
      <c r="AI4916" s="70"/>
      <c r="AJ4916">
        <v>0</v>
      </c>
      <c r="AL4916" s="70"/>
      <c r="BM4916" s="135">
        <v>0.40972222222222221</v>
      </c>
      <c r="BN4916" s="136">
        <v>0.4513888888888889</v>
      </c>
      <c r="BO4916" s="101"/>
      <c r="BR4916" s="109" t="str">
        <f t="shared" si="76"/>
        <v>SH-25-4905</v>
      </c>
      <c r="BS4916" s="109"/>
      <c r="BT4916" t="s">
        <v>92</v>
      </c>
      <c r="BU4916" t="s">
        <v>10238</v>
      </c>
    </row>
    <row r="4917" spans="1:73" hidden="1">
      <c r="A4917" s="103" t="s">
        <v>10267</v>
      </c>
      <c r="B4917" s="102">
        <v>45904</v>
      </c>
      <c r="C4917" s="104">
        <f>_xlfn.ISOWEEKNUM(Tabella2[[#This Row],[Date]])</f>
        <v>36</v>
      </c>
      <c r="D4917" s="104" t="s">
        <v>3529</v>
      </c>
      <c r="E4917" s="104" t="s">
        <v>284</v>
      </c>
      <c r="F4917" s="104">
        <v>69</v>
      </c>
      <c r="G4917" s="104" t="s">
        <v>284</v>
      </c>
      <c r="H4917" s="105">
        <v>9</v>
      </c>
      <c r="I4917" s="104"/>
      <c r="J4917" s="104" t="s">
        <v>258</v>
      </c>
      <c r="K4917" s="104" t="s">
        <v>79</v>
      </c>
      <c r="L4917" s="104" t="s">
        <v>299</v>
      </c>
      <c r="M4917" s="104" t="s">
        <v>386</v>
      </c>
      <c r="N4917" s="104"/>
      <c r="O4917" s="108" t="str">
        <f>A4918</f>
        <v>17320</v>
      </c>
      <c r="P4917" s="111" t="s">
        <v>2187</v>
      </c>
      <c r="Q4917" s="153" t="s">
        <v>10109</v>
      </c>
      <c r="R4917" s="153" t="s">
        <v>10110</v>
      </c>
      <c r="S4917" s="153">
        <v>4.1666666666666657E-2</v>
      </c>
      <c r="T4917" s="153" t="s">
        <v>10109</v>
      </c>
      <c r="U4917" s="153" t="s">
        <v>10110</v>
      </c>
      <c r="V4917" s="153">
        <f>IF(ISBLANK(T4917),"",Tabella2[[#This Row],[ACT STOP]]-Tabella2[[#This Row],[ACT START]])</f>
        <v>4.1666666666666657E-2</v>
      </c>
      <c r="W4917" s="104" t="s">
        <v>92</v>
      </c>
      <c r="X4917" s="104" t="s">
        <v>91</v>
      </c>
      <c r="Y4917" s="110"/>
      <c r="Z4917" s="106"/>
      <c r="AA4917" s="104"/>
      <c r="AB4917" s="107"/>
      <c r="AC4917" s="72">
        <v>1</v>
      </c>
      <c r="AH4917" s="70"/>
      <c r="AI4917" s="70"/>
      <c r="AJ4917">
        <v>0</v>
      </c>
      <c r="AL4917" s="70"/>
      <c r="BM4917" s="135" t="s">
        <v>10109</v>
      </c>
      <c r="BN4917" s="136" t="s">
        <v>10110</v>
      </c>
      <c r="BO4917" s="101"/>
      <c r="BR4917" s="109" t="str">
        <f t="shared" si="76"/>
        <v>SH-25-4906</v>
      </c>
      <c r="BS4917" s="109" t="s">
        <v>339</v>
      </c>
      <c r="BT4917" t="s">
        <v>92</v>
      </c>
      <c r="BU4917" t="s">
        <v>10268</v>
      </c>
    </row>
    <row r="4918" spans="1:73" hidden="1">
      <c r="A4918" s="103" t="s">
        <v>10269</v>
      </c>
      <c r="B4918" s="102">
        <v>45904</v>
      </c>
      <c r="C4918" s="104">
        <f>_xlfn.ISOWEEKNUM(Tabella2[[#This Row],[Date]])</f>
        <v>36</v>
      </c>
      <c r="D4918" s="104" t="s">
        <v>3529</v>
      </c>
      <c r="E4918" s="104" t="s">
        <v>284</v>
      </c>
      <c r="F4918" s="104">
        <v>68</v>
      </c>
      <c r="G4918" s="104" t="s">
        <v>257</v>
      </c>
      <c r="H4918" s="105">
        <v>14</v>
      </c>
      <c r="I4918" s="104"/>
      <c r="J4918" s="104" t="s">
        <v>258</v>
      </c>
      <c r="K4918" s="104" t="s">
        <v>78</v>
      </c>
      <c r="L4918" s="104" t="s">
        <v>299</v>
      </c>
      <c r="M4918" s="104" t="s">
        <v>386</v>
      </c>
      <c r="N4918" s="104"/>
      <c r="O4918" s="108" t="str">
        <f>A4917</f>
        <v>17319</v>
      </c>
      <c r="P4918" s="111" t="s">
        <v>2187</v>
      </c>
      <c r="Q4918" s="153">
        <v>0.2326388888888889</v>
      </c>
      <c r="R4918" s="153">
        <v>0.27430555555555558</v>
      </c>
      <c r="S4918" s="153">
        <v>4.1666666666666657E-2</v>
      </c>
      <c r="T4918" s="153" t="s">
        <v>10109</v>
      </c>
      <c r="U4918" s="153" t="s">
        <v>10110</v>
      </c>
      <c r="V4918" s="153">
        <f>IF(ISBLANK(T4918),"",Tabella2[[#This Row],[ACT STOP]]-Tabella2[[#This Row],[ACT START]])</f>
        <v>4.1666666666666657E-2</v>
      </c>
      <c r="W4918" s="104" t="s">
        <v>92</v>
      </c>
      <c r="X4918" s="104" t="s">
        <v>91</v>
      </c>
      <c r="Y4918" s="110"/>
      <c r="Z4918" s="106"/>
      <c r="AA4918" s="104"/>
      <c r="AB4918" s="107"/>
      <c r="AC4918" s="72">
        <v>1</v>
      </c>
      <c r="AH4918" s="70"/>
      <c r="AI4918" s="70"/>
      <c r="AJ4918">
        <v>0</v>
      </c>
      <c r="AL4918" s="70"/>
      <c r="BM4918" s="135" t="s">
        <v>10109</v>
      </c>
      <c r="BN4918" s="136" t="s">
        <v>10110</v>
      </c>
      <c r="BO4918" s="101"/>
      <c r="BR4918" s="109" t="str">
        <f t="shared" si="76"/>
        <v>SH-25-4907</v>
      </c>
      <c r="BS4918" s="109" t="s">
        <v>372</v>
      </c>
      <c r="BT4918" t="s">
        <v>92</v>
      </c>
      <c r="BU4918" t="s">
        <v>10270</v>
      </c>
    </row>
    <row r="4919" spans="1:73" hidden="1">
      <c r="A4919" s="103" t="s">
        <v>10271</v>
      </c>
      <c r="B4919" s="102">
        <v>45904</v>
      </c>
      <c r="C4919" s="104">
        <f>_xlfn.ISOWEEKNUM(Tabella2[[#This Row],[Date]])</f>
        <v>36</v>
      </c>
      <c r="D4919" s="104" t="s">
        <v>763</v>
      </c>
      <c r="E4919" s="104" t="s">
        <v>256</v>
      </c>
      <c r="F4919" s="104">
        <v>66</v>
      </c>
      <c r="G4919" s="104" t="s">
        <v>257</v>
      </c>
      <c r="H4919" s="105">
        <v>13</v>
      </c>
      <c r="I4919" s="104"/>
      <c r="J4919" s="104" t="s">
        <v>258</v>
      </c>
      <c r="K4919" s="104" t="s">
        <v>83</v>
      </c>
      <c r="L4919" s="104" t="s">
        <v>299</v>
      </c>
      <c r="M4919" s="104" t="s">
        <v>516</v>
      </c>
      <c r="N4919" s="104"/>
      <c r="O4919" s="108" t="str">
        <f>A4920</f>
        <v>17322</v>
      </c>
      <c r="P4919" s="111" t="s">
        <v>1877</v>
      </c>
      <c r="Q4919" s="153" t="s">
        <v>10109</v>
      </c>
      <c r="R4919" s="153" t="s">
        <v>10110</v>
      </c>
      <c r="S4919" s="153">
        <v>4.1666666666666657E-2</v>
      </c>
      <c r="T4919" s="153">
        <v>0.2326388888888889</v>
      </c>
      <c r="U4919" s="153">
        <v>0.27430555555555558</v>
      </c>
      <c r="V4919" s="153">
        <f>IF(ISBLANK(T4919),"",Tabella2[[#This Row],[ACT STOP]]-Tabella2[[#This Row],[ACT START]])</f>
        <v>4.1666666666666685E-2</v>
      </c>
      <c r="W4919" s="104" t="s">
        <v>92</v>
      </c>
      <c r="X4919" s="104" t="s">
        <v>91</v>
      </c>
      <c r="Y4919" s="110"/>
      <c r="Z4919" s="106"/>
      <c r="AA4919" s="104"/>
      <c r="AB4919" s="107"/>
      <c r="AC4919" s="72">
        <v>1</v>
      </c>
      <c r="AH4919" s="70"/>
      <c r="AI4919" s="70"/>
      <c r="AJ4919">
        <v>0</v>
      </c>
      <c r="AL4919" s="70"/>
      <c r="BM4919" s="135">
        <v>0.2326388888888889</v>
      </c>
      <c r="BN4919" s="136">
        <v>0.27430555555555558</v>
      </c>
      <c r="BO4919" s="101"/>
      <c r="BR4919" s="109" t="str">
        <f t="shared" si="76"/>
        <v>SH-25-4908</v>
      </c>
      <c r="BS4919" s="109" t="s">
        <v>427</v>
      </c>
      <c r="BT4919" t="s">
        <v>92</v>
      </c>
      <c r="BU4919" t="s">
        <v>10272</v>
      </c>
    </row>
    <row r="4920" spans="1:73" hidden="1">
      <c r="A4920" s="103" t="s">
        <v>10273</v>
      </c>
      <c r="B4920" s="102">
        <v>45904</v>
      </c>
      <c r="C4920" s="104">
        <f>_xlfn.ISOWEEKNUM(Tabella2[[#This Row],[Date]])</f>
        <v>36</v>
      </c>
      <c r="D4920" s="104" t="s">
        <v>751</v>
      </c>
      <c r="E4920" s="104" t="s">
        <v>256</v>
      </c>
      <c r="F4920" s="104">
        <v>78</v>
      </c>
      <c r="G4920" s="104" t="s">
        <v>257</v>
      </c>
      <c r="H4920" s="105">
        <v>17</v>
      </c>
      <c r="I4920" s="104" t="s">
        <v>258</v>
      </c>
      <c r="J4920" s="104"/>
      <c r="K4920" s="104" t="s">
        <v>80</v>
      </c>
      <c r="L4920" s="104" t="s">
        <v>299</v>
      </c>
      <c r="M4920" s="104" t="s">
        <v>516</v>
      </c>
      <c r="N4920" s="104"/>
      <c r="O4920" s="108" t="str">
        <f>A4919</f>
        <v>17321</v>
      </c>
      <c r="P4920" s="111" t="s">
        <v>1877</v>
      </c>
      <c r="Q4920" s="153">
        <v>0.2326388888888889</v>
      </c>
      <c r="R4920" s="153">
        <v>0.27430555555555558</v>
      </c>
      <c r="S4920" s="153">
        <v>4.1666666666666657E-2</v>
      </c>
      <c r="T4920" s="153">
        <v>0.2326388888888889</v>
      </c>
      <c r="U4920" s="153">
        <v>0.27430555555555558</v>
      </c>
      <c r="V4920" s="153">
        <f>IF(ISBLANK(T4920),"",Tabella2[[#This Row],[ACT STOP]]-Tabella2[[#This Row],[ACT START]])</f>
        <v>4.1666666666666685E-2</v>
      </c>
      <c r="W4920" s="104" t="s">
        <v>92</v>
      </c>
      <c r="X4920" s="104" t="s">
        <v>91</v>
      </c>
      <c r="Y4920" s="110"/>
      <c r="Z4920" s="106"/>
      <c r="AA4920" s="104"/>
      <c r="AB4920" s="107"/>
      <c r="AC4920" s="72">
        <v>1</v>
      </c>
      <c r="AH4920" s="70"/>
      <c r="AI4920" s="70"/>
      <c r="AJ4920">
        <v>0</v>
      </c>
      <c r="AL4920" s="70"/>
      <c r="BM4920" s="135">
        <v>0.2326388888888889</v>
      </c>
      <c r="BN4920" s="136">
        <v>0.27430555555555558</v>
      </c>
      <c r="BO4920" s="101"/>
      <c r="BR4920" s="109" t="str">
        <f t="shared" si="76"/>
        <v>SH-25-4909</v>
      </c>
      <c r="BS4920" s="109" t="s">
        <v>393</v>
      </c>
      <c r="BT4920" t="s">
        <v>92</v>
      </c>
      <c r="BU4920" t="s">
        <v>10274</v>
      </c>
    </row>
    <row r="4921" spans="1:73" hidden="1">
      <c r="A4921" s="103" t="s">
        <v>10275</v>
      </c>
      <c r="B4921" s="102">
        <v>45904</v>
      </c>
      <c r="C4921" s="104">
        <f>_xlfn.ISOWEEKNUM(Tabella2[[#This Row],[Date]])</f>
        <v>36</v>
      </c>
      <c r="D4921" s="104" t="s">
        <v>9764</v>
      </c>
      <c r="E4921" s="104" t="s">
        <v>284</v>
      </c>
      <c r="F4921" s="104">
        <v>76</v>
      </c>
      <c r="G4921" s="104" t="s">
        <v>257</v>
      </c>
      <c r="H4921" s="105">
        <v>7</v>
      </c>
      <c r="I4921" s="104"/>
      <c r="J4921" s="104" t="s">
        <v>258</v>
      </c>
      <c r="K4921" s="104" t="s">
        <v>81</v>
      </c>
      <c r="L4921" s="104" t="s">
        <v>259</v>
      </c>
      <c r="M4921" s="104" t="s">
        <v>276</v>
      </c>
      <c r="N4921" s="104"/>
      <c r="O4921" s="106"/>
      <c r="P4921" s="111" t="s">
        <v>1828</v>
      </c>
      <c r="Q4921" s="153" t="s">
        <v>10109</v>
      </c>
      <c r="R4921" s="153" t="s">
        <v>10110</v>
      </c>
      <c r="S4921" s="153">
        <v>4.1666666666666657E-2</v>
      </c>
      <c r="T4921" s="153">
        <v>0.22916666666666671</v>
      </c>
      <c r="U4921" s="153">
        <v>0.27083333333333331</v>
      </c>
      <c r="V4921" s="153">
        <f>IF(ISBLANK(T4921),"",Tabella2[[#This Row],[ACT STOP]]-Tabella2[[#This Row],[ACT START]])</f>
        <v>4.1666666666666602E-2</v>
      </c>
      <c r="W4921" s="104" t="s">
        <v>92</v>
      </c>
      <c r="X4921" s="104" t="s">
        <v>91</v>
      </c>
      <c r="Y4921" s="110"/>
      <c r="Z4921" s="106"/>
      <c r="AA4921" s="104"/>
      <c r="AB4921" s="107"/>
      <c r="AC4921" s="72">
        <v>1</v>
      </c>
      <c r="AH4921" s="70"/>
      <c r="AI4921" s="70"/>
      <c r="AJ4921">
        <v>0</v>
      </c>
      <c r="AL4921" s="70"/>
      <c r="BM4921" s="135">
        <v>0.22916666666666671</v>
      </c>
      <c r="BN4921" s="136">
        <v>0.27083333333333331</v>
      </c>
      <c r="BO4921" s="101"/>
      <c r="BR4921" s="109" t="str">
        <f t="shared" si="76"/>
        <v>SH-25-4910</v>
      </c>
      <c r="BS4921" s="109" t="s">
        <v>1241</v>
      </c>
      <c r="BT4921" t="s">
        <v>92</v>
      </c>
      <c r="BU4921" t="s">
        <v>10276</v>
      </c>
    </row>
    <row r="4922" spans="1:73" hidden="1">
      <c r="A4922" s="103" t="s">
        <v>10277</v>
      </c>
      <c r="B4922" s="102">
        <v>45904</v>
      </c>
      <c r="C4922" s="104">
        <f>_xlfn.ISOWEEKNUM(Tabella2[[#This Row],[Date]])</f>
        <v>36</v>
      </c>
      <c r="D4922" s="104" t="s">
        <v>6766</v>
      </c>
      <c r="E4922" s="104" t="s">
        <v>284</v>
      </c>
      <c r="F4922" s="104">
        <v>77</v>
      </c>
      <c r="G4922" s="104" t="s">
        <v>284</v>
      </c>
      <c r="H4922" s="105">
        <v>23</v>
      </c>
      <c r="I4922" s="104"/>
      <c r="J4922" s="104" t="s">
        <v>258</v>
      </c>
      <c r="K4922" s="104" t="s">
        <v>75</v>
      </c>
      <c r="L4922" s="104" t="s">
        <v>259</v>
      </c>
      <c r="M4922" s="104" t="s">
        <v>276</v>
      </c>
      <c r="N4922" s="104"/>
      <c r="O4922" s="106"/>
      <c r="P4922" s="111" t="s">
        <v>531</v>
      </c>
      <c r="Q4922" s="153" t="s">
        <v>10109</v>
      </c>
      <c r="R4922" s="153" t="s">
        <v>10110</v>
      </c>
      <c r="S4922" s="153">
        <v>4.1666666666666657E-2</v>
      </c>
      <c r="T4922" s="153">
        <v>0.2326388888888889</v>
      </c>
      <c r="U4922" s="153">
        <v>0.27430555555555558</v>
      </c>
      <c r="V4922" s="153">
        <f>IF(ISBLANK(T4922),"",Tabella2[[#This Row],[ACT STOP]]-Tabella2[[#This Row],[ACT START]])</f>
        <v>4.1666666666666685E-2</v>
      </c>
      <c r="W4922" s="104" t="s">
        <v>92</v>
      </c>
      <c r="X4922" s="104" t="s">
        <v>91</v>
      </c>
      <c r="Y4922" s="110"/>
      <c r="Z4922" s="106"/>
      <c r="AA4922" s="104"/>
      <c r="AB4922" s="107"/>
      <c r="AC4922" s="72">
        <v>1</v>
      </c>
      <c r="AH4922" s="70"/>
      <c r="AI4922" s="70"/>
      <c r="AJ4922">
        <v>0</v>
      </c>
      <c r="AL4922" s="70"/>
      <c r="BM4922" s="135">
        <v>0.2326388888888889</v>
      </c>
      <c r="BN4922" s="136">
        <v>0.27430555555555558</v>
      </c>
      <c r="BO4922" s="101"/>
      <c r="BR4922" s="109" t="str">
        <f t="shared" si="76"/>
        <v>SH-25-4911</v>
      </c>
      <c r="BS4922" s="109" t="s">
        <v>358</v>
      </c>
      <c r="BT4922" t="s">
        <v>92</v>
      </c>
      <c r="BU4922" t="s">
        <v>10278</v>
      </c>
    </row>
    <row r="4923" spans="1:73" hidden="1">
      <c r="A4923" s="103" t="s">
        <v>10279</v>
      </c>
      <c r="B4923" s="102">
        <v>45904</v>
      </c>
      <c r="C4923" s="104">
        <f>_xlfn.ISOWEEKNUM(Tabella2[[#This Row],[Date]])</f>
        <v>36</v>
      </c>
      <c r="D4923" s="104" t="s">
        <v>255</v>
      </c>
      <c r="E4923" s="104" t="s">
        <v>256</v>
      </c>
      <c r="F4923" s="104">
        <v>40</v>
      </c>
      <c r="G4923" s="104" t="s">
        <v>257</v>
      </c>
      <c r="H4923" s="105">
        <v>9</v>
      </c>
      <c r="I4923" s="104" t="s">
        <v>258</v>
      </c>
      <c r="J4923" s="104"/>
      <c r="K4923" s="104" t="s">
        <v>79</v>
      </c>
      <c r="L4923" s="104" t="s">
        <v>299</v>
      </c>
      <c r="M4923" s="104" t="s">
        <v>328</v>
      </c>
      <c r="N4923" s="104"/>
      <c r="O4923" s="108" t="str">
        <f>A4924</f>
        <v>17326</v>
      </c>
      <c r="P4923" s="111" t="s">
        <v>3382</v>
      </c>
      <c r="Q4923" s="153" t="s">
        <v>307</v>
      </c>
      <c r="R4923" s="153" t="s">
        <v>308</v>
      </c>
      <c r="S4923" s="153">
        <v>4.1666666666666657E-2</v>
      </c>
      <c r="T4923" s="153" t="s">
        <v>307</v>
      </c>
      <c r="U4923" s="153" t="s">
        <v>308</v>
      </c>
      <c r="V4923" s="153">
        <f>IF(ISBLANK(T4923),"",Tabella2[[#This Row],[ACT STOP]]-Tabella2[[#This Row],[ACT START]])</f>
        <v>4.1666666666666685E-2</v>
      </c>
      <c r="W4923" s="104" t="s">
        <v>92</v>
      </c>
      <c r="X4923" s="104" t="s">
        <v>91</v>
      </c>
      <c r="Y4923" s="110"/>
      <c r="Z4923" s="106"/>
      <c r="AA4923" s="104"/>
      <c r="AB4923" s="107"/>
      <c r="AC4923" s="72">
        <v>1</v>
      </c>
      <c r="AH4923" s="70"/>
      <c r="AI4923" s="70"/>
      <c r="AJ4923">
        <v>0</v>
      </c>
      <c r="AL4923" s="70"/>
      <c r="BM4923" s="135" t="s">
        <v>307</v>
      </c>
      <c r="BN4923" s="136" t="s">
        <v>308</v>
      </c>
      <c r="BO4923" s="101"/>
      <c r="BR4923" s="109" t="str">
        <f t="shared" si="76"/>
        <v>SH-25-4912</v>
      </c>
      <c r="BS4923" s="109" t="s">
        <v>318</v>
      </c>
      <c r="BT4923" t="s">
        <v>92</v>
      </c>
      <c r="BU4923" t="s">
        <v>10280</v>
      </c>
    </row>
    <row r="4924" spans="1:73" hidden="1">
      <c r="A4924" s="103" t="s">
        <v>10281</v>
      </c>
      <c r="B4924" s="102">
        <v>45904</v>
      </c>
      <c r="C4924" s="104">
        <f>_xlfn.ISOWEEKNUM(Tabella2[[#This Row],[Date]])</f>
        <v>36</v>
      </c>
      <c r="D4924" s="104" t="s">
        <v>195</v>
      </c>
      <c r="E4924" s="104" t="s">
        <v>298</v>
      </c>
      <c r="F4924" s="104"/>
      <c r="G4924" s="104" t="s">
        <v>257</v>
      </c>
      <c r="H4924" s="105">
        <v>10</v>
      </c>
      <c r="I4924" s="104"/>
      <c r="J4924" s="104" t="s">
        <v>258</v>
      </c>
      <c r="K4924" s="104" t="s">
        <v>78</v>
      </c>
      <c r="L4924" s="104" t="s">
        <v>299</v>
      </c>
      <c r="M4924" s="104" t="s">
        <v>328</v>
      </c>
      <c r="N4924" s="104"/>
      <c r="O4924" s="108" t="str">
        <f>A4923</f>
        <v>17325</v>
      </c>
      <c r="P4924" s="111" t="s">
        <v>300</v>
      </c>
      <c r="Q4924" s="153">
        <v>0.2951388888888889</v>
      </c>
      <c r="R4924" s="153">
        <v>0.33680555555555558</v>
      </c>
      <c r="S4924" s="153">
        <v>4.1666666666666657E-2</v>
      </c>
      <c r="T4924" s="153" t="s">
        <v>307</v>
      </c>
      <c r="U4924" s="153" t="s">
        <v>308</v>
      </c>
      <c r="V4924" s="153">
        <f>IF(ISBLANK(T4924),"",Tabella2[[#This Row],[ACT STOP]]-Tabella2[[#This Row],[ACT START]])</f>
        <v>4.1666666666666685E-2</v>
      </c>
      <c r="W4924" s="104" t="s">
        <v>122</v>
      </c>
      <c r="X4924" s="104" t="s">
        <v>91</v>
      </c>
      <c r="Y4924" s="110"/>
      <c r="Z4924" s="106"/>
      <c r="AA4924" s="104"/>
      <c r="AB4924" s="107"/>
      <c r="AC4924" s="72">
        <v>1</v>
      </c>
      <c r="AH4924" s="70"/>
      <c r="AI4924" s="70"/>
      <c r="AJ4924">
        <v>0</v>
      </c>
      <c r="AL4924" s="70"/>
      <c r="BM4924" s="135" t="s">
        <v>307</v>
      </c>
      <c r="BN4924" s="136" t="s">
        <v>308</v>
      </c>
      <c r="BO4924" s="101"/>
      <c r="BR4924" s="109" t="str">
        <f t="shared" si="76"/>
        <v>SH-25-4913</v>
      </c>
      <c r="BS4924" s="109" t="s">
        <v>552</v>
      </c>
      <c r="BT4924" t="s">
        <v>122</v>
      </c>
      <c r="BU4924" t="s">
        <v>302</v>
      </c>
    </row>
    <row r="4925" spans="1:73" hidden="1">
      <c r="A4925" s="103" t="s">
        <v>10282</v>
      </c>
      <c r="B4925" s="102">
        <v>45904</v>
      </c>
      <c r="C4925" s="104">
        <f>_xlfn.ISOWEEKNUM(Tabella2[[#This Row],[Date]])</f>
        <v>36</v>
      </c>
      <c r="D4925" s="104" t="s">
        <v>509</v>
      </c>
      <c r="E4925" s="104" t="s">
        <v>284</v>
      </c>
      <c r="F4925" s="104">
        <v>70</v>
      </c>
      <c r="G4925" s="104" t="s">
        <v>257</v>
      </c>
      <c r="H4925" s="105">
        <v>32</v>
      </c>
      <c r="I4925" s="104"/>
      <c r="J4925" s="104" t="s">
        <v>258</v>
      </c>
      <c r="K4925" s="104" t="s">
        <v>83</v>
      </c>
      <c r="L4925" s="104" t="s">
        <v>299</v>
      </c>
      <c r="M4925" s="104" t="s">
        <v>386</v>
      </c>
      <c r="N4925" s="104"/>
      <c r="O4925" s="108" t="str">
        <f>A4926</f>
        <v>17328</v>
      </c>
      <c r="P4925" s="111" t="s">
        <v>2075</v>
      </c>
      <c r="Q4925" s="153" t="s">
        <v>307</v>
      </c>
      <c r="R4925" s="153" t="s">
        <v>308</v>
      </c>
      <c r="S4925" s="153">
        <v>4.1666666666666657E-2</v>
      </c>
      <c r="T4925" s="153">
        <v>0.2951388888888889</v>
      </c>
      <c r="U4925" s="153">
        <v>0.33680555555555558</v>
      </c>
      <c r="V4925" s="153">
        <f>IF(ISBLANK(T4925),"",Tabella2[[#This Row],[ACT STOP]]-Tabella2[[#This Row],[ACT START]])</f>
        <v>4.1666666666666685E-2</v>
      </c>
      <c r="W4925" s="104" t="s">
        <v>92</v>
      </c>
      <c r="X4925" s="104" t="s">
        <v>91</v>
      </c>
      <c r="Y4925" s="110"/>
      <c r="Z4925" s="106"/>
      <c r="AA4925" s="104"/>
      <c r="AB4925" s="107"/>
      <c r="AC4925" s="72">
        <v>1</v>
      </c>
      <c r="AH4925" s="70"/>
      <c r="AI4925" s="70"/>
      <c r="AJ4925">
        <v>0</v>
      </c>
      <c r="AL4925" s="70"/>
      <c r="BM4925" s="135">
        <v>0.2951388888888889</v>
      </c>
      <c r="BN4925" s="136">
        <v>0.33680555555555558</v>
      </c>
      <c r="BO4925" s="101"/>
      <c r="BR4925" s="109" t="str">
        <f t="shared" si="76"/>
        <v>SH-25-4914</v>
      </c>
      <c r="BS4925" s="109" t="s">
        <v>356</v>
      </c>
      <c r="BT4925" t="s">
        <v>92</v>
      </c>
      <c r="BU4925" t="s">
        <v>10283</v>
      </c>
    </row>
    <row r="4926" spans="1:73" hidden="1">
      <c r="A4926" s="103" t="s">
        <v>10284</v>
      </c>
      <c r="B4926" s="102">
        <v>45904</v>
      </c>
      <c r="C4926" s="104">
        <f>_xlfn.ISOWEEKNUM(Tabella2[[#This Row],[Date]])</f>
        <v>36</v>
      </c>
      <c r="D4926" s="104" t="s">
        <v>509</v>
      </c>
      <c r="E4926" s="104" t="s">
        <v>284</v>
      </c>
      <c r="F4926" s="104">
        <v>71</v>
      </c>
      <c r="G4926" s="104" t="s">
        <v>257</v>
      </c>
      <c r="H4926" s="105">
        <v>5</v>
      </c>
      <c r="I4926" s="104"/>
      <c r="J4926" s="104" t="s">
        <v>258</v>
      </c>
      <c r="K4926" s="104" t="s">
        <v>80</v>
      </c>
      <c r="L4926" s="104" t="s">
        <v>299</v>
      </c>
      <c r="M4926" s="104" t="s">
        <v>386</v>
      </c>
      <c r="N4926" s="104"/>
      <c r="O4926" s="108" t="str">
        <f>A4925</f>
        <v>17327</v>
      </c>
      <c r="P4926" s="111" t="s">
        <v>2075</v>
      </c>
      <c r="Q4926" s="153">
        <v>0.2951388888888889</v>
      </c>
      <c r="R4926" s="153">
        <v>0.33680555555555558</v>
      </c>
      <c r="S4926" s="153">
        <v>4.1666666666666657E-2</v>
      </c>
      <c r="T4926" s="153">
        <v>0.2951388888888889</v>
      </c>
      <c r="U4926" s="153">
        <v>0.33680555555555558</v>
      </c>
      <c r="V4926" s="153">
        <f>IF(ISBLANK(T4926),"",Tabella2[[#This Row],[ACT STOP]]-Tabella2[[#This Row],[ACT START]])</f>
        <v>4.1666666666666685E-2</v>
      </c>
      <c r="W4926" s="104" t="s">
        <v>92</v>
      </c>
      <c r="X4926" s="104" t="s">
        <v>91</v>
      </c>
      <c r="Y4926" s="110" t="s">
        <v>10285</v>
      </c>
      <c r="Z4926" s="106"/>
      <c r="AA4926" s="104"/>
      <c r="AB4926" s="107"/>
      <c r="AC4926" s="72">
        <v>1</v>
      </c>
      <c r="AH4926" s="70"/>
      <c r="AI4926" s="70"/>
      <c r="AJ4926">
        <v>0</v>
      </c>
      <c r="AL4926" s="70"/>
      <c r="BM4926" s="135">
        <v>0.2951388888888889</v>
      </c>
      <c r="BN4926" s="136">
        <v>0.33680555555555558</v>
      </c>
      <c r="BO4926" s="101"/>
      <c r="BR4926" s="109" t="str">
        <f t="shared" si="76"/>
        <v>SH-25-4915</v>
      </c>
      <c r="BS4926" s="109" t="s">
        <v>416</v>
      </c>
      <c r="BT4926" t="s">
        <v>92</v>
      </c>
      <c r="BU4926" t="s">
        <v>10286</v>
      </c>
    </row>
    <row r="4927" spans="1:73" hidden="1">
      <c r="A4927" s="103" t="s">
        <v>10287</v>
      </c>
      <c r="B4927" s="102">
        <v>45904</v>
      </c>
      <c r="C4927" s="104">
        <f>_xlfn.ISOWEEKNUM(Tabella2[[#This Row],[Date]])</f>
        <v>36</v>
      </c>
      <c r="D4927" s="104" t="s">
        <v>6766</v>
      </c>
      <c r="E4927" s="104" t="s">
        <v>284</v>
      </c>
      <c r="F4927" s="104">
        <v>79</v>
      </c>
      <c r="G4927" s="104" t="s">
        <v>284</v>
      </c>
      <c r="H4927" s="105">
        <v>22</v>
      </c>
      <c r="I4927" s="104"/>
      <c r="J4927" s="104" t="s">
        <v>258</v>
      </c>
      <c r="K4927" s="104" t="s">
        <v>81</v>
      </c>
      <c r="L4927" s="104" t="s">
        <v>259</v>
      </c>
      <c r="M4927" s="104" t="s">
        <v>328</v>
      </c>
      <c r="N4927" s="104"/>
      <c r="O4927" s="106"/>
      <c r="P4927" s="111" t="s">
        <v>3689</v>
      </c>
      <c r="Q4927" s="153" t="s">
        <v>307</v>
      </c>
      <c r="R4927" s="153" t="s">
        <v>308</v>
      </c>
      <c r="S4927" s="153">
        <v>4.1666666666666657E-2</v>
      </c>
      <c r="T4927" s="153">
        <v>0.2951388888888889</v>
      </c>
      <c r="U4927" s="153">
        <v>0.34375</v>
      </c>
      <c r="V4927" s="153">
        <f>IF(ISBLANK(T4927),"",Tabella2[[#This Row],[ACT STOP]]-Tabella2[[#This Row],[ACT START]])</f>
        <v>4.8611111111111105E-2</v>
      </c>
      <c r="W4927" s="104" t="s">
        <v>92</v>
      </c>
      <c r="X4927" s="104" t="s">
        <v>91</v>
      </c>
      <c r="Y4927" s="110"/>
      <c r="Z4927" s="106"/>
      <c r="AA4927" s="104"/>
      <c r="AB4927" s="107"/>
      <c r="AC4927" s="72">
        <v>1</v>
      </c>
      <c r="AH4927" s="70"/>
      <c r="AI4927" s="70"/>
      <c r="AJ4927">
        <v>0</v>
      </c>
      <c r="AL4927" s="70"/>
      <c r="BM4927" s="135">
        <v>0.2951388888888889</v>
      </c>
      <c r="BN4927" s="136">
        <v>0.34375</v>
      </c>
      <c r="BO4927" s="101"/>
      <c r="BR4927" s="109" t="str">
        <f t="shared" si="76"/>
        <v>SH-25-4916</v>
      </c>
      <c r="BS4927" s="109" t="s">
        <v>295</v>
      </c>
      <c r="BT4927" t="s">
        <v>92</v>
      </c>
      <c r="BU4927" t="s">
        <v>10288</v>
      </c>
    </row>
    <row r="4928" spans="1:73" hidden="1">
      <c r="A4928" s="103" t="s">
        <v>10289</v>
      </c>
      <c r="B4928" s="102">
        <v>45904</v>
      </c>
      <c r="C4928" s="104">
        <f>_xlfn.ISOWEEKNUM(Tabella2[[#This Row],[Date]])</f>
        <v>36</v>
      </c>
      <c r="D4928" s="104" t="s">
        <v>6621</v>
      </c>
      <c r="E4928" s="104" t="s">
        <v>284</v>
      </c>
      <c r="F4928" s="104">
        <v>83</v>
      </c>
      <c r="G4928" s="104" t="s">
        <v>257</v>
      </c>
      <c r="H4928" s="105">
        <v>17</v>
      </c>
      <c r="I4928" s="104"/>
      <c r="J4928" s="104" t="s">
        <v>258</v>
      </c>
      <c r="K4928" s="104" t="s">
        <v>79</v>
      </c>
      <c r="L4928" s="104" t="s">
        <v>299</v>
      </c>
      <c r="M4928" s="104" t="s">
        <v>276</v>
      </c>
      <c r="N4928" s="104"/>
      <c r="O4928" s="108" t="str">
        <f>A4929</f>
        <v>17331</v>
      </c>
      <c r="P4928" s="111" t="s">
        <v>2593</v>
      </c>
      <c r="Q4928" s="153" t="s">
        <v>330</v>
      </c>
      <c r="R4928" s="153" t="s">
        <v>331</v>
      </c>
      <c r="S4928" s="153">
        <v>4.1666666666666657E-2</v>
      </c>
      <c r="T4928" s="153" t="s">
        <v>330</v>
      </c>
      <c r="U4928" s="153" t="s">
        <v>331</v>
      </c>
      <c r="V4928" s="153">
        <f>IF(ISBLANK(T4928),"",Tabella2[[#This Row],[ACT STOP]]-Tabella2[[#This Row],[ACT START]])</f>
        <v>4.1666666666666685E-2</v>
      </c>
      <c r="W4928" s="104" t="s">
        <v>92</v>
      </c>
      <c r="X4928" s="104" t="s">
        <v>91</v>
      </c>
      <c r="Y4928" s="110"/>
      <c r="Z4928" s="106"/>
      <c r="AA4928" s="104"/>
      <c r="AB4928" s="107"/>
      <c r="AC4928" s="72">
        <v>1</v>
      </c>
      <c r="AH4928" s="70"/>
      <c r="AI4928" s="70"/>
      <c r="AJ4928">
        <v>0</v>
      </c>
      <c r="AL4928" s="70"/>
      <c r="BM4928" s="135" t="s">
        <v>330</v>
      </c>
      <c r="BN4928" s="136" t="s">
        <v>331</v>
      </c>
      <c r="BO4928" s="101"/>
      <c r="BR4928" s="109" t="str">
        <f t="shared" si="76"/>
        <v>SH-25-4917</v>
      </c>
      <c r="BS4928" s="109" t="s">
        <v>393</v>
      </c>
      <c r="BT4928" t="s">
        <v>92</v>
      </c>
      <c r="BU4928" t="s">
        <v>10141</v>
      </c>
    </row>
    <row r="4929" spans="1:73" hidden="1">
      <c r="A4929" s="103" t="s">
        <v>10290</v>
      </c>
      <c r="B4929" s="102">
        <v>45904</v>
      </c>
      <c r="C4929" s="104">
        <f>_xlfn.ISOWEEKNUM(Tabella2[[#This Row],[Date]])</f>
        <v>36</v>
      </c>
      <c r="D4929" s="104" t="s">
        <v>195</v>
      </c>
      <c r="E4929" s="104" t="s">
        <v>398</v>
      </c>
      <c r="F4929" s="104"/>
      <c r="G4929" s="104" t="s">
        <v>257</v>
      </c>
      <c r="H4929" s="105">
        <v>13</v>
      </c>
      <c r="I4929" s="104"/>
      <c r="J4929" s="104" t="s">
        <v>258</v>
      </c>
      <c r="K4929" s="104" t="s">
        <v>78</v>
      </c>
      <c r="L4929" s="104" t="s">
        <v>299</v>
      </c>
      <c r="M4929" s="104" t="s">
        <v>276</v>
      </c>
      <c r="N4929" s="104"/>
      <c r="O4929" s="108" t="str">
        <f>A4928</f>
        <v>17330</v>
      </c>
      <c r="P4929" s="111" t="s">
        <v>300</v>
      </c>
      <c r="Q4929" s="153">
        <v>0.3576388888888889</v>
      </c>
      <c r="R4929" s="153">
        <v>0.39930555555555558</v>
      </c>
      <c r="S4929" s="153">
        <v>4.1666666666666657E-2</v>
      </c>
      <c r="T4929" s="153" t="s">
        <v>330</v>
      </c>
      <c r="U4929" s="153" t="s">
        <v>331</v>
      </c>
      <c r="V4929" s="153">
        <f>IF(ISBLANK(T4929),"",Tabella2[[#This Row],[ACT STOP]]-Tabella2[[#This Row],[ACT START]])</f>
        <v>4.1666666666666685E-2</v>
      </c>
      <c r="W4929" s="104" t="s">
        <v>122</v>
      </c>
      <c r="X4929" s="104" t="s">
        <v>91</v>
      </c>
      <c r="Y4929" s="110"/>
      <c r="Z4929" s="106"/>
      <c r="AA4929" s="104"/>
      <c r="AB4929" s="107"/>
      <c r="AC4929" s="72">
        <v>1</v>
      </c>
      <c r="AH4929" s="70"/>
      <c r="AI4929" s="70"/>
      <c r="AJ4929">
        <v>0</v>
      </c>
      <c r="AL4929" s="70"/>
      <c r="BM4929" s="135" t="s">
        <v>330</v>
      </c>
      <c r="BN4929" s="136" t="s">
        <v>331</v>
      </c>
      <c r="BO4929" s="101"/>
      <c r="BR4929" s="109" t="str">
        <f t="shared" si="76"/>
        <v>SH-25-4918</v>
      </c>
      <c r="BS4929" s="109" t="s">
        <v>427</v>
      </c>
      <c r="BT4929" t="s">
        <v>122</v>
      </c>
      <c r="BU4929" t="s">
        <v>399</v>
      </c>
    </row>
    <row r="4930" spans="1:73" hidden="1">
      <c r="A4930" s="103" t="s">
        <v>10291</v>
      </c>
      <c r="B4930" s="102">
        <v>45904</v>
      </c>
      <c r="C4930" s="104">
        <f>_xlfn.ISOWEEKNUM(Tabella2[[#This Row],[Date]])</f>
        <v>36</v>
      </c>
      <c r="D4930" s="104" t="s">
        <v>9740</v>
      </c>
      <c r="E4930" s="104" t="s">
        <v>284</v>
      </c>
      <c r="F4930" s="104">
        <v>87</v>
      </c>
      <c r="G4930" s="104" t="s">
        <v>284</v>
      </c>
      <c r="H4930" s="105">
        <v>9</v>
      </c>
      <c r="I4930" s="104"/>
      <c r="J4930" s="104" t="s">
        <v>258</v>
      </c>
      <c r="K4930" s="104" t="s">
        <v>81</v>
      </c>
      <c r="L4930" s="104" t="s">
        <v>259</v>
      </c>
      <c r="M4930" s="104" t="s">
        <v>276</v>
      </c>
      <c r="N4930" s="104"/>
      <c r="O4930" s="106"/>
      <c r="P4930" s="111" t="s">
        <v>479</v>
      </c>
      <c r="Q4930" s="153" t="s">
        <v>330</v>
      </c>
      <c r="R4930" s="153" t="s">
        <v>331</v>
      </c>
      <c r="S4930" s="153">
        <v>4.1666666666666657E-2</v>
      </c>
      <c r="T4930" s="153">
        <v>0.3576388888888889</v>
      </c>
      <c r="U4930" s="153">
        <v>0.39930555555555558</v>
      </c>
      <c r="V4930" s="153">
        <f>IF(ISBLANK(T4930),"",Tabella2[[#This Row],[ACT STOP]]-Tabella2[[#This Row],[ACT START]])</f>
        <v>4.1666666666666685E-2</v>
      </c>
      <c r="W4930" s="104" t="s">
        <v>92</v>
      </c>
      <c r="X4930" s="104" t="s">
        <v>91</v>
      </c>
      <c r="Y4930" s="110"/>
      <c r="Z4930" s="106"/>
      <c r="AA4930" s="104"/>
      <c r="AB4930" s="107"/>
      <c r="AC4930" s="72">
        <v>1</v>
      </c>
      <c r="AH4930" s="70"/>
      <c r="AI4930" s="70"/>
      <c r="AJ4930">
        <v>0</v>
      </c>
      <c r="AL4930" s="70"/>
      <c r="BM4930" s="135">
        <v>0.3576388888888889</v>
      </c>
      <c r="BN4930" s="136">
        <v>0.39930555555555558</v>
      </c>
      <c r="BO4930" s="101"/>
      <c r="BR4930" s="109" t="str">
        <f t="shared" si="76"/>
        <v>SH-25-4919</v>
      </c>
      <c r="BS4930" s="109" t="s">
        <v>339</v>
      </c>
      <c r="BT4930" t="s">
        <v>92</v>
      </c>
      <c r="BU4930" t="s">
        <v>10292</v>
      </c>
    </row>
    <row r="4931" spans="1:73" hidden="1">
      <c r="A4931" s="103" t="s">
        <v>10293</v>
      </c>
      <c r="B4931" s="102">
        <v>45904</v>
      </c>
      <c r="C4931" s="104">
        <f>_xlfn.ISOWEEKNUM(Tabella2[[#This Row],[Date]])</f>
        <v>36</v>
      </c>
      <c r="D4931" s="104" t="s">
        <v>817</v>
      </c>
      <c r="E4931" s="104" t="s">
        <v>284</v>
      </c>
      <c r="F4931" s="104">
        <v>74</v>
      </c>
      <c r="G4931" s="104" t="s">
        <v>257</v>
      </c>
      <c r="H4931" s="105">
        <v>14</v>
      </c>
      <c r="I4931" s="104"/>
      <c r="J4931" s="104" t="s">
        <v>258</v>
      </c>
      <c r="K4931" s="104" t="s">
        <v>75</v>
      </c>
      <c r="L4931" s="104" t="s">
        <v>259</v>
      </c>
      <c r="M4931" s="104" t="s">
        <v>328</v>
      </c>
      <c r="N4931" s="104"/>
      <c r="O4931" s="106"/>
      <c r="P4931" s="111" t="s">
        <v>3788</v>
      </c>
      <c r="Q4931" s="153" t="s">
        <v>330</v>
      </c>
      <c r="R4931" s="153" t="s">
        <v>331</v>
      </c>
      <c r="S4931" s="153">
        <v>4.1666666666666657E-2</v>
      </c>
      <c r="T4931" s="153">
        <v>0.3576388888888889</v>
      </c>
      <c r="U4931" s="153">
        <v>0.39930555555555558</v>
      </c>
      <c r="V4931" s="153">
        <f>IF(ISBLANK(T4931),"",Tabella2[[#This Row],[ACT STOP]]-Tabella2[[#This Row],[ACT START]])</f>
        <v>4.1666666666666685E-2</v>
      </c>
      <c r="W4931" s="104" t="s">
        <v>92</v>
      </c>
      <c r="X4931" s="104" t="s">
        <v>91</v>
      </c>
      <c r="Y4931" s="110"/>
      <c r="Z4931" s="106"/>
      <c r="AA4931" s="104"/>
      <c r="AB4931" s="107"/>
      <c r="AC4931" s="72">
        <v>1</v>
      </c>
      <c r="AH4931" s="70"/>
      <c r="AI4931" s="70"/>
      <c r="AJ4931">
        <v>0</v>
      </c>
      <c r="AL4931" s="70"/>
      <c r="BM4931" s="135">
        <v>0.3576388888888889</v>
      </c>
      <c r="BN4931" s="136">
        <v>0.39930555555555558</v>
      </c>
      <c r="BO4931" s="101"/>
      <c r="BR4931" s="109" t="str">
        <f t="shared" si="76"/>
        <v>SH-25-4920</v>
      </c>
      <c r="BS4931" s="109" t="s">
        <v>372</v>
      </c>
      <c r="BT4931" t="s">
        <v>92</v>
      </c>
      <c r="BU4931" t="s">
        <v>10294</v>
      </c>
    </row>
    <row r="4932" spans="1:73" hidden="1">
      <c r="A4932" s="103" t="s">
        <v>10295</v>
      </c>
      <c r="B4932" s="102">
        <v>45904</v>
      </c>
      <c r="C4932" s="104">
        <f>_xlfn.ISOWEEKNUM(Tabella2[[#This Row],[Date]])</f>
        <v>36</v>
      </c>
      <c r="D4932" s="104" t="s">
        <v>817</v>
      </c>
      <c r="E4932" s="104" t="s">
        <v>284</v>
      </c>
      <c r="F4932" s="104">
        <v>75</v>
      </c>
      <c r="G4932" s="104" t="s">
        <v>284</v>
      </c>
      <c r="H4932" s="105">
        <v>23</v>
      </c>
      <c r="I4932" s="104"/>
      <c r="J4932" s="104" t="s">
        <v>258</v>
      </c>
      <c r="K4932" s="104" t="s">
        <v>83</v>
      </c>
      <c r="L4932" s="104" t="s">
        <v>259</v>
      </c>
      <c r="M4932" s="104" t="s">
        <v>328</v>
      </c>
      <c r="N4932" s="104"/>
      <c r="O4932" s="106"/>
      <c r="P4932" s="111" t="s">
        <v>3752</v>
      </c>
      <c r="Q4932" s="153" t="s">
        <v>330</v>
      </c>
      <c r="R4932" s="153" t="s">
        <v>331</v>
      </c>
      <c r="S4932" s="153">
        <v>4.1666666666666657E-2</v>
      </c>
      <c r="T4932" s="153">
        <v>0.3576388888888889</v>
      </c>
      <c r="U4932" s="153">
        <v>0.39930555555555558</v>
      </c>
      <c r="V4932" s="153">
        <f>IF(ISBLANK(T4932),"",Tabella2[[#This Row],[ACT STOP]]-Tabella2[[#This Row],[ACT START]])</f>
        <v>4.1666666666666685E-2</v>
      </c>
      <c r="W4932" s="104" t="s">
        <v>92</v>
      </c>
      <c r="X4932" s="104" t="s">
        <v>91</v>
      </c>
      <c r="Y4932" s="110"/>
      <c r="Z4932" s="106"/>
      <c r="AA4932" s="104"/>
      <c r="AB4932" s="107"/>
      <c r="AC4932" s="72">
        <v>1</v>
      </c>
      <c r="AH4932" s="70"/>
      <c r="AI4932" s="70"/>
      <c r="AJ4932">
        <v>0</v>
      </c>
      <c r="AL4932" s="70"/>
      <c r="BM4932" s="135">
        <v>0.3576388888888889</v>
      </c>
      <c r="BN4932" s="136">
        <v>0.39930555555555558</v>
      </c>
      <c r="BO4932" s="101"/>
      <c r="BR4932" s="109" t="str">
        <f t="shared" si="76"/>
        <v>SH-25-4921</v>
      </c>
      <c r="BS4932" s="109" t="s">
        <v>358</v>
      </c>
      <c r="BT4932" t="s">
        <v>92</v>
      </c>
      <c r="BU4932" t="s">
        <v>10296</v>
      </c>
    </row>
    <row r="4933" spans="1:73" hidden="1">
      <c r="A4933" s="103" t="s">
        <v>10297</v>
      </c>
      <c r="B4933" s="102">
        <v>45904</v>
      </c>
      <c r="C4933" s="104">
        <f>_xlfn.ISOWEEKNUM(Tabella2[[#This Row],[Date]])</f>
        <v>36</v>
      </c>
      <c r="D4933" s="104" t="s">
        <v>6396</v>
      </c>
      <c r="E4933" s="104" t="s">
        <v>256</v>
      </c>
      <c r="F4933" s="104">
        <v>75</v>
      </c>
      <c r="G4933" s="104" t="s">
        <v>257</v>
      </c>
      <c r="H4933" s="105">
        <v>10</v>
      </c>
      <c r="I4933" s="104"/>
      <c r="J4933" s="104" t="s">
        <v>258</v>
      </c>
      <c r="K4933" s="104" t="s">
        <v>79</v>
      </c>
      <c r="L4933" s="104" t="s">
        <v>259</v>
      </c>
      <c r="M4933" s="104" t="s">
        <v>276</v>
      </c>
      <c r="N4933" s="104"/>
      <c r="O4933" s="106"/>
      <c r="P4933" s="111" t="s">
        <v>871</v>
      </c>
      <c r="Q4933" s="153" t="s">
        <v>336</v>
      </c>
      <c r="R4933" s="153" t="s">
        <v>337</v>
      </c>
      <c r="S4933" s="153">
        <v>4.1666666666666657E-2</v>
      </c>
      <c r="T4933" s="153" t="s">
        <v>336</v>
      </c>
      <c r="U4933" s="153" t="s">
        <v>337</v>
      </c>
      <c r="V4933" s="153">
        <f>IF(ISBLANK(T4933),"",Tabella2[[#This Row],[ACT STOP]]-Tabella2[[#This Row],[ACT START]])</f>
        <v>4.1666666666666685E-2</v>
      </c>
      <c r="W4933" s="104" t="s">
        <v>92</v>
      </c>
      <c r="X4933" s="104" t="s">
        <v>91</v>
      </c>
      <c r="Y4933" s="110"/>
      <c r="Z4933" s="106"/>
      <c r="AA4933" s="104"/>
      <c r="AB4933" s="107"/>
      <c r="AC4933" s="72">
        <v>1</v>
      </c>
      <c r="AH4933" s="70"/>
      <c r="AI4933" s="70"/>
      <c r="AJ4933">
        <v>0</v>
      </c>
      <c r="AL4933" s="70"/>
      <c r="BM4933" s="135" t="s">
        <v>336</v>
      </c>
      <c r="BN4933" s="136" t="s">
        <v>337</v>
      </c>
      <c r="BO4933" s="101"/>
      <c r="BR4933" s="109" t="str">
        <f t="shared" si="76"/>
        <v>SH-25-4922</v>
      </c>
      <c r="BS4933" s="109" t="s">
        <v>552</v>
      </c>
      <c r="BT4933" t="s">
        <v>92</v>
      </c>
      <c r="BU4933" t="s">
        <v>8598</v>
      </c>
    </row>
    <row r="4934" spans="1:73" hidden="1">
      <c r="A4934" s="103" t="s">
        <v>10298</v>
      </c>
      <c r="B4934" s="102">
        <v>45904</v>
      </c>
      <c r="C4934" s="104">
        <f>_xlfn.ISOWEEKNUM(Tabella2[[#This Row],[Date]])</f>
        <v>36</v>
      </c>
      <c r="D4934" s="104" t="s">
        <v>9743</v>
      </c>
      <c r="E4934" s="104" t="s">
        <v>256</v>
      </c>
      <c r="F4934" s="104">
        <v>83</v>
      </c>
      <c r="G4934" s="104" t="s">
        <v>257</v>
      </c>
      <c r="H4934" s="105">
        <v>5</v>
      </c>
      <c r="I4934" s="104"/>
      <c r="J4934" s="104" t="s">
        <v>258</v>
      </c>
      <c r="K4934" s="104" t="s">
        <v>78</v>
      </c>
      <c r="L4934" s="104" t="s">
        <v>259</v>
      </c>
      <c r="M4934" s="104" t="s">
        <v>276</v>
      </c>
      <c r="N4934" s="104"/>
      <c r="O4934" s="106"/>
      <c r="P4934" s="111" t="s">
        <v>871</v>
      </c>
      <c r="Q4934" s="153" t="s">
        <v>336</v>
      </c>
      <c r="R4934" s="153" t="s">
        <v>337</v>
      </c>
      <c r="S4934" s="153">
        <v>4.1666666666666657E-2</v>
      </c>
      <c r="T4934" s="153" t="s">
        <v>336</v>
      </c>
      <c r="U4934" s="153" t="s">
        <v>337</v>
      </c>
      <c r="V4934" s="153">
        <f>IF(ISBLANK(T4934),"",Tabella2[[#This Row],[ACT STOP]]-Tabella2[[#This Row],[ACT START]])</f>
        <v>4.1666666666666685E-2</v>
      </c>
      <c r="W4934" s="104" t="s">
        <v>92</v>
      </c>
      <c r="X4934" s="104" t="s">
        <v>91</v>
      </c>
      <c r="Y4934" s="110"/>
      <c r="Z4934" s="106"/>
      <c r="AA4934" s="104"/>
      <c r="AB4934" s="107"/>
      <c r="AC4934" s="72">
        <v>1</v>
      </c>
      <c r="AH4934" s="70"/>
      <c r="AI4934" s="70"/>
      <c r="AJ4934">
        <v>0</v>
      </c>
      <c r="AL4934" s="70"/>
      <c r="BL4934" t="s">
        <v>10299</v>
      </c>
      <c r="BM4934" s="135">
        <v>0.4201388888888889</v>
      </c>
      <c r="BN4934" s="136">
        <v>0.47569444444444442</v>
      </c>
      <c r="BO4934" s="101">
        <v>1.388888888888889E-2</v>
      </c>
      <c r="BQ4934" t="s">
        <v>102</v>
      </c>
      <c r="BR4934" s="109" t="str">
        <f t="shared" si="76"/>
        <v>SH-25-4923</v>
      </c>
      <c r="BS4934" s="109" t="s">
        <v>416</v>
      </c>
      <c r="BT4934" t="s">
        <v>92</v>
      </c>
      <c r="BU4934" t="s">
        <v>10300</v>
      </c>
    </row>
    <row r="4935" spans="1:73" hidden="1">
      <c r="A4935" s="103" t="s">
        <v>10301</v>
      </c>
      <c r="B4935" s="102">
        <v>45904</v>
      </c>
      <c r="C4935" s="104">
        <f>_xlfn.ISOWEEKNUM(Tabella2[[#This Row],[Date]])</f>
        <v>36</v>
      </c>
      <c r="D4935" s="104" t="s">
        <v>9743</v>
      </c>
      <c r="E4935" s="104" t="s">
        <v>256</v>
      </c>
      <c r="F4935" s="104">
        <v>84</v>
      </c>
      <c r="G4935" s="104" t="s">
        <v>257</v>
      </c>
      <c r="H4935" s="105">
        <v>9</v>
      </c>
      <c r="I4935" s="104"/>
      <c r="J4935" s="104" t="s">
        <v>258</v>
      </c>
      <c r="K4935" s="104" t="s">
        <v>83</v>
      </c>
      <c r="L4935" s="104" t="s">
        <v>259</v>
      </c>
      <c r="M4935" s="104" t="s">
        <v>276</v>
      </c>
      <c r="N4935" s="104"/>
      <c r="O4935" s="106"/>
      <c r="P4935" s="111" t="s">
        <v>2896</v>
      </c>
      <c r="Q4935" s="153" t="s">
        <v>336</v>
      </c>
      <c r="R4935" s="153" t="s">
        <v>337</v>
      </c>
      <c r="S4935" s="153">
        <v>4.1666666666666657E-2</v>
      </c>
      <c r="T4935" s="153">
        <v>0.4201388888888889</v>
      </c>
      <c r="U4935" s="153">
        <v>0.46180555555555558</v>
      </c>
      <c r="V4935" s="153">
        <f>IF(ISBLANK(T4935),"",Tabella2[[#This Row],[ACT STOP]]-Tabella2[[#This Row],[ACT START]])</f>
        <v>4.1666666666666685E-2</v>
      </c>
      <c r="W4935" s="104" t="s">
        <v>92</v>
      </c>
      <c r="X4935" s="104" t="s">
        <v>91</v>
      </c>
      <c r="Y4935" s="110"/>
      <c r="Z4935" s="106"/>
      <c r="AA4935" s="104"/>
      <c r="AB4935" s="107"/>
      <c r="AC4935" s="72">
        <v>1</v>
      </c>
      <c r="AH4935" s="70"/>
      <c r="AI4935" s="70"/>
      <c r="AJ4935">
        <v>0</v>
      </c>
      <c r="AL4935" s="70"/>
      <c r="BM4935" s="135">
        <v>0.4201388888888889</v>
      </c>
      <c r="BN4935" s="136">
        <v>0.46180555555555558</v>
      </c>
      <c r="BO4935" s="101"/>
      <c r="BR4935" s="109" t="str">
        <f t="shared" si="76"/>
        <v>SH-25-4924</v>
      </c>
      <c r="BS4935" s="109" t="s">
        <v>318</v>
      </c>
      <c r="BT4935" t="s">
        <v>92</v>
      </c>
      <c r="BU4935" t="s">
        <v>10302</v>
      </c>
    </row>
    <row r="4936" spans="1:73" hidden="1">
      <c r="A4936" s="103" t="s">
        <v>10303</v>
      </c>
      <c r="B4936" s="102">
        <v>45904</v>
      </c>
      <c r="C4936" s="104">
        <f>_xlfn.ISOWEEKNUM(Tabella2[[#This Row],[Date]])</f>
        <v>36</v>
      </c>
      <c r="D4936" s="104" t="s">
        <v>9743</v>
      </c>
      <c r="E4936" s="104" t="s">
        <v>256</v>
      </c>
      <c r="F4936" s="104">
        <v>80</v>
      </c>
      <c r="G4936" s="104" t="s">
        <v>257</v>
      </c>
      <c r="H4936" s="105">
        <v>32</v>
      </c>
      <c r="I4936" s="104"/>
      <c r="J4936" s="104" t="s">
        <v>258</v>
      </c>
      <c r="K4936" s="104" t="s">
        <v>80</v>
      </c>
      <c r="L4936" s="104" t="s">
        <v>259</v>
      </c>
      <c r="M4936" s="104" t="s">
        <v>276</v>
      </c>
      <c r="N4936" s="104"/>
      <c r="O4936" s="106"/>
      <c r="P4936" s="111" t="s">
        <v>479</v>
      </c>
      <c r="Q4936" s="153" t="s">
        <v>336</v>
      </c>
      <c r="R4936" s="153" t="s">
        <v>337</v>
      </c>
      <c r="S4936" s="153">
        <v>4.1666666666666657E-2</v>
      </c>
      <c r="T4936" s="153">
        <v>0.4201388888888889</v>
      </c>
      <c r="U4936" s="153">
        <v>0.46875</v>
      </c>
      <c r="V4936" s="153">
        <f>IF(ISBLANK(T4936),"",Tabella2[[#This Row],[ACT STOP]]-Tabella2[[#This Row],[ACT START]])</f>
        <v>4.8611111111111105E-2</v>
      </c>
      <c r="W4936" s="104" t="s">
        <v>92</v>
      </c>
      <c r="X4936" s="104" t="s">
        <v>91</v>
      </c>
      <c r="Y4936" s="110" t="s">
        <v>10304</v>
      </c>
      <c r="Z4936" s="106"/>
      <c r="AA4936" s="104"/>
      <c r="AB4936" s="107"/>
      <c r="AC4936" s="72">
        <v>1</v>
      </c>
      <c r="AH4936" s="70"/>
      <c r="AI4936" s="70"/>
      <c r="AJ4936">
        <v>0</v>
      </c>
      <c r="AL4936" s="70"/>
      <c r="BM4936" s="135">
        <v>0.4201388888888889</v>
      </c>
      <c r="BN4936" s="136">
        <v>0.46875</v>
      </c>
      <c r="BO4936" s="101">
        <v>6.9444444444444441E-3</v>
      </c>
      <c r="BQ4936" t="s">
        <v>102</v>
      </c>
      <c r="BR4936" s="109" t="str">
        <f t="shared" si="76"/>
        <v>SH-25-4925</v>
      </c>
      <c r="BS4936" s="109" t="s">
        <v>356</v>
      </c>
      <c r="BT4936" t="s">
        <v>92</v>
      </c>
      <c r="BU4936" t="s">
        <v>10212</v>
      </c>
    </row>
    <row r="4937" spans="1:73" hidden="1">
      <c r="A4937" s="103" t="s">
        <v>10305</v>
      </c>
      <c r="B4937" s="102">
        <v>45904</v>
      </c>
      <c r="C4937" s="104">
        <f>_xlfn.ISOWEEKNUM(Tabella2[[#This Row],[Date]])</f>
        <v>36</v>
      </c>
      <c r="D4937" s="104" t="s">
        <v>9743</v>
      </c>
      <c r="E4937" s="104" t="s">
        <v>256</v>
      </c>
      <c r="F4937" s="104">
        <v>79</v>
      </c>
      <c r="G4937" s="104" t="s">
        <v>284</v>
      </c>
      <c r="H4937" s="105">
        <v>22</v>
      </c>
      <c r="I4937" s="104"/>
      <c r="J4937" s="104" t="s">
        <v>258</v>
      </c>
      <c r="K4937" s="104" t="s">
        <v>81</v>
      </c>
      <c r="L4937" s="104" t="s">
        <v>259</v>
      </c>
      <c r="M4937" s="104" t="s">
        <v>276</v>
      </c>
      <c r="N4937" s="104"/>
      <c r="O4937" s="106"/>
      <c r="P4937" s="111" t="s">
        <v>871</v>
      </c>
      <c r="Q4937" s="153" t="s">
        <v>336</v>
      </c>
      <c r="R4937" s="153" t="s">
        <v>337</v>
      </c>
      <c r="S4937" s="153">
        <v>4.1666666666666657E-2</v>
      </c>
      <c r="T4937" s="153">
        <v>0.4201388888888889</v>
      </c>
      <c r="U4937" s="153">
        <v>0.46875</v>
      </c>
      <c r="V4937" s="153">
        <f>IF(ISBLANK(T4937),"",Tabella2[[#This Row],[ACT STOP]]-Tabella2[[#This Row],[ACT START]])</f>
        <v>4.8611111111111105E-2</v>
      </c>
      <c r="W4937" s="104" t="s">
        <v>92</v>
      </c>
      <c r="X4937" s="104" t="s">
        <v>91</v>
      </c>
      <c r="Y4937" s="110"/>
      <c r="Z4937" s="106"/>
      <c r="AA4937" s="104"/>
      <c r="AB4937" s="107"/>
      <c r="AC4937" s="72">
        <v>1</v>
      </c>
      <c r="AH4937" s="70"/>
      <c r="AI4937" s="70"/>
      <c r="AJ4937">
        <v>0</v>
      </c>
      <c r="AL4937" s="70"/>
      <c r="BM4937" s="135">
        <v>0.4201388888888889</v>
      </c>
      <c r="BN4937" s="136">
        <v>0.46875</v>
      </c>
      <c r="BO4937" s="101"/>
      <c r="BR4937" s="109" t="str">
        <f t="shared" si="76"/>
        <v>SH-25-4926</v>
      </c>
      <c r="BS4937" s="109" t="s">
        <v>295</v>
      </c>
      <c r="BT4937" t="s">
        <v>92</v>
      </c>
      <c r="BU4937" t="s">
        <v>10306</v>
      </c>
    </row>
    <row r="4938" spans="1:73" hidden="1">
      <c r="A4938" s="103" t="s">
        <v>10307</v>
      </c>
      <c r="B4938" s="102">
        <v>45904</v>
      </c>
      <c r="C4938" s="104">
        <f>_xlfn.ISOWEEKNUM(Tabella2[[#This Row],[Date]])</f>
        <v>36</v>
      </c>
      <c r="D4938" s="104" t="s">
        <v>9743</v>
      </c>
      <c r="E4938" s="104" t="s">
        <v>256</v>
      </c>
      <c r="F4938" s="104">
        <v>81</v>
      </c>
      <c r="G4938" s="104" t="s">
        <v>257</v>
      </c>
      <c r="H4938" s="105">
        <v>2</v>
      </c>
      <c r="I4938" s="104"/>
      <c r="J4938" s="104" t="s">
        <v>258</v>
      </c>
      <c r="K4938" s="104" t="s">
        <v>77</v>
      </c>
      <c r="L4938" s="104" t="s">
        <v>259</v>
      </c>
      <c r="M4938" s="104" t="s">
        <v>276</v>
      </c>
      <c r="N4938" s="104"/>
      <c r="O4938" s="106"/>
      <c r="P4938" s="111" t="s">
        <v>10308</v>
      </c>
      <c r="Q4938" s="153" t="s">
        <v>336</v>
      </c>
      <c r="R4938" s="153" t="s">
        <v>337</v>
      </c>
      <c r="S4938" s="153">
        <v>4.1666666666666657E-2</v>
      </c>
      <c r="T4938" s="153">
        <v>0.41666666666666669</v>
      </c>
      <c r="U4938" s="153">
        <v>0.47222222222222221</v>
      </c>
      <c r="V4938" s="153">
        <f>IF(ISBLANK(T4938),"",Tabella2[[#This Row],[ACT STOP]]-Tabella2[[#This Row],[ACT START]])</f>
        <v>5.5555555555555525E-2</v>
      </c>
      <c r="W4938" s="104" t="s">
        <v>92</v>
      </c>
      <c r="X4938" s="104" t="s">
        <v>91</v>
      </c>
      <c r="Y4938" s="110"/>
      <c r="Z4938" s="106"/>
      <c r="AA4938" s="104"/>
      <c r="AB4938" s="107"/>
      <c r="AC4938" s="72">
        <v>1</v>
      </c>
      <c r="AH4938" s="70"/>
      <c r="AI4938" s="70"/>
      <c r="AJ4938">
        <v>0</v>
      </c>
      <c r="AL4938" s="70"/>
      <c r="BM4938" s="135">
        <v>0.41666666666666669</v>
      </c>
      <c r="BN4938" s="136">
        <v>0.47222222222222221</v>
      </c>
      <c r="BO4938" s="101"/>
      <c r="BR4938" s="109" t="str">
        <f t="shared" si="76"/>
        <v>SH-25-4927</v>
      </c>
      <c r="BS4938" s="109" t="s">
        <v>368</v>
      </c>
      <c r="BT4938" t="s">
        <v>92</v>
      </c>
      <c r="BU4938" t="s">
        <v>10309</v>
      </c>
    </row>
    <row r="4939" spans="1:73" hidden="1">
      <c r="A4939" s="103" t="s">
        <v>10310</v>
      </c>
      <c r="B4939" s="102">
        <v>45904</v>
      </c>
      <c r="C4939" s="104">
        <f>_xlfn.ISOWEEKNUM(Tabella2[[#This Row],[Date]])</f>
        <v>36</v>
      </c>
      <c r="D4939" s="104" t="s">
        <v>817</v>
      </c>
      <c r="E4939" s="104" t="s">
        <v>284</v>
      </c>
      <c r="F4939" s="104">
        <v>74</v>
      </c>
      <c r="G4939" s="104" t="s">
        <v>257</v>
      </c>
      <c r="H4939" s="105">
        <v>13</v>
      </c>
      <c r="I4939" s="104"/>
      <c r="J4939" s="104" t="s">
        <v>258</v>
      </c>
      <c r="K4939" s="104" t="s">
        <v>79</v>
      </c>
      <c r="L4939" s="104" t="s">
        <v>299</v>
      </c>
      <c r="M4939" s="104" t="s">
        <v>328</v>
      </c>
      <c r="N4939" s="104"/>
      <c r="O4939" s="108" t="str">
        <f>A4940</f>
        <v>17342</v>
      </c>
      <c r="P4939" s="111" t="s">
        <v>3382</v>
      </c>
      <c r="Q4939" s="153" t="s">
        <v>349</v>
      </c>
      <c r="R4939" s="153" t="s">
        <v>350</v>
      </c>
      <c r="S4939" s="153">
        <v>4.1666666666666657E-2</v>
      </c>
      <c r="T4939" s="153" t="s">
        <v>349</v>
      </c>
      <c r="U4939" s="153" t="s">
        <v>350</v>
      </c>
      <c r="V4939" s="153">
        <f>IF(ISBLANK(T4939),"",Tabella2[[#This Row],[ACT STOP]]-Tabella2[[#This Row],[ACT START]])</f>
        <v>4.1666666666666685E-2</v>
      </c>
      <c r="W4939" s="104" t="s">
        <v>92</v>
      </c>
      <c r="X4939" s="104" t="s">
        <v>91</v>
      </c>
      <c r="Y4939" s="110"/>
      <c r="Z4939" s="106"/>
      <c r="AA4939" s="104"/>
      <c r="AB4939" s="107"/>
      <c r="AC4939" s="72">
        <v>1</v>
      </c>
      <c r="AH4939" s="70"/>
      <c r="AI4939" s="70"/>
      <c r="AJ4939">
        <v>0</v>
      </c>
      <c r="AL4939" s="70"/>
      <c r="BM4939" s="135" t="s">
        <v>349</v>
      </c>
      <c r="BN4939" s="136" t="s">
        <v>350</v>
      </c>
      <c r="BO4939" s="101"/>
      <c r="BR4939" s="109" t="str">
        <f t="shared" si="76"/>
        <v>SH-25-4928</v>
      </c>
      <c r="BS4939" s="109" t="s">
        <v>427</v>
      </c>
      <c r="BT4939" t="s">
        <v>92</v>
      </c>
      <c r="BU4939" t="s">
        <v>10311</v>
      </c>
    </row>
    <row r="4940" spans="1:73" hidden="1">
      <c r="A4940" s="103" t="s">
        <v>10312</v>
      </c>
      <c r="B4940" s="102">
        <v>45904</v>
      </c>
      <c r="C4940" s="104">
        <f>_xlfn.ISOWEEKNUM(Tabella2[[#This Row],[Date]])</f>
        <v>36</v>
      </c>
      <c r="D4940" s="104" t="s">
        <v>817</v>
      </c>
      <c r="E4940" s="104" t="s">
        <v>284</v>
      </c>
      <c r="F4940" s="104">
        <v>72</v>
      </c>
      <c r="G4940" s="104" t="s">
        <v>284</v>
      </c>
      <c r="H4940" s="105">
        <v>9</v>
      </c>
      <c r="I4940" s="104"/>
      <c r="J4940" s="104" t="s">
        <v>258</v>
      </c>
      <c r="K4940" s="104" t="s">
        <v>78</v>
      </c>
      <c r="L4940" s="104" t="s">
        <v>299</v>
      </c>
      <c r="M4940" s="104" t="s">
        <v>328</v>
      </c>
      <c r="N4940" s="104"/>
      <c r="O4940" s="108" t="str">
        <f>A4939</f>
        <v>17341</v>
      </c>
      <c r="P4940" s="111" t="s">
        <v>3382</v>
      </c>
      <c r="Q4940" s="153">
        <v>0.4826388888888889</v>
      </c>
      <c r="R4940" s="153">
        <v>0.52430555555555558</v>
      </c>
      <c r="S4940" s="153">
        <v>4.1666666666666657E-2</v>
      </c>
      <c r="T4940" s="153">
        <v>0.4826388888888889</v>
      </c>
      <c r="U4940" s="153">
        <v>0.52430555555555558</v>
      </c>
      <c r="V4940" s="153">
        <f>IF(ISBLANK(T4940),"",Tabella2[[#This Row],[ACT STOP]]-Tabella2[[#This Row],[ACT START]])</f>
        <v>4.1666666666666685E-2</v>
      </c>
      <c r="W4940" s="104" t="s">
        <v>92</v>
      </c>
      <c r="X4940" s="104" t="s">
        <v>91</v>
      </c>
      <c r="Y4940" s="110"/>
      <c r="Z4940" s="106"/>
      <c r="AA4940" s="104"/>
      <c r="AB4940" s="107"/>
      <c r="AC4940" s="72">
        <v>1</v>
      </c>
      <c r="AH4940" s="70"/>
      <c r="AI4940" s="70"/>
      <c r="AJ4940">
        <v>0</v>
      </c>
      <c r="AL4940" s="70"/>
      <c r="BM4940" s="135">
        <v>0.4826388888888889</v>
      </c>
      <c r="BN4940" s="136">
        <v>0.52430555555555558</v>
      </c>
      <c r="BO4940" s="101"/>
      <c r="BR4940" s="109" t="str">
        <f t="shared" si="76"/>
        <v>SH-25-4929</v>
      </c>
      <c r="BS4940" s="109" t="s">
        <v>339</v>
      </c>
      <c r="BT4940" t="s">
        <v>92</v>
      </c>
      <c r="BU4940" t="s">
        <v>10313</v>
      </c>
    </row>
    <row r="4941" spans="1:73" hidden="1">
      <c r="A4941" s="103" t="s">
        <v>10314</v>
      </c>
      <c r="B4941" s="102">
        <v>45904</v>
      </c>
      <c r="C4941" s="104">
        <f>_xlfn.ISOWEEKNUM(Tabella2[[#This Row],[Date]])</f>
        <v>36</v>
      </c>
      <c r="D4941" s="104" t="s">
        <v>9764</v>
      </c>
      <c r="E4941" s="104" t="s">
        <v>284</v>
      </c>
      <c r="F4941" s="104">
        <v>78</v>
      </c>
      <c r="G4941" s="104" t="s">
        <v>284</v>
      </c>
      <c r="H4941" s="105">
        <v>42</v>
      </c>
      <c r="I4941" s="104"/>
      <c r="J4941" s="104" t="s">
        <v>258</v>
      </c>
      <c r="K4941" s="104" t="s">
        <v>83</v>
      </c>
      <c r="L4941" s="104" t="s">
        <v>259</v>
      </c>
      <c r="M4941" s="104" t="s">
        <v>276</v>
      </c>
      <c r="N4941" s="104"/>
      <c r="O4941" s="106"/>
      <c r="P4941" s="111" t="s">
        <v>1828</v>
      </c>
      <c r="Q4941" s="153" t="s">
        <v>349</v>
      </c>
      <c r="R4941" s="153" t="s">
        <v>350</v>
      </c>
      <c r="S4941" s="153">
        <v>4.1666666666666657E-2</v>
      </c>
      <c r="T4941" s="153">
        <v>0.4826388888888889</v>
      </c>
      <c r="U4941" s="153">
        <v>0.52430555555555558</v>
      </c>
      <c r="V4941" s="153">
        <f>IF(ISBLANK(T4941),"",Tabella2[[#This Row],[ACT STOP]]-Tabella2[[#This Row],[ACT START]])</f>
        <v>4.1666666666666685E-2</v>
      </c>
      <c r="W4941" s="104" t="s">
        <v>92</v>
      </c>
      <c r="X4941" s="104" t="s">
        <v>91</v>
      </c>
      <c r="Y4941" s="110"/>
      <c r="Z4941" s="106"/>
      <c r="AA4941" s="104"/>
      <c r="AB4941" s="107"/>
      <c r="AC4941" s="72">
        <v>1</v>
      </c>
      <c r="AH4941" s="70"/>
      <c r="AI4941" s="70"/>
      <c r="AJ4941">
        <v>0</v>
      </c>
      <c r="AL4941" s="70"/>
      <c r="BM4941" s="135">
        <v>0.4826388888888889</v>
      </c>
      <c r="BN4941" s="136">
        <v>0.52430555555555558</v>
      </c>
      <c r="BO4941" s="101"/>
      <c r="BR4941" s="109" t="str">
        <f t="shared" ref="BR4941:BR5004" si="77">_xlfn.CONCAT(LEFT(BR4940,6),TEXT(RIGHT(BR4940,4)+1,"0000"))</f>
        <v>SH-25-4930</v>
      </c>
      <c r="BS4941" s="109" t="s">
        <v>1747</v>
      </c>
      <c r="BT4941" t="s">
        <v>92</v>
      </c>
      <c r="BU4941" t="s">
        <v>10315</v>
      </c>
    </row>
    <row r="4942" spans="1:73" hidden="1">
      <c r="A4942" s="103" t="s">
        <v>10316</v>
      </c>
      <c r="B4942" s="102">
        <v>45904</v>
      </c>
      <c r="C4942" s="104">
        <f>_xlfn.ISOWEEKNUM(Tabella2[[#This Row],[Date]])</f>
        <v>36</v>
      </c>
      <c r="D4942" s="104" t="s">
        <v>763</v>
      </c>
      <c r="E4942" s="104" t="s">
        <v>256</v>
      </c>
      <c r="F4942" s="104">
        <v>68</v>
      </c>
      <c r="G4942" s="104" t="s">
        <v>284</v>
      </c>
      <c r="H4942" s="105">
        <v>23</v>
      </c>
      <c r="I4942" s="104"/>
      <c r="J4942" s="104" t="s">
        <v>258</v>
      </c>
      <c r="K4942" s="104" t="s">
        <v>80</v>
      </c>
      <c r="L4942" s="104" t="s">
        <v>259</v>
      </c>
      <c r="M4942" s="104" t="s">
        <v>461</v>
      </c>
      <c r="N4942" s="104"/>
      <c r="O4942" s="106"/>
      <c r="P4942" s="111" t="s">
        <v>491</v>
      </c>
      <c r="Q4942" s="153" t="s">
        <v>349</v>
      </c>
      <c r="R4942" s="153" t="s">
        <v>350</v>
      </c>
      <c r="S4942" s="153">
        <v>4.1666666666666657E-2</v>
      </c>
      <c r="T4942" s="153">
        <v>0.4826388888888889</v>
      </c>
      <c r="U4942" s="153">
        <v>0.52430555555555558</v>
      </c>
      <c r="V4942" s="153">
        <f>IF(ISBLANK(T4942),"",Tabella2[[#This Row],[ACT STOP]]-Tabella2[[#This Row],[ACT START]])</f>
        <v>4.1666666666666685E-2</v>
      </c>
      <c r="W4942" s="104" t="s">
        <v>92</v>
      </c>
      <c r="X4942" s="104" t="s">
        <v>91</v>
      </c>
      <c r="Y4942" s="110"/>
      <c r="Z4942" s="106"/>
      <c r="AA4942" s="104"/>
      <c r="AB4942" s="107"/>
      <c r="AC4942" s="72">
        <v>1</v>
      </c>
      <c r="AH4942" s="70"/>
      <c r="AI4942" s="70"/>
      <c r="AJ4942">
        <v>0</v>
      </c>
      <c r="AL4942" s="70"/>
      <c r="BM4942" s="135">
        <v>0.4826388888888889</v>
      </c>
      <c r="BN4942" s="136">
        <v>0.52430555555555558</v>
      </c>
      <c r="BO4942" s="101"/>
      <c r="BR4942" s="109" t="str">
        <f t="shared" si="77"/>
        <v>SH-25-4931</v>
      </c>
      <c r="BS4942" s="109" t="s">
        <v>358</v>
      </c>
      <c r="BT4942" t="s">
        <v>92</v>
      </c>
      <c r="BU4942" t="s">
        <v>10317</v>
      </c>
    </row>
    <row r="4943" spans="1:73" hidden="1">
      <c r="A4943" s="103" t="s">
        <v>10318</v>
      </c>
      <c r="B4943" s="102">
        <v>45904</v>
      </c>
      <c r="C4943" s="104">
        <f>_xlfn.ISOWEEKNUM(Tabella2[[#This Row],[Date]])</f>
        <v>36</v>
      </c>
      <c r="D4943" s="104" t="s">
        <v>5705</v>
      </c>
      <c r="E4943" s="104" t="s">
        <v>327</v>
      </c>
      <c r="F4943" s="104">
        <v>83</v>
      </c>
      <c r="G4943" s="104" t="s">
        <v>257</v>
      </c>
      <c r="H4943" s="105">
        <v>14</v>
      </c>
      <c r="I4943" s="104"/>
      <c r="J4943" s="104" t="s">
        <v>258</v>
      </c>
      <c r="K4943" s="104" t="s">
        <v>81</v>
      </c>
      <c r="L4943" s="104" t="s">
        <v>259</v>
      </c>
      <c r="M4943" s="104" t="s">
        <v>276</v>
      </c>
      <c r="N4943" s="104"/>
      <c r="O4943" s="106"/>
      <c r="P4943" s="111" t="s">
        <v>546</v>
      </c>
      <c r="Q4943" s="153" t="s">
        <v>349</v>
      </c>
      <c r="R4943" s="153" t="s">
        <v>350</v>
      </c>
      <c r="S4943" s="153">
        <v>4.1666666666666657E-2</v>
      </c>
      <c r="T4943" s="153">
        <v>0.4826388888888889</v>
      </c>
      <c r="U4943" s="153">
        <v>0.52430555555555558</v>
      </c>
      <c r="V4943" s="153">
        <f>IF(ISBLANK(T4943),"",Tabella2[[#This Row],[ACT STOP]]-Tabella2[[#This Row],[ACT START]])</f>
        <v>4.1666666666666685E-2</v>
      </c>
      <c r="W4943" s="104" t="s">
        <v>92</v>
      </c>
      <c r="X4943" s="104" t="s">
        <v>91</v>
      </c>
      <c r="Y4943" s="110"/>
      <c r="Z4943" s="106"/>
      <c r="AA4943" s="104"/>
      <c r="AB4943" s="107"/>
      <c r="AC4943" s="72">
        <v>1</v>
      </c>
      <c r="AH4943" s="70"/>
      <c r="AI4943" s="70"/>
      <c r="AJ4943">
        <v>0</v>
      </c>
      <c r="AL4943" s="70"/>
      <c r="BM4943" s="135">
        <v>0.4826388888888889</v>
      </c>
      <c r="BN4943" s="136">
        <v>0.52430555555555558</v>
      </c>
      <c r="BO4943" s="101"/>
      <c r="BR4943" s="109" t="str">
        <f t="shared" si="77"/>
        <v>SH-25-4932</v>
      </c>
      <c r="BS4943" s="109" t="s">
        <v>372</v>
      </c>
      <c r="BT4943" t="s">
        <v>92</v>
      </c>
      <c r="BU4943" t="s">
        <v>10319</v>
      </c>
    </row>
    <row r="4944" spans="1:73" hidden="1">
      <c r="A4944" s="103" t="s">
        <v>10320</v>
      </c>
      <c r="B4944" s="102">
        <v>45904</v>
      </c>
      <c r="C4944" s="104">
        <f>_xlfn.ISOWEEKNUM(Tabella2[[#This Row],[Date]])</f>
        <v>36</v>
      </c>
      <c r="D4944" s="104" t="s">
        <v>9759</v>
      </c>
      <c r="E4944" s="104" t="s">
        <v>284</v>
      </c>
      <c r="F4944" s="104">
        <v>86</v>
      </c>
      <c r="G4944" s="104" t="s">
        <v>257</v>
      </c>
      <c r="H4944" s="105">
        <v>5</v>
      </c>
      <c r="I4944" s="104"/>
      <c r="J4944" s="104" t="s">
        <v>258</v>
      </c>
      <c r="K4944" s="104" t="s">
        <v>79</v>
      </c>
      <c r="L4944" s="104" t="s">
        <v>259</v>
      </c>
      <c r="M4944" s="104" t="s">
        <v>276</v>
      </c>
      <c r="N4944" s="104"/>
      <c r="O4944" s="106"/>
      <c r="P4944" s="111" t="s">
        <v>479</v>
      </c>
      <c r="Q4944" s="153" t="s">
        <v>315</v>
      </c>
      <c r="R4944" s="153" t="s">
        <v>316</v>
      </c>
      <c r="S4944" s="153">
        <v>4.1666666666666657E-2</v>
      </c>
      <c r="T4944" s="153" t="s">
        <v>315</v>
      </c>
      <c r="U4944" s="153" t="s">
        <v>316</v>
      </c>
      <c r="V4944" s="153">
        <f>IF(ISBLANK(T4944),"",Tabella2[[#This Row],[ACT STOP]]-Tabella2[[#This Row],[ACT START]])</f>
        <v>4.166666666666663E-2</v>
      </c>
      <c r="W4944" s="104" t="s">
        <v>92</v>
      </c>
      <c r="X4944" s="104" t="s">
        <v>91</v>
      </c>
      <c r="Y4944" s="110"/>
      <c r="Z4944" s="106"/>
      <c r="AA4944" s="104"/>
      <c r="AB4944" s="107"/>
      <c r="AC4944" s="72">
        <v>1</v>
      </c>
      <c r="AH4944" s="70"/>
      <c r="AI4944" s="70"/>
      <c r="AJ4944">
        <v>0</v>
      </c>
      <c r="AL4944" s="70"/>
      <c r="BM4944" s="135" t="s">
        <v>315</v>
      </c>
      <c r="BN4944" s="136" t="s">
        <v>316</v>
      </c>
      <c r="BO4944" s="101"/>
      <c r="BR4944" s="109" t="str">
        <f t="shared" si="77"/>
        <v>SH-25-4933</v>
      </c>
      <c r="BS4944" s="109" t="s">
        <v>416</v>
      </c>
      <c r="BT4944" t="s">
        <v>92</v>
      </c>
      <c r="BU4944" t="s">
        <v>10321</v>
      </c>
    </row>
    <row r="4945" spans="1:73" hidden="1">
      <c r="A4945" s="103" t="s">
        <v>10322</v>
      </c>
      <c r="B4945" s="102">
        <v>45904</v>
      </c>
      <c r="C4945" s="104">
        <f>_xlfn.ISOWEEKNUM(Tabella2[[#This Row],[Date]])</f>
        <v>36</v>
      </c>
      <c r="D4945" s="104" t="s">
        <v>9759</v>
      </c>
      <c r="E4945" s="104" t="s">
        <v>284</v>
      </c>
      <c r="F4945" s="104">
        <v>85</v>
      </c>
      <c r="G4945" s="104" t="s">
        <v>257</v>
      </c>
      <c r="H4945" s="105">
        <v>9</v>
      </c>
      <c r="I4945" s="104"/>
      <c r="J4945" s="104" t="s">
        <v>258</v>
      </c>
      <c r="K4945" s="104" t="s">
        <v>78</v>
      </c>
      <c r="L4945" s="104" t="s">
        <v>259</v>
      </c>
      <c r="M4945" s="104" t="s">
        <v>276</v>
      </c>
      <c r="N4945" s="104"/>
      <c r="O4945" s="106"/>
      <c r="P4945" s="111" t="s">
        <v>479</v>
      </c>
      <c r="Q4945" s="153" t="s">
        <v>315</v>
      </c>
      <c r="R4945" s="153" t="s">
        <v>316</v>
      </c>
      <c r="S4945" s="153">
        <v>4.1666666666666657E-2</v>
      </c>
      <c r="T4945" s="153" t="s">
        <v>315</v>
      </c>
      <c r="U4945" s="153" t="s">
        <v>316</v>
      </c>
      <c r="V4945" s="153">
        <f>IF(ISBLANK(T4945),"",Tabella2[[#This Row],[ACT STOP]]-Tabella2[[#This Row],[ACT START]])</f>
        <v>4.166666666666663E-2</v>
      </c>
      <c r="W4945" s="104" t="s">
        <v>92</v>
      </c>
      <c r="X4945" s="104" t="s">
        <v>91</v>
      </c>
      <c r="Y4945" s="110"/>
      <c r="Z4945" s="106"/>
      <c r="AA4945" s="104"/>
      <c r="AB4945" s="107"/>
      <c r="AC4945" s="72">
        <v>1</v>
      </c>
      <c r="AH4945" s="70"/>
      <c r="AI4945" s="70"/>
      <c r="AJ4945">
        <v>0</v>
      </c>
      <c r="AL4945" s="70"/>
      <c r="BM4945" s="135" t="s">
        <v>315</v>
      </c>
      <c r="BN4945" s="136" t="s">
        <v>316</v>
      </c>
      <c r="BO4945" s="101"/>
      <c r="BR4945" s="109" t="str">
        <f t="shared" si="77"/>
        <v>SH-25-4934</v>
      </c>
      <c r="BS4945" s="109" t="s">
        <v>318</v>
      </c>
      <c r="BT4945" t="s">
        <v>92</v>
      </c>
      <c r="BU4945" t="s">
        <v>10323</v>
      </c>
    </row>
    <row r="4946" spans="1:73" hidden="1">
      <c r="A4946" s="103" t="s">
        <v>10324</v>
      </c>
      <c r="B4946" s="102">
        <v>45904</v>
      </c>
      <c r="C4946" s="104">
        <f>_xlfn.ISOWEEKNUM(Tabella2[[#This Row],[Date]])</f>
        <v>36</v>
      </c>
      <c r="D4946" s="104" t="s">
        <v>509</v>
      </c>
      <c r="E4946" s="104" t="s">
        <v>284</v>
      </c>
      <c r="F4946" s="104">
        <v>71</v>
      </c>
      <c r="G4946" s="104" t="s">
        <v>257</v>
      </c>
      <c r="H4946" s="105">
        <v>32</v>
      </c>
      <c r="I4946" s="104"/>
      <c r="J4946" s="104" t="s">
        <v>258</v>
      </c>
      <c r="K4946" s="104" t="s">
        <v>83</v>
      </c>
      <c r="L4946" s="104" t="s">
        <v>299</v>
      </c>
      <c r="M4946" s="104" t="s">
        <v>386</v>
      </c>
      <c r="N4946" s="104"/>
      <c r="O4946" s="108" t="str">
        <f>A4947</f>
        <v>17349</v>
      </c>
      <c r="P4946" s="111" t="s">
        <v>565</v>
      </c>
      <c r="Q4946" s="153" t="s">
        <v>315</v>
      </c>
      <c r="R4946" s="153" t="s">
        <v>316</v>
      </c>
      <c r="S4946" s="153">
        <v>4.1666666666666657E-2</v>
      </c>
      <c r="T4946" s="153">
        <v>0.54513888888888884</v>
      </c>
      <c r="U4946" s="153">
        <v>0.58680555555555558</v>
      </c>
      <c r="V4946" s="153">
        <f>IF(ISBLANK(T4946),"",Tabella2[[#This Row],[ACT STOP]]-Tabella2[[#This Row],[ACT START]])</f>
        <v>4.1666666666666741E-2</v>
      </c>
      <c r="W4946" s="104" t="s">
        <v>92</v>
      </c>
      <c r="X4946" s="104" t="s">
        <v>91</v>
      </c>
      <c r="Y4946" s="110"/>
      <c r="Z4946" s="106"/>
      <c r="AA4946" s="104"/>
      <c r="AB4946" s="107"/>
      <c r="AC4946" s="72">
        <v>1</v>
      </c>
      <c r="AH4946" s="70"/>
      <c r="AI4946" s="70"/>
      <c r="AJ4946">
        <v>0</v>
      </c>
      <c r="AL4946" s="70"/>
      <c r="BM4946" s="135">
        <v>0.54513888888888884</v>
      </c>
      <c r="BN4946" s="136">
        <v>0.58680555555555558</v>
      </c>
      <c r="BO4946" s="101"/>
      <c r="BR4946" s="109" t="str">
        <f t="shared" si="77"/>
        <v>SH-25-4935</v>
      </c>
      <c r="BS4946" s="109" t="s">
        <v>356</v>
      </c>
      <c r="BT4946" t="s">
        <v>92</v>
      </c>
      <c r="BU4946" t="s">
        <v>10325</v>
      </c>
    </row>
    <row r="4947" spans="1:73" hidden="1">
      <c r="A4947" s="103" t="s">
        <v>10326</v>
      </c>
      <c r="B4947" s="102">
        <v>45904</v>
      </c>
      <c r="C4947" s="104">
        <f>_xlfn.ISOWEEKNUM(Tabella2[[#This Row],[Date]])</f>
        <v>36</v>
      </c>
      <c r="D4947" s="104" t="s">
        <v>509</v>
      </c>
      <c r="E4947" s="104" t="s">
        <v>284</v>
      </c>
      <c r="F4947" s="104">
        <v>70</v>
      </c>
      <c r="G4947" s="104" t="s">
        <v>284</v>
      </c>
      <c r="H4947" s="105">
        <v>22</v>
      </c>
      <c r="I4947" s="104"/>
      <c r="J4947" s="104" t="s">
        <v>258</v>
      </c>
      <c r="K4947" s="104" t="s">
        <v>80</v>
      </c>
      <c r="L4947" s="104" t="s">
        <v>299</v>
      </c>
      <c r="M4947" s="104" t="s">
        <v>386</v>
      </c>
      <c r="N4947" s="104"/>
      <c r="O4947" s="108" t="str">
        <f>A4946</f>
        <v>17348</v>
      </c>
      <c r="P4947" s="111" t="s">
        <v>565</v>
      </c>
      <c r="Q4947" s="153">
        <v>0.54513888888888884</v>
      </c>
      <c r="R4947" s="153">
        <v>0.58680555555555558</v>
      </c>
      <c r="S4947" s="153">
        <v>4.1666666666666657E-2</v>
      </c>
      <c r="T4947" s="153">
        <v>0.54513888888888884</v>
      </c>
      <c r="U4947" s="153">
        <v>0.58680555555555558</v>
      </c>
      <c r="V4947" s="153">
        <f>IF(ISBLANK(T4947),"",Tabella2[[#This Row],[ACT STOP]]-Tabella2[[#This Row],[ACT START]])</f>
        <v>4.1666666666666741E-2</v>
      </c>
      <c r="W4947" s="104" t="s">
        <v>92</v>
      </c>
      <c r="X4947" s="104" t="s">
        <v>91</v>
      </c>
      <c r="Y4947" s="110"/>
      <c r="Z4947" s="106"/>
      <c r="AA4947" s="104"/>
      <c r="AB4947" s="107"/>
      <c r="AC4947" s="72">
        <v>1</v>
      </c>
      <c r="AH4947" s="70"/>
      <c r="AI4947" s="70"/>
      <c r="AJ4947">
        <v>0</v>
      </c>
      <c r="AL4947" s="70"/>
      <c r="BM4947" s="135">
        <v>0.54513888888888884</v>
      </c>
      <c r="BN4947" s="136">
        <v>0.58680555555555558</v>
      </c>
      <c r="BO4947" s="101"/>
      <c r="BR4947" s="109" t="str">
        <f t="shared" si="77"/>
        <v>SH-25-4936</v>
      </c>
      <c r="BS4947" s="109" t="s">
        <v>295</v>
      </c>
      <c r="BT4947" t="s">
        <v>92</v>
      </c>
      <c r="BU4947" t="s">
        <v>10327</v>
      </c>
    </row>
    <row r="4948" spans="1:73" hidden="1">
      <c r="A4948" s="103" t="s">
        <v>10328</v>
      </c>
      <c r="B4948" s="102">
        <v>45904</v>
      </c>
      <c r="C4948" s="104">
        <f>_xlfn.ISOWEEKNUM(Tabella2[[#This Row],[Date]])</f>
        <v>36</v>
      </c>
      <c r="D4948" s="104" t="s">
        <v>763</v>
      </c>
      <c r="E4948" s="104" t="s">
        <v>256</v>
      </c>
      <c r="F4948" s="104">
        <v>63</v>
      </c>
      <c r="G4948" s="104" t="s">
        <v>257</v>
      </c>
      <c r="H4948" s="105">
        <v>10</v>
      </c>
      <c r="I4948" s="104"/>
      <c r="J4948" s="104" t="s">
        <v>258</v>
      </c>
      <c r="K4948" s="104" t="s">
        <v>81</v>
      </c>
      <c r="L4948" s="104" t="s">
        <v>259</v>
      </c>
      <c r="M4948" s="104" t="s">
        <v>461</v>
      </c>
      <c r="N4948" s="104"/>
      <c r="O4948" s="106"/>
      <c r="P4948" s="111" t="s">
        <v>491</v>
      </c>
      <c r="Q4948" s="153" t="s">
        <v>315</v>
      </c>
      <c r="R4948" s="153" t="s">
        <v>316</v>
      </c>
      <c r="S4948" s="153">
        <v>4.1666666666666657E-2</v>
      </c>
      <c r="T4948" s="153">
        <v>0.54513888888888884</v>
      </c>
      <c r="U4948" s="153">
        <v>0.58680555555555558</v>
      </c>
      <c r="V4948" s="153">
        <f>IF(ISBLANK(T4948),"",Tabella2[[#This Row],[ACT STOP]]-Tabella2[[#This Row],[ACT START]])</f>
        <v>4.1666666666666741E-2</v>
      </c>
      <c r="W4948" s="104" t="s">
        <v>92</v>
      </c>
      <c r="X4948" s="104" t="s">
        <v>91</v>
      </c>
      <c r="Y4948" s="110"/>
      <c r="Z4948" s="106"/>
      <c r="AA4948" s="104"/>
      <c r="AB4948" s="107"/>
      <c r="AC4948" s="72">
        <v>1</v>
      </c>
      <c r="AH4948" s="70"/>
      <c r="AI4948" s="70"/>
      <c r="AJ4948">
        <v>0</v>
      </c>
      <c r="AL4948" s="70"/>
      <c r="BM4948" s="135">
        <v>0.54513888888888884</v>
      </c>
      <c r="BN4948" s="136">
        <v>0.58680555555555558</v>
      </c>
      <c r="BO4948" s="101"/>
      <c r="BR4948" s="109" t="str">
        <f t="shared" si="77"/>
        <v>SH-25-4937</v>
      </c>
      <c r="BS4948" s="109" t="s">
        <v>552</v>
      </c>
      <c r="BT4948" t="s">
        <v>92</v>
      </c>
      <c r="BU4948" t="s">
        <v>10329</v>
      </c>
    </row>
    <row r="4949" spans="1:73" hidden="1">
      <c r="A4949" s="103" t="s">
        <v>10330</v>
      </c>
      <c r="B4949" s="102">
        <v>45905</v>
      </c>
      <c r="C4949" s="104">
        <f>_xlfn.ISOWEEKNUM(Tabella2[[#This Row],[Date]])</f>
        <v>36</v>
      </c>
      <c r="D4949" s="104" t="s">
        <v>763</v>
      </c>
      <c r="E4949" s="104" t="s">
        <v>256</v>
      </c>
      <c r="F4949" s="104">
        <v>63</v>
      </c>
      <c r="G4949" s="104" t="s">
        <v>257</v>
      </c>
      <c r="H4949" s="105">
        <v>14</v>
      </c>
      <c r="I4949" s="104"/>
      <c r="J4949" s="104" t="s">
        <v>258</v>
      </c>
      <c r="K4949" s="104" t="s">
        <v>79</v>
      </c>
      <c r="L4949" s="104" t="s">
        <v>259</v>
      </c>
      <c r="M4949" s="104" t="s">
        <v>461</v>
      </c>
      <c r="N4949" s="104"/>
      <c r="O4949" s="106"/>
      <c r="P4949" s="111" t="s">
        <v>610</v>
      </c>
      <c r="Q4949" s="153" t="s">
        <v>10109</v>
      </c>
      <c r="R4949" s="153" t="s">
        <v>10110</v>
      </c>
      <c r="S4949" s="153">
        <v>4.1666666666666657E-2</v>
      </c>
      <c r="T4949" s="153" t="s">
        <v>10109</v>
      </c>
      <c r="U4949" s="153" t="s">
        <v>10110</v>
      </c>
      <c r="V4949" s="153">
        <f>IF(ISBLANK(T4949),"",Tabella2[[#This Row],[ACT STOP]]-Tabella2[[#This Row],[ACT START]])</f>
        <v>4.1666666666666657E-2</v>
      </c>
      <c r="W4949" s="104" t="s">
        <v>92</v>
      </c>
      <c r="X4949" s="104" t="s">
        <v>91</v>
      </c>
      <c r="Y4949" s="110"/>
      <c r="Z4949" s="106"/>
      <c r="AA4949" s="104"/>
      <c r="AB4949" s="107"/>
      <c r="AC4949" s="72">
        <v>1</v>
      </c>
      <c r="AH4949" s="70"/>
      <c r="AI4949" s="70"/>
      <c r="AJ4949">
        <v>0</v>
      </c>
      <c r="AL4949" s="70"/>
      <c r="BM4949" s="135" t="s">
        <v>10109</v>
      </c>
      <c r="BN4949" s="136" t="s">
        <v>10110</v>
      </c>
      <c r="BO4949" s="101"/>
      <c r="BR4949" s="109" t="str">
        <f t="shared" si="77"/>
        <v>SH-25-4938</v>
      </c>
      <c r="BS4949" s="109" t="s">
        <v>372</v>
      </c>
      <c r="BT4949" t="s">
        <v>92</v>
      </c>
      <c r="BU4949" t="s">
        <v>10331</v>
      </c>
    </row>
    <row r="4950" spans="1:73" hidden="1">
      <c r="A4950" s="103" t="s">
        <v>10332</v>
      </c>
      <c r="B4950" s="102">
        <v>45905</v>
      </c>
      <c r="C4950" s="104">
        <f>_xlfn.ISOWEEKNUM(Tabella2[[#This Row],[Date]])</f>
        <v>36</v>
      </c>
      <c r="D4950" s="104" t="s">
        <v>817</v>
      </c>
      <c r="E4950" s="104" t="s">
        <v>284</v>
      </c>
      <c r="F4950" s="104">
        <v>73</v>
      </c>
      <c r="G4950" s="104" t="s">
        <v>257</v>
      </c>
      <c r="H4950" s="105">
        <v>2</v>
      </c>
      <c r="I4950" s="104"/>
      <c r="J4950" s="104" t="s">
        <v>258</v>
      </c>
      <c r="K4950" s="104" t="s">
        <v>78</v>
      </c>
      <c r="L4950" s="104" t="s">
        <v>259</v>
      </c>
      <c r="M4950" s="104" t="s">
        <v>328</v>
      </c>
      <c r="N4950" s="104"/>
      <c r="O4950" s="106"/>
      <c r="P4950" s="111" t="s">
        <v>1895</v>
      </c>
      <c r="Q4950" s="153" t="s">
        <v>10109</v>
      </c>
      <c r="R4950" s="153" t="s">
        <v>10110</v>
      </c>
      <c r="S4950" s="153">
        <v>4.1666666666666657E-2</v>
      </c>
      <c r="T4950" s="153">
        <v>0.22916666666666671</v>
      </c>
      <c r="U4950" s="153">
        <v>0.27083333333333331</v>
      </c>
      <c r="V4950" s="153">
        <f>IF(ISBLANK(T4950),"",Tabella2[[#This Row],[ACT STOP]]-Tabella2[[#This Row],[ACT START]])</f>
        <v>4.1666666666666602E-2</v>
      </c>
      <c r="W4950" s="104" t="s">
        <v>92</v>
      </c>
      <c r="X4950" s="104" t="s">
        <v>91</v>
      </c>
      <c r="Y4950" s="110"/>
      <c r="Z4950" s="106"/>
      <c r="AA4950" s="104"/>
      <c r="AB4950" s="107"/>
      <c r="AC4950" s="72">
        <v>1</v>
      </c>
      <c r="AH4950" s="70"/>
      <c r="AI4950" s="70"/>
      <c r="AJ4950">
        <v>0</v>
      </c>
      <c r="AL4950" s="70"/>
      <c r="BM4950" s="135">
        <v>0.22916666666666671</v>
      </c>
      <c r="BN4950" s="136">
        <v>0.27083333333333331</v>
      </c>
      <c r="BO4950" s="101"/>
      <c r="BR4950" s="109" t="str">
        <f t="shared" si="77"/>
        <v>SH-25-4939</v>
      </c>
      <c r="BS4950" s="109" t="s">
        <v>368</v>
      </c>
      <c r="BT4950" t="s">
        <v>92</v>
      </c>
      <c r="BU4950" t="s">
        <v>10333</v>
      </c>
    </row>
    <row r="4951" spans="1:73" hidden="1">
      <c r="A4951" s="103" t="s">
        <v>10334</v>
      </c>
      <c r="B4951" s="102">
        <v>45905</v>
      </c>
      <c r="C4951" s="104">
        <f>_xlfn.ISOWEEKNUM(Tabella2[[#This Row],[Date]])</f>
        <v>36</v>
      </c>
      <c r="D4951" s="104" t="s">
        <v>763</v>
      </c>
      <c r="E4951" s="104" t="s">
        <v>256</v>
      </c>
      <c r="F4951" s="104">
        <v>68</v>
      </c>
      <c r="G4951" s="104" t="s">
        <v>257</v>
      </c>
      <c r="H4951" s="105">
        <v>13</v>
      </c>
      <c r="I4951" s="104"/>
      <c r="J4951" s="104" t="s">
        <v>258</v>
      </c>
      <c r="K4951" s="104" t="s">
        <v>83</v>
      </c>
      <c r="L4951" s="104" t="s">
        <v>259</v>
      </c>
      <c r="M4951" s="104" t="s">
        <v>461</v>
      </c>
      <c r="N4951" s="104"/>
      <c r="O4951" s="106"/>
      <c r="P4951" s="111" t="s">
        <v>610</v>
      </c>
      <c r="Q4951" s="153" t="s">
        <v>10109</v>
      </c>
      <c r="R4951" s="153" t="s">
        <v>10110</v>
      </c>
      <c r="S4951" s="153">
        <v>4.1666666666666657E-2</v>
      </c>
      <c r="T4951" s="153">
        <v>0.2326388888888889</v>
      </c>
      <c r="U4951" s="153">
        <v>0.27430555555555558</v>
      </c>
      <c r="V4951" s="153">
        <f>IF(ISBLANK(T4951),"",Tabella2[[#This Row],[ACT STOP]]-Tabella2[[#This Row],[ACT START]])</f>
        <v>4.1666666666666685E-2</v>
      </c>
      <c r="W4951" s="104" t="s">
        <v>92</v>
      </c>
      <c r="X4951" s="104" t="s">
        <v>91</v>
      </c>
      <c r="Y4951" s="110"/>
      <c r="Z4951" s="106"/>
      <c r="AA4951" s="104"/>
      <c r="AB4951" s="107"/>
      <c r="AC4951" s="72">
        <v>1</v>
      </c>
      <c r="AH4951" s="70"/>
      <c r="AI4951" s="70"/>
      <c r="AJ4951">
        <v>0</v>
      </c>
      <c r="AL4951" s="70"/>
      <c r="BM4951" s="135">
        <v>0.2326388888888889</v>
      </c>
      <c r="BN4951" s="136">
        <v>0.27430555555555558</v>
      </c>
      <c r="BO4951" s="101"/>
      <c r="BR4951" s="109" t="str">
        <f t="shared" si="77"/>
        <v>SH-25-4940</v>
      </c>
      <c r="BS4951" s="109" t="s">
        <v>427</v>
      </c>
      <c r="BT4951" t="s">
        <v>92</v>
      </c>
      <c r="BU4951" t="s">
        <v>10335</v>
      </c>
    </row>
    <row r="4952" spans="1:73" hidden="1">
      <c r="A4952" s="103" t="s">
        <v>10336</v>
      </c>
      <c r="B4952" s="102">
        <v>45905</v>
      </c>
      <c r="C4952" s="104">
        <f>_xlfn.ISOWEEKNUM(Tabella2[[#This Row],[Date]])</f>
        <v>36</v>
      </c>
      <c r="D4952" s="104" t="s">
        <v>751</v>
      </c>
      <c r="E4952" s="104" t="s">
        <v>256</v>
      </c>
      <c r="F4952" s="104">
        <v>78</v>
      </c>
      <c r="G4952" s="104" t="s">
        <v>257</v>
      </c>
      <c r="H4952" s="105">
        <v>12</v>
      </c>
      <c r="I4952" s="104" t="s">
        <v>258</v>
      </c>
      <c r="J4952" s="104"/>
      <c r="K4952" s="104" t="s">
        <v>80</v>
      </c>
      <c r="L4952" s="104" t="s">
        <v>299</v>
      </c>
      <c r="M4952" s="104" t="s">
        <v>516</v>
      </c>
      <c r="N4952" s="104"/>
      <c r="O4952" s="108" t="str">
        <f>A4953</f>
        <v>17355</v>
      </c>
      <c r="P4952" s="111" t="s">
        <v>1993</v>
      </c>
      <c r="Q4952" s="153" t="s">
        <v>10109</v>
      </c>
      <c r="R4952" s="153" t="s">
        <v>10110</v>
      </c>
      <c r="S4952" s="153">
        <v>4.1666666666666657E-2</v>
      </c>
      <c r="T4952" s="153">
        <v>0.2326388888888889</v>
      </c>
      <c r="U4952" s="153">
        <v>0.27430555555555558</v>
      </c>
      <c r="V4952" s="153">
        <f>IF(ISBLANK(T4952),"",Tabella2[[#This Row],[ACT STOP]]-Tabella2[[#This Row],[ACT START]])</f>
        <v>4.1666666666666685E-2</v>
      </c>
      <c r="W4952" s="104" t="s">
        <v>92</v>
      </c>
      <c r="X4952" s="104" t="s">
        <v>91</v>
      </c>
      <c r="Y4952" s="110"/>
      <c r="Z4952" s="106"/>
      <c r="AA4952" s="104"/>
      <c r="AB4952" s="107"/>
      <c r="AC4952" s="72">
        <v>1</v>
      </c>
      <c r="AH4952" s="70"/>
      <c r="AI4952" s="70"/>
      <c r="AJ4952">
        <v>0</v>
      </c>
      <c r="AL4952" s="70"/>
      <c r="BM4952" s="135">
        <v>0.2326388888888889</v>
      </c>
      <c r="BN4952" s="136">
        <v>0.27430555555555558</v>
      </c>
      <c r="BO4952" s="101"/>
      <c r="BR4952" s="109" t="str">
        <f t="shared" si="77"/>
        <v>SH-25-4941</v>
      </c>
      <c r="BS4952" s="109" t="s">
        <v>266</v>
      </c>
      <c r="BT4952" t="s">
        <v>92</v>
      </c>
      <c r="BU4952" t="s">
        <v>10337</v>
      </c>
    </row>
    <row r="4953" spans="1:73" hidden="1">
      <c r="A4953" s="103" t="s">
        <v>10338</v>
      </c>
      <c r="B4953" s="102">
        <v>45905</v>
      </c>
      <c r="C4953" s="104">
        <f>_xlfn.ISOWEEKNUM(Tabella2[[#This Row],[Date]])</f>
        <v>36</v>
      </c>
      <c r="D4953" s="104" t="s">
        <v>763</v>
      </c>
      <c r="E4953" s="104" t="s">
        <v>256</v>
      </c>
      <c r="F4953" s="104">
        <v>66</v>
      </c>
      <c r="G4953" s="104" t="s">
        <v>284</v>
      </c>
      <c r="H4953" s="105">
        <v>23</v>
      </c>
      <c r="I4953" s="104"/>
      <c r="J4953" s="104" t="s">
        <v>258</v>
      </c>
      <c r="K4953" s="104" t="s">
        <v>81</v>
      </c>
      <c r="L4953" s="104" t="s">
        <v>299</v>
      </c>
      <c r="M4953" s="104" t="s">
        <v>516</v>
      </c>
      <c r="N4953" s="104"/>
      <c r="O4953" s="108" t="str">
        <f>A4952</f>
        <v>17354</v>
      </c>
      <c r="P4953" s="111" t="s">
        <v>1993</v>
      </c>
      <c r="Q4953" s="153">
        <v>0.2326388888888889</v>
      </c>
      <c r="R4953" s="153">
        <v>0.27430555555555558</v>
      </c>
      <c r="S4953" s="153">
        <v>4.1666666666666657E-2</v>
      </c>
      <c r="T4953" s="153">
        <v>0.2326388888888889</v>
      </c>
      <c r="U4953" s="153">
        <v>0.27430555555555558</v>
      </c>
      <c r="V4953" s="153">
        <f>IF(ISBLANK(T4953),"",Tabella2[[#This Row],[ACT STOP]]-Tabella2[[#This Row],[ACT START]])</f>
        <v>4.1666666666666685E-2</v>
      </c>
      <c r="W4953" s="104" t="s">
        <v>92</v>
      </c>
      <c r="X4953" s="104" t="s">
        <v>91</v>
      </c>
      <c r="Y4953" s="110"/>
      <c r="Z4953" s="106"/>
      <c r="AA4953" s="104"/>
      <c r="AB4953" s="107"/>
      <c r="AC4953" s="72">
        <v>1</v>
      </c>
      <c r="AH4953" s="70"/>
      <c r="AI4953" s="70"/>
      <c r="AJ4953">
        <v>0</v>
      </c>
      <c r="AL4953" s="70"/>
      <c r="BM4953" s="135">
        <v>0.2326388888888889</v>
      </c>
      <c r="BN4953" s="136">
        <v>0.27430555555555558</v>
      </c>
      <c r="BO4953" s="101"/>
      <c r="BR4953" s="109" t="str">
        <f t="shared" si="77"/>
        <v>SH-25-4942</v>
      </c>
      <c r="BS4953" s="109" t="s">
        <v>358</v>
      </c>
      <c r="BT4953" t="s">
        <v>92</v>
      </c>
      <c r="BU4953" t="s">
        <v>10339</v>
      </c>
    </row>
    <row r="4954" spans="1:73" hidden="1">
      <c r="A4954" s="103" t="s">
        <v>10340</v>
      </c>
      <c r="B4954" s="102">
        <v>45905</v>
      </c>
      <c r="C4954" s="104">
        <f>_xlfn.ISOWEEKNUM(Tabella2[[#This Row],[Date]])</f>
        <v>36</v>
      </c>
      <c r="D4954" s="104" t="s">
        <v>6396</v>
      </c>
      <c r="E4954" s="104" t="s">
        <v>256</v>
      </c>
      <c r="F4954" s="104">
        <v>74</v>
      </c>
      <c r="G4954" s="104" t="s">
        <v>257</v>
      </c>
      <c r="H4954" s="105">
        <v>25</v>
      </c>
      <c r="I4954" s="104"/>
      <c r="J4954" s="104" t="s">
        <v>258</v>
      </c>
      <c r="K4954" s="104" t="s">
        <v>77</v>
      </c>
      <c r="L4954" s="104" t="s">
        <v>259</v>
      </c>
      <c r="M4954" s="104" t="s">
        <v>328</v>
      </c>
      <c r="N4954" s="104"/>
      <c r="O4954" s="106"/>
      <c r="P4954" s="111" t="s">
        <v>8923</v>
      </c>
      <c r="Q4954" s="153" t="s">
        <v>10109</v>
      </c>
      <c r="R4954" s="153" t="s">
        <v>10110</v>
      </c>
      <c r="S4954" s="153">
        <v>4.1666666666666657E-2</v>
      </c>
      <c r="T4954" s="153">
        <v>0.2326388888888889</v>
      </c>
      <c r="U4954" s="153">
        <v>0.27430555555555558</v>
      </c>
      <c r="V4954" s="153">
        <f>IF(ISBLANK(T4954),"",Tabella2[[#This Row],[ACT STOP]]-Tabella2[[#This Row],[ACT START]])</f>
        <v>4.1666666666666685E-2</v>
      </c>
      <c r="W4954" s="104" t="s">
        <v>92</v>
      </c>
      <c r="X4954" s="104" t="s">
        <v>91</v>
      </c>
      <c r="Y4954" s="110"/>
      <c r="Z4954" s="106"/>
      <c r="AA4954" s="104"/>
      <c r="AB4954" s="107"/>
      <c r="AC4954" s="72">
        <v>1</v>
      </c>
      <c r="AH4954" s="70"/>
      <c r="AI4954" s="70"/>
      <c r="AJ4954">
        <v>0</v>
      </c>
      <c r="AL4954" s="70"/>
      <c r="BM4954" s="135">
        <v>0.2326388888888889</v>
      </c>
      <c r="BN4954" s="136">
        <v>0.27430555555555558</v>
      </c>
      <c r="BO4954" s="101"/>
      <c r="BR4954" s="109" t="str">
        <f t="shared" si="77"/>
        <v>SH-25-4943</v>
      </c>
      <c r="BS4954" s="109" t="s">
        <v>867</v>
      </c>
      <c r="BT4954" t="s">
        <v>92</v>
      </c>
      <c r="BU4954" t="s">
        <v>10341</v>
      </c>
    </row>
    <row r="4955" spans="1:73" hidden="1">
      <c r="A4955" s="103" t="s">
        <v>10342</v>
      </c>
      <c r="B4955" s="102">
        <v>45905</v>
      </c>
      <c r="C4955" s="104">
        <f>_xlfn.ISOWEEKNUM(Tabella2[[#This Row],[Date]])</f>
        <v>36</v>
      </c>
      <c r="D4955" s="104" t="s">
        <v>255</v>
      </c>
      <c r="E4955" s="104" t="s">
        <v>256</v>
      </c>
      <c r="F4955" s="104">
        <v>40</v>
      </c>
      <c r="G4955" s="104" t="s">
        <v>257</v>
      </c>
      <c r="H4955" s="105">
        <v>17</v>
      </c>
      <c r="I4955" s="104" t="s">
        <v>258</v>
      </c>
      <c r="J4955" s="104"/>
      <c r="K4955" s="104" t="s">
        <v>79</v>
      </c>
      <c r="L4955" s="104" t="s">
        <v>299</v>
      </c>
      <c r="M4955" s="104" t="s">
        <v>328</v>
      </c>
      <c r="N4955" s="104"/>
      <c r="O4955" s="108" t="str">
        <f>A4956</f>
        <v>17358</v>
      </c>
      <c r="P4955" s="111" t="s">
        <v>3403</v>
      </c>
      <c r="Q4955" s="153" t="s">
        <v>307</v>
      </c>
      <c r="R4955" s="153" t="s">
        <v>308</v>
      </c>
      <c r="S4955" s="153">
        <v>4.1666666666666657E-2</v>
      </c>
      <c r="T4955" s="153" t="s">
        <v>307</v>
      </c>
      <c r="U4955" s="153" t="s">
        <v>308</v>
      </c>
      <c r="V4955" s="153">
        <f>IF(ISBLANK(T4955),"",Tabella2[[#This Row],[ACT STOP]]-Tabella2[[#This Row],[ACT START]])</f>
        <v>4.1666666666666685E-2</v>
      </c>
      <c r="W4955" s="104" t="s">
        <v>92</v>
      </c>
      <c r="X4955" s="104" t="s">
        <v>91</v>
      </c>
      <c r="Y4955" s="110"/>
      <c r="Z4955" s="106"/>
      <c r="AA4955" s="104"/>
      <c r="AB4955" s="107"/>
      <c r="AC4955" s="72">
        <v>1</v>
      </c>
      <c r="AH4955" s="70"/>
      <c r="AI4955" s="70"/>
      <c r="AJ4955">
        <v>0</v>
      </c>
      <c r="AL4955" s="70"/>
      <c r="BM4955" s="135" t="s">
        <v>307</v>
      </c>
      <c r="BN4955" s="136" t="s">
        <v>308</v>
      </c>
      <c r="BO4955" s="101"/>
      <c r="BR4955" s="109" t="str">
        <f t="shared" si="77"/>
        <v>SH-25-4944</v>
      </c>
      <c r="BS4955" s="109" t="s">
        <v>393</v>
      </c>
      <c r="BT4955" t="s">
        <v>92</v>
      </c>
      <c r="BU4955" t="s">
        <v>10343</v>
      </c>
    </row>
    <row r="4956" spans="1:73" hidden="1">
      <c r="A4956" s="103" t="s">
        <v>10344</v>
      </c>
      <c r="B4956" s="102">
        <v>45905</v>
      </c>
      <c r="C4956" s="104">
        <f>_xlfn.ISOWEEKNUM(Tabella2[[#This Row],[Date]])</f>
        <v>36</v>
      </c>
      <c r="D4956" s="104" t="s">
        <v>195</v>
      </c>
      <c r="E4956" s="104" t="s">
        <v>298</v>
      </c>
      <c r="F4956" s="104"/>
      <c r="G4956" s="104" t="s">
        <v>257</v>
      </c>
      <c r="H4956" s="105">
        <v>9</v>
      </c>
      <c r="I4956" s="104"/>
      <c r="J4956" s="104" t="s">
        <v>258</v>
      </c>
      <c r="K4956" s="104" t="s">
        <v>78</v>
      </c>
      <c r="L4956" s="104" t="s">
        <v>299</v>
      </c>
      <c r="M4956" s="104" t="s">
        <v>328</v>
      </c>
      <c r="N4956" s="104"/>
      <c r="O4956" s="108" t="str">
        <f>A4955</f>
        <v>17357</v>
      </c>
      <c r="P4956" s="111" t="s">
        <v>300</v>
      </c>
      <c r="Q4956" s="153">
        <v>0.2951388888888889</v>
      </c>
      <c r="R4956" s="153">
        <v>0.33680555555555558</v>
      </c>
      <c r="S4956" s="153">
        <v>4.1666666666666657E-2</v>
      </c>
      <c r="T4956" s="153" t="s">
        <v>307</v>
      </c>
      <c r="U4956" s="153" t="s">
        <v>308</v>
      </c>
      <c r="V4956" s="153">
        <f>IF(ISBLANK(T4956),"",Tabella2[[#This Row],[ACT STOP]]-Tabella2[[#This Row],[ACT START]])</f>
        <v>4.1666666666666685E-2</v>
      </c>
      <c r="W4956" s="104" t="s">
        <v>122</v>
      </c>
      <c r="X4956" s="104" t="s">
        <v>91</v>
      </c>
      <c r="Y4956" s="110"/>
      <c r="Z4956" s="106"/>
      <c r="AA4956" s="104"/>
      <c r="AB4956" s="107"/>
      <c r="AC4956" s="72">
        <v>1</v>
      </c>
      <c r="AH4956" s="70"/>
      <c r="AI4956" s="70"/>
      <c r="AJ4956">
        <v>0</v>
      </c>
      <c r="AL4956" s="70"/>
      <c r="BM4956" s="135" t="s">
        <v>307</v>
      </c>
      <c r="BN4956" s="136" t="s">
        <v>308</v>
      </c>
      <c r="BO4956" s="101"/>
      <c r="BR4956" s="109" t="str">
        <f t="shared" si="77"/>
        <v>SH-25-4945</v>
      </c>
      <c r="BS4956" s="109" t="s">
        <v>318</v>
      </c>
      <c r="BT4956" t="s">
        <v>122</v>
      </c>
      <c r="BU4956" t="s">
        <v>302</v>
      </c>
    </row>
    <row r="4957" spans="1:73" hidden="1">
      <c r="A4957" s="103" t="s">
        <v>10345</v>
      </c>
      <c r="B4957" s="102">
        <v>45905</v>
      </c>
      <c r="C4957" s="104">
        <f>_xlfn.ISOWEEKNUM(Tabella2[[#This Row],[Date]])</f>
        <v>36</v>
      </c>
      <c r="D4957" s="104" t="s">
        <v>3529</v>
      </c>
      <c r="E4957" s="104" t="s">
        <v>284</v>
      </c>
      <c r="F4957" s="104">
        <v>69</v>
      </c>
      <c r="G4957" s="104" t="s">
        <v>257</v>
      </c>
      <c r="H4957" s="105">
        <v>32</v>
      </c>
      <c r="I4957" s="104"/>
      <c r="J4957" s="104" t="s">
        <v>258</v>
      </c>
      <c r="K4957" s="104" t="s">
        <v>83</v>
      </c>
      <c r="L4957" s="104" t="s">
        <v>299</v>
      </c>
      <c r="M4957" s="104" t="s">
        <v>386</v>
      </c>
      <c r="N4957" s="104"/>
      <c r="O4957" s="108" t="str">
        <f>A4958</f>
        <v>17360</v>
      </c>
      <c r="P4957" s="111" t="s">
        <v>2209</v>
      </c>
      <c r="Q4957" s="153" t="s">
        <v>307</v>
      </c>
      <c r="R4957" s="153" t="s">
        <v>308</v>
      </c>
      <c r="S4957" s="153">
        <v>4.1666666666666657E-2</v>
      </c>
      <c r="T4957" s="153">
        <v>0.2951388888888889</v>
      </c>
      <c r="U4957" s="153">
        <v>0.33680555555555558</v>
      </c>
      <c r="V4957" s="153">
        <f>IF(ISBLANK(T4957),"",Tabella2[[#This Row],[ACT STOP]]-Tabella2[[#This Row],[ACT START]])</f>
        <v>4.1666666666666685E-2</v>
      </c>
      <c r="W4957" s="104" t="s">
        <v>92</v>
      </c>
      <c r="X4957" s="104" t="s">
        <v>91</v>
      </c>
      <c r="Y4957" s="110" t="s">
        <v>10346</v>
      </c>
      <c r="Z4957" s="106"/>
      <c r="AA4957" s="104"/>
      <c r="AB4957" s="107"/>
      <c r="AC4957" s="72">
        <v>1</v>
      </c>
      <c r="AH4957" s="70"/>
      <c r="AI4957" s="70"/>
      <c r="AJ4957">
        <v>0</v>
      </c>
      <c r="AL4957" s="70"/>
      <c r="BM4957" s="135">
        <v>0.2951388888888889</v>
      </c>
      <c r="BN4957" s="136">
        <v>0.33680555555555558</v>
      </c>
      <c r="BO4957" s="101"/>
      <c r="BR4957" s="109" t="str">
        <f t="shared" si="77"/>
        <v>SH-25-4946</v>
      </c>
      <c r="BS4957" s="109" t="s">
        <v>356</v>
      </c>
      <c r="BT4957" t="s">
        <v>92</v>
      </c>
      <c r="BU4957" t="s">
        <v>10347</v>
      </c>
    </row>
    <row r="4958" spans="1:73" hidden="1">
      <c r="A4958" s="103" t="s">
        <v>10348</v>
      </c>
      <c r="B4958" s="102">
        <v>45905</v>
      </c>
      <c r="C4958" s="104">
        <f>_xlfn.ISOWEEKNUM(Tabella2[[#This Row],[Date]])</f>
        <v>36</v>
      </c>
      <c r="D4958" s="104" t="s">
        <v>3529</v>
      </c>
      <c r="E4958" s="104" t="s">
        <v>284</v>
      </c>
      <c r="F4958" s="104">
        <v>68</v>
      </c>
      <c r="G4958" s="104" t="s">
        <v>284</v>
      </c>
      <c r="H4958" s="105">
        <v>22</v>
      </c>
      <c r="I4958" s="104"/>
      <c r="J4958" s="104" t="s">
        <v>258</v>
      </c>
      <c r="K4958" s="104" t="s">
        <v>80</v>
      </c>
      <c r="L4958" s="104" t="s">
        <v>299</v>
      </c>
      <c r="M4958" s="104" t="s">
        <v>386</v>
      </c>
      <c r="N4958" s="104"/>
      <c r="O4958" s="108" t="str">
        <f>A4957</f>
        <v>17359</v>
      </c>
      <c r="P4958" s="111" t="s">
        <v>2209</v>
      </c>
      <c r="Q4958" s="153">
        <v>0.2951388888888889</v>
      </c>
      <c r="R4958" s="153">
        <v>0.33680555555555558</v>
      </c>
      <c r="S4958" s="153">
        <v>4.1666666666666657E-2</v>
      </c>
      <c r="T4958" s="153">
        <v>0.2951388888888889</v>
      </c>
      <c r="U4958" s="153">
        <v>0.33680555555555558</v>
      </c>
      <c r="V4958" s="153">
        <f>IF(ISBLANK(T4958),"",Tabella2[[#This Row],[ACT STOP]]-Tabella2[[#This Row],[ACT START]])</f>
        <v>4.1666666666666685E-2</v>
      </c>
      <c r="W4958" s="104" t="s">
        <v>92</v>
      </c>
      <c r="X4958" s="104" t="s">
        <v>91</v>
      </c>
      <c r="Y4958" s="110"/>
      <c r="Z4958" s="106"/>
      <c r="AA4958" s="104"/>
      <c r="AB4958" s="107"/>
      <c r="AC4958" s="72">
        <v>1</v>
      </c>
      <c r="AH4958" s="70"/>
      <c r="AI4958" s="70"/>
      <c r="AJ4958">
        <v>0</v>
      </c>
      <c r="AL4958" s="70"/>
      <c r="BM4958" s="135">
        <v>0.2951388888888889</v>
      </c>
      <c r="BN4958" s="136">
        <v>0.33680555555555558</v>
      </c>
      <c r="BO4958" s="101"/>
      <c r="BR4958" s="109" t="str">
        <f t="shared" si="77"/>
        <v>SH-25-4947</v>
      </c>
      <c r="BS4958" s="109" t="s">
        <v>295</v>
      </c>
      <c r="BT4958" t="s">
        <v>92</v>
      </c>
      <c r="BU4958" t="s">
        <v>10349</v>
      </c>
    </row>
    <row r="4959" spans="1:73" hidden="1">
      <c r="A4959" s="103" t="s">
        <v>10350</v>
      </c>
      <c r="B4959" s="102">
        <v>45905</v>
      </c>
      <c r="C4959" s="104">
        <f>_xlfn.ISOWEEKNUM(Tabella2[[#This Row],[Date]])</f>
        <v>36</v>
      </c>
      <c r="D4959" s="104" t="s">
        <v>6396</v>
      </c>
      <c r="E4959" s="104" t="s">
        <v>256</v>
      </c>
      <c r="F4959" s="104">
        <v>75</v>
      </c>
      <c r="G4959" s="104" t="s">
        <v>257</v>
      </c>
      <c r="H4959" s="105">
        <v>10</v>
      </c>
      <c r="I4959" s="104"/>
      <c r="J4959" s="104" t="s">
        <v>258</v>
      </c>
      <c r="K4959" s="104" t="s">
        <v>81</v>
      </c>
      <c r="L4959" s="104" t="s">
        <v>259</v>
      </c>
      <c r="M4959" s="104" t="s">
        <v>328</v>
      </c>
      <c r="N4959" s="104"/>
      <c r="O4959" s="106"/>
      <c r="P4959" s="111" t="s">
        <v>3689</v>
      </c>
      <c r="Q4959" s="153" t="s">
        <v>307</v>
      </c>
      <c r="R4959" s="153" t="s">
        <v>308</v>
      </c>
      <c r="S4959" s="153">
        <v>4.1666666666666657E-2</v>
      </c>
      <c r="T4959" s="153">
        <v>0.2951388888888889</v>
      </c>
      <c r="U4959" s="153">
        <v>0.33680555555555558</v>
      </c>
      <c r="V4959" s="153">
        <f>IF(ISBLANK(T4959),"",Tabella2[[#This Row],[ACT STOP]]-Tabella2[[#This Row],[ACT START]])</f>
        <v>4.1666666666666685E-2</v>
      </c>
      <c r="W4959" s="104" t="s">
        <v>92</v>
      </c>
      <c r="X4959" s="104" t="s">
        <v>91</v>
      </c>
      <c r="Y4959" s="110"/>
      <c r="Z4959" s="106"/>
      <c r="AA4959" s="104"/>
      <c r="AB4959" s="107"/>
      <c r="AC4959" s="72">
        <v>1</v>
      </c>
      <c r="AH4959" s="70"/>
      <c r="AI4959" s="70"/>
      <c r="AJ4959">
        <v>0</v>
      </c>
      <c r="AL4959" s="70"/>
      <c r="BM4959" s="135">
        <v>0.2951388888888889</v>
      </c>
      <c r="BN4959" s="136">
        <v>0.33680555555555558</v>
      </c>
      <c r="BO4959" s="101"/>
      <c r="BR4959" s="109" t="str">
        <f t="shared" si="77"/>
        <v>SH-25-4948</v>
      </c>
      <c r="BS4959" s="109" t="s">
        <v>552</v>
      </c>
      <c r="BT4959" t="s">
        <v>92</v>
      </c>
      <c r="BU4959" t="s">
        <v>10351</v>
      </c>
    </row>
    <row r="4960" spans="1:73" hidden="1">
      <c r="A4960" s="103" t="s">
        <v>10352</v>
      </c>
      <c r="B4960" s="102">
        <v>45905</v>
      </c>
      <c r="C4960" s="104">
        <f>_xlfn.ISOWEEKNUM(Tabella2[[#This Row],[Date]])</f>
        <v>36</v>
      </c>
      <c r="D4960" s="104" t="s">
        <v>9740</v>
      </c>
      <c r="E4960" s="104" t="s">
        <v>284</v>
      </c>
      <c r="F4960" s="104">
        <v>87</v>
      </c>
      <c r="G4960" s="104" t="s">
        <v>257</v>
      </c>
      <c r="H4960" s="105">
        <v>5</v>
      </c>
      <c r="I4960" s="104"/>
      <c r="J4960" s="104" t="s">
        <v>258</v>
      </c>
      <c r="K4960" s="104" t="s">
        <v>77</v>
      </c>
      <c r="L4960" s="104" t="s">
        <v>259</v>
      </c>
      <c r="M4960" s="104" t="s">
        <v>276</v>
      </c>
      <c r="N4960" s="104"/>
      <c r="O4960" s="106"/>
      <c r="P4960" s="111" t="s">
        <v>2896</v>
      </c>
      <c r="Q4960" s="153" t="s">
        <v>307</v>
      </c>
      <c r="R4960" s="153" t="s">
        <v>308</v>
      </c>
      <c r="S4960" s="153">
        <v>4.1666666666666657E-2</v>
      </c>
      <c r="T4960" s="153">
        <v>0.2951388888888889</v>
      </c>
      <c r="U4960" s="153">
        <v>0.33680555555555558</v>
      </c>
      <c r="V4960" s="153">
        <f>IF(ISBLANK(T4960),"",Tabella2[[#This Row],[ACT STOP]]-Tabella2[[#This Row],[ACT START]])</f>
        <v>4.1666666666666685E-2</v>
      </c>
      <c r="W4960" s="104" t="s">
        <v>92</v>
      </c>
      <c r="X4960" s="104" t="s">
        <v>91</v>
      </c>
      <c r="Y4960" s="110" t="s">
        <v>10353</v>
      </c>
      <c r="Z4960" s="106"/>
      <c r="AA4960" s="104"/>
      <c r="AB4960" s="107"/>
      <c r="AC4960" s="72">
        <v>1</v>
      </c>
      <c r="AH4960" s="70"/>
      <c r="AI4960" s="70"/>
      <c r="AJ4960">
        <v>0</v>
      </c>
      <c r="AL4960" s="70"/>
      <c r="BM4960" s="135">
        <v>0.2951388888888889</v>
      </c>
      <c r="BN4960" s="136">
        <v>0.33680555555555558</v>
      </c>
      <c r="BO4960" s="101"/>
      <c r="BR4960" s="109" t="str">
        <f t="shared" si="77"/>
        <v>SH-25-4949</v>
      </c>
      <c r="BS4960" s="109" t="s">
        <v>416</v>
      </c>
      <c r="BT4960" t="s">
        <v>92</v>
      </c>
      <c r="BU4960" t="s">
        <v>10354</v>
      </c>
    </row>
    <row r="4961" spans="1:73" hidden="1">
      <c r="A4961" s="103" t="s">
        <v>10355</v>
      </c>
      <c r="B4961" s="102">
        <v>45905</v>
      </c>
      <c r="C4961" s="104">
        <f>_xlfn.ISOWEEKNUM(Tabella2[[#This Row],[Date]])</f>
        <v>36</v>
      </c>
      <c r="D4961" s="104" t="s">
        <v>6396</v>
      </c>
      <c r="E4961" s="104" t="s">
        <v>256</v>
      </c>
      <c r="F4961" s="104">
        <v>72</v>
      </c>
      <c r="G4961" s="104" t="s">
        <v>257</v>
      </c>
      <c r="H4961" s="105">
        <v>2</v>
      </c>
      <c r="I4961" s="104"/>
      <c r="J4961" s="104" t="s">
        <v>258</v>
      </c>
      <c r="K4961" s="104" t="s">
        <v>79</v>
      </c>
      <c r="L4961" s="104" t="s">
        <v>259</v>
      </c>
      <c r="M4961" s="104" t="s">
        <v>328</v>
      </c>
      <c r="N4961" s="104"/>
      <c r="O4961" s="106"/>
      <c r="P4961" s="111" t="s">
        <v>8923</v>
      </c>
      <c r="Q4961" s="153" t="s">
        <v>330</v>
      </c>
      <c r="R4961" s="153" t="s">
        <v>331</v>
      </c>
      <c r="S4961" s="153">
        <v>4.1666666666666657E-2</v>
      </c>
      <c r="T4961" s="153">
        <v>0.3611111111111111</v>
      </c>
      <c r="U4961" s="153">
        <v>0.40277777777777779</v>
      </c>
      <c r="V4961" s="153">
        <f>IF(ISBLANK(T4961),"",Tabella2[[#This Row],[ACT STOP]]-Tabella2[[#This Row],[ACT START]])</f>
        <v>4.1666666666666685E-2</v>
      </c>
      <c r="W4961" s="104" t="s">
        <v>92</v>
      </c>
      <c r="X4961" s="104" t="s">
        <v>91</v>
      </c>
      <c r="Y4961" s="110"/>
      <c r="Z4961" s="106"/>
      <c r="AA4961" s="104"/>
      <c r="AB4961" s="107"/>
      <c r="AC4961" s="72">
        <v>1</v>
      </c>
      <c r="AH4961" s="70"/>
      <c r="AI4961" s="70"/>
      <c r="AJ4961">
        <v>0</v>
      </c>
      <c r="AL4961" s="70"/>
      <c r="BM4961" s="135">
        <v>0.3611111111111111</v>
      </c>
      <c r="BN4961" s="136">
        <v>0.40277777777777779</v>
      </c>
      <c r="BO4961" s="101">
        <v>3.472222222222222E-3</v>
      </c>
      <c r="BQ4961" t="s">
        <v>102</v>
      </c>
      <c r="BR4961" s="109" t="str">
        <f t="shared" si="77"/>
        <v>SH-25-4950</v>
      </c>
      <c r="BS4961" s="109" t="s">
        <v>368</v>
      </c>
      <c r="BT4961" t="s">
        <v>92</v>
      </c>
      <c r="BU4961" t="s">
        <v>10356</v>
      </c>
    </row>
    <row r="4962" spans="1:73" hidden="1">
      <c r="A4962" s="103" t="s">
        <v>10357</v>
      </c>
      <c r="B4962" s="102">
        <v>45905</v>
      </c>
      <c r="C4962" s="104">
        <f>_xlfn.ISOWEEKNUM(Tabella2[[#This Row],[Date]])</f>
        <v>36</v>
      </c>
      <c r="D4962" s="104" t="s">
        <v>9759</v>
      </c>
      <c r="E4962" s="104" t="s">
        <v>284</v>
      </c>
      <c r="F4962" s="104">
        <v>85</v>
      </c>
      <c r="G4962" s="104" t="s">
        <v>257</v>
      </c>
      <c r="H4962" s="105">
        <v>12</v>
      </c>
      <c r="I4962" s="104"/>
      <c r="J4962" s="104" t="s">
        <v>258</v>
      </c>
      <c r="K4962" s="104" t="s">
        <v>78</v>
      </c>
      <c r="L4962" s="104" t="s">
        <v>259</v>
      </c>
      <c r="M4962" s="104" t="s">
        <v>276</v>
      </c>
      <c r="N4962" s="104"/>
      <c r="O4962" s="106"/>
      <c r="P4962" s="111" t="s">
        <v>2896</v>
      </c>
      <c r="Q4962" s="153" t="s">
        <v>330</v>
      </c>
      <c r="R4962" s="153" t="s">
        <v>331</v>
      </c>
      <c r="S4962" s="153">
        <v>4.1666666666666657E-2</v>
      </c>
      <c r="T4962" s="153">
        <v>0.3576388888888889</v>
      </c>
      <c r="U4962" s="153">
        <v>0.40277777777777779</v>
      </c>
      <c r="V4962" s="153">
        <f>IF(ISBLANK(T4962),"",Tabella2[[#This Row],[ACT STOP]]-Tabella2[[#This Row],[ACT START]])</f>
        <v>4.5138888888888895E-2</v>
      </c>
      <c r="W4962" s="104" t="s">
        <v>92</v>
      </c>
      <c r="X4962" s="104" t="s">
        <v>91</v>
      </c>
      <c r="Y4962" s="110"/>
      <c r="Z4962" s="106"/>
      <c r="AA4962" s="104"/>
      <c r="AB4962" s="107"/>
      <c r="AC4962" s="72">
        <v>1</v>
      </c>
      <c r="AH4962" s="70"/>
      <c r="AI4962" s="70"/>
      <c r="AJ4962">
        <v>0</v>
      </c>
      <c r="AL4962" s="70"/>
      <c r="BM4962" s="135">
        <v>0.3576388888888889</v>
      </c>
      <c r="BN4962" s="136">
        <v>0.40277777777777779</v>
      </c>
      <c r="BO4962" s="101">
        <v>3.472222222222222E-3</v>
      </c>
      <c r="BQ4962" t="s">
        <v>102</v>
      </c>
      <c r="BR4962" s="109" t="str">
        <f t="shared" si="77"/>
        <v>SH-25-4951</v>
      </c>
      <c r="BS4962" s="109" t="s">
        <v>266</v>
      </c>
      <c r="BT4962" t="s">
        <v>92</v>
      </c>
      <c r="BU4962" t="s">
        <v>10358</v>
      </c>
    </row>
    <row r="4963" spans="1:73" hidden="1">
      <c r="A4963" s="103" t="s">
        <v>10359</v>
      </c>
      <c r="B4963" s="102">
        <v>45905</v>
      </c>
      <c r="C4963" s="104">
        <f>_xlfn.ISOWEEKNUM(Tabella2[[#This Row],[Date]])</f>
        <v>36</v>
      </c>
      <c r="D4963" s="104" t="s">
        <v>860</v>
      </c>
      <c r="E4963" s="104" t="s">
        <v>284</v>
      </c>
      <c r="F4963" s="104">
        <v>81</v>
      </c>
      <c r="G4963" s="104" t="s">
        <v>257</v>
      </c>
      <c r="H4963" s="105">
        <v>13</v>
      </c>
      <c r="I4963" s="104"/>
      <c r="J4963" s="104" t="s">
        <v>258</v>
      </c>
      <c r="K4963" s="104" t="s">
        <v>83</v>
      </c>
      <c r="L4963" s="104" t="s">
        <v>259</v>
      </c>
      <c r="M4963" s="104" t="s">
        <v>1846</v>
      </c>
      <c r="N4963" s="104"/>
      <c r="O4963" s="108"/>
      <c r="P4963" s="111" t="s">
        <v>1858</v>
      </c>
      <c r="Q4963" s="153" t="s">
        <v>330</v>
      </c>
      <c r="R4963" s="153" t="s">
        <v>331</v>
      </c>
      <c r="S4963" s="153">
        <v>4.1666666666666657E-2</v>
      </c>
      <c r="T4963" s="153">
        <v>0.3576388888888889</v>
      </c>
      <c r="U4963" s="153">
        <v>0.39930555555555558</v>
      </c>
      <c r="V4963" s="153">
        <f>IF(ISBLANK(T4963),"",Tabella2[[#This Row],[ACT STOP]]-Tabella2[[#This Row],[ACT START]])</f>
        <v>4.1666666666666685E-2</v>
      </c>
      <c r="W4963" s="104" t="s">
        <v>92</v>
      </c>
      <c r="X4963" s="104" t="s">
        <v>91</v>
      </c>
      <c r="Y4963" s="110"/>
      <c r="Z4963" s="106"/>
      <c r="AA4963" s="104"/>
      <c r="AB4963" s="107"/>
      <c r="AC4963" s="72">
        <v>1</v>
      </c>
      <c r="AH4963" s="70"/>
      <c r="AI4963" s="70"/>
      <c r="AJ4963">
        <v>0</v>
      </c>
      <c r="AL4963" s="70"/>
      <c r="BM4963" s="135">
        <v>0.3576388888888889</v>
      </c>
      <c r="BN4963" s="136">
        <v>0.39930555555555558</v>
      </c>
      <c r="BO4963" s="101"/>
      <c r="BR4963" s="109" t="str">
        <f t="shared" si="77"/>
        <v>SH-25-4952</v>
      </c>
      <c r="BS4963" s="109" t="s">
        <v>427</v>
      </c>
      <c r="BT4963" t="s">
        <v>92</v>
      </c>
      <c r="BU4963" t="s">
        <v>10360</v>
      </c>
    </row>
    <row r="4964" spans="1:73" hidden="1">
      <c r="A4964" s="103" t="s">
        <v>10361</v>
      </c>
      <c r="B4964" s="102">
        <v>45905</v>
      </c>
      <c r="C4964" s="104">
        <f>_xlfn.ISOWEEKNUM(Tabella2[[#This Row],[Date]])</f>
        <v>36</v>
      </c>
      <c r="D4964" s="104" t="s">
        <v>817</v>
      </c>
      <c r="E4964" s="104" t="s">
        <v>284</v>
      </c>
      <c r="F4964" s="104">
        <v>72</v>
      </c>
      <c r="G4964" s="104" t="s">
        <v>284</v>
      </c>
      <c r="H4964" s="105">
        <v>23</v>
      </c>
      <c r="I4964" s="104"/>
      <c r="J4964" s="104" t="s">
        <v>258</v>
      </c>
      <c r="K4964" s="104" t="s">
        <v>80</v>
      </c>
      <c r="L4964" s="104" t="s">
        <v>259</v>
      </c>
      <c r="M4964" s="104" t="s">
        <v>1846</v>
      </c>
      <c r="N4964" s="104"/>
      <c r="O4964" s="108"/>
      <c r="P4964" s="111" t="s">
        <v>1858</v>
      </c>
      <c r="Q4964" s="153">
        <v>0.3576388888888889</v>
      </c>
      <c r="R4964" s="153">
        <v>0.39930555555555558</v>
      </c>
      <c r="S4964" s="153">
        <v>4.1666666666666657E-2</v>
      </c>
      <c r="T4964" s="153">
        <v>0.3576388888888889</v>
      </c>
      <c r="U4964" s="153">
        <v>0.39930555555555558</v>
      </c>
      <c r="V4964" s="153">
        <f>IF(ISBLANK(T4964),"",Tabella2[[#This Row],[ACT STOP]]-Tabella2[[#This Row],[ACT START]])</f>
        <v>4.1666666666666685E-2</v>
      </c>
      <c r="W4964" s="104" t="s">
        <v>92</v>
      </c>
      <c r="X4964" s="104" t="s">
        <v>91</v>
      </c>
      <c r="Y4964" s="110"/>
      <c r="Z4964" s="106"/>
      <c r="AA4964" s="104"/>
      <c r="AB4964" s="107"/>
      <c r="AC4964" s="72">
        <v>1</v>
      </c>
      <c r="AH4964" s="70"/>
      <c r="AI4964" s="70"/>
      <c r="AJ4964">
        <v>0</v>
      </c>
      <c r="AL4964" s="70"/>
      <c r="BM4964" s="135">
        <v>0.3576388888888889</v>
      </c>
      <c r="BN4964" s="136">
        <v>0.39930555555555558</v>
      </c>
      <c r="BO4964" s="101"/>
      <c r="BR4964" s="109" t="str">
        <f t="shared" si="77"/>
        <v>SH-25-4953</v>
      </c>
      <c r="BS4964" s="109" t="s">
        <v>358</v>
      </c>
      <c r="BT4964" t="s">
        <v>92</v>
      </c>
      <c r="BU4964" t="s">
        <v>10362</v>
      </c>
    </row>
    <row r="4965" spans="1:73" hidden="1">
      <c r="A4965" s="103" t="s">
        <v>10363</v>
      </c>
      <c r="B4965" s="102">
        <v>45905</v>
      </c>
      <c r="C4965" s="104">
        <f>_xlfn.ISOWEEKNUM(Tabella2[[#This Row],[Date]])</f>
        <v>36</v>
      </c>
      <c r="D4965" s="104" t="s">
        <v>9743</v>
      </c>
      <c r="E4965" s="104" t="s">
        <v>256</v>
      </c>
      <c r="F4965" s="104">
        <v>80</v>
      </c>
      <c r="G4965" s="104" t="s">
        <v>257</v>
      </c>
      <c r="H4965" s="105">
        <v>25</v>
      </c>
      <c r="I4965" s="104"/>
      <c r="J4965" s="104" t="s">
        <v>258</v>
      </c>
      <c r="K4965" s="104" t="s">
        <v>81</v>
      </c>
      <c r="L4965" s="104" t="s">
        <v>259</v>
      </c>
      <c r="M4965" s="104" t="s">
        <v>276</v>
      </c>
      <c r="N4965" s="104"/>
      <c r="O4965" s="106"/>
      <c r="P4965" s="111" t="s">
        <v>2896</v>
      </c>
      <c r="Q4965" s="153" t="s">
        <v>330</v>
      </c>
      <c r="R4965" s="153" t="s">
        <v>331</v>
      </c>
      <c r="S4965" s="153">
        <v>4.1666666666666657E-2</v>
      </c>
      <c r="T4965" s="153">
        <v>0.35069444444444442</v>
      </c>
      <c r="U4965" s="153">
        <v>0.3923611111111111</v>
      </c>
      <c r="V4965" s="153">
        <f>IF(ISBLANK(T4965),"",Tabella2[[#This Row],[ACT STOP]]-Tabella2[[#This Row],[ACT START]])</f>
        <v>4.1666666666666685E-2</v>
      </c>
      <c r="W4965" s="104" t="s">
        <v>92</v>
      </c>
      <c r="X4965" s="104" t="s">
        <v>91</v>
      </c>
      <c r="Y4965" s="110"/>
      <c r="Z4965" s="106"/>
      <c r="AA4965" s="104"/>
      <c r="AB4965" s="107"/>
      <c r="AC4965" s="72">
        <v>1</v>
      </c>
      <c r="AH4965" s="70"/>
      <c r="AI4965" s="70"/>
      <c r="AJ4965">
        <v>0</v>
      </c>
      <c r="AL4965" s="70"/>
      <c r="BM4965" s="135">
        <v>0.35069444444444442</v>
      </c>
      <c r="BN4965" s="136">
        <v>0.3923611111111111</v>
      </c>
      <c r="BO4965" s="101"/>
      <c r="BR4965" s="109" t="str">
        <f t="shared" si="77"/>
        <v>SH-25-4954</v>
      </c>
      <c r="BS4965" s="109" t="s">
        <v>867</v>
      </c>
      <c r="BT4965" t="s">
        <v>92</v>
      </c>
      <c r="BU4965" t="s">
        <v>10364</v>
      </c>
    </row>
    <row r="4966" spans="1:73" hidden="1">
      <c r="A4966" s="103" t="s">
        <v>10365</v>
      </c>
      <c r="B4966" s="102">
        <v>45905</v>
      </c>
      <c r="C4966" s="104">
        <f>_xlfn.ISOWEEKNUM(Tabella2[[#This Row],[Date]])</f>
        <v>36</v>
      </c>
      <c r="D4966" s="104" t="s">
        <v>9743</v>
      </c>
      <c r="E4966" s="104" t="s">
        <v>256</v>
      </c>
      <c r="F4966" s="104">
        <v>81</v>
      </c>
      <c r="G4966" s="104" t="s">
        <v>257</v>
      </c>
      <c r="H4966" s="105">
        <v>14</v>
      </c>
      <c r="I4966" s="104"/>
      <c r="J4966" s="104" t="s">
        <v>258</v>
      </c>
      <c r="K4966" s="104" t="s">
        <v>77</v>
      </c>
      <c r="L4966" s="104" t="s">
        <v>259</v>
      </c>
      <c r="M4966" s="104" t="s">
        <v>276</v>
      </c>
      <c r="N4966" s="104"/>
      <c r="O4966" s="106"/>
      <c r="P4966" s="111" t="s">
        <v>2896</v>
      </c>
      <c r="Q4966" s="153" t="s">
        <v>330</v>
      </c>
      <c r="R4966" s="153" t="s">
        <v>331</v>
      </c>
      <c r="S4966" s="153">
        <v>4.1666666666666657E-2</v>
      </c>
      <c r="T4966" s="153">
        <v>0.3576388888888889</v>
      </c>
      <c r="U4966" s="153">
        <v>0.39930555555555558</v>
      </c>
      <c r="V4966" s="153">
        <f>IF(ISBLANK(T4966),"",Tabella2[[#This Row],[ACT STOP]]-Tabella2[[#This Row],[ACT START]])</f>
        <v>4.1666666666666685E-2</v>
      </c>
      <c r="W4966" s="104" t="s">
        <v>92</v>
      </c>
      <c r="X4966" s="104" t="s">
        <v>91</v>
      </c>
      <c r="Y4966" s="110"/>
      <c r="Z4966" s="106"/>
      <c r="AA4966" s="104"/>
      <c r="AB4966" s="107"/>
      <c r="AC4966" s="72">
        <v>1</v>
      </c>
      <c r="AH4966" s="70"/>
      <c r="AI4966" s="70"/>
      <c r="AJ4966">
        <v>0</v>
      </c>
      <c r="AL4966" s="70"/>
      <c r="BM4966" s="135">
        <v>0.3576388888888889</v>
      </c>
      <c r="BN4966" s="136">
        <v>0.39930555555555558</v>
      </c>
      <c r="BO4966" s="101"/>
      <c r="BR4966" s="109" t="str">
        <f t="shared" si="77"/>
        <v>SH-25-4955</v>
      </c>
      <c r="BS4966" s="109" t="s">
        <v>372</v>
      </c>
      <c r="BT4966" t="s">
        <v>92</v>
      </c>
      <c r="BU4966" t="s">
        <v>10366</v>
      </c>
    </row>
    <row r="4967" spans="1:73" hidden="1">
      <c r="A4967" s="103" t="s">
        <v>10367</v>
      </c>
      <c r="B4967" s="102">
        <v>45905</v>
      </c>
      <c r="C4967" s="104">
        <f>_xlfn.ISOWEEKNUM(Tabella2[[#This Row],[Date]])</f>
        <v>36</v>
      </c>
      <c r="D4967" s="104" t="s">
        <v>9764</v>
      </c>
      <c r="E4967" s="104" t="s">
        <v>284</v>
      </c>
      <c r="F4967" s="104">
        <v>76</v>
      </c>
      <c r="G4967" s="104" t="s">
        <v>257</v>
      </c>
      <c r="H4967" s="105">
        <v>9</v>
      </c>
      <c r="I4967" s="104"/>
      <c r="J4967" s="104" t="s">
        <v>258</v>
      </c>
      <c r="K4967" s="104" t="s">
        <v>79</v>
      </c>
      <c r="L4967" s="104" t="s">
        <v>259</v>
      </c>
      <c r="M4967" s="104" t="s">
        <v>276</v>
      </c>
      <c r="N4967" s="106"/>
      <c r="O4967" s="106"/>
      <c r="P4967" s="111" t="s">
        <v>479</v>
      </c>
      <c r="Q4967" s="153" t="s">
        <v>336</v>
      </c>
      <c r="R4967" s="153" t="s">
        <v>337</v>
      </c>
      <c r="S4967" s="153">
        <v>4.1666666666666657E-2</v>
      </c>
      <c r="T4967" s="153">
        <v>0.4201388888888889</v>
      </c>
      <c r="U4967" s="153">
        <v>0.44097222222222221</v>
      </c>
      <c r="V4967" s="153">
        <f>IF(ISBLANK(T4967),"",Tabella2[[#This Row],[ACT STOP]]-Tabella2[[#This Row],[ACT START]])</f>
        <v>2.0833333333333315E-2</v>
      </c>
      <c r="W4967" s="104" t="s">
        <v>116</v>
      </c>
      <c r="X4967" s="104" t="s">
        <v>113</v>
      </c>
      <c r="Y4967" s="110" t="s">
        <v>10368</v>
      </c>
      <c r="Z4967" s="106"/>
      <c r="AA4967" s="104"/>
      <c r="AB4967" s="107"/>
      <c r="AC4967" s="72">
        <v>0</v>
      </c>
      <c r="AH4967" s="70"/>
      <c r="AI4967" s="70"/>
      <c r="AJ4967">
        <v>0</v>
      </c>
      <c r="AL4967" s="70"/>
      <c r="BL4967" t="s">
        <v>10369</v>
      </c>
      <c r="BM4967" s="135">
        <v>0.4201388888888889</v>
      </c>
      <c r="BN4967" s="136">
        <v>0.44097222222222221</v>
      </c>
      <c r="BO4967" s="101"/>
      <c r="BR4967" s="109" t="str">
        <f t="shared" si="77"/>
        <v>SH-25-4956</v>
      </c>
      <c r="BS4967" s="109" t="s">
        <v>318</v>
      </c>
      <c r="BT4967" t="s">
        <v>100</v>
      </c>
      <c r="BU4967" t="s">
        <v>10370</v>
      </c>
    </row>
    <row r="4968" spans="1:73" hidden="1">
      <c r="A4968" s="103" t="s">
        <v>10371</v>
      </c>
      <c r="B4968" s="102">
        <v>45905</v>
      </c>
      <c r="C4968" s="104">
        <f>_xlfn.ISOWEEKNUM(Tabella2[[#This Row],[Date]])</f>
        <v>36</v>
      </c>
      <c r="D4968" s="104" t="s">
        <v>817</v>
      </c>
      <c r="E4968" s="104" t="s">
        <v>284</v>
      </c>
      <c r="F4968" s="104">
        <v>75</v>
      </c>
      <c r="G4968" s="104" t="s">
        <v>257</v>
      </c>
      <c r="H4968" s="105">
        <v>17</v>
      </c>
      <c r="I4968" s="104"/>
      <c r="J4968" s="104" t="s">
        <v>258</v>
      </c>
      <c r="K4968" s="104" t="s">
        <v>78</v>
      </c>
      <c r="L4968" s="104" t="s">
        <v>259</v>
      </c>
      <c r="M4968" s="104" t="s">
        <v>276</v>
      </c>
      <c r="N4968" s="104"/>
      <c r="O4968" s="106"/>
      <c r="P4968" s="111" t="s">
        <v>2932</v>
      </c>
      <c r="Q4968" s="153" t="s">
        <v>336</v>
      </c>
      <c r="R4968" s="153" t="s">
        <v>337</v>
      </c>
      <c r="S4968" s="153">
        <v>4.1666666666666657E-2</v>
      </c>
      <c r="T4968" s="153" t="s">
        <v>336</v>
      </c>
      <c r="U4968" s="153" t="s">
        <v>337</v>
      </c>
      <c r="V4968" s="153">
        <f>IF(ISBLANK(T4968),"",Tabella2[[#This Row],[ACT STOP]]-Tabella2[[#This Row],[ACT START]])</f>
        <v>4.1666666666666685E-2</v>
      </c>
      <c r="W4968" s="104" t="s">
        <v>92</v>
      </c>
      <c r="X4968" s="104" t="s">
        <v>91</v>
      </c>
      <c r="Y4968" s="110"/>
      <c r="Z4968" s="106"/>
      <c r="AA4968" s="104"/>
      <c r="AB4968" s="107"/>
      <c r="AC4968" s="72">
        <v>1</v>
      </c>
      <c r="AH4968" s="70"/>
      <c r="AI4968" s="70"/>
      <c r="AJ4968">
        <v>0</v>
      </c>
      <c r="AL4968" s="70"/>
      <c r="BM4968" s="135" t="s">
        <v>336</v>
      </c>
      <c r="BN4968" s="136" t="s">
        <v>337</v>
      </c>
      <c r="BO4968" s="101"/>
      <c r="BR4968" s="109" t="str">
        <f t="shared" si="77"/>
        <v>SH-25-4957</v>
      </c>
      <c r="BS4968" s="109" t="s">
        <v>393</v>
      </c>
      <c r="BT4968" t="s">
        <v>92</v>
      </c>
      <c r="BU4968" t="s">
        <v>10372</v>
      </c>
    </row>
    <row r="4969" spans="1:73" hidden="1">
      <c r="A4969" s="103" t="s">
        <v>10373</v>
      </c>
      <c r="B4969" s="102">
        <v>45905</v>
      </c>
      <c r="C4969" s="104">
        <f>_xlfn.ISOWEEKNUM(Tabella2[[#This Row],[Date]])</f>
        <v>36</v>
      </c>
      <c r="D4969" s="104" t="s">
        <v>13714</v>
      </c>
      <c r="E4969" s="104" t="s">
        <v>284</v>
      </c>
      <c r="F4969" s="104">
        <v>48</v>
      </c>
      <c r="G4969" s="104" t="s">
        <v>257</v>
      </c>
      <c r="H4969" s="105">
        <v>32</v>
      </c>
      <c r="I4969" s="104"/>
      <c r="J4969" s="104" t="s">
        <v>258</v>
      </c>
      <c r="K4969" s="104" t="s">
        <v>83</v>
      </c>
      <c r="L4969" s="104" t="s">
        <v>259</v>
      </c>
      <c r="M4969" s="104" t="s">
        <v>386</v>
      </c>
      <c r="N4969" s="104"/>
      <c r="O4969" s="106"/>
      <c r="P4969" s="111" t="s">
        <v>786</v>
      </c>
      <c r="Q4969" s="153" t="s">
        <v>336</v>
      </c>
      <c r="R4969" s="153" t="s">
        <v>337</v>
      </c>
      <c r="S4969" s="153">
        <v>4.1666666666666657E-2</v>
      </c>
      <c r="T4969" s="153">
        <v>0.4201388888888889</v>
      </c>
      <c r="U4969" s="153">
        <v>0.46180555555555558</v>
      </c>
      <c r="V4969" s="153">
        <f>IF(ISBLANK(T4969),"",Tabella2[[#This Row],[ACT STOP]]-Tabella2[[#This Row],[ACT START]])</f>
        <v>4.1666666666666685E-2</v>
      </c>
      <c r="W4969" s="104" t="s">
        <v>92</v>
      </c>
      <c r="X4969" s="104" t="s">
        <v>91</v>
      </c>
      <c r="Y4969" s="110"/>
      <c r="Z4969" s="106"/>
      <c r="AA4969" s="104"/>
      <c r="AB4969" s="107"/>
      <c r="AC4969" s="72">
        <v>1</v>
      </c>
      <c r="AH4969" s="70"/>
      <c r="AI4969" s="70"/>
      <c r="AJ4969">
        <v>0</v>
      </c>
      <c r="AL4969" s="70"/>
      <c r="BM4969" s="135">
        <v>0.4201388888888889</v>
      </c>
      <c r="BN4969" s="136">
        <v>0.46180555555555558</v>
      </c>
      <c r="BO4969" s="101"/>
      <c r="BR4969" s="109" t="str">
        <f t="shared" si="77"/>
        <v>SH-25-4958</v>
      </c>
      <c r="BS4969" s="109" t="s">
        <v>356</v>
      </c>
      <c r="BT4969" t="s">
        <v>92</v>
      </c>
      <c r="BU4969" t="s">
        <v>10374</v>
      </c>
    </row>
    <row r="4970" spans="1:73" hidden="1">
      <c r="A4970" s="103" t="s">
        <v>10375</v>
      </c>
      <c r="B4970" s="102">
        <v>45905</v>
      </c>
      <c r="C4970" s="104">
        <f>_xlfn.ISOWEEKNUM(Tabella2[[#This Row],[Date]])</f>
        <v>36</v>
      </c>
      <c r="D4970" s="104" t="s">
        <v>9759</v>
      </c>
      <c r="E4970" s="104" t="s">
        <v>284</v>
      </c>
      <c r="F4970" s="104">
        <v>86</v>
      </c>
      <c r="G4970" s="104" t="s">
        <v>284</v>
      </c>
      <c r="H4970" s="105">
        <v>22</v>
      </c>
      <c r="I4970" s="104"/>
      <c r="J4970" s="104" t="s">
        <v>258</v>
      </c>
      <c r="K4970" s="104" t="s">
        <v>80</v>
      </c>
      <c r="L4970" s="104" t="s">
        <v>259</v>
      </c>
      <c r="M4970" s="104" t="s">
        <v>276</v>
      </c>
      <c r="N4970" s="104"/>
      <c r="O4970" s="106"/>
      <c r="P4970" s="111" t="s">
        <v>2896</v>
      </c>
      <c r="Q4970" s="153" t="s">
        <v>336</v>
      </c>
      <c r="R4970" s="153" t="s">
        <v>337</v>
      </c>
      <c r="S4970" s="153">
        <v>4.1666666666666657E-2</v>
      </c>
      <c r="T4970" s="153">
        <v>0.4201388888888889</v>
      </c>
      <c r="U4970" s="153">
        <v>0.46180555555555558</v>
      </c>
      <c r="V4970" s="153">
        <f>IF(ISBLANK(T4970),"",Tabella2[[#This Row],[ACT STOP]]-Tabella2[[#This Row],[ACT START]])</f>
        <v>4.1666666666666685E-2</v>
      </c>
      <c r="W4970" s="104" t="s">
        <v>92</v>
      </c>
      <c r="X4970" s="104" t="s">
        <v>91</v>
      </c>
      <c r="Y4970" s="110"/>
      <c r="Z4970" s="106"/>
      <c r="AA4970" s="104"/>
      <c r="AB4970" s="107"/>
      <c r="AC4970" s="72">
        <v>1</v>
      </c>
      <c r="AH4970" s="70"/>
      <c r="AI4970" s="70"/>
      <c r="AJ4970">
        <v>0</v>
      </c>
      <c r="AL4970" s="70"/>
      <c r="BM4970" s="135">
        <v>0.4201388888888889</v>
      </c>
      <c r="BN4970" s="136">
        <v>0.46180555555555558</v>
      </c>
      <c r="BO4970" s="101"/>
      <c r="BR4970" s="109" t="str">
        <f t="shared" si="77"/>
        <v>SH-25-4959</v>
      </c>
      <c r="BS4970" s="109" t="s">
        <v>295</v>
      </c>
      <c r="BT4970" t="s">
        <v>92</v>
      </c>
      <c r="BU4970" t="s">
        <v>10376</v>
      </c>
    </row>
    <row r="4971" spans="1:73" hidden="1">
      <c r="A4971" s="103" t="s">
        <v>10377</v>
      </c>
      <c r="B4971" s="102">
        <v>45905</v>
      </c>
      <c r="C4971" s="104">
        <f>_xlfn.ISOWEEKNUM(Tabella2[[#This Row],[Date]])</f>
        <v>36</v>
      </c>
      <c r="D4971" s="104" t="s">
        <v>6396</v>
      </c>
      <c r="E4971" s="104" t="s">
        <v>256</v>
      </c>
      <c r="F4971" s="104">
        <v>73</v>
      </c>
      <c r="G4971" s="104" t="s">
        <v>257</v>
      </c>
      <c r="H4971" s="105">
        <v>10</v>
      </c>
      <c r="I4971" s="104"/>
      <c r="J4971" s="104" t="s">
        <v>258</v>
      </c>
      <c r="K4971" s="104" t="s">
        <v>81</v>
      </c>
      <c r="L4971" s="104" t="s">
        <v>259</v>
      </c>
      <c r="M4971" s="104" t="s">
        <v>328</v>
      </c>
      <c r="N4971" s="104"/>
      <c r="O4971" s="106"/>
      <c r="P4971" s="111" t="s">
        <v>8923</v>
      </c>
      <c r="Q4971" s="153" t="s">
        <v>336</v>
      </c>
      <c r="R4971" s="153" t="s">
        <v>337</v>
      </c>
      <c r="S4971" s="153">
        <v>4.1666666666666657E-2</v>
      </c>
      <c r="T4971" s="153">
        <v>0.4201388888888889</v>
      </c>
      <c r="U4971" s="153">
        <v>0.46180555555555558</v>
      </c>
      <c r="V4971" s="153">
        <f>IF(ISBLANK(T4971),"",Tabella2[[#This Row],[ACT STOP]]-Tabella2[[#This Row],[ACT START]])</f>
        <v>4.1666666666666685E-2</v>
      </c>
      <c r="W4971" s="104" t="s">
        <v>92</v>
      </c>
      <c r="X4971" s="104" t="s">
        <v>91</v>
      </c>
      <c r="Y4971" s="110"/>
      <c r="Z4971" s="106"/>
      <c r="AA4971" s="104"/>
      <c r="AB4971" s="107"/>
      <c r="AC4971" s="72">
        <v>1</v>
      </c>
      <c r="AH4971" s="70"/>
      <c r="AI4971" s="70"/>
      <c r="AJ4971">
        <v>0</v>
      </c>
      <c r="AL4971" s="70"/>
      <c r="BM4971" s="135">
        <v>0.4201388888888889</v>
      </c>
      <c r="BN4971" s="136">
        <v>0.46180555555555558</v>
      </c>
      <c r="BO4971" s="101"/>
      <c r="BR4971" s="109" t="str">
        <f t="shared" si="77"/>
        <v>SH-25-4960</v>
      </c>
      <c r="BS4971" s="109" t="s">
        <v>552</v>
      </c>
      <c r="BT4971" t="s">
        <v>92</v>
      </c>
      <c r="BU4971" t="s">
        <v>10378</v>
      </c>
    </row>
    <row r="4972" spans="1:73" hidden="1">
      <c r="A4972" s="103" t="s">
        <v>10379</v>
      </c>
      <c r="B4972" s="102">
        <v>45905</v>
      </c>
      <c r="C4972" s="104">
        <f>_xlfn.ISOWEEKNUM(Tabella2[[#This Row],[Date]])</f>
        <v>36</v>
      </c>
      <c r="D4972" s="104" t="s">
        <v>9743</v>
      </c>
      <c r="E4972" s="104" t="s">
        <v>256</v>
      </c>
      <c r="F4972" s="104">
        <v>84</v>
      </c>
      <c r="G4972" s="104" t="s">
        <v>257</v>
      </c>
      <c r="H4972" s="105">
        <v>5</v>
      </c>
      <c r="I4972" s="104"/>
      <c r="J4972" s="104" t="s">
        <v>258</v>
      </c>
      <c r="K4972" s="104" t="s">
        <v>77</v>
      </c>
      <c r="L4972" s="104" t="s">
        <v>259</v>
      </c>
      <c r="M4972" s="104" t="s">
        <v>276</v>
      </c>
      <c r="N4972" s="104"/>
      <c r="O4972" s="106"/>
      <c r="P4972" s="111" t="s">
        <v>871</v>
      </c>
      <c r="Q4972" s="153" t="s">
        <v>336</v>
      </c>
      <c r="R4972" s="153" t="s">
        <v>337</v>
      </c>
      <c r="S4972" s="153">
        <v>4.1666666666666657E-2</v>
      </c>
      <c r="T4972" s="153">
        <v>0.4201388888888889</v>
      </c>
      <c r="U4972" s="153">
        <v>0.46180555555555558</v>
      </c>
      <c r="V4972" s="153">
        <f>IF(ISBLANK(T4972),"",Tabella2[[#This Row],[ACT STOP]]-Tabella2[[#This Row],[ACT START]])</f>
        <v>4.1666666666666685E-2</v>
      </c>
      <c r="W4972" s="104" t="s">
        <v>92</v>
      </c>
      <c r="X4972" s="104" t="s">
        <v>91</v>
      </c>
      <c r="Y4972" s="110"/>
      <c r="Z4972" s="106"/>
      <c r="AA4972" s="104"/>
      <c r="AB4972" s="107"/>
      <c r="AC4972" s="72">
        <v>1</v>
      </c>
      <c r="AH4972" s="70"/>
      <c r="AI4972" s="70"/>
      <c r="AJ4972">
        <v>0</v>
      </c>
      <c r="AL4972" s="70"/>
      <c r="BM4972" s="135">
        <v>0.4201388888888889</v>
      </c>
      <c r="BN4972" s="136">
        <v>0.46180555555555558</v>
      </c>
      <c r="BO4972" s="101"/>
      <c r="BR4972" s="109" t="str">
        <f t="shared" si="77"/>
        <v>SH-25-4961</v>
      </c>
      <c r="BS4972" s="109" t="s">
        <v>416</v>
      </c>
      <c r="BT4972" t="s">
        <v>92</v>
      </c>
      <c r="BU4972" t="s">
        <v>10380</v>
      </c>
    </row>
    <row r="4973" spans="1:73" hidden="1">
      <c r="A4973" s="103" t="s">
        <v>10381</v>
      </c>
      <c r="B4973" s="102">
        <v>45908</v>
      </c>
      <c r="C4973" s="104">
        <f>_xlfn.ISOWEEKNUM(Tabella2[[#This Row],[Date]])</f>
        <v>37</v>
      </c>
      <c r="D4973" s="104" t="s">
        <v>6396</v>
      </c>
      <c r="E4973" s="104" t="s">
        <v>256</v>
      </c>
      <c r="F4973" s="104">
        <v>75</v>
      </c>
      <c r="G4973" s="104" t="s">
        <v>284</v>
      </c>
      <c r="H4973" s="105">
        <v>9</v>
      </c>
      <c r="I4973" s="104"/>
      <c r="J4973" s="104" t="s">
        <v>258</v>
      </c>
      <c r="K4973" s="104" t="s">
        <v>79</v>
      </c>
      <c r="L4973" s="104" t="s">
        <v>259</v>
      </c>
      <c r="M4973" s="104" t="s">
        <v>276</v>
      </c>
      <c r="N4973" s="104"/>
      <c r="O4973" s="106"/>
      <c r="P4973" s="111" t="s">
        <v>752</v>
      </c>
      <c r="Q4973" s="153" t="s">
        <v>286</v>
      </c>
      <c r="R4973" s="153" t="s">
        <v>631</v>
      </c>
      <c r="S4973" s="153">
        <v>4.1666666666666657E-2</v>
      </c>
      <c r="T4973" s="153" t="s">
        <v>286</v>
      </c>
      <c r="U4973" s="153">
        <v>0.38194444444444442</v>
      </c>
      <c r="V4973" s="153">
        <f>IF(ISBLANK(T4973),"",Tabella2[[#This Row],[ACT STOP]]-Tabella2[[#This Row],[ACT START]])</f>
        <v>4.8611111111111105E-2</v>
      </c>
      <c r="W4973" s="104" t="s">
        <v>92</v>
      </c>
      <c r="X4973" s="104" t="s">
        <v>91</v>
      </c>
      <c r="Y4973" s="110"/>
      <c r="Z4973" s="106"/>
      <c r="AA4973" s="104"/>
      <c r="AB4973" s="107"/>
      <c r="AC4973" s="72">
        <v>1</v>
      </c>
      <c r="AH4973" s="70"/>
      <c r="AI4973" s="70"/>
      <c r="AJ4973">
        <v>0</v>
      </c>
      <c r="AL4973" s="70"/>
      <c r="BM4973" s="135" t="s">
        <v>286</v>
      </c>
      <c r="BN4973" s="136">
        <v>0.38194444444444442</v>
      </c>
      <c r="BO4973" s="101"/>
      <c r="BR4973" s="109" t="str">
        <f t="shared" si="77"/>
        <v>SH-25-4962</v>
      </c>
      <c r="BS4973" s="109" t="s">
        <v>339</v>
      </c>
      <c r="BT4973" t="s">
        <v>92</v>
      </c>
      <c r="BU4973" t="s">
        <v>8402</v>
      </c>
    </row>
    <row r="4974" spans="1:73" hidden="1">
      <c r="A4974" s="103" t="s">
        <v>10382</v>
      </c>
      <c r="B4974" s="102">
        <v>45908</v>
      </c>
      <c r="C4974" s="104">
        <f>_xlfn.ISOWEEKNUM(Tabella2[[#This Row],[Date]])</f>
        <v>37</v>
      </c>
      <c r="D4974" s="104" t="s">
        <v>9743</v>
      </c>
      <c r="E4974" s="104" t="s">
        <v>256</v>
      </c>
      <c r="F4974" s="104">
        <v>83</v>
      </c>
      <c r="G4974" s="104" t="s">
        <v>257</v>
      </c>
      <c r="H4974" s="105">
        <v>5</v>
      </c>
      <c r="I4974" s="104"/>
      <c r="J4974" s="104" t="s">
        <v>258</v>
      </c>
      <c r="K4974" s="104" t="s">
        <v>78</v>
      </c>
      <c r="L4974" s="104" t="s">
        <v>259</v>
      </c>
      <c r="M4974" s="104" t="s">
        <v>276</v>
      </c>
      <c r="N4974" s="104"/>
      <c r="O4974" s="106"/>
      <c r="P4974" s="111" t="s">
        <v>752</v>
      </c>
      <c r="Q4974" s="153" t="s">
        <v>286</v>
      </c>
      <c r="R4974" s="153" t="s">
        <v>631</v>
      </c>
      <c r="S4974" s="153">
        <v>4.1666666666666657E-2</v>
      </c>
      <c r="T4974" s="153" t="s">
        <v>286</v>
      </c>
      <c r="U4974" s="153" t="s">
        <v>631</v>
      </c>
      <c r="V4974" s="153">
        <f>IF(ISBLANK(T4974),"",Tabella2[[#This Row],[ACT STOP]]-Tabella2[[#This Row],[ACT START]])</f>
        <v>4.1666666666666685E-2</v>
      </c>
      <c r="W4974" s="104" t="s">
        <v>92</v>
      </c>
      <c r="X4974" s="104" t="s">
        <v>91</v>
      </c>
      <c r="Y4974" s="110"/>
      <c r="Z4974" s="106"/>
      <c r="AA4974" s="104"/>
      <c r="AB4974" s="107"/>
      <c r="AC4974" s="72">
        <v>1</v>
      </c>
      <c r="AH4974" s="70"/>
      <c r="AI4974" s="70"/>
      <c r="AJ4974">
        <v>0</v>
      </c>
      <c r="AL4974" s="70"/>
      <c r="BM4974" s="135" t="s">
        <v>286</v>
      </c>
      <c r="BN4974" s="136" t="s">
        <v>631</v>
      </c>
      <c r="BO4974" s="101"/>
      <c r="BR4974" s="109" t="str">
        <f t="shared" si="77"/>
        <v>SH-25-4963</v>
      </c>
      <c r="BS4974" s="109" t="s">
        <v>416</v>
      </c>
      <c r="BT4974" t="s">
        <v>92</v>
      </c>
      <c r="BU4974" t="s">
        <v>10383</v>
      </c>
    </row>
    <row r="4975" spans="1:73" hidden="1">
      <c r="A4975" s="103" t="s">
        <v>10384</v>
      </c>
      <c r="B4975" s="102">
        <v>45908</v>
      </c>
      <c r="C4975" s="104">
        <f>_xlfn.ISOWEEKNUM(Tabella2[[#This Row],[Date]])</f>
        <v>37</v>
      </c>
      <c r="D4975" s="104" t="s">
        <v>9743</v>
      </c>
      <c r="E4975" s="104" t="s">
        <v>256</v>
      </c>
      <c r="F4975" s="104">
        <v>84</v>
      </c>
      <c r="G4975" s="104" t="s">
        <v>257</v>
      </c>
      <c r="H4975" s="105">
        <v>10</v>
      </c>
      <c r="I4975" s="104"/>
      <c r="J4975" s="104" t="s">
        <v>258</v>
      </c>
      <c r="K4975" s="104" t="s">
        <v>83</v>
      </c>
      <c r="L4975" s="104" t="s">
        <v>259</v>
      </c>
      <c r="M4975" s="104" t="s">
        <v>276</v>
      </c>
      <c r="N4975" s="104"/>
      <c r="O4975" s="106"/>
      <c r="P4975" s="111" t="s">
        <v>752</v>
      </c>
      <c r="Q4975" s="153" t="s">
        <v>286</v>
      </c>
      <c r="R4975" s="153" t="s">
        <v>631</v>
      </c>
      <c r="S4975" s="153">
        <v>4.1666666666666657E-2</v>
      </c>
      <c r="T4975" s="153" t="s">
        <v>286</v>
      </c>
      <c r="U4975" s="153" t="s">
        <v>631</v>
      </c>
      <c r="V4975" s="153">
        <f>IF(ISBLANK(T4975),"",Tabella2[[#This Row],[ACT STOP]]-Tabella2[[#This Row],[ACT START]])</f>
        <v>4.1666666666666685E-2</v>
      </c>
      <c r="W4975" s="104" t="s">
        <v>92</v>
      </c>
      <c r="X4975" s="104" t="s">
        <v>91</v>
      </c>
      <c r="Y4975" s="110"/>
      <c r="Z4975" s="106"/>
      <c r="AA4975" s="104"/>
      <c r="AB4975" s="107"/>
      <c r="AC4975" s="72">
        <v>1</v>
      </c>
      <c r="AH4975" s="70"/>
      <c r="AI4975" s="70"/>
      <c r="AJ4975">
        <v>0</v>
      </c>
      <c r="AL4975" s="70"/>
      <c r="BM4975" s="135" t="s">
        <v>286</v>
      </c>
      <c r="BN4975" s="136" t="s">
        <v>631</v>
      </c>
      <c r="BO4975" s="101"/>
      <c r="BR4975" s="109" t="str">
        <f t="shared" si="77"/>
        <v>SH-25-4964</v>
      </c>
      <c r="BS4975" s="109" t="s">
        <v>552</v>
      </c>
      <c r="BT4975" t="s">
        <v>92</v>
      </c>
      <c r="BU4975" t="s">
        <v>10385</v>
      </c>
    </row>
    <row r="4976" spans="1:73" hidden="1">
      <c r="A4976" s="103" t="s">
        <v>10386</v>
      </c>
      <c r="B4976" s="102">
        <v>45908</v>
      </c>
      <c r="C4976" s="104">
        <f>_xlfn.ISOWEEKNUM(Tabella2[[#This Row],[Date]])</f>
        <v>37</v>
      </c>
      <c r="D4976" s="104" t="s">
        <v>698</v>
      </c>
      <c r="E4976" s="104" t="s">
        <v>284</v>
      </c>
      <c r="F4976" s="104">
        <v>50</v>
      </c>
      <c r="G4976" s="104" t="s">
        <v>257</v>
      </c>
      <c r="H4976" s="105">
        <v>17</v>
      </c>
      <c r="I4976" s="104"/>
      <c r="J4976" s="104" t="s">
        <v>258</v>
      </c>
      <c r="K4976" s="104" t="s">
        <v>80</v>
      </c>
      <c r="L4976" s="104" t="s">
        <v>259</v>
      </c>
      <c r="M4976" s="104" t="s">
        <v>386</v>
      </c>
      <c r="N4976" s="104"/>
      <c r="O4976" s="106"/>
      <c r="P4976" s="111" t="s">
        <v>786</v>
      </c>
      <c r="Q4976" s="153" t="s">
        <v>286</v>
      </c>
      <c r="R4976" s="153" t="s">
        <v>631</v>
      </c>
      <c r="S4976" s="153">
        <v>4.1666666666666657E-2</v>
      </c>
      <c r="T4976" s="153" t="s">
        <v>286</v>
      </c>
      <c r="U4976" s="153" t="s">
        <v>631</v>
      </c>
      <c r="V4976" s="153">
        <f>IF(ISBLANK(T4976),"",Tabella2[[#This Row],[ACT STOP]]-Tabella2[[#This Row],[ACT START]])</f>
        <v>4.1666666666666685E-2</v>
      </c>
      <c r="W4976" s="104" t="s">
        <v>92</v>
      </c>
      <c r="X4976" s="104" t="s">
        <v>91</v>
      </c>
      <c r="Y4976" s="110"/>
      <c r="Z4976" s="106"/>
      <c r="AA4976" s="104"/>
      <c r="AB4976" s="107"/>
      <c r="AC4976" s="72">
        <v>1</v>
      </c>
      <c r="AH4976" s="70"/>
      <c r="AI4976" s="70"/>
      <c r="AJ4976">
        <v>0</v>
      </c>
      <c r="AL4976" s="70"/>
      <c r="BM4976" s="135" t="s">
        <v>286</v>
      </c>
      <c r="BN4976" s="136" t="s">
        <v>631</v>
      </c>
      <c r="BO4976" s="101"/>
      <c r="BR4976" s="109" t="str">
        <f t="shared" si="77"/>
        <v>SH-25-4965</v>
      </c>
      <c r="BS4976" s="109" t="s">
        <v>393</v>
      </c>
      <c r="BT4976" t="s">
        <v>92</v>
      </c>
      <c r="BU4976" t="s">
        <v>10387</v>
      </c>
    </row>
    <row r="4977" spans="1:73" hidden="1">
      <c r="A4977" s="103" t="s">
        <v>10388</v>
      </c>
      <c r="B4977" s="102">
        <v>45908</v>
      </c>
      <c r="C4977" s="104">
        <f>_xlfn.ISOWEEKNUM(Tabella2[[#This Row],[Date]])</f>
        <v>37</v>
      </c>
      <c r="D4977" s="104" t="s">
        <v>13714</v>
      </c>
      <c r="E4977" s="104" t="s">
        <v>284</v>
      </c>
      <c r="F4977" s="104">
        <v>48</v>
      </c>
      <c r="G4977" s="104" t="s">
        <v>257</v>
      </c>
      <c r="H4977" s="105">
        <v>20</v>
      </c>
      <c r="I4977" s="104"/>
      <c r="J4977" s="104" t="s">
        <v>258</v>
      </c>
      <c r="K4977" s="104" t="s">
        <v>81</v>
      </c>
      <c r="L4977" s="104" t="s">
        <v>259</v>
      </c>
      <c r="M4977" s="104" t="s">
        <v>386</v>
      </c>
      <c r="N4977" s="104"/>
      <c r="O4977" s="106"/>
      <c r="P4977" s="111" t="s">
        <v>813</v>
      </c>
      <c r="Q4977" s="153" t="s">
        <v>286</v>
      </c>
      <c r="R4977" s="153" t="s">
        <v>631</v>
      </c>
      <c r="S4977" s="153">
        <v>4.1666666666666657E-2</v>
      </c>
      <c r="T4977" s="153">
        <v>0.33333333333333331</v>
      </c>
      <c r="U4977" s="153">
        <v>0.375</v>
      </c>
      <c r="V4977" s="153">
        <f>IF(ISBLANK(T4977),"",Tabella2[[#This Row],[ACT STOP]]-Tabella2[[#This Row],[ACT START]])</f>
        <v>4.1666666666666685E-2</v>
      </c>
      <c r="W4977" s="104" t="s">
        <v>92</v>
      </c>
      <c r="X4977" s="104" t="s">
        <v>91</v>
      </c>
      <c r="Y4977" s="110"/>
      <c r="Z4977" s="106"/>
      <c r="AA4977" s="104"/>
      <c r="AB4977" s="107"/>
      <c r="AC4977" s="72">
        <v>1</v>
      </c>
      <c r="AH4977" s="70"/>
      <c r="AI4977" s="70"/>
      <c r="AJ4977">
        <v>0</v>
      </c>
      <c r="AL4977" s="70"/>
      <c r="BM4977" s="135">
        <v>0.33333333333333331</v>
      </c>
      <c r="BN4977" s="136">
        <v>0.375</v>
      </c>
      <c r="BO4977" s="101"/>
      <c r="BR4977" s="109" t="str">
        <f t="shared" si="77"/>
        <v>SH-25-4966</v>
      </c>
      <c r="BS4977" s="109" t="s">
        <v>1220</v>
      </c>
      <c r="BT4977" t="s">
        <v>92</v>
      </c>
      <c r="BU4977" t="s">
        <v>10389</v>
      </c>
    </row>
    <row r="4978" spans="1:73" hidden="1">
      <c r="A4978" s="103" t="s">
        <v>10390</v>
      </c>
      <c r="B4978" s="102">
        <v>45908</v>
      </c>
      <c r="C4978" s="104">
        <f>_xlfn.ISOWEEKNUM(Tabella2[[#This Row],[Date]])</f>
        <v>37</v>
      </c>
      <c r="D4978" s="104" t="s">
        <v>9743</v>
      </c>
      <c r="E4978" s="104" t="s">
        <v>256</v>
      </c>
      <c r="F4978" s="104">
        <v>80</v>
      </c>
      <c r="G4978" s="104" t="s">
        <v>257</v>
      </c>
      <c r="H4978" s="105">
        <v>14</v>
      </c>
      <c r="I4978" s="104"/>
      <c r="J4978" s="104" t="s">
        <v>258</v>
      </c>
      <c r="K4978" s="104" t="s">
        <v>77</v>
      </c>
      <c r="L4978" s="104" t="s">
        <v>259</v>
      </c>
      <c r="M4978" s="104" t="s">
        <v>276</v>
      </c>
      <c r="N4978" s="104"/>
      <c r="O4978" s="106"/>
      <c r="P4978" s="111" t="s">
        <v>871</v>
      </c>
      <c r="Q4978" s="153" t="s">
        <v>286</v>
      </c>
      <c r="R4978" s="153" t="s">
        <v>631</v>
      </c>
      <c r="S4978" s="153">
        <v>4.1666666666666657E-2</v>
      </c>
      <c r="T4978" s="153">
        <v>0.33333333333333331</v>
      </c>
      <c r="U4978" s="153">
        <v>0.375</v>
      </c>
      <c r="V4978" s="153">
        <f>IF(ISBLANK(T4978),"",Tabella2[[#This Row],[ACT STOP]]-Tabella2[[#This Row],[ACT START]])</f>
        <v>4.1666666666666685E-2</v>
      </c>
      <c r="W4978" s="104" t="s">
        <v>92</v>
      </c>
      <c r="X4978" s="104" t="s">
        <v>91</v>
      </c>
      <c r="Y4978" s="110"/>
      <c r="Z4978" s="106"/>
      <c r="AA4978" s="104"/>
      <c r="AB4978" s="107"/>
      <c r="AC4978" s="72">
        <v>1</v>
      </c>
      <c r="AH4978" s="70"/>
      <c r="AI4978" s="70"/>
      <c r="AJ4978">
        <v>0</v>
      </c>
      <c r="AL4978" s="70"/>
      <c r="BM4978" s="135">
        <v>0.33333333333333331</v>
      </c>
      <c r="BN4978" s="136">
        <v>0.375</v>
      </c>
      <c r="BO4978" s="101"/>
      <c r="BR4978" s="109" t="str">
        <f t="shared" si="77"/>
        <v>SH-25-4967</v>
      </c>
      <c r="BS4978" s="109" t="s">
        <v>372</v>
      </c>
      <c r="BT4978" t="s">
        <v>92</v>
      </c>
      <c r="BU4978" t="s">
        <v>10391</v>
      </c>
    </row>
    <row r="4979" spans="1:73" hidden="1">
      <c r="A4979" s="103" t="s">
        <v>10392</v>
      </c>
      <c r="B4979" s="102">
        <v>45908</v>
      </c>
      <c r="C4979" s="104">
        <f>_xlfn.ISOWEEKNUM(Tabella2[[#This Row],[Date]])</f>
        <v>37</v>
      </c>
      <c r="D4979" s="104" t="s">
        <v>722</v>
      </c>
      <c r="E4979" s="104" t="s">
        <v>327</v>
      </c>
      <c r="F4979" s="104">
        <v>77</v>
      </c>
      <c r="G4979" s="104" t="s">
        <v>257</v>
      </c>
      <c r="H4979" s="105">
        <v>12</v>
      </c>
      <c r="I4979" s="104" t="s">
        <v>258</v>
      </c>
      <c r="J4979" s="104"/>
      <c r="K4979" s="104" t="s">
        <v>79</v>
      </c>
      <c r="L4979" s="104" t="s">
        <v>299</v>
      </c>
      <c r="M4979" s="104" t="s">
        <v>276</v>
      </c>
      <c r="N4979" s="104"/>
      <c r="O4979" s="108" t="str">
        <f>A4980</f>
        <v>17382</v>
      </c>
      <c r="P4979" s="111" t="s">
        <v>650</v>
      </c>
      <c r="Q4979" s="153" t="s">
        <v>262</v>
      </c>
      <c r="R4979" s="153">
        <v>0.41666666666666669</v>
      </c>
      <c r="S4979" s="153">
        <v>2.0833333333333329E-2</v>
      </c>
      <c r="T4979" s="153" t="s">
        <v>262</v>
      </c>
      <c r="U4979" s="153">
        <v>0.41666666666666669</v>
      </c>
      <c r="V4979" s="153">
        <f>IF(ISBLANK(T4979),"",Tabella2[[#This Row],[ACT STOP]]-Tabella2[[#This Row],[ACT START]])</f>
        <v>2.083333333333337E-2</v>
      </c>
      <c r="W4979" s="104" t="s">
        <v>92</v>
      </c>
      <c r="X4979" s="104" t="s">
        <v>91</v>
      </c>
      <c r="Y4979" s="110"/>
      <c r="Z4979" s="106"/>
      <c r="AA4979" s="104"/>
      <c r="AB4979" s="107"/>
      <c r="AC4979" s="72">
        <v>1</v>
      </c>
      <c r="AH4979" s="70"/>
      <c r="AI4979" s="70"/>
      <c r="AJ4979">
        <v>0</v>
      </c>
      <c r="AL4979" s="70"/>
      <c r="BM4979" s="135" t="s">
        <v>262</v>
      </c>
      <c r="BN4979" s="136">
        <v>0.41666666666666669</v>
      </c>
      <c r="BO4979" s="101"/>
      <c r="BR4979" s="109" t="str">
        <f t="shared" si="77"/>
        <v>SH-25-4968</v>
      </c>
      <c r="BS4979" s="109" t="s">
        <v>266</v>
      </c>
      <c r="BT4979" t="s">
        <v>92</v>
      </c>
      <c r="BU4979" t="s">
        <v>10393</v>
      </c>
    </row>
    <row r="4980" spans="1:73" hidden="1">
      <c r="A4980" s="103" t="s">
        <v>10394</v>
      </c>
      <c r="B4980" s="102">
        <v>45908</v>
      </c>
      <c r="C4980" s="104">
        <f>_xlfn.ISOWEEKNUM(Tabella2[[#This Row],[Date]])</f>
        <v>37</v>
      </c>
      <c r="D4980" s="104" t="s">
        <v>195</v>
      </c>
      <c r="E4980" s="104" t="s">
        <v>880</v>
      </c>
      <c r="F4980" s="104"/>
      <c r="G4980" s="104" t="s">
        <v>284</v>
      </c>
      <c r="H4980" s="105">
        <v>22</v>
      </c>
      <c r="I4980" s="104"/>
      <c r="J4980" s="104" t="s">
        <v>258</v>
      </c>
      <c r="K4980" s="104" t="s">
        <v>78</v>
      </c>
      <c r="L4980" s="104" t="s">
        <v>299</v>
      </c>
      <c r="M4980" s="104" t="s">
        <v>276</v>
      </c>
      <c r="N4980" s="104"/>
      <c r="O4980" s="108" t="str">
        <f>A4979</f>
        <v>17381</v>
      </c>
      <c r="P4980" s="111" t="s">
        <v>300</v>
      </c>
      <c r="Q4980" s="153">
        <v>0.39583333333333331</v>
      </c>
      <c r="R4980" s="153">
        <v>0.41666666666666669</v>
      </c>
      <c r="S4980" s="153">
        <v>2.0833333333333329E-2</v>
      </c>
      <c r="T4980" s="153">
        <v>0.39583333333333331</v>
      </c>
      <c r="U4980" s="153">
        <v>0.41666666666666669</v>
      </c>
      <c r="V4980" s="153">
        <f>IF(ISBLANK(T4980),"",Tabella2[[#This Row],[ACT STOP]]-Tabella2[[#This Row],[ACT START]])</f>
        <v>2.083333333333337E-2</v>
      </c>
      <c r="W4980" s="104" t="s">
        <v>122</v>
      </c>
      <c r="X4980" s="104" t="s">
        <v>91</v>
      </c>
      <c r="Y4980" s="110"/>
      <c r="Z4980" s="106"/>
      <c r="AA4980" s="104"/>
      <c r="AB4980" s="107"/>
      <c r="AC4980" s="72">
        <v>1</v>
      </c>
      <c r="AH4980" s="70"/>
      <c r="AI4980" s="70"/>
      <c r="AJ4980">
        <v>0</v>
      </c>
      <c r="AL4980" s="70"/>
      <c r="BM4980" s="135">
        <v>0.39583333333333331</v>
      </c>
      <c r="BN4980" s="136">
        <v>0.41666666666666669</v>
      </c>
      <c r="BO4980" s="101"/>
      <c r="BR4980" s="109" t="str">
        <f t="shared" si="77"/>
        <v>SH-25-4969</v>
      </c>
      <c r="BS4980" s="109" t="s">
        <v>295</v>
      </c>
      <c r="BT4980" t="s">
        <v>122</v>
      </c>
      <c r="BU4980" t="s">
        <v>881</v>
      </c>
    </row>
    <row r="4981" spans="1:73" hidden="1">
      <c r="A4981" s="103" t="s">
        <v>10395</v>
      </c>
      <c r="B4981" s="102">
        <v>45908</v>
      </c>
      <c r="C4981" s="104">
        <f>_xlfn.ISOWEEKNUM(Tabella2[[#This Row],[Date]])</f>
        <v>37</v>
      </c>
      <c r="D4981" s="104" t="s">
        <v>722</v>
      </c>
      <c r="E4981" s="104" t="s">
        <v>327</v>
      </c>
      <c r="F4981" s="104">
        <v>76</v>
      </c>
      <c r="G4981" s="104" t="s">
        <v>284</v>
      </c>
      <c r="H4981" s="105">
        <v>22</v>
      </c>
      <c r="I4981" s="104" t="s">
        <v>258</v>
      </c>
      <c r="J4981" s="104"/>
      <c r="K4981" s="104" t="s">
        <v>79</v>
      </c>
      <c r="L4981" s="104" t="s">
        <v>299</v>
      </c>
      <c r="M4981" s="104" t="s">
        <v>276</v>
      </c>
      <c r="N4981" s="104"/>
      <c r="O4981" s="108" t="str">
        <f>A4982</f>
        <v>17384</v>
      </c>
      <c r="P4981" s="111" t="s">
        <v>650</v>
      </c>
      <c r="Q4981" s="153" t="s">
        <v>336</v>
      </c>
      <c r="R4981" s="153">
        <v>0.44097222222222221</v>
      </c>
      <c r="S4981" s="153">
        <v>2.0833333333333329E-2</v>
      </c>
      <c r="T4981" s="153" t="s">
        <v>336</v>
      </c>
      <c r="U4981" s="153">
        <v>0.44097222222222221</v>
      </c>
      <c r="V4981" s="153">
        <f>IF(ISBLANK(T4981),"",Tabella2[[#This Row],[ACT STOP]]-Tabella2[[#This Row],[ACT START]])</f>
        <v>2.0833333333333315E-2</v>
      </c>
      <c r="W4981" s="104" t="s">
        <v>92</v>
      </c>
      <c r="X4981" s="104" t="s">
        <v>91</v>
      </c>
      <c r="Y4981" s="110"/>
      <c r="Z4981" s="106"/>
      <c r="AA4981" s="104"/>
      <c r="AB4981" s="107"/>
      <c r="AC4981" s="72">
        <v>1</v>
      </c>
      <c r="AH4981" s="70"/>
      <c r="AI4981" s="70"/>
      <c r="AJ4981">
        <v>0</v>
      </c>
      <c r="AL4981" s="70"/>
      <c r="BM4981" s="135" t="s">
        <v>336</v>
      </c>
      <c r="BN4981" s="136">
        <v>0.44097222222222221</v>
      </c>
      <c r="BO4981" s="101"/>
      <c r="BR4981" s="109" t="str">
        <f t="shared" si="77"/>
        <v>SH-25-4970</v>
      </c>
      <c r="BS4981" s="109" t="s">
        <v>295</v>
      </c>
      <c r="BT4981" t="s">
        <v>92</v>
      </c>
      <c r="BU4981" t="s">
        <v>10396</v>
      </c>
    </row>
    <row r="4982" spans="1:73" hidden="1">
      <c r="A4982" s="103" t="s">
        <v>10397</v>
      </c>
      <c r="B4982" s="102">
        <v>45908</v>
      </c>
      <c r="C4982" s="104">
        <f>_xlfn.ISOWEEKNUM(Tabella2[[#This Row],[Date]])</f>
        <v>37</v>
      </c>
      <c r="D4982" s="104" t="s">
        <v>195</v>
      </c>
      <c r="E4982" s="104" t="s">
        <v>880</v>
      </c>
      <c r="F4982" s="104"/>
      <c r="G4982" s="104" t="s">
        <v>257</v>
      </c>
      <c r="H4982" s="105">
        <v>12</v>
      </c>
      <c r="I4982" s="104"/>
      <c r="J4982" s="104" t="s">
        <v>258</v>
      </c>
      <c r="K4982" s="104" t="s">
        <v>78</v>
      </c>
      <c r="L4982" s="104" t="s">
        <v>299</v>
      </c>
      <c r="M4982" s="104" t="s">
        <v>276</v>
      </c>
      <c r="N4982" s="104"/>
      <c r="O4982" s="108" t="str">
        <f>A4981</f>
        <v>17383</v>
      </c>
      <c r="P4982" s="111" t="s">
        <v>300</v>
      </c>
      <c r="Q4982" s="153">
        <v>0.4201388888888889</v>
      </c>
      <c r="R4982" s="153">
        <v>0.44097222222222221</v>
      </c>
      <c r="S4982" s="153">
        <v>2.0833333333333329E-2</v>
      </c>
      <c r="T4982" s="153">
        <v>0.4201388888888889</v>
      </c>
      <c r="U4982" s="153">
        <v>0.44097222222222221</v>
      </c>
      <c r="V4982" s="153">
        <f>IF(ISBLANK(T4982),"",Tabella2[[#This Row],[ACT STOP]]-Tabella2[[#This Row],[ACT START]])</f>
        <v>2.0833333333333315E-2</v>
      </c>
      <c r="W4982" s="104" t="s">
        <v>122</v>
      </c>
      <c r="X4982" s="104" t="s">
        <v>91</v>
      </c>
      <c r="Y4982" s="110"/>
      <c r="Z4982" s="106"/>
      <c r="AA4982" s="104"/>
      <c r="AB4982" s="107"/>
      <c r="AC4982" s="72">
        <v>1</v>
      </c>
      <c r="AH4982" s="70"/>
      <c r="AI4982" s="70"/>
      <c r="AJ4982">
        <v>0</v>
      </c>
      <c r="AL4982" s="70"/>
      <c r="BM4982" s="135">
        <v>0.4201388888888889</v>
      </c>
      <c r="BN4982" s="136">
        <v>0.44097222222222221</v>
      </c>
      <c r="BO4982" s="101"/>
      <c r="BR4982" s="109" t="str">
        <f t="shared" si="77"/>
        <v>SH-25-4971</v>
      </c>
      <c r="BS4982" s="109" t="s">
        <v>266</v>
      </c>
      <c r="BT4982" t="s">
        <v>122</v>
      </c>
      <c r="BU4982" t="s">
        <v>881</v>
      </c>
    </row>
    <row r="4983" spans="1:73" hidden="1">
      <c r="A4983" s="103" t="s">
        <v>10398</v>
      </c>
      <c r="B4983" s="102">
        <v>45908</v>
      </c>
      <c r="C4983" s="104">
        <f>_xlfn.ISOWEEKNUM(Tabella2[[#This Row],[Date]])</f>
        <v>37</v>
      </c>
      <c r="D4983" s="104" t="s">
        <v>3529</v>
      </c>
      <c r="E4983" s="104" t="s">
        <v>284</v>
      </c>
      <c r="F4983" s="104">
        <v>68</v>
      </c>
      <c r="G4983" s="104" t="s">
        <v>257</v>
      </c>
      <c r="H4983" s="105">
        <v>9</v>
      </c>
      <c r="I4983" s="104"/>
      <c r="J4983" s="104" t="s">
        <v>258</v>
      </c>
      <c r="K4983" s="104" t="s">
        <v>83</v>
      </c>
      <c r="L4983" s="104" t="s">
        <v>299</v>
      </c>
      <c r="M4983" s="104" t="s">
        <v>386</v>
      </c>
      <c r="N4983" s="104"/>
      <c r="O4983" s="108" t="str">
        <f>A4984</f>
        <v>17386</v>
      </c>
      <c r="P4983" s="111" t="s">
        <v>2248</v>
      </c>
      <c r="Q4983" s="153" t="s">
        <v>262</v>
      </c>
      <c r="R4983" s="153" t="s">
        <v>263</v>
      </c>
      <c r="S4983" s="153">
        <v>4.1666666666666657E-2</v>
      </c>
      <c r="T4983" s="153" t="s">
        <v>262</v>
      </c>
      <c r="U4983" s="153" t="s">
        <v>263</v>
      </c>
      <c r="V4983" s="153">
        <f>IF(ISBLANK(T4983),"",Tabella2[[#This Row],[ACT STOP]]-Tabella2[[#This Row],[ACT START]])</f>
        <v>4.1666666666666685E-2</v>
      </c>
      <c r="W4983" s="104" t="s">
        <v>92</v>
      </c>
      <c r="X4983" s="104" t="s">
        <v>91</v>
      </c>
      <c r="Y4983" s="110"/>
      <c r="Z4983" s="106"/>
      <c r="AA4983" s="104"/>
      <c r="AB4983" s="107"/>
      <c r="AC4983" s="72">
        <v>1</v>
      </c>
      <c r="AH4983" s="70"/>
      <c r="AI4983" s="70"/>
      <c r="AJ4983">
        <v>0</v>
      </c>
      <c r="AL4983" s="70"/>
      <c r="BM4983" s="135" t="s">
        <v>262</v>
      </c>
      <c r="BN4983" s="136" t="s">
        <v>263</v>
      </c>
      <c r="BO4983" s="101"/>
      <c r="BR4983" s="109" t="str">
        <f t="shared" si="77"/>
        <v>SH-25-4972</v>
      </c>
      <c r="BS4983" s="109" t="s">
        <v>318</v>
      </c>
      <c r="BT4983" t="s">
        <v>92</v>
      </c>
      <c r="BU4983" t="s">
        <v>10399</v>
      </c>
    </row>
    <row r="4984" spans="1:73" hidden="1">
      <c r="A4984" s="103" t="s">
        <v>10400</v>
      </c>
      <c r="B4984" s="102">
        <v>45908</v>
      </c>
      <c r="C4984" s="104">
        <f>_xlfn.ISOWEEKNUM(Tabella2[[#This Row],[Date]])</f>
        <v>37</v>
      </c>
      <c r="D4984" s="104" t="s">
        <v>3529</v>
      </c>
      <c r="E4984" s="104" t="s">
        <v>284</v>
      </c>
      <c r="F4984" s="104">
        <v>69</v>
      </c>
      <c r="G4984" s="104" t="s">
        <v>257</v>
      </c>
      <c r="H4984" s="105">
        <v>1</v>
      </c>
      <c r="I4984" s="104"/>
      <c r="J4984" s="104" t="s">
        <v>258</v>
      </c>
      <c r="K4984" s="104" t="s">
        <v>80</v>
      </c>
      <c r="L4984" s="104" t="s">
        <v>299</v>
      </c>
      <c r="M4984" s="104" t="s">
        <v>386</v>
      </c>
      <c r="N4984" s="104"/>
      <c r="O4984" s="108" t="str">
        <f>A4983</f>
        <v>17385</v>
      </c>
      <c r="P4984" s="111" t="s">
        <v>2248</v>
      </c>
      <c r="Q4984" s="153">
        <v>0.39583333333333331</v>
      </c>
      <c r="R4984" s="153">
        <v>0.4375</v>
      </c>
      <c r="S4984" s="153">
        <v>4.1666666666666657E-2</v>
      </c>
      <c r="T4984" s="153">
        <v>0.39583333333333331</v>
      </c>
      <c r="U4984" s="153">
        <v>0.4375</v>
      </c>
      <c r="V4984" s="153">
        <f>IF(ISBLANK(T4984),"",Tabella2[[#This Row],[ACT STOP]]-Tabella2[[#This Row],[ACT START]])</f>
        <v>4.1666666666666685E-2</v>
      </c>
      <c r="W4984" s="104" t="s">
        <v>92</v>
      </c>
      <c r="X4984" s="104" t="s">
        <v>91</v>
      </c>
      <c r="Y4984" s="110" t="s">
        <v>10401</v>
      </c>
      <c r="Z4984" s="106"/>
      <c r="AA4984" s="104"/>
      <c r="AB4984" s="107"/>
      <c r="AC4984" s="72">
        <v>1</v>
      </c>
      <c r="AH4984" s="70"/>
      <c r="AI4984" s="70"/>
      <c r="AJ4984">
        <v>0</v>
      </c>
      <c r="AL4984" s="70"/>
      <c r="BL4984" t="s">
        <v>10402</v>
      </c>
      <c r="BM4984" s="135">
        <v>0.39583333333333331</v>
      </c>
      <c r="BN4984" s="136">
        <v>0.4375</v>
      </c>
      <c r="BO4984" s="101"/>
      <c r="BR4984" s="109" t="str">
        <f t="shared" si="77"/>
        <v>SH-25-4973</v>
      </c>
      <c r="BS4984" s="109" t="s">
        <v>332</v>
      </c>
      <c r="BT4984" t="s">
        <v>92</v>
      </c>
      <c r="BU4984" t="s">
        <v>10403</v>
      </c>
    </row>
    <row r="4985" spans="1:73" hidden="1">
      <c r="A4985" s="103" t="s">
        <v>10404</v>
      </c>
      <c r="B4985" s="102">
        <v>45908</v>
      </c>
      <c r="C4985" s="104">
        <f>_xlfn.ISOWEEKNUM(Tabella2[[#This Row],[Date]])</f>
        <v>37</v>
      </c>
      <c r="D4985" s="104" t="s">
        <v>6396</v>
      </c>
      <c r="E4985" s="104" t="s">
        <v>256</v>
      </c>
      <c r="F4985" s="104">
        <v>74</v>
      </c>
      <c r="G4985" s="104" t="s">
        <v>257</v>
      </c>
      <c r="H4985" s="105">
        <v>13</v>
      </c>
      <c r="I4985" s="104"/>
      <c r="J4985" s="104" t="s">
        <v>258</v>
      </c>
      <c r="K4985" s="104" t="s">
        <v>81</v>
      </c>
      <c r="L4985" s="104" t="s">
        <v>259</v>
      </c>
      <c r="M4985" s="104" t="s">
        <v>328</v>
      </c>
      <c r="N4985" s="104"/>
      <c r="O4985" s="106"/>
      <c r="P4985" s="111" t="s">
        <v>3689</v>
      </c>
      <c r="Q4985" s="153" t="s">
        <v>262</v>
      </c>
      <c r="R4985" s="153" t="s">
        <v>263</v>
      </c>
      <c r="S4985" s="153">
        <v>4.1666666666666657E-2</v>
      </c>
      <c r="T4985" s="153">
        <v>0.39583333333333331</v>
      </c>
      <c r="U4985" s="153">
        <v>0.4375</v>
      </c>
      <c r="V4985" s="153">
        <f>IF(ISBLANK(T4985),"",Tabella2[[#This Row],[ACT STOP]]-Tabella2[[#This Row],[ACT START]])</f>
        <v>4.1666666666666685E-2</v>
      </c>
      <c r="W4985" s="104" t="s">
        <v>92</v>
      </c>
      <c r="X4985" s="104" t="s">
        <v>91</v>
      </c>
      <c r="Y4985" s="110"/>
      <c r="Z4985" s="106"/>
      <c r="AA4985" s="104"/>
      <c r="AB4985" s="107"/>
      <c r="AC4985" s="72">
        <v>1</v>
      </c>
      <c r="AH4985" s="70"/>
      <c r="AI4985" s="70"/>
      <c r="AJ4985">
        <v>0</v>
      </c>
      <c r="AL4985" s="70"/>
      <c r="BM4985" s="135">
        <v>0.39583333333333331</v>
      </c>
      <c r="BN4985" s="136">
        <v>0.4375</v>
      </c>
      <c r="BO4985" s="101"/>
      <c r="BR4985" s="109" t="str">
        <f t="shared" si="77"/>
        <v>SH-25-4974</v>
      </c>
      <c r="BS4985" s="109" t="s">
        <v>427</v>
      </c>
      <c r="BT4985" t="s">
        <v>92</v>
      </c>
      <c r="BU4985" t="s">
        <v>10405</v>
      </c>
    </row>
    <row r="4986" spans="1:73" hidden="1">
      <c r="A4986" s="103" t="s">
        <v>10406</v>
      </c>
      <c r="B4986" s="102">
        <v>45908</v>
      </c>
      <c r="C4986" s="104">
        <f>_xlfn.ISOWEEKNUM(Tabella2[[#This Row],[Date]])</f>
        <v>37</v>
      </c>
      <c r="D4986" s="104" t="s">
        <v>9764</v>
      </c>
      <c r="E4986" s="104" t="s">
        <v>284</v>
      </c>
      <c r="F4986" s="104">
        <v>76</v>
      </c>
      <c r="G4986" s="104" t="s">
        <v>284</v>
      </c>
      <c r="H4986" s="105">
        <v>23</v>
      </c>
      <c r="I4986" s="104"/>
      <c r="J4986" s="104" t="s">
        <v>258</v>
      </c>
      <c r="K4986" s="104" t="s">
        <v>77</v>
      </c>
      <c r="L4986" s="104" t="s">
        <v>259</v>
      </c>
      <c r="M4986" s="104" t="s">
        <v>276</v>
      </c>
      <c r="N4986" s="104"/>
      <c r="O4986" s="106"/>
      <c r="P4986" s="111" t="s">
        <v>10407</v>
      </c>
      <c r="Q4986" s="153" t="s">
        <v>262</v>
      </c>
      <c r="R4986" s="153" t="s">
        <v>263</v>
      </c>
      <c r="S4986" s="153">
        <v>4.1666666666666657E-2</v>
      </c>
      <c r="T4986" s="153">
        <v>0.39583333333333331</v>
      </c>
      <c r="U4986" s="153">
        <v>0.4375</v>
      </c>
      <c r="V4986" s="153">
        <f>IF(ISBLANK(T4986),"",Tabella2[[#This Row],[ACT STOP]]-Tabella2[[#This Row],[ACT START]])</f>
        <v>4.1666666666666685E-2</v>
      </c>
      <c r="W4986" s="104" t="s">
        <v>92</v>
      </c>
      <c r="X4986" s="104" t="s">
        <v>91</v>
      </c>
      <c r="Y4986" s="110"/>
      <c r="Z4986" s="106"/>
      <c r="AA4986" s="104"/>
      <c r="AB4986" s="107"/>
      <c r="AC4986" s="72">
        <v>1</v>
      </c>
      <c r="AH4986" s="70"/>
      <c r="AI4986" s="70"/>
      <c r="AJ4986">
        <v>0</v>
      </c>
      <c r="AL4986" s="70"/>
      <c r="BM4986" s="135">
        <v>0.39583333333333331</v>
      </c>
      <c r="BN4986" s="136">
        <v>0.4375</v>
      </c>
      <c r="BO4986" s="101"/>
      <c r="BR4986" s="109" t="str">
        <f t="shared" si="77"/>
        <v>SH-25-4975</v>
      </c>
      <c r="BS4986" s="109" t="s">
        <v>358</v>
      </c>
      <c r="BT4986" t="s">
        <v>92</v>
      </c>
      <c r="BU4986" t="s">
        <v>10408</v>
      </c>
    </row>
    <row r="4987" spans="1:73" hidden="1">
      <c r="A4987" s="103" t="s">
        <v>10409</v>
      </c>
      <c r="B4987" s="102">
        <v>45908</v>
      </c>
      <c r="C4987" s="104">
        <f>_xlfn.ISOWEEKNUM(Tabella2[[#This Row],[Date]])</f>
        <v>37</v>
      </c>
      <c r="D4987" s="104" t="s">
        <v>722</v>
      </c>
      <c r="E4987" s="104" t="s">
        <v>327</v>
      </c>
      <c r="F4987" s="104">
        <v>82</v>
      </c>
      <c r="G4987" s="104" t="s">
        <v>257</v>
      </c>
      <c r="H4987" s="105">
        <v>17</v>
      </c>
      <c r="I4987" s="104" t="s">
        <v>258</v>
      </c>
      <c r="J4987" s="104"/>
      <c r="K4987" s="104" t="s">
        <v>79</v>
      </c>
      <c r="L4987" s="104" t="s">
        <v>299</v>
      </c>
      <c r="M4987" s="104" t="s">
        <v>276</v>
      </c>
      <c r="N4987" s="104"/>
      <c r="O4987" s="108" t="str">
        <f>A4988</f>
        <v>17390</v>
      </c>
      <c r="P4987" s="111" t="s">
        <v>650</v>
      </c>
      <c r="Q4987" s="153" t="s">
        <v>499</v>
      </c>
      <c r="R4987" s="153">
        <v>0.47916666666666669</v>
      </c>
      <c r="S4987" s="153">
        <v>2.0833333333333329E-2</v>
      </c>
      <c r="T4987" s="153" t="s">
        <v>499</v>
      </c>
      <c r="U4987" s="153">
        <v>0.47916666666666669</v>
      </c>
      <c r="V4987" s="153">
        <f>IF(ISBLANK(T4987),"",Tabella2[[#This Row],[ACT STOP]]-Tabella2[[#This Row],[ACT START]])</f>
        <v>2.083333333333337E-2</v>
      </c>
      <c r="W4987" s="104" t="s">
        <v>92</v>
      </c>
      <c r="X4987" s="104" t="s">
        <v>91</v>
      </c>
      <c r="Y4987" s="110"/>
      <c r="Z4987" s="106"/>
      <c r="AA4987" s="104"/>
      <c r="AB4987" s="107"/>
      <c r="AC4987" s="72">
        <v>1</v>
      </c>
      <c r="AH4987" s="70"/>
      <c r="AI4987" s="70"/>
      <c r="AJ4987">
        <v>0</v>
      </c>
      <c r="AL4987" s="70"/>
      <c r="BL4987" t="s">
        <v>10191</v>
      </c>
      <c r="BM4987" s="135" t="s">
        <v>499</v>
      </c>
      <c r="BN4987" s="136">
        <v>0.47916666666666669</v>
      </c>
      <c r="BO4987" s="101"/>
      <c r="BR4987" s="109" t="str">
        <f t="shared" si="77"/>
        <v>SH-25-4976</v>
      </c>
      <c r="BS4987" s="109" t="s">
        <v>393</v>
      </c>
      <c r="BT4987" t="s">
        <v>92</v>
      </c>
      <c r="BU4987" t="s">
        <v>10410</v>
      </c>
    </row>
    <row r="4988" spans="1:73" hidden="1">
      <c r="A4988" s="103" t="s">
        <v>10411</v>
      </c>
      <c r="B4988" s="102">
        <v>45908</v>
      </c>
      <c r="C4988" s="104">
        <f>_xlfn.ISOWEEKNUM(Tabella2[[#This Row],[Date]])</f>
        <v>37</v>
      </c>
      <c r="D4988" s="104" t="s">
        <v>195</v>
      </c>
      <c r="E4988" s="104" t="s">
        <v>880</v>
      </c>
      <c r="F4988" s="104"/>
      <c r="G4988" s="104" t="s">
        <v>284</v>
      </c>
      <c r="H4988" s="105">
        <v>9</v>
      </c>
      <c r="I4988" s="104"/>
      <c r="J4988" s="104" t="s">
        <v>258</v>
      </c>
      <c r="K4988" s="104" t="s">
        <v>78</v>
      </c>
      <c r="L4988" s="104" t="s">
        <v>299</v>
      </c>
      <c r="M4988" s="104" t="s">
        <v>276</v>
      </c>
      <c r="N4988" s="104"/>
      <c r="O4988" s="108" t="str">
        <f>A4987</f>
        <v>17389</v>
      </c>
      <c r="P4988" s="111" t="s">
        <v>300</v>
      </c>
      <c r="Q4988" s="153">
        <v>0.45833333333333331</v>
      </c>
      <c r="R4988" s="153">
        <v>0.47916666666666669</v>
      </c>
      <c r="S4988" s="153">
        <v>2.0833333333333329E-2</v>
      </c>
      <c r="T4988" s="153">
        <v>0.45833333333333331</v>
      </c>
      <c r="U4988" s="153">
        <v>0.47916666666666669</v>
      </c>
      <c r="V4988" s="153">
        <f>IF(ISBLANK(T4988),"",Tabella2[[#This Row],[ACT STOP]]-Tabella2[[#This Row],[ACT START]])</f>
        <v>2.083333333333337E-2</v>
      </c>
      <c r="W4988" s="104" t="s">
        <v>122</v>
      </c>
      <c r="X4988" s="104" t="s">
        <v>91</v>
      </c>
      <c r="Y4988" s="110"/>
      <c r="Z4988" s="106"/>
      <c r="AA4988" s="104"/>
      <c r="AB4988" s="107"/>
      <c r="AC4988" s="72">
        <v>1</v>
      </c>
      <c r="AH4988" s="70"/>
      <c r="AI4988" s="70"/>
      <c r="AJ4988">
        <v>0</v>
      </c>
      <c r="AL4988" s="70"/>
      <c r="BM4988" s="135">
        <v>0.45833333333333331</v>
      </c>
      <c r="BN4988" s="136">
        <v>0.47916666666666669</v>
      </c>
      <c r="BO4988" s="101"/>
      <c r="BR4988" s="109" t="str">
        <f t="shared" si="77"/>
        <v>SH-25-4977</v>
      </c>
      <c r="BS4988" s="109" t="s">
        <v>339</v>
      </c>
      <c r="BT4988" t="s">
        <v>122</v>
      </c>
      <c r="BU4988" t="s">
        <v>881</v>
      </c>
    </row>
    <row r="4989" spans="1:73" hidden="1">
      <c r="A4989" s="103" t="s">
        <v>10412</v>
      </c>
      <c r="B4989" s="102">
        <v>45908</v>
      </c>
      <c r="C4989" s="104">
        <f>_xlfn.ISOWEEKNUM(Tabella2[[#This Row],[Date]])</f>
        <v>37</v>
      </c>
      <c r="D4989" s="104" t="s">
        <v>722</v>
      </c>
      <c r="E4989" s="104" t="s">
        <v>327</v>
      </c>
      <c r="F4989" s="104">
        <v>80</v>
      </c>
      <c r="G4989" s="104" t="s">
        <v>284</v>
      </c>
      <c r="H4989" s="105">
        <v>9</v>
      </c>
      <c r="I4989" s="104" t="s">
        <v>258</v>
      </c>
      <c r="J4989" s="104"/>
      <c r="K4989" s="104" t="s">
        <v>79</v>
      </c>
      <c r="L4989" s="104" t="s">
        <v>299</v>
      </c>
      <c r="M4989" s="104" t="s">
        <v>276</v>
      </c>
      <c r="N4989" s="104"/>
      <c r="O4989" s="108" t="str">
        <f>A4990</f>
        <v>17392</v>
      </c>
      <c r="P4989" s="111" t="s">
        <v>650</v>
      </c>
      <c r="Q4989" s="153" t="s">
        <v>349</v>
      </c>
      <c r="R4989" s="153">
        <v>0.50347222222222221</v>
      </c>
      <c r="S4989" s="153">
        <v>2.0833333333333329E-2</v>
      </c>
      <c r="T4989" s="153" t="s">
        <v>349</v>
      </c>
      <c r="U4989" s="153">
        <v>0.50347222222222221</v>
      </c>
      <c r="V4989" s="153">
        <f>IF(ISBLANK(T4989),"",Tabella2[[#This Row],[ACT STOP]]-Tabella2[[#This Row],[ACT START]])</f>
        <v>2.0833333333333315E-2</v>
      </c>
      <c r="W4989" s="104" t="s">
        <v>92</v>
      </c>
      <c r="X4989" s="104" t="s">
        <v>91</v>
      </c>
      <c r="Y4989" s="110"/>
      <c r="Z4989" s="106"/>
      <c r="AA4989" s="104"/>
      <c r="AB4989" s="107"/>
      <c r="AC4989" s="72">
        <v>1</v>
      </c>
      <c r="AH4989" s="70"/>
      <c r="AI4989" s="70"/>
      <c r="AJ4989">
        <v>0</v>
      </c>
      <c r="AL4989" s="70"/>
      <c r="BM4989" s="135" t="s">
        <v>349</v>
      </c>
      <c r="BN4989" s="136">
        <v>0.50347222222222221</v>
      </c>
      <c r="BO4989" s="101"/>
      <c r="BR4989" s="109" t="str">
        <f t="shared" si="77"/>
        <v>SH-25-4978</v>
      </c>
      <c r="BS4989" s="109" t="s">
        <v>339</v>
      </c>
      <c r="BT4989" t="s">
        <v>92</v>
      </c>
      <c r="BU4989" t="s">
        <v>10413</v>
      </c>
    </row>
    <row r="4990" spans="1:73" hidden="1">
      <c r="A4990" s="103" t="s">
        <v>10414</v>
      </c>
      <c r="B4990" s="102">
        <v>45908</v>
      </c>
      <c r="C4990" s="104">
        <f>_xlfn.ISOWEEKNUM(Tabella2[[#This Row],[Date]])</f>
        <v>37</v>
      </c>
      <c r="D4990" s="104" t="s">
        <v>195</v>
      </c>
      <c r="E4990" s="104" t="s">
        <v>880</v>
      </c>
      <c r="F4990" s="104"/>
      <c r="G4990" s="104" t="s">
        <v>257</v>
      </c>
      <c r="H4990" s="105">
        <v>17</v>
      </c>
      <c r="I4990" s="104"/>
      <c r="J4990" s="104" t="s">
        <v>258</v>
      </c>
      <c r="K4990" s="104" t="s">
        <v>78</v>
      </c>
      <c r="L4990" s="104" t="s">
        <v>299</v>
      </c>
      <c r="M4990" s="104" t="s">
        <v>276</v>
      </c>
      <c r="N4990" s="104"/>
      <c r="O4990" s="108" t="str">
        <f>A4989</f>
        <v>17391</v>
      </c>
      <c r="P4990" s="111" t="s">
        <v>300</v>
      </c>
      <c r="Q4990" s="153">
        <v>0.4826388888888889</v>
      </c>
      <c r="R4990" s="153">
        <v>0.50347222222222221</v>
      </c>
      <c r="S4990" s="153">
        <v>2.0833333333333329E-2</v>
      </c>
      <c r="T4990" s="153">
        <v>0.4826388888888889</v>
      </c>
      <c r="U4990" s="153">
        <v>0.50347222222222221</v>
      </c>
      <c r="V4990" s="153">
        <f>IF(ISBLANK(T4990),"",Tabella2[[#This Row],[ACT STOP]]-Tabella2[[#This Row],[ACT START]])</f>
        <v>2.0833333333333315E-2</v>
      </c>
      <c r="W4990" s="104" t="s">
        <v>122</v>
      </c>
      <c r="X4990" s="104" t="s">
        <v>91</v>
      </c>
      <c r="Y4990" s="110"/>
      <c r="Z4990" s="106"/>
      <c r="AA4990" s="104"/>
      <c r="AB4990" s="107"/>
      <c r="AC4990" s="72">
        <v>1</v>
      </c>
      <c r="AH4990" s="70"/>
      <c r="AI4990" s="70"/>
      <c r="AJ4990">
        <v>0</v>
      </c>
      <c r="AL4990" s="70"/>
      <c r="BM4990" s="135">
        <v>0.4826388888888889</v>
      </c>
      <c r="BN4990" s="136">
        <v>0.50347222222222221</v>
      </c>
      <c r="BO4990" s="101"/>
      <c r="BR4990" s="109" t="str">
        <f t="shared" si="77"/>
        <v>SH-25-4979</v>
      </c>
      <c r="BS4990" s="109" t="s">
        <v>393</v>
      </c>
      <c r="BT4990" t="s">
        <v>122</v>
      </c>
      <c r="BU4990" t="s">
        <v>881</v>
      </c>
    </row>
    <row r="4991" spans="1:73" hidden="1">
      <c r="A4991" s="103" t="s">
        <v>10415</v>
      </c>
      <c r="B4991" s="102">
        <v>45908</v>
      </c>
      <c r="C4991" s="104">
        <f>_xlfn.ISOWEEKNUM(Tabella2[[#This Row],[Date]])</f>
        <v>37</v>
      </c>
      <c r="D4991" s="104" t="s">
        <v>817</v>
      </c>
      <c r="E4991" s="104" t="s">
        <v>284</v>
      </c>
      <c r="F4991" s="104">
        <v>72</v>
      </c>
      <c r="G4991" s="104" t="s">
        <v>257</v>
      </c>
      <c r="H4991" s="105">
        <v>5</v>
      </c>
      <c r="I4991" s="104"/>
      <c r="J4991" s="104" t="s">
        <v>258</v>
      </c>
      <c r="K4991" s="104" t="s">
        <v>83</v>
      </c>
      <c r="L4991" s="104" t="s">
        <v>299</v>
      </c>
      <c r="M4991" s="104" t="s">
        <v>328</v>
      </c>
      <c r="N4991" s="104"/>
      <c r="O4991" s="108" t="str">
        <f>A4992</f>
        <v>17394</v>
      </c>
      <c r="P4991" s="111" t="s">
        <v>3403</v>
      </c>
      <c r="Q4991" s="153" t="s">
        <v>499</v>
      </c>
      <c r="R4991" s="153" t="s">
        <v>511</v>
      </c>
      <c r="S4991" s="153">
        <v>4.1666666666666657E-2</v>
      </c>
      <c r="T4991" s="153" t="s">
        <v>499</v>
      </c>
      <c r="U4991" s="153" t="s">
        <v>511</v>
      </c>
      <c r="V4991" s="153">
        <f>IF(ISBLANK(T4991),"",Tabella2[[#This Row],[ACT STOP]]-Tabella2[[#This Row],[ACT START]])</f>
        <v>4.1666666666666685E-2</v>
      </c>
      <c r="W4991" s="104" t="s">
        <v>92</v>
      </c>
      <c r="X4991" s="104" t="s">
        <v>91</v>
      </c>
      <c r="Y4991" s="110"/>
      <c r="Z4991" s="106"/>
      <c r="AA4991" s="104"/>
      <c r="AB4991" s="107"/>
      <c r="AC4991" s="72">
        <v>1</v>
      </c>
      <c r="AH4991" s="70"/>
      <c r="AI4991" s="70"/>
      <c r="AJ4991">
        <v>0</v>
      </c>
      <c r="AL4991" s="70"/>
      <c r="BM4991" s="135" t="s">
        <v>499</v>
      </c>
      <c r="BN4991" s="136" t="s">
        <v>511</v>
      </c>
      <c r="BO4991" s="101"/>
      <c r="BR4991" s="109" t="str">
        <f t="shared" si="77"/>
        <v>SH-25-4980</v>
      </c>
      <c r="BS4991" s="109" t="s">
        <v>416</v>
      </c>
      <c r="BT4991" t="s">
        <v>92</v>
      </c>
      <c r="BU4991" t="s">
        <v>10416</v>
      </c>
    </row>
    <row r="4992" spans="1:73" hidden="1">
      <c r="A4992" s="103" t="s">
        <v>10417</v>
      </c>
      <c r="B4992" s="102">
        <v>45908</v>
      </c>
      <c r="C4992" s="104">
        <f>_xlfn.ISOWEEKNUM(Tabella2[[#This Row],[Date]])</f>
        <v>37</v>
      </c>
      <c r="D4992" s="104" t="s">
        <v>817</v>
      </c>
      <c r="E4992" s="104" t="s">
        <v>284</v>
      </c>
      <c r="F4992" s="104">
        <v>74</v>
      </c>
      <c r="G4992" s="104" t="s">
        <v>257</v>
      </c>
      <c r="H4992" s="105">
        <v>14</v>
      </c>
      <c r="I4992" s="104"/>
      <c r="J4992" s="104" t="s">
        <v>258</v>
      </c>
      <c r="K4992" s="104" t="s">
        <v>80</v>
      </c>
      <c r="L4992" s="104" t="s">
        <v>299</v>
      </c>
      <c r="M4992" s="104" t="s">
        <v>328</v>
      </c>
      <c r="N4992" s="104"/>
      <c r="O4992" s="108" t="str">
        <f>A4991</f>
        <v>17393</v>
      </c>
      <c r="P4992" s="111" t="s">
        <v>3403</v>
      </c>
      <c r="Q4992" s="153">
        <v>0.45833333333333331</v>
      </c>
      <c r="R4992" s="153">
        <v>0.5</v>
      </c>
      <c r="S4992" s="153">
        <v>4.1666666666666657E-2</v>
      </c>
      <c r="T4992" s="153">
        <v>0.45833333333333331</v>
      </c>
      <c r="U4992" s="153">
        <v>0.5</v>
      </c>
      <c r="V4992" s="153">
        <f>IF(ISBLANK(T4992),"",Tabella2[[#This Row],[ACT STOP]]-Tabella2[[#This Row],[ACT START]])</f>
        <v>4.1666666666666685E-2</v>
      </c>
      <c r="W4992" s="104" t="s">
        <v>92</v>
      </c>
      <c r="X4992" s="104" t="s">
        <v>91</v>
      </c>
      <c r="Y4992" s="110"/>
      <c r="Z4992" s="106"/>
      <c r="AA4992" s="104"/>
      <c r="AB4992" s="107"/>
      <c r="AC4992" s="72">
        <v>1</v>
      </c>
      <c r="AH4992" s="70"/>
      <c r="AI4992" s="70"/>
      <c r="AJ4992">
        <v>0</v>
      </c>
      <c r="AL4992" s="70"/>
      <c r="BM4992" s="135">
        <v>0.45833333333333331</v>
      </c>
      <c r="BN4992" s="136">
        <v>0.5</v>
      </c>
      <c r="BO4992" s="101"/>
      <c r="BR4992" s="109" t="str">
        <f t="shared" si="77"/>
        <v>SH-25-4981</v>
      </c>
      <c r="BS4992" s="109" t="s">
        <v>372</v>
      </c>
      <c r="BT4992" t="s">
        <v>92</v>
      </c>
      <c r="BU4992" t="s">
        <v>10418</v>
      </c>
    </row>
    <row r="4993" spans="1:73" hidden="1">
      <c r="A4993" s="103" t="s">
        <v>10419</v>
      </c>
      <c r="B4993" s="102">
        <v>45908</v>
      </c>
      <c r="C4993" s="104">
        <f>_xlfn.ISOWEEKNUM(Tabella2[[#This Row],[Date]])</f>
        <v>37</v>
      </c>
      <c r="D4993" s="104" t="s">
        <v>9764</v>
      </c>
      <c r="E4993" s="104" t="s">
        <v>284</v>
      </c>
      <c r="F4993" s="104">
        <v>78</v>
      </c>
      <c r="G4993" s="104" t="s">
        <v>257</v>
      </c>
      <c r="H4993" s="105">
        <v>20</v>
      </c>
      <c r="I4993" s="104"/>
      <c r="J4993" s="104" t="s">
        <v>258</v>
      </c>
      <c r="K4993" s="104" t="s">
        <v>81</v>
      </c>
      <c r="L4993" s="104" t="s">
        <v>259</v>
      </c>
      <c r="M4993" s="104" t="s">
        <v>276</v>
      </c>
      <c r="N4993" s="104"/>
      <c r="O4993" s="106"/>
      <c r="P4993" s="111" t="s">
        <v>479</v>
      </c>
      <c r="Q4993" s="153" t="s">
        <v>499</v>
      </c>
      <c r="R4993" s="153" t="s">
        <v>511</v>
      </c>
      <c r="S4993" s="153">
        <v>4.1666666666666657E-2</v>
      </c>
      <c r="T4993" s="153">
        <v>0.45833333333333331</v>
      </c>
      <c r="U4993" s="153">
        <v>0.5</v>
      </c>
      <c r="V4993" s="153">
        <f>IF(ISBLANK(T4993),"",Tabella2[[#This Row],[ACT STOP]]-Tabella2[[#This Row],[ACT START]])</f>
        <v>4.1666666666666685E-2</v>
      </c>
      <c r="W4993" s="104" t="s">
        <v>92</v>
      </c>
      <c r="X4993" s="104" t="s">
        <v>91</v>
      </c>
      <c r="Y4993" s="110"/>
      <c r="Z4993" s="106"/>
      <c r="AA4993" s="104"/>
      <c r="AB4993" s="107"/>
      <c r="AC4993" s="72">
        <v>1</v>
      </c>
      <c r="AH4993" s="70"/>
      <c r="AI4993" s="70"/>
      <c r="AJ4993">
        <v>0</v>
      </c>
      <c r="AL4993" s="70"/>
      <c r="BM4993" s="135">
        <v>0.45833333333333331</v>
      </c>
      <c r="BN4993" s="136">
        <v>0.5</v>
      </c>
      <c r="BO4993" s="101"/>
      <c r="BR4993" s="109" t="str">
        <f t="shared" si="77"/>
        <v>SH-25-4982</v>
      </c>
      <c r="BS4993" s="109" t="s">
        <v>1220</v>
      </c>
      <c r="BT4993" t="s">
        <v>92</v>
      </c>
      <c r="BU4993" t="s">
        <v>10420</v>
      </c>
    </row>
    <row r="4994" spans="1:73" hidden="1">
      <c r="A4994" s="103" t="s">
        <v>10421</v>
      </c>
      <c r="B4994" s="102">
        <v>45908</v>
      </c>
      <c r="C4994" s="104">
        <f>_xlfn.ISOWEEKNUM(Tabella2[[#This Row],[Date]])</f>
        <v>37</v>
      </c>
      <c r="D4994" s="104" t="s">
        <v>6766</v>
      </c>
      <c r="E4994" s="104" t="s">
        <v>284</v>
      </c>
      <c r="F4994" s="104">
        <v>77</v>
      </c>
      <c r="G4994" s="104" t="s">
        <v>257</v>
      </c>
      <c r="H4994" s="105">
        <v>10</v>
      </c>
      <c r="I4994" s="104"/>
      <c r="J4994" s="104" t="s">
        <v>258</v>
      </c>
      <c r="K4994" s="104" t="s">
        <v>77</v>
      </c>
      <c r="L4994" s="104" t="s">
        <v>259</v>
      </c>
      <c r="M4994" s="104" t="s">
        <v>276</v>
      </c>
      <c r="N4994" s="104"/>
      <c r="O4994" s="106"/>
      <c r="P4994" s="111" t="s">
        <v>2932</v>
      </c>
      <c r="Q4994" s="153" t="s">
        <v>499</v>
      </c>
      <c r="R4994" s="153" t="s">
        <v>511</v>
      </c>
      <c r="S4994" s="153">
        <v>4.1666666666666657E-2</v>
      </c>
      <c r="T4994" s="153">
        <v>0.45833333333333331</v>
      </c>
      <c r="U4994" s="153">
        <v>0.5</v>
      </c>
      <c r="V4994" s="153">
        <f>IF(ISBLANK(T4994),"",Tabella2[[#This Row],[ACT STOP]]-Tabella2[[#This Row],[ACT START]])</f>
        <v>4.1666666666666685E-2</v>
      </c>
      <c r="W4994" s="104" t="s">
        <v>92</v>
      </c>
      <c r="X4994" s="104" t="s">
        <v>91</v>
      </c>
      <c r="Y4994" s="110"/>
      <c r="Z4994" s="106"/>
      <c r="AA4994" s="104"/>
      <c r="AB4994" s="107"/>
      <c r="AC4994" s="72">
        <v>1</v>
      </c>
      <c r="AH4994" s="70"/>
      <c r="AI4994" s="70"/>
      <c r="AJ4994">
        <v>0</v>
      </c>
      <c r="AL4994" s="70"/>
      <c r="BM4994" s="135">
        <v>0.45833333333333331</v>
      </c>
      <c r="BN4994" s="136">
        <v>0.5</v>
      </c>
      <c r="BO4994" s="101"/>
      <c r="BR4994" s="109" t="str">
        <f t="shared" si="77"/>
        <v>SH-25-4983</v>
      </c>
      <c r="BS4994" s="109" t="s">
        <v>552</v>
      </c>
      <c r="BT4994" t="s">
        <v>92</v>
      </c>
      <c r="BU4994" t="s">
        <v>10422</v>
      </c>
    </row>
    <row r="4995" spans="1:73" hidden="1">
      <c r="A4995" s="103" t="s">
        <v>10423</v>
      </c>
      <c r="B4995" s="102">
        <v>45908</v>
      </c>
      <c r="C4995" s="104">
        <f>_xlfn.ISOWEEKNUM(Tabella2[[#This Row],[Date]])</f>
        <v>37</v>
      </c>
      <c r="D4995" s="104" t="s">
        <v>763</v>
      </c>
      <c r="E4995" s="104" t="s">
        <v>256</v>
      </c>
      <c r="F4995" s="104">
        <v>66</v>
      </c>
      <c r="G4995" s="104" t="s">
        <v>257</v>
      </c>
      <c r="H4995" s="105">
        <v>12</v>
      </c>
      <c r="I4995" s="104"/>
      <c r="J4995" s="104" t="s">
        <v>258</v>
      </c>
      <c r="K4995" s="104" t="s">
        <v>79</v>
      </c>
      <c r="L4995" s="104" t="s">
        <v>299</v>
      </c>
      <c r="M4995" s="104" t="s">
        <v>516</v>
      </c>
      <c r="N4995" s="104"/>
      <c r="O4995" s="108" t="str">
        <f>A4996</f>
        <v>17398</v>
      </c>
      <c r="P4995" s="111" t="s">
        <v>1986</v>
      </c>
      <c r="Q4995" s="153" t="s">
        <v>271</v>
      </c>
      <c r="R4995" s="153" t="s">
        <v>272</v>
      </c>
      <c r="S4995" s="153">
        <v>4.1666666666666657E-2</v>
      </c>
      <c r="T4995" s="153" t="s">
        <v>271</v>
      </c>
      <c r="U4995" s="153" t="s">
        <v>272</v>
      </c>
      <c r="V4995" s="153">
        <f>IF(ISBLANK(T4995),"",Tabella2[[#This Row],[ACT STOP]]-Tabella2[[#This Row],[ACT START]])</f>
        <v>4.166666666666663E-2</v>
      </c>
      <c r="W4995" s="104" t="s">
        <v>92</v>
      </c>
      <c r="X4995" s="104" t="s">
        <v>91</v>
      </c>
      <c r="Y4995" s="110"/>
      <c r="Z4995" s="106"/>
      <c r="AA4995" s="104"/>
      <c r="AB4995" s="107"/>
      <c r="AC4995" s="72">
        <v>1</v>
      </c>
      <c r="AH4995" s="70"/>
      <c r="AI4995" s="70"/>
      <c r="AJ4995">
        <v>0</v>
      </c>
      <c r="AL4995" s="70"/>
      <c r="BM4995" s="135" t="s">
        <v>271</v>
      </c>
      <c r="BN4995" s="136" t="s">
        <v>272</v>
      </c>
      <c r="BO4995" s="101"/>
      <c r="BR4995" s="109" t="str">
        <f t="shared" si="77"/>
        <v>SH-25-4984</v>
      </c>
      <c r="BS4995" s="109" t="s">
        <v>266</v>
      </c>
      <c r="BT4995" t="s">
        <v>92</v>
      </c>
      <c r="BU4995" t="s">
        <v>10424</v>
      </c>
    </row>
    <row r="4996" spans="1:73" hidden="1">
      <c r="A4996" s="103" t="s">
        <v>10425</v>
      </c>
      <c r="B4996" s="102">
        <v>45908</v>
      </c>
      <c r="C4996" s="104">
        <f>_xlfn.ISOWEEKNUM(Tabella2[[#This Row],[Date]])</f>
        <v>37</v>
      </c>
      <c r="D4996" s="104" t="s">
        <v>751</v>
      </c>
      <c r="E4996" s="104" t="s">
        <v>256</v>
      </c>
      <c r="F4996" s="104">
        <v>78</v>
      </c>
      <c r="G4996" s="104" t="s">
        <v>257</v>
      </c>
      <c r="H4996" s="105">
        <v>1</v>
      </c>
      <c r="I4996" s="104" t="s">
        <v>258</v>
      </c>
      <c r="J4996" s="104"/>
      <c r="K4996" s="104" t="s">
        <v>78</v>
      </c>
      <c r="L4996" s="104" t="s">
        <v>299</v>
      </c>
      <c r="M4996" s="104" t="s">
        <v>516</v>
      </c>
      <c r="N4996" s="104"/>
      <c r="O4996" s="108" t="str">
        <f>A4995</f>
        <v>17397</v>
      </c>
      <c r="P4996" s="111" t="s">
        <v>1986</v>
      </c>
      <c r="Q4996" s="153">
        <v>0.52083333333333337</v>
      </c>
      <c r="R4996" s="153">
        <v>0.5625</v>
      </c>
      <c r="S4996" s="153">
        <v>4.1666666666666657E-2</v>
      </c>
      <c r="T4996" s="153">
        <v>0.52083333333333337</v>
      </c>
      <c r="U4996" s="153">
        <v>0.5625</v>
      </c>
      <c r="V4996" s="153">
        <f>IF(ISBLANK(T4996),"",Tabella2[[#This Row],[ACT STOP]]-Tabella2[[#This Row],[ACT START]])</f>
        <v>4.166666666666663E-2</v>
      </c>
      <c r="W4996" s="104" t="s">
        <v>92</v>
      </c>
      <c r="X4996" s="104" t="s">
        <v>91</v>
      </c>
      <c r="Y4996" s="110"/>
      <c r="Z4996" s="106"/>
      <c r="AA4996" s="104"/>
      <c r="AB4996" s="107"/>
      <c r="AC4996" s="72">
        <v>1</v>
      </c>
      <c r="AH4996" s="70"/>
      <c r="AI4996" s="70"/>
      <c r="AJ4996">
        <v>0</v>
      </c>
      <c r="AL4996" s="70"/>
      <c r="BM4996" s="135">
        <v>0.52083333333333337</v>
      </c>
      <c r="BN4996" s="136">
        <v>0.5625</v>
      </c>
      <c r="BO4996" s="101"/>
      <c r="BR4996" s="109" t="str">
        <f t="shared" si="77"/>
        <v>SH-25-4985</v>
      </c>
      <c r="BS4996" s="109" t="s">
        <v>332</v>
      </c>
      <c r="BT4996" t="s">
        <v>92</v>
      </c>
      <c r="BU4996" t="s">
        <v>10426</v>
      </c>
    </row>
    <row r="4997" spans="1:73" hidden="1">
      <c r="A4997" s="103" t="s">
        <v>10427</v>
      </c>
      <c r="B4997" s="102">
        <v>45908</v>
      </c>
      <c r="C4997" s="104">
        <f>_xlfn.ISOWEEKNUM(Tabella2[[#This Row],[Date]])</f>
        <v>37</v>
      </c>
      <c r="D4997" s="104" t="s">
        <v>751</v>
      </c>
      <c r="E4997" s="104" t="s">
        <v>256</v>
      </c>
      <c r="F4997" s="104">
        <v>77</v>
      </c>
      <c r="G4997" s="104" t="s">
        <v>257</v>
      </c>
      <c r="H4997" s="105">
        <v>13</v>
      </c>
      <c r="I4997" s="104" t="s">
        <v>258</v>
      </c>
      <c r="J4997" s="104"/>
      <c r="K4997" s="104" t="s">
        <v>83</v>
      </c>
      <c r="L4997" s="104" t="s">
        <v>299</v>
      </c>
      <c r="M4997" s="104" t="s">
        <v>516</v>
      </c>
      <c r="N4997" s="104"/>
      <c r="O4997" s="108" t="str">
        <f>A4998</f>
        <v>17400</v>
      </c>
      <c r="P4997" s="111" t="s">
        <v>1877</v>
      </c>
      <c r="Q4997" s="153" t="s">
        <v>271</v>
      </c>
      <c r="R4997" s="153" t="s">
        <v>272</v>
      </c>
      <c r="S4997" s="153">
        <v>4.1666666666666657E-2</v>
      </c>
      <c r="T4997" s="153" t="s">
        <v>271</v>
      </c>
      <c r="U4997" s="153" t="s">
        <v>272</v>
      </c>
      <c r="V4997" s="153">
        <f>IF(ISBLANK(T4997),"",Tabella2[[#This Row],[ACT STOP]]-Tabella2[[#This Row],[ACT START]])</f>
        <v>4.166666666666663E-2</v>
      </c>
      <c r="W4997" s="104" t="s">
        <v>92</v>
      </c>
      <c r="X4997" s="104" t="s">
        <v>91</v>
      </c>
      <c r="Y4997" s="110"/>
      <c r="Z4997" s="106"/>
      <c r="AA4997" s="104"/>
      <c r="AB4997" s="107"/>
      <c r="AC4997" s="72">
        <v>1</v>
      </c>
      <c r="AH4997" s="70"/>
      <c r="AI4997" s="70"/>
      <c r="AJ4997">
        <v>0</v>
      </c>
      <c r="AL4997" s="70"/>
      <c r="BM4997" s="135" t="s">
        <v>271</v>
      </c>
      <c r="BN4997" s="136" t="s">
        <v>272</v>
      </c>
      <c r="BO4997" s="101"/>
      <c r="BR4997" s="109" t="str">
        <f t="shared" si="77"/>
        <v>SH-25-4986</v>
      </c>
      <c r="BS4997" s="109" t="s">
        <v>427</v>
      </c>
      <c r="BT4997" t="s">
        <v>92</v>
      </c>
      <c r="BU4997" t="s">
        <v>10428</v>
      </c>
    </row>
    <row r="4998" spans="1:73" hidden="1">
      <c r="A4998" s="103" t="s">
        <v>10429</v>
      </c>
      <c r="B4998" s="102">
        <v>45908</v>
      </c>
      <c r="C4998" s="104">
        <f>_xlfn.ISOWEEKNUM(Tabella2[[#This Row],[Date]])</f>
        <v>37</v>
      </c>
      <c r="D4998" s="104" t="s">
        <v>751</v>
      </c>
      <c r="E4998" s="104" t="s">
        <v>256</v>
      </c>
      <c r="F4998" s="104">
        <v>76</v>
      </c>
      <c r="G4998" s="104" t="s">
        <v>284</v>
      </c>
      <c r="H4998" s="105">
        <v>23</v>
      </c>
      <c r="I4998" s="104" t="s">
        <v>258</v>
      </c>
      <c r="J4998" s="104"/>
      <c r="K4998" s="104" t="s">
        <v>80</v>
      </c>
      <c r="L4998" s="104" t="s">
        <v>299</v>
      </c>
      <c r="M4998" s="104" t="s">
        <v>516</v>
      </c>
      <c r="N4998" s="104"/>
      <c r="O4998" s="108" t="str">
        <f>A4997</f>
        <v>17399</v>
      </c>
      <c r="P4998" s="111" t="s">
        <v>1877</v>
      </c>
      <c r="Q4998" s="153">
        <v>0.52083333333333337</v>
      </c>
      <c r="R4998" s="153">
        <v>0.5625</v>
      </c>
      <c r="S4998" s="153">
        <v>4.1666666666666657E-2</v>
      </c>
      <c r="T4998" s="153">
        <v>0.52083333333333337</v>
      </c>
      <c r="U4998" s="153">
        <v>0.5625</v>
      </c>
      <c r="V4998" s="153">
        <f>IF(ISBLANK(T4998),"",Tabella2[[#This Row],[ACT STOP]]-Tabella2[[#This Row],[ACT START]])</f>
        <v>4.166666666666663E-2</v>
      </c>
      <c r="W4998" s="104" t="s">
        <v>92</v>
      </c>
      <c r="X4998" s="104" t="s">
        <v>91</v>
      </c>
      <c r="Y4998" s="110"/>
      <c r="Z4998" s="106"/>
      <c r="AA4998" s="104"/>
      <c r="AB4998" s="107"/>
      <c r="AC4998" s="72">
        <v>1</v>
      </c>
      <c r="AH4998" s="70"/>
      <c r="AI4998" s="70"/>
      <c r="AJ4998">
        <v>0</v>
      </c>
      <c r="AL4998" s="70"/>
      <c r="BM4998" s="135">
        <v>0.52083333333333337</v>
      </c>
      <c r="BN4998" s="136">
        <v>0.5625</v>
      </c>
      <c r="BO4998" s="101"/>
      <c r="BR4998" s="109" t="str">
        <f t="shared" si="77"/>
        <v>SH-25-4987</v>
      </c>
      <c r="BS4998" s="109" t="s">
        <v>358</v>
      </c>
      <c r="BT4998" t="s">
        <v>92</v>
      </c>
      <c r="BU4998" t="s">
        <v>10430</v>
      </c>
    </row>
    <row r="4999" spans="1:73" hidden="1">
      <c r="A4999" s="103" t="s">
        <v>10431</v>
      </c>
      <c r="B4999" s="102">
        <v>45908</v>
      </c>
      <c r="C4999" s="104">
        <f>_xlfn.ISOWEEKNUM(Tabella2[[#This Row],[Date]])</f>
        <v>37</v>
      </c>
      <c r="D4999" s="104" t="s">
        <v>817</v>
      </c>
      <c r="E4999" s="104" t="s">
        <v>284</v>
      </c>
      <c r="F4999" s="104">
        <v>73</v>
      </c>
      <c r="G4999" s="104" t="s">
        <v>257</v>
      </c>
      <c r="H4999" s="105">
        <v>9</v>
      </c>
      <c r="I4999" s="104"/>
      <c r="J4999" s="104" t="s">
        <v>258</v>
      </c>
      <c r="K4999" s="104" t="s">
        <v>81</v>
      </c>
      <c r="L4999" s="104" t="s">
        <v>259</v>
      </c>
      <c r="M4999" s="104" t="s">
        <v>328</v>
      </c>
      <c r="N4999" s="104"/>
      <c r="O4999" s="106"/>
      <c r="P4999" s="111" t="s">
        <v>3788</v>
      </c>
      <c r="Q4999" s="153" t="s">
        <v>271</v>
      </c>
      <c r="R4999" s="153" t="s">
        <v>272</v>
      </c>
      <c r="S4999" s="153">
        <v>4.1666666666666657E-2</v>
      </c>
      <c r="T4999" s="153">
        <v>0.52083333333333337</v>
      </c>
      <c r="U4999" s="153">
        <v>0.5625</v>
      </c>
      <c r="V4999" s="153">
        <f>IF(ISBLANK(T4999),"",Tabella2[[#This Row],[ACT STOP]]-Tabella2[[#This Row],[ACT START]])</f>
        <v>4.166666666666663E-2</v>
      </c>
      <c r="W4999" s="104" t="s">
        <v>92</v>
      </c>
      <c r="X4999" s="104" t="s">
        <v>91</v>
      </c>
      <c r="Y4999" s="110"/>
      <c r="Z4999" s="106"/>
      <c r="AA4999" s="104"/>
      <c r="AB4999" s="107"/>
      <c r="AC4999" s="72">
        <v>1</v>
      </c>
      <c r="AH4999" s="70"/>
      <c r="AI4999" s="70"/>
      <c r="AJ4999">
        <v>0</v>
      </c>
      <c r="AL4999" s="70"/>
      <c r="BM4999" s="135">
        <v>0.52083333333333337</v>
      </c>
      <c r="BN4999" s="136">
        <v>0.5625</v>
      </c>
      <c r="BO4999" s="101"/>
      <c r="BR4999" s="109" t="str">
        <f t="shared" si="77"/>
        <v>SH-25-4988</v>
      </c>
      <c r="BS4999" s="109" t="s">
        <v>318</v>
      </c>
      <c r="BT4999" t="s">
        <v>92</v>
      </c>
      <c r="BU4999" t="s">
        <v>10432</v>
      </c>
    </row>
    <row r="5000" spans="1:73" hidden="1">
      <c r="A5000" s="103" t="s">
        <v>10433</v>
      </c>
      <c r="B5000" s="102">
        <v>45908</v>
      </c>
      <c r="C5000" s="104">
        <f>_xlfn.ISOWEEKNUM(Tabella2[[#This Row],[Date]])</f>
        <v>37</v>
      </c>
      <c r="D5000" s="104" t="s">
        <v>817</v>
      </c>
      <c r="E5000" s="104" t="s">
        <v>284</v>
      </c>
      <c r="F5000" s="104">
        <v>75</v>
      </c>
      <c r="G5000" s="104" t="s">
        <v>284</v>
      </c>
      <c r="H5000" s="105">
        <v>22</v>
      </c>
      <c r="I5000" s="104"/>
      <c r="J5000" s="104" t="s">
        <v>258</v>
      </c>
      <c r="K5000" s="104" t="s">
        <v>77</v>
      </c>
      <c r="L5000" s="104" t="s">
        <v>259</v>
      </c>
      <c r="M5000" s="104" t="s">
        <v>328</v>
      </c>
      <c r="N5000" s="104"/>
      <c r="O5000" s="106"/>
      <c r="P5000" s="111" t="s">
        <v>3788</v>
      </c>
      <c r="Q5000" s="153" t="s">
        <v>271</v>
      </c>
      <c r="R5000" s="153" t="s">
        <v>272</v>
      </c>
      <c r="S5000" s="153">
        <v>4.1666666666666657E-2</v>
      </c>
      <c r="T5000" s="153">
        <v>0.52083333333333337</v>
      </c>
      <c r="U5000" s="153">
        <v>0.5625</v>
      </c>
      <c r="V5000" s="153">
        <f>IF(ISBLANK(T5000),"",Tabella2[[#This Row],[ACT STOP]]-Tabella2[[#This Row],[ACT START]])</f>
        <v>4.166666666666663E-2</v>
      </c>
      <c r="W5000" s="104" t="s">
        <v>92</v>
      </c>
      <c r="X5000" s="104" t="s">
        <v>91</v>
      </c>
      <c r="Y5000" s="110"/>
      <c r="Z5000" s="106"/>
      <c r="AA5000" s="104"/>
      <c r="AB5000" s="107"/>
      <c r="AC5000" s="72">
        <v>1</v>
      </c>
      <c r="AH5000" s="70"/>
      <c r="AI5000" s="70"/>
      <c r="AJ5000">
        <v>0</v>
      </c>
      <c r="AL5000" s="70"/>
      <c r="BM5000" s="135">
        <v>0.52083333333333337</v>
      </c>
      <c r="BN5000" s="136">
        <v>0.5625</v>
      </c>
      <c r="BO5000" s="101"/>
      <c r="BR5000" s="109" t="str">
        <f t="shared" si="77"/>
        <v>SH-25-4989</v>
      </c>
      <c r="BS5000" s="109" t="s">
        <v>295</v>
      </c>
      <c r="BT5000" t="s">
        <v>92</v>
      </c>
      <c r="BU5000" t="s">
        <v>10434</v>
      </c>
    </row>
    <row r="5001" spans="1:73" hidden="1">
      <c r="A5001" s="103" t="s">
        <v>10435</v>
      </c>
      <c r="B5001" s="102">
        <v>45908</v>
      </c>
      <c r="C5001" s="104">
        <f>_xlfn.ISOWEEKNUM(Tabella2[[#This Row],[Date]])</f>
        <v>37</v>
      </c>
      <c r="D5001" s="104" t="s">
        <v>722</v>
      </c>
      <c r="E5001" s="104" t="s">
        <v>327</v>
      </c>
      <c r="F5001" s="104">
        <v>76</v>
      </c>
      <c r="G5001" s="104" t="s">
        <v>284</v>
      </c>
      <c r="H5001" s="105">
        <v>9</v>
      </c>
      <c r="I5001" s="104" t="s">
        <v>258</v>
      </c>
      <c r="J5001" s="104"/>
      <c r="K5001" s="104" t="s">
        <v>79</v>
      </c>
      <c r="L5001" s="104" t="s">
        <v>299</v>
      </c>
      <c r="M5001" s="104" t="s">
        <v>276</v>
      </c>
      <c r="N5001" s="104"/>
      <c r="O5001" s="108" t="str">
        <f>A5002</f>
        <v>17404</v>
      </c>
      <c r="P5001" s="111" t="s">
        <v>4637</v>
      </c>
      <c r="Q5001" s="153" t="s">
        <v>550</v>
      </c>
      <c r="R5001" s="153">
        <v>0.60416666666666663</v>
      </c>
      <c r="S5001" s="153">
        <v>2.0833333333333329E-2</v>
      </c>
      <c r="T5001" s="153" t="s">
        <v>550</v>
      </c>
      <c r="U5001" s="153">
        <v>0.60416666666666663</v>
      </c>
      <c r="V5001" s="153">
        <f>IF(ISBLANK(T5001),"",Tabella2[[#This Row],[ACT STOP]]-Tabella2[[#This Row],[ACT START]])</f>
        <v>2.0833333333333259E-2</v>
      </c>
      <c r="W5001" s="104" t="s">
        <v>92</v>
      </c>
      <c r="X5001" s="104" t="s">
        <v>91</v>
      </c>
      <c r="Y5001" s="110"/>
      <c r="Z5001" s="106"/>
      <c r="AA5001" s="104"/>
      <c r="AB5001" s="107"/>
      <c r="AC5001" s="72">
        <v>1</v>
      </c>
      <c r="AH5001" s="70"/>
      <c r="AI5001" s="70"/>
      <c r="AJ5001">
        <v>0</v>
      </c>
      <c r="AL5001" s="70"/>
      <c r="BM5001" s="135" t="s">
        <v>550</v>
      </c>
      <c r="BN5001" s="136">
        <v>0.60416666666666663</v>
      </c>
      <c r="BO5001" s="101"/>
      <c r="BR5001" s="109" t="str">
        <f t="shared" si="77"/>
        <v>SH-25-4990</v>
      </c>
      <c r="BS5001" s="109" t="s">
        <v>339</v>
      </c>
      <c r="BT5001" t="s">
        <v>92</v>
      </c>
      <c r="BU5001" t="s">
        <v>10436</v>
      </c>
    </row>
    <row r="5002" spans="1:73" hidden="1">
      <c r="A5002" s="103" t="s">
        <v>10437</v>
      </c>
      <c r="B5002" s="102">
        <v>45908</v>
      </c>
      <c r="C5002" s="104">
        <f>_xlfn.ISOWEEKNUM(Tabella2[[#This Row],[Date]])</f>
        <v>37</v>
      </c>
      <c r="D5002" s="104" t="s">
        <v>195</v>
      </c>
      <c r="E5002" s="104" t="s">
        <v>880</v>
      </c>
      <c r="F5002" s="104"/>
      <c r="G5002" s="104" t="s">
        <v>257</v>
      </c>
      <c r="H5002" s="105">
        <v>5</v>
      </c>
      <c r="I5002" s="104"/>
      <c r="J5002" s="104" t="s">
        <v>258</v>
      </c>
      <c r="K5002" s="104" t="s">
        <v>78</v>
      </c>
      <c r="L5002" s="104" t="s">
        <v>299</v>
      </c>
      <c r="M5002" s="104" t="s">
        <v>276</v>
      </c>
      <c r="N5002" s="104"/>
      <c r="O5002" s="108" t="str">
        <f>A5001</f>
        <v>17403</v>
      </c>
      <c r="P5002" s="111" t="s">
        <v>300</v>
      </c>
      <c r="Q5002" s="153">
        <v>0.58333333333333337</v>
      </c>
      <c r="R5002" s="153">
        <v>0.60416666666666663</v>
      </c>
      <c r="S5002" s="153">
        <v>2.0833333333333329E-2</v>
      </c>
      <c r="T5002" s="153">
        <v>0.58333333333333337</v>
      </c>
      <c r="U5002" s="153">
        <v>0.60416666666666663</v>
      </c>
      <c r="V5002" s="153">
        <f>IF(ISBLANK(T5002),"",Tabella2[[#This Row],[ACT STOP]]-Tabella2[[#This Row],[ACT START]])</f>
        <v>2.0833333333333259E-2</v>
      </c>
      <c r="W5002" s="104" t="s">
        <v>122</v>
      </c>
      <c r="X5002" s="104" t="s">
        <v>91</v>
      </c>
      <c r="Y5002" s="110"/>
      <c r="Z5002" s="106"/>
      <c r="AA5002" s="104"/>
      <c r="AB5002" s="107"/>
      <c r="AC5002" s="72">
        <v>1</v>
      </c>
      <c r="AH5002" s="70"/>
      <c r="AI5002" s="70"/>
      <c r="AJ5002">
        <v>0</v>
      </c>
      <c r="AL5002" s="70"/>
      <c r="BM5002" s="135">
        <v>0.58333333333333337</v>
      </c>
      <c r="BN5002" s="136">
        <v>0.60416666666666663</v>
      </c>
      <c r="BO5002" s="101"/>
      <c r="BR5002" s="109" t="str">
        <f t="shared" si="77"/>
        <v>SH-25-4991</v>
      </c>
      <c r="BS5002" s="109" t="s">
        <v>416</v>
      </c>
      <c r="BT5002" t="s">
        <v>122</v>
      </c>
      <c r="BU5002" t="s">
        <v>881</v>
      </c>
    </row>
    <row r="5003" spans="1:73" hidden="1">
      <c r="A5003" s="103" t="s">
        <v>10438</v>
      </c>
      <c r="B5003" s="102">
        <v>45908</v>
      </c>
      <c r="C5003" s="104">
        <f>_xlfn.ISOWEEKNUM(Tabella2[[#This Row],[Date]])</f>
        <v>37</v>
      </c>
      <c r="D5003" s="104" t="s">
        <v>722</v>
      </c>
      <c r="E5003" s="104" t="s">
        <v>327</v>
      </c>
      <c r="F5003" s="104">
        <v>77</v>
      </c>
      <c r="G5003" s="104" t="s">
        <v>257</v>
      </c>
      <c r="H5003" s="105">
        <v>5</v>
      </c>
      <c r="I5003" s="104" t="s">
        <v>258</v>
      </c>
      <c r="J5003" s="104"/>
      <c r="K5003" s="104" t="s">
        <v>79</v>
      </c>
      <c r="L5003" s="104" t="s">
        <v>299</v>
      </c>
      <c r="M5003" s="104" t="s">
        <v>276</v>
      </c>
      <c r="N5003" s="104"/>
      <c r="O5003" s="108" t="str">
        <f>A5004</f>
        <v>17406</v>
      </c>
      <c r="P5003" s="111" t="s">
        <v>4637</v>
      </c>
      <c r="Q5003" s="153" t="s">
        <v>343</v>
      </c>
      <c r="R5003" s="153">
        <v>0.62847222222222221</v>
      </c>
      <c r="S5003" s="153">
        <v>2.0833333333333329E-2</v>
      </c>
      <c r="T5003" s="153">
        <v>0.60416666666666663</v>
      </c>
      <c r="U5003" s="153">
        <v>0.625</v>
      </c>
      <c r="V5003" s="153">
        <f>IF(ISBLANK(T5003),"",Tabella2[[#This Row],[ACT STOP]]-Tabella2[[#This Row],[ACT START]])</f>
        <v>2.083333333333337E-2</v>
      </c>
      <c r="W5003" s="104" t="s">
        <v>92</v>
      </c>
      <c r="X5003" s="104" t="s">
        <v>91</v>
      </c>
      <c r="Y5003" s="110"/>
      <c r="Z5003" s="106"/>
      <c r="AA5003" s="104"/>
      <c r="AB5003" s="107"/>
      <c r="AC5003" s="72">
        <v>1</v>
      </c>
      <c r="AH5003" s="70"/>
      <c r="AI5003" s="70"/>
      <c r="AJ5003">
        <v>0</v>
      </c>
      <c r="AL5003" s="70"/>
      <c r="BM5003" s="135">
        <v>0.60416666666666663</v>
      </c>
      <c r="BN5003" s="136">
        <v>0.625</v>
      </c>
      <c r="BO5003" s="101"/>
      <c r="BR5003" s="109" t="str">
        <f t="shared" si="77"/>
        <v>SH-25-4992</v>
      </c>
      <c r="BS5003" s="109" t="s">
        <v>416</v>
      </c>
      <c r="BT5003" t="s">
        <v>92</v>
      </c>
      <c r="BU5003" t="s">
        <v>10439</v>
      </c>
    </row>
    <row r="5004" spans="1:73" hidden="1">
      <c r="A5004" s="103" t="s">
        <v>10440</v>
      </c>
      <c r="B5004" s="102">
        <v>45908</v>
      </c>
      <c r="C5004" s="104">
        <f>_xlfn.ISOWEEKNUM(Tabella2[[#This Row],[Date]])</f>
        <v>37</v>
      </c>
      <c r="D5004" s="104" t="s">
        <v>195</v>
      </c>
      <c r="E5004" s="104" t="s">
        <v>880</v>
      </c>
      <c r="F5004" s="104"/>
      <c r="G5004" s="104" t="s">
        <v>284</v>
      </c>
      <c r="H5004" s="105">
        <v>9</v>
      </c>
      <c r="I5004" s="104"/>
      <c r="J5004" s="104" t="s">
        <v>258</v>
      </c>
      <c r="K5004" s="104" t="s">
        <v>78</v>
      </c>
      <c r="L5004" s="104" t="s">
        <v>299</v>
      </c>
      <c r="M5004" s="104" t="s">
        <v>276</v>
      </c>
      <c r="N5004" s="104"/>
      <c r="O5004" s="108" t="str">
        <f>A5003</f>
        <v>17405</v>
      </c>
      <c r="P5004" s="111" t="s">
        <v>300</v>
      </c>
      <c r="Q5004" s="153" t="s">
        <v>343</v>
      </c>
      <c r="R5004" s="153">
        <v>0.62847222222222221</v>
      </c>
      <c r="S5004" s="153">
        <v>2.0833333333333329E-2</v>
      </c>
      <c r="T5004" s="153">
        <v>0.60416666666666663</v>
      </c>
      <c r="U5004" s="153">
        <v>0.625</v>
      </c>
      <c r="V5004" s="153">
        <f>IF(ISBLANK(T5004),"",Tabella2[[#This Row],[ACT STOP]]-Tabella2[[#This Row],[ACT START]])</f>
        <v>2.083333333333337E-2</v>
      </c>
      <c r="W5004" s="104" t="s">
        <v>122</v>
      </c>
      <c r="X5004" s="104" t="s">
        <v>91</v>
      </c>
      <c r="Y5004" s="110"/>
      <c r="Z5004" s="106"/>
      <c r="AA5004" s="104"/>
      <c r="AB5004" s="107"/>
      <c r="AC5004" s="72">
        <v>1</v>
      </c>
      <c r="AH5004" s="70"/>
      <c r="AI5004" s="70"/>
      <c r="AJ5004">
        <v>0</v>
      </c>
      <c r="AL5004" s="70"/>
      <c r="BM5004" s="135">
        <v>0.60416666666666663</v>
      </c>
      <c r="BN5004" s="136">
        <v>0.625</v>
      </c>
      <c r="BO5004" s="101"/>
      <c r="BR5004" s="109" t="str">
        <f t="shared" si="77"/>
        <v>SH-25-4993</v>
      </c>
      <c r="BS5004" s="109" t="s">
        <v>339</v>
      </c>
      <c r="BT5004" t="s">
        <v>122</v>
      </c>
      <c r="BU5004" t="s">
        <v>881</v>
      </c>
    </row>
    <row r="5005" spans="1:73" hidden="1">
      <c r="A5005" s="103" t="s">
        <v>10441</v>
      </c>
      <c r="B5005" s="102">
        <v>45908</v>
      </c>
      <c r="C5005" s="104">
        <f>_xlfn.ISOWEEKNUM(Tabella2[[#This Row],[Date]])</f>
        <v>37</v>
      </c>
      <c r="D5005" s="104" t="s">
        <v>817</v>
      </c>
      <c r="E5005" s="104" t="s">
        <v>284</v>
      </c>
      <c r="F5005" s="104">
        <v>74</v>
      </c>
      <c r="G5005" s="104" t="s">
        <v>257</v>
      </c>
      <c r="H5005" s="105">
        <v>17</v>
      </c>
      <c r="I5005" s="104"/>
      <c r="J5005" s="104" t="s">
        <v>258</v>
      </c>
      <c r="K5005" s="104" t="s">
        <v>83</v>
      </c>
      <c r="L5005" s="104" t="s">
        <v>299</v>
      </c>
      <c r="M5005" s="104" t="s">
        <v>328</v>
      </c>
      <c r="N5005" s="104"/>
      <c r="O5005" s="108" t="str">
        <f>A5006</f>
        <v>17408</v>
      </c>
      <c r="P5005" s="111" t="s">
        <v>4012</v>
      </c>
      <c r="Q5005" s="153" t="s">
        <v>550</v>
      </c>
      <c r="R5005" s="153" t="s">
        <v>665</v>
      </c>
      <c r="S5005" s="153">
        <v>4.1666666666666657E-2</v>
      </c>
      <c r="T5005" s="153" t="s">
        <v>550</v>
      </c>
      <c r="U5005" s="153" t="s">
        <v>665</v>
      </c>
      <c r="V5005" s="153">
        <f>IF(ISBLANK(T5005),"",Tabella2[[#This Row],[ACT STOP]]-Tabella2[[#This Row],[ACT START]])</f>
        <v>4.166666666666663E-2</v>
      </c>
      <c r="W5005" s="104" t="s">
        <v>92</v>
      </c>
      <c r="X5005" s="104" t="s">
        <v>91</v>
      </c>
      <c r="Y5005" s="110"/>
      <c r="Z5005" s="106"/>
      <c r="AA5005" s="104"/>
      <c r="AB5005" s="107"/>
      <c r="AC5005" s="72">
        <v>1</v>
      </c>
      <c r="AH5005" s="70"/>
      <c r="AI5005" s="70"/>
      <c r="AJ5005">
        <v>0</v>
      </c>
      <c r="AL5005" s="70"/>
      <c r="BM5005" s="135" t="s">
        <v>550</v>
      </c>
      <c r="BN5005" s="136" t="s">
        <v>665</v>
      </c>
      <c r="BO5005" s="101"/>
      <c r="BR5005" s="109" t="str">
        <f t="shared" ref="BR5005:BR5068" si="78">_xlfn.CONCAT(LEFT(BR5004,6),TEXT(RIGHT(BR5004,4)+1,"0000"))</f>
        <v>SH-25-4994</v>
      </c>
      <c r="BS5005" s="109" t="s">
        <v>393</v>
      </c>
      <c r="BT5005" t="s">
        <v>92</v>
      </c>
      <c r="BU5005" t="s">
        <v>10442</v>
      </c>
    </row>
    <row r="5006" spans="1:73" hidden="1">
      <c r="A5006" s="103" t="s">
        <v>10443</v>
      </c>
      <c r="B5006" s="102">
        <v>45908</v>
      </c>
      <c r="C5006" s="104">
        <f>_xlfn.ISOWEEKNUM(Tabella2[[#This Row],[Date]])</f>
        <v>37</v>
      </c>
      <c r="D5006" s="104" t="s">
        <v>817</v>
      </c>
      <c r="E5006" s="104" t="s">
        <v>284</v>
      </c>
      <c r="F5006" s="104">
        <v>72</v>
      </c>
      <c r="G5006" s="104" t="s">
        <v>257</v>
      </c>
      <c r="H5006" s="105">
        <v>31</v>
      </c>
      <c r="I5006" s="104"/>
      <c r="J5006" s="104" t="s">
        <v>258</v>
      </c>
      <c r="K5006" s="104" t="s">
        <v>80</v>
      </c>
      <c r="L5006" s="104" t="s">
        <v>299</v>
      </c>
      <c r="M5006" s="104" t="s">
        <v>328</v>
      </c>
      <c r="N5006" s="104"/>
      <c r="O5006" s="108" t="str">
        <f>A5005</f>
        <v>17407</v>
      </c>
      <c r="P5006" s="111" t="s">
        <v>4012</v>
      </c>
      <c r="Q5006" s="153">
        <v>0.58333333333333337</v>
      </c>
      <c r="R5006" s="153">
        <v>0.625</v>
      </c>
      <c r="S5006" s="153">
        <v>4.1666666666666657E-2</v>
      </c>
      <c r="T5006" s="153">
        <v>0.58333333333333337</v>
      </c>
      <c r="U5006" s="153">
        <v>0.625</v>
      </c>
      <c r="V5006" s="153">
        <f>IF(ISBLANK(T5006),"",Tabella2[[#This Row],[ACT STOP]]-Tabella2[[#This Row],[ACT START]])</f>
        <v>4.166666666666663E-2</v>
      </c>
      <c r="W5006" s="104" t="s">
        <v>92</v>
      </c>
      <c r="X5006" s="104" t="s">
        <v>91</v>
      </c>
      <c r="Y5006" s="110"/>
      <c r="Z5006" s="106"/>
      <c r="AA5006" s="104"/>
      <c r="AB5006" s="107"/>
      <c r="AC5006" s="72">
        <v>1</v>
      </c>
      <c r="AH5006" s="70"/>
      <c r="AI5006" s="70"/>
      <c r="AJ5006">
        <v>0</v>
      </c>
      <c r="AL5006" s="70"/>
      <c r="BM5006" s="135">
        <v>0.58333333333333337</v>
      </c>
      <c r="BN5006" s="136">
        <v>0.625</v>
      </c>
      <c r="BO5006" s="101"/>
      <c r="BR5006" s="109" t="str">
        <f t="shared" si="78"/>
        <v>SH-25-4995</v>
      </c>
      <c r="BS5006" s="109" t="s">
        <v>345</v>
      </c>
      <c r="BT5006" t="s">
        <v>92</v>
      </c>
      <c r="BU5006" t="s">
        <v>10444</v>
      </c>
    </row>
    <row r="5007" spans="1:73" hidden="1">
      <c r="A5007" s="103" t="s">
        <v>10445</v>
      </c>
      <c r="B5007" s="102">
        <v>45908</v>
      </c>
      <c r="C5007" s="104">
        <f>_xlfn.ISOWEEKNUM(Tabella2[[#This Row],[Date]])</f>
        <v>37</v>
      </c>
      <c r="D5007" s="104" t="s">
        <v>6396</v>
      </c>
      <c r="E5007" s="104" t="s">
        <v>256</v>
      </c>
      <c r="F5007" s="104">
        <v>71</v>
      </c>
      <c r="G5007" s="104" t="s">
        <v>257</v>
      </c>
      <c r="H5007" s="105">
        <v>14</v>
      </c>
      <c r="I5007" s="104"/>
      <c r="J5007" s="104" t="s">
        <v>258</v>
      </c>
      <c r="K5007" s="104" t="s">
        <v>81</v>
      </c>
      <c r="L5007" s="104" t="s">
        <v>259</v>
      </c>
      <c r="M5007" s="104" t="s">
        <v>328</v>
      </c>
      <c r="N5007" s="104"/>
      <c r="O5007" s="106"/>
      <c r="P5007" s="111" t="s">
        <v>8923</v>
      </c>
      <c r="Q5007" s="153" t="s">
        <v>550</v>
      </c>
      <c r="R5007" s="153" t="s">
        <v>665</v>
      </c>
      <c r="S5007" s="153">
        <v>4.1666666666666657E-2</v>
      </c>
      <c r="T5007" s="153">
        <v>0.58333333333333337</v>
      </c>
      <c r="U5007" s="153">
        <v>0.625</v>
      </c>
      <c r="V5007" s="153">
        <f>IF(ISBLANK(T5007),"",Tabella2[[#This Row],[ACT STOP]]-Tabella2[[#This Row],[ACT START]])</f>
        <v>4.166666666666663E-2</v>
      </c>
      <c r="W5007" s="104" t="s">
        <v>92</v>
      </c>
      <c r="X5007" s="104" t="s">
        <v>91</v>
      </c>
      <c r="Y5007" s="110"/>
      <c r="Z5007" s="106"/>
      <c r="AA5007" s="104"/>
      <c r="AB5007" s="107"/>
      <c r="AC5007" s="72">
        <v>1</v>
      </c>
      <c r="AH5007" s="70"/>
      <c r="AI5007" s="70"/>
      <c r="AJ5007">
        <v>0</v>
      </c>
      <c r="AL5007" s="70"/>
      <c r="BM5007" s="135">
        <v>0.58333333333333337</v>
      </c>
      <c r="BN5007" s="136">
        <v>0.625</v>
      </c>
      <c r="BO5007" s="101"/>
      <c r="BR5007" s="109" t="str">
        <f t="shared" si="78"/>
        <v>SH-25-4996</v>
      </c>
      <c r="BS5007" s="109" t="s">
        <v>372</v>
      </c>
      <c r="BT5007" t="s">
        <v>92</v>
      </c>
      <c r="BU5007" t="s">
        <v>10446</v>
      </c>
    </row>
    <row r="5008" spans="1:73" hidden="1">
      <c r="A5008" s="103" t="s">
        <v>10447</v>
      </c>
      <c r="B5008" s="102">
        <v>45908</v>
      </c>
      <c r="C5008" s="104">
        <f>_xlfn.ISOWEEKNUM(Tabella2[[#This Row],[Date]])</f>
        <v>37</v>
      </c>
      <c r="D5008" s="104" t="s">
        <v>9743</v>
      </c>
      <c r="E5008" s="104" t="s">
        <v>256</v>
      </c>
      <c r="F5008" s="104">
        <v>81</v>
      </c>
      <c r="G5008" s="104" t="s">
        <v>257</v>
      </c>
      <c r="H5008" s="105">
        <v>10</v>
      </c>
      <c r="I5008" s="104"/>
      <c r="J5008" s="104" t="s">
        <v>258</v>
      </c>
      <c r="K5008" s="104" t="s">
        <v>77</v>
      </c>
      <c r="L5008" s="104" t="s">
        <v>259</v>
      </c>
      <c r="M5008" s="104" t="s">
        <v>276</v>
      </c>
      <c r="N5008" s="104"/>
      <c r="O5008" s="106"/>
      <c r="P5008" s="111" t="s">
        <v>871</v>
      </c>
      <c r="Q5008" s="153" t="s">
        <v>550</v>
      </c>
      <c r="R5008" s="153" t="s">
        <v>665</v>
      </c>
      <c r="S5008" s="153">
        <v>4.1666666666666657E-2</v>
      </c>
      <c r="T5008" s="153">
        <v>0.58333333333333337</v>
      </c>
      <c r="U5008" s="153">
        <v>0.625</v>
      </c>
      <c r="V5008" s="153">
        <f>IF(ISBLANK(T5008),"",Tabella2[[#This Row],[ACT STOP]]-Tabella2[[#This Row],[ACT START]])</f>
        <v>4.166666666666663E-2</v>
      </c>
      <c r="W5008" s="104" t="s">
        <v>92</v>
      </c>
      <c r="X5008" s="104" t="s">
        <v>91</v>
      </c>
      <c r="Y5008" s="110"/>
      <c r="Z5008" s="106"/>
      <c r="AA5008" s="104"/>
      <c r="AB5008" s="107"/>
      <c r="AC5008" s="72">
        <v>1</v>
      </c>
      <c r="AH5008" s="70"/>
      <c r="AI5008" s="70"/>
      <c r="AJ5008">
        <v>0</v>
      </c>
      <c r="AL5008" s="70"/>
      <c r="BM5008" s="135">
        <v>0.58333333333333337</v>
      </c>
      <c r="BN5008" s="136">
        <v>0.625</v>
      </c>
      <c r="BO5008" s="101"/>
      <c r="BR5008" s="109" t="str">
        <f t="shared" si="78"/>
        <v>SH-25-4997</v>
      </c>
      <c r="BS5008" s="109" t="s">
        <v>552</v>
      </c>
      <c r="BT5008" t="s">
        <v>92</v>
      </c>
      <c r="BU5008" t="s">
        <v>10448</v>
      </c>
    </row>
    <row r="5009" spans="1:73" hidden="1">
      <c r="A5009" s="103" t="s">
        <v>10449</v>
      </c>
      <c r="B5009" s="102">
        <v>45908</v>
      </c>
      <c r="C5009" s="104">
        <f>_xlfn.ISOWEEKNUM(Tabella2[[#This Row],[Date]])</f>
        <v>37</v>
      </c>
      <c r="D5009" s="104" t="s">
        <v>722</v>
      </c>
      <c r="E5009" s="104" t="s">
        <v>327</v>
      </c>
      <c r="F5009" s="104">
        <v>80</v>
      </c>
      <c r="G5009" s="104" t="s">
        <v>257</v>
      </c>
      <c r="H5009" s="105">
        <v>9</v>
      </c>
      <c r="I5009" s="104" t="s">
        <v>258</v>
      </c>
      <c r="J5009" s="104"/>
      <c r="K5009" s="104" t="s">
        <v>79</v>
      </c>
      <c r="L5009" s="104" t="s">
        <v>299</v>
      </c>
      <c r="M5009" s="104" t="s">
        <v>276</v>
      </c>
      <c r="N5009" s="104"/>
      <c r="O5009" s="108" t="str">
        <f>A5010</f>
        <v>17412</v>
      </c>
      <c r="P5009" s="111" t="s">
        <v>4637</v>
      </c>
      <c r="Q5009" s="153" t="s">
        <v>519</v>
      </c>
      <c r="R5009" s="153">
        <v>0.66666666666666663</v>
      </c>
      <c r="S5009" s="153">
        <v>2.0833333333333329E-2</v>
      </c>
      <c r="T5009" s="153" t="s">
        <v>519</v>
      </c>
      <c r="U5009" s="153">
        <v>0.66666666666666663</v>
      </c>
      <c r="V5009" s="153">
        <f>IF(ISBLANK(T5009),"",Tabella2[[#This Row],[ACT STOP]]-Tabella2[[#This Row],[ACT START]])</f>
        <v>2.0833333333333259E-2</v>
      </c>
      <c r="W5009" s="104" t="s">
        <v>92</v>
      </c>
      <c r="X5009" s="104" t="s">
        <v>91</v>
      </c>
      <c r="Y5009" s="110"/>
      <c r="Z5009" s="106"/>
      <c r="AA5009" s="104"/>
      <c r="AB5009" s="107"/>
      <c r="AC5009" s="72">
        <v>1</v>
      </c>
      <c r="AH5009" s="70"/>
      <c r="AI5009" s="70"/>
      <c r="AJ5009">
        <v>0</v>
      </c>
      <c r="AL5009" s="70"/>
      <c r="BM5009" s="135" t="s">
        <v>519</v>
      </c>
      <c r="BN5009" s="136">
        <v>0.66666666666666663</v>
      </c>
      <c r="BO5009" s="101"/>
      <c r="BR5009" s="109" t="str">
        <f t="shared" si="78"/>
        <v>SH-25-4998</v>
      </c>
      <c r="BS5009" s="109" t="s">
        <v>318</v>
      </c>
      <c r="BT5009" t="s">
        <v>92</v>
      </c>
      <c r="BU5009" t="s">
        <v>10450</v>
      </c>
    </row>
    <row r="5010" spans="1:73" hidden="1">
      <c r="A5010" s="103" t="s">
        <v>10451</v>
      </c>
      <c r="B5010" s="102">
        <v>45908</v>
      </c>
      <c r="C5010" s="104">
        <f>_xlfn.ISOWEEKNUM(Tabella2[[#This Row],[Date]])</f>
        <v>37</v>
      </c>
      <c r="D5010" s="104" t="s">
        <v>195</v>
      </c>
      <c r="E5010" s="104" t="s">
        <v>880</v>
      </c>
      <c r="F5010" s="104"/>
      <c r="G5010" s="104" t="s">
        <v>257</v>
      </c>
      <c r="H5010" s="105">
        <v>1</v>
      </c>
      <c r="I5010" s="104"/>
      <c r="J5010" s="104" t="s">
        <v>258</v>
      </c>
      <c r="K5010" s="104" t="s">
        <v>78</v>
      </c>
      <c r="L5010" s="104" t="s">
        <v>299</v>
      </c>
      <c r="M5010" s="104" t="s">
        <v>276</v>
      </c>
      <c r="N5010" s="104"/>
      <c r="O5010" s="108" t="str">
        <f>A5009</f>
        <v>17411</v>
      </c>
      <c r="P5010" s="111" t="s">
        <v>300</v>
      </c>
      <c r="Q5010" s="153">
        <v>0.64583333333333337</v>
      </c>
      <c r="R5010" s="153">
        <v>0.66666666666666663</v>
      </c>
      <c r="S5010" s="153">
        <v>2.0833333333333329E-2</v>
      </c>
      <c r="T5010" s="153" t="s">
        <v>519</v>
      </c>
      <c r="U5010" s="153">
        <v>0.66666666666666663</v>
      </c>
      <c r="V5010" s="153">
        <f>IF(ISBLANK(T5010),"",Tabella2[[#This Row],[ACT STOP]]-Tabella2[[#This Row],[ACT START]])</f>
        <v>2.0833333333333259E-2</v>
      </c>
      <c r="W5010" s="104" t="s">
        <v>122</v>
      </c>
      <c r="X5010" s="104" t="s">
        <v>91</v>
      </c>
      <c r="Y5010" s="110"/>
      <c r="Z5010" s="106"/>
      <c r="AA5010" s="104"/>
      <c r="AB5010" s="107"/>
      <c r="AC5010" s="72">
        <v>1</v>
      </c>
      <c r="AH5010" s="70"/>
      <c r="AI5010" s="70"/>
      <c r="AJ5010">
        <v>0</v>
      </c>
      <c r="AL5010" s="70"/>
      <c r="BM5010" s="135" t="s">
        <v>519</v>
      </c>
      <c r="BN5010" s="136">
        <v>0.66666666666666663</v>
      </c>
      <c r="BO5010" s="101"/>
      <c r="BR5010" s="109" t="str">
        <f t="shared" si="78"/>
        <v>SH-25-4999</v>
      </c>
      <c r="BS5010" s="109" t="s">
        <v>332</v>
      </c>
      <c r="BT5010" t="s">
        <v>122</v>
      </c>
      <c r="BU5010" t="s">
        <v>881</v>
      </c>
    </row>
    <row r="5011" spans="1:73" hidden="1">
      <c r="A5011" s="103" t="s">
        <v>10452</v>
      </c>
      <c r="B5011" s="102">
        <v>45908</v>
      </c>
      <c r="C5011" s="104">
        <f>_xlfn.ISOWEEKNUM(Tabella2[[#This Row],[Date]])</f>
        <v>37</v>
      </c>
      <c r="D5011" s="104" t="s">
        <v>722</v>
      </c>
      <c r="E5011" s="104" t="s">
        <v>327</v>
      </c>
      <c r="F5011" s="104">
        <v>82</v>
      </c>
      <c r="G5011" s="104" t="s">
        <v>257</v>
      </c>
      <c r="H5011" s="105">
        <v>1</v>
      </c>
      <c r="I5011" s="104" t="s">
        <v>258</v>
      </c>
      <c r="J5011" s="104"/>
      <c r="K5011" s="104" t="s">
        <v>79</v>
      </c>
      <c r="L5011" s="104" t="s">
        <v>299</v>
      </c>
      <c r="M5011" s="104" t="s">
        <v>276</v>
      </c>
      <c r="N5011" s="104"/>
      <c r="O5011" s="108" t="str">
        <f>A5012</f>
        <v>17414</v>
      </c>
      <c r="P5011" s="111" t="s">
        <v>4637</v>
      </c>
      <c r="Q5011" s="153" t="s">
        <v>2642</v>
      </c>
      <c r="R5011" s="153">
        <v>0.69097222222222221</v>
      </c>
      <c r="S5011" s="153">
        <v>2.0833333333333329E-2</v>
      </c>
      <c r="T5011" s="153" t="s">
        <v>2642</v>
      </c>
      <c r="U5011" s="153">
        <v>0.69097222222222221</v>
      </c>
      <c r="V5011" s="153">
        <f>IF(ISBLANK(T5011),"",Tabella2[[#This Row],[ACT STOP]]-Tabella2[[#This Row],[ACT START]])</f>
        <v>2.083333333333337E-2</v>
      </c>
      <c r="W5011" s="104" t="s">
        <v>92</v>
      </c>
      <c r="X5011" s="104" t="s">
        <v>91</v>
      </c>
      <c r="Y5011" s="110"/>
      <c r="Z5011" s="106"/>
      <c r="AA5011" s="104"/>
      <c r="AB5011" s="107"/>
      <c r="AC5011" s="72">
        <v>1</v>
      </c>
      <c r="AH5011" s="70"/>
      <c r="AI5011" s="70"/>
      <c r="AJ5011">
        <v>0</v>
      </c>
      <c r="AL5011" s="70"/>
      <c r="BM5011" s="135" t="s">
        <v>2642</v>
      </c>
      <c r="BN5011" s="136">
        <v>0.69097222222222221</v>
      </c>
      <c r="BO5011" s="101"/>
      <c r="BR5011" s="109" t="str">
        <f t="shared" si="78"/>
        <v>SH-25-5000</v>
      </c>
      <c r="BS5011" s="109" t="s">
        <v>332</v>
      </c>
      <c r="BT5011" t="s">
        <v>92</v>
      </c>
      <c r="BU5011" t="s">
        <v>10453</v>
      </c>
    </row>
    <row r="5012" spans="1:73" hidden="1">
      <c r="A5012" s="103" t="s">
        <v>10454</v>
      </c>
      <c r="B5012" s="102">
        <v>45908</v>
      </c>
      <c r="C5012" s="104">
        <f>_xlfn.ISOWEEKNUM(Tabella2[[#This Row],[Date]])</f>
        <v>37</v>
      </c>
      <c r="D5012" s="104" t="s">
        <v>195</v>
      </c>
      <c r="E5012" s="104" t="s">
        <v>880</v>
      </c>
      <c r="F5012" s="104"/>
      <c r="G5012" s="104" t="s">
        <v>257</v>
      </c>
      <c r="H5012" s="105">
        <v>9</v>
      </c>
      <c r="I5012" s="104"/>
      <c r="J5012" s="104" t="s">
        <v>258</v>
      </c>
      <c r="K5012" s="104" t="s">
        <v>78</v>
      </c>
      <c r="L5012" s="104" t="s">
        <v>299</v>
      </c>
      <c r="M5012" s="104" t="s">
        <v>276</v>
      </c>
      <c r="N5012" s="104"/>
      <c r="O5012" s="108" t="str">
        <f>A5011</f>
        <v>17413</v>
      </c>
      <c r="P5012" s="111" t="s">
        <v>300</v>
      </c>
      <c r="Q5012" s="153">
        <v>0.67013888888888884</v>
      </c>
      <c r="R5012" s="153">
        <v>0.69097222222222221</v>
      </c>
      <c r="S5012" s="153">
        <v>2.0833333333333329E-2</v>
      </c>
      <c r="T5012" s="153" t="s">
        <v>2642</v>
      </c>
      <c r="U5012" s="153">
        <v>0.69097222222222221</v>
      </c>
      <c r="V5012" s="153">
        <f>IF(ISBLANK(T5012),"",Tabella2[[#This Row],[ACT STOP]]-Tabella2[[#This Row],[ACT START]])</f>
        <v>2.083333333333337E-2</v>
      </c>
      <c r="W5012" s="104" t="s">
        <v>122</v>
      </c>
      <c r="X5012" s="104" t="s">
        <v>91</v>
      </c>
      <c r="Y5012" s="110"/>
      <c r="Z5012" s="106"/>
      <c r="AA5012" s="104"/>
      <c r="AB5012" s="107"/>
      <c r="AC5012" s="72">
        <v>1</v>
      </c>
      <c r="AH5012" s="70"/>
      <c r="AI5012" s="70"/>
      <c r="AJ5012">
        <v>0</v>
      </c>
      <c r="AL5012" s="70"/>
      <c r="BM5012" s="135" t="s">
        <v>2642</v>
      </c>
      <c r="BN5012" s="136">
        <v>0.69097222222222221</v>
      </c>
      <c r="BO5012" s="101"/>
      <c r="BR5012" s="109" t="str">
        <f t="shared" si="78"/>
        <v>SH-25-5001</v>
      </c>
      <c r="BS5012" s="109" t="s">
        <v>318</v>
      </c>
      <c r="BT5012" t="s">
        <v>122</v>
      </c>
      <c r="BU5012" t="s">
        <v>881</v>
      </c>
    </row>
    <row r="5013" spans="1:73" hidden="1">
      <c r="A5013" s="103" t="s">
        <v>10455</v>
      </c>
      <c r="B5013" s="102">
        <v>45908</v>
      </c>
      <c r="C5013" s="104">
        <f>_xlfn.ISOWEEKNUM(Tabella2[[#This Row],[Date]])</f>
        <v>37</v>
      </c>
      <c r="D5013" s="104" t="s">
        <v>9743</v>
      </c>
      <c r="E5013" s="104" t="s">
        <v>256</v>
      </c>
      <c r="F5013" s="104">
        <v>79</v>
      </c>
      <c r="G5013" s="104" t="s">
        <v>257</v>
      </c>
      <c r="H5013" s="105">
        <v>13</v>
      </c>
      <c r="I5013" s="104"/>
      <c r="J5013" s="104" t="s">
        <v>258</v>
      </c>
      <c r="K5013" s="104" t="s">
        <v>83</v>
      </c>
      <c r="L5013" s="104" t="s">
        <v>259</v>
      </c>
      <c r="M5013" s="104" t="s">
        <v>276</v>
      </c>
      <c r="N5013" s="104"/>
      <c r="O5013" s="106"/>
      <c r="P5013" s="111" t="s">
        <v>752</v>
      </c>
      <c r="Q5013" s="153" t="s">
        <v>519</v>
      </c>
      <c r="R5013" s="153" t="s">
        <v>520</v>
      </c>
      <c r="S5013" s="153">
        <v>4.1666666666666657E-2</v>
      </c>
      <c r="T5013" s="153" t="s">
        <v>519</v>
      </c>
      <c r="U5013" s="153" t="s">
        <v>520</v>
      </c>
      <c r="V5013" s="153">
        <f>IF(ISBLANK(T5013),"",Tabella2[[#This Row],[ACT STOP]]-Tabella2[[#This Row],[ACT START]])</f>
        <v>4.166666666666663E-2</v>
      </c>
      <c r="W5013" s="104" t="s">
        <v>92</v>
      </c>
      <c r="X5013" s="104" t="s">
        <v>91</v>
      </c>
      <c r="Y5013" s="110"/>
      <c r="Z5013" s="106"/>
      <c r="AA5013" s="104"/>
      <c r="AB5013" s="107"/>
      <c r="AC5013" s="72">
        <v>1</v>
      </c>
      <c r="AH5013" s="70"/>
      <c r="AI5013" s="70"/>
      <c r="AJ5013">
        <v>0</v>
      </c>
      <c r="AL5013" s="70"/>
      <c r="BM5013" s="135" t="s">
        <v>519</v>
      </c>
      <c r="BN5013" s="136" t="s">
        <v>520</v>
      </c>
      <c r="BO5013" s="101"/>
      <c r="BR5013" s="109" t="str">
        <f t="shared" si="78"/>
        <v>SH-25-5002</v>
      </c>
      <c r="BS5013" s="109" t="s">
        <v>427</v>
      </c>
      <c r="BT5013" t="s">
        <v>92</v>
      </c>
      <c r="BU5013" t="s">
        <v>10456</v>
      </c>
    </row>
    <row r="5014" spans="1:73" hidden="1">
      <c r="A5014" s="103" t="s">
        <v>10457</v>
      </c>
      <c r="B5014" s="102">
        <v>45908</v>
      </c>
      <c r="C5014" s="104">
        <f>_xlfn.ISOWEEKNUM(Tabella2[[#This Row],[Date]])</f>
        <v>37</v>
      </c>
      <c r="D5014" s="104" t="s">
        <v>9740</v>
      </c>
      <c r="E5014" s="104" t="s">
        <v>284</v>
      </c>
      <c r="F5014" s="104">
        <v>87</v>
      </c>
      <c r="G5014" s="104" t="s">
        <v>284</v>
      </c>
      <c r="H5014" s="105">
        <v>22</v>
      </c>
      <c r="I5014" s="104"/>
      <c r="J5014" s="104" t="s">
        <v>258</v>
      </c>
      <c r="K5014" s="104" t="s">
        <v>80</v>
      </c>
      <c r="L5014" s="104" t="s">
        <v>259</v>
      </c>
      <c r="M5014" s="104" t="s">
        <v>276</v>
      </c>
      <c r="N5014" s="104"/>
      <c r="O5014" s="106"/>
      <c r="P5014" s="111" t="s">
        <v>871</v>
      </c>
      <c r="Q5014" s="153" t="s">
        <v>519</v>
      </c>
      <c r="R5014" s="153" t="s">
        <v>520</v>
      </c>
      <c r="S5014" s="153">
        <v>4.1666666666666657E-2</v>
      </c>
      <c r="T5014" s="153" t="s">
        <v>519</v>
      </c>
      <c r="U5014" s="153">
        <v>0.69444444444444442</v>
      </c>
      <c r="V5014" s="153">
        <f>IF(ISBLANK(T5014),"",Tabella2[[#This Row],[ACT STOP]]-Tabella2[[#This Row],[ACT START]])</f>
        <v>4.8611111111111049E-2</v>
      </c>
      <c r="W5014" s="104" t="s">
        <v>92</v>
      </c>
      <c r="X5014" s="104" t="s">
        <v>91</v>
      </c>
      <c r="Y5014" s="110"/>
      <c r="Z5014" s="106"/>
      <c r="AA5014" s="104"/>
      <c r="AB5014" s="107"/>
      <c r="AC5014" s="72">
        <v>1</v>
      </c>
      <c r="AH5014" s="70"/>
      <c r="AI5014" s="70"/>
      <c r="AJ5014">
        <v>0</v>
      </c>
      <c r="AL5014" s="70"/>
      <c r="BM5014" s="135" t="s">
        <v>519</v>
      </c>
      <c r="BN5014" s="136" t="s">
        <v>520</v>
      </c>
      <c r="BO5014" s="101"/>
      <c r="BR5014" s="109" t="str">
        <f t="shared" si="78"/>
        <v>SH-25-5003</v>
      </c>
      <c r="BS5014" s="109" t="s">
        <v>295</v>
      </c>
      <c r="BT5014" t="s">
        <v>92</v>
      </c>
      <c r="BU5014" t="s">
        <v>10458</v>
      </c>
    </row>
    <row r="5015" spans="1:73" hidden="1">
      <c r="A5015" s="103" t="s">
        <v>10459</v>
      </c>
      <c r="B5015" s="102">
        <v>45908</v>
      </c>
      <c r="C5015" s="104">
        <f>_xlfn.ISOWEEKNUM(Tabella2[[#This Row],[Date]])</f>
        <v>37</v>
      </c>
      <c r="D5015" s="104" t="s">
        <v>9759</v>
      </c>
      <c r="E5015" s="104" t="s">
        <v>284</v>
      </c>
      <c r="F5015" s="104">
        <v>86</v>
      </c>
      <c r="G5015" s="104" t="s">
        <v>284</v>
      </c>
      <c r="H5015" s="105">
        <v>23</v>
      </c>
      <c r="I5015" s="104"/>
      <c r="J5015" s="104" t="s">
        <v>258</v>
      </c>
      <c r="K5015" s="104" t="s">
        <v>81</v>
      </c>
      <c r="L5015" s="104" t="s">
        <v>259</v>
      </c>
      <c r="M5015" s="104" t="s">
        <v>276</v>
      </c>
      <c r="N5015" s="104"/>
      <c r="O5015" s="106"/>
      <c r="P5015" s="111" t="s">
        <v>871</v>
      </c>
      <c r="Q5015" s="153" t="s">
        <v>519</v>
      </c>
      <c r="R5015" s="153" t="s">
        <v>520</v>
      </c>
      <c r="S5015" s="153">
        <v>4.1666666666666657E-2</v>
      </c>
      <c r="T5015" s="153">
        <v>0.64583333333333337</v>
      </c>
      <c r="U5015" s="153">
        <v>0.6875</v>
      </c>
      <c r="V5015" s="153">
        <f>IF(ISBLANK(T5015),"",Tabella2[[#This Row],[ACT STOP]]-Tabella2[[#This Row],[ACT START]])</f>
        <v>4.166666666666663E-2</v>
      </c>
      <c r="W5015" s="104" t="s">
        <v>92</v>
      </c>
      <c r="X5015" s="104" t="s">
        <v>91</v>
      </c>
      <c r="Y5015" s="110"/>
      <c r="Z5015" s="106"/>
      <c r="AA5015" s="104"/>
      <c r="AB5015" s="107"/>
      <c r="AC5015" s="72">
        <v>1</v>
      </c>
      <c r="AH5015" s="70"/>
      <c r="AI5015" s="70"/>
      <c r="AJ5015">
        <v>0</v>
      </c>
      <c r="AL5015" s="70"/>
      <c r="BM5015" s="135">
        <v>0.64583333333333337</v>
      </c>
      <c r="BN5015" s="136">
        <v>0.6875</v>
      </c>
      <c r="BO5015" s="101"/>
      <c r="BR5015" s="109" t="str">
        <f t="shared" si="78"/>
        <v>SH-25-5004</v>
      </c>
      <c r="BS5015" s="109" t="s">
        <v>358</v>
      </c>
      <c r="BT5015" t="s">
        <v>92</v>
      </c>
      <c r="BU5015" t="s">
        <v>10460</v>
      </c>
    </row>
    <row r="5016" spans="1:73" hidden="1">
      <c r="A5016" s="103" t="s">
        <v>10461</v>
      </c>
      <c r="B5016" s="102">
        <v>45908</v>
      </c>
      <c r="C5016" s="104">
        <f>_xlfn.ISOWEEKNUM(Tabella2[[#This Row],[Date]])</f>
        <v>37</v>
      </c>
      <c r="D5016" s="104" t="s">
        <v>9759</v>
      </c>
      <c r="E5016" s="104" t="s">
        <v>284</v>
      </c>
      <c r="F5016" s="104">
        <v>85</v>
      </c>
      <c r="G5016" s="104" t="s">
        <v>257</v>
      </c>
      <c r="H5016" s="105">
        <v>12</v>
      </c>
      <c r="I5016" s="104"/>
      <c r="J5016" s="104" t="s">
        <v>258</v>
      </c>
      <c r="K5016" s="104" t="s">
        <v>77</v>
      </c>
      <c r="L5016" s="104" t="s">
        <v>259</v>
      </c>
      <c r="M5016" s="104" t="s">
        <v>276</v>
      </c>
      <c r="N5016" s="104"/>
      <c r="O5016" s="106"/>
      <c r="P5016" s="111" t="s">
        <v>871</v>
      </c>
      <c r="Q5016" s="153" t="s">
        <v>519</v>
      </c>
      <c r="R5016" s="153" t="s">
        <v>520</v>
      </c>
      <c r="S5016" s="153">
        <v>4.1666666666666657E-2</v>
      </c>
      <c r="T5016" s="153" t="s">
        <v>519</v>
      </c>
      <c r="U5016" s="153" t="s">
        <v>520</v>
      </c>
      <c r="V5016" s="153">
        <f>IF(ISBLANK(T5016),"",Tabella2[[#This Row],[ACT STOP]]-Tabella2[[#This Row],[ACT START]])</f>
        <v>4.166666666666663E-2</v>
      </c>
      <c r="W5016" s="104" t="s">
        <v>92</v>
      </c>
      <c r="X5016" s="104" t="s">
        <v>91</v>
      </c>
      <c r="Y5016" s="110"/>
      <c r="Z5016" s="106"/>
      <c r="AA5016" s="104"/>
      <c r="AB5016" s="107"/>
      <c r="AC5016" s="72">
        <v>1</v>
      </c>
      <c r="AH5016" s="70"/>
      <c r="AI5016" s="70"/>
      <c r="AJ5016">
        <v>0</v>
      </c>
      <c r="AL5016" s="70"/>
      <c r="BM5016" s="135" t="s">
        <v>519</v>
      </c>
      <c r="BN5016" s="136" t="s">
        <v>520</v>
      </c>
      <c r="BO5016" s="101"/>
      <c r="BR5016" s="109" t="str">
        <f t="shared" si="78"/>
        <v>SH-25-5005</v>
      </c>
      <c r="BS5016" s="109" t="s">
        <v>266</v>
      </c>
      <c r="BT5016" t="s">
        <v>92</v>
      </c>
      <c r="BU5016" t="s">
        <v>10462</v>
      </c>
    </row>
    <row r="5017" spans="1:73" hidden="1">
      <c r="A5017" s="103" t="s">
        <v>10463</v>
      </c>
      <c r="B5017" s="102">
        <v>45909</v>
      </c>
      <c r="C5017" s="104">
        <f>_xlfn.ISOWEEKNUM(Tabella2[[#This Row],[Date]])</f>
        <v>37</v>
      </c>
      <c r="D5017" s="104" t="s">
        <v>3529</v>
      </c>
      <c r="E5017" s="104" t="s">
        <v>284</v>
      </c>
      <c r="F5017" s="104">
        <v>68</v>
      </c>
      <c r="G5017" s="104" t="s">
        <v>257</v>
      </c>
      <c r="H5017" s="105">
        <v>32</v>
      </c>
      <c r="I5017" s="104"/>
      <c r="J5017" s="104" t="s">
        <v>258</v>
      </c>
      <c r="K5017" s="104" t="s">
        <v>79</v>
      </c>
      <c r="L5017" s="104" t="s">
        <v>299</v>
      </c>
      <c r="M5017" s="104" t="s">
        <v>906</v>
      </c>
      <c r="N5017" s="104"/>
      <c r="O5017" s="108" t="str">
        <f>A5018</f>
        <v>17420</v>
      </c>
      <c r="P5017" s="111" t="s">
        <v>2356</v>
      </c>
      <c r="Q5017" s="153" t="s">
        <v>286</v>
      </c>
      <c r="R5017" s="153" t="s">
        <v>631</v>
      </c>
      <c r="S5017" s="153">
        <v>4.1666666666666657E-2</v>
      </c>
      <c r="T5017" s="153" t="s">
        <v>286</v>
      </c>
      <c r="U5017" s="153" t="s">
        <v>631</v>
      </c>
      <c r="V5017" s="153">
        <f>IF(ISBLANK(T5017),"",Tabella2[[#This Row],[ACT STOP]]-Tabella2[[#This Row],[ACT START]])</f>
        <v>4.1666666666666685E-2</v>
      </c>
      <c r="W5017" s="104" t="s">
        <v>92</v>
      </c>
      <c r="X5017" s="104" t="s">
        <v>91</v>
      </c>
      <c r="Y5017" s="110"/>
      <c r="Z5017" s="106"/>
      <c r="AA5017" s="104"/>
      <c r="AB5017" s="107"/>
      <c r="AC5017" s="72">
        <v>1</v>
      </c>
      <c r="AH5017" s="70"/>
      <c r="AI5017" s="70"/>
      <c r="AJ5017">
        <v>0</v>
      </c>
      <c r="AL5017" s="70"/>
      <c r="BL5017" t="s">
        <v>10464</v>
      </c>
      <c r="BM5017" s="135" t="s">
        <v>286</v>
      </c>
      <c r="BN5017" s="136" t="s">
        <v>631</v>
      </c>
      <c r="BO5017" s="101"/>
      <c r="BR5017" s="109" t="str">
        <f t="shared" si="78"/>
        <v>SH-25-5006</v>
      </c>
      <c r="BS5017" s="109" t="s">
        <v>356</v>
      </c>
      <c r="BT5017" t="s">
        <v>92</v>
      </c>
      <c r="BU5017" t="s">
        <v>10465</v>
      </c>
    </row>
    <row r="5018" spans="1:73" hidden="1">
      <c r="A5018" s="103" t="s">
        <v>10466</v>
      </c>
      <c r="B5018" s="102">
        <v>45909</v>
      </c>
      <c r="C5018" s="104">
        <f>_xlfn.ISOWEEKNUM(Tabella2[[#This Row],[Date]])</f>
        <v>37</v>
      </c>
      <c r="D5018" s="104" t="s">
        <v>3529</v>
      </c>
      <c r="E5018" s="104" t="s">
        <v>284</v>
      </c>
      <c r="F5018" s="104">
        <v>69</v>
      </c>
      <c r="G5018" s="104" t="s">
        <v>284</v>
      </c>
      <c r="H5018" s="105">
        <v>9</v>
      </c>
      <c r="I5018" s="104"/>
      <c r="J5018" s="104" t="s">
        <v>258</v>
      </c>
      <c r="K5018" s="104" t="s">
        <v>78</v>
      </c>
      <c r="L5018" s="104" t="s">
        <v>299</v>
      </c>
      <c r="M5018" s="104" t="s">
        <v>906</v>
      </c>
      <c r="N5018" s="104"/>
      <c r="O5018" s="108" t="str">
        <f>A5017</f>
        <v>17419</v>
      </c>
      <c r="P5018" s="111" t="s">
        <v>2356</v>
      </c>
      <c r="Q5018" s="153" t="s">
        <v>286</v>
      </c>
      <c r="R5018" s="153" t="s">
        <v>631</v>
      </c>
      <c r="S5018" s="153">
        <v>4.1666666666666657E-2</v>
      </c>
      <c r="T5018" s="153" t="s">
        <v>286</v>
      </c>
      <c r="U5018" s="153" t="s">
        <v>631</v>
      </c>
      <c r="V5018" s="153">
        <f>IF(ISBLANK(T5018),"",Tabella2[[#This Row],[ACT STOP]]-Tabella2[[#This Row],[ACT START]])</f>
        <v>4.1666666666666685E-2</v>
      </c>
      <c r="W5018" s="104" t="s">
        <v>92</v>
      </c>
      <c r="X5018" s="104" t="s">
        <v>91</v>
      </c>
      <c r="Y5018" s="110"/>
      <c r="Z5018" s="106"/>
      <c r="AA5018" s="104"/>
      <c r="AB5018" s="107"/>
      <c r="AC5018" s="72">
        <v>1</v>
      </c>
      <c r="AH5018" s="70"/>
      <c r="AI5018" s="70"/>
      <c r="AJ5018">
        <v>0</v>
      </c>
      <c r="AL5018" s="70"/>
      <c r="BM5018" s="135" t="s">
        <v>286</v>
      </c>
      <c r="BN5018" s="136" t="s">
        <v>631</v>
      </c>
      <c r="BO5018" s="101"/>
      <c r="BR5018" s="109" t="str">
        <f t="shared" si="78"/>
        <v>SH-25-5007</v>
      </c>
      <c r="BS5018" s="109" t="s">
        <v>339</v>
      </c>
      <c r="BT5018" t="s">
        <v>92</v>
      </c>
      <c r="BU5018" t="s">
        <v>10467</v>
      </c>
    </row>
    <row r="5019" spans="1:73" hidden="1">
      <c r="A5019" s="103" t="s">
        <v>10468</v>
      </c>
      <c r="B5019" s="102">
        <v>45909</v>
      </c>
      <c r="C5019" s="104">
        <f>_xlfn.ISOWEEKNUM(Tabella2[[#This Row],[Date]])</f>
        <v>37</v>
      </c>
      <c r="D5019" s="104" t="s">
        <v>6621</v>
      </c>
      <c r="E5019" s="104" t="s">
        <v>284</v>
      </c>
      <c r="F5019" s="104">
        <v>83</v>
      </c>
      <c r="G5019" s="104" t="s">
        <v>257</v>
      </c>
      <c r="H5019" s="105">
        <v>14</v>
      </c>
      <c r="I5019" s="104"/>
      <c r="J5019" s="104" t="s">
        <v>258</v>
      </c>
      <c r="K5019" s="104" t="s">
        <v>83</v>
      </c>
      <c r="L5019" s="104" t="s">
        <v>299</v>
      </c>
      <c r="M5019" s="104" t="s">
        <v>276</v>
      </c>
      <c r="N5019" s="104"/>
      <c r="O5019" s="108" t="str">
        <f>A5020</f>
        <v>17422</v>
      </c>
      <c r="P5019" s="111" t="s">
        <v>1920</v>
      </c>
      <c r="Q5019" s="153" t="s">
        <v>286</v>
      </c>
      <c r="R5019" s="153" t="s">
        <v>631</v>
      </c>
      <c r="S5019" s="153">
        <v>4.1666666666666657E-2</v>
      </c>
      <c r="T5019" s="153" t="s">
        <v>286</v>
      </c>
      <c r="U5019" s="153" t="s">
        <v>631</v>
      </c>
      <c r="V5019" s="153">
        <f>IF(ISBLANK(T5019),"",Tabella2[[#This Row],[ACT STOP]]-Tabella2[[#This Row],[ACT START]])</f>
        <v>4.1666666666666685E-2</v>
      </c>
      <c r="W5019" s="104" t="s">
        <v>92</v>
      </c>
      <c r="X5019" s="104" t="s">
        <v>91</v>
      </c>
      <c r="Y5019" s="110"/>
      <c r="Z5019" s="106"/>
      <c r="AA5019" s="104"/>
      <c r="AB5019" s="107"/>
      <c r="AC5019" s="72">
        <v>1</v>
      </c>
      <c r="AH5019" s="70"/>
      <c r="AI5019" s="70"/>
      <c r="AJ5019">
        <v>0</v>
      </c>
      <c r="AL5019" s="70"/>
      <c r="BM5019" s="135" t="s">
        <v>286</v>
      </c>
      <c r="BN5019" s="136" t="s">
        <v>631</v>
      </c>
      <c r="BO5019" s="101"/>
      <c r="BR5019" s="109" t="str">
        <f t="shared" si="78"/>
        <v>SH-25-5008</v>
      </c>
      <c r="BS5019" s="109" t="s">
        <v>372</v>
      </c>
      <c r="BT5019" t="s">
        <v>92</v>
      </c>
      <c r="BU5019" t="s">
        <v>10469</v>
      </c>
    </row>
    <row r="5020" spans="1:73" hidden="1">
      <c r="A5020" s="103" t="s">
        <v>10470</v>
      </c>
      <c r="B5020" s="102">
        <v>45909</v>
      </c>
      <c r="C5020" s="104">
        <f>_xlfn.ISOWEEKNUM(Tabella2[[#This Row],[Date]])</f>
        <v>37</v>
      </c>
      <c r="D5020" s="104" t="s">
        <v>195</v>
      </c>
      <c r="E5020" s="104" t="s">
        <v>398</v>
      </c>
      <c r="F5020" s="104"/>
      <c r="G5020" s="104" t="s">
        <v>257</v>
      </c>
      <c r="H5020" s="105">
        <v>10</v>
      </c>
      <c r="I5020" s="104"/>
      <c r="J5020" s="104" t="s">
        <v>258</v>
      </c>
      <c r="K5020" s="104" t="s">
        <v>80</v>
      </c>
      <c r="L5020" s="104" t="s">
        <v>299</v>
      </c>
      <c r="M5020" s="104" t="s">
        <v>276</v>
      </c>
      <c r="N5020" s="104"/>
      <c r="O5020" s="108" t="str">
        <f>A5019</f>
        <v>17421</v>
      </c>
      <c r="P5020" s="111" t="s">
        <v>300</v>
      </c>
      <c r="Q5020" s="153" t="s">
        <v>286</v>
      </c>
      <c r="R5020" s="153" t="s">
        <v>631</v>
      </c>
      <c r="S5020" s="153">
        <v>4.1666666666666657E-2</v>
      </c>
      <c r="T5020" s="153" t="s">
        <v>286</v>
      </c>
      <c r="U5020" s="153" t="s">
        <v>631</v>
      </c>
      <c r="V5020" s="153">
        <f>IF(ISBLANK(T5020),"",Tabella2[[#This Row],[ACT STOP]]-Tabella2[[#This Row],[ACT START]])</f>
        <v>4.1666666666666685E-2</v>
      </c>
      <c r="W5020" s="104" t="s">
        <v>122</v>
      </c>
      <c r="X5020" s="104" t="s">
        <v>91</v>
      </c>
      <c r="Y5020" s="110"/>
      <c r="Z5020" s="106"/>
      <c r="AA5020" s="104"/>
      <c r="AB5020" s="107"/>
      <c r="AC5020" s="72">
        <v>1</v>
      </c>
      <c r="AH5020" s="70"/>
      <c r="AI5020" s="70"/>
      <c r="AJ5020">
        <v>0</v>
      </c>
      <c r="AL5020" s="70"/>
      <c r="BM5020" s="135" t="s">
        <v>286</v>
      </c>
      <c r="BN5020" s="136" t="s">
        <v>631</v>
      </c>
      <c r="BO5020" s="101"/>
      <c r="BR5020" s="109" t="str">
        <f t="shared" si="78"/>
        <v>SH-25-5009</v>
      </c>
      <c r="BS5020" s="109" t="s">
        <v>552</v>
      </c>
      <c r="BT5020" t="s">
        <v>122</v>
      </c>
      <c r="BU5020" t="s">
        <v>399</v>
      </c>
    </row>
    <row r="5021" spans="1:73" hidden="1">
      <c r="A5021" s="103" t="s">
        <v>10471</v>
      </c>
      <c r="B5021" s="102">
        <v>45909</v>
      </c>
      <c r="C5021" s="104">
        <f>_xlfn.ISOWEEKNUM(Tabella2[[#This Row],[Date]])</f>
        <v>37</v>
      </c>
      <c r="D5021" s="104" t="s">
        <v>6766</v>
      </c>
      <c r="E5021" s="104" t="s">
        <v>284</v>
      </c>
      <c r="F5021" s="104">
        <v>77</v>
      </c>
      <c r="G5021" s="104" t="s">
        <v>257</v>
      </c>
      <c r="H5021" s="105">
        <v>5</v>
      </c>
      <c r="I5021" s="104"/>
      <c r="J5021" s="104" t="s">
        <v>258</v>
      </c>
      <c r="K5021" s="104" t="s">
        <v>81</v>
      </c>
      <c r="L5021" s="104" t="s">
        <v>259</v>
      </c>
      <c r="M5021" s="104" t="s">
        <v>328</v>
      </c>
      <c r="N5021" s="104"/>
      <c r="O5021" s="106"/>
      <c r="P5021" s="111" t="s">
        <v>3689</v>
      </c>
      <c r="Q5021" s="153" t="s">
        <v>286</v>
      </c>
      <c r="R5021" s="153" t="s">
        <v>631</v>
      </c>
      <c r="S5021" s="153">
        <v>4.1666666666666657E-2</v>
      </c>
      <c r="T5021" s="153" t="s">
        <v>286</v>
      </c>
      <c r="U5021" s="153" t="s">
        <v>631</v>
      </c>
      <c r="V5021" s="153">
        <f>IF(ISBLANK(T5021),"",Tabella2[[#This Row],[ACT STOP]]-Tabella2[[#This Row],[ACT START]])</f>
        <v>4.1666666666666685E-2</v>
      </c>
      <c r="W5021" s="104" t="s">
        <v>92</v>
      </c>
      <c r="X5021" s="104" t="s">
        <v>91</v>
      </c>
      <c r="Y5021" s="110"/>
      <c r="Z5021" s="106"/>
      <c r="AA5021" s="104"/>
      <c r="AB5021" s="107"/>
      <c r="AC5021" s="72">
        <v>1</v>
      </c>
      <c r="AH5021" s="70"/>
      <c r="AI5021" s="70"/>
      <c r="AJ5021">
        <v>0</v>
      </c>
      <c r="AL5021" s="70"/>
      <c r="BM5021" s="135" t="s">
        <v>286</v>
      </c>
      <c r="BN5021" s="136" t="s">
        <v>631</v>
      </c>
      <c r="BO5021" s="101"/>
      <c r="BR5021" s="109" t="str">
        <f t="shared" si="78"/>
        <v>SH-25-5010</v>
      </c>
      <c r="BS5021" s="109" t="s">
        <v>416</v>
      </c>
      <c r="BT5021" t="s">
        <v>92</v>
      </c>
      <c r="BU5021" t="s">
        <v>10472</v>
      </c>
    </row>
    <row r="5022" spans="1:73" hidden="1">
      <c r="A5022" s="103" t="s">
        <v>10473</v>
      </c>
      <c r="B5022" s="102">
        <v>45909</v>
      </c>
      <c r="C5022" s="104">
        <f>_xlfn.ISOWEEKNUM(Tabella2[[#This Row],[Date]])</f>
        <v>37</v>
      </c>
      <c r="D5022" s="104" t="s">
        <v>255</v>
      </c>
      <c r="E5022" s="104" t="s">
        <v>256</v>
      </c>
      <c r="F5022" s="104">
        <v>40</v>
      </c>
      <c r="G5022" s="104" t="s">
        <v>257</v>
      </c>
      <c r="H5022" s="105">
        <v>12</v>
      </c>
      <c r="I5022" s="104" t="s">
        <v>258</v>
      </c>
      <c r="J5022" s="104"/>
      <c r="K5022" s="104" t="s">
        <v>77</v>
      </c>
      <c r="L5022" s="104" t="s">
        <v>259</v>
      </c>
      <c r="M5022" s="104" t="s">
        <v>276</v>
      </c>
      <c r="N5022" s="104"/>
      <c r="O5022" s="106"/>
      <c r="P5022" s="111" t="s">
        <v>1898</v>
      </c>
      <c r="Q5022" s="153" t="s">
        <v>286</v>
      </c>
      <c r="R5022" s="153" t="s">
        <v>631</v>
      </c>
      <c r="S5022" s="153">
        <v>4.1666666666666657E-2</v>
      </c>
      <c r="T5022" s="153" t="s">
        <v>286</v>
      </c>
      <c r="U5022" s="153" t="s">
        <v>631</v>
      </c>
      <c r="V5022" s="153">
        <f>IF(ISBLANK(T5022),"",Tabella2[[#This Row],[ACT STOP]]-Tabella2[[#This Row],[ACT START]])</f>
        <v>4.1666666666666685E-2</v>
      </c>
      <c r="W5022" s="104" t="s">
        <v>92</v>
      </c>
      <c r="X5022" s="104" t="s">
        <v>91</v>
      </c>
      <c r="Y5022" s="110"/>
      <c r="Z5022" s="106"/>
      <c r="AA5022" s="104"/>
      <c r="AB5022" s="107"/>
      <c r="AC5022" s="72">
        <v>1</v>
      </c>
      <c r="AH5022" s="70"/>
      <c r="AI5022" s="70"/>
      <c r="AJ5022">
        <v>0</v>
      </c>
      <c r="AL5022" s="70"/>
      <c r="BM5022" s="135" t="s">
        <v>286</v>
      </c>
      <c r="BN5022" s="136" t="s">
        <v>631</v>
      </c>
      <c r="BO5022" s="101"/>
      <c r="BR5022" s="109" t="str">
        <f t="shared" si="78"/>
        <v>SH-25-5011</v>
      </c>
      <c r="BS5022" s="109" t="s">
        <v>266</v>
      </c>
      <c r="BT5022" t="s">
        <v>92</v>
      </c>
      <c r="BU5022" t="s">
        <v>10474</v>
      </c>
    </row>
    <row r="5023" spans="1:73" hidden="1">
      <c r="A5023" s="103" t="s">
        <v>10475</v>
      </c>
      <c r="B5023" s="102">
        <v>45909</v>
      </c>
      <c r="C5023" s="104">
        <f>_xlfn.ISOWEEKNUM(Tabella2[[#This Row],[Date]])</f>
        <v>37</v>
      </c>
      <c r="D5023" s="104" t="s">
        <v>751</v>
      </c>
      <c r="E5023" s="104" t="s">
        <v>256</v>
      </c>
      <c r="F5023" s="104">
        <v>76</v>
      </c>
      <c r="G5023" s="104" t="s">
        <v>257</v>
      </c>
      <c r="H5023" s="105">
        <v>9</v>
      </c>
      <c r="I5023" s="104" t="s">
        <v>258</v>
      </c>
      <c r="J5023" s="104"/>
      <c r="K5023" s="104" t="s">
        <v>79</v>
      </c>
      <c r="L5023" s="104" t="s">
        <v>299</v>
      </c>
      <c r="M5023" s="104" t="s">
        <v>516</v>
      </c>
      <c r="N5023" s="104"/>
      <c r="O5023" s="108" t="str">
        <f>A5024</f>
        <v>17426</v>
      </c>
      <c r="P5023" s="111" t="s">
        <v>1993</v>
      </c>
      <c r="Q5023" s="153" t="s">
        <v>262</v>
      </c>
      <c r="R5023" s="153" t="s">
        <v>263</v>
      </c>
      <c r="S5023" s="153">
        <v>4.1666666666666657E-2</v>
      </c>
      <c r="T5023" s="153" t="s">
        <v>262</v>
      </c>
      <c r="U5023" s="153" t="s">
        <v>263</v>
      </c>
      <c r="V5023" s="153">
        <f>IF(ISBLANK(T5023),"",Tabella2[[#This Row],[ACT STOP]]-Tabella2[[#This Row],[ACT START]])</f>
        <v>4.1666666666666685E-2</v>
      </c>
      <c r="W5023" s="104" t="s">
        <v>92</v>
      </c>
      <c r="X5023" s="104" t="s">
        <v>91</v>
      </c>
      <c r="Y5023" s="110"/>
      <c r="Z5023" s="106"/>
      <c r="AA5023" s="104"/>
      <c r="AB5023" s="107"/>
      <c r="AC5023" s="72">
        <v>1</v>
      </c>
      <c r="AH5023" s="70"/>
      <c r="AI5023" s="70"/>
      <c r="AJ5023">
        <v>0</v>
      </c>
      <c r="AL5023" s="70"/>
      <c r="BM5023" s="135" t="s">
        <v>262</v>
      </c>
      <c r="BN5023" s="136" t="s">
        <v>263</v>
      </c>
      <c r="BO5023" s="101"/>
      <c r="BR5023" s="109" t="str">
        <f t="shared" si="78"/>
        <v>SH-25-5012</v>
      </c>
      <c r="BS5023" s="109" t="s">
        <v>318</v>
      </c>
      <c r="BT5023" t="s">
        <v>92</v>
      </c>
      <c r="BU5023" t="s">
        <v>10476</v>
      </c>
    </row>
    <row r="5024" spans="1:73" hidden="1">
      <c r="A5024" s="103" t="s">
        <v>10477</v>
      </c>
      <c r="B5024" s="102">
        <v>45909</v>
      </c>
      <c r="C5024" s="104">
        <f>_xlfn.ISOWEEKNUM(Tabella2[[#This Row],[Date]])</f>
        <v>37</v>
      </c>
      <c r="D5024" s="104" t="s">
        <v>751</v>
      </c>
      <c r="E5024" s="104" t="s">
        <v>256</v>
      </c>
      <c r="F5024" s="104">
        <v>77</v>
      </c>
      <c r="G5024" s="104" t="s">
        <v>257</v>
      </c>
      <c r="H5024" s="105">
        <v>1</v>
      </c>
      <c r="I5024" s="104" t="s">
        <v>258</v>
      </c>
      <c r="J5024" s="104"/>
      <c r="K5024" s="104" t="s">
        <v>78</v>
      </c>
      <c r="L5024" s="104" t="s">
        <v>299</v>
      </c>
      <c r="M5024" s="104" t="s">
        <v>516</v>
      </c>
      <c r="N5024" s="104"/>
      <c r="O5024" s="108" t="str">
        <f>A5023</f>
        <v>17425</v>
      </c>
      <c r="P5024" s="111" t="s">
        <v>1993</v>
      </c>
      <c r="Q5024" s="153" t="s">
        <v>262</v>
      </c>
      <c r="R5024" s="153" t="s">
        <v>263</v>
      </c>
      <c r="S5024" s="153">
        <v>4.1666666666666657E-2</v>
      </c>
      <c r="T5024" s="153" t="s">
        <v>262</v>
      </c>
      <c r="U5024" s="153" t="s">
        <v>263</v>
      </c>
      <c r="V5024" s="153">
        <f>IF(ISBLANK(T5024),"",Tabella2[[#This Row],[ACT STOP]]-Tabella2[[#This Row],[ACT START]])</f>
        <v>4.1666666666666685E-2</v>
      </c>
      <c r="W5024" s="104" t="s">
        <v>92</v>
      </c>
      <c r="X5024" s="104" t="s">
        <v>91</v>
      </c>
      <c r="Y5024" s="110"/>
      <c r="Z5024" s="106"/>
      <c r="AA5024" s="104"/>
      <c r="AB5024" s="107"/>
      <c r="AC5024" s="72">
        <v>1</v>
      </c>
      <c r="AH5024" s="70"/>
      <c r="AI5024" s="70"/>
      <c r="AJ5024">
        <v>0</v>
      </c>
      <c r="AL5024" s="70"/>
      <c r="BM5024" s="135" t="s">
        <v>262</v>
      </c>
      <c r="BN5024" s="136" t="s">
        <v>263</v>
      </c>
      <c r="BO5024" s="101"/>
      <c r="BR5024" s="109" t="str">
        <f t="shared" si="78"/>
        <v>SH-25-5013</v>
      </c>
      <c r="BS5024" s="109" t="s">
        <v>332</v>
      </c>
      <c r="BT5024" t="s">
        <v>92</v>
      </c>
      <c r="BU5024" t="s">
        <v>10478</v>
      </c>
    </row>
    <row r="5025" spans="1:73" hidden="1">
      <c r="A5025" s="103" t="s">
        <v>10479</v>
      </c>
      <c r="B5025" s="102">
        <v>45909</v>
      </c>
      <c r="C5025" s="104">
        <f>_xlfn.ISOWEEKNUM(Tabella2[[#This Row],[Date]])</f>
        <v>37</v>
      </c>
      <c r="D5025" s="104" t="s">
        <v>763</v>
      </c>
      <c r="E5025" s="104" t="s">
        <v>256</v>
      </c>
      <c r="F5025" s="104">
        <v>65</v>
      </c>
      <c r="G5025" s="104" t="s">
        <v>257</v>
      </c>
      <c r="H5025" s="105">
        <v>13</v>
      </c>
      <c r="I5025" s="104"/>
      <c r="J5025" s="104" t="s">
        <v>258</v>
      </c>
      <c r="K5025" s="104" t="s">
        <v>83</v>
      </c>
      <c r="L5025" s="104" t="s">
        <v>299</v>
      </c>
      <c r="M5025" s="104" t="s">
        <v>328</v>
      </c>
      <c r="N5025" s="104"/>
      <c r="O5025" s="108" t="str">
        <f>A5026</f>
        <v>17428</v>
      </c>
      <c r="P5025" s="111" t="s">
        <v>2641</v>
      </c>
      <c r="Q5025" s="153" t="s">
        <v>262</v>
      </c>
      <c r="R5025" s="153" t="s">
        <v>263</v>
      </c>
      <c r="S5025" s="153">
        <v>4.1666666666666657E-2</v>
      </c>
      <c r="T5025" s="153" t="s">
        <v>262</v>
      </c>
      <c r="U5025" s="153" t="s">
        <v>263</v>
      </c>
      <c r="V5025" s="153">
        <f>IF(ISBLANK(T5025),"",Tabella2[[#This Row],[ACT STOP]]-Tabella2[[#This Row],[ACT START]])</f>
        <v>4.1666666666666685E-2</v>
      </c>
      <c r="W5025" s="104" t="s">
        <v>92</v>
      </c>
      <c r="X5025" s="104" t="s">
        <v>91</v>
      </c>
      <c r="Y5025" s="110"/>
      <c r="Z5025" s="106"/>
      <c r="AA5025" s="104"/>
      <c r="AB5025" s="107"/>
      <c r="AC5025" s="72">
        <v>1</v>
      </c>
      <c r="AH5025" s="70"/>
      <c r="AI5025" s="70"/>
      <c r="AJ5025">
        <v>0</v>
      </c>
      <c r="AL5025" s="70"/>
      <c r="BM5025" s="135" t="s">
        <v>262</v>
      </c>
      <c r="BN5025" s="136" t="s">
        <v>263</v>
      </c>
      <c r="BO5025" s="101"/>
      <c r="BR5025" s="109" t="str">
        <f t="shared" si="78"/>
        <v>SH-25-5014</v>
      </c>
      <c r="BS5025" s="109" t="s">
        <v>427</v>
      </c>
      <c r="BT5025" t="s">
        <v>92</v>
      </c>
      <c r="BU5025" t="s">
        <v>10480</v>
      </c>
    </row>
    <row r="5026" spans="1:73" hidden="1">
      <c r="A5026" s="103" t="s">
        <v>10481</v>
      </c>
      <c r="B5026" s="102">
        <v>45909</v>
      </c>
      <c r="C5026" s="104">
        <f>_xlfn.ISOWEEKNUM(Tabella2[[#This Row],[Date]])</f>
        <v>37</v>
      </c>
      <c r="D5026" s="104" t="s">
        <v>195</v>
      </c>
      <c r="E5026" s="104" t="s">
        <v>298</v>
      </c>
      <c r="F5026" s="104"/>
      <c r="G5026" s="104" t="s">
        <v>284</v>
      </c>
      <c r="H5026" s="105">
        <v>22</v>
      </c>
      <c r="I5026" s="104"/>
      <c r="J5026" s="104" t="s">
        <v>258</v>
      </c>
      <c r="K5026" s="104" t="s">
        <v>80</v>
      </c>
      <c r="L5026" s="104" t="s">
        <v>299</v>
      </c>
      <c r="M5026" s="104" t="s">
        <v>328</v>
      </c>
      <c r="N5026" s="104"/>
      <c r="O5026" s="108" t="str">
        <f>A5025</f>
        <v>17427</v>
      </c>
      <c r="P5026" s="111" t="s">
        <v>300</v>
      </c>
      <c r="Q5026" s="153" t="s">
        <v>262</v>
      </c>
      <c r="R5026" s="153" t="s">
        <v>263</v>
      </c>
      <c r="S5026" s="153">
        <v>4.1666666666666657E-2</v>
      </c>
      <c r="T5026" s="153" t="s">
        <v>262</v>
      </c>
      <c r="U5026" s="153" t="s">
        <v>263</v>
      </c>
      <c r="V5026" s="153">
        <f>IF(ISBLANK(T5026),"",Tabella2[[#This Row],[ACT STOP]]-Tabella2[[#This Row],[ACT START]])</f>
        <v>4.1666666666666685E-2</v>
      </c>
      <c r="W5026" s="104" t="s">
        <v>122</v>
      </c>
      <c r="X5026" s="104" t="s">
        <v>91</v>
      </c>
      <c r="Y5026" s="110"/>
      <c r="Z5026" s="106"/>
      <c r="AA5026" s="104"/>
      <c r="AB5026" s="107"/>
      <c r="AC5026" s="72">
        <v>1</v>
      </c>
      <c r="AH5026" s="70"/>
      <c r="AI5026" s="70"/>
      <c r="AJ5026">
        <v>0</v>
      </c>
      <c r="AL5026" s="70"/>
      <c r="BM5026" s="135" t="s">
        <v>262</v>
      </c>
      <c r="BN5026" s="136" t="s">
        <v>263</v>
      </c>
      <c r="BO5026" s="101"/>
      <c r="BR5026" s="109" t="str">
        <f t="shared" si="78"/>
        <v>SH-25-5015</v>
      </c>
      <c r="BS5026" s="109" t="s">
        <v>295</v>
      </c>
      <c r="BT5026" t="s">
        <v>122</v>
      </c>
      <c r="BU5026" t="s">
        <v>302</v>
      </c>
    </row>
    <row r="5027" spans="1:73" hidden="1">
      <c r="A5027" s="103" t="s">
        <v>10482</v>
      </c>
      <c r="B5027" s="102">
        <v>45909</v>
      </c>
      <c r="C5027" s="104">
        <f>_xlfn.ISOWEEKNUM(Tabella2[[#This Row],[Date]])</f>
        <v>37</v>
      </c>
      <c r="D5027" s="104" t="s">
        <v>9764</v>
      </c>
      <c r="E5027" s="104" t="s">
        <v>284</v>
      </c>
      <c r="F5027" s="104">
        <v>76</v>
      </c>
      <c r="G5027" s="104" t="s">
        <v>257</v>
      </c>
      <c r="H5027" s="105">
        <v>2</v>
      </c>
      <c r="I5027" s="104"/>
      <c r="J5027" s="104" t="s">
        <v>258</v>
      </c>
      <c r="K5027" s="104" t="s">
        <v>81</v>
      </c>
      <c r="L5027" s="104" t="s">
        <v>259</v>
      </c>
      <c r="M5027" s="104" t="s">
        <v>276</v>
      </c>
      <c r="N5027" s="104"/>
      <c r="O5027" s="106"/>
      <c r="P5027" s="111" t="s">
        <v>2896</v>
      </c>
      <c r="Q5027" s="153" t="s">
        <v>262</v>
      </c>
      <c r="R5027" s="153" t="s">
        <v>263</v>
      </c>
      <c r="S5027" s="153">
        <v>4.1666666666666657E-2</v>
      </c>
      <c r="T5027" s="153" t="s">
        <v>262</v>
      </c>
      <c r="U5027" s="153" t="s">
        <v>263</v>
      </c>
      <c r="V5027" s="153">
        <f>IF(ISBLANK(T5027),"",Tabella2[[#This Row],[ACT STOP]]-Tabella2[[#This Row],[ACT START]])</f>
        <v>4.1666666666666685E-2</v>
      </c>
      <c r="W5027" s="104" t="s">
        <v>92</v>
      </c>
      <c r="X5027" s="104" t="s">
        <v>91</v>
      </c>
      <c r="Y5027" s="110"/>
      <c r="Z5027" s="106"/>
      <c r="AA5027" s="104"/>
      <c r="AB5027" s="107"/>
      <c r="AC5027" s="72">
        <v>1</v>
      </c>
      <c r="AH5027" s="70"/>
      <c r="AI5027" s="70"/>
      <c r="AJ5027">
        <v>0</v>
      </c>
      <c r="AL5027" s="70"/>
      <c r="BM5027" s="135" t="s">
        <v>262</v>
      </c>
      <c r="BN5027" s="136" t="s">
        <v>263</v>
      </c>
      <c r="BO5027" s="101"/>
      <c r="BR5027" s="109" t="str">
        <f t="shared" si="78"/>
        <v>SH-25-5016</v>
      </c>
      <c r="BS5027" s="109" t="s">
        <v>368</v>
      </c>
      <c r="BT5027" t="s">
        <v>92</v>
      </c>
      <c r="BU5027" t="s">
        <v>10483</v>
      </c>
    </row>
    <row r="5028" spans="1:73" hidden="1">
      <c r="A5028" s="103" t="s">
        <v>10484</v>
      </c>
      <c r="B5028" s="102">
        <v>45909</v>
      </c>
      <c r="C5028" s="104">
        <f>_xlfn.ISOWEEKNUM(Tabella2[[#This Row],[Date]])</f>
        <v>37</v>
      </c>
      <c r="D5028" s="104" t="s">
        <v>9764</v>
      </c>
      <c r="E5028" s="104" t="s">
        <v>284</v>
      </c>
      <c r="F5028" s="104">
        <v>78</v>
      </c>
      <c r="G5028" s="104" t="s">
        <v>284</v>
      </c>
      <c r="H5028" s="105">
        <v>23</v>
      </c>
      <c r="I5028" s="104"/>
      <c r="J5028" s="104" t="s">
        <v>258</v>
      </c>
      <c r="K5028" s="104" t="s">
        <v>77</v>
      </c>
      <c r="L5028" s="104" t="s">
        <v>259</v>
      </c>
      <c r="M5028" s="104" t="s">
        <v>276</v>
      </c>
      <c r="N5028" s="104"/>
      <c r="O5028" s="106"/>
      <c r="P5028" s="111" t="s">
        <v>2896</v>
      </c>
      <c r="Q5028" s="153" t="s">
        <v>262</v>
      </c>
      <c r="R5028" s="153" t="s">
        <v>263</v>
      </c>
      <c r="S5028" s="153">
        <v>4.1666666666666657E-2</v>
      </c>
      <c r="T5028" s="153" t="s">
        <v>262</v>
      </c>
      <c r="U5028" s="153" t="s">
        <v>263</v>
      </c>
      <c r="V5028" s="153">
        <f>IF(ISBLANK(T5028),"",Tabella2[[#This Row],[ACT STOP]]-Tabella2[[#This Row],[ACT START]])</f>
        <v>4.1666666666666685E-2</v>
      </c>
      <c r="W5028" s="104" t="s">
        <v>92</v>
      </c>
      <c r="X5028" s="104" t="s">
        <v>91</v>
      </c>
      <c r="Y5028" s="110" t="s">
        <v>10485</v>
      </c>
      <c r="Z5028" s="106"/>
      <c r="AA5028" s="104"/>
      <c r="AB5028" s="107"/>
      <c r="AC5028" s="72">
        <v>1</v>
      </c>
      <c r="AH5028" s="70"/>
      <c r="AI5028" s="70"/>
      <c r="AJ5028">
        <v>0</v>
      </c>
      <c r="AL5028" s="70"/>
      <c r="BM5028" s="135" t="s">
        <v>262</v>
      </c>
      <c r="BN5028" s="136" t="s">
        <v>263</v>
      </c>
      <c r="BO5028" s="101"/>
      <c r="BR5028" s="109" t="str">
        <f t="shared" si="78"/>
        <v>SH-25-5017</v>
      </c>
      <c r="BS5028" s="109" t="s">
        <v>358</v>
      </c>
      <c r="BT5028" t="s">
        <v>92</v>
      </c>
      <c r="BU5028" t="s">
        <v>10486</v>
      </c>
    </row>
    <row r="5029" spans="1:73" hidden="1">
      <c r="A5029" s="103" t="s">
        <v>10487</v>
      </c>
      <c r="B5029" s="102">
        <v>45909</v>
      </c>
      <c r="C5029" s="104">
        <f>_xlfn.ISOWEEKNUM(Tabella2[[#This Row],[Date]])</f>
        <v>37</v>
      </c>
      <c r="D5029" s="104" t="s">
        <v>751</v>
      </c>
      <c r="E5029" s="104" t="s">
        <v>256</v>
      </c>
      <c r="F5029" s="104">
        <v>78</v>
      </c>
      <c r="G5029" s="104" t="s">
        <v>257</v>
      </c>
      <c r="H5029" s="105">
        <v>17</v>
      </c>
      <c r="I5029" s="104" t="s">
        <v>258</v>
      </c>
      <c r="J5029" s="104"/>
      <c r="K5029" s="104" t="s">
        <v>79</v>
      </c>
      <c r="L5029" s="104" t="s">
        <v>259</v>
      </c>
      <c r="M5029" s="104" t="s">
        <v>461</v>
      </c>
      <c r="N5029" s="104"/>
      <c r="O5029" s="106"/>
      <c r="P5029" s="111" t="s">
        <v>491</v>
      </c>
      <c r="Q5029" s="153" t="s">
        <v>499</v>
      </c>
      <c r="R5029" s="153" t="s">
        <v>511</v>
      </c>
      <c r="S5029" s="153">
        <v>4.1666666666666657E-2</v>
      </c>
      <c r="T5029" s="153" t="s">
        <v>499</v>
      </c>
      <c r="U5029" s="153" t="s">
        <v>511</v>
      </c>
      <c r="V5029" s="153">
        <f>IF(ISBLANK(T5029),"",Tabella2[[#This Row],[ACT STOP]]-Tabella2[[#This Row],[ACT START]])</f>
        <v>4.1666666666666685E-2</v>
      </c>
      <c r="W5029" s="104" t="s">
        <v>92</v>
      </c>
      <c r="X5029" s="104" t="s">
        <v>91</v>
      </c>
      <c r="Y5029" s="110"/>
      <c r="Z5029" s="106"/>
      <c r="AA5029" s="104"/>
      <c r="AB5029" s="107"/>
      <c r="AC5029" s="72">
        <v>1</v>
      </c>
      <c r="AH5029" s="70"/>
      <c r="AI5029" s="70"/>
      <c r="AJ5029">
        <v>0</v>
      </c>
      <c r="AL5029" s="70"/>
      <c r="BM5029" s="135" t="s">
        <v>499</v>
      </c>
      <c r="BN5029" s="136" t="s">
        <v>511</v>
      </c>
      <c r="BO5029" s="101"/>
      <c r="BR5029" s="109" t="str">
        <f t="shared" si="78"/>
        <v>SH-25-5018</v>
      </c>
      <c r="BS5029" s="109" t="s">
        <v>393</v>
      </c>
      <c r="BT5029" t="s">
        <v>92</v>
      </c>
      <c r="BU5029" t="s">
        <v>10488</v>
      </c>
    </row>
    <row r="5030" spans="1:73" hidden="1">
      <c r="A5030" s="103" t="s">
        <v>10489</v>
      </c>
      <c r="B5030" s="102">
        <v>45909</v>
      </c>
      <c r="C5030" s="104">
        <f>_xlfn.ISOWEEKNUM(Tabella2[[#This Row],[Date]])</f>
        <v>37</v>
      </c>
      <c r="D5030" s="104" t="s">
        <v>763</v>
      </c>
      <c r="E5030" s="104" t="s">
        <v>256</v>
      </c>
      <c r="F5030" s="104">
        <v>66</v>
      </c>
      <c r="G5030" s="104" t="s">
        <v>257</v>
      </c>
      <c r="H5030" s="105">
        <v>5</v>
      </c>
      <c r="I5030" s="104"/>
      <c r="J5030" s="104" t="s">
        <v>258</v>
      </c>
      <c r="K5030" s="104" t="s">
        <v>83</v>
      </c>
      <c r="L5030" s="104" t="s">
        <v>259</v>
      </c>
      <c r="M5030" s="104" t="s">
        <v>461</v>
      </c>
      <c r="N5030" s="104"/>
      <c r="O5030" s="106"/>
      <c r="P5030" s="111" t="s">
        <v>491</v>
      </c>
      <c r="Q5030" s="153" t="s">
        <v>499</v>
      </c>
      <c r="R5030" s="153" t="s">
        <v>511</v>
      </c>
      <c r="S5030" s="153">
        <v>4.1666666666666657E-2</v>
      </c>
      <c r="T5030" s="153" t="s">
        <v>499</v>
      </c>
      <c r="U5030" s="153" t="s">
        <v>511</v>
      </c>
      <c r="V5030" s="153">
        <f>IF(ISBLANK(T5030),"",Tabella2[[#This Row],[ACT STOP]]-Tabella2[[#This Row],[ACT START]])</f>
        <v>4.1666666666666685E-2</v>
      </c>
      <c r="W5030" s="104" t="s">
        <v>92</v>
      </c>
      <c r="X5030" s="104" t="s">
        <v>91</v>
      </c>
      <c r="Y5030" s="110"/>
      <c r="Z5030" s="106"/>
      <c r="AA5030" s="104"/>
      <c r="AB5030" s="107"/>
      <c r="AC5030" s="72">
        <v>1</v>
      </c>
      <c r="AH5030" s="70"/>
      <c r="AI5030" s="70"/>
      <c r="AJ5030">
        <v>0</v>
      </c>
      <c r="AL5030" s="70"/>
      <c r="BM5030" s="135" t="s">
        <v>499</v>
      </c>
      <c r="BN5030" s="136" t="s">
        <v>511</v>
      </c>
      <c r="BO5030" s="101"/>
      <c r="BR5030" s="109" t="str">
        <f t="shared" si="78"/>
        <v>SH-25-5019</v>
      </c>
      <c r="BS5030" s="109" t="s">
        <v>416</v>
      </c>
      <c r="BT5030" t="s">
        <v>92</v>
      </c>
      <c r="BU5030" t="s">
        <v>10490</v>
      </c>
    </row>
    <row r="5031" spans="1:73" hidden="1">
      <c r="A5031" s="103" t="s">
        <v>10491</v>
      </c>
      <c r="B5031" s="102">
        <v>45909</v>
      </c>
      <c r="C5031" s="104">
        <f>_xlfn.ISOWEEKNUM(Tabella2[[#This Row],[Date]])</f>
        <v>37</v>
      </c>
      <c r="D5031" s="104" t="s">
        <v>860</v>
      </c>
      <c r="E5031" s="104" t="s">
        <v>284</v>
      </c>
      <c r="F5031" s="104">
        <v>81</v>
      </c>
      <c r="G5031" s="104" t="s">
        <v>257</v>
      </c>
      <c r="H5031" s="105">
        <v>10</v>
      </c>
      <c r="I5031" s="104"/>
      <c r="J5031" s="104" t="s">
        <v>258</v>
      </c>
      <c r="K5031" s="104" t="s">
        <v>80</v>
      </c>
      <c r="L5031" s="104" t="s">
        <v>259</v>
      </c>
      <c r="M5031" s="104" t="s">
        <v>328</v>
      </c>
      <c r="N5031" s="104"/>
      <c r="O5031" s="106"/>
      <c r="P5031" s="111" t="s">
        <v>3689</v>
      </c>
      <c r="Q5031" s="153" t="s">
        <v>499</v>
      </c>
      <c r="R5031" s="153" t="s">
        <v>511</v>
      </c>
      <c r="S5031" s="153">
        <v>4.1666666666666657E-2</v>
      </c>
      <c r="T5031" s="153">
        <v>0.46527777777777779</v>
      </c>
      <c r="U5031" s="153">
        <v>0.50694444444444442</v>
      </c>
      <c r="V5031" s="153">
        <f>IF(ISBLANK(T5031),"",Tabella2[[#This Row],[ACT STOP]]-Tabella2[[#This Row],[ACT START]])</f>
        <v>4.166666666666663E-2</v>
      </c>
      <c r="W5031" s="104" t="s">
        <v>92</v>
      </c>
      <c r="X5031" s="104" t="s">
        <v>91</v>
      </c>
      <c r="Y5031" s="110"/>
      <c r="Z5031" s="106"/>
      <c r="AA5031" s="104"/>
      <c r="AB5031" s="107"/>
      <c r="AC5031" s="72">
        <v>1</v>
      </c>
      <c r="AH5031" s="70"/>
      <c r="AI5031" s="70"/>
      <c r="AJ5031">
        <v>0</v>
      </c>
      <c r="AL5031" s="70"/>
      <c r="BM5031" s="135" t="s">
        <v>499</v>
      </c>
      <c r="BN5031" s="136" t="s">
        <v>511</v>
      </c>
      <c r="BO5031" s="101"/>
      <c r="BR5031" s="109" t="str">
        <f t="shared" si="78"/>
        <v>SH-25-5020</v>
      </c>
      <c r="BS5031" s="109" t="s">
        <v>552</v>
      </c>
      <c r="BT5031" t="s">
        <v>92</v>
      </c>
      <c r="BU5031" t="s">
        <v>10492</v>
      </c>
    </row>
    <row r="5032" spans="1:73" hidden="1">
      <c r="A5032" s="103" t="s">
        <v>10493</v>
      </c>
      <c r="B5032" s="102">
        <v>45909</v>
      </c>
      <c r="C5032" s="104">
        <f>_xlfn.ISOWEEKNUM(Tabella2[[#This Row],[Date]])</f>
        <v>37</v>
      </c>
      <c r="D5032" s="104" t="s">
        <v>860</v>
      </c>
      <c r="E5032" s="104" t="s">
        <v>284</v>
      </c>
      <c r="F5032" s="104">
        <v>80</v>
      </c>
      <c r="G5032" s="104" t="s">
        <v>257</v>
      </c>
      <c r="H5032" s="105">
        <v>32</v>
      </c>
      <c r="I5032" s="104"/>
      <c r="J5032" s="104" t="s">
        <v>258</v>
      </c>
      <c r="K5032" s="104" t="s">
        <v>81</v>
      </c>
      <c r="L5032" s="104" t="s">
        <v>259</v>
      </c>
      <c r="M5032" s="104" t="s">
        <v>328</v>
      </c>
      <c r="N5032" s="104"/>
      <c r="O5032" s="106"/>
      <c r="P5032" s="111" t="s">
        <v>3689</v>
      </c>
      <c r="Q5032" s="153" t="s">
        <v>499</v>
      </c>
      <c r="R5032" s="153" t="s">
        <v>511</v>
      </c>
      <c r="S5032" s="153">
        <v>4.1666666666666657E-2</v>
      </c>
      <c r="T5032" s="153" t="s">
        <v>499</v>
      </c>
      <c r="U5032" s="153" t="s">
        <v>511</v>
      </c>
      <c r="V5032" s="153">
        <f>IF(ISBLANK(T5032),"",Tabella2[[#This Row],[ACT STOP]]-Tabella2[[#This Row],[ACT START]])</f>
        <v>4.1666666666666685E-2</v>
      </c>
      <c r="W5032" s="104" t="s">
        <v>92</v>
      </c>
      <c r="X5032" s="104" t="s">
        <v>91</v>
      </c>
      <c r="Y5032" s="110"/>
      <c r="Z5032" s="106"/>
      <c r="AA5032" s="104"/>
      <c r="AB5032" s="107"/>
      <c r="AC5032" s="72">
        <v>1</v>
      </c>
      <c r="AH5032" s="70"/>
      <c r="AI5032" s="70"/>
      <c r="AJ5032">
        <v>0</v>
      </c>
      <c r="AL5032" s="70"/>
      <c r="BM5032" s="135" t="s">
        <v>499</v>
      </c>
      <c r="BN5032" s="136" t="s">
        <v>511</v>
      </c>
      <c r="BO5032" s="101"/>
      <c r="BR5032" s="109" t="str">
        <f t="shared" si="78"/>
        <v>SH-25-5021</v>
      </c>
      <c r="BS5032" s="109" t="s">
        <v>356</v>
      </c>
      <c r="BT5032" t="s">
        <v>92</v>
      </c>
      <c r="BU5032" t="s">
        <v>10494</v>
      </c>
    </row>
    <row r="5033" spans="1:73" hidden="1">
      <c r="A5033" s="103" t="s">
        <v>10495</v>
      </c>
      <c r="B5033" s="102">
        <v>45909</v>
      </c>
      <c r="C5033" s="104">
        <f>_xlfn.ISOWEEKNUM(Tabella2[[#This Row],[Date]])</f>
        <v>37</v>
      </c>
      <c r="D5033" s="104" t="s">
        <v>9740</v>
      </c>
      <c r="E5033" s="104" t="s">
        <v>284</v>
      </c>
      <c r="F5033" s="104">
        <v>87</v>
      </c>
      <c r="G5033" s="104" t="s">
        <v>284</v>
      </c>
      <c r="H5033" s="105">
        <v>9</v>
      </c>
      <c r="I5033" s="104"/>
      <c r="J5033" s="104" t="s">
        <v>258</v>
      </c>
      <c r="K5033" s="104" t="s">
        <v>78</v>
      </c>
      <c r="L5033" s="104" t="s">
        <v>259</v>
      </c>
      <c r="M5033" s="104" t="s">
        <v>276</v>
      </c>
      <c r="N5033" s="104"/>
      <c r="O5033" s="106"/>
      <c r="P5033" s="111" t="s">
        <v>322</v>
      </c>
      <c r="Q5033" s="153" t="s">
        <v>499</v>
      </c>
      <c r="R5033" s="153" t="s">
        <v>511</v>
      </c>
      <c r="S5033" s="153">
        <v>4.1666666666666657E-2</v>
      </c>
      <c r="T5033" s="153" t="s">
        <v>499</v>
      </c>
      <c r="U5033" s="153" t="s">
        <v>511</v>
      </c>
      <c r="V5033" s="153">
        <f>IF(ISBLANK(T5033),"",Tabella2[[#This Row],[ACT STOP]]-Tabella2[[#This Row],[ACT START]])</f>
        <v>4.1666666666666685E-2</v>
      </c>
      <c r="W5033" s="104" t="s">
        <v>92</v>
      </c>
      <c r="X5033" s="104" t="s">
        <v>91</v>
      </c>
      <c r="Y5033" s="110" t="s">
        <v>10496</v>
      </c>
      <c r="Z5033" s="106"/>
      <c r="AA5033" s="104"/>
      <c r="AB5033" s="107"/>
      <c r="AC5033" s="72">
        <v>1</v>
      </c>
      <c r="AH5033" s="70"/>
      <c r="AI5033" s="70"/>
      <c r="AJ5033">
        <v>0</v>
      </c>
      <c r="AL5033" s="70"/>
      <c r="BM5033" s="135" t="s">
        <v>499</v>
      </c>
      <c r="BN5033" s="136" t="s">
        <v>511</v>
      </c>
      <c r="BO5033" s="101"/>
      <c r="BR5033" s="109" t="str">
        <f t="shared" si="78"/>
        <v>SH-25-5022</v>
      </c>
      <c r="BS5033" s="109" t="s">
        <v>339</v>
      </c>
      <c r="BT5033" t="s">
        <v>92</v>
      </c>
      <c r="BU5033" t="s">
        <v>10497</v>
      </c>
    </row>
    <row r="5034" spans="1:73" hidden="1">
      <c r="A5034" s="103" t="s">
        <v>10498</v>
      </c>
      <c r="B5034" s="102">
        <v>45909</v>
      </c>
      <c r="C5034" s="104">
        <f>_xlfn.ISOWEEKNUM(Tabella2[[#This Row],[Date]])</f>
        <v>37</v>
      </c>
      <c r="D5034" s="104" t="s">
        <v>9743</v>
      </c>
      <c r="E5034" s="104" t="s">
        <v>256</v>
      </c>
      <c r="F5034" s="104">
        <v>80</v>
      </c>
      <c r="G5034" s="104" t="s">
        <v>257</v>
      </c>
      <c r="H5034" s="105">
        <v>12</v>
      </c>
      <c r="I5034" s="104"/>
      <c r="J5034" s="104" t="s">
        <v>258</v>
      </c>
      <c r="K5034" s="104" t="s">
        <v>77</v>
      </c>
      <c r="L5034" s="104" t="s">
        <v>259</v>
      </c>
      <c r="M5034" s="104" t="s">
        <v>276</v>
      </c>
      <c r="N5034" s="104"/>
      <c r="O5034" s="106"/>
      <c r="P5034" s="111" t="s">
        <v>752</v>
      </c>
      <c r="Q5034" s="153" t="s">
        <v>499</v>
      </c>
      <c r="R5034" s="153" t="s">
        <v>511</v>
      </c>
      <c r="S5034" s="153">
        <v>4.1666666666666657E-2</v>
      </c>
      <c r="T5034" s="153" t="s">
        <v>499</v>
      </c>
      <c r="U5034" s="153" t="s">
        <v>511</v>
      </c>
      <c r="V5034" s="153">
        <f>IF(ISBLANK(T5034),"",Tabella2[[#This Row],[ACT STOP]]-Tabella2[[#This Row],[ACT START]])</f>
        <v>4.1666666666666685E-2</v>
      </c>
      <c r="W5034" s="104" t="s">
        <v>92</v>
      </c>
      <c r="X5034" s="104" t="s">
        <v>91</v>
      </c>
      <c r="Y5034" s="110"/>
      <c r="Z5034" s="106"/>
      <c r="AA5034" s="104"/>
      <c r="AB5034" s="107"/>
      <c r="AC5034" s="72">
        <v>1</v>
      </c>
      <c r="AH5034" s="70"/>
      <c r="AI5034" s="70"/>
      <c r="AJ5034">
        <v>0</v>
      </c>
      <c r="AL5034" s="70"/>
      <c r="BM5034" s="135" t="s">
        <v>499</v>
      </c>
      <c r="BN5034" s="136" t="s">
        <v>511</v>
      </c>
      <c r="BO5034" s="101"/>
      <c r="BR5034" s="109" t="str">
        <f t="shared" si="78"/>
        <v>SH-25-5023</v>
      </c>
      <c r="BS5034" s="109" t="s">
        <v>266</v>
      </c>
      <c r="BT5034" t="s">
        <v>92</v>
      </c>
      <c r="BU5034" t="s">
        <v>10499</v>
      </c>
    </row>
    <row r="5035" spans="1:73" hidden="1">
      <c r="A5035" s="103" t="s">
        <v>10500</v>
      </c>
      <c r="B5035" s="102">
        <v>45909</v>
      </c>
      <c r="C5035" s="104">
        <f>_xlfn.ISOWEEKNUM(Tabella2[[#This Row],[Date]])</f>
        <v>37</v>
      </c>
      <c r="D5035" s="104" t="s">
        <v>817</v>
      </c>
      <c r="E5035" s="104" t="s">
        <v>284</v>
      </c>
      <c r="F5035" s="104">
        <v>73</v>
      </c>
      <c r="G5035" s="104" t="s">
        <v>257</v>
      </c>
      <c r="H5035" s="105">
        <v>2</v>
      </c>
      <c r="I5035" s="104"/>
      <c r="J5035" s="104" t="s">
        <v>258</v>
      </c>
      <c r="K5035" s="104" t="s">
        <v>79</v>
      </c>
      <c r="L5035" s="104" t="s">
        <v>299</v>
      </c>
      <c r="M5035" s="104" t="s">
        <v>328</v>
      </c>
      <c r="N5035" s="104"/>
      <c r="O5035" s="108" t="str">
        <f>A5036</f>
        <v>17438</v>
      </c>
      <c r="P5035" s="111" t="s">
        <v>3382</v>
      </c>
      <c r="Q5035" s="153" t="s">
        <v>271</v>
      </c>
      <c r="R5035" s="153" t="s">
        <v>272</v>
      </c>
      <c r="S5035" s="153">
        <v>4.1666666666666657E-2</v>
      </c>
      <c r="T5035" s="153" t="s">
        <v>271</v>
      </c>
      <c r="U5035" s="153">
        <v>0.55555555555555558</v>
      </c>
      <c r="V5035" s="153">
        <f>IF(ISBLANK(T5035),"",Tabella2[[#This Row],[ACT STOP]]-Tabella2[[#This Row],[ACT START]])</f>
        <v>3.472222222222221E-2</v>
      </c>
      <c r="W5035" s="104" t="s">
        <v>92</v>
      </c>
      <c r="X5035" s="104" t="s">
        <v>91</v>
      </c>
      <c r="Y5035" s="110"/>
      <c r="Z5035" s="106"/>
      <c r="AA5035" s="104"/>
      <c r="AB5035" s="107"/>
      <c r="AC5035" s="72">
        <v>1</v>
      </c>
      <c r="AH5035" s="70"/>
      <c r="AI5035" s="70"/>
      <c r="AJ5035">
        <v>0</v>
      </c>
      <c r="AL5035" s="70"/>
      <c r="BM5035" s="135" t="s">
        <v>271</v>
      </c>
      <c r="BN5035" s="136">
        <v>0.55555555555555558</v>
      </c>
      <c r="BO5035" s="101"/>
      <c r="BR5035" s="109" t="str">
        <f t="shared" si="78"/>
        <v>SH-25-5024</v>
      </c>
      <c r="BS5035" s="109" t="s">
        <v>368</v>
      </c>
      <c r="BT5035" t="s">
        <v>92</v>
      </c>
      <c r="BU5035" t="s">
        <v>10501</v>
      </c>
    </row>
    <row r="5036" spans="1:73" hidden="1">
      <c r="A5036" s="103" t="s">
        <v>10502</v>
      </c>
      <c r="B5036" s="102">
        <v>45909</v>
      </c>
      <c r="C5036" s="104">
        <f>_xlfn.ISOWEEKNUM(Tabella2[[#This Row],[Date]])</f>
        <v>37</v>
      </c>
      <c r="D5036" s="104" t="s">
        <v>817</v>
      </c>
      <c r="E5036" s="104" t="s">
        <v>284</v>
      </c>
      <c r="F5036" s="104">
        <v>75</v>
      </c>
      <c r="G5036" s="104" t="s">
        <v>284</v>
      </c>
      <c r="H5036" s="105">
        <v>23</v>
      </c>
      <c r="I5036" s="104"/>
      <c r="J5036" s="104" t="s">
        <v>258</v>
      </c>
      <c r="K5036" s="104" t="s">
        <v>78</v>
      </c>
      <c r="L5036" s="104" t="s">
        <v>299</v>
      </c>
      <c r="M5036" s="104" t="s">
        <v>328</v>
      </c>
      <c r="N5036" s="104"/>
      <c r="O5036" s="108" t="str">
        <f>A5035</f>
        <v>17437</v>
      </c>
      <c r="P5036" s="111" t="s">
        <v>3382</v>
      </c>
      <c r="Q5036" s="153" t="s">
        <v>271</v>
      </c>
      <c r="R5036" s="153" t="s">
        <v>272</v>
      </c>
      <c r="S5036" s="153">
        <v>4.1666666666666657E-2</v>
      </c>
      <c r="T5036" s="153" t="s">
        <v>271</v>
      </c>
      <c r="U5036" s="153">
        <v>0.55555555555555558</v>
      </c>
      <c r="V5036" s="153">
        <f>IF(ISBLANK(T5036),"",Tabella2[[#This Row],[ACT STOP]]-Tabella2[[#This Row],[ACT START]])</f>
        <v>3.472222222222221E-2</v>
      </c>
      <c r="W5036" s="104" t="s">
        <v>92</v>
      </c>
      <c r="X5036" s="104" t="s">
        <v>91</v>
      </c>
      <c r="Y5036" s="110"/>
      <c r="Z5036" s="106"/>
      <c r="AA5036" s="104"/>
      <c r="AB5036" s="107"/>
      <c r="AC5036" s="72">
        <v>1</v>
      </c>
      <c r="AH5036" s="70"/>
      <c r="AI5036" s="70"/>
      <c r="AJ5036">
        <v>0</v>
      </c>
      <c r="AL5036" s="70"/>
      <c r="BM5036" s="135" t="s">
        <v>271</v>
      </c>
      <c r="BN5036" s="136">
        <v>0.55555555555555558</v>
      </c>
      <c r="BO5036" s="101"/>
      <c r="BR5036" s="109" t="str">
        <f t="shared" si="78"/>
        <v>SH-25-5025</v>
      </c>
      <c r="BS5036" s="109" t="s">
        <v>358</v>
      </c>
      <c r="BT5036" t="s">
        <v>92</v>
      </c>
      <c r="BU5036" t="s">
        <v>10503</v>
      </c>
    </row>
    <row r="5037" spans="1:73" hidden="1">
      <c r="A5037" s="103" t="s">
        <v>10504</v>
      </c>
      <c r="B5037" s="102">
        <v>45909</v>
      </c>
      <c r="C5037" s="104">
        <f>_xlfn.ISOWEEKNUM(Tabella2[[#This Row],[Date]])</f>
        <v>37</v>
      </c>
      <c r="D5037" s="104" t="s">
        <v>3529</v>
      </c>
      <c r="E5037" s="104" t="s">
        <v>284</v>
      </c>
      <c r="F5037" s="104">
        <v>69</v>
      </c>
      <c r="G5037" s="104" t="s">
        <v>257</v>
      </c>
      <c r="H5037" s="105">
        <v>1</v>
      </c>
      <c r="I5037" s="104"/>
      <c r="J5037" s="104" t="s">
        <v>258</v>
      </c>
      <c r="K5037" s="104" t="s">
        <v>83</v>
      </c>
      <c r="L5037" s="104" t="s">
        <v>299</v>
      </c>
      <c r="M5037" s="104" t="s">
        <v>906</v>
      </c>
      <c r="N5037" s="104"/>
      <c r="O5037" s="108" t="str">
        <f>A5038</f>
        <v>17440</v>
      </c>
      <c r="P5037" s="111" t="s">
        <v>2397</v>
      </c>
      <c r="Q5037" s="153" t="s">
        <v>271</v>
      </c>
      <c r="R5037" s="153" t="s">
        <v>272</v>
      </c>
      <c r="S5037" s="153">
        <v>4.1666666666666657E-2</v>
      </c>
      <c r="T5037" s="153" t="s">
        <v>271</v>
      </c>
      <c r="U5037" s="153" t="s">
        <v>272</v>
      </c>
      <c r="V5037" s="153">
        <f>IF(ISBLANK(T5037),"",Tabella2[[#This Row],[ACT STOP]]-Tabella2[[#This Row],[ACT START]])</f>
        <v>4.166666666666663E-2</v>
      </c>
      <c r="W5037" s="104" t="s">
        <v>92</v>
      </c>
      <c r="X5037" s="104" t="s">
        <v>91</v>
      </c>
      <c r="Y5037" s="110"/>
      <c r="Z5037" s="106"/>
      <c r="AA5037" s="104"/>
      <c r="AB5037" s="107"/>
      <c r="AC5037" s="72">
        <v>1</v>
      </c>
      <c r="AH5037" s="70"/>
      <c r="AI5037" s="70"/>
      <c r="AJ5037">
        <v>0</v>
      </c>
      <c r="AL5037" s="70"/>
      <c r="BM5037" s="135" t="s">
        <v>271</v>
      </c>
      <c r="BN5037" s="136" t="s">
        <v>272</v>
      </c>
      <c r="BO5037" s="101"/>
      <c r="BR5037" s="109" t="str">
        <f t="shared" si="78"/>
        <v>SH-25-5026</v>
      </c>
      <c r="BS5037" s="109" t="s">
        <v>332</v>
      </c>
      <c r="BT5037" t="s">
        <v>92</v>
      </c>
      <c r="BU5037" t="s">
        <v>10505</v>
      </c>
    </row>
    <row r="5038" spans="1:73" hidden="1">
      <c r="A5038" s="103" t="s">
        <v>10506</v>
      </c>
      <c r="B5038" s="102">
        <v>45909</v>
      </c>
      <c r="C5038" s="104">
        <f>_xlfn.ISOWEEKNUM(Tabella2[[#This Row],[Date]])</f>
        <v>37</v>
      </c>
      <c r="D5038" s="104" t="s">
        <v>3529</v>
      </c>
      <c r="E5038" s="104" t="s">
        <v>284</v>
      </c>
      <c r="F5038" s="104">
        <v>68</v>
      </c>
      <c r="G5038" s="104" t="s">
        <v>284</v>
      </c>
      <c r="H5038" s="105">
        <v>22</v>
      </c>
      <c r="I5038" s="104"/>
      <c r="J5038" s="104" t="s">
        <v>258</v>
      </c>
      <c r="K5038" s="104" t="s">
        <v>80</v>
      </c>
      <c r="L5038" s="104" t="s">
        <v>299</v>
      </c>
      <c r="M5038" s="104" t="s">
        <v>906</v>
      </c>
      <c r="N5038" s="104"/>
      <c r="O5038" s="108" t="str">
        <f>A5037</f>
        <v>17439</v>
      </c>
      <c r="P5038" s="111" t="s">
        <v>2397</v>
      </c>
      <c r="Q5038" s="153" t="s">
        <v>271</v>
      </c>
      <c r="R5038" s="153" t="s">
        <v>272</v>
      </c>
      <c r="S5038" s="153">
        <v>4.1666666666666657E-2</v>
      </c>
      <c r="T5038" s="153" t="s">
        <v>271</v>
      </c>
      <c r="U5038" s="153" t="s">
        <v>272</v>
      </c>
      <c r="V5038" s="153">
        <f>IF(ISBLANK(T5038),"",Tabella2[[#This Row],[ACT STOP]]-Tabella2[[#This Row],[ACT START]])</f>
        <v>4.166666666666663E-2</v>
      </c>
      <c r="W5038" s="104" t="s">
        <v>92</v>
      </c>
      <c r="X5038" s="104" t="s">
        <v>91</v>
      </c>
      <c r="Y5038" s="110"/>
      <c r="Z5038" s="106"/>
      <c r="AA5038" s="104"/>
      <c r="AB5038" s="107"/>
      <c r="AC5038" s="72">
        <v>1</v>
      </c>
      <c r="AH5038" s="70"/>
      <c r="AI5038" s="70"/>
      <c r="AJ5038">
        <v>0</v>
      </c>
      <c r="AL5038" s="70"/>
      <c r="BM5038" s="135" t="s">
        <v>271</v>
      </c>
      <c r="BN5038" s="136" t="s">
        <v>272</v>
      </c>
      <c r="BO5038" s="101"/>
      <c r="BR5038" s="109" t="str">
        <f t="shared" si="78"/>
        <v>SH-25-5027</v>
      </c>
      <c r="BS5038" s="109" t="s">
        <v>295</v>
      </c>
      <c r="BT5038" t="s">
        <v>92</v>
      </c>
      <c r="BU5038" t="s">
        <v>10507</v>
      </c>
    </row>
    <row r="5039" spans="1:73" hidden="1">
      <c r="A5039" s="103" t="s">
        <v>10508</v>
      </c>
      <c r="B5039" s="102">
        <v>45909</v>
      </c>
      <c r="C5039" s="104">
        <f>_xlfn.ISOWEEKNUM(Tabella2[[#This Row],[Date]])</f>
        <v>37</v>
      </c>
      <c r="D5039" s="104" t="s">
        <v>6766</v>
      </c>
      <c r="E5039" s="104" t="s">
        <v>284</v>
      </c>
      <c r="F5039" s="104">
        <v>77</v>
      </c>
      <c r="G5039" s="104" t="s">
        <v>257</v>
      </c>
      <c r="H5039" s="105">
        <v>13</v>
      </c>
      <c r="I5039" s="104"/>
      <c r="J5039" s="104" t="s">
        <v>258</v>
      </c>
      <c r="K5039" s="104" t="s">
        <v>81</v>
      </c>
      <c r="L5039" s="104" t="s">
        <v>259</v>
      </c>
      <c r="M5039" s="104" t="s">
        <v>328</v>
      </c>
      <c r="N5039" s="104"/>
      <c r="O5039" s="106"/>
      <c r="P5039" s="111" t="s">
        <v>524</v>
      </c>
      <c r="Q5039" s="153" t="s">
        <v>271</v>
      </c>
      <c r="R5039" s="153" t="s">
        <v>272</v>
      </c>
      <c r="S5039" s="153">
        <v>4.1666666666666657E-2</v>
      </c>
      <c r="T5039" s="153" t="s">
        <v>271</v>
      </c>
      <c r="U5039" s="153" t="s">
        <v>272</v>
      </c>
      <c r="V5039" s="153">
        <f>IF(ISBLANK(T5039),"",Tabella2[[#This Row],[ACT STOP]]-Tabella2[[#This Row],[ACT START]])</f>
        <v>4.166666666666663E-2</v>
      </c>
      <c r="W5039" s="104" t="s">
        <v>92</v>
      </c>
      <c r="X5039" s="104" t="s">
        <v>91</v>
      </c>
      <c r="Y5039" s="110"/>
      <c r="Z5039" s="106"/>
      <c r="AA5039" s="104"/>
      <c r="AB5039" s="107"/>
      <c r="AC5039" s="72">
        <v>1</v>
      </c>
      <c r="AH5039" s="70"/>
      <c r="AI5039" s="70"/>
      <c r="AJ5039">
        <v>0</v>
      </c>
      <c r="AL5039" s="70"/>
      <c r="BM5039" s="135" t="s">
        <v>271</v>
      </c>
      <c r="BN5039" s="136" t="s">
        <v>272</v>
      </c>
      <c r="BO5039" s="101"/>
      <c r="BR5039" s="109" t="str">
        <f t="shared" si="78"/>
        <v>SH-25-5028</v>
      </c>
      <c r="BS5039" s="109" t="s">
        <v>427</v>
      </c>
      <c r="BT5039" t="s">
        <v>92</v>
      </c>
      <c r="BU5039" t="s">
        <v>10509</v>
      </c>
    </row>
    <row r="5040" spans="1:73" hidden="1">
      <c r="A5040" s="103" t="s">
        <v>10510</v>
      </c>
      <c r="B5040" s="102">
        <v>45909</v>
      </c>
      <c r="C5040" s="104">
        <f>_xlfn.ISOWEEKNUM(Tabella2[[#This Row],[Date]])</f>
        <v>37</v>
      </c>
      <c r="D5040" s="104" t="s">
        <v>9759</v>
      </c>
      <c r="E5040" s="104" t="s">
        <v>284</v>
      </c>
      <c r="F5040" s="104">
        <v>86</v>
      </c>
      <c r="G5040" s="104" t="s">
        <v>257</v>
      </c>
      <c r="H5040" s="105">
        <v>9</v>
      </c>
      <c r="I5040" s="104"/>
      <c r="J5040" s="104" t="s">
        <v>258</v>
      </c>
      <c r="K5040" s="104" t="s">
        <v>77</v>
      </c>
      <c r="L5040" s="104" t="s">
        <v>259</v>
      </c>
      <c r="M5040" s="104" t="s">
        <v>276</v>
      </c>
      <c r="N5040" s="104"/>
      <c r="O5040" s="106"/>
      <c r="P5040" s="111" t="s">
        <v>322</v>
      </c>
      <c r="Q5040" s="153" t="s">
        <v>271</v>
      </c>
      <c r="R5040" s="153" t="s">
        <v>272</v>
      </c>
      <c r="S5040" s="153">
        <v>4.1666666666666657E-2</v>
      </c>
      <c r="T5040" s="153" t="s">
        <v>271</v>
      </c>
      <c r="U5040" s="153" t="s">
        <v>272</v>
      </c>
      <c r="V5040" s="153">
        <f>IF(ISBLANK(T5040),"",Tabella2[[#This Row],[ACT STOP]]-Tabella2[[#This Row],[ACT START]])</f>
        <v>4.166666666666663E-2</v>
      </c>
      <c r="W5040" s="104" t="s">
        <v>92</v>
      </c>
      <c r="X5040" s="104" t="s">
        <v>91</v>
      </c>
      <c r="Y5040" s="110"/>
      <c r="Z5040" s="106"/>
      <c r="AA5040" s="104"/>
      <c r="AB5040" s="107"/>
      <c r="AC5040" s="72">
        <v>1</v>
      </c>
      <c r="AH5040" s="70"/>
      <c r="AI5040" s="70"/>
      <c r="AJ5040">
        <v>0</v>
      </c>
      <c r="AL5040" s="70"/>
      <c r="BM5040" s="135" t="s">
        <v>271</v>
      </c>
      <c r="BN5040" s="136" t="s">
        <v>272</v>
      </c>
      <c r="BO5040" s="101"/>
      <c r="BR5040" s="109" t="str">
        <f t="shared" si="78"/>
        <v>SH-25-5029</v>
      </c>
      <c r="BS5040" s="109" t="s">
        <v>318</v>
      </c>
      <c r="BT5040" t="s">
        <v>92</v>
      </c>
      <c r="BU5040" t="s">
        <v>10511</v>
      </c>
    </row>
    <row r="5041" spans="1:73" hidden="1">
      <c r="A5041" s="103" t="s">
        <v>10512</v>
      </c>
      <c r="B5041" s="102">
        <v>45909</v>
      </c>
      <c r="C5041" s="104">
        <f>_xlfn.ISOWEEKNUM(Tabella2[[#This Row],[Date]])</f>
        <v>37</v>
      </c>
      <c r="D5041" s="104" t="s">
        <v>509</v>
      </c>
      <c r="E5041" s="104" t="s">
        <v>284</v>
      </c>
      <c r="F5041" s="104">
        <v>70</v>
      </c>
      <c r="G5041" s="104" t="s">
        <v>257</v>
      </c>
      <c r="H5041" s="105">
        <v>14</v>
      </c>
      <c r="I5041" s="104"/>
      <c r="J5041" s="104" t="s">
        <v>258</v>
      </c>
      <c r="K5041" s="104" t="s">
        <v>79</v>
      </c>
      <c r="L5041" s="104" t="s">
        <v>299</v>
      </c>
      <c r="M5041" s="104" t="s">
        <v>386</v>
      </c>
      <c r="N5041" s="104"/>
      <c r="O5041" s="108" t="str">
        <f>A5042</f>
        <v>17444</v>
      </c>
      <c r="P5041" s="111" t="s">
        <v>2209</v>
      </c>
      <c r="Q5041" s="153" t="s">
        <v>550</v>
      </c>
      <c r="R5041" s="153" t="s">
        <v>665</v>
      </c>
      <c r="S5041" s="153">
        <v>4.1666666666666657E-2</v>
      </c>
      <c r="T5041" s="153">
        <v>0.58333333333333337</v>
      </c>
      <c r="U5041" s="153">
        <v>0.625</v>
      </c>
      <c r="V5041" s="153">
        <f>IF(ISBLANK(T5041),"",Tabella2[[#This Row],[ACT STOP]]-Tabella2[[#This Row],[ACT START]])</f>
        <v>4.166666666666663E-2</v>
      </c>
      <c r="W5041" s="104" t="s">
        <v>92</v>
      </c>
      <c r="X5041" s="104" t="s">
        <v>91</v>
      </c>
      <c r="Y5041" s="110"/>
      <c r="Z5041" s="106"/>
      <c r="AA5041" s="104"/>
      <c r="AB5041" s="107"/>
      <c r="AC5041" s="72">
        <v>1</v>
      </c>
      <c r="AH5041" s="70"/>
      <c r="AI5041" s="70"/>
      <c r="AJ5041">
        <v>0</v>
      </c>
      <c r="AL5041" s="70"/>
      <c r="BM5041" s="135">
        <v>0.58333333333333337</v>
      </c>
      <c r="BN5041" s="136">
        <v>0.625</v>
      </c>
      <c r="BO5041" s="101"/>
      <c r="BR5041" s="109" t="str">
        <f t="shared" si="78"/>
        <v>SH-25-5030</v>
      </c>
      <c r="BS5041" s="109" t="s">
        <v>372</v>
      </c>
      <c r="BT5041" t="s">
        <v>92</v>
      </c>
      <c r="BU5041" t="s">
        <v>10513</v>
      </c>
    </row>
    <row r="5042" spans="1:73" hidden="1">
      <c r="A5042" s="103" t="s">
        <v>10514</v>
      </c>
      <c r="B5042" s="102">
        <v>45909</v>
      </c>
      <c r="C5042" s="104">
        <f>_xlfn.ISOWEEKNUM(Tabella2[[#This Row],[Date]])</f>
        <v>37</v>
      </c>
      <c r="D5042" s="104" t="s">
        <v>509</v>
      </c>
      <c r="E5042" s="104" t="s">
        <v>284</v>
      </c>
      <c r="F5042" s="104">
        <v>71</v>
      </c>
      <c r="G5042" s="104" t="s">
        <v>257</v>
      </c>
      <c r="H5042" s="105">
        <v>32</v>
      </c>
      <c r="I5042" s="104"/>
      <c r="J5042" s="104" t="s">
        <v>258</v>
      </c>
      <c r="K5042" s="104" t="s">
        <v>78</v>
      </c>
      <c r="L5042" s="104" t="s">
        <v>299</v>
      </c>
      <c r="M5042" s="104" t="s">
        <v>386</v>
      </c>
      <c r="N5042" s="104"/>
      <c r="O5042" s="108" t="str">
        <f>A5041</f>
        <v>17443</v>
      </c>
      <c r="P5042" s="111" t="s">
        <v>2209</v>
      </c>
      <c r="Q5042" s="153" t="s">
        <v>550</v>
      </c>
      <c r="R5042" s="153" t="s">
        <v>665</v>
      </c>
      <c r="S5042" s="153">
        <v>4.1666666666666657E-2</v>
      </c>
      <c r="T5042" s="153">
        <v>0.58333333333333337</v>
      </c>
      <c r="U5042" s="153">
        <v>0.625</v>
      </c>
      <c r="V5042" s="153">
        <f>IF(ISBLANK(T5042),"",Tabella2[[#This Row],[ACT STOP]]-Tabella2[[#This Row],[ACT START]])</f>
        <v>4.166666666666663E-2</v>
      </c>
      <c r="W5042" s="104" t="s">
        <v>92</v>
      </c>
      <c r="X5042" s="104" t="s">
        <v>91</v>
      </c>
      <c r="Y5042" s="110"/>
      <c r="Z5042" s="106"/>
      <c r="AA5042" s="104"/>
      <c r="AB5042" s="107"/>
      <c r="AC5042" s="72">
        <v>1</v>
      </c>
      <c r="AH5042" s="70"/>
      <c r="AI5042" s="70"/>
      <c r="AJ5042">
        <v>0</v>
      </c>
      <c r="AL5042" s="70"/>
      <c r="BM5042" s="135">
        <v>0.58333333333333337</v>
      </c>
      <c r="BN5042" s="136">
        <v>0.625</v>
      </c>
      <c r="BO5042" s="101"/>
      <c r="BR5042" s="109" t="str">
        <f t="shared" si="78"/>
        <v>SH-25-5031</v>
      </c>
      <c r="BS5042" s="109" t="s">
        <v>356</v>
      </c>
      <c r="BT5042" t="s">
        <v>92</v>
      </c>
      <c r="BU5042" t="s">
        <v>10515</v>
      </c>
    </row>
    <row r="5043" spans="1:73" hidden="1">
      <c r="A5043" s="103" t="s">
        <v>10516</v>
      </c>
      <c r="B5043" s="102">
        <v>45909</v>
      </c>
      <c r="C5043" s="104">
        <f>_xlfn.ISOWEEKNUM(Tabella2[[#This Row],[Date]])</f>
        <v>37</v>
      </c>
      <c r="D5043" s="104" t="s">
        <v>6396</v>
      </c>
      <c r="E5043" s="104" t="s">
        <v>256</v>
      </c>
      <c r="F5043" s="104">
        <v>75</v>
      </c>
      <c r="G5043" s="104" t="s">
        <v>257</v>
      </c>
      <c r="H5043" s="105">
        <v>12</v>
      </c>
      <c r="I5043" s="104"/>
      <c r="J5043" s="104" t="s">
        <v>258</v>
      </c>
      <c r="K5043" s="104" t="s">
        <v>83</v>
      </c>
      <c r="L5043" s="104" t="s">
        <v>259</v>
      </c>
      <c r="M5043" s="104" t="s">
        <v>764</v>
      </c>
      <c r="N5043" s="104"/>
      <c r="O5043" s="106"/>
      <c r="P5043" s="111" t="s">
        <v>765</v>
      </c>
      <c r="Q5043" s="153" t="s">
        <v>550</v>
      </c>
      <c r="R5043" s="153" t="s">
        <v>665</v>
      </c>
      <c r="S5043" s="153">
        <v>4.1666666666666657E-2</v>
      </c>
      <c r="T5043" s="153" t="s">
        <v>550</v>
      </c>
      <c r="U5043" s="153" t="s">
        <v>665</v>
      </c>
      <c r="V5043" s="153">
        <f>IF(ISBLANK(T5043),"",Tabella2[[#This Row],[ACT STOP]]-Tabella2[[#This Row],[ACT START]])</f>
        <v>4.166666666666663E-2</v>
      </c>
      <c r="W5043" s="104" t="s">
        <v>92</v>
      </c>
      <c r="X5043" s="104" t="s">
        <v>91</v>
      </c>
      <c r="Y5043" s="110"/>
      <c r="Z5043" s="106"/>
      <c r="AA5043" s="104"/>
      <c r="AB5043" s="107"/>
      <c r="AC5043" s="72">
        <v>1</v>
      </c>
      <c r="AH5043" s="70"/>
      <c r="AI5043" s="70"/>
      <c r="AJ5043">
        <v>0</v>
      </c>
      <c r="AL5043" s="70"/>
      <c r="BM5043" s="135" t="s">
        <v>550</v>
      </c>
      <c r="BN5043" s="136" t="s">
        <v>665</v>
      </c>
      <c r="BO5043" s="101"/>
      <c r="BR5043" s="109" t="str">
        <f t="shared" si="78"/>
        <v>SH-25-5032</v>
      </c>
      <c r="BS5043" s="109" t="s">
        <v>266</v>
      </c>
      <c r="BT5043" t="s">
        <v>92</v>
      </c>
      <c r="BU5043" t="s">
        <v>8698</v>
      </c>
    </row>
    <row r="5044" spans="1:73" hidden="1">
      <c r="A5044" s="103" t="s">
        <v>10517</v>
      </c>
      <c r="B5044" s="102">
        <v>45909</v>
      </c>
      <c r="C5044" s="104">
        <f>_xlfn.ISOWEEKNUM(Tabella2[[#This Row],[Date]])</f>
        <v>37</v>
      </c>
      <c r="D5044" s="104" t="s">
        <v>9743</v>
      </c>
      <c r="E5044" s="104" t="s">
        <v>256</v>
      </c>
      <c r="F5044" s="104">
        <v>84</v>
      </c>
      <c r="G5044" s="104" t="s">
        <v>257</v>
      </c>
      <c r="H5044" s="105">
        <v>5</v>
      </c>
      <c r="I5044" s="104"/>
      <c r="J5044" s="104" t="s">
        <v>258</v>
      </c>
      <c r="K5044" s="104" t="s">
        <v>80</v>
      </c>
      <c r="L5044" s="104" t="s">
        <v>259</v>
      </c>
      <c r="M5044" s="104" t="s">
        <v>764</v>
      </c>
      <c r="N5044" s="104"/>
      <c r="O5044" s="106"/>
      <c r="P5044" s="111" t="s">
        <v>765</v>
      </c>
      <c r="Q5044" s="153" t="s">
        <v>550</v>
      </c>
      <c r="R5044" s="153" t="s">
        <v>665</v>
      </c>
      <c r="S5044" s="153">
        <v>4.1666666666666657E-2</v>
      </c>
      <c r="T5044" s="153" t="s">
        <v>550</v>
      </c>
      <c r="U5044" s="153" t="s">
        <v>665</v>
      </c>
      <c r="V5044" s="153">
        <f>IF(ISBLANK(T5044),"",Tabella2[[#This Row],[ACT STOP]]-Tabella2[[#This Row],[ACT START]])</f>
        <v>4.166666666666663E-2</v>
      </c>
      <c r="W5044" s="104" t="s">
        <v>92</v>
      </c>
      <c r="X5044" s="104" t="s">
        <v>91</v>
      </c>
      <c r="Y5044" s="110"/>
      <c r="Z5044" s="106"/>
      <c r="AA5044" s="104"/>
      <c r="AB5044" s="107"/>
      <c r="AC5044" s="72">
        <v>1</v>
      </c>
      <c r="AH5044" s="70"/>
      <c r="AI5044" s="70"/>
      <c r="AJ5044">
        <v>0</v>
      </c>
      <c r="AL5044" s="70"/>
      <c r="BM5044" s="135" t="s">
        <v>550</v>
      </c>
      <c r="BN5044" s="136" t="s">
        <v>665</v>
      </c>
      <c r="BO5044" s="101"/>
      <c r="BR5044" s="109" t="str">
        <f t="shared" si="78"/>
        <v>SH-25-5033</v>
      </c>
      <c r="BS5044" s="109" t="s">
        <v>416</v>
      </c>
      <c r="BT5044" t="s">
        <v>92</v>
      </c>
      <c r="BU5044" t="s">
        <v>10518</v>
      </c>
    </row>
    <row r="5045" spans="1:73" hidden="1">
      <c r="A5045" s="103" t="s">
        <v>10519</v>
      </c>
      <c r="B5045" s="102">
        <v>45909</v>
      </c>
      <c r="C5045" s="104">
        <f>_xlfn.ISOWEEKNUM(Tabella2[[#This Row],[Date]])</f>
        <v>37</v>
      </c>
      <c r="D5045" s="104" t="s">
        <v>9743</v>
      </c>
      <c r="E5045" s="104" t="s">
        <v>256</v>
      </c>
      <c r="F5045" s="104">
        <v>79</v>
      </c>
      <c r="G5045" s="104" t="s">
        <v>257</v>
      </c>
      <c r="H5045" s="105">
        <v>10</v>
      </c>
      <c r="I5045" s="104"/>
      <c r="J5045" s="104" t="s">
        <v>258</v>
      </c>
      <c r="K5045" s="104" t="s">
        <v>81</v>
      </c>
      <c r="L5045" s="104" t="s">
        <v>259</v>
      </c>
      <c r="M5045" s="104" t="s">
        <v>764</v>
      </c>
      <c r="N5045" s="104"/>
      <c r="O5045" s="106"/>
      <c r="P5045" s="111" t="s">
        <v>765</v>
      </c>
      <c r="Q5045" s="153" t="s">
        <v>550</v>
      </c>
      <c r="R5045" s="153" t="s">
        <v>665</v>
      </c>
      <c r="S5045" s="153">
        <v>4.1666666666666657E-2</v>
      </c>
      <c r="T5045" s="153" t="s">
        <v>550</v>
      </c>
      <c r="U5045" s="153" t="s">
        <v>665</v>
      </c>
      <c r="V5045" s="153">
        <f>IF(ISBLANK(T5045),"",Tabella2[[#This Row],[ACT STOP]]-Tabella2[[#This Row],[ACT START]])</f>
        <v>4.166666666666663E-2</v>
      </c>
      <c r="W5045" s="104" t="s">
        <v>92</v>
      </c>
      <c r="X5045" s="104" t="s">
        <v>91</v>
      </c>
      <c r="Y5045" s="110"/>
      <c r="Z5045" s="106"/>
      <c r="AA5045" s="104"/>
      <c r="AB5045" s="107"/>
      <c r="AC5045" s="72">
        <v>1</v>
      </c>
      <c r="AH5045" s="70"/>
      <c r="AI5045" s="70"/>
      <c r="AJ5045">
        <v>0</v>
      </c>
      <c r="AL5045" s="70"/>
      <c r="BM5045" s="135" t="s">
        <v>550</v>
      </c>
      <c r="BN5045" s="136" t="s">
        <v>665</v>
      </c>
      <c r="BO5045" s="101"/>
      <c r="BR5045" s="109" t="str">
        <f t="shared" si="78"/>
        <v>SH-25-5034</v>
      </c>
      <c r="BS5045" s="109" t="s">
        <v>552</v>
      </c>
      <c r="BT5045" t="s">
        <v>92</v>
      </c>
      <c r="BU5045" t="s">
        <v>10520</v>
      </c>
    </row>
    <row r="5046" spans="1:73" hidden="1">
      <c r="A5046" s="103" t="s">
        <v>10521</v>
      </c>
      <c r="B5046" s="102">
        <v>45909</v>
      </c>
      <c r="C5046" s="104">
        <f>_xlfn.ISOWEEKNUM(Tabella2[[#This Row],[Date]])</f>
        <v>37</v>
      </c>
      <c r="D5046" s="104" t="s">
        <v>9743</v>
      </c>
      <c r="E5046" s="104" t="s">
        <v>256</v>
      </c>
      <c r="F5046" s="104">
        <v>81</v>
      </c>
      <c r="G5046" s="104" t="s">
        <v>257</v>
      </c>
      <c r="H5046" s="105">
        <v>17</v>
      </c>
      <c r="I5046" s="104"/>
      <c r="J5046" s="104" t="s">
        <v>258</v>
      </c>
      <c r="K5046" s="104" t="s">
        <v>77</v>
      </c>
      <c r="L5046" s="104" t="s">
        <v>259</v>
      </c>
      <c r="M5046" s="104" t="s">
        <v>276</v>
      </c>
      <c r="N5046" s="104"/>
      <c r="O5046" s="106"/>
      <c r="P5046" s="111" t="s">
        <v>752</v>
      </c>
      <c r="Q5046" s="153" t="s">
        <v>550</v>
      </c>
      <c r="R5046" s="153" t="s">
        <v>665</v>
      </c>
      <c r="S5046" s="153">
        <v>4.1666666666666657E-2</v>
      </c>
      <c r="T5046" s="153" t="s">
        <v>550</v>
      </c>
      <c r="U5046" s="153" t="s">
        <v>665</v>
      </c>
      <c r="V5046" s="153">
        <f>IF(ISBLANK(T5046),"",Tabella2[[#This Row],[ACT STOP]]-Tabella2[[#This Row],[ACT START]])</f>
        <v>4.166666666666663E-2</v>
      </c>
      <c r="W5046" s="104" t="s">
        <v>92</v>
      </c>
      <c r="X5046" s="104" t="s">
        <v>91</v>
      </c>
      <c r="Y5046" s="110"/>
      <c r="Z5046" s="106"/>
      <c r="AA5046" s="104"/>
      <c r="AB5046" s="107"/>
      <c r="AC5046" s="72">
        <v>1</v>
      </c>
      <c r="AH5046" s="70"/>
      <c r="AI5046" s="70"/>
      <c r="AJ5046">
        <v>0</v>
      </c>
      <c r="AL5046" s="70"/>
      <c r="BM5046" s="135" t="s">
        <v>550</v>
      </c>
      <c r="BN5046" s="136" t="s">
        <v>665</v>
      </c>
      <c r="BO5046" s="101"/>
      <c r="BR5046" s="109" t="str">
        <f t="shared" si="78"/>
        <v>SH-25-5035</v>
      </c>
      <c r="BS5046" s="109" t="s">
        <v>393</v>
      </c>
      <c r="BT5046" t="s">
        <v>92</v>
      </c>
      <c r="BU5046" t="s">
        <v>10522</v>
      </c>
    </row>
    <row r="5047" spans="1:73" hidden="1">
      <c r="A5047" s="103" t="s">
        <v>10523</v>
      </c>
      <c r="B5047" s="102">
        <v>45909</v>
      </c>
      <c r="C5047" s="104">
        <f>_xlfn.ISOWEEKNUM(Tabella2[[#This Row],[Date]])</f>
        <v>37</v>
      </c>
      <c r="D5047" s="104" t="s">
        <v>195</v>
      </c>
      <c r="E5047" s="104" t="s">
        <v>298</v>
      </c>
      <c r="F5047" s="104"/>
      <c r="G5047" s="104" t="s">
        <v>284</v>
      </c>
      <c r="H5047" s="105">
        <v>23</v>
      </c>
      <c r="I5047" s="104"/>
      <c r="J5047" s="104" t="s">
        <v>258</v>
      </c>
      <c r="K5047" s="104" t="s">
        <v>79</v>
      </c>
      <c r="L5047" s="104" t="s">
        <v>299</v>
      </c>
      <c r="M5047" s="104" t="s">
        <v>328</v>
      </c>
      <c r="N5047" s="104"/>
      <c r="O5047" s="108" t="str">
        <f>A5048</f>
        <v>17450</v>
      </c>
      <c r="P5047" s="111" t="s">
        <v>300</v>
      </c>
      <c r="Q5047" s="153" t="s">
        <v>519</v>
      </c>
      <c r="R5047" s="153" t="s">
        <v>520</v>
      </c>
      <c r="S5047" s="153">
        <v>4.1666666666666657E-2</v>
      </c>
      <c r="T5047" s="153">
        <v>0.64583333333333337</v>
      </c>
      <c r="U5047" s="153">
        <v>0.6875</v>
      </c>
      <c r="V5047" s="153">
        <f>IF(ISBLANK(T5047),"",Tabella2[[#This Row],[ACT STOP]]-Tabella2[[#This Row],[ACT START]])</f>
        <v>4.166666666666663E-2</v>
      </c>
      <c r="W5047" s="104" t="s">
        <v>122</v>
      </c>
      <c r="X5047" s="104" t="s">
        <v>91</v>
      </c>
      <c r="Y5047" s="110"/>
      <c r="Z5047" s="106"/>
      <c r="AA5047" s="104"/>
      <c r="AB5047" s="107"/>
      <c r="AC5047" s="72">
        <v>1</v>
      </c>
      <c r="AH5047" s="70"/>
      <c r="AI5047" s="70"/>
      <c r="AJ5047">
        <v>0</v>
      </c>
      <c r="AL5047" s="70"/>
      <c r="BM5047" s="135">
        <v>0.64583333333333337</v>
      </c>
      <c r="BN5047" s="136">
        <v>0.6875</v>
      </c>
      <c r="BO5047" s="101"/>
      <c r="BR5047" s="109" t="str">
        <f t="shared" si="78"/>
        <v>SH-25-5036</v>
      </c>
      <c r="BS5047" s="109" t="s">
        <v>358</v>
      </c>
      <c r="BT5047" t="s">
        <v>122</v>
      </c>
      <c r="BU5047" t="s">
        <v>302</v>
      </c>
    </row>
    <row r="5048" spans="1:73" hidden="1">
      <c r="A5048" s="103" t="s">
        <v>10524</v>
      </c>
      <c r="B5048" s="102">
        <v>45909</v>
      </c>
      <c r="C5048" s="104">
        <f>_xlfn.ISOWEEKNUM(Tabella2[[#This Row],[Date]])</f>
        <v>37</v>
      </c>
      <c r="D5048" s="104" t="s">
        <v>763</v>
      </c>
      <c r="E5048" s="104" t="s">
        <v>256</v>
      </c>
      <c r="F5048" s="104">
        <v>65</v>
      </c>
      <c r="G5048" s="104" t="s">
        <v>257</v>
      </c>
      <c r="H5048" s="105">
        <v>13</v>
      </c>
      <c r="I5048" s="104"/>
      <c r="J5048" s="104" t="s">
        <v>258</v>
      </c>
      <c r="K5048" s="104" t="s">
        <v>78</v>
      </c>
      <c r="L5048" s="104" t="s">
        <v>299</v>
      </c>
      <c r="M5048" s="104" t="s">
        <v>328</v>
      </c>
      <c r="N5048" s="104"/>
      <c r="O5048" s="108" t="str">
        <f>A5047</f>
        <v>17449</v>
      </c>
      <c r="P5048" s="111" t="s">
        <v>449</v>
      </c>
      <c r="Q5048" s="153" t="s">
        <v>519</v>
      </c>
      <c r="R5048" s="153" t="s">
        <v>520</v>
      </c>
      <c r="S5048" s="153">
        <v>4.1666666666666657E-2</v>
      </c>
      <c r="T5048" s="153">
        <v>0.64583333333333337</v>
      </c>
      <c r="U5048" s="153">
        <v>0.6875</v>
      </c>
      <c r="V5048" s="153">
        <f>IF(ISBLANK(T5048),"",Tabella2[[#This Row],[ACT STOP]]-Tabella2[[#This Row],[ACT START]])</f>
        <v>4.166666666666663E-2</v>
      </c>
      <c r="W5048" s="104" t="s">
        <v>92</v>
      </c>
      <c r="X5048" s="104" t="s">
        <v>91</v>
      </c>
      <c r="Y5048" s="110"/>
      <c r="Z5048" s="106"/>
      <c r="AA5048" s="104"/>
      <c r="AB5048" s="107"/>
      <c r="AC5048" s="72">
        <v>1</v>
      </c>
      <c r="AH5048" s="70"/>
      <c r="AI5048" s="70"/>
      <c r="AJ5048">
        <v>0</v>
      </c>
      <c r="AL5048" s="70"/>
      <c r="BM5048" s="135">
        <v>0.64583333333333337</v>
      </c>
      <c r="BN5048" s="136">
        <v>0.6875</v>
      </c>
      <c r="BO5048" s="101"/>
      <c r="BR5048" s="109" t="str">
        <f t="shared" si="78"/>
        <v>SH-25-5037</v>
      </c>
      <c r="BS5048" s="109" t="s">
        <v>427</v>
      </c>
      <c r="BT5048" t="s">
        <v>92</v>
      </c>
      <c r="BU5048" t="s">
        <v>10525</v>
      </c>
    </row>
    <row r="5049" spans="1:73" hidden="1">
      <c r="A5049" s="103" t="s">
        <v>10526</v>
      </c>
      <c r="B5049" s="102">
        <v>45909</v>
      </c>
      <c r="C5049" s="104">
        <f>_xlfn.ISOWEEKNUM(Tabella2[[#This Row],[Date]])</f>
        <v>37</v>
      </c>
      <c r="D5049" s="104" t="s">
        <v>9759</v>
      </c>
      <c r="E5049" s="104" t="s">
        <v>284</v>
      </c>
      <c r="F5049" s="104">
        <v>85</v>
      </c>
      <c r="G5049" s="104" t="s">
        <v>284</v>
      </c>
      <c r="H5049" s="105">
        <v>22</v>
      </c>
      <c r="I5049" s="104"/>
      <c r="J5049" s="104" t="s">
        <v>258</v>
      </c>
      <c r="K5049" s="104" t="s">
        <v>83</v>
      </c>
      <c r="L5049" s="104" t="s">
        <v>259</v>
      </c>
      <c r="M5049" s="104" t="s">
        <v>276</v>
      </c>
      <c r="N5049" s="104"/>
      <c r="O5049" s="106"/>
      <c r="P5049" s="111" t="s">
        <v>322</v>
      </c>
      <c r="Q5049" s="153" t="s">
        <v>519</v>
      </c>
      <c r="R5049" s="153" t="s">
        <v>520</v>
      </c>
      <c r="S5049" s="153">
        <v>4.1666666666666657E-2</v>
      </c>
      <c r="T5049" s="153" t="s">
        <v>519</v>
      </c>
      <c r="U5049" s="153">
        <v>0.69097222222222221</v>
      </c>
      <c r="V5049" s="153">
        <f>IF(ISBLANK(T5049),"",Tabella2[[#This Row],[ACT STOP]]-Tabella2[[#This Row],[ACT START]])</f>
        <v>4.513888888888884E-2</v>
      </c>
      <c r="W5049" s="104" t="s">
        <v>92</v>
      </c>
      <c r="X5049" s="104" t="s">
        <v>91</v>
      </c>
      <c r="Y5049" s="110"/>
      <c r="Z5049" s="106"/>
      <c r="AA5049" s="104"/>
      <c r="AB5049" s="107"/>
      <c r="AC5049" s="72">
        <v>1</v>
      </c>
      <c r="AH5049" s="70"/>
      <c r="AI5049" s="70"/>
      <c r="AJ5049">
        <v>0</v>
      </c>
      <c r="AL5049" s="70"/>
      <c r="BM5049" s="135" t="s">
        <v>519</v>
      </c>
      <c r="BN5049" s="136">
        <v>0.69097222222222221</v>
      </c>
      <c r="BO5049" s="101"/>
      <c r="BR5049" s="109" t="str">
        <f t="shared" si="78"/>
        <v>SH-25-5038</v>
      </c>
      <c r="BS5049" s="109" t="s">
        <v>295</v>
      </c>
      <c r="BT5049" t="s">
        <v>92</v>
      </c>
      <c r="BU5049" t="s">
        <v>10527</v>
      </c>
    </row>
    <row r="5050" spans="1:73" hidden="1">
      <c r="A5050" s="103" t="s">
        <v>10528</v>
      </c>
      <c r="B5050" s="102">
        <v>45909</v>
      </c>
      <c r="C5050" s="104">
        <f>_xlfn.ISOWEEKNUM(Tabella2[[#This Row],[Date]])</f>
        <v>37</v>
      </c>
      <c r="D5050" s="104" t="s">
        <v>860</v>
      </c>
      <c r="E5050" s="104" t="s">
        <v>284</v>
      </c>
      <c r="F5050" s="104">
        <v>80</v>
      </c>
      <c r="G5050" s="104" t="s">
        <v>257</v>
      </c>
      <c r="H5050" s="105">
        <v>9</v>
      </c>
      <c r="I5050" s="104"/>
      <c r="J5050" s="104" t="s">
        <v>258</v>
      </c>
      <c r="K5050" s="104" t="s">
        <v>80</v>
      </c>
      <c r="L5050" s="104" t="s">
        <v>259</v>
      </c>
      <c r="M5050" s="104" t="s">
        <v>328</v>
      </c>
      <c r="N5050" s="104"/>
      <c r="O5050" s="106"/>
      <c r="P5050" s="111" t="s">
        <v>524</v>
      </c>
      <c r="Q5050" s="153" t="s">
        <v>519</v>
      </c>
      <c r="R5050" s="153" t="s">
        <v>520</v>
      </c>
      <c r="S5050" s="153">
        <v>4.1666666666666657E-2</v>
      </c>
      <c r="T5050" s="153" t="s">
        <v>519</v>
      </c>
      <c r="U5050" s="153" t="s">
        <v>520</v>
      </c>
      <c r="V5050" s="153">
        <f>IF(ISBLANK(T5050),"",Tabella2[[#This Row],[ACT STOP]]-Tabella2[[#This Row],[ACT START]])</f>
        <v>4.166666666666663E-2</v>
      </c>
      <c r="W5050" s="104" t="s">
        <v>92</v>
      </c>
      <c r="X5050" s="104" t="s">
        <v>91</v>
      </c>
      <c r="Y5050" s="110"/>
      <c r="Z5050" s="106"/>
      <c r="AA5050" s="104"/>
      <c r="AB5050" s="107"/>
      <c r="AC5050" s="72">
        <v>1</v>
      </c>
      <c r="AH5050" s="70"/>
      <c r="AI5050" s="70"/>
      <c r="AJ5050">
        <v>0</v>
      </c>
      <c r="AL5050" s="70"/>
      <c r="BM5050" s="135" t="s">
        <v>519</v>
      </c>
      <c r="BN5050" s="136" t="s">
        <v>520</v>
      </c>
      <c r="BO5050" s="101"/>
      <c r="BR5050" s="109" t="str">
        <f t="shared" si="78"/>
        <v>SH-25-5039</v>
      </c>
      <c r="BS5050" s="109" t="s">
        <v>318</v>
      </c>
      <c r="BT5050" t="s">
        <v>92</v>
      </c>
      <c r="BU5050" t="s">
        <v>10529</v>
      </c>
    </row>
    <row r="5051" spans="1:73" hidden="1">
      <c r="A5051" s="103" t="s">
        <v>10530</v>
      </c>
      <c r="B5051" s="102">
        <v>45909</v>
      </c>
      <c r="C5051" s="104">
        <f>_xlfn.ISOWEEKNUM(Tabella2[[#This Row],[Date]])</f>
        <v>37</v>
      </c>
      <c r="D5051" s="104" t="s">
        <v>860</v>
      </c>
      <c r="E5051" s="104" t="s">
        <v>284</v>
      </c>
      <c r="F5051" s="104">
        <v>81</v>
      </c>
      <c r="G5051" s="104" t="s">
        <v>257</v>
      </c>
      <c r="H5051" s="105">
        <v>1</v>
      </c>
      <c r="I5051" s="104"/>
      <c r="J5051" s="104" t="s">
        <v>258</v>
      </c>
      <c r="K5051" s="104" t="s">
        <v>81</v>
      </c>
      <c r="L5051" s="104" t="s">
        <v>259</v>
      </c>
      <c r="M5051" s="104" t="s">
        <v>328</v>
      </c>
      <c r="N5051" s="104"/>
      <c r="O5051" s="106"/>
      <c r="P5051" s="111" t="s">
        <v>524</v>
      </c>
      <c r="Q5051" s="153" t="s">
        <v>519</v>
      </c>
      <c r="R5051" s="153" t="s">
        <v>520</v>
      </c>
      <c r="S5051" s="153">
        <v>4.1666666666666657E-2</v>
      </c>
      <c r="T5051" s="153" t="s">
        <v>519</v>
      </c>
      <c r="U5051" s="153" t="s">
        <v>520</v>
      </c>
      <c r="V5051" s="153">
        <f>IF(ISBLANK(T5051),"",Tabella2[[#This Row],[ACT STOP]]-Tabella2[[#This Row],[ACT START]])</f>
        <v>4.166666666666663E-2</v>
      </c>
      <c r="W5051" s="104" t="s">
        <v>92</v>
      </c>
      <c r="X5051" s="104" t="s">
        <v>91</v>
      </c>
      <c r="Y5051" s="110"/>
      <c r="Z5051" s="106"/>
      <c r="AA5051" s="104"/>
      <c r="AB5051" s="107"/>
      <c r="AC5051" s="72">
        <v>1</v>
      </c>
      <c r="AH5051" s="70"/>
      <c r="AI5051" s="70"/>
      <c r="AJ5051">
        <v>0</v>
      </c>
      <c r="AL5051" s="70"/>
      <c r="BM5051" s="135" t="s">
        <v>519</v>
      </c>
      <c r="BN5051" s="136" t="s">
        <v>520</v>
      </c>
      <c r="BO5051" s="101"/>
      <c r="BR5051" s="109" t="str">
        <f t="shared" si="78"/>
        <v>SH-25-5040</v>
      </c>
      <c r="BS5051" s="109" t="s">
        <v>332</v>
      </c>
      <c r="BT5051" t="s">
        <v>92</v>
      </c>
      <c r="BU5051" t="s">
        <v>10531</v>
      </c>
    </row>
    <row r="5052" spans="1:73" ht="31.5" hidden="1" customHeight="1">
      <c r="A5052" s="103" t="s">
        <v>10532</v>
      </c>
      <c r="B5052" s="102">
        <v>45909</v>
      </c>
      <c r="C5052" s="104">
        <f>_xlfn.ISOWEEKNUM(Tabella2[[#This Row],[Date]])</f>
        <v>37</v>
      </c>
      <c r="D5052" s="104" t="s">
        <v>9743</v>
      </c>
      <c r="E5052" s="104" t="s">
        <v>256</v>
      </c>
      <c r="F5052" s="104">
        <v>83</v>
      </c>
      <c r="G5052" s="104" t="s">
        <v>257</v>
      </c>
      <c r="H5052" s="105">
        <v>2</v>
      </c>
      <c r="I5052" s="104"/>
      <c r="J5052" s="104" t="s">
        <v>258</v>
      </c>
      <c r="K5052" s="104" t="s">
        <v>77</v>
      </c>
      <c r="L5052" s="104" t="s">
        <v>259</v>
      </c>
      <c r="M5052" s="104" t="s">
        <v>764</v>
      </c>
      <c r="N5052" s="104"/>
      <c r="O5052" s="106"/>
      <c r="P5052" s="111" t="s">
        <v>765</v>
      </c>
      <c r="Q5052" s="153" t="s">
        <v>519</v>
      </c>
      <c r="R5052" s="153" t="s">
        <v>520</v>
      </c>
      <c r="S5052" s="153">
        <v>4.1666666666666657E-2</v>
      </c>
      <c r="T5052" s="153" t="s">
        <v>519</v>
      </c>
      <c r="U5052" s="153" t="s">
        <v>520</v>
      </c>
      <c r="V5052" s="153">
        <f>IF(ISBLANK(T5052),"",Tabella2[[#This Row],[ACT STOP]]-Tabella2[[#This Row],[ACT START]])</f>
        <v>4.166666666666663E-2</v>
      </c>
      <c r="W5052" s="104" t="s">
        <v>92</v>
      </c>
      <c r="X5052" s="104" t="s">
        <v>91</v>
      </c>
      <c r="Y5052" s="110" t="s">
        <v>10533</v>
      </c>
      <c r="Z5052" s="106"/>
      <c r="AA5052" s="104"/>
      <c r="AB5052" s="107"/>
      <c r="AC5052" s="72">
        <v>1</v>
      </c>
      <c r="AH5052" s="70"/>
      <c r="AI5052" s="70"/>
      <c r="AJ5052">
        <v>0</v>
      </c>
      <c r="AL5052" s="70"/>
      <c r="BM5052" s="135" t="s">
        <v>519</v>
      </c>
      <c r="BN5052" s="136" t="s">
        <v>520</v>
      </c>
      <c r="BO5052" s="101"/>
      <c r="BR5052" s="109" t="str">
        <f t="shared" si="78"/>
        <v>SH-25-5041</v>
      </c>
      <c r="BS5052" s="109" t="s">
        <v>368</v>
      </c>
      <c r="BT5052" t="s">
        <v>92</v>
      </c>
      <c r="BU5052" t="s">
        <v>10534</v>
      </c>
    </row>
    <row r="5053" spans="1:73" hidden="1">
      <c r="A5053" s="103" t="s">
        <v>10535</v>
      </c>
      <c r="B5053" s="102">
        <v>45910</v>
      </c>
      <c r="C5053" s="104">
        <f>_xlfn.ISOWEEKNUM(Tabella2[[#This Row],[Date]])</f>
        <v>37</v>
      </c>
      <c r="D5053" s="104" t="s">
        <v>817</v>
      </c>
      <c r="E5053" s="104" t="s">
        <v>284</v>
      </c>
      <c r="F5053" s="104">
        <v>74</v>
      </c>
      <c r="G5053" s="104" t="s">
        <v>284</v>
      </c>
      <c r="H5053" s="105">
        <v>9</v>
      </c>
      <c r="I5053" s="104"/>
      <c r="J5053" s="104" t="s">
        <v>258</v>
      </c>
      <c r="K5053" s="104" t="s">
        <v>79</v>
      </c>
      <c r="L5053" s="104" t="s">
        <v>259</v>
      </c>
      <c r="M5053" s="104" t="s">
        <v>260</v>
      </c>
      <c r="N5053" s="104"/>
      <c r="O5053" s="106"/>
      <c r="P5053" s="111" t="s">
        <v>1850</v>
      </c>
      <c r="Q5053" s="153" t="s">
        <v>286</v>
      </c>
      <c r="R5053" s="153" t="s">
        <v>631</v>
      </c>
      <c r="S5053" s="153">
        <v>4.1666666666666657E-2</v>
      </c>
      <c r="T5053" s="153">
        <v>0.33333333333333331</v>
      </c>
      <c r="U5053" s="153">
        <v>0.375</v>
      </c>
      <c r="V5053" s="153">
        <f>IF(ISBLANK(T5053),"",Tabella2[[#This Row],[ACT STOP]]-Tabella2[[#This Row],[ACT START]])</f>
        <v>4.1666666666666685E-2</v>
      </c>
      <c r="W5053" s="104" t="s">
        <v>92</v>
      </c>
      <c r="X5053" s="104" t="s">
        <v>91</v>
      </c>
      <c r="Y5053" s="110"/>
      <c r="Z5053" s="106"/>
      <c r="AA5053" s="104"/>
      <c r="AB5053" s="107"/>
      <c r="AC5053" s="72">
        <v>1</v>
      </c>
      <c r="AH5053" s="70"/>
      <c r="AI5053" s="70"/>
      <c r="AJ5053">
        <v>0</v>
      </c>
      <c r="AL5053" s="70"/>
      <c r="BM5053" s="135">
        <v>0.33333333333333331</v>
      </c>
      <c r="BN5053" s="136">
        <v>0.375</v>
      </c>
      <c r="BO5053" s="101"/>
      <c r="BR5053" s="109" t="str">
        <f t="shared" si="78"/>
        <v>SH-25-5042</v>
      </c>
      <c r="BS5053" s="109" t="s">
        <v>339</v>
      </c>
      <c r="BT5053" t="s">
        <v>92</v>
      </c>
      <c r="BU5053" t="s">
        <v>10536</v>
      </c>
    </row>
    <row r="5054" spans="1:73" hidden="1">
      <c r="A5054" s="103" t="s">
        <v>10537</v>
      </c>
      <c r="B5054" s="102">
        <v>45910</v>
      </c>
      <c r="C5054" s="104">
        <f>_xlfn.ISOWEEKNUM(Tabella2[[#This Row],[Date]])</f>
        <v>37</v>
      </c>
      <c r="D5054" s="104" t="s">
        <v>471</v>
      </c>
      <c r="E5054" s="104" t="s">
        <v>327</v>
      </c>
      <c r="F5054" s="104">
        <v>34</v>
      </c>
      <c r="G5054" s="104" t="s">
        <v>257</v>
      </c>
      <c r="H5054" s="105">
        <v>14</v>
      </c>
      <c r="I5054" s="104" t="s">
        <v>258</v>
      </c>
      <c r="J5054" s="104"/>
      <c r="K5054" s="104" t="s">
        <v>78</v>
      </c>
      <c r="L5054" s="104" t="s">
        <v>259</v>
      </c>
      <c r="M5054" s="104" t="s">
        <v>386</v>
      </c>
      <c r="N5054" s="104"/>
      <c r="O5054" s="106"/>
      <c r="P5054" s="111" t="s">
        <v>4392</v>
      </c>
      <c r="Q5054" s="153" t="s">
        <v>286</v>
      </c>
      <c r="R5054" s="153" t="s">
        <v>631</v>
      </c>
      <c r="S5054" s="153">
        <v>4.1666666666666657E-2</v>
      </c>
      <c r="T5054" s="153">
        <v>0.33333333333333331</v>
      </c>
      <c r="U5054" s="153">
        <v>0.375</v>
      </c>
      <c r="V5054" s="153">
        <f>IF(ISBLANK(T5054),"",Tabella2[[#This Row],[ACT STOP]]-Tabella2[[#This Row],[ACT START]])</f>
        <v>4.1666666666666685E-2</v>
      </c>
      <c r="W5054" s="104" t="s">
        <v>92</v>
      </c>
      <c r="X5054" s="104" t="s">
        <v>91</v>
      </c>
      <c r="Y5054" s="110"/>
      <c r="Z5054" s="106"/>
      <c r="AA5054" s="104"/>
      <c r="AB5054" s="107"/>
      <c r="AC5054" s="72">
        <v>1</v>
      </c>
      <c r="AH5054" s="70"/>
      <c r="AI5054" s="70"/>
      <c r="AJ5054">
        <v>0</v>
      </c>
      <c r="AL5054" s="70"/>
      <c r="BM5054" s="135">
        <v>0.33333333333333331</v>
      </c>
      <c r="BN5054" s="136">
        <v>0.375</v>
      </c>
      <c r="BO5054" s="101"/>
      <c r="BR5054" s="109" t="str">
        <f t="shared" si="78"/>
        <v>SH-25-5043</v>
      </c>
      <c r="BS5054" s="109" t="s">
        <v>372</v>
      </c>
      <c r="BT5054" t="s">
        <v>92</v>
      </c>
      <c r="BU5054" t="s">
        <v>10538</v>
      </c>
    </row>
    <row r="5055" spans="1:73" hidden="1">
      <c r="A5055" s="103" t="s">
        <v>10539</v>
      </c>
      <c r="B5055" s="102">
        <v>45910</v>
      </c>
      <c r="C5055" s="104">
        <f>_xlfn.ISOWEEKNUM(Tabella2[[#This Row],[Date]])</f>
        <v>37</v>
      </c>
      <c r="D5055" s="104" t="s">
        <v>9743</v>
      </c>
      <c r="E5055" s="104" t="s">
        <v>256</v>
      </c>
      <c r="F5055" s="104">
        <v>84</v>
      </c>
      <c r="G5055" s="104" t="s">
        <v>257</v>
      </c>
      <c r="H5055" s="105">
        <v>5</v>
      </c>
      <c r="I5055" s="104"/>
      <c r="J5055" s="104" t="s">
        <v>258</v>
      </c>
      <c r="K5055" s="104" t="s">
        <v>83</v>
      </c>
      <c r="L5055" s="104" t="s">
        <v>259</v>
      </c>
      <c r="M5055" s="104" t="s">
        <v>276</v>
      </c>
      <c r="N5055" s="104"/>
      <c r="O5055" s="106"/>
      <c r="P5055" s="111" t="s">
        <v>322</v>
      </c>
      <c r="Q5055" s="153" t="s">
        <v>286</v>
      </c>
      <c r="R5055" s="153" t="s">
        <v>631</v>
      </c>
      <c r="S5055" s="153">
        <v>4.1666666666666657E-2</v>
      </c>
      <c r="T5055" s="153" t="s">
        <v>286</v>
      </c>
      <c r="U5055" s="153" t="s">
        <v>631</v>
      </c>
      <c r="V5055" s="153">
        <f>IF(ISBLANK(T5055),"",Tabella2[[#This Row],[ACT STOP]]-Tabella2[[#This Row],[ACT START]])</f>
        <v>4.1666666666666685E-2</v>
      </c>
      <c r="W5055" s="104" t="s">
        <v>92</v>
      </c>
      <c r="X5055" s="104" t="s">
        <v>91</v>
      </c>
      <c r="Y5055" s="110"/>
      <c r="Z5055" s="106"/>
      <c r="AA5055" s="104"/>
      <c r="AB5055" s="107"/>
      <c r="AC5055" s="72">
        <v>1</v>
      </c>
      <c r="AH5055" s="70"/>
      <c r="AI5055" s="70"/>
      <c r="AJ5055">
        <v>0</v>
      </c>
      <c r="AL5055" s="70"/>
      <c r="BM5055" s="135" t="s">
        <v>286</v>
      </c>
      <c r="BN5055" s="136" t="s">
        <v>631</v>
      </c>
      <c r="BO5055" s="101"/>
      <c r="BR5055" s="109" t="str">
        <f t="shared" si="78"/>
        <v>SH-25-5044</v>
      </c>
      <c r="BS5055" s="109" t="s">
        <v>416</v>
      </c>
      <c r="BT5055" t="s">
        <v>92</v>
      </c>
      <c r="BU5055" t="s">
        <v>10540</v>
      </c>
    </row>
    <row r="5056" spans="1:73" hidden="1">
      <c r="A5056" s="103" t="s">
        <v>10541</v>
      </c>
      <c r="B5056" s="102">
        <v>45910</v>
      </c>
      <c r="C5056" s="104">
        <f>_xlfn.ISOWEEKNUM(Tabella2[[#This Row],[Date]])</f>
        <v>37</v>
      </c>
      <c r="D5056" s="104" t="s">
        <v>751</v>
      </c>
      <c r="E5056" s="104" t="s">
        <v>256</v>
      </c>
      <c r="F5056" s="104">
        <v>78</v>
      </c>
      <c r="G5056" s="104" t="s">
        <v>257</v>
      </c>
      <c r="H5056" s="105">
        <v>17</v>
      </c>
      <c r="I5056" s="104" t="s">
        <v>258</v>
      </c>
      <c r="J5056" s="104"/>
      <c r="K5056" s="104" t="s">
        <v>80</v>
      </c>
      <c r="L5056" s="104" t="s">
        <v>259</v>
      </c>
      <c r="M5056" s="104" t="s">
        <v>461</v>
      </c>
      <c r="N5056" s="104"/>
      <c r="O5056" s="106"/>
      <c r="P5056" s="111" t="s">
        <v>610</v>
      </c>
      <c r="Q5056" s="153" t="s">
        <v>286</v>
      </c>
      <c r="R5056" s="153" t="s">
        <v>631</v>
      </c>
      <c r="S5056" s="153">
        <v>4.1666666666666657E-2</v>
      </c>
      <c r="T5056" s="153" t="s">
        <v>286</v>
      </c>
      <c r="U5056" s="153" t="s">
        <v>631</v>
      </c>
      <c r="V5056" s="153">
        <f>IF(ISBLANK(T5056),"",Tabella2[[#This Row],[ACT STOP]]-Tabella2[[#This Row],[ACT START]])</f>
        <v>4.1666666666666685E-2</v>
      </c>
      <c r="W5056" s="104" t="s">
        <v>92</v>
      </c>
      <c r="X5056" s="104" t="s">
        <v>91</v>
      </c>
      <c r="Y5056" s="110"/>
      <c r="Z5056" s="106"/>
      <c r="AA5056" s="104"/>
      <c r="AB5056" s="107"/>
      <c r="AC5056" s="72">
        <v>1</v>
      </c>
      <c r="AH5056" s="70"/>
      <c r="AI5056" s="70"/>
      <c r="AJ5056">
        <v>0</v>
      </c>
      <c r="AL5056" s="70"/>
      <c r="BM5056" s="135" t="s">
        <v>286</v>
      </c>
      <c r="BN5056" s="136" t="s">
        <v>631</v>
      </c>
      <c r="BO5056" s="101"/>
      <c r="BR5056" s="109" t="str">
        <f t="shared" si="78"/>
        <v>SH-25-5045</v>
      </c>
      <c r="BS5056" s="109" t="s">
        <v>393</v>
      </c>
      <c r="BT5056" t="s">
        <v>92</v>
      </c>
      <c r="BU5056" t="s">
        <v>10542</v>
      </c>
    </row>
    <row r="5057" spans="1:73" hidden="1">
      <c r="A5057" s="103" t="s">
        <v>10543</v>
      </c>
      <c r="B5057" s="102">
        <v>45910</v>
      </c>
      <c r="C5057" s="104">
        <f>_xlfn.ISOWEEKNUM(Tabella2[[#This Row],[Date]])</f>
        <v>37</v>
      </c>
      <c r="D5057" s="104" t="s">
        <v>763</v>
      </c>
      <c r="E5057" s="104" t="s">
        <v>256</v>
      </c>
      <c r="F5057" s="104">
        <v>66</v>
      </c>
      <c r="G5057" s="104" t="s">
        <v>257</v>
      </c>
      <c r="H5057" s="105">
        <v>12</v>
      </c>
      <c r="I5057" s="104"/>
      <c r="J5057" s="104" t="s">
        <v>258</v>
      </c>
      <c r="K5057" s="104" t="s">
        <v>81</v>
      </c>
      <c r="L5057" s="104" t="s">
        <v>259</v>
      </c>
      <c r="M5057" s="104" t="s">
        <v>461</v>
      </c>
      <c r="N5057" s="104"/>
      <c r="O5057" s="106"/>
      <c r="P5057" s="111" t="s">
        <v>610</v>
      </c>
      <c r="Q5057" s="153" t="s">
        <v>286</v>
      </c>
      <c r="R5057" s="153" t="s">
        <v>631</v>
      </c>
      <c r="S5057" s="153">
        <v>4.1666666666666657E-2</v>
      </c>
      <c r="T5057" s="153" t="s">
        <v>286</v>
      </c>
      <c r="U5057" s="153" t="s">
        <v>631</v>
      </c>
      <c r="V5057" s="153">
        <f>IF(ISBLANK(T5057),"",Tabella2[[#This Row],[ACT STOP]]-Tabella2[[#This Row],[ACT START]])</f>
        <v>4.1666666666666685E-2</v>
      </c>
      <c r="W5057" s="104" t="s">
        <v>92</v>
      </c>
      <c r="X5057" s="104" t="s">
        <v>91</v>
      </c>
      <c r="Y5057" s="110"/>
      <c r="Z5057" s="106"/>
      <c r="AA5057" s="104"/>
      <c r="AB5057" s="107"/>
      <c r="AC5057" s="72">
        <v>1</v>
      </c>
      <c r="AH5057" s="70"/>
      <c r="AI5057" s="70"/>
      <c r="AJ5057">
        <v>0</v>
      </c>
      <c r="AL5057" s="70"/>
      <c r="BM5057" s="135" t="s">
        <v>286</v>
      </c>
      <c r="BN5057" s="136" t="s">
        <v>631</v>
      </c>
      <c r="BO5057" s="101"/>
      <c r="BR5057" s="109" t="str">
        <f t="shared" si="78"/>
        <v>SH-25-5046</v>
      </c>
      <c r="BS5057" s="109" t="s">
        <v>266</v>
      </c>
      <c r="BT5057" t="s">
        <v>92</v>
      </c>
      <c r="BU5057" t="s">
        <v>10544</v>
      </c>
    </row>
    <row r="5058" spans="1:73" hidden="1">
      <c r="A5058" s="103" t="s">
        <v>10545</v>
      </c>
      <c r="B5058" s="102">
        <v>45910</v>
      </c>
      <c r="C5058" s="104">
        <f>_xlfn.ISOWEEKNUM(Tabella2[[#This Row],[Date]])</f>
        <v>37</v>
      </c>
      <c r="D5058" s="104" t="s">
        <v>9743</v>
      </c>
      <c r="E5058" s="104" t="s">
        <v>256</v>
      </c>
      <c r="F5058" s="104">
        <v>79</v>
      </c>
      <c r="G5058" s="104" t="s">
        <v>257</v>
      </c>
      <c r="H5058" s="105">
        <v>10</v>
      </c>
      <c r="I5058" s="104"/>
      <c r="J5058" s="104" t="s">
        <v>258</v>
      </c>
      <c r="K5058" s="104" t="s">
        <v>77</v>
      </c>
      <c r="L5058" s="104" t="s">
        <v>259</v>
      </c>
      <c r="M5058" s="104" t="s">
        <v>276</v>
      </c>
      <c r="N5058" s="104"/>
      <c r="O5058" s="106"/>
      <c r="P5058" s="111" t="s">
        <v>322</v>
      </c>
      <c r="Q5058" s="153" t="s">
        <v>286</v>
      </c>
      <c r="R5058" s="153" t="s">
        <v>631</v>
      </c>
      <c r="S5058" s="153">
        <v>4.1666666666666657E-2</v>
      </c>
      <c r="T5058" s="153" t="s">
        <v>286</v>
      </c>
      <c r="U5058" s="153" t="s">
        <v>631</v>
      </c>
      <c r="V5058" s="153">
        <f>IF(ISBLANK(T5058),"",Tabella2[[#This Row],[ACT STOP]]-Tabella2[[#This Row],[ACT START]])</f>
        <v>4.1666666666666685E-2</v>
      </c>
      <c r="W5058" s="104" t="s">
        <v>92</v>
      </c>
      <c r="X5058" s="104" t="s">
        <v>91</v>
      </c>
      <c r="Y5058" s="110"/>
      <c r="Z5058" s="106"/>
      <c r="AA5058" s="104"/>
      <c r="AB5058" s="107"/>
      <c r="AC5058" s="72">
        <v>1</v>
      </c>
      <c r="AH5058" s="70"/>
      <c r="AI5058" s="70"/>
      <c r="AJ5058">
        <v>0</v>
      </c>
      <c r="AL5058" s="70"/>
      <c r="BM5058" s="135" t="s">
        <v>286</v>
      </c>
      <c r="BN5058" s="136" t="s">
        <v>631</v>
      </c>
      <c r="BO5058" s="101"/>
      <c r="BR5058" s="109" t="str">
        <f t="shared" si="78"/>
        <v>SH-25-5047</v>
      </c>
      <c r="BS5058" s="109" t="s">
        <v>552</v>
      </c>
      <c r="BT5058" t="s">
        <v>92</v>
      </c>
      <c r="BU5058" t="s">
        <v>10546</v>
      </c>
    </row>
    <row r="5059" spans="1:73" hidden="1">
      <c r="A5059" s="103" t="s">
        <v>10547</v>
      </c>
      <c r="B5059" s="102">
        <v>45910</v>
      </c>
      <c r="C5059" s="104">
        <f>_xlfn.ISOWEEKNUM(Tabella2[[#This Row],[Date]])</f>
        <v>37</v>
      </c>
      <c r="D5059" s="104" t="s">
        <v>817</v>
      </c>
      <c r="E5059" s="104" t="s">
        <v>284</v>
      </c>
      <c r="F5059" s="104">
        <v>75</v>
      </c>
      <c r="G5059" s="104" t="s">
        <v>257</v>
      </c>
      <c r="H5059" s="105">
        <v>32</v>
      </c>
      <c r="I5059" s="104"/>
      <c r="J5059" s="104" t="s">
        <v>258</v>
      </c>
      <c r="K5059" s="104" t="s">
        <v>79</v>
      </c>
      <c r="L5059" s="104" t="s">
        <v>299</v>
      </c>
      <c r="M5059" s="104" t="s">
        <v>328</v>
      </c>
      <c r="N5059" s="104"/>
      <c r="O5059" s="108" t="str">
        <f>A5060</f>
        <v>17462</v>
      </c>
      <c r="P5059" s="111" t="s">
        <v>3403</v>
      </c>
      <c r="Q5059" s="153" t="s">
        <v>262</v>
      </c>
      <c r="R5059" s="153" t="s">
        <v>263</v>
      </c>
      <c r="S5059" s="153">
        <v>4.1666666666666657E-2</v>
      </c>
      <c r="T5059" s="153">
        <v>0.39583333333333331</v>
      </c>
      <c r="U5059" s="153">
        <v>0.4375</v>
      </c>
      <c r="V5059" s="153">
        <f>IF(ISBLANK(T5059),"",Tabella2[[#This Row],[ACT STOP]]-Tabella2[[#This Row],[ACT START]])</f>
        <v>4.1666666666666685E-2</v>
      </c>
      <c r="W5059" s="104" t="s">
        <v>92</v>
      </c>
      <c r="X5059" s="104" t="s">
        <v>91</v>
      </c>
      <c r="Y5059" s="110"/>
      <c r="Z5059" s="106"/>
      <c r="AA5059" s="104"/>
      <c r="AB5059" s="107"/>
      <c r="AC5059" s="72">
        <v>1</v>
      </c>
      <c r="AH5059" s="70"/>
      <c r="AI5059" s="70"/>
      <c r="AJ5059">
        <v>0</v>
      </c>
      <c r="AL5059" s="70"/>
      <c r="BM5059" s="135">
        <v>0.39583333333333331</v>
      </c>
      <c r="BN5059" s="136">
        <v>0.4375</v>
      </c>
      <c r="BO5059" s="101"/>
      <c r="BR5059" s="109" t="str">
        <f t="shared" si="78"/>
        <v>SH-25-5048</v>
      </c>
      <c r="BS5059" s="109" t="s">
        <v>356</v>
      </c>
      <c r="BT5059" t="s">
        <v>92</v>
      </c>
      <c r="BU5059" t="s">
        <v>10548</v>
      </c>
    </row>
    <row r="5060" spans="1:73" hidden="1">
      <c r="A5060" s="103" t="s">
        <v>10549</v>
      </c>
      <c r="B5060" s="102">
        <v>45910</v>
      </c>
      <c r="C5060" s="104">
        <f>_xlfn.ISOWEEKNUM(Tabella2[[#This Row],[Date]])</f>
        <v>37</v>
      </c>
      <c r="D5060" s="104" t="s">
        <v>817</v>
      </c>
      <c r="E5060" s="104" t="s">
        <v>284</v>
      </c>
      <c r="F5060" s="104">
        <v>73</v>
      </c>
      <c r="G5060" s="104" t="s">
        <v>257</v>
      </c>
      <c r="H5060" s="105">
        <v>1</v>
      </c>
      <c r="I5060" s="104"/>
      <c r="J5060" s="104" t="s">
        <v>258</v>
      </c>
      <c r="K5060" s="104" t="s">
        <v>78</v>
      </c>
      <c r="L5060" s="104" t="s">
        <v>299</v>
      </c>
      <c r="M5060" s="104" t="s">
        <v>328</v>
      </c>
      <c r="N5060" s="104"/>
      <c r="O5060" s="108" t="str">
        <f>A5059</f>
        <v>17461</v>
      </c>
      <c r="P5060" s="111" t="s">
        <v>3403</v>
      </c>
      <c r="Q5060" s="153">
        <v>0.39583333333333331</v>
      </c>
      <c r="R5060" s="153">
        <v>0.4375</v>
      </c>
      <c r="S5060" s="153">
        <v>4.1666666666666657E-2</v>
      </c>
      <c r="T5060" s="153">
        <v>0.39583333333333331</v>
      </c>
      <c r="U5060" s="153">
        <v>0.4375</v>
      </c>
      <c r="V5060" s="153">
        <f>IF(ISBLANK(T5060),"",Tabella2[[#This Row],[ACT STOP]]-Tabella2[[#This Row],[ACT START]])</f>
        <v>4.1666666666666685E-2</v>
      </c>
      <c r="W5060" s="104" t="s">
        <v>92</v>
      </c>
      <c r="X5060" s="104" t="s">
        <v>91</v>
      </c>
      <c r="Y5060" s="110"/>
      <c r="Z5060" s="106"/>
      <c r="AA5060" s="104"/>
      <c r="AB5060" s="107"/>
      <c r="AC5060" s="72">
        <v>1</v>
      </c>
      <c r="AH5060" s="70"/>
      <c r="AI5060" s="70"/>
      <c r="AJ5060">
        <v>0</v>
      </c>
      <c r="AL5060" s="70"/>
      <c r="BM5060" s="135">
        <v>0.39583333333333331</v>
      </c>
      <c r="BN5060" s="136">
        <v>0.4375</v>
      </c>
      <c r="BO5060" s="101"/>
      <c r="BR5060" s="109" t="str">
        <f t="shared" si="78"/>
        <v>SH-25-5049</v>
      </c>
      <c r="BS5060" s="109" t="s">
        <v>332</v>
      </c>
      <c r="BT5060" t="s">
        <v>92</v>
      </c>
      <c r="BU5060" t="s">
        <v>10550</v>
      </c>
    </row>
    <row r="5061" spans="1:73" hidden="1">
      <c r="A5061" s="103" t="s">
        <v>10551</v>
      </c>
      <c r="B5061" s="102">
        <v>45910</v>
      </c>
      <c r="C5061" s="104">
        <f>_xlfn.ISOWEEKNUM(Tabella2[[#This Row],[Date]])</f>
        <v>37</v>
      </c>
      <c r="D5061" s="104" t="s">
        <v>13714</v>
      </c>
      <c r="E5061" s="104" t="s">
        <v>284</v>
      </c>
      <c r="F5061" s="104">
        <v>48</v>
      </c>
      <c r="G5061" s="104" t="s">
        <v>284</v>
      </c>
      <c r="H5061" s="105">
        <v>22</v>
      </c>
      <c r="I5061" s="104"/>
      <c r="J5061" s="104" t="s">
        <v>258</v>
      </c>
      <c r="K5061" s="104" t="s">
        <v>83</v>
      </c>
      <c r="L5061" s="104" t="s">
        <v>299</v>
      </c>
      <c r="M5061" s="104" t="s">
        <v>386</v>
      </c>
      <c r="N5061" s="104"/>
      <c r="O5061" s="108" t="str">
        <f>A5062</f>
        <v>17464</v>
      </c>
      <c r="P5061" s="111" t="s">
        <v>3577</v>
      </c>
      <c r="Q5061" s="153" t="s">
        <v>262</v>
      </c>
      <c r="R5061" s="153" t="s">
        <v>263</v>
      </c>
      <c r="S5061" s="153">
        <v>4.1666666666666657E-2</v>
      </c>
      <c r="T5061" s="153" t="s">
        <v>262</v>
      </c>
      <c r="U5061" s="153">
        <v>0.44097222222222221</v>
      </c>
      <c r="V5061" s="153">
        <f>IF(ISBLANK(T5061),"",Tabella2[[#This Row],[ACT STOP]]-Tabella2[[#This Row],[ACT START]])</f>
        <v>4.5138888888888895E-2</v>
      </c>
      <c r="W5061" s="104" t="s">
        <v>92</v>
      </c>
      <c r="X5061" s="104" t="s">
        <v>91</v>
      </c>
      <c r="Y5061" s="110"/>
      <c r="Z5061" s="106"/>
      <c r="AA5061" s="104"/>
      <c r="AB5061" s="107"/>
      <c r="AC5061" s="72">
        <v>1</v>
      </c>
      <c r="AH5061" s="70"/>
      <c r="AI5061" s="70"/>
      <c r="AJ5061">
        <v>0</v>
      </c>
      <c r="AL5061" s="70"/>
      <c r="BM5061" s="135" t="s">
        <v>262</v>
      </c>
      <c r="BN5061" s="136">
        <v>0.44097222222222221</v>
      </c>
      <c r="BO5061" s="101"/>
      <c r="BR5061" s="109" t="str">
        <f t="shared" si="78"/>
        <v>SH-25-5050</v>
      </c>
      <c r="BS5061" s="109" t="s">
        <v>295</v>
      </c>
      <c r="BT5061" t="s">
        <v>92</v>
      </c>
      <c r="BU5061" t="s">
        <v>10552</v>
      </c>
    </row>
    <row r="5062" spans="1:73" hidden="1">
      <c r="A5062" s="103" t="s">
        <v>10553</v>
      </c>
      <c r="B5062" s="102">
        <v>45910</v>
      </c>
      <c r="C5062" s="104">
        <f>_xlfn.ISOWEEKNUM(Tabella2[[#This Row],[Date]])</f>
        <v>37</v>
      </c>
      <c r="D5062" s="104" t="s">
        <v>698</v>
      </c>
      <c r="E5062" s="104" t="s">
        <v>284</v>
      </c>
      <c r="F5062" s="104">
        <v>50</v>
      </c>
      <c r="G5062" s="104" t="s">
        <v>257</v>
      </c>
      <c r="H5062" s="105">
        <v>13</v>
      </c>
      <c r="I5062" s="104"/>
      <c r="J5062" s="104" t="s">
        <v>258</v>
      </c>
      <c r="K5062" s="104" t="s">
        <v>80</v>
      </c>
      <c r="L5062" s="104" t="s">
        <v>299</v>
      </c>
      <c r="M5062" s="104" t="s">
        <v>386</v>
      </c>
      <c r="N5062" s="104"/>
      <c r="O5062" s="108" t="str">
        <f>A5061</f>
        <v>17463</v>
      </c>
      <c r="P5062" s="111" t="s">
        <v>3577</v>
      </c>
      <c r="Q5062" s="153">
        <v>0.39583333333333331</v>
      </c>
      <c r="R5062" s="153">
        <v>0.4375</v>
      </c>
      <c r="S5062" s="153">
        <v>4.1666666666666657E-2</v>
      </c>
      <c r="T5062" s="153">
        <v>0.39583333333333331</v>
      </c>
      <c r="U5062" s="153">
        <v>0.44097222222222221</v>
      </c>
      <c r="V5062" s="153">
        <f>IF(ISBLANK(T5062),"",Tabella2[[#This Row],[ACT STOP]]-Tabella2[[#This Row],[ACT START]])</f>
        <v>4.5138888888888895E-2</v>
      </c>
      <c r="W5062" s="104" t="s">
        <v>92</v>
      </c>
      <c r="X5062" s="104" t="s">
        <v>91</v>
      </c>
      <c r="Y5062" s="110"/>
      <c r="Z5062" s="106"/>
      <c r="AA5062" s="104"/>
      <c r="AB5062" s="107"/>
      <c r="AC5062" s="72">
        <v>1</v>
      </c>
      <c r="AH5062" s="70"/>
      <c r="AI5062" s="70"/>
      <c r="AJ5062">
        <v>0</v>
      </c>
      <c r="AL5062" s="70"/>
      <c r="BM5062" s="135">
        <v>0.39583333333333331</v>
      </c>
      <c r="BN5062" s="136">
        <v>0.44097222222222221</v>
      </c>
      <c r="BO5062" s="101"/>
      <c r="BR5062" s="109" t="str">
        <f t="shared" si="78"/>
        <v>SH-25-5051</v>
      </c>
      <c r="BS5062" s="109" t="s">
        <v>427</v>
      </c>
      <c r="BT5062" t="s">
        <v>92</v>
      </c>
      <c r="BU5062" t="s">
        <v>10554</v>
      </c>
    </row>
    <row r="5063" spans="1:73" hidden="1">
      <c r="A5063" s="103" t="s">
        <v>10555</v>
      </c>
      <c r="B5063" s="102">
        <v>45910</v>
      </c>
      <c r="C5063" s="104">
        <f>_xlfn.ISOWEEKNUM(Tabella2[[#This Row],[Date]])</f>
        <v>37</v>
      </c>
      <c r="D5063" s="104" t="s">
        <v>9764</v>
      </c>
      <c r="E5063" s="104" t="s">
        <v>284</v>
      </c>
      <c r="F5063" s="104">
        <v>76</v>
      </c>
      <c r="G5063" s="104" t="s">
        <v>257</v>
      </c>
      <c r="H5063" s="105">
        <v>2</v>
      </c>
      <c r="I5063" s="104"/>
      <c r="J5063" s="104" t="s">
        <v>258</v>
      </c>
      <c r="K5063" s="104" t="s">
        <v>81</v>
      </c>
      <c r="L5063" s="104" t="s">
        <v>259</v>
      </c>
      <c r="M5063" s="104" t="s">
        <v>276</v>
      </c>
      <c r="N5063" s="104"/>
      <c r="O5063" s="106"/>
      <c r="P5063" s="111" t="s">
        <v>871</v>
      </c>
      <c r="Q5063" s="153" t="s">
        <v>262</v>
      </c>
      <c r="R5063" s="153" t="s">
        <v>263</v>
      </c>
      <c r="S5063" s="153">
        <v>4.1666666666666657E-2</v>
      </c>
      <c r="T5063" s="153" t="s">
        <v>262</v>
      </c>
      <c r="U5063" s="153" t="s">
        <v>263</v>
      </c>
      <c r="V5063" s="153">
        <f>IF(ISBLANK(T5063),"",Tabella2[[#This Row],[ACT STOP]]-Tabella2[[#This Row],[ACT START]])</f>
        <v>4.1666666666666685E-2</v>
      </c>
      <c r="W5063" s="104" t="s">
        <v>92</v>
      </c>
      <c r="X5063" s="104" t="s">
        <v>91</v>
      </c>
      <c r="Y5063" s="110"/>
      <c r="Z5063" s="106"/>
      <c r="AA5063" s="104"/>
      <c r="AB5063" s="107"/>
      <c r="AC5063" s="72">
        <v>1</v>
      </c>
      <c r="AH5063" s="70"/>
      <c r="AI5063" s="70"/>
      <c r="AJ5063">
        <v>0</v>
      </c>
      <c r="AL5063" s="70"/>
      <c r="BM5063" s="135" t="s">
        <v>262</v>
      </c>
      <c r="BN5063" s="136" t="s">
        <v>263</v>
      </c>
      <c r="BO5063" s="101"/>
      <c r="BR5063" s="109" t="str">
        <f t="shared" si="78"/>
        <v>SH-25-5052</v>
      </c>
      <c r="BS5063" s="109" t="s">
        <v>368</v>
      </c>
      <c r="BT5063" t="s">
        <v>92</v>
      </c>
      <c r="BU5063" t="s">
        <v>10556</v>
      </c>
    </row>
    <row r="5064" spans="1:73" hidden="1">
      <c r="A5064" s="103" t="s">
        <v>10557</v>
      </c>
      <c r="B5064" s="102">
        <v>45910</v>
      </c>
      <c r="C5064" s="104">
        <f>_xlfn.ISOWEEKNUM(Tabella2[[#This Row],[Date]])</f>
        <v>37</v>
      </c>
      <c r="D5064" s="104" t="s">
        <v>9764</v>
      </c>
      <c r="E5064" s="104" t="s">
        <v>284</v>
      </c>
      <c r="F5064" s="104">
        <v>78</v>
      </c>
      <c r="G5064" s="104" t="s">
        <v>284</v>
      </c>
      <c r="H5064" s="105">
        <v>23</v>
      </c>
      <c r="I5064" s="104"/>
      <c r="J5064" s="104" t="s">
        <v>258</v>
      </c>
      <c r="K5064" s="104" t="s">
        <v>77</v>
      </c>
      <c r="L5064" s="104" t="s">
        <v>259</v>
      </c>
      <c r="M5064" s="104" t="s">
        <v>276</v>
      </c>
      <c r="N5064" s="104"/>
      <c r="O5064" s="106"/>
      <c r="P5064" s="111" t="s">
        <v>871</v>
      </c>
      <c r="Q5064" s="153" t="s">
        <v>262</v>
      </c>
      <c r="R5064" s="153" t="s">
        <v>263</v>
      </c>
      <c r="S5064" s="153">
        <v>4.1666666666666657E-2</v>
      </c>
      <c r="T5064" s="153" t="s">
        <v>262</v>
      </c>
      <c r="U5064" s="153" t="s">
        <v>263</v>
      </c>
      <c r="V5064" s="153">
        <f>IF(ISBLANK(T5064),"",Tabella2[[#This Row],[ACT STOP]]-Tabella2[[#This Row],[ACT START]])</f>
        <v>4.1666666666666685E-2</v>
      </c>
      <c r="W5064" s="104" t="s">
        <v>92</v>
      </c>
      <c r="X5064" s="104" t="s">
        <v>91</v>
      </c>
      <c r="Y5064" s="110"/>
      <c r="Z5064" s="106"/>
      <c r="AA5064" s="104"/>
      <c r="AB5064" s="107"/>
      <c r="AC5064" s="72">
        <v>1</v>
      </c>
      <c r="AH5064" s="70"/>
      <c r="AI5064" s="70"/>
      <c r="AJ5064">
        <v>0</v>
      </c>
      <c r="AL5064" s="70"/>
      <c r="BM5064" s="135" t="s">
        <v>262</v>
      </c>
      <c r="BN5064" s="136" t="s">
        <v>263</v>
      </c>
      <c r="BO5064" s="101"/>
      <c r="BR5064" s="109" t="str">
        <f t="shared" si="78"/>
        <v>SH-25-5053</v>
      </c>
      <c r="BS5064" s="109" t="s">
        <v>358</v>
      </c>
      <c r="BT5064" t="s">
        <v>92</v>
      </c>
      <c r="BU5064" t="s">
        <v>10558</v>
      </c>
    </row>
    <row r="5065" spans="1:73" hidden="1">
      <c r="A5065" s="103" t="s">
        <v>10559</v>
      </c>
      <c r="B5065" s="102">
        <v>45910</v>
      </c>
      <c r="C5065" s="104">
        <f>_xlfn.ISOWEEKNUM(Tabella2[[#This Row],[Date]])</f>
        <v>37</v>
      </c>
      <c r="D5065" s="104" t="s">
        <v>6396</v>
      </c>
      <c r="E5065" s="104" t="s">
        <v>256</v>
      </c>
      <c r="F5065" s="104">
        <v>73</v>
      </c>
      <c r="G5065" s="104" t="s">
        <v>284</v>
      </c>
      <c r="H5065" s="105">
        <v>9</v>
      </c>
      <c r="I5065" s="104"/>
      <c r="J5065" s="104" t="s">
        <v>258</v>
      </c>
      <c r="K5065" s="104" t="s">
        <v>79</v>
      </c>
      <c r="L5065" s="104" t="s">
        <v>299</v>
      </c>
      <c r="M5065" s="104" t="s">
        <v>276</v>
      </c>
      <c r="N5065" s="104"/>
      <c r="O5065" s="108" t="str">
        <f>A5066</f>
        <v>17468</v>
      </c>
      <c r="P5065" s="111" t="s">
        <v>2021</v>
      </c>
      <c r="Q5065" s="153" t="s">
        <v>499</v>
      </c>
      <c r="R5065" s="153" t="s">
        <v>511</v>
      </c>
      <c r="S5065" s="153">
        <v>4.1666666666666657E-2</v>
      </c>
      <c r="T5065" s="153">
        <v>0.45833333333333331</v>
      </c>
      <c r="U5065" s="153">
        <v>0.5</v>
      </c>
      <c r="V5065" s="153">
        <f>IF(ISBLANK(T5065),"",Tabella2[[#This Row],[ACT STOP]]-Tabella2[[#This Row],[ACT START]])</f>
        <v>4.1666666666666685E-2</v>
      </c>
      <c r="W5065" s="104" t="s">
        <v>92</v>
      </c>
      <c r="X5065" s="104" t="s">
        <v>91</v>
      </c>
      <c r="Y5065" s="110"/>
      <c r="Z5065" s="106"/>
      <c r="AA5065" s="104"/>
      <c r="AB5065" s="107"/>
      <c r="AC5065" s="72">
        <v>1</v>
      </c>
      <c r="AH5065" s="70"/>
      <c r="AI5065" s="70"/>
      <c r="AJ5065">
        <v>0</v>
      </c>
      <c r="AL5065" s="70"/>
      <c r="BM5065" s="135">
        <v>0.45833333333333331</v>
      </c>
      <c r="BN5065" s="136">
        <v>0.5</v>
      </c>
      <c r="BO5065" s="101"/>
      <c r="BR5065" s="109" t="str">
        <f t="shared" si="78"/>
        <v>SH-25-5054</v>
      </c>
      <c r="BS5065" s="109" t="s">
        <v>339</v>
      </c>
      <c r="BT5065" t="s">
        <v>92</v>
      </c>
      <c r="BU5065" t="s">
        <v>10560</v>
      </c>
    </row>
    <row r="5066" spans="1:73" hidden="1">
      <c r="A5066" s="103" t="s">
        <v>10561</v>
      </c>
      <c r="B5066" s="102">
        <v>45910</v>
      </c>
      <c r="C5066" s="104">
        <f>_xlfn.ISOWEEKNUM(Tabella2[[#This Row],[Date]])</f>
        <v>37</v>
      </c>
      <c r="D5066" s="104" t="s">
        <v>195</v>
      </c>
      <c r="E5066" s="104" t="s">
        <v>298</v>
      </c>
      <c r="F5066" s="104"/>
      <c r="G5066" s="104" t="s">
        <v>257</v>
      </c>
      <c r="H5066" s="105">
        <v>17</v>
      </c>
      <c r="I5066" s="104"/>
      <c r="J5066" s="104" t="s">
        <v>258</v>
      </c>
      <c r="K5066" s="104" t="s">
        <v>78</v>
      </c>
      <c r="L5066" s="104" t="s">
        <v>299</v>
      </c>
      <c r="M5066" s="104" t="s">
        <v>276</v>
      </c>
      <c r="N5066" s="104"/>
      <c r="O5066" s="108" t="str">
        <f>A5065</f>
        <v>17467</v>
      </c>
      <c r="P5066" s="111" t="s">
        <v>300</v>
      </c>
      <c r="Q5066" s="153">
        <v>0.45833333333333331</v>
      </c>
      <c r="R5066" s="153">
        <v>0.5</v>
      </c>
      <c r="S5066" s="153">
        <v>4.1666666666666657E-2</v>
      </c>
      <c r="T5066" s="153">
        <v>0.45833333333333331</v>
      </c>
      <c r="U5066" s="153">
        <v>0.5</v>
      </c>
      <c r="V5066" s="153">
        <f>IF(ISBLANK(T5066),"",Tabella2[[#This Row],[ACT STOP]]-Tabella2[[#This Row],[ACT START]])</f>
        <v>4.1666666666666685E-2</v>
      </c>
      <c r="W5066" s="104" t="s">
        <v>122</v>
      </c>
      <c r="X5066" s="104" t="s">
        <v>91</v>
      </c>
      <c r="Y5066" s="110"/>
      <c r="Z5066" s="106"/>
      <c r="AA5066" s="104"/>
      <c r="AB5066" s="107"/>
      <c r="AC5066" s="72">
        <v>1</v>
      </c>
      <c r="AH5066" s="70"/>
      <c r="AI5066" s="70"/>
      <c r="AJ5066">
        <v>0</v>
      </c>
      <c r="AL5066" s="70"/>
      <c r="BM5066" s="135">
        <v>0.45833333333333331</v>
      </c>
      <c r="BN5066" s="136">
        <v>0.5</v>
      </c>
      <c r="BO5066" s="101"/>
      <c r="BR5066" s="109" t="str">
        <f t="shared" si="78"/>
        <v>SH-25-5055</v>
      </c>
      <c r="BS5066" s="109" t="s">
        <v>393</v>
      </c>
      <c r="BT5066" t="s">
        <v>122</v>
      </c>
      <c r="BU5066" t="s">
        <v>302</v>
      </c>
    </row>
    <row r="5067" spans="1:73" hidden="1">
      <c r="A5067" s="103" t="s">
        <v>10562</v>
      </c>
      <c r="B5067" s="102">
        <v>45910</v>
      </c>
      <c r="C5067" s="104">
        <f>_xlfn.ISOWEEKNUM(Tabella2[[#This Row],[Date]])</f>
        <v>37</v>
      </c>
      <c r="D5067" s="104" t="s">
        <v>817</v>
      </c>
      <c r="E5067" s="104" t="s">
        <v>284</v>
      </c>
      <c r="F5067" s="104">
        <v>72</v>
      </c>
      <c r="G5067" s="104" t="s">
        <v>257</v>
      </c>
      <c r="H5067" s="105">
        <v>14</v>
      </c>
      <c r="I5067" s="104"/>
      <c r="J5067" s="104" t="s">
        <v>258</v>
      </c>
      <c r="K5067" s="104" t="s">
        <v>83</v>
      </c>
      <c r="L5067" s="104" t="s">
        <v>259</v>
      </c>
      <c r="M5067" s="104" t="s">
        <v>260</v>
      </c>
      <c r="N5067" s="104"/>
      <c r="O5067" s="106"/>
      <c r="P5067" s="111" t="s">
        <v>1850</v>
      </c>
      <c r="Q5067" s="153" t="s">
        <v>499</v>
      </c>
      <c r="R5067" s="153" t="s">
        <v>511</v>
      </c>
      <c r="S5067" s="153">
        <v>4.1666666666666657E-2</v>
      </c>
      <c r="T5067" s="153" t="s">
        <v>499</v>
      </c>
      <c r="U5067" s="153" t="s">
        <v>511</v>
      </c>
      <c r="V5067" s="153">
        <f>IF(ISBLANK(T5067),"",Tabella2[[#This Row],[ACT STOP]]-Tabella2[[#This Row],[ACT START]])</f>
        <v>4.1666666666666685E-2</v>
      </c>
      <c r="W5067" s="104" t="s">
        <v>92</v>
      </c>
      <c r="X5067" s="104" t="s">
        <v>91</v>
      </c>
      <c r="Y5067" s="110"/>
      <c r="Z5067" s="106"/>
      <c r="AA5067" s="104"/>
      <c r="AB5067" s="107"/>
      <c r="AC5067" s="72">
        <v>1</v>
      </c>
      <c r="AH5067" s="70"/>
      <c r="AI5067" s="70"/>
      <c r="AJ5067">
        <v>0</v>
      </c>
      <c r="AL5067" s="70"/>
      <c r="BM5067" s="135" t="s">
        <v>499</v>
      </c>
      <c r="BN5067" s="136" t="s">
        <v>511</v>
      </c>
      <c r="BO5067" s="101"/>
      <c r="BR5067" s="109" t="str">
        <f t="shared" si="78"/>
        <v>SH-25-5056</v>
      </c>
      <c r="BS5067" s="109" t="s">
        <v>372</v>
      </c>
      <c r="BT5067" t="s">
        <v>92</v>
      </c>
      <c r="BU5067" t="s">
        <v>10563</v>
      </c>
    </row>
    <row r="5068" spans="1:73" hidden="1">
      <c r="A5068" s="103" t="s">
        <v>10564</v>
      </c>
      <c r="B5068" s="102">
        <v>45910</v>
      </c>
      <c r="C5068" s="104">
        <f>_xlfn.ISOWEEKNUM(Tabella2[[#This Row],[Date]])</f>
        <v>37</v>
      </c>
      <c r="D5068" s="104" t="s">
        <v>817</v>
      </c>
      <c r="E5068" s="104" t="s">
        <v>284</v>
      </c>
      <c r="F5068" s="104">
        <v>74</v>
      </c>
      <c r="G5068" s="104" t="s">
        <v>257</v>
      </c>
      <c r="H5068" s="105">
        <v>5</v>
      </c>
      <c r="I5068" s="104"/>
      <c r="J5068" s="104" t="s">
        <v>258</v>
      </c>
      <c r="K5068" s="104" t="s">
        <v>80</v>
      </c>
      <c r="L5068" s="104" t="s">
        <v>259</v>
      </c>
      <c r="M5068" s="104" t="s">
        <v>1846</v>
      </c>
      <c r="N5068" s="104"/>
      <c r="O5068" s="106"/>
      <c r="P5068" s="111" t="s">
        <v>1847</v>
      </c>
      <c r="Q5068" s="153" t="s">
        <v>499</v>
      </c>
      <c r="R5068" s="153" t="s">
        <v>511</v>
      </c>
      <c r="S5068" s="153">
        <v>4.1666666666666657E-2</v>
      </c>
      <c r="T5068" s="153" t="s">
        <v>499</v>
      </c>
      <c r="U5068" s="153" t="s">
        <v>511</v>
      </c>
      <c r="V5068" s="153">
        <f>IF(ISBLANK(T5068),"",Tabella2[[#This Row],[ACT STOP]]-Tabella2[[#This Row],[ACT START]])</f>
        <v>4.1666666666666685E-2</v>
      </c>
      <c r="W5068" s="104" t="s">
        <v>92</v>
      </c>
      <c r="X5068" s="104" t="s">
        <v>91</v>
      </c>
      <c r="Y5068" s="110"/>
      <c r="Z5068" s="106"/>
      <c r="AA5068" s="104"/>
      <c r="AB5068" s="107"/>
      <c r="AC5068" s="72">
        <v>1</v>
      </c>
      <c r="AH5068" s="70"/>
      <c r="AI5068" s="70"/>
      <c r="AJ5068">
        <v>0</v>
      </c>
      <c r="AL5068" s="70"/>
      <c r="BM5068" s="135" t="s">
        <v>499</v>
      </c>
      <c r="BN5068" s="136" t="s">
        <v>511</v>
      </c>
      <c r="BO5068" s="101"/>
      <c r="BR5068" s="109" t="str">
        <f t="shared" si="78"/>
        <v>SH-25-5057</v>
      </c>
      <c r="BS5068" s="109" t="s">
        <v>416</v>
      </c>
      <c r="BT5068" t="s">
        <v>92</v>
      </c>
      <c r="BU5068" t="s">
        <v>10565</v>
      </c>
    </row>
    <row r="5069" spans="1:73" hidden="1">
      <c r="A5069" s="103" t="s">
        <v>10566</v>
      </c>
      <c r="B5069" s="102">
        <v>45910</v>
      </c>
      <c r="C5069" s="104">
        <f>_xlfn.ISOWEEKNUM(Tabella2[[#This Row],[Date]])</f>
        <v>37</v>
      </c>
      <c r="D5069" s="104" t="s">
        <v>763</v>
      </c>
      <c r="E5069" s="104" t="s">
        <v>256</v>
      </c>
      <c r="F5069" s="104">
        <v>65</v>
      </c>
      <c r="G5069" s="104" t="s">
        <v>257</v>
      </c>
      <c r="H5069" s="105">
        <v>12</v>
      </c>
      <c r="I5069" s="104"/>
      <c r="J5069" s="104" t="s">
        <v>258</v>
      </c>
      <c r="K5069" s="104" t="s">
        <v>81</v>
      </c>
      <c r="L5069" s="104" t="s">
        <v>259</v>
      </c>
      <c r="M5069" s="104" t="s">
        <v>276</v>
      </c>
      <c r="N5069" s="104"/>
      <c r="O5069" s="106"/>
      <c r="P5069" s="111" t="s">
        <v>8246</v>
      </c>
      <c r="Q5069" s="153" t="s">
        <v>499</v>
      </c>
      <c r="R5069" s="153" t="s">
        <v>511</v>
      </c>
      <c r="S5069" s="153">
        <v>4.1666666666666657E-2</v>
      </c>
      <c r="T5069" s="153" t="s">
        <v>499</v>
      </c>
      <c r="U5069" s="153" t="s">
        <v>511</v>
      </c>
      <c r="V5069" s="153">
        <f>IF(ISBLANK(T5069),"",Tabella2[[#This Row],[ACT STOP]]-Tabella2[[#This Row],[ACT START]])</f>
        <v>4.1666666666666685E-2</v>
      </c>
      <c r="W5069" s="104" t="s">
        <v>92</v>
      </c>
      <c r="X5069" s="104" t="s">
        <v>91</v>
      </c>
      <c r="Y5069" s="110" t="s">
        <v>10567</v>
      </c>
      <c r="Z5069" s="106"/>
      <c r="AA5069" s="104"/>
      <c r="AB5069" s="107"/>
      <c r="AC5069" s="72">
        <v>1</v>
      </c>
      <c r="AH5069" s="70"/>
      <c r="AI5069" s="70"/>
      <c r="AJ5069">
        <v>0</v>
      </c>
      <c r="AL5069" s="70"/>
      <c r="BM5069" s="135" t="s">
        <v>499</v>
      </c>
      <c r="BN5069" s="136" t="s">
        <v>511</v>
      </c>
      <c r="BO5069" s="101"/>
      <c r="BR5069" s="109" t="str">
        <f t="shared" ref="BR5069:BR5132" si="79">_xlfn.CONCAT(LEFT(BR5068,6),TEXT(RIGHT(BR5068,4)+1,"0000"))</f>
        <v>SH-25-5058</v>
      </c>
      <c r="BS5069" s="109" t="s">
        <v>266</v>
      </c>
      <c r="BT5069" t="s">
        <v>92</v>
      </c>
      <c r="BU5069" t="s">
        <v>9778</v>
      </c>
    </row>
    <row r="5070" spans="1:73" hidden="1">
      <c r="A5070" s="103" t="s">
        <v>10568</v>
      </c>
      <c r="B5070" s="102">
        <v>45910</v>
      </c>
      <c r="C5070" s="104">
        <f>_xlfn.ISOWEEKNUM(Tabella2[[#This Row],[Date]])</f>
        <v>37</v>
      </c>
      <c r="D5070" s="104" t="s">
        <v>6396</v>
      </c>
      <c r="E5070" s="104" t="s">
        <v>256</v>
      </c>
      <c r="F5070" s="104">
        <v>75</v>
      </c>
      <c r="G5070" s="104" t="s">
        <v>257</v>
      </c>
      <c r="H5070" s="105">
        <v>10</v>
      </c>
      <c r="I5070" s="104"/>
      <c r="J5070" s="104" t="s">
        <v>258</v>
      </c>
      <c r="K5070" s="104" t="s">
        <v>77</v>
      </c>
      <c r="L5070" s="104" t="s">
        <v>259</v>
      </c>
      <c r="M5070" s="104" t="s">
        <v>276</v>
      </c>
      <c r="N5070" s="104"/>
      <c r="O5070" s="106"/>
      <c r="P5070" s="111" t="s">
        <v>322</v>
      </c>
      <c r="Q5070" s="153" t="s">
        <v>499</v>
      </c>
      <c r="R5070" s="153" t="s">
        <v>511</v>
      </c>
      <c r="S5070" s="153">
        <v>4.1666666666666657E-2</v>
      </c>
      <c r="T5070" s="153" t="s">
        <v>499</v>
      </c>
      <c r="U5070" s="153" t="s">
        <v>511</v>
      </c>
      <c r="V5070" s="153">
        <f>IF(ISBLANK(T5070),"",Tabella2[[#This Row],[ACT STOP]]-Tabella2[[#This Row],[ACT START]])</f>
        <v>4.1666666666666685E-2</v>
      </c>
      <c r="W5070" s="104" t="s">
        <v>92</v>
      </c>
      <c r="X5070" s="104" t="s">
        <v>91</v>
      </c>
      <c r="Y5070" s="110"/>
      <c r="Z5070" s="106"/>
      <c r="AA5070" s="104"/>
      <c r="AB5070" s="107"/>
      <c r="AC5070" s="72">
        <v>1</v>
      </c>
      <c r="AH5070" s="70"/>
      <c r="AI5070" s="70"/>
      <c r="AJ5070">
        <v>0</v>
      </c>
      <c r="AL5070" s="70"/>
      <c r="BM5070" s="135" t="s">
        <v>499</v>
      </c>
      <c r="BN5070" s="136" t="s">
        <v>511</v>
      </c>
      <c r="BO5070" s="101"/>
      <c r="BR5070" s="109" t="str">
        <f t="shared" si="79"/>
        <v>SH-25-5059</v>
      </c>
      <c r="BS5070" s="109" t="s">
        <v>552</v>
      </c>
      <c r="BT5070" t="s">
        <v>92</v>
      </c>
      <c r="BU5070" t="s">
        <v>8733</v>
      </c>
    </row>
    <row r="5071" spans="1:73" hidden="1">
      <c r="A5071" s="103" t="s">
        <v>10569</v>
      </c>
      <c r="B5071" s="102">
        <v>45910</v>
      </c>
      <c r="C5071" s="104">
        <f>_xlfn.ISOWEEKNUM(Tabella2[[#This Row],[Date]])</f>
        <v>37</v>
      </c>
      <c r="D5071" s="104" t="s">
        <v>817</v>
      </c>
      <c r="E5071" s="104" t="s">
        <v>284</v>
      </c>
      <c r="F5071" s="104">
        <v>73</v>
      </c>
      <c r="G5071" s="104" t="s">
        <v>257</v>
      </c>
      <c r="H5071" s="105">
        <v>32</v>
      </c>
      <c r="I5071" s="104"/>
      <c r="J5071" s="104" t="s">
        <v>258</v>
      </c>
      <c r="K5071" s="104" t="s">
        <v>79</v>
      </c>
      <c r="L5071" s="104" t="s">
        <v>299</v>
      </c>
      <c r="M5071" s="104" t="s">
        <v>328</v>
      </c>
      <c r="N5071" s="104"/>
      <c r="O5071" s="108" t="str">
        <f>A5072</f>
        <v>17474</v>
      </c>
      <c r="P5071" s="111" t="s">
        <v>4012</v>
      </c>
      <c r="Q5071" s="153" t="s">
        <v>271</v>
      </c>
      <c r="R5071" s="153" t="s">
        <v>272</v>
      </c>
      <c r="S5071" s="153">
        <v>4.1666666666666657E-2</v>
      </c>
      <c r="T5071" s="153">
        <v>0.52083333333333337</v>
      </c>
      <c r="U5071" s="153">
        <v>0.5625</v>
      </c>
      <c r="V5071" s="153">
        <f>IF(ISBLANK(T5071),"",Tabella2[[#This Row],[ACT STOP]]-Tabella2[[#This Row],[ACT START]])</f>
        <v>4.166666666666663E-2</v>
      </c>
      <c r="W5071" s="104" t="s">
        <v>92</v>
      </c>
      <c r="X5071" s="104" t="s">
        <v>91</v>
      </c>
      <c r="Y5071" s="110"/>
      <c r="Z5071" s="106"/>
      <c r="AA5071" s="104"/>
      <c r="AB5071" s="107"/>
      <c r="AC5071" s="72">
        <v>1</v>
      </c>
      <c r="AH5071" s="70"/>
      <c r="AI5071" s="70"/>
      <c r="AJ5071">
        <v>0</v>
      </c>
      <c r="AL5071" s="70"/>
      <c r="BM5071" s="135">
        <v>0.52083333333333337</v>
      </c>
      <c r="BN5071" s="136">
        <v>0.5625</v>
      </c>
      <c r="BO5071" s="101"/>
      <c r="BR5071" s="109" t="str">
        <f t="shared" si="79"/>
        <v>SH-25-5060</v>
      </c>
      <c r="BS5071" s="109" t="s">
        <v>356</v>
      </c>
      <c r="BT5071" t="s">
        <v>92</v>
      </c>
      <c r="BU5071" t="s">
        <v>10570</v>
      </c>
    </row>
    <row r="5072" spans="1:73" hidden="1">
      <c r="A5072" s="103" t="s">
        <v>10571</v>
      </c>
      <c r="B5072" s="102">
        <v>45910</v>
      </c>
      <c r="C5072" s="104">
        <f>_xlfn.ISOWEEKNUM(Tabella2[[#This Row],[Date]])</f>
        <v>37</v>
      </c>
      <c r="D5072" s="104" t="s">
        <v>817</v>
      </c>
      <c r="E5072" s="104" t="s">
        <v>284</v>
      </c>
      <c r="F5072" s="104">
        <v>75</v>
      </c>
      <c r="G5072" s="104" t="s">
        <v>257</v>
      </c>
      <c r="H5072" s="105">
        <v>9</v>
      </c>
      <c r="I5072" s="104"/>
      <c r="J5072" s="104" t="s">
        <v>258</v>
      </c>
      <c r="K5072" s="104" t="s">
        <v>78</v>
      </c>
      <c r="L5072" s="104" t="s">
        <v>299</v>
      </c>
      <c r="M5072" s="104" t="s">
        <v>328</v>
      </c>
      <c r="N5072" s="104"/>
      <c r="O5072" s="108" t="str">
        <f>A5071</f>
        <v>17473</v>
      </c>
      <c r="P5072" s="111" t="s">
        <v>4012</v>
      </c>
      <c r="Q5072" s="153">
        <v>0.52083333333333337</v>
      </c>
      <c r="R5072" s="153">
        <v>0.5625</v>
      </c>
      <c r="S5072" s="153">
        <v>4.1666666666666657E-2</v>
      </c>
      <c r="T5072" s="153">
        <v>0.52083333333333337</v>
      </c>
      <c r="U5072" s="153">
        <v>0.5625</v>
      </c>
      <c r="V5072" s="153">
        <f>IF(ISBLANK(T5072),"",Tabella2[[#This Row],[ACT STOP]]-Tabella2[[#This Row],[ACT START]])</f>
        <v>4.166666666666663E-2</v>
      </c>
      <c r="W5072" s="104" t="s">
        <v>92</v>
      </c>
      <c r="X5072" s="104" t="s">
        <v>91</v>
      </c>
      <c r="Y5072" s="110"/>
      <c r="Z5072" s="106"/>
      <c r="AA5072" s="104"/>
      <c r="AB5072" s="107"/>
      <c r="AC5072" s="72">
        <v>1</v>
      </c>
      <c r="AH5072" s="70"/>
      <c r="AI5072" s="70"/>
      <c r="AJ5072">
        <v>0</v>
      </c>
      <c r="AL5072" s="70"/>
      <c r="BM5072" s="135">
        <v>0.52083333333333337</v>
      </c>
      <c r="BN5072" s="136">
        <v>0.5625</v>
      </c>
      <c r="BO5072" s="101"/>
      <c r="BR5072" s="109" t="str">
        <f t="shared" si="79"/>
        <v>SH-25-5061</v>
      </c>
      <c r="BS5072" s="109" t="s">
        <v>318</v>
      </c>
      <c r="BT5072" t="s">
        <v>92</v>
      </c>
      <c r="BU5072" t="s">
        <v>10572</v>
      </c>
    </row>
    <row r="5073" spans="1:73" hidden="1">
      <c r="A5073" s="103" t="s">
        <v>10573</v>
      </c>
      <c r="B5073" s="102">
        <v>45910</v>
      </c>
      <c r="C5073" s="104">
        <f>_xlfn.ISOWEEKNUM(Tabella2[[#This Row],[Date]])</f>
        <v>37</v>
      </c>
      <c r="D5073" s="104" t="s">
        <v>509</v>
      </c>
      <c r="E5073" s="104" t="s">
        <v>284</v>
      </c>
      <c r="F5073" s="104">
        <v>71</v>
      </c>
      <c r="G5073" s="104" t="s">
        <v>284</v>
      </c>
      <c r="H5073" s="105">
        <v>22</v>
      </c>
      <c r="I5073" s="104"/>
      <c r="J5073" s="104" t="s">
        <v>258</v>
      </c>
      <c r="K5073" s="104" t="s">
        <v>83</v>
      </c>
      <c r="L5073" s="104" t="s">
        <v>299</v>
      </c>
      <c r="M5073" s="104" t="s">
        <v>386</v>
      </c>
      <c r="N5073" s="104"/>
      <c r="O5073" s="108" t="str">
        <f>A5074</f>
        <v>17476</v>
      </c>
      <c r="P5073" s="111" t="s">
        <v>2248</v>
      </c>
      <c r="Q5073" s="153" t="s">
        <v>271</v>
      </c>
      <c r="R5073" s="153" t="s">
        <v>272</v>
      </c>
      <c r="S5073" s="153">
        <v>4.1666666666666657E-2</v>
      </c>
      <c r="T5073" s="153">
        <v>0.53819444444444442</v>
      </c>
      <c r="U5073" s="153">
        <v>0.56944444444444442</v>
      </c>
      <c r="V5073" s="153">
        <f>IF(ISBLANK(T5073),"",Tabella2[[#This Row],[ACT STOP]]-Tabella2[[#This Row],[ACT START]])</f>
        <v>3.125E-2</v>
      </c>
      <c r="W5073" s="104" t="s">
        <v>92</v>
      </c>
      <c r="X5073" s="104" t="s">
        <v>91</v>
      </c>
      <c r="Y5073" s="110" t="s">
        <v>10574</v>
      </c>
      <c r="Z5073" s="106"/>
      <c r="AA5073" s="104"/>
      <c r="AB5073" s="107"/>
      <c r="AC5073" s="72">
        <v>1</v>
      </c>
      <c r="AH5073" s="70"/>
      <c r="AI5073" s="70"/>
      <c r="AJ5073">
        <v>0</v>
      </c>
      <c r="AL5073" s="70"/>
      <c r="BM5073" s="135">
        <v>0.53819444444444442</v>
      </c>
      <c r="BN5073" s="136">
        <v>0.56944444444444442</v>
      </c>
      <c r="BO5073" s="101"/>
      <c r="BR5073" s="109" t="str">
        <f t="shared" si="79"/>
        <v>SH-25-5062</v>
      </c>
      <c r="BS5073" s="109" t="s">
        <v>295</v>
      </c>
      <c r="BT5073" t="s">
        <v>92</v>
      </c>
      <c r="BU5073" t="s">
        <v>10575</v>
      </c>
    </row>
    <row r="5074" spans="1:73" hidden="1">
      <c r="A5074" s="103" t="s">
        <v>10576</v>
      </c>
      <c r="B5074" s="102">
        <v>45910</v>
      </c>
      <c r="C5074" s="104">
        <f>_xlfn.ISOWEEKNUM(Tabella2[[#This Row],[Date]])</f>
        <v>37</v>
      </c>
      <c r="D5074" s="104" t="s">
        <v>509</v>
      </c>
      <c r="E5074" s="104" t="s">
        <v>284</v>
      </c>
      <c r="F5074" s="104">
        <v>70</v>
      </c>
      <c r="G5074" s="104" t="s">
        <v>257</v>
      </c>
      <c r="H5074" s="105">
        <v>13</v>
      </c>
      <c r="I5074" s="104"/>
      <c r="J5074" s="104" t="s">
        <v>258</v>
      </c>
      <c r="K5074" s="104" t="s">
        <v>80</v>
      </c>
      <c r="L5074" s="104" t="s">
        <v>299</v>
      </c>
      <c r="M5074" s="104" t="s">
        <v>386</v>
      </c>
      <c r="N5074" s="104"/>
      <c r="O5074" s="108" t="str">
        <f>A5073</f>
        <v>17475</v>
      </c>
      <c r="P5074" s="111" t="s">
        <v>2248</v>
      </c>
      <c r="Q5074" s="153">
        <v>0.52083333333333337</v>
      </c>
      <c r="R5074" s="153">
        <v>0.5625</v>
      </c>
      <c r="S5074" s="153">
        <v>4.1666666666666657E-2</v>
      </c>
      <c r="T5074" s="153">
        <v>0.53819444444444442</v>
      </c>
      <c r="U5074" s="153">
        <v>0.56944444444444442</v>
      </c>
      <c r="V5074" s="153">
        <f>IF(ISBLANK(T5074),"",Tabella2[[#This Row],[ACT STOP]]-Tabella2[[#This Row],[ACT START]])</f>
        <v>3.125E-2</v>
      </c>
      <c r="W5074" s="104" t="s">
        <v>92</v>
      </c>
      <c r="X5074" s="104" t="s">
        <v>91</v>
      </c>
      <c r="Y5074" s="110"/>
      <c r="Z5074" s="106"/>
      <c r="AA5074" s="104"/>
      <c r="AB5074" s="107"/>
      <c r="AC5074" s="72">
        <v>1</v>
      </c>
      <c r="AH5074" s="70"/>
      <c r="AI5074" s="70"/>
      <c r="AJ5074">
        <v>0</v>
      </c>
      <c r="AL5074" s="70"/>
      <c r="BM5074" s="135">
        <v>0.53819444444444442</v>
      </c>
      <c r="BN5074" s="136">
        <v>0.56944444444444442</v>
      </c>
      <c r="BO5074" s="101"/>
      <c r="BR5074" s="109" t="str">
        <f t="shared" si="79"/>
        <v>SH-25-5063</v>
      </c>
      <c r="BS5074" s="109" t="s">
        <v>427</v>
      </c>
      <c r="BT5074" t="s">
        <v>92</v>
      </c>
      <c r="BU5074" t="s">
        <v>10577</v>
      </c>
    </row>
    <row r="5075" spans="1:73" hidden="1">
      <c r="A5075" s="103" t="s">
        <v>10578</v>
      </c>
      <c r="B5075" s="102">
        <v>45910</v>
      </c>
      <c r="C5075" s="104">
        <f>_xlfn.ISOWEEKNUM(Tabella2[[#This Row],[Date]])</f>
        <v>37</v>
      </c>
      <c r="D5075" s="104" t="s">
        <v>9743</v>
      </c>
      <c r="E5075" s="104" t="s">
        <v>256</v>
      </c>
      <c r="F5075" s="104">
        <v>83</v>
      </c>
      <c r="G5075" s="104" t="s">
        <v>257</v>
      </c>
      <c r="H5075" s="105">
        <v>2</v>
      </c>
      <c r="I5075" s="104"/>
      <c r="J5075" s="104" t="s">
        <v>258</v>
      </c>
      <c r="K5075" s="104" t="s">
        <v>81</v>
      </c>
      <c r="L5075" s="104" t="s">
        <v>259</v>
      </c>
      <c r="M5075" s="104" t="s">
        <v>276</v>
      </c>
      <c r="N5075" s="104"/>
      <c r="O5075" s="106"/>
      <c r="P5075" s="111" t="s">
        <v>322</v>
      </c>
      <c r="Q5075" s="153" t="s">
        <v>271</v>
      </c>
      <c r="R5075" s="153" t="s">
        <v>272</v>
      </c>
      <c r="S5075" s="153">
        <v>4.1666666666666657E-2</v>
      </c>
      <c r="T5075" s="153">
        <v>0.52083333333333337</v>
      </c>
      <c r="U5075" s="153">
        <v>0.5625</v>
      </c>
      <c r="V5075" s="153">
        <f>IF(ISBLANK(T5075),"",Tabella2[[#This Row],[ACT STOP]]-Tabella2[[#This Row],[ACT START]])</f>
        <v>4.166666666666663E-2</v>
      </c>
      <c r="W5075" s="104" t="s">
        <v>92</v>
      </c>
      <c r="X5075" s="104" t="s">
        <v>91</v>
      </c>
      <c r="Y5075" s="110"/>
      <c r="Z5075" s="106"/>
      <c r="AA5075" s="104"/>
      <c r="AB5075" s="107"/>
      <c r="AC5075" s="72">
        <v>1</v>
      </c>
      <c r="AH5075" s="70"/>
      <c r="AI5075" s="70"/>
      <c r="AJ5075">
        <v>0</v>
      </c>
      <c r="AL5075" s="70"/>
      <c r="BM5075" s="135">
        <v>0.52083333333333337</v>
      </c>
      <c r="BN5075" s="136">
        <v>0.5625</v>
      </c>
      <c r="BO5075" s="101"/>
      <c r="BR5075" s="109" t="str">
        <f t="shared" si="79"/>
        <v>SH-25-5064</v>
      </c>
      <c r="BS5075" s="109" t="s">
        <v>368</v>
      </c>
      <c r="BT5075" t="s">
        <v>92</v>
      </c>
      <c r="BU5075" t="s">
        <v>10579</v>
      </c>
    </row>
    <row r="5076" spans="1:73" hidden="1">
      <c r="A5076" s="103" t="s">
        <v>10580</v>
      </c>
      <c r="B5076" s="102">
        <v>45910</v>
      </c>
      <c r="C5076" s="104">
        <f>_xlfn.ISOWEEKNUM(Tabella2[[#This Row],[Date]])</f>
        <v>37</v>
      </c>
      <c r="D5076" s="104" t="s">
        <v>6766</v>
      </c>
      <c r="E5076" s="104" t="s">
        <v>284</v>
      </c>
      <c r="F5076" s="104">
        <v>79</v>
      </c>
      <c r="G5076" s="104" t="s">
        <v>284</v>
      </c>
      <c r="H5076" s="105">
        <v>23</v>
      </c>
      <c r="I5076" s="104"/>
      <c r="J5076" s="104" t="s">
        <v>258</v>
      </c>
      <c r="K5076" s="104" t="s">
        <v>77</v>
      </c>
      <c r="L5076" s="104" t="s">
        <v>259</v>
      </c>
      <c r="M5076" s="104" t="s">
        <v>328</v>
      </c>
      <c r="N5076" s="104"/>
      <c r="O5076" s="106"/>
      <c r="P5076" s="111" t="s">
        <v>524</v>
      </c>
      <c r="Q5076" s="153" t="s">
        <v>271</v>
      </c>
      <c r="R5076" s="153" t="s">
        <v>272</v>
      </c>
      <c r="S5076" s="153">
        <v>4.1666666666666657E-2</v>
      </c>
      <c r="T5076" s="153">
        <v>0.52083333333333337</v>
      </c>
      <c r="U5076" s="153">
        <v>0.5625</v>
      </c>
      <c r="V5076" s="153">
        <f>IF(ISBLANK(T5076),"",Tabella2[[#This Row],[ACT STOP]]-Tabella2[[#This Row],[ACT START]])</f>
        <v>4.166666666666663E-2</v>
      </c>
      <c r="W5076" s="104" t="s">
        <v>92</v>
      </c>
      <c r="X5076" s="104" t="s">
        <v>91</v>
      </c>
      <c r="Y5076" s="110"/>
      <c r="Z5076" s="106"/>
      <c r="AA5076" s="104"/>
      <c r="AB5076" s="107"/>
      <c r="AC5076" s="72">
        <v>1</v>
      </c>
      <c r="AH5076" s="70"/>
      <c r="AI5076" s="70"/>
      <c r="AJ5076">
        <v>0</v>
      </c>
      <c r="AL5076" s="70"/>
      <c r="BM5076" s="135">
        <v>0.52083333333333337</v>
      </c>
      <c r="BN5076" s="136">
        <v>0.5625</v>
      </c>
      <c r="BO5076" s="101"/>
      <c r="BR5076" s="109" t="str">
        <f t="shared" si="79"/>
        <v>SH-25-5065</v>
      </c>
      <c r="BS5076" s="109" t="s">
        <v>358</v>
      </c>
      <c r="BT5076" t="s">
        <v>92</v>
      </c>
      <c r="BU5076" t="s">
        <v>10581</v>
      </c>
    </row>
    <row r="5077" spans="1:73" hidden="1">
      <c r="A5077" s="103" t="s">
        <v>10582</v>
      </c>
      <c r="B5077" s="102">
        <v>45910</v>
      </c>
      <c r="C5077" s="104">
        <f>_xlfn.ISOWEEKNUM(Tabella2[[#This Row],[Date]])</f>
        <v>37</v>
      </c>
      <c r="D5077" s="104" t="s">
        <v>751</v>
      </c>
      <c r="E5077" s="104" t="s">
        <v>256</v>
      </c>
      <c r="F5077" s="104">
        <v>77</v>
      </c>
      <c r="G5077" s="104" t="s">
        <v>257</v>
      </c>
      <c r="H5077" s="105">
        <v>5</v>
      </c>
      <c r="I5077" s="104" t="s">
        <v>258</v>
      </c>
      <c r="J5077" s="104"/>
      <c r="K5077" s="104" t="s">
        <v>79</v>
      </c>
      <c r="L5077" s="104" t="s">
        <v>299</v>
      </c>
      <c r="M5077" s="104" t="s">
        <v>516</v>
      </c>
      <c r="N5077" s="104"/>
      <c r="O5077" s="108" t="str">
        <f>A5078</f>
        <v>17480</v>
      </c>
      <c r="P5077" s="111" t="s">
        <v>1986</v>
      </c>
      <c r="Q5077" s="153" t="s">
        <v>550</v>
      </c>
      <c r="R5077" s="153" t="s">
        <v>665</v>
      </c>
      <c r="S5077" s="153">
        <v>4.1666666666666657E-2</v>
      </c>
      <c r="T5077" s="153">
        <v>0.58333333333333337</v>
      </c>
      <c r="U5077" s="153">
        <v>0.625</v>
      </c>
      <c r="V5077" s="153">
        <f>IF(ISBLANK(T5077),"",Tabella2[[#This Row],[ACT STOP]]-Tabella2[[#This Row],[ACT START]])</f>
        <v>4.166666666666663E-2</v>
      </c>
      <c r="W5077" s="104" t="s">
        <v>92</v>
      </c>
      <c r="X5077" s="104" t="s">
        <v>91</v>
      </c>
      <c r="Y5077" s="110"/>
      <c r="Z5077" s="106"/>
      <c r="AA5077" s="104"/>
      <c r="AB5077" s="107"/>
      <c r="AC5077" s="72">
        <v>1</v>
      </c>
      <c r="AH5077" s="70"/>
      <c r="AI5077" s="70"/>
      <c r="AJ5077">
        <v>0</v>
      </c>
      <c r="AL5077" s="70"/>
      <c r="BM5077" s="135">
        <v>0.58333333333333337</v>
      </c>
      <c r="BN5077" s="136">
        <v>0.625</v>
      </c>
      <c r="BO5077" s="101"/>
      <c r="BR5077" s="109" t="str">
        <f t="shared" si="79"/>
        <v>SH-25-5066</v>
      </c>
      <c r="BS5077" s="109" t="s">
        <v>416</v>
      </c>
      <c r="BT5077" t="s">
        <v>92</v>
      </c>
      <c r="BU5077" t="s">
        <v>10583</v>
      </c>
    </row>
    <row r="5078" spans="1:73" hidden="1">
      <c r="A5078" s="103" t="s">
        <v>10584</v>
      </c>
      <c r="B5078" s="102">
        <v>45910</v>
      </c>
      <c r="C5078" s="104">
        <f>_xlfn.ISOWEEKNUM(Tabella2[[#This Row],[Date]])</f>
        <v>37</v>
      </c>
      <c r="D5078" s="104" t="s">
        <v>751</v>
      </c>
      <c r="E5078" s="104" t="s">
        <v>256</v>
      </c>
      <c r="F5078" s="104">
        <v>76</v>
      </c>
      <c r="G5078" s="104" t="s">
        <v>257</v>
      </c>
      <c r="H5078" s="105">
        <v>12</v>
      </c>
      <c r="I5078" s="104" t="s">
        <v>258</v>
      </c>
      <c r="J5078" s="104"/>
      <c r="K5078" s="104" t="s">
        <v>78</v>
      </c>
      <c r="L5078" s="104" t="s">
        <v>299</v>
      </c>
      <c r="M5078" s="104" t="s">
        <v>516</v>
      </c>
      <c r="N5078" s="104"/>
      <c r="O5078" s="108" t="str">
        <f>A5077</f>
        <v>17479</v>
      </c>
      <c r="P5078" s="111" t="s">
        <v>1986</v>
      </c>
      <c r="Q5078" s="153">
        <v>0.58333333333333337</v>
      </c>
      <c r="R5078" s="153">
        <v>0.625</v>
      </c>
      <c r="S5078" s="153">
        <v>4.1666666666666657E-2</v>
      </c>
      <c r="T5078" s="153">
        <v>0.58333333333333337</v>
      </c>
      <c r="U5078" s="153">
        <v>0.625</v>
      </c>
      <c r="V5078" s="153">
        <f>IF(ISBLANK(T5078),"",Tabella2[[#This Row],[ACT STOP]]-Tabella2[[#This Row],[ACT START]])</f>
        <v>4.166666666666663E-2</v>
      </c>
      <c r="W5078" s="104" t="s">
        <v>92</v>
      </c>
      <c r="X5078" s="104" t="s">
        <v>91</v>
      </c>
      <c r="Y5078" s="110"/>
      <c r="Z5078" s="106"/>
      <c r="AA5078" s="104"/>
      <c r="AB5078" s="107"/>
      <c r="AC5078" s="72">
        <v>1</v>
      </c>
      <c r="AH5078" s="70"/>
      <c r="AI5078" s="70"/>
      <c r="AJ5078">
        <v>0</v>
      </c>
      <c r="AL5078" s="70"/>
      <c r="BM5078" s="135">
        <v>0.58333333333333337</v>
      </c>
      <c r="BN5078" s="136">
        <v>0.625</v>
      </c>
      <c r="BO5078" s="101"/>
      <c r="BR5078" s="109" t="str">
        <f t="shared" si="79"/>
        <v>SH-25-5067</v>
      </c>
      <c r="BS5078" s="109" t="s">
        <v>266</v>
      </c>
      <c r="BT5078" t="s">
        <v>92</v>
      </c>
      <c r="BU5078" t="s">
        <v>10585</v>
      </c>
    </row>
    <row r="5079" spans="1:73" hidden="1">
      <c r="A5079" s="103" t="s">
        <v>10586</v>
      </c>
      <c r="B5079" s="102">
        <v>45910</v>
      </c>
      <c r="C5079" s="104">
        <f>_xlfn.ISOWEEKNUM(Tabella2[[#This Row],[Date]])</f>
        <v>37</v>
      </c>
      <c r="D5079" s="104" t="s">
        <v>9743</v>
      </c>
      <c r="E5079" s="104" t="s">
        <v>256</v>
      </c>
      <c r="F5079" s="104">
        <v>81</v>
      </c>
      <c r="G5079" s="104" t="s">
        <v>257</v>
      </c>
      <c r="H5079" s="105">
        <v>10</v>
      </c>
      <c r="I5079" s="104"/>
      <c r="J5079" s="104" t="s">
        <v>258</v>
      </c>
      <c r="K5079" s="104" t="s">
        <v>83</v>
      </c>
      <c r="L5079" s="104" t="s">
        <v>259</v>
      </c>
      <c r="M5079" s="104" t="s">
        <v>764</v>
      </c>
      <c r="N5079" s="104"/>
      <c r="O5079" s="106"/>
      <c r="P5079" s="111" t="s">
        <v>765</v>
      </c>
      <c r="Q5079" s="153" t="s">
        <v>550</v>
      </c>
      <c r="R5079" s="153" t="s">
        <v>665</v>
      </c>
      <c r="S5079" s="153">
        <v>4.1666666666666657E-2</v>
      </c>
      <c r="T5079" s="153">
        <v>0.58333333333333337</v>
      </c>
      <c r="U5079" s="153">
        <v>0.625</v>
      </c>
      <c r="V5079" s="153">
        <f>IF(ISBLANK(T5079),"",Tabella2[[#This Row],[ACT STOP]]-Tabella2[[#This Row],[ACT START]])</f>
        <v>4.166666666666663E-2</v>
      </c>
      <c r="W5079" s="104" t="s">
        <v>92</v>
      </c>
      <c r="X5079" s="104" t="s">
        <v>91</v>
      </c>
      <c r="Y5079" s="110"/>
      <c r="Z5079" s="106"/>
      <c r="AA5079" s="104"/>
      <c r="AB5079" s="107"/>
      <c r="AC5079" s="72">
        <v>1</v>
      </c>
      <c r="AH5079" s="70"/>
      <c r="AI5079" s="70"/>
      <c r="AJ5079">
        <v>0</v>
      </c>
      <c r="AL5079" s="70"/>
      <c r="BM5079" s="135">
        <v>0.58333333333333337</v>
      </c>
      <c r="BN5079" s="136">
        <v>0.625</v>
      </c>
      <c r="BO5079" s="101"/>
      <c r="BR5079" s="109" t="str">
        <f t="shared" si="79"/>
        <v>SH-25-5068</v>
      </c>
      <c r="BS5079" s="109" t="s">
        <v>552</v>
      </c>
      <c r="BT5079" t="s">
        <v>92</v>
      </c>
      <c r="BU5079" t="s">
        <v>10587</v>
      </c>
    </row>
    <row r="5080" spans="1:73" hidden="1">
      <c r="A5080" s="103" t="s">
        <v>10588</v>
      </c>
      <c r="B5080" s="102">
        <v>45910</v>
      </c>
      <c r="C5080" s="104">
        <f>_xlfn.ISOWEEKNUM(Tabella2[[#This Row],[Date]])</f>
        <v>37</v>
      </c>
      <c r="D5080" s="104" t="s">
        <v>763</v>
      </c>
      <c r="E5080" s="104" t="s">
        <v>256</v>
      </c>
      <c r="F5080" s="104">
        <v>63</v>
      </c>
      <c r="G5080" s="104" t="s">
        <v>284</v>
      </c>
      <c r="H5080" s="105">
        <v>9</v>
      </c>
      <c r="I5080" s="104"/>
      <c r="J5080" s="104" t="s">
        <v>258</v>
      </c>
      <c r="K5080" s="104" t="s">
        <v>80</v>
      </c>
      <c r="L5080" s="104" t="s">
        <v>259</v>
      </c>
      <c r="M5080" s="104" t="s">
        <v>1846</v>
      </c>
      <c r="N5080" s="104"/>
      <c r="O5080" s="106"/>
      <c r="P5080" s="111" t="s">
        <v>1847</v>
      </c>
      <c r="Q5080" s="153" t="s">
        <v>550</v>
      </c>
      <c r="R5080" s="153" t="s">
        <v>665</v>
      </c>
      <c r="S5080" s="153">
        <v>4.1666666666666657E-2</v>
      </c>
      <c r="T5080" s="153">
        <v>0.58333333333333337</v>
      </c>
      <c r="U5080" s="153">
        <v>0.625</v>
      </c>
      <c r="V5080" s="153">
        <f>IF(ISBLANK(T5080),"",Tabella2[[#This Row],[ACT STOP]]-Tabella2[[#This Row],[ACT START]])</f>
        <v>4.166666666666663E-2</v>
      </c>
      <c r="W5080" s="104" t="s">
        <v>92</v>
      </c>
      <c r="X5080" s="104" t="s">
        <v>91</v>
      </c>
      <c r="Y5080" s="110" t="s">
        <v>10589</v>
      </c>
      <c r="Z5080" s="106"/>
      <c r="AA5080" s="104"/>
      <c r="AB5080" s="107"/>
      <c r="AC5080" s="72">
        <v>1</v>
      </c>
      <c r="AH5080" s="70"/>
      <c r="AI5080" s="70"/>
      <c r="AJ5080">
        <v>0</v>
      </c>
      <c r="AL5080" s="70"/>
      <c r="BM5080" s="135">
        <v>0.58333333333333337</v>
      </c>
      <c r="BN5080" s="136">
        <v>0.625</v>
      </c>
      <c r="BO5080" s="101"/>
      <c r="BR5080" s="109" t="str">
        <f t="shared" si="79"/>
        <v>SH-25-5069</v>
      </c>
      <c r="BS5080" s="109" t="s">
        <v>339</v>
      </c>
      <c r="BT5080" t="s">
        <v>92</v>
      </c>
      <c r="BU5080" t="s">
        <v>10590</v>
      </c>
    </row>
    <row r="5081" spans="1:73" hidden="1">
      <c r="A5081" s="103" t="s">
        <v>10591</v>
      </c>
      <c r="B5081" s="102">
        <v>45910</v>
      </c>
      <c r="C5081" s="104">
        <f>_xlfn.ISOWEEKNUM(Tabella2[[#This Row],[Date]])</f>
        <v>37</v>
      </c>
      <c r="D5081" s="104" t="s">
        <v>763</v>
      </c>
      <c r="E5081" s="104" t="s">
        <v>256</v>
      </c>
      <c r="F5081" s="104">
        <v>68</v>
      </c>
      <c r="G5081" s="104" t="s">
        <v>257</v>
      </c>
      <c r="H5081" s="105">
        <v>17</v>
      </c>
      <c r="I5081" s="104"/>
      <c r="J5081" s="104" t="s">
        <v>258</v>
      </c>
      <c r="K5081" s="104" t="s">
        <v>81</v>
      </c>
      <c r="L5081" s="104" t="s">
        <v>259</v>
      </c>
      <c r="M5081" s="104" t="s">
        <v>1846</v>
      </c>
      <c r="N5081" s="104"/>
      <c r="O5081" s="106"/>
      <c r="P5081" s="111" t="s">
        <v>1847</v>
      </c>
      <c r="Q5081" s="153" t="s">
        <v>550</v>
      </c>
      <c r="R5081" s="153" t="s">
        <v>665</v>
      </c>
      <c r="S5081" s="153">
        <v>4.1666666666666657E-2</v>
      </c>
      <c r="T5081" s="153">
        <v>0.58333333333333337</v>
      </c>
      <c r="U5081" s="153">
        <v>0.625</v>
      </c>
      <c r="V5081" s="153">
        <f>IF(ISBLANK(T5081),"",Tabella2[[#This Row],[ACT STOP]]-Tabella2[[#This Row],[ACT START]])</f>
        <v>4.166666666666663E-2</v>
      </c>
      <c r="W5081" s="104" t="s">
        <v>92</v>
      </c>
      <c r="X5081" s="104" t="s">
        <v>91</v>
      </c>
      <c r="Y5081" s="110"/>
      <c r="Z5081" s="106"/>
      <c r="AA5081" s="104"/>
      <c r="AB5081" s="107"/>
      <c r="AC5081" s="72">
        <v>1</v>
      </c>
      <c r="AH5081" s="70"/>
      <c r="AI5081" s="70"/>
      <c r="AJ5081">
        <v>0</v>
      </c>
      <c r="AL5081" s="70"/>
      <c r="BM5081" s="135">
        <v>0.58333333333333337</v>
      </c>
      <c r="BN5081" s="136">
        <v>0.625</v>
      </c>
      <c r="BO5081" s="101"/>
      <c r="BR5081" s="109" t="str">
        <f t="shared" si="79"/>
        <v>SH-25-5070</v>
      </c>
      <c r="BS5081" s="109" t="s">
        <v>393</v>
      </c>
      <c r="BT5081" t="s">
        <v>92</v>
      </c>
      <c r="BU5081" t="s">
        <v>10592</v>
      </c>
    </row>
    <row r="5082" spans="1:73" hidden="1">
      <c r="A5082" s="103" t="s">
        <v>10593</v>
      </c>
      <c r="B5082" s="102">
        <v>45910</v>
      </c>
      <c r="C5082" s="104">
        <f>_xlfn.ISOWEEKNUM(Tabella2[[#This Row],[Date]])</f>
        <v>37</v>
      </c>
      <c r="D5082" s="104" t="s">
        <v>6396</v>
      </c>
      <c r="E5082" s="104" t="s">
        <v>256</v>
      </c>
      <c r="F5082" s="104">
        <v>75</v>
      </c>
      <c r="G5082" s="104" t="s">
        <v>257</v>
      </c>
      <c r="H5082" s="105">
        <v>14</v>
      </c>
      <c r="I5082" s="104"/>
      <c r="J5082" s="104" t="s">
        <v>258</v>
      </c>
      <c r="K5082" s="104" t="s">
        <v>77</v>
      </c>
      <c r="L5082" s="104" t="s">
        <v>259</v>
      </c>
      <c r="M5082" s="104" t="s">
        <v>328</v>
      </c>
      <c r="N5082" s="104"/>
      <c r="O5082" s="106"/>
      <c r="P5082" s="111" t="s">
        <v>1895</v>
      </c>
      <c r="Q5082" s="153" t="s">
        <v>550</v>
      </c>
      <c r="R5082" s="153" t="s">
        <v>665</v>
      </c>
      <c r="S5082" s="153">
        <v>4.1666666666666657E-2</v>
      </c>
      <c r="T5082" s="153">
        <v>0.58333333333333337</v>
      </c>
      <c r="U5082" s="153">
        <v>0.625</v>
      </c>
      <c r="V5082" s="153">
        <f>IF(ISBLANK(T5082),"",Tabella2[[#This Row],[ACT STOP]]-Tabella2[[#This Row],[ACT START]])</f>
        <v>4.166666666666663E-2</v>
      </c>
      <c r="W5082" s="104" t="s">
        <v>92</v>
      </c>
      <c r="X5082" s="104" t="s">
        <v>91</v>
      </c>
      <c r="Y5082" s="110"/>
      <c r="Z5082" s="106"/>
      <c r="AA5082" s="104"/>
      <c r="AB5082" s="107"/>
      <c r="AC5082" s="72">
        <v>1</v>
      </c>
      <c r="AH5082" s="70"/>
      <c r="AI5082" s="70"/>
      <c r="AJ5082">
        <v>0</v>
      </c>
      <c r="AL5082" s="70"/>
      <c r="BM5082" s="135">
        <v>0.58333333333333337</v>
      </c>
      <c r="BN5082" s="136">
        <v>0.625</v>
      </c>
      <c r="BO5082" s="101"/>
      <c r="BR5082" s="109" t="str">
        <f t="shared" si="79"/>
        <v>SH-25-5071</v>
      </c>
      <c r="BS5082" s="109" t="s">
        <v>372</v>
      </c>
      <c r="BT5082" t="s">
        <v>92</v>
      </c>
      <c r="BU5082" t="s">
        <v>10594</v>
      </c>
    </row>
    <row r="5083" spans="1:73" hidden="1">
      <c r="A5083" s="103" t="s">
        <v>10595</v>
      </c>
      <c r="B5083" s="102">
        <v>45910</v>
      </c>
      <c r="C5083" s="104">
        <f>_xlfn.ISOWEEKNUM(Tabella2[[#This Row],[Date]])</f>
        <v>37</v>
      </c>
      <c r="D5083" s="104" t="s">
        <v>698</v>
      </c>
      <c r="E5083" s="104" t="s">
        <v>284</v>
      </c>
      <c r="F5083" s="104">
        <v>50</v>
      </c>
      <c r="G5083" s="104" t="s">
        <v>257</v>
      </c>
      <c r="H5083" s="105">
        <v>9</v>
      </c>
      <c r="I5083" s="104"/>
      <c r="J5083" s="104" t="s">
        <v>258</v>
      </c>
      <c r="K5083" s="104" t="s">
        <v>79</v>
      </c>
      <c r="L5083" s="104" t="s">
        <v>299</v>
      </c>
      <c r="M5083" s="104" t="s">
        <v>386</v>
      </c>
      <c r="N5083" s="104"/>
      <c r="O5083" s="108" t="str">
        <f>A5084</f>
        <v>17486</v>
      </c>
      <c r="P5083" s="111" t="s">
        <v>668</v>
      </c>
      <c r="Q5083" s="153" t="s">
        <v>519</v>
      </c>
      <c r="R5083" s="153" t="s">
        <v>520</v>
      </c>
      <c r="S5083" s="153">
        <v>4.1666666666666657E-2</v>
      </c>
      <c r="T5083" s="153">
        <v>0.64583333333333337</v>
      </c>
      <c r="U5083" s="153">
        <v>0.6875</v>
      </c>
      <c r="V5083" s="153">
        <f>IF(ISBLANK(T5083),"",Tabella2[[#This Row],[ACT STOP]]-Tabella2[[#This Row],[ACT START]])</f>
        <v>4.166666666666663E-2</v>
      </c>
      <c r="W5083" s="104" t="s">
        <v>92</v>
      </c>
      <c r="X5083" s="104" t="s">
        <v>91</v>
      </c>
      <c r="Y5083" s="110"/>
      <c r="Z5083" s="106"/>
      <c r="AA5083" s="104"/>
      <c r="AB5083" s="107"/>
      <c r="AC5083" s="72">
        <v>1</v>
      </c>
      <c r="AH5083" s="70"/>
      <c r="AI5083" s="70"/>
      <c r="AJ5083">
        <v>0</v>
      </c>
      <c r="AL5083" s="70"/>
      <c r="BM5083" s="135">
        <v>0.64583333333333337</v>
      </c>
      <c r="BN5083" s="136">
        <v>0.6875</v>
      </c>
      <c r="BO5083" s="101"/>
      <c r="BR5083" s="109" t="str">
        <f t="shared" si="79"/>
        <v>SH-25-5072</v>
      </c>
      <c r="BS5083" s="109" t="s">
        <v>318</v>
      </c>
      <c r="BT5083" t="s">
        <v>92</v>
      </c>
      <c r="BU5083" t="s">
        <v>10596</v>
      </c>
    </row>
    <row r="5084" spans="1:73" hidden="1">
      <c r="A5084" s="103" t="s">
        <v>10597</v>
      </c>
      <c r="B5084" s="102">
        <v>45910</v>
      </c>
      <c r="C5084" s="104">
        <f>_xlfn.ISOWEEKNUM(Tabella2[[#This Row],[Date]])</f>
        <v>37</v>
      </c>
      <c r="D5084" s="104" t="s">
        <v>13714</v>
      </c>
      <c r="E5084" s="104" t="s">
        <v>284</v>
      </c>
      <c r="F5084" s="104">
        <v>48</v>
      </c>
      <c r="G5084" s="104" t="s">
        <v>257</v>
      </c>
      <c r="H5084" s="105">
        <v>1</v>
      </c>
      <c r="I5084" s="104"/>
      <c r="J5084" s="104" t="s">
        <v>258</v>
      </c>
      <c r="K5084" s="104" t="s">
        <v>78</v>
      </c>
      <c r="L5084" s="104" t="s">
        <v>299</v>
      </c>
      <c r="M5084" s="104" t="s">
        <v>386</v>
      </c>
      <c r="N5084" s="104"/>
      <c r="O5084" s="108" t="str">
        <f>A5083</f>
        <v>17485</v>
      </c>
      <c r="P5084" s="111" t="s">
        <v>668</v>
      </c>
      <c r="Q5084" s="153">
        <v>0.64583333333333337</v>
      </c>
      <c r="R5084" s="153">
        <v>0.6875</v>
      </c>
      <c r="S5084" s="153">
        <v>4.1666666666666657E-2</v>
      </c>
      <c r="T5084" s="153">
        <v>0.64583333333333337</v>
      </c>
      <c r="U5084" s="153">
        <v>0.6875</v>
      </c>
      <c r="V5084" s="153">
        <f>IF(ISBLANK(T5084),"",Tabella2[[#This Row],[ACT STOP]]-Tabella2[[#This Row],[ACT START]])</f>
        <v>4.166666666666663E-2</v>
      </c>
      <c r="W5084" s="104" t="s">
        <v>92</v>
      </c>
      <c r="X5084" s="104" t="s">
        <v>91</v>
      </c>
      <c r="Y5084" s="110"/>
      <c r="Z5084" s="106"/>
      <c r="AA5084" s="104"/>
      <c r="AB5084" s="107"/>
      <c r="AC5084" s="72">
        <v>1</v>
      </c>
      <c r="AH5084" s="70"/>
      <c r="AI5084" s="70"/>
      <c r="AJ5084">
        <v>0</v>
      </c>
      <c r="AL5084" s="70"/>
      <c r="BM5084" s="135">
        <v>0.64583333333333337</v>
      </c>
      <c r="BN5084" s="136">
        <v>0.6875</v>
      </c>
      <c r="BO5084" s="101"/>
      <c r="BR5084" s="109" t="str">
        <f t="shared" si="79"/>
        <v>SH-25-5073</v>
      </c>
      <c r="BS5084" s="109" t="s">
        <v>332</v>
      </c>
      <c r="BT5084" t="s">
        <v>92</v>
      </c>
      <c r="BU5084" t="s">
        <v>10598</v>
      </c>
    </row>
    <row r="5085" spans="1:73" hidden="1">
      <c r="A5085" s="103" t="s">
        <v>10599</v>
      </c>
      <c r="B5085" s="102">
        <v>45910</v>
      </c>
      <c r="C5085" s="104">
        <f>_xlfn.ISOWEEKNUM(Tabella2[[#This Row],[Date]])</f>
        <v>37</v>
      </c>
      <c r="D5085" s="104" t="s">
        <v>5705</v>
      </c>
      <c r="E5085" s="104" t="s">
        <v>327</v>
      </c>
      <c r="F5085" s="104">
        <v>83</v>
      </c>
      <c r="G5085" s="104" t="s">
        <v>284</v>
      </c>
      <c r="H5085" s="105">
        <v>22</v>
      </c>
      <c r="I5085" s="104"/>
      <c r="J5085" s="104" t="s">
        <v>258</v>
      </c>
      <c r="K5085" s="104" t="s">
        <v>83</v>
      </c>
      <c r="L5085" s="104" t="s">
        <v>259</v>
      </c>
      <c r="M5085" s="104" t="s">
        <v>977</v>
      </c>
      <c r="N5085" s="104"/>
      <c r="O5085" s="106"/>
      <c r="P5085" s="111" t="s">
        <v>2485</v>
      </c>
      <c r="Q5085" s="153" t="s">
        <v>519</v>
      </c>
      <c r="R5085" s="153" t="s">
        <v>520</v>
      </c>
      <c r="S5085" s="153">
        <v>4.1666666666666657E-2</v>
      </c>
      <c r="T5085" s="153" t="s">
        <v>519</v>
      </c>
      <c r="U5085" s="153" t="s">
        <v>520</v>
      </c>
      <c r="V5085" s="153">
        <f>IF(ISBLANK(T5085),"",Tabella2[[#This Row],[ACT STOP]]-Tabella2[[#This Row],[ACT START]])</f>
        <v>4.166666666666663E-2</v>
      </c>
      <c r="W5085" s="104" t="s">
        <v>92</v>
      </c>
      <c r="X5085" s="104" t="s">
        <v>91</v>
      </c>
      <c r="Y5085" s="110"/>
      <c r="Z5085" s="106"/>
      <c r="AA5085" s="104"/>
      <c r="AB5085" s="107"/>
      <c r="AC5085" s="72">
        <v>1</v>
      </c>
      <c r="AH5085" s="70"/>
      <c r="AI5085" s="70"/>
      <c r="AJ5085">
        <v>0</v>
      </c>
      <c r="AL5085" s="70"/>
      <c r="BM5085" s="135" t="s">
        <v>519</v>
      </c>
      <c r="BN5085" s="136" t="s">
        <v>520</v>
      </c>
      <c r="BO5085" s="101"/>
      <c r="BR5085" s="109" t="str">
        <f t="shared" si="79"/>
        <v>SH-25-5074</v>
      </c>
      <c r="BS5085" s="109" t="s">
        <v>295</v>
      </c>
      <c r="BT5085" t="s">
        <v>92</v>
      </c>
      <c r="BU5085" t="s">
        <v>10600</v>
      </c>
    </row>
    <row r="5086" spans="1:73" hidden="1">
      <c r="A5086" s="103" t="s">
        <v>10601</v>
      </c>
      <c r="B5086" s="102">
        <v>45910</v>
      </c>
      <c r="C5086" s="104">
        <f>_xlfn.ISOWEEKNUM(Tabella2[[#This Row],[Date]])</f>
        <v>37</v>
      </c>
      <c r="D5086" s="104" t="s">
        <v>6396</v>
      </c>
      <c r="E5086" s="104" t="s">
        <v>256</v>
      </c>
      <c r="F5086" s="104">
        <v>74</v>
      </c>
      <c r="G5086" s="104" t="s">
        <v>257</v>
      </c>
      <c r="H5086" s="105">
        <v>32</v>
      </c>
      <c r="I5086" s="104"/>
      <c r="J5086" s="104" t="s">
        <v>258</v>
      </c>
      <c r="K5086" s="104" t="s">
        <v>80</v>
      </c>
      <c r="L5086" s="104" t="s">
        <v>259</v>
      </c>
      <c r="M5086" s="104" t="s">
        <v>328</v>
      </c>
      <c r="N5086" s="104"/>
      <c r="O5086" s="106"/>
      <c r="P5086" s="111" t="s">
        <v>1895</v>
      </c>
      <c r="Q5086" s="153" t="s">
        <v>519</v>
      </c>
      <c r="R5086" s="153" t="s">
        <v>520</v>
      </c>
      <c r="S5086" s="153">
        <v>4.1666666666666657E-2</v>
      </c>
      <c r="T5086" s="153" t="s">
        <v>519</v>
      </c>
      <c r="U5086" s="153" t="s">
        <v>520</v>
      </c>
      <c r="V5086" s="153">
        <f>IF(ISBLANK(T5086),"",Tabella2[[#This Row],[ACT STOP]]-Tabella2[[#This Row],[ACT START]])</f>
        <v>4.166666666666663E-2</v>
      </c>
      <c r="W5086" s="104" t="s">
        <v>92</v>
      </c>
      <c r="X5086" s="104" t="s">
        <v>91</v>
      </c>
      <c r="Y5086" s="110"/>
      <c r="Z5086" s="106"/>
      <c r="AA5086" s="104"/>
      <c r="AB5086" s="107"/>
      <c r="AC5086" s="72">
        <v>1</v>
      </c>
      <c r="AH5086" s="70"/>
      <c r="AI5086" s="70"/>
      <c r="AJ5086">
        <v>0</v>
      </c>
      <c r="AL5086" s="70"/>
      <c r="BM5086" s="135" t="s">
        <v>519</v>
      </c>
      <c r="BN5086" s="136" t="s">
        <v>520</v>
      </c>
      <c r="BO5086" s="101"/>
      <c r="BR5086" s="109" t="str">
        <f t="shared" si="79"/>
        <v>SH-25-5075</v>
      </c>
      <c r="BS5086" s="109" t="s">
        <v>356</v>
      </c>
      <c r="BT5086" t="s">
        <v>92</v>
      </c>
      <c r="BU5086" t="s">
        <v>10602</v>
      </c>
    </row>
    <row r="5087" spans="1:73" hidden="1">
      <c r="A5087" s="103" t="s">
        <v>10603</v>
      </c>
      <c r="B5087" s="102">
        <v>45910</v>
      </c>
      <c r="C5087" s="104">
        <f>_xlfn.ISOWEEKNUM(Tabella2[[#This Row],[Date]])</f>
        <v>37</v>
      </c>
      <c r="D5087" s="104" t="s">
        <v>9743</v>
      </c>
      <c r="E5087" s="104" t="s">
        <v>256</v>
      </c>
      <c r="F5087" s="104">
        <v>80</v>
      </c>
      <c r="G5087" s="104" t="s">
        <v>257</v>
      </c>
      <c r="H5087" s="105">
        <v>2</v>
      </c>
      <c r="I5087" s="104"/>
      <c r="J5087" s="104" t="s">
        <v>258</v>
      </c>
      <c r="K5087" s="104" t="s">
        <v>81</v>
      </c>
      <c r="L5087" s="104" t="s">
        <v>259</v>
      </c>
      <c r="M5087" s="104" t="s">
        <v>764</v>
      </c>
      <c r="N5087" s="104"/>
      <c r="O5087" s="106"/>
      <c r="P5087" s="111" t="s">
        <v>765</v>
      </c>
      <c r="Q5087" s="153" t="s">
        <v>519</v>
      </c>
      <c r="R5087" s="153" t="s">
        <v>520</v>
      </c>
      <c r="S5087" s="153">
        <v>4.1666666666666657E-2</v>
      </c>
      <c r="T5087" s="153" t="s">
        <v>519</v>
      </c>
      <c r="U5087" s="153" t="s">
        <v>520</v>
      </c>
      <c r="V5087" s="153">
        <f>IF(ISBLANK(T5087),"",Tabella2[[#This Row],[ACT STOP]]-Tabella2[[#This Row],[ACT START]])</f>
        <v>4.166666666666663E-2</v>
      </c>
      <c r="W5087" s="104" t="s">
        <v>92</v>
      </c>
      <c r="X5087" s="104" t="s">
        <v>91</v>
      </c>
      <c r="Y5087" s="110"/>
      <c r="Z5087" s="106"/>
      <c r="AA5087" s="104"/>
      <c r="AB5087" s="107"/>
      <c r="AC5087" s="72">
        <v>1</v>
      </c>
      <c r="AH5087" s="70"/>
      <c r="AI5087" s="70"/>
      <c r="AJ5087">
        <v>0</v>
      </c>
      <c r="AL5087" s="70"/>
      <c r="BM5087" s="135" t="s">
        <v>519</v>
      </c>
      <c r="BN5087" s="136" t="s">
        <v>520</v>
      </c>
      <c r="BO5087" s="101"/>
      <c r="BR5087" s="109" t="str">
        <f t="shared" si="79"/>
        <v>SH-25-5076</v>
      </c>
      <c r="BS5087" s="109" t="s">
        <v>368</v>
      </c>
      <c r="BT5087" t="s">
        <v>92</v>
      </c>
      <c r="BU5087" t="s">
        <v>10604</v>
      </c>
    </row>
    <row r="5088" spans="1:73" hidden="1">
      <c r="A5088" s="103" t="s">
        <v>10605</v>
      </c>
      <c r="B5088" s="102">
        <v>45910</v>
      </c>
      <c r="C5088" s="104">
        <f>_xlfn.ISOWEEKNUM(Tabella2[[#This Row],[Date]])</f>
        <v>37</v>
      </c>
      <c r="D5088" s="104" t="s">
        <v>6396</v>
      </c>
      <c r="E5088" s="104" t="s">
        <v>256</v>
      </c>
      <c r="F5088" s="104">
        <v>71</v>
      </c>
      <c r="G5088" s="104" t="s">
        <v>284</v>
      </c>
      <c r="H5088" s="105">
        <v>23</v>
      </c>
      <c r="I5088" s="104"/>
      <c r="J5088" s="104" t="s">
        <v>258</v>
      </c>
      <c r="K5088" s="104" t="s">
        <v>77</v>
      </c>
      <c r="L5088" s="104" t="s">
        <v>259</v>
      </c>
      <c r="M5088" s="104" t="s">
        <v>328</v>
      </c>
      <c r="N5088" s="104"/>
      <c r="O5088" s="106"/>
      <c r="P5088" s="111" t="s">
        <v>3689</v>
      </c>
      <c r="Q5088" s="153" t="s">
        <v>519</v>
      </c>
      <c r="R5088" s="153" t="s">
        <v>520</v>
      </c>
      <c r="S5088" s="153">
        <v>4.1666666666666657E-2</v>
      </c>
      <c r="T5088" s="153" t="s">
        <v>519</v>
      </c>
      <c r="U5088" s="153" t="s">
        <v>520</v>
      </c>
      <c r="V5088" s="153">
        <f>IF(ISBLANK(T5088),"",Tabella2[[#This Row],[ACT STOP]]-Tabella2[[#This Row],[ACT START]])</f>
        <v>4.166666666666663E-2</v>
      </c>
      <c r="W5088" s="104" t="s">
        <v>92</v>
      </c>
      <c r="X5088" s="104" t="s">
        <v>91</v>
      </c>
      <c r="Y5088" s="110"/>
      <c r="Z5088" s="106"/>
      <c r="AA5088" s="104"/>
      <c r="AB5088" s="107"/>
      <c r="AC5088" s="72">
        <v>1</v>
      </c>
      <c r="AH5088" s="70"/>
      <c r="AI5088" s="70"/>
      <c r="AJ5088">
        <v>0</v>
      </c>
      <c r="AL5088" s="70"/>
      <c r="BM5088" s="135" t="s">
        <v>519</v>
      </c>
      <c r="BN5088" s="136" t="s">
        <v>520</v>
      </c>
      <c r="BO5088" s="101"/>
      <c r="BR5088" s="109" t="str">
        <f t="shared" si="79"/>
        <v>SH-25-5077</v>
      </c>
      <c r="BS5088" s="109" t="s">
        <v>358</v>
      </c>
      <c r="BT5088" t="s">
        <v>92</v>
      </c>
      <c r="BU5088" t="s">
        <v>10606</v>
      </c>
    </row>
    <row r="5089" spans="1:73" hidden="1">
      <c r="A5089" s="103" t="s">
        <v>10607</v>
      </c>
      <c r="B5089" s="102">
        <v>45911</v>
      </c>
      <c r="C5089" s="104">
        <f>_xlfn.ISOWEEKNUM(Tabella2[[#This Row],[Date]])</f>
        <v>37</v>
      </c>
      <c r="D5089" s="104" t="s">
        <v>722</v>
      </c>
      <c r="E5089" s="104" t="s">
        <v>327</v>
      </c>
      <c r="F5089" s="104">
        <v>77</v>
      </c>
      <c r="G5089" s="104" t="s">
        <v>257</v>
      </c>
      <c r="H5089" s="105">
        <v>17</v>
      </c>
      <c r="I5089" s="104" t="s">
        <v>258</v>
      </c>
      <c r="J5089" s="104"/>
      <c r="K5089" s="104" t="s">
        <v>79</v>
      </c>
      <c r="L5089" s="104" t="s">
        <v>299</v>
      </c>
      <c r="M5089" s="104" t="s">
        <v>276</v>
      </c>
      <c r="N5089" s="104"/>
      <c r="O5089" s="108" t="str">
        <f>A5090</f>
        <v>17492</v>
      </c>
      <c r="P5089" s="111" t="s">
        <v>4707</v>
      </c>
      <c r="Q5089" s="153" t="s">
        <v>286</v>
      </c>
      <c r="R5089" s="153">
        <v>0.35416666666666669</v>
      </c>
      <c r="S5089" s="153">
        <v>2.0833333333333329E-2</v>
      </c>
      <c r="T5089" s="153">
        <v>0.33333333333333331</v>
      </c>
      <c r="U5089" s="153">
        <v>0.35416666666666669</v>
      </c>
      <c r="V5089" s="153">
        <f>IF(ISBLANK(T5089),"",Tabella2[[#This Row],[ACT STOP]]-Tabella2[[#This Row],[ACT START]])</f>
        <v>2.083333333333337E-2</v>
      </c>
      <c r="W5089" s="104" t="s">
        <v>92</v>
      </c>
      <c r="X5089" s="104" t="s">
        <v>91</v>
      </c>
      <c r="Y5089" s="110"/>
      <c r="Z5089" s="106"/>
      <c r="AA5089" s="104"/>
      <c r="AB5089" s="107"/>
      <c r="AC5089" s="72">
        <v>1</v>
      </c>
      <c r="AH5089" s="70"/>
      <c r="AI5089" s="70"/>
      <c r="AJ5089">
        <v>0</v>
      </c>
      <c r="AL5089" s="70"/>
      <c r="BM5089" s="135">
        <v>0.33333333333333331</v>
      </c>
      <c r="BN5089" s="136">
        <v>0.35416666666666669</v>
      </c>
      <c r="BO5089" s="101"/>
      <c r="BR5089" s="109" t="str">
        <f t="shared" si="79"/>
        <v>SH-25-5078</v>
      </c>
      <c r="BS5089" s="109" t="s">
        <v>393</v>
      </c>
      <c r="BT5089" t="s">
        <v>92</v>
      </c>
      <c r="BU5089" t="s">
        <v>10608</v>
      </c>
    </row>
    <row r="5090" spans="1:73" hidden="1">
      <c r="A5090" s="103" t="s">
        <v>10609</v>
      </c>
      <c r="B5090" s="102">
        <v>45911</v>
      </c>
      <c r="C5090" s="104">
        <f>_xlfn.ISOWEEKNUM(Tabella2[[#This Row],[Date]])</f>
        <v>37</v>
      </c>
      <c r="D5090" s="104" t="s">
        <v>195</v>
      </c>
      <c r="E5090" s="104" t="s">
        <v>880</v>
      </c>
      <c r="F5090" s="104"/>
      <c r="G5090" s="104" t="s">
        <v>257</v>
      </c>
      <c r="H5090" s="105">
        <v>14</v>
      </c>
      <c r="I5090" s="104"/>
      <c r="J5090" s="104" t="s">
        <v>258</v>
      </c>
      <c r="K5090" s="104" t="s">
        <v>78</v>
      </c>
      <c r="L5090" s="104" t="s">
        <v>299</v>
      </c>
      <c r="M5090" s="104" t="s">
        <v>276</v>
      </c>
      <c r="N5090" s="104"/>
      <c r="O5090" s="108" t="str">
        <f>A5089</f>
        <v>17491</v>
      </c>
      <c r="P5090" s="111" t="s">
        <v>300</v>
      </c>
      <c r="Q5090" s="153">
        <v>0.33333333333333331</v>
      </c>
      <c r="R5090" s="153">
        <v>0.35416666666666669</v>
      </c>
      <c r="S5090" s="153">
        <v>2.0833333333333329E-2</v>
      </c>
      <c r="T5090" s="153">
        <v>0.33333333333333331</v>
      </c>
      <c r="U5090" s="153">
        <v>0.35416666666666669</v>
      </c>
      <c r="V5090" s="153">
        <f>IF(ISBLANK(T5090),"",Tabella2[[#This Row],[ACT STOP]]-Tabella2[[#This Row],[ACT START]])</f>
        <v>2.083333333333337E-2</v>
      </c>
      <c r="W5090" s="104" t="s">
        <v>122</v>
      </c>
      <c r="X5090" s="104" t="s">
        <v>91</v>
      </c>
      <c r="Y5090" s="110"/>
      <c r="Z5090" s="106"/>
      <c r="AA5090" s="104"/>
      <c r="AB5090" s="107"/>
      <c r="AC5090" s="72">
        <v>1</v>
      </c>
      <c r="AH5090" s="70"/>
      <c r="AI5090" s="70"/>
      <c r="AJ5090">
        <v>0</v>
      </c>
      <c r="AL5090" s="70"/>
      <c r="BM5090" s="135">
        <v>0.33333333333333331</v>
      </c>
      <c r="BN5090" s="136">
        <v>0.35416666666666669</v>
      </c>
      <c r="BO5090" s="101"/>
      <c r="BR5090" s="109" t="str">
        <f t="shared" si="79"/>
        <v>SH-25-5079</v>
      </c>
      <c r="BS5090" s="109" t="s">
        <v>372</v>
      </c>
      <c r="BT5090" t="s">
        <v>122</v>
      </c>
      <c r="BU5090" t="s">
        <v>881</v>
      </c>
    </row>
    <row r="5091" spans="1:73" hidden="1">
      <c r="A5091" s="103" t="s">
        <v>10610</v>
      </c>
      <c r="B5091" s="102">
        <v>45911</v>
      </c>
      <c r="C5091" s="104">
        <f>_xlfn.ISOWEEKNUM(Tabella2[[#This Row],[Date]])</f>
        <v>37</v>
      </c>
      <c r="D5091" s="104" t="s">
        <v>722</v>
      </c>
      <c r="E5091" s="104" t="s">
        <v>327</v>
      </c>
      <c r="F5091" s="104">
        <v>76</v>
      </c>
      <c r="G5091" s="104" t="s">
        <v>257</v>
      </c>
      <c r="H5091" s="105">
        <v>14</v>
      </c>
      <c r="I5091" s="104" t="s">
        <v>258</v>
      </c>
      <c r="J5091" s="104"/>
      <c r="K5091" s="104" t="s">
        <v>79</v>
      </c>
      <c r="L5091" s="104" t="s">
        <v>299</v>
      </c>
      <c r="M5091" s="104" t="s">
        <v>276</v>
      </c>
      <c r="N5091" s="104"/>
      <c r="O5091" s="108" t="str">
        <f>A5092</f>
        <v>17494</v>
      </c>
      <c r="P5091" s="111" t="s">
        <v>4707</v>
      </c>
      <c r="Q5091" s="153" t="s">
        <v>330</v>
      </c>
      <c r="R5091" s="153">
        <v>0.37847222222222221</v>
      </c>
      <c r="S5091" s="153">
        <v>2.0833333333333329E-2</v>
      </c>
      <c r="T5091" s="153">
        <v>0.3576388888888889</v>
      </c>
      <c r="U5091" s="153">
        <v>0.37847222222222221</v>
      </c>
      <c r="V5091" s="153">
        <f>IF(ISBLANK(T5091),"",Tabella2[[#This Row],[ACT STOP]]-Tabella2[[#This Row],[ACT START]])</f>
        <v>2.0833333333333315E-2</v>
      </c>
      <c r="W5091" s="104" t="s">
        <v>92</v>
      </c>
      <c r="X5091" s="104" t="s">
        <v>91</v>
      </c>
      <c r="Y5091" s="110"/>
      <c r="Z5091" s="106"/>
      <c r="AA5091" s="104"/>
      <c r="AB5091" s="107"/>
      <c r="AC5091" s="72">
        <v>1</v>
      </c>
      <c r="AH5091" s="70"/>
      <c r="AI5091" s="70"/>
      <c r="AJ5091">
        <v>0</v>
      </c>
      <c r="AL5091" s="70"/>
      <c r="BM5091" s="135">
        <v>0.3576388888888889</v>
      </c>
      <c r="BN5091" s="136">
        <v>0.37847222222222221</v>
      </c>
      <c r="BO5091" s="101"/>
      <c r="BR5091" s="109" t="str">
        <f t="shared" si="79"/>
        <v>SH-25-5080</v>
      </c>
      <c r="BS5091" s="109" t="s">
        <v>372</v>
      </c>
      <c r="BT5091" t="s">
        <v>92</v>
      </c>
      <c r="BU5091" t="s">
        <v>10611</v>
      </c>
    </row>
    <row r="5092" spans="1:73" hidden="1">
      <c r="A5092" s="103" t="s">
        <v>10612</v>
      </c>
      <c r="B5092" s="102">
        <v>45911</v>
      </c>
      <c r="C5092" s="104">
        <f>_xlfn.ISOWEEKNUM(Tabella2[[#This Row],[Date]])</f>
        <v>37</v>
      </c>
      <c r="D5092" s="104" t="s">
        <v>195</v>
      </c>
      <c r="E5092" s="104" t="s">
        <v>880</v>
      </c>
      <c r="F5092" s="104"/>
      <c r="G5092" s="104" t="s">
        <v>257</v>
      </c>
      <c r="H5092" s="105">
        <v>17</v>
      </c>
      <c r="I5092" s="104"/>
      <c r="J5092" s="104" t="s">
        <v>258</v>
      </c>
      <c r="K5092" s="104" t="s">
        <v>78</v>
      </c>
      <c r="L5092" s="104" t="s">
        <v>299</v>
      </c>
      <c r="M5092" s="104" t="s">
        <v>276</v>
      </c>
      <c r="N5092" s="104"/>
      <c r="O5092" s="108" t="str">
        <f>A5091</f>
        <v>17493</v>
      </c>
      <c r="P5092" s="111" t="s">
        <v>300</v>
      </c>
      <c r="Q5092" s="153">
        <v>0.3576388888888889</v>
      </c>
      <c r="R5092" s="153">
        <v>0.37847222222222221</v>
      </c>
      <c r="S5092" s="153">
        <v>2.0833333333333329E-2</v>
      </c>
      <c r="T5092" s="153">
        <v>0.3576388888888889</v>
      </c>
      <c r="U5092" s="153">
        <v>0.37847222222222221</v>
      </c>
      <c r="V5092" s="153">
        <f>IF(ISBLANK(T5092),"",Tabella2[[#This Row],[ACT STOP]]-Tabella2[[#This Row],[ACT START]])</f>
        <v>2.0833333333333315E-2</v>
      </c>
      <c r="W5092" s="104" t="s">
        <v>122</v>
      </c>
      <c r="X5092" s="104" t="s">
        <v>91</v>
      </c>
      <c r="Y5092" s="110"/>
      <c r="Z5092" s="106"/>
      <c r="AA5092" s="104"/>
      <c r="AB5092" s="107"/>
      <c r="AC5092" s="72">
        <v>1</v>
      </c>
      <c r="AH5092" s="70"/>
      <c r="AI5092" s="70"/>
      <c r="AJ5092">
        <v>0</v>
      </c>
      <c r="AL5092" s="70"/>
      <c r="BM5092" s="135">
        <v>0.3576388888888889</v>
      </c>
      <c r="BN5092" s="136">
        <v>0.37847222222222221</v>
      </c>
      <c r="BO5092" s="101"/>
      <c r="BR5092" s="109" t="str">
        <f t="shared" si="79"/>
        <v>SH-25-5081</v>
      </c>
      <c r="BS5092" s="109" t="s">
        <v>393</v>
      </c>
      <c r="BT5092" t="s">
        <v>122</v>
      </c>
      <c r="BU5092" t="s">
        <v>881</v>
      </c>
    </row>
    <row r="5093" spans="1:73" hidden="1">
      <c r="A5093" s="103" t="s">
        <v>10613</v>
      </c>
      <c r="B5093" s="102">
        <v>45911</v>
      </c>
      <c r="C5093" s="104">
        <f>_xlfn.ISOWEEKNUM(Tabella2[[#This Row],[Date]])</f>
        <v>37</v>
      </c>
      <c r="D5093" s="104" t="s">
        <v>6396</v>
      </c>
      <c r="E5093" s="104" t="s">
        <v>256</v>
      </c>
      <c r="F5093" s="104">
        <v>73</v>
      </c>
      <c r="G5093" s="104" t="s">
        <v>257</v>
      </c>
      <c r="H5093" s="105">
        <v>12</v>
      </c>
      <c r="I5093" s="104"/>
      <c r="J5093" s="104" t="s">
        <v>258</v>
      </c>
      <c r="K5093" s="104" t="s">
        <v>83</v>
      </c>
      <c r="L5093" s="104" t="s">
        <v>299</v>
      </c>
      <c r="M5093" s="104" t="s">
        <v>276</v>
      </c>
      <c r="N5093" s="104"/>
      <c r="O5093" s="108" t="str">
        <f>A5094</f>
        <v>17496</v>
      </c>
      <c r="P5093" s="111" t="s">
        <v>2080</v>
      </c>
      <c r="Q5093" s="153" t="s">
        <v>286</v>
      </c>
      <c r="R5093" s="153" t="s">
        <v>631</v>
      </c>
      <c r="S5093" s="153">
        <v>4.1666666666666657E-2</v>
      </c>
      <c r="T5093" s="153">
        <v>0.33333333333333331</v>
      </c>
      <c r="U5093" s="153">
        <v>0.375</v>
      </c>
      <c r="V5093" s="153">
        <f>IF(ISBLANK(T5093),"",Tabella2[[#This Row],[ACT STOP]]-Tabella2[[#This Row],[ACT START]])</f>
        <v>4.1666666666666685E-2</v>
      </c>
      <c r="W5093" s="104" t="s">
        <v>92</v>
      </c>
      <c r="X5093" s="104" t="s">
        <v>91</v>
      </c>
      <c r="Y5093" s="110"/>
      <c r="Z5093" s="106"/>
      <c r="AA5093" s="104"/>
      <c r="AB5093" s="107"/>
      <c r="AC5093" s="72">
        <v>1</v>
      </c>
      <c r="AH5093" s="70"/>
      <c r="AI5093" s="70"/>
      <c r="AJ5093">
        <v>0</v>
      </c>
      <c r="AL5093" s="70"/>
      <c r="BM5093" s="135">
        <v>0.33333333333333331</v>
      </c>
      <c r="BN5093" s="136">
        <v>0.375</v>
      </c>
      <c r="BO5093" s="101"/>
      <c r="BR5093" s="109" t="str">
        <f t="shared" si="79"/>
        <v>SH-25-5082</v>
      </c>
      <c r="BS5093" s="109" t="s">
        <v>266</v>
      </c>
      <c r="BT5093" t="s">
        <v>92</v>
      </c>
      <c r="BU5093" t="s">
        <v>10614</v>
      </c>
    </row>
    <row r="5094" spans="1:73" hidden="1">
      <c r="A5094" s="103" t="s">
        <v>10615</v>
      </c>
      <c r="B5094" s="102">
        <v>45911</v>
      </c>
      <c r="C5094" s="104">
        <f>_xlfn.ISOWEEKNUM(Tabella2[[#This Row],[Date]])</f>
        <v>37</v>
      </c>
      <c r="D5094" s="104" t="s">
        <v>195</v>
      </c>
      <c r="E5094" s="104" t="s">
        <v>298</v>
      </c>
      <c r="F5094" s="104"/>
      <c r="G5094" s="104" t="s">
        <v>257</v>
      </c>
      <c r="H5094" s="105">
        <v>5</v>
      </c>
      <c r="I5094" s="104"/>
      <c r="J5094" s="104" t="s">
        <v>258</v>
      </c>
      <c r="K5094" s="104" t="s">
        <v>80</v>
      </c>
      <c r="L5094" s="104" t="s">
        <v>299</v>
      </c>
      <c r="M5094" s="104" t="s">
        <v>276</v>
      </c>
      <c r="N5094" s="104"/>
      <c r="O5094" s="108" t="str">
        <f>A5093</f>
        <v>17495</v>
      </c>
      <c r="P5094" s="111" t="s">
        <v>300</v>
      </c>
      <c r="Q5094" s="153">
        <v>0.33333333333333331</v>
      </c>
      <c r="R5094" s="153">
        <v>0.375</v>
      </c>
      <c r="S5094" s="153">
        <v>4.1666666666666657E-2</v>
      </c>
      <c r="T5094" s="153">
        <v>0.33333333333333331</v>
      </c>
      <c r="U5094" s="153">
        <v>0.375</v>
      </c>
      <c r="V5094" s="153">
        <f>IF(ISBLANK(T5094),"",Tabella2[[#This Row],[ACT STOP]]-Tabella2[[#This Row],[ACT START]])</f>
        <v>4.1666666666666685E-2</v>
      </c>
      <c r="W5094" s="104" t="s">
        <v>122</v>
      </c>
      <c r="X5094" s="104" t="s">
        <v>91</v>
      </c>
      <c r="Y5094" s="110"/>
      <c r="Z5094" s="106"/>
      <c r="AA5094" s="104"/>
      <c r="AB5094" s="107"/>
      <c r="AC5094" s="72">
        <v>1</v>
      </c>
      <c r="AH5094" s="70"/>
      <c r="AI5094" s="70"/>
      <c r="AJ5094">
        <v>0</v>
      </c>
      <c r="AL5094" s="70"/>
      <c r="BM5094" s="135">
        <v>0.33333333333333331</v>
      </c>
      <c r="BN5094" s="136">
        <v>0.375</v>
      </c>
      <c r="BO5094" s="101"/>
      <c r="BR5094" s="109" t="str">
        <f t="shared" si="79"/>
        <v>SH-25-5083</v>
      </c>
      <c r="BS5094" s="109" t="s">
        <v>416</v>
      </c>
      <c r="BT5094" t="s">
        <v>122</v>
      </c>
      <c r="BU5094" t="s">
        <v>302</v>
      </c>
    </row>
    <row r="5095" spans="1:73" hidden="1">
      <c r="A5095" s="103" t="s">
        <v>10616</v>
      </c>
      <c r="B5095" s="102">
        <v>45911</v>
      </c>
      <c r="C5095" s="104">
        <f>_xlfn.ISOWEEKNUM(Tabella2[[#This Row],[Date]])</f>
        <v>37</v>
      </c>
      <c r="D5095" s="104" t="s">
        <v>471</v>
      </c>
      <c r="E5095" s="104" t="s">
        <v>327</v>
      </c>
      <c r="F5095" s="104">
        <v>34</v>
      </c>
      <c r="G5095" s="104" t="s">
        <v>257</v>
      </c>
      <c r="H5095" s="105">
        <v>10</v>
      </c>
      <c r="I5095" s="104" t="s">
        <v>258</v>
      </c>
      <c r="J5095" s="104"/>
      <c r="K5095" s="104" t="s">
        <v>81</v>
      </c>
      <c r="L5095" s="104" t="s">
        <v>259</v>
      </c>
      <c r="M5095" s="104" t="s">
        <v>386</v>
      </c>
      <c r="N5095" s="104"/>
      <c r="O5095" s="106"/>
      <c r="P5095" s="111" t="s">
        <v>561</v>
      </c>
      <c r="Q5095" s="153" t="s">
        <v>286</v>
      </c>
      <c r="R5095" s="153" t="s">
        <v>631</v>
      </c>
      <c r="S5095" s="153">
        <v>4.1666666666666657E-2</v>
      </c>
      <c r="T5095" s="153">
        <v>0.33333333333333331</v>
      </c>
      <c r="U5095" s="153">
        <v>0.375</v>
      </c>
      <c r="V5095" s="153">
        <f>IF(ISBLANK(T5095),"",Tabella2[[#This Row],[ACT STOP]]-Tabella2[[#This Row],[ACT START]])</f>
        <v>4.1666666666666685E-2</v>
      </c>
      <c r="W5095" s="104" t="s">
        <v>92</v>
      </c>
      <c r="X5095" s="104" t="s">
        <v>91</v>
      </c>
      <c r="Y5095" s="110"/>
      <c r="Z5095" s="106"/>
      <c r="AA5095" s="104"/>
      <c r="AB5095" s="107"/>
      <c r="AC5095" s="72">
        <v>1</v>
      </c>
      <c r="AH5095" s="70"/>
      <c r="AI5095" s="70"/>
      <c r="AJ5095">
        <v>0</v>
      </c>
      <c r="AL5095" s="70"/>
      <c r="BM5095" s="135">
        <v>0.33333333333333331</v>
      </c>
      <c r="BN5095" s="136">
        <v>0.375</v>
      </c>
      <c r="BO5095" s="101"/>
      <c r="BR5095" s="109" t="str">
        <f t="shared" si="79"/>
        <v>SH-25-5084</v>
      </c>
      <c r="BS5095" s="109" t="s">
        <v>552</v>
      </c>
      <c r="BT5095" t="s">
        <v>92</v>
      </c>
      <c r="BU5095" t="s">
        <v>10617</v>
      </c>
    </row>
    <row r="5096" spans="1:73" ht="31.5" hidden="1" customHeight="1">
      <c r="A5096" s="103" t="s">
        <v>10618</v>
      </c>
      <c r="B5096" s="102">
        <v>45911</v>
      </c>
      <c r="C5096" s="104">
        <f>_xlfn.ISOWEEKNUM(Tabella2[[#This Row],[Date]])</f>
        <v>37</v>
      </c>
      <c r="D5096" s="104" t="s">
        <v>751</v>
      </c>
      <c r="E5096" s="104" t="s">
        <v>256</v>
      </c>
      <c r="F5096" s="104">
        <v>78</v>
      </c>
      <c r="G5096" s="104" t="s">
        <v>257</v>
      </c>
      <c r="H5096" s="105">
        <v>16</v>
      </c>
      <c r="I5096" s="104" t="s">
        <v>258</v>
      </c>
      <c r="J5096" s="104"/>
      <c r="K5096" s="104" t="s">
        <v>77</v>
      </c>
      <c r="L5096" s="104" t="s">
        <v>259</v>
      </c>
      <c r="M5096" s="104" t="s">
        <v>276</v>
      </c>
      <c r="N5096" s="104"/>
      <c r="O5096" s="106"/>
      <c r="P5096" s="111" t="s">
        <v>8294</v>
      </c>
      <c r="Q5096" s="153" t="s">
        <v>286</v>
      </c>
      <c r="R5096" s="153" t="s">
        <v>631</v>
      </c>
      <c r="S5096" s="153">
        <v>4.1666666666666657E-2</v>
      </c>
      <c r="T5096" s="153">
        <v>0.32291666666666669</v>
      </c>
      <c r="U5096" s="153">
        <v>0.36458333333333331</v>
      </c>
      <c r="V5096" s="153">
        <f>IF(ISBLANK(T5096),"",Tabella2[[#This Row],[ACT STOP]]-Tabella2[[#This Row],[ACT START]])</f>
        <v>4.166666666666663E-2</v>
      </c>
      <c r="W5096" s="104" t="s">
        <v>92</v>
      </c>
      <c r="X5096" s="104" t="s">
        <v>91</v>
      </c>
      <c r="Y5096" s="110" t="s">
        <v>10619</v>
      </c>
      <c r="Z5096" s="106"/>
      <c r="AA5096" s="104"/>
      <c r="AB5096" s="107"/>
      <c r="AC5096" s="72">
        <v>1</v>
      </c>
      <c r="AH5096" s="70"/>
      <c r="AI5096" s="70"/>
      <c r="AJ5096">
        <v>0</v>
      </c>
      <c r="AL5096" s="70"/>
      <c r="BM5096" s="135">
        <v>0.32291666666666669</v>
      </c>
      <c r="BN5096" s="136">
        <v>0.36458333333333331</v>
      </c>
      <c r="BO5096" s="101"/>
      <c r="BR5096" s="109" t="str">
        <f t="shared" si="79"/>
        <v>SH-25-5085</v>
      </c>
      <c r="BS5096" s="109" t="s">
        <v>447</v>
      </c>
      <c r="BT5096" t="s">
        <v>92</v>
      </c>
      <c r="BU5096" t="s">
        <v>10620</v>
      </c>
    </row>
    <row r="5097" spans="1:73" hidden="1">
      <c r="A5097" s="103" t="s">
        <v>10621</v>
      </c>
      <c r="B5097" s="102">
        <v>45911</v>
      </c>
      <c r="C5097" s="104">
        <f>_xlfn.ISOWEEKNUM(Tabella2[[#This Row],[Date]])</f>
        <v>37</v>
      </c>
      <c r="D5097" s="104" t="s">
        <v>722</v>
      </c>
      <c r="E5097" s="104" t="s">
        <v>327</v>
      </c>
      <c r="F5097" s="104">
        <v>82</v>
      </c>
      <c r="G5097" s="104" t="s">
        <v>257</v>
      </c>
      <c r="H5097" s="105">
        <v>15</v>
      </c>
      <c r="I5097" s="104" t="s">
        <v>258</v>
      </c>
      <c r="J5097" s="104"/>
      <c r="K5097" s="104" t="s">
        <v>79</v>
      </c>
      <c r="L5097" s="104" t="s">
        <v>299</v>
      </c>
      <c r="M5097" s="104" t="s">
        <v>276</v>
      </c>
      <c r="N5097" s="104"/>
      <c r="O5097" s="108" t="str">
        <f>A5098</f>
        <v>17500</v>
      </c>
      <c r="P5097" s="111" t="s">
        <v>4707</v>
      </c>
      <c r="Q5097" s="153" t="s">
        <v>262</v>
      </c>
      <c r="R5097" s="153">
        <v>0.41666666666666669</v>
      </c>
      <c r="S5097" s="153">
        <v>2.0833333333333329E-2</v>
      </c>
      <c r="T5097" s="153" t="s">
        <v>262</v>
      </c>
      <c r="U5097" s="153">
        <v>0.41666666666666669</v>
      </c>
      <c r="V5097" s="153">
        <f>IF(ISBLANK(T5097),"",Tabella2[[#This Row],[ACT STOP]]-Tabella2[[#This Row],[ACT START]])</f>
        <v>2.083333333333337E-2</v>
      </c>
      <c r="W5097" s="104" t="s">
        <v>92</v>
      </c>
      <c r="X5097" s="104" t="s">
        <v>91</v>
      </c>
      <c r="Y5097" s="110"/>
      <c r="Z5097" s="106"/>
      <c r="AA5097" s="104"/>
      <c r="AB5097" s="107"/>
      <c r="AC5097" s="72">
        <v>1</v>
      </c>
      <c r="AH5097" s="70"/>
      <c r="AI5097" s="70"/>
      <c r="AJ5097">
        <v>0</v>
      </c>
      <c r="AL5097" s="70"/>
      <c r="BM5097" s="135" t="s">
        <v>262</v>
      </c>
      <c r="BN5097" s="136">
        <v>0.41666666666666669</v>
      </c>
      <c r="BO5097" s="101"/>
      <c r="BR5097" s="109" t="str">
        <f t="shared" si="79"/>
        <v>SH-25-5086</v>
      </c>
      <c r="BS5097" s="109" t="s">
        <v>1028</v>
      </c>
      <c r="BT5097" t="s">
        <v>92</v>
      </c>
      <c r="BU5097" t="s">
        <v>10622</v>
      </c>
    </row>
    <row r="5098" spans="1:73" hidden="1">
      <c r="A5098" s="103" t="s">
        <v>10623</v>
      </c>
      <c r="B5098" s="102">
        <v>45911</v>
      </c>
      <c r="C5098" s="104">
        <f>_xlfn.ISOWEEKNUM(Tabella2[[#This Row],[Date]])</f>
        <v>37</v>
      </c>
      <c r="D5098" s="104" t="s">
        <v>195</v>
      </c>
      <c r="E5098" s="104" t="s">
        <v>880</v>
      </c>
      <c r="F5098" s="104"/>
      <c r="G5098" s="104" t="s">
        <v>257</v>
      </c>
      <c r="H5098" s="105">
        <v>32</v>
      </c>
      <c r="I5098" s="104"/>
      <c r="J5098" s="104" t="s">
        <v>258</v>
      </c>
      <c r="K5098" s="104" t="s">
        <v>78</v>
      </c>
      <c r="L5098" s="104" t="s">
        <v>299</v>
      </c>
      <c r="M5098" s="104" t="s">
        <v>276</v>
      </c>
      <c r="N5098" s="104"/>
      <c r="O5098" s="108" t="str">
        <f>A5097</f>
        <v>17499</v>
      </c>
      <c r="P5098" s="111" t="s">
        <v>300</v>
      </c>
      <c r="Q5098" s="153">
        <v>0.39583333333333331</v>
      </c>
      <c r="R5098" s="153">
        <v>0.41666666666666669</v>
      </c>
      <c r="S5098" s="153">
        <v>2.0833333333333329E-2</v>
      </c>
      <c r="T5098" s="153">
        <v>0.39583333333333331</v>
      </c>
      <c r="U5098" s="153">
        <v>0.41666666666666669</v>
      </c>
      <c r="V5098" s="153">
        <f>IF(ISBLANK(T5098),"",Tabella2[[#This Row],[ACT STOP]]-Tabella2[[#This Row],[ACT START]])</f>
        <v>2.083333333333337E-2</v>
      </c>
      <c r="W5098" s="104" t="s">
        <v>122</v>
      </c>
      <c r="X5098" s="104" t="s">
        <v>91</v>
      </c>
      <c r="Y5098" s="110"/>
      <c r="Z5098" s="106"/>
      <c r="AA5098" s="104"/>
      <c r="AB5098" s="107"/>
      <c r="AC5098" s="72">
        <v>1</v>
      </c>
      <c r="AH5098" s="70"/>
      <c r="AI5098" s="70"/>
      <c r="AJ5098">
        <v>0</v>
      </c>
      <c r="AL5098" s="70"/>
      <c r="BM5098" s="135">
        <v>0.39583333333333331</v>
      </c>
      <c r="BN5098" s="136">
        <v>0.41666666666666669</v>
      </c>
      <c r="BO5098" s="101"/>
      <c r="BR5098" s="109" t="str">
        <f t="shared" si="79"/>
        <v>SH-25-5087</v>
      </c>
      <c r="BS5098" s="109" t="s">
        <v>356</v>
      </c>
      <c r="BT5098" t="s">
        <v>122</v>
      </c>
      <c r="BU5098" t="s">
        <v>881</v>
      </c>
    </row>
    <row r="5099" spans="1:73" hidden="1">
      <c r="A5099" s="103" t="s">
        <v>10624</v>
      </c>
      <c r="B5099" s="102">
        <v>45911</v>
      </c>
      <c r="C5099" s="104">
        <f>_xlfn.ISOWEEKNUM(Tabella2[[#This Row],[Date]])</f>
        <v>37</v>
      </c>
      <c r="D5099" s="104" t="s">
        <v>722</v>
      </c>
      <c r="E5099" s="104" t="s">
        <v>327</v>
      </c>
      <c r="F5099" s="104">
        <v>80</v>
      </c>
      <c r="G5099" s="104" t="s">
        <v>257</v>
      </c>
      <c r="H5099" s="105">
        <v>32</v>
      </c>
      <c r="I5099" s="104" t="s">
        <v>258</v>
      </c>
      <c r="J5099" s="104"/>
      <c r="K5099" s="104" t="s">
        <v>79</v>
      </c>
      <c r="L5099" s="104" t="s">
        <v>299</v>
      </c>
      <c r="M5099" s="104" t="s">
        <v>276</v>
      </c>
      <c r="N5099" s="104"/>
      <c r="O5099" s="108" t="str">
        <f>A5100</f>
        <v>17502</v>
      </c>
      <c r="P5099" s="111" t="s">
        <v>4707</v>
      </c>
      <c r="Q5099" s="153" t="s">
        <v>336</v>
      </c>
      <c r="R5099" s="153">
        <v>0.44097222222222221</v>
      </c>
      <c r="S5099" s="153">
        <v>2.0833333333333329E-2</v>
      </c>
      <c r="T5099" s="153">
        <v>0.41666666666666669</v>
      </c>
      <c r="U5099" s="153">
        <v>0.4375</v>
      </c>
      <c r="V5099" s="153">
        <f>IF(ISBLANK(T5099),"",Tabella2[[#This Row],[ACT STOP]]-Tabella2[[#This Row],[ACT START]])</f>
        <v>2.0833333333333315E-2</v>
      </c>
      <c r="W5099" s="104" t="s">
        <v>92</v>
      </c>
      <c r="X5099" s="104" t="s">
        <v>91</v>
      </c>
      <c r="Y5099" s="110"/>
      <c r="Z5099" s="106"/>
      <c r="AA5099" s="104"/>
      <c r="AB5099" s="107"/>
      <c r="AC5099" s="72">
        <v>1</v>
      </c>
      <c r="AH5099" s="70"/>
      <c r="AI5099" s="70"/>
      <c r="AJ5099">
        <v>0</v>
      </c>
      <c r="AL5099" s="70"/>
      <c r="BM5099" s="135">
        <v>0.41666666666666669</v>
      </c>
      <c r="BN5099" s="136">
        <v>0.4375</v>
      </c>
      <c r="BO5099" s="101"/>
      <c r="BR5099" s="109" t="str">
        <f t="shared" si="79"/>
        <v>SH-25-5088</v>
      </c>
      <c r="BS5099" s="109" t="s">
        <v>356</v>
      </c>
      <c r="BT5099" t="s">
        <v>92</v>
      </c>
      <c r="BU5099" t="s">
        <v>10625</v>
      </c>
    </row>
    <row r="5100" spans="1:73" hidden="1">
      <c r="A5100" s="103" t="s">
        <v>10626</v>
      </c>
      <c r="B5100" s="102">
        <v>45911</v>
      </c>
      <c r="C5100" s="104">
        <f>_xlfn.ISOWEEKNUM(Tabella2[[#This Row],[Date]])</f>
        <v>37</v>
      </c>
      <c r="D5100" s="104" t="s">
        <v>195</v>
      </c>
      <c r="E5100" s="104" t="s">
        <v>880</v>
      </c>
      <c r="F5100" s="104"/>
      <c r="G5100" s="104" t="s">
        <v>257</v>
      </c>
      <c r="H5100" s="105">
        <v>15</v>
      </c>
      <c r="I5100" s="104"/>
      <c r="J5100" s="104" t="s">
        <v>258</v>
      </c>
      <c r="K5100" s="104" t="s">
        <v>78</v>
      </c>
      <c r="L5100" s="104" t="s">
        <v>299</v>
      </c>
      <c r="M5100" s="104" t="s">
        <v>276</v>
      </c>
      <c r="N5100" s="104"/>
      <c r="O5100" s="108" t="str">
        <f>A5099</f>
        <v>17501</v>
      </c>
      <c r="P5100" s="111" t="s">
        <v>300</v>
      </c>
      <c r="Q5100" s="153">
        <v>0.4201388888888889</v>
      </c>
      <c r="R5100" s="153">
        <v>0.44097222222222221</v>
      </c>
      <c r="S5100" s="153">
        <v>2.0833333333333329E-2</v>
      </c>
      <c r="T5100" s="153">
        <v>0.41666666666666669</v>
      </c>
      <c r="U5100" s="153">
        <v>0.4375</v>
      </c>
      <c r="V5100" s="153">
        <f>IF(ISBLANK(T5100),"",Tabella2[[#This Row],[ACT STOP]]-Tabella2[[#This Row],[ACT START]])</f>
        <v>2.0833333333333315E-2</v>
      </c>
      <c r="W5100" s="104" t="s">
        <v>122</v>
      </c>
      <c r="X5100" s="104" t="s">
        <v>91</v>
      </c>
      <c r="Y5100" s="110"/>
      <c r="Z5100" s="106"/>
      <c r="AA5100" s="104"/>
      <c r="AB5100" s="107"/>
      <c r="AC5100" s="72">
        <v>1</v>
      </c>
      <c r="AH5100" s="70"/>
      <c r="AI5100" s="70"/>
      <c r="AJ5100">
        <v>0</v>
      </c>
      <c r="AL5100" s="70"/>
      <c r="BM5100" s="135">
        <v>0.41666666666666669</v>
      </c>
      <c r="BN5100" s="136">
        <v>0.4375</v>
      </c>
      <c r="BO5100" s="101"/>
      <c r="BR5100" s="109" t="str">
        <f t="shared" si="79"/>
        <v>SH-25-5089</v>
      </c>
      <c r="BS5100" s="109" t="s">
        <v>1028</v>
      </c>
      <c r="BT5100" t="s">
        <v>122</v>
      </c>
      <c r="BU5100" t="s">
        <v>881</v>
      </c>
    </row>
    <row r="5101" spans="1:73" hidden="1">
      <c r="A5101" s="103" t="s">
        <v>10627</v>
      </c>
      <c r="B5101" s="102">
        <v>45911</v>
      </c>
      <c r="C5101" s="104">
        <f>_xlfn.ISOWEEKNUM(Tabella2[[#This Row],[Date]])</f>
        <v>37</v>
      </c>
      <c r="D5101" s="104" t="s">
        <v>763</v>
      </c>
      <c r="E5101" s="104" t="s">
        <v>256</v>
      </c>
      <c r="F5101" s="104">
        <v>63</v>
      </c>
      <c r="G5101" s="104" t="s">
        <v>284</v>
      </c>
      <c r="H5101" s="105">
        <v>22</v>
      </c>
      <c r="I5101" s="104"/>
      <c r="J5101" s="104" t="s">
        <v>258</v>
      </c>
      <c r="K5101" s="104" t="s">
        <v>83</v>
      </c>
      <c r="L5101" s="104" t="s">
        <v>259</v>
      </c>
      <c r="M5101" s="104" t="s">
        <v>1846</v>
      </c>
      <c r="N5101" s="104"/>
      <c r="O5101" s="106"/>
      <c r="P5101" s="111" t="s">
        <v>1858</v>
      </c>
      <c r="Q5101" s="153" t="s">
        <v>262</v>
      </c>
      <c r="R5101" s="153" t="s">
        <v>263</v>
      </c>
      <c r="S5101" s="153">
        <v>4.1666666666666657E-2</v>
      </c>
      <c r="T5101" s="153"/>
      <c r="U5101" s="153"/>
      <c r="V5101" s="153" t="str">
        <f>IF(ISBLANK(T5101),"",Tabella2[[#This Row],[ACT STOP]]-Tabella2[[#This Row],[ACT START]])</f>
        <v/>
      </c>
      <c r="W5101" s="104" t="s">
        <v>108</v>
      </c>
      <c r="X5101" s="104" t="s">
        <v>119</v>
      </c>
      <c r="Y5101" s="110"/>
      <c r="Z5101" s="106"/>
      <c r="AA5101" s="104"/>
      <c r="AB5101" s="107"/>
      <c r="AC5101" s="72">
        <v>0</v>
      </c>
      <c r="AH5101" s="70"/>
      <c r="AI5101" s="70"/>
      <c r="AJ5101">
        <v>0</v>
      </c>
      <c r="AL5101" s="70"/>
      <c r="BL5101" s="110" t="s">
        <v>10628</v>
      </c>
      <c r="BM5101" s="135">
        <v>0</v>
      </c>
      <c r="BN5101" s="136">
        <v>0</v>
      </c>
      <c r="BO5101" s="101"/>
      <c r="BR5101" s="109" t="str">
        <f t="shared" si="79"/>
        <v>SH-25-5090</v>
      </c>
      <c r="BS5101" s="109" t="s">
        <v>295</v>
      </c>
      <c r="BT5101" t="s">
        <v>108</v>
      </c>
      <c r="BU5101" t="s">
        <v>10629</v>
      </c>
    </row>
    <row r="5102" spans="1:73" hidden="1">
      <c r="A5102" s="103" t="s">
        <v>10630</v>
      </c>
      <c r="B5102" s="102">
        <v>45911</v>
      </c>
      <c r="C5102" s="104">
        <f>_xlfn.ISOWEEKNUM(Tabella2[[#This Row],[Date]])</f>
        <v>37</v>
      </c>
      <c r="D5102" s="104" t="s">
        <v>763</v>
      </c>
      <c r="E5102" s="104" t="s">
        <v>256</v>
      </c>
      <c r="F5102" s="104">
        <v>68</v>
      </c>
      <c r="G5102" s="104" t="s">
        <v>257</v>
      </c>
      <c r="H5102" s="105">
        <v>2</v>
      </c>
      <c r="I5102" s="104"/>
      <c r="J5102" s="104" t="s">
        <v>258</v>
      </c>
      <c r="K5102" s="104" t="s">
        <v>80</v>
      </c>
      <c r="L5102" s="104" t="s">
        <v>259</v>
      </c>
      <c r="M5102" s="104" t="s">
        <v>1846</v>
      </c>
      <c r="N5102" s="104"/>
      <c r="O5102" s="106"/>
      <c r="P5102" s="111" t="s">
        <v>1858</v>
      </c>
      <c r="Q5102" s="153" t="s">
        <v>262</v>
      </c>
      <c r="R5102" s="153" t="s">
        <v>263</v>
      </c>
      <c r="S5102" s="153">
        <v>4.1666666666666657E-2</v>
      </c>
      <c r="T5102" s="153" t="s">
        <v>262</v>
      </c>
      <c r="U5102" s="153" t="s">
        <v>263</v>
      </c>
      <c r="V5102" s="153">
        <f>IF(ISBLANK(T5102),"",Tabella2[[#This Row],[ACT STOP]]-Tabella2[[#This Row],[ACT START]])</f>
        <v>4.1666666666666685E-2</v>
      </c>
      <c r="W5102" s="104" t="s">
        <v>92</v>
      </c>
      <c r="X5102" s="104" t="s">
        <v>91</v>
      </c>
      <c r="Y5102" s="110"/>
      <c r="Z5102" s="106"/>
      <c r="AA5102" s="104"/>
      <c r="AB5102" s="107"/>
      <c r="AC5102" s="72">
        <v>1</v>
      </c>
      <c r="AH5102" s="70"/>
      <c r="AI5102" s="70"/>
      <c r="AJ5102">
        <v>0</v>
      </c>
      <c r="AL5102" s="70"/>
      <c r="BM5102" s="135" t="s">
        <v>262</v>
      </c>
      <c r="BN5102" s="136" t="s">
        <v>263</v>
      </c>
      <c r="BO5102" s="101"/>
      <c r="BR5102" s="109" t="str">
        <f t="shared" si="79"/>
        <v>SH-25-5091</v>
      </c>
      <c r="BS5102" s="109" t="s">
        <v>368</v>
      </c>
      <c r="BT5102" t="s">
        <v>92</v>
      </c>
      <c r="BU5102" t="s">
        <v>10631</v>
      </c>
    </row>
    <row r="5103" spans="1:73" hidden="1">
      <c r="A5103" s="103" t="s">
        <v>10632</v>
      </c>
      <c r="B5103" s="102">
        <v>45911</v>
      </c>
      <c r="C5103" s="104">
        <f>_xlfn.ISOWEEKNUM(Tabella2[[#This Row],[Date]])</f>
        <v>37</v>
      </c>
      <c r="D5103" s="104" t="s">
        <v>751</v>
      </c>
      <c r="E5103" s="104" t="s">
        <v>256</v>
      </c>
      <c r="F5103" s="104">
        <v>76</v>
      </c>
      <c r="G5103" s="104" t="s">
        <v>284</v>
      </c>
      <c r="H5103" s="105">
        <v>23</v>
      </c>
      <c r="I5103" s="104" t="s">
        <v>258</v>
      </c>
      <c r="J5103" s="104"/>
      <c r="K5103" s="104" t="s">
        <v>81</v>
      </c>
      <c r="L5103" s="104" t="s">
        <v>259</v>
      </c>
      <c r="M5103" s="104" t="s">
        <v>461</v>
      </c>
      <c r="N5103" s="104"/>
      <c r="O5103" s="106"/>
      <c r="P5103" s="111" t="s">
        <v>491</v>
      </c>
      <c r="Q5103" s="153" t="s">
        <v>262</v>
      </c>
      <c r="R5103" s="153" t="s">
        <v>263</v>
      </c>
      <c r="S5103" s="153">
        <v>4.1666666666666657E-2</v>
      </c>
      <c r="T5103" s="153" t="s">
        <v>262</v>
      </c>
      <c r="U5103" s="153" t="s">
        <v>263</v>
      </c>
      <c r="V5103" s="153">
        <f>IF(ISBLANK(T5103),"",Tabella2[[#This Row],[ACT STOP]]-Tabella2[[#This Row],[ACT START]])</f>
        <v>4.1666666666666685E-2</v>
      </c>
      <c r="W5103" s="104" t="s">
        <v>92</v>
      </c>
      <c r="X5103" s="104" t="s">
        <v>91</v>
      </c>
      <c r="Y5103" s="110"/>
      <c r="Z5103" s="106"/>
      <c r="AA5103" s="104"/>
      <c r="AB5103" s="107"/>
      <c r="AC5103" s="72">
        <v>1</v>
      </c>
      <c r="AH5103" s="70"/>
      <c r="AI5103" s="70"/>
      <c r="AJ5103">
        <v>0</v>
      </c>
      <c r="AL5103" s="70"/>
      <c r="BM5103" s="135" t="s">
        <v>262</v>
      </c>
      <c r="BN5103" s="136" t="s">
        <v>263</v>
      </c>
      <c r="BO5103" s="101"/>
      <c r="BR5103" s="109" t="str">
        <f t="shared" si="79"/>
        <v>SH-25-5092</v>
      </c>
      <c r="BS5103" s="109" t="s">
        <v>358</v>
      </c>
      <c r="BT5103" t="s">
        <v>92</v>
      </c>
      <c r="BU5103" t="s">
        <v>10633</v>
      </c>
    </row>
    <row r="5104" spans="1:73" hidden="1">
      <c r="A5104" s="103" t="s">
        <v>10634</v>
      </c>
      <c r="B5104" s="102">
        <v>45911</v>
      </c>
      <c r="C5104" s="104">
        <f>_xlfn.ISOWEEKNUM(Tabella2[[#This Row],[Date]])</f>
        <v>37</v>
      </c>
      <c r="D5104" s="104" t="s">
        <v>751</v>
      </c>
      <c r="E5104" s="104" t="s">
        <v>256</v>
      </c>
      <c r="F5104" s="104">
        <v>77</v>
      </c>
      <c r="G5104" s="104" t="s">
        <v>257</v>
      </c>
      <c r="H5104" s="105">
        <v>1</v>
      </c>
      <c r="I5104" s="104" t="s">
        <v>258</v>
      </c>
      <c r="J5104" s="104"/>
      <c r="K5104" s="104" t="s">
        <v>77</v>
      </c>
      <c r="L5104" s="104" t="s">
        <v>259</v>
      </c>
      <c r="M5104" s="104" t="s">
        <v>461</v>
      </c>
      <c r="N5104" s="104"/>
      <c r="O5104" s="106"/>
      <c r="P5104" s="111" t="s">
        <v>491</v>
      </c>
      <c r="Q5104" s="153" t="s">
        <v>262</v>
      </c>
      <c r="R5104" s="153" t="s">
        <v>263</v>
      </c>
      <c r="S5104" s="153">
        <v>4.1666666666666657E-2</v>
      </c>
      <c r="T5104" s="153" t="s">
        <v>262</v>
      </c>
      <c r="U5104" s="153" t="s">
        <v>263</v>
      </c>
      <c r="V5104" s="153">
        <f>IF(ISBLANK(T5104),"",Tabella2[[#This Row],[ACT STOP]]-Tabella2[[#This Row],[ACT START]])</f>
        <v>4.1666666666666685E-2</v>
      </c>
      <c r="W5104" s="104" t="s">
        <v>92</v>
      </c>
      <c r="X5104" s="104" t="s">
        <v>91</v>
      </c>
      <c r="Y5104" s="110"/>
      <c r="Z5104" s="106"/>
      <c r="AA5104" s="104"/>
      <c r="AB5104" s="107"/>
      <c r="AC5104" s="72">
        <v>1</v>
      </c>
      <c r="AH5104" s="70"/>
      <c r="AI5104" s="70"/>
      <c r="AJ5104">
        <v>0</v>
      </c>
      <c r="AL5104" s="70"/>
      <c r="BM5104" s="135" t="s">
        <v>262</v>
      </c>
      <c r="BN5104" s="136" t="s">
        <v>263</v>
      </c>
      <c r="BO5104" s="101"/>
      <c r="BR5104" s="109" t="str">
        <f t="shared" si="79"/>
        <v>SH-25-5093</v>
      </c>
      <c r="BS5104" s="109" t="s">
        <v>332</v>
      </c>
      <c r="BT5104" t="s">
        <v>92</v>
      </c>
      <c r="BU5104" t="s">
        <v>10635</v>
      </c>
    </row>
    <row r="5105" spans="1:73" hidden="1">
      <c r="A5105" s="103" t="s">
        <v>10636</v>
      </c>
      <c r="B5105" s="102">
        <v>45911</v>
      </c>
      <c r="C5105" s="104">
        <f>_xlfn.ISOWEEKNUM(Tabella2[[#This Row],[Date]])</f>
        <v>37</v>
      </c>
      <c r="D5105" s="104" t="s">
        <v>13714</v>
      </c>
      <c r="E5105" s="104" t="s">
        <v>284</v>
      </c>
      <c r="F5105" s="104">
        <v>48</v>
      </c>
      <c r="G5105" s="104" t="s">
        <v>257</v>
      </c>
      <c r="H5105" s="105">
        <v>5</v>
      </c>
      <c r="I5105" s="104"/>
      <c r="J5105" s="104" t="s">
        <v>258</v>
      </c>
      <c r="K5105" s="104" t="s">
        <v>79</v>
      </c>
      <c r="L5105" s="104" t="s">
        <v>299</v>
      </c>
      <c r="M5105" s="104" t="s">
        <v>386</v>
      </c>
      <c r="N5105" s="104"/>
      <c r="O5105" s="108" t="str">
        <f>A5106</f>
        <v>17508</v>
      </c>
      <c r="P5105" s="111" t="s">
        <v>3963</v>
      </c>
      <c r="Q5105" s="153" t="s">
        <v>499</v>
      </c>
      <c r="R5105" s="153" t="s">
        <v>511</v>
      </c>
      <c r="S5105" s="153">
        <v>4.1666666666666657E-2</v>
      </c>
      <c r="T5105" s="153" t="s">
        <v>499</v>
      </c>
      <c r="U5105" s="153" t="s">
        <v>511</v>
      </c>
      <c r="V5105" s="153">
        <f>IF(ISBLANK(T5105),"",Tabella2[[#This Row],[ACT STOP]]-Tabella2[[#This Row],[ACT START]])</f>
        <v>4.1666666666666685E-2</v>
      </c>
      <c r="W5105" s="104" t="s">
        <v>92</v>
      </c>
      <c r="X5105" s="104" t="s">
        <v>91</v>
      </c>
      <c r="Y5105" s="110"/>
      <c r="Z5105" s="106"/>
      <c r="AA5105" s="104"/>
      <c r="AB5105" s="107"/>
      <c r="AC5105" s="72">
        <v>1</v>
      </c>
      <c r="AH5105" s="70"/>
      <c r="AI5105" s="70"/>
      <c r="AJ5105">
        <v>0</v>
      </c>
      <c r="AL5105" s="70"/>
      <c r="BM5105" s="135" t="s">
        <v>499</v>
      </c>
      <c r="BN5105" s="136" t="s">
        <v>511</v>
      </c>
      <c r="BO5105" s="101"/>
      <c r="BR5105" s="109" t="str">
        <f t="shared" si="79"/>
        <v>SH-25-5094</v>
      </c>
      <c r="BS5105" s="109" t="s">
        <v>416</v>
      </c>
      <c r="BT5105" t="s">
        <v>92</v>
      </c>
      <c r="BU5105" t="s">
        <v>10637</v>
      </c>
    </row>
    <row r="5106" spans="1:73" hidden="1">
      <c r="A5106" s="103" t="s">
        <v>10638</v>
      </c>
      <c r="B5106" s="102">
        <v>45911</v>
      </c>
      <c r="C5106" s="104">
        <f>_xlfn.ISOWEEKNUM(Tabella2[[#This Row],[Date]])</f>
        <v>37</v>
      </c>
      <c r="D5106" s="104" t="s">
        <v>698</v>
      </c>
      <c r="E5106" s="104" t="s">
        <v>284</v>
      </c>
      <c r="F5106" s="104">
        <v>50</v>
      </c>
      <c r="G5106" s="104" t="s">
        <v>257</v>
      </c>
      <c r="H5106" s="105">
        <v>14</v>
      </c>
      <c r="I5106" s="104"/>
      <c r="J5106" s="104" t="s">
        <v>258</v>
      </c>
      <c r="K5106" s="104" t="s">
        <v>78</v>
      </c>
      <c r="L5106" s="104" t="s">
        <v>299</v>
      </c>
      <c r="M5106" s="104" t="s">
        <v>386</v>
      </c>
      <c r="N5106" s="104"/>
      <c r="O5106" s="108" t="str">
        <f>A5105</f>
        <v>17507</v>
      </c>
      <c r="P5106" s="111" t="s">
        <v>3963</v>
      </c>
      <c r="Q5106" s="153">
        <v>0.45833333333333331</v>
      </c>
      <c r="R5106" s="153">
        <v>0.5</v>
      </c>
      <c r="S5106" s="153">
        <v>4.1666666666666657E-2</v>
      </c>
      <c r="T5106" s="153">
        <v>0.45833333333333331</v>
      </c>
      <c r="U5106" s="153">
        <v>0.5</v>
      </c>
      <c r="V5106" s="153">
        <f>IF(ISBLANK(T5106),"",Tabella2[[#This Row],[ACT STOP]]-Tabella2[[#This Row],[ACT START]])</f>
        <v>4.1666666666666685E-2</v>
      </c>
      <c r="W5106" s="104" t="s">
        <v>122</v>
      </c>
      <c r="X5106" s="104" t="s">
        <v>91</v>
      </c>
      <c r="Y5106" s="110"/>
      <c r="Z5106" s="106"/>
      <c r="AA5106" s="104"/>
      <c r="AB5106" s="107"/>
      <c r="AC5106" s="72">
        <v>1</v>
      </c>
      <c r="AH5106" s="70"/>
      <c r="AI5106" s="70"/>
      <c r="AJ5106">
        <v>0</v>
      </c>
      <c r="AL5106" s="70"/>
      <c r="BM5106" s="135">
        <v>0.45833333333333331</v>
      </c>
      <c r="BN5106" s="136">
        <v>0.5</v>
      </c>
      <c r="BO5106" s="101"/>
      <c r="BR5106" s="109" t="str">
        <f t="shared" si="79"/>
        <v>SH-25-5095</v>
      </c>
      <c r="BS5106" s="109" t="s">
        <v>372</v>
      </c>
      <c r="BT5106" t="s">
        <v>122</v>
      </c>
      <c r="BU5106" t="s">
        <v>10639</v>
      </c>
    </row>
    <row r="5107" spans="1:73" hidden="1">
      <c r="A5107" s="103" t="s">
        <v>10640</v>
      </c>
      <c r="B5107" s="102">
        <v>45911</v>
      </c>
      <c r="C5107" s="104">
        <f>_xlfn.ISOWEEKNUM(Tabella2[[#This Row],[Date]])</f>
        <v>37</v>
      </c>
      <c r="D5107" s="104" t="s">
        <v>817</v>
      </c>
      <c r="E5107" s="104" t="s">
        <v>284</v>
      </c>
      <c r="F5107" s="104">
        <v>73</v>
      </c>
      <c r="G5107" s="104" t="s">
        <v>284</v>
      </c>
      <c r="H5107" s="105">
        <v>5</v>
      </c>
      <c r="I5107" s="104"/>
      <c r="J5107" s="104" t="s">
        <v>258</v>
      </c>
      <c r="K5107" s="104" t="s">
        <v>83</v>
      </c>
      <c r="L5107" s="104" t="s">
        <v>259</v>
      </c>
      <c r="M5107" s="104" t="s">
        <v>260</v>
      </c>
      <c r="N5107" s="104"/>
      <c r="O5107" s="106"/>
      <c r="P5107" s="111" t="s">
        <v>1850</v>
      </c>
      <c r="Q5107" s="153" t="s">
        <v>499</v>
      </c>
      <c r="R5107" s="153" t="s">
        <v>511</v>
      </c>
      <c r="S5107" s="153">
        <v>4.1666666666666657E-2</v>
      </c>
      <c r="T5107" s="153" t="s">
        <v>499</v>
      </c>
      <c r="U5107" s="153" t="s">
        <v>511</v>
      </c>
      <c r="V5107" s="153">
        <f>IF(ISBLANK(T5107),"",Tabella2[[#This Row],[ACT STOP]]-Tabella2[[#This Row],[ACT START]])</f>
        <v>4.1666666666666685E-2</v>
      </c>
      <c r="W5107" s="104" t="s">
        <v>92</v>
      </c>
      <c r="X5107" s="104" t="s">
        <v>91</v>
      </c>
      <c r="Y5107" s="110"/>
      <c r="Z5107" s="106"/>
      <c r="AA5107" s="104"/>
      <c r="AB5107" s="107"/>
      <c r="AC5107" s="72">
        <v>1</v>
      </c>
      <c r="AH5107" s="70"/>
      <c r="AI5107" s="70"/>
      <c r="AJ5107">
        <v>0</v>
      </c>
      <c r="AL5107" s="70"/>
      <c r="BM5107" s="135" t="s">
        <v>499</v>
      </c>
      <c r="BN5107" s="136" t="s">
        <v>511</v>
      </c>
      <c r="BO5107" s="101"/>
      <c r="BR5107" s="109" t="str">
        <f t="shared" si="79"/>
        <v>SH-25-5096</v>
      </c>
      <c r="BS5107" s="109" t="s">
        <v>288</v>
      </c>
      <c r="BT5107" t="s">
        <v>92</v>
      </c>
      <c r="BU5107" t="s">
        <v>10641</v>
      </c>
    </row>
    <row r="5108" spans="1:73" hidden="1">
      <c r="A5108" s="103" t="s">
        <v>10642</v>
      </c>
      <c r="B5108" s="102">
        <v>45911</v>
      </c>
      <c r="C5108" s="104">
        <f>_xlfn.ISOWEEKNUM(Tabella2[[#This Row],[Date]])</f>
        <v>37</v>
      </c>
      <c r="D5108" s="104" t="s">
        <v>255</v>
      </c>
      <c r="E5108" s="104" t="s">
        <v>256</v>
      </c>
      <c r="F5108" s="104">
        <v>40</v>
      </c>
      <c r="G5108" s="104" t="s">
        <v>257</v>
      </c>
      <c r="H5108" s="105">
        <v>17</v>
      </c>
      <c r="I5108" s="104" t="s">
        <v>258</v>
      </c>
      <c r="J5108" s="104"/>
      <c r="K5108" s="104" t="s">
        <v>80</v>
      </c>
      <c r="L5108" s="104" t="s">
        <v>299</v>
      </c>
      <c r="M5108" s="104" t="s">
        <v>516</v>
      </c>
      <c r="N5108" s="104"/>
      <c r="O5108" s="108" t="str">
        <f>A5109</f>
        <v>17511</v>
      </c>
      <c r="P5108" s="111" t="s">
        <v>1877</v>
      </c>
      <c r="Q5108" s="153" t="s">
        <v>499</v>
      </c>
      <c r="R5108" s="153" t="s">
        <v>511</v>
      </c>
      <c r="S5108" s="153">
        <v>4.1666666666666657E-2</v>
      </c>
      <c r="T5108" s="153" t="s">
        <v>499</v>
      </c>
      <c r="U5108" s="153" t="s">
        <v>511</v>
      </c>
      <c r="V5108" s="153">
        <f>IF(ISBLANK(T5108),"",Tabella2[[#This Row],[ACT STOP]]-Tabella2[[#This Row],[ACT START]])</f>
        <v>4.1666666666666685E-2</v>
      </c>
      <c r="W5108" s="104" t="s">
        <v>92</v>
      </c>
      <c r="X5108" s="104" t="s">
        <v>91</v>
      </c>
      <c r="Y5108" s="110"/>
      <c r="Z5108" s="106"/>
      <c r="AA5108" s="104"/>
      <c r="AB5108" s="107"/>
      <c r="AC5108" s="72">
        <v>1</v>
      </c>
      <c r="AH5108" s="70"/>
      <c r="AI5108" s="70"/>
      <c r="AJ5108">
        <v>0</v>
      </c>
      <c r="AL5108" s="70"/>
      <c r="BM5108" s="135" t="s">
        <v>499</v>
      </c>
      <c r="BN5108" s="136" t="s">
        <v>511</v>
      </c>
      <c r="BO5108" s="101"/>
      <c r="BR5108" s="109" t="str">
        <f t="shared" si="79"/>
        <v>SH-25-5097</v>
      </c>
      <c r="BS5108" s="109" t="s">
        <v>393</v>
      </c>
      <c r="BT5108" t="s">
        <v>92</v>
      </c>
      <c r="BU5108" t="s">
        <v>10643</v>
      </c>
    </row>
    <row r="5109" spans="1:73" hidden="1">
      <c r="A5109" s="103" t="s">
        <v>10644</v>
      </c>
      <c r="B5109" s="102">
        <v>45911</v>
      </c>
      <c r="C5109" s="104">
        <f>_xlfn.ISOWEEKNUM(Tabella2[[#This Row],[Date]])</f>
        <v>37</v>
      </c>
      <c r="D5109" s="104" t="s">
        <v>195</v>
      </c>
      <c r="E5109" s="104" t="s">
        <v>298</v>
      </c>
      <c r="F5109" s="104"/>
      <c r="G5109" s="104" t="s">
        <v>257</v>
      </c>
      <c r="H5109" s="105">
        <v>10</v>
      </c>
      <c r="I5109" s="104"/>
      <c r="J5109" s="104" t="s">
        <v>258</v>
      </c>
      <c r="K5109" s="104" t="s">
        <v>81</v>
      </c>
      <c r="L5109" s="104" t="s">
        <v>299</v>
      </c>
      <c r="M5109" s="104" t="s">
        <v>516</v>
      </c>
      <c r="N5109" s="104"/>
      <c r="O5109" s="108" t="str">
        <f>A5108</f>
        <v>17510</v>
      </c>
      <c r="P5109" s="111" t="s">
        <v>300</v>
      </c>
      <c r="Q5109" s="153">
        <v>0.45833333333333331</v>
      </c>
      <c r="R5109" s="153">
        <v>0.5</v>
      </c>
      <c r="S5109" s="153">
        <v>4.1666666666666657E-2</v>
      </c>
      <c r="T5109" s="153">
        <v>0.45833333333333331</v>
      </c>
      <c r="U5109" s="153">
        <v>0.5</v>
      </c>
      <c r="V5109" s="153">
        <f>IF(ISBLANK(T5109),"",Tabella2[[#This Row],[ACT STOP]]-Tabella2[[#This Row],[ACT START]])</f>
        <v>4.1666666666666685E-2</v>
      </c>
      <c r="W5109" s="104" t="s">
        <v>122</v>
      </c>
      <c r="X5109" s="104" t="s">
        <v>91</v>
      </c>
      <c r="Y5109" s="110"/>
      <c r="Z5109" s="106"/>
      <c r="AA5109" s="104"/>
      <c r="AB5109" s="107"/>
      <c r="AC5109" s="72">
        <v>1</v>
      </c>
      <c r="AH5109" s="70"/>
      <c r="AI5109" s="70"/>
      <c r="AJ5109">
        <v>0</v>
      </c>
      <c r="AL5109" s="70"/>
      <c r="BM5109" s="135">
        <v>0.45833333333333331</v>
      </c>
      <c r="BN5109" s="136">
        <v>0.5</v>
      </c>
      <c r="BO5109" s="101"/>
      <c r="BR5109" s="109" t="str">
        <f t="shared" si="79"/>
        <v>SH-25-5098</v>
      </c>
      <c r="BS5109" s="109" t="s">
        <v>552</v>
      </c>
      <c r="BT5109" t="s">
        <v>122</v>
      </c>
      <c r="BU5109" t="s">
        <v>302</v>
      </c>
    </row>
    <row r="5110" spans="1:73" hidden="1">
      <c r="A5110" s="103" t="s">
        <v>10645</v>
      </c>
      <c r="B5110" s="102">
        <v>45911</v>
      </c>
      <c r="C5110" s="104">
        <f>_xlfn.ISOWEEKNUM(Tabella2[[#This Row],[Date]])</f>
        <v>37</v>
      </c>
      <c r="D5110" s="104" t="s">
        <v>6396</v>
      </c>
      <c r="E5110" s="104" t="s">
        <v>256</v>
      </c>
      <c r="F5110" s="104">
        <v>71</v>
      </c>
      <c r="G5110" s="104" t="s">
        <v>284</v>
      </c>
      <c r="H5110" s="105">
        <v>9</v>
      </c>
      <c r="I5110" s="104"/>
      <c r="J5110" s="104" t="s">
        <v>258</v>
      </c>
      <c r="K5110" s="104" t="s">
        <v>77</v>
      </c>
      <c r="L5110" s="104" t="s">
        <v>259</v>
      </c>
      <c r="M5110" s="104" t="s">
        <v>328</v>
      </c>
      <c r="N5110" s="104"/>
      <c r="O5110" s="106"/>
      <c r="P5110" s="111" t="s">
        <v>10646</v>
      </c>
      <c r="Q5110" s="153" t="s">
        <v>499</v>
      </c>
      <c r="R5110" s="153" t="s">
        <v>511</v>
      </c>
      <c r="S5110" s="153">
        <v>4.1666666666666657E-2</v>
      </c>
      <c r="T5110" s="153" t="s">
        <v>499</v>
      </c>
      <c r="U5110" s="153" t="s">
        <v>511</v>
      </c>
      <c r="V5110" s="153">
        <f>IF(ISBLANK(T5110),"",Tabella2[[#This Row],[ACT STOP]]-Tabella2[[#This Row],[ACT START]])</f>
        <v>4.1666666666666685E-2</v>
      </c>
      <c r="W5110" s="104" t="s">
        <v>92</v>
      </c>
      <c r="X5110" s="104" t="s">
        <v>91</v>
      </c>
      <c r="Y5110" s="110"/>
      <c r="Z5110" s="106"/>
      <c r="AA5110" s="104"/>
      <c r="AB5110" s="107"/>
      <c r="AC5110" s="72">
        <v>1</v>
      </c>
      <c r="AH5110" s="70"/>
      <c r="AI5110" s="70"/>
      <c r="AJ5110">
        <v>0</v>
      </c>
      <c r="AL5110" s="70"/>
      <c r="BM5110" s="135" t="s">
        <v>499</v>
      </c>
      <c r="BN5110" s="136" t="s">
        <v>511</v>
      </c>
      <c r="BO5110" s="101"/>
      <c r="BR5110" s="109" t="str">
        <f t="shared" si="79"/>
        <v>SH-25-5099</v>
      </c>
      <c r="BS5110" s="109" t="s">
        <v>339</v>
      </c>
      <c r="BT5110" t="s">
        <v>92</v>
      </c>
      <c r="BU5110" t="s">
        <v>10647</v>
      </c>
    </row>
    <row r="5111" spans="1:73" hidden="1">
      <c r="A5111" s="103" t="s">
        <v>10648</v>
      </c>
      <c r="B5111" s="102">
        <v>45911</v>
      </c>
      <c r="C5111" s="104">
        <f>_xlfn.ISOWEEKNUM(Tabella2[[#This Row],[Date]])</f>
        <v>37</v>
      </c>
      <c r="D5111" s="104" t="s">
        <v>817</v>
      </c>
      <c r="E5111" s="104" t="s">
        <v>284</v>
      </c>
      <c r="F5111" s="104">
        <v>72</v>
      </c>
      <c r="G5111" s="104" t="s">
        <v>257</v>
      </c>
      <c r="H5111" s="105">
        <v>9</v>
      </c>
      <c r="I5111" s="104"/>
      <c r="J5111" s="104" t="s">
        <v>258</v>
      </c>
      <c r="K5111" s="104" t="s">
        <v>79</v>
      </c>
      <c r="L5111" s="104" t="s">
        <v>299</v>
      </c>
      <c r="M5111" s="104" t="s">
        <v>260</v>
      </c>
      <c r="N5111" s="104"/>
      <c r="O5111" s="108" t="str">
        <f>A5112</f>
        <v>17514</v>
      </c>
      <c r="P5111" s="111" t="s">
        <v>575</v>
      </c>
      <c r="Q5111" s="153" t="s">
        <v>271</v>
      </c>
      <c r="R5111" s="153" t="s">
        <v>272</v>
      </c>
      <c r="S5111" s="153">
        <v>4.1666666666666657E-2</v>
      </c>
      <c r="T5111" s="153" t="s">
        <v>271</v>
      </c>
      <c r="U5111" s="153" t="s">
        <v>272</v>
      </c>
      <c r="V5111" s="153">
        <f>IF(ISBLANK(T5111),"",Tabella2[[#This Row],[ACT STOP]]-Tabella2[[#This Row],[ACT START]])</f>
        <v>4.166666666666663E-2</v>
      </c>
      <c r="W5111" s="104" t="s">
        <v>92</v>
      </c>
      <c r="X5111" s="104" t="s">
        <v>91</v>
      </c>
      <c r="Y5111" s="110"/>
      <c r="Z5111" s="106"/>
      <c r="AA5111" s="104"/>
      <c r="AB5111" s="107"/>
      <c r="AC5111" s="72">
        <v>1</v>
      </c>
      <c r="AH5111" s="70"/>
      <c r="AI5111" s="70"/>
      <c r="AJ5111">
        <v>0</v>
      </c>
      <c r="AL5111" s="70"/>
      <c r="BM5111" s="135" t="s">
        <v>271</v>
      </c>
      <c r="BN5111" s="136" t="s">
        <v>272</v>
      </c>
      <c r="BO5111" s="101"/>
      <c r="BR5111" s="109" t="str">
        <f t="shared" si="79"/>
        <v>SH-25-5100</v>
      </c>
      <c r="BS5111" s="109" t="s">
        <v>318</v>
      </c>
      <c r="BT5111" t="s">
        <v>92</v>
      </c>
      <c r="BU5111" t="s">
        <v>10649</v>
      </c>
    </row>
    <row r="5112" spans="1:73" hidden="1">
      <c r="A5112" s="103" t="s">
        <v>10650</v>
      </c>
      <c r="B5112" s="102">
        <v>45911</v>
      </c>
      <c r="C5112" s="104">
        <f>_xlfn.ISOWEEKNUM(Tabella2[[#This Row],[Date]])</f>
        <v>37</v>
      </c>
      <c r="D5112" s="104" t="s">
        <v>195</v>
      </c>
      <c r="E5112" s="104" t="s">
        <v>398</v>
      </c>
      <c r="F5112" s="104"/>
      <c r="G5112" s="104" t="s">
        <v>257</v>
      </c>
      <c r="H5112" s="105">
        <v>1</v>
      </c>
      <c r="I5112" s="104"/>
      <c r="J5112" s="104" t="s">
        <v>258</v>
      </c>
      <c r="K5112" s="104" t="s">
        <v>78</v>
      </c>
      <c r="L5112" s="104" t="s">
        <v>299</v>
      </c>
      <c r="M5112" s="104" t="s">
        <v>260</v>
      </c>
      <c r="N5112" s="104"/>
      <c r="O5112" s="108" t="str">
        <f>A5111</f>
        <v>17513</v>
      </c>
      <c r="P5112" s="111" t="s">
        <v>300</v>
      </c>
      <c r="Q5112" s="153">
        <v>0.52083333333333337</v>
      </c>
      <c r="R5112" s="153">
        <v>0.5625</v>
      </c>
      <c r="S5112" s="153">
        <v>4.1666666666666657E-2</v>
      </c>
      <c r="T5112" s="153">
        <v>0.52083333333333337</v>
      </c>
      <c r="U5112" s="153">
        <v>0.5625</v>
      </c>
      <c r="V5112" s="153">
        <f>IF(ISBLANK(T5112),"",Tabella2[[#This Row],[ACT STOP]]-Tabella2[[#This Row],[ACT START]])</f>
        <v>4.166666666666663E-2</v>
      </c>
      <c r="W5112" s="104" t="s">
        <v>122</v>
      </c>
      <c r="X5112" s="104" t="s">
        <v>91</v>
      </c>
      <c r="Y5112" s="110"/>
      <c r="Z5112" s="106"/>
      <c r="AA5112" s="104"/>
      <c r="AB5112" s="107"/>
      <c r="AC5112" s="72">
        <v>1</v>
      </c>
      <c r="AH5112" s="70"/>
      <c r="AI5112" s="70"/>
      <c r="AJ5112">
        <v>0</v>
      </c>
      <c r="AL5112" s="70"/>
      <c r="BM5112" s="135">
        <v>0.52083333333333337</v>
      </c>
      <c r="BN5112" s="136">
        <v>0.5625</v>
      </c>
      <c r="BO5112" s="101"/>
      <c r="BR5112" s="109" t="str">
        <f t="shared" si="79"/>
        <v>SH-25-5101</v>
      </c>
      <c r="BS5112" s="109" t="s">
        <v>332</v>
      </c>
      <c r="BT5112" t="s">
        <v>122</v>
      </c>
      <c r="BU5112" t="s">
        <v>399</v>
      </c>
    </row>
    <row r="5113" spans="1:73" hidden="1">
      <c r="A5113" s="103" t="s">
        <v>10651</v>
      </c>
      <c r="B5113" s="102">
        <v>45911</v>
      </c>
      <c r="C5113" s="104">
        <f>_xlfn.ISOWEEKNUM(Tabella2[[#This Row],[Date]])</f>
        <v>37</v>
      </c>
      <c r="D5113" s="104" t="s">
        <v>817</v>
      </c>
      <c r="E5113" s="104" t="s">
        <v>284</v>
      </c>
      <c r="F5113" s="104">
        <v>74</v>
      </c>
      <c r="G5113" s="104" t="s">
        <v>284</v>
      </c>
      <c r="H5113" s="105">
        <v>22</v>
      </c>
      <c r="I5113" s="104"/>
      <c r="J5113" s="104" t="s">
        <v>258</v>
      </c>
      <c r="K5113" s="104" t="s">
        <v>83</v>
      </c>
      <c r="L5113" s="104" t="s">
        <v>299</v>
      </c>
      <c r="M5113" s="104" t="s">
        <v>260</v>
      </c>
      <c r="N5113" s="104"/>
      <c r="O5113" s="108" t="str">
        <f>A5114</f>
        <v>17516</v>
      </c>
      <c r="P5113" s="111" t="s">
        <v>575</v>
      </c>
      <c r="Q5113" s="153" t="s">
        <v>271</v>
      </c>
      <c r="R5113" s="153" t="s">
        <v>272</v>
      </c>
      <c r="S5113" s="153">
        <v>4.1666666666666657E-2</v>
      </c>
      <c r="T5113" s="153">
        <v>0.52083333333333337</v>
      </c>
      <c r="U5113" s="153">
        <v>0.55555555555555558</v>
      </c>
      <c r="V5113" s="153">
        <f>IF(ISBLANK(T5113),"",Tabella2[[#This Row],[ACT STOP]]-Tabella2[[#This Row],[ACT START]])</f>
        <v>3.472222222222221E-2</v>
      </c>
      <c r="W5113" s="104" t="s">
        <v>92</v>
      </c>
      <c r="X5113" s="104" t="s">
        <v>91</v>
      </c>
      <c r="Y5113" s="110"/>
      <c r="Z5113" s="106"/>
      <c r="AA5113" s="104"/>
      <c r="AB5113" s="107"/>
      <c r="AC5113" s="72">
        <v>1</v>
      </c>
      <c r="AH5113" s="70"/>
      <c r="AI5113" s="70"/>
      <c r="AJ5113">
        <v>0</v>
      </c>
      <c r="AL5113" s="70"/>
      <c r="BM5113" s="135">
        <v>0.52083333333333337</v>
      </c>
      <c r="BN5113" s="136">
        <v>0.55555555555555558</v>
      </c>
      <c r="BO5113" s="101"/>
      <c r="BR5113" s="109" t="str">
        <f t="shared" si="79"/>
        <v>SH-25-5102</v>
      </c>
      <c r="BS5113" s="109" t="s">
        <v>295</v>
      </c>
      <c r="BT5113" t="s">
        <v>92</v>
      </c>
      <c r="BU5113" t="s">
        <v>10652</v>
      </c>
    </row>
    <row r="5114" spans="1:73" hidden="1">
      <c r="A5114" s="103" t="s">
        <v>10653</v>
      </c>
      <c r="B5114" s="102">
        <v>45911</v>
      </c>
      <c r="C5114" s="104">
        <f>_xlfn.ISOWEEKNUM(Tabella2[[#This Row],[Date]])</f>
        <v>37</v>
      </c>
      <c r="D5114" s="104" t="s">
        <v>195</v>
      </c>
      <c r="E5114" s="104" t="s">
        <v>398</v>
      </c>
      <c r="F5114" s="104"/>
      <c r="G5114" s="104" t="s">
        <v>284</v>
      </c>
      <c r="H5114" s="105">
        <v>23</v>
      </c>
      <c r="I5114" s="104"/>
      <c r="J5114" s="104" t="s">
        <v>258</v>
      </c>
      <c r="K5114" s="104" t="s">
        <v>80</v>
      </c>
      <c r="L5114" s="104" t="s">
        <v>299</v>
      </c>
      <c r="M5114" s="104" t="s">
        <v>260</v>
      </c>
      <c r="N5114" s="104"/>
      <c r="O5114" s="108" t="str">
        <f>A5113</f>
        <v>17515</v>
      </c>
      <c r="P5114" s="111" t="s">
        <v>300</v>
      </c>
      <c r="Q5114" s="153">
        <v>0.52083333333333337</v>
      </c>
      <c r="R5114" s="153">
        <v>0.5625</v>
      </c>
      <c r="S5114" s="153">
        <v>4.1666666666666657E-2</v>
      </c>
      <c r="T5114" s="153" t="s">
        <v>271</v>
      </c>
      <c r="U5114" s="153">
        <v>0.55555555555555558</v>
      </c>
      <c r="V5114" s="153">
        <f>IF(ISBLANK(T5114),"",Tabella2[[#This Row],[ACT STOP]]-Tabella2[[#This Row],[ACT START]])</f>
        <v>3.472222222222221E-2</v>
      </c>
      <c r="W5114" s="104" t="s">
        <v>122</v>
      </c>
      <c r="X5114" s="104" t="s">
        <v>91</v>
      </c>
      <c r="Y5114" s="110"/>
      <c r="Z5114" s="106"/>
      <c r="AA5114" s="104"/>
      <c r="AB5114" s="107"/>
      <c r="AC5114" s="72">
        <v>1</v>
      </c>
      <c r="AH5114" s="70"/>
      <c r="AI5114" s="70"/>
      <c r="AJ5114">
        <v>0</v>
      </c>
      <c r="AL5114" s="70"/>
      <c r="BM5114" s="135" t="s">
        <v>271</v>
      </c>
      <c r="BN5114" s="136">
        <v>0.55555555555555558</v>
      </c>
      <c r="BO5114" s="101"/>
      <c r="BR5114" s="109" t="str">
        <f t="shared" si="79"/>
        <v>SH-25-5103</v>
      </c>
      <c r="BS5114" s="109" t="s">
        <v>358</v>
      </c>
      <c r="BT5114" t="s">
        <v>122</v>
      </c>
      <c r="BU5114" t="s">
        <v>399</v>
      </c>
    </row>
    <row r="5115" spans="1:73" hidden="1">
      <c r="A5115" s="103" t="s">
        <v>10654</v>
      </c>
      <c r="B5115" s="102">
        <v>45911</v>
      </c>
      <c r="C5115" s="104">
        <f>_xlfn.ISOWEEKNUM(Tabella2[[#This Row],[Date]])</f>
        <v>37</v>
      </c>
      <c r="D5115" s="104" t="s">
        <v>860</v>
      </c>
      <c r="E5115" s="104" t="s">
        <v>284</v>
      </c>
      <c r="F5115" s="104">
        <v>81</v>
      </c>
      <c r="G5115" s="104" t="s">
        <v>257</v>
      </c>
      <c r="H5115" s="105">
        <v>2</v>
      </c>
      <c r="I5115" s="104"/>
      <c r="J5115" s="104" t="s">
        <v>258</v>
      </c>
      <c r="K5115" s="104" t="s">
        <v>81</v>
      </c>
      <c r="L5115" s="104" t="s">
        <v>259</v>
      </c>
      <c r="M5115" s="104" t="s">
        <v>328</v>
      </c>
      <c r="N5115" s="104"/>
      <c r="O5115" s="106"/>
      <c r="P5115" s="111" t="s">
        <v>3752</v>
      </c>
      <c r="Q5115" s="153" t="s">
        <v>271</v>
      </c>
      <c r="R5115" s="153" t="s">
        <v>272</v>
      </c>
      <c r="S5115" s="153">
        <v>4.1666666666666657E-2</v>
      </c>
      <c r="T5115" s="153" t="s">
        <v>271</v>
      </c>
      <c r="U5115" s="153" t="s">
        <v>272</v>
      </c>
      <c r="V5115" s="153">
        <f>IF(ISBLANK(T5115),"",Tabella2[[#This Row],[ACT STOP]]-Tabella2[[#This Row],[ACT START]])</f>
        <v>4.166666666666663E-2</v>
      </c>
      <c r="W5115" s="104" t="s">
        <v>92</v>
      </c>
      <c r="X5115" s="104" t="s">
        <v>91</v>
      </c>
      <c r="Y5115" s="110"/>
      <c r="Z5115" s="106"/>
      <c r="AA5115" s="104"/>
      <c r="AB5115" s="107"/>
      <c r="AC5115" s="72">
        <v>1</v>
      </c>
      <c r="AH5115" s="70"/>
      <c r="AI5115" s="70"/>
      <c r="AJ5115">
        <v>0</v>
      </c>
      <c r="AL5115" s="70"/>
      <c r="BM5115" s="135" t="s">
        <v>271</v>
      </c>
      <c r="BN5115" s="136" t="s">
        <v>272</v>
      </c>
      <c r="BO5115" s="101"/>
      <c r="BR5115" s="109" t="str">
        <f t="shared" si="79"/>
        <v>SH-25-5104</v>
      </c>
      <c r="BS5115" s="109" t="s">
        <v>368</v>
      </c>
      <c r="BT5115" t="s">
        <v>92</v>
      </c>
      <c r="BU5115" t="s">
        <v>10655</v>
      </c>
    </row>
    <row r="5116" spans="1:73" hidden="1">
      <c r="A5116" s="103" t="s">
        <v>10656</v>
      </c>
      <c r="B5116" s="102">
        <v>45911</v>
      </c>
      <c r="C5116" s="104">
        <f>_xlfn.ISOWEEKNUM(Tabella2[[#This Row],[Date]])</f>
        <v>37</v>
      </c>
      <c r="D5116" s="104" t="s">
        <v>860</v>
      </c>
      <c r="E5116" s="104" t="s">
        <v>284</v>
      </c>
      <c r="F5116" s="104">
        <v>80</v>
      </c>
      <c r="G5116" s="104" t="s">
        <v>257</v>
      </c>
      <c r="H5116" s="105">
        <v>32</v>
      </c>
      <c r="I5116" s="104"/>
      <c r="J5116" s="104" t="s">
        <v>258</v>
      </c>
      <c r="K5116" s="104" t="s">
        <v>77</v>
      </c>
      <c r="L5116" s="104" t="s">
        <v>259</v>
      </c>
      <c r="M5116" s="104" t="s">
        <v>328</v>
      </c>
      <c r="N5116" s="104"/>
      <c r="O5116" s="106"/>
      <c r="P5116" s="111" t="s">
        <v>3752</v>
      </c>
      <c r="Q5116" s="153" t="s">
        <v>271</v>
      </c>
      <c r="R5116" s="153" t="s">
        <v>272</v>
      </c>
      <c r="S5116" s="153">
        <v>4.1666666666666657E-2</v>
      </c>
      <c r="T5116" s="153" t="s">
        <v>271</v>
      </c>
      <c r="U5116" s="153" t="s">
        <v>272</v>
      </c>
      <c r="V5116" s="153">
        <f>IF(ISBLANK(T5116),"",Tabella2[[#This Row],[ACT STOP]]-Tabella2[[#This Row],[ACT START]])</f>
        <v>4.166666666666663E-2</v>
      </c>
      <c r="W5116" s="104" t="s">
        <v>92</v>
      </c>
      <c r="X5116" s="104" t="s">
        <v>91</v>
      </c>
      <c r="Y5116" s="110"/>
      <c r="Z5116" s="106"/>
      <c r="AA5116" s="104"/>
      <c r="AB5116" s="107"/>
      <c r="AC5116" s="72">
        <v>1</v>
      </c>
      <c r="AH5116" s="70"/>
      <c r="AI5116" s="70"/>
      <c r="AJ5116">
        <v>0</v>
      </c>
      <c r="AL5116" s="70"/>
      <c r="BM5116" s="135" t="s">
        <v>271</v>
      </c>
      <c r="BN5116" s="136" t="s">
        <v>272</v>
      </c>
      <c r="BO5116" s="101"/>
      <c r="BR5116" s="109" t="str">
        <f t="shared" si="79"/>
        <v>SH-25-5105</v>
      </c>
      <c r="BS5116" s="109" t="s">
        <v>356</v>
      </c>
      <c r="BT5116" t="s">
        <v>92</v>
      </c>
      <c r="BU5116" t="s">
        <v>10657</v>
      </c>
    </row>
    <row r="5117" spans="1:73" hidden="1">
      <c r="A5117" s="103" t="s">
        <v>10658</v>
      </c>
      <c r="B5117" s="102">
        <v>45911</v>
      </c>
      <c r="C5117" s="104">
        <f>_xlfn.ISOWEEKNUM(Tabella2[[#This Row],[Date]])</f>
        <v>37</v>
      </c>
      <c r="D5117" s="104" t="s">
        <v>698</v>
      </c>
      <c r="E5117" s="104" t="s">
        <v>284</v>
      </c>
      <c r="F5117" s="104">
        <v>50</v>
      </c>
      <c r="G5117" s="104" t="s">
        <v>257</v>
      </c>
      <c r="H5117" s="105">
        <v>12</v>
      </c>
      <c r="I5117" s="104"/>
      <c r="J5117" s="104" t="s">
        <v>258</v>
      </c>
      <c r="K5117" s="104" t="s">
        <v>79</v>
      </c>
      <c r="L5117" s="104" t="s">
        <v>299</v>
      </c>
      <c r="M5117" s="104" t="s">
        <v>386</v>
      </c>
      <c r="N5117" s="104"/>
      <c r="O5117" s="106" t="str">
        <f>A5118</f>
        <v>17521</v>
      </c>
      <c r="P5117" s="111" t="s">
        <v>3992</v>
      </c>
      <c r="Q5117" s="153" t="s">
        <v>550</v>
      </c>
      <c r="R5117" s="153" t="s">
        <v>665</v>
      </c>
      <c r="S5117" s="153">
        <v>4.1666666666666657E-2</v>
      </c>
      <c r="T5117" s="153" t="s">
        <v>550</v>
      </c>
      <c r="U5117" s="153" t="s">
        <v>665</v>
      </c>
      <c r="V5117" s="153">
        <f>IF(ISBLANK(T5117),"",Tabella2[[#This Row],[ACT STOP]]-Tabella2[[#This Row],[ACT START]])</f>
        <v>4.166666666666663E-2</v>
      </c>
      <c r="W5117" s="104" t="s">
        <v>92</v>
      </c>
      <c r="X5117" s="104" t="s">
        <v>91</v>
      </c>
      <c r="Y5117" s="110"/>
      <c r="Z5117" s="106"/>
      <c r="AA5117" s="104"/>
      <c r="AB5117" s="107"/>
      <c r="AC5117" s="72">
        <v>1</v>
      </c>
      <c r="AH5117" s="70"/>
      <c r="AI5117" s="70"/>
      <c r="AJ5117">
        <v>0</v>
      </c>
      <c r="AL5117" s="70"/>
      <c r="BM5117" s="135" t="s">
        <v>550</v>
      </c>
      <c r="BN5117" s="136" t="s">
        <v>665</v>
      </c>
      <c r="BO5117" s="101"/>
      <c r="BR5117" s="109" t="str">
        <f t="shared" si="79"/>
        <v>SH-25-5106</v>
      </c>
      <c r="BS5117" s="109" t="s">
        <v>266</v>
      </c>
      <c r="BT5117" t="s">
        <v>92</v>
      </c>
      <c r="BU5117" t="s">
        <v>10659</v>
      </c>
    </row>
    <row r="5118" spans="1:73" hidden="1">
      <c r="A5118" s="103" t="s">
        <v>10660</v>
      </c>
      <c r="B5118" s="102">
        <v>45911</v>
      </c>
      <c r="C5118" s="104">
        <f>_xlfn.ISOWEEKNUM(Tabella2[[#This Row],[Date]])</f>
        <v>37</v>
      </c>
      <c r="D5118" s="104" t="s">
        <v>13714</v>
      </c>
      <c r="E5118" s="104" t="s">
        <v>284</v>
      </c>
      <c r="F5118" s="104">
        <v>48</v>
      </c>
      <c r="G5118" s="104" t="s">
        <v>284</v>
      </c>
      <c r="H5118" s="105">
        <v>9</v>
      </c>
      <c r="I5118" s="104"/>
      <c r="J5118" s="104" t="s">
        <v>258</v>
      </c>
      <c r="K5118" s="104" t="s">
        <v>78</v>
      </c>
      <c r="L5118" s="104" t="s">
        <v>299</v>
      </c>
      <c r="M5118" s="104" t="s">
        <v>386</v>
      </c>
      <c r="N5118" s="104"/>
      <c r="O5118" s="106" t="str">
        <f>A5117</f>
        <v>17520</v>
      </c>
      <c r="P5118" s="111" t="s">
        <v>3992</v>
      </c>
      <c r="Q5118" s="153">
        <v>0.58333333333333337</v>
      </c>
      <c r="R5118" s="153">
        <v>0.625</v>
      </c>
      <c r="S5118" s="153">
        <v>4.1666666666666657E-2</v>
      </c>
      <c r="T5118" s="153">
        <v>0.58333333333333337</v>
      </c>
      <c r="U5118" s="153">
        <v>0.625</v>
      </c>
      <c r="V5118" s="153">
        <f>IF(ISBLANK(T5118),"",Tabella2[[#This Row],[ACT STOP]]-Tabella2[[#This Row],[ACT START]])</f>
        <v>4.166666666666663E-2</v>
      </c>
      <c r="W5118" s="104" t="s">
        <v>122</v>
      </c>
      <c r="X5118" s="104" t="s">
        <v>91</v>
      </c>
      <c r="Y5118" s="110"/>
      <c r="Z5118" s="106"/>
      <c r="AA5118" s="104"/>
      <c r="AB5118" s="107"/>
      <c r="AC5118" s="72">
        <v>1</v>
      </c>
      <c r="AH5118" s="70"/>
      <c r="AI5118" s="70"/>
      <c r="AJ5118">
        <v>0</v>
      </c>
      <c r="AL5118" s="70"/>
      <c r="BM5118" s="135">
        <v>0.58333333333333337</v>
      </c>
      <c r="BN5118" s="136">
        <v>0.625</v>
      </c>
      <c r="BO5118" s="101"/>
      <c r="BR5118" s="109" t="str">
        <f t="shared" si="79"/>
        <v>SH-25-5107</v>
      </c>
      <c r="BS5118" s="109" t="s">
        <v>339</v>
      </c>
      <c r="BT5118" t="s">
        <v>122</v>
      </c>
      <c r="BU5118" t="s">
        <v>10661</v>
      </c>
    </row>
    <row r="5119" spans="1:73" hidden="1">
      <c r="A5119" s="103" t="s">
        <v>10662</v>
      </c>
      <c r="B5119" s="102">
        <v>45911</v>
      </c>
      <c r="C5119" s="104">
        <f>_xlfn.ISOWEEKNUM(Tabella2[[#This Row],[Date]])</f>
        <v>37</v>
      </c>
      <c r="D5119" s="104" t="s">
        <v>9764</v>
      </c>
      <c r="E5119" s="104" t="s">
        <v>284</v>
      </c>
      <c r="F5119" s="104">
        <v>78</v>
      </c>
      <c r="G5119" s="104" t="s">
        <v>257</v>
      </c>
      <c r="H5119" s="105">
        <v>10</v>
      </c>
      <c r="I5119" s="104"/>
      <c r="J5119" s="104" t="s">
        <v>258</v>
      </c>
      <c r="K5119" s="104" t="s">
        <v>83</v>
      </c>
      <c r="L5119" s="104" t="s">
        <v>259</v>
      </c>
      <c r="M5119" s="104" t="s">
        <v>276</v>
      </c>
      <c r="N5119" s="104"/>
      <c r="O5119" s="106"/>
      <c r="P5119" s="111" t="s">
        <v>322</v>
      </c>
      <c r="Q5119" s="153" t="s">
        <v>550</v>
      </c>
      <c r="R5119" s="153" t="s">
        <v>665</v>
      </c>
      <c r="S5119" s="153">
        <v>4.1666666666666657E-2</v>
      </c>
      <c r="T5119" s="153" t="s">
        <v>550</v>
      </c>
      <c r="U5119" s="153" t="s">
        <v>665</v>
      </c>
      <c r="V5119" s="153">
        <f>IF(ISBLANK(T5119),"",Tabella2[[#This Row],[ACT STOP]]-Tabella2[[#This Row],[ACT START]])</f>
        <v>4.166666666666663E-2</v>
      </c>
      <c r="W5119" s="104" t="s">
        <v>92</v>
      </c>
      <c r="X5119" s="104" t="s">
        <v>91</v>
      </c>
      <c r="Y5119" s="110"/>
      <c r="Z5119" s="106"/>
      <c r="AA5119" s="104"/>
      <c r="AB5119" s="107"/>
      <c r="AC5119" s="72">
        <v>1</v>
      </c>
      <c r="AH5119" s="70"/>
      <c r="AI5119" s="70"/>
      <c r="AJ5119">
        <v>0</v>
      </c>
      <c r="AL5119" s="70"/>
      <c r="BM5119" s="135" t="s">
        <v>550</v>
      </c>
      <c r="BN5119" s="136" t="s">
        <v>665</v>
      </c>
      <c r="BO5119" s="101"/>
      <c r="BR5119" s="109" t="str">
        <f t="shared" si="79"/>
        <v>SH-25-5108</v>
      </c>
      <c r="BS5119" s="109" t="s">
        <v>552</v>
      </c>
      <c r="BT5119" t="s">
        <v>92</v>
      </c>
      <c r="BU5119" t="s">
        <v>10663</v>
      </c>
    </row>
    <row r="5120" spans="1:73" hidden="1">
      <c r="A5120" s="103" t="s">
        <v>10664</v>
      </c>
      <c r="B5120" s="102">
        <v>45911</v>
      </c>
      <c r="C5120" s="104">
        <f>_xlfn.ISOWEEKNUM(Tabella2[[#This Row],[Date]])</f>
        <v>37</v>
      </c>
      <c r="D5120" s="104" t="s">
        <v>6766</v>
      </c>
      <c r="E5120" s="104" t="s">
        <v>284</v>
      </c>
      <c r="F5120" s="104">
        <v>79</v>
      </c>
      <c r="G5120" s="104" t="s">
        <v>257</v>
      </c>
      <c r="H5120" s="105">
        <v>5</v>
      </c>
      <c r="I5120" s="104"/>
      <c r="J5120" s="104" t="s">
        <v>258</v>
      </c>
      <c r="K5120" s="104" t="s">
        <v>80</v>
      </c>
      <c r="L5120" s="104" t="s">
        <v>259</v>
      </c>
      <c r="M5120" s="104" t="s">
        <v>328</v>
      </c>
      <c r="N5120" s="104"/>
      <c r="O5120" s="106"/>
      <c r="P5120" s="111" t="s">
        <v>3752</v>
      </c>
      <c r="Q5120" s="153" t="s">
        <v>550</v>
      </c>
      <c r="R5120" s="153" t="s">
        <v>665</v>
      </c>
      <c r="S5120" s="153">
        <v>4.1666666666666657E-2</v>
      </c>
      <c r="T5120" s="153" t="s">
        <v>550</v>
      </c>
      <c r="U5120" s="153" t="s">
        <v>665</v>
      </c>
      <c r="V5120" s="153">
        <f>IF(ISBLANK(T5120),"",Tabella2[[#This Row],[ACT STOP]]-Tabella2[[#This Row],[ACT START]])</f>
        <v>4.166666666666663E-2</v>
      </c>
      <c r="W5120" s="104" t="s">
        <v>92</v>
      </c>
      <c r="X5120" s="104" t="s">
        <v>91</v>
      </c>
      <c r="Y5120" s="110"/>
      <c r="Z5120" s="106"/>
      <c r="AA5120" s="104"/>
      <c r="AB5120" s="107"/>
      <c r="AC5120" s="72">
        <v>1</v>
      </c>
      <c r="AH5120" s="70"/>
      <c r="AI5120" s="70"/>
      <c r="AJ5120">
        <v>0</v>
      </c>
      <c r="AL5120" s="70"/>
      <c r="BM5120" s="135" t="s">
        <v>550</v>
      </c>
      <c r="BN5120" s="136" t="s">
        <v>665</v>
      </c>
      <c r="BO5120" s="101"/>
      <c r="BR5120" s="109" t="str">
        <f t="shared" si="79"/>
        <v>SH-25-5109</v>
      </c>
      <c r="BS5120" s="109" t="s">
        <v>416</v>
      </c>
      <c r="BT5120" t="s">
        <v>92</v>
      </c>
      <c r="BU5120" t="s">
        <v>10665</v>
      </c>
    </row>
    <row r="5121" spans="1:73" hidden="1">
      <c r="A5121" s="103" t="s">
        <v>10666</v>
      </c>
      <c r="B5121" s="102">
        <v>45911</v>
      </c>
      <c r="C5121" s="104">
        <f>_xlfn.ISOWEEKNUM(Tabella2[[#This Row],[Date]])</f>
        <v>37</v>
      </c>
      <c r="D5121" s="104" t="s">
        <v>9743</v>
      </c>
      <c r="E5121" s="104" t="s">
        <v>256</v>
      </c>
      <c r="F5121" s="104">
        <v>81</v>
      </c>
      <c r="G5121" s="104" t="s">
        <v>257</v>
      </c>
      <c r="H5121" s="105">
        <v>17</v>
      </c>
      <c r="I5121" s="104"/>
      <c r="J5121" s="104" t="s">
        <v>258</v>
      </c>
      <c r="K5121" s="104" t="s">
        <v>81</v>
      </c>
      <c r="L5121" s="104" t="s">
        <v>259</v>
      </c>
      <c r="M5121" s="104" t="s">
        <v>276</v>
      </c>
      <c r="N5121" s="104"/>
      <c r="O5121" s="106"/>
      <c r="P5121" s="111" t="s">
        <v>322</v>
      </c>
      <c r="Q5121" s="153" t="s">
        <v>550</v>
      </c>
      <c r="R5121" s="153" t="s">
        <v>665</v>
      </c>
      <c r="S5121" s="153">
        <v>4.1666666666666657E-2</v>
      </c>
      <c r="T5121" s="153" t="s">
        <v>550</v>
      </c>
      <c r="U5121" s="153" t="s">
        <v>665</v>
      </c>
      <c r="V5121" s="153">
        <f>IF(ISBLANK(T5121),"",Tabella2[[#This Row],[ACT STOP]]-Tabella2[[#This Row],[ACT START]])</f>
        <v>4.166666666666663E-2</v>
      </c>
      <c r="W5121" s="104" t="s">
        <v>92</v>
      </c>
      <c r="X5121" s="104" t="s">
        <v>91</v>
      </c>
      <c r="Y5121" s="110"/>
      <c r="Z5121" s="106"/>
      <c r="AA5121" s="104"/>
      <c r="AB5121" s="107"/>
      <c r="AC5121" s="72">
        <v>1</v>
      </c>
      <c r="AH5121" s="70"/>
      <c r="AI5121" s="70"/>
      <c r="AJ5121">
        <v>0</v>
      </c>
      <c r="AL5121" s="70"/>
      <c r="BM5121" s="135" t="s">
        <v>550</v>
      </c>
      <c r="BN5121" s="136" t="s">
        <v>665</v>
      </c>
      <c r="BO5121" s="101"/>
      <c r="BR5121" s="109" t="str">
        <f t="shared" si="79"/>
        <v>SH-25-5110</v>
      </c>
      <c r="BS5121" s="109" t="s">
        <v>393</v>
      </c>
      <c r="BT5121" t="s">
        <v>92</v>
      </c>
      <c r="BU5121" t="s">
        <v>10667</v>
      </c>
    </row>
    <row r="5122" spans="1:73" hidden="1">
      <c r="A5122" s="103" t="s">
        <v>10668</v>
      </c>
      <c r="B5122" s="102">
        <v>45911</v>
      </c>
      <c r="C5122" s="104">
        <f>_xlfn.ISOWEEKNUM(Tabella2[[#This Row],[Date]])</f>
        <v>37</v>
      </c>
      <c r="D5122" s="104" t="s">
        <v>722</v>
      </c>
      <c r="E5122" s="104" t="s">
        <v>327</v>
      </c>
      <c r="F5122" s="104">
        <v>79</v>
      </c>
      <c r="G5122" s="104" t="s">
        <v>257</v>
      </c>
      <c r="H5122" s="105">
        <v>32</v>
      </c>
      <c r="I5122" s="104" t="s">
        <v>258</v>
      </c>
      <c r="J5122" s="104"/>
      <c r="K5122" s="104" t="s">
        <v>79</v>
      </c>
      <c r="L5122" s="104" t="s">
        <v>299</v>
      </c>
      <c r="M5122" s="104" t="s">
        <v>276</v>
      </c>
      <c r="N5122" s="104"/>
      <c r="O5122" s="106" t="str">
        <f>A5123</f>
        <v>17528</v>
      </c>
      <c r="P5122" s="111" t="s">
        <v>650</v>
      </c>
      <c r="Q5122" s="153" t="s">
        <v>519</v>
      </c>
      <c r="R5122" s="153">
        <v>0.66666666666666663</v>
      </c>
      <c r="S5122" s="153">
        <v>2.0833333333333329E-2</v>
      </c>
      <c r="T5122" s="153" t="s">
        <v>519</v>
      </c>
      <c r="U5122" s="153">
        <v>0.66666666666666663</v>
      </c>
      <c r="V5122" s="153">
        <f>IF(ISBLANK(T5122),"",Tabella2[[#This Row],[ACT STOP]]-Tabella2[[#This Row],[ACT START]])</f>
        <v>2.0833333333333259E-2</v>
      </c>
      <c r="W5122" s="104" t="s">
        <v>92</v>
      </c>
      <c r="X5122" s="104" t="s">
        <v>91</v>
      </c>
      <c r="Y5122" s="110"/>
      <c r="Z5122" s="106"/>
      <c r="AA5122" s="104"/>
      <c r="AB5122" s="107"/>
      <c r="AC5122" s="72">
        <v>1</v>
      </c>
      <c r="AH5122" s="70"/>
      <c r="AI5122" s="70"/>
      <c r="AJ5122">
        <v>0</v>
      </c>
      <c r="AL5122" s="70"/>
      <c r="BM5122" s="135" t="s">
        <v>519</v>
      </c>
      <c r="BN5122" s="136">
        <v>0.66666666666666663</v>
      </c>
      <c r="BO5122" s="101"/>
      <c r="BR5122" s="109" t="str">
        <f t="shared" si="79"/>
        <v>SH-25-5111</v>
      </c>
      <c r="BS5122" s="109" t="s">
        <v>356</v>
      </c>
      <c r="BT5122" t="s">
        <v>92</v>
      </c>
      <c r="BU5122" t="s">
        <v>10669</v>
      </c>
    </row>
    <row r="5123" spans="1:73" hidden="1">
      <c r="A5123" s="103" t="s">
        <v>10670</v>
      </c>
      <c r="B5123" s="102">
        <v>45911</v>
      </c>
      <c r="C5123" s="104">
        <f>_xlfn.ISOWEEKNUM(Tabella2[[#This Row],[Date]])</f>
        <v>37</v>
      </c>
      <c r="D5123" s="104" t="s">
        <v>195</v>
      </c>
      <c r="E5123" s="104" t="s">
        <v>880</v>
      </c>
      <c r="F5123" s="104"/>
      <c r="G5123" s="104" t="s">
        <v>284</v>
      </c>
      <c r="H5123" s="105">
        <v>23</v>
      </c>
      <c r="I5123" s="104"/>
      <c r="J5123" s="104" t="s">
        <v>258</v>
      </c>
      <c r="K5123" s="104" t="s">
        <v>78</v>
      </c>
      <c r="L5123" s="104" t="s">
        <v>299</v>
      </c>
      <c r="M5123" s="104" t="s">
        <v>276</v>
      </c>
      <c r="N5123" s="104"/>
      <c r="O5123" s="106" t="str">
        <f>A5122</f>
        <v>17527</v>
      </c>
      <c r="P5123" s="111" t="s">
        <v>300</v>
      </c>
      <c r="Q5123" s="153">
        <v>0.64583333333333337</v>
      </c>
      <c r="R5123" s="153">
        <v>0.66666666666666663</v>
      </c>
      <c r="S5123" s="153">
        <v>2.0833333333333329E-2</v>
      </c>
      <c r="T5123" s="153">
        <v>0.64583333333333337</v>
      </c>
      <c r="U5123" s="153">
        <v>0.66666666666666663</v>
      </c>
      <c r="V5123" s="153">
        <f>IF(ISBLANK(T5123),"",Tabella2[[#This Row],[ACT STOP]]-Tabella2[[#This Row],[ACT START]])</f>
        <v>2.0833333333333259E-2</v>
      </c>
      <c r="W5123" s="104" t="s">
        <v>122</v>
      </c>
      <c r="X5123" s="104" t="s">
        <v>91</v>
      </c>
      <c r="Y5123" s="110"/>
      <c r="Z5123" s="106"/>
      <c r="AA5123" s="104"/>
      <c r="AB5123" s="107"/>
      <c r="AC5123" s="72">
        <v>1</v>
      </c>
      <c r="AH5123" s="70"/>
      <c r="AI5123" s="70"/>
      <c r="AJ5123">
        <v>0</v>
      </c>
      <c r="AL5123" s="70"/>
      <c r="BM5123" s="135">
        <v>0.64583333333333337</v>
      </c>
      <c r="BN5123" s="136">
        <v>0.66666666666666663</v>
      </c>
      <c r="BO5123" s="101"/>
      <c r="BR5123" s="109" t="str">
        <f t="shared" si="79"/>
        <v>SH-25-5112</v>
      </c>
      <c r="BS5123" s="109" t="s">
        <v>358</v>
      </c>
      <c r="BT5123" t="s">
        <v>122</v>
      </c>
      <c r="BU5123" t="s">
        <v>881</v>
      </c>
    </row>
    <row r="5124" spans="1:73" hidden="1">
      <c r="A5124" s="103" t="s">
        <v>10671</v>
      </c>
      <c r="B5124" s="102">
        <v>45911</v>
      </c>
      <c r="C5124" s="104">
        <f>_xlfn.ISOWEEKNUM(Tabella2[[#This Row],[Date]])</f>
        <v>37</v>
      </c>
      <c r="D5124" s="104" t="s">
        <v>722</v>
      </c>
      <c r="E5124" s="104" t="s">
        <v>327</v>
      </c>
      <c r="F5124" s="104">
        <v>81</v>
      </c>
      <c r="G5124" s="104" t="s">
        <v>284</v>
      </c>
      <c r="H5124" s="105">
        <v>23</v>
      </c>
      <c r="I5124" s="104" t="s">
        <v>258</v>
      </c>
      <c r="J5124" s="104"/>
      <c r="K5124" s="104" t="s">
        <v>79</v>
      </c>
      <c r="L5124" s="104" t="s">
        <v>299</v>
      </c>
      <c r="M5124" s="104" t="s">
        <v>276</v>
      </c>
      <c r="N5124" s="104"/>
      <c r="O5124" s="106" t="str">
        <f>A5125</f>
        <v>17530</v>
      </c>
      <c r="P5124" s="111" t="s">
        <v>650</v>
      </c>
      <c r="Q5124" s="153" t="s">
        <v>2642</v>
      </c>
      <c r="R5124" s="153">
        <v>0.69097222222222221</v>
      </c>
      <c r="S5124" s="153">
        <v>2.0833333333333329E-2</v>
      </c>
      <c r="T5124" s="153"/>
      <c r="U5124" s="153"/>
      <c r="V5124" s="153" t="str">
        <f>IF(ISBLANK(T5124),"",Tabella2[[#This Row],[ACT STOP]]-Tabella2[[#This Row],[ACT START]])</f>
        <v/>
      </c>
      <c r="W5124" s="104" t="s">
        <v>108</v>
      </c>
      <c r="X5124" s="104" t="s">
        <v>97</v>
      </c>
      <c r="Y5124" s="110"/>
      <c r="Z5124" s="106"/>
      <c r="AA5124" s="104"/>
      <c r="AB5124" s="107"/>
      <c r="AC5124" s="72">
        <v>0</v>
      </c>
      <c r="AH5124" s="70"/>
      <c r="AI5124" s="70"/>
      <c r="AJ5124">
        <v>0</v>
      </c>
      <c r="AL5124" s="70"/>
      <c r="BL5124" t="s">
        <v>10211</v>
      </c>
      <c r="BM5124" s="135">
        <v>0</v>
      </c>
      <c r="BN5124" s="136">
        <v>0</v>
      </c>
      <c r="BO5124" s="101"/>
      <c r="BR5124" s="109" t="str">
        <f t="shared" si="79"/>
        <v>SH-25-5113</v>
      </c>
      <c r="BS5124" s="109" t="s">
        <v>358</v>
      </c>
      <c r="BT5124" t="s">
        <v>108</v>
      </c>
      <c r="BU5124" t="s">
        <v>10672</v>
      </c>
    </row>
    <row r="5125" spans="1:73" hidden="1">
      <c r="A5125" s="103" t="s">
        <v>10673</v>
      </c>
      <c r="B5125" s="102">
        <v>45911</v>
      </c>
      <c r="C5125" s="104">
        <f>_xlfn.ISOWEEKNUM(Tabella2[[#This Row],[Date]])</f>
        <v>37</v>
      </c>
      <c r="D5125" s="104" t="s">
        <v>195</v>
      </c>
      <c r="E5125" s="104" t="s">
        <v>880</v>
      </c>
      <c r="F5125" s="104"/>
      <c r="G5125" s="104" t="s">
        <v>257</v>
      </c>
      <c r="H5125" s="105">
        <v>32</v>
      </c>
      <c r="I5125" s="104"/>
      <c r="J5125" s="104" t="s">
        <v>258</v>
      </c>
      <c r="K5125" s="104" t="s">
        <v>78</v>
      </c>
      <c r="L5125" s="104" t="s">
        <v>299</v>
      </c>
      <c r="M5125" s="104" t="s">
        <v>276</v>
      </c>
      <c r="N5125" s="104"/>
      <c r="O5125" s="106" t="str">
        <f>A5124</f>
        <v>17529</v>
      </c>
      <c r="P5125" s="111" t="s">
        <v>300</v>
      </c>
      <c r="Q5125" s="153">
        <v>0.67013888888888884</v>
      </c>
      <c r="R5125" s="153">
        <v>0.69097222222222221</v>
      </c>
      <c r="S5125" s="153">
        <v>2.0833333333333329E-2</v>
      </c>
      <c r="T5125" s="153"/>
      <c r="U5125" s="153"/>
      <c r="V5125" s="153" t="str">
        <f>IF(ISBLANK(T5125),"",Tabella2[[#This Row],[ACT STOP]]-Tabella2[[#This Row],[ACT START]])</f>
        <v/>
      </c>
      <c r="W5125" s="104" t="s">
        <v>108</v>
      </c>
      <c r="X5125" s="104" t="s">
        <v>143</v>
      </c>
      <c r="Y5125" s="110"/>
      <c r="Z5125" s="106"/>
      <c r="AA5125" s="104"/>
      <c r="AB5125" s="107"/>
      <c r="AC5125" s="72">
        <v>0</v>
      </c>
      <c r="AH5125" s="70"/>
      <c r="AI5125" s="70"/>
      <c r="AJ5125">
        <v>0</v>
      </c>
      <c r="AL5125" s="70"/>
      <c r="BL5125" t="s">
        <v>10211</v>
      </c>
      <c r="BM5125" s="135">
        <v>0</v>
      </c>
      <c r="BN5125" s="136">
        <v>0</v>
      </c>
      <c r="BO5125" s="101"/>
      <c r="BR5125" s="109" t="str">
        <f t="shared" si="79"/>
        <v>SH-25-5114</v>
      </c>
      <c r="BS5125" s="109" t="s">
        <v>356</v>
      </c>
      <c r="BT5125" t="s">
        <v>108</v>
      </c>
      <c r="BU5125" t="s">
        <v>881</v>
      </c>
    </row>
    <row r="5126" spans="1:73" hidden="1">
      <c r="A5126" s="103" t="s">
        <v>10674</v>
      </c>
      <c r="B5126" s="102">
        <v>45911</v>
      </c>
      <c r="C5126" s="104">
        <f>_xlfn.ISOWEEKNUM(Tabella2[[#This Row],[Date]])</f>
        <v>37</v>
      </c>
      <c r="D5126" s="104" t="s">
        <v>9764</v>
      </c>
      <c r="E5126" s="104" t="s">
        <v>284</v>
      </c>
      <c r="F5126" s="104">
        <v>76</v>
      </c>
      <c r="G5126" s="104" t="s">
        <v>257</v>
      </c>
      <c r="H5126" s="105">
        <v>1</v>
      </c>
      <c r="I5126" s="104"/>
      <c r="J5126" s="104" t="s">
        <v>258</v>
      </c>
      <c r="K5126" s="104" t="s">
        <v>83</v>
      </c>
      <c r="L5126" s="104" t="s">
        <v>259</v>
      </c>
      <c r="M5126" s="104" t="s">
        <v>276</v>
      </c>
      <c r="N5126" s="104"/>
      <c r="O5126" s="106"/>
      <c r="P5126" s="111" t="s">
        <v>322</v>
      </c>
      <c r="Q5126" s="153" t="s">
        <v>519</v>
      </c>
      <c r="R5126" s="153" t="s">
        <v>520</v>
      </c>
      <c r="S5126" s="153">
        <v>4.1666666666666657E-2</v>
      </c>
      <c r="T5126" s="153" t="s">
        <v>519</v>
      </c>
      <c r="U5126" s="153" t="s">
        <v>520</v>
      </c>
      <c r="V5126" s="153">
        <f>IF(ISBLANK(T5126),"",Tabella2[[#This Row],[ACT STOP]]-Tabella2[[#This Row],[ACT START]])</f>
        <v>4.166666666666663E-2</v>
      </c>
      <c r="W5126" s="104" t="s">
        <v>92</v>
      </c>
      <c r="X5126" s="104" t="s">
        <v>91</v>
      </c>
      <c r="Y5126" s="110"/>
      <c r="Z5126" s="106"/>
      <c r="AA5126" s="104"/>
      <c r="AB5126" s="107"/>
      <c r="AC5126" s="72">
        <v>1</v>
      </c>
      <c r="AH5126" s="70"/>
      <c r="AI5126" s="70"/>
      <c r="AJ5126">
        <v>0</v>
      </c>
      <c r="AL5126" s="70"/>
      <c r="BM5126" s="135" t="s">
        <v>519</v>
      </c>
      <c r="BN5126" s="136" t="s">
        <v>520</v>
      </c>
      <c r="BO5126" s="101"/>
      <c r="BR5126" s="109" t="str">
        <f t="shared" si="79"/>
        <v>SH-25-5115</v>
      </c>
      <c r="BS5126" s="109" t="s">
        <v>332</v>
      </c>
      <c r="BT5126" t="s">
        <v>92</v>
      </c>
      <c r="BU5126" t="s">
        <v>10675</v>
      </c>
    </row>
    <row r="5127" spans="1:73" hidden="1">
      <c r="A5127" s="103" t="s">
        <v>10676</v>
      </c>
      <c r="B5127" s="102">
        <v>45911</v>
      </c>
      <c r="C5127" s="104">
        <f>_xlfn.ISOWEEKNUM(Tabella2[[#This Row],[Date]])</f>
        <v>37</v>
      </c>
      <c r="D5127" s="104" t="s">
        <v>6766</v>
      </c>
      <c r="E5127" s="104" t="s">
        <v>284</v>
      </c>
      <c r="F5127" s="104">
        <v>77</v>
      </c>
      <c r="G5127" s="104" t="s">
        <v>257</v>
      </c>
      <c r="H5127" s="105">
        <v>2</v>
      </c>
      <c r="I5127" s="104"/>
      <c r="J5127" s="104" t="s">
        <v>258</v>
      </c>
      <c r="K5127" s="104" t="s">
        <v>80</v>
      </c>
      <c r="L5127" s="104" t="s">
        <v>259</v>
      </c>
      <c r="M5127" s="104" t="s">
        <v>328</v>
      </c>
      <c r="N5127" s="104"/>
      <c r="O5127" s="106"/>
      <c r="P5127" s="111" t="s">
        <v>3752</v>
      </c>
      <c r="Q5127" s="153" t="s">
        <v>519</v>
      </c>
      <c r="R5127" s="153" t="s">
        <v>520</v>
      </c>
      <c r="S5127" s="153">
        <v>4.1666666666666657E-2</v>
      </c>
      <c r="T5127" s="153" t="s">
        <v>519</v>
      </c>
      <c r="U5127" s="153" t="s">
        <v>520</v>
      </c>
      <c r="V5127" s="153">
        <f>IF(ISBLANK(T5127),"",Tabella2[[#This Row],[ACT STOP]]-Tabella2[[#This Row],[ACT START]])</f>
        <v>4.166666666666663E-2</v>
      </c>
      <c r="W5127" s="104" t="s">
        <v>92</v>
      </c>
      <c r="X5127" s="104" t="s">
        <v>91</v>
      </c>
      <c r="Y5127" s="110"/>
      <c r="Z5127" s="106"/>
      <c r="AA5127" s="104"/>
      <c r="AB5127" s="107"/>
      <c r="AC5127" s="72">
        <v>1</v>
      </c>
      <c r="AH5127" s="70"/>
      <c r="AI5127" s="70"/>
      <c r="AJ5127">
        <v>0</v>
      </c>
      <c r="AL5127" s="70"/>
      <c r="BM5127" s="135" t="s">
        <v>519</v>
      </c>
      <c r="BN5127" s="136" t="s">
        <v>520</v>
      </c>
      <c r="BO5127" s="101"/>
      <c r="BR5127" s="109" t="str">
        <f t="shared" si="79"/>
        <v>SH-25-5116</v>
      </c>
      <c r="BS5127" s="109" t="s">
        <v>368</v>
      </c>
      <c r="BT5127" t="s">
        <v>92</v>
      </c>
      <c r="BU5127" t="s">
        <v>10677</v>
      </c>
    </row>
    <row r="5128" spans="1:73" hidden="1">
      <c r="A5128" s="103" t="s">
        <v>10678</v>
      </c>
      <c r="B5128" s="102">
        <v>45911</v>
      </c>
      <c r="C5128" s="104">
        <f>_xlfn.ISOWEEKNUM(Tabella2[[#This Row],[Date]])</f>
        <v>37</v>
      </c>
      <c r="D5128" s="104" t="s">
        <v>6396</v>
      </c>
      <c r="E5128" s="104" t="s">
        <v>256</v>
      </c>
      <c r="F5128" s="104">
        <v>75</v>
      </c>
      <c r="G5128" s="104" t="s">
        <v>257</v>
      </c>
      <c r="H5128" s="105">
        <v>9</v>
      </c>
      <c r="I5128" s="104"/>
      <c r="J5128" s="104" t="s">
        <v>258</v>
      </c>
      <c r="K5128" s="104" t="s">
        <v>81</v>
      </c>
      <c r="L5128" s="104" t="s">
        <v>259</v>
      </c>
      <c r="M5128" s="104" t="s">
        <v>276</v>
      </c>
      <c r="N5128" s="104"/>
      <c r="O5128" s="106"/>
      <c r="P5128" s="111" t="s">
        <v>7629</v>
      </c>
      <c r="Q5128" s="153" t="s">
        <v>519</v>
      </c>
      <c r="R5128" s="153" t="s">
        <v>520</v>
      </c>
      <c r="S5128" s="153">
        <v>4.1666666666666657E-2</v>
      </c>
      <c r="T5128" s="153" t="s">
        <v>519</v>
      </c>
      <c r="U5128" s="153" t="s">
        <v>520</v>
      </c>
      <c r="V5128" s="153">
        <f>IF(ISBLANK(T5128),"",Tabella2[[#This Row],[ACT STOP]]-Tabella2[[#This Row],[ACT START]])</f>
        <v>4.166666666666663E-2</v>
      </c>
      <c r="W5128" s="104" t="s">
        <v>92</v>
      </c>
      <c r="X5128" s="104" t="s">
        <v>91</v>
      </c>
      <c r="Y5128" s="110"/>
      <c r="Z5128" s="106"/>
      <c r="AA5128" s="104"/>
      <c r="AB5128" s="107"/>
      <c r="AC5128" s="72">
        <v>1</v>
      </c>
      <c r="AH5128" s="70"/>
      <c r="AI5128" s="70"/>
      <c r="AJ5128">
        <v>0</v>
      </c>
      <c r="AL5128" s="70"/>
      <c r="BM5128" s="135" t="s">
        <v>519</v>
      </c>
      <c r="BN5128" s="136" t="s">
        <v>520</v>
      </c>
      <c r="BO5128" s="101"/>
      <c r="BR5128" s="109" t="str">
        <f t="shared" si="79"/>
        <v>SH-25-5117</v>
      </c>
      <c r="BS5128" s="109" t="s">
        <v>318</v>
      </c>
      <c r="BT5128" t="s">
        <v>92</v>
      </c>
      <c r="BU5128" t="s">
        <v>8967</v>
      </c>
    </row>
    <row r="5129" spans="1:73" hidden="1">
      <c r="A5129" s="103" t="s">
        <v>10679</v>
      </c>
      <c r="B5129" s="102">
        <v>45911</v>
      </c>
      <c r="C5129" s="104">
        <f>_xlfn.ISOWEEKNUM(Tabella2[[#This Row],[Date]])</f>
        <v>37</v>
      </c>
      <c r="D5129" s="104" t="s">
        <v>9743</v>
      </c>
      <c r="E5129" s="104" t="s">
        <v>256</v>
      </c>
      <c r="F5129" s="104">
        <v>84</v>
      </c>
      <c r="G5129" s="104" t="s">
        <v>284</v>
      </c>
      <c r="H5129" s="105">
        <v>22</v>
      </c>
      <c r="I5129" s="104"/>
      <c r="J5129" s="104" t="s">
        <v>258</v>
      </c>
      <c r="K5129" s="104" t="s">
        <v>77</v>
      </c>
      <c r="L5129" s="104" t="s">
        <v>259</v>
      </c>
      <c r="M5129" s="104" t="s">
        <v>276</v>
      </c>
      <c r="N5129" s="104"/>
      <c r="O5129" s="106"/>
      <c r="P5129" s="111" t="s">
        <v>7629</v>
      </c>
      <c r="Q5129" s="153" t="s">
        <v>519</v>
      </c>
      <c r="R5129" s="153" t="s">
        <v>520</v>
      </c>
      <c r="S5129" s="153">
        <v>4.1666666666666657E-2</v>
      </c>
      <c r="T5129" s="153">
        <v>0.64236111111111105</v>
      </c>
      <c r="U5129" s="153">
        <v>0.68402777777777779</v>
      </c>
      <c r="V5129" s="153">
        <f>IF(ISBLANK(T5129),"",Tabella2[[#This Row],[ACT STOP]]-Tabella2[[#This Row],[ACT START]])</f>
        <v>4.1666666666666741E-2</v>
      </c>
      <c r="W5129" s="104" t="s">
        <v>92</v>
      </c>
      <c r="X5129" s="104" t="s">
        <v>91</v>
      </c>
      <c r="Y5129" s="110" t="s">
        <v>10680</v>
      </c>
      <c r="Z5129" s="106"/>
      <c r="AA5129" s="104"/>
      <c r="AB5129" s="107"/>
      <c r="AC5129" s="72">
        <v>1</v>
      </c>
      <c r="AH5129" s="70"/>
      <c r="AI5129" s="70"/>
      <c r="AJ5129">
        <v>0</v>
      </c>
      <c r="AL5129" s="70"/>
      <c r="BM5129" s="135" t="s">
        <v>519</v>
      </c>
      <c r="BN5129" s="136" t="s">
        <v>520</v>
      </c>
      <c r="BO5129" s="101"/>
      <c r="BR5129" s="109" t="str">
        <f t="shared" si="79"/>
        <v>SH-25-5118</v>
      </c>
      <c r="BS5129" s="109" t="s">
        <v>295</v>
      </c>
      <c r="BT5129" t="s">
        <v>92</v>
      </c>
      <c r="BU5129" t="s">
        <v>10681</v>
      </c>
    </row>
    <row r="5130" spans="1:73" hidden="1">
      <c r="A5130" s="103" t="s">
        <v>10682</v>
      </c>
      <c r="B5130" s="102">
        <v>45912</v>
      </c>
      <c r="C5130" s="104">
        <f>_xlfn.ISOWEEKNUM(Tabella2[[#This Row],[Date]])</f>
        <v>37</v>
      </c>
      <c r="D5130" s="104" t="s">
        <v>722</v>
      </c>
      <c r="E5130" s="104" t="s">
        <v>327</v>
      </c>
      <c r="F5130" s="104">
        <v>82</v>
      </c>
      <c r="G5130" s="104" t="s">
        <v>257</v>
      </c>
      <c r="H5130" s="105">
        <v>5</v>
      </c>
      <c r="I5130" s="104" t="s">
        <v>258</v>
      </c>
      <c r="J5130" s="104"/>
      <c r="K5130" s="104" t="s">
        <v>79</v>
      </c>
      <c r="L5130" s="104" t="s">
        <v>299</v>
      </c>
      <c r="M5130" s="104" t="s">
        <v>276</v>
      </c>
      <c r="N5130" s="104"/>
      <c r="O5130" s="106" t="str">
        <f>A5131</f>
        <v>17536</v>
      </c>
      <c r="P5130" s="111" t="s">
        <v>1307</v>
      </c>
      <c r="Q5130" s="153" t="s">
        <v>866</v>
      </c>
      <c r="R5130" s="153">
        <v>0.27430555555555558</v>
      </c>
      <c r="S5130" s="153">
        <v>2.0833333333333329E-2</v>
      </c>
      <c r="T5130" s="153">
        <v>0.25347222222222221</v>
      </c>
      <c r="U5130" s="153">
        <v>0.27430555555555558</v>
      </c>
      <c r="V5130" s="153">
        <f>IF(ISBLANK(T5130),"",Tabella2[[#This Row],[ACT STOP]]-Tabella2[[#This Row],[ACT START]])</f>
        <v>2.083333333333337E-2</v>
      </c>
      <c r="W5130" s="104" t="s">
        <v>92</v>
      </c>
      <c r="X5130" s="104" t="s">
        <v>91</v>
      </c>
      <c r="Y5130" s="110"/>
      <c r="Z5130" s="106"/>
      <c r="AA5130" s="104"/>
      <c r="AB5130" s="107"/>
      <c r="AC5130" s="72">
        <v>1</v>
      </c>
      <c r="AH5130" s="70"/>
      <c r="AI5130" s="70"/>
      <c r="AJ5130">
        <v>0</v>
      </c>
      <c r="AL5130" s="70"/>
      <c r="BM5130" s="135">
        <v>0.25347222222222221</v>
      </c>
      <c r="BN5130" s="136">
        <v>0.27430555555555558</v>
      </c>
      <c r="BO5130" s="101"/>
      <c r="BR5130" s="109" t="str">
        <f t="shared" si="79"/>
        <v>SH-25-5119</v>
      </c>
      <c r="BS5130" s="109" t="s">
        <v>416</v>
      </c>
      <c r="BT5130" t="s">
        <v>92</v>
      </c>
      <c r="BU5130" t="s">
        <v>10683</v>
      </c>
    </row>
    <row r="5131" spans="1:73" hidden="1">
      <c r="A5131" s="103" t="s">
        <v>10684</v>
      </c>
      <c r="B5131" s="102">
        <v>45912</v>
      </c>
      <c r="C5131" s="104">
        <f>_xlfn.ISOWEEKNUM(Tabella2[[#This Row],[Date]])</f>
        <v>37</v>
      </c>
      <c r="D5131" s="104" t="s">
        <v>195</v>
      </c>
      <c r="E5131" s="104" t="s">
        <v>880</v>
      </c>
      <c r="F5131" s="104"/>
      <c r="G5131" s="104" t="s">
        <v>257</v>
      </c>
      <c r="H5131" s="105">
        <v>10</v>
      </c>
      <c r="I5131" s="104"/>
      <c r="J5131" s="104" t="s">
        <v>258</v>
      </c>
      <c r="K5131" s="104" t="s">
        <v>78</v>
      </c>
      <c r="L5131" s="104" t="s">
        <v>299</v>
      </c>
      <c r="M5131" s="104" t="s">
        <v>276</v>
      </c>
      <c r="N5131" s="104"/>
      <c r="O5131" s="106" t="str">
        <f>A5130</f>
        <v>17535</v>
      </c>
      <c r="P5131" s="111" t="s">
        <v>300</v>
      </c>
      <c r="Q5131" s="153">
        <v>0.25347222222222221</v>
      </c>
      <c r="R5131" s="153">
        <v>0.27430555555555558</v>
      </c>
      <c r="S5131" s="153">
        <v>2.0833333333333329E-2</v>
      </c>
      <c r="T5131" s="153">
        <v>0.25347222222222221</v>
      </c>
      <c r="U5131" s="153">
        <v>0.27430555555555558</v>
      </c>
      <c r="V5131" s="153">
        <f>IF(ISBLANK(T5131),"",Tabella2[[#This Row],[ACT STOP]]-Tabella2[[#This Row],[ACT START]])</f>
        <v>2.083333333333337E-2</v>
      </c>
      <c r="W5131" s="104" t="s">
        <v>122</v>
      </c>
      <c r="X5131" s="104" t="s">
        <v>91</v>
      </c>
      <c r="Y5131" s="110"/>
      <c r="Z5131" s="106"/>
      <c r="AA5131" s="104"/>
      <c r="AB5131" s="107"/>
      <c r="AC5131" s="72">
        <v>1</v>
      </c>
      <c r="AH5131" s="70"/>
      <c r="AI5131" s="70"/>
      <c r="AJ5131">
        <v>0</v>
      </c>
      <c r="AL5131" s="70"/>
      <c r="BM5131" s="135">
        <v>0.25347222222222221</v>
      </c>
      <c r="BN5131" s="136">
        <v>0.27430555555555558</v>
      </c>
      <c r="BO5131" s="101"/>
      <c r="BR5131" s="109" t="str">
        <f t="shared" si="79"/>
        <v>SH-25-5120</v>
      </c>
      <c r="BS5131" s="109" t="s">
        <v>552</v>
      </c>
      <c r="BT5131" t="s">
        <v>122</v>
      </c>
      <c r="BU5131" t="s">
        <v>881</v>
      </c>
    </row>
    <row r="5132" spans="1:73" hidden="1">
      <c r="A5132" s="103" t="s">
        <v>10685</v>
      </c>
      <c r="B5132" s="102">
        <v>45912</v>
      </c>
      <c r="C5132" s="104">
        <f>_xlfn.ISOWEEKNUM(Tabella2[[#This Row],[Date]])</f>
        <v>37</v>
      </c>
      <c r="D5132" s="104" t="s">
        <v>722</v>
      </c>
      <c r="E5132" s="104" t="s">
        <v>327</v>
      </c>
      <c r="F5132" s="104">
        <v>77</v>
      </c>
      <c r="G5132" s="104" t="s">
        <v>257</v>
      </c>
      <c r="H5132" s="105">
        <v>10</v>
      </c>
      <c r="I5132" s="104" t="s">
        <v>258</v>
      </c>
      <c r="J5132" s="104"/>
      <c r="K5132" s="104" t="s">
        <v>79</v>
      </c>
      <c r="L5132" s="104" t="s">
        <v>299</v>
      </c>
      <c r="M5132" s="104" t="s">
        <v>276</v>
      </c>
      <c r="N5132" s="104"/>
      <c r="O5132" s="106" t="str">
        <f>A5133</f>
        <v>17538</v>
      </c>
      <c r="P5132" s="111" t="s">
        <v>1307</v>
      </c>
      <c r="Q5132" s="153" t="s">
        <v>9254</v>
      </c>
      <c r="R5132" s="153">
        <v>0.2986111111111111</v>
      </c>
      <c r="S5132" s="153">
        <v>2.0833333333333329E-2</v>
      </c>
      <c r="T5132" s="153">
        <v>0.27777777777777779</v>
      </c>
      <c r="U5132" s="153">
        <v>0.2986111111111111</v>
      </c>
      <c r="V5132" s="153">
        <f>IF(ISBLANK(T5132),"",Tabella2[[#This Row],[ACT STOP]]-Tabella2[[#This Row],[ACT START]])</f>
        <v>2.0833333333333315E-2</v>
      </c>
      <c r="W5132" s="104" t="s">
        <v>92</v>
      </c>
      <c r="X5132" s="104" t="s">
        <v>91</v>
      </c>
      <c r="Y5132" s="110"/>
      <c r="Z5132" s="106"/>
      <c r="AA5132" s="104"/>
      <c r="AB5132" s="107"/>
      <c r="AC5132" s="72">
        <v>1</v>
      </c>
      <c r="AH5132" s="70"/>
      <c r="AI5132" s="70"/>
      <c r="AJ5132">
        <v>0</v>
      </c>
      <c r="AL5132" s="70"/>
      <c r="BM5132" s="135">
        <v>0.27777777777777779</v>
      </c>
      <c r="BN5132" s="136">
        <v>0.2986111111111111</v>
      </c>
      <c r="BO5132" s="101">
        <v>3.472222222222222E-3</v>
      </c>
      <c r="BQ5132" t="s">
        <v>102</v>
      </c>
      <c r="BR5132" s="109" t="str">
        <f t="shared" si="79"/>
        <v>SH-25-5121</v>
      </c>
      <c r="BS5132" s="109" t="s">
        <v>552</v>
      </c>
      <c r="BT5132" t="s">
        <v>92</v>
      </c>
      <c r="BU5132" t="s">
        <v>10686</v>
      </c>
    </row>
    <row r="5133" spans="1:73" hidden="1">
      <c r="A5133" s="103" t="s">
        <v>10687</v>
      </c>
      <c r="B5133" s="102">
        <v>45912</v>
      </c>
      <c r="C5133" s="104">
        <f>_xlfn.ISOWEEKNUM(Tabella2[[#This Row],[Date]])</f>
        <v>37</v>
      </c>
      <c r="D5133" s="104" t="s">
        <v>195</v>
      </c>
      <c r="E5133" s="104" t="s">
        <v>880</v>
      </c>
      <c r="F5133" s="104"/>
      <c r="G5133" s="104" t="s">
        <v>257</v>
      </c>
      <c r="H5133" s="105">
        <v>5</v>
      </c>
      <c r="I5133" s="104"/>
      <c r="J5133" s="104" t="s">
        <v>258</v>
      </c>
      <c r="K5133" s="104" t="s">
        <v>78</v>
      </c>
      <c r="L5133" s="104" t="s">
        <v>299</v>
      </c>
      <c r="M5133" s="104" t="s">
        <v>276</v>
      </c>
      <c r="N5133" s="104"/>
      <c r="O5133" s="106" t="str">
        <f>A5132</f>
        <v>17537</v>
      </c>
      <c r="P5133" s="111" t="s">
        <v>300</v>
      </c>
      <c r="Q5133" s="153">
        <v>0.27777777777777779</v>
      </c>
      <c r="R5133" s="153">
        <v>0.2986111111111111</v>
      </c>
      <c r="S5133" s="153">
        <v>2.0833333333333329E-2</v>
      </c>
      <c r="T5133" s="153">
        <v>0.27777777777777779</v>
      </c>
      <c r="U5133" s="153">
        <v>0.2986111111111111</v>
      </c>
      <c r="V5133" s="153">
        <f>IF(ISBLANK(T5133),"",Tabella2[[#This Row],[ACT STOP]]-Tabella2[[#This Row],[ACT START]])</f>
        <v>2.0833333333333315E-2</v>
      </c>
      <c r="W5133" s="104" t="s">
        <v>122</v>
      </c>
      <c r="X5133" s="104" t="s">
        <v>91</v>
      </c>
      <c r="Y5133" s="110"/>
      <c r="Z5133" s="106"/>
      <c r="AA5133" s="104"/>
      <c r="AB5133" s="107"/>
      <c r="AC5133" s="72">
        <v>1</v>
      </c>
      <c r="AH5133" s="70"/>
      <c r="AI5133" s="70"/>
      <c r="AJ5133">
        <v>0</v>
      </c>
      <c r="AL5133" s="70"/>
      <c r="BM5133" s="135">
        <v>0.27777777777777779</v>
      </c>
      <c r="BN5133" s="136">
        <v>0.2986111111111111</v>
      </c>
      <c r="BO5133" s="101">
        <v>3.472222222222222E-3</v>
      </c>
      <c r="BQ5133" t="s">
        <v>102</v>
      </c>
      <c r="BR5133" s="109" t="str">
        <f t="shared" ref="BR5133:BR5196" si="80">_xlfn.CONCAT(LEFT(BR5132,6),TEXT(RIGHT(BR5132,4)+1,"0000"))</f>
        <v>SH-25-5122</v>
      </c>
      <c r="BS5133" s="109" t="s">
        <v>416</v>
      </c>
      <c r="BT5133" t="s">
        <v>122</v>
      </c>
      <c r="BU5133" t="s">
        <v>881</v>
      </c>
    </row>
    <row r="5134" spans="1:73" hidden="1">
      <c r="A5134" s="103" t="s">
        <v>10688</v>
      </c>
      <c r="B5134" s="102">
        <v>45912</v>
      </c>
      <c r="C5134" s="104">
        <f>_xlfn.ISOWEEKNUM(Tabella2[[#This Row],[Date]])</f>
        <v>37</v>
      </c>
      <c r="D5134" s="104" t="s">
        <v>698</v>
      </c>
      <c r="E5134" s="104" t="s">
        <v>284</v>
      </c>
      <c r="F5134" s="104">
        <v>50</v>
      </c>
      <c r="G5134" s="104" t="s">
        <v>257</v>
      </c>
      <c r="H5134" s="105">
        <v>32</v>
      </c>
      <c r="I5134" s="104"/>
      <c r="J5134" s="104" t="s">
        <v>258</v>
      </c>
      <c r="K5134" s="104" t="s">
        <v>83</v>
      </c>
      <c r="L5134" s="104" t="s">
        <v>259</v>
      </c>
      <c r="M5134" s="104" t="s">
        <v>386</v>
      </c>
      <c r="N5134" s="104"/>
      <c r="O5134" s="106"/>
      <c r="P5134" s="111" t="s">
        <v>3511</v>
      </c>
      <c r="Q5134" s="153" t="s">
        <v>866</v>
      </c>
      <c r="R5134" s="153" t="s">
        <v>307</v>
      </c>
      <c r="S5134" s="153">
        <v>4.1666666666666657E-2</v>
      </c>
      <c r="T5134" s="153" t="s">
        <v>866</v>
      </c>
      <c r="U5134" s="153" t="s">
        <v>307</v>
      </c>
      <c r="V5134" s="153">
        <f>IF(ISBLANK(T5134),"",Tabella2[[#This Row],[ACT STOP]]-Tabella2[[#This Row],[ACT START]])</f>
        <v>4.1666666666666685E-2</v>
      </c>
      <c r="W5134" s="104" t="s">
        <v>92</v>
      </c>
      <c r="X5134" s="104" t="s">
        <v>91</v>
      </c>
      <c r="Y5134" s="110"/>
      <c r="Z5134" s="106"/>
      <c r="AA5134" s="104"/>
      <c r="AB5134" s="107"/>
      <c r="AC5134" s="72">
        <v>1</v>
      </c>
      <c r="AH5134" s="70"/>
      <c r="AI5134" s="70"/>
      <c r="AJ5134">
        <v>0</v>
      </c>
      <c r="AL5134" s="70"/>
      <c r="BM5134" s="135" t="s">
        <v>866</v>
      </c>
      <c r="BN5134" s="136" t="s">
        <v>307</v>
      </c>
      <c r="BO5134" s="101"/>
      <c r="BR5134" s="109" t="str">
        <f t="shared" si="80"/>
        <v>SH-25-5123</v>
      </c>
      <c r="BS5134" s="109" t="s">
        <v>356</v>
      </c>
      <c r="BT5134" t="s">
        <v>92</v>
      </c>
      <c r="BU5134" t="s">
        <v>10689</v>
      </c>
    </row>
    <row r="5135" spans="1:73" hidden="1">
      <c r="A5135" s="103" t="s">
        <v>10690</v>
      </c>
      <c r="B5135" s="102">
        <v>45912</v>
      </c>
      <c r="C5135" s="104">
        <f>_xlfn.ISOWEEKNUM(Tabella2[[#This Row],[Date]])</f>
        <v>37</v>
      </c>
      <c r="D5135" s="104" t="s">
        <v>195</v>
      </c>
      <c r="E5135" s="104" t="s">
        <v>398</v>
      </c>
      <c r="F5135" s="104"/>
      <c r="G5135" s="104" t="s">
        <v>257</v>
      </c>
      <c r="H5135" s="105">
        <v>14</v>
      </c>
      <c r="I5135" s="104"/>
      <c r="J5135" s="104" t="s">
        <v>258</v>
      </c>
      <c r="K5135" s="104" t="s">
        <v>75</v>
      </c>
      <c r="L5135" s="104" t="s">
        <v>299</v>
      </c>
      <c r="M5135" s="104" t="s">
        <v>386</v>
      </c>
      <c r="N5135" s="104"/>
      <c r="O5135" s="106" t="str">
        <f>A5136</f>
        <v>17541</v>
      </c>
      <c r="P5135" s="111" t="s">
        <v>300</v>
      </c>
      <c r="Q5135" s="153" t="s">
        <v>866</v>
      </c>
      <c r="R5135" s="153" t="s">
        <v>307</v>
      </c>
      <c r="S5135" s="153">
        <v>4.1666666666666657E-2</v>
      </c>
      <c r="T5135" s="153" t="s">
        <v>866</v>
      </c>
      <c r="U5135" s="153" t="s">
        <v>307</v>
      </c>
      <c r="V5135" s="153">
        <f>IF(ISBLANK(T5135),"",Tabella2[[#This Row],[ACT STOP]]-Tabella2[[#This Row],[ACT START]])</f>
        <v>4.1666666666666685E-2</v>
      </c>
      <c r="W5135" s="104" t="s">
        <v>122</v>
      </c>
      <c r="X5135" s="104" t="s">
        <v>91</v>
      </c>
      <c r="Y5135" s="110"/>
      <c r="Z5135" s="106"/>
      <c r="AA5135" s="104"/>
      <c r="AB5135" s="107"/>
      <c r="AC5135" s="72">
        <v>1</v>
      </c>
      <c r="AH5135" s="70"/>
      <c r="AI5135" s="70"/>
      <c r="AJ5135">
        <v>0</v>
      </c>
      <c r="AL5135" s="70"/>
      <c r="BM5135" s="135" t="s">
        <v>866</v>
      </c>
      <c r="BN5135" s="136" t="s">
        <v>307</v>
      </c>
      <c r="BO5135" s="101"/>
      <c r="BR5135" s="109" t="str">
        <f t="shared" si="80"/>
        <v>SH-25-5124</v>
      </c>
      <c r="BS5135" s="109" t="s">
        <v>372</v>
      </c>
      <c r="BT5135" t="s">
        <v>122</v>
      </c>
      <c r="BU5135" t="s">
        <v>399</v>
      </c>
    </row>
    <row r="5136" spans="1:73" hidden="1">
      <c r="A5136" s="103" t="s">
        <v>10691</v>
      </c>
      <c r="B5136" s="102">
        <v>45912</v>
      </c>
      <c r="C5136" s="104">
        <f>_xlfn.ISOWEEKNUM(Tabella2[[#This Row],[Date]])</f>
        <v>37</v>
      </c>
      <c r="D5136" s="104" t="s">
        <v>255</v>
      </c>
      <c r="E5136" s="104" t="s">
        <v>256</v>
      </c>
      <c r="F5136" s="104">
        <v>40</v>
      </c>
      <c r="G5136" s="104" t="s">
        <v>257</v>
      </c>
      <c r="H5136" s="105">
        <v>12</v>
      </c>
      <c r="I5136" s="104" t="s">
        <v>258</v>
      </c>
      <c r="J5136" s="104"/>
      <c r="K5136" s="104" t="s">
        <v>77</v>
      </c>
      <c r="L5136" s="104" t="s">
        <v>299</v>
      </c>
      <c r="M5136" s="104" t="s">
        <v>516</v>
      </c>
      <c r="N5136" s="104"/>
      <c r="O5136" s="106" t="str">
        <f>A5135</f>
        <v>17540</v>
      </c>
      <c r="P5136" s="111" t="s">
        <v>1993</v>
      </c>
      <c r="Q5136" s="153">
        <v>0.25347222222222221</v>
      </c>
      <c r="R5136" s="153">
        <v>0.2951388888888889</v>
      </c>
      <c r="S5136" s="153">
        <v>4.1666666666666657E-2</v>
      </c>
      <c r="T5136" s="153" t="s">
        <v>866</v>
      </c>
      <c r="U5136" s="153" t="s">
        <v>307</v>
      </c>
      <c r="V5136" s="153">
        <f>IF(ISBLANK(T5136),"",Tabella2[[#This Row],[ACT STOP]]-Tabella2[[#This Row],[ACT START]])</f>
        <v>4.1666666666666685E-2</v>
      </c>
      <c r="W5136" s="104" t="s">
        <v>92</v>
      </c>
      <c r="X5136" s="104" t="s">
        <v>91</v>
      </c>
      <c r="Y5136" s="110"/>
      <c r="Z5136" s="106"/>
      <c r="AA5136" s="104"/>
      <c r="AB5136" s="107"/>
      <c r="AC5136" s="72">
        <v>1</v>
      </c>
      <c r="AH5136" s="70"/>
      <c r="AI5136" s="70"/>
      <c r="AJ5136">
        <v>0</v>
      </c>
      <c r="AL5136" s="70"/>
      <c r="BM5136" s="135" t="s">
        <v>866</v>
      </c>
      <c r="BN5136" s="136" t="s">
        <v>307</v>
      </c>
      <c r="BO5136" s="101"/>
      <c r="BR5136" s="109" t="str">
        <f t="shared" si="80"/>
        <v>SH-25-5125</v>
      </c>
      <c r="BS5136" s="109" t="s">
        <v>266</v>
      </c>
      <c r="BT5136" t="s">
        <v>92</v>
      </c>
      <c r="BU5136" t="s">
        <v>10692</v>
      </c>
    </row>
    <row r="5137" spans="1:73" hidden="1">
      <c r="A5137" s="103" t="s">
        <v>10693</v>
      </c>
      <c r="B5137" s="102">
        <v>45912</v>
      </c>
      <c r="C5137" s="104">
        <f>_xlfn.ISOWEEKNUM(Tabella2[[#This Row],[Date]])</f>
        <v>37</v>
      </c>
      <c r="D5137" s="104" t="s">
        <v>722</v>
      </c>
      <c r="E5137" s="104" t="s">
        <v>327</v>
      </c>
      <c r="F5137" s="104">
        <v>80</v>
      </c>
      <c r="G5137" s="104" t="s">
        <v>257</v>
      </c>
      <c r="H5137" s="105">
        <v>9</v>
      </c>
      <c r="I5137" s="104" t="s">
        <v>258</v>
      </c>
      <c r="J5137" s="104"/>
      <c r="K5137" s="104" t="s">
        <v>79</v>
      </c>
      <c r="L5137" s="104" t="s">
        <v>299</v>
      </c>
      <c r="M5137" s="104" t="s">
        <v>276</v>
      </c>
      <c r="N5137" s="104"/>
      <c r="O5137" s="106" t="str">
        <f>A5138</f>
        <v>17543</v>
      </c>
      <c r="P5137" s="111" t="s">
        <v>1307</v>
      </c>
      <c r="Q5137" s="153" t="s">
        <v>4095</v>
      </c>
      <c r="R5137" s="153">
        <v>0.33680555555555558</v>
      </c>
      <c r="S5137" s="153">
        <v>2.0833333333333329E-2</v>
      </c>
      <c r="T5137" s="153">
        <v>0.31597222222222221</v>
      </c>
      <c r="U5137" s="153">
        <v>0.3298611111111111</v>
      </c>
      <c r="V5137" s="153">
        <f>IF(ISBLANK(T5137),"",Tabella2[[#This Row],[ACT STOP]]-Tabella2[[#This Row],[ACT START]])</f>
        <v>1.3888888888888895E-2</v>
      </c>
      <c r="W5137" s="104" t="s">
        <v>116</v>
      </c>
      <c r="X5137" s="104" t="s">
        <v>113</v>
      </c>
      <c r="Y5137" s="110"/>
      <c r="Z5137" s="106"/>
      <c r="AA5137" s="104"/>
      <c r="AB5137" s="107"/>
      <c r="AC5137" s="72">
        <v>0</v>
      </c>
      <c r="AH5137" s="70"/>
      <c r="AI5137" s="70"/>
      <c r="AJ5137">
        <v>0</v>
      </c>
      <c r="AL5137" s="70"/>
      <c r="BL5137" t="s">
        <v>10694</v>
      </c>
      <c r="BM5137" s="135">
        <v>0.31597222222222221</v>
      </c>
      <c r="BN5137" s="136">
        <v>0.3298611111111111</v>
      </c>
      <c r="BO5137" s="101"/>
      <c r="BR5137" s="109" t="str">
        <f t="shared" si="80"/>
        <v>SH-25-5126</v>
      </c>
      <c r="BS5137" s="109" t="s">
        <v>318</v>
      </c>
      <c r="BT5137" t="s">
        <v>100</v>
      </c>
      <c r="BU5137" t="s">
        <v>10695</v>
      </c>
    </row>
    <row r="5138" spans="1:73" hidden="1">
      <c r="A5138" s="103" t="s">
        <v>10696</v>
      </c>
      <c r="B5138" s="102">
        <v>45912</v>
      </c>
      <c r="C5138" s="104">
        <f>_xlfn.ISOWEEKNUM(Tabella2[[#This Row],[Date]])</f>
        <v>37</v>
      </c>
      <c r="D5138" s="104" t="s">
        <v>195</v>
      </c>
      <c r="E5138" s="104" t="s">
        <v>880</v>
      </c>
      <c r="F5138" s="104"/>
      <c r="G5138" s="104" t="s">
        <v>284</v>
      </c>
      <c r="H5138" s="105">
        <v>23</v>
      </c>
      <c r="I5138" s="104"/>
      <c r="J5138" s="104" t="s">
        <v>258</v>
      </c>
      <c r="K5138" s="104" t="s">
        <v>78</v>
      </c>
      <c r="L5138" s="104" t="s">
        <v>299</v>
      </c>
      <c r="M5138" s="104" t="s">
        <v>276</v>
      </c>
      <c r="N5138" s="104"/>
      <c r="O5138" s="106" t="str">
        <f>A5137</f>
        <v>17542</v>
      </c>
      <c r="P5138" s="111" t="s">
        <v>300</v>
      </c>
      <c r="Q5138" s="153">
        <v>0.31597222222222221</v>
      </c>
      <c r="R5138" s="153">
        <v>0.33680555555555558</v>
      </c>
      <c r="S5138" s="153">
        <v>2.0833333333333329E-2</v>
      </c>
      <c r="T5138" s="153">
        <v>0.31597222222222221</v>
      </c>
      <c r="U5138" s="153">
        <v>0.3298611111111111</v>
      </c>
      <c r="V5138" s="153">
        <f>IF(ISBLANK(T5138),"",Tabella2[[#This Row],[ACT STOP]]-Tabella2[[#This Row],[ACT START]])</f>
        <v>1.3888888888888895E-2</v>
      </c>
      <c r="W5138" s="104" t="s">
        <v>116</v>
      </c>
      <c r="X5138" s="104" t="s">
        <v>143</v>
      </c>
      <c r="Y5138" s="110"/>
      <c r="Z5138" s="106"/>
      <c r="AA5138" s="104"/>
      <c r="AB5138" s="107"/>
      <c r="AC5138" s="72">
        <v>0</v>
      </c>
      <c r="AH5138" s="70"/>
      <c r="AI5138" s="70"/>
      <c r="AJ5138">
        <v>0</v>
      </c>
      <c r="AL5138" s="70"/>
      <c r="BL5138" t="s">
        <v>10694</v>
      </c>
      <c r="BM5138" s="135">
        <v>0.31597222222222221</v>
      </c>
      <c r="BN5138" s="136">
        <v>0.3298611111111111</v>
      </c>
      <c r="BO5138" s="101"/>
      <c r="BR5138" s="109" t="str">
        <f t="shared" si="80"/>
        <v>SH-25-5127</v>
      </c>
      <c r="BS5138" s="109" t="s">
        <v>358</v>
      </c>
      <c r="BT5138" t="s">
        <v>127</v>
      </c>
      <c r="BU5138" t="s">
        <v>881</v>
      </c>
    </row>
    <row r="5139" spans="1:73" hidden="1">
      <c r="A5139" s="103" t="s">
        <v>10697</v>
      </c>
      <c r="B5139" s="102">
        <v>45912</v>
      </c>
      <c r="C5139" s="104">
        <f>_xlfn.ISOWEEKNUM(Tabella2[[#This Row],[Date]])</f>
        <v>37</v>
      </c>
      <c r="D5139" s="104" t="s">
        <v>722</v>
      </c>
      <c r="E5139" s="104" t="s">
        <v>327</v>
      </c>
      <c r="F5139" s="104">
        <v>76</v>
      </c>
      <c r="G5139" s="104" t="s">
        <v>284</v>
      </c>
      <c r="H5139" s="105">
        <v>23</v>
      </c>
      <c r="I5139" s="104" t="s">
        <v>258</v>
      </c>
      <c r="J5139" s="104"/>
      <c r="K5139" s="104" t="s">
        <v>79</v>
      </c>
      <c r="L5139" s="104" t="s">
        <v>299</v>
      </c>
      <c r="M5139" s="104" t="s">
        <v>276</v>
      </c>
      <c r="N5139" s="104"/>
      <c r="O5139" s="106" t="str">
        <f>A5140</f>
        <v>17545</v>
      </c>
      <c r="P5139" s="111" t="s">
        <v>1307</v>
      </c>
      <c r="Q5139" s="153" t="s">
        <v>10049</v>
      </c>
      <c r="R5139" s="153">
        <v>0.3611111111111111</v>
      </c>
      <c r="S5139" s="153">
        <v>2.0833333333333329E-2</v>
      </c>
      <c r="T5139" s="153"/>
      <c r="U5139" s="153"/>
      <c r="V5139" s="153" t="str">
        <f>IF(ISBLANK(T5139),"",Tabella2[[#This Row],[ACT STOP]]-Tabella2[[#This Row],[ACT START]])</f>
        <v/>
      </c>
      <c r="W5139" s="104" t="s">
        <v>116</v>
      </c>
      <c r="X5139" s="104" t="s">
        <v>143</v>
      </c>
      <c r="Y5139" s="110"/>
      <c r="Z5139" s="106"/>
      <c r="AA5139" s="104"/>
      <c r="AB5139" s="107"/>
      <c r="AC5139" s="72">
        <v>0</v>
      </c>
      <c r="AH5139" s="70"/>
      <c r="AI5139" s="70"/>
      <c r="AJ5139">
        <v>0</v>
      </c>
      <c r="AL5139" s="70"/>
      <c r="BL5139" t="s">
        <v>10698</v>
      </c>
      <c r="BM5139" s="135">
        <v>0</v>
      </c>
      <c r="BN5139" s="136">
        <v>0</v>
      </c>
      <c r="BO5139" s="101"/>
      <c r="BR5139" s="109" t="str">
        <f t="shared" si="80"/>
        <v>SH-25-5128</v>
      </c>
      <c r="BS5139" s="109" t="s">
        <v>358</v>
      </c>
      <c r="BT5139" t="s">
        <v>108</v>
      </c>
      <c r="BU5139" t="s">
        <v>10699</v>
      </c>
    </row>
    <row r="5140" spans="1:73" hidden="1">
      <c r="A5140" s="103" t="s">
        <v>10700</v>
      </c>
      <c r="B5140" s="102">
        <v>45912</v>
      </c>
      <c r="C5140" s="104">
        <f>_xlfn.ISOWEEKNUM(Tabella2[[#This Row],[Date]])</f>
        <v>37</v>
      </c>
      <c r="D5140" s="104" t="s">
        <v>195</v>
      </c>
      <c r="E5140" s="104" t="s">
        <v>880</v>
      </c>
      <c r="F5140" s="104"/>
      <c r="G5140" s="104" t="s">
        <v>257</v>
      </c>
      <c r="H5140" s="105">
        <v>9</v>
      </c>
      <c r="I5140" s="104"/>
      <c r="J5140" s="104" t="s">
        <v>258</v>
      </c>
      <c r="K5140" s="104" t="s">
        <v>78</v>
      </c>
      <c r="L5140" s="104" t="s">
        <v>299</v>
      </c>
      <c r="M5140" s="104" t="s">
        <v>276</v>
      </c>
      <c r="N5140" s="104"/>
      <c r="O5140" s="106" t="str">
        <f>A5139</f>
        <v>17544</v>
      </c>
      <c r="P5140" s="111" t="s">
        <v>300</v>
      </c>
      <c r="Q5140" s="153">
        <v>0.34027777777777779</v>
      </c>
      <c r="R5140" s="153">
        <v>0.3611111111111111</v>
      </c>
      <c r="S5140" s="153">
        <v>2.0833333333333329E-2</v>
      </c>
      <c r="T5140" s="153"/>
      <c r="U5140" s="153"/>
      <c r="V5140" s="153" t="str">
        <f>IF(ISBLANK(T5140),"",Tabella2[[#This Row],[ACT STOP]]-Tabella2[[#This Row],[ACT START]])</f>
        <v/>
      </c>
      <c r="W5140" s="104" t="s">
        <v>116</v>
      </c>
      <c r="X5140" s="104" t="s">
        <v>143</v>
      </c>
      <c r="Y5140" s="110"/>
      <c r="Z5140" s="106"/>
      <c r="AA5140" s="104"/>
      <c r="AB5140" s="107"/>
      <c r="AC5140" s="72">
        <v>0</v>
      </c>
      <c r="AH5140" s="70"/>
      <c r="AI5140" s="70"/>
      <c r="AJ5140">
        <v>0</v>
      </c>
      <c r="AL5140" s="70"/>
      <c r="BL5140" t="s">
        <v>10698</v>
      </c>
      <c r="BM5140" s="135">
        <v>0</v>
      </c>
      <c r="BN5140" s="136">
        <v>0</v>
      </c>
      <c r="BO5140" s="101"/>
      <c r="BR5140" s="109" t="str">
        <f t="shared" si="80"/>
        <v>SH-25-5129</v>
      </c>
      <c r="BS5140" s="109" t="s">
        <v>318</v>
      </c>
      <c r="BT5140" t="s">
        <v>133</v>
      </c>
      <c r="BU5140" t="s">
        <v>881</v>
      </c>
    </row>
    <row r="5141" spans="1:73" hidden="1">
      <c r="A5141" s="103" t="s">
        <v>10701</v>
      </c>
      <c r="B5141" s="102">
        <v>45912</v>
      </c>
      <c r="C5141" s="104">
        <f>_xlfn.ISOWEEKNUM(Tabella2[[#This Row],[Date]])</f>
        <v>37</v>
      </c>
      <c r="D5141" s="104" t="s">
        <v>13714</v>
      </c>
      <c r="E5141" s="104" t="s">
        <v>284</v>
      </c>
      <c r="F5141" s="104">
        <v>48</v>
      </c>
      <c r="G5141" s="104" t="s">
        <v>257</v>
      </c>
      <c r="H5141" s="105">
        <v>17</v>
      </c>
      <c r="I5141" s="104"/>
      <c r="J5141" s="104" t="s">
        <v>258</v>
      </c>
      <c r="K5141" s="104" t="s">
        <v>83</v>
      </c>
      <c r="L5141" s="104" t="s">
        <v>259</v>
      </c>
      <c r="M5141" s="104" t="s">
        <v>386</v>
      </c>
      <c r="N5141" s="104"/>
      <c r="O5141" s="106"/>
      <c r="P5141" s="111" t="s">
        <v>3511</v>
      </c>
      <c r="Q5141" s="153" t="s">
        <v>4095</v>
      </c>
      <c r="R5141" s="153" t="s">
        <v>330</v>
      </c>
      <c r="S5141" s="153">
        <v>4.1666666666666657E-2</v>
      </c>
      <c r="T5141" s="153">
        <v>0.31597222222222221</v>
      </c>
      <c r="U5141" s="153">
        <v>0.3576388888888889</v>
      </c>
      <c r="V5141" s="153">
        <f>IF(ISBLANK(T5141),"",Tabella2[[#This Row],[ACT STOP]]-Tabella2[[#This Row],[ACT START]])</f>
        <v>4.1666666666666685E-2</v>
      </c>
      <c r="W5141" s="104" t="s">
        <v>92</v>
      </c>
      <c r="X5141" s="104" t="s">
        <v>91</v>
      </c>
      <c r="Y5141" s="110"/>
      <c r="Z5141" s="106"/>
      <c r="AA5141" s="104"/>
      <c r="AB5141" s="107"/>
      <c r="AC5141" s="72">
        <v>1</v>
      </c>
      <c r="AH5141" s="70"/>
      <c r="AI5141" s="70"/>
      <c r="AJ5141">
        <v>0</v>
      </c>
      <c r="AL5141" s="70"/>
      <c r="BL5141" t="s">
        <v>10702</v>
      </c>
      <c r="BM5141" s="135">
        <v>0.31597222222222221</v>
      </c>
      <c r="BN5141" s="136">
        <v>0.3576388888888889</v>
      </c>
      <c r="BO5141" s="101"/>
      <c r="BR5141" s="109" t="str">
        <f t="shared" si="80"/>
        <v>SH-25-5130</v>
      </c>
      <c r="BS5141" s="109" t="s">
        <v>393</v>
      </c>
      <c r="BT5141" t="s">
        <v>92</v>
      </c>
      <c r="BU5141" t="s">
        <v>10703</v>
      </c>
    </row>
    <row r="5142" spans="1:73" hidden="1">
      <c r="A5142" s="103" t="s">
        <v>10704</v>
      </c>
      <c r="B5142" s="102">
        <v>45912</v>
      </c>
      <c r="C5142" s="104">
        <f>_xlfn.ISOWEEKNUM(Tabella2[[#This Row],[Date]])</f>
        <v>37</v>
      </c>
      <c r="D5142" s="104" t="s">
        <v>6766</v>
      </c>
      <c r="E5142" s="104" t="s">
        <v>284</v>
      </c>
      <c r="F5142" s="104">
        <v>77</v>
      </c>
      <c r="G5142" s="104" t="s">
        <v>284</v>
      </c>
      <c r="H5142" s="105">
        <v>22</v>
      </c>
      <c r="I5142" s="104"/>
      <c r="J5142" s="104" t="s">
        <v>258</v>
      </c>
      <c r="K5142" s="104" t="s">
        <v>80</v>
      </c>
      <c r="L5142" s="104" t="s">
        <v>259</v>
      </c>
      <c r="M5142" s="104" t="s">
        <v>328</v>
      </c>
      <c r="N5142" s="104"/>
      <c r="O5142" s="106"/>
      <c r="P5142" s="111" t="s">
        <v>3788</v>
      </c>
      <c r="Q5142" s="153" t="s">
        <v>4095</v>
      </c>
      <c r="R5142" s="153" t="s">
        <v>330</v>
      </c>
      <c r="S5142" s="153">
        <v>4.1666666666666657E-2</v>
      </c>
      <c r="T5142" s="153">
        <v>0.3125</v>
      </c>
      <c r="U5142" s="153">
        <v>0.34722222222222221</v>
      </c>
      <c r="V5142" s="153">
        <f>IF(ISBLANK(T5142),"",Tabella2[[#This Row],[ACT STOP]]-Tabella2[[#This Row],[ACT START]])</f>
        <v>3.472222222222221E-2</v>
      </c>
      <c r="W5142" s="104" t="s">
        <v>92</v>
      </c>
      <c r="X5142" s="104" t="s">
        <v>91</v>
      </c>
      <c r="Y5142" s="110"/>
      <c r="Z5142" s="106"/>
      <c r="AA5142" s="104"/>
      <c r="AB5142" s="107"/>
      <c r="AC5142" s="72">
        <v>1</v>
      </c>
      <c r="AH5142" s="70"/>
      <c r="AI5142" s="70"/>
      <c r="AJ5142">
        <v>0</v>
      </c>
      <c r="AL5142" s="70"/>
      <c r="BM5142" s="135">
        <v>0.3125</v>
      </c>
      <c r="BN5142" s="136">
        <v>0.34722222222222221</v>
      </c>
      <c r="BO5142" s="101"/>
      <c r="BR5142" s="109" t="str">
        <f t="shared" si="80"/>
        <v>SH-25-5131</v>
      </c>
      <c r="BS5142" s="109" t="s">
        <v>295</v>
      </c>
      <c r="BT5142" t="s">
        <v>92</v>
      </c>
      <c r="BU5142" t="s">
        <v>10705</v>
      </c>
    </row>
    <row r="5143" spans="1:73" hidden="1">
      <c r="A5143" s="103" t="s">
        <v>10706</v>
      </c>
      <c r="B5143" s="102">
        <v>45912</v>
      </c>
      <c r="C5143" s="104">
        <f>_xlfn.ISOWEEKNUM(Tabella2[[#This Row],[Date]])</f>
        <v>37</v>
      </c>
      <c r="D5143" s="104" t="s">
        <v>6766</v>
      </c>
      <c r="E5143" s="104" t="s">
        <v>284</v>
      </c>
      <c r="F5143" s="104">
        <v>79</v>
      </c>
      <c r="G5143" s="104" t="s">
        <v>257</v>
      </c>
      <c r="H5143" s="105">
        <v>1</v>
      </c>
      <c r="I5143" s="104"/>
      <c r="J5143" s="104" t="s">
        <v>258</v>
      </c>
      <c r="K5143" s="104" t="s">
        <v>81</v>
      </c>
      <c r="L5143" s="104" t="s">
        <v>259</v>
      </c>
      <c r="M5143" s="104" t="s">
        <v>328</v>
      </c>
      <c r="N5143" s="104"/>
      <c r="O5143" s="106"/>
      <c r="P5143" s="111" t="s">
        <v>3788</v>
      </c>
      <c r="Q5143" s="153" t="s">
        <v>4095</v>
      </c>
      <c r="R5143" s="153" t="s">
        <v>330</v>
      </c>
      <c r="S5143" s="153">
        <v>4.1666666666666657E-2</v>
      </c>
      <c r="T5143" s="153">
        <v>0.3125</v>
      </c>
      <c r="U5143" s="153">
        <v>0.35416666666666669</v>
      </c>
      <c r="V5143" s="153">
        <f>IF(ISBLANK(T5143),"",Tabella2[[#This Row],[ACT STOP]]-Tabella2[[#This Row],[ACT START]])</f>
        <v>4.1666666666666685E-2</v>
      </c>
      <c r="W5143" s="104" t="s">
        <v>92</v>
      </c>
      <c r="X5143" s="104" t="s">
        <v>91</v>
      </c>
      <c r="Y5143" s="110"/>
      <c r="Z5143" s="106"/>
      <c r="AA5143" s="104"/>
      <c r="AB5143" s="107"/>
      <c r="AC5143" s="72">
        <v>1</v>
      </c>
      <c r="AH5143" s="70"/>
      <c r="AI5143" s="70"/>
      <c r="AJ5143">
        <v>0</v>
      </c>
      <c r="AL5143" s="70"/>
      <c r="BM5143" s="135">
        <v>0.3125</v>
      </c>
      <c r="BN5143" s="136">
        <v>0.35416666666666669</v>
      </c>
      <c r="BO5143" s="101"/>
      <c r="BR5143" s="109" t="str">
        <f t="shared" si="80"/>
        <v>SH-25-5132</v>
      </c>
      <c r="BS5143" s="109" t="s">
        <v>332</v>
      </c>
      <c r="BT5143" t="s">
        <v>92</v>
      </c>
      <c r="BU5143" t="s">
        <v>10707</v>
      </c>
    </row>
    <row r="5144" spans="1:73" hidden="1">
      <c r="A5144" s="103" t="s">
        <v>10708</v>
      </c>
      <c r="B5144" s="102">
        <v>45912</v>
      </c>
      <c r="C5144" s="104">
        <f>_xlfn.ISOWEEKNUM(Tabella2[[#This Row],[Date]])</f>
        <v>37</v>
      </c>
      <c r="D5144" s="104" t="s">
        <v>763</v>
      </c>
      <c r="E5144" s="104" t="s">
        <v>256</v>
      </c>
      <c r="F5144" s="104">
        <v>63</v>
      </c>
      <c r="G5144" s="104" t="s">
        <v>257</v>
      </c>
      <c r="H5144" s="105">
        <v>14</v>
      </c>
      <c r="I5144" s="104"/>
      <c r="J5144" s="104" t="s">
        <v>258</v>
      </c>
      <c r="K5144" s="104" t="s">
        <v>79</v>
      </c>
      <c r="L5144" s="104" t="s">
        <v>299</v>
      </c>
      <c r="M5144" s="104" t="s">
        <v>276</v>
      </c>
      <c r="N5144" s="104"/>
      <c r="O5144" s="106" t="str">
        <f>A5145</f>
        <v>17550</v>
      </c>
      <c r="P5144" s="111" t="s">
        <v>2205</v>
      </c>
      <c r="Q5144" s="153" t="s">
        <v>401</v>
      </c>
      <c r="R5144" s="153" t="s">
        <v>336</v>
      </c>
      <c r="S5144" s="153">
        <v>4.1666666666666657E-2</v>
      </c>
      <c r="T5144" s="153">
        <v>0.37847222222222221</v>
      </c>
      <c r="U5144" s="153">
        <v>0.4201388888888889</v>
      </c>
      <c r="V5144" s="153">
        <f>IF(ISBLANK(T5144),"",Tabella2[[#This Row],[ACT STOP]]-Tabella2[[#This Row],[ACT START]])</f>
        <v>4.1666666666666685E-2</v>
      </c>
      <c r="W5144" s="104" t="s">
        <v>92</v>
      </c>
      <c r="X5144" s="104" t="s">
        <v>91</v>
      </c>
      <c r="Y5144" s="110"/>
      <c r="Z5144" s="106"/>
      <c r="AA5144" s="104"/>
      <c r="AB5144" s="107"/>
      <c r="AC5144" s="72">
        <v>1</v>
      </c>
      <c r="AH5144" s="70"/>
      <c r="AI5144" s="70"/>
      <c r="AJ5144">
        <v>0</v>
      </c>
      <c r="AL5144" s="70"/>
      <c r="BM5144" s="135">
        <v>0.37847222222222221</v>
      </c>
      <c r="BN5144" s="136">
        <v>0.4201388888888889</v>
      </c>
      <c r="BO5144" s="101"/>
      <c r="BR5144" s="109" t="str">
        <f t="shared" si="80"/>
        <v>SH-25-5133</v>
      </c>
      <c r="BS5144" s="109" t="s">
        <v>372</v>
      </c>
      <c r="BT5144" t="s">
        <v>92</v>
      </c>
      <c r="BU5144" t="s">
        <v>10709</v>
      </c>
    </row>
    <row r="5145" spans="1:73" hidden="1">
      <c r="A5145" s="103" t="s">
        <v>10710</v>
      </c>
      <c r="B5145" s="102">
        <v>45912</v>
      </c>
      <c r="C5145" s="104">
        <f>_xlfn.ISOWEEKNUM(Tabella2[[#This Row],[Date]])</f>
        <v>37</v>
      </c>
      <c r="D5145" s="104" t="s">
        <v>195</v>
      </c>
      <c r="E5145" s="104" t="s">
        <v>298</v>
      </c>
      <c r="F5145" s="104"/>
      <c r="G5145" s="104" t="s">
        <v>257</v>
      </c>
      <c r="H5145" s="105">
        <v>5</v>
      </c>
      <c r="I5145" s="104"/>
      <c r="J5145" s="104" t="s">
        <v>258</v>
      </c>
      <c r="K5145" s="104" t="s">
        <v>78</v>
      </c>
      <c r="L5145" s="104" t="s">
        <v>299</v>
      </c>
      <c r="M5145" s="104" t="s">
        <v>276</v>
      </c>
      <c r="N5145" s="104"/>
      <c r="O5145" s="106" t="str">
        <f>A5144</f>
        <v>17549</v>
      </c>
      <c r="P5145" s="111" t="s">
        <v>300</v>
      </c>
      <c r="Q5145" s="153">
        <v>0.37847222222222221</v>
      </c>
      <c r="R5145" s="153">
        <v>0.4201388888888889</v>
      </c>
      <c r="S5145" s="153">
        <v>4.1666666666666657E-2</v>
      </c>
      <c r="T5145" s="153">
        <v>0.37847222222222221</v>
      </c>
      <c r="U5145" s="153">
        <v>0.4201388888888889</v>
      </c>
      <c r="V5145" s="153">
        <f>IF(ISBLANK(T5145),"",Tabella2[[#This Row],[ACT STOP]]-Tabella2[[#This Row],[ACT START]])</f>
        <v>4.1666666666666685E-2</v>
      </c>
      <c r="W5145" s="104" t="s">
        <v>122</v>
      </c>
      <c r="X5145" s="104" t="s">
        <v>91</v>
      </c>
      <c r="Y5145" s="110"/>
      <c r="Z5145" s="106"/>
      <c r="AA5145" s="104"/>
      <c r="AB5145" s="107"/>
      <c r="AC5145" s="72">
        <v>1</v>
      </c>
      <c r="AH5145" s="70"/>
      <c r="AI5145" s="70"/>
      <c r="AJ5145">
        <v>0</v>
      </c>
      <c r="AL5145" s="70"/>
      <c r="BM5145" s="135">
        <v>0.37847222222222221</v>
      </c>
      <c r="BN5145" s="136">
        <v>0.4201388888888889</v>
      </c>
      <c r="BO5145" s="101"/>
      <c r="BR5145" s="109" t="str">
        <f t="shared" si="80"/>
        <v>SH-25-5134</v>
      </c>
      <c r="BS5145" s="109" t="s">
        <v>416</v>
      </c>
      <c r="BT5145" t="s">
        <v>122</v>
      </c>
      <c r="BU5145" t="s">
        <v>302</v>
      </c>
    </row>
    <row r="5146" spans="1:73" hidden="1">
      <c r="A5146" s="103" t="s">
        <v>10711</v>
      </c>
      <c r="B5146" s="102">
        <v>45912</v>
      </c>
      <c r="C5146" s="104">
        <f>_xlfn.ISOWEEKNUM(Tabella2[[#This Row],[Date]])</f>
        <v>37</v>
      </c>
      <c r="D5146" s="104" t="s">
        <v>763</v>
      </c>
      <c r="E5146" s="104" t="s">
        <v>256</v>
      </c>
      <c r="F5146" s="104">
        <v>68</v>
      </c>
      <c r="G5146" s="104" t="s">
        <v>257</v>
      </c>
      <c r="H5146" s="105">
        <v>10</v>
      </c>
      <c r="I5146" s="104"/>
      <c r="J5146" s="104" t="s">
        <v>258</v>
      </c>
      <c r="K5146" s="104" t="s">
        <v>83</v>
      </c>
      <c r="L5146" s="104" t="s">
        <v>299</v>
      </c>
      <c r="M5146" s="104" t="s">
        <v>276</v>
      </c>
      <c r="N5146" s="104"/>
      <c r="O5146" s="106" t="str">
        <f>A5147</f>
        <v>17552</v>
      </c>
      <c r="P5146" s="111" t="s">
        <v>2205</v>
      </c>
      <c r="Q5146" s="153" t="s">
        <v>401</v>
      </c>
      <c r="R5146" s="153" t="s">
        <v>336</v>
      </c>
      <c r="S5146" s="153">
        <v>4.1666666666666657E-2</v>
      </c>
      <c r="T5146" s="153" t="s">
        <v>401</v>
      </c>
      <c r="U5146" s="153" t="s">
        <v>336</v>
      </c>
      <c r="V5146" s="153">
        <f>IF(ISBLANK(T5146),"",Tabella2[[#This Row],[ACT STOP]]-Tabella2[[#This Row],[ACT START]])</f>
        <v>4.166666666666663E-2</v>
      </c>
      <c r="W5146" s="104" t="s">
        <v>92</v>
      </c>
      <c r="X5146" s="104" t="s">
        <v>91</v>
      </c>
      <c r="Y5146" s="110"/>
      <c r="Z5146" s="106"/>
      <c r="AA5146" s="104"/>
      <c r="AB5146" s="107"/>
      <c r="AC5146" s="72">
        <v>1</v>
      </c>
      <c r="AH5146" s="70"/>
      <c r="AI5146" s="70"/>
      <c r="AJ5146">
        <v>0</v>
      </c>
      <c r="AL5146" s="70"/>
      <c r="BM5146" s="135" t="s">
        <v>401</v>
      </c>
      <c r="BN5146" s="136" t="s">
        <v>336</v>
      </c>
      <c r="BO5146" s="101"/>
      <c r="BR5146" s="109" t="str">
        <f t="shared" si="80"/>
        <v>SH-25-5135</v>
      </c>
      <c r="BS5146" s="109" t="s">
        <v>552</v>
      </c>
      <c r="BT5146" t="s">
        <v>92</v>
      </c>
      <c r="BU5146" t="s">
        <v>10712</v>
      </c>
    </row>
    <row r="5147" spans="1:73" hidden="1">
      <c r="A5147" s="103" t="s">
        <v>10713</v>
      </c>
      <c r="B5147" s="102">
        <v>45912</v>
      </c>
      <c r="C5147" s="104">
        <f>_xlfn.ISOWEEKNUM(Tabella2[[#This Row],[Date]])</f>
        <v>37</v>
      </c>
      <c r="D5147" s="104" t="s">
        <v>195</v>
      </c>
      <c r="E5147" s="104" t="s">
        <v>298</v>
      </c>
      <c r="F5147" s="104"/>
      <c r="G5147" s="104" t="s">
        <v>257</v>
      </c>
      <c r="H5147" s="105">
        <v>12</v>
      </c>
      <c r="I5147" s="104"/>
      <c r="J5147" s="104" t="s">
        <v>258</v>
      </c>
      <c r="K5147" s="104" t="s">
        <v>80</v>
      </c>
      <c r="L5147" s="104" t="s">
        <v>299</v>
      </c>
      <c r="M5147" s="104" t="s">
        <v>276</v>
      </c>
      <c r="N5147" s="104"/>
      <c r="O5147" s="106" t="str">
        <f>A5146</f>
        <v>17551</v>
      </c>
      <c r="P5147" s="111" t="s">
        <v>300</v>
      </c>
      <c r="Q5147" s="153">
        <v>0.37847222222222221</v>
      </c>
      <c r="R5147" s="153">
        <v>0.4201388888888889</v>
      </c>
      <c r="S5147" s="153">
        <v>4.1666666666666657E-2</v>
      </c>
      <c r="T5147" s="153">
        <v>0.37847222222222221</v>
      </c>
      <c r="U5147" s="153">
        <v>0.4201388888888889</v>
      </c>
      <c r="V5147" s="153">
        <f>IF(ISBLANK(T5147),"",Tabella2[[#This Row],[ACT STOP]]-Tabella2[[#This Row],[ACT START]])</f>
        <v>4.1666666666666685E-2</v>
      </c>
      <c r="W5147" s="104" t="s">
        <v>122</v>
      </c>
      <c r="X5147" s="104" t="s">
        <v>91</v>
      </c>
      <c r="Y5147" s="110"/>
      <c r="Z5147" s="106"/>
      <c r="AA5147" s="104"/>
      <c r="AB5147" s="107"/>
      <c r="AC5147" s="72">
        <v>1</v>
      </c>
      <c r="AH5147" s="70"/>
      <c r="AI5147" s="70"/>
      <c r="AJ5147">
        <v>0</v>
      </c>
      <c r="AL5147" s="70"/>
      <c r="BM5147" s="135">
        <v>0.37847222222222221</v>
      </c>
      <c r="BN5147" s="136">
        <v>0.4201388888888889</v>
      </c>
      <c r="BO5147" s="101"/>
      <c r="BR5147" s="109" t="str">
        <f t="shared" si="80"/>
        <v>SH-25-5136</v>
      </c>
      <c r="BS5147" s="109" t="s">
        <v>266</v>
      </c>
      <c r="BT5147" t="s">
        <v>122</v>
      </c>
      <c r="BU5147" t="s">
        <v>302</v>
      </c>
    </row>
    <row r="5148" spans="1:73" hidden="1">
      <c r="A5148" s="103" t="s">
        <v>10714</v>
      </c>
      <c r="B5148" s="102">
        <v>45912</v>
      </c>
      <c r="C5148" s="104">
        <f>_xlfn.ISOWEEKNUM(Tabella2[[#This Row],[Date]])</f>
        <v>37</v>
      </c>
      <c r="D5148" s="104" t="s">
        <v>751</v>
      </c>
      <c r="E5148" s="104" t="s">
        <v>256</v>
      </c>
      <c r="F5148" s="104">
        <v>77</v>
      </c>
      <c r="G5148" s="104" t="s">
        <v>257</v>
      </c>
      <c r="H5148" s="105">
        <v>32</v>
      </c>
      <c r="I5148" s="104" t="s">
        <v>258</v>
      </c>
      <c r="J5148" s="104"/>
      <c r="K5148" s="104" t="s">
        <v>81</v>
      </c>
      <c r="L5148" s="104" t="s">
        <v>259</v>
      </c>
      <c r="M5148" s="104" t="s">
        <v>461</v>
      </c>
      <c r="N5148" s="104"/>
      <c r="O5148" s="106"/>
      <c r="P5148" s="111" t="s">
        <v>610</v>
      </c>
      <c r="Q5148" s="153" t="s">
        <v>401</v>
      </c>
      <c r="R5148" s="153" t="s">
        <v>336</v>
      </c>
      <c r="S5148" s="153">
        <v>4.1666666666666657E-2</v>
      </c>
      <c r="T5148" s="153" t="s">
        <v>401</v>
      </c>
      <c r="U5148" s="153" t="s">
        <v>336</v>
      </c>
      <c r="V5148" s="153">
        <f>IF(ISBLANK(T5148),"",Tabella2[[#This Row],[ACT STOP]]-Tabella2[[#This Row],[ACT START]])</f>
        <v>4.166666666666663E-2</v>
      </c>
      <c r="W5148" s="104" t="s">
        <v>92</v>
      </c>
      <c r="X5148" s="104" t="s">
        <v>91</v>
      </c>
      <c r="Y5148" s="110"/>
      <c r="Z5148" s="106"/>
      <c r="AA5148" s="104"/>
      <c r="AB5148" s="107"/>
      <c r="AC5148" s="72">
        <v>1</v>
      </c>
      <c r="AH5148" s="70"/>
      <c r="AI5148" s="70"/>
      <c r="AJ5148">
        <v>0</v>
      </c>
      <c r="AL5148" s="70"/>
      <c r="BM5148" s="135" t="s">
        <v>401</v>
      </c>
      <c r="BN5148" s="136" t="s">
        <v>336</v>
      </c>
      <c r="BO5148" s="101"/>
      <c r="BR5148" s="109" t="str">
        <f t="shared" si="80"/>
        <v>SH-25-5137</v>
      </c>
      <c r="BS5148" s="109" t="s">
        <v>356</v>
      </c>
      <c r="BT5148" t="s">
        <v>92</v>
      </c>
      <c r="BU5148" t="s">
        <v>10715</v>
      </c>
    </row>
    <row r="5149" spans="1:73" hidden="1">
      <c r="A5149" s="103" t="s">
        <v>10716</v>
      </c>
      <c r="B5149" s="102">
        <v>45912</v>
      </c>
      <c r="C5149" s="104">
        <f>_xlfn.ISOWEEKNUM(Tabella2[[#This Row],[Date]])</f>
        <v>37</v>
      </c>
      <c r="D5149" s="104" t="s">
        <v>722</v>
      </c>
      <c r="E5149" s="104" t="s">
        <v>327</v>
      </c>
      <c r="F5149" s="104">
        <v>81</v>
      </c>
      <c r="G5149" s="104" t="s">
        <v>257</v>
      </c>
      <c r="H5149" s="105">
        <v>9</v>
      </c>
      <c r="I5149" s="104" t="s">
        <v>258</v>
      </c>
      <c r="J5149" s="104"/>
      <c r="K5149" s="104" t="s">
        <v>79</v>
      </c>
      <c r="L5149" s="104" t="s">
        <v>299</v>
      </c>
      <c r="M5149" s="104" t="s">
        <v>276</v>
      </c>
      <c r="N5149" s="104"/>
      <c r="O5149" s="106" t="str">
        <f>A5150</f>
        <v>17555</v>
      </c>
      <c r="P5149" s="111" t="s">
        <v>650</v>
      </c>
      <c r="Q5149" s="153" t="s">
        <v>2338</v>
      </c>
      <c r="R5149" s="153">
        <v>0.46180555555555558</v>
      </c>
      <c r="S5149" s="153">
        <v>2.0833333333333329E-2</v>
      </c>
      <c r="T5149" s="153">
        <v>0.4375</v>
      </c>
      <c r="U5149" s="153">
        <v>0.45833333333333331</v>
      </c>
      <c r="V5149" s="153">
        <f>IF(ISBLANK(T5149),"",Tabella2[[#This Row],[ACT STOP]]-Tabella2[[#This Row],[ACT START]])</f>
        <v>2.0833333333333315E-2</v>
      </c>
      <c r="W5149" s="104" t="s">
        <v>92</v>
      </c>
      <c r="X5149" s="104" t="s">
        <v>91</v>
      </c>
      <c r="Y5149" s="110"/>
      <c r="Z5149" s="106"/>
      <c r="AA5149" s="104"/>
      <c r="AB5149" s="107"/>
      <c r="AC5149" s="72">
        <v>1</v>
      </c>
      <c r="AH5149" s="70"/>
      <c r="AI5149" s="70"/>
      <c r="AJ5149">
        <v>0</v>
      </c>
      <c r="AL5149" s="70"/>
      <c r="BM5149" s="135">
        <v>0.4375</v>
      </c>
      <c r="BN5149" s="136">
        <v>0.45833333333333331</v>
      </c>
      <c r="BO5149" s="101"/>
      <c r="BR5149" s="109" t="str">
        <f t="shared" si="80"/>
        <v>SH-25-5138</v>
      </c>
      <c r="BS5149" s="109" t="s">
        <v>318</v>
      </c>
      <c r="BT5149" t="s">
        <v>92</v>
      </c>
      <c r="BU5149" t="s">
        <v>10672</v>
      </c>
    </row>
    <row r="5150" spans="1:73" hidden="1">
      <c r="A5150" s="103" t="s">
        <v>10717</v>
      </c>
      <c r="B5150" s="102">
        <v>45912</v>
      </c>
      <c r="C5150" s="104">
        <f>_xlfn.ISOWEEKNUM(Tabella2[[#This Row],[Date]])</f>
        <v>37</v>
      </c>
      <c r="D5150" s="104" t="s">
        <v>195</v>
      </c>
      <c r="E5150" s="104" t="s">
        <v>880</v>
      </c>
      <c r="F5150" s="104"/>
      <c r="G5150" s="104" t="s">
        <v>257</v>
      </c>
      <c r="H5150" s="105">
        <v>17</v>
      </c>
      <c r="I5150" s="104"/>
      <c r="J5150" s="104" t="s">
        <v>258</v>
      </c>
      <c r="K5150" s="104" t="s">
        <v>78</v>
      </c>
      <c r="L5150" s="104" t="s">
        <v>299</v>
      </c>
      <c r="M5150" s="104" t="s">
        <v>276</v>
      </c>
      <c r="N5150" s="104"/>
      <c r="O5150" s="106" t="str">
        <f>A5149</f>
        <v>17554</v>
      </c>
      <c r="P5150" s="111" t="s">
        <v>300</v>
      </c>
      <c r="Q5150" s="153">
        <v>0.44097222222222221</v>
      </c>
      <c r="R5150" s="153">
        <v>0.46180555555555558</v>
      </c>
      <c r="S5150" s="153">
        <v>2.0833333333333329E-2</v>
      </c>
      <c r="T5150" s="153">
        <v>0.44097222222222221</v>
      </c>
      <c r="U5150" s="153">
        <v>0.46180555555555558</v>
      </c>
      <c r="V5150" s="153">
        <f>IF(ISBLANK(T5150),"",Tabella2[[#This Row],[ACT STOP]]-Tabella2[[#This Row],[ACT START]])</f>
        <v>2.083333333333337E-2</v>
      </c>
      <c r="W5150" s="104" t="s">
        <v>122</v>
      </c>
      <c r="X5150" s="104" t="s">
        <v>91</v>
      </c>
      <c r="Y5150" s="110"/>
      <c r="Z5150" s="106"/>
      <c r="AA5150" s="104"/>
      <c r="AB5150" s="107"/>
      <c r="AC5150" s="72">
        <v>1</v>
      </c>
      <c r="AH5150" s="70"/>
      <c r="AI5150" s="70"/>
      <c r="AJ5150">
        <v>0</v>
      </c>
      <c r="AL5150" s="70"/>
      <c r="BM5150" s="135">
        <v>0.44097222222222221</v>
      </c>
      <c r="BN5150" s="136">
        <v>0.46180555555555558</v>
      </c>
      <c r="BO5150" s="101"/>
      <c r="BR5150" s="109" t="str">
        <f t="shared" si="80"/>
        <v>SH-25-5139</v>
      </c>
      <c r="BS5150" s="109" t="s">
        <v>393</v>
      </c>
      <c r="BT5150" t="s">
        <v>122</v>
      </c>
      <c r="BU5150" t="s">
        <v>881</v>
      </c>
    </row>
    <row r="5151" spans="1:73" hidden="1">
      <c r="A5151" s="103" t="s">
        <v>10718</v>
      </c>
      <c r="B5151" s="102">
        <v>45912</v>
      </c>
      <c r="C5151" s="104">
        <f>_xlfn.ISOWEEKNUM(Tabella2[[#This Row],[Date]])</f>
        <v>37</v>
      </c>
      <c r="D5151" s="104" t="s">
        <v>722</v>
      </c>
      <c r="E5151" s="104" t="s">
        <v>327</v>
      </c>
      <c r="F5151" s="104">
        <v>79</v>
      </c>
      <c r="G5151" s="104" t="s">
        <v>257</v>
      </c>
      <c r="H5151" s="105">
        <v>17</v>
      </c>
      <c r="I5151" s="104" t="s">
        <v>258</v>
      </c>
      <c r="J5151" s="104"/>
      <c r="K5151" s="104" t="s">
        <v>79</v>
      </c>
      <c r="L5151" s="104" t="s">
        <v>299</v>
      </c>
      <c r="M5151" s="104" t="s">
        <v>276</v>
      </c>
      <c r="N5151" s="104"/>
      <c r="O5151" s="106" t="str">
        <f>A5152</f>
        <v>17557</v>
      </c>
      <c r="P5151" s="111" t="s">
        <v>4637</v>
      </c>
      <c r="Q5151" s="153" t="s">
        <v>7282</v>
      </c>
      <c r="R5151" s="153">
        <v>0.4861111111111111</v>
      </c>
      <c r="S5151" s="153">
        <v>2.0833333333333329E-2</v>
      </c>
      <c r="T5151" s="153">
        <v>0.46180555555555558</v>
      </c>
      <c r="U5151" s="153">
        <v>0.4826388888888889</v>
      </c>
      <c r="V5151" s="153">
        <f>IF(ISBLANK(T5151),"",Tabella2[[#This Row],[ACT STOP]]-Tabella2[[#This Row],[ACT START]])</f>
        <v>2.0833333333333315E-2</v>
      </c>
      <c r="W5151" s="104" t="s">
        <v>92</v>
      </c>
      <c r="X5151" s="104" t="s">
        <v>91</v>
      </c>
      <c r="Y5151" s="110"/>
      <c r="Z5151" s="106"/>
      <c r="AA5151" s="104"/>
      <c r="AB5151" s="107"/>
      <c r="AC5151" s="72">
        <v>1</v>
      </c>
      <c r="AH5151" s="70"/>
      <c r="AI5151" s="70"/>
      <c r="AJ5151">
        <v>0</v>
      </c>
      <c r="AL5151" s="70"/>
      <c r="BM5151" s="135">
        <v>0.46180555555555558</v>
      </c>
      <c r="BN5151" s="136">
        <v>0.4826388888888889</v>
      </c>
      <c r="BO5151" s="101"/>
      <c r="BR5151" s="109" t="str">
        <f t="shared" si="80"/>
        <v>SH-25-5140</v>
      </c>
      <c r="BS5151" s="109" t="s">
        <v>393</v>
      </c>
      <c r="BT5151" t="s">
        <v>92</v>
      </c>
      <c r="BU5151" t="s">
        <v>10719</v>
      </c>
    </row>
    <row r="5152" spans="1:73" hidden="1">
      <c r="A5152" s="103" t="s">
        <v>10720</v>
      </c>
      <c r="B5152" s="102">
        <v>45912</v>
      </c>
      <c r="C5152" s="104">
        <f>_xlfn.ISOWEEKNUM(Tabella2[[#This Row],[Date]])</f>
        <v>37</v>
      </c>
      <c r="D5152" s="104" t="s">
        <v>195</v>
      </c>
      <c r="E5152" s="104" t="s">
        <v>880</v>
      </c>
      <c r="F5152" s="104"/>
      <c r="G5152" s="104" t="s">
        <v>257</v>
      </c>
      <c r="H5152" s="105">
        <v>9</v>
      </c>
      <c r="I5152" s="104"/>
      <c r="J5152" s="104" t="s">
        <v>258</v>
      </c>
      <c r="K5152" s="104" t="s">
        <v>78</v>
      </c>
      <c r="L5152" s="104" t="s">
        <v>299</v>
      </c>
      <c r="M5152" s="104" t="s">
        <v>276</v>
      </c>
      <c r="N5152" s="104"/>
      <c r="O5152" s="106" t="str">
        <f>A5151</f>
        <v>17556</v>
      </c>
      <c r="P5152" s="111" t="s">
        <v>300</v>
      </c>
      <c r="Q5152" s="153">
        <v>0.46527777777777779</v>
      </c>
      <c r="R5152" s="153">
        <v>0.4861111111111111</v>
      </c>
      <c r="S5152" s="153">
        <v>2.0833333333333329E-2</v>
      </c>
      <c r="T5152" s="153">
        <v>0.46527777777777779</v>
      </c>
      <c r="U5152" s="153">
        <v>0.4861111111111111</v>
      </c>
      <c r="V5152" s="153">
        <f>IF(ISBLANK(T5152),"",Tabella2[[#This Row],[ACT STOP]]-Tabella2[[#This Row],[ACT START]])</f>
        <v>2.0833333333333315E-2</v>
      </c>
      <c r="W5152" s="104" t="s">
        <v>122</v>
      </c>
      <c r="X5152" s="104" t="s">
        <v>91</v>
      </c>
      <c r="Y5152" s="110"/>
      <c r="Z5152" s="106"/>
      <c r="AA5152" s="104"/>
      <c r="AB5152" s="107"/>
      <c r="AC5152" s="72">
        <v>1</v>
      </c>
      <c r="AH5152" s="70"/>
      <c r="AI5152" s="70"/>
      <c r="AJ5152">
        <v>0</v>
      </c>
      <c r="AL5152" s="70"/>
      <c r="BM5152" s="135">
        <v>0.46527777777777779</v>
      </c>
      <c r="BN5152" s="136">
        <v>0.4861111111111111</v>
      </c>
      <c r="BO5152" s="101"/>
      <c r="BR5152" s="109" t="str">
        <f t="shared" si="80"/>
        <v>SH-25-5141</v>
      </c>
      <c r="BS5152" s="109" t="s">
        <v>318</v>
      </c>
      <c r="BT5152" t="s">
        <v>122</v>
      </c>
      <c r="BU5152" t="s">
        <v>881</v>
      </c>
    </row>
    <row r="5153" spans="1:73" hidden="1">
      <c r="A5153" s="103" t="s">
        <v>10721</v>
      </c>
      <c r="B5153" s="102">
        <v>45912</v>
      </c>
      <c r="C5153" s="104">
        <f>_xlfn.ISOWEEKNUM(Tabella2[[#This Row],[Date]])</f>
        <v>37</v>
      </c>
      <c r="D5153" s="104" t="s">
        <v>751</v>
      </c>
      <c r="E5153" s="104" t="s">
        <v>256</v>
      </c>
      <c r="F5153" s="104">
        <v>76</v>
      </c>
      <c r="G5153" s="104" t="s">
        <v>257</v>
      </c>
      <c r="H5153" s="105">
        <v>1</v>
      </c>
      <c r="I5153" s="104" t="s">
        <v>258</v>
      </c>
      <c r="J5153" s="104"/>
      <c r="K5153" s="104" t="s">
        <v>83</v>
      </c>
      <c r="L5153" s="104" t="s">
        <v>259</v>
      </c>
      <c r="M5153" s="104" t="s">
        <v>461</v>
      </c>
      <c r="N5153" s="104"/>
      <c r="O5153" s="106"/>
      <c r="P5153" s="111" t="s">
        <v>610</v>
      </c>
      <c r="Q5153" s="153" t="s">
        <v>2338</v>
      </c>
      <c r="R5153" s="153" t="s">
        <v>349</v>
      </c>
      <c r="S5153" s="153">
        <v>4.1666666666666657E-2</v>
      </c>
      <c r="T5153" s="153">
        <v>0.4375</v>
      </c>
      <c r="U5153" s="153">
        <v>0.47916666666666669</v>
      </c>
      <c r="V5153" s="153">
        <f>IF(ISBLANK(T5153),"",Tabella2[[#This Row],[ACT STOP]]-Tabella2[[#This Row],[ACT START]])</f>
        <v>4.1666666666666685E-2</v>
      </c>
      <c r="W5153" s="104" t="s">
        <v>92</v>
      </c>
      <c r="X5153" s="104" t="s">
        <v>91</v>
      </c>
      <c r="Y5153" s="110"/>
      <c r="Z5153" s="106"/>
      <c r="AA5153" s="104"/>
      <c r="AB5153" s="107"/>
      <c r="AC5153" s="72">
        <v>1</v>
      </c>
      <c r="AH5153" s="70"/>
      <c r="AI5153" s="70"/>
      <c r="AJ5153">
        <v>0</v>
      </c>
      <c r="AL5153" s="70"/>
      <c r="BM5153" s="135">
        <v>0.4375</v>
      </c>
      <c r="BN5153" s="136">
        <v>0.47916666666666669</v>
      </c>
      <c r="BO5153" s="101"/>
      <c r="BR5153" s="109" t="str">
        <f t="shared" si="80"/>
        <v>SH-25-5142</v>
      </c>
      <c r="BS5153" s="109" t="s">
        <v>332</v>
      </c>
      <c r="BT5153" t="s">
        <v>92</v>
      </c>
      <c r="BU5153" t="s">
        <v>10722</v>
      </c>
    </row>
    <row r="5154" spans="1:73" hidden="1">
      <c r="A5154" s="103" t="s">
        <v>10723</v>
      </c>
      <c r="B5154" s="102">
        <v>45912</v>
      </c>
      <c r="C5154" s="104">
        <f>_xlfn.ISOWEEKNUM(Tabella2[[#This Row],[Date]])</f>
        <v>37</v>
      </c>
      <c r="D5154" s="104" t="s">
        <v>860</v>
      </c>
      <c r="E5154" s="104" t="s">
        <v>284</v>
      </c>
      <c r="F5154" s="104">
        <v>80</v>
      </c>
      <c r="G5154" s="104" t="s">
        <v>284</v>
      </c>
      <c r="H5154" s="105">
        <v>22</v>
      </c>
      <c r="I5154" s="104"/>
      <c r="J5154" s="104" t="s">
        <v>258</v>
      </c>
      <c r="K5154" s="104" t="s">
        <v>80</v>
      </c>
      <c r="L5154" s="104" t="s">
        <v>259</v>
      </c>
      <c r="M5154" s="104" t="s">
        <v>328</v>
      </c>
      <c r="N5154" s="104"/>
      <c r="O5154" s="106"/>
      <c r="P5154" s="111" t="s">
        <v>3788</v>
      </c>
      <c r="Q5154" s="153" t="s">
        <v>2338</v>
      </c>
      <c r="R5154" s="153" t="s">
        <v>349</v>
      </c>
      <c r="S5154" s="153">
        <v>4.1666666666666657E-2</v>
      </c>
      <c r="T5154" s="153">
        <v>0.4375</v>
      </c>
      <c r="U5154" s="153">
        <v>0.47222222222222221</v>
      </c>
      <c r="V5154" s="153">
        <f>IF(ISBLANK(T5154),"",Tabella2[[#This Row],[ACT STOP]]-Tabella2[[#This Row],[ACT START]])</f>
        <v>3.472222222222221E-2</v>
      </c>
      <c r="W5154" s="104" t="s">
        <v>92</v>
      </c>
      <c r="X5154" s="104" t="s">
        <v>91</v>
      </c>
      <c r="Y5154" s="110"/>
      <c r="Z5154" s="106"/>
      <c r="AA5154" s="104"/>
      <c r="AB5154" s="107"/>
      <c r="AC5154" s="72">
        <v>1</v>
      </c>
      <c r="AH5154" s="70"/>
      <c r="AI5154" s="70"/>
      <c r="AJ5154">
        <v>0</v>
      </c>
      <c r="AL5154" s="70"/>
      <c r="BM5154" s="135">
        <v>0.44097222222222221</v>
      </c>
      <c r="BN5154" s="136">
        <v>0.47569444444444442</v>
      </c>
      <c r="BO5154" s="101"/>
      <c r="BR5154" s="109" t="str">
        <f t="shared" si="80"/>
        <v>SH-25-5143</v>
      </c>
      <c r="BS5154" s="109" t="s">
        <v>295</v>
      </c>
      <c r="BT5154" t="s">
        <v>92</v>
      </c>
      <c r="BU5154" t="s">
        <v>10724</v>
      </c>
    </row>
    <row r="5155" spans="1:73" hidden="1">
      <c r="A5155" s="103" t="s">
        <v>10725</v>
      </c>
      <c r="B5155" s="102">
        <v>45912</v>
      </c>
      <c r="C5155" s="104">
        <f>_xlfn.ISOWEEKNUM(Tabella2[[#This Row],[Date]])</f>
        <v>37</v>
      </c>
      <c r="D5155" s="104" t="s">
        <v>860</v>
      </c>
      <c r="E5155" s="104" t="s">
        <v>284</v>
      </c>
      <c r="F5155" s="104">
        <v>81</v>
      </c>
      <c r="G5155" s="104" t="s">
        <v>284</v>
      </c>
      <c r="H5155" s="105">
        <v>23</v>
      </c>
      <c r="I5155" s="104"/>
      <c r="J5155" s="104" t="s">
        <v>258</v>
      </c>
      <c r="K5155" s="104" t="s">
        <v>81</v>
      </c>
      <c r="L5155" s="104" t="s">
        <v>259</v>
      </c>
      <c r="M5155" s="104" t="s">
        <v>328</v>
      </c>
      <c r="N5155" s="104"/>
      <c r="O5155" s="106"/>
      <c r="P5155" s="111" t="s">
        <v>3788</v>
      </c>
      <c r="Q5155" s="153" t="s">
        <v>2338</v>
      </c>
      <c r="R5155" s="153" t="s">
        <v>349</v>
      </c>
      <c r="S5155" s="153">
        <v>4.1666666666666657E-2</v>
      </c>
      <c r="T5155" s="153" t="s">
        <v>2338</v>
      </c>
      <c r="U5155" s="153" t="s">
        <v>349</v>
      </c>
      <c r="V5155" s="153">
        <f>IF(ISBLANK(T5155),"",Tabella2[[#This Row],[ACT STOP]]-Tabella2[[#This Row],[ACT START]])</f>
        <v>4.166666666666663E-2</v>
      </c>
      <c r="W5155" s="104" t="s">
        <v>92</v>
      </c>
      <c r="X5155" s="104" t="s">
        <v>91</v>
      </c>
      <c r="Y5155" s="110"/>
      <c r="Z5155" s="106"/>
      <c r="AA5155" s="104"/>
      <c r="AB5155" s="107"/>
      <c r="AC5155" s="72">
        <v>1</v>
      </c>
      <c r="AH5155" s="70"/>
      <c r="AI5155" s="70"/>
      <c r="AJ5155">
        <v>0</v>
      </c>
      <c r="AL5155" s="70"/>
      <c r="BM5155" s="135" t="s">
        <v>2338</v>
      </c>
      <c r="BN5155" s="136" t="s">
        <v>349</v>
      </c>
      <c r="BO5155" s="101"/>
      <c r="BR5155" s="109" t="str">
        <f t="shared" si="80"/>
        <v>SH-25-5144</v>
      </c>
      <c r="BS5155" s="109" t="s">
        <v>358</v>
      </c>
      <c r="BT5155" t="s">
        <v>92</v>
      </c>
      <c r="BU5155" t="s">
        <v>10726</v>
      </c>
    </row>
    <row r="5156" spans="1:73" hidden="1">
      <c r="A5156" s="103" t="s">
        <v>10727</v>
      </c>
      <c r="B5156" s="102">
        <v>45915</v>
      </c>
      <c r="C5156" s="104">
        <f>_xlfn.ISOWEEKNUM(Tabella2[[#This Row],[Date]])</f>
        <v>38</v>
      </c>
      <c r="D5156" s="104" t="s">
        <v>195</v>
      </c>
      <c r="E5156" s="104" t="s">
        <v>880</v>
      </c>
      <c r="F5156" s="104"/>
      <c r="G5156" s="104" t="s">
        <v>257</v>
      </c>
      <c r="H5156" s="105">
        <v>9</v>
      </c>
      <c r="I5156" s="104" t="s">
        <v>258</v>
      </c>
      <c r="J5156" s="104"/>
      <c r="K5156" s="104" t="s">
        <v>79</v>
      </c>
      <c r="L5156" s="104" t="s">
        <v>299</v>
      </c>
      <c r="M5156" s="104" t="s">
        <v>276</v>
      </c>
      <c r="N5156" s="104"/>
      <c r="O5156" s="106" t="str">
        <f>A5157</f>
        <v>17562</v>
      </c>
      <c r="P5156" s="111" t="s">
        <v>300</v>
      </c>
      <c r="Q5156" s="153" t="s">
        <v>286</v>
      </c>
      <c r="R5156" s="153" t="s">
        <v>525</v>
      </c>
      <c r="S5156" s="153">
        <v>2.0833333333333329E-2</v>
      </c>
      <c r="T5156" s="153">
        <v>0.33333333333333331</v>
      </c>
      <c r="U5156" s="153">
        <v>0.35416666666666669</v>
      </c>
      <c r="V5156" s="153">
        <f>IF(ISBLANK(T5156),"",Tabella2[[#This Row],[ACT STOP]]-Tabella2[[#This Row],[ACT START]])</f>
        <v>2.083333333333337E-2</v>
      </c>
      <c r="W5156" s="104" t="s">
        <v>116</v>
      </c>
      <c r="X5156" s="104" t="s">
        <v>113</v>
      </c>
      <c r="Y5156" s="110" t="s">
        <v>10728</v>
      </c>
      <c r="Z5156" s="106"/>
      <c r="AA5156" s="104"/>
      <c r="AB5156" s="107"/>
      <c r="AC5156" s="72">
        <v>0</v>
      </c>
      <c r="AH5156" s="70"/>
      <c r="AI5156" s="70"/>
      <c r="AJ5156">
        <v>0</v>
      </c>
      <c r="AL5156" s="70"/>
      <c r="BL5156" t="s">
        <v>10729</v>
      </c>
      <c r="BM5156" s="135">
        <v>0.33333333333333331</v>
      </c>
      <c r="BN5156" s="136">
        <v>0.35416666666666669</v>
      </c>
      <c r="BO5156" s="101"/>
      <c r="BR5156" s="109" t="str">
        <f t="shared" si="80"/>
        <v>SH-25-5145</v>
      </c>
      <c r="BS5156" s="109" t="s">
        <v>318</v>
      </c>
      <c r="BT5156" t="s">
        <v>116</v>
      </c>
      <c r="BU5156" t="s">
        <v>881</v>
      </c>
    </row>
    <row r="5157" spans="1:73" hidden="1">
      <c r="A5157" s="103" t="s">
        <v>10730</v>
      </c>
      <c r="B5157" s="102">
        <v>45915</v>
      </c>
      <c r="C5157" s="104">
        <f>_xlfn.ISOWEEKNUM(Tabella2[[#This Row],[Date]])</f>
        <v>38</v>
      </c>
      <c r="D5157" s="104" t="s">
        <v>722</v>
      </c>
      <c r="E5157" s="104" t="s">
        <v>327</v>
      </c>
      <c r="F5157" s="104">
        <v>81</v>
      </c>
      <c r="G5157" s="104" t="s">
        <v>257</v>
      </c>
      <c r="H5157" s="105">
        <v>1</v>
      </c>
      <c r="I5157" s="104" t="s">
        <v>258</v>
      </c>
      <c r="J5157" s="104"/>
      <c r="K5157" s="104" t="s">
        <v>78</v>
      </c>
      <c r="L5157" s="104" t="s">
        <v>299</v>
      </c>
      <c r="M5157" s="104" t="s">
        <v>276</v>
      </c>
      <c r="N5157" s="104"/>
      <c r="O5157" s="106" t="str">
        <f>A5156</f>
        <v>17561</v>
      </c>
      <c r="P5157" s="111" t="s">
        <v>4637</v>
      </c>
      <c r="Q5157" s="153">
        <v>0.33333333333333331</v>
      </c>
      <c r="R5157" s="153">
        <v>0.35416666666666669</v>
      </c>
      <c r="S5157" s="153">
        <v>2.0833333333333329E-2</v>
      </c>
      <c r="T5157" s="153">
        <v>0.33333333333333331</v>
      </c>
      <c r="U5157" s="153">
        <v>0.35416666666666669</v>
      </c>
      <c r="V5157" s="153">
        <f>IF(ISBLANK(T5157),"",Tabella2[[#This Row],[ACT STOP]]-Tabella2[[#This Row],[ACT START]])</f>
        <v>2.083333333333337E-2</v>
      </c>
      <c r="W5157" s="104" t="s">
        <v>116</v>
      </c>
      <c r="X5157" s="104" t="s">
        <v>113</v>
      </c>
      <c r="Y5157" s="110" t="s">
        <v>10731</v>
      </c>
      <c r="Z5157" s="106"/>
      <c r="AA5157" s="104"/>
      <c r="AB5157" s="107"/>
      <c r="AC5157" s="72">
        <v>0</v>
      </c>
      <c r="AH5157" s="70"/>
      <c r="AI5157" s="70"/>
      <c r="AJ5157">
        <v>0</v>
      </c>
      <c r="AL5157" s="70"/>
      <c r="BL5157" t="s">
        <v>10729</v>
      </c>
      <c r="BM5157" s="135">
        <v>0.33333333333333331</v>
      </c>
      <c r="BN5157" s="136">
        <v>0.35416666666666669</v>
      </c>
      <c r="BO5157" s="101"/>
      <c r="BR5157" s="109" t="str">
        <f t="shared" si="80"/>
        <v>SH-25-5146</v>
      </c>
      <c r="BS5157" s="109" t="s">
        <v>332</v>
      </c>
      <c r="BT5157" t="s">
        <v>116</v>
      </c>
      <c r="BU5157" t="s">
        <v>10732</v>
      </c>
    </row>
    <row r="5158" spans="1:73" hidden="1">
      <c r="A5158" s="103" t="s">
        <v>10733</v>
      </c>
      <c r="B5158" s="102">
        <v>45915</v>
      </c>
      <c r="C5158" s="104">
        <f>_xlfn.ISOWEEKNUM(Tabella2[[#This Row],[Date]])</f>
        <v>38</v>
      </c>
      <c r="D5158" s="104" t="s">
        <v>763</v>
      </c>
      <c r="E5158" s="104" t="s">
        <v>256</v>
      </c>
      <c r="F5158" s="104">
        <v>63</v>
      </c>
      <c r="G5158" s="104" t="s">
        <v>284</v>
      </c>
      <c r="H5158" s="105">
        <v>22</v>
      </c>
      <c r="I5158" s="104"/>
      <c r="J5158" s="104" t="s">
        <v>258</v>
      </c>
      <c r="K5158" s="104" t="s">
        <v>83</v>
      </c>
      <c r="L5158" s="104" t="s">
        <v>299</v>
      </c>
      <c r="M5158" s="104" t="s">
        <v>276</v>
      </c>
      <c r="N5158" s="104"/>
      <c r="O5158" s="106" t="str">
        <f>A5159</f>
        <v>17564</v>
      </c>
      <c r="P5158" s="111" t="s">
        <v>664</v>
      </c>
      <c r="Q5158" s="153" t="s">
        <v>286</v>
      </c>
      <c r="R5158" s="153" t="s">
        <v>631</v>
      </c>
      <c r="S5158" s="153">
        <v>4.1666666666666657E-2</v>
      </c>
      <c r="T5158" s="153">
        <v>0.33333333333333331</v>
      </c>
      <c r="U5158" s="153">
        <v>0.375</v>
      </c>
      <c r="V5158" s="153">
        <f>IF(ISBLANK(T5158),"",Tabella2[[#This Row],[ACT STOP]]-Tabella2[[#This Row],[ACT START]])</f>
        <v>4.1666666666666685E-2</v>
      </c>
      <c r="W5158" s="104" t="s">
        <v>92</v>
      </c>
      <c r="X5158" s="104" t="s">
        <v>91</v>
      </c>
      <c r="Y5158" s="110"/>
      <c r="Z5158" s="106"/>
      <c r="AA5158" s="104"/>
      <c r="AB5158" s="107"/>
      <c r="AC5158" s="72">
        <v>1</v>
      </c>
      <c r="AH5158" s="70"/>
      <c r="AI5158" s="70"/>
      <c r="AJ5158">
        <v>0</v>
      </c>
      <c r="AL5158" s="70"/>
      <c r="BM5158" s="135">
        <v>0.33333333333333331</v>
      </c>
      <c r="BN5158" s="136">
        <v>0.375</v>
      </c>
      <c r="BO5158" s="101"/>
      <c r="BR5158" s="109" t="str">
        <f t="shared" si="80"/>
        <v>SH-25-5147</v>
      </c>
      <c r="BS5158" s="109" t="s">
        <v>295</v>
      </c>
      <c r="BT5158" t="s">
        <v>92</v>
      </c>
      <c r="BU5158" t="s">
        <v>10734</v>
      </c>
    </row>
    <row r="5159" spans="1:73" hidden="1">
      <c r="A5159" s="103" t="s">
        <v>10735</v>
      </c>
      <c r="B5159" s="102">
        <v>45915</v>
      </c>
      <c r="C5159" s="104">
        <f>_xlfn.ISOWEEKNUM(Tabella2[[#This Row],[Date]])</f>
        <v>38</v>
      </c>
      <c r="D5159" s="104" t="s">
        <v>195</v>
      </c>
      <c r="E5159" s="104" t="s">
        <v>298</v>
      </c>
      <c r="F5159" s="104"/>
      <c r="G5159" s="104" t="s">
        <v>257</v>
      </c>
      <c r="H5159" s="105">
        <v>12</v>
      </c>
      <c r="I5159" s="104" t="s">
        <v>258</v>
      </c>
      <c r="J5159" s="104"/>
      <c r="K5159" s="104" t="s">
        <v>80</v>
      </c>
      <c r="L5159" s="104" t="s">
        <v>299</v>
      </c>
      <c r="M5159" s="104" t="s">
        <v>276</v>
      </c>
      <c r="N5159" s="104"/>
      <c r="O5159" s="106" t="str">
        <f>A5158</f>
        <v>17563</v>
      </c>
      <c r="P5159" s="111" t="s">
        <v>300</v>
      </c>
      <c r="Q5159" s="153">
        <v>0.33333333333333331</v>
      </c>
      <c r="R5159" s="153">
        <v>0.375</v>
      </c>
      <c r="S5159" s="153">
        <v>4.1666666666666657E-2</v>
      </c>
      <c r="T5159" s="153">
        <v>0.33333333333333331</v>
      </c>
      <c r="U5159" s="153">
        <v>0.375</v>
      </c>
      <c r="V5159" s="153">
        <f>IF(ISBLANK(T5159),"",Tabella2[[#This Row],[ACT STOP]]-Tabella2[[#This Row],[ACT START]])</f>
        <v>4.1666666666666685E-2</v>
      </c>
      <c r="W5159" s="104" t="s">
        <v>122</v>
      </c>
      <c r="X5159" s="104" t="s">
        <v>91</v>
      </c>
      <c r="Y5159" s="110"/>
      <c r="Z5159" s="106"/>
      <c r="AA5159" s="104"/>
      <c r="AB5159" s="107"/>
      <c r="AC5159" s="72">
        <v>1</v>
      </c>
      <c r="AH5159" s="70"/>
      <c r="AI5159" s="70"/>
      <c r="AJ5159">
        <v>0</v>
      </c>
      <c r="AL5159" s="70"/>
      <c r="BM5159" s="135">
        <v>0.33333333333333331</v>
      </c>
      <c r="BN5159" s="136">
        <v>0.375</v>
      </c>
      <c r="BO5159" s="101"/>
      <c r="BR5159" s="109" t="str">
        <f t="shared" si="80"/>
        <v>SH-25-5148</v>
      </c>
      <c r="BS5159" s="109" t="s">
        <v>266</v>
      </c>
      <c r="BT5159" t="s">
        <v>122</v>
      </c>
      <c r="BU5159" t="s">
        <v>302</v>
      </c>
    </row>
    <row r="5160" spans="1:73" hidden="1">
      <c r="A5160" s="103" t="s">
        <v>10736</v>
      </c>
      <c r="B5160" s="102">
        <v>45915</v>
      </c>
      <c r="C5160" s="104">
        <f>_xlfn.ISOWEEKNUM(Tabella2[[#This Row],[Date]])</f>
        <v>38</v>
      </c>
      <c r="D5160" s="104" t="s">
        <v>6396</v>
      </c>
      <c r="E5160" s="104" t="s">
        <v>256</v>
      </c>
      <c r="F5160" s="104">
        <v>74</v>
      </c>
      <c r="G5160" s="104" t="s">
        <v>257</v>
      </c>
      <c r="H5160" s="105">
        <v>2</v>
      </c>
      <c r="I5160" s="104"/>
      <c r="J5160" s="104" t="s">
        <v>258</v>
      </c>
      <c r="K5160" s="104" t="s">
        <v>75</v>
      </c>
      <c r="L5160" s="104" t="s">
        <v>299</v>
      </c>
      <c r="M5160" s="104" t="s">
        <v>328</v>
      </c>
      <c r="N5160" s="104"/>
      <c r="O5160" s="106" t="str">
        <f>A5161</f>
        <v>17566</v>
      </c>
      <c r="P5160" s="111" t="s">
        <v>2641</v>
      </c>
      <c r="Q5160" s="153" t="s">
        <v>286</v>
      </c>
      <c r="R5160" s="153" t="s">
        <v>631</v>
      </c>
      <c r="S5160" s="153">
        <v>4.1666666666666657E-2</v>
      </c>
      <c r="T5160" s="153" t="s">
        <v>286</v>
      </c>
      <c r="U5160" s="153" t="s">
        <v>631</v>
      </c>
      <c r="V5160" s="153">
        <f>IF(ISBLANK(T5160),"",Tabella2[[#This Row],[ACT STOP]]-Tabella2[[#This Row],[ACT START]])</f>
        <v>4.1666666666666685E-2</v>
      </c>
      <c r="W5160" s="104" t="s">
        <v>92</v>
      </c>
      <c r="X5160" s="104" t="s">
        <v>91</v>
      </c>
      <c r="Y5160" s="110"/>
      <c r="Z5160" s="106"/>
      <c r="AA5160" s="104"/>
      <c r="AB5160" s="107"/>
      <c r="AC5160" s="72">
        <v>1</v>
      </c>
      <c r="AH5160" s="70"/>
      <c r="AI5160" s="70"/>
      <c r="AJ5160">
        <v>0</v>
      </c>
      <c r="AL5160" s="70"/>
      <c r="BM5160" s="135" t="s">
        <v>286</v>
      </c>
      <c r="BN5160" s="136" t="s">
        <v>631</v>
      </c>
      <c r="BO5160" s="101"/>
      <c r="BR5160" s="109" t="str">
        <f t="shared" si="80"/>
        <v>SH-25-5149</v>
      </c>
      <c r="BS5160" s="109" t="s">
        <v>368</v>
      </c>
      <c r="BT5160" t="s">
        <v>92</v>
      </c>
      <c r="BU5160" t="s">
        <v>10737</v>
      </c>
    </row>
    <row r="5161" spans="1:73" hidden="1">
      <c r="A5161" s="103" t="s">
        <v>10738</v>
      </c>
      <c r="B5161" s="102">
        <v>45915</v>
      </c>
      <c r="C5161" s="104">
        <f>_xlfn.ISOWEEKNUM(Tabella2[[#This Row],[Date]])</f>
        <v>38</v>
      </c>
      <c r="D5161" s="104" t="s">
        <v>195</v>
      </c>
      <c r="E5161" s="104" t="s">
        <v>298</v>
      </c>
      <c r="F5161" s="104"/>
      <c r="G5161" s="104" t="s">
        <v>284</v>
      </c>
      <c r="H5161" s="105">
        <v>23</v>
      </c>
      <c r="I5161" s="104" t="s">
        <v>258</v>
      </c>
      <c r="J5161" s="104"/>
      <c r="K5161" s="104" t="s">
        <v>77</v>
      </c>
      <c r="L5161" s="104" t="s">
        <v>299</v>
      </c>
      <c r="M5161" s="104" t="s">
        <v>328</v>
      </c>
      <c r="N5161" s="104"/>
      <c r="O5161" s="106" t="str">
        <f>A5160</f>
        <v>17565</v>
      </c>
      <c r="P5161" s="111" t="s">
        <v>300</v>
      </c>
      <c r="Q5161" s="153">
        <v>0.33333333333333331</v>
      </c>
      <c r="R5161" s="153">
        <v>0.375</v>
      </c>
      <c r="S5161" s="153">
        <v>4.1666666666666657E-2</v>
      </c>
      <c r="T5161" s="153" t="s">
        <v>286</v>
      </c>
      <c r="U5161" s="153" t="s">
        <v>631</v>
      </c>
      <c r="V5161" s="153">
        <f>IF(ISBLANK(T5161),"",Tabella2[[#This Row],[ACT STOP]]-Tabella2[[#This Row],[ACT START]])</f>
        <v>4.1666666666666685E-2</v>
      </c>
      <c r="W5161" s="104" t="s">
        <v>122</v>
      </c>
      <c r="X5161" s="104" t="s">
        <v>91</v>
      </c>
      <c r="Y5161" s="110"/>
      <c r="Z5161" s="106"/>
      <c r="AA5161" s="104"/>
      <c r="AB5161" s="107"/>
      <c r="AC5161" s="72">
        <v>1</v>
      </c>
      <c r="AH5161" s="70"/>
      <c r="AI5161" s="70"/>
      <c r="AJ5161">
        <v>0</v>
      </c>
      <c r="AL5161" s="70"/>
      <c r="BM5161" s="135" t="s">
        <v>286</v>
      </c>
      <c r="BN5161" s="136" t="s">
        <v>631</v>
      </c>
      <c r="BO5161" s="101"/>
      <c r="BR5161" s="109" t="str">
        <f t="shared" si="80"/>
        <v>SH-25-5150</v>
      </c>
      <c r="BS5161" s="109" t="s">
        <v>358</v>
      </c>
      <c r="BT5161" t="s">
        <v>122</v>
      </c>
      <c r="BU5161" t="s">
        <v>302</v>
      </c>
    </row>
    <row r="5162" spans="1:73" hidden="1">
      <c r="A5162" s="103" t="s">
        <v>10739</v>
      </c>
      <c r="B5162" s="102">
        <v>45915</v>
      </c>
      <c r="C5162" s="104">
        <f>_xlfn.ISOWEEKNUM(Tabella2[[#This Row],[Date]])</f>
        <v>38</v>
      </c>
      <c r="D5162" s="104" t="s">
        <v>722</v>
      </c>
      <c r="E5162" s="104" t="s">
        <v>327</v>
      </c>
      <c r="F5162" s="104">
        <v>80</v>
      </c>
      <c r="G5162" s="104" t="s">
        <v>284</v>
      </c>
      <c r="H5162" s="105">
        <v>9</v>
      </c>
      <c r="I5162" s="104" t="s">
        <v>258</v>
      </c>
      <c r="J5162" s="104"/>
      <c r="K5162" s="104" t="s">
        <v>79</v>
      </c>
      <c r="L5162" s="104" t="s">
        <v>299</v>
      </c>
      <c r="M5162" s="104" t="s">
        <v>276</v>
      </c>
      <c r="N5162" s="104"/>
      <c r="O5162" s="106" t="str">
        <f>A5163</f>
        <v>17568</v>
      </c>
      <c r="P5162" s="111" t="s">
        <v>10740</v>
      </c>
      <c r="Q5162" s="153" t="s">
        <v>262</v>
      </c>
      <c r="R5162" s="153">
        <v>0.41666666666666669</v>
      </c>
      <c r="S5162" s="153">
        <v>2.0833333333333329E-2</v>
      </c>
      <c r="T5162" s="153"/>
      <c r="U5162" s="153"/>
      <c r="V5162" s="153" t="str">
        <f>IF(ISBLANK(T5162),"",Tabella2[[#This Row],[ACT STOP]]-Tabella2[[#This Row],[ACT START]])</f>
        <v/>
      </c>
      <c r="W5162" s="104" t="s">
        <v>108</v>
      </c>
      <c r="X5162" s="104" t="s">
        <v>143</v>
      </c>
      <c r="Y5162" s="110"/>
      <c r="Z5162" s="106"/>
      <c r="AA5162" s="104"/>
      <c r="AB5162" s="107"/>
      <c r="AC5162" s="72">
        <v>0</v>
      </c>
      <c r="AH5162" s="70"/>
      <c r="AI5162" s="70"/>
      <c r="AJ5162">
        <v>0</v>
      </c>
      <c r="AL5162" s="70"/>
      <c r="BL5162" t="s">
        <v>10741</v>
      </c>
      <c r="BM5162" s="135">
        <v>0</v>
      </c>
      <c r="BN5162" s="136">
        <v>0</v>
      </c>
      <c r="BO5162" s="101"/>
      <c r="BR5162" s="109" t="str">
        <f t="shared" si="80"/>
        <v>SH-25-5151</v>
      </c>
      <c r="BS5162" s="109" t="s">
        <v>339</v>
      </c>
      <c r="BT5162" t="s">
        <v>108</v>
      </c>
      <c r="BU5162" t="s">
        <v>10742</v>
      </c>
    </row>
    <row r="5163" spans="1:73" hidden="1">
      <c r="A5163" s="103" t="s">
        <v>10743</v>
      </c>
      <c r="B5163" s="102">
        <v>45915</v>
      </c>
      <c r="C5163" s="104">
        <f>_xlfn.ISOWEEKNUM(Tabella2[[#This Row],[Date]])</f>
        <v>38</v>
      </c>
      <c r="D5163" s="104" t="s">
        <v>195</v>
      </c>
      <c r="E5163" s="104" t="s">
        <v>880</v>
      </c>
      <c r="F5163" s="104"/>
      <c r="G5163" s="104" t="s">
        <v>257</v>
      </c>
      <c r="H5163" s="105">
        <v>17</v>
      </c>
      <c r="I5163" s="104" t="s">
        <v>258</v>
      </c>
      <c r="J5163" s="104"/>
      <c r="K5163" s="104" t="s">
        <v>78</v>
      </c>
      <c r="L5163" s="104" t="s">
        <v>299</v>
      </c>
      <c r="M5163" s="104" t="s">
        <v>276</v>
      </c>
      <c r="N5163" s="104"/>
      <c r="O5163" s="106" t="str">
        <f>A5162</f>
        <v>17567</v>
      </c>
      <c r="P5163" s="111" t="s">
        <v>300</v>
      </c>
      <c r="Q5163" s="153">
        <v>0.39583333333333331</v>
      </c>
      <c r="R5163" s="153">
        <v>0.41666666666666669</v>
      </c>
      <c r="S5163" s="153">
        <v>2.0833333333333329E-2</v>
      </c>
      <c r="T5163" s="153"/>
      <c r="U5163" s="153"/>
      <c r="V5163" s="153" t="str">
        <f>IF(ISBLANK(T5163),"",Tabella2[[#This Row],[ACT STOP]]-Tabella2[[#This Row],[ACT START]])</f>
        <v/>
      </c>
      <c r="W5163" s="104" t="s">
        <v>133</v>
      </c>
      <c r="X5163" s="104" t="s">
        <v>119</v>
      </c>
      <c r="Y5163" s="110"/>
      <c r="Z5163" s="106"/>
      <c r="AA5163" s="104"/>
      <c r="AB5163" s="107"/>
      <c r="AC5163" s="72">
        <v>0</v>
      </c>
      <c r="AH5163" s="70"/>
      <c r="AI5163" s="70"/>
      <c r="AJ5163">
        <v>0</v>
      </c>
      <c r="AL5163" s="70"/>
      <c r="BL5163" t="s">
        <v>10741</v>
      </c>
      <c r="BM5163" s="135">
        <v>0</v>
      </c>
      <c r="BN5163" s="136">
        <v>0</v>
      </c>
      <c r="BO5163" s="101"/>
      <c r="BR5163" s="109" t="str">
        <f t="shared" si="80"/>
        <v>SH-25-5152</v>
      </c>
      <c r="BS5163" s="109" t="s">
        <v>393</v>
      </c>
      <c r="BT5163" t="s">
        <v>133</v>
      </c>
      <c r="BU5163" t="s">
        <v>881</v>
      </c>
    </row>
    <row r="5164" spans="1:73" hidden="1">
      <c r="A5164" s="103" t="s">
        <v>10744</v>
      </c>
      <c r="B5164" s="102">
        <v>45915</v>
      </c>
      <c r="C5164" s="104">
        <f>_xlfn.ISOWEEKNUM(Tabella2[[#This Row],[Date]])</f>
        <v>38</v>
      </c>
      <c r="D5164" s="104" t="s">
        <v>722</v>
      </c>
      <c r="E5164" s="104" t="s">
        <v>327</v>
      </c>
      <c r="F5164" s="104">
        <v>76</v>
      </c>
      <c r="G5164" s="104" t="s">
        <v>257</v>
      </c>
      <c r="H5164" s="105">
        <v>17</v>
      </c>
      <c r="I5164" s="104" t="s">
        <v>258</v>
      </c>
      <c r="J5164" s="104"/>
      <c r="K5164" s="104" t="s">
        <v>79</v>
      </c>
      <c r="L5164" s="104" t="s">
        <v>299</v>
      </c>
      <c r="M5164" s="104" t="s">
        <v>276</v>
      </c>
      <c r="N5164" s="104"/>
      <c r="O5164" s="106" t="str">
        <f>A5165</f>
        <v>17570</v>
      </c>
      <c r="P5164" s="111" t="s">
        <v>10740</v>
      </c>
      <c r="Q5164" s="153" t="s">
        <v>336</v>
      </c>
      <c r="R5164" s="153">
        <v>0.44097222222222221</v>
      </c>
      <c r="S5164" s="153">
        <v>2.0833333333333329E-2</v>
      </c>
      <c r="T5164" s="153"/>
      <c r="U5164" s="153"/>
      <c r="V5164" s="153" t="str">
        <f>IF(ISBLANK(T5164),"",Tabella2[[#This Row],[ACT STOP]]-Tabella2[[#This Row],[ACT START]])</f>
        <v/>
      </c>
      <c r="W5164" s="104" t="s">
        <v>108</v>
      </c>
      <c r="X5164" s="104" t="s">
        <v>143</v>
      </c>
      <c r="Y5164" s="110"/>
      <c r="Z5164" s="106"/>
      <c r="AA5164" s="104"/>
      <c r="AB5164" s="107"/>
      <c r="AC5164" s="72">
        <v>0</v>
      </c>
      <c r="AH5164" s="70"/>
      <c r="AI5164" s="70"/>
      <c r="AJ5164">
        <v>0</v>
      </c>
      <c r="AL5164" s="70"/>
      <c r="BL5164" t="s">
        <v>10741</v>
      </c>
      <c r="BM5164" s="135">
        <v>0</v>
      </c>
      <c r="BN5164" s="136">
        <v>0</v>
      </c>
      <c r="BO5164" s="101"/>
      <c r="BR5164" s="109" t="str">
        <f t="shared" si="80"/>
        <v>SH-25-5153</v>
      </c>
      <c r="BS5164" s="109" t="s">
        <v>393</v>
      </c>
      <c r="BT5164" t="s">
        <v>108</v>
      </c>
      <c r="BU5164" t="s">
        <v>10745</v>
      </c>
    </row>
    <row r="5165" spans="1:73" hidden="1">
      <c r="A5165" s="103" t="s">
        <v>10746</v>
      </c>
      <c r="B5165" s="102">
        <v>45915</v>
      </c>
      <c r="C5165" s="104">
        <f>_xlfn.ISOWEEKNUM(Tabella2[[#This Row],[Date]])</f>
        <v>38</v>
      </c>
      <c r="D5165" s="104" t="s">
        <v>195</v>
      </c>
      <c r="E5165" s="104" t="s">
        <v>880</v>
      </c>
      <c r="F5165" s="104"/>
      <c r="G5165" s="104" t="s">
        <v>284</v>
      </c>
      <c r="H5165" s="105">
        <v>9</v>
      </c>
      <c r="I5165" s="104" t="s">
        <v>258</v>
      </c>
      <c r="J5165" s="104"/>
      <c r="K5165" s="104" t="s">
        <v>78</v>
      </c>
      <c r="L5165" s="104" t="s">
        <v>299</v>
      </c>
      <c r="M5165" s="104" t="s">
        <v>276</v>
      </c>
      <c r="N5165" s="104"/>
      <c r="O5165" s="106" t="str">
        <f>A5164</f>
        <v>17569</v>
      </c>
      <c r="P5165" s="111" t="s">
        <v>300</v>
      </c>
      <c r="Q5165" s="153">
        <v>0.4201388888888889</v>
      </c>
      <c r="R5165" s="153">
        <v>0.44097222222222221</v>
      </c>
      <c r="S5165" s="153">
        <v>2.0833333333333329E-2</v>
      </c>
      <c r="T5165" s="153"/>
      <c r="U5165" s="153"/>
      <c r="V5165" s="153" t="str">
        <f>IF(ISBLANK(T5165),"",Tabella2[[#This Row],[ACT STOP]]-Tabella2[[#This Row],[ACT START]])</f>
        <v/>
      </c>
      <c r="W5165" s="104" t="s">
        <v>133</v>
      </c>
      <c r="X5165" s="104" t="s">
        <v>119</v>
      </c>
      <c r="Y5165" s="110"/>
      <c r="Z5165" s="106"/>
      <c r="AA5165" s="104"/>
      <c r="AB5165" s="107"/>
      <c r="AC5165" s="72">
        <v>0</v>
      </c>
      <c r="AH5165" s="70"/>
      <c r="AI5165" s="70"/>
      <c r="AJ5165">
        <v>0</v>
      </c>
      <c r="AL5165" s="70"/>
      <c r="BL5165" t="s">
        <v>10741</v>
      </c>
      <c r="BM5165" s="135">
        <v>0</v>
      </c>
      <c r="BN5165" s="136">
        <v>0</v>
      </c>
      <c r="BO5165" s="101"/>
      <c r="BR5165" s="109" t="str">
        <f t="shared" si="80"/>
        <v>SH-25-5154</v>
      </c>
      <c r="BS5165" s="109" t="s">
        <v>339</v>
      </c>
      <c r="BT5165" t="s">
        <v>133</v>
      </c>
      <c r="BU5165" t="s">
        <v>881</v>
      </c>
    </row>
    <row r="5166" spans="1:73" hidden="1">
      <c r="A5166" s="103" t="s">
        <v>10747</v>
      </c>
      <c r="B5166" s="102">
        <v>45915</v>
      </c>
      <c r="C5166" s="104">
        <f>_xlfn.ISOWEEKNUM(Tabella2[[#This Row],[Date]])</f>
        <v>38</v>
      </c>
      <c r="D5166" s="104" t="s">
        <v>751</v>
      </c>
      <c r="E5166" s="104" t="s">
        <v>256</v>
      </c>
      <c r="F5166" s="104">
        <v>77</v>
      </c>
      <c r="G5166" s="104" t="s">
        <v>257</v>
      </c>
      <c r="H5166" s="105">
        <v>14</v>
      </c>
      <c r="I5166" s="104" t="s">
        <v>258</v>
      </c>
      <c r="J5166" s="104"/>
      <c r="K5166" s="104" t="s">
        <v>83</v>
      </c>
      <c r="L5166" s="104" t="s">
        <v>299</v>
      </c>
      <c r="M5166" s="104" t="s">
        <v>276</v>
      </c>
      <c r="N5166" s="104"/>
      <c r="O5166" s="106" t="str">
        <f>A5167</f>
        <v>17572</v>
      </c>
      <c r="P5166" s="111" t="s">
        <v>10740</v>
      </c>
      <c r="Q5166" s="153" t="s">
        <v>262</v>
      </c>
      <c r="R5166" s="153" t="s">
        <v>263</v>
      </c>
      <c r="S5166" s="153">
        <v>4.1666666666666657E-2</v>
      </c>
      <c r="T5166" s="153" t="s">
        <v>262</v>
      </c>
      <c r="U5166" s="153">
        <v>0.41666666666666669</v>
      </c>
      <c r="V5166" s="153">
        <f>IF(ISBLANK(T5166),"",Tabella2[[#This Row],[ACT STOP]]-Tabella2[[#This Row],[ACT START]])</f>
        <v>2.083333333333337E-2</v>
      </c>
      <c r="W5166" s="104" t="s">
        <v>92</v>
      </c>
      <c r="X5166" s="104" t="s">
        <v>91</v>
      </c>
      <c r="Y5166" s="110"/>
      <c r="Z5166" s="106"/>
      <c r="AA5166" s="104"/>
      <c r="AB5166" s="107"/>
      <c r="AC5166" s="72">
        <v>1</v>
      </c>
      <c r="AH5166" s="70"/>
      <c r="AI5166" s="70"/>
      <c r="AJ5166">
        <v>0</v>
      </c>
      <c r="AL5166" s="70"/>
      <c r="BM5166" s="135" t="s">
        <v>262</v>
      </c>
      <c r="BN5166" s="136">
        <v>0.41666666666666669</v>
      </c>
      <c r="BO5166" s="101"/>
      <c r="BR5166" s="109" t="str">
        <f t="shared" si="80"/>
        <v>SH-25-5155</v>
      </c>
      <c r="BS5166" s="109" t="s">
        <v>372</v>
      </c>
      <c r="BT5166" t="s">
        <v>92</v>
      </c>
      <c r="BU5166" t="s">
        <v>10748</v>
      </c>
    </row>
    <row r="5167" spans="1:73" hidden="1">
      <c r="A5167" s="103" t="s">
        <v>10749</v>
      </c>
      <c r="B5167" s="102">
        <v>45915</v>
      </c>
      <c r="C5167" s="104">
        <f>_xlfn.ISOWEEKNUM(Tabella2[[#This Row],[Date]])</f>
        <v>38</v>
      </c>
      <c r="D5167" s="104" t="s">
        <v>195</v>
      </c>
      <c r="E5167" s="104" t="s">
        <v>298</v>
      </c>
      <c r="F5167" s="104"/>
      <c r="G5167" s="104" t="s">
        <v>257</v>
      </c>
      <c r="H5167" s="105">
        <v>10</v>
      </c>
      <c r="I5167" s="104" t="s">
        <v>258</v>
      </c>
      <c r="J5167" s="104"/>
      <c r="K5167" s="104" t="s">
        <v>80</v>
      </c>
      <c r="L5167" s="104" t="s">
        <v>299</v>
      </c>
      <c r="M5167" s="104" t="s">
        <v>276</v>
      </c>
      <c r="N5167" s="104"/>
      <c r="O5167" s="106" t="str">
        <f>A5166</f>
        <v>17571</v>
      </c>
      <c r="P5167" s="111" t="s">
        <v>300</v>
      </c>
      <c r="Q5167" s="153">
        <v>0.39583333333333331</v>
      </c>
      <c r="R5167" s="153">
        <v>0.4375</v>
      </c>
      <c r="S5167" s="153">
        <v>4.1666666666666657E-2</v>
      </c>
      <c r="T5167" s="153">
        <v>0.39583333333333331</v>
      </c>
      <c r="U5167" s="153">
        <v>0.41666666666666669</v>
      </c>
      <c r="V5167" s="153">
        <f>IF(ISBLANK(T5167),"",Tabella2[[#This Row],[ACT STOP]]-Tabella2[[#This Row],[ACT START]])</f>
        <v>2.083333333333337E-2</v>
      </c>
      <c r="W5167" s="104" t="s">
        <v>122</v>
      </c>
      <c r="X5167" s="104" t="s">
        <v>91</v>
      </c>
      <c r="Y5167" s="110"/>
      <c r="Z5167" s="106"/>
      <c r="AA5167" s="104"/>
      <c r="AB5167" s="107"/>
      <c r="AC5167" s="72">
        <v>1</v>
      </c>
      <c r="AH5167" s="70"/>
      <c r="AI5167" s="70"/>
      <c r="AJ5167">
        <v>0</v>
      </c>
      <c r="AL5167" s="70"/>
      <c r="BM5167" s="135">
        <v>0.39583333333333331</v>
      </c>
      <c r="BN5167" s="136">
        <v>0.41666666666666669</v>
      </c>
      <c r="BO5167" s="101"/>
      <c r="BR5167" s="109" t="str">
        <f t="shared" si="80"/>
        <v>SH-25-5156</v>
      </c>
      <c r="BS5167" s="109" t="s">
        <v>552</v>
      </c>
      <c r="BT5167" t="s">
        <v>122</v>
      </c>
      <c r="BU5167" t="s">
        <v>302</v>
      </c>
    </row>
    <row r="5168" spans="1:73" hidden="1">
      <c r="A5168" s="103" t="s">
        <v>10750</v>
      </c>
      <c r="B5168" s="102">
        <v>45915</v>
      </c>
      <c r="C5168" s="104">
        <f>_xlfn.ISOWEEKNUM(Tabella2[[#This Row],[Date]])</f>
        <v>38</v>
      </c>
      <c r="D5168" s="104" t="s">
        <v>751</v>
      </c>
      <c r="E5168" s="104" t="s">
        <v>256</v>
      </c>
      <c r="F5168" s="104">
        <v>77</v>
      </c>
      <c r="G5168" s="104" t="s">
        <v>257</v>
      </c>
      <c r="H5168" s="105">
        <v>14</v>
      </c>
      <c r="I5168" s="104" t="s">
        <v>258</v>
      </c>
      <c r="J5168" s="104"/>
      <c r="K5168" s="104" t="s">
        <v>83</v>
      </c>
      <c r="L5168" s="104" t="s">
        <v>299</v>
      </c>
      <c r="M5168" s="104" t="s">
        <v>276</v>
      </c>
      <c r="N5168" s="104"/>
      <c r="O5168" s="106" t="str">
        <f>A5169</f>
        <v>17574</v>
      </c>
      <c r="P5168" s="111" t="s">
        <v>10740</v>
      </c>
      <c r="Q5168" s="153">
        <v>0.4201388888888889</v>
      </c>
      <c r="R5168" s="153">
        <v>0.44097222222222221</v>
      </c>
      <c r="S5168" s="153">
        <v>4.1666666666666657E-2</v>
      </c>
      <c r="T5168" s="153">
        <v>0.4201388888888889</v>
      </c>
      <c r="U5168" s="153">
        <v>0.44097222222222221</v>
      </c>
      <c r="V5168" s="153">
        <f>IF(ISBLANK(T5168),"",Tabella2[[#This Row],[ACT STOP]]-Tabella2[[#This Row],[ACT START]])</f>
        <v>2.0833333333333315E-2</v>
      </c>
      <c r="W5168" s="104" t="s">
        <v>92</v>
      </c>
      <c r="X5168" s="104" t="s">
        <v>91</v>
      </c>
      <c r="Y5168" s="110"/>
      <c r="Z5168" s="106"/>
      <c r="AA5168" s="104"/>
      <c r="AB5168" s="107"/>
      <c r="AC5168" s="72">
        <v>1</v>
      </c>
      <c r="AH5168" s="70"/>
      <c r="AI5168" s="70"/>
      <c r="AJ5168">
        <v>0</v>
      </c>
      <c r="AL5168" s="70"/>
      <c r="BM5168" s="135" t="s">
        <v>262</v>
      </c>
      <c r="BN5168" s="136">
        <v>0.41666666666666669</v>
      </c>
      <c r="BO5168" s="101"/>
      <c r="BR5168" s="109" t="str">
        <f t="shared" si="80"/>
        <v>SH-25-5157</v>
      </c>
      <c r="BS5168" s="109" t="s">
        <v>372</v>
      </c>
      <c r="BT5168" t="s">
        <v>92</v>
      </c>
      <c r="BU5168" t="s">
        <v>10751</v>
      </c>
    </row>
    <row r="5169" spans="1:73" hidden="1">
      <c r="A5169" s="103" t="s">
        <v>10752</v>
      </c>
      <c r="B5169" s="102">
        <v>45915</v>
      </c>
      <c r="C5169" s="104">
        <f>_xlfn.ISOWEEKNUM(Tabella2[[#This Row],[Date]])</f>
        <v>38</v>
      </c>
      <c r="D5169" s="104" t="s">
        <v>195</v>
      </c>
      <c r="E5169" s="104" t="s">
        <v>298</v>
      </c>
      <c r="F5169" s="104"/>
      <c r="G5169" s="104" t="s">
        <v>257</v>
      </c>
      <c r="H5169" s="105">
        <v>10</v>
      </c>
      <c r="I5169" s="104" t="s">
        <v>258</v>
      </c>
      <c r="J5169" s="104"/>
      <c r="K5169" s="104" t="s">
        <v>80</v>
      </c>
      <c r="L5169" s="104" t="s">
        <v>299</v>
      </c>
      <c r="M5169" s="104" t="s">
        <v>276</v>
      </c>
      <c r="N5169" s="104"/>
      <c r="O5169" s="106" t="str">
        <f>A5168</f>
        <v>17573</v>
      </c>
      <c r="P5169" s="111" t="s">
        <v>300</v>
      </c>
      <c r="Q5169" s="153">
        <v>0.4201388888888889</v>
      </c>
      <c r="R5169" s="153">
        <v>0.44097222222222221</v>
      </c>
      <c r="S5169" s="153">
        <v>4.1666666666666657E-2</v>
      </c>
      <c r="T5169" s="153">
        <v>0.4201388888888889</v>
      </c>
      <c r="U5169" s="153">
        <v>0.44097222222222221</v>
      </c>
      <c r="V5169" s="153">
        <f>IF(ISBLANK(T5169),"",Tabella2[[#This Row],[ACT STOP]]-Tabella2[[#This Row],[ACT START]])</f>
        <v>2.0833333333333315E-2</v>
      </c>
      <c r="W5169" s="104" t="s">
        <v>122</v>
      </c>
      <c r="X5169" s="104" t="s">
        <v>91</v>
      </c>
      <c r="Y5169" s="110"/>
      <c r="Z5169" s="106"/>
      <c r="AA5169" s="104"/>
      <c r="AB5169" s="107"/>
      <c r="AC5169" s="72">
        <v>1</v>
      </c>
      <c r="AH5169" s="70"/>
      <c r="AI5169" s="70"/>
      <c r="AJ5169">
        <v>0</v>
      </c>
      <c r="AL5169" s="70"/>
      <c r="BM5169" s="135">
        <v>0.39583333333333331</v>
      </c>
      <c r="BN5169" s="136">
        <v>0.41666666666666669</v>
      </c>
      <c r="BO5169" s="101"/>
      <c r="BR5169" s="109" t="str">
        <f t="shared" si="80"/>
        <v>SH-25-5158</v>
      </c>
      <c r="BS5169" s="109" t="s">
        <v>552</v>
      </c>
      <c r="BT5169" t="s">
        <v>122</v>
      </c>
      <c r="BU5169" t="s">
        <v>302</v>
      </c>
    </row>
    <row r="5170" spans="1:73" hidden="1">
      <c r="A5170" s="103" t="s">
        <v>10753</v>
      </c>
      <c r="B5170" s="102">
        <v>45915</v>
      </c>
      <c r="C5170" s="104">
        <f>_xlfn.ISOWEEKNUM(Tabella2[[#This Row],[Date]])</f>
        <v>38</v>
      </c>
      <c r="D5170" s="104" t="s">
        <v>6396</v>
      </c>
      <c r="E5170" s="104" t="s">
        <v>256</v>
      </c>
      <c r="F5170" s="104">
        <v>71</v>
      </c>
      <c r="G5170" s="104" t="s">
        <v>257</v>
      </c>
      <c r="H5170" s="105">
        <v>32</v>
      </c>
      <c r="I5170" s="104"/>
      <c r="J5170" s="104" t="s">
        <v>258</v>
      </c>
      <c r="K5170" s="104" t="s">
        <v>81</v>
      </c>
      <c r="L5170" s="104" t="s">
        <v>259</v>
      </c>
      <c r="M5170" s="104" t="s">
        <v>328</v>
      </c>
      <c r="N5170" s="104"/>
      <c r="O5170" s="106"/>
      <c r="P5170" s="111" t="s">
        <v>1895</v>
      </c>
      <c r="Q5170" s="153" t="s">
        <v>262</v>
      </c>
      <c r="R5170" s="153" t="s">
        <v>263</v>
      </c>
      <c r="S5170" s="153">
        <v>4.1666666666666657E-2</v>
      </c>
      <c r="T5170" s="153" t="s">
        <v>262</v>
      </c>
      <c r="U5170" s="153" t="s">
        <v>263</v>
      </c>
      <c r="V5170" s="153">
        <f>IF(ISBLANK(T5170),"",Tabella2[[#This Row],[ACT STOP]]-Tabella2[[#This Row],[ACT START]])</f>
        <v>4.1666666666666685E-2</v>
      </c>
      <c r="W5170" s="104" t="s">
        <v>92</v>
      </c>
      <c r="X5170" s="104" t="s">
        <v>91</v>
      </c>
      <c r="Y5170" s="110" t="s">
        <v>10754</v>
      </c>
      <c r="Z5170" s="106"/>
      <c r="AA5170" s="104"/>
      <c r="AB5170" s="107"/>
      <c r="AC5170" s="72">
        <v>1</v>
      </c>
      <c r="AH5170" s="70"/>
      <c r="AI5170" s="70"/>
      <c r="AJ5170">
        <v>0</v>
      </c>
      <c r="AL5170" s="70"/>
      <c r="BM5170" s="135" t="s">
        <v>262</v>
      </c>
      <c r="BN5170" s="136" t="s">
        <v>263</v>
      </c>
      <c r="BO5170" s="101"/>
      <c r="BR5170" s="109" t="str">
        <f t="shared" si="80"/>
        <v>SH-25-5159</v>
      </c>
      <c r="BS5170" s="109" t="s">
        <v>356</v>
      </c>
      <c r="BT5170" t="s">
        <v>92</v>
      </c>
      <c r="BU5170" t="s">
        <v>10755</v>
      </c>
    </row>
    <row r="5171" spans="1:73" hidden="1">
      <c r="A5171" s="103" t="s">
        <v>10756</v>
      </c>
      <c r="B5171" s="102">
        <v>45915</v>
      </c>
      <c r="C5171" s="104">
        <f>_xlfn.ISOWEEKNUM(Tabella2[[#This Row],[Date]])</f>
        <v>38</v>
      </c>
      <c r="D5171" s="104" t="s">
        <v>9743</v>
      </c>
      <c r="E5171" s="104" t="s">
        <v>256</v>
      </c>
      <c r="F5171" s="104">
        <v>80</v>
      </c>
      <c r="G5171" s="104" t="s">
        <v>257</v>
      </c>
      <c r="H5171" s="105">
        <v>5</v>
      </c>
      <c r="I5171" s="104" t="s">
        <v>258</v>
      </c>
      <c r="J5171" s="104"/>
      <c r="K5171" s="104" t="s">
        <v>77</v>
      </c>
      <c r="L5171" s="104" t="s">
        <v>259</v>
      </c>
      <c r="M5171" s="104" t="s">
        <v>276</v>
      </c>
      <c r="N5171" s="104"/>
      <c r="O5171" s="106"/>
      <c r="P5171" s="111" t="s">
        <v>322</v>
      </c>
      <c r="Q5171" s="153" t="s">
        <v>262</v>
      </c>
      <c r="R5171" s="153" t="s">
        <v>263</v>
      </c>
      <c r="S5171" s="153">
        <v>4.1666666666666657E-2</v>
      </c>
      <c r="T5171" s="153" t="s">
        <v>262</v>
      </c>
      <c r="U5171" s="153" t="s">
        <v>263</v>
      </c>
      <c r="V5171" s="153">
        <f>IF(ISBLANK(T5171),"",Tabella2[[#This Row],[ACT STOP]]-Tabella2[[#This Row],[ACT START]])</f>
        <v>4.1666666666666685E-2</v>
      </c>
      <c r="W5171" s="104" t="s">
        <v>92</v>
      </c>
      <c r="X5171" s="104" t="s">
        <v>91</v>
      </c>
      <c r="Y5171" s="110"/>
      <c r="Z5171" s="106"/>
      <c r="AA5171" s="104"/>
      <c r="AB5171" s="107"/>
      <c r="AC5171" s="72">
        <v>1</v>
      </c>
      <c r="AH5171" s="70"/>
      <c r="AI5171" s="70"/>
      <c r="AJ5171">
        <v>0</v>
      </c>
      <c r="AL5171" s="70"/>
      <c r="BM5171" s="135" t="s">
        <v>262</v>
      </c>
      <c r="BN5171" s="136" t="s">
        <v>263</v>
      </c>
      <c r="BO5171" s="101"/>
      <c r="BR5171" s="109" t="str">
        <f t="shared" si="80"/>
        <v>SH-25-5160</v>
      </c>
      <c r="BS5171" s="109" t="s">
        <v>416</v>
      </c>
      <c r="BT5171" t="s">
        <v>92</v>
      </c>
      <c r="BU5171" t="s">
        <v>10757</v>
      </c>
    </row>
    <row r="5172" spans="1:73" hidden="1">
      <c r="A5172" s="103" t="s">
        <v>10758</v>
      </c>
      <c r="B5172" s="102">
        <v>45915</v>
      </c>
      <c r="C5172" s="104">
        <f>_xlfn.ISOWEEKNUM(Tabella2[[#This Row],[Date]])</f>
        <v>38</v>
      </c>
      <c r="D5172" s="104" t="s">
        <v>763</v>
      </c>
      <c r="E5172" s="104" t="s">
        <v>256</v>
      </c>
      <c r="F5172" s="104">
        <v>68</v>
      </c>
      <c r="G5172" s="104" t="s">
        <v>284</v>
      </c>
      <c r="H5172" s="105">
        <v>23</v>
      </c>
      <c r="I5172" s="104"/>
      <c r="J5172" s="104" t="s">
        <v>258</v>
      </c>
      <c r="K5172" s="104" t="s">
        <v>79</v>
      </c>
      <c r="L5172" s="104" t="s">
        <v>299</v>
      </c>
      <c r="M5172" s="104" t="s">
        <v>276</v>
      </c>
      <c r="N5172" s="104"/>
      <c r="O5172" s="106" t="str">
        <f>A5173</f>
        <v>17578</v>
      </c>
      <c r="P5172" s="111" t="s">
        <v>10759</v>
      </c>
      <c r="Q5172" s="153" t="s">
        <v>499</v>
      </c>
      <c r="R5172" s="153" t="s">
        <v>511</v>
      </c>
      <c r="S5172" s="153">
        <v>4.1666666666666657E-2</v>
      </c>
      <c r="T5172" s="153">
        <v>0.45833333333333331</v>
      </c>
      <c r="U5172" s="153">
        <v>0.5</v>
      </c>
      <c r="V5172" s="153">
        <f>IF(ISBLANK(T5172),"",Tabella2[[#This Row],[ACT STOP]]-Tabella2[[#This Row],[ACT START]])</f>
        <v>4.1666666666666685E-2</v>
      </c>
      <c r="W5172" s="104" t="s">
        <v>92</v>
      </c>
      <c r="X5172" s="104" t="s">
        <v>91</v>
      </c>
      <c r="Y5172" s="110"/>
      <c r="Z5172" s="106"/>
      <c r="AA5172" s="104"/>
      <c r="AB5172" s="107"/>
      <c r="AC5172" s="72">
        <v>1</v>
      </c>
      <c r="AH5172" s="70"/>
      <c r="AI5172" s="70"/>
      <c r="AJ5172">
        <v>0</v>
      </c>
      <c r="AL5172" s="70"/>
      <c r="BM5172" s="135">
        <v>0.45833333333333331</v>
      </c>
      <c r="BN5172" s="136">
        <v>0.5</v>
      </c>
      <c r="BO5172" s="101"/>
      <c r="BR5172" s="109" t="str">
        <f t="shared" si="80"/>
        <v>SH-25-5161</v>
      </c>
      <c r="BS5172" s="109" t="s">
        <v>358</v>
      </c>
      <c r="BT5172" t="s">
        <v>92</v>
      </c>
      <c r="BU5172" t="s">
        <v>10760</v>
      </c>
    </row>
    <row r="5173" spans="1:73" hidden="1">
      <c r="A5173" s="103" t="s">
        <v>10761</v>
      </c>
      <c r="B5173" s="102">
        <v>45915</v>
      </c>
      <c r="C5173" s="104">
        <f>_xlfn.ISOWEEKNUM(Tabella2[[#This Row],[Date]])</f>
        <v>38</v>
      </c>
      <c r="D5173" s="104" t="s">
        <v>195</v>
      </c>
      <c r="E5173" s="104" t="s">
        <v>298</v>
      </c>
      <c r="F5173" s="104"/>
      <c r="G5173" s="104" t="s">
        <v>257</v>
      </c>
      <c r="H5173" s="105">
        <v>2</v>
      </c>
      <c r="I5173" s="104" t="s">
        <v>258</v>
      </c>
      <c r="J5173" s="104"/>
      <c r="K5173" s="104" t="s">
        <v>78</v>
      </c>
      <c r="L5173" s="104" t="s">
        <v>299</v>
      </c>
      <c r="M5173" s="104" t="s">
        <v>276</v>
      </c>
      <c r="N5173" s="104"/>
      <c r="O5173" s="106" t="str">
        <f>A5172</f>
        <v>17577</v>
      </c>
      <c r="P5173" s="111" t="s">
        <v>300</v>
      </c>
      <c r="Q5173" s="153">
        <v>0.45833333333333331</v>
      </c>
      <c r="R5173" s="153">
        <v>0.5</v>
      </c>
      <c r="S5173" s="153">
        <v>4.1666666666666657E-2</v>
      </c>
      <c r="T5173" s="153"/>
      <c r="U5173" s="153"/>
      <c r="V5173" s="153" t="str">
        <f>IF(ISBLANK(T5173),"",Tabella2[[#This Row],[ACT STOP]]-Tabella2[[#This Row],[ACT START]])</f>
        <v/>
      </c>
      <c r="W5173" s="104" t="s">
        <v>108</v>
      </c>
      <c r="X5173" s="104" t="s">
        <v>119</v>
      </c>
      <c r="Y5173" s="110"/>
      <c r="Z5173" s="106"/>
      <c r="AA5173" s="104"/>
      <c r="AB5173" s="107"/>
      <c r="AC5173" s="72">
        <v>0</v>
      </c>
      <c r="AH5173" s="70"/>
      <c r="AI5173" s="70"/>
      <c r="AJ5173">
        <v>0</v>
      </c>
      <c r="AL5173" s="70"/>
      <c r="BL5173" t="s">
        <v>10741</v>
      </c>
      <c r="BM5173" s="135">
        <v>0</v>
      </c>
      <c r="BN5173" s="136">
        <v>0</v>
      </c>
      <c r="BO5173" s="101"/>
      <c r="BR5173" s="109" t="str">
        <f t="shared" si="80"/>
        <v>SH-25-5162</v>
      </c>
      <c r="BS5173" s="109" t="s">
        <v>368</v>
      </c>
      <c r="BT5173" t="s">
        <v>108</v>
      </c>
      <c r="BU5173" t="s">
        <v>302</v>
      </c>
    </row>
    <row r="5174" spans="1:73" hidden="1">
      <c r="A5174" s="103" t="s">
        <v>10762</v>
      </c>
      <c r="B5174" s="102">
        <v>45915</v>
      </c>
      <c r="C5174" s="104">
        <f>_xlfn.ISOWEEKNUM(Tabella2[[#This Row],[Date]])</f>
        <v>38</v>
      </c>
      <c r="D5174" s="104" t="s">
        <v>195</v>
      </c>
      <c r="E5174" s="104" t="s">
        <v>880</v>
      </c>
      <c r="F5174" s="104"/>
      <c r="G5174" s="104" t="s">
        <v>257</v>
      </c>
      <c r="H5174" s="105">
        <v>9</v>
      </c>
      <c r="I5174" s="104" t="s">
        <v>258</v>
      </c>
      <c r="J5174" s="104"/>
      <c r="K5174" s="104" t="s">
        <v>83</v>
      </c>
      <c r="L5174" s="104" t="s">
        <v>299</v>
      </c>
      <c r="M5174" s="104" t="s">
        <v>386</v>
      </c>
      <c r="N5174" s="104"/>
      <c r="O5174" s="106" t="str">
        <f>A5175</f>
        <v>17580</v>
      </c>
      <c r="P5174" s="111" t="s">
        <v>300</v>
      </c>
      <c r="Q5174" s="153" t="s">
        <v>499</v>
      </c>
      <c r="R5174" s="153" t="s">
        <v>511</v>
      </c>
      <c r="S5174" s="153">
        <v>4.1666666666666657E-2</v>
      </c>
      <c r="T5174" s="153">
        <v>0.45833333333333331</v>
      </c>
      <c r="U5174" s="153">
        <v>0.47916666666666669</v>
      </c>
      <c r="V5174" s="153">
        <f>IF(ISBLANK(T5174),"",Tabella2[[#This Row],[ACT STOP]]-Tabella2[[#This Row],[ACT START]])</f>
        <v>2.083333333333337E-2</v>
      </c>
      <c r="W5174" s="104" t="s">
        <v>122</v>
      </c>
      <c r="X5174" s="104" t="s">
        <v>91</v>
      </c>
      <c r="Y5174" s="110"/>
      <c r="Z5174" s="106"/>
      <c r="AA5174" s="104"/>
      <c r="AB5174" s="107"/>
      <c r="AC5174" s="72">
        <v>1</v>
      </c>
      <c r="AH5174" s="70"/>
      <c r="AI5174" s="70"/>
      <c r="AJ5174">
        <v>0</v>
      </c>
      <c r="AL5174" s="70"/>
      <c r="BM5174" s="135">
        <v>0.45833333333333331</v>
      </c>
      <c r="BN5174" s="136">
        <v>0.47916666666666669</v>
      </c>
      <c r="BO5174" s="101"/>
      <c r="BR5174" s="109" t="str">
        <f t="shared" si="80"/>
        <v>SH-25-5163</v>
      </c>
      <c r="BS5174" s="109" t="s">
        <v>318</v>
      </c>
      <c r="BT5174" t="s">
        <v>122</v>
      </c>
      <c r="BU5174" t="s">
        <v>881</v>
      </c>
    </row>
    <row r="5175" spans="1:73" hidden="1">
      <c r="A5175" s="103" t="s">
        <v>10763</v>
      </c>
      <c r="B5175" s="102">
        <v>45915</v>
      </c>
      <c r="C5175" s="104">
        <f>_xlfn.ISOWEEKNUM(Tabella2[[#This Row],[Date]])</f>
        <v>38</v>
      </c>
      <c r="D5175" s="104" t="s">
        <v>722</v>
      </c>
      <c r="E5175" s="104" t="s">
        <v>327</v>
      </c>
      <c r="F5175" s="104">
        <v>81</v>
      </c>
      <c r="G5175" s="104" t="s">
        <v>257</v>
      </c>
      <c r="H5175" s="105">
        <v>1</v>
      </c>
      <c r="I5175" s="104" t="s">
        <v>258</v>
      </c>
      <c r="J5175" s="104"/>
      <c r="K5175" s="104" t="s">
        <v>80</v>
      </c>
      <c r="L5175" s="104" t="s">
        <v>299</v>
      </c>
      <c r="M5175" s="104" t="s">
        <v>386</v>
      </c>
      <c r="N5175" s="104"/>
      <c r="O5175" s="106" t="str">
        <f>A5174</f>
        <v>17579</v>
      </c>
      <c r="P5175" s="111" t="s">
        <v>4637</v>
      </c>
      <c r="Q5175" s="153">
        <v>0.45833333333333331</v>
      </c>
      <c r="R5175" s="153">
        <v>0.5</v>
      </c>
      <c r="S5175" s="153">
        <v>4.1666666666666657E-2</v>
      </c>
      <c r="T5175" s="153">
        <v>0.45833333333333331</v>
      </c>
      <c r="U5175" s="153">
        <v>0.47916666666666669</v>
      </c>
      <c r="V5175" s="153">
        <f>IF(ISBLANK(T5175),"",Tabella2[[#This Row],[ACT STOP]]-Tabella2[[#This Row],[ACT START]])</f>
        <v>2.083333333333337E-2</v>
      </c>
      <c r="W5175" s="104" t="s">
        <v>92</v>
      </c>
      <c r="X5175" s="104" t="s">
        <v>91</v>
      </c>
      <c r="Y5175" s="110"/>
      <c r="Z5175" s="106"/>
      <c r="AA5175" s="104"/>
      <c r="AB5175" s="107"/>
      <c r="AC5175" s="72">
        <v>1</v>
      </c>
      <c r="AH5175" s="70"/>
      <c r="AI5175" s="70"/>
      <c r="AJ5175">
        <v>0</v>
      </c>
      <c r="AL5175" s="70"/>
      <c r="BM5175" s="135">
        <v>0.45833333333333331</v>
      </c>
      <c r="BN5175" s="136">
        <v>0.47916666666666669</v>
      </c>
      <c r="BO5175" s="101"/>
      <c r="BR5175" s="109" t="str">
        <f t="shared" si="80"/>
        <v>SH-25-5164</v>
      </c>
      <c r="BS5175" s="109" t="s">
        <v>332</v>
      </c>
      <c r="BT5175" t="s">
        <v>92</v>
      </c>
      <c r="BU5175" t="s">
        <v>10732</v>
      </c>
    </row>
    <row r="5176" spans="1:73" hidden="1">
      <c r="A5176" s="103" t="s">
        <v>10764</v>
      </c>
      <c r="B5176" s="102">
        <v>45915</v>
      </c>
      <c r="C5176" s="104">
        <f>_xlfn.ISOWEEKNUM(Tabella2[[#This Row],[Date]])</f>
        <v>38</v>
      </c>
      <c r="D5176" s="104" t="s">
        <v>6396</v>
      </c>
      <c r="E5176" s="104" t="s">
        <v>256</v>
      </c>
      <c r="F5176" s="104">
        <v>73</v>
      </c>
      <c r="G5176" s="104" t="s">
        <v>284</v>
      </c>
      <c r="H5176" s="105">
        <v>22</v>
      </c>
      <c r="I5176" s="104"/>
      <c r="J5176" s="104" t="s">
        <v>258</v>
      </c>
      <c r="K5176" s="104" t="s">
        <v>77</v>
      </c>
      <c r="L5176" s="104" t="s">
        <v>259</v>
      </c>
      <c r="M5176" s="104" t="s">
        <v>328</v>
      </c>
      <c r="N5176" s="104"/>
      <c r="O5176" s="106"/>
      <c r="P5176" s="111" t="s">
        <v>3689</v>
      </c>
      <c r="Q5176" s="153" t="s">
        <v>499</v>
      </c>
      <c r="R5176" s="153" t="s">
        <v>511</v>
      </c>
      <c r="S5176" s="153">
        <v>4.1666666666666657E-2</v>
      </c>
      <c r="T5176" s="153" t="s">
        <v>499</v>
      </c>
      <c r="U5176" s="153" t="s">
        <v>511</v>
      </c>
      <c r="V5176" s="153">
        <f>IF(ISBLANK(T5176),"",Tabella2[[#This Row],[ACT STOP]]-Tabella2[[#This Row],[ACT START]])</f>
        <v>4.1666666666666685E-2</v>
      </c>
      <c r="W5176" s="104" t="s">
        <v>92</v>
      </c>
      <c r="X5176" s="104" t="s">
        <v>91</v>
      </c>
      <c r="Y5176" s="110" t="s">
        <v>10765</v>
      </c>
      <c r="Z5176" s="106"/>
      <c r="AA5176" s="104"/>
      <c r="AB5176" s="107"/>
      <c r="AC5176" s="72">
        <v>1</v>
      </c>
      <c r="AH5176" s="70"/>
      <c r="AI5176" s="70"/>
      <c r="AJ5176">
        <v>0</v>
      </c>
      <c r="AL5176" s="70"/>
      <c r="BM5176" s="135" t="s">
        <v>499</v>
      </c>
      <c r="BN5176" s="136" t="s">
        <v>511</v>
      </c>
      <c r="BO5176" s="101"/>
      <c r="BR5176" s="109" t="str">
        <f t="shared" si="80"/>
        <v>SH-25-5165</v>
      </c>
      <c r="BS5176" s="109" t="s">
        <v>295</v>
      </c>
      <c r="BT5176" t="s">
        <v>92</v>
      </c>
      <c r="BU5176" t="s">
        <v>10766</v>
      </c>
    </row>
    <row r="5177" spans="1:73" hidden="1">
      <c r="A5177" s="103" t="s">
        <v>10767</v>
      </c>
      <c r="B5177" s="102">
        <v>45915</v>
      </c>
      <c r="C5177" s="104">
        <f>_xlfn.ISOWEEKNUM(Tabella2[[#This Row],[Date]])</f>
        <v>38</v>
      </c>
      <c r="D5177" s="104" t="s">
        <v>817</v>
      </c>
      <c r="E5177" s="104" t="s">
        <v>284</v>
      </c>
      <c r="F5177" s="104">
        <v>73</v>
      </c>
      <c r="G5177" s="104" t="s">
        <v>257</v>
      </c>
      <c r="H5177" s="105">
        <v>12</v>
      </c>
      <c r="I5177" s="104"/>
      <c r="J5177" s="104" t="s">
        <v>258</v>
      </c>
      <c r="K5177" s="104" t="s">
        <v>81</v>
      </c>
      <c r="L5177" s="104" t="s">
        <v>259</v>
      </c>
      <c r="M5177" s="104" t="s">
        <v>276</v>
      </c>
      <c r="N5177" s="104"/>
      <c r="O5177" s="106"/>
      <c r="P5177" s="111" t="s">
        <v>1858</v>
      </c>
      <c r="Q5177" s="153" t="s">
        <v>499</v>
      </c>
      <c r="R5177" s="153" t="s">
        <v>511</v>
      </c>
      <c r="S5177" s="153">
        <v>4.1666666666666657E-2</v>
      </c>
      <c r="T5177" s="153">
        <v>0.45833333333333331</v>
      </c>
      <c r="U5177" s="153">
        <v>0.5</v>
      </c>
      <c r="V5177" s="153">
        <f>IF(ISBLANK(T5177),"",Tabella2[[#This Row],[ACT STOP]]-Tabella2[[#This Row],[ACT START]])</f>
        <v>4.1666666666666685E-2</v>
      </c>
      <c r="W5177" s="104" t="s">
        <v>92</v>
      </c>
      <c r="X5177" s="104" t="s">
        <v>91</v>
      </c>
      <c r="Y5177" s="110"/>
      <c r="Z5177" s="106"/>
      <c r="AA5177" s="104"/>
      <c r="AB5177" s="107"/>
      <c r="AC5177" s="72">
        <v>1</v>
      </c>
      <c r="AH5177" s="70"/>
      <c r="AI5177" s="70"/>
      <c r="AJ5177">
        <v>0</v>
      </c>
      <c r="AL5177" s="70"/>
      <c r="BM5177" s="135">
        <v>0.45833333333333331</v>
      </c>
      <c r="BN5177" s="136">
        <v>0.5</v>
      </c>
      <c r="BO5177" s="101"/>
      <c r="BR5177" s="109" t="str">
        <f t="shared" si="80"/>
        <v>SH-25-5166</v>
      </c>
      <c r="BS5177" s="109" t="s">
        <v>266</v>
      </c>
      <c r="BT5177" t="s">
        <v>92</v>
      </c>
      <c r="BU5177" t="s">
        <v>10768</v>
      </c>
    </row>
    <row r="5178" spans="1:73" hidden="1">
      <c r="A5178" s="103" t="s">
        <v>10769</v>
      </c>
      <c r="B5178" s="102">
        <v>45915</v>
      </c>
      <c r="C5178" s="104">
        <f>_xlfn.ISOWEEKNUM(Tabella2[[#This Row],[Date]])</f>
        <v>38</v>
      </c>
      <c r="D5178" s="104" t="s">
        <v>509</v>
      </c>
      <c r="E5178" s="104" t="s">
        <v>284</v>
      </c>
      <c r="F5178" s="104">
        <v>70</v>
      </c>
      <c r="G5178" s="104" t="s">
        <v>257</v>
      </c>
      <c r="H5178" s="105">
        <v>17</v>
      </c>
      <c r="I5178" s="104"/>
      <c r="J5178" s="104" t="s">
        <v>258</v>
      </c>
      <c r="K5178" s="104" t="s">
        <v>79</v>
      </c>
      <c r="L5178" s="104" t="s">
        <v>259</v>
      </c>
      <c r="M5178" s="104" t="s">
        <v>260</v>
      </c>
      <c r="N5178" s="104"/>
      <c r="O5178" s="106"/>
      <c r="P5178" s="111" t="s">
        <v>261</v>
      </c>
      <c r="Q5178" s="153" t="s">
        <v>271</v>
      </c>
      <c r="R5178" s="153" t="s">
        <v>272</v>
      </c>
      <c r="S5178" s="153">
        <v>4.1666666666666657E-2</v>
      </c>
      <c r="T5178" s="153">
        <v>0.52083333333333337</v>
      </c>
      <c r="U5178" s="153">
        <v>0.5625</v>
      </c>
      <c r="V5178" s="153">
        <f>IF(ISBLANK(T5178),"",Tabella2[[#This Row],[ACT STOP]]-Tabella2[[#This Row],[ACT START]])</f>
        <v>4.166666666666663E-2</v>
      </c>
      <c r="W5178" s="104" t="s">
        <v>92</v>
      </c>
      <c r="X5178" s="104" t="s">
        <v>91</v>
      </c>
      <c r="Y5178" s="110"/>
      <c r="Z5178" s="106"/>
      <c r="AA5178" s="104"/>
      <c r="AB5178" s="107"/>
      <c r="AC5178" s="72">
        <v>1</v>
      </c>
      <c r="AH5178" s="70"/>
      <c r="AI5178" s="70"/>
      <c r="AJ5178">
        <v>0</v>
      </c>
      <c r="AL5178" s="70"/>
      <c r="BM5178" s="135">
        <v>0.52083333333333337</v>
      </c>
      <c r="BN5178" s="136">
        <v>0.5625</v>
      </c>
      <c r="BO5178" s="101"/>
      <c r="BR5178" s="109" t="str">
        <f t="shared" si="80"/>
        <v>SH-25-5167</v>
      </c>
      <c r="BS5178" s="109" t="s">
        <v>393</v>
      </c>
      <c r="BT5178" t="s">
        <v>92</v>
      </c>
      <c r="BU5178" t="s">
        <v>10770</v>
      </c>
    </row>
    <row r="5179" spans="1:73" hidden="1">
      <c r="A5179" s="103" t="s">
        <v>10771</v>
      </c>
      <c r="B5179" s="102">
        <v>45915</v>
      </c>
      <c r="C5179" s="104">
        <f>_xlfn.ISOWEEKNUM(Tabella2[[#This Row],[Date]])</f>
        <v>38</v>
      </c>
      <c r="D5179" s="104" t="s">
        <v>817</v>
      </c>
      <c r="E5179" s="104" t="s">
        <v>284</v>
      </c>
      <c r="F5179" s="104">
        <v>73</v>
      </c>
      <c r="G5179" s="104" t="s">
        <v>284</v>
      </c>
      <c r="H5179" s="105">
        <v>9</v>
      </c>
      <c r="I5179" s="104"/>
      <c r="J5179" s="104" t="s">
        <v>258</v>
      </c>
      <c r="K5179" s="104" t="s">
        <v>78</v>
      </c>
      <c r="L5179" s="104" t="s">
        <v>259</v>
      </c>
      <c r="M5179" s="104" t="s">
        <v>1846</v>
      </c>
      <c r="N5179" s="104"/>
      <c r="O5179" s="106"/>
      <c r="P5179" s="111" t="s">
        <v>1858</v>
      </c>
      <c r="Q5179" s="153" t="s">
        <v>271</v>
      </c>
      <c r="R5179" s="153" t="s">
        <v>272</v>
      </c>
      <c r="S5179" s="153">
        <v>4.1666666666666657E-2</v>
      </c>
      <c r="T5179" s="153">
        <v>0.52083333333333337</v>
      </c>
      <c r="U5179" s="153">
        <v>0.5625</v>
      </c>
      <c r="V5179" s="153">
        <f>IF(ISBLANK(T5179),"",Tabella2[[#This Row],[ACT STOP]]-Tabella2[[#This Row],[ACT START]])</f>
        <v>4.166666666666663E-2</v>
      </c>
      <c r="W5179" s="104" t="s">
        <v>92</v>
      </c>
      <c r="X5179" s="104" t="s">
        <v>91</v>
      </c>
      <c r="Y5179" s="110"/>
      <c r="Z5179" s="106"/>
      <c r="AA5179" s="104"/>
      <c r="AB5179" s="107"/>
      <c r="AC5179" s="72">
        <v>1</v>
      </c>
      <c r="AH5179" s="70"/>
      <c r="AI5179" s="70"/>
      <c r="AJ5179">
        <v>0</v>
      </c>
      <c r="AL5179" s="70"/>
      <c r="BM5179" s="135">
        <v>0.52083333333333337</v>
      </c>
      <c r="BN5179" s="136">
        <v>0.5625</v>
      </c>
      <c r="BO5179" s="101"/>
      <c r="BR5179" s="109" t="str">
        <f t="shared" si="80"/>
        <v>SH-25-5168</v>
      </c>
      <c r="BS5179" s="109" t="s">
        <v>339</v>
      </c>
      <c r="BT5179" t="s">
        <v>92</v>
      </c>
      <c r="BU5179" t="s">
        <v>10768</v>
      </c>
    </row>
    <row r="5180" spans="1:73" hidden="1">
      <c r="A5180" s="103" t="s">
        <v>10772</v>
      </c>
      <c r="B5180" s="102">
        <v>45915</v>
      </c>
      <c r="C5180" s="104">
        <f>_xlfn.ISOWEEKNUM(Tabella2[[#This Row],[Date]])</f>
        <v>38</v>
      </c>
      <c r="D5180" s="104" t="s">
        <v>509</v>
      </c>
      <c r="E5180" s="104" t="s">
        <v>284</v>
      </c>
      <c r="F5180" s="104">
        <v>71</v>
      </c>
      <c r="G5180" s="104" t="s">
        <v>257</v>
      </c>
      <c r="H5180" s="105">
        <v>14</v>
      </c>
      <c r="I5180" s="104"/>
      <c r="J5180" s="104" t="s">
        <v>258</v>
      </c>
      <c r="K5180" s="104" t="s">
        <v>83</v>
      </c>
      <c r="L5180" s="104" t="s">
        <v>299</v>
      </c>
      <c r="M5180" s="104" t="s">
        <v>361</v>
      </c>
      <c r="N5180" s="104"/>
      <c r="O5180" s="106" t="str">
        <f>A5181</f>
        <v>17586</v>
      </c>
      <c r="P5180" s="111" t="s">
        <v>539</v>
      </c>
      <c r="Q5180" s="153" t="s">
        <v>271</v>
      </c>
      <c r="R5180" s="153" t="s">
        <v>272</v>
      </c>
      <c r="S5180" s="153">
        <v>4.1666666666666657E-2</v>
      </c>
      <c r="T5180" s="153" t="s">
        <v>271</v>
      </c>
      <c r="U5180" s="153" t="s">
        <v>272</v>
      </c>
      <c r="V5180" s="153">
        <f>IF(ISBLANK(T5180),"",Tabella2[[#This Row],[ACT STOP]]-Tabella2[[#This Row],[ACT START]])</f>
        <v>4.166666666666663E-2</v>
      </c>
      <c r="W5180" s="104" t="s">
        <v>92</v>
      </c>
      <c r="X5180" s="104" t="s">
        <v>91</v>
      </c>
      <c r="Y5180" s="110"/>
      <c r="Z5180" s="106"/>
      <c r="AA5180" s="104"/>
      <c r="AB5180" s="107"/>
      <c r="AC5180" s="72">
        <v>1</v>
      </c>
      <c r="AH5180" s="70"/>
      <c r="AI5180" s="70"/>
      <c r="AJ5180">
        <v>0</v>
      </c>
      <c r="AL5180" s="70"/>
      <c r="BM5180" s="135" t="s">
        <v>271</v>
      </c>
      <c r="BN5180" s="136" t="s">
        <v>272</v>
      </c>
      <c r="BO5180" s="101"/>
      <c r="BR5180" s="109" t="str">
        <f t="shared" si="80"/>
        <v>SH-25-5169</v>
      </c>
      <c r="BS5180" s="109" t="s">
        <v>372</v>
      </c>
      <c r="BT5180" t="s">
        <v>92</v>
      </c>
      <c r="BU5180" t="s">
        <v>10773</v>
      </c>
    </row>
    <row r="5181" spans="1:73" hidden="1">
      <c r="A5181" s="103" t="s">
        <v>10774</v>
      </c>
      <c r="B5181" s="102">
        <v>45915</v>
      </c>
      <c r="C5181" s="104">
        <f>_xlfn.ISOWEEKNUM(Tabella2[[#This Row],[Date]])</f>
        <v>38</v>
      </c>
      <c r="D5181" s="104" t="s">
        <v>195</v>
      </c>
      <c r="E5181" s="104" t="s">
        <v>398</v>
      </c>
      <c r="F5181" s="104"/>
      <c r="G5181" s="104" t="s">
        <v>257</v>
      </c>
      <c r="H5181" s="105">
        <v>32</v>
      </c>
      <c r="I5181" s="104" t="s">
        <v>258</v>
      </c>
      <c r="J5181" s="104"/>
      <c r="K5181" s="104" t="s">
        <v>80</v>
      </c>
      <c r="L5181" s="104" t="s">
        <v>299</v>
      </c>
      <c r="M5181" s="104" t="s">
        <v>361</v>
      </c>
      <c r="N5181" s="104"/>
      <c r="O5181" s="106" t="str">
        <f>A5180</f>
        <v>17585</v>
      </c>
      <c r="P5181" s="111" t="s">
        <v>300</v>
      </c>
      <c r="Q5181" s="153">
        <v>0.52083333333333337</v>
      </c>
      <c r="R5181" s="153">
        <v>0.5625</v>
      </c>
      <c r="S5181" s="153">
        <v>4.1666666666666657E-2</v>
      </c>
      <c r="T5181" s="153">
        <v>0.52083333333333337</v>
      </c>
      <c r="U5181" s="153">
        <v>0.5625</v>
      </c>
      <c r="V5181" s="153">
        <f>IF(ISBLANK(T5181),"",Tabella2[[#This Row],[ACT STOP]]-Tabella2[[#This Row],[ACT START]])</f>
        <v>4.166666666666663E-2</v>
      </c>
      <c r="W5181" s="104" t="s">
        <v>122</v>
      </c>
      <c r="X5181" s="104" t="s">
        <v>91</v>
      </c>
      <c r="Y5181" s="110"/>
      <c r="Z5181" s="106"/>
      <c r="AA5181" s="104"/>
      <c r="AB5181" s="107"/>
      <c r="AC5181" s="72">
        <v>1</v>
      </c>
      <c r="AH5181" s="70"/>
      <c r="AI5181" s="70"/>
      <c r="AJ5181">
        <v>0</v>
      </c>
      <c r="AL5181" s="70"/>
      <c r="BM5181" s="135">
        <v>0.52083333333333337</v>
      </c>
      <c r="BN5181" s="136">
        <v>0.5625</v>
      </c>
      <c r="BO5181" s="101"/>
      <c r="BR5181" s="109" t="str">
        <f t="shared" si="80"/>
        <v>SH-25-5170</v>
      </c>
      <c r="BS5181" s="109" t="s">
        <v>356</v>
      </c>
      <c r="BT5181" t="s">
        <v>122</v>
      </c>
      <c r="BU5181" t="s">
        <v>399</v>
      </c>
    </row>
    <row r="5182" spans="1:73" hidden="1">
      <c r="A5182" s="103" t="s">
        <v>10775</v>
      </c>
      <c r="B5182" s="102">
        <v>45915</v>
      </c>
      <c r="C5182" s="104">
        <f>_xlfn.ISOWEEKNUM(Tabella2[[#This Row],[Date]])</f>
        <v>38</v>
      </c>
      <c r="D5182" s="104" t="s">
        <v>6396</v>
      </c>
      <c r="E5182" s="104" t="s">
        <v>256</v>
      </c>
      <c r="F5182" s="104">
        <v>74</v>
      </c>
      <c r="G5182" s="104" t="s">
        <v>257</v>
      </c>
      <c r="H5182" s="105">
        <v>10</v>
      </c>
      <c r="I5182" s="104"/>
      <c r="J5182" s="104" t="s">
        <v>258</v>
      </c>
      <c r="K5182" s="104" t="s">
        <v>75</v>
      </c>
      <c r="L5182" s="104" t="s">
        <v>299</v>
      </c>
      <c r="M5182" s="104" t="s">
        <v>328</v>
      </c>
      <c r="N5182" s="104"/>
      <c r="O5182" s="106" t="str">
        <f>A5183</f>
        <v>17588</v>
      </c>
      <c r="P5182" s="111" t="s">
        <v>449</v>
      </c>
      <c r="Q5182" s="153">
        <v>0.52083333333333337</v>
      </c>
      <c r="R5182" s="153">
        <v>0.5625</v>
      </c>
      <c r="S5182" s="153">
        <v>4.1666666666666657E-2</v>
      </c>
      <c r="T5182" s="153">
        <v>0.52083333333333337</v>
      </c>
      <c r="U5182" s="153">
        <v>0.5625</v>
      </c>
      <c r="V5182" s="153">
        <f>IF(ISBLANK(T5182),"",Tabella2[[#This Row],[ACT STOP]]-Tabella2[[#This Row],[ACT START]])</f>
        <v>4.166666666666663E-2</v>
      </c>
      <c r="W5182" s="104" t="s">
        <v>92</v>
      </c>
      <c r="X5182" s="104" t="s">
        <v>91</v>
      </c>
      <c r="Y5182" s="110"/>
      <c r="Z5182" s="106"/>
      <c r="AA5182" s="104"/>
      <c r="AB5182" s="107"/>
      <c r="AC5182" s="72">
        <v>1</v>
      </c>
      <c r="AH5182" s="70"/>
      <c r="AI5182" s="70"/>
      <c r="AJ5182">
        <v>0</v>
      </c>
      <c r="AL5182" s="70"/>
      <c r="BM5182" s="135">
        <v>0.52083333333333337</v>
      </c>
      <c r="BN5182" s="136">
        <v>0.5625</v>
      </c>
      <c r="BO5182" s="101"/>
      <c r="BR5182" s="109" t="str">
        <f t="shared" si="80"/>
        <v>SH-25-5171</v>
      </c>
      <c r="BS5182" s="109" t="s">
        <v>552</v>
      </c>
      <c r="BT5182" t="s">
        <v>92</v>
      </c>
      <c r="BU5182" t="s">
        <v>10776</v>
      </c>
    </row>
    <row r="5183" spans="1:73" hidden="1">
      <c r="A5183" s="103" t="s">
        <v>10777</v>
      </c>
      <c r="B5183" s="102">
        <v>45915</v>
      </c>
      <c r="C5183" s="104">
        <f>_xlfn.ISOWEEKNUM(Tabella2[[#This Row],[Date]])</f>
        <v>38</v>
      </c>
      <c r="D5183" s="104" t="s">
        <v>195</v>
      </c>
      <c r="E5183" s="104" t="s">
        <v>298</v>
      </c>
      <c r="F5183" s="104"/>
      <c r="G5183" s="104" t="s">
        <v>257</v>
      </c>
      <c r="H5183" s="105">
        <v>5</v>
      </c>
      <c r="I5183" s="104"/>
      <c r="J5183" s="104" t="s">
        <v>258</v>
      </c>
      <c r="K5183" s="104" t="s">
        <v>77</v>
      </c>
      <c r="L5183" s="104" t="s">
        <v>299</v>
      </c>
      <c r="M5183" s="104" t="s">
        <v>328</v>
      </c>
      <c r="N5183" s="104"/>
      <c r="O5183" s="106" t="str">
        <f>A5182</f>
        <v>17587</v>
      </c>
      <c r="P5183" s="111" t="s">
        <v>300</v>
      </c>
      <c r="Q5183" s="153" t="s">
        <v>271</v>
      </c>
      <c r="R5183" s="153" t="s">
        <v>272</v>
      </c>
      <c r="S5183" s="153">
        <v>4.1666666666666657E-2</v>
      </c>
      <c r="T5183" s="153" t="s">
        <v>271</v>
      </c>
      <c r="U5183" s="153" t="s">
        <v>272</v>
      </c>
      <c r="V5183" s="153">
        <f>IF(ISBLANK(T5183),"",Tabella2[[#This Row],[ACT STOP]]-Tabella2[[#This Row],[ACT START]])</f>
        <v>4.166666666666663E-2</v>
      </c>
      <c r="W5183" s="104" t="s">
        <v>122</v>
      </c>
      <c r="X5183" s="104" t="s">
        <v>91</v>
      </c>
      <c r="Y5183" s="110"/>
      <c r="Z5183" s="106"/>
      <c r="AA5183" s="104"/>
      <c r="AB5183" s="107"/>
      <c r="AC5183" s="72">
        <v>1</v>
      </c>
      <c r="AH5183" s="70"/>
      <c r="AI5183" s="70"/>
      <c r="AJ5183">
        <v>0</v>
      </c>
      <c r="AL5183" s="70"/>
      <c r="BM5183" s="135" t="s">
        <v>271</v>
      </c>
      <c r="BN5183" s="136" t="s">
        <v>272</v>
      </c>
      <c r="BO5183" s="101"/>
      <c r="BR5183" s="109" t="str">
        <f t="shared" si="80"/>
        <v>SH-25-5172</v>
      </c>
      <c r="BS5183" s="109" t="s">
        <v>416</v>
      </c>
      <c r="BT5183" t="s">
        <v>122</v>
      </c>
      <c r="BU5183" t="s">
        <v>302</v>
      </c>
    </row>
    <row r="5184" spans="1:73" hidden="1">
      <c r="A5184" s="103" t="s">
        <v>10778</v>
      </c>
      <c r="B5184" s="102">
        <v>45915</v>
      </c>
      <c r="C5184" s="104">
        <f>_xlfn.ISOWEEKNUM(Tabella2[[#This Row],[Date]])</f>
        <v>38</v>
      </c>
      <c r="D5184" s="104" t="s">
        <v>698</v>
      </c>
      <c r="E5184" s="104" t="s">
        <v>284</v>
      </c>
      <c r="F5184" s="104">
        <v>50</v>
      </c>
      <c r="G5184" s="104" t="s">
        <v>257</v>
      </c>
      <c r="H5184" s="105">
        <v>9</v>
      </c>
      <c r="I5184" s="104"/>
      <c r="J5184" s="104" t="s">
        <v>258</v>
      </c>
      <c r="K5184" s="104" t="s">
        <v>79</v>
      </c>
      <c r="L5184" s="104" t="s">
        <v>259</v>
      </c>
      <c r="M5184" s="104" t="s">
        <v>1846</v>
      </c>
      <c r="N5184" s="104"/>
      <c r="O5184" s="106"/>
      <c r="P5184" s="111" t="s">
        <v>3316</v>
      </c>
      <c r="Q5184" s="153" t="s">
        <v>550</v>
      </c>
      <c r="R5184" s="153" t="s">
        <v>665</v>
      </c>
      <c r="S5184" s="153">
        <v>4.1666666666666657E-2</v>
      </c>
      <c r="T5184" s="153">
        <v>0.58333333333333337</v>
      </c>
      <c r="U5184" s="153">
        <v>0.61805555555555558</v>
      </c>
      <c r="V5184" s="153">
        <f>IF(ISBLANK(T5184),"",Tabella2[[#This Row],[ACT STOP]]-Tabella2[[#This Row],[ACT START]])</f>
        <v>3.472222222222221E-2</v>
      </c>
      <c r="W5184" s="104" t="s">
        <v>92</v>
      </c>
      <c r="X5184" s="104" t="s">
        <v>91</v>
      </c>
      <c r="Y5184" s="110"/>
      <c r="Z5184" s="106"/>
      <c r="AA5184" s="104"/>
      <c r="AB5184" s="107"/>
      <c r="AC5184" s="72">
        <v>1</v>
      </c>
      <c r="AH5184" s="70"/>
      <c r="AI5184" s="70"/>
      <c r="AJ5184">
        <v>0</v>
      </c>
      <c r="AL5184" s="70"/>
      <c r="BM5184" s="135">
        <v>0.58333333333333337</v>
      </c>
      <c r="BN5184" s="136">
        <v>0.61805555555555558</v>
      </c>
      <c r="BO5184" s="101"/>
      <c r="BR5184" s="109" t="str">
        <f t="shared" si="80"/>
        <v>SH-25-5173</v>
      </c>
      <c r="BS5184" s="109" t="s">
        <v>318</v>
      </c>
      <c r="BT5184" t="s">
        <v>92</v>
      </c>
      <c r="BU5184" t="s">
        <v>10779</v>
      </c>
    </row>
    <row r="5185" spans="1:73" hidden="1">
      <c r="A5185" s="103" t="s">
        <v>10780</v>
      </c>
      <c r="B5185" s="102">
        <v>45915</v>
      </c>
      <c r="C5185" s="104">
        <f>_xlfn.ISOWEEKNUM(Tabella2[[#This Row],[Date]])</f>
        <v>38</v>
      </c>
      <c r="D5185" s="104" t="s">
        <v>763</v>
      </c>
      <c r="E5185" s="104" t="s">
        <v>256</v>
      </c>
      <c r="F5185" s="104">
        <v>66</v>
      </c>
      <c r="G5185" s="104" t="s">
        <v>257</v>
      </c>
      <c r="H5185" s="105">
        <v>1</v>
      </c>
      <c r="I5185" s="104"/>
      <c r="J5185" s="104" t="s">
        <v>258</v>
      </c>
      <c r="K5185" s="104" t="s">
        <v>78</v>
      </c>
      <c r="L5185" s="104" t="s">
        <v>259</v>
      </c>
      <c r="M5185" s="104" t="s">
        <v>276</v>
      </c>
      <c r="N5185" s="104"/>
      <c r="O5185" s="106"/>
      <c r="P5185" s="111" t="s">
        <v>467</v>
      </c>
      <c r="Q5185" s="153" t="s">
        <v>550</v>
      </c>
      <c r="R5185" s="153" t="s">
        <v>665</v>
      </c>
      <c r="S5185" s="153">
        <v>4.1666666666666657E-2</v>
      </c>
      <c r="T5185" s="153">
        <v>0.58333333333333337</v>
      </c>
      <c r="U5185" s="153">
        <v>0.625</v>
      </c>
      <c r="V5185" s="153">
        <f>IF(ISBLANK(T5185),"",Tabella2[[#This Row],[ACT STOP]]-Tabella2[[#This Row],[ACT START]])</f>
        <v>4.166666666666663E-2</v>
      </c>
      <c r="W5185" s="104" t="s">
        <v>92</v>
      </c>
      <c r="X5185" s="104" t="s">
        <v>91</v>
      </c>
      <c r="Y5185" s="110"/>
      <c r="Z5185" s="106"/>
      <c r="AA5185" s="104"/>
      <c r="AB5185" s="107"/>
      <c r="AC5185" s="72">
        <v>1</v>
      </c>
      <c r="AH5185" s="70"/>
      <c r="AI5185" s="70"/>
      <c r="AJ5185">
        <v>0</v>
      </c>
      <c r="AL5185" s="70"/>
      <c r="BM5185" s="135">
        <v>0.58333333333333337</v>
      </c>
      <c r="BN5185" s="136">
        <v>0.625</v>
      </c>
      <c r="BO5185" s="101"/>
      <c r="BR5185" s="109" t="str">
        <f t="shared" si="80"/>
        <v>SH-25-5174</v>
      </c>
      <c r="BS5185" s="109" t="s">
        <v>332</v>
      </c>
      <c r="BT5185" t="s">
        <v>92</v>
      </c>
      <c r="BU5185" t="s">
        <v>10781</v>
      </c>
    </row>
    <row r="5186" spans="1:73" hidden="1">
      <c r="A5186" s="103" t="s">
        <v>10782</v>
      </c>
      <c r="B5186" s="102">
        <v>45915</v>
      </c>
      <c r="C5186" s="104">
        <f>_xlfn.ISOWEEKNUM(Tabella2[[#This Row],[Date]])</f>
        <v>38</v>
      </c>
      <c r="D5186" s="104" t="s">
        <v>751</v>
      </c>
      <c r="E5186" s="104" t="s">
        <v>256</v>
      </c>
      <c r="F5186" s="104">
        <v>77</v>
      </c>
      <c r="G5186" s="104" t="s">
        <v>257</v>
      </c>
      <c r="H5186" s="105">
        <v>12</v>
      </c>
      <c r="I5186" s="104" t="s">
        <v>258</v>
      </c>
      <c r="J5186" s="104"/>
      <c r="K5186" s="104" t="s">
        <v>83</v>
      </c>
      <c r="L5186" s="104" t="s">
        <v>299</v>
      </c>
      <c r="M5186" s="104" t="s">
        <v>276</v>
      </c>
      <c r="N5186" s="104"/>
      <c r="O5186" s="106" t="str">
        <f>A5187</f>
        <v>17592</v>
      </c>
      <c r="P5186" s="111" t="s">
        <v>2205</v>
      </c>
      <c r="Q5186" s="153" t="s">
        <v>550</v>
      </c>
      <c r="R5186" s="153" t="s">
        <v>665</v>
      </c>
      <c r="S5186" s="153">
        <v>4.1666666666666657E-2</v>
      </c>
      <c r="T5186" s="153" t="s">
        <v>550</v>
      </c>
      <c r="U5186" s="153" t="s">
        <v>665</v>
      </c>
      <c r="V5186" s="153">
        <f>IF(ISBLANK(T5186),"",Tabella2[[#This Row],[ACT STOP]]-Tabella2[[#This Row],[ACT START]])</f>
        <v>4.166666666666663E-2</v>
      </c>
      <c r="W5186" s="104" t="s">
        <v>92</v>
      </c>
      <c r="X5186" s="104" t="s">
        <v>91</v>
      </c>
      <c r="Y5186" s="110"/>
      <c r="Z5186" s="106"/>
      <c r="AA5186" s="104"/>
      <c r="AB5186" s="107"/>
      <c r="AC5186" s="72">
        <v>1</v>
      </c>
      <c r="AH5186" s="70"/>
      <c r="AI5186" s="70"/>
      <c r="AJ5186">
        <v>0</v>
      </c>
      <c r="AL5186" s="70"/>
      <c r="BM5186" s="135" t="s">
        <v>550</v>
      </c>
      <c r="BN5186" s="136" t="s">
        <v>665</v>
      </c>
      <c r="BO5186" s="101"/>
      <c r="BR5186" s="109" t="str">
        <f t="shared" si="80"/>
        <v>SH-25-5175</v>
      </c>
      <c r="BS5186" s="109" t="s">
        <v>266</v>
      </c>
      <c r="BT5186" t="s">
        <v>92</v>
      </c>
      <c r="BU5186" t="s">
        <v>10783</v>
      </c>
    </row>
    <row r="5187" spans="1:73" hidden="1">
      <c r="A5187" s="103" t="s">
        <v>10784</v>
      </c>
      <c r="B5187" s="102">
        <v>45915</v>
      </c>
      <c r="C5187" s="104">
        <f>_xlfn.ISOWEEKNUM(Tabella2[[#This Row],[Date]])</f>
        <v>38</v>
      </c>
      <c r="D5187" s="104" t="s">
        <v>195</v>
      </c>
      <c r="E5187" s="104" t="s">
        <v>298</v>
      </c>
      <c r="F5187" s="104"/>
      <c r="G5187" s="104" t="s">
        <v>284</v>
      </c>
      <c r="H5187" s="105">
        <v>22</v>
      </c>
      <c r="I5187" s="104" t="s">
        <v>258</v>
      </c>
      <c r="J5187" s="104"/>
      <c r="K5187" s="104" t="s">
        <v>80</v>
      </c>
      <c r="L5187" s="104" t="s">
        <v>299</v>
      </c>
      <c r="M5187" s="104" t="s">
        <v>276</v>
      </c>
      <c r="N5187" s="104"/>
      <c r="O5187" s="106" t="str">
        <f>A5186</f>
        <v>17591</v>
      </c>
      <c r="P5187" s="111" t="s">
        <v>300</v>
      </c>
      <c r="Q5187" s="153">
        <v>0.58333333333333337</v>
      </c>
      <c r="R5187" s="153">
        <v>0.625</v>
      </c>
      <c r="S5187" s="153">
        <v>4.1666666666666657E-2</v>
      </c>
      <c r="T5187" s="153">
        <v>0.58333333333333337</v>
      </c>
      <c r="U5187" s="153">
        <v>0.625</v>
      </c>
      <c r="V5187" s="153">
        <f>IF(ISBLANK(T5187),"",Tabella2[[#This Row],[ACT STOP]]-Tabella2[[#This Row],[ACT START]])</f>
        <v>4.166666666666663E-2</v>
      </c>
      <c r="W5187" s="104" t="s">
        <v>122</v>
      </c>
      <c r="X5187" s="104" t="s">
        <v>91</v>
      </c>
      <c r="Y5187" s="110"/>
      <c r="Z5187" s="106"/>
      <c r="AA5187" s="104"/>
      <c r="AB5187" s="107"/>
      <c r="AC5187" s="72">
        <v>1</v>
      </c>
      <c r="AH5187" s="70"/>
      <c r="AI5187" s="70"/>
      <c r="AJ5187">
        <v>0</v>
      </c>
      <c r="AL5187" s="70"/>
      <c r="BM5187" s="135">
        <v>0.58333333333333337</v>
      </c>
      <c r="BN5187" s="136">
        <v>0.625</v>
      </c>
      <c r="BO5187" s="101"/>
      <c r="BR5187" s="109" t="str">
        <f t="shared" si="80"/>
        <v>SH-25-5176</v>
      </c>
      <c r="BS5187" s="109" t="s">
        <v>295</v>
      </c>
      <c r="BT5187" t="s">
        <v>122</v>
      </c>
      <c r="BU5187" t="s">
        <v>302</v>
      </c>
    </row>
    <row r="5188" spans="1:73" hidden="1">
      <c r="A5188" s="103" t="s">
        <v>10785</v>
      </c>
      <c r="B5188" s="102">
        <v>45915</v>
      </c>
      <c r="C5188" s="104">
        <f>_xlfn.ISOWEEKNUM(Tabella2[[#This Row],[Date]])</f>
        <v>38</v>
      </c>
      <c r="D5188" s="104" t="s">
        <v>860</v>
      </c>
      <c r="E5188" s="104" t="s">
        <v>284</v>
      </c>
      <c r="F5188" s="104">
        <v>81</v>
      </c>
      <c r="G5188" s="104" t="s">
        <v>257</v>
      </c>
      <c r="H5188" s="105">
        <v>2</v>
      </c>
      <c r="I5188" s="104"/>
      <c r="J5188" s="104" t="s">
        <v>258</v>
      </c>
      <c r="K5188" s="104" t="s">
        <v>75</v>
      </c>
      <c r="L5188" s="104" t="s">
        <v>299</v>
      </c>
      <c r="M5188" s="104" t="s">
        <v>328</v>
      </c>
      <c r="N5188" s="104"/>
      <c r="O5188" s="106" t="str">
        <f>A5189</f>
        <v>17594</v>
      </c>
      <c r="P5188" s="111" t="s">
        <v>3382</v>
      </c>
      <c r="Q5188" s="153" t="s">
        <v>550</v>
      </c>
      <c r="R5188" s="153" t="s">
        <v>665</v>
      </c>
      <c r="S5188" s="153">
        <v>4.1666666666666657E-2</v>
      </c>
      <c r="T5188" s="153" t="s">
        <v>550</v>
      </c>
      <c r="U5188" s="153" t="s">
        <v>665</v>
      </c>
      <c r="V5188" s="153">
        <f>IF(ISBLANK(T5188),"",Tabella2[[#This Row],[ACT STOP]]-Tabella2[[#This Row],[ACT START]])</f>
        <v>4.166666666666663E-2</v>
      </c>
      <c r="W5188" s="104" t="s">
        <v>92</v>
      </c>
      <c r="X5188" s="104" t="s">
        <v>91</v>
      </c>
      <c r="Y5188" s="110"/>
      <c r="Z5188" s="106"/>
      <c r="AA5188" s="104"/>
      <c r="AB5188" s="107"/>
      <c r="AC5188" s="72">
        <v>1</v>
      </c>
      <c r="AH5188" s="70"/>
      <c r="AI5188" s="70"/>
      <c r="AJ5188">
        <v>0</v>
      </c>
      <c r="AL5188" s="70"/>
      <c r="BM5188" s="135" t="s">
        <v>550</v>
      </c>
      <c r="BN5188" s="136" t="s">
        <v>665</v>
      </c>
      <c r="BO5188" s="101"/>
      <c r="BR5188" s="109" t="str">
        <f t="shared" si="80"/>
        <v>SH-25-5177</v>
      </c>
      <c r="BS5188" s="109" t="s">
        <v>368</v>
      </c>
      <c r="BT5188" t="s">
        <v>92</v>
      </c>
      <c r="BU5188" t="s">
        <v>10786</v>
      </c>
    </row>
    <row r="5189" spans="1:73" hidden="1">
      <c r="A5189" s="103" t="s">
        <v>10787</v>
      </c>
      <c r="B5189" s="102">
        <v>45915</v>
      </c>
      <c r="C5189" s="104">
        <f>_xlfn.ISOWEEKNUM(Tabella2[[#This Row],[Date]])</f>
        <v>38</v>
      </c>
      <c r="D5189" s="104" t="s">
        <v>860</v>
      </c>
      <c r="E5189" s="104" t="s">
        <v>284</v>
      </c>
      <c r="F5189" s="104">
        <v>80</v>
      </c>
      <c r="G5189" s="104" t="s">
        <v>284</v>
      </c>
      <c r="H5189" s="105">
        <v>23</v>
      </c>
      <c r="I5189" s="104"/>
      <c r="J5189" s="104" t="s">
        <v>258</v>
      </c>
      <c r="K5189" s="104" t="s">
        <v>77</v>
      </c>
      <c r="L5189" s="104" t="s">
        <v>299</v>
      </c>
      <c r="M5189" s="104" t="s">
        <v>328</v>
      </c>
      <c r="N5189" s="104"/>
      <c r="O5189" s="106" t="str">
        <f>A5188</f>
        <v>17593</v>
      </c>
      <c r="P5189" s="111" t="s">
        <v>3382</v>
      </c>
      <c r="Q5189" s="153">
        <v>0.58333333333333337</v>
      </c>
      <c r="R5189" s="153">
        <v>0.625</v>
      </c>
      <c r="S5189" s="153">
        <v>4.1666666666666657E-2</v>
      </c>
      <c r="T5189" s="153">
        <v>0.58333333333333337</v>
      </c>
      <c r="U5189" s="153">
        <v>0.625</v>
      </c>
      <c r="V5189" s="153">
        <f>IF(ISBLANK(T5189),"",Tabella2[[#This Row],[ACT STOP]]-Tabella2[[#This Row],[ACT START]])</f>
        <v>4.166666666666663E-2</v>
      </c>
      <c r="W5189" s="104" t="s">
        <v>92</v>
      </c>
      <c r="X5189" s="104" t="s">
        <v>91</v>
      </c>
      <c r="Y5189" s="110"/>
      <c r="Z5189" s="106"/>
      <c r="AA5189" s="104"/>
      <c r="AB5189" s="107"/>
      <c r="AC5189" s="72">
        <v>1</v>
      </c>
      <c r="AH5189" s="70"/>
      <c r="AI5189" s="70"/>
      <c r="AJ5189">
        <v>0</v>
      </c>
      <c r="AL5189" s="70"/>
      <c r="BM5189" s="135">
        <v>0.58333333333333337</v>
      </c>
      <c r="BN5189" s="136">
        <v>0.625</v>
      </c>
      <c r="BO5189" s="101"/>
      <c r="BR5189" s="109" t="str">
        <f t="shared" si="80"/>
        <v>SH-25-5178</v>
      </c>
      <c r="BS5189" s="109" t="s">
        <v>358</v>
      </c>
      <c r="BT5189" t="s">
        <v>92</v>
      </c>
      <c r="BU5189" t="s">
        <v>10788</v>
      </c>
    </row>
    <row r="5190" spans="1:73" hidden="1">
      <c r="A5190" s="103" t="s">
        <v>10789</v>
      </c>
      <c r="B5190" s="102">
        <v>45915</v>
      </c>
      <c r="C5190" s="104">
        <f>_xlfn.ISOWEEKNUM(Tabella2[[#This Row],[Date]])</f>
        <v>38</v>
      </c>
      <c r="D5190" s="104" t="s">
        <v>471</v>
      </c>
      <c r="E5190" s="104" t="s">
        <v>327</v>
      </c>
      <c r="F5190" s="104">
        <v>34</v>
      </c>
      <c r="G5190" s="104" t="s">
        <v>257</v>
      </c>
      <c r="H5190" s="105">
        <v>17</v>
      </c>
      <c r="I5190" s="104" t="s">
        <v>258</v>
      </c>
      <c r="J5190" s="104"/>
      <c r="K5190" s="104" t="s">
        <v>79</v>
      </c>
      <c r="L5190" s="104" t="s">
        <v>299</v>
      </c>
      <c r="M5190" s="104" t="s">
        <v>276</v>
      </c>
      <c r="N5190" s="104"/>
      <c r="O5190" s="106" t="str">
        <f>A5191</f>
        <v>17596</v>
      </c>
      <c r="P5190" s="111" t="s">
        <v>3739</v>
      </c>
      <c r="Q5190" s="153" t="s">
        <v>519</v>
      </c>
      <c r="R5190" s="153" t="s">
        <v>520</v>
      </c>
      <c r="S5190" s="153">
        <v>4.1666666666666657E-2</v>
      </c>
      <c r="T5190" s="153">
        <v>0.64583333333333337</v>
      </c>
      <c r="U5190" s="153">
        <v>0.6875</v>
      </c>
      <c r="V5190" s="153">
        <f>IF(ISBLANK(T5190),"",Tabella2[[#This Row],[ACT STOP]]-Tabella2[[#This Row],[ACT START]])</f>
        <v>4.166666666666663E-2</v>
      </c>
      <c r="W5190" s="104" t="s">
        <v>92</v>
      </c>
      <c r="X5190" s="104" t="s">
        <v>91</v>
      </c>
      <c r="Y5190" s="110"/>
      <c r="Z5190" s="106"/>
      <c r="AA5190" s="104"/>
      <c r="AB5190" s="107"/>
      <c r="AC5190" s="72">
        <v>1</v>
      </c>
      <c r="AH5190" s="70"/>
      <c r="AI5190" s="70"/>
      <c r="AJ5190">
        <v>0</v>
      </c>
      <c r="AL5190" s="70"/>
      <c r="BM5190" s="135">
        <v>0.64583333333333337</v>
      </c>
      <c r="BN5190" s="136">
        <v>0.6875</v>
      </c>
      <c r="BO5190" s="101"/>
      <c r="BR5190" s="109" t="str">
        <f t="shared" si="80"/>
        <v>SH-25-5179</v>
      </c>
      <c r="BS5190" s="109" t="s">
        <v>393</v>
      </c>
      <c r="BT5190" t="s">
        <v>92</v>
      </c>
      <c r="BU5190" t="s">
        <v>10790</v>
      </c>
    </row>
    <row r="5191" spans="1:73" hidden="1">
      <c r="A5191" s="103" t="s">
        <v>10791</v>
      </c>
      <c r="B5191" s="102">
        <v>45915</v>
      </c>
      <c r="C5191" s="104">
        <f>_xlfn.ISOWEEKNUM(Tabella2[[#This Row],[Date]])</f>
        <v>38</v>
      </c>
      <c r="D5191" s="104" t="s">
        <v>195</v>
      </c>
      <c r="E5191" s="104" t="s">
        <v>880</v>
      </c>
      <c r="F5191" s="104"/>
      <c r="G5191" s="104" t="s">
        <v>257</v>
      </c>
      <c r="H5191" s="105">
        <v>14</v>
      </c>
      <c r="I5191" s="104" t="s">
        <v>258</v>
      </c>
      <c r="J5191" s="104"/>
      <c r="K5191" s="104" t="s">
        <v>78</v>
      </c>
      <c r="L5191" s="104" t="s">
        <v>299</v>
      </c>
      <c r="M5191" s="104" t="s">
        <v>276</v>
      </c>
      <c r="N5191" s="104"/>
      <c r="O5191" s="106" t="str">
        <f>A5190</f>
        <v>17595</v>
      </c>
      <c r="P5191" s="111" t="s">
        <v>300</v>
      </c>
      <c r="Q5191" s="153">
        <v>0.64583333333333337</v>
      </c>
      <c r="R5191" s="153">
        <v>0.6875</v>
      </c>
      <c r="S5191" s="153">
        <v>4.1666666666666657E-2</v>
      </c>
      <c r="T5191" s="153">
        <v>0.64583333333333337</v>
      </c>
      <c r="U5191" s="153">
        <v>0.6875</v>
      </c>
      <c r="V5191" s="153">
        <f>IF(ISBLANK(T5191),"",Tabella2[[#This Row],[ACT STOP]]-Tabella2[[#This Row],[ACT START]])</f>
        <v>4.166666666666663E-2</v>
      </c>
      <c r="W5191" s="104" t="s">
        <v>122</v>
      </c>
      <c r="X5191" s="104" t="s">
        <v>91</v>
      </c>
      <c r="Y5191" s="110"/>
      <c r="Z5191" s="106"/>
      <c r="AA5191" s="104"/>
      <c r="AB5191" s="107"/>
      <c r="AC5191" s="72">
        <v>1</v>
      </c>
      <c r="AH5191" s="70"/>
      <c r="AI5191" s="70"/>
      <c r="AJ5191">
        <v>0</v>
      </c>
      <c r="AL5191" s="70"/>
      <c r="BM5191" s="135">
        <v>0.64583333333333337</v>
      </c>
      <c r="BN5191" s="136">
        <v>0.6875</v>
      </c>
      <c r="BO5191" s="101"/>
      <c r="BR5191" s="109" t="str">
        <f t="shared" si="80"/>
        <v>SH-25-5180</v>
      </c>
      <c r="BS5191" s="109" t="s">
        <v>372</v>
      </c>
      <c r="BT5191" t="s">
        <v>122</v>
      </c>
      <c r="BU5191" t="s">
        <v>881</v>
      </c>
    </row>
    <row r="5192" spans="1:73" hidden="1">
      <c r="A5192" s="103" t="s">
        <v>10792</v>
      </c>
      <c r="B5192" s="102">
        <v>45915</v>
      </c>
      <c r="C5192" s="104">
        <f>_xlfn.ISOWEEKNUM(Tabella2[[#This Row],[Date]])</f>
        <v>38</v>
      </c>
      <c r="D5192" s="104" t="s">
        <v>255</v>
      </c>
      <c r="E5192" s="104" t="s">
        <v>256</v>
      </c>
      <c r="F5192" s="104">
        <v>40</v>
      </c>
      <c r="G5192" s="104" t="s">
        <v>257</v>
      </c>
      <c r="H5192" s="105">
        <v>32</v>
      </c>
      <c r="I5192" s="104" t="s">
        <v>258</v>
      </c>
      <c r="J5192" s="104"/>
      <c r="K5192" s="104" t="s">
        <v>83</v>
      </c>
      <c r="L5192" s="104" t="s">
        <v>299</v>
      </c>
      <c r="M5192" s="104" t="s">
        <v>516</v>
      </c>
      <c r="N5192" s="104"/>
      <c r="O5192" s="106" t="str">
        <f>A5193</f>
        <v>17598</v>
      </c>
      <c r="P5192" s="111" t="s">
        <v>1986</v>
      </c>
      <c r="Q5192" s="153" t="s">
        <v>519</v>
      </c>
      <c r="R5192" s="153" t="s">
        <v>520</v>
      </c>
      <c r="S5192" s="153">
        <v>4.1666666666666657E-2</v>
      </c>
      <c r="T5192" s="153" t="s">
        <v>519</v>
      </c>
      <c r="U5192" s="153" t="s">
        <v>520</v>
      </c>
      <c r="V5192" s="153">
        <f>IF(ISBLANK(T5192),"",Tabella2[[#This Row],[ACT STOP]]-Tabella2[[#This Row],[ACT START]])</f>
        <v>4.166666666666663E-2</v>
      </c>
      <c r="W5192" s="104" t="s">
        <v>92</v>
      </c>
      <c r="X5192" s="104" t="s">
        <v>91</v>
      </c>
      <c r="Y5192" s="110" t="s">
        <v>10793</v>
      </c>
      <c r="Z5192" s="106"/>
      <c r="AA5192" s="104"/>
      <c r="AB5192" s="107"/>
      <c r="AC5192" s="72">
        <v>1</v>
      </c>
      <c r="AH5192" s="70"/>
      <c r="AI5192" s="70"/>
      <c r="AJ5192">
        <v>0</v>
      </c>
      <c r="AL5192" s="70"/>
      <c r="BM5192" s="135" t="s">
        <v>519</v>
      </c>
      <c r="BN5192" s="136" t="s">
        <v>520</v>
      </c>
      <c r="BO5192" s="101"/>
      <c r="BR5192" s="109" t="str">
        <f t="shared" si="80"/>
        <v>SH-25-5181</v>
      </c>
      <c r="BS5192" s="109" t="s">
        <v>356</v>
      </c>
      <c r="BT5192" t="s">
        <v>92</v>
      </c>
      <c r="BU5192" t="s">
        <v>10794</v>
      </c>
    </row>
    <row r="5193" spans="1:73" hidden="1">
      <c r="A5193" s="103" t="s">
        <v>10795</v>
      </c>
      <c r="B5193" s="102">
        <v>45915</v>
      </c>
      <c r="C5193" s="104">
        <f>_xlfn.ISOWEEKNUM(Tabella2[[#This Row],[Date]])</f>
        <v>38</v>
      </c>
      <c r="D5193" s="104" t="s">
        <v>195</v>
      </c>
      <c r="E5193" s="104" t="s">
        <v>298</v>
      </c>
      <c r="F5193" s="104"/>
      <c r="G5193" s="104" t="s">
        <v>284</v>
      </c>
      <c r="H5193" s="105">
        <v>9</v>
      </c>
      <c r="I5193" s="104" t="s">
        <v>258</v>
      </c>
      <c r="J5193" s="104"/>
      <c r="K5193" s="104" t="s">
        <v>80</v>
      </c>
      <c r="L5193" s="104" t="s">
        <v>299</v>
      </c>
      <c r="M5193" s="104" t="s">
        <v>516</v>
      </c>
      <c r="N5193" s="104"/>
      <c r="O5193" s="106" t="str">
        <f>A5192</f>
        <v>17597</v>
      </c>
      <c r="P5193" s="111" t="s">
        <v>300</v>
      </c>
      <c r="Q5193" s="153">
        <v>0.64583333333333337</v>
      </c>
      <c r="R5193" s="153">
        <v>0.6875</v>
      </c>
      <c r="S5193" s="153">
        <v>4.1666666666666657E-2</v>
      </c>
      <c r="T5193" s="153">
        <v>0.64583333333333337</v>
      </c>
      <c r="U5193" s="153">
        <v>0.6875</v>
      </c>
      <c r="V5193" s="153">
        <f>IF(ISBLANK(T5193),"",Tabella2[[#This Row],[ACT STOP]]-Tabella2[[#This Row],[ACT START]])</f>
        <v>4.166666666666663E-2</v>
      </c>
      <c r="W5193" s="104" t="s">
        <v>122</v>
      </c>
      <c r="X5193" s="104" t="s">
        <v>91</v>
      </c>
      <c r="Y5193" s="110"/>
      <c r="Z5193" s="106"/>
      <c r="AA5193" s="104"/>
      <c r="AB5193" s="107"/>
      <c r="AC5193" s="72">
        <v>1</v>
      </c>
      <c r="AH5193" s="70"/>
      <c r="AI5193" s="70"/>
      <c r="AJ5193">
        <v>0</v>
      </c>
      <c r="AL5193" s="70"/>
      <c r="BM5193" s="135">
        <v>0.64583333333333337</v>
      </c>
      <c r="BN5193" s="136">
        <v>0.6875</v>
      </c>
      <c r="BO5193" s="101"/>
      <c r="BR5193" s="109" t="str">
        <f t="shared" si="80"/>
        <v>SH-25-5182</v>
      </c>
      <c r="BS5193" s="109" t="s">
        <v>339</v>
      </c>
      <c r="BT5193" t="s">
        <v>122</v>
      </c>
      <c r="BU5193" t="s">
        <v>302</v>
      </c>
    </row>
    <row r="5194" spans="1:73" hidden="1">
      <c r="A5194" s="103" t="s">
        <v>10796</v>
      </c>
      <c r="B5194" s="102">
        <v>45915</v>
      </c>
      <c r="C5194" s="104">
        <f>_xlfn.ISOWEEKNUM(Tabella2[[#This Row],[Date]])</f>
        <v>38</v>
      </c>
      <c r="D5194" s="104" t="s">
        <v>6396</v>
      </c>
      <c r="E5194" s="104" t="s">
        <v>256</v>
      </c>
      <c r="F5194" s="104">
        <v>70</v>
      </c>
      <c r="G5194" s="104" t="s">
        <v>257</v>
      </c>
      <c r="H5194" s="105">
        <v>10</v>
      </c>
      <c r="I5194" s="104"/>
      <c r="J5194" s="104" t="s">
        <v>258</v>
      </c>
      <c r="K5194" s="104" t="s">
        <v>81</v>
      </c>
      <c r="L5194" s="104" t="s">
        <v>259</v>
      </c>
      <c r="M5194" s="104" t="s">
        <v>328</v>
      </c>
      <c r="N5194" s="104"/>
      <c r="O5194" s="106"/>
      <c r="P5194" s="111" t="s">
        <v>8923</v>
      </c>
      <c r="Q5194" s="153" t="s">
        <v>519</v>
      </c>
      <c r="R5194" s="153" t="s">
        <v>520</v>
      </c>
      <c r="S5194" s="153">
        <v>4.1666666666666657E-2</v>
      </c>
      <c r="T5194" s="153" t="s">
        <v>519</v>
      </c>
      <c r="U5194" s="153" t="s">
        <v>520</v>
      </c>
      <c r="V5194" s="153">
        <f>IF(ISBLANK(T5194),"",Tabella2[[#This Row],[ACT STOP]]-Tabella2[[#This Row],[ACT START]])</f>
        <v>4.166666666666663E-2</v>
      </c>
      <c r="W5194" s="104" t="s">
        <v>92</v>
      </c>
      <c r="X5194" s="104" t="s">
        <v>91</v>
      </c>
      <c r="Y5194" s="110"/>
      <c r="Z5194" s="106"/>
      <c r="AA5194" s="104"/>
      <c r="AB5194" s="107"/>
      <c r="AC5194" s="72">
        <v>1</v>
      </c>
      <c r="AH5194" s="70"/>
      <c r="AI5194" s="70"/>
      <c r="AJ5194">
        <v>0</v>
      </c>
      <c r="AL5194" s="70"/>
      <c r="BM5194" s="135" t="s">
        <v>519</v>
      </c>
      <c r="BN5194" s="136" t="s">
        <v>520</v>
      </c>
      <c r="BO5194" s="101"/>
      <c r="BR5194" s="109" t="str">
        <f t="shared" si="80"/>
        <v>SH-25-5183</v>
      </c>
      <c r="BS5194" s="109" t="s">
        <v>552</v>
      </c>
      <c r="BT5194" t="s">
        <v>92</v>
      </c>
      <c r="BU5194" t="s">
        <v>10797</v>
      </c>
    </row>
    <row r="5195" spans="1:73" hidden="1">
      <c r="A5195" s="103" t="s">
        <v>10798</v>
      </c>
      <c r="B5195" s="102">
        <v>45915</v>
      </c>
      <c r="C5195" s="104">
        <f>_xlfn.ISOWEEKNUM(Tabella2[[#This Row],[Date]])</f>
        <v>38</v>
      </c>
      <c r="D5195" s="104" t="s">
        <v>9759</v>
      </c>
      <c r="E5195" s="104" t="s">
        <v>284</v>
      </c>
      <c r="F5195" s="104">
        <v>85</v>
      </c>
      <c r="G5195" s="104" t="s">
        <v>257</v>
      </c>
      <c r="H5195" s="105">
        <v>5</v>
      </c>
      <c r="I5195" s="104" t="s">
        <v>258</v>
      </c>
      <c r="J5195" s="104"/>
      <c r="K5195" s="104" t="s">
        <v>77</v>
      </c>
      <c r="L5195" s="104" t="s">
        <v>259</v>
      </c>
      <c r="M5195" s="104" t="s">
        <v>276</v>
      </c>
      <c r="N5195" s="104"/>
      <c r="O5195" s="106"/>
      <c r="P5195" s="111" t="s">
        <v>462</v>
      </c>
      <c r="Q5195" s="153">
        <v>0.64583333333333337</v>
      </c>
      <c r="R5195" s="153">
        <v>0.6875</v>
      </c>
      <c r="S5195" s="153">
        <v>4.1666666666666657E-2</v>
      </c>
      <c r="T5195" s="153">
        <v>0.64583333333333337</v>
      </c>
      <c r="U5195" s="153">
        <v>0.6875</v>
      </c>
      <c r="V5195" s="153">
        <f>IF(ISBLANK(T5195),"",Tabella2[[#This Row],[ACT STOP]]-Tabella2[[#This Row],[ACT START]])</f>
        <v>4.166666666666663E-2</v>
      </c>
      <c r="W5195" s="104" t="s">
        <v>92</v>
      </c>
      <c r="X5195" s="104" t="s">
        <v>91</v>
      </c>
      <c r="Y5195" s="110"/>
      <c r="Z5195" s="106"/>
      <c r="AA5195" s="104"/>
      <c r="AB5195" s="107"/>
      <c r="AC5195" s="72">
        <v>1</v>
      </c>
      <c r="AH5195" s="70"/>
      <c r="AI5195" s="70"/>
      <c r="AJ5195">
        <v>0</v>
      </c>
      <c r="AL5195" s="70"/>
      <c r="BM5195" s="135">
        <v>0.64583333333333337</v>
      </c>
      <c r="BN5195" s="136">
        <v>0.6875</v>
      </c>
      <c r="BO5195" s="101"/>
      <c r="BR5195" s="109" t="str">
        <f t="shared" si="80"/>
        <v>SH-25-5184</v>
      </c>
      <c r="BS5195" s="109" t="s">
        <v>416</v>
      </c>
      <c r="BT5195" t="s">
        <v>92</v>
      </c>
      <c r="BU5195" t="s">
        <v>10799</v>
      </c>
    </row>
    <row r="5196" spans="1:73" hidden="1">
      <c r="A5196" s="103" t="s">
        <v>10800</v>
      </c>
      <c r="B5196" s="102">
        <v>45916</v>
      </c>
      <c r="C5196" s="104">
        <f>_xlfn.ISOWEEKNUM(Tabella2[[#This Row],[Date]])</f>
        <v>38</v>
      </c>
      <c r="D5196" s="104" t="s">
        <v>860</v>
      </c>
      <c r="E5196" s="104" t="s">
        <v>284</v>
      </c>
      <c r="F5196" s="104">
        <v>80</v>
      </c>
      <c r="G5196" s="104" t="s">
        <v>257</v>
      </c>
      <c r="H5196" s="105">
        <v>9</v>
      </c>
      <c r="I5196" s="104"/>
      <c r="J5196" s="104" t="s">
        <v>258</v>
      </c>
      <c r="K5196" s="104" t="s">
        <v>79</v>
      </c>
      <c r="L5196" s="104" t="s">
        <v>299</v>
      </c>
      <c r="M5196" s="104" t="s">
        <v>328</v>
      </c>
      <c r="N5196" s="104"/>
      <c r="O5196" s="106" t="str">
        <f>A5197</f>
        <v>17602</v>
      </c>
      <c r="P5196" s="111" t="s">
        <v>3403</v>
      </c>
      <c r="Q5196" s="153">
        <v>0.33333333333333331</v>
      </c>
      <c r="R5196" s="153" t="s">
        <v>631</v>
      </c>
      <c r="S5196" s="153">
        <v>4.1666666666666657E-2</v>
      </c>
      <c r="T5196" s="153">
        <v>0.33333333333333331</v>
      </c>
      <c r="U5196" s="153">
        <v>0.375</v>
      </c>
      <c r="V5196" s="153">
        <f>IF(ISBLANK(T5196),"",Tabella2[[#This Row],[ACT STOP]]-Tabella2[[#This Row],[ACT START]])</f>
        <v>4.1666666666666685E-2</v>
      </c>
      <c r="W5196" s="104" t="s">
        <v>92</v>
      </c>
      <c r="X5196" s="104" t="s">
        <v>91</v>
      </c>
      <c r="Y5196" s="110"/>
      <c r="Z5196" s="106"/>
      <c r="AA5196" s="104"/>
      <c r="AB5196" s="107"/>
      <c r="AC5196" s="72">
        <v>1</v>
      </c>
      <c r="AH5196" s="70"/>
      <c r="AI5196" s="70"/>
      <c r="AJ5196">
        <v>0</v>
      </c>
      <c r="AL5196" s="70"/>
      <c r="BM5196" s="135">
        <v>0.33333333333333331</v>
      </c>
      <c r="BN5196" s="136">
        <v>0.375</v>
      </c>
      <c r="BO5196" s="101"/>
      <c r="BR5196" s="109" t="str">
        <f t="shared" si="80"/>
        <v>SH-25-5185</v>
      </c>
      <c r="BS5196" s="109" t="s">
        <v>318</v>
      </c>
      <c r="BT5196" t="s">
        <v>92</v>
      </c>
      <c r="BU5196" t="s">
        <v>10801</v>
      </c>
    </row>
    <row r="5197" spans="1:73" hidden="1">
      <c r="A5197" s="103" t="s">
        <v>10802</v>
      </c>
      <c r="B5197" s="102">
        <v>45916</v>
      </c>
      <c r="C5197" s="104">
        <f>_xlfn.ISOWEEKNUM(Tabella2[[#This Row],[Date]])</f>
        <v>38</v>
      </c>
      <c r="D5197" s="104" t="s">
        <v>860</v>
      </c>
      <c r="E5197" s="104" t="s">
        <v>284</v>
      </c>
      <c r="F5197" s="104">
        <v>81</v>
      </c>
      <c r="G5197" s="104" t="s">
        <v>257</v>
      </c>
      <c r="H5197" s="105">
        <v>1</v>
      </c>
      <c r="I5197" s="104"/>
      <c r="J5197" s="104" t="s">
        <v>258</v>
      </c>
      <c r="K5197" s="104" t="s">
        <v>78</v>
      </c>
      <c r="L5197" s="104" t="s">
        <v>299</v>
      </c>
      <c r="M5197" s="104" t="s">
        <v>328</v>
      </c>
      <c r="N5197" s="104"/>
      <c r="O5197" s="106" t="str">
        <f>A5196</f>
        <v>17601</v>
      </c>
      <c r="P5197" s="111" t="s">
        <v>3403</v>
      </c>
      <c r="Q5197" s="153" t="s">
        <v>286</v>
      </c>
      <c r="R5197" s="153">
        <v>0.375</v>
      </c>
      <c r="S5197" s="153">
        <v>4.1666666666666657E-2</v>
      </c>
      <c r="T5197" s="153">
        <v>0.33333333333333331</v>
      </c>
      <c r="U5197" s="153">
        <v>0.375</v>
      </c>
      <c r="V5197" s="153">
        <f>IF(ISBLANK(T5197),"",Tabella2[[#This Row],[ACT STOP]]-Tabella2[[#This Row],[ACT START]])</f>
        <v>4.1666666666666685E-2</v>
      </c>
      <c r="W5197" s="104" t="s">
        <v>92</v>
      </c>
      <c r="X5197" s="104" t="s">
        <v>91</v>
      </c>
      <c r="Y5197" s="110"/>
      <c r="Z5197" s="106"/>
      <c r="AA5197" s="104"/>
      <c r="AB5197" s="107"/>
      <c r="AC5197" s="72">
        <v>1</v>
      </c>
      <c r="AH5197" s="70"/>
      <c r="AI5197" s="70"/>
      <c r="AJ5197">
        <v>0</v>
      </c>
      <c r="AL5197" s="70"/>
      <c r="BM5197" s="135">
        <v>0.33333333333333331</v>
      </c>
      <c r="BN5197" s="136">
        <v>0.375</v>
      </c>
      <c r="BO5197" s="101"/>
      <c r="BR5197" s="109" t="str">
        <f t="shared" ref="BR5197:BR5260" si="81">_xlfn.CONCAT(LEFT(BR5196,6),TEXT(RIGHT(BR5196,4)+1,"0000"))</f>
        <v>SH-25-5186</v>
      </c>
      <c r="BS5197" s="109" t="s">
        <v>332</v>
      </c>
      <c r="BT5197" t="s">
        <v>92</v>
      </c>
      <c r="BU5197" t="s">
        <v>10803</v>
      </c>
    </row>
    <row r="5198" spans="1:73" hidden="1">
      <c r="A5198" s="103" t="s">
        <v>10804</v>
      </c>
      <c r="B5198" s="102">
        <v>45916</v>
      </c>
      <c r="C5198" s="104">
        <f>_xlfn.ISOWEEKNUM(Tabella2[[#This Row],[Date]])</f>
        <v>38</v>
      </c>
      <c r="D5198" s="104" t="s">
        <v>763</v>
      </c>
      <c r="E5198" s="104" t="s">
        <v>256</v>
      </c>
      <c r="F5198" s="104">
        <v>68</v>
      </c>
      <c r="G5198" s="104" t="s">
        <v>284</v>
      </c>
      <c r="H5198" s="105">
        <v>22</v>
      </c>
      <c r="I5198" s="104"/>
      <c r="J5198" s="104" t="s">
        <v>258</v>
      </c>
      <c r="K5198" s="104" t="s">
        <v>83</v>
      </c>
      <c r="L5198" s="104" t="s">
        <v>299</v>
      </c>
      <c r="M5198" s="104" t="s">
        <v>276</v>
      </c>
      <c r="N5198" s="104"/>
      <c r="O5198" s="106" t="str">
        <f>A5199</f>
        <v>17604</v>
      </c>
      <c r="P5198" s="111" t="s">
        <v>664</v>
      </c>
      <c r="Q5198" s="153" t="s">
        <v>286</v>
      </c>
      <c r="R5198" s="153" t="s">
        <v>631</v>
      </c>
      <c r="S5198" s="153">
        <v>4.1666666666666657E-2</v>
      </c>
      <c r="T5198" s="153" t="s">
        <v>286</v>
      </c>
      <c r="U5198" s="153">
        <v>0.37152777777777779</v>
      </c>
      <c r="V5198" s="153">
        <f>IF(ISBLANK(T5198),"",Tabella2[[#This Row],[ACT STOP]]-Tabella2[[#This Row],[ACT START]])</f>
        <v>3.8194444444444475E-2</v>
      </c>
      <c r="W5198" s="104" t="s">
        <v>92</v>
      </c>
      <c r="X5198" s="104" t="s">
        <v>91</v>
      </c>
      <c r="Y5198" s="110"/>
      <c r="Z5198" s="106"/>
      <c r="AA5198" s="104"/>
      <c r="AB5198" s="107"/>
      <c r="AC5198" s="72">
        <v>1</v>
      </c>
      <c r="AH5198" s="70"/>
      <c r="AI5198" s="70"/>
      <c r="AJ5198">
        <v>0</v>
      </c>
      <c r="AL5198" s="70"/>
      <c r="BM5198" s="135" t="s">
        <v>286</v>
      </c>
      <c r="BN5198" s="136">
        <v>0.37152777777777779</v>
      </c>
      <c r="BO5198" s="101"/>
      <c r="BR5198" s="109" t="str">
        <f t="shared" si="81"/>
        <v>SH-25-5187</v>
      </c>
      <c r="BS5198" s="109" t="s">
        <v>295</v>
      </c>
      <c r="BT5198" t="s">
        <v>92</v>
      </c>
      <c r="BU5198" t="s">
        <v>10805</v>
      </c>
    </row>
    <row r="5199" spans="1:73" hidden="1">
      <c r="A5199" s="103" t="s">
        <v>10806</v>
      </c>
      <c r="B5199" s="102">
        <v>45916</v>
      </c>
      <c r="C5199" s="104">
        <f>_xlfn.ISOWEEKNUM(Tabella2[[#This Row],[Date]])</f>
        <v>38</v>
      </c>
      <c r="D5199" s="104" t="s">
        <v>195</v>
      </c>
      <c r="E5199" s="104" t="s">
        <v>298</v>
      </c>
      <c r="F5199" s="104"/>
      <c r="G5199" s="104" t="s">
        <v>257</v>
      </c>
      <c r="H5199" s="105">
        <v>2</v>
      </c>
      <c r="I5199" s="104"/>
      <c r="J5199" s="104" t="s">
        <v>258</v>
      </c>
      <c r="K5199" s="104" t="s">
        <v>80</v>
      </c>
      <c r="L5199" s="104" t="s">
        <v>299</v>
      </c>
      <c r="M5199" s="104" t="s">
        <v>276</v>
      </c>
      <c r="N5199" s="104"/>
      <c r="O5199" s="106" t="str">
        <f>A5198</f>
        <v>17603</v>
      </c>
      <c r="P5199" s="111" t="s">
        <v>300</v>
      </c>
      <c r="Q5199" s="153" t="s">
        <v>286</v>
      </c>
      <c r="R5199" s="153" t="s">
        <v>631</v>
      </c>
      <c r="S5199" s="153">
        <v>4.1666666666666657E-2</v>
      </c>
      <c r="T5199" s="153" t="s">
        <v>286</v>
      </c>
      <c r="U5199" s="153">
        <v>0.37152777777777779</v>
      </c>
      <c r="V5199" s="153">
        <f>IF(ISBLANK(T5199),"",Tabella2[[#This Row],[ACT STOP]]-Tabella2[[#This Row],[ACT START]])</f>
        <v>3.8194444444444475E-2</v>
      </c>
      <c r="W5199" s="104" t="s">
        <v>122</v>
      </c>
      <c r="X5199" s="104" t="s">
        <v>91</v>
      </c>
      <c r="Y5199" s="110"/>
      <c r="Z5199" s="106"/>
      <c r="AA5199" s="104"/>
      <c r="AB5199" s="107"/>
      <c r="AC5199" s="72">
        <v>1</v>
      </c>
      <c r="AH5199" s="70"/>
      <c r="AI5199" s="70"/>
      <c r="AJ5199">
        <v>0</v>
      </c>
      <c r="AL5199" s="70"/>
      <c r="BM5199" s="135" t="s">
        <v>286</v>
      </c>
      <c r="BN5199" s="136">
        <v>0.37152777777777779</v>
      </c>
      <c r="BO5199" s="101"/>
      <c r="BR5199" s="109" t="str">
        <f t="shared" si="81"/>
        <v>SH-25-5188</v>
      </c>
      <c r="BS5199" s="109" t="s">
        <v>1763</v>
      </c>
      <c r="BT5199" t="s">
        <v>122</v>
      </c>
      <c r="BU5199" t="s">
        <v>302</v>
      </c>
    </row>
    <row r="5200" spans="1:73" hidden="1">
      <c r="A5200" s="103" t="s">
        <v>10807</v>
      </c>
      <c r="B5200" s="102">
        <v>45916</v>
      </c>
      <c r="C5200" s="104">
        <f>_xlfn.ISOWEEKNUM(Tabella2[[#This Row],[Date]])</f>
        <v>38</v>
      </c>
      <c r="D5200" s="104"/>
      <c r="E5200" s="104" t="s">
        <v>327</v>
      </c>
      <c r="F5200" s="104">
        <v>75</v>
      </c>
      <c r="G5200" s="104" t="s">
        <v>257</v>
      </c>
      <c r="H5200" s="105">
        <v>2</v>
      </c>
      <c r="I5200" s="104" t="s">
        <v>258</v>
      </c>
      <c r="J5200" s="104"/>
      <c r="K5200" s="104" t="s">
        <v>81</v>
      </c>
      <c r="L5200" s="104" t="s">
        <v>259</v>
      </c>
      <c r="M5200" s="104" t="s">
        <v>276</v>
      </c>
      <c r="N5200" s="104"/>
      <c r="O5200" s="106"/>
      <c r="P5200" s="111" t="s">
        <v>467</v>
      </c>
      <c r="Q5200" s="153" t="s">
        <v>286</v>
      </c>
      <c r="R5200" s="153" t="s">
        <v>631</v>
      </c>
      <c r="S5200" s="153">
        <v>4.1666666666666657E-2</v>
      </c>
      <c r="T5200" s="153"/>
      <c r="U5200" s="153"/>
      <c r="V5200" s="153" t="str">
        <f>IF(ISBLANK(T5200),"",Tabella2[[#This Row],[ACT STOP]]-Tabella2[[#This Row],[ACT START]])</f>
        <v/>
      </c>
      <c r="W5200" s="104" t="s">
        <v>116</v>
      </c>
      <c r="X5200" s="104" t="s">
        <v>119</v>
      </c>
      <c r="Y5200" s="110"/>
      <c r="Z5200" s="106"/>
      <c r="AA5200" s="104"/>
      <c r="AB5200" s="107"/>
      <c r="AC5200" s="72">
        <v>0</v>
      </c>
      <c r="AH5200" s="70"/>
      <c r="AI5200" s="70"/>
      <c r="AJ5200">
        <v>0</v>
      </c>
      <c r="AL5200" s="70"/>
      <c r="BL5200" t="s">
        <v>10808</v>
      </c>
      <c r="BM5200" s="135">
        <v>0</v>
      </c>
      <c r="BN5200" s="136">
        <v>0</v>
      </c>
      <c r="BO5200" s="101"/>
      <c r="BR5200" s="109" t="str">
        <f t="shared" si="81"/>
        <v>SH-25-5189</v>
      </c>
      <c r="BS5200" s="109" t="s">
        <v>368</v>
      </c>
      <c r="BT5200" t="s">
        <v>116</v>
      </c>
      <c r="BU5200" t="s">
        <v>10809</v>
      </c>
    </row>
    <row r="5201" spans="1:73" hidden="1">
      <c r="A5201" s="103" t="s">
        <v>10810</v>
      </c>
      <c r="B5201" s="102">
        <v>45916</v>
      </c>
      <c r="C5201" s="104">
        <f>_xlfn.ISOWEEKNUM(Tabella2[[#This Row],[Date]])</f>
        <v>38</v>
      </c>
      <c r="D5201" s="104" t="s">
        <v>9759</v>
      </c>
      <c r="E5201" s="104" t="s">
        <v>284</v>
      </c>
      <c r="F5201" s="104">
        <v>86</v>
      </c>
      <c r="G5201" s="104" t="s">
        <v>284</v>
      </c>
      <c r="H5201" s="105">
        <v>23</v>
      </c>
      <c r="I5201" s="104"/>
      <c r="J5201" s="104" t="s">
        <v>258</v>
      </c>
      <c r="K5201" s="104" t="s">
        <v>75</v>
      </c>
      <c r="L5201" s="104" t="s">
        <v>259</v>
      </c>
      <c r="M5201" s="104" t="s">
        <v>276</v>
      </c>
      <c r="N5201" s="104"/>
      <c r="O5201" s="106"/>
      <c r="P5201" s="111" t="s">
        <v>462</v>
      </c>
      <c r="Q5201" s="153" t="s">
        <v>286</v>
      </c>
      <c r="R5201" s="153" t="s">
        <v>631</v>
      </c>
      <c r="S5201" s="153">
        <v>4.1666666666666657E-2</v>
      </c>
      <c r="T5201" s="153">
        <v>0.33333333333333331</v>
      </c>
      <c r="U5201" s="153">
        <v>0.375</v>
      </c>
      <c r="V5201" s="153">
        <f>IF(ISBLANK(T5201),"",Tabella2[[#This Row],[ACT STOP]]-Tabella2[[#This Row],[ACT START]])</f>
        <v>4.1666666666666685E-2</v>
      </c>
      <c r="W5201" s="104" t="s">
        <v>92</v>
      </c>
      <c r="X5201" s="104" t="s">
        <v>91</v>
      </c>
      <c r="Y5201" s="110"/>
      <c r="Z5201" s="106"/>
      <c r="AA5201" s="104"/>
      <c r="AB5201" s="107"/>
      <c r="AC5201" s="72">
        <v>1</v>
      </c>
      <c r="AH5201" s="70"/>
      <c r="AI5201" s="70"/>
      <c r="AJ5201">
        <v>0</v>
      </c>
      <c r="AL5201" s="70"/>
      <c r="BM5201" s="135">
        <v>0.33333333333333331</v>
      </c>
      <c r="BN5201" s="136">
        <v>0.375</v>
      </c>
      <c r="BO5201" s="101"/>
      <c r="BR5201" s="109" t="str">
        <f t="shared" si="81"/>
        <v>SH-25-5190</v>
      </c>
      <c r="BS5201" s="109" t="s">
        <v>358</v>
      </c>
      <c r="BT5201" t="s">
        <v>92</v>
      </c>
      <c r="BU5201" t="s">
        <v>10811</v>
      </c>
    </row>
    <row r="5202" spans="1:73" hidden="1">
      <c r="A5202" s="103" t="s">
        <v>10812</v>
      </c>
      <c r="B5202" s="102">
        <v>45916</v>
      </c>
      <c r="C5202" s="104">
        <f>_xlfn.ISOWEEKNUM(Tabella2[[#This Row],[Date]])</f>
        <v>38</v>
      </c>
      <c r="D5202" s="104" t="s">
        <v>722</v>
      </c>
      <c r="E5202" s="104" t="s">
        <v>327</v>
      </c>
      <c r="F5202" s="104">
        <v>81</v>
      </c>
      <c r="G5202" s="104" t="s">
        <v>257</v>
      </c>
      <c r="H5202" s="105">
        <v>17</v>
      </c>
      <c r="I5202" s="104" t="s">
        <v>258</v>
      </c>
      <c r="J5202" s="104"/>
      <c r="K5202" s="104" t="s">
        <v>79</v>
      </c>
      <c r="L5202" s="104" t="s">
        <v>299</v>
      </c>
      <c r="M5202" s="104" t="s">
        <v>276</v>
      </c>
      <c r="N5202" s="104"/>
      <c r="O5202" s="106" t="str">
        <f>A5203</f>
        <v>17608</v>
      </c>
      <c r="P5202" s="111" t="s">
        <v>4707</v>
      </c>
      <c r="Q5202" s="153" t="s">
        <v>262</v>
      </c>
      <c r="R5202" s="153" t="s">
        <v>263</v>
      </c>
      <c r="S5202" s="153">
        <v>4.1666666666666657E-2</v>
      </c>
      <c r="T5202" s="153"/>
      <c r="U5202" s="153"/>
      <c r="V5202" s="153" t="str">
        <f>IF(ISBLANK(T5202),"",Tabella2[[#This Row],[ACT STOP]]-Tabella2[[#This Row],[ACT START]])</f>
        <v/>
      </c>
      <c r="W5202" s="104" t="s">
        <v>116</v>
      </c>
      <c r="X5202" s="104" t="s">
        <v>143</v>
      </c>
      <c r="Y5202" s="110"/>
      <c r="Z5202" s="106"/>
      <c r="AA5202" s="104"/>
      <c r="AB5202" s="107"/>
      <c r="AC5202" s="72">
        <v>0</v>
      </c>
      <c r="AH5202" s="70"/>
      <c r="AI5202" s="70"/>
      <c r="AJ5202">
        <v>0</v>
      </c>
      <c r="AL5202" s="70"/>
      <c r="BL5202" t="s">
        <v>10741</v>
      </c>
      <c r="BM5202" s="135">
        <v>0</v>
      </c>
      <c r="BN5202" s="136">
        <v>0</v>
      </c>
      <c r="BO5202" s="101"/>
      <c r="BR5202" s="109" t="str">
        <f t="shared" si="81"/>
        <v>SH-25-5191</v>
      </c>
      <c r="BS5202" s="109" t="s">
        <v>393</v>
      </c>
      <c r="BT5202" t="s">
        <v>108</v>
      </c>
      <c r="BU5202" t="s">
        <v>10813</v>
      </c>
    </row>
    <row r="5203" spans="1:73" hidden="1">
      <c r="A5203" s="103" t="s">
        <v>10814</v>
      </c>
      <c r="B5203" s="102">
        <v>45916</v>
      </c>
      <c r="C5203" s="104">
        <f>_xlfn.ISOWEEKNUM(Tabella2[[#This Row],[Date]])</f>
        <v>38</v>
      </c>
      <c r="D5203" s="104" t="s">
        <v>722</v>
      </c>
      <c r="E5203" s="104" t="s">
        <v>327</v>
      </c>
      <c r="F5203" s="104">
        <v>79</v>
      </c>
      <c r="G5203" s="104" t="s">
        <v>284</v>
      </c>
      <c r="H5203" s="105">
        <v>9</v>
      </c>
      <c r="I5203" s="104" t="s">
        <v>258</v>
      </c>
      <c r="J5203" s="104"/>
      <c r="K5203" s="104" t="s">
        <v>78</v>
      </c>
      <c r="L5203" s="104" t="s">
        <v>299</v>
      </c>
      <c r="M5203" s="104" t="s">
        <v>276</v>
      </c>
      <c r="N5203" s="104"/>
      <c r="O5203" s="106" t="str">
        <f>A5202</f>
        <v>17607</v>
      </c>
      <c r="P5203" s="111" t="s">
        <v>4707</v>
      </c>
      <c r="Q5203" s="153" t="s">
        <v>262</v>
      </c>
      <c r="R5203" s="153" t="s">
        <v>263</v>
      </c>
      <c r="S5203" s="153">
        <v>4.1666666666666657E-2</v>
      </c>
      <c r="T5203" s="153"/>
      <c r="U5203" s="153"/>
      <c r="V5203" s="153" t="str">
        <f>IF(ISBLANK(T5203),"",Tabella2[[#This Row],[ACT STOP]]-Tabella2[[#This Row],[ACT START]])</f>
        <v/>
      </c>
      <c r="W5203" s="104" t="s">
        <v>116</v>
      </c>
      <c r="X5203" s="104" t="s">
        <v>119</v>
      </c>
      <c r="Y5203" s="110"/>
      <c r="Z5203" s="106"/>
      <c r="AA5203" s="104"/>
      <c r="AB5203" s="107"/>
      <c r="AC5203" s="72">
        <v>0</v>
      </c>
      <c r="AH5203" s="70"/>
      <c r="AI5203" s="70"/>
      <c r="AJ5203">
        <v>0</v>
      </c>
      <c r="AL5203" s="70"/>
      <c r="BL5203" t="s">
        <v>10741</v>
      </c>
      <c r="BM5203" s="135">
        <v>0</v>
      </c>
      <c r="BN5203" s="136">
        <v>0</v>
      </c>
      <c r="BO5203" s="101"/>
      <c r="BR5203" s="109" t="str">
        <f t="shared" si="81"/>
        <v>SH-25-5192</v>
      </c>
      <c r="BS5203" s="109" t="s">
        <v>339</v>
      </c>
      <c r="BT5203" t="s">
        <v>108</v>
      </c>
      <c r="BU5203" t="s">
        <v>10815</v>
      </c>
    </row>
    <row r="5204" spans="1:73" hidden="1">
      <c r="A5204" s="103" t="s">
        <v>10816</v>
      </c>
      <c r="B5204" s="102">
        <v>45916</v>
      </c>
      <c r="C5204" s="104">
        <f>_xlfn.ISOWEEKNUM(Tabella2[[#This Row],[Date]])</f>
        <v>38</v>
      </c>
      <c r="D5204" s="104" t="s">
        <v>509</v>
      </c>
      <c r="E5204" s="104" t="s">
        <v>284</v>
      </c>
      <c r="F5204" s="104">
        <v>71</v>
      </c>
      <c r="G5204" s="104" t="s">
        <v>257</v>
      </c>
      <c r="H5204" s="105">
        <v>14</v>
      </c>
      <c r="I5204" s="104"/>
      <c r="J5204" s="104" t="s">
        <v>258</v>
      </c>
      <c r="K5204" s="104" t="s">
        <v>83</v>
      </c>
      <c r="L5204" s="104" t="s">
        <v>299</v>
      </c>
      <c r="M5204" s="104" t="s">
        <v>361</v>
      </c>
      <c r="N5204" s="104"/>
      <c r="O5204" s="106" t="str">
        <f>A5205</f>
        <v>17610</v>
      </c>
      <c r="P5204" s="111" t="s">
        <v>2688</v>
      </c>
      <c r="Q5204" s="153">
        <v>0.39583333333333331</v>
      </c>
      <c r="R5204" s="153" t="s">
        <v>263</v>
      </c>
      <c r="S5204" s="153">
        <v>4.1666666666666657E-2</v>
      </c>
      <c r="T5204" s="153">
        <v>0.39583333333333331</v>
      </c>
      <c r="U5204" s="153" t="s">
        <v>263</v>
      </c>
      <c r="V5204" s="153">
        <f>IF(ISBLANK(T5204),"",Tabella2[[#This Row],[ACT STOP]]-Tabella2[[#This Row],[ACT START]])</f>
        <v>4.1666666666666685E-2</v>
      </c>
      <c r="W5204" s="104" t="s">
        <v>92</v>
      </c>
      <c r="X5204" s="104" t="s">
        <v>91</v>
      </c>
      <c r="Y5204" s="110"/>
      <c r="Z5204" s="106"/>
      <c r="AA5204" s="104"/>
      <c r="AB5204" s="107"/>
      <c r="AC5204" s="72">
        <v>1</v>
      </c>
      <c r="AH5204" s="70"/>
      <c r="AI5204" s="70"/>
      <c r="AJ5204">
        <v>0</v>
      </c>
      <c r="AL5204" s="70"/>
      <c r="BM5204" s="135">
        <v>0.39583333333333331</v>
      </c>
      <c r="BN5204" s="136" t="s">
        <v>263</v>
      </c>
      <c r="BO5204" s="101"/>
      <c r="BR5204" s="109" t="str">
        <f t="shared" si="81"/>
        <v>SH-25-5193</v>
      </c>
      <c r="BS5204" s="109" t="s">
        <v>372</v>
      </c>
      <c r="BT5204" t="s">
        <v>92</v>
      </c>
      <c r="BU5204" t="s">
        <v>10817</v>
      </c>
    </row>
    <row r="5205" spans="1:73" hidden="1">
      <c r="A5205" s="103" t="s">
        <v>10818</v>
      </c>
      <c r="B5205" s="102">
        <v>45916</v>
      </c>
      <c r="C5205" s="104">
        <f>_xlfn.ISOWEEKNUM(Tabella2[[#This Row],[Date]])</f>
        <v>38</v>
      </c>
      <c r="D5205" s="104" t="s">
        <v>195</v>
      </c>
      <c r="E5205" s="104" t="s">
        <v>398</v>
      </c>
      <c r="F5205" s="104"/>
      <c r="G5205" s="104" t="s">
        <v>257</v>
      </c>
      <c r="H5205" s="105">
        <v>10</v>
      </c>
      <c r="I5205" s="104"/>
      <c r="J5205" s="104" t="s">
        <v>258</v>
      </c>
      <c r="K5205" s="104" t="s">
        <v>80</v>
      </c>
      <c r="L5205" s="104" t="s">
        <v>299</v>
      </c>
      <c r="M5205" s="104" t="s">
        <v>361</v>
      </c>
      <c r="N5205" s="104"/>
      <c r="O5205" s="106" t="str">
        <f>A5204</f>
        <v>17609</v>
      </c>
      <c r="P5205" s="111" t="s">
        <v>300</v>
      </c>
      <c r="Q5205" s="153" t="s">
        <v>262</v>
      </c>
      <c r="R5205" s="153" t="s">
        <v>263</v>
      </c>
      <c r="S5205" s="153">
        <v>4.1666666666666657E-2</v>
      </c>
      <c r="T5205" s="153" t="s">
        <v>262</v>
      </c>
      <c r="U5205" s="153" t="s">
        <v>263</v>
      </c>
      <c r="V5205" s="153">
        <f>IF(ISBLANK(T5205),"",Tabella2[[#This Row],[ACT STOP]]-Tabella2[[#This Row],[ACT START]])</f>
        <v>4.1666666666666685E-2</v>
      </c>
      <c r="W5205" s="104" t="s">
        <v>122</v>
      </c>
      <c r="X5205" s="104" t="s">
        <v>91</v>
      </c>
      <c r="Y5205" s="110"/>
      <c r="Z5205" s="106"/>
      <c r="AA5205" s="104"/>
      <c r="AB5205" s="107"/>
      <c r="AC5205" s="72">
        <v>1</v>
      </c>
      <c r="AH5205" s="70"/>
      <c r="AI5205" s="70"/>
      <c r="AJ5205">
        <v>0</v>
      </c>
      <c r="AL5205" s="70"/>
      <c r="BM5205" s="135" t="s">
        <v>262</v>
      </c>
      <c r="BN5205" s="136" t="s">
        <v>263</v>
      </c>
      <c r="BO5205" s="101"/>
      <c r="BR5205" s="109" t="str">
        <f t="shared" si="81"/>
        <v>SH-25-5194</v>
      </c>
      <c r="BS5205" s="109" t="s">
        <v>552</v>
      </c>
      <c r="BT5205" t="s">
        <v>122</v>
      </c>
      <c r="BU5205" t="s">
        <v>399</v>
      </c>
    </row>
    <row r="5206" spans="1:73" hidden="1">
      <c r="A5206" s="103" t="s">
        <v>10819</v>
      </c>
      <c r="B5206" s="102">
        <v>45916</v>
      </c>
      <c r="C5206" s="104">
        <f>_xlfn.ISOWEEKNUM(Tabella2[[#This Row],[Date]])</f>
        <v>38</v>
      </c>
      <c r="D5206" s="104" t="s">
        <v>9740</v>
      </c>
      <c r="E5206" s="104" t="s">
        <v>284</v>
      </c>
      <c r="F5206" s="104">
        <v>87</v>
      </c>
      <c r="G5206" s="104" t="s">
        <v>257</v>
      </c>
      <c r="H5206" s="105">
        <v>32</v>
      </c>
      <c r="I5206" s="104"/>
      <c r="J5206" s="104" t="s">
        <v>258</v>
      </c>
      <c r="K5206" s="104" t="s">
        <v>81</v>
      </c>
      <c r="L5206" s="104" t="s">
        <v>259</v>
      </c>
      <c r="M5206" s="104" t="s">
        <v>276</v>
      </c>
      <c r="N5206" s="104"/>
      <c r="O5206" s="106"/>
      <c r="P5206" s="111" t="s">
        <v>462</v>
      </c>
      <c r="Q5206" s="153" t="s">
        <v>262</v>
      </c>
      <c r="R5206" s="153" t="s">
        <v>263</v>
      </c>
      <c r="S5206" s="153">
        <v>4.1666666666666657E-2</v>
      </c>
      <c r="T5206" s="153" t="s">
        <v>262</v>
      </c>
      <c r="U5206" s="153" t="s">
        <v>263</v>
      </c>
      <c r="V5206" s="153">
        <f>IF(ISBLANK(T5206),"",Tabella2[[#This Row],[ACT STOP]]-Tabella2[[#This Row],[ACT START]])</f>
        <v>4.1666666666666685E-2</v>
      </c>
      <c r="W5206" s="104" t="s">
        <v>92</v>
      </c>
      <c r="X5206" s="104" t="s">
        <v>91</v>
      </c>
      <c r="Y5206" s="110"/>
      <c r="Z5206" s="106"/>
      <c r="AA5206" s="104"/>
      <c r="AB5206" s="107"/>
      <c r="AC5206" s="72">
        <v>1</v>
      </c>
      <c r="AH5206" s="70"/>
      <c r="AI5206" s="70"/>
      <c r="AJ5206">
        <v>0</v>
      </c>
      <c r="AL5206" s="70"/>
      <c r="BM5206" s="135" t="s">
        <v>262</v>
      </c>
      <c r="BN5206" s="136" t="s">
        <v>263</v>
      </c>
      <c r="BO5206" s="101"/>
      <c r="BR5206" s="109" t="str">
        <f t="shared" si="81"/>
        <v>SH-25-5195</v>
      </c>
      <c r="BS5206" s="109" t="s">
        <v>356</v>
      </c>
      <c r="BT5206" t="s">
        <v>92</v>
      </c>
      <c r="BU5206" t="s">
        <v>10820</v>
      </c>
    </row>
    <row r="5207" spans="1:73" hidden="1">
      <c r="A5207" s="103" t="s">
        <v>10821</v>
      </c>
      <c r="B5207" s="102">
        <v>45916</v>
      </c>
      <c r="C5207" s="104">
        <f>_xlfn.ISOWEEKNUM(Tabella2[[#This Row],[Date]])</f>
        <v>38</v>
      </c>
      <c r="D5207" s="104" t="s">
        <v>6396</v>
      </c>
      <c r="E5207" s="104" t="s">
        <v>256</v>
      </c>
      <c r="F5207" s="104">
        <v>73</v>
      </c>
      <c r="G5207" s="104" t="s">
        <v>257</v>
      </c>
      <c r="H5207" s="105">
        <v>5</v>
      </c>
      <c r="I5207" s="104"/>
      <c r="J5207" s="104" t="s">
        <v>258</v>
      </c>
      <c r="K5207" s="104" t="s">
        <v>77</v>
      </c>
      <c r="L5207" s="104" t="s">
        <v>259</v>
      </c>
      <c r="M5207" s="104" t="s">
        <v>276</v>
      </c>
      <c r="N5207" s="104"/>
      <c r="O5207" s="106"/>
      <c r="P5207" s="111" t="s">
        <v>8246</v>
      </c>
      <c r="Q5207" s="153" t="s">
        <v>262</v>
      </c>
      <c r="R5207" s="153" t="s">
        <v>263</v>
      </c>
      <c r="S5207" s="153">
        <v>4.1666666666666657E-2</v>
      </c>
      <c r="T5207" s="153">
        <v>0.39583333333333331</v>
      </c>
      <c r="U5207" s="153">
        <v>0.4375</v>
      </c>
      <c r="V5207" s="153">
        <f>IF(ISBLANK(T5207),"",Tabella2[[#This Row],[ACT STOP]]-Tabella2[[#This Row],[ACT START]])</f>
        <v>4.1666666666666685E-2</v>
      </c>
      <c r="W5207" s="104" t="s">
        <v>92</v>
      </c>
      <c r="X5207" s="104" t="s">
        <v>91</v>
      </c>
      <c r="Y5207" s="110"/>
      <c r="Z5207" s="106"/>
      <c r="AA5207" s="104"/>
      <c r="AB5207" s="107"/>
      <c r="AC5207" s="72">
        <v>1</v>
      </c>
      <c r="AH5207" s="70"/>
      <c r="AI5207" s="70"/>
      <c r="AJ5207">
        <v>0</v>
      </c>
      <c r="AL5207" s="70"/>
      <c r="BM5207" s="135">
        <v>0.39583333333333331</v>
      </c>
      <c r="BN5207" s="136">
        <v>0.4375</v>
      </c>
      <c r="BO5207" s="101"/>
      <c r="BR5207" s="109" t="str">
        <f t="shared" si="81"/>
        <v>SH-25-5196</v>
      </c>
      <c r="BS5207" s="109" t="s">
        <v>416</v>
      </c>
      <c r="BT5207" t="s">
        <v>92</v>
      </c>
      <c r="BU5207" t="s">
        <v>10822</v>
      </c>
    </row>
    <row r="5208" spans="1:73" hidden="1">
      <c r="A5208" s="103" t="s">
        <v>10823</v>
      </c>
      <c r="B5208" s="102">
        <v>45916</v>
      </c>
      <c r="C5208" s="104">
        <f>_xlfn.ISOWEEKNUM(Tabella2[[#This Row],[Date]])</f>
        <v>38</v>
      </c>
      <c r="D5208" s="104" t="s">
        <v>722</v>
      </c>
      <c r="E5208" s="104" t="s">
        <v>327</v>
      </c>
      <c r="F5208" s="104">
        <v>82</v>
      </c>
      <c r="G5208" s="104" t="s">
        <v>257</v>
      </c>
      <c r="H5208" s="105">
        <v>1</v>
      </c>
      <c r="I5208" s="104" t="s">
        <v>258</v>
      </c>
      <c r="J5208" s="104"/>
      <c r="K5208" s="104" t="s">
        <v>79</v>
      </c>
      <c r="L5208" s="104" t="s">
        <v>299</v>
      </c>
      <c r="M5208" s="104" t="s">
        <v>276</v>
      </c>
      <c r="N5208" s="104"/>
      <c r="O5208" s="106" t="str">
        <f>A5209</f>
        <v>17614</v>
      </c>
      <c r="P5208" s="111" t="s">
        <v>5186</v>
      </c>
      <c r="Q5208" s="153" t="s">
        <v>499</v>
      </c>
      <c r="R5208" s="153">
        <v>0.47916666666666669</v>
      </c>
      <c r="S5208" s="153">
        <v>2.0833333333333329E-2</v>
      </c>
      <c r="T5208" s="153">
        <v>0.45833333333333331</v>
      </c>
      <c r="U5208" s="153">
        <v>0.47916666666666669</v>
      </c>
      <c r="V5208" s="153">
        <f>IF(ISBLANK(T5208),"",Tabella2[[#This Row],[ACT STOP]]-Tabella2[[#This Row],[ACT START]])</f>
        <v>2.083333333333337E-2</v>
      </c>
      <c r="W5208" s="104" t="s">
        <v>92</v>
      </c>
      <c r="X5208" s="104" t="s">
        <v>91</v>
      </c>
      <c r="Y5208" s="110"/>
      <c r="Z5208" s="106"/>
      <c r="AA5208" s="104"/>
      <c r="AB5208" s="107"/>
      <c r="AC5208" s="72">
        <v>1</v>
      </c>
      <c r="AH5208" s="70"/>
      <c r="AI5208" s="70"/>
      <c r="AJ5208">
        <v>0</v>
      </c>
      <c r="AL5208" s="70"/>
      <c r="BM5208" s="135">
        <v>0.45833333333333331</v>
      </c>
      <c r="BN5208" s="136">
        <v>0.47916666666666669</v>
      </c>
      <c r="BO5208" s="101"/>
      <c r="BR5208" s="109" t="str">
        <f t="shared" si="81"/>
        <v>SH-25-5197</v>
      </c>
      <c r="BS5208" s="109" t="s">
        <v>332</v>
      </c>
      <c r="BT5208" t="s">
        <v>92</v>
      </c>
      <c r="BU5208" t="s">
        <v>10824</v>
      </c>
    </row>
    <row r="5209" spans="1:73" hidden="1">
      <c r="A5209" s="103" t="s">
        <v>10825</v>
      </c>
      <c r="B5209" s="102">
        <v>45916</v>
      </c>
      <c r="C5209" s="104">
        <f>_xlfn.ISOWEEKNUM(Tabella2[[#This Row],[Date]])</f>
        <v>38</v>
      </c>
      <c r="D5209" s="104" t="s">
        <v>195</v>
      </c>
      <c r="E5209" s="104" t="s">
        <v>880</v>
      </c>
      <c r="F5209" s="104"/>
      <c r="G5209" s="104" t="s">
        <v>257</v>
      </c>
      <c r="H5209" s="105">
        <v>2</v>
      </c>
      <c r="I5209" s="104"/>
      <c r="J5209" s="104" t="s">
        <v>258</v>
      </c>
      <c r="K5209" s="104" t="s">
        <v>78</v>
      </c>
      <c r="L5209" s="104" t="s">
        <v>299</v>
      </c>
      <c r="M5209" s="104" t="s">
        <v>276</v>
      </c>
      <c r="N5209" s="104"/>
      <c r="O5209" s="106" t="str">
        <f>A5208</f>
        <v>17613</v>
      </c>
      <c r="P5209" s="111" t="s">
        <v>300</v>
      </c>
      <c r="Q5209" s="153" t="s">
        <v>499</v>
      </c>
      <c r="R5209" s="153">
        <v>0.47916666666666669</v>
      </c>
      <c r="S5209" s="153">
        <v>2.0833333333333329E-2</v>
      </c>
      <c r="T5209" s="153">
        <v>0.45833333333333331</v>
      </c>
      <c r="U5209" s="153">
        <v>0.47916666666666669</v>
      </c>
      <c r="V5209" s="153">
        <f>IF(ISBLANK(T5209),"",Tabella2[[#This Row],[ACT STOP]]-Tabella2[[#This Row],[ACT START]])</f>
        <v>2.083333333333337E-2</v>
      </c>
      <c r="W5209" s="104" t="s">
        <v>122</v>
      </c>
      <c r="X5209" s="104" t="s">
        <v>91</v>
      </c>
      <c r="Y5209" s="110"/>
      <c r="Z5209" s="106"/>
      <c r="AA5209" s="104"/>
      <c r="AB5209" s="107"/>
      <c r="AC5209" s="72">
        <v>1</v>
      </c>
      <c r="AH5209" s="70"/>
      <c r="AI5209" s="70"/>
      <c r="AJ5209">
        <v>0</v>
      </c>
      <c r="AL5209" s="70"/>
      <c r="BM5209" s="135">
        <v>0.45833333333333331</v>
      </c>
      <c r="BN5209" s="136">
        <v>0.47916666666666669</v>
      </c>
      <c r="BO5209" s="101"/>
      <c r="BR5209" s="109" t="str">
        <f t="shared" si="81"/>
        <v>SH-25-5198</v>
      </c>
      <c r="BS5209" s="109" t="s">
        <v>368</v>
      </c>
      <c r="BT5209" t="s">
        <v>122</v>
      </c>
      <c r="BU5209" t="s">
        <v>881</v>
      </c>
    </row>
    <row r="5210" spans="1:73" hidden="1">
      <c r="A5210" s="103" t="s">
        <v>10826</v>
      </c>
      <c r="B5210" s="102">
        <v>45916</v>
      </c>
      <c r="C5210" s="104">
        <f>_xlfn.ISOWEEKNUM(Tabella2[[#This Row],[Date]])</f>
        <v>38</v>
      </c>
      <c r="D5210" s="104" t="s">
        <v>722</v>
      </c>
      <c r="E5210" s="104" t="s">
        <v>327</v>
      </c>
      <c r="F5210" s="104">
        <v>77</v>
      </c>
      <c r="G5210" s="104" t="s">
        <v>257</v>
      </c>
      <c r="H5210" s="105">
        <v>2</v>
      </c>
      <c r="I5210" s="104" t="s">
        <v>258</v>
      </c>
      <c r="J5210" s="104"/>
      <c r="K5210" s="104" t="s">
        <v>79</v>
      </c>
      <c r="L5210" s="104" t="s">
        <v>299</v>
      </c>
      <c r="M5210" s="104" t="s">
        <v>276</v>
      </c>
      <c r="N5210" s="104"/>
      <c r="O5210" s="106" t="str">
        <f>A5211</f>
        <v>17616</v>
      </c>
      <c r="P5210" s="111" t="s">
        <v>5186</v>
      </c>
      <c r="Q5210" s="153" t="s">
        <v>349</v>
      </c>
      <c r="R5210" s="153">
        <v>0.50347222222222221</v>
      </c>
      <c r="S5210" s="153">
        <v>2.0833333333333329E-2</v>
      </c>
      <c r="T5210" s="153">
        <v>0.47916666666666669</v>
      </c>
      <c r="U5210" s="153">
        <v>0.5</v>
      </c>
      <c r="V5210" s="153">
        <f>IF(ISBLANK(T5210),"",Tabella2[[#This Row],[ACT STOP]]-Tabella2[[#This Row],[ACT START]])</f>
        <v>2.0833333333333315E-2</v>
      </c>
      <c r="W5210" s="104" t="s">
        <v>92</v>
      </c>
      <c r="X5210" s="104" t="s">
        <v>91</v>
      </c>
      <c r="Y5210" s="110"/>
      <c r="Z5210" s="106"/>
      <c r="AA5210" s="104"/>
      <c r="AB5210" s="107"/>
      <c r="AC5210" s="72">
        <v>1</v>
      </c>
      <c r="AH5210" s="70"/>
      <c r="AI5210" s="70"/>
      <c r="AJ5210">
        <v>0</v>
      </c>
      <c r="AL5210" s="70"/>
      <c r="BM5210" s="135">
        <v>0.47916666666666669</v>
      </c>
      <c r="BN5210" s="136">
        <v>0.5</v>
      </c>
      <c r="BO5210" s="101"/>
      <c r="BR5210" s="109" t="str">
        <f t="shared" si="81"/>
        <v>SH-25-5199</v>
      </c>
      <c r="BS5210" s="109" t="s">
        <v>368</v>
      </c>
      <c r="BT5210" t="s">
        <v>92</v>
      </c>
      <c r="BU5210" t="s">
        <v>10827</v>
      </c>
    </row>
    <row r="5211" spans="1:73" hidden="1">
      <c r="A5211" s="103" t="s">
        <v>10828</v>
      </c>
      <c r="B5211" s="102">
        <v>45916</v>
      </c>
      <c r="C5211" s="104">
        <f>_xlfn.ISOWEEKNUM(Tabella2[[#This Row],[Date]])</f>
        <v>38</v>
      </c>
      <c r="D5211" s="104" t="s">
        <v>195</v>
      </c>
      <c r="E5211" s="104" t="s">
        <v>880</v>
      </c>
      <c r="F5211" s="104"/>
      <c r="G5211" s="104" t="s">
        <v>257</v>
      </c>
      <c r="H5211" s="105">
        <v>1</v>
      </c>
      <c r="I5211" s="104"/>
      <c r="J5211" s="104" t="s">
        <v>258</v>
      </c>
      <c r="K5211" s="104" t="s">
        <v>78</v>
      </c>
      <c r="L5211" s="104" t="s">
        <v>299</v>
      </c>
      <c r="M5211" s="104" t="s">
        <v>276</v>
      </c>
      <c r="N5211" s="104"/>
      <c r="O5211" s="106" t="str">
        <f>A5210</f>
        <v>17615</v>
      </c>
      <c r="P5211" s="111" t="s">
        <v>300</v>
      </c>
      <c r="Q5211" s="153" t="s">
        <v>349</v>
      </c>
      <c r="R5211" s="153">
        <v>0.50347222222222221</v>
      </c>
      <c r="S5211" s="153">
        <v>2.0833333333333329E-2</v>
      </c>
      <c r="T5211" s="153">
        <v>0.47916666666666669</v>
      </c>
      <c r="U5211" s="153">
        <v>0.5</v>
      </c>
      <c r="V5211" s="153">
        <f>IF(ISBLANK(T5211),"",Tabella2[[#This Row],[ACT STOP]]-Tabella2[[#This Row],[ACT START]])</f>
        <v>2.0833333333333315E-2</v>
      </c>
      <c r="W5211" s="104" t="s">
        <v>122</v>
      </c>
      <c r="X5211" s="104" t="s">
        <v>91</v>
      </c>
      <c r="Y5211" s="110"/>
      <c r="Z5211" s="106"/>
      <c r="AA5211" s="104"/>
      <c r="AB5211" s="107"/>
      <c r="AC5211" s="72">
        <v>1</v>
      </c>
      <c r="AH5211" s="70"/>
      <c r="AI5211" s="70"/>
      <c r="AJ5211">
        <v>0</v>
      </c>
      <c r="AL5211" s="70"/>
      <c r="BM5211" s="135">
        <v>0.47916666666666669</v>
      </c>
      <c r="BN5211" s="136">
        <v>0.5</v>
      </c>
      <c r="BO5211" s="101"/>
      <c r="BR5211" s="109" t="str">
        <f t="shared" si="81"/>
        <v>SH-25-5200</v>
      </c>
      <c r="BS5211" s="109" t="s">
        <v>332</v>
      </c>
      <c r="BT5211" t="s">
        <v>122</v>
      </c>
      <c r="BU5211" t="s">
        <v>881</v>
      </c>
    </row>
    <row r="5212" spans="1:73" hidden="1">
      <c r="A5212" s="103" t="s">
        <v>10829</v>
      </c>
      <c r="B5212" s="102">
        <v>45916</v>
      </c>
      <c r="C5212" s="104">
        <f>_xlfn.ISOWEEKNUM(Tabella2[[#This Row],[Date]])</f>
        <v>38</v>
      </c>
      <c r="D5212" s="104" t="s">
        <v>751</v>
      </c>
      <c r="E5212" s="104" t="s">
        <v>256</v>
      </c>
      <c r="F5212" s="104">
        <v>76</v>
      </c>
      <c r="G5212" s="104" t="s">
        <v>284</v>
      </c>
      <c r="H5212" s="105">
        <v>23</v>
      </c>
      <c r="I5212" s="104" t="s">
        <v>258</v>
      </c>
      <c r="J5212" s="104"/>
      <c r="K5212" s="104" t="s">
        <v>83</v>
      </c>
      <c r="L5212" s="104" t="s">
        <v>299</v>
      </c>
      <c r="M5212" s="104" t="s">
        <v>276</v>
      </c>
      <c r="N5212" s="104"/>
      <c r="O5212" s="106" t="str">
        <f>A5213</f>
        <v>17618</v>
      </c>
      <c r="P5212" s="111" t="s">
        <v>2205</v>
      </c>
      <c r="Q5212" s="153" t="s">
        <v>499</v>
      </c>
      <c r="R5212" s="153" t="s">
        <v>511</v>
      </c>
      <c r="S5212" s="153">
        <v>4.1666666666666657E-2</v>
      </c>
      <c r="T5212" s="153">
        <v>0.45833333333333331</v>
      </c>
      <c r="U5212" s="153">
        <v>0.5</v>
      </c>
      <c r="V5212" s="153">
        <f>IF(ISBLANK(T5212),"",Tabella2[[#This Row],[ACT STOP]]-Tabella2[[#This Row],[ACT START]])</f>
        <v>4.1666666666666685E-2</v>
      </c>
      <c r="W5212" s="104" t="s">
        <v>92</v>
      </c>
      <c r="X5212" s="104" t="s">
        <v>91</v>
      </c>
      <c r="Y5212" s="110"/>
      <c r="Z5212" s="106"/>
      <c r="AA5212" s="104"/>
      <c r="AB5212" s="107"/>
      <c r="AC5212" s="72">
        <v>1</v>
      </c>
      <c r="AH5212" s="70"/>
      <c r="AI5212" s="70"/>
      <c r="AJ5212">
        <v>0</v>
      </c>
      <c r="AL5212" s="70"/>
      <c r="BM5212" s="135">
        <v>0.45833333333333331</v>
      </c>
      <c r="BN5212" s="136">
        <v>0.5</v>
      </c>
      <c r="BO5212" s="101"/>
      <c r="BR5212" s="109" t="str">
        <f t="shared" si="81"/>
        <v>SH-25-5201</v>
      </c>
      <c r="BS5212" s="109" t="s">
        <v>358</v>
      </c>
      <c r="BT5212" t="s">
        <v>92</v>
      </c>
      <c r="BU5212" t="s">
        <v>10830</v>
      </c>
    </row>
    <row r="5213" spans="1:73" hidden="1">
      <c r="A5213" s="103" t="s">
        <v>10831</v>
      </c>
      <c r="B5213" s="102">
        <v>45916</v>
      </c>
      <c r="C5213" s="104">
        <f>_xlfn.ISOWEEKNUM(Tabella2[[#This Row],[Date]])</f>
        <v>38</v>
      </c>
      <c r="D5213" s="104" t="s">
        <v>195</v>
      </c>
      <c r="E5213" s="104" t="s">
        <v>298</v>
      </c>
      <c r="F5213" s="104"/>
      <c r="G5213" s="104" t="s">
        <v>284</v>
      </c>
      <c r="H5213" s="105">
        <v>50</v>
      </c>
      <c r="I5213" s="104"/>
      <c r="J5213" s="104" t="s">
        <v>258</v>
      </c>
      <c r="K5213" s="104" t="s">
        <v>80</v>
      </c>
      <c r="L5213" s="104" t="s">
        <v>299</v>
      </c>
      <c r="M5213" s="104" t="s">
        <v>276</v>
      </c>
      <c r="N5213" s="104"/>
      <c r="O5213" s="106" t="str">
        <f>A5212</f>
        <v>17617</v>
      </c>
      <c r="P5213" s="111" t="s">
        <v>300</v>
      </c>
      <c r="Q5213" s="153" t="s">
        <v>499</v>
      </c>
      <c r="R5213" s="153" t="s">
        <v>511</v>
      </c>
      <c r="S5213" s="153">
        <v>4.1666666666666657E-2</v>
      </c>
      <c r="T5213" s="153">
        <v>0.45833333333333331</v>
      </c>
      <c r="U5213" s="153">
        <v>0.5</v>
      </c>
      <c r="V5213" s="153">
        <f>IF(ISBLANK(T5213),"",Tabella2[[#This Row],[ACT STOP]]-Tabella2[[#This Row],[ACT START]])</f>
        <v>4.1666666666666685E-2</v>
      </c>
      <c r="W5213" s="104" t="s">
        <v>122</v>
      </c>
      <c r="X5213" s="104" t="s">
        <v>91</v>
      </c>
      <c r="Y5213" s="110"/>
      <c r="Z5213" s="106"/>
      <c r="AA5213" s="104"/>
      <c r="AB5213" s="107"/>
      <c r="AC5213" s="72">
        <v>1</v>
      </c>
      <c r="AH5213" s="70"/>
      <c r="AI5213" s="70"/>
      <c r="AJ5213">
        <v>0</v>
      </c>
      <c r="AL5213" s="70"/>
      <c r="BM5213" s="135">
        <v>0.45833333333333331</v>
      </c>
      <c r="BN5213" s="136">
        <v>0.5</v>
      </c>
      <c r="BO5213" s="101"/>
      <c r="BR5213" s="109" t="str">
        <f t="shared" si="81"/>
        <v>SH-25-5202</v>
      </c>
      <c r="BS5213" s="109" t="s">
        <v>1763</v>
      </c>
      <c r="BT5213" t="s">
        <v>122</v>
      </c>
      <c r="BU5213" t="s">
        <v>302</v>
      </c>
    </row>
    <row r="5214" spans="1:73" hidden="1">
      <c r="A5214" s="103" t="s">
        <v>10832</v>
      </c>
      <c r="B5214" s="102">
        <v>45916</v>
      </c>
      <c r="C5214" s="104">
        <f>_xlfn.ISOWEEKNUM(Tabella2[[#This Row],[Date]])</f>
        <v>38</v>
      </c>
      <c r="D5214" s="104" t="s">
        <v>9743</v>
      </c>
      <c r="E5214" s="104" t="s">
        <v>256</v>
      </c>
      <c r="F5214" s="104">
        <v>83</v>
      </c>
      <c r="G5214" s="104" t="s">
        <v>257</v>
      </c>
      <c r="H5214" s="105">
        <v>9</v>
      </c>
      <c r="I5214" s="104"/>
      <c r="J5214" s="104" t="s">
        <v>258</v>
      </c>
      <c r="K5214" s="104" t="s">
        <v>81</v>
      </c>
      <c r="L5214" s="104" t="s">
        <v>259</v>
      </c>
      <c r="M5214" s="104" t="s">
        <v>276</v>
      </c>
      <c r="N5214" s="104"/>
      <c r="O5214" s="106"/>
      <c r="P5214" s="111" t="s">
        <v>7629</v>
      </c>
      <c r="Q5214" s="153" t="s">
        <v>499</v>
      </c>
      <c r="R5214" s="153" t="s">
        <v>511</v>
      </c>
      <c r="S5214" s="153">
        <v>4.1666666666666657E-2</v>
      </c>
      <c r="T5214" s="153">
        <v>0.45833333333333331</v>
      </c>
      <c r="U5214" s="153">
        <v>0.5</v>
      </c>
      <c r="V5214" s="153">
        <f>IF(ISBLANK(T5214),"",Tabella2[[#This Row],[ACT STOP]]-Tabella2[[#This Row],[ACT START]])</f>
        <v>4.1666666666666685E-2</v>
      </c>
      <c r="W5214" s="104" t="s">
        <v>92</v>
      </c>
      <c r="X5214" s="104" t="s">
        <v>91</v>
      </c>
      <c r="Y5214" s="110"/>
      <c r="Z5214" s="106"/>
      <c r="AA5214" s="104"/>
      <c r="AB5214" s="107"/>
      <c r="AC5214" s="72">
        <v>1</v>
      </c>
      <c r="AH5214" s="70"/>
      <c r="AI5214" s="70"/>
      <c r="AJ5214">
        <v>0</v>
      </c>
      <c r="AL5214" s="70"/>
      <c r="BM5214" s="135">
        <v>0.45833333333333331</v>
      </c>
      <c r="BN5214" s="136">
        <v>0.5</v>
      </c>
      <c r="BO5214" s="101"/>
      <c r="BR5214" s="109" t="str">
        <f t="shared" si="81"/>
        <v>SH-25-5203</v>
      </c>
      <c r="BS5214" s="109" t="s">
        <v>318</v>
      </c>
      <c r="BT5214" t="s">
        <v>92</v>
      </c>
      <c r="BU5214" t="s">
        <v>10833</v>
      </c>
    </row>
    <row r="5215" spans="1:73" hidden="1">
      <c r="A5215" s="103" t="s">
        <v>10834</v>
      </c>
      <c r="B5215" s="102">
        <v>45916</v>
      </c>
      <c r="C5215" s="104">
        <f>_xlfn.ISOWEEKNUM(Tabella2[[#This Row],[Date]])</f>
        <v>38</v>
      </c>
      <c r="D5215" s="104" t="s">
        <v>9743</v>
      </c>
      <c r="E5215" s="104" t="s">
        <v>256</v>
      </c>
      <c r="F5215" s="104">
        <v>80</v>
      </c>
      <c r="G5215" s="104" t="s">
        <v>284</v>
      </c>
      <c r="H5215" s="105">
        <v>5</v>
      </c>
      <c r="I5215" s="104"/>
      <c r="J5215" s="104" t="s">
        <v>258</v>
      </c>
      <c r="K5215" s="104" t="s">
        <v>75</v>
      </c>
      <c r="L5215" s="104" t="s">
        <v>259</v>
      </c>
      <c r="M5215" s="104" t="s">
        <v>276</v>
      </c>
      <c r="N5215" s="104"/>
      <c r="O5215" s="106"/>
      <c r="P5215" s="111" t="s">
        <v>7629</v>
      </c>
      <c r="Q5215" s="153" t="s">
        <v>499</v>
      </c>
      <c r="R5215" s="153" t="s">
        <v>511</v>
      </c>
      <c r="S5215" s="153">
        <v>4.1666666666666657E-2</v>
      </c>
      <c r="T5215" s="153">
        <v>0.45833333333333331</v>
      </c>
      <c r="U5215" s="153">
        <v>0.50347222222222221</v>
      </c>
      <c r="V5215" s="153">
        <f>IF(ISBLANK(T5215),"",Tabella2[[#This Row],[ACT STOP]]-Tabella2[[#This Row],[ACT START]])</f>
        <v>4.5138888888888895E-2</v>
      </c>
      <c r="W5215" s="104" t="s">
        <v>92</v>
      </c>
      <c r="X5215" s="104" t="s">
        <v>91</v>
      </c>
      <c r="Y5215" s="110"/>
      <c r="Z5215" s="106"/>
      <c r="AA5215" s="104"/>
      <c r="AB5215" s="107"/>
      <c r="AC5215" s="72">
        <v>1</v>
      </c>
      <c r="AH5215" s="70"/>
      <c r="AI5215" s="70"/>
      <c r="AJ5215">
        <v>0</v>
      </c>
      <c r="AL5215" s="70"/>
      <c r="BM5215" s="135">
        <v>0.45833333333333331</v>
      </c>
      <c r="BN5215" s="136">
        <v>0.5</v>
      </c>
      <c r="BO5215" s="101"/>
      <c r="BR5215" s="109" t="str">
        <f t="shared" si="81"/>
        <v>SH-25-5204</v>
      </c>
      <c r="BS5215" s="109" t="s">
        <v>288</v>
      </c>
      <c r="BT5215" t="s">
        <v>92</v>
      </c>
      <c r="BU5215" t="s">
        <v>10835</v>
      </c>
    </row>
    <row r="5216" spans="1:73" hidden="1">
      <c r="A5216" s="103" t="s">
        <v>10836</v>
      </c>
      <c r="B5216" s="102">
        <v>45916</v>
      </c>
      <c r="C5216" s="104">
        <f>_xlfn.ISOWEEKNUM(Tabella2[[#This Row],[Date]])</f>
        <v>38</v>
      </c>
      <c r="D5216" s="104" t="s">
        <v>3529</v>
      </c>
      <c r="E5216" s="104" t="s">
        <v>284</v>
      </c>
      <c r="F5216" s="104">
        <v>68</v>
      </c>
      <c r="G5216" s="104" t="s">
        <v>257</v>
      </c>
      <c r="H5216" s="105">
        <v>5</v>
      </c>
      <c r="I5216" s="104"/>
      <c r="J5216" s="104" t="s">
        <v>258</v>
      </c>
      <c r="K5216" s="104" t="s">
        <v>79</v>
      </c>
      <c r="L5216" s="104" t="s">
        <v>299</v>
      </c>
      <c r="M5216" s="104" t="s">
        <v>313</v>
      </c>
      <c r="N5216" s="104"/>
      <c r="O5216" s="106" t="str">
        <f>A5217</f>
        <v>17622</v>
      </c>
      <c r="P5216" s="111" t="s">
        <v>314</v>
      </c>
      <c r="Q5216" s="153" t="s">
        <v>271</v>
      </c>
      <c r="R5216" s="153" t="s">
        <v>272</v>
      </c>
      <c r="S5216" s="153">
        <v>4.1666666666666657E-2</v>
      </c>
      <c r="T5216" s="153">
        <v>0.52083333333333337</v>
      </c>
      <c r="U5216" s="153">
        <v>0.5625</v>
      </c>
      <c r="V5216" s="153">
        <f>IF(ISBLANK(T5216),"",Tabella2[[#This Row],[ACT STOP]]-Tabella2[[#This Row],[ACT START]])</f>
        <v>4.166666666666663E-2</v>
      </c>
      <c r="W5216" s="104" t="s">
        <v>92</v>
      </c>
      <c r="X5216" s="104" t="s">
        <v>91</v>
      </c>
      <c r="Y5216" s="110"/>
      <c r="Z5216" s="106"/>
      <c r="AA5216" s="104"/>
      <c r="AB5216" s="107"/>
      <c r="AC5216" s="72">
        <v>1</v>
      </c>
      <c r="AH5216" s="70"/>
      <c r="AI5216" s="70"/>
      <c r="AJ5216">
        <v>0</v>
      </c>
      <c r="AL5216" s="70"/>
      <c r="BM5216" s="135">
        <v>0.52083333333333337</v>
      </c>
      <c r="BN5216" s="136">
        <v>0.5625</v>
      </c>
      <c r="BO5216" s="101"/>
      <c r="BR5216" s="109" t="str">
        <f t="shared" si="81"/>
        <v>SH-25-5205</v>
      </c>
      <c r="BS5216" s="109" t="s">
        <v>416</v>
      </c>
      <c r="BT5216" t="s">
        <v>92</v>
      </c>
      <c r="BU5216" t="s">
        <v>10837</v>
      </c>
    </row>
    <row r="5217" spans="1:73" hidden="1">
      <c r="A5217" s="103" t="s">
        <v>10838</v>
      </c>
      <c r="B5217" s="102">
        <v>45916</v>
      </c>
      <c r="C5217" s="104">
        <f>_xlfn.ISOWEEKNUM(Tabella2[[#This Row],[Date]])</f>
        <v>38</v>
      </c>
      <c r="D5217" s="104" t="s">
        <v>3529</v>
      </c>
      <c r="E5217" s="104" t="s">
        <v>284</v>
      </c>
      <c r="F5217" s="104">
        <v>69</v>
      </c>
      <c r="G5217" s="104" t="s">
        <v>257</v>
      </c>
      <c r="H5217" s="105">
        <v>10</v>
      </c>
      <c r="I5217" s="104"/>
      <c r="J5217" s="104" t="s">
        <v>258</v>
      </c>
      <c r="K5217" s="104" t="s">
        <v>78</v>
      </c>
      <c r="L5217" s="104" t="s">
        <v>299</v>
      </c>
      <c r="M5217" s="104" t="s">
        <v>313</v>
      </c>
      <c r="N5217" s="104"/>
      <c r="O5217" s="106" t="str">
        <f>A5216</f>
        <v>17621</v>
      </c>
      <c r="P5217" s="111" t="s">
        <v>314</v>
      </c>
      <c r="Q5217" s="153" t="s">
        <v>271</v>
      </c>
      <c r="R5217" s="153" t="s">
        <v>272</v>
      </c>
      <c r="S5217" s="153">
        <v>4.1666666666666657E-2</v>
      </c>
      <c r="T5217" s="153">
        <v>0.52083333333333337</v>
      </c>
      <c r="U5217" s="153">
        <v>0.5625</v>
      </c>
      <c r="V5217" s="153">
        <f>IF(ISBLANK(T5217),"",Tabella2[[#This Row],[ACT STOP]]-Tabella2[[#This Row],[ACT START]])</f>
        <v>4.166666666666663E-2</v>
      </c>
      <c r="W5217" s="104" t="s">
        <v>92</v>
      </c>
      <c r="X5217" s="104" t="s">
        <v>91</v>
      </c>
      <c r="Y5217" s="110"/>
      <c r="Z5217" s="106"/>
      <c r="AA5217" s="104"/>
      <c r="AB5217" s="107"/>
      <c r="AC5217" s="72">
        <v>1</v>
      </c>
      <c r="AH5217" s="70"/>
      <c r="AI5217" s="70"/>
      <c r="AJ5217">
        <v>0</v>
      </c>
      <c r="AL5217" s="70"/>
      <c r="BM5217" s="135">
        <v>0.52083333333333337</v>
      </c>
      <c r="BN5217" s="136">
        <v>0.5625</v>
      </c>
      <c r="BO5217" s="101"/>
      <c r="BR5217" s="109" t="str">
        <f t="shared" si="81"/>
        <v>SH-25-5206</v>
      </c>
      <c r="BS5217" s="109" t="s">
        <v>552</v>
      </c>
      <c r="BT5217" t="s">
        <v>92</v>
      </c>
      <c r="BU5217" t="s">
        <v>10839</v>
      </c>
    </row>
    <row r="5218" spans="1:73" hidden="1">
      <c r="A5218" s="103" t="s">
        <v>10840</v>
      </c>
      <c r="B5218" s="102">
        <v>45916</v>
      </c>
      <c r="C5218" s="104">
        <f>_xlfn.ISOWEEKNUM(Tabella2[[#This Row],[Date]])</f>
        <v>38</v>
      </c>
      <c r="D5218" s="104" t="s">
        <v>751</v>
      </c>
      <c r="E5218" s="104" t="s">
        <v>256</v>
      </c>
      <c r="F5218" s="104">
        <v>77</v>
      </c>
      <c r="G5218" s="104" t="s">
        <v>257</v>
      </c>
      <c r="H5218" s="105">
        <v>14</v>
      </c>
      <c r="I5218" s="104" t="s">
        <v>258</v>
      </c>
      <c r="J5218" s="104"/>
      <c r="K5218" s="104" t="s">
        <v>83</v>
      </c>
      <c r="L5218" s="104" t="s">
        <v>299</v>
      </c>
      <c r="M5218" s="104" t="s">
        <v>276</v>
      </c>
      <c r="N5218" s="104"/>
      <c r="O5218" s="106" t="str">
        <f>A5219</f>
        <v>17624</v>
      </c>
      <c r="P5218" s="111" t="s">
        <v>664</v>
      </c>
      <c r="Q5218" s="153" t="s">
        <v>271</v>
      </c>
      <c r="R5218" s="153" t="s">
        <v>272</v>
      </c>
      <c r="S5218" s="153">
        <v>4.1666666666666657E-2</v>
      </c>
      <c r="T5218" s="153">
        <v>0.52083333333333337</v>
      </c>
      <c r="U5218" s="153">
        <v>0.5625</v>
      </c>
      <c r="V5218" s="153">
        <f>IF(ISBLANK(T5218),"",Tabella2[[#This Row],[ACT STOP]]-Tabella2[[#This Row],[ACT START]])</f>
        <v>4.166666666666663E-2</v>
      </c>
      <c r="W5218" s="104" t="s">
        <v>92</v>
      </c>
      <c r="X5218" s="104" t="s">
        <v>91</v>
      </c>
      <c r="Y5218" s="110"/>
      <c r="Z5218" s="106"/>
      <c r="AA5218" s="104"/>
      <c r="AB5218" s="107"/>
      <c r="AC5218" s="72">
        <v>1</v>
      </c>
      <c r="AH5218" s="70"/>
      <c r="AI5218" s="70"/>
      <c r="AJ5218">
        <v>0</v>
      </c>
      <c r="AL5218" s="70"/>
      <c r="BM5218" s="135">
        <v>0.52083333333333337</v>
      </c>
      <c r="BN5218" s="136">
        <v>0.5625</v>
      </c>
      <c r="BO5218" s="101"/>
      <c r="BR5218" s="109" t="str">
        <f t="shared" si="81"/>
        <v>SH-25-5207</v>
      </c>
      <c r="BS5218" s="109" t="s">
        <v>372</v>
      </c>
      <c r="BT5218" t="s">
        <v>92</v>
      </c>
      <c r="BU5218" t="s">
        <v>10841</v>
      </c>
    </row>
    <row r="5219" spans="1:73" hidden="1">
      <c r="A5219" s="103" t="s">
        <v>10842</v>
      </c>
      <c r="B5219" s="102">
        <v>45916</v>
      </c>
      <c r="C5219" s="104">
        <f>_xlfn.ISOWEEKNUM(Tabella2[[#This Row],[Date]])</f>
        <v>38</v>
      </c>
      <c r="D5219" s="104" t="s">
        <v>195</v>
      </c>
      <c r="E5219" s="104" t="s">
        <v>298</v>
      </c>
      <c r="F5219" s="104"/>
      <c r="G5219" s="104" t="s">
        <v>257</v>
      </c>
      <c r="H5219" s="105">
        <v>32</v>
      </c>
      <c r="I5219" s="104"/>
      <c r="J5219" s="104" t="s">
        <v>258</v>
      </c>
      <c r="K5219" s="104" t="s">
        <v>80</v>
      </c>
      <c r="L5219" s="104" t="s">
        <v>299</v>
      </c>
      <c r="M5219" s="104" t="s">
        <v>276</v>
      </c>
      <c r="N5219" s="104"/>
      <c r="O5219" s="106" t="str">
        <f>A5218</f>
        <v>17623</v>
      </c>
      <c r="P5219" s="111" t="s">
        <v>300</v>
      </c>
      <c r="Q5219" s="153" t="s">
        <v>271</v>
      </c>
      <c r="R5219" s="153" t="s">
        <v>272</v>
      </c>
      <c r="S5219" s="153">
        <v>4.1666666666666657E-2</v>
      </c>
      <c r="T5219" s="153">
        <v>0.52083333333333337</v>
      </c>
      <c r="U5219" s="153">
        <v>0.5625</v>
      </c>
      <c r="V5219" s="153">
        <f>IF(ISBLANK(T5219),"",Tabella2[[#This Row],[ACT STOP]]-Tabella2[[#This Row],[ACT START]])</f>
        <v>4.166666666666663E-2</v>
      </c>
      <c r="W5219" s="104" t="s">
        <v>122</v>
      </c>
      <c r="X5219" s="104" t="s">
        <v>91</v>
      </c>
      <c r="Y5219" s="110"/>
      <c r="Z5219" s="106"/>
      <c r="AA5219" s="104"/>
      <c r="AB5219" s="107"/>
      <c r="AC5219" s="72">
        <v>1</v>
      </c>
      <c r="AH5219" s="70"/>
      <c r="AI5219" s="70"/>
      <c r="AJ5219">
        <v>0</v>
      </c>
      <c r="AL5219" s="70"/>
      <c r="BM5219" s="135">
        <v>0.52083333333333337</v>
      </c>
      <c r="BN5219" s="136">
        <v>0.5625</v>
      </c>
      <c r="BO5219" s="101"/>
      <c r="BR5219" s="109" t="str">
        <f t="shared" si="81"/>
        <v>SH-25-5208</v>
      </c>
      <c r="BS5219" s="109" t="s">
        <v>356</v>
      </c>
      <c r="BT5219" t="s">
        <v>122</v>
      </c>
      <c r="BU5219" t="s">
        <v>302</v>
      </c>
    </row>
    <row r="5220" spans="1:73" hidden="1">
      <c r="A5220" s="103" t="s">
        <v>10843</v>
      </c>
      <c r="B5220" s="102">
        <v>45916</v>
      </c>
      <c r="C5220" s="104">
        <f>_xlfn.ISOWEEKNUM(Tabella2[[#This Row],[Date]])</f>
        <v>38</v>
      </c>
      <c r="D5220" s="104" t="s">
        <v>9743</v>
      </c>
      <c r="E5220" s="104" t="s">
        <v>256</v>
      </c>
      <c r="F5220" s="104">
        <v>84</v>
      </c>
      <c r="G5220" s="104" t="s">
        <v>284</v>
      </c>
      <c r="H5220" s="105">
        <v>9</v>
      </c>
      <c r="I5220" s="104"/>
      <c r="J5220" s="104" t="s">
        <v>258</v>
      </c>
      <c r="K5220" s="104" t="s">
        <v>81</v>
      </c>
      <c r="L5220" s="104" t="s">
        <v>259</v>
      </c>
      <c r="M5220" s="104" t="s">
        <v>276</v>
      </c>
      <c r="N5220" s="104"/>
      <c r="O5220" s="106"/>
      <c r="P5220" s="111" t="s">
        <v>850</v>
      </c>
      <c r="Q5220" s="153" t="s">
        <v>271</v>
      </c>
      <c r="R5220" s="153" t="s">
        <v>272</v>
      </c>
      <c r="S5220" s="153">
        <v>4.1666666666666657E-2</v>
      </c>
      <c r="T5220" s="153">
        <v>0.52083333333333337</v>
      </c>
      <c r="U5220" s="153">
        <v>0.5625</v>
      </c>
      <c r="V5220" s="153">
        <f>IF(ISBLANK(T5220),"",Tabella2[[#This Row],[ACT STOP]]-Tabella2[[#This Row],[ACT START]])</f>
        <v>4.166666666666663E-2</v>
      </c>
      <c r="W5220" s="104" t="s">
        <v>92</v>
      </c>
      <c r="X5220" s="104" t="s">
        <v>91</v>
      </c>
      <c r="Y5220" s="110"/>
      <c r="Z5220" s="106"/>
      <c r="AA5220" s="104"/>
      <c r="AB5220" s="107"/>
      <c r="AC5220" s="72">
        <v>1</v>
      </c>
      <c r="AH5220" s="70"/>
      <c r="AI5220" s="70"/>
      <c r="AJ5220">
        <v>0</v>
      </c>
      <c r="AL5220" s="70"/>
      <c r="BM5220" s="135">
        <v>0.52083333333333337</v>
      </c>
      <c r="BN5220" s="136">
        <v>0.5625</v>
      </c>
      <c r="BO5220" s="101"/>
      <c r="BR5220" s="109" t="str">
        <f t="shared" si="81"/>
        <v>SH-25-5209</v>
      </c>
      <c r="BS5220" s="109" t="s">
        <v>339</v>
      </c>
      <c r="BT5220" t="s">
        <v>92</v>
      </c>
      <c r="BU5220" t="s">
        <v>10844</v>
      </c>
    </row>
    <row r="5221" spans="1:73" hidden="1">
      <c r="A5221" s="103" t="s">
        <v>10845</v>
      </c>
      <c r="B5221" s="102">
        <v>45916</v>
      </c>
      <c r="C5221" s="104">
        <f>_xlfn.ISOWEEKNUM(Tabella2[[#This Row],[Date]])</f>
        <v>38</v>
      </c>
      <c r="D5221" s="104" t="s">
        <v>9743</v>
      </c>
      <c r="E5221" s="104" t="s">
        <v>256</v>
      </c>
      <c r="F5221" s="104">
        <v>79</v>
      </c>
      <c r="G5221" s="104" t="s">
        <v>257</v>
      </c>
      <c r="H5221" s="105">
        <v>17</v>
      </c>
      <c r="I5221" s="104"/>
      <c r="J5221" s="104" t="s">
        <v>258</v>
      </c>
      <c r="K5221" s="104" t="s">
        <v>77</v>
      </c>
      <c r="L5221" s="104" t="s">
        <v>259</v>
      </c>
      <c r="M5221" s="104" t="s">
        <v>276</v>
      </c>
      <c r="N5221" s="104"/>
      <c r="O5221" s="106"/>
      <c r="P5221" s="111" t="s">
        <v>7629</v>
      </c>
      <c r="Q5221" s="153" t="s">
        <v>271</v>
      </c>
      <c r="R5221" s="153" t="s">
        <v>272</v>
      </c>
      <c r="S5221" s="153">
        <v>4.1666666666666657E-2</v>
      </c>
      <c r="T5221" s="153">
        <v>0.52083333333333337</v>
      </c>
      <c r="U5221" s="153">
        <v>0.5625</v>
      </c>
      <c r="V5221" s="153">
        <f>IF(ISBLANK(T5221),"",Tabella2[[#This Row],[ACT STOP]]-Tabella2[[#This Row],[ACT START]])</f>
        <v>4.166666666666663E-2</v>
      </c>
      <c r="W5221" s="104" t="s">
        <v>92</v>
      </c>
      <c r="X5221" s="104" t="s">
        <v>91</v>
      </c>
      <c r="Y5221" s="110"/>
      <c r="Z5221" s="106"/>
      <c r="AA5221" s="104"/>
      <c r="AB5221" s="107"/>
      <c r="AC5221" s="72">
        <v>1</v>
      </c>
      <c r="AH5221" s="70"/>
      <c r="AI5221" s="70"/>
      <c r="AJ5221">
        <v>0</v>
      </c>
      <c r="AL5221" s="70"/>
      <c r="BM5221" s="135">
        <v>0.52083333333333337</v>
      </c>
      <c r="BN5221" s="136">
        <v>0.5625</v>
      </c>
      <c r="BO5221" s="101"/>
      <c r="BR5221" s="109" t="str">
        <f t="shared" si="81"/>
        <v>SH-25-5210</v>
      </c>
      <c r="BS5221" s="109" t="s">
        <v>393</v>
      </c>
      <c r="BT5221" t="s">
        <v>92</v>
      </c>
      <c r="BU5221" t="s">
        <v>10846</v>
      </c>
    </row>
    <row r="5222" spans="1:73" hidden="1">
      <c r="A5222" s="103" t="s">
        <v>10847</v>
      </c>
      <c r="B5222" s="102">
        <v>45916</v>
      </c>
      <c r="C5222" s="104">
        <f>_xlfn.ISOWEEKNUM(Tabella2[[#This Row],[Date]])</f>
        <v>38</v>
      </c>
      <c r="D5222" s="104" t="s">
        <v>6396</v>
      </c>
      <c r="E5222" s="104" t="s">
        <v>256</v>
      </c>
      <c r="F5222" s="104">
        <v>75</v>
      </c>
      <c r="G5222" s="104" t="s">
        <v>284</v>
      </c>
      <c r="H5222" s="105">
        <v>23</v>
      </c>
      <c r="I5222" s="104"/>
      <c r="J5222" s="104" t="s">
        <v>258</v>
      </c>
      <c r="K5222" s="104" t="s">
        <v>79</v>
      </c>
      <c r="L5222" s="104" t="s">
        <v>299</v>
      </c>
      <c r="M5222" s="104" t="s">
        <v>328</v>
      </c>
      <c r="N5222" s="104"/>
      <c r="O5222" s="106" t="str">
        <f>A5223</f>
        <v>17628</v>
      </c>
      <c r="P5222" s="111" t="s">
        <v>2641</v>
      </c>
      <c r="Q5222" s="153" t="s">
        <v>550</v>
      </c>
      <c r="R5222" s="153" t="s">
        <v>665</v>
      </c>
      <c r="S5222" s="153">
        <v>4.1666666666666657E-2</v>
      </c>
      <c r="T5222" s="153">
        <v>0.58333333333333337</v>
      </c>
      <c r="U5222" s="153">
        <v>0.625</v>
      </c>
      <c r="V5222" s="153">
        <f>IF(ISBLANK(T5222),"",Tabella2[[#This Row],[ACT STOP]]-Tabella2[[#This Row],[ACT START]])</f>
        <v>4.166666666666663E-2</v>
      </c>
      <c r="W5222" s="104" t="s">
        <v>92</v>
      </c>
      <c r="X5222" s="104" t="s">
        <v>91</v>
      </c>
      <c r="Y5222" s="110"/>
      <c r="Z5222" s="106"/>
      <c r="AA5222" s="104"/>
      <c r="AB5222" s="107"/>
      <c r="AC5222" s="72">
        <v>1</v>
      </c>
      <c r="AH5222" s="70"/>
      <c r="AI5222" s="70"/>
      <c r="AJ5222">
        <v>0</v>
      </c>
      <c r="AL5222" s="70"/>
      <c r="BM5222" s="135">
        <v>0.58333333333333337</v>
      </c>
      <c r="BN5222" s="136">
        <v>0.625</v>
      </c>
      <c r="BO5222" s="101"/>
      <c r="BR5222" s="109" t="str">
        <f t="shared" si="81"/>
        <v>SH-25-5211</v>
      </c>
      <c r="BS5222" s="109" t="s">
        <v>358</v>
      </c>
      <c r="BT5222" t="s">
        <v>92</v>
      </c>
      <c r="BU5222" t="s">
        <v>10848</v>
      </c>
    </row>
    <row r="5223" spans="1:73" hidden="1">
      <c r="A5223" s="103" t="s">
        <v>10849</v>
      </c>
      <c r="B5223" s="102">
        <v>45916</v>
      </c>
      <c r="C5223" s="104">
        <f>_xlfn.ISOWEEKNUM(Tabella2[[#This Row],[Date]])</f>
        <v>38</v>
      </c>
      <c r="D5223" s="104" t="s">
        <v>195</v>
      </c>
      <c r="E5223" s="104" t="s">
        <v>298</v>
      </c>
      <c r="F5223" s="104"/>
      <c r="G5223" s="104" t="s">
        <v>284</v>
      </c>
      <c r="H5223" s="105">
        <v>50</v>
      </c>
      <c r="I5223" s="104"/>
      <c r="J5223" s="104" t="s">
        <v>258</v>
      </c>
      <c r="K5223" s="104" t="s">
        <v>78</v>
      </c>
      <c r="L5223" s="104" t="s">
        <v>299</v>
      </c>
      <c r="M5223" s="104" t="s">
        <v>328</v>
      </c>
      <c r="N5223" s="104"/>
      <c r="O5223" s="106" t="str">
        <f>A5222</f>
        <v>17627</v>
      </c>
      <c r="P5223" s="111" t="s">
        <v>300</v>
      </c>
      <c r="Q5223" s="153" t="s">
        <v>550</v>
      </c>
      <c r="R5223" s="153" t="s">
        <v>665</v>
      </c>
      <c r="S5223" s="153">
        <v>4.1666666666666657E-2</v>
      </c>
      <c r="T5223" s="153">
        <v>0.58333333333333337</v>
      </c>
      <c r="U5223" s="153">
        <v>0.625</v>
      </c>
      <c r="V5223" s="153">
        <f>IF(ISBLANK(T5223),"",Tabella2[[#This Row],[ACT STOP]]-Tabella2[[#This Row],[ACT START]])</f>
        <v>4.166666666666663E-2</v>
      </c>
      <c r="W5223" s="104" t="s">
        <v>122</v>
      </c>
      <c r="X5223" s="104" t="s">
        <v>91</v>
      </c>
      <c r="Y5223" s="110"/>
      <c r="Z5223" s="106"/>
      <c r="AA5223" s="104"/>
      <c r="AB5223" s="107"/>
      <c r="AC5223" s="72">
        <v>1</v>
      </c>
      <c r="AH5223" s="70"/>
      <c r="AI5223" s="70"/>
      <c r="AJ5223">
        <v>0</v>
      </c>
      <c r="AL5223" s="70"/>
      <c r="BM5223" s="135">
        <v>0.58333333333333337</v>
      </c>
      <c r="BN5223" s="136">
        <v>0.625</v>
      </c>
      <c r="BO5223" s="101"/>
      <c r="BR5223" s="109" t="str">
        <f t="shared" si="81"/>
        <v>SH-25-5212</v>
      </c>
      <c r="BS5223" s="109" t="s">
        <v>1763</v>
      </c>
      <c r="BT5223" t="s">
        <v>122</v>
      </c>
      <c r="BU5223" t="s">
        <v>302</v>
      </c>
    </row>
    <row r="5224" spans="1:73" hidden="1">
      <c r="A5224" s="103" t="s">
        <v>10850</v>
      </c>
      <c r="B5224" s="102">
        <v>45916</v>
      </c>
      <c r="C5224" s="104">
        <f>_xlfn.ISOWEEKNUM(Tabella2[[#This Row],[Date]])</f>
        <v>38</v>
      </c>
      <c r="D5224" s="104" t="s">
        <v>6396</v>
      </c>
      <c r="E5224" s="104" t="s">
        <v>256</v>
      </c>
      <c r="F5224" s="104">
        <v>74</v>
      </c>
      <c r="G5224" s="104" t="s">
        <v>257</v>
      </c>
      <c r="H5224" s="105">
        <v>2</v>
      </c>
      <c r="I5224" s="104"/>
      <c r="J5224" s="104" t="s">
        <v>258</v>
      </c>
      <c r="K5224" s="104" t="s">
        <v>83</v>
      </c>
      <c r="L5224" s="104" t="s">
        <v>259</v>
      </c>
      <c r="M5224" s="104" t="s">
        <v>276</v>
      </c>
      <c r="N5224" s="104"/>
      <c r="O5224" s="106"/>
      <c r="P5224" s="111" t="s">
        <v>8294</v>
      </c>
      <c r="Q5224" s="153" t="s">
        <v>550</v>
      </c>
      <c r="R5224" s="153" t="s">
        <v>665</v>
      </c>
      <c r="S5224" s="153">
        <v>4.1666666666666657E-2</v>
      </c>
      <c r="T5224" s="153">
        <v>0.58333333333333337</v>
      </c>
      <c r="U5224" s="153">
        <v>0.625</v>
      </c>
      <c r="V5224" s="153">
        <f>IF(ISBLANK(T5224),"",Tabella2[[#This Row],[ACT STOP]]-Tabella2[[#This Row],[ACT START]])</f>
        <v>4.166666666666663E-2</v>
      </c>
      <c r="W5224" s="104" t="s">
        <v>92</v>
      </c>
      <c r="X5224" s="104" t="s">
        <v>91</v>
      </c>
      <c r="Y5224" s="110"/>
      <c r="Z5224" s="106"/>
      <c r="AA5224" s="104"/>
      <c r="AB5224" s="107"/>
      <c r="AC5224" s="72">
        <v>1</v>
      </c>
      <c r="AH5224" s="70"/>
      <c r="AI5224" s="70"/>
      <c r="AJ5224">
        <v>0</v>
      </c>
      <c r="AL5224" s="70"/>
      <c r="BM5224" s="135">
        <v>0.58333333333333337</v>
      </c>
      <c r="BN5224" s="136">
        <v>0.625</v>
      </c>
      <c r="BO5224" s="101"/>
      <c r="BR5224" s="109" t="str">
        <f t="shared" si="81"/>
        <v>SH-25-5213</v>
      </c>
      <c r="BS5224" s="109" t="s">
        <v>368</v>
      </c>
      <c r="BT5224" t="s">
        <v>92</v>
      </c>
      <c r="BU5224" t="s">
        <v>10851</v>
      </c>
    </row>
    <row r="5225" spans="1:73" hidden="1">
      <c r="A5225" s="103" t="s">
        <v>10852</v>
      </c>
      <c r="B5225" s="102">
        <v>45916</v>
      </c>
      <c r="C5225" s="104">
        <f>_xlfn.ISOWEEKNUM(Tabella2[[#This Row],[Date]])</f>
        <v>38</v>
      </c>
      <c r="D5225" s="104" t="s">
        <v>255</v>
      </c>
      <c r="E5225" s="104" t="s">
        <v>256</v>
      </c>
      <c r="F5225" s="104">
        <v>40</v>
      </c>
      <c r="G5225" s="104" t="s">
        <v>257</v>
      </c>
      <c r="H5225" s="105">
        <v>9</v>
      </c>
      <c r="I5225" s="104" t="s">
        <v>258</v>
      </c>
      <c r="J5225" s="104"/>
      <c r="K5225" s="104" t="s">
        <v>80</v>
      </c>
      <c r="L5225" s="104" t="s">
        <v>259</v>
      </c>
      <c r="M5225" s="104" t="s">
        <v>461</v>
      </c>
      <c r="N5225" s="104"/>
      <c r="O5225" s="106"/>
      <c r="P5225" s="111" t="s">
        <v>491</v>
      </c>
      <c r="Q5225" s="153" t="s">
        <v>550</v>
      </c>
      <c r="R5225" s="153" t="s">
        <v>665</v>
      </c>
      <c r="S5225" s="153">
        <v>4.1666666666666657E-2</v>
      </c>
      <c r="T5225" s="153">
        <v>0.58333333333333337</v>
      </c>
      <c r="U5225" s="153">
        <v>0.625</v>
      </c>
      <c r="V5225" s="153">
        <f>IF(ISBLANK(T5225),"",Tabella2[[#This Row],[ACT STOP]]-Tabella2[[#This Row],[ACT START]])</f>
        <v>4.166666666666663E-2</v>
      </c>
      <c r="W5225" s="104" t="s">
        <v>92</v>
      </c>
      <c r="X5225" s="104" t="s">
        <v>91</v>
      </c>
      <c r="Y5225" s="110"/>
      <c r="Z5225" s="106"/>
      <c r="AA5225" s="104"/>
      <c r="AB5225" s="107"/>
      <c r="AC5225" s="72">
        <v>1</v>
      </c>
      <c r="AH5225" s="70"/>
      <c r="AI5225" s="70"/>
      <c r="AJ5225">
        <v>0</v>
      </c>
      <c r="AL5225" s="70"/>
      <c r="BM5225" s="135">
        <v>0.58333333333333337</v>
      </c>
      <c r="BN5225" s="136">
        <v>0.625</v>
      </c>
      <c r="BO5225" s="101"/>
      <c r="BR5225" s="109" t="str">
        <f t="shared" si="81"/>
        <v>SH-25-5214</v>
      </c>
      <c r="BS5225" s="109" t="s">
        <v>318</v>
      </c>
      <c r="BT5225" t="s">
        <v>92</v>
      </c>
      <c r="BU5225" t="s">
        <v>10853</v>
      </c>
    </row>
    <row r="5226" spans="1:73" hidden="1">
      <c r="A5226" s="103" t="s">
        <v>10854</v>
      </c>
      <c r="B5226" s="102">
        <v>45916</v>
      </c>
      <c r="C5226" s="104">
        <f>_xlfn.ISOWEEKNUM(Tabella2[[#This Row],[Date]])</f>
        <v>38</v>
      </c>
      <c r="D5226" s="104" t="s">
        <v>763</v>
      </c>
      <c r="E5226" s="104" t="s">
        <v>256</v>
      </c>
      <c r="F5226" s="104">
        <v>66</v>
      </c>
      <c r="G5226" s="104" t="s">
        <v>284</v>
      </c>
      <c r="H5226" s="105">
        <v>22</v>
      </c>
      <c r="I5226" s="104"/>
      <c r="J5226" s="104" t="s">
        <v>258</v>
      </c>
      <c r="K5226" s="104" t="s">
        <v>81</v>
      </c>
      <c r="L5226" s="104" t="s">
        <v>259</v>
      </c>
      <c r="M5226" s="104" t="s">
        <v>276</v>
      </c>
      <c r="N5226" s="104"/>
      <c r="O5226" s="106"/>
      <c r="P5226" s="111" t="s">
        <v>2932</v>
      </c>
      <c r="Q5226" s="153" t="s">
        <v>550</v>
      </c>
      <c r="R5226" s="153" t="s">
        <v>665</v>
      </c>
      <c r="S5226" s="153">
        <v>4.1666666666666657E-2</v>
      </c>
      <c r="T5226" s="153">
        <v>0.57986111111111105</v>
      </c>
      <c r="U5226" s="153">
        <v>0.62152777777777779</v>
      </c>
      <c r="V5226" s="153">
        <f>IF(ISBLANK(T5226),"",Tabella2[[#This Row],[ACT STOP]]-Tabella2[[#This Row],[ACT START]])</f>
        <v>4.1666666666666741E-2</v>
      </c>
      <c r="W5226" s="104" t="s">
        <v>92</v>
      </c>
      <c r="X5226" s="104" t="s">
        <v>91</v>
      </c>
      <c r="Y5226" s="110"/>
      <c r="Z5226" s="106"/>
      <c r="AA5226" s="104"/>
      <c r="AB5226" s="107"/>
      <c r="AC5226" s="72">
        <v>1</v>
      </c>
      <c r="AH5226" s="70"/>
      <c r="AI5226" s="70"/>
      <c r="AJ5226">
        <v>0</v>
      </c>
      <c r="AL5226" s="70"/>
      <c r="BM5226" s="135">
        <v>0.58333333333333337</v>
      </c>
      <c r="BN5226" s="136">
        <v>0.625</v>
      </c>
      <c r="BO5226" s="101"/>
      <c r="BR5226" s="109" t="str">
        <f t="shared" si="81"/>
        <v>SH-25-5215</v>
      </c>
      <c r="BS5226" s="109" t="s">
        <v>295</v>
      </c>
      <c r="BT5226" t="s">
        <v>92</v>
      </c>
      <c r="BU5226" t="s">
        <v>10855</v>
      </c>
    </row>
    <row r="5227" spans="1:73" hidden="1">
      <c r="A5227" s="103" t="s">
        <v>10856</v>
      </c>
      <c r="B5227" s="102">
        <v>45916</v>
      </c>
      <c r="C5227" s="104">
        <f>_xlfn.ISOWEEKNUM(Tabella2[[#This Row],[Date]])</f>
        <v>38</v>
      </c>
      <c r="D5227" s="104" t="s">
        <v>6396</v>
      </c>
      <c r="E5227" s="104" t="s">
        <v>256</v>
      </c>
      <c r="F5227" s="104">
        <v>73</v>
      </c>
      <c r="G5227" s="104" t="s">
        <v>257</v>
      </c>
      <c r="H5227" s="105">
        <v>1</v>
      </c>
      <c r="I5227" s="104"/>
      <c r="J5227" s="104" t="s">
        <v>258</v>
      </c>
      <c r="K5227" s="104" t="s">
        <v>75</v>
      </c>
      <c r="L5227" s="104" t="s">
        <v>259</v>
      </c>
      <c r="M5227" s="104" t="s">
        <v>328</v>
      </c>
      <c r="N5227" s="104"/>
      <c r="O5227" s="106"/>
      <c r="P5227" s="111" t="s">
        <v>1895</v>
      </c>
      <c r="Q5227" s="153" t="s">
        <v>550</v>
      </c>
      <c r="R5227" s="153" t="s">
        <v>665</v>
      </c>
      <c r="S5227" s="153">
        <v>4.1666666666666657E-2</v>
      </c>
      <c r="T5227" s="153">
        <v>0.58333333333333337</v>
      </c>
      <c r="U5227" s="153">
        <v>0.625</v>
      </c>
      <c r="V5227" s="153">
        <f>IF(ISBLANK(T5227),"",Tabella2[[#This Row],[ACT STOP]]-Tabella2[[#This Row],[ACT START]])</f>
        <v>4.166666666666663E-2</v>
      </c>
      <c r="W5227" s="104" t="s">
        <v>92</v>
      </c>
      <c r="X5227" s="104" t="s">
        <v>91</v>
      </c>
      <c r="Y5227" s="110"/>
      <c r="Z5227" s="106"/>
      <c r="AA5227" s="104"/>
      <c r="AB5227" s="107"/>
      <c r="AC5227" s="72">
        <v>1</v>
      </c>
      <c r="AH5227" s="70"/>
      <c r="AI5227" s="70"/>
      <c r="AJ5227">
        <v>0</v>
      </c>
      <c r="AL5227" s="70"/>
      <c r="BM5227" s="135">
        <v>0.58333333333333337</v>
      </c>
      <c r="BN5227" s="136">
        <v>0.625</v>
      </c>
      <c r="BO5227" s="101"/>
      <c r="BR5227" s="109" t="str">
        <f t="shared" si="81"/>
        <v>SH-25-5216</v>
      </c>
      <c r="BS5227" s="109" t="s">
        <v>332</v>
      </c>
      <c r="BT5227" t="s">
        <v>92</v>
      </c>
      <c r="BU5227" t="s">
        <v>10857</v>
      </c>
    </row>
    <row r="5228" spans="1:73" hidden="1">
      <c r="A5228" s="103" t="s">
        <v>10858</v>
      </c>
      <c r="B5228" s="102">
        <v>45916</v>
      </c>
      <c r="C5228" s="104">
        <f>_xlfn.ISOWEEKNUM(Tabella2[[#This Row],[Date]])</f>
        <v>38</v>
      </c>
      <c r="D5228" s="104" t="s">
        <v>817</v>
      </c>
      <c r="E5228" s="104" t="s">
        <v>284</v>
      </c>
      <c r="F5228" s="104">
        <v>74</v>
      </c>
      <c r="G5228" s="104" t="s">
        <v>257</v>
      </c>
      <c r="H5228" s="105">
        <v>10</v>
      </c>
      <c r="I5228" s="104"/>
      <c r="J5228" s="104" t="s">
        <v>258</v>
      </c>
      <c r="K5228" s="104" t="s">
        <v>79</v>
      </c>
      <c r="L5228" s="104" t="s">
        <v>299</v>
      </c>
      <c r="M5228" s="104" t="s">
        <v>361</v>
      </c>
      <c r="N5228" s="104"/>
      <c r="O5228" s="106" t="str">
        <f>A5229</f>
        <v>17634</v>
      </c>
      <c r="P5228" s="111" t="s">
        <v>362</v>
      </c>
      <c r="Q5228" s="153" t="s">
        <v>519</v>
      </c>
      <c r="R5228" s="153" t="s">
        <v>520</v>
      </c>
      <c r="S5228" s="153">
        <v>4.1666666666666657E-2</v>
      </c>
      <c r="T5228" s="153">
        <v>0.63888888888888884</v>
      </c>
      <c r="U5228" s="153">
        <v>0.68055555555555558</v>
      </c>
      <c r="V5228" s="153">
        <f>IF(ISBLANK(T5228),"",Tabella2[[#This Row],[ACT STOP]]-Tabella2[[#This Row],[ACT START]])</f>
        <v>4.1666666666666741E-2</v>
      </c>
      <c r="W5228" s="104" t="s">
        <v>92</v>
      </c>
      <c r="X5228" s="104" t="s">
        <v>91</v>
      </c>
      <c r="Y5228" s="110"/>
      <c r="Z5228" s="106"/>
      <c r="AA5228" s="104"/>
      <c r="AB5228" s="107"/>
      <c r="AC5228" s="72">
        <v>1</v>
      </c>
      <c r="AH5228" s="70"/>
      <c r="AI5228" s="70"/>
      <c r="AJ5228">
        <v>0</v>
      </c>
      <c r="AL5228" s="70"/>
      <c r="BM5228" s="135">
        <v>0.63888888888888884</v>
      </c>
      <c r="BN5228" s="136">
        <v>0.68055555555555558</v>
      </c>
      <c r="BO5228" s="101"/>
      <c r="BR5228" s="109" t="str">
        <f t="shared" si="81"/>
        <v>SH-25-5217</v>
      </c>
      <c r="BS5228" s="109" t="s">
        <v>552</v>
      </c>
      <c r="BT5228" t="s">
        <v>92</v>
      </c>
      <c r="BU5228" t="s">
        <v>10859</v>
      </c>
    </row>
    <row r="5229" spans="1:73" hidden="1">
      <c r="A5229" s="103" t="s">
        <v>10860</v>
      </c>
      <c r="B5229" s="102">
        <v>45916</v>
      </c>
      <c r="C5229" s="104">
        <f>_xlfn.ISOWEEKNUM(Tabella2[[#This Row],[Date]])</f>
        <v>38</v>
      </c>
      <c r="D5229" s="104" t="s">
        <v>195</v>
      </c>
      <c r="E5229" s="104" t="s">
        <v>398</v>
      </c>
      <c r="F5229" s="104"/>
      <c r="G5229" s="104" t="s">
        <v>257</v>
      </c>
      <c r="H5229" s="105">
        <v>14</v>
      </c>
      <c r="I5229" s="104"/>
      <c r="J5229" s="104" t="s">
        <v>258</v>
      </c>
      <c r="K5229" s="104" t="s">
        <v>78</v>
      </c>
      <c r="L5229" s="104" t="s">
        <v>299</v>
      </c>
      <c r="M5229" s="104" t="s">
        <v>361</v>
      </c>
      <c r="N5229" s="104"/>
      <c r="O5229" s="106" t="str">
        <f>A5228</f>
        <v>17633</v>
      </c>
      <c r="P5229" s="111" t="s">
        <v>300</v>
      </c>
      <c r="Q5229" s="153" t="s">
        <v>519</v>
      </c>
      <c r="R5229" s="153" t="s">
        <v>520</v>
      </c>
      <c r="S5229" s="153">
        <v>4.1666666666666657E-2</v>
      </c>
      <c r="T5229" s="153">
        <v>0.63888888888888884</v>
      </c>
      <c r="U5229" s="153">
        <v>0.68055555555555558</v>
      </c>
      <c r="V5229" s="153">
        <f>IF(ISBLANK(T5229),"",Tabella2[[#This Row],[ACT STOP]]-Tabella2[[#This Row],[ACT START]])</f>
        <v>4.1666666666666741E-2</v>
      </c>
      <c r="W5229" s="104" t="s">
        <v>122</v>
      </c>
      <c r="X5229" s="104" t="s">
        <v>91</v>
      </c>
      <c r="Y5229" s="110"/>
      <c r="Z5229" s="106"/>
      <c r="AA5229" s="104"/>
      <c r="AB5229" s="107"/>
      <c r="AC5229" s="72">
        <v>1</v>
      </c>
      <c r="AH5229" s="70"/>
      <c r="AI5229" s="70"/>
      <c r="AJ5229">
        <v>0</v>
      </c>
      <c r="AL5229" s="70"/>
      <c r="BM5229" s="135">
        <v>0.63888888888888884</v>
      </c>
      <c r="BN5229" s="136">
        <v>0.68055555555555558</v>
      </c>
      <c r="BO5229" s="101"/>
      <c r="BR5229" s="109" t="str">
        <f t="shared" si="81"/>
        <v>SH-25-5218</v>
      </c>
      <c r="BS5229" s="109" t="s">
        <v>372</v>
      </c>
      <c r="BT5229" t="s">
        <v>122</v>
      </c>
      <c r="BU5229" t="s">
        <v>399</v>
      </c>
    </row>
    <row r="5230" spans="1:73" hidden="1">
      <c r="A5230" s="103" t="s">
        <v>10861</v>
      </c>
      <c r="B5230" s="102">
        <v>45916</v>
      </c>
      <c r="C5230" s="104">
        <f>_xlfn.ISOWEEKNUM(Tabella2[[#This Row],[Date]])</f>
        <v>38</v>
      </c>
      <c r="D5230" s="104" t="s">
        <v>817</v>
      </c>
      <c r="E5230" s="104" t="s">
        <v>284</v>
      </c>
      <c r="F5230" s="104">
        <v>72</v>
      </c>
      <c r="G5230" s="104" t="s">
        <v>257</v>
      </c>
      <c r="H5230" s="105">
        <v>32</v>
      </c>
      <c r="I5230" s="104"/>
      <c r="J5230" s="104" t="s">
        <v>258</v>
      </c>
      <c r="K5230" s="104" t="s">
        <v>83</v>
      </c>
      <c r="L5230" s="104" t="s">
        <v>299</v>
      </c>
      <c r="M5230" s="104" t="s">
        <v>361</v>
      </c>
      <c r="N5230" s="104"/>
      <c r="O5230" s="106" t="str">
        <f>A5231</f>
        <v>17636</v>
      </c>
      <c r="P5230" s="111" t="s">
        <v>362</v>
      </c>
      <c r="Q5230" s="153" t="s">
        <v>519</v>
      </c>
      <c r="R5230" s="153" t="s">
        <v>520</v>
      </c>
      <c r="S5230" s="153">
        <v>4.1666666666666657E-2</v>
      </c>
      <c r="T5230" s="153" t="s">
        <v>519</v>
      </c>
      <c r="U5230" s="153" t="s">
        <v>520</v>
      </c>
      <c r="V5230" s="153">
        <f>IF(ISBLANK(T5230),"",Tabella2[[#This Row],[ACT STOP]]-Tabella2[[#This Row],[ACT START]])</f>
        <v>4.166666666666663E-2</v>
      </c>
      <c r="W5230" s="104" t="s">
        <v>92</v>
      </c>
      <c r="X5230" s="104" t="s">
        <v>91</v>
      </c>
      <c r="Y5230" s="110"/>
      <c r="Z5230" s="106"/>
      <c r="AA5230" s="104"/>
      <c r="AB5230" s="107"/>
      <c r="AC5230" s="72">
        <v>1</v>
      </c>
      <c r="AH5230" s="70"/>
      <c r="AI5230" s="70"/>
      <c r="AJ5230">
        <v>0</v>
      </c>
      <c r="AL5230" s="70"/>
      <c r="BM5230" s="135" t="s">
        <v>519</v>
      </c>
      <c r="BN5230" s="136" t="s">
        <v>520</v>
      </c>
      <c r="BO5230" s="101"/>
      <c r="BR5230" s="109" t="str">
        <f t="shared" si="81"/>
        <v>SH-25-5219</v>
      </c>
      <c r="BS5230" s="109" t="s">
        <v>356</v>
      </c>
      <c r="BT5230" t="s">
        <v>92</v>
      </c>
      <c r="BU5230" t="s">
        <v>10862</v>
      </c>
    </row>
    <row r="5231" spans="1:73" hidden="1">
      <c r="A5231" s="103" t="s">
        <v>10863</v>
      </c>
      <c r="B5231" s="102">
        <v>45916</v>
      </c>
      <c r="C5231" s="104">
        <f>_xlfn.ISOWEEKNUM(Tabella2[[#This Row],[Date]])</f>
        <v>38</v>
      </c>
      <c r="D5231" s="104" t="s">
        <v>195</v>
      </c>
      <c r="E5231" s="104" t="s">
        <v>398</v>
      </c>
      <c r="F5231" s="104"/>
      <c r="G5231" s="104" t="s">
        <v>257</v>
      </c>
      <c r="H5231" s="105">
        <v>5</v>
      </c>
      <c r="I5231" s="104"/>
      <c r="J5231" s="104" t="s">
        <v>258</v>
      </c>
      <c r="K5231" s="104" t="s">
        <v>80</v>
      </c>
      <c r="L5231" s="104" t="s">
        <v>299</v>
      </c>
      <c r="M5231" s="104" t="s">
        <v>361</v>
      </c>
      <c r="N5231" s="104"/>
      <c r="O5231" s="106" t="str">
        <f>A5230</f>
        <v>17635</v>
      </c>
      <c r="P5231" s="111" t="s">
        <v>300</v>
      </c>
      <c r="Q5231" s="153" t="s">
        <v>519</v>
      </c>
      <c r="R5231" s="153" t="s">
        <v>520</v>
      </c>
      <c r="S5231" s="153">
        <v>4.1666666666666657E-2</v>
      </c>
      <c r="T5231" s="153" t="s">
        <v>519</v>
      </c>
      <c r="U5231" s="153" t="s">
        <v>520</v>
      </c>
      <c r="V5231" s="153">
        <f>IF(ISBLANK(T5231),"",Tabella2[[#This Row],[ACT STOP]]-Tabella2[[#This Row],[ACT START]])</f>
        <v>4.166666666666663E-2</v>
      </c>
      <c r="W5231" s="104" t="s">
        <v>122</v>
      </c>
      <c r="X5231" s="104" t="s">
        <v>91</v>
      </c>
      <c r="Y5231" s="110"/>
      <c r="Z5231" s="106"/>
      <c r="AA5231" s="104"/>
      <c r="AB5231" s="107"/>
      <c r="AC5231" s="72">
        <v>1</v>
      </c>
      <c r="AH5231" s="70"/>
      <c r="AI5231" s="70"/>
      <c r="AJ5231">
        <v>0</v>
      </c>
      <c r="AL5231" s="70"/>
      <c r="BM5231" s="135" t="s">
        <v>519</v>
      </c>
      <c r="BN5231" s="136" t="s">
        <v>520</v>
      </c>
      <c r="BO5231" s="101"/>
      <c r="BR5231" s="109" t="str">
        <f t="shared" si="81"/>
        <v>SH-25-5220</v>
      </c>
      <c r="BS5231" s="109" t="s">
        <v>416</v>
      </c>
      <c r="BT5231" t="s">
        <v>122</v>
      </c>
      <c r="BU5231" t="s">
        <v>399</v>
      </c>
    </row>
    <row r="5232" spans="1:73" hidden="1">
      <c r="A5232" s="103" t="s">
        <v>10864</v>
      </c>
      <c r="B5232" s="102">
        <v>45916</v>
      </c>
      <c r="C5232" s="104">
        <f>_xlfn.ISOWEEKNUM(Tabella2[[#This Row],[Date]])</f>
        <v>38</v>
      </c>
      <c r="D5232" s="104" t="s">
        <v>6396</v>
      </c>
      <c r="E5232" s="104" t="s">
        <v>256</v>
      </c>
      <c r="F5232" s="104">
        <v>70</v>
      </c>
      <c r="G5232" s="104" t="s">
        <v>284</v>
      </c>
      <c r="H5232" s="105">
        <v>9</v>
      </c>
      <c r="I5232" s="104"/>
      <c r="J5232" s="104" t="s">
        <v>258</v>
      </c>
      <c r="K5232" s="104" t="s">
        <v>81</v>
      </c>
      <c r="L5232" s="104" t="s">
        <v>259</v>
      </c>
      <c r="M5232" s="104" t="s">
        <v>328</v>
      </c>
      <c r="N5232" s="104"/>
      <c r="O5232" s="106"/>
      <c r="P5232" s="111" t="s">
        <v>3689</v>
      </c>
      <c r="Q5232" s="153" t="s">
        <v>519</v>
      </c>
      <c r="R5232" s="153" t="s">
        <v>520</v>
      </c>
      <c r="S5232" s="153">
        <v>4.1666666666666657E-2</v>
      </c>
      <c r="T5232" s="153" t="s">
        <v>519</v>
      </c>
      <c r="U5232" s="153" t="s">
        <v>520</v>
      </c>
      <c r="V5232" s="153">
        <f>IF(ISBLANK(T5232),"",Tabella2[[#This Row],[ACT STOP]]-Tabella2[[#This Row],[ACT START]])</f>
        <v>4.166666666666663E-2</v>
      </c>
      <c r="W5232" s="104" t="s">
        <v>92</v>
      </c>
      <c r="X5232" s="104" t="s">
        <v>91</v>
      </c>
      <c r="Y5232" s="110"/>
      <c r="Z5232" s="106"/>
      <c r="AA5232" s="104"/>
      <c r="AB5232" s="107"/>
      <c r="AC5232" s="72">
        <v>1</v>
      </c>
      <c r="AH5232" s="70"/>
      <c r="AI5232" s="70"/>
      <c r="AJ5232">
        <v>0</v>
      </c>
      <c r="AL5232" s="70"/>
      <c r="BM5232" s="135" t="s">
        <v>519</v>
      </c>
      <c r="BN5232" s="136" t="s">
        <v>520</v>
      </c>
      <c r="BO5232" s="101"/>
      <c r="BR5232" s="109" t="str">
        <f t="shared" si="81"/>
        <v>SH-25-5221</v>
      </c>
      <c r="BS5232" s="109" t="s">
        <v>339</v>
      </c>
      <c r="BT5232" t="s">
        <v>92</v>
      </c>
      <c r="BU5232" t="s">
        <v>10865</v>
      </c>
    </row>
    <row r="5233" spans="1:73" hidden="1">
      <c r="A5233" s="103" t="s">
        <v>10866</v>
      </c>
      <c r="B5233" s="102">
        <v>45916</v>
      </c>
      <c r="C5233" s="104">
        <f>_xlfn.ISOWEEKNUM(Tabella2[[#This Row],[Date]])</f>
        <v>38</v>
      </c>
      <c r="D5233" s="104" t="s">
        <v>751</v>
      </c>
      <c r="E5233" s="104" t="s">
        <v>256</v>
      </c>
      <c r="F5233" s="104">
        <v>78</v>
      </c>
      <c r="G5233" s="104" t="s">
        <v>257</v>
      </c>
      <c r="H5233" s="105">
        <v>17</v>
      </c>
      <c r="I5233" s="104" t="s">
        <v>258</v>
      </c>
      <c r="J5233" s="104"/>
      <c r="K5233" s="104" t="s">
        <v>77</v>
      </c>
      <c r="L5233" s="104" t="s">
        <v>259</v>
      </c>
      <c r="M5233" s="104" t="s">
        <v>276</v>
      </c>
      <c r="N5233" s="104"/>
      <c r="O5233" s="106"/>
      <c r="P5233" s="111" t="s">
        <v>467</v>
      </c>
      <c r="Q5233" s="153" t="s">
        <v>519</v>
      </c>
      <c r="R5233" s="153" t="s">
        <v>520</v>
      </c>
      <c r="S5233" s="153">
        <v>4.1666666666666657E-2</v>
      </c>
      <c r="T5233" s="153" t="s">
        <v>519</v>
      </c>
      <c r="U5233" s="153" t="s">
        <v>520</v>
      </c>
      <c r="V5233" s="153">
        <f>IF(ISBLANK(T5233),"",Tabella2[[#This Row],[ACT STOP]]-Tabella2[[#This Row],[ACT START]])</f>
        <v>4.166666666666663E-2</v>
      </c>
      <c r="W5233" s="104" t="s">
        <v>92</v>
      </c>
      <c r="X5233" s="104" t="s">
        <v>91</v>
      </c>
      <c r="Y5233" s="110"/>
      <c r="Z5233" s="106"/>
      <c r="AA5233" s="104"/>
      <c r="AB5233" s="107"/>
      <c r="AC5233" s="72">
        <v>1</v>
      </c>
      <c r="AH5233" s="70"/>
      <c r="AI5233" s="70"/>
      <c r="AJ5233">
        <v>0</v>
      </c>
      <c r="AL5233" s="70"/>
      <c r="BM5233" s="135" t="s">
        <v>519</v>
      </c>
      <c r="BN5233" s="136" t="s">
        <v>520</v>
      </c>
      <c r="BO5233" s="101"/>
      <c r="BR5233" s="109" t="str">
        <f t="shared" si="81"/>
        <v>SH-25-5222</v>
      </c>
      <c r="BS5233" s="109" t="s">
        <v>393</v>
      </c>
      <c r="BT5233" t="s">
        <v>92</v>
      </c>
      <c r="BU5233" t="s">
        <v>10867</v>
      </c>
    </row>
    <row r="5234" spans="1:73" hidden="1">
      <c r="A5234" s="103" t="s">
        <v>10868</v>
      </c>
      <c r="B5234" s="102">
        <v>45916</v>
      </c>
      <c r="C5234" s="104">
        <f>_xlfn.ISOWEEKNUM(Tabella2[[#This Row],[Date]])</f>
        <v>38</v>
      </c>
      <c r="D5234" s="104" t="s">
        <v>195</v>
      </c>
      <c r="E5234" s="104" t="s">
        <v>327</v>
      </c>
      <c r="F5234" s="104">
        <v>75</v>
      </c>
      <c r="G5234" s="104" t="s">
        <v>257</v>
      </c>
      <c r="H5234" s="105">
        <v>2</v>
      </c>
      <c r="I5234" s="104" t="s">
        <v>258</v>
      </c>
      <c r="J5234" s="104"/>
      <c r="K5234" s="104" t="s">
        <v>77</v>
      </c>
      <c r="L5234" s="104" t="s">
        <v>259</v>
      </c>
      <c r="M5234" s="104" t="s">
        <v>276</v>
      </c>
      <c r="N5234" s="104"/>
      <c r="O5234" s="106"/>
      <c r="P5234" s="111" t="s">
        <v>467</v>
      </c>
      <c r="Q5234" s="153" t="s">
        <v>286</v>
      </c>
      <c r="R5234" s="153" t="s">
        <v>631</v>
      </c>
      <c r="S5234" s="153">
        <v>4.1666666666666657E-2</v>
      </c>
      <c r="T5234" s="153" t="s">
        <v>286</v>
      </c>
      <c r="U5234" s="153" t="s">
        <v>631</v>
      </c>
      <c r="V5234" s="153">
        <f>IF(ISBLANK(T5234),"",Tabella2[[#This Row],[ACT STOP]]-Tabella2[[#This Row],[ACT START]])</f>
        <v>4.1666666666666685E-2</v>
      </c>
      <c r="W5234" s="104" t="s">
        <v>92</v>
      </c>
      <c r="X5234" s="104" t="s">
        <v>91</v>
      </c>
      <c r="Y5234" s="110"/>
      <c r="Z5234" s="106"/>
      <c r="AA5234" s="104">
        <v>0</v>
      </c>
      <c r="AB5234" s="107">
        <v>0</v>
      </c>
      <c r="AC5234" s="72">
        <v>1</v>
      </c>
      <c r="AF5234" t="s">
        <v>10869</v>
      </c>
      <c r="AG5234" t="s">
        <v>368</v>
      </c>
      <c r="AH5234" s="70" t="s">
        <v>116</v>
      </c>
      <c r="AI5234" s="70" t="s">
        <v>10809</v>
      </c>
      <c r="AL5234" s="70"/>
      <c r="BL5234" t="s">
        <v>10870</v>
      </c>
      <c r="BM5234" s="135" t="str">
        <f>Tabella2[[#This Row],[ACT START]]</f>
        <v>08:00</v>
      </c>
      <c r="BN5234" s="136" t="str">
        <f>Tabella2[[#This Row],[ACT STOP]]</f>
        <v>09:00</v>
      </c>
      <c r="BO5234" s="101"/>
      <c r="BR5234" s="109" t="str">
        <f t="shared" si="81"/>
        <v>SH-25-5223</v>
      </c>
      <c r="BS5234" s="109"/>
      <c r="BT5234" t="s">
        <v>92</v>
      </c>
    </row>
    <row r="5235" spans="1:73" hidden="1">
      <c r="A5235" s="103" t="s">
        <v>10871</v>
      </c>
      <c r="B5235" s="102">
        <v>45917</v>
      </c>
      <c r="C5235" s="104">
        <f>_xlfn.ISOWEEKNUM(Tabella2[[#This Row],[Date]])</f>
        <v>38</v>
      </c>
      <c r="D5235" s="104" t="s">
        <v>763</v>
      </c>
      <c r="E5235" s="104" t="s">
        <v>256</v>
      </c>
      <c r="F5235" s="104">
        <v>63</v>
      </c>
      <c r="G5235" s="104" t="s">
        <v>257</v>
      </c>
      <c r="H5235" s="105">
        <v>10</v>
      </c>
      <c r="I5235" s="104"/>
      <c r="J5235" s="104" t="s">
        <v>258</v>
      </c>
      <c r="K5235" s="104" t="s">
        <v>79</v>
      </c>
      <c r="L5235" s="104" t="s">
        <v>299</v>
      </c>
      <c r="M5235" s="104" t="s">
        <v>361</v>
      </c>
      <c r="N5235" s="104"/>
      <c r="O5235" s="106" t="str">
        <f>A5236</f>
        <v>17641</v>
      </c>
      <c r="P5235" s="111" t="s">
        <v>2108</v>
      </c>
      <c r="Q5235" s="153" t="s">
        <v>286</v>
      </c>
      <c r="R5235" s="153" t="s">
        <v>631</v>
      </c>
      <c r="S5235" s="153">
        <v>4.1666666666666657E-2</v>
      </c>
      <c r="T5235" s="153">
        <v>0.33333333333333331</v>
      </c>
      <c r="U5235" s="153">
        <v>0.375</v>
      </c>
      <c r="V5235" s="153">
        <f>IF(ISBLANK(T5235),"",Tabella2[[#This Row],[ACT STOP]]-Tabella2[[#This Row],[ACT START]])</f>
        <v>4.1666666666666685E-2</v>
      </c>
      <c r="W5235" s="104" t="s">
        <v>92</v>
      </c>
      <c r="X5235" s="104" t="s">
        <v>91</v>
      </c>
      <c r="Y5235" s="110"/>
      <c r="Z5235" s="106"/>
      <c r="AA5235" s="104"/>
      <c r="AB5235" s="107"/>
      <c r="AC5235" s="72">
        <v>1</v>
      </c>
      <c r="AH5235" s="70"/>
      <c r="AI5235" s="70"/>
      <c r="AJ5235">
        <v>0</v>
      </c>
      <c r="AL5235" s="70"/>
      <c r="BM5235" s="135">
        <v>0.33333333333333331</v>
      </c>
      <c r="BN5235" s="136">
        <v>0.375</v>
      </c>
      <c r="BO5235" s="101"/>
      <c r="BR5235" s="109" t="str">
        <f t="shared" si="81"/>
        <v>SH-25-5224</v>
      </c>
      <c r="BS5235" s="109" t="s">
        <v>552</v>
      </c>
      <c r="BT5235" t="s">
        <v>92</v>
      </c>
      <c r="BU5235" t="s">
        <v>10872</v>
      </c>
    </row>
    <row r="5236" spans="1:73" hidden="1">
      <c r="A5236" s="103" t="s">
        <v>10873</v>
      </c>
      <c r="B5236" s="102">
        <v>45917</v>
      </c>
      <c r="C5236" s="104">
        <f>_xlfn.ISOWEEKNUM(Tabella2[[#This Row],[Date]])</f>
        <v>38</v>
      </c>
      <c r="D5236" s="104" t="s">
        <v>195</v>
      </c>
      <c r="E5236" s="104" t="s">
        <v>298</v>
      </c>
      <c r="F5236" s="104"/>
      <c r="G5236" s="104" t="s">
        <v>257</v>
      </c>
      <c r="H5236" s="105">
        <v>1</v>
      </c>
      <c r="I5236" s="104"/>
      <c r="J5236" s="104" t="s">
        <v>258</v>
      </c>
      <c r="K5236" s="104" t="s">
        <v>78</v>
      </c>
      <c r="L5236" s="104" t="s">
        <v>299</v>
      </c>
      <c r="M5236" s="104" t="s">
        <v>361</v>
      </c>
      <c r="N5236" s="104"/>
      <c r="O5236" s="106" t="str">
        <f>A5235</f>
        <v>17640</v>
      </c>
      <c r="P5236" s="111" t="s">
        <v>300</v>
      </c>
      <c r="Q5236" s="153">
        <v>0.33333333333333331</v>
      </c>
      <c r="R5236" s="153">
        <v>0.375</v>
      </c>
      <c r="S5236" s="153">
        <v>4.1666666666666657E-2</v>
      </c>
      <c r="T5236" s="153">
        <v>0.33333333333333331</v>
      </c>
      <c r="U5236" s="153">
        <v>0.375</v>
      </c>
      <c r="V5236" s="153">
        <f>IF(ISBLANK(T5236),"",Tabella2[[#This Row],[ACT STOP]]-Tabella2[[#This Row],[ACT START]])</f>
        <v>4.1666666666666685E-2</v>
      </c>
      <c r="W5236" s="104" t="s">
        <v>122</v>
      </c>
      <c r="X5236" s="104" t="s">
        <v>91</v>
      </c>
      <c r="Y5236" s="110"/>
      <c r="Z5236" s="106"/>
      <c r="AA5236" s="104"/>
      <c r="AB5236" s="107"/>
      <c r="AC5236" s="72">
        <v>1</v>
      </c>
      <c r="AH5236" s="70"/>
      <c r="AI5236" s="70"/>
      <c r="AJ5236">
        <v>0</v>
      </c>
      <c r="AL5236" s="70"/>
      <c r="BM5236" s="135">
        <v>0.33333333333333331</v>
      </c>
      <c r="BN5236" s="136">
        <v>0.375</v>
      </c>
      <c r="BO5236" s="101"/>
      <c r="BR5236" s="109" t="str">
        <f t="shared" si="81"/>
        <v>SH-25-5225</v>
      </c>
      <c r="BS5236" s="109" t="s">
        <v>332</v>
      </c>
      <c r="BT5236" t="s">
        <v>122</v>
      </c>
      <c r="BU5236" t="s">
        <v>302</v>
      </c>
    </row>
    <row r="5237" spans="1:73" hidden="1">
      <c r="A5237" s="103" t="s">
        <v>10874</v>
      </c>
      <c r="B5237" s="102">
        <v>45917</v>
      </c>
      <c r="C5237" s="104">
        <f>_xlfn.ISOWEEKNUM(Tabella2[[#This Row],[Date]])</f>
        <v>38</v>
      </c>
      <c r="D5237" s="104" t="s">
        <v>763</v>
      </c>
      <c r="E5237" s="104" t="s">
        <v>256</v>
      </c>
      <c r="F5237" s="104">
        <v>68</v>
      </c>
      <c r="G5237" s="104" t="s">
        <v>257</v>
      </c>
      <c r="H5237" s="105">
        <v>2</v>
      </c>
      <c r="I5237" s="104"/>
      <c r="J5237" s="104" t="s">
        <v>258</v>
      </c>
      <c r="K5237" s="104" t="s">
        <v>83</v>
      </c>
      <c r="L5237" s="104" t="s">
        <v>299</v>
      </c>
      <c r="M5237" s="104" t="s">
        <v>361</v>
      </c>
      <c r="N5237" s="104"/>
      <c r="O5237" s="106" t="str">
        <f>A5238</f>
        <v>17643</v>
      </c>
      <c r="P5237" s="111" t="s">
        <v>2108</v>
      </c>
      <c r="Q5237" s="153" t="s">
        <v>286</v>
      </c>
      <c r="R5237" s="153" t="s">
        <v>631</v>
      </c>
      <c r="S5237" s="153">
        <v>4.1666666666666657E-2</v>
      </c>
      <c r="T5237" s="153">
        <v>0.33333333333333331</v>
      </c>
      <c r="U5237" s="153">
        <v>0.375</v>
      </c>
      <c r="V5237" s="153">
        <f>IF(ISBLANK(T5237),"",Tabella2[[#This Row],[ACT STOP]]-Tabella2[[#This Row],[ACT START]])</f>
        <v>4.1666666666666685E-2</v>
      </c>
      <c r="W5237" s="104" t="s">
        <v>92</v>
      </c>
      <c r="X5237" s="104" t="s">
        <v>91</v>
      </c>
      <c r="Y5237" s="110"/>
      <c r="Z5237" s="106"/>
      <c r="AA5237" s="104"/>
      <c r="AB5237" s="107"/>
      <c r="AC5237" s="72">
        <v>1</v>
      </c>
      <c r="AH5237" s="70"/>
      <c r="AI5237" s="70"/>
      <c r="AJ5237">
        <v>0</v>
      </c>
      <c r="AL5237" s="70"/>
      <c r="BM5237" s="135">
        <v>0.33333333333333331</v>
      </c>
      <c r="BN5237" s="136">
        <v>0.375</v>
      </c>
      <c r="BO5237" s="101"/>
      <c r="BR5237" s="109" t="str">
        <f t="shared" si="81"/>
        <v>SH-25-5226</v>
      </c>
      <c r="BS5237" s="109" t="s">
        <v>368</v>
      </c>
      <c r="BT5237" t="s">
        <v>92</v>
      </c>
      <c r="BU5237" t="s">
        <v>10875</v>
      </c>
    </row>
    <row r="5238" spans="1:73" hidden="1">
      <c r="A5238" s="103" t="s">
        <v>10876</v>
      </c>
      <c r="B5238" s="102">
        <v>45917</v>
      </c>
      <c r="C5238" s="104">
        <f>_xlfn.ISOWEEKNUM(Tabella2[[#This Row],[Date]])</f>
        <v>38</v>
      </c>
      <c r="D5238" s="104" t="s">
        <v>195</v>
      </c>
      <c r="E5238" s="104" t="s">
        <v>298</v>
      </c>
      <c r="F5238" s="104"/>
      <c r="G5238" s="104" t="s">
        <v>257</v>
      </c>
      <c r="H5238" s="105">
        <v>5</v>
      </c>
      <c r="I5238" s="104"/>
      <c r="J5238" s="104" t="s">
        <v>258</v>
      </c>
      <c r="K5238" s="104" t="s">
        <v>80</v>
      </c>
      <c r="L5238" s="104" t="s">
        <v>299</v>
      </c>
      <c r="M5238" s="104" t="s">
        <v>361</v>
      </c>
      <c r="N5238" s="104"/>
      <c r="O5238" s="106" t="str">
        <f>A5237</f>
        <v>17642</v>
      </c>
      <c r="P5238" s="111" t="s">
        <v>300</v>
      </c>
      <c r="Q5238" s="153">
        <v>0.33333333333333331</v>
      </c>
      <c r="R5238" s="153">
        <v>0.375</v>
      </c>
      <c r="S5238" s="153">
        <v>4.1666666666666657E-2</v>
      </c>
      <c r="T5238" s="153">
        <v>0.33333333333333331</v>
      </c>
      <c r="U5238" s="153">
        <v>0.375</v>
      </c>
      <c r="V5238" s="153">
        <f>IF(ISBLANK(T5238),"",Tabella2[[#This Row],[ACT STOP]]-Tabella2[[#This Row],[ACT START]])</f>
        <v>4.1666666666666685E-2</v>
      </c>
      <c r="W5238" s="104" t="s">
        <v>122</v>
      </c>
      <c r="X5238" s="104" t="s">
        <v>91</v>
      </c>
      <c r="Y5238" s="110"/>
      <c r="Z5238" s="106"/>
      <c r="AA5238" s="104"/>
      <c r="AB5238" s="107"/>
      <c r="AC5238" s="72">
        <v>1</v>
      </c>
      <c r="AH5238" s="70"/>
      <c r="AI5238" s="70"/>
      <c r="AJ5238">
        <v>0</v>
      </c>
      <c r="AL5238" s="70"/>
      <c r="BM5238" s="135">
        <v>0.33333333333333331</v>
      </c>
      <c r="BN5238" s="136">
        <v>0.375</v>
      </c>
      <c r="BO5238" s="101"/>
      <c r="BR5238" s="109" t="str">
        <f t="shared" si="81"/>
        <v>SH-25-5227</v>
      </c>
      <c r="BS5238" s="109" t="s">
        <v>416</v>
      </c>
      <c r="BT5238" t="s">
        <v>122</v>
      </c>
      <c r="BU5238" t="s">
        <v>302</v>
      </c>
    </row>
    <row r="5239" spans="1:73" hidden="1">
      <c r="A5239" s="103" t="s">
        <v>10877</v>
      </c>
      <c r="B5239" s="102">
        <v>45917</v>
      </c>
      <c r="C5239" s="104">
        <f>_xlfn.ISOWEEKNUM(Tabella2[[#This Row],[Date]])</f>
        <v>38</v>
      </c>
      <c r="D5239" s="104" t="s">
        <v>860</v>
      </c>
      <c r="E5239" s="104" t="s">
        <v>284</v>
      </c>
      <c r="F5239" s="104">
        <v>81</v>
      </c>
      <c r="G5239" s="104" t="s">
        <v>284</v>
      </c>
      <c r="H5239" s="105">
        <v>23</v>
      </c>
      <c r="I5239" s="104"/>
      <c r="J5239" s="104" t="s">
        <v>258</v>
      </c>
      <c r="K5239" s="104" t="s">
        <v>75</v>
      </c>
      <c r="L5239" s="104" t="s">
        <v>299</v>
      </c>
      <c r="M5239" s="104" t="s">
        <v>328</v>
      </c>
      <c r="N5239" s="104"/>
      <c r="O5239" s="106" t="str">
        <f>A5240</f>
        <v>17645</v>
      </c>
      <c r="P5239" s="111" t="s">
        <v>4012</v>
      </c>
      <c r="Q5239" s="153" t="s">
        <v>286</v>
      </c>
      <c r="R5239" s="153" t="s">
        <v>631</v>
      </c>
      <c r="S5239" s="153">
        <v>4.1666666666666657E-2</v>
      </c>
      <c r="T5239" s="153">
        <v>0.33333333333333331</v>
      </c>
      <c r="U5239" s="153">
        <v>0.375</v>
      </c>
      <c r="V5239" s="153">
        <f>IF(ISBLANK(T5239),"",Tabella2[[#This Row],[ACT STOP]]-Tabella2[[#This Row],[ACT START]])</f>
        <v>4.1666666666666685E-2</v>
      </c>
      <c r="W5239" s="104" t="s">
        <v>92</v>
      </c>
      <c r="X5239" s="104" t="s">
        <v>91</v>
      </c>
      <c r="Y5239" s="110"/>
      <c r="Z5239" s="106"/>
      <c r="AA5239" s="104"/>
      <c r="AB5239" s="107"/>
      <c r="AC5239" s="72">
        <v>1</v>
      </c>
      <c r="AH5239" s="70"/>
      <c r="AI5239" s="70"/>
      <c r="AJ5239">
        <v>0</v>
      </c>
      <c r="AL5239" s="70"/>
      <c r="BM5239" s="135">
        <v>0.33333333333333331</v>
      </c>
      <c r="BN5239" s="136">
        <v>0.375</v>
      </c>
      <c r="BO5239" s="101"/>
      <c r="BR5239" s="109" t="str">
        <f t="shared" si="81"/>
        <v>SH-25-5228</v>
      </c>
      <c r="BS5239" s="109" t="s">
        <v>358</v>
      </c>
      <c r="BT5239" t="s">
        <v>92</v>
      </c>
      <c r="BU5239" t="s">
        <v>10878</v>
      </c>
    </row>
    <row r="5240" spans="1:73" hidden="1">
      <c r="A5240" s="103" t="s">
        <v>10879</v>
      </c>
      <c r="B5240" s="102">
        <v>45917</v>
      </c>
      <c r="C5240" s="104">
        <f>_xlfn.ISOWEEKNUM(Tabella2[[#This Row],[Date]])</f>
        <v>38</v>
      </c>
      <c r="D5240" s="104" t="s">
        <v>860</v>
      </c>
      <c r="E5240" s="104" t="s">
        <v>284</v>
      </c>
      <c r="F5240" s="104">
        <v>80</v>
      </c>
      <c r="G5240" s="104" t="s">
        <v>284</v>
      </c>
      <c r="H5240" s="105">
        <v>22</v>
      </c>
      <c r="I5240" s="104"/>
      <c r="J5240" s="104" t="s">
        <v>258</v>
      </c>
      <c r="K5240" s="104" t="s">
        <v>77</v>
      </c>
      <c r="L5240" s="104" t="s">
        <v>299</v>
      </c>
      <c r="M5240" s="104" t="s">
        <v>328</v>
      </c>
      <c r="N5240" s="104"/>
      <c r="O5240" s="106" t="str">
        <f>A5239</f>
        <v>17644</v>
      </c>
      <c r="P5240" s="111" t="s">
        <v>4012</v>
      </c>
      <c r="Q5240" s="153">
        <v>0.33333333333333331</v>
      </c>
      <c r="R5240" s="153">
        <v>0.375</v>
      </c>
      <c r="S5240" s="153">
        <v>4.1666666666666657E-2</v>
      </c>
      <c r="T5240" s="153">
        <v>0.33333333333333331</v>
      </c>
      <c r="U5240" s="153">
        <v>0.375</v>
      </c>
      <c r="V5240" s="153">
        <f>IF(ISBLANK(T5240),"",Tabella2[[#This Row],[ACT STOP]]-Tabella2[[#This Row],[ACT START]])</f>
        <v>4.1666666666666685E-2</v>
      </c>
      <c r="W5240" s="104" t="s">
        <v>92</v>
      </c>
      <c r="X5240" s="104" t="s">
        <v>91</v>
      </c>
      <c r="Y5240" s="110"/>
      <c r="Z5240" s="106"/>
      <c r="AA5240" s="104"/>
      <c r="AB5240" s="107"/>
      <c r="AC5240" s="72">
        <v>1</v>
      </c>
      <c r="AH5240" s="70"/>
      <c r="AI5240" s="70"/>
      <c r="AJ5240">
        <v>0</v>
      </c>
      <c r="AL5240" s="70"/>
      <c r="BM5240" s="135">
        <v>0.33333333333333331</v>
      </c>
      <c r="BN5240" s="136">
        <v>0.375</v>
      </c>
      <c r="BO5240" s="101"/>
      <c r="BR5240" s="109" t="str">
        <f t="shared" si="81"/>
        <v>SH-25-5229</v>
      </c>
      <c r="BS5240" s="109" t="s">
        <v>295</v>
      </c>
      <c r="BT5240" t="s">
        <v>92</v>
      </c>
      <c r="BU5240" t="s">
        <v>10880</v>
      </c>
    </row>
    <row r="5241" spans="1:73" hidden="1">
      <c r="A5241" s="103" t="s">
        <v>10881</v>
      </c>
      <c r="B5241" s="102">
        <v>45917</v>
      </c>
      <c r="C5241" s="104">
        <f>_xlfn.ISOWEEKNUM(Tabella2[[#This Row],[Date]])</f>
        <v>38</v>
      </c>
      <c r="D5241" s="104" t="s">
        <v>471</v>
      </c>
      <c r="E5241" s="104" t="s">
        <v>327</v>
      </c>
      <c r="F5241" s="104">
        <v>34</v>
      </c>
      <c r="G5241" s="104" t="s">
        <v>257</v>
      </c>
      <c r="H5241" s="105">
        <v>9</v>
      </c>
      <c r="I5241" s="104" t="s">
        <v>258</v>
      </c>
      <c r="J5241" s="104"/>
      <c r="K5241" s="104" t="s">
        <v>79</v>
      </c>
      <c r="L5241" s="104" t="s">
        <v>259</v>
      </c>
      <c r="M5241" s="104" t="s">
        <v>386</v>
      </c>
      <c r="N5241" s="104"/>
      <c r="O5241" s="106"/>
      <c r="P5241" s="111" t="s">
        <v>3511</v>
      </c>
      <c r="Q5241" s="153" t="s">
        <v>262</v>
      </c>
      <c r="R5241" s="153" t="s">
        <v>263</v>
      </c>
      <c r="S5241" s="153">
        <v>4.1666666666666657E-2</v>
      </c>
      <c r="T5241" s="153" t="s">
        <v>262</v>
      </c>
      <c r="U5241" s="153" t="s">
        <v>263</v>
      </c>
      <c r="V5241" s="153">
        <f>IF(ISBLANK(T5241),"",Tabella2[[#This Row],[ACT STOP]]-Tabella2[[#This Row],[ACT START]])</f>
        <v>4.1666666666666685E-2</v>
      </c>
      <c r="W5241" s="104" t="s">
        <v>92</v>
      </c>
      <c r="X5241" s="104" t="s">
        <v>91</v>
      </c>
      <c r="Y5241" s="110"/>
      <c r="Z5241" s="106"/>
      <c r="AA5241" s="104"/>
      <c r="AB5241" s="107"/>
      <c r="AC5241" s="72">
        <v>1</v>
      </c>
      <c r="AH5241" s="70"/>
      <c r="AI5241" s="70"/>
      <c r="AJ5241">
        <v>0</v>
      </c>
      <c r="AL5241" s="70"/>
      <c r="BM5241" s="135" t="s">
        <v>262</v>
      </c>
      <c r="BN5241" s="136" t="s">
        <v>263</v>
      </c>
      <c r="BO5241" s="101"/>
      <c r="BR5241" s="109" t="str">
        <f t="shared" si="81"/>
        <v>SH-25-5230</v>
      </c>
      <c r="BS5241" s="109" t="s">
        <v>318</v>
      </c>
      <c r="BT5241" t="s">
        <v>92</v>
      </c>
      <c r="BU5241" t="s">
        <v>10882</v>
      </c>
    </row>
    <row r="5242" spans="1:73" hidden="1">
      <c r="A5242" s="103" t="s">
        <v>10883</v>
      </c>
      <c r="B5242" s="102">
        <v>45917</v>
      </c>
      <c r="C5242" s="104">
        <f>_xlfn.ISOWEEKNUM(Tabella2[[#This Row],[Date]])</f>
        <v>38</v>
      </c>
      <c r="D5242" s="104" t="s">
        <v>763</v>
      </c>
      <c r="E5242" s="104" t="s">
        <v>256</v>
      </c>
      <c r="F5242" s="104">
        <v>65</v>
      </c>
      <c r="G5242" s="104" t="s">
        <v>257</v>
      </c>
      <c r="H5242" s="105">
        <v>14</v>
      </c>
      <c r="I5242" s="104"/>
      <c r="J5242" s="104" t="s">
        <v>258</v>
      </c>
      <c r="K5242" s="104" t="s">
        <v>78</v>
      </c>
      <c r="L5242" s="104" t="s">
        <v>259</v>
      </c>
      <c r="M5242" s="104" t="s">
        <v>276</v>
      </c>
      <c r="N5242" s="104"/>
      <c r="O5242" s="106"/>
      <c r="P5242" s="111" t="s">
        <v>8294</v>
      </c>
      <c r="Q5242" s="153" t="s">
        <v>262</v>
      </c>
      <c r="R5242" s="153" t="s">
        <v>263</v>
      </c>
      <c r="S5242" s="153">
        <v>4.1666666666666657E-2</v>
      </c>
      <c r="T5242" s="153" t="s">
        <v>262</v>
      </c>
      <c r="U5242" s="153" t="s">
        <v>263</v>
      </c>
      <c r="V5242" s="153">
        <f>IF(ISBLANK(T5242),"",Tabella2[[#This Row],[ACT STOP]]-Tabella2[[#This Row],[ACT START]])</f>
        <v>4.1666666666666685E-2</v>
      </c>
      <c r="W5242" s="104" t="s">
        <v>92</v>
      </c>
      <c r="X5242" s="104" t="s">
        <v>91</v>
      </c>
      <c r="Y5242" s="110"/>
      <c r="Z5242" s="106"/>
      <c r="AA5242" s="104"/>
      <c r="AB5242" s="107"/>
      <c r="AC5242" s="72">
        <v>1</v>
      </c>
      <c r="AH5242" s="70"/>
      <c r="AI5242" s="70"/>
      <c r="AJ5242">
        <v>0</v>
      </c>
      <c r="AL5242" s="70"/>
      <c r="BM5242" s="135" t="s">
        <v>262</v>
      </c>
      <c r="BN5242" s="136" t="s">
        <v>263</v>
      </c>
      <c r="BO5242" s="101"/>
      <c r="BR5242" s="109" t="str">
        <f t="shared" si="81"/>
        <v>SH-25-5231</v>
      </c>
      <c r="BS5242" s="109" t="s">
        <v>372</v>
      </c>
      <c r="BT5242" t="s">
        <v>92</v>
      </c>
      <c r="BU5242" t="s">
        <v>10884</v>
      </c>
    </row>
    <row r="5243" spans="1:73" hidden="1">
      <c r="A5243" s="103" t="s">
        <v>10885</v>
      </c>
      <c r="B5243" s="102">
        <v>45917</v>
      </c>
      <c r="C5243" s="104">
        <f>_xlfn.ISOWEEKNUM(Tabella2[[#This Row],[Date]])</f>
        <v>38</v>
      </c>
      <c r="D5243" s="104" t="s">
        <v>722</v>
      </c>
      <c r="E5243" s="104" t="s">
        <v>327</v>
      </c>
      <c r="F5243" s="104">
        <v>82</v>
      </c>
      <c r="G5243" s="104" t="s">
        <v>257</v>
      </c>
      <c r="H5243" s="105">
        <v>32</v>
      </c>
      <c r="I5243" s="104" t="s">
        <v>258</v>
      </c>
      <c r="J5243" s="104"/>
      <c r="K5243" s="104" t="s">
        <v>83</v>
      </c>
      <c r="L5243" s="104" t="s">
        <v>299</v>
      </c>
      <c r="M5243" s="104" t="s">
        <v>276</v>
      </c>
      <c r="N5243" s="104"/>
      <c r="O5243" s="106" t="str">
        <f>A5244</f>
        <v>17649</v>
      </c>
      <c r="P5243" s="111" t="s">
        <v>5341</v>
      </c>
      <c r="Q5243" s="153" t="s">
        <v>262</v>
      </c>
      <c r="R5243" s="153">
        <v>0.41666666666666669</v>
      </c>
      <c r="S5243" s="153">
        <v>2.0833333333333329E-2</v>
      </c>
      <c r="T5243" s="153" t="s">
        <v>262</v>
      </c>
      <c r="U5243" s="153">
        <v>0.41666666666666669</v>
      </c>
      <c r="V5243" s="153">
        <f>IF(ISBLANK(T5243),"",Tabella2[[#This Row],[ACT STOP]]-Tabella2[[#This Row],[ACT START]])</f>
        <v>2.083333333333337E-2</v>
      </c>
      <c r="W5243" s="104" t="s">
        <v>92</v>
      </c>
      <c r="X5243" s="104" t="s">
        <v>91</v>
      </c>
      <c r="Y5243" s="110"/>
      <c r="Z5243" s="106"/>
      <c r="AA5243" s="104"/>
      <c r="AB5243" s="107"/>
      <c r="AC5243" s="72">
        <v>1</v>
      </c>
      <c r="AH5243" s="70"/>
      <c r="AI5243" s="70"/>
      <c r="AJ5243">
        <v>0</v>
      </c>
      <c r="AL5243" s="70"/>
      <c r="BM5243" s="135" t="s">
        <v>262</v>
      </c>
      <c r="BN5243" s="136">
        <v>0.41666666666666669</v>
      </c>
      <c r="BO5243" s="101"/>
      <c r="BR5243" s="109" t="str">
        <f t="shared" si="81"/>
        <v>SH-25-5232</v>
      </c>
      <c r="BS5243" s="109" t="s">
        <v>356</v>
      </c>
      <c r="BT5243" t="s">
        <v>92</v>
      </c>
      <c r="BU5243" t="s">
        <v>10886</v>
      </c>
    </row>
    <row r="5244" spans="1:73" hidden="1">
      <c r="A5244" s="103" t="s">
        <v>10887</v>
      </c>
      <c r="B5244" s="102">
        <v>45917</v>
      </c>
      <c r="C5244" s="104">
        <f>_xlfn.ISOWEEKNUM(Tabella2[[#This Row],[Date]])</f>
        <v>38</v>
      </c>
      <c r="D5244" s="104" t="s">
        <v>195</v>
      </c>
      <c r="E5244" s="104" t="s">
        <v>880</v>
      </c>
      <c r="F5244" s="104"/>
      <c r="G5244" s="104" t="s">
        <v>284</v>
      </c>
      <c r="H5244" s="105">
        <v>9</v>
      </c>
      <c r="I5244" s="104"/>
      <c r="J5244" s="104" t="s">
        <v>258</v>
      </c>
      <c r="K5244" s="104" t="s">
        <v>80</v>
      </c>
      <c r="L5244" s="104" t="s">
        <v>299</v>
      </c>
      <c r="M5244" s="104" t="s">
        <v>276</v>
      </c>
      <c r="N5244" s="104"/>
      <c r="O5244" s="106" t="str">
        <f>A5243</f>
        <v>17648</v>
      </c>
      <c r="P5244" s="111" t="s">
        <v>300</v>
      </c>
      <c r="Q5244" s="153">
        <v>0.39583333333333331</v>
      </c>
      <c r="R5244" s="153">
        <v>0.41666666666666669</v>
      </c>
      <c r="S5244" s="153">
        <v>2.0833333333333329E-2</v>
      </c>
      <c r="T5244" s="153">
        <v>0.39583333333333331</v>
      </c>
      <c r="U5244" s="153">
        <v>0.41666666666666669</v>
      </c>
      <c r="V5244" s="153">
        <f>IF(ISBLANK(T5244),"",Tabella2[[#This Row],[ACT STOP]]-Tabella2[[#This Row],[ACT START]])</f>
        <v>2.083333333333337E-2</v>
      </c>
      <c r="W5244" s="104" t="s">
        <v>122</v>
      </c>
      <c r="X5244" s="104" t="s">
        <v>91</v>
      </c>
      <c r="Y5244" s="110"/>
      <c r="Z5244" s="106"/>
      <c r="AA5244" s="104"/>
      <c r="AB5244" s="107"/>
      <c r="AC5244" s="72">
        <v>1</v>
      </c>
      <c r="AH5244" s="70"/>
      <c r="AI5244" s="70"/>
      <c r="AJ5244">
        <v>0</v>
      </c>
      <c r="AL5244" s="70"/>
      <c r="BM5244" s="135">
        <v>0.39583333333333331</v>
      </c>
      <c r="BN5244" s="136">
        <v>0.41666666666666669</v>
      </c>
      <c r="BO5244" s="101"/>
      <c r="BR5244" s="109" t="str">
        <f t="shared" si="81"/>
        <v>SH-25-5233</v>
      </c>
      <c r="BS5244" s="109" t="s">
        <v>339</v>
      </c>
      <c r="BT5244" t="s">
        <v>122</v>
      </c>
      <c r="BU5244" t="s">
        <v>881</v>
      </c>
    </row>
    <row r="5245" spans="1:73" hidden="1">
      <c r="A5245" s="103" t="s">
        <v>10888</v>
      </c>
      <c r="B5245" s="102">
        <v>45917</v>
      </c>
      <c r="C5245" s="104">
        <f>_xlfn.ISOWEEKNUM(Tabella2[[#This Row],[Date]])</f>
        <v>38</v>
      </c>
      <c r="D5245" s="104" t="s">
        <v>722</v>
      </c>
      <c r="E5245" s="104" t="s">
        <v>327</v>
      </c>
      <c r="F5245" s="104">
        <v>77</v>
      </c>
      <c r="G5245" s="104" t="s">
        <v>284</v>
      </c>
      <c r="H5245" s="105">
        <v>9</v>
      </c>
      <c r="I5245" s="104" t="s">
        <v>258</v>
      </c>
      <c r="J5245" s="104"/>
      <c r="K5245" s="104" t="s">
        <v>83</v>
      </c>
      <c r="L5245" s="104" t="s">
        <v>299</v>
      </c>
      <c r="M5245" s="104" t="s">
        <v>276</v>
      </c>
      <c r="N5245" s="104"/>
      <c r="O5245" s="106" t="str">
        <f>A5246</f>
        <v>17651</v>
      </c>
      <c r="P5245" s="111" t="s">
        <v>5341</v>
      </c>
      <c r="Q5245" s="153" t="s">
        <v>336</v>
      </c>
      <c r="R5245" s="153">
        <v>0.44097222222222221</v>
      </c>
      <c r="S5245" s="153">
        <v>2.0833333333333329E-2</v>
      </c>
      <c r="T5245" s="153" t="s">
        <v>336</v>
      </c>
      <c r="U5245" s="153">
        <v>0.44097222222222221</v>
      </c>
      <c r="V5245" s="153">
        <f>IF(ISBLANK(T5245),"",Tabella2[[#This Row],[ACT STOP]]-Tabella2[[#This Row],[ACT START]])</f>
        <v>2.0833333333333315E-2</v>
      </c>
      <c r="W5245" s="104" t="s">
        <v>92</v>
      </c>
      <c r="X5245" s="104" t="s">
        <v>91</v>
      </c>
      <c r="Y5245" s="110"/>
      <c r="Z5245" s="106"/>
      <c r="AA5245" s="104"/>
      <c r="AB5245" s="107"/>
      <c r="AC5245" s="72">
        <v>1</v>
      </c>
      <c r="AH5245" s="70"/>
      <c r="AI5245" s="70"/>
      <c r="AJ5245">
        <v>0</v>
      </c>
      <c r="AL5245" s="70"/>
      <c r="BM5245" s="135" t="s">
        <v>336</v>
      </c>
      <c r="BN5245" s="136">
        <v>0.44097222222222221</v>
      </c>
      <c r="BO5245" s="101"/>
      <c r="BR5245" s="109" t="str">
        <f t="shared" si="81"/>
        <v>SH-25-5234</v>
      </c>
      <c r="BS5245" s="109" t="s">
        <v>339</v>
      </c>
      <c r="BT5245" t="s">
        <v>92</v>
      </c>
      <c r="BU5245" t="s">
        <v>10889</v>
      </c>
    </row>
    <row r="5246" spans="1:73" hidden="1">
      <c r="A5246" s="103" t="s">
        <v>10890</v>
      </c>
      <c r="B5246" s="102">
        <v>45917</v>
      </c>
      <c r="C5246" s="104">
        <f>_xlfn.ISOWEEKNUM(Tabella2[[#This Row],[Date]])</f>
        <v>38</v>
      </c>
      <c r="D5246" s="104" t="s">
        <v>195</v>
      </c>
      <c r="E5246" s="104" t="s">
        <v>880</v>
      </c>
      <c r="F5246" s="104"/>
      <c r="G5246" s="104" t="s">
        <v>257</v>
      </c>
      <c r="H5246" s="105">
        <v>32</v>
      </c>
      <c r="I5246" s="104"/>
      <c r="J5246" s="104" t="s">
        <v>258</v>
      </c>
      <c r="K5246" s="104" t="s">
        <v>80</v>
      </c>
      <c r="L5246" s="104" t="s">
        <v>299</v>
      </c>
      <c r="M5246" s="104" t="s">
        <v>276</v>
      </c>
      <c r="N5246" s="104"/>
      <c r="O5246" s="106" t="str">
        <f>A5245</f>
        <v>17650</v>
      </c>
      <c r="P5246" s="111" t="s">
        <v>300</v>
      </c>
      <c r="Q5246" s="153">
        <v>0.4201388888888889</v>
      </c>
      <c r="R5246" s="153">
        <v>0.44097222222222221</v>
      </c>
      <c r="S5246" s="153">
        <v>2.0833333333333329E-2</v>
      </c>
      <c r="T5246" s="153">
        <v>0.4201388888888889</v>
      </c>
      <c r="U5246" s="153">
        <v>0.44097222222222221</v>
      </c>
      <c r="V5246" s="153">
        <f>IF(ISBLANK(T5246),"",Tabella2[[#This Row],[ACT STOP]]-Tabella2[[#This Row],[ACT START]])</f>
        <v>2.0833333333333315E-2</v>
      </c>
      <c r="W5246" s="104" t="s">
        <v>122</v>
      </c>
      <c r="X5246" s="104" t="s">
        <v>91</v>
      </c>
      <c r="Y5246" s="110"/>
      <c r="Z5246" s="106"/>
      <c r="AA5246" s="104"/>
      <c r="AB5246" s="107"/>
      <c r="AC5246" s="72">
        <v>1</v>
      </c>
      <c r="AH5246" s="70"/>
      <c r="AI5246" s="70"/>
      <c r="AJ5246">
        <v>0</v>
      </c>
      <c r="AL5246" s="70"/>
      <c r="BM5246" s="135">
        <v>0.4201388888888889</v>
      </c>
      <c r="BN5246" s="136">
        <v>0.44097222222222221</v>
      </c>
      <c r="BO5246" s="101"/>
      <c r="BR5246" s="109" t="str">
        <f t="shared" si="81"/>
        <v>SH-25-5235</v>
      </c>
      <c r="BS5246" s="109" t="s">
        <v>356</v>
      </c>
      <c r="BT5246" t="s">
        <v>122</v>
      </c>
      <c r="BU5246" t="s">
        <v>881</v>
      </c>
    </row>
    <row r="5247" spans="1:73" hidden="1">
      <c r="A5247" s="103" t="s">
        <v>10891</v>
      </c>
      <c r="B5247" s="102">
        <v>45917</v>
      </c>
      <c r="C5247" s="104">
        <f>_xlfn.ISOWEEKNUM(Tabella2[[#This Row],[Date]])</f>
        <v>38</v>
      </c>
      <c r="D5247" s="104" t="s">
        <v>255</v>
      </c>
      <c r="E5247" s="104" t="s">
        <v>256</v>
      </c>
      <c r="F5247" s="104">
        <v>40</v>
      </c>
      <c r="G5247" s="104" t="s">
        <v>257</v>
      </c>
      <c r="H5247" s="105">
        <v>17</v>
      </c>
      <c r="I5247" s="104" t="s">
        <v>258</v>
      </c>
      <c r="J5247" s="104"/>
      <c r="K5247" s="104" t="s">
        <v>81</v>
      </c>
      <c r="L5247" s="104" t="s">
        <v>259</v>
      </c>
      <c r="M5247" s="104" t="s">
        <v>461</v>
      </c>
      <c r="N5247" s="104"/>
      <c r="O5247" s="106"/>
      <c r="P5247" s="111" t="s">
        <v>610</v>
      </c>
      <c r="Q5247" s="153" t="s">
        <v>262</v>
      </c>
      <c r="R5247" s="153" t="s">
        <v>263</v>
      </c>
      <c r="S5247" s="153">
        <v>4.1666666666666657E-2</v>
      </c>
      <c r="T5247" s="153">
        <v>0.39583333333333331</v>
      </c>
      <c r="U5247" s="153">
        <v>0.4375</v>
      </c>
      <c r="V5247" s="153">
        <f>IF(ISBLANK(T5247),"",Tabella2[[#This Row],[ACT STOP]]-Tabella2[[#This Row],[ACT START]])</f>
        <v>4.1666666666666685E-2</v>
      </c>
      <c r="W5247" s="104" t="s">
        <v>92</v>
      </c>
      <c r="X5247" s="104" t="s">
        <v>91</v>
      </c>
      <c r="Y5247" s="110"/>
      <c r="Z5247" s="106"/>
      <c r="AA5247" s="104"/>
      <c r="AB5247" s="107"/>
      <c r="AC5247" s="72">
        <v>1</v>
      </c>
      <c r="AH5247" s="70"/>
      <c r="AI5247" s="70"/>
      <c r="AJ5247">
        <v>0</v>
      </c>
      <c r="AL5247" s="70"/>
      <c r="BM5247" s="135">
        <v>0.39583333333333331</v>
      </c>
      <c r="BN5247" s="136">
        <v>0.4375</v>
      </c>
      <c r="BO5247" s="101"/>
      <c r="BR5247" s="109" t="str">
        <f t="shared" si="81"/>
        <v>SH-25-5236</v>
      </c>
      <c r="BS5247" s="109" t="s">
        <v>393</v>
      </c>
      <c r="BT5247" t="s">
        <v>92</v>
      </c>
      <c r="BU5247" t="s">
        <v>10892</v>
      </c>
    </row>
    <row r="5248" spans="1:73" hidden="1">
      <c r="A5248" s="103" t="s">
        <v>10893</v>
      </c>
      <c r="B5248" s="102">
        <v>45917</v>
      </c>
      <c r="C5248" s="104">
        <f>_xlfn.ISOWEEKNUM(Tabella2[[#This Row],[Date]])</f>
        <v>38</v>
      </c>
      <c r="D5248" s="104" t="s">
        <v>9743</v>
      </c>
      <c r="E5248" s="104" t="s">
        <v>256</v>
      </c>
      <c r="F5248" s="104">
        <v>81</v>
      </c>
      <c r="G5248" s="104" t="s">
        <v>257</v>
      </c>
      <c r="H5248" s="105">
        <v>13</v>
      </c>
      <c r="I5248" s="104"/>
      <c r="J5248" s="104" t="s">
        <v>258</v>
      </c>
      <c r="K5248" s="104" t="s">
        <v>77</v>
      </c>
      <c r="L5248" s="104" t="s">
        <v>259</v>
      </c>
      <c r="M5248" s="104" t="s">
        <v>276</v>
      </c>
      <c r="N5248" s="104"/>
      <c r="O5248" s="106"/>
      <c r="P5248" s="111" t="s">
        <v>7629</v>
      </c>
      <c r="Q5248" s="153" t="s">
        <v>262</v>
      </c>
      <c r="R5248" s="153" t="s">
        <v>263</v>
      </c>
      <c r="S5248" s="153">
        <v>4.1666666666666657E-2</v>
      </c>
      <c r="T5248" s="153">
        <v>0.39583333333333331</v>
      </c>
      <c r="U5248" s="153">
        <v>0.4375</v>
      </c>
      <c r="V5248" s="153">
        <f>IF(ISBLANK(T5248),"",Tabella2[[#This Row],[ACT STOP]]-Tabella2[[#This Row],[ACT START]])</f>
        <v>4.1666666666666685E-2</v>
      </c>
      <c r="W5248" s="104" t="s">
        <v>92</v>
      </c>
      <c r="X5248" s="104" t="s">
        <v>91</v>
      </c>
      <c r="Y5248" s="110"/>
      <c r="Z5248" s="106"/>
      <c r="AA5248" s="104"/>
      <c r="AB5248" s="107"/>
      <c r="AC5248" s="72">
        <v>1</v>
      </c>
      <c r="AH5248" s="70"/>
      <c r="AI5248" s="70"/>
      <c r="AJ5248">
        <v>0</v>
      </c>
      <c r="AL5248" s="70"/>
      <c r="BM5248" s="135">
        <v>0.39583333333333331</v>
      </c>
      <c r="BN5248" s="136">
        <v>0.4375</v>
      </c>
      <c r="BO5248" s="101"/>
      <c r="BR5248" s="109" t="str">
        <f t="shared" si="81"/>
        <v>SH-25-5237</v>
      </c>
      <c r="BS5248" s="109" t="s">
        <v>427</v>
      </c>
      <c r="BT5248" t="s">
        <v>92</v>
      </c>
      <c r="BU5248" t="s">
        <v>10894</v>
      </c>
    </row>
    <row r="5249" spans="1:73" hidden="1">
      <c r="A5249" s="103" t="s">
        <v>10895</v>
      </c>
      <c r="B5249" s="102">
        <v>45917</v>
      </c>
      <c r="C5249" s="104">
        <f>_xlfn.ISOWEEKNUM(Tabella2[[#This Row],[Date]])</f>
        <v>38</v>
      </c>
      <c r="D5249" s="104" t="s">
        <v>6396</v>
      </c>
      <c r="E5249" s="104" t="s">
        <v>256</v>
      </c>
      <c r="F5249" s="104">
        <v>75</v>
      </c>
      <c r="G5249" s="104" t="s">
        <v>257</v>
      </c>
      <c r="H5249" s="105">
        <v>10</v>
      </c>
      <c r="I5249" s="104"/>
      <c r="J5249" s="104" t="s">
        <v>258</v>
      </c>
      <c r="K5249" s="104" t="s">
        <v>79</v>
      </c>
      <c r="L5249" s="104" t="s">
        <v>299</v>
      </c>
      <c r="M5249" s="104" t="s">
        <v>328</v>
      </c>
      <c r="N5249" s="104"/>
      <c r="O5249" s="106" t="str">
        <f>A5250</f>
        <v>17655</v>
      </c>
      <c r="P5249" s="111" t="s">
        <v>449</v>
      </c>
      <c r="Q5249" s="153" t="s">
        <v>499</v>
      </c>
      <c r="R5249" s="153" t="s">
        <v>511</v>
      </c>
      <c r="S5249" s="153">
        <v>4.1666666666666657E-2</v>
      </c>
      <c r="T5249" s="153" t="s">
        <v>499</v>
      </c>
      <c r="U5249" s="153" t="s">
        <v>511</v>
      </c>
      <c r="V5249" s="153">
        <f>IF(ISBLANK(T5249),"",Tabella2[[#This Row],[ACT STOP]]-Tabella2[[#This Row],[ACT START]])</f>
        <v>4.1666666666666685E-2</v>
      </c>
      <c r="W5249" s="104" t="s">
        <v>92</v>
      </c>
      <c r="X5249" s="104" t="s">
        <v>91</v>
      </c>
      <c r="Y5249" s="110"/>
      <c r="Z5249" s="106"/>
      <c r="AA5249" s="104"/>
      <c r="AB5249" s="107"/>
      <c r="AC5249" s="72">
        <v>1</v>
      </c>
      <c r="AH5249" s="70"/>
      <c r="AI5249" s="70"/>
      <c r="AJ5249">
        <v>0</v>
      </c>
      <c r="AL5249" s="70"/>
      <c r="BM5249" s="135" t="s">
        <v>499</v>
      </c>
      <c r="BN5249" s="136" t="s">
        <v>511</v>
      </c>
      <c r="BO5249" s="101"/>
      <c r="BR5249" s="109" t="str">
        <f t="shared" si="81"/>
        <v>SH-25-5238</v>
      </c>
      <c r="BS5249" s="109" t="s">
        <v>552</v>
      </c>
      <c r="BT5249" t="s">
        <v>92</v>
      </c>
      <c r="BU5249" t="s">
        <v>10896</v>
      </c>
    </row>
    <row r="5250" spans="1:73" hidden="1">
      <c r="A5250" s="103" t="s">
        <v>10897</v>
      </c>
      <c r="B5250" s="102">
        <v>45917</v>
      </c>
      <c r="C5250" s="104">
        <f>_xlfn.ISOWEEKNUM(Tabella2[[#This Row],[Date]])</f>
        <v>38</v>
      </c>
      <c r="D5250" s="104" t="s">
        <v>195</v>
      </c>
      <c r="E5250" s="104" t="s">
        <v>298</v>
      </c>
      <c r="F5250" s="104"/>
      <c r="G5250" s="104" t="s">
        <v>257</v>
      </c>
      <c r="H5250" s="105">
        <v>2</v>
      </c>
      <c r="I5250" s="104"/>
      <c r="J5250" s="104" t="s">
        <v>258</v>
      </c>
      <c r="K5250" s="104" t="s">
        <v>78</v>
      </c>
      <c r="L5250" s="104" t="s">
        <v>299</v>
      </c>
      <c r="M5250" s="104" t="s">
        <v>328</v>
      </c>
      <c r="N5250" s="104"/>
      <c r="O5250" s="106" t="str">
        <f>A5249</f>
        <v>17654</v>
      </c>
      <c r="P5250" s="111" t="s">
        <v>300</v>
      </c>
      <c r="Q5250" s="153">
        <v>0.45833333333333331</v>
      </c>
      <c r="R5250" s="153">
        <v>0.5</v>
      </c>
      <c r="S5250" s="153">
        <v>4.1666666666666657E-2</v>
      </c>
      <c r="T5250" s="153">
        <v>0.45833333333333331</v>
      </c>
      <c r="U5250" s="153">
        <v>0.5</v>
      </c>
      <c r="V5250" s="153">
        <f>IF(ISBLANK(T5250),"",Tabella2[[#This Row],[ACT STOP]]-Tabella2[[#This Row],[ACT START]])</f>
        <v>4.1666666666666685E-2</v>
      </c>
      <c r="W5250" s="104" t="s">
        <v>122</v>
      </c>
      <c r="X5250" s="104" t="s">
        <v>91</v>
      </c>
      <c r="Y5250" s="110"/>
      <c r="Z5250" s="106"/>
      <c r="AA5250" s="104"/>
      <c r="AB5250" s="107"/>
      <c r="AC5250" s="72">
        <v>1</v>
      </c>
      <c r="AH5250" s="70"/>
      <c r="AI5250" s="70"/>
      <c r="AJ5250">
        <v>0</v>
      </c>
      <c r="AL5250" s="70"/>
      <c r="BM5250" s="135">
        <v>0.45833333333333331</v>
      </c>
      <c r="BN5250" s="136">
        <v>0.5</v>
      </c>
      <c r="BO5250" s="101"/>
      <c r="BR5250" s="109" t="str">
        <f t="shared" si="81"/>
        <v>SH-25-5239</v>
      </c>
      <c r="BS5250" s="109" t="s">
        <v>368</v>
      </c>
      <c r="BT5250" t="s">
        <v>122</v>
      </c>
      <c r="BU5250" t="s">
        <v>302</v>
      </c>
    </row>
    <row r="5251" spans="1:73" hidden="1">
      <c r="A5251" s="103" t="s">
        <v>10898</v>
      </c>
      <c r="B5251" s="102">
        <v>45917</v>
      </c>
      <c r="C5251" s="104">
        <f>_xlfn.ISOWEEKNUM(Tabella2[[#This Row],[Date]])</f>
        <v>38</v>
      </c>
      <c r="D5251" s="104" t="s">
        <v>722</v>
      </c>
      <c r="E5251" s="104" t="s">
        <v>327</v>
      </c>
      <c r="F5251" s="104">
        <v>81</v>
      </c>
      <c r="G5251" s="104" t="s">
        <v>257</v>
      </c>
      <c r="H5251" s="105">
        <v>5</v>
      </c>
      <c r="I5251" s="104" t="s">
        <v>258</v>
      </c>
      <c r="J5251" s="104"/>
      <c r="K5251" s="104" t="s">
        <v>83</v>
      </c>
      <c r="L5251" s="104" t="s">
        <v>299</v>
      </c>
      <c r="M5251" s="104" t="s">
        <v>276</v>
      </c>
      <c r="N5251" s="104"/>
      <c r="O5251" s="106" t="str">
        <f>A5252</f>
        <v>17657</v>
      </c>
      <c r="P5251" s="111" t="s">
        <v>10740</v>
      </c>
      <c r="Q5251" s="153" t="s">
        <v>499</v>
      </c>
      <c r="R5251" s="153">
        <v>0.47916666666666669</v>
      </c>
      <c r="S5251" s="153">
        <v>2.0833333333333329E-2</v>
      </c>
      <c r="T5251" s="153">
        <v>0.45833333333333331</v>
      </c>
      <c r="U5251" s="153">
        <v>0.47916666666666669</v>
      </c>
      <c r="V5251" s="153">
        <f>IF(ISBLANK(T5251),"",Tabella2[[#This Row],[ACT STOP]]-Tabella2[[#This Row],[ACT START]])</f>
        <v>2.083333333333337E-2</v>
      </c>
      <c r="W5251" s="104" t="s">
        <v>92</v>
      </c>
      <c r="X5251" s="104" t="s">
        <v>91</v>
      </c>
      <c r="Y5251" s="110"/>
      <c r="Z5251" s="106"/>
      <c r="AA5251" s="104"/>
      <c r="AB5251" s="107"/>
      <c r="AC5251" s="72">
        <v>1</v>
      </c>
      <c r="AH5251" s="70"/>
      <c r="AI5251" s="70"/>
      <c r="AJ5251">
        <v>0</v>
      </c>
      <c r="AL5251" s="70"/>
      <c r="BM5251" s="135">
        <v>0.45833333333333331</v>
      </c>
      <c r="BN5251" s="136">
        <v>0.47916666666666669</v>
      </c>
      <c r="BO5251" s="101"/>
      <c r="BR5251" s="109" t="str">
        <f t="shared" si="81"/>
        <v>SH-25-5240</v>
      </c>
      <c r="BS5251" s="109" t="s">
        <v>416</v>
      </c>
      <c r="BT5251" t="s">
        <v>92</v>
      </c>
      <c r="BU5251" t="s">
        <v>10899</v>
      </c>
    </row>
    <row r="5252" spans="1:73" hidden="1">
      <c r="A5252" s="103" t="s">
        <v>10900</v>
      </c>
      <c r="B5252" s="102">
        <v>45917</v>
      </c>
      <c r="C5252" s="104">
        <f>_xlfn.ISOWEEKNUM(Tabella2[[#This Row],[Date]])</f>
        <v>38</v>
      </c>
      <c r="D5252" s="104" t="s">
        <v>195</v>
      </c>
      <c r="E5252" s="104" t="s">
        <v>880</v>
      </c>
      <c r="F5252" s="104"/>
      <c r="G5252" s="104" t="s">
        <v>284</v>
      </c>
      <c r="H5252" s="105">
        <v>22</v>
      </c>
      <c r="I5252" s="104"/>
      <c r="J5252" s="104" t="s">
        <v>258</v>
      </c>
      <c r="K5252" s="104" t="s">
        <v>80</v>
      </c>
      <c r="L5252" s="104" t="s">
        <v>299</v>
      </c>
      <c r="M5252" s="104" t="s">
        <v>276</v>
      </c>
      <c r="N5252" s="104"/>
      <c r="O5252" s="106" t="str">
        <f>A5251</f>
        <v>17656</v>
      </c>
      <c r="P5252" s="111" t="s">
        <v>300</v>
      </c>
      <c r="Q5252" s="153">
        <v>0.45833333333333331</v>
      </c>
      <c r="R5252" s="153">
        <v>0.47916666666666669</v>
      </c>
      <c r="S5252" s="153">
        <v>2.0833333333333329E-2</v>
      </c>
      <c r="T5252" s="153">
        <v>0.45833333333333331</v>
      </c>
      <c r="U5252" s="153">
        <v>0.47916666666666669</v>
      </c>
      <c r="V5252" s="153">
        <f>IF(ISBLANK(T5252),"",Tabella2[[#This Row],[ACT STOP]]-Tabella2[[#This Row],[ACT START]])</f>
        <v>2.083333333333337E-2</v>
      </c>
      <c r="W5252" s="104" t="s">
        <v>122</v>
      </c>
      <c r="X5252" s="104" t="s">
        <v>91</v>
      </c>
      <c r="Y5252" s="110"/>
      <c r="Z5252" s="106"/>
      <c r="AA5252" s="104"/>
      <c r="AB5252" s="107"/>
      <c r="AC5252" s="72">
        <v>1</v>
      </c>
      <c r="AH5252" s="70"/>
      <c r="AI5252" s="70"/>
      <c r="AJ5252">
        <v>0</v>
      </c>
      <c r="AL5252" s="70"/>
      <c r="BM5252" s="135">
        <v>0.45833333333333331</v>
      </c>
      <c r="BN5252" s="136">
        <v>0.47916666666666669</v>
      </c>
      <c r="BO5252" s="101"/>
      <c r="BR5252" s="109" t="str">
        <f t="shared" si="81"/>
        <v>SH-25-5241</v>
      </c>
      <c r="BS5252" s="109" t="s">
        <v>295</v>
      </c>
      <c r="BT5252" t="s">
        <v>122</v>
      </c>
      <c r="BU5252" t="s">
        <v>881</v>
      </c>
    </row>
    <row r="5253" spans="1:73" hidden="1">
      <c r="A5253" s="103" t="s">
        <v>10901</v>
      </c>
      <c r="B5253" s="102">
        <v>45917</v>
      </c>
      <c r="C5253" s="104">
        <f>_xlfn.ISOWEEKNUM(Tabella2[[#This Row],[Date]])</f>
        <v>38</v>
      </c>
      <c r="D5253" s="104" t="s">
        <v>722</v>
      </c>
      <c r="E5253" s="104" t="s">
        <v>327</v>
      </c>
      <c r="F5253" s="104">
        <v>79</v>
      </c>
      <c r="G5253" s="104" t="s">
        <v>284</v>
      </c>
      <c r="H5253" s="105">
        <v>22</v>
      </c>
      <c r="I5253" s="104" t="s">
        <v>258</v>
      </c>
      <c r="J5253" s="104"/>
      <c r="K5253" s="104" t="s">
        <v>83</v>
      </c>
      <c r="L5253" s="104" t="s">
        <v>299</v>
      </c>
      <c r="M5253" s="104" t="s">
        <v>276</v>
      </c>
      <c r="N5253" s="104"/>
      <c r="O5253" s="106" t="str">
        <f>A5254</f>
        <v>17659</v>
      </c>
      <c r="P5253" s="111" t="s">
        <v>10740</v>
      </c>
      <c r="Q5253" s="153" t="s">
        <v>349</v>
      </c>
      <c r="R5253" s="153">
        <v>0.50347222222222221</v>
      </c>
      <c r="S5253" s="153">
        <v>2.0833333333333329E-2</v>
      </c>
      <c r="T5253" s="153">
        <v>0.4826388888888889</v>
      </c>
      <c r="U5253" s="153">
        <v>0.50347222222222221</v>
      </c>
      <c r="V5253" s="153">
        <f>IF(ISBLANK(T5253),"",Tabella2[[#This Row],[ACT STOP]]-Tabella2[[#This Row],[ACT START]])</f>
        <v>2.0833333333333315E-2</v>
      </c>
      <c r="W5253" s="104" t="s">
        <v>92</v>
      </c>
      <c r="X5253" s="104" t="s">
        <v>91</v>
      </c>
      <c r="Y5253" s="110"/>
      <c r="Z5253" s="106"/>
      <c r="AA5253" s="104"/>
      <c r="AB5253" s="107"/>
      <c r="AC5253" s="72">
        <v>1</v>
      </c>
      <c r="AH5253" s="70"/>
      <c r="AI5253" s="70"/>
      <c r="AJ5253">
        <v>0</v>
      </c>
      <c r="AL5253" s="70"/>
      <c r="BM5253" s="135">
        <v>0.4826388888888889</v>
      </c>
      <c r="BN5253" s="136">
        <v>0.50347222222222221</v>
      </c>
      <c r="BO5253" s="101"/>
      <c r="BR5253" s="109" t="str">
        <f t="shared" si="81"/>
        <v>SH-25-5242</v>
      </c>
      <c r="BS5253" s="109" t="s">
        <v>295</v>
      </c>
      <c r="BT5253" t="s">
        <v>92</v>
      </c>
      <c r="BU5253" t="s">
        <v>10902</v>
      </c>
    </row>
    <row r="5254" spans="1:73" hidden="1">
      <c r="A5254" s="103" t="s">
        <v>10903</v>
      </c>
      <c r="B5254" s="102">
        <v>45917</v>
      </c>
      <c r="C5254" s="104">
        <f>_xlfn.ISOWEEKNUM(Tabella2[[#This Row],[Date]])</f>
        <v>38</v>
      </c>
      <c r="D5254" s="104" t="s">
        <v>195</v>
      </c>
      <c r="E5254" s="104" t="s">
        <v>880</v>
      </c>
      <c r="F5254" s="104"/>
      <c r="G5254" s="104" t="s">
        <v>257</v>
      </c>
      <c r="H5254" s="105">
        <v>5</v>
      </c>
      <c r="I5254" s="104"/>
      <c r="J5254" s="104" t="s">
        <v>258</v>
      </c>
      <c r="K5254" s="104" t="s">
        <v>80</v>
      </c>
      <c r="L5254" s="104" t="s">
        <v>299</v>
      </c>
      <c r="M5254" s="104" t="s">
        <v>276</v>
      </c>
      <c r="N5254" s="104"/>
      <c r="O5254" s="106" t="str">
        <f>A5253</f>
        <v>17658</v>
      </c>
      <c r="P5254" s="111" t="s">
        <v>300</v>
      </c>
      <c r="Q5254" s="153">
        <v>0.4826388888888889</v>
      </c>
      <c r="R5254" s="153">
        <v>0.50347222222222221</v>
      </c>
      <c r="S5254" s="153">
        <v>2.0833333333333329E-2</v>
      </c>
      <c r="T5254" s="153">
        <v>0.4826388888888889</v>
      </c>
      <c r="U5254" s="153">
        <v>0.50347222222222221</v>
      </c>
      <c r="V5254" s="153">
        <f>IF(ISBLANK(T5254),"",Tabella2[[#This Row],[ACT STOP]]-Tabella2[[#This Row],[ACT START]])</f>
        <v>2.0833333333333315E-2</v>
      </c>
      <c r="W5254" s="104" t="s">
        <v>122</v>
      </c>
      <c r="X5254" s="104" t="s">
        <v>91</v>
      </c>
      <c r="Y5254" s="110"/>
      <c r="Z5254" s="106"/>
      <c r="AA5254" s="104"/>
      <c r="AB5254" s="107"/>
      <c r="AC5254" s="72">
        <v>1</v>
      </c>
      <c r="AH5254" s="70"/>
      <c r="AI5254" s="70"/>
      <c r="AJ5254">
        <v>0</v>
      </c>
      <c r="AL5254" s="70"/>
      <c r="BM5254" s="135">
        <v>0.4826388888888889</v>
      </c>
      <c r="BN5254" s="136">
        <v>0.50347222222222221</v>
      </c>
      <c r="BO5254" s="101"/>
      <c r="BR5254" s="109" t="str">
        <f t="shared" si="81"/>
        <v>SH-25-5243</v>
      </c>
      <c r="BS5254" s="109" t="s">
        <v>416</v>
      </c>
      <c r="BT5254" t="s">
        <v>122</v>
      </c>
      <c r="BU5254" t="s">
        <v>881</v>
      </c>
    </row>
    <row r="5255" spans="1:73" hidden="1">
      <c r="A5255" s="103" t="s">
        <v>10904</v>
      </c>
      <c r="B5255" s="102">
        <v>45917</v>
      </c>
      <c r="C5255" s="104">
        <f>_xlfn.ISOWEEKNUM(Tabella2[[#This Row],[Date]])</f>
        <v>38</v>
      </c>
      <c r="D5255" s="104" t="s">
        <v>6396</v>
      </c>
      <c r="E5255" s="104" t="s">
        <v>256</v>
      </c>
      <c r="F5255" s="104">
        <v>75</v>
      </c>
      <c r="G5255" s="104" t="s">
        <v>284</v>
      </c>
      <c r="H5255" s="105">
        <v>23</v>
      </c>
      <c r="I5255" s="104"/>
      <c r="J5255" s="104" t="s">
        <v>258</v>
      </c>
      <c r="K5255" s="104" t="s">
        <v>81</v>
      </c>
      <c r="L5255" s="104" t="s">
        <v>259</v>
      </c>
      <c r="M5255" s="104" t="s">
        <v>276</v>
      </c>
      <c r="N5255" s="104"/>
      <c r="O5255" s="106"/>
      <c r="P5255" s="111" t="s">
        <v>850</v>
      </c>
      <c r="Q5255" s="153" t="s">
        <v>499</v>
      </c>
      <c r="R5255" s="153" t="s">
        <v>511</v>
      </c>
      <c r="S5255" s="153">
        <v>4.1666666666666657E-2</v>
      </c>
      <c r="T5255" s="153">
        <v>0.45833333333333331</v>
      </c>
      <c r="U5255" s="153">
        <v>0.5</v>
      </c>
      <c r="V5255" s="153">
        <f>IF(ISBLANK(T5255),"",Tabella2[[#This Row],[ACT STOP]]-Tabella2[[#This Row],[ACT START]])</f>
        <v>4.1666666666666685E-2</v>
      </c>
      <c r="W5255" s="104" t="s">
        <v>92</v>
      </c>
      <c r="X5255" s="104" t="s">
        <v>91</v>
      </c>
      <c r="Y5255" s="110"/>
      <c r="Z5255" s="106"/>
      <c r="AA5255" s="104"/>
      <c r="AB5255" s="107"/>
      <c r="AC5255" s="72">
        <v>1</v>
      </c>
      <c r="AH5255" s="70"/>
      <c r="AI5255" s="70"/>
      <c r="AJ5255">
        <v>0</v>
      </c>
      <c r="AL5255" s="70"/>
      <c r="BM5255" s="135">
        <v>0.45833333333333331</v>
      </c>
      <c r="BN5255" s="136">
        <v>0.5</v>
      </c>
      <c r="BO5255" s="101"/>
      <c r="BR5255" s="109" t="str">
        <f t="shared" si="81"/>
        <v>SH-25-5244</v>
      </c>
      <c r="BS5255" s="109" t="s">
        <v>358</v>
      </c>
      <c r="BT5255" t="s">
        <v>92</v>
      </c>
      <c r="BU5255" t="s">
        <v>8999</v>
      </c>
    </row>
    <row r="5256" spans="1:73" hidden="1">
      <c r="A5256" s="103" t="s">
        <v>10905</v>
      </c>
      <c r="B5256" s="102">
        <v>45917</v>
      </c>
      <c r="C5256" s="104">
        <f>_xlfn.ISOWEEKNUM(Tabella2[[#This Row],[Date]])</f>
        <v>38</v>
      </c>
      <c r="D5256" s="104" t="s">
        <v>9743</v>
      </c>
      <c r="E5256" s="104" t="s">
        <v>256</v>
      </c>
      <c r="F5256" s="104">
        <v>83</v>
      </c>
      <c r="G5256" s="104" t="s">
        <v>257</v>
      </c>
      <c r="H5256" s="105">
        <v>1</v>
      </c>
      <c r="I5256" s="104"/>
      <c r="J5256" s="104" t="s">
        <v>258</v>
      </c>
      <c r="K5256" s="104" t="s">
        <v>77</v>
      </c>
      <c r="L5256" s="104" t="s">
        <v>259</v>
      </c>
      <c r="M5256" s="104" t="s">
        <v>276</v>
      </c>
      <c r="N5256" s="104"/>
      <c r="O5256" s="106"/>
      <c r="P5256" s="111" t="s">
        <v>850</v>
      </c>
      <c r="Q5256" s="153" t="s">
        <v>499</v>
      </c>
      <c r="R5256" s="153" t="s">
        <v>511</v>
      </c>
      <c r="S5256" s="153">
        <v>4.1666666666666657E-2</v>
      </c>
      <c r="T5256" s="153">
        <v>0.46527777777777779</v>
      </c>
      <c r="U5256" s="153">
        <v>0.51041666666666663</v>
      </c>
      <c r="V5256" s="153">
        <f>IF(ISBLANK(T5256),"",Tabella2[[#This Row],[ACT STOP]]-Tabella2[[#This Row],[ACT START]])</f>
        <v>4.513888888888884E-2</v>
      </c>
      <c r="W5256" s="104" t="s">
        <v>92</v>
      </c>
      <c r="X5256" s="104" t="s">
        <v>91</v>
      </c>
      <c r="Y5256" s="110" t="s">
        <v>10906</v>
      </c>
      <c r="Z5256" s="106"/>
      <c r="AA5256" s="104"/>
      <c r="AB5256" s="107"/>
      <c r="AC5256" s="72">
        <v>1</v>
      </c>
      <c r="AH5256" s="70"/>
      <c r="AI5256" s="70"/>
      <c r="AJ5256">
        <v>0</v>
      </c>
      <c r="AL5256" s="70"/>
      <c r="BM5256" s="135">
        <v>0.46527777777777779</v>
      </c>
      <c r="BN5256" s="136">
        <v>0.51041666666666663</v>
      </c>
      <c r="BO5256" s="101">
        <v>1.041666666666667E-2</v>
      </c>
      <c r="BQ5256" t="s">
        <v>102</v>
      </c>
      <c r="BR5256" s="109" t="str">
        <f t="shared" si="81"/>
        <v>SH-25-5245</v>
      </c>
      <c r="BS5256" s="109" t="s">
        <v>332</v>
      </c>
      <c r="BT5256" t="s">
        <v>92</v>
      </c>
      <c r="BU5256" t="s">
        <v>10907</v>
      </c>
    </row>
    <row r="5257" spans="1:73" hidden="1">
      <c r="A5257" s="103" t="s">
        <v>10908</v>
      </c>
      <c r="B5257" s="102">
        <v>45917</v>
      </c>
      <c r="C5257" s="104">
        <f>_xlfn.ISOWEEKNUM(Tabella2[[#This Row],[Date]])</f>
        <v>38</v>
      </c>
      <c r="D5257" s="104" t="s">
        <v>817</v>
      </c>
      <c r="E5257" s="104" t="s">
        <v>284</v>
      </c>
      <c r="F5257" s="104">
        <v>73</v>
      </c>
      <c r="G5257" s="104" t="s">
        <v>257</v>
      </c>
      <c r="H5257" s="105">
        <v>32</v>
      </c>
      <c r="I5257" s="104"/>
      <c r="J5257" s="104" t="s">
        <v>258</v>
      </c>
      <c r="K5257" s="104" t="s">
        <v>79</v>
      </c>
      <c r="L5257" s="104" t="s">
        <v>299</v>
      </c>
      <c r="M5257" s="104" t="s">
        <v>260</v>
      </c>
      <c r="N5257" s="104"/>
      <c r="O5257" s="106" t="str">
        <f>A5258</f>
        <v>17663</v>
      </c>
      <c r="P5257" s="111" t="s">
        <v>575</v>
      </c>
      <c r="Q5257" s="153" t="s">
        <v>271</v>
      </c>
      <c r="R5257" s="153" t="s">
        <v>272</v>
      </c>
      <c r="S5257" s="153">
        <v>4.1666666666666657E-2</v>
      </c>
      <c r="T5257" s="153">
        <v>0.52083333333333337</v>
      </c>
      <c r="U5257" s="153">
        <v>0.5625</v>
      </c>
      <c r="V5257" s="153">
        <f>IF(ISBLANK(T5257),"",Tabella2[[#This Row],[ACT STOP]]-Tabella2[[#This Row],[ACT START]])</f>
        <v>4.166666666666663E-2</v>
      </c>
      <c r="W5257" s="104" t="s">
        <v>92</v>
      </c>
      <c r="X5257" s="104" t="s">
        <v>91</v>
      </c>
      <c r="Y5257" s="110" t="s">
        <v>10909</v>
      </c>
      <c r="Z5257" s="106"/>
      <c r="AA5257" s="104"/>
      <c r="AB5257" s="107"/>
      <c r="AC5257" s="72">
        <v>1</v>
      </c>
      <c r="AH5257" s="70"/>
      <c r="AI5257" s="70"/>
      <c r="AJ5257">
        <v>0</v>
      </c>
      <c r="AL5257" s="70"/>
      <c r="BM5257" s="135">
        <v>0.52083333333333337</v>
      </c>
      <c r="BN5257" s="136">
        <v>0.5625</v>
      </c>
      <c r="BO5257" s="101"/>
      <c r="BR5257" s="109" t="str">
        <f t="shared" si="81"/>
        <v>SH-25-5246</v>
      </c>
      <c r="BS5257" s="109" t="s">
        <v>356</v>
      </c>
      <c r="BT5257" t="s">
        <v>92</v>
      </c>
      <c r="BU5257" t="s">
        <v>10910</v>
      </c>
    </row>
    <row r="5258" spans="1:73" hidden="1">
      <c r="A5258" s="103" t="s">
        <v>10911</v>
      </c>
      <c r="B5258" s="102">
        <v>45917</v>
      </c>
      <c r="C5258" s="104">
        <f>_xlfn.ISOWEEKNUM(Tabella2[[#This Row],[Date]])</f>
        <v>38</v>
      </c>
      <c r="D5258" s="104" t="s">
        <v>195</v>
      </c>
      <c r="E5258" s="104" t="s">
        <v>398</v>
      </c>
      <c r="F5258" s="104"/>
      <c r="G5258" s="104" t="s">
        <v>257</v>
      </c>
      <c r="H5258" s="105">
        <v>17</v>
      </c>
      <c r="I5258" s="104"/>
      <c r="J5258" s="104" t="s">
        <v>258</v>
      </c>
      <c r="K5258" s="104" t="s">
        <v>78</v>
      </c>
      <c r="L5258" s="104" t="s">
        <v>299</v>
      </c>
      <c r="M5258" s="104" t="s">
        <v>260</v>
      </c>
      <c r="N5258" s="104"/>
      <c r="O5258" s="106" t="str">
        <f>A5257</f>
        <v>17662</v>
      </c>
      <c r="P5258" s="111" t="s">
        <v>300</v>
      </c>
      <c r="Q5258" s="153">
        <v>0.52083333333333337</v>
      </c>
      <c r="R5258" s="153">
        <v>0.5625</v>
      </c>
      <c r="S5258" s="153">
        <v>4.1666666666666657E-2</v>
      </c>
      <c r="T5258" s="153">
        <v>0.52083333333333337</v>
      </c>
      <c r="U5258" s="153">
        <v>0.5625</v>
      </c>
      <c r="V5258" s="153">
        <f>IF(ISBLANK(T5258),"",Tabella2[[#This Row],[ACT STOP]]-Tabella2[[#This Row],[ACT START]])</f>
        <v>4.166666666666663E-2</v>
      </c>
      <c r="W5258" s="104" t="s">
        <v>122</v>
      </c>
      <c r="X5258" s="104" t="s">
        <v>91</v>
      </c>
      <c r="Y5258" s="110"/>
      <c r="Z5258" s="106"/>
      <c r="AA5258" s="104"/>
      <c r="AB5258" s="107"/>
      <c r="AC5258" s="72">
        <v>1</v>
      </c>
      <c r="AH5258" s="70"/>
      <c r="AI5258" s="70"/>
      <c r="AJ5258">
        <v>0</v>
      </c>
      <c r="AL5258" s="70"/>
      <c r="BM5258" s="135">
        <v>0.52083333333333337</v>
      </c>
      <c r="BN5258" s="136">
        <v>0.5625</v>
      </c>
      <c r="BO5258" s="101"/>
      <c r="BR5258" s="109" t="str">
        <f t="shared" si="81"/>
        <v>SH-25-5247</v>
      </c>
      <c r="BS5258" s="109" t="s">
        <v>393</v>
      </c>
      <c r="BT5258" t="s">
        <v>122</v>
      </c>
      <c r="BU5258" t="s">
        <v>399</v>
      </c>
    </row>
    <row r="5259" spans="1:73" hidden="1">
      <c r="A5259" s="103" t="s">
        <v>10912</v>
      </c>
      <c r="B5259" s="102">
        <v>45917</v>
      </c>
      <c r="C5259" s="104">
        <f>_xlfn.ISOWEEKNUM(Tabella2[[#This Row],[Date]])</f>
        <v>38</v>
      </c>
      <c r="D5259" s="104" t="s">
        <v>509</v>
      </c>
      <c r="E5259" s="104" t="s">
        <v>284</v>
      </c>
      <c r="F5259" s="104">
        <v>70</v>
      </c>
      <c r="G5259" s="104" t="s">
        <v>284</v>
      </c>
      <c r="H5259" s="105">
        <v>9</v>
      </c>
      <c r="I5259" s="104"/>
      <c r="J5259" s="104" t="s">
        <v>258</v>
      </c>
      <c r="K5259" s="104" t="s">
        <v>83</v>
      </c>
      <c r="L5259" s="104" t="s">
        <v>299</v>
      </c>
      <c r="M5259" s="104" t="s">
        <v>386</v>
      </c>
      <c r="N5259" s="104"/>
      <c r="O5259" s="106" t="str">
        <f>A5260</f>
        <v>17665</v>
      </c>
      <c r="P5259" s="111" t="s">
        <v>2292</v>
      </c>
      <c r="Q5259" s="153" t="s">
        <v>271</v>
      </c>
      <c r="R5259" s="153" t="s">
        <v>272</v>
      </c>
      <c r="S5259" s="153">
        <v>4.1666666666666657E-2</v>
      </c>
      <c r="T5259" s="153" t="s">
        <v>271</v>
      </c>
      <c r="U5259" s="153" t="s">
        <v>272</v>
      </c>
      <c r="V5259" s="153">
        <f>IF(ISBLANK(T5259),"",Tabella2[[#This Row],[ACT STOP]]-Tabella2[[#This Row],[ACT START]])</f>
        <v>4.166666666666663E-2</v>
      </c>
      <c r="W5259" s="104" t="s">
        <v>92</v>
      </c>
      <c r="X5259" s="104" t="s">
        <v>91</v>
      </c>
      <c r="Y5259" s="110"/>
      <c r="Z5259" s="106"/>
      <c r="AA5259" s="104"/>
      <c r="AB5259" s="107"/>
      <c r="AC5259" s="72">
        <v>1</v>
      </c>
      <c r="AH5259" s="70"/>
      <c r="AI5259" s="70"/>
      <c r="AJ5259">
        <v>0</v>
      </c>
      <c r="AL5259" s="70"/>
      <c r="BM5259" s="135" t="s">
        <v>271</v>
      </c>
      <c r="BN5259" s="136" t="s">
        <v>272</v>
      </c>
      <c r="BO5259" s="101"/>
      <c r="BR5259" s="109" t="str">
        <f t="shared" si="81"/>
        <v>SH-25-5248</v>
      </c>
      <c r="BS5259" s="109" t="s">
        <v>339</v>
      </c>
      <c r="BT5259" t="s">
        <v>92</v>
      </c>
      <c r="BU5259" t="s">
        <v>10913</v>
      </c>
    </row>
    <row r="5260" spans="1:73" hidden="1">
      <c r="A5260" s="103" t="s">
        <v>10914</v>
      </c>
      <c r="B5260" s="102">
        <v>45917</v>
      </c>
      <c r="C5260" s="104">
        <f>_xlfn.ISOWEEKNUM(Tabella2[[#This Row],[Date]])</f>
        <v>38</v>
      </c>
      <c r="D5260" s="104" t="s">
        <v>509</v>
      </c>
      <c r="E5260" s="104" t="s">
        <v>284</v>
      </c>
      <c r="F5260" s="104">
        <v>71</v>
      </c>
      <c r="G5260" s="104" t="s">
        <v>257</v>
      </c>
      <c r="H5260" s="105">
        <v>9</v>
      </c>
      <c r="I5260" s="104"/>
      <c r="J5260" s="104" t="s">
        <v>258</v>
      </c>
      <c r="K5260" s="104" t="s">
        <v>80</v>
      </c>
      <c r="L5260" s="104" t="s">
        <v>299</v>
      </c>
      <c r="M5260" s="104" t="s">
        <v>386</v>
      </c>
      <c r="N5260" s="104"/>
      <c r="O5260" s="106" t="str">
        <f>A5259</f>
        <v>17664</v>
      </c>
      <c r="P5260" s="111" t="s">
        <v>2292</v>
      </c>
      <c r="Q5260" s="153">
        <v>0.52083333333333337</v>
      </c>
      <c r="R5260" s="153">
        <v>0.5625</v>
      </c>
      <c r="S5260" s="153">
        <v>4.1666666666666657E-2</v>
      </c>
      <c r="T5260" s="153" t="s">
        <v>271</v>
      </c>
      <c r="U5260" s="153" t="s">
        <v>272</v>
      </c>
      <c r="V5260" s="153">
        <f>IF(ISBLANK(T5260),"",Tabella2[[#This Row],[ACT STOP]]-Tabella2[[#This Row],[ACT START]])</f>
        <v>4.166666666666663E-2</v>
      </c>
      <c r="W5260" s="104" t="s">
        <v>92</v>
      </c>
      <c r="X5260" s="104" t="s">
        <v>91</v>
      </c>
      <c r="Y5260" s="110"/>
      <c r="Z5260" s="106"/>
      <c r="AA5260" s="104"/>
      <c r="AB5260" s="107"/>
      <c r="AC5260" s="72">
        <v>1</v>
      </c>
      <c r="AH5260" s="70"/>
      <c r="AI5260" s="70"/>
      <c r="AJ5260">
        <v>0</v>
      </c>
      <c r="AL5260" s="70"/>
      <c r="BM5260" s="135" t="s">
        <v>271</v>
      </c>
      <c r="BN5260" s="136" t="s">
        <v>272</v>
      </c>
      <c r="BO5260" s="101"/>
      <c r="BR5260" s="109" t="str">
        <f t="shared" si="81"/>
        <v>SH-25-5249</v>
      </c>
      <c r="BS5260" s="109" t="s">
        <v>318</v>
      </c>
      <c r="BT5260" t="s">
        <v>92</v>
      </c>
      <c r="BU5260" t="s">
        <v>10915</v>
      </c>
    </row>
    <row r="5261" spans="1:73" hidden="1">
      <c r="A5261" s="103" t="s">
        <v>10916</v>
      </c>
      <c r="B5261" s="102">
        <v>45917</v>
      </c>
      <c r="C5261" s="104">
        <f>_xlfn.ISOWEEKNUM(Tabella2[[#This Row],[Date]])</f>
        <v>38</v>
      </c>
      <c r="D5261" s="104" t="s">
        <v>6396</v>
      </c>
      <c r="E5261" s="104" t="s">
        <v>256</v>
      </c>
      <c r="F5261" s="104">
        <v>70</v>
      </c>
      <c r="G5261" s="104" t="s">
        <v>257</v>
      </c>
      <c r="H5261" s="105">
        <v>14</v>
      </c>
      <c r="I5261" s="104"/>
      <c r="J5261" s="104" t="s">
        <v>258</v>
      </c>
      <c r="K5261" s="104" t="s">
        <v>81</v>
      </c>
      <c r="L5261" s="104" t="s">
        <v>259</v>
      </c>
      <c r="M5261" s="104" t="s">
        <v>328</v>
      </c>
      <c r="N5261" s="104"/>
      <c r="O5261" s="106"/>
      <c r="P5261" s="111" t="s">
        <v>1895</v>
      </c>
      <c r="Q5261" s="153" t="s">
        <v>271</v>
      </c>
      <c r="R5261" s="153" t="s">
        <v>272</v>
      </c>
      <c r="S5261" s="153">
        <v>4.1666666666666657E-2</v>
      </c>
      <c r="T5261" s="153" t="s">
        <v>271</v>
      </c>
      <c r="U5261" s="153" t="s">
        <v>272</v>
      </c>
      <c r="V5261" s="153">
        <f>IF(ISBLANK(T5261),"",Tabella2[[#This Row],[ACT STOP]]-Tabella2[[#This Row],[ACT START]])</f>
        <v>4.166666666666663E-2</v>
      </c>
      <c r="W5261" s="104" t="s">
        <v>92</v>
      </c>
      <c r="X5261" s="104" t="s">
        <v>91</v>
      </c>
      <c r="Y5261" s="110"/>
      <c r="Z5261" s="106"/>
      <c r="AA5261" s="104"/>
      <c r="AB5261" s="107"/>
      <c r="AC5261" s="72">
        <v>1</v>
      </c>
      <c r="AH5261" s="70"/>
      <c r="AI5261" s="70"/>
      <c r="AJ5261">
        <v>0</v>
      </c>
      <c r="AL5261" s="70"/>
      <c r="BM5261" s="135" t="s">
        <v>271</v>
      </c>
      <c r="BN5261" s="136" t="s">
        <v>272</v>
      </c>
      <c r="BO5261" s="101"/>
      <c r="BR5261" s="109" t="str">
        <f t="shared" ref="BR5261:BR5324" si="82">_xlfn.CONCAT(LEFT(BR5260,6),TEXT(RIGHT(BR5260,4)+1,"0000"))</f>
        <v>SH-25-5250</v>
      </c>
      <c r="BS5261" s="109" t="s">
        <v>372</v>
      </c>
      <c r="BT5261" t="s">
        <v>92</v>
      </c>
      <c r="BU5261" t="s">
        <v>10917</v>
      </c>
    </row>
    <row r="5262" spans="1:73" hidden="1">
      <c r="A5262" s="103" t="s">
        <v>10918</v>
      </c>
      <c r="B5262" s="102">
        <v>45917</v>
      </c>
      <c r="C5262" s="104">
        <f>_xlfn.ISOWEEKNUM(Tabella2[[#This Row],[Date]])</f>
        <v>38</v>
      </c>
      <c r="D5262" s="104" t="s">
        <v>9743</v>
      </c>
      <c r="E5262" s="104" t="s">
        <v>256</v>
      </c>
      <c r="F5262" s="104">
        <v>81</v>
      </c>
      <c r="G5262" s="104" t="s">
        <v>257</v>
      </c>
      <c r="H5262" s="105">
        <v>13</v>
      </c>
      <c r="I5262" s="104"/>
      <c r="J5262" s="104" t="s">
        <v>258</v>
      </c>
      <c r="K5262" s="104" t="s">
        <v>77</v>
      </c>
      <c r="L5262" s="104" t="s">
        <v>259</v>
      </c>
      <c r="M5262" s="104" t="s">
        <v>276</v>
      </c>
      <c r="N5262" s="104"/>
      <c r="O5262" s="106"/>
      <c r="P5262" s="111" t="s">
        <v>850</v>
      </c>
      <c r="Q5262" s="153" t="s">
        <v>271</v>
      </c>
      <c r="R5262" s="153" t="s">
        <v>272</v>
      </c>
      <c r="S5262" s="153">
        <v>4.1666666666666657E-2</v>
      </c>
      <c r="T5262" s="153" t="s">
        <v>271</v>
      </c>
      <c r="U5262" s="153" t="s">
        <v>272</v>
      </c>
      <c r="V5262" s="153">
        <f>IF(ISBLANK(T5262),"",Tabella2[[#This Row],[ACT STOP]]-Tabella2[[#This Row],[ACT START]])</f>
        <v>4.166666666666663E-2</v>
      </c>
      <c r="W5262" s="104" t="s">
        <v>92</v>
      </c>
      <c r="X5262" s="104" t="s">
        <v>91</v>
      </c>
      <c r="Y5262" s="110"/>
      <c r="Z5262" s="106"/>
      <c r="AA5262" s="104"/>
      <c r="AB5262" s="107"/>
      <c r="AC5262" s="72">
        <v>1</v>
      </c>
      <c r="AH5262" s="70"/>
      <c r="AI5262" s="70"/>
      <c r="AJ5262">
        <v>0</v>
      </c>
      <c r="AL5262" s="70"/>
      <c r="BM5262" s="135" t="s">
        <v>271</v>
      </c>
      <c r="BN5262" s="136" t="s">
        <v>272</v>
      </c>
      <c r="BO5262" s="101"/>
      <c r="BR5262" s="109" t="str">
        <f t="shared" si="82"/>
        <v>SH-25-5251</v>
      </c>
      <c r="BS5262" s="109" t="s">
        <v>427</v>
      </c>
      <c r="BT5262" t="s">
        <v>92</v>
      </c>
      <c r="BU5262" t="s">
        <v>10919</v>
      </c>
    </row>
    <row r="5263" spans="1:73" hidden="1">
      <c r="A5263" s="103" t="s">
        <v>10920</v>
      </c>
      <c r="B5263" s="102">
        <v>45917</v>
      </c>
      <c r="C5263" s="104">
        <f>_xlfn.ISOWEEKNUM(Tabella2[[#This Row],[Date]])</f>
        <v>38</v>
      </c>
      <c r="D5263" s="104" t="s">
        <v>6396</v>
      </c>
      <c r="E5263" s="104" t="s">
        <v>256</v>
      </c>
      <c r="F5263" s="104">
        <v>72</v>
      </c>
      <c r="G5263" s="104" t="s">
        <v>257</v>
      </c>
      <c r="H5263" s="105">
        <v>10</v>
      </c>
      <c r="I5263" s="104"/>
      <c r="J5263" s="104" t="s">
        <v>258</v>
      </c>
      <c r="K5263" s="104" t="s">
        <v>79</v>
      </c>
      <c r="L5263" s="104" t="s">
        <v>299</v>
      </c>
      <c r="M5263" s="104" t="s">
        <v>276</v>
      </c>
      <c r="N5263" s="104"/>
      <c r="O5263" s="106" t="str">
        <f>A5264</f>
        <v>17669</v>
      </c>
      <c r="P5263" s="111" t="s">
        <v>2021</v>
      </c>
      <c r="Q5263" s="153" t="s">
        <v>550</v>
      </c>
      <c r="R5263" s="153" t="s">
        <v>665</v>
      </c>
      <c r="S5263" s="153">
        <v>4.1666666666666657E-2</v>
      </c>
      <c r="T5263" s="153">
        <v>0.58333333333333337</v>
      </c>
      <c r="U5263" s="153">
        <v>0.625</v>
      </c>
      <c r="V5263" s="153">
        <f>IF(ISBLANK(T5263),"",Tabella2[[#This Row],[ACT STOP]]-Tabella2[[#This Row],[ACT START]])</f>
        <v>4.166666666666663E-2</v>
      </c>
      <c r="W5263" s="104" t="s">
        <v>92</v>
      </c>
      <c r="X5263" s="104" t="s">
        <v>91</v>
      </c>
      <c r="Y5263" s="110"/>
      <c r="Z5263" s="106"/>
      <c r="AA5263" s="104"/>
      <c r="AB5263" s="107"/>
      <c r="AC5263" s="72">
        <v>1</v>
      </c>
      <c r="AH5263" s="70"/>
      <c r="AI5263" s="70"/>
      <c r="AJ5263">
        <v>0</v>
      </c>
      <c r="AL5263" s="70"/>
      <c r="BM5263" s="135">
        <v>0.58333333333333337</v>
      </c>
      <c r="BN5263" s="136">
        <v>0.625</v>
      </c>
      <c r="BO5263" s="101"/>
      <c r="BR5263" s="109" t="str">
        <f t="shared" si="82"/>
        <v>SH-25-5252</v>
      </c>
      <c r="BS5263" s="109" t="s">
        <v>552</v>
      </c>
      <c r="BT5263" t="s">
        <v>92</v>
      </c>
      <c r="BU5263" t="s">
        <v>10921</v>
      </c>
    </row>
    <row r="5264" spans="1:73" hidden="1">
      <c r="A5264" s="103" t="s">
        <v>10922</v>
      </c>
      <c r="B5264" s="102">
        <v>45917</v>
      </c>
      <c r="C5264" s="104">
        <f>_xlfn.ISOWEEKNUM(Tabella2[[#This Row],[Date]])</f>
        <v>38</v>
      </c>
      <c r="D5264" s="104" t="s">
        <v>195</v>
      </c>
      <c r="E5264" s="104" t="s">
        <v>298</v>
      </c>
      <c r="F5264" s="104"/>
      <c r="G5264" s="104" t="s">
        <v>284</v>
      </c>
      <c r="H5264" s="105">
        <v>23</v>
      </c>
      <c r="I5264" s="104"/>
      <c r="J5264" s="104" t="s">
        <v>258</v>
      </c>
      <c r="K5264" s="104" t="s">
        <v>78</v>
      </c>
      <c r="L5264" s="104" t="s">
        <v>299</v>
      </c>
      <c r="M5264" s="104" t="s">
        <v>276</v>
      </c>
      <c r="N5264" s="104"/>
      <c r="O5264" s="106" t="str">
        <f>A5263</f>
        <v>17668</v>
      </c>
      <c r="P5264" s="111" t="s">
        <v>300</v>
      </c>
      <c r="Q5264" s="153">
        <v>0.58333333333333337</v>
      </c>
      <c r="R5264" s="153">
        <v>0.625</v>
      </c>
      <c r="S5264" s="153">
        <v>4.1666666666666657E-2</v>
      </c>
      <c r="T5264" s="153">
        <v>0.58333333333333337</v>
      </c>
      <c r="U5264" s="153">
        <v>0.625</v>
      </c>
      <c r="V5264" s="153">
        <f>IF(ISBLANK(T5264),"",Tabella2[[#This Row],[ACT STOP]]-Tabella2[[#This Row],[ACT START]])</f>
        <v>4.166666666666663E-2</v>
      </c>
      <c r="W5264" s="104" t="s">
        <v>122</v>
      </c>
      <c r="X5264" s="104" t="s">
        <v>91</v>
      </c>
      <c r="Y5264" s="110"/>
      <c r="Z5264" s="106"/>
      <c r="AA5264" s="104"/>
      <c r="AB5264" s="107"/>
      <c r="AC5264" s="72">
        <v>1</v>
      </c>
      <c r="AH5264" s="70"/>
      <c r="AI5264" s="70"/>
      <c r="AJ5264">
        <v>0</v>
      </c>
      <c r="AL5264" s="70"/>
      <c r="BM5264" s="135">
        <v>0.58333333333333337</v>
      </c>
      <c r="BN5264" s="136">
        <v>0.625</v>
      </c>
      <c r="BO5264" s="101"/>
      <c r="BR5264" s="109" t="str">
        <f t="shared" si="82"/>
        <v>SH-25-5253</v>
      </c>
      <c r="BS5264" s="109" t="s">
        <v>358</v>
      </c>
      <c r="BT5264" t="s">
        <v>122</v>
      </c>
      <c r="BU5264" t="s">
        <v>302</v>
      </c>
    </row>
    <row r="5265" spans="1:73" hidden="1">
      <c r="A5265" s="103" t="s">
        <v>10923</v>
      </c>
      <c r="B5265" s="102">
        <v>45917</v>
      </c>
      <c r="C5265" s="104">
        <f>_xlfn.ISOWEEKNUM(Tabella2[[#This Row],[Date]])</f>
        <v>38</v>
      </c>
      <c r="D5265" s="104" t="s">
        <v>722</v>
      </c>
      <c r="E5265" s="104" t="s">
        <v>327</v>
      </c>
      <c r="F5265" s="104">
        <v>76</v>
      </c>
      <c r="G5265" s="104" t="s">
        <v>257</v>
      </c>
      <c r="H5265" s="105">
        <v>1</v>
      </c>
      <c r="I5265" s="104" t="s">
        <v>258</v>
      </c>
      <c r="J5265" s="104"/>
      <c r="K5265" s="104" t="s">
        <v>83</v>
      </c>
      <c r="L5265" s="104" t="s">
        <v>299</v>
      </c>
      <c r="M5265" s="104" t="s">
        <v>276</v>
      </c>
      <c r="N5265" s="104"/>
      <c r="O5265" s="106" t="str">
        <f>A5266</f>
        <v>17671</v>
      </c>
      <c r="P5265" s="111" t="s">
        <v>5186</v>
      </c>
      <c r="Q5265" s="153" t="s">
        <v>550</v>
      </c>
      <c r="R5265" s="153">
        <v>0.60416666666666663</v>
      </c>
      <c r="S5265" s="153">
        <v>2.0833333333333329E-2</v>
      </c>
      <c r="T5265" s="153" t="s">
        <v>550</v>
      </c>
      <c r="U5265" s="153">
        <v>0.60416666666666663</v>
      </c>
      <c r="V5265" s="153">
        <f>IF(ISBLANK(T5265),"",Tabella2[[#This Row],[ACT STOP]]-Tabella2[[#This Row],[ACT START]])</f>
        <v>2.0833333333333259E-2</v>
      </c>
      <c r="W5265" s="104" t="s">
        <v>92</v>
      </c>
      <c r="X5265" s="104" t="s">
        <v>91</v>
      </c>
      <c r="Y5265" s="110"/>
      <c r="Z5265" s="106"/>
      <c r="AA5265" s="104"/>
      <c r="AB5265" s="107"/>
      <c r="AC5265" s="72">
        <v>1</v>
      </c>
      <c r="AH5265" s="70"/>
      <c r="AI5265" s="70"/>
      <c r="AJ5265">
        <v>0</v>
      </c>
      <c r="AL5265" s="70"/>
      <c r="BM5265" s="135" t="s">
        <v>550</v>
      </c>
      <c r="BN5265" s="136">
        <v>0.60416666666666663</v>
      </c>
      <c r="BO5265" s="101"/>
      <c r="BR5265" s="109" t="str">
        <f t="shared" si="82"/>
        <v>SH-25-5254</v>
      </c>
      <c r="BS5265" s="109" t="s">
        <v>332</v>
      </c>
      <c r="BT5265" t="s">
        <v>92</v>
      </c>
      <c r="BU5265" t="s">
        <v>10924</v>
      </c>
    </row>
    <row r="5266" spans="1:73" hidden="1">
      <c r="A5266" s="103" t="s">
        <v>10925</v>
      </c>
      <c r="B5266" s="102">
        <v>45917</v>
      </c>
      <c r="C5266" s="104">
        <f>_xlfn.ISOWEEKNUM(Tabella2[[#This Row],[Date]])</f>
        <v>38</v>
      </c>
      <c r="D5266" s="104" t="s">
        <v>195</v>
      </c>
      <c r="E5266" s="104" t="s">
        <v>880</v>
      </c>
      <c r="F5266" s="104"/>
      <c r="G5266" s="104" t="s">
        <v>284</v>
      </c>
      <c r="H5266" s="105">
        <v>22</v>
      </c>
      <c r="I5266" s="104"/>
      <c r="J5266" s="104" t="s">
        <v>258</v>
      </c>
      <c r="K5266" s="104" t="s">
        <v>80</v>
      </c>
      <c r="L5266" s="104" t="s">
        <v>299</v>
      </c>
      <c r="M5266" s="104" t="s">
        <v>276</v>
      </c>
      <c r="N5266" s="104"/>
      <c r="O5266" s="106" t="str">
        <f>A5265</f>
        <v>17670</v>
      </c>
      <c r="P5266" s="111" t="s">
        <v>300</v>
      </c>
      <c r="Q5266" s="153">
        <v>0.58333333333333337</v>
      </c>
      <c r="R5266" s="153">
        <v>0.60416666666666663</v>
      </c>
      <c r="S5266" s="153">
        <v>2.0833333333333329E-2</v>
      </c>
      <c r="T5266" s="153" t="s">
        <v>550</v>
      </c>
      <c r="U5266" s="153">
        <v>0.60416666666666663</v>
      </c>
      <c r="V5266" s="153">
        <f>IF(ISBLANK(T5266),"",Tabella2[[#This Row],[ACT STOP]]-Tabella2[[#This Row],[ACT START]])</f>
        <v>2.0833333333333259E-2</v>
      </c>
      <c r="W5266" s="104" t="s">
        <v>122</v>
      </c>
      <c r="X5266" s="104" t="s">
        <v>91</v>
      </c>
      <c r="Y5266" s="110"/>
      <c r="Z5266" s="106"/>
      <c r="AA5266" s="104"/>
      <c r="AB5266" s="107"/>
      <c r="AC5266" s="72">
        <v>1</v>
      </c>
      <c r="AH5266" s="70"/>
      <c r="AI5266" s="70"/>
      <c r="AJ5266">
        <v>0</v>
      </c>
      <c r="AL5266" s="70"/>
      <c r="BM5266" s="135" t="s">
        <v>550</v>
      </c>
      <c r="BN5266" s="136">
        <v>0.60416666666666663</v>
      </c>
      <c r="BO5266" s="101"/>
      <c r="BR5266" s="109" t="str">
        <f t="shared" si="82"/>
        <v>SH-25-5255</v>
      </c>
      <c r="BS5266" s="109" t="s">
        <v>295</v>
      </c>
      <c r="BT5266" t="s">
        <v>122</v>
      </c>
      <c r="BU5266" t="s">
        <v>881</v>
      </c>
    </row>
    <row r="5267" spans="1:73" hidden="1">
      <c r="A5267" s="103" t="s">
        <v>10926</v>
      </c>
      <c r="B5267" s="102">
        <v>45917</v>
      </c>
      <c r="C5267" s="104">
        <f>_xlfn.ISOWEEKNUM(Tabella2[[#This Row],[Date]])</f>
        <v>38</v>
      </c>
      <c r="D5267" s="104" t="s">
        <v>722</v>
      </c>
      <c r="E5267" s="104" t="s">
        <v>327</v>
      </c>
      <c r="F5267" s="104">
        <v>80</v>
      </c>
      <c r="G5267" s="104" t="s">
        <v>284</v>
      </c>
      <c r="H5267" s="105">
        <v>22</v>
      </c>
      <c r="I5267" s="104" t="s">
        <v>258</v>
      </c>
      <c r="J5267" s="104"/>
      <c r="K5267" s="104" t="s">
        <v>83</v>
      </c>
      <c r="L5267" s="104" t="s">
        <v>299</v>
      </c>
      <c r="M5267" s="104" t="s">
        <v>276</v>
      </c>
      <c r="N5267" s="104"/>
      <c r="O5267" s="106" t="str">
        <f>A5268</f>
        <v>17673</v>
      </c>
      <c r="P5267" s="111" t="s">
        <v>5186</v>
      </c>
      <c r="Q5267" s="153" t="s">
        <v>343</v>
      </c>
      <c r="R5267" s="153">
        <v>0.62847222222222221</v>
      </c>
      <c r="S5267" s="153">
        <v>2.0833333333333329E-2</v>
      </c>
      <c r="T5267" s="153">
        <v>0.60763888888888884</v>
      </c>
      <c r="U5267" s="153">
        <v>0.62847222222222221</v>
      </c>
      <c r="V5267" s="153">
        <f>IF(ISBLANK(T5267),"",Tabella2[[#This Row],[ACT STOP]]-Tabella2[[#This Row],[ACT START]])</f>
        <v>2.083333333333337E-2</v>
      </c>
      <c r="W5267" s="104" t="s">
        <v>92</v>
      </c>
      <c r="X5267" s="104" t="s">
        <v>91</v>
      </c>
      <c r="Y5267" s="110"/>
      <c r="Z5267" s="106"/>
      <c r="AA5267" s="104"/>
      <c r="AB5267" s="107"/>
      <c r="AC5267" s="72">
        <v>1</v>
      </c>
      <c r="AH5267" s="70"/>
      <c r="AI5267" s="70"/>
      <c r="AJ5267">
        <v>0</v>
      </c>
      <c r="AL5267" s="70"/>
      <c r="BM5267" s="135">
        <v>0.60763888888888884</v>
      </c>
      <c r="BN5267" s="136">
        <v>0.62847222222222221</v>
      </c>
      <c r="BO5267" s="101"/>
      <c r="BR5267" s="109" t="str">
        <f t="shared" si="82"/>
        <v>SH-25-5256</v>
      </c>
      <c r="BS5267" s="109" t="s">
        <v>295</v>
      </c>
      <c r="BT5267" t="s">
        <v>92</v>
      </c>
      <c r="BU5267" t="s">
        <v>10927</v>
      </c>
    </row>
    <row r="5268" spans="1:73" hidden="1">
      <c r="A5268" s="103" t="s">
        <v>10928</v>
      </c>
      <c r="B5268" s="102">
        <v>45917</v>
      </c>
      <c r="C5268" s="104">
        <f>_xlfn.ISOWEEKNUM(Tabella2[[#This Row],[Date]])</f>
        <v>38</v>
      </c>
      <c r="D5268" s="104" t="s">
        <v>195</v>
      </c>
      <c r="E5268" s="104" t="s">
        <v>880</v>
      </c>
      <c r="F5268" s="104"/>
      <c r="G5268" s="104" t="s">
        <v>257</v>
      </c>
      <c r="H5268" s="105">
        <v>1</v>
      </c>
      <c r="I5268" s="104"/>
      <c r="J5268" s="104" t="s">
        <v>258</v>
      </c>
      <c r="K5268" s="104" t="s">
        <v>80</v>
      </c>
      <c r="L5268" s="104" t="s">
        <v>299</v>
      </c>
      <c r="M5268" s="104" t="s">
        <v>276</v>
      </c>
      <c r="N5268" s="104"/>
      <c r="O5268" s="106" t="str">
        <f>A5267</f>
        <v>17672</v>
      </c>
      <c r="P5268" s="111" t="s">
        <v>300</v>
      </c>
      <c r="Q5268" s="153">
        <v>0.60763888888888884</v>
      </c>
      <c r="R5268" s="153">
        <v>0.62847222222222221</v>
      </c>
      <c r="S5268" s="153">
        <v>2.0833333333333329E-2</v>
      </c>
      <c r="T5268" s="153">
        <v>0.60763888888888884</v>
      </c>
      <c r="U5268" s="153">
        <v>0.62847222222222221</v>
      </c>
      <c r="V5268" s="153">
        <f>IF(ISBLANK(T5268),"",Tabella2[[#This Row],[ACT STOP]]-Tabella2[[#This Row],[ACT START]])</f>
        <v>2.083333333333337E-2</v>
      </c>
      <c r="W5268" s="104" t="s">
        <v>122</v>
      </c>
      <c r="X5268" s="104" t="s">
        <v>91</v>
      </c>
      <c r="Y5268" s="110"/>
      <c r="Z5268" s="106"/>
      <c r="AA5268" s="104"/>
      <c r="AB5268" s="107"/>
      <c r="AC5268" s="72">
        <v>1</v>
      </c>
      <c r="AH5268" s="70"/>
      <c r="AI5268" s="70"/>
      <c r="AJ5268">
        <v>0</v>
      </c>
      <c r="AL5268" s="70"/>
      <c r="BM5268" s="135">
        <v>0.60763888888888884</v>
      </c>
      <c r="BN5268" s="136">
        <v>0.62847222222222221</v>
      </c>
      <c r="BO5268" s="101"/>
      <c r="BR5268" s="109" t="str">
        <f t="shared" si="82"/>
        <v>SH-25-5257</v>
      </c>
      <c r="BS5268" s="109" t="s">
        <v>332</v>
      </c>
      <c r="BT5268" t="s">
        <v>122</v>
      </c>
      <c r="BU5268" t="s">
        <v>881</v>
      </c>
    </row>
    <row r="5269" spans="1:73" hidden="1">
      <c r="A5269" s="103" t="s">
        <v>10929</v>
      </c>
      <c r="B5269" s="102">
        <v>45917</v>
      </c>
      <c r="C5269" s="104">
        <f>_xlfn.ISOWEEKNUM(Tabella2[[#This Row],[Date]])</f>
        <v>38</v>
      </c>
      <c r="D5269" s="104" t="s">
        <v>6766</v>
      </c>
      <c r="E5269" s="104" t="s">
        <v>284</v>
      </c>
      <c r="F5269" s="104">
        <v>77</v>
      </c>
      <c r="G5269" s="104" t="s">
        <v>257</v>
      </c>
      <c r="H5269" s="105">
        <v>5</v>
      </c>
      <c r="I5269" s="104"/>
      <c r="J5269" s="104" t="s">
        <v>258</v>
      </c>
      <c r="K5269" s="104" t="s">
        <v>75</v>
      </c>
      <c r="L5269" s="104" t="s">
        <v>299</v>
      </c>
      <c r="M5269" s="104" t="s">
        <v>328</v>
      </c>
      <c r="N5269" s="104"/>
      <c r="O5269" s="106" t="str">
        <f>A5270</f>
        <v>17675</v>
      </c>
      <c r="P5269" s="111" t="s">
        <v>3382</v>
      </c>
      <c r="Q5269" s="153" t="s">
        <v>550</v>
      </c>
      <c r="R5269" s="153" t="s">
        <v>665</v>
      </c>
      <c r="S5269" s="153">
        <v>4.1666666666666657E-2</v>
      </c>
      <c r="T5269" s="153" t="s">
        <v>550</v>
      </c>
      <c r="U5269" s="153" t="s">
        <v>665</v>
      </c>
      <c r="V5269" s="153">
        <f>IF(ISBLANK(T5269),"",Tabella2[[#This Row],[ACT STOP]]-Tabella2[[#This Row],[ACT START]])</f>
        <v>4.166666666666663E-2</v>
      </c>
      <c r="W5269" s="104" t="s">
        <v>92</v>
      </c>
      <c r="X5269" s="104" t="s">
        <v>91</v>
      </c>
      <c r="Y5269" s="110"/>
      <c r="Z5269" s="106"/>
      <c r="AA5269" s="104"/>
      <c r="AB5269" s="107"/>
      <c r="AC5269" s="72">
        <v>1</v>
      </c>
      <c r="AH5269" s="70"/>
      <c r="AI5269" s="70"/>
      <c r="AJ5269">
        <v>0</v>
      </c>
      <c r="AL5269" s="70"/>
      <c r="BM5269" s="135" t="s">
        <v>550</v>
      </c>
      <c r="BN5269" s="136" t="s">
        <v>665</v>
      </c>
      <c r="BO5269" s="101"/>
      <c r="BR5269" s="109" t="str">
        <f t="shared" si="82"/>
        <v>SH-25-5258</v>
      </c>
      <c r="BS5269" s="109" t="s">
        <v>416</v>
      </c>
      <c r="BT5269" t="s">
        <v>92</v>
      </c>
      <c r="BU5269" t="s">
        <v>10930</v>
      </c>
    </row>
    <row r="5270" spans="1:73" hidden="1">
      <c r="A5270" s="103" t="s">
        <v>10931</v>
      </c>
      <c r="B5270" s="102">
        <v>45917</v>
      </c>
      <c r="C5270" s="104">
        <f>_xlfn.ISOWEEKNUM(Tabella2[[#This Row],[Date]])</f>
        <v>38</v>
      </c>
      <c r="D5270" s="104" t="s">
        <v>6766</v>
      </c>
      <c r="E5270" s="104" t="s">
        <v>284</v>
      </c>
      <c r="F5270" s="104">
        <v>79</v>
      </c>
      <c r="G5270" s="104" t="s">
        <v>257</v>
      </c>
      <c r="H5270" s="105">
        <v>2</v>
      </c>
      <c r="I5270" s="104"/>
      <c r="J5270" s="104" t="s">
        <v>258</v>
      </c>
      <c r="K5270" s="104" t="s">
        <v>77</v>
      </c>
      <c r="L5270" s="104" t="s">
        <v>299</v>
      </c>
      <c r="M5270" s="104" t="s">
        <v>328</v>
      </c>
      <c r="N5270" s="104"/>
      <c r="O5270" s="106" t="str">
        <f>A5269</f>
        <v>17674</v>
      </c>
      <c r="P5270" s="111" t="s">
        <v>3382</v>
      </c>
      <c r="Q5270" s="153">
        <v>0.58333333333333337</v>
      </c>
      <c r="R5270" s="153">
        <v>0.625</v>
      </c>
      <c r="S5270" s="153">
        <v>4.1666666666666657E-2</v>
      </c>
      <c r="T5270" s="153" t="s">
        <v>550</v>
      </c>
      <c r="U5270" s="153" t="s">
        <v>665</v>
      </c>
      <c r="V5270" s="153">
        <f>IF(ISBLANK(T5270),"",Tabella2[[#This Row],[ACT STOP]]-Tabella2[[#This Row],[ACT START]])</f>
        <v>4.166666666666663E-2</v>
      </c>
      <c r="W5270" s="104" t="s">
        <v>92</v>
      </c>
      <c r="X5270" s="104" t="s">
        <v>91</v>
      </c>
      <c r="Y5270" s="110" t="s">
        <v>10932</v>
      </c>
      <c r="Z5270" s="106"/>
      <c r="AA5270" s="104"/>
      <c r="AB5270" s="107"/>
      <c r="AC5270" s="72">
        <v>1</v>
      </c>
      <c r="AH5270" s="70"/>
      <c r="AI5270" s="70"/>
      <c r="AJ5270">
        <v>0</v>
      </c>
      <c r="AL5270" s="70"/>
      <c r="BM5270" s="135" t="s">
        <v>550</v>
      </c>
      <c r="BN5270" s="136" t="s">
        <v>665</v>
      </c>
      <c r="BO5270" s="101"/>
      <c r="BR5270" s="109" t="str">
        <f t="shared" si="82"/>
        <v>SH-25-5259</v>
      </c>
      <c r="BS5270" s="109" t="s">
        <v>368</v>
      </c>
      <c r="BT5270" t="s">
        <v>92</v>
      </c>
      <c r="BU5270" t="s">
        <v>10933</v>
      </c>
    </row>
    <row r="5271" spans="1:73" hidden="1">
      <c r="A5271" s="103" t="s">
        <v>10934</v>
      </c>
      <c r="B5271" s="102">
        <v>45917</v>
      </c>
      <c r="C5271" s="104">
        <f>_xlfn.ISOWEEKNUM(Tabella2[[#This Row],[Date]])</f>
        <v>38</v>
      </c>
      <c r="D5271" s="104" t="s">
        <v>763</v>
      </c>
      <c r="E5271" s="104" t="s">
        <v>256</v>
      </c>
      <c r="F5271" s="104">
        <v>66</v>
      </c>
      <c r="G5271" s="104" t="s">
        <v>257</v>
      </c>
      <c r="H5271" s="105">
        <v>17</v>
      </c>
      <c r="I5271" s="104"/>
      <c r="J5271" s="104" t="s">
        <v>258</v>
      </c>
      <c r="K5271" s="104" t="s">
        <v>79</v>
      </c>
      <c r="L5271" s="104" t="s">
        <v>299</v>
      </c>
      <c r="M5271" s="104" t="s">
        <v>361</v>
      </c>
      <c r="N5271" s="104"/>
      <c r="O5271" s="106" t="str">
        <f>A5272</f>
        <v>17677</v>
      </c>
      <c r="P5271" s="111" t="s">
        <v>2108</v>
      </c>
      <c r="Q5271" s="153" t="s">
        <v>519</v>
      </c>
      <c r="R5271" s="153" t="s">
        <v>520</v>
      </c>
      <c r="S5271" s="153">
        <v>4.1666666666666657E-2</v>
      </c>
      <c r="T5271" s="153">
        <v>0.64583333333333337</v>
      </c>
      <c r="U5271" s="153">
        <v>0.6875</v>
      </c>
      <c r="V5271" s="153">
        <f>IF(ISBLANK(T5271),"",Tabella2[[#This Row],[ACT STOP]]-Tabella2[[#This Row],[ACT START]])</f>
        <v>4.166666666666663E-2</v>
      </c>
      <c r="W5271" s="104" t="s">
        <v>92</v>
      </c>
      <c r="X5271" s="104" t="s">
        <v>91</v>
      </c>
      <c r="Y5271" s="110"/>
      <c r="Z5271" s="106"/>
      <c r="AA5271" s="104"/>
      <c r="AB5271" s="107"/>
      <c r="AC5271" s="72">
        <v>1</v>
      </c>
      <c r="AH5271" s="70"/>
      <c r="AI5271" s="70"/>
      <c r="AJ5271">
        <v>0</v>
      </c>
      <c r="AL5271" s="70"/>
      <c r="BM5271" s="135">
        <v>0.64583333333333337</v>
      </c>
      <c r="BN5271" s="136">
        <v>0.6875</v>
      </c>
      <c r="BO5271" s="101"/>
      <c r="BR5271" s="109" t="str">
        <f t="shared" si="82"/>
        <v>SH-25-5260</v>
      </c>
      <c r="BS5271" s="109" t="s">
        <v>393</v>
      </c>
      <c r="BT5271" t="s">
        <v>92</v>
      </c>
      <c r="BU5271" t="s">
        <v>10935</v>
      </c>
    </row>
    <row r="5272" spans="1:73" hidden="1">
      <c r="A5272" s="103" t="s">
        <v>10936</v>
      </c>
      <c r="B5272" s="102">
        <v>45917</v>
      </c>
      <c r="C5272" s="104">
        <f>_xlfn.ISOWEEKNUM(Tabella2[[#This Row],[Date]])</f>
        <v>38</v>
      </c>
      <c r="D5272" s="104" t="s">
        <v>195</v>
      </c>
      <c r="E5272" s="104" t="s">
        <v>298</v>
      </c>
      <c r="F5272" s="104"/>
      <c r="G5272" s="104" t="s">
        <v>257</v>
      </c>
      <c r="H5272" s="105">
        <v>13</v>
      </c>
      <c r="I5272" s="104"/>
      <c r="J5272" s="104" t="s">
        <v>258</v>
      </c>
      <c r="K5272" s="104" t="s">
        <v>78</v>
      </c>
      <c r="L5272" s="104" t="s">
        <v>299</v>
      </c>
      <c r="M5272" s="104" t="s">
        <v>361</v>
      </c>
      <c r="N5272" s="104"/>
      <c r="O5272" s="106" t="str">
        <f>A5271</f>
        <v>17676</v>
      </c>
      <c r="P5272" s="111" t="s">
        <v>300</v>
      </c>
      <c r="Q5272" s="153">
        <v>0.64583333333333337</v>
      </c>
      <c r="R5272" s="153">
        <v>0.6875</v>
      </c>
      <c r="S5272" s="153">
        <v>4.1666666666666657E-2</v>
      </c>
      <c r="T5272" s="153">
        <v>0.64583333333333337</v>
      </c>
      <c r="U5272" s="153">
        <v>0.6875</v>
      </c>
      <c r="V5272" s="153">
        <f>IF(ISBLANK(T5272),"",Tabella2[[#This Row],[ACT STOP]]-Tabella2[[#This Row],[ACT START]])</f>
        <v>4.166666666666663E-2</v>
      </c>
      <c r="W5272" s="104" t="s">
        <v>122</v>
      </c>
      <c r="X5272" s="104" t="s">
        <v>91</v>
      </c>
      <c r="Y5272" s="110"/>
      <c r="Z5272" s="106"/>
      <c r="AA5272" s="104"/>
      <c r="AB5272" s="107"/>
      <c r="AC5272" s="72">
        <v>1</v>
      </c>
      <c r="AH5272" s="70"/>
      <c r="AI5272" s="70"/>
      <c r="AJ5272">
        <v>0</v>
      </c>
      <c r="AL5272" s="70"/>
      <c r="BM5272" s="135">
        <v>0.64583333333333337</v>
      </c>
      <c r="BN5272" s="136">
        <v>0.6875</v>
      </c>
      <c r="BO5272" s="101"/>
      <c r="BR5272" s="109" t="str">
        <f t="shared" si="82"/>
        <v>SH-25-5261</v>
      </c>
      <c r="BS5272" s="109" t="s">
        <v>427</v>
      </c>
      <c r="BT5272" t="s">
        <v>122</v>
      </c>
      <c r="BU5272" t="s">
        <v>302</v>
      </c>
    </row>
    <row r="5273" spans="1:73" hidden="1">
      <c r="A5273" s="103" t="s">
        <v>10937</v>
      </c>
      <c r="B5273" s="102">
        <v>45917</v>
      </c>
      <c r="C5273" s="104">
        <f>_xlfn.ISOWEEKNUM(Tabella2[[#This Row],[Date]])</f>
        <v>38</v>
      </c>
      <c r="D5273" s="104" t="s">
        <v>817</v>
      </c>
      <c r="E5273" s="104" t="s">
        <v>284</v>
      </c>
      <c r="F5273" s="104">
        <v>72</v>
      </c>
      <c r="G5273" s="104" t="s">
        <v>257</v>
      </c>
      <c r="H5273" s="105">
        <v>9</v>
      </c>
      <c r="I5273" s="104"/>
      <c r="J5273" s="104" t="s">
        <v>258</v>
      </c>
      <c r="K5273" s="104" t="s">
        <v>83</v>
      </c>
      <c r="L5273" s="104" t="s">
        <v>299</v>
      </c>
      <c r="M5273" s="104" t="s">
        <v>361</v>
      </c>
      <c r="N5273" s="104"/>
      <c r="O5273" s="106" t="str">
        <f>A5274</f>
        <v>17679</v>
      </c>
      <c r="P5273" s="111" t="s">
        <v>2067</v>
      </c>
      <c r="Q5273" s="153" t="s">
        <v>519</v>
      </c>
      <c r="R5273" s="153" t="s">
        <v>520</v>
      </c>
      <c r="S5273" s="153">
        <v>4.1666666666666657E-2</v>
      </c>
      <c r="T5273" s="153" t="s">
        <v>519</v>
      </c>
      <c r="U5273" s="153" t="s">
        <v>520</v>
      </c>
      <c r="V5273" s="153">
        <f>IF(ISBLANK(T5273),"",Tabella2[[#This Row],[ACT STOP]]-Tabella2[[#This Row],[ACT START]])</f>
        <v>4.166666666666663E-2</v>
      </c>
      <c r="W5273" s="104" t="s">
        <v>92</v>
      </c>
      <c r="X5273" s="104" t="s">
        <v>91</v>
      </c>
      <c r="Y5273" s="110"/>
      <c r="Z5273" s="106"/>
      <c r="AA5273" s="104"/>
      <c r="AB5273" s="107"/>
      <c r="AC5273" s="72">
        <v>1</v>
      </c>
      <c r="AH5273" s="70"/>
      <c r="AI5273" s="70"/>
      <c r="AJ5273">
        <v>0</v>
      </c>
      <c r="AL5273" s="70"/>
      <c r="BM5273" s="135" t="s">
        <v>519</v>
      </c>
      <c r="BN5273" s="136" t="s">
        <v>520</v>
      </c>
      <c r="BO5273" s="101"/>
      <c r="BR5273" s="109" t="str">
        <f t="shared" si="82"/>
        <v>SH-25-5262</v>
      </c>
      <c r="BS5273" s="109" t="s">
        <v>318</v>
      </c>
      <c r="BT5273" t="s">
        <v>92</v>
      </c>
      <c r="BU5273" t="s">
        <v>10938</v>
      </c>
    </row>
    <row r="5274" spans="1:73" hidden="1">
      <c r="A5274" s="103" t="s">
        <v>10939</v>
      </c>
      <c r="B5274" s="102">
        <v>45917</v>
      </c>
      <c r="C5274" s="104">
        <f>_xlfn.ISOWEEKNUM(Tabella2[[#This Row],[Date]])</f>
        <v>38</v>
      </c>
      <c r="D5274" s="104" t="s">
        <v>195</v>
      </c>
      <c r="E5274" s="104" t="s">
        <v>398</v>
      </c>
      <c r="F5274" s="104"/>
      <c r="G5274" s="104" t="s">
        <v>284</v>
      </c>
      <c r="H5274" s="105">
        <v>9</v>
      </c>
      <c r="I5274" s="104"/>
      <c r="J5274" s="104" t="s">
        <v>258</v>
      </c>
      <c r="K5274" s="104" t="s">
        <v>80</v>
      </c>
      <c r="L5274" s="104" t="s">
        <v>299</v>
      </c>
      <c r="M5274" s="104" t="s">
        <v>361</v>
      </c>
      <c r="N5274" s="104"/>
      <c r="O5274" s="106" t="str">
        <f>A5273</f>
        <v>17678</v>
      </c>
      <c r="P5274" s="111" t="s">
        <v>300</v>
      </c>
      <c r="Q5274" s="153">
        <v>0.64583333333333337</v>
      </c>
      <c r="R5274" s="153">
        <v>0.6875</v>
      </c>
      <c r="S5274" s="153">
        <v>4.1666666666666657E-2</v>
      </c>
      <c r="T5274" s="153">
        <v>0.64583333333333337</v>
      </c>
      <c r="U5274" s="153">
        <v>0.6875</v>
      </c>
      <c r="V5274" s="153">
        <f>IF(ISBLANK(T5274),"",Tabella2[[#This Row],[ACT STOP]]-Tabella2[[#This Row],[ACT START]])</f>
        <v>4.166666666666663E-2</v>
      </c>
      <c r="W5274" s="104" t="s">
        <v>122</v>
      </c>
      <c r="X5274" s="104" t="s">
        <v>91</v>
      </c>
      <c r="Y5274" s="110"/>
      <c r="Z5274" s="106"/>
      <c r="AA5274" s="104"/>
      <c r="AB5274" s="107"/>
      <c r="AC5274" s="72">
        <v>1</v>
      </c>
      <c r="AH5274" s="70"/>
      <c r="AI5274" s="70"/>
      <c r="AJ5274">
        <v>0</v>
      </c>
      <c r="AL5274" s="70"/>
      <c r="BM5274" s="135">
        <v>0.64583333333333337</v>
      </c>
      <c r="BN5274" s="136">
        <v>0.6875</v>
      </c>
      <c r="BO5274" s="101"/>
      <c r="BR5274" s="109" t="str">
        <f t="shared" si="82"/>
        <v>SH-25-5263</v>
      </c>
      <c r="BS5274" s="109" t="s">
        <v>339</v>
      </c>
      <c r="BT5274" t="s">
        <v>122</v>
      </c>
      <c r="BU5274" t="s">
        <v>399</v>
      </c>
    </row>
    <row r="5275" spans="1:73" hidden="1">
      <c r="A5275" s="103" t="s">
        <v>10940</v>
      </c>
      <c r="B5275" s="102">
        <v>45917</v>
      </c>
      <c r="C5275" s="104">
        <f>_xlfn.ISOWEEKNUM(Tabella2[[#This Row],[Date]])</f>
        <v>38</v>
      </c>
      <c r="D5275" s="104" t="s">
        <v>751</v>
      </c>
      <c r="E5275" s="104" t="s">
        <v>256</v>
      </c>
      <c r="F5275" s="104">
        <v>78</v>
      </c>
      <c r="G5275" s="104" t="s">
        <v>257</v>
      </c>
      <c r="H5275" s="105">
        <v>14</v>
      </c>
      <c r="I5275" s="104" t="s">
        <v>258</v>
      </c>
      <c r="J5275" s="104"/>
      <c r="K5275" s="104" t="s">
        <v>81</v>
      </c>
      <c r="L5275" s="104" t="s">
        <v>259</v>
      </c>
      <c r="M5275" s="104" t="s">
        <v>276</v>
      </c>
      <c r="N5275" s="104"/>
      <c r="O5275" s="106"/>
      <c r="P5275" s="111" t="s">
        <v>2932</v>
      </c>
      <c r="Q5275" s="153" t="s">
        <v>519</v>
      </c>
      <c r="R5275" s="153" t="s">
        <v>520</v>
      </c>
      <c r="S5275" s="153">
        <v>4.1666666666666657E-2</v>
      </c>
      <c r="T5275" s="153" t="s">
        <v>519</v>
      </c>
      <c r="U5275" s="153" t="s">
        <v>520</v>
      </c>
      <c r="V5275" s="153">
        <f>IF(ISBLANK(T5275),"",Tabella2[[#This Row],[ACT STOP]]-Tabella2[[#This Row],[ACT START]])</f>
        <v>4.166666666666663E-2</v>
      </c>
      <c r="W5275" s="104" t="s">
        <v>92</v>
      </c>
      <c r="X5275" s="104" t="s">
        <v>91</v>
      </c>
      <c r="Y5275" s="110"/>
      <c r="Z5275" s="106"/>
      <c r="AA5275" s="104"/>
      <c r="AB5275" s="107"/>
      <c r="AC5275" s="72">
        <v>1</v>
      </c>
      <c r="AH5275" s="70"/>
      <c r="AI5275" s="70"/>
      <c r="AJ5275">
        <v>0</v>
      </c>
      <c r="AL5275" s="70"/>
      <c r="BM5275" s="135" t="s">
        <v>519</v>
      </c>
      <c r="BN5275" s="136" t="s">
        <v>520</v>
      </c>
      <c r="BO5275" s="101"/>
      <c r="BR5275" s="109" t="str">
        <f t="shared" si="82"/>
        <v>SH-25-5264</v>
      </c>
      <c r="BS5275" s="109" t="s">
        <v>372</v>
      </c>
      <c r="BT5275" t="s">
        <v>92</v>
      </c>
      <c r="BU5275" t="s">
        <v>10941</v>
      </c>
    </row>
    <row r="5276" spans="1:73" ht="31.5" hidden="1" customHeight="1">
      <c r="A5276" s="103" t="s">
        <v>10942</v>
      </c>
      <c r="B5276" s="102">
        <v>45917</v>
      </c>
      <c r="C5276" s="104">
        <f>_xlfn.ISOWEEKNUM(Tabella2[[#This Row],[Date]])</f>
        <v>38</v>
      </c>
      <c r="D5276" s="104" t="s">
        <v>817</v>
      </c>
      <c r="E5276" s="104" t="s">
        <v>284</v>
      </c>
      <c r="F5276" s="104">
        <v>74</v>
      </c>
      <c r="G5276" s="104" t="s">
        <v>257</v>
      </c>
      <c r="H5276" s="105">
        <v>32</v>
      </c>
      <c r="I5276" s="104"/>
      <c r="J5276" s="104" t="s">
        <v>258</v>
      </c>
      <c r="K5276" s="104" t="s">
        <v>77</v>
      </c>
      <c r="L5276" s="104" t="s">
        <v>259</v>
      </c>
      <c r="M5276" s="104" t="s">
        <v>276</v>
      </c>
      <c r="N5276" s="104"/>
      <c r="O5276" s="106"/>
      <c r="P5276" s="111" t="s">
        <v>2684</v>
      </c>
      <c r="Q5276" s="153" t="s">
        <v>519</v>
      </c>
      <c r="R5276" s="153" t="s">
        <v>520</v>
      </c>
      <c r="S5276" s="153">
        <v>4.1666666666666657E-2</v>
      </c>
      <c r="T5276" s="153" t="s">
        <v>519</v>
      </c>
      <c r="U5276" s="153" t="s">
        <v>520</v>
      </c>
      <c r="V5276" s="153">
        <f>IF(ISBLANK(T5276),"",Tabella2[[#This Row],[ACT STOP]]-Tabella2[[#This Row],[ACT START]])</f>
        <v>4.166666666666663E-2</v>
      </c>
      <c r="W5276" s="104" t="s">
        <v>92</v>
      </c>
      <c r="X5276" s="104" t="s">
        <v>91</v>
      </c>
      <c r="Y5276" s="110" t="s">
        <v>10943</v>
      </c>
      <c r="Z5276" s="106"/>
      <c r="AA5276" s="104"/>
      <c r="AB5276" s="107"/>
      <c r="AC5276" s="72">
        <v>1</v>
      </c>
      <c r="AH5276" s="70"/>
      <c r="AI5276" s="70"/>
      <c r="AJ5276">
        <v>0</v>
      </c>
      <c r="AL5276" s="70"/>
      <c r="BM5276" s="135" t="s">
        <v>519</v>
      </c>
      <c r="BN5276" s="136" t="s">
        <v>520</v>
      </c>
      <c r="BO5276" s="101"/>
      <c r="BR5276" s="109" t="str">
        <f t="shared" si="82"/>
        <v>SH-25-5265</v>
      </c>
      <c r="BS5276" s="109" t="s">
        <v>356</v>
      </c>
      <c r="BT5276" t="s">
        <v>92</v>
      </c>
      <c r="BU5276" t="s">
        <v>10944</v>
      </c>
    </row>
    <row r="5277" spans="1:73" hidden="1">
      <c r="A5277" s="103" t="s">
        <v>10945</v>
      </c>
      <c r="B5277" s="102">
        <v>45918</v>
      </c>
      <c r="C5277" s="104">
        <f>_xlfn.ISOWEEKNUM(Tabella2[[#This Row],[Date]])</f>
        <v>38</v>
      </c>
      <c r="D5277" s="104" t="s">
        <v>763</v>
      </c>
      <c r="E5277" s="104" t="s">
        <v>256</v>
      </c>
      <c r="F5277" s="104">
        <v>66</v>
      </c>
      <c r="G5277" s="104" t="s">
        <v>257</v>
      </c>
      <c r="H5277" s="105">
        <v>9</v>
      </c>
      <c r="I5277" s="104"/>
      <c r="J5277" s="104" t="s">
        <v>258</v>
      </c>
      <c r="K5277" s="104" t="s">
        <v>79</v>
      </c>
      <c r="L5277" s="104" t="s">
        <v>299</v>
      </c>
      <c r="M5277" s="104" t="s">
        <v>361</v>
      </c>
      <c r="N5277" s="104"/>
      <c r="O5277" s="106" t="str">
        <f>A5278</f>
        <v>17683</v>
      </c>
      <c r="P5277" s="111" t="s">
        <v>2156</v>
      </c>
      <c r="Q5277" s="153" t="s">
        <v>286</v>
      </c>
      <c r="R5277" s="153" t="s">
        <v>631</v>
      </c>
      <c r="S5277" s="153">
        <v>4.1666666666666657E-2</v>
      </c>
      <c r="T5277" s="153" t="s">
        <v>286</v>
      </c>
      <c r="U5277" s="153" t="s">
        <v>631</v>
      </c>
      <c r="V5277" s="153">
        <f>IF(ISBLANK(T5277),"",Tabella2[[#This Row],[ACT STOP]]-Tabella2[[#This Row],[ACT START]])</f>
        <v>4.1666666666666685E-2</v>
      </c>
      <c r="W5277" s="104" t="s">
        <v>92</v>
      </c>
      <c r="X5277" s="104" t="s">
        <v>91</v>
      </c>
      <c r="Y5277" s="110" t="s">
        <v>10946</v>
      </c>
      <c r="Z5277" s="106"/>
      <c r="AA5277" s="104"/>
      <c r="AB5277" s="107"/>
      <c r="AC5277" s="72">
        <v>1</v>
      </c>
      <c r="AH5277" s="70"/>
      <c r="AI5277" s="70"/>
      <c r="AJ5277">
        <v>0</v>
      </c>
      <c r="AL5277" s="70"/>
      <c r="BM5277" s="135" t="s">
        <v>286</v>
      </c>
      <c r="BN5277" s="136" t="s">
        <v>631</v>
      </c>
      <c r="BO5277" s="101"/>
      <c r="BR5277" s="109" t="str">
        <f t="shared" si="82"/>
        <v>SH-25-5266</v>
      </c>
      <c r="BS5277" s="109" t="s">
        <v>318</v>
      </c>
      <c r="BT5277" t="s">
        <v>92</v>
      </c>
      <c r="BU5277" t="s">
        <v>10947</v>
      </c>
    </row>
    <row r="5278" spans="1:73" hidden="1">
      <c r="A5278" s="103" t="s">
        <v>10948</v>
      </c>
      <c r="B5278" s="102">
        <v>45918</v>
      </c>
      <c r="C5278" s="104">
        <f>_xlfn.ISOWEEKNUM(Tabella2[[#This Row],[Date]])</f>
        <v>38</v>
      </c>
      <c r="D5278" s="104" t="s">
        <v>195</v>
      </c>
      <c r="E5278" s="104" t="s">
        <v>298</v>
      </c>
      <c r="F5278" s="104"/>
      <c r="G5278" s="104" t="s">
        <v>284</v>
      </c>
      <c r="H5278" s="105">
        <v>22</v>
      </c>
      <c r="I5278" s="104"/>
      <c r="J5278" s="104" t="s">
        <v>258</v>
      </c>
      <c r="K5278" s="104" t="s">
        <v>78</v>
      </c>
      <c r="L5278" s="104" t="s">
        <v>299</v>
      </c>
      <c r="M5278" s="104" t="s">
        <v>361</v>
      </c>
      <c r="N5278" s="104"/>
      <c r="O5278" s="106" t="str">
        <f>A5277</f>
        <v>17682</v>
      </c>
      <c r="P5278" s="111" t="s">
        <v>300</v>
      </c>
      <c r="Q5278" s="153">
        <v>0.33333333333333331</v>
      </c>
      <c r="R5278" s="153">
        <v>0.375</v>
      </c>
      <c r="S5278" s="153">
        <v>4.1666666666666657E-2</v>
      </c>
      <c r="T5278" s="153">
        <v>0.33333333333333331</v>
      </c>
      <c r="U5278" s="153">
        <v>0.375</v>
      </c>
      <c r="V5278" s="153">
        <f>IF(ISBLANK(T5278),"",Tabella2[[#This Row],[ACT STOP]]-Tabella2[[#This Row],[ACT START]])</f>
        <v>4.1666666666666685E-2</v>
      </c>
      <c r="W5278" s="104" t="s">
        <v>122</v>
      </c>
      <c r="X5278" s="104" t="s">
        <v>91</v>
      </c>
      <c r="Y5278" s="110"/>
      <c r="Z5278" s="106"/>
      <c r="AA5278" s="104"/>
      <c r="AB5278" s="107"/>
      <c r="AC5278" s="72">
        <v>1</v>
      </c>
      <c r="AH5278" s="70"/>
      <c r="AI5278" s="70"/>
      <c r="AJ5278">
        <v>0</v>
      </c>
      <c r="AL5278" s="70"/>
      <c r="BM5278" s="135">
        <v>0.33333333333333331</v>
      </c>
      <c r="BN5278" s="136">
        <v>0.375</v>
      </c>
      <c r="BO5278" s="101"/>
      <c r="BR5278" s="109" t="str">
        <f t="shared" si="82"/>
        <v>SH-25-5267</v>
      </c>
      <c r="BS5278" s="109" t="s">
        <v>295</v>
      </c>
      <c r="BT5278" t="s">
        <v>122</v>
      </c>
      <c r="BU5278" t="s">
        <v>302</v>
      </c>
    </row>
    <row r="5279" spans="1:73" hidden="1">
      <c r="A5279" s="103" t="s">
        <v>10949</v>
      </c>
      <c r="B5279" s="102">
        <v>45918</v>
      </c>
      <c r="C5279" s="104">
        <f>_xlfn.ISOWEEKNUM(Tabella2[[#This Row],[Date]])</f>
        <v>38</v>
      </c>
      <c r="D5279" s="104" t="s">
        <v>6396</v>
      </c>
      <c r="E5279" s="104" t="s">
        <v>256</v>
      </c>
      <c r="F5279" s="104">
        <v>72</v>
      </c>
      <c r="G5279" s="104" t="s">
        <v>257</v>
      </c>
      <c r="H5279" s="105">
        <v>2</v>
      </c>
      <c r="I5279" s="104"/>
      <c r="J5279" s="104" t="s">
        <v>258</v>
      </c>
      <c r="K5279" s="104" t="s">
        <v>83</v>
      </c>
      <c r="L5279" s="104" t="s">
        <v>299</v>
      </c>
      <c r="M5279" s="104" t="s">
        <v>276</v>
      </c>
      <c r="N5279" s="104"/>
      <c r="O5279" s="106" t="str">
        <f>A5280</f>
        <v>17685</v>
      </c>
      <c r="P5279" s="111" t="s">
        <v>2080</v>
      </c>
      <c r="Q5279" s="153" t="s">
        <v>286</v>
      </c>
      <c r="R5279" s="153" t="s">
        <v>631</v>
      </c>
      <c r="S5279" s="153">
        <v>4.1666666666666657E-2</v>
      </c>
      <c r="T5279" s="153" t="s">
        <v>286</v>
      </c>
      <c r="U5279" s="153" t="s">
        <v>631</v>
      </c>
      <c r="V5279" s="153">
        <f>IF(ISBLANK(T5279),"",Tabella2[[#This Row],[ACT STOP]]-Tabella2[[#This Row],[ACT START]])</f>
        <v>4.1666666666666685E-2</v>
      </c>
      <c r="W5279" s="104" t="s">
        <v>92</v>
      </c>
      <c r="X5279" s="104" t="s">
        <v>91</v>
      </c>
      <c r="Y5279" s="110"/>
      <c r="Z5279" s="106"/>
      <c r="AA5279" s="104"/>
      <c r="AB5279" s="107"/>
      <c r="AC5279" s="72">
        <v>1</v>
      </c>
      <c r="AH5279" s="70"/>
      <c r="AI5279" s="70"/>
      <c r="AJ5279">
        <v>0</v>
      </c>
      <c r="AL5279" s="70"/>
      <c r="BM5279" s="135" t="s">
        <v>286</v>
      </c>
      <c r="BN5279" s="136" t="s">
        <v>631</v>
      </c>
      <c r="BO5279" s="101"/>
      <c r="BR5279" s="109" t="str">
        <f t="shared" si="82"/>
        <v>SH-25-5268</v>
      </c>
      <c r="BS5279" s="109" t="s">
        <v>368</v>
      </c>
      <c r="BT5279" t="s">
        <v>92</v>
      </c>
      <c r="BU5279" t="s">
        <v>10950</v>
      </c>
    </row>
    <row r="5280" spans="1:73" hidden="1">
      <c r="A5280" s="103" t="s">
        <v>10951</v>
      </c>
      <c r="B5280" s="102">
        <v>45918</v>
      </c>
      <c r="C5280" s="104">
        <f>_xlfn.ISOWEEKNUM(Tabella2[[#This Row],[Date]])</f>
        <v>38</v>
      </c>
      <c r="D5280" s="104" t="s">
        <v>195</v>
      </c>
      <c r="E5280" s="104" t="s">
        <v>298</v>
      </c>
      <c r="F5280" s="104"/>
      <c r="G5280" s="104" t="s">
        <v>257</v>
      </c>
      <c r="H5280" s="105">
        <v>13</v>
      </c>
      <c r="I5280" s="104"/>
      <c r="J5280" s="104" t="s">
        <v>258</v>
      </c>
      <c r="K5280" s="104" t="s">
        <v>80</v>
      </c>
      <c r="L5280" s="104" t="s">
        <v>299</v>
      </c>
      <c r="M5280" s="104" t="s">
        <v>276</v>
      </c>
      <c r="N5280" s="104"/>
      <c r="O5280" s="106" t="str">
        <f>A5279</f>
        <v>17684</v>
      </c>
      <c r="P5280" s="111" t="s">
        <v>300</v>
      </c>
      <c r="Q5280" s="153">
        <v>0.33333333333333331</v>
      </c>
      <c r="R5280" s="153">
        <v>0.375</v>
      </c>
      <c r="S5280" s="153">
        <v>4.1666666666666657E-2</v>
      </c>
      <c r="T5280" s="153">
        <v>0.33333333333333331</v>
      </c>
      <c r="U5280" s="153">
        <v>0.375</v>
      </c>
      <c r="V5280" s="153">
        <f>IF(ISBLANK(T5280),"",Tabella2[[#This Row],[ACT STOP]]-Tabella2[[#This Row],[ACT START]])</f>
        <v>4.1666666666666685E-2</v>
      </c>
      <c r="W5280" s="104" t="s">
        <v>122</v>
      </c>
      <c r="X5280" s="104" t="s">
        <v>91</v>
      </c>
      <c r="Y5280" s="110"/>
      <c r="Z5280" s="106"/>
      <c r="AA5280" s="104"/>
      <c r="AB5280" s="107"/>
      <c r="AC5280" s="72">
        <v>1</v>
      </c>
      <c r="AH5280" s="70"/>
      <c r="AI5280" s="70"/>
      <c r="AJ5280">
        <v>0</v>
      </c>
      <c r="AL5280" s="70"/>
      <c r="BM5280" s="135">
        <v>0.33333333333333331</v>
      </c>
      <c r="BN5280" s="136">
        <v>0.375</v>
      </c>
      <c r="BO5280" s="101"/>
      <c r="BR5280" s="109" t="str">
        <f t="shared" si="82"/>
        <v>SH-25-5269</v>
      </c>
      <c r="BS5280" s="109" t="s">
        <v>427</v>
      </c>
      <c r="BT5280" t="s">
        <v>122</v>
      </c>
      <c r="BU5280" t="s">
        <v>302</v>
      </c>
    </row>
    <row r="5281" spans="1:73" hidden="1">
      <c r="A5281" s="103" t="s">
        <v>10952</v>
      </c>
      <c r="B5281" s="102">
        <v>45918</v>
      </c>
      <c r="C5281" s="104">
        <f>_xlfn.ISOWEEKNUM(Tabella2[[#This Row],[Date]])</f>
        <v>38</v>
      </c>
      <c r="D5281" s="104" t="s">
        <v>860</v>
      </c>
      <c r="E5281" s="104" t="s">
        <v>284</v>
      </c>
      <c r="F5281" s="104">
        <v>80</v>
      </c>
      <c r="G5281" s="104" t="s">
        <v>257</v>
      </c>
      <c r="H5281" s="105">
        <v>10</v>
      </c>
      <c r="I5281" s="104"/>
      <c r="J5281" s="104" t="s">
        <v>258</v>
      </c>
      <c r="K5281" s="104" t="s">
        <v>81</v>
      </c>
      <c r="L5281" s="104" t="s">
        <v>259</v>
      </c>
      <c r="M5281" s="104" t="s">
        <v>361</v>
      </c>
      <c r="N5281" s="104"/>
      <c r="O5281" s="106"/>
      <c r="P5281" s="111" t="s">
        <v>2684</v>
      </c>
      <c r="Q5281" s="153" t="s">
        <v>286</v>
      </c>
      <c r="R5281" s="153" t="s">
        <v>631</v>
      </c>
      <c r="S5281" s="153">
        <v>4.1666666666666657E-2</v>
      </c>
      <c r="T5281" s="153">
        <v>0.33333333333333331</v>
      </c>
      <c r="U5281" s="153">
        <v>0.375</v>
      </c>
      <c r="V5281" s="153">
        <f>IF(ISBLANK(T5281),"",Tabella2[[#This Row],[ACT STOP]]-Tabella2[[#This Row],[ACT START]])</f>
        <v>4.1666666666666685E-2</v>
      </c>
      <c r="W5281" s="104" t="s">
        <v>92</v>
      </c>
      <c r="X5281" s="104" t="s">
        <v>91</v>
      </c>
      <c r="Y5281" s="110"/>
      <c r="Z5281" s="106"/>
      <c r="AA5281" s="104"/>
      <c r="AB5281" s="107"/>
      <c r="AC5281" s="72">
        <v>1</v>
      </c>
      <c r="AH5281" s="70"/>
      <c r="AI5281" s="70"/>
      <c r="AJ5281">
        <v>0</v>
      </c>
      <c r="AL5281" s="70"/>
      <c r="BM5281" s="135">
        <v>0.33333333333333331</v>
      </c>
      <c r="BN5281" s="136">
        <v>0.375</v>
      </c>
      <c r="BO5281" s="101"/>
      <c r="BR5281" s="109" t="str">
        <f t="shared" si="82"/>
        <v>SH-25-5270</v>
      </c>
      <c r="BS5281" s="109" t="s">
        <v>552</v>
      </c>
      <c r="BT5281" t="s">
        <v>92</v>
      </c>
      <c r="BU5281" t="s">
        <v>10953</v>
      </c>
    </row>
    <row r="5282" spans="1:73" hidden="1">
      <c r="A5282" s="103" t="s">
        <v>10954</v>
      </c>
      <c r="B5282" s="102">
        <v>45918</v>
      </c>
      <c r="C5282" s="104">
        <f>_xlfn.ISOWEEKNUM(Tabella2[[#This Row],[Date]])</f>
        <v>38</v>
      </c>
      <c r="D5282" s="104" t="s">
        <v>860</v>
      </c>
      <c r="E5282" s="104" t="s">
        <v>284</v>
      </c>
      <c r="F5282" s="104">
        <v>81</v>
      </c>
      <c r="G5282" s="104" t="s">
        <v>284</v>
      </c>
      <c r="H5282" s="105">
        <v>23</v>
      </c>
      <c r="I5282" s="104"/>
      <c r="J5282" s="104" t="s">
        <v>258</v>
      </c>
      <c r="K5282" s="104" t="s">
        <v>75</v>
      </c>
      <c r="L5282" s="104" t="s">
        <v>259</v>
      </c>
      <c r="M5282" s="104" t="s">
        <v>361</v>
      </c>
      <c r="N5282" s="104"/>
      <c r="O5282" s="106"/>
      <c r="P5282" s="111" t="s">
        <v>2684</v>
      </c>
      <c r="Q5282" s="153" t="s">
        <v>286</v>
      </c>
      <c r="R5282" s="153" t="s">
        <v>631</v>
      </c>
      <c r="S5282" s="153">
        <v>4.1666666666666657E-2</v>
      </c>
      <c r="T5282" s="153" t="s">
        <v>286</v>
      </c>
      <c r="U5282" s="153" t="s">
        <v>631</v>
      </c>
      <c r="V5282" s="153">
        <f>IF(ISBLANK(T5282),"",Tabella2[[#This Row],[ACT STOP]]-Tabella2[[#This Row],[ACT START]])</f>
        <v>4.1666666666666685E-2</v>
      </c>
      <c r="W5282" s="104" t="s">
        <v>92</v>
      </c>
      <c r="X5282" s="104" t="s">
        <v>91</v>
      </c>
      <c r="Y5282" s="110"/>
      <c r="Z5282" s="106"/>
      <c r="AA5282" s="104"/>
      <c r="AB5282" s="107"/>
      <c r="AC5282" s="72">
        <v>1</v>
      </c>
      <c r="AH5282" s="70"/>
      <c r="AI5282" s="70"/>
      <c r="AJ5282">
        <v>0</v>
      </c>
      <c r="AL5282" s="70"/>
      <c r="BM5282" s="135" t="s">
        <v>286</v>
      </c>
      <c r="BN5282" s="136" t="s">
        <v>631</v>
      </c>
      <c r="BO5282" s="101"/>
      <c r="BR5282" s="109" t="str">
        <f t="shared" si="82"/>
        <v>SH-25-5271</v>
      </c>
      <c r="BS5282" s="109" t="s">
        <v>358</v>
      </c>
      <c r="BT5282" t="s">
        <v>92</v>
      </c>
      <c r="BU5282" t="s">
        <v>10955</v>
      </c>
    </row>
    <row r="5283" spans="1:73" hidden="1">
      <c r="A5283" s="103" t="s">
        <v>10956</v>
      </c>
      <c r="B5283" s="102">
        <v>45918</v>
      </c>
      <c r="C5283" s="104">
        <f>_xlfn.ISOWEEKNUM(Tabella2[[#This Row],[Date]])</f>
        <v>38</v>
      </c>
      <c r="D5283" s="104" t="s">
        <v>509</v>
      </c>
      <c r="E5283" s="104" t="s">
        <v>284</v>
      </c>
      <c r="F5283" s="104">
        <v>71</v>
      </c>
      <c r="G5283" s="104" t="s">
        <v>257</v>
      </c>
      <c r="H5283" s="105">
        <v>5</v>
      </c>
      <c r="I5283" s="104"/>
      <c r="J5283" s="104" t="s">
        <v>258</v>
      </c>
      <c r="K5283" s="104" t="s">
        <v>79</v>
      </c>
      <c r="L5283" s="104" t="s">
        <v>299</v>
      </c>
      <c r="M5283" s="104" t="s">
        <v>386</v>
      </c>
      <c r="N5283" s="104"/>
      <c r="O5283" s="106" t="str">
        <f>A5284</f>
        <v>17689</v>
      </c>
      <c r="P5283" s="111" t="s">
        <v>2187</v>
      </c>
      <c r="Q5283" s="153" t="s">
        <v>262</v>
      </c>
      <c r="R5283" s="153" t="s">
        <v>263</v>
      </c>
      <c r="S5283" s="153">
        <v>4.1666666666666657E-2</v>
      </c>
      <c r="T5283" s="153" t="s">
        <v>262</v>
      </c>
      <c r="U5283" s="153" t="s">
        <v>263</v>
      </c>
      <c r="V5283" s="153">
        <f>IF(ISBLANK(T5283),"",Tabella2[[#This Row],[ACT STOP]]-Tabella2[[#This Row],[ACT START]])</f>
        <v>4.1666666666666685E-2</v>
      </c>
      <c r="W5283" s="104" t="s">
        <v>92</v>
      </c>
      <c r="X5283" s="104" t="s">
        <v>91</v>
      </c>
      <c r="Y5283" s="110"/>
      <c r="Z5283" s="106"/>
      <c r="AA5283" s="104"/>
      <c r="AB5283" s="107"/>
      <c r="AC5283" s="72">
        <v>1</v>
      </c>
      <c r="AH5283" s="70"/>
      <c r="AI5283" s="70"/>
      <c r="AJ5283">
        <v>0</v>
      </c>
      <c r="AL5283" s="70"/>
      <c r="BM5283" s="135" t="s">
        <v>262</v>
      </c>
      <c r="BN5283" s="136" t="s">
        <v>263</v>
      </c>
      <c r="BO5283" s="101"/>
      <c r="BR5283" s="109" t="str">
        <f t="shared" si="82"/>
        <v>SH-25-5272</v>
      </c>
      <c r="BS5283" s="109" t="s">
        <v>416</v>
      </c>
      <c r="BT5283" t="s">
        <v>92</v>
      </c>
      <c r="BU5283" t="s">
        <v>10957</v>
      </c>
    </row>
    <row r="5284" spans="1:73" hidden="1">
      <c r="A5284" s="103" t="s">
        <v>10958</v>
      </c>
      <c r="B5284" s="102">
        <v>45918</v>
      </c>
      <c r="C5284" s="104">
        <f>_xlfn.ISOWEEKNUM(Tabella2[[#This Row],[Date]])</f>
        <v>38</v>
      </c>
      <c r="D5284" s="104" t="s">
        <v>509</v>
      </c>
      <c r="E5284" s="104" t="s">
        <v>284</v>
      </c>
      <c r="F5284" s="104">
        <v>70</v>
      </c>
      <c r="G5284" s="104" t="s">
        <v>284</v>
      </c>
      <c r="H5284" s="105">
        <v>9</v>
      </c>
      <c r="I5284" s="104"/>
      <c r="J5284" s="104" t="s">
        <v>258</v>
      </c>
      <c r="K5284" s="104" t="s">
        <v>78</v>
      </c>
      <c r="L5284" s="104" t="s">
        <v>299</v>
      </c>
      <c r="M5284" s="104" t="s">
        <v>386</v>
      </c>
      <c r="N5284" s="104"/>
      <c r="O5284" s="106" t="str">
        <f>A5283</f>
        <v>17688</v>
      </c>
      <c r="P5284" s="111" t="s">
        <v>2187</v>
      </c>
      <c r="Q5284" s="153">
        <v>0.39583333333333331</v>
      </c>
      <c r="R5284" s="153">
        <v>0.4375</v>
      </c>
      <c r="S5284" s="153">
        <v>4.1666666666666657E-2</v>
      </c>
      <c r="T5284" s="153">
        <v>0.39583333333333331</v>
      </c>
      <c r="U5284" s="153">
        <v>0.4375</v>
      </c>
      <c r="V5284" s="153">
        <f>IF(ISBLANK(T5284),"",Tabella2[[#This Row],[ACT STOP]]-Tabella2[[#This Row],[ACT START]])</f>
        <v>4.1666666666666685E-2</v>
      </c>
      <c r="W5284" s="104" t="s">
        <v>92</v>
      </c>
      <c r="X5284" s="104" t="s">
        <v>91</v>
      </c>
      <c r="Y5284" s="110"/>
      <c r="Z5284" s="106"/>
      <c r="AA5284" s="104"/>
      <c r="AB5284" s="107"/>
      <c r="AC5284" s="72">
        <v>1</v>
      </c>
      <c r="AH5284" s="70"/>
      <c r="AI5284" s="70"/>
      <c r="AJ5284">
        <v>0</v>
      </c>
      <c r="AL5284" s="70"/>
      <c r="BM5284" s="135">
        <v>0.39583333333333331</v>
      </c>
      <c r="BN5284" s="136">
        <v>0.4375</v>
      </c>
      <c r="BO5284" s="101"/>
      <c r="BR5284" s="109" t="str">
        <f t="shared" si="82"/>
        <v>SH-25-5273</v>
      </c>
      <c r="BS5284" s="109" t="s">
        <v>339</v>
      </c>
      <c r="BT5284" t="s">
        <v>92</v>
      </c>
      <c r="BU5284" t="s">
        <v>10959</v>
      </c>
    </row>
    <row r="5285" spans="1:73" hidden="1">
      <c r="A5285" s="103" t="s">
        <v>10960</v>
      </c>
      <c r="B5285" s="102">
        <v>45918</v>
      </c>
      <c r="C5285" s="104">
        <f>_xlfn.ISOWEEKNUM(Tabella2[[#This Row],[Date]])</f>
        <v>38</v>
      </c>
      <c r="D5285" s="104" t="s">
        <v>9764</v>
      </c>
      <c r="E5285" s="104" t="s">
        <v>284</v>
      </c>
      <c r="F5285" s="104">
        <v>76</v>
      </c>
      <c r="G5285" s="104" t="s">
        <v>257</v>
      </c>
      <c r="H5285" s="105">
        <v>17</v>
      </c>
      <c r="I5285" s="104"/>
      <c r="J5285" s="104" t="s">
        <v>258</v>
      </c>
      <c r="K5285" s="104" t="s">
        <v>83</v>
      </c>
      <c r="L5285" s="104" t="s">
        <v>259</v>
      </c>
      <c r="M5285" s="104" t="s">
        <v>276</v>
      </c>
      <c r="N5285" s="104"/>
      <c r="O5285" s="106"/>
      <c r="P5285" s="111" t="s">
        <v>462</v>
      </c>
      <c r="Q5285" s="153" t="s">
        <v>262</v>
      </c>
      <c r="R5285" s="153" t="s">
        <v>263</v>
      </c>
      <c r="S5285" s="153">
        <v>4.1666666666666657E-2</v>
      </c>
      <c r="T5285" s="153" t="s">
        <v>262</v>
      </c>
      <c r="U5285" s="153" t="s">
        <v>263</v>
      </c>
      <c r="V5285" s="153">
        <f>IF(ISBLANK(T5285),"",Tabella2[[#This Row],[ACT STOP]]-Tabella2[[#This Row],[ACT START]])</f>
        <v>4.1666666666666685E-2</v>
      </c>
      <c r="W5285" s="104" t="s">
        <v>92</v>
      </c>
      <c r="X5285" s="104" t="s">
        <v>91</v>
      </c>
      <c r="Y5285" s="110"/>
      <c r="Z5285" s="106"/>
      <c r="AA5285" s="104"/>
      <c r="AB5285" s="107"/>
      <c r="AC5285" s="72">
        <v>1</v>
      </c>
      <c r="AH5285" s="70"/>
      <c r="AI5285" s="70"/>
      <c r="AJ5285">
        <v>0</v>
      </c>
      <c r="AL5285" s="70"/>
      <c r="BM5285" s="135" t="s">
        <v>262</v>
      </c>
      <c r="BN5285" s="136" t="s">
        <v>263</v>
      </c>
      <c r="BO5285" s="101"/>
      <c r="BR5285" s="109" t="str">
        <f t="shared" si="82"/>
        <v>SH-25-5274</v>
      </c>
      <c r="BS5285" s="109" t="s">
        <v>393</v>
      </c>
      <c r="BT5285" t="s">
        <v>92</v>
      </c>
      <c r="BU5285" t="s">
        <v>10961</v>
      </c>
    </row>
    <row r="5286" spans="1:73" hidden="1">
      <c r="A5286" s="103" t="s">
        <v>10962</v>
      </c>
      <c r="B5286" s="102">
        <v>45918</v>
      </c>
      <c r="C5286" s="104">
        <f>_xlfn.ISOWEEKNUM(Tabella2[[#This Row],[Date]])</f>
        <v>38</v>
      </c>
      <c r="D5286" s="104" t="s">
        <v>9740</v>
      </c>
      <c r="E5286" s="104" t="s">
        <v>284</v>
      </c>
      <c r="F5286" s="104">
        <v>87</v>
      </c>
      <c r="G5286" s="104" t="s">
        <v>257</v>
      </c>
      <c r="H5286" s="105">
        <v>14</v>
      </c>
      <c r="I5286" s="104"/>
      <c r="J5286" s="104" t="s">
        <v>258</v>
      </c>
      <c r="K5286" s="104" t="s">
        <v>80</v>
      </c>
      <c r="L5286" s="104" t="s">
        <v>259</v>
      </c>
      <c r="M5286" s="104" t="s">
        <v>276</v>
      </c>
      <c r="N5286" s="104"/>
      <c r="O5286" s="106"/>
      <c r="P5286" s="111" t="s">
        <v>467</v>
      </c>
      <c r="Q5286" s="153" t="s">
        <v>262</v>
      </c>
      <c r="R5286" s="153" t="s">
        <v>263</v>
      </c>
      <c r="S5286" s="153">
        <v>4.1666666666666657E-2</v>
      </c>
      <c r="T5286" s="153" t="s">
        <v>262</v>
      </c>
      <c r="U5286" s="153" t="s">
        <v>263</v>
      </c>
      <c r="V5286" s="153">
        <f>IF(ISBLANK(T5286),"",Tabella2[[#This Row],[ACT STOP]]-Tabella2[[#This Row],[ACT START]])</f>
        <v>4.1666666666666685E-2</v>
      </c>
      <c r="W5286" s="104" t="s">
        <v>92</v>
      </c>
      <c r="X5286" s="104" t="s">
        <v>91</v>
      </c>
      <c r="Y5286" s="110"/>
      <c r="Z5286" s="106"/>
      <c r="AA5286" s="104"/>
      <c r="AB5286" s="107"/>
      <c r="AC5286" s="72">
        <v>1</v>
      </c>
      <c r="AH5286" s="70"/>
      <c r="AI5286" s="70"/>
      <c r="AJ5286">
        <v>0</v>
      </c>
      <c r="AL5286" s="70"/>
      <c r="BM5286" s="135" t="s">
        <v>262</v>
      </c>
      <c r="BN5286" s="136" t="s">
        <v>263</v>
      </c>
      <c r="BO5286" s="101"/>
      <c r="BR5286" s="109" t="str">
        <f t="shared" si="82"/>
        <v>SH-25-5275</v>
      </c>
      <c r="BS5286" s="109" t="s">
        <v>372</v>
      </c>
      <c r="BT5286" t="s">
        <v>92</v>
      </c>
      <c r="BU5286" t="s">
        <v>10963</v>
      </c>
    </row>
    <row r="5287" spans="1:73" hidden="1">
      <c r="A5287" s="103" t="s">
        <v>10964</v>
      </c>
      <c r="B5287" s="102">
        <v>45918</v>
      </c>
      <c r="C5287" s="104">
        <f>_xlfn.ISOWEEKNUM(Tabella2[[#This Row],[Date]])</f>
        <v>38</v>
      </c>
      <c r="D5287" s="104" t="s">
        <v>817</v>
      </c>
      <c r="E5287" s="104" t="s">
        <v>284</v>
      </c>
      <c r="F5287" s="104">
        <v>72</v>
      </c>
      <c r="G5287" s="104" t="s">
        <v>257</v>
      </c>
      <c r="H5287" s="105">
        <v>32</v>
      </c>
      <c r="I5287" s="104"/>
      <c r="J5287" s="104" t="s">
        <v>258</v>
      </c>
      <c r="K5287" s="104" t="s">
        <v>81</v>
      </c>
      <c r="L5287" s="104" t="s">
        <v>259</v>
      </c>
      <c r="M5287" s="104" t="s">
        <v>361</v>
      </c>
      <c r="N5287" s="104"/>
      <c r="O5287" s="106"/>
      <c r="P5287" s="111" t="s">
        <v>2684</v>
      </c>
      <c r="Q5287" s="153" t="s">
        <v>262</v>
      </c>
      <c r="R5287" s="153" t="s">
        <v>263</v>
      </c>
      <c r="S5287" s="153">
        <v>4.1666666666666657E-2</v>
      </c>
      <c r="T5287" s="153">
        <v>0.3888888888888889</v>
      </c>
      <c r="U5287" s="153">
        <v>0.43055555555555558</v>
      </c>
      <c r="V5287" s="153">
        <f>IF(ISBLANK(T5287),"",Tabella2[[#This Row],[ACT STOP]]-Tabella2[[#This Row],[ACT START]])</f>
        <v>4.1666666666666685E-2</v>
      </c>
      <c r="W5287" s="104" t="s">
        <v>92</v>
      </c>
      <c r="X5287" s="104" t="s">
        <v>91</v>
      </c>
      <c r="Y5287" s="110" t="s">
        <v>10965</v>
      </c>
      <c r="Z5287" s="106"/>
      <c r="AA5287" s="104"/>
      <c r="AB5287" s="107"/>
      <c r="AC5287" s="72">
        <v>1</v>
      </c>
      <c r="AH5287" s="70"/>
      <c r="AI5287" s="70"/>
      <c r="AJ5287">
        <v>0</v>
      </c>
      <c r="AL5287" s="70"/>
      <c r="BM5287" s="135">
        <v>0.3888888888888889</v>
      </c>
      <c r="BN5287" s="136">
        <v>0.43055555555555558</v>
      </c>
      <c r="BO5287" s="101"/>
      <c r="BR5287" s="109" t="str">
        <f t="shared" si="82"/>
        <v>SH-25-5276</v>
      </c>
      <c r="BS5287" s="109" t="s">
        <v>356</v>
      </c>
      <c r="BT5287" t="s">
        <v>92</v>
      </c>
      <c r="BU5287" t="s">
        <v>10966</v>
      </c>
    </row>
    <row r="5288" spans="1:73" hidden="1">
      <c r="A5288" s="103" t="s">
        <v>10967</v>
      </c>
      <c r="B5288" s="102">
        <v>45918</v>
      </c>
      <c r="C5288" s="104">
        <f>_xlfn.ISOWEEKNUM(Tabella2[[#This Row],[Date]])</f>
        <v>38</v>
      </c>
      <c r="D5288" s="104" t="s">
        <v>9743</v>
      </c>
      <c r="E5288" s="104" t="s">
        <v>256</v>
      </c>
      <c r="F5288" s="104">
        <v>79</v>
      </c>
      <c r="G5288" s="104" t="s">
        <v>257</v>
      </c>
      <c r="H5288" s="105">
        <v>1</v>
      </c>
      <c r="I5288" s="104"/>
      <c r="J5288" s="104" t="s">
        <v>258</v>
      </c>
      <c r="K5288" s="104" t="s">
        <v>77</v>
      </c>
      <c r="L5288" s="104" t="s">
        <v>259</v>
      </c>
      <c r="M5288" s="104" t="s">
        <v>276</v>
      </c>
      <c r="N5288" s="104"/>
      <c r="O5288" s="106"/>
      <c r="P5288" s="111" t="s">
        <v>850</v>
      </c>
      <c r="Q5288" s="153" t="s">
        <v>262</v>
      </c>
      <c r="R5288" s="153" t="s">
        <v>263</v>
      </c>
      <c r="S5288" s="153">
        <v>4.1666666666666657E-2</v>
      </c>
      <c r="T5288" s="153" t="s">
        <v>262</v>
      </c>
      <c r="U5288" s="153" t="s">
        <v>263</v>
      </c>
      <c r="V5288" s="153">
        <f>IF(ISBLANK(T5288),"",Tabella2[[#This Row],[ACT STOP]]-Tabella2[[#This Row],[ACT START]])</f>
        <v>4.1666666666666685E-2</v>
      </c>
      <c r="W5288" s="104" t="s">
        <v>92</v>
      </c>
      <c r="X5288" s="104" t="s">
        <v>91</v>
      </c>
      <c r="Y5288" s="110"/>
      <c r="Z5288" s="106"/>
      <c r="AA5288" s="104"/>
      <c r="AB5288" s="107"/>
      <c r="AC5288" s="72">
        <v>1</v>
      </c>
      <c r="AH5288" s="70"/>
      <c r="AI5288" s="70"/>
      <c r="AJ5288">
        <v>0</v>
      </c>
      <c r="AL5288" s="70"/>
      <c r="BM5288" s="135" t="s">
        <v>262</v>
      </c>
      <c r="BN5288" s="136" t="s">
        <v>263</v>
      </c>
      <c r="BO5288" s="101"/>
      <c r="BR5288" s="109" t="str">
        <f t="shared" si="82"/>
        <v>SH-25-5277</v>
      </c>
      <c r="BS5288" s="109" t="s">
        <v>332</v>
      </c>
      <c r="BT5288" t="s">
        <v>92</v>
      </c>
      <c r="BU5288" t="s">
        <v>10968</v>
      </c>
    </row>
    <row r="5289" spans="1:73" hidden="1">
      <c r="A5289" s="103" t="s">
        <v>10969</v>
      </c>
      <c r="B5289" s="102">
        <v>45918</v>
      </c>
      <c r="C5289" s="104">
        <f>_xlfn.ISOWEEKNUM(Tabella2[[#This Row],[Date]])</f>
        <v>38</v>
      </c>
      <c r="D5289" s="104" t="s">
        <v>817</v>
      </c>
      <c r="E5289" s="104" t="s">
        <v>284</v>
      </c>
      <c r="F5289" s="104">
        <v>73</v>
      </c>
      <c r="G5289" s="104" t="s">
        <v>257</v>
      </c>
      <c r="H5289" s="105">
        <v>2</v>
      </c>
      <c r="I5289" s="104"/>
      <c r="J5289" s="104" t="s">
        <v>258</v>
      </c>
      <c r="K5289" s="104" t="s">
        <v>79</v>
      </c>
      <c r="L5289" s="104" t="s">
        <v>299</v>
      </c>
      <c r="M5289" s="104" t="s">
        <v>361</v>
      </c>
      <c r="N5289" s="104"/>
      <c r="O5289" s="106" t="str">
        <f>A5290</f>
        <v>17695</v>
      </c>
      <c r="P5289" s="111" t="s">
        <v>362</v>
      </c>
      <c r="Q5289" s="153" t="s">
        <v>499</v>
      </c>
      <c r="R5289" s="153" t="s">
        <v>511</v>
      </c>
      <c r="S5289" s="153">
        <v>4.1666666666666657E-2</v>
      </c>
      <c r="T5289" s="153" t="s">
        <v>499</v>
      </c>
      <c r="U5289" s="153" t="s">
        <v>511</v>
      </c>
      <c r="V5289" s="153">
        <f>IF(ISBLANK(T5289),"",Tabella2[[#This Row],[ACT STOP]]-Tabella2[[#This Row],[ACT START]])</f>
        <v>4.1666666666666685E-2</v>
      </c>
      <c r="W5289" s="104" t="s">
        <v>92</v>
      </c>
      <c r="X5289" s="104" t="s">
        <v>91</v>
      </c>
      <c r="Y5289" s="110"/>
      <c r="Z5289" s="106"/>
      <c r="AA5289" s="104"/>
      <c r="AB5289" s="107"/>
      <c r="AC5289" s="72">
        <v>1</v>
      </c>
      <c r="AH5289" s="70"/>
      <c r="AI5289" s="70"/>
      <c r="AJ5289">
        <v>0</v>
      </c>
      <c r="AL5289" s="70"/>
      <c r="BM5289" s="135" t="s">
        <v>499</v>
      </c>
      <c r="BN5289" s="136" t="s">
        <v>511</v>
      </c>
      <c r="BO5289" s="101"/>
      <c r="BR5289" s="109" t="str">
        <f t="shared" si="82"/>
        <v>SH-25-5278</v>
      </c>
      <c r="BS5289" s="109" t="s">
        <v>368</v>
      </c>
      <c r="BT5289" t="s">
        <v>92</v>
      </c>
      <c r="BU5289" t="s">
        <v>10970</v>
      </c>
    </row>
    <row r="5290" spans="1:73" hidden="1">
      <c r="A5290" s="103" t="s">
        <v>10971</v>
      </c>
      <c r="B5290" s="102">
        <v>45918</v>
      </c>
      <c r="C5290" s="104">
        <f>_xlfn.ISOWEEKNUM(Tabella2[[#This Row],[Date]])</f>
        <v>38</v>
      </c>
      <c r="D5290" s="104" t="s">
        <v>195</v>
      </c>
      <c r="E5290" s="104" t="s">
        <v>398</v>
      </c>
      <c r="F5290" s="104"/>
      <c r="G5290" s="104" t="s">
        <v>284</v>
      </c>
      <c r="H5290" s="105">
        <v>23</v>
      </c>
      <c r="I5290" s="104"/>
      <c r="J5290" s="104" t="s">
        <v>258</v>
      </c>
      <c r="K5290" s="104" t="s">
        <v>78</v>
      </c>
      <c r="L5290" s="104" t="s">
        <v>299</v>
      </c>
      <c r="M5290" s="104" t="s">
        <v>361</v>
      </c>
      <c r="N5290" s="104"/>
      <c r="O5290" s="106" t="str">
        <f>A5289</f>
        <v>17694</v>
      </c>
      <c r="P5290" s="111" t="s">
        <v>300</v>
      </c>
      <c r="Q5290" s="153">
        <v>0.45833333333333331</v>
      </c>
      <c r="R5290" s="153">
        <v>0.5</v>
      </c>
      <c r="S5290" s="153">
        <v>4.1666666666666657E-2</v>
      </c>
      <c r="T5290" s="153">
        <v>0.45833333333333331</v>
      </c>
      <c r="U5290" s="153">
        <v>0.5</v>
      </c>
      <c r="V5290" s="153">
        <f>IF(ISBLANK(T5290),"",Tabella2[[#This Row],[ACT STOP]]-Tabella2[[#This Row],[ACT START]])</f>
        <v>4.1666666666666685E-2</v>
      </c>
      <c r="W5290" s="104" t="s">
        <v>122</v>
      </c>
      <c r="X5290" s="104" t="s">
        <v>91</v>
      </c>
      <c r="Y5290" s="110"/>
      <c r="Z5290" s="106"/>
      <c r="AA5290" s="104"/>
      <c r="AB5290" s="107"/>
      <c r="AC5290" s="72">
        <v>1</v>
      </c>
      <c r="AH5290" s="70"/>
      <c r="AI5290" s="70"/>
      <c r="AJ5290">
        <v>0</v>
      </c>
      <c r="AL5290" s="70"/>
      <c r="BM5290" s="135">
        <v>0.45833333333333331</v>
      </c>
      <c r="BN5290" s="136">
        <v>0.5</v>
      </c>
      <c r="BO5290" s="101"/>
      <c r="BR5290" s="109" t="str">
        <f t="shared" si="82"/>
        <v>SH-25-5279</v>
      </c>
      <c r="BS5290" s="109" t="s">
        <v>358</v>
      </c>
      <c r="BT5290" t="s">
        <v>122</v>
      </c>
      <c r="BU5290" t="s">
        <v>399</v>
      </c>
    </row>
    <row r="5291" spans="1:73" hidden="1">
      <c r="A5291" s="103" t="s">
        <v>10972</v>
      </c>
      <c r="B5291" s="102">
        <v>45918</v>
      </c>
      <c r="C5291" s="104">
        <f>_xlfn.ISOWEEKNUM(Tabella2[[#This Row],[Date]])</f>
        <v>38</v>
      </c>
      <c r="D5291" s="104" t="s">
        <v>722</v>
      </c>
      <c r="E5291" s="104" t="s">
        <v>327</v>
      </c>
      <c r="F5291" s="104">
        <v>80</v>
      </c>
      <c r="G5291" s="104" t="s">
        <v>257</v>
      </c>
      <c r="H5291" s="105">
        <v>10</v>
      </c>
      <c r="I5291" s="104" t="s">
        <v>258</v>
      </c>
      <c r="J5291" s="104"/>
      <c r="K5291" s="104" t="s">
        <v>83</v>
      </c>
      <c r="L5291" s="104" t="s">
        <v>299</v>
      </c>
      <c r="M5291" s="104" t="s">
        <v>276</v>
      </c>
      <c r="N5291" s="104"/>
      <c r="O5291" s="106" t="str">
        <f>A5292</f>
        <v>17697</v>
      </c>
      <c r="P5291" s="111" t="s">
        <v>5341</v>
      </c>
      <c r="Q5291" s="153" t="s">
        <v>499</v>
      </c>
      <c r="R5291" s="153">
        <v>0.47916666666666669</v>
      </c>
      <c r="S5291" s="153">
        <v>2.0833333333333329E-2</v>
      </c>
      <c r="T5291" s="153" t="s">
        <v>499</v>
      </c>
      <c r="U5291" s="153">
        <v>0.47916666666666669</v>
      </c>
      <c r="V5291" s="153">
        <f>IF(ISBLANK(T5291),"",Tabella2[[#This Row],[ACT STOP]]-Tabella2[[#This Row],[ACT START]])</f>
        <v>2.083333333333337E-2</v>
      </c>
      <c r="W5291" s="104" t="s">
        <v>92</v>
      </c>
      <c r="X5291" s="104" t="s">
        <v>91</v>
      </c>
      <c r="Y5291" s="110"/>
      <c r="Z5291" s="106"/>
      <c r="AA5291" s="104"/>
      <c r="AB5291" s="107"/>
      <c r="AC5291" s="72">
        <v>1</v>
      </c>
      <c r="AH5291" s="70"/>
      <c r="AI5291" s="70"/>
      <c r="AJ5291">
        <v>0</v>
      </c>
      <c r="AL5291" s="70"/>
      <c r="BM5291" s="135" t="s">
        <v>499</v>
      </c>
      <c r="BN5291" s="136">
        <v>0.47916666666666669</v>
      </c>
      <c r="BO5291" s="101"/>
      <c r="BR5291" s="109" t="str">
        <f t="shared" si="82"/>
        <v>SH-25-5280</v>
      </c>
      <c r="BS5291" s="109" t="s">
        <v>552</v>
      </c>
      <c r="BT5291" t="s">
        <v>92</v>
      </c>
      <c r="BU5291" t="s">
        <v>10973</v>
      </c>
    </row>
    <row r="5292" spans="1:73" hidden="1">
      <c r="A5292" s="103" t="s">
        <v>10974</v>
      </c>
      <c r="B5292" s="102">
        <v>45918</v>
      </c>
      <c r="C5292" s="104">
        <f>_xlfn.ISOWEEKNUM(Tabella2[[#This Row],[Date]])</f>
        <v>38</v>
      </c>
      <c r="D5292" s="104" t="s">
        <v>195</v>
      </c>
      <c r="E5292" s="104" t="s">
        <v>880</v>
      </c>
      <c r="F5292" s="104"/>
      <c r="G5292" s="104" t="s">
        <v>284</v>
      </c>
      <c r="H5292" s="105">
        <v>22</v>
      </c>
      <c r="I5292" s="104"/>
      <c r="J5292" s="104" t="s">
        <v>258</v>
      </c>
      <c r="K5292" s="104" t="s">
        <v>80</v>
      </c>
      <c r="L5292" s="104" t="s">
        <v>299</v>
      </c>
      <c r="M5292" s="104" t="s">
        <v>276</v>
      </c>
      <c r="N5292" s="104"/>
      <c r="O5292" s="106" t="str">
        <f>A5291</f>
        <v>17696</v>
      </c>
      <c r="P5292" s="111" t="s">
        <v>300</v>
      </c>
      <c r="Q5292" s="153">
        <v>0.45833333333333331</v>
      </c>
      <c r="R5292" s="153">
        <v>0.47916666666666669</v>
      </c>
      <c r="S5292" s="153">
        <v>2.0833333333333329E-2</v>
      </c>
      <c r="T5292" s="153">
        <v>0.45833333333333331</v>
      </c>
      <c r="U5292" s="153">
        <v>0.47916666666666669</v>
      </c>
      <c r="V5292" s="153">
        <f>IF(ISBLANK(T5292),"",Tabella2[[#This Row],[ACT STOP]]-Tabella2[[#This Row],[ACT START]])</f>
        <v>2.083333333333337E-2</v>
      </c>
      <c r="W5292" s="104" t="s">
        <v>122</v>
      </c>
      <c r="X5292" s="104" t="s">
        <v>91</v>
      </c>
      <c r="Y5292" s="110"/>
      <c r="Z5292" s="106"/>
      <c r="AA5292" s="104"/>
      <c r="AB5292" s="107"/>
      <c r="AC5292" s="72">
        <v>1</v>
      </c>
      <c r="AH5292" s="70"/>
      <c r="AI5292" s="70"/>
      <c r="AJ5292">
        <v>0</v>
      </c>
      <c r="AL5292" s="70"/>
      <c r="BM5292" s="135">
        <v>0.45833333333333331</v>
      </c>
      <c r="BN5292" s="136">
        <v>0.47916666666666669</v>
      </c>
      <c r="BO5292" s="101"/>
      <c r="BR5292" s="109" t="str">
        <f t="shared" si="82"/>
        <v>SH-25-5281</v>
      </c>
      <c r="BS5292" s="109" t="s">
        <v>295</v>
      </c>
      <c r="BT5292" t="s">
        <v>122</v>
      </c>
      <c r="BU5292" t="s">
        <v>881</v>
      </c>
    </row>
    <row r="5293" spans="1:73" hidden="1">
      <c r="A5293" s="103" t="s">
        <v>10975</v>
      </c>
      <c r="B5293" s="102">
        <v>45918</v>
      </c>
      <c r="C5293" s="104">
        <f>_xlfn.ISOWEEKNUM(Tabella2[[#This Row],[Date]])</f>
        <v>38</v>
      </c>
      <c r="D5293" s="104" t="s">
        <v>722</v>
      </c>
      <c r="E5293" s="104" t="s">
        <v>327</v>
      </c>
      <c r="F5293" s="104">
        <v>76</v>
      </c>
      <c r="G5293" s="104" t="s">
        <v>284</v>
      </c>
      <c r="H5293" s="105">
        <v>22</v>
      </c>
      <c r="I5293" s="104" t="s">
        <v>258</v>
      </c>
      <c r="J5293" s="104"/>
      <c r="K5293" s="104" t="s">
        <v>83</v>
      </c>
      <c r="L5293" s="104" t="s">
        <v>299</v>
      </c>
      <c r="M5293" s="104" t="s">
        <v>276</v>
      </c>
      <c r="N5293" s="104"/>
      <c r="O5293" s="106" t="str">
        <f>A5294</f>
        <v>17699</v>
      </c>
      <c r="P5293" s="111" t="s">
        <v>5341</v>
      </c>
      <c r="Q5293" s="153" t="s">
        <v>349</v>
      </c>
      <c r="R5293" s="153">
        <v>0.50347222222222221</v>
      </c>
      <c r="S5293" s="153">
        <v>2.0833333333333329E-2</v>
      </c>
      <c r="T5293" s="153" t="s">
        <v>349</v>
      </c>
      <c r="U5293" s="153">
        <v>0.50347222222222221</v>
      </c>
      <c r="V5293" s="153">
        <f>IF(ISBLANK(T5293),"",Tabella2[[#This Row],[ACT STOP]]-Tabella2[[#This Row],[ACT START]])</f>
        <v>2.0833333333333315E-2</v>
      </c>
      <c r="W5293" s="104" t="s">
        <v>92</v>
      </c>
      <c r="X5293" s="104" t="s">
        <v>91</v>
      </c>
      <c r="Y5293" s="110"/>
      <c r="Z5293" s="106"/>
      <c r="AA5293" s="104"/>
      <c r="AB5293" s="107"/>
      <c r="AC5293" s="72">
        <v>1</v>
      </c>
      <c r="AH5293" s="70"/>
      <c r="AI5293" s="70"/>
      <c r="AJ5293">
        <v>0</v>
      </c>
      <c r="AL5293" s="70"/>
      <c r="BM5293" s="135" t="s">
        <v>349</v>
      </c>
      <c r="BN5293" s="136">
        <v>0.50347222222222221</v>
      </c>
      <c r="BO5293" s="101"/>
      <c r="BR5293" s="109" t="str">
        <f t="shared" si="82"/>
        <v>SH-25-5282</v>
      </c>
      <c r="BS5293" s="109" t="s">
        <v>295</v>
      </c>
      <c r="BT5293" t="s">
        <v>92</v>
      </c>
      <c r="BU5293" t="s">
        <v>10976</v>
      </c>
    </row>
    <row r="5294" spans="1:73" hidden="1">
      <c r="A5294" s="103" t="s">
        <v>10977</v>
      </c>
      <c r="B5294" s="102">
        <v>45918</v>
      </c>
      <c r="C5294" s="104">
        <f>_xlfn.ISOWEEKNUM(Tabella2[[#This Row],[Date]])</f>
        <v>38</v>
      </c>
      <c r="D5294" s="104" t="s">
        <v>195</v>
      </c>
      <c r="E5294" s="104" t="s">
        <v>880</v>
      </c>
      <c r="F5294" s="104"/>
      <c r="G5294" s="104" t="s">
        <v>257</v>
      </c>
      <c r="H5294" s="105">
        <v>10</v>
      </c>
      <c r="I5294" s="104"/>
      <c r="J5294" s="104" t="s">
        <v>258</v>
      </c>
      <c r="K5294" s="104" t="s">
        <v>80</v>
      </c>
      <c r="L5294" s="104" t="s">
        <v>299</v>
      </c>
      <c r="M5294" s="104" t="s">
        <v>276</v>
      </c>
      <c r="N5294" s="104"/>
      <c r="O5294" s="106" t="str">
        <f>A5293</f>
        <v>17698</v>
      </c>
      <c r="P5294" s="111" t="s">
        <v>300</v>
      </c>
      <c r="Q5294" s="153">
        <v>0.4826388888888889</v>
      </c>
      <c r="R5294" s="153">
        <v>0.50347222222222221</v>
      </c>
      <c r="S5294" s="153">
        <v>2.0833333333333329E-2</v>
      </c>
      <c r="T5294" s="153" t="s">
        <v>349</v>
      </c>
      <c r="U5294" s="153">
        <v>0.50347222222222221</v>
      </c>
      <c r="V5294" s="153">
        <f>IF(ISBLANK(T5294),"",Tabella2[[#This Row],[ACT STOP]]-Tabella2[[#This Row],[ACT START]])</f>
        <v>2.0833333333333315E-2</v>
      </c>
      <c r="W5294" s="104" t="s">
        <v>122</v>
      </c>
      <c r="X5294" s="104" t="s">
        <v>91</v>
      </c>
      <c r="Y5294" s="110"/>
      <c r="Z5294" s="106"/>
      <c r="AA5294" s="104"/>
      <c r="AB5294" s="107"/>
      <c r="AC5294" s="72">
        <v>1</v>
      </c>
      <c r="AH5294" s="70"/>
      <c r="AI5294" s="70"/>
      <c r="AJ5294">
        <v>0</v>
      </c>
      <c r="AL5294" s="70"/>
      <c r="BM5294" s="135" t="s">
        <v>349</v>
      </c>
      <c r="BN5294" s="136">
        <v>0.50347222222222221</v>
      </c>
      <c r="BO5294" s="101"/>
      <c r="BR5294" s="109" t="str">
        <f t="shared" si="82"/>
        <v>SH-25-5283</v>
      </c>
      <c r="BS5294" s="109" t="s">
        <v>552</v>
      </c>
      <c r="BT5294" t="s">
        <v>122</v>
      </c>
      <c r="BU5294" t="s">
        <v>881</v>
      </c>
    </row>
    <row r="5295" spans="1:73" hidden="1">
      <c r="A5295" s="103" t="s">
        <v>10978</v>
      </c>
      <c r="B5295" s="102">
        <v>45918</v>
      </c>
      <c r="C5295" s="104">
        <f>_xlfn.ISOWEEKNUM(Tabella2[[#This Row],[Date]])</f>
        <v>38</v>
      </c>
      <c r="D5295" s="104" t="s">
        <v>9764</v>
      </c>
      <c r="E5295" s="104" t="s">
        <v>284</v>
      </c>
      <c r="F5295" s="104">
        <v>78</v>
      </c>
      <c r="G5295" s="104" t="s">
        <v>257</v>
      </c>
      <c r="H5295" s="105">
        <v>9</v>
      </c>
      <c r="I5295" s="104"/>
      <c r="J5295" s="104" t="s">
        <v>258</v>
      </c>
      <c r="K5295" s="104" t="s">
        <v>81</v>
      </c>
      <c r="L5295" s="104" t="s">
        <v>259</v>
      </c>
      <c r="M5295" s="104" t="s">
        <v>276</v>
      </c>
      <c r="N5295" s="104"/>
      <c r="O5295" s="106"/>
      <c r="P5295" s="111" t="s">
        <v>462</v>
      </c>
      <c r="Q5295" s="153" t="s">
        <v>499</v>
      </c>
      <c r="R5295" s="153" t="s">
        <v>511</v>
      </c>
      <c r="S5295" s="153">
        <v>4.1666666666666657E-2</v>
      </c>
      <c r="T5295" s="153" t="s">
        <v>499</v>
      </c>
      <c r="U5295" s="153" t="s">
        <v>511</v>
      </c>
      <c r="V5295" s="153">
        <f>IF(ISBLANK(T5295),"",Tabella2[[#This Row],[ACT STOP]]-Tabella2[[#This Row],[ACT START]])</f>
        <v>4.1666666666666685E-2</v>
      </c>
      <c r="W5295" s="104" t="s">
        <v>92</v>
      </c>
      <c r="X5295" s="104" t="s">
        <v>91</v>
      </c>
      <c r="Y5295" s="110"/>
      <c r="Z5295" s="106"/>
      <c r="AA5295" s="104"/>
      <c r="AB5295" s="107"/>
      <c r="AC5295" s="72">
        <v>1</v>
      </c>
      <c r="AH5295" s="70"/>
      <c r="AI5295" s="70"/>
      <c r="AJ5295">
        <v>0</v>
      </c>
      <c r="AL5295" s="70"/>
      <c r="BM5295" s="135" t="s">
        <v>499</v>
      </c>
      <c r="BN5295" s="136" t="s">
        <v>511</v>
      </c>
      <c r="BO5295" s="101"/>
      <c r="BR5295" s="109" t="str">
        <f t="shared" si="82"/>
        <v>SH-25-5284</v>
      </c>
      <c r="BS5295" s="109" t="s">
        <v>318</v>
      </c>
      <c r="BT5295" t="s">
        <v>92</v>
      </c>
      <c r="BU5295" t="s">
        <v>10979</v>
      </c>
    </row>
    <row r="5296" spans="1:73" hidden="1">
      <c r="A5296" s="103" t="s">
        <v>10980</v>
      </c>
      <c r="B5296" s="102">
        <v>45918</v>
      </c>
      <c r="C5296" s="104">
        <f>_xlfn.ISOWEEKNUM(Tabella2[[#This Row],[Date]])</f>
        <v>38</v>
      </c>
      <c r="D5296" s="104" t="s">
        <v>763</v>
      </c>
      <c r="E5296" s="104" t="s">
        <v>256</v>
      </c>
      <c r="F5296" s="104">
        <v>65</v>
      </c>
      <c r="G5296" s="104" t="s">
        <v>257</v>
      </c>
      <c r="H5296" s="105">
        <v>13</v>
      </c>
      <c r="I5296" s="104"/>
      <c r="J5296" s="104" t="s">
        <v>258</v>
      </c>
      <c r="K5296" s="104" t="s">
        <v>75</v>
      </c>
      <c r="L5296" s="104" t="s">
        <v>259</v>
      </c>
      <c r="M5296" s="104" t="s">
        <v>276</v>
      </c>
      <c r="N5296" s="104"/>
      <c r="O5296" s="106"/>
      <c r="P5296" s="111" t="s">
        <v>467</v>
      </c>
      <c r="Q5296" s="153" t="s">
        <v>499</v>
      </c>
      <c r="R5296" s="153" t="s">
        <v>511</v>
      </c>
      <c r="S5296" s="153">
        <v>4.1666666666666657E-2</v>
      </c>
      <c r="T5296" s="153" t="s">
        <v>499</v>
      </c>
      <c r="U5296" s="153" t="s">
        <v>511</v>
      </c>
      <c r="V5296" s="153">
        <f>IF(ISBLANK(T5296),"",Tabella2[[#This Row],[ACT STOP]]-Tabella2[[#This Row],[ACT START]])</f>
        <v>4.1666666666666685E-2</v>
      </c>
      <c r="W5296" s="104" t="s">
        <v>92</v>
      </c>
      <c r="X5296" s="104" t="s">
        <v>91</v>
      </c>
      <c r="Y5296" s="110"/>
      <c r="Z5296" s="106"/>
      <c r="AA5296" s="104"/>
      <c r="AB5296" s="107"/>
      <c r="AC5296" s="72">
        <v>1</v>
      </c>
      <c r="AH5296" s="70"/>
      <c r="AI5296" s="70"/>
      <c r="AJ5296">
        <v>0</v>
      </c>
      <c r="AL5296" s="70"/>
      <c r="BM5296" s="135" t="s">
        <v>499</v>
      </c>
      <c r="BN5296" s="136" t="s">
        <v>511</v>
      </c>
      <c r="BO5296" s="101"/>
      <c r="BR5296" s="109" t="str">
        <f t="shared" si="82"/>
        <v>SH-25-5285</v>
      </c>
      <c r="BS5296" s="109" t="s">
        <v>427</v>
      </c>
      <c r="BT5296" t="s">
        <v>92</v>
      </c>
      <c r="BU5296" t="s">
        <v>10981</v>
      </c>
    </row>
    <row r="5297" spans="1:73" hidden="1">
      <c r="A5297" s="103" t="s">
        <v>10982</v>
      </c>
      <c r="B5297" s="102">
        <v>45918</v>
      </c>
      <c r="C5297" s="104">
        <f>_xlfn.ISOWEEKNUM(Tabella2[[#This Row],[Date]])</f>
        <v>38</v>
      </c>
      <c r="D5297" s="104" t="s">
        <v>6766</v>
      </c>
      <c r="E5297" s="104" t="s">
        <v>284</v>
      </c>
      <c r="F5297" s="104">
        <v>79</v>
      </c>
      <c r="G5297" s="104" t="s">
        <v>257</v>
      </c>
      <c r="H5297" s="105">
        <v>32</v>
      </c>
      <c r="I5297" s="104"/>
      <c r="J5297" s="104" t="s">
        <v>258</v>
      </c>
      <c r="K5297" s="104" t="s">
        <v>79</v>
      </c>
      <c r="L5297" s="104" t="s">
        <v>299</v>
      </c>
      <c r="M5297" s="104" t="s">
        <v>328</v>
      </c>
      <c r="N5297" s="104"/>
      <c r="O5297" s="106" t="str">
        <f>A5298</f>
        <v>17703</v>
      </c>
      <c r="P5297" s="111" t="s">
        <v>3403</v>
      </c>
      <c r="Q5297" s="153" t="s">
        <v>271</v>
      </c>
      <c r="R5297" s="153" t="s">
        <v>272</v>
      </c>
      <c r="S5297" s="153">
        <v>4.1666666666666657E-2</v>
      </c>
      <c r="T5297" s="153" t="s">
        <v>271</v>
      </c>
      <c r="U5297" s="153" t="s">
        <v>272</v>
      </c>
      <c r="V5297" s="153">
        <f>IF(ISBLANK(T5297),"",Tabella2[[#This Row],[ACT STOP]]-Tabella2[[#This Row],[ACT START]])</f>
        <v>4.166666666666663E-2</v>
      </c>
      <c r="W5297" s="104" t="s">
        <v>92</v>
      </c>
      <c r="X5297" s="104" t="s">
        <v>91</v>
      </c>
      <c r="Y5297" s="110"/>
      <c r="Z5297" s="106"/>
      <c r="AA5297" s="104"/>
      <c r="AB5297" s="107"/>
      <c r="AC5297" s="72">
        <v>1</v>
      </c>
      <c r="AH5297" s="70"/>
      <c r="AI5297" s="70"/>
      <c r="AJ5297">
        <v>0</v>
      </c>
      <c r="AL5297" s="70"/>
      <c r="BM5297" s="135" t="s">
        <v>271</v>
      </c>
      <c r="BN5297" s="136" t="s">
        <v>272</v>
      </c>
      <c r="BO5297" s="101"/>
      <c r="BR5297" s="109" t="str">
        <f t="shared" si="82"/>
        <v>SH-25-5286</v>
      </c>
      <c r="BS5297" s="109" t="s">
        <v>356</v>
      </c>
      <c r="BT5297" t="s">
        <v>92</v>
      </c>
      <c r="BU5297" t="s">
        <v>10983</v>
      </c>
    </row>
    <row r="5298" spans="1:73" hidden="1">
      <c r="A5298" s="103" t="s">
        <v>10984</v>
      </c>
      <c r="B5298" s="102">
        <v>45918</v>
      </c>
      <c r="C5298" s="104">
        <f>_xlfn.ISOWEEKNUM(Tabella2[[#This Row],[Date]])</f>
        <v>38</v>
      </c>
      <c r="D5298" s="104" t="s">
        <v>6766</v>
      </c>
      <c r="E5298" s="104" t="s">
        <v>284</v>
      </c>
      <c r="F5298" s="104">
        <v>77</v>
      </c>
      <c r="G5298" s="104" t="s">
        <v>257</v>
      </c>
      <c r="H5298" s="105">
        <v>14</v>
      </c>
      <c r="I5298" s="104"/>
      <c r="J5298" s="104" t="s">
        <v>258</v>
      </c>
      <c r="K5298" s="104" t="s">
        <v>78</v>
      </c>
      <c r="L5298" s="104" t="s">
        <v>299</v>
      </c>
      <c r="M5298" s="104" t="s">
        <v>328</v>
      </c>
      <c r="N5298" s="104"/>
      <c r="O5298" s="106" t="str">
        <f>A5297</f>
        <v>17702</v>
      </c>
      <c r="P5298" s="111" t="s">
        <v>3403</v>
      </c>
      <c r="Q5298" s="153">
        <v>0.52083333333333337</v>
      </c>
      <c r="R5298" s="153">
        <v>0.5625</v>
      </c>
      <c r="S5298" s="153">
        <v>4.1666666666666657E-2</v>
      </c>
      <c r="T5298" s="153">
        <v>0.52083333333333337</v>
      </c>
      <c r="U5298" s="153">
        <v>0.5625</v>
      </c>
      <c r="V5298" s="153">
        <f>IF(ISBLANK(T5298),"",Tabella2[[#This Row],[ACT STOP]]-Tabella2[[#This Row],[ACT START]])</f>
        <v>4.166666666666663E-2</v>
      </c>
      <c r="W5298" s="104" t="s">
        <v>92</v>
      </c>
      <c r="X5298" s="104" t="s">
        <v>91</v>
      </c>
      <c r="Y5298" s="110"/>
      <c r="Z5298" s="106"/>
      <c r="AA5298" s="104"/>
      <c r="AB5298" s="107"/>
      <c r="AC5298" s="72">
        <v>1</v>
      </c>
      <c r="AH5298" s="70"/>
      <c r="AI5298" s="70"/>
      <c r="AJ5298">
        <v>0</v>
      </c>
      <c r="AL5298" s="70"/>
      <c r="BM5298" s="135">
        <v>0.52083333333333337</v>
      </c>
      <c r="BN5298" s="136">
        <v>0.5625</v>
      </c>
      <c r="BO5298" s="101"/>
      <c r="BR5298" s="109" t="str">
        <f t="shared" si="82"/>
        <v>SH-25-5287</v>
      </c>
      <c r="BS5298" s="109" t="s">
        <v>372</v>
      </c>
      <c r="BT5298" t="s">
        <v>92</v>
      </c>
      <c r="BU5298" t="s">
        <v>10985</v>
      </c>
    </row>
    <row r="5299" spans="1:73" hidden="1">
      <c r="A5299" s="103" t="s">
        <v>10986</v>
      </c>
      <c r="B5299" s="102">
        <v>45918</v>
      </c>
      <c r="C5299" s="104">
        <f>_xlfn.ISOWEEKNUM(Tabella2[[#This Row],[Date]])</f>
        <v>38</v>
      </c>
      <c r="D5299" s="104" t="s">
        <v>722</v>
      </c>
      <c r="E5299" s="104" t="s">
        <v>327</v>
      </c>
      <c r="F5299" s="104">
        <v>79</v>
      </c>
      <c r="G5299" s="104" t="s">
        <v>284</v>
      </c>
      <c r="H5299" s="105">
        <v>9</v>
      </c>
      <c r="I5299" s="104" t="s">
        <v>258</v>
      </c>
      <c r="J5299" s="104"/>
      <c r="K5299" s="104" t="s">
        <v>83</v>
      </c>
      <c r="L5299" s="104" t="s">
        <v>299</v>
      </c>
      <c r="M5299" s="104" t="s">
        <v>276</v>
      </c>
      <c r="N5299" s="104"/>
      <c r="O5299" s="106" t="str">
        <f>A5300</f>
        <v>17705</v>
      </c>
      <c r="P5299" s="111" t="s">
        <v>1307</v>
      </c>
      <c r="Q5299" s="153" t="s">
        <v>271</v>
      </c>
      <c r="R5299" s="153">
        <v>0.54166666666666663</v>
      </c>
      <c r="S5299" s="153">
        <v>2.0833333333333329E-2</v>
      </c>
      <c r="T5299" s="153" t="s">
        <v>271</v>
      </c>
      <c r="U5299" s="153">
        <v>0.54166666666666663</v>
      </c>
      <c r="V5299" s="153">
        <f>IF(ISBLANK(T5299),"",Tabella2[[#This Row],[ACT STOP]]-Tabella2[[#This Row],[ACT START]])</f>
        <v>2.0833333333333259E-2</v>
      </c>
      <c r="W5299" s="104" t="s">
        <v>92</v>
      </c>
      <c r="X5299" s="104" t="s">
        <v>91</v>
      </c>
      <c r="Y5299" s="110"/>
      <c r="Z5299" s="106"/>
      <c r="AA5299" s="104"/>
      <c r="AB5299" s="107"/>
      <c r="AC5299" s="72">
        <v>1</v>
      </c>
      <c r="AH5299" s="70"/>
      <c r="AI5299" s="70"/>
      <c r="AJ5299">
        <v>0</v>
      </c>
      <c r="AL5299" s="70"/>
      <c r="BM5299" s="135" t="s">
        <v>271</v>
      </c>
      <c r="BN5299" s="136">
        <v>0.54166666666666663</v>
      </c>
      <c r="BO5299" s="101"/>
      <c r="BR5299" s="109" t="str">
        <f t="shared" si="82"/>
        <v>SH-25-5288</v>
      </c>
      <c r="BS5299" s="109" t="s">
        <v>339</v>
      </c>
      <c r="BT5299" t="s">
        <v>92</v>
      </c>
      <c r="BU5299" t="s">
        <v>10987</v>
      </c>
    </row>
    <row r="5300" spans="1:73" hidden="1">
      <c r="A5300" s="103" t="s">
        <v>10988</v>
      </c>
      <c r="B5300" s="102">
        <v>45918</v>
      </c>
      <c r="C5300" s="104">
        <f>_xlfn.ISOWEEKNUM(Tabella2[[#This Row],[Date]])</f>
        <v>38</v>
      </c>
      <c r="D5300" s="104" t="s">
        <v>195</v>
      </c>
      <c r="E5300" s="104" t="s">
        <v>880</v>
      </c>
      <c r="F5300" s="104"/>
      <c r="G5300" s="104" t="s">
        <v>257</v>
      </c>
      <c r="H5300" s="105">
        <v>1</v>
      </c>
      <c r="I5300" s="104"/>
      <c r="J5300" s="104" t="s">
        <v>258</v>
      </c>
      <c r="K5300" s="104" t="s">
        <v>80</v>
      </c>
      <c r="L5300" s="104" t="s">
        <v>299</v>
      </c>
      <c r="M5300" s="104" t="s">
        <v>276</v>
      </c>
      <c r="N5300" s="104"/>
      <c r="O5300" s="106" t="str">
        <f>A5299</f>
        <v>17704</v>
      </c>
      <c r="P5300" s="111" t="s">
        <v>300</v>
      </c>
      <c r="Q5300" s="153">
        <v>0.52083333333333337</v>
      </c>
      <c r="R5300" s="153">
        <v>0.54166666666666663</v>
      </c>
      <c r="S5300" s="153">
        <v>2.0833333333333329E-2</v>
      </c>
      <c r="T5300" s="153">
        <v>0.52083333333333337</v>
      </c>
      <c r="U5300" s="153">
        <v>0.54166666666666663</v>
      </c>
      <c r="V5300" s="153">
        <f>IF(ISBLANK(T5300),"",Tabella2[[#This Row],[ACT STOP]]-Tabella2[[#This Row],[ACT START]])</f>
        <v>2.0833333333333259E-2</v>
      </c>
      <c r="W5300" s="104" t="s">
        <v>122</v>
      </c>
      <c r="X5300" s="104" t="s">
        <v>91</v>
      </c>
      <c r="Y5300" s="110"/>
      <c r="Z5300" s="106"/>
      <c r="AA5300" s="104"/>
      <c r="AB5300" s="107"/>
      <c r="AC5300" s="72">
        <v>1</v>
      </c>
      <c r="AH5300" s="70"/>
      <c r="AI5300" s="70"/>
      <c r="AJ5300">
        <v>0</v>
      </c>
      <c r="AL5300" s="70"/>
      <c r="BM5300" s="135">
        <v>0.52083333333333337</v>
      </c>
      <c r="BN5300" s="136">
        <v>0.54166666666666663</v>
      </c>
      <c r="BO5300" s="101"/>
      <c r="BR5300" s="109" t="str">
        <f t="shared" si="82"/>
        <v>SH-25-5289</v>
      </c>
      <c r="BS5300" s="109" t="s">
        <v>332</v>
      </c>
      <c r="BT5300" t="s">
        <v>122</v>
      </c>
      <c r="BU5300" t="s">
        <v>881</v>
      </c>
    </row>
    <row r="5301" spans="1:73" hidden="1">
      <c r="A5301" s="103" t="s">
        <v>10989</v>
      </c>
      <c r="B5301" s="102">
        <v>45918</v>
      </c>
      <c r="C5301" s="104">
        <f>_xlfn.ISOWEEKNUM(Tabella2[[#This Row],[Date]])</f>
        <v>38</v>
      </c>
      <c r="D5301" s="104" t="s">
        <v>722</v>
      </c>
      <c r="E5301" s="104" t="s">
        <v>327</v>
      </c>
      <c r="F5301" s="104">
        <v>81</v>
      </c>
      <c r="G5301" s="104" t="s">
        <v>257</v>
      </c>
      <c r="H5301" s="105">
        <v>1</v>
      </c>
      <c r="I5301" s="104" t="s">
        <v>258</v>
      </c>
      <c r="J5301" s="104"/>
      <c r="K5301" s="104" t="s">
        <v>83</v>
      </c>
      <c r="L5301" s="104" t="s">
        <v>299</v>
      </c>
      <c r="M5301" s="104" t="s">
        <v>276</v>
      </c>
      <c r="N5301" s="104"/>
      <c r="O5301" s="106" t="str">
        <f>A5302</f>
        <v>17707</v>
      </c>
      <c r="P5301" s="111" t="s">
        <v>1307</v>
      </c>
      <c r="Q5301" s="153" t="s">
        <v>315</v>
      </c>
      <c r="R5301" s="153">
        <v>0.56597222222222221</v>
      </c>
      <c r="S5301" s="153">
        <v>2.0833333333333329E-2</v>
      </c>
      <c r="T5301" s="153" t="s">
        <v>315</v>
      </c>
      <c r="U5301" s="153">
        <v>0.56597222222222221</v>
      </c>
      <c r="V5301" s="153">
        <f>IF(ISBLANK(T5301),"",Tabella2[[#This Row],[ACT STOP]]-Tabella2[[#This Row],[ACT START]])</f>
        <v>2.0833333333333259E-2</v>
      </c>
      <c r="W5301" s="104" t="s">
        <v>92</v>
      </c>
      <c r="X5301" s="104" t="s">
        <v>91</v>
      </c>
      <c r="Y5301" s="110"/>
      <c r="Z5301" s="106"/>
      <c r="AA5301" s="104"/>
      <c r="AB5301" s="107"/>
      <c r="AC5301" s="72">
        <v>1</v>
      </c>
      <c r="AH5301" s="70"/>
      <c r="AI5301" s="70"/>
      <c r="AJ5301">
        <v>0</v>
      </c>
      <c r="AL5301" s="70"/>
      <c r="BM5301" s="135" t="s">
        <v>315</v>
      </c>
      <c r="BN5301" s="136">
        <v>0.56597222222222221</v>
      </c>
      <c r="BO5301" s="101"/>
      <c r="BR5301" s="109" t="str">
        <f t="shared" si="82"/>
        <v>SH-25-5290</v>
      </c>
      <c r="BS5301" s="109" t="s">
        <v>332</v>
      </c>
      <c r="BT5301" t="s">
        <v>92</v>
      </c>
      <c r="BU5301" t="s">
        <v>10990</v>
      </c>
    </row>
    <row r="5302" spans="1:73" hidden="1">
      <c r="A5302" s="103" t="s">
        <v>10991</v>
      </c>
      <c r="B5302" s="102">
        <v>45918</v>
      </c>
      <c r="C5302" s="104">
        <f>_xlfn.ISOWEEKNUM(Tabella2[[#This Row],[Date]])</f>
        <v>38</v>
      </c>
      <c r="D5302" s="104" t="s">
        <v>195</v>
      </c>
      <c r="E5302" s="104" t="s">
        <v>880</v>
      </c>
      <c r="F5302" s="104"/>
      <c r="G5302" s="104" t="s">
        <v>284</v>
      </c>
      <c r="H5302" s="105">
        <v>9</v>
      </c>
      <c r="I5302" s="104"/>
      <c r="J5302" s="104" t="s">
        <v>258</v>
      </c>
      <c r="K5302" s="104" t="s">
        <v>80</v>
      </c>
      <c r="L5302" s="104" t="s">
        <v>299</v>
      </c>
      <c r="M5302" s="104" t="s">
        <v>276</v>
      </c>
      <c r="N5302" s="104"/>
      <c r="O5302" s="106" t="str">
        <f>A5301</f>
        <v>17706</v>
      </c>
      <c r="P5302" s="111" t="s">
        <v>300</v>
      </c>
      <c r="Q5302" s="153">
        <v>0.54513888888888884</v>
      </c>
      <c r="R5302" s="153">
        <v>0.56597222222222221</v>
      </c>
      <c r="S5302" s="153">
        <v>2.0833333333333329E-2</v>
      </c>
      <c r="T5302" s="153">
        <v>0.54513888888888884</v>
      </c>
      <c r="U5302" s="153">
        <v>0.56597222222222221</v>
      </c>
      <c r="V5302" s="153">
        <f>IF(ISBLANK(T5302),"",Tabella2[[#This Row],[ACT STOP]]-Tabella2[[#This Row],[ACT START]])</f>
        <v>2.083333333333337E-2</v>
      </c>
      <c r="W5302" s="104" t="s">
        <v>122</v>
      </c>
      <c r="X5302" s="104" t="s">
        <v>91</v>
      </c>
      <c r="Y5302" s="110"/>
      <c r="Z5302" s="106"/>
      <c r="AA5302" s="104"/>
      <c r="AB5302" s="107"/>
      <c r="AC5302" s="72">
        <v>1</v>
      </c>
      <c r="AH5302" s="70"/>
      <c r="AI5302" s="70"/>
      <c r="AJ5302">
        <v>0</v>
      </c>
      <c r="AL5302" s="70"/>
      <c r="BM5302" s="135">
        <v>0.54513888888888884</v>
      </c>
      <c r="BN5302" s="136">
        <v>0.56597222222222221</v>
      </c>
      <c r="BO5302" s="101"/>
      <c r="BR5302" s="109" t="str">
        <f t="shared" si="82"/>
        <v>SH-25-5291</v>
      </c>
      <c r="BS5302" s="109" t="s">
        <v>339</v>
      </c>
      <c r="BT5302" t="s">
        <v>122</v>
      </c>
      <c r="BU5302" t="s">
        <v>881</v>
      </c>
    </row>
    <row r="5303" spans="1:73" hidden="1">
      <c r="A5303" s="103" t="s">
        <v>10992</v>
      </c>
      <c r="B5303" s="102">
        <v>45918</v>
      </c>
      <c r="C5303" s="104">
        <f>_xlfn.ISOWEEKNUM(Tabella2[[#This Row],[Date]])</f>
        <v>38</v>
      </c>
      <c r="D5303" s="104" t="s">
        <v>9759</v>
      </c>
      <c r="E5303" s="104" t="s">
        <v>284</v>
      </c>
      <c r="F5303" s="104">
        <v>86</v>
      </c>
      <c r="G5303" s="104" t="s">
        <v>257</v>
      </c>
      <c r="H5303" s="105">
        <v>17</v>
      </c>
      <c r="I5303" s="104"/>
      <c r="J5303" s="104" t="s">
        <v>258</v>
      </c>
      <c r="K5303" s="104" t="s">
        <v>81</v>
      </c>
      <c r="L5303" s="104" t="s">
        <v>259</v>
      </c>
      <c r="M5303" s="104" t="s">
        <v>276</v>
      </c>
      <c r="N5303" s="104"/>
      <c r="O5303" s="106"/>
      <c r="P5303" s="111" t="s">
        <v>467</v>
      </c>
      <c r="Q5303" s="153" t="s">
        <v>271</v>
      </c>
      <c r="R5303" s="153" t="s">
        <v>272</v>
      </c>
      <c r="S5303" s="153">
        <v>4.1666666666666657E-2</v>
      </c>
      <c r="T5303" s="153" t="s">
        <v>271</v>
      </c>
      <c r="U5303" s="153" t="s">
        <v>272</v>
      </c>
      <c r="V5303" s="153">
        <f>IF(ISBLANK(T5303),"",Tabella2[[#This Row],[ACT STOP]]-Tabella2[[#This Row],[ACT START]])</f>
        <v>4.166666666666663E-2</v>
      </c>
      <c r="W5303" s="104" t="s">
        <v>92</v>
      </c>
      <c r="X5303" s="104" t="s">
        <v>91</v>
      </c>
      <c r="Y5303" s="110"/>
      <c r="Z5303" s="106"/>
      <c r="AA5303" s="104"/>
      <c r="AB5303" s="107"/>
      <c r="AC5303" s="72">
        <v>1</v>
      </c>
      <c r="AH5303" s="70"/>
      <c r="AI5303" s="70"/>
      <c r="AJ5303">
        <v>0</v>
      </c>
      <c r="AL5303" s="70"/>
      <c r="BM5303" s="135" t="s">
        <v>271</v>
      </c>
      <c r="BN5303" s="136" t="s">
        <v>272</v>
      </c>
      <c r="BO5303" s="101"/>
      <c r="BR5303" s="109" t="str">
        <f t="shared" si="82"/>
        <v>SH-25-5292</v>
      </c>
      <c r="BS5303" s="109" t="s">
        <v>393</v>
      </c>
      <c r="BT5303" t="s">
        <v>92</v>
      </c>
      <c r="BU5303" t="s">
        <v>10993</v>
      </c>
    </row>
    <row r="5304" spans="1:73" hidden="1">
      <c r="A5304" s="103" t="s">
        <v>10994</v>
      </c>
      <c r="B5304" s="102">
        <v>45918</v>
      </c>
      <c r="C5304" s="104">
        <f>_xlfn.ISOWEEKNUM(Tabella2[[#This Row],[Date]])</f>
        <v>38</v>
      </c>
      <c r="D5304" s="104" t="s">
        <v>9743</v>
      </c>
      <c r="E5304" s="104" t="s">
        <v>256</v>
      </c>
      <c r="F5304" s="104">
        <v>80</v>
      </c>
      <c r="G5304" s="104" t="s">
        <v>257</v>
      </c>
      <c r="H5304" s="105">
        <v>5</v>
      </c>
      <c r="I5304" s="104"/>
      <c r="J5304" s="104" t="s">
        <v>258</v>
      </c>
      <c r="K5304" s="104" t="s">
        <v>77</v>
      </c>
      <c r="L5304" s="104" t="s">
        <v>259</v>
      </c>
      <c r="M5304" s="104" t="s">
        <v>276</v>
      </c>
      <c r="N5304" s="104"/>
      <c r="O5304" s="106"/>
      <c r="P5304" s="111" t="s">
        <v>850</v>
      </c>
      <c r="Q5304" s="153" t="s">
        <v>271</v>
      </c>
      <c r="R5304" s="153" t="s">
        <v>272</v>
      </c>
      <c r="S5304" s="153">
        <v>4.1666666666666657E-2</v>
      </c>
      <c r="T5304" s="153" t="s">
        <v>271</v>
      </c>
      <c r="U5304" s="153" t="s">
        <v>272</v>
      </c>
      <c r="V5304" s="153">
        <f>IF(ISBLANK(T5304),"",Tabella2[[#This Row],[ACT STOP]]-Tabella2[[#This Row],[ACT START]])</f>
        <v>4.166666666666663E-2</v>
      </c>
      <c r="W5304" s="104" t="s">
        <v>92</v>
      </c>
      <c r="X5304" s="104" t="s">
        <v>91</v>
      </c>
      <c r="Y5304" s="110"/>
      <c r="Z5304" s="106"/>
      <c r="AA5304" s="104"/>
      <c r="AB5304" s="107"/>
      <c r="AC5304" s="72">
        <v>1</v>
      </c>
      <c r="AH5304" s="70"/>
      <c r="AI5304" s="70"/>
      <c r="AJ5304">
        <v>0</v>
      </c>
      <c r="AL5304" s="70"/>
      <c r="BM5304" s="135" t="s">
        <v>271</v>
      </c>
      <c r="BN5304" s="136" t="s">
        <v>272</v>
      </c>
      <c r="BO5304" s="101"/>
      <c r="BR5304" s="109" t="str">
        <f t="shared" si="82"/>
        <v>SH-25-5293</v>
      </c>
      <c r="BS5304" s="109" t="s">
        <v>416</v>
      </c>
      <c r="BT5304" t="s">
        <v>92</v>
      </c>
      <c r="BU5304" t="s">
        <v>10995</v>
      </c>
    </row>
    <row r="5305" spans="1:73" hidden="1">
      <c r="A5305" s="103" t="s">
        <v>10996</v>
      </c>
      <c r="B5305" s="102">
        <v>45918</v>
      </c>
      <c r="C5305" s="104">
        <f>_xlfn.ISOWEEKNUM(Tabella2[[#This Row],[Date]])</f>
        <v>38</v>
      </c>
      <c r="D5305" s="104" t="s">
        <v>751</v>
      </c>
      <c r="E5305" s="104" t="s">
        <v>256</v>
      </c>
      <c r="F5305" s="104">
        <v>76</v>
      </c>
      <c r="G5305" s="104" t="s">
        <v>284</v>
      </c>
      <c r="H5305" s="105">
        <v>22</v>
      </c>
      <c r="I5305" s="104" t="s">
        <v>258</v>
      </c>
      <c r="J5305" s="104"/>
      <c r="K5305" s="104" t="s">
        <v>79</v>
      </c>
      <c r="L5305" s="104" t="s">
        <v>299</v>
      </c>
      <c r="M5305" s="104" t="s">
        <v>276</v>
      </c>
      <c r="N5305" s="104"/>
      <c r="O5305" s="106" t="str">
        <f>A5306</f>
        <v>17711</v>
      </c>
      <c r="P5305" s="111" t="s">
        <v>664</v>
      </c>
      <c r="Q5305" s="153" t="s">
        <v>550</v>
      </c>
      <c r="R5305" s="153" t="s">
        <v>665</v>
      </c>
      <c r="S5305" s="153">
        <v>4.1666666666666657E-2</v>
      </c>
      <c r="T5305" s="153">
        <v>0.58333333333333337</v>
      </c>
      <c r="U5305" s="153">
        <v>0.625</v>
      </c>
      <c r="V5305" s="153">
        <f>IF(ISBLANK(T5305),"",Tabella2[[#This Row],[ACT STOP]]-Tabella2[[#This Row],[ACT START]])</f>
        <v>4.166666666666663E-2</v>
      </c>
      <c r="W5305" s="104" t="s">
        <v>92</v>
      </c>
      <c r="X5305" s="104" t="s">
        <v>91</v>
      </c>
      <c r="Y5305" s="110"/>
      <c r="Z5305" s="106"/>
      <c r="AA5305" s="104"/>
      <c r="AB5305" s="107"/>
      <c r="AC5305" s="72">
        <v>1</v>
      </c>
      <c r="AH5305" s="70"/>
      <c r="AI5305" s="70"/>
      <c r="AJ5305">
        <v>0</v>
      </c>
      <c r="AL5305" s="70"/>
      <c r="BM5305" s="135">
        <v>0.58333333333333337</v>
      </c>
      <c r="BN5305" s="136">
        <v>0.625</v>
      </c>
      <c r="BO5305" s="101"/>
      <c r="BR5305" s="109" t="str">
        <f t="shared" si="82"/>
        <v>SH-25-5294</v>
      </c>
      <c r="BS5305" s="109" t="s">
        <v>295</v>
      </c>
      <c r="BT5305" t="s">
        <v>92</v>
      </c>
      <c r="BU5305" t="s">
        <v>10997</v>
      </c>
    </row>
    <row r="5306" spans="1:73" hidden="1">
      <c r="A5306" s="103" t="s">
        <v>10998</v>
      </c>
      <c r="B5306" s="102">
        <v>45918</v>
      </c>
      <c r="C5306" s="104">
        <f>_xlfn.ISOWEEKNUM(Tabella2[[#This Row],[Date]])</f>
        <v>38</v>
      </c>
      <c r="D5306" s="104" t="s">
        <v>195</v>
      </c>
      <c r="E5306" s="104" t="s">
        <v>298</v>
      </c>
      <c r="F5306" s="104"/>
      <c r="G5306" s="104" t="s">
        <v>257</v>
      </c>
      <c r="H5306" s="105">
        <v>9</v>
      </c>
      <c r="I5306" s="104"/>
      <c r="J5306" s="104" t="s">
        <v>258</v>
      </c>
      <c r="K5306" s="104" t="s">
        <v>78</v>
      </c>
      <c r="L5306" s="104" t="s">
        <v>299</v>
      </c>
      <c r="M5306" s="104" t="s">
        <v>276</v>
      </c>
      <c r="N5306" s="104"/>
      <c r="O5306" s="106" t="str">
        <f>A5305</f>
        <v>17710</v>
      </c>
      <c r="P5306" s="111" t="s">
        <v>300</v>
      </c>
      <c r="Q5306" s="153">
        <v>0.58333333333333337</v>
      </c>
      <c r="R5306" s="153">
        <v>0.625</v>
      </c>
      <c r="S5306" s="153">
        <v>4.1666666666666657E-2</v>
      </c>
      <c r="T5306" s="153">
        <v>0.58333333333333337</v>
      </c>
      <c r="U5306" s="153">
        <v>0.625</v>
      </c>
      <c r="V5306" s="153">
        <f>IF(ISBLANK(T5306),"",Tabella2[[#This Row],[ACT STOP]]-Tabella2[[#This Row],[ACT START]])</f>
        <v>4.166666666666663E-2</v>
      </c>
      <c r="W5306" s="104" t="s">
        <v>122</v>
      </c>
      <c r="X5306" s="104" t="s">
        <v>91</v>
      </c>
      <c r="Y5306" s="110"/>
      <c r="Z5306" s="106"/>
      <c r="AA5306" s="104"/>
      <c r="AB5306" s="107"/>
      <c r="AC5306" s="72">
        <v>1</v>
      </c>
      <c r="AH5306" s="70"/>
      <c r="AI5306" s="70"/>
      <c r="AJ5306">
        <v>0</v>
      </c>
      <c r="AL5306" s="70"/>
      <c r="BM5306" s="135">
        <v>0.58333333333333337</v>
      </c>
      <c r="BN5306" s="136">
        <v>0.625</v>
      </c>
      <c r="BO5306" s="101"/>
      <c r="BR5306" s="109" t="str">
        <f t="shared" si="82"/>
        <v>SH-25-5295</v>
      </c>
      <c r="BS5306" s="109" t="s">
        <v>318</v>
      </c>
      <c r="BT5306" t="s">
        <v>122</v>
      </c>
      <c r="BU5306" t="s">
        <v>302</v>
      </c>
    </row>
    <row r="5307" spans="1:73" hidden="1">
      <c r="A5307" s="103" t="s">
        <v>10999</v>
      </c>
      <c r="B5307" s="102">
        <v>45918</v>
      </c>
      <c r="C5307" s="104">
        <f>_xlfn.ISOWEEKNUM(Tabella2[[#This Row],[Date]])</f>
        <v>38</v>
      </c>
      <c r="D5307" s="104" t="s">
        <v>751</v>
      </c>
      <c r="E5307" s="104" t="s">
        <v>256</v>
      </c>
      <c r="F5307" s="104">
        <v>78</v>
      </c>
      <c r="G5307" s="104" t="s">
        <v>284</v>
      </c>
      <c r="H5307" s="105">
        <v>23</v>
      </c>
      <c r="I5307" s="104" t="s">
        <v>258</v>
      </c>
      <c r="J5307" s="104"/>
      <c r="K5307" s="104" t="s">
        <v>83</v>
      </c>
      <c r="L5307" s="104" t="s">
        <v>299</v>
      </c>
      <c r="M5307" s="104" t="s">
        <v>361</v>
      </c>
      <c r="N5307" s="104"/>
      <c r="O5307" s="106" t="str">
        <f>A5308</f>
        <v>17713</v>
      </c>
      <c r="P5307" s="111" t="s">
        <v>2108</v>
      </c>
      <c r="Q5307" s="153" t="s">
        <v>550</v>
      </c>
      <c r="R5307" s="153" t="s">
        <v>665</v>
      </c>
      <c r="S5307" s="153">
        <v>4.1666666666666657E-2</v>
      </c>
      <c r="T5307" s="153" t="s">
        <v>550</v>
      </c>
      <c r="U5307" s="153" t="s">
        <v>665</v>
      </c>
      <c r="V5307" s="153">
        <f>IF(ISBLANK(T5307),"",Tabella2[[#This Row],[ACT STOP]]-Tabella2[[#This Row],[ACT START]])</f>
        <v>4.166666666666663E-2</v>
      </c>
      <c r="W5307" s="104" t="s">
        <v>92</v>
      </c>
      <c r="X5307" s="104" t="s">
        <v>91</v>
      </c>
      <c r="Y5307" s="110"/>
      <c r="Z5307" s="106"/>
      <c r="AA5307" s="104"/>
      <c r="AB5307" s="107"/>
      <c r="AC5307" s="72">
        <v>1</v>
      </c>
      <c r="AH5307" s="70"/>
      <c r="AI5307" s="70"/>
      <c r="AJ5307">
        <v>0</v>
      </c>
      <c r="AL5307" s="70"/>
      <c r="BM5307" s="135" t="s">
        <v>550</v>
      </c>
      <c r="BN5307" s="136" t="s">
        <v>665</v>
      </c>
      <c r="BO5307" s="101"/>
      <c r="BR5307" s="109" t="str">
        <f t="shared" si="82"/>
        <v>SH-25-5296</v>
      </c>
      <c r="BS5307" s="109" t="s">
        <v>358</v>
      </c>
      <c r="BT5307" t="s">
        <v>92</v>
      </c>
      <c r="BU5307" t="s">
        <v>11000</v>
      </c>
    </row>
    <row r="5308" spans="1:73" hidden="1">
      <c r="A5308" s="103" t="s">
        <v>11001</v>
      </c>
      <c r="B5308" s="102">
        <v>45918</v>
      </c>
      <c r="C5308" s="104">
        <f>_xlfn.ISOWEEKNUM(Tabella2[[#This Row],[Date]])</f>
        <v>38</v>
      </c>
      <c r="D5308" s="104" t="s">
        <v>195</v>
      </c>
      <c r="E5308" s="104" t="s">
        <v>298</v>
      </c>
      <c r="F5308" s="104"/>
      <c r="G5308" s="104" t="s">
        <v>257</v>
      </c>
      <c r="H5308" s="105">
        <v>2</v>
      </c>
      <c r="I5308" s="104"/>
      <c r="J5308" s="104" t="s">
        <v>258</v>
      </c>
      <c r="K5308" s="104" t="s">
        <v>80</v>
      </c>
      <c r="L5308" s="104" t="s">
        <v>299</v>
      </c>
      <c r="M5308" s="104" t="s">
        <v>361</v>
      </c>
      <c r="N5308" s="104"/>
      <c r="O5308" s="106" t="str">
        <f>A5307</f>
        <v>17712</v>
      </c>
      <c r="P5308" s="111" t="s">
        <v>300</v>
      </c>
      <c r="Q5308" s="153">
        <v>0.58333333333333337</v>
      </c>
      <c r="R5308" s="153">
        <v>0.625</v>
      </c>
      <c r="S5308" s="153">
        <v>4.1666666666666657E-2</v>
      </c>
      <c r="T5308" s="153">
        <v>0.58333333333333337</v>
      </c>
      <c r="U5308" s="153">
        <v>0.625</v>
      </c>
      <c r="V5308" s="153">
        <f>IF(ISBLANK(T5308),"",Tabella2[[#This Row],[ACT STOP]]-Tabella2[[#This Row],[ACT START]])</f>
        <v>4.166666666666663E-2</v>
      </c>
      <c r="W5308" s="104" t="s">
        <v>122</v>
      </c>
      <c r="X5308" s="104" t="s">
        <v>91</v>
      </c>
      <c r="Y5308" s="110"/>
      <c r="Z5308" s="106"/>
      <c r="AA5308" s="104"/>
      <c r="AB5308" s="107"/>
      <c r="AC5308" s="72">
        <v>1</v>
      </c>
      <c r="AH5308" s="70"/>
      <c r="AI5308" s="70"/>
      <c r="AJ5308">
        <v>0</v>
      </c>
      <c r="AL5308" s="70"/>
      <c r="BM5308" s="135">
        <v>0.58333333333333337</v>
      </c>
      <c r="BN5308" s="136">
        <v>0.625</v>
      </c>
      <c r="BO5308" s="101"/>
      <c r="BR5308" s="109" t="str">
        <f t="shared" si="82"/>
        <v>SH-25-5297</v>
      </c>
      <c r="BS5308" s="109" t="s">
        <v>368</v>
      </c>
      <c r="BT5308" t="s">
        <v>122</v>
      </c>
      <c r="BU5308" t="s">
        <v>302</v>
      </c>
    </row>
    <row r="5309" spans="1:73" hidden="1">
      <c r="A5309" s="103" t="s">
        <v>11002</v>
      </c>
      <c r="B5309" s="102">
        <v>45918</v>
      </c>
      <c r="C5309" s="104">
        <f>_xlfn.ISOWEEKNUM(Tabella2[[#This Row],[Date]])</f>
        <v>38</v>
      </c>
      <c r="D5309" s="104" t="s">
        <v>6396</v>
      </c>
      <c r="E5309" s="104" t="s">
        <v>256</v>
      </c>
      <c r="F5309" s="104">
        <v>71</v>
      </c>
      <c r="G5309" s="104" t="s">
        <v>257</v>
      </c>
      <c r="H5309" s="105">
        <v>13</v>
      </c>
      <c r="I5309" s="104"/>
      <c r="J5309" s="104" t="s">
        <v>258</v>
      </c>
      <c r="K5309" s="104" t="s">
        <v>75</v>
      </c>
      <c r="L5309" s="104" t="s">
        <v>299</v>
      </c>
      <c r="M5309" s="104" t="s">
        <v>328</v>
      </c>
      <c r="N5309" s="104"/>
      <c r="O5309" s="106" t="str">
        <f>A5310</f>
        <v>17715</v>
      </c>
      <c r="P5309" s="111" t="s">
        <v>2641</v>
      </c>
      <c r="Q5309" s="153" t="s">
        <v>550</v>
      </c>
      <c r="R5309" s="153" t="s">
        <v>665</v>
      </c>
      <c r="S5309" s="153">
        <v>4.1666666666666657E-2</v>
      </c>
      <c r="T5309" s="153">
        <v>0.59027777777777779</v>
      </c>
      <c r="U5309" s="153">
        <v>0.61805555555555558</v>
      </c>
      <c r="V5309" s="153">
        <f>IF(ISBLANK(T5309),"",Tabella2[[#This Row],[ACT STOP]]-Tabella2[[#This Row],[ACT START]])</f>
        <v>2.777777777777779E-2</v>
      </c>
      <c r="W5309" s="104" t="s">
        <v>100</v>
      </c>
      <c r="X5309" s="104" t="s">
        <v>113</v>
      </c>
      <c r="Y5309" s="110" t="s">
        <v>11003</v>
      </c>
      <c r="Z5309" s="106"/>
      <c r="AA5309" s="104"/>
      <c r="AB5309" s="107"/>
      <c r="AC5309" s="72">
        <v>0</v>
      </c>
      <c r="AH5309" s="70"/>
      <c r="AI5309" s="70"/>
      <c r="AJ5309">
        <v>1</v>
      </c>
      <c r="AL5309" s="70"/>
      <c r="BL5309" t="s">
        <v>11004</v>
      </c>
      <c r="BM5309" s="135">
        <v>0.59027777777777779</v>
      </c>
      <c r="BN5309" s="136">
        <v>0.61805555555555558</v>
      </c>
      <c r="BO5309" s="101"/>
      <c r="BR5309" s="109" t="str">
        <f t="shared" si="82"/>
        <v>SH-25-5298</v>
      </c>
      <c r="BS5309" s="109" t="s">
        <v>427</v>
      </c>
      <c r="BT5309" t="s">
        <v>100</v>
      </c>
      <c r="BU5309" t="s">
        <v>11005</v>
      </c>
    </row>
    <row r="5310" spans="1:73" hidden="1">
      <c r="A5310" s="103" t="s">
        <v>11006</v>
      </c>
      <c r="B5310" s="102">
        <v>45918</v>
      </c>
      <c r="C5310" s="104">
        <f>_xlfn.ISOWEEKNUM(Tabella2[[#This Row],[Date]])</f>
        <v>38</v>
      </c>
      <c r="D5310" s="104" t="s">
        <v>195</v>
      </c>
      <c r="E5310" s="104" t="s">
        <v>298</v>
      </c>
      <c r="F5310" s="104"/>
      <c r="G5310" s="104" t="s">
        <v>257</v>
      </c>
      <c r="H5310" s="105">
        <v>10</v>
      </c>
      <c r="I5310" s="104"/>
      <c r="J5310" s="104" t="s">
        <v>258</v>
      </c>
      <c r="K5310" s="104" t="s">
        <v>77</v>
      </c>
      <c r="L5310" s="104" t="s">
        <v>299</v>
      </c>
      <c r="M5310" s="104" t="s">
        <v>328</v>
      </c>
      <c r="N5310" s="104"/>
      <c r="O5310" s="106" t="str">
        <f>A5309</f>
        <v>17714</v>
      </c>
      <c r="P5310" s="111" t="s">
        <v>300</v>
      </c>
      <c r="Q5310" s="153">
        <v>0.58333333333333337</v>
      </c>
      <c r="R5310" s="153">
        <v>0.625</v>
      </c>
      <c r="S5310" s="153">
        <v>4.1666666666666657E-2</v>
      </c>
      <c r="T5310" s="153">
        <v>0.59027777777777779</v>
      </c>
      <c r="U5310" s="153">
        <v>0.61805555555555558</v>
      </c>
      <c r="V5310" s="153">
        <f>IF(ISBLANK(T5310),"",Tabella2[[#This Row],[ACT STOP]]-Tabella2[[#This Row],[ACT START]])</f>
        <v>2.777777777777779E-2</v>
      </c>
      <c r="W5310" s="104" t="s">
        <v>127</v>
      </c>
      <c r="X5310" s="104" t="s">
        <v>113</v>
      </c>
      <c r="Y5310" s="110" t="s">
        <v>11003</v>
      </c>
      <c r="Z5310" s="106"/>
      <c r="AA5310" s="104"/>
      <c r="AB5310" s="107"/>
      <c r="AC5310" s="72">
        <v>0</v>
      </c>
      <c r="AH5310" s="70"/>
      <c r="AI5310" s="70"/>
      <c r="AJ5310">
        <v>1</v>
      </c>
      <c r="AL5310" s="70"/>
      <c r="BL5310" t="s">
        <v>11004</v>
      </c>
      <c r="BM5310" s="135">
        <v>0.59027777777777779</v>
      </c>
      <c r="BN5310" s="136">
        <v>0.61805555555555558</v>
      </c>
      <c r="BO5310" s="101"/>
      <c r="BR5310" s="109" t="str">
        <f t="shared" si="82"/>
        <v>SH-25-5299</v>
      </c>
      <c r="BS5310" s="109" t="s">
        <v>552</v>
      </c>
      <c r="BT5310" t="s">
        <v>127</v>
      </c>
      <c r="BU5310" t="s">
        <v>302</v>
      </c>
    </row>
    <row r="5311" spans="1:73" hidden="1">
      <c r="A5311" s="103" t="s">
        <v>11007</v>
      </c>
      <c r="B5311" s="102">
        <v>45918</v>
      </c>
      <c r="C5311" s="104">
        <f>_xlfn.ISOWEEKNUM(Tabella2[[#This Row],[Date]])</f>
        <v>38</v>
      </c>
      <c r="D5311" s="104" t="s">
        <v>817</v>
      </c>
      <c r="E5311" s="104" t="s">
        <v>284</v>
      </c>
      <c r="F5311" s="104">
        <v>75</v>
      </c>
      <c r="G5311" s="104" t="s">
        <v>257</v>
      </c>
      <c r="H5311" s="105">
        <v>14</v>
      </c>
      <c r="I5311" s="104"/>
      <c r="J5311" s="104" t="s">
        <v>258</v>
      </c>
      <c r="K5311" s="104" t="s">
        <v>79</v>
      </c>
      <c r="L5311" s="104" t="s">
        <v>299</v>
      </c>
      <c r="M5311" s="104" t="s">
        <v>361</v>
      </c>
      <c r="N5311" s="104"/>
      <c r="O5311" s="106" t="str">
        <f>A5312</f>
        <v>17717</v>
      </c>
      <c r="P5311" s="111" t="s">
        <v>362</v>
      </c>
      <c r="Q5311" s="153" t="s">
        <v>519</v>
      </c>
      <c r="R5311" s="153" t="s">
        <v>520</v>
      </c>
      <c r="S5311" s="153">
        <v>4.1666666666666657E-2</v>
      </c>
      <c r="T5311" s="153">
        <v>0.64583333333333337</v>
      </c>
      <c r="U5311" s="153">
        <v>0.6875</v>
      </c>
      <c r="V5311" s="153">
        <f>IF(ISBLANK(T5311),"",Tabella2[[#This Row],[ACT STOP]]-Tabella2[[#This Row],[ACT START]])</f>
        <v>4.166666666666663E-2</v>
      </c>
      <c r="W5311" s="104" t="s">
        <v>92</v>
      </c>
      <c r="X5311" s="104" t="s">
        <v>91</v>
      </c>
      <c r="Y5311" s="110"/>
      <c r="Z5311" s="106"/>
      <c r="AA5311" s="104"/>
      <c r="AB5311" s="107"/>
      <c r="AC5311" s="72">
        <v>1</v>
      </c>
      <c r="AH5311" s="70"/>
      <c r="AI5311" s="70"/>
      <c r="AJ5311">
        <v>0</v>
      </c>
      <c r="AL5311" s="70"/>
      <c r="BM5311" s="135">
        <v>0.64583333333333337</v>
      </c>
      <c r="BN5311" s="136">
        <v>0.6875</v>
      </c>
      <c r="BO5311" s="101"/>
      <c r="BR5311" s="109" t="str">
        <f t="shared" si="82"/>
        <v>SH-25-5300</v>
      </c>
      <c r="BS5311" s="109" t="s">
        <v>372</v>
      </c>
      <c r="BT5311" t="s">
        <v>92</v>
      </c>
      <c r="BU5311" t="s">
        <v>11008</v>
      </c>
    </row>
    <row r="5312" spans="1:73" hidden="1">
      <c r="A5312" s="103" t="s">
        <v>11009</v>
      </c>
      <c r="B5312" s="102">
        <v>45918</v>
      </c>
      <c r="C5312" s="104">
        <f>_xlfn.ISOWEEKNUM(Tabella2[[#This Row],[Date]])</f>
        <v>38</v>
      </c>
      <c r="D5312" s="104" t="s">
        <v>195</v>
      </c>
      <c r="E5312" s="104" t="s">
        <v>398</v>
      </c>
      <c r="F5312" s="104"/>
      <c r="G5312" s="104" t="s">
        <v>257</v>
      </c>
      <c r="H5312" s="105">
        <v>17</v>
      </c>
      <c r="I5312" s="104"/>
      <c r="J5312" s="104" t="s">
        <v>258</v>
      </c>
      <c r="K5312" s="104" t="s">
        <v>78</v>
      </c>
      <c r="L5312" s="104" t="s">
        <v>299</v>
      </c>
      <c r="M5312" s="104" t="s">
        <v>361</v>
      </c>
      <c r="N5312" s="104"/>
      <c r="O5312" s="106" t="str">
        <f>A5311</f>
        <v>17716</v>
      </c>
      <c r="P5312" s="111" t="s">
        <v>300</v>
      </c>
      <c r="Q5312" s="153">
        <v>0.64583333333333337</v>
      </c>
      <c r="R5312" s="153">
        <v>0.6875</v>
      </c>
      <c r="S5312" s="153">
        <v>4.1666666666666657E-2</v>
      </c>
      <c r="T5312" s="153">
        <v>0.64583333333333337</v>
      </c>
      <c r="U5312" s="153">
        <v>0.6875</v>
      </c>
      <c r="V5312" s="153">
        <f>IF(ISBLANK(T5312),"",Tabella2[[#This Row],[ACT STOP]]-Tabella2[[#This Row],[ACT START]])</f>
        <v>4.166666666666663E-2</v>
      </c>
      <c r="W5312" s="104" t="s">
        <v>122</v>
      </c>
      <c r="X5312" s="104" t="s">
        <v>91</v>
      </c>
      <c r="Y5312" s="110"/>
      <c r="Z5312" s="106"/>
      <c r="AA5312" s="104"/>
      <c r="AB5312" s="107"/>
      <c r="AC5312" s="72">
        <v>1</v>
      </c>
      <c r="AH5312" s="70"/>
      <c r="AI5312" s="70"/>
      <c r="AJ5312">
        <v>0</v>
      </c>
      <c r="AL5312" s="70"/>
      <c r="BM5312" s="135">
        <v>0.64583333333333337</v>
      </c>
      <c r="BN5312" s="136">
        <v>0.6875</v>
      </c>
      <c r="BO5312" s="101"/>
      <c r="BR5312" s="109" t="str">
        <f t="shared" si="82"/>
        <v>SH-25-5301</v>
      </c>
      <c r="BS5312" s="109" t="s">
        <v>393</v>
      </c>
      <c r="BT5312" t="s">
        <v>122</v>
      </c>
      <c r="BU5312" t="s">
        <v>399</v>
      </c>
    </row>
    <row r="5313" spans="1:73" hidden="1">
      <c r="A5313" s="103" t="s">
        <v>11010</v>
      </c>
      <c r="B5313" s="102">
        <v>45918</v>
      </c>
      <c r="C5313" s="104">
        <f>_xlfn.ISOWEEKNUM(Tabella2[[#This Row],[Date]])</f>
        <v>38</v>
      </c>
      <c r="D5313" s="104" t="s">
        <v>3529</v>
      </c>
      <c r="E5313" s="104" t="s">
        <v>284</v>
      </c>
      <c r="F5313" s="104">
        <v>69</v>
      </c>
      <c r="G5313" s="104" t="s">
        <v>257</v>
      </c>
      <c r="H5313" s="105">
        <v>32</v>
      </c>
      <c r="I5313" s="104"/>
      <c r="J5313" s="104" t="s">
        <v>258</v>
      </c>
      <c r="K5313" s="104" t="s">
        <v>83</v>
      </c>
      <c r="L5313" s="104" t="s">
        <v>299</v>
      </c>
      <c r="M5313" s="104" t="s">
        <v>313</v>
      </c>
      <c r="N5313" s="104"/>
      <c r="O5313" s="106" t="str">
        <f>A5314</f>
        <v>17719</v>
      </c>
      <c r="P5313" s="111" t="s">
        <v>442</v>
      </c>
      <c r="Q5313" s="153" t="s">
        <v>519</v>
      </c>
      <c r="R5313" s="153" t="s">
        <v>520</v>
      </c>
      <c r="S5313" s="153">
        <v>4.1666666666666657E-2</v>
      </c>
      <c r="T5313" s="153" t="s">
        <v>519</v>
      </c>
      <c r="U5313" s="153" t="s">
        <v>520</v>
      </c>
      <c r="V5313" s="153">
        <f>IF(ISBLANK(T5313),"",Tabella2[[#This Row],[ACT STOP]]-Tabella2[[#This Row],[ACT START]])</f>
        <v>4.166666666666663E-2</v>
      </c>
      <c r="W5313" s="104" t="s">
        <v>92</v>
      </c>
      <c r="X5313" s="104" t="s">
        <v>91</v>
      </c>
      <c r="Y5313" s="110"/>
      <c r="Z5313" s="106"/>
      <c r="AA5313" s="104"/>
      <c r="AB5313" s="107"/>
      <c r="AC5313" s="72">
        <v>1</v>
      </c>
      <c r="AH5313" s="70"/>
      <c r="AI5313" s="70"/>
      <c r="AJ5313">
        <v>0</v>
      </c>
      <c r="AL5313" s="70"/>
      <c r="BM5313" s="135" t="s">
        <v>519</v>
      </c>
      <c r="BN5313" s="136" t="s">
        <v>520</v>
      </c>
      <c r="BO5313" s="101"/>
      <c r="BR5313" s="109" t="str">
        <f t="shared" si="82"/>
        <v>SH-25-5302</v>
      </c>
      <c r="BS5313" s="109" t="s">
        <v>356</v>
      </c>
      <c r="BT5313" t="s">
        <v>92</v>
      </c>
      <c r="BU5313" t="s">
        <v>11011</v>
      </c>
    </row>
    <row r="5314" spans="1:73" hidden="1">
      <c r="A5314" s="103" t="s">
        <v>11012</v>
      </c>
      <c r="B5314" s="102">
        <v>45918</v>
      </c>
      <c r="C5314" s="104">
        <f>_xlfn.ISOWEEKNUM(Tabella2[[#This Row],[Date]])</f>
        <v>38</v>
      </c>
      <c r="D5314" s="104" t="s">
        <v>3529</v>
      </c>
      <c r="E5314" s="104" t="s">
        <v>284</v>
      </c>
      <c r="F5314" s="104">
        <v>68</v>
      </c>
      <c r="G5314" s="104" t="s">
        <v>257</v>
      </c>
      <c r="H5314" s="105">
        <v>1</v>
      </c>
      <c r="I5314" s="104"/>
      <c r="J5314" s="104" t="s">
        <v>258</v>
      </c>
      <c r="K5314" s="104" t="s">
        <v>80</v>
      </c>
      <c r="L5314" s="104" t="s">
        <v>299</v>
      </c>
      <c r="M5314" s="104" t="s">
        <v>313</v>
      </c>
      <c r="N5314" s="104"/>
      <c r="O5314" s="106" t="str">
        <f>A5313</f>
        <v>17718</v>
      </c>
      <c r="P5314" s="111" t="s">
        <v>442</v>
      </c>
      <c r="Q5314" s="153">
        <v>0.64583333333333337</v>
      </c>
      <c r="R5314" s="153">
        <v>0.6875</v>
      </c>
      <c r="S5314" s="153">
        <v>4.1666666666666657E-2</v>
      </c>
      <c r="T5314" s="153">
        <v>0.64583333333333337</v>
      </c>
      <c r="U5314" s="153">
        <v>0.6875</v>
      </c>
      <c r="V5314" s="153">
        <f>IF(ISBLANK(T5314),"",Tabella2[[#This Row],[ACT STOP]]-Tabella2[[#This Row],[ACT START]])</f>
        <v>4.166666666666663E-2</v>
      </c>
      <c r="W5314" s="104" t="s">
        <v>92</v>
      </c>
      <c r="X5314" s="104" t="s">
        <v>91</v>
      </c>
      <c r="Y5314" s="110"/>
      <c r="Z5314" s="106"/>
      <c r="AA5314" s="104"/>
      <c r="AB5314" s="107"/>
      <c r="AC5314" s="72">
        <v>1</v>
      </c>
      <c r="AH5314" s="70"/>
      <c r="AI5314" s="70"/>
      <c r="AJ5314">
        <v>0</v>
      </c>
      <c r="AL5314" s="70"/>
      <c r="BM5314" s="135">
        <v>0.64583333333333337</v>
      </c>
      <c r="BN5314" s="136">
        <v>0.6875</v>
      </c>
      <c r="BO5314" s="101"/>
      <c r="BR5314" s="109" t="str">
        <f t="shared" si="82"/>
        <v>SH-25-5303</v>
      </c>
      <c r="BS5314" s="109" t="s">
        <v>332</v>
      </c>
      <c r="BT5314" t="s">
        <v>92</v>
      </c>
      <c r="BU5314" t="s">
        <v>11013</v>
      </c>
    </row>
    <row r="5315" spans="1:73" hidden="1">
      <c r="A5315" s="103" t="s">
        <v>11014</v>
      </c>
      <c r="B5315" s="102">
        <v>45918</v>
      </c>
      <c r="C5315" s="104">
        <f>_xlfn.ISOWEEKNUM(Tabella2[[#This Row],[Date]])</f>
        <v>38</v>
      </c>
      <c r="D5315" s="104" t="s">
        <v>6396</v>
      </c>
      <c r="E5315" s="104" t="s">
        <v>256</v>
      </c>
      <c r="F5315" s="104">
        <v>75</v>
      </c>
      <c r="G5315" s="104" t="s">
        <v>284</v>
      </c>
      <c r="H5315" s="105">
        <v>9</v>
      </c>
      <c r="I5315" s="104"/>
      <c r="J5315" s="104" t="s">
        <v>258</v>
      </c>
      <c r="K5315" s="104" t="s">
        <v>81</v>
      </c>
      <c r="L5315" s="104" t="s">
        <v>259</v>
      </c>
      <c r="M5315" s="104" t="s">
        <v>276</v>
      </c>
      <c r="N5315" s="104"/>
      <c r="O5315" s="106"/>
      <c r="P5315" s="111" t="s">
        <v>855</v>
      </c>
      <c r="Q5315" s="153" t="s">
        <v>519</v>
      </c>
      <c r="R5315" s="153" t="s">
        <v>520</v>
      </c>
      <c r="S5315" s="153">
        <v>4.1666666666666657E-2</v>
      </c>
      <c r="T5315" s="153" t="s">
        <v>519</v>
      </c>
      <c r="U5315" s="153" t="s">
        <v>520</v>
      </c>
      <c r="V5315" s="153">
        <f>IF(ISBLANK(T5315),"",Tabella2[[#This Row],[ACT STOP]]-Tabella2[[#This Row],[ACT START]])</f>
        <v>4.166666666666663E-2</v>
      </c>
      <c r="W5315" s="104" t="s">
        <v>92</v>
      </c>
      <c r="X5315" s="104" t="s">
        <v>91</v>
      </c>
      <c r="Y5315" s="110"/>
      <c r="Z5315" s="106"/>
      <c r="AA5315" s="104"/>
      <c r="AB5315" s="107"/>
      <c r="AC5315" s="72">
        <v>1</v>
      </c>
      <c r="AH5315" s="70"/>
      <c r="AI5315" s="70"/>
      <c r="AJ5315">
        <v>0</v>
      </c>
      <c r="AL5315" s="70"/>
      <c r="BM5315" s="135" t="s">
        <v>519</v>
      </c>
      <c r="BN5315" s="136" t="s">
        <v>520</v>
      </c>
      <c r="BO5315" s="101"/>
      <c r="BR5315" s="109" t="str">
        <f t="shared" si="82"/>
        <v>SH-25-5304</v>
      </c>
      <c r="BS5315" s="109" t="s">
        <v>339</v>
      </c>
      <c r="BT5315" t="s">
        <v>92</v>
      </c>
      <c r="BU5315" t="s">
        <v>9032</v>
      </c>
    </row>
    <row r="5316" spans="1:73" hidden="1">
      <c r="A5316" s="103" t="s">
        <v>11015</v>
      </c>
      <c r="B5316" s="102">
        <v>45918</v>
      </c>
      <c r="C5316" s="104">
        <f>_xlfn.ISOWEEKNUM(Tabella2[[#This Row],[Date]])</f>
        <v>38</v>
      </c>
      <c r="D5316" s="104" t="s">
        <v>9743</v>
      </c>
      <c r="E5316" s="104" t="s">
        <v>256</v>
      </c>
      <c r="F5316" s="104">
        <v>83</v>
      </c>
      <c r="G5316" s="104" t="s">
        <v>257</v>
      </c>
      <c r="H5316" s="105">
        <v>5</v>
      </c>
      <c r="I5316" s="104"/>
      <c r="J5316" s="104" t="s">
        <v>258</v>
      </c>
      <c r="K5316" s="104" t="s">
        <v>75</v>
      </c>
      <c r="L5316" s="104" t="s">
        <v>259</v>
      </c>
      <c r="M5316" s="104" t="s">
        <v>276</v>
      </c>
      <c r="N5316" s="104"/>
      <c r="O5316" s="106"/>
      <c r="P5316" s="111" t="s">
        <v>855</v>
      </c>
      <c r="Q5316" s="153" t="s">
        <v>519</v>
      </c>
      <c r="R5316" s="153" t="s">
        <v>520</v>
      </c>
      <c r="S5316" s="153">
        <v>4.1666666666666657E-2</v>
      </c>
      <c r="T5316" s="153" t="s">
        <v>519</v>
      </c>
      <c r="U5316" s="153" t="s">
        <v>520</v>
      </c>
      <c r="V5316" s="153">
        <f>IF(ISBLANK(T5316),"",Tabella2[[#This Row],[ACT STOP]]-Tabella2[[#This Row],[ACT START]])</f>
        <v>4.166666666666663E-2</v>
      </c>
      <c r="W5316" s="104" t="s">
        <v>92</v>
      </c>
      <c r="X5316" s="104" t="s">
        <v>91</v>
      </c>
      <c r="Y5316" s="110"/>
      <c r="Z5316" s="106"/>
      <c r="AA5316" s="104"/>
      <c r="AB5316" s="107"/>
      <c r="AC5316" s="72">
        <v>1</v>
      </c>
      <c r="AH5316" s="70"/>
      <c r="AI5316" s="70"/>
      <c r="AJ5316">
        <v>0</v>
      </c>
      <c r="AL5316" s="70"/>
      <c r="BM5316" s="135" t="s">
        <v>519</v>
      </c>
      <c r="BN5316" s="136" t="s">
        <v>520</v>
      </c>
      <c r="BO5316" s="101"/>
      <c r="BR5316" s="109" t="str">
        <f t="shared" si="82"/>
        <v>SH-25-5305</v>
      </c>
      <c r="BS5316" s="109" t="s">
        <v>416</v>
      </c>
      <c r="BT5316" t="s">
        <v>92</v>
      </c>
      <c r="BU5316" t="s">
        <v>11016</v>
      </c>
    </row>
    <row r="5317" spans="1:73" hidden="1">
      <c r="A5317" s="103" t="s">
        <v>11017</v>
      </c>
      <c r="B5317" s="102">
        <v>45919</v>
      </c>
      <c r="C5317" s="104">
        <f>_xlfn.ISOWEEKNUM(Tabella2[[#This Row],[Date]])</f>
        <v>38</v>
      </c>
      <c r="D5317" s="104" t="s">
        <v>763</v>
      </c>
      <c r="E5317" s="104" t="s">
        <v>256</v>
      </c>
      <c r="F5317" s="104">
        <v>68</v>
      </c>
      <c r="G5317" s="104" t="s">
        <v>284</v>
      </c>
      <c r="H5317" s="105">
        <v>9</v>
      </c>
      <c r="I5317" s="104"/>
      <c r="J5317" s="104" t="s">
        <v>258</v>
      </c>
      <c r="K5317" s="104" t="s">
        <v>79</v>
      </c>
      <c r="L5317" s="104" t="s">
        <v>299</v>
      </c>
      <c r="M5317" s="104" t="s">
        <v>361</v>
      </c>
      <c r="N5317" s="104"/>
      <c r="O5317" s="106" t="str">
        <f>A5318</f>
        <v>17723</v>
      </c>
      <c r="P5317" s="111" t="s">
        <v>2156</v>
      </c>
      <c r="Q5317" s="153" t="s">
        <v>866</v>
      </c>
      <c r="R5317" s="153" t="s">
        <v>307</v>
      </c>
      <c r="S5317" s="153">
        <v>4.1666666666666657E-2</v>
      </c>
      <c r="T5317" s="153">
        <v>0.25</v>
      </c>
      <c r="U5317" s="153">
        <v>0.29166666666666669</v>
      </c>
      <c r="V5317" s="153">
        <f>IF(ISBLANK(T5317),"",Tabella2[[#This Row],[ACT STOP]]-Tabella2[[#This Row],[ACT START]])</f>
        <v>4.1666666666666685E-2</v>
      </c>
      <c r="W5317" s="104" t="s">
        <v>92</v>
      </c>
      <c r="X5317" s="104" t="s">
        <v>91</v>
      </c>
      <c r="Y5317" s="110"/>
      <c r="Z5317" s="106"/>
      <c r="AA5317" s="104"/>
      <c r="AB5317" s="107"/>
      <c r="AC5317" s="72">
        <v>1</v>
      </c>
      <c r="AH5317" s="70"/>
      <c r="AI5317" s="70"/>
      <c r="AJ5317">
        <v>0</v>
      </c>
      <c r="AL5317" s="70"/>
      <c r="BM5317" s="135">
        <v>0.25</v>
      </c>
      <c r="BN5317" s="136">
        <v>0.29166666666666669</v>
      </c>
      <c r="BO5317" s="101"/>
      <c r="BR5317" s="109" t="str">
        <f t="shared" si="82"/>
        <v>SH-25-5306</v>
      </c>
      <c r="BS5317" s="109" t="s">
        <v>339</v>
      </c>
      <c r="BT5317" t="s">
        <v>92</v>
      </c>
      <c r="BU5317" t="s">
        <v>11018</v>
      </c>
    </row>
    <row r="5318" spans="1:73" hidden="1">
      <c r="A5318" s="103" t="s">
        <v>11019</v>
      </c>
      <c r="B5318" s="102">
        <v>45919</v>
      </c>
      <c r="C5318" s="104">
        <f>_xlfn.ISOWEEKNUM(Tabella2[[#This Row],[Date]])</f>
        <v>38</v>
      </c>
      <c r="D5318" s="104" t="s">
        <v>195</v>
      </c>
      <c r="E5318" s="104" t="s">
        <v>298</v>
      </c>
      <c r="F5318" s="104"/>
      <c r="G5318" s="104" t="s">
        <v>257</v>
      </c>
      <c r="H5318" s="105">
        <v>7</v>
      </c>
      <c r="I5318" s="104"/>
      <c r="J5318" s="104" t="s">
        <v>258</v>
      </c>
      <c r="K5318" s="104" t="s">
        <v>78</v>
      </c>
      <c r="L5318" s="104" t="s">
        <v>299</v>
      </c>
      <c r="M5318" s="104" t="s">
        <v>361</v>
      </c>
      <c r="N5318" s="104"/>
      <c r="O5318" s="106" t="str">
        <f>A5317</f>
        <v>17722</v>
      </c>
      <c r="P5318" s="111" t="s">
        <v>300</v>
      </c>
      <c r="Q5318" s="153">
        <v>0.25347222222222221</v>
      </c>
      <c r="R5318" s="153">
        <v>0.2951388888888889</v>
      </c>
      <c r="S5318" s="153">
        <v>4.1666666666666657E-2</v>
      </c>
      <c r="T5318" s="153">
        <v>0.25347222222222221</v>
      </c>
      <c r="U5318" s="153">
        <v>0.2951388888888889</v>
      </c>
      <c r="V5318" s="153">
        <f>IF(ISBLANK(T5318),"",Tabella2[[#This Row],[ACT STOP]]-Tabella2[[#This Row],[ACT START]])</f>
        <v>4.1666666666666685E-2</v>
      </c>
      <c r="W5318" s="104" t="s">
        <v>122</v>
      </c>
      <c r="X5318" s="104" t="s">
        <v>91</v>
      </c>
      <c r="Y5318" s="110"/>
      <c r="Z5318" s="106"/>
      <c r="AA5318" s="104"/>
      <c r="AB5318" s="107"/>
      <c r="AC5318" s="72">
        <v>1</v>
      </c>
      <c r="AH5318" s="70"/>
      <c r="AI5318" s="70"/>
      <c r="AJ5318">
        <v>0</v>
      </c>
      <c r="AL5318" s="70"/>
      <c r="BM5318" s="135">
        <v>0.25347222222222221</v>
      </c>
      <c r="BN5318" s="136">
        <v>0.2951388888888889</v>
      </c>
      <c r="BO5318" s="101"/>
      <c r="BR5318" s="109" t="str">
        <f t="shared" si="82"/>
        <v>SH-25-5307</v>
      </c>
      <c r="BS5318" s="109" t="s">
        <v>1241</v>
      </c>
      <c r="BT5318" t="s">
        <v>122</v>
      </c>
      <c r="BU5318" t="s">
        <v>302</v>
      </c>
    </row>
    <row r="5319" spans="1:73" hidden="1">
      <c r="A5319" s="103" t="s">
        <v>11020</v>
      </c>
      <c r="B5319" s="102">
        <v>45919</v>
      </c>
      <c r="C5319" s="104">
        <f>_xlfn.ISOWEEKNUM(Tabella2[[#This Row],[Date]])</f>
        <v>38</v>
      </c>
      <c r="D5319" s="104" t="s">
        <v>751</v>
      </c>
      <c r="E5319" s="104" t="s">
        <v>256</v>
      </c>
      <c r="F5319" s="104">
        <v>78</v>
      </c>
      <c r="G5319" s="104" t="s">
        <v>257</v>
      </c>
      <c r="H5319" s="105">
        <v>17</v>
      </c>
      <c r="I5319" s="104" t="s">
        <v>258</v>
      </c>
      <c r="J5319" s="104"/>
      <c r="K5319" s="104" t="s">
        <v>83</v>
      </c>
      <c r="L5319" s="104" t="s">
        <v>299</v>
      </c>
      <c r="M5319" s="104" t="s">
        <v>361</v>
      </c>
      <c r="N5319" s="104"/>
      <c r="O5319" s="106" t="str">
        <f>A5320</f>
        <v>17725</v>
      </c>
      <c r="P5319" s="111" t="s">
        <v>2156</v>
      </c>
      <c r="Q5319" s="153" t="s">
        <v>866</v>
      </c>
      <c r="R5319" s="153" t="s">
        <v>307</v>
      </c>
      <c r="S5319" s="153">
        <v>4.1666666666666657E-2</v>
      </c>
      <c r="T5319" s="153" t="s">
        <v>866</v>
      </c>
      <c r="U5319" s="153">
        <v>0.2673611111111111</v>
      </c>
      <c r="V5319" s="153">
        <f>IF(ISBLANK(T5319),"",Tabella2[[#This Row],[ACT STOP]]-Tabella2[[#This Row],[ACT START]])</f>
        <v>1.3888888888888895E-2</v>
      </c>
      <c r="W5319" s="104" t="s">
        <v>100</v>
      </c>
      <c r="X5319" s="104" t="s">
        <v>113</v>
      </c>
      <c r="Y5319" s="110" t="s">
        <v>11021</v>
      </c>
      <c r="Z5319" s="106"/>
      <c r="AA5319" s="104"/>
      <c r="AB5319" s="107"/>
      <c r="AC5319" s="72">
        <v>0</v>
      </c>
      <c r="AH5319" s="70"/>
      <c r="AI5319" s="70"/>
      <c r="AJ5319">
        <v>1</v>
      </c>
      <c r="AL5319" s="70"/>
      <c r="BL5319" t="s">
        <v>11022</v>
      </c>
      <c r="BM5319" s="135" t="s">
        <v>866</v>
      </c>
      <c r="BN5319" s="136">
        <v>0.2673611111111111</v>
      </c>
      <c r="BO5319" s="101"/>
      <c r="BR5319" s="109" t="str">
        <f t="shared" si="82"/>
        <v>SH-25-5308</v>
      </c>
      <c r="BS5319" s="109" t="s">
        <v>393</v>
      </c>
      <c r="BT5319" t="s">
        <v>100</v>
      </c>
      <c r="BU5319" t="s">
        <v>11023</v>
      </c>
    </row>
    <row r="5320" spans="1:73" hidden="1">
      <c r="A5320" s="103" t="s">
        <v>11024</v>
      </c>
      <c r="B5320" s="102">
        <v>45919</v>
      </c>
      <c r="C5320" s="104">
        <f>_xlfn.ISOWEEKNUM(Tabella2[[#This Row],[Date]])</f>
        <v>38</v>
      </c>
      <c r="D5320" s="104" t="s">
        <v>195</v>
      </c>
      <c r="E5320" s="104" t="s">
        <v>298</v>
      </c>
      <c r="F5320" s="104"/>
      <c r="G5320" s="104" t="s">
        <v>284</v>
      </c>
      <c r="H5320" s="105">
        <v>23</v>
      </c>
      <c r="I5320" s="104"/>
      <c r="J5320" s="104" t="s">
        <v>258</v>
      </c>
      <c r="K5320" s="104" t="s">
        <v>80</v>
      </c>
      <c r="L5320" s="104" t="s">
        <v>299</v>
      </c>
      <c r="M5320" s="104" t="s">
        <v>361</v>
      </c>
      <c r="N5320" s="104"/>
      <c r="O5320" s="106" t="str">
        <f>A5319</f>
        <v>17724</v>
      </c>
      <c r="P5320" s="111" t="s">
        <v>300</v>
      </c>
      <c r="Q5320" s="153">
        <v>0.25347222222222221</v>
      </c>
      <c r="R5320" s="153">
        <v>0.2951388888888889</v>
      </c>
      <c r="S5320" s="153">
        <v>4.1666666666666657E-2</v>
      </c>
      <c r="T5320" s="153" t="s">
        <v>866</v>
      </c>
      <c r="U5320" s="153">
        <v>0.2673611111111111</v>
      </c>
      <c r="V5320" s="153">
        <f>IF(ISBLANK(T5320),"",Tabella2[[#This Row],[ACT STOP]]-Tabella2[[#This Row],[ACT START]])</f>
        <v>1.3888888888888895E-2</v>
      </c>
      <c r="W5320" s="104" t="s">
        <v>127</v>
      </c>
      <c r="X5320" s="104" t="s">
        <v>143</v>
      </c>
      <c r="Y5320" s="110" t="s">
        <v>11025</v>
      </c>
      <c r="Z5320" s="106"/>
      <c r="AA5320" s="104"/>
      <c r="AB5320" s="107"/>
      <c r="AC5320" s="72">
        <v>0</v>
      </c>
      <c r="AH5320" s="70"/>
      <c r="AI5320" s="70"/>
      <c r="AJ5320">
        <v>1</v>
      </c>
      <c r="AL5320" s="70"/>
      <c r="BL5320" t="s">
        <v>11026</v>
      </c>
      <c r="BM5320" s="135" t="s">
        <v>866</v>
      </c>
      <c r="BN5320" s="136">
        <v>0.2673611111111111</v>
      </c>
      <c r="BO5320" s="101"/>
      <c r="BR5320" s="109" t="str">
        <f t="shared" si="82"/>
        <v>SH-25-5309</v>
      </c>
      <c r="BS5320" s="109" t="s">
        <v>358</v>
      </c>
      <c r="BT5320" t="s">
        <v>127</v>
      </c>
      <c r="BU5320" t="s">
        <v>302</v>
      </c>
    </row>
    <row r="5321" spans="1:73" hidden="1">
      <c r="A5321" s="103" t="s">
        <v>11027</v>
      </c>
      <c r="B5321" s="102">
        <v>45919</v>
      </c>
      <c r="C5321" s="104">
        <f>_xlfn.ISOWEEKNUM(Tabella2[[#This Row],[Date]])</f>
        <v>38</v>
      </c>
      <c r="D5321" s="104" t="s">
        <v>763</v>
      </c>
      <c r="E5321" s="104" t="s">
        <v>256</v>
      </c>
      <c r="F5321" s="104">
        <v>63</v>
      </c>
      <c r="G5321" s="104" t="s">
        <v>257</v>
      </c>
      <c r="H5321" s="105">
        <v>1</v>
      </c>
      <c r="I5321" s="104"/>
      <c r="J5321" s="104" t="s">
        <v>258</v>
      </c>
      <c r="K5321" s="104" t="s">
        <v>81</v>
      </c>
      <c r="L5321" s="104" t="s">
        <v>259</v>
      </c>
      <c r="M5321" s="104" t="s">
        <v>1846</v>
      </c>
      <c r="N5321" s="104"/>
      <c r="O5321" s="106"/>
      <c r="P5321" s="111" t="s">
        <v>1858</v>
      </c>
      <c r="Q5321" s="153" t="s">
        <v>866</v>
      </c>
      <c r="R5321" s="153" t="s">
        <v>307</v>
      </c>
      <c r="S5321" s="153">
        <v>4.1666666666666657E-2</v>
      </c>
      <c r="T5321" s="153">
        <v>0.25</v>
      </c>
      <c r="U5321" s="153">
        <v>0.28472222222222221</v>
      </c>
      <c r="V5321" s="153">
        <f>IF(ISBLANK(T5321),"",Tabella2[[#This Row],[ACT STOP]]-Tabella2[[#This Row],[ACT START]])</f>
        <v>3.472222222222221E-2</v>
      </c>
      <c r="W5321" s="104" t="s">
        <v>92</v>
      </c>
      <c r="X5321" s="104" t="s">
        <v>91</v>
      </c>
      <c r="Y5321" s="110"/>
      <c r="Z5321" s="106"/>
      <c r="AA5321" s="104"/>
      <c r="AB5321" s="107"/>
      <c r="AC5321" s="72">
        <v>1</v>
      </c>
      <c r="AH5321" s="70"/>
      <c r="AI5321" s="70"/>
      <c r="AJ5321">
        <v>0</v>
      </c>
      <c r="AL5321" s="70"/>
      <c r="BM5321" s="135">
        <v>0.25</v>
      </c>
      <c r="BN5321" s="136">
        <v>0.28472222222222221</v>
      </c>
      <c r="BO5321" s="101"/>
      <c r="BR5321" s="109" t="str">
        <f t="shared" si="82"/>
        <v>SH-25-5310</v>
      </c>
      <c r="BS5321" s="109" t="s">
        <v>332</v>
      </c>
      <c r="BT5321" t="s">
        <v>92</v>
      </c>
      <c r="BU5321" t="s">
        <v>10629</v>
      </c>
    </row>
    <row r="5322" spans="1:73" hidden="1">
      <c r="A5322" s="103" t="s">
        <v>11028</v>
      </c>
      <c r="B5322" s="102">
        <v>45919</v>
      </c>
      <c r="C5322" s="104">
        <f>_xlfn.ISOWEEKNUM(Tabella2[[#This Row],[Date]])</f>
        <v>38</v>
      </c>
      <c r="D5322" s="104" t="s">
        <v>9743</v>
      </c>
      <c r="E5322" s="104" t="s">
        <v>256</v>
      </c>
      <c r="F5322" s="104">
        <v>81</v>
      </c>
      <c r="G5322" s="104" t="s">
        <v>257</v>
      </c>
      <c r="H5322" s="105">
        <v>9</v>
      </c>
      <c r="I5322" s="104"/>
      <c r="J5322" s="104" t="s">
        <v>258</v>
      </c>
      <c r="K5322" s="104" t="s">
        <v>77</v>
      </c>
      <c r="L5322" s="104" t="s">
        <v>259</v>
      </c>
      <c r="M5322" s="104" t="s">
        <v>276</v>
      </c>
      <c r="N5322" s="104"/>
      <c r="O5322" s="106"/>
      <c r="P5322" s="111" t="s">
        <v>855</v>
      </c>
      <c r="Q5322" s="153" t="s">
        <v>866</v>
      </c>
      <c r="R5322" s="153" t="s">
        <v>307</v>
      </c>
      <c r="S5322" s="153">
        <v>4.1666666666666657E-2</v>
      </c>
      <c r="T5322" s="153" t="s">
        <v>866</v>
      </c>
      <c r="U5322" s="153" t="s">
        <v>307</v>
      </c>
      <c r="V5322" s="153">
        <f>IF(ISBLANK(T5322),"",Tabella2[[#This Row],[ACT STOP]]-Tabella2[[#This Row],[ACT START]])</f>
        <v>4.1666666666666685E-2</v>
      </c>
      <c r="W5322" s="104" t="s">
        <v>92</v>
      </c>
      <c r="X5322" s="104" t="s">
        <v>91</v>
      </c>
      <c r="Y5322" s="110"/>
      <c r="Z5322" s="106"/>
      <c r="AA5322" s="104"/>
      <c r="AB5322" s="107"/>
      <c r="AC5322" s="72">
        <v>1</v>
      </c>
      <c r="AH5322" s="70"/>
      <c r="AI5322" s="70"/>
      <c r="AJ5322">
        <v>0</v>
      </c>
      <c r="AL5322" s="70"/>
      <c r="BM5322" s="135" t="s">
        <v>866</v>
      </c>
      <c r="BN5322" s="136" t="s">
        <v>307</v>
      </c>
      <c r="BO5322" s="101"/>
      <c r="BR5322" s="109" t="str">
        <f t="shared" si="82"/>
        <v>SH-25-5311</v>
      </c>
      <c r="BS5322" s="109" t="s">
        <v>318</v>
      </c>
      <c r="BT5322" t="s">
        <v>92</v>
      </c>
      <c r="BU5322" t="s">
        <v>11029</v>
      </c>
    </row>
    <row r="5323" spans="1:73" hidden="1">
      <c r="A5323" s="103" t="s">
        <v>11030</v>
      </c>
      <c r="B5323" s="102">
        <v>45919</v>
      </c>
      <c r="C5323" s="104">
        <f>_xlfn.ISOWEEKNUM(Tabella2[[#This Row],[Date]])</f>
        <v>38</v>
      </c>
      <c r="D5323" s="104" t="s">
        <v>5705</v>
      </c>
      <c r="E5323" s="104" t="s">
        <v>327</v>
      </c>
      <c r="F5323" s="104">
        <v>83</v>
      </c>
      <c r="G5323" s="104" t="s">
        <v>257</v>
      </c>
      <c r="H5323" s="105">
        <v>14</v>
      </c>
      <c r="I5323" s="104"/>
      <c r="J5323" s="104" t="s">
        <v>258</v>
      </c>
      <c r="K5323" s="104" t="s">
        <v>79</v>
      </c>
      <c r="L5323" s="104" t="s">
        <v>299</v>
      </c>
      <c r="M5323" s="104" t="s">
        <v>977</v>
      </c>
      <c r="N5323" s="104"/>
      <c r="O5323" s="106" t="str">
        <f>A5324</f>
        <v>17729</v>
      </c>
      <c r="P5323" s="111" t="s">
        <v>2853</v>
      </c>
      <c r="Q5323" s="153" t="s">
        <v>4095</v>
      </c>
      <c r="R5323" s="153" t="s">
        <v>330</v>
      </c>
      <c r="S5323" s="153">
        <v>4.1666666666666657E-2</v>
      </c>
      <c r="T5323" s="153">
        <v>0.31597222222222221</v>
      </c>
      <c r="U5323" s="153">
        <v>0.3576388888888889</v>
      </c>
      <c r="V5323" s="153">
        <f>IF(ISBLANK(T5323),"",Tabella2[[#This Row],[ACT STOP]]-Tabella2[[#This Row],[ACT START]])</f>
        <v>4.1666666666666685E-2</v>
      </c>
      <c r="W5323" s="104" t="s">
        <v>92</v>
      </c>
      <c r="X5323" s="104" t="s">
        <v>91</v>
      </c>
      <c r="Y5323" s="110"/>
      <c r="Z5323" s="106"/>
      <c r="AA5323" s="104"/>
      <c r="AB5323" s="107"/>
      <c r="AC5323" s="72">
        <v>1</v>
      </c>
      <c r="AH5323" s="70"/>
      <c r="AI5323" s="70"/>
      <c r="AJ5323">
        <v>0</v>
      </c>
      <c r="AL5323" s="70"/>
      <c r="BM5323" s="135">
        <v>0.31597222222222221</v>
      </c>
      <c r="BN5323" s="136">
        <v>0.3576388888888889</v>
      </c>
      <c r="BO5323" s="101"/>
      <c r="BR5323" s="109" t="str">
        <f t="shared" si="82"/>
        <v>SH-25-5312</v>
      </c>
      <c r="BS5323" s="109" t="s">
        <v>372</v>
      </c>
      <c r="BT5323" t="s">
        <v>92</v>
      </c>
      <c r="BU5323" t="s">
        <v>11031</v>
      </c>
    </row>
    <row r="5324" spans="1:73" hidden="1">
      <c r="A5324" s="103" t="s">
        <v>11032</v>
      </c>
      <c r="B5324" s="102">
        <v>45919</v>
      </c>
      <c r="C5324" s="104">
        <f>_xlfn.ISOWEEKNUM(Tabella2[[#This Row],[Date]])</f>
        <v>38</v>
      </c>
      <c r="D5324" s="104" t="s">
        <v>195</v>
      </c>
      <c r="E5324" s="104" t="s">
        <v>880</v>
      </c>
      <c r="F5324" s="104"/>
      <c r="G5324" s="104" t="s">
        <v>284</v>
      </c>
      <c r="H5324" s="105">
        <v>23</v>
      </c>
      <c r="I5324" s="104"/>
      <c r="J5324" s="104" t="s">
        <v>258</v>
      </c>
      <c r="K5324" s="104" t="s">
        <v>78</v>
      </c>
      <c r="L5324" s="104" t="s">
        <v>299</v>
      </c>
      <c r="M5324" s="104" t="s">
        <v>977</v>
      </c>
      <c r="N5324" s="104"/>
      <c r="O5324" s="106" t="str">
        <f>A5323</f>
        <v>17728</v>
      </c>
      <c r="P5324" s="111" t="s">
        <v>300</v>
      </c>
      <c r="Q5324" s="153">
        <v>0.31597222222222221</v>
      </c>
      <c r="R5324" s="153">
        <v>0.3576388888888889</v>
      </c>
      <c r="S5324" s="153">
        <v>4.1666666666666657E-2</v>
      </c>
      <c r="T5324" s="153">
        <v>0.31597222222222221</v>
      </c>
      <c r="U5324" s="153">
        <v>0.3576388888888889</v>
      </c>
      <c r="V5324" s="153">
        <f>IF(ISBLANK(T5324),"",Tabella2[[#This Row],[ACT STOP]]-Tabella2[[#This Row],[ACT START]])</f>
        <v>4.1666666666666685E-2</v>
      </c>
      <c r="W5324" s="104" t="s">
        <v>122</v>
      </c>
      <c r="X5324" s="104" t="s">
        <v>91</v>
      </c>
      <c r="Y5324" s="110"/>
      <c r="Z5324" s="106"/>
      <c r="AA5324" s="104"/>
      <c r="AB5324" s="107"/>
      <c r="AC5324" s="72">
        <v>1</v>
      </c>
      <c r="AH5324" s="70"/>
      <c r="AI5324" s="70"/>
      <c r="AJ5324">
        <v>0</v>
      </c>
      <c r="AL5324" s="70"/>
      <c r="BM5324" s="135">
        <v>0.31597222222222221</v>
      </c>
      <c r="BN5324" s="136">
        <v>0.3576388888888889</v>
      </c>
      <c r="BO5324" s="101"/>
      <c r="BR5324" s="109" t="str">
        <f t="shared" si="82"/>
        <v>SH-25-5313</v>
      </c>
      <c r="BS5324" s="109" t="s">
        <v>358</v>
      </c>
      <c r="BT5324" t="s">
        <v>122</v>
      </c>
      <c r="BU5324" t="s">
        <v>881</v>
      </c>
    </row>
    <row r="5325" spans="1:73" hidden="1">
      <c r="A5325" s="103" t="s">
        <v>11033</v>
      </c>
      <c r="B5325" s="102">
        <v>45919</v>
      </c>
      <c r="C5325" s="104">
        <f>_xlfn.ISOWEEKNUM(Tabella2[[#This Row],[Date]])</f>
        <v>38</v>
      </c>
      <c r="D5325" s="104" t="s">
        <v>763</v>
      </c>
      <c r="E5325" s="104" t="s">
        <v>256</v>
      </c>
      <c r="F5325" s="104">
        <v>66</v>
      </c>
      <c r="G5325" s="104" t="s">
        <v>257</v>
      </c>
      <c r="H5325" s="105">
        <v>5</v>
      </c>
      <c r="I5325" s="104"/>
      <c r="J5325" s="104" t="s">
        <v>258</v>
      </c>
      <c r="K5325" s="104" t="s">
        <v>81</v>
      </c>
      <c r="L5325" s="104" t="s">
        <v>259</v>
      </c>
      <c r="M5325" s="104" t="s">
        <v>1846</v>
      </c>
      <c r="N5325" s="104"/>
      <c r="O5325" s="106"/>
      <c r="P5325" s="111" t="s">
        <v>1847</v>
      </c>
      <c r="Q5325" s="153" t="s">
        <v>4095</v>
      </c>
      <c r="R5325" s="153" t="s">
        <v>330</v>
      </c>
      <c r="S5325" s="153">
        <v>4.1666666666666657E-2</v>
      </c>
      <c r="T5325" s="153" t="s">
        <v>4095</v>
      </c>
      <c r="U5325" s="153" t="s">
        <v>330</v>
      </c>
      <c r="V5325" s="153">
        <f>IF(ISBLANK(T5325),"",Tabella2[[#This Row],[ACT STOP]]-Tabella2[[#This Row],[ACT START]])</f>
        <v>4.1666666666666685E-2</v>
      </c>
      <c r="W5325" s="104" t="s">
        <v>92</v>
      </c>
      <c r="X5325" s="104" t="s">
        <v>91</v>
      </c>
      <c r="Y5325" s="110"/>
      <c r="Z5325" s="106"/>
      <c r="AA5325" s="104"/>
      <c r="AB5325" s="107"/>
      <c r="AC5325" s="72">
        <v>1</v>
      </c>
      <c r="AH5325" s="70"/>
      <c r="AI5325" s="70"/>
      <c r="AJ5325">
        <v>0</v>
      </c>
      <c r="AL5325" s="70"/>
      <c r="BM5325" s="135" t="s">
        <v>4095</v>
      </c>
      <c r="BN5325" s="136" t="s">
        <v>330</v>
      </c>
      <c r="BO5325" s="101"/>
      <c r="BR5325" s="109" t="str">
        <f t="shared" ref="BR5325:BR5388" si="83">_xlfn.CONCAT(LEFT(BR5324,6),TEXT(RIGHT(BR5324,4)+1,"0000"))</f>
        <v>SH-25-5314</v>
      </c>
      <c r="BS5325" s="109" t="s">
        <v>416</v>
      </c>
      <c r="BT5325" t="s">
        <v>92</v>
      </c>
      <c r="BU5325" t="s">
        <v>11034</v>
      </c>
    </row>
    <row r="5326" spans="1:73" hidden="1">
      <c r="A5326" s="103" t="s">
        <v>11035</v>
      </c>
      <c r="B5326" s="102">
        <v>45919</v>
      </c>
      <c r="C5326" s="104">
        <f>_xlfn.ISOWEEKNUM(Tabella2[[#This Row],[Date]])</f>
        <v>38</v>
      </c>
      <c r="D5326" s="104" t="s">
        <v>9743</v>
      </c>
      <c r="E5326" s="104" t="s">
        <v>256</v>
      </c>
      <c r="F5326" s="104">
        <v>83</v>
      </c>
      <c r="G5326" s="104" t="s">
        <v>257</v>
      </c>
      <c r="H5326" s="105">
        <v>32</v>
      </c>
      <c r="I5326" s="104"/>
      <c r="J5326" s="104" t="s">
        <v>258</v>
      </c>
      <c r="K5326" s="104" t="s">
        <v>80</v>
      </c>
      <c r="L5326" s="104" t="s">
        <v>259</v>
      </c>
      <c r="M5326" s="104" t="s">
        <v>276</v>
      </c>
      <c r="N5326" s="104"/>
      <c r="O5326" s="106"/>
      <c r="P5326" s="111" t="s">
        <v>510</v>
      </c>
      <c r="Q5326" s="153" t="s">
        <v>4095</v>
      </c>
      <c r="R5326" s="153" t="s">
        <v>330</v>
      </c>
      <c r="S5326" s="153">
        <v>4.1666666666666657E-2</v>
      </c>
      <c r="T5326" s="153">
        <v>0.3125</v>
      </c>
      <c r="U5326" s="153">
        <v>0.35416666666666669</v>
      </c>
      <c r="V5326" s="153">
        <f>IF(ISBLANK(T5326),"",Tabella2[[#This Row],[ACT STOP]]-Tabella2[[#This Row],[ACT START]])</f>
        <v>4.1666666666666685E-2</v>
      </c>
      <c r="W5326" s="104" t="s">
        <v>92</v>
      </c>
      <c r="X5326" s="104" t="s">
        <v>91</v>
      </c>
      <c r="Y5326" s="110"/>
      <c r="Z5326" s="106"/>
      <c r="AA5326" s="104"/>
      <c r="AB5326" s="107"/>
      <c r="AC5326" s="72">
        <v>1</v>
      </c>
      <c r="AH5326" s="70"/>
      <c r="AI5326" s="70"/>
      <c r="AJ5326">
        <v>0</v>
      </c>
      <c r="AL5326" s="70"/>
      <c r="BM5326" s="135">
        <v>0.3125</v>
      </c>
      <c r="BN5326" s="136">
        <v>0.35416666666666669</v>
      </c>
      <c r="BO5326" s="101"/>
      <c r="BR5326" s="109" t="str">
        <f t="shared" si="83"/>
        <v>SH-25-5315</v>
      </c>
      <c r="BS5326" s="109" t="s">
        <v>356</v>
      </c>
      <c r="BT5326" t="s">
        <v>92</v>
      </c>
      <c r="BU5326" t="s">
        <v>11036</v>
      </c>
    </row>
    <row r="5327" spans="1:73" ht="47.25" hidden="1" customHeight="1">
      <c r="A5327" s="103" t="s">
        <v>11037</v>
      </c>
      <c r="B5327" s="102">
        <v>45919</v>
      </c>
      <c r="C5327" s="104">
        <f>_xlfn.ISOWEEKNUM(Tabella2[[#This Row],[Date]])</f>
        <v>38</v>
      </c>
      <c r="D5327" s="104" t="s">
        <v>6396</v>
      </c>
      <c r="E5327" s="104" t="s">
        <v>256</v>
      </c>
      <c r="F5327" s="104">
        <v>75</v>
      </c>
      <c r="G5327" s="104" t="s">
        <v>257</v>
      </c>
      <c r="H5327" s="105">
        <v>10</v>
      </c>
      <c r="I5327" s="104"/>
      <c r="J5327" s="104" t="s">
        <v>258</v>
      </c>
      <c r="K5327" s="104" t="s">
        <v>75</v>
      </c>
      <c r="L5327" s="104" t="s">
        <v>259</v>
      </c>
      <c r="M5327" s="104" t="s">
        <v>276</v>
      </c>
      <c r="N5327" s="104"/>
      <c r="O5327" s="106"/>
      <c r="P5327" s="111" t="s">
        <v>510</v>
      </c>
      <c r="Q5327" s="153" t="s">
        <v>4095</v>
      </c>
      <c r="R5327" s="153" t="s">
        <v>330</v>
      </c>
      <c r="S5327" s="153">
        <v>4.1666666666666657E-2</v>
      </c>
      <c r="T5327" s="153">
        <v>0.31944444444444442</v>
      </c>
      <c r="U5327" s="153">
        <v>0.34722222222222221</v>
      </c>
      <c r="V5327" s="153">
        <f>IF(ISBLANK(T5327),"",Tabella2[[#This Row],[ACT STOP]]-Tabella2[[#This Row],[ACT START]])</f>
        <v>2.777777777777779E-2</v>
      </c>
      <c r="W5327" s="104" t="s">
        <v>116</v>
      </c>
      <c r="X5327" s="104" t="s">
        <v>113</v>
      </c>
      <c r="Y5327" s="110" t="s">
        <v>11038</v>
      </c>
      <c r="Z5327" s="106"/>
      <c r="AA5327" s="104"/>
      <c r="AB5327" s="107"/>
      <c r="AC5327" s="72">
        <v>0</v>
      </c>
      <c r="AH5327" s="70"/>
      <c r="AI5327" s="70"/>
      <c r="AJ5327">
        <v>0</v>
      </c>
      <c r="AL5327" s="70"/>
      <c r="BL5327" t="s">
        <v>11039</v>
      </c>
      <c r="BM5327" s="135">
        <v>0.31944444444444442</v>
      </c>
      <c r="BN5327" s="136">
        <v>0.34722222222222221</v>
      </c>
      <c r="BO5327" s="101"/>
      <c r="BR5327" s="109" t="str">
        <f t="shared" si="83"/>
        <v>SH-25-5316</v>
      </c>
      <c r="BS5327" s="109" t="s">
        <v>552</v>
      </c>
      <c r="BT5327" t="s">
        <v>116</v>
      </c>
      <c r="BU5327" t="s">
        <v>9092</v>
      </c>
    </row>
    <row r="5328" spans="1:73" hidden="1">
      <c r="A5328" s="103" t="s">
        <v>11040</v>
      </c>
      <c r="B5328" s="102">
        <v>45919</v>
      </c>
      <c r="C5328" s="104">
        <f>_xlfn.ISOWEEKNUM(Tabella2[[#This Row],[Date]])</f>
        <v>38</v>
      </c>
      <c r="D5328" s="104" t="s">
        <v>9743</v>
      </c>
      <c r="E5328" s="104" t="s">
        <v>256</v>
      </c>
      <c r="F5328" s="104">
        <v>84</v>
      </c>
      <c r="G5328" s="104" t="s">
        <v>284</v>
      </c>
      <c r="H5328" s="105">
        <v>22</v>
      </c>
      <c r="I5328" s="104"/>
      <c r="J5328" s="104" t="s">
        <v>258</v>
      </c>
      <c r="K5328" s="104" t="s">
        <v>77</v>
      </c>
      <c r="L5328" s="104" t="s">
        <v>259</v>
      </c>
      <c r="M5328" s="104" t="s">
        <v>276</v>
      </c>
      <c r="N5328" s="104"/>
      <c r="O5328" s="106"/>
      <c r="P5328" s="111" t="s">
        <v>855</v>
      </c>
      <c r="Q5328" s="153" t="s">
        <v>4095</v>
      </c>
      <c r="R5328" s="153" t="s">
        <v>330</v>
      </c>
      <c r="S5328" s="153">
        <v>4.1666666666666657E-2</v>
      </c>
      <c r="T5328" s="153" t="s">
        <v>4095</v>
      </c>
      <c r="U5328" s="153">
        <v>0.3611111111111111</v>
      </c>
      <c r="V5328" s="153">
        <f>IF(ISBLANK(T5328),"",Tabella2[[#This Row],[ACT STOP]]-Tabella2[[#This Row],[ACT START]])</f>
        <v>4.5138888888888895E-2</v>
      </c>
      <c r="W5328" s="104" t="s">
        <v>92</v>
      </c>
      <c r="X5328" s="104" t="s">
        <v>91</v>
      </c>
      <c r="Y5328" s="110"/>
      <c r="Z5328" s="106"/>
      <c r="AA5328" s="104"/>
      <c r="AB5328" s="107"/>
      <c r="AC5328" s="72">
        <v>1</v>
      </c>
      <c r="AH5328" s="70"/>
      <c r="AI5328" s="70"/>
      <c r="AJ5328">
        <v>0</v>
      </c>
      <c r="AL5328" s="70"/>
      <c r="BM5328" s="135" t="s">
        <v>4095</v>
      </c>
      <c r="BN5328" s="136">
        <v>0.3611111111111111</v>
      </c>
      <c r="BO5328" s="101">
        <v>3.472222222222222E-3</v>
      </c>
      <c r="BQ5328" t="s">
        <v>102</v>
      </c>
      <c r="BR5328" s="109" t="str">
        <f t="shared" si="83"/>
        <v>SH-25-5317</v>
      </c>
      <c r="BS5328" s="109" t="s">
        <v>295</v>
      </c>
      <c r="BT5328" t="s">
        <v>92</v>
      </c>
      <c r="BU5328" t="s">
        <v>11041</v>
      </c>
    </row>
    <row r="5329" spans="1:73" hidden="1">
      <c r="A5329" s="103" t="s">
        <v>11042</v>
      </c>
      <c r="B5329" s="102">
        <v>45919</v>
      </c>
      <c r="C5329" s="104">
        <f>_xlfn.ISOWEEKNUM(Tabella2[[#This Row],[Date]])</f>
        <v>38</v>
      </c>
      <c r="D5329" s="104" t="s">
        <v>722</v>
      </c>
      <c r="E5329" s="104" t="s">
        <v>327</v>
      </c>
      <c r="F5329" s="104">
        <v>77</v>
      </c>
      <c r="G5329" s="104" t="s">
        <v>284</v>
      </c>
      <c r="H5329" s="105">
        <v>9</v>
      </c>
      <c r="I5329" s="104" t="s">
        <v>258</v>
      </c>
      <c r="J5329" s="104"/>
      <c r="K5329" s="104" t="s">
        <v>79</v>
      </c>
      <c r="L5329" s="104" t="s">
        <v>299</v>
      </c>
      <c r="M5329" s="104" t="s">
        <v>430</v>
      </c>
      <c r="N5329" s="104"/>
      <c r="O5329" s="106" t="str">
        <f>A5330</f>
        <v>17735</v>
      </c>
      <c r="P5329" s="111" t="s">
        <v>2237</v>
      </c>
      <c r="Q5329" s="153" t="s">
        <v>401</v>
      </c>
      <c r="R5329" s="153" t="s">
        <v>336</v>
      </c>
      <c r="S5329" s="153">
        <v>4.1666666666666657E-2</v>
      </c>
      <c r="T5329" s="153">
        <v>0.37847222222222221</v>
      </c>
      <c r="U5329" s="153">
        <v>0.4201388888888889</v>
      </c>
      <c r="V5329" s="153">
        <f>IF(ISBLANK(T5329),"",Tabella2[[#This Row],[ACT STOP]]-Tabella2[[#This Row],[ACT START]])</f>
        <v>4.1666666666666685E-2</v>
      </c>
      <c r="W5329" s="104" t="s">
        <v>92</v>
      </c>
      <c r="X5329" s="104" t="s">
        <v>91</v>
      </c>
      <c r="Y5329" s="110"/>
      <c r="Z5329" s="106"/>
      <c r="AA5329" s="104"/>
      <c r="AB5329" s="107"/>
      <c r="AC5329" s="72">
        <v>1</v>
      </c>
      <c r="AH5329" s="70"/>
      <c r="AI5329" s="70"/>
      <c r="AJ5329">
        <v>0</v>
      </c>
      <c r="AL5329" s="70"/>
      <c r="BM5329" s="135">
        <v>0.37847222222222221</v>
      </c>
      <c r="BN5329" s="136">
        <v>0.4201388888888889</v>
      </c>
      <c r="BO5329" s="101"/>
      <c r="BR5329" s="109" t="str">
        <f t="shared" si="83"/>
        <v>SH-25-5318</v>
      </c>
      <c r="BS5329" s="109" t="s">
        <v>339</v>
      </c>
      <c r="BT5329" t="s">
        <v>92</v>
      </c>
      <c r="BU5329" t="s">
        <v>11043</v>
      </c>
    </row>
    <row r="5330" spans="1:73" hidden="1">
      <c r="A5330" s="103" t="s">
        <v>11044</v>
      </c>
      <c r="B5330" s="102">
        <v>45919</v>
      </c>
      <c r="C5330" s="104">
        <f>_xlfn.ISOWEEKNUM(Tabella2[[#This Row],[Date]])</f>
        <v>38</v>
      </c>
      <c r="D5330" s="104" t="s">
        <v>722</v>
      </c>
      <c r="E5330" s="104" t="s">
        <v>327</v>
      </c>
      <c r="F5330" s="104">
        <v>82</v>
      </c>
      <c r="G5330" s="104" t="s">
        <v>257</v>
      </c>
      <c r="H5330" s="105">
        <v>17</v>
      </c>
      <c r="I5330" s="104" t="s">
        <v>258</v>
      </c>
      <c r="J5330" s="104"/>
      <c r="K5330" s="104" t="s">
        <v>78</v>
      </c>
      <c r="L5330" s="104" t="s">
        <v>299</v>
      </c>
      <c r="M5330" s="104" t="s">
        <v>430</v>
      </c>
      <c r="N5330" s="104"/>
      <c r="O5330" s="106" t="str">
        <f>A5329</f>
        <v>17734</v>
      </c>
      <c r="P5330" s="111" t="s">
        <v>2237</v>
      </c>
      <c r="Q5330" s="153">
        <v>0.37847222222222221</v>
      </c>
      <c r="R5330" s="153">
        <v>0.4201388888888889</v>
      </c>
      <c r="S5330" s="153">
        <v>4.1666666666666657E-2</v>
      </c>
      <c r="T5330" s="153">
        <v>0.37847222222222221</v>
      </c>
      <c r="U5330" s="153">
        <v>0.4201388888888889</v>
      </c>
      <c r="V5330" s="153">
        <f>IF(ISBLANK(T5330),"",Tabella2[[#This Row],[ACT STOP]]-Tabella2[[#This Row],[ACT START]])</f>
        <v>4.1666666666666685E-2</v>
      </c>
      <c r="W5330" s="104" t="s">
        <v>92</v>
      </c>
      <c r="X5330" s="104" t="s">
        <v>91</v>
      </c>
      <c r="Y5330" s="110"/>
      <c r="Z5330" s="106"/>
      <c r="AA5330" s="104"/>
      <c r="AB5330" s="107"/>
      <c r="AC5330" s="72">
        <v>1</v>
      </c>
      <c r="AH5330" s="70"/>
      <c r="AI5330" s="70"/>
      <c r="AJ5330">
        <v>0</v>
      </c>
      <c r="AL5330" s="70"/>
      <c r="BM5330" s="135">
        <v>0.37847222222222221</v>
      </c>
      <c r="BN5330" s="136">
        <v>0.4201388888888889</v>
      </c>
      <c r="BO5330" s="101"/>
      <c r="BR5330" s="109" t="str">
        <f t="shared" si="83"/>
        <v>SH-25-5319</v>
      </c>
      <c r="BS5330" s="109" t="s">
        <v>393</v>
      </c>
      <c r="BT5330" t="s">
        <v>92</v>
      </c>
      <c r="BU5330" t="s">
        <v>11045</v>
      </c>
    </row>
    <row r="5331" spans="1:73" hidden="1">
      <c r="A5331" s="103" t="s">
        <v>11046</v>
      </c>
      <c r="B5331" s="102">
        <v>45919</v>
      </c>
      <c r="C5331" s="104">
        <f>_xlfn.ISOWEEKNUM(Tabella2[[#This Row],[Date]])</f>
        <v>38</v>
      </c>
      <c r="D5331" s="104" t="s">
        <v>817</v>
      </c>
      <c r="E5331" s="104" t="s">
        <v>284</v>
      </c>
      <c r="F5331" s="104">
        <v>74</v>
      </c>
      <c r="G5331" s="104" t="s">
        <v>257</v>
      </c>
      <c r="H5331" s="105">
        <v>1</v>
      </c>
      <c r="I5331" s="104"/>
      <c r="J5331" s="104" t="s">
        <v>258</v>
      </c>
      <c r="K5331" s="104" t="s">
        <v>83</v>
      </c>
      <c r="L5331" s="104" t="s">
        <v>299</v>
      </c>
      <c r="M5331" s="104" t="s">
        <v>361</v>
      </c>
      <c r="N5331" s="104"/>
      <c r="O5331" s="106" t="str">
        <f>A5332</f>
        <v>17737</v>
      </c>
      <c r="P5331" s="111" t="s">
        <v>2067</v>
      </c>
      <c r="Q5331" s="153" t="s">
        <v>401</v>
      </c>
      <c r="R5331" s="153" t="s">
        <v>336</v>
      </c>
      <c r="S5331" s="153">
        <v>4.1666666666666657E-2</v>
      </c>
      <c r="T5331" s="153"/>
      <c r="U5331" s="153"/>
      <c r="V5331" s="153" t="str">
        <f>IF(ISBLANK(T5331),"",Tabella2[[#This Row],[ACT STOP]]-Tabella2[[#This Row],[ACT START]])</f>
        <v/>
      </c>
      <c r="W5331" s="104" t="s">
        <v>108</v>
      </c>
      <c r="X5331" s="104" t="s">
        <v>119</v>
      </c>
      <c r="Y5331" s="110"/>
      <c r="Z5331" s="106"/>
      <c r="AA5331" s="104"/>
      <c r="AB5331" s="107"/>
      <c r="AC5331" s="72">
        <v>0</v>
      </c>
      <c r="AH5331" s="70"/>
      <c r="AI5331" s="70"/>
      <c r="AJ5331">
        <v>0</v>
      </c>
      <c r="AL5331" s="70"/>
      <c r="BL5331" t="s">
        <v>11047</v>
      </c>
      <c r="BM5331" s="135">
        <v>0</v>
      </c>
      <c r="BN5331" s="136">
        <v>0</v>
      </c>
      <c r="BO5331" s="101"/>
      <c r="BR5331" s="109" t="str">
        <f t="shared" si="83"/>
        <v>SH-25-5320</v>
      </c>
      <c r="BS5331" s="109" t="s">
        <v>332</v>
      </c>
      <c r="BT5331" t="s">
        <v>108</v>
      </c>
      <c r="BU5331" t="s">
        <v>11048</v>
      </c>
    </row>
    <row r="5332" spans="1:73" hidden="1">
      <c r="A5332" s="103" t="s">
        <v>11049</v>
      </c>
      <c r="B5332" s="102">
        <v>45919</v>
      </c>
      <c r="C5332" s="104">
        <f>_xlfn.ISOWEEKNUM(Tabella2[[#This Row],[Date]])</f>
        <v>38</v>
      </c>
      <c r="D5332" s="104" t="s">
        <v>195</v>
      </c>
      <c r="E5332" s="104" t="s">
        <v>398</v>
      </c>
      <c r="F5332" s="104"/>
      <c r="G5332" s="104" t="s">
        <v>284</v>
      </c>
      <c r="H5332" s="105">
        <v>23</v>
      </c>
      <c r="I5332" s="104"/>
      <c r="J5332" s="104" t="s">
        <v>258</v>
      </c>
      <c r="K5332" s="104" t="s">
        <v>80</v>
      </c>
      <c r="L5332" s="104" t="s">
        <v>299</v>
      </c>
      <c r="M5332" s="104" t="s">
        <v>361</v>
      </c>
      <c r="N5332" s="104"/>
      <c r="O5332" s="106" t="str">
        <f>A5331</f>
        <v>17736</v>
      </c>
      <c r="P5332" s="111" t="s">
        <v>300</v>
      </c>
      <c r="Q5332" s="153">
        <v>0.37847222222222221</v>
      </c>
      <c r="R5332" s="153">
        <v>0.4201388888888889</v>
      </c>
      <c r="S5332" s="153">
        <v>4.1666666666666657E-2</v>
      </c>
      <c r="T5332" s="153"/>
      <c r="U5332" s="153"/>
      <c r="V5332" s="153" t="str">
        <f>IF(ISBLANK(T5332),"",Tabella2[[#This Row],[ACT STOP]]-Tabella2[[#This Row],[ACT START]])</f>
        <v/>
      </c>
      <c r="W5332" s="104" t="s">
        <v>133</v>
      </c>
      <c r="X5332" s="104" t="s">
        <v>143</v>
      </c>
      <c r="Y5332" s="110"/>
      <c r="Z5332" s="106"/>
      <c r="AA5332" s="104"/>
      <c r="AB5332" s="107"/>
      <c r="AC5332" s="72">
        <v>0</v>
      </c>
      <c r="AH5332" s="70"/>
      <c r="AI5332" s="70"/>
      <c r="AJ5332">
        <v>0</v>
      </c>
      <c r="AL5332" s="70"/>
      <c r="BL5332" t="s">
        <v>11047</v>
      </c>
      <c r="BM5332" s="135">
        <v>0</v>
      </c>
      <c r="BN5332" s="136">
        <v>0</v>
      </c>
      <c r="BO5332" s="101"/>
      <c r="BR5332" s="109" t="str">
        <f t="shared" si="83"/>
        <v>SH-25-5321</v>
      </c>
      <c r="BS5332" s="109" t="s">
        <v>358</v>
      </c>
      <c r="BT5332" t="s">
        <v>133</v>
      </c>
      <c r="BU5332" t="s">
        <v>399</v>
      </c>
    </row>
    <row r="5333" spans="1:73" hidden="1">
      <c r="A5333" s="103" t="s">
        <v>11050</v>
      </c>
      <c r="B5333" s="102">
        <v>45919</v>
      </c>
      <c r="C5333" s="104">
        <f>_xlfn.ISOWEEKNUM(Tabella2[[#This Row],[Date]])</f>
        <v>38</v>
      </c>
      <c r="D5333" s="104" t="s">
        <v>255</v>
      </c>
      <c r="E5333" s="104" t="s">
        <v>256</v>
      </c>
      <c r="F5333" s="104">
        <v>40</v>
      </c>
      <c r="G5333" s="104" t="s">
        <v>257</v>
      </c>
      <c r="H5333" s="105">
        <v>9</v>
      </c>
      <c r="I5333" s="104" t="s">
        <v>258</v>
      </c>
      <c r="J5333" s="104"/>
      <c r="K5333" s="104" t="s">
        <v>81</v>
      </c>
      <c r="L5333" s="104" t="s">
        <v>259</v>
      </c>
      <c r="M5333" s="104" t="s">
        <v>276</v>
      </c>
      <c r="N5333" s="104"/>
      <c r="O5333" s="106"/>
      <c r="P5333" s="111" t="s">
        <v>467</v>
      </c>
      <c r="Q5333" s="153" t="s">
        <v>401</v>
      </c>
      <c r="R5333" s="153" t="s">
        <v>336</v>
      </c>
      <c r="S5333" s="153">
        <v>4.1666666666666657E-2</v>
      </c>
      <c r="T5333" s="153">
        <v>0.375</v>
      </c>
      <c r="U5333" s="153">
        <v>0.41666666666666669</v>
      </c>
      <c r="V5333" s="153">
        <f>IF(ISBLANK(T5333),"",Tabella2[[#This Row],[ACT STOP]]-Tabella2[[#This Row],[ACT START]])</f>
        <v>4.1666666666666685E-2</v>
      </c>
      <c r="W5333" s="104" t="s">
        <v>92</v>
      </c>
      <c r="X5333" s="104" t="s">
        <v>91</v>
      </c>
      <c r="Y5333" s="110"/>
      <c r="Z5333" s="106"/>
      <c r="AA5333" s="104"/>
      <c r="AB5333" s="107"/>
      <c r="AC5333" s="72">
        <v>1</v>
      </c>
      <c r="AH5333" s="70"/>
      <c r="AI5333" s="70"/>
      <c r="AJ5333">
        <v>0</v>
      </c>
      <c r="AL5333" s="70"/>
      <c r="BM5333" s="135">
        <v>0.375</v>
      </c>
      <c r="BN5333" s="136">
        <v>0.41666666666666669</v>
      </c>
      <c r="BO5333" s="101"/>
      <c r="BR5333" s="109" t="str">
        <f t="shared" si="83"/>
        <v>SH-25-5322</v>
      </c>
      <c r="BS5333" s="109" t="s">
        <v>318</v>
      </c>
      <c r="BT5333" t="s">
        <v>92</v>
      </c>
      <c r="BU5333" t="s">
        <v>11051</v>
      </c>
    </row>
    <row r="5334" spans="1:73" hidden="1">
      <c r="A5334" s="103" t="s">
        <v>11052</v>
      </c>
      <c r="B5334" s="102">
        <v>45919</v>
      </c>
      <c r="C5334" s="104">
        <f>_xlfn.ISOWEEKNUM(Tabella2[[#This Row],[Date]])</f>
        <v>38</v>
      </c>
      <c r="D5334" s="104" t="s">
        <v>722</v>
      </c>
      <c r="E5334" s="104" t="s">
        <v>327</v>
      </c>
      <c r="F5334" s="104">
        <v>80</v>
      </c>
      <c r="G5334" s="104" t="s">
        <v>284</v>
      </c>
      <c r="H5334" s="105">
        <v>22</v>
      </c>
      <c r="I5334" s="104" t="s">
        <v>258</v>
      </c>
      <c r="J5334" s="104"/>
      <c r="K5334" s="104" t="s">
        <v>79</v>
      </c>
      <c r="L5334" s="104" t="s">
        <v>299</v>
      </c>
      <c r="M5334" s="104" t="s">
        <v>430</v>
      </c>
      <c r="N5334" s="104"/>
      <c r="O5334" s="106" t="str">
        <f>A5335</f>
        <v>17740</v>
      </c>
      <c r="P5334" s="111" t="s">
        <v>2237</v>
      </c>
      <c r="Q5334" s="153" t="s">
        <v>2338</v>
      </c>
      <c r="R5334" s="153" t="s">
        <v>349</v>
      </c>
      <c r="S5334" s="153">
        <v>4.1666666666666657E-2</v>
      </c>
      <c r="T5334" s="153">
        <v>0.44097222222222221</v>
      </c>
      <c r="U5334" s="153">
        <v>0.4826388888888889</v>
      </c>
      <c r="V5334" s="153">
        <f>IF(ISBLANK(T5334),"",Tabella2[[#This Row],[ACT STOP]]-Tabella2[[#This Row],[ACT START]])</f>
        <v>4.1666666666666685E-2</v>
      </c>
      <c r="W5334" s="104" t="s">
        <v>92</v>
      </c>
      <c r="X5334" s="104" t="s">
        <v>91</v>
      </c>
      <c r="Y5334" s="110"/>
      <c r="Z5334" s="106"/>
      <c r="AA5334" s="104"/>
      <c r="AB5334" s="107"/>
      <c r="AC5334" s="72">
        <v>1</v>
      </c>
      <c r="AH5334" s="70"/>
      <c r="AI5334" s="70"/>
      <c r="AJ5334">
        <v>0</v>
      </c>
      <c r="AL5334" s="70"/>
      <c r="BM5334" s="135">
        <v>0.44097222222222221</v>
      </c>
      <c r="BN5334" s="136">
        <v>0.4826388888888889</v>
      </c>
      <c r="BO5334" s="101"/>
      <c r="BR5334" s="109" t="str">
        <f t="shared" si="83"/>
        <v>SH-25-5323</v>
      </c>
      <c r="BS5334" s="109" t="s">
        <v>295</v>
      </c>
      <c r="BT5334" t="s">
        <v>92</v>
      </c>
      <c r="BU5334" t="s">
        <v>11053</v>
      </c>
    </row>
    <row r="5335" spans="1:73" hidden="1">
      <c r="A5335" s="103" t="s">
        <v>11054</v>
      </c>
      <c r="B5335" s="102">
        <v>45919</v>
      </c>
      <c r="C5335" s="104">
        <f>_xlfn.ISOWEEKNUM(Tabella2[[#This Row],[Date]])</f>
        <v>38</v>
      </c>
      <c r="D5335" s="104" t="s">
        <v>722</v>
      </c>
      <c r="E5335" s="104" t="s">
        <v>327</v>
      </c>
      <c r="F5335" s="104">
        <v>76</v>
      </c>
      <c r="G5335" s="104" t="s">
        <v>257</v>
      </c>
      <c r="H5335" s="105">
        <v>14</v>
      </c>
      <c r="I5335" s="104" t="s">
        <v>258</v>
      </c>
      <c r="J5335" s="104"/>
      <c r="K5335" s="104" t="s">
        <v>78</v>
      </c>
      <c r="L5335" s="104" t="s">
        <v>299</v>
      </c>
      <c r="M5335" s="104" t="s">
        <v>430</v>
      </c>
      <c r="N5335" s="104"/>
      <c r="O5335" s="106" t="str">
        <f>A5334</f>
        <v>17739</v>
      </c>
      <c r="P5335" s="111" t="s">
        <v>2237</v>
      </c>
      <c r="Q5335" s="153">
        <v>0.44097222222222221</v>
      </c>
      <c r="R5335" s="153">
        <v>0.4826388888888889</v>
      </c>
      <c r="S5335" s="153">
        <v>4.1666666666666657E-2</v>
      </c>
      <c r="T5335" s="153">
        <v>0.44097222222222221</v>
      </c>
      <c r="U5335" s="153">
        <v>0.4826388888888889</v>
      </c>
      <c r="V5335" s="153">
        <f>IF(ISBLANK(T5335),"",Tabella2[[#This Row],[ACT STOP]]-Tabella2[[#This Row],[ACT START]])</f>
        <v>4.1666666666666685E-2</v>
      </c>
      <c r="W5335" s="104" t="s">
        <v>92</v>
      </c>
      <c r="X5335" s="104" t="s">
        <v>91</v>
      </c>
      <c r="Y5335" s="110"/>
      <c r="Z5335" s="106"/>
      <c r="AA5335" s="104"/>
      <c r="AB5335" s="107"/>
      <c r="AC5335" s="72">
        <v>1</v>
      </c>
      <c r="AH5335" s="70"/>
      <c r="AI5335" s="70"/>
      <c r="AJ5335">
        <v>0</v>
      </c>
      <c r="AL5335" s="70"/>
      <c r="BM5335" s="135">
        <v>0.44097222222222221</v>
      </c>
      <c r="BN5335" s="136">
        <v>0.4826388888888889</v>
      </c>
      <c r="BO5335" s="101"/>
      <c r="BR5335" s="109" t="str">
        <f t="shared" si="83"/>
        <v>SH-25-5324</v>
      </c>
      <c r="BS5335" s="109" t="s">
        <v>372</v>
      </c>
      <c r="BT5335" t="s">
        <v>92</v>
      </c>
      <c r="BU5335" t="s">
        <v>11055</v>
      </c>
    </row>
    <row r="5336" spans="1:73" hidden="1">
      <c r="A5336" s="103" t="s">
        <v>11056</v>
      </c>
      <c r="B5336" s="102">
        <v>45919</v>
      </c>
      <c r="C5336" s="104">
        <f>_xlfn.ISOWEEKNUM(Tabella2[[#This Row],[Date]])</f>
        <v>38</v>
      </c>
      <c r="D5336" s="104" t="s">
        <v>6766</v>
      </c>
      <c r="E5336" s="104" t="s">
        <v>284</v>
      </c>
      <c r="F5336" s="104">
        <v>79</v>
      </c>
      <c r="G5336" s="104" t="s">
        <v>257</v>
      </c>
      <c r="H5336" s="105">
        <v>5</v>
      </c>
      <c r="I5336" s="104"/>
      <c r="J5336" s="104" t="s">
        <v>258</v>
      </c>
      <c r="K5336" s="104" t="s">
        <v>83</v>
      </c>
      <c r="L5336" s="104" t="s">
        <v>299</v>
      </c>
      <c r="M5336" s="104" t="s">
        <v>328</v>
      </c>
      <c r="N5336" s="104"/>
      <c r="O5336" s="106" t="str">
        <f>A5337</f>
        <v>17742</v>
      </c>
      <c r="P5336" s="111" t="s">
        <v>4012</v>
      </c>
      <c r="Q5336" s="153" t="s">
        <v>2338</v>
      </c>
      <c r="R5336" s="153" t="s">
        <v>349</v>
      </c>
      <c r="S5336" s="153">
        <v>4.1666666666666657E-2</v>
      </c>
      <c r="T5336" s="153" t="s">
        <v>2338</v>
      </c>
      <c r="U5336" s="153" t="s">
        <v>349</v>
      </c>
      <c r="V5336" s="153">
        <f>IF(ISBLANK(T5336),"",Tabella2[[#This Row],[ACT STOP]]-Tabella2[[#This Row],[ACT START]])</f>
        <v>4.166666666666663E-2</v>
      </c>
      <c r="W5336" s="104" t="s">
        <v>92</v>
      </c>
      <c r="X5336" s="104" t="s">
        <v>91</v>
      </c>
      <c r="Y5336" s="110" t="s">
        <v>11057</v>
      </c>
      <c r="Z5336" s="106"/>
      <c r="AA5336" s="104"/>
      <c r="AB5336" s="107"/>
      <c r="AC5336" s="72">
        <v>1</v>
      </c>
      <c r="AH5336" s="70"/>
      <c r="AI5336" s="70"/>
      <c r="AJ5336">
        <v>0</v>
      </c>
      <c r="AL5336" s="70"/>
      <c r="BM5336" s="135" t="s">
        <v>2338</v>
      </c>
      <c r="BN5336" s="136" t="s">
        <v>349</v>
      </c>
      <c r="BO5336" s="101"/>
      <c r="BR5336" s="109" t="str">
        <f t="shared" si="83"/>
        <v>SH-25-5325</v>
      </c>
      <c r="BS5336" s="109" t="s">
        <v>416</v>
      </c>
      <c r="BT5336" t="s">
        <v>92</v>
      </c>
      <c r="BU5336" t="s">
        <v>11058</v>
      </c>
    </row>
    <row r="5337" spans="1:73" hidden="1">
      <c r="A5337" s="103" t="s">
        <v>11059</v>
      </c>
      <c r="B5337" s="102">
        <v>45919</v>
      </c>
      <c r="C5337" s="104">
        <f>_xlfn.ISOWEEKNUM(Tabella2[[#This Row],[Date]])</f>
        <v>38</v>
      </c>
      <c r="D5337" s="104" t="s">
        <v>6766</v>
      </c>
      <c r="E5337" s="104" t="s">
        <v>284</v>
      </c>
      <c r="F5337" s="104">
        <v>77</v>
      </c>
      <c r="G5337" s="104" t="s">
        <v>257</v>
      </c>
      <c r="H5337" s="105">
        <v>32</v>
      </c>
      <c r="I5337" s="104"/>
      <c r="J5337" s="104" t="s">
        <v>258</v>
      </c>
      <c r="K5337" s="104" t="s">
        <v>80</v>
      </c>
      <c r="L5337" s="104" t="s">
        <v>299</v>
      </c>
      <c r="M5337" s="104" t="s">
        <v>328</v>
      </c>
      <c r="N5337" s="104"/>
      <c r="O5337" s="106" t="str">
        <f>A5336</f>
        <v>17741</v>
      </c>
      <c r="P5337" s="111" t="s">
        <v>4012</v>
      </c>
      <c r="Q5337" s="153">
        <v>0.44097222222222221</v>
      </c>
      <c r="R5337" s="153">
        <v>0.4826388888888889</v>
      </c>
      <c r="S5337" s="153">
        <v>4.1666666666666657E-2</v>
      </c>
      <c r="T5337" s="153">
        <v>0.44097222222222221</v>
      </c>
      <c r="U5337" s="153">
        <v>0.4826388888888889</v>
      </c>
      <c r="V5337" s="153">
        <f>IF(ISBLANK(T5337),"",Tabella2[[#This Row],[ACT STOP]]-Tabella2[[#This Row],[ACT START]])</f>
        <v>4.1666666666666685E-2</v>
      </c>
      <c r="W5337" s="104" t="s">
        <v>92</v>
      </c>
      <c r="X5337" s="104" t="s">
        <v>91</v>
      </c>
      <c r="Y5337" s="110"/>
      <c r="Z5337" s="106"/>
      <c r="AA5337" s="104"/>
      <c r="AB5337" s="107"/>
      <c r="AC5337" s="72">
        <v>1</v>
      </c>
      <c r="AH5337" s="70"/>
      <c r="AI5337" s="70"/>
      <c r="AJ5337">
        <v>0</v>
      </c>
      <c r="AL5337" s="70"/>
      <c r="BL5337" t="s">
        <v>11060</v>
      </c>
      <c r="BM5337" s="135">
        <v>0.44097222222222221</v>
      </c>
      <c r="BN5337" s="136">
        <v>0.4826388888888889</v>
      </c>
      <c r="BO5337" s="101"/>
      <c r="BR5337" s="109" t="str">
        <f t="shared" si="83"/>
        <v>SH-25-5326</v>
      </c>
      <c r="BS5337" s="109" t="s">
        <v>356</v>
      </c>
      <c r="BT5337" t="s">
        <v>92</v>
      </c>
      <c r="BU5337" t="s">
        <v>11061</v>
      </c>
    </row>
    <row r="5338" spans="1:73" hidden="1">
      <c r="A5338" s="103" t="s">
        <v>11062</v>
      </c>
      <c r="B5338" s="102">
        <v>45919</v>
      </c>
      <c r="C5338" s="104">
        <f>_xlfn.ISOWEEKNUM(Tabella2[[#This Row],[Date]])</f>
        <v>38</v>
      </c>
      <c r="D5338" s="104" t="s">
        <v>9743</v>
      </c>
      <c r="E5338" s="104" t="s">
        <v>256</v>
      </c>
      <c r="F5338" s="104">
        <v>79</v>
      </c>
      <c r="G5338" s="104" t="s">
        <v>257</v>
      </c>
      <c r="H5338" s="105">
        <v>10</v>
      </c>
      <c r="I5338" s="104"/>
      <c r="J5338" s="104" t="s">
        <v>258</v>
      </c>
      <c r="K5338" s="104" t="s">
        <v>81</v>
      </c>
      <c r="L5338" s="104" t="s">
        <v>259</v>
      </c>
      <c r="M5338" s="104" t="s">
        <v>276</v>
      </c>
      <c r="N5338" s="104"/>
      <c r="O5338" s="106"/>
      <c r="P5338" s="111" t="s">
        <v>855</v>
      </c>
      <c r="Q5338" s="153" t="s">
        <v>2338</v>
      </c>
      <c r="R5338" s="153" t="s">
        <v>349</v>
      </c>
      <c r="S5338" s="153">
        <v>4.1666666666666657E-2</v>
      </c>
      <c r="T5338" s="153" t="s">
        <v>2338</v>
      </c>
      <c r="U5338" s="153" t="s">
        <v>349</v>
      </c>
      <c r="V5338" s="153">
        <f>IF(ISBLANK(T5338),"",Tabella2[[#This Row],[ACT STOP]]-Tabella2[[#This Row],[ACT START]])</f>
        <v>4.166666666666663E-2</v>
      </c>
      <c r="W5338" s="104" t="s">
        <v>92</v>
      </c>
      <c r="X5338" s="104" t="s">
        <v>91</v>
      </c>
      <c r="Y5338" s="110"/>
      <c r="Z5338" s="106"/>
      <c r="AA5338" s="104"/>
      <c r="AB5338" s="107"/>
      <c r="AC5338" s="72">
        <v>1</v>
      </c>
      <c r="AH5338" s="70"/>
      <c r="AI5338" s="70"/>
      <c r="AJ5338">
        <v>0</v>
      </c>
      <c r="AL5338" s="70"/>
      <c r="BM5338" s="135" t="s">
        <v>2338</v>
      </c>
      <c r="BN5338" s="136" t="s">
        <v>349</v>
      </c>
      <c r="BO5338" s="101"/>
      <c r="BR5338" s="109" t="str">
        <f t="shared" si="83"/>
        <v>SH-25-5327</v>
      </c>
      <c r="BS5338" s="109" t="s">
        <v>552</v>
      </c>
      <c r="BT5338" t="s">
        <v>92</v>
      </c>
      <c r="BU5338" t="s">
        <v>11063</v>
      </c>
    </row>
    <row r="5339" spans="1:73" hidden="1">
      <c r="A5339" s="103" t="s">
        <v>11064</v>
      </c>
      <c r="B5339" s="102">
        <v>45922</v>
      </c>
      <c r="C5339" s="104">
        <f>_xlfn.ISOWEEKNUM(Tabella2[[#This Row],[Date]])</f>
        <v>39</v>
      </c>
      <c r="D5339" s="104" t="s">
        <v>817</v>
      </c>
      <c r="E5339" s="104" t="s">
        <v>284</v>
      </c>
      <c r="F5339" s="104">
        <v>75</v>
      </c>
      <c r="G5339" s="104" t="s">
        <v>257</v>
      </c>
      <c r="H5339" s="105">
        <v>17</v>
      </c>
      <c r="I5339" s="104"/>
      <c r="J5339" s="104" t="s">
        <v>258</v>
      </c>
      <c r="K5339" s="104" t="s">
        <v>79</v>
      </c>
      <c r="L5339" s="104" t="s">
        <v>299</v>
      </c>
      <c r="M5339" s="104" t="s">
        <v>361</v>
      </c>
      <c r="N5339" s="104"/>
      <c r="O5339" s="106" t="str">
        <f>A5340</f>
        <v>17745</v>
      </c>
      <c r="P5339" s="111" t="s">
        <v>2067</v>
      </c>
      <c r="Q5339" s="153" t="s">
        <v>10109</v>
      </c>
      <c r="R5339" s="153" t="s">
        <v>10110</v>
      </c>
      <c r="S5339" s="153">
        <v>4.1666666666666657E-2</v>
      </c>
      <c r="T5339" s="153">
        <v>0.2326388888888889</v>
      </c>
      <c r="U5339" s="153">
        <v>0.27430555555555558</v>
      </c>
      <c r="V5339" s="153">
        <f>IF(ISBLANK(T5339),"",Tabella2[[#This Row],[ACT STOP]]-Tabella2[[#This Row],[ACT START]])</f>
        <v>4.1666666666666685E-2</v>
      </c>
      <c r="W5339" s="104" t="s">
        <v>92</v>
      </c>
      <c r="X5339" s="104" t="s">
        <v>91</v>
      </c>
      <c r="Y5339" s="110"/>
      <c r="Z5339" s="106"/>
      <c r="AA5339" s="104"/>
      <c r="AB5339" s="107"/>
      <c r="AC5339" s="72">
        <v>1</v>
      </c>
      <c r="AH5339" s="70"/>
      <c r="AI5339" s="70"/>
      <c r="AJ5339">
        <v>0</v>
      </c>
      <c r="AL5339" s="70"/>
      <c r="BM5339" s="135">
        <v>0.2326388888888889</v>
      </c>
      <c r="BN5339" s="136">
        <v>0.27430555555555558</v>
      </c>
      <c r="BO5339" s="101"/>
      <c r="BR5339" s="109" t="str">
        <f t="shared" si="83"/>
        <v>SH-25-5328</v>
      </c>
      <c r="BS5339" s="109" t="s">
        <v>393</v>
      </c>
      <c r="BT5339" t="s">
        <v>92</v>
      </c>
      <c r="BU5339" t="s">
        <v>11065</v>
      </c>
    </row>
    <row r="5340" spans="1:73" hidden="1">
      <c r="A5340" s="103" t="s">
        <v>11066</v>
      </c>
      <c r="B5340" s="102">
        <v>45922</v>
      </c>
      <c r="C5340" s="104">
        <f>_xlfn.ISOWEEKNUM(Tabella2[[#This Row],[Date]])</f>
        <v>39</v>
      </c>
      <c r="D5340" s="104"/>
      <c r="E5340" s="104" t="s">
        <v>398</v>
      </c>
      <c r="F5340" s="104"/>
      <c r="G5340" s="104" t="s">
        <v>257</v>
      </c>
      <c r="H5340" s="105">
        <v>4</v>
      </c>
      <c r="I5340" s="104" t="s">
        <v>258</v>
      </c>
      <c r="J5340" s="104"/>
      <c r="K5340" s="104" t="s">
        <v>78</v>
      </c>
      <c r="L5340" s="104" t="s">
        <v>299</v>
      </c>
      <c r="M5340" s="104" t="s">
        <v>361</v>
      </c>
      <c r="N5340" s="104"/>
      <c r="O5340" s="106" t="str">
        <f>A5339</f>
        <v>17744</v>
      </c>
      <c r="P5340" s="111" t="s">
        <v>300</v>
      </c>
      <c r="Q5340" s="153">
        <v>0.2326388888888889</v>
      </c>
      <c r="R5340" s="153">
        <v>0.27430555555555558</v>
      </c>
      <c r="S5340" s="153">
        <v>4.1666666666666657E-2</v>
      </c>
      <c r="T5340" s="153">
        <v>0.2326388888888889</v>
      </c>
      <c r="U5340" s="153">
        <v>0.27430555555555558</v>
      </c>
      <c r="V5340" s="153">
        <f>IF(ISBLANK(T5340),"",Tabella2[[#This Row],[ACT STOP]]-Tabella2[[#This Row],[ACT START]])</f>
        <v>4.1666666666666685E-2</v>
      </c>
      <c r="W5340" s="104" t="s">
        <v>122</v>
      </c>
      <c r="X5340" s="104" t="s">
        <v>91</v>
      </c>
      <c r="Y5340" s="110"/>
      <c r="Z5340" s="106"/>
      <c r="AA5340" s="104"/>
      <c r="AB5340" s="107"/>
      <c r="AC5340" s="72">
        <v>1</v>
      </c>
      <c r="AH5340" s="70"/>
      <c r="AI5340" s="70"/>
      <c r="AJ5340">
        <v>0</v>
      </c>
      <c r="AL5340" s="70"/>
      <c r="BM5340" s="135">
        <v>0.2326388888888889</v>
      </c>
      <c r="BN5340" s="136">
        <v>0.27430555555555558</v>
      </c>
      <c r="BO5340" s="101"/>
      <c r="BR5340" s="109" t="str">
        <f t="shared" si="83"/>
        <v>SH-25-5329</v>
      </c>
      <c r="BS5340" s="109" t="s">
        <v>699</v>
      </c>
      <c r="BT5340" t="s">
        <v>122</v>
      </c>
      <c r="BU5340" t="s">
        <v>399</v>
      </c>
    </row>
    <row r="5341" spans="1:73" hidden="1">
      <c r="A5341" s="103" t="s">
        <v>11067</v>
      </c>
      <c r="B5341" s="102">
        <v>45922</v>
      </c>
      <c r="C5341" s="104">
        <f>_xlfn.ISOWEEKNUM(Tabella2[[#This Row],[Date]])</f>
        <v>39</v>
      </c>
      <c r="D5341" s="104" t="s">
        <v>509</v>
      </c>
      <c r="E5341" s="104" t="s">
        <v>284</v>
      </c>
      <c r="F5341" s="104">
        <v>71</v>
      </c>
      <c r="G5341" s="104" t="s">
        <v>257</v>
      </c>
      <c r="H5341" s="105">
        <v>2</v>
      </c>
      <c r="I5341" s="104"/>
      <c r="J5341" s="104" t="s">
        <v>258</v>
      </c>
      <c r="K5341" s="104" t="s">
        <v>83</v>
      </c>
      <c r="L5341" s="104" t="s">
        <v>299</v>
      </c>
      <c r="M5341" s="104" t="s">
        <v>906</v>
      </c>
      <c r="N5341" s="104"/>
      <c r="O5341" s="106" t="str">
        <f>A5342</f>
        <v>17747</v>
      </c>
      <c r="P5341" s="111" t="s">
        <v>2356</v>
      </c>
      <c r="Q5341" s="153" t="s">
        <v>10109</v>
      </c>
      <c r="R5341" s="153" t="s">
        <v>10110</v>
      </c>
      <c r="S5341" s="153">
        <v>4.1666666666666657E-2</v>
      </c>
      <c r="T5341" s="153" t="s">
        <v>10109</v>
      </c>
      <c r="U5341" s="153" t="s">
        <v>10110</v>
      </c>
      <c r="V5341" s="153">
        <f>IF(ISBLANK(T5341),"",Tabella2[[#This Row],[ACT STOP]]-Tabella2[[#This Row],[ACT START]])</f>
        <v>4.1666666666666657E-2</v>
      </c>
      <c r="W5341" s="104" t="s">
        <v>92</v>
      </c>
      <c r="X5341" s="104" t="s">
        <v>91</v>
      </c>
      <c r="Y5341" s="110"/>
      <c r="Z5341" s="106"/>
      <c r="AA5341" s="104"/>
      <c r="AB5341" s="107"/>
      <c r="AC5341" s="72">
        <v>1</v>
      </c>
      <c r="AH5341" s="70"/>
      <c r="AI5341" s="70"/>
      <c r="AJ5341">
        <v>0</v>
      </c>
      <c r="AL5341" s="70"/>
      <c r="BM5341" s="135" t="s">
        <v>10109</v>
      </c>
      <c r="BN5341" s="136" t="s">
        <v>10110</v>
      </c>
      <c r="BO5341" s="101"/>
      <c r="BR5341" s="109" t="str">
        <f t="shared" si="83"/>
        <v>SH-25-5330</v>
      </c>
      <c r="BS5341" s="109" t="s">
        <v>368</v>
      </c>
      <c r="BT5341" t="s">
        <v>92</v>
      </c>
      <c r="BU5341" t="s">
        <v>11068</v>
      </c>
    </row>
    <row r="5342" spans="1:73" hidden="1">
      <c r="A5342" s="103" t="s">
        <v>11069</v>
      </c>
      <c r="B5342" s="102">
        <v>45922</v>
      </c>
      <c r="C5342" s="104">
        <f>_xlfn.ISOWEEKNUM(Tabella2[[#This Row],[Date]])</f>
        <v>39</v>
      </c>
      <c r="D5342" s="104" t="s">
        <v>509</v>
      </c>
      <c r="E5342" s="104" t="s">
        <v>284</v>
      </c>
      <c r="F5342" s="104">
        <v>70</v>
      </c>
      <c r="G5342" s="104" t="s">
        <v>257</v>
      </c>
      <c r="H5342" s="105">
        <v>10</v>
      </c>
      <c r="I5342" s="104"/>
      <c r="J5342" s="104" t="s">
        <v>258</v>
      </c>
      <c r="K5342" s="104" t="s">
        <v>80</v>
      </c>
      <c r="L5342" s="104" t="s">
        <v>299</v>
      </c>
      <c r="M5342" s="104" t="s">
        <v>906</v>
      </c>
      <c r="N5342" s="104"/>
      <c r="O5342" s="106" t="str">
        <f>A5341</f>
        <v>17746</v>
      </c>
      <c r="P5342" s="111" t="s">
        <v>2356</v>
      </c>
      <c r="Q5342" s="153">
        <v>0.2326388888888889</v>
      </c>
      <c r="R5342" s="153">
        <v>0.27430555555555558</v>
      </c>
      <c r="S5342" s="153">
        <v>4.1666666666666657E-2</v>
      </c>
      <c r="T5342" s="153">
        <v>0.2326388888888889</v>
      </c>
      <c r="U5342" s="153">
        <v>0.27430555555555558</v>
      </c>
      <c r="V5342" s="153">
        <f>IF(ISBLANK(T5342),"",Tabella2[[#This Row],[ACT STOP]]-Tabella2[[#This Row],[ACT START]])</f>
        <v>4.1666666666666685E-2</v>
      </c>
      <c r="W5342" s="104" t="s">
        <v>92</v>
      </c>
      <c r="X5342" s="104" t="s">
        <v>91</v>
      </c>
      <c r="Y5342" s="110"/>
      <c r="Z5342" s="106"/>
      <c r="AA5342" s="104"/>
      <c r="AB5342" s="107"/>
      <c r="AC5342" s="72">
        <v>1</v>
      </c>
      <c r="AH5342" s="70"/>
      <c r="AI5342" s="70"/>
      <c r="AJ5342">
        <v>0</v>
      </c>
      <c r="AL5342" s="70"/>
      <c r="BM5342" s="135">
        <v>0.22916666666666671</v>
      </c>
      <c r="BN5342" s="136">
        <v>0.27083333333333331</v>
      </c>
      <c r="BO5342" s="101"/>
      <c r="BR5342" s="109" t="str">
        <f t="shared" si="83"/>
        <v>SH-25-5331</v>
      </c>
      <c r="BS5342" s="109" t="s">
        <v>552</v>
      </c>
      <c r="BT5342" t="s">
        <v>92</v>
      </c>
      <c r="BU5342" t="s">
        <v>11070</v>
      </c>
    </row>
    <row r="5343" spans="1:73" hidden="1">
      <c r="A5343" s="103" t="s">
        <v>11071</v>
      </c>
      <c r="B5343" s="102">
        <v>45922</v>
      </c>
      <c r="C5343" s="104">
        <f>_xlfn.ISOWEEKNUM(Tabella2[[#This Row],[Date]])</f>
        <v>39</v>
      </c>
      <c r="D5343" s="104" t="s">
        <v>763</v>
      </c>
      <c r="E5343" s="104" t="s">
        <v>256</v>
      </c>
      <c r="F5343" s="104">
        <v>65</v>
      </c>
      <c r="G5343" s="104" t="s">
        <v>257</v>
      </c>
      <c r="H5343" s="105">
        <v>5</v>
      </c>
      <c r="I5343" s="104"/>
      <c r="J5343" s="104" t="s">
        <v>258</v>
      </c>
      <c r="K5343" s="104" t="s">
        <v>81</v>
      </c>
      <c r="L5343" s="104" t="s">
        <v>259</v>
      </c>
      <c r="M5343" s="104" t="s">
        <v>276</v>
      </c>
      <c r="N5343" s="104"/>
      <c r="O5343" s="106"/>
      <c r="P5343" s="111" t="s">
        <v>2932</v>
      </c>
      <c r="Q5343" s="153" t="s">
        <v>10109</v>
      </c>
      <c r="R5343" s="153" t="s">
        <v>10110</v>
      </c>
      <c r="S5343" s="153">
        <v>4.1666666666666657E-2</v>
      </c>
      <c r="T5343" s="153" t="s">
        <v>10109</v>
      </c>
      <c r="U5343" s="153" t="s">
        <v>10110</v>
      </c>
      <c r="V5343" s="153">
        <f>IF(ISBLANK(T5343),"",Tabella2[[#This Row],[ACT STOP]]-Tabella2[[#This Row],[ACT START]])</f>
        <v>4.1666666666666657E-2</v>
      </c>
      <c r="W5343" s="104" t="s">
        <v>92</v>
      </c>
      <c r="X5343" s="104" t="s">
        <v>91</v>
      </c>
      <c r="Y5343" s="110"/>
      <c r="Z5343" s="106"/>
      <c r="AA5343" s="104"/>
      <c r="AB5343" s="107"/>
      <c r="AC5343" s="72">
        <v>1</v>
      </c>
      <c r="AH5343" s="70"/>
      <c r="AI5343" s="70"/>
      <c r="AJ5343">
        <v>0</v>
      </c>
      <c r="AL5343" s="70"/>
      <c r="BM5343" s="135" t="s">
        <v>10109</v>
      </c>
      <c r="BN5343" s="136" t="s">
        <v>10110</v>
      </c>
      <c r="BO5343" s="101"/>
      <c r="BR5343" s="109" t="str">
        <f t="shared" si="83"/>
        <v>SH-25-5332</v>
      </c>
      <c r="BS5343" s="109" t="s">
        <v>416</v>
      </c>
      <c r="BT5343" t="s">
        <v>92</v>
      </c>
      <c r="BU5343" t="s">
        <v>11072</v>
      </c>
    </row>
    <row r="5344" spans="1:73" hidden="1">
      <c r="A5344" s="103" t="s">
        <v>11073</v>
      </c>
      <c r="B5344" s="102">
        <v>45922</v>
      </c>
      <c r="C5344" s="104">
        <f>_xlfn.ISOWEEKNUM(Tabella2[[#This Row],[Date]])</f>
        <v>39</v>
      </c>
      <c r="D5344" s="104" t="s">
        <v>9743</v>
      </c>
      <c r="E5344" s="104" t="s">
        <v>256</v>
      </c>
      <c r="F5344" s="104">
        <v>84</v>
      </c>
      <c r="G5344" s="104" t="s">
        <v>257</v>
      </c>
      <c r="H5344" s="105">
        <v>25</v>
      </c>
      <c r="I5344" s="104"/>
      <c r="J5344" s="104" t="s">
        <v>258</v>
      </c>
      <c r="K5344" s="104" t="s">
        <v>77</v>
      </c>
      <c r="L5344" s="104" t="s">
        <v>259</v>
      </c>
      <c r="M5344" s="104" t="s">
        <v>276</v>
      </c>
      <c r="N5344" s="104"/>
      <c r="O5344" s="106"/>
      <c r="P5344" s="111" t="s">
        <v>510</v>
      </c>
      <c r="Q5344" s="153" t="s">
        <v>10109</v>
      </c>
      <c r="R5344" s="153" t="s">
        <v>10110</v>
      </c>
      <c r="S5344" s="153">
        <v>4.1666666666666657E-2</v>
      </c>
      <c r="T5344" s="153">
        <v>0.22222222222222221</v>
      </c>
      <c r="U5344" s="153">
        <v>0.27083333333333331</v>
      </c>
      <c r="V5344" s="153">
        <f>IF(ISBLANK(T5344),"",Tabella2[[#This Row],[ACT STOP]]-Tabella2[[#This Row],[ACT START]])</f>
        <v>4.8611111111111105E-2</v>
      </c>
      <c r="W5344" s="104" t="s">
        <v>92</v>
      </c>
      <c r="X5344" s="104" t="s">
        <v>91</v>
      </c>
      <c r="Y5344" s="110"/>
      <c r="Z5344" s="106"/>
      <c r="AA5344" s="104"/>
      <c r="AB5344" s="107"/>
      <c r="AC5344" s="72">
        <v>1</v>
      </c>
      <c r="AH5344" s="70"/>
      <c r="AI5344" s="70"/>
      <c r="AJ5344">
        <v>0</v>
      </c>
      <c r="AL5344" s="70"/>
      <c r="BM5344" s="135">
        <v>0.22222222222222221</v>
      </c>
      <c r="BN5344" s="136">
        <v>0.27083333333333331</v>
      </c>
      <c r="BO5344" s="101">
        <v>6.9444444444444441E-3</v>
      </c>
      <c r="BQ5344" t="s">
        <v>102</v>
      </c>
      <c r="BR5344" s="109" t="str">
        <f t="shared" si="83"/>
        <v>SH-25-5333</v>
      </c>
      <c r="BS5344" s="109" t="s">
        <v>867</v>
      </c>
      <c r="BT5344" t="s">
        <v>92</v>
      </c>
      <c r="BU5344" t="s">
        <v>11074</v>
      </c>
    </row>
    <row r="5345" spans="1:73" hidden="1">
      <c r="A5345" s="103" t="s">
        <v>11075</v>
      </c>
      <c r="B5345" s="102">
        <v>45922</v>
      </c>
      <c r="C5345" s="104">
        <f>_xlfn.ISOWEEKNUM(Tabella2[[#This Row],[Date]])</f>
        <v>39</v>
      </c>
      <c r="D5345" s="104" t="s">
        <v>751</v>
      </c>
      <c r="E5345" s="104" t="s">
        <v>256</v>
      </c>
      <c r="F5345" s="104">
        <v>77</v>
      </c>
      <c r="G5345" s="104" t="s">
        <v>257</v>
      </c>
      <c r="H5345" s="105">
        <v>1</v>
      </c>
      <c r="I5345" s="104" t="s">
        <v>258</v>
      </c>
      <c r="J5345" s="104"/>
      <c r="K5345" s="104" t="s">
        <v>79</v>
      </c>
      <c r="L5345" s="104" t="s">
        <v>299</v>
      </c>
      <c r="M5345" s="104" t="s">
        <v>361</v>
      </c>
      <c r="N5345" s="104"/>
      <c r="O5345" s="106" t="str">
        <f>A5346</f>
        <v>17751</v>
      </c>
      <c r="P5345" s="111" t="s">
        <v>2108</v>
      </c>
      <c r="Q5345" s="153" t="s">
        <v>307</v>
      </c>
      <c r="R5345" s="153" t="s">
        <v>308</v>
      </c>
      <c r="S5345" s="153">
        <v>4.1666666666666657E-2</v>
      </c>
      <c r="T5345" s="153">
        <v>0.2951388888888889</v>
      </c>
      <c r="U5345" s="153">
        <v>0.33680555555555558</v>
      </c>
      <c r="V5345" s="153">
        <f>IF(ISBLANK(T5345),"",Tabella2[[#This Row],[ACT STOP]]-Tabella2[[#This Row],[ACT START]])</f>
        <v>4.1666666666666685E-2</v>
      </c>
      <c r="W5345" s="104" t="s">
        <v>92</v>
      </c>
      <c r="X5345" s="104" t="s">
        <v>91</v>
      </c>
      <c r="Y5345" s="110"/>
      <c r="Z5345" s="106"/>
      <c r="AA5345" s="104"/>
      <c r="AB5345" s="107"/>
      <c r="AC5345" s="72">
        <v>1</v>
      </c>
      <c r="AH5345" s="70"/>
      <c r="AI5345" s="70"/>
      <c r="AJ5345">
        <v>0</v>
      </c>
      <c r="AL5345" s="70"/>
      <c r="BM5345" s="135">
        <v>0.2951388888888889</v>
      </c>
      <c r="BN5345" s="136">
        <v>0.33680555555555558</v>
      </c>
      <c r="BO5345" s="101"/>
      <c r="BR5345" s="109" t="str">
        <f t="shared" si="83"/>
        <v>SH-25-5334</v>
      </c>
      <c r="BS5345" s="109" t="s">
        <v>332</v>
      </c>
      <c r="BT5345" t="s">
        <v>92</v>
      </c>
      <c r="BU5345" t="s">
        <v>11076</v>
      </c>
    </row>
    <row r="5346" spans="1:73" hidden="1">
      <c r="A5346" s="103" t="s">
        <v>11077</v>
      </c>
      <c r="B5346" s="102">
        <v>45922</v>
      </c>
      <c r="C5346" s="104">
        <f>_xlfn.ISOWEEKNUM(Tabella2[[#This Row],[Date]])</f>
        <v>39</v>
      </c>
      <c r="D5346" s="104" t="s">
        <v>195</v>
      </c>
      <c r="E5346" s="104" t="s">
        <v>298</v>
      </c>
      <c r="F5346" s="104"/>
      <c r="G5346" s="104" t="s">
        <v>257</v>
      </c>
      <c r="H5346" s="105">
        <v>9</v>
      </c>
      <c r="I5346" s="104"/>
      <c r="J5346" s="104" t="s">
        <v>258</v>
      </c>
      <c r="K5346" s="104" t="s">
        <v>78</v>
      </c>
      <c r="L5346" s="104" t="s">
        <v>299</v>
      </c>
      <c r="M5346" s="104" t="s">
        <v>361</v>
      </c>
      <c r="N5346" s="104"/>
      <c r="O5346" s="106" t="str">
        <f>A5345</f>
        <v>17750</v>
      </c>
      <c r="P5346" s="111" t="s">
        <v>300</v>
      </c>
      <c r="Q5346" s="153">
        <v>0.2951388888888889</v>
      </c>
      <c r="R5346" s="153">
        <v>0.33680555555555558</v>
      </c>
      <c r="S5346" s="153">
        <v>4.1666666666666657E-2</v>
      </c>
      <c r="T5346" s="153">
        <v>0.2951388888888889</v>
      </c>
      <c r="U5346" s="153">
        <v>0.33680555555555558</v>
      </c>
      <c r="V5346" s="153">
        <f>IF(ISBLANK(T5346),"",Tabella2[[#This Row],[ACT STOP]]-Tabella2[[#This Row],[ACT START]])</f>
        <v>4.1666666666666685E-2</v>
      </c>
      <c r="W5346" s="104" t="s">
        <v>122</v>
      </c>
      <c r="X5346" s="104" t="s">
        <v>91</v>
      </c>
      <c r="Y5346" s="110"/>
      <c r="Z5346" s="106"/>
      <c r="AA5346" s="104"/>
      <c r="AB5346" s="107"/>
      <c r="AC5346" s="72">
        <v>1</v>
      </c>
      <c r="AH5346" s="70"/>
      <c r="AI5346" s="70"/>
      <c r="AJ5346">
        <v>0</v>
      </c>
      <c r="AL5346" s="70"/>
      <c r="BM5346" s="135">
        <v>0.2951388888888889</v>
      </c>
      <c r="BN5346" s="136">
        <v>0.33680555555555558</v>
      </c>
      <c r="BO5346" s="101"/>
      <c r="BR5346" s="109" t="str">
        <f t="shared" si="83"/>
        <v>SH-25-5335</v>
      </c>
      <c r="BS5346" s="109" t="s">
        <v>318</v>
      </c>
      <c r="BT5346" t="s">
        <v>122</v>
      </c>
      <c r="BU5346" t="s">
        <v>302</v>
      </c>
    </row>
    <row r="5347" spans="1:73" hidden="1">
      <c r="A5347" s="103" t="s">
        <v>11078</v>
      </c>
      <c r="B5347" s="102">
        <v>45922</v>
      </c>
      <c r="C5347" s="104">
        <f>_xlfn.ISOWEEKNUM(Tabella2[[#This Row],[Date]])</f>
        <v>39</v>
      </c>
      <c r="D5347" s="104" t="s">
        <v>860</v>
      </c>
      <c r="E5347" s="104" t="s">
        <v>284</v>
      </c>
      <c r="F5347" s="104">
        <v>80</v>
      </c>
      <c r="G5347" s="104" t="s">
        <v>284</v>
      </c>
      <c r="H5347" s="105">
        <v>9</v>
      </c>
      <c r="I5347" s="104"/>
      <c r="J5347" s="104" t="s">
        <v>258</v>
      </c>
      <c r="K5347" s="104" t="s">
        <v>83</v>
      </c>
      <c r="L5347" s="104" t="s">
        <v>259</v>
      </c>
      <c r="M5347" s="104" t="s">
        <v>1846</v>
      </c>
      <c r="N5347" s="104"/>
      <c r="O5347" s="106"/>
      <c r="P5347" s="111" t="s">
        <v>1858</v>
      </c>
      <c r="Q5347" s="153" t="s">
        <v>307</v>
      </c>
      <c r="R5347" s="153" t="s">
        <v>308</v>
      </c>
      <c r="S5347" s="153">
        <v>4.1666666666666657E-2</v>
      </c>
      <c r="T5347" s="153" t="s">
        <v>307</v>
      </c>
      <c r="U5347" s="153" t="s">
        <v>308</v>
      </c>
      <c r="V5347" s="153">
        <f>IF(ISBLANK(T5347),"",Tabella2[[#This Row],[ACT STOP]]-Tabella2[[#This Row],[ACT START]])</f>
        <v>4.1666666666666685E-2</v>
      </c>
      <c r="W5347" s="104" t="s">
        <v>92</v>
      </c>
      <c r="X5347" s="104" t="s">
        <v>91</v>
      </c>
      <c r="Y5347" s="19" t="s">
        <v>11079</v>
      </c>
      <c r="Z5347" s="106"/>
      <c r="AA5347" s="104"/>
      <c r="AB5347" s="107"/>
      <c r="AC5347" s="72">
        <v>1</v>
      </c>
      <c r="AH5347" s="70"/>
      <c r="AI5347" s="70"/>
      <c r="AJ5347">
        <v>0</v>
      </c>
      <c r="AL5347" s="70"/>
      <c r="BM5347" s="135" t="s">
        <v>307</v>
      </c>
      <c r="BN5347" s="136" t="s">
        <v>308</v>
      </c>
      <c r="BO5347" s="101"/>
      <c r="BR5347" s="109" t="str">
        <f t="shared" si="83"/>
        <v>SH-25-5336</v>
      </c>
      <c r="BS5347" s="109" t="s">
        <v>339</v>
      </c>
      <c r="BT5347" t="s">
        <v>92</v>
      </c>
      <c r="BU5347" t="s">
        <v>11080</v>
      </c>
    </row>
    <row r="5348" spans="1:73" hidden="1">
      <c r="A5348" s="103" t="s">
        <v>11081</v>
      </c>
      <c r="B5348" s="102">
        <v>45922</v>
      </c>
      <c r="C5348" s="104">
        <f>_xlfn.ISOWEEKNUM(Tabella2[[#This Row],[Date]])</f>
        <v>39</v>
      </c>
      <c r="D5348" s="104" t="s">
        <v>13714</v>
      </c>
      <c r="E5348" s="104" t="s">
        <v>284</v>
      </c>
      <c r="F5348" s="104">
        <v>48</v>
      </c>
      <c r="G5348" s="104" t="s">
        <v>257</v>
      </c>
      <c r="H5348" s="105">
        <v>12</v>
      </c>
      <c r="I5348" s="104"/>
      <c r="J5348" s="104" t="s">
        <v>258</v>
      </c>
      <c r="K5348" s="104" t="s">
        <v>80</v>
      </c>
      <c r="L5348" s="104" t="s">
        <v>259</v>
      </c>
      <c r="M5348" s="104" t="s">
        <v>386</v>
      </c>
      <c r="N5348" s="104"/>
      <c r="O5348" s="106"/>
      <c r="P5348" s="111" t="s">
        <v>4392</v>
      </c>
      <c r="Q5348" s="153" t="s">
        <v>307</v>
      </c>
      <c r="R5348" s="153" t="s">
        <v>308</v>
      </c>
      <c r="S5348" s="153">
        <v>4.1666666666666657E-2</v>
      </c>
      <c r="T5348" s="153" t="s">
        <v>307</v>
      </c>
      <c r="U5348" s="153" t="s">
        <v>308</v>
      </c>
      <c r="V5348" s="153">
        <f>IF(ISBLANK(T5348),"",Tabella2[[#This Row],[ACT STOP]]-Tabella2[[#This Row],[ACT START]])</f>
        <v>4.1666666666666685E-2</v>
      </c>
      <c r="W5348" s="104" t="s">
        <v>92</v>
      </c>
      <c r="X5348" s="104" t="s">
        <v>91</v>
      </c>
      <c r="Y5348" s="110"/>
      <c r="Z5348" s="106"/>
      <c r="AA5348" s="104"/>
      <c r="AB5348" s="107"/>
      <c r="AC5348" s="72">
        <v>1</v>
      </c>
      <c r="AH5348" s="70"/>
      <c r="AI5348" s="70"/>
      <c r="AJ5348">
        <v>0</v>
      </c>
      <c r="AL5348" s="70"/>
      <c r="BM5348" s="135" t="s">
        <v>307</v>
      </c>
      <c r="BN5348" s="136" t="s">
        <v>308</v>
      </c>
      <c r="BO5348" s="101"/>
      <c r="BR5348" s="109" t="str">
        <f t="shared" si="83"/>
        <v>SH-25-5337</v>
      </c>
      <c r="BS5348" s="109" t="s">
        <v>266</v>
      </c>
      <c r="BT5348" t="s">
        <v>92</v>
      </c>
      <c r="BU5348" t="s">
        <v>11082</v>
      </c>
    </row>
    <row r="5349" spans="1:73" hidden="1">
      <c r="A5349" s="103" t="s">
        <v>11083</v>
      </c>
      <c r="B5349" s="102">
        <v>45922</v>
      </c>
      <c r="C5349" s="104">
        <f>_xlfn.ISOWEEKNUM(Tabella2[[#This Row],[Date]])</f>
        <v>39</v>
      </c>
      <c r="D5349" s="104" t="s">
        <v>698</v>
      </c>
      <c r="E5349" s="104" t="s">
        <v>284</v>
      </c>
      <c r="F5349" s="104">
        <v>50</v>
      </c>
      <c r="G5349" s="104" t="s">
        <v>284</v>
      </c>
      <c r="H5349" s="105">
        <v>23</v>
      </c>
      <c r="I5349" s="104"/>
      <c r="J5349" s="104" t="s">
        <v>258</v>
      </c>
      <c r="K5349" s="104" t="s">
        <v>81</v>
      </c>
      <c r="L5349" s="104" t="s">
        <v>259</v>
      </c>
      <c r="M5349" s="104" t="s">
        <v>386</v>
      </c>
      <c r="N5349" s="104"/>
      <c r="O5349" s="106"/>
      <c r="P5349" s="111" t="s">
        <v>4392</v>
      </c>
      <c r="Q5349" s="153" t="s">
        <v>307</v>
      </c>
      <c r="R5349" s="153" t="s">
        <v>308</v>
      </c>
      <c r="S5349" s="153">
        <v>4.1666666666666657E-2</v>
      </c>
      <c r="T5349" s="153" t="s">
        <v>307</v>
      </c>
      <c r="U5349" s="153" t="s">
        <v>308</v>
      </c>
      <c r="V5349" s="153">
        <f>IF(ISBLANK(T5349),"",Tabella2[[#This Row],[ACT STOP]]-Tabella2[[#This Row],[ACT START]])</f>
        <v>4.1666666666666685E-2</v>
      </c>
      <c r="W5349" s="104" t="s">
        <v>92</v>
      </c>
      <c r="X5349" s="104" t="s">
        <v>91</v>
      </c>
      <c r="Y5349" s="110"/>
      <c r="Z5349" s="106"/>
      <c r="AA5349" s="104"/>
      <c r="AB5349" s="107"/>
      <c r="AC5349" s="72">
        <v>1</v>
      </c>
      <c r="AH5349" s="70"/>
      <c r="AI5349" s="70"/>
      <c r="AJ5349">
        <v>0</v>
      </c>
      <c r="AL5349" s="70"/>
      <c r="BM5349" s="135" t="s">
        <v>307</v>
      </c>
      <c r="BN5349" s="136" t="s">
        <v>308</v>
      </c>
      <c r="BO5349" s="101"/>
      <c r="BR5349" s="109" t="str">
        <f t="shared" si="83"/>
        <v>SH-25-5338</v>
      </c>
      <c r="BS5349" s="109" t="s">
        <v>358</v>
      </c>
      <c r="BT5349" t="s">
        <v>92</v>
      </c>
      <c r="BU5349" t="s">
        <v>11084</v>
      </c>
    </row>
    <row r="5350" spans="1:73" hidden="1">
      <c r="A5350" s="103" t="s">
        <v>11085</v>
      </c>
      <c r="B5350" s="102">
        <v>45922</v>
      </c>
      <c r="C5350" s="104">
        <f>_xlfn.ISOWEEKNUM(Tabella2[[#This Row],[Date]])</f>
        <v>39</v>
      </c>
      <c r="D5350" s="104" t="s">
        <v>9743</v>
      </c>
      <c r="E5350" s="104" t="s">
        <v>256</v>
      </c>
      <c r="F5350" s="104">
        <v>79</v>
      </c>
      <c r="G5350" s="104" t="s">
        <v>257</v>
      </c>
      <c r="H5350" s="105">
        <v>13</v>
      </c>
      <c r="I5350" s="104"/>
      <c r="J5350" s="104" t="s">
        <v>258</v>
      </c>
      <c r="K5350" s="104" t="s">
        <v>77</v>
      </c>
      <c r="L5350" s="104" t="s">
        <v>259</v>
      </c>
      <c r="M5350" s="104" t="s">
        <v>276</v>
      </c>
      <c r="N5350" s="104"/>
      <c r="O5350" s="106"/>
      <c r="P5350" s="111" t="s">
        <v>510</v>
      </c>
      <c r="Q5350" s="153" t="s">
        <v>307</v>
      </c>
      <c r="R5350" s="153" t="s">
        <v>308</v>
      </c>
      <c r="S5350" s="153">
        <v>4.1666666666666657E-2</v>
      </c>
      <c r="T5350" s="153" t="s">
        <v>307</v>
      </c>
      <c r="U5350" s="153" t="s">
        <v>308</v>
      </c>
      <c r="V5350" s="153">
        <f>IF(ISBLANK(T5350),"",Tabella2[[#This Row],[ACT STOP]]-Tabella2[[#This Row],[ACT START]])</f>
        <v>4.1666666666666685E-2</v>
      </c>
      <c r="W5350" s="104" t="s">
        <v>92</v>
      </c>
      <c r="X5350" s="104" t="s">
        <v>91</v>
      </c>
      <c r="Y5350" s="110"/>
      <c r="Z5350" s="106"/>
      <c r="AA5350" s="104"/>
      <c r="AB5350" s="107"/>
      <c r="AC5350" s="72">
        <v>1</v>
      </c>
      <c r="AH5350" s="70"/>
      <c r="AI5350" s="70"/>
      <c r="AJ5350">
        <v>0</v>
      </c>
      <c r="AL5350" s="70"/>
      <c r="BM5350" s="135" t="s">
        <v>307</v>
      </c>
      <c r="BN5350" s="136" t="s">
        <v>308</v>
      </c>
      <c r="BO5350" s="101"/>
      <c r="BR5350" s="109" t="str">
        <f t="shared" si="83"/>
        <v>SH-25-5339</v>
      </c>
      <c r="BS5350" s="109" t="s">
        <v>427</v>
      </c>
      <c r="BT5350" t="s">
        <v>92</v>
      </c>
      <c r="BU5350" t="s">
        <v>11086</v>
      </c>
    </row>
    <row r="5351" spans="1:73" hidden="1">
      <c r="A5351" s="103" t="s">
        <v>11087</v>
      </c>
      <c r="B5351" s="102">
        <v>45922</v>
      </c>
      <c r="C5351" s="104">
        <f>_xlfn.ISOWEEKNUM(Tabella2[[#This Row],[Date]])</f>
        <v>39</v>
      </c>
      <c r="D5351" s="104" t="s">
        <v>255</v>
      </c>
      <c r="E5351" s="104" t="s">
        <v>256</v>
      </c>
      <c r="F5351" s="104">
        <v>40</v>
      </c>
      <c r="G5351" s="104" t="s">
        <v>257</v>
      </c>
      <c r="H5351" s="105">
        <v>17</v>
      </c>
      <c r="I5351" s="104" t="s">
        <v>258</v>
      </c>
      <c r="J5351" s="104"/>
      <c r="K5351" s="104" t="s">
        <v>79</v>
      </c>
      <c r="L5351" s="104" t="s">
        <v>299</v>
      </c>
      <c r="M5351" s="104" t="s">
        <v>361</v>
      </c>
      <c r="N5351" s="104"/>
      <c r="O5351" s="106" t="str">
        <f>A5352</f>
        <v>17757</v>
      </c>
      <c r="P5351" s="111" t="s">
        <v>2108</v>
      </c>
      <c r="Q5351" s="153" t="s">
        <v>330</v>
      </c>
      <c r="R5351" s="153" t="s">
        <v>331</v>
      </c>
      <c r="S5351" s="153">
        <v>4.1666666666666657E-2</v>
      </c>
      <c r="T5351" s="153" t="s">
        <v>330</v>
      </c>
      <c r="U5351" s="153" t="s">
        <v>331</v>
      </c>
      <c r="V5351" s="153">
        <f>IF(ISBLANK(T5351),"",Tabella2[[#This Row],[ACT STOP]]-Tabella2[[#This Row],[ACT START]])</f>
        <v>4.1666666666666685E-2</v>
      </c>
      <c r="W5351" s="104" t="s">
        <v>92</v>
      </c>
      <c r="X5351" s="104" t="s">
        <v>91</v>
      </c>
      <c r="Y5351" s="110"/>
      <c r="Z5351" s="106"/>
      <c r="AA5351" s="104"/>
      <c r="AB5351" s="107"/>
      <c r="AC5351" s="72">
        <v>1</v>
      </c>
      <c r="AH5351" s="70"/>
      <c r="AI5351" s="70"/>
      <c r="AJ5351">
        <v>0</v>
      </c>
      <c r="AL5351" s="70"/>
      <c r="BL5351" t="s">
        <v>453</v>
      </c>
      <c r="BM5351" s="135" t="s">
        <v>330</v>
      </c>
      <c r="BN5351" s="136" t="s">
        <v>331</v>
      </c>
      <c r="BO5351" s="101"/>
      <c r="BR5351" s="109" t="str">
        <f t="shared" si="83"/>
        <v>SH-25-5340</v>
      </c>
      <c r="BS5351" s="109" t="s">
        <v>393</v>
      </c>
      <c r="BT5351" t="s">
        <v>92</v>
      </c>
      <c r="BU5351" t="s">
        <v>11088</v>
      </c>
    </row>
    <row r="5352" spans="1:73" hidden="1">
      <c r="A5352" s="103" t="s">
        <v>11089</v>
      </c>
      <c r="B5352" s="102">
        <v>45922</v>
      </c>
      <c r="C5352" s="104">
        <f>_xlfn.ISOWEEKNUM(Tabella2[[#This Row],[Date]])</f>
        <v>39</v>
      </c>
      <c r="D5352" s="104" t="s">
        <v>195</v>
      </c>
      <c r="E5352" s="104" t="s">
        <v>298</v>
      </c>
      <c r="F5352" s="104"/>
      <c r="G5352" s="104" t="s">
        <v>257</v>
      </c>
      <c r="H5352" s="105">
        <v>9</v>
      </c>
      <c r="I5352" s="104"/>
      <c r="J5352" s="104" t="s">
        <v>258</v>
      </c>
      <c r="K5352" s="104" t="s">
        <v>78</v>
      </c>
      <c r="L5352" s="104" t="s">
        <v>299</v>
      </c>
      <c r="M5352" s="104" t="s">
        <v>361</v>
      </c>
      <c r="N5352" s="104"/>
      <c r="O5352" s="106" t="str">
        <f>A5351</f>
        <v>17756</v>
      </c>
      <c r="P5352" s="111" t="s">
        <v>300</v>
      </c>
      <c r="Q5352" s="153">
        <v>0.3576388888888889</v>
      </c>
      <c r="R5352" s="153">
        <v>0.39930555555555558</v>
      </c>
      <c r="S5352" s="153">
        <v>4.1666666666666657E-2</v>
      </c>
      <c r="T5352" s="153" t="s">
        <v>330</v>
      </c>
      <c r="U5352" s="153" t="s">
        <v>331</v>
      </c>
      <c r="V5352" s="153">
        <f>IF(ISBLANK(T5352),"",Tabella2[[#This Row],[ACT STOP]]-Tabella2[[#This Row],[ACT START]])</f>
        <v>4.1666666666666685E-2</v>
      </c>
      <c r="W5352" s="104" t="s">
        <v>122</v>
      </c>
      <c r="X5352" s="104" t="s">
        <v>91</v>
      </c>
      <c r="Y5352" s="110"/>
      <c r="Z5352" s="106"/>
      <c r="AA5352" s="104"/>
      <c r="AB5352" s="107"/>
      <c r="AC5352" s="72">
        <v>1</v>
      </c>
      <c r="AH5352" s="70"/>
      <c r="AI5352" s="70"/>
      <c r="AJ5352">
        <v>0</v>
      </c>
      <c r="AL5352" s="70"/>
      <c r="BM5352" s="135" t="s">
        <v>330</v>
      </c>
      <c r="BN5352" s="136" t="s">
        <v>331</v>
      </c>
      <c r="BO5352" s="101"/>
      <c r="BR5352" s="109" t="str">
        <f t="shared" si="83"/>
        <v>SH-25-5341</v>
      </c>
      <c r="BS5352" s="109" t="s">
        <v>318</v>
      </c>
      <c r="BT5352" t="s">
        <v>122</v>
      </c>
      <c r="BU5352" t="s">
        <v>302</v>
      </c>
    </row>
    <row r="5353" spans="1:73" hidden="1">
      <c r="A5353" s="103" t="s">
        <v>11090</v>
      </c>
      <c r="B5353" s="102">
        <v>45922</v>
      </c>
      <c r="C5353" s="104">
        <f>_xlfn.ISOWEEKNUM(Tabella2[[#This Row],[Date]])</f>
        <v>39</v>
      </c>
      <c r="D5353" s="104" t="s">
        <v>763</v>
      </c>
      <c r="E5353" s="104" t="s">
        <v>256</v>
      </c>
      <c r="F5353" s="104">
        <v>63</v>
      </c>
      <c r="G5353" s="104" t="s">
        <v>257</v>
      </c>
      <c r="H5353" s="105">
        <v>2</v>
      </c>
      <c r="I5353" s="104"/>
      <c r="J5353" s="104" t="s">
        <v>258</v>
      </c>
      <c r="K5353" s="104" t="s">
        <v>83</v>
      </c>
      <c r="L5353" s="104" t="s">
        <v>299</v>
      </c>
      <c r="M5353" s="104" t="s">
        <v>361</v>
      </c>
      <c r="N5353" s="104"/>
      <c r="O5353" s="106" t="str">
        <f>A5354</f>
        <v>17759</v>
      </c>
      <c r="P5353" s="111" t="s">
        <v>2156</v>
      </c>
      <c r="Q5353" s="153" t="s">
        <v>330</v>
      </c>
      <c r="R5353" s="153" t="s">
        <v>331</v>
      </c>
      <c r="S5353" s="153">
        <v>4.1666666666666657E-2</v>
      </c>
      <c r="T5353" s="153">
        <v>0.35416666666666669</v>
      </c>
      <c r="U5353" s="153">
        <v>0.39583333333333331</v>
      </c>
      <c r="V5353" s="153">
        <f>IF(ISBLANK(T5353),"",Tabella2[[#This Row],[ACT STOP]]-Tabella2[[#This Row],[ACT START]])</f>
        <v>4.166666666666663E-2</v>
      </c>
      <c r="W5353" s="104" t="s">
        <v>92</v>
      </c>
      <c r="X5353" s="104" t="s">
        <v>91</v>
      </c>
      <c r="Y5353" s="110"/>
      <c r="Z5353" s="106"/>
      <c r="AA5353" s="104"/>
      <c r="AB5353" s="107"/>
      <c r="AC5353" s="72">
        <v>1</v>
      </c>
      <c r="AH5353" s="70"/>
      <c r="AI5353" s="70"/>
      <c r="AJ5353">
        <v>0</v>
      </c>
      <c r="AL5353" s="70"/>
      <c r="BM5353" s="135">
        <v>0.35416666666666669</v>
      </c>
      <c r="BN5353" s="136">
        <v>0.39583333333333331</v>
      </c>
      <c r="BO5353" s="101"/>
      <c r="BR5353" s="109" t="str">
        <f t="shared" si="83"/>
        <v>SH-25-5342</v>
      </c>
      <c r="BS5353" s="109" t="s">
        <v>368</v>
      </c>
      <c r="BT5353" t="s">
        <v>92</v>
      </c>
      <c r="BU5353" t="s">
        <v>11091</v>
      </c>
    </row>
    <row r="5354" spans="1:73" hidden="1">
      <c r="A5354" s="103" t="s">
        <v>11092</v>
      </c>
      <c r="B5354" s="102">
        <v>45922</v>
      </c>
      <c r="C5354" s="104">
        <f>_xlfn.ISOWEEKNUM(Tabella2[[#This Row],[Date]])</f>
        <v>39</v>
      </c>
      <c r="D5354" s="104" t="s">
        <v>195</v>
      </c>
      <c r="E5354" s="104" t="s">
        <v>298</v>
      </c>
      <c r="F5354" s="104"/>
      <c r="G5354" s="104" t="s">
        <v>257</v>
      </c>
      <c r="H5354" s="105">
        <v>25</v>
      </c>
      <c r="I5354" s="104"/>
      <c r="J5354" s="104" t="s">
        <v>258</v>
      </c>
      <c r="K5354" s="104" t="s">
        <v>80</v>
      </c>
      <c r="L5354" s="104" t="s">
        <v>299</v>
      </c>
      <c r="M5354" s="104" t="s">
        <v>361</v>
      </c>
      <c r="N5354" s="104"/>
      <c r="O5354" s="106" t="str">
        <f>A5353</f>
        <v>17758</v>
      </c>
      <c r="P5354" s="111" t="s">
        <v>300</v>
      </c>
      <c r="Q5354" s="153">
        <v>0.3576388888888889</v>
      </c>
      <c r="R5354" s="153">
        <v>0.39930555555555558</v>
      </c>
      <c r="S5354" s="153">
        <v>4.1666666666666657E-2</v>
      </c>
      <c r="T5354" s="153">
        <v>0.35416666666666669</v>
      </c>
      <c r="U5354" s="153">
        <v>0.39583333333333331</v>
      </c>
      <c r="V5354" s="153">
        <f>IF(ISBLANK(T5354),"",Tabella2[[#This Row],[ACT STOP]]-Tabella2[[#This Row],[ACT START]])</f>
        <v>4.166666666666663E-2</v>
      </c>
      <c r="W5354" s="104" t="s">
        <v>122</v>
      </c>
      <c r="X5354" s="104" t="s">
        <v>91</v>
      </c>
      <c r="Y5354" s="110"/>
      <c r="Z5354" s="106"/>
      <c r="AA5354" s="104"/>
      <c r="AB5354" s="107"/>
      <c r="AC5354" s="72">
        <v>1</v>
      </c>
      <c r="AH5354" s="70"/>
      <c r="AI5354" s="70"/>
      <c r="AJ5354">
        <v>0</v>
      </c>
      <c r="AL5354" s="70"/>
      <c r="BM5354" s="135">
        <v>0.35416666666666669</v>
      </c>
      <c r="BN5354" s="136">
        <v>0.39583333333333331</v>
      </c>
      <c r="BO5354" s="101"/>
      <c r="BR5354" s="109" t="str">
        <f t="shared" si="83"/>
        <v>SH-25-5343</v>
      </c>
      <c r="BS5354" s="109" t="s">
        <v>867</v>
      </c>
      <c r="BT5354" t="s">
        <v>122</v>
      </c>
      <c r="BU5354" t="s">
        <v>302</v>
      </c>
    </row>
    <row r="5355" spans="1:73" hidden="1">
      <c r="A5355" s="103" t="s">
        <v>11093</v>
      </c>
      <c r="B5355" s="102">
        <v>45922</v>
      </c>
      <c r="C5355" s="104">
        <f>_xlfn.ISOWEEKNUM(Tabella2[[#This Row],[Date]])</f>
        <v>39</v>
      </c>
      <c r="D5355" s="104" t="s">
        <v>9764</v>
      </c>
      <c r="E5355" s="104" t="s">
        <v>284</v>
      </c>
      <c r="F5355" s="104">
        <v>78</v>
      </c>
      <c r="G5355" s="104" t="s">
        <v>257</v>
      </c>
      <c r="H5355" s="105">
        <v>10</v>
      </c>
      <c r="I5355" s="104"/>
      <c r="J5355" s="104" t="s">
        <v>258</v>
      </c>
      <c r="K5355" s="104" t="s">
        <v>81</v>
      </c>
      <c r="L5355" s="104" t="s">
        <v>259</v>
      </c>
      <c r="M5355" s="104" t="s">
        <v>276</v>
      </c>
      <c r="N5355" s="104"/>
      <c r="O5355" s="106"/>
      <c r="P5355" s="111" t="s">
        <v>467</v>
      </c>
      <c r="Q5355" s="153" t="s">
        <v>330</v>
      </c>
      <c r="R5355" s="153" t="s">
        <v>331</v>
      </c>
      <c r="S5355" s="153">
        <v>4.1666666666666657E-2</v>
      </c>
      <c r="T5355" s="153" t="s">
        <v>330</v>
      </c>
      <c r="U5355" s="153" t="s">
        <v>331</v>
      </c>
      <c r="V5355" s="153">
        <f>IF(ISBLANK(T5355),"",Tabella2[[#This Row],[ACT STOP]]-Tabella2[[#This Row],[ACT START]])</f>
        <v>4.1666666666666685E-2</v>
      </c>
      <c r="W5355" s="104" t="s">
        <v>92</v>
      </c>
      <c r="X5355" s="104" t="s">
        <v>91</v>
      </c>
      <c r="Y5355" s="110"/>
      <c r="Z5355" s="106"/>
      <c r="AA5355" s="104"/>
      <c r="AB5355" s="107"/>
      <c r="AC5355" s="72">
        <v>1</v>
      </c>
      <c r="AH5355" s="70"/>
      <c r="AI5355" s="70"/>
      <c r="AJ5355">
        <v>0</v>
      </c>
      <c r="AL5355" s="70"/>
      <c r="BM5355" s="135" t="s">
        <v>330</v>
      </c>
      <c r="BN5355" s="136" t="s">
        <v>331</v>
      </c>
      <c r="BO5355" s="101"/>
      <c r="BR5355" s="109" t="str">
        <f t="shared" si="83"/>
        <v>SH-25-5344</v>
      </c>
      <c r="BS5355" s="109" t="s">
        <v>552</v>
      </c>
      <c r="BT5355" t="s">
        <v>92</v>
      </c>
      <c r="BU5355" t="s">
        <v>11094</v>
      </c>
    </row>
    <row r="5356" spans="1:73" hidden="1">
      <c r="A5356" s="103" t="s">
        <v>11095</v>
      </c>
      <c r="B5356" s="102">
        <v>45922</v>
      </c>
      <c r="C5356" s="104">
        <f>_xlfn.ISOWEEKNUM(Tabella2[[#This Row],[Date]])</f>
        <v>39</v>
      </c>
      <c r="D5356" s="104" t="s">
        <v>6621</v>
      </c>
      <c r="E5356" s="104" t="s">
        <v>284</v>
      </c>
      <c r="F5356" s="104">
        <v>82</v>
      </c>
      <c r="G5356" s="104" t="s">
        <v>257</v>
      </c>
      <c r="H5356" s="105">
        <v>5</v>
      </c>
      <c r="I5356" s="104"/>
      <c r="J5356" s="104" t="s">
        <v>258</v>
      </c>
      <c r="K5356" s="104" t="s">
        <v>77</v>
      </c>
      <c r="L5356" s="104" t="s">
        <v>259</v>
      </c>
      <c r="M5356" s="104" t="s">
        <v>276</v>
      </c>
      <c r="N5356" s="104"/>
      <c r="O5356" s="106"/>
      <c r="P5356" s="111" t="s">
        <v>1898</v>
      </c>
      <c r="Q5356" s="153" t="s">
        <v>330</v>
      </c>
      <c r="R5356" s="153" t="s">
        <v>331</v>
      </c>
      <c r="S5356" s="153">
        <v>4.1666666666666657E-2</v>
      </c>
      <c r="T5356" s="153" t="s">
        <v>330</v>
      </c>
      <c r="U5356" s="153" t="s">
        <v>331</v>
      </c>
      <c r="V5356" s="153">
        <f>IF(ISBLANK(T5356),"",Tabella2[[#This Row],[ACT STOP]]-Tabella2[[#This Row],[ACT START]])</f>
        <v>4.1666666666666685E-2</v>
      </c>
      <c r="W5356" s="104" t="s">
        <v>92</v>
      </c>
      <c r="X5356" s="104" t="s">
        <v>91</v>
      </c>
      <c r="Y5356" s="110"/>
      <c r="Z5356" s="106"/>
      <c r="AA5356" s="104"/>
      <c r="AB5356" s="107"/>
      <c r="AC5356" s="72">
        <v>1</v>
      </c>
      <c r="AH5356" s="70"/>
      <c r="AI5356" s="70"/>
      <c r="AJ5356">
        <v>0</v>
      </c>
      <c r="AL5356" s="70"/>
      <c r="BM5356" s="135" t="s">
        <v>330</v>
      </c>
      <c r="BN5356" s="136" t="s">
        <v>331</v>
      </c>
      <c r="BO5356" s="101"/>
      <c r="BR5356" s="109" t="str">
        <f t="shared" si="83"/>
        <v>SH-25-5345</v>
      </c>
      <c r="BS5356" s="109" t="s">
        <v>416</v>
      </c>
      <c r="BT5356" t="s">
        <v>92</v>
      </c>
      <c r="BU5356" t="s">
        <v>11096</v>
      </c>
    </row>
    <row r="5357" spans="1:73" hidden="1">
      <c r="A5357" s="103" t="s">
        <v>11097</v>
      </c>
      <c r="B5357" s="102">
        <v>45922</v>
      </c>
      <c r="C5357" s="104">
        <f>_xlfn.ISOWEEKNUM(Tabella2[[#This Row],[Date]])</f>
        <v>39</v>
      </c>
      <c r="D5357" s="104" t="s">
        <v>763</v>
      </c>
      <c r="E5357" s="104" t="s">
        <v>256</v>
      </c>
      <c r="F5357" s="104">
        <v>68</v>
      </c>
      <c r="G5357" s="104" t="s">
        <v>284</v>
      </c>
      <c r="H5357" s="105">
        <v>9</v>
      </c>
      <c r="I5357" s="104"/>
      <c r="J5357" s="104" t="s">
        <v>258</v>
      </c>
      <c r="K5357" s="104" t="s">
        <v>79</v>
      </c>
      <c r="L5357" s="104" t="s">
        <v>299</v>
      </c>
      <c r="M5357" s="104" t="s">
        <v>361</v>
      </c>
      <c r="N5357" s="104"/>
      <c r="O5357" s="106" t="str">
        <f>A5358</f>
        <v>17763</v>
      </c>
      <c r="P5357" s="111" t="s">
        <v>371</v>
      </c>
      <c r="Q5357" s="153" t="s">
        <v>336</v>
      </c>
      <c r="R5357" s="153" t="s">
        <v>337</v>
      </c>
      <c r="S5357" s="153">
        <v>4.1666666666666657E-2</v>
      </c>
      <c r="T5357" s="153" t="s">
        <v>336</v>
      </c>
      <c r="U5357" s="153" t="s">
        <v>337</v>
      </c>
      <c r="V5357" s="153">
        <f>IF(ISBLANK(T5357),"",Tabella2[[#This Row],[ACT STOP]]-Tabella2[[#This Row],[ACT START]])</f>
        <v>4.1666666666666685E-2</v>
      </c>
      <c r="W5357" s="104" t="s">
        <v>92</v>
      </c>
      <c r="X5357" s="104" t="s">
        <v>91</v>
      </c>
      <c r="Y5357" s="110"/>
      <c r="Z5357" s="106"/>
      <c r="AA5357" s="104"/>
      <c r="AB5357" s="107"/>
      <c r="AC5357" s="72">
        <v>1</v>
      </c>
      <c r="AH5357" s="70"/>
      <c r="AI5357" s="70"/>
      <c r="AJ5357">
        <v>0</v>
      </c>
      <c r="AL5357" s="70"/>
      <c r="BM5357" s="135" t="s">
        <v>336</v>
      </c>
      <c r="BN5357" s="136" t="s">
        <v>337</v>
      </c>
      <c r="BO5357" s="101"/>
      <c r="BR5357" s="109" t="str">
        <f t="shared" si="83"/>
        <v>SH-25-5346</v>
      </c>
      <c r="BS5357" s="109" t="s">
        <v>339</v>
      </c>
      <c r="BT5357" t="s">
        <v>92</v>
      </c>
      <c r="BU5357" t="s">
        <v>11098</v>
      </c>
    </row>
    <row r="5358" spans="1:73" hidden="1">
      <c r="A5358" s="103" t="s">
        <v>11099</v>
      </c>
      <c r="B5358" s="102">
        <v>45922</v>
      </c>
      <c r="C5358" s="104">
        <f>_xlfn.ISOWEEKNUM(Tabella2[[#This Row],[Date]])</f>
        <v>39</v>
      </c>
      <c r="D5358" s="104" t="s">
        <v>195</v>
      </c>
      <c r="E5358" s="104" t="s">
        <v>298</v>
      </c>
      <c r="F5358" s="104"/>
      <c r="G5358" s="104" t="s">
        <v>257</v>
      </c>
      <c r="H5358" s="105">
        <v>9</v>
      </c>
      <c r="I5358" s="104"/>
      <c r="J5358" s="104" t="s">
        <v>258</v>
      </c>
      <c r="K5358" s="104" t="s">
        <v>78</v>
      </c>
      <c r="L5358" s="104" t="s">
        <v>299</v>
      </c>
      <c r="M5358" s="104" t="s">
        <v>361</v>
      </c>
      <c r="N5358" s="104"/>
      <c r="O5358" s="106" t="str">
        <f>A5357</f>
        <v>17762</v>
      </c>
      <c r="P5358" s="111" t="s">
        <v>300</v>
      </c>
      <c r="Q5358" s="153">
        <v>0.4201388888888889</v>
      </c>
      <c r="R5358" s="153">
        <v>0.46180555555555558</v>
      </c>
      <c r="S5358" s="153">
        <v>4.1666666666666657E-2</v>
      </c>
      <c r="T5358" s="153" t="s">
        <v>336</v>
      </c>
      <c r="U5358" s="153" t="s">
        <v>337</v>
      </c>
      <c r="V5358" s="153">
        <f>IF(ISBLANK(T5358),"",Tabella2[[#This Row],[ACT STOP]]-Tabella2[[#This Row],[ACT START]])</f>
        <v>4.1666666666666685E-2</v>
      </c>
      <c r="W5358" s="104" t="s">
        <v>122</v>
      </c>
      <c r="X5358" s="104" t="s">
        <v>91</v>
      </c>
      <c r="Y5358" s="110"/>
      <c r="Z5358" s="106"/>
      <c r="AA5358" s="104"/>
      <c r="AB5358" s="107"/>
      <c r="AC5358" s="72">
        <v>1</v>
      </c>
      <c r="AH5358" s="70"/>
      <c r="AI5358" s="70"/>
      <c r="AJ5358">
        <v>0</v>
      </c>
      <c r="AL5358" s="70"/>
      <c r="BM5358" s="135" t="s">
        <v>336</v>
      </c>
      <c r="BN5358" s="136" t="s">
        <v>337</v>
      </c>
      <c r="BO5358" s="101"/>
      <c r="BR5358" s="109" t="str">
        <f t="shared" si="83"/>
        <v>SH-25-5347</v>
      </c>
      <c r="BS5358" s="109" t="s">
        <v>318</v>
      </c>
      <c r="BT5358" t="s">
        <v>122</v>
      </c>
      <c r="BU5358" t="s">
        <v>302</v>
      </c>
    </row>
    <row r="5359" spans="1:73" hidden="1">
      <c r="A5359" s="103" t="s">
        <v>11100</v>
      </c>
      <c r="B5359" s="102">
        <v>45922</v>
      </c>
      <c r="C5359" s="104">
        <f>_xlfn.ISOWEEKNUM(Tabella2[[#This Row],[Date]])</f>
        <v>39</v>
      </c>
      <c r="D5359" s="104" t="s">
        <v>763</v>
      </c>
      <c r="E5359" s="104" t="s">
        <v>256</v>
      </c>
      <c r="F5359" s="104">
        <v>66</v>
      </c>
      <c r="G5359" s="104" t="s">
        <v>257</v>
      </c>
      <c r="H5359" s="105">
        <v>12</v>
      </c>
      <c r="I5359" s="104"/>
      <c r="J5359" s="104" t="s">
        <v>258</v>
      </c>
      <c r="K5359" s="104" t="s">
        <v>83</v>
      </c>
      <c r="L5359" s="104" t="s">
        <v>299</v>
      </c>
      <c r="M5359" s="104" t="s">
        <v>361</v>
      </c>
      <c r="N5359" s="104"/>
      <c r="O5359" s="106" t="str">
        <f>A5360</f>
        <v>17765</v>
      </c>
      <c r="P5359" s="111" t="s">
        <v>371</v>
      </c>
      <c r="Q5359" s="153" t="s">
        <v>336</v>
      </c>
      <c r="R5359" s="153" t="s">
        <v>337</v>
      </c>
      <c r="S5359" s="153">
        <v>4.1666666666666657E-2</v>
      </c>
      <c r="T5359" s="153" t="s">
        <v>336</v>
      </c>
      <c r="U5359" s="153" t="s">
        <v>337</v>
      </c>
      <c r="V5359" s="153">
        <f>IF(ISBLANK(T5359),"",Tabella2[[#This Row],[ACT STOP]]-Tabella2[[#This Row],[ACT START]])</f>
        <v>4.1666666666666685E-2</v>
      </c>
      <c r="W5359" s="104" t="s">
        <v>92</v>
      </c>
      <c r="X5359" s="104" t="s">
        <v>91</v>
      </c>
      <c r="Y5359" s="110"/>
      <c r="Z5359" s="106"/>
      <c r="AA5359" s="104"/>
      <c r="AB5359" s="107"/>
      <c r="AC5359" s="72">
        <v>1</v>
      </c>
      <c r="AH5359" s="70"/>
      <c r="AI5359" s="70"/>
      <c r="AJ5359">
        <v>0</v>
      </c>
      <c r="AL5359" s="70"/>
      <c r="BM5359" s="135" t="s">
        <v>336</v>
      </c>
      <c r="BN5359" s="136" t="s">
        <v>337</v>
      </c>
      <c r="BO5359" s="101"/>
      <c r="BR5359" s="109" t="str">
        <f t="shared" si="83"/>
        <v>SH-25-5348</v>
      </c>
      <c r="BS5359" s="109" t="s">
        <v>266</v>
      </c>
      <c r="BT5359" t="s">
        <v>92</v>
      </c>
      <c r="BU5359" t="s">
        <v>11101</v>
      </c>
    </row>
    <row r="5360" spans="1:73" hidden="1">
      <c r="A5360" s="103" t="s">
        <v>11102</v>
      </c>
      <c r="B5360" s="102">
        <v>45922</v>
      </c>
      <c r="C5360" s="104">
        <f>_xlfn.ISOWEEKNUM(Tabella2[[#This Row],[Date]])</f>
        <v>39</v>
      </c>
      <c r="D5360" s="104" t="s">
        <v>195</v>
      </c>
      <c r="E5360" s="104" t="s">
        <v>298</v>
      </c>
      <c r="F5360" s="104"/>
      <c r="G5360" s="104" t="s">
        <v>257</v>
      </c>
      <c r="H5360" s="105">
        <v>1</v>
      </c>
      <c r="I5360" s="104"/>
      <c r="J5360" s="104" t="s">
        <v>258</v>
      </c>
      <c r="K5360" s="104" t="s">
        <v>80</v>
      </c>
      <c r="L5360" s="104" t="s">
        <v>299</v>
      </c>
      <c r="M5360" s="104" t="s">
        <v>361</v>
      </c>
      <c r="N5360" s="104"/>
      <c r="O5360" s="106" t="str">
        <f>A5359</f>
        <v>17764</v>
      </c>
      <c r="P5360" s="111" t="s">
        <v>300</v>
      </c>
      <c r="Q5360" s="153">
        <v>0.4201388888888889</v>
      </c>
      <c r="R5360" s="153">
        <v>0.46180555555555558</v>
      </c>
      <c r="S5360" s="153">
        <v>4.1666666666666657E-2</v>
      </c>
      <c r="T5360" s="153">
        <v>0.4201388888888889</v>
      </c>
      <c r="U5360" s="153">
        <v>0.46180555555555558</v>
      </c>
      <c r="V5360" s="153">
        <f>IF(ISBLANK(T5360),"",Tabella2[[#This Row],[ACT STOP]]-Tabella2[[#This Row],[ACT START]])</f>
        <v>4.1666666666666685E-2</v>
      </c>
      <c r="W5360" s="104" t="s">
        <v>122</v>
      </c>
      <c r="X5360" s="104" t="s">
        <v>91</v>
      </c>
      <c r="Y5360" s="110" t="s">
        <v>11103</v>
      </c>
      <c r="Z5360" s="106"/>
      <c r="AA5360" s="104"/>
      <c r="AB5360" s="107"/>
      <c r="AC5360" s="72">
        <v>1</v>
      </c>
      <c r="AH5360" s="70"/>
      <c r="AI5360" s="70"/>
      <c r="AJ5360">
        <v>0</v>
      </c>
      <c r="AL5360" s="70"/>
      <c r="BM5360" s="135">
        <v>0.4201388888888889</v>
      </c>
      <c r="BN5360" s="136">
        <v>0.46180555555555558</v>
      </c>
      <c r="BO5360" s="101"/>
      <c r="BR5360" s="109" t="str">
        <f t="shared" si="83"/>
        <v>SH-25-5349</v>
      </c>
      <c r="BS5360" s="109" t="s">
        <v>332</v>
      </c>
      <c r="BT5360" t="s">
        <v>122</v>
      </c>
      <c r="BU5360" t="s">
        <v>302</v>
      </c>
    </row>
    <row r="5361" spans="1:73" hidden="1">
      <c r="A5361" s="103" t="s">
        <v>11104</v>
      </c>
      <c r="B5361" s="102">
        <v>45922</v>
      </c>
      <c r="C5361" s="104">
        <f>_xlfn.ISOWEEKNUM(Tabella2[[#This Row],[Date]])</f>
        <v>39</v>
      </c>
      <c r="D5361" s="104" t="s">
        <v>6621</v>
      </c>
      <c r="E5361" s="104" t="s">
        <v>284</v>
      </c>
      <c r="F5361" s="104">
        <v>83</v>
      </c>
      <c r="G5361" s="104" t="s">
        <v>257</v>
      </c>
      <c r="H5361" s="105">
        <v>13</v>
      </c>
      <c r="I5361" s="104"/>
      <c r="J5361" s="104" t="s">
        <v>258</v>
      </c>
      <c r="K5361" s="104" t="s">
        <v>81</v>
      </c>
      <c r="L5361" s="104" t="s">
        <v>259</v>
      </c>
      <c r="M5361" s="104" t="s">
        <v>328</v>
      </c>
      <c r="N5361" s="104"/>
      <c r="O5361" s="106"/>
      <c r="P5361" s="111" t="s">
        <v>3689</v>
      </c>
      <c r="Q5361" s="153" t="s">
        <v>336</v>
      </c>
      <c r="R5361" s="153" t="s">
        <v>337</v>
      </c>
      <c r="S5361" s="153">
        <v>4.1666666666666657E-2</v>
      </c>
      <c r="T5361" s="153" t="s">
        <v>336</v>
      </c>
      <c r="U5361" s="153" t="s">
        <v>337</v>
      </c>
      <c r="V5361" s="153">
        <f>IF(ISBLANK(T5361),"",Tabella2[[#This Row],[ACT STOP]]-Tabella2[[#This Row],[ACT START]])</f>
        <v>4.1666666666666685E-2</v>
      </c>
      <c r="W5361" s="104" t="s">
        <v>92</v>
      </c>
      <c r="X5361" s="104" t="s">
        <v>91</v>
      </c>
      <c r="Y5361" s="110"/>
      <c r="Z5361" s="106"/>
      <c r="AA5361" s="104"/>
      <c r="AB5361" s="107"/>
      <c r="AC5361" s="72">
        <v>1</v>
      </c>
      <c r="AH5361" s="70"/>
      <c r="AI5361" s="70"/>
      <c r="AJ5361">
        <v>0</v>
      </c>
      <c r="AL5361" s="70"/>
      <c r="BM5361" s="135" t="s">
        <v>336</v>
      </c>
      <c r="BN5361" s="136" t="s">
        <v>337</v>
      </c>
      <c r="BO5361" s="101"/>
      <c r="BR5361" s="109" t="str">
        <f t="shared" si="83"/>
        <v>SH-25-5350</v>
      </c>
      <c r="BS5361" s="109" t="s">
        <v>427</v>
      </c>
      <c r="BT5361" t="s">
        <v>92</v>
      </c>
      <c r="BU5361" t="s">
        <v>11105</v>
      </c>
    </row>
    <row r="5362" spans="1:73" hidden="1">
      <c r="A5362" s="103" t="s">
        <v>11106</v>
      </c>
      <c r="B5362" s="102">
        <v>45922</v>
      </c>
      <c r="C5362" s="104">
        <f>_xlfn.ISOWEEKNUM(Tabella2[[#This Row],[Date]])</f>
        <v>39</v>
      </c>
      <c r="D5362" s="104" t="s">
        <v>6396</v>
      </c>
      <c r="E5362" s="104" t="s">
        <v>256</v>
      </c>
      <c r="F5362" s="104">
        <v>71</v>
      </c>
      <c r="G5362" s="104" t="s">
        <v>284</v>
      </c>
      <c r="H5362" s="105">
        <v>23</v>
      </c>
      <c r="I5362" s="104"/>
      <c r="J5362" s="104" t="s">
        <v>258</v>
      </c>
      <c r="K5362" s="104" t="s">
        <v>77</v>
      </c>
      <c r="L5362" s="104" t="s">
        <v>259</v>
      </c>
      <c r="M5362" s="104" t="s">
        <v>276</v>
      </c>
      <c r="N5362" s="104"/>
      <c r="O5362" s="106"/>
      <c r="P5362" s="111" t="s">
        <v>8294</v>
      </c>
      <c r="Q5362" s="153" t="s">
        <v>336</v>
      </c>
      <c r="R5362" s="153" t="s">
        <v>337</v>
      </c>
      <c r="S5362" s="153">
        <v>4.1666666666666657E-2</v>
      </c>
      <c r="T5362" s="153" t="s">
        <v>336</v>
      </c>
      <c r="U5362" s="153" t="s">
        <v>337</v>
      </c>
      <c r="V5362" s="153">
        <f>IF(ISBLANK(T5362),"",Tabella2[[#This Row],[ACT STOP]]-Tabella2[[#This Row],[ACT START]])</f>
        <v>4.1666666666666685E-2</v>
      </c>
      <c r="W5362" s="104" t="s">
        <v>92</v>
      </c>
      <c r="X5362" s="104" t="s">
        <v>91</v>
      </c>
      <c r="Y5362" s="110"/>
      <c r="Z5362" s="106"/>
      <c r="AA5362" s="104"/>
      <c r="AB5362" s="107"/>
      <c r="AC5362" s="72">
        <v>1</v>
      </c>
      <c r="AH5362" s="70"/>
      <c r="AI5362" s="70"/>
      <c r="AJ5362">
        <v>0</v>
      </c>
      <c r="AL5362" s="70"/>
      <c r="BM5362" s="135" t="s">
        <v>336</v>
      </c>
      <c r="BN5362" s="136" t="s">
        <v>337</v>
      </c>
      <c r="BO5362" s="101"/>
      <c r="BR5362" s="109" t="str">
        <f t="shared" si="83"/>
        <v>SH-25-5351</v>
      </c>
      <c r="BS5362" s="109" t="s">
        <v>358</v>
      </c>
      <c r="BT5362" t="s">
        <v>92</v>
      </c>
      <c r="BU5362" t="s">
        <v>11107</v>
      </c>
    </row>
    <row r="5363" spans="1:73" hidden="1">
      <c r="A5363" s="103" t="s">
        <v>11108</v>
      </c>
      <c r="B5363" s="102">
        <v>45922</v>
      </c>
      <c r="C5363" s="104">
        <f>_xlfn.ISOWEEKNUM(Tabella2[[#This Row],[Date]])</f>
        <v>39</v>
      </c>
      <c r="D5363" s="104" t="s">
        <v>817</v>
      </c>
      <c r="E5363" s="104" t="s">
        <v>284</v>
      </c>
      <c r="F5363" s="104">
        <v>72</v>
      </c>
      <c r="G5363" s="104" t="s">
        <v>257</v>
      </c>
      <c r="H5363" s="105">
        <v>25</v>
      </c>
      <c r="I5363" s="104"/>
      <c r="J5363" s="104" t="s">
        <v>258</v>
      </c>
      <c r="K5363" s="104" t="s">
        <v>79</v>
      </c>
      <c r="L5363" s="104" t="s">
        <v>299</v>
      </c>
      <c r="M5363" s="104" t="s">
        <v>361</v>
      </c>
      <c r="N5363" s="104"/>
      <c r="O5363" s="106" t="str">
        <f>A5364</f>
        <v>17769</v>
      </c>
      <c r="P5363" s="111" t="s">
        <v>2067</v>
      </c>
      <c r="Q5363" s="153" t="s">
        <v>349</v>
      </c>
      <c r="R5363" s="153" t="s">
        <v>350</v>
      </c>
      <c r="S5363" s="153">
        <v>4.1666666666666657E-2</v>
      </c>
      <c r="T5363" s="153">
        <v>0.4826388888888889</v>
      </c>
      <c r="U5363" s="153">
        <v>0.52430555555555558</v>
      </c>
      <c r="V5363" s="153">
        <f>IF(ISBLANK(T5363),"",Tabella2[[#This Row],[ACT STOP]]-Tabella2[[#This Row],[ACT START]])</f>
        <v>4.1666666666666685E-2</v>
      </c>
      <c r="W5363" s="104" t="s">
        <v>92</v>
      </c>
      <c r="X5363" s="104" t="s">
        <v>91</v>
      </c>
      <c r="Y5363" s="110"/>
      <c r="Z5363" s="106"/>
      <c r="AA5363" s="104"/>
      <c r="AB5363" s="107"/>
      <c r="AC5363" s="72">
        <v>1</v>
      </c>
      <c r="AH5363" s="70"/>
      <c r="AI5363" s="70"/>
      <c r="AJ5363">
        <v>0</v>
      </c>
      <c r="AL5363" s="70"/>
      <c r="BM5363" s="135">
        <v>0.4826388888888889</v>
      </c>
      <c r="BN5363" s="136">
        <v>0.52430555555555558</v>
      </c>
      <c r="BO5363" s="101"/>
      <c r="BR5363" s="109" t="str">
        <f t="shared" si="83"/>
        <v>SH-25-5352</v>
      </c>
      <c r="BS5363" s="109" t="s">
        <v>867</v>
      </c>
      <c r="BT5363" t="s">
        <v>92</v>
      </c>
      <c r="BU5363" t="s">
        <v>10938</v>
      </c>
    </row>
    <row r="5364" spans="1:73" hidden="1">
      <c r="A5364" s="103" t="s">
        <v>11109</v>
      </c>
      <c r="B5364" s="102">
        <v>45922</v>
      </c>
      <c r="C5364" s="104">
        <f>_xlfn.ISOWEEKNUM(Tabella2[[#This Row],[Date]])</f>
        <v>39</v>
      </c>
      <c r="D5364" s="104" t="s">
        <v>195</v>
      </c>
      <c r="E5364" s="104" t="s">
        <v>398</v>
      </c>
      <c r="F5364" s="104"/>
      <c r="G5364" s="104" t="s">
        <v>257</v>
      </c>
      <c r="H5364" s="105">
        <v>7</v>
      </c>
      <c r="I5364" s="104"/>
      <c r="J5364" s="104" t="s">
        <v>258</v>
      </c>
      <c r="K5364" s="104" t="s">
        <v>78</v>
      </c>
      <c r="L5364" s="104" t="s">
        <v>299</v>
      </c>
      <c r="M5364" s="104" t="s">
        <v>361</v>
      </c>
      <c r="N5364" s="104"/>
      <c r="O5364" s="106" t="str">
        <f>A5363</f>
        <v>17768</v>
      </c>
      <c r="P5364" s="111" t="s">
        <v>300</v>
      </c>
      <c r="Q5364" s="153">
        <v>0.4826388888888889</v>
      </c>
      <c r="R5364" s="153">
        <v>0.52430555555555558</v>
      </c>
      <c r="S5364" s="153">
        <v>4.1666666666666657E-2</v>
      </c>
      <c r="T5364" s="153">
        <v>0.4826388888888889</v>
      </c>
      <c r="U5364" s="153">
        <v>0.52430555555555558</v>
      </c>
      <c r="V5364" s="153">
        <f>IF(ISBLANK(T5364),"",Tabella2[[#This Row],[ACT STOP]]-Tabella2[[#This Row],[ACT START]])</f>
        <v>4.1666666666666685E-2</v>
      </c>
      <c r="W5364" s="104" t="s">
        <v>122</v>
      </c>
      <c r="X5364" s="104" t="s">
        <v>91</v>
      </c>
      <c r="Y5364" s="110"/>
      <c r="Z5364" s="106"/>
      <c r="AA5364" s="104"/>
      <c r="AB5364" s="107"/>
      <c r="AC5364" s="72">
        <v>1</v>
      </c>
      <c r="AH5364" s="70"/>
      <c r="AI5364" s="70"/>
      <c r="AJ5364">
        <v>0</v>
      </c>
      <c r="AL5364" s="70"/>
      <c r="BM5364" s="135">
        <v>0.4826388888888889</v>
      </c>
      <c r="BN5364" s="136">
        <v>0.52430555555555558</v>
      </c>
      <c r="BO5364" s="101"/>
      <c r="BR5364" s="109" t="str">
        <f t="shared" si="83"/>
        <v>SH-25-5353</v>
      </c>
      <c r="BS5364" s="109" t="s">
        <v>1241</v>
      </c>
      <c r="BT5364" t="s">
        <v>122</v>
      </c>
      <c r="BU5364" t="s">
        <v>399</v>
      </c>
    </row>
    <row r="5365" spans="1:73" hidden="1">
      <c r="A5365" s="103" t="s">
        <v>11110</v>
      </c>
      <c r="B5365" s="102">
        <v>45922</v>
      </c>
      <c r="C5365" s="104">
        <f>_xlfn.ISOWEEKNUM(Tabella2[[#This Row],[Date]])</f>
        <v>39</v>
      </c>
      <c r="D5365" s="104" t="s">
        <v>817</v>
      </c>
      <c r="E5365" s="104" t="s">
        <v>284</v>
      </c>
      <c r="F5365" s="104">
        <v>74</v>
      </c>
      <c r="G5365" s="104" t="s">
        <v>257</v>
      </c>
      <c r="H5365" s="105">
        <v>17</v>
      </c>
      <c r="I5365" s="104"/>
      <c r="J5365" s="104" t="s">
        <v>258</v>
      </c>
      <c r="K5365" s="104" t="s">
        <v>83</v>
      </c>
      <c r="L5365" s="104" t="s">
        <v>259</v>
      </c>
      <c r="M5365" s="104" t="s">
        <v>1846</v>
      </c>
      <c r="N5365" s="104"/>
      <c r="O5365" s="106"/>
      <c r="P5365" s="111" t="s">
        <v>1858</v>
      </c>
      <c r="Q5365" s="153" t="s">
        <v>349</v>
      </c>
      <c r="R5365" s="153" t="s">
        <v>350</v>
      </c>
      <c r="S5365" s="153">
        <v>4.1666666666666657E-2</v>
      </c>
      <c r="T5365" s="153" t="s">
        <v>349</v>
      </c>
      <c r="U5365" s="153" t="s">
        <v>350</v>
      </c>
      <c r="V5365" s="153">
        <f>IF(ISBLANK(T5365),"",Tabella2[[#This Row],[ACT STOP]]-Tabella2[[#This Row],[ACT START]])</f>
        <v>4.1666666666666685E-2</v>
      </c>
      <c r="W5365" s="104" t="s">
        <v>92</v>
      </c>
      <c r="X5365" s="104" t="s">
        <v>91</v>
      </c>
      <c r="Y5365" s="110"/>
      <c r="Z5365" s="106"/>
      <c r="AA5365" s="104"/>
      <c r="AB5365" s="107"/>
      <c r="AC5365" s="72">
        <v>1</v>
      </c>
      <c r="AH5365" s="70"/>
      <c r="AI5365" s="70"/>
      <c r="AJ5365">
        <v>0</v>
      </c>
      <c r="AL5365" s="70"/>
      <c r="BM5365" s="135" t="s">
        <v>349</v>
      </c>
      <c r="BN5365" s="136" t="s">
        <v>350</v>
      </c>
      <c r="BO5365" s="101"/>
      <c r="BR5365" s="109" t="str">
        <f t="shared" si="83"/>
        <v>SH-25-5354</v>
      </c>
      <c r="BS5365" s="109" t="s">
        <v>393</v>
      </c>
      <c r="BT5365" t="s">
        <v>92</v>
      </c>
      <c r="BU5365" t="s">
        <v>11111</v>
      </c>
    </row>
    <row r="5366" spans="1:73" hidden="1">
      <c r="A5366" s="103" t="s">
        <v>11112</v>
      </c>
      <c r="B5366" s="102">
        <v>45922</v>
      </c>
      <c r="C5366" s="104">
        <f>_xlfn.ISOWEEKNUM(Tabella2[[#This Row],[Date]])</f>
        <v>39</v>
      </c>
      <c r="D5366" s="104" t="s">
        <v>698</v>
      </c>
      <c r="E5366" s="104" t="s">
        <v>284</v>
      </c>
      <c r="F5366" s="104">
        <v>50</v>
      </c>
      <c r="G5366" s="104" t="s">
        <v>257</v>
      </c>
      <c r="H5366" s="105">
        <v>5</v>
      </c>
      <c r="I5366" s="104"/>
      <c r="J5366" s="104" t="s">
        <v>258</v>
      </c>
      <c r="K5366" s="104" t="s">
        <v>80</v>
      </c>
      <c r="L5366" s="104" t="s">
        <v>259</v>
      </c>
      <c r="M5366" s="104" t="s">
        <v>386</v>
      </c>
      <c r="N5366" s="104"/>
      <c r="O5366" s="106"/>
      <c r="P5366" s="111" t="s">
        <v>561</v>
      </c>
      <c r="Q5366" s="153" t="s">
        <v>349</v>
      </c>
      <c r="R5366" s="153" t="s">
        <v>350</v>
      </c>
      <c r="S5366" s="153">
        <v>4.1666666666666657E-2</v>
      </c>
      <c r="T5366" s="153" t="s">
        <v>349</v>
      </c>
      <c r="U5366" s="153">
        <v>0.51736111111111116</v>
      </c>
      <c r="V5366" s="153">
        <f>IF(ISBLANK(T5366),"",Tabella2[[#This Row],[ACT STOP]]-Tabella2[[#This Row],[ACT START]])</f>
        <v>3.4722222222222265E-2</v>
      </c>
      <c r="W5366" s="104" t="s">
        <v>92</v>
      </c>
      <c r="X5366" s="104" t="s">
        <v>91</v>
      </c>
      <c r="Y5366" s="110"/>
      <c r="Z5366" s="106"/>
      <c r="AA5366" s="104"/>
      <c r="AB5366" s="107"/>
      <c r="AC5366" s="72">
        <v>1</v>
      </c>
      <c r="AH5366" s="70"/>
      <c r="AI5366" s="70"/>
      <c r="AJ5366">
        <v>0</v>
      </c>
      <c r="AL5366" s="70"/>
      <c r="BM5366" s="135" t="s">
        <v>349</v>
      </c>
      <c r="BN5366" s="136">
        <v>0.51736111111111116</v>
      </c>
      <c r="BO5366" s="101"/>
      <c r="BR5366" s="109" t="str">
        <f t="shared" si="83"/>
        <v>SH-25-5355</v>
      </c>
      <c r="BS5366" s="109" t="s">
        <v>416</v>
      </c>
      <c r="BT5366" t="s">
        <v>92</v>
      </c>
      <c r="BU5366" t="s">
        <v>11113</v>
      </c>
    </row>
    <row r="5367" spans="1:73" hidden="1">
      <c r="A5367" s="103" t="s">
        <v>11114</v>
      </c>
      <c r="B5367" s="102">
        <v>45922</v>
      </c>
      <c r="C5367" s="104">
        <f>_xlfn.ISOWEEKNUM(Tabella2[[#This Row],[Date]])</f>
        <v>39</v>
      </c>
      <c r="D5367" s="104" t="s">
        <v>13714</v>
      </c>
      <c r="E5367" s="104" t="s">
        <v>284</v>
      </c>
      <c r="F5367" s="104">
        <v>48</v>
      </c>
      <c r="G5367" s="104" t="s">
        <v>257</v>
      </c>
      <c r="H5367" s="105">
        <v>10</v>
      </c>
      <c r="I5367" s="104"/>
      <c r="J5367" s="104" t="s">
        <v>258</v>
      </c>
      <c r="K5367" s="104" t="s">
        <v>81</v>
      </c>
      <c r="L5367" s="104" t="s">
        <v>259</v>
      </c>
      <c r="M5367" s="104" t="s">
        <v>386</v>
      </c>
      <c r="N5367" s="104"/>
      <c r="O5367" s="106"/>
      <c r="P5367" s="111" t="s">
        <v>561</v>
      </c>
      <c r="Q5367" s="153" t="s">
        <v>349</v>
      </c>
      <c r="R5367" s="153" t="s">
        <v>350</v>
      </c>
      <c r="S5367" s="153">
        <v>4.1666666666666657E-2</v>
      </c>
      <c r="T5367" s="153" t="s">
        <v>349</v>
      </c>
      <c r="U5367" s="153" t="s">
        <v>350</v>
      </c>
      <c r="V5367" s="153">
        <f>IF(ISBLANK(T5367),"",Tabella2[[#This Row],[ACT STOP]]-Tabella2[[#This Row],[ACT START]])</f>
        <v>4.1666666666666685E-2</v>
      </c>
      <c r="W5367" s="104" t="s">
        <v>92</v>
      </c>
      <c r="X5367" s="104" t="s">
        <v>91</v>
      </c>
      <c r="Y5367" s="110"/>
      <c r="Z5367" s="106"/>
      <c r="AA5367" s="104"/>
      <c r="AB5367" s="107"/>
      <c r="AC5367" s="72">
        <v>1</v>
      </c>
      <c r="AH5367" s="70"/>
      <c r="AI5367" s="70"/>
      <c r="AJ5367">
        <v>0</v>
      </c>
      <c r="AL5367" s="70"/>
      <c r="BM5367" s="135" t="s">
        <v>349</v>
      </c>
      <c r="BN5367" s="136" t="s">
        <v>350</v>
      </c>
      <c r="BO5367" s="101"/>
      <c r="BR5367" s="109" t="str">
        <f t="shared" si="83"/>
        <v>SH-25-5356</v>
      </c>
      <c r="BS5367" s="109" t="s">
        <v>552</v>
      </c>
      <c r="BT5367" t="s">
        <v>92</v>
      </c>
      <c r="BU5367" t="s">
        <v>11115</v>
      </c>
    </row>
    <row r="5368" spans="1:73" hidden="1">
      <c r="A5368" s="103" t="s">
        <v>11116</v>
      </c>
      <c r="B5368" s="102">
        <v>45922</v>
      </c>
      <c r="C5368" s="104">
        <f>_xlfn.ISOWEEKNUM(Tabella2[[#This Row],[Date]])</f>
        <v>39</v>
      </c>
      <c r="D5368" s="104" t="s">
        <v>6396</v>
      </c>
      <c r="E5368" s="104" t="s">
        <v>256</v>
      </c>
      <c r="F5368" s="104">
        <v>75</v>
      </c>
      <c r="G5368" s="104" t="s">
        <v>257</v>
      </c>
      <c r="H5368" s="105">
        <v>2</v>
      </c>
      <c r="I5368" s="104"/>
      <c r="J5368" s="104" t="s">
        <v>258</v>
      </c>
      <c r="K5368" s="104" t="s">
        <v>77</v>
      </c>
      <c r="L5368" s="104" t="s">
        <v>259</v>
      </c>
      <c r="M5368" s="104" t="s">
        <v>276</v>
      </c>
      <c r="N5368" s="104"/>
      <c r="O5368" s="106"/>
      <c r="P5368" s="111" t="s">
        <v>11117</v>
      </c>
      <c r="Q5368" s="153" t="s">
        <v>349</v>
      </c>
      <c r="R5368" s="153" t="s">
        <v>350</v>
      </c>
      <c r="S5368" s="153">
        <v>4.1666666666666657E-2</v>
      </c>
      <c r="T5368" s="153">
        <v>0.47916666666666669</v>
      </c>
      <c r="U5368" s="153">
        <v>0.53125</v>
      </c>
      <c r="V5368" s="153">
        <f>IF(ISBLANK(T5368),"",Tabella2[[#This Row],[ACT STOP]]-Tabella2[[#This Row],[ACT START]])</f>
        <v>5.2083333333333315E-2</v>
      </c>
      <c r="W5368" s="104" t="s">
        <v>92</v>
      </c>
      <c r="X5368" s="104" t="s">
        <v>91</v>
      </c>
      <c r="Y5368" s="110"/>
      <c r="Z5368" s="106"/>
      <c r="AA5368" s="104"/>
      <c r="AB5368" s="107"/>
      <c r="AC5368" s="72">
        <v>1</v>
      </c>
      <c r="AH5368" s="70"/>
      <c r="AI5368" s="70"/>
      <c r="AJ5368">
        <v>0</v>
      </c>
      <c r="AL5368" s="70"/>
      <c r="BM5368" s="135">
        <v>0.47916666666666669</v>
      </c>
      <c r="BN5368" s="136">
        <v>0.53125</v>
      </c>
      <c r="BO5368" s="101">
        <v>1.041666666666667E-2</v>
      </c>
      <c r="BQ5368" t="s">
        <v>102</v>
      </c>
      <c r="BR5368" s="109" t="str">
        <f t="shared" si="83"/>
        <v>SH-25-5357</v>
      </c>
      <c r="BS5368" s="109" t="s">
        <v>368</v>
      </c>
      <c r="BT5368" t="s">
        <v>92</v>
      </c>
      <c r="BU5368" t="s">
        <v>11118</v>
      </c>
    </row>
    <row r="5369" spans="1:73" hidden="1">
      <c r="A5369" s="103" t="s">
        <v>11119</v>
      </c>
      <c r="B5369" s="102">
        <v>45922</v>
      </c>
      <c r="C5369" s="104">
        <f>_xlfn.ISOWEEKNUM(Tabella2[[#This Row],[Date]])</f>
        <v>39</v>
      </c>
      <c r="D5369" s="104" t="s">
        <v>255</v>
      </c>
      <c r="E5369" s="104" t="s">
        <v>256</v>
      </c>
      <c r="F5369" s="104">
        <v>40</v>
      </c>
      <c r="G5369" s="104" t="s">
        <v>257</v>
      </c>
      <c r="H5369" s="105">
        <v>12</v>
      </c>
      <c r="I5369" s="104" t="s">
        <v>258</v>
      </c>
      <c r="J5369" s="104"/>
      <c r="K5369" s="104" t="s">
        <v>79</v>
      </c>
      <c r="L5369" s="104" t="s">
        <v>299</v>
      </c>
      <c r="M5369" s="104" t="s">
        <v>361</v>
      </c>
      <c r="N5369" s="104"/>
      <c r="O5369" s="106" t="str">
        <f>A5370</f>
        <v>17775</v>
      </c>
      <c r="P5369" s="111" t="s">
        <v>2156</v>
      </c>
      <c r="Q5369" s="153" t="s">
        <v>315</v>
      </c>
      <c r="R5369" s="153" t="s">
        <v>316</v>
      </c>
      <c r="S5369" s="153">
        <v>4.1666666666666657E-2</v>
      </c>
      <c r="T5369" s="153"/>
      <c r="U5369" s="153"/>
      <c r="V5369" s="153" t="str">
        <f>IF(ISBLANK(T5369),"",Tabella2[[#This Row],[ACT STOP]]-Tabella2[[#This Row],[ACT START]])</f>
        <v/>
      </c>
      <c r="W5369" s="104" t="s">
        <v>108</v>
      </c>
      <c r="X5369" s="104" t="s">
        <v>130</v>
      </c>
      <c r="Y5369" s="110"/>
      <c r="Z5369" s="106"/>
      <c r="AA5369" s="104"/>
      <c r="AB5369" s="107"/>
      <c r="AC5369" s="72">
        <v>0</v>
      </c>
      <c r="AH5369" s="70"/>
      <c r="AI5369" s="70"/>
      <c r="AJ5369">
        <v>0</v>
      </c>
      <c r="AL5369" s="70"/>
      <c r="BL5369" t="s">
        <v>11120</v>
      </c>
      <c r="BM5369" s="135">
        <v>0</v>
      </c>
      <c r="BN5369" s="136">
        <v>0</v>
      </c>
      <c r="BO5369" s="101"/>
      <c r="BR5369" s="109" t="str">
        <f t="shared" si="83"/>
        <v>SH-25-5358</v>
      </c>
      <c r="BS5369" s="109" t="s">
        <v>266</v>
      </c>
      <c r="BT5369" t="s">
        <v>108</v>
      </c>
      <c r="BU5369" t="s">
        <v>11121</v>
      </c>
    </row>
    <row r="5370" spans="1:73" hidden="1">
      <c r="A5370" s="103" t="s">
        <v>11122</v>
      </c>
      <c r="B5370" s="102">
        <v>45922</v>
      </c>
      <c r="C5370" s="104">
        <f>_xlfn.ISOWEEKNUM(Tabella2[[#This Row],[Date]])</f>
        <v>39</v>
      </c>
      <c r="D5370" s="104" t="s">
        <v>195</v>
      </c>
      <c r="E5370" s="104" t="s">
        <v>298</v>
      </c>
      <c r="F5370" s="104"/>
      <c r="G5370" s="104" t="s">
        <v>257</v>
      </c>
      <c r="H5370" s="105">
        <v>13</v>
      </c>
      <c r="I5370" s="104"/>
      <c r="J5370" s="104" t="s">
        <v>258</v>
      </c>
      <c r="K5370" s="104" t="s">
        <v>78</v>
      </c>
      <c r="L5370" s="104" t="s">
        <v>299</v>
      </c>
      <c r="M5370" s="104" t="s">
        <v>361</v>
      </c>
      <c r="N5370" s="104"/>
      <c r="O5370" s="106" t="str">
        <f>A5369</f>
        <v>17774</v>
      </c>
      <c r="P5370" s="111" t="s">
        <v>300</v>
      </c>
      <c r="Q5370" s="153">
        <v>0.54513888888888884</v>
      </c>
      <c r="R5370" s="153">
        <v>0.58680555555555558</v>
      </c>
      <c r="S5370" s="153">
        <v>4.1666666666666657E-2</v>
      </c>
      <c r="T5370" s="153"/>
      <c r="U5370" s="153"/>
      <c r="V5370" s="153" t="str">
        <f>IF(ISBLANK(T5370),"",Tabella2[[#This Row],[ACT STOP]]-Tabella2[[#This Row],[ACT START]])</f>
        <v/>
      </c>
      <c r="W5370" s="104" t="s">
        <v>108</v>
      </c>
      <c r="X5370" s="104" t="s">
        <v>143</v>
      </c>
      <c r="Y5370" s="110"/>
      <c r="Z5370" s="106"/>
      <c r="AA5370" s="104"/>
      <c r="AB5370" s="107"/>
      <c r="AC5370" s="72">
        <v>0</v>
      </c>
      <c r="AH5370" s="70"/>
      <c r="AI5370" s="70"/>
      <c r="AJ5370">
        <v>0</v>
      </c>
      <c r="AL5370" s="70"/>
      <c r="BL5370" t="s">
        <v>11123</v>
      </c>
      <c r="BM5370" s="135">
        <v>0</v>
      </c>
      <c r="BN5370" s="136">
        <v>0</v>
      </c>
      <c r="BO5370" s="101"/>
      <c r="BR5370" s="109" t="str">
        <f t="shared" si="83"/>
        <v>SH-25-5359</v>
      </c>
      <c r="BS5370" s="109" t="s">
        <v>427</v>
      </c>
      <c r="BT5370" t="s">
        <v>108</v>
      </c>
      <c r="BU5370" t="s">
        <v>302</v>
      </c>
    </row>
    <row r="5371" spans="1:73" hidden="1">
      <c r="A5371" s="103" t="s">
        <v>11124</v>
      </c>
      <c r="B5371" s="102">
        <v>45922</v>
      </c>
      <c r="C5371" s="104">
        <f>_xlfn.ISOWEEKNUM(Tabella2[[#This Row],[Date]])</f>
        <v>39</v>
      </c>
      <c r="D5371" s="104" t="s">
        <v>722</v>
      </c>
      <c r="E5371" s="104" t="s">
        <v>327</v>
      </c>
      <c r="F5371" s="104">
        <v>79</v>
      </c>
      <c r="G5371" s="104" t="s">
        <v>284</v>
      </c>
      <c r="H5371" s="105">
        <v>23</v>
      </c>
      <c r="I5371" s="104" t="s">
        <v>258</v>
      </c>
      <c r="J5371" s="104"/>
      <c r="K5371" s="104" t="s">
        <v>83</v>
      </c>
      <c r="L5371" s="104" t="s">
        <v>299</v>
      </c>
      <c r="M5371" s="104" t="s">
        <v>276</v>
      </c>
      <c r="N5371" s="104"/>
      <c r="O5371" s="106" t="str">
        <f>A5372</f>
        <v>17777</v>
      </c>
      <c r="P5371" s="111" t="s">
        <v>5186</v>
      </c>
      <c r="Q5371" s="153" t="s">
        <v>315</v>
      </c>
      <c r="R5371" s="153">
        <v>0.56597222222222221</v>
      </c>
      <c r="S5371" s="153">
        <v>2.0833333333333329E-2</v>
      </c>
      <c r="T5371" s="153" t="s">
        <v>315</v>
      </c>
      <c r="U5371" s="153">
        <v>0.56597222222222221</v>
      </c>
      <c r="V5371" s="153">
        <f>IF(ISBLANK(T5371),"",Tabella2[[#This Row],[ACT STOP]]-Tabella2[[#This Row],[ACT START]])</f>
        <v>2.0833333333333259E-2</v>
      </c>
      <c r="W5371" s="104" t="s">
        <v>92</v>
      </c>
      <c r="X5371" s="104" t="s">
        <v>91</v>
      </c>
      <c r="Y5371" s="110"/>
      <c r="Z5371" s="106"/>
      <c r="AA5371" s="104"/>
      <c r="AB5371" s="107"/>
      <c r="AC5371" s="72">
        <v>1</v>
      </c>
      <c r="AH5371" s="70"/>
      <c r="AI5371" s="70"/>
      <c r="AJ5371">
        <v>0</v>
      </c>
      <c r="AL5371" s="70"/>
      <c r="BM5371" s="135" t="s">
        <v>315</v>
      </c>
      <c r="BN5371" s="136">
        <v>0.56597222222222221</v>
      </c>
      <c r="BO5371" s="101"/>
      <c r="BR5371" s="109" t="str">
        <f t="shared" si="83"/>
        <v>SH-25-5360</v>
      </c>
      <c r="BS5371" s="109" t="s">
        <v>358</v>
      </c>
      <c r="BT5371" t="s">
        <v>92</v>
      </c>
      <c r="BU5371" t="s">
        <v>11125</v>
      </c>
    </row>
    <row r="5372" spans="1:73" hidden="1">
      <c r="A5372" s="103" t="s">
        <v>11126</v>
      </c>
      <c r="B5372" s="102">
        <v>45922</v>
      </c>
      <c r="C5372" s="104">
        <f>_xlfn.ISOWEEKNUM(Tabella2[[#This Row],[Date]])</f>
        <v>39</v>
      </c>
      <c r="D5372" s="104" t="s">
        <v>195</v>
      </c>
      <c r="E5372" s="104" t="s">
        <v>880</v>
      </c>
      <c r="F5372" s="104"/>
      <c r="G5372" s="104" t="s">
        <v>257</v>
      </c>
      <c r="H5372" s="105">
        <v>1</v>
      </c>
      <c r="I5372" s="104"/>
      <c r="J5372" s="104" t="s">
        <v>258</v>
      </c>
      <c r="K5372" s="104" t="s">
        <v>80</v>
      </c>
      <c r="L5372" s="104" t="s">
        <v>299</v>
      </c>
      <c r="M5372" s="104" t="s">
        <v>276</v>
      </c>
      <c r="N5372" s="104"/>
      <c r="O5372" s="106" t="str">
        <f>A5371</f>
        <v>17776</v>
      </c>
      <c r="P5372" s="111" t="s">
        <v>300</v>
      </c>
      <c r="Q5372" s="153">
        <v>0.54513888888888884</v>
      </c>
      <c r="R5372" s="153">
        <v>0.56597222222222221</v>
      </c>
      <c r="S5372" s="153">
        <v>2.0833333333333329E-2</v>
      </c>
      <c r="T5372" s="153">
        <v>0.54513888888888884</v>
      </c>
      <c r="U5372" s="153">
        <v>0.56597222222222221</v>
      </c>
      <c r="V5372" s="153">
        <f>IF(ISBLANK(T5372),"",Tabella2[[#This Row],[ACT STOP]]-Tabella2[[#This Row],[ACT START]])</f>
        <v>2.083333333333337E-2</v>
      </c>
      <c r="W5372" s="104" t="s">
        <v>122</v>
      </c>
      <c r="X5372" s="104" t="s">
        <v>91</v>
      </c>
      <c r="Y5372" s="110"/>
      <c r="Z5372" s="106"/>
      <c r="AA5372" s="104"/>
      <c r="AB5372" s="107"/>
      <c r="AC5372" s="72">
        <v>1</v>
      </c>
      <c r="AH5372" s="70"/>
      <c r="AI5372" s="70"/>
      <c r="AJ5372">
        <v>0</v>
      </c>
      <c r="AL5372" s="70"/>
      <c r="BM5372" s="135">
        <v>0.54513888888888884</v>
      </c>
      <c r="BN5372" s="136">
        <v>0.56597222222222221</v>
      </c>
      <c r="BO5372" s="101"/>
      <c r="BR5372" s="109" t="str">
        <f t="shared" si="83"/>
        <v>SH-25-5361</v>
      </c>
      <c r="BS5372" s="109" t="s">
        <v>332</v>
      </c>
      <c r="BT5372" t="s">
        <v>122</v>
      </c>
      <c r="BU5372" t="s">
        <v>881</v>
      </c>
    </row>
    <row r="5373" spans="1:73" hidden="1">
      <c r="A5373" s="103" t="s">
        <v>11127</v>
      </c>
      <c r="B5373" s="102">
        <v>45922</v>
      </c>
      <c r="C5373" s="104">
        <f>_xlfn.ISOWEEKNUM(Tabella2[[#This Row],[Date]])</f>
        <v>39</v>
      </c>
      <c r="D5373" s="104" t="s">
        <v>722</v>
      </c>
      <c r="E5373" s="104" t="s">
        <v>327</v>
      </c>
      <c r="F5373" s="104">
        <v>81</v>
      </c>
      <c r="G5373" s="104" t="s">
        <v>257</v>
      </c>
      <c r="H5373" s="105">
        <v>1</v>
      </c>
      <c r="I5373" s="104" t="s">
        <v>258</v>
      </c>
      <c r="J5373" s="104"/>
      <c r="K5373" s="104" t="s">
        <v>83</v>
      </c>
      <c r="L5373" s="104" t="s">
        <v>299</v>
      </c>
      <c r="M5373" s="104" t="s">
        <v>276</v>
      </c>
      <c r="N5373" s="104"/>
      <c r="O5373" s="106" t="str">
        <f>A5374</f>
        <v>17779</v>
      </c>
      <c r="P5373" s="111" t="s">
        <v>5186</v>
      </c>
      <c r="Q5373" s="153" t="s">
        <v>7440</v>
      </c>
      <c r="R5373" s="153">
        <v>0.59027777777777779</v>
      </c>
      <c r="S5373" s="153">
        <v>2.0833333333333329E-2</v>
      </c>
      <c r="T5373" s="153" t="s">
        <v>7440</v>
      </c>
      <c r="U5373" s="153">
        <v>0.59027777777777779</v>
      </c>
      <c r="V5373" s="153">
        <f>IF(ISBLANK(T5373),"",Tabella2[[#This Row],[ACT STOP]]-Tabella2[[#This Row],[ACT START]])</f>
        <v>2.083333333333337E-2</v>
      </c>
      <c r="W5373" s="104" t="s">
        <v>92</v>
      </c>
      <c r="X5373" s="104" t="s">
        <v>91</v>
      </c>
      <c r="Y5373" s="110"/>
      <c r="Z5373" s="106"/>
      <c r="AA5373" s="104"/>
      <c r="AB5373" s="107"/>
      <c r="AC5373" s="72">
        <v>1</v>
      </c>
      <c r="AH5373" s="70"/>
      <c r="AI5373" s="70"/>
      <c r="AJ5373">
        <v>0</v>
      </c>
      <c r="AL5373" s="70"/>
      <c r="BM5373" s="135" t="s">
        <v>7440</v>
      </c>
      <c r="BN5373" s="136">
        <v>0.59027777777777779</v>
      </c>
      <c r="BO5373" s="101"/>
      <c r="BR5373" s="109" t="str">
        <f t="shared" si="83"/>
        <v>SH-25-5362</v>
      </c>
      <c r="BS5373" s="109" t="s">
        <v>332</v>
      </c>
      <c r="BT5373" t="s">
        <v>92</v>
      </c>
      <c r="BU5373" t="s">
        <v>11128</v>
      </c>
    </row>
    <row r="5374" spans="1:73" hidden="1">
      <c r="A5374" s="103" t="s">
        <v>11129</v>
      </c>
      <c r="B5374" s="102">
        <v>45922</v>
      </c>
      <c r="C5374" s="104">
        <f>_xlfn.ISOWEEKNUM(Tabella2[[#This Row],[Date]])</f>
        <v>39</v>
      </c>
      <c r="D5374" s="104" t="s">
        <v>195</v>
      </c>
      <c r="E5374" s="104" t="s">
        <v>880</v>
      </c>
      <c r="F5374" s="104"/>
      <c r="G5374" s="104" t="s">
        <v>284</v>
      </c>
      <c r="H5374" s="105">
        <v>23</v>
      </c>
      <c r="I5374" s="104"/>
      <c r="J5374" s="104" t="s">
        <v>258</v>
      </c>
      <c r="K5374" s="104" t="s">
        <v>80</v>
      </c>
      <c r="L5374" s="104" t="s">
        <v>299</v>
      </c>
      <c r="M5374" s="104" t="s">
        <v>276</v>
      </c>
      <c r="N5374" s="104"/>
      <c r="O5374" s="106" t="str">
        <f>A5373</f>
        <v>17778</v>
      </c>
      <c r="P5374" s="111" t="s">
        <v>300</v>
      </c>
      <c r="Q5374" s="153">
        <v>0.56944444444444442</v>
      </c>
      <c r="R5374" s="153">
        <v>0.59027777777777779</v>
      </c>
      <c r="S5374" s="153">
        <v>2.0833333333333329E-2</v>
      </c>
      <c r="T5374" s="153">
        <v>0.56944444444444442</v>
      </c>
      <c r="U5374" s="153">
        <v>0.59027777777777779</v>
      </c>
      <c r="V5374" s="153">
        <f>IF(ISBLANK(T5374),"",Tabella2[[#This Row],[ACT STOP]]-Tabella2[[#This Row],[ACT START]])</f>
        <v>2.083333333333337E-2</v>
      </c>
      <c r="W5374" s="104" t="s">
        <v>122</v>
      </c>
      <c r="X5374" s="104" t="s">
        <v>91</v>
      </c>
      <c r="Y5374" s="110"/>
      <c r="Z5374" s="106"/>
      <c r="AA5374" s="104"/>
      <c r="AB5374" s="107"/>
      <c r="AC5374" s="72">
        <v>1</v>
      </c>
      <c r="AH5374" s="70"/>
      <c r="AI5374" s="70"/>
      <c r="AJ5374">
        <v>0</v>
      </c>
      <c r="AL5374" s="70"/>
      <c r="BM5374" s="135">
        <v>0.56944444444444442</v>
      </c>
      <c r="BN5374" s="136">
        <v>0.59027777777777779</v>
      </c>
      <c r="BO5374" s="101"/>
      <c r="BR5374" s="109" t="str">
        <f t="shared" si="83"/>
        <v>SH-25-5363</v>
      </c>
      <c r="BS5374" s="109" t="s">
        <v>358</v>
      </c>
      <c r="BT5374" t="s">
        <v>122</v>
      </c>
      <c r="BU5374" t="s">
        <v>881</v>
      </c>
    </row>
    <row r="5375" spans="1:73" hidden="1">
      <c r="A5375" s="103" t="s">
        <v>11130</v>
      </c>
      <c r="B5375" s="102">
        <v>45922</v>
      </c>
      <c r="C5375" s="104">
        <f>_xlfn.ISOWEEKNUM(Tabella2[[#This Row],[Date]])</f>
        <v>39</v>
      </c>
      <c r="D5375" s="104" t="s">
        <v>751</v>
      </c>
      <c r="E5375" s="104" t="s">
        <v>256</v>
      </c>
      <c r="F5375" s="104">
        <v>78</v>
      </c>
      <c r="G5375" s="104" t="s">
        <v>257</v>
      </c>
      <c r="H5375" s="105">
        <v>9</v>
      </c>
      <c r="I5375" s="104" t="s">
        <v>258</v>
      </c>
      <c r="J5375" s="104"/>
      <c r="K5375" s="104" t="s">
        <v>81</v>
      </c>
      <c r="L5375" s="104" t="s">
        <v>259</v>
      </c>
      <c r="M5375" s="104" t="s">
        <v>1846</v>
      </c>
      <c r="N5375" s="104"/>
      <c r="O5375" s="106"/>
      <c r="P5375" s="111" t="s">
        <v>1847</v>
      </c>
      <c r="Q5375" s="153" t="s">
        <v>315</v>
      </c>
      <c r="R5375" s="153" t="s">
        <v>316</v>
      </c>
      <c r="S5375" s="153">
        <v>4.1666666666666657E-2</v>
      </c>
      <c r="T5375" s="153" t="s">
        <v>315</v>
      </c>
      <c r="U5375" s="153" t="s">
        <v>316</v>
      </c>
      <c r="V5375" s="153">
        <f>IF(ISBLANK(T5375),"",Tabella2[[#This Row],[ACT STOP]]-Tabella2[[#This Row],[ACT START]])</f>
        <v>4.166666666666663E-2</v>
      </c>
      <c r="W5375" s="104" t="s">
        <v>92</v>
      </c>
      <c r="X5375" s="104" t="s">
        <v>91</v>
      </c>
      <c r="Y5375" s="110"/>
      <c r="Z5375" s="106"/>
      <c r="AA5375" s="104"/>
      <c r="AB5375" s="107"/>
      <c r="AC5375" s="72">
        <v>1</v>
      </c>
      <c r="AH5375" s="70"/>
      <c r="AI5375" s="70"/>
      <c r="AJ5375">
        <v>0</v>
      </c>
      <c r="AL5375" s="70"/>
      <c r="BM5375" s="135" t="s">
        <v>315</v>
      </c>
      <c r="BN5375" s="136" t="s">
        <v>316</v>
      </c>
      <c r="BO5375" s="101"/>
      <c r="BR5375" s="109" t="str">
        <f t="shared" si="83"/>
        <v>SH-25-5364</v>
      </c>
      <c r="BS5375" s="109" t="s">
        <v>318</v>
      </c>
      <c r="BT5375" t="s">
        <v>92</v>
      </c>
      <c r="BU5375" t="s">
        <v>11131</v>
      </c>
    </row>
    <row r="5376" spans="1:73" hidden="1">
      <c r="A5376" s="103" t="s">
        <v>11132</v>
      </c>
      <c r="B5376" s="102">
        <v>45922</v>
      </c>
      <c r="C5376" s="104">
        <f>_xlfn.ISOWEEKNUM(Tabella2[[#This Row],[Date]])</f>
        <v>39</v>
      </c>
      <c r="D5376" s="104" t="s">
        <v>9743</v>
      </c>
      <c r="E5376" s="104" t="s">
        <v>256</v>
      </c>
      <c r="F5376" s="104">
        <v>83</v>
      </c>
      <c r="G5376" s="104" t="s">
        <v>284</v>
      </c>
      <c r="H5376" s="105">
        <v>9</v>
      </c>
      <c r="I5376" s="104"/>
      <c r="J5376" s="104" t="s">
        <v>258</v>
      </c>
      <c r="K5376" s="104" t="s">
        <v>77</v>
      </c>
      <c r="L5376" s="104" t="s">
        <v>259</v>
      </c>
      <c r="M5376" s="104" t="s">
        <v>276</v>
      </c>
      <c r="N5376" s="104"/>
      <c r="O5376" s="106"/>
      <c r="P5376" s="111" t="s">
        <v>3000</v>
      </c>
      <c r="Q5376" s="153" t="s">
        <v>315</v>
      </c>
      <c r="R5376" s="153" t="s">
        <v>316</v>
      </c>
      <c r="S5376" s="153">
        <v>4.1666666666666657E-2</v>
      </c>
      <c r="T5376" s="153" t="s">
        <v>315</v>
      </c>
      <c r="U5376" s="153" t="s">
        <v>316</v>
      </c>
      <c r="V5376" s="153">
        <f>IF(ISBLANK(T5376),"",Tabella2[[#This Row],[ACT STOP]]-Tabella2[[#This Row],[ACT START]])</f>
        <v>4.166666666666663E-2</v>
      </c>
      <c r="W5376" s="104" t="s">
        <v>92</v>
      </c>
      <c r="X5376" s="104" t="s">
        <v>91</v>
      </c>
      <c r="Y5376" s="110"/>
      <c r="Z5376" s="106"/>
      <c r="AA5376" s="104"/>
      <c r="AB5376" s="107"/>
      <c r="AC5376" s="72">
        <v>1</v>
      </c>
      <c r="AH5376" s="70"/>
      <c r="AI5376" s="70"/>
      <c r="AJ5376">
        <v>0</v>
      </c>
      <c r="AL5376" s="70"/>
      <c r="BM5376" s="135" t="s">
        <v>315</v>
      </c>
      <c r="BN5376" s="136" t="s">
        <v>316</v>
      </c>
      <c r="BO5376" s="101"/>
      <c r="BR5376" s="109" t="str">
        <f t="shared" si="83"/>
        <v>SH-25-5365</v>
      </c>
      <c r="BS5376" s="109" t="s">
        <v>339</v>
      </c>
      <c r="BT5376" t="s">
        <v>92</v>
      </c>
      <c r="BU5376" t="s">
        <v>11133</v>
      </c>
    </row>
    <row r="5377" spans="1:73" hidden="1">
      <c r="A5377" s="103" t="s">
        <v>11134</v>
      </c>
      <c r="B5377" s="102">
        <v>45923</v>
      </c>
      <c r="C5377" s="104">
        <f>_xlfn.ISOWEEKNUM(Tabella2[[#This Row],[Date]])</f>
        <v>39</v>
      </c>
      <c r="D5377" s="104" t="s">
        <v>751</v>
      </c>
      <c r="E5377" s="104" t="s">
        <v>256</v>
      </c>
      <c r="F5377" s="104">
        <v>78</v>
      </c>
      <c r="G5377" s="104" t="s">
        <v>257</v>
      </c>
      <c r="H5377" s="105">
        <v>17</v>
      </c>
      <c r="I5377" s="104" t="s">
        <v>258</v>
      </c>
      <c r="J5377" s="104"/>
      <c r="K5377" s="104" t="s">
        <v>79</v>
      </c>
      <c r="L5377" s="104" t="s">
        <v>299</v>
      </c>
      <c r="M5377" s="104" t="s">
        <v>361</v>
      </c>
      <c r="N5377" s="104"/>
      <c r="O5377" s="106" t="str">
        <f>A5378</f>
        <v>17783</v>
      </c>
      <c r="P5377" s="111" t="s">
        <v>11135</v>
      </c>
      <c r="Q5377" s="153" t="s">
        <v>10109</v>
      </c>
      <c r="R5377" s="153" t="s">
        <v>10110</v>
      </c>
      <c r="S5377" s="153">
        <v>4.1666666666666657E-2</v>
      </c>
      <c r="T5377" s="153">
        <v>0.2326388888888889</v>
      </c>
      <c r="U5377" s="153">
        <v>0.27430555555555558</v>
      </c>
      <c r="V5377" s="153">
        <f>IF(ISBLANK(T5377),"",Tabella2[[#This Row],[ACT STOP]]-Tabella2[[#This Row],[ACT START]])</f>
        <v>4.1666666666666685E-2</v>
      </c>
      <c r="W5377" s="104" t="s">
        <v>92</v>
      </c>
      <c r="X5377" s="104" t="s">
        <v>91</v>
      </c>
      <c r="Y5377" s="110"/>
      <c r="Z5377" s="106"/>
      <c r="AA5377" s="104"/>
      <c r="AB5377" s="107"/>
      <c r="AC5377" s="72">
        <v>1</v>
      </c>
      <c r="AH5377" s="70"/>
      <c r="AI5377" s="70"/>
      <c r="AJ5377">
        <v>0</v>
      </c>
      <c r="AL5377" s="70"/>
      <c r="BM5377" s="135">
        <v>0.2326388888888889</v>
      </c>
      <c r="BN5377" s="136">
        <v>0.27430555555555558</v>
      </c>
      <c r="BO5377" s="101"/>
      <c r="BR5377" s="109" t="str">
        <f t="shared" si="83"/>
        <v>SH-25-5366</v>
      </c>
      <c r="BS5377" s="109" t="s">
        <v>393</v>
      </c>
      <c r="BT5377" t="s">
        <v>92</v>
      </c>
      <c r="BU5377" t="s">
        <v>11136</v>
      </c>
    </row>
    <row r="5378" spans="1:73" hidden="1">
      <c r="A5378" s="103" t="s">
        <v>11137</v>
      </c>
      <c r="B5378" s="102">
        <v>45923</v>
      </c>
      <c r="C5378" s="104">
        <f>_xlfn.ISOWEEKNUM(Tabella2[[#This Row],[Date]])</f>
        <v>39</v>
      </c>
      <c r="D5378" s="104" t="s">
        <v>195</v>
      </c>
      <c r="E5378" s="104" t="s">
        <v>298</v>
      </c>
      <c r="F5378" s="104"/>
      <c r="G5378" s="104" t="s">
        <v>257</v>
      </c>
      <c r="H5378" s="105">
        <v>31</v>
      </c>
      <c r="I5378" s="104"/>
      <c r="J5378" s="104" t="s">
        <v>258</v>
      </c>
      <c r="K5378" s="104" t="s">
        <v>78</v>
      </c>
      <c r="L5378" s="104" t="s">
        <v>299</v>
      </c>
      <c r="M5378" s="104" t="s">
        <v>361</v>
      </c>
      <c r="N5378" s="104"/>
      <c r="O5378" s="106" t="str">
        <f>A5377</f>
        <v>17782</v>
      </c>
      <c r="P5378" s="111" t="s">
        <v>300</v>
      </c>
      <c r="Q5378" s="153">
        <v>0.2326388888888889</v>
      </c>
      <c r="R5378" s="153">
        <v>0.27430555555555558</v>
      </c>
      <c r="S5378" s="153">
        <v>4.1666666666666657E-2</v>
      </c>
      <c r="T5378" s="153">
        <v>0.2326388888888889</v>
      </c>
      <c r="U5378" s="153">
        <v>0.27430555555555558</v>
      </c>
      <c r="V5378" s="153">
        <f>IF(ISBLANK(T5378),"",Tabella2[[#This Row],[ACT STOP]]-Tabella2[[#This Row],[ACT START]])</f>
        <v>4.1666666666666685E-2</v>
      </c>
      <c r="W5378" s="104" t="s">
        <v>122</v>
      </c>
      <c r="X5378" s="104" t="s">
        <v>91</v>
      </c>
      <c r="Y5378" s="110"/>
      <c r="Z5378" s="106"/>
      <c r="AA5378" s="104"/>
      <c r="AB5378" s="107"/>
      <c r="AC5378" s="72">
        <v>1</v>
      </c>
      <c r="AH5378" s="70"/>
      <c r="AI5378" s="70"/>
      <c r="AJ5378">
        <v>0</v>
      </c>
      <c r="AL5378" s="70"/>
      <c r="BM5378" s="135">
        <v>0.2326388888888889</v>
      </c>
      <c r="BN5378" s="136">
        <v>0.27430555555555558</v>
      </c>
      <c r="BO5378" s="101"/>
      <c r="BR5378" s="109" t="str">
        <f t="shared" si="83"/>
        <v>SH-25-5367</v>
      </c>
      <c r="BS5378" s="109" t="s">
        <v>345</v>
      </c>
      <c r="BT5378" t="s">
        <v>122</v>
      </c>
      <c r="BU5378" t="s">
        <v>302</v>
      </c>
    </row>
    <row r="5379" spans="1:73" hidden="1">
      <c r="A5379" s="103" t="s">
        <v>11138</v>
      </c>
      <c r="B5379" s="102">
        <v>45923</v>
      </c>
      <c r="C5379" s="104">
        <f>_xlfn.ISOWEEKNUM(Tabella2[[#This Row],[Date]])</f>
        <v>39</v>
      </c>
      <c r="D5379" s="104" t="s">
        <v>509</v>
      </c>
      <c r="E5379" s="104" t="s">
        <v>284</v>
      </c>
      <c r="F5379" s="104">
        <v>70</v>
      </c>
      <c r="G5379" s="104" t="s">
        <v>257</v>
      </c>
      <c r="H5379" s="105">
        <v>32</v>
      </c>
      <c r="I5379" s="104"/>
      <c r="J5379" s="104" t="s">
        <v>258</v>
      </c>
      <c r="K5379" s="104" t="s">
        <v>83</v>
      </c>
      <c r="L5379" s="104" t="s">
        <v>299</v>
      </c>
      <c r="M5379" s="104" t="s">
        <v>906</v>
      </c>
      <c r="N5379" s="104"/>
      <c r="O5379" s="106" t="str">
        <f>A5380</f>
        <v>17785</v>
      </c>
      <c r="P5379" s="111" t="s">
        <v>2397</v>
      </c>
      <c r="Q5379" s="153" t="s">
        <v>10109</v>
      </c>
      <c r="R5379" s="153" t="s">
        <v>10110</v>
      </c>
      <c r="S5379" s="153">
        <v>4.1666666666666657E-2</v>
      </c>
      <c r="T5379" s="153" t="s">
        <v>10109</v>
      </c>
      <c r="U5379" s="153" t="s">
        <v>10110</v>
      </c>
      <c r="V5379" s="153">
        <f>IF(ISBLANK(T5379),"",Tabella2[[#This Row],[ACT STOP]]-Tabella2[[#This Row],[ACT START]])</f>
        <v>4.1666666666666657E-2</v>
      </c>
      <c r="W5379" s="104" t="s">
        <v>92</v>
      </c>
      <c r="X5379" s="104" t="s">
        <v>91</v>
      </c>
      <c r="Y5379" s="110"/>
      <c r="Z5379" s="106"/>
      <c r="AA5379" s="104"/>
      <c r="AB5379" s="107"/>
      <c r="AC5379" s="72">
        <v>1</v>
      </c>
      <c r="AH5379" s="70"/>
      <c r="AI5379" s="70"/>
      <c r="AJ5379">
        <v>0</v>
      </c>
      <c r="AL5379" s="70"/>
      <c r="BM5379" s="135" t="s">
        <v>10109</v>
      </c>
      <c r="BN5379" s="136" t="s">
        <v>10110</v>
      </c>
      <c r="BO5379" s="101"/>
      <c r="BR5379" s="109" t="str">
        <f t="shared" si="83"/>
        <v>SH-25-5368</v>
      </c>
      <c r="BS5379" s="109" t="s">
        <v>356</v>
      </c>
      <c r="BT5379" t="s">
        <v>92</v>
      </c>
      <c r="BU5379" t="s">
        <v>11139</v>
      </c>
    </row>
    <row r="5380" spans="1:73" ht="31.5" hidden="1" customHeight="1">
      <c r="A5380" s="103" t="s">
        <v>11140</v>
      </c>
      <c r="B5380" s="102">
        <v>45923</v>
      </c>
      <c r="C5380" s="104">
        <f>_xlfn.ISOWEEKNUM(Tabella2[[#This Row],[Date]])</f>
        <v>39</v>
      </c>
      <c r="D5380" s="104" t="s">
        <v>509</v>
      </c>
      <c r="E5380" s="104" t="s">
        <v>284</v>
      </c>
      <c r="F5380" s="104">
        <v>71</v>
      </c>
      <c r="G5380" s="104" t="s">
        <v>257</v>
      </c>
      <c r="H5380" s="105">
        <v>2</v>
      </c>
      <c r="I5380" s="104"/>
      <c r="J5380" s="104" t="s">
        <v>258</v>
      </c>
      <c r="K5380" s="104" t="s">
        <v>80</v>
      </c>
      <c r="L5380" s="104" t="s">
        <v>299</v>
      </c>
      <c r="M5380" s="104" t="s">
        <v>906</v>
      </c>
      <c r="N5380" s="104"/>
      <c r="O5380" s="106" t="str">
        <f>A5379</f>
        <v>17784</v>
      </c>
      <c r="P5380" s="111" t="s">
        <v>2397</v>
      </c>
      <c r="Q5380" s="153">
        <v>0.2326388888888889</v>
      </c>
      <c r="R5380" s="153">
        <v>0.27430555555555558</v>
      </c>
      <c r="S5380" s="153">
        <v>4.1666666666666657E-2</v>
      </c>
      <c r="T5380" s="153">
        <v>0.2326388888888889</v>
      </c>
      <c r="U5380" s="153">
        <v>0.27430555555555558</v>
      </c>
      <c r="V5380" s="153">
        <f>IF(ISBLANK(T5380),"",Tabella2[[#This Row],[ACT STOP]]-Tabella2[[#This Row],[ACT START]])</f>
        <v>4.1666666666666685E-2</v>
      </c>
      <c r="W5380" s="104" t="s">
        <v>92</v>
      </c>
      <c r="X5380" s="104" t="s">
        <v>91</v>
      </c>
      <c r="Y5380" s="110" t="s">
        <v>11141</v>
      </c>
      <c r="Z5380" s="106"/>
      <c r="AA5380" s="104"/>
      <c r="AB5380" s="107"/>
      <c r="AC5380" s="72">
        <v>1</v>
      </c>
      <c r="AH5380" s="70"/>
      <c r="AI5380" s="70"/>
      <c r="AJ5380">
        <v>0</v>
      </c>
      <c r="AL5380" s="70"/>
      <c r="BM5380" s="135">
        <v>0.2326388888888889</v>
      </c>
      <c r="BN5380" s="136">
        <v>0.27430555555555558</v>
      </c>
      <c r="BO5380" s="101"/>
      <c r="BR5380" s="109" t="str">
        <f t="shared" si="83"/>
        <v>SH-25-5369</v>
      </c>
      <c r="BS5380" s="109" t="s">
        <v>368</v>
      </c>
      <c r="BT5380" t="s">
        <v>92</v>
      </c>
      <c r="BU5380" t="s">
        <v>11142</v>
      </c>
    </row>
    <row r="5381" spans="1:73" hidden="1">
      <c r="A5381" s="103" t="s">
        <v>11143</v>
      </c>
      <c r="B5381" s="102">
        <v>45923</v>
      </c>
      <c r="C5381" s="104">
        <f>_xlfn.ISOWEEKNUM(Tabella2[[#This Row],[Date]])</f>
        <v>39</v>
      </c>
      <c r="D5381" s="104" t="s">
        <v>817</v>
      </c>
      <c r="E5381" s="104" t="s">
        <v>284</v>
      </c>
      <c r="F5381" s="104">
        <v>73</v>
      </c>
      <c r="G5381" s="104" t="s">
        <v>257</v>
      </c>
      <c r="H5381" s="105">
        <v>10</v>
      </c>
      <c r="I5381" s="104"/>
      <c r="J5381" s="104" t="s">
        <v>258</v>
      </c>
      <c r="K5381" s="104" t="s">
        <v>81</v>
      </c>
      <c r="L5381" s="104" t="s">
        <v>259</v>
      </c>
      <c r="M5381" s="104" t="s">
        <v>276</v>
      </c>
      <c r="N5381" s="104"/>
      <c r="O5381" s="106"/>
      <c r="P5381" s="111" t="s">
        <v>342</v>
      </c>
      <c r="Q5381" s="153" t="s">
        <v>10109</v>
      </c>
      <c r="R5381" s="153" t="s">
        <v>10110</v>
      </c>
      <c r="S5381" s="153">
        <v>4.1666666666666657E-2</v>
      </c>
      <c r="T5381" s="153" t="s">
        <v>10109</v>
      </c>
      <c r="U5381" s="153" t="s">
        <v>10110</v>
      </c>
      <c r="V5381" s="153">
        <f>IF(ISBLANK(T5381),"",Tabella2[[#This Row],[ACT STOP]]-Tabella2[[#This Row],[ACT START]])</f>
        <v>4.1666666666666657E-2</v>
      </c>
      <c r="W5381" s="104" t="s">
        <v>92</v>
      </c>
      <c r="X5381" s="104" t="s">
        <v>91</v>
      </c>
      <c r="Y5381" s="110"/>
      <c r="Z5381" s="106"/>
      <c r="AA5381" s="104"/>
      <c r="AB5381" s="107"/>
      <c r="AC5381" s="72">
        <v>1</v>
      </c>
      <c r="AH5381" s="70"/>
      <c r="AI5381" s="70"/>
      <c r="AJ5381">
        <v>0</v>
      </c>
      <c r="AL5381" s="70"/>
      <c r="BM5381" s="135" t="s">
        <v>10109</v>
      </c>
      <c r="BN5381" s="136" t="s">
        <v>10110</v>
      </c>
      <c r="BO5381" s="101"/>
      <c r="BR5381" s="109" t="str">
        <f t="shared" si="83"/>
        <v>SH-25-5370</v>
      </c>
      <c r="BS5381" s="109" t="s">
        <v>552</v>
      </c>
      <c r="BT5381" t="s">
        <v>92</v>
      </c>
      <c r="BU5381" t="s">
        <v>11144</v>
      </c>
    </row>
    <row r="5382" spans="1:73" hidden="1">
      <c r="A5382" s="103" t="s">
        <v>11145</v>
      </c>
      <c r="B5382" s="102">
        <v>45923</v>
      </c>
      <c r="C5382" s="104">
        <f>_xlfn.ISOWEEKNUM(Tabella2[[#This Row],[Date]])</f>
        <v>39</v>
      </c>
      <c r="D5382" s="104" t="s">
        <v>817</v>
      </c>
      <c r="E5382" s="104" t="s">
        <v>284</v>
      </c>
      <c r="F5382" s="104">
        <v>75</v>
      </c>
      <c r="G5382" s="104" t="s">
        <v>257</v>
      </c>
      <c r="H5382" s="105">
        <v>5</v>
      </c>
      <c r="I5382" s="104"/>
      <c r="J5382" s="104" t="s">
        <v>258</v>
      </c>
      <c r="K5382" s="104" t="s">
        <v>77</v>
      </c>
      <c r="L5382" s="104" t="s">
        <v>259</v>
      </c>
      <c r="M5382" s="104" t="s">
        <v>276</v>
      </c>
      <c r="N5382" s="104"/>
      <c r="O5382" s="106"/>
      <c r="P5382" s="111" t="s">
        <v>2684</v>
      </c>
      <c r="Q5382" s="153" t="s">
        <v>10109</v>
      </c>
      <c r="R5382" s="153" t="s">
        <v>10110</v>
      </c>
      <c r="S5382" s="153">
        <v>4.1666666666666657E-2</v>
      </c>
      <c r="T5382" s="153" t="s">
        <v>10109</v>
      </c>
      <c r="U5382" s="153" t="s">
        <v>10110</v>
      </c>
      <c r="V5382" s="153">
        <f>IF(ISBLANK(T5382),"",Tabella2[[#This Row],[ACT STOP]]-Tabella2[[#This Row],[ACT START]])</f>
        <v>4.1666666666666657E-2</v>
      </c>
      <c r="W5382" s="104" t="s">
        <v>92</v>
      </c>
      <c r="X5382" s="104" t="s">
        <v>91</v>
      </c>
      <c r="Y5382" s="110"/>
      <c r="Z5382" s="106"/>
      <c r="AA5382" s="104"/>
      <c r="AB5382" s="107"/>
      <c r="AC5382" s="72">
        <v>1</v>
      </c>
      <c r="AH5382" s="70"/>
      <c r="AI5382" s="70"/>
      <c r="AJ5382">
        <v>0</v>
      </c>
      <c r="AL5382" s="70"/>
      <c r="BM5382" s="135" t="s">
        <v>10109</v>
      </c>
      <c r="BN5382" s="136" t="s">
        <v>10110</v>
      </c>
      <c r="BO5382" s="101"/>
      <c r="BR5382" s="109" t="str">
        <f t="shared" si="83"/>
        <v>SH-25-5371</v>
      </c>
      <c r="BS5382" s="109" t="s">
        <v>416</v>
      </c>
      <c r="BT5382" t="s">
        <v>92</v>
      </c>
      <c r="BU5382" t="s">
        <v>11146</v>
      </c>
    </row>
    <row r="5383" spans="1:73" hidden="1">
      <c r="A5383" s="103" t="s">
        <v>11147</v>
      </c>
      <c r="B5383" s="102">
        <v>45923</v>
      </c>
      <c r="C5383" s="104">
        <f>_xlfn.ISOWEEKNUM(Tabella2[[#This Row],[Date]])</f>
        <v>39</v>
      </c>
      <c r="D5383" s="104" t="s">
        <v>255</v>
      </c>
      <c r="E5383" s="104" t="s">
        <v>256</v>
      </c>
      <c r="F5383" s="104">
        <v>40</v>
      </c>
      <c r="G5383" s="104" t="s">
        <v>257</v>
      </c>
      <c r="H5383" s="105">
        <v>12</v>
      </c>
      <c r="I5383" s="104" t="s">
        <v>258</v>
      </c>
      <c r="J5383" s="104"/>
      <c r="K5383" s="104" t="s">
        <v>79</v>
      </c>
      <c r="L5383" s="104" t="s">
        <v>299</v>
      </c>
      <c r="M5383" s="104" t="s">
        <v>361</v>
      </c>
      <c r="N5383" s="104"/>
      <c r="O5383" s="106" t="str">
        <f>A5384</f>
        <v>17789</v>
      </c>
      <c r="P5383" s="111" t="s">
        <v>2156</v>
      </c>
      <c r="Q5383" s="153" t="s">
        <v>307</v>
      </c>
      <c r="R5383" s="153" t="s">
        <v>308</v>
      </c>
      <c r="S5383" s="153">
        <v>4.1666666666666657E-2</v>
      </c>
      <c r="T5383" s="153">
        <v>0.2951388888888889</v>
      </c>
      <c r="U5383" s="153">
        <v>0.33680555555555558</v>
      </c>
      <c r="V5383" s="153">
        <f>IF(ISBLANK(T5383),"",Tabella2[[#This Row],[ACT STOP]]-Tabella2[[#This Row],[ACT START]])</f>
        <v>4.1666666666666685E-2</v>
      </c>
      <c r="W5383" s="104" t="s">
        <v>92</v>
      </c>
      <c r="X5383" s="104" t="s">
        <v>91</v>
      </c>
      <c r="Y5383" s="110"/>
      <c r="Z5383" s="106"/>
      <c r="AA5383" s="104"/>
      <c r="AB5383" s="107"/>
      <c r="AC5383" s="72">
        <v>1</v>
      </c>
      <c r="AH5383" s="70"/>
      <c r="AI5383" s="70"/>
      <c r="AJ5383">
        <v>0</v>
      </c>
      <c r="AL5383" s="70"/>
      <c r="BM5383" s="135">
        <v>0.2951388888888889</v>
      </c>
      <c r="BN5383" s="136">
        <v>0.33680555555555558</v>
      </c>
      <c r="BO5383" s="101"/>
      <c r="BR5383" s="109" t="str">
        <f t="shared" si="83"/>
        <v>SH-25-5372</v>
      </c>
      <c r="BS5383" s="109" t="s">
        <v>266</v>
      </c>
      <c r="BT5383" t="s">
        <v>92</v>
      </c>
      <c r="BU5383" t="s">
        <v>11121</v>
      </c>
    </row>
    <row r="5384" spans="1:73" hidden="1">
      <c r="A5384" s="103" t="s">
        <v>11148</v>
      </c>
      <c r="B5384" s="102">
        <v>45923</v>
      </c>
      <c r="C5384" s="104">
        <f>_xlfn.ISOWEEKNUM(Tabella2[[#This Row],[Date]])</f>
        <v>39</v>
      </c>
      <c r="D5384" s="104" t="s">
        <v>195</v>
      </c>
      <c r="E5384" s="104" t="s">
        <v>298</v>
      </c>
      <c r="F5384" s="104"/>
      <c r="G5384" s="104" t="s">
        <v>257</v>
      </c>
      <c r="H5384" s="105">
        <v>13</v>
      </c>
      <c r="I5384" s="104"/>
      <c r="J5384" s="104" t="s">
        <v>258</v>
      </c>
      <c r="K5384" s="104" t="s">
        <v>78</v>
      </c>
      <c r="L5384" s="104" t="s">
        <v>299</v>
      </c>
      <c r="M5384" s="104" t="s">
        <v>361</v>
      </c>
      <c r="N5384" s="104"/>
      <c r="O5384" s="106" t="str">
        <f>A5383</f>
        <v>17788</v>
      </c>
      <c r="P5384" s="111" t="s">
        <v>300</v>
      </c>
      <c r="Q5384" s="153">
        <v>0.2951388888888889</v>
      </c>
      <c r="R5384" s="153">
        <v>0.33680555555555558</v>
      </c>
      <c r="S5384" s="153">
        <v>4.1666666666666657E-2</v>
      </c>
      <c r="T5384" s="153">
        <v>0.2951388888888889</v>
      </c>
      <c r="U5384" s="153">
        <v>0.33680555555555558</v>
      </c>
      <c r="V5384" s="153">
        <f>IF(ISBLANK(T5384),"",Tabella2[[#This Row],[ACT STOP]]-Tabella2[[#This Row],[ACT START]])</f>
        <v>4.1666666666666685E-2</v>
      </c>
      <c r="W5384" s="104" t="s">
        <v>122</v>
      </c>
      <c r="X5384" s="104" t="s">
        <v>91</v>
      </c>
      <c r="Y5384" s="110"/>
      <c r="Z5384" s="106"/>
      <c r="AA5384" s="104"/>
      <c r="AB5384" s="107"/>
      <c r="AC5384" s="72">
        <v>1</v>
      </c>
      <c r="AH5384" s="70"/>
      <c r="AI5384" s="70"/>
      <c r="AJ5384">
        <v>0</v>
      </c>
      <c r="AL5384" s="70"/>
      <c r="BM5384" s="135">
        <v>0.2951388888888889</v>
      </c>
      <c r="BN5384" s="136">
        <v>0.33680555555555558</v>
      </c>
      <c r="BO5384" s="101"/>
      <c r="BR5384" s="109" t="str">
        <f t="shared" si="83"/>
        <v>SH-25-5373</v>
      </c>
      <c r="BS5384" s="109" t="s">
        <v>427</v>
      </c>
      <c r="BT5384" t="s">
        <v>122</v>
      </c>
      <c r="BU5384" t="s">
        <v>302</v>
      </c>
    </row>
    <row r="5385" spans="1:73" hidden="1">
      <c r="A5385" s="103" t="s">
        <v>11149</v>
      </c>
      <c r="B5385" s="102">
        <v>45923</v>
      </c>
      <c r="C5385" s="104">
        <f>_xlfn.ISOWEEKNUM(Tabella2[[#This Row],[Date]])</f>
        <v>39</v>
      </c>
      <c r="D5385" s="104" t="s">
        <v>817</v>
      </c>
      <c r="E5385" s="104" t="s">
        <v>284</v>
      </c>
      <c r="F5385" s="104">
        <v>72</v>
      </c>
      <c r="G5385" s="104" t="s">
        <v>284</v>
      </c>
      <c r="H5385" s="105">
        <v>9</v>
      </c>
      <c r="I5385" s="104"/>
      <c r="J5385" s="104" t="s">
        <v>258</v>
      </c>
      <c r="K5385" s="104" t="s">
        <v>83</v>
      </c>
      <c r="L5385" s="104" t="s">
        <v>299</v>
      </c>
      <c r="M5385" s="104" t="s">
        <v>361</v>
      </c>
      <c r="N5385" s="104"/>
      <c r="O5385" s="106" t="str">
        <f>A5386</f>
        <v>17791</v>
      </c>
      <c r="P5385" s="111" t="s">
        <v>539</v>
      </c>
      <c r="Q5385" s="153" t="s">
        <v>307</v>
      </c>
      <c r="R5385" s="153" t="s">
        <v>308</v>
      </c>
      <c r="S5385" s="153">
        <v>4.1666666666666657E-2</v>
      </c>
      <c r="T5385" s="153" t="s">
        <v>307</v>
      </c>
      <c r="U5385" s="153" t="s">
        <v>308</v>
      </c>
      <c r="V5385" s="153">
        <f>IF(ISBLANK(T5385),"",Tabella2[[#This Row],[ACT STOP]]-Tabella2[[#This Row],[ACT START]])</f>
        <v>4.1666666666666685E-2</v>
      </c>
      <c r="W5385" s="104" t="s">
        <v>92</v>
      </c>
      <c r="X5385" s="104" t="s">
        <v>91</v>
      </c>
      <c r="Y5385" s="110"/>
      <c r="Z5385" s="106"/>
      <c r="AA5385" s="104"/>
      <c r="AB5385" s="107"/>
      <c r="AC5385" s="72">
        <v>1</v>
      </c>
      <c r="AH5385" s="70"/>
      <c r="AI5385" s="70"/>
      <c r="AJ5385">
        <v>0</v>
      </c>
      <c r="AL5385" s="70"/>
      <c r="BM5385" s="135" t="s">
        <v>307</v>
      </c>
      <c r="BN5385" s="136" t="s">
        <v>308</v>
      </c>
      <c r="BO5385" s="101"/>
      <c r="BR5385" s="109" t="str">
        <f t="shared" si="83"/>
        <v>SH-25-5374</v>
      </c>
      <c r="BS5385" s="109" t="s">
        <v>339</v>
      </c>
      <c r="BT5385" t="s">
        <v>92</v>
      </c>
      <c r="BU5385" t="s">
        <v>11150</v>
      </c>
    </row>
    <row r="5386" spans="1:73" hidden="1">
      <c r="A5386" s="103" t="s">
        <v>11151</v>
      </c>
      <c r="B5386" s="102">
        <v>45923</v>
      </c>
      <c r="C5386" s="104">
        <f>_xlfn.ISOWEEKNUM(Tabella2[[#This Row],[Date]])</f>
        <v>39</v>
      </c>
      <c r="D5386" s="104" t="s">
        <v>195</v>
      </c>
      <c r="E5386" s="104" t="s">
        <v>398</v>
      </c>
      <c r="F5386" s="104"/>
      <c r="G5386" s="104" t="s">
        <v>284</v>
      </c>
      <c r="H5386" s="105">
        <v>23</v>
      </c>
      <c r="I5386" s="104"/>
      <c r="J5386" s="104" t="s">
        <v>258</v>
      </c>
      <c r="K5386" s="104" t="s">
        <v>80</v>
      </c>
      <c r="L5386" s="104" t="s">
        <v>299</v>
      </c>
      <c r="M5386" s="104" t="s">
        <v>361</v>
      </c>
      <c r="N5386" s="104"/>
      <c r="O5386" s="106" t="str">
        <f>A5385</f>
        <v>17790</v>
      </c>
      <c r="P5386" s="111" t="s">
        <v>300</v>
      </c>
      <c r="Q5386" s="153">
        <v>0.2951388888888889</v>
      </c>
      <c r="R5386" s="153">
        <v>0.33680555555555558</v>
      </c>
      <c r="S5386" s="153">
        <v>4.1666666666666657E-2</v>
      </c>
      <c r="T5386" s="153" t="s">
        <v>307</v>
      </c>
      <c r="U5386" s="153" t="s">
        <v>308</v>
      </c>
      <c r="V5386" s="153">
        <f>IF(ISBLANK(T5386),"",Tabella2[[#This Row],[ACT STOP]]-Tabella2[[#This Row],[ACT START]])</f>
        <v>4.1666666666666685E-2</v>
      </c>
      <c r="W5386" s="104" t="s">
        <v>122</v>
      </c>
      <c r="X5386" s="104" t="s">
        <v>91</v>
      </c>
      <c r="Y5386" s="110"/>
      <c r="Z5386" s="106"/>
      <c r="AA5386" s="104"/>
      <c r="AB5386" s="107"/>
      <c r="AC5386" s="72">
        <v>1</v>
      </c>
      <c r="AH5386" s="70"/>
      <c r="AI5386" s="70"/>
      <c r="AJ5386">
        <v>0</v>
      </c>
      <c r="AL5386" s="70"/>
      <c r="BM5386" s="135" t="s">
        <v>307</v>
      </c>
      <c r="BN5386" s="136" t="s">
        <v>308</v>
      </c>
      <c r="BO5386" s="101"/>
      <c r="BR5386" s="109" t="str">
        <f t="shared" si="83"/>
        <v>SH-25-5375</v>
      </c>
      <c r="BS5386" s="109" t="s">
        <v>358</v>
      </c>
      <c r="BT5386" t="s">
        <v>122</v>
      </c>
      <c r="BU5386" t="s">
        <v>399</v>
      </c>
    </row>
    <row r="5387" spans="1:73" hidden="1">
      <c r="A5387" s="103" t="s">
        <v>11152</v>
      </c>
      <c r="B5387" s="102">
        <v>45923</v>
      </c>
      <c r="C5387" s="104">
        <f>_xlfn.ISOWEEKNUM(Tabella2[[#This Row],[Date]])</f>
        <v>39</v>
      </c>
      <c r="D5387" s="104" t="s">
        <v>6766</v>
      </c>
      <c r="E5387" s="104" t="s">
        <v>284</v>
      </c>
      <c r="F5387" s="104">
        <v>79</v>
      </c>
      <c r="G5387" s="104" t="s">
        <v>257</v>
      </c>
      <c r="H5387" s="105">
        <v>9</v>
      </c>
      <c r="I5387" s="104"/>
      <c r="J5387" s="104" t="s">
        <v>258</v>
      </c>
      <c r="K5387" s="104" t="s">
        <v>81</v>
      </c>
      <c r="L5387" s="104" t="s">
        <v>259</v>
      </c>
      <c r="M5387" s="104" t="s">
        <v>276</v>
      </c>
      <c r="N5387" s="104"/>
      <c r="O5387" s="106"/>
      <c r="P5387" s="111" t="s">
        <v>2684</v>
      </c>
      <c r="Q5387" s="153" t="s">
        <v>307</v>
      </c>
      <c r="R5387" s="153" t="s">
        <v>308</v>
      </c>
      <c r="S5387" s="153">
        <v>4.1666666666666657E-2</v>
      </c>
      <c r="T5387" s="153" t="s">
        <v>307</v>
      </c>
      <c r="U5387" s="153" t="s">
        <v>308</v>
      </c>
      <c r="V5387" s="153">
        <f>IF(ISBLANK(T5387),"",Tabella2[[#This Row],[ACT STOP]]-Tabella2[[#This Row],[ACT START]])</f>
        <v>4.1666666666666685E-2</v>
      </c>
      <c r="W5387" s="104" t="s">
        <v>92</v>
      </c>
      <c r="X5387" s="104" t="s">
        <v>91</v>
      </c>
      <c r="Y5387" s="110"/>
      <c r="Z5387" s="106"/>
      <c r="AA5387" s="104"/>
      <c r="AB5387" s="107"/>
      <c r="AC5387" s="72">
        <v>1</v>
      </c>
      <c r="AH5387" s="70"/>
      <c r="AI5387" s="70"/>
      <c r="AJ5387">
        <v>0</v>
      </c>
      <c r="AL5387" s="70"/>
      <c r="BM5387" s="135" t="s">
        <v>307</v>
      </c>
      <c r="BN5387" s="136" t="s">
        <v>308</v>
      </c>
      <c r="BO5387" s="101"/>
      <c r="BR5387" s="109" t="str">
        <f t="shared" si="83"/>
        <v>SH-25-5376</v>
      </c>
      <c r="BS5387" s="109" t="s">
        <v>318</v>
      </c>
      <c r="BT5387" t="s">
        <v>92</v>
      </c>
      <c r="BU5387" t="s">
        <v>11153</v>
      </c>
    </row>
    <row r="5388" spans="1:73" hidden="1">
      <c r="A5388" s="103" t="s">
        <v>11154</v>
      </c>
      <c r="B5388" s="102">
        <v>45923</v>
      </c>
      <c r="C5388" s="104">
        <f>_xlfn.ISOWEEKNUM(Tabella2[[#This Row],[Date]])</f>
        <v>39</v>
      </c>
      <c r="D5388" s="104" t="s">
        <v>6766</v>
      </c>
      <c r="E5388" s="104" t="s">
        <v>284</v>
      </c>
      <c r="F5388" s="104">
        <v>77</v>
      </c>
      <c r="G5388" s="104" t="s">
        <v>257</v>
      </c>
      <c r="H5388" s="105">
        <v>1</v>
      </c>
      <c r="I5388" s="104"/>
      <c r="J5388" s="104" t="s">
        <v>258</v>
      </c>
      <c r="K5388" s="104" t="s">
        <v>77</v>
      </c>
      <c r="L5388" s="104" t="s">
        <v>259</v>
      </c>
      <c r="M5388" s="104" t="s">
        <v>276</v>
      </c>
      <c r="N5388" s="104"/>
      <c r="O5388" s="106"/>
      <c r="P5388" s="111" t="s">
        <v>2684</v>
      </c>
      <c r="Q5388" s="153" t="s">
        <v>307</v>
      </c>
      <c r="R5388" s="153" t="s">
        <v>308</v>
      </c>
      <c r="S5388" s="153">
        <v>4.1666666666666657E-2</v>
      </c>
      <c r="T5388" s="153" t="s">
        <v>307</v>
      </c>
      <c r="U5388" s="153" t="s">
        <v>308</v>
      </c>
      <c r="V5388" s="153">
        <f>IF(ISBLANK(T5388),"",Tabella2[[#This Row],[ACT STOP]]-Tabella2[[#This Row],[ACT START]])</f>
        <v>4.1666666666666685E-2</v>
      </c>
      <c r="W5388" s="104" t="s">
        <v>92</v>
      </c>
      <c r="X5388" s="104" t="s">
        <v>91</v>
      </c>
      <c r="Y5388" s="110"/>
      <c r="Z5388" s="106"/>
      <c r="AA5388" s="104"/>
      <c r="AB5388" s="107"/>
      <c r="AC5388" s="72">
        <v>1</v>
      </c>
      <c r="AH5388" s="70"/>
      <c r="AI5388" s="70"/>
      <c r="AJ5388">
        <v>0</v>
      </c>
      <c r="AL5388" s="70"/>
      <c r="BM5388" s="135" t="s">
        <v>307</v>
      </c>
      <c r="BN5388" s="136" t="s">
        <v>308</v>
      </c>
      <c r="BO5388" s="101"/>
      <c r="BR5388" s="109" t="str">
        <f t="shared" si="83"/>
        <v>SH-25-5377</v>
      </c>
      <c r="BS5388" s="109" t="s">
        <v>332</v>
      </c>
      <c r="BT5388" t="s">
        <v>92</v>
      </c>
      <c r="BU5388" t="s">
        <v>11155</v>
      </c>
    </row>
    <row r="5389" spans="1:73" hidden="1">
      <c r="A5389" s="103" t="s">
        <v>11156</v>
      </c>
      <c r="B5389" s="102">
        <v>45923</v>
      </c>
      <c r="C5389" s="104">
        <f>_xlfn.ISOWEEKNUM(Tabella2[[#This Row],[Date]])</f>
        <v>39</v>
      </c>
      <c r="D5389" s="104" t="s">
        <v>817</v>
      </c>
      <c r="E5389" s="104" t="s">
        <v>284</v>
      </c>
      <c r="F5389" s="104">
        <v>74</v>
      </c>
      <c r="G5389" s="104" t="s">
        <v>257</v>
      </c>
      <c r="H5389" s="105">
        <v>31</v>
      </c>
      <c r="I5389" s="104"/>
      <c r="J5389" s="104" t="s">
        <v>258</v>
      </c>
      <c r="K5389" s="104" t="s">
        <v>79</v>
      </c>
      <c r="L5389" s="104" t="s">
        <v>299</v>
      </c>
      <c r="M5389" s="104" t="s">
        <v>361</v>
      </c>
      <c r="N5389" s="104"/>
      <c r="O5389" s="106" t="str">
        <f>A5390</f>
        <v>17795</v>
      </c>
      <c r="P5389" s="111" t="s">
        <v>2067</v>
      </c>
      <c r="Q5389" s="153" t="s">
        <v>330</v>
      </c>
      <c r="R5389" s="153" t="s">
        <v>331</v>
      </c>
      <c r="S5389" s="153">
        <v>4.1666666666666657E-2</v>
      </c>
      <c r="T5389" s="153">
        <v>0.3576388888888889</v>
      </c>
      <c r="U5389" s="153">
        <v>0.39930555555555558</v>
      </c>
      <c r="V5389" s="153">
        <f>IF(ISBLANK(T5389),"",Tabella2[[#This Row],[ACT STOP]]-Tabella2[[#This Row],[ACT START]])</f>
        <v>4.1666666666666685E-2</v>
      </c>
      <c r="W5389" s="104" t="s">
        <v>92</v>
      </c>
      <c r="X5389" s="104" t="s">
        <v>91</v>
      </c>
      <c r="Y5389" s="110"/>
      <c r="Z5389" s="106"/>
      <c r="AA5389" s="104"/>
      <c r="AB5389" s="107"/>
      <c r="AC5389" s="72">
        <v>1</v>
      </c>
      <c r="AH5389" s="70"/>
      <c r="AI5389" s="70"/>
      <c r="AJ5389">
        <v>0</v>
      </c>
      <c r="AL5389" s="70"/>
      <c r="BM5389" s="135">
        <v>0.3576388888888889</v>
      </c>
      <c r="BN5389" s="136">
        <v>0.39930555555555558</v>
      </c>
      <c r="BO5389" s="101"/>
      <c r="BR5389" s="109" t="str">
        <f t="shared" ref="BR5389:BR5452" si="84">_xlfn.CONCAT(LEFT(BR5388,6),TEXT(RIGHT(BR5388,4)+1,"0000"))</f>
        <v>SH-25-5378</v>
      </c>
      <c r="BS5389" s="109" t="s">
        <v>345</v>
      </c>
      <c r="BT5389" t="s">
        <v>92</v>
      </c>
      <c r="BU5389" t="s">
        <v>11048</v>
      </c>
    </row>
    <row r="5390" spans="1:73" hidden="1">
      <c r="A5390" s="103" t="s">
        <v>11157</v>
      </c>
      <c r="B5390" s="102">
        <v>45923</v>
      </c>
      <c r="C5390" s="104">
        <f>_xlfn.ISOWEEKNUM(Tabella2[[#This Row],[Date]])</f>
        <v>39</v>
      </c>
      <c r="D5390" s="104" t="s">
        <v>195</v>
      </c>
      <c r="E5390" s="104" t="s">
        <v>398</v>
      </c>
      <c r="F5390" s="104"/>
      <c r="G5390" s="104" t="s">
        <v>257</v>
      </c>
      <c r="H5390" s="105">
        <v>17</v>
      </c>
      <c r="I5390" s="104"/>
      <c r="J5390" s="104" t="s">
        <v>258</v>
      </c>
      <c r="K5390" s="104" t="s">
        <v>78</v>
      </c>
      <c r="L5390" s="104" t="s">
        <v>299</v>
      </c>
      <c r="M5390" s="104" t="s">
        <v>361</v>
      </c>
      <c r="N5390" s="104"/>
      <c r="O5390" s="106" t="str">
        <f>A5389</f>
        <v>17794</v>
      </c>
      <c r="P5390" s="111" t="s">
        <v>300</v>
      </c>
      <c r="Q5390" s="153">
        <v>0.3576388888888889</v>
      </c>
      <c r="R5390" s="153">
        <v>0.39930555555555558</v>
      </c>
      <c r="S5390" s="153">
        <v>4.1666666666666657E-2</v>
      </c>
      <c r="T5390" s="153">
        <v>0.3576388888888889</v>
      </c>
      <c r="U5390" s="153">
        <v>0.39930555555555558</v>
      </c>
      <c r="V5390" s="153">
        <f>IF(ISBLANK(T5390),"",Tabella2[[#This Row],[ACT STOP]]-Tabella2[[#This Row],[ACT START]])</f>
        <v>4.1666666666666685E-2</v>
      </c>
      <c r="W5390" s="104" t="s">
        <v>122</v>
      </c>
      <c r="X5390" s="104" t="s">
        <v>91</v>
      </c>
      <c r="Y5390" s="110"/>
      <c r="Z5390" s="106"/>
      <c r="AA5390" s="104"/>
      <c r="AB5390" s="107"/>
      <c r="AC5390" s="72">
        <v>1</v>
      </c>
      <c r="AH5390" s="70"/>
      <c r="AI5390" s="70"/>
      <c r="AJ5390">
        <v>0</v>
      </c>
      <c r="AL5390" s="70"/>
      <c r="BM5390" s="135">
        <v>0.3576388888888889</v>
      </c>
      <c r="BN5390" s="136">
        <v>0.39930555555555558</v>
      </c>
      <c r="BO5390" s="101"/>
      <c r="BR5390" s="109" t="str">
        <f t="shared" si="84"/>
        <v>SH-25-5379</v>
      </c>
      <c r="BS5390" s="109" t="s">
        <v>393</v>
      </c>
      <c r="BT5390" t="s">
        <v>122</v>
      </c>
      <c r="BU5390" t="s">
        <v>399</v>
      </c>
    </row>
    <row r="5391" spans="1:73" hidden="1">
      <c r="A5391" s="103" t="s">
        <v>11158</v>
      </c>
      <c r="B5391" s="102">
        <v>45923</v>
      </c>
      <c r="C5391" s="104">
        <f>_xlfn.ISOWEEKNUM(Tabella2[[#This Row],[Date]])</f>
        <v>39</v>
      </c>
      <c r="D5391" s="104" t="s">
        <v>471</v>
      </c>
      <c r="E5391" s="104" t="s">
        <v>327</v>
      </c>
      <c r="F5391" s="104">
        <v>34</v>
      </c>
      <c r="G5391" s="104" t="s">
        <v>257</v>
      </c>
      <c r="H5391" s="105">
        <v>2</v>
      </c>
      <c r="I5391" s="104" t="s">
        <v>258</v>
      </c>
      <c r="J5391" s="104"/>
      <c r="K5391" s="104" t="s">
        <v>83</v>
      </c>
      <c r="L5391" s="104" t="s">
        <v>299</v>
      </c>
      <c r="M5391" s="104" t="s">
        <v>386</v>
      </c>
      <c r="N5391" s="104"/>
      <c r="O5391" s="106" t="str">
        <f>A5392</f>
        <v>17797</v>
      </c>
      <c r="P5391" s="111" t="s">
        <v>4851</v>
      </c>
      <c r="Q5391" s="153" t="s">
        <v>330</v>
      </c>
      <c r="R5391" s="153" t="s">
        <v>331</v>
      </c>
      <c r="S5391" s="153">
        <v>4.1666666666666657E-2</v>
      </c>
      <c r="T5391" s="153">
        <v>0.35416666666666669</v>
      </c>
      <c r="U5391" s="153">
        <v>0.39583333333333331</v>
      </c>
      <c r="V5391" s="153">
        <f>IF(ISBLANK(T5391),"",Tabella2[[#This Row],[ACT STOP]]-Tabella2[[#This Row],[ACT START]])</f>
        <v>4.166666666666663E-2</v>
      </c>
      <c r="W5391" s="104" t="s">
        <v>92</v>
      </c>
      <c r="X5391" s="104" t="s">
        <v>91</v>
      </c>
      <c r="Y5391" s="110" t="s">
        <v>11159</v>
      </c>
      <c r="Z5391" s="106"/>
      <c r="AA5391" s="104"/>
      <c r="AB5391" s="107"/>
      <c r="AC5391" s="72">
        <v>1</v>
      </c>
      <c r="AH5391" s="70"/>
      <c r="AI5391" s="70"/>
      <c r="AJ5391">
        <v>0</v>
      </c>
      <c r="AL5391" s="70"/>
      <c r="BM5391" s="135">
        <v>0.35416666666666669</v>
      </c>
      <c r="BN5391" s="136">
        <v>0.39583333333333331</v>
      </c>
      <c r="BO5391" s="101"/>
      <c r="BR5391" s="109" t="str">
        <f t="shared" si="84"/>
        <v>SH-25-5380</v>
      </c>
      <c r="BS5391" s="109" t="s">
        <v>368</v>
      </c>
      <c r="BT5391" t="s">
        <v>92</v>
      </c>
      <c r="BU5391" t="s">
        <v>11160</v>
      </c>
    </row>
    <row r="5392" spans="1:73" ht="31.5" hidden="1" customHeight="1">
      <c r="A5392" s="103" t="s">
        <v>11161</v>
      </c>
      <c r="B5392" s="102">
        <v>45923</v>
      </c>
      <c r="C5392" s="104">
        <f>_xlfn.ISOWEEKNUM(Tabella2[[#This Row],[Date]])</f>
        <v>39</v>
      </c>
      <c r="D5392" s="104" t="s">
        <v>13714</v>
      </c>
      <c r="E5392" s="104" t="s">
        <v>284</v>
      </c>
      <c r="F5392" s="104">
        <v>48</v>
      </c>
      <c r="G5392" s="104" t="s">
        <v>257</v>
      </c>
      <c r="H5392" s="105">
        <v>32</v>
      </c>
      <c r="I5392" s="104"/>
      <c r="J5392" s="104" t="s">
        <v>258</v>
      </c>
      <c r="K5392" s="104" t="s">
        <v>80</v>
      </c>
      <c r="L5392" s="104" t="s">
        <v>299</v>
      </c>
      <c r="M5392" s="104" t="s">
        <v>386</v>
      </c>
      <c r="N5392" s="104"/>
      <c r="O5392" s="106" t="str">
        <f>A5391</f>
        <v>17796</v>
      </c>
      <c r="P5392" s="111" t="s">
        <v>4851</v>
      </c>
      <c r="Q5392" s="153">
        <v>0.3576388888888889</v>
      </c>
      <c r="R5392" s="153">
        <v>0.39930555555555558</v>
      </c>
      <c r="S5392" s="153">
        <v>4.1666666666666657E-2</v>
      </c>
      <c r="T5392" s="153">
        <v>0.3576388888888889</v>
      </c>
      <c r="U5392" s="153">
        <v>0.39930555555555558</v>
      </c>
      <c r="V5392" s="153">
        <f>IF(ISBLANK(T5392),"",Tabella2[[#This Row],[ACT STOP]]-Tabella2[[#This Row],[ACT START]])</f>
        <v>4.1666666666666685E-2</v>
      </c>
      <c r="W5392" s="104" t="s">
        <v>92</v>
      </c>
      <c r="X5392" s="104" t="s">
        <v>91</v>
      </c>
      <c r="Y5392" s="110" t="s">
        <v>11162</v>
      </c>
      <c r="Z5392" s="106"/>
      <c r="AA5392" s="104"/>
      <c r="AB5392" s="107"/>
      <c r="AC5392" s="72">
        <v>1</v>
      </c>
      <c r="AH5392" s="70"/>
      <c r="AI5392" s="70"/>
      <c r="AJ5392">
        <v>0</v>
      </c>
      <c r="AL5392" s="70"/>
      <c r="BM5392" s="135">
        <v>0.3576388888888889</v>
      </c>
      <c r="BN5392" s="136">
        <v>0.39930555555555558</v>
      </c>
      <c r="BO5392" s="101"/>
      <c r="BR5392" s="109" t="str">
        <f t="shared" si="84"/>
        <v>SH-25-5381</v>
      </c>
      <c r="BS5392" s="109" t="s">
        <v>356</v>
      </c>
      <c r="BT5392" t="s">
        <v>92</v>
      </c>
      <c r="BU5392" t="s">
        <v>11163</v>
      </c>
    </row>
    <row r="5393" spans="1:73" hidden="1">
      <c r="A5393" s="103" t="s">
        <v>11164</v>
      </c>
      <c r="B5393" s="102">
        <v>45923</v>
      </c>
      <c r="C5393" s="104">
        <f>_xlfn.ISOWEEKNUM(Tabella2[[#This Row],[Date]])</f>
        <v>39</v>
      </c>
      <c r="D5393" s="104" t="s">
        <v>763</v>
      </c>
      <c r="E5393" s="104" t="s">
        <v>256</v>
      </c>
      <c r="F5393" s="104">
        <v>66</v>
      </c>
      <c r="G5393" s="104" t="s">
        <v>257</v>
      </c>
      <c r="H5393" s="105">
        <v>5</v>
      </c>
      <c r="I5393" s="104"/>
      <c r="J5393" s="104" t="s">
        <v>258</v>
      </c>
      <c r="K5393" s="104" t="s">
        <v>81</v>
      </c>
      <c r="L5393" s="104" t="s">
        <v>259</v>
      </c>
      <c r="M5393" s="104" t="s">
        <v>1846</v>
      </c>
      <c r="N5393" s="104"/>
      <c r="O5393" s="106"/>
      <c r="P5393" s="111" t="s">
        <v>1858</v>
      </c>
      <c r="Q5393" s="153" t="s">
        <v>330</v>
      </c>
      <c r="R5393" s="153" t="s">
        <v>331</v>
      </c>
      <c r="S5393" s="153">
        <v>4.1666666666666657E-2</v>
      </c>
      <c r="T5393" s="153" t="s">
        <v>330</v>
      </c>
      <c r="U5393" s="153" t="s">
        <v>331</v>
      </c>
      <c r="V5393" s="153">
        <f>IF(ISBLANK(T5393),"",Tabella2[[#This Row],[ACT STOP]]-Tabella2[[#This Row],[ACT START]])</f>
        <v>4.1666666666666685E-2</v>
      </c>
      <c r="W5393" s="104" t="s">
        <v>92</v>
      </c>
      <c r="X5393" s="104" t="s">
        <v>91</v>
      </c>
      <c r="Y5393" s="110"/>
      <c r="Z5393" s="106"/>
      <c r="AA5393" s="104"/>
      <c r="AB5393" s="107"/>
      <c r="AC5393" s="72">
        <v>1</v>
      </c>
      <c r="AH5393" s="70"/>
      <c r="AI5393" s="70"/>
      <c r="AJ5393">
        <v>0</v>
      </c>
      <c r="AL5393" s="70"/>
      <c r="BM5393" s="135" t="s">
        <v>330</v>
      </c>
      <c r="BN5393" s="136" t="s">
        <v>331</v>
      </c>
      <c r="BO5393" s="101"/>
      <c r="BR5393" s="109" t="str">
        <f t="shared" si="84"/>
        <v>SH-25-5382</v>
      </c>
      <c r="BS5393" s="109" t="s">
        <v>416</v>
      </c>
      <c r="BT5393" t="s">
        <v>92</v>
      </c>
      <c r="BU5393" t="s">
        <v>11165</v>
      </c>
    </row>
    <row r="5394" spans="1:73" hidden="1">
      <c r="A5394" s="103" t="s">
        <v>11166</v>
      </c>
      <c r="B5394" s="102">
        <v>45923</v>
      </c>
      <c r="C5394" s="104">
        <f>_xlfn.ISOWEEKNUM(Tabella2[[#This Row],[Date]])</f>
        <v>39</v>
      </c>
      <c r="D5394" s="104" t="s">
        <v>9743</v>
      </c>
      <c r="E5394" s="104" t="s">
        <v>256</v>
      </c>
      <c r="F5394" s="104">
        <v>79</v>
      </c>
      <c r="G5394" s="104" t="s">
        <v>257</v>
      </c>
      <c r="H5394" s="105">
        <v>10</v>
      </c>
      <c r="I5394" s="104"/>
      <c r="J5394" s="104" t="s">
        <v>258</v>
      </c>
      <c r="K5394" s="104" t="s">
        <v>77</v>
      </c>
      <c r="L5394" s="104" t="s">
        <v>259</v>
      </c>
      <c r="M5394" s="104" t="s">
        <v>276</v>
      </c>
      <c r="N5394" s="104"/>
      <c r="O5394" s="106"/>
      <c r="P5394" s="111" t="s">
        <v>3000</v>
      </c>
      <c r="Q5394" s="153" t="s">
        <v>330</v>
      </c>
      <c r="R5394" s="153" t="s">
        <v>331</v>
      </c>
      <c r="S5394" s="153">
        <v>4.1666666666666657E-2</v>
      </c>
      <c r="T5394" s="153" t="s">
        <v>330</v>
      </c>
      <c r="U5394" s="153" t="s">
        <v>331</v>
      </c>
      <c r="V5394" s="153">
        <f>IF(ISBLANK(T5394),"",Tabella2[[#This Row],[ACT STOP]]-Tabella2[[#This Row],[ACT START]])</f>
        <v>4.1666666666666685E-2</v>
      </c>
      <c r="W5394" s="104" t="s">
        <v>92</v>
      </c>
      <c r="X5394" s="104" t="s">
        <v>91</v>
      </c>
      <c r="Y5394" s="110"/>
      <c r="Z5394" s="106"/>
      <c r="AA5394" s="104"/>
      <c r="AB5394" s="107"/>
      <c r="AC5394" s="72">
        <v>1</v>
      </c>
      <c r="AH5394" s="70"/>
      <c r="AI5394" s="70"/>
      <c r="AJ5394">
        <v>0</v>
      </c>
      <c r="AL5394" s="70"/>
      <c r="BM5394" s="135" t="s">
        <v>330</v>
      </c>
      <c r="BN5394" s="136" t="s">
        <v>331</v>
      </c>
      <c r="BO5394" s="101"/>
      <c r="BR5394" s="109" t="str">
        <f t="shared" si="84"/>
        <v>SH-25-5383</v>
      </c>
      <c r="BS5394" s="109" t="s">
        <v>552</v>
      </c>
      <c r="BT5394" t="s">
        <v>92</v>
      </c>
      <c r="BU5394" t="s">
        <v>11167</v>
      </c>
    </row>
    <row r="5395" spans="1:73" hidden="1">
      <c r="A5395" s="103" t="s">
        <v>11168</v>
      </c>
      <c r="B5395" s="102">
        <v>45923</v>
      </c>
      <c r="C5395" s="104">
        <f>_xlfn.ISOWEEKNUM(Tabella2[[#This Row],[Date]])</f>
        <v>39</v>
      </c>
      <c r="D5395" s="104" t="s">
        <v>751</v>
      </c>
      <c r="E5395" s="104" t="s">
        <v>256</v>
      </c>
      <c r="F5395" s="104">
        <v>78</v>
      </c>
      <c r="G5395" s="104" t="s">
        <v>257</v>
      </c>
      <c r="H5395" s="105">
        <v>1</v>
      </c>
      <c r="I5395" s="104" t="s">
        <v>258</v>
      </c>
      <c r="J5395" s="104"/>
      <c r="K5395" s="104" t="s">
        <v>79</v>
      </c>
      <c r="L5395" s="104" t="s">
        <v>299</v>
      </c>
      <c r="M5395" s="104" t="s">
        <v>361</v>
      </c>
      <c r="N5395" s="104"/>
      <c r="O5395" s="106" t="str">
        <f>A5396</f>
        <v>17801</v>
      </c>
      <c r="P5395" s="111" t="s">
        <v>371</v>
      </c>
      <c r="Q5395" s="153" t="s">
        <v>336</v>
      </c>
      <c r="R5395" s="153" t="s">
        <v>337</v>
      </c>
      <c r="S5395" s="153">
        <v>4.1666666666666657E-2</v>
      </c>
      <c r="T5395" s="153" t="s">
        <v>336</v>
      </c>
      <c r="U5395" s="153" t="s">
        <v>337</v>
      </c>
      <c r="V5395" s="153">
        <f>IF(ISBLANK(T5395),"",Tabella2[[#This Row],[ACT STOP]]-Tabella2[[#This Row],[ACT START]])</f>
        <v>4.1666666666666685E-2</v>
      </c>
      <c r="W5395" s="104" t="s">
        <v>92</v>
      </c>
      <c r="X5395" s="104" t="s">
        <v>91</v>
      </c>
      <c r="Y5395" s="110" t="s">
        <v>11169</v>
      </c>
      <c r="Z5395" s="106"/>
      <c r="AA5395" s="104"/>
      <c r="AB5395" s="107"/>
      <c r="AC5395" s="72">
        <v>1</v>
      </c>
      <c r="AH5395" s="70"/>
      <c r="AI5395" s="70"/>
      <c r="AJ5395">
        <v>0</v>
      </c>
      <c r="AL5395" s="70"/>
      <c r="BM5395" s="135" t="s">
        <v>336</v>
      </c>
      <c r="BN5395" s="136" t="s">
        <v>337</v>
      </c>
      <c r="BO5395" s="101"/>
      <c r="BR5395" s="109" t="str">
        <f t="shared" si="84"/>
        <v>SH-25-5384</v>
      </c>
      <c r="BS5395" s="109" t="s">
        <v>332</v>
      </c>
      <c r="BT5395" t="s">
        <v>92</v>
      </c>
      <c r="BU5395" t="s">
        <v>11170</v>
      </c>
    </row>
    <row r="5396" spans="1:73" hidden="1">
      <c r="A5396" s="103" t="s">
        <v>11171</v>
      </c>
      <c r="B5396" s="102">
        <v>45923</v>
      </c>
      <c r="C5396" s="104">
        <f>_xlfn.ISOWEEKNUM(Tabella2[[#This Row],[Date]])</f>
        <v>39</v>
      </c>
      <c r="D5396" s="104" t="s">
        <v>195</v>
      </c>
      <c r="E5396" s="104" t="s">
        <v>298</v>
      </c>
      <c r="F5396" s="104"/>
      <c r="G5396" s="104" t="s">
        <v>284</v>
      </c>
      <c r="H5396" s="105">
        <v>9</v>
      </c>
      <c r="I5396" s="104"/>
      <c r="J5396" s="104" t="s">
        <v>258</v>
      </c>
      <c r="K5396" s="104" t="s">
        <v>78</v>
      </c>
      <c r="L5396" s="104" t="s">
        <v>299</v>
      </c>
      <c r="M5396" s="104" t="s">
        <v>361</v>
      </c>
      <c r="N5396" s="104"/>
      <c r="O5396" s="106" t="str">
        <f>A5395</f>
        <v>17800</v>
      </c>
      <c r="P5396" s="111" t="s">
        <v>300</v>
      </c>
      <c r="Q5396" s="153">
        <v>0.4201388888888889</v>
      </c>
      <c r="R5396" s="153">
        <v>0.46180555555555558</v>
      </c>
      <c r="S5396" s="153">
        <v>4.1666666666666657E-2</v>
      </c>
      <c r="T5396" s="153">
        <v>0.4201388888888889</v>
      </c>
      <c r="U5396" s="153">
        <v>0.46180555555555558</v>
      </c>
      <c r="V5396" s="153">
        <f>IF(ISBLANK(T5396),"",Tabella2[[#This Row],[ACT STOP]]-Tabella2[[#This Row],[ACT START]])</f>
        <v>4.1666666666666685E-2</v>
      </c>
      <c r="W5396" s="104" t="s">
        <v>122</v>
      </c>
      <c r="X5396" s="104" t="s">
        <v>91</v>
      </c>
      <c r="Y5396" s="110"/>
      <c r="Z5396" s="106"/>
      <c r="AA5396" s="104"/>
      <c r="AB5396" s="107"/>
      <c r="AC5396" s="72">
        <v>1</v>
      </c>
      <c r="AH5396" s="70"/>
      <c r="AI5396" s="70"/>
      <c r="AJ5396">
        <v>0</v>
      </c>
      <c r="AL5396" s="70"/>
      <c r="BM5396" s="135">
        <v>0.4201388888888889</v>
      </c>
      <c r="BN5396" s="136">
        <v>0.46180555555555558</v>
      </c>
      <c r="BO5396" s="101"/>
      <c r="BR5396" s="109" t="str">
        <f t="shared" si="84"/>
        <v>SH-25-5385</v>
      </c>
      <c r="BS5396" s="109" t="s">
        <v>339</v>
      </c>
      <c r="BT5396" t="s">
        <v>122</v>
      </c>
      <c r="BU5396" t="s">
        <v>302</v>
      </c>
    </row>
    <row r="5397" spans="1:73" hidden="1">
      <c r="A5397" s="103" t="s">
        <v>11172</v>
      </c>
      <c r="B5397" s="102">
        <v>45923</v>
      </c>
      <c r="C5397" s="104">
        <f>_xlfn.ISOWEEKNUM(Tabella2[[#This Row],[Date]])</f>
        <v>39</v>
      </c>
      <c r="D5397" s="104" t="s">
        <v>722</v>
      </c>
      <c r="E5397" s="104" t="s">
        <v>327</v>
      </c>
      <c r="F5397" s="104">
        <v>82</v>
      </c>
      <c r="G5397" s="104" t="s">
        <v>257</v>
      </c>
      <c r="H5397" s="105">
        <v>9</v>
      </c>
      <c r="I5397" s="104" t="s">
        <v>258</v>
      </c>
      <c r="J5397" s="104"/>
      <c r="K5397" s="104" t="s">
        <v>83</v>
      </c>
      <c r="L5397" s="104" t="s">
        <v>259</v>
      </c>
      <c r="M5397" s="104" t="s">
        <v>276</v>
      </c>
      <c r="N5397" s="104"/>
      <c r="O5397" s="106"/>
      <c r="P5397" s="111" t="s">
        <v>2394</v>
      </c>
      <c r="Q5397" s="153" t="s">
        <v>336</v>
      </c>
      <c r="R5397" s="153" t="s">
        <v>337</v>
      </c>
      <c r="S5397" s="153">
        <v>4.1666666666666657E-2</v>
      </c>
      <c r="T5397" s="153" t="s">
        <v>336</v>
      </c>
      <c r="U5397" s="153" t="s">
        <v>337</v>
      </c>
      <c r="V5397" s="153">
        <f>IF(ISBLANK(T5397),"",Tabella2[[#This Row],[ACT STOP]]-Tabella2[[#This Row],[ACT START]])</f>
        <v>4.1666666666666685E-2</v>
      </c>
      <c r="W5397" s="104" t="s">
        <v>92</v>
      </c>
      <c r="X5397" s="104" t="s">
        <v>91</v>
      </c>
      <c r="Y5397" s="110"/>
      <c r="Z5397" s="106"/>
      <c r="AA5397" s="104"/>
      <c r="AB5397" s="107"/>
      <c r="AC5397" s="72">
        <v>1</v>
      </c>
      <c r="AH5397" s="70"/>
      <c r="AI5397" s="70"/>
      <c r="AJ5397">
        <v>0</v>
      </c>
      <c r="AL5397" s="70"/>
      <c r="BM5397" s="135" t="s">
        <v>336</v>
      </c>
      <c r="BN5397" s="136" t="s">
        <v>337</v>
      </c>
      <c r="BO5397" s="101"/>
      <c r="BR5397" s="109" t="str">
        <f t="shared" si="84"/>
        <v>SH-25-5386</v>
      </c>
      <c r="BS5397" s="109" t="s">
        <v>318</v>
      </c>
      <c r="BT5397" t="s">
        <v>92</v>
      </c>
      <c r="BU5397" t="s">
        <v>11173</v>
      </c>
    </row>
    <row r="5398" spans="1:73" hidden="1">
      <c r="A5398" s="103" t="s">
        <v>11174</v>
      </c>
      <c r="B5398" s="102">
        <v>45923</v>
      </c>
      <c r="C5398" s="104">
        <f>_xlfn.ISOWEEKNUM(Tabella2[[#This Row],[Date]])</f>
        <v>39</v>
      </c>
      <c r="D5398" s="104" t="s">
        <v>9759</v>
      </c>
      <c r="E5398" s="104" t="s">
        <v>284</v>
      </c>
      <c r="F5398" s="104">
        <v>86</v>
      </c>
      <c r="G5398" s="104" t="s">
        <v>257</v>
      </c>
      <c r="H5398" s="105">
        <v>12</v>
      </c>
      <c r="I5398" s="104"/>
      <c r="J5398" s="104" t="s">
        <v>258</v>
      </c>
      <c r="K5398" s="104" t="s">
        <v>80</v>
      </c>
      <c r="L5398" s="104" t="s">
        <v>259</v>
      </c>
      <c r="M5398" s="104" t="s">
        <v>276</v>
      </c>
      <c r="N5398" s="104"/>
      <c r="O5398" s="106"/>
      <c r="P5398" s="111" t="s">
        <v>2932</v>
      </c>
      <c r="Q5398" s="153" t="s">
        <v>336</v>
      </c>
      <c r="R5398" s="153" t="s">
        <v>337</v>
      </c>
      <c r="S5398" s="153">
        <v>4.1666666666666657E-2</v>
      </c>
      <c r="T5398" s="153" t="s">
        <v>336</v>
      </c>
      <c r="U5398" s="153" t="s">
        <v>337</v>
      </c>
      <c r="V5398" s="153">
        <f>IF(ISBLANK(T5398),"",Tabella2[[#This Row],[ACT STOP]]-Tabella2[[#This Row],[ACT START]])</f>
        <v>4.1666666666666685E-2</v>
      </c>
      <c r="W5398" s="104" t="s">
        <v>92</v>
      </c>
      <c r="X5398" s="104" t="s">
        <v>91</v>
      </c>
      <c r="Y5398" s="110" t="s">
        <v>11175</v>
      </c>
      <c r="Z5398" s="106"/>
      <c r="AA5398" s="104"/>
      <c r="AB5398" s="107"/>
      <c r="AC5398" s="72">
        <v>1</v>
      </c>
      <c r="AH5398" s="70"/>
      <c r="AI5398" s="70"/>
      <c r="AJ5398">
        <v>0</v>
      </c>
      <c r="AL5398" s="70"/>
      <c r="BM5398" s="135" t="s">
        <v>336</v>
      </c>
      <c r="BN5398" s="136" t="s">
        <v>337</v>
      </c>
      <c r="BO5398" s="101"/>
      <c r="BR5398" s="109" t="str">
        <f t="shared" si="84"/>
        <v>SH-25-5387</v>
      </c>
      <c r="BS5398" s="109" t="s">
        <v>266</v>
      </c>
      <c r="BT5398" t="s">
        <v>92</v>
      </c>
      <c r="BU5398" t="s">
        <v>11176</v>
      </c>
    </row>
    <row r="5399" spans="1:73" hidden="1">
      <c r="A5399" s="103" t="s">
        <v>11177</v>
      </c>
      <c r="B5399" s="102">
        <v>45923</v>
      </c>
      <c r="C5399" s="104">
        <f>_xlfn.ISOWEEKNUM(Tabella2[[#This Row],[Date]])</f>
        <v>39</v>
      </c>
      <c r="D5399" s="104" t="s">
        <v>9743</v>
      </c>
      <c r="E5399" s="104" t="s">
        <v>256</v>
      </c>
      <c r="F5399" s="104">
        <v>84</v>
      </c>
      <c r="G5399" s="104" t="s">
        <v>284</v>
      </c>
      <c r="H5399" s="105">
        <v>23</v>
      </c>
      <c r="I5399" s="104"/>
      <c r="J5399" s="104" t="s">
        <v>258</v>
      </c>
      <c r="K5399" s="104" t="s">
        <v>81</v>
      </c>
      <c r="L5399" s="104" t="s">
        <v>259</v>
      </c>
      <c r="M5399" s="104" t="s">
        <v>276</v>
      </c>
      <c r="N5399" s="104"/>
      <c r="O5399" s="106"/>
      <c r="P5399" s="111" t="s">
        <v>3000</v>
      </c>
      <c r="Q5399" s="153" t="s">
        <v>336</v>
      </c>
      <c r="R5399" s="153" t="s">
        <v>337</v>
      </c>
      <c r="S5399" s="153">
        <v>4.1666666666666657E-2</v>
      </c>
      <c r="T5399" s="153" t="s">
        <v>336</v>
      </c>
      <c r="U5399" s="153" t="s">
        <v>337</v>
      </c>
      <c r="V5399" s="153">
        <f>IF(ISBLANK(T5399),"",Tabella2[[#This Row],[ACT STOP]]-Tabella2[[#This Row],[ACT START]])</f>
        <v>4.1666666666666685E-2</v>
      </c>
      <c r="W5399" s="104" t="s">
        <v>92</v>
      </c>
      <c r="X5399" s="104" t="s">
        <v>91</v>
      </c>
      <c r="Y5399" s="110"/>
      <c r="Z5399" s="106"/>
      <c r="AA5399" s="104"/>
      <c r="AB5399" s="107"/>
      <c r="AC5399" s="72">
        <v>1</v>
      </c>
      <c r="AH5399" s="70"/>
      <c r="AI5399" s="70"/>
      <c r="AJ5399">
        <v>0</v>
      </c>
      <c r="AL5399" s="70"/>
      <c r="BM5399" s="135" t="s">
        <v>336</v>
      </c>
      <c r="BN5399" s="136" t="s">
        <v>337</v>
      </c>
      <c r="BO5399" s="101"/>
      <c r="BR5399" s="109" t="str">
        <f t="shared" si="84"/>
        <v>SH-25-5388</v>
      </c>
      <c r="BS5399" s="109" t="s">
        <v>358</v>
      </c>
      <c r="BT5399" t="s">
        <v>92</v>
      </c>
      <c r="BU5399" t="s">
        <v>11178</v>
      </c>
    </row>
    <row r="5400" spans="1:73" hidden="1">
      <c r="A5400" s="103" t="s">
        <v>11179</v>
      </c>
      <c r="B5400" s="102">
        <v>45923</v>
      </c>
      <c r="C5400" s="104">
        <f>_xlfn.ISOWEEKNUM(Tabella2[[#This Row],[Date]])</f>
        <v>39</v>
      </c>
      <c r="D5400" s="104" t="s">
        <v>9743</v>
      </c>
      <c r="E5400" s="104" t="s">
        <v>256</v>
      </c>
      <c r="F5400" s="104">
        <v>80</v>
      </c>
      <c r="G5400" s="104" t="s">
        <v>257</v>
      </c>
      <c r="H5400" s="105">
        <v>13</v>
      </c>
      <c r="I5400" s="104"/>
      <c r="J5400" s="104" t="s">
        <v>258</v>
      </c>
      <c r="K5400" s="104" t="s">
        <v>77</v>
      </c>
      <c r="L5400" s="104" t="s">
        <v>259</v>
      </c>
      <c r="M5400" s="104" t="s">
        <v>276</v>
      </c>
      <c r="N5400" s="104"/>
      <c r="O5400" s="106"/>
      <c r="P5400" s="111" t="s">
        <v>855</v>
      </c>
      <c r="Q5400" s="153" t="s">
        <v>336</v>
      </c>
      <c r="R5400" s="153" t="s">
        <v>337</v>
      </c>
      <c r="S5400" s="153">
        <v>4.1666666666666657E-2</v>
      </c>
      <c r="T5400" s="153">
        <v>0.4201388888888889</v>
      </c>
      <c r="U5400" s="153">
        <v>0.46180555555555558</v>
      </c>
      <c r="V5400" s="153">
        <f>IF(ISBLANK(T5400),"",Tabella2[[#This Row],[ACT STOP]]-Tabella2[[#This Row],[ACT START]])</f>
        <v>4.1666666666666685E-2</v>
      </c>
      <c r="W5400" s="104" t="s">
        <v>92</v>
      </c>
      <c r="X5400" s="104" t="s">
        <v>91</v>
      </c>
      <c r="Y5400" s="110"/>
      <c r="Z5400" s="106"/>
      <c r="AA5400" s="104"/>
      <c r="AB5400" s="107"/>
      <c r="AC5400" s="72">
        <v>1</v>
      </c>
      <c r="AH5400" s="70"/>
      <c r="AI5400" s="70"/>
      <c r="AJ5400">
        <v>0</v>
      </c>
      <c r="AL5400" s="70"/>
      <c r="BM5400" s="135">
        <v>0.4201388888888889</v>
      </c>
      <c r="BN5400" s="136">
        <v>0.46180555555555558</v>
      </c>
      <c r="BO5400" s="101"/>
      <c r="BR5400" s="109" t="str">
        <f t="shared" si="84"/>
        <v>SH-25-5389</v>
      </c>
      <c r="BS5400" s="109" t="s">
        <v>427</v>
      </c>
      <c r="BT5400" t="s">
        <v>92</v>
      </c>
      <c r="BU5400" t="s">
        <v>11180</v>
      </c>
    </row>
    <row r="5401" spans="1:73" hidden="1">
      <c r="A5401" s="103" t="s">
        <v>11181</v>
      </c>
      <c r="B5401" s="102">
        <v>45923</v>
      </c>
      <c r="C5401" s="104">
        <f>_xlfn.ISOWEEKNUM(Tabella2[[#This Row],[Date]])</f>
        <v>39</v>
      </c>
      <c r="D5401" s="104" t="s">
        <v>722</v>
      </c>
      <c r="E5401" s="104" t="s">
        <v>327</v>
      </c>
      <c r="F5401" s="104">
        <v>79</v>
      </c>
      <c r="G5401" s="104" t="s">
        <v>257</v>
      </c>
      <c r="H5401" s="105">
        <v>32</v>
      </c>
      <c r="I5401" s="104" t="s">
        <v>258</v>
      </c>
      <c r="J5401" s="104"/>
      <c r="K5401" s="104" t="s">
        <v>79</v>
      </c>
      <c r="L5401" s="104" t="s">
        <v>299</v>
      </c>
      <c r="M5401" s="104" t="s">
        <v>430</v>
      </c>
      <c r="N5401" s="104"/>
      <c r="O5401" s="106" t="str">
        <f>A5402</f>
        <v>17807</v>
      </c>
      <c r="P5401" s="111" t="s">
        <v>2237</v>
      </c>
      <c r="Q5401" s="153" t="s">
        <v>349</v>
      </c>
      <c r="R5401" s="153" t="s">
        <v>350</v>
      </c>
      <c r="S5401" s="153">
        <v>4.1666666666666657E-2</v>
      </c>
      <c r="T5401" s="153">
        <v>0.47916666666666669</v>
      </c>
      <c r="U5401" s="153">
        <v>0.52083333333333337</v>
      </c>
      <c r="V5401" s="153">
        <f>IF(ISBLANK(T5401),"",Tabella2[[#This Row],[ACT STOP]]-Tabella2[[#This Row],[ACT START]])</f>
        <v>4.1666666666666685E-2</v>
      </c>
      <c r="W5401" s="104" t="s">
        <v>92</v>
      </c>
      <c r="X5401" s="104" t="s">
        <v>91</v>
      </c>
      <c r="Y5401" s="110"/>
      <c r="Z5401" s="106"/>
      <c r="AA5401" s="104"/>
      <c r="AB5401" s="107"/>
      <c r="AC5401" s="72">
        <v>1</v>
      </c>
      <c r="AH5401" s="70"/>
      <c r="AI5401" s="70"/>
      <c r="AJ5401">
        <v>0</v>
      </c>
      <c r="AL5401" s="70"/>
      <c r="BM5401" s="135">
        <v>0.47916666666666669</v>
      </c>
      <c r="BN5401" s="136">
        <v>0.52083333333333337</v>
      </c>
      <c r="BO5401" s="101"/>
      <c r="BR5401" s="109" t="str">
        <f t="shared" si="84"/>
        <v>SH-25-5390</v>
      </c>
      <c r="BS5401" s="109" t="s">
        <v>356</v>
      </c>
      <c r="BT5401" t="s">
        <v>92</v>
      </c>
      <c r="BU5401" t="s">
        <v>11182</v>
      </c>
    </row>
    <row r="5402" spans="1:73" hidden="1">
      <c r="A5402" s="103" t="s">
        <v>11183</v>
      </c>
      <c r="B5402" s="102">
        <v>45923</v>
      </c>
      <c r="C5402" s="104">
        <f>_xlfn.ISOWEEKNUM(Tabella2[[#This Row],[Date]])</f>
        <v>39</v>
      </c>
      <c r="D5402" s="104" t="s">
        <v>722</v>
      </c>
      <c r="E5402" s="104" t="s">
        <v>327</v>
      </c>
      <c r="F5402" s="104">
        <v>81</v>
      </c>
      <c r="G5402" s="104" t="s">
        <v>257</v>
      </c>
      <c r="H5402" s="105">
        <v>2</v>
      </c>
      <c r="I5402" s="104" t="s">
        <v>258</v>
      </c>
      <c r="J5402" s="104"/>
      <c r="K5402" s="104" t="s">
        <v>78</v>
      </c>
      <c r="L5402" s="104" t="s">
        <v>299</v>
      </c>
      <c r="M5402" s="104" t="s">
        <v>430</v>
      </c>
      <c r="N5402" s="104"/>
      <c r="O5402" s="106" t="str">
        <f>A5401</f>
        <v>17806</v>
      </c>
      <c r="P5402" s="111" t="s">
        <v>2237</v>
      </c>
      <c r="Q5402" s="153">
        <v>0.4826388888888889</v>
      </c>
      <c r="R5402" s="153">
        <v>0.52430555555555558</v>
      </c>
      <c r="S5402" s="153">
        <v>4.1666666666666657E-2</v>
      </c>
      <c r="T5402" s="153">
        <v>0.4826388888888889</v>
      </c>
      <c r="U5402" s="153">
        <v>0.52430555555555558</v>
      </c>
      <c r="V5402" s="153">
        <f>IF(ISBLANK(T5402),"",Tabella2[[#This Row],[ACT STOP]]-Tabella2[[#This Row],[ACT START]])</f>
        <v>4.1666666666666685E-2</v>
      </c>
      <c r="W5402" s="104" t="s">
        <v>92</v>
      </c>
      <c r="X5402" s="104" t="s">
        <v>91</v>
      </c>
      <c r="Y5402" s="110"/>
      <c r="Z5402" s="106"/>
      <c r="AA5402" s="104"/>
      <c r="AB5402" s="107"/>
      <c r="AC5402" s="72">
        <v>1</v>
      </c>
      <c r="AH5402" s="70"/>
      <c r="AI5402" s="70"/>
      <c r="AJ5402">
        <v>0</v>
      </c>
      <c r="AL5402" s="70"/>
      <c r="BM5402" s="135">
        <v>0.4826388888888889</v>
      </c>
      <c r="BN5402" s="136">
        <v>0.52430555555555558</v>
      </c>
      <c r="BO5402" s="101"/>
      <c r="BR5402" s="109" t="str">
        <f t="shared" si="84"/>
        <v>SH-25-5391</v>
      </c>
      <c r="BS5402" s="109" t="s">
        <v>368</v>
      </c>
      <c r="BT5402" t="s">
        <v>92</v>
      </c>
      <c r="BU5402" t="s">
        <v>11184</v>
      </c>
    </row>
    <row r="5403" spans="1:73" hidden="1">
      <c r="A5403" s="103" t="s">
        <v>11185</v>
      </c>
      <c r="B5403" s="102">
        <v>45923</v>
      </c>
      <c r="C5403" s="104">
        <f>_xlfn.ISOWEEKNUM(Tabella2[[#This Row],[Date]])</f>
        <v>39</v>
      </c>
      <c r="D5403" s="104" t="s">
        <v>722</v>
      </c>
      <c r="E5403" s="104" t="s">
        <v>327</v>
      </c>
      <c r="F5403" s="104">
        <v>77</v>
      </c>
      <c r="G5403" s="104" t="s">
        <v>257</v>
      </c>
      <c r="H5403" s="105">
        <v>17</v>
      </c>
      <c r="I5403" s="104" t="s">
        <v>258</v>
      </c>
      <c r="J5403" s="104"/>
      <c r="K5403" s="104" t="s">
        <v>83</v>
      </c>
      <c r="L5403" s="104" t="s">
        <v>259</v>
      </c>
      <c r="M5403" s="104" t="s">
        <v>276</v>
      </c>
      <c r="N5403" s="104"/>
      <c r="O5403" s="106"/>
      <c r="P5403" s="111" t="s">
        <v>2394</v>
      </c>
      <c r="Q5403" s="153" t="s">
        <v>349</v>
      </c>
      <c r="R5403" s="153" t="s">
        <v>350</v>
      </c>
      <c r="S5403" s="153">
        <v>4.1666666666666657E-2</v>
      </c>
      <c r="T5403" s="153" t="s">
        <v>349</v>
      </c>
      <c r="U5403" s="153" t="s">
        <v>350</v>
      </c>
      <c r="V5403" s="153">
        <f>IF(ISBLANK(T5403),"",Tabella2[[#This Row],[ACT STOP]]-Tabella2[[#This Row],[ACT START]])</f>
        <v>4.1666666666666685E-2</v>
      </c>
      <c r="W5403" s="104" t="s">
        <v>92</v>
      </c>
      <c r="X5403" s="104" t="s">
        <v>91</v>
      </c>
      <c r="Y5403" s="110"/>
      <c r="Z5403" s="106"/>
      <c r="AA5403" s="104"/>
      <c r="AB5403" s="107"/>
      <c r="AC5403" s="72">
        <v>1</v>
      </c>
      <c r="AH5403" s="70"/>
      <c r="AI5403" s="70"/>
      <c r="AJ5403">
        <v>0</v>
      </c>
      <c r="AL5403" s="70"/>
      <c r="BM5403" s="135" t="s">
        <v>349</v>
      </c>
      <c r="BN5403" s="136" t="s">
        <v>350</v>
      </c>
      <c r="BO5403" s="101"/>
      <c r="BR5403" s="109" t="str">
        <f t="shared" si="84"/>
        <v>SH-25-5392</v>
      </c>
      <c r="BS5403" s="109" t="s">
        <v>393</v>
      </c>
      <c r="BT5403" t="s">
        <v>92</v>
      </c>
      <c r="BU5403" t="s">
        <v>11186</v>
      </c>
    </row>
    <row r="5404" spans="1:73" hidden="1">
      <c r="A5404" s="103" t="s">
        <v>11187</v>
      </c>
      <c r="B5404" s="102">
        <v>45923</v>
      </c>
      <c r="C5404" s="104">
        <f>_xlfn.ISOWEEKNUM(Tabella2[[#This Row],[Date]])</f>
        <v>39</v>
      </c>
      <c r="D5404" s="104" t="s">
        <v>817</v>
      </c>
      <c r="E5404" s="104" t="s">
        <v>284</v>
      </c>
      <c r="F5404" s="104">
        <v>73</v>
      </c>
      <c r="G5404" s="104" t="s">
        <v>257</v>
      </c>
      <c r="H5404" s="105">
        <v>31</v>
      </c>
      <c r="I5404" s="104"/>
      <c r="J5404" s="104" t="s">
        <v>258</v>
      </c>
      <c r="K5404" s="104" t="s">
        <v>80</v>
      </c>
      <c r="L5404" s="104" t="s">
        <v>299</v>
      </c>
      <c r="M5404" s="104" t="s">
        <v>361</v>
      </c>
      <c r="N5404" s="104"/>
      <c r="O5404" s="106" t="str">
        <f>A5405</f>
        <v>17810</v>
      </c>
      <c r="P5404" s="111" t="s">
        <v>2067</v>
      </c>
      <c r="Q5404" s="153" t="s">
        <v>349</v>
      </c>
      <c r="R5404" s="153" t="s">
        <v>350</v>
      </c>
      <c r="S5404" s="153">
        <v>4.1666666666666657E-2</v>
      </c>
      <c r="T5404" s="153" t="s">
        <v>349</v>
      </c>
      <c r="U5404" s="153" t="s">
        <v>350</v>
      </c>
      <c r="V5404" s="153">
        <f>IF(ISBLANK(T5404),"",Tabella2[[#This Row],[ACT STOP]]-Tabella2[[#This Row],[ACT START]])</f>
        <v>4.1666666666666685E-2</v>
      </c>
      <c r="W5404" s="104" t="s">
        <v>92</v>
      </c>
      <c r="X5404" s="104" t="s">
        <v>91</v>
      </c>
      <c r="Y5404" s="110"/>
      <c r="Z5404" s="106"/>
      <c r="AA5404" s="104"/>
      <c r="AB5404" s="107"/>
      <c r="AC5404" s="72">
        <v>1</v>
      </c>
      <c r="AH5404" s="70"/>
      <c r="AI5404" s="70"/>
      <c r="AJ5404">
        <v>0</v>
      </c>
      <c r="AL5404" s="70"/>
      <c r="BM5404" s="135" t="s">
        <v>349</v>
      </c>
      <c r="BN5404" s="136" t="s">
        <v>350</v>
      </c>
      <c r="BO5404" s="101"/>
      <c r="BR5404" s="109" t="str">
        <f t="shared" si="84"/>
        <v>SH-25-5393</v>
      </c>
      <c r="BS5404" s="109" t="s">
        <v>345</v>
      </c>
      <c r="BT5404" t="s">
        <v>92</v>
      </c>
      <c r="BU5404" t="s">
        <v>11188</v>
      </c>
    </row>
    <row r="5405" spans="1:73" hidden="1">
      <c r="A5405" s="103" t="s">
        <v>11189</v>
      </c>
      <c r="B5405" s="102">
        <v>45923</v>
      </c>
      <c r="C5405" s="104">
        <f>_xlfn.ISOWEEKNUM(Tabella2[[#This Row],[Date]])</f>
        <v>39</v>
      </c>
      <c r="D5405" s="104" t="s">
        <v>195</v>
      </c>
      <c r="E5405" s="104" t="s">
        <v>398</v>
      </c>
      <c r="F5405" s="104"/>
      <c r="G5405" s="104" t="s">
        <v>257</v>
      </c>
      <c r="H5405" s="105">
        <v>5</v>
      </c>
      <c r="I5405" s="104"/>
      <c r="J5405" s="104" t="s">
        <v>258</v>
      </c>
      <c r="K5405" s="104" t="s">
        <v>81</v>
      </c>
      <c r="L5405" s="104" t="s">
        <v>299</v>
      </c>
      <c r="M5405" s="104" t="s">
        <v>361</v>
      </c>
      <c r="N5405" s="104"/>
      <c r="O5405" s="106" t="str">
        <f>A5404</f>
        <v>17809</v>
      </c>
      <c r="P5405" s="111" t="s">
        <v>300</v>
      </c>
      <c r="Q5405" s="153">
        <v>0.4826388888888889</v>
      </c>
      <c r="R5405" s="153">
        <v>0.52430555555555558</v>
      </c>
      <c r="S5405" s="153">
        <v>4.1666666666666657E-2</v>
      </c>
      <c r="T5405" s="153">
        <v>0.4826388888888889</v>
      </c>
      <c r="U5405" s="153">
        <v>0.52430555555555558</v>
      </c>
      <c r="V5405" s="153">
        <f>IF(ISBLANK(T5405),"",Tabella2[[#This Row],[ACT STOP]]-Tabella2[[#This Row],[ACT START]])</f>
        <v>4.1666666666666685E-2</v>
      </c>
      <c r="W5405" s="104" t="s">
        <v>122</v>
      </c>
      <c r="X5405" s="104" t="s">
        <v>91</v>
      </c>
      <c r="Y5405" s="110"/>
      <c r="Z5405" s="106"/>
      <c r="AA5405" s="104"/>
      <c r="AB5405" s="107"/>
      <c r="AC5405" s="72">
        <v>1</v>
      </c>
      <c r="AH5405" s="70"/>
      <c r="AI5405" s="70"/>
      <c r="AJ5405">
        <v>0</v>
      </c>
      <c r="AL5405" s="70"/>
      <c r="BM5405" s="135">
        <v>0.4826388888888889</v>
      </c>
      <c r="BN5405" s="136">
        <v>0.52430555555555558</v>
      </c>
      <c r="BO5405" s="101"/>
      <c r="BR5405" s="109" t="str">
        <f t="shared" si="84"/>
        <v>SH-25-5394</v>
      </c>
      <c r="BS5405" s="109" t="s">
        <v>416</v>
      </c>
      <c r="BT5405" t="s">
        <v>122</v>
      </c>
      <c r="BU5405" t="s">
        <v>399</v>
      </c>
    </row>
    <row r="5406" spans="1:73" hidden="1">
      <c r="A5406" s="103" t="s">
        <v>11190</v>
      </c>
      <c r="B5406" s="102">
        <v>45923</v>
      </c>
      <c r="C5406" s="104">
        <f>_xlfn.ISOWEEKNUM(Tabella2[[#This Row],[Date]])</f>
        <v>39</v>
      </c>
      <c r="D5406" s="104" t="s">
        <v>6396</v>
      </c>
      <c r="E5406" s="104" t="s">
        <v>256</v>
      </c>
      <c r="F5406" s="104">
        <v>75</v>
      </c>
      <c r="G5406" s="104" t="s">
        <v>257</v>
      </c>
      <c r="H5406" s="105">
        <v>10</v>
      </c>
      <c r="I5406" s="104"/>
      <c r="J5406" s="104" t="s">
        <v>258</v>
      </c>
      <c r="K5406" s="104" t="s">
        <v>77</v>
      </c>
      <c r="L5406" s="104" t="s">
        <v>259</v>
      </c>
      <c r="M5406" s="104" t="s">
        <v>276</v>
      </c>
      <c r="N5406" s="104"/>
      <c r="O5406" s="106"/>
      <c r="P5406" s="111" t="s">
        <v>11191</v>
      </c>
      <c r="Q5406" s="153" t="s">
        <v>349</v>
      </c>
      <c r="R5406" s="153" t="s">
        <v>350</v>
      </c>
      <c r="S5406" s="153">
        <v>4.1666666666666657E-2</v>
      </c>
      <c r="T5406" s="153" t="s">
        <v>349</v>
      </c>
      <c r="U5406" s="153" t="s">
        <v>350</v>
      </c>
      <c r="V5406" s="153">
        <f>IF(ISBLANK(T5406),"",Tabella2[[#This Row],[ACT STOP]]-Tabella2[[#This Row],[ACT START]])</f>
        <v>4.1666666666666685E-2</v>
      </c>
      <c r="W5406" s="104" t="s">
        <v>92</v>
      </c>
      <c r="X5406" s="104" t="s">
        <v>91</v>
      </c>
      <c r="Y5406" s="110"/>
      <c r="Z5406" s="106"/>
      <c r="AA5406" s="104"/>
      <c r="AB5406" s="107"/>
      <c r="AC5406" s="72">
        <v>1</v>
      </c>
      <c r="AH5406" s="70"/>
      <c r="AI5406" s="70"/>
      <c r="AJ5406">
        <v>0</v>
      </c>
      <c r="AL5406" s="70"/>
      <c r="BM5406" s="135" t="s">
        <v>349</v>
      </c>
      <c r="BN5406" s="136" t="s">
        <v>350</v>
      </c>
      <c r="BO5406" s="101"/>
      <c r="BR5406" s="109" t="str">
        <f t="shared" si="84"/>
        <v>SH-25-5395</v>
      </c>
      <c r="BS5406" s="109" t="s">
        <v>552</v>
      </c>
      <c r="BT5406" t="s">
        <v>92</v>
      </c>
      <c r="BU5406" t="s">
        <v>11192</v>
      </c>
    </row>
    <row r="5407" spans="1:73" hidden="1">
      <c r="A5407" s="103" t="s">
        <v>11193</v>
      </c>
      <c r="B5407" s="102">
        <v>45923</v>
      </c>
      <c r="C5407" s="104">
        <f>_xlfn.ISOWEEKNUM(Tabella2[[#This Row],[Date]])</f>
        <v>39</v>
      </c>
      <c r="D5407" s="104" t="s">
        <v>5705</v>
      </c>
      <c r="E5407" s="104" t="s">
        <v>327</v>
      </c>
      <c r="F5407" s="104">
        <v>83</v>
      </c>
      <c r="G5407" s="104" t="s">
        <v>284</v>
      </c>
      <c r="H5407" s="105">
        <v>9</v>
      </c>
      <c r="I5407" s="104"/>
      <c r="J5407" s="104" t="s">
        <v>258</v>
      </c>
      <c r="K5407" s="104" t="s">
        <v>79</v>
      </c>
      <c r="L5407" s="104" t="s">
        <v>299</v>
      </c>
      <c r="M5407" s="104" t="s">
        <v>430</v>
      </c>
      <c r="N5407" s="104"/>
      <c r="O5407" s="106" t="str">
        <f>A5408</f>
        <v>17813</v>
      </c>
      <c r="P5407" s="111" t="s">
        <v>2237</v>
      </c>
      <c r="Q5407" s="153" t="s">
        <v>315</v>
      </c>
      <c r="R5407" s="153" t="s">
        <v>316</v>
      </c>
      <c r="S5407" s="153">
        <v>4.1666666666666657E-2</v>
      </c>
      <c r="T5407" s="153">
        <v>0.54513888888888884</v>
      </c>
      <c r="U5407" s="153">
        <v>0.58680555555555558</v>
      </c>
      <c r="V5407" s="153">
        <f>IF(ISBLANK(T5407),"",Tabella2[[#This Row],[ACT STOP]]-Tabella2[[#This Row],[ACT START]])</f>
        <v>4.1666666666666741E-2</v>
      </c>
      <c r="W5407" s="104" t="s">
        <v>92</v>
      </c>
      <c r="X5407" s="104" t="s">
        <v>91</v>
      </c>
      <c r="Y5407" s="110"/>
      <c r="Z5407" s="106"/>
      <c r="AA5407" s="104"/>
      <c r="AB5407" s="107"/>
      <c r="AC5407" s="72">
        <v>1</v>
      </c>
      <c r="AH5407" s="70"/>
      <c r="AI5407" s="70"/>
      <c r="AJ5407">
        <v>0</v>
      </c>
      <c r="AL5407" s="70"/>
      <c r="BM5407" s="135">
        <v>0.54513888888888884</v>
      </c>
      <c r="BN5407" s="136">
        <v>0.58680555555555558</v>
      </c>
      <c r="BO5407" s="101"/>
      <c r="BR5407" s="109" t="str">
        <f t="shared" si="84"/>
        <v>SH-25-5396</v>
      </c>
      <c r="BS5407" s="109" t="s">
        <v>339</v>
      </c>
      <c r="BT5407" t="s">
        <v>92</v>
      </c>
      <c r="BU5407" t="s">
        <v>11194</v>
      </c>
    </row>
    <row r="5408" spans="1:73" hidden="1">
      <c r="A5408" s="103" t="s">
        <v>11195</v>
      </c>
      <c r="B5408" s="102">
        <v>45923</v>
      </c>
      <c r="C5408" s="104">
        <f>_xlfn.ISOWEEKNUM(Tabella2[[#This Row],[Date]])</f>
        <v>39</v>
      </c>
      <c r="D5408" s="104" t="s">
        <v>722</v>
      </c>
      <c r="E5408" s="104" t="s">
        <v>327</v>
      </c>
      <c r="F5408" s="104">
        <v>80</v>
      </c>
      <c r="G5408" s="104" t="s">
        <v>257</v>
      </c>
      <c r="H5408" s="105">
        <v>1</v>
      </c>
      <c r="I5408" s="104" t="s">
        <v>258</v>
      </c>
      <c r="J5408" s="104"/>
      <c r="K5408" s="104" t="s">
        <v>78</v>
      </c>
      <c r="L5408" s="104" t="s">
        <v>299</v>
      </c>
      <c r="M5408" s="104" t="s">
        <v>430</v>
      </c>
      <c r="N5408" s="104"/>
      <c r="O5408" s="106" t="str">
        <f>A5407</f>
        <v>17812</v>
      </c>
      <c r="P5408" s="111" t="s">
        <v>431</v>
      </c>
      <c r="Q5408" s="153">
        <v>0.54513888888888884</v>
      </c>
      <c r="R5408" s="153">
        <v>0.58680555555555558</v>
      </c>
      <c r="S5408" s="153">
        <v>4.1666666666666657E-2</v>
      </c>
      <c r="T5408" s="153">
        <v>0.54513888888888884</v>
      </c>
      <c r="U5408" s="153">
        <v>0.58680555555555558</v>
      </c>
      <c r="V5408" s="153">
        <f>IF(ISBLANK(T5408),"",Tabella2[[#This Row],[ACT STOP]]-Tabella2[[#This Row],[ACT START]])</f>
        <v>4.1666666666666741E-2</v>
      </c>
      <c r="W5408" s="104" t="s">
        <v>92</v>
      </c>
      <c r="X5408" s="104" t="s">
        <v>91</v>
      </c>
      <c r="Y5408" s="110"/>
      <c r="Z5408" s="106"/>
      <c r="AA5408" s="104"/>
      <c r="AB5408" s="107"/>
      <c r="AC5408" s="72">
        <v>1</v>
      </c>
      <c r="AH5408" s="70"/>
      <c r="AI5408" s="70"/>
      <c r="AJ5408">
        <v>0</v>
      </c>
      <c r="AL5408" s="70"/>
      <c r="BM5408" s="135">
        <v>0.54513888888888884</v>
      </c>
      <c r="BN5408" s="136">
        <v>0.58680555555555558</v>
      </c>
      <c r="BO5408" s="101"/>
      <c r="BR5408" s="109" t="str">
        <f t="shared" si="84"/>
        <v>SH-25-5397</v>
      </c>
      <c r="BS5408" s="109" t="s">
        <v>332</v>
      </c>
      <c r="BT5408" t="s">
        <v>92</v>
      </c>
      <c r="BU5408" t="s">
        <v>11196</v>
      </c>
    </row>
    <row r="5409" spans="1:73" hidden="1">
      <c r="A5409" s="103" t="s">
        <v>11197</v>
      </c>
      <c r="B5409" s="102">
        <v>45923</v>
      </c>
      <c r="C5409" s="104">
        <f>_xlfn.ISOWEEKNUM(Tabella2[[#This Row],[Date]])</f>
        <v>39</v>
      </c>
      <c r="D5409" s="104" t="s">
        <v>13714</v>
      </c>
      <c r="E5409" s="104" t="s">
        <v>284</v>
      </c>
      <c r="F5409" s="104">
        <v>48</v>
      </c>
      <c r="G5409" s="104" t="s">
        <v>257</v>
      </c>
      <c r="H5409" s="105">
        <v>9</v>
      </c>
      <c r="I5409" s="104"/>
      <c r="J5409" s="104" t="s">
        <v>258</v>
      </c>
      <c r="K5409" s="104" t="s">
        <v>83</v>
      </c>
      <c r="L5409" s="104" t="s">
        <v>299</v>
      </c>
      <c r="M5409" s="104" t="s">
        <v>386</v>
      </c>
      <c r="N5409" s="104"/>
      <c r="O5409" s="106" t="str">
        <f>A5410</f>
        <v>17815</v>
      </c>
      <c r="P5409" s="111" t="s">
        <v>4936</v>
      </c>
      <c r="Q5409" s="153" t="s">
        <v>315</v>
      </c>
      <c r="R5409" s="153" t="s">
        <v>316</v>
      </c>
      <c r="S5409" s="153">
        <v>4.1666666666666657E-2</v>
      </c>
      <c r="T5409" s="153" t="s">
        <v>315</v>
      </c>
      <c r="U5409" s="153" t="s">
        <v>316</v>
      </c>
      <c r="V5409" s="153">
        <f>IF(ISBLANK(T5409),"",Tabella2[[#This Row],[ACT STOP]]-Tabella2[[#This Row],[ACT START]])</f>
        <v>4.166666666666663E-2</v>
      </c>
      <c r="W5409" s="104" t="s">
        <v>92</v>
      </c>
      <c r="X5409" s="104" t="s">
        <v>91</v>
      </c>
      <c r="Y5409" s="110"/>
      <c r="Z5409" s="106"/>
      <c r="AA5409" s="104"/>
      <c r="AB5409" s="107"/>
      <c r="AC5409" s="72">
        <v>1</v>
      </c>
      <c r="AH5409" s="70"/>
      <c r="AI5409" s="70"/>
      <c r="AJ5409">
        <v>0</v>
      </c>
      <c r="AL5409" s="70"/>
      <c r="BM5409" s="135" t="s">
        <v>315</v>
      </c>
      <c r="BN5409" s="136" t="s">
        <v>316</v>
      </c>
      <c r="BO5409" s="101"/>
      <c r="BR5409" s="109" t="str">
        <f t="shared" si="84"/>
        <v>SH-25-5398</v>
      </c>
      <c r="BS5409" s="109" t="s">
        <v>318</v>
      </c>
      <c r="BT5409" t="s">
        <v>92</v>
      </c>
      <c r="BU5409" t="s">
        <v>11198</v>
      </c>
    </row>
    <row r="5410" spans="1:73" hidden="1">
      <c r="A5410" s="103" t="s">
        <v>11199</v>
      </c>
      <c r="B5410" s="102">
        <v>45923</v>
      </c>
      <c r="C5410" s="104">
        <f>_xlfn.ISOWEEKNUM(Tabella2[[#This Row],[Date]])</f>
        <v>39</v>
      </c>
      <c r="D5410" s="104" t="s">
        <v>698</v>
      </c>
      <c r="E5410" s="104" t="s">
        <v>284</v>
      </c>
      <c r="F5410" s="104">
        <v>50</v>
      </c>
      <c r="G5410" s="104" t="s">
        <v>257</v>
      </c>
      <c r="H5410" s="105">
        <v>12</v>
      </c>
      <c r="I5410" s="104"/>
      <c r="J5410" s="104" t="s">
        <v>258</v>
      </c>
      <c r="K5410" s="104" t="s">
        <v>80</v>
      </c>
      <c r="L5410" s="104" t="s">
        <v>299</v>
      </c>
      <c r="M5410" s="104" t="s">
        <v>386</v>
      </c>
      <c r="N5410" s="104"/>
      <c r="O5410" s="106" t="str">
        <f>A5409</f>
        <v>17814</v>
      </c>
      <c r="P5410" s="111" t="s">
        <v>4851</v>
      </c>
      <c r="Q5410" s="153">
        <v>0.54513888888888884</v>
      </c>
      <c r="R5410" s="153">
        <v>0.58680555555555558</v>
      </c>
      <c r="S5410" s="153">
        <v>4.1666666666666657E-2</v>
      </c>
      <c r="T5410" s="153">
        <v>0.54513888888888884</v>
      </c>
      <c r="U5410" s="153">
        <v>0.58680555555555558</v>
      </c>
      <c r="V5410" s="153">
        <f>IF(ISBLANK(T5410),"",Tabella2[[#This Row],[ACT STOP]]-Tabella2[[#This Row],[ACT START]])</f>
        <v>4.1666666666666741E-2</v>
      </c>
      <c r="W5410" s="104" t="s">
        <v>92</v>
      </c>
      <c r="X5410" s="104" t="s">
        <v>91</v>
      </c>
      <c r="Y5410" s="110"/>
      <c r="Z5410" s="106"/>
      <c r="AA5410" s="104"/>
      <c r="AB5410" s="107"/>
      <c r="AC5410" s="72">
        <v>1</v>
      </c>
      <c r="AH5410" s="70"/>
      <c r="AI5410" s="70"/>
      <c r="AJ5410">
        <v>0</v>
      </c>
      <c r="AL5410" s="70"/>
      <c r="BM5410" s="135">
        <v>0.54513888888888884</v>
      </c>
      <c r="BN5410" s="136">
        <v>0.58680555555555558</v>
      </c>
      <c r="BO5410" s="101"/>
      <c r="BR5410" s="109" t="str">
        <f t="shared" si="84"/>
        <v>SH-25-5399</v>
      </c>
      <c r="BS5410" s="109" t="s">
        <v>266</v>
      </c>
      <c r="BT5410" t="s">
        <v>92</v>
      </c>
      <c r="BU5410" t="s">
        <v>11200</v>
      </c>
    </row>
    <row r="5411" spans="1:73" hidden="1">
      <c r="A5411" s="103" t="s">
        <v>11201</v>
      </c>
      <c r="B5411" s="102">
        <v>45923</v>
      </c>
      <c r="C5411" s="104">
        <f>_xlfn.ISOWEEKNUM(Tabella2[[#This Row],[Date]])</f>
        <v>39</v>
      </c>
      <c r="D5411" s="104" t="s">
        <v>6396</v>
      </c>
      <c r="E5411" s="104" t="s">
        <v>256</v>
      </c>
      <c r="F5411" s="104">
        <v>71</v>
      </c>
      <c r="G5411" s="104" t="s">
        <v>284</v>
      </c>
      <c r="H5411" s="105">
        <v>23</v>
      </c>
      <c r="I5411" s="104"/>
      <c r="J5411" s="104" t="s">
        <v>258</v>
      </c>
      <c r="K5411" s="104" t="s">
        <v>81</v>
      </c>
      <c r="L5411" s="104" t="s">
        <v>259</v>
      </c>
      <c r="M5411" s="104" t="s">
        <v>276</v>
      </c>
      <c r="N5411" s="104"/>
      <c r="O5411" s="106"/>
      <c r="P5411" s="111" t="s">
        <v>467</v>
      </c>
      <c r="Q5411" s="153" t="s">
        <v>315</v>
      </c>
      <c r="R5411" s="153" t="s">
        <v>316</v>
      </c>
      <c r="S5411" s="153">
        <v>4.1666666666666657E-2</v>
      </c>
      <c r="T5411" s="153" t="s">
        <v>315</v>
      </c>
      <c r="U5411" s="153" t="s">
        <v>316</v>
      </c>
      <c r="V5411" s="153">
        <f>IF(ISBLANK(T5411),"",Tabella2[[#This Row],[ACT STOP]]-Tabella2[[#This Row],[ACT START]])</f>
        <v>4.166666666666663E-2</v>
      </c>
      <c r="W5411" s="104" t="s">
        <v>92</v>
      </c>
      <c r="X5411" s="104" t="s">
        <v>91</v>
      </c>
      <c r="Y5411" s="110"/>
      <c r="Z5411" s="106"/>
      <c r="AA5411" s="104"/>
      <c r="AB5411" s="107"/>
      <c r="AC5411" s="72">
        <v>1</v>
      </c>
      <c r="AH5411" s="70"/>
      <c r="AI5411" s="70"/>
      <c r="AJ5411">
        <v>0</v>
      </c>
      <c r="AL5411" s="70"/>
      <c r="BM5411" s="135" t="s">
        <v>315</v>
      </c>
      <c r="BN5411" s="136" t="s">
        <v>316</v>
      </c>
      <c r="BO5411" s="101"/>
      <c r="BR5411" s="109" t="str">
        <f t="shared" si="84"/>
        <v>SH-25-5400</v>
      </c>
      <c r="BS5411" s="109" t="s">
        <v>358</v>
      </c>
      <c r="BT5411" t="s">
        <v>92</v>
      </c>
      <c r="BU5411" t="s">
        <v>11202</v>
      </c>
    </row>
    <row r="5412" spans="1:73" hidden="1">
      <c r="A5412" s="103" t="s">
        <v>11203</v>
      </c>
      <c r="B5412" s="102">
        <v>45923</v>
      </c>
      <c r="C5412" s="104">
        <f>_xlfn.ISOWEEKNUM(Tabella2[[#This Row],[Date]])</f>
        <v>39</v>
      </c>
      <c r="D5412" s="104" t="s">
        <v>9743</v>
      </c>
      <c r="E5412" s="104" t="s">
        <v>256</v>
      </c>
      <c r="F5412" s="104">
        <v>83</v>
      </c>
      <c r="G5412" s="104" t="s">
        <v>257</v>
      </c>
      <c r="H5412" s="105">
        <v>13</v>
      </c>
      <c r="I5412" s="104"/>
      <c r="J5412" s="104" t="s">
        <v>258</v>
      </c>
      <c r="K5412" s="104" t="s">
        <v>77</v>
      </c>
      <c r="L5412" s="104" t="s">
        <v>259</v>
      </c>
      <c r="M5412" s="104" t="s">
        <v>276</v>
      </c>
      <c r="N5412" s="104"/>
      <c r="O5412" s="106"/>
      <c r="P5412" s="111" t="s">
        <v>11204</v>
      </c>
      <c r="Q5412" s="153" t="s">
        <v>315</v>
      </c>
      <c r="R5412" s="153" t="s">
        <v>316</v>
      </c>
      <c r="S5412" s="153">
        <v>4.1666666666666657E-2</v>
      </c>
      <c r="T5412" s="153">
        <v>0.54513888888888884</v>
      </c>
      <c r="U5412" s="153">
        <v>0.58680555555555558</v>
      </c>
      <c r="V5412" s="153">
        <f>IF(ISBLANK(T5412),"",Tabella2[[#This Row],[ACT STOP]]-Tabella2[[#This Row],[ACT START]])</f>
        <v>4.1666666666666741E-2</v>
      </c>
      <c r="W5412" s="104" t="s">
        <v>92</v>
      </c>
      <c r="X5412" s="104" t="s">
        <v>91</v>
      </c>
      <c r="Y5412" s="110"/>
      <c r="Z5412" s="106"/>
      <c r="AA5412" s="104"/>
      <c r="AB5412" s="107"/>
      <c r="AC5412" s="72">
        <v>1</v>
      </c>
      <c r="AH5412" s="70"/>
      <c r="AI5412" s="70"/>
      <c r="AJ5412">
        <v>0</v>
      </c>
      <c r="AL5412" s="70"/>
      <c r="BL5412" t="s">
        <v>11205</v>
      </c>
      <c r="BM5412" s="135">
        <v>0.54513888888888884</v>
      </c>
      <c r="BN5412" s="136">
        <v>0.58680555555555558</v>
      </c>
      <c r="BO5412" s="101"/>
      <c r="BR5412" s="109" t="str">
        <f t="shared" si="84"/>
        <v>SH-25-5401</v>
      </c>
      <c r="BS5412" s="109" t="s">
        <v>427</v>
      </c>
      <c r="BT5412" t="s">
        <v>92</v>
      </c>
      <c r="BU5412" t="s">
        <v>11206</v>
      </c>
    </row>
    <row r="5413" spans="1:73" hidden="1">
      <c r="A5413" s="103" t="s">
        <v>11207</v>
      </c>
      <c r="B5413" s="102">
        <v>45924</v>
      </c>
      <c r="C5413" s="104">
        <f>_xlfn.ISOWEEKNUM(Tabella2[[#This Row],[Date]])</f>
        <v>39</v>
      </c>
      <c r="D5413" s="104" t="s">
        <v>722</v>
      </c>
      <c r="E5413" s="104" t="s">
        <v>327</v>
      </c>
      <c r="F5413" s="104">
        <v>77</v>
      </c>
      <c r="G5413" s="104" t="s">
        <v>257</v>
      </c>
      <c r="H5413" s="105">
        <v>5</v>
      </c>
      <c r="I5413" s="104" t="s">
        <v>258</v>
      </c>
      <c r="J5413" s="104"/>
      <c r="K5413" s="104" t="s">
        <v>79</v>
      </c>
      <c r="L5413" s="104" t="s">
        <v>299</v>
      </c>
      <c r="M5413" s="104" t="s">
        <v>328</v>
      </c>
      <c r="N5413" s="104"/>
      <c r="O5413" s="106" t="str">
        <f>A5414</f>
        <v>17819</v>
      </c>
      <c r="P5413" s="111" t="s">
        <v>405</v>
      </c>
      <c r="Q5413" s="153" t="s">
        <v>10109</v>
      </c>
      <c r="R5413" s="153" t="s">
        <v>10110</v>
      </c>
      <c r="S5413" s="153">
        <v>4.1666666666666657E-2</v>
      </c>
      <c r="T5413" s="153">
        <v>0.2326388888888889</v>
      </c>
      <c r="U5413" s="153">
        <v>0.27430555555555558</v>
      </c>
      <c r="V5413" s="153">
        <f>IF(ISBLANK(T5413),"",Tabella2[[#This Row],[ACT STOP]]-Tabella2[[#This Row],[ACT START]])</f>
        <v>4.1666666666666685E-2</v>
      </c>
      <c r="W5413" s="104" t="s">
        <v>92</v>
      </c>
      <c r="X5413" s="104" t="s">
        <v>91</v>
      </c>
      <c r="Y5413" s="110"/>
      <c r="Z5413" s="106"/>
      <c r="AA5413" s="104"/>
      <c r="AB5413" s="107"/>
      <c r="AC5413" s="72">
        <v>1</v>
      </c>
      <c r="AH5413" s="70"/>
      <c r="AI5413" s="70"/>
      <c r="AJ5413">
        <v>0</v>
      </c>
      <c r="AL5413" s="70"/>
      <c r="BL5413" t="s">
        <v>11208</v>
      </c>
      <c r="BM5413" s="135">
        <v>0.2326388888888889</v>
      </c>
      <c r="BN5413" s="136">
        <v>0.27430555555555558</v>
      </c>
      <c r="BO5413" s="101"/>
      <c r="BR5413" s="109" t="str">
        <f t="shared" si="84"/>
        <v>SH-25-5402</v>
      </c>
      <c r="BS5413" s="109" t="s">
        <v>416</v>
      </c>
      <c r="BT5413" t="s">
        <v>92</v>
      </c>
      <c r="BU5413" t="s">
        <v>11209</v>
      </c>
    </row>
    <row r="5414" spans="1:73" hidden="1">
      <c r="A5414" s="103" t="s">
        <v>11210</v>
      </c>
      <c r="B5414" s="102">
        <v>45924</v>
      </c>
      <c r="C5414" s="104">
        <f>_xlfn.ISOWEEKNUM(Tabella2[[#This Row],[Date]])</f>
        <v>39</v>
      </c>
      <c r="D5414" s="104" t="s">
        <v>195</v>
      </c>
      <c r="E5414" s="104" t="s">
        <v>880</v>
      </c>
      <c r="F5414" s="104"/>
      <c r="G5414" s="104" t="s">
        <v>257</v>
      </c>
      <c r="H5414" s="105">
        <v>17</v>
      </c>
      <c r="I5414" s="104"/>
      <c r="J5414" s="104" t="s">
        <v>258</v>
      </c>
      <c r="K5414" s="104" t="s">
        <v>78</v>
      </c>
      <c r="L5414" s="104" t="s">
        <v>299</v>
      </c>
      <c r="M5414" s="104" t="s">
        <v>328</v>
      </c>
      <c r="N5414" s="104"/>
      <c r="O5414" s="106" t="str">
        <f>A5413</f>
        <v>17818</v>
      </c>
      <c r="P5414" s="111" t="s">
        <v>300</v>
      </c>
      <c r="Q5414" s="153">
        <v>0.2326388888888889</v>
      </c>
      <c r="R5414" s="153">
        <v>0.27430555555555558</v>
      </c>
      <c r="S5414" s="153">
        <v>4.1666666666666657E-2</v>
      </c>
      <c r="T5414" s="153">
        <v>0.2326388888888889</v>
      </c>
      <c r="U5414" s="153">
        <v>0.27430555555555558</v>
      </c>
      <c r="V5414" s="153">
        <f>IF(ISBLANK(T5414),"",Tabella2[[#This Row],[ACT STOP]]-Tabella2[[#This Row],[ACT START]])</f>
        <v>4.1666666666666685E-2</v>
      </c>
      <c r="W5414" s="104" t="s">
        <v>122</v>
      </c>
      <c r="X5414" s="104" t="s">
        <v>91</v>
      </c>
      <c r="Y5414" s="110"/>
      <c r="Z5414" s="106"/>
      <c r="AA5414" s="104"/>
      <c r="AB5414" s="107"/>
      <c r="AC5414" s="72">
        <v>1</v>
      </c>
      <c r="AH5414" s="70"/>
      <c r="AI5414" s="70"/>
      <c r="AJ5414">
        <v>0</v>
      </c>
      <c r="AL5414" s="70"/>
      <c r="BM5414" s="135">
        <v>0.2326388888888889</v>
      </c>
      <c r="BN5414" s="136">
        <v>0.27430555555555558</v>
      </c>
      <c r="BO5414" s="101"/>
      <c r="BR5414" s="109" t="str">
        <f t="shared" si="84"/>
        <v>SH-25-5403</v>
      </c>
      <c r="BS5414" s="109" t="s">
        <v>393</v>
      </c>
      <c r="BT5414" t="s">
        <v>122</v>
      </c>
      <c r="BU5414" t="s">
        <v>881</v>
      </c>
    </row>
    <row r="5415" spans="1:73" hidden="1">
      <c r="A5415" s="103" t="s">
        <v>11211</v>
      </c>
      <c r="B5415" s="102">
        <v>45924</v>
      </c>
      <c r="C5415" s="104">
        <f>_xlfn.ISOWEEKNUM(Tabella2[[#This Row],[Date]])</f>
        <v>39</v>
      </c>
      <c r="D5415" s="104" t="s">
        <v>817</v>
      </c>
      <c r="E5415" s="104" t="s">
        <v>284</v>
      </c>
      <c r="F5415" s="104">
        <v>74</v>
      </c>
      <c r="G5415" s="104" t="s">
        <v>257</v>
      </c>
      <c r="H5415" s="105">
        <v>12</v>
      </c>
      <c r="I5415" s="104"/>
      <c r="J5415" s="104" t="s">
        <v>258</v>
      </c>
      <c r="K5415" s="104" t="s">
        <v>83</v>
      </c>
      <c r="L5415" s="104" t="s">
        <v>299</v>
      </c>
      <c r="M5415" s="104" t="s">
        <v>361</v>
      </c>
      <c r="N5415" s="104"/>
      <c r="O5415" s="106" t="str">
        <f>A5416</f>
        <v>17821</v>
      </c>
      <c r="P5415" s="111" t="s">
        <v>539</v>
      </c>
      <c r="Q5415" s="153" t="s">
        <v>10109</v>
      </c>
      <c r="R5415" s="153" t="s">
        <v>10110</v>
      </c>
      <c r="S5415" s="153">
        <v>4.1666666666666657E-2</v>
      </c>
      <c r="T5415" s="153" t="s">
        <v>10109</v>
      </c>
      <c r="U5415" s="153" t="s">
        <v>10110</v>
      </c>
      <c r="V5415" s="153">
        <f>IF(ISBLANK(T5415),"",Tabella2[[#This Row],[ACT STOP]]-Tabella2[[#This Row],[ACT START]])</f>
        <v>4.1666666666666657E-2</v>
      </c>
      <c r="W5415" s="104" t="s">
        <v>92</v>
      </c>
      <c r="X5415" s="104" t="s">
        <v>91</v>
      </c>
      <c r="Y5415" s="110"/>
      <c r="Z5415" s="106"/>
      <c r="AA5415" s="104"/>
      <c r="AB5415" s="107"/>
      <c r="AC5415" s="72">
        <v>1</v>
      </c>
      <c r="AH5415" s="70"/>
      <c r="AI5415" s="70"/>
      <c r="AJ5415">
        <v>0</v>
      </c>
      <c r="AL5415" s="70"/>
      <c r="BM5415" s="135" t="s">
        <v>10109</v>
      </c>
      <c r="BN5415" s="136" t="s">
        <v>10110</v>
      </c>
      <c r="BO5415" s="101"/>
      <c r="BR5415" s="109" t="str">
        <f t="shared" si="84"/>
        <v>SH-25-5404</v>
      </c>
      <c r="BS5415" s="109" t="s">
        <v>266</v>
      </c>
      <c r="BT5415" t="s">
        <v>92</v>
      </c>
      <c r="BU5415" t="s">
        <v>11212</v>
      </c>
    </row>
    <row r="5416" spans="1:73" hidden="1">
      <c r="A5416" s="103" t="s">
        <v>11213</v>
      </c>
      <c r="B5416" s="102">
        <v>45924</v>
      </c>
      <c r="C5416" s="104">
        <f>_xlfn.ISOWEEKNUM(Tabella2[[#This Row],[Date]])</f>
        <v>39</v>
      </c>
      <c r="D5416" s="104" t="s">
        <v>195</v>
      </c>
      <c r="E5416" s="104" t="s">
        <v>398</v>
      </c>
      <c r="F5416" s="104"/>
      <c r="G5416" s="104" t="s">
        <v>257</v>
      </c>
      <c r="H5416" s="105">
        <v>32</v>
      </c>
      <c r="I5416" s="104"/>
      <c r="J5416" s="104" t="s">
        <v>258</v>
      </c>
      <c r="K5416" s="104" t="s">
        <v>80</v>
      </c>
      <c r="L5416" s="104" t="s">
        <v>299</v>
      </c>
      <c r="M5416" s="104" t="s">
        <v>361</v>
      </c>
      <c r="N5416" s="104"/>
      <c r="O5416" s="106" t="str">
        <f>A5415</f>
        <v>17820</v>
      </c>
      <c r="P5416" s="111" t="s">
        <v>300</v>
      </c>
      <c r="Q5416" s="153">
        <v>0.2326388888888889</v>
      </c>
      <c r="R5416" s="153">
        <v>0.27430555555555558</v>
      </c>
      <c r="S5416" s="153">
        <v>4.1666666666666657E-2</v>
      </c>
      <c r="T5416" s="153">
        <v>0.2326388888888889</v>
      </c>
      <c r="U5416" s="153">
        <v>0.27430555555555558</v>
      </c>
      <c r="V5416" s="153">
        <f>IF(ISBLANK(T5416),"",Tabella2[[#This Row],[ACT STOP]]-Tabella2[[#This Row],[ACT START]])</f>
        <v>4.1666666666666685E-2</v>
      </c>
      <c r="W5416" s="104" t="s">
        <v>122</v>
      </c>
      <c r="X5416" s="104" t="s">
        <v>91</v>
      </c>
      <c r="Y5416" s="110"/>
      <c r="Z5416" s="106"/>
      <c r="AA5416" s="104"/>
      <c r="AB5416" s="107"/>
      <c r="AC5416" s="72">
        <v>1</v>
      </c>
      <c r="AH5416" s="70"/>
      <c r="AI5416" s="70"/>
      <c r="AJ5416">
        <v>0</v>
      </c>
      <c r="AL5416" s="70"/>
      <c r="BM5416" s="135">
        <v>0.2326388888888889</v>
      </c>
      <c r="BN5416" s="136">
        <v>0.27430555555555558</v>
      </c>
      <c r="BO5416" s="101"/>
      <c r="BR5416" s="109" t="str">
        <f t="shared" si="84"/>
        <v>SH-25-5405</v>
      </c>
      <c r="BS5416" s="109" t="s">
        <v>356</v>
      </c>
      <c r="BT5416" t="s">
        <v>122</v>
      </c>
      <c r="BU5416" t="s">
        <v>399</v>
      </c>
    </row>
    <row r="5417" spans="1:73" hidden="1">
      <c r="A5417" s="103" t="s">
        <v>11214</v>
      </c>
      <c r="B5417" s="102">
        <v>45924</v>
      </c>
      <c r="C5417" s="104">
        <f>_xlfn.ISOWEEKNUM(Tabella2[[#This Row],[Date]])</f>
        <v>39</v>
      </c>
      <c r="D5417" s="104" t="s">
        <v>763</v>
      </c>
      <c r="E5417" s="104" t="s">
        <v>256</v>
      </c>
      <c r="F5417" s="104">
        <v>68</v>
      </c>
      <c r="G5417" s="104" t="s">
        <v>257</v>
      </c>
      <c r="H5417" s="105">
        <v>2</v>
      </c>
      <c r="I5417" s="104"/>
      <c r="J5417" s="104" t="s">
        <v>258</v>
      </c>
      <c r="K5417" s="104" t="s">
        <v>77</v>
      </c>
      <c r="L5417" s="104" t="s">
        <v>259</v>
      </c>
      <c r="M5417" s="104" t="s">
        <v>276</v>
      </c>
      <c r="N5417" s="104"/>
      <c r="O5417" s="106"/>
      <c r="P5417" s="111" t="s">
        <v>2684</v>
      </c>
      <c r="Q5417" s="153" t="s">
        <v>10109</v>
      </c>
      <c r="R5417" s="153" t="s">
        <v>10110</v>
      </c>
      <c r="S5417" s="153">
        <v>4.1666666666666657E-2</v>
      </c>
      <c r="T5417" s="153" t="s">
        <v>10109</v>
      </c>
      <c r="U5417" s="153" t="s">
        <v>10110</v>
      </c>
      <c r="V5417" s="153">
        <f>IF(ISBLANK(T5417),"",Tabella2[[#This Row],[ACT STOP]]-Tabella2[[#This Row],[ACT START]])</f>
        <v>4.1666666666666657E-2</v>
      </c>
      <c r="W5417" s="104" t="s">
        <v>92</v>
      </c>
      <c r="X5417" s="104" t="s">
        <v>91</v>
      </c>
      <c r="Y5417" s="110"/>
      <c r="Z5417" s="106"/>
      <c r="AA5417" s="104"/>
      <c r="AB5417" s="107"/>
      <c r="AC5417" s="72">
        <v>1</v>
      </c>
      <c r="AH5417" s="70"/>
      <c r="AI5417" s="70"/>
      <c r="AJ5417">
        <v>0</v>
      </c>
      <c r="AL5417" s="70"/>
      <c r="BM5417" s="135" t="s">
        <v>10109</v>
      </c>
      <c r="BN5417" s="136" t="s">
        <v>10110</v>
      </c>
      <c r="BO5417" s="101"/>
      <c r="BR5417" s="109" t="str">
        <f t="shared" si="84"/>
        <v>SH-25-5406</v>
      </c>
      <c r="BS5417" s="109" t="s">
        <v>368</v>
      </c>
      <c r="BT5417" t="s">
        <v>92</v>
      </c>
      <c r="BU5417" t="s">
        <v>11215</v>
      </c>
    </row>
    <row r="5418" spans="1:73" hidden="1">
      <c r="A5418" s="103" t="s">
        <v>11216</v>
      </c>
      <c r="B5418" s="102">
        <v>45924</v>
      </c>
      <c r="C5418" s="104">
        <f>_xlfn.ISOWEEKNUM(Tabella2[[#This Row],[Date]])</f>
        <v>39</v>
      </c>
      <c r="D5418" s="104" t="s">
        <v>817</v>
      </c>
      <c r="E5418" s="104" t="s">
        <v>284</v>
      </c>
      <c r="F5418" s="104">
        <v>75</v>
      </c>
      <c r="G5418" s="104" t="s">
        <v>257</v>
      </c>
      <c r="H5418" s="105">
        <v>1</v>
      </c>
      <c r="I5418" s="104"/>
      <c r="J5418" s="104" t="s">
        <v>258</v>
      </c>
      <c r="K5418" s="104" t="s">
        <v>81</v>
      </c>
      <c r="L5418" s="104" t="s">
        <v>259</v>
      </c>
      <c r="M5418" s="104" t="s">
        <v>1846</v>
      </c>
      <c r="N5418" s="104"/>
      <c r="O5418" s="106"/>
      <c r="P5418" s="111" t="s">
        <v>1858</v>
      </c>
      <c r="Q5418" s="153" t="s">
        <v>10109</v>
      </c>
      <c r="R5418" s="153" t="s">
        <v>10110</v>
      </c>
      <c r="S5418" s="153">
        <v>4.1666666666666657E-2</v>
      </c>
      <c r="T5418" s="153" t="s">
        <v>10109</v>
      </c>
      <c r="U5418" s="153" t="s">
        <v>10110</v>
      </c>
      <c r="V5418" s="153">
        <f>IF(ISBLANK(T5418),"",Tabella2[[#This Row],[ACT STOP]]-Tabella2[[#This Row],[ACT START]])</f>
        <v>4.1666666666666657E-2</v>
      </c>
      <c r="W5418" s="104" t="s">
        <v>92</v>
      </c>
      <c r="X5418" s="104" t="s">
        <v>91</v>
      </c>
      <c r="Y5418" s="110"/>
      <c r="Z5418" s="106"/>
      <c r="AA5418" s="104"/>
      <c r="AB5418" s="107"/>
      <c r="AC5418" s="72">
        <v>1</v>
      </c>
      <c r="AH5418" s="70"/>
      <c r="AI5418" s="70"/>
      <c r="AJ5418">
        <v>0</v>
      </c>
      <c r="AL5418" s="70"/>
      <c r="BM5418" s="135" t="s">
        <v>10109</v>
      </c>
      <c r="BN5418" s="136" t="s">
        <v>10110</v>
      </c>
      <c r="BO5418" s="101"/>
      <c r="BR5418" s="109" t="str">
        <f t="shared" si="84"/>
        <v>SH-25-5407</v>
      </c>
      <c r="BS5418" s="109" t="s">
        <v>332</v>
      </c>
      <c r="BT5418" t="s">
        <v>92</v>
      </c>
      <c r="BU5418" t="s">
        <v>11217</v>
      </c>
    </row>
    <row r="5419" spans="1:73" hidden="1">
      <c r="A5419" s="103" t="s">
        <v>11218</v>
      </c>
      <c r="B5419" s="102">
        <v>45924</v>
      </c>
      <c r="C5419" s="104">
        <f>_xlfn.ISOWEEKNUM(Tabella2[[#This Row],[Date]])</f>
        <v>39</v>
      </c>
      <c r="D5419" s="104" t="s">
        <v>6621</v>
      </c>
      <c r="E5419" s="104" t="s">
        <v>284</v>
      </c>
      <c r="F5419" s="104">
        <v>82</v>
      </c>
      <c r="G5419" s="104" t="s">
        <v>257</v>
      </c>
      <c r="H5419" s="105">
        <v>9</v>
      </c>
      <c r="I5419" s="104"/>
      <c r="J5419" s="104" t="s">
        <v>258</v>
      </c>
      <c r="K5419" s="104" t="s">
        <v>79</v>
      </c>
      <c r="L5419" s="104" t="s">
        <v>299</v>
      </c>
      <c r="M5419" s="104" t="s">
        <v>276</v>
      </c>
      <c r="N5419" s="104"/>
      <c r="O5419" s="106" t="str">
        <f>A5420</f>
        <v>17825</v>
      </c>
      <c r="P5419" s="111" t="s">
        <v>554</v>
      </c>
      <c r="Q5419" s="153" t="s">
        <v>307</v>
      </c>
      <c r="R5419" s="153" t="s">
        <v>308</v>
      </c>
      <c r="S5419" s="153">
        <v>4.1666666666666657E-2</v>
      </c>
      <c r="T5419" s="153">
        <v>0.2951388888888889</v>
      </c>
      <c r="U5419" s="153">
        <v>0.33680555555555558</v>
      </c>
      <c r="V5419" s="153">
        <f>IF(ISBLANK(T5419),"",Tabella2[[#This Row],[ACT STOP]]-Tabella2[[#This Row],[ACT START]])</f>
        <v>4.1666666666666685E-2</v>
      </c>
      <c r="W5419" s="104" t="s">
        <v>92</v>
      </c>
      <c r="X5419" s="104" t="s">
        <v>91</v>
      </c>
      <c r="Y5419" s="110"/>
      <c r="Z5419" s="106"/>
      <c r="AA5419" s="104"/>
      <c r="AB5419" s="107"/>
      <c r="AC5419" s="72">
        <v>1</v>
      </c>
      <c r="AH5419" s="70"/>
      <c r="AI5419" s="70"/>
      <c r="AJ5419">
        <v>0</v>
      </c>
      <c r="AL5419" s="70"/>
      <c r="BM5419" s="135">
        <v>0.2951388888888889</v>
      </c>
      <c r="BN5419" s="136">
        <v>0.33680555555555558</v>
      </c>
      <c r="BO5419" s="101"/>
      <c r="BR5419" s="109" t="str">
        <f t="shared" si="84"/>
        <v>SH-25-5408</v>
      </c>
      <c r="BS5419" s="109" t="s">
        <v>318</v>
      </c>
      <c r="BT5419" t="s">
        <v>92</v>
      </c>
      <c r="BU5419" t="s">
        <v>11219</v>
      </c>
    </row>
    <row r="5420" spans="1:73" hidden="1">
      <c r="A5420" s="103" t="s">
        <v>11220</v>
      </c>
      <c r="B5420" s="102">
        <v>45924</v>
      </c>
      <c r="C5420" s="104">
        <f>_xlfn.ISOWEEKNUM(Tabella2[[#This Row],[Date]])</f>
        <v>39</v>
      </c>
      <c r="D5420" s="104" t="s">
        <v>195</v>
      </c>
      <c r="E5420" s="104" t="s">
        <v>398</v>
      </c>
      <c r="F5420" s="104"/>
      <c r="G5420" s="104" t="s">
        <v>284</v>
      </c>
      <c r="H5420" s="105">
        <v>9</v>
      </c>
      <c r="I5420" s="104"/>
      <c r="J5420" s="104" t="s">
        <v>258</v>
      </c>
      <c r="K5420" s="104" t="s">
        <v>78</v>
      </c>
      <c r="L5420" s="104" t="s">
        <v>299</v>
      </c>
      <c r="M5420" s="104" t="s">
        <v>276</v>
      </c>
      <c r="N5420" s="104"/>
      <c r="O5420" s="106" t="str">
        <f>A5419</f>
        <v>17824</v>
      </c>
      <c r="P5420" s="111" t="s">
        <v>300</v>
      </c>
      <c r="Q5420" s="153">
        <v>0.2951388888888889</v>
      </c>
      <c r="R5420" s="153">
        <v>0.33680555555555558</v>
      </c>
      <c r="S5420" s="153">
        <v>4.1666666666666657E-2</v>
      </c>
      <c r="T5420" s="153">
        <v>0.2951388888888889</v>
      </c>
      <c r="U5420" s="153">
        <v>0.33680555555555558</v>
      </c>
      <c r="V5420" s="153">
        <f>IF(ISBLANK(T5420),"",Tabella2[[#This Row],[ACT STOP]]-Tabella2[[#This Row],[ACT START]])</f>
        <v>4.1666666666666685E-2</v>
      </c>
      <c r="W5420" s="104" t="s">
        <v>122</v>
      </c>
      <c r="X5420" s="104" t="s">
        <v>91</v>
      </c>
      <c r="Y5420" s="110"/>
      <c r="Z5420" s="106"/>
      <c r="AA5420" s="104"/>
      <c r="AB5420" s="107"/>
      <c r="AC5420" s="72">
        <v>1</v>
      </c>
      <c r="AH5420" s="70"/>
      <c r="AI5420" s="70"/>
      <c r="AJ5420">
        <v>0</v>
      </c>
      <c r="AL5420" s="70"/>
      <c r="BM5420" s="135">
        <v>0.2951388888888889</v>
      </c>
      <c r="BN5420" s="136">
        <v>0.33680555555555558</v>
      </c>
      <c r="BO5420" s="101"/>
      <c r="BR5420" s="109" t="str">
        <f t="shared" si="84"/>
        <v>SH-25-5409</v>
      </c>
      <c r="BS5420" s="109" t="s">
        <v>339</v>
      </c>
      <c r="BT5420" t="s">
        <v>122</v>
      </c>
      <c r="BU5420" t="s">
        <v>399</v>
      </c>
    </row>
    <row r="5421" spans="1:73" hidden="1">
      <c r="A5421" s="103" t="s">
        <v>11221</v>
      </c>
      <c r="B5421" s="102">
        <v>45924</v>
      </c>
      <c r="C5421" s="104">
        <f>_xlfn.ISOWEEKNUM(Tabella2[[#This Row],[Date]])</f>
        <v>39</v>
      </c>
      <c r="D5421" s="104" t="s">
        <v>722</v>
      </c>
      <c r="E5421" s="104" t="s">
        <v>327</v>
      </c>
      <c r="F5421" s="104">
        <v>79</v>
      </c>
      <c r="G5421" s="104" t="s">
        <v>257</v>
      </c>
      <c r="H5421" s="105">
        <v>14</v>
      </c>
      <c r="I5421" s="104" t="s">
        <v>258</v>
      </c>
      <c r="J5421" s="104"/>
      <c r="K5421" s="104" t="s">
        <v>83</v>
      </c>
      <c r="L5421" s="104" t="s">
        <v>299</v>
      </c>
      <c r="M5421" s="104" t="s">
        <v>276</v>
      </c>
      <c r="N5421" s="104"/>
      <c r="O5421" s="106" t="str">
        <f>A5422</f>
        <v>17827</v>
      </c>
      <c r="P5421" s="111" t="s">
        <v>5341</v>
      </c>
      <c r="Q5421" s="153" t="s">
        <v>307</v>
      </c>
      <c r="R5421" s="153">
        <v>0.31597222222222221</v>
      </c>
      <c r="S5421" s="153">
        <v>2.0833333333333329E-2</v>
      </c>
      <c r="T5421" s="153" t="s">
        <v>307</v>
      </c>
      <c r="U5421" s="153">
        <v>0.31597222222222221</v>
      </c>
      <c r="V5421" s="153">
        <f>IF(ISBLANK(T5421),"",Tabella2[[#This Row],[ACT STOP]]-Tabella2[[#This Row],[ACT START]])</f>
        <v>2.0833333333333315E-2</v>
      </c>
      <c r="W5421" s="104" t="s">
        <v>92</v>
      </c>
      <c r="X5421" s="104" t="s">
        <v>91</v>
      </c>
      <c r="Y5421" s="110"/>
      <c r="Z5421" s="106"/>
      <c r="AA5421" s="104"/>
      <c r="AB5421" s="107"/>
      <c r="AC5421" s="72">
        <v>1</v>
      </c>
      <c r="AH5421" s="70"/>
      <c r="AI5421" s="70"/>
      <c r="AJ5421">
        <v>0</v>
      </c>
      <c r="AL5421" s="70"/>
      <c r="BM5421" s="135" t="s">
        <v>307</v>
      </c>
      <c r="BN5421" s="136">
        <v>0.31597222222222221</v>
      </c>
      <c r="BO5421" s="101"/>
      <c r="BR5421" s="109" t="str">
        <f t="shared" si="84"/>
        <v>SH-25-5410</v>
      </c>
      <c r="BS5421" s="109" t="s">
        <v>372</v>
      </c>
      <c r="BT5421" t="s">
        <v>92</v>
      </c>
      <c r="BU5421" t="s">
        <v>11222</v>
      </c>
    </row>
    <row r="5422" spans="1:73" hidden="1">
      <c r="A5422" s="103" t="s">
        <v>11223</v>
      </c>
      <c r="B5422" s="102">
        <v>45924</v>
      </c>
      <c r="C5422" s="104">
        <f>_xlfn.ISOWEEKNUM(Tabella2[[#This Row],[Date]])</f>
        <v>39</v>
      </c>
      <c r="D5422" s="104" t="s">
        <v>195</v>
      </c>
      <c r="E5422" s="104" t="s">
        <v>880</v>
      </c>
      <c r="F5422" s="104"/>
      <c r="G5422" s="104" t="s">
        <v>257</v>
      </c>
      <c r="H5422" s="105">
        <v>13</v>
      </c>
      <c r="I5422" s="104"/>
      <c r="J5422" s="104" t="s">
        <v>258</v>
      </c>
      <c r="K5422" s="104" t="s">
        <v>80</v>
      </c>
      <c r="L5422" s="104" t="s">
        <v>299</v>
      </c>
      <c r="M5422" s="104" t="s">
        <v>276</v>
      </c>
      <c r="N5422" s="104"/>
      <c r="O5422" s="106" t="str">
        <f>A5421</f>
        <v>17826</v>
      </c>
      <c r="P5422" s="111" t="s">
        <v>5341</v>
      </c>
      <c r="Q5422" s="153">
        <v>0.2951388888888889</v>
      </c>
      <c r="R5422" s="153">
        <v>0.31597222222222221</v>
      </c>
      <c r="S5422" s="153">
        <v>2.0833333333333329E-2</v>
      </c>
      <c r="T5422" s="153">
        <v>0.2951388888888889</v>
      </c>
      <c r="U5422" s="153">
        <v>0.31597222222222221</v>
      </c>
      <c r="V5422" s="153">
        <f>IF(ISBLANK(T5422),"",Tabella2[[#This Row],[ACT STOP]]-Tabella2[[#This Row],[ACT START]])</f>
        <v>2.0833333333333315E-2</v>
      </c>
      <c r="W5422" s="104" t="s">
        <v>122</v>
      </c>
      <c r="X5422" s="104" t="s">
        <v>91</v>
      </c>
      <c r="Y5422" s="110"/>
      <c r="Z5422" s="106"/>
      <c r="AA5422" s="104"/>
      <c r="AB5422" s="107"/>
      <c r="AC5422" s="72">
        <v>1</v>
      </c>
      <c r="AH5422" s="70"/>
      <c r="AI5422" s="70"/>
      <c r="AJ5422">
        <v>0</v>
      </c>
      <c r="AL5422" s="70"/>
      <c r="BM5422" s="135">
        <v>0.2951388888888889</v>
      </c>
      <c r="BN5422" s="136">
        <v>0.31597222222222221</v>
      </c>
      <c r="BO5422" s="101"/>
      <c r="BR5422" s="109" t="str">
        <f t="shared" si="84"/>
        <v>SH-25-5411</v>
      </c>
      <c r="BS5422" s="109" t="s">
        <v>427</v>
      </c>
      <c r="BT5422" t="s">
        <v>122</v>
      </c>
      <c r="BU5422" t="s">
        <v>11224</v>
      </c>
    </row>
    <row r="5423" spans="1:73" hidden="1">
      <c r="A5423" s="103" t="s">
        <v>11225</v>
      </c>
      <c r="B5423" s="102">
        <v>45924</v>
      </c>
      <c r="C5423" s="104">
        <f>_xlfn.ISOWEEKNUM(Tabella2[[#This Row],[Date]])</f>
        <v>39</v>
      </c>
      <c r="D5423" s="104" t="s">
        <v>722</v>
      </c>
      <c r="E5423" s="104" t="s">
        <v>327</v>
      </c>
      <c r="F5423" s="104">
        <v>81</v>
      </c>
      <c r="G5423" s="104" t="s">
        <v>257</v>
      </c>
      <c r="H5423" s="105">
        <v>13</v>
      </c>
      <c r="I5423" s="104" t="s">
        <v>258</v>
      </c>
      <c r="J5423" s="104"/>
      <c r="K5423" s="104" t="s">
        <v>83</v>
      </c>
      <c r="L5423" s="104" t="s">
        <v>299</v>
      </c>
      <c r="M5423" s="104" t="s">
        <v>276</v>
      </c>
      <c r="N5423" s="104"/>
      <c r="O5423" s="106" t="str">
        <f>A5424</f>
        <v>17829</v>
      </c>
      <c r="P5423" s="111" t="s">
        <v>5341</v>
      </c>
      <c r="Q5423" s="153" t="s">
        <v>11226</v>
      </c>
      <c r="R5423" s="153">
        <v>0.34027777777777779</v>
      </c>
      <c r="S5423" s="153">
        <v>2.0833333333333329E-2</v>
      </c>
      <c r="T5423" s="153" t="s">
        <v>11226</v>
      </c>
      <c r="U5423" s="153">
        <v>0.34027777777777779</v>
      </c>
      <c r="V5423" s="153">
        <f>IF(ISBLANK(T5423),"",Tabella2[[#This Row],[ACT STOP]]-Tabella2[[#This Row],[ACT START]])</f>
        <v>2.0833333333333315E-2</v>
      </c>
      <c r="W5423" s="104" t="s">
        <v>92</v>
      </c>
      <c r="X5423" s="104" t="s">
        <v>91</v>
      </c>
      <c r="Y5423" s="110"/>
      <c r="Z5423" s="106"/>
      <c r="AA5423" s="104"/>
      <c r="AB5423" s="107"/>
      <c r="AC5423" s="72">
        <v>1</v>
      </c>
      <c r="AH5423" s="70"/>
      <c r="AI5423" s="70"/>
      <c r="AJ5423">
        <v>0</v>
      </c>
      <c r="AL5423" s="70"/>
      <c r="BM5423" s="135" t="s">
        <v>11226</v>
      </c>
      <c r="BN5423" s="136">
        <v>0.34027777777777779</v>
      </c>
      <c r="BO5423" s="101"/>
      <c r="BR5423" s="109" t="str">
        <f t="shared" si="84"/>
        <v>SH-25-5412</v>
      </c>
      <c r="BS5423" s="109" t="s">
        <v>427</v>
      </c>
      <c r="BT5423" t="s">
        <v>92</v>
      </c>
      <c r="BU5423" t="s">
        <v>11227</v>
      </c>
    </row>
    <row r="5424" spans="1:73" hidden="1">
      <c r="A5424" s="103" t="s">
        <v>11228</v>
      </c>
      <c r="B5424" s="102">
        <v>45924</v>
      </c>
      <c r="C5424" s="104">
        <f>_xlfn.ISOWEEKNUM(Tabella2[[#This Row],[Date]])</f>
        <v>39</v>
      </c>
      <c r="D5424" s="104" t="s">
        <v>195</v>
      </c>
      <c r="E5424" s="104" t="s">
        <v>880</v>
      </c>
      <c r="F5424" s="104"/>
      <c r="G5424" s="104" t="s">
        <v>257</v>
      </c>
      <c r="H5424" s="105">
        <v>14</v>
      </c>
      <c r="I5424" s="104"/>
      <c r="J5424" s="104" t="s">
        <v>258</v>
      </c>
      <c r="K5424" s="104" t="s">
        <v>80</v>
      </c>
      <c r="L5424" s="104" t="s">
        <v>299</v>
      </c>
      <c r="M5424" s="104" t="s">
        <v>276</v>
      </c>
      <c r="N5424" s="104"/>
      <c r="O5424" s="106" t="str">
        <f>A5423</f>
        <v>17828</v>
      </c>
      <c r="P5424" s="111" t="s">
        <v>5341</v>
      </c>
      <c r="Q5424" s="153">
        <v>0.31944444444444442</v>
      </c>
      <c r="R5424" s="153">
        <v>0.34027777777777779</v>
      </c>
      <c r="S5424" s="153">
        <v>2.0833333333333329E-2</v>
      </c>
      <c r="T5424" s="153">
        <v>0.31944444444444442</v>
      </c>
      <c r="U5424" s="153">
        <v>0.34027777777777779</v>
      </c>
      <c r="V5424" s="153">
        <f>IF(ISBLANK(T5424),"",Tabella2[[#This Row],[ACT STOP]]-Tabella2[[#This Row],[ACT START]])</f>
        <v>2.083333333333337E-2</v>
      </c>
      <c r="W5424" s="104" t="s">
        <v>122</v>
      </c>
      <c r="X5424" s="104" t="s">
        <v>91</v>
      </c>
      <c r="Y5424" s="110"/>
      <c r="Z5424" s="106"/>
      <c r="AA5424" s="104"/>
      <c r="AB5424" s="107"/>
      <c r="AC5424" s="72">
        <v>1</v>
      </c>
      <c r="AH5424" s="70"/>
      <c r="AI5424" s="70"/>
      <c r="AJ5424">
        <v>0</v>
      </c>
      <c r="AL5424" s="70"/>
      <c r="BM5424" s="135">
        <v>0.31944444444444442</v>
      </c>
      <c r="BN5424" s="136">
        <v>0.34027777777777779</v>
      </c>
      <c r="BO5424" s="101"/>
      <c r="BR5424" s="109" t="str">
        <f t="shared" si="84"/>
        <v>SH-25-5413</v>
      </c>
      <c r="BS5424" s="109" t="s">
        <v>372</v>
      </c>
      <c r="BT5424" t="s">
        <v>122</v>
      </c>
      <c r="BU5424" t="s">
        <v>11224</v>
      </c>
    </row>
    <row r="5425" spans="1:73" hidden="1">
      <c r="A5425" s="103" t="s">
        <v>11229</v>
      </c>
      <c r="B5425" s="102">
        <v>45924</v>
      </c>
      <c r="C5425" s="104">
        <f>_xlfn.ISOWEEKNUM(Tabella2[[#This Row],[Date]])</f>
        <v>39</v>
      </c>
      <c r="D5425" s="104" t="s">
        <v>763</v>
      </c>
      <c r="E5425" s="104" t="s">
        <v>256</v>
      </c>
      <c r="F5425" s="104">
        <v>63</v>
      </c>
      <c r="G5425" s="104" t="s">
        <v>284</v>
      </c>
      <c r="H5425" s="105">
        <v>23</v>
      </c>
      <c r="I5425" s="104"/>
      <c r="J5425" s="104" t="s">
        <v>258</v>
      </c>
      <c r="K5425" s="104" t="s">
        <v>81</v>
      </c>
      <c r="L5425" s="104" t="s">
        <v>259</v>
      </c>
      <c r="M5425" s="104" t="s">
        <v>276</v>
      </c>
      <c r="N5425" s="104"/>
      <c r="O5425" s="106"/>
      <c r="P5425" s="111" t="s">
        <v>2684</v>
      </c>
      <c r="Q5425" s="153" t="s">
        <v>307</v>
      </c>
      <c r="R5425" s="153" t="s">
        <v>308</v>
      </c>
      <c r="S5425" s="153">
        <v>4.1666666666666657E-2</v>
      </c>
      <c r="T5425" s="153" t="s">
        <v>307</v>
      </c>
      <c r="U5425" s="153" t="s">
        <v>308</v>
      </c>
      <c r="V5425" s="153">
        <f>IF(ISBLANK(T5425),"",Tabella2[[#This Row],[ACT STOP]]-Tabella2[[#This Row],[ACT START]])</f>
        <v>4.1666666666666685E-2</v>
      </c>
      <c r="W5425" s="104" t="s">
        <v>92</v>
      </c>
      <c r="X5425" s="104" t="s">
        <v>91</v>
      </c>
      <c r="Y5425" s="110"/>
      <c r="Z5425" s="106"/>
      <c r="AA5425" s="104"/>
      <c r="AB5425" s="107"/>
      <c r="AC5425" s="72">
        <v>1</v>
      </c>
      <c r="AH5425" s="70"/>
      <c r="AI5425" s="70"/>
      <c r="AJ5425">
        <v>0</v>
      </c>
      <c r="AL5425" s="70"/>
      <c r="BM5425" s="135" t="s">
        <v>307</v>
      </c>
      <c r="BN5425" s="136" t="s">
        <v>308</v>
      </c>
      <c r="BO5425" s="101"/>
      <c r="BR5425" s="109" t="str">
        <f t="shared" si="84"/>
        <v>SH-25-5414</v>
      </c>
      <c r="BS5425" s="109" t="s">
        <v>358</v>
      </c>
      <c r="BT5425" t="s">
        <v>92</v>
      </c>
      <c r="BU5425" t="s">
        <v>11230</v>
      </c>
    </row>
    <row r="5426" spans="1:73" hidden="1">
      <c r="A5426" s="103" t="s">
        <v>11231</v>
      </c>
      <c r="B5426" s="102">
        <v>45924</v>
      </c>
      <c r="C5426" s="104">
        <f>_xlfn.ISOWEEKNUM(Tabella2[[#This Row],[Date]])</f>
        <v>39</v>
      </c>
      <c r="D5426" s="104" t="s">
        <v>9743</v>
      </c>
      <c r="E5426" s="104" t="s">
        <v>256</v>
      </c>
      <c r="F5426" s="104">
        <v>81</v>
      </c>
      <c r="G5426" s="104" t="s">
        <v>257</v>
      </c>
      <c r="H5426" s="105">
        <v>23</v>
      </c>
      <c r="I5426" s="104"/>
      <c r="J5426" s="104" t="s">
        <v>258</v>
      </c>
      <c r="K5426" s="104" t="s">
        <v>77</v>
      </c>
      <c r="L5426" s="104" t="s">
        <v>259</v>
      </c>
      <c r="M5426" s="104" t="s">
        <v>276</v>
      </c>
      <c r="N5426" s="104"/>
      <c r="O5426" s="106"/>
      <c r="P5426" s="111" t="s">
        <v>510</v>
      </c>
      <c r="Q5426" s="153" t="s">
        <v>307</v>
      </c>
      <c r="R5426" s="153" t="s">
        <v>308</v>
      </c>
      <c r="S5426" s="153">
        <v>4.1666666666666657E-2</v>
      </c>
      <c r="T5426" s="153">
        <v>0.29166666666666669</v>
      </c>
      <c r="U5426" s="153" t="s">
        <v>308</v>
      </c>
      <c r="V5426" s="153">
        <f>IF(ISBLANK(T5426),"",Tabella2[[#This Row],[ACT STOP]]-Tabella2[[#This Row],[ACT START]])</f>
        <v>4.5138888888888895E-2</v>
      </c>
      <c r="W5426" s="104" t="s">
        <v>92</v>
      </c>
      <c r="X5426" s="104" t="s">
        <v>91</v>
      </c>
      <c r="Y5426" s="110"/>
      <c r="Z5426" s="106"/>
      <c r="AA5426" s="104"/>
      <c r="AB5426" s="107"/>
      <c r="AC5426" s="72">
        <v>1</v>
      </c>
      <c r="AH5426" s="70"/>
      <c r="AI5426" s="70"/>
      <c r="AJ5426">
        <v>0</v>
      </c>
      <c r="AL5426" s="70"/>
      <c r="BM5426" s="135">
        <v>0.29166666666666669</v>
      </c>
      <c r="BN5426" s="136" t="s">
        <v>308</v>
      </c>
      <c r="BO5426" s="101">
        <v>3.472222222222222E-3</v>
      </c>
      <c r="BQ5426" t="s">
        <v>102</v>
      </c>
      <c r="BR5426" s="109" t="str">
        <f t="shared" si="84"/>
        <v>SH-25-5415</v>
      </c>
      <c r="BS5426" s="109" t="s">
        <v>1226</v>
      </c>
      <c r="BT5426" t="s">
        <v>92</v>
      </c>
      <c r="BU5426" t="s">
        <v>11232</v>
      </c>
    </row>
    <row r="5427" spans="1:73" hidden="1">
      <c r="A5427" s="103" t="s">
        <v>11233</v>
      </c>
      <c r="B5427" s="102">
        <v>45924</v>
      </c>
      <c r="C5427" s="104">
        <f>_xlfn.ISOWEEKNUM(Tabella2[[#This Row],[Date]])</f>
        <v>39</v>
      </c>
      <c r="D5427" s="104" t="s">
        <v>6396</v>
      </c>
      <c r="E5427" s="104" t="s">
        <v>256</v>
      </c>
      <c r="F5427" s="104">
        <v>71</v>
      </c>
      <c r="G5427" s="104" t="s">
        <v>257</v>
      </c>
      <c r="H5427" s="105">
        <v>1</v>
      </c>
      <c r="I5427" s="104"/>
      <c r="J5427" s="104" t="s">
        <v>258</v>
      </c>
      <c r="K5427" s="104" t="s">
        <v>79</v>
      </c>
      <c r="L5427" s="104" t="s">
        <v>299</v>
      </c>
      <c r="M5427" s="104" t="s">
        <v>328</v>
      </c>
      <c r="N5427" s="104"/>
      <c r="O5427" s="106" t="str">
        <f>A5428</f>
        <v>17833</v>
      </c>
      <c r="P5427" s="111" t="s">
        <v>11234</v>
      </c>
      <c r="Q5427" s="153" t="s">
        <v>330</v>
      </c>
      <c r="R5427" s="153" t="s">
        <v>331</v>
      </c>
      <c r="S5427" s="153">
        <v>4.1666666666666657E-2</v>
      </c>
      <c r="T5427" s="153">
        <v>0.3576388888888889</v>
      </c>
      <c r="U5427" s="153">
        <v>0.39930555555555558</v>
      </c>
      <c r="V5427" s="153">
        <f>IF(ISBLANK(T5427),"",Tabella2[[#This Row],[ACT STOP]]-Tabella2[[#This Row],[ACT START]])</f>
        <v>4.1666666666666685E-2</v>
      </c>
      <c r="W5427" s="104" t="s">
        <v>92</v>
      </c>
      <c r="X5427" s="104" t="s">
        <v>91</v>
      </c>
      <c r="Y5427" s="110"/>
      <c r="Z5427" s="106"/>
      <c r="AA5427" s="104"/>
      <c r="AB5427" s="107"/>
      <c r="AC5427" s="72">
        <v>1</v>
      </c>
      <c r="AH5427" s="70"/>
      <c r="AI5427" s="70"/>
      <c r="AJ5427">
        <v>0</v>
      </c>
      <c r="AL5427" s="70"/>
      <c r="BM5427" s="135">
        <v>0.3576388888888889</v>
      </c>
      <c r="BN5427" s="136">
        <v>0.39930555555555558</v>
      </c>
      <c r="BO5427" s="101"/>
      <c r="BR5427" s="109" t="str">
        <f t="shared" si="84"/>
        <v>SH-25-5416</v>
      </c>
      <c r="BS5427" s="109" t="s">
        <v>332</v>
      </c>
      <c r="BT5427" t="s">
        <v>92</v>
      </c>
      <c r="BU5427" t="s">
        <v>11235</v>
      </c>
    </row>
    <row r="5428" spans="1:73" hidden="1">
      <c r="A5428" s="103" t="s">
        <v>11236</v>
      </c>
      <c r="B5428" s="102">
        <v>45924</v>
      </c>
      <c r="C5428" s="104">
        <f>_xlfn.ISOWEEKNUM(Tabella2[[#This Row],[Date]])</f>
        <v>39</v>
      </c>
      <c r="D5428" s="104" t="s">
        <v>6396</v>
      </c>
      <c r="E5428" s="104" t="s">
        <v>256</v>
      </c>
      <c r="F5428" s="104">
        <v>70</v>
      </c>
      <c r="G5428" s="104" t="s">
        <v>257</v>
      </c>
      <c r="H5428" s="105">
        <v>12</v>
      </c>
      <c r="I5428" s="104"/>
      <c r="J5428" s="104" t="s">
        <v>258</v>
      </c>
      <c r="K5428" s="104" t="s">
        <v>78</v>
      </c>
      <c r="L5428" s="104" t="s">
        <v>299</v>
      </c>
      <c r="M5428" s="104" t="s">
        <v>328</v>
      </c>
      <c r="N5428" s="104"/>
      <c r="O5428" s="106" t="str">
        <f>A5427</f>
        <v>17832</v>
      </c>
      <c r="P5428" s="111" t="s">
        <v>2641</v>
      </c>
      <c r="Q5428" s="153">
        <v>0.3576388888888889</v>
      </c>
      <c r="R5428" s="153">
        <v>0.39930555555555558</v>
      </c>
      <c r="S5428" s="153">
        <v>4.1666666666666657E-2</v>
      </c>
      <c r="T5428" s="153">
        <v>0.3576388888888889</v>
      </c>
      <c r="U5428" s="153">
        <v>0.39930555555555558</v>
      </c>
      <c r="V5428" s="153">
        <f>IF(ISBLANK(T5428),"",Tabella2[[#This Row],[ACT STOP]]-Tabella2[[#This Row],[ACT START]])</f>
        <v>4.1666666666666685E-2</v>
      </c>
      <c r="W5428" s="104" t="s">
        <v>92</v>
      </c>
      <c r="X5428" s="104" t="s">
        <v>91</v>
      </c>
      <c r="Y5428" s="110"/>
      <c r="Z5428" s="106"/>
      <c r="AA5428" s="104"/>
      <c r="AB5428" s="107"/>
      <c r="AC5428" s="72">
        <v>1</v>
      </c>
      <c r="AH5428" s="70"/>
      <c r="AI5428" s="70"/>
      <c r="AJ5428">
        <v>0</v>
      </c>
      <c r="AL5428" s="70"/>
      <c r="BM5428" s="135">
        <v>0.3576388888888889</v>
      </c>
      <c r="BN5428" s="136">
        <v>0.39930555555555558</v>
      </c>
      <c r="BO5428" s="101"/>
      <c r="BR5428" s="109" t="str">
        <f t="shared" si="84"/>
        <v>SH-25-5417</v>
      </c>
      <c r="BS5428" s="109" t="s">
        <v>266</v>
      </c>
      <c r="BT5428" t="s">
        <v>92</v>
      </c>
      <c r="BU5428" t="s">
        <v>11237</v>
      </c>
    </row>
    <row r="5429" spans="1:73" hidden="1">
      <c r="A5429" s="103" t="s">
        <v>11238</v>
      </c>
      <c r="B5429" s="102">
        <v>45924</v>
      </c>
      <c r="C5429" s="104">
        <f>_xlfn.ISOWEEKNUM(Tabella2[[#This Row],[Date]])</f>
        <v>39</v>
      </c>
      <c r="D5429" s="104" t="s">
        <v>5705</v>
      </c>
      <c r="E5429" s="104" t="s">
        <v>327</v>
      </c>
      <c r="F5429" s="104">
        <v>83</v>
      </c>
      <c r="G5429" s="104" t="s">
        <v>257</v>
      </c>
      <c r="H5429" s="105">
        <v>17</v>
      </c>
      <c r="I5429" s="104"/>
      <c r="J5429" s="104" t="s">
        <v>258</v>
      </c>
      <c r="K5429" s="104" t="s">
        <v>83</v>
      </c>
      <c r="L5429" s="104" t="s">
        <v>259</v>
      </c>
      <c r="M5429" s="104" t="s">
        <v>276</v>
      </c>
      <c r="N5429" s="104"/>
      <c r="O5429" s="106"/>
      <c r="P5429" s="111" t="s">
        <v>2394</v>
      </c>
      <c r="Q5429" s="153" t="s">
        <v>330</v>
      </c>
      <c r="R5429" s="153" t="s">
        <v>331</v>
      </c>
      <c r="S5429" s="153">
        <v>4.1666666666666657E-2</v>
      </c>
      <c r="T5429" s="153" t="s">
        <v>330</v>
      </c>
      <c r="U5429" s="153" t="s">
        <v>331</v>
      </c>
      <c r="V5429" s="153">
        <f>IF(ISBLANK(T5429),"",Tabella2[[#This Row],[ACT STOP]]-Tabella2[[#This Row],[ACT START]])</f>
        <v>4.1666666666666685E-2</v>
      </c>
      <c r="W5429" s="104" t="s">
        <v>92</v>
      </c>
      <c r="X5429" s="104" t="s">
        <v>91</v>
      </c>
      <c r="Y5429" s="110"/>
      <c r="Z5429" s="106"/>
      <c r="AA5429" s="104"/>
      <c r="AB5429" s="107"/>
      <c r="AC5429" s="72">
        <v>1</v>
      </c>
      <c r="AH5429" s="70"/>
      <c r="AI5429" s="70"/>
      <c r="AJ5429">
        <v>0</v>
      </c>
      <c r="AL5429" s="70"/>
      <c r="BM5429" s="135" t="s">
        <v>330</v>
      </c>
      <c r="BN5429" s="136" t="s">
        <v>331</v>
      </c>
      <c r="BO5429" s="101"/>
      <c r="BR5429" s="109" t="str">
        <f t="shared" si="84"/>
        <v>SH-25-5418</v>
      </c>
      <c r="BS5429" s="109" t="s">
        <v>393</v>
      </c>
      <c r="BT5429" t="s">
        <v>92</v>
      </c>
      <c r="BU5429" t="s">
        <v>11239</v>
      </c>
    </row>
    <row r="5430" spans="1:73" hidden="1">
      <c r="A5430" s="103" t="s">
        <v>11240</v>
      </c>
      <c r="B5430" s="102">
        <v>45924</v>
      </c>
      <c r="C5430" s="104">
        <f>_xlfn.ISOWEEKNUM(Tabella2[[#This Row],[Date]])</f>
        <v>39</v>
      </c>
      <c r="D5430" s="104" t="s">
        <v>9743</v>
      </c>
      <c r="E5430" s="104" t="s">
        <v>256</v>
      </c>
      <c r="F5430" s="104">
        <v>82</v>
      </c>
      <c r="G5430" s="104" t="s">
        <v>257</v>
      </c>
      <c r="H5430" s="105">
        <v>5</v>
      </c>
      <c r="I5430" s="104"/>
      <c r="J5430" s="104" t="s">
        <v>258</v>
      </c>
      <c r="K5430" s="104" t="s">
        <v>80</v>
      </c>
      <c r="L5430" s="104" t="s">
        <v>259</v>
      </c>
      <c r="M5430" s="104" t="s">
        <v>276</v>
      </c>
      <c r="N5430" s="104"/>
      <c r="O5430" s="106"/>
      <c r="P5430" s="111" t="s">
        <v>3000</v>
      </c>
      <c r="Q5430" s="153" t="s">
        <v>330</v>
      </c>
      <c r="R5430" s="153" t="s">
        <v>331</v>
      </c>
      <c r="S5430" s="153">
        <v>4.1666666666666657E-2</v>
      </c>
      <c r="T5430" s="153" t="s">
        <v>330</v>
      </c>
      <c r="U5430" s="153" t="s">
        <v>331</v>
      </c>
      <c r="V5430" s="153">
        <f>IF(ISBLANK(T5430),"",Tabella2[[#This Row],[ACT STOP]]-Tabella2[[#This Row],[ACT START]])</f>
        <v>4.1666666666666685E-2</v>
      </c>
      <c r="W5430" s="104" t="s">
        <v>92</v>
      </c>
      <c r="X5430" s="104" t="s">
        <v>91</v>
      </c>
      <c r="Y5430" s="110"/>
      <c r="Z5430" s="106"/>
      <c r="AA5430" s="104"/>
      <c r="AB5430" s="107"/>
      <c r="AC5430" s="72">
        <v>1</v>
      </c>
      <c r="AH5430" s="70"/>
      <c r="AI5430" s="70"/>
      <c r="AJ5430">
        <v>0</v>
      </c>
      <c r="AL5430" s="70"/>
      <c r="BM5430" s="135" t="s">
        <v>330</v>
      </c>
      <c r="BN5430" s="136" t="s">
        <v>331</v>
      </c>
      <c r="BO5430" s="101"/>
      <c r="BR5430" s="109" t="str">
        <f t="shared" si="84"/>
        <v>SH-25-5419</v>
      </c>
      <c r="BS5430" s="109" t="s">
        <v>416</v>
      </c>
      <c r="BT5430" t="s">
        <v>92</v>
      </c>
      <c r="BU5430" t="s">
        <v>11241</v>
      </c>
    </row>
    <row r="5431" spans="1:73" hidden="1">
      <c r="A5431" s="103" t="s">
        <v>11242</v>
      </c>
      <c r="B5431" s="102">
        <v>45924</v>
      </c>
      <c r="C5431" s="104">
        <f>_xlfn.ISOWEEKNUM(Tabella2[[#This Row],[Date]])</f>
        <v>39</v>
      </c>
      <c r="D5431" s="104" t="s">
        <v>9743</v>
      </c>
      <c r="E5431" s="104" t="s">
        <v>256</v>
      </c>
      <c r="F5431" s="104">
        <v>80</v>
      </c>
      <c r="G5431" s="104" t="s">
        <v>257</v>
      </c>
      <c r="H5431" s="105">
        <v>10</v>
      </c>
      <c r="I5431" s="104"/>
      <c r="J5431" s="104" t="s">
        <v>258</v>
      </c>
      <c r="K5431" s="104" t="s">
        <v>81</v>
      </c>
      <c r="L5431" s="104" t="s">
        <v>259</v>
      </c>
      <c r="M5431" s="104" t="s">
        <v>276</v>
      </c>
      <c r="N5431" s="104"/>
      <c r="O5431" s="106"/>
      <c r="P5431" s="111" t="s">
        <v>510</v>
      </c>
      <c r="Q5431" s="153" t="s">
        <v>330</v>
      </c>
      <c r="R5431" s="153" t="s">
        <v>331</v>
      </c>
      <c r="S5431" s="153">
        <v>4.1666666666666657E-2</v>
      </c>
      <c r="T5431" s="153" t="s">
        <v>330</v>
      </c>
      <c r="U5431" s="153" t="s">
        <v>331</v>
      </c>
      <c r="V5431" s="153">
        <f>IF(ISBLANK(T5431),"",Tabella2[[#This Row],[ACT STOP]]-Tabella2[[#This Row],[ACT START]])</f>
        <v>4.1666666666666685E-2</v>
      </c>
      <c r="W5431" s="104" t="s">
        <v>92</v>
      </c>
      <c r="X5431" s="104" t="s">
        <v>91</v>
      </c>
      <c r="Y5431" s="110"/>
      <c r="Z5431" s="106"/>
      <c r="AA5431" s="104"/>
      <c r="AB5431" s="107"/>
      <c r="AC5431" s="72">
        <v>1</v>
      </c>
      <c r="AH5431" s="70"/>
      <c r="AI5431" s="70"/>
      <c r="AJ5431">
        <v>0</v>
      </c>
      <c r="AL5431" s="70"/>
      <c r="BM5431" s="135" t="s">
        <v>330</v>
      </c>
      <c r="BN5431" s="136" t="s">
        <v>331</v>
      </c>
      <c r="BO5431" s="101"/>
      <c r="BR5431" s="109" t="str">
        <f t="shared" si="84"/>
        <v>SH-25-5420</v>
      </c>
      <c r="BS5431" s="109" t="s">
        <v>552</v>
      </c>
      <c r="BT5431" t="s">
        <v>92</v>
      </c>
      <c r="BU5431" t="s">
        <v>11243</v>
      </c>
    </row>
    <row r="5432" spans="1:73" hidden="1">
      <c r="A5432" s="103" t="s">
        <v>11244</v>
      </c>
      <c r="B5432" s="102">
        <v>45924</v>
      </c>
      <c r="C5432" s="104">
        <f>_xlfn.ISOWEEKNUM(Tabella2[[#This Row],[Date]])</f>
        <v>39</v>
      </c>
      <c r="D5432" s="104" t="s">
        <v>860</v>
      </c>
      <c r="E5432" s="104" t="s">
        <v>284</v>
      </c>
      <c r="F5432" s="104">
        <v>80</v>
      </c>
      <c r="G5432" s="104" t="s">
        <v>284</v>
      </c>
      <c r="H5432" s="105">
        <v>9</v>
      </c>
      <c r="I5432" s="104"/>
      <c r="J5432" s="104" t="s">
        <v>258</v>
      </c>
      <c r="K5432" s="104" t="s">
        <v>79</v>
      </c>
      <c r="L5432" s="104" t="s">
        <v>259</v>
      </c>
      <c r="M5432" s="104" t="s">
        <v>260</v>
      </c>
      <c r="N5432" s="104"/>
      <c r="O5432" s="106"/>
      <c r="P5432" s="111" t="s">
        <v>1850</v>
      </c>
      <c r="Q5432" s="153" t="s">
        <v>336</v>
      </c>
      <c r="R5432" s="153" t="s">
        <v>337</v>
      </c>
      <c r="S5432" s="153">
        <v>4.1666666666666657E-2</v>
      </c>
      <c r="T5432" s="153">
        <v>0.4201388888888889</v>
      </c>
      <c r="U5432" s="153">
        <v>0.46180555555555558</v>
      </c>
      <c r="V5432" s="153">
        <f>IF(ISBLANK(T5432),"",Tabella2[[#This Row],[ACT STOP]]-Tabella2[[#This Row],[ACT START]])</f>
        <v>4.1666666666666685E-2</v>
      </c>
      <c r="W5432" s="104" t="s">
        <v>92</v>
      </c>
      <c r="X5432" s="104" t="s">
        <v>91</v>
      </c>
      <c r="Y5432" s="110"/>
      <c r="Z5432" s="106"/>
      <c r="AA5432" s="104"/>
      <c r="AB5432" s="107"/>
      <c r="AC5432" s="72">
        <v>1</v>
      </c>
      <c r="AH5432" s="70"/>
      <c r="AI5432" s="70"/>
      <c r="AJ5432">
        <v>0</v>
      </c>
      <c r="AL5432" s="70"/>
      <c r="BM5432" s="135">
        <v>0.4201388888888889</v>
      </c>
      <c r="BN5432" s="136">
        <v>0.46180555555555558</v>
      </c>
      <c r="BO5432" s="101"/>
      <c r="BR5432" s="109" t="str">
        <f t="shared" si="84"/>
        <v>SH-25-5421</v>
      </c>
      <c r="BS5432" s="109" t="s">
        <v>339</v>
      </c>
      <c r="BT5432" t="s">
        <v>92</v>
      </c>
      <c r="BU5432" t="s">
        <v>11245</v>
      </c>
    </row>
    <row r="5433" spans="1:73" hidden="1">
      <c r="A5433" s="103" t="s">
        <v>11246</v>
      </c>
      <c r="B5433" s="102">
        <v>45924</v>
      </c>
      <c r="C5433" s="104">
        <f>_xlfn.ISOWEEKNUM(Tabella2[[#This Row],[Date]])</f>
        <v>39</v>
      </c>
      <c r="D5433" s="104" t="s">
        <v>9759</v>
      </c>
      <c r="E5433" s="104" t="s">
        <v>284</v>
      </c>
      <c r="F5433" s="104">
        <v>85</v>
      </c>
      <c r="G5433" s="104" t="s">
        <v>257</v>
      </c>
      <c r="H5433" s="105">
        <v>9</v>
      </c>
      <c r="I5433" s="104"/>
      <c r="J5433" s="104" t="s">
        <v>258</v>
      </c>
      <c r="K5433" s="104" t="s">
        <v>78</v>
      </c>
      <c r="L5433" s="104" t="s">
        <v>259</v>
      </c>
      <c r="M5433" s="104" t="s">
        <v>276</v>
      </c>
      <c r="N5433" s="104"/>
      <c r="O5433" s="106"/>
      <c r="P5433" s="111" t="s">
        <v>467</v>
      </c>
      <c r="Q5433" s="153" t="s">
        <v>336</v>
      </c>
      <c r="R5433" s="153" t="s">
        <v>337</v>
      </c>
      <c r="S5433" s="153">
        <v>4.1666666666666657E-2</v>
      </c>
      <c r="T5433" s="153">
        <v>0.4201388888888889</v>
      </c>
      <c r="U5433" s="153">
        <v>0.46180555555555558</v>
      </c>
      <c r="V5433" s="153">
        <f>IF(ISBLANK(T5433),"",Tabella2[[#This Row],[ACT STOP]]-Tabella2[[#This Row],[ACT START]])</f>
        <v>4.1666666666666685E-2</v>
      </c>
      <c r="W5433" s="104" t="s">
        <v>92</v>
      </c>
      <c r="X5433" s="104" t="s">
        <v>91</v>
      </c>
      <c r="Y5433" s="110"/>
      <c r="Z5433" s="106"/>
      <c r="AA5433" s="104"/>
      <c r="AB5433" s="107"/>
      <c r="AC5433" s="72">
        <v>1</v>
      </c>
      <c r="AH5433" s="70"/>
      <c r="AI5433" s="70"/>
      <c r="AJ5433">
        <v>0</v>
      </c>
      <c r="AL5433" s="70"/>
      <c r="BM5433" s="135">
        <v>0.4201388888888889</v>
      </c>
      <c r="BN5433" s="136">
        <v>0.46180555555555558</v>
      </c>
      <c r="BO5433" s="101"/>
      <c r="BR5433" s="109" t="str">
        <f t="shared" si="84"/>
        <v>SH-25-5422</v>
      </c>
      <c r="BS5433" s="109" t="s">
        <v>318</v>
      </c>
      <c r="BT5433" t="s">
        <v>92</v>
      </c>
      <c r="BU5433" t="s">
        <v>11247</v>
      </c>
    </row>
    <row r="5434" spans="1:73" hidden="1">
      <c r="A5434" s="103" t="s">
        <v>11248</v>
      </c>
      <c r="B5434" s="102">
        <v>45924</v>
      </c>
      <c r="C5434" s="104">
        <f>_xlfn.ISOWEEKNUM(Tabella2[[#This Row],[Date]])</f>
        <v>39</v>
      </c>
      <c r="D5434" s="104" t="s">
        <v>698</v>
      </c>
      <c r="E5434" s="104" t="s">
        <v>284</v>
      </c>
      <c r="F5434" s="104">
        <v>50</v>
      </c>
      <c r="G5434" s="104" t="s">
        <v>284</v>
      </c>
      <c r="H5434" s="105">
        <v>23</v>
      </c>
      <c r="I5434" s="104"/>
      <c r="J5434" s="104" t="s">
        <v>258</v>
      </c>
      <c r="K5434" s="104" t="s">
        <v>83</v>
      </c>
      <c r="L5434" s="104" t="s">
        <v>299</v>
      </c>
      <c r="M5434" s="104" t="s">
        <v>386</v>
      </c>
      <c r="N5434" s="104"/>
      <c r="O5434" s="106" t="str">
        <f>A5435</f>
        <v>17840</v>
      </c>
      <c r="P5434" s="111" t="s">
        <v>4936</v>
      </c>
      <c r="Q5434" s="153" t="s">
        <v>336</v>
      </c>
      <c r="R5434" s="153" t="s">
        <v>337</v>
      </c>
      <c r="S5434" s="153">
        <v>4.1666666666666657E-2</v>
      </c>
      <c r="T5434" s="153" t="s">
        <v>336</v>
      </c>
      <c r="U5434" s="153" t="s">
        <v>337</v>
      </c>
      <c r="V5434" s="153">
        <f>IF(ISBLANK(T5434),"",Tabella2[[#This Row],[ACT STOP]]-Tabella2[[#This Row],[ACT START]])</f>
        <v>4.1666666666666685E-2</v>
      </c>
      <c r="W5434" s="104" t="s">
        <v>92</v>
      </c>
      <c r="X5434" s="104" t="s">
        <v>91</v>
      </c>
      <c r="Y5434" s="110"/>
      <c r="Z5434" s="106"/>
      <c r="AA5434" s="104"/>
      <c r="AB5434" s="107"/>
      <c r="AC5434" s="72">
        <v>1</v>
      </c>
      <c r="AH5434" s="70"/>
      <c r="AI5434" s="70"/>
      <c r="AJ5434">
        <v>0</v>
      </c>
      <c r="AL5434" s="70"/>
      <c r="BM5434" s="135" t="s">
        <v>336</v>
      </c>
      <c r="BN5434" s="136" t="s">
        <v>337</v>
      </c>
      <c r="BO5434" s="101"/>
      <c r="BR5434" s="109" t="str">
        <f t="shared" si="84"/>
        <v>SH-25-5423</v>
      </c>
      <c r="BS5434" s="109" t="s">
        <v>358</v>
      </c>
      <c r="BT5434" t="s">
        <v>92</v>
      </c>
      <c r="BU5434" t="s">
        <v>11249</v>
      </c>
    </row>
    <row r="5435" spans="1:73" hidden="1">
      <c r="A5435" s="103" t="s">
        <v>11250</v>
      </c>
      <c r="B5435" s="102">
        <v>45924</v>
      </c>
      <c r="C5435" s="104">
        <f>_xlfn.ISOWEEKNUM(Tabella2[[#This Row],[Date]])</f>
        <v>39</v>
      </c>
      <c r="D5435" s="104" t="s">
        <v>471</v>
      </c>
      <c r="E5435" s="104" t="s">
        <v>327</v>
      </c>
      <c r="F5435" s="104">
        <v>34</v>
      </c>
      <c r="G5435" s="104" t="s">
        <v>284</v>
      </c>
      <c r="H5435" s="105">
        <v>3</v>
      </c>
      <c r="I5435" s="104" t="s">
        <v>258</v>
      </c>
      <c r="J5435" s="104"/>
      <c r="K5435" s="104" t="s">
        <v>80</v>
      </c>
      <c r="L5435" s="104" t="s">
        <v>299</v>
      </c>
      <c r="M5435" s="104" t="s">
        <v>386</v>
      </c>
      <c r="N5435" s="104"/>
      <c r="O5435" s="106" t="str">
        <f>A5434</f>
        <v>17839</v>
      </c>
      <c r="P5435" s="111" t="s">
        <v>4936</v>
      </c>
      <c r="Q5435" s="153">
        <v>0.4201388888888889</v>
      </c>
      <c r="R5435" s="153">
        <v>0.46180555555555558</v>
      </c>
      <c r="S5435" s="153">
        <v>4.1666666666666657E-2</v>
      </c>
      <c r="T5435" s="153">
        <v>0.4201388888888889</v>
      </c>
      <c r="U5435" s="153">
        <v>0.46180555555555558</v>
      </c>
      <c r="V5435" s="153">
        <f>IF(ISBLANK(T5435),"",Tabella2[[#This Row],[ACT STOP]]-Tabella2[[#This Row],[ACT START]])</f>
        <v>4.1666666666666685E-2</v>
      </c>
      <c r="W5435" s="104" t="s">
        <v>92</v>
      </c>
      <c r="X5435" s="104" t="s">
        <v>91</v>
      </c>
      <c r="Y5435" s="110"/>
      <c r="Z5435" s="106"/>
      <c r="AA5435" s="104"/>
      <c r="AB5435" s="107"/>
      <c r="AC5435" s="72">
        <v>1</v>
      </c>
      <c r="AH5435" s="70"/>
      <c r="AI5435" s="70"/>
      <c r="AJ5435">
        <v>0</v>
      </c>
      <c r="AL5435" s="70"/>
      <c r="BM5435" s="135">
        <v>0.4201388888888889</v>
      </c>
      <c r="BN5435" s="136">
        <v>0.46180555555555558</v>
      </c>
      <c r="BO5435" s="101"/>
      <c r="BR5435" s="109" t="str">
        <f t="shared" si="84"/>
        <v>SH-25-5424</v>
      </c>
      <c r="BS5435" s="109" t="s">
        <v>301</v>
      </c>
      <c r="BT5435" t="s">
        <v>92</v>
      </c>
      <c r="BU5435" t="s">
        <v>11251</v>
      </c>
    </row>
    <row r="5436" spans="1:73" hidden="1">
      <c r="A5436" s="103" t="s">
        <v>11252</v>
      </c>
      <c r="B5436" s="102">
        <v>45924</v>
      </c>
      <c r="C5436" s="104">
        <f>_xlfn.ISOWEEKNUM(Tabella2[[#This Row],[Date]])</f>
        <v>39</v>
      </c>
      <c r="D5436" s="104" t="s">
        <v>9743</v>
      </c>
      <c r="E5436" s="104" t="s">
        <v>256</v>
      </c>
      <c r="F5436" s="104">
        <v>83</v>
      </c>
      <c r="G5436" s="104" t="s">
        <v>257</v>
      </c>
      <c r="H5436" s="105">
        <v>15</v>
      </c>
      <c r="I5436" s="104"/>
      <c r="J5436" s="104" t="s">
        <v>258</v>
      </c>
      <c r="K5436" s="104" t="s">
        <v>81</v>
      </c>
      <c r="L5436" s="104" t="s">
        <v>259</v>
      </c>
      <c r="M5436" s="104" t="s">
        <v>276</v>
      </c>
      <c r="N5436" s="104"/>
      <c r="O5436" s="106"/>
      <c r="P5436" s="111" t="s">
        <v>8090</v>
      </c>
      <c r="Q5436" s="153" t="s">
        <v>336</v>
      </c>
      <c r="R5436" s="153" t="s">
        <v>337</v>
      </c>
      <c r="S5436" s="153">
        <v>4.1666666666666657E-2</v>
      </c>
      <c r="T5436" s="153" t="s">
        <v>336</v>
      </c>
      <c r="U5436" s="153" t="s">
        <v>337</v>
      </c>
      <c r="V5436" s="153">
        <f>IF(ISBLANK(T5436),"",Tabella2[[#This Row],[ACT STOP]]-Tabella2[[#This Row],[ACT START]])</f>
        <v>4.1666666666666685E-2</v>
      </c>
      <c r="W5436" s="104" t="s">
        <v>92</v>
      </c>
      <c r="X5436" s="104" t="s">
        <v>91</v>
      </c>
      <c r="Y5436" s="110"/>
      <c r="Z5436" s="106"/>
      <c r="AA5436" s="104"/>
      <c r="AB5436" s="107"/>
      <c r="AC5436" s="72">
        <v>1</v>
      </c>
      <c r="AH5436" s="70"/>
      <c r="AI5436" s="70"/>
      <c r="AJ5436">
        <v>0</v>
      </c>
      <c r="AL5436" s="70"/>
      <c r="BM5436" s="135" t="s">
        <v>336</v>
      </c>
      <c r="BN5436" s="136" t="s">
        <v>337</v>
      </c>
      <c r="BO5436" s="101"/>
      <c r="BR5436" s="109" t="str">
        <f t="shared" si="84"/>
        <v>SH-25-5425</v>
      </c>
      <c r="BS5436" s="109" t="s">
        <v>1028</v>
      </c>
      <c r="BT5436" t="s">
        <v>92</v>
      </c>
      <c r="BU5436" t="s">
        <v>11253</v>
      </c>
    </row>
    <row r="5437" spans="1:73" hidden="1">
      <c r="A5437" s="103" t="s">
        <v>11254</v>
      </c>
      <c r="B5437" s="102">
        <v>45924</v>
      </c>
      <c r="C5437" s="104">
        <f>_xlfn.ISOWEEKNUM(Tabella2[[#This Row],[Date]])</f>
        <v>39</v>
      </c>
      <c r="D5437" s="104" t="s">
        <v>9743</v>
      </c>
      <c r="E5437" s="104" t="s">
        <v>256</v>
      </c>
      <c r="F5437" s="104">
        <v>84</v>
      </c>
      <c r="G5437" s="104" t="s">
        <v>257</v>
      </c>
      <c r="H5437" s="105">
        <v>14</v>
      </c>
      <c r="I5437" s="104"/>
      <c r="J5437" s="104" t="s">
        <v>258</v>
      </c>
      <c r="K5437" s="104" t="s">
        <v>77</v>
      </c>
      <c r="L5437" s="104" t="s">
        <v>259</v>
      </c>
      <c r="M5437" s="104" t="s">
        <v>276</v>
      </c>
      <c r="N5437" s="104"/>
      <c r="O5437" s="106"/>
      <c r="P5437" s="111" t="s">
        <v>8090</v>
      </c>
      <c r="Q5437" s="153" t="s">
        <v>336</v>
      </c>
      <c r="R5437" s="153" t="s">
        <v>337</v>
      </c>
      <c r="S5437" s="153">
        <v>4.1666666666666657E-2</v>
      </c>
      <c r="T5437" s="153" t="s">
        <v>336</v>
      </c>
      <c r="U5437" s="153" t="s">
        <v>337</v>
      </c>
      <c r="V5437" s="153">
        <f>IF(ISBLANK(T5437),"",Tabella2[[#This Row],[ACT STOP]]-Tabella2[[#This Row],[ACT START]])</f>
        <v>4.1666666666666685E-2</v>
      </c>
      <c r="W5437" s="104" t="s">
        <v>92</v>
      </c>
      <c r="X5437" s="104" t="s">
        <v>91</v>
      </c>
      <c r="Y5437" s="110"/>
      <c r="Z5437" s="106"/>
      <c r="AA5437" s="104"/>
      <c r="AB5437" s="107"/>
      <c r="AC5437" s="72">
        <v>1</v>
      </c>
      <c r="AH5437" s="70"/>
      <c r="AI5437" s="70"/>
      <c r="AJ5437">
        <v>0</v>
      </c>
      <c r="AL5437" s="70"/>
      <c r="BM5437" s="135" t="s">
        <v>336</v>
      </c>
      <c r="BN5437" s="136" t="s">
        <v>337</v>
      </c>
      <c r="BO5437" s="101"/>
      <c r="BR5437" s="109" t="str">
        <f t="shared" si="84"/>
        <v>SH-25-5426</v>
      </c>
      <c r="BS5437" s="109" t="s">
        <v>372</v>
      </c>
      <c r="BT5437" t="s">
        <v>92</v>
      </c>
      <c r="BU5437" t="s">
        <v>11255</v>
      </c>
    </row>
    <row r="5438" spans="1:73" hidden="1">
      <c r="A5438" s="103" t="s">
        <v>11256</v>
      </c>
      <c r="B5438" s="102">
        <v>45924</v>
      </c>
      <c r="C5438" s="104">
        <f>_xlfn.ISOWEEKNUM(Tabella2[[#This Row],[Date]])</f>
        <v>39</v>
      </c>
      <c r="D5438" s="104" t="s">
        <v>255</v>
      </c>
      <c r="E5438" s="104" t="s">
        <v>256</v>
      </c>
      <c r="F5438" s="104">
        <v>40</v>
      </c>
      <c r="G5438" s="104" t="s">
        <v>257</v>
      </c>
      <c r="H5438" s="105">
        <v>17</v>
      </c>
      <c r="I5438" s="104" t="s">
        <v>258</v>
      </c>
      <c r="J5438" s="104"/>
      <c r="K5438" s="104" t="s">
        <v>79</v>
      </c>
      <c r="L5438" s="104" t="s">
        <v>299</v>
      </c>
      <c r="M5438" s="104" t="s">
        <v>361</v>
      </c>
      <c r="N5438" s="104"/>
      <c r="O5438" s="106" t="str">
        <f>A5439</f>
        <v>17844</v>
      </c>
      <c r="P5438" s="111" t="s">
        <v>371</v>
      </c>
      <c r="Q5438" s="153" t="s">
        <v>349</v>
      </c>
      <c r="R5438" s="153" t="s">
        <v>350</v>
      </c>
      <c r="S5438" s="153">
        <v>4.1666666666666657E-2</v>
      </c>
      <c r="T5438" s="153">
        <v>0.4826388888888889</v>
      </c>
      <c r="U5438" s="153">
        <v>0.52430555555555558</v>
      </c>
      <c r="V5438" s="153">
        <f>IF(ISBLANK(T5438),"",Tabella2[[#This Row],[ACT STOP]]-Tabella2[[#This Row],[ACT START]])</f>
        <v>4.1666666666666685E-2</v>
      </c>
      <c r="W5438" s="104" t="s">
        <v>92</v>
      </c>
      <c r="X5438" s="104" t="s">
        <v>91</v>
      </c>
      <c r="Y5438" s="110"/>
      <c r="Z5438" s="106"/>
      <c r="AA5438" s="104"/>
      <c r="AB5438" s="107"/>
      <c r="AC5438" s="72">
        <v>1</v>
      </c>
      <c r="AH5438" s="70"/>
      <c r="AI5438" s="70"/>
      <c r="AJ5438">
        <v>0</v>
      </c>
      <c r="AL5438" s="70"/>
      <c r="BM5438" s="135">
        <v>0.4826388888888889</v>
      </c>
      <c r="BN5438" s="136">
        <v>0.52430555555555558</v>
      </c>
      <c r="BO5438" s="101"/>
      <c r="BR5438" s="109" t="str">
        <f t="shared" si="84"/>
        <v>SH-25-5427</v>
      </c>
      <c r="BS5438" s="109" t="s">
        <v>393</v>
      </c>
      <c r="BT5438" t="s">
        <v>92</v>
      </c>
      <c r="BU5438" t="s">
        <v>11257</v>
      </c>
    </row>
    <row r="5439" spans="1:73" hidden="1">
      <c r="A5439" s="103" t="s">
        <v>11258</v>
      </c>
      <c r="B5439" s="102">
        <v>45924</v>
      </c>
      <c r="C5439" s="104">
        <f>_xlfn.ISOWEEKNUM(Tabella2[[#This Row],[Date]])</f>
        <v>39</v>
      </c>
      <c r="D5439" s="104" t="s">
        <v>195</v>
      </c>
      <c r="E5439" s="104" t="s">
        <v>298</v>
      </c>
      <c r="F5439" s="104"/>
      <c r="G5439" s="104" t="s">
        <v>257</v>
      </c>
      <c r="H5439" s="105">
        <v>5</v>
      </c>
      <c r="I5439" s="104"/>
      <c r="J5439" s="104" t="s">
        <v>258</v>
      </c>
      <c r="K5439" s="104" t="s">
        <v>78</v>
      </c>
      <c r="L5439" s="104" t="s">
        <v>299</v>
      </c>
      <c r="M5439" s="104" t="s">
        <v>361</v>
      </c>
      <c r="N5439" s="104"/>
      <c r="O5439" s="106" t="str">
        <f>A5438</f>
        <v>17843</v>
      </c>
      <c r="P5439" s="111" t="s">
        <v>300</v>
      </c>
      <c r="Q5439" s="153">
        <v>0.4826388888888889</v>
      </c>
      <c r="R5439" s="153">
        <v>0.52430555555555558</v>
      </c>
      <c r="S5439" s="153">
        <v>4.1666666666666657E-2</v>
      </c>
      <c r="T5439" s="153">
        <v>0.4826388888888889</v>
      </c>
      <c r="U5439" s="153">
        <v>0.52430555555555558</v>
      </c>
      <c r="V5439" s="153">
        <f>IF(ISBLANK(T5439),"",Tabella2[[#This Row],[ACT STOP]]-Tabella2[[#This Row],[ACT START]])</f>
        <v>4.1666666666666685E-2</v>
      </c>
      <c r="W5439" s="104" t="s">
        <v>122</v>
      </c>
      <c r="X5439" s="104" t="s">
        <v>91</v>
      </c>
      <c r="Y5439" s="110"/>
      <c r="Z5439" s="106"/>
      <c r="AA5439" s="104"/>
      <c r="AB5439" s="107"/>
      <c r="AC5439" s="72">
        <v>1</v>
      </c>
      <c r="AH5439" s="70"/>
      <c r="AI5439" s="70"/>
      <c r="AJ5439">
        <v>0</v>
      </c>
      <c r="AL5439" s="70"/>
      <c r="BM5439" s="135">
        <v>0.4826388888888889</v>
      </c>
      <c r="BN5439" s="136">
        <v>0.52430555555555558</v>
      </c>
      <c r="BO5439" s="101"/>
      <c r="BR5439" s="109" t="str">
        <f t="shared" si="84"/>
        <v>SH-25-5428</v>
      </c>
      <c r="BS5439" s="109" t="s">
        <v>416</v>
      </c>
      <c r="BT5439" t="s">
        <v>122</v>
      </c>
      <c r="BU5439" t="s">
        <v>302</v>
      </c>
    </row>
    <row r="5440" spans="1:73" hidden="1">
      <c r="A5440" s="103" t="s">
        <v>11259</v>
      </c>
      <c r="B5440" s="102">
        <v>45924</v>
      </c>
      <c r="C5440" s="104">
        <f>_xlfn.ISOWEEKNUM(Tabella2[[#This Row],[Date]])</f>
        <v>39</v>
      </c>
      <c r="D5440" s="104" t="s">
        <v>722</v>
      </c>
      <c r="E5440" s="104" t="s">
        <v>327</v>
      </c>
      <c r="F5440" s="104">
        <v>82</v>
      </c>
      <c r="G5440" s="104" t="s">
        <v>257</v>
      </c>
      <c r="H5440" s="105">
        <v>32</v>
      </c>
      <c r="I5440" s="104" t="s">
        <v>258</v>
      </c>
      <c r="J5440" s="104"/>
      <c r="K5440" s="104" t="s">
        <v>83</v>
      </c>
      <c r="L5440" s="104" t="s">
        <v>299</v>
      </c>
      <c r="M5440" s="104" t="s">
        <v>276</v>
      </c>
      <c r="N5440" s="104"/>
      <c r="O5440" s="106" t="str">
        <f>A5441</f>
        <v>17846</v>
      </c>
      <c r="P5440" s="111" t="s">
        <v>405</v>
      </c>
      <c r="Q5440" s="153" t="s">
        <v>349</v>
      </c>
      <c r="R5440" s="153" t="s">
        <v>350</v>
      </c>
      <c r="S5440" s="153">
        <v>4.1666666666666657E-2</v>
      </c>
      <c r="T5440" s="153" t="s">
        <v>349</v>
      </c>
      <c r="U5440" s="153" t="s">
        <v>350</v>
      </c>
      <c r="V5440" s="153">
        <f>IF(ISBLANK(T5440),"",Tabella2[[#This Row],[ACT STOP]]-Tabella2[[#This Row],[ACT START]])</f>
        <v>4.1666666666666685E-2</v>
      </c>
      <c r="W5440" s="104" t="s">
        <v>92</v>
      </c>
      <c r="X5440" s="104" t="s">
        <v>91</v>
      </c>
      <c r="Y5440" s="110"/>
      <c r="Z5440" s="106"/>
      <c r="AA5440" s="104"/>
      <c r="AB5440" s="107"/>
      <c r="AC5440" s="72">
        <v>1</v>
      </c>
      <c r="AH5440" s="70"/>
      <c r="AI5440" s="70"/>
      <c r="AJ5440">
        <v>0</v>
      </c>
      <c r="AL5440" s="70"/>
      <c r="BM5440" s="135" t="s">
        <v>349</v>
      </c>
      <c r="BN5440" s="136" t="s">
        <v>350</v>
      </c>
      <c r="BO5440" s="101"/>
      <c r="BR5440" s="109" t="str">
        <f t="shared" si="84"/>
        <v>SH-25-5429</v>
      </c>
      <c r="BS5440" s="109" t="s">
        <v>356</v>
      </c>
      <c r="BT5440" t="s">
        <v>92</v>
      </c>
      <c r="BU5440" t="s">
        <v>11260</v>
      </c>
    </row>
    <row r="5441" spans="1:73" hidden="1">
      <c r="A5441" s="103" t="s">
        <v>11261</v>
      </c>
      <c r="B5441" s="102">
        <v>45924</v>
      </c>
      <c r="C5441" s="104">
        <f>_xlfn.ISOWEEKNUM(Tabella2[[#This Row],[Date]])</f>
        <v>39</v>
      </c>
      <c r="D5441" s="104" t="s">
        <v>195</v>
      </c>
      <c r="E5441" s="104" t="s">
        <v>880</v>
      </c>
      <c r="F5441" s="104"/>
      <c r="G5441" s="104" t="s">
        <v>257</v>
      </c>
      <c r="H5441" s="105">
        <v>12</v>
      </c>
      <c r="I5441" s="104"/>
      <c r="J5441" s="104" t="s">
        <v>258</v>
      </c>
      <c r="K5441" s="104" t="s">
        <v>80</v>
      </c>
      <c r="L5441" s="104" t="s">
        <v>299</v>
      </c>
      <c r="M5441" s="104" t="s">
        <v>276</v>
      </c>
      <c r="N5441" s="104"/>
      <c r="O5441" s="106" t="str">
        <f>A5440</f>
        <v>17845</v>
      </c>
      <c r="P5441" s="111" t="s">
        <v>300</v>
      </c>
      <c r="Q5441" s="153">
        <v>0.4826388888888889</v>
      </c>
      <c r="R5441" s="153">
        <v>0.52430555555555558</v>
      </c>
      <c r="S5441" s="153">
        <v>4.1666666666666657E-2</v>
      </c>
      <c r="T5441" s="153">
        <v>0.4826388888888889</v>
      </c>
      <c r="U5441" s="153">
        <v>0.52430555555555558</v>
      </c>
      <c r="V5441" s="153">
        <f>IF(ISBLANK(T5441),"",Tabella2[[#This Row],[ACT STOP]]-Tabella2[[#This Row],[ACT START]])</f>
        <v>4.1666666666666685E-2</v>
      </c>
      <c r="W5441" s="104" t="s">
        <v>122</v>
      </c>
      <c r="X5441" s="104" t="s">
        <v>91</v>
      </c>
      <c r="Y5441" s="110"/>
      <c r="Z5441" s="106"/>
      <c r="AA5441" s="104"/>
      <c r="AB5441" s="107"/>
      <c r="AC5441" s="72">
        <v>1</v>
      </c>
      <c r="AH5441" s="70"/>
      <c r="AI5441" s="70"/>
      <c r="AJ5441">
        <v>0</v>
      </c>
      <c r="AL5441" s="70"/>
      <c r="BM5441" s="135">
        <v>0.4826388888888889</v>
      </c>
      <c r="BN5441" s="136">
        <v>0.52430555555555558</v>
      </c>
      <c r="BO5441" s="101"/>
      <c r="BR5441" s="109" t="str">
        <f t="shared" si="84"/>
        <v>SH-25-5430</v>
      </c>
      <c r="BS5441" s="109" t="s">
        <v>266</v>
      </c>
      <c r="BT5441" t="s">
        <v>122</v>
      </c>
      <c r="BU5441" t="s">
        <v>881</v>
      </c>
    </row>
    <row r="5442" spans="1:73" hidden="1">
      <c r="A5442" s="103" t="s">
        <v>11262</v>
      </c>
      <c r="B5442" s="102">
        <v>45924</v>
      </c>
      <c r="C5442" s="104">
        <f>_xlfn.ISOWEEKNUM(Tabella2[[#This Row],[Date]])</f>
        <v>39</v>
      </c>
      <c r="D5442" s="104" t="s">
        <v>751</v>
      </c>
      <c r="E5442" s="104" t="s">
        <v>256</v>
      </c>
      <c r="F5442" s="104">
        <v>78</v>
      </c>
      <c r="G5442" s="104" t="s">
        <v>257</v>
      </c>
      <c r="H5442" s="105">
        <v>10</v>
      </c>
      <c r="I5442" s="104" t="s">
        <v>258</v>
      </c>
      <c r="J5442" s="104"/>
      <c r="K5442" s="104" t="s">
        <v>81</v>
      </c>
      <c r="L5442" s="104" t="s">
        <v>259</v>
      </c>
      <c r="M5442" s="104" t="s">
        <v>1846</v>
      </c>
      <c r="N5442" s="104"/>
      <c r="O5442" s="106"/>
      <c r="P5442" s="111" t="s">
        <v>1858</v>
      </c>
      <c r="Q5442" s="153" t="s">
        <v>349</v>
      </c>
      <c r="R5442" s="153" t="s">
        <v>350</v>
      </c>
      <c r="S5442" s="153">
        <v>4.1666666666666657E-2</v>
      </c>
      <c r="T5442" s="153" t="s">
        <v>349</v>
      </c>
      <c r="U5442" s="153" t="s">
        <v>350</v>
      </c>
      <c r="V5442" s="153">
        <f>IF(ISBLANK(T5442),"",Tabella2[[#This Row],[ACT STOP]]-Tabella2[[#This Row],[ACT START]])</f>
        <v>4.1666666666666685E-2</v>
      </c>
      <c r="W5442" s="104" t="s">
        <v>92</v>
      </c>
      <c r="X5442" s="104" t="s">
        <v>91</v>
      </c>
      <c r="Y5442" s="110"/>
      <c r="Z5442" s="106"/>
      <c r="AA5442" s="104"/>
      <c r="AB5442" s="107"/>
      <c r="AC5442" s="72">
        <v>1</v>
      </c>
      <c r="AH5442" s="70"/>
      <c r="AI5442" s="70"/>
      <c r="AJ5442">
        <v>0</v>
      </c>
      <c r="AL5442" s="70"/>
      <c r="BM5442" s="135" t="s">
        <v>349</v>
      </c>
      <c r="BN5442" s="136" t="s">
        <v>350</v>
      </c>
      <c r="BO5442" s="101"/>
      <c r="BR5442" s="109" t="str">
        <f t="shared" si="84"/>
        <v>SH-25-5431</v>
      </c>
      <c r="BS5442" s="109" t="s">
        <v>552</v>
      </c>
      <c r="BT5442" t="s">
        <v>92</v>
      </c>
      <c r="BU5442" t="s">
        <v>11263</v>
      </c>
    </row>
    <row r="5443" spans="1:73" hidden="1">
      <c r="A5443" s="103" t="s">
        <v>11264</v>
      </c>
      <c r="B5443" s="102">
        <v>45924</v>
      </c>
      <c r="C5443" s="104">
        <f>_xlfn.ISOWEEKNUM(Tabella2[[#This Row],[Date]])</f>
        <v>39</v>
      </c>
      <c r="D5443" s="104" t="s">
        <v>9740</v>
      </c>
      <c r="E5443" s="104" t="s">
        <v>284</v>
      </c>
      <c r="F5443" s="104">
        <v>87</v>
      </c>
      <c r="G5443" s="104" t="s">
        <v>257</v>
      </c>
      <c r="H5443" s="105">
        <v>2</v>
      </c>
      <c r="I5443" s="104"/>
      <c r="J5443" s="104" t="s">
        <v>258</v>
      </c>
      <c r="K5443" s="104" t="s">
        <v>77</v>
      </c>
      <c r="L5443" s="104" t="s">
        <v>259</v>
      </c>
      <c r="M5443" s="104" t="s">
        <v>276</v>
      </c>
      <c r="N5443" s="104"/>
      <c r="O5443" s="106"/>
      <c r="P5443" s="111" t="s">
        <v>2932</v>
      </c>
      <c r="Q5443" s="153" t="s">
        <v>349</v>
      </c>
      <c r="R5443" s="153" t="s">
        <v>350</v>
      </c>
      <c r="S5443" s="153">
        <v>4.1666666666666657E-2</v>
      </c>
      <c r="T5443" s="153" t="s">
        <v>349</v>
      </c>
      <c r="U5443" s="153" t="s">
        <v>350</v>
      </c>
      <c r="V5443" s="153">
        <f>IF(ISBLANK(T5443),"",Tabella2[[#This Row],[ACT STOP]]-Tabella2[[#This Row],[ACT START]])</f>
        <v>4.1666666666666685E-2</v>
      </c>
      <c r="W5443" s="104" t="s">
        <v>92</v>
      </c>
      <c r="X5443" s="104" t="s">
        <v>91</v>
      </c>
      <c r="Y5443" s="110"/>
      <c r="Z5443" s="106"/>
      <c r="AA5443" s="104"/>
      <c r="AB5443" s="107"/>
      <c r="AC5443" s="72">
        <v>1</v>
      </c>
      <c r="AH5443" s="70"/>
      <c r="AI5443" s="70"/>
      <c r="AJ5443">
        <v>0</v>
      </c>
      <c r="AL5443" s="70"/>
      <c r="BM5443" s="135" t="s">
        <v>349</v>
      </c>
      <c r="BN5443" s="136" t="s">
        <v>350</v>
      </c>
      <c r="BO5443" s="101"/>
      <c r="BR5443" s="109" t="str">
        <f t="shared" si="84"/>
        <v>SH-25-5432</v>
      </c>
      <c r="BS5443" s="109" t="s">
        <v>368</v>
      </c>
      <c r="BT5443" t="s">
        <v>92</v>
      </c>
      <c r="BU5443" t="s">
        <v>11265</v>
      </c>
    </row>
    <row r="5444" spans="1:73" hidden="1">
      <c r="A5444" s="103" t="s">
        <v>11266</v>
      </c>
      <c r="B5444" s="102">
        <v>45924</v>
      </c>
      <c r="C5444" s="104">
        <f>_xlfn.ISOWEEKNUM(Tabella2[[#This Row],[Date]])</f>
        <v>39</v>
      </c>
      <c r="D5444" s="104" t="s">
        <v>722</v>
      </c>
      <c r="E5444" s="104" t="s">
        <v>327</v>
      </c>
      <c r="F5444" s="104">
        <v>76</v>
      </c>
      <c r="G5444" s="104" t="s">
        <v>257</v>
      </c>
      <c r="H5444" s="105">
        <v>9</v>
      </c>
      <c r="I5444" s="104" t="s">
        <v>258</v>
      </c>
      <c r="J5444" s="104"/>
      <c r="K5444" s="104" t="s">
        <v>79</v>
      </c>
      <c r="L5444" s="104" t="s">
        <v>299</v>
      </c>
      <c r="M5444" s="104" t="s">
        <v>430</v>
      </c>
      <c r="N5444" s="104"/>
      <c r="O5444" s="106" t="str">
        <f>A5445</f>
        <v>17850</v>
      </c>
      <c r="P5444" s="111" t="s">
        <v>431</v>
      </c>
      <c r="Q5444" s="153" t="s">
        <v>315</v>
      </c>
      <c r="R5444" s="153" t="s">
        <v>316</v>
      </c>
      <c r="S5444" s="153">
        <v>4.1666666666666657E-2</v>
      </c>
      <c r="T5444" s="153">
        <v>0.54513888888888884</v>
      </c>
      <c r="U5444" s="153">
        <v>0.58680555555555558</v>
      </c>
      <c r="V5444" s="153">
        <f>IF(ISBLANK(T5444),"",Tabella2[[#This Row],[ACT STOP]]-Tabella2[[#This Row],[ACT START]])</f>
        <v>4.1666666666666741E-2</v>
      </c>
      <c r="W5444" s="104" t="s">
        <v>92</v>
      </c>
      <c r="X5444" s="104" t="s">
        <v>91</v>
      </c>
      <c r="Y5444" s="110"/>
      <c r="Z5444" s="106"/>
      <c r="AA5444" s="104"/>
      <c r="AB5444" s="107"/>
      <c r="AC5444" s="72">
        <v>1</v>
      </c>
      <c r="AH5444" s="70"/>
      <c r="AI5444" s="70"/>
      <c r="AJ5444">
        <v>0</v>
      </c>
      <c r="AL5444" s="70"/>
      <c r="BM5444" s="135">
        <v>0.54513888888888884</v>
      </c>
      <c r="BN5444" s="136">
        <v>0.58680555555555558</v>
      </c>
      <c r="BO5444" s="101"/>
      <c r="BR5444" s="109" t="str">
        <f t="shared" si="84"/>
        <v>SH-25-5433</v>
      </c>
      <c r="BS5444" s="109" t="s">
        <v>318</v>
      </c>
      <c r="BT5444" t="s">
        <v>92</v>
      </c>
      <c r="BU5444" t="s">
        <v>11267</v>
      </c>
    </row>
    <row r="5445" spans="1:73" hidden="1">
      <c r="A5445" s="103" t="s">
        <v>11268</v>
      </c>
      <c r="B5445" s="102">
        <v>45924</v>
      </c>
      <c r="C5445" s="104">
        <f>_xlfn.ISOWEEKNUM(Tabella2[[#This Row],[Date]])</f>
        <v>39</v>
      </c>
      <c r="D5445" s="104" t="s">
        <v>5705</v>
      </c>
      <c r="E5445" s="104" t="s">
        <v>327</v>
      </c>
      <c r="F5445" s="104">
        <v>83</v>
      </c>
      <c r="G5445" s="104" t="s">
        <v>257</v>
      </c>
      <c r="H5445" s="105">
        <v>3</v>
      </c>
      <c r="I5445" s="104"/>
      <c r="J5445" s="104" t="s">
        <v>258</v>
      </c>
      <c r="K5445" s="104" t="s">
        <v>78</v>
      </c>
      <c r="L5445" s="104" t="s">
        <v>299</v>
      </c>
      <c r="M5445" s="104" t="s">
        <v>430</v>
      </c>
      <c r="N5445" s="104"/>
      <c r="O5445" s="106" t="str">
        <f>A5444</f>
        <v>17849</v>
      </c>
      <c r="P5445" s="111" t="s">
        <v>431</v>
      </c>
      <c r="Q5445" s="153">
        <v>0.54513888888888884</v>
      </c>
      <c r="R5445" s="153">
        <v>0.58680555555555558</v>
      </c>
      <c r="S5445" s="153">
        <v>4.1666666666666657E-2</v>
      </c>
      <c r="T5445" s="153">
        <v>0.54513888888888884</v>
      </c>
      <c r="U5445" s="153">
        <v>0.58680555555555558</v>
      </c>
      <c r="V5445" s="153">
        <f>IF(ISBLANK(T5445),"",Tabella2[[#This Row],[ACT STOP]]-Tabella2[[#This Row],[ACT START]])</f>
        <v>4.1666666666666741E-2</v>
      </c>
      <c r="W5445" s="104" t="s">
        <v>92</v>
      </c>
      <c r="X5445" s="104" t="s">
        <v>91</v>
      </c>
      <c r="Y5445" s="110"/>
      <c r="Z5445" s="106"/>
      <c r="AA5445" s="104"/>
      <c r="AB5445" s="107"/>
      <c r="AC5445" s="72">
        <v>1</v>
      </c>
      <c r="AH5445" s="70"/>
      <c r="AI5445" s="70"/>
      <c r="AJ5445">
        <v>0</v>
      </c>
      <c r="AL5445" s="70"/>
      <c r="BM5445" s="135">
        <v>0.54513888888888884</v>
      </c>
      <c r="BN5445" s="136">
        <v>0.58680555555555558</v>
      </c>
      <c r="BO5445" s="101"/>
      <c r="BR5445" s="109" t="str">
        <f t="shared" si="84"/>
        <v>SH-25-5434</v>
      </c>
      <c r="BS5445" s="109" t="s">
        <v>757</v>
      </c>
      <c r="BT5445" t="s">
        <v>92</v>
      </c>
      <c r="BU5445" t="s">
        <v>11269</v>
      </c>
    </row>
    <row r="5446" spans="1:73" hidden="1">
      <c r="A5446" s="103" t="s">
        <v>11270</v>
      </c>
      <c r="B5446" s="102">
        <v>45924</v>
      </c>
      <c r="C5446" s="104">
        <f>_xlfn.ISOWEEKNUM(Tabella2[[#This Row],[Date]])</f>
        <v>39</v>
      </c>
      <c r="D5446" s="104" t="s">
        <v>13714</v>
      </c>
      <c r="E5446" s="104" t="s">
        <v>284</v>
      </c>
      <c r="F5446" s="104">
        <v>48</v>
      </c>
      <c r="G5446" s="104" t="s">
        <v>284</v>
      </c>
      <c r="H5446" s="105">
        <v>23</v>
      </c>
      <c r="I5446" s="104"/>
      <c r="J5446" s="104" t="s">
        <v>258</v>
      </c>
      <c r="K5446" s="104" t="s">
        <v>83</v>
      </c>
      <c r="L5446" s="104" t="s">
        <v>299</v>
      </c>
      <c r="M5446" s="104" t="s">
        <v>386</v>
      </c>
      <c r="N5446" s="104"/>
      <c r="O5446" s="106" t="str">
        <f>A5447</f>
        <v>17852</v>
      </c>
      <c r="P5446" s="111" t="s">
        <v>3739</v>
      </c>
      <c r="Q5446" s="153" t="s">
        <v>315</v>
      </c>
      <c r="R5446" s="153" t="s">
        <v>316</v>
      </c>
      <c r="S5446" s="153">
        <v>4.1666666666666657E-2</v>
      </c>
      <c r="T5446" s="153" t="s">
        <v>315</v>
      </c>
      <c r="U5446" s="153" t="s">
        <v>316</v>
      </c>
      <c r="V5446" s="153">
        <f>IF(ISBLANK(T5446),"",Tabella2[[#This Row],[ACT STOP]]-Tabella2[[#This Row],[ACT START]])</f>
        <v>4.166666666666663E-2</v>
      </c>
      <c r="W5446" s="104" t="s">
        <v>92</v>
      </c>
      <c r="X5446" s="104" t="s">
        <v>91</v>
      </c>
      <c r="Y5446" s="110"/>
      <c r="Z5446" s="106"/>
      <c r="AA5446" s="104"/>
      <c r="AB5446" s="107"/>
      <c r="AC5446" s="72">
        <v>1</v>
      </c>
      <c r="AH5446" s="70"/>
      <c r="AI5446" s="70"/>
      <c r="AJ5446">
        <v>0</v>
      </c>
      <c r="AL5446" s="70"/>
      <c r="BM5446" s="135" t="s">
        <v>315</v>
      </c>
      <c r="BN5446" s="136" t="s">
        <v>316</v>
      </c>
      <c r="BO5446" s="101"/>
      <c r="BR5446" s="109" t="str">
        <f t="shared" si="84"/>
        <v>SH-25-5435</v>
      </c>
      <c r="BS5446" s="109" t="s">
        <v>358</v>
      </c>
      <c r="BT5446" t="s">
        <v>92</v>
      </c>
      <c r="BU5446" t="s">
        <v>11271</v>
      </c>
    </row>
    <row r="5447" spans="1:73" hidden="1">
      <c r="A5447" s="103" t="s">
        <v>11272</v>
      </c>
      <c r="B5447" s="102">
        <v>45924</v>
      </c>
      <c r="C5447" s="104">
        <f>_xlfn.ISOWEEKNUM(Tabella2[[#This Row],[Date]])</f>
        <v>39</v>
      </c>
      <c r="D5447" s="104" t="s">
        <v>698</v>
      </c>
      <c r="E5447" s="104" t="s">
        <v>284</v>
      </c>
      <c r="F5447" s="104">
        <v>50</v>
      </c>
      <c r="G5447" s="104" t="s">
        <v>257</v>
      </c>
      <c r="H5447" s="105">
        <v>14</v>
      </c>
      <c r="I5447" s="104"/>
      <c r="J5447" s="104" t="s">
        <v>258</v>
      </c>
      <c r="K5447" s="104" t="s">
        <v>80</v>
      </c>
      <c r="L5447" s="104" t="s">
        <v>299</v>
      </c>
      <c r="M5447" s="104" t="s">
        <v>386</v>
      </c>
      <c r="N5447" s="104"/>
      <c r="O5447" s="106" t="str">
        <f>A5446</f>
        <v>17851</v>
      </c>
      <c r="P5447" s="111" t="s">
        <v>3739</v>
      </c>
      <c r="Q5447" s="153">
        <v>0.54513888888888884</v>
      </c>
      <c r="R5447" s="153">
        <v>0.58680555555555558</v>
      </c>
      <c r="S5447" s="153">
        <v>4.1666666666666657E-2</v>
      </c>
      <c r="T5447" s="153">
        <v>0.54513888888888884</v>
      </c>
      <c r="U5447" s="153">
        <v>0.58680555555555558</v>
      </c>
      <c r="V5447" s="153">
        <f>IF(ISBLANK(T5447),"",Tabella2[[#This Row],[ACT STOP]]-Tabella2[[#This Row],[ACT START]])</f>
        <v>4.1666666666666741E-2</v>
      </c>
      <c r="W5447" s="104" t="s">
        <v>122</v>
      </c>
      <c r="X5447" s="104" t="s">
        <v>91</v>
      </c>
      <c r="Y5447" s="110"/>
      <c r="Z5447" s="106"/>
      <c r="AA5447" s="104"/>
      <c r="AB5447" s="107"/>
      <c r="AC5447" s="72">
        <v>1</v>
      </c>
      <c r="AH5447" s="70"/>
      <c r="AI5447" s="70"/>
      <c r="AJ5447">
        <v>0</v>
      </c>
      <c r="AL5447" s="70"/>
      <c r="BM5447" s="135">
        <v>0.54513888888888884</v>
      </c>
      <c r="BN5447" s="136">
        <v>0.58680555555555558</v>
      </c>
      <c r="BO5447" s="101"/>
      <c r="BR5447" s="109" t="str">
        <f t="shared" si="84"/>
        <v>SH-25-5436</v>
      </c>
      <c r="BS5447" s="109" t="s">
        <v>372</v>
      </c>
      <c r="BT5447" t="s">
        <v>122</v>
      </c>
      <c r="BU5447" t="s">
        <v>11273</v>
      </c>
    </row>
    <row r="5448" spans="1:73" hidden="1">
      <c r="A5448" s="103" t="s">
        <v>11274</v>
      </c>
      <c r="B5448" s="102">
        <v>45924</v>
      </c>
      <c r="C5448" s="104">
        <f>_xlfn.ISOWEEKNUM(Tabella2[[#This Row],[Date]])</f>
        <v>39</v>
      </c>
      <c r="D5448" s="104" t="s">
        <v>763</v>
      </c>
      <c r="E5448" s="104" t="s">
        <v>256</v>
      </c>
      <c r="F5448" s="104">
        <v>66</v>
      </c>
      <c r="G5448" s="104" t="s">
        <v>257</v>
      </c>
      <c r="H5448" s="105">
        <v>13</v>
      </c>
      <c r="I5448" s="104"/>
      <c r="J5448" s="104" t="s">
        <v>258</v>
      </c>
      <c r="K5448" s="104" t="s">
        <v>81</v>
      </c>
      <c r="L5448" s="104" t="s">
        <v>259</v>
      </c>
      <c r="M5448" s="104" t="s">
        <v>276</v>
      </c>
      <c r="N5448" s="104"/>
      <c r="O5448" s="106"/>
      <c r="P5448" s="111" t="s">
        <v>277</v>
      </c>
      <c r="Q5448" s="153" t="s">
        <v>315</v>
      </c>
      <c r="R5448" s="153" t="s">
        <v>316</v>
      </c>
      <c r="S5448" s="153">
        <v>4.1666666666666657E-2</v>
      </c>
      <c r="T5448" s="153" t="s">
        <v>315</v>
      </c>
      <c r="U5448" s="153" t="s">
        <v>316</v>
      </c>
      <c r="V5448" s="153">
        <f>IF(ISBLANK(T5448),"",Tabella2[[#This Row],[ACT STOP]]-Tabella2[[#This Row],[ACT START]])</f>
        <v>4.166666666666663E-2</v>
      </c>
      <c r="W5448" s="104" t="s">
        <v>92</v>
      </c>
      <c r="X5448" s="104" t="s">
        <v>91</v>
      </c>
      <c r="Y5448" s="110"/>
      <c r="Z5448" s="106"/>
      <c r="AA5448" s="104"/>
      <c r="AB5448" s="107"/>
      <c r="AC5448" s="72">
        <v>1</v>
      </c>
      <c r="AH5448" s="70"/>
      <c r="AI5448" s="70"/>
      <c r="AJ5448">
        <v>0</v>
      </c>
      <c r="AL5448" s="70"/>
      <c r="BM5448" s="135" t="s">
        <v>315</v>
      </c>
      <c r="BN5448" s="136" t="s">
        <v>316</v>
      </c>
      <c r="BO5448" s="101"/>
      <c r="BR5448" s="109" t="str">
        <f t="shared" si="84"/>
        <v>SH-25-5437</v>
      </c>
      <c r="BS5448" s="109" t="s">
        <v>427</v>
      </c>
      <c r="BT5448" t="s">
        <v>92</v>
      </c>
      <c r="BU5448" t="s">
        <v>11275</v>
      </c>
    </row>
    <row r="5449" spans="1:73" hidden="1">
      <c r="A5449" s="103" t="s">
        <v>11276</v>
      </c>
      <c r="B5449" s="102">
        <v>45924</v>
      </c>
      <c r="C5449" s="104">
        <f>_xlfn.ISOWEEKNUM(Tabella2[[#This Row],[Date]])</f>
        <v>39</v>
      </c>
      <c r="D5449" s="104" t="s">
        <v>9764</v>
      </c>
      <c r="E5449" s="104" t="s">
        <v>284</v>
      </c>
      <c r="F5449" s="104">
        <v>76</v>
      </c>
      <c r="G5449" s="104" t="s">
        <v>284</v>
      </c>
      <c r="H5449" s="105">
        <v>9</v>
      </c>
      <c r="I5449" s="104"/>
      <c r="J5449" s="104" t="s">
        <v>258</v>
      </c>
      <c r="K5449" s="104" t="s">
        <v>77</v>
      </c>
      <c r="L5449" s="104" t="s">
        <v>259</v>
      </c>
      <c r="M5449" s="104" t="s">
        <v>276</v>
      </c>
      <c r="N5449" s="104"/>
      <c r="O5449" s="106"/>
      <c r="P5449" s="111" t="s">
        <v>467</v>
      </c>
      <c r="Q5449" s="153">
        <v>0.54513888888888884</v>
      </c>
      <c r="R5449" s="153">
        <v>0.58680555555555558</v>
      </c>
      <c r="S5449" s="153">
        <v>4.1666666666666657E-2</v>
      </c>
      <c r="T5449" s="153">
        <v>0.54513888888888884</v>
      </c>
      <c r="U5449" s="153">
        <v>0.58680555555555558</v>
      </c>
      <c r="V5449" s="153">
        <f>IF(ISBLANK(T5449),"",Tabella2[[#This Row],[ACT STOP]]-Tabella2[[#This Row],[ACT START]])</f>
        <v>4.1666666666666741E-2</v>
      </c>
      <c r="W5449" s="104" t="s">
        <v>92</v>
      </c>
      <c r="X5449" s="104" t="s">
        <v>91</v>
      </c>
      <c r="Y5449" s="110"/>
      <c r="Z5449" s="106"/>
      <c r="AA5449" s="104"/>
      <c r="AB5449" s="107"/>
      <c r="AC5449" s="72">
        <v>1</v>
      </c>
      <c r="AH5449" s="70"/>
      <c r="AI5449" s="70"/>
      <c r="AJ5449">
        <v>0</v>
      </c>
      <c r="AL5449" s="70"/>
      <c r="BM5449" s="135">
        <v>0.54513888888888884</v>
      </c>
      <c r="BN5449" s="136">
        <v>0.58680555555555558</v>
      </c>
      <c r="BO5449" s="101"/>
      <c r="BR5449" s="109" t="str">
        <f t="shared" si="84"/>
        <v>SH-25-5438</v>
      </c>
      <c r="BS5449" s="109" t="s">
        <v>339</v>
      </c>
      <c r="BT5449" t="s">
        <v>92</v>
      </c>
      <c r="BU5449" t="s">
        <v>11277</v>
      </c>
    </row>
    <row r="5450" spans="1:73" hidden="1">
      <c r="A5450" s="103" t="s">
        <v>11278</v>
      </c>
      <c r="B5450" s="102">
        <v>45925</v>
      </c>
      <c r="C5450" s="104">
        <f>_xlfn.ISOWEEKNUM(Tabella2[[#This Row],[Date]])</f>
        <v>39</v>
      </c>
      <c r="D5450" s="104" t="s">
        <v>698</v>
      </c>
      <c r="E5450" s="104" t="s">
        <v>284</v>
      </c>
      <c r="F5450" s="104">
        <v>50</v>
      </c>
      <c r="G5450" s="104" t="s">
        <v>257</v>
      </c>
      <c r="H5450" s="105">
        <v>5</v>
      </c>
      <c r="I5450" s="104"/>
      <c r="J5450" s="104" t="s">
        <v>258</v>
      </c>
      <c r="K5450" s="104" t="s">
        <v>79</v>
      </c>
      <c r="L5450" s="104" t="s">
        <v>299</v>
      </c>
      <c r="M5450" s="104" t="s">
        <v>386</v>
      </c>
      <c r="N5450" s="104"/>
      <c r="O5450" s="106" t="str">
        <f>A5451</f>
        <v>17856</v>
      </c>
      <c r="P5450" s="111" t="s">
        <v>8567</v>
      </c>
      <c r="Q5450" s="153" t="s">
        <v>10109</v>
      </c>
      <c r="R5450" s="153" t="s">
        <v>10110</v>
      </c>
      <c r="S5450" s="153">
        <v>4.1666666666666657E-2</v>
      </c>
      <c r="T5450" s="153"/>
      <c r="U5450" s="153"/>
      <c r="V5450" s="153" t="str">
        <f>IF(ISBLANK(T5450),"",Tabella2[[#This Row],[ACT STOP]]-Tabella2[[#This Row],[ACT START]])</f>
        <v/>
      </c>
      <c r="W5450" s="104" t="s">
        <v>108</v>
      </c>
      <c r="X5450" s="104" t="s">
        <v>119</v>
      </c>
      <c r="Y5450" s="110"/>
      <c r="Z5450" s="106"/>
      <c r="AA5450" s="104"/>
      <c r="AB5450" s="107"/>
      <c r="AC5450" s="72">
        <v>0</v>
      </c>
      <c r="AH5450" s="70"/>
      <c r="AI5450" s="70"/>
      <c r="AJ5450">
        <v>0</v>
      </c>
      <c r="AL5450" s="70"/>
      <c r="BL5450" t="s">
        <v>11279</v>
      </c>
      <c r="BM5450" s="135">
        <v>0</v>
      </c>
      <c r="BN5450" s="136">
        <v>0</v>
      </c>
      <c r="BO5450" s="101"/>
      <c r="BR5450" s="109" t="str">
        <f t="shared" si="84"/>
        <v>SH-25-5439</v>
      </c>
      <c r="BS5450" s="109" t="s">
        <v>416</v>
      </c>
      <c r="BT5450" t="s">
        <v>108</v>
      </c>
      <c r="BU5450" t="s">
        <v>11280</v>
      </c>
    </row>
    <row r="5451" spans="1:73" hidden="1">
      <c r="A5451" s="103" t="s">
        <v>11281</v>
      </c>
      <c r="B5451" s="102">
        <v>45925</v>
      </c>
      <c r="C5451" s="104">
        <f>_xlfn.ISOWEEKNUM(Tabella2[[#This Row],[Date]])</f>
        <v>39</v>
      </c>
      <c r="D5451" s="104" t="s">
        <v>13714</v>
      </c>
      <c r="E5451" s="104" t="s">
        <v>284</v>
      </c>
      <c r="F5451" s="104">
        <v>48</v>
      </c>
      <c r="G5451" s="104" t="s">
        <v>257</v>
      </c>
      <c r="H5451" s="105">
        <v>14</v>
      </c>
      <c r="I5451" s="104"/>
      <c r="J5451" s="104" t="s">
        <v>258</v>
      </c>
      <c r="K5451" s="104" t="s">
        <v>78</v>
      </c>
      <c r="L5451" s="104" t="s">
        <v>299</v>
      </c>
      <c r="M5451" s="104" t="s">
        <v>386</v>
      </c>
      <c r="N5451" s="104"/>
      <c r="O5451" s="106" t="str">
        <f>A5450</f>
        <v>17855</v>
      </c>
      <c r="P5451" s="111" t="s">
        <v>8567</v>
      </c>
      <c r="Q5451" s="153">
        <v>0.2326388888888889</v>
      </c>
      <c r="R5451" s="153">
        <v>0.27430555555555558</v>
      </c>
      <c r="S5451" s="153">
        <v>4.1666666666666657E-2</v>
      </c>
      <c r="T5451" s="153"/>
      <c r="U5451" s="153"/>
      <c r="V5451" s="153" t="str">
        <f>IF(ISBLANK(T5451),"",Tabella2[[#This Row],[ACT STOP]]-Tabella2[[#This Row],[ACT START]])</f>
        <v/>
      </c>
      <c r="W5451" s="104" t="s">
        <v>108</v>
      </c>
      <c r="X5451" s="104" t="s">
        <v>143</v>
      </c>
      <c r="Y5451" s="110"/>
      <c r="Z5451" s="106"/>
      <c r="AA5451" s="104"/>
      <c r="AB5451" s="107"/>
      <c r="AC5451" s="72">
        <v>0</v>
      </c>
      <c r="AH5451" s="70"/>
      <c r="AI5451" s="70"/>
      <c r="AJ5451">
        <v>0</v>
      </c>
      <c r="AL5451" s="70"/>
      <c r="BL5451" t="s">
        <v>11282</v>
      </c>
      <c r="BM5451" s="135">
        <v>0</v>
      </c>
      <c r="BN5451" s="136">
        <v>0</v>
      </c>
      <c r="BO5451" s="101"/>
      <c r="BR5451" s="109" t="str">
        <f t="shared" si="84"/>
        <v>SH-25-5440</v>
      </c>
      <c r="BS5451" s="109" t="s">
        <v>372</v>
      </c>
      <c r="BT5451" t="s">
        <v>108</v>
      </c>
      <c r="BU5451" t="s">
        <v>11283</v>
      </c>
    </row>
    <row r="5452" spans="1:73" hidden="1">
      <c r="A5452" s="103" t="s">
        <v>11284</v>
      </c>
      <c r="B5452" s="102">
        <v>45925</v>
      </c>
      <c r="C5452" s="104">
        <f>_xlfn.ISOWEEKNUM(Tabella2[[#This Row],[Date]])</f>
        <v>39</v>
      </c>
      <c r="D5452" s="104" t="s">
        <v>6621</v>
      </c>
      <c r="E5452" s="104" t="s">
        <v>284</v>
      </c>
      <c r="F5452" s="104">
        <v>82</v>
      </c>
      <c r="G5452" s="104" t="s">
        <v>257</v>
      </c>
      <c r="H5452" s="105">
        <v>10</v>
      </c>
      <c r="I5452" s="104"/>
      <c r="J5452" s="104" t="s">
        <v>258</v>
      </c>
      <c r="K5452" s="104" t="s">
        <v>83</v>
      </c>
      <c r="L5452" s="104" t="s">
        <v>299</v>
      </c>
      <c r="M5452" s="104" t="s">
        <v>276</v>
      </c>
      <c r="N5452" s="104"/>
      <c r="O5452" s="106" t="str">
        <f>A5453</f>
        <v>17858</v>
      </c>
      <c r="P5452" s="111" t="s">
        <v>306</v>
      </c>
      <c r="Q5452" s="153" t="s">
        <v>10109</v>
      </c>
      <c r="R5452" s="153" t="s">
        <v>10110</v>
      </c>
      <c r="S5452" s="153">
        <v>4.1666666666666657E-2</v>
      </c>
      <c r="T5452" s="153" t="s">
        <v>10109</v>
      </c>
      <c r="U5452" s="153" t="s">
        <v>10110</v>
      </c>
      <c r="V5452" s="153">
        <f>IF(ISBLANK(T5452),"",Tabella2[[#This Row],[ACT STOP]]-Tabella2[[#This Row],[ACT START]])</f>
        <v>4.1666666666666657E-2</v>
      </c>
      <c r="W5452" s="104" t="s">
        <v>92</v>
      </c>
      <c r="X5452" s="104" t="s">
        <v>91</v>
      </c>
      <c r="Y5452" s="110"/>
      <c r="Z5452" s="106"/>
      <c r="AA5452" s="104"/>
      <c r="AB5452" s="107"/>
      <c r="AC5452" s="72">
        <v>1</v>
      </c>
      <c r="AH5452" s="70"/>
      <c r="AI5452" s="70"/>
      <c r="AJ5452">
        <v>0</v>
      </c>
      <c r="AL5452" s="70"/>
      <c r="BM5452" s="135" t="s">
        <v>10109</v>
      </c>
      <c r="BN5452" s="136" t="s">
        <v>10110</v>
      </c>
      <c r="BO5452" s="101"/>
      <c r="BR5452" s="109" t="str">
        <f t="shared" si="84"/>
        <v>SH-25-5441</v>
      </c>
      <c r="BS5452" s="109" t="s">
        <v>552</v>
      </c>
      <c r="BT5452" t="s">
        <v>92</v>
      </c>
      <c r="BU5452" t="s">
        <v>11285</v>
      </c>
    </row>
    <row r="5453" spans="1:73" hidden="1">
      <c r="A5453" s="103" t="s">
        <v>11286</v>
      </c>
      <c r="B5453" s="102">
        <v>45925</v>
      </c>
      <c r="C5453" s="104">
        <f>_xlfn.ISOWEEKNUM(Tabella2[[#This Row],[Date]])</f>
        <v>39</v>
      </c>
      <c r="D5453" s="104" t="s">
        <v>195</v>
      </c>
      <c r="E5453" s="104" t="s">
        <v>398</v>
      </c>
      <c r="F5453" s="104"/>
      <c r="G5453" s="104" t="s">
        <v>257</v>
      </c>
      <c r="H5453" s="105">
        <v>32</v>
      </c>
      <c r="I5453" s="104"/>
      <c r="J5453" s="104" t="s">
        <v>258</v>
      </c>
      <c r="K5453" s="104" t="s">
        <v>80</v>
      </c>
      <c r="L5453" s="104" t="s">
        <v>299</v>
      </c>
      <c r="M5453" s="104" t="s">
        <v>276</v>
      </c>
      <c r="N5453" s="104"/>
      <c r="O5453" s="106" t="str">
        <f>A5452</f>
        <v>17857</v>
      </c>
      <c r="P5453" s="111" t="s">
        <v>300</v>
      </c>
      <c r="Q5453" s="153">
        <v>0.2326388888888889</v>
      </c>
      <c r="R5453" s="153">
        <v>0.27430555555555558</v>
      </c>
      <c r="S5453" s="153">
        <v>4.1666666666666657E-2</v>
      </c>
      <c r="T5453" s="153">
        <v>0.2326388888888889</v>
      </c>
      <c r="U5453" s="153">
        <v>0.27430555555555558</v>
      </c>
      <c r="V5453" s="153">
        <f>IF(ISBLANK(T5453),"",Tabella2[[#This Row],[ACT STOP]]-Tabella2[[#This Row],[ACT START]])</f>
        <v>4.1666666666666685E-2</v>
      </c>
      <c r="W5453" s="104" t="s">
        <v>122</v>
      </c>
      <c r="X5453" s="104" t="s">
        <v>91</v>
      </c>
      <c r="Y5453" s="110"/>
      <c r="Z5453" s="106"/>
      <c r="AA5453" s="104"/>
      <c r="AB5453" s="107"/>
      <c r="AC5453" s="72">
        <v>1</v>
      </c>
      <c r="AH5453" s="70"/>
      <c r="AI5453" s="70"/>
      <c r="AJ5453">
        <v>0</v>
      </c>
      <c r="AL5453" s="70"/>
      <c r="BM5453" s="135">
        <v>0.2326388888888889</v>
      </c>
      <c r="BN5453" s="136">
        <v>0.27430555555555558</v>
      </c>
      <c r="BO5453" s="101"/>
      <c r="BR5453" s="109" t="str">
        <f t="shared" ref="BR5453:BR5516" si="85">_xlfn.CONCAT(LEFT(BR5452,6),TEXT(RIGHT(BR5452,4)+1,"0000"))</f>
        <v>SH-25-5442</v>
      </c>
      <c r="BS5453" s="109" t="s">
        <v>356</v>
      </c>
      <c r="BT5453" t="s">
        <v>122</v>
      </c>
      <c r="BU5453" t="s">
        <v>399</v>
      </c>
    </row>
    <row r="5454" spans="1:73" hidden="1">
      <c r="A5454" s="103" t="s">
        <v>11287</v>
      </c>
      <c r="B5454" s="102">
        <v>45925</v>
      </c>
      <c r="C5454" s="104">
        <f>_xlfn.ISOWEEKNUM(Tabella2[[#This Row],[Date]])</f>
        <v>39</v>
      </c>
      <c r="D5454" s="104" t="s">
        <v>9743</v>
      </c>
      <c r="E5454" s="104" t="s">
        <v>256</v>
      </c>
      <c r="F5454" s="104">
        <v>81</v>
      </c>
      <c r="G5454" s="104" t="s">
        <v>257</v>
      </c>
      <c r="H5454" s="105">
        <v>2</v>
      </c>
      <c r="I5454" s="104"/>
      <c r="J5454" s="104" t="s">
        <v>258</v>
      </c>
      <c r="K5454" s="104" t="s">
        <v>81</v>
      </c>
      <c r="L5454" s="104" t="s">
        <v>259</v>
      </c>
      <c r="M5454" s="104" t="s">
        <v>276</v>
      </c>
      <c r="N5454" s="104"/>
      <c r="O5454" s="106"/>
      <c r="P5454" s="111" t="s">
        <v>3000</v>
      </c>
      <c r="Q5454" s="153" t="s">
        <v>10109</v>
      </c>
      <c r="R5454" s="153" t="s">
        <v>10110</v>
      </c>
      <c r="S5454" s="153">
        <v>4.1666666666666657E-2</v>
      </c>
      <c r="T5454" s="153" t="s">
        <v>10109</v>
      </c>
      <c r="U5454" s="153" t="s">
        <v>10110</v>
      </c>
      <c r="V5454" s="153">
        <f>IF(ISBLANK(T5454),"",Tabella2[[#This Row],[ACT STOP]]-Tabella2[[#This Row],[ACT START]])</f>
        <v>4.1666666666666657E-2</v>
      </c>
      <c r="W5454" s="104" t="s">
        <v>92</v>
      </c>
      <c r="X5454" s="104" t="s">
        <v>91</v>
      </c>
      <c r="Y5454" s="110"/>
      <c r="Z5454" s="106"/>
      <c r="AA5454" s="104"/>
      <c r="AB5454" s="107"/>
      <c r="AC5454" s="72">
        <v>1</v>
      </c>
      <c r="AH5454" s="70"/>
      <c r="AI5454" s="70"/>
      <c r="AJ5454">
        <v>0</v>
      </c>
      <c r="AL5454" s="70"/>
      <c r="BM5454" s="135" t="s">
        <v>10109</v>
      </c>
      <c r="BN5454" s="136" t="s">
        <v>10110</v>
      </c>
      <c r="BO5454" s="101"/>
      <c r="BR5454" s="109" t="str">
        <f t="shared" si="85"/>
        <v>SH-25-5443</v>
      </c>
      <c r="BS5454" s="109" t="s">
        <v>368</v>
      </c>
      <c r="BT5454" t="s">
        <v>92</v>
      </c>
      <c r="BU5454" t="s">
        <v>11288</v>
      </c>
    </row>
    <row r="5455" spans="1:73" hidden="1">
      <c r="A5455" s="103" t="s">
        <v>11289</v>
      </c>
      <c r="B5455" s="102">
        <v>45925</v>
      </c>
      <c r="C5455" s="104">
        <f>_xlfn.ISOWEEKNUM(Tabella2[[#This Row],[Date]])</f>
        <v>39</v>
      </c>
      <c r="D5455" s="104" t="s">
        <v>6396</v>
      </c>
      <c r="E5455" s="104" t="s">
        <v>256</v>
      </c>
      <c r="F5455" s="104">
        <v>73</v>
      </c>
      <c r="G5455" s="104" t="s">
        <v>257</v>
      </c>
      <c r="H5455" s="105">
        <v>13</v>
      </c>
      <c r="I5455" s="104"/>
      <c r="J5455" s="104" t="s">
        <v>258</v>
      </c>
      <c r="K5455" s="104" t="s">
        <v>79</v>
      </c>
      <c r="L5455" s="104" t="s">
        <v>299</v>
      </c>
      <c r="M5455" s="104" t="s">
        <v>328</v>
      </c>
      <c r="N5455" s="104"/>
      <c r="O5455" s="106" t="str">
        <f>A5456</f>
        <v>17861</v>
      </c>
      <c r="P5455" s="111" t="s">
        <v>2641</v>
      </c>
      <c r="Q5455" s="153" t="s">
        <v>307</v>
      </c>
      <c r="R5455" s="153" t="s">
        <v>308</v>
      </c>
      <c r="S5455" s="153">
        <v>4.1666666666666657E-2</v>
      </c>
      <c r="T5455" s="153"/>
      <c r="U5455" s="153"/>
      <c r="V5455" s="153" t="str">
        <f>IF(ISBLANK(T5455),"",Tabella2[[#This Row],[ACT STOP]]-Tabella2[[#This Row],[ACT START]])</f>
        <v/>
      </c>
      <c r="W5455" s="104" t="s">
        <v>108</v>
      </c>
      <c r="X5455" s="104" t="s">
        <v>119</v>
      </c>
      <c r="Y5455" s="110"/>
      <c r="Z5455" s="106"/>
      <c r="AA5455" s="104"/>
      <c r="AB5455" s="107"/>
      <c r="AC5455" s="72">
        <v>0</v>
      </c>
      <c r="AH5455" s="70"/>
      <c r="AI5455" s="70"/>
      <c r="AJ5455">
        <v>0</v>
      </c>
      <c r="AL5455" s="70"/>
      <c r="BL5455" t="s">
        <v>11279</v>
      </c>
      <c r="BM5455" s="135">
        <v>0</v>
      </c>
      <c r="BN5455" s="136">
        <v>0</v>
      </c>
      <c r="BO5455" s="101"/>
      <c r="BR5455" s="109" t="str">
        <f t="shared" si="85"/>
        <v>SH-25-5444</v>
      </c>
      <c r="BS5455" s="109" t="s">
        <v>427</v>
      </c>
      <c r="BT5455" t="s">
        <v>108</v>
      </c>
      <c r="BU5455" t="s">
        <v>11290</v>
      </c>
    </row>
    <row r="5456" spans="1:73" hidden="1">
      <c r="A5456" s="103" t="s">
        <v>11291</v>
      </c>
      <c r="B5456" s="102">
        <v>45925</v>
      </c>
      <c r="C5456" s="104">
        <f>_xlfn.ISOWEEKNUM(Tabella2[[#This Row],[Date]])</f>
        <v>39</v>
      </c>
      <c r="D5456" s="104" t="s">
        <v>195</v>
      </c>
      <c r="E5456" s="104" t="s">
        <v>298</v>
      </c>
      <c r="F5456" s="104"/>
      <c r="G5456" s="104" t="s">
        <v>284</v>
      </c>
      <c r="H5456" s="105">
        <v>23</v>
      </c>
      <c r="I5456" s="104"/>
      <c r="J5456" s="104" t="s">
        <v>258</v>
      </c>
      <c r="K5456" s="104" t="s">
        <v>78</v>
      </c>
      <c r="L5456" s="104" t="s">
        <v>299</v>
      </c>
      <c r="M5456" s="104" t="s">
        <v>328</v>
      </c>
      <c r="N5456" s="104"/>
      <c r="O5456" s="106" t="str">
        <f>A5455</f>
        <v>17860</v>
      </c>
      <c r="P5456" s="111" t="s">
        <v>300</v>
      </c>
      <c r="Q5456" s="153">
        <v>0.2951388888888889</v>
      </c>
      <c r="R5456" s="153">
        <v>0.33680555555555558</v>
      </c>
      <c r="S5456" s="153">
        <v>4.1666666666666657E-2</v>
      </c>
      <c r="T5456" s="153"/>
      <c r="U5456" s="153"/>
      <c r="V5456" s="153" t="str">
        <f>IF(ISBLANK(T5456),"",Tabella2[[#This Row],[ACT STOP]]-Tabella2[[#This Row],[ACT START]])</f>
        <v/>
      </c>
      <c r="W5456" s="104" t="s">
        <v>133</v>
      </c>
      <c r="X5456" s="104" t="s">
        <v>143</v>
      </c>
      <c r="Y5456" s="110"/>
      <c r="Z5456" s="106"/>
      <c r="AA5456" s="104"/>
      <c r="AB5456" s="107"/>
      <c r="AC5456" s="72">
        <v>0</v>
      </c>
      <c r="AH5456" s="70"/>
      <c r="AI5456" s="70"/>
      <c r="AJ5456">
        <v>0</v>
      </c>
      <c r="AL5456" s="70"/>
      <c r="BL5456" t="s">
        <v>11282</v>
      </c>
      <c r="BM5456" s="135">
        <v>0</v>
      </c>
      <c r="BN5456" s="136">
        <v>0</v>
      </c>
      <c r="BO5456" s="101"/>
      <c r="BR5456" s="109" t="str">
        <f t="shared" si="85"/>
        <v>SH-25-5445</v>
      </c>
      <c r="BS5456" s="109" t="s">
        <v>358</v>
      </c>
      <c r="BT5456" t="s">
        <v>133</v>
      </c>
      <c r="BU5456" t="s">
        <v>302</v>
      </c>
    </row>
    <row r="5457" spans="1:73" hidden="1">
      <c r="A5457" s="103" t="s">
        <v>11292</v>
      </c>
      <c r="B5457" s="102">
        <v>45925</v>
      </c>
      <c r="C5457" s="104">
        <f>_xlfn.ISOWEEKNUM(Tabella2[[#This Row],[Date]])</f>
        <v>39</v>
      </c>
      <c r="D5457" s="104" t="s">
        <v>698</v>
      </c>
      <c r="E5457" s="104" t="s">
        <v>284</v>
      </c>
      <c r="F5457" s="104">
        <v>50</v>
      </c>
      <c r="G5457" s="104" t="s">
        <v>257</v>
      </c>
      <c r="H5457" s="105">
        <v>1</v>
      </c>
      <c r="I5457" s="104"/>
      <c r="J5457" s="104" t="s">
        <v>258</v>
      </c>
      <c r="K5457" s="104" t="s">
        <v>83</v>
      </c>
      <c r="L5457" s="104" t="s">
        <v>299</v>
      </c>
      <c r="M5457" s="104" t="s">
        <v>386</v>
      </c>
      <c r="N5457" s="104"/>
      <c r="O5457" s="106" t="str">
        <f>A5458</f>
        <v>17863</v>
      </c>
      <c r="P5457" s="111" t="s">
        <v>8567</v>
      </c>
      <c r="Q5457" s="153" t="s">
        <v>307</v>
      </c>
      <c r="R5457" s="153" t="s">
        <v>308</v>
      </c>
      <c r="S5457" s="153">
        <v>4.1666666666666657E-2</v>
      </c>
      <c r="T5457" s="153" t="s">
        <v>307</v>
      </c>
      <c r="U5457" s="153" t="s">
        <v>308</v>
      </c>
      <c r="V5457" s="153">
        <f>IF(ISBLANK(T5457),"",Tabella2[[#This Row],[ACT STOP]]-Tabella2[[#This Row],[ACT START]])</f>
        <v>4.1666666666666685E-2</v>
      </c>
      <c r="W5457" s="104" t="s">
        <v>92</v>
      </c>
      <c r="X5457" s="104" t="s">
        <v>91</v>
      </c>
      <c r="Y5457" s="110"/>
      <c r="Z5457" s="106"/>
      <c r="AA5457" s="104"/>
      <c r="AB5457" s="107"/>
      <c r="AC5457" s="72">
        <v>1</v>
      </c>
      <c r="AH5457" s="70"/>
      <c r="AI5457" s="70"/>
      <c r="AJ5457">
        <v>0</v>
      </c>
      <c r="AL5457" s="70"/>
      <c r="BM5457" s="135" t="s">
        <v>307</v>
      </c>
      <c r="BN5457" s="136" t="s">
        <v>308</v>
      </c>
      <c r="BO5457" s="101"/>
      <c r="BR5457" s="109" t="str">
        <f t="shared" si="85"/>
        <v>SH-25-5446</v>
      </c>
      <c r="BS5457" s="109" t="s">
        <v>332</v>
      </c>
      <c r="BT5457" t="s">
        <v>92</v>
      </c>
      <c r="BU5457" t="s">
        <v>11280</v>
      </c>
    </row>
    <row r="5458" spans="1:73" hidden="1">
      <c r="A5458" s="103" t="s">
        <v>11293</v>
      </c>
      <c r="B5458" s="102">
        <v>45925</v>
      </c>
      <c r="C5458" s="104">
        <f>_xlfn.ISOWEEKNUM(Tabella2[[#This Row],[Date]])</f>
        <v>39</v>
      </c>
      <c r="D5458" s="104" t="s">
        <v>13714</v>
      </c>
      <c r="E5458" s="104" t="s">
        <v>284</v>
      </c>
      <c r="F5458" s="104">
        <v>48</v>
      </c>
      <c r="G5458" s="104" t="s">
        <v>257</v>
      </c>
      <c r="H5458" s="105">
        <v>12</v>
      </c>
      <c r="I5458" s="104"/>
      <c r="J5458" s="104" t="s">
        <v>258</v>
      </c>
      <c r="K5458" s="104" t="s">
        <v>80</v>
      </c>
      <c r="L5458" s="104" t="s">
        <v>299</v>
      </c>
      <c r="M5458" s="104" t="s">
        <v>386</v>
      </c>
      <c r="N5458" s="104"/>
      <c r="O5458" s="106" t="str">
        <f>A5457</f>
        <v>17862</v>
      </c>
      <c r="P5458" s="111" t="s">
        <v>8567</v>
      </c>
      <c r="Q5458" s="153">
        <v>0.2951388888888889</v>
      </c>
      <c r="R5458" s="153">
        <v>0.33680555555555558</v>
      </c>
      <c r="S5458" s="153">
        <v>4.1666666666666657E-2</v>
      </c>
      <c r="T5458" s="153">
        <v>0.2951388888888889</v>
      </c>
      <c r="U5458" s="153">
        <v>0.33680555555555558</v>
      </c>
      <c r="V5458" s="153">
        <f>IF(ISBLANK(T5458),"",Tabella2[[#This Row],[ACT STOP]]-Tabella2[[#This Row],[ACT START]])</f>
        <v>4.1666666666666685E-2</v>
      </c>
      <c r="W5458" s="104" t="s">
        <v>92</v>
      </c>
      <c r="X5458" s="104" t="s">
        <v>91</v>
      </c>
      <c r="Y5458" s="110"/>
      <c r="Z5458" s="106"/>
      <c r="AA5458" s="104"/>
      <c r="AB5458" s="107"/>
      <c r="AC5458" s="72">
        <v>1</v>
      </c>
      <c r="AH5458" s="70"/>
      <c r="AI5458" s="70"/>
      <c r="AJ5458">
        <v>0</v>
      </c>
      <c r="AL5458" s="70"/>
      <c r="BM5458" s="135">
        <v>0.2951388888888889</v>
      </c>
      <c r="BN5458" s="136">
        <v>0.33680555555555558</v>
      </c>
      <c r="BO5458" s="101"/>
      <c r="BR5458" s="109" t="str">
        <f t="shared" si="85"/>
        <v>SH-25-5447</v>
      </c>
      <c r="BS5458" s="109" t="s">
        <v>266</v>
      </c>
      <c r="BT5458" t="s">
        <v>92</v>
      </c>
      <c r="BU5458" t="s">
        <v>11283</v>
      </c>
    </row>
    <row r="5459" spans="1:73" hidden="1">
      <c r="A5459" s="103" t="s">
        <v>11294</v>
      </c>
      <c r="B5459" s="102">
        <v>45925</v>
      </c>
      <c r="C5459" s="104">
        <f>_xlfn.ISOWEEKNUM(Tabella2[[#This Row],[Date]])</f>
        <v>39</v>
      </c>
      <c r="D5459" s="104" t="s">
        <v>817</v>
      </c>
      <c r="E5459" s="104" t="s">
        <v>284</v>
      </c>
      <c r="F5459" s="104">
        <v>74</v>
      </c>
      <c r="G5459" s="104" t="s">
        <v>257</v>
      </c>
      <c r="H5459" s="105">
        <v>17</v>
      </c>
      <c r="I5459" s="104"/>
      <c r="J5459" s="104" t="s">
        <v>258</v>
      </c>
      <c r="K5459" s="104" t="s">
        <v>75</v>
      </c>
      <c r="L5459" s="104" t="s">
        <v>299</v>
      </c>
      <c r="M5459" s="104" t="s">
        <v>516</v>
      </c>
      <c r="N5459" s="104"/>
      <c r="O5459" s="106" t="str">
        <f>A5460</f>
        <v>17865</v>
      </c>
      <c r="P5459" s="111" t="s">
        <v>1877</v>
      </c>
      <c r="Q5459" s="153" t="s">
        <v>330</v>
      </c>
      <c r="R5459" s="153" t="s">
        <v>331</v>
      </c>
      <c r="S5459" s="153">
        <v>4.1666666666666657E-2</v>
      </c>
      <c r="T5459" s="153" t="s">
        <v>330</v>
      </c>
      <c r="U5459" s="153" t="s">
        <v>331</v>
      </c>
      <c r="V5459" s="153">
        <f>IF(ISBLANK(T5459),"",Tabella2[[#This Row],[ACT STOP]]-Tabella2[[#This Row],[ACT START]])</f>
        <v>4.1666666666666685E-2</v>
      </c>
      <c r="W5459" s="104" t="s">
        <v>92</v>
      </c>
      <c r="X5459" s="104" t="s">
        <v>91</v>
      </c>
      <c r="Y5459" s="110"/>
      <c r="Z5459" s="106"/>
      <c r="AA5459" s="104"/>
      <c r="AB5459" s="107"/>
      <c r="AC5459" s="72">
        <v>1</v>
      </c>
      <c r="AH5459" s="70"/>
      <c r="AI5459" s="70"/>
      <c r="AJ5459">
        <v>0</v>
      </c>
      <c r="AL5459" s="70"/>
      <c r="BM5459" s="135" t="s">
        <v>330</v>
      </c>
      <c r="BN5459" s="136" t="s">
        <v>331</v>
      </c>
      <c r="BO5459" s="101"/>
      <c r="BR5459" s="109" t="str">
        <f t="shared" si="85"/>
        <v>SH-25-5448</v>
      </c>
      <c r="BS5459" s="109" t="s">
        <v>393</v>
      </c>
      <c r="BT5459" t="s">
        <v>92</v>
      </c>
      <c r="BU5459" t="s">
        <v>11295</v>
      </c>
    </row>
    <row r="5460" spans="1:73" hidden="1">
      <c r="A5460" s="103" t="s">
        <v>11296</v>
      </c>
      <c r="B5460" s="102">
        <v>45925</v>
      </c>
      <c r="C5460" s="104">
        <f>_xlfn.ISOWEEKNUM(Tabella2[[#This Row],[Date]])</f>
        <v>39</v>
      </c>
      <c r="D5460" s="104" t="s">
        <v>817</v>
      </c>
      <c r="E5460" s="104" t="s">
        <v>284</v>
      </c>
      <c r="F5460" s="104">
        <v>72</v>
      </c>
      <c r="G5460" s="104" t="s">
        <v>257</v>
      </c>
      <c r="H5460" s="105">
        <v>14</v>
      </c>
      <c r="I5460" s="104"/>
      <c r="J5460" s="104" t="s">
        <v>258</v>
      </c>
      <c r="K5460" s="104" t="s">
        <v>77</v>
      </c>
      <c r="L5460" s="104" t="s">
        <v>299</v>
      </c>
      <c r="M5460" s="104" t="s">
        <v>516</v>
      </c>
      <c r="N5460" s="104"/>
      <c r="O5460" s="106" t="str">
        <f>A5459</f>
        <v>17864</v>
      </c>
      <c r="P5460" s="111" t="s">
        <v>1877</v>
      </c>
      <c r="Q5460" s="153">
        <v>0.3576388888888889</v>
      </c>
      <c r="R5460" s="153">
        <v>0.39930555555555558</v>
      </c>
      <c r="S5460" s="153">
        <v>4.1666666666666657E-2</v>
      </c>
      <c r="T5460" s="153">
        <v>0.3576388888888889</v>
      </c>
      <c r="U5460" s="153">
        <v>0.39930555555555558</v>
      </c>
      <c r="V5460" s="153">
        <f>IF(ISBLANK(T5460),"",Tabella2[[#This Row],[ACT STOP]]-Tabella2[[#This Row],[ACT START]])</f>
        <v>4.1666666666666685E-2</v>
      </c>
      <c r="W5460" s="104" t="s">
        <v>92</v>
      </c>
      <c r="X5460" s="104" t="s">
        <v>91</v>
      </c>
      <c r="Y5460" s="110"/>
      <c r="Z5460" s="106"/>
      <c r="AA5460" s="104"/>
      <c r="AB5460" s="107"/>
      <c r="AC5460" s="72">
        <v>1</v>
      </c>
      <c r="AH5460" s="70"/>
      <c r="AI5460" s="70"/>
      <c r="AJ5460">
        <v>0</v>
      </c>
      <c r="AL5460" s="70"/>
      <c r="BM5460" s="135">
        <v>0.3576388888888889</v>
      </c>
      <c r="BN5460" s="136">
        <v>0.39930555555555558</v>
      </c>
      <c r="BO5460" s="101"/>
      <c r="BR5460" s="109" t="str">
        <f t="shared" si="85"/>
        <v>SH-25-5449</v>
      </c>
      <c r="BS5460" s="109" t="s">
        <v>372</v>
      </c>
      <c r="BT5460" t="s">
        <v>92</v>
      </c>
      <c r="BU5460" t="s">
        <v>11297</v>
      </c>
    </row>
    <row r="5461" spans="1:73" hidden="1">
      <c r="A5461" s="103" t="s">
        <v>11298</v>
      </c>
      <c r="B5461" s="102">
        <v>45925</v>
      </c>
      <c r="C5461" s="104">
        <f>_xlfn.ISOWEEKNUM(Tabella2[[#This Row],[Date]])</f>
        <v>39</v>
      </c>
      <c r="D5461" s="104" t="s">
        <v>817</v>
      </c>
      <c r="E5461" s="104" t="s">
        <v>284</v>
      </c>
      <c r="F5461" s="104">
        <v>73</v>
      </c>
      <c r="G5461" s="104" t="s">
        <v>257</v>
      </c>
      <c r="H5461" s="105">
        <v>32</v>
      </c>
      <c r="I5461" s="104"/>
      <c r="J5461" s="104" t="s">
        <v>258</v>
      </c>
      <c r="K5461" s="104" t="s">
        <v>83</v>
      </c>
      <c r="L5461" s="104" t="s">
        <v>299</v>
      </c>
      <c r="M5461" s="104" t="s">
        <v>361</v>
      </c>
      <c r="N5461" s="104"/>
      <c r="O5461" s="106" t="str">
        <f>A5462</f>
        <v>17867</v>
      </c>
      <c r="P5461" s="111" t="s">
        <v>539</v>
      </c>
      <c r="Q5461" s="153" t="s">
        <v>330</v>
      </c>
      <c r="R5461" s="153" t="s">
        <v>331</v>
      </c>
      <c r="S5461" s="153">
        <v>4.1666666666666657E-2</v>
      </c>
      <c r="T5461" s="153" t="s">
        <v>330</v>
      </c>
      <c r="U5461" s="153" t="s">
        <v>331</v>
      </c>
      <c r="V5461" s="153">
        <f>IF(ISBLANK(T5461),"",Tabella2[[#This Row],[ACT STOP]]-Tabella2[[#This Row],[ACT START]])</f>
        <v>4.1666666666666685E-2</v>
      </c>
      <c r="W5461" s="104" t="s">
        <v>92</v>
      </c>
      <c r="X5461" s="104" t="s">
        <v>91</v>
      </c>
      <c r="Y5461" s="110" t="s">
        <v>11299</v>
      </c>
      <c r="Z5461" s="106"/>
      <c r="AA5461" s="104"/>
      <c r="AB5461" s="107"/>
      <c r="AC5461" s="72">
        <v>1</v>
      </c>
      <c r="AH5461" s="70"/>
      <c r="AI5461" s="70"/>
      <c r="AJ5461">
        <v>0</v>
      </c>
      <c r="AL5461" s="70"/>
      <c r="BM5461" s="135" t="s">
        <v>330</v>
      </c>
      <c r="BN5461" s="136" t="s">
        <v>331</v>
      </c>
      <c r="BO5461" s="101"/>
      <c r="BR5461" s="109" t="str">
        <f t="shared" si="85"/>
        <v>SH-25-5450</v>
      </c>
      <c r="BS5461" s="109" t="s">
        <v>356</v>
      </c>
      <c r="BT5461" t="s">
        <v>92</v>
      </c>
      <c r="BU5461" t="s">
        <v>11300</v>
      </c>
    </row>
    <row r="5462" spans="1:73" hidden="1">
      <c r="A5462" s="103" t="s">
        <v>11301</v>
      </c>
      <c r="B5462" s="102">
        <v>45925</v>
      </c>
      <c r="C5462" s="104">
        <f>_xlfn.ISOWEEKNUM(Tabella2[[#This Row],[Date]])</f>
        <v>39</v>
      </c>
      <c r="D5462" s="104" t="s">
        <v>195</v>
      </c>
      <c r="E5462" s="104" t="s">
        <v>398</v>
      </c>
      <c r="F5462" s="104"/>
      <c r="G5462" s="104" t="s">
        <v>257</v>
      </c>
      <c r="H5462" s="105">
        <v>10</v>
      </c>
      <c r="I5462" s="104"/>
      <c r="J5462" s="104" t="s">
        <v>258</v>
      </c>
      <c r="K5462" s="104" t="s">
        <v>80</v>
      </c>
      <c r="L5462" s="104" t="s">
        <v>299</v>
      </c>
      <c r="M5462" s="104" t="s">
        <v>361</v>
      </c>
      <c r="N5462" s="104"/>
      <c r="O5462" s="106" t="str">
        <f>A5461</f>
        <v>17866</v>
      </c>
      <c r="P5462" s="111" t="s">
        <v>300</v>
      </c>
      <c r="Q5462" s="153">
        <v>0.3576388888888889</v>
      </c>
      <c r="R5462" s="153">
        <v>0.39930555555555558</v>
      </c>
      <c r="S5462" s="153">
        <v>4.1666666666666657E-2</v>
      </c>
      <c r="T5462" s="153">
        <v>0.3576388888888889</v>
      </c>
      <c r="U5462" s="153">
        <v>0.39930555555555558</v>
      </c>
      <c r="V5462" s="153">
        <f>IF(ISBLANK(T5462),"",Tabella2[[#This Row],[ACT STOP]]-Tabella2[[#This Row],[ACT START]])</f>
        <v>4.1666666666666685E-2</v>
      </c>
      <c r="W5462" s="104" t="s">
        <v>122</v>
      </c>
      <c r="X5462" s="104" t="s">
        <v>91</v>
      </c>
      <c r="Y5462" s="110"/>
      <c r="Z5462" s="106"/>
      <c r="AA5462" s="104"/>
      <c r="AB5462" s="107"/>
      <c r="AC5462" s="72">
        <v>1</v>
      </c>
      <c r="AH5462" s="70"/>
      <c r="AI5462" s="70"/>
      <c r="AJ5462">
        <v>0</v>
      </c>
      <c r="AL5462" s="70"/>
      <c r="BM5462" s="135">
        <v>0.3576388888888889</v>
      </c>
      <c r="BN5462" s="136">
        <v>0.39930555555555558</v>
      </c>
      <c r="BO5462" s="101"/>
      <c r="BR5462" s="109" t="str">
        <f t="shared" si="85"/>
        <v>SH-25-5451</v>
      </c>
      <c r="BS5462" s="109" t="s">
        <v>552</v>
      </c>
      <c r="BT5462" t="s">
        <v>122</v>
      </c>
      <c r="BU5462" t="s">
        <v>399</v>
      </c>
    </row>
    <row r="5463" spans="1:73" hidden="1">
      <c r="A5463" s="103" t="s">
        <v>11302</v>
      </c>
      <c r="B5463" s="102">
        <v>45925</v>
      </c>
      <c r="C5463" s="104">
        <f>_xlfn.ISOWEEKNUM(Tabella2[[#This Row],[Date]])</f>
        <v>39</v>
      </c>
      <c r="D5463" s="104" t="s">
        <v>860</v>
      </c>
      <c r="E5463" s="104" t="s">
        <v>284</v>
      </c>
      <c r="F5463" s="104">
        <v>81</v>
      </c>
      <c r="G5463" s="104" t="s">
        <v>257</v>
      </c>
      <c r="H5463" s="105">
        <v>2</v>
      </c>
      <c r="I5463" s="104"/>
      <c r="J5463" s="104" t="s">
        <v>258</v>
      </c>
      <c r="K5463" s="104" t="s">
        <v>79</v>
      </c>
      <c r="L5463" s="104" t="s">
        <v>259</v>
      </c>
      <c r="M5463" s="104" t="s">
        <v>260</v>
      </c>
      <c r="N5463" s="104"/>
      <c r="O5463" s="106"/>
      <c r="P5463" s="111" t="s">
        <v>1850</v>
      </c>
      <c r="Q5463" s="153" t="s">
        <v>330</v>
      </c>
      <c r="R5463" s="153" t="s">
        <v>331</v>
      </c>
      <c r="S5463" s="153">
        <v>4.1666666666666657E-2</v>
      </c>
      <c r="T5463" s="153">
        <v>0.3576388888888889</v>
      </c>
      <c r="U5463" s="153">
        <v>0.39930555555555558</v>
      </c>
      <c r="V5463" s="153">
        <f>IF(ISBLANK(T5463),"",Tabella2[[#This Row],[ACT STOP]]-Tabella2[[#This Row],[ACT START]])</f>
        <v>4.1666666666666685E-2</v>
      </c>
      <c r="W5463" s="104" t="s">
        <v>92</v>
      </c>
      <c r="X5463" s="104" t="s">
        <v>91</v>
      </c>
      <c r="Y5463" s="110"/>
      <c r="Z5463" s="106"/>
      <c r="AA5463" s="104"/>
      <c r="AB5463" s="107"/>
      <c r="AC5463" s="72">
        <v>1</v>
      </c>
      <c r="AH5463" s="70"/>
      <c r="AI5463" s="70"/>
      <c r="AJ5463">
        <v>0</v>
      </c>
      <c r="AL5463" s="70"/>
      <c r="BM5463" s="135">
        <v>0.3576388888888889</v>
      </c>
      <c r="BN5463" s="136">
        <v>0.39930555555555558</v>
      </c>
      <c r="BO5463" s="101"/>
      <c r="BR5463" s="109" t="str">
        <f t="shared" si="85"/>
        <v>SH-25-5452</v>
      </c>
      <c r="BS5463" s="109" t="s">
        <v>368</v>
      </c>
      <c r="BT5463" t="s">
        <v>92</v>
      </c>
      <c r="BU5463" t="s">
        <v>11303</v>
      </c>
    </row>
    <row r="5464" spans="1:73" hidden="1">
      <c r="A5464" s="103" t="s">
        <v>11304</v>
      </c>
      <c r="B5464" s="102">
        <v>45925</v>
      </c>
      <c r="C5464" s="104">
        <f>_xlfn.ISOWEEKNUM(Tabella2[[#This Row],[Date]])</f>
        <v>39</v>
      </c>
      <c r="D5464" s="104" t="s">
        <v>860</v>
      </c>
      <c r="E5464" s="104" t="s">
        <v>284</v>
      </c>
      <c r="F5464" s="104">
        <v>80</v>
      </c>
      <c r="G5464" s="104" t="s">
        <v>284</v>
      </c>
      <c r="H5464" s="105">
        <v>9</v>
      </c>
      <c r="I5464" s="104"/>
      <c r="J5464" s="104" t="s">
        <v>258</v>
      </c>
      <c r="K5464" s="104" t="s">
        <v>83</v>
      </c>
      <c r="L5464" s="104" t="s">
        <v>299</v>
      </c>
      <c r="M5464" s="104" t="s">
        <v>260</v>
      </c>
      <c r="N5464" s="104"/>
      <c r="O5464" s="106" t="str">
        <f>A5465</f>
        <v>17870</v>
      </c>
      <c r="P5464" s="111" t="s">
        <v>575</v>
      </c>
      <c r="Q5464" s="153" t="s">
        <v>336</v>
      </c>
      <c r="R5464" s="153" t="s">
        <v>337</v>
      </c>
      <c r="S5464" s="153">
        <v>4.1666666666666657E-2</v>
      </c>
      <c r="T5464" s="153" t="s">
        <v>336</v>
      </c>
      <c r="U5464" s="153" t="s">
        <v>337</v>
      </c>
      <c r="V5464" s="153">
        <f>IF(ISBLANK(T5464),"",Tabella2[[#This Row],[ACT STOP]]-Tabella2[[#This Row],[ACT START]])</f>
        <v>4.1666666666666685E-2</v>
      </c>
      <c r="W5464" s="104" t="s">
        <v>92</v>
      </c>
      <c r="X5464" s="104" t="s">
        <v>91</v>
      </c>
      <c r="Y5464" s="110"/>
      <c r="Z5464" s="106"/>
      <c r="AA5464" s="104"/>
      <c r="AB5464" s="107"/>
      <c r="AC5464" s="72">
        <v>1</v>
      </c>
      <c r="AH5464" s="70"/>
      <c r="AI5464" s="70"/>
      <c r="AJ5464">
        <v>0</v>
      </c>
      <c r="AL5464" s="70"/>
      <c r="BM5464" s="135" t="s">
        <v>336</v>
      </c>
      <c r="BN5464" s="136" t="s">
        <v>337</v>
      </c>
      <c r="BO5464" s="101"/>
      <c r="BR5464" s="109" t="str">
        <f t="shared" si="85"/>
        <v>SH-25-5453</v>
      </c>
      <c r="BS5464" s="109" t="s">
        <v>339</v>
      </c>
      <c r="BT5464" t="s">
        <v>92</v>
      </c>
      <c r="BU5464" t="s">
        <v>11305</v>
      </c>
    </row>
    <row r="5465" spans="1:73" hidden="1">
      <c r="A5465" s="103" t="s">
        <v>11306</v>
      </c>
      <c r="B5465" s="102">
        <v>45925</v>
      </c>
      <c r="C5465" s="104">
        <f>_xlfn.ISOWEEKNUM(Tabella2[[#This Row],[Date]])</f>
        <v>39</v>
      </c>
      <c r="D5465" s="104" t="s">
        <v>195</v>
      </c>
      <c r="E5465" s="104" t="s">
        <v>398</v>
      </c>
      <c r="F5465" s="104"/>
      <c r="G5465" s="104" t="s">
        <v>257</v>
      </c>
      <c r="H5465" s="105">
        <v>13</v>
      </c>
      <c r="I5465" s="104"/>
      <c r="J5465" s="104" t="s">
        <v>258</v>
      </c>
      <c r="K5465" s="104" t="s">
        <v>81</v>
      </c>
      <c r="L5465" s="104" t="s">
        <v>299</v>
      </c>
      <c r="M5465" s="104" t="s">
        <v>260</v>
      </c>
      <c r="N5465" s="104"/>
      <c r="O5465" s="106" t="str">
        <f>A5464</f>
        <v>17869</v>
      </c>
      <c r="P5465" s="111" t="s">
        <v>300</v>
      </c>
      <c r="Q5465" s="153">
        <v>0.4201388888888889</v>
      </c>
      <c r="R5465" s="153">
        <v>0.46180555555555558</v>
      </c>
      <c r="S5465" s="153">
        <v>4.1666666666666657E-2</v>
      </c>
      <c r="T5465" s="153">
        <v>0.4201388888888889</v>
      </c>
      <c r="U5465" s="153">
        <v>0.46180555555555558</v>
      </c>
      <c r="V5465" s="153">
        <f>IF(ISBLANK(T5465),"",Tabella2[[#This Row],[ACT STOP]]-Tabella2[[#This Row],[ACT START]])</f>
        <v>4.1666666666666685E-2</v>
      </c>
      <c r="W5465" s="104" t="s">
        <v>122</v>
      </c>
      <c r="X5465" s="104" t="s">
        <v>91</v>
      </c>
      <c r="Y5465" s="110"/>
      <c r="Z5465" s="106"/>
      <c r="AA5465" s="104"/>
      <c r="AB5465" s="107"/>
      <c r="AC5465" s="72">
        <v>1</v>
      </c>
      <c r="AH5465" s="70"/>
      <c r="AI5465" s="70"/>
      <c r="AJ5465">
        <v>0</v>
      </c>
      <c r="AL5465" s="70"/>
      <c r="BM5465" s="135">
        <v>0.4201388888888889</v>
      </c>
      <c r="BN5465" s="136">
        <v>0.46180555555555558</v>
      </c>
      <c r="BO5465" s="101"/>
      <c r="BR5465" s="109" t="str">
        <f t="shared" si="85"/>
        <v>SH-25-5454</v>
      </c>
      <c r="BS5465" s="109" t="s">
        <v>427</v>
      </c>
      <c r="BT5465" t="s">
        <v>122</v>
      </c>
      <c r="BU5465" t="s">
        <v>399</v>
      </c>
    </row>
    <row r="5466" spans="1:73" hidden="1">
      <c r="A5466" s="103" t="s">
        <v>11307</v>
      </c>
      <c r="B5466" s="102">
        <v>45925</v>
      </c>
      <c r="C5466" s="104">
        <f>_xlfn.ISOWEEKNUM(Tabella2[[#This Row],[Date]])</f>
        <v>39</v>
      </c>
      <c r="D5466" s="104" t="s">
        <v>751</v>
      </c>
      <c r="E5466" s="104" t="s">
        <v>256</v>
      </c>
      <c r="F5466" s="104">
        <v>78</v>
      </c>
      <c r="G5466" s="104" t="s">
        <v>257</v>
      </c>
      <c r="H5466" s="105">
        <v>12</v>
      </c>
      <c r="I5466" s="104" t="s">
        <v>258</v>
      </c>
      <c r="J5466" s="104"/>
      <c r="K5466" s="104" t="s">
        <v>79</v>
      </c>
      <c r="L5466" s="104" t="s">
        <v>299</v>
      </c>
      <c r="M5466" s="104" t="s">
        <v>276</v>
      </c>
      <c r="N5466" s="104"/>
      <c r="O5466" s="106" t="str">
        <f>A5467</f>
        <v>17872</v>
      </c>
      <c r="P5466" s="111" t="s">
        <v>2205</v>
      </c>
      <c r="Q5466" s="153" t="s">
        <v>336</v>
      </c>
      <c r="R5466" s="153" t="s">
        <v>337</v>
      </c>
      <c r="S5466" s="153">
        <v>4.1666666666666657E-2</v>
      </c>
      <c r="T5466" s="153"/>
      <c r="U5466" s="153"/>
      <c r="V5466" s="153" t="str">
        <f>IF(ISBLANK(T5466),"",Tabella2[[#This Row],[ACT STOP]]-Tabella2[[#This Row],[ACT START]])</f>
        <v/>
      </c>
      <c r="W5466" s="104" t="s">
        <v>108</v>
      </c>
      <c r="X5466" s="104" t="s">
        <v>119</v>
      </c>
      <c r="Y5466" s="110"/>
      <c r="Z5466" s="106"/>
      <c r="AA5466" s="104"/>
      <c r="AB5466" s="107"/>
      <c r="AC5466" s="72">
        <v>0</v>
      </c>
      <c r="AH5466" s="70"/>
      <c r="AI5466" s="70"/>
      <c r="AJ5466">
        <v>0</v>
      </c>
      <c r="AL5466" s="70"/>
      <c r="BL5466" t="s">
        <v>11279</v>
      </c>
      <c r="BM5466" s="135">
        <v>0</v>
      </c>
      <c r="BN5466" s="136">
        <v>0</v>
      </c>
      <c r="BO5466" s="101"/>
      <c r="BR5466" s="109" t="str">
        <f t="shared" si="85"/>
        <v>SH-25-5455</v>
      </c>
      <c r="BS5466" s="109" t="s">
        <v>266</v>
      </c>
      <c r="BT5466" t="s">
        <v>108</v>
      </c>
      <c r="BU5466" t="s">
        <v>11308</v>
      </c>
    </row>
    <row r="5467" spans="1:73" hidden="1">
      <c r="A5467" s="103" t="s">
        <v>11309</v>
      </c>
      <c r="B5467" s="102">
        <v>45925</v>
      </c>
      <c r="C5467" s="104">
        <f>_xlfn.ISOWEEKNUM(Tabella2[[#This Row],[Date]])</f>
        <v>39</v>
      </c>
      <c r="D5467" s="104" t="s">
        <v>195</v>
      </c>
      <c r="E5467" s="104" t="s">
        <v>298</v>
      </c>
      <c r="F5467" s="104"/>
      <c r="G5467" s="104" t="s">
        <v>257</v>
      </c>
      <c r="H5467" s="105">
        <v>9</v>
      </c>
      <c r="I5467" s="104"/>
      <c r="J5467" s="104" t="s">
        <v>258</v>
      </c>
      <c r="K5467" s="104" t="s">
        <v>78</v>
      </c>
      <c r="L5467" s="104" t="s">
        <v>299</v>
      </c>
      <c r="M5467" s="104" t="s">
        <v>276</v>
      </c>
      <c r="N5467" s="104"/>
      <c r="O5467" s="106" t="str">
        <f>A5466</f>
        <v>17871</v>
      </c>
      <c r="P5467" s="111" t="s">
        <v>300</v>
      </c>
      <c r="Q5467" s="153">
        <v>0.4201388888888889</v>
      </c>
      <c r="R5467" s="153">
        <v>0.46180555555555558</v>
      </c>
      <c r="S5467" s="153">
        <v>4.1666666666666657E-2</v>
      </c>
      <c r="T5467" s="153"/>
      <c r="U5467" s="153"/>
      <c r="V5467" s="153" t="str">
        <f>IF(ISBLANK(T5467),"",Tabella2[[#This Row],[ACT STOP]]-Tabella2[[#This Row],[ACT START]])</f>
        <v/>
      </c>
      <c r="W5467" s="104" t="s">
        <v>133</v>
      </c>
      <c r="X5467" s="104" t="s">
        <v>143</v>
      </c>
      <c r="Y5467" s="110"/>
      <c r="Z5467" s="106"/>
      <c r="AA5467" s="104"/>
      <c r="AB5467" s="107"/>
      <c r="AC5467" s="72">
        <v>0</v>
      </c>
      <c r="AH5467" s="70"/>
      <c r="AI5467" s="70"/>
      <c r="AJ5467">
        <v>0</v>
      </c>
      <c r="AL5467" s="70"/>
      <c r="BL5467" t="s">
        <v>11282</v>
      </c>
      <c r="BM5467" s="135">
        <v>0</v>
      </c>
      <c r="BN5467" s="136">
        <v>0</v>
      </c>
      <c r="BO5467" s="101"/>
      <c r="BR5467" s="109" t="str">
        <f t="shared" si="85"/>
        <v>SH-25-5456</v>
      </c>
      <c r="BS5467" s="109" t="s">
        <v>318</v>
      </c>
      <c r="BT5467" t="s">
        <v>133</v>
      </c>
      <c r="BU5467" t="s">
        <v>302</v>
      </c>
    </row>
    <row r="5468" spans="1:73" hidden="1">
      <c r="A5468" s="103" t="s">
        <v>11310</v>
      </c>
      <c r="B5468" s="102">
        <v>45925</v>
      </c>
      <c r="C5468" s="104">
        <f>_xlfn.ISOWEEKNUM(Tabella2[[#This Row],[Date]])</f>
        <v>39</v>
      </c>
      <c r="D5468" s="104" t="s">
        <v>9743</v>
      </c>
      <c r="E5468" s="104" t="s">
        <v>256</v>
      </c>
      <c r="F5468" s="104">
        <v>79</v>
      </c>
      <c r="G5468" s="104" t="s">
        <v>284</v>
      </c>
      <c r="H5468" s="105">
        <v>23</v>
      </c>
      <c r="I5468" s="104"/>
      <c r="J5468" s="104" t="s">
        <v>258</v>
      </c>
      <c r="K5468" s="104" t="s">
        <v>77</v>
      </c>
      <c r="L5468" s="104" t="s">
        <v>259</v>
      </c>
      <c r="M5468" s="104" t="s">
        <v>276</v>
      </c>
      <c r="N5468" s="104"/>
      <c r="O5468" s="106"/>
      <c r="P5468" s="111" t="s">
        <v>3000</v>
      </c>
      <c r="Q5468" s="153" t="s">
        <v>336</v>
      </c>
      <c r="R5468" s="153" t="s">
        <v>337</v>
      </c>
      <c r="S5468" s="153">
        <v>4.1666666666666657E-2</v>
      </c>
      <c r="T5468" s="153" t="s">
        <v>336</v>
      </c>
      <c r="U5468" s="153" t="s">
        <v>337</v>
      </c>
      <c r="V5468" s="153">
        <f>IF(ISBLANK(T5468),"",Tabella2[[#This Row],[ACT STOP]]-Tabella2[[#This Row],[ACT START]])</f>
        <v>4.1666666666666685E-2</v>
      </c>
      <c r="W5468" s="104" t="s">
        <v>92</v>
      </c>
      <c r="X5468" s="104" t="s">
        <v>91</v>
      </c>
      <c r="Y5468" s="110"/>
      <c r="Z5468" s="106"/>
      <c r="AA5468" s="104"/>
      <c r="AB5468" s="107"/>
      <c r="AC5468" s="72">
        <v>1</v>
      </c>
      <c r="AH5468" s="70"/>
      <c r="AI5468" s="70"/>
      <c r="AJ5468">
        <v>0</v>
      </c>
      <c r="AL5468" s="70"/>
      <c r="BM5468" s="135" t="s">
        <v>336</v>
      </c>
      <c r="BN5468" s="136" t="s">
        <v>337</v>
      </c>
      <c r="BO5468" s="101"/>
      <c r="BR5468" s="109" t="str">
        <f t="shared" si="85"/>
        <v>SH-25-5457</v>
      </c>
      <c r="BS5468" s="109" t="s">
        <v>358</v>
      </c>
      <c r="BT5468" t="s">
        <v>92</v>
      </c>
      <c r="BU5468" t="s">
        <v>11167</v>
      </c>
    </row>
    <row r="5469" spans="1:73" hidden="1">
      <c r="A5469" s="103" t="s">
        <v>11311</v>
      </c>
      <c r="B5469" s="102">
        <v>45925</v>
      </c>
      <c r="C5469" s="104">
        <f>_xlfn.ISOWEEKNUM(Tabella2[[#This Row],[Date]])</f>
        <v>39</v>
      </c>
      <c r="D5469" s="104" t="s">
        <v>763</v>
      </c>
      <c r="E5469" s="104" t="s">
        <v>256</v>
      </c>
      <c r="F5469" s="104">
        <v>65</v>
      </c>
      <c r="G5469" s="104" t="s">
        <v>257</v>
      </c>
      <c r="H5469" s="105">
        <v>1</v>
      </c>
      <c r="I5469" s="104"/>
      <c r="J5469" s="104" t="s">
        <v>258</v>
      </c>
      <c r="K5469" s="104" t="s">
        <v>80</v>
      </c>
      <c r="L5469" s="104" t="s">
        <v>259</v>
      </c>
      <c r="M5469" s="104" t="s">
        <v>1846</v>
      </c>
      <c r="N5469" s="104"/>
      <c r="O5469" s="106"/>
      <c r="P5469" s="111" t="s">
        <v>1847</v>
      </c>
      <c r="Q5469" s="153" t="s">
        <v>336</v>
      </c>
      <c r="R5469" s="153" t="s">
        <v>337</v>
      </c>
      <c r="S5469" s="153">
        <v>4.1666666666666657E-2</v>
      </c>
      <c r="T5469" s="153" t="s">
        <v>336</v>
      </c>
      <c r="U5469" s="153">
        <v>0.4513888888888889</v>
      </c>
      <c r="V5469" s="153">
        <f>IF(ISBLANK(T5469),"",Tabella2[[#This Row],[ACT STOP]]-Tabella2[[#This Row],[ACT START]])</f>
        <v>3.125E-2</v>
      </c>
      <c r="W5469" s="104" t="s">
        <v>92</v>
      </c>
      <c r="X5469" s="104" t="s">
        <v>91</v>
      </c>
      <c r="Y5469" s="110"/>
      <c r="Z5469" s="106"/>
      <c r="AA5469" s="104"/>
      <c r="AB5469" s="107"/>
      <c r="AC5469" s="72">
        <v>1</v>
      </c>
      <c r="AH5469" s="70"/>
      <c r="AI5469" s="70"/>
      <c r="AJ5469">
        <v>0</v>
      </c>
      <c r="AL5469" s="70"/>
      <c r="BM5469" s="135" t="s">
        <v>336</v>
      </c>
      <c r="BN5469" s="136">
        <v>0.4513888888888889</v>
      </c>
      <c r="BO5469" s="101"/>
      <c r="BR5469" s="109" t="str">
        <f t="shared" si="85"/>
        <v>SH-25-5458</v>
      </c>
      <c r="BS5469" s="109" t="s">
        <v>332</v>
      </c>
      <c r="BT5469" t="s">
        <v>92</v>
      </c>
      <c r="BU5469" t="s">
        <v>11312</v>
      </c>
    </row>
    <row r="5470" spans="1:73" hidden="1">
      <c r="A5470" s="103" t="s">
        <v>11313</v>
      </c>
      <c r="B5470" s="102">
        <v>45925</v>
      </c>
      <c r="C5470" s="104">
        <f>_xlfn.ISOWEEKNUM(Tabella2[[#This Row],[Date]])</f>
        <v>39</v>
      </c>
      <c r="D5470" s="104" t="s">
        <v>6396</v>
      </c>
      <c r="E5470" s="104" t="s">
        <v>256</v>
      </c>
      <c r="F5470" s="104">
        <v>71</v>
      </c>
      <c r="G5470" s="104" t="s">
        <v>257</v>
      </c>
      <c r="H5470" s="105">
        <v>17</v>
      </c>
      <c r="I5470" s="104"/>
      <c r="J5470" s="104" t="s">
        <v>258</v>
      </c>
      <c r="K5470" s="104" t="s">
        <v>79</v>
      </c>
      <c r="L5470" s="104" t="s">
        <v>299</v>
      </c>
      <c r="M5470" s="104" t="s">
        <v>328</v>
      </c>
      <c r="N5470" s="104"/>
      <c r="O5470" s="106" t="str">
        <f>A5471</f>
        <v>17876</v>
      </c>
      <c r="P5470" s="111" t="s">
        <v>449</v>
      </c>
      <c r="Q5470" s="153" t="s">
        <v>349</v>
      </c>
      <c r="R5470" s="153" t="s">
        <v>350</v>
      </c>
      <c r="S5470" s="153">
        <v>4.1666666666666657E-2</v>
      </c>
      <c r="T5470" s="153" t="s">
        <v>349</v>
      </c>
      <c r="U5470" s="153" t="s">
        <v>350</v>
      </c>
      <c r="V5470" s="153">
        <f>IF(ISBLANK(T5470),"",Tabella2[[#This Row],[ACT STOP]]-Tabella2[[#This Row],[ACT START]])</f>
        <v>4.1666666666666685E-2</v>
      </c>
      <c r="W5470" s="104" t="s">
        <v>92</v>
      </c>
      <c r="X5470" s="104" t="s">
        <v>91</v>
      </c>
      <c r="Y5470" s="110"/>
      <c r="Z5470" s="106"/>
      <c r="AA5470" s="104"/>
      <c r="AB5470" s="107"/>
      <c r="AC5470" s="72">
        <v>1</v>
      </c>
      <c r="AH5470" s="70"/>
      <c r="AI5470" s="70"/>
      <c r="AJ5470">
        <v>0</v>
      </c>
      <c r="AL5470" s="70"/>
      <c r="BM5470" s="135" t="s">
        <v>349</v>
      </c>
      <c r="BN5470" s="136" t="s">
        <v>350</v>
      </c>
      <c r="BO5470" s="101"/>
      <c r="BR5470" s="109" t="str">
        <f t="shared" si="85"/>
        <v>SH-25-5459</v>
      </c>
      <c r="BS5470" s="109" t="s">
        <v>393</v>
      </c>
      <c r="BT5470" t="s">
        <v>92</v>
      </c>
      <c r="BU5470" t="s">
        <v>11314</v>
      </c>
    </row>
    <row r="5471" spans="1:73" hidden="1">
      <c r="A5471" s="103" t="s">
        <v>11315</v>
      </c>
      <c r="B5471" s="102">
        <v>45925</v>
      </c>
      <c r="C5471" s="104">
        <f>_xlfn.ISOWEEKNUM(Tabella2[[#This Row],[Date]])</f>
        <v>39</v>
      </c>
      <c r="D5471" s="104" t="s">
        <v>6396</v>
      </c>
      <c r="E5471" s="104" t="s">
        <v>256</v>
      </c>
      <c r="F5471" s="104">
        <v>70</v>
      </c>
      <c r="G5471" s="104" t="s">
        <v>257</v>
      </c>
      <c r="H5471" s="105">
        <v>32</v>
      </c>
      <c r="I5471" s="104"/>
      <c r="J5471" s="104" t="s">
        <v>258</v>
      </c>
      <c r="K5471" s="104" t="s">
        <v>78</v>
      </c>
      <c r="L5471" s="104" t="s">
        <v>299</v>
      </c>
      <c r="M5471" s="104" t="s">
        <v>328</v>
      </c>
      <c r="N5471" s="104"/>
      <c r="O5471" s="106" t="str">
        <f>A5470</f>
        <v>17875</v>
      </c>
      <c r="P5471" s="111" t="s">
        <v>449</v>
      </c>
      <c r="Q5471" s="153">
        <v>0.4826388888888889</v>
      </c>
      <c r="R5471" s="153">
        <v>0.52430555555555558</v>
      </c>
      <c r="S5471" s="153">
        <v>4.1666666666666657E-2</v>
      </c>
      <c r="T5471" s="153" t="s">
        <v>349</v>
      </c>
      <c r="U5471" s="153" t="s">
        <v>350</v>
      </c>
      <c r="V5471" s="153">
        <f>IF(ISBLANK(T5471),"",Tabella2[[#This Row],[ACT STOP]]-Tabella2[[#This Row],[ACT START]])</f>
        <v>4.1666666666666685E-2</v>
      </c>
      <c r="W5471" s="104" t="s">
        <v>92</v>
      </c>
      <c r="X5471" s="104" t="s">
        <v>91</v>
      </c>
      <c r="Y5471" s="110"/>
      <c r="Z5471" s="106"/>
      <c r="AA5471" s="104"/>
      <c r="AB5471" s="107"/>
      <c r="AC5471" s="72">
        <v>1</v>
      </c>
      <c r="AH5471" s="70"/>
      <c r="AI5471" s="70"/>
      <c r="AJ5471">
        <v>0</v>
      </c>
      <c r="AL5471" s="70"/>
      <c r="BM5471" s="135" t="s">
        <v>349</v>
      </c>
      <c r="BN5471" s="136" t="s">
        <v>350</v>
      </c>
      <c r="BO5471" s="101"/>
      <c r="BR5471" s="109" t="str">
        <f t="shared" si="85"/>
        <v>SH-25-5460</v>
      </c>
      <c r="BS5471" s="109" t="s">
        <v>356</v>
      </c>
      <c r="BT5471" t="s">
        <v>92</v>
      </c>
      <c r="BU5471" t="s">
        <v>11316</v>
      </c>
    </row>
    <row r="5472" spans="1:73" hidden="1">
      <c r="A5472" s="103" t="s">
        <v>11317</v>
      </c>
      <c r="B5472" s="102">
        <v>45925</v>
      </c>
      <c r="C5472" s="104">
        <f>_xlfn.ISOWEEKNUM(Tabella2[[#This Row],[Date]])</f>
        <v>39</v>
      </c>
      <c r="D5472" s="104" t="s">
        <v>763</v>
      </c>
      <c r="E5472" s="104" t="s">
        <v>256</v>
      </c>
      <c r="F5472" s="104">
        <v>66</v>
      </c>
      <c r="G5472" s="104" t="s">
        <v>257</v>
      </c>
      <c r="H5472" s="105">
        <v>10</v>
      </c>
      <c r="I5472" s="104"/>
      <c r="J5472" s="104" t="s">
        <v>258</v>
      </c>
      <c r="K5472" s="104" t="s">
        <v>83</v>
      </c>
      <c r="L5472" s="104" t="s">
        <v>299</v>
      </c>
      <c r="M5472" s="104" t="s">
        <v>276</v>
      </c>
      <c r="N5472" s="104"/>
      <c r="O5472" s="106" t="str">
        <f>A5473</f>
        <v>17878</v>
      </c>
      <c r="P5472" s="111" t="s">
        <v>2205</v>
      </c>
      <c r="Q5472" s="153" t="s">
        <v>349</v>
      </c>
      <c r="R5472" s="153" t="s">
        <v>350</v>
      </c>
      <c r="S5472" s="153">
        <v>4.1666666666666657E-2</v>
      </c>
      <c r="T5472" s="153" t="s">
        <v>349</v>
      </c>
      <c r="U5472" s="153" t="s">
        <v>350</v>
      </c>
      <c r="V5472" s="153">
        <f>IF(ISBLANK(T5472),"",Tabella2[[#This Row],[ACT STOP]]-Tabella2[[#This Row],[ACT START]])</f>
        <v>4.1666666666666685E-2</v>
      </c>
      <c r="W5472" s="104" t="s">
        <v>92</v>
      </c>
      <c r="X5472" s="104" t="s">
        <v>91</v>
      </c>
      <c r="Y5472" s="110"/>
      <c r="Z5472" s="106"/>
      <c r="AA5472" s="104"/>
      <c r="AB5472" s="107"/>
      <c r="AC5472" s="72">
        <v>1</v>
      </c>
      <c r="AH5472" s="70"/>
      <c r="AI5472" s="70"/>
      <c r="AJ5472">
        <v>0</v>
      </c>
      <c r="AL5472" s="70"/>
      <c r="BM5472" s="135" t="s">
        <v>349</v>
      </c>
      <c r="BN5472" s="136" t="s">
        <v>350</v>
      </c>
      <c r="BO5472" s="101"/>
      <c r="BR5472" s="109" t="str">
        <f t="shared" si="85"/>
        <v>SH-25-5461</v>
      </c>
      <c r="BS5472" s="109" t="s">
        <v>552</v>
      </c>
      <c r="BT5472" t="s">
        <v>92</v>
      </c>
      <c r="BU5472" t="s">
        <v>11318</v>
      </c>
    </row>
    <row r="5473" spans="1:73" hidden="1">
      <c r="A5473" s="103" t="s">
        <v>11319</v>
      </c>
      <c r="B5473" s="102">
        <v>45925</v>
      </c>
      <c r="C5473" s="104">
        <f>_xlfn.ISOWEEKNUM(Tabella2[[#This Row],[Date]])</f>
        <v>39</v>
      </c>
      <c r="D5473" s="104" t="s">
        <v>195</v>
      </c>
      <c r="E5473" s="104" t="s">
        <v>298</v>
      </c>
      <c r="F5473" s="104"/>
      <c r="G5473" s="104" t="s">
        <v>257</v>
      </c>
      <c r="H5473" s="105">
        <v>14</v>
      </c>
      <c r="I5473" s="104"/>
      <c r="J5473" s="104" t="s">
        <v>258</v>
      </c>
      <c r="K5473" s="104" t="s">
        <v>80</v>
      </c>
      <c r="L5473" s="104" t="s">
        <v>299</v>
      </c>
      <c r="M5473" s="104" t="s">
        <v>276</v>
      </c>
      <c r="N5473" s="104"/>
      <c r="O5473" s="106" t="str">
        <f>A5472</f>
        <v>17877</v>
      </c>
      <c r="P5473" s="111" t="s">
        <v>300</v>
      </c>
      <c r="Q5473" s="153">
        <v>0.4826388888888889</v>
      </c>
      <c r="R5473" s="153">
        <v>0.52430555555555558</v>
      </c>
      <c r="S5473" s="153">
        <v>4.1666666666666657E-2</v>
      </c>
      <c r="T5473" s="153">
        <v>0.4826388888888889</v>
      </c>
      <c r="U5473" s="153">
        <v>0.52430555555555558</v>
      </c>
      <c r="V5473" s="153">
        <f>IF(ISBLANK(T5473),"",Tabella2[[#This Row],[ACT STOP]]-Tabella2[[#This Row],[ACT START]])</f>
        <v>4.1666666666666685E-2</v>
      </c>
      <c r="W5473" s="104" t="s">
        <v>122</v>
      </c>
      <c r="X5473" s="104" t="s">
        <v>91</v>
      </c>
      <c r="Y5473" s="110"/>
      <c r="Z5473" s="106"/>
      <c r="AA5473" s="104"/>
      <c r="AB5473" s="107"/>
      <c r="AC5473" s="72">
        <v>1</v>
      </c>
      <c r="AH5473" s="70"/>
      <c r="AI5473" s="70"/>
      <c r="AJ5473">
        <v>0</v>
      </c>
      <c r="AL5473" s="70"/>
      <c r="BM5473" s="135">
        <v>0.4826388888888889</v>
      </c>
      <c r="BN5473" s="136">
        <v>0.52430555555555558</v>
      </c>
      <c r="BO5473" s="101"/>
      <c r="BR5473" s="109" t="str">
        <f t="shared" si="85"/>
        <v>SH-25-5462</v>
      </c>
      <c r="BS5473" s="109" t="s">
        <v>372</v>
      </c>
      <c r="BT5473" t="s">
        <v>122</v>
      </c>
      <c r="BU5473" t="s">
        <v>302</v>
      </c>
    </row>
    <row r="5474" spans="1:73" hidden="1">
      <c r="A5474" s="103" t="s">
        <v>11320</v>
      </c>
      <c r="B5474" s="102">
        <v>45925</v>
      </c>
      <c r="C5474" s="104">
        <f>_xlfn.ISOWEEKNUM(Tabella2[[#This Row],[Date]])</f>
        <v>39</v>
      </c>
      <c r="D5474" s="104" t="s">
        <v>6396</v>
      </c>
      <c r="E5474" s="104" t="s">
        <v>256</v>
      </c>
      <c r="F5474" s="104">
        <v>72</v>
      </c>
      <c r="G5474" s="104" t="s">
        <v>257</v>
      </c>
      <c r="H5474" s="105">
        <v>5</v>
      </c>
      <c r="I5474" s="104"/>
      <c r="J5474" s="104" t="s">
        <v>258</v>
      </c>
      <c r="K5474" s="104" t="s">
        <v>81</v>
      </c>
      <c r="L5474" s="104" t="s">
        <v>259</v>
      </c>
      <c r="M5474" s="104" t="s">
        <v>328</v>
      </c>
      <c r="N5474" s="104"/>
      <c r="O5474" s="106"/>
      <c r="P5474" s="111" t="s">
        <v>3689</v>
      </c>
      <c r="Q5474" s="153" t="s">
        <v>349</v>
      </c>
      <c r="R5474" s="153" t="s">
        <v>350</v>
      </c>
      <c r="S5474" s="153">
        <v>4.1666666666666657E-2</v>
      </c>
      <c r="T5474" s="153">
        <v>0.4826388888888889</v>
      </c>
      <c r="U5474" s="153">
        <v>0.52430555555555558</v>
      </c>
      <c r="V5474" s="153">
        <f>IF(ISBLANK(T5474),"",Tabella2[[#This Row],[ACT STOP]]-Tabella2[[#This Row],[ACT START]])</f>
        <v>4.1666666666666685E-2</v>
      </c>
      <c r="W5474" s="104" t="s">
        <v>92</v>
      </c>
      <c r="X5474" s="104" t="s">
        <v>91</v>
      </c>
      <c r="Y5474" s="110"/>
      <c r="Z5474" s="106"/>
      <c r="AA5474" s="104"/>
      <c r="AB5474" s="107"/>
      <c r="AC5474" s="72">
        <v>1</v>
      </c>
      <c r="AH5474" s="70"/>
      <c r="AI5474" s="70"/>
      <c r="AJ5474">
        <v>0</v>
      </c>
      <c r="AL5474" s="70"/>
      <c r="BM5474" s="135">
        <v>0.4826388888888889</v>
      </c>
      <c r="BN5474" s="136">
        <v>0.52430555555555558</v>
      </c>
      <c r="BO5474" s="101"/>
      <c r="BR5474" s="109" t="str">
        <f t="shared" si="85"/>
        <v>SH-25-5463</v>
      </c>
      <c r="BS5474" s="109" t="s">
        <v>416</v>
      </c>
      <c r="BT5474" t="s">
        <v>92</v>
      </c>
      <c r="BU5474" t="s">
        <v>11321</v>
      </c>
    </row>
    <row r="5475" spans="1:73" hidden="1">
      <c r="A5475" s="103" t="s">
        <v>11322</v>
      </c>
      <c r="B5475" s="102">
        <v>45925</v>
      </c>
      <c r="C5475" s="104">
        <f>_xlfn.ISOWEEKNUM(Tabella2[[#This Row],[Date]])</f>
        <v>39</v>
      </c>
      <c r="D5475" s="104" t="s">
        <v>255</v>
      </c>
      <c r="E5475" s="104" t="s">
        <v>256</v>
      </c>
      <c r="F5475" s="104">
        <v>40</v>
      </c>
      <c r="G5475" s="104" t="s">
        <v>257</v>
      </c>
      <c r="H5475" s="105">
        <v>9</v>
      </c>
      <c r="I5475" s="104" t="s">
        <v>258</v>
      </c>
      <c r="J5475" s="104"/>
      <c r="K5475" s="104" t="s">
        <v>79</v>
      </c>
      <c r="L5475" s="104" t="s">
        <v>299</v>
      </c>
      <c r="M5475" s="104" t="s">
        <v>276</v>
      </c>
      <c r="N5475" s="104"/>
      <c r="O5475" s="106" t="str">
        <f>A5476</f>
        <v>17881</v>
      </c>
      <c r="P5475" s="111" t="s">
        <v>2205</v>
      </c>
      <c r="Q5475" s="153" t="s">
        <v>315</v>
      </c>
      <c r="R5475" s="153" t="s">
        <v>316</v>
      </c>
      <c r="S5475" s="153">
        <v>4.1666666666666657E-2</v>
      </c>
      <c r="T5475" s="153">
        <v>0.54513888888888884</v>
      </c>
      <c r="U5475" s="153">
        <v>0.5625</v>
      </c>
      <c r="V5475" s="153">
        <f>IF(ISBLANK(T5475),"",Tabella2[[#This Row],[ACT STOP]]-Tabella2[[#This Row],[ACT START]])</f>
        <v>1.736111111111116E-2</v>
      </c>
      <c r="W5475" s="104" t="s">
        <v>116</v>
      </c>
      <c r="X5475" s="104" t="s">
        <v>113</v>
      </c>
      <c r="Y5475" s="110" t="s">
        <v>11323</v>
      </c>
      <c r="Z5475" s="106"/>
      <c r="AA5475" s="104"/>
      <c r="AB5475" s="107"/>
      <c r="AC5475" s="72">
        <v>0</v>
      </c>
      <c r="AH5475" s="70"/>
      <c r="AI5475" s="70"/>
      <c r="AJ5475">
        <v>0</v>
      </c>
      <c r="AL5475" s="70"/>
      <c r="BL5475" t="s">
        <v>11324</v>
      </c>
      <c r="BM5475" s="135">
        <v>0.54513888888888884</v>
      </c>
      <c r="BN5475" s="136">
        <v>0.5625</v>
      </c>
      <c r="BO5475" s="101"/>
      <c r="BR5475" s="109" t="str">
        <f t="shared" si="85"/>
        <v>SH-25-5464</v>
      </c>
      <c r="BS5475" s="109" t="s">
        <v>318</v>
      </c>
      <c r="BT5475" t="s">
        <v>100</v>
      </c>
      <c r="BU5475" t="s">
        <v>11325</v>
      </c>
    </row>
    <row r="5476" spans="1:73" hidden="1">
      <c r="A5476" s="103" t="s">
        <v>11326</v>
      </c>
      <c r="B5476" s="102">
        <v>45925</v>
      </c>
      <c r="C5476" s="104">
        <f>_xlfn.ISOWEEKNUM(Tabella2[[#This Row],[Date]])</f>
        <v>39</v>
      </c>
      <c r="D5476" s="104" t="s">
        <v>195</v>
      </c>
      <c r="E5476" s="104" t="s">
        <v>298</v>
      </c>
      <c r="F5476" s="104"/>
      <c r="G5476" s="104" t="s">
        <v>257</v>
      </c>
      <c r="H5476" s="105">
        <v>12</v>
      </c>
      <c r="I5476" s="104"/>
      <c r="J5476" s="104" t="s">
        <v>258</v>
      </c>
      <c r="K5476" s="104" t="s">
        <v>78</v>
      </c>
      <c r="L5476" s="104" t="s">
        <v>299</v>
      </c>
      <c r="M5476" s="104" t="s">
        <v>276</v>
      </c>
      <c r="N5476" s="104"/>
      <c r="O5476" s="106" t="str">
        <f>A5475</f>
        <v>17880</v>
      </c>
      <c r="P5476" s="111" t="s">
        <v>300</v>
      </c>
      <c r="Q5476" s="153">
        <v>0.54513888888888884</v>
      </c>
      <c r="R5476" s="153">
        <v>0.58680555555555558</v>
      </c>
      <c r="S5476" s="153">
        <v>4.1666666666666657E-2</v>
      </c>
      <c r="T5476" s="153">
        <v>0.54513888888888884</v>
      </c>
      <c r="U5476" s="153">
        <v>0.5625</v>
      </c>
      <c r="V5476" s="153">
        <f>IF(ISBLANK(T5476),"",Tabella2[[#This Row],[ACT STOP]]-Tabella2[[#This Row],[ACT START]])</f>
        <v>1.736111111111116E-2</v>
      </c>
      <c r="W5476" s="104" t="s">
        <v>116</v>
      </c>
      <c r="X5476" s="104" t="s">
        <v>143</v>
      </c>
      <c r="Y5476" s="110" t="s">
        <v>11323</v>
      </c>
      <c r="Z5476" s="106"/>
      <c r="AA5476" s="104"/>
      <c r="AB5476" s="107"/>
      <c r="AC5476" s="72">
        <v>0</v>
      </c>
      <c r="AH5476" s="70"/>
      <c r="AI5476" s="70"/>
      <c r="AJ5476">
        <v>0</v>
      </c>
      <c r="AL5476" s="70"/>
      <c r="BL5476" t="s">
        <v>11327</v>
      </c>
      <c r="BM5476" s="135">
        <v>0.54513888888888884</v>
      </c>
      <c r="BN5476" s="136">
        <v>0.5625</v>
      </c>
      <c r="BO5476" s="101"/>
      <c r="BR5476" s="109" t="str">
        <f t="shared" si="85"/>
        <v>SH-25-5465</v>
      </c>
      <c r="BS5476" s="109" t="s">
        <v>266</v>
      </c>
      <c r="BT5476" t="s">
        <v>127</v>
      </c>
      <c r="BU5476" t="s">
        <v>302</v>
      </c>
    </row>
    <row r="5477" spans="1:73" hidden="1">
      <c r="A5477" s="103" t="s">
        <v>11328</v>
      </c>
      <c r="B5477" s="102">
        <v>45925</v>
      </c>
      <c r="C5477" s="104">
        <f>_xlfn.ISOWEEKNUM(Tabella2[[#This Row],[Date]])</f>
        <v>39</v>
      </c>
      <c r="D5477" s="104" t="s">
        <v>817</v>
      </c>
      <c r="E5477" s="104" t="s">
        <v>284</v>
      </c>
      <c r="F5477" s="104">
        <v>75</v>
      </c>
      <c r="G5477" s="104" t="s">
        <v>257</v>
      </c>
      <c r="H5477" s="105">
        <v>1</v>
      </c>
      <c r="I5477" s="104"/>
      <c r="J5477" s="104" t="s">
        <v>258</v>
      </c>
      <c r="K5477" s="104" t="s">
        <v>83</v>
      </c>
      <c r="L5477" s="104" t="s">
        <v>299</v>
      </c>
      <c r="M5477" s="104" t="s">
        <v>361</v>
      </c>
      <c r="N5477" s="104"/>
      <c r="O5477" s="106" t="str">
        <f>A5478</f>
        <v>17883</v>
      </c>
      <c r="P5477" s="111" t="s">
        <v>539</v>
      </c>
      <c r="Q5477" s="153" t="s">
        <v>315</v>
      </c>
      <c r="R5477" s="153" t="s">
        <v>316</v>
      </c>
      <c r="S5477" s="153">
        <v>4.1666666666666657E-2</v>
      </c>
      <c r="T5477" s="153">
        <v>0.54166666666666663</v>
      </c>
      <c r="U5477" s="153">
        <v>0.57986111111111116</v>
      </c>
      <c r="V5477" s="153">
        <f>IF(ISBLANK(T5477),"",Tabella2[[#This Row],[ACT STOP]]-Tabella2[[#This Row],[ACT START]])</f>
        <v>3.8194444444444531E-2</v>
      </c>
      <c r="W5477" s="104" t="s">
        <v>92</v>
      </c>
      <c r="X5477" s="104" t="s">
        <v>91</v>
      </c>
      <c r="Y5477" s="110"/>
      <c r="Z5477" s="106"/>
      <c r="AA5477" s="104"/>
      <c r="AB5477" s="107"/>
      <c r="AC5477" s="72">
        <v>1</v>
      </c>
      <c r="AH5477" s="70"/>
      <c r="AI5477" s="70"/>
      <c r="AJ5477">
        <v>0</v>
      </c>
      <c r="AL5477" s="70"/>
      <c r="BM5477" s="135">
        <v>0.54166666666666663</v>
      </c>
      <c r="BN5477" s="136">
        <v>0.57986111111111116</v>
      </c>
      <c r="BO5477" s="101"/>
      <c r="BR5477" s="109" t="str">
        <f t="shared" si="85"/>
        <v>SH-25-5466</v>
      </c>
      <c r="BS5477" s="109" t="s">
        <v>332</v>
      </c>
      <c r="BT5477" t="s">
        <v>92</v>
      </c>
      <c r="BU5477" t="s">
        <v>11329</v>
      </c>
    </row>
    <row r="5478" spans="1:73" hidden="1">
      <c r="A5478" s="103" t="s">
        <v>11330</v>
      </c>
      <c r="B5478" s="102">
        <v>45925</v>
      </c>
      <c r="C5478" s="104">
        <f>_xlfn.ISOWEEKNUM(Tabella2[[#This Row],[Date]])</f>
        <v>39</v>
      </c>
      <c r="D5478" s="104" t="s">
        <v>195</v>
      </c>
      <c r="E5478" s="104" t="s">
        <v>398</v>
      </c>
      <c r="F5478" s="104"/>
      <c r="G5478" s="104" t="s">
        <v>284</v>
      </c>
      <c r="H5478" s="105">
        <v>9</v>
      </c>
      <c r="I5478" s="104"/>
      <c r="J5478" s="104" t="s">
        <v>258</v>
      </c>
      <c r="K5478" s="104" t="s">
        <v>80</v>
      </c>
      <c r="L5478" s="104" t="s">
        <v>299</v>
      </c>
      <c r="M5478" s="104" t="s">
        <v>361</v>
      </c>
      <c r="N5478" s="104"/>
      <c r="O5478" s="106" t="str">
        <f>A5477</f>
        <v>17882</v>
      </c>
      <c r="P5478" s="111" t="s">
        <v>300</v>
      </c>
      <c r="Q5478" s="153">
        <v>0.54513888888888884</v>
      </c>
      <c r="R5478" s="153">
        <v>0.58680555555555558</v>
      </c>
      <c r="S5478" s="153">
        <v>4.1666666666666657E-2</v>
      </c>
      <c r="T5478" s="153">
        <v>0.54166666666666663</v>
      </c>
      <c r="U5478" s="153">
        <v>0.57986111111111116</v>
      </c>
      <c r="V5478" s="153">
        <f>IF(ISBLANK(T5478),"",Tabella2[[#This Row],[ACT STOP]]-Tabella2[[#This Row],[ACT START]])</f>
        <v>3.8194444444444531E-2</v>
      </c>
      <c r="W5478" s="104" t="s">
        <v>122</v>
      </c>
      <c r="X5478" s="104" t="s">
        <v>91</v>
      </c>
      <c r="Y5478" s="110"/>
      <c r="Z5478" s="106"/>
      <c r="AA5478" s="104"/>
      <c r="AB5478" s="107"/>
      <c r="AC5478" s="72">
        <v>1</v>
      </c>
      <c r="AH5478" s="70"/>
      <c r="AI5478" s="70"/>
      <c r="AJ5478">
        <v>0</v>
      </c>
      <c r="AL5478" s="70"/>
      <c r="BM5478" s="135">
        <v>0.54166666666666663</v>
      </c>
      <c r="BN5478" s="136">
        <v>0.57986111111111116</v>
      </c>
      <c r="BO5478" s="101"/>
      <c r="BR5478" s="109" t="str">
        <f t="shared" si="85"/>
        <v>SH-25-5467</v>
      </c>
      <c r="BS5478" s="109" t="s">
        <v>339</v>
      </c>
      <c r="BT5478" t="s">
        <v>122</v>
      </c>
      <c r="BU5478" t="s">
        <v>399</v>
      </c>
    </row>
    <row r="5479" spans="1:73" hidden="1">
      <c r="A5479" s="103" t="s">
        <v>11331</v>
      </c>
      <c r="B5479" s="102">
        <v>45925</v>
      </c>
      <c r="C5479" s="104">
        <f>_xlfn.ISOWEEKNUM(Tabella2[[#This Row],[Date]])</f>
        <v>39</v>
      </c>
      <c r="D5479" s="104" t="s">
        <v>751</v>
      </c>
      <c r="E5479" s="104" t="s">
        <v>256</v>
      </c>
      <c r="F5479" s="104">
        <v>77</v>
      </c>
      <c r="G5479" s="104" t="s">
        <v>284</v>
      </c>
      <c r="H5479" s="105">
        <v>23</v>
      </c>
      <c r="I5479" s="104" t="s">
        <v>258</v>
      </c>
      <c r="J5479" s="104"/>
      <c r="K5479" s="104" t="s">
        <v>81</v>
      </c>
      <c r="L5479" s="104" t="s">
        <v>259</v>
      </c>
      <c r="M5479" s="104" t="s">
        <v>1846</v>
      </c>
      <c r="N5479" s="104"/>
      <c r="O5479" s="106"/>
      <c r="P5479" s="111" t="s">
        <v>1847</v>
      </c>
      <c r="Q5479" s="153" t="s">
        <v>315</v>
      </c>
      <c r="R5479" s="153" t="s">
        <v>316</v>
      </c>
      <c r="S5479" s="153">
        <v>4.1666666666666657E-2</v>
      </c>
      <c r="T5479" s="153" t="s">
        <v>315</v>
      </c>
      <c r="U5479" s="153" t="s">
        <v>316</v>
      </c>
      <c r="V5479" s="153">
        <f>IF(ISBLANK(T5479),"",Tabella2[[#This Row],[ACT STOP]]-Tabella2[[#This Row],[ACT START]])</f>
        <v>4.166666666666663E-2</v>
      </c>
      <c r="W5479" s="104" t="s">
        <v>92</v>
      </c>
      <c r="X5479" s="104" t="s">
        <v>91</v>
      </c>
      <c r="Y5479" s="110"/>
      <c r="Z5479" s="106"/>
      <c r="AA5479" s="104"/>
      <c r="AB5479" s="107"/>
      <c r="AC5479" s="72">
        <v>1</v>
      </c>
      <c r="AH5479" s="70"/>
      <c r="AI5479" s="70"/>
      <c r="AJ5479">
        <v>0</v>
      </c>
      <c r="AL5479" s="70"/>
      <c r="BM5479" s="135" t="s">
        <v>315</v>
      </c>
      <c r="BN5479" s="136" t="s">
        <v>316</v>
      </c>
      <c r="BO5479" s="101"/>
      <c r="BR5479" s="109" t="str">
        <f t="shared" si="85"/>
        <v>SH-25-5468</v>
      </c>
      <c r="BS5479" s="109" t="s">
        <v>358</v>
      </c>
      <c r="BT5479" t="s">
        <v>92</v>
      </c>
      <c r="BU5479" t="s">
        <v>11332</v>
      </c>
    </row>
    <row r="5480" spans="1:73" hidden="1">
      <c r="A5480" s="103" t="s">
        <v>11333</v>
      </c>
      <c r="B5480" s="102">
        <v>45925</v>
      </c>
      <c r="C5480" s="104">
        <f>_xlfn.ISOWEEKNUM(Tabella2[[#This Row],[Date]])</f>
        <v>39</v>
      </c>
      <c r="D5480" s="104" t="s">
        <v>9740</v>
      </c>
      <c r="E5480" s="104" t="s">
        <v>284</v>
      </c>
      <c r="F5480" s="104">
        <v>87</v>
      </c>
      <c r="G5480" s="104" t="s">
        <v>257</v>
      </c>
      <c r="H5480" s="105">
        <v>13</v>
      </c>
      <c r="I5480" s="104"/>
      <c r="J5480" s="104" t="s">
        <v>258</v>
      </c>
      <c r="K5480" s="104" t="s">
        <v>77</v>
      </c>
      <c r="L5480" s="104" t="s">
        <v>259</v>
      </c>
      <c r="M5480" s="104" t="s">
        <v>276</v>
      </c>
      <c r="N5480" s="104"/>
      <c r="O5480" s="106"/>
      <c r="P5480" s="111" t="s">
        <v>277</v>
      </c>
      <c r="Q5480" s="153" t="s">
        <v>315</v>
      </c>
      <c r="R5480" s="153" t="s">
        <v>316</v>
      </c>
      <c r="S5480" s="153">
        <v>4.1666666666666657E-2</v>
      </c>
      <c r="T5480" s="153" t="s">
        <v>315</v>
      </c>
      <c r="U5480" s="153" t="s">
        <v>316</v>
      </c>
      <c r="V5480" s="153">
        <f>IF(ISBLANK(T5480),"",Tabella2[[#This Row],[ACT STOP]]-Tabella2[[#This Row],[ACT START]])</f>
        <v>4.166666666666663E-2</v>
      </c>
      <c r="W5480" s="104" t="s">
        <v>92</v>
      </c>
      <c r="X5480" s="104" t="s">
        <v>91</v>
      </c>
      <c r="Y5480" s="110"/>
      <c r="Z5480" s="106"/>
      <c r="AA5480" s="104"/>
      <c r="AB5480" s="107"/>
      <c r="AC5480" s="72">
        <v>1</v>
      </c>
      <c r="AH5480" s="70"/>
      <c r="AI5480" s="70"/>
      <c r="AJ5480">
        <v>0</v>
      </c>
      <c r="AL5480" s="70"/>
      <c r="BM5480" s="135" t="s">
        <v>315</v>
      </c>
      <c r="BN5480" s="136" t="s">
        <v>316</v>
      </c>
      <c r="BO5480" s="101"/>
      <c r="BR5480" s="109" t="str">
        <f t="shared" si="85"/>
        <v>SH-25-5469</v>
      </c>
      <c r="BS5480" s="109" t="s">
        <v>427</v>
      </c>
      <c r="BT5480" t="s">
        <v>92</v>
      </c>
      <c r="BU5480" t="s">
        <v>11334</v>
      </c>
    </row>
    <row r="5481" spans="1:73" hidden="1">
      <c r="A5481" s="103" t="s">
        <v>11335</v>
      </c>
      <c r="B5481" s="102">
        <v>45926</v>
      </c>
      <c r="C5481" s="104">
        <f>_xlfn.ISOWEEKNUM(Tabella2[[#This Row],[Date]])</f>
        <v>39</v>
      </c>
      <c r="D5481" s="104" t="s">
        <v>763</v>
      </c>
      <c r="E5481" s="104" t="s">
        <v>256</v>
      </c>
      <c r="F5481" s="104">
        <v>66</v>
      </c>
      <c r="G5481" s="104" t="s">
        <v>257</v>
      </c>
      <c r="H5481" s="105">
        <v>17</v>
      </c>
      <c r="I5481" s="104"/>
      <c r="J5481" s="104" t="s">
        <v>258</v>
      </c>
      <c r="K5481" s="104" t="s">
        <v>79</v>
      </c>
      <c r="L5481" s="104" t="s">
        <v>299</v>
      </c>
      <c r="M5481" s="104" t="s">
        <v>276</v>
      </c>
      <c r="N5481" s="104"/>
      <c r="O5481" s="106" t="str">
        <f>A5482</f>
        <v>17887</v>
      </c>
      <c r="P5481" s="111" t="s">
        <v>664</v>
      </c>
      <c r="Q5481" s="153" t="s">
        <v>10109</v>
      </c>
      <c r="R5481" s="153" t="s">
        <v>10110</v>
      </c>
      <c r="S5481" s="153">
        <v>4.1666666666666657E-2</v>
      </c>
      <c r="T5481" s="153">
        <v>0.2326388888888889</v>
      </c>
      <c r="U5481" s="153">
        <v>0.27430555555555558</v>
      </c>
      <c r="V5481" s="153">
        <f>IF(ISBLANK(T5481),"",Tabella2[[#This Row],[ACT STOP]]-Tabella2[[#This Row],[ACT START]])</f>
        <v>4.1666666666666685E-2</v>
      </c>
      <c r="W5481" s="104" t="s">
        <v>92</v>
      </c>
      <c r="X5481" s="104" t="s">
        <v>91</v>
      </c>
      <c r="Y5481" s="110"/>
      <c r="Z5481" s="106"/>
      <c r="AA5481" s="104"/>
      <c r="AB5481" s="107"/>
      <c r="AC5481" s="72">
        <v>1</v>
      </c>
      <c r="AH5481" s="70"/>
      <c r="AI5481" s="70"/>
      <c r="AJ5481">
        <v>0</v>
      </c>
      <c r="AL5481" s="70"/>
      <c r="BM5481" s="135">
        <v>0.2326388888888889</v>
      </c>
      <c r="BN5481" s="136">
        <v>0.27430555555555558</v>
      </c>
      <c r="BO5481" s="101"/>
      <c r="BR5481" s="109" t="str">
        <f t="shared" si="85"/>
        <v>SH-25-5470</v>
      </c>
      <c r="BS5481" s="109" t="s">
        <v>393</v>
      </c>
      <c r="BT5481" t="s">
        <v>92</v>
      </c>
      <c r="BU5481" t="s">
        <v>11336</v>
      </c>
    </row>
    <row r="5482" spans="1:73" hidden="1">
      <c r="A5482" s="103" t="s">
        <v>11337</v>
      </c>
      <c r="B5482" s="102">
        <v>45926</v>
      </c>
      <c r="C5482" s="104">
        <f>_xlfn.ISOWEEKNUM(Tabella2[[#This Row],[Date]])</f>
        <v>39</v>
      </c>
      <c r="D5482" s="104" t="s">
        <v>195</v>
      </c>
      <c r="E5482" s="104" t="s">
        <v>298</v>
      </c>
      <c r="F5482" s="104"/>
      <c r="G5482" s="104" t="s">
        <v>257</v>
      </c>
      <c r="H5482" s="105">
        <v>32</v>
      </c>
      <c r="I5482" s="104"/>
      <c r="J5482" s="104" t="s">
        <v>258</v>
      </c>
      <c r="K5482" s="104" t="s">
        <v>78</v>
      </c>
      <c r="L5482" s="104" t="s">
        <v>299</v>
      </c>
      <c r="M5482" s="104" t="s">
        <v>276</v>
      </c>
      <c r="N5482" s="104"/>
      <c r="O5482" s="106" t="str">
        <f>A5481</f>
        <v>17886</v>
      </c>
      <c r="P5482" s="111" t="s">
        <v>300</v>
      </c>
      <c r="Q5482" s="153">
        <v>0.2326388888888889</v>
      </c>
      <c r="R5482" s="153">
        <v>0.27430555555555558</v>
      </c>
      <c r="S5482" s="153">
        <v>4.1666666666666657E-2</v>
      </c>
      <c r="T5482" s="153">
        <v>0.2326388888888889</v>
      </c>
      <c r="U5482" s="153">
        <v>0.27430555555555558</v>
      </c>
      <c r="V5482" s="153">
        <f>IF(ISBLANK(T5482),"",Tabella2[[#This Row],[ACT STOP]]-Tabella2[[#This Row],[ACT START]])</f>
        <v>4.1666666666666685E-2</v>
      </c>
      <c r="W5482" s="104" t="s">
        <v>122</v>
      </c>
      <c r="X5482" s="104" t="s">
        <v>91</v>
      </c>
      <c r="Y5482" s="110"/>
      <c r="Z5482" s="106"/>
      <c r="AA5482" s="104"/>
      <c r="AB5482" s="107"/>
      <c r="AC5482" s="72">
        <v>1</v>
      </c>
      <c r="AH5482" s="70"/>
      <c r="AI5482" s="70"/>
      <c r="AJ5482">
        <v>0</v>
      </c>
      <c r="AL5482" s="70"/>
      <c r="BM5482" s="135">
        <v>0.2326388888888889</v>
      </c>
      <c r="BN5482" s="136">
        <v>0.27430555555555558</v>
      </c>
      <c r="BO5482" s="101"/>
      <c r="BR5482" s="109" t="str">
        <f t="shared" si="85"/>
        <v>SH-25-5471</v>
      </c>
      <c r="BS5482" s="109" t="s">
        <v>356</v>
      </c>
      <c r="BT5482" t="s">
        <v>122</v>
      </c>
      <c r="BU5482" t="s">
        <v>302</v>
      </c>
    </row>
    <row r="5483" spans="1:73" hidden="1">
      <c r="A5483" s="103" t="s">
        <v>11338</v>
      </c>
      <c r="B5483" s="102">
        <v>45926</v>
      </c>
      <c r="C5483" s="104">
        <f>_xlfn.ISOWEEKNUM(Tabella2[[#This Row],[Date]])</f>
        <v>39</v>
      </c>
      <c r="D5483" s="104" t="s">
        <v>860</v>
      </c>
      <c r="E5483" s="104" t="s">
        <v>284</v>
      </c>
      <c r="F5483" s="104">
        <v>81</v>
      </c>
      <c r="G5483" s="104" t="s">
        <v>257</v>
      </c>
      <c r="H5483" s="105">
        <v>14</v>
      </c>
      <c r="I5483" s="104"/>
      <c r="J5483" s="104" t="s">
        <v>258</v>
      </c>
      <c r="K5483" s="104" t="s">
        <v>83</v>
      </c>
      <c r="L5483" s="104" t="s">
        <v>299</v>
      </c>
      <c r="M5483" s="104" t="s">
        <v>260</v>
      </c>
      <c r="N5483" s="104"/>
      <c r="O5483" s="106" t="str">
        <f>A5484</f>
        <v>17889</v>
      </c>
      <c r="P5483" s="111" t="s">
        <v>575</v>
      </c>
      <c r="Q5483" s="153" t="s">
        <v>10109</v>
      </c>
      <c r="R5483" s="153" t="s">
        <v>10110</v>
      </c>
      <c r="S5483" s="153">
        <v>4.1666666666666657E-2</v>
      </c>
      <c r="T5483" s="153" t="s">
        <v>10109</v>
      </c>
      <c r="U5483" s="153" t="s">
        <v>10110</v>
      </c>
      <c r="V5483" s="153">
        <f>IF(ISBLANK(T5483),"",Tabella2[[#This Row],[ACT STOP]]-Tabella2[[#This Row],[ACT START]])</f>
        <v>4.1666666666666657E-2</v>
      </c>
      <c r="W5483" s="104" t="s">
        <v>92</v>
      </c>
      <c r="X5483" s="104" t="s">
        <v>91</v>
      </c>
      <c r="Y5483" s="110"/>
      <c r="Z5483" s="106"/>
      <c r="AA5483" s="104"/>
      <c r="AB5483" s="107"/>
      <c r="AC5483" s="72">
        <v>1</v>
      </c>
      <c r="AH5483" s="70"/>
      <c r="AI5483" s="70"/>
      <c r="AJ5483">
        <v>0</v>
      </c>
      <c r="AL5483" s="70"/>
      <c r="BM5483" s="135" t="s">
        <v>10109</v>
      </c>
      <c r="BN5483" s="136" t="s">
        <v>10110</v>
      </c>
      <c r="BO5483" s="101"/>
      <c r="BR5483" s="109" t="str">
        <f t="shared" si="85"/>
        <v>SH-25-5472</v>
      </c>
      <c r="BS5483" s="109" t="s">
        <v>372</v>
      </c>
      <c r="BT5483" t="s">
        <v>92</v>
      </c>
      <c r="BU5483" t="s">
        <v>11339</v>
      </c>
    </row>
    <row r="5484" spans="1:73" hidden="1">
      <c r="A5484" s="103" t="s">
        <v>11340</v>
      </c>
      <c r="B5484" s="102">
        <v>45926</v>
      </c>
      <c r="C5484" s="104">
        <f>_xlfn.ISOWEEKNUM(Tabella2[[#This Row],[Date]])</f>
        <v>39</v>
      </c>
      <c r="D5484" s="104" t="s">
        <v>195</v>
      </c>
      <c r="E5484" s="104" t="s">
        <v>398</v>
      </c>
      <c r="F5484" s="104"/>
      <c r="G5484" s="104" t="s">
        <v>257</v>
      </c>
      <c r="H5484" s="105">
        <v>5</v>
      </c>
      <c r="I5484" s="104"/>
      <c r="J5484" s="104" t="s">
        <v>258</v>
      </c>
      <c r="K5484" s="104" t="s">
        <v>80</v>
      </c>
      <c r="L5484" s="104" t="s">
        <v>299</v>
      </c>
      <c r="M5484" s="104" t="s">
        <v>260</v>
      </c>
      <c r="N5484" s="104"/>
      <c r="O5484" s="106" t="str">
        <f>A5483</f>
        <v>17888</v>
      </c>
      <c r="P5484" s="111" t="s">
        <v>300</v>
      </c>
      <c r="Q5484" s="153">
        <v>0.2326388888888889</v>
      </c>
      <c r="R5484" s="153">
        <v>0.27430555555555558</v>
      </c>
      <c r="S5484" s="153">
        <v>4.1666666666666657E-2</v>
      </c>
      <c r="T5484" s="153">
        <v>0.2326388888888889</v>
      </c>
      <c r="U5484" s="153">
        <v>0.27430555555555558</v>
      </c>
      <c r="V5484" s="153">
        <f>IF(ISBLANK(T5484),"",Tabella2[[#This Row],[ACT STOP]]-Tabella2[[#This Row],[ACT START]])</f>
        <v>4.1666666666666685E-2</v>
      </c>
      <c r="W5484" s="104" t="s">
        <v>122</v>
      </c>
      <c r="X5484" s="104" t="s">
        <v>91</v>
      </c>
      <c r="Y5484" s="110"/>
      <c r="Z5484" s="106"/>
      <c r="AA5484" s="104"/>
      <c r="AB5484" s="107"/>
      <c r="AC5484" s="72">
        <v>1</v>
      </c>
      <c r="AH5484" s="70"/>
      <c r="AI5484" s="70"/>
      <c r="AJ5484">
        <v>0</v>
      </c>
      <c r="AL5484" s="70"/>
      <c r="BM5484" s="135">
        <v>0.2326388888888889</v>
      </c>
      <c r="BN5484" s="136">
        <v>0.27430555555555558</v>
      </c>
      <c r="BO5484" s="101"/>
      <c r="BR5484" s="109" t="str">
        <f t="shared" si="85"/>
        <v>SH-25-5473</v>
      </c>
      <c r="BS5484" s="109" t="s">
        <v>416</v>
      </c>
      <c r="BT5484" t="s">
        <v>122</v>
      </c>
      <c r="BU5484" t="s">
        <v>399</v>
      </c>
    </row>
    <row r="5485" spans="1:73" hidden="1">
      <c r="A5485" s="103" t="s">
        <v>11341</v>
      </c>
      <c r="B5485" s="102">
        <v>45926</v>
      </c>
      <c r="C5485" s="104">
        <f>_xlfn.ISOWEEKNUM(Tabella2[[#This Row],[Date]])</f>
        <v>39</v>
      </c>
      <c r="D5485" s="104" t="s">
        <v>751</v>
      </c>
      <c r="E5485" s="104" t="s">
        <v>256</v>
      </c>
      <c r="F5485" s="104">
        <v>76</v>
      </c>
      <c r="G5485" s="104" t="s">
        <v>257</v>
      </c>
      <c r="H5485" s="105">
        <v>2</v>
      </c>
      <c r="I5485" s="104" t="s">
        <v>258</v>
      </c>
      <c r="J5485" s="104"/>
      <c r="K5485" s="104" t="s">
        <v>81</v>
      </c>
      <c r="L5485" s="104" t="s">
        <v>259</v>
      </c>
      <c r="M5485" s="104" t="s">
        <v>276</v>
      </c>
      <c r="N5485" s="104"/>
      <c r="O5485" s="106"/>
      <c r="P5485" s="111" t="s">
        <v>2684</v>
      </c>
      <c r="Q5485" s="153" t="s">
        <v>10109</v>
      </c>
      <c r="R5485" s="153" t="s">
        <v>10110</v>
      </c>
      <c r="S5485" s="153">
        <v>4.1666666666666657E-2</v>
      </c>
      <c r="T5485" s="153" t="s">
        <v>10109</v>
      </c>
      <c r="U5485" s="153" t="s">
        <v>10110</v>
      </c>
      <c r="V5485" s="153">
        <f>IF(ISBLANK(T5485),"",Tabella2[[#This Row],[ACT STOP]]-Tabella2[[#This Row],[ACT START]])</f>
        <v>4.1666666666666657E-2</v>
      </c>
      <c r="W5485" s="104" t="s">
        <v>92</v>
      </c>
      <c r="X5485" s="104" t="s">
        <v>91</v>
      </c>
      <c r="Y5485" s="110" t="s">
        <v>11342</v>
      </c>
      <c r="Z5485" s="106"/>
      <c r="AA5485" s="104"/>
      <c r="AB5485" s="107"/>
      <c r="AC5485" s="72">
        <v>1</v>
      </c>
      <c r="AH5485" s="70"/>
      <c r="AI5485" s="70"/>
      <c r="AJ5485">
        <v>0</v>
      </c>
      <c r="AL5485" s="70"/>
      <c r="BM5485" s="135" t="s">
        <v>10109</v>
      </c>
      <c r="BN5485" s="136" t="s">
        <v>10110</v>
      </c>
      <c r="BO5485" s="101"/>
      <c r="BR5485" s="109" t="str">
        <f t="shared" si="85"/>
        <v>SH-25-5474</v>
      </c>
      <c r="BS5485" s="109" t="s">
        <v>368</v>
      </c>
      <c r="BT5485" t="s">
        <v>92</v>
      </c>
      <c r="BU5485" t="s">
        <v>11343</v>
      </c>
    </row>
    <row r="5486" spans="1:73" hidden="1">
      <c r="A5486" s="103" t="s">
        <v>11344</v>
      </c>
      <c r="B5486" s="102">
        <v>45926</v>
      </c>
      <c r="C5486" s="104">
        <f>_xlfn.ISOWEEKNUM(Tabella2[[#This Row],[Date]])</f>
        <v>39</v>
      </c>
      <c r="D5486" s="104" t="s">
        <v>9743</v>
      </c>
      <c r="E5486" s="104" t="s">
        <v>256</v>
      </c>
      <c r="F5486" s="104">
        <v>81</v>
      </c>
      <c r="G5486" s="104" t="s">
        <v>257</v>
      </c>
      <c r="H5486" s="105">
        <v>10</v>
      </c>
      <c r="I5486" s="104"/>
      <c r="J5486" s="104" t="s">
        <v>258</v>
      </c>
      <c r="K5486" s="104" t="s">
        <v>77</v>
      </c>
      <c r="L5486" s="104" t="s">
        <v>259</v>
      </c>
      <c r="M5486" s="104" t="s">
        <v>276</v>
      </c>
      <c r="N5486" s="104"/>
      <c r="O5486" s="106"/>
      <c r="P5486" s="111" t="s">
        <v>11345</v>
      </c>
      <c r="Q5486" s="153" t="s">
        <v>10109</v>
      </c>
      <c r="R5486" s="153" t="s">
        <v>10110</v>
      </c>
      <c r="S5486" s="153">
        <v>4.1666666666666657E-2</v>
      </c>
      <c r="T5486" s="153" t="s">
        <v>10109</v>
      </c>
      <c r="U5486" s="153" t="s">
        <v>10110</v>
      </c>
      <c r="V5486" s="153">
        <f>IF(ISBLANK(T5486),"",Tabella2[[#This Row],[ACT STOP]]-Tabella2[[#This Row],[ACT START]])</f>
        <v>4.1666666666666657E-2</v>
      </c>
      <c r="W5486" s="104" t="s">
        <v>92</v>
      </c>
      <c r="X5486" s="104" t="s">
        <v>91</v>
      </c>
      <c r="Y5486" s="110"/>
      <c r="Z5486" s="106"/>
      <c r="AA5486" s="104"/>
      <c r="AB5486" s="107"/>
      <c r="AC5486" s="72">
        <v>1</v>
      </c>
      <c r="AH5486" s="70"/>
      <c r="AI5486" s="70"/>
      <c r="AJ5486">
        <v>0</v>
      </c>
      <c r="AL5486" s="70"/>
      <c r="BM5486" s="135" t="s">
        <v>10109</v>
      </c>
      <c r="BN5486" s="136" t="s">
        <v>10110</v>
      </c>
      <c r="BO5486" s="101"/>
      <c r="BR5486" s="109" t="str">
        <f t="shared" si="85"/>
        <v>SH-25-5475</v>
      </c>
      <c r="BS5486" s="109" t="s">
        <v>552</v>
      </c>
      <c r="BT5486" t="s">
        <v>92</v>
      </c>
      <c r="BU5486" t="s">
        <v>11346</v>
      </c>
    </row>
    <row r="5487" spans="1:73" hidden="1">
      <c r="A5487" s="103" t="s">
        <v>11347</v>
      </c>
      <c r="B5487" s="102">
        <v>45926</v>
      </c>
      <c r="C5487" s="104">
        <f>_xlfn.ISOWEEKNUM(Tabella2[[#This Row],[Date]])</f>
        <v>39</v>
      </c>
      <c r="D5487" s="104" t="s">
        <v>817</v>
      </c>
      <c r="E5487" s="104" t="s">
        <v>284</v>
      </c>
      <c r="F5487" s="104">
        <v>73</v>
      </c>
      <c r="G5487" s="104" t="s">
        <v>284</v>
      </c>
      <c r="H5487" s="105">
        <v>9</v>
      </c>
      <c r="I5487" s="104"/>
      <c r="J5487" s="104" t="s">
        <v>258</v>
      </c>
      <c r="K5487" s="104" t="s">
        <v>79</v>
      </c>
      <c r="L5487" s="104" t="s">
        <v>299</v>
      </c>
      <c r="M5487" s="104" t="s">
        <v>516</v>
      </c>
      <c r="N5487" s="104"/>
      <c r="O5487" s="106" t="str">
        <f>A5488</f>
        <v>17893</v>
      </c>
      <c r="P5487" s="111" t="s">
        <v>1877</v>
      </c>
      <c r="Q5487" s="153" t="s">
        <v>307</v>
      </c>
      <c r="R5487" s="153" t="s">
        <v>308</v>
      </c>
      <c r="S5487" s="153">
        <v>4.1666666666666657E-2</v>
      </c>
      <c r="T5487" s="153">
        <v>0.2951388888888889</v>
      </c>
      <c r="U5487" s="153">
        <v>0.33680555555555558</v>
      </c>
      <c r="V5487" s="153">
        <f>IF(ISBLANK(T5487),"",Tabella2[[#This Row],[ACT STOP]]-Tabella2[[#This Row],[ACT START]])</f>
        <v>4.1666666666666685E-2</v>
      </c>
      <c r="W5487" s="104" t="s">
        <v>92</v>
      </c>
      <c r="X5487" s="104" t="s">
        <v>91</v>
      </c>
      <c r="Y5487" s="110"/>
      <c r="Z5487" s="106"/>
      <c r="AA5487" s="104"/>
      <c r="AB5487" s="107"/>
      <c r="AC5487" s="72">
        <v>1</v>
      </c>
      <c r="AH5487" s="70"/>
      <c r="AI5487" s="70"/>
      <c r="AJ5487">
        <v>0</v>
      </c>
      <c r="AL5487" s="70"/>
      <c r="BM5487" s="135">
        <v>0.2951388888888889</v>
      </c>
      <c r="BN5487" s="136">
        <v>0.33680555555555558</v>
      </c>
      <c r="BO5487" s="101"/>
      <c r="BR5487" s="109" t="str">
        <f t="shared" si="85"/>
        <v>SH-25-5476</v>
      </c>
      <c r="BS5487" s="109" t="s">
        <v>339</v>
      </c>
      <c r="BT5487" t="s">
        <v>92</v>
      </c>
      <c r="BU5487" t="s">
        <v>11348</v>
      </c>
    </row>
    <row r="5488" spans="1:73" hidden="1">
      <c r="A5488" s="103" t="s">
        <v>11349</v>
      </c>
      <c r="B5488" s="102">
        <v>45926</v>
      </c>
      <c r="C5488" s="104">
        <f>_xlfn.ISOWEEKNUM(Tabella2[[#This Row],[Date]])</f>
        <v>39</v>
      </c>
      <c r="D5488" s="104" t="s">
        <v>817</v>
      </c>
      <c r="E5488" s="104" t="s">
        <v>284</v>
      </c>
      <c r="F5488" s="104">
        <v>75</v>
      </c>
      <c r="G5488" s="104" t="s">
        <v>257</v>
      </c>
      <c r="H5488" s="105">
        <v>13</v>
      </c>
      <c r="I5488" s="104"/>
      <c r="J5488" s="104" t="s">
        <v>258</v>
      </c>
      <c r="K5488" s="104" t="s">
        <v>78</v>
      </c>
      <c r="L5488" s="104" t="s">
        <v>299</v>
      </c>
      <c r="M5488" s="104" t="s">
        <v>516</v>
      </c>
      <c r="N5488" s="104"/>
      <c r="O5488" s="106" t="str">
        <f>A5487</f>
        <v>17892</v>
      </c>
      <c r="P5488" s="111" t="s">
        <v>1877</v>
      </c>
      <c r="Q5488" s="153">
        <v>0.2951388888888889</v>
      </c>
      <c r="R5488" s="153">
        <v>0.33680555555555558</v>
      </c>
      <c r="S5488" s="153">
        <v>4.1666666666666657E-2</v>
      </c>
      <c r="T5488" s="153">
        <v>0.2951388888888889</v>
      </c>
      <c r="U5488" s="153">
        <v>0.33680555555555558</v>
      </c>
      <c r="V5488" s="153">
        <f>IF(ISBLANK(T5488),"",Tabella2[[#This Row],[ACT STOP]]-Tabella2[[#This Row],[ACT START]])</f>
        <v>4.1666666666666685E-2</v>
      </c>
      <c r="W5488" s="104" t="s">
        <v>92</v>
      </c>
      <c r="X5488" s="104" t="s">
        <v>91</v>
      </c>
      <c r="Y5488" s="110"/>
      <c r="Z5488" s="106"/>
      <c r="AA5488" s="104"/>
      <c r="AB5488" s="107"/>
      <c r="AC5488" s="72">
        <v>1</v>
      </c>
      <c r="AH5488" s="70"/>
      <c r="AI5488" s="70"/>
      <c r="AJ5488">
        <v>0</v>
      </c>
      <c r="AL5488" s="70"/>
      <c r="BM5488" s="135">
        <v>0.2951388888888889</v>
      </c>
      <c r="BN5488" s="136">
        <v>0.33680555555555558</v>
      </c>
      <c r="BO5488" s="101"/>
      <c r="BR5488" s="109" t="str">
        <f t="shared" si="85"/>
        <v>SH-25-5477</v>
      </c>
      <c r="BS5488" s="109" t="s">
        <v>427</v>
      </c>
      <c r="BT5488" t="s">
        <v>92</v>
      </c>
      <c r="BU5488" t="s">
        <v>11350</v>
      </c>
    </row>
    <row r="5489" spans="1:73" hidden="1">
      <c r="A5489" s="103" t="s">
        <v>11351</v>
      </c>
      <c r="B5489" s="102">
        <v>45926</v>
      </c>
      <c r="C5489" s="104">
        <f>_xlfn.ISOWEEKNUM(Tabella2[[#This Row],[Date]])</f>
        <v>39</v>
      </c>
      <c r="D5489" s="104" t="s">
        <v>751</v>
      </c>
      <c r="E5489" s="104" t="s">
        <v>256</v>
      </c>
      <c r="F5489" s="104">
        <v>78</v>
      </c>
      <c r="G5489" s="104" t="s">
        <v>257</v>
      </c>
      <c r="H5489" s="105">
        <v>12</v>
      </c>
      <c r="I5489" s="104" t="s">
        <v>258</v>
      </c>
      <c r="J5489" s="104"/>
      <c r="K5489" s="104" t="s">
        <v>83</v>
      </c>
      <c r="L5489" s="104" t="s">
        <v>299</v>
      </c>
      <c r="M5489" s="104" t="s">
        <v>276</v>
      </c>
      <c r="N5489" s="104"/>
      <c r="O5489" s="106" t="str">
        <f>A5490</f>
        <v>17895</v>
      </c>
      <c r="P5489" s="111" t="s">
        <v>2205</v>
      </c>
      <c r="Q5489" s="153" t="s">
        <v>307</v>
      </c>
      <c r="R5489" s="153" t="s">
        <v>308</v>
      </c>
      <c r="S5489" s="153">
        <v>4.1666666666666657E-2</v>
      </c>
      <c r="T5489" s="153">
        <v>0.29166666666666669</v>
      </c>
      <c r="U5489" s="153">
        <v>0.33333333333333331</v>
      </c>
      <c r="V5489" s="153">
        <f>IF(ISBLANK(T5489),"",Tabella2[[#This Row],[ACT STOP]]-Tabella2[[#This Row],[ACT START]])</f>
        <v>4.166666666666663E-2</v>
      </c>
      <c r="W5489" s="104" t="s">
        <v>92</v>
      </c>
      <c r="X5489" s="104" t="s">
        <v>91</v>
      </c>
      <c r="Y5489" s="110"/>
      <c r="Z5489" s="106"/>
      <c r="AA5489" s="104"/>
      <c r="AB5489" s="107"/>
      <c r="AC5489" s="72">
        <v>1</v>
      </c>
      <c r="AH5489" s="70"/>
      <c r="AI5489" s="70"/>
      <c r="AJ5489">
        <v>0</v>
      </c>
      <c r="AL5489" s="70"/>
      <c r="BL5489" t="s">
        <v>11352</v>
      </c>
      <c r="BM5489" s="135">
        <v>0.29166666666666669</v>
      </c>
      <c r="BN5489" s="136">
        <v>0.33333333333333331</v>
      </c>
      <c r="BO5489" s="101"/>
      <c r="BR5489" s="109" t="str">
        <f t="shared" si="85"/>
        <v>SH-25-5478</v>
      </c>
      <c r="BS5489" s="109" t="s">
        <v>266</v>
      </c>
      <c r="BT5489" t="s">
        <v>92</v>
      </c>
      <c r="BU5489" t="s">
        <v>11308</v>
      </c>
    </row>
    <row r="5490" spans="1:73" hidden="1">
      <c r="A5490" s="103" t="s">
        <v>11353</v>
      </c>
      <c r="B5490" s="102">
        <v>45926</v>
      </c>
      <c r="C5490" s="104">
        <f>_xlfn.ISOWEEKNUM(Tabella2[[#This Row],[Date]])</f>
        <v>39</v>
      </c>
      <c r="D5490" s="104" t="s">
        <v>195</v>
      </c>
      <c r="E5490" s="104" t="s">
        <v>298</v>
      </c>
      <c r="F5490" s="104"/>
      <c r="G5490" s="104" t="s">
        <v>284</v>
      </c>
      <c r="H5490" s="105">
        <v>50</v>
      </c>
      <c r="I5490" s="104"/>
      <c r="J5490" s="104" t="s">
        <v>258</v>
      </c>
      <c r="K5490" s="104" t="s">
        <v>80</v>
      </c>
      <c r="L5490" s="104" t="s">
        <v>299</v>
      </c>
      <c r="M5490" s="104" t="s">
        <v>276</v>
      </c>
      <c r="N5490" s="104"/>
      <c r="O5490" s="106" t="str">
        <f>A5489</f>
        <v>17894</v>
      </c>
      <c r="P5490" s="111" t="s">
        <v>300</v>
      </c>
      <c r="Q5490" s="153">
        <v>0.2951388888888889</v>
      </c>
      <c r="R5490" s="153">
        <v>0.33680555555555558</v>
      </c>
      <c r="S5490" s="153">
        <v>4.1666666666666657E-2</v>
      </c>
      <c r="T5490" s="153">
        <v>0.2951388888888889</v>
      </c>
      <c r="U5490" s="153">
        <v>0.33680555555555558</v>
      </c>
      <c r="V5490" s="153">
        <f>IF(ISBLANK(T5490),"",Tabella2[[#This Row],[ACT STOP]]-Tabella2[[#This Row],[ACT START]])</f>
        <v>4.1666666666666685E-2</v>
      </c>
      <c r="W5490" s="104" t="s">
        <v>122</v>
      </c>
      <c r="X5490" s="104" t="s">
        <v>91</v>
      </c>
      <c r="Y5490" s="110"/>
      <c r="Z5490" s="106"/>
      <c r="AA5490" s="104"/>
      <c r="AB5490" s="107"/>
      <c r="AC5490" s="72">
        <v>1</v>
      </c>
      <c r="AH5490" s="70"/>
      <c r="AI5490" s="70"/>
      <c r="AJ5490">
        <v>0</v>
      </c>
      <c r="AL5490" s="70"/>
      <c r="BM5490" s="135">
        <v>0.29166666666666669</v>
      </c>
      <c r="BN5490" s="136">
        <v>0.33333333333333331</v>
      </c>
      <c r="BO5490" s="101"/>
      <c r="BR5490" s="109" t="str">
        <f t="shared" si="85"/>
        <v>SH-25-5479</v>
      </c>
      <c r="BS5490" s="109" t="s">
        <v>1763</v>
      </c>
      <c r="BT5490" t="s">
        <v>122</v>
      </c>
      <c r="BU5490" t="s">
        <v>302</v>
      </c>
    </row>
    <row r="5491" spans="1:73" hidden="1">
      <c r="A5491" s="103" t="s">
        <v>11354</v>
      </c>
      <c r="B5491" s="102">
        <v>45926</v>
      </c>
      <c r="C5491" s="104">
        <f>_xlfn.ISOWEEKNUM(Tabella2[[#This Row],[Date]])</f>
        <v>39</v>
      </c>
      <c r="D5491" s="104" t="s">
        <v>6766</v>
      </c>
      <c r="E5491" s="104" t="s">
        <v>284</v>
      </c>
      <c r="F5491" s="104">
        <v>77</v>
      </c>
      <c r="G5491" s="104" t="s">
        <v>257</v>
      </c>
      <c r="H5491" s="105">
        <v>9</v>
      </c>
      <c r="I5491" s="104"/>
      <c r="J5491" s="104" t="s">
        <v>258</v>
      </c>
      <c r="K5491" s="104" t="s">
        <v>75</v>
      </c>
      <c r="L5491" s="104" t="s">
        <v>299</v>
      </c>
      <c r="M5491" s="104" t="s">
        <v>516</v>
      </c>
      <c r="N5491" s="104"/>
      <c r="O5491" s="106" t="str">
        <f>A5492</f>
        <v>17897</v>
      </c>
      <c r="P5491" s="111" t="s">
        <v>1877</v>
      </c>
      <c r="Q5491" s="153" t="s">
        <v>307</v>
      </c>
      <c r="R5491" s="153" t="s">
        <v>308</v>
      </c>
      <c r="S5491" s="153">
        <v>4.1666666666666657E-2</v>
      </c>
      <c r="T5491" s="153">
        <v>0.2986111111111111</v>
      </c>
      <c r="U5491" s="153">
        <v>0.33680555555555558</v>
      </c>
      <c r="V5491" s="153">
        <f>IF(ISBLANK(T5491),"",Tabella2[[#This Row],[ACT STOP]]-Tabella2[[#This Row],[ACT START]])</f>
        <v>3.8194444444444475E-2</v>
      </c>
      <c r="W5491" s="104" t="s">
        <v>92</v>
      </c>
      <c r="X5491" s="104" t="s">
        <v>91</v>
      </c>
      <c r="Y5491" s="110" t="s">
        <v>11355</v>
      </c>
      <c r="Z5491" s="106"/>
      <c r="AA5491" s="104"/>
      <c r="AB5491" s="107"/>
      <c r="AC5491" s="72">
        <v>1</v>
      </c>
      <c r="AH5491" s="70"/>
      <c r="AI5491" s="70"/>
      <c r="AJ5491">
        <v>0</v>
      </c>
      <c r="AL5491" s="70"/>
      <c r="BM5491" s="135">
        <v>0.2986111111111111</v>
      </c>
      <c r="BN5491" s="136">
        <v>0.33680555555555558</v>
      </c>
      <c r="BO5491" s="101"/>
      <c r="BR5491" s="109" t="str">
        <f t="shared" si="85"/>
        <v>SH-25-5480</v>
      </c>
      <c r="BS5491" s="109" t="s">
        <v>318</v>
      </c>
      <c r="BT5491" t="s">
        <v>92</v>
      </c>
      <c r="BU5491" t="s">
        <v>11356</v>
      </c>
    </row>
    <row r="5492" spans="1:73" hidden="1">
      <c r="A5492" s="103" t="s">
        <v>11357</v>
      </c>
      <c r="B5492" s="102">
        <v>45926</v>
      </c>
      <c r="C5492" s="104">
        <f>_xlfn.ISOWEEKNUM(Tabella2[[#This Row],[Date]])</f>
        <v>39</v>
      </c>
      <c r="D5492" s="104" t="s">
        <v>6766</v>
      </c>
      <c r="E5492" s="104" t="s">
        <v>284</v>
      </c>
      <c r="F5492" s="104">
        <v>79</v>
      </c>
      <c r="G5492" s="104" t="s">
        <v>257</v>
      </c>
      <c r="H5492" s="105">
        <v>1</v>
      </c>
      <c r="I5492" s="104"/>
      <c r="J5492" s="104" t="s">
        <v>258</v>
      </c>
      <c r="K5492" s="104" t="s">
        <v>77</v>
      </c>
      <c r="L5492" s="104" t="s">
        <v>299</v>
      </c>
      <c r="M5492" s="104" t="s">
        <v>516</v>
      </c>
      <c r="N5492" s="104"/>
      <c r="O5492" s="106" t="str">
        <f>A5491</f>
        <v>17896</v>
      </c>
      <c r="P5492" s="111" t="s">
        <v>1877</v>
      </c>
      <c r="Q5492" s="153">
        <v>0.2951388888888889</v>
      </c>
      <c r="R5492" s="153">
        <v>0.33680555555555558</v>
      </c>
      <c r="S5492" s="153">
        <v>4.1666666666666657E-2</v>
      </c>
      <c r="T5492" s="153">
        <v>0.2986111111111111</v>
      </c>
      <c r="U5492" s="153">
        <v>0.33680555555555558</v>
      </c>
      <c r="V5492" s="153">
        <f>IF(ISBLANK(T5492),"",Tabella2[[#This Row],[ACT STOP]]-Tabella2[[#This Row],[ACT START]])</f>
        <v>3.8194444444444475E-2</v>
      </c>
      <c r="W5492" s="104" t="s">
        <v>92</v>
      </c>
      <c r="X5492" s="104" t="s">
        <v>91</v>
      </c>
      <c r="Y5492" s="110" t="s">
        <v>11358</v>
      </c>
      <c r="Z5492" s="106"/>
      <c r="AA5492" s="104"/>
      <c r="AB5492" s="107"/>
      <c r="AC5492" s="72">
        <v>1</v>
      </c>
      <c r="AH5492" s="70"/>
      <c r="AI5492" s="70"/>
      <c r="AJ5492">
        <v>0</v>
      </c>
      <c r="AL5492" s="70"/>
      <c r="BM5492" s="135">
        <v>0.2986111111111111</v>
      </c>
      <c r="BN5492" s="136">
        <v>0.33680555555555558</v>
      </c>
      <c r="BO5492" s="101"/>
      <c r="BR5492" s="109" t="str">
        <f t="shared" si="85"/>
        <v>SH-25-5481</v>
      </c>
      <c r="BS5492" s="109" t="s">
        <v>332</v>
      </c>
      <c r="BT5492" t="s">
        <v>92</v>
      </c>
      <c r="BU5492" t="s">
        <v>11359</v>
      </c>
    </row>
    <row r="5493" spans="1:73" hidden="1">
      <c r="A5493" s="103" t="s">
        <v>11360</v>
      </c>
      <c r="B5493" s="102">
        <v>45926</v>
      </c>
      <c r="C5493" s="104">
        <f>_xlfn.ISOWEEKNUM(Tabella2[[#This Row],[Date]])</f>
        <v>39</v>
      </c>
      <c r="D5493" s="104" t="s">
        <v>6396</v>
      </c>
      <c r="E5493" s="104" t="s">
        <v>256</v>
      </c>
      <c r="F5493" s="104">
        <v>73</v>
      </c>
      <c r="G5493" s="104" t="s">
        <v>257</v>
      </c>
      <c r="H5493" s="105">
        <v>32</v>
      </c>
      <c r="I5493" s="104"/>
      <c r="J5493" s="104" t="s">
        <v>258</v>
      </c>
      <c r="K5493" s="104" t="s">
        <v>83</v>
      </c>
      <c r="L5493" s="104" t="s">
        <v>299</v>
      </c>
      <c r="M5493" s="104" t="s">
        <v>328</v>
      </c>
      <c r="N5493" s="104"/>
      <c r="O5493" s="106" t="str">
        <f>A5494</f>
        <v>17899</v>
      </c>
      <c r="P5493" s="111" t="s">
        <v>2641</v>
      </c>
      <c r="Q5493" s="153" t="s">
        <v>330</v>
      </c>
      <c r="R5493" s="153" t="s">
        <v>331</v>
      </c>
      <c r="S5493" s="153">
        <v>4.1666666666666657E-2</v>
      </c>
      <c r="T5493" s="153" t="s">
        <v>330</v>
      </c>
      <c r="U5493" s="153" t="s">
        <v>331</v>
      </c>
      <c r="V5493" s="153">
        <f>IF(ISBLANK(T5493),"",Tabella2[[#This Row],[ACT STOP]]-Tabella2[[#This Row],[ACT START]])</f>
        <v>4.1666666666666685E-2</v>
      </c>
      <c r="W5493" s="104" t="s">
        <v>92</v>
      </c>
      <c r="X5493" s="104" t="s">
        <v>91</v>
      </c>
      <c r="Y5493" s="110"/>
      <c r="Z5493" s="106"/>
      <c r="AA5493" s="104"/>
      <c r="AB5493" s="107"/>
      <c r="AC5493" s="72">
        <v>1</v>
      </c>
      <c r="AH5493" s="70"/>
      <c r="AI5493" s="70"/>
      <c r="AJ5493">
        <v>0</v>
      </c>
      <c r="AL5493" s="70"/>
      <c r="BM5493" s="135" t="s">
        <v>330</v>
      </c>
      <c r="BN5493" s="136" t="s">
        <v>331</v>
      </c>
      <c r="BO5493" s="101"/>
      <c r="BR5493" s="109" t="str">
        <f t="shared" si="85"/>
        <v>SH-25-5482</v>
      </c>
      <c r="BS5493" s="109" t="s">
        <v>356</v>
      </c>
      <c r="BT5493" t="s">
        <v>92</v>
      </c>
      <c r="BU5493" t="s">
        <v>11290</v>
      </c>
    </row>
    <row r="5494" spans="1:73" hidden="1">
      <c r="A5494" s="103" t="s">
        <v>11361</v>
      </c>
      <c r="B5494" s="102">
        <v>45926</v>
      </c>
      <c r="C5494" s="104">
        <f>_xlfn.ISOWEEKNUM(Tabella2[[#This Row],[Date]])</f>
        <v>39</v>
      </c>
      <c r="D5494" s="104" t="s">
        <v>195</v>
      </c>
      <c r="E5494" s="104" t="s">
        <v>298</v>
      </c>
      <c r="F5494" s="104"/>
      <c r="G5494" s="104" t="s">
        <v>257</v>
      </c>
      <c r="H5494" s="105">
        <v>17</v>
      </c>
      <c r="I5494" s="104"/>
      <c r="J5494" s="104" t="s">
        <v>258</v>
      </c>
      <c r="K5494" s="104" t="s">
        <v>80</v>
      </c>
      <c r="L5494" s="104" t="s">
        <v>299</v>
      </c>
      <c r="M5494" s="104" t="s">
        <v>328</v>
      </c>
      <c r="N5494" s="104"/>
      <c r="O5494" s="106" t="str">
        <f>A5493</f>
        <v>17898</v>
      </c>
      <c r="P5494" s="111" t="s">
        <v>300</v>
      </c>
      <c r="Q5494" s="153">
        <v>0.3576388888888889</v>
      </c>
      <c r="R5494" s="153">
        <v>0.39930555555555558</v>
      </c>
      <c r="S5494" s="153">
        <v>4.1666666666666657E-2</v>
      </c>
      <c r="T5494" s="153">
        <v>0.3576388888888889</v>
      </c>
      <c r="U5494" s="153">
        <v>0.39930555555555558</v>
      </c>
      <c r="V5494" s="153">
        <f>IF(ISBLANK(T5494),"",Tabella2[[#This Row],[ACT STOP]]-Tabella2[[#This Row],[ACT START]])</f>
        <v>4.1666666666666685E-2</v>
      </c>
      <c r="W5494" s="104" t="s">
        <v>122</v>
      </c>
      <c r="X5494" s="104" t="s">
        <v>91</v>
      </c>
      <c r="Y5494" s="110"/>
      <c r="Z5494" s="106"/>
      <c r="AA5494" s="104"/>
      <c r="AB5494" s="107"/>
      <c r="AC5494" s="72">
        <v>1</v>
      </c>
      <c r="AH5494" s="70"/>
      <c r="AI5494" s="70"/>
      <c r="AJ5494">
        <v>0</v>
      </c>
      <c r="AL5494" s="70"/>
      <c r="BM5494" s="135">
        <v>0.3576388888888889</v>
      </c>
      <c r="BN5494" s="136">
        <v>0.39930555555555558</v>
      </c>
      <c r="BO5494" s="101"/>
      <c r="BR5494" s="109" t="str">
        <f t="shared" si="85"/>
        <v>SH-25-5483</v>
      </c>
      <c r="BS5494" s="109" t="s">
        <v>393</v>
      </c>
      <c r="BT5494" t="s">
        <v>122</v>
      </c>
      <c r="BU5494" t="s">
        <v>302</v>
      </c>
    </row>
    <row r="5495" spans="1:73" hidden="1">
      <c r="A5495" s="103" t="s">
        <v>11362</v>
      </c>
      <c r="B5495" s="102">
        <v>45926</v>
      </c>
      <c r="C5495" s="104">
        <f>_xlfn.ISOWEEKNUM(Tabella2[[#This Row],[Date]])</f>
        <v>39</v>
      </c>
      <c r="D5495" s="104" t="s">
        <v>722</v>
      </c>
      <c r="E5495" s="104" t="s">
        <v>327</v>
      </c>
      <c r="F5495" s="104">
        <v>77</v>
      </c>
      <c r="G5495" s="104" t="s">
        <v>257</v>
      </c>
      <c r="H5495" s="105">
        <v>5</v>
      </c>
      <c r="I5495" s="104" t="s">
        <v>258</v>
      </c>
      <c r="J5495" s="104"/>
      <c r="K5495" s="104" t="s">
        <v>79</v>
      </c>
      <c r="L5495" s="104" t="s">
        <v>259</v>
      </c>
      <c r="M5495" s="104" t="s">
        <v>386</v>
      </c>
      <c r="N5495" s="104"/>
      <c r="O5495" s="106"/>
      <c r="P5495" s="111" t="s">
        <v>786</v>
      </c>
      <c r="Q5495" s="153" t="s">
        <v>330</v>
      </c>
      <c r="R5495" s="153" t="s">
        <v>331</v>
      </c>
      <c r="S5495" s="153">
        <v>4.1666666666666657E-2</v>
      </c>
      <c r="T5495" s="153">
        <v>0.3576388888888889</v>
      </c>
      <c r="U5495" s="153">
        <v>0.39930555555555558</v>
      </c>
      <c r="V5495" s="153">
        <f>IF(ISBLANK(T5495),"",Tabella2[[#This Row],[ACT STOP]]-Tabella2[[#This Row],[ACT START]])</f>
        <v>4.1666666666666685E-2</v>
      </c>
      <c r="W5495" s="104" t="s">
        <v>92</v>
      </c>
      <c r="X5495" s="104" t="s">
        <v>91</v>
      </c>
      <c r="Y5495" s="110"/>
      <c r="Z5495" s="106"/>
      <c r="AA5495" s="104"/>
      <c r="AB5495" s="107"/>
      <c r="AC5495" s="72">
        <v>1</v>
      </c>
      <c r="AH5495" s="70"/>
      <c r="AI5495" s="70"/>
      <c r="AJ5495">
        <v>0</v>
      </c>
      <c r="AL5495" s="70"/>
      <c r="BM5495" s="135">
        <v>0.3576388888888889</v>
      </c>
      <c r="BN5495" s="136">
        <v>0.39930555555555558</v>
      </c>
      <c r="BO5495" s="101"/>
      <c r="BR5495" s="109" t="str">
        <f t="shared" si="85"/>
        <v>SH-25-5484</v>
      </c>
      <c r="BS5495" s="109" t="s">
        <v>416</v>
      </c>
      <c r="BT5495" t="s">
        <v>92</v>
      </c>
      <c r="BU5495" t="s">
        <v>11363</v>
      </c>
    </row>
    <row r="5496" spans="1:73" hidden="1">
      <c r="A5496" s="103" t="s">
        <v>11364</v>
      </c>
      <c r="B5496" s="102">
        <v>45926</v>
      </c>
      <c r="C5496" s="104">
        <f>_xlfn.ISOWEEKNUM(Tabella2[[#This Row],[Date]])</f>
        <v>39</v>
      </c>
      <c r="D5496" s="104" t="s">
        <v>722</v>
      </c>
      <c r="E5496" s="104" t="s">
        <v>327</v>
      </c>
      <c r="F5496" s="104">
        <v>79</v>
      </c>
      <c r="G5496" s="104" t="s">
        <v>257</v>
      </c>
      <c r="H5496" s="105">
        <v>14</v>
      </c>
      <c r="I5496" s="104" t="s">
        <v>258</v>
      </c>
      <c r="J5496" s="104"/>
      <c r="K5496" s="104" t="s">
        <v>78</v>
      </c>
      <c r="L5496" s="104" t="s">
        <v>259</v>
      </c>
      <c r="M5496" s="104" t="s">
        <v>386</v>
      </c>
      <c r="N5496" s="104"/>
      <c r="O5496" s="106"/>
      <c r="P5496" s="111" t="s">
        <v>786</v>
      </c>
      <c r="Q5496" s="153" t="s">
        <v>330</v>
      </c>
      <c r="R5496" s="153" t="s">
        <v>331</v>
      </c>
      <c r="S5496" s="153">
        <v>4.1666666666666657E-2</v>
      </c>
      <c r="T5496" s="153">
        <v>0.3576388888888889</v>
      </c>
      <c r="U5496" s="153">
        <v>0.375</v>
      </c>
      <c r="V5496" s="153">
        <f>IF(ISBLANK(T5496),"",Tabella2[[#This Row],[ACT STOP]]-Tabella2[[#This Row],[ACT START]])</f>
        <v>1.7361111111111105E-2</v>
      </c>
      <c r="W5496" s="104" t="s">
        <v>116</v>
      </c>
      <c r="X5496" s="104" t="s">
        <v>113</v>
      </c>
      <c r="Y5496" s="110" t="s">
        <v>11365</v>
      </c>
      <c r="Z5496" s="106"/>
      <c r="AA5496" s="104"/>
      <c r="AB5496" s="107"/>
      <c r="AC5496" s="72">
        <v>0</v>
      </c>
      <c r="AH5496" s="70"/>
      <c r="AI5496" s="70"/>
      <c r="AJ5496">
        <v>0</v>
      </c>
      <c r="AL5496" s="70"/>
      <c r="BL5496" t="s">
        <v>11366</v>
      </c>
      <c r="BM5496" s="135">
        <v>0.3576388888888889</v>
      </c>
      <c r="BN5496" s="136">
        <v>0.375</v>
      </c>
      <c r="BO5496" s="101"/>
      <c r="BR5496" s="109" t="str">
        <f t="shared" si="85"/>
        <v>SH-25-5485</v>
      </c>
      <c r="BS5496" s="109" t="s">
        <v>372</v>
      </c>
      <c r="BT5496" t="s">
        <v>100</v>
      </c>
      <c r="BU5496" t="s">
        <v>11367</v>
      </c>
    </row>
    <row r="5497" spans="1:73" hidden="1">
      <c r="A5497" s="103" t="s">
        <v>11368</v>
      </c>
      <c r="B5497" s="102">
        <v>45926</v>
      </c>
      <c r="C5497" s="104">
        <f>_xlfn.ISOWEEKNUM(Tabella2[[#This Row],[Date]])</f>
        <v>39</v>
      </c>
      <c r="D5497" s="104" t="s">
        <v>722</v>
      </c>
      <c r="E5497" s="104" t="s">
        <v>327</v>
      </c>
      <c r="F5497" s="104">
        <v>76</v>
      </c>
      <c r="G5497" s="104" t="s">
        <v>257</v>
      </c>
      <c r="H5497" s="105">
        <v>2</v>
      </c>
      <c r="I5497" s="104" t="s">
        <v>258</v>
      </c>
      <c r="J5497" s="104"/>
      <c r="K5497" s="104" t="s">
        <v>81</v>
      </c>
      <c r="L5497" s="104" t="s">
        <v>259</v>
      </c>
      <c r="M5497" s="104" t="s">
        <v>386</v>
      </c>
      <c r="N5497" s="104"/>
      <c r="O5497" s="106"/>
      <c r="P5497" s="111" t="s">
        <v>786</v>
      </c>
      <c r="Q5497" s="153" t="s">
        <v>330</v>
      </c>
      <c r="R5497" s="153" t="s">
        <v>331</v>
      </c>
      <c r="S5497" s="153">
        <v>4.1666666666666657E-2</v>
      </c>
      <c r="T5497" s="153" t="s">
        <v>330</v>
      </c>
      <c r="U5497" s="153" t="s">
        <v>331</v>
      </c>
      <c r="V5497" s="153">
        <f>IF(ISBLANK(T5497),"",Tabella2[[#This Row],[ACT STOP]]-Tabella2[[#This Row],[ACT START]])</f>
        <v>4.1666666666666685E-2</v>
      </c>
      <c r="W5497" s="104" t="s">
        <v>92</v>
      </c>
      <c r="X5497" s="104" t="s">
        <v>91</v>
      </c>
      <c r="Y5497" s="110"/>
      <c r="Z5497" s="106"/>
      <c r="AA5497" s="104"/>
      <c r="AB5497" s="107"/>
      <c r="AC5497" s="72">
        <v>1</v>
      </c>
      <c r="AH5497" s="70"/>
      <c r="AI5497" s="70"/>
      <c r="AJ5497">
        <v>0</v>
      </c>
      <c r="AL5497" s="70"/>
      <c r="BM5497" s="135" t="s">
        <v>330</v>
      </c>
      <c r="BN5497" s="136" t="s">
        <v>331</v>
      </c>
      <c r="BO5497" s="101"/>
      <c r="BR5497" s="109" t="str">
        <f t="shared" si="85"/>
        <v>SH-25-5486</v>
      </c>
      <c r="BS5497" s="109" t="s">
        <v>368</v>
      </c>
      <c r="BT5497" t="s">
        <v>92</v>
      </c>
      <c r="BU5497" t="s">
        <v>11369</v>
      </c>
    </row>
    <row r="5498" spans="1:73" hidden="1">
      <c r="A5498" s="103" t="s">
        <v>11370</v>
      </c>
      <c r="B5498" s="102">
        <v>45926</v>
      </c>
      <c r="C5498" s="104">
        <f>_xlfn.ISOWEEKNUM(Tabella2[[#This Row],[Date]])</f>
        <v>39</v>
      </c>
      <c r="D5498" s="104" t="s">
        <v>6396</v>
      </c>
      <c r="E5498" s="104" t="s">
        <v>256</v>
      </c>
      <c r="F5498" s="104">
        <v>72</v>
      </c>
      <c r="G5498" s="104" t="s">
        <v>257</v>
      </c>
      <c r="H5498" s="105">
        <v>10</v>
      </c>
      <c r="I5498" s="104"/>
      <c r="J5498" s="104" t="s">
        <v>258</v>
      </c>
      <c r="K5498" s="104" t="s">
        <v>77</v>
      </c>
      <c r="L5498" s="104" t="s">
        <v>259</v>
      </c>
      <c r="M5498" s="104" t="s">
        <v>328</v>
      </c>
      <c r="N5498" s="104"/>
      <c r="O5498" s="106"/>
      <c r="P5498" s="111" t="s">
        <v>1895</v>
      </c>
      <c r="Q5498" s="153" t="s">
        <v>330</v>
      </c>
      <c r="R5498" s="153" t="s">
        <v>331</v>
      </c>
      <c r="S5498" s="153">
        <v>4.1666666666666657E-2</v>
      </c>
      <c r="T5498" s="153" t="s">
        <v>330</v>
      </c>
      <c r="U5498" s="153" t="s">
        <v>331</v>
      </c>
      <c r="V5498" s="153">
        <f>IF(ISBLANK(T5498),"",Tabella2[[#This Row],[ACT STOP]]-Tabella2[[#This Row],[ACT START]])</f>
        <v>4.1666666666666685E-2</v>
      </c>
      <c r="W5498" s="104" t="s">
        <v>92</v>
      </c>
      <c r="X5498" s="104" t="s">
        <v>91</v>
      </c>
      <c r="Y5498" s="110"/>
      <c r="Z5498" s="106"/>
      <c r="AA5498" s="104"/>
      <c r="AB5498" s="107"/>
      <c r="AC5498" s="72">
        <v>1</v>
      </c>
      <c r="AH5498" s="70"/>
      <c r="AI5498" s="70"/>
      <c r="AJ5498">
        <v>0</v>
      </c>
      <c r="AL5498" s="70"/>
      <c r="BL5498" t="s">
        <v>11371</v>
      </c>
      <c r="BM5498" s="135" t="s">
        <v>330</v>
      </c>
      <c r="BN5498" s="136" t="s">
        <v>331</v>
      </c>
      <c r="BO5498" s="101"/>
      <c r="BR5498" s="109" t="str">
        <f t="shared" si="85"/>
        <v>SH-25-5487</v>
      </c>
      <c r="BS5498" s="109" t="s">
        <v>552</v>
      </c>
      <c r="BT5498" t="s">
        <v>92</v>
      </c>
      <c r="BU5498" t="s">
        <v>11372</v>
      </c>
    </row>
    <row r="5499" spans="1:73" hidden="1">
      <c r="A5499" s="103" t="s">
        <v>11373</v>
      </c>
      <c r="B5499" s="102">
        <v>45926</v>
      </c>
      <c r="C5499" s="104">
        <f>_xlfn.ISOWEEKNUM(Tabella2[[#This Row],[Date]])</f>
        <v>39</v>
      </c>
      <c r="D5499" s="104" t="s">
        <v>255</v>
      </c>
      <c r="E5499" s="104" t="s">
        <v>256</v>
      </c>
      <c r="F5499" s="104">
        <v>40</v>
      </c>
      <c r="G5499" s="104" t="s">
        <v>257</v>
      </c>
      <c r="H5499" s="105">
        <v>12</v>
      </c>
      <c r="I5499" s="104" t="s">
        <v>258</v>
      </c>
      <c r="J5499" s="104"/>
      <c r="K5499" s="104" t="s">
        <v>79</v>
      </c>
      <c r="L5499" s="104" t="s">
        <v>299</v>
      </c>
      <c r="M5499" s="104" t="s">
        <v>276</v>
      </c>
      <c r="N5499" s="104"/>
      <c r="O5499" s="106" t="str">
        <f>A5500</f>
        <v>17905</v>
      </c>
      <c r="P5499" s="111" t="s">
        <v>2648</v>
      </c>
      <c r="Q5499" s="153" t="s">
        <v>336</v>
      </c>
      <c r="R5499" s="153" t="s">
        <v>337</v>
      </c>
      <c r="S5499" s="153">
        <v>4.1666666666666657E-2</v>
      </c>
      <c r="T5499" s="153">
        <v>0.4201388888888889</v>
      </c>
      <c r="U5499" s="153">
        <v>0.46180555555555558</v>
      </c>
      <c r="V5499" s="153">
        <f>IF(ISBLANK(T5499),"",Tabella2[[#This Row],[ACT STOP]]-Tabella2[[#This Row],[ACT START]])</f>
        <v>4.1666666666666685E-2</v>
      </c>
      <c r="W5499" s="104" t="s">
        <v>92</v>
      </c>
      <c r="X5499" s="104" t="s">
        <v>91</v>
      </c>
      <c r="Y5499" s="110"/>
      <c r="Z5499" s="106"/>
      <c r="AA5499" s="104"/>
      <c r="AB5499" s="107"/>
      <c r="AC5499" s="72">
        <v>1</v>
      </c>
      <c r="AH5499" s="70"/>
      <c r="AI5499" s="70"/>
      <c r="AJ5499">
        <v>0</v>
      </c>
      <c r="AL5499" s="70"/>
      <c r="BM5499" s="135">
        <v>0.4201388888888889</v>
      </c>
      <c r="BN5499" s="136">
        <v>0.46180555555555558</v>
      </c>
      <c r="BO5499" s="101"/>
      <c r="BR5499" s="109" t="str">
        <f t="shared" si="85"/>
        <v>SH-25-5488</v>
      </c>
      <c r="BS5499" s="109" t="s">
        <v>266</v>
      </c>
      <c r="BT5499" t="s">
        <v>92</v>
      </c>
      <c r="BU5499" t="s">
        <v>11374</v>
      </c>
    </row>
    <row r="5500" spans="1:73" hidden="1">
      <c r="A5500" s="103" t="s">
        <v>11375</v>
      </c>
      <c r="B5500" s="102">
        <v>45926</v>
      </c>
      <c r="C5500" s="104">
        <f>_xlfn.ISOWEEKNUM(Tabella2[[#This Row],[Date]])</f>
        <v>39</v>
      </c>
      <c r="D5500" s="104" t="s">
        <v>195</v>
      </c>
      <c r="E5500" s="104" t="s">
        <v>298</v>
      </c>
      <c r="F5500" s="104"/>
      <c r="G5500" s="104" t="s">
        <v>284</v>
      </c>
      <c r="H5500" s="105">
        <v>50</v>
      </c>
      <c r="I5500" s="104"/>
      <c r="J5500" s="104" t="s">
        <v>258</v>
      </c>
      <c r="K5500" s="104" t="s">
        <v>78</v>
      </c>
      <c r="L5500" s="104" t="s">
        <v>299</v>
      </c>
      <c r="M5500" s="104" t="s">
        <v>276</v>
      </c>
      <c r="N5500" s="104"/>
      <c r="O5500" s="106" t="str">
        <f>A5499</f>
        <v>17904</v>
      </c>
      <c r="P5500" s="111" t="s">
        <v>300</v>
      </c>
      <c r="Q5500" s="153">
        <v>0.4201388888888889</v>
      </c>
      <c r="R5500" s="153">
        <v>0.46180555555555558</v>
      </c>
      <c r="S5500" s="153">
        <v>4.1666666666666657E-2</v>
      </c>
      <c r="T5500" s="153">
        <v>0.4201388888888889</v>
      </c>
      <c r="U5500" s="153">
        <v>0.46180555555555558</v>
      </c>
      <c r="V5500" s="153">
        <f>IF(ISBLANK(T5500),"",Tabella2[[#This Row],[ACT STOP]]-Tabella2[[#This Row],[ACT START]])</f>
        <v>4.1666666666666685E-2</v>
      </c>
      <c r="W5500" s="104" t="s">
        <v>122</v>
      </c>
      <c r="X5500" s="104" t="s">
        <v>91</v>
      </c>
      <c r="Y5500" s="110"/>
      <c r="Z5500" s="106"/>
      <c r="AA5500" s="104"/>
      <c r="AB5500" s="107"/>
      <c r="AC5500" s="72">
        <v>1</v>
      </c>
      <c r="AH5500" s="70"/>
      <c r="AI5500" s="70"/>
      <c r="AJ5500">
        <v>0</v>
      </c>
      <c r="AL5500" s="70"/>
      <c r="BM5500" s="135">
        <v>0.4201388888888889</v>
      </c>
      <c r="BN5500" s="136">
        <v>0.46180555555555558</v>
      </c>
      <c r="BO5500" s="101"/>
      <c r="BR5500" s="109" t="str">
        <f t="shared" si="85"/>
        <v>SH-25-5489</v>
      </c>
      <c r="BS5500" s="109" t="s">
        <v>1763</v>
      </c>
      <c r="BT5500" t="s">
        <v>122</v>
      </c>
      <c r="BU5500" t="s">
        <v>302</v>
      </c>
    </row>
    <row r="5501" spans="1:73" hidden="1">
      <c r="A5501" s="103" t="s">
        <v>11376</v>
      </c>
      <c r="B5501" s="102">
        <v>45926</v>
      </c>
      <c r="C5501" s="104">
        <f>_xlfn.ISOWEEKNUM(Tabella2[[#This Row],[Date]])</f>
        <v>39</v>
      </c>
      <c r="D5501" s="104" t="s">
        <v>722</v>
      </c>
      <c r="E5501" s="104" t="s">
        <v>327</v>
      </c>
      <c r="F5501" s="104">
        <v>82</v>
      </c>
      <c r="G5501" s="104" t="s">
        <v>284</v>
      </c>
      <c r="H5501" s="105">
        <v>9</v>
      </c>
      <c r="I5501" s="104" t="s">
        <v>258</v>
      </c>
      <c r="J5501" s="104"/>
      <c r="K5501" s="104" t="s">
        <v>83</v>
      </c>
      <c r="L5501" s="104" t="s">
        <v>259</v>
      </c>
      <c r="M5501" s="104" t="s">
        <v>386</v>
      </c>
      <c r="N5501" s="104"/>
      <c r="O5501" s="106"/>
      <c r="P5501" s="111" t="s">
        <v>786</v>
      </c>
      <c r="Q5501" s="153" t="s">
        <v>336</v>
      </c>
      <c r="R5501" s="153" t="s">
        <v>337</v>
      </c>
      <c r="S5501" s="153">
        <v>4.1666666666666657E-2</v>
      </c>
      <c r="T5501" s="153">
        <v>0.4201388888888889</v>
      </c>
      <c r="U5501" s="153">
        <v>0.46180555555555558</v>
      </c>
      <c r="V5501" s="153">
        <f>IF(ISBLANK(T5501),"",Tabella2[[#This Row],[ACT STOP]]-Tabella2[[#This Row],[ACT START]])</f>
        <v>4.1666666666666685E-2</v>
      </c>
      <c r="W5501" s="104" t="s">
        <v>92</v>
      </c>
      <c r="X5501" s="104" t="s">
        <v>91</v>
      </c>
      <c r="Y5501" s="110"/>
      <c r="Z5501" s="106"/>
      <c r="AA5501" s="104"/>
      <c r="AB5501" s="107"/>
      <c r="AC5501" s="72">
        <v>1</v>
      </c>
      <c r="AH5501" s="70"/>
      <c r="AI5501" s="70"/>
      <c r="AJ5501">
        <v>0</v>
      </c>
      <c r="AL5501" s="70"/>
      <c r="BM5501" s="135">
        <v>0.4201388888888889</v>
      </c>
      <c r="BN5501" s="136">
        <v>0.46180555555555558</v>
      </c>
      <c r="BO5501" s="101"/>
      <c r="BR5501" s="109" t="str">
        <f t="shared" si="85"/>
        <v>SH-25-5490</v>
      </c>
      <c r="BS5501" s="109" t="s">
        <v>339</v>
      </c>
      <c r="BT5501" t="s">
        <v>92</v>
      </c>
      <c r="BU5501" t="s">
        <v>11377</v>
      </c>
    </row>
    <row r="5502" spans="1:73" hidden="1">
      <c r="A5502" s="103" t="s">
        <v>11378</v>
      </c>
      <c r="B5502" s="102">
        <v>45926</v>
      </c>
      <c r="C5502" s="104">
        <f>_xlfn.ISOWEEKNUM(Tabella2[[#This Row],[Date]])</f>
        <v>39</v>
      </c>
      <c r="D5502" s="104" t="s">
        <v>9743</v>
      </c>
      <c r="E5502" s="104" t="s">
        <v>256</v>
      </c>
      <c r="F5502" s="104">
        <v>80</v>
      </c>
      <c r="G5502" s="104" t="s">
        <v>257</v>
      </c>
      <c r="H5502" s="105">
        <v>13</v>
      </c>
      <c r="I5502" s="104"/>
      <c r="J5502" s="104" t="s">
        <v>258</v>
      </c>
      <c r="K5502" s="104" t="s">
        <v>77</v>
      </c>
      <c r="L5502" s="104" t="s">
        <v>259</v>
      </c>
      <c r="M5502" s="104" t="s">
        <v>276</v>
      </c>
      <c r="N5502" s="104"/>
      <c r="O5502" s="106"/>
      <c r="P5502" s="111" t="s">
        <v>3000</v>
      </c>
      <c r="Q5502" s="153" t="s">
        <v>336</v>
      </c>
      <c r="R5502" s="153" t="s">
        <v>337</v>
      </c>
      <c r="S5502" s="153">
        <v>4.1666666666666657E-2</v>
      </c>
      <c r="T5502" s="153">
        <v>0.4201388888888889</v>
      </c>
      <c r="U5502" s="153">
        <v>0.46180555555555558</v>
      </c>
      <c r="V5502" s="153">
        <f>IF(ISBLANK(T5502),"",Tabella2[[#This Row],[ACT STOP]]-Tabella2[[#This Row],[ACT START]])</f>
        <v>4.1666666666666685E-2</v>
      </c>
      <c r="W5502" s="104" t="s">
        <v>92</v>
      </c>
      <c r="X5502" s="104" t="s">
        <v>91</v>
      </c>
      <c r="Y5502" s="110"/>
      <c r="Z5502" s="106"/>
      <c r="AA5502" s="104"/>
      <c r="AB5502" s="107"/>
      <c r="AC5502" s="72">
        <v>1</v>
      </c>
      <c r="AH5502" s="70"/>
      <c r="AI5502" s="70"/>
      <c r="AJ5502">
        <v>0</v>
      </c>
      <c r="AL5502" s="70"/>
      <c r="BM5502" s="135">
        <v>0.4201388888888889</v>
      </c>
      <c r="BN5502" s="136">
        <v>0.46180555555555558</v>
      </c>
      <c r="BO5502" s="101"/>
      <c r="BR5502" s="109" t="str">
        <f t="shared" si="85"/>
        <v>SH-25-5491</v>
      </c>
      <c r="BS5502" s="109" t="s">
        <v>427</v>
      </c>
      <c r="BT5502" t="s">
        <v>92</v>
      </c>
      <c r="BU5502" t="s">
        <v>11379</v>
      </c>
    </row>
    <row r="5503" spans="1:73" hidden="1">
      <c r="A5503" s="103" t="s">
        <v>11380</v>
      </c>
      <c r="B5503" s="102">
        <v>45926</v>
      </c>
      <c r="C5503" s="104">
        <f>_xlfn.ISOWEEKNUM(Tabella2[[#This Row],[Date]])</f>
        <v>39</v>
      </c>
      <c r="D5503" s="104" t="s">
        <v>722</v>
      </c>
      <c r="E5503" s="104" t="s">
        <v>327</v>
      </c>
      <c r="F5503" s="104">
        <v>80</v>
      </c>
      <c r="G5503" s="104" t="s">
        <v>257</v>
      </c>
      <c r="H5503" s="105">
        <v>1</v>
      </c>
      <c r="I5503" s="104" t="s">
        <v>258</v>
      </c>
      <c r="J5503" s="104"/>
      <c r="K5503" s="104" t="s">
        <v>81</v>
      </c>
      <c r="L5503" s="104" t="s">
        <v>259</v>
      </c>
      <c r="M5503" s="104" t="s">
        <v>386</v>
      </c>
      <c r="N5503" s="104"/>
      <c r="O5503" s="106"/>
      <c r="P5503" s="111" t="s">
        <v>786</v>
      </c>
      <c r="Q5503" s="153" t="s">
        <v>336</v>
      </c>
      <c r="R5503" s="153" t="s">
        <v>337</v>
      </c>
      <c r="S5503" s="153">
        <v>4.1666666666666657E-2</v>
      </c>
      <c r="T5503" s="153">
        <v>0.4201388888888889</v>
      </c>
      <c r="U5503" s="153">
        <v>0.46180555555555558</v>
      </c>
      <c r="V5503" s="153">
        <f>IF(ISBLANK(T5503),"",Tabella2[[#This Row],[ACT STOP]]-Tabella2[[#This Row],[ACT START]])</f>
        <v>4.1666666666666685E-2</v>
      </c>
      <c r="W5503" s="104" t="s">
        <v>92</v>
      </c>
      <c r="X5503" s="104" t="s">
        <v>91</v>
      </c>
      <c r="Y5503" s="110" t="s">
        <v>11381</v>
      </c>
      <c r="Z5503" s="106"/>
      <c r="AA5503" s="104"/>
      <c r="AB5503" s="107"/>
      <c r="AC5503" s="72">
        <v>1</v>
      </c>
      <c r="AH5503" s="70"/>
      <c r="AI5503" s="70"/>
      <c r="AJ5503">
        <v>0</v>
      </c>
      <c r="AL5503" s="70"/>
      <c r="BM5503" s="135">
        <v>0.4201388888888889</v>
      </c>
      <c r="BN5503" s="136">
        <v>0.46180555555555558</v>
      </c>
      <c r="BO5503" s="101"/>
      <c r="BR5503" s="109" t="str">
        <f t="shared" si="85"/>
        <v>SH-25-5492</v>
      </c>
      <c r="BS5503" s="109" t="s">
        <v>332</v>
      </c>
      <c r="BT5503" t="s">
        <v>92</v>
      </c>
      <c r="BU5503" t="s">
        <v>11382</v>
      </c>
    </row>
    <row r="5504" spans="1:73" hidden="1">
      <c r="A5504" s="103" t="s">
        <v>11383</v>
      </c>
      <c r="B5504" s="102">
        <v>45926</v>
      </c>
      <c r="C5504" s="104">
        <f>_xlfn.ISOWEEKNUM(Tabella2[[#This Row],[Date]])</f>
        <v>39</v>
      </c>
      <c r="D5504" s="104" t="s">
        <v>722</v>
      </c>
      <c r="E5504" s="104" t="s">
        <v>327</v>
      </c>
      <c r="F5504" s="104">
        <v>81</v>
      </c>
      <c r="G5504" s="104" t="s">
        <v>257</v>
      </c>
      <c r="H5504" s="105">
        <v>9</v>
      </c>
      <c r="I5504" s="104" t="s">
        <v>258</v>
      </c>
      <c r="J5504" s="104"/>
      <c r="K5504" s="104" t="s">
        <v>80</v>
      </c>
      <c r="L5504" s="104" t="s">
        <v>259</v>
      </c>
      <c r="M5504" s="104" t="s">
        <v>386</v>
      </c>
      <c r="N5504" s="104"/>
      <c r="O5504" s="106"/>
      <c r="P5504" s="111" t="s">
        <v>786</v>
      </c>
      <c r="Q5504" s="153" t="s">
        <v>336</v>
      </c>
      <c r="R5504" s="153" t="s">
        <v>337</v>
      </c>
      <c r="S5504" s="153">
        <v>4.1666666666666657E-2</v>
      </c>
      <c r="T5504" s="153">
        <v>0.41666666666666669</v>
      </c>
      <c r="U5504" s="153">
        <v>0.45833333333333331</v>
      </c>
      <c r="V5504" s="153">
        <f>IF(ISBLANK(T5504),"",Tabella2[[#This Row],[ACT STOP]]-Tabella2[[#This Row],[ACT START]])</f>
        <v>4.166666666666663E-2</v>
      </c>
      <c r="W5504" s="104" t="s">
        <v>92</v>
      </c>
      <c r="X5504" s="104" t="s">
        <v>91</v>
      </c>
      <c r="Y5504" s="110"/>
      <c r="Z5504" s="106"/>
      <c r="AA5504" s="104"/>
      <c r="AB5504" s="107"/>
      <c r="AC5504" s="72">
        <v>1</v>
      </c>
      <c r="AH5504" s="70"/>
      <c r="AI5504" s="70"/>
      <c r="AJ5504">
        <v>0</v>
      </c>
      <c r="AL5504" s="70"/>
      <c r="BM5504" s="135">
        <v>0.41666666666666669</v>
      </c>
      <c r="BN5504" s="136">
        <v>0.45833333333333331</v>
      </c>
      <c r="BO5504" s="101"/>
      <c r="BR5504" s="109" t="str">
        <f t="shared" si="85"/>
        <v>SH-25-5493</v>
      </c>
      <c r="BS5504" s="109" t="s">
        <v>318</v>
      </c>
      <c r="BT5504" t="s">
        <v>92</v>
      </c>
      <c r="BU5504" t="s">
        <v>11384</v>
      </c>
    </row>
    <row r="5505" spans="1:73" hidden="1">
      <c r="A5505" s="103" t="s">
        <v>11385</v>
      </c>
      <c r="B5505" s="102">
        <v>45929</v>
      </c>
      <c r="C5505" s="104">
        <f>_xlfn.ISOWEEKNUM(Tabella2[[#This Row],[Date]])</f>
        <v>40</v>
      </c>
      <c r="D5505" s="104" t="s">
        <v>6621</v>
      </c>
      <c r="E5505" s="104" t="s">
        <v>284</v>
      </c>
      <c r="F5505" s="104">
        <v>82</v>
      </c>
      <c r="G5505" s="104" t="s">
        <v>257</v>
      </c>
      <c r="H5505" s="105">
        <v>2</v>
      </c>
      <c r="I5505" s="104"/>
      <c r="J5505" s="104" t="s">
        <v>258</v>
      </c>
      <c r="K5505" s="104" t="s">
        <v>79</v>
      </c>
      <c r="L5505" s="104" t="s">
        <v>299</v>
      </c>
      <c r="M5505" s="104" t="s">
        <v>276</v>
      </c>
      <c r="N5505" s="104"/>
      <c r="O5505" s="106" t="str">
        <f>A5506</f>
        <v>17911</v>
      </c>
      <c r="P5505" s="111" t="s">
        <v>2593</v>
      </c>
      <c r="Q5505" s="153" t="s">
        <v>10109</v>
      </c>
      <c r="R5505" s="153" t="s">
        <v>10110</v>
      </c>
      <c r="S5505" s="153">
        <v>4.1666666666666657E-2</v>
      </c>
      <c r="T5505" s="153">
        <v>0.2326388888888889</v>
      </c>
      <c r="U5505" s="153">
        <v>0.27430555555555558</v>
      </c>
      <c r="V5505" s="153">
        <f>IF(ISBLANK(T5505),"",Tabella2[[#This Row],[ACT STOP]]-Tabella2[[#This Row],[ACT START]])</f>
        <v>4.1666666666666685E-2</v>
      </c>
      <c r="W5505" s="104" t="s">
        <v>92</v>
      </c>
      <c r="X5505" s="104" t="s">
        <v>91</v>
      </c>
      <c r="Y5505" s="110"/>
      <c r="Z5505" s="106"/>
      <c r="AA5505" s="104"/>
      <c r="AB5505" s="107"/>
      <c r="AC5505" s="72">
        <v>1</v>
      </c>
      <c r="AH5505" s="70"/>
      <c r="AI5505" s="70"/>
      <c r="AJ5505">
        <v>0</v>
      </c>
      <c r="AL5505" s="70"/>
      <c r="BM5505" s="135">
        <v>0.2326388888888889</v>
      </c>
      <c r="BN5505" s="136">
        <v>0.27430555555555558</v>
      </c>
      <c r="BO5505" s="101"/>
      <c r="BR5505" s="109" t="str">
        <f t="shared" si="85"/>
        <v>SH-25-5494</v>
      </c>
      <c r="BS5505" s="109" t="s">
        <v>368</v>
      </c>
      <c r="BT5505" t="s">
        <v>92</v>
      </c>
      <c r="BU5505" t="s">
        <v>11386</v>
      </c>
    </row>
    <row r="5506" spans="1:73" hidden="1">
      <c r="A5506" s="103" t="s">
        <v>11387</v>
      </c>
      <c r="B5506" s="102">
        <v>45929</v>
      </c>
      <c r="C5506" s="104">
        <f>_xlfn.ISOWEEKNUM(Tabella2[[#This Row],[Date]])</f>
        <v>40</v>
      </c>
      <c r="D5506" s="104" t="s">
        <v>195</v>
      </c>
      <c r="E5506" s="104" t="s">
        <v>398</v>
      </c>
      <c r="F5506" s="104"/>
      <c r="G5506" s="104" t="s">
        <v>257</v>
      </c>
      <c r="H5506" s="105">
        <v>5</v>
      </c>
      <c r="I5506" s="104"/>
      <c r="J5506" s="104" t="s">
        <v>258</v>
      </c>
      <c r="K5506" s="104" t="s">
        <v>78</v>
      </c>
      <c r="L5506" s="104" t="s">
        <v>299</v>
      </c>
      <c r="M5506" s="104" t="s">
        <v>276</v>
      </c>
      <c r="N5506" s="104"/>
      <c r="O5506" s="106" t="str">
        <f>A5505</f>
        <v>17910</v>
      </c>
      <c r="P5506" s="111" t="s">
        <v>300</v>
      </c>
      <c r="Q5506" s="153">
        <v>0.2326388888888889</v>
      </c>
      <c r="R5506" s="153">
        <v>0.27430555555555558</v>
      </c>
      <c r="S5506" s="153">
        <v>4.1666666666666657E-2</v>
      </c>
      <c r="T5506" s="153">
        <v>0.2326388888888889</v>
      </c>
      <c r="U5506" s="153">
        <v>0.27430555555555558</v>
      </c>
      <c r="V5506" s="153">
        <f>IF(ISBLANK(T5506),"",Tabella2[[#This Row],[ACT STOP]]-Tabella2[[#This Row],[ACT START]])</f>
        <v>4.1666666666666685E-2</v>
      </c>
      <c r="W5506" s="104" t="s">
        <v>122</v>
      </c>
      <c r="X5506" s="104" t="s">
        <v>91</v>
      </c>
      <c r="Y5506" s="110"/>
      <c r="Z5506" s="106"/>
      <c r="AA5506" s="104"/>
      <c r="AB5506" s="107"/>
      <c r="AC5506" s="72">
        <v>1</v>
      </c>
      <c r="AH5506" s="70"/>
      <c r="AI5506" s="70"/>
      <c r="AJ5506">
        <v>0</v>
      </c>
      <c r="AL5506" s="70"/>
      <c r="BM5506" s="135">
        <v>0.2326388888888889</v>
      </c>
      <c r="BN5506" s="136">
        <v>0.27430555555555558</v>
      </c>
      <c r="BO5506" s="101"/>
      <c r="BR5506" s="109" t="str">
        <f t="shared" si="85"/>
        <v>SH-25-5495</v>
      </c>
      <c r="BS5506" s="109" t="s">
        <v>416</v>
      </c>
      <c r="BT5506" t="s">
        <v>122</v>
      </c>
      <c r="BU5506" t="s">
        <v>399</v>
      </c>
    </row>
    <row r="5507" spans="1:73" hidden="1">
      <c r="A5507" s="103" t="s">
        <v>11388</v>
      </c>
      <c r="B5507" s="102">
        <v>45929</v>
      </c>
      <c r="C5507" s="104">
        <f>_xlfn.ISOWEEKNUM(Tabella2[[#This Row],[Date]])</f>
        <v>40</v>
      </c>
      <c r="D5507" s="104" t="s">
        <v>751</v>
      </c>
      <c r="E5507" s="104" t="s">
        <v>256</v>
      </c>
      <c r="F5507" s="104">
        <v>78</v>
      </c>
      <c r="G5507" s="104" t="s">
        <v>257</v>
      </c>
      <c r="H5507" s="105">
        <v>12</v>
      </c>
      <c r="I5507" s="104" t="s">
        <v>258</v>
      </c>
      <c r="J5507" s="104"/>
      <c r="K5507" s="104" t="s">
        <v>83</v>
      </c>
      <c r="L5507" s="104" t="s">
        <v>299</v>
      </c>
      <c r="M5507" s="104" t="s">
        <v>276</v>
      </c>
      <c r="N5507" s="104"/>
      <c r="O5507" s="106" t="str">
        <f>A5508</f>
        <v>17913</v>
      </c>
      <c r="P5507" s="111" t="s">
        <v>664</v>
      </c>
      <c r="Q5507" s="153" t="s">
        <v>10109</v>
      </c>
      <c r="R5507" s="153" t="s">
        <v>10110</v>
      </c>
      <c r="S5507" s="153">
        <v>4.1666666666666657E-2</v>
      </c>
      <c r="T5507" s="153" t="s">
        <v>10109</v>
      </c>
      <c r="U5507" s="153" t="s">
        <v>10110</v>
      </c>
      <c r="V5507" s="153">
        <f>IF(ISBLANK(T5507),"",Tabella2[[#This Row],[ACT STOP]]-Tabella2[[#This Row],[ACT START]])</f>
        <v>4.1666666666666657E-2</v>
      </c>
      <c r="W5507" s="104" t="s">
        <v>92</v>
      </c>
      <c r="X5507" s="104" t="s">
        <v>91</v>
      </c>
      <c r="Y5507" s="110"/>
      <c r="Z5507" s="106"/>
      <c r="AA5507" s="104"/>
      <c r="AB5507" s="107"/>
      <c r="AC5507" s="72">
        <v>1</v>
      </c>
      <c r="AH5507" s="70"/>
      <c r="AI5507" s="70"/>
      <c r="AJ5507">
        <v>0</v>
      </c>
      <c r="AL5507" s="70"/>
      <c r="BM5507" s="135" t="s">
        <v>10109</v>
      </c>
      <c r="BN5507" s="136" t="s">
        <v>10110</v>
      </c>
      <c r="BO5507" s="101"/>
      <c r="BR5507" s="109" t="str">
        <f t="shared" si="85"/>
        <v>SH-25-5496</v>
      </c>
      <c r="BS5507" s="109" t="s">
        <v>266</v>
      </c>
      <c r="BT5507" t="s">
        <v>92</v>
      </c>
      <c r="BU5507" t="s">
        <v>11389</v>
      </c>
    </row>
    <row r="5508" spans="1:73" hidden="1">
      <c r="A5508" s="103" t="s">
        <v>11390</v>
      </c>
      <c r="B5508" s="102">
        <v>45929</v>
      </c>
      <c r="C5508" s="104">
        <f>_xlfn.ISOWEEKNUM(Tabella2[[#This Row],[Date]])</f>
        <v>40</v>
      </c>
      <c r="D5508" s="104" t="s">
        <v>195</v>
      </c>
      <c r="E5508" s="104" t="s">
        <v>298</v>
      </c>
      <c r="F5508" s="104"/>
      <c r="G5508" s="104" t="s">
        <v>257</v>
      </c>
      <c r="H5508" s="105">
        <v>3</v>
      </c>
      <c r="I5508" s="104"/>
      <c r="J5508" s="104" t="s">
        <v>258</v>
      </c>
      <c r="K5508" s="104" t="s">
        <v>80</v>
      </c>
      <c r="L5508" s="104" t="s">
        <v>299</v>
      </c>
      <c r="M5508" s="104" t="s">
        <v>276</v>
      </c>
      <c r="N5508" s="104"/>
      <c r="O5508" s="106" t="str">
        <f>A5507</f>
        <v>17912</v>
      </c>
      <c r="P5508" s="111" t="s">
        <v>300</v>
      </c>
      <c r="Q5508" s="153">
        <v>0.2326388888888889</v>
      </c>
      <c r="R5508" s="153">
        <v>0.27430555555555558</v>
      </c>
      <c r="S5508" s="153">
        <v>4.1666666666666657E-2</v>
      </c>
      <c r="T5508" s="153">
        <v>0.2326388888888889</v>
      </c>
      <c r="U5508" s="153">
        <v>0.27430555555555558</v>
      </c>
      <c r="V5508" s="153">
        <f>IF(ISBLANK(T5508),"",Tabella2[[#This Row],[ACT STOP]]-Tabella2[[#This Row],[ACT START]])</f>
        <v>4.1666666666666685E-2</v>
      </c>
      <c r="W5508" s="104" t="s">
        <v>122</v>
      </c>
      <c r="X5508" s="104" t="s">
        <v>91</v>
      </c>
      <c r="Y5508" s="110"/>
      <c r="Z5508" s="106"/>
      <c r="AA5508" s="104"/>
      <c r="AB5508" s="107"/>
      <c r="AC5508" s="72">
        <v>1</v>
      </c>
      <c r="AH5508" s="70"/>
      <c r="AI5508" s="70"/>
      <c r="AJ5508">
        <v>0</v>
      </c>
      <c r="AL5508" s="70"/>
      <c r="BM5508" s="135">
        <v>0.2326388888888889</v>
      </c>
      <c r="BN5508" s="136">
        <v>0.27430555555555558</v>
      </c>
      <c r="BO5508" s="101"/>
      <c r="BR5508" s="109" t="str">
        <f t="shared" si="85"/>
        <v>SH-25-5497</v>
      </c>
      <c r="BS5508" s="109" t="s">
        <v>757</v>
      </c>
      <c r="BT5508" t="s">
        <v>122</v>
      </c>
      <c r="BU5508" t="s">
        <v>302</v>
      </c>
    </row>
    <row r="5509" spans="1:73" hidden="1">
      <c r="A5509" s="103" t="s">
        <v>11391</v>
      </c>
      <c r="B5509" s="102">
        <v>45929</v>
      </c>
      <c r="C5509" s="104">
        <f>_xlfn.ISOWEEKNUM(Tabella2[[#This Row],[Date]])</f>
        <v>40</v>
      </c>
      <c r="D5509" s="104" t="s">
        <v>817</v>
      </c>
      <c r="E5509" s="104" t="s">
        <v>284</v>
      </c>
      <c r="F5509" s="104">
        <v>75</v>
      </c>
      <c r="G5509" s="104" t="s">
        <v>257</v>
      </c>
      <c r="H5509" s="105">
        <v>13</v>
      </c>
      <c r="I5509" s="104"/>
      <c r="J5509" s="104" t="s">
        <v>258</v>
      </c>
      <c r="K5509" s="104" t="s">
        <v>75</v>
      </c>
      <c r="L5509" s="104" t="s">
        <v>299</v>
      </c>
      <c r="M5509" s="104" t="s">
        <v>516</v>
      </c>
      <c r="N5509" s="104"/>
      <c r="O5509" s="106" t="str">
        <f>A5510</f>
        <v>17915</v>
      </c>
      <c r="P5509" s="111" t="s">
        <v>1993</v>
      </c>
      <c r="Q5509" s="153" t="s">
        <v>10109</v>
      </c>
      <c r="R5509" s="153" t="s">
        <v>10110</v>
      </c>
      <c r="S5509" s="153">
        <v>4.1666666666666657E-2</v>
      </c>
      <c r="T5509" s="153" t="s">
        <v>10109</v>
      </c>
      <c r="U5509" s="153" t="s">
        <v>10110</v>
      </c>
      <c r="V5509" s="153">
        <f>IF(ISBLANK(T5509),"",Tabella2[[#This Row],[ACT STOP]]-Tabella2[[#This Row],[ACT START]])</f>
        <v>4.1666666666666657E-2</v>
      </c>
      <c r="W5509" s="104" t="s">
        <v>92</v>
      </c>
      <c r="X5509" s="104" t="s">
        <v>91</v>
      </c>
      <c r="Y5509" s="110"/>
      <c r="Z5509" s="106"/>
      <c r="AA5509" s="104"/>
      <c r="AB5509" s="107"/>
      <c r="AC5509" s="72">
        <v>1</v>
      </c>
      <c r="AH5509" s="70"/>
      <c r="AI5509" s="70"/>
      <c r="AJ5509">
        <v>0</v>
      </c>
      <c r="AL5509" s="70"/>
      <c r="BL5509" t="s">
        <v>11392</v>
      </c>
      <c r="BM5509" s="135" t="s">
        <v>10109</v>
      </c>
      <c r="BN5509" s="136" t="s">
        <v>10110</v>
      </c>
      <c r="BO5509" s="101"/>
      <c r="BR5509" s="109" t="str">
        <f t="shared" si="85"/>
        <v>SH-25-5498</v>
      </c>
      <c r="BS5509" s="109" t="s">
        <v>427</v>
      </c>
      <c r="BT5509" t="s">
        <v>92</v>
      </c>
      <c r="BU5509" t="s">
        <v>11393</v>
      </c>
    </row>
    <row r="5510" spans="1:73" hidden="1">
      <c r="A5510" s="103" t="s">
        <v>11394</v>
      </c>
      <c r="B5510" s="102">
        <v>45929</v>
      </c>
      <c r="C5510" s="104">
        <f>_xlfn.ISOWEEKNUM(Tabella2[[#This Row],[Date]])</f>
        <v>40</v>
      </c>
      <c r="D5510" s="104" t="s">
        <v>817</v>
      </c>
      <c r="E5510" s="104" t="s">
        <v>284</v>
      </c>
      <c r="F5510" s="104">
        <v>73</v>
      </c>
      <c r="G5510" s="104" t="s">
        <v>257</v>
      </c>
      <c r="H5510" s="105">
        <v>10</v>
      </c>
      <c r="I5510" s="104"/>
      <c r="J5510" s="104" t="s">
        <v>258</v>
      </c>
      <c r="K5510" s="104" t="s">
        <v>77</v>
      </c>
      <c r="L5510" s="104" t="s">
        <v>299</v>
      </c>
      <c r="M5510" s="104" t="s">
        <v>516</v>
      </c>
      <c r="N5510" s="104"/>
      <c r="O5510" s="106" t="str">
        <f>A5509</f>
        <v>17914</v>
      </c>
      <c r="P5510" s="111" t="s">
        <v>1993</v>
      </c>
      <c r="Q5510" s="153">
        <v>0.2326388888888889</v>
      </c>
      <c r="R5510" s="153">
        <v>0.27430555555555558</v>
      </c>
      <c r="S5510" s="153">
        <v>4.1666666666666657E-2</v>
      </c>
      <c r="T5510" s="153">
        <v>0.2326388888888889</v>
      </c>
      <c r="U5510" s="153">
        <v>0.27430555555555558</v>
      </c>
      <c r="V5510" s="153">
        <f>IF(ISBLANK(T5510),"",Tabella2[[#This Row],[ACT STOP]]-Tabella2[[#This Row],[ACT START]])</f>
        <v>4.1666666666666685E-2</v>
      </c>
      <c r="W5510" s="104" t="s">
        <v>92</v>
      </c>
      <c r="X5510" s="104" t="s">
        <v>91</v>
      </c>
      <c r="Y5510" s="110"/>
      <c r="Z5510" s="106"/>
      <c r="AA5510" s="104"/>
      <c r="AB5510" s="107"/>
      <c r="AC5510" s="72">
        <v>1</v>
      </c>
      <c r="AH5510" s="70"/>
      <c r="AI5510" s="70"/>
      <c r="AJ5510">
        <v>0</v>
      </c>
      <c r="AL5510" s="70"/>
      <c r="BM5510" s="135">
        <v>0.2326388888888889</v>
      </c>
      <c r="BN5510" s="136">
        <v>0.27430555555555558</v>
      </c>
      <c r="BO5510" s="101"/>
      <c r="BR5510" s="109" t="str">
        <f t="shared" si="85"/>
        <v>SH-25-5499</v>
      </c>
      <c r="BS5510" s="109" t="s">
        <v>552</v>
      </c>
      <c r="BT5510" t="s">
        <v>92</v>
      </c>
      <c r="BU5510" t="s">
        <v>11395</v>
      </c>
    </row>
    <row r="5511" spans="1:73" hidden="1">
      <c r="A5511" s="103" t="s">
        <v>11396</v>
      </c>
      <c r="B5511" s="102">
        <v>45929</v>
      </c>
      <c r="C5511" s="104">
        <f>_xlfn.ISOWEEKNUM(Tabella2[[#This Row],[Date]])</f>
        <v>40</v>
      </c>
      <c r="D5511" s="104" t="s">
        <v>5705</v>
      </c>
      <c r="E5511" s="104" t="s">
        <v>327</v>
      </c>
      <c r="F5511" s="104">
        <v>83</v>
      </c>
      <c r="G5511" s="104" t="s">
        <v>257</v>
      </c>
      <c r="H5511" s="105">
        <v>17</v>
      </c>
      <c r="I5511" s="104"/>
      <c r="J5511" s="104" t="s">
        <v>258</v>
      </c>
      <c r="K5511" s="104" t="s">
        <v>79</v>
      </c>
      <c r="L5511" s="104" t="s">
        <v>299</v>
      </c>
      <c r="M5511" s="104" t="s">
        <v>430</v>
      </c>
      <c r="N5511" s="104"/>
      <c r="O5511" s="106" t="str">
        <f>A5512</f>
        <v>17917</v>
      </c>
      <c r="P5511" s="111" t="s">
        <v>691</v>
      </c>
      <c r="Q5511" s="153" t="s">
        <v>307</v>
      </c>
      <c r="R5511" s="153" t="s">
        <v>308</v>
      </c>
      <c r="S5511" s="153">
        <v>4.1666666666666657E-2</v>
      </c>
      <c r="T5511" s="153">
        <v>0.2951388888888889</v>
      </c>
      <c r="U5511" s="153">
        <v>0.33680555555555558</v>
      </c>
      <c r="V5511" s="153">
        <f>IF(ISBLANK(T5511),"",Tabella2[[#This Row],[ACT STOP]]-Tabella2[[#This Row],[ACT START]])</f>
        <v>4.1666666666666685E-2</v>
      </c>
      <c r="W5511" s="104" t="s">
        <v>92</v>
      </c>
      <c r="X5511" s="104" t="s">
        <v>91</v>
      </c>
      <c r="Y5511" s="110"/>
      <c r="Z5511" s="106"/>
      <c r="AA5511" s="104"/>
      <c r="AB5511" s="107"/>
      <c r="AC5511" s="72">
        <v>1</v>
      </c>
      <c r="AH5511" s="70"/>
      <c r="AI5511" s="70"/>
      <c r="AJ5511">
        <v>0</v>
      </c>
      <c r="AL5511" s="70"/>
      <c r="BM5511" s="135">
        <v>0.2951388888888889</v>
      </c>
      <c r="BN5511" s="136">
        <v>0.33680555555555558</v>
      </c>
      <c r="BO5511" s="101"/>
      <c r="BR5511" s="109" t="str">
        <f t="shared" si="85"/>
        <v>SH-25-5500</v>
      </c>
      <c r="BS5511" s="109" t="s">
        <v>393</v>
      </c>
      <c r="BT5511" t="s">
        <v>92</v>
      </c>
      <c r="BU5511" t="s">
        <v>11397</v>
      </c>
    </row>
    <row r="5512" spans="1:73" hidden="1">
      <c r="A5512" s="103" t="s">
        <v>11398</v>
      </c>
      <c r="B5512" s="102">
        <v>45929</v>
      </c>
      <c r="C5512" s="104">
        <f>_xlfn.ISOWEEKNUM(Tabella2[[#This Row],[Date]])</f>
        <v>40</v>
      </c>
      <c r="D5512" s="104" t="s">
        <v>195</v>
      </c>
      <c r="E5512" s="104" t="s">
        <v>880</v>
      </c>
      <c r="F5512" s="104"/>
      <c r="G5512" s="104" t="s">
        <v>257</v>
      </c>
      <c r="H5512" s="105">
        <v>6</v>
      </c>
      <c r="I5512" s="104"/>
      <c r="J5512" s="104" t="s">
        <v>258</v>
      </c>
      <c r="K5512" s="104" t="s">
        <v>78</v>
      </c>
      <c r="L5512" s="104" t="s">
        <v>299</v>
      </c>
      <c r="M5512" s="104" t="s">
        <v>430</v>
      </c>
      <c r="N5512" s="104"/>
      <c r="O5512" s="106" t="str">
        <f>A5511</f>
        <v>17916</v>
      </c>
      <c r="P5512" s="111" t="s">
        <v>300</v>
      </c>
      <c r="Q5512" s="153">
        <v>0.2951388888888889</v>
      </c>
      <c r="R5512" s="153">
        <v>0.33680555555555558</v>
      </c>
      <c r="S5512" s="153">
        <v>4.1666666666666657E-2</v>
      </c>
      <c r="T5512" s="153">
        <v>0.2951388888888889</v>
      </c>
      <c r="U5512" s="153">
        <v>0.33680555555555558</v>
      </c>
      <c r="V5512" s="153">
        <f>IF(ISBLANK(T5512),"",Tabella2[[#This Row],[ACT STOP]]-Tabella2[[#This Row],[ACT START]])</f>
        <v>4.1666666666666685E-2</v>
      </c>
      <c r="W5512" s="104" t="s">
        <v>122</v>
      </c>
      <c r="X5512" s="104" t="s">
        <v>91</v>
      </c>
      <c r="Y5512" s="110"/>
      <c r="Z5512" s="106"/>
      <c r="AA5512" s="104"/>
      <c r="AB5512" s="107"/>
      <c r="AC5512" s="72">
        <v>1</v>
      </c>
      <c r="AH5512" s="70"/>
      <c r="AI5512" s="70"/>
      <c r="AJ5512">
        <v>0</v>
      </c>
      <c r="AL5512" s="70"/>
      <c r="BM5512" s="135">
        <v>0.2951388888888889</v>
      </c>
      <c r="BN5512" s="136">
        <v>0.33680555555555558</v>
      </c>
      <c r="BO5512" s="101"/>
      <c r="BR5512" s="109" t="str">
        <f t="shared" si="85"/>
        <v>SH-25-5501</v>
      </c>
      <c r="BS5512" s="109" t="s">
        <v>379</v>
      </c>
      <c r="BT5512" t="s">
        <v>122</v>
      </c>
      <c r="BU5512" t="s">
        <v>881</v>
      </c>
    </row>
    <row r="5513" spans="1:73" hidden="1">
      <c r="A5513" s="103" t="s">
        <v>11399</v>
      </c>
      <c r="B5513" s="102">
        <v>45929</v>
      </c>
      <c r="C5513" s="104">
        <f>_xlfn.ISOWEEKNUM(Tabella2[[#This Row],[Date]])</f>
        <v>40</v>
      </c>
      <c r="D5513" s="104" t="s">
        <v>763</v>
      </c>
      <c r="E5513" s="104" t="s">
        <v>256</v>
      </c>
      <c r="F5513" s="104">
        <v>68</v>
      </c>
      <c r="G5513" s="104" t="s">
        <v>284</v>
      </c>
      <c r="H5513" s="105">
        <v>9</v>
      </c>
      <c r="I5513" s="104"/>
      <c r="J5513" s="104" t="s">
        <v>258</v>
      </c>
      <c r="K5513" s="104" t="s">
        <v>83</v>
      </c>
      <c r="L5513" s="104" t="s">
        <v>299</v>
      </c>
      <c r="M5513" s="104" t="s">
        <v>276</v>
      </c>
      <c r="N5513" s="104"/>
      <c r="O5513" s="106" t="str">
        <f>A5514</f>
        <v>17919</v>
      </c>
      <c r="P5513" s="111" t="s">
        <v>554</v>
      </c>
      <c r="Q5513" s="153" t="s">
        <v>307</v>
      </c>
      <c r="R5513" s="153" t="s">
        <v>308</v>
      </c>
      <c r="S5513" s="153">
        <v>4.1666666666666657E-2</v>
      </c>
      <c r="T5513" s="153" t="s">
        <v>307</v>
      </c>
      <c r="U5513" s="153" t="s">
        <v>308</v>
      </c>
      <c r="V5513" s="153">
        <f>IF(ISBLANK(T5513),"",Tabella2[[#This Row],[ACT STOP]]-Tabella2[[#This Row],[ACT START]])</f>
        <v>4.1666666666666685E-2</v>
      </c>
      <c r="W5513" s="104" t="s">
        <v>92</v>
      </c>
      <c r="X5513" s="104" t="s">
        <v>91</v>
      </c>
      <c r="Y5513" s="110"/>
      <c r="Z5513" s="106"/>
      <c r="AA5513" s="104"/>
      <c r="AB5513" s="107"/>
      <c r="AC5513" s="72">
        <v>1</v>
      </c>
      <c r="AH5513" s="70"/>
      <c r="AI5513" s="70"/>
      <c r="AJ5513">
        <v>0</v>
      </c>
      <c r="AL5513" s="70"/>
      <c r="BM5513" s="135" t="s">
        <v>307</v>
      </c>
      <c r="BN5513" s="136" t="s">
        <v>308</v>
      </c>
      <c r="BO5513" s="101"/>
      <c r="BR5513" s="109" t="str">
        <f t="shared" si="85"/>
        <v>SH-25-5502</v>
      </c>
      <c r="BS5513" s="109" t="s">
        <v>339</v>
      </c>
      <c r="BT5513" t="s">
        <v>92</v>
      </c>
      <c r="BU5513" t="s">
        <v>11400</v>
      </c>
    </row>
    <row r="5514" spans="1:73" hidden="1">
      <c r="A5514" s="103" t="s">
        <v>11401</v>
      </c>
      <c r="B5514" s="102">
        <v>45929</v>
      </c>
      <c r="C5514" s="104">
        <f>_xlfn.ISOWEEKNUM(Tabella2[[#This Row],[Date]])</f>
        <v>40</v>
      </c>
      <c r="D5514" s="104" t="s">
        <v>195</v>
      </c>
      <c r="E5514" s="104" t="s">
        <v>298</v>
      </c>
      <c r="F5514" s="104"/>
      <c r="G5514" s="104" t="s">
        <v>257</v>
      </c>
      <c r="H5514" s="105">
        <v>14</v>
      </c>
      <c r="I5514" s="104"/>
      <c r="J5514" s="104" t="s">
        <v>258</v>
      </c>
      <c r="K5514" s="104" t="s">
        <v>80</v>
      </c>
      <c r="L5514" s="104" t="s">
        <v>299</v>
      </c>
      <c r="M5514" s="104" t="s">
        <v>276</v>
      </c>
      <c r="N5514" s="104"/>
      <c r="O5514" s="106" t="str">
        <f>A5513</f>
        <v>17918</v>
      </c>
      <c r="P5514" s="111" t="s">
        <v>300</v>
      </c>
      <c r="Q5514" s="153">
        <v>0.2951388888888889</v>
      </c>
      <c r="R5514" s="153">
        <v>0.33680555555555558</v>
      </c>
      <c r="S5514" s="153">
        <v>4.1666666666666657E-2</v>
      </c>
      <c r="T5514" s="153" t="s">
        <v>307</v>
      </c>
      <c r="U5514" s="153" t="s">
        <v>308</v>
      </c>
      <c r="V5514" s="153">
        <f>IF(ISBLANK(T5514),"",Tabella2[[#This Row],[ACT STOP]]-Tabella2[[#This Row],[ACT START]])</f>
        <v>4.1666666666666685E-2</v>
      </c>
      <c r="W5514" s="104" t="s">
        <v>122</v>
      </c>
      <c r="X5514" s="104" t="s">
        <v>91</v>
      </c>
      <c r="Y5514" s="110"/>
      <c r="Z5514" s="106"/>
      <c r="AA5514" s="104"/>
      <c r="AB5514" s="107"/>
      <c r="AC5514" s="72">
        <v>1</v>
      </c>
      <c r="AH5514" s="70"/>
      <c r="AI5514" s="70"/>
      <c r="AJ5514">
        <v>0</v>
      </c>
      <c r="AL5514" s="70"/>
      <c r="BM5514" s="135" t="s">
        <v>307</v>
      </c>
      <c r="BN5514" s="136" t="s">
        <v>308</v>
      </c>
      <c r="BO5514" s="101"/>
      <c r="BR5514" s="109" t="str">
        <f t="shared" si="85"/>
        <v>SH-25-5503</v>
      </c>
      <c r="BS5514" s="109" t="s">
        <v>372</v>
      </c>
      <c r="BT5514" t="s">
        <v>122</v>
      </c>
      <c r="BU5514" t="s">
        <v>302</v>
      </c>
    </row>
    <row r="5515" spans="1:73" hidden="1">
      <c r="A5515" s="103" t="s">
        <v>11402</v>
      </c>
      <c r="B5515" s="102">
        <v>45929</v>
      </c>
      <c r="C5515" s="104">
        <f>_xlfn.ISOWEEKNUM(Tabella2[[#This Row],[Date]])</f>
        <v>40</v>
      </c>
      <c r="D5515" s="104" t="s">
        <v>6766</v>
      </c>
      <c r="E5515" s="104" t="s">
        <v>284</v>
      </c>
      <c r="F5515" s="104">
        <v>77</v>
      </c>
      <c r="G5515" s="104" t="s">
        <v>284</v>
      </c>
      <c r="H5515" s="105">
        <v>22</v>
      </c>
      <c r="I5515" s="104"/>
      <c r="J5515" s="104" t="s">
        <v>258</v>
      </c>
      <c r="K5515" s="104" t="s">
        <v>75</v>
      </c>
      <c r="L5515" s="104" t="s">
        <v>299</v>
      </c>
      <c r="M5515" s="104" t="s">
        <v>516</v>
      </c>
      <c r="N5515" s="104"/>
      <c r="O5515" s="106" t="str">
        <f>A5516</f>
        <v>17921</v>
      </c>
      <c r="P5515" s="111" t="s">
        <v>1993</v>
      </c>
      <c r="Q5515" s="153" t="s">
        <v>307</v>
      </c>
      <c r="R5515" s="153" t="s">
        <v>308</v>
      </c>
      <c r="S5515" s="153">
        <v>4.1666666666666657E-2</v>
      </c>
      <c r="T5515" s="153" t="s">
        <v>307</v>
      </c>
      <c r="U5515" s="153">
        <v>0.31597222222222221</v>
      </c>
      <c r="V5515" s="153">
        <f>IF(ISBLANK(T5515),"",Tabella2[[#This Row],[ACT STOP]]-Tabella2[[#This Row],[ACT START]])</f>
        <v>2.0833333333333315E-2</v>
      </c>
      <c r="W5515" s="104" t="s">
        <v>116</v>
      </c>
      <c r="X5515" s="104" t="s">
        <v>113</v>
      </c>
      <c r="Y5515" s="110" t="s">
        <v>11403</v>
      </c>
      <c r="Z5515" s="106"/>
      <c r="AA5515" s="104"/>
      <c r="AB5515" s="107"/>
      <c r="AC5515" s="72">
        <v>0</v>
      </c>
      <c r="AH5515" s="70"/>
      <c r="AI5515" s="70"/>
      <c r="AJ5515">
        <v>0</v>
      </c>
      <c r="AL5515" s="70"/>
      <c r="BL5515" t="s">
        <v>11404</v>
      </c>
      <c r="BM5515" s="135" t="s">
        <v>307</v>
      </c>
      <c r="BN5515" s="136">
        <v>0.31597222222222221</v>
      </c>
      <c r="BO5515" s="101"/>
      <c r="BR5515" s="109" t="str">
        <f t="shared" si="85"/>
        <v>SH-25-5504</v>
      </c>
      <c r="BS5515" s="109" t="s">
        <v>295</v>
      </c>
      <c r="BT5515" t="s">
        <v>100</v>
      </c>
      <c r="BU5515" t="s">
        <v>11405</v>
      </c>
    </row>
    <row r="5516" spans="1:73" hidden="1">
      <c r="A5516" s="103" t="s">
        <v>11406</v>
      </c>
      <c r="B5516" s="102">
        <v>45929</v>
      </c>
      <c r="C5516" s="104">
        <f>_xlfn.ISOWEEKNUM(Tabella2[[#This Row],[Date]])</f>
        <v>40</v>
      </c>
      <c r="D5516" s="104" t="s">
        <v>6766</v>
      </c>
      <c r="E5516" s="104" t="s">
        <v>284</v>
      </c>
      <c r="F5516" s="104">
        <v>79</v>
      </c>
      <c r="G5516" s="104" t="s">
        <v>257</v>
      </c>
      <c r="H5516" s="105">
        <v>9</v>
      </c>
      <c r="I5516" s="104"/>
      <c r="J5516" s="104" t="s">
        <v>258</v>
      </c>
      <c r="K5516" s="104" t="s">
        <v>77</v>
      </c>
      <c r="L5516" s="104" t="s">
        <v>299</v>
      </c>
      <c r="M5516" s="104" t="s">
        <v>516</v>
      </c>
      <c r="N5516" s="104"/>
      <c r="O5516" s="106" t="str">
        <f>A5515</f>
        <v>17920</v>
      </c>
      <c r="P5516" s="111" t="s">
        <v>1993</v>
      </c>
      <c r="Q5516" s="153">
        <v>0.2951388888888889</v>
      </c>
      <c r="R5516" s="153">
        <v>0.33680555555555558</v>
      </c>
      <c r="S5516" s="153">
        <v>4.1666666666666657E-2</v>
      </c>
      <c r="T5516" s="153" t="s">
        <v>307</v>
      </c>
      <c r="U5516" s="153">
        <v>0.31597222222222221</v>
      </c>
      <c r="V5516" s="153">
        <f>IF(ISBLANK(T5516),"",Tabella2[[#This Row],[ACT STOP]]-Tabella2[[#This Row],[ACT START]])</f>
        <v>2.0833333333333315E-2</v>
      </c>
      <c r="W5516" s="104" t="s">
        <v>116</v>
      </c>
      <c r="X5516" s="104" t="s">
        <v>113</v>
      </c>
      <c r="Y5516" s="110"/>
      <c r="Z5516" s="106"/>
      <c r="AA5516" s="104"/>
      <c r="AB5516" s="107"/>
      <c r="AC5516" s="72">
        <v>0</v>
      </c>
      <c r="AH5516" s="70"/>
      <c r="AI5516" s="70"/>
      <c r="AJ5516">
        <v>0</v>
      </c>
      <c r="AL5516" s="70"/>
      <c r="BL5516" t="s">
        <v>11404</v>
      </c>
      <c r="BM5516" s="135" t="s">
        <v>307</v>
      </c>
      <c r="BN5516" s="136">
        <v>0.31597222222222221</v>
      </c>
      <c r="BO5516" s="101"/>
      <c r="BR5516" s="109" t="str">
        <f t="shared" si="85"/>
        <v>SH-25-5505</v>
      </c>
      <c r="BS5516" s="109" t="s">
        <v>318</v>
      </c>
      <c r="BT5516" t="s">
        <v>100</v>
      </c>
      <c r="BU5516" t="s">
        <v>11407</v>
      </c>
    </row>
    <row r="5517" spans="1:73" hidden="1">
      <c r="A5517" s="103" t="s">
        <v>11408</v>
      </c>
      <c r="B5517" s="102">
        <v>45929</v>
      </c>
      <c r="C5517" s="104">
        <f>_xlfn.ISOWEEKNUM(Tabella2[[#This Row],[Date]])</f>
        <v>40</v>
      </c>
      <c r="D5517" s="104" t="s">
        <v>751</v>
      </c>
      <c r="E5517" s="104" t="s">
        <v>256</v>
      </c>
      <c r="F5517" s="104">
        <v>76</v>
      </c>
      <c r="G5517" s="104" t="s">
        <v>257</v>
      </c>
      <c r="H5517" s="105">
        <v>10</v>
      </c>
      <c r="I5517" s="104" t="s">
        <v>258</v>
      </c>
      <c r="J5517" s="104"/>
      <c r="K5517" s="104" t="s">
        <v>79</v>
      </c>
      <c r="L5517" s="104" t="s">
        <v>299</v>
      </c>
      <c r="M5517" s="104" t="s">
        <v>361</v>
      </c>
      <c r="N5517" s="104"/>
      <c r="O5517" s="106" t="str">
        <f>A5518</f>
        <v>17923</v>
      </c>
      <c r="P5517" s="111" t="s">
        <v>2108</v>
      </c>
      <c r="Q5517" s="153" t="s">
        <v>330</v>
      </c>
      <c r="R5517" s="153" t="s">
        <v>331</v>
      </c>
      <c r="S5517" s="153">
        <v>4.1666666666666657E-2</v>
      </c>
      <c r="T5517" s="153" t="s">
        <v>330</v>
      </c>
      <c r="U5517" s="153" t="s">
        <v>331</v>
      </c>
      <c r="V5517" s="153">
        <f>IF(ISBLANK(T5517),"",Tabella2[[#This Row],[ACT STOP]]-Tabella2[[#This Row],[ACT START]])</f>
        <v>4.1666666666666685E-2</v>
      </c>
      <c r="W5517" s="104" t="s">
        <v>92</v>
      </c>
      <c r="X5517" s="104" t="s">
        <v>91</v>
      </c>
      <c r="Y5517" s="110"/>
      <c r="Z5517" s="106"/>
      <c r="AA5517" s="104"/>
      <c r="AB5517" s="107"/>
      <c r="AC5517" s="72">
        <v>1</v>
      </c>
      <c r="AH5517" s="70"/>
      <c r="AI5517" s="70"/>
      <c r="AJ5517">
        <v>0</v>
      </c>
      <c r="AL5517" s="70"/>
      <c r="BM5517" s="135" t="s">
        <v>330</v>
      </c>
      <c r="BN5517" s="136" t="s">
        <v>331</v>
      </c>
      <c r="BO5517" s="101"/>
      <c r="BR5517" s="109" t="str">
        <f t="shared" ref="BR5517:BR5580" si="86">_xlfn.CONCAT(LEFT(BR5516,6),TEXT(RIGHT(BR5516,4)+1,"0000"))</f>
        <v>SH-25-5506</v>
      </c>
      <c r="BS5517" s="109" t="s">
        <v>552</v>
      </c>
      <c r="BT5517" t="s">
        <v>92</v>
      </c>
      <c r="BU5517" t="s">
        <v>11409</v>
      </c>
    </row>
    <row r="5518" spans="1:73" hidden="1">
      <c r="A5518" s="103" t="s">
        <v>11410</v>
      </c>
      <c r="B5518" s="102">
        <v>45929</v>
      </c>
      <c r="C5518" s="104">
        <f>_xlfn.ISOWEEKNUM(Tabella2[[#This Row],[Date]])</f>
        <v>40</v>
      </c>
      <c r="D5518" s="104" t="s">
        <v>195</v>
      </c>
      <c r="E5518" s="104" t="s">
        <v>298</v>
      </c>
      <c r="F5518" s="104"/>
      <c r="G5518" s="104" t="s">
        <v>257</v>
      </c>
      <c r="H5518" s="105">
        <v>2</v>
      </c>
      <c r="I5518" s="104"/>
      <c r="J5518" s="104" t="s">
        <v>258</v>
      </c>
      <c r="K5518" s="104" t="s">
        <v>78</v>
      </c>
      <c r="L5518" s="104" t="s">
        <v>299</v>
      </c>
      <c r="M5518" s="104" t="s">
        <v>361</v>
      </c>
      <c r="N5518" s="104"/>
      <c r="O5518" s="106" t="str">
        <f>A5517</f>
        <v>17922</v>
      </c>
      <c r="P5518" s="111" t="s">
        <v>300</v>
      </c>
      <c r="Q5518" s="153">
        <v>0.3576388888888889</v>
      </c>
      <c r="R5518" s="153">
        <v>0.39930555555555558</v>
      </c>
      <c r="S5518" s="153">
        <v>4.1666666666666657E-2</v>
      </c>
      <c r="T5518" s="153">
        <v>0.3576388888888889</v>
      </c>
      <c r="U5518" s="153">
        <v>0.39930555555555558</v>
      </c>
      <c r="V5518" s="153">
        <f>IF(ISBLANK(T5518),"",Tabella2[[#This Row],[ACT STOP]]-Tabella2[[#This Row],[ACT START]])</f>
        <v>4.1666666666666685E-2</v>
      </c>
      <c r="W5518" s="104" t="s">
        <v>122</v>
      </c>
      <c r="X5518" s="104" t="s">
        <v>91</v>
      </c>
      <c r="Y5518" s="110"/>
      <c r="Z5518" s="106"/>
      <c r="AA5518" s="104"/>
      <c r="AB5518" s="107"/>
      <c r="AC5518" s="72">
        <v>1</v>
      </c>
      <c r="AH5518" s="70"/>
      <c r="AI5518" s="70"/>
      <c r="AJ5518">
        <v>0</v>
      </c>
      <c r="AL5518" s="70"/>
      <c r="BM5518" s="135">
        <v>0.3576388888888889</v>
      </c>
      <c r="BN5518" s="136">
        <v>0.39930555555555558</v>
      </c>
      <c r="BO5518" s="101"/>
      <c r="BR5518" s="109" t="str">
        <f t="shared" si="86"/>
        <v>SH-25-5507</v>
      </c>
      <c r="BS5518" s="109" t="s">
        <v>368</v>
      </c>
      <c r="BT5518" t="s">
        <v>122</v>
      </c>
      <c r="BU5518" t="s">
        <v>302</v>
      </c>
    </row>
    <row r="5519" spans="1:73" hidden="1">
      <c r="A5519" s="103" t="s">
        <v>11411</v>
      </c>
      <c r="B5519" s="102">
        <v>45929</v>
      </c>
      <c r="C5519" s="104">
        <f>_xlfn.ISOWEEKNUM(Tabella2[[#This Row],[Date]])</f>
        <v>40</v>
      </c>
      <c r="D5519" s="104" t="s">
        <v>509</v>
      </c>
      <c r="E5519" s="104" t="s">
        <v>284</v>
      </c>
      <c r="F5519" s="104">
        <v>70</v>
      </c>
      <c r="G5519" s="104" t="s">
        <v>257</v>
      </c>
      <c r="H5519" s="105">
        <v>12</v>
      </c>
      <c r="I5519" s="104"/>
      <c r="J5519" s="104" t="s">
        <v>258</v>
      </c>
      <c r="K5519" s="104" t="s">
        <v>83</v>
      </c>
      <c r="L5519" s="104" t="s">
        <v>299</v>
      </c>
      <c r="M5519" s="104" t="s">
        <v>313</v>
      </c>
      <c r="N5519" s="104"/>
      <c r="O5519" s="106" t="str">
        <f>A5520</f>
        <v>17925</v>
      </c>
      <c r="P5519" s="111" t="s">
        <v>314</v>
      </c>
      <c r="Q5519" s="153" t="s">
        <v>330</v>
      </c>
      <c r="R5519" s="153" t="s">
        <v>331</v>
      </c>
      <c r="S5519" s="153">
        <v>4.1666666666666657E-2</v>
      </c>
      <c r="T5519" s="153" t="s">
        <v>330</v>
      </c>
      <c r="U5519" s="153" t="s">
        <v>331</v>
      </c>
      <c r="V5519" s="153">
        <f>IF(ISBLANK(T5519),"",Tabella2[[#This Row],[ACT STOP]]-Tabella2[[#This Row],[ACT START]])</f>
        <v>4.1666666666666685E-2</v>
      </c>
      <c r="W5519" s="104" t="s">
        <v>92</v>
      </c>
      <c r="X5519" s="104" t="s">
        <v>91</v>
      </c>
      <c r="Y5519" s="110"/>
      <c r="Z5519" s="106"/>
      <c r="AA5519" s="104"/>
      <c r="AB5519" s="107"/>
      <c r="AC5519" s="72">
        <v>1</v>
      </c>
      <c r="AH5519" s="70"/>
      <c r="AI5519" s="70"/>
      <c r="AJ5519">
        <v>0</v>
      </c>
      <c r="AL5519" s="70"/>
      <c r="BM5519" s="135" t="s">
        <v>330</v>
      </c>
      <c r="BN5519" s="136" t="s">
        <v>331</v>
      </c>
      <c r="BO5519" s="101"/>
      <c r="BR5519" s="109" t="str">
        <f t="shared" si="86"/>
        <v>SH-25-5508</v>
      </c>
      <c r="BS5519" s="109" t="s">
        <v>266</v>
      </c>
      <c r="BT5519" t="s">
        <v>92</v>
      </c>
      <c r="BU5519" t="s">
        <v>11412</v>
      </c>
    </row>
    <row r="5520" spans="1:73" hidden="1">
      <c r="A5520" s="103" t="s">
        <v>11413</v>
      </c>
      <c r="B5520" s="102">
        <v>45929</v>
      </c>
      <c r="C5520" s="104">
        <f>_xlfn.ISOWEEKNUM(Tabella2[[#This Row],[Date]])</f>
        <v>40</v>
      </c>
      <c r="D5520" s="104" t="s">
        <v>509</v>
      </c>
      <c r="E5520" s="104" t="s">
        <v>284</v>
      </c>
      <c r="F5520" s="104">
        <v>71</v>
      </c>
      <c r="G5520" s="104" t="s">
        <v>257</v>
      </c>
      <c r="H5520" s="105">
        <v>13</v>
      </c>
      <c r="I5520" s="104"/>
      <c r="J5520" s="104" t="s">
        <v>258</v>
      </c>
      <c r="K5520" s="104" t="s">
        <v>80</v>
      </c>
      <c r="L5520" s="104" t="s">
        <v>299</v>
      </c>
      <c r="M5520" s="104" t="s">
        <v>313</v>
      </c>
      <c r="N5520" s="104"/>
      <c r="O5520" s="106" t="str">
        <f>A5519</f>
        <v>17924</v>
      </c>
      <c r="P5520" s="111" t="s">
        <v>314</v>
      </c>
      <c r="Q5520" s="153">
        <v>0.3576388888888889</v>
      </c>
      <c r="R5520" s="153">
        <v>0.39930555555555558</v>
      </c>
      <c r="S5520" s="153">
        <v>4.1666666666666657E-2</v>
      </c>
      <c r="T5520" s="153">
        <v>0.3576388888888889</v>
      </c>
      <c r="U5520" s="153">
        <v>0.39930555555555558</v>
      </c>
      <c r="V5520" s="153">
        <f>IF(ISBLANK(T5520),"",Tabella2[[#This Row],[ACT STOP]]-Tabella2[[#This Row],[ACT START]])</f>
        <v>4.1666666666666685E-2</v>
      </c>
      <c r="W5520" s="104" t="s">
        <v>92</v>
      </c>
      <c r="X5520" s="104" t="s">
        <v>91</v>
      </c>
      <c r="Y5520" s="110"/>
      <c r="Z5520" s="106"/>
      <c r="AA5520" s="104"/>
      <c r="AB5520" s="107"/>
      <c r="AC5520" s="72">
        <v>1</v>
      </c>
      <c r="AH5520" s="70"/>
      <c r="AI5520" s="70"/>
      <c r="AJ5520">
        <v>0</v>
      </c>
      <c r="AL5520" s="70"/>
      <c r="BM5520" s="135">
        <v>0.3576388888888889</v>
      </c>
      <c r="BN5520" s="136">
        <v>0.39930555555555558</v>
      </c>
      <c r="BO5520" s="101"/>
      <c r="BR5520" s="109" t="str">
        <f t="shared" si="86"/>
        <v>SH-25-5509</v>
      </c>
      <c r="BS5520" s="109" t="s">
        <v>427</v>
      </c>
      <c r="BT5520" t="s">
        <v>92</v>
      </c>
      <c r="BU5520" t="s">
        <v>11414</v>
      </c>
    </row>
    <row r="5521" spans="1:73" hidden="1">
      <c r="A5521" s="103" t="s">
        <v>11415</v>
      </c>
      <c r="B5521" s="102">
        <v>45929</v>
      </c>
      <c r="C5521" s="104">
        <f>_xlfn.ISOWEEKNUM(Tabella2[[#This Row],[Date]])</f>
        <v>40</v>
      </c>
      <c r="D5521" s="104" t="s">
        <v>722</v>
      </c>
      <c r="E5521" s="104" t="s">
        <v>327</v>
      </c>
      <c r="F5521" s="104">
        <v>77</v>
      </c>
      <c r="G5521" s="104" t="s">
        <v>257</v>
      </c>
      <c r="H5521" s="105">
        <v>5</v>
      </c>
      <c r="I5521" s="104" t="s">
        <v>258</v>
      </c>
      <c r="J5521" s="104"/>
      <c r="K5521" s="104" t="s">
        <v>81</v>
      </c>
      <c r="L5521" s="104" t="s">
        <v>259</v>
      </c>
      <c r="M5521" s="104" t="s">
        <v>386</v>
      </c>
      <c r="N5521" s="104"/>
      <c r="O5521" s="106"/>
      <c r="P5521" s="111" t="s">
        <v>813</v>
      </c>
      <c r="Q5521" s="153" t="s">
        <v>330</v>
      </c>
      <c r="R5521" s="153" t="s">
        <v>331</v>
      </c>
      <c r="S5521" s="153">
        <v>4.1666666666666657E-2</v>
      </c>
      <c r="T5521" s="153" t="s">
        <v>330</v>
      </c>
      <c r="U5521" s="153" t="s">
        <v>331</v>
      </c>
      <c r="V5521" s="153">
        <f>IF(ISBLANK(T5521),"",Tabella2[[#This Row],[ACT STOP]]-Tabella2[[#This Row],[ACT START]])</f>
        <v>4.1666666666666685E-2</v>
      </c>
      <c r="W5521" s="104" t="s">
        <v>92</v>
      </c>
      <c r="X5521" s="104" t="s">
        <v>91</v>
      </c>
      <c r="Y5521" s="110"/>
      <c r="Z5521" s="106"/>
      <c r="AA5521" s="104"/>
      <c r="AB5521" s="107"/>
      <c r="AC5521" s="72">
        <v>1</v>
      </c>
      <c r="AH5521" s="70"/>
      <c r="AI5521" s="70"/>
      <c r="AJ5521">
        <v>0</v>
      </c>
      <c r="AL5521" s="70"/>
      <c r="BM5521" s="135" t="s">
        <v>330</v>
      </c>
      <c r="BN5521" s="136" t="s">
        <v>331</v>
      </c>
      <c r="BO5521" s="101"/>
      <c r="BR5521" s="109" t="str">
        <f t="shared" si="86"/>
        <v>SH-25-5510</v>
      </c>
      <c r="BS5521" s="109" t="s">
        <v>416</v>
      </c>
      <c r="BT5521" t="s">
        <v>92</v>
      </c>
      <c r="BU5521" t="s">
        <v>11416</v>
      </c>
    </row>
    <row r="5522" spans="1:73" hidden="1">
      <c r="A5522" s="103" t="s">
        <v>11417</v>
      </c>
      <c r="B5522" s="102">
        <v>45929</v>
      </c>
      <c r="C5522" s="104">
        <f>_xlfn.ISOWEEKNUM(Tabella2[[#This Row],[Date]])</f>
        <v>40</v>
      </c>
      <c r="D5522" s="104" t="s">
        <v>860</v>
      </c>
      <c r="E5522" s="104" t="s">
        <v>284</v>
      </c>
      <c r="F5522" s="104">
        <v>81</v>
      </c>
      <c r="G5522" s="104" t="s">
        <v>257</v>
      </c>
      <c r="H5522" s="105">
        <v>9</v>
      </c>
      <c r="I5522" s="104"/>
      <c r="J5522" s="104" t="s">
        <v>258</v>
      </c>
      <c r="K5522" s="104" t="s">
        <v>79</v>
      </c>
      <c r="L5522" s="104" t="s">
        <v>299</v>
      </c>
      <c r="M5522" s="104" t="s">
        <v>516</v>
      </c>
      <c r="N5522" s="104"/>
      <c r="O5522" s="106" t="str">
        <f>A5523</f>
        <v>17928</v>
      </c>
      <c r="P5522" s="111" t="s">
        <v>1877</v>
      </c>
      <c r="Q5522" s="153" t="s">
        <v>336</v>
      </c>
      <c r="R5522" s="153" t="s">
        <v>337</v>
      </c>
      <c r="S5522" s="153">
        <v>4.1666666666666657E-2</v>
      </c>
      <c r="T5522" s="153" t="s">
        <v>336</v>
      </c>
      <c r="U5522" s="153" t="s">
        <v>337</v>
      </c>
      <c r="V5522" s="153">
        <f>IF(ISBLANK(T5522),"",Tabella2[[#This Row],[ACT STOP]]-Tabella2[[#This Row],[ACT START]])</f>
        <v>4.1666666666666685E-2</v>
      </c>
      <c r="W5522" s="104" t="s">
        <v>92</v>
      </c>
      <c r="X5522" s="104" t="s">
        <v>91</v>
      </c>
      <c r="Y5522" s="110"/>
      <c r="Z5522" s="106"/>
      <c r="AA5522" s="104"/>
      <c r="AB5522" s="107"/>
      <c r="AC5522" s="72">
        <v>1</v>
      </c>
      <c r="AH5522" s="70"/>
      <c r="AI5522" s="70"/>
      <c r="AJ5522">
        <v>0</v>
      </c>
      <c r="AL5522" s="70"/>
      <c r="BM5522" s="135" t="s">
        <v>336</v>
      </c>
      <c r="BN5522" s="136" t="s">
        <v>337</v>
      </c>
      <c r="BO5522" s="101"/>
      <c r="BR5522" s="109" t="str">
        <f t="shared" si="86"/>
        <v>SH-25-5511</v>
      </c>
      <c r="BS5522" s="109" t="s">
        <v>318</v>
      </c>
      <c r="BT5522" t="s">
        <v>92</v>
      </c>
      <c r="BU5522" t="s">
        <v>11418</v>
      </c>
    </row>
    <row r="5523" spans="1:73" hidden="1">
      <c r="A5523" s="103" t="s">
        <v>11419</v>
      </c>
      <c r="B5523" s="102">
        <v>45929</v>
      </c>
      <c r="C5523" s="104">
        <f>_xlfn.ISOWEEKNUM(Tabella2[[#This Row],[Date]])</f>
        <v>40</v>
      </c>
      <c r="D5523" s="104" t="s">
        <v>860</v>
      </c>
      <c r="E5523" s="104" t="s">
        <v>284</v>
      </c>
      <c r="F5523" s="104">
        <v>80</v>
      </c>
      <c r="G5523" s="104" t="s">
        <v>284</v>
      </c>
      <c r="H5523" s="105">
        <v>9</v>
      </c>
      <c r="I5523" s="104"/>
      <c r="J5523" s="104" t="s">
        <v>258</v>
      </c>
      <c r="K5523" s="104" t="s">
        <v>78</v>
      </c>
      <c r="L5523" s="104" t="s">
        <v>299</v>
      </c>
      <c r="M5523" s="104" t="s">
        <v>516</v>
      </c>
      <c r="N5523" s="104"/>
      <c r="O5523" s="106" t="str">
        <f>A5522</f>
        <v>17927</v>
      </c>
      <c r="P5523" s="111" t="s">
        <v>1877</v>
      </c>
      <c r="Q5523" s="153">
        <v>0.4201388888888889</v>
      </c>
      <c r="R5523" s="153">
        <v>0.46180555555555558</v>
      </c>
      <c r="S5523" s="153">
        <v>4.1666666666666657E-2</v>
      </c>
      <c r="T5523" s="153">
        <v>0.4201388888888889</v>
      </c>
      <c r="U5523" s="153">
        <v>0.46180555555555558</v>
      </c>
      <c r="V5523" s="153">
        <f>IF(ISBLANK(T5523),"",Tabella2[[#This Row],[ACT STOP]]-Tabella2[[#This Row],[ACT START]])</f>
        <v>4.1666666666666685E-2</v>
      </c>
      <c r="W5523" s="104" t="s">
        <v>92</v>
      </c>
      <c r="X5523" s="104" t="s">
        <v>91</v>
      </c>
      <c r="Y5523" s="110"/>
      <c r="Z5523" s="106"/>
      <c r="AA5523" s="104"/>
      <c r="AB5523" s="107"/>
      <c r="AC5523" s="72">
        <v>1</v>
      </c>
      <c r="AH5523" s="70"/>
      <c r="AI5523" s="70"/>
      <c r="AJ5523">
        <v>0</v>
      </c>
      <c r="AL5523" s="70"/>
      <c r="BM5523" s="135">
        <v>0.4201388888888889</v>
      </c>
      <c r="BN5523" s="136">
        <v>0.46180555555555558</v>
      </c>
      <c r="BO5523" s="101"/>
      <c r="BR5523" s="109" t="str">
        <f t="shared" si="86"/>
        <v>SH-25-5512</v>
      </c>
      <c r="BS5523" s="109" t="s">
        <v>339</v>
      </c>
      <c r="BT5523" t="s">
        <v>92</v>
      </c>
      <c r="BU5523" t="s">
        <v>11420</v>
      </c>
    </row>
    <row r="5524" spans="1:73" hidden="1">
      <c r="A5524" s="103" t="s">
        <v>11421</v>
      </c>
      <c r="B5524" s="102">
        <v>45929</v>
      </c>
      <c r="C5524" s="104">
        <f>_xlfn.ISOWEEKNUM(Tabella2[[#This Row],[Date]])</f>
        <v>40</v>
      </c>
      <c r="D5524" s="104" t="s">
        <v>13714</v>
      </c>
      <c r="E5524" s="104" t="s">
        <v>284</v>
      </c>
      <c r="F5524" s="104">
        <v>49</v>
      </c>
      <c r="G5524" s="104" t="s">
        <v>257</v>
      </c>
      <c r="H5524" s="105">
        <v>14</v>
      </c>
      <c r="I5524" s="104"/>
      <c r="J5524" s="104" t="s">
        <v>258</v>
      </c>
      <c r="K5524" s="104" t="s">
        <v>83</v>
      </c>
      <c r="L5524" s="104" t="s">
        <v>299</v>
      </c>
      <c r="M5524" s="104" t="s">
        <v>276</v>
      </c>
      <c r="N5524" s="104"/>
      <c r="O5524" s="106" t="str">
        <f>A5525</f>
        <v>17930</v>
      </c>
      <c r="P5524" s="111" t="s">
        <v>650</v>
      </c>
      <c r="Q5524" s="153" t="s">
        <v>336</v>
      </c>
      <c r="R5524" s="153" t="s">
        <v>337</v>
      </c>
      <c r="S5524" s="153">
        <v>4.1666666666666657E-2</v>
      </c>
      <c r="T5524" s="153" t="s">
        <v>336</v>
      </c>
      <c r="U5524" s="153" t="s">
        <v>337</v>
      </c>
      <c r="V5524" s="153">
        <f>IF(ISBLANK(T5524),"",Tabella2[[#This Row],[ACT STOP]]-Tabella2[[#This Row],[ACT START]])</f>
        <v>4.1666666666666685E-2</v>
      </c>
      <c r="W5524" s="104" t="s">
        <v>92</v>
      </c>
      <c r="X5524" s="104" t="s">
        <v>91</v>
      </c>
      <c r="Y5524" s="110"/>
      <c r="Z5524" s="106"/>
      <c r="AA5524" s="104"/>
      <c r="AB5524" s="107"/>
      <c r="AC5524" s="72">
        <v>1</v>
      </c>
      <c r="AH5524" s="70"/>
      <c r="AI5524" s="70"/>
      <c r="AJ5524">
        <v>0</v>
      </c>
      <c r="AL5524" s="70"/>
      <c r="BM5524" s="135" t="s">
        <v>336</v>
      </c>
      <c r="BN5524" s="136" t="s">
        <v>337</v>
      </c>
      <c r="BO5524" s="101"/>
      <c r="BR5524" s="109" t="str">
        <f t="shared" si="86"/>
        <v>SH-25-5513</v>
      </c>
      <c r="BS5524" s="109" t="s">
        <v>372</v>
      </c>
      <c r="BT5524" t="s">
        <v>92</v>
      </c>
      <c r="BU5524" t="s">
        <v>11422</v>
      </c>
    </row>
    <row r="5525" spans="1:73" hidden="1">
      <c r="A5525" s="103" t="s">
        <v>11423</v>
      </c>
      <c r="B5525" s="102">
        <v>45929</v>
      </c>
      <c r="C5525" s="104">
        <f>_xlfn.ISOWEEKNUM(Tabella2[[#This Row],[Date]])</f>
        <v>40</v>
      </c>
      <c r="D5525" s="104" t="s">
        <v>195</v>
      </c>
      <c r="E5525" s="104" t="s">
        <v>398</v>
      </c>
      <c r="F5525" s="104"/>
      <c r="G5525" s="104" t="s">
        <v>257</v>
      </c>
      <c r="H5525" s="105">
        <v>31</v>
      </c>
      <c r="I5525" s="104"/>
      <c r="J5525" s="104" t="s">
        <v>258</v>
      </c>
      <c r="K5525" s="104" t="s">
        <v>80</v>
      </c>
      <c r="L5525" s="104" t="s">
        <v>299</v>
      </c>
      <c r="M5525" s="104" t="s">
        <v>276</v>
      </c>
      <c r="N5525" s="104"/>
      <c r="O5525" s="106" t="str">
        <f>A5524</f>
        <v>17929</v>
      </c>
      <c r="P5525" s="111" t="s">
        <v>300</v>
      </c>
      <c r="Q5525" s="153">
        <v>0.4201388888888889</v>
      </c>
      <c r="R5525" s="153">
        <v>0.46180555555555558</v>
      </c>
      <c r="S5525" s="153">
        <v>4.1666666666666657E-2</v>
      </c>
      <c r="T5525" s="153">
        <v>0.4201388888888889</v>
      </c>
      <c r="U5525" s="153">
        <v>0.46180555555555558</v>
      </c>
      <c r="V5525" s="153">
        <f>IF(ISBLANK(T5525),"",Tabella2[[#This Row],[ACT STOP]]-Tabella2[[#This Row],[ACT START]])</f>
        <v>4.1666666666666685E-2</v>
      </c>
      <c r="W5525" s="104" t="s">
        <v>122</v>
      </c>
      <c r="X5525" s="104" t="s">
        <v>91</v>
      </c>
      <c r="Y5525" s="110"/>
      <c r="Z5525" s="106"/>
      <c r="AA5525" s="104"/>
      <c r="AB5525" s="107"/>
      <c r="AC5525" s="72">
        <v>1</v>
      </c>
      <c r="AH5525" s="70"/>
      <c r="AI5525" s="70"/>
      <c r="AJ5525">
        <v>0</v>
      </c>
      <c r="AL5525" s="70"/>
      <c r="BM5525" s="135">
        <v>0.4201388888888889</v>
      </c>
      <c r="BN5525" s="136">
        <v>0.46180555555555558</v>
      </c>
      <c r="BO5525" s="101"/>
      <c r="BR5525" s="109" t="str">
        <f t="shared" si="86"/>
        <v>SH-25-5514</v>
      </c>
      <c r="BS5525" s="109" t="s">
        <v>345</v>
      </c>
      <c r="BT5525" t="s">
        <v>122</v>
      </c>
      <c r="BU5525" t="s">
        <v>399</v>
      </c>
    </row>
    <row r="5526" spans="1:73" hidden="1">
      <c r="A5526" s="103" t="s">
        <v>11424</v>
      </c>
      <c r="B5526" s="102">
        <v>45929</v>
      </c>
      <c r="C5526" s="104">
        <f>_xlfn.ISOWEEKNUM(Tabella2[[#This Row],[Date]])</f>
        <v>40</v>
      </c>
      <c r="D5526" s="104" t="s">
        <v>722</v>
      </c>
      <c r="E5526" s="104" t="s">
        <v>327</v>
      </c>
      <c r="F5526" s="104">
        <v>76</v>
      </c>
      <c r="G5526" s="104" t="s">
        <v>284</v>
      </c>
      <c r="H5526" s="105">
        <v>22</v>
      </c>
      <c r="I5526" s="104" t="s">
        <v>258</v>
      </c>
      <c r="J5526" s="104"/>
      <c r="K5526" s="104" t="s">
        <v>81</v>
      </c>
      <c r="L5526" s="104" t="s">
        <v>259</v>
      </c>
      <c r="M5526" s="104" t="s">
        <v>386</v>
      </c>
      <c r="N5526" s="104"/>
      <c r="O5526" s="106"/>
      <c r="P5526" s="111" t="s">
        <v>813</v>
      </c>
      <c r="Q5526" s="153" t="s">
        <v>336</v>
      </c>
      <c r="R5526" s="153" t="s">
        <v>337</v>
      </c>
      <c r="S5526" s="153">
        <v>4.1666666666666657E-2</v>
      </c>
      <c r="T5526" s="153" t="s">
        <v>336</v>
      </c>
      <c r="U5526" s="153">
        <v>0.4548611111111111</v>
      </c>
      <c r="V5526" s="153">
        <f>IF(ISBLANK(T5526),"",Tabella2[[#This Row],[ACT STOP]]-Tabella2[[#This Row],[ACT START]])</f>
        <v>3.472222222222221E-2</v>
      </c>
      <c r="W5526" s="104" t="s">
        <v>92</v>
      </c>
      <c r="X5526" s="104" t="s">
        <v>91</v>
      </c>
      <c r="Y5526" s="110"/>
      <c r="Z5526" s="106"/>
      <c r="AA5526" s="104"/>
      <c r="AB5526" s="107"/>
      <c r="AC5526" s="72">
        <v>1</v>
      </c>
      <c r="AH5526" s="70"/>
      <c r="AI5526" s="70"/>
      <c r="AJ5526">
        <v>0</v>
      </c>
      <c r="AL5526" s="70"/>
      <c r="BM5526" s="135" t="s">
        <v>336</v>
      </c>
      <c r="BN5526" s="136">
        <v>0.4548611111111111</v>
      </c>
      <c r="BO5526" s="101"/>
      <c r="BR5526" s="109" t="str">
        <f t="shared" si="86"/>
        <v>SH-25-5515</v>
      </c>
      <c r="BS5526" s="109" t="s">
        <v>295</v>
      </c>
      <c r="BT5526" t="s">
        <v>92</v>
      </c>
      <c r="BU5526" t="s">
        <v>11425</v>
      </c>
    </row>
    <row r="5527" spans="1:73" hidden="1">
      <c r="A5527" s="103" t="s">
        <v>11426</v>
      </c>
      <c r="B5527" s="102">
        <v>45929</v>
      </c>
      <c r="C5527" s="104">
        <f>_xlfn.ISOWEEKNUM(Tabella2[[#This Row],[Date]])</f>
        <v>40</v>
      </c>
      <c r="D5527" s="104" t="s">
        <v>9743</v>
      </c>
      <c r="E5527" s="104" t="s">
        <v>256</v>
      </c>
      <c r="F5527" s="104">
        <v>81</v>
      </c>
      <c r="G5527" s="104" t="s">
        <v>257</v>
      </c>
      <c r="H5527" s="105">
        <v>17</v>
      </c>
      <c r="I5527" s="104"/>
      <c r="J5527" s="104" t="s">
        <v>258</v>
      </c>
      <c r="K5527" s="104" t="s">
        <v>77</v>
      </c>
      <c r="L5527" s="104" t="s">
        <v>259</v>
      </c>
      <c r="M5527" s="104" t="s">
        <v>276</v>
      </c>
      <c r="N5527" s="104"/>
      <c r="O5527" s="106"/>
      <c r="P5527" s="111" t="s">
        <v>11427</v>
      </c>
      <c r="Q5527" s="153" t="s">
        <v>336</v>
      </c>
      <c r="R5527" s="153" t="s">
        <v>337</v>
      </c>
      <c r="S5527" s="153">
        <v>4.1666666666666657E-2</v>
      </c>
      <c r="T5527" s="153" t="s">
        <v>336</v>
      </c>
      <c r="U5527" s="153" t="s">
        <v>337</v>
      </c>
      <c r="V5527" s="153">
        <f>IF(ISBLANK(T5527),"",Tabella2[[#This Row],[ACT STOP]]-Tabella2[[#This Row],[ACT START]])</f>
        <v>4.1666666666666685E-2</v>
      </c>
      <c r="W5527" s="104" t="s">
        <v>92</v>
      </c>
      <c r="X5527" s="104" t="s">
        <v>91</v>
      </c>
      <c r="Y5527" s="110"/>
      <c r="Z5527" s="106"/>
      <c r="AA5527" s="104"/>
      <c r="AB5527" s="107"/>
      <c r="AC5527" s="72">
        <v>1</v>
      </c>
      <c r="AH5527" s="70"/>
      <c r="AI5527" s="70"/>
      <c r="AJ5527">
        <v>0</v>
      </c>
      <c r="AL5527" s="70"/>
      <c r="BM5527" s="135" t="s">
        <v>336</v>
      </c>
      <c r="BN5527" s="136" t="s">
        <v>337</v>
      </c>
      <c r="BO5527" s="101"/>
      <c r="BR5527" s="109" t="str">
        <f t="shared" si="86"/>
        <v>SH-25-5516</v>
      </c>
      <c r="BS5527" s="109" t="s">
        <v>393</v>
      </c>
      <c r="BT5527" t="s">
        <v>92</v>
      </c>
      <c r="BU5527" t="s">
        <v>11428</v>
      </c>
    </row>
    <row r="5528" spans="1:73" hidden="1">
      <c r="A5528" s="103" t="s">
        <v>11429</v>
      </c>
      <c r="B5528" s="102">
        <v>45929</v>
      </c>
      <c r="C5528" s="104">
        <f>_xlfn.ISOWEEKNUM(Tabella2[[#This Row],[Date]])</f>
        <v>40</v>
      </c>
      <c r="D5528" s="104" t="s">
        <v>722</v>
      </c>
      <c r="E5528" s="104" t="s">
        <v>327</v>
      </c>
      <c r="F5528" s="104">
        <v>81</v>
      </c>
      <c r="G5528" s="104" t="s">
        <v>257</v>
      </c>
      <c r="H5528" s="105">
        <v>10</v>
      </c>
      <c r="I5528" s="104" t="s">
        <v>258</v>
      </c>
      <c r="J5528" s="104"/>
      <c r="K5528" s="104" t="s">
        <v>79</v>
      </c>
      <c r="L5528" s="104" t="s">
        <v>299</v>
      </c>
      <c r="M5528" s="104" t="s">
        <v>430</v>
      </c>
      <c r="N5528" s="104"/>
      <c r="O5528" s="106" t="str">
        <f>A5529</f>
        <v>17934</v>
      </c>
      <c r="P5528" s="111" t="s">
        <v>431</v>
      </c>
      <c r="Q5528" s="153" t="s">
        <v>349</v>
      </c>
      <c r="R5528" s="153" t="s">
        <v>350</v>
      </c>
      <c r="S5528" s="153">
        <v>4.1666666666666657E-2</v>
      </c>
      <c r="T5528" s="153">
        <v>0.4826388888888889</v>
      </c>
      <c r="U5528" s="153">
        <v>0.52430555555555558</v>
      </c>
      <c r="V5528" s="153">
        <f>IF(ISBLANK(T5528),"",Tabella2[[#This Row],[ACT STOP]]-Tabella2[[#This Row],[ACT START]])</f>
        <v>4.1666666666666685E-2</v>
      </c>
      <c r="W5528" s="104" t="s">
        <v>92</v>
      </c>
      <c r="X5528" s="104" t="s">
        <v>91</v>
      </c>
      <c r="Y5528" s="110"/>
      <c r="Z5528" s="106"/>
      <c r="AA5528" s="104"/>
      <c r="AB5528" s="107"/>
      <c r="AC5528" s="72">
        <v>1</v>
      </c>
      <c r="AH5528" s="70"/>
      <c r="AI5528" s="70"/>
      <c r="AJ5528">
        <v>0</v>
      </c>
      <c r="AL5528" s="70"/>
      <c r="BM5528" s="135">
        <v>0.4826388888888889</v>
      </c>
      <c r="BN5528" s="136">
        <v>0.52430555555555558</v>
      </c>
      <c r="BO5528" s="101"/>
      <c r="BR5528" s="109" t="str">
        <f t="shared" si="86"/>
        <v>SH-25-5517</v>
      </c>
      <c r="BS5528" s="109" t="s">
        <v>552</v>
      </c>
      <c r="BT5528" t="s">
        <v>92</v>
      </c>
      <c r="BU5528" t="s">
        <v>11430</v>
      </c>
    </row>
    <row r="5529" spans="1:73" hidden="1">
      <c r="A5529" s="103" t="s">
        <v>11431</v>
      </c>
      <c r="B5529" s="102">
        <v>45929</v>
      </c>
      <c r="C5529" s="104">
        <f>_xlfn.ISOWEEKNUM(Tabella2[[#This Row],[Date]])</f>
        <v>40</v>
      </c>
      <c r="D5529" s="104" t="s">
        <v>722</v>
      </c>
      <c r="E5529" s="104" t="s">
        <v>327</v>
      </c>
      <c r="F5529" s="104">
        <v>79</v>
      </c>
      <c r="G5529" s="104" t="s">
        <v>257</v>
      </c>
      <c r="H5529" s="105">
        <v>13</v>
      </c>
      <c r="I5529" s="104" t="s">
        <v>258</v>
      </c>
      <c r="J5529" s="104"/>
      <c r="K5529" s="104" t="s">
        <v>78</v>
      </c>
      <c r="L5529" s="104" t="s">
        <v>299</v>
      </c>
      <c r="M5529" s="104" t="s">
        <v>430</v>
      </c>
      <c r="N5529" s="104"/>
      <c r="O5529" s="106" t="str">
        <f>A5528</f>
        <v>17933</v>
      </c>
      <c r="P5529" s="111" t="s">
        <v>431</v>
      </c>
      <c r="Q5529" s="153">
        <v>0.4826388888888889</v>
      </c>
      <c r="R5529" s="153">
        <v>0.52430555555555558</v>
      </c>
      <c r="S5529" s="153">
        <v>4.1666666666666657E-2</v>
      </c>
      <c r="T5529" s="153">
        <v>0.4826388888888889</v>
      </c>
      <c r="U5529" s="153">
        <v>0.52430555555555558</v>
      </c>
      <c r="V5529" s="153">
        <f>IF(ISBLANK(T5529),"",Tabella2[[#This Row],[ACT STOP]]-Tabella2[[#This Row],[ACT START]])</f>
        <v>4.1666666666666685E-2</v>
      </c>
      <c r="W5529" s="104" t="s">
        <v>122</v>
      </c>
      <c r="X5529" s="104" t="s">
        <v>91</v>
      </c>
      <c r="Y5529" s="110"/>
      <c r="Z5529" s="106"/>
      <c r="AA5529" s="104"/>
      <c r="AB5529" s="107"/>
      <c r="AC5529" s="72">
        <v>1</v>
      </c>
      <c r="AH5529" s="70"/>
      <c r="AI5529" s="70"/>
      <c r="AJ5529">
        <v>0</v>
      </c>
      <c r="AL5529" s="70"/>
      <c r="BM5529" s="135">
        <v>0.4826388888888889</v>
      </c>
      <c r="BN5529" s="136">
        <v>0.52430555555555558</v>
      </c>
      <c r="BO5529" s="101"/>
      <c r="BR5529" s="109" t="str">
        <f t="shared" si="86"/>
        <v>SH-25-5518</v>
      </c>
      <c r="BS5529" s="109" t="s">
        <v>427</v>
      </c>
      <c r="BT5529" t="s">
        <v>122</v>
      </c>
      <c r="BU5529" t="s">
        <v>11432</v>
      </c>
    </row>
    <row r="5530" spans="1:73" hidden="1">
      <c r="A5530" s="103" t="s">
        <v>11433</v>
      </c>
      <c r="B5530" s="102">
        <v>45929</v>
      </c>
      <c r="C5530" s="104">
        <f>_xlfn.ISOWEEKNUM(Tabella2[[#This Row],[Date]])</f>
        <v>40</v>
      </c>
      <c r="D5530" s="104" t="s">
        <v>255</v>
      </c>
      <c r="E5530" s="104" t="s">
        <v>256</v>
      </c>
      <c r="F5530" s="104">
        <v>40</v>
      </c>
      <c r="G5530" s="104" t="s">
        <v>257</v>
      </c>
      <c r="H5530" s="105">
        <v>12</v>
      </c>
      <c r="I5530" s="104" t="s">
        <v>258</v>
      </c>
      <c r="J5530" s="104"/>
      <c r="K5530" s="104" t="s">
        <v>83</v>
      </c>
      <c r="L5530" s="104" t="s">
        <v>299</v>
      </c>
      <c r="M5530" s="104" t="s">
        <v>276</v>
      </c>
      <c r="N5530" s="104"/>
      <c r="O5530" s="106" t="str">
        <f>A5531</f>
        <v>17936</v>
      </c>
      <c r="P5530" s="111" t="s">
        <v>664</v>
      </c>
      <c r="Q5530" s="153" t="s">
        <v>349</v>
      </c>
      <c r="R5530" s="153" t="s">
        <v>350</v>
      </c>
      <c r="S5530" s="153">
        <v>4.1666666666666657E-2</v>
      </c>
      <c r="T5530" s="153">
        <v>0.4826388888888889</v>
      </c>
      <c r="U5530" s="153">
        <v>0.52430555555555558</v>
      </c>
      <c r="V5530" s="153">
        <f>IF(ISBLANK(T5530),"",Tabella2[[#This Row],[ACT STOP]]-Tabella2[[#This Row],[ACT START]])</f>
        <v>4.1666666666666685E-2</v>
      </c>
      <c r="W5530" s="104" t="s">
        <v>92</v>
      </c>
      <c r="X5530" s="104" t="s">
        <v>91</v>
      </c>
      <c r="Y5530" s="110"/>
      <c r="Z5530" s="106"/>
      <c r="AA5530" s="104"/>
      <c r="AB5530" s="107"/>
      <c r="AC5530" s="72">
        <v>1</v>
      </c>
      <c r="AH5530" s="70"/>
      <c r="AI5530" s="70"/>
      <c r="AJ5530">
        <v>0</v>
      </c>
      <c r="AL5530" s="70"/>
      <c r="BM5530" s="135">
        <v>0.4826388888888889</v>
      </c>
      <c r="BN5530" s="136">
        <v>0.52430555555555558</v>
      </c>
      <c r="BO5530" s="101"/>
      <c r="BR5530" s="109" t="str">
        <f t="shared" si="86"/>
        <v>SH-25-5519</v>
      </c>
      <c r="BS5530" s="109" t="s">
        <v>266</v>
      </c>
      <c r="BT5530" t="s">
        <v>92</v>
      </c>
      <c r="BU5530" t="s">
        <v>11434</v>
      </c>
    </row>
    <row r="5531" spans="1:73" hidden="1">
      <c r="A5531" s="103" t="s">
        <v>11435</v>
      </c>
      <c r="B5531" s="102">
        <v>45929</v>
      </c>
      <c r="C5531" s="104">
        <f>_xlfn.ISOWEEKNUM(Tabella2[[#This Row],[Date]])</f>
        <v>40</v>
      </c>
      <c r="D5531" s="104" t="s">
        <v>195</v>
      </c>
      <c r="E5531" s="104" t="s">
        <v>298</v>
      </c>
      <c r="F5531" s="104"/>
      <c r="G5531" s="104" t="s">
        <v>327</v>
      </c>
      <c r="H5531" s="105">
        <v>3</v>
      </c>
      <c r="I5531" s="104"/>
      <c r="J5531" s="104" t="s">
        <v>258</v>
      </c>
      <c r="K5531" s="104" t="s">
        <v>80</v>
      </c>
      <c r="L5531" s="104" t="s">
        <v>299</v>
      </c>
      <c r="M5531" s="104" t="s">
        <v>276</v>
      </c>
      <c r="N5531" s="104"/>
      <c r="O5531" s="106" t="str">
        <f>A5530</f>
        <v>17935</v>
      </c>
      <c r="P5531" s="111" t="s">
        <v>300</v>
      </c>
      <c r="Q5531" s="153">
        <v>0.4826388888888889</v>
      </c>
      <c r="R5531" s="153">
        <v>0.52430555555555558</v>
      </c>
      <c r="S5531" s="153">
        <v>4.1666666666666657E-2</v>
      </c>
      <c r="T5531" s="153">
        <v>0.4826388888888889</v>
      </c>
      <c r="U5531" s="153">
        <v>0.52430555555555558</v>
      </c>
      <c r="V5531" s="153">
        <f>IF(ISBLANK(T5531),"",Tabella2[[#This Row],[ACT STOP]]-Tabella2[[#This Row],[ACT START]])</f>
        <v>4.1666666666666685E-2</v>
      </c>
      <c r="W5531" s="104" t="s">
        <v>122</v>
      </c>
      <c r="X5531" s="104" t="s">
        <v>91</v>
      </c>
      <c r="Y5531" s="110"/>
      <c r="Z5531" s="106"/>
      <c r="AA5531" s="104"/>
      <c r="AB5531" s="107"/>
      <c r="AC5531" s="72">
        <v>1</v>
      </c>
      <c r="AH5531" s="70"/>
      <c r="AI5531" s="70"/>
      <c r="AJ5531">
        <v>0</v>
      </c>
      <c r="AL5531" s="70"/>
      <c r="BM5531" s="135">
        <v>0.4826388888888889</v>
      </c>
      <c r="BN5531" s="136">
        <v>0.52430555555555558</v>
      </c>
      <c r="BO5531" s="101"/>
      <c r="BR5531" s="109" t="str">
        <f t="shared" si="86"/>
        <v>SH-25-5520</v>
      </c>
      <c r="BS5531" s="109" t="s">
        <v>7528</v>
      </c>
      <c r="BT5531" t="s">
        <v>122</v>
      </c>
      <c r="BU5531" t="s">
        <v>302</v>
      </c>
    </row>
    <row r="5532" spans="1:73" hidden="1">
      <c r="A5532" s="103" t="s">
        <v>11436</v>
      </c>
      <c r="B5532" s="102">
        <v>45929</v>
      </c>
      <c r="C5532" s="104">
        <f>_xlfn.ISOWEEKNUM(Tabella2[[#This Row],[Date]])</f>
        <v>40</v>
      </c>
      <c r="D5532" s="104" t="s">
        <v>722</v>
      </c>
      <c r="E5532" s="104" t="s">
        <v>327</v>
      </c>
      <c r="F5532" s="104">
        <v>82</v>
      </c>
      <c r="G5532" s="104" t="s">
        <v>257</v>
      </c>
      <c r="H5532" s="105">
        <v>2</v>
      </c>
      <c r="I5532" s="104" t="s">
        <v>258</v>
      </c>
      <c r="J5532" s="104"/>
      <c r="K5532" s="104" t="s">
        <v>81</v>
      </c>
      <c r="L5532" s="104" t="s">
        <v>259</v>
      </c>
      <c r="M5532" s="104" t="s">
        <v>386</v>
      </c>
      <c r="N5532" s="104"/>
      <c r="O5532" s="106"/>
      <c r="P5532" s="111" t="s">
        <v>813</v>
      </c>
      <c r="Q5532" s="153" t="s">
        <v>349</v>
      </c>
      <c r="R5532" s="153" t="s">
        <v>350</v>
      </c>
      <c r="S5532" s="153">
        <v>4.1666666666666657E-2</v>
      </c>
      <c r="T5532" s="153">
        <v>0.4826388888888889</v>
      </c>
      <c r="U5532" s="153">
        <v>0.52430555555555558</v>
      </c>
      <c r="V5532" s="153">
        <f>IF(ISBLANK(T5532),"",Tabella2[[#This Row],[ACT STOP]]-Tabella2[[#This Row],[ACT START]])</f>
        <v>4.1666666666666685E-2</v>
      </c>
      <c r="W5532" s="104" t="s">
        <v>92</v>
      </c>
      <c r="X5532" s="104" t="s">
        <v>91</v>
      </c>
      <c r="Y5532" s="110"/>
      <c r="Z5532" s="106"/>
      <c r="AA5532" s="104"/>
      <c r="AB5532" s="107"/>
      <c r="AC5532" s="72">
        <v>1</v>
      </c>
      <c r="AH5532" s="70"/>
      <c r="AI5532" s="70"/>
      <c r="AJ5532">
        <v>0</v>
      </c>
      <c r="AL5532" s="70"/>
      <c r="BM5532" s="135">
        <v>0.4826388888888889</v>
      </c>
      <c r="BN5532" s="136">
        <v>0.52430555555555558</v>
      </c>
      <c r="BO5532" s="101"/>
      <c r="BR5532" s="109" t="str">
        <f t="shared" si="86"/>
        <v>SH-25-5521</v>
      </c>
      <c r="BS5532" s="109" t="s">
        <v>368</v>
      </c>
      <c r="BT5532" t="s">
        <v>92</v>
      </c>
      <c r="BU5532" t="s">
        <v>11437</v>
      </c>
    </row>
    <row r="5533" spans="1:73" hidden="1">
      <c r="A5533" s="103" t="s">
        <v>11438</v>
      </c>
      <c r="B5533" s="102">
        <v>45929</v>
      </c>
      <c r="C5533" s="104">
        <f>_xlfn.ISOWEEKNUM(Tabella2[[#This Row],[Date]])</f>
        <v>40</v>
      </c>
      <c r="D5533" s="104" t="s">
        <v>763</v>
      </c>
      <c r="E5533" s="104" t="s">
        <v>256</v>
      </c>
      <c r="F5533" s="104">
        <v>65</v>
      </c>
      <c r="G5533" s="104" t="s">
        <v>257</v>
      </c>
      <c r="H5533" s="105">
        <v>5</v>
      </c>
      <c r="I5533" s="104"/>
      <c r="J5533" s="104" t="s">
        <v>258</v>
      </c>
      <c r="K5533" s="104" t="s">
        <v>77</v>
      </c>
      <c r="L5533" s="104" t="s">
        <v>259</v>
      </c>
      <c r="M5533" s="104" t="s">
        <v>276</v>
      </c>
      <c r="N5533" s="104"/>
      <c r="O5533" s="106"/>
      <c r="P5533" s="111" t="s">
        <v>1898</v>
      </c>
      <c r="Q5533" s="153" t="s">
        <v>349</v>
      </c>
      <c r="R5533" s="153" t="s">
        <v>350</v>
      </c>
      <c r="S5533" s="153">
        <v>4.1666666666666657E-2</v>
      </c>
      <c r="T5533" s="153">
        <v>0.4826388888888889</v>
      </c>
      <c r="U5533" s="153">
        <v>0.52430555555555558</v>
      </c>
      <c r="V5533" s="153">
        <f>IF(ISBLANK(T5533),"",Tabella2[[#This Row],[ACT STOP]]-Tabella2[[#This Row],[ACT START]])</f>
        <v>4.1666666666666685E-2</v>
      </c>
      <c r="W5533" s="104" t="s">
        <v>92</v>
      </c>
      <c r="X5533" s="104" t="s">
        <v>91</v>
      </c>
      <c r="Y5533" s="110"/>
      <c r="Z5533" s="106"/>
      <c r="AA5533" s="104"/>
      <c r="AB5533" s="107"/>
      <c r="AC5533" s="72">
        <v>1</v>
      </c>
      <c r="AH5533" s="70"/>
      <c r="AI5533" s="70"/>
      <c r="AJ5533">
        <v>0</v>
      </c>
      <c r="AL5533" s="70"/>
      <c r="BM5533" s="135">
        <v>0.4826388888888889</v>
      </c>
      <c r="BN5533" s="136">
        <v>0.52430555555555558</v>
      </c>
      <c r="BO5533" s="101"/>
      <c r="BR5533" s="109" t="str">
        <f t="shared" si="86"/>
        <v>SH-25-5522</v>
      </c>
      <c r="BS5533" s="109" t="s">
        <v>416</v>
      </c>
      <c r="BT5533" t="s">
        <v>92</v>
      </c>
      <c r="BU5533" t="s">
        <v>11439</v>
      </c>
    </row>
    <row r="5534" spans="1:73" hidden="1">
      <c r="A5534" s="103" t="s">
        <v>11440</v>
      </c>
      <c r="B5534" s="102">
        <v>45929</v>
      </c>
      <c r="C5534" s="104">
        <f>_xlfn.ISOWEEKNUM(Tabella2[[#This Row],[Date]])</f>
        <v>40</v>
      </c>
      <c r="D5534" s="104" t="s">
        <v>509</v>
      </c>
      <c r="E5534" s="104" t="s">
        <v>284</v>
      </c>
      <c r="F5534" s="104">
        <v>71</v>
      </c>
      <c r="G5534" s="104" t="s">
        <v>257</v>
      </c>
      <c r="H5534" s="105">
        <v>17</v>
      </c>
      <c r="I5534" s="104"/>
      <c r="J5534" s="104" t="s">
        <v>258</v>
      </c>
      <c r="K5534" s="104" t="s">
        <v>79</v>
      </c>
      <c r="L5534" s="104" t="s">
        <v>299</v>
      </c>
      <c r="M5534" s="104" t="s">
        <v>313</v>
      </c>
      <c r="N5534" s="104"/>
      <c r="O5534" s="106" t="str">
        <f>A5535</f>
        <v>17940</v>
      </c>
      <c r="P5534" s="111" t="s">
        <v>442</v>
      </c>
      <c r="Q5534" s="153" t="s">
        <v>315</v>
      </c>
      <c r="R5534" s="153" t="s">
        <v>316</v>
      </c>
      <c r="S5534" s="153">
        <v>4.1666666666666657E-2</v>
      </c>
      <c r="T5534" s="153">
        <v>0.54166666666666663</v>
      </c>
      <c r="U5534" s="153">
        <v>0.58333333333333337</v>
      </c>
      <c r="V5534" s="153">
        <f>IF(ISBLANK(T5534),"",Tabella2[[#This Row],[ACT STOP]]-Tabella2[[#This Row],[ACT START]])</f>
        <v>4.1666666666666741E-2</v>
      </c>
      <c r="W5534" s="104" t="s">
        <v>92</v>
      </c>
      <c r="X5534" s="104" t="s">
        <v>91</v>
      </c>
      <c r="Y5534" s="110"/>
      <c r="Z5534" s="106"/>
      <c r="AA5534" s="104"/>
      <c r="AB5534" s="107"/>
      <c r="AC5534" s="72">
        <v>1</v>
      </c>
      <c r="AH5534" s="70"/>
      <c r="AI5534" s="70"/>
      <c r="AJ5534">
        <v>0</v>
      </c>
      <c r="AL5534" s="70"/>
      <c r="BM5534" s="135">
        <v>0.54166666666666663</v>
      </c>
      <c r="BN5534" s="136">
        <v>0.58333333333333337</v>
      </c>
      <c r="BO5534" s="101"/>
      <c r="BR5534" s="109" t="str">
        <f t="shared" si="86"/>
        <v>SH-25-5523</v>
      </c>
      <c r="BS5534" s="109" t="s">
        <v>393</v>
      </c>
      <c r="BT5534" t="s">
        <v>92</v>
      </c>
      <c r="BU5534" t="s">
        <v>11441</v>
      </c>
    </row>
    <row r="5535" spans="1:73" hidden="1">
      <c r="A5535" s="103" t="s">
        <v>11442</v>
      </c>
      <c r="B5535" s="102">
        <v>45929</v>
      </c>
      <c r="C5535" s="104">
        <f>_xlfn.ISOWEEKNUM(Tabella2[[#This Row],[Date]])</f>
        <v>40</v>
      </c>
      <c r="D5535" s="104" t="s">
        <v>509</v>
      </c>
      <c r="E5535" s="104" t="s">
        <v>284</v>
      </c>
      <c r="F5535" s="104">
        <v>70</v>
      </c>
      <c r="G5535" s="104" t="s">
        <v>257</v>
      </c>
      <c r="H5535" s="105">
        <v>9</v>
      </c>
      <c r="I5535" s="104"/>
      <c r="J5535" s="104" t="s">
        <v>258</v>
      </c>
      <c r="K5535" s="104" t="s">
        <v>78</v>
      </c>
      <c r="L5535" s="104" t="s">
        <v>299</v>
      </c>
      <c r="M5535" s="104" t="s">
        <v>313</v>
      </c>
      <c r="N5535" s="104"/>
      <c r="O5535" s="106" t="str">
        <f>A5534</f>
        <v>17939</v>
      </c>
      <c r="P5535" s="111" t="s">
        <v>442</v>
      </c>
      <c r="Q5535" s="153">
        <v>0.54513888888888884</v>
      </c>
      <c r="R5535" s="153">
        <v>0.58680555555555558</v>
      </c>
      <c r="S5535" s="153">
        <v>4.1666666666666657E-2</v>
      </c>
      <c r="T5535" s="153">
        <v>0.54166666666666663</v>
      </c>
      <c r="U5535" s="153">
        <v>0.58333333333333337</v>
      </c>
      <c r="V5535" s="153">
        <f>IF(ISBLANK(T5535),"",Tabella2[[#This Row],[ACT STOP]]-Tabella2[[#This Row],[ACT START]])</f>
        <v>4.1666666666666741E-2</v>
      </c>
      <c r="W5535" s="104" t="s">
        <v>92</v>
      </c>
      <c r="X5535" s="104" t="s">
        <v>91</v>
      </c>
      <c r="Y5535" s="110"/>
      <c r="Z5535" s="106"/>
      <c r="AA5535" s="104"/>
      <c r="AB5535" s="107"/>
      <c r="AC5535" s="72">
        <v>1</v>
      </c>
      <c r="AH5535" s="70"/>
      <c r="AI5535" s="70"/>
      <c r="AJ5535">
        <v>0</v>
      </c>
      <c r="AL5535" s="70"/>
      <c r="BM5535" s="135">
        <v>0.54166666666666663</v>
      </c>
      <c r="BN5535" s="136">
        <v>0.58333333333333337</v>
      </c>
      <c r="BO5535" s="101"/>
      <c r="BR5535" s="109" t="str">
        <f t="shared" si="86"/>
        <v>SH-25-5524</v>
      </c>
      <c r="BS5535" s="109" t="s">
        <v>318</v>
      </c>
      <c r="BT5535" t="s">
        <v>92</v>
      </c>
      <c r="BU5535" t="s">
        <v>11443</v>
      </c>
    </row>
    <row r="5536" spans="1:73" hidden="1">
      <c r="A5536" s="103" t="s">
        <v>11444</v>
      </c>
      <c r="B5536" s="102">
        <v>45929</v>
      </c>
      <c r="C5536" s="104">
        <f>_xlfn.ISOWEEKNUM(Tabella2[[#This Row],[Date]])</f>
        <v>40</v>
      </c>
      <c r="D5536" s="104" t="s">
        <v>5705</v>
      </c>
      <c r="E5536" s="104" t="s">
        <v>327</v>
      </c>
      <c r="F5536" s="104">
        <v>83</v>
      </c>
      <c r="G5536" s="104" t="s">
        <v>284</v>
      </c>
      <c r="H5536" s="105">
        <v>9</v>
      </c>
      <c r="I5536" s="104"/>
      <c r="J5536" s="104" t="s">
        <v>258</v>
      </c>
      <c r="K5536" s="104" t="s">
        <v>83</v>
      </c>
      <c r="L5536" s="104" t="s">
        <v>299</v>
      </c>
      <c r="M5536" s="104" t="s">
        <v>276</v>
      </c>
      <c r="N5536" s="104"/>
      <c r="O5536" s="106" t="str">
        <f>A5537</f>
        <v>17942</v>
      </c>
      <c r="P5536" s="111" t="s">
        <v>650</v>
      </c>
      <c r="Q5536" s="153" t="s">
        <v>315</v>
      </c>
      <c r="R5536" s="153" t="s">
        <v>316</v>
      </c>
      <c r="S5536" s="153">
        <v>4.1666666666666657E-2</v>
      </c>
      <c r="T5536" s="153">
        <v>0.54513888888888884</v>
      </c>
      <c r="U5536" s="153">
        <v>0.58680555555555558</v>
      </c>
      <c r="V5536" s="153">
        <f>IF(ISBLANK(T5536),"",Tabella2[[#This Row],[ACT STOP]]-Tabella2[[#This Row],[ACT START]])</f>
        <v>4.1666666666666741E-2</v>
      </c>
      <c r="W5536" s="104" t="s">
        <v>92</v>
      </c>
      <c r="X5536" s="104" t="s">
        <v>91</v>
      </c>
      <c r="Y5536" s="110"/>
      <c r="Z5536" s="106"/>
      <c r="AA5536" s="104"/>
      <c r="AB5536" s="107"/>
      <c r="AC5536" s="72">
        <v>1</v>
      </c>
      <c r="AH5536" s="70"/>
      <c r="AI5536" s="70"/>
      <c r="AJ5536">
        <v>0</v>
      </c>
      <c r="AL5536" s="70"/>
      <c r="BM5536" s="135">
        <v>0.54513888888888884</v>
      </c>
      <c r="BN5536" s="136">
        <v>0.58680555555555558</v>
      </c>
      <c r="BO5536" s="101"/>
      <c r="BR5536" s="109" t="str">
        <f t="shared" si="86"/>
        <v>SH-25-5525</v>
      </c>
      <c r="BS5536" s="109" t="s">
        <v>339</v>
      </c>
      <c r="BT5536" t="s">
        <v>92</v>
      </c>
      <c r="BU5536" t="s">
        <v>11445</v>
      </c>
    </row>
    <row r="5537" spans="1:73" hidden="1">
      <c r="A5537" s="103" t="s">
        <v>11446</v>
      </c>
      <c r="B5537" s="102">
        <v>45929</v>
      </c>
      <c r="C5537" s="104">
        <f>_xlfn.ISOWEEKNUM(Tabella2[[#This Row],[Date]])</f>
        <v>40</v>
      </c>
      <c r="D5537" s="104" t="s">
        <v>195</v>
      </c>
      <c r="E5537" s="104" t="s">
        <v>880</v>
      </c>
      <c r="F5537" s="104"/>
      <c r="G5537" s="104" t="s">
        <v>284</v>
      </c>
      <c r="H5537" s="105">
        <v>5</v>
      </c>
      <c r="I5537" s="104"/>
      <c r="J5537" s="104" t="s">
        <v>258</v>
      </c>
      <c r="K5537" s="104" t="s">
        <v>80</v>
      </c>
      <c r="L5537" s="104" t="s">
        <v>299</v>
      </c>
      <c r="M5537" s="104" t="s">
        <v>276</v>
      </c>
      <c r="N5537" s="104"/>
      <c r="O5537" s="106" t="str">
        <f>A5536</f>
        <v>17941</v>
      </c>
      <c r="P5537" s="111" t="s">
        <v>300</v>
      </c>
      <c r="Q5537" s="153">
        <v>0.54513888888888884</v>
      </c>
      <c r="R5537" s="153">
        <v>0.58680555555555558</v>
      </c>
      <c r="S5537" s="153">
        <v>4.1666666666666657E-2</v>
      </c>
      <c r="T5537" s="153">
        <v>0.54513888888888884</v>
      </c>
      <c r="U5537" s="153">
        <v>0.58680555555555558</v>
      </c>
      <c r="V5537" s="153">
        <f>IF(ISBLANK(T5537),"",Tabella2[[#This Row],[ACT STOP]]-Tabella2[[#This Row],[ACT START]])</f>
        <v>4.1666666666666741E-2</v>
      </c>
      <c r="W5537" s="104" t="s">
        <v>122</v>
      </c>
      <c r="X5537" s="104" t="s">
        <v>91</v>
      </c>
      <c r="Y5537" s="110"/>
      <c r="Z5537" s="106"/>
      <c r="AA5537" s="104"/>
      <c r="AB5537" s="107"/>
      <c r="AC5537" s="72">
        <v>1</v>
      </c>
      <c r="AH5537" s="70"/>
      <c r="AI5537" s="70"/>
      <c r="AJ5537">
        <v>0</v>
      </c>
      <c r="AL5537" s="70"/>
      <c r="BM5537" s="135">
        <v>0.54513888888888884</v>
      </c>
      <c r="BN5537" s="136">
        <v>0.58680555555555558</v>
      </c>
      <c r="BO5537" s="101"/>
      <c r="BR5537" s="109" t="str">
        <f t="shared" si="86"/>
        <v>SH-25-5526</v>
      </c>
      <c r="BS5537" s="109" t="s">
        <v>288</v>
      </c>
      <c r="BT5537" t="s">
        <v>122</v>
      </c>
      <c r="BU5537" t="s">
        <v>881</v>
      </c>
    </row>
    <row r="5538" spans="1:73" hidden="1">
      <c r="A5538" s="103" t="s">
        <v>11447</v>
      </c>
      <c r="B5538" s="102">
        <v>45929</v>
      </c>
      <c r="C5538" s="104">
        <f>_xlfn.ISOWEEKNUM(Tabella2[[#This Row],[Date]])</f>
        <v>40</v>
      </c>
      <c r="D5538" s="104" t="s">
        <v>722</v>
      </c>
      <c r="E5538" s="104" t="s">
        <v>327</v>
      </c>
      <c r="F5538" s="104">
        <v>80</v>
      </c>
      <c r="G5538" s="104" t="s">
        <v>257</v>
      </c>
      <c r="H5538" s="105">
        <v>14</v>
      </c>
      <c r="I5538" s="104" t="s">
        <v>258</v>
      </c>
      <c r="J5538" s="104"/>
      <c r="K5538" s="104" t="s">
        <v>81</v>
      </c>
      <c r="L5538" s="104" t="s">
        <v>259</v>
      </c>
      <c r="M5538" s="104" t="s">
        <v>386</v>
      </c>
      <c r="N5538" s="104"/>
      <c r="O5538" s="106"/>
      <c r="P5538" s="111" t="s">
        <v>813</v>
      </c>
      <c r="Q5538" s="153" t="s">
        <v>315</v>
      </c>
      <c r="R5538" s="153" t="s">
        <v>316</v>
      </c>
      <c r="S5538" s="153">
        <v>4.1666666666666657E-2</v>
      </c>
      <c r="T5538" s="153">
        <v>0.54513888888888884</v>
      </c>
      <c r="U5538" s="153">
        <v>0.58680555555555558</v>
      </c>
      <c r="V5538" s="153">
        <f>IF(ISBLANK(T5538),"",Tabella2[[#This Row],[ACT STOP]]-Tabella2[[#This Row],[ACT START]])</f>
        <v>4.1666666666666741E-2</v>
      </c>
      <c r="W5538" s="104" t="s">
        <v>92</v>
      </c>
      <c r="X5538" s="104" t="s">
        <v>91</v>
      </c>
      <c r="Y5538" s="110"/>
      <c r="Z5538" s="106"/>
      <c r="AA5538" s="104"/>
      <c r="AB5538" s="107"/>
      <c r="AC5538" s="72">
        <v>1</v>
      </c>
      <c r="AH5538" s="70"/>
      <c r="AI5538" s="70"/>
      <c r="AJ5538">
        <v>0</v>
      </c>
      <c r="AL5538" s="70"/>
      <c r="BM5538" s="135">
        <v>0.54513888888888884</v>
      </c>
      <c r="BN5538" s="136">
        <v>0.58680555555555558</v>
      </c>
      <c r="BO5538" s="101"/>
      <c r="BR5538" s="109" t="str">
        <f t="shared" si="86"/>
        <v>SH-25-5527</v>
      </c>
      <c r="BS5538" s="109" t="s">
        <v>372</v>
      </c>
      <c r="BT5538" t="s">
        <v>92</v>
      </c>
      <c r="BU5538" t="s">
        <v>11448</v>
      </c>
    </row>
    <row r="5539" spans="1:73" hidden="1">
      <c r="A5539" s="103" t="s">
        <v>11449</v>
      </c>
      <c r="B5539" s="102">
        <v>45929</v>
      </c>
      <c r="C5539" s="104">
        <f>_xlfn.ISOWEEKNUM(Tabella2[[#This Row],[Date]])</f>
        <v>40</v>
      </c>
      <c r="D5539" s="104" t="s">
        <v>6396</v>
      </c>
      <c r="E5539" s="104" t="s">
        <v>256</v>
      </c>
      <c r="F5539" s="104">
        <v>73</v>
      </c>
      <c r="G5539" s="104" t="s">
        <v>284</v>
      </c>
      <c r="H5539" s="105">
        <v>22</v>
      </c>
      <c r="I5539" s="104"/>
      <c r="J5539" s="104" t="s">
        <v>258</v>
      </c>
      <c r="K5539" s="104" t="s">
        <v>77</v>
      </c>
      <c r="L5539" s="104" t="s">
        <v>259</v>
      </c>
      <c r="M5539" s="104" t="s">
        <v>276</v>
      </c>
      <c r="N5539" s="104"/>
      <c r="O5539" s="106"/>
      <c r="P5539" s="111" t="s">
        <v>8294</v>
      </c>
      <c r="Q5539" s="153" t="s">
        <v>315</v>
      </c>
      <c r="R5539" s="153" t="s">
        <v>316</v>
      </c>
      <c r="S5539" s="153">
        <v>4.1666666666666657E-2</v>
      </c>
      <c r="T5539" s="153">
        <v>0.54513888888888884</v>
      </c>
      <c r="U5539" s="153">
        <v>0.59722222222222221</v>
      </c>
      <c r="V5539" s="153">
        <f>IF(ISBLANK(T5539),"",Tabella2[[#This Row],[ACT STOP]]-Tabella2[[#This Row],[ACT START]])</f>
        <v>5.208333333333337E-2</v>
      </c>
      <c r="W5539" s="104" t="s">
        <v>92</v>
      </c>
      <c r="X5539" s="104" t="s">
        <v>91</v>
      </c>
      <c r="Y5539" s="110"/>
      <c r="Z5539" s="106"/>
      <c r="AA5539" s="104"/>
      <c r="AB5539" s="107"/>
      <c r="AC5539" s="72">
        <v>1</v>
      </c>
      <c r="AH5539" s="70"/>
      <c r="AI5539" s="70"/>
      <c r="AJ5539">
        <v>0</v>
      </c>
      <c r="AL5539" s="70"/>
      <c r="BM5539" s="135">
        <v>0.54513888888888884</v>
      </c>
      <c r="BN5539" s="136">
        <v>0.59722222222222221</v>
      </c>
      <c r="BO5539" s="101">
        <v>1.041666666666667E-2</v>
      </c>
      <c r="BQ5539" t="s">
        <v>102</v>
      </c>
      <c r="BR5539" s="109" t="str">
        <f t="shared" si="86"/>
        <v>SH-25-5528</v>
      </c>
      <c r="BS5539" s="109" t="s">
        <v>295</v>
      </c>
      <c r="BT5539" t="s">
        <v>92</v>
      </c>
      <c r="BU5539" t="s">
        <v>11450</v>
      </c>
    </row>
    <row r="5540" spans="1:73" hidden="1">
      <c r="A5540" s="103" t="s">
        <v>11451</v>
      </c>
      <c r="B5540" s="102">
        <v>45930</v>
      </c>
      <c r="C5540" s="104">
        <f>_xlfn.ISOWEEKNUM(Tabella2[[#This Row],[Date]])</f>
        <v>40</v>
      </c>
      <c r="D5540" s="104" t="s">
        <v>751</v>
      </c>
      <c r="E5540" s="104" t="s">
        <v>256</v>
      </c>
      <c r="F5540" s="104">
        <v>77</v>
      </c>
      <c r="G5540" s="104" t="s">
        <v>284</v>
      </c>
      <c r="H5540" s="105">
        <v>9</v>
      </c>
      <c r="I5540" s="104" t="s">
        <v>258</v>
      </c>
      <c r="J5540" s="104"/>
      <c r="K5540" s="104" t="s">
        <v>79</v>
      </c>
      <c r="L5540" s="104" t="s">
        <v>299</v>
      </c>
      <c r="M5540" s="104" t="s">
        <v>361</v>
      </c>
      <c r="N5540" s="104"/>
      <c r="O5540" s="106" t="str">
        <f>A5541</f>
        <v>17946</v>
      </c>
      <c r="P5540" s="111" t="s">
        <v>2108</v>
      </c>
      <c r="Q5540" s="153" t="s">
        <v>10109</v>
      </c>
      <c r="R5540" s="153" t="s">
        <v>10110</v>
      </c>
      <c r="S5540" s="153">
        <v>4.1666666666666657E-2</v>
      </c>
      <c r="T5540" s="153" t="s">
        <v>10109</v>
      </c>
      <c r="U5540" s="153" t="s">
        <v>10110</v>
      </c>
      <c r="V5540" s="153">
        <f>IF(ISBLANK(T5540),"",Tabella2[[#This Row],[ACT STOP]]-Tabella2[[#This Row],[ACT START]])</f>
        <v>4.1666666666666657E-2</v>
      </c>
      <c r="W5540" s="104" t="s">
        <v>92</v>
      </c>
      <c r="X5540" s="104" t="s">
        <v>91</v>
      </c>
      <c r="Y5540" s="110"/>
      <c r="Z5540" s="106"/>
      <c r="AA5540" s="104"/>
      <c r="AB5540" s="107"/>
      <c r="AC5540" s="72">
        <v>1</v>
      </c>
      <c r="AH5540" s="70"/>
      <c r="AI5540" s="70"/>
      <c r="AJ5540">
        <v>0</v>
      </c>
      <c r="AL5540" s="70"/>
      <c r="BL5540" t="s">
        <v>11452</v>
      </c>
      <c r="BM5540" s="135" t="s">
        <v>10109</v>
      </c>
      <c r="BN5540" s="136" t="s">
        <v>10110</v>
      </c>
      <c r="BO5540" s="101"/>
      <c r="BR5540" s="109" t="str">
        <f t="shared" si="86"/>
        <v>SH-25-5529</v>
      </c>
      <c r="BS5540" s="109" t="s">
        <v>339</v>
      </c>
      <c r="BT5540" t="s">
        <v>92</v>
      </c>
      <c r="BU5540" t="s">
        <v>11076</v>
      </c>
    </row>
    <row r="5541" spans="1:73" hidden="1">
      <c r="A5541" s="103" t="s">
        <v>11453</v>
      </c>
      <c r="B5541" s="102">
        <v>45930</v>
      </c>
      <c r="C5541" s="104">
        <f>_xlfn.ISOWEEKNUM(Tabella2[[#This Row],[Date]])</f>
        <v>40</v>
      </c>
      <c r="D5541" s="104" t="s">
        <v>195</v>
      </c>
      <c r="E5541" s="104" t="s">
        <v>298</v>
      </c>
      <c r="F5541" s="104"/>
      <c r="G5541" s="104" t="s">
        <v>257</v>
      </c>
      <c r="H5541" s="105">
        <v>12</v>
      </c>
      <c r="I5541" s="104"/>
      <c r="J5541" s="104" t="s">
        <v>258</v>
      </c>
      <c r="K5541" s="104" t="s">
        <v>78</v>
      </c>
      <c r="L5541" s="104" t="s">
        <v>299</v>
      </c>
      <c r="M5541" s="104" t="s">
        <v>361</v>
      </c>
      <c r="N5541" s="104"/>
      <c r="O5541" s="106" t="str">
        <f>A5540</f>
        <v>17945</v>
      </c>
      <c r="P5541" s="111" t="s">
        <v>300</v>
      </c>
      <c r="Q5541" s="153">
        <v>0.2326388888888889</v>
      </c>
      <c r="R5541" s="153">
        <v>0.27430555555555558</v>
      </c>
      <c r="S5541" s="153">
        <v>4.1666666666666657E-2</v>
      </c>
      <c r="T5541" s="153">
        <v>0.2326388888888889</v>
      </c>
      <c r="U5541" s="153">
        <v>0.27430555555555558</v>
      </c>
      <c r="V5541" s="153">
        <f>IF(ISBLANK(T5541),"",Tabella2[[#This Row],[ACT STOP]]-Tabella2[[#This Row],[ACT START]])</f>
        <v>4.1666666666666685E-2</v>
      </c>
      <c r="W5541" s="104" t="s">
        <v>122</v>
      </c>
      <c r="X5541" s="104" t="s">
        <v>91</v>
      </c>
      <c r="Y5541" s="110"/>
      <c r="Z5541" s="106"/>
      <c r="AA5541" s="104"/>
      <c r="AB5541" s="107"/>
      <c r="AC5541" s="72">
        <v>1</v>
      </c>
      <c r="AH5541" s="70"/>
      <c r="AI5541" s="70"/>
      <c r="AJ5541">
        <v>0</v>
      </c>
      <c r="AL5541" s="70"/>
      <c r="BM5541" s="135">
        <v>0.2326388888888889</v>
      </c>
      <c r="BN5541" s="136">
        <v>0.27430555555555558</v>
      </c>
      <c r="BO5541" s="101"/>
      <c r="BR5541" s="109" t="str">
        <f t="shared" si="86"/>
        <v>SH-25-5530</v>
      </c>
      <c r="BS5541" s="109" t="s">
        <v>266</v>
      </c>
      <c r="BT5541" t="s">
        <v>122</v>
      </c>
      <c r="BU5541" t="s">
        <v>302</v>
      </c>
    </row>
    <row r="5542" spans="1:73" hidden="1">
      <c r="A5542" s="103" t="s">
        <v>11454</v>
      </c>
      <c r="B5542" s="102">
        <v>45930</v>
      </c>
      <c r="C5542" s="104">
        <f>_xlfn.ISOWEEKNUM(Tabella2[[#This Row],[Date]])</f>
        <v>40</v>
      </c>
      <c r="D5542" s="104" t="s">
        <v>6621</v>
      </c>
      <c r="E5542" s="104" t="s">
        <v>284</v>
      </c>
      <c r="F5542" s="104">
        <v>82</v>
      </c>
      <c r="G5542" s="104" t="s">
        <v>257</v>
      </c>
      <c r="H5542" s="105">
        <v>5</v>
      </c>
      <c r="I5542" s="104"/>
      <c r="J5542" s="104" t="s">
        <v>258</v>
      </c>
      <c r="K5542" s="104" t="s">
        <v>83</v>
      </c>
      <c r="L5542" s="104" t="s">
        <v>299</v>
      </c>
      <c r="M5542" s="104" t="s">
        <v>276</v>
      </c>
      <c r="N5542" s="104"/>
      <c r="O5542" s="106" t="str">
        <f>A5543</f>
        <v>17948</v>
      </c>
      <c r="P5542" s="111" t="s">
        <v>1920</v>
      </c>
      <c r="Q5542" s="153" t="s">
        <v>10109</v>
      </c>
      <c r="R5542" s="153" t="s">
        <v>10110</v>
      </c>
      <c r="S5542" s="153">
        <v>4.1666666666666657E-2</v>
      </c>
      <c r="T5542" s="153" t="s">
        <v>10109</v>
      </c>
      <c r="U5542" s="153" t="s">
        <v>10110</v>
      </c>
      <c r="V5542" s="153">
        <f>IF(ISBLANK(T5542),"",Tabella2[[#This Row],[ACT STOP]]-Tabella2[[#This Row],[ACT START]])</f>
        <v>4.1666666666666657E-2</v>
      </c>
      <c r="W5542" s="104" t="s">
        <v>92</v>
      </c>
      <c r="X5542" s="104" t="s">
        <v>91</v>
      </c>
      <c r="Y5542" s="110"/>
      <c r="Z5542" s="106"/>
      <c r="AA5542" s="104"/>
      <c r="AB5542" s="107"/>
      <c r="AC5542" s="72">
        <v>1</v>
      </c>
      <c r="AH5542" s="70"/>
      <c r="AI5542" s="70"/>
      <c r="AJ5542">
        <v>0</v>
      </c>
      <c r="AL5542" s="70"/>
      <c r="BM5542" s="135" t="s">
        <v>10109</v>
      </c>
      <c r="BN5542" s="136" t="s">
        <v>10110</v>
      </c>
      <c r="BO5542" s="101"/>
      <c r="BR5542" s="109" t="str">
        <f t="shared" si="86"/>
        <v>SH-25-5531</v>
      </c>
      <c r="BS5542" s="109" t="s">
        <v>416</v>
      </c>
      <c r="BT5542" t="s">
        <v>92</v>
      </c>
      <c r="BU5542" t="s">
        <v>11455</v>
      </c>
    </row>
    <row r="5543" spans="1:73" hidden="1">
      <c r="A5543" s="103" t="s">
        <v>11456</v>
      </c>
      <c r="B5543" s="102">
        <v>45930</v>
      </c>
      <c r="C5543" s="104">
        <f>_xlfn.ISOWEEKNUM(Tabella2[[#This Row],[Date]])</f>
        <v>40</v>
      </c>
      <c r="D5543" s="104" t="s">
        <v>195</v>
      </c>
      <c r="E5543" s="104" t="s">
        <v>398</v>
      </c>
      <c r="F5543" s="104"/>
      <c r="G5543" s="104" t="s">
        <v>257</v>
      </c>
      <c r="H5543" s="105">
        <v>13</v>
      </c>
      <c r="I5543" s="104"/>
      <c r="J5543" s="104" t="s">
        <v>258</v>
      </c>
      <c r="K5543" s="104" t="s">
        <v>80</v>
      </c>
      <c r="L5543" s="104" t="s">
        <v>299</v>
      </c>
      <c r="M5543" s="104" t="s">
        <v>276</v>
      </c>
      <c r="N5543" s="104"/>
      <c r="O5543" s="106" t="str">
        <f>A5542</f>
        <v>17947</v>
      </c>
      <c r="P5543" s="111" t="s">
        <v>300</v>
      </c>
      <c r="Q5543" s="153">
        <v>0.2326388888888889</v>
      </c>
      <c r="R5543" s="153">
        <v>0.27430555555555558</v>
      </c>
      <c r="S5543" s="153">
        <v>4.1666666666666657E-2</v>
      </c>
      <c r="T5543" s="153">
        <v>0.2326388888888889</v>
      </c>
      <c r="U5543" s="153">
        <v>0.27430555555555558</v>
      </c>
      <c r="V5543" s="153">
        <f>IF(ISBLANK(T5543),"",Tabella2[[#This Row],[ACT STOP]]-Tabella2[[#This Row],[ACT START]])</f>
        <v>4.1666666666666685E-2</v>
      </c>
      <c r="W5543" s="104" t="s">
        <v>122</v>
      </c>
      <c r="X5543" s="104" t="s">
        <v>91</v>
      </c>
      <c r="Y5543" s="110"/>
      <c r="Z5543" s="106"/>
      <c r="AA5543" s="104"/>
      <c r="AB5543" s="107"/>
      <c r="AC5543" s="72">
        <v>1</v>
      </c>
      <c r="AH5543" s="70"/>
      <c r="AI5543" s="70"/>
      <c r="AJ5543">
        <v>0</v>
      </c>
      <c r="AL5543" s="70"/>
      <c r="BM5543" s="135">
        <v>0.2326388888888889</v>
      </c>
      <c r="BN5543" s="136">
        <v>0.27430555555555558</v>
      </c>
      <c r="BO5543" s="101"/>
      <c r="BR5543" s="109" t="str">
        <f t="shared" si="86"/>
        <v>SH-25-5532</v>
      </c>
      <c r="BS5543" s="109" t="s">
        <v>427</v>
      </c>
      <c r="BT5543" t="s">
        <v>122</v>
      </c>
      <c r="BU5543" t="s">
        <v>11457</v>
      </c>
    </row>
    <row r="5544" spans="1:73" hidden="1">
      <c r="A5544" s="103" t="s">
        <v>11458</v>
      </c>
      <c r="B5544" s="102">
        <v>45930</v>
      </c>
      <c r="C5544" s="104">
        <f>_xlfn.ISOWEEKNUM(Tabella2[[#This Row],[Date]])</f>
        <v>40</v>
      </c>
      <c r="D5544" s="104" t="s">
        <v>6766</v>
      </c>
      <c r="E5544" s="104" t="s">
        <v>284</v>
      </c>
      <c r="F5544" s="104">
        <v>77</v>
      </c>
      <c r="G5544" s="104" t="s">
        <v>257</v>
      </c>
      <c r="H5544" s="105">
        <v>2</v>
      </c>
      <c r="I5544" s="104"/>
      <c r="J5544" s="104" t="s">
        <v>258</v>
      </c>
      <c r="K5544" s="104" t="s">
        <v>75</v>
      </c>
      <c r="L5544" s="104" t="s">
        <v>299</v>
      </c>
      <c r="M5544" s="104" t="s">
        <v>516</v>
      </c>
      <c r="N5544" s="104"/>
      <c r="O5544" s="106" t="str">
        <f>A5545</f>
        <v>17950</v>
      </c>
      <c r="P5544" s="111" t="s">
        <v>11459</v>
      </c>
      <c r="Q5544" s="153" t="s">
        <v>10109</v>
      </c>
      <c r="R5544" s="153" t="s">
        <v>10110</v>
      </c>
      <c r="S5544" s="153">
        <v>4.1666666666666657E-2</v>
      </c>
      <c r="T5544" s="153" t="s">
        <v>10109</v>
      </c>
      <c r="U5544" s="153" t="s">
        <v>10110</v>
      </c>
      <c r="V5544" s="153">
        <f>IF(ISBLANK(T5544),"",Tabella2[[#This Row],[ACT STOP]]-Tabella2[[#This Row],[ACT START]])</f>
        <v>4.1666666666666657E-2</v>
      </c>
      <c r="W5544" s="104" t="s">
        <v>92</v>
      </c>
      <c r="X5544" s="104" t="s">
        <v>91</v>
      </c>
      <c r="Y5544" s="110"/>
      <c r="Z5544" s="106"/>
      <c r="AA5544" s="104"/>
      <c r="AB5544" s="107"/>
      <c r="AC5544" s="72">
        <v>1</v>
      </c>
      <c r="AH5544" s="70"/>
      <c r="AI5544" s="70"/>
      <c r="AJ5544">
        <v>0</v>
      </c>
      <c r="AL5544" s="70"/>
      <c r="BM5544" s="135" t="s">
        <v>10109</v>
      </c>
      <c r="BN5544" s="136" t="s">
        <v>10110</v>
      </c>
      <c r="BO5544" s="101"/>
      <c r="BR5544" s="109" t="str">
        <f t="shared" si="86"/>
        <v>SH-25-5533</v>
      </c>
      <c r="BS5544" s="109" t="s">
        <v>368</v>
      </c>
      <c r="BT5544" t="s">
        <v>92</v>
      </c>
      <c r="BU5544" t="s">
        <v>11460</v>
      </c>
    </row>
    <row r="5545" spans="1:73" hidden="1">
      <c r="A5545" s="103" t="s">
        <v>11461</v>
      </c>
      <c r="B5545" s="102">
        <v>45930</v>
      </c>
      <c r="C5545" s="104">
        <f>_xlfn.ISOWEEKNUM(Tabella2[[#This Row],[Date]])</f>
        <v>40</v>
      </c>
      <c r="D5545" s="104" t="s">
        <v>6766</v>
      </c>
      <c r="E5545" s="104" t="s">
        <v>284</v>
      </c>
      <c r="F5545" s="104">
        <v>79</v>
      </c>
      <c r="G5545" s="104" t="s">
        <v>257</v>
      </c>
      <c r="H5545" s="105">
        <v>10</v>
      </c>
      <c r="I5545" s="104"/>
      <c r="J5545" s="104" t="s">
        <v>258</v>
      </c>
      <c r="K5545" s="104" t="s">
        <v>77</v>
      </c>
      <c r="L5545" s="104" t="s">
        <v>299</v>
      </c>
      <c r="M5545" s="104" t="s">
        <v>516</v>
      </c>
      <c r="N5545" s="104"/>
      <c r="O5545" s="106" t="str">
        <f>A5544</f>
        <v>17949</v>
      </c>
      <c r="P5545" s="111" t="s">
        <v>3980</v>
      </c>
      <c r="Q5545" s="153">
        <v>0.2326388888888889</v>
      </c>
      <c r="R5545" s="153">
        <v>0.27430555555555558</v>
      </c>
      <c r="S5545" s="153">
        <v>4.1666666666666657E-2</v>
      </c>
      <c r="T5545" s="153">
        <v>0.2326388888888889</v>
      </c>
      <c r="U5545" s="153">
        <v>0.27430555555555558</v>
      </c>
      <c r="V5545" s="153">
        <f>IF(ISBLANK(T5545),"",Tabella2[[#This Row],[ACT STOP]]-Tabella2[[#This Row],[ACT START]])</f>
        <v>4.1666666666666685E-2</v>
      </c>
      <c r="W5545" s="104" t="s">
        <v>92</v>
      </c>
      <c r="X5545" s="104" t="s">
        <v>91</v>
      </c>
      <c r="Y5545" s="110"/>
      <c r="Z5545" s="106"/>
      <c r="AA5545" s="104"/>
      <c r="AB5545" s="107"/>
      <c r="AC5545" s="72">
        <v>1</v>
      </c>
      <c r="AH5545" s="70"/>
      <c r="AI5545" s="70"/>
      <c r="AJ5545">
        <v>0</v>
      </c>
      <c r="AL5545" s="70"/>
      <c r="BM5545" s="135">
        <v>0.2326388888888889</v>
      </c>
      <c r="BN5545" s="136">
        <v>0.27430555555555558</v>
      </c>
      <c r="BO5545" s="101"/>
      <c r="BR5545" s="109" t="str">
        <f t="shared" si="86"/>
        <v>SH-25-5534</v>
      </c>
      <c r="BS5545" s="109" t="s">
        <v>552</v>
      </c>
      <c r="BT5545" t="s">
        <v>92</v>
      </c>
      <c r="BU5545" t="s">
        <v>11462</v>
      </c>
    </row>
    <row r="5546" spans="1:73" hidden="1">
      <c r="A5546" s="103" t="s">
        <v>11463</v>
      </c>
      <c r="B5546" s="102">
        <v>45930</v>
      </c>
      <c r="C5546" s="104">
        <f>_xlfn.ISOWEEKNUM(Tabella2[[#This Row],[Date]])</f>
        <v>40</v>
      </c>
      <c r="D5546" s="104" t="s">
        <v>6396</v>
      </c>
      <c r="E5546" s="104" t="s">
        <v>256</v>
      </c>
      <c r="F5546" s="104">
        <v>73</v>
      </c>
      <c r="G5546" s="104" t="s">
        <v>257</v>
      </c>
      <c r="H5546" s="105">
        <v>9</v>
      </c>
      <c r="I5546" s="104"/>
      <c r="J5546" s="104" t="s">
        <v>258</v>
      </c>
      <c r="K5546" s="104" t="s">
        <v>79</v>
      </c>
      <c r="L5546" s="104" t="s">
        <v>299</v>
      </c>
      <c r="M5546" s="104" t="s">
        <v>328</v>
      </c>
      <c r="N5546" s="104"/>
      <c r="O5546" s="106" t="str">
        <f>A5547</f>
        <v>17952</v>
      </c>
      <c r="P5546" s="111" t="s">
        <v>449</v>
      </c>
      <c r="Q5546" s="153" t="s">
        <v>307</v>
      </c>
      <c r="R5546" s="153" t="s">
        <v>308</v>
      </c>
      <c r="S5546" s="153">
        <v>4.1666666666666657E-2</v>
      </c>
      <c r="T5546" s="153">
        <v>0.2951388888888889</v>
      </c>
      <c r="U5546" s="153">
        <v>0.33680555555555558</v>
      </c>
      <c r="V5546" s="153">
        <f>IF(ISBLANK(T5546),"",Tabella2[[#This Row],[ACT STOP]]-Tabella2[[#This Row],[ACT START]])</f>
        <v>4.1666666666666685E-2</v>
      </c>
      <c r="W5546" s="104" t="s">
        <v>92</v>
      </c>
      <c r="X5546" s="104" t="s">
        <v>91</v>
      </c>
      <c r="Y5546" s="110"/>
      <c r="Z5546" s="106"/>
      <c r="AA5546" s="104"/>
      <c r="AB5546" s="107"/>
      <c r="AC5546" s="72">
        <v>1</v>
      </c>
      <c r="AH5546" s="70"/>
      <c r="AI5546" s="70"/>
      <c r="AJ5546">
        <v>0</v>
      </c>
      <c r="AL5546" s="70"/>
      <c r="BM5546" s="135">
        <v>0.2951388888888889</v>
      </c>
      <c r="BN5546" s="136">
        <v>0.33680555555555558</v>
      </c>
      <c r="BO5546" s="101"/>
      <c r="BR5546" s="109" t="str">
        <f t="shared" si="86"/>
        <v>SH-25-5535</v>
      </c>
      <c r="BS5546" s="109" t="s">
        <v>318</v>
      </c>
      <c r="BT5546" t="s">
        <v>92</v>
      </c>
      <c r="BU5546" t="s">
        <v>11464</v>
      </c>
    </row>
    <row r="5547" spans="1:73" hidden="1">
      <c r="A5547" s="103" t="s">
        <v>11465</v>
      </c>
      <c r="B5547" s="102">
        <v>45930</v>
      </c>
      <c r="C5547" s="104">
        <f>_xlfn.ISOWEEKNUM(Tabella2[[#This Row],[Date]])</f>
        <v>40</v>
      </c>
      <c r="D5547" s="104" t="s">
        <v>195</v>
      </c>
      <c r="E5547" s="104" t="s">
        <v>298</v>
      </c>
      <c r="F5547" s="104"/>
      <c r="G5547" s="104" t="s">
        <v>257</v>
      </c>
      <c r="H5547" s="105">
        <v>17</v>
      </c>
      <c r="I5547" s="104"/>
      <c r="J5547" s="104" t="s">
        <v>258</v>
      </c>
      <c r="K5547" s="104" t="s">
        <v>78</v>
      </c>
      <c r="L5547" s="104" t="s">
        <v>299</v>
      </c>
      <c r="M5547" s="104" t="s">
        <v>328</v>
      </c>
      <c r="N5547" s="104"/>
      <c r="O5547" s="106" t="str">
        <f>A5546</f>
        <v>17951</v>
      </c>
      <c r="P5547" s="111" t="s">
        <v>300</v>
      </c>
      <c r="Q5547" s="153">
        <v>0.2951388888888889</v>
      </c>
      <c r="R5547" s="153">
        <v>0.33680555555555558</v>
      </c>
      <c r="S5547" s="153">
        <v>4.1666666666666657E-2</v>
      </c>
      <c r="T5547" s="153">
        <v>0.2951388888888889</v>
      </c>
      <c r="U5547" s="153">
        <v>0.33680555555555558</v>
      </c>
      <c r="V5547" s="153">
        <f>IF(ISBLANK(T5547),"",Tabella2[[#This Row],[ACT STOP]]-Tabella2[[#This Row],[ACT START]])</f>
        <v>4.1666666666666685E-2</v>
      </c>
      <c r="W5547" s="104" t="s">
        <v>122</v>
      </c>
      <c r="X5547" s="104" t="s">
        <v>91</v>
      </c>
      <c r="Y5547" s="110"/>
      <c r="Z5547" s="106"/>
      <c r="AA5547" s="104"/>
      <c r="AB5547" s="107"/>
      <c r="AC5547" s="72">
        <v>1</v>
      </c>
      <c r="AH5547" s="70"/>
      <c r="AI5547" s="70"/>
      <c r="AJ5547">
        <v>0</v>
      </c>
      <c r="AL5547" s="70"/>
      <c r="BM5547" s="135">
        <v>0.2951388888888889</v>
      </c>
      <c r="BN5547" s="136">
        <v>0.33680555555555558</v>
      </c>
      <c r="BO5547" s="101"/>
      <c r="BR5547" s="109" t="str">
        <f t="shared" si="86"/>
        <v>SH-25-5536</v>
      </c>
      <c r="BS5547" s="109" t="s">
        <v>393</v>
      </c>
      <c r="BT5547" t="s">
        <v>122</v>
      </c>
      <c r="BU5547" t="s">
        <v>302</v>
      </c>
    </row>
    <row r="5548" spans="1:73" hidden="1">
      <c r="A5548" s="103" t="s">
        <v>11466</v>
      </c>
      <c r="B5548" s="102">
        <v>45930</v>
      </c>
      <c r="C5548" s="104">
        <f>_xlfn.ISOWEEKNUM(Tabella2[[#This Row],[Date]])</f>
        <v>40</v>
      </c>
      <c r="D5548" s="104" t="s">
        <v>763</v>
      </c>
      <c r="E5548" s="104" t="s">
        <v>256</v>
      </c>
      <c r="F5548" s="104">
        <v>63</v>
      </c>
      <c r="G5548" s="104" t="s">
        <v>257</v>
      </c>
      <c r="H5548" s="105">
        <v>14</v>
      </c>
      <c r="I5548" s="104"/>
      <c r="J5548" s="104" t="s">
        <v>258</v>
      </c>
      <c r="K5548" s="104" t="s">
        <v>83</v>
      </c>
      <c r="L5548" s="104" t="s">
        <v>299</v>
      </c>
      <c r="M5548" s="104" t="s">
        <v>361</v>
      </c>
      <c r="N5548" s="104"/>
      <c r="O5548" s="106" t="str">
        <f>A5549</f>
        <v>17954</v>
      </c>
      <c r="P5548" s="111" t="s">
        <v>371</v>
      </c>
      <c r="Q5548" s="153" t="s">
        <v>307</v>
      </c>
      <c r="R5548" s="153" t="s">
        <v>308</v>
      </c>
      <c r="S5548" s="153">
        <v>4.1666666666666657E-2</v>
      </c>
      <c r="T5548" s="153" t="s">
        <v>307</v>
      </c>
      <c r="U5548" s="153" t="s">
        <v>308</v>
      </c>
      <c r="V5548" s="153">
        <f>IF(ISBLANK(T5548),"",Tabella2[[#This Row],[ACT STOP]]-Tabella2[[#This Row],[ACT START]])</f>
        <v>4.1666666666666685E-2</v>
      </c>
      <c r="W5548" s="104" t="s">
        <v>92</v>
      </c>
      <c r="X5548" s="104" t="s">
        <v>91</v>
      </c>
      <c r="Y5548" s="110"/>
      <c r="Z5548" s="106"/>
      <c r="AA5548" s="104"/>
      <c r="AB5548" s="107"/>
      <c r="AC5548" s="72">
        <v>1</v>
      </c>
      <c r="AH5548" s="70"/>
      <c r="AI5548" s="70"/>
      <c r="AJ5548">
        <v>0</v>
      </c>
      <c r="AL5548" s="70"/>
      <c r="BM5548" s="135" t="s">
        <v>307</v>
      </c>
      <c r="BN5548" s="136" t="s">
        <v>308</v>
      </c>
      <c r="BO5548" s="101"/>
      <c r="BR5548" s="109" t="str">
        <f t="shared" si="86"/>
        <v>SH-25-5537</v>
      </c>
      <c r="BS5548" s="109" t="s">
        <v>372</v>
      </c>
      <c r="BT5548" t="s">
        <v>92</v>
      </c>
      <c r="BU5548" t="s">
        <v>11467</v>
      </c>
    </row>
    <row r="5549" spans="1:73" hidden="1">
      <c r="A5549" s="103" t="s">
        <v>11468</v>
      </c>
      <c r="B5549" s="102">
        <v>45930</v>
      </c>
      <c r="C5549" s="104">
        <f>_xlfn.ISOWEEKNUM(Tabella2[[#This Row],[Date]])</f>
        <v>40</v>
      </c>
      <c r="D5549" s="104" t="s">
        <v>195</v>
      </c>
      <c r="E5549" s="104" t="s">
        <v>298</v>
      </c>
      <c r="F5549" s="104"/>
      <c r="G5549" s="104" t="s">
        <v>257</v>
      </c>
      <c r="H5549" s="105">
        <v>1</v>
      </c>
      <c r="I5549" s="104"/>
      <c r="J5549" s="104" t="s">
        <v>258</v>
      </c>
      <c r="K5549" s="104" t="s">
        <v>80</v>
      </c>
      <c r="L5549" s="104" t="s">
        <v>299</v>
      </c>
      <c r="M5549" s="104" t="s">
        <v>361</v>
      </c>
      <c r="N5549" s="104"/>
      <c r="O5549" s="106" t="str">
        <f>A5548</f>
        <v>17953</v>
      </c>
      <c r="P5549" s="111" t="s">
        <v>300</v>
      </c>
      <c r="Q5549" s="153">
        <v>0.2951388888888889</v>
      </c>
      <c r="R5549" s="153">
        <v>0.33680555555555558</v>
      </c>
      <c r="S5549" s="153">
        <v>4.1666666666666657E-2</v>
      </c>
      <c r="T5549" s="153">
        <v>0.2951388888888889</v>
      </c>
      <c r="U5549" s="153">
        <v>0.33680555555555558</v>
      </c>
      <c r="V5549" s="153">
        <f>IF(ISBLANK(T5549),"",Tabella2[[#This Row],[ACT STOP]]-Tabella2[[#This Row],[ACT START]])</f>
        <v>4.1666666666666685E-2</v>
      </c>
      <c r="W5549" s="104" t="s">
        <v>122</v>
      </c>
      <c r="X5549" s="104" t="s">
        <v>91</v>
      </c>
      <c r="Y5549" s="110"/>
      <c r="Z5549" s="106"/>
      <c r="AA5549" s="104"/>
      <c r="AB5549" s="107"/>
      <c r="AC5549" s="72">
        <v>1</v>
      </c>
      <c r="AH5549" s="70"/>
      <c r="AI5549" s="70"/>
      <c r="AJ5549">
        <v>0</v>
      </c>
      <c r="AL5549" s="70"/>
      <c r="BM5549" s="135">
        <v>0.2951388888888889</v>
      </c>
      <c r="BN5549" s="136">
        <v>0.33680555555555558</v>
      </c>
      <c r="BO5549" s="101"/>
      <c r="BR5549" s="109" t="str">
        <f t="shared" si="86"/>
        <v>SH-25-5538</v>
      </c>
      <c r="BS5549" s="109" t="s">
        <v>332</v>
      </c>
      <c r="BT5549" t="s">
        <v>122</v>
      </c>
      <c r="BU5549" t="s">
        <v>302</v>
      </c>
    </row>
    <row r="5550" spans="1:73" ht="31.5" hidden="1" customHeight="1">
      <c r="A5550" s="103" t="s">
        <v>11469</v>
      </c>
      <c r="B5550" s="102">
        <v>45930</v>
      </c>
      <c r="C5550" s="104">
        <f>_xlfn.ISOWEEKNUM(Tabella2[[#This Row],[Date]])</f>
        <v>40</v>
      </c>
      <c r="D5550" s="104" t="s">
        <v>9743</v>
      </c>
      <c r="E5550" s="104" t="s">
        <v>256</v>
      </c>
      <c r="F5550" s="104">
        <v>80</v>
      </c>
      <c r="G5550" s="104" t="s">
        <v>257</v>
      </c>
      <c r="H5550" s="105">
        <v>32</v>
      </c>
      <c r="I5550" s="104"/>
      <c r="J5550" s="104" t="s">
        <v>258</v>
      </c>
      <c r="K5550" s="104" t="s">
        <v>81</v>
      </c>
      <c r="L5550" s="104" t="s">
        <v>259</v>
      </c>
      <c r="M5550" s="104" t="s">
        <v>276</v>
      </c>
      <c r="N5550" s="104"/>
      <c r="O5550" s="106"/>
      <c r="P5550" s="111" t="s">
        <v>11204</v>
      </c>
      <c r="Q5550" s="153" t="s">
        <v>307</v>
      </c>
      <c r="R5550" s="153" t="s">
        <v>308</v>
      </c>
      <c r="S5550" s="153">
        <v>4.1666666666666657E-2</v>
      </c>
      <c r="T5550" s="153" t="s">
        <v>307</v>
      </c>
      <c r="U5550" s="153">
        <v>0.34375</v>
      </c>
      <c r="V5550" s="153">
        <f>IF(ISBLANK(T5550),"",Tabella2[[#This Row],[ACT STOP]]-Tabella2[[#This Row],[ACT START]])</f>
        <v>4.8611111111111105E-2</v>
      </c>
      <c r="W5550" s="104" t="s">
        <v>92</v>
      </c>
      <c r="X5550" s="104" t="s">
        <v>91</v>
      </c>
      <c r="Y5550" s="110" t="s">
        <v>11470</v>
      </c>
      <c r="Z5550" s="106"/>
      <c r="AA5550" s="104"/>
      <c r="AB5550" s="107"/>
      <c r="AC5550" s="72">
        <v>1</v>
      </c>
      <c r="AH5550" s="70"/>
      <c r="AI5550" s="70"/>
      <c r="AJ5550">
        <v>0</v>
      </c>
      <c r="AL5550" s="70"/>
      <c r="BL5550" t="s">
        <v>11471</v>
      </c>
      <c r="BM5550" s="135" t="s">
        <v>307</v>
      </c>
      <c r="BN5550" s="136">
        <v>0.34375</v>
      </c>
      <c r="BO5550" s="101">
        <v>6.9444444444444441E-3</v>
      </c>
      <c r="BQ5550" t="s">
        <v>94</v>
      </c>
      <c r="BR5550" s="109" t="str">
        <f t="shared" si="86"/>
        <v>SH-25-5539</v>
      </c>
      <c r="BS5550" s="109" t="s">
        <v>356</v>
      </c>
      <c r="BT5550" t="s">
        <v>92</v>
      </c>
      <c r="BU5550" t="s">
        <v>11472</v>
      </c>
    </row>
    <row r="5551" spans="1:73" hidden="1">
      <c r="A5551" s="103" t="s">
        <v>11473</v>
      </c>
      <c r="B5551" s="102">
        <v>45930</v>
      </c>
      <c r="C5551" s="104">
        <f>_xlfn.ISOWEEKNUM(Tabella2[[#This Row],[Date]])</f>
        <v>40</v>
      </c>
      <c r="D5551" s="104" t="s">
        <v>9759</v>
      </c>
      <c r="E5551" s="104" t="s">
        <v>284</v>
      </c>
      <c r="F5551" s="104">
        <v>86</v>
      </c>
      <c r="G5551" s="104" t="s">
        <v>284</v>
      </c>
      <c r="H5551" s="105">
        <v>22</v>
      </c>
      <c r="I5551" s="104"/>
      <c r="J5551" s="104" t="s">
        <v>258</v>
      </c>
      <c r="K5551" s="104" t="s">
        <v>77</v>
      </c>
      <c r="L5551" s="104" t="s">
        <v>259</v>
      </c>
      <c r="M5551" s="104" t="s">
        <v>276</v>
      </c>
      <c r="N5551" s="104"/>
      <c r="O5551" s="106"/>
      <c r="P5551" s="111" t="s">
        <v>277</v>
      </c>
      <c r="Q5551" s="153" t="s">
        <v>307</v>
      </c>
      <c r="R5551" s="153" t="s">
        <v>308</v>
      </c>
      <c r="S5551" s="153">
        <v>4.1666666666666657E-2</v>
      </c>
      <c r="T5551" s="153" t="s">
        <v>307</v>
      </c>
      <c r="U5551" s="153">
        <v>0.34027777777777779</v>
      </c>
      <c r="V5551" s="153">
        <f>IF(ISBLANK(T5551),"",Tabella2[[#This Row],[ACT STOP]]-Tabella2[[#This Row],[ACT START]])</f>
        <v>4.5138888888888895E-2</v>
      </c>
      <c r="W5551" s="104" t="s">
        <v>92</v>
      </c>
      <c r="X5551" s="104" t="s">
        <v>91</v>
      </c>
      <c r="Y5551" s="110"/>
      <c r="Z5551" s="106"/>
      <c r="AA5551" s="104"/>
      <c r="AB5551" s="107"/>
      <c r="AC5551" s="72">
        <v>1</v>
      </c>
      <c r="AH5551" s="70"/>
      <c r="AI5551" s="70"/>
      <c r="AJ5551">
        <v>0</v>
      </c>
      <c r="AL5551" s="70"/>
      <c r="BM5551" s="135" t="s">
        <v>307</v>
      </c>
      <c r="BN5551" s="136">
        <v>0.34027777777777779</v>
      </c>
      <c r="BO5551" s="101">
        <v>3.472222222222222E-3</v>
      </c>
      <c r="BQ5551" t="s">
        <v>102</v>
      </c>
      <c r="BR5551" s="109" t="str">
        <f t="shared" si="86"/>
        <v>SH-25-5540</v>
      </c>
      <c r="BS5551" s="109" t="s">
        <v>295</v>
      </c>
      <c r="BT5551" t="s">
        <v>92</v>
      </c>
      <c r="BU5551" t="s">
        <v>11474</v>
      </c>
    </row>
    <row r="5552" spans="1:73" hidden="1">
      <c r="A5552" s="103" t="s">
        <v>11475</v>
      </c>
      <c r="B5552" s="102">
        <v>45930</v>
      </c>
      <c r="C5552" s="104">
        <f>_xlfn.ISOWEEKNUM(Tabella2[[#This Row],[Date]])</f>
        <v>40</v>
      </c>
      <c r="D5552" s="104" t="s">
        <v>751</v>
      </c>
      <c r="E5552" s="104" t="s">
        <v>256</v>
      </c>
      <c r="F5552" s="104">
        <v>76</v>
      </c>
      <c r="G5552" s="104" t="s">
        <v>257</v>
      </c>
      <c r="H5552" s="105">
        <v>12</v>
      </c>
      <c r="I5552" s="104" t="s">
        <v>258</v>
      </c>
      <c r="J5552" s="104"/>
      <c r="K5552" s="104" t="s">
        <v>79</v>
      </c>
      <c r="L5552" s="104" t="s">
        <v>299</v>
      </c>
      <c r="M5552" s="104" t="s">
        <v>361</v>
      </c>
      <c r="N5552" s="104"/>
      <c r="O5552" s="106" t="str">
        <f>A5553</f>
        <v>17958</v>
      </c>
      <c r="P5552" s="111" t="s">
        <v>2156</v>
      </c>
      <c r="Q5552" s="153" t="s">
        <v>330</v>
      </c>
      <c r="R5552" s="153" t="s">
        <v>331</v>
      </c>
      <c r="S5552" s="153">
        <v>4.1666666666666657E-2</v>
      </c>
      <c r="T5552" s="153" t="s">
        <v>330</v>
      </c>
      <c r="U5552" s="153" t="s">
        <v>331</v>
      </c>
      <c r="V5552" s="153">
        <f>IF(ISBLANK(T5552),"",Tabella2[[#This Row],[ACT STOP]]-Tabella2[[#This Row],[ACT START]])</f>
        <v>4.1666666666666685E-2</v>
      </c>
      <c r="W5552" s="104" t="s">
        <v>92</v>
      </c>
      <c r="X5552" s="104" t="s">
        <v>91</v>
      </c>
      <c r="Y5552" s="110"/>
      <c r="Z5552" s="106"/>
      <c r="AA5552" s="104"/>
      <c r="AB5552" s="107"/>
      <c r="AC5552" s="72">
        <v>1</v>
      </c>
      <c r="AH5552" s="70"/>
      <c r="AI5552" s="70"/>
      <c r="AJ5552">
        <v>0</v>
      </c>
      <c r="AL5552" s="70"/>
      <c r="BM5552" s="135" t="s">
        <v>330</v>
      </c>
      <c r="BN5552" s="136" t="s">
        <v>331</v>
      </c>
      <c r="BO5552" s="101"/>
      <c r="BR5552" s="109" t="str">
        <f t="shared" si="86"/>
        <v>SH-25-5541</v>
      </c>
      <c r="BS5552" s="109" t="s">
        <v>266</v>
      </c>
      <c r="BT5552" t="s">
        <v>92</v>
      </c>
      <c r="BU5552" t="s">
        <v>11476</v>
      </c>
    </row>
    <row r="5553" spans="1:73" hidden="1">
      <c r="A5553" s="103" t="s">
        <v>11477</v>
      </c>
      <c r="B5553" s="102">
        <v>45930</v>
      </c>
      <c r="C5553" s="104">
        <f>_xlfn.ISOWEEKNUM(Tabella2[[#This Row],[Date]])</f>
        <v>40</v>
      </c>
      <c r="D5553" s="104" t="s">
        <v>195</v>
      </c>
      <c r="E5553" s="104" t="s">
        <v>298</v>
      </c>
      <c r="F5553" s="104"/>
      <c r="G5553" s="104" t="s">
        <v>284</v>
      </c>
      <c r="H5553" s="105">
        <v>9</v>
      </c>
      <c r="I5553" s="104"/>
      <c r="J5553" s="104" t="s">
        <v>258</v>
      </c>
      <c r="K5553" s="104" t="s">
        <v>78</v>
      </c>
      <c r="L5553" s="104" t="s">
        <v>299</v>
      </c>
      <c r="M5553" s="104" t="s">
        <v>361</v>
      </c>
      <c r="N5553" s="104"/>
      <c r="O5553" s="106" t="str">
        <f>A5552</f>
        <v>17957</v>
      </c>
      <c r="P5553" s="111" t="s">
        <v>300</v>
      </c>
      <c r="Q5553" s="153">
        <v>0.3576388888888889</v>
      </c>
      <c r="R5553" s="153">
        <v>0.39930555555555558</v>
      </c>
      <c r="S5553" s="153">
        <v>4.1666666666666657E-2</v>
      </c>
      <c r="T5553" s="153">
        <v>0.3576388888888889</v>
      </c>
      <c r="U5553" s="153">
        <v>0.39930555555555558</v>
      </c>
      <c r="V5553" s="153">
        <f>IF(ISBLANK(T5553),"",Tabella2[[#This Row],[ACT STOP]]-Tabella2[[#This Row],[ACT START]])</f>
        <v>4.1666666666666685E-2</v>
      </c>
      <c r="W5553" s="104" t="s">
        <v>122</v>
      </c>
      <c r="X5553" s="104" t="s">
        <v>91</v>
      </c>
      <c r="Y5553" s="110"/>
      <c r="Z5553" s="106"/>
      <c r="AA5553" s="104"/>
      <c r="AB5553" s="107"/>
      <c r="AC5553" s="72">
        <v>1</v>
      </c>
      <c r="AH5553" s="70"/>
      <c r="AI5553" s="70"/>
      <c r="AJ5553">
        <v>0</v>
      </c>
      <c r="AL5553" s="70"/>
      <c r="BM5553" s="135">
        <v>0.3576388888888889</v>
      </c>
      <c r="BN5553" s="136">
        <v>0.39930555555555558</v>
      </c>
      <c r="BO5553" s="101"/>
      <c r="BR5553" s="109" t="str">
        <f t="shared" si="86"/>
        <v>SH-25-5542</v>
      </c>
      <c r="BS5553" s="109" t="s">
        <v>339</v>
      </c>
      <c r="BT5553" t="s">
        <v>122</v>
      </c>
      <c r="BU5553" t="s">
        <v>302</v>
      </c>
    </row>
    <row r="5554" spans="1:73" hidden="1">
      <c r="A5554" s="103" t="s">
        <v>11478</v>
      </c>
      <c r="B5554" s="102">
        <v>45930</v>
      </c>
      <c r="C5554" s="104">
        <f>_xlfn.ISOWEEKNUM(Tabella2[[#This Row],[Date]])</f>
        <v>40</v>
      </c>
      <c r="D5554" s="104" t="s">
        <v>763</v>
      </c>
      <c r="E5554" s="104" t="s">
        <v>256</v>
      </c>
      <c r="F5554" s="104">
        <v>65</v>
      </c>
      <c r="G5554" s="104" t="s">
        <v>257</v>
      </c>
      <c r="H5554" s="105">
        <v>13</v>
      </c>
      <c r="I5554" s="104"/>
      <c r="J5554" s="104" t="s">
        <v>258</v>
      </c>
      <c r="K5554" s="104" t="s">
        <v>83</v>
      </c>
      <c r="L5554" s="104" t="s">
        <v>299</v>
      </c>
      <c r="M5554" s="104" t="s">
        <v>328</v>
      </c>
      <c r="N5554" s="104"/>
      <c r="O5554" s="106" t="str">
        <f>A5555</f>
        <v>17960</v>
      </c>
      <c r="P5554" s="111" t="s">
        <v>3382</v>
      </c>
      <c r="Q5554" s="153" t="s">
        <v>330</v>
      </c>
      <c r="R5554" s="153" t="s">
        <v>331</v>
      </c>
      <c r="S5554" s="153">
        <v>4.1666666666666657E-2</v>
      </c>
      <c r="T5554" s="153" t="s">
        <v>330</v>
      </c>
      <c r="U5554" s="153" t="s">
        <v>331</v>
      </c>
      <c r="V5554" s="153">
        <f>IF(ISBLANK(T5554),"",Tabella2[[#This Row],[ACT STOP]]-Tabella2[[#This Row],[ACT START]])</f>
        <v>4.1666666666666685E-2</v>
      </c>
      <c r="W5554" s="104" t="s">
        <v>92</v>
      </c>
      <c r="X5554" s="104" t="s">
        <v>91</v>
      </c>
      <c r="Y5554" s="110"/>
      <c r="Z5554" s="106"/>
      <c r="AA5554" s="104"/>
      <c r="AB5554" s="107"/>
      <c r="AC5554" s="72">
        <v>1</v>
      </c>
      <c r="AH5554" s="70"/>
      <c r="AI5554" s="70"/>
      <c r="AJ5554">
        <v>0</v>
      </c>
      <c r="AL5554" s="70"/>
      <c r="BM5554" s="135" t="s">
        <v>330</v>
      </c>
      <c r="BN5554" s="136" t="s">
        <v>331</v>
      </c>
      <c r="BO5554" s="101"/>
      <c r="BR5554" s="109" t="str">
        <f t="shared" si="86"/>
        <v>SH-25-5543</v>
      </c>
      <c r="BS5554" s="109" t="s">
        <v>427</v>
      </c>
      <c r="BT5554" t="s">
        <v>92</v>
      </c>
      <c r="BU5554" t="s">
        <v>11479</v>
      </c>
    </row>
    <row r="5555" spans="1:73" hidden="1">
      <c r="A5555" s="103" t="s">
        <v>11480</v>
      </c>
      <c r="B5555" s="102">
        <v>45930</v>
      </c>
      <c r="C5555" s="104">
        <f>_xlfn.ISOWEEKNUM(Tabella2[[#This Row],[Date]])</f>
        <v>40</v>
      </c>
      <c r="D5555" s="104" t="s">
        <v>6396</v>
      </c>
      <c r="E5555" s="104" t="s">
        <v>256</v>
      </c>
      <c r="F5555" s="104">
        <v>74</v>
      </c>
      <c r="G5555" s="104" t="s">
        <v>257</v>
      </c>
      <c r="H5555" s="105">
        <v>5</v>
      </c>
      <c r="I5555" s="104"/>
      <c r="J5555" s="104" t="s">
        <v>258</v>
      </c>
      <c r="K5555" s="104" t="s">
        <v>80</v>
      </c>
      <c r="L5555" s="104" t="s">
        <v>299</v>
      </c>
      <c r="M5555" s="104" t="s">
        <v>328</v>
      </c>
      <c r="N5555" s="104"/>
      <c r="O5555" s="106" t="str">
        <f>A5554</f>
        <v>17959</v>
      </c>
      <c r="P5555" s="111" t="s">
        <v>3382</v>
      </c>
      <c r="Q5555" s="153">
        <v>0.3576388888888889</v>
      </c>
      <c r="R5555" s="153">
        <v>0.39930555555555558</v>
      </c>
      <c r="S5555" s="153">
        <v>4.1666666666666657E-2</v>
      </c>
      <c r="T5555" s="153">
        <v>0.3576388888888889</v>
      </c>
      <c r="U5555" s="153">
        <v>0.39930555555555558</v>
      </c>
      <c r="V5555" s="153">
        <f>IF(ISBLANK(T5555),"",Tabella2[[#This Row],[ACT STOP]]-Tabella2[[#This Row],[ACT START]])</f>
        <v>4.1666666666666685E-2</v>
      </c>
      <c r="W5555" s="104" t="s">
        <v>92</v>
      </c>
      <c r="X5555" s="104" t="s">
        <v>91</v>
      </c>
      <c r="Y5555" s="110"/>
      <c r="Z5555" s="106"/>
      <c r="AA5555" s="104"/>
      <c r="AB5555" s="107"/>
      <c r="AC5555" s="72">
        <v>1</v>
      </c>
      <c r="AH5555" s="70"/>
      <c r="AI5555" s="70"/>
      <c r="AJ5555">
        <v>0</v>
      </c>
      <c r="AL5555" s="70"/>
      <c r="BM5555" s="135">
        <v>0.3576388888888889</v>
      </c>
      <c r="BN5555" s="136">
        <v>0.39930555555555558</v>
      </c>
      <c r="BO5555" s="101"/>
      <c r="BR5555" s="109" t="str">
        <f t="shared" si="86"/>
        <v>SH-25-5544</v>
      </c>
      <c r="BS5555" s="109" t="s">
        <v>416</v>
      </c>
      <c r="BT5555" t="s">
        <v>92</v>
      </c>
      <c r="BU5555" t="s">
        <v>11481</v>
      </c>
    </row>
    <row r="5556" spans="1:73" hidden="1">
      <c r="A5556" s="103" t="s">
        <v>11482</v>
      </c>
      <c r="B5556" s="102">
        <v>45930</v>
      </c>
      <c r="C5556" s="104">
        <f>_xlfn.ISOWEEKNUM(Tabella2[[#This Row],[Date]])</f>
        <v>40</v>
      </c>
      <c r="D5556" s="104" t="s">
        <v>722</v>
      </c>
      <c r="E5556" s="104" t="s">
        <v>327</v>
      </c>
      <c r="F5556" s="104">
        <v>79</v>
      </c>
      <c r="G5556" s="104" t="s">
        <v>257</v>
      </c>
      <c r="H5556" s="105">
        <v>10</v>
      </c>
      <c r="I5556" s="104" t="s">
        <v>258</v>
      </c>
      <c r="J5556" s="104"/>
      <c r="K5556" s="104" t="s">
        <v>81</v>
      </c>
      <c r="L5556" s="104" t="s">
        <v>259</v>
      </c>
      <c r="M5556" s="104" t="s">
        <v>386</v>
      </c>
      <c r="N5556" s="104"/>
      <c r="O5556" s="106"/>
      <c r="P5556" s="111" t="s">
        <v>11483</v>
      </c>
      <c r="Q5556" s="153" t="s">
        <v>330</v>
      </c>
      <c r="R5556" s="153" t="s">
        <v>331</v>
      </c>
      <c r="S5556" s="153">
        <v>4.1666666666666657E-2</v>
      </c>
      <c r="T5556" s="153" t="s">
        <v>330</v>
      </c>
      <c r="U5556" s="153" t="s">
        <v>331</v>
      </c>
      <c r="V5556" s="153">
        <f>IF(ISBLANK(T5556),"",Tabella2[[#This Row],[ACT STOP]]-Tabella2[[#This Row],[ACT START]])</f>
        <v>4.1666666666666685E-2</v>
      </c>
      <c r="W5556" s="104" t="s">
        <v>92</v>
      </c>
      <c r="X5556" s="104" t="s">
        <v>91</v>
      </c>
      <c r="Y5556" s="110"/>
      <c r="Z5556" s="106"/>
      <c r="AA5556" s="104"/>
      <c r="AB5556" s="107"/>
      <c r="AC5556" s="72">
        <v>1</v>
      </c>
      <c r="AH5556" s="70"/>
      <c r="AI5556" s="70"/>
      <c r="AJ5556">
        <v>0</v>
      </c>
      <c r="AL5556" s="70"/>
      <c r="BM5556" s="135" t="s">
        <v>330</v>
      </c>
      <c r="BN5556" s="136" t="s">
        <v>331</v>
      </c>
      <c r="BO5556" s="101"/>
      <c r="BR5556" s="109" t="str">
        <f t="shared" si="86"/>
        <v>SH-25-5545</v>
      </c>
      <c r="BS5556" s="109" t="s">
        <v>552</v>
      </c>
      <c r="BT5556" t="s">
        <v>92</v>
      </c>
      <c r="BU5556" t="s">
        <v>11484</v>
      </c>
    </row>
    <row r="5557" spans="1:73" hidden="1">
      <c r="A5557" s="103" t="s">
        <v>11485</v>
      </c>
      <c r="B5557" s="102">
        <v>45930</v>
      </c>
      <c r="C5557" s="104">
        <f>_xlfn.ISOWEEKNUM(Tabella2[[#This Row],[Date]])</f>
        <v>40</v>
      </c>
      <c r="D5557" s="104" t="s">
        <v>9759</v>
      </c>
      <c r="E5557" s="104" t="s">
        <v>284</v>
      </c>
      <c r="F5557" s="104">
        <v>85</v>
      </c>
      <c r="G5557" s="104" t="s">
        <v>257</v>
      </c>
      <c r="H5557" s="105">
        <v>2</v>
      </c>
      <c r="I5557" s="104"/>
      <c r="J5557" s="104" t="s">
        <v>258</v>
      </c>
      <c r="K5557" s="104" t="s">
        <v>77</v>
      </c>
      <c r="L5557" s="104" t="s">
        <v>259</v>
      </c>
      <c r="M5557" s="104" t="s">
        <v>276</v>
      </c>
      <c r="N5557" s="104"/>
      <c r="O5557" s="106"/>
      <c r="P5557" s="111" t="s">
        <v>2932</v>
      </c>
      <c r="Q5557" s="153" t="s">
        <v>330</v>
      </c>
      <c r="R5557" s="153" t="s">
        <v>331</v>
      </c>
      <c r="S5557" s="153">
        <v>4.1666666666666657E-2</v>
      </c>
      <c r="T5557" s="153" t="s">
        <v>330</v>
      </c>
      <c r="U5557" s="153" t="s">
        <v>331</v>
      </c>
      <c r="V5557" s="153">
        <f>IF(ISBLANK(T5557),"",Tabella2[[#This Row],[ACT STOP]]-Tabella2[[#This Row],[ACT START]])</f>
        <v>4.1666666666666685E-2</v>
      </c>
      <c r="W5557" s="104" t="s">
        <v>92</v>
      </c>
      <c r="X5557" s="104" t="s">
        <v>91</v>
      </c>
      <c r="Y5557" s="110"/>
      <c r="Z5557" s="106"/>
      <c r="AA5557" s="104"/>
      <c r="AB5557" s="107"/>
      <c r="AC5557" s="72">
        <v>1</v>
      </c>
      <c r="AH5557" s="70"/>
      <c r="AI5557" s="70"/>
      <c r="AJ5557">
        <v>0</v>
      </c>
      <c r="AL5557" s="70"/>
      <c r="BM5557" s="135" t="s">
        <v>330</v>
      </c>
      <c r="BN5557" s="136" t="s">
        <v>331</v>
      </c>
      <c r="BO5557" s="101"/>
      <c r="BR5557" s="109" t="str">
        <f t="shared" si="86"/>
        <v>SH-25-5546</v>
      </c>
      <c r="BS5557" s="109" t="s">
        <v>368</v>
      </c>
      <c r="BT5557" t="s">
        <v>92</v>
      </c>
      <c r="BU5557" t="s">
        <v>11486</v>
      </c>
    </row>
    <row r="5558" spans="1:73" hidden="1">
      <c r="A5558" s="103" t="s">
        <v>11487</v>
      </c>
      <c r="B5558" s="102">
        <v>45930</v>
      </c>
      <c r="C5558" s="104">
        <f>_xlfn.ISOWEEKNUM(Tabella2[[#This Row],[Date]])</f>
        <v>40</v>
      </c>
      <c r="D5558" s="104" t="s">
        <v>722</v>
      </c>
      <c r="E5558" s="104" t="s">
        <v>327</v>
      </c>
      <c r="F5558" s="104">
        <v>76</v>
      </c>
      <c r="G5558" s="104" t="s">
        <v>257</v>
      </c>
      <c r="H5558" s="105">
        <v>17</v>
      </c>
      <c r="I5558" s="104" t="s">
        <v>258</v>
      </c>
      <c r="J5558" s="104"/>
      <c r="K5558" s="104" t="s">
        <v>79</v>
      </c>
      <c r="L5558" s="104" t="s">
        <v>299</v>
      </c>
      <c r="M5558" s="104" t="s">
        <v>386</v>
      </c>
      <c r="N5558" s="104"/>
      <c r="O5558" s="106" t="str">
        <f>A5559</f>
        <v>17964</v>
      </c>
      <c r="P5558" s="111" t="s">
        <v>3577</v>
      </c>
      <c r="Q5558" s="153" t="s">
        <v>336</v>
      </c>
      <c r="R5558" s="153" t="s">
        <v>337</v>
      </c>
      <c r="S5558" s="153">
        <v>4.1666666666666657E-2</v>
      </c>
      <c r="T5558" s="153">
        <v>0.4201388888888889</v>
      </c>
      <c r="U5558" s="153">
        <v>0.46180555555555558</v>
      </c>
      <c r="V5558" s="153">
        <f>IF(ISBLANK(T5558),"",Tabella2[[#This Row],[ACT STOP]]-Tabella2[[#This Row],[ACT START]])</f>
        <v>4.1666666666666685E-2</v>
      </c>
      <c r="W5558" s="104" t="s">
        <v>92</v>
      </c>
      <c r="X5558" s="104" t="s">
        <v>91</v>
      </c>
      <c r="Y5558" s="110"/>
      <c r="Z5558" s="106"/>
      <c r="AA5558" s="104"/>
      <c r="AB5558" s="107"/>
      <c r="AC5558" s="72">
        <v>1</v>
      </c>
      <c r="AH5558" s="70"/>
      <c r="AI5558" s="70"/>
      <c r="AJ5558">
        <v>0</v>
      </c>
      <c r="AL5558" s="70"/>
      <c r="BM5558" s="135">
        <v>0.4201388888888889</v>
      </c>
      <c r="BN5558" s="136">
        <v>0.46180555555555558</v>
      </c>
      <c r="BO5558" s="101"/>
      <c r="BR5558" s="109" t="str">
        <f t="shared" si="86"/>
        <v>SH-25-5547</v>
      </c>
      <c r="BS5558" s="109" t="s">
        <v>393</v>
      </c>
      <c r="BT5558" t="s">
        <v>92</v>
      </c>
      <c r="BU5558" t="s">
        <v>11488</v>
      </c>
    </row>
    <row r="5559" spans="1:73" hidden="1">
      <c r="A5559" s="103" t="s">
        <v>11489</v>
      </c>
      <c r="B5559" s="102">
        <v>45930</v>
      </c>
      <c r="C5559" s="104">
        <f>_xlfn.ISOWEEKNUM(Tabella2[[#This Row],[Date]])</f>
        <v>40</v>
      </c>
      <c r="D5559" s="104" t="s">
        <v>722</v>
      </c>
      <c r="E5559" s="104" t="s">
        <v>327</v>
      </c>
      <c r="F5559" s="104">
        <v>82</v>
      </c>
      <c r="G5559" s="104" t="s">
        <v>257</v>
      </c>
      <c r="H5559" s="105">
        <v>9</v>
      </c>
      <c r="I5559" s="104" t="s">
        <v>258</v>
      </c>
      <c r="J5559" s="104"/>
      <c r="K5559" s="104" t="s">
        <v>78</v>
      </c>
      <c r="L5559" s="104" t="s">
        <v>299</v>
      </c>
      <c r="M5559" s="104" t="s">
        <v>386</v>
      </c>
      <c r="N5559" s="104"/>
      <c r="O5559" s="106" t="str">
        <f>A5558</f>
        <v>17963</v>
      </c>
      <c r="P5559" s="111" t="s">
        <v>3577</v>
      </c>
      <c r="Q5559" s="153">
        <v>0.4201388888888889</v>
      </c>
      <c r="R5559" s="153">
        <v>0.46180555555555558</v>
      </c>
      <c r="S5559" s="153">
        <v>4.1666666666666657E-2</v>
      </c>
      <c r="T5559" s="153">
        <v>0.4201388888888889</v>
      </c>
      <c r="U5559" s="153">
        <v>0.46180555555555558</v>
      </c>
      <c r="V5559" s="153">
        <f>IF(ISBLANK(T5559),"",Tabella2[[#This Row],[ACT STOP]]-Tabella2[[#This Row],[ACT START]])</f>
        <v>4.1666666666666685E-2</v>
      </c>
      <c r="W5559" s="104" t="s">
        <v>92</v>
      </c>
      <c r="X5559" s="104" t="s">
        <v>91</v>
      </c>
      <c r="Y5559" s="110"/>
      <c r="Z5559" s="106"/>
      <c r="AA5559" s="104"/>
      <c r="AB5559" s="107"/>
      <c r="AC5559" s="72">
        <v>1</v>
      </c>
      <c r="AH5559" s="70"/>
      <c r="AI5559" s="70"/>
      <c r="AJ5559">
        <v>0</v>
      </c>
      <c r="AL5559" s="70"/>
      <c r="BM5559" s="135">
        <v>0.4201388888888889</v>
      </c>
      <c r="BN5559" s="136">
        <v>0.46180555555555558</v>
      </c>
      <c r="BO5559" s="101"/>
      <c r="BR5559" s="109" t="str">
        <f t="shared" si="86"/>
        <v>SH-25-5548</v>
      </c>
      <c r="BS5559" s="109" t="s">
        <v>318</v>
      </c>
      <c r="BT5559" t="s">
        <v>92</v>
      </c>
      <c r="BU5559" t="s">
        <v>11490</v>
      </c>
    </row>
    <row r="5560" spans="1:73" hidden="1">
      <c r="A5560" s="103" t="s">
        <v>11491</v>
      </c>
      <c r="B5560" s="102">
        <v>45930</v>
      </c>
      <c r="C5560" s="104">
        <f>_xlfn.ISOWEEKNUM(Tabella2[[#This Row],[Date]])</f>
        <v>40</v>
      </c>
      <c r="D5560" s="104" t="s">
        <v>6621</v>
      </c>
      <c r="E5560" s="104" t="s">
        <v>284</v>
      </c>
      <c r="F5560" s="104">
        <v>83</v>
      </c>
      <c r="G5560" s="104" t="s">
        <v>257</v>
      </c>
      <c r="H5560" s="105">
        <v>14</v>
      </c>
      <c r="I5560" s="104"/>
      <c r="J5560" s="104" t="s">
        <v>258</v>
      </c>
      <c r="K5560" s="104" t="s">
        <v>83</v>
      </c>
      <c r="L5560" s="104" t="s">
        <v>259</v>
      </c>
      <c r="M5560" s="104" t="s">
        <v>328</v>
      </c>
      <c r="N5560" s="104"/>
      <c r="O5560" s="106"/>
      <c r="P5560" s="111" t="s">
        <v>524</v>
      </c>
      <c r="Q5560" s="153" t="s">
        <v>336</v>
      </c>
      <c r="R5560" s="153" t="s">
        <v>337</v>
      </c>
      <c r="S5560" s="153">
        <v>4.1666666666666657E-2</v>
      </c>
      <c r="T5560" s="153" t="s">
        <v>336</v>
      </c>
      <c r="U5560" s="153" t="s">
        <v>337</v>
      </c>
      <c r="V5560" s="153">
        <f>IF(ISBLANK(T5560),"",Tabella2[[#This Row],[ACT STOP]]-Tabella2[[#This Row],[ACT START]])</f>
        <v>4.1666666666666685E-2</v>
      </c>
      <c r="W5560" s="104" t="s">
        <v>92</v>
      </c>
      <c r="X5560" s="104" t="s">
        <v>91</v>
      </c>
      <c r="Y5560" s="110"/>
      <c r="Z5560" s="106"/>
      <c r="AA5560" s="104"/>
      <c r="AB5560" s="107"/>
      <c r="AC5560" s="72">
        <v>1</v>
      </c>
      <c r="AH5560" s="70"/>
      <c r="AI5560" s="70"/>
      <c r="AJ5560">
        <v>0</v>
      </c>
      <c r="AL5560" s="70"/>
      <c r="BM5560" s="135" t="s">
        <v>336</v>
      </c>
      <c r="BN5560" s="136" t="s">
        <v>337</v>
      </c>
      <c r="BO5560" s="101"/>
      <c r="BR5560" s="109" t="str">
        <f t="shared" si="86"/>
        <v>SH-25-5549</v>
      </c>
      <c r="BS5560" s="109" t="s">
        <v>372</v>
      </c>
      <c r="BT5560" t="s">
        <v>92</v>
      </c>
      <c r="BU5560" t="s">
        <v>11492</v>
      </c>
    </row>
    <row r="5561" spans="1:73" hidden="1">
      <c r="A5561" s="103" t="s">
        <v>11493</v>
      </c>
      <c r="B5561" s="102">
        <v>45930</v>
      </c>
      <c r="C5561" s="104">
        <f>_xlfn.ISOWEEKNUM(Tabella2[[#This Row],[Date]])</f>
        <v>40</v>
      </c>
      <c r="D5561" s="104" t="s">
        <v>860</v>
      </c>
      <c r="E5561" s="104" t="s">
        <v>284</v>
      </c>
      <c r="F5561" s="104">
        <v>80</v>
      </c>
      <c r="G5561" s="104" t="s">
        <v>284</v>
      </c>
      <c r="H5561" s="105">
        <v>22</v>
      </c>
      <c r="I5561" s="104"/>
      <c r="J5561" s="104" t="s">
        <v>258</v>
      </c>
      <c r="K5561" s="104" t="s">
        <v>80</v>
      </c>
      <c r="L5561" s="104" t="s">
        <v>299</v>
      </c>
      <c r="M5561" s="104" t="s">
        <v>516</v>
      </c>
      <c r="N5561" s="104"/>
      <c r="O5561" s="106" t="str">
        <f>A5562</f>
        <v>17967</v>
      </c>
      <c r="P5561" s="111" t="s">
        <v>1993</v>
      </c>
      <c r="Q5561" s="153" t="s">
        <v>336</v>
      </c>
      <c r="R5561" s="153" t="s">
        <v>337</v>
      </c>
      <c r="S5561" s="153">
        <v>4.1666666666666657E-2</v>
      </c>
      <c r="T5561" s="153" t="s">
        <v>336</v>
      </c>
      <c r="U5561" s="153" t="s">
        <v>337</v>
      </c>
      <c r="V5561" s="153">
        <f>IF(ISBLANK(T5561),"",Tabella2[[#This Row],[ACT STOP]]-Tabella2[[#This Row],[ACT START]])</f>
        <v>4.1666666666666685E-2</v>
      </c>
      <c r="W5561" s="104" t="s">
        <v>92</v>
      </c>
      <c r="X5561" s="104" t="s">
        <v>91</v>
      </c>
      <c r="Y5561" s="110"/>
      <c r="Z5561" s="106"/>
      <c r="AA5561" s="104"/>
      <c r="AB5561" s="107"/>
      <c r="AC5561" s="72">
        <v>1</v>
      </c>
      <c r="AH5561" s="70"/>
      <c r="AI5561" s="70"/>
      <c r="AJ5561">
        <v>0</v>
      </c>
      <c r="AL5561" s="70"/>
      <c r="BM5561" s="135" t="s">
        <v>336</v>
      </c>
      <c r="BN5561" s="136" t="s">
        <v>337</v>
      </c>
      <c r="BO5561" s="101"/>
      <c r="BR5561" s="109" t="str">
        <f t="shared" si="86"/>
        <v>SH-25-5550</v>
      </c>
      <c r="BS5561" s="109" t="s">
        <v>295</v>
      </c>
      <c r="BT5561" t="s">
        <v>92</v>
      </c>
      <c r="BU5561" t="s">
        <v>11494</v>
      </c>
    </row>
    <row r="5562" spans="1:73" hidden="1">
      <c r="A5562" s="103" t="s">
        <v>11495</v>
      </c>
      <c r="B5562" s="102">
        <v>45930</v>
      </c>
      <c r="C5562" s="104">
        <f>_xlfn.ISOWEEKNUM(Tabella2[[#This Row],[Date]])</f>
        <v>40</v>
      </c>
      <c r="D5562" s="104" t="s">
        <v>860</v>
      </c>
      <c r="E5562" s="104" t="s">
        <v>284</v>
      </c>
      <c r="F5562" s="104">
        <v>81</v>
      </c>
      <c r="G5562" s="104" t="s">
        <v>257</v>
      </c>
      <c r="H5562" s="105">
        <v>1</v>
      </c>
      <c r="I5562" s="104"/>
      <c r="J5562" s="104" t="s">
        <v>258</v>
      </c>
      <c r="K5562" s="104" t="s">
        <v>81</v>
      </c>
      <c r="L5562" s="104" t="s">
        <v>299</v>
      </c>
      <c r="M5562" s="104" t="s">
        <v>516</v>
      </c>
      <c r="N5562" s="104"/>
      <c r="O5562" s="106" t="str">
        <f>A5561</f>
        <v>17966</v>
      </c>
      <c r="P5562" s="111" t="s">
        <v>1993</v>
      </c>
      <c r="Q5562" s="153">
        <v>0.4201388888888889</v>
      </c>
      <c r="R5562" s="153">
        <v>0.46180555555555558</v>
      </c>
      <c r="S5562" s="153">
        <v>4.1666666666666657E-2</v>
      </c>
      <c r="T5562" s="153">
        <v>0.4201388888888889</v>
      </c>
      <c r="U5562" s="153">
        <v>0.45833333333333331</v>
      </c>
      <c r="V5562" s="153">
        <f>IF(ISBLANK(T5562),"",Tabella2[[#This Row],[ACT STOP]]-Tabella2[[#This Row],[ACT START]])</f>
        <v>3.819444444444442E-2</v>
      </c>
      <c r="W5562" s="104" t="s">
        <v>92</v>
      </c>
      <c r="X5562" s="104" t="s">
        <v>91</v>
      </c>
      <c r="Y5562" s="110"/>
      <c r="Z5562" s="106"/>
      <c r="AA5562" s="104"/>
      <c r="AB5562" s="107"/>
      <c r="AC5562" s="72">
        <v>1</v>
      </c>
      <c r="AH5562" s="70"/>
      <c r="AI5562" s="70"/>
      <c r="AJ5562">
        <v>0</v>
      </c>
      <c r="AL5562" s="70"/>
      <c r="BM5562" s="135">
        <v>0.4201388888888889</v>
      </c>
      <c r="BN5562" s="136">
        <v>0.46180555555555558</v>
      </c>
      <c r="BO5562" s="101"/>
      <c r="BR5562" s="109" t="str">
        <f t="shared" si="86"/>
        <v>SH-25-5551</v>
      </c>
      <c r="BS5562" s="109" t="s">
        <v>332</v>
      </c>
      <c r="BT5562" t="s">
        <v>92</v>
      </c>
      <c r="BU5562" t="s">
        <v>11496</v>
      </c>
    </row>
    <row r="5563" spans="1:73" hidden="1">
      <c r="A5563" s="103" t="s">
        <v>11497</v>
      </c>
      <c r="B5563" s="102">
        <v>45930</v>
      </c>
      <c r="C5563" s="104">
        <f>_xlfn.ISOWEEKNUM(Tabella2[[#This Row],[Date]])</f>
        <v>40</v>
      </c>
      <c r="D5563" s="104" t="s">
        <v>751</v>
      </c>
      <c r="E5563" s="104" t="s">
        <v>256</v>
      </c>
      <c r="F5563" s="104">
        <v>77</v>
      </c>
      <c r="G5563" s="104" t="s">
        <v>284</v>
      </c>
      <c r="H5563" s="105">
        <v>9</v>
      </c>
      <c r="I5563" s="104" t="s">
        <v>258</v>
      </c>
      <c r="J5563" s="104"/>
      <c r="K5563" s="104" t="s">
        <v>79</v>
      </c>
      <c r="L5563" s="104" t="s">
        <v>299</v>
      </c>
      <c r="M5563" s="104" t="s">
        <v>361</v>
      </c>
      <c r="N5563" s="104"/>
      <c r="O5563" s="106" t="str">
        <f>A5564</f>
        <v>17969</v>
      </c>
      <c r="P5563" s="111" t="s">
        <v>2156</v>
      </c>
      <c r="Q5563" s="153" t="s">
        <v>349</v>
      </c>
      <c r="R5563" s="153" t="s">
        <v>350</v>
      </c>
      <c r="S5563" s="153">
        <v>4.1666666666666657E-2</v>
      </c>
      <c r="T5563" s="153">
        <v>0.4826388888888889</v>
      </c>
      <c r="U5563" s="153">
        <v>0.52430555555555558</v>
      </c>
      <c r="V5563" s="153">
        <f>IF(ISBLANK(T5563),"",Tabella2[[#This Row],[ACT STOP]]-Tabella2[[#This Row],[ACT START]])</f>
        <v>4.1666666666666685E-2</v>
      </c>
      <c r="W5563" s="104" t="s">
        <v>92</v>
      </c>
      <c r="X5563" s="104" t="s">
        <v>91</v>
      </c>
      <c r="Y5563" s="110"/>
      <c r="Z5563" s="106"/>
      <c r="AA5563" s="104"/>
      <c r="AB5563" s="107"/>
      <c r="AC5563" s="72">
        <v>1</v>
      </c>
      <c r="AH5563" s="70"/>
      <c r="AI5563" s="70"/>
      <c r="AJ5563">
        <v>0</v>
      </c>
      <c r="AL5563" s="70"/>
      <c r="BM5563" s="135">
        <v>0.4826388888888889</v>
      </c>
      <c r="BN5563" s="136">
        <v>0.52430555555555558</v>
      </c>
      <c r="BO5563" s="101"/>
      <c r="BR5563" s="109" t="str">
        <f t="shared" si="86"/>
        <v>SH-25-5552</v>
      </c>
      <c r="BS5563" s="109" t="s">
        <v>339</v>
      </c>
      <c r="BT5563" t="s">
        <v>92</v>
      </c>
      <c r="BU5563" t="s">
        <v>11498</v>
      </c>
    </row>
    <row r="5564" spans="1:73" hidden="1">
      <c r="A5564" s="103" t="s">
        <v>11499</v>
      </c>
      <c r="B5564" s="102">
        <v>45930</v>
      </c>
      <c r="C5564" s="104">
        <f>_xlfn.ISOWEEKNUM(Tabella2[[#This Row],[Date]])</f>
        <v>40</v>
      </c>
      <c r="D5564" s="104" t="s">
        <v>195</v>
      </c>
      <c r="E5564" s="104" t="s">
        <v>298</v>
      </c>
      <c r="F5564" s="104"/>
      <c r="G5564" s="104" t="s">
        <v>257</v>
      </c>
      <c r="H5564" s="105">
        <v>2</v>
      </c>
      <c r="I5564" s="104"/>
      <c r="J5564" s="104" t="s">
        <v>258</v>
      </c>
      <c r="K5564" s="104" t="s">
        <v>78</v>
      </c>
      <c r="L5564" s="104" t="s">
        <v>299</v>
      </c>
      <c r="M5564" s="104" t="s">
        <v>361</v>
      </c>
      <c r="N5564" s="104"/>
      <c r="O5564" s="106" t="str">
        <f>A5563</f>
        <v>17968</v>
      </c>
      <c r="P5564" s="111" t="s">
        <v>300</v>
      </c>
      <c r="Q5564" s="153">
        <v>0.4826388888888889</v>
      </c>
      <c r="R5564" s="153">
        <v>0.52430555555555558</v>
      </c>
      <c r="S5564" s="153">
        <v>4.1666666666666657E-2</v>
      </c>
      <c r="T5564" s="153">
        <v>0.4826388888888889</v>
      </c>
      <c r="U5564" s="153">
        <v>0.52430555555555558</v>
      </c>
      <c r="V5564" s="153">
        <f>IF(ISBLANK(T5564),"",Tabella2[[#This Row],[ACT STOP]]-Tabella2[[#This Row],[ACT START]])</f>
        <v>4.1666666666666685E-2</v>
      </c>
      <c r="W5564" s="104" t="s">
        <v>122</v>
      </c>
      <c r="X5564" s="104" t="s">
        <v>91</v>
      </c>
      <c r="Y5564" s="110"/>
      <c r="Z5564" s="106"/>
      <c r="AA5564" s="104"/>
      <c r="AB5564" s="107"/>
      <c r="AC5564" s="72">
        <v>1</v>
      </c>
      <c r="AH5564" s="70"/>
      <c r="AI5564" s="70"/>
      <c r="AJ5564">
        <v>0</v>
      </c>
      <c r="AL5564" s="70"/>
      <c r="BM5564" s="135">
        <v>0.4826388888888889</v>
      </c>
      <c r="BN5564" s="136">
        <v>0.52430555555555558</v>
      </c>
      <c r="BO5564" s="101"/>
      <c r="BR5564" s="109" t="str">
        <f t="shared" si="86"/>
        <v>SH-25-5553</v>
      </c>
      <c r="BS5564" s="109" t="s">
        <v>368</v>
      </c>
      <c r="BT5564" t="s">
        <v>122</v>
      </c>
      <c r="BU5564" t="s">
        <v>302</v>
      </c>
    </row>
    <row r="5565" spans="1:73" hidden="1">
      <c r="A5565" s="103" t="s">
        <v>11500</v>
      </c>
      <c r="B5565" s="102">
        <v>45930</v>
      </c>
      <c r="C5565" s="104">
        <f>_xlfn.ISOWEEKNUM(Tabella2[[#This Row],[Date]])</f>
        <v>40</v>
      </c>
      <c r="D5565" s="104" t="s">
        <v>817</v>
      </c>
      <c r="E5565" s="104" t="s">
        <v>284</v>
      </c>
      <c r="F5565" s="104">
        <v>73</v>
      </c>
      <c r="G5565" s="104" t="s">
        <v>257</v>
      </c>
      <c r="H5565" s="105">
        <v>12</v>
      </c>
      <c r="I5565" s="104"/>
      <c r="J5565" s="104" t="s">
        <v>258</v>
      </c>
      <c r="K5565" s="104" t="s">
        <v>83</v>
      </c>
      <c r="L5565" s="104" t="s">
        <v>299</v>
      </c>
      <c r="M5565" s="104" t="s">
        <v>516</v>
      </c>
      <c r="N5565" s="104"/>
      <c r="O5565" s="106" t="str">
        <f>A5566</f>
        <v>17971</v>
      </c>
      <c r="P5565" s="111" t="s">
        <v>1986</v>
      </c>
      <c r="Q5565" s="153" t="s">
        <v>349</v>
      </c>
      <c r="R5565" s="153" t="s">
        <v>350</v>
      </c>
      <c r="S5565" s="153">
        <v>4.1666666666666657E-2</v>
      </c>
      <c r="T5565" s="153" t="s">
        <v>349</v>
      </c>
      <c r="U5565" s="153" t="s">
        <v>350</v>
      </c>
      <c r="V5565" s="153">
        <f>IF(ISBLANK(T5565),"",Tabella2[[#This Row],[ACT STOP]]-Tabella2[[#This Row],[ACT START]])</f>
        <v>4.1666666666666685E-2</v>
      </c>
      <c r="W5565" s="104" t="s">
        <v>92</v>
      </c>
      <c r="X5565" s="104" t="s">
        <v>91</v>
      </c>
      <c r="Y5565" s="110"/>
      <c r="Z5565" s="106"/>
      <c r="AA5565" s="104"/>
      <c r="AB5565" s="107"/>
      <c r="AC5565" s="72">
        <v>1</v>
      </c>
      <c r="AH5565" s="70"/>
      <c r="AI5565" s="70"/>
      <c r="AJ5565">
        <v>0</v>
      </c>
      <c r="AL5565" s="70"/>
      <c r="BM5565" s="135" t="s">
        <v>349</v>
      </c>
      <c r="BN5565" s="136" t="s">
        <v>350</v>
      </c>
      <c r="BO5565" s="101"/>
      <c r="BR5565" s="109" t="str">
        <f t="shared" si="86"/>
        <v>SH-25-5554</v>
      </c>
      <c r="BS5565" s="109" t="s">
        <v>266</v>
      </c>
      <c r="BT5565" t="s">
        <v>92</v>
      </c>
      <c r="BU5565" t="s">
        <v>11501</v>
      </c>
    </row>
    <row r="5566" spans="1:73" hidden="1">
      <c r="A5566" s="103" t="s">
        <v>11502</v>
      </c>
      <c r="B5566" s="102">
        <v>45930</v>
      </c>
      <c r="C5566" s="104">
        <f>_xlfn.ISOWEEKNUM(Tabella2[[#This Row],[Date]])</f>
        <v>40</v>
      </c>
      <c r="D5566" s="104" t="s">
        <v>817</v>
      </c>
      <c r="E5566" s="104" t="s">
        <v>284</v>
      </c>
      <c r="F5566" s="104">
        <v>75</v>
      </c>
      <c r="G5566" s="104" t="s">
        <v>257</v>
      </c>
      <c r="H5566" s="105">
        <v>10</v>
      </c>
      <c r="I5566" s="104"/>
      <c r="J5566" s="104" t="s">
        <v>258</v>
      </c>
      <c r="K5566" s="104" t="s">
        <v>80</v>
      </c>
      <c r="L5566" s="104" t="s">
        <v>299</v>
      </c>
      <c r="M5566" s="104" t="s">
        <v>516</v>
      </c>
      <c r="N5566" s="104"/>
      <c r="O5566" s="106" t="str">
        <f>A5565</f>
        <v>17970</v>
      </c>
      <c r="P5566" s="111" t="s">
        <v>1986</v>
      </c>
      <c r="Q5566" s="153">
        <v>0.4826388888888889</v>
      </c>
      <c r="R5566" s="153">
        <v>0.52430555555555558</v>
      </c>
      <c r="S5566" s="153">
        <v>4.1666666666666657E-2</v>
      </c>
      <c r="T5566" s="153">
        <v>0.4826388888888889</v>
      </c>
      <c r="U5566" s="153">
        <v>0.52430555555555558</v>
      </c>
      <c r="V5566" s="153">
        <f>IF(ISBLANK(T5566),"",Tabella2[[#This Row],[ACT STOP]]-Tabella2[[#This Row],[ACT START]])</f>
        <v>4.1666666666666685E-2</v>
      </c>
      <c r="W5566" s="104" t="s">
        <v>92</v>
      </c>
      <c r="X5566" s="104" t="s">
        <v>91</v>
      </c>
      <c r="Y5566" s="110"/>
      <c r="Z5566" s="106"/>
      <c r="AA5566" s="104"/>
      <c r="AB5566" s="107"/>
      <c r="AC5566" s="72">
        <v>1</v>
      </c>
      <c r="AH5566" s="70"/>
      <c r="AI5566" s="70"/>
      <c r="AJ5566">
        <v>0</v>
      </c>
      <c r="AL5566" s="70"/>
      <c r="BM5566" s="135">
        <v>0.4826388888888889</v>
      </c>
      <c r="BN5566" s="136">
        <v>0.52430555555555558</v>
      </c>
      <c r="BO5566" s="101"/>
      <c r="BR5566" s="109" t="str">
        <f t="shared" si="86"/>
        <v>SH-25-5555</v>
      </c>
      <c r="BS5566" s="109" t="s">
        <v>552</v>
      </c>
      <c r="BT5566" t="s">
        <v>92</v>
      </c>
      <c r="BU5566" t="s">
        <v>11503</v>
      </c>
    </row>
    <row r="5567" spans="1:73" hidden="1">
      <c r="A5567" s="103" t="s">
        <v>11504</v>
      </c>
      <c r="B5567" s="102">
        <v>45930</v>
      </c>
      <c r="C5567" s="104">
        <f>_xlfn.ISOWEEKNUM(Tabella2[[#This Row],[Date]])</f>
        <v>40</v>
      </c>
      <c r="D5567" s="104" t="s">
        <v>722</v>
      </c>
      <c r="E5567" s="104" t="s">
        <v>327</v>
      </c>
      <c r="F5567" s="104">
        <v>81</v>
      </c>
      <c r="G5567" s="104" t="s">
        <v>257</v>
      </c>
      <c r="H5567" s="105">
        <v>5</v>
      </c>
      <c r="I5567" s="104" t="s">
        <v>258</v>
      </c>
      <c r="J5567" s="104"/>
      <c r="K5567" s="104" t="s">
        <v>81</v>
      </c>
      <c r="L5567" s="104" t="s">
        <v>259</v>
      </c>
      <c r="M5567" s="104" t="s">
        <v>386</v>
      </c>
      <c r="N5567" s="104"/>
      <c r="O5567" s="106"/>
      <c r="P5567" s="111" t="s">
        <v>813</v>
      </c>
      <c r="Q5567" s="153" t="s">
        <v>349</v>
      </c>
      <c r="R5567" s="153" t="s">
        <v>350</v>
      </c>
      <c r="S5567" s="153">
        <v>4.1666666666666657E-2</v>
      </c>
      <c r="T5567" s="153" t="s">
        <v>349</v>
      </c>
      <c r="U5567" s="153" t="s">
        <v>350</v>
      </c>
      <c r="V5567" s="153">
        <f>IF(ISBLANK(T5567),"",Tabella2[[#This Row],[ACT STOP]]-Tabella2[[#This Row],[ACT START]])</f>
        <v>4.1666666666666685E-2</v>
      </c>
      <c r="W5567" s="104" t="s">
        <v>92</v>
      </c>
      <c r="X5567" s="104" t="s">
        <v>91</v>
      </c>
      <c r="Y5567" s="110"/>
      <c r="Z5567" s="106"/>
      <c r="AA5567" s="104"/>
      <c r="AB5567" s="107"/>
      <c r="AC5567" s="72">
        <v>1</v>
      </c>
      <c r="AH5567" s="70"/>
      <c r="AI5567" s="70"/>
      <c r="AJ5567">
        <v>0</v>
      </c>
      <c r="AL5567" s="70"/>
      <c r="BM5567" s="135" t="s">
        <v>349</v>
      </c>
      <c r="BN5567" s="136" t="s">
        <v>350</v>
      </c>
      <c r="BO5567" s="101"/>
      <c r="BR5567" s="109" t="str">
        <f t="shared" si="86"/>
        <v>SH-25-5556</v>
      </c>
      <c r="BS5567" s="109" t="s">
        <v>416</v>
      </c>
      <c r="BT5567" t="s">
        <v>92</v>
      </c>
      <c r="BU5567" t="s">
        <v>11505</v>
      </c>
    </row>
    <row r="5568" spans="1:73" hidden="1">
      <c r="A5568" s="103" t="s">
        <v>11506</v>
      </c>
      <c r="B5568" s="102">
        <v>45930</v>
      </c>
      <c r="C5568" s="104">
        <f>_xlfn.ISOWEEKNUM(Tabella2[[#This Row],[Date]])</f>
        <v>40</v>
      </c>
      <c r="D5568" s="104" t="s">
        <v>9743</v>
      </c>
      <c r="E5568" s="104" t="s">
        <v>256</v>
      </c>
      <c r="F5568" s="104">
        <v>79</v>
      </c>
      <c r="G5568" s="104" t="s">
        <v>257</v>
      </c>
      <c r="H5568" s="105">
        <v>13</v>
      </c>
      <c r="I5568" s="104"/>
      <c r="J5568" s="104" t="s">
        <v>258</v>
      </c>
      <c r="K5568" s="104" t="s">
        <v>77</v>
      </c>
      <c r="L5568" s="104" t="s">
        <v>259</v>
      </c>
      <c r="M5568" s="104" t="s">
        <v>276</v>
      </c>
      <c r="N5568" s="104"/>
      <c r="O5568" s="106"/>
      <c r="P5568" s="111" t="s">
        <v>8090</v>
      </c>
      <c r="Q5568" s="153" t="s">
        <v>349</v>
      </c>
      <c r="R5568" s="153" t="s">
        <v>350</v>
      </c>
      <c r="S5568" s="153">
        <v>4.1666666666666657E-2</v>
      </c>
      <c r="T5568" s="153" t="s">
        <v>349</v>
      </c>
      <c r="U5568" s="153" t="s">
        <v>350</v>
      </c>
      <c r="V5568" s="153">
        <f>IF(ISBLANK(T5568),"",Tabella2[[#This Row],[ACT STOP]]-Tabella2[[#This Row],[ACT START]])</f>
        <v>4.1666666666666685E-2</v>
      </c>
      <c r="W5568" s="104" t="s">
        <v>92</v>
      </c>
      <c r="X5568" s="104" t="s">
        <v>91</v>
      </c>
      <c r="Y5568" s="110"/>
      <c r="Z5568" s="106"/>
      <c r="AA5568" s="104"/>
      <c r="AB5568" s="107"/>
      <c r="AC5568" s="72">
        <v>1</v>
      </c>
      <c r="AH5568" s="70"/>
      <c r="AI5568" s="70"/>
      <c r="AJ5568">
        <v>0</v>
      </c>
      <c r="AL5568" s="70"/>
      <c r="BM5568" s="135" t="s">
        <v>349</v>
      </c>
      <c r="BN5568" s="136" t="s">
        <v>350</v>
      </c>
      <c r="BO5568" s="101"/>
      <c r="BR5568" s="109" t="str">
        <f t="shared" si="86"/>
        <v>SH-25-5557</v>
      </c>
      <c r="BS5568" s="109" t="s">
        <v>427</v>
      </c>
      <c r="BT5568" t="s">
        <v>92</v>
      </c>
      <c r="BU5568" t="s">
        <v>11507</v>
      </c>
    </row>
    <row r="5569" spans="1:73" hidden="1">
      <c r="A5569" s="103" t="s">
        <v>11508</v>
      </c>
      <c r="B5569" s="102">
        <v>45930</v>
      </c>
      <c r="C5569" s="104">
        <f>_xlfn.ISOWEEKNUM(Tabella2[[#This Row],[Date]])</f>
        <v>40</v>
      </c>
      <c r="D5569" s="104" t="s">
        <v>722</v>
      </c>
      <c r="E5569" s="104" t="s">
        <v>327</v>
      </c>
      <c r="F5569" s="104">
        <v>77</v>
      </c>
      <c r="G5569" s="104" t="s">
        <v>257</v>
      </c>
      <c r="H5569" s="105">
        <v>32</v>
      </c>
      <c r="I5569" s="104" t="s">
        <v>258</v>
      </c>
      <c r="J5569" s="104"/>
      <c r="K5569" s="104" t="s">
        <v>79</v>
      </c>
      <c r="L5569" s="104" t="s">
        <v>299</v>
      </c>
      <c r="M5569" s="104" t="s">
        <v>386</v>
      </c>
      <c r="N5569" s="104"/>
      <c r="O5569" s="106" t="str">
        <f>A5570</f>
        <v>17975</v>
      </c>
      <c r="P5569" s="111" t="s">
        <v>3577</v>
      </c>
      <c r="Q5569" s="153" t="s">
        <v>315</v>
      </c>
      <c r="R5569" s="153" t="s">
        <v>316</v>
      </c>
      <c r="S5569" s="153">
        <v>4.1666666666666657E-2</v>
      </c>
      <c r="T5569" s="153">
        <v>0.54513888888888884</v>
      </c>
      <c r="U5569" s="153">
        <v>0.58680555555555558</v>
      </c>
      <c r="V5569" s="153">
        <f>IF(ISBLANK(T5569),"",Tabella2[[#This Row],[ACT STOP]]-Tabella2[[#This Row],[ACT START]])</f>
        <v>4.1666666666666741E-2</v>
      </c>
      <c r="W5569" s="104" t="s">
        <v>92</v>
      </c>
      <c r="X5569" s="104" t="s">
        <v>91</v>
      </c>
      <c r="Y5569" s="110"/>
      <c r="Z5569" s="106"/>
      <c r="AA5569" s="104"/>
      <c r="AB5569" s="107"/>
      <c r="AC5569" s="72">
        <v>1</v>
      </c>
      <c r="AH5569" s="70"/>
      <c r="AI5569" s="70"/>
      <c r="AJ5569">
        <v>0</v>
      </c>
      <c r="AL5569" s="70"/>
      <c r="BM5569" s="135">
        <v>0.54513888888888884</v>
      </c>
      <c r="BN5569" s="136">
        <v>0.58680555555555558</v>
      </c>
      <c r="BO5569" s="101"/>
      <c r="BR5569" s="109" t="str">
        <f t="shared" si="86"/>
        <v>SH-25-5558</v>
      </c>
      <c r="BS5569" s="109" t="s">
        <v>356</v>
      </c>
      <c r="BT5569" t="s">
        <v>92</v>
      </c>
      <c r="BU5569" t="s">
        <v>11509</v>
      </c>
    </row>
    <row r="5570" spans="1:73" hidden="1">
      <c r="A5570" s="103" t="s">
        <v>11510</v>
      </c>
      <c r="B5570" s="102">
        <v>45930</v>
      </c>
      <c r="C5570" s="104">
        <f>_xlfn.ISOWEEKNUM(Tabella2[[#This Row],[Date]])</f>
        <v>40</v>
      </c>
      <c r="D5570" s="104" t="s">
        <v>722</v>
      </c>
      <c r="E5570" s="104" t="s">
        <v>327</v>
      </c>
      <c r="F5570" s="104">
        <v>80</v>
      </c>
      <c r="G5570" s="104" t="s">
        <v>257</v>
      </c>
      <c r="H5570" s="105">
        <v>1</v>
      </c>
      <c r="I5570" s="104" t="s">
        <v>258</v>
      </c>
      <c r="J5570" s="104"/>
      <c r="K5570" s="104" t="s">
        <v>78</v>
      </c>
      <c r="L5570" s="104" t="s">
        <v>299</v>
      </c>
      <c r="M5570" s="104" t="s">
        <v>386</v>
      </c>
      <c r="N5570" s="104"/>
      <c r="O5570" s="106" t="str">
        <f>A5569</f>
        <v>17974</v>
      </c>
      <c r="P5570" s="111" t="s">
        <v>3577</v>
      </c>
      <c r="Q5570" s="153">
        <v>0.54513888888888884</v>
      </c>
      <c r="R5570" s="153">
        <v>0.58680555555555558</v>
      </c>
      <c r="S5570" s="153">
        <v>4.1666666666666657E-2</v>
      </c>
      <c r="T5570" s="153">
        <v>0.54513888888888884</v>
      </c>
      <c r="U5570" s="153">
        <v>0.58680555555555558</v>
      </c>
      <c r="V5570" s="153">
        <f>IF(ISBLANK(T5570),"",Tabella2[[#This Row],[ACT STOP]]-Tabella2[[#This Row],[ACT START]])</f>
        <v>4.1666666666666741E-2</v>
      </c>
      <c r="W5570" s="104" t="s">
        <v>92</v>
      </c>
      <c r="X5570" s="104" t="s">
        <v>91</v>
      </c>
      <c r="Y5570" s="110"/>
      <c r="Z5570" s="106"/>
      <c r="AA5570" s="104"/>
      <c r="AB5570" s="107"/>
      <c r="AC5570" s="72">
        <v>1</v>
      </c>
      <c r="AH5570" s="70"/>
      <c r="AI5570" s="70"/>
      <c r="AJ5570">
        <v>0</v>
      </c>
      <c r="AL5570" s="70"/>
      <c r="BM5570" s="135">
        <v>0.54513888888888884</v>
      </c>
      <c r="BN5570" s="136">
        <v>0.58680555555555558</v>
      </c>
      <c r="BO5570" s="101"/>
      <c r="BR5570" s="109" t="str">
        <f t="shared" si="86"/>
        <v>SH-25-5559</v>
      </c>
      <c r="BS5570" s="109" t="s">
        <v>332</v>
      </c>
      <c r="BT5570" t="s">
        <v>92</v>
      </c>
      <c r="BU5570" t="s">
        <v>11511</v>
      </c>
    </row>
    <row r="5571" spans="1:73" hidden="1">
      <c r="A5571" s="103" t="s">
        <v>11512</v>
      </c>
      <c r="B5571" s="102">
        <v>45930</v>
      </c>
      <c r="C5571" s="104">
        <f>_xlfn.ISOWEEKNUM(Tabella2[[#This Row],[Date]])</f>
        <v>40</v>
      </c>
      <c r="D5571" s="104" t="s">
        <v>817</v>
      </c>
      <c r="E5571" s="104" t="s">
        <v>284</v>
      </c>
      <c r="F5571" s="104">
        <v>72</v>
      </c>
      <c r="G5571" s="104" t="s">
        <v>257</v>
      </c>
      <c r="H5571" s="105">
        <v>9</v>
      </c>
      <c r="I5571" s="104"/>
      <c r="J5571" s="104" t="s">
        <v>258</v>
      </c>
      <c r="K5571" s="104" t="s">
        <v>83</v>
      </c>
      <c r="L5571" s="104" t="s">
        <v>299</v>
      </c>
      <c r="M5571" s="104" t="s">
        <v>516</v>
      </c>
      <c r="N5571" s="104"/>
      <c r="O5571" s="106" t="str">
        <f>A5572</f>
        <v>17977</v>
      </c>
      <c r="P5571" s="111" t="s">
        <v>1993</v>
      </c>
      <c r="Q5571" s="153" t="s">
        <v>315</v>
      </c>
      <c r="R5571" s="153" t="s">
        <v>316</v>
      </c>
      <c r="S5571" s="153">
        <v>4.1666666666666657E-2</v>
      </c>
      <c r="T5571" s="153" t="s">
        <v>315</v>
      </c>
      <c r="U5571" s="153" t="s">
        <v>316</v>
      </c>
      <c r="V5571" s="153">
        <f>IF(ISBLANK(T5571),"",Tabella2[[#This Row],[ACT STOP]]-Tabella2[[#This Row],[ACT START]])</f>
        <v>4.166666666666663E-2</v>
      </c>
      <c r="W5571" s="104" t="s">
        <v>92</v>
      </c>
      <c r="X5571" s="104" t="s">
        <v>91</v>
      </c>
      <c r="Y5571" s="110"/>
      <c r="Z5571" s="106"/>
      <c r="AA5571" s="104"/>
      <c r="AB5571" s="107"/>
      <c r="AC5571" s="72">
        <v>1</v>
      </c>
      <c r="AH5571" s="70"/>
      <c r="AI5571" s="70"/>
      <c r="AJ5571">
        <v>0</v>
      </c>
      <c r="AL5571" s="70"/>
      <c r="BM5571" s="135" t="s">
        <v>315</v>
      </c>
      <c r="BN5571" s="136" t="s">
        <v>316</v>
      </c>
      <c r="BO5571" s="101"/>
      <c r="BR5571" s="109" t="str">
        <f t="shared" si="86"/>
        <v>SH-25-5560</v>
      </c>
      <c r="BS5571" s="109" t="s">
        <v>318</v>
      </c>
      <c r="BT5571" t="s">
        <v>92</v>
      </c>
      <c r="BU5571" t="s">
        <v>11513</v>
      </c>
    </row>
    <row r="5572" spans="1:73" hidden="1">
      <c r="A5572" s="103" t="s">
        <v>11514</v>
      </c>
      <c r="B5572" s="102">
        <v>45930</v>
      </c>
      <c r="C5572" s="104">
        <f>_xlfn.ISOWEEKNUM(Tabella2[[#This Row],[Date]])</f>
        <v>40</v>
      </c>
      <c r="D5572" s="104" t="s">
        <v>817</v>
      </c>
      <c r="E5572" s="104" t="s">
        <v>284</v>
      </c>
      <c r="F5572" s="104">
        <v>74</v>
      </c>
      <c r="G5572" s="104" t="s">
        <v>284</v>
      </c>
      <c r="H5572" s="105">
        <v>22</v>
      </c>
      <c r="I5572" s="104"/>
      <c r="J5572" s="104" t="s">
        <v>258</v>
      </c>
      <c r="K5572" s="104" t="s">
        <v>80</v>
      </c>
      <c r="L5572" s="104" t="s">
        <v>299</v>
      </c>
      <c r="M5572" s="104" t="s">
        <v>516</v>
      </c>
      <c r="N5572" s="104"/>
      <c r="O5572" s="106" t="str">
        <f>A5571</f>
        <v>17976</v>
      </c>
      <c r="P5572" s="111" t="s">
        <v>1993</v>
      </c>
      <c r="Q5572" s="153">
        <v>0.54513888888888884</v>
      </c>
      <c r="R5572" s="153">
        <v>0.58680555555555558</v>
      </c>
      <c r="S5572" s="153">
        <v>4.1666666666666657E-2</v>
      </c>
      <c r="T5572" s="153">
        <v>0.54513888888888884</v>
      </c>
      <c r="U5572" s="153">
        <v>0.58333333333333337</v>
      </c>
      <c r="V5572" s="153">
        <f>IF(ISBLANK(T5572),"",Tabella2[[#This Row],[ACT STOP]]-Tabella2[[#This Row],[ACT START]])</f>
        <v>3.8194444444444531E-2</v>
      </c>
      <c r="W5572" s="104" t="s">
        <v>92</v>
      </c>
      <c r="X5572" s="104" t="s">
        <v>91</v>
      </c>
      <c r="Y5572" s="110"/>
      <c r="Z5572" s="106"/>
      <c r="AA5572" s="104"/>
      <c r="AB5572" s="107"/>
      <c r="AC5572" s="72">
        <v>1</v>
      </c>
      <c r="AH5572" s="70"/>
      <c r="AI5572" s="70"/>
      <c r="AJ5572">
        <v>0</v>
      </c>
      <c r="AL5572" s="70"/>
      <c r="BM5572" s="135">
        <v>0.54513888888888884</v>
      </c>
      <c r="BN5572" s="136">
        <v>0.58333333333333337</v>
      </c>
      <c r="BO5572" s="101"/>
      <c r="BR5572" s="109" t="str">
        <f t="shared" si="86"/>
        <v>SH-25-5561</v>
      </c>
      <c r="BS5572" s="109" t="s">
        <v>295</v>
      </c>
      <c r="BT5572" t="s">
        <v>92</v>
      </c>
      <c r="BU5572" t="s">
        <v>11515</v>
      </c>
    </row>
    <row r="5573" spans="1:73" hidden="1">
      <c r="A5573" s="103" t="s">
        <v>11516</v>
      </c>
      <c r="B5573" s="102">
        <v>45930</v>
      </c>
      <c r="C5573" s="104">
        <f>_xlfn.ISOWEEKNUM(Tabella2[[#This Row],[Date]])</f>
        <v>40</v>
      </c>
      <c r="D5573" s="104" t="s">
        <v>6396</v>
      </c>
      <c r="E5573" s="104" t="s">
        <v>256</v>
      </c>
      <c r="F5573" s="104">
        <v>75</v>
      </c>
      <c r="G5573" s="104" t="s">
        <v>257</v>
      </c>
      <c r="H5573" s="105">
        <v>14</v>
      </c>
      <c r="I5573" s="104"/>
      <c r="J5573" s="104" t="s">
        <v>258</v>
      </c>
      <c r="K5573" s="104" t="s">
        <v>81</v>
      </c>
      <c r="L5573" s="104" t="s">
        <v>259</v>
      </c>
      <c r="M5573" s="104" t="s">
        <v>276</v>
      </c>
      <c r="N5573" s="104"/>
      <c r="O5573" s="106"/>
      <c r="P5573" s="111" t="s">
        <v>467</v>
      </c>
      <c r="Q5573" s="153" t="s">
        <v>315</v>
      </c>
      <c r="R5573" s="153" t="s">
        <v>316</v>
      </c>
      <c r="S5573" s="153">
        <v>4.1666666666666657E-2</v>
      </c>
      <c r="T5573" s="153" t="s">
        <v>315</v>
      </c>
      <c r="U5573" s="153" t="s">
        <v>316</v>
      </c>
      <c r="V5573" s="153">
        <f>IF(ISBLANK(T5573),"",Tabella2[[#This Row],[ACT STOP]]-Tabella2[[#This Row],[ACT START]])</f>
        <v>4.166666666666663E-2</v>
      </c>
      <c r="W5573" s="104" t="s">
        <v>92</v>
      </c>
      <c r="X5573" s="104" t="s">
        <v>91</v>
      </c>
      <c r="Y5573" s="110"/>
      <c r="Z5573" s="106"/>
      <c r="AA5573" s="104"/>
      <c r="AB5573" s="107"/>
      <c r="AC5573" s="72">
        <v>1</v>
      </c>
      <c r="AH5573" s="70"/>
      <c r="AI5573" s="70"/>
      <c r="AJ5573">
        <v>0</v>
      </c>
      <c r="AL5573" s="70"/>
      <c r="BM5573" s="135" t="s">
        <v>315</v>
      </c>
      <c r="BN5573" s="136" t="s">
        <v>316</v>
      </c>
      <c r="BO5573" s="101"/>
      <c r="BR5573" s="109" t="str">
        <f t="shared" si="86"/>
        <v>SH-25-5562</v>
      </c>
      <c r="BS5573" s="109" t="s">
        <v>372</v>
      </c>
      <c r="BT5573" t="s">
        <v>92</v>
      </c>
      <c r="BU5573" t="s">
        <v>11517</v>
      </c>
    </row>
    <row r="5574" spans="1:73" hidden="1">
      <c r="A5574" s="103" t="s">
        <v>11518</v>
      </c>
      <c r="B5574" s="102">
        <v>45931</v>
      </c>
      <c r="C5574" s="104">
        <f>_xlfn.ISOWEEKNUM(Tabella2[[#This Row],[Date]])</f>
        <v>40</v>
      </c>
      <c r="D5574" s="104" t="s">
        <v>6396</v>
      </c>
      <c r="E5574" s="104" t="s">
        <v>256</v>
      </c>
      <c r="F5574" s="104">
        <v>74</v>
      </c>
      <c r="G5574" s="104" t="s">
        <v>257</v>
      </c>
      <c r="H5574" s="105">
        <v>1</v>
      </c>
      <c r="I5574" s="104"/>
      <c r="J5574" s="104" t="s">
        <v>258</v>
      </c>
      <c r="K5574" s="104" t="s">
        <v>83</v>
      </c>
      <c r="L5574" s="104" t="s">
        <v>299</v>
      </c>
      <c r="M5574" s="104" t="s">
        <v>328</v>
      </c>
      <c r="N5574" s="104"/>
      <c r="O5574" s="106" t="str">
        <f>A5575</f>
        <v>17980</v>
      </c>
      <c r="P5574" s="111" t="s">
        <v>3403</v>
      </c>
      <c r="Q5574" s="153">
        <v>0.2326388888888889</v>
      </c>
      <c r="R5574" s="153" t="s">
        <v>10110</v>
      </c>
      <c r="S5574" s="153">
        <v>4.1666666666666657E-2</v>
      </c>
      <c r="T5574" s="153">
        <v>0.2326388888888889</v>
      </c>
      <c r="U5574" s="153" t="s">
        <v>10110</v>
      </c>
      <c r="V5574" s="153">
        <f>IF(ISBLANK(T5574),"",Tabella2[[#This Row],[ACT STOP]]-Tabella2[[#This Row],[ACT START]])</f>
        <v>4.166666666666663E-2</v>
      </c>
      <c r="W5574" s="104" t="s">
        <v>92</v>
      </c>
      <c r="X5574" s="104" t="s">
        <v>91</v>
      </c>
      <c r="Y5574" s="110"/>
      <c r="Z5574" s="106"/>
      <c r="AA5574" s="104"/>
      <c r="AB5574" s="107"/>
      <c r="AC5574" s="72">
        <v>1</v>
      </c>
      <c r="AH5574" s="70"/>
      <c r="AI5574" s="70"/>
      <c r="AJ5574">
        <v>0</v>
      </c>
      <c r="AL5574" s="70"/>
      <c r="BM5574" s="135">
        <v>0.2326388888888889</v>
      </c>
      <c r="BN5574" s="136" t="s">
        <v>10110</v>
      </c>
      <c r="BO5574" s="101"/>
      <c r="BR5574" s="109" t="str">
        <f t="shared" si="86"/>
        <v>SH-25-5563</v>
      </c>
      <c r="BS5574" s="109" t="s">
        <v>332</v>
      </c>
      <c r="BT5574" t="s">
        <v>92</v>
      </c>
      <c r="BU5574" t="s">
        <v>11519</v>
      </c>
    </row>
    <row r="5575" spans="1:73" hidden="1">
      <c r="A5575" s="103" t="s">
        <v>11520</v>
      </c>
      <c r="B5575" s="102">
        <v>45931</v>
      </c>
      <c r="C5575" s="104">
        <f>_xlfn.ISOWEEKNUM(Tabella2[[#This Row],[Date]])</f>
        <v>40</v>
      </c>
      <c r="D5575" s="104" t="s">
        <v>195</v>
      </c>
      <c r="E5575" s="104" t="s">
        <v>298</v>
      </c>
      <c r="F5575" s="104"/>
      <c r="G5575" s="104" t="s">
        <v>257</v>
      </c>
      <c r="H5575" s="105">
        <v>2</v>
      </c>
      <c r="I5575" s="104"/>
      <c r="J5575" s="104" t="s">
        <v>258</v>
      </c>
      <c r="K5575" s="104" t="s">
        <v>80</v>
      </c>
      <c r="L5575" s="104" t="s">
        <v>299</v>
      </c>
      <c r="M5575" s="104" t="s">
        <v>328</v>
      </c>
      <c r="N5575" s="104"/>
      <c r="O5575" s="106" t="str">
        <f>A5574</f>
        <v>17979</v>
      </c>
      <c r="P5575" s="111" t="s">
        <v>300</v>
      </c>
      <c r="Q5575" s="153" t="s">
        <v>10109</v>
      </c>
      <c r="R5575" s="153" t="s">
        <v>10110</v>
      </c>
      <c r="S5575" s="153">
        <v>4.1666666666666657E-2</v>
      </c>
      <c r="T5575" s="153">
        <v>0.2326388888888889</v>
      </c>
      <c r="U5575" s="153" t="s">
        <v>10110</v>
      </c>
      <c r="V5575" s="153">
        <f>IF(ISBLANK(T5575),"",Tabella2[[#This Row],[ACT STOP]]-Tabella2[[#This Row],[ACT START]])</f>
        <v>4.166666666666663E-2</v>
      </c>
      <c r="W5575" s="104" t="s">
        <v>122</v>
      </c>
      <c r="X5575" s="104" t="s">
        <v>91</v>
      </c>
      <c r="Y5575" s="110"/>
      <c r="Z5575" s="106"/>
      <c r="AA5575" s="104"/>
      <c r="AB5575" s="107"/>
      <c r="AC5575" s="72">
        <v>1</v>
      </c>
      <c r="AH5575" s="70"/>
      <c r="AI5575" s="70"/>
      <c r="AJ5575">
        <v>0</v>
      </c>
      <c r="AL5575" s="70"/>
      <c r="BM5575" s="135">
        <v>0.2326388888888889</v>
      </c>
      <c r="BN5575" s="136" t="s">
        <v>10110</v>
      </c>
      <c r="BO5575" s="101"/>
      <c r="BR5575" s="109" t="str">
        <f t="shared" si="86"/>
        <v>SH-25-5564</v>
      </c>
      <c r="BS5575" s="109" t="s">
        <v>368</v>
      </c>
      <c r="BT5575" t="s">
        <v>122</v>
      </c>
      <c r="BU5575" t="s">
        <v>302</v>
      </c>
    </row>
    <row r="5576" spans="1:73" hidden="1">
      <c r="A5576" s="103" t="s">
        <v>11521</v>
      </c>
      <c r="B5576" s="102">
        <v>45931</v>
      </c>
      <c r="C5576" s="104">
        <f>_xlfn.ISOWEEKNUM(Tabella2[[#This Row],[Date]])</f>
        <v>40</v>
      </c>
      <c r="D5576" s="104" t="s">
        <v>3529</v>
      </c>
      <c r="E5576" s="104" t="s">
        <v>284</v>
      </c>
      <c r="F5576" s="104">
        <v>68</v>
      </c>
      <c r="G5576" s="104" t="s">
        <v>284</v>
      </c>
      <c r="H5576" s="105">
        <v>23</v>
      </c>
      <c r="I5576" s="104"/>
      <c r="J5576" s="104" t="s">
        <v>258</v>
      </c>
      <c r="K5576" s="104" t="s">
        <v>79</v>
      </c>
      <c r="L5576" s="104" t="s">
        <v>299</v>
      </c>
      <c r="M5576" s="104" t="s">
        <v>915</v>
      </c>
      <c r="N5576" s="104"/>
      <c r="O5576" s="106" t="str">
        <f>A5577</f>
        <v>17982</v>
      </c>
      <c r="P5576" s="111" t="s">
        <v>2417</v>
      </c>
      <c r="Q5576" s="153" t="s">
        <v>10109</v>
      </c>
      <c r="R5576" s="153" t="s">
        <v>10110</v>
      </c>
      <c r="S5576" s="153">
        <v>4.1666666666666657E-2</v>
      </c>
      <c r="T5576" s="153">
        <v>0.2326388888888889</v>
      </c>
      <c r="U5576" s="153">
        <v>0.27430555555555558</v>
      </c>
      <c r="V5576" s="153">
        <f>IF(ISBLANK(T5576),"",Tabella2[[#This Row],[ACT STOP]]-Tabella2[[#This Row],[ACT START]])</f>
        <v>4.1666666666666685E-2</v>
      </c>
      <c r="W5576" s="104" t="s">
        <v>92</v>
      </c>
      <c r="X5576" s="104" t="s">
        <v>91</v>
      </c>
      <c r="Y5576" s="110"/>
      <c r="Z5576" s="106"/>
      <c r="AA5576" s="104"/>
      <c r="AB5576" s="107"/>
      <c r="AC5576" s="72">
        <v>1</v>
      </c>
      <c r="AH5576" s="70"/>
      <c r="AI5576" s="70"/>
      <c r="AJ5576">
        <v>0</v>
      </c>
      <c r="AL5576" s="70"/>
      <c r="BM5576" s="135">
        <v>0.2326388888888889</v>
      </c>
      <c r="BN5576" s="136">
        <v>0.27430555555555558</v>
      </c>
      <c r="BO5576" s="101"/>
      <c r="BR5576" s="109" t="str">
        <f t="shared" si="86"/>
        <v>SH-25-5565</v>
      </c>
      <c r="BS5576" s="109" t="s">
        <v>358</v>
      </c>
      <c r="BT5576" t="s">
        <v>92</v>
      </c>
      <c r="BU5576" t="s">
        <v>11522</v>
      </c>
    </row>
    <row r="5577" spans="1:73" hidden="1">
      <c r="A5577" s="103" t="s">
        <v>11523</v>
      </c>
      <c r="B5577" s="102">
        <v>45931</v>
      </c>
      <c r="C5577" s="104">
        <f>_xlfn.ISOWEEKNUM(Tabella2[[#This Row],[Date]])</f>
        <v>40</v>
      </c>
      <c r="D5577" s="104" t="s">
        <v>3529</v>
      </c>
      <c r="E5577" s="104" t="s">
        <v>284</v>
      </c>
      <c r="F5577" s="104">
        <v>69</v>
      </c>
      <c r="G5577" s="104" t="s">
        <v>257</v>
      </c>
      <c r="H5577" s="105">
        <v>10</v>
      </c>
      <c r="I5577" s="104"/>
      <c r="J5577" s="104" t="s">
        <v>258</v>
      </c>
      <c r="K5577" s="104" t="s">
        <v>78</v>
      </c>
      <c r="L5577" s="104" t="s">
        <v>299</v>
      </c>
      <c r="M5577" s="104" t="s">
        <v>915</v>
      </c>
      <c r="N5577" s="104"/>
      <c r="O5577" s="106" t="str">
        <f>A5576</f>
        <v>17981</v>
      </c>
      <c r="P5577" s="111" t="s">
        <v>2417</v>
      </c>
      <c r="Q5577" s="153" t="s">
        <v>10109</v>
      </c>
      <c r="R5577" s="153" t="s">
        <v>10110</v>
      </c>
      <c r="S5577" s="153">
        <v>4.1666666666666657E-2</v>
      </c>
      <c r="T5577" s="153">
        <v>0.2326388888888889</v>
      </c>
      <c r="U5577" s="153">
        <v>0.27430555555555558</v>
      </c>
      <c r="V5577" s="153">
        <f>IF(ISBLANK(T5577),"",Tabella2[[#This Row],[ACT STOP]]-Tabella2[[#This Row],[ACT START]])</f>
        <v>4.1666666666666685E-2</v>
      </c>
      <c r="W5577" s="104" t="s">
        <v>92</v>
      </c>
      <c r="X5577" s="104" t="s">
        <v>91</v>
      </c>
      <c r="Y5577" s="110"/>
      <c r="Z5577" s="106"/>
      <c r="AA5577" s="104"/>
      <c r="AB5577" s="107"/>
      <c r="AC5577" s="72">
        <v>1</v>
      </c>
      <c r="AH5577" s="70"/>
      <c r="AI5577" s="70"/>
      <c r="AJ5577">
        <v>0</v>
      </c>
      <c r="AL5577" s="70"/>
      <c r="BM5577" s="135">
        <v>0.2326388888888889</v>
      </c>
      <c r="BN5577" s="136">
        <v>0.27430555555555558</v>
      </c>
      <c r="BO5577" s="101"/>
      <c r="BR5577" s="109" t="str">
        <f t="shared" si="86"/>
        <v>SH-25-5566</v>
      </c>
      <c r="BS5577" s="109" t="s">
        <v>552</v>
      </c>
      <c r="BT5577" t="s">
        <v>92</v>
      </c>
      <c r="BU5577" t="s">
        <v>11524</v>
      </c>
    </row>
    <row r="5578" spans="1:73" hidden="1">
      <c r="A5578" s="103" t="s">
        <v>11525</v>
      </c>
      <c r="B5578" s="102">
        <v>45931</v>
      </c>
      <c r="C5578" s="104">
        <f>_xlfn.ISOWEEKNUM(Tabella2[[#This Row],[Date]])</f>
        <v>40</v>
      </c>
      <c r="D5578" s="104" t="s">
        <v>763</v>
      </c>
      <c r="E5578" s="104" t="s">
        <v>256</v>
      </c>
      <c r="F5578" s="104">
        <v>63</v>
      </c>
      <c r="G5578" s="104" t="s">
        <v>257</v>
      </c>
      <c r="H5578" s="105">
        <v>9</v>
      </c>
      <c r="I5578" s="104"/>
      <c r="J5578" s="104" t="s">
        <v>258</v>
      </c>
      <c r="K5578" s="104" t="s">
        <v>79</v>
      </c>
      <c r="L5578" s="104" t="s">
        <v>299</v>
      </c>
      <c r="M5578" s="104" t="s">
        <v>361</v>
      </c>
      <c r="N5578" s="104"/>
      <c r="O5578" s="106" t="str">
        <f>A5579</f>
        <v>17984</v>
      </c>
      <c r="P5578" s="111" t="s">
        <v>2616</v>
      </c>
      <c r="Q5578" s="153" t="s">
        <v>307</v>
      </c>
      <c r="R5578" s="153" t="s">
        <v>308</v>
      </c>
      <c r="S5578" s="153">
        <v>4.1666666666666657E-2</v>
      </c>
      <c r="T5578" s="153">
        <v>0.2951388888888889</v>
      </c>
      <c r="U5578" s="153">
        <v>0.33680555555555558</v>
      </c>
      <c r="V5578" s="153">
        <f>IF(ISBLANK(T5578),"",Tabella2[[#This Row],[ACT STOP]]-Tabella2[[#This Row],[ACT START]])</f>
        <v>4.1666666666666685E-2</v>
      </c>
      <c r="W5578" s="104" t="s">
        <v>92</v>
      </c>
      <c r="X5578" s="104" t="s">
        <v>91</v>
      </c>
      <c r="Y5578" s="110"/>
      <c r="Z5578" s="106"/>
      <c r="AA5578" s="104"/>
      <c r="AB5578" s="107"/>
      <c r="AC5578" s="72">
        <v>1</v>
      </c>
      <c r="AH5578" s="70"/>
      <c r="AI5578" s="70"/>
      <c r="AJ5578">
        <v>0</v>
      </c>
      <c r="AL5578" s="70"/>
      <c r="BM5578" s="135">
        <v>0.2951388888888889</v>
      </c>
      <c r="BN5578" s="136">
        <v>0.33680555555555558</v>
      </c>
      <c r="BO5578" s="101"/>
      <c r="BR5578" s="109" t="str">
        <f t="shared" si="86"/>
        <v>SH-25-5567</v>
      </c>
      <c r="BS5578" s="109" t="s">
        <v>318</v>
      </c>
      <c r="BT5578" t="s">
        <v>92</v>
      </c>
      <c r="BU5578" t="s">
        <v>11526</v>
      </c>
    </row>
    <row r="5579" spans="1:73" hidden="1">
      <c r="A5579" s="103" t="s">
        <v>11527</v>
      </c>
      <c r="B5579" s="102">
        <v>45931</v>
      </c>
      <c r="C5579" s="104">
        <f>_xlfn.ISOWEEKNUM(Tabella2[[#This Row],[Date]])</f>
        <v>40</v>
      </c>
      <c r="D5579" s="104" t="s">
        <v>195</v>
      </c>
      <c r="E5579" s="104" t="s">
        <v>298</v>
      </c>
      <c r="F5579" s="104"/>
      <c r="G5579" s="104" t="s">
        <v>257</v>
      </c>
      <c r="H5579" s="105">
        <v>13</v>
      </c>
      <c r="I5579" s="104"/>
      <c r="J5579" s="104" t="s">
        <v>258</v>
      </c>
      <c r="K5579" s="104" t="s">
        <v>78</v>
      </c>
      <c r="L5579" s="104" t="s">
        <v>299</v>
      </c>
      <c r="M5579" s="104" t="s">
        <v>361</v>
      </c>
      <c r="N5579" s="104"/>
      <c r="O5579" s="106" t="str">
        <f>A5578</f>
        <v>17983</v>
      </c>
      <c r="P5579" s="111" t="s">
        <v>300</v>
      </c>
      <c r="Q5579" s="153" t="s">
        <v>307</v>
      </c>
      <c r="R5579" s="153" t="s">
        <v>308</v>
      </c>
      <c r="S5579" s="153">
        <v>4.1666666666666657E-2</v>
      </c>
      <c r="T5579" s="153">
        <v>0.2951388888888889</v>
      </c>
      <c r="U5579" s="153">
        <v>0.33680555555555558</v>
      </c>
      <c r="V5579" s="153">
        <f>IF(ISBLANK(T5579),"",Tabella2[[#This Row],[ACT STOP]]-Tabella2[[#This Row],[ACT START]])</f>
        <v>4.1666666666666685E-2</v>
      </c>
      <c r="W5579" s="104" t="s">
        <v>122</v>
      </c>
      <c r="X5579" s="104" t="s">
        <v>91</v>
      </c>
      <c r="Y5579" s="110"/>
      <c r="Z5579" s="106"/>
      <c r="AA5579" s="104"/>
      <c r="AB5579" s="107"/>
      <c r="AC5579" s="72">
        <v>1</v>
      </c>
      <c r="AH5579" s="70"/>
      <c r="AI5579" s="70"/>
      <c r="AJ5579">
        <v>0</v>
      </c>
      <c r="AL5579" s="70"/>
      <c r="BM5579" s="135">
        <v>0.2951388888888889</v>
      </c>
      <c r="BN5579" s="136">
        <v>0.33680555555555558</v>
      </c>
      <c r="BO5579" s="101"/>
      <c r="BR5579" s="109" t="str">
        <f t="shared" si="86"/>
        <v>SH-25-5568</v>
      </c>
      <c r="BS5579" s="109" t="s">
        <v>427</v>
      </c>
      <c r="BT5579" t="s">
        <v>122</v>
      </c>
      <c r="BU5579" t="s">
        <v>302</v>
      </c>
    </row>
    <row r="5580" spans="1:73" hidden="1">
      <c r="A5580" s="103" t="s">
        <v>11528</v>
      </c>
      <c r="B5580" s="102">
        <v>45931</v>
      </c>
      <c r="C5580" s="104">
        <f>_xlfn.ISOWEEKNUM(Tabella2[[#This Row],[Date]])</f>
        <v>40</v>
      </c>
      <c r="D5580" s="104" t="s">
        <v>763</v>
      </c>
      <c r="E5580" s="104" t="s">
        <v>256</v>
      </c>
      <c r="F5580" s="104">
        <v>68</v>
      </c>
      <c r="G5580" s="104" t="s">
        <v>284</v>
      </c>
      <c r="H5580" s="105">
        <v>22</v>
      </c>
      <c r="I5580" s="104"/>
      <c r="J5580" s="104" t="s">
        <v>258</v>
      </c>
      <c r="K5580" s="104" t="s">
        <v>83</v>
      </c>
      <c r="L5580" s="104" t="s">
        <v>299</v>
      </c>
      <c r="M5580" s="104" t="s">
        <v>361</v>
      </c>
      <c r="N5580" s="104"/>
      <c r="O5580" s="106" t="str">
        <f>A5581</f>
        <v>17986</v>
      </c>
      <c r="P5580" s="111" t="s">
        <v>2616</v>
      </c>
      <c r="Q5580" s="153" t="s">
        <v>307</v>
      </c>
      <c r="R5580" s="153" t="s">
        <v>308</v>
      </c>
      <c r="S5580" s="153">
        <v>4.1666666666666657E-2</v>
      </c>
      <c r="T5580" s="153" t="s">
        <v>307</v>
      </c>
      <c r="U5580" s="153">
        <v>0.34027777777777779</v>
      </c>
      <c r="V5580" s="153">
        <f>IF(ISBLANK(T5580),"",Tabella2[[#This Row],[ACT STOP]]-Tabella2[[#This Row],[ACT START]])</f>
        <v>4.5138888888888895E-2</v>
      </c>
      <c r="W5580" s="104" t="s">
        <v>92</v>
      </c>
      <c r="X5580" s="104" t="s">
        <v>91</v>
      </c>
      <c r="Y5580" s="110"/>
      <c r="Z5580" s="106"/>
      <c r="AA5580" s="104"/>
      <c r="AB5580" s="107"/>
      <c r="AC5580" s="72">
        <v>1</v>
      </c>
      <c r="AH5580" s="70"/>
      <c r="AI5580" s="70"/>
      <c r="AJ5580">
        <v>0</v>
      </c>
      <c r="AL5580" s="70"/>
      <c r="BM5580" s="135" t="s">
        <v>307</v>
      </c>
      <c r="BN5580" s="136">
        <v>0.34027777777777779</v>
      </c>
      <c r="BO5580" s="101">
        <v>3.472222222222222E-3</v>
      </c>
      <c r="BQ5580" t="s">
        <v>102</v>
      </c>
      <c r="BR5580" s="109" t="str">
        <f t="shared" si="86"/>
        <v>SH-25-5569</v>
      </c>
      <c r="BS5580" s="109" t="s">
        <v>295</v>
      </c>
      <c r="BT5580" t="s">
        <v>92</v>
      </c>
      <c r="BU5580" t="s">
        <v>11529</v>
      </c>
    </row>
    <row r="5581" spans="1:73" hidden="1">
      <c r="A5581" s="103" t="s">
        <v>11530</v>
      </c>
      <c r="B5581" s="102">
        <v>45931</v>
      </c>
      <c r="C5581" s="104">
        <f>_xlfn.ISOWEEKNUM(Tabella2[[#This Row],[Date]])</f>
        <v>40</v>
      </c>
      <c r="D5581" s="104" t="s">
        <v>195</v>
      </c>
      <c r="E5581" s="104" t="s">
        <v>298</v>
      </c>
      <c r="F5581" s="104"/>
      <c r="G5581" s="104" t="s">
        <v>257</v>
      </c>
      <c r="H5581" s="105">
        <v>32</v>
      </c>
      <c r="I5581" s="104"/>
      <c r="J5581" s="104" t="s">
        <v>258</v>
      </c>
      <c r="K5581" s="104" t="s">
        <v>80</v>
      </c>
      <c r="L5581" s="104" t="s">
        <v>299</v>
      </c>
      <c r="M5581" s="104" t="s">
        <v>361</v>
      </c>
      <c r="N5581" s="104"/>
      <c r="O5581" s="106" t="str">
        <f>A5580</f>
        <v>17985</v>
      </c>
      <c r="P5581" s="111" t="s">
        <v>300</v>
      </c>
      <c r="Q5581" s="153" t="s">
        <v>307</v>
      </c>
      <c r="R5581" s="153" t="s">
        <v>308</v>
      </c>
      <c r="S5581" s="153">
        <v>4.1666666666666657E-2</v>
      </c>
      <c r="T5581" s="153" t="s">
        <v>307</v>
      </c>
      <c r="U5581" s="153">
        <v>0.34027777777777779</v>
      </c>
      <c r="V5581" s="153">
        <f>IF(ISBLANK(T5581),"",Tabella2[[#This Row],[ACT STOP]]-Tabella2[[#This Row],[ACT START]])</f>
        <v>4.5138888888888895E-2</v>
      </c>
      <c r="W5581" s="104" t="s">
        <v>122</v>
      </c>
      <c r="X5581" s="104" t="s">
        <v>91</v>
      </c>
      <c r="Y5581" s="110"/>
      <c r="Z5581" s="106"/>
      <c r="AA5581" s="104"/>
      <c r="AB5581" s="107"/>
      <c r="AC5581" s="72">
        <v>1</v>
      </c>
      <c r="AH5581" s="70"/>
      <c r="AI5581" s="70"/>
      <c r="AJ5581">
        <v>0</v>
      </c>
      <c r="AL5581" s="70"/>
      <c r="BM5581" s="135" t="s">
        <v>307</v>
      </c>
      <c r="BN5581" s="136">
        <v>0.34027777777777779</v>
      </c>
      <c r="BO5581" s="101">
        <v>3.472222222222222E-3</v>
      </c>
      <c r="BQ5581" t="s">
        <v>102</v>
      </c>
      <c r="BR5581" s="109" t="str">
        <f t="shared" ref="BR5581:BR5644" si="87">_xlfn.CONCAT(LEFT(BR5580,6),TEXT(RIGHT(BR5580,4)+1,"0000"))</f>
        <v>SH-25-5570</v>
      </c>
      <c r="BS5581" s="109" t="s">
        <v>356</v>
      </c>
      <c r="BT5581" t="s">
        <v>122</v>
      </c>
      <c r="BU5581" t="s">
        <v>302</v>
      </c>
    </row>
    <row r="5582" spans="1:73" hidden="1">
      <c r="A5582" s="103" t="s">
        <v>11531</v>
      </c>
      <c r="B5582" s="102">
        <v>45931</v>
      </c>
      <c r="C5582" s="104">
        <f>_xlfn.ISOWEEKNUM(Tabella2[[#This Row],[Date]])</f>
        <v>40</v>
      </c>
      <c r="D5582" s="104" t="s">
        <v>9743</v>
      </c>
      <c r="E5582" s="104" t="s">
        <v>256</v>
      </c>
      <c r="F5582" s="104">
        <v>80</v>
      </c>
      <c r="G5582" s="104" t="s">
        <v>257</v>
      </c>
      <c r="H5582" s="105">
        <v>14</v>
      </c>
      <c r="I5582" s="104"/>
      <c r="J5582" s="104" t="s">
        <v>258</v>
      </c>
      <c r="K5582" s="104" t="s">
        <v>81</v>
      </c>
      <c r="L5582" s="104" t="s">
        <v>259</v>
      </c>
      <c r="M5582" s="104" t="s">
        <v>276</v>
      </c>
      <c r="N5582" s="104"/>
      <c r="O5582" s="106"/>
      <c r="P5582" s="111" t="s">
        <v>9312</v>
      </c>
      <c r="Q5582" s="153" t="s">
        <v>307</v>
      </c>
      <c r="R5582" s="153" t="s">
        <v>308</v>
      </c>
      <c r="S5582" s="153">
        <v>4.1666666666666657E-2</v>
      </c>
      <c r="T5582" s="153" t="s">
        <v>307</v>
      </c>
      <c r="U5582" s="153" t="s">
        <v>308</v>
      </c>
      <c r="V5582" s="153">
        <f>IF(ISBLANK(T5582),"",Tabella2[[#This Row],[ACT STOP]]-Tabella2[[#This Row],[ACT START]])</f>
        <v>4.1666666666666685E-2</v>
      </c>
      <c r="W5582" s="104" t="s">
        <v>92</v>
      </c>
      <c r="X5582" s="104" t="s">
        <v>91</v>
      </c>
      <c r="Y5582" s="110"/>
      <c r="Z5582" s="106"/>
      <c r="AA5582" s="104"/>
      <c r="AB5582" s="107"/>
      <c r="AC5582" s="72">
        <v>1</v>
      </c>
      <c r="AH5582" s="70"/>
      <c r="AI5582" s="70"/>
      <c r="AJ5582">
        <v>0</v>
      </c>
      <c r="AL5582" s="70"/>
      <c r="BM5582" s="135" t="s">
        <v>307</v>
      </c>
      <c r="BN5582" s="136" t="s">
        <v>308</v>
      </c>
      <c r="BO5582" s="101"/>
      <c r="BR5582" s="109" t="str">
        <f t="shared" si="87"/>
        <v>SH-25-5571</v>
      </c>
      <c r="BS5582" s="109" t="s">
        <v>372</v>
      </c>
      <c r="BT5582" t="s">
        <v>92</v>
      </c>
      <c r="BU5582" t="s">
        <v>11532</v>
      </c>
    </row>
    <row r="5583" spans="1:73" hidden="1">
      <c r="A5583" s="103" t="s">
        <v>11533</v>
      </c>
      <c r="B5583" s="102">
        <v>45931</v>
      </c>
      <c r="C5583" s="104">
        <f>_xlfn.ISOWEEKNUM(Tabella2[[#This Row],[Date]])</f>
        <v>40</v>
      </c>
      <c r="D5583" s="104" t="s">
        <v>751</v>
      </c>
      <c r="E5583" s="104" t="s">
        <v>256</v>
      </c>
      <c r="F5583" s="104">
        <v>76</v>
      </c>
      <c r="G5583" s="104" t="s">
        <v>257</v>
      </c>
      <c r="H5583" s="105">
        <v>5</v>
      </c>
      <c r="I5583" s="104" t="s">
        <v>258</v>
      </c>
      <c r="J5583" s="104"/>
      <c r="K5583" s="104" t="s">
        <v>79</v>
      </c>
      <c r="L5583" s="104" t="s">
        <v>299</v>
      </c>
      <c r="M5583" s="104" t="s">
        <v>361</v>
      </c>
      <c r="N5583" s="104"/>
      <c r="O5583" s="106" t="str">
        <f>A5584</f>
        <v>17989</v>
      </c>
      <c r="P5583" s="111" t="s">
        <v>371</v>
      </c>
      <c r="Q5583" s="153" t="s">
        <v>330</v>
      </c>
      <c r="R5583" s="153" t="s">
        <v>331</v>
      </c>
      <c r="S5583" s="153">
        <v>4.1666666666666657E-2</v>
      </c>
      <c r="T5583" s="153" t="s">
        <v>330</v>
      </c>
      <c r="U5583" s="153" t="s">
        <v>331</v>
      </c>
      <c r="V5583" s="153">
        <f>IF(ISBLANK(T5583),"",Tabella2[[#This Row],[ACT STOP]]-Tabella2[[#This Row],[ACT START]])</f>
        <v>4.1666666666666685E-2</v>
      </c>
      <c r="W5583" s="104" t="s">
        <v>92</v>
      </c>
      <c r="X5583" s="104" t="s">
        <v>91</v>
      </c>
      <c r="Y5583" s="110"/>
      <c r="Z5583" s="106"/>
      <c r="AA5583" s="104"/>
      <c r="AB5583" s="107"/>
      <c r="AC5583" s="72">
        <v>1</v>
      </c>
      <c r="AH5583" s="70"/>
      <c r="AI5583" s="70"/>
      <c r="AJ5583">
        <v>0</v>
      </c>
      <c r="AL5583" s="70"/>
      <c r="BM5583" s="135" t="s">
        <v>330</v>
      </c>
      <c r="BN5583" s="136" t="s">
        <v>331</v>
      </c>
      <c r="BO5583" s="101"/>
      <c r="BR5583" s="109" t="str">
        <f t="shared" si="87"/>
        <v>SH-25-5572</v>
      </c>
      <c r="BS5583" s="109" t="s">
        <v>416</v>
      </c>
      <c r="BT5583" t="s">
        <v>92</v>
      </c>
      <c r="BU5583" t="s">
        <v>11534</v>
      </c>
    </row>
    <row r="5584" spans="1:73" hidden="1">
      <c r="A5584" s="103" t="s">
        <v>11535</v>
      </c>
      <c r="B5584" s="102">
        <v>45931</v>
      </c>
      <c r="C5584" s="104">
        <f>_xlfn.ISOWEEKNUM(Tabella2[[#This Row],[Date]])</f>
        <v>40</v>
      </c>
      <c r="D5584" s="104" t="s">
        <v>195</v>
      </c>
      <c r="E5584" s="104" t="s">
        <v>298</v>
      </c>
      <c r="F5584" s="104"/>
      <c r="G5584" s="104" t="s">
        <v>257</v>
      </c>
      <c r="H5584" s="105">
        <v>10</v>
      </c>
      <c r="I5584" s="104"/>
      <c r="J5584" s="104" t="s">
        <v>258</v>
      </c>
      <c r="K5584" s="104" t="s">
        <v>78</v>
      </c>
      <c r="L5584" s="104" t="s">
        <v>299</v>
      </c>
      <c r="M5584" s="104" t="s">
        <v>361</v>
      </c>
      <c r="N5584" s="104"/>
      <c r="O5584" s="106" t="str">
        <f>A5583</f>
        <v>17988</v>
      </c>
      <c r="P5584" s="111" t="s">
        <v>300</v>
      </c>
      <c r="Q5584" s="153" t="s">
        <v>330</v>
      </c>
      <c r="R5584" s="153" t="s">
        <v>331</v>
      </c>
      <c r="S5584" s="153">
        <v>4.1666666666666657E-2</v>
      </c>
      <c r="T5584" s="153" t="s">
        <v>330</v>
      </c>
      <c r="U5584" s="153" t="s">
        <v>331</v>
      </c>
      <c r="V5584" s="153">
        <f>IF(ISBLANK(T5584),"",Tabella2[[#This Row],[ACT STOP]]-Tabella2[[#This Row],[ACT START]])</f>
        <v>4.1666666666666685E-2</v>
      </c>
      <c r="W5584" s="104" t="s">
        <v>122</v>
      </c>
      <c r="X5584" s="104" t="s">
        <v>91</v>
      </c>
      <c r="Y5584" s="110"/>
      <c r="Z5584" s="106"/>
      <c r="AA5584" s="104"/>
      <c r="AB5584" s="107"/>
      <c r="AC5584" s="72">
        <v>1</v>
      </c>
      <c r="AH5584" s="70"/>
      <c r="AI5584" s="70"/>
      <c r="AJ5584">
        <v>0</v>
      </c>
      <c r="AL5584" s="70"/>
      <c r="BM5584" s="135" t="s">
        <v>330</v>
      </c>
      <c r="BN5584" s="136" t="s">
        <v>331</v>
      </c>
      <c r="BO5584" s="101"/>
      <c r="BR5584" s="109" t="str">
        <f t="shared" si="87"/>
        <v>SH-25-5573</v>
      </c>
      <c r="BS5584" s="109" t="s">
        <v>552</v>
      </c>
      <c r="BT5584" t="s">
        <v>122</v>
      </c>
      <c r="BU5584" t="s">
        <v>302</v>
      </c>
    </row>
    <row r="5585" spans="1:73" hidden="1">
      <c r="A5585" s="103" t="s">
        <v>11536</v>
      </c>
      <c r="B5585" s="102">
        <v>45931</v>
      </c>
      <c r="C5585" s="104">
        <f>_xlfn.ISOWEEKNUM(Tabella2[[#This Row],[Date]])</f>
        <v>40</v>
      </c>
      <c r="D5585" s="104" t="s">
        <v>6396</v>
      </c>
      <c r="E5585" s="104" t="s">
        <v>256</v>
      </c>
      <c r="F5585" s="104">
        <v>72</v>
      </c>
      <c r="G5585" s="104" t="s">
        <v>257</v>
      </c>
      <c r="H5585" s="105">
        <v>1</v>
      </c>
      <c r="I5585" s="104"/>
      <c r="J5585" s="104" t="s">
        <v>258</v>
      </c>
      <c r="K5585" s="104" t="s">
        <v>80</v>
      </c>
      <c r="L5585" s="104" t="s">
        <v>299</v>
      </c>
      <c r="M5585" s="104" t="s">
        <v>328</v>
      </c>
      <c r="N5585" s="104"/>
      <c r="O5585" s="106" t="str">
        <f>A5586</f>
        <v>17991</v>
      </c>
      <c r="P5585" s="111" t="s">
        <v>2641</v>
      </c>
      <c r="Q5585" s="153" t="s">
        <v>330</v>
      </c>
      <c r="R5585" s="153" t="s">
        <v>331</v>
      </c>
      <c r="S5585" s="153">
        <v>4.1666666666666657E-2</v>
      </c>
      <c r="T5585" s="153" t="s">
        <v>330</v>
      </c>
      <c r="U5585" s="153" t="s">
        <v>331</v>
      </c>
      <c r="V5585" s="153">
        <f>IF(ISBLANK(T5585),"",Tabella2[[#This Row],[ACT STOP]]-Tabella2[[#This Row],[ACT START]])</f>
        <v>4.1666666666666685E-2</v>
      </c>
      <c r="W5585" s="104" t="s">
        <v>92</v>
      </c>
      <c r="X5585" s="104" t="s">
        <v>91</v>
      </c>
      <c r="Y5585" s="110"/>
      <c r="Z5585" s="106"/>
      <c r="AA5585" s="104"/>
      <c r="AB5585" s="107"/>
      <c r="AC5585" s="72">
        <v>1</v>
      </c>
      <c r="AH5585" s="70"/>
      <c r="AI5585" s="70"/>
      <c r="AJ5585">
        <v>0</v>
      </c>
      <c r="AL5585" s="70"/>
      <c r="BM5585" s="135" t="s">
        <v>330</v>
      </c>
      <c r="BN5585" s="136" t="s">
        <v>331</v>
      </c>
      <c r="BO5585" s="101"/>
      <c r="BR5585" s="109" t="str">
        <f t="shared" si="87"/>
        <v>SH-25-5574</v>
      </c>
      <c r="BS5585" s="109" t="s">
        <v>332</v>
      </c>
      <c r="BT5585" t="s">
        <v>92</v>
      </c>
      <c r="BU5585" t="s">
        <v>11537</v>
      </c>
    </row>
    <row r="5586" spans="1:73" hidden="1">
      <c r="A5586" s="103" t="s">
        <v>11538</v>
      </c>
      <c r="B5586" s="102">
        <v>45931</v>
      </c>
      <c r="C5586" s="104">
        <f>_xlfn.ISOWEEKNUM(Tabella2[[#This Row],[Date]])</f>
        <v>40</v>
      </c>
      <c r="D5586" s="104" t="s">
        <v>195</v>
      </c>
      <c r="E5586" s="104" t="s">
        <v>298</v>
      </c>
      <c r="F5586" s="104"/>
      <c r="G5586" s="104" t="s">
        <v>257</v>
      </c>
      <c r="H5586" s="105">
        <v>2</v>
      </c>
      <c r="I5586" s="104"/>
      <c r="J5586" s="104" t="s">
        <v>258</v>
      </c>
      <c r="K5586" s="104" t="s">
        <v>81</v>
      </c>
      <c r="L5586" s="104" t="s">
        <v>299</v>
      </c>
      <c r="M5586" s="104" t="s">
        <v>328</v>
      </c>
      <c r="N5586" s="104"/>
      <c r="O5586" s="106" t="str">
        <f>A5585</f>
        <v>17990</v>
      </c>
      <c r="P5586" s="111" t="s">
        <v>300</v>
      </c>
      <c r="Q5586" s="153" t="s">
        <v>330</v>
      </c>
      <c r="R5586" s="153" t="s">
        <v>331</v>
      </c>
      <c r="S5586" s="153">
        <v>4.1666666666666657E-2</v>
      </c>
      <c r="T5586" s="153" t="s">
        <v>330</v>
      </c>
      <c r="U5586" s="153" t="s">
        <v>331</v>
      </c>
      <c r="V5586" s="153">
        <f>IF(ISBLANK(T5586),"",Tabella2[[#This Row],[ACT STOP]]-Tabella2[[#This Row],[ACT START]])</f>
        <v>4.1666666666666685E-2</v>
      </c>
      <c r="W5586" s="104" t="s">
        <v>122</v>
      </c>
      <c r="X5586" s="104" t="s">
        <v>91</v>
      </c>
      <c r="Y5586" s="110"/>
      <c r="Z5586" s="106"/>
      <c r="AA5586" s="104"/>
      <c r="AB5586" s="107"/>
      <c r="AC5586" s="72">
        <v>1</v>
      </c>
      <c r="AH5586" s="70"/>
      <c r="AI5586" s="70"/>
      <c r="AJ5586">
        <v>0</v>
      </c>
      <c r="AL5586" s="70"/>
      <c r="BM5586" s="135" t="s">
        <v>330</v>
      </c>
      <c r="BN5586" s="136" t="s">
        <v>331</v>
      </c>
      <c r="BO5586" s="101"/>
      <c r="BR5586" s="109" t="str">
        <f t="shared" si="87"/>
        <v>SH-25-5575</v>
      </c>
      <c r="BS5586" s="109" t="s">
        <v>368</v>
      </c>
      <c r="BT5586" t="s">
        <v>122</v>
      </c>
      <c r="BU5586" t="s">
        <v>302</v>
      </c>
    </row>
    <row r="5587" spans="1:73" hidden="1">
      <c r="A5587" s="103" t="s">
        <v>11539</v>
      </c>
      <c r="B5587" s="102">
        <v>45931</v>
      </c>
      <c r="C5587" s="104">
        <f>_xlfn.ISOWEEKNUM(Tabella2[[#This Row],[Date]])</f>
        <v>40</v>
      </c>
      <c r="D5587" s="104" t="s">
        <v>6766</v>
      </c>
      <c r="E5587" s="104" t="s">
        <v>284</v>
      </c>
      <c r="F5587" s="104">
        <v>79</v>
      </c>
      <c r="G5587" s="104" t="s">
        <v>284</v>
      </c>
      <c r="H5587" s="105">
        <v>9</v>
      </c>
      <c r="I5587" s="104"/>
      <c r="J5587" s="104" t="s">
        <v>258</v>
      </c>
      <c r="K5587" s="104" t="s">
        <v>83</v>
      </c>
      <c r="L5587" s="104" t="s">
        <v>259</v>
      </c>
      <c r="M5587" s="104" t="s">
        <v>276</v>
      </c>
      <c r="N5587" s="104"/>
      <c r="O5587" s="106"/>
      <c r="P5587" s="111" t="s">
        <v>2394</v>
      </c>
      <c r="Q5587" s="153" t="s">
        <v>330</v>
      </c>
      <c r="R5587" s="153" t="s">
        <v>331</v>
      </c>
      <c r="S5587" s="153">
        <v>4.1666666666666657E-2</v>
      </c>
      <c r="T5587" s="153" t="s">
        <v>330</v>
      </c>
      <c r="U5587" s="153" t="s">
        <v>331</v>
      </c>
      <c r="V5587" s="153">
        <f>IF(ISBLANK(T5587),"",Tabella2[[#This Row],[ACT STOP]]-Tabella2[[#This Row],[ACT START]])</f>
        <v>4.1666666666666685E-2</v>
      </c>
      <c r="W5587" s="104" t="s">
        <v>92</v>
      </c>
      <c r="X5587" s="104" t="s">
        <v>91</v>
      </c>
      <c r="Y5587" s="110"/>
      <c r="Z5587" s="106"/>
      <c r="AA5587" s="104"/>
      <c r="AB5587" s="107"/>
      <c r="AC5587" s="72">
        <v>1</v>
      </c>
      <c r="AH5587" s="70"/>
      <c r="AI5587" s="70"/>
      <c r="AJ5587">
        <v>0</v>
      </c>
      <c r="AL5587" s="70"/>
      <c r="BM5587" s="135" t="s">
        <v>330</v>
      </c>
      <c r="BN5587" s="136" t="s">
        <v>331</v>
      </c>
      <c r="BO5587" s="101"/>
      <c r="BR5587" s="109" t="str">
        <f t="shared" si="87"/>
        <v>SH-25-5576</v>
      </c>
      <c r="BS5587" s="109" t="s">
        <v>339</v>
      </c>
      <c r="BT5587" t="s">
        <v>92</v>
      </c>
      <c r="BU5587" t="s">
        <v>11540</v>
      </c>
    </row>
    <row r="5588" spans="1:73" hidden="1">
      <c r="A5588" s="103" t="s">
        <v>11541</v>
      </c>
      <c r="B5588" s="102">
        <v>45931</v>
      </c>
      <c r="C5588" s="104">
        <f>_xlfn.ISOWEEKNUM(Tabella2[[#This Row],[Date]])</f>
        <v>40</v>
      </c>
      <c r="D5588" s="104" t="s">
        <v>9740</v>
      </c>
      <c r="E5588" s="104" t="s">
        <v>284</v>
      </c>
      <c r="F5588" s="104">
        <v>87</v>
      </c>
      <c r="G5588" s="104" t="s">
        <v>284</v>
      </c>
      <c r="H5588" s="105">
        <v>23</v>
      </c>
      <c r="I5588" s="104"/>
      <c r="J5588" s="104" t="s">
        <v>258</v>
      </c>
      <c r="K5588" s="104" t="s">
        <v>77</v>
      </c>
      <c r="L5588" s="104" t="s">
        <v>259</v>
      </c>
      <c r="M5588" s="104" t="s">
        <v>276</v>
      </c>
      <c r="N5588" s="104"/>
      <c r="O5588" s="106"/>
      <c r="P5588" s="111" t="s">
        <v>531</v>
      </c>
      <c r="Q5588" s="153" t="s">
        <v>330</v>
      </c>
      <c r="R5588" s="153" t="s">
        <v>331</v>
      </c>
      <c r="S5588" s="153">
        <v>4.1666666666666657E-2</v>
      </c>
      <c r="T5588" s="153">
        <v>0.3576388888888889</v>
      </c>
      <c r="U5588" s="153">
        <v>0.39930555555555558</v>
      </c>
      <c r="V5588" s="153">
        <f>IF(ISBLANK(T5588),"",Tabella2[[#This Row],[ACT STOP]]-Tabella2[[#This Row],[ACT START]])</f>
        <v>4.1666666666666685E-2</v>
      </c>
      <c r="W5588" s="104" t="s">
        <v>92</v>
      </c>
      <c r="X5588" s="104" t="s">
        <v>91</v>
      </c>
      <c r="Y5588" s="110" t="s">
        <v>11542</v>
      </c>
      <c r="Z5588" s="106"/>
      <c r="AA5588" s="104"/>
      <c r="AB5588" s="107"/>
      <c r="AC5588" s="72">
        <v>1</v>
      </c>
      <c r="AH5588" s="70"/>
      <c r="AI5588" s="70"/>
      <c r="AJ5588">
        <v>0</v>
      </c>
      <c r="AL5588" s="70"/>
      <c r="BM5588" s="135" t="s">
        <v>336</v>
      </c>
      <c r="BN5588" s="136" t="s">
        <v>337</v>
      </c>
      <c r="BO5588" s="101"/>
      <c r="BR5588" s="109" t="str">
        <f t="shared" si="87"/>
        <v>SH-25-5577</v>
      </c>
      <c r="BS5588" s="109" t="s">
        <v>358</v>
      </c>
      <c r="BT5588" t="s">
        <v>92</v>
      </c>
      <c r="BU5588" t="s">
        <v>11543</v>
      </c>
    </row>
    <row r="5589" spans="1:73" hidden="1">
      <c r="A5589" s="103" t="s">
        <v>11544</v>
      </c>
      <c r="B5589" s="102">
        <v>45931</v>
      </c>
      <c r="C5589" s="104">
        <f>_xlfn.ISOWEEKNUM(Tabella2[[#This Row],[Date]])</f>
        <v>40</v>
      </c>
      <c r="D5589" s="104" t="s">
        <v>751</v>
      </c>
      <c r="E5589" s="104" t="s">
        <v>256</v>
      </c>
      <c r="F5589" s="104">
        <v>77</v>
      </c>
      <c r="G5589" s="104" t="s">
        <v>257</v>
      </c>
      <c r="H5589" s="105">
        <v>13</v>
      </c>
      <c r="I5589" s="104" t="s">
        <v>258</v>
      </c>
      <c r="J5589" s="104"/>
      <c r="K5589" s="104" t="s">
        <v>79</v>
      </c>
      <c r="L5589" s="104" t="s">
        <v>299</v>
      </c>
      <c r="M5589" s="104" t="s">
        <v>361</v>
      </c>
      <c r="N5589" s="104"/>
      <c r="O5589" s="106" t="str">
        <f>A5590</f>
        <v>17995</v>
      </c>
      <c r="P5589" s="111" t="s">
        <v>371</v>
      </c>
      <c r="Q5589" s="153" t="s">
        <v>336</v>
      </c>
      <c r="R5589" s="153" t="s">
        <v>337</v>
      </c>
      <c r="S5589" s="153">
        <v>4.1666666666666657E-2</v>
      </c>
      <c r="T5589" s="153" t="s">
        <v>336</v>
      </c>
      <c r="U5589" s="153" t="s">
        <v>337</v>
      </c>
      <c r="V5589" s="153">
        <f>IF(ISBLANK(T5589),"",Tabella2[[#This Row],[ACT STOP]]-Tabella2[[#This Row],[ACT START]])</f>
        <v>4.1666666666666685E-2</v>
      </c>
      <c r="W5589" s="104" t="s">
        <v>92</v>
      </c>
      <c r="X5589" s="104" t="s">
        <v>91</v>
      </c>
      <c r="Y5589" s="110"/>
      <c r="Z5589" s="106"/>
      <c r="AA5589" s="104"/>
      <c r="AB5589" s="107"/>
      <c r="AC5589" s="72">
        <v>1</v>
      </c>
      <c r="AH5589" s="70"/>
      <c r="AI5589" s="70"/>
      <c r="AJ5589">
        <v>0</v>
      </c>
      <c r="AL5589" s="70"/>
      <c r="BM5589" s="135" t="s">
        <v>336</v>
      </c>
      <c r="BN5589" s="136" t="s">
        <v>337</v>
      </c>
      <c r="BO5589" s="101"/>
      <c r="BR5589" s="109" t="str">
        <f t="shared" si="87"/>
        <v>SH-25-5578</v>
      </c>
      <c r="BS5589" s="109" t="s">
        <v>427</v>
      </c>
      <c r="BT5589" t="s">
        <v>92</v>
      </c>
      <c r="BU5589" t="s">
        <v>11545</v>
      </c>
    </row>
    <row r="5590" spans="1:73" hidden="1">
      <c r="A5590" s="103" t="s">
        <v>11546</v>
      </c>
      <c r="B5590" s="102">
        <v>45931</v>
      </c>
      <c r="C5590" s="104">
        <f>_xlfn.ISOWEEKNUM(Tabella2[[#This Row],[Date]])</f>
        <v>40</v>
      </c>
      <c r="D5590" s="104" t="s">
        <v>195</v>
      </c>
      <c r="E5590" s="104" t="s">
        <v>298</v>
      </c>
      <c r="F5590" s="104"/>
      <c r="G5590" s="104" t="s">
        <v>257</v>
      </c>
      <c r="H5590" s="105">
        <v>14</v>
      </c>
      <c r="I5590" s="104"/>
      <c r="J5590" s="104" t="s">
        <v>258</v>
      </c>
      <c r="K5590" s="104" t="s">
        <v>78</v>
      </c>
      <c r="L5590" s="104" t="s">
        <v>299</v>
      </c>
      <c r="M5590" s="104" t="s">
        <v>361</v>
      </c>
      <c r="N5590" s="104"/>
      <c r="O5590" s="106" t="str">
        <f>A5589</f>
        <v>17994</v>
      </c>
      <c r="P5590" s="111" t="s">
        <v>300</v>
      </c>
      <c r="Q5590" s="153" t="s">
        <v>336</v>
      </c>
      <c r="R5590" s="153" t="s">
        <v>337</v>
      </c>
      <c r="S5590" s="153">
        <v>4.1666666666666657E-2</v>
      </c>
      <c r="T5590" s="153" t="s">
        <v>336</v>
      </c>
      <c r="U5590" s="153" t="s">
        <v>337</v>
      </c>
      <c r="V5590" s="153">
        <f>IF(ISBLANK(T5590),"",Tabella2[[#This Row],[ACT STOP]]-Tabella2[[#This Row],[ACT START]])</f>
        <v>4.1666666666666685E-2</v>
      </c>
      <c r="W5590" s="104" t="s">
        <v>122</v>
      </c>
      <c r="X5590" s="104" t="s">
        <v>91</v>
      </c>
      <c r="Y5590" s="110"/>
      <c r="Z5590" s="106"/>
      <c r="AA5590" s="104"/>
      <c r="AB5590" s="107"/>
      <c r="AC5590" s="72">
        <v>1</v>
      </c>
      <c r="AH5590" s="70"/>
      <c r="AI5590" s="70"/>
      <c r="AJ5590">
        <v>0</v>
      </c>
      <c r="AL5590" s="70"/>
      <c r="BM5590" s="135" t="s">
        <v>336</v>
      </c>
      <c r="BN5590" s="136" t="s">
        <v>337</v>
      </c>
      <c r="BO5590" s="101"/>
      <c r="BR5590" s="109" t="str">
        <f t="shared" si="87"/>
        <v>SH-25-5579</v>
      </c>
      <c r="BS5590" s="109" t="s">
        <v>372</v>
      </c>
      <c r="BT5590" t="s">
        <v>122</v>
      </c>
      <c r="BU5590" t="s">
        <v>302</v>
      </c>
    </row>
    <row r="5591" spans="1:73" hidden="1">
      <c r="A5591" s="103" t="s">
        <v>11547</v>
      </c>
      <c r="B5591" s="102">
        <v>45931</v>
      </c>
      <c r="C5591" s="104">
        <f>_xlfn.ISOWEEKNUM(Tabella2[[#This Row],[Date]])</f>
        <v>40</v>
      </c>
      <c r="D5591" s="104" t="s">
        <v>722</v>
      </c>
      <c r="E5591" s="104" t="s">
        <v>327</v>
      </c>
      <c r="F5591" s="104">
        <v>82</v>
      </c>
      <c r="G5591" s="104" t="s">
        <v>257</v>
      </c>
      <c r="H5591" s="105">
        <v>17</v>
      </c>
      <c r="I5591" s="104" t="s">
        <v>258</v>
      </c>
      <c r="J5591" s="104"/>
      <c r="K5591" s="104" t="s">
        <v>83</v>
      </c>
      <c r="L5591" s="104" t="s">
        <v>299</v>
      </c>
      <c r="M5591" s="104" t="s">
        <v>386</v>
      </c>
      <c r="N5591" s="104"/>
      <c r="O5591" s="106" t="str">
        <f>A5592</f>
        <v>17997</v>
      </c>
      <c r="P5591" s="111" t="s">
        <v>668</v>
      </c>
      <c r="Q5591" s="153" t="s">
        <v>336</v>
      </c>
      <c r="R5591" s="153" t="s">
        <v>337</v>
      </c>
      <c r="S5591" s="153">
        <v>4.1666666666666657E-2</v>
      </c>
      <c r="T5591" s="153" t="s">
        <v>336</v>
      </c>
      <c r="U5591" s="153" t="s">
        <v>337</v>
      </c>
      <c r="V5591" s="153">
        <f>IF(ISBLANK(T5591),"",Tabella2[[#This Row],[ACT STOP]]-Tabella2[[#This Row],[ACT START]])</f>
        <v>4.1666666666666685E-2</v>
      </c>
      <c r="W5591" s="104" t="s">
        <v>92</v>
      </c>
      <c r="X5591" s="104" t="s">
        <v>91</v>
      </c>
      <c r="Y5591" s="110"/>
      <c r="Z5591" s="106"/>
      <c r="AA5591" s="104"/>
      <c r="AB5591" s="107"/>
      <c r="AC5591" s="72">
        <v>1</v>
      </c>
      <c r="AH5591" s="70"/>
      <c r="AI5591" s="70"/>
      <c r="AJ5591">
        <v>0</v>
      </c>
      <c r="AL5591" s="70"/>
      <c r="BM5591" s="135" t="s">
        <v>336</v>
      </c>
      <c r="BN5591" s="136" t="s">
        <v>337</v>
      </c>
      <c r="BO5591" s="101"/>
      <c r="BR5591" s="109" t="str">
        <f t="shared" si="87"/>
        <v>SH-25-5580</v>
      </c>
      <c r="BS5591" s="109" t="s">
        <v>393</v>
      </c>
      <c r="BT5591" t="s">
        <v>92</v>
      </c>
      <c r="BU5591" t="s">
        <v>11548</v>
      </c>
    </row>
    <row r="5592" spans="1:73" hidden="1">
      <c r="A5592" s="103" t="s">
        <v>11549</v>
      </c>
      <c r="B5592" s="102">
        <v>45931</v>
      </c>
      <c r="C5592" s="104">
        <f>_xlfn.ISOWEEKNUM(Tabella2[[#This Row],[Date]])</f>
        <v>40</v>
      </c>
      <c r="D5592" s="104" t="s">
        <v>722</v>
      </c>
      <c r="E5592" s="104" t="s">
        <v>327</v>
      </c>
      <c r="F5592" s="104">
        <v>76</v>
      </c>
      <c r="G5592" s="104" t="s">
        <v>284</v>
      </c>
      <c r="H5592" s="105">
        <v>22</v>
      </c>
      <c r="I5592" s="104" t="s">
        <v>258</v>
      </c>
      <c r="J5592" s="104"/>
      <c r="K5592" s="104" t="s">
        <v>80</v>
      </c>
      <c r="L5592" s="104" t="s">
        <v>299</v>
      </c>
      <c r="M5592" s="104" t="s">
        <v>386</v>
      </c>
      <c r="N5592" s="104"/>
      <c r="O5592" s="106" t="str">
        <f>A5591</f>
        <v>17996</v>
      </c>
      <c r="P5592" s="111" t="s">
        <v>668</v>
      </c>
      <c r="Q5592" s="153" t="s">
        <v>336</v>
      </c>
      <c r="R5592" s="153" t="s">
        <v>337</v>
      </c>
      <c r="S5592" s="153">
        <v>4.1666666666666657E-2</v>
      </c>
      <c r="T5592" s="153" t="s">
        <v>336</v>
      </c>
      <c r="U5592" s="153" t="s">
        <v>337</v>
      </c>
      <c r="V5592" s="153">
        <f>IF(ISBLANK(T5592),"",Tabella2[[#This Row],[ACT STOP]]-Tabella2[[#This Row],[ACT START]])</f>
        <v>4.1666666666666685E-2</v>
      </c>
      <c r="W5592" s="104" t="s">
        <v>92</v>
      </c>
      <c r="X5592" s="104" t="s">
        <v>91</v>
      </c>
      <c r="Y5592" s="110"/>
      <c r="Z5592" s="106"/>
      <c r="AA5592" s="104"/>
      <c r="AB5592" s="107"/>
      <c r="AC5592" s="72">
        <v>1</v>
      </c>
      <c r="AH5592" s="70"/>
      <c r="AI5592" s="70"/>
      <c r="AJ5592">
        <v>0</v>
      </c>
      <c r="AL5592" s="70"/>
      <c r="BM5592" s="135" t="s">
        <v>336</v>
      </c>
      <c r="BN5592" s="136" t="s">
        <v>337</v>
      </c>
      <c r="BO5592" s="101"/>
      <c r="BR5592" s="109" t="str">
        <f t="shared" si="87"/>
        <v>SH-25-5581</v>
      </c>
      <c r="BS5592" s="109" t="s">
        <v>295</v>
      </c>
      <c r="BT5592" t="s">
        <v>92</v>
      </c>
      <c r="BU5592" t="s">
        <v>11550</v>
      </c>
    </row>
    <row r="5593" spans="1:73" hidden="1">
      <c r="A5593" s="103" t="s">
        <v>11551</v>
      </c>
      <c r="B5593" s="102">
        <v>45931</v>
      </c>
      <c r="C5593" s="104">
        <f>_xlfn.ISOWEEKNUM(Tabella2[[#This Row],[Date]])</f>
        <v>40</v>
      </c>
      <c r="D5593" s="104" t="s">
        <v>722</v>
      </c>
      <c r="E5593" s="104" t="s">
        <v>327</v>
      </c>
      <c r="F5593" s="104">
        <v>79</v>
      </c>
      <c r="G5593" s="104" t="s">
        <v>257</v>
      </c>
      <c r="H5593" s="105">
        <v>32</v>
      </c>
      <c r="I5593" s="104" t="s">
        <v>258</v>
      </c>
      <c r="J5593" s="104"/>
      <c r="K5593" s="104" t="s">
        <v>81</v>
      </c>
      <c r="L5593" s="104" t="s">
        <v>259</v>
      </c>
      <c r="M5593" s="104" t="s">
        <v>386</v>
      </c>
      <c r="N5593" s="104"/>
      <c r="O5593" s="106"/>
      <c r="P5593" s="111" t="s">
        <v>813</v>
      </c>
      <c r="Q5593" s="153" t="s">
        <v>336</v>
      </c>
      <c r="R5593" s="153" t="s">
        <v>337</v>
      </c>
      <c r="S5593" s="153">
        <v>4.1666666666666657E-2</v>
      </c>
      <c r="T5593" s="153" t="s">
        <v>336</v>
      </c>
      <c r="U5593" s="153">
        <v>0.46527777777777779</v>
      </c>
      <c r="V5593" s="153">
        <f>IF(ISBLANK(T5593),"",Tabella2[[#This Row],[ACT STOP]]-Tabella2[[#This Row],[ACT START]])</f>
        <v>4.5138888888888895E-2</v>
      </c>
      <c r="W5593" s="104" t="s">
        <v>92</v>
      </c>
      <c r="X5593" s="104" t="s">
        <v>91</v>
      </c>
      <c r="Y5593" s="110" t="s">
        <v>11552</v>
      </c>
      <c r="Z5593" s="106"/>
      <c r="AA5593" s="104"/>
      <c r="AB5593" s="107"/>
      <c r="AC5593" s="72">
        <v>1</v>
      </c>
      <c r="AH5593" s="70"/>
      <c r="AI5593" s="70"/>
      <c r="AJ5593">
        <v>0</v>
      </c>
      <c r="AL5593" s="70"/>
      <c r="BM5593" s="135" t="s">
        <v>336</v>
      </c>
      <c r="BN5593" s="136">
        <v>0.46527777777777779</v>
      </c>
      <c r="BO5593" s="101"/>
      <c r="BR5593" s="109" t="str">
        <f t="shared" si="87"/>
        <v>SH-25-5582</v>
      </c>
      <c r="BS5593" s="109" t="s">
        <v>356</v>
      </c>
      <c r="BT5593" t="s">
        <v>92</v>
      </c>
      <c r="BU5593" t="s">
        <v>11553</v>
      </c>
    </row>
    <row r="5594" spans="1:73" hidden="1">
      <c r="A5594" s="103" t="s">
        <v>11554</v>
      </c>
      <c r="B5594" s="102">
        <v>45931</v>
      </c>
      <c r="C5594" s="104">
        <f>_xlfn.ISOWEEKNUM(Tabella2[[#This Row],[Date]])</f>
        <v>40</v>
      </c>
      <c r="D5594" s="104" t="s">
        <v>6621</v>
      </c>
      <c r="E5594" s="104" t="s">
        <v>284</v>
      </c>
      <c r="F5594" s="104">
        <v>83</v>
      </c>
      <c r="G5594" s="104" t="s">
        <v>257</v>
      </c>
      <c r="H5594" s="105">
        <v>12</v>
      </c>
      <c r="I5594" s="104"/>
      <c r="J5594" s="104" t="s">
        <v>258</v>
      </c>
      <c r="K5594" s="104" t="s">
        <v>77</v>
      </c>
      <c r="L5594" s="104" t="s">
        <v>259</v>
      </c>
      <c r="M5594" s="104" t="s">
        <v>328</v>
      </c>
      <c r="N5594" s="104"/>
      <c r="O5594" s="106"/>
      <c r="P5594" s="111" t="s">
        <v>3752</v>
      </c>
      <c r="Q5594" s="153" t="s">
        <v>336</v>
      </c>
      <c r="R5594" s="153" t="s">
        <v>337</v>
      </c>
      <c r="S5594" s="153">
        <v>4.1666666666666657E-2</v>
      </c>
      <c r="T5594" s="153"/>
      <c r="U5594" s="153"/>
      <c r="V5594" s="153" t="str">
        <f>IF(ISBLANK(T5594),"",Tabella2[[#This Row],[ACT STOP]]-Tabella2[[#This Row],[ACT START]])</f>
        <v/>
      </c>
      <c r="W5594" s="104" t="s">
        <v>116</v>
      </c>
      <c r="X5594" s="104" t="s">
        <v>119</v>
      </c>
      <c r="Y5594" s="110" t="s">
        <v>11555</v>
      </c>
      <c r="Z5594" s="106"/>
      <c r="AA5594" s="104"/>
      <c r="AB5594" s="107"/>
      <c r="AC5594" s="72">
        <v>0</v>
      </c>
      <c r="AH5594" s="70"/>
      <c r="AI5594" s="70"/>
      <c r="AJ5594">
        <v>0</v>
      </c>
      <c r="AL5594" s="70"/>
      <c r="BL5594" t="s">
        <v>11556</v>
      </c>
      <c r="BM5594" s="135">
        <v>0</v>
      </c>
      <c r="BN5594" s="136">
        <v>0</v>
      </c>
      <c r="BO5594" s="101"/>
      <c r="BR5594" s="109" t="str">
        <f t="shared" si="87"/>
        <v>SH-25-5583</v>
      </c>
      <c r="BS5594" s="109" t="s">
        <v>266</v>
      </c>
      <c r="BT5594" t="s">
        <v>116</v>
      </c>
      <c r="BU5594" t="s">
        <v>11557</v>
      </c>
    </row>
    <row r="5595" spans="1:73" hidden="1">
      <c r="A5595" s="103" t="s">
        <v>11558</v>
      </c>
      <c r="B5595" s="102">
        <v>45931</v>
      </c>
      <c r="C5595" s="104">
        <f>_xlfn.ISOWEEKNUM(Tabella2[[#This Row],[Date]])</f>
        <v>40</v>
      </c>
      <c r="D5595" s="104" t="s">
        <v>817</v>
      </c>
      <c r="E5595" s="104" t="s">
        <v>284</v>
      </c>
      <c r="F5595" s="104">
        <v>73</v>
      </c>
      <c r="G5595" s="104" t="s">
        <v>284</v>
      </c>
      <c r="H5595" s="105">
        <v>9</v>
      </c>
      <c r="I5595" s="104"/>
      <c r="J5595" s="104" t="s">
        <v>258</v>
      </c>
      <c r="K5595" s="104" t="s">
        <v>79</v>
      </c>
      <c r="L5595" s="104" t="s">
        <v>299</v>
      </c>
      <c r="M5595" s="104" t="s">
        <v>361</v>
      </c>
      <c r="N5595" s="104"/>
      <c r="O5595" s="106" t="str">
        <f>A5596</f>
        <v>18001</v>
      </c>
      <c r="P5595" s="111" t="s">
        <v>2688</v>
      </c>
      <c r="Q5595" s="153" t="s">
        <v>349</v>
      </c>
      <c r="R5595" s="153" t="s">
        <v>350</v>
      </c>
      <c r="S5595" s="153">
        <v>4.1666666666666657E-2</v>
      </c>
      <c r="T5595" s="153">
        <v>0.4826388888888889</v>
      </c>
      <c r="U5595" s="153">
        <v>0.52430555555555558</v>
      </c>
      <c r="V5595" s="153">
        <f>IF(ISBLANK(T5595),"",Tabella2[[#This Row],[ACT STOP]]-Tabella2[[#This Row],[ACT START]])</f>
        <v>4.1666666666666685E-2</v>
      </c>
      <c r="W5595" s="104" t="s">
        <v>92</v>
      </c>
      <c r="X5595" s="104" t="s">
        <v>91</v>
      </c>
      <c r="Y5595" s="110"/>
      <c r="Z5595" s="106"/>
      <c r="AA5595" s="104"/>
      <c r="AB5595" s="107"/>
      <c r="AC5595" s="72">
        <v>1</v>
      </c>
      <c r="AH5595" s="70"/>
      <c r="AI5595" s="70"/>
      <c r="AJ5595">
        <v>0</v>
      </c>
      <c r="AL5595" s="70"/>
      <c r="BM5595" s="135">
        <v>0.4826388888888889</v>
      </c>
      <c r="BN5595" s="136">
        <v>0.52430555555555558</v>
      </c>
      <c r="BO5595" s="101"/>
      <c r="BR5595" s="109" t="str">
        <f t="shared" si="87"/>
        <v>SH-25-5584</v>
      </c>
      <c r="BS5595" s="109" t="s">
        <v>339</v>
      </c>
      <c r="BT5595" t="s">
        <v>92</v>
      </c>
      <c r="BU5595" t="s">
        <v>11559</v>
      </c>
    </row>
    <row r="5596" spans="1:73" hidden="1">
      <c r="A5596" s="103" t="s">
        <v>11560</v>
      </c>
      <c r="B5596" s="102">
        <v>45931</v>
      </c>
      <c r="C5596" s="104">
        <f>_xlfn.ISOWEEKNUM(Tabella2[[#This Row],[Date]])</f>
        <v>40</v>
      </c>
      <c r="D5596" s="104" t="s">
        <v>195</v>
      </c>
      <c r="E5596" s="104" t="s">
        <v>398</v>
      </c>
      <c r="F5596" s="104"/>
      <c r="G5596" s="104" t="s">
        <v>257</v>
      </c>
      <c r="H5596" s="105">
        <v>1</v>
      </c>
      <c r="I5596" s="104"/>
      <c r="J5596" s="104" t="s">
        <v>258</v>
      </c>
      <c r="K5596" s="104" t="s">
        <v>78</v>
      </c>
      <c r="L5596" s="104" t="s">
        <v>299</v>
      </c>
      <c r="M5596" s="104" t="s">
        <v>361</v>
      </c>
      <c r="N5596" s="104"/>
      <c r="O5596" s="106" t="str">
        <f>A5595</f>
        <v>18000</v>
      </c>
      <c r="P5596" s="111" t="s">
        <v>300</v>
      </c>
      <c r="Q5596" s="153" t="s">
        <v>349</v>
      </c>
      <c r="R5596" s="153" t="s">
        <v>350</v>
      </c>
      <c r="S5596" s="153">
        <v>4.1666666666666657E-2</v>
      </c>
      <c r="T5596" s="153">
        <v>0.4826388888888889</v>
      </c>
      <c r="U5596" s="153">
        <v>0.52430555555555558</v>
      </c>
      <c r="V5596" s="153">
        <f>IF(ISBLANK(T5596),"",Tabella2[[#This Row],[ACT STOP]]-Tabella2[[#This Row],[ACT START]])</f>
        <v>4.1666666666666685E-2</v>
      </c>
      <c r="W5596" s="104" t="s">
        <v>122</v>
      </c>
      <c r="X5596" s="104" t="s">
        <v>91</v>
      </c>
      <c r="Y5596" s="110"/>
      <c r="Z5596" s="106"/>
      <c r="AA5596" s="104"/>
      <c r="AB5596" s="107"/>
      <c r="AC5596" s="72">
        <v>1</v>
      </c>
      <c r="AH5596" s="70"/>
      <c r="AI5596" s="70"/>
      <c r="AJ5596">
        <v>0</v>
      </c>
      <c r="AL5596" s="70"/>
      <c r="BM5596" s="135">
        <v>0.4826388888888889</v>
      </c>
      <c r="BN5596" s="136">
        <v>0.52430555555555558</v>
      </c>
      <c r="BO5596" s="101"/>
      <c r="BR5596" s="109" t="str">
        <f t="shared" si="87"/>
        <v>SH-25-5585</v>
      </c>
      <c r="BS5596" s="109" t="s">
        <v>332</v>
      </c>
      <c r="BT5596" t="s">
        <v>122</v>
      </c>
      <c r="BU5596" t="s">
        <v>399</v>
      </c>
    </row>
    <row r="5597" spans="1:73" hidden="1">
      <c r="A5597" s="103" t="s">
        <v>11561</v>
      </c>
      <c r="B5597" s="102">
        <v>45931</v>
      </c>
      <c r="C5597" s="104">
        <f>_xlfn.ISOWEEKNUM(Tabella2[[#This Row],[Date]])</f>
        <v>40</v>
      </c>
      <c r="D5597" s="104" t="s">
        <v>817</v>
      </c>
      <c r="E5597" s="104" t="s">
        <v>284</v>
      </c>
      <c r="F5597" s="104">
        <v>75</v>
      </c>
      <c r="G5597" s="104" t="s">
        <v>257</v>
      </c>
      <c r="H5597" s="105">
        <v>10</v>
      </c>
      <c r="I5597" s="104"/>
      <c r="J5597" s="104" t="s">
        <v>258</v>
      </c>
      <c r="K5597" s="104" t="s">
        <v>83</v>
      </c>
      <c r="L5597" s="104" t="s">
        <v>299</v>
      </c>
      <c r="M5597" s="104" t="s">
        <v>361</v>
      </c>
      <c r="N5597" s="104"/>
      <c r="O5597" s="106" t="str">
        <f>A5598</f>
        <v>18003</v>
      </c>
      <c r="P5597" s="111" t="s">
        <v>2688</v>
      </c>
      <c r="Q5597" s="153" t="s">
        <v>349</v>
      </c>
      <c r="R5597" s="153" t="s">
        <v>350</v>
      </c>
      <c r="S5597" s="153">
        <v>4.1666666666666657E-2</v>
      </c>
      <c r="T5597" s="153" t="s">
        <v>349</v>
      </c>
      <c r="U5597" s="153" t="s">
        <v>350</v>
      </c>
      <c r="V5597" s="153">
        <f>IF(ISBLANK(T5597),"",Tabella2[[#This Row],[ACT STOP]]-Tabella2[[#This Row],[ACT START]])</f>
        <v>4.1666666666666685E-2</v>
      </c>
      <c r="W5597" s="104" t="s">
        <v>92</v>
      </c>
      <c r="X5597" s="104" t="s">
        <v>91</v>
      </c>
      <c r="Y5597" s="110"/>
      <c r="Z5597" s="106"/>
      <c r="AA5597" s="104"/>
      <c r="AB5597" s="107"/>
      <c r="AC5597" s="72">
        <v>1</v>
      </c>
      <c r="AH5597" s="70"/>
      <c r="AI5597" s="70"/>
      <c r="AJ5597">
        <v>0</v>
      </c>
      <c r="AL5597" s="70"/>
      <c r="BM5597" s="135" t="s">
        <v>349</v>
      </c>
      <c r="BN5597" s="136" t="s">
        <v>350</v>
      </c>
      <c r="BO5597" s="101"/>
      <c r="BR5597" s="109" t="str">
        <f t="shared" si="87"/>
        <v>SH-25-5586</v>
      </c>
      <c r="BS5597" s="109" t="s">
        <v>552</v>
      </c>
      <c r="BT5597" t="s">
        <v>92</v>
      </c>
      <c r="BU5597" t="s">
        <v>11562</v>
      </c>
    </row>
    <row r="5598" spans="1:73" hidden="1">
      <c r="A5598" s="103" t="s">
        <v>11563</v>
      </c>
      <c r="B5598" s="102">
        <v>45931</v>
      </c>
      <c r="C5598" s="104">
        <f>_xlfn.ISOWEEKNUM(Tabella2[[#This Row],[Date]])</f>
        <v>40</v>
      </c>
      <c r="D5598" s="104" t="s">
        <v>195</v>
      </c>
      <c r="E5598" s="104" t="s">
        <v>398</v>
      </c>
      <c r="F5598" s="104"/>
      <c r="G5598" s="104" t="s">
        <v>284</v>
      </c>
      <c r="H5598" s="105">
        <v>23</v>
      </c>
      <c r="I5598" s="104"/>
      <c r="J5598" s="104" t="s">
        <v>258</v>
      </c>
      <c r="K5598" s="104" t="s">
        <v>80</v>
      </c>
      <c r="L5598" s="104" t="s">
        <v>299</v>
      </c>
      <c r="M5598" s="104" t="s">
        <v>361</v>
      </c>
      <c r="N5598" s="104"/>
      <c r="O5598" s="106" t="str">
        <f>A5597</f>
        <v>18002</v>
      </c>
      <c r="P5598" s="111" t="s">
        <v>300</v>
      </c>
      <c r="Q5598" s="153" t="s">
        <v>349</v>
      </c>
      <c r="R5598" s="153" t="s">
        <v>350</v>
      </c>
      <c r="S5598" s="153">
        <v>4.1666666666666657E-2</v>
      </c>
      <c r="T5598" s="153" t="s">
        <v>349</v>
      </c>
      <c r="U5598" s="153" t="s">
        <v>350</v>
      </c>
      <c r="V5598" s="153">
        <f>IF(ISBLANK(T5598),"",Tabella2[[#This Row],[ACT STOP]]-Tabella2[[#This Row],[ACT START]])</f>
        <v>4.1666666666666685E-2</v>
      </c>
      <c r="W5598" s="104" t="s">
        <v>122</v>
      </c>
      <c r="X5598" s="104" t="s">
        <v>91</v>
      </c>
      <c r="Y5598" s="110"/>
      <c r="Z5598" s="106"/>
      <c r="AA5598" s="104"/>
      <c r="AB5598" s="107"/>
      <c r="AC5598" s="72">
        <v>1</v>
      </c>
      <c r="AH5598" s="70"/>
      <c r="AI5598" s="70"/>
      <c r="AJ5598">
        <v>0</v>
      </c>
      <c r="AL5598" s="70"/>
      <c r="BM5598" s="135" t="s">
        <v>349</v>
      </c>
      <c r="BN5598" s="136" t="s">
        <v>350</v>
      </c>
      <c r="BO5598" s="101"/>
      <c r="BR5598" s="109" t="str">
        <f t="shared" si="87"/>
        <v>SH-25-5587</v>
      </c>
      <c r="BS5598" s="109" t="s">
        <v>358</v>
      </c>
      <c r="BT5598" t="s">
        <v>122</v>
      </c>
      <c r="BU5598" t="s">
        <v>399</v>
      </c>
    </row>
    <row r="5599" spans="1:73" hidden="1">
      <c r="A5599" s="103" t="s">
        <v>11564</v>
      </c>
      <c r="B5599" s="102">
        <v>45931</v>
      </c>
      <c r="C5599" s="104">
        <f>_xlfn.ISOWEEKNUM(Tabella2[[#This Row],[Date]])</f>
        <v>40</v>
      </c>
      <c r="D5599" s="104" t="s">
        <v>860</v>
      </c>
      <c r="E5599" s="104" t="s">
        <v>284</v>
      </c>
      <c r="F5599" s="104">
        <v>81</v>
      </c>
      <c r="G5599" s="104" t="s">
        <v>257</v>
      </c>
      <c r="H5599" s="105">
        <v>5</v>
      </c>
      <c r="I5599" s="104"/>
      <c r="J5599" s="104" t="s">
        <v>258</v>
      </c>
      <c r="K5599" s="104" t="s">
        <v>75</v>
      </c>
      <c r="L5599" s="104" t="s">
        <v>299</v>
      </c>
      <c r="M5599" s="104" t="s">
        <v>516</v>
      </c>
      <c r="N5599" s="104"/>
      <c r="O5599" s="106" t="str">
        <f>A5600</f>
        <v>18005</v>
      </c>
      <c r="P5599" s="111" t="s">
        <v>1986</v>
      </c>
      <c r="Q5599" s="153" t="s">
        <v>349</v>
      </c>
      <c r="R5599" s="153" t="s">
        <v>350</v>
      </c>
      <c r="S5599" s="153">
        <v>4.1666666666666657E-2</v>
      </c>
      <c r="T5599" s="153" t="s">
        <v>349</v>
      </c>
      <c r="U5599" s="153" t="s">
        <v>350</v>
      </c>
      <c r="V5599" s="153">
        <f>IF(ISBLANK(T5599),"",Tabella2[[#This Row],[ACT STOP]]-Tabella2[[#This Row],[ACT START]])</f>
        <v>4.1666666666666685E-2</v>
      </c>
      <c r="W5599" s="104" t="s">
        <v>92</v>
      </c>
      <c r="X5599" s="104" t="s">
        <v>91</v>
      </c>
      <c r="Y5599" s="110"/>
      <c r="Z5599" s="106"/>
      <c r="AA5599" s="104"/>
      <c r="AB5599" s="107"/>
      <c r="AC5599" s="72">
        <v>1</v>
      </c>
      <c r="AH5599" s="70"/>
      <c r="AI5599" s="70"/>
      <c r="AJ5599">
        <v>0</v>
      </c>
      <c r="AL5599" s="70"/>
      <c r="BM5599" s="135" t="s">
        <v>349</v>
      </c>
      <c r="BN5599" s="136" t="s">
        <v>350</v>
      </c>
      <c r="BO5599" s="101"/>
      <c r="BR5599" s="109" t="str">
        <f t="shared" si="87"/>
        <v>SH-25-5588</v>
      </c>
      <c r="BS5599" s="109" t="s">
        <v>416</v>
      </c>
      <c r="BT5599" t="s">
        <v>92</v>
      </c>
      <c r="BU5599" t="s">
        <v>11565</v>
      </c>
    </row>
    <row r="5600" spans="1:73" hidden="1">
      <c r="A5600" s="103" t="s">
        <v>11566</v>
      </c>
      <c r="B5600" s="102">
        <v>45931</v>
      </c>
      <c r="C5600" s="104">
        <f>_xlfn.ISOWEEKNUM(Tabella2[[#This Row],[Date]])</f>
        <v>40</v>
      </c>
      <c r="D5600" s="104" t="s">
        <v>860</v>
      </c>
      <c r="E5600" s="104" t="s">
        <v>284</v>
      </c>
      <c r="F5600" s="104">
        <v>80</v>
      </c>
      <c r="G5600" s="104" t="s">
        <v>257</v>
      </c>
      <c r="H5600" s="105">
        <v>2</v>
      </c>
      <c r="I5600" s="104"/>
      <c r="J5600" s="104" t="s">
        <v>258</v>
      </c>
      <c r="K5600" s="104" t="s">
        <v>77</v>
      </c>
      <c r="L5600" s="104" t="s">
        <v>299</v>
      </c>
      <c r="M5600" s="104" t="s">
        <v>516</v>
      </c>
      <c r="N5600" s="104"/>
      <c r="O5600" s="106" t="str">
        <f>A5599</f>
        <v>18004</v>
      </c>
      <c r="P5600" s="111" t="s">
        <v>1986</v>
      </c>
      <c r="Q5600" s="153" t="s">
        <v>349</v>
      </c>
      <c r="R5600" s="153" t="s">
        <v>350</v>
      </c>
      <c r="S5600" s="153">
        <v>4.1666666666666657E-2</v>
      </c>
      <c r="T5600" s="153" t="s">
        <v>349</v>
      </c>
      <c r="U5600" s="153" t="s">
        <v>350</v>
      </c>
      <c r="V5600" s="153">
        <f>IF(ISBLANK(T5600),"",Tabella2[[#This Row],[ACT STOP]]-Tabella2[[#This Row],[ACT START]])</f>
        <v>4.1666666666666685E-2</v>
      </c>
      <c r="W5600" s="104" t="s">
        <v>92</v>
      </c>
      <c r="X5600" s="104" t="s">
        <v>91</v>
      </c>
      <c r="Y5600" s="110"/>
      <c r="Z5600" s="106"/>
      <c r="AA5600" s="104"/>
      <c r="AB5600" s="107"/>
      <c r="AC5600" s="72">
        <v>1</v>
      </c>
      <c r="AH5600" s="70"/>
      <c r="AI5600" s="70"/>
      <c r="AJ5600">
        <v>0</v>
      </c>
      <c r="AL5600" s="70"/>
      <c r="BM5600" s="135" t="s">
        <v>349</v>
      </c>
      <c r="BN5600" s="136" t="s">
        <v>350</v>
      </c>
      <c r="BO5600" s="101"/>
      <c r="BR5600" s="109" t="str">
        <f t="shared" si="87"/>
        <v>SH-25-5589</v>
      </c>
      <c r="BS5600" s="109" t="s">
        <v>368</v>
      </c>
      <c r="BT5600" t="s">
        <v>92</v>
      </c>
      <c r="BU5600" t="s">
        <v>11567</v>
      </c>
    </row>
    <row r="5601" spans="1:73" hidden="1">
      <c r="A5601" s="103" t="s">
        <v>11568</v>
      </c>
      <c r="B5601" s="102">
        <v>45931</v>
      </c>
      <c r="C5601" s="104">
        <f>_xlfn.ISOWEEKNUM(Tabella2[[#This Row],[Date]])</f>
        <v>40</v>
      </c>
      <c r="D5601" s="104" t="s">
        <v>722</v>
      </c>
      <c r="E5601" s="104" t="s">
        <v>327</v>
      </c>
      <c r="F5601" s="104">
        <v>80</v>
      </c>
      <c r="G5601" s="104" t="s">
        <v>257</v>
      </c>
      <c r="H5601" s="105">
        <v>32</v>
      </c>
      <c r="I5601" s="104" t="s">
        <v>258</v>
      </c>
      <c r="J5601" s="104"/>
      <c r="K5601" s="104" t="s">
        <v>79</v>
      </c>
      <c r="L5601" s="104" t="s">
        <v>299</v>
      </c>
      <c r="M5601" s="104" t="s">
        <v>386</v>
      </c>
      <c r="N5601" s="104"/>
      <c r="O5601" s="106" t="str">
        <f>A5602</f>
        <v>18007</v>
      </c>
      <c r="P5601" s="111" t="s">
        <v>668</v>
      </c>
      <c r="Q5601" s="153" t="s">
        <v>315</v>
      </c>
      <c r="R5601" s="153" t="s">
        <v>316</v>
      </c>
      <c r="S5601" s="153">
        <v>4.1666666666666657E-2</v>
      </c>
      <c r="T5601" s="153">
        <v>0.54513888888888884</v>
      </c>
      <c r="U5601" s="153">
        <v>0.58680555555555558</v>
      </c>
      <c r="V5601" s="153">
        <f>IF(ISBLANK(T5601),"",Tabella2[[#This Row],[ACT STOP]]-Tabella2[[#This Row],[ACT START]])</f>
        <v>4.1666666666666741E-2</v>
      </c>
      <c r="W5601" s="104" t="s">
        <v>92</v>
      </c>
      <c r="X5601" s="104" t="s">
        <v>91</v>
      </c>
      <c r="Y5601" s="110"/>
      <c r="Z5601" s="106"/>
      <c r="AA5601" s="104"/>
      <c r="AB5601" s="107"/>
      <c r="AC5601" s="72">
        <v>1</v>
      </c>
      <c r="AH5601" s="70"/>
      <c r="AI5601" s="70"/>
      <c r="AJ5601">
        <v>0</v>
      </c>
      <c r="AL5601" s="70"/>
      <c r="BM5601" s="135">
        <v>0.54513888888888884</v>
      </c>
      <c r="BN5601" s="136">
        <v>0.58680555555555558</v>
      </c>
      <c r="BO5601" s="101"/>
      <c r="BR5601" s="109" t="str">
        <f t="shared" si="87"/>
        <v>SH-25-5590</v>
      </c>
      <c r="BS5601" s="109" t="s">
        <v>356</v>
      </c>
      <c r="BT5601" t="s">
        <v>92</v>
      </c>
      <c r="BU5601" t="s">
        <v>11569</v>
      </c>
    </row>
    <row r="5602" spans="1:73" hidden="1">
      <c r="A5602" s="103" t="s">
        <v>11570</v>
      </c>
      <c r="B5602" s="102">
        <v>45931</v>
      </c>
      <c r="C5602" s="104">
        <f>_xlfn.ISOWEEKNUM(Tabella2[[#This Row],[Date]])</f>
        <v>40</v>
      </c>
      <c r="D5602" s="104" t="s">
        <v>722</v>
      </c>
      <c r="E5602" s="104" t="s">
        <v>327</v>
      </c>
      <c r="F5602" s="104">
        <v>77</v>
      </c>
      <c r="G5602" s="104" t="s">
        <v>257</v>
      </c>
      <c r="H5602" s="105">
        <v>17</v>
      </c>
      <c r="I5602" s="104" t="s">
        <v>258</v>
      </c>
      <c r="J5602" s="104"/>
      <c r="K5602" s="104" t="s">
        <v>78</v>
      </c>
      <c r="L5602" s="104" t="s">
        <v>299</v>
      </c>
      <c r="M5602" s="104" t="s">
        <v>386</v>
      </c>
      <c r="N5602" s="104"/>
      <c r="O5602" s="106" t="str">
        <f>A5601</f>
        <v>18006</v>
      </c>
      <c r="P5602" s="111" t="s">
        <v>668</v>
      </c>
      <c r="Q5602" s="153" t="s">
        <v>315</v>
      </c>
      <c r="R5602" s="153" t="s">
        <v>316</v>
      </c>
      <c r="S5602" s="153">
        <v>4.1666666666666657E-2</v>
      </c>
      <c r="T5602" s="153">
        <v>0.54513888888888884</v>
      </c>
      <c r="U5602" s="153">
        <v>0.58680555555555558</v>
      </c>
      <c r="V5602" s="153">
        <f>IF(ISBLANK(T5602),"",Tabella2[[#This Row],[ACT STOP]]-Tabella2[[#This Row],[ACT START]])</f>
        <v>4.1666666666666741E-2</v>
      </c>
      <c r="W5602" s="104" t="s">
        <v>92</v>
      </c>
      <c r="X5602" s="104" t="s">
        <v>91</v>
      </c>
      <c r="Y5602" s="110"/>
      <c r="Z5602" s="106"/>
      <c r="AA5602" s="104"/>
      <c r="AB5602" s="107"/>
      <c r="AC5602" s="72">
        <v>1</v>
      </c>
      <c r="AH5602" s="70"/>
      <c r="AI5602" s="70"/>
      <c r="AJ5602">
        <v>0</v>
      </c>
      <c r="AL5602" s="70"/>
      <c r="BM5602" s="135">
        <v>0.54513888888888884</v>
      </c>
      <c r="BN5602" s="136">
        <v>0.58680555555555558</v>
      </c>
      <c r="BO5602" s="101"/>
      <c r="BR5602" s="109" t="str">
        <f t="shared" si="87"/>
        <v>SH-25-5591</v>
      </c>
      <c r="BS5602" s="109" t="s">
        <v>393</v>
      </c>
      <c r="BT5602" t="s">
        <v>92</v>
      </c>
      <c r="BU5602" t="s">
        <v>11571</v>
      </c>
    </row>
    <row r="5603" spans="1:73" hidden="1">
      <c r="A5603" s="103" t="s">
        <v>11572</v>
      </c>
      <c r="B5603" s="102">
        <v>45931</v>
      </c>
      <c r="C5603" s="104">
        <f>_xlfn.ISOWEEKNUM(Tabella2[[#This Row],[Date]])</f>
        <v>40</v>
      </c>
      <c r="D5603" s="104" t="s">
        <v>722</v>
      </c>
      <c r="E5603" s="104" t="s">
        <v>327</v>
      </c>
      <c r="F5603" s="104">
        <v>81</v>
      </c>
      <c r="G5603" s="104" t="s">
        <v>257</v>
      </c>
      <c r="H5603" s="105">
        <v>9</v>
      </c>
      <c r="I5603" s="104" t="s">
        <v>258</v>
      </c>
      <c r="J5603" s="104"/>
      <c r="K5603" s="104" t="s">
        <v>83</v>
      </c>
      <c r="L5603" s="104" t="s">
        <v>259</v>
      </c>
      <c r="M5603" s="104" t="s">
        <v>276</v>
      </c>
      <c r="N5603" s="104"/>
      <c r="O5603" s="106"/>
      <c r="P5603" s="111" t="s">
        <v>2394</v>
      </c>
      <c r="Q5603" s="153" t="s">
        <v>315</v>
      </c>
      <c r="R5603" s="153" t="s">
        <v>316</v>
      </c>
      <c r="S5603" s="153">
        <v>4.1666666666666657E-2</v>
      </c>
      <c r="T5603" s="153" t="s">
        <v>315</v>
      </c>
      <c r="U5603" s="153" t="s">
        <v>316</v>
      </c>
      <c r="V5603" s="153">
        <f>IF(ISBLANK(T5603),"",Tabella2[[#This Row],[ACT STOP]]-Tabella2[[#This Row],[ACT START]])</f>
        <v>4.166666666666663E-2</v>
      </c>
      <c r="W5603" s="104" t="s">
        <v>92</v>
      </c>
      <c r="X5603" s="104" t="s">
        <v>91</v>
      </c>
      <c r="Y5603" s="110"/>
      <c r="Z5603" s="106"/>
      <c r="AA5603" s="104"/>
      <c r="AB5603" s="107"/>
      <c r="AC5603" s="72">
        <v>1</v>
      </c>
      <c r="AH5603" s="70"/>
      <c r="AI5603" s="70"/>
      <c r="AJ5603">
        <v>0</v>
      </c>
      <c r="AL5603" s="70"/>
      <c r="BM5603" s="135" t="s">
        <v>315</v>
      </c>
      <c r="BN5603" s="136" t="s">
        <v>316</v>
      </c>
      <c r="BO5603" s="101"/>
      <c r="BR5603" s="109" t="str">
        <f t="shared" si="87"/>
        <v>SH-25-5592</v>
      </c>
      <c r="BS5603" s="109" t="s">
        <v>318</v>
      </c>
      <c r="BT5603" t="s">
        <v>92</v>
      </c>
      <c r="BU5603" t="s">
        <v>11573</v>
      </c>
    </row>
    <row r="5604" spans="1:73" hidden="1">
      <c r="A5604" s="103" t="s">
        <v>11574</v>
      </c>
      <c r="B5604" s="102">
        <v>45931</v>
      </c>
      <c r="C5604" s="104">
        <f>_xlfn.ISOWEEKNUM(Tabella2[[#This Row],[Date]])</f>
        <v>40</v>
      </c>
      <c r="D5604" s="104" t="s">
        <v>817</v>
      </c>
      <c r="E5604" s="104" t="s">
        <v>284</v>
      </c>
      <c r="F5604" s="104">
        <v>74</v>
      </c>
      <c r="G5604" s="104" t="s">
        <v>257</v>
      </c>
      <c r="H5604" s="105">
        <v>13</v>
      </c>
      <c r="I5604" s="104"/>
      <c r="J5604" s="104" t="s">
        <v>258</v>
      </c>
      <c r="K5604" s="104" t="s">
        <v>80</v>
      </c>
      <c r="L5604" s="104" t="s">
        <v>299</v>
      </c>
      <c r="M5604" s="104" t="s">
        <v>516</v>
      </c>
      <c r="N5604" s="104"/>
      <c r="O5604" s="106" t="str">
        <f>A5605</f>
        <v>18010</v>
      </c>
      <c r="P5604" s="111" t="s">
        <v>1986</v>
      </c>
      <c r="Q5604" s="153" t="s">
        <v>315</v>
      </c>
      <c r="R5604" s="153" t="s">
        <v>316</v>
      </c>
      <c r="S5604" s="153">
        <v>4.1666666666666657E-2</v>
      </c>
      <c r="T5604" s="153" t="s">
        <v>315</v>
      </c>
      <c r="U5604" s="153" t="s">
        <v>316</v>
      </c>
      <c r="V5604" s="153">
        <f>IF(ISBLANK(T5604),"",Tabella2[[#This Row],[ACT STOP]]-Tabella2[[#This Row],[ACT START]])</f>
        <v>4.166666666666663E-2</v>
      </c>
      <c r="W5604" s="104" t="s">
        <v>92</v>
      </c>
      <c r="X5604" s="104" t="s">
        <v>91</v>
      </c>
      <c r="Y5604" s="110"/>
      <c r="Z5604" s="106"/>
      <c r="AA5604" s="104"/>
      <c r="AB5604" s="107"/>
      <c r="AC5604" s="72">
        <v>1</v>
      </c>
      <c r="AH5604" s="70"/>
      <c r="AI5604" s="70"/>
      <c r="AJ5604">
        <v>0</v>
      </c>
      <c r="AL5604" s="70"/>
      <c r="BM5604" s="135" t="s">
        <v>315</v>
      </c>
      <c r="BN5604" s="136" t="s">
        <v>316</v>
      </c>
      <c r="BO5604" s="101"/>
      <c r="BR5604" s="109" t="str">
        <f t="shared" si="87"/>
        <v>SH-25-5593</v>
      </c>
      <c r="BS5604" s="109" t="s">
        <v>427</v>
      </c>
      <c r="BT5604" t="s">
        <v>92</v>
      </c>
      <c r="BU5604" t="s">
        <v>11575</v>
      </c>
    </row>
    <row r="5605" spans="1:73" hidden="1">
      <c r="A5605" s="103" t="s">
        <v>11576</v>
      </c>
      <c r="B5605" s="102">
        <v>45931</v>
      </c>
      <c r="C5605" s="104">
        <f>_xlfn.ISOWEEKNUM(Tabella2[[#This Row],[Date]])</f>
        <v>40</v>
      </c>
      <c r="D5605" s="104" t="s">
        <v>817</v>
      </c>
      <c r="E5605" s="104" t="s">
        <v>284</v>
      </c>
      <c r="F5605" s="104">
        <v>72</v>
      </c>
      <c r="G5605" s="104" t="s">
        <v>257</v>
      </c>
      <c r="H5605" s="105">
        <v>14</v>
      </c>
      <c r="I5605" s="104"/>
      <c r="J5605" s="104" t="s">
        <v>258</v>
      </c>
      <c r="K5605" s="104" t="s">
        <v>81</v>
      </c>
      <c r="L5605" s="104" t="s">
        <v>299</v>
      </c>
      <c r="M5605" s="104" t="s">
        <v>516</v>
      </c>
      <c r="N5605" s="104"/>
      <c r="O5605" s="106" t="str">
        <f>A5604</f>
        <v>18009</v>
      </c>
      <c r="P5605" s="111" t="s">
        <v>1986</v>
      </c>
      <c r="Q5605" s="153" t="s">
        <v>315</v>
      </c>
      <c r="R5605" s="153" t="s">
        <v>316</v>
      </c>
      <c r="S5605" s="153">
        <v>4.1666666666666657E-2</v>
      </c>
      <c r="T5605" s="153" t="s">
        <v>315</v>
      </c>
      <c r="U5605" s="153" t="s">
        <v>316</v>
      </c>
      <c r="V5605" s="153">
        <f>IF(ISBLANK(T5605),"",Tabella2[[#This Row],[ACT STOP]]-Tabella2[[#This Row],[ACT START]])</f>
        <v>4.166666666666663E-2</v>
      </c>
      <c r="W5605" s="104" t="s">
        <v>92</v>
      </c>
      <c r="X5605" s="104" t="s">
        <v>91</v>
      </c>
      <c r="Y5605" s="110"/>
      <c r="Z5605" s="106"/>
      <c r="AA5605" s="104"/>
      <c r="AB5605" s="107"/>
      <c r="AC5605" s="72">
        <v>1</v>
      </c>
      <c r="AH5605" s="70"/>
      <c r="AI5605" s="70"/>
      <c r="AJ5605">
        <v>0</v>
      </c>
      <c r="AL5605" s="70"/>
      <c r="BM5605" s="135" t="s">
        <v>315</v>
      </c>
      <c r="BN5605" s="136" t="s">
        <v>316</v>
      </c>
      <c r="BO5605" s="101"/>
      <c r="BR5605" s="109" t="str">
        <f t="shared" si="87"/>
        <v>SH-25-5594</v>
      </c>
      <c r="BS5605" s="109" t="s">
        <v>372</v>
      </c>
      <c r="BT5605" t="s">
        <v>92</v>
      </c>
      <c r="BU5605" t="s">
        <v>11577</v>
      </c>
    </row>
    <row r="5606" spans="1:73" hidden="1">
      <c r="A5606" s="103" t="s">
        <v>11578</v>
      </c>
      <c r="B5606" s="102">
        <v>45931</v>
      </c>
      <c r="C5606" s="104">
        <f>_xlfn.ISOWEEKNUM(Tabella2[[#This Row],[Date]])</f>
        <v>40</v>
      </c>
      <c r="D5606" s="104" t="s">
        <v>6621</v>
      </c>
      <c r="E5606" s="104" t="s">
        <v>284</v>
      </c>
      <c r="F5606" s="104">
        <v>83</v>
      </c>
      <c r="G5606" s="104" t="s">
        <v>257</v>
      </c>
      <c r="H5606" s="105">
        <v>12</v>
      </c>
      <c r="I5606" s="104"/>
      <c r="J5606" s="104" t="s">
        <v>258</v>
      </c>
      <c r="K5606" s="104" t="s">
        <v>75</v>
      </c>
      <c r="L5606" s="104" t="s">
        <v>259</v>
      </c>
      <c r="M5606" s="104" t="s">
        <v>328</v>
      </c>
      <c r="N5606" s="104"/>
      <c r="O5606" s="106"/>
      <c r="P5606" s="111" t="s">
        <v>84</v>
      </c>
      <c r="Q5606" s="153" t="s">
        <v>336</v>
      </c>
      <c r="R5606" s="153" t="s">
        <v>337</v>
      </c>
      <c r="S5606" s="153">
        <v>4.1666666666666657E-2</v>
      </c>
      <c r="T5606" s="153" t="s">
        <v>336</v>
      </c>
      <c r="U5606" s="153" t="s">
        <v>337</v>
      </c>
      <c r="V5606" s="153">
        <f>IF(ISBLANK(T5606),"",Tabella2[[#This Row],[ACT STOP]]-Tabella2[[#This Row],[ACT START]])</f>
        <v>4.1666666666666685E-2</v>
      </c>
      <c r="W5606" s="104" t="s">
        <v>92</v>
      </c>
      <c r="X5606" s="104" t="s">
        <v>91</v>
      </c>
      <c r="Y5606" s="110"/>
      <c r="Z5606" s="106"/>
      <c r="AA5606" s="104"/>
      <c r="AB5606" s="107"/>
      <c r="AC5606" s="72">
        <v>1</v>
      </c>
      <c r="AH5606" s="70"/>
      <c r="AI5606" s="70"/>
      <c r="AJ5606">
        <v>0</v>
      </c>
      <c r="AL5606" s="70"/>
      <c r="BM5606" s="135" t="s">
        <v>336</v>
      </c>
      <c r="BN5606" s="136" t="s">
        <v>337</v>
      </c>
      <c r="BO5606" s="101"/>
      <c r="BR5606" s="109" t="str">
        <f t="shared" si="87"/>
        <v>SH-25-5595</v>
      </c>
      <c r="BS5606" s="109" t="s">
        <v>266</v>
      </c>
      <c r="BT5606" t="s">
        <v>92</v>
      </c>
      <c r="BU5606" t="s">
        <v>11557</v>
      </c>
    </row>
    <row r="5607" spans="1:73" hidden="1">
      <c r="A5607" s="103" t="s">
        <v>11579</v>
      </c>
      <c r="B5607" s="102">
        <v>45932</v>
      </c>
      <c r="C5607" s="104">
        <f>_xlfn.ISOWEEKNUM(Tabella2[[#This Row],[Date]])</f>
        <v>40</v>
      </c>
      <c r="D5607" s="104" t="s">
        <v>3529</v>
      </c>
      <c r="E5607" s="104" t="s">
        <v>284</v>
      </c>
      <c r="F5607" s="104">
        <v>68</v>
      </c>
      <c r="G5607" s="104" t="s">
        <v>284</v>
      </c>
      <c r="H5607" s="105">
        <v>3</v>
      </c>
      <c r="I5607" s="104"/>
      <c r="J5607" s="104" t="s">
        <v>258</v>
      </c>
      <c r="K5607" s="104" t="s">
        <v>79</v>
      </c>
      <c r="L5607" s="104" t="s">
        <v>259</v>
      </c>
      <c r="M5607" s="104" t="s">
        <v>913</v>
      </c>
      <c r="N5607" s="104"/>
      <c r="O5607" s="106"/>
      <c r="P5607" s="111" t="s">
        <v>2422</v>
      </c>
      <c r="Q5607" s="153" t="s">
        <v>4095</v>
      </c>
      <c r="R5607" s="153" t="s">
        <v>330</v>
      </c>
      <c r="S5607" s="153">
        <v>4.1666666666666657E-2</v>
      </c>
      <c r="T5607" s="153">
        <v>0.31597222222222221</v>
      </c>
      <c r="U5607" s="153">
        <v>0.3576388888888889</v>
      </c>
      <c r="V5607" s="153">
        <f>IF(ISBLANK(T5607),"",Tabella2[[#This Row],[ACT STOP]]-Tabella2[[#This Row],[ACT START]])</f>
        <v>4.1666666666666685E-2</v>
      </c>
      <c r="W5607" s="104" t="s">
        <v>92</v>
      </c>
      <c r="X5607" s="104" t="s">
        <v>91</v>
      </c>
      <c r="Y5607" s="110"/>
      <c r="Z5607" s="106"/>
      <c r="AA5607" s="104"/>
      <c r="AB5607" s="107"/>
      <c r="AC5607" s="72">
        <v>0</v>
      </c>
      <c r="AH5607" s="70"/>
      <c r="AI5607" s="70"/>
      <c r="AJ5607">
        <v>0</v>
      </c>
      <c r="AL5607" s="70"/>
      <c r="BM5607" s="135">
        <v>0</v>
      </c>
      <c r="BN5607" s="136">
        <v>0</v>
      </c>
      <c r="BO5607" s="101"/>
      <c r="BR5607" s="109" t="str">
        <f t="shared" si="87"/>
        <v>SH-25-5596</v>
      </c>
      <c r="BS5607" s="109" t="s">
        <v>301</v>
      </c>
      <c r="BT5607" t="str">
        <f>Tabella2[[#This Row],[OUTCOME]]</f>
        <v>DCO</v>
      </c>
      <c r="BU5607" t="s">
        <v>11580</v>
      </c>
    </row>
    <row r="5608" spans="1:73" hidden="1">
      <c r="A5608" s="103" t="s">
        <v>11581</v>
      </c>
      <c r="B5608" s="102">
        <v>45932</v>
      </c>
      <c r="C5608" s="104">
        <f>_xlfn.ISOWEEKNUM(Tabella2[[#This Row],[Date]])</f>
        <v>40</v>
      </c>
      <c r="D5608" s="104" t="s">
        <v>3529</v>
      </c>
      <c r="E5608" s="104" t="s">
        <v>284</v>
      </c>
      <c r="F5608" s="104">
        <v>69</v>
      </c>
      <c r="G5608" s="104" t="s">
        <v>257</v>
      </c>
      <c r="H5608" s="105">
        <v>9</v>
      </c>
      <c r="I5608" s="104"/>
      <c r="J5608" s="104" t="s">
        <v>258</v>
      </c>
      <c r="K5608" s="104" t="s">
        <v>78</v>
      </c>
      <c r="L5608" s="104" t="s">
        <v>299</v>
      </c>
      <c r="M5608" s="104" t="s">
        <v>913</v>
      </c>
      <c r="N5608" s="104"/>
      <c r="O5608" s="106">
        <f>17968</f>
        <v>17968</v>
      </c>
      <c r="P5608" s="111" t="s">
        <v>2422</v>
      </c>
      <c r="Q5608" s="153" t="s">
        <v>4095</v>
      </c>
      <c r="R5608" s="153" t="s">
        <v>330</v>
      </c>
      <c r="S5608" s="153">
        <v>4.1666666666666657E-2</v>
      </c>
      <c r="T5608" s="153">
        <v>0.31597222222222221</v>
      </c>
      <c r="U5608" s="153">
        <v>0.3576388888888889</v>
      </c>
      <c r="V5608" s="153">
        <f>IF(ISBLANK(T5608),"",Tabella2[[#This Row],[ACT STOP]]-Tabella2[[#This Row],[ACT START]])</f>
        <v>4.1666666666666685E-2</v>
      </c>
      <c r="W5608" s="104" t="s">
        <v>92</v>
      </c>
      <c r="X5608" s="104" t="s">
        <v>91</v>
      </c>
      <c r="Y5608" s="110"/>
      <c r="Z5608" s="106"/>
      <c r="AA5608" s="104"/>
      <c r="AB5608" s="107"/>
      <c r="AC5608" s="72">
        <v>0</v>
      </c>
      <c r="AH5608" s="70"/>
      <c r="AI5608" s="70"/>
      <c r="AJ5608">
        <v>0</v>
      </c>
      <c r="AL5608" s="70"/>
      <c r="BM5608" s="135">
        <v>0</v>
      </c>
      <c r="BN5608" s="136">
        <v>0</v>
      </c>
      <c r="BO5608" s="101"/>
      <c r="BR5608" s="109" t="str">
        <f t="shared" si="87"/>
        <v>SH-25-5597</v>
      </c>
      <c r="BS5608" s="109" t="s">
        <v>318</v>
      </c>
      <c r="BT5608" t="str">
        <f>Tabella2[[#This Row],[OUTCOME]]</f>
        <v>DCO</v>
      </c>
      <c r="BU5608" t="s">
        <v>11582</v>
      </c>
    </row>
    <row r="5609" spans="1:73" hidden="1">
      <c r="A5609" s="103" t="s">
        <v>11583</v>
      </c>
      <c r="B5609" s="102">
        <v>45932</v>
      </c>
      <c r="C5609" s="104">
        <f>_xlfn.ISOWEEKNUM(Tabella2[[#This Row],[Date]])</f>
        <v>40</v>
      </c>
      <c r="D5609" s="104" t="s">
        <v>722</v>
      </c>
      <c r="E5609" s="104" t="s">
        <v>327</v>
      </c>
      <c r="F5609" s="104">
        <v>77</v>
      </c>
      <c r="G5609" s="104" t="s">
        <v>257</v>
      </c>
      <c r="H5609" s="105">
        <v>17</v>
      </c>
      <c r="I5609" s="104" t="s">
        <v>258</v>
      </c>
      <c r="J5609" s="104"/>
      <c r="K5609" s="104" t="s">
        <v>83</v>
      </c>
      <c r="L5609" s="104" t="s">
        <v>299</v>
      </c>
      <c r="M5609" s="104" t="s">
        <v>386</v>
      </c>
      <c r="N5609" s="104"/>
      <c r="O5609" s="106">
        <f>17967</f>
        <v>17967</v>
      </c>
      <c r="P5609" s="111" t="s">
        <v>3739</v>
      </c>
      <c r="Q5609" s="153" t="s">
        <v>4095</v>
      </c>
      <c r="R5609" s="153" t="s">
        <v>330</v>
      </c>
      <c r="S5609" s="153">
        <v>4.1666666666666657E-2</v>
      </c>
      <c r="T5609" s="153">
        <v>0.31597222222222221</v>
      </c>
      <c r="U5609" s="153">
        <v>0.3576388888888889</v>
      </c>
      <c r="V5609" s="153">
        <f>IF(ISBLANK(T5609),"",Tabella2[[#This Row],[ACT STOP]]-Tabella2[[#This Row],[ACT START]])</f>
        <v>4.1666666666666685E-2</v>
      </c>
      <c r="W5609" s="104" t="s">
        <v>92</v>
      </c>
      <c r="X5609" s="104" t="s">
        <v>91</v>
      </c>
      <c r="Y5609" s="110"/>
      <c r="Z5609" s="106"/>
      <c r="AA5609" s="104"/>
      <c r="AB5609" s="107"/>
      <c r="AC5609" s="72">
        <v>0</v>
      </c>
      <c r="AH5609" s="70"/>
      <c r="AI5609" s="70"/>
      <c r="AJ5609">
        <v>0</v>
      </c>
      <c r="AL5609" s="70"/>
      <c r="BM5609" s="135">
        <v>0</v>
      </c>
      <c r="BN5609" s="136">
        <v>0</v>
      </c>
      <c r="BO5609" s="101"/>
      <c r="BR5609" s="109" t="str">
        <f t="shared" si="87"/>
        <v>SH-25-5598</v>
      </c>
      <c r="BS5609" s="109" t="s">
        <v>393</v>
      </c>
      <c r="BT5609" t="str">
        <f>Tabella2[[#This Row],[OUTCOME]]</f>
        <v>DCO</v>
      </c>
      <c r="BU5609" t="s">
        <v>11584</v>
      </c>
    </row>
    <row r="5610" spans="1:73" hidden="1">
      <c r="A5610" s="103" t="s">
        <v>11585</v>
      </c>
      <c r="B5610" s="102">
        <v>45932</v>
      </c>
      <c r="C5610" s="104">
        <f>_xlfn.ISOWEEKNUM(Tabella2[[#This Row],[Date]])</f>
        <v>40</v>
      </c>
      <c r="D5610" s="104" t="s">
        <v>722</v>
      </c>
      <c r="E5610" s="104" t="s">
        <v>327</v>
      </c>
      <c r="F5610" s="104">
        <v>80</v>
      </c>
      <c r="G5610" s="104" t="s">
        <v>257</v>
      </c>
      <c r="H5610" s="105">
        <v>14</v>
      </c>
      <c r="I5610" s="104" t="s">
        <v>258</v>
      </c>
      <c r="J5610" s="104"/>
      <c r="K5610" s="104" t="s">
        <v>80</v>
      </c>
      <c r="L5610" s="104" t="s">
        <v>259</v>
      </c>
      <c r="M5610" s="104" t="s">
        <v>386</v>
      </c>
      <c r="N5610" s="104"/>
      <c r="O5610" s="106"/>
      <c r="P5610" s="111" t="s">
        <v>3739</v>
      </c>
      <c r="Q5610" s="153" t="s">
        <v>4095</v>
      </c>
      <c r="R5610" s="153" t="s">
        <v>330</v>
      </c>
      <c r="S5610" s="153">
        <v>4.1666666666666657E-2</v>
      </c>
      <c r="T5610" s="153">
        <v>0.31597222222222221</v>
      </c>
      <c r="U5610" s="153">
        <v>0.3576388888888889</v>
      </c>
      <c r="V5610" s="153">
        <f>IF(ISBLANK(T5610),"",Tabella2[[#This Row],[ACT STOP]]-Tabella2[[#This Row],[ACT START]])</f>
        <v>4.1666666666666685E-2</v>
      </c>
      <c r="W5610" s="104" t="s">
        <v>92</v>
      </c>
      <c r="X5610" s="104" t="s">
        <v>91</v>
      </c>
      <c r="Y5610" s="110"/>
      <c r="Z5610" s="106"/>
      <c r="AA5610" s="104"/>
      <c r="AB5610" s="107"/>
      <c r="AC5610" s="72">
        <v>0</v>
      </c>
      <c r="AH5610" s="70"/>
      <c r="AI5610" s="70"/>
      <c r="AJ5610">
        <v>0</v>
      </c>
      <c r="AL5610" s="70"/>
      <c r="BM5610" s="135">
        <v>0</v>
      </c>
      <c r="BN5610" s="136">
        <v>0</v>
      </c>
      <c r="BO5610" s="101"/>
      <c r="BR5610" s="109" t="str">
        <f t="shared" si="87"/>
        <v>SH-25-5599</v>
      </c>
      <c r="BS5610" s="109" t="s">
        <v>372</v>
      </c>
      <c r="BT5610" t="str">
        <f>Tabella2[[#This Row],[OUTCOME]]</f>
        <v>DCO</v>
      </c>
      <c r="BU5610" t="s">
        <v>11586</v>
      </c>
    </row>
    <row r="5611" spans="1:73" hidden="1">
      <c r="A5611" s="103" t="s">
        <v>11587</v>
      </c>
      <c r="B5611" s="102">
        <v>45932</v>
      </c>
      <c r="C5611" s="104">
        <f>_xlfn.ISOWEEKNUM(Tabella2[[#This Row],[Date]])</f>
        <v>40</v>
      </c>
      <c r="D5611" s="104" t="s">
        <v>6621</v>
      </c>
      <c r="E5611" s="104" t="s">
        <v>284</v>
      </c>
      <c r="F5611" s="104">
        <v>82</v>
      </c>
      <c r="G5611" s="104" t="s">
        <v>257</v>
      </c>
      <c r="H5611" s="105">
        <v>32</v>
      </c>
      <c r="I5611" s="104"/>
      <c r="J5611" s="104" t="s">
        <v>258</v>
      </c>
      <c r="K5611" s="104" t="s">
        <v>81</v>
      </c>
      <c r="L5611" s="104" t="s">
        <v>259</v>
      </c>
      <c r="M5611" s="104" t="s">
        <v>328</v>
      </c>
      <c r="N5611" s="104"/>
      <c r="O5611" s="106"/>
      <c r="P5611" s="111" t="s">
        <v>3689</v>
      </c>
      <c r="Q5611" s="153" t="s">
        <v>4095</v>
      </c>
      <c r="R5611" s="153" t="s">
        <v>330</v>
      </c>
      <c r="S5611" s="153">
        <v>4.1666666666666657E-2</v>
      </c>
      <c r="T5611" s="153">
        <v>0.31597222222222221</v>
      </c>
      <c r="U5611" s="153">
        <v>0.3576388888888889</v>
      </c>
      <c r="V5611" s="153">
        <f>IF(ISBLANK(T5611),"",Tabella2[[#This Row],[ACT STOP]]-Tabella2[[#This Row],[ACT START]])</f>
        <v>4.1666666666666685E-2</v>
      </c>
      <c r="W5611" s="104" t="s">
        <v>92</v>
      </c>
      <c r="X5611" s="104" t="s">
        <v>91</v>
      </c>
      <c r="Y5611" s="110"/>
      <c r="Z5611" s="106"/>
      <c r="AA5611" s="104"/>
      <c r="AB5611" s="107"/>
      <c r="AC5611" s="72">
        <v>0</v>
      </c>
      <c r="AH5611" s="70"/>
      <c r="AI5611" s="70"/>
      <c r="AJ5611">
        <v>0</v>
      </c>
      <c r="AL5611" s="70"/>
      <c r="BM5611" s="135">
        <v>0</v>
      </c>
      <c r="BN5611" s="136">
        <v>0</v>
      </c>
      <c r="BO5611" s="101"/>
      <c r="BR5611" s="109" t="str">
        <f t="shared" si="87"/>
        <v>SH-25-5600</v>
      </c>
      <c r="BS5611" s="109" t="s">
        <v>356</v>
      </c>
      <c r="BT5611" t="str">
        <f>Tabella2[[#This Row],[OUTCOME]]</f>
        <v>DCO</v>
      </c>
      <c r="BU5611" t="s">
        <v>11588</v>
      </c>
    </row>
    <row r="5612" spans="1:73" hidden="1">
      <c r="A5612" s="103" t="s">
        <v>11589</v>
      </c>
      <c r="B5612" s="102">
        <v>45932</v>
      </c>
      <c r="C5612" s="104">
        <f>_xlfn.ISOWEEKNUM(Tabella2[[#This Row],[Date]])</f>
        <v>40</v>
      </c>
      <c r="D5612" s="104" t="s">
        <v>195</v>
      </c>
      <c r="E5612" s="104"/>
      <c r="F5612" s="104"/>
      <c r="G5612" s="104" t="s">
        <v>284</v>
      </c>
      <c r="H5612" s="105">
        <v>4</v>
      </c>
      <c r="I5612" s="104"/>
      <c r="J5612" s="104" t="s">
        <v>258</v>
      </c>
      <c r="K5612" s="104" t="s">
        <v>75</v>
      </c>
      <c r="L5612" s="104" t="s">
        <v>299</v>
      </c>
      <c r="M5612" s="104" t="s">
        <v>276</v>
      </c>
      <c r="N5612" s="104"/>
      <c r="O5612" s="106" t="str">
        <f>A5613</f>
        <v>18018</v>
      </c>
      <c r="P5612" s="111" t="s">
        <v>11590</v>
      </c>
      <c r="Q5612" s="153">
        <v>0.32291666666666669</v>
      </c>
      <c r="R5612" s="153">
        <v>0.36458333333333331</v>
      </c>
      <c r="S5612" s="153">
        <v>4.1666666666666657E-2</v>
      </c>
      <c r="T5612" s="153">
        <v>0.32291666666666669</v>
      </c>
      <c r="U5612" s="153">
        <v>0.36944444444444452</v>
      </c>
      <c r="V5612" s="153">
        <f>IF(ISBLANK(T5612),"",Tabella2[[#This Row],[ACT STOP]]-Tabella2[[#This Row],[ACT START]])</f>
        <v>4.6527777777777835E-2</v>
      </c>
      <c r="W5612" s="104" t="s">
        <v>92</v>
      </c>
      <c r="X5612" s="104" t="s">
        <v>91</v>
      </c>
      <c r="Y5612" s="110"/>
      <c r="Z5612" s="106"/>
      <c r="AA5612" s="104"/>
      <c r="AB5612" s="107"/>
      <c r="AC5612" s="72">
        <v>0</v>
      </c>
      <c r="AH5612" s="70"/>
      <c r="AI5612" s="70"/>
      <c r="AJ5612">
        <v>0</v>
      </c>
      <c r="AL5612" s="70"/>
      <c r="BM5612" s="135">
        <v>0</v>
      </c>
      <c r="BN5612" s="136">
        <v>0</v>
      </c>
      <c r="BO5612" s="101"/>
      <c r="BR5612" s="109" t="str">
        <f t="shared" si="87"/>
        <v>SH-25-5601</v>
      </c>
      <c r="BS5612" s="109" t="s">
        <v>10252</v>
      </c>
      <c r="BT5612" t="str">
        <f>Tabella2[[#This Row],[OUTCOME]]</f>
        <v>DCO</v>
      </c>
      <c r="BU5612" t="s">
        <v>11591</v>
      </c>
    </row>
    <row r="5613" spans="1:73" hidden="1">
      <c r="A5613" s="103" t="s">
        <v>11592</v>
      </c>
      <c r="B5613" s="102">
        <v>45932</v>
      </c>
      <c r="C5613" s="104">
        <f>_xlfn.ISOWEEKNUM(Tabella2[[#This Row],[Date]])</f>
        <v>40</v>
      </c>
      <c r="D5613" s="104" t="s">
        <v>195</v>
      </c>
      <c r="E5613" s="104"/>
      <c r="F5613" s="104"/>
      <c r="G5613" s="104" t="s">
        <v>327</v>
      </c>
      <c r="H5613" s="105">
        <v>4</v>
      </c>
      <c r="I5613" s="104"/>
      <c r="J5613" s="104" t="s">
        <v>258</v>
      </c>
      <c r="K5613" s="104" t="s">
        <v>77</v>
      </c>
      <c r="L5613" s="104" t="s">
        <v>299</v>
      </c>
      <c r="M5613" s="104" t="s">
        <v>276</v>
      </c>
      <c r="N5613" s="104"/>
      <c r="O5613" s="106" t="str">
        <f>A5612</f>
        <v>18017</v>
      </c>
      <c r="P5613" s="111" t="s">
        <v>11590</v>
      </c>
      <c r="Q5613" s="153" t="s">
        <v>4095</v>
      </c>
      <c r="R5613" s="153" t="s">
        <v>330</v>
      </c>
      <c r="S5613" s="153">
        <v>4.1666666666666657E-2</v>
      </c>
      <c r="T5613" s="153">
        <v>0.32291666666666669</v>
      </c>
      <c r="U5613" s="153">
        <v>0.36944444444444452</v>
      </c>
      <c r="V5613" s="153">
        <f>IF(ISBLANK(T5613),"",Tabella2[[#This Row],[ACT STOP]]-Tabella2[[#This Row],[ACT START]])</f>
        <v>4.6527777777777835E-2</v>
      </c>
      <c r="W5613" s="104" t="s">
        <v>92</v>
      </c>
      <c r="X5613" s="104" t="s">
        <v>91</v>
      </c>
      <c r="Y5613" s="110"/>
      <c r="Z5613" s="106"/>
      <c r="AA5613" s="104"/>
      <c r="AB5613" s="107"/>
      <c r="AC5613" s="72">
        <v>0</v>
      </c>
      <c r="AH5613" s="70"/>
      <c r="AI5613" s="70"/>
      <c r="AJ5613">
        <v>0</v>
      </c>
      <c r="AL5613" s="70"/>
      <c r="BM5613" s="135">
        <v>0</v>
      </c>
      <c r="BN5613" s="136">
        <v>0</v>
      </c>
      <c r="BO5613" s="101"/>
      <c r="BR5613" s="109" t="str">
        <f t="shared" si="87"/>
        <v>SH-25-5602</v>
      </c>
      <c r="BS5613" s="109" t="s">
        <v>2289</v>
      </c>
      <c r="BT5613" t="str">
        <f>Tabella2[[#This Row],[OUTCOME]]</f>
        <v>DCO</v>
      </c>
      <c r="BU5613" t="s">
        <v>11591</v>
      </c>
    </row>
    <row r="5614" spans="1:73" hidden="1">
      <c r="A5614" s="103" t="s">
        <v>11593</v>
      </c>
      <c r="B5614" s="102">
        <v>45932</v>
      </c>
      <c r="C5614" s="104">
        <f>_xlfn.ISOWEEKNUM(Tabella2[[#This Row],[Date]])</f>
        <v>40</v>
      </c>
      <c r="D5614" s="104" t="s">
        <v>6396</v>
      </c>
      <c r="E5614" s="104" t="s">
        <v>256</v>
      </c>
      <c r="F5614" s="104">
        <v>72</v>
      </c>
      <c r="G5614" s="104" t="s">
        <v>257</v>
      </c>
      <c r="H5614" s="105">
        <v>12</v>
      </c>
      <c r="I5614" s="104"/>
      <c r="J5614" s="104" t="s">
        <v>258</v>
      </c>
      <c r="K5614" s="104" t="s">
        <v>79</v>
      </c>
      <c r="L5614" s="104" t="s">
        <v>299</v>
      </c>
      <c r="M5614" s="104" t="s">
        <v>328</v>
      </c>
      <c r="N5614" s="104"/>
      <c r="O5614" s="106" t="str">
        <f>A5615</f>
        <v>18020</v>
      </c>
      <c r="P5614" s="111" t="s">
        <v>449</v>
      </c>
      <c r="Q5614" s="153" t="s">
        <v>401</v>
      </c>
      <c r="R5614" s="153" t="s">
        <v>336</v>
      </c>
      <c r="S5614" s="153">
        <v>4.1666666666666657E-2</v>
      </c>
      <c r="T5614" s="153">
        <v>0.37847222222222221</v>
      </c>
      <c r="U5614" s="153">
        <v>0.4201388888888889</v>
      </c>
      <c r="V5614" s="153">
        <f>IF(ISBLANK(T5614),"",Tabella2[[#This Row],[ACT STOP]]-Tabella2[[#This Row],[ACT START]])</f>
        <v>4.1666666666666685E-2</v>
      </c>
      <c r="W5614" s="104" t="s">
        <v>92</v>
      </c>
      <c r="X5614" s="104" t="s">
        <v>91</v>
      </c>
      <c r="Y5614" s="110"/>
      <c r="Z5614" s="106"/>
      <c r="AA5614" s="104"/>
      <c r="AB5614" s="107"/>
      <c r="AC5614" s="72">
        <v>0</v>
      </c>
      <c r="AH5614" s="70"/>
      <c r="AI5614" s="70"/>
      <c r="AJ5614">
        <v>0</v>
      </c>
      <c r="AL5614" s="70"/>
      <c r="BM5614" s="135">
        <v>0</v>
      </c>
      <c r="BN5614" s="136">
        <v>0</v>
      </c>
      <c r="BO5614" s="101"/>
      <c r="BR5614" s="109" t="str">
        <f t="shared" si="87"/>
        <v>SH-25-5603</v>
      </c>
      <c r="BS5614" s="109" t="s">
        <v>266</v>
      </c>
      <c r="BT5614" t="str">
        <f>Tabella2[[#This Row],[OUTCOME]]</f>
        <v>DCO</v>
      </c>
      <c r="BU5614" t="s">
        <v>11594</v>
      </c>
    </row>
    <row r="5615" spans="1:73" hidden="1">
      <c r="A5615" s="103" t="s">
        <v>11595</v>
      </c>
      <c r="B5615" s="102">
        <v>45932</v>
      </c>
      <c r="C5615" s="104">
        <f>_xlfn.ISOWEEKNUM(Tabella2[[#This Row],[Date]])</f>
        <v>40</v>
      </c>
      <c r="D5615" s="104" t="s">
        <v>195</v>
      </c>
      <c r="E5615" s="104" t="s">
        <v>298</v>
      </c>
      <c r="F5615" s="104"/>
      <c r="G5615" s="104" t="s">
        <v>284</v>
      </c>
      <c r="H5615" s="105">
        <v>9</v>
      </c>
      <c r="I5615" s="104"/>
      <c r="J5615" s="104" t="s">
        <v>258</v>
      </c>
      <c r="K5615" s="104" t="s">
        <v>78</v>
      </c>
      <c r="L5615" s="104" t="s">
        <v>299</v>
      </c>
      <c r="M5615" s="104" t="s">
        <v>328</v>
      </c>
      <c r="N5615" s="104"/>
      <c r="O5615" s="106" t="str">
        <f>A5614</f>
        <v>18019</v>
      </c>
      <c r="P5615" s="111" t="s">
        <v>300</v>
      </c>
      <c r="Q5615" s="153" t="s">
        <v>401</v>
      </c>
      <c r="R5615" s="153" t="s">
        <v>336</v>
      </c>
      <c r="S5615" s="153">
        <v>4.1666666666666657E-2</v>
      </c>
      <c r="T5615" s="153">
        <v>0.37847222222222221</v>
      </c>
      <c r="U5615" s="153">
        <v>0.4201388888888889</v>
      </c>
      <c r="V5615" s="153">
        <f>IF(ISBLANK(T5615),"",Tabella2[[#This Row],[ACT STOP]]-Tabella2[[#This Row],[ACT START]])</f>
        <v>4.1666666666666685E-2</v>
      </c>
      <c r="W5615" s="104" t="s">
        <v>122</v>
      </c>
      <c r="X5615" s="104" t="s">
        <v>91</v>
      </c>
      <c r="Y5615" s="110"/>
      <c r="Z5615" s="106"/>
      <c r="AA5615" s="104"/>
      <c r="AB5615" s="107"/>
      <c r="AC5615" s="72">
        <v>0</v>
      </c>
      <c r="AH5615" s="70"/>
      <c r="AI5615" s="70"/>
      <c r="AJ5615">
        <v>0</v>
      </c>
      <c r="AL5615" s="70"/>
      <c r="BM5615" s="135">
        <v>0</v>
      </c>
      <c r="BN5615" s="136">
        <v>0</v>
      </c>
      <c r="BO5615" s="101"/>
      <c r="BR5615" s="109" t="str">
        <f t="shared" si="87"/>
        <v>SH-25-5604</v>
      </c>
      <c r="BS5615" s="109" t="s">
        <v>339</v>
      </c>
      <c r="BT5615" t="str">
        <f>Tabella2[[#This Row],[OUTCOME]]</f>
        <v>SDC</v>
      </c>
      <c r="BU5615" t="s">
        <v>302</v>
      </c>
    </row>
    <row r="5616" spans="1:73" hidden="1">
      <c r="A5616" s="103" t="s">
        <v>11596</v>
      </c>
      <c r="B5616" s="102">
        <v>45932</v>
      </c>
      <c r="C5616" s="104">
        <f>_xlfn.ISOWEEKNUM(Tabella2[[#This Row],[Date]])</f>
        <v>40</v>
      </c>
      <c r="D5616" s="104" t="s">
        <v>6396</v>
      </c>
      <c r="E5616" s="104" t="s">
        <v>256</v>
      </c>
      <c r="F5616" s="104">
        <v>75</v>
      </c>
      <c r="G5616" s="104" t="s">
        <v>257</v>
      </c>
      <c r="H5616" s="105">
        <v>2</v>
      </c>
      <c r="I5616" s="104"/>
      <c r="J5616" s="104" t="s">
        <v>258</v>
      </c>
      <c r="K5616" s="104" t="s">
        <v>83</v>
      </c>
      <c r="L5616" s="104" t="s">
        <v>299</v>
      </c>
      <c r="M5616" s="104" t="s">
        <v>328</v>
      </c>
      <c r="N5616" s="104"/>
      <c r="O5616" s="106" t="str">
        <f>A5617</f>
        <v>18022</v>
      </c>
      <c r="P5616" s="111" t="s">
        <v>3382</v>
      </c>
      <c r="Q5616" s="153" t="s">
        <v>401</v>
      </c>
      <c r="R5616" s="153" t="s">
        <v>336</v>
      </c>
      <c r="S5616" s="153">
        <v>4.1666666666666657E-2</v>
      </c>
      <c r="T5616" s="153">
        <v>0.37847222222222221</v>
      </c>
      <c r="U5616" s="153">
        <v>0.4201388888888889</v>
      </c>
      <c r="V5616" s="153">
        <f>IF(ISBLANK(T5616),"",Tabella2[[#This Row],[ACT STOP]]-Tabella2[[#This Row],[ACT START]])</f>
        <v>4.1666666666666685E-2</v>
      </c>
      <c r="W5616" s="104" t="s">
        <v>92</v>
      </c>
      <c r="X5616" s="104" t="s">
        <v>91</v>
      </c>
      <c r="Y5616" s="110"/>
      <c r="Z5616" s="106"/>
      <c r="AA5616" s="104"/>
      <c r="AB5616" s="107"/>
      <c r="AC5616" s="72">
        <v>0</v>
      </c>
      <c r="AH5616" s="70"/>
      <c r="AI5616" s="70"/>
      <c r="AJ5616">
        <v>0</v>
      </c>
      <c r="AL5616" s="70"/>
      <c r="BM5616" s="135">
        <v>0</v>
      </c>
      <c r="BN5616" s="136">
        <v>0</v>
      </c>
      <c r="BO5616" s="101"/>
      <c r="BR5616" s="109" t="str">
        <f t="shared" si="87"/>
        <v>SH-25-5605</v>
      </c>
      <c r="BS5616" s="109" t="s">
        <v>368</v>
      </c>
      <c r="BT5616" t="str">
        <f>Tabella2[[#This Row],[OUTCOME]]</f>
        <v>DCO</v>
      </c>
      <c r="BU5616" t="s">
        <v>11597</v>
      </c>
    </row>
    <row r="5617" spans="1:73" hidden="1">
      <c r="A5617" s="103" t="s">
        <v>11598</v>
      </c>
      <c r="B5617" s="102">
        <v>45932</v>
      </c>
      <c r="C5617" s="104">
        <f>_xlfn.ISOWEEKNUM(Tabella2[[#This Row],[Date]])</f>
        <v>40</v>
      </c>
      <c r="D5617" s="104" t="s">
        <v>763</v>
      </c>
      <c r="E5617" s="104" t="s">
        <v>256</v>
      </c>
      <c r="F5617" s="104">
        <v>65</v>
      </c>
      <c r="G5617" s="104" t="s">
        <v>284</v>
      </c>
      <c r="H5617" s="105">
        <v>23</v>
      </c>
      <c r="I5617" s="104"/>
      <c r="J5617" s="104" t="s">
        <v>258</v>
      </c>
      <c r="K5617" s="104" t="s">
        <v>80</v>
      </c>
      <c r="L5617" s="104" t="s">
        <v>299</v>
      </c>
      <c r="M5617" s="104" t="s">
        <v>328</v>
      </c>
      <c r="N5617" s="104"/>
      <c r="O5617" s="106" t="str">
        <f>A5616</f>
        <v>18021</v>
      </c>
      <c r="P5617" s="111" t="s">
        <v>3403</v>
      </c>
      <c r="Q5617" s="153" t="s">
        <v>401</v>
      </c>
      <c r="R5617" s="153" t="s">
        <v>336</v>
      </c>
      <c r="S5617" s="153">
        <v>4.1666666666666657E-2</v>
      </c>
      <c r="T5617" s="153">
        <v>0.37847222222222221</v>
      </c>
      <c r="U5617" s="153">
        <v>0.4201388888888889</v>
      </c>
      <c r="V5617" s="153">
        <f>IF(ISBLANK(T5617),"",Tabella2[[#This Row],[ACT STOP]]-Tabella2[[#This Row],[ACT START]])</f>
        <v>4.1666666666666685E-2</v>
      </c>
      <c r="W5617" s="104" t="s">
        <v>92</v>
      </c>
      <c r="X5617" s="104" t="s">
        <v>91</v>
      </c>
      <c r="Y5617" s="110"/>
      <c r="Z5617" s="106"/>
      <c r="AA5617" s="104"/>
      <c r="AB5617" s="107"/>
      <c r="AC5617" s="72">
        <v>0</v>
      </c>
      <c r="AH5617" s="70"/>
      <c r="AI5617" s="70"/>
      <c r="AJ5617">
        <v>0</v>
      </c>
      <c r="AL5617" s="70"/>
      <c r="BM5617" s="135">
        <v>0</v>
      </c>
      <c r="BN5617" s="136">
        <v>0</v>
      </c>
      <c r="BO5617" s="101"/>
      <c r="BR5617" s="109" t="str">
        <f t="shared" si="87"/>
        <v>SH-25-5606</v>
      </c>
      <c r="BS5617" s="109" t="s">
        <v>358</v>
      </c>
      <c r="BT5617" t="str">
        <f>Tabella2[[#This Row],[OUTCOME]]</f>
        <v>DCO</v>
      </c>
      <c r="BU5617" t="s">
        <v>11599</v>
      </c>
    </row>
    <row r="5618" spans="1:73" hidden="1">
      <c r="A5618" s="103" t="s">
        <v>11600</v>
      </c>
      <c r="B5618" s="102">
        <v>45932</v>
      </c>
      <c r="C5618" s="104">
        <f>_xlfn.ISOWEEKNUM(Tabella2[[#This Row],[Date]])</f>
        <v>40</v>
      </c>
      <c r="D5618" s="104" t="s">
        <v>6766</v>
      </c>
      <c r="E5618" s="104" t="s">
        <v>284</v>
      </c>
      <c r="F5618" s="104">
        <v>77</v>
      </c>
      <c r="G5618" s="104" t="s">
        <v>257</v>
      </c>
      <c r="H5618" s="105">
        <v>10</v>
      </c>
      <c r="I5618" s="104"/>
      <c r="J5618" s="104" t="s">
        <v>258</v>
      </c>
      <c r="K5618" s="104" t="s">
        <v>75</v>
      </c>
      <c r="L5618" s="104" t="s">
        <v>299</v>
      </c>
      <c r="M5618" s="104" t="s">
        <v>516</v>
      </c>
      <c r="N5618" s="104"/>
      <c r="O5618" s="106" t="str">
        <f>A5619</f>
        <v>18024</v>
      </c>
      <c r="P5618" s="111" t="s">
        <v>1986</v>
      </c>
      <c r="Q5618" s="153" t="s">
        <v>401</v>
      </c>
      <c r="R5618" s="153" t="s">
        <v>336</v>
      </c>
      <c r="S5618" s="153">
        <v>4.1666666666666657E-2</v>
      </c>
      <c r="T5618" s="153">
        <v>0.37847222222222221</v>
      </c>
      <c r="U5618" s="153">
        <v>0.4201388888888889</v>
      </c>
      <c r="V5618" s="153">
        <f>IF(ISBLANK(T5618),"",Tabella2[[#This Row],[ACT STOP]]-Tabella2[[#This Row],[ACT START]])</f>
        <v>4.1666666666666685E-2</v>
      </c>
      <c r="W5618" s="104" t="s">
        <v>92</v>
      </c>
      <c r="X5618" s="104" t="s">
        <v>91</v>
      </c>
      <c r="Y5618" s="110"/>
      <c r="Z5618" s="106"/>
      <c r="AA5618" s="104"/>
      <c r="AB5618" s="107"/>
      <c r="AC5618" s="72">
        <v>0</v>
      </c>
      <c r="AH5618" s="70"/>
      <c r="AI5618" s="70"/>
      <c r="AJ5618">
        <v>0</v>
      </c>
      <c r="AL5618" s="70"/>
      <c r="BM5618" s="135">
        <v>0</v>
      </c>
      <c r="BN5618" s="136">
        <v>0</v>
      </c>
      <c r="BO5618" s="101"/>
      <c r="BR5618" s="109" t="str">
        <f t="shared" si="87"/>
        <v>SH-25-5607</v>
      </c>
      <c r="BS5618" s="109" t="s">
        <v>552</v>
      </c>
      <c r="BT5618" t="str">
        <f>Tabella2[[#This Row],[OUTCOME]]</f>
        <v>DCO</v>
      </c>
      <c r="BU5618" t="s">
        <v>11601</v>
      </c>
    </row>
    <row r="5619" spans="1:73" hidden="1">
      <c r="A5619" s="103" t="s">
        <v>11602</v>
      </c>
      <c r="B5619" s="102">
        <v>45932</v>
      </c>
      <c r="C5619" s="104">
        <f>_xlfn.ISOWEEKNUM(Tabella2[[#This Row],[Date]])</f>
        <v>40</v>
      </c>
      <c r="D5619" s="104" t="s">
        <v>6766</v>
      </c>
      <c r="E5619" s="104" t="s">
        <v>284</v>
      </c>
      <c r="F5619" s="104">
        <v>79</v>
      </c>
      <c r="G5619" s="104" t="s">
        <v>257</v>
      </c>
      <c r="H5619" s="105">
        <v>5</v>
      </c>
      <c r="I5619" s="104"/>
      <c r="J5619" s="104" t="s">
        <v>258</v>
      </c>
      <c r="K5619" s="104" t="s">
        <v>77</v>
      </c>
      <c r="L5619" s="104" t="s">
        <v>299</v>
      </c>
      <c r="M5619" s="104" t="s">
        <v>516</v>
      </c>
      <c r="N5619" s="104"/>
      <c r="O5619" s="106" t="str">
        <f>A5618</f>
        <v>18023</v>
      </c>
      <c r="P5619" s="111" t="s">
        <v>1986</v>
      </c>
      <c r="Q5619" s="153" t="s">
        <v>401</v>
      </c>
      <c r="R5619" s="153" t="s">
        <v>336</v>
      </c>
      <c r="S5619" s="153">
        <v>4.1666666666666657E-2</v>
      </c>
      <c r="T5619" s="153">
        <v>0.37847222222222221</v>
      </c>
      <c r="U5619" s="153">
        <v>0.4201388888888889</v>
      </c>
      <c r="V5619" s="153">
        <f>IF(ISBLANK(T5619),"",Tabella2[[#This Row],[ACT STOP]]-Tabella2[[#This Row],[ACT START]])</f>
        <v>4.1666666666666685E-2</v>
      </c>
      <c r="W5619" s="104" t="s">
        <v>92</v>
      </c>
      <c r="X5619" s="104" t="s">
        <v>91</v>
      </c>
      <c r="Y5619" s="110"/>
      <c r="Z5619" s="106"/>
      <c r="AA5619" s="104"/>
      <c r="AB5619" s="107"/>
      <c r="AC5619" s="72">
        <v>0</v>
      </c>
      <c r="AH5619" s="70"/>
      <c r="AI5619" s="70"/>
      <c r="AJ5619">
        <v>0</v>
      </c>
      <c r="AL5619" s="70"/>
      <c r="BM5619" s="135">
        <v>0</v>
      </c>
      <c r="BN5619" s="136">
        <v>0</v>
      </c>
      <c r="BO5619" s="101"/>
      <c r="BR5619" s="109" t="str">
        <f t="shared" si="87"/>
        <v>SH-25-5608</v>
      </c>
      <c r="BS5619" s="109" t="s">
        <v>416</v>
      </c>
      <c r="BT5619" t="str">
        <f>Tabella2[[#This Row],[OUTCOME]]</f>
        <v>DCO</v>
      </c>
      <c r="BU5619" t="s">
        <v>11603</v>
      </c>
    </row>
    <row r="5620" spans="1:73" hidden="1">
      <c r="A5620" s="103" t="s">
        <v>11604</v>
      </c>
      <c r="B5620" s="102">
        <v>45932</v>
      </c>
      <c r="C5620" s="104">
        <f>_xlfn.ISOWEEKNUM(Tabella2[[#This Row],[Date]])</f>
        <v>40</v>
      </c>
      <c r="D5620" s="104" t="s">
        <v>751</v>
      </c>
      <c r="E5620" s="104" t="s">
        <v>256</v>
      </c>
      <c r="F5620" s="104">
        <v>76</v>
      </c>
      <c r="G5620" s="104" t="s">
        <v>257</v>
      </c>
      <c r="H5620" s="105">
        <v>13</v>
      </c>
      <c r="I5620" s="104" t="s">
        <v>258</v>
      </c>
      <c r="J5620" s="104"/>
      <c r="K5620" s="104" t="s">
        <v>79</v>
      </c>
      <c r="L5620" s="104" t="s">
        <v>299</v>
      </c>
      <c r="M5620" s="104" t="s">
        <v>361</v>
      </c>
      <c r="N5620" s="104"/>
      <c r="O5620" s="106" t="str">
        <f>A5621</f>
        <v>18026</v>
      </c>
      <c r="P5620" s="111" t="s">
        <v>2616</v>
      </c>
      <c r="Q5620" s="153" t="s">
        <v>2338</v>
      </c>
      <c r="R5620" s="153" t="s">
        <v>349</v>
      </c>
      <c r="S5620" s="153">
        <v>4.1666666666666657E-2</v>
      </c>
      <c r="T5620" s="153">
        <v>0.44097222222222221</v>
      </c>
      <c r="U5620" s="153">
        <v>0.4826388888888889</v>
      </c>
      <c r="V5620" s="153">
        <f>IF(ISBLANK(T5620),"",Tabella2[[#This Row],[ACT STOP]]-Tabella2[[#This Row],[ACT START]])</f>
        <v>4.1666666666666685E-2</v>
      </c>
      <c r="W5620" s="104" t="s">
        <v>92</v>
      </c>
      <c r="X5620" s="104" t="s">
        <v>91</v>
      </c>
      <c r="Y5620" s="110"/>
      <c r="Z5620" s="106"/>
      <c r="AA5620" s="104"/>
      <c r="AB5620" s="107"/>
      <c r="AC5620" s="72">
        <v>0</v>
      </c>
      <c r="AH5620" s="70"/>
      <c r="AI5620" s="70"/>
      <c r="AJ5620">
        <v>0</v>
      </c>
      <c r="AL5620" s="70"/>
      <c r="BM5620" s="135">
        <v>0</v>
      </c>
      <c r="BN5620" s="136">
        <v>0</v>
      </c>
      <c r="BO5620" s="101"/>
      <c r="BR5620" s="109" t="str">
        <f t="shared" si="87"/>
        <v>SH-25-5609</v>
      </c>
      <c r="BS5620" s="109" t="s">
        <v>427</v>
      </c>
      <c r="BT5620" t="str">
        <f>Tabella2[[#This Row],[OUTCOME]]</f>
        <v>DCO</v>
      </c>
      <c r="BU5620" t="s">
        <v>11605</v>
      </c>
    </row>
    <row r="5621" spans="1:73" hidden="1">
      <c r="A5621" s="103" t="s">
        <v>11606</v>
      </c>
      <c r="B5621" s="102">
        <v>45932</v>
      </c>
      <c r="C5621" s="104">
        <f>_xlfn.ISOWEEKNUM(Tabella2[[#This Row],[Date]])</f>
        <v>40</v>
      </c>
      <c r="D5621" s="104" t="s">
        <v>195</v>
      </c>
      <c r="E5621" s="104" t="s">
        <v>298</v>
      </c>
      <c r="F5621" s="104"/>
      <c r="G5621" s="104" t="s">
        <v>257</v>
      </c>
      <c r="H5621" s="105">
        <v>9</v>
      </c>
      <c r="I5621" s="104"/>
      <c r="J5621" s="104" t="s">
        <v>258</v>
      </c>
      <c r="K5621" s="104" t="s">
        <v>78</v>
      </c>
      <c r="L5621" s="104" t="s">
        <v>299</v>
      </c>
      <c r="M5621" s="104" t="s">
        <v>361</v>
      </c>
      <c r="N5621" s="104"/>
      <c r="O5621" s="106" t="str">
        <f>A5620</f>
        <v>18025</v>
      </c>
      <c r="P5621" s="111" t="s">
        <v>300</v>
      </c>
      <c r="Q5621" s="153" t="s">
        <v>2338</v>
      </c>
      <c r="R5621" s="153" t="s">
        <v>349</v>
      </c>
      <c r="S5621" s="153">
        <v>4.1666666666666657E-2</v>
      </c>
      <c r="T5621" s="153">
        <v>0.44097222222222221</v>
      </c>
      <c r="U5621" s="153">
        <v>0.4826388888888889</v>
      </c>
      <c r="V5621" s="153">
        <f>IF(ISBLANK(T5621),"",Tabella2[[#This Row],[ACT STOP]]-Tabella2[[#This Row],[ACT START]])</f>
        <v>4.1666666666666685E-2</v>
      </c>
      <c r="W5621" s="104" t="s">
        <v>122</v>
      </c>
      <c r="X5621" s="104" t="s">
        <v>91</v>
      </c>
      <c r="Y5621" s="110"/>
      <c r="Z5621" s="106"/>
      <c r="AA5621" s="104"/>
      <c r="AB5621" s="107"/>
      <c r="AC5621" s="72">
        <v>0</v>
      </c>
      <c r="AH5621" s="70"/>
      <c r="AI5621" s="70"/>
      <c r="AJ5621">
        <v>0</v>
      </c>
      <c r="AL5621" s="70"/>
      <c r="BM5621" s="135">
        <v>0</v>
      </c>
      <c r="BN5621" s="136">
        <v>0</v>
      </c>
      <c r="BO5621" s="101"/>
      <c r="BR5621" s="109" t="str">
        <f t="shared" si="87"/>
        <v>SH-25-5610</v>
      </c>
      <c r="BS5621" s="109" t="s">
        <v>318</v>
      </c>
      <c r="BT5621" t="str">
        <f>Tabella2[[#This Row],[OUTCOME]]</f>
        <v>SDC</v>
      </c>
      <c r="BU5621" t="s">
        <v>302</v>
      </c>
    </row>
    <row r="5622" spans="1:73" hidden="1">
      <c r="A5622" s="103" t="s">
        <v>11607</v>
      </c>
      <c r="B5622" s="102">
        <v>45932</v>
      </c>
      <c r="C5622" s="104">
        <f>_xlfn.ISOWEEKNUM(Tabella2[[#This Row],[Date]])</f>
        <v>40</v>
      </c>
      <c r="D5622" s="104" t="s">
        <v>13714</v>
      </c>
      <c r="E5622" s="104" t="s">
        <v>284</v>
      </c>
      <c r="F5622" s="104">
        <v>48</v>
      </c>
      <c r="G5622" s="104" t="s">
        <v>257</v>
      </c>
      <c r="H5622" s="105">
        <v>17</v>
      </c>
      <c r="I5622" s="104"/>
      <c r="J5622" s="104" t="s">
        <v>258</v>
      </c>
      <c r="K5622" s="104" t="s">
        <v>83</v>
      </c>
      <c r="L5622" s="104" t="s">
        <v>299</v>
      </c>
      <c r="M5622" s="104" t="s">
        <v>386</v>
      </c>
      <c r="N5622" s="104"/>
      <c r="O5622" s="106" t="str">
        <f>A5623</f>
        <v>18028</v>
      </c>
      <c r="P5622" s="111" t="s">
        <v>5205</v>
      </c>
      <c r="Q5622" s="153" t="s">
        <v>2338</v>
      </c>
      <c r="R5622" s="153" t="s">
        <v>349</v>
      </c>
      <c r="S5622" s="153">
        <v>4.1666666666666657E-2</v>
      </c>
      <c r="T5622" s="153">
        <v>0.44097222222222221</v>
      </c>
      <c r="U5622" s="153">
        <v>0.4826388888888889</v>
      </c>
      <c r="V5622" s="153">
        <f>IF(ISBLANK(T5622),"",Tabella2[[#This Row],[ACT STOP]]-Tabella2[[#This Row],[ACT START]])</f>
        <v>4.1666666666666685E-2</v>
      </c>
      <c r="W5622" s="104" t="s">
        <v>92</v>
      </c>
      <c r="X5622" s="104" t="s">
        <v>91</v>
      </c>
      <c r="Y5622" s="110"/>
      <c r="Z5622" s="106"/>
      <c r="AA5622" s="104"/>
      <c r="AB5622" s="107"/>
      <c r="AC5622" s="72">
        <v>0</v>
      </c>
      <c r="AH5622" s="70"/>
      <c r="AI5622" s="70"/>
      <c r="AJ5622">
        <v>0</v>
      </c>
      <c r="AL5622" s="70"/>
      <c r="BM5622" s="135">
        <v>0</v>
      </c>
      <c r="BN5622" s="136">
        <v>0</v>
      </c>
      <c r="BO5622" s="101"/>
      <c r="BR5622" s="109" t="str">
        <f t="shared" si="87"/>
        <v>SH-25-5611</v>
      </c>
      <c r="BS5622" s="109" t="s">
        <v>393</v>
      </c>
      <c r="BT5622" t="str">
        <f>Tabella2[[#This Row],[OUTCOME]]</f>
        <v>DCO</v>
      </c>
      <c r="BU5622" t="s">
        <v>11608</v>
      </c>
    </row>
    <row r="5623" spans="1:73" hidden="1">
      <c r="A5623" s="103" t="s">
        <v>11609</v>
      </c>
      <c r="B5623" s="102">
        <v>45932</v>
      </c>
      <c r="C5623" s="104">
        <f>_xlfn.ISOWEEKNUM(Tabella2[[#This Row],[Date]])</f>
        <v>40</v>
      </c>
      <c r="D5623" s="104" t="s">
        <v>471</v>
      </c>
      <c r="E5623" s="104" t="s">
        <v>327</v>
      </c>
      <c r="F5623" s="104">
        <v>34</v>
      </c>
      <c r="G5623" s="104" t="s">
        <v>284</v>
      </c>
      <c r="H5623" s="105">
        <v>22</v>
      </c>
      <c r="I5623" s="104" t="s">
        <v>258</v>
      </c>
      <c r="J5623" s="104"/>
      <c r="K5623" s="104" t="s">
        <v>80</v>
      </c>
      <c r="L5623" s="104" t="s">
        <v>299</v>
      </c>
      <c r="M5623" s="104" t="s">
        <v>386</v>
      </c>
      <c r="N5623" s="104"/>
      <c r="O5623" s="106" t="str">
        <f>A5622</f>
        <v>18027</v>
      </c>
      <c r="P5623" s="111" t="s">
        <v>5205</v>
      </c>
      <c r="Q5623" s="153" t="s">
        <v>2338</v>
      </c>
      <c r="R5623" s="153" t="s">
        <v>349</v>
      </c>
      <c r="S5623" s="153">
        <v>4.1666666666666657E-2</v>
      </c>
      <c r="T5623" s="153">
        <v>0.44097222222222221</v>
      </c>
      <c r="U5623" s="153">
        <v>0.4826388888888889</v>
      </c>
      <c r="V5623" s="153">
        <f>IF(ISBLANK(T5623),"",Tabella2[[#This Row],[ACT STOP]]-Tabella2[[#This Row],[ACT START]])</f>
        <v>4.1666666666666685E-2</v>
      </c>
      <c r="W5623" s="104" t="s">
        <v>122</v>
      </c>
      <c r="X5623" s="104" t="s">
        <v>91</v>
      </c>
      <c r="Y5623" s="110"/>
      <c r="Z5623" s="106"/>
      <c r="AA5623" s="104"/>
      <c r="AB5623" s="107"/>
      <c r="AC5623" s="72">
        <v>0</v>
      </c>
      <c r="AH5623" s="70"/>
      <c r="AI5623" s="70"/>
      <c r="AJ5623">
        <v>0</v>
      </c>
      <c r="AL5623" s="70"/>
      <c r="BM5623" s="135">
        <v>0</v>
      </c>
      <c r="BN5623" s="136">
        <v>0</v>
      </c>
      <c r="BO5623" s="101"/>
      <c r="BR5623" s="109" t="str">
        <f t="shared" si="87"/>
        <v>SH-25-5612</v>
      </c>
      <c r="BS5623" s="109" t="s">
        <v>295</v>
      </c>
      <c r="BT5623" t="str">
        <f>Tabella2[[#This Row],[OUTCOME]]</f>
        <v>SDC</v>
      </c>
      <c r="BU5623" t="s">
        <v>11610</v>
      </c>
    </row>
    <row r="5624" spans="1:73" hidden="1">
      <c r="A5624" s="103" t="s">
        <v>11611</v>
      </c>
      <c r="B5624" s="102">
        <v>45932</v>
      </c>
      <c r="C5624" s="104">
        <f>_xlfn.ISOWEEKNUM(Tabella2[[#This Row],[Date]])</f>
        <v>40</v>
      </c>
      <c r="D5624" s="104" t="s">
        <v>9759</v>
      </c>
      <c r="E5624" s="104" t="s">
        <v>284</v>
      </c>
      <c r="F5624" s="104">
        <v>86</v>
      </c>
      <c r="G5624" s="104" t="s">
        <v>257</v>
      </c>
      <c r="H5624" s="105">
        <v>1</v>
      </c>
      <c r="I5624" s="104"/>
      <c r="J5624" s="104" t="s">
        <v>258</v>
      </c>
      <c r="K5624" s="104" t="s">
        <v>81</v>
      </c>
      <c r="L5624" s="104" t="s">
        <v>259</v>
      </c>
      <c r="M5624" s="104" t="s">
        <v>328</v>
      </c>
      <c r="N5624" s="104"/>
      <c r="O5624" s="106"/>
      <c r="P5624" s="111" t="s">
        <v>3689</v>
      </c>
      <c r="Q5624" s="153" t="s">
        <v>2338</v>
      </c>
      <c r="R5624" s="153" t="s">
        <v>349</v>
      </c>
      <c r="S5624" s="153">
        <v>4.1666666666666657E-2</v>
      </c>
      <c r="T5624" s="153">
        <v>0.44097222222222221</v>
      </c>
      <c r="U5624" s="153">
        <v>0.4826388888888889</v>
      </c>
      <c r="V5624" s="153">
        <f>IF(ISBLANK(T5624),"",Tabella2[[#This Row],[ACT STOP]]-Tabella2[[#This Row],[ACT START]])</f>
        <v>4.1666666666666685E-2</v>
      </c>
      <c r="W5624" s="104" t="s">
        <v>92</v>
      </c>
      <c r="X5624" s="104" t="s">
        <v>91</v>
      </c>
      <c r="Y5624" s="110"/>
      <c r="Z5624" s="106"/>
      <c r="AA5624" s="104"/>
      <c r="AB5624" s="107"/>
      <c r="AC5624" s="72">
        <v>0</v>
      </c>
      <c r="AH5624" s="70"/>
      <c r="AI5624" s="70"/>
      <c r="AJ5624">
        <v>0</v>
      </c>
      <c r="AL5624" s="70"/>
      <c r="BM5624" s="135">
        <f>Tabella2[[#This Row],[ACT START]]</f>
        <v>0.44097222222222221</v>
      </c>
      <c r="BN5624" s="136">
        <f>Tabella2[[#This Row],[ACT STOP]]</f>
        <v>0.4826388888888889</v>
      </c>
      <c r="BO5624" s="101"/>
      <c r="BR5624" s="109" t="str">
        <f t="shared" si="87"/>
        <v>SH-25-5613</v>
      </c>
      <c r="BS5624" s="109" t="s">
        <v>332</v>
      </c>
      <c r="BT5624" t="str">
        <f>Tabella2[[#This Row],[OUTCOME]]</f>
        <v>DCO</v>
      </c>
      <c r="BU5624" t="s">
        <v>11612</v>
      </c>
    </row>
    <row r="5625" spans="1:73" hidden="1">
      <c r="A5625" s="103" t="s">
        <v>11613</v>
      </c>
      <c r="B5625" s="102">
        <v>45932</v>
      </c>
      <c r="C5625" s="104">
        <f>_xlfn.ISOWEEKNUM(Tabella2[[#This Row],[Date]])</f>
        <v>40</v>
      </c>
      <c r="D5625" s="104" t="s">
        <v>509</v>
      </c>
      <c r="E5625" s="104" t="s">
        <v>284</v>
      </c>
      <c r="F5625" s="104">
        <v>71</v>
      </c>
      <c r="G5625" s="104" t="s">
        <v>257</v>
      </c>
      <c r="H5625" s="105">
        <v>14</v>
      </c>
      <c r="I5625" s="104"/>
      <c r="J5625" s="104" t="s">
        <v>258</v>
      </c>
      <c r="K5625" s="104" t="s">
        <v>77</v>
      </c>
      <c r="L5625" s="104" t="s">
        <v>259</v>
      </c>
      <c r="M5625" s="104" t="s">
        <v>361</v>
      </c>
      <c r="N5625" s="104"/>
      <c r="O5625" s="106"/>
      <c r="P5625" s="111" t="s">
        <v>342</v>
      </c>
      <c r="Q5625" s="153" t="s">
        <v>2338</v>
      </c>
      <c r="R5625" s="153" t="s">
        <v>349</v>
      </c>
      <c r="S5625" s="153">
        <v>4.1666666666666657E-2</v>
      </c>
      <c r="T5625" s="153">
        <v>0.44097222222222221</v>
      </c>
      <c r="U5625" s="153">
        <v>0.4826388888888889</v>
      </c>
      <c r="V5625" s="153">
        <f>IF(ISBLANK(T5625),"",Tabella2[[#This Row],[ACT STOP]]-Tabella2[[#This Row],[ACT START]])</f>
        <v>4.1666666666666685E-2</v>
      </c>
      <c r="W5625" s="104" t="s">
        <v>92</v>
      </c>
      <c r="X5625" s="104" t="s">
        <v>91</v>
      </c>
      <c r="Y5625" s="110"/>
      <c r="Z5625" s="106"/>
      <c r="AA5625" s="104"/>
      <c r="AB5625" s="107"/>
      <c r="AC5625" s="72">
        <v>0</v>
      </c>
      <c r="AH5625" s="70"/>
      <c r="AI5625" s="70"/>
      <c r="AJ5625">
        <v>0</v>
      </c>
      <c r="AL5625" s="70"/>
      <c r="BM5625" s="135">
        <f>Tabella2[[#This Row],[ACT START]]</f>
        <v>0.44097222222222221</v>
      </c>
      <c r="BN5625" s="136">
        <f>Tabella2[[#This Row],[ACT STOP]]</f>
        <v>0.4826388888888889</v>
      </c>
      <c r="BO5625" s="101"/>
      <c r="BR5625" s="109" t="str">
        <f t="shared" si="87"/>
        <v>SH-25-5614</v>
      </c>
      <c r="BS5625" s="109" t="s">
        <v>372</v>
      </c>
      <c r="BT5625" t="str">
        <f>Tabella2[[#This Row],[OUTCOME]]</f>
        <v>DCO</v>
      </c>
      <c r="BU5625" t="s">
        <v>11614</v>
      </c>
    </row>
    <row r="5626" spans="1:73" hidden="1">
      <c r="A5626" s="103" t="s">
        <v>11615</v>
      </c>
      <c r="B5626" s="102">
        <v>45932</v>
      </c>
      <c r="C5626" s="104">
        <f>_xlfn.ISOWEEKNUM(Tabella2[[#This Row],[Date]])</f>
        <v>40</v>
      </c>
      <c r="D5626" s="104" t="s">
        <v>751</v>
      </c>
      <c r="E5626" s="104" t="s">
        <v>256</v>
      </c>
      <c r="F5626" s="104">
        <v>77</v>
      </c>
      <c r="G5626" s="104" t="s">
        <v>284</v>
      </c>
      <c r="H5626" s="105">
        <v>9</v>
      </c>
      <c r="I5626" s="104" t="s">
        <v>258</v>
      </c>
      <c r="J5626" s="104"/>
      <c r="K5626" s="104" t="s">
        <v>79</v>
      </c>
      <c r="L5626" s="104" t="s">
        <v>299</v>
      </c>
      <c r="M5626" s="104" t="s">
        <v>361</v>
      </c>
      <c r="N5626" s="104"/>
      <c r="O5626" s="106" t="str">
        <f>A5627</f>
        <v>18032</v>
      </c>
      <c r="P5626" s="111" t="s">
        <v>2616</v>
      </c>
      <c r="Q5626" s="153" t="s">
        <v>2347</v>
      </c>
      <c r="R5626" s="153" t="s">
        <v>315</v>
      </c>
      <c r="S5626" s="153">
        <v>4.1666666666666657E-2</v>
      </c>
      <c r="T5626" s="153">
        <v>0.50347222222222221</v>
      </c>
      <c r="U5626" s="153">
        <v>0.54513888888888884</v>
      </c>
      <c r="V5626" s="153">
        <f>IF(ISBLANK(T5626),"",Tabella2[[#This Row],[ACT STOP]]-Tabella2[[#This Row],[ACT START]])</f>
        <v>4.166666666666663E-2</v>
      </c>
      <c r="W5626" s="104" t="s">
        <v>92</v>
      </c>
      <c r="X5626" s="104" t="s">
        <v>91</v>
      </c>
      <c r="Y5626" s="110"/>
      <c r="Z5626" s="106"/>
      <c r="AA5626" s="104"/>
      <c r="AB5626" s="107"/>
      <c r="AC5626" s="72">
        <v>0</v>
      </c>
      <c r="AH5626" s="70"/>
      <c r="AI5626" s="70"/>
      <c r="AJ5626">
        <v>0</v>
      </c>
      <c r="AL5626" s="70"/>
      <c r="BM5626" s="135">
        <f>Tabella2[[#This Row],[ACT START]]</f>
        <v>0.50347222222222221</v>
      </c>
      <c r="BN5626" s="136">
        <f>Tabella2[[#This Row],[ACT STOP]]</f>
        <v>0.54513888888888884</v>
      </c>
      <c r="BO5626" s="101"/>
      <c r="BR5626" s="109" t="str">
        <f t="shared" si="87"/>
        <v>SH-25-5615</v>
      </c>
      <c r="BS5626" s="109" t="s">
        <v>339</v>
      </c>
      <c r="BT5626" t="str">
        <f>Tabella2[[#This Row],[OUTCOME]]</f>
        <v>DCO</v>
      </c>
      <c r="BU5626" t="s">
        <v>11616</v>
      </c>
    </row>
    <row r="5627" spans="1:73" hidden="1">
      <c r="A5627" s="103" t="s">
        <v>11617</v>
      </c>
      <c r="B5627" s="102">
        <v>45932</v>
      </c>
      <c r="C5627" s="104">
        <f>_xlfn.ISOWEEKNUM(Tabella2[[#This Row],[Date]])</f>
        <v>40</v>
      </c>
      <c r="D5627" s="104" t="s">
        <v>195</v>
      </c>
      <c r="E5627" s="104" t="s">
        <v>298</v>
      </c>
      <c r="F5627" s="104"/>
      <c r="G5627" s="104" t="s">
        <v>257</v>
      </c>
      <c r="H5627" s="105">
        <v>12</v>
      </c>
      <c r="I5627" s="104"/>
      <c r="J5627" s="104" t="s">
        <v>258</v>
      </c>
      <c r="K5627" s="104" t="s">
        <v>78</v>
      </c>
      <c r="L5627" s="104" t="s">
        <v>299</v>
      </c>
      <c r="M5627" s="104" t="s">
        <v>361</v>
      </c>
      <c r="N5627" s="104"/>
      <c r="O5627" s="106" t="str">
        <f>A5626</f>
        <v>18031</v>
      </c>
      <c r="P5627" s="111" t="s">
        <v>300</v>
      </c>
      <c r="Q5627" s="153" t="s">
        <v>2347</v>
      </c>
      <c r="R5627" s="153" t="s">
        <v>315</v>
      </c>
      <c r="S5627" s="153">
        <v>4.1666666666666657E-2</v>
      </c>
      <c r="T5627" s="153">
        <v>0.50347222222222221</v>
      </c>
      <c r="U5627" s="153">
        <v>0.54513888888888884</v>
      </c>
      <c r="V5627" s="153">
        <f>IF(ISBLANK(T5627),"",Tabella2[[#This Row],[ACT STOP]]-Tabella2[[#This Row],[ACT START]])</f>
        <v>4.166666666666663E-2</v>
      </c>
      <c r="W5627" s="104" t="s">
        <v>122</v>
      </c>
      <c r="X5627" s="104" t="s">
        <v>91</v>
      </c>
      <c r="Y5627" s="110"/>
      <c r="Z5627" s="106"/>
      <c r="AA5627" s="104"/>
      <c r="AB5627" s="107"/>
      <c r="AC5627" s="72">
        <v>0</v>
      </c>
      <c r="AH5627" s="70"/>
      <c r="AI5627" s="70"/>
      <c r="AJ5627">
        <v>0</v>
      </c>
      <c r="AL5627" s="70"/>
      <c r="BM5627" s="135">
        <f>Tabella2[[#This Row],[ACT START]]</f>
        <v>0.50347222222222221</v>
      </c>
      <c r="BN5627" s="136">
        <f>Tabella2[[#This Row],[ACT STOP]]</f>
        <v>0.54513888888888884</v>
      </c>
      <c r="BO5627" s="101"/>
      <c r="BR5627" s="109" t="str">
        <f t="shared" si="87"/>
        <v>SH-25-5616</v>
      </c>
      <c r="BS5627" s="109" t="s">
        <v>266</v>
      </c>
      <c r="BT5627" t="str">
        <f>Tabella2[[#This Row],[OUTCOME]]</f>
        <v>SDC</v>
      </c>
      <c r="BU5627" t="s">
        <v>302</v>
      </c>
    </row>
    <row r="5628" spans="1:73" hidden="1">
      <c r="A5628" s="103" t="s">
        <v>11618</v>
      </c>
      <c r="B5628" s="102">
        <v>45932</v>
      </c>
      <c r="C5628" s="104">
        <f>_xlfn.ISOWEEKNUM(Tabella2[[#This Row],[Date]])</f>
        <v>40</v>
      </c>
      <c r="D5628" s="104" t="s">
        <v>763</v>
      </c>
      <c r="E5628" s="104" t="s">
        <v>256</v>
      </c>
      <c r="F5628" s="104">
        <v>63</v>
      </c>
      <c r="G5628" s="104" t="s">
        <v>284</v>
      </c>
      <c r="H5628" s="105">
        <v>23</v>
      </c>
      <c r="I5628" s="104"/>
      <c r="J5628" s="104" t="s">
        <v>258</v>
      </c>
      <c r="K5628" s="104" t="s">
        <v>83</v>
      </c>
      <c r="L5628" s="104" t="s">
        <v>299</v>
      </c>
      <c r="M5628" s="104" t="s">
        <v>276</v>
      </c>
      <c r="N5628" s="104"/>
      <c r="O5628" s="106" t="str">
        <f>A5629</f>
        <v>18034</v>
      </c>
      <c r="P5628" s="111" t="s">
        <v>554</v>
      </c>
      <c r="Q5628" s="153" t="s">
        <v>2347</v>
      </c>
      <c r="R5628" s="153" t="s">
        <v>315</v>
      </c>
      <c r="S5628" s="153">
        <v>4.1666666666666657E-2</v>
      </c>
      <c r="T5628" s="153">
        <v>0.50347222222222221</v>
      </c>
      <c r="U5628" s="153">
        <v>0.54513888888888884</v>
      </c>
      <c r="V5628" s="153">
        <f>IF(ISBLANK(T5628),"",Tabella2[[#This Row],[ACT STOP]]-Tabella2[[#This Row],[ACT START]])</f>
        <v>4.166666666666663E-2</v>
      </c>
      <c r="W5628" s="104" t="s">
        <v>92</v>
      </c>
      <c r="X5628" s="104" t="s">
        <v>91</v>
      </c>
      <c r="Y5628" s="110"/>
      <c r="Z5628" s="106"/>
      <c r="AA5628" s="104"/>
      <c r="AB5628" s="107"/>
      <c r="AC5628" s="72">
        <v>0</v>
      </c>
      <c r="AH5628" s="70"/>
      <c r="AI5628" s="70"/>
      <c r="AJ5628">
        <v>0</v>
      </c>
      <c r="AL5628" s="70"/>
      <c r="BM5628" s="135">
        <f>Tabella2[[#This Row],[ACT START]]</f>
        <v>0.50347222222222221</v>
      </c>
      <c r="BN5628" s="136">
        <f>Tabella2[[#This Row],[ACT STOP]]</f>
        <v>0.54513888888888884</v>
      </c>
      <c r="BO5628" s="101"/>
      <c r="BR5628" s="109" t="str">
        <f t="shared" si="87"/>
        <v>SH-25-5617</v>
      </c>
      <c r="BS5628" s="109" t="s">
        <v>358</v>
      </c>
      <c r="BT5628" t="str">
        <f>Tabella2[[#This Row],[OUTCOME]]</f>
        <v>DCO</v>
      </c>
      <c r="BU5628" t="s">
        <v>11619</v>
      </c>
    </row>
    <row r="5629" spans="1:73" hidden="1">
      <c r="A5629" s="103" t="s">
        <v>11620</v>
      </c>
      <c r="B5629" s="102">
        <v>45932</v>
      </c>
      <c r="C5629" s="104">
        <f>_xlfn.ISOWEEKNUM(Tabella2[[#This Row],[Date]])</f>
        <v>40</v>
      </c>
      <c r="D5629" s="104" t="s">
        <v>195</v>
      </c>
      <c r="E5629" s="104" t="s">
        <v>298</v>
      </c>
      <c r="F5629" s="104"/>
      <c r="G5629" s="104" t="s">
        <v>257</v>
      </c>
      <c r="H5629" s="105">
        <v>2</v>
      </c>
      <c r="I5629" s="104"/>
      <c r="J5629" s="104" t="s">
        <v>258</v>
      </c>
      <c r="K5629" s="104" t="s">
        <v>80</v>
      </c>
      <c r="L5629" s="104" t="s">
        <v>299</v>
      </c>
      <c r="M5629" s="104" t="s">
        <v>276</v>
      </c>
      <c r="N5629" s="104"/>
      <c r="O5629" s="106" t="str">
        <f>A5628</f>
        <v>18033</v>
      </c>
      <c r="P5629" s="111" t="s">
        <v>300</v>
      </c>
      <c r="Q5629" s="153" t="s">
        <v>2347</v>
      </c>
      <c r="R5629" s="153" t="s">
        <v>315</v>
      </c>
      <c r="S5629" s="153">
        <v>4.1666666666666657E-2</v>
      </c>
      <c r="T5629" s="153" t="s">
        <v>2347</v>
      </c>
      <c r="U5629" s="153" t="s">
        <v>315</v>
      </c>
      <c r="V5629" s="153">
        <f>IF(ISBLANK(T5629),"",Tabella2[[#This Row],[ACT STOP]]-Tabella2[[#This Row],[ACT START]])</f>
        <v>4.1666666666666741E-2</v>
      </c>
      <c r="W5629" s="104" t="s">
        <v>122</v>
      </c>
      <c r="X5629" s="104" t="s">
        <v>91</v>
      </c>
      <c r="Y5629" s="110"/>
      <c r="Z5629" s="106"/>
      <c r="AA5629" s="104"/>
      <c r="AB5629" s="107"/>
      <c r="AC5629" s="72">
        <v>0</v>
      </c>
      <c r="AH5629" s="70"/>
      <c r="AI5629" s="70"/>
      <c r="AJ5629">
        <v>0</v>
      </c>
      <c r="AL5629" s="70"/>
      <c r="BM5629" s="135" t="str">
        <f>Tabella2[[#This Row],[ACT START]]</f>
        <v>12:05</v>
      </c>
      <c r="BN5629" s="136" t="str">
        <f>Tabella2[[#This Row],[ACT STOP]]</f>
        <v>13:05</v>
      </c>
      <c r="BO5629" s="101"/>
      <c r="BR5629" s="109" t="str">
        <f t="shared" si="87"/>
        <v>SH-25-5618</v>
      </c>
      <c r="BS5629" s="109" t="s">
        <v>368</v>
      </c>
      <c r="BT5629" t="str">
        <f>Tabella2[[#This Row],[OUTCOME]]</f>
        <v>SDC</v>
      </c>
      <c r="BU5629" t="s">
        <v>302</v>
      </c>
    </row>
    <row r="5630" spans="1:73" hidden="1">
      <c r="A5630" s="103" t="s">
        <v>11621</v>
      </c>
      <c r="B5630" s="102">
        <v>45932</v>
      </c>
      <c r="C5630" s="104">
        <f>_xlfn.ISOWEEKNUM(Tabella2[[#This Row],[Date]])</f>
        <v>40</v>
      </c>
      <c r="D5630" s="104" t="s">
        <v>9759</v>
      </c>
      <c r="E5630" s="104" t="s">
        <v>284</v>
      </c>
      <c r="F5630" s="104">
        <v>85</v>
      </c>
      <c r="G5630" s="104" t="s">
        <v>257</v>
      </c>
      <c r="H5630" s="105">
        <v>5</v>
      </c>
      <c r="I5630" s="104"/>
      <c r="J5630" s="104" t="s">
        <v>258</v>
      </c>
      <c r="K5630" s="104" t="s">
        <v>81</v>
      </c>
      <c r="L5630" s="104" t="s">
        <v>259</v>
      </c>
      <c r="M5630" s="104" t="s">
        <v>328</v>
      </c>
      <c r="N5630" s="104"/>
      <c r="O5630" s="106"/>
      <c r="P5630" s="111" t="s">
        <v>3689</v>
      </c>
      <c r="Q5630" s="153" t="s">
        <v>2347</v>
      </c>
      <c r="R5630" s="153" t="s">
        <v>315</v>
      </c>
      <c r="S5630" s="153">
        <v>4.1666666666666657E-2</v>
      </c>
      <c r="T5630" s="153" t="s">
        <v>2347</v>
      </c>
      <c r="U5630" s="153" t="s">
        <v>315</v>
      </c>
      <c r="V5630" s="153">
        <f>IF(ISBLANK(T5630),"",Tabella2[[#This Row],[ACT STOP]]-Tabella2[[#This Row],[ACT START]])</f>
        <v>4.1666666666666741E-2</v>
      </c>
      <c r="W5630" s="104" t="s">
        <v>92</v>
      </c>
      <c r="X5630" s="104" t="s">
        <v>91</v>
      </c>
      <c r="Y5630" s="110"/>
      <c r="Z5630" s="106"/>
      <c r="AA5630" s="104"/>
      <c r="AB5630" s="107"/>
      <c r="AC5630" s="72">
        <v>0</v>
      </c>
      <c r="AH5630" s="70"/>
      <c r="AI5630" s="70"/>
      <c r="AJ5630">
        <v>0</v>
      </c>
      <c r="AL5630" s="70"/>
      <c r="BM5630" s="135" t="str">
        <f>Tabella2[[#This Row],[ACT START]]</f>
        <v>12:05</v>
      </c>
      <c r="BN5630" s="136" t="str">
        <f>Tabella2[[#This Row],[ACT STOP]]</f>
        <v>13:05</v>
      </c>
      <c r="BO5630" s="101"/>
      <c r="BR5630" s="109" t="str">
        <f t="shared" si="87"/>
        <v>SH-25-5619</v>
      </c>
      <c r="BS5630" s="109" t="s">
        <v>416</v>
      </c>
      <c r="BT5630" t="str">
        <f>Tabella2[[#This Row],[OUTCOME]]</f>
        <v>DCO</v>
      </c>
      <c r="BU5630" t="s">
        <v>11622</v>
      </c>
    </row>
    <row r="5631" spans="1:73" hidden="1">
      <c r="A5631" s="103" t="s">
        <v>11623</v>
      </c>
      <c r="B5631" s="102">
        <v>45932</v>
      </c>
      <c r="C5631" s="104">
        <f>_xlfn.ISOWEEKNUM(Tabella2[[#This Row],[Date]])</f>
        <v>40</v>
      </c>
      <c r="D5631" s="104" t="s">
        <v>817</v>
      </c>
      <c r="E5631" s="104" t="s">
        <v>284</v>
      </c>
      <c r="F5631" s="104">
        <v>72</v>
      </c>
      <c r="G5631" s="104" t="s">
        <v>257</v>
      </c>
      <c r="H5631" s="105">
        <v>10</v>
      </c>
      <c r="I5631" s="104"/>
      <c r="J5631" s="104" t="s">
        <v>258</v>
      </c>
      <c r="K5631" s="104" t="s">
        <v>77</v>
      </c>
      <c r="L5631" s="104" t="s">
        <v>259</v>
      </c>
      <c r="M5631" s="104" t="s">
        <v>461</v>
      </c>
      <c r="N5631" s="104"/>
      <c r="O5631" s="106"/>
      <c r="P5631" s="111" t="s">
        <v>491</v>
      </c>
      <c r="Q5631" s="153" t="s">
        <v>2347</v>
      </c>
      <c r="R5631" s="153" t="s">
        <v>315</v>
      </c>
      <c r="S5631" s="153">
        <v>4.1666666666666657E-2</v>
      </c>
      <c r="T5631" s="153">
        <v>0.50347222222222221</v>
      </c>
      <c r="U5631" s="153">
        <v>0.54513888888888884</v>
      </c>
      <c r="V5631" s="153">
        <f>IF(ISBLANK(T5631),"",Tabella2[[#This Row],[ACT STOP]]-Tabella2[[#This Row],[ACT START]])</f>
        <v>4.166666666666663E-2</v>
      </c>
      <c r="W5631" s="104" t="s">
        <v>92</v>
      </c>
      <c r="X5631" s="104" t="s">
        <v>91</v>
      </c>
      <c r="Y5631" s="110"/>
      <c r="Z5631" s="106"/>
      <c r="AA5631" s="104"/>
      <c r="AB5631" s="107"/>
      <c r="AC5631" s="72">
        <v>0</v>
      </c>
      <c r="AH5631" s="70"/>
      <c r="AI5631" s="70"/>
      <c r="AJ5631">
        <v>0</v>
      </c>
      <c r="AL5631" s="70"/>
      <c r="BM5631" s="135">
        <f>Tabella2[[#This Row],[ACT START]]</f>
        <v>0.50347222222222221</v>
      </c>
      <c r="BN5631" s="136">
        <f>Tabella2[[#This Row],[ACT STOP]]</f>
        <v>0.54513888888888884</v>
      </c>
      <c r="BO5631" s="101"/>
      <c r="BR5631" s="109" t="str">
        <f t="shared" si="87"/>
        <v>SH-25-5620</v>
      </c>
      <c r="BS5631" s="109" t="s">
        <v>552</v>
      </c>
      <c r="BT5631" t="str">
        <f>Tabella2[[#This Row],[OUTCOME]]</f>
        <v>DCO</v>
      </c>
      <c r="BU5631" t="s">
        <v>11624</v>
      </c>
    </row>
    <row r="5632" spans="1:73" hidden="1">
      <c r="A5632" s="103" t="s">
        <v>11625</v>
      </c>
      <c r="B5632" s="102">
        <v>45932</v>
      </c>
      <c r="C5632" s="104">
        <f>_xlfn.ISOWEEKNUM(Tabella2[[#This Row],[Date]])</f>
        <v>40</v>
      </c>
      <c r="D5632" s="104" t="s">
        <v>722</v>
      </c>
      <c r="E5632" s="104" t="s">
        <v>327</v>
      </c>
      <c r="F5632" s="104">
        <v>79</v>
      </c>
      <c r="G5632" s="104" t="s">
        <v>257</v>
      </c>
      <c r="H5632" s="105">
        <v>9</v>
      </c>
      <c r="I5632" s="104" t="s">
        <v>258</v>
      </c>
      <c r="J5632" s="104"/>
      <c r="K5632" s="104" t="s">
        <v>79</v>
      </c>
      <c r="L5632" s="104" t="s">
        <v>299</v>
      </c>
      <c r="M5632" s="104" t="s">
        <v>386</v>
      </c>
      <c r="N5632" s="104"/>
      <c r="O5632" s="106" t="str">
        <f>A5633</f>
        <v>18038</v>
      </c>
      <c r="P5632" s="111" t="s">
        <v>3577</v>
      </c>
      <c r="Q5632" s="153" t="s">
        <v>406</v>
      </c>
      <c r="R5632" s="153" t="s">
        <v>343</v>
      </c>
      <c r="S5632" s="153">
        <v>4.1666666666666657E-2</v>
      </c>
      <c r="T5632" s="153" t="s">
        <v>406</v>
      </c>
      <c r="U5632" s="153" t="s">
        <v>343</v>
      </c>
      <c r="V5632" s="153">
        <f>IF(ISBLANK(T5632),"",Tabella2[[#This Row],[ACT STOP]]-Tabella2[[#This Row],[ACT START]])</f>
        <v>4.1666666666666741E-2</v>
      </c>
      <c r="W5632" s="104" t="s">
        <v>92</v>
      </c>
      <c r="X5632" s="104" t="s">
        <v>91</v>
      </c>
      <c r="Y5632" s="110"/>
      <c r="Z5632" s="106"/>
      <c r="AA5632" s="104"/>
      <c r="AB5632" s="107"/>
      <c r="AC5632" s="72">
        <v>0</v>
      </c>
      <c r="AH5632" s="70"/>
      <c r="AI5632" s="70"/>
      <c r="AJ5632">
        <v>0</v>
      </c>
      <c r="AL5632" s="70"/>
      <c r="BM5632" s="135" t="str">
        <f>Tabella2[[#This Row],[ACT START]]</f>
        <v>13:35</v>
      </c>
      <c r="BN5632" s="136" t="str">
        <f>Tabella2[[#This Row],[ACT STOP]]</f>
        <v>14:35</v>
      </c>
      <c r="BO5632" s="101"/>
      <c r="BR5632" s="109" t="str">
        <f t="shared" si="87"/>
        <v>SH-25-5621</v>
      </c>
      <c r="BS5632" s="109" t="s">
        <v>318</v>
      </c>
      <c r="BT5632" t="str">
        <f>Tabella2[[#This Row],[OUTCOME]]</f>
        <v>DCO</v>
      </c>
      <c r="BU5632" t="s">
        <v>11626</v>
      </c>
    </row>
    <row r="5633" spans="1:73" hidden="1">
      <c r="A5633" s="103" t="s">
        <v>11627</v>
      </c>
      <c r="B5633" s="102">
        <v>45932</v>
      </c>
      <c r="C5633" s="104">
        <f>_xlfn.ISOWEEKNUM(Tabella2[[#This Row],[Date]])</f>
        <v>40</v>
      </c>
      <c r="D5633" s="104" t="s">
        <v>722</v>
      </c>
      <c r="E5633" s="104" t="s">
        <v>327</v>
      </c>
      <c r="F5633" s="104">
        <v>81</v>
      </c>
      <c r="G5633" s="104" t="s">
        <v>284</v>
      </c>
      <c r="H5633" s="105">
        <v>22</v>
      </c>
      <c r="I5633" s="104" t="s">
        <v>258</v>
      </c>
      <c r="J5633" s="104"/>
      <c r="K5633" s="104" t="s">
        <v>78</v>
      </c>
      <c r="L5633" s="104" t="s">
        <v>299</v>
      </c>
      <c r="M5633" s="104" t="s">
        <v>386</v>
      </c>
      <c r="N5633" s="104"/>
      <c r="O5633" s="106" t="str">
        <f>A5632</f>
        <v>18037</v>
      </c>
      <c r="P5633" s="111" t="s">
        <v>3577</v>
      </c>
      <c r="Q5633" s="153" t="s">
        <v>406</v>
      </c>
      <c r="R5633" s="153" t="s">
        <v>343</v>
      </c>
      <c r="S5633" s="153">
        <v>4.1666666666666657E-2</v>
      </c>
      <c r="T5633" s="153" t="s">
        <v>406</v>
      </c>
      <c r="U5633" s="153" t="s">
        <v>343</v>
      </c>
      <c r="V5633" s="153">
        <f>IF(ISBLANK(T5633),"",Tabella2[[#This Row],[ACT STOP]]-Tabella2[[#This Row],[ACT START]])</f>
        <v>4.1666666666666741E-2</v>
      </c>
      <c r="W5633" s="104" t="s">
        <v>92</v>
      </c>
      <c r="X5633" s="104" t="s">
        <v>91</v>
      </c>
      <c r="Y5633" s="110"/>
      <c r="Z5633" s="106"/>
      <c r="AA5633" s="104"/>
      <c r="AB5633" s="107"/>
      <c r="AC5633" s="72">
        <v>0</v>
      </c>
      <c r="AH5633" s="70"/>
      <c r="AI5633" s="70"/>
      <c r="AJ5633">
        <v>0</v>
      </c>
      <c r="AL5633" s="70"/>
      <c r="BM5633" s="135" t="str">
        <f>Tabella2[[#This Row],[ACT START]]</f>
        <v>13:35</v>
      </c>
      <c r="BN5633" s="136" t="str">
        <f>Tabella2[[#This Row],[ACT STOP]]</f>
        <v>14:35</v>
      </c>
      <c r="BO5633" s="101"/>
      <c r="BR5633" s="109" t="str">
        <f t="shared" si="87"/>
        <v>SH-25-5622</v>
      </c>
      <c r="BS5633" s="109" t="s">
        <v>295</v>
      </c>
      <c r="BT5633" t="str">
        <f>Tabella2[[#This Row],[OUTCOME]]</f>
        <v>DCO</v>
      </c>
      <c r="BU5633" t="s">
        <v>11628</v>
      </c>
    </row>
    <row r="5634" spans="1:73" hidden="1">
      <c r="A5634" s="103" t="s">
        <v>11629</v>
      </c>
      <c r="B5634" s="102">
        <v>45932</v>
      </c>
      <c r="C5634" s="104">
        <f>_xlfn.ISOWEEKNUM(Tabella2[[#This Row],[Date]])</f>
        <v>40</v>
      </c>
      <c r="D5634" s="104" t="s">
        <v>698</v>
      </c>
      <c r="E5634" s="104" t="s">
        <v>284</v>
      </c>
      <c r="F5634" s="104">
        <v>50</v>
      </c>
      <c r="G5634" s="104" t="s">
        <v>257</v>
      </c>
      <c r="H5634" s="105">
        <v>17</v>
      </c>
      <c r="I5634" s="104"/>
      <c r="J5634" s="104" t="s">
        <v>258</v>
      </c>
      <c r="K5634" s="104" t="s">
        <v>83</v>
      </c>
      <c r="L5634" s="104" t="s">
        <v>299</v>
      </c>
      <c r="M5634" s="104" t="s">
        <v>386</v>
      </c>
      <c r="N5634" s="104"/>
      <c r="O5634" s="106" t="str">
        <f>A5635</f>
        <v>18040</v>
      </c>
      <c r="P5634" s="111" t="s">
        <v>5205</v>
      </c>
      <c r="Q5634" s="153" t="s">
        <v>406</v>
      </c>
      <c r="R5634" s="153" t="s">
        <v>343</v>
      </c>
      <c r="S5634" s="153">
        <v>4.1666666666666657E-2</v>
      </c>
      <c r="T5634" s="153">
        <v>0.56597222222222221</v>
      </c>
      <c r="U5634" s="153">
        <v>0.60763888888888884</v>
      </c>
      <c r="V5634" s="153">
        <f>IF(ISBLANK(T5634),"",Tabella2[[#This Row],[ACT STOP]]-Tabella2[[#This Row],[ACT START]])</f>
        <v>4.166666666666663E-2</v>
      </c>
      <c r="W5634" s="104" t="s">
        <v>92</v>
      </c>
      <c r="X5634" s="104" t="s">
        <v>91</v>
      </c>
      <c r="Y5634" s="110"/>
      <c r="Z5634" s="106"/>
      <c r="AA5634" s="104"/>
      <c r="AB5634" s="107"/>
      <c r="AC5634" s="72">
        <v>0</v>
      </c>
      <c r="AH5634" s="70"/>
      <c r="AI5634" s="70"/>
      <c r="AJ5634">
        <v>0</v>
      </c>
      <c r="AL5634" s="70"/>
      <c r="BM5634" s="135">
        <f>Tabella2[[#This Row],[ACT START]]</f>
        <v>0.56597222222222221</v>
      </c>
      <c r="BN5634" s="136">
        <f>Tabella2[[#This Row],[ACT STOP]]</f>
        <v>0.60763888888888884</v>
      </c>
      <c r="BO5634" s="101"/>
      <c r="BR5634" s="109" t="str">
        <f t="shared" si="87"/>
        <v>SH-25-5623</v>
      </c>
      <c r="BS5634" s="109" t="s">
        <v>393</v>
      </c>
      <c r="BT5634" t="str">
        <f>Tabella2[[#This Row],[OUTCOME]]</f>
        <v>DCO</v>
      </c>
      <c r="BU5634" t="s">
        <v>11630</v>
      </c>
    </row>
    <row r="5635" spans="1:73" hidden="1">
      <c r="A5635" s="103" t="s">
        <v>11631</v>
      </c>
      <c r="B5635" s="102">
        <v>45932</v>
      </c>
      <c r="C5635" s="104">
        <f>_xlfn.ISOWEEKNUM(Tabella2[[#This Row],[Date]])</f>
        <v>40</v>
      </c>
      <c r="D5635" s="104" t="s">
        <v>13714</v>
      </c>
      <c r="E5635" s="104" t="s">
        <v>284</v>
      </c>
      <c r="F5635" s="104">
        <v>48</v>
      </c>
      <c r="G5635" s="104" t="s">
        <v>257</v>
      </c>
      <c r="H5635" s="105">
        <v>1</v>
      </c>
      <c r="I5635" s="104"/>
      <c r="J5635" s="104" t="s">
        <v>258</v>
      </c>
      <c r="K5635" s="104" t="s">
        <v>80</v>
      </c>
      <c r="L5635" s="104" t="s">
        <v>299</v>
      </c>
      <c r="M5635" s="104" t="s">
        <v>386</v>
      </c>
      <c r="N5635" s="104"/>
      <c r="O5635" s="106" t="str">
        <f>A5634</f>
        <v>18039</v>
      </c>
      <c r="P5635" s="111" t="s">
        <v>5307</v>
      </c>
      <c r="Q5635" s="153" t="s">
        <v>406</v>
      </c>
      <c r="R5635" s="153" t="s">
        <v>343</v>
      </c>
      <c r="S5635" s="153">
        <v>4.1666666666666657E-2</v>
      </c>
      <c r="T5635" s="153" t="s">
        <v>406</v>
      </c>
      <c r="U5635" s="153" t="s">
        <v>343</v>
      </c>
      <c r="V5635" s="153">
        <f>IF(ISBLANK(T5635),"",Tabella2[[#This Row],[ACT STOP]]-Tabella2[[#This Row],[ACT START]])</f>
        <v>4.1666666666666741E-2</v>
      </c>
      <c r="W5635" s="104" t="s">
        <v>92</v>
      </c>
      <c r="X5635" s="104" t="s">
        <v>91</v>
      </c>
      <c r="Y5635" s="110"/>
      <c r="Z5635" s="106"/>
      <c r="AA5635" s="104"/>
      <c r="AB5635" s="107"/>
      <c r="AC5635" s="72">
        <v>0</v>
      </c>
      <c r="AH5635" s="70"/>
      <c r="AI5635" s="70"/>
      <c r="AJ5635">
        <v>0</v>
      </c>
      <c r="AL5635" s="70"/>
      <c r="BM5635" s="135" t="str">
        <f>Tabella2[[#This Row],[ACT START]]</f>
        <v>13:35</v>
      </c>
      <c r="BN5635" s="136" t="str">
        <f>Tabella2[[#This Row],[ACT STOP]]</f>
        <v>14:35</v>
      </c>
      <c r="BO5635" s="101"/>
      <c r="BR5635" s="109" t="str">
        <f t="shared" si="87"/>
        <v>SH-25-5624</v>
      </c>
      <c r="BS5635" s="109" t="s">
        <v>332</v>
      </c>
      <c r="BT5635" t="str">
        <f>Tabella2[[#This Row],[OUTCOME]]</f>
        <v>DCO</v>
      </c>
      <c r="BU5635" t="s">
        <v>11632</v>
      </c>
    </row>
    <row r="5636" spans="1:73" hidden="1">
      <c r="A5636" s="103" t="s">
        <v>11633</v>
      </c>
      <c r="B5636" s="102">
        <v>45932</v>
      </c>
      <c r="C5636" s="104">
        <f>_xlfn.ISOWEEKNUM(Tabella2[[#This Row],[Date]])</f>
        <v>40</v>
      </c>
      <c r="D5636" s="104" t="s">
        <v>860</v>
      </c>
      <c r="E5636" s="104" t="s">
        <v>284</v>
      </c>
      <c r="F5636" s="104">
        <v>81</v>
      </c>
      <c r="G5636" s="104" t="s">
        <v>257</v>
      </c>
      <c r="H5636" s="105">
        <v>14</v>
      </c>
      <c r="I5636" s="104"/>
      <c r="J5636" s="104" t="s">
        <v>258</v>
      </c>
      <c r="K5636" s="104" t="s">
        <v>81</v>
      </c>
      <c r="L5636" s="104" t="s">
        <v>259</v>
      </c>
      <c r="M5636" s="104" t="s">
        <v>461</v>
      </c>
      <c r="N5636" s="104"/>
      <c r="O5636" s="106"/>
      <c r="P5636" s="111" t="s">
        <v>491</v>
      </c>
      <c r="Q5636" s="153" t="s">
        <v>406</v>
      </c>
      <c r="R5636" s="153" t="s">
        <v>343</v>
      </c>
      <c r="S5636" s="153">
        <v>4.1666666666666657E-2</v>
      </c>
      <c r="T5636" s="153" t="s">
        <v>406</v>
      </c>
      <c r="U5636" s="153" t="s">
        <v>343</v>
      </c>
      <c r="V5636" s="153">
        <f>IF(ISBLANK(T5636),"",Tabella2[[#This Row],[ACT STOP]]-Tabella2[[#This Row],[ACT START]])</f>
        <v>4.1666666666666741E-2</v>
      </c>
      <c r="W5636" s="104" t="s">
        <v>92</v>
      </c>
      <c r="X5636" s="104" t="s">
        <v>91</v>
      </c>
      <c r="Y5636" s="110"/>
      <c r="Z5636" s="106"/>
      <c r="AA5636" s="104"/>
      <c r="AB5636" s="107"/>
      <c r="AC5636" s="72">
        <v>0</v>
      </c>
      <c r="AH5636" s="70"/>
      <c r="AI5636" s="70"/>
      <c r="AJ5636">
        <v>0</v>
      </c>
      <c r="AL5636" s="70"/>
      <c r="BM5636" s="135" t="str">
        <f>Tabella2[[#This Row],[ACT START]]</f>
        <v>13:35</v>
      </c>
      <c r="BN5636" s="136" t="str">
        <f>Tabella2[[#This Row],[ACT STOP]]</f>
        <v>14:35</v>
      </c>
      <c r="BO5636" s="101"/>
      <c r="BR5636" s="109" t="str">
        <f t="shared" si="87"/>
        <v>SH-25-5625</v>
      </c>
      <c r="BS5636" s="109" t="s">
        <v>372</v>
      </c>
      <c r="BT5636" t="str">
        <f>Tabella2[[#This Row],[OUTCOME]]</f>
        <v>DCO</v>
      </c>
      <c r="BU5636" t="s">
        <v>11634</v>
      </c>
    </row>
    <row r="5637" spans="1:73" hidden="1">
      <c r="A5637" s="103" t="s">
        <v>11635</v>
      </c>
      <c r="B5637" s="102">
        <v>45932</v>
      </c>
      <c r="C5637" s="104">
        <f>_xlfn.ISOWEEKNUM(Tabella2[[#This Row],[Date]])</f>
        <v>40</v>
      </c>
      <c r="D5637" s="104" t="s">
        <v>817</v>
      </c>
      <c r="E5637" s="104" t="s">
        <v>284</v>
      </c>
      <c r="F5637" s="104">
        <v>73</v>
      </c>
      <c r="G5637" s="104" t="s">
        <v>257</v>
      </c>
      <c r="H5637" s="105">
        <v>32</v>
      </c>
      <c r="I5637" s="104"/>
      <c r="J5637" s="104" t="s">
        <v>258</v>
      </c>
      <c r="K5637" s="104" t="s">
        <v>77</v>
      </c>
      <c r="L5637" s="104" t="s">
        <v>259</v>
      </c>
      <c r="M5637" s="104" t="s">
        <v>461</v>
      </c>
      <c r="N5637" s="104"/>
      <c r="O5637" s="106"/>
      <c r="P5637" s="111" t="s">
        <v>491</v>
      </c>
      <c r="Q5637" s="153" t="s">
        <v>406</v>
      </c>
      <c r="R5637" s="153" t="s">
        <v>343</v>
      </c>
      <c r="S5637" s="153">
        <v>4.1666666666666657E-2</v>
      </c>
      <c r="T5637" s="153">
        <v>0.56597222222222221</v>
      </c>
      <c r="U5637" s="153">
        <v>0.60763888888888884</v>
      </c>
      <c r="V5637" s="153">
        <f>IF(ISBLANK(T5637),"",Tabella2[[#This Row],[ACT STOP]]-Tabella2[[#This Row],[ACT START]])</f>
        <v>4.166666666666663E-2</v>
      </c>
      <c r="W5637" s="104" t="s">
        <v>92</v>
      </c>
      <c r="X5637" s="104" t="s">
        <v>91</v>
      </c>
      <c r="Y5637" s="110" t="s">
        <v>11636</v>
      </c>
      <c r="Z5637" s="106"/>
      <c r="AA5637" s="104"/>
      <c r="AB5637" s="107"/>
      <c r="AC5637" s="72">
        <v>0</v>
      </c>
      <c r="AH5637" s="70"/>
      <c r="AI5637" s="70"/>
      <c r="AJ5637">
        <v>0</v>
      </c>
      <c r="AL5637" s="70"/>
      <c r="BM5637" s="135">
        <f>Tabella2[[#This Row],[ACT START]]</f>
        <v>0.56597222222222221</v>
      </c>
      <c r="BN5637" s="136">
        <f>Tabella2[[#This Row],[ACT STOP]]</f>
        <v>0.60763888888888884</v>
      </c>
      <c r="BO5637" s="101"/>
      <c r="BR5637" s="109" t="str">
        <f t="shared" si="87"/>
        <v>SH-25-5626</v>
      </c>
      <c r="BS5637" s="109" t="s">
        <v>356</v>
      </c>
      <c r="BT5637" t="str">
        <f>Tabella2[[#This Row],[OUTCOME]]</f>
        <v>DCO</v>
      </c>
      <c r="BU5637" t="s">
        <v>11637</v>
      </c>
    </row>
    <row r="5638" spans="1:73" hidden="1">
      <c r="A5638" s="103" t="s">
        <v>11638</v>
      </c>
      <c r="B5638" s="102">
        <v>45933</v>
      </c>
      <c r="C5638" s="104">
        <f>_xlfn.ISOWEEKNUM(Tabella2[[#This Row],[Date]])</f>
        <v>40</v>
      </c>
      <c r="D5638" s="104" t="s">
        <v>722</v>
      </c>
      <c r="E5638" s="104" t="s">
        <v>327</v>
      </c>
      <c r="F5638" s="104">
        <v>82</v>
      </c>
      <c r="G5638" s="104" t="s">
        <v>257</v>
      </c>
      <c r="H5638" s="105">
        <v>17</v>
      </c>
      <c r="I5638" s="104" t="s">
        <v>258</v>
      </c>
      <c r="J5638" s="104"/>
      <c r="K5638" s="104" t="s">
        <v>79</v>
      </c>
      <c r="L5638" s="104" t="s">
        <v>299</v>
      </c>
      <c r="M5638" s="104" t="s">
        <v>386</v>
      </c>
      <c r="N5638" s="104"/>
      <c r="O5638" s="108" t="str">
        <f>A5639</f>
        <v>18044</v>
      </c>
      <c r="P5638" s="111" t="s">
        <v>3739</v>
      </c>
      <c r="Q5638" s="153" t="s">
        <v>10109</v>
      </c>
      <c r="R5638" s="153" t="s">
        <v>10110</v>
      </c>
      <c r="S5638" s="153">
        <f>Tabella2[[#This Row],[PLD STOP]]-Tabella2[[#This Row],[PLD START]]</f>
        <v>4.1666666666666657E-2</v>
      </c>
      <c r="T5638" s="153" t="s">
        <v>10109</v>
      </c>
      <c r="U5638" s="153">
        <v>0.28472222222222221</v>
      </c>
      <c r="V5638" s="153">
        <f>IF(ISBLANK(T5638),"",Tabella2[[#This Row],[ACT STOP]]-Tabella2[[#This Row],[ACT START]])</f>
        <v>5.2083333333333343E-2</v>
      </c>
      <c r="W5638" s="104" t="s">
        <v>92</v>
      </c>
      <c r="X5638" s="104" t="s">
        <v>91</v>
      </c>
      <c r="Y5638" s="110"/>
      <c r="Z5638" s="106"/>
      <c r="AA5638" s="104"/>
      <c r="AB5638" s="107"/>
      <c r="AC5638" s="72">
        <f>IF(OR(Tabella2[[#This Row],[OUTCOME]]="DCO",Tabella2[[#This Row],[OUTCOME]]="SDC"),1,0)</f>
        <v>1</v>
      </c>
      <c r="AH5638" s="70"/>
      <c r="AI5638" s="70"/>
      <c r="AJ5638">
        <f>IF(OR(Tabella2[[#This Row],[OUTCOME]]="DNCO", Tabella2[[#This Row],[OUTCOME]]="SDNC"),1,0)</f>
        <v>0</v>
      </c>
      <c r="AL5638" s="70"/>
      <c r="BM5638" s="135" t="str">
        <f>Tabella2[[#This Row],[ACT START]]</f>
        <v>05:35</v>
      </c>
      <c r="BN5638" s="136">
        <f>Tabella2[[#This Row],[ACT STOP]]</f>
        <v>0.28472222222222221</v>
      </c>
      <c r="BO5638" s="101"/>
      <c r="BR5638" s="109" t="str">
        <f t="shared" si="87"/>
        <v>SH-25-5627</v>
      </c>
      <c r="BS5638" s="109" t="s">
        <v>393</v>
      </c>
      <c r="BT5638" t="str">
        <f>Tabella2[[#This Row],[OUTCOME]]</f>
        <v>DCO</v>
      </c>
      <c r="BU5638" t="str">
        <f>_xlfn.CONCAT(Tabella2[[#This Row],[NAME SP]],Tabella2[[#This Row],[ID SP]]," - ",Tabella2[[#This Row],[SYLLABUS NO]])</f>
        <v>AMI82 - SD SMI01</v>
      </c>
    </row>
    <row r="5639" spans="1:73" hidden="1">
      <c r="A5639" s="103" t="s">
        <v>11639</v>
      </c>
      <c r="B5639" s="102">
        <v>45933</v>
      </c>
      <c r="C5639" s="104">
        <f>_xlfn.ISOWEEKNUM(Tabella2[[#This Row],[Date]])</f>
        <v>40</v>
      </c>
      <c r="D5639" s="104" t="s">
        <v>722</v>
      </c>
      <c r="E5639" s="104" t="s">
        <v>327</v>
      </c>
      <c r="F5639" s="104">
        <v>76</v>
      </c>
      <c r="G5639" s="104" t="s">
        <v>284</v>
      </c>
      <c r="H5639" s="105">
        <v>9</v>
      </c>
      <c r="I5639" s="104" t="s">
        <v>258</v>
      </c>
      <c r="J5639" s="104"/>
      <c r="K5639" s="104" t="s">
        <v>78</v>
      </c>
      <c r="L5639" s="104" t="s">
        <v>299</v>
      </c>
      <c r="M5639" s="104" t="s">
        <v>386</v>
      </c>
      <c r="N5639" s="104"/>
      <c r="O5639" s="108" t="str">
        <f>A5638</f>
        <v>18043</v>
      </c>
      <c r="P5639" s="111" t="s">
        <v>3739</v>
      </c>
      <c r="Q5639" s="153" t="s">
        <v>10109</v>
      </c>
      <c r="R5639" s="153" t="s">
        <v>10110</v>
      </c>
      <c r="S5639" s="153">
        <f>Tabella2[[#This Row],[PLD STOP]]-Tabella2[[#This Row],[PLD START]]</f>
        <v>4.1666666666666657E-2</v>
      </c>
      <c r="T5639" s="153" t="s">
        <v>10109</v>
      </c>
      <c r="U5639" s="153">
        <v>0.28472222222222221</v>
      </c>
      <c r="V5639" s="153">
        <f>IF(ISBLANK(T5639),"",Tabella2[[#This Row],[ACT STOP]]-Tabella2[[#This Row],[ACT START]])</f>
        <v>5.2083333333333343E-2</v>
      </c>
      <c r="W5639" s="104" t="s">
        <v>92</v>
      </c>
      <c r="X5639" s="104" t="s">
        <v>91</v>
      </c>
      <c r="Y5639" s="110" t="s">
        <v>11640</v>
      </c>
      <c r="Z5639" s="106"/>
      <c r="AA5639" s="104"/>
      <c r="AB5639" s="107"/>
      <c r="AC5639" s="72">
        <f>IF(OR(Tabella2[[#This Row],[OUTCOME]]="DCO",Tabella2[[#This Row],[OUTCOME]]="SDC"),1,0)</f>
        <v>1</v>
      </c>
      <c r="AH5639" s="70"/>
      <c r="AI5639" s="70"/>
      <c r="AJ5639">
        <f>IF(OR(Tabella2[[#This Row],[OUTCOME]]="DNCO", Tabella2[[#This Row],[OUTCOME]]="SDNC"),1,0)</f>
        <v>0</v>
      </c>
      <c r="AL5639" s="70"/>
      <c r="BM5639" s="135" t="str">
        <f>Tabella2[[#This Row],[ACT START]]</f>
        <v>05:35</v>
      </c>
      <c r="BN5639" s="136">
        <f>Tabella2[[#This Row],[ACT STOP]]</f>
        <v>0.28472222222222221</v>
      </c>
      <c r="BO5639" s="101"/>
      <c r="BR5639" s="109" t="str">
        <f t="shared" si="87"/>
        <v>SH-25-5628</v>
      </c>
      <c r="BS5639" s="109" t="s">
        <v>339</v>
      </c>
      <c r="BT5639" t="str">
        <f>Tabella2[[#This Row],[OUTCOME]]</f>
        <v>DCO</v>
      </c>
      <c r="BU5639" t="str">
        <f>_xlfn.CONCAT(Tabella2[[#This Row],[NAME SP]],Tabella2[[#This Row],[ID SP]]," - ",Tabella2[[#This Row],[SYLLABUS NO]])</f>
        <v>AMI76 - SD SMI01</v>
      </c>
    </row>
    <row r="5640" spans="1:73" hidden="1">
      <c r="A5640" s="103" t="s">
        <v>11641</v>
      </c>
      <c r="B5640" s="102">
        <v>45933</v>
      </c>
      <c r="C5640" s="104">
        <f>_xlfn.ISOWEEKNUM(Tabella2[[#This Row],[Date]])</f>
        <v>40</v>
      </c>
      <c r="D5640" s="104" t="s">
        <v>763</v>
      </c>
      <c r="E5640" s="104" t="s">
        <v>256</v>
      </c>
      <c r="F5640" s="104">
        <v>63</v>
      </c>
      <c r="G5640" s="104" t="s">
        <v>257</v>
      </c>
      <c r="H5640" s="105">
        <v>14</v>
      </c>
      <c r="I5640" s="104"/>
      <c r="J5640" s="104" t="s">
        <v>258</v>
      </c>
      <c r="K5640" s="104" t="s">
        <v>83</v>
      </c>
      <c r="L5640" s="104" t="s">
        <v>299</v>
      </c>
      <c r="M5640" s="104" t="s">
        <v>276</v>
      </c>
      <c r="N5640" s="104"/>
      <c r="O5640" s="108" t="str">
        <f>A5641</f>
        <v>18046</v>
      </c>
      <c r="P5640" s="111" t="s">
        <v>306</v>
      </c>
      <c r="Q5640" s="153" t="s">
        <v>10109</v>
      </c>
      <c r="R5640" s="153" t="s">
        <v>10110</v>
      </c>
      <c r="S5640" s="153">
        <f>Tabella2[[#This Row],[PLD STOP]]-Tabella2[[#This Row],[PLD START]]</f>
        <v>4.1666666666666657E-2</v>
      </c>
      <c r="T5640" s="153">
        <v>0.23263888888888887</v>
      </c>
      <c r="U5640" s="153">
        <v>0.27430555555555552</v>
      </c>
      <c r="V5640" s="153">
        <f>IF(ISBLANK(T5640),"",Tabella2[[#This Row],[ACT STOP]]-Tabella2[[#This Row],[ACT START]])</f>
        <v>4.1666666666666657E-2</v>
      </c>
      <c r="W5640" s="104" t="s">
        <v>92</v>
      </c>
      <c r="X5640" s="104" t="s">
        <v>91</v>
      </c>
      <c r="Y5640" s="110"/>
      <c r="Z5640" s="106"/>
      <c r="AA5640" s="104"/>
      <c r="AB5640" s="107"/>
      <c r="AC5640" s="72">
        <f>IF(OR(Tabella2[[#This Row],[OUTCOME]]="DCO",Tabella2[[#This Row],[OUTCOME]]="SDC"),1,0)</f>
        <v>1</v>
      </c>
      <c r="AH5640" s="70"/>
      <c r="AI5640" s="70"/>
      <c r="AJ5640">
        <f>IF(OR(Tabella2[[#This Row],[OUTCOME]]="DNCO", Tabella2[[#This Row],[OUTCOME]]="SDNC"),1,0)</f>
        <v>0</v>
      </c>
      <c r="AL5640" s="70"/>
      <c r="BM5640" s="135">
        <f>Tabella2[[#This Row],[ACT START]]</f>
        <v>0.23263888888888887</v>
      </c>
      <c r="BN5640" s="136">
        <f>Tabella2[[#This Row],[ACT STOP]]</f>
        <v>0.27430555555555552</v>
      </c>
      <c r="BO5640" s="101"/>
      <c r="BR5640" s="109" t="str">
        <f t="shared" si="87"/>
        <v>SH-25-5629</v>
      </c>
      <c r="BS5640" s="109" t="s">
        <v>372</v>
      </c>
      <c r="BT5640" t="str">
        <f>Tabella2[[#This Row],[OUTCOME]]</f>
        <v>DCO</v>
      </c>
      <c r="BU5640" t="str">
        <f>_xlfn.CONCAT(Tabella2[[#This Row],[NAME SP]],Tabella2[[#This Row],[ID SP]]," - ",Tabella2[[#This Row],[SYLLABUS NO]])</f>
        <v>QATAR63 - FMSC DBFM02</v>
      </c>
    </row>
    <row r="5641" spans="1:73" hidden="1">
      <c r="A5641" s="103" t="s">
        <v>11642</v>
      </c>
      <c r="B5641" s="102">
        <v>45933</v>
      </c>
      <c r="C5641" s="104">
        <f>_xlfn.ISOWEEKNUM(Tabella2[[#This Row],[Date]])</f>
        <v>40</v>
      </c>
      <c r="D5641" s="104" t="s">
        <v>195</v>
      </c>
      <c r="E5641" s="104" t="s">
        <v>298</v>
      </c>
      <c r="F5641" s="104"/>
      <c r="G5641" s="104" t="s">
        <v>257</v>
      </c>
      <c r="H5641" s="105">
        <v>12</v>
      </c>
      <c r="I5641" s="104"/>
      <c r="J5641" s="104" t="s">
        <v>258</v>
      </c>
      <c r="K5641" s="104" t="s">
        <v>80</v>
      </c>
      <c r="L5641" s="104" t="s">
        <v>299</v>
      </c>
      <c r="M5641" s="104" t="s">
        <v>276</v>
      </c>
      <c r="N5641" s="104"/>
      <c r="O5641" s="108" t="str">
        <f>A5640</f>
        <v>18045</v>
      </c>
      <c r="P5641" s="111" t="s">
        <v>300</v>
      </c>
      <c r="Q5641" s="153" t="s">
        <v>10109</v>
      </c>
      <c r="R5641" s="153" t="s">
        <v>10110</v>
      </c>
      <c r="S5641" s="153">
        <f>Tabella2[[#This Row],[PLD STOP]]-Tabella2[[#This Row],[PLD START]]</f>
        <v>4.1666666666666657E-2</v>
      </c>
      <c r="T5641" s="153" t="s">
        <v>10109</v>
      </c>
      <c r="U5641" s="153" t="s">
        <v>10110</v>
      </c>
      <c r="V5641" s="153">
        <f>IF(ISBLANK(T5641),"",Tabella2[[#This Row],[ACT STOP]]-Tabella2[[#This Row],[ACT START]])</f>
        <v>4.1666666666666657E-2</v>
      </c>
      <c r="W5641" s="104" t="s">
        <v>122</v>
      </c>
      <c r="X5641" s="104" t="s">
        <v>91</v>
      </c>
      <c r="Y5641" s="110"/>
      <c r="Z5641" s="106"/>
      <c r="AA5641" s="104"/>
      <c r="AB5641" s="107"/>
      <c r="AC5641" s="72">
        <f>IF(OR(Tabella2[[#This Row],[OUTCOME]]="DCO",Tabella2[[#This Row],[OUTCOME]]="SDC"),1,0)</f>
        <v>1</v>
      </c>
      <c r="AH5641" s="70"/>
      <c r="AI5641" s="70"/>
      <c r="AJ5641">
        <f>IF(OR(Tabella2[[#This Row],[OUTCOME]]="DNCO", Tabella2[[#This Row],[OUTCOME]]="SDNC"),1,0)</f>
        <v>0</v>
      </c>
      <c r="AL5641" s="70"/>
      <c r="BM5641" s="135" t="str">
        <f>Tabella2[[#This Row],[ACT START]]</f>
        <v>05:35</v>
      </c>
      <c r="BN5641" s="136" t="str">
        <f>Tabella2[[#This Row],[ACT STOP]]</f>
        <v>06:35</v>
      </c>
      <c r="BO5641" s="101"/>
      <c r="BR5641" s="109" t="str">
        <f t="shared" si="87"/>
        <v>SH-25-5630</v>
      </c>
      <c r="BS5641" s="109" t="s">
        <v>266</v>
      </c>
      <c r="BT5641" t="str">
        <f>Tabella2[[#This Row],[OUTCOME]]</f>
        <v>SDC</v>
      </c>
      <c r="BU5641" t="str">
        <f>_xlfn.CONCAT(Tabella2[[#This Row],[NAME SP]],Tabella2[[#This Row],[ID SP]]," - ",Tabella2[[#This Row],[SYLLABUS NO]])</f>
        <v>Support QATAR - SUPP</v>
      </c>
    </row>
    <row r="5642" spans="1:73" hidden="1">
      <c r="A5642" s="103" t="s">
        <v>11643</v>
      </c>
      <c r="B5642" s="102">
        <v>45933</v>
      </c>
      <c r="C5642" s="104">
        <f>_xlfn.ISOWEEKNUM(Tabella2[[#This Row],[Date]])</f>
        <v>40</v>
      </c>
      <c r="D5642" s="104" t="s">
        <v>817</v>
      </c>
      <c r="E5642" s="104" t="s">
        <v>284</v>
      </c>
      <c r="F5642" s="104">
        <v>73</v>
      </c>
      <c r="G5642" s="104" t="s">
        <v>257</v>
      </c>
      <c r="H5642" s="105">
        <v>3</v>
      </c>
      <c r="I5642" s="104"/>
      <c r="J5642" s="104" t="s">
        <v>258</v>
      </c>
      <c r="K5642" s="104" t="s">
        <v>81</v>
      </c>
      <c r="L5642" s="104" t="s">
        <v>259</v>
      </c>
      <c r="M5642" s="104" t="s">
        <v>461</v>
      </c>
      <c r="N5642" s="104"/>
      <c r="O5642" s="106"/>
      <c r="P5642" s="111" t="s">
        <v>610</v>
      </c>
      <c r="Q5642" s="153" t="s">
        <v>10109</v>
      </c>
      <c r="R5642" s="153" t="s">
        <v>10110</v>
      </c>
      <c r="S5642" s="153">
        <f>Tabella2[[#This Row],[PLD STOP]]-Tabella2[[#This Row],[PLD START]]</f>
        <v>4.1666666666666657E-2</v>
      </c>
      <c r="T5642" s="153" t="s">
        <v>10109</v>
      </c>
      <c r="U5642" s="153" t="s">
        <v>10110</v>
      </c>
      <c r="V5642" s="153">
        <f>IF(ISBLANK(T5642),"",Tabella2[[#This Row],[ACT STOP]]-Tabella2[[#This Row],[ACT START]])</f>
        <v>4.1666666666666657E-2</v>
      </c>
      <c r="W5642" s="104" t="s">
        <v>92</v>
      </c>
      <c r="X5642" s="104" t="s">
        <v>91</v>
      </c>
      <c r="Y5642" s="110"/>
      <c r="Z5642" s="106"/>
      <c r="AA5642" s="104"/>
      <c r="AB5642" s="107"/>
      <c r="AC5642" s="72">
        <f>IF(OR(Tabella2[[#This Row],[OUTCOME]]="DCO",Tabella2[[#This Row],[OUTCOME]]="SDC"),1,0)</f>
        <v>1</v>
      </c>
      <c r="AH5642" s="70"/>
      <c r="AI5642" s="70"/>
      <c r="AJ5642">
        <f>IF(OR(Tabella2[[#This Row],[OUTCOME]]="DNCO", Tabella2[[#This Row],[OUTCOME]]="SDNC"),1,0)</f>
        <v>0</v>
      </c>
      <c r="AL5642" s="70"/>
      <c r="BM5642" s="135" t="str">
        <f>Tabella2[[#This Row],[ACT START]]</f>
        <v>05:35</v>
      </c>
      <c r="BN5642" s="136" t="str">
        <f>Tabella2[[#This Row],[ACT STOP]]</f>
        <v>06:35</v>
      </c>
      <c r="BO5642" s="101"/>
      <c r="BR5642" s="109" t="str">
        <f t="shared" si="87"/>
        <v>SH-25-5631</v>
      </c>
      <c r="BS5642" s="109" t="s">
        <v>757</v>
      </c>
      <c r="BT5642" t="str">
        <f>Tabella2[[#This Row],[OUTCOME]]</f>
        <v>DCO</v>
      </c>
      <c r="BU5642" t="str">
        <f>_xlfn.CONCAT(Tabella2[[#This Row],[NAME SP]],Tabella2[[#This Row],[ID SP]]," - ",Tabella2[[#This Row],[SYLLABUS NO]])</f>
        <v>IFTS73 - FMS CAS02</v>
      </c>
    </row>
    <row r="5643" spans="1:73" hidden="1">
      <c r="A5643" s="103" t="s">
        <v>11644</v>
      </c>
      <c r="B5643" s="102">
        <v>45933</v>
      </c>
      <c r="C5643" s="104">
        <f>_xlfn.ISOWEEKNUM(Tabella2[[#This Row],[Date]])</f>
        <v>40</v>
      </c>
      <c r="D5643" s="104" t="s">
        <v>860</v>
      </c>
      <c r="E5643" s="104" t="s">
        <v>284</v>
      </c>
      <c r="F5643" s="104">
        <v>81</v>
      </c>
      <c r="G5643" s="104" t="s">
        <v>284</v>
      </c>
      <c r="H5643" s="105">
        <v>23</v>
      </c>
      <c r="I5643" s="104"/>
      <c r="J5643" s="104" t="s">
        <v>258</v>
      </c>
      <c r="K5643" s="104" t="s">
        <v>77</v>
      </c>
      <c r="L5643" s="104" t="s">
        <v>259</v>
      </c>
      <c r="M5643" s="104" t="s">
        <v>461</v>
      </c>
      <c r="N5643" s="104"/>
      <c r="O5643" s="106"/>
      <c r="P5643" s="111" t="s">
        <v>610</v>
      </c>
      <c r="Q5643" s="153" t="s">
        <v>10109</v>
      </c>
      <c r="R5643" s="153" t="s">
        <v>10110</v>
      </c>
      <c r="S5643" s="153">
        <f>Tabella2[[#This Row],[PLD STOP]]-Tabella2[[#This Row],[PLD START]]</f>
        <v>4.1666666666666657E-2</v>
      </c>
      <c r="T5643" s="153" t="s">
        <v>10109</v>
      </c>
      <c r="U5643" s="153" t="s">
        <v>10110</v>
      </c>
      <c r="V5643" s="153">
        <f>IF(ISBLANK(T5643),"",Tabella2[[#This Row],[ACT STOP]]-Tabella2[[#This Row],[ACT START]])</f>
        <v>4.1666666666666657E-2</v>
      </c>
      <c r="W5643" s="104" t="s">
        <v>92</v>
      </c>
      <c r="X5643" s="104" t="s">
        <v>91</v>
      </c>
      <c r="Y5643" s="110"/>
      <c r="Z5643" s="106"/>
      <c r="AA5643" s="104"/>
      <c r="AB5643" s="107"/>
      <c r="AC5643" s="72">
        <f>IF(OR(Tabella2[[#This Row],[OUTCOME]]="DCO",Tabella2[[#This Row],[OUTCOME]]="SDC"),1,0)</f>
        <v>1</v>
      </c>
      <c r="AH5643" s="70"/>
      <c r="AI5643" s="70"/>
      <c r="AJ5643">
        <f>IF(OR(Tabella2[[#This Row],[OUTCOME]]="DNCO", Tabella2[[#This Row],[OUTCOME]]="SDNC"),1,0)</f>
        <v>0</v>
      </c>
      <c r="AL5643" s="70"/>
      <c r="BM5643" s="135" t="str">
        <f>Tabella2[[#This Row],[ACT START]]</f>
        <v>05:35</v>
      </c>
      <c r="BN5643" s="136" t="str">
        <f>Tabella2[[#This Row],[ACT STOP]]</f>
        <v>06:35</v>
      </c>
      <c r="BO5643" s="101"/>
      <c r="BR5643" s="109" t="str">
        <f t="shared" si="87"/>
        <v>SH-25-5632</v>
      </c>
      <c r="BS5643" s="109" t="s">
        <v>358</v>
      </c>
      <c r="BT5643" t="str">
        <f>Tabella2[[#This Row],[OUTCOME]]</f>
        <v>DCO</v>
      </c>
      <c r="BU5643" t="str">
        <f>_xlfn.CONCAT(Tabella2[[#This Row],[NAME SP]],Tabella2[[#This Row],[ID SP]]," - ",Tabella2[[#This Row],[SYLLABUS NO]])</f>
        <v>IFTS81 - FMS CAS02</v>
      </c>
    </row>
    <row r="5644" spans="1:73" hidden="1">
      <c r="A5644" s="103" t="s">
        <v>11645</v>
      </c>
      <c r="B5644" s="102">
        <v>45933</v>
      </c>
      <c r="C5644" s="104">
        <f>_xlfn.ISOWEEKNUM(Tabella2[[#This Row],[Date]])</f>
        <v>40</v>
      </c>
      <c r="D5644" s="104" t="s">
        <v>763</v>
      </c>
      <c r="E5644" s="104" t="s">
        <v>256</v>
      </c>
      <c r="F5644" s="104">
        <v>68</v>
      </c>
      <c r="G5644" s="104" t="s">
        <v>257</v>
      </c>
      <c r="H5644" s="105">
        <v>32</v>
      </c>
      <c r="I5644" s="104"/>
      <c r="J5644" s="104" t="s">
        <v>258</v>
      </c>
      <c r="K5644" s="104" t="s">
        <v>79</v>
      </c>
      <c r="L5644" s="104" t="s">
        <v>299</v>
      </c>
      <c r="M5644" s="104" t="s">
        <v>276</v>
      </c>
      <c r="N5644" s="104"/>
      <c r="O5644" s="108" t="str">
        <f>A5645</f>
        <v>18050</v>
      </c>
      <c r="P5644" s="111" t="s">
        <v>306</v>
      </c>
      <c r="Q5644" s="153" t="s">
        <v>307</v>
      </c>
      <c r="R5644" s="153" t="s">
        <v>308</v>
      </c>
      <c r="S5644" s="153">
        <f>Tabella2[[#This Row],[PLD STOP]]-Tabella2[[#This Row],[PLD START]]</f>
        <v>4.1666666666666685E-2</v>
      </c>
      <c r="T5644" s="153">
        <v>0.2951388888888889</v>
      </c>
      <c r="U5644" s="153">
        <v>0.33680555555555558</v>
      </c>
      <c r="V5644" s="153">
        <f>IF(ISBLANK(T5644),"",Tabella2[[#This Row],[ACT STOP]]-Tabella2[[#This Row],[ACT START]])</f>
        <v>4.1666666666666685E-2</v>
      </c>
      <c r="W5644" s="104" t="s">
        <v>92</v>
      </c>
      <c r="X5644" s="104" t="s">
        <v>91</v>
      </c>
      <c r="Y5644" s="110"/>
      <c r="Z5644" s="106"/>
      <c r="AA5644" s="104"/>
      <c r="AB5644" s="107"/>
      <c r="AC5644" s="72">
        <f>IF(OR(Tabella2[[#This Row],[OUTCOME]]="DCO",Tabella2[[#This Row],[OUTCOME]]="SDC"),1,0)</f>
        <v>1</v>
      </c>
      <c r="AH5644" s="70"/>
      <c r="AI5644" s="70"/>
      <c r="AJ5644">
        <f>IF(OR(Tabella2[[#This Row],[OUTCOME]]="DNCO", Tabella2[[#This Row],[OUTCOME]]="SDNC"),1,0)</f>
        <v>0</v>
      </c>
      <c r="AL5644" s="70"/>
      <c r="BM5644" s="135">
        <f>Tabella2[[#This Row],[ACT START]]</f>
        <v>0.2951388888888889</v>
      </c>
      <c r="BN5644" s="136">
        <f>Tabella2[[#This Row],[ACT STOP]]</f>
        <v>0.33680555555555558</v>
      </c>
      <c r="BO5644" s="101"/>
      <c r="BR5644" s="109" t="str">
        <f t="shared" si="87"/>
        <v>SH-25-5633</v>
      </c>
      <c r="BS5644" s="109" t="s">
        <v>356</v>
      </c>
      <c r="BT5644" t="str">
        <f>Tabella2[[#This Row],[OUTCOME]]</f>
        <v>DCO</v>
      </c>
      <c r="BU5644" t="str">
        <f>_xlfn.CONCAT(Tabella2[[#This Row],[NAME SP]],Tabella2[[#This Row],[ID SP]]," - ",Tabella2[[#This Row],[SYLLABUS NO]])</f>
        <v>QATAR68 - FMSC DBFM02</v>
      </c>
    </row>
    <row r="5645" spans="1:73" hidden="1">
      <c r="A5645" s="103" t="s">
        <v>11646</v>
      </c>
      <c r="B5645" s="102">
        <v>45933</v>
      </c>
      <c r="C5645" s="104">
        <f>_xlfn.ISOWEEKNUM(Tabella2[[#This Row],[Date]])</f>
        <v>40</v>
      </c>
      <c r="D5645" s="104" t="s">
        <v>195</v>
      </c>
      <c r="E5645" s="104" t="s">
        <v>298</v>
      </c>
      <c r="F5645" s="104"/>
      <c r="G5645" s="104" t="s">
        <v>257</v>
      </c>
      <c r="H5645" s="105">
        <v>13</v>
      </c>
      <c r="I5645" s="104"/>
      <c r="J5645" s="104" t="s">
        <v>258</v>
      </c>
      <c r="K5645" s="104" t="s">
        <v>78</v>
      </c>
      <c r="L5645" s="104" t="s">
        <v>299</v>
      </c>
      <c r="M5645" s="104" t="s">
        <v>276</v>
      </c>
      <c r="N5645" s="104"/>
      <c r="O5645" s="108" t="str">
        <f>A5644</f>
        <v>18049</v>
      </c>
      <c r="P5645" s="111" t="s">
        <v>300</v>
      </c>
      <c r="Q5645" s="153" t="s">
        <v>307</v>
      </c>
      <c r="R5645" s="153" t="s">
        <v>308</v>
      </c>
      <c r="S5645" s="153">
        <f>Tabella2[[#This Row],[PLD STOP]]-Tabella2[[#This Row],[PLD START]]</f>
        <v>4.1666666666666685E-2</v>
      </c>
      <c r="T5645" s="153">
        <v>0.2951388888888889</v>
      </c>
      <c r="U5645" s="153">
        <v>0.33680555555555558</v>
      </c>
      <c r="V5645" s="153">
        <f>IF(ISBLANK(T5645),"",Tabella2[[#This Row],[ACT STOP]]-Tabella2[[#This Row],[ACT START]])</f>
        <v>4.1666666666666685E-2</v>
      </c>
      <c r="W5645" s="104" t="s">
        <v>122</v>
      </c>
      <c r="X5645" s="104" t="s">
        <v>91</v>
      </c>
      <c r="Y5645" s="110"/>
      <c r="Z5645" s="106"/>
      <c r="AA5645" s="104"/>
      <c r="AB5645" s="107"/>
      <c r="AC5645" s="72">
        <f>IF(OR(Tabella2[[#This Row],[OUTCOME]]="DCO",Tabella2[[#This Row],[OUTCOME]]="SDC"),1,0)</f>
        <v>1</v>
      </c>
      <c r="AH5645" s="70"/>
      <c r="AI5645" s="70"/>
      <c r="AJ5645">
        <f>IF(OR(Tabella2[[#This Row],[OUTCOME]]="DNCO", Tabella2[[#This Row],[OUTCOME]]="SDNC"),1,0)</f>
        <v>0</v>
      </c>
      <c r="AL5645" s="70"/>
      <c r="BM5645" s="135">
        <f>Tabella2[[#This Row],[ACT START]]</f>
        <v>0.2951388888888889</v>
      </c>
      <c r="BN5645" s="136">
        <f>Tabella2[[#This Row],[ACT STOP]]</f>
        <v>0.33680555555555558</v>
      </c>
      <c r="BO5645" s="101"/>
      <c r="BR5645" s="109" t="str">
        <f t="shared" ref="BR5645:BR5708" si="88">_xlfn.CONCAT(LEFT(BR5644,6),TEXT(RIGHT(BR5644,4)+1,"0000"))</f>
        <v>SH-25-5634</v>
      </c>
      <c r="BS5645" s="109" t="s">
        <v>427</v>
      </c>
      <c r="BT5645" t="str">
        <f>Tabella2[[#This Row],[OUTCOME]]</f>
        <v>SDC</v>
      </c>
      <c r="BU5645" t="str">
        <f>_xlfn.CONCAT(Tabella2[[#This Row],[NAME SP]],Tabella2[[#This Row],[ID SP]]," - ",Tabella2[[#This Row],[SYLLABUS NO]])</f>
        <v>Support QATAR - SUPP</v>
      </c>
    </row>
    <row r="5646" spans="1:73" hidden="1">
      <c r="A5646" s="103" t="s">
        <v>11647</v>
      </c>
      <c r="B5646" s="102">
        <v>45933</v>
      </c>
      <c r="C5646" s="104">
        <f>_xlfn.ISOWEEKNUM(Tabella2[[#This Row],[Date]])</f>
        <v>40</v>
      </c>
      <c r="D5646" s="104" t="s">
        <v>751</v>
      </c>
      <c r="E5646" s="104" t="s">
        <v>256</v>
      </c>
      <c r="F5646" s="104">
        <v>78</v>
      </c>
      <c r="G5646" s="104" t="s">
        <v>284</v>
      </c>
      <c r="H5646" s="105">
        <v>22</v>
      </c>
      <c r="I5646" s="104" t="s">
        <v>258</v>
      </c>
      <c r="J5646" s="104"/>
      <c r="K5646" s="104" t="s">
        <v>83</v>
      </c>
      <c r="L5646" s="104" t="s">
        <v>299</v>
      </c>
      <c r="M5646" s="104" t="s">
        <v>361</v>
      </c>
      <c r="N5646" s="104"/>
      <c r="O5646" s="108" t="str">
        <f>A5647</f>
        <v>18052</v>
      </c>
      <c r="P5646" s="111" t="s">
        <v>2616</v>
      </c>
      <c r="Q5646" s="153" t="s">
        <v>307</v>
      </c>
      <c r="R5646" s="153" t="s">
        <v>308</v>
      </c>
      <c r="S5646" s="153">
        <f>Tabella2[[#This Row],[PLD STOP]]-Tabella2[[#This Row],[PLD START]]</f>
        <v>4.1666666666666685E-2</v>
      </c>
      <c r="T5646" s="153" t="s">
        <v>307</v>
      </c>
      <c r="U5646" s="153" t="s">
        <v>308</v>
      </c>
      <c r="V5646" s="153">
        <f>IF(ISBLANK(T5646),"",Tabella2[[#This Row],[ACT STOP]]-Tabella2[[#This Row],[ACT START]])</f>
        <v>4.1666666666666685E-2</v>
      </c>
      <c r="W5646" s="104" t="s">
        <v>92</v>
      </c>
      <c r="X5646" s="104" t="s">
        <v>91</v>
      </c>
      <c r="Y5646" s="110"/>
      <c r="Z5646" s="106"/>
      <c r="AA5646" s="104"/>
      <c r="AB5646" s="107"/>
      <c r="AC5646" s="72">
        <f>IF(OR(Tabella2[[#This Row],[OUTCOME]]="DCO",Tabella2[[#This Row],[OUTCOME]]="SDC"),1,0)</f>
        <v>1</v>
      </c>
      <c r="AH5646" s="70"/>
      <c r="AI5646" s="70"/>
      <c r="AJ5646">
        <f>IF(OR(Tabella2[[#This Row],[OUTCOME]]="DNCO", Tabella2[[#This Row],[OUTCOME]]="SDNC"),1,0)</f>
        <v>0</v>
      </c>
      <c r="AL5646" s="70"/>
      <c r="BM5646" s="135" t="str">
        <f>Tabella2[[#This Row],[ACT START]]</f>
        <v>07:05</v>
      </c>
      <c r="BN5646" s="136" t="str">
        <f>Tabella2[[#This Row],[ACT STOP]]</f>
        <v>08:05</v>
      </c>
      <c r="BO5646" s="101"/>
      <c r="BR5646" s="109" t="str">
        <f t="shared" si="88"/>
        <v>SH-25-5635</v>
      </c>
      <c r="BS5646" s="109" t="s">
        <v>295</v>
      </c>
      <c r="BT5646" t="str">
        <f>Tabella2[[#This Row],[OUTCOME]]</f>
        <v>DCO</v>
      </c>
      <c r="BU5646" t="str">
        <f>_xlfn.CONCAT(Tabella2[[#This Row],[NAME SP]],Tabella2[[#This Row],[ID SP]]," - ",Tabella2[[#This Row],[SYLLABUS NO]])</f>
        <v>QATAR78 - NET ARNG02</v>
      </c>
    </row>
    <row r="5647" spans="1:73" hidden="1">
      <c r="A5647" s="103" t="s">
        <v>11648</v>
      </c>
      <c r="B5647" s="102">
        <v>45933</v>
      </c>
      <c r="C5647" s="104">
        <f>_xlfn.ISOWEEKNUM(Tabella2[[#This Row],[Date]])</f>
        <v>40</v>
      </c>
      <c r="D5647" s="104" t="s">
        <v>195</v>
      </c>
      <c r="E5647" s="104" t="s">
        <v>298</v>
      </c>
      <c r="F5647" s="104"/>
      <c r="G5647" s="104" t="s">
        <v>284</v>
      </c>
      <c r="H5647" s="105">
        <v>3</v>
      </c>
      <c r="I5647" s="104"/>
      <c r="J5647" s="104" t="s">
        <v>258</v>
      </c>
      <c r="K5647" s="104" t="s">
        <v>80</v>
      </c>
      <c r="L5647" s="104" t="s">
        <v>299</v>
      </c>
      <c r="M5647" s="104" t="s">
        <v>361</v>
      </c>
      <c r="N5647" s="104"/>
      <c r="O5647" s="108" t="str">
        <f>A5646</f>
        <v>18051</v>
      </c>
      <c r="P5647" s="111" t="s">
        <v>300</v>
      </c>
      <c r="Q5647" s="153" t="s">
        <v>307</v>
      </c>
      <c r="R5647" s="153" t="s">
        <v>308</v>
      </c>
      <c r="S5647" s="153">
        <f>Tabella2[[#This Row],[PLD STOP]]-Tabella2[[#This Row],[PLD START]]</f>
        <v>4.1666666666666685E-2</v>
      </c>
      <c r="T5647" s="153" t="s">
        <v>307</v>
      </c>
      <c r="U5647" s="153" t="s">
        <v>308</v>
      </c>
      <c r="V5647" s="153">
        <f>IF(ISBLANK(T5647),"",Tabella2[[#This Row],[ACT STOP]]-Tabella2[[#This Row],[ACT START]])</f>
        <v>4.1666666666666685E-2</v>
      </c>
      <c r="W5647" s="104" t="s">
        <v>122</v>
      </c>
      <c r="X5647" s="104" t="s">
        <v>91</v>
      </c>
      <c r="Y5647" s="110"/>
      <c r="Z5647" s="106"/>
      <c r="AA5647" s="104"/>
      <c r="AB5647" s="107"/>
      <c r="AC5647" s="72">
        <f>IF(OR(Tabella2[[#This Row],[OUTCOME]]="DCO",Tabella2[[#This Row],[OUTCOME]]="SDC"),1,0)</f>
        <v>1</v>
      </c>
      <c r="AH5647" s="70"/>
      <c r="AI5647" s="70"/>
      <c r="AJ5647">
        <f>IF(OR(Tabella2[[#This Row],[OUTCOME]]="DNCO", Tabella2[[#This Row],[OUTCOME]]="SDNC"),1,0)</f>
        <v>0</v>
      </c>
      <c r="AL5647" s="70"/>
      <c r="BM5647" s="135" t="str">
        <f>Tabella2[[#This Row],[ACT START]]</f>
        <v>07:05</v>
      </c>
      <c r="BN5647" s="136" t="str">
        <f>Tabella2[[#This Row],[ACT STOP]]</f>
        <v>08:05</v>
      </c>
      <c r="BO5647" s="101"/>
      <c r="BR5647" s="109" t="str">
        <f t="shared" si="88"/>
        <v>SH-25-5636</v>
      </c>
      <c r="BS5647" s="109" t="s">
        <v>301</v>
      </c>
      <c r="BT5647" t="str">
        <f>Tabella2[[#This Row],[OUTCOME]]</f>
        <v>SDC</v>
      </c>
      <c r="BU5647" t="str">
        <f>_xlfn.CONCAT(Tabella2[[#This Row],[NAME SP]],Tabella2[[#This Row],[ID SP]]," - ",Tabella2[[#This Row],[SYLLABUS NO]])</f>
        <v>Support QATAR - SUPP</v>
      </c>
    </row>
    <row r="5648" spans="1:73" hidden="1">
      <c r="A5648" s="103" t="s">
        <v>11649</v>
      </c>
      <c r="B5648" s="102">
        <v>45933</v>
      </c>
      <c r="C5648" s="104">
        <f>_xlfn.ISOWEEKNUM(Tabella2[[#This Row],[Date]])</f>
        <v>40</v>
      </c>
      <c r="D5648" s="104" t="s">
        <v>763</v>
      </c>
      <c r="E5648" s="104" t="s">
        <v>256</v>
      </c>
      <c r="F5648" s="104">
        <v>66</v>
      </c>
      <c r="G5648" s="104" t="s">
        <v>257</v>
      </c>
      <c r="H5648" s="105">
        <v>1</v>
      </c>
      <c r="I5648" s="104"/>
      <c r="J5648" s="104" t="s">
        <v>258</v>
      </c>
      <c r="K5648" s="104" t="s">
        <v>81</v>
      </c>
      <c r="L5648" s="104" t="s">
        <v>259</v>
      </c>
      <c r="M5648" s="104" t="s">
        <v>361</v>
      </c>
      <c r="N5648" s="104"/>
      <c r="O5648" s="106"/>
      <c r="P5648" s="111" t="s">
        <v>2684</v>
      </c>
      <c r="Q5648" s="153" t="s">
        <v>307</v>
      </c>
      <c r="R5648" s="153" t="s">
        <v>308</v>
      </c>
      <c r="S5648" s="153">
        <f>Tabella2[[#This Row],[PLD STOP]]-Tabella2[[#This Row],[PLD START]]</f>
        <v>4.1666666666666685E-2</v>
      </c>
      <c r="T5648" s="153">
        <v>0.29166666666666669</v>
      </c>
      <c r="U5648" s="153">
        <v>0.33333333333333331</v>
      </c>
      <c r="V5648" s="153">
        <f>IF(ISBLANK(T5648),"",Tabella2[[#This Row],[ACT STOP]]-Tabella2[[#This Row],[ACT START]])</f>
        <v>4.166666666666663E-2</v>
      </c>
      <c r="W5648" s="104" t="s">
        <v>92</v>
      </c>
      <c r="X5648" s="104" t="s">
        <v>91</v>
      </c>
      <c r="Y5648" s="110"/>
      <c r="Z5648" s="106"/>
      <c r="AA5648" s="104"/>
      <c r="AB5648" s="107"/>
      <c r="AC5648" s="72">
        <f>IF(OR(Tabella2[[#This Row],[OUTCOME]]="DCO",Tabella2[[#This Row],[OUTCOME]]="SDC"),1,0)</f>
        <v>1</v>
      </c>
      <c r="AH5648" s="70"/>
      <c r="AI5648" s="70"/>
      <c r="AJ5648">
        <f>IF(OR(Tabella2[[#This Row],[OUTCOME]]="DNCO", Tabella2[[#This Row],[OUTCOME]]="SDNC"),1,0)</f>
        <v>0</v>
      </c>
      <c r="AL5648" s="70"/>
      <c r="BM5648" s="135">
        <f>Tabella2[[#This Row],[ACT START]]</f>
        <v>0.29166666666666669</v>
      </c>
      <c r="BN5648" s="136">
        <f>Tabella2[[#This Row],[ACT STOP]]</f>
        <v>0.33333333333333331</v>
      </c>
      <c r="BO5648" s="101"/>
      <c r="BR5648" s="109" t="str">
        <f t="shared" si="88"/>
        <v>SH-25-5637</v>
      </c>
      <c r="BS5648" s="109" t="s">
        <v>332</v>
      </c>
      <c r="BT5648" t="str">
        <f>Tabella2[[#This Row],[OUTCOME]]</f>
        <v>DCO</v>
      </c>
      <c r="BU5648" t="str">
        <f>_xlfn.CONCAT(Tabella2[[#This Row],[NAME SP]],Tabella2[[#This Row],[ID SP]]," - ",Tabella2[[#This Row],[SYLLABUS NO]])</f>
        <v>QATAR66 - PT ERT02</v>
      </c>
    </row>
    <row r="5649" spans="1:73" hidden="1">
      <c r="A5649" s="103" t="s">
        <v>11650</v>
      </c>
      <c r="B5649" s="102">
        <v>45933</v>
      </c>
      <c r="C5649" s="104">
        <f>_xlfn.ISOWEEKNUM(Tabella2[[#This Row],[Date]])</f>
        <v>40</v>
      </c>
      <c r="D5649" s="104" t="s">
        <v>255</v>
      </c>
      <c r="E5649" s="104" t="s">
        <v>256</v>
      </c>
      <c r="F5649" s="104">
        <v>40</v>
      </c>
      <c r="G5649" s="104" t="s">
        <v>257</v>
      </c>
      <c r="H5649" s="105">
        <v>9</v>
      </c>
      <c r="I5649" s="104" t="s">
        <v>258</v>
      </c>
      <c r="J5649" s="104"/>
      <c r="K5649" s="104" t="s">
        <v>77</v>
      </c>
      <c r="L5649" s="104" t="s">
        <v>259</v>
      </c>
      <c r="M5649" s="104" t="s">
        <v>276</v>
      </c>
      <c r="N5649" s="104"/>
      <c r="O5649" s="106"/>
      <c r="P5649" s="111" t="s">
        <v>2932</v>
      </c>
      <c r="Q5649" s="153" t="s">
        <v>307</v>
      </c>
      <c r="R5649" s="153" t="s">
        <v>308</v>
      </c>
      <c r="S5649" s="153">
        <f>Tabella2[[#This Row],[PLD STOP]]-Tabella2[[#This Row],[PLD START]]</f>
        <v>4.1666666666666685E-2</v>
      </c>
      <c r="T5649" s="153" t="s">
        <v>307</v>
      </c>
      <c r="U5649" s="153" t="s">
        <v>308</v>
      </c>
      <c r="V5649" s="153">
        <f>IF(ISBLANK(T5649),"",Tabella2[[#This Row],[ACT STOP]]-Tabella2[[#This Row],[ACT START]])</f>
        <v>4.1666666666666685E-2</v>
      </c>
      <c r="W5649" s="104" t="s">
        <v>92</v>
      </c>
      <c r="X5649" s="104" t="s">
        <v>91</v>
      </c>
      <c r="Y5649" s="110"/>
      <c r="Z5649" s="106"/>
      <c r="AA5649" s="104"/>
      <c r="AB5649" s="107"/>
      <c r="AC5649" s="72">
        <f>IF(OR(Tabella2[[#This Row],[OUTCOME]]="DCO",Tabella2[[#This Row],[OUTCOME]]="SDC"),1,0)</f>
        <v>1</v>
      </c>
      <c r="AH5649" s="70"/>
      <c r="AI5649" s="70"/>
      <c r="AJ5649">
        <f>IF(OR(Tabella2[[#This Row],[OUTCOME]]="DNCO", Tabella2[[#This Row],[OUTCOME]]="SDNC"),1,0)</f>
        <v>0</v>
      </c>
      <c r="AL5649" s="70"/>
      <c r="BM5649" s="135" t="str">
        <f>Tabella2[[#This Row],[ACT START]]</f>
        <v>07:05</v>
      </c>
      <c r="BN5649" s="136" t="str">
        <f>Tabella2[[#This Row],[ACT STOP]]</f>
        <v>08:05</v>
      </c>
      <c r="BO5649" s="101"/>
      <c r="BR5649" s="109" t="str">
        <f t="shared" si="88"/>
        <v>SH-25-5638</v>
      </c>
      <c r="BS5649" s="109" t="s">
        <v>318</v>
      </c>
      <c r="BT5649" t="str">
        <f>Tabella2[[#This Row],[OUTCOME]]</f>
        <v>DCO</v>
      </c>
      <c r="BU5649" t="str">
        <f>_xlfn.CONCAT(Tabella2[[#This Row],[NAME SP]],Tabella2[[#This Row],[ID SP]]," - ",Tabella2[[#This Row],[SYLLABUS NO]])</f>
        <v>QATAR40 - PT NAV02</v>
      </c>
    </row>
    <row r="5650" spans="1:73" hidden="1">
      <c r="A5650" s="103" t="s">
        <v>11651</v>
      </c>
      <c r="B5650" s="102">
        <v>45933</v>
      </c>
      <c r="C5650" s="104">
        <f>_xlfn.ISOWEEKNUM(Tabella2[[#This Row],[Date]])</f>
        <v>40</v>
      </c>
      <c r="D5650" s="104" t="s">
        <v>722</v>
      </c>
      <c r="E5650" s="104" t="s">
        <v>327</v>
      </c>
      <c r="F5650" s="104">
        <v>81</v>
      </c>
      <c r="G5650" s="104" t="s">
        <v>284</v>
      </c>
      <c r="H5650" s="105">
        <v>9</v>
      </c>
      <c r="I5650" s="104" t="s">
        <v>258</v>
      </c>
      <c r="J5650" s="104"/>
      <c r="K5650" s="104" t="s">
        <v>79</v>
      </c>
      <c r="L5650" s="104" t="s">
        <v>299</v>
      </c>
      <c r="M5650" s="104" t="s">
        <v>386</v>
      </c>
      <c r="N5650" s="104"/>
      <c r="O5650" s="108" t="str">
        <f>A5651</f>
        <v>18056</v>
      </c>
      <c r="P5650" s="111" t="s">
        <v>668</v>
      </c>
      <c r="Q5650" s="153" t="s">
        <v>330</v>
      </c>
      <c r="R5650" s="153" t="s">
        <v>331</v>
      </c>
      <c r="S5650" s="153">
        <f>Tabella2[[#This Row],[PLD STOP]]-Tabella2[[#This Row],[PLD START]]</f>
        <v>4.1666666666666685E-2</v>
      </c>
      <c r="T5650" s="153">
        <v>0.3576388888888889</v>
      </c>
      <c r="U5650" s="153">
        <v>0.39930555555555558</v>
      </c>
      <c r="V5650" s="153">
        <f>IF(ISBLANK(T5650),"",Tabella2[[#This Row],[ACT STOP]]-Tabella2[[#This Row],[ACT START]])</f>
        <v>4.1666666666666685E-2</v>
      </c>
      <c r="W5650" s="104" t="s">
        <v>92</v>
      </c>
      <c r="X5650" s="104" t="s">
        <v>91</v>
      </c>
      <c r="Y5650" s="110"/>
      <c r="Z5650" s="106"/>
      <c r="AA5650" s="104"/>
      <c r="AB5650" s="107"/>
      <c r="AC5650" s="72">
        <f>IF(OR(Tabella2[[#This Row],[OUTCOME]]="DCO",Tabella2[[#This Row],[OUTCOME]]="SDC"),1,0)</f>
        <v>1</v>
      </c>
      <c r="AH5650" s="70"/>
      <c r="AI5650" s="70"/>
      <c r="AJ5650">
        <f>IF(OR(Tabella2[[#This Row],[OUTCOME]]="DNCO", Tabella2[[#This Row],[OUTCOME]]="SDNC"),1,0)</f>
        <v>0</v>
      </c>
      <c r="AL5650" s="70"/>
      <c r="BM5650" s="135">
        <f>Tabella2[[#This Row],[ACT START]]</f>
        <v>0.3576388888888889</v>
      </c>
      <c r="BN5650" s="136">
        <f>Tabella2[[#This Row],[ACT STOP]]</f>
        <v>0.39930555555555558</v>
      </c>
      <c r="BO5650" s="101"/>
      <c r="BR5650" s="109" t="str">
        <f t="shared" si="88"/>
        <v>SH-25-5639</v>
      </c>
      <c r="BS5650" s="109" t="s">
        <v>339</v>
      </c>
      <c r="BT5650" t="str">
        <f>Tabella2[[#This Row],[OUTCOME]]</f>
        <v>DCO</v>
      </c>
      <c r="BU5650" t="str">
        <f>_xlfn.CONCAT(Tabella2[[#This Row],[NAME SP]],Tabella2[[#This Row],[ID SP]]," - ",Tabella2[[#This Row],[SYLLABUS NO]])</f>
        <v>AMI81 - SD QRA02</v>
      </c>
    </row>
    <row r="5651" spans="1:73" hidden="1">
      <c r="A5651" s="103" t="s">
        <v>11652</v>
      </c>
      <c r="B5651" s="102">
        <v>45933</v>
      </c>
      <c r="C5651" s="104">
        <f>_xlfn.ISOWEEKNUM(Tabella2[[#This Row],[Date]])</f>
        <v>40</v>
      </c>
      <c r="D5651" s="104" t="s">
        <v>722</v>
      </c>
      <c r="E5651" s="104" t="s">
        <v>327</v>
      </c>
      <c r="F5651" s="104">
        <v>79</v>
      </c>
      <c r="G5651" s="104" t="s">
        <v>257</v>
      </c>
      <c r="H5651" s="105">
        <v>23</v>
      </c>
      <c r="I5651" s="104" t="s">
        <v>258</v>
      </c>
      <c r="J5651" s="104"/>
      <c r="K5651" s="104" t="s">
        <v>78</v>
      </c>
      <c r="L5651" s="104" t="s">
        <v>299</v>
      </c>
      <c r="M5651" s="104" t="s">
        <v>386</v>
      </c>
      <c r="N5651" s="104"/>
      <c r="O5651" s="108" t="str">
        <f>A5650</f>
        <v>18055</v>
      </c>
      <c r="P5651" s="111" t="s">
        <v>668</v>
      </c>
      <c r="Q5651" s="153" t="s">
        <v>330</v>
      </c>
      <c r="R5651" s="153" t="s">
        <v>331</v>
      </c>
      <c r="S5651" s="153">
        <f>Tabella2[[#This Row],[PLD STOP]]-Tabella2[[#This Row],[PLD START]]</f>
        <v>4.1666666666666685E-2</v>
      </c>
      <c r="T5651" s="153">
        <v>0.3576388888888889</v>
      </c>
      <c r="U5651" s="153">
        <v>0.39930555555555558</v>
      </c>
      <c r="V5651" s="153">
        <f>IF(ISBLANK(T5651),"",Tabella2[[#This Row],[ACT STOP]]-Tabella2[[#This Row],[ACT START]])</f>
        <v>4.1666666666666685E-2</v>
      </c>
      <c r="W5651" s="104" t="s">
        <v>92</v>
      </c>
      <c r="X5651" s="104" t="s">
        <v>91</v>
      </c>
      <c r="Y5651" s="110"/>
      <c r="Z5651" s="106"/>
      <c r="AA5651" s="104"/>
      <c r="AB5651" s="107"/>
      <c r="AC5651" s="72">
        <f>IF(OR(Tabella2[[#This Row],[OUTCOME]]="DCO",Tabella2[[#This Row],[OUTCOME]]="SDC"),1,0)</f>
        <v>1</v>
      </c>
      <c r="AH5651" s="70"/>
      <c r="AI5651" s="70"/>
      <c r="AJ5651">
        <f>IF(OR(Tabella2[[#This Row],[OUTCOME]]="DNCO", Tabella2[[#This Row],[OUTCOME]]="SDNC"),1,0)</f>
        <v>0</v>
      </c>
      <c r="AL5651" s="70"/>
      <c r="BM5651" s="135">
        <f>Tabella2[[#This Row],[ACT START]]</f>
        <v>0.3576388888888889</v>
      </c>
      <c r="BN5651" s="136">
        <f>Tabella2[[#This Row],[ACT STOP]]</f>
        <v>0.39930555555555558</v>
      </c>
      <c r="BO5651" s="101"/>
      <c r="BR5651" s="109" t="str">
        <f t="shared" si="88"/>
        <v>SH-25-5640</v>
      </c>
      <c r="BS5651" s="109" t="s">
        <v>1226</v>
      </c>
      <c r="BT5651" t="str">
        <f>Tabella2[[#This Row],[OUTCOME]]</f>
        <v>DCO</v>
      </c>
      <c r="BU5651" t="str">
        <f>_xlfn.CONCAT(Tabella2[[#This Row],[NAME SP]],Tabella2[[#This Row],[ID SP]]," - ",Tabella2[[#This Row],[SYLLABUS NO]])</f>
        <v>AMI79 - SD QRA02</v>
      </c>
    </row>
    <row r="5652" spans="1:73" hidden="1">
      <c r="A5652" s="103" t="s">
        <v>11653</v>
      </c>
      <c r="B5652" s="102">
        <v>45933</v>
      </c>
      <c r="C5652" s="104">
        <f>_xlfn.ISOWEEKNUM(Tabella2[[#This Row],[Date]])</f>
        <v>40</v>
      </c>
      <c r="D5652" s="104" t="s">
        <v>6766</v>
      </c>
      <c r="E5652" s="104" t="s">
        <v>284</v>
      </c>
      <c r="F5652" s="104">
        <v>77</v>
      </c>
      <c r="G5652" s="104" t="s">
        <v>257</v>
      </c>
      <c r="H5652" s="105">
        <v>12</v>
      </c>
      <c r="I5652" s="104"/>
      <c r="J5652" s="104" t="s">
        <v>258</v>
      </c>
      <c r="K5652" s="104" t="s">
        <v>83</v>
      </c>
      <c r="L5652" s="104" t="s">
        <v>259</v>
      </c>
      <c r="M5652" s="104" t="s">
        <v>461</v>
      </c>
      <c r="N5652" s="104"/>
      <c r="O5652" s="106"/>
      <c r="P5652" s="111" t="s">
        <v>491</v>
      </c>
      <c r="Q5652" s="153" t="s">
        <v>330</v>
      </c>
      <c r="R5652" s="153" t="s">
        <v>331</v>
      </c>
      <c r="S5652" s="153">
        <f>Tabella2[[#This Row],[PLD STOP]]-Tabella2[[#This Row],[PLD START]]</f>
        <v>4.1666666666666685E-2</v>
      </c>
      <c r="T5652" s="153" t="s">
        <v>330</v>
      </c>
      <c r="U5652" s="153" t="s">
        <v>331</v>
      </c>
      <c r="V5652" s="153">
        <f>IF(ISBLANK(T5652),"",Tabella2[[#This Row],[ACT STOP]]-Tabella2[[#This Row],[ACT START]])</f>
        <v>4.1666666666666685E-2</v>
      </c>
      <c r="W5652" s="104" t="s">
        <v>92</v>
      </c>
      <c r="X5652" s="104" t="s">
        <v>91</v>
      </c>
      <c r="Y5652" s="110"/>
      <c r="Z5652" s="106"/>
      <c r="AA5652" s="104"/>
      <c r="AB5652" s="107"/>
      <c r="AC5652" s="72">
        <f>IF(OR(Tabella2[[#This Row],[OUTCOME]]="DCO",Tabella2[[#This Row],[OUTCOME]]="SDC"),1,0)</f>
        <v>1</v>
      </c>
      <c r="AH5652" s="70"/>
      <c r="AI5652" s="70"/>
      <c r="AJ5652">
        <f>IF(OR(Tabella2[[#This Row],[OUTCOME]]="DNCO", Tabella2[[#This Row],[OUTCOME]]="SDNC"),1,0)</f>
        <v>0</v>
      </c>
      <c r="AL5652" s="70"/>
      <c r="BM5652" s="135" t="str">
        <f>Tabella2[[#This Row],[ACT START]]</f>
        <v>08:35</v>
      </c>
      <c r="BN5652" s="136" t="str">
        <f>Tabella2[[#This Row],[ACT STOP]]</f>
        <v>09:35</v>
      </c>
      <c r="BO5652" s="101"/>
      <c r="BR5652" s="109" t="str">
        <f t="shared" si="88"/>
        <v>SH-25-5641</v>
      </c>
      <c r="BS5652" s="109" t="s">
        <v>266</v>
      </c>
      <c r="BT5652" t="str">
        <f>Tabella2[[#This Row],[OUTCOME]]</f>
        <v>DCO</v>
      </c>
      <c r="BU5652" t="str">
        <f>_xlfn.CONCAT(Tabella2[[#This Row],[NAME SP]],Tabella2[[#This Row],[ID SP]]," - ",Tabella2[[#This Row],[SYLLABUS NO]])</f>
        <v>IFTS77 - FMS CAS01</v>
      </c>
    </row>
    <row r="5653" spans="1:73" hidden="1">
      <c r="A5653" s="103" t="s">
        <v>11654</v>
      </c>
      <c r="B5653" s="102">
        <v>45933</v>
      </c>
      <c r="C5653" s="104">
        <f>_xlfn.ISOWEEKNUM(Tabella2[[#This Row],[Date]])</f>
        <v>40</v>
      </c>
      <c r="D5653" s="104" t="s">
        <v>6766</v>
      </c>
      <c r="E5653" s="104" t="s">
        <v>284</v>
      </c>
      <c r="F5653" s="104">
        <v>79</v>
      </c>
      <c r="G5653" s="104" t="s">
        <v>257</v>
      </c>
      <c r="H5653" s="105">
        <v>2</v>
      </c>
      <c r="I5653" s="104"/>
      <c r="J5653" s="104" t="s">
        <v>258</v>
      </c>
      <c r="K5653" s="104" t="s">
        <v>80</v>
      </c>
      <c r="L5653" s="104" t="s">
        <v>259</v>
      </c>
      <c r="M5653" s="104" t="s">
        <v>461</v>
      </c>
      <c r="N5653" s="104"/>
      <c r="O5653" s="106"/>
      <c r="P5653" s="111" t="s">
        <v>491</v>
      </c>
      <c r="Q5653" s="153" t="s">
        <v>330</v>
      </c>
      <c r="R5653" s="153" t="s">
        <v>331</v>
      </c>
      <c r="S5653" s="153">
        <f>Tabella2[[#This Row],[PLD STOP]]-Tabella2[[#This Row],[PLD START]]</f>
        <v>4.1666666666666685E-2</v>
      </c>
      <c r="T5653" s="153" t="s">
        <v>330</v>
      </c>
      <c r="U5653" s="153" t="s">
        <v>331</v>
      </c>
      <c r="V5653" s="153">
        <f>IF(ISBLANK(T5653),"",Tabella2[[#This Row],[ACT STOP]]-Tabella2[[#This Row],[ACT START]])</f>
        <v>4.1666666666666685E-2</v>
      </c>
      <c r="W5653" s="104" t="s">
        <v>92</v>
      </c>
      <c r="X5653" s="104" t="s">
        <v>91</v>
      </c>
      <c r="Y5653" s="110"/>
      <c r="Z5653" s="106"/>
      <c r="AA5653" s="104"/>
      <c r="AB5653" s="107"/>
      <c r="AC5653" s="72">
        <f>IF(OR(Tabella2[[#This Row],[OUTCOME]]="DCO",Tabella2[[#This Row],[OUTCOME]]="SDC"),1,0)</f>
        <v>1</v>
      </c>
      <c r="AH5653" s="70"/>
      <c r="AI5653" s="70"/>
      <c r="AJ5653">
        <f>IF(OR(Tabella2[[#This Row],[OUTCOME]]="DNCO", Tabella2[[#This Row],[OUTCOME]]="SDNC"),1,0)</f>
        <v>0</v>
      </c>
      <c r="AL5653" s="70"/>
      <c r="BM5653" s="135" t="str">
        <f>Tabella2[[#This Row],[ACT START]]</f>
        <v>08:35</v>
      </c>
      <c r="BN5653" s="136" t="str">
        <f>Tabella2[[#This Row],[ACT STOP]]</f>
        <v>09:35</v>
      </c>
      <c r="BO5653" s="101"/>
      <c r="BR5653" s="109" t="str">
        <f t="shared" si="88"/>
        <v>SH-25-5642</v>
      </c>
      <c r="BS5653" s="109" t="s">
        <v>368</v>
      </c>
      <c r="BT5653" t="str">
        <f>Tabella2[[#This Row],[OUTCOME]]</f>
        <v>DCO</v>
      </c>
      <c r="BU5653" t="str">
        <f>_xlfn.CONCAT(Tabella2[[#This Row],[NAME SP]],Tabella2[[#This Row],[ID SP]]," - ",Tabella2[[#This Row],[SYLLABUS NO]])</f>
        <v>IFTS79 - FMS CAS01</v>
      </c>
    </row>
    <row r="5654" spans="1:73" hidden="1">
      <c r="A5654" s="103" t="s">
        <v>11655</v>
      </c>
      <c r="B5654" s="102">
        <v>45933</v>
      </c>
      <c r="C5654" s="104">
        <f>_xlfn.ISOWEEKNUM(Tabella2[[#This Row],[Date]])</f>
        <v>40</v>
      </c>
      <c r="D5654" s="104" t="s">
        <v>9759</v>
      </c>
      <c r="E5654" s="104" t="s">
        <v>284</v>
      </c>
      <c r="F5654" s="104">
        <v>86</v>
      </c>
      <c r="G5654" s="104" t="s">
        <v>284</v>
      </c>
      <c r="H5654" s="105">
        <v>23</v>
      </c>
      <c r="I5654" s="104"/>
      <c r="J5654" s="104" t="s">
        <v>258</v>
      </c>
      <c r="K5654" s="104" t="s">
        <v>81</v>
      </c>
      <c r="L5654" s="104" t="s">
        <v>259</v>
      </c>
      <c r="M5654" s="104" t="s">
        <v>328</v>
      </c>
      <c r="N5654" s="104"/>
      <c r="O5654" s="106"/>
      <c r="P5654" s="111" t="s">
        <v>524</v>
      </c>
      <c r="Q5654" s="153" t="s">
        <v>330</v>
      </c>
      <c r="R5654" s="153" t="s">
        <v>331</v>
      </c>
      <c r="S5654" s="153">
        <f>Tabella2[[#This Row],[PLD STOP]]-Tabella2[[#This Row],[PLD START]]</f>
        <v>4.1666666666666685E-2</v>
      </c>
      <c r="T5654" s="153" t="s">
        <v>330</v>
      </c>
      <c r="U5654" s="153" t="s">
        <v>331</v>
      </c>
      <c r="V5654" s="153">
        <f>IF(ISBLANK(T5654),"",Tabella2[[#This Row],[ACT STOP]]-Tabella2[[#This Row],[ACT START]])</f>
        <v>4.1666666666666685E-2</v>
      </c>
      <c r="W5654" s="104" t="s">
        <v>92</v>
      </c>
      <c r="X5654" s="104" t="s">
        <v>91</v>
      </c>
      <c r="Y5654" s="110"/>
      <c r="Z5654" s="106"/>
      <c r="AA5654" s="104"/>
      <c r="AB5654" s="107"/>
      <c r="AC5654" s="72">
        <f>IF(OR(Tabella2[[#This Row],[OUTCOME]]="DCO",Tabella2[[#This Row],[OUTCOME]]="SDC"),1,0)</f>
        <v>1</v>
      </c>
      <c r="AH5654" s="70"/>
      <c r="AI5654" s="70"/>
      <c r="AJ5654">
        <f>IF(OR(Tabella2[[#This Row],[OUTCOME]]="DNCO", Tabella2[[#This Row],[OUTCOME]]="SDNC"),1,0)</f>
        <v>0</v>
      </c>
      <c r="AL5654" s="70"/>
      <c r="BM5654" s="135" t="str">
        <f>Tabella2[[#This Row],[ACT START]]</f>
        <v>08:35</v>
      </c>
      <c r="BN5654" s="136" t="str">
        <f>Tabella2[[#This Row],[ACT STOP]]</f>
        <v>09:35</v>
      </c>
      <c r="BO5654" s="101"/>
      <c r="BR5654" s="109" t="str">
        <f t="shared" si="88"/>
        <v>SH-25-5643</v>
      </c>
      <c r="BS5654" s="109" t="s">
        <v>358</v>
      </c>
      <c r="BT5654" t="str">
        <f>Tabella2[[#This Row],[OUTCOME]]</f>
        <v>DCO</v>
      </c>
      <c r="BU5654" t="str">
        <f>_xlfn.CONCAT(Tabella2[[#This Row],[NAME SP]],Tabella2[[#This Row],[ID SP]]," - ",Tabella2[[#This Row],[SYLLABUS NO]])</f>
        <v>IFTS86 - FMS LLF01</v>
      </c>
    </row>
    <row r="5655" spans="1:73" hidden="1">
      <c r="A5655" s="103" t="s">
        <v>11656</v>
      </c>
      <c r="B5655" s="102">
        <v>45933</v>
      </c>
      <c r="C5655" s="104">
        <f>_xlfn.ISOWEEKNUM(Tabella2[[#This Row],[Date]])</f>
        <v>40</v>
      </c>
      <c r="D5655" s="104" t="s">
        <v>6396</v>
      </c>
      <c r="E5655" s="104" t="s">
        <v>256</v>
      </c>
      <c r="F5655" s="104">
        <v>74</v>
      </c>
      <c r="G5655" s="104" t="s">
        <v>257</v>
      </c>
      <c r="H5655" s="105">
        <v>14</v>
      </c>
      <c r="I5655" s="104"/>
      <c r="J5655" s="104" t="s">
        <v>258</v>
      </c>
      <c r="K5655" s="104" t="s">
        <v>77</v>
      </c>
      <c r="L5655" s="104" t="s">
        <v>259</v>
      </c>
      <c r="M5655" s="104" t="s">
        <v>276</v>
      </c>
      <c r="N5655" s="104"/>
      <c r="O5655" s="106"/>
      <c r="P5655" s="111" t="s">
        <v>1898</v>
      </c>
      <c r="Q5655" s="153" t="s">
        <v>330</v>
      </c>
      <c r="R5655" s="153" t="s">
        <v>331</v>
      </c>
      <c r="S5655" s="153">
        <f>Tabella2[[#This Row],[PLD STOP]]-Tabella2[[#This Row],[PLD START]]</f>
        <v>4.1666666666666685E-2</v>
      </c>
      <c r="T5655" s="153" t="s">
        <v>330</v>
      </c>
      <c r="U5655" s="153" t="s">
        <v>331</v>
      </c>
      <c r="V5655" s="153">
        <f>IF(ISBLANK(T5655),"",Tabella2[[#This Row],[ACT STOP]]-Tabella2[[#This Row],[ACT START]])</f>
        <v>4.1666666666666685E-2</v>
      </c>
      <c r="W5655" s="104" t="s">
        <v>92</v>
      </c>
      <c r="X5655" s="104" t="s">
        <v>91</v>
      </c>
      <c r="Y5655" s="110"/>
      <c r="Z5655" s="106"/>
      <c r="AA5655" s="104"/>
      <c r="AB5655" s="107"/>
      <c r="AC5655" s="72">
        <f>IF(OR(Tabella2[[#This Row],[OUTCOME]]="DCO",Tabella2[[#This Row],[OUTCOME]]="SDC"),1,0)</f>
        <v>1</v>
      </c>
      <c r="AH5655" s="70"/>
      <c r="AI5655" s="70"/>
      <c r="AJ5655">
        <f>IF(OR(Tabella2[[#This Row],[OUTCOME]]="DNCO", Tabella2[[#This Row],[OUTCOME]]="SDNC"),1,0)</f>
        <v>0</v>
      </c>
      <c r="AL5655" s="70"/>
      <c r="BM5655" s="135" t="str">
        <f>Tabella2[[#This Row],[ACT START]]</f>
        <v>08:35</v>
      </c>
      <c r="BN5655" s="136" t="str">
        <f>Tabella2[[#This Row],[ACT STOP]]</f>
        <v>09:35</v>
      </c>
      <c r="BO5655" s="101"/>
      <c r="BR5655" s="109" t="str">
        <f t="shared" si="88"/>
        <v>SH-25-5644</v>
      </c>
      <c r="BS5655" s="109" t="s">
        <v>372</v>
      </c>
      <c r="BT5655" t="str">
        <f>Tabella2[[#This Row],[OUTCOME]]</f>
        <v>DCO</v>
      </c>
      <c r="BU5655" t="str">
        <f>_xlfn.CONCAT(Tabella2[[#This Row],[NAME SP]],Tabella2[[#This Row],[ID SP]]," - ",Tabella2[[#This Row],[SYLLABUS NO]])</f>
        <v>QATAR74 - PT ERT01</v>
      </c>
    </row>
    <row r="5656" spans="1:73" hidden="1">
      <c r="A5656" s="103" t="s">
        <v>11657</v>
      </c>
      <c r="B5656" s="102">
        <v>45933</v>
      </c>
      <c r="C5656" s="104">
        <f>_xlfn.ISOWEEKNUM(Tabella2[[#This Row],[Date]])</f>
        <v>40</v>
      </c>
      <c r="D5656" s="104" t="s">
        <v>817</v>
      </c>
      <c r="E5656" s="104" t="s">
        <v>284</v>
      </c>
      <c r="F5656" s="104">
        <v>74</v>
      </c>
      <c r="G5656" s="104" t="s">
        <v>257</v>
      </c>
      <c r="H5656" s="105">
        <v>32</v>
      </c>
      <c r="I5656" s="104"/>
      <c r="J5656" s="104" t="s">
        <v>258</v>
      </c>
      <c r="K5656" s="104" t="s">
        <v>79</v>
      </c>
      <c r="L5656" s="104" t="s">
        <v>299</v>
      </c>
      <c r="M5656" s="104" t="s">
        <v>361</v>
      </c>
      <c r="N5656" s="104"/>
      <c r="O5656" s="108" t="str">
        <f>A5657</f>
        <v>18062</v>
      </c>
      <c r="P5656" s="111" t="s">
        <v>2688</v>
      </c>
      <c r="Q5656" s="153">
        <v>0.4201388888888889</v>
      </c>
      <c r="R5656" s="153">
        <v>0.46180555555555558</v>
      </c>
      <c r="S5656" s="153">
        <f>Tabella2[[#This Row],[PLD STOP]]-Tabella2[[#This Row],[PLD START]]</f>
        <v>4.1666666666666685E-2</v>
      </c>
      <c r="T5656" s="153">
        <v>0.4201388888888889</v>
      </c>
      <c r="U5656" s="153">
        <v>0.46180555555555558</v>
      </c>
      <c r="V5656" s="153">
        <f>IF(ISBLANK(T5656),"",Tabella2[[#This Row],[ACT STOP]]-Tabella2[[#This Row],[ACT START]])</f>
        <v>4.1666666666666685E-2</v>
      </c>
      <c r="W5656" s="104" t="s">
        <v>92</v>
      </c>
      <c r="X5656" s="104" t="s">
        <v>91</v>
      </c>
      <c r="Y5656" s="110"/>
      <c r="Z5656" s="106"/>
      <c r="AA5656" s="104"/>
      <c r="AB5656" s="107"/>
      <c r="AC5656" s="72">
        <f>IF(OR(Tabella2[[#This Row],[OUTCOME]]="DCO",Tabella2[[#This Row],[OUTCOME]]="SDC"),1,0)</f>
        <v>1</v>
      </c>
      <c r="AH5656" s="70"/>
      <c r="AI5656" s="70"/>
      <c r="AJ5656">
        <f>IF(OR(Tabella2[[#This Row],[OUTCOME]]="DNCO", Tabella2[[#This Row],[OUTCOME]]="SDNC"),1,0)</f>
        <v>0</v>
      </c>
      <c r="AL5656" s="70"/>
      <c r="BM5656" s="135">
        <f>Tabella2[[#This Row],[ACT START]]</f>
        <v>0.4201388888888889</v>
      </c>
      <c r="BN5656" s="136">
        <f>Tabella2[[#This Row],[ACT STOP]]</f>
        <v>0.46180555555555558</v>
      </c>
      <c r="BO5656" s="101"/>
      <c r="BR5656" s="109" t="str">
        <f t="shared" si="88"/>
        <v>SH-25-5645</v>
      </c>
      <c r="BS5656" s="109" t="s">
        <v>356</v>
      </c>
      <c r="BT5656" t="str">
        <f>Tabella2[[#This Row],[OUTCOME]]</f>
        <v>DCO</v>
      </c>
      <c r="BU5656" t="str">
        <f>_xlfn.CONCAT(Tabella2[[#This Row],[NAME SP]],Tabella2[[#This Row],[ID SP]]," - ",Tabella2[[#This Row],[SYLLABUS NO]])</f>
        <v>IFTS74 - FMSC ARNG02</v>
      </c>
    </row>
    <row r="5657" spans="1:73" hidden="1">
      <c r="A5657" s="103" t="s">
        <v>11658</v>
      </c>
      <c r="B5657" s="102">
        <v>45933</v>
      </c>
      <c r="C5657" s="104">
        <f>_xlfn.ISOWEEKNUM(Tabella2[[#This Row],[Date]])</f>
        <v>40</v>
      </c>
      <c r="D5657" s="104" t="s">
        <v>195</v>
      </c>
      <c r="E5657" s="104" t="s">
        <v>398</v>
      </c>
      <c r="F5657" s="104"/>
      <c r="G5657" s="104" t="s">
        <v>257</v>
      </c>
      <c r="H5657" s="105">
        <v>9</v>
      </c>
      <c r="I5657" s="104"/>
      <c r="J5657" s="104" t="s">
        <v>258</v>
      </c>
      <c r="K5657" s="104" t="s">
        <v>78</v>
      </c>
      <c r="L5657" s="104" t="s">
        <v>299</v>
      </c>
      <c r="M5657" s="104" t="s">
        <v>361</v>
      </c>
      <c r="N5657" s="104"/>
      <c r="O5657" s="108" t="str">
        <f>A5656</f>
        <v>18061</v>
      </c>
      <c r="P5657" s="111" t="s">
        <v>300</v>
      </c>
      <c r="Q5657" s="153">
        <v>0.4201388888888889</v>
      </c>
      <c r="R5657" s="153">
        <v>0.46180555555555558</v>
      </c>
      <c r="S5657" s="153">
        <f>Tabella2[[#This Row],[PLD STOP]]-Tabella2[[#This Row],[PLD START]]</f>
        <v>4.1666666666666685E-2</v>
      </c>
      <c r="T5657" s="153">
        <v>0.4201388888888889</v>
      </c>
      <c r="U5657" s="153">
        <v>0.46180555555555558</v>
      </c>
      <c r="V5657" s="153">
        <f>IF(ISBLANK(T5657),"",Tabella2[[#This Row],[ACT STOP]]-Tabella2[[#This Row],[ACT START]])</f>
        <v>4.1666666666666685E-2</v>
      </c>
      <c r="W5657" s="104" t="s">
        <v>122</v>
      </c>
      <c r="X5657" s="104" t="s">
        <v>91</v>
      </c>
      <c r="Y5657" s="110"/>
      <c r="Z5657" s="106"/>
      <c r="AA5657" s="104"/>
      <c r="AB5657" s="107"/>
      <c r="AC5657" s="72">
        <f>IF(OR(Tabella2[[#This Row],[OUTCOME]]="DCO",Tabella2[[#This Row],[OUTCOME]]="SDC"),1,0)</f>
        <v>1</v>
      </c>
      <c r="AH5657" s="70"/>
      <c r="AI5657" s="70"/>
      <c r="AJ5657">
        <f>IF(OR(Tabella2[[#This Row],[OUTCOME]]="DNCO", Tabella2[[#This Row],[OUTCOME]]="SDNC"),1,0)</f>
        <v>0</v>
      </c>
      <c r="AL5657" s="70"/>
      <c r="BM5657" s="135">
        <f>Tabella2[[#This Row],[ACT START]]</f>
        <v>0.4201388888888889</v>
      </c>
      <c r="BN5657" s="136">
        <f>Tabella2[[#This Row],[ACT STOP]]</f>
        <v>0.46180555555555558</v>
      </c>
      <c r="BO5657" s="101"/>
      <c r="BR5657" s="109" t="str">
        <f t="shared" si="88"/>
        <v>SH-25-5646</v>
      </c>
      <c r="BS5657" s="109" t="s">
        <v>318</v>
      </c>
      <c r="BT5657" t="str">
        <f>Tabella2[[#This Row],[OUTCOME]]</f>
        <v>SDC</v>
      </c>
      <c r="BU5657" t="str">
        <f>_xlfn.CONCAT(Tabella2[[#This Row],[NAME SP]],Tabella2[[#This Row],[ID SP]]," - ",Tabella2[[#This Row],[SYLLABUS NO]])</f>
        <v>Support IFTS - SUPP</v>
      </c>
    </row>
    <row r="5658" spans="1:73" hidden="1">
      <c r="A5658" s="103" t="s">
        <v>11659</v>
      </c>
      <c r="B5658" s="102">
        <v>45933</v>
      </c>
      <c r="C5658" s="104">
        <f>_xlfn.ISOWEEKNUM(Tabella2[[#This Row],[Date]])</f>
        <v>40</v>
      </c>
      <c r="D5658" s="104" t="s">
        <v>817</v>
      </c>
      <c r="E5658" s="104" t="s">
        <v>284</v>
      </c>
      <c r="F5658" s="104">
        <v>72</v>
      </c>
      <c r="G5658" s="104" t="s">
        <v>284</v>
      </c>
      <c r="H5658" s="105">
        <v>3</v>
      </c>
      <c r="I5658" s="104"/>
      <c r="J5658" s="104" t="s">
        <v>258</v>
      </c>
      <c r="K5658" s="104" t="s">
        <v>83</v>
      </c>
      <c r="L5658" s="104" t="s">
        <v>299</v>
      </c>
      <c r="M5658" s="104" t="s">
        <v>361</v>
      </c>
      <c r="N5658" s="104"/>
      <c r="O5658" s="108" t="str">
        <f>A5659</f>
        <v>18064</v>
      </c>
      <c r="P5658" s="111" t="s">
        <v>2688</v>
      </c>
      <c r="Q5658" s="153">
        <v>0.4201388888888889</v>
      </c>
      <c r="R5658" s="153">
        <v>0.46180555555555558</v>
      </c>
      <c r="S5658" s="153">
        <f>Tabella2[[#This Row],[PLD STOP]]-Tabella2[[#This Row],[PLD START]]</f>
        <v>4.1666666666666685E-2</v>
      </c>
      <c r="T5658" s="153">
        <v>0.41666666666666669</v>
      </c>
      <c r="U5658" s="153">
        <v>0.45833333333333331</v>
      </c>
      <c r="V5658" s="153">
        <f>IF(ISBLANK(T5658),"",Tabella2[[#This Row],[ACT STOP]]-Tabella2[[#This Row],[ACT START]])</f>
        <v>4.166666666666663E-2</v>
      </c>
      <c r="W5658" s="104" t="s">
        <v>92</v>
      </c>
      <c r="X5658" s="104" t="s">
        <v>91</v>
      </c>
      <c r="Y5658" s="110"/>
      <c r="Z5658" s="106"/>
      <c r="AA5658" s="104"/>
      <c r="AB5658" s="107"/>
      <c r="AC5658" s="72">
        <f>IF(OR(Tabella2[[#This Row],[OUTCOME]]="DCO",Tabella2[[#This Row],[OUTCOME]]="SDC"),1,0)</f>
        <v>1</v>
      </c>
      <c r="AH5658" s="70"/>
      <c r="AI5658" s="70"/>
      <c r="AJ5658">
        <f>IF(OR(Tabella2[[#This Row],[OUTCOME]]="DNCO", Tabella2[[#This Row],[OUTCOME]]="SDNC"),1,0)</f>
        <v>0</v>
      </c>
      <c r="AL5658" s="70"/>
      <c r="BM5658" s="135">
        <f>Tabella2[[#This Row],[ACT START]]</f>
        <v>0.41666666666666669</v>
      </c>
      <c r="BN5658" s="136">
        <f>Tabella2[[#This Row],[ACT STOP]]</f>
        <v>0.45833333333333331</v>
      </c>
      <c r="BO5658" s="101"/>
      <c r="BR5658" s="109" t="str">
        <f t="shared" si="88"/>
        <v>SH-25-5647</v>
      </c>
      <c r="BS5658" s="109" t="s">
        <v>301</v>
      </c>
      <c r="BT5658" t="str">
        <f>Tabella2[[#This Row],[OUTCOME]]</f>
        <v>DCO</v>
      </c>
      <c r="BU5658" t="str">
        <f>_xlfn.CONCAT(Tabella2[[#This Row],[NAME SP]],Tabella2[[#This Row],[ID SP]]," - ",Tabella2[[#This Row],[SYLLABUS NO]])</f>
        <v>IFTS72 - FMSC ARNG02</v>
      </c>
    </row>
    <row r="5659" spans="1:73" hidden="1">
      <c r="A5659" s="103" t="s">
        <v>11660</v>
      </c>
      <c r="B5659" s="102">
        <v>45933</v>
      </c>
      <c r="C5659" s="104">
        <f>_xlfn.ISOWEEKNUM(Tabella2[[#This Row],[Date]])</f>
        <v>40</v>
      </c>
      <c r="D5659" s="104" t="s">
        <v>195</v>
      </c>
      <c r="E5659" s="104" t="s">
        <v>398</v>
      </c>
      <c r="F5659" s="104"/>
      <c r="G5659" s="104" t="s">
        <v>284</v>
      </c>
      <c r="H5659" s="105">
        <v>22</v>
      </c>
      <c r="I5659" s="104"/>
      <c r="J5659" s="104" t="s">
        <v>258</v>
      </c>
      <c r="K5659" s="104" t="s">
        <v>80</v>
      </c>
      <c r="L5659" s="104" t="s">
        <v>299</v>
      </c>
      <c r="M5659" s="104" t="s">
        <v>361</v>
      </c>
      <c r="N5659" s="104"/>
      <c r="O5659" s="108" t="str">
        <f>A5658</f>
        <v>18063</v>
      </c>
      <c r="P5659" s="111" t="s">
        <v>300</v>
      </c>
      <c r="Q5659" s="153">
        <v>0.4201388888888889</v>
      </c>
      <c r="R5659" s="153">
        <v>0.46180555555555558</v>
      </c>
      <c r="S5659" s="153">
        <f>Tabella2[[#This Row],[PLD STOP]]-Tabella2[[#This Row],[PLD START]]</f>
        <v>4.1666666666666685E-2</v>
      </c>
      <c r="T5659" s="153">
        <v>0.41666666666666669</v>
      </c>
      <c r="U5659" s="153">
        <v>0.45833333333333331</v>
      </c>
      <c r="V5659" s="153">
        <f>IF(ISBLANK(T5659),"",Tabella2[[#This Row],[ACT STOP]]-Tabella2[[#This Row],[ACT START]])</f>
        <v>4.166666666666663E-2</v>
      </c>
      <c r="W5659" s="104" t="s">
        <v>122</v>
      </c>
      <c r="X5659" s="104" t="s">
        <v>91</v>
      </c>
      <c r="Y5659" s="110"/>
      <c r="Z5659" s="106"/>
      <c r="AA5659" s="104"/>
      <c r="AB5659" s="107"/>
      <c r="AC5659" s="72">
        <f>IF(OR(Tabella2[[#This Row],[OUTCOME]]="DCO",Tabella2[[#This Row],[OUTCOME]]="SDC"),1,0)</f>
        <v>1</v>
      </c>
      <c r="AH5659" s="70"/>
      <c r="AI5659" s="70"/>
      <c r="AJ5659">
        <f>IF(OR(Tabella2[[#This Row],[OUTCOME]]="DNCO", Tabella2[[#This Row],[OUTCOME]]="SDNC"),1,0)</f>
        <v>0</v>
      </c>
      <c r="AL5659" s="70"/>
      <c r="BM5659" s="135">
        <f>Tabella2[[#This Row],[ACT START]]</f>
        <v>0.41666666666666669</v>
      </c>
      <c r="BN5659" s="136">
        <f>Tabella2[[#This Row],[ACT STOP]]</f>
        <v>0.45833333333333331</v>
      </c>
      <c r="BO5659" s="101"/>
      <c r="BR5659" s="109" t="str">
        <f t="shared" si="88"/>
        <v>SH-25-5648</v>
      </c>
      <c r="BS5659" s="109" t="s">
        <v>295</v>
      </c>
      <c r="BT5659" t="str">
        <f>Tabella2[[#This Row],[OUTCOME]]</f>
        <v>SDC</v>
      </c>
      <c r="BU5659" t="str">
        <f>_xlfn.CONCAT(Tabella2[[#This Row],[NAME SP]],Tabella2[[#This Row],[ID SP]]," - ",Tabella2[[#This Row],[SYLLABUS NO]])</f>
        <v>Support IFTS - SUPP</v>
      </c>
    </row>
    <row r="5660" spans="1:73" hidden="1">
      <c r="A5660" s="103" t="s">
        <v>11661</v>
      </c>
      <c r="B5660" s="102">
        <v>45933</v>
      </c>
      <c r="C5660" s="104">
        <f>_xlfn.ISOWEEKNUM(Tabella2[[#This Row],[Date]])</f>
        <v>40</v>
      </c>
      <c r="D5660" s="104" t="s">
        <v>6621</v>
      </c>
      <c r="E5660" s="104" t="s">
        <v>284</v>
      </c>
      <c r="F5660" s="104">
        <v>82</v>
      </c>
      <c r="G5660" s="104" t="s">
        <v>257</v>
      </c>
      <c r="H5660" s="105">
        <v>1</v>
      </c>
      <c r="I5660" s="104"/>
      <c r="J5660" s="104" t="s">
        <v>258</v>
      </c>
      <c r="K5660" s="104" t="s">
        <v>81</v>
      </c>
      <c r="L5660" s="104" t="s">
        <v>259</v>
      </c>
      <c r="M5660" s="104" t="s">
        <v>328</v>
      </c>
      <c r="N5660" s="104"/>
      <c r="O5660" s="106"/>
      <c r="P5660" s="111" t="s">
        <v>524</v>
      </c>
      <c r="Q5660" s="153">
        <v>0.4201388888888889</v>
      </c>
      <c r="R5660" s="153">
        <v>0.46180555555555558</v>
      </c>
      <c r="S5660" s="153">
        <f>Tabella2[[#This Row],[PLD STOP]]-Tabella2[[#This Row],[PLD START]]</f>
        <v>4.1666666666666685E-2</v>
      </c>
      <c r="T5660" s="153">
        <v>0.4201388888888889</v>
      </c>
      <c r="U5660" s="153">
        <v>0.46180555555555558</v>
      </c>
      <c r="V5660" s="153">
        <f>IF(ISBLANK(T5660),"",Tabella2[[#This Row],[ACT STOP]]-Tabella2[[#This Row],[ACT START]])</f>
        <v>4.1666666666666685E-2</v>
      </c>
      <c r="W5660" s="104" t="s">
        <v>92</v>
      </c>
      <c r="X5660" s="104" t="s">
        <v>91</v>
      </c>
      <c r="Y5660" s="110"/>
      <c r="Z5660" s="106"/>
      <c r="AA5660" s="104"/>
      <c r="AB5660" s="107"/>
      <c r="AC5660" s="72">
        <f>IF(OR(Tabella2[[#This Row],[OUTCOME]]="DCO",Tabella2[[#This Row],[OUTCOME]]="SDC"),1,0)</f>
        <v>1</v>
      </c>
      <c r="AH5660" s="70"/>
      <c r="AI5660" s="70"/>
      <c r="AJ5660">
        <f>IF(OR(Tabella2[[#This Row],[OUTCOME]]="DNCO", Tabella2[[#This Row],[OUTCOME]]="SDNC"),1,0)</f>
        <v>0</v>
      </c>
      <c r="AL5660" s="70"/>
      <c r="BM5660" s="135">
        <f>Tabella2[[#This Row],[ACT START]]</f>
        <v>0.4201388888888889</v>
      </c>
      <c r="BN5660" s="136">
        <f>Tabella2[[#This Row],[ACT STOP]]</f>
        <v>0.46180555555555558</v>
      </c>
      <c r="BO5660" s="101"/>
      <c r="BR5660" s="109" t="str">
        <f t="shared" si="88"/>
        <v>SH-25-5649</v>
      </c>
      <c r="BS5660" s="109" t="s">
        <v>332</v>
      </c>
      <c r="BT5660" t="str">
        <f>Tabella2[[#This Row],[OUTCOME]]</f>
        <v>DCO</v>
      </c>
      <c r="BU5660" t="str">
        <f>_xlfn.CONCAT(Tabella2[[#This Row],[NAME SP]],Tabella2[[#This Row],[ID SP]]," - ",Tabella2[[#This Row],[SYLLABUS NO]])</f>
        <v>IFTS82 - FMS LLF01</v>
      </c>
    </row>
    <row r="5661" spans="1:73" hidden="1">
      <c r="A5661" s="103" t="s">
        <v>11662</v>
      </c>
      <c r="B5661" s="102">
        <v>45933</v>
      </c>
      <c r="C5661" s="104">
        <f>_xlfn.ISOWEEKNUM(Tabella2[[#This Row],[Date]])</f>
        <v>40</v>
      </c>
      <c r="D5661" s="104" t="s">
        <v>9759</v>
      </c>
      <c r="E5661" s="104" t="s">
        <v>284</v>
      </c>
      <c r="F5661" s="104">
        <v>85</v>
      </c>
      <c r="G5661" s="104" t="s">
        <v>257</v>
      </c>
      <c r="H5661" s="105">
        <v>13</v>
      </c>
      <c r="I5661" s="104"/>
      <c r="J5661" s="104" t="s">
        <v>258</v>
      </c>
      <c r="K5661" s="104" t="s">
        <v>77</v>
      </c>
      <c r="L5661" s="104" t="s">
        <v>259</v>
      </c>
      <c r="M5661" s="104" t="s">
        <v>328</v>
      </c>
      <c r="N5661" s="104"/>
      <c r="O5661" s="106"/>
      <c r="P5661" s="111" t="s">
        <v>524</v>
      </c>
      <c r="Q5661" s="153">
        <v>0.4201388888888889</v>
      </c>
      <c r="R5661" s="153">
        <v>0.46180555555555558</v>
      </c>
      <c r="S5661" s="153">
        <f>Tabella2[[#This Row],[PLD STOP]]-Tabella2[[#This Row],[PLD START]]</f>
        <v>4.1666666666666685E-2</v>
      </c>
      <c r="T5661" s="153">
        <v>0.4201388888888889</v>
      </c>
      <c r="U5661" s="153">
        <v>0.46180555555555558</v>
      </c>
      <c r="V5661" s="153">
        <f>IF(ISBLANK(T5661),"",Tabella2[[#This Row],[ACT STOP]]-Tabella2[[#This Row],[ACT START]])</f>
        <v>4.1666666666666685E-2</v>
      </c>
      <c r="W5661" s="104" t="s">
        <v>92</v>
      </c>
      <c r="X5661" s="104" t="s">
        <v>91</v>
      </c>
      <c r="Y5661" s="110"/>
      <c r="Z5661" s="106"/>
      <c r="AA5661" s="104"/>
      <c r="AB5661" s="107"/>
      <c r="AC5661" s="72">
        <f>IF(OR(Tabella2[[#This Row],[OUTCOME]]="DCO",Tabella2[[#This Row],[OUTCOME]]="SDC"),1,0)</f>
        <v>1</v>
      </c>
      <c r="AH5661" s="70"/>
      <c r="AI5661" s="70"/>
      <c r="AJ5661">
        <f>IF(OR(Tabella2[[#This Row],[OUTCOME]]="DNCO", Tabella2[[#This Row],[OUTCOME]]="SDNC"),1,0)</f>
        <v>0</v>
      </c>
      <c r="AL5661" s="70"/>
      <c r="BM5661" s="135">
        <f>Tabella2[[#This Row],[ACT START]]</f>
        <v>0.4201388888888889</v>
      </c>
      <c r="BN5661" s="136">
        <f>Tabella2[[#This Row],[ACT STOP]]</f>
        <v>0.46180555555555558</v>
      </c>
      <c r="BO5661" s="101"/>
      <c r="BR5661" s="109" t="str">
        <f t="shared" si="88"/>
        <v>SH-25-5650</v>
      </c>
      <c r="BS5661" s="109" t="s">
        <v>427</v>
      </c>
      <c r="BT5661" t="str">
        <f>Tabella2[[#This Row],[OUTCOME]]</f>
        <v>DCO</v>
      </c>
      <c r="BU5661" t="str">
        <f>_xlfn.CONCAT(Tabella2[[#This Row],[NAME SP]],Tabella2[[#This Row],[ID SP]]," - ",Tabella2[[#This Row],[SYLLABUS NO]])</f>
        <v>IFTS85 - FMS LLF01</v>
      </c>
    </row>
    <row r="5662" spans="1:73" hidden="1">
      <c r="A5662" s="103" t="s">
        <v>11663</v>
      </c>
      <c r="B5662" s="102">
        <v>45936</v>
      </c>
      <c r="C5662" s="104">
        <f>_xlfn.ISOWEEKNUM(Tabella2[[#This Row],[Date]])</f>
        <v>41</v>
      </c>
      <c r="D5662" s="104" t="s">
        <v>698</v>
      </c>
      <c r="E5662" s="104" t="s">
        <v>284</v>
      </c>
      <c r="F5662" s="104">
        <v>50</v>
      </c>
      <c r="G5662" s="104" t="s">
        <v>284</v>
      </c>
      <c r="H5662" s="105">
        <v>9</v>
      </c>
      <c r="I5662" s="104"/>
      <c r="J5662" s="104" t="s">
        <v>258</v>
      </c>
      <c r="K5662" s="104" t="s">
        <v>79</v>
      </c>
      <c r="L5662" s="104" t="s">
        <v>299</v>
      </c>
      <c r="M5662" s="104" t="s">
        <v>386</v>
      </c>
      <c r="N5662" s="104"/>
      <c r="O5662" s="108" t="str">
        <f t="shared" ref="O5662" si="89">A5663</f>
        <v>18068</v>
      </c>
      <c r="P5662" s="111" t="s">
        <v>5307</v>
      </c>
      <c r="Q5662" s="153" t="s">
        <v>605</v>
      </c>
      <c r="R5662" s="153" t="s">
        <v>285</v>
      </c>
      <c r="S5662" s="153">
        <f>Tabella2[[#This Row],[PLD STOP]]-Tabella2[[#This Row],[PLD START]]</f>
        <v>4.1666666666666685E-2</v>
      </c>
      <c r="T5662" s="153" t="s">
        <v>605</v>
      </c>
      <c r="U5662" s="153" t="s">
        <v>285</v>
      </c>
      <c r="V5662" s="153">
        <f>IF(ISBLANK(T5662),"",Tabella2[[#This Row],[ACT STOP]]-Tabella2[[#This Row],[ACT START]])</f>
        <v>4.1666666666666685E-2</v>
      </c>
      <c r="W5662" s="104" t="s">
        <v>92</v>
      </c>
      <c r="X5662" s="104" t="s">
        <v>91</v>
      </c>
      <c r="Y5662" s="110"/>
      <c r="Z5662" s="106"/>
      <c r="AA5662" s="104"/>
      <c r="AB5662" s="107"/>
      <c r="AC5662" s="72">
        <f>IF(OR(Tabella2[[#This Row],[OUTCOME]]="DCO",Tabella2[[#This Row],[OUTCOME]]="SDC"),1,0)</f>
        <v>1</v>
      </c>
      <c r="AH5662" s="70"/>
      <c r="AI5662" s="70"/>
      <c r="AJ5662">
        <f>IF(OR(Tabella2[[#This Row],[OUTCOME]]="DNCO", Tabella2[[#This Row],[OUTCOME]]="SDNC"),1,0)</f>
        <v>0</v>
      </c>
      <c r="AL5662" s="70"/>
      <c r="BM5662" s="135" t="str">
        <f>Tabella2[[#This Row],[ACT START]]</f>
        <v>06:00</v>
      </c>
      <c r="BN5662" s="136" t="str">
        <f>Tabella2[[#This Row],[ACT STOP]]</f>
        <v>07:00</v>
      </c>
      <c r="BO5662" s="101"/>
      <c r="BR5662" s="109" t="str">
        <f t="shared" si="88"/>
        <v>SH-25-5651</v>
      </c>
      <c r="BS5662" s="109" t="s">
        <v>339</v>
      </c>
      <c r="BT5662" t="str">
        <f>Tabella2[[#This Row],[OUTCOME]]</f>
        <v>DCO</v>
      </c>
      <c r="BU5662" t="str">
        <f>_xlfn.CONCAT(Tabella2[[#This Row],[NAME SP]],Tabella2[[#This Row],[ID SP]]," - ",Tabella2[[#This Row],[SYLLABUS NO]])</f>
        <v>IFTS50 - SD ADCA02</v>
      </c>
    </row>
    <row r="5663" spans="1:73" hidden="1">
      <c r="A5663" s="103" t="s">
        <v>11664</v>
      </c>
      <c r="B5663" s="102">
        <v>45936</v>
      </c>
      <c r="C5663" s="104">
        <f>_xlfn.ISOWEEKNUM(Tabella2[[#This Row],[Date]])</f>
        <v>41</v>
      </c>
      <c r="D5663" s="104" t="s">
        <v>471</v>
      </c>
      <c r="E5663" s="104" t="s">
        <v>327</v>
      </c>
      <c r="F5663" s="104">
        <v>34</v>
      </c>
      <c r="G5663" s="104" t="s">
        <v>257</v>
      </c>
      <c r="H5663" s="105">
        <v>14</v>
      </c>
      <c r="I5663" s="104" t="s">
        <v>258</v>
      </c>
      <c r="J5663" s="104"/>
      <c r="K5663" s="104" t="s">
        <v>78</v>
      </c>
      <c r="L5663" s="104" t="s">
        <v>299</v>
      </c>
      <c r="M5663" s="104" t="s">
        <v>386</v>
      </c>
      <c r="N5663" s="104"/>
      <c r="O5663" s="108" t="str">
        <f t="shared" ref="O5663" si="90">A5662</f>
        <v>18067</v>
      </c>
      <c r="P5663" s="111" t="s">
        <v>5307</v>
      </c>
      <c r="Q5663" s="153" t="s">
        <v>605</v>
      </c>
      <c r="R5663" s="153" t="s">
        <v>285</v>
      </c>
      <c r="S5663" s="153">
        <f>Tabella2[[#This Row],[PLD STOP]]-Tabella2[[#This Row],[PLD START]]</f>
        <v>4.1666666666666685E-2</v>
      </c>
      <c r="T5663" s="153" t="s">
        <v>605</v>
      </c>
      <c r="U5663" s="153" t="s">
        <v>285</v>
      </c>
      <c r="V5663" s="153">
        <f>IF(ISBLANK(T5663),"",Tabella2[[#This Row],[ACT STOP]]-Tabella2[[#This Row],[ACT START]])</f>
        <v>4.1666666666666685E-2</v>
      </c>
      <c r="W5663" s="104" t="s">
        <v>92</v>
      </c>
      <c r="X5663" s="104" t="s">
        <v>91</v>
      </c>
      <c r="Y5663" s="110"/>
      <c r="Z5663" s="106"/>
      <c r="AA5663" s="104"/>
      <c r="AB5663" s="107"/>
      <c r="AC5663" s="72">
        <f>IF(OR(Tabella2[[#This Row],[OUTCOME]]="DCO",Tabella2[[#This Row],[OUTCOME]]="SDC"),1,0)</f>
        <v>1</v>
      </c>
      <c r="AH5663" s="70"/>
      <c r="AI5663" s="70"/>
      <c r="AJ5663">
        <f>IF(OR(Tabella2[[#This Row],[OUTCOME]]="DNCO", Tabella2[[#This Row],[OUTCOME]]="SDNC"),1,0)</f>
        <v>0</v>
      </c>
      <c r="AL5663" s="70"/>
      <c r="BM5663" s="135" t="str">
        <f>Tabella2[[#This Row],[ACT START]]</f>
        <v>06:00</v>
      </c>
      <c r="BN5663" s="136" t="str">
        <f>Tabella2[[#This Row],[ACT STOP]]</f>
        <v>07:00</v>
      </c>
      <c r="BO5663" s="101"/>
      <c r="BR5663" s="109" t="str">
        <f t="shared" si="88"/>
        <v>SH-25-5652</v>
      </c>
      <c r="BS5663" s="109" t="s">
        <v>372</v>
      </c>
      <c r="BT5663" t="str">
        <f>Tabella2[[#This Row],[OUTCOME]]</f>
        <v>DCO</v>
      </c>
      <c r="BU5663" t="str">
        <f>_xlfn.CONCAT(Tabella2[[#This Row],[NAME SP]],Tabella2[[#This Row],[ID SP]]," - ",Tabella2[[#This Row],[SYLLABUS NO]])</f>
        <v>AMI34 - SD ADCA02</v>
      </c>
    </row>
    <row r="5664" spans="1:73" hidden="1">
      <c r="A5664" s="103" t="s">
        <v>11665</v>
      </c>
      <c r="B5664" s="102">
        <v>45936</v>
      </c>
      <c r="C5664" s="104">
        <f>_xlfn.ISOWEEKNUM(Tabella2[[#This Row],[Date]])</f>
        <v>41</v>
      </c>
      <c r="D5664" s="104" t="s">
        <v>763</v>
      </c>
      <c r="E5664" s="104" t="s">
        <v>256</v>
      </c>
      <c r="F5664" s="104">
        <v>66</v>
      </c>
      <c r="G5664" s="104" t="s">
        <v>257</v>
      </c>
      <c r="H5664" s="105">
        <v>1</v>
      </c>
      <c r="I5664" s="104"/>
      <c r="J5664" s="104" t="s">
        <v>258</v>
      </c>
      <c r="K5664" s="104" t="s">
        <v>83</v>
      </c>
      <c r="L5664" s="104" t="s">
        <v>299</v>
      </c>
      <c r="M5664" s="104" t="s">
        <v>361</v>
      </c>
      <c r="N5664" s="104"/>
      <c r="O5664" s="108" t="str">
        <f t="shared" ref="O5664" si="91">A5665</f>
        <v>18070</v>
      </c>
      <c r="P5664" s="111" t="s">
        <v>2616</v>
      </c>
      <c r="Q5664" s="153" t="s">
        <v>605</v>
      </c>
      <c r="R5664" s="153" t="s">
        <v>285</v>
      </c>
      <c r="S5664" s="153">
        <f>Tabella2[[#This Row],[PLD STOP]]-Tabella2[[#This Row],[PLD START]]</f>
        <v>4.1666666666666685E-2</v>
      </c>
      <c r="T5664" s="153"/>
      <c r="U5664" s="153"/>
      <c r="V5664" s="153">
        <v>0</v>
      </c>
      <c r="W5664" s="104" t="s">
        <v>108</v>
      </c>
      <c r="X5664" s="104" t="s">
        <v>97</v>
      </c>
      <c r="Y5664" s="110" t="s">
        <v>11666</v>
      </c>
      <c r="Z5664" s="106"/>
      <c r="AA5664" s="104"/>
      <c r="AB5664" s="107"/>
      <c r="AC5664" s="72">
        <f>IF(OR(Tabella2[[#This Row],[OUTCOME]]="DCO",Tabella2[[#This Row],[OUTCOME]]="SDC"),1,0)</f>
        <v>0</v>
      </c>
      <c r="AH5664" s="70"/>
      <c r="AI5664" s="70"/>
      <c r="AJ5664">
        <f>IF(OR(Tabella2[[#This Row],[OUTCOME]]="DNCO", Tabella2[[#This Row],[OUTCOME]]="SDNC"),1,0)</f>
        <v>0</v>
      </c>
      <c r="AL5664" s="70"/>
      <c r="BL5664" t="s">
        <v>11667</v>
      </c>
      <c r="BM5664" s="135">
        <f>Tabella2[[#This Row],[ACT START]]</f>
        <v>0</v>
      </c>
      <c r="BN5664" s="136">
        <f>Tabella2[[#This Row],[ACT STOP]]</f>
        <v>0</v>
      </c>
      <c r="BO5664" s="101"/>
      <c r="BR5664" s="109" t="str">
        <f t="shared" si="88"/>
        <v>SH-25-5653</v>
      </c>
      <c r="BS5664" s="109" t="s">
        <v>332</v>
      </c>
      <c r="BT5664" t="str">
        <f>Tabella2[[#This Row],[OUTCOME]]</f>
        <v>CANC</v>
      </c>
      <c r="BU5664" t="str">
        <f>_xlfn.CONCAT(Tabella2[[#This Row],[NAME SP]],Tabella2[[#This Row],[ID SP]]," - ",Tabella2[[#This Row],[SYLLABUS NO]])</f>
        <v>QATAR66 - NET ARNG02</v>
      </c>
    </row>
    <row r="5665" spans="1:73" hidden="1">
      <c r="A5665" s="103" t="s">
        <v>11668</v>
      </c>
      <c r="B5665" s="102">
        <v>45936</v>
      </c>
      <c r="C5665" s="104">
        <f>_xlfn.ISOWEEKNUM(Tabella2[[#This Row],[Date]])</f>
        <v>41</v>
      </c>
      <c r="D5665" s="104" t="s">
        <v>195</v>
      </c>
      <c r="E5665" s="104" t="s">
        <v>298</v>
      </c>
      <c r="F5665" s="104"/>
      <c r="G5665" s="104" t="s">
        <v>257</v>
      </c>
      <c r="H5665" s="105">
        <v>32</v>
      </c>
      <c r="I5665" s="104"/>
      <c r="J5665" s="104" t="s">
        <v>258</v>
      </c>
      <c r="K5665" s="104" t="s">
        <v>80</v>
      </c>
      <c r="L5665" s="104" t="s">
        <v>299</v>
      </c>
      <c r="M5665" s="104" t="s">
        <v>361</v>
      </c>
      <c r="N5665" s="104"/>
      <c r="O5665" s="108" t="str">
        <f t="shared" ref="O5665" si="92">A5664</f>
        <v>18069</v>
      </c>
      <c r="P5665" s="111" t="s">
        <v>300</v>
      </c>
      <c r="Q5665" s="153" t="s">
        <v>605</v>
      </c>
      <c r="R5665" s="153" t="s">
        <v>285</v>
      </c>
      <c r="S5665" s="153">
        <f>Tabella2[[#This Row],[PLD STOP]]-Tabella2[[#This Row],[PLD START]]</f>
        <v>4.1666666666666685E-2</v>
      </c>
      <c r="T5665" s="153"/>
      <c r="U5665" s="153"/>
      <c r="V5665" s="153">
        <v>0</v>
      </c>
      <c r="W5665" s="104" t="s">
        <v>108</v>
      </c>
      <c r="X5665" s="104" t="s">
        <v>143</v>
      </c>
      <c r="Y5665" s="110" t="s">
        <v>11669</v>
      </c>
      <c r="Z5665" s="106"/>
      <c r="AA5665" s="104"/>
      <c r="AB5665" s="107"/>
      <c r="AC5665" s="72">
        <f>IF(OR(Tabella2[[#This Row],[OUTCOME]]="DCO",Tabella2[[#This Row],[OUTCOME]]="SDC"),1,0)</f>
        <v>0</v>
      </c>
      <c r="AH5665" s="70"/>
      <c r="AI5665" s="70"/>
      <c r="AJ5665">
        <f>IF(OR(Tabella2[[#This Row],[OUTCOME]]="DNCO", Tabella2[[#This Row],[OUTCOME]]="SDNC"),1,0)</f>
        <v>0</v>
      </c>
      <c r="AL5665" s="70"/>
      <c r="BL5665" t="s">
        <v>11670</v>
      </c>
      <c r="BM5665" s="135">
        <f>Tabella2[[#This Row],[ACT START]]</f>
        <v>0</v>
      </c>
      <c r="BN5665" s="136">
        <f>Tabella2[[#This Row],[ACT STOP]]</f>
        <v>0</v>
      </c>
      <c r="BO5665" s="101"/>
      <c r="BR5665" s="109" t="str">
        <f t="shared" si="88"/>
        <v>SH-25-5654</v>
      </c>
      <c r="BS5665" s="109" t="s">
        <v>356</v>
      </c>
      <c r="BT5665" t="str">
        <f>Tabella2[[#This Row],[OUTCOME]]</f>
        <v>CANC</v>
      </c>
      <c r="BU5665" t="str">
        <f>_xlfn.CONCAT(Tabella2[[#This Row],[NAME SP]],Tabella2[[#This Row],[ID SP]]," - ",Tabella2[[#This Row],[SYLLABUS NO]])</f>
        <v>Support QATAR - SUPP</v>
      </c>
    </row>
    <row r="5666" spans="1:73" hidden="1">
      <c r="A5666" s="103" t="s">
        <v>11671</v>
      </c>
      <c r="B5666" s="102">
        <v>45936</v>
      </c>
      <c r="C5666" s="104">
        <f>_xlfn.ISOWEEKNUM(Tabella2[[#This Row],[Date]])</f>
        <v>41</v>
      </c>
      <c r="D5666" s="104" t="s">
        <v>6766</v>
      </c>
      <c r="E5666" s="104" t="s">
        <v>284</v>
      </c>
      <c r="F5666" s="104">
        <v>77</v>
      </c>
      <c r="G5666" s="104" t="s">
        <v>284</v>
      </c>
      <c r="H5666" s="105">
        <v>23</v>
      </c>
      <c r="I5666" s="104"/>
      <c r="J5666" s="104" t="s">
        <v>258</v>
      </c>
      <c r="K5666" s="104" t="s">
        <v>81</v>
      </c>
      <c r="L5666" s="104" t="s">
        <v>259</v>
      </c>
      <c r="M5666" s="104" t="s">
        <v>461</v>
      </c>
      <c r="N5666" s="104"/>
      <c r="O5666" s="106"/>
      <c r="P5666" s="111" t="s">
        <v>610</v>
      </c>
      <c r="Q5666" s="153" t="s">
        <v>605</v>
      </c>
      <c r="R5666" s="153" t="s">
        <v>285</v>
      </c>
      <c r="S5666" s="153">
        <f>Tabella2[[#This Row],[PLD STOP]]-Tabella2[[#This Row],[PLD START]]</f>
        <v>4.1666666666666685E-2</v>
      </c>
      <c r="T5666" s="153">
        <v>0.25</v>
      </c>
      <c r="U5666" s="153">
        <v>0.29166666666666669</v>
      </c>
      <c r="V5666" s="153">
        <f>IF(ISBLANK(T5666),"",Tabella2[[#This Row],[ACT STOP]]-Tabella2[[#This Row],[ACT START]])</f>
        <v>4.1666666666666685E-2</v>
      </c>
      <c r="W5666" s="104" t="s">
        <v>92</v>
      </c>
      <c r="X5666" s="104" t="s">
        <v>91</v>
      </c>
      <c r="Y5666" s="110"/>
      <c r="Z5666" s="106"/>
      <c r="AA5666" s="104"/>
      <c r="AB5666" s="107"/>
      <c r="AC5666" s="72">
        <f>IF(OR(Tabella2[[#This Row],[OUTCOME]]="DCO",Tabella2[[#This Row],[OUTCOME]]="SDC"),1,0)</f>
        <v>1</v>
      </c>
      <c r="AH5666" s="70"/>
      <c r="AI5666" s="70"/>
      <c r="AJ5666">
        <f>IF(OR(Tabella2[[#This Row],[OUTCOME]]="DNCO", Tabella2[[#This Row],[OUTCOME]]="SDNC"),1,0)</f>
        <v>0</v>
      </c>
      <c r="AL5666" s="70"/>
      <c r="BM5666" s="135">
        <f>Tabella2[[#This Row],[ACT START]]</f>
        <v>0.25</v>
      </c>
      <c r="BN5666" s="136">
        <f>Tabella2[[#This Row],[ACT STOP]]</f>
        <v>0.29166666666666669</v>
      </c>
      <c r="BO5666" s="101"/>
      <c r="BR5666" s="109" t="str">
        <f t="shared" si="88"/>
        <v>SH-25-5655</v>
      </c>
      <c r="BS5666" s="109" t="s">
        <v>358</v>
      </c>
      <c r="BT5666" t="str">
        <f>Tabella2[[#This Row],[OUTCOME]]</f>
        <v>DCO</v>
      </c>
      <c r="BU5666" t="str">
        <f>_xlfn.CONCAT(Tabella2[[#This Row],[NAME SP]],Tabella2[[#This Row],[ID SP]]," - ",Tabella2[[#This Row],[SYLLABUS NO]])</f>
        <v>IFTS77 - FMS CAS02</v>
      </c>
    </row>
    <row r="5667" spans="1:73" hidden="1">
      <c r="A5667" s="103" t="s">
        <v>11672</v>
      </c>
      <c r="B5667" s="102">
        <v>45936</v>
      </c>
      <c r="C5667" s="104">
        <f>_xlfn.ISOWEEKNUM(Tabella2[[#This Row],[Date]])</f>
        <v>41</v>
      </c>
      <c r="D5667" s="104" t="s">
        <v>6766</v>
      </c>
      <c r="E5667" s="104" t="s">
        <v>284</v>
      </c>
      <c r="F5667" s="104">
        <v>79</v>
      </c>
      <c r="G5667" s="104" t="s">
        <v>284</v>
      </c>
      <c r="H5667" s="105">
        <v>3</v>
      </c>
      <c r="I5667" s="104"/>
      <c r="J5667" s="104" t="s">
        <v>258</v>
      </c>
      <c r="K5667" s="104" t="s">
        <v>75</v>
      </c>
      <c r="L5667" s="104" t="s">
        <v>259</v>
      </c>
      <c r="M5667" s="104" t="s">
        <v>461</v>
      </c>
      <c r="N5667" s="104"/>
      <c r="O5667" s="106"/>
      <c r="P5667" s="111" t="s">
        <v>610</v>
      </c>
      <c r="Q5667" s="153" t="s">
        <v>605</v>
      </c>
      <c r="R5667" s="153" t="s">
        <v>285</v>
      </c>
      <c r="S5667" s="153">
        <f>Tabella2[[#This Row],[PLD STOP]]-Tabella2[[#This Row],[PLD START]]</f>
        <v>4.1666666666666685E-2</v>
      </c>
      <c r="T5667" s="153" t="s">
        <v>605</v>
      </c>
      <c r="U5667" s="153" t="s">
        <v>285</v>
      </c>
      <c r="V5667" s="153">
        <f>IF(ISBLANK(T5667),"",Tabella2[[#This Row],[ACT STOP]]-Tabella2[[#This Row],[ACT START]])</f>
        <v>4.1666666666666685E-2</v>
      </c>
      <c r="W5667" s="104" t="s">
        <v>92</v>
      </c>
      <c r="X5667" s="104" t="s">
        <v>91</v>
      </c>
      <c r="Y5667" s="110"/>
      <c r="Z5667" s="106"/>
      <c r="AA5667" s="104"/>
      <c r="AB5667" s="107"/>
      <c r="AC5667" s="72">
        <f>IF(OR(Tabella2[[#This Row],[OUTCOME]]="DCO",Tabella2[[#This Row],[OUTCOME]]="SDC"),1,0)</f>
        <v>1</v>
      </c>
      <c r="AH5667" s="70"/>
      <c r="AI5667" s="70"/>
      <c r="AJ5667">
        <f>IF(OR(Tabella2[[#This Row],[OUTCOME]]="DNCO", Tabella2[[#This Row],[OUTCOME]]="SDNC"),1,0)</f>
        <v>0</v>
      </c>
      <c r="AL5667" s="70"/>
      <c r="BM5667" s="135" t="str">
        <f>Tabella2[[#This Row],[ACT START]]</f>
        <v>06:00</v>
      </c>
      <c r="BN5667" s="136" t="str">
        <f>Tabella2[[#This Row],[ACT STOP]]</f>
        <v>07:00</v>
      </c>
      <c r="BO5667" s="101"/>
      <c r="BR5667" s="109" t="str">
        <f t="shared" si="88"/>
        <v>SH-25-5656</v>
      </c>
      <c r="BS5667" s="109" t="s">
        <v>301</v>
      </c>
      <c r="BT5667" t="str">
        <f>Tabella2[[#This Row],[OUTCOME]]</f>
        <v>DCO</v>
      </c>
      <c r="BU5667" t="str">
        <f>_xlfn.CONCAT(Tabella2[[#This Row],[NAME SP]],Tabella2[[#This Row],[ID SP]]," - ",Tabella2[[#This Row],[SYLLABUS NO]])</f>
        <v>IFTS79 - FMS CAS02</v>
      </c>
    </row>
    <row r="5668" spans="1:73" hidden="1">
      <c r="A5668" s="103" t="s">
        <v>11673</v>
      </c>
      <c r="B5668" s="102">
        <v>45936</v>
      </c>
      <c r="C5668" s="104">
        <f>_xlfn.ISOWEEKNUM(Tabella2[[#This Row],[Date]])</f>
        <v>41</v>
      </c>
      <c r="D5668" s="104" t="s">
        <v>13714</v>
      </c>
      <c r="E5668" s="104" t="s">
        <v>284</v>
      </c>
      <c r="F5668" s="104">
        <v>49</v>
      </c>
      <c r="G5668" s="104" t="s">
        <v>257</v>
      </c>
      <c r="H5668" s="105">
        <v>9</v>
      </c>
      <c r="I5668" s="104"/>
      <c r="J5668" s="104" t="s">
        <v>258</v>
      </c>
      <c r="K5668" s="104" t="s">
        <v>79</v>
      </c>
      <c r="L5668" s="104" t="s">
        <v>299</v>
      </c>
      <c r="M5668" s="104" t="s">
        <v>276</v>
      </c>
      <c r="N5668" s="104"/>
      <c r="O5668" s="108" t="str">
        <f>A5669</f>
        <v>18074</v>
      </c>
      <c r="P5668" s="111" t="s">
        <v>4707</v>
      </c>
      <c r="Q5668" s="153" t="s">
        <v>617</v>
      </c>
      <c r="R5668" s="153" t="s">
        <v>525</v>
      </c>
      <c r="S5668" s="153">
        <f>Tabella2[[#This Row],[PLD STOP]]-Tabella2[[#This Row],[PLD START]]</f>
        <v>4.1666666666666685E-2</v>
      </c>
      <c r="T5668" s="153">
        <v>0.30555555555555558</v>
      </c>
      <c r="U5668" s="153">
        <v>0.34722222222222221</v>
      </c>
      <c r="V5668" s="153">
        <f>IF(ISBLANK(T5668),"",Tabella2[[#This Row],[ACT STOP]]-Tabella2[[#This Row],[ACT START]])</f>
        <v>4.166666666666663E-2</v>
      </c>
      <c r="W5668" s="104" t="s">
        <v>92</v>
      </c>
      <c r="X5668" s="104" t="s">
        <v>91</v>
      </c>
      <c r="Y5668" s="110"/>
      <c r="Z5668" s="106"/>
      <c r="AA5668" s="104"/>
      <c r="AB5668" s="107"/>
      <c r="AC5668" s="72">
        <f>IF(OR(Tabella2[[#This Row],[OUTCOME]]="DCO",Tabella2[[#This Row],[OUTCOME]]="SDC"),1,0)</f>
        <v>1</v>
      </c>
      <c r="AH5668" s="70"/>
      <c r="AI5668" s="70"/>
      <c r="AJ5668">
        <f>IF(OR(Tabella2[[#This Row],[OUTCOME]]="DNCO", Tabella2[[#This Row],[OUTCOME]]="SDNC"),1,0)</f>
        <v>0</v>
      </c>
      <c r="AL5668" s="70"/>
      <c r="BM5668" s="135">
        <f>Tabella2[[#This Row],[ACT START]]</f>
        <v>0.30555555555555558</v>
      </c>
      <c r="BN5668" s="136">
        <f>Tabella2[[#This Row],[ACT STOP]]</f>
        <v>0.34722222222222221</v>
      </c>
      <c r="BO5668" s="101"/>
      <c r="BR5668" s="109" t="str">
        <f t="shared" si="88"/>
        <v>SH-25-5657</v>
      </c>
      <c r="BS5668" s="109" t="s">
        <v>318</v>
      </c>
      <c r="BT5668" t="str">
        <f>Tabella2[[#This Row],[OUTCOME]]</f>
        <v>DCO</v>
      </c>
      <c r="BU5668" t="str">
        <f>_xlfn.CONCAT(Tabella2[[#This Row],[NAME SP]],Tabella2[[#This Row],[ID SP]]," - ",Tabella2[[#This Row],[SYLLABUS NO]])</f>
        <v>IFTS49 - SD DACM01</v>
      </c>
    </row>
    <row r="5669" spans="1:73" hidden="1">
      <c r="A5669" s="103" t="s">
        <v>11674</v>
      </c>
      <c r="B5669" s="102">
        <v>45936</v>
      </c>
      <c r="C5669" s="104">
        <f>_xlfn.ISOWEEKNUM(Tabella2[[#This Row],[Date]])</f>
        <v>41</v>
      </c>
      <c r="D5669" s="104" t="s">
        <v>195</v>
      </c>
      <c r="E5669" s="104" t="s">
        <v>398</v>
      </c>
      <c r="F5669" s="104"/>
      <c r="G5669" s="104" t="s">
        <v>257</v>
      </c>
      <c r="H5669" s="105">
        <v>1</v>
      </c>
      <c r="I5669" s="104"/>
      <c r="J5669" s="104" t="s">
        <v>258</v>
      </c>
      <c r="K5669" s="104" t="s">
        <v>78</v>
      </c>
      <c r="L5669" s="104" t="s">
        <v>299</v>
      </c>
      <c r="M5669" s="104" t="s">
        <v>276</v>
      </c>
      <c r="N5669" s="104"/>
      <c r="O5669" s="108" t="str">
        <f>A5668</f>
        <v>18073</v>
      </c>
      <c r="P5669" s="111" t="s">
        <v>300</v>
      </c>
      <c r="Q5669" s="153" t="s">
        <v>617</v>
      </c>
      <c r="R5669" s="153" t="s">
        <v>525</v>
      </c>
      <c r="S5669" s="153">
        <f>Tabella2[[#This Row],[PLD STOP]]-Tabella2[[#This Row],[PLD START]]</f>
        <v>4.1666666666666685E-2</v>
      </c>
      <c r="T5669" s="153">
        <v>0.30555555555555558</v>
      </c>
      <c r="U5669" s="153">
        <v>0.34722222222222221</v>
      </c>
      <c r="V5669" s="153">
        <f>IF(ISBLANK(T5669),"",Tabella2[[#This Row],[ACT STOP]]-Tabella2[[#This Row],[ACT START]])</f>
        <v>4.166666666666663E-2</v>
      </c>
      <c r="W5669" s="104" t="s">
        <v>122</v>
      </c>
      <c r="X5669" s="104" t="s">
        <v>91</v>
      </c>
      <c r="Y5669" s="110"/>
      <c r="Z5669" s="106"/>
      <c r="AA5669" s="104"/>
      <c r="AB5669" s="107"/>
      <c r="AC5669" s="72">
        <f>IF(OR(Tabella2[[#This Row],[OUTCOME]]="DCO",Tabella2[[#This Row],[OUTCOME]]="SDC"),1,0)</f>
        <v>1</v>
      </c>
      <c r="AH5669" s="70"/>
      <c r="AI5669" s="70"/>
      <c r="AJ5669">
        <f>IF(OR(Tabella2[[#This Row],[OUTCOME]]="DNCO", Tabella2[[#This Row],[OUTCOME]]="SDNC"),1,0)</f>
        <v>0</v>
      </c>
      <c r="AL5669" s="70"/>
      <c r="BM5669" s="135">
        <f>Tabella2[[#This Row],[ACT START]]</f>
        <v>0.30555555555555558</v>
      </c>
      <c r="BN5669" s="136">
        <f>Tabella2[[#This Row],[ACT STOP]]</f>
        <v>0.34722222222222221</v>
      </c>
      <c r="BO5669" s="101"/>
      <c r="BR5669" s="109" t="str">
        <f t="shared" si="88"/>
        <v>SH-25-5658</v>
      </c>
      <c r="BS5669" s="109" t="s">
        <v>332</v>
      </c>
      <c r="BT5669" t="str">
        <f>Tabella2[[#This Row],[OUTCOME]]</f>
        <v>SDC</v>
      </c>
      <c r="BU5669" t="str">
        <f>_xlfn.CONCAT(Tabella2[[#This Row],[NAME SP]],Tabella2[[#This Row],[ID SP]]," - ",Tabella2[[#This Row],[SYLLABUS NO]])</f>
        <v>Support IFTS - SUPP</v>
      </c>
    </row>
    <row r="5670" spans="1:73" hidden="1">
      <c r="A5670" s="103" t="s">
        <v>11675</v>
      </c>
      <c r="B5670" s="102">
        <v>45936</v>
      </c>
      <c r="C5670" s="104">
        <f>_xlfn.ISOWEEKNUM(Tabella2[[#This Row],[Date]])</f>
        <v>41</v>
      </c>
      <c r="D5670" s="104" t="s">
        <v>860</v>
      </c>
      <c r="E5670" s="104" t="s">
        <v>284</v>
      </c>
      <c r="F5670" s="104">
        <v>80</v>
      </c>
      <c r="G5670" s="104" t="s">
        <v>284</v>
      </c>
      <c r="H5670" s="105">
        <v>22</v>
      </c>
      <c r="I5670" s="104"/>
      <c r="J5670" s="104" t="s">
        <v>258</v>
      </c>
      <c r="K5670" s="104" t="s">
        <v>83</v>
      </c>
      <c r="L5670" s="104" t="s">
        <v>259</v>
      </c>
      <c r="M5670" s="104" t="s">
        <v>461</v>
      </c>
      <c r="N5670" s="104"/>
      <c r="O5670" s="106"/>
      <c r="P5670" s="111" t="s">
        <v>491</v>
      </c>
      <c r="Q5670" s="153" t="s">
        <v>617</v>
      </c>
      <c r="R5670" s="153" t="s">
        <v>525</v>
      </c>
      <c r="S5670" s="153">
        <f>Tabella2[[#This Row],[PLD STOP]]-Tabella2[[#This Row],[PLD START]]</f>
        <v>4.1666666666666685E-2</v>
      </c>
      <c r="T5670" s="153">
        <v>0.3125</v>
      </c>
      <c r="U5670" s="153">
        <v>0.35069444444444442</v>
      </c>
      <c r="V5670" s="153">
        <f>IF(ISBLANK(T5670),"",Tabella2[[#This Row],[ACT STOP]]-Tabella2[[#This Row],[ACT START]])</f>
        <v>3.819444444444442E-2</v>
      </c>
      <c r="W5670" s="104" t="s">
        <v>92</v>
      </c>
      <c r="X5670" s="104" t="s">
        <v>91</v>
      </c>
      <c r="Y5670" s="110"/>
      <c r="Z5670" s="106"/>
      <c r="AA5670" s="104"/>
      <c r="AB5670" s="107"/>
      <c r="AC5670" s="72">
        <f>IF(OR(Tabella2[[#This Row],[OUTCOME]]="DCO",Tabella2[[#This Row],[OUTCOME]]="SDC"),1,0)</f>
        <v>1</v>
      </c>
      <c r="AH5670" s="70"/>
      <c r="AI5670" s="70"/>
      <c r="AJ5670">
        <f>IF(OR(Tabella2[[#This Row],[OUTCOME]]="DNCO", Tabella2[[#This Row],[OUTCOME]]="SDNC"),1,0)</f>
        <v>0</v>
      </c>
      <c r="AL5670" s="70"/>
      <c r="BM5670" s="135">
        <f>Tabella2[[#This Row],[ACT START]]</f>
        <v>0.3125</v>
      </c>
      <c r="BN5670" s="136">
        <f>Tabella2[[#This Row],[ACT STOP]]</f>
        <v>0.35069444444444442</v>
      </c>
      <c r="BO5670" s="101"/>
      <c r="BR5670" s="109" t="str">
        <f t="shared" si="88"/>
        <v>SH-25-5659</v>
      </c>
      <c r="BS5670" s="109" t="s">
        <v>295</v>
      </c>
      <c r="BT5670" t="str">
        <f>Tabella2[[#This Row],[OUTCOME]]</f>
        <v>DCO</v>
      </c>
      <c r="BU5670" t="str">
        <f>_xlfn.CONCAT(Tabella2[[#This Row],[NAME SP]],Tabella2[[#This Row],[ID SP]]," - ",Tabella2[[#This Row],[SYLLABUS NO]])</f>
        <v>IFTS80 - FMS CAS01</v>
      </c>
    </row>
    <row r="5671" spans="1:73" hidden="1">
      <c r="A5671" s="103" t="s">
        <v>11676</v>
      </c>
      <c r="B5671" s="102">
        <v>45936</v>
      </c>
      <c r="C5671" s="104">
        <f>_xlfn.ISOWEEKNUM(Tabella2[[#This Row],[Date]])</f>
        <v>41</v>
      </c>
      <c r="D5671" s="104" t="s">
        <v>195</v>
      </c>
      <c r="E5671" s="104" t="s">
        <v>327</v>
      </c>
      <c r="F5671" s="104">
        <v>33</v>
      </c>
      <c r="G5671" s="104" t="s">
        <v>327</v>
      </c>
      <c r="H5671" s="105">
        <v>27</v>
      </c>
      <c r="I5671" s="104"/>
      <c r="J5671" s="104" t="s">
        <v>258</v>
      </c>
      <c r="K5671" s="104" t="s">
        <v>80</v>
      </c>
      <c r="L5671" s="104" t="s">
        <v>259</v>
      </c>
      <c r="M5671" s="104" t="s">
        <v>276</v>
      </c>
      <c r="N5671" s="104"/>
      <c r="O5671" s="106"/>
      <c r="P5671" s="111" t="s">
        <v>377</v>
      </c>
      <c r="Q5671" s="153" t="s">
        <v>617</v>
      </c>
      <c r="R5671" s="153" t="s">
        <v>525</v>
      </c>
      <c r="S5671" s="153">
        <f>Tabella2[[#This Row],[PLD STOP]]-Tabella2[[#This Row],[PLD START]]</f>
        <v>4.1666666666666685E-2</v>
      </c>
      <c r="T5671" s="153">
        <v>0.3125</v>
      </c>
      <c r="U5671" s="153">
        <v>0.35416666666666669</v>
      </c>
      <c r="V5671" s="153">
        <f>IF(ISBLANK(T5671),"",Tabella2[[#This Row],[ACT STOP]]-Tabella2[[#This Row],[ACT START]])</f>
        <v>4.1666666666666685E-2</v>
      </c>
      <c r="W5671" s="104" t="s">
        <v>92</v>
      </c>
      <c r="X5671" s="104" t="s">
        <v>91</v>
      </c>
      <c r="Y5671" s="110"/>
      <c r="Z5671" s="106"/>
      <c r="AA5671" s="104"/>
      <c r="AB5671" s="107"/>
      <c r="AC5671" s="72">
        <f>IF(OR(Tabella2[[#This Row],[OUTCOME]]="DCO",Tabella2[[#This Row],[OUTCOME]]="SDC"),1,0)</f>
        <v>1</v>
      </c>
      <c r="AH5671" s="70"/>
      <c r="AI5671" s="70"/>
      <c r="AJ5671">
        <f>IF(OR(Tabella2[[#This Row],[OUTCOME]]="DNCO", Tabella2[[#This Row],[OUTCOME]]="SDNC"),1,0)</f>
        <v>0</v>
      </c>
      <c r="AL5671" s="70"/>
      <c r="BM5671" s="135">
        <f>Tabella2[[#This Row],[ACT START]]</f>
        <v>0.3125</v>
      </c>
      <c r="BN5671" s="136">
        <f>Tabella2[[#This Row],[ACT STOP]]</f>
        <v>0.35416666666666669</v>
      </c>
      <c r="BO5671" s="101"/>
      <c r="BR5671" s="109" t="str">
        <f t="shared" si="88"/>
        <v>SH-25-5660</v>
      </c>
      <c r="BS5671" s="109" t="s">
        <v>11677</v>
      </c>
      <c r="BT5671" t="str">
        <f>Tabella2[[#This Row],[OUTCOME]]</f>
        <v>DCO</v>
      </c>
      <c r="BU5671" t="str">
        <f>_xlfn.CONCAT(Tabella2[[#This Row],[NAME SP]],Tabella2[[#This Row],[ID SP]]," - ",Tabella2[[#This Row],[SYLLABUS NO]])</f>
        <v>AMI33 - RI SEM</v>
      </c>
    </row>
    <row r="5672" spans="1:73" hidden="1">
      <c r="A5672" s="103" t="s">
        <v>11678</v>
      </c>
      <c r="B5672" s="102">
        <v>45936</v>
      </c>
      <c r="C5672" s="104">
        <f>_xlfn.ISOWEEKNUM(Tabella2[[#This Row],[Date]])</f>
        <v>41</v>
      </c>
      <c r="D5672" s="104" t="s">
        <v>751</v>
      </c>
      <c r="E5672" s="104" t="s">
        <v>256</v>
      </c>
      <c r="F5672" s="104">
        <v>78</v>
      </c>
      <c r="G5672" s="104" t="s">
        <v>257</v>
      </c>
      <c r="H5672" s="105">
        <v>12</v>
      </c>
      <c r="I5672" s="104" t="s">
        <v>258</v>
      </c>
      <c r="J5672" s="104"/>
      <c r="K5672" s="104" t="s">
        <v>81</v>
      </c>
      <c r="L5672" s="104" t="s">
        <v>259</v>
      </c>
      <c r="M5672" s="104" t="s">
        <v>276</v>
      </c>
      <c r="N5672" s="104"/>
      <c r="O5672" s="106"/>
      <c r="P5672" s="111" t="s">
        <v>342</v>
      </c>
      <c r="Q5672" s="153" t="s">
        <v>617</v>
      </c>
      <c r="R5672" s="153" t="s">
        <v>525</v>
      </c>
      <c r="S5672" s="153">
        <f>Tabella2[[#This Row],[PLD STOP]]-Tabella2[[#This Row],[PLD START]]</f>
        <v>4.1666666666666685E-2</v>
      </c>
      <c r="T5672" s="153">
        <v>0.3125</v>
      </c>
      <c r="U5672" s="153">
        <v>0.35416666666666669</v>
      </c>
      <c r="V5672" s="153">
        <f>IF(ISBLANK(T5672),"",Tabella2[[#This Row],[ACT STOP]]-Tabella2[[#This Row],[ACT START]])</f>
        <v>4.1666666666666685E-2</v>
      </c>
      <c r="W5672" s="104" t="s">
        <v>92</v>
      </c>
      <c r="X5672" s="104" t="s">
        <v>91</v>
      </c>
      <c r="Y5672" s="110"/>
      <c r="Z5672" s="106"/>
      <c r="AA5672" s="104"/>
      <c r="AB5672" s="107"/>
      <c r="AC5672" s="72">
        <f>IF(OR(Tabella2[[#This Row],[OUTCOME]]="DCO",Tabella2[[#This Row],[OUTCOME]]="SDC"),1,0)</f>
        <v>1</v>
      </c>
      <c r="AH5672" s="70"/>
      <c r="AI5672" s="70"/>
      <c r="AJ5672">
        <f>IF(OR(Tabella2[[#This Row],[OUTCOME]]="DNCO", Tabella2[[#This Row],[OUTCOME]]="SDNC"),1,0)</f>
        <v>0</v>
      </c>
      <c r="AL5672" s="70"/>
      <c r="BM5672" s="135">
        <f>Tabella2[[#This Row],[ACT START]]</f>
        <v>0.3125</v>
      </c>
      <c r="BN5672" s="136">
        <f>Tabella2[[#This Row],[ACT STOP]]</f>
        <v>0.35416666666666669</v>
      </c>
      <c r="BO5672" s="101"/>
      <c r="BR5672" s="109" t="str">
        <f t="shared" si="88"/>
        <v>SH-25-5661</v>
      </c>
      <c r="BS5672" s="109" t="s">
        <v>266</v>
      </c>
      <c r="BT5672" t="str">
        <f>Tabella2[[#This Row],[OUTCOME]]</f>
        <v>DCO</v>
      </c>
      <c r="BU5672" t="str">
        <f>_xlfn.CONCAT(Tabella2[[#This Row],[NAME SP]],Tabella2[[#This Row],[ID SP]]," - ",Tabella2[[#This Row],[SYLLABUS NO]])</f>
        <v>QATAR78 - PT ERT03</v>
      </c>
    </row>
    <row r="5673" spans="1:73" hidden="1">
      <c r="A5673" s="103" t="s">
        <v>11679</v>
      </c>
      <c r="B5673" s="102">
        <v>45936</v>
      </c>
      <c r="C5673" s="104">
        <f>_xlfn.ISOWEEKNUM(Tabella2[[#This Row],[Date]])</f>
        <v>41</v>
      </c>
      <c r="D5673" s="104" t="s">
        <v>817</v>
      </c>
      <c r="E5673" s="104" t="s">
        <v>284</v>
      </c>
      <c r="F5673" s="104">
        <v>75</v>
      </c>
      <c r="G5673" s="104" t="s">
        <v>284</v>
      </c>
      <c r="H5673" s="105">
        <v>9</v>
      </c>
      <c r="I5673" s="104"/>
      <c r="J5673" s="104" t="s">
        <v>258</v>
      </c>
      <c r="K5673" s="104" t="s">
        <v>79</v>
      </c>
      <c r="L5673" s="104" t="s">
        <v>259</v>
      </c>
      <c r="M5673" s="104" t="s">
        <v>461</v>
      </c>
      <c r="N5673" s="104"/>
      <c r="O5673" s="106"/>
      <c r="P5673" s="111" t="s">
        <v>491</v>
      </c>
      <c r="Q5673" s="153" t="s">
        <v>631</v>
      </c>
      <c r="R5673" s="153" t="s">
        <v>498</v>
      </c>
      <c r="S5673" s="153">
        <f>Tabella2[[#This Row],[PLD STOP]]-Tabella2[[#This Row],[PLD START]]</f>
        <v>4.1666666666666685E-2</v>
      </c>
      <c r="T5673" s="153" t="s">
        <v>631</v>
      </c>
      <c r="U5673" s="153" t="s">
        <v>498</v>
      </c>
      <c r="V5673" s="153">
        <f>IF(ISBLANK(T5673),"",Tabella2[[#This Row],[ACT STOP]]-Tabella2[[#This Row],[ACT START]])</f>
        <v>4.1666666666666685E-2</v>
      </c>
      <c r="W5673" s="104" t="s">
        <v>92</v>
      </c>
      <c r="X5673" s="104" t="s">
        <v>91</v>
      </c>
      <c r="Y5673" s="110"/>
      <c r="Z5673" s="106"/>
      <c r="AA5673" s="104"/>
      <c r="AB5673" s="107"/>
      <c r="AC5673" s="72">
        <f>IF(OR(Tabella2[[#This Row],[OUTCOME]]="DCO",Tabella2[[#This Row],[OUTCOME]]="SDC"),1,0)</f>
        <v>1</v>
      </c>
      <c r="AH5673" s="70"/>
      <c r="AI5673" s="70"/>
      <c r="AJ5673">
        <f>IF(OR(Tabella2[[#This Row],[OUTCOME]]="DNCO", Tabella2[[#This Row],[OUTCOME]]="SDNC"),1,0)</f>
        <v>0</v>
      </c>
      <c r="AL5673" s="70"/>
      <c r="BM5673" s="135" t="str">
        <f>Tabella2[[#This Row],[ACT START]]</f>
        <v>09:00</v>
      </c>
      <c r="BN5673" s="136" t="str">
        <f>Tabella2[[#This Row],[ACT STOP]]</f>
        <v>10:00</v>
      </c>
      <c r="BO5673" s="101"/>
      <c r="BR5673" s="109" t="str">
        <f t="shared" si="88"/>
        <v>SH-25-5662</v>
      </c>
      <c r="BS5673" s="109" t="s">
        <v>339</v>
      </c>
      <c r="BT5673" t="str">
        <f>Tabella2[[#This Row],[OUTCOME]]</f>
        <v>DCO</v>
      </c>
      <c r="BU5673" t="str">
        <f>_xlfn.CONCAT(Tabella2[[#This Row],[NAME SP]],Tabella2[[#This Row],[ID SP]]," - ",Tabella2[[#This Row],[SYLLABUS NO]])</f>
        <v>IFTS75 - FMS CAS01</v>
      </c>
    </row>
    <row r="5674" spans="1:73" hidden="1">
      <c r="A5674" s="103" t="s">
        <v>11680</v>
      </c>
      <c r="B5674" s="102">
        <v>45936</v>
      </c>
      <c r="C5674" s="104">
        <f>_xlfn.ISOWEEKNUM(Tabella2[[#This Row],[Date]])</f>
        <v>41</v>
      </c>
      <c r="D5674" s="104" t="s">
        <v>817</v>
      </c>
      <c r="E5674" s="104" t="s">
        <v>284</v>
      </c>
      <c r="F5674" s="104">
        <v>74</v>
      </c>
      <c r="G5674" s="104" t="s">
        <v>257</v>
      </c>
      <c r="H5674" s="105">
        <v>14</v>
      </c>
      <c r="I5674" s="104"/>
      <c r="J5674" s="104" t="s">
        <v>258</v>
      </c>
      <c r="K5674" s="104" t="s">
        <v>78</v>
      </c>
      <c r="L5674" s="104" t="s">
        <v>259</v>
      </c>
      <c r="M5674" s="104" t="s">
        <v>461</v>
      </c>
      <c r="N5674" s="104"/>
      <c r="O5674" s="106"/>
      <c r="P5674" s="111" t="s">
        <v>491</v>
      </c>
      <c r="Q5674" s="153" t="s">
        <v>631</v>
      </c>
      <c r="R5674" s="153" t="s">
        <v>498</v>
      </c>
      <c r="S5674" s="153">
        <f>Tabella2[[#This Row],[PLD STOP]]-Tabella2[[#This Row],[PLD START]]</f>
        <v>4.1666666666666685E-2</v>
      </c>
      <c r="T5674" s="153" t="s">
        <v>631</v>
      </c>
      <c r="U5674" s="153" t="s">
        <v>498</v>
      </c>
      <c r="V5674" s="153">
        <f>IF(ISBLANK(T5674),"",Tabella2[[#This Row],[ACT STOP]]-Tabella2[[#This Row],[ACT START]])</f>
        <v>4.1666666666666685E-2</v>
      </c>
      <c r="W5674" s="104" t="s">
        <v>92</v>
      </c>
      <c r="X5674" s="104" t="s">
        <v>91</v>
      </c>
      <c r="Y5674" s="110"/>
      <c r="Z5674" s="106"/>
      <c r="AA5674" s="104"/>
      <c r="AB5674" s="107"/>
      <c r="AC5674" s="72">
        <f>IF(OR(Tabella2[[#This Row],[OUTCOME]]="DCO",Tabella2[[#This Row],[OUTCOME]]="SDC"),1,0)</f>
        <v>1</v>
      </c>
      <c r="AH5674" s="70"/>
      <c r="AI5674" s="70"/>
      <c r="AJ5674">
        <f>IF(OR(Tabella2[[#This Row],[OUTCOME]]="DNCO", Tabella2[[#This Row],[OUTCOME]]="SDNC"),1,0)</f>
        <v>0</v>
      </c>
      <c r="AL5674" s="70"/>
      <c r="BM5674" s="135" t="str">
        <f>Tabella2[[#This Row],[ACT START]]</f>
        <v>09:00</v>
      </c>
      <c r="BN5674" s="136" t="str">
        <f>Tabella2[[#This Row],[ACT STOP]]</f>
        <v>10:00</v>
      </c>
      <c r="BO5674" s="101"/>
      <c r="BR5674" s="109" t="str">
        <f t="shared" si="88"/>
        <v>SH-25-5663</v>
      </c>
      <c r="BS5674" s="109" t="s">
        <v>372</v>
      </c>
      <c r="BT5674" t="str">
        <f>Tabella2[[#This Row],[OUTCOME]]</f>
        <v>DCO</v>
      </c>
      <c r="BU5674" t="str">
        <f>_xlfn.CONCAT(Tabella2[[#This Row],[NAME SP]],Tabella2[[#This Row],[ID SP]]," - ",Tabella2[[#This Row],[SYLLABUS NO]])</f>
        <v>IFTS74 - FMS CAS01</v>
      </c>
    </row>
    <row r="5675" spans="1:73" hidden="1">
      <c r="A5675" s="103" t="s">
        <v>11681</v>
      </c>
      <c r="B5675" s="102">
        <v>45936</v>
      </c>
      <c r="C5675" s="104">
        <f>_xlfn.ISOWEEKNUM(Tabella2[[#This Row],[Date]])</f>
        <v>41</v>
      </c>
      <c r="D5675" s="104" t="s">
        <v>6396</v>
      </c>
      <c r="E5675" s="104" t="s">
        <v>256</v>
      </c>
      <c r="F5675" s="104">
        <v>70</v>
      </c>
      <c r="G5675" s="104" t="s">
        <v>257</v>
      </c>
      <c r="H5675" s="105">
        <v>1</v>
      </c>
      <c r="I5675" s="104"/>
      <c r="J5675" s="104" t="s">
        <v>258</v>
      </c>
      <c r="K5675" s="104" t="s">
        <v>83</v>
      </c>
      <c r="L5675" s="104" t="s">
        <v>259</v>
      </c>
      <c r="M5675" s="104" t="s">
        <v>276</v>
      </c>
      <c r="N5675" s="104"/>
      <c r="O5675" s="106"/>
      <c r="P5675" s="111" t="s">
        <v>8294</v>
      </c>
      <c r="Q5675" s="153" t="s">
        <v>631</v>
      </c>
      <c r="R5675" s="153" t="s">
        <v>498</v>
      </c>
      <c r="S5675" s="153">
        <f>Tabella2[[#This Row],[PLD STOP]]-Tabella2[[#This Row],[PLD START]]</f>
        <v>4.1666666666666685E-2</v>
      </c>
      <c r="T5675" s="153">
        <v>0.375</v>
      </c>
      <c r="U5675" s="153">
        <v>0.41666666666666669</v>
      </c>
      <c r="V5675" s="153">
        <f>IF(ISBLANK(T5675),"",Tabella2[[#This Row],[ACT STOP]]-Tabella2[[#This Row],[ACT START]])</f>
        <v>4.1666666666666685E-2</v>
      </c>
      <c r="W5675" s="104" t="s">
        <v>92</v>
      </c>
      <c r="X5675" s="104" t="s">
        <v>91</v>
      </c>
      <c r="Y5675" s="110"/>
      <c r="Z5675" s="106"/>
      <c r="AA5675" s="104"/>
      <c r="AB5675" s="107"/>
      <c r="AC5675" s="72">
        <f>IF(OR(Tabella2[[#This Row],[OUTCOME]]="DCO",Tabella2[[#This Row],[OUTCOME]]="SDC"),1,0)</f>
        <v>1</v>
      </c>
      <c r="AH5675" s="70"/>
      <c r="AI5675" s="70"/>
      <c r="AJ5675">
        <f>IF(OR(Tabella2[[#This Row],[OUTCOME]]="DNCO", Tabella2[[#This Row],[OUTCOME]]="SDNC"),1,0)</f>
        <v>0</v>
      </c>
      <c r="AL5675" s="70"/>
      <c r="BM5675" s="135">
        <f>Tabella2[[#This Row],[ACT START]]</f>
        <v>0.375</v>
      </c>
      <c r="BN5675" s="136">
        <f>Tabella2[[#This Row],[ACT STOP]]</f>
        <v>0.41666666666666669</v>
      </c>
      <c r="BO5675" s="101"/>
      <c r="BR5675" s="109" t="str">
        <f t="shared" si="88"/>
        <v>SH-25-5664</v>
      </c>
      <c r="BS5675" s="109" t="s">
        <v>332</v>
      </c>
      <c r="BT5675" t="str">
        <f>Tabella2[[#This Row],[OUTCOME]]</f>
        <v>DCO</v>
      </c>
      <c r="BU5675" t="str">
        <f>_xlfn.CONCAT(Tabella2[[#This Row],[NAME SP]],Tabella2[[#This Row],[ID SP]]," - ",Tabella2[[#This Row],[SYLLABUS NO]])</f>
        <v>QATAR70 - PT NAVB02</v>
      </c>
    </row>
    <row r="5676" spans="1:73" hidden="1">
      <c r="A5676" s="103" t="s">
        <v>11682</v>
      </c>
      <c r="B5676" s="102">
        <v>45936</v>
      </c>
      <c r="C5676" s="104">
        <f>_xlfn.ISOWEEKNUM(Tabella2[[#This Row],[Date]])</f>
        <v>41</v>
      </c>
      <c r="D5676" s="104" t="s">
        <v>9740</v>
      </c>
      <c r="E5676" s="104" t="s">
        <v>284</v>
      </c>
      <c r="F5676" s="104">
        <v>87</v>
      </c>
      <c r="G5676" s="104" t="s">
        <v>257</v>
      </c>
      <c r="H5676" s="105">
        <v>32</v>
      </c>
      <c r="I5676" s="104"/>
      <c r="J5676" s="104" t="s">
        <v>258</v>
      </c>
      <c r="K5676" s="104" t="s">
        <v>80</v>
      </c>
      <c r="L5676" s="104" t="s">
        <v>259</v>
      </c>
      <c r="M5676" s="104" t="s">
        <v>328</v>
      </c>
      <c r="N5676" s="104"/>
      <c r="O5676" s="106"/>
      <c r="P5676" s="111" t="s">
        <v>3689</v>
      </c>
      <c r="Q5676" s="153" t="s">
        <v>631</v>
      </c>
      <c r="R5676" s="153" t="s">
        <v>498</v>
      </c>
      <c r="S5676" s="153">
        <f>Tabella2[[#This Row],[PLD STOP]]-Tabella2[[#This Row],[PLD START]]</f>
        <v>4.1666666666666685E-2</v>
      </c>
      <c r="T5676" s="153"/>
      <c r="U5676" s="153"/>
      <c r="V5676" s="153">
        <v>0</v>
      </c>
      <c r="W5676" s="104" t="s">
        <v>108</v>
      </c>
      <c r="X5676" s="104" t="s">
        <v>97</v>
      </c>
      <c r="Y5676" s="110" t="s">
        <v>11666</v>
      </c>
      <c r="Z5676" t="s">
        <v>11667</v>
      </c>
      <c r="AA5676" s="104"/>
      <c r="AB5676" s="107"/>
      <c r="AC5676" s="72">
        <f>IF(OR(Tabella2[[#This Row],[OUTCOME]]="DCO",Tabella2[[#This Row],[OUTCOME]]="SDC"),1,0)</f>
        <v>0</v>
      </c>
      <c r="AH5676" s="70"/>
      <c r="AI5676" s="70"/>
      <c r="AJ5676">
        <f>IF(OR(Tabella2[[#This Row],[OUTCOME]]="DNCO", Tabella2[[#This Row],[OUTCOME]]="SDNC"),1,0)</f>
        <v>0</v>
      </c>
      <c r="AL5676" s="70"/>
      <c r="BL5676" t="s">
        <v>11667</v>
      </c>
      <c r="BM5676" s="135">
        <f>Tabella2[[#This Row],[ACT START]]</f>
        <v>0</v>
      </c>
      <c r="BN5676" s="136">
        <f>Tabella2[[#This Row],[ACT STOP]]</f>
        <v>0</v>
      </c>
      <c r="BO5676" s="101"/>
      <c r="BR5676" s="109" t="str">
        <f t="shared" si="88"/>
        <v>SH-25-5665</v>
      </c>
      <c r="BS5676" s="109" t="s">
        <v>356</v>
      </c>
      <c r="BT5676" t="str">
        <f>Tabella2[[#This Row],[OUTCOME]]</f>
        <v>CANC</v>
      </c>
      <c r="BU5676" t="str">
        <f>_xlfn.CONCAT(Tabella2[[#This Row],[NAME SP]],Tabella2[[#This Row],[ID SP]]," - ",Tabella2[[#This Row],[SYLLABUS NO]])</f>
        <v>IFTS87 - PT LLF01</v>
      </c>
    </row>
    <row r="5677" spans="1:73" hidden="1">
      <c r="A5677" s="103" t="s">
        <v>11683</v>
      </c>
      <c r="B5677" s="102">
        <v>45936</v>
      </c>
      <c r="C5677" s="104">
        <f>_xlfn.ISOWEEKNUM(Tabella2[[#This Row],[Date]])</f>
        <v>41</v>
      </c>
      <c r="D5677" s="104" t="s">
        <v>9743</v>
      </c>
      <c r="E5677" s="104" t="s">
        <v>256</v>
      </c>
      <c r="F5677" s="104">
        <v>80</v>
      </c>
      <c r="G5677" s="104" t="s">
        <v>284</v>
      </c>
      <c r="H5677" s="105">
        <v>23</v>
      </c>
      <c r="I5677" s="104"/>
      <c r="J5677" s="104" t="s">
        <v>258</v>
      </c>
      <c r="K5677" s="104" t="s">
        <v>81</v>
      </c>
      <c r="L5677" s="104" t="s">
        <v>259</v>
      </c>
      <c r="M5677" s="104" t="s">
        <v>276</v>
      </c>
      <c r="N5677" s="104"/>
      <c r="O5677" s="106"/>
      <c r="P5677" s="111" t="s">
        <v>8090</v>
      </c>
      <c r="Q5677" s="153" t="s">
        <v>631</v>
      </c>
      <c r="R5677" s="153" t="s">
        <v>498</v>
      </c>
      <c r="S5677" s="153">
        <f>Tabella2[[#This Row],[PLD STOP]]-Tabella2[[#This Row],[PLD START]]</f>
        <v>4.1666666666666685E-2</v>
      </c>
      <c r="T5677" s="153">
        <v>0.375</v>
      </c>
      <c r="U5677" s="153">
        <v>0.41666666666666669</v>
      </c>
      <c r="V5677" s="153">
        <f>IF(ISBLANK(T5677),"",Tabella2[[#This Row],[ACT STOP]]-Tabella2[[#This Row],[ACT START]])</f>
        <v>4.1666666666666685E-2</v>
      </c>
      <c r="W5677" s="104" t="s">
        <v>92</v>
      </c>
      <c r="X5677" s="104" t="s">
        <v>91</v>
      </c>
      <c r="Y5677" s="110"/>
      <c r="Z5677" s="106"/>
      <c r="AA5677" s="104"/>
      <c r="AB5677" s="107"/>
      <c r="AC5677" s="72">
        <f>IF(OR(Tabella2[[#This Row],[OUTCOME]]="DCO",Tabella2[[#This Row],[OUTCOME]]="SDC"),1,0)</f>
        <v>1</v>
      </c>
      <c r="AH5677" s="70"/>
      <c r="AI5677" s="70"/>
      <c r="AJ5677">
        <f>IF(OR(Tabella2[[#This Row],[OUTCOME]]="DNCO", Tabella2[[#This Row],[OUTCOME]]="SDNC"),1,0)</f>
        <v>0</v>
      </c>
      <c r="AL5677" s="70"/>
      <c r="BM5677" s="135">
        <f>Tabella2[[#This Row],[ACT START]]</f>
        <v>0.375</v>
      </c>
      <c r="BN5677" s="136">
        <f>Tabella2[[#This Row],[ACT STOP]]</f>
        <v>0.41666666666666669</v>
      </c>
      <c r="BO5677" s="101"/>
      <c r="BR5677" s="109" t="str">
        <f t="shared" si="88"/>
        <v>SH-25-5666</v>
      </c>
      <c r="BS5677" s="109" t="s">
        <v>358</v>
      </c>
      <c r="BT5677" t="str">
        <f>Tabella2[[#This Row],[OUTCOME]]</f>
        <v>DCO</v>
      </c>
      <c r="BU5677" t="str">
        <f>_xlfn.CONCAT(Tabella2[[#This Row],[NAME SP]],Tabella2[[#This Row],[ID SP]]," - ",Tabella2[[#This Row],[SYLLABUS NO]])</f>
        <v>QATAR80 - FMS EMRB01</v>
      </c>
    </row>
    <row r="5678" spans="1:73" hidden="1">
      <c r="A5678" s="103" t="s">
        <v>11684</v>
      </c>
      <c r="B5678" s="102">
        <v>45936</v>
      </c>
      <c r="C5678" s="104">
        <f>_xlfn.ISOWEEKNUM(Tabella2[[#This Row],[Date]])</f>
        <v>41</v>
      </c>
      <c r="D5678" s="104" t="s">
        <v>471</v>
      </c>
      <c r="E5678" s="104" t="s">
        <v>327</v>
      </c>
      <c r="F5678" s="104">
        <v>34</v>
      </c>
      <c r="G5678" s="104" t="s">
        <v>257</v>
      </c>
      <c r="H5678" s="105">
        <v>9</v>
      </c>
      <c r="I5678" s="104" t="s">
        <v>258</v>
      </c>
      <c r="J5678" s="104"/>
      <c r="K5678" s="104" t="s">
        <v>79</v>
      </c>
      <c r="L5678" s="104" t="s">
        <v>299</v>
      </c>
      <c r="M5678" s="104" t="s">
        <v>1438</v>
      </c>
      <c r="N5678" s="104"/>
      <c r="O5678" s="108" t="str">
        <f>A5679</f>
        <v>18084</v>
      </c>
      <c r="P5678" s="111" t="s">
        <v>5456</v>
      </c>
      <c r="Q5678" s="153" t="s">
        <v>263</v>
      </c>
      <c r="R5678" s="153" t="s">
        <v>504</v>
      </c>
      <c r="S5678" s="153">
        <f>Tabella2[[#This Row],[PLD STOP]]-Tabella2[[#This Row],[PLD START]]</f>
        <v>4.1666666666666685E-2</v>
      </c>
      <c r="T5678" s="153" t="s">
        <v>263</v>
      </c>
      <c r="U5678" s="153" t="s">
        <v>504</v>
      </c>
      <c r="V5678" s="153">
        <f>IF(ISBLANK(T5678),"",Tabella2[[#This Row],[ACT STOP]]-Tabella2[[#This Row],[ACT START]])</f>
        <v>4.1666666666666685E-2</v>
      </c>
      <c r="W5678" s="104" t="s">
        <v>92</v>
      </c>
      <c r="X5678" s="104" t="s">
        <v>91</v>
      </c>
      <c r="Y5678" s="110"/>
      <c r="Z5678" s="106"/>
      <c r="AA5678" s="104"/>
      <c r="AB5678" s="107"/>
      <c r="AC5678" s="72">
        <f>IF(OR(Tabella2[[#This Row],[OUTCOME]]="DCO",Tabella2[[#This Row],[OUTCOME]]="SDC"),1,0)</f>
        <v>1</v>
      </c>
      <c r="AH5678" s="70"/>
      <c r="AI5678" s="70"/>
      <c r="AJ5678">
        <f>IF(OR(Tabella2[[#This Row],[OUTCOME]]="DNCO", Tabella2[[#This Row],[OUTCOME]]="SDNC"),1,0)</f>
        <v>0</v>
      </c>
      <c r="AL5678" s="70"/>
      <c r="BM5678" s="135" t="str">
        <f>Tabella2[[#This Row],[ACT START]]</f>
        <v>10:30</v>
      </c>
      <c r="BN5678" s="136" t="str">
        <f>Tabella2[[#This Row],[ACT STOP]]</f>
        <v>11:30</v>
      </c>
      <c r="BO5678" s="101"/>
      <c r="BR5678" s="109" t="str">
        <f t="shared" si="88"/>
        <v>SH-25-5667</v>
      </c>
      <c r="BS5678" s="109" t="s">
        <v>318</v>
      </c>
      <c r="BT5678" t="str">
        <f>Tabella2[[#This Row],[OUTCOME]]</f>
        <v>DCO</v>
      </c>
      <c r="BU5678" t="str">
        <f>_xlfn.CONCAT(Tabella2[[#This Row],[NAME SP]],Tabella2[[#This Row],[ID SP]]," - ",Tabella2[[#This Row],[SYLLABUS NO]])</f>
        <v>AMI34 - SD AI01</v>
      </c>
    </row>
    <row r="5679" spans="1:73" hidden="1">
      <c r="A5679" s="103" t="s">
        <v>11685</v>
      </c>
      <c r="B5679" s="102">
        <v>45936</v>
      </c>
      <c r="C5679" s="104">
        <f>_xlfn.ISOWEEKNUM(Tabella2[[#This Row],[Date]])</f>
        <v>41</v>
      </c>
      <c r="D5679" s="104" t="s">
        <v>698</v>
      </c>
      <c r="E5679" s="104" t="s">
        <v>284</v>
      </c>
      <c r="F5679" s="104">
        <v>50</v>
      </c>
      <c r="G5679" s="104" t="s">
        <v>257</v>
      </c>
      <c r="H5679" s="105">
        <v>12</v>
      </c>
      <c r="I5679" s="104"/>
      <c r="J5679" s="104" t="s">
        <v>258</v>
      </c>
      <c r="K5679" s="104" t="s">
        <v>78</v>
      </c>
      <c r="L5679" s="104" t="s">
        <v>299</v>
      </c>
      <c r="M5679" s="104" t="s">
        <v>1438</v>
      </c>
      <c r="N5679" s="104"/>
      <c r="O5679" s="108" t="str">
        <f>A5678</f>
        <v>18083</v>
      </c>
      <c r="P5679" s="111" t="s">
        <v>5456</v>
      </c>
      <c r="Q5679" s="153" t="s">
        <v>263</v>
      </c>
      <c r="R5679" s="153" t="s">
        <v>504</v>
      </c>
      <c r="S5679" s="153">
        <f>Tabella2[[#This Row],[PLD STOP]]-Tabella2[[#This Row],[PLD START]]</f>
        <v>4.1666666666666685E-2</v>
      </c>
      <c r="T5679" s="153" t="s">
        <v>263</v>
      </c>
      <c r="U5679" s="153" t="s">
        <v>504</v>
      </c>
      <c r="V5679" s="153">
        <f>IF(ISBLANK(T5679),"",Tabella2[[#This Row],[ACT STOP]]-Tabella2[[#This Row],[ACT START]])</f>
        <v>4.1666666666666685E-2</v>
      </c>
      <c r="W5679" s="104" t="s">
        <v>92</v>
      </c>
      <c r="X5679" s="104" t="s">
        <v>91</v>
      </c>
      <c r="Y5679" s="110"/>
      <c r="Z5679" s="106"/>
      <c r="AA5679" s="104"/>
      <c r="AB5679" s="107"/>
      <c r="AC5679" s="72">
        <f>IF(OR(Tabella2[[#This Row],[OUTCOME]]="DCO",Tabella2[[#This Row],[OUTCOME]]="SDC"),1,0)</f>
        <v>1</v>
      </c>
      <c r="AH5679" s="70"/>
      <c r="AI5679" s="70"/>
      <c r="AJ5679">
        <f>IF(OR(Tabella2[[#This Row],[OUTCOME]]="DNCO", Tabella2[[#This Row],[OUTCOME]]="SDNC"),1,0)</f>
        <v>0</v>
      </c>
      <c r="AL5679" s="70"/>
      <c r="BM5679" s="135" t="str">
        <f>Tabella2[[#This Row],[ACT START]]</f>
        <v>10:30</v>
      </c>
      <c r="BN5679" s="136" t="str">
        <f>Tabella2[[#This Row],[ACT STOP]]</f>
        <v>11:30</v>
      </c>
      <c r="BO5679" s="101"/>
      <c r="BR5679" s="109" t="str">
        <f t="shared" si="88"/>
        <v>SH-25-5668</v>
      </c>
      <c r="BS5679" s="109" t="s">
        <v>266</v>
      </c>
      <c r="BT5679" t="str">
        <f>Tabella2[[#This Row],[OUTCOME]]</f>
        <v>DCO</v>
      </c>
      <c r="BU5679" t="str">
        <f>_xlfn.CONCAT(Tabella2[[#This Row],[NAME SP]],Tabella2[[#This Row],[ID SP]]," - ",Tabella2[[#This Row],[SYLLABUS NO]])</f>
        <v>IFTS50 - SD AI01</v>
      </c>
    </row>
    <row r="5680" spans="1:73" hidden="1">
      <c r="A5680" s="103" t="s">
        <v>11686</v>
      </c>
      <c r="B5680" s="102">
        <v>45936</v>
      </c>
      <c r="C5680" s="104">
        <f>_xlfn.ISOWEEKNUM(Tabella2[[#This Row],[Date]])</f>
        <v>41</v>
      </c>
      <c r="D5680" s="104" t="s">
        <v>860</v>
      </c>
      <c r="E5680" s="104" t="s">
        <v>284</v>
      </c>
      <c r="F5680" s="104">
        <v>80</v>
      </c>
      <c r="G5680" s="104" t="s">
        <v>284</v>
      </c>
      <c r="H5680" s="105">
        <v>22</v>
      </c>
      <c r="I5680" s="104"/>
      <c r="J5680" s="104" t="s">
        <v>258</v>
      </c>
      <c r="K5680" s="104" t="s">
        <v>83</v>
      </c>
      <c r="L5680" s="104" t="s">
        <v>259</v>
      </c>
      <c r="M5680" s="104" t="s">
        <v>461</v>
      </c>
      <c r="N5680" s="104"/>
      <c r="O5680" s="106"/>
      <c r="P5680" s="111" t="s">
        <v>610</v>
      </c>
      <c r="Q5680" s="153" t="s">
        <v>263</v>
      </c>
      <c r="R5680" s="153" t="s">
        <v>504</v>
      </c>
      <c r="S5680" s="153">
        <f>Tabella2[[#This Row],[PLD STOP]]-Tabella2[[#This Row],[PLD START]]</f>
        <v>4.1666666666666685E-2</v>
      </c>
      <c r="T5680" s="153">
        <v>0.4375</v>
      </c>
      <c r="U5680" s="153">
        <v>0.47916666666666669</v>
      </c>
      <c r="V5680" s="153">
        <f>IF(ISBLANK(T5680),"",Tabella2[[#This Row],[ACT STOP]]-Tabella2[[#This Row],[ACT START]])</f>
        <v>4.1666666666666685E-2</v>
      </c>
      <c r="W5680" s="104" t="s">
        <v>92</v>
      </c>
      <c r="X5680" s="104" t="s">
        <v>91</v>
      </c>
      <c r="Y5680" s="110"/>
      <c r="Z5680" s="106"/>
      <c r="AA5680" s="104"/>
      <c r="AB5680" s="107"/>
      <c r="AC5680" s="72">
        <f>IF(OR(Tabella2[[#This Row],[OUTCOME]]="DCO",Tabella2[[#This Row],[OUTCOME]]="SDC"),1,0)</f>
        <v>1</v>
      </c>
      <c r="AH5680" s="70"/>
      <c r="AI5680" s="70"/>
      <c r="AJ5680">
        <f>IF(OR(Tabella2[[#This Row],[OUTCOME]]="DNCO", Tabella2[[#This Row],[OUTCOME]]="SDNC"),1,0)</f>
        <v>0</v>
      </c>
      <c r="AL5680" s="70"/>
      <c r="BM5680" s="135">
        <f>Tabella2[[#This Row],[ACT START]]</f>
        <v>0.4375</v>
      </c>
      <c r="BN5680" s="136">
        <f>Tabella2[[#This Row],[ACT STOP]]</f>
        <v>0.47916666666666669</v>
      </c>
      <c r="BO5680" s="101"/>
      <c r="BR5680" s="109" t="str">
        <f t="shared" si="88"/>
        <v>SH-25-5669</v>
      </c>
      <c r="BS5680" s="109" t="s">
        <v>295</v>
      </c>
      <c r="BT5680" t="str">
        <f>Tabella2[[#This Row],[OUTCOME]]</f>
        <v>DCO</v>
      </c>
      <c r="BU5680" t="str">
        <f>_xlfn.CONCAT(Tabella2[[#This Row],[NAME SP]],Tabella2[[#This Row],[ID SP]]," - ",Tabella2[[#This Row],[SYLLABUS NO]])</f>
        <v>IFTS80 - FMS CAS02</v>
      </c>
    </row>
    <row r="5681" spans="1:73" hidden="1">
      <c r="A5681" s="103" t="s">
        <v>11687</v>
      </c>
      <c r="B5681" s="102">
        <v>45936</v>
      </c>
      <c r="C5681" s="104">
        <f>_xlfn.ISOWEEKNUM(Tabella2[[#This Row],[Date]])</f>
        <v>41</v>
      </c>
      <c r="D5681" s="104" t="s">
        <v>9764</v>
      </c>
      <c r="E5681" s="104" t="s">
        <v>284</v>
      </c>
      <c r="F5681" s="104">
        <v>76</v>
      </c>
      <c r="G5681" s="104" t="s">
        <v>257</v>
      </c>
      <c r="H5681" s="105">
        <v>2</v>
      </c>
      <c r="I5681" s="104"/>
      <c r="J5681" s="104" t="s">
        <v>258</v>
      </c>
      <c r="K5681" s="104" t="s">
        <v>80</v>
      </c>
      <c r="L5681" s="104" t="s">
        <v>259</v>
      </c>
      <c r="M5681" s="104" t="s">
        <v>276</v>
      </c>
      <c r="N5681" s="104"/>
      <c r="O5681" s="106"/>
      <c r="P5681" s="111" t="s">
        <v>2932</v>
      </c>
      <c r="Q5681" s="153" t="s">
        <v>263</v>
      </c>
      <c r="R5681" s="153" t="s">
        <v>504</v>
      </c>
      <c r="S5681" s="153">
        <f>Tabella2[[#This Row],[PLD STOP]]-Tabella2[[#This Row],[PLD START]]</f>
        <v>4.1666666666666685E-2</v>
      </c>
      <c r="T5681" s="153">
        <v>0.44097222222222221</v>
      </c>
      <c r="U5681" s="153">
        <v>0.4826388888888889</v>
      </c>
      <c r="V5681" s="153">
        <f>IF(ISBLANK(T5681),"",Tabella2[[#This Row],[ACT STOP]]-Tabella2[[#This Row],[ACT START]])</f>
        <v>4.1666666666666685E-2</v>
      </c>
      <c r="W5681" s="104" t="s">
        <v>92</v>
      </c>
      <c r="X5681" s="104" t="s">
        <v>91</v>
      </c>
      <c r="Y5681" s="110"/>
      <c r="Z5681" s="106"/>
      <c r="AA5681" s="104"/>
      <c r="AB5681" s="107"/>
      <c r="AC5681" s="72">
        <f>IF(OR(Tabella2[[#This Row],[OUTCOME]]="DCO",Tabella2[[#This Row],[OUTCOME]]="SDC"),1,0)</f>
        <v>1</v>
      </c>
      <c r="AH5681" s="70"/>
      <c r="AI5681" s="70"/>
      <c r="AJ5681">
        <f>IF(OR(Tabella2[[#This Row],[OUTCOME]]="DNCO", Tabella2[[#This Row],[OUTCOME]]="SDNC"),1,0)</f>
        <v>0</v>
      </c>
      <c r="AL5681" s="70"/>
      <c r="BM5681" s="135">
        <f>Tabella2[[#This Row],[ACT START]]</f>
        <v>0.44097222222222221</v>
      </c>
      <c r="BN5681" s="136">
        <f>Tabella2[[#This Row],[ACT STOP]]</f>
        <v>0.4826388888888889</v>
      </c>
      <c r="BO5681" s="101">
        <v>3.472222222222222E-3</v>
      </c>
      <c r="BQ5681" t="s">
        <v>102</v>
      </c>
      <c r="BR5681" s="109" t="str">
        <f t="shared" si="88"/>
        <v>SH-25-5670</v>
      </c>
      <c r="BS5681" s="109" t="s">
        <v>368</v>
      </c>
      <c r="BT5681" t="str">
        <f>Tabella2[[#This Row],[OUTCOME]]</f>
        <v>DCO</v>
      </c>
      <c r="BU5681" t="str">
        <f>_xlfn.CONCAT(Tabella2[[#This Row],[NAME SP]],Tabella2[[#This Row],[ID SP]]," - ",Tabella2[[#This Row],[SYLLABUS NO]])</f>
        <v>IFTS76 - PT NAV02</v>
      </c>
    </row>
    <row r="5682" spans="1:73" hidden="1">
      <c r="A5682" s="103" t="s">
        <v>11688</v>
      </c>
      <c r="B5682" s="102">
        <v>45936</v>
      </c>
      <c r="C5682" s="104">
        <f>_xlfn.ISOWEEKNUM(Tabella2[[#This Row],[Date]])</f>
        <v>41</v>
      </c>
      <c r="D5682" s="104" t="s">
        <v>9743</v>
      </c>
      <c r="E5682" s="104" t="s">
        <v>256</v>
      </c>
      <c r="F5682" s="104">
        <v>79</v>
      </c>
      <c r="G5682" s="104" t="s">
        <v>257</v>
      </c>
      <c r="H5682" s="105">
        <v>13</v>
      </c>
      <c r="I5682" s="104"/>
      <c r="J5682" s="104" t="s">
        <v>258</v>
      </c>
      <c r="K5682" s="104" t="s">
        <v>81</v>
      </c>
      <c r="L5682" s="104" t="s">
        <v>259</v>
      </c>
      <c r="M5682" s="104" t="s">
        <v>276</v>
      </c>
      <c r="N5682" s="104"/>
      <c r="O5682" s="106"/>
      <c r="P5682" s="111" t="s">
        <v>8246</v>
      </c>
      <c r="Q5682" s="153" t="s">
        <v>263</v>
      </c>
      <c r="R5682" s="153" t="s">
        <v>504</v>
      </c>
      <c r="S5682" s="153">
        <f>Tabella2[[#This Row],[PLD STOP]]-Tabella2[[#This Row],[PLD START]]</f>
        <v>4.1666666666666685E-2</v>
      </c>
      <c r="T5682" s="153">
        <v>0.4375</v>
      </c>
      <c r="U5682" s="153">
        <v>0.47916666666666669</v>
      </c>
      <c r="V5682" s="153">
        <f>IF(ISBLANK(T5682),"",Tabella2[[#This Row],[ACT STOP]]-Tabella2[[#This Row],[ACT START]])</f>
        <v>4.1666666666666685E-2</v>
      </c>
      <c r="W5682" s="104" t="s">
        <v>92</v>
      </c>
      <c r="X5682" s="104" t="s">
        <v>91</v>
      </c>
      <c r="Y5682" s="110"/>
      <c r="Z5682" s="106"/>
      <c r="AA5682" s="104"/>
      <c r="AB5682" s="107"/>
      <c r="AC5682" s="72">
        <f>IF(OR(Tabella2[[#This Row],[OUTCOME]]="DCO",Tabella2[[#This Row],[OUTCOME]]="SDC"),1,0)</f>
        <v>1</v>
      </c>
      <c r="AH5682" s="70"/>
      <c r="AI5682" s="70"/>
      <c r="AJ5682">
        <f>IF(OR(Tabella2[[#This Row],[OUTCOME]]="DNCO", Tabella2[[#This Row],[OUTCOME]]="SDNC"),1,0)</f>
        <v>0</v>
      </c>
      <c r="AL5682" s="70"/>
      <c r="BM5682" s="135">
        <f>Tabella2[[#This Row],[ACT START]]</f>
        <v>0.4375</v>
      </c>
      <c r="BN5682" s="136">
        <f>Tabella2[[#This Row],[ACT STOP]]</f>
        <v>0.47916666666666669</v>
      </c>
      <c r="BO5682" s="101"/>
      <c r="BR5682" s="109" t="str">
        <f t="shared" si="88"/>
        <v>SH-25-5671</v>
      </c>
      <c r="BS5682" s="109" t="s">
        <v>427</v>
      </c>
      <c r="BT5682" t="str">
        <f>Tabella2[[#This Row],[OUTCOME]]</f>
        <v>DCO</v>
      </c>
      <c r="BU5682" t="str">
        <f>_xlfn.CONCAT(Tabella2[[#This Row],[NAME SP]],Tabella2[[#This Row],[ID SP]]," - ",Tabella2[[#This Row],[SYLLABUS NO]])</f>
        <v>QATAR79 - PT NAVB01</v>
      </c>
    </row>
    <row r="5683" spans="1:73" hidden="1">
      <c r="A5683" s="103" t="s">
        <v>11689</v>
      </c>
      <c r="B5683" s="102">
        <v>45936</v>
      </c>
      <c r="C5683" s="104">
        <f>_xlfn.ISOWEEKNUM(Tabella2[[#This Row],[Date]])</f>
        <v>41</v>
      </c>
      <c r="D5683" s="104" t="s">
        <v>6396</v>
      </c>
      <c r="E5683" s="104" t="s">
        <v>256</v>
      </c>
      <c r="F5683" s="104">
        <v>75</v>
      </c>
      <c r="G5683" s="104" t="s">
        <v>284</v>
      </c>
      <c r="H5683" s="105">
        <v>9</v>
      </c>
      <c r="I5683" s="104"/>
      <c r="J5683" s="104" t="s">
        <v>258</v>
      </c>
      <c r="K5683" s="104" t="s">
        <v>79</v>
      </c>
      <c r="L5683" s="104" t="s">
        <v>299</v>
      </c>
      <c r="M5683" s="104" t="s">
        <v>328</v>
      </c>
      <c r="N5683" s="104"/>
      <c r="O5683" s="108" t="str">
        <f t="shared" ref="O5683" si="93">A5684</f>
        <v>18089</v>
      </c>
      <c r="P5683" s="111" t="s">
        <v>3403</v>
      </c>
      <c r="Q5683" s="153" t="s">
        <v>511</v>
      </c>
      <c r="R5683" s="153" t="s">
        <v>549</v>
      </c>
      <c r="S5683" s="153">
        <f>Tabella2[[#This Row],[PLD STOP]]-Tabella2[[#This Row],[PLD START]]</f>
        <v>4.166666666666663E-2</v>
      </c>
      <c r="T5683" s="153" t="s">
        <v>511</v>
      </c>
      <c r="U5683" s="153" t="s">
        <v>549</v>
      </c>
      <c r="V5683" s="153">
        <f>IF(ISBLANK(T5683),"",Tabella2[[#This Row],[ACT STOP]]-Tabella2[[#This Row],[ACT START]])</f>
        <v>4.166666666666663E-2</v>
      </c>
      <c r="W5683" s="104" t="s">
        <v>92</v>
      </c>
      <c r="X5683" s="104" t="s">
        <v>91</v>
      </c>
      <c r="Y5683" s="110"/>
      <c r="Z5683" s="106"/>
      <c r="AA5683" s="104"/>
      <c r="AB5683" s="107"/>
      <c r="AC5683" s="72">
        <f>IF(OR(Tabella2[[#This Row],[OUTCOME]]="DCO",Tabella2[[#This Row],[OUTCOME]]="SDC"),1,0)</f>
        <v>1</v>
      </c>
      <c r="AH5683" s="70"/>
      <c r="AI5683" s="70"/>
      <c r="AJ5683">
        <f>IF(OR(Tabella2[[#This Row],[OUTCOME]]="DNCO", Tabella2[[#This Row],[OUTCOME]]="SDNC"),1,0)</f>
        <v>0</v>
      </c>
      <c r="AL5683" s="70"/>
      <c r="BM5683" s="135" t="str">
        <f>Tabella2[[#This Row],[ACT START]]</f>
        <v>12:00</v>
      </c>
      <c r="BN5683" s="136" t="str">
        <f>Tabella2[[#This Row],[ACT STOP]]</f>
        <v>13:00</v>
      </c>
      <c r="BO5683" s="101"/>
      <c r="BR5683" s="109" t="str">
        <f t="shared" si="88"/>
        <v>SH-25-5672</v>
      </c>
      <c r="BS5683" s="109" t="s">
        <v>339</v>
      </c>
      <c r="BT5683" t="str">
        <f>Tabella2[[#This Row],[OUTCOME]]</f>
        <v>DCO</v>
      </c>
      <c r="BU5683" t="str">
        <f>_xlfn.CONCAT(Tabella2[[#This Row],[NAME SP]],Tabella2[[#This Row],[ID SP]]," - ",Tabella2[[#This Row],[SYLLABUS NO]])</f>
        <v>QATAR75 - NET TLL02</v>
      </c>
    </row>
    <row r="5684" spans="1:73" hidden="1">
      <c r="A5684" s="103" t="s">
        <v>11690</v>
      </c>
      <c r="B5684" s="102">
        <v>45936</v>
      </c>
      <c r="C5684" s="104">
        <f>_xlfn.ISOWEEKNUM(Tabella2[[#This Row],[Date]])</f>
        <v>41</v>
      </c>
      <c r="D5684" s="104" t="s">
        <v>763</v>
      </c>
      <c r="E5684" s="104" t="s">
        <v>256</v>
      </c>
      <c r="F5684" s="104">
        <v>65</v>
      </c>
      <c r="G5684" s="104" t="s">
        <v>257</v>
      </c>
      <c r="H5684" s="105">
        <v>14</v>
      </c>
      <c r="I5684" s="104"/>
      <c r="J5684" s="104" t="s">
        <v>258</v>
      </c>
      <c r="K5684" s="104" t="s">
        <v>78</v>
      </c>
      <c r="L5684" s="104" t="s">
        <v>299</v>
      </c>
      <c r="M5684" s="104" t="s">
        <v>328</v>
      </c>
      <c r="N5684" s="104"/>
      <c r="O5684" s="108" t="str">
        <f t="shared" ref="O5684" si="94">A5683</f>
        <v>18088</v>
      </c>
      <c r="P5684" s="111" t="s">
        <v>3403</v>
      </c>
      <c r="Q5684" s="153" t="s">
        <v>511</v>
      </c>
      <c r="R5684" s="153" t="s">
        <v>549</v>
      </c>
      <c r="S5684" s="153">
        <f>Tabella2[[#This Row],[PLD STOP]]-Tabella2[[#This Row],[PLD START]]</f>
        <v>4.166666666666663E-2</v>
      </c>
      <c r="T5684" s="153" t="s">
        <v>511</v>
      </c>
      <c r="U5684" s="153" t="s">
        <v>549</v>
      </c>
      <c r="V5684" s="153">
        <f>IF(ISBLANK(T5684),"",Tabella2[[#This Row],[ACT STOP]]-Tabella2[[#This Row],[ACT START]])</f>
        <v>4.166666666666663E-2</v>
      </c>
      <c r="W5684" s="104" t="s">
        <v>92</v>
      </c>
      <c r="X5684" s="104" t="s">
        <v>91</v>
      </c>
      <c r="Y5684" s="110"/>
      <c r="Z5684" s="106"/>
      <c r="AA5684" s="104"/>
      <c r="AB5684" s="107"/>
      <c r="AC5684" s="72">
        <f>IF(OR(Tabella2[[#This Row],[OUTCOME]]="DCO",Tabella2[[#This Row],[OUTCOME]]="SDC"),1,0)</f>
        <v>1</v>
      </c>
      <c r="AH5684" s="70"/>
      <c r="AI5684" s="70"/>
      <c r="AJ5684">
        <f>IF(OR(Tabella2[[#This Row],[OUTCOME]]="DNCO", Tabella2[[#This Row],[OUTCOME]]="SDNC"),1,0)</f>
        <v>0</v>
      </c>
      <c r="AL5684" s="70"/>
      <c r="BM5684" s="135" t="str">
        <f>Tabella2[[#This Row],[ACT START]]</f>
        <v>12:00</v>
      </c>
      <c r="BN5684" s="136" t="str">
        <f>Tabella2[[#This Row],[ACT STOP]]</f>
        <v>13:00</v>
      </c>
      <c r="BO5684" s="101"/>
      <c r="BR5684" s="109" t="str">
        <f t="shared" si="88"/>
        <v>SH-25-5673</v>
      </c>
      <c r="BS5684" s="109" t="s">
        <v>372</v>
      </c>
      <c r="BT5684" t="str">
        <f>Tabella2[[#This Row],[OUTCOME]]</f>
        <v>DCO</v>
      </c>
      <c r="BU5684" t="str">
        <f>_xlfn.CONCAT(Tabella2[[#This Row],[NAME SP]],Tabella2[[#This Row],[ID SP]]," - ",Tabella2[[#This Row],[SYLLABUS NO]])</f>
        <v>QATAR65 - NET TLL02</v>
      </c>
    </row>
    <row r="5685" spans="1:73" hidden="1">
      <c r="A5685" s="103" t="s">
        <v>11691</v>
      </c>
      <c r="B5685" s="102">
        <v>45936</v>
      </c>
      <c r="C5685" s="104">
        <f>_xlfn.ISOWEEKNUM(Tabella2[[#This Row],[Date]])</f>
        <v>41</v>
      </c>
      <c r="D5685" s="104" t="s">
        <v>13714</v>
      </c>
      <c r="E5685" s="104" t="s">
        <v>284</v>
      </c>
      <c r="F5685" s="104">
        <v>49</v>
      </c>
      <c r="G5685" s="104" t="s">
        <v>284</v>
      </c>
      <c r="H5685" s="105">
        <v>23</v>
      </c>
      <c r="I5685" s="104"/>
      <c r="J5685" s="104" t="s">
        <v>258</v>
      </c>
      <c r="K5685" s="104" t="s">
        <v>83</v>
      </c>
      <c r="L5685" s="104" t="s">
        <v>299</v>
      </c>
      <c r="M5685" s="104" t="s">
        <v>276</v>
      </c>
      <c r="N5685" s="104"/>
      <c r="O5685" s="108" t="str">
        <f t="shared" ref="O5685" si="95">A5686</f>
        <v>18091</v>
      </c>
      <c r="P5685" s="111" t="s">
        <v>5186</v>
      </c>
      <c r="Q5685" s="153" t="s">
        <v>511</v>
      </c>
      <c r="R5685" s="153" t="s">
        <v>549</v>
      </c>
      <c r="S5685" s="153">
        <f>Tabella2[[#This Row],[PLD STOP]]-Tabella2[[#This Row],[PLD START]]</f>
        <v>4.166666666666663E-2</v>
      </c>
      <c r="T5685" s="153">
        <v>0.5</v>
      </c>
      <c r="U5685" s="153">
        <v>0.53472222222222221</v>
      </c>
      <c r="V5685" s="153">
        <f>IF(ISBLANK(T5685),"",Tabella2[[#This Row],[ACT STOP]]-Tabella2[[#This Row],[ACT START]])</f>
        <v>3.472222222222221E-2</v>
      </c>
      <c r="W5685" s="104" t="s">
        <v>92</v>
      </c>
      <c r="X5685" s="104" t="s">
        <v>91</v>
      </c>
      <c r="Y5685" s="110"/>
      <c r="Z5685" s="106"/>
      <c r="AA5685" s="104"/>
      <c r="AB5685" s="107"/>
      <c r="AC5685" s="72">
        <f>IF(OR(Tabella2[[#This Row],[OUTCOME]]="DCO",Tabella2[[#This Row],[OUTCOME]]="SDC"),1,0)</f>
        <v>1</v>
      </c>
      <c r="AH5685" s="70"/>
      <c r="AI5685" s="70"/>
      <c r="AJ5685">
        <f>IF(OR(Tabella2[[#This Row],[OUTCOME]]="DNCO", Tabella2[[#This Row],[OUTCOME]]="SDNC"),1,0)</f>
        <v>0</v>
      </c>
      <c r="AL5685" s="70"/>
      <c r="BM5685" s="135">
        <f>Tabella2[[#This Row],[ACT START]]</f>
        <v>0.5</v>
      </c>
      <c r="BN5685" s="136">
        <f>Tabella2[[#This Row],[ACT STOP]]</f>
        <v>0.53472222222222221</v>
      </c>
      <c r="BO5685" s="101"/>
      <c r="BR5685" s="109" t="str">
        <f t="shared" si="88"/>
        <v>SH-25-5674</v>
      </c>
      <c r="BS5685" s="109" t="s">
        <v>358</v>
      </c>
      <c r="BT5685" t="str">
        <f>Tabella2[[#This Row],[OUTCOME]]</f>
        <v>DCO</v>
      </c>
      <c r="BU5685" t="str">
        <f>_xlfn.CONCAT(Tabella2[[#This Row],[NAME SP]],Tabella2[[#This Row],[ID SP]]," - ",Tabella2[[#This Row],[SYLLABUS NO]])</f>
        <v>IFTS49 - SD HACM01</v>
      </c>
    </row>
    <row r="5686" spans="1:73" hidden="1">
      <c r="A5686" s="103" t="s">
        <v>11692</v>
      </c>
      <c r="B5686" s="102">
        <v>45936</v>
      </c>
      <c r="C5686" s="104">
        <f>_xlfn.ISOWEEKNUM(Tabella2[[#This Row],[Date]])</f>
        <v>41</v>
      </c>
      <c r="D5686" s="104" t="s">
        <v>195</v>
      </c>
      <c r="E5686" s="104" t="s">
        <v>398</v>
      </c>
      <c r="F5686" s="104"/>
      <c r="G5686" s="104" t="s">
        <v>257</v>
      </c>
      <c r="H5686" s="105">
        <v>1</v>
      </c>
      <c r="I5686" s="104"/>
      <c r="J5686" s="104" t="s">
        <v>258</v>
      </c>
      <c r="K5686" s="104" t="s">
        <v>80</v>
      </c>
      <c r="L5686" s="104" t="s">
        <v>299</v>
      </c>
      <c r="M5686" s="104" t="s">
        <v>276</v>
      </c>
      <c r="N5686" s="104"/>
      <c r="O5686" s="108" t="str">
        <f t="shared" ref="O5686" si="96">A5685</f>
        <v>18090</v>
      </c>
      <c r="P5686" s="111" t="s">
        <v>300</v>
      </c>
      <c r="Q5686" s="153" t="s">
        <v>511</v>
      </c>
      <c r="R5686" s="153" t="s">
        <v>549</v>
      </c>
      <c r="S5686" s="153">
        <f>Tabella2[[#This Row],[PLD STOP]]-Tabella2[[#This Row],[PLD START]]</f>
        <v>4.166666666666663E-2</v>
      </c>
      <c r="T5686" s="153">
        <v>0.5</v>
      </c>
      <c r="U5686" s="153">
        <v>0.53472222222222221</v>
      </c>
      <c r="V5686" s="153">
        <f>IF(ISBLANK(T5686),"",Tabella2[[#This Row],[ACT STOP]]-Tabella2[[#This Row],[ACT START]])</f>
        <v>3.472222222222221E-2</v>
      </c>
      <c r="W5686" s="104" t="s">
        <v>122</v>
      </c>
      <c r="X5686" s="104" t="s">
        <v>91</v>
      </c>
      <c r="Y5686" s="110"/>
      <c r="Z5686" s="106"/>
      <c r="AA5686" s="104"/>
      <c r="AB5686" s="107"/>
      <c r="AC5686" s="72">
        <f>IF(OR(Tabella2[[#This Row],[OUTCOME]]="DCO",Tabella2[[#This Row],[OUTCOME]]="SDC"),1,0)</f>
        <v>1</v>
      </c>
      <c r="AH5686" s="70"/>
      <c r="AI5686" s="70"/>
      <c r="AJ5686">
        <f>IF(OR(Tabella2[[#This Row],[OUTCOME]]="DNCO", Tabella2[[#This Row],[OUTCOME]]="SDNC"),1,0)</f>
        <v>0</v>
      </c>
      <c r="AL5686" s="70"/>
      <c r="BM5686" s="135">
        <f>Tabella2[[#This Row],[ACT START]]</f>
        <v>0.5</v>
      </c>
      <c r="BN5686" s="136">
        <f>Tabella2[[#This Row],[ACT STOP]]</f>
        <v>0.53472222222222221</v>
      </c>
      <c r="BO5686" s="101"/>
      <c r="BR5686" s="109" t="str">
        <f t="shared" si="88"/>
        <v>SH-25-5675</v>
      </c>
      <c r="BS5686" s="109" t="s">
        <v>332</v>
      </c>
      <c r="BT5686" t="str">
        <f>Tabella2[[#This Row],[OUTCOME]]</f>
        <v>SDC</v>
      </c>
      <c r="BU5686" t="str">
        <f>_xlfn.CONCAT(Tabella2[[#This Row],[NAME SP]],Tabella2[[#This Row],[ID SP]]," - ",Tabella2[[#This Row],[SYLLABUS NO]])</f>
        <v>Support IFTS - SUPP</v>
      </c>
    </row>
    <row r="5687" spans="1:73" hidden="1">
      <c r="A5687" s="103" t="s">
        <v>11693</v>
      </c>
      <c r="B5687" s="102">
        <v>45936</v>
      </c>
      <c r="C5687" s="104">
        <f>_xlfn.ISOWEEKNUM(Tabella2[[#This Row],[Date]])</f>
        <v>41</v>
      </c>
      <c r="D5687" s="104" t="s">
        <v>9759</v>
      </c>
      <c r="E5687" s="104" t="s">
        <v>284</v>
      </c>
      <c r="F5687" s="104">
        <v>86</v>
      </c>
      <c r="G5687" s="104" t="s">
        <v>284</v>
      </c>
      <c r="H5687" s="105">
        <v>23</v>
      </c>
      <c r="I5687" s="104"/>
      <c r="J5687" s="104" t="s">
        <v>258</v>
      </c>
      <c r="K5687" s="104" t="s">
        <v>81</v>
      </c>
      <c r="L5687" s="104" t="s">
        <v>259</v>
      </c>
      <c r="M5687" s="104" t="s">
        <v>328</v>
      </c>
      <c r="N5687" s="104"/>
      <c r="O5687" s="106"/>
      <c r="P5687" s="111" t="s">
        <v>3752</v>
      </c>
      <c r="Q5687" s="153" t="s">
        <v>511</v>
      </c>
      <c r="R5687" s="153" t="s">
        <v>549</v>
      </c>
      <c r="S5687" s="153">
        <f>Tabella2[[#This Row],[PLD STOP]]-Tabella2[[#This Row],[PLD START]]</f>
        <v>4.166666666666663E-2</v>
      </c>
      <c r="T5687" s="153"/>
      <c r="U5687" s="153"/>
      <c r="V5687" s="153">
        <v>0</v>
      </c>
      <c r="W5687" s="104" t="s">
        <v>108</v>
      </c>
      <c r="X5687" s="104" t="s">
        <v>97</v>
      </c>
      <c r="Y5687" s="110" t="s">
        <v>11666</v>
      </c>
      <c r="Z5687" t="s">
        <v>11667</v>
      </c>
      <c r="AA5687" s="104"/>
      <c r="AB5687" s="107"/>
      <c r="AC5687" s="72">
        <f>IF(OR(Tabella2[[#This Row],[OUTCOME]]="DCO",Tabella2[[#This Row],[OUTCOME]]="SDC"),1,0)</f>
        <v>0</v>
      </c>
      <c r="AH5687" s="70"/>
      <c r="AI5687" s="70"/>
      <c r="AJ5687">
        <f>IF(OR(Tabella2[[#This Row],[OUTCOME]]="DNCO", Tabella2[[#This Row],[OUTCOME]]="SDNC"),1,0)</f>
        <v>0</v>
      </c>
      <c r="AL5687" s="70"/>
      <c r="BL5687" t="s">
        <v>11667</v>
      </c>
      <c r="BM5687" s="135">
        <f>Tabella2[[#This Row],[ACT START]]</f>
        <v>0</v>
      </c>
      <c r="BN5687" s="136">
        <f>Tabella2[[#This Row],[ACT STOP]]</f>
        <v>0</v>
      </c>
      <c r="BO5687" s="101"/>
      <c r="BR5687" s="109" t="str">
        <f t="shared" si="88"/>
        <v>SH-25-5676</v>
      </c>
      <c r="BS5687" s="109" t="s">
        <v>356</v>
      </c>
      <c r="BT5687" t="str">
        <f>Tabella2[[#This Row],[OUTCOME]]</f>
        <v>CANC</v>
      </c>
      <c r="BU5687" t="str">
        <f>_xlfn.CONCAT(Tabella2[[#This Row],[NAME SP]],Tabella2[[#This Row],[ID SP]]," - ",Tabella2[[#This Row],[SYLLABUS NO]])</f>
        <v>IFTS86 - FMS LLF02</v>
      </c>
    </row>
    <row r="5688" spans="1:73" hidden="1">
      <c r="A5688" s="103" t="s">
        <v>11694</v>
      </c>
      <c r="B5688" s="102">
        <v>45936</v>
      </c>
      <c r="C5688" s="104">
        <f>_xlfn.ISOWEEKNUM(Tabella2[[#This Row],[Date]])</f>
        <v>41</v>
      </c>
      <c r="D5688" s="104" t="s">
        <v>9759</v>
      </c>
      <c r="E5688" s="104" t="s">
        <v>284</v>
      </c>
      <c r="F5688" s="104">
        <v>85</v>
      </c>
      <c r="G5688" s="104" t="s">
        <v>257</v>
      </c>
      <c r="H5688" s="105">
        <v>30</v>
      </c>
      <c r="I5688" s="104"/>
      <c r="J5688" s="104" t="s">
        <v>258</v>
      </c>
      <c r="K5688" s="104" t="s">
        <v>75</v>
      </c>
      <c r="L5688" s="104" t="s">
        <v>259</v>
      </c>
      <c r="M5688" s="104" t="s">
        <v>328</v>
      </c>
      <c r="N5688" s="104"/>
      <c r="O5688" s="106"/>
      <c r="P5688" s="111" t="s">
        <v>3752</v>
      </c>
      <c r="Q5688" s="153">
        <v>0.5</v>
      </c>
      <c r="R5688" s="153">
        <v>0.54166666666666663</v>
      </c>
      <c r="S5688" s="153">
        <f>Tabella2[[#This Row],[PLD STOP]]-Tabella2[[#This Row],[PLD START]]</f>
        <v>4.166666666666663E-2</v>
      </c>
      <c r="T5688" s="153">
        <v>0.50347222222222221</v>
      </c>
      <c r="U5688" s="153">
        <v>0.54513888888888884</v>
      </c>
      <c r="V5688" s="153">
        <f>IF(ISBLANK(T5688),"",Tabella2[[#This Row],[ACT STOP]]-Tabella2[[#This Row],[ACT START]])</f>
        <v>4.166666666666663E-2</v>
      </c>
      <c r="W5688" s="104" t="s">
        <v>92</v>
      </c>
      <c r="X5688" s="104" t="s">
        <v>91</v>
      </c>
      <c r="Y5688" s="110"/>
      <c r="Z5688" s="106"/>
      <c r="AA5688" s="104"/>
      <c r="AB5688" s="107"/>
      <c r="AC5688" s="72">
        <f>IF(OR(Tabella2[[#This Row],[OUTCOME]]="DCO",Tabella2[[#This Row],[OUTCOME]]="SDC"),1,0)</f>
        <v>1</v>
      </c>
      <c r="AH5688" s="70"/>
      <c r="AI5688" s="70"/>
      <c r="AJ5688">
        <f>IF(OR(Tabella2[[#This Row],[OUTCOME]]="DNCO", Tabella2[[#This Row],[OUTCOME]]="SDNC"),1,0)</f>
        <v>0</v>
      </c>
      <c r="AL5688" s="70"/>
      <c r="BM5688" s="135">
        <f>Tabella2[[#This Row],[ACT START]]</f>
        <v>0.50347222222222221</v>
      </c>
      <c r="BN5688" s="136">
        <f>Tabella2[[#This Row],[ACT STOP]]</f>
        <v>0.54513888888888884</v>
      </c>
      <c r="BO5688" s="101">
        <v>3.472222222222222E-3</v>
      </c>
      <c r="BQ5688" t="s">
        <v>102</v>
      </c>
      <c r="BR5688" s="109" t="str">
        <f t="shared" si="88"/>
        <v>SH-25-5677</v>
      </c>
      <c r="BS5688" s="109" t="s">
        <v>279</v>
      </c>
      <c r="BT5688" t="str">
        <f>Tabella2[[#This Row],[OUTCOME]]</f>
        <v>DCO</v>
      </c>
      <c r="BU5688" t="str">
        <f>_xlfn.CONCAT(Tabella2[[#This Row],[NAME SP]],Tabella2[[#This Row],[ID SP]]," - ",Tabella2[[#This Row],[SYLLABUS NO]])</f>
        <v>IFTS85 - FMS LLF02</v>
      </c>
    </row>
    <row r="5689" spans="1:73" hidden="1">
      <c r="A5689" s="103" t="s">
        <v>11695</v>
      </c>
      <c r="B5689" s="102">
        <v>45936</v>
      </c>
      <c r="C5689" s="104">
        <f>_xlfn.ISOWEEKNUM(Tabella2[[#This Row],[Date]])</f>
        <v>41</v>
      </c>
      <c r="D5689" s="104" t="s">
        <v>817</v>
      </c>
      <c r="E5689" s="104" t="s">
        <v>284</v>
      </c>
      <c r="F5689" s="104">
        <v>75</v>
      </c>
      <c r="G5689" s="104" t="s">
        <v>257</v>
      </c>
      <c r="H5689" s="105">
        <v>9</v>
      </c>
      <c r="I5689" s="104"/>
      <c r="J5689" s="104" t="s">
        <v>258</v>
      </c>
      <c r="K5689" s="104" t="s">
        <v>79</v>
      </c>
      <c r="L5689" s="104" t="s">
        <v>259</v>
      </c>
      <c r="M5689" s="104" t="s">
        <v>461</v>
      </c>
      <c r="N5689" s="104"/>
      <c r="O5689" s="106"/>
      <c r="P5689" s="111" t="s">
        <v>610</v>
      </c>
      <c r="Q5689" s="153" t="s">
        <v>272</v>
      </c>
      <c r="R5689" s="153" t="s">
        <v>576</v>
      </c>
      <c r="S5689" s="153">
        <f>Tabella2[[#This Row],[PLD STOP]]-Tabella2[[#This Row],[PLD START]]</f>
        <v>4.166666666666663E-2</v>
      </c>
      <c r="T5689" s="153">
        <v>0.5625</v>
      </c>
      <c r="U5689" s="153">
        <v>0.60416666666666663</v>
      </c>
      <c r="V5689" s="153">
        <f>IF(ISBLANK(T5689),"",Tabella2[[#This Row],[ACT STOP]]-Tabella2[[#This Row],[ACT START]])</f>
        <v>4.166666666666663E-2</v>
      </c>
      <c r="W5689" s="104" t="s">
        <v>92</v>
      </c>
      <c r="X5689" s="104" t="s">
        <v>91</v>
      </c>
      <c r="Y5689" s="110"/>
      <c r="Z5689" s="106"/>
      <c r="AA5689" s="104"/>
      <c r="AB5689" s="107"/>
      <c r="AC5689" s="72">
        <f>IF(OR(Tabella2[[#This Row],[OUTCOME]]="DCO",Tabella2[[#This Row],[OUTCOME]]="SDC"),1,0)</f>
        <v>1</v>
      </c>
      <c r="AH5689" s="70"/>
      <c r="AI5689" s="70"/>
      <c r="AJ5689">
        <f>IF(OR(Tabella2[[#This Row],[OUTCOME]]="DNCO", Tabella2[[#This Row],[OUTCOME]]="SDNC"),1,0)</f>
        <v>0</v>
      </c>
      <c r="AL5689" s="70"/>
      <c r="BM5689" s="135">
        <f>Tabella2[[#This Row],[ACT START]]</f>
        <v>0.5625</v>
      </c>
      <c r="BN5689" s="136">
        <f>Tabella2[[#This Row],[ACT STOP]]</f>
        <v>0.60416666666666663</v>
      </c>
      <c r="BO5689" s="101"/>
      <c r="BR5689" s="109" t="str">
        <f t="shared" si="88"/>
        <v>SH-25-5678</v>
      </c>
      <c r="BS5689" s="109" t="s">
        <v>318</v>
      </c>
      <c r="BT5689" t="str">
        <f>Tabella2[[#This Row],[OUTCOME]]</f>
        <v>DCO</v>
      </c>
      <c r="BU5689" t="str">
        <f>_xlfn.CONCAT(Tabella2[[#This Row],[NAME SP]],Tabella2[[#This Row],[ID SP]]," - ",Tabella2[[#This Row],[SYLLABUS NO]])</f>
        <v>IFTS75 - FMS CAS02</v>
      </c>
    </row>
    <row r="5690" spans="1:73" hidden="1">
      <c r="A5690" s="103" t="s">
        <v>11696</v>
      </c>
      <c r="B5690" s="102">
        <v>45936</v>
      </c>
      <c r="C5690" s="104">
        <f>_xlfn.ISOWEEKNUM(Tabella2[[#This Row],[Date]])</f>
        <v>41</v>
      </c>
      <c r="D5690" s="104" t="s">
        <v>817</v>
      </c>
      <c r="E5690" s="104" t="s">
        <v>284</v>
      </c>
      <c r="F5690" s="104">
        <v>74</v>
      </c>
      <c r="G5690" s="104" t="s">
        <v>284</v>
      </c>
      <c r="H5690" s="105">
        <v>22</v>
      </c>
      <c r="I5690" s="104"/>
      <c r="J5690" s="104" t="s">
        <v>258</v>
      </c>
      <c r="K5690" s="104" t="s">
        <v>78</v>
      </c>
      <c r="L5690" s="104" t="s">
        <v>259</v>
      </c>
      <c r="M5690" s="104" t="s">
        <v>461</v>
      </c>
      <c r="N5690" s="104"/>
      <c r="O5690" s="106"/>
      <c r="P5690" s="111" t="s">
        <v>610</v>
      </c>
      <c r="Q5690" s="153" t="s">
        <v>272</v>
      </c>
      <c r="R5690" s="153" t="s">
        <v>576</v>
      </c>
      <c r="S5690" s="153">
        <f>Tabella2[[#This Row],[PLD STOP]]-Tabella2[[#This Row],[PLD START]]</f>
        <v>4.166666666666663E-2</v>
      </c>
      <c r="T5690" s="153">
        <v>0.5625</v>
      </c>
      <c r="U5690" s="153">
        <v>0.59722222222222221</v>
      </c>
      <c r="V5690" s="153">
        <f>IF(ISBLANK(T5690),"",Tabella2[[#This Row],[ACT STOP]]-Tabella2[[#This Row],[ACT START]])</f>
        <v>3.472222222222221E-2</v>
      </c>
      <c r="W5690" s="104" t="s">
        <v>92</v>
      </c>
      <c r="X5690" s="104" t="s">
        <v>91</v>
      </c>
      <c r="Y5690" s="110"/>
      <c r="Z5690" s="106"/>
      <c r="AA5690" s="104"/>
      <c r="AB5690" s="107"/>
      <c r="AC5690" s="72">
        <f>IF(OR(Tabella2[[#This Row],[OUTCOME]]="DCO",Tabella2[[#This Row],[OUTCOME]]="SDC"),1,0)</f>
        <v>1</v>
      </c>
      <c r="AH5690" s="70"/>
      <c r="AI5690" s="70"/>
      <c r="AJ5690">
        <f>IF(OR(Tabella2[[#This Row],[OUTCOME]]="DNCO", Tabella2[[#This Row],[OUTCOME]]="SDNC"),1,0)</f>
        <v>0</v>
      </c>
      <c r="AL5690" s="70"/>
      <c r="BM5690" s="135">
        <f>Tabella2[[#This Row],[ACT START]]</f>
        <v>0.5625</v>
      </c>
      <c r="BN5690" s="136">
        <f>Tabella2[[#This Row],[ACT STOP]]</f>
        <v>0.59722222222222221</v>
      </c>
      <c r="BO5690" s="101"/>
      <c r="BR5690" s="109" t="str">
        <f t="shared" si="88"/>
        <v>SH-25-5679</v>
      </c>
      <c r="BS5690" s="109" t="s">
        <v>295</v>
      </c>
      <c r="BT5690" t="str">
        <f>Tabella2[[#This Row],[OUTCOME]]</f>
        <v>DCO</v>
      </c>
      <c r="BU5690" t="str">
        <f>_xlfn.CONCAT(Tabella2[[#This Row],[NAME SP]],Tabella2[[#This Row],[ID SP]]," - ",Tabella2[[#This Row],[SYLLABUS NO]])</f>
        <v>IFTS74 - FMS CAS02</v>
      </c>
    </row>
    <row r="5691" spans="1:73" hidden="1">
      <c r="A5691" s="103" t="s">
        <v>11697</v>
      </c>
      <c r="B5691" s="102">
        <v>45936</v>
      </c>
      <c r="C5691" s="104">
        <f>_xlfn.ISOWEEKNUM(Tabella2[[#This Row],[Date]])</f>
        <v>41</v>
      </c>
      <c r="D5691" s="104" t="s">
        <v>763</v>
      </c>
      <c r="E5691" s="104" t="s">
        <v>256</v>
      </c>
      <c r="F5691" s="104">
        <v>66</v>
      </c>
      <c r="G5691" s="104" t="s">
        <v>257</v>
      </c>
      <c r="H5691" s="105">
        <v>12</v>
      </c>
      <c r="I5691" s="104" t="s">
        <v>258</v>
      </c>
      <c r="J5691" s="104"/>
      <c r="K5691" s="104" t="s">
        <v>83</v>
      </c>
      <c r="L5691" s="104" t="s">
        <v>299</v>
      </c>
      <c r="M5691" s="104" t="s">
        <v>361</v>
      </c>
      <c r="N5691" s="104"/>
      <c r="O5691" s="108" t="str">
        <f>A5692</f>
        <v>18097</v>
      </c>
      <c r="P5691" s="111" t="s">
        <v>2616</v>
      </c>
      <c r="Q5691" s="153" t="s">
        <v>272</v>
      </c>
      <c r="R5691" s="153" t="s">
        <v>576</v>
      </c>
      <c r="S5691" s="153">
        <f>Tabella2[[#This Row],[PLD STOP]]-Tabella2[[#This Row],[PLD START]]</f>
        <v>4.166666666666663E-2</v>
      </c>
      <c r="T5691" s="153">
        <v>0.5625</v>
      </c>
      <c r="U5691" s="153">
        <v>0.60416666666666663</v>
      </c>
      <c r="V5691" s="153">
        <f>IF(ISBLANK(T5691),"",Tabella2[[#This Row],[ACT STOP]]-Tabella2[[#This Row],[ACT START]])</f>
        <v>4.166666666666663E-2</v>
      </c>
      <c r="W5691" s="104" t="s">
        <v>92</v>
      </c>
      <c r="X5691" s="104" t="s">
        <v>91</v>
      </c>
      <c r="Y5691" s="110"/>
      <c r="Z5691" s="106"/>
      <c r="AA5691" s="104"/>
      <c r="AB5691" s="107"/>
      <c r="AC5691" s="72">
        <f>IF(OR(Tabella2[[#This Row],[OUTCOME]]="DCO",Tabella2[[#This Row],[OUTCOME]]="SDC"),1,0)</f>
        <v>1</v>
      </c>
      <c r="AH5691" s="70"/>
      <c r="AI5691" s="70"/>
      <c r="AJ5691">
        <f>IF(OR(Tabella2[[#This Row],[OUTCOME]]="DNCO", Tabella2[[#This Row],[OUTCOME]]="SDNC"),1,0)</f>
        <v>0</v>
      </c>
      <c r="AL5691" s="70"/>
      <c r="BM5691" s="135">
        <f>Tabella2[[#This Row],[ACT START]]</f>
        <v>0.5625</v>
      </c>
      <c r="BN5691" s="136">
        <f>Tabella2[[#This Row],[ACT STOP]]</f>
        <v>0.60416666666666663</v>
      </c>
      <c r="BO5691" s="101"/>
      <c r="BR5691" s="109" t="str">
        <f t="shared" si="88"/>
        <v>SH-25-5680</v>
      </c>
      <c r="BS5691" s="109" t="s">
        <v>266</v>
      </c>
      <c r="BT5691" t="str">
        <f>Tabella2[[#This Row],[OUTCOME]]</f>
        <v>DCO</v>
      </c>
      <c r="BU5691" t="str">
        <f>_xlfn.CONCAT(Tabella2[[#This Row],[NAME SP]],Tabella2[[#This Row],[ID SP]]," - ",Tabella2[[#This Row],[SYLLABUS NO]])</f>
        <v>QATAR66 - NET ARNG02</v>
      </c>
    </row>
    <row r="5692" spans="1:73" hidden="1">
      <c r="A5692" s="103" t="s">
        <v>11698</v>
      </c>
      <c r="B5692" s="102">
        <v>45936</v>
      </c>
      <c r="C5692" s="104">
        <f>_xlfn.ISOWEEKNUM(Tabella2[[#This Row],[Date]])</f>
        <v>41</v>
      </c>
      <c r="D5692" s="104" t="s">
        <v>195</v>
      </c>
      <c r="E5692" s="104" t="s">
        <v>298</v>
      </c>
      <c r="F5692" s="104"/>
      <c r="G5692" s="104" t="s">
        <v>257</v>
      </c>
      <c r="H5692" s="105">
        <v>2</v>
      </c>
      <c r="I5692" s="104"/>
      <c r="J5692" s="104" t="s">
        <v>258</v>
      </c>
      <c r="K5692" s="104" t="s">
        <v>80</v>
      </c>
      <c r="L5692" s="104" t="s">
        <v>299</v>
      </c>
      <c r="M5692" s="104" t="s">
        <v>361</v>
      </c>
      <c r="N5692" s="104"/>
      <c r="O5692" s="108" t="str">
        <f>A5691</f>
        <v>18096</v>
      </c>
      <c r="P5692" s="111" t="s">
        <v>300</v>
      </c>
      <c r="Q5692" s="153" t="s">
        <v>272</v>
      </c>
      <c r="R5692" s="153" t="s">
        <v>576</v>
      </c>
      <c r="S5692" s="153">
        <f>Tabella2[[#This Row],[PLD STOP]]-Tabella2[[#This Row],[PLD START]]</f>
        <v>4.166666666666663E-2</v>
      </c>
      <c r="T5692" s="153">
        <v>0.5625</v>
      </c>
      <c r="U5692" s="153">
        <v>0.60416666666666663</v>
      </c>
      <c r="V5692" s="153">
        <f>IF(ISBLANK(T5692),"",Tabella2[[#This Row],[ACT STOP]]-Tabella2[[#This Row],[ACT START]])</f>
        <v>4.166666666666663E-2</v>
      </c>
      <c r="W5692" s="104" t="s">
        <v>122</v>
      </c>
      <c r="X5692" s="104" t="s">
        <v>91</v>
      </c>
      <c r="Y5692" s="110"/>
      <c r="Z5692" s="106"/>
      <c r="AA5692" s="104"/>
      <c r="AB5692" s="107"/>
      <c r="AC5692" s="72">
        <f>IF(OR(Tabella2[[#This Row],[OUTCOME]]="DCO",Tabella2[[#This Row],[OUTCOME]]="SDC"),1,0)</f>
        <v>1</v>
      </c>
      <c r="AH5692" s="70"/>
      <c r="AI5692" s="70"/>
      <c r="AJ5692">
        <f>IF(OR(Tabella2[[#This Row],[OUTCOME]]="DNCO", Tabella2[[#This Row],[OUTCOME]]="SDNC"),1,0)</f>
        <v>0</v>
      </c>
      <c r="AL5692" s="70"/>
      <c r="BM5692" s="135">
        <f>Tabella2[[#This Row],[ACT START]]</f>
        <v>0.5625</v>
      </c>
      <c r="BN5692" s="136">
        <f>Tabella2[[#This Row],[ACT STOP]]</f>
        <v>0.60416666666666663</v>
      </c>
      <c r="BO5692" s="101"/>
      <c r="BR5692" s="109" t="str">
        <f t="shared" si="88"/>
        <v>SH-25-5681</v>
      </c>
      <c r="BS5692" s="109" t="s">
        <v>368</v>
      </c>
      <c r="BT5692" t="str">
        <f>Tabella2[[#This Row],[OUTCOME]]</f>
        <v>SDC</v>
      </c>
      <c r="BU5692" t="str">
        <f>_xlfn.CONCAT(Tabella2[[#This Row],[NAME SP]],Tabella2[[#This Row],[ID SP]]," - ",Tabella2[[#This Row],[SYLLABUS NO]])</f>
        <v>Support QATAR - SUPP</v>
      </c>
    </row>
    <row r="5693" spans="1:73" hidden="1">
      <c r="A5693" s="103" t="s">
        <v>11699</v>
      </c>
      <c r="B5693" s="102">
        <v>45936</v>
      </c>
      <c r="C5693" s="104">
        <f>_xlfn.ISOWEEKNUM(Tabella2[[#This Row],[Date]])</f>
        <v>41</v>
      </c>
      <c r="D5693" s="104" t="s">
        <v>817</v>
      </c>
      <c r="E5693" s="104" t="s">
        <v>284</v>
      </c>
      <c r="F5693" s="104">
        <v>72</v>
      </c>
      <c r="G5693" s="104" t="s">
        <v>257</v>
      </c>
      <c r="H5693" s="105">
        <v>13</v>
      </c>
      <c r="I5693" s="104"/>
      <c r="J5693" s="104" t="s">
        <v>258</v>
      </c>
      <c r="K5693" s="104" t="s">
        <v>81</v>
      </c>
      <c r="L5693" s="104" t="s">
        <v>259</v>
      </c>
      <c r="M5693" s="104" t="s">
        <v>461</v>
      </c>
      <c r="N5693" s="104"/>
      <c r="O5693" s="106"/>
      <c r="P5693" s="111" t="s">
        <v>610</v>
      </c>
      <c r="Q5693" s="153" t="s">
        <v>272</v>
      </c>
      <c r="R5693" s="153" t="s">
        <v>576</v>
      </c>
      <c r="S5693" s="153">
        <f>Tabella2[[#This Row],[PLD STOP]]-Tabella2[[#This Row],[PLD START]]</f>
        <v>4.166666666666663E-2</v>
      </c>
      <c r="T5693" s="153">
        <v>0.5625</v>
      </c>
      <c r="U5693" s="153">
        <v>0.60416666666666663</v>
      </c>
      <c r="V5693" s="153">
        <f>IF(ISBLANK(T5693),"",Tabella2[[#This Row],[ACT STOP]]-Tabella2[[#This Row],[ACT START]])</f>
        <v>4.166666666666663E-2</v>
      </c>
      <c r="W5693" s="104" t="s">
        <v>92</v>
      </c>
      <c r="X5693" s="104" t="s">
        <v>91</v>
      </c>
      <c r="Y5693" s="110"/>
      <c r="Z5693" s="106"/>
      <c r="AA5693" s="104"/>
      <c r="AB5693" s="107"/>
      <c r="AC5693" s="72">
        <f>IF(OR(Tabella2[[#This Row],[OUTCOME]]="DCO",Tabella2[[#This Row],[OUTCOME]]="SDC"),1,0)</f>
        <v>1</v>
      </c>
      <c r="AH5693" s="70"/>
      <c r="AI5693" s="70"/>
      <c r="AJ5693">
        <f>IF(OR(Tabella2[[#This Row],[OUTCOME]]="DNCO", Tabella2[[#This Row],[OUTCOME]]="SDNC"),1,0)</f>
        <v>0</v>
      </c>
      <c r="AL5693" s="70"/>
      <c r="BM5693" s="135">
        <f>Tabella2[[#This Row],[ACT START]]</f>
        <v>0.5625</v>
      </c>
      <c r="BN5693" s="136">
        <f>Tabella2[[#This Row],[ACT STOP]]</f>
        <v>0.60416666666666663</v>
      </c>
      <c r="BO5693" s="101"/>
      <c r="BR5693" s="109" t="str">
        <f t="shared" si="88"/>
        <v>SH-25-5682</v>
      </c>
      <c r="BS5693" s="109" t="s">
        <v>427</v>
      </c>
      <c r="BT5693" t="str">
        <f>Tabella2[[#This Row],[OUTCOME]]</f>
        <v>DCO</v>
      </c>
      <c r="BU5693" t="str">
        <f>_xlfn.CONCAT(Tabella2[[#This Row],[NAME SP]],Tabella2[[#This Row],[ID SP]]," - ",Tabella2[[#This Row],[SYLLABUS NO]])</f>
        <v>IFTS72 - FMS CAS02</v>
      </c>
    </row>
    <row r="5694" spans="1:73" hidden="1">
      <c r="A5694" s="103" t="s">
        <v>11700</v>
      </c>
      <c r="B5694" s="102">
        <v>45936</v>
      </c>
      <c r="C5694" s="104">
        <f>_xlfn.ISOWEEKNUM(Tabella2[[#This Row],[Date]])</f>
        <v>41</v>
      </c>
      <c r="D5694" s="104" t="s">
        <v>6621</v>
      </c>
      <c r="E5694" s="104" t="s">
        <v>284</v>
      </c>
      <c r="F5694" s="104">
        <v>83</v>
      </c>
      <c r="G5694" s="104" t="s">
        <v>257</v>
      </c>
      <c r="H5694" s="105">
        <v>3</v>
      </c>
      <c r="I5694" s="104"/>
      <c r="J5694" s="104" t="s">
        <v>258</v>
      </c>
      <c r="K5694" s="104" t="s">
        <v>77</v>
      </c>
      <c r="L5694" s="104" t="s">
        <v>259</v>
      </c>
      <c r="M5694" s="104" t="s">
        <v>328</v>
      </c>
      <c r="N5694" s="104"/>
      <c r="O5694" s="106"/>
      <c r="P5694" s="111" t="s">
        <v>3788</v>
      </c>
      <c r="Q5694" s="153" t="s">
        <v>272</v>
      </c>
      <c r="R5694" s="153" t="s">
        <v>576</v>
      </c>
      <c r="S5694" s="153">
        <f>Tabella2[[#This Row],[PLD STOP]]-Tabella2[[#This Row],[PLD START]]</f>
        <v>4.166666666666663E-2</v>
      </c>
      <c r="T5694" s="153">
        <v>0.5625</v>
      </c>
      <c r="U5694" s="153">
        <v>0.60416666666666663</v>
      </c>
      <c r="V5694" s="153">
        <f>IF(ISBLANK(T5694),"",Tabella2[[#This Row],[ACT STOP]]-Tabella2[[#This Row],[ACT START]])</f>
        <v>4.166666666666663E-2</v>
      </c>
      <c r="W5694" s="104" t="s">
        <v>92</v>
      </c>
      <c r="X5694" s="104" t="s">
        <v>91</v>
      </c>
      <c r="Y5694" s="110"/>
      <c r="Z5694" s="106"/>
      <c r="AA5694" s="104"/>
      <c r="AB5694" s="107"/>
      <c r="AC5694" s="72">
        <f>IF(OR(Tabella2[[#This Row],[OUTCOME]]="DCO",Tabella2[[#This Row],[OUTCOME]]="SDC"),1,0)</f>
        <v>1</v>
      </c>
      <c r="AH5694" s="70"/>
      <c r="AI5694" s="70"/>
      <c r="AJ5694">
        <f>IF(OR(Tabella2[[#This Row],[OUTCOME]]="DNCO", Tabella2[[#This Row],[OUTCOME]]="SDNC"),1,0)</f>
        <v>0</v>
      </c>
      <c r="AL5694" s="70"/>
      <c r="BM5694" s="135">
        <f>Tabella2[[#This Row],[ACT START]]</f>
        <v>0.5625</v>
      </c>
      <c r="BN5694" s="136">
        <f>Tabella2[[#This Row],[ACT STOP]]</f>
        <v>0.60416666666666663</v>
      </c>
      <c r="BO5694" s="101"/>
      <c r="BR5694" s="109" t="str">
        <f t="shared" si="88"/>
        <v>SH-25-5683</v>
      </c>
      <c r="BS5694" s="109" t="s">
        <v>757</v>
      </c>
      <c r="BT5694" t="str">
        <f>Tabella2[[#This Row],[OUTCOME]]</f>
        <v>DCO</v>
      </c>
      <c r="BU5694" t="str">
        <f>_xlfn.CONCAT(Tabella2[[#This Row],[NAME SP]],Tabella2[[#This Row],[ID SP]]," - ",Tabella2[[#This Row],[SYLLABUS NO]])</f>
        <v>IFTS83 - FMS LLF03</v>
      </c>
    </row>
    <row r="5695" spans="1:73" hidden="1">
      <c r="A5695" s="103" t="s">
        <v>11701</v>
      </c>
      <c r="B5695" s="102">
        <v>45937</v>
      </c>
      <c r="C5695" s="104">
        <f>_xlfn.ISOWEEKNUM(Tabella2[[#This Row],[Date]])</f>
        <v>41</v>
      </c>
      <c r="D5695" s="104" t="s">
        <v>763</v>
      </c>
      <c r="E5695" s="104" t="s">
        <v>256</v>
      </c>
      <c r="F5695" s="104">
        <v>66</v>
      </c>
      <c r="G5695" s="19" t="s">
        <v>257</v>
      </c>
      <c r="H5695" s="104">
        <v>17</v>
      </c>
      <c r="I5695" s="104"/>
      <c r="J5695" s="104" t="s">
        <v>258</v>
      </c>
      <c r="K5695" s="19" t="s">
        <v>79</v>
      </c>
      <c r="L5695" s="19" t="s">
        <v>299</v>
      </c>
      <c r="M5695" s="19" t="s">
        <v>276</v>
      </c>
      <c r="N5695" s="104"/>
      <c r="O5695" s="108" t="str">
        <f>A5696</f>
        <v>18101</v>
      </c>
      <c r="P5695" s="189" t="s">
        <v>554</v>
      </c>
      <c r="Q5695" s="189" t="s">
        <v>605</v>
      </c>
      <c r="R5695" s="19" t="s">
        <v>285</v>
      </c>
      <c r="S5695" s="153">
        <f>Tabella2[[#This Row],[PLD STOP]]-Tabella2[[#This Row],[PLD START]]</f>
        <v>4.1666666666666685E-2</v>
      </c>
      <c r="T5695" s="189" t="s">
        <v>605</v>
      </c>
      <c r="U5695" s="19" t="s">
        <v>285</v>
      </c>
      <c r="V5695" s="153">
        <f>IF(ISBLANK(T5695),"",Tabella2[[#This Row],[ACT STOP]]-Tabella2[[#This Row],[ACT START]])</f>
        <v>4.1666666666666685E-2</v>
      </c>
      <c r="W5695" s="104" t="s">
        <v>92</v>
      </c>
      <c r="X5695" s="104" t="s">
        <v>91</v>
      </c>
      <c r="Y5695" s="110"/>
      <c r="Z5695" s="106"/>
      <c r="AA5695" s="104"/>
      <c r="AB5695" s="107"/>
      <c r="AC5695" s="72">
        <f>IF(OR(Tabella2[[#This Row],[OUTCOME]]="DCO",Tabella2[[#This Row],[OUTCOME]]="SDC"),1,0)</f>
        <v>1</v>
      </c>
      <c r="AH5695" s="70"/>
      <c r="AI5695" s="70"/>
      <c r="AJ5695">
        <f>IF(OR(Tabella2[[#This Row],[OUTCOME]]="DNCO", Tabella2[[#This Row],[OUTCOME]]="SDNC"),1,0)</f>
        <v>0</v>
      </c>
      <c r="AL5695" s="70"/>
      <c r="BM5695" s="135" t="str">
        <f>Tabella2[[#This Row],[ACT START]]</f>
        <v>06:00</v>
      </c>
      <c r="BN5695" s="136" t="str">
        <f>Tabella2[[#This Row],[ACT STOP]]</f>
        <v>07:00</v>
      </c>
      <c r="BO5695" s="101"/>
      <c r="BR5695" s="109" t="str">
        <f t="shared" si="88"/>
        <v>SH-25-5684</v>
      </c>
      <c r="BS5695" s="109" t="s">
        <v>393</v>
      </c>
      <c r="BT5695" t="str">
        <f>Tabella2[[#This Row],[OUTCOME]]</f>
        <v>DCO</v>
      </c>
      <c r="BU5695" t="str">
        <f>_xlfn.CONCAT(Tabella2[[#This Row],[NAME SP]],Tabella2[[#This Row],[ID SP]]," - ",Tabella2[[#This Row],[SYLLABUS NO]])</f>
        <v>QATAR66 - FMSC DBFM01</v>
      </c>
    </row>
    <row r="5696" spans="1:73" hidden="1">
      <c r="A5696" s="103" t="s">
        <v>11702</v>
      </c>
      <c r="B5696" s="102">
        <v>45937</v>
      </c>
      <c r="C5696" s="104">
        <f>_xlfn.ISOWEEKNUM(Tabella2[[#This Row],[Date]])</f>
        <v>41</v>
      </c>
      <c r="D5696" s="104" t="s">
        <v>195</v>
      </c>
      <c r="E5696" s="104" t="s">
        <v>298</v>
      </c>
      <c r="F5696" s="104"/>
      <c r="G5696" s="19" t="s">
        <v>284</v>
      </c>
      <c r="H5696" s="104">
        <v>50</v>
      </c>
      <c r="I5696" s="104"/>
      <c r="J5696" s="104" t="s">
        <v>258</v>
      </c>
      <c r="K5696" s="19" t="s">
        <v>78</v>
      </c>
      <c r="L5696" s="19" t="s">
        <v>299</v>
      </c>
      <c r="M5696" s="19" t="s">
        <v>276</v>
      </c>
      <c r="N5696" s="104"/>
      <c r="O5696" s="108" t="str">
        <f>A5695</f>
        <v>18100</v>
      </c>
      <c r="P5696" s="189" t="s">
        <v>300</v>
      </c>
      <c r="Q5696" s="189" t="s">
        <v>605</v>
      </c>
      <c r="R5696" s="19" t="s">
        <v>285</v>
      </c>
      <c r="S5696" s="153">
        <f>Tabella2[[#This Row],[PLD STOP]]-Tabella2[[#This Row],[PLD START]]</f>
        <v>4.1666666666666685E-2</v>
      </c>
      <c r="T5696" s="189" t="s">
        <v>605</v>
      </c>
      <c r="U5696" s="19" t="s">
        <v>285</v>
      </c>
      <c r="V5696" s="153">
        <f>IF(ISBLANK(T5696),"",Tabella2[[#This Row],[ACT STOP]]-Tabella2[[#This Row],[ACT START]])</f>
        <v>4.1666666666666685E-2</v>
      </c>
      <c r="W5696" s="104" t="s">
        <v>122</v>
      </c>
      <c r="X5696" s="104" t="s">
        <v>91</v>
      </c>
      <c r="Y5696" s="110"/>
      <c r="Z5696" s="106"/>
      <c r="AA5696" s="104"/>
      <c r="AB5696" s="107"/>
      <c r="AC5696" s="72">
        <f>IF(OR(Tabella2[[#This Row],[OUTCOME]]="DCO",Tabella2[[#This Row],[OUTCOME]]="SDC"),1,0)</f>
        <v>1</v>
      </c>
      <c r="AH5696" s="70"/>
      <c r="AI5696" s="70"/>
      <c r="AJ5696">
        <f>IF(OR(Tabella2[[#This Row],[OUTCOME]]="DNCO", Tabella2[[#This Row],[OUTCOME]]="SDNC"),1,0)</f>
        <v>0</v>
      </c>
      <c r="AL5696" s="70"/>
      <c r="BM5696" s="135" t="str">
        <f>Tabella2[[#This Row],[ACT START]]</f>
        <v>06:00</v>
      </c>
      <c r="BN5696" s="136" t="str">
        <f>Tabella2[[#This Row],[ACT STOP]]</f>
        <v>07:00</v>
      </c>
      <c r="BO5696" s="101"/>
      <c r="BR5696" s="109" t="str">
        <f t="shared" si="88"/>
        <v>SH-25-5685</v>
      </c>
      <c r="BS5696" s="109" t="s">
        <v>1763</v>
      </c>
      <c r="BT5696" t="str">
        <f>Tabella2[[#This Row],[OUTCOME]]</f>
        <v>SDC</v>
      </c>
      <c r="BU5696" t="str">
        <f>_xlfn.CONCAT(Tabella2[[#This Row],[NAME SP]],Tabella2[[#This Row],[ID SP]]," - ",Tabella2[[#This Row],[SYLLABUS NO]])</f>
        <v>Support QATAR - SUPP</v>
      </c>
    </row>
    <row r="5697" spans="1:73" hidden="1">
      <c r="A5697" s="103" t="s">
        <v>11703</v>
      </c>
      <c r="B5697" s="102">
        <v>45937</v>
      </c>
      <c r="C5697" s="104">
        <f>_xlfn.ISOWEEKNUM(Tabella2[[#This Row],[Date]])</f>
        <v>41</v>
      </c>
      <c r="D5697" s="104" t="s">
        <v>13714</v>
      </c>
      <c r="E5697" s="104" t="s">
        <v>284</v>
      </c>
      <c r="F5697" s="104">
        <v>48</v>
      </c>
      <c r="G5697" s="19" t="s">
        <v>284</v>
      </c>
      <c r="H5697" s="104">
        <v>9</v>
      </c>
      <c r="I5697" s="104"/>
      <c r="J5697" s="104" t="s">
        <v>258</v>
      </c>
      <c r="K5697" s="19" t="s">
        <v>83</v>
      </c>
      <c r="L5697" s="19" t="s">
        <v>299</v>
      </c>
      <c r="M5697" s="19" t="s">
        <v>1438</v>
      </c>
      <c r="N5697" s="104"/>
      <c r="O5697" s="108" t="str">
        <f>A5698</f>
        <v>18103</v>
      </c>
      <c r="P5697" s="189" t="s">
        <v>5456</v>
      </c>
      <c r="Q5697" s="189" t="s">
        <v>605</v>
      </c>
      <c r="R5697" s="19" t="s">
        <v>285</v>
      </c>
      <c r="S5697" s="153">
        <f>Tabella2[[#This Row],[PLD STOP]]-Tabella2[[#This Row],[PLD START]]</f>
        <v>4.1666666666666685E-2</v>
      </c>
      <c r="T5697" s="182">
        <v>0.25</v>
      </c>
      <c r="U5697" s="182">
        <v>0.29166666666666669</v>
      </c>
      <c r="V5697" s="153">
        <f>IF(ISBLANK(T5697),"",Tabella2[[#This Row],[ACT STOP]]-Tabella2[[#This Row],[ACT START]])</f>
        <v>4.1666666666666685E-2</v>
      </c>
      <c r="W5697" s="104" t="s">
        <v>92</v>
      </c>
      <c r="X5697" s="104" t="s">
        <v>91</v>
      </c>
      <c r="Y5697" s="110"/>
      <c r="Z5697" s="106"/>
      <c r="AA5697" s="104"/>
      <c r="AB5697" s="107"/>
      <c r="AC5697" s="72">
        <f>IF(OR(Tabella2[[#This Row],[OUTCOME]]="DCO",Tabella2[[#This Row],[OUTCOME]]="SDC"),1,0)</f>
        <v>1</v>
      </c>
      <c r="AH5697" s="70"/>
      <c r="AI5697" s="70"/>
      <c r="AJ5697">
        <f>IF(OR(Tabella2[[#This Row],[OUTCOME]]="DNCO", Tabella2[[#This Row],[OUTCOME]]="SDNC"),1,0)</f>
        <v>0</v>
      </c>
      <c r="AL5697" s="70"/>
      <c r="BM5697" s="135">
        <f>Tabella2[[#This Row],[ACT START]]</f>
        <v>0.25</v>
      </c>
      <c r="BN5697" s="136">
        <f>Tabella2[[#This Row],[ACT STOP]]</f>
        <v>0.29166666666666669</v>
      </c>
      <c r="BO5697" s="101"/>
      <c r="BR5697" s="109" t="str">
        <f t="shared" si="88"/>
        <v>SH-25-5686</v>
      </c>
      <c r="BS5697" s="109" t="s">
        <v>339</v>
      </c>
      <c r="BT5697" t="str">
        <f>Tabella2[[#This Row],[OUTCOME]]</f>
        <v>DCO</v>
      </c>
      <c r="BU5697" t="str">
        <f>_xlfn.CONCAT(Tabella2[[#This Row],[NAME SP]],Tabella2[[#This Row],[ID SP]]," - ",Tabella2[[#This Row],[SYLLABUS NO]])</f>
        <v>IFTS48 - SD AI01</v>
      </c>
    </row>
    <row r="5698" spans="1:73" hidden="1">
      <c r="A5698" s="103" t="s">
        <v>11704</v>
      </c>
      <c r="B5698" s="102">
        <v>45937</v>
      </c>
      <c r="C5698" s="104">
        <f>_xlfn.ISOWEEKNUM(Tabella2[[#This Row],[Date]])</f>
        <v>41</v>
      </c>
      <c r="D5698" s="104" t="s">
        <v>471</v>
      </c>
      <c r="E5698" s="104" t="s">
        <v>327</v>
      </c>
      <c r="F5698" s="104">
        <v>34</v>
      </c>
      <c r="G5698" s="19" t="s">
        <v>257</v>
      </c>
      <c r="H5698" s="104">
        <v>14</v>
      </c>
      <c r="I5698" s="104" t="s">
        <v>258</v>
      </c>
      <c r="J5698" s="104"/>
      <c r="K5698" s="19" t="s">
        <v>80</v>
      </c>
      <c r="L5698" s="19" t="s">
        <v>299</v>
      </c>
      <c r="M5698" s="19" t="s">
        <v>1438</v>
      </c>
      <c r="N5698" s="104"/>
      <c r="O5698" s="108" t="str">
        <f>A5697</f>
        <v>18102</v>
      </c>
      <c r="P5698" s="189" t="s">
        <v>5530</v>
      </c>
      <c r="Q5698" s="189" t="s">
        <v>605</v>
      </c>
      <c r="R5698" s="19" t="s">
        <v>285</v>
      </c>
      <c r="S5698" s="153">
        <f>Tabella2[[#This Row],[PLD STOP]]-Tabella2[[#This Row],[PLD START]]</f>
        <v>4.1666666666666685E-2</v>
      </c>
      <c r="T5698" s="182">
        <v>0.25</v>
      </c>
      <c r="U5698" s="182">
        <v>0.29166666666666669</v>
      </c>
      <c r="V5698" s="153">
        <f>IF(ISBLANK(T5698),"",Tabella2[[#This Row],[ACT STOP]]-Tabella2[[#This Row],[ACT START]])</f>
        <v>4.1666666666666685E-2</v>
      </c>
      <c r="W5698" s="104" t="s">
        <v>92</v>
      </c>
      <c r="X5698" s="104" t="s">
        <v>91</v>
      </c>
      <c r="Y5698" s="110"/>
      <c r="Z5698" s="106"/>
      <c r="AA5698" s="104"/>
      <c r="AB5698" s="107"/>
      <c r="AC5698" s="72">
        <f>IF(OR(Tabella2[[#This Row],[OUTCOME]]="DCO",Tabella2[[#This Row],[OUTCOME]]="SDC"),1,0)</f>
        <v>1</v>
      </c>
      <c r="AH5698" s="70"/>
      <c r="AI5698" s="70"/>
      <c r="AJ5698">
        <f>IF(OR(Tabella2[[#This Row],[OUTCOME]]="DNCO", Tabella2[[#This Row],[OUTCOME]]="SDNC"),1,0)</f>
        <v>0</v>
      </c>
      <c r="AL5698" s="70"/>
      <c r="BM5698" s="135">
        <f>Tabella2[[#This Row],[ACT START]]</f>
        <v>0.25</v>
      </c>
      <c r="BN5698" s="136">
        <f>Tabella2[[#This Row],[ACT STOP]]</f>
        <v>0.29166666666666669</v>
      </c>
      <c r="BO5698" s="101"/>
      <c r="BR5698" s="109" t="str">
        <f t="shared" si="88"/>
        <v>SH-25-5687</v>
      </c>
      <c r="BS5698" s="109" t="s">
        <v>372</v>
      </c>
      <c r="BT5698" t="str">
        <f>Tabella2[[#This Row],[OUTCOME]]</f>
        <v>DCO</v>
      </c>
      <c r="BU5698" t="str">
        <f>_xlfn.CONCAT(Tabella2[[#This Row],[NAME SP]],Tabella2[[#This Row],[ID SP]]," - ",Tabella2[[#This Row],[SYLLABUS NO]])</f>
        <v>AMI34 - SD AI02</v>
      </c>
    </row>
    <row r="5699" spans="1:73" hidden="1">
      <c r="A5699" s="103" t="s">
        <v>11705</v>
      </c>
      <c r="B5699" s="102">
        <v>45937</v>
      </c>
      <c r="C5699" s="104">
        <f>_xlfn.ISOWEEKNUM(Tabella2[[#This Row],[Date]])</f>
        <v>41</v>
      </c>
      <c r="D5699" s="104" t="s">
        <v>6396</v>
      </c>
      <c r="E5699" s="104" t="s">
        <v>256</v>
      </c>
      <c r="F5699" s="104">
        <v>73</v>
      </c>
      <c r="G5699" s="19" t="s">
        <v>284</v>
      </c>
      <c r="H5699" s="104">
        <v>23</v>
      </c>
      <c r="I5699" s="104"/>
      <c r="J5699" s="104" t="s">
        <v>258</v>
      </c>
      <c r="K5699" s="19" t="s">
        <v>81</v>
      </c>
      <c r="L5699" s="19" t="s">
        <v>259</v>
      </c>
      <c r="M5699" s="19" t="s">
        <v>276</v>
      </c>
      <c r="N5699" s="104"/>
      <c r="O5699" s="106"/>
      <c r="P5699" s="189" t="s">
        <v>467</v>
      </c>
      <c r="Q5699" s="189" t="s">
        <v>605</v>
      </c>
      <c r="R5699" s="19" t="s">
        <v>285</v>
      </c>
      <c r="S5699" s="153">
        <f>Tabella2[[#This Row],[PLD STOP]]-Tabella2[[#This Row],[PLD START]]</f>
        <v>4.1666666666666685E-2</v>
      </c>
      <c r="T5699" s="182">
        <v>0.25</v>
      </c>
      <c r="U5699" s="182">
        <v>0.29166666666666669</v>
      </c>
      <c r="V5699" s="153">
        <f>IF(ISBLANK(T5699),"",Tabella2[[#This Row],[ACT STOP]]-Tabella2[[#This Row],[ACT START]])</f>
        <v>4.1666666666666685E-2</v>
      </c>
      <c r="W5699" s="104" t="s">
        <v>92</v>
      </c>
      <c r="X5699" s="104" t="s">
        <v>91</v>
      </c>
      <c r="Y5699" s="110"/>
      <c r="Z5699" s="106"/>
      <c r="AA5699" s="104"/>
      <c r="AB5699" s="107"/>
      <c r="AC5699" s="72">
        <f>IF(OR(Tabella2[[#This Row],[OUTCOME]]="DCO",Tabella2[[#This Row],[OUTCOME]]="SDC"),1,0)</f>
        <v>1</v>
      </c>
      <c r="AH5699" s="70"/>
      <c r="AI5699" s="70"/>
      <c r="AJ5699">
        <f>IF(OR(Tabella2[[#This Row],[OUTCOME]]="DNCO", Tabella2[[#This Row],[OUTCOME]]="SDNC"),1,0)</f>
        <v>0</v>
      </c>
      <c r="AL5699" s="70"/>
      <c r="BM5699" s="135">
        <f>Tabella2[[#This Row],[ACT START]]</f>
        <v>0.25</v>
      </c>
      <c r="BN5699" s="136">
        <f>Tabella2[[#This Row],[ACT STOP]]</f>
        <v>0.29166666666666669</v>
      </c>
      <c r="BO5699" s="101"/>
      <c r="BR5699" s="109" t="str">
        <f t="shared" si="88"/>
        <v>SH-25-5688</v>
      </c>
      <c r="BS5699" s="109" t="s">
        <v>358</v>
      </c>
      <c r="BT5699" t="str">
        <f>Tabella2[[#This Row],[OUTCOME]]</f>
        <v>DCO</v>
      </c>
      <c r="BU5699" t="str">
        <f>_xlfn.CONCAT(Tabella2[[#This Row],[NAME SP]],Tabella2[[#This Row],[ID SP]]," - ",Tabella2[[#This Row],[SYLLABUS NO]])</f>
        <v>QATAR73 - PT NAV01</v>
      </c>
    </row>
    <row r="5700" spans="1:73" hidden="1">
      <c r="A5700" s="103" t="s">
        <v>11706</v>
      </c>
      <c r="B5700" s="102">
        <v>45937</v>
      </c>
      <c r="C5700" s="104">
        <f>_xlfn.ISOWEEKNUM(Tabella2[[#This Row],[Date]])</f>
        <v>41</v>
      </c>
      <c r="D5700" s="104" t="s">
        <v>6396</v>
      </c>
      <c r="E5700" s="104" t="s">
        <v>256</v>
      </c>
      <c r="F5700" s="104">
        <v>71</v>
      </c>
      <c r="G5700" s="19" t="s">
        <v>257</v>
      </c>
      <c r="H5700" s="104">
        <v>15</v>
      </c>
      <c r="I5700" s="104"/>
      <c r="J5700" s="104" t="s">
        <v>258</v>
      </c>
      <c r="K5700" s="19" t="s">
        <v>77</v>
      </c>
      <c r="L5700" s="19" t="s">
        <v>259</v>
      </c>
      <c r="M5700" s="19" t="s">
        <v>276</v>
      </c>
      <c r="N5700" s="104"/>
      <c r="O5700" s="106"/>
      <c r="P5700" s="189" t="s">
        <v>2932</v>
      </c>
      <c r="Q5700" s="189" t="s">
        <v>605</v>
      </c>
      <c r="R5700" s="19" t="s">
        <v>285</v>
      </c>
      <c r="S5700" s="153">
        <f>Tabella2[[#This Row],[PLD STOP]]-Tabella2[[#This Row],[PLD START]]</f>
        <v>4.1666666666666685E-2</v>
      </c>
      <c r="T5700" s="182">
        <v>0.25</v>
      </c>
      <c r="U5700" s="182">
        <v>0.29166666666666669</v>
      </c>
      <c r="V5700" s="153">
        <f>IF(ISBLANK(T5700),"",Tabella2[[#This Row],[ACT STOP]]-Tabella2[[#This Row],[ACT START]])</f>
        <v>4.1666666666666685E-2</v>
      </c>
      <c r="W5700" s="104" t="s">
        <v>92</v>
      </c>
      <c r="X5700" s="104" t="s">
        <v>91</v>
      </c>
      <c r="Y5700" s="110"/>
      <c r="Z5700" s="106"/>
      <c r="AA5700" s="104"/>
      <c r="AB5700" s="107"/>
      <c r="AC5700" s="72">
        <f>IF(OR(Tabella2[[#This Row],[OUTCOME]]="DCO",Tabella2[[#This Row],[OUTCOME]]="SDC"),1,0)</f>
        <v>1</v>
      </c>
      <c r="AH5700" s="70"/>
      <c r="AI5700" s="70"/>
      <c r="AJ5700">
        <f>IF(OR(Tabella2[[#This Row],[OUTCOME]]="DNCO", Tabella2[[#This Row],[OUTCOME]]="SDNC"),1,0)</f>
        <v>0</v>
      </c>
      <c r="AL5700" s="70"/>
      <c r="BM5700" s="135">
        <f>Tabella2[[#This Row],[ACT START]]</f>
        <v>0.25</v>
      </c>
      <c r="BN5700" s="136">
        <f>Tabella2[[#This Row],[ACT STOP]]</f>
        <v>0.29166666666666669</v>
      </c>
      <c r="BO5700" s="101"/>
      <c r="BR5700" s="109" t="str">
        <f t="shared" si="88"/>
        <v>SH-25-5689</v>
      </c>
      <c r="BS5700" s="109" t="s">
        <v>1028</v>
      </c>
      <c r="BT5700" t="str">
        <f>Tabella2[[#This Row],[OUTCOME]]</f>
        <v>DCO</v>
      </c>
      <c r="BU5700" t="str">
        <f>_xlfn.CONCAT(Tabella2[[#This Row],[NAME SP]],Tabella2[[#This Row],[ID SP]]," - ",Tabella2[[#This Row],[SYLLABUS NO]])</f>
        <v>QATAR71 - PT NAV02</v>
      </c>
    </row>
    <row r="5701" spans="1:73" hidden="1">
      <c r="A5701" s="103" t="s">
        <v>11707</v>
      </c>
      <c r="B5701" s="102">
        <v>45937</v>
      </c>
      <c r="C5701" s="104">
        <f>_xlfn.ISOWEEKNUM(Tabella2[[#This Row],[Date]])</f>
        <v>41</v>
      </c>
      <c r="D5701" s="104" t="s">
        <v>255</v>
      </c>
      <c r="E5701" s="104" t="s">
        <v>256</v>
      </c>
      <c r="F5701" s="104">
        <v>40</v>
      </c>
      <c r="G5701" s="19" t="s">
        <v>257</v>
      </c>
      <c r="H5701" s="104">
        <v>13</v>
      </c>
      <c r="I5701" s="104" t="s">
        <v>258</v>
      </c>
      <c r="J5701" s="104"/>
      <c r="K5701" s="19" t="s">
        <v>79</v>
      </c>
      <c r="L5701" s="19" t="s">
        <v>299</v>
      </c>
      <c r="M5701" s="19" t="s">
        <v>361</v>
      </c>
      <c r="N5701" s="104"/>
      <c r="O5701" s="108" t="str">
        <f>A5702</f>
        <v>18107</v>
      </c>
      <c r="P5701" s="189" t="s">
        <v>2616</v>
      </c>
      <c r="Q5701" s="189" t="s">
        <v>617</v>
      </c>
      <c r="R5701" s="19" t="s">
        <v>525</v>
      </c>
      <c r="S5701" s="153">
        <f>Tabella2[[#This Row],[PLD STOP]]-Tabella2[[#This Row],[PLD START]]</f>
        <v>4.1666666666666685E-2</v>
      </c>
      <c r="T5701" s="189" t="s">
        <v>617</v>
      </c>
      <c r="U5701" s="19" t="s">
        <v>525</v>
      </c>
      <c r="V5701" s="153">
        <f>IF(ISBLANK(T5701),"",Tabella2[[#This Row],[ACT STOP]]-Tabella2[[#This Row],[ACT START]])</f>
        <v>4.1666666666666685E-2</v>
      </c>
      <c r="W5701" s="104" t="s">
        <v>92</v>
      </c>
      <c r="X5701" s="104" t="s">
        <v>91</v>
      </c>
      <c r="Y5701" s="110"/>
      <c r="Z5701" s="106"/>
      <c r="AA5701" s="104"/>
      <c r="AB5701" s="107"/>
      <c r="AC5701" s="72">
        <f>IF(OR(Tabella2[[#This Row],[OUTCOME]]="DCO",Tabella2[[#This Row],[OUTCOME]]="SDC"),1,0)</f>
        <v>1</v>
      </c>
      <c r="AH5701" s="70"/>
      <c r="AI5701" s="70"/>
      <c r="AJ5701">
        <f>IF(OR(Tabella2[[#This Row],[OUTCOME]]="DNCO", Tabella2[[#This Row],[OUTCOME]]="SDNC"),1,0)</f>
        <v>0</v>
      </c>
      <c r="AL5701" s="70"/>
      <c r="BM5701" s="135" t="str">
        <f>Tabella2[[#This Row],[ACT START]]</f>
        <v>07:30</v>
      </c>
      <c r="BN5701" s="136" t="str">
        <f>Tabella2[[#This Row],[ACT STOP]]</f>
        <v>08:30</v>
      </c>
      <c r="BO5701" s="101"/>
      <c r="BR5701" s="109" t="str">
        <f t="shared" si="88"/>
        <v>SH-25-5690</v>
      </c>
      <c r="BS5701" s="109" t="s">
        <v>427</v>
      </c>
      <c r="BT5701" t="str">
        <f>Tabella2[[#This Row],[OUTCOME]]</f>
        <v>DCO</v>
      </c>
      <c r="BU5701" t="str">
        <f>_xlfn.CONCAT(Tabella2[[#This Row],[NAME SP]],Tabella2[[#This Row],[ID SP]]," - ",Tabella2[[#This Row],[SYLLABUS NO]])</f>
        <v>QATAR40 - NET ARNG02</v>
      </c>
    </row>
    <row r="5702" spans="1:73" hidden="1">
      <c r="A5702" s="103" t="s">
        <v>11708</v>
      </c>
      <c r="B5702" s="102">
        <v>45937</v>
      </c>
      <c r="C5702" s="104">
        <f>_xlfn.ISOWEEKNUM(Tabella2[[#This Row],[Date]])</f>
        <v>41</v>
      </c>
      <c r="D5702" s="104" t="s">
        <v>195</v>
      </c>
      <c r="E5702" s="104" t="s">
        <v>298</v>
      </c>
      <c r="F5702" s="104"/>
      <c r="G5702" s="19" t="s">
        <v>284</v>
      </c>
      <c r="H5702" s="104">
        <v>50</v>
      </c>
      <c r="I5702" s="104"/>
      <c r="J5702" s="104" t="s">
        <v>258</v>
      </c>
      <c r="K5702" s="19" t="s">
        <v>78</v>
      </c>
      <c r="L5702" s="19" t="s">
        <v>299</v>
      </c>
      <c r="M5702" s="19" t="s">
        <v>361</v>
      </c>
      <c r="N5702" s="104"/>
      <c r="O5702" s="108" t="str">
        <f>A5701</f>
        <v>18106</v>
      </c>
      <c r="P5702" s="189" t="s">
        <v>300</v>
      </c>
      <c r="Q5702" s="189" t="s">
        <v>617</v>
      </c>
      <c r="R5702" s="19" t="s">
        <v>525</v>
      </c>
      <c r="S5702" s="153">
        <f>Tabella2[[#This Row],[PLD STOP]]-Tabella2[[#This Row],[PLD START]]</f>
        <v>4.1666666666666685E-2</v>
      </c>
      <c r="T5702" s="189" t="s">
        <v>617</v>
      </c>
      <c r="U5702" s="19" t="s">
        <v>525</v>
      </c>
      <c r="V5702" s="153">
        <f>IF(ISBLANK(T5702),"",Tabella2[[#This Row],[ACT STOP]]-Tabella2[[#This Row],[ACT START]])</f>
        <v>4.1666666666666685E-2</v>
      </c>
      <c r="W5702" s="104" t="s">
        <v>122</v>
      </c>
      <c r="X5702" s="104" t="s">
        <v>91</v>
      </c>
      <c r="Y5702" s="110"/>
      <c r="Z5702" s="106"/>
      <c r="AA5702" s="104"/>
      <c r="AB5702" s="107"/>
      <c r="AC5702" s="72">
        <f>IF(OR(Tabella2[[#This Row],[OUTCOME]]="DCO",Tabella2[[#This Row],[OUTCOME]]="SDC"),1,0)</f>
        <v>1</v>
      </c>
      <c r="AH5702" s="70"/>
      <c r="AI5702" s="70"/>
      <c r="AJ5702">
        <f>IF(OR(Tabella2[[#This Row],[OUTCOME]]="DNCO", Tabella2[[#This Row],[OUTCOME]]="SDNC"),1,0)</f>
        <v>0</v>
      </c>
      <c r="AL5702" s="70"/>
      <c r="BM5702" s="135" t="str">
        <f>Tabella2[[#This Row],[ACT START]]</f>
        <v>07:30</v>
      </c>
      <c r="BN5702" s="136" t="str">
        <f>Tabella2[[#This Row],[ACT STOP]]</f>
        <v>08:30</v>
      </c>
      <c r="BO5702" s="101"/>
      <c r="BR5702" s="109" t="str">
        <f t="shared" si="88"/>
        <v>SH-25-5691</v>
      </c>
      <c r="BS5702" s="109" t="s">
        <v>1763</v>
      </c>
      <c r="BT5702" t="str">
        <f>Tabella2[[#This Row],[OUTCOME]]</f>
        <v>SDC</v>
      </c>
      <c r="BU5702" t="str">
        <f>_xlfn.CONCAT(Tabella2[[#This Row],[NAME SP]],Tabella2[[#This Row],[ID SP]]," - ",Tabella2[[#This Row],[SYLLABUS NO]])</f>
        <v>Support QATAR - SUPP</v>
      </c>
    </row>
    <row r="5703" spans="1:73" hidden="1">
      <c r="A5703" s="103" t="s">
        <v>11709</v>
      </c>
      <c r="B5703" s="102">
        <v>45937</v>
      </c>
      <c r="C5703" s="104">
        <f>_xlfn.ISOWEEKNUM(Tabella2[[#This Row],[Date]])</f>
        <v>41</v>
      </c>
      <c r="D5703" s="104" t="s">
        <v>11710</v>
      </c>
      <c r="E5703" s="104" t="s">
        <v>284</v>
      </c>
      <c r="F5703" s="104">
        <v>97</v>
      </c>
      <c r="G5703" s="19" t="s">
        <v>257</v>
      </c>
      <c r="H5703" s="104">
        <v>12</v>
      </c>
      <c r="I5703" s="104" t="s">
        <v>258</v>
      </c>
      <c r="J5703" s="104"/>
      <c r="K5703" s="19" t="s">
        <v>83</v>
      </c>
      <c r="L5703" s="19" t="s">
        <v>259</v>
      </c>
      <c r="M5703" s="19" t="s">
        <v>276</v>
      </c>
      <c r="N5703" s="104"/>
      <c r="O5703" s="106"/>
      <c r="P5703" s="189" t="s">
        <v>11711</v>
      </c>
      <c r="Q5703" s="189" t="s">
        <v>617</v>
      </c>
      <c r="R5703" s="19" t="s">
        <v>525</v>
      </c>
      <c r="S5703" s="153">
        <f>Tabella2[[#This Row],[PLD STOP]]-Tabella2[[#This Row],[PLD START]]</f>
        <v>4.1666666666666685E-2</v>
      </c>
      <c r="T5703" s="182">
        <v>0.31944444444444448</v>
      </c>
      <c r="U5703" s="182">
        <v>0.36458333333333331</v>
      </c>
      <c r="V5703" s="153">
        <f>IF(ISBLANK(T5703),"",Tabella2[[#This Row],[ACT STOP]]-Tabella2[[#This Row],[ACT START]])</f>
        <v>4.513888888888884E-2</v>
      </c>
      <c r="W5703" s="104" t="s">
        <v>92</v>
      </c>
      <c r="X5703" s="104" t="s">
        <v>91</v>
      </c>
      <c r="Y5703" s="110"/>
      <c r="Z5703" s="106"/>
      <c r="AA5703" s="104"/>
      <c r="AB5703" s="107"/>
      <c r="AC5703" s="72">
        <f>IF(OR(Tabella2[[#This Row],[OUTCOME]]="DCO",Tabella2[[#This Row],[OUTCOME]]="SDC"),1,0)</f>
        <v>1</v>
      </c>
      <c r="AH5703" s="70"/>
      <c r="AI5703" s="70"/>
      <c r="AJ5703">
        <f>IF(OR(Tabella2[[#This Row],[OUTCOME]]="DNCO", Tabella2[[#This Row],[OUTCOME]]="SDNC"),1,0)</f>
        <v>0</v>
      </c>
      <c r="AL5703" s="70"/>
      <c r="BM5703" s="135">
        <f>Tabella2[[#This Row],[ACT START]]</f>
        <v>0.31944444444444448</v>
      </c>
      <c r="BN5703" s="136">
        <f>Tabella2[[#This Row],[ACT STOP]]</f>
        <v>0.36458333333333331</v>
      </c>
      <c r="BO5703" s="101">
        <v>3.472222222222222E-3</v>
      </c>
      <c r="BQ5703" t="s">
        <v>102</v>
      </c>
      <c r="BR5703" s="109" t="str">
        <f t="shared" si="88"/>
        <v>SH-25-5692</v>
      </c>
      <c r="BS5703" s="109" t="s">
        <v>266</v>
      </c>
      <c r="BT5703" t="str">
        <f>Tabella2[[#This Row],[OUTCOME]]</f>
        <v>DCO</v>
      </c>
      <c r="BU5703" t="str">
        <f>_xlfn.CONCAT(Tabella2[[#This Row],[NAME SP]],Tabella2[[#This Row],[ID SP]]," - ",Tabella2[[#This Row],[SYLLABUS NO]])</f>
        <v>IFTS97 - SD FAM0101</v>
      </c>
    </row>
    <row r="5704" spans="1:73" hidden="1">
      <c r="A5704" s="103" t="s">
        <v>11712</v>
      </c>
      <c r="B5704" s="102">
        <v>45937</v>
      </c>
      <c r="C5704" s="104">
        <f>_xlfn.ISOWEEKNUM(Tabella2[[#This Row],[Date]])</f>
        <v>41</v>
      </c>
      <c r="D5704" s="104" t="s">
        <v>6621</v>
      </c>
      <c r="E5704" s="104" t="s">
        <v>284</v>
      </c>
      <c r="F5704" s="104">
        <v>82</v>
      </c>
      <c r="G5704" s="19" t="s">
        <v>257</v>
      </c>
      <c r="H5704" s="104">
        <v>2</v>
      </c>
      <c r="I5704" s="104"/>
      <c r="J5704" s="104" t="s">
        <v>258</v>
      </c>
      <c r="K5704" s="19" t="s">
        <v>80</v>
      </c>
      <c r="L5704" s="19" t="s">
        <v>259</v>
      </c>
      <c r="M5704" s="19" t="s">
        <v>328</v>
      </c>
      <c r="N5704" s="104"/>
      <c r="O5704" s="106"/>
      <c r="P5704" s="189" t="s">
        <v>3752</v>
      </c>
      <c r="Q5704" s="189" t="s">
        <v>617</v>
      </c>
      <c r="R5704" s="19" t="s">
        <v>525</v>
      </c>
      <c r="S5704" s="153">
        <f>Tabella2[[#This Row],[PLD STOP]]-Tabella2[[#This Row],[PLD START]]</f>
        <v>4.1666666666666685E-2</v>
      </c>
      <c r="T5704" s="182">
        <v>0.31597222222222221</v>
      </c>
      <c r="U5704" s="182">
        <v>0.3576388888888889</v>
      </c>
      <c r="V5704" s="153">
        <f>IF(ISBLANK(T5704),"",Tabella2[[#This Row],[ACT STOP]]-Tabella2[[#This Row],[ACT START]])</f>
        <v>4.1666666666666685E-2</v>
      </c>
      <c r="W5704" s="104" t="s">
        <v>92</v>
      </c>
      <c r="X5704" s="104" t="s">
        <v>91</v>
      </c>
      <c r="Y5704" s="110"/>
      <c r="Z5704" s="106"/>
      <c r="AA5704" s="104"/>
      <c r="AB5704" s="107"/>
      <c r="AC5704" s="72">
        <f>IF(OR(Tabella2[[#This Row],[OUTCOME]]="DCO",Tabella2[[#This Row],[OUTCOME]]="SDC"),1,0)</f>
        <v>1</v>
      </c>
      <c r="AH5704" s="70"/>
      <c r="AI5704" s="70"/>
      <c r="AJ5704">
        <f>IF(OR(Tabella2[[#This Row],[OUTCOME]]="DNCO", Tabella2[[#This Row],[OUTCOME]]="SDNC"),1,0)</f>
        <v>0</v>
      </c>
      <c r="AL5704" s="70"/>
      <c r="BM5704" s="135">
        <f>Tabella2[[#This Row],[ACT START]]</f>
        <v>0.31597222222222221</v>
      </c>
      <c r="BN5704" s="136">
        <f>Tabella2[[#This Row],[ACT STOP]]</f>
        <v>0.3576388888888889</v>
      </c>
      <c r="BO5704" s="101"/>
      <c r="BR5704" s="109" t="str">
        <f t="shared" si="88"/>
        <v>SH-25-5693</v>
      </c>
      <c r="BS5704" s="109" t="s">
        <v>368</v>
      </c>
      <c r="BT5704" t="str">
        <f>Tabella2[[#This Row],[OUTCOME]]</f>
        <v>DCO</v>
      </c>
      <c r="BU5704" t="str">
        <f>_xlfn.CONCAT(Tabella2[[#This Row],[NAME SP]],Tabella2[[#This Row],[ID SP]]," - ",Tabella2[[#This Row],[SYLLABUS NO]])</f>
        <v>IFTS82 - FMS LLF02</v>
      </c>
    </row>
    <row r="5705" spans="1:73" hidden="1">
      <c r="A5705" s="103" t="s">
        <v>11713</v>
      </c>
      <c r="B5705" s="102">
        <v>45937</v>
      </c>
      <c r="C5705" s="104">
        <f>_xlfn.ISOWEEKNUM(Tabella2[[#This Row],[Date]])</f>
        <v>41</v>
      </c>
      <c r="D5705" s="104" t="s">
        <v>9759</v>
      </c>
      <c r="E5705" s="104" t="s">
        <v>284</v>
      </c>
      <c r="F5705" s="104">
        <v>85</v>
      </c>
      <c r="G5705" s="19" t="s">
        <v>257</v>
      </c>
      <c r="H5705" s="104">
        <v>1</v>
      </c>
      <c r="I5705" s="104"/>
      <c r="J5705" s="104" t="s">
        <v>258</v>
      </c>
      <c r="K5705" s="19" t="s">
        <v>81</v>
      </c>
      <c r="L5705" s="19" t="s">
        <v>259</v>
      </c>
      <c r="M5705" s="19" t="s">
        <v>328</v>
      </c>
      <c r="N5705" s="104"/>
      <c r="O5705" s="106"/>
      <c r="P5705" s="189" t="s">
        <v>3788</v>
      </c>
      <c r="Q5705" s="189" t="s">
        <v>617</v>
      </c>
      <c r="R5705" s="19" t="s">
        <v>525</v>
      </c>
      <c r="S5705" s="153">
        <f>Tabella2[[#This Row],[PLD STOP]]-Tabella2[[#This Row],[PLD START]]</f>
        <v>4.1666666666666685E-2</v>
      </c>
      <c r="T5705" s="182">
        <v>0.3125</v>
      </c>
      <c r="U5705" s="182">
        <v>0.35416666666666669</v>
      </c>
      <c r="V5705" s="153">
        <f>IF(ISBLANK(T5705),"",Tabella2[[#This Row],[ACT STOP]]-Tabella2[[#This Row],[ACT START]])</f>
        <v>4.1666666666666685E-2</v>
      </c>
      <c r="W5705" s="104" t="s">
        <v>92</v>
      </c>
      <c r="X5705" s="104" t="s">
        <v>91</v>
      </c>
      <c r="Y5705" s="110"/>
      <c r="Z5705" s="106"/>
      <c r="AA5705" s="104"/>
      <c r="AB5705" s="107"/>
      <c r="AC5705" s="72">
        <f>IF(OR(Tabella2[[#This Row],[OUTCOME]]="DCO",Tabella2[[#This Row],[OUTCOME]]="SDC"),1,0)</f>
        <v>1</v>
      </c>
      <c r="AH5705" s="70"/>
      <c r="AI5705" s="70"/>
      <c r="AJ5705">
        <f>IF(OR(Tabella2[[#This Row],[OUTCOME]]="DNCO", Tabella2[[#This Row],[OUTCOME]]="SDNC"),1,0)</f>
        <v>0</v>
      </c>
      <c r="AL5705" s="70"/>
      <c r="BM5705" s="135">
        <f>Tabella2[[#This Row],[ACT START]]</f>
        <v>0.3125</v>
      </c>
      <c r="BN5705" s="136">
        <f>Tabella2[[#This Row],[ACT STOP]]</f>
        <v>0.35416666666666669</v>
      </c>
      <c r="BO5705" s="101"/>
      <c r="BR5705" s="109" t="str">
        <f t="shared" si="88"/>
        <v>SH-25-5694</v>
      </c>
      <c r="BS5705" s="109" t="s">
        <v>332</v>
      </c>
      <c r="BT5705" t="str">
        <f>Tabella2[[#This Row],[OUTCOME]]</f>
        <v>DCO</v>
      </c>
      <c r="BU5705" t="str">
        <f>_xlfn.CONCAT(Tabella2[[#This Row],[NAME SP]],Tabella2[[#This Row],[ID SP]]," - ",Tabella2[[#This Row],[SYLLABUS NO]])</f>
        <v>IFTS85 - FMS LLF03</v>
      </c>
    </row>
    <row r="5706" spans="1:73" hidden="1">
      <c r="A5706" s="103" t="s">
        <v>11714</v>
      </c>
      <c r="B5706" s="102">
        <v>45937</v>
      </c>
      <c r="C5706" s="104">
        <f>_xlfn.ISOWEEKNUM(Tabella2[[#This Row],[Date]])</f>
        <v>41</v>
      </c>
      <c r="D5706" s="104" t="s">
        <v>11710</v>
      </c>
      <c r="E5706" s="104" t="s">
        <v>284</v>
      </c>
      <c r="F5706" s="104">
        <v>88</v>
      </c>
      <c r="G5706" s="19" t="s">
        <v>284</v>
      </c>
      <c r="H5706" s="104">
        <v>22</v>
      </c>
      <c r="I5706" s="104" t="s">
        <v>258</v>
      </c>
      <c r="J5706" s="104"/>
      <c r="K5706" s="19" t="s">
        <v>77</v>
      </c>
      <c r="L5706" s="19" t="s">
        <v>259</v>
      </c>
      <c r="M5706" s="19" t="s">
        <v>276</v>
      </c>
      <c r="N5706" s="104"/>
      <c r="O5706" s="106"/>
      <c r="P5706" s="189" t="s">
        <v>11711</v>
      </c>
      <c r="Q5706" s="189" t="s">
        <v>617</v>
      </c>
      <c r="R5706" s="19" t="s">
        <v>525</v>
      </c>
      <c r="S5706" s="153">
        <f>Tabella2[[#This Row],[PLD STOP]]-Tabella2[[#This Row],[PLD START]]</f>
        <v>4.1666666666666685E-2</v>
      </c>
      <c r="T5706" s="189" t="s">
        <v>617</v>
      </c>
      <c r="U5706" s="19" t="s">
        <v>525</v>
      </c>
      <c r="V5706" s="153">
        <f>IF(ISBLANK(T5706),"",Tabella2[[#This Row],[ACT STOP]]-Tabella2[[#This Row],[ACT START]])</f>
        <v>4.1666666666666685E-2</v>
      </c>
      <c r="W5706" s="104" t="s">
        <v>92</v>
      </c>
      <c r="X5706" s="104" t="s">
        <v>91</v>
      </c>
      <c r="Y5706" s="110"/>
      <c r="Z5706" s="106"/>
      <c r="AA5706" s="104"/>
      <c r="AB5706" s="107"/>
      <c r="AC5706" s="72">
        <f>IF(OR(Tabella2[[#This Row],[OUTCOME]]="DCO",Tabella2[[#This Row],[OUTCOME]]="SDC"),1,0)</f>
        <v>1</v>
      </c>
      <c r="AH5706" s="70"/>
      <c r="AI5706" s="70"/>
      <c r="AJ5706">
        <f>IF(OR(Tabella2[[#This Row],[OUTCOME]]="DNCO", Tabella2[[#This Row],[OUTCOME]]="SDNC"),1,0)</f>
        <v>0</v>
      </c>
      <c r="AL5706" s="70"/>
      <c r="BM5706" s="135" t="str">
        <f>Tabella2[[#This Row],[ACT START]]</f>
        <v>07:30</v>
      </c>
      <c r="BN5706" s="136" t="str">
        <f>Tabella2[[#This Row],[ACT STOP]]</f>
        <v>08:30</v>
      </c>
      <c r="BO5706" s="101"/>
      <c r="BR5706" s="109" t="str">
        <f t="shared" si="88"/>
        <v>SH-25-5695</v>
      </c>
      <c r="BS5706" s="109" t="s">
        <v>295</v>
      </c>
      <c r="BT5706" t="str">
        <f>Tabella2[[#This Row],[OUTCOME]]</f>
        <v>DCO</v>
      </c>
      <c r="BU5706" t="str">
        <f>_xlfn.CONCAT(Tabella2[[#This Row],[NAME SP]],Tabella2[[#This Row],[ID SP]]," - ",Tabella2[[#This Row],[SYLLABUS NO]])</f>
        <v>IFTS88 - SD FAM0101</v>
      </c>
    </row>
    <row r="5707" spans="1:73" hidden="1">
      <c r="A5707" s="103" t="s">
        <v>11715</v>
      </c>
      <c r="B5707" s="102">
        <v>45937</v>
      </c>
      <c r="C5707" s="104">
        <f>_xlfn.ISOWEEKNUM(Tabella2[[#This Row],[Date]])</f>
        <v>41</v>
      </c>
      <c r="D5707" s="104" t="s">
        <v>9740</v>
      </c>
      <c r="E5707" s="104" t="s">
        <v>284</v>
      </c>
      <c r="F5707" s="104">
        <v>87</v>
      </c>
      <c r="G5707" s="19" t="s">
        <v>284</v>
      </c>
      <c r="H5707" s="104">
        <v>23</v>
      </c>
      <c r="I5707" s="104"/>
      <c r="J5707" s="104" t="s">
        <v>258</v>
      </c>
      <c r="K5707" s="19" t="s">
        <v>79</v>
      </c>
      <c r="L5707" s="19" t="s">
        <v>259</v>
      </c>
      <c r="M5707" s="19" t="s">
        <v>328</v>
      </c>
      <c r="N5707" s="104"/>
      <c r="O5707" s="106"/>
      <c r="P5707" s="189" t="s">
        <v>3689</v>
      </c>
      <c r="Q5707" s="189" t="s">
        <v>631</v>
      </c>
      <c r="R5707" s="19" t="s">
        <v>498</v>
      </c>
      <c r="S5707" s="153">
        <f>Tabella2[[#This Row],[PLD STOP]]-Tabella2[[#This Row],[PLD START]]</f>
        <v>4.1666666666666685E-2</v>
      </c>
      <c r="T5707" s="189" t="s">
        <v>631</v>
      </c>
      <c r="U5707" s="19" t="s">
        <v>498</v>
      </c>
      <c r="V5707" s="153">
        <f>IF(ISBLANK(T5707),"",Tabella2[[#This Row],[ACT STOP]]-Tabella2[[#This Row],[ACT START]])</f>
        <v>4.1666666666666685E-2</v>
      </c>
      <c r="W5707" s="104" t="s">
        <v>92</v>
      </c>
      <c r="X5707" s="104" t="s">
        <v>91</v>
      </c>
      <c r="Y5707" s="110"/>
      <c r="Z5707" s="106"/>
      <c r="AA5707" s="104"/>
      <c r="AB5707" s="107"/>
      <c r="AC5707" s="72">
        <f>IF(OR(Tabella2[[#This Row],[OUTCOME]]="DCO",Tabella2[[#This Row],[OUTCOME]]="SDC"),1,0)</f>
        <v>1</v>
      </c>
      <c r="AH5707" s="70"/>
      <c r="AI5707" s="70"/>
      <c r="AJ5707">
        <f>IF(OR(Tabella2[[#This Row],[OUTCOME]]="DNCO", Tabella2[[#This Row],[OUTCOME]]="SDNC"),1,0)</f>
        <v>0</v>
      </c>
      <c r="AL5707" s="70"/>
      <c r="BM5707" s="135" t="str">
        <f>Tabella2[[#This Row],[ACT START]]</f>
        <v>09:00</v>
      </c>
      <c r="BN5707" s="136" t="str">
        <f>Tabella2[[#This Row],[ACT STOP]]</f>
        <v>10:00</v>
      </c>
      <c r="BO5707" s="101"/>
      <c r="BR5707" s="109" t="str">
        <f t="shared" si="88"/>
        <v>SH-25-5696</v>
      </c>
      <c r="BS5707" s="109" t="s">
        <v>358</v>
      </c>
      <c r="BT5707" t="str">
        <f>Tabella2[[#This Row],[OUTCOME]]</f>
        <v>DCO</v>
      </c>
      <c r="BU5707" t="str">
        <f>_xlfn.CONCAT(Tabella2[[#This Row],[NAME SP]],Tabella2[[#This Row],[ID SP]]," - ",Tabella2[[#This Row],[SYLLABUS NO]])</f>
        <v>IFTS87 - PT LLF01</v>
      </c>
    </row>
    <row r="5708" spans="1:73" hidden="1">
      <c r="A5708" s="103" t="s">
        <v>11716</v>
      </c>
      <c r="B5708" s="102">
        <v>45937</v>
      </c>
      <c r="C5708" s="104">
        <f>_xlfn.ISOWEEKNUM(Tabella2[[#This Row],[Date]])</f>
        <v>41</v>
      </c>
      <c r="D5708" s="104" t="s">
        <v>11710</v>
      </c>
      <c r="E5708" s="104" t="s">
        <v>284</v>
      </c>
      <c r="F5708" s="104">
        <v>96</v>
      </c>
      <c r="G5708" s="19" t="s">
        <v>257</v>
      </c>
      <c r="H5708" s="104">
        <v>17</v>
      </c>
      <c r="I5708" s="104" t="s">
        <v>258</v>
      </c>
      <c r="J5708" s="104"/>
      <c r="K5708" s="19" t="s">
        <v>78</v>
      </c>
      <c r="L5708" s="19" t="s">
        <v>259</v>
      </c>
      <c r="M5708" s="19" t="s">
        <v>276</v>
      </c>
      <c r="N5708" s="104"/>
      <c r="O5708" s="106"/>
      <c r="P5708" s="189" t="s">
        <v>11711</v>
      </c>
      <c r="Q5708" s="189" t="s">
        <v>631</v>
      </c>
      <c r="R5708" s="19" t="s">
        <v>498</v>
      </c>
      <c r="S5708" s="153">
        <f>Tabella2[[#This Row],[PLD STOP]]-Tabella2[[#This Row],[PLD START]]</f>
        <v>4.1666666666666685E-2</v>
      </c>
      <c r="T5708" s="189" t="s">
        <v>631</v>
      </c>
      <c r="U5708" s="19" t="s">
        <v>498</v>
      </c>
      <c r="V5708" s="153">
        <f>IF(ISBLANK(T5708),"",Tabella2[[#This Row],[ACT STOP]]-Tabella2[[#This Row],[ACT START]])</f>
        <v>4.1666666666666685E-2</v>
      </c>
      <c r="W5708" s="104" t="s">
        <v>92</v>
      </c>
      <c r="X5708" s="104" t="s">
        <v>91</v>
      </c>
      <c r="Y5708" s="110"/>
      <c r="Z5708" s="106"/>
      <c r="AA5708" s="104"/>
      <c r="AB5708" s="107"/>
      <c r="AC5708" s="72">
        <f>IF(OR(Tabella2[[#This Row],[OUTCOME]]="DCO",Tabella2[[#This Row],[OUTCOME]]="SDC"),1,0)</f>
        <v>1</v>
      </c>
      <c r="AH5708" s="70"/>
      <c r="AI5708" s="70"/>
      <c r="AJ5708">
        <f>IF(OR(Tabella2[[#This Row],[OUTCOME]]="DNCO", Tabella2[[#This Row],[OUTCOME]]="SDNC"),1,0)</f>
        <v>0</v>
      </c>
      <c r="AL5708" s="70"/>
      <c r="BM5708" s="135" t="str">
        <f>Tabella2[[#This Row],[ACT START]]</f>
        <v>09:00</v>
      </c>
      <c r="BN5708" s="136" t="str">
        <f>Tabella2[[#This Row],[ACT STOP]]</f>
        <v>10:00</v>
      </c>
      <c r="BO5708" s="101"/>
      <c r="BR5708" s="109" t="str">
        <f t="shared" si="88"/>
        <v>SH-25-5697</v>
      </c>
      <c r="BS5708" s="109" t="s">
        <v>393</v>
      </c>
      <c r="BT5708" t="str">
        <f>Tabella2[[#This Row],[OUTCOME]]</f>
        <v>DCO</v>
      </c>
      <c r="BU5708" t="str">
        <f>_xlfn.CONCAT(Tabella2[[#This Row],[NAME SP]],Tabella2[[#This Row],[ID SP]]," - ",Tabella2[[#This Row],[SYLLABUS NO]])</f>
        <v>IFTS96 - SD FAM0101</v>
      </c>
    </row>
    <row r="5709" spans="1:73" hidden="1">
      <c r="A5709" s="103" t="s">
        <v>11717</v>
      </c>
      <c r="B5709" s="102">
        <v>45937</v>
      </c>
      <c r="C5709" s="104">
        <f>_xlfn.ISOWEEKNUM(Tabella2[[#This Row],[Date]])</f>
        <v>41</v>
      </c>
      <c r="D5709" s="104" t="s">
        <v>11710</v>
      </c>
      <c r="E5709" s="104" t="s">
        <v>284</v>
      </c>
      <c r="F5709" s="104">
        <v>95</v>
      </c>
      <c r="G5709" s="19" t="s">
        <v>284</v>
      </c>
      <c r="H5709" s="104">
        <v>9</v>
      </c>
      <c r="I5709" s="104" t="s">
        <v>258</v>
      </c>
      <c r="J5709" s="104"/>
      <c r="K5709" s="19" t="s">
        <v>83</v>
      </c>
      <c r="L5709" s="19" t="s">
        <v>259</v>
      </c>
      <c r="M5709" s="19" t="s">
        <v>276</v>
      </c>
      <c r="N5709" s="104"/>
      <c r="O5709" s="106"/>
      <c r="P5709" s="189" t="s">
        <v>11711</v>
      </c>
      <c r="Q5709" s="189" t="s">
        <v>631</v>
      </c>
      <c r="R5709" s="19" t="s">
        <v>498</v>
      </c>
      <c r="S5709" s="153">
        <f>Tabella2[[#This Row],[PLD STOP]]-Tabella2[[#This Row],[PLD START]]</f>
        <v>4.1666666666666685E-2</v>
      </c>
      <c r="T5709" s="182">
        <v>0.37847222222222227</v>
      </c>
      <c r="U5709" s="182">
        <v>0.42708333333333331</v>
      </c>
      <c r="V5709" s="153">
        <f>IF(ISBLANK(T5709),"",Tabella2[[#This Row],[ACT STOP]]-Tabella2[[#This Row],[ACT START]])</f>
        <v>4.8611111111111049E-2</v>
      </c>
      <c r="W5709" s="104" t="s">
        <v>92</v>
      </c>
      <c r="X5709" s="104" t="s">
        <v>91</v>
      </c>
      <c r="Y5709" s="110"/>
      <c r="Z5709" s="106"/>
      <c r="AA5709" s="104"/>
      <c r="AB5709" s="107"/>
      <c r="AC5709" s="72">
        <f>IF(OR(Tabella2[[#This Row],[OUTCOME]]="DCO",Tabella2[[#This Row],[OUTCOME]]="SDC"),1,0)</f>
        <v>1</v>
      </c>
      <c r="AH5709" s="70"/>
      <c r="AI5709" s="70"/>
      <c r="AJ5709">
        <f>IF(OR(Tabella2[[#This Row],[OUTCOME]]="DNCO", Tabella2[[#This Row],[OUTCOME]]="SDNC"),1,0)</f>
        <v>0</v>
      </c>
      <c r="AL5709" s="70"/>
      <c r="BM5709" s="135">
        <f>Tabella2[[#This Row],[ACT START]]</f>
        <v>0.37847222222222227</v>
      </c>
      <c r="BN5709" s="136">
        <f>Tabella2[[#This Row],[ACT STOP]]</f>
        <v>0.42708333333333331</v>
      </c>
      <c r="BO5709" s="101">
        <v>6.9444444444444441E-3</v>
      </c>
      <c r="BQ5709" t="s">
        <v>102</v>
      </c>
      <c r="BR5709" s="109" t="str">
        <f t="shared" ref="BR5709:BR5761" si="97">_xlfn.CONCAT(LEFT(BR5708,6),TEXT(RIGHT(BR5708,4)+1,"0000"))</f>
        <v>SH-25-5698</v>
      </c>
      <c r="BS5709" s="109" t="s">
        <v>339</v>
      </c>
      <c r="BT5709" t="str">
        <f>Tabella2[[#This Row],[OUTCOME]]</f>
        <v>DCO</v>
      </c>
      <c r="BU5709" t="str">
        <f>_xlfn.CONCAT(Tabella2[[#This Row],[NAME SP]],Tabella2[[#This Row],[ID SP]]," - ",Tabella2[[#This Row],[SYLLABUS NO]])</f>
        <v>IFTS95 - SD FAM0101</v>
      </c>
    </row>
    <row r="5710" spans="1:73" hidden="1">
      <c r="A5710" s="103" t="s">
        <v>11718</v>
      </c>
      <c r="B5710" s="102">
        <v>45937</v>
      </c>
      <c r="C5710" s="104">
        <f>_xlfn.ISOWEEKNUM(Tabella2[[#This Row],[Date]])</f>
        <v>41</v>
      </c>
      <c r="D5710" s="104" t="s">
        <v>6396</v>
      </c>
      <c r="E5710" s="104" t="s">
        <v>256</v>
      </c>
      <c r="F5710" s="104">
        <v>70</v>
      </c>
      <c r="G5710" s="19" t="s">
        <v>257</v>
      </c>
      <c r="H5710" s="104">
        <v>14</v>
      </c>
      <c r="I5710" s="104"/>
      <c r="J5710" s="104" t="s">
        <v>258</v>
      </c>
      <c r="K5710" s="19" t="s">
        <v>80</v>
      </c>
      <c r="L5710" s="19" t="s">
        <v>259</v>
      </c>
      <c r="M5710" s="19" t="s">
        <v>276</v>
      </c>
      <c r="N5710" s="104"/>
      <c r="O5710" s="106"/>
      <c r="P5710" s="189" t="s">
        <v>467</v>
      </c>
      <c r="Q5710" s="189" t="s">
        <v>631</v>
      </c>
      <c r="R5710" s="19" t="s">
        <v>498</v>
      </c>
      <c r="S5710" s="153">
        <f>Tabella2[[#This Row],[PLD STOP]]-Tabella2[[#This Row],[PLD START]]</f>
        <v>4.1666666666666685E-2</v>
      </c>
      <c r="T5710" s="189" t="s">
        <v>631</v>
      </c>
      <c r="U5710" s="19" t="s">
        <v>498</v>
      </c>
      <c r="V5710" s="153">
        <f>IF(ISBLANK(T5710),"",Tabella2[[#This Row],[ACT STOP]]-Tabella2[[#This Row],[ACT START]])</f>
        <v>4.1666666666666685E-2</v>
      </c>
      <c r="W5710" s="104" t="s">
        <v>92</v>
      </c>
      <c r="X5710" s="104" t="s">
        <v>91</v>
      </c>
      <c r="Y5710" s="110"/>
      <c r="Z5710" s="106"/>
      <c r="AA5710" s="104"/>
      <c r="AB5710" s="107"/>
      <c r="AC5710" s="72">
        <f>IF(OR(Tabella2[[#This Row],[OUTCOME]]="DCO",Tabella2[[#This Row],[OUTCOME]]="SDC"),1,0)</f>
        <v>1</v>
      </c>
      <c r="AH5710" s="70"/>
      <c r="AI5710" s="70"/>
      <c r="AJ5710">
        <f>IF(OR(Tabella2[[#This Row],[OUTCOME]]="DNCO", Tabella2[[#This Row],[OUTCOME]]="SDNC"),1,0)</f>
        <v>0</v>
      </c>
      <c r="AL5710" s="70"/>
      <c r="BM5710" s="135" t="str">
        <f>Tabella2[[#This Row],[ACT START]]</f>
        <v>09:00</v>
      </c>
      <c r="BN5710" s="136" t="str">
        <f>Tabella2[[#This Row],[ACT STOP]]</f>
        <v>10:00</v>
      </c>
      <c r="BO5710" s="101"/>
      <c r="BR5710" s="109" t="str">
        <f t="shared" si="97"/>
        <v>SH-25-5699</v>
      </c>
      <c r="BS5710" s="109" t="s">
        <v>372</v>
      </c>
      <c r="BT5710" t="str">
        <f>Tabella2[[#This Row],[OUTCOME]]</f>
        <v>DCO</v>
      </c>
      <c r="BU5710" t="str">
        <f>_xlfn.CONCAT(Tabella2[[#This Row],[NAME SP]],Tabella2[[#This Row],[ID SP]]," - ",Tabella2[[#This Row],[SYLLABUS NO]])</f>
        <v>QATAR70 - PT NAV01</v>
      </c>
    </row>
    <row r="5711" spans="1:73" hidden="1">
      <c r="A5711" s="103" t="s">
        <v>11719</v>
      </c>
      <c r="B5711" s="102">
        <v>45937</v>
      </c>
      <c r="C5711" s="104">
        <f>_xlfn.ISOWEEKNUM(Tabella2[[#This Row],[Date]])</f>
        <v>41</v>
      </c>
      <c r="D5711" s="104" t="s">
        <v>11710</v>
      </c>
      <c r="E5711" s="104" t="s">
        <v>284</v>
      </c>
      <c r="F5711" s="104">
        <v>89</v>
      </c>
      <c r="G5711" s="19" t="s">
        <v>257</v>
      </c>
      <c r="H5711" s="104">
        <v>12</v>
      </c>
      <c r="I5711" s="104" t="s">
        <v>258</v>
      </c>
      <c r="J5711" s="104"/>
      <c r="K5711" s="19" t="s">
        <v>79</v>
      </c>
      <c r="L5711" s="19" t="s">
        <v>259</v>
      </c>
      <c r="M5711" s="19" t="s">
        <v>276</v>
      </c>
      <c r="N5711" s="104"/>
      <c r="O5711" s="106"/>
      <c r="P5711" s="189" t="s">
        <v>11711</v>
      </c>
      <c r="Q5711" s="189" t="s">
        <v>263</v>
      </c>
      <c r="R5711" s="19" t="s">
        <v>504</v>
      </c>
      <c r="S5711" s="153">
        <f>Tabella2[[#This Row],[PLD STOP]]-Tabella2[[#This Row],[PLD START]]</f>
        <v>4.1666666666666685E-2</v>
      </c>
      <c r="T5711" s="182">
        <v>0.44444444444444442</v>
      </c>
      <c r="U5711" s="182">
        <v>0.4861111111111111</v>
      </c>
      <c r="V5711" s="153">
        <f>IF(ISBLANK(T5711),"",Tabella2[[#This Row],[ACT STOP]]-Tabella2[[#This Row],[ACT START]])</f>
        <v>4.1666666666666685E-2</v>
      </c>
      <c r="W5711" s="104" t="s">
        <v>92</v>
      </c>
      <c r="X5711" s="104" t="s">
        <v>91</v>
      </c>
      <c r="Y5711" s="110"/>
      <c r="Z5711" s="106"/>
      <c r="AA5711" s="104"/>
      <c r="AB5711" s="107"/>
      <c r="AC5711" s="72">
        <f>IF(OR(Tabella2[[#This Row],[OUTCOME]]="DCO",Tabella2[[#This Row],[OUTCOME]]="SDC"),1,0)</f>
        <v>1</v>
      </c>
      <c r="AH5711" s="70"/>
      <c r="AI5711" s="70"/>
      <c r="AJ5711">
        <f>IF(OR(Tabella2[[#This Row],[OUTCOME]]="DNCO", Tabella2[[#This Row],[OUTCOME]]="SDNC"),1,0)</f>
        <v>0</v>
      </c>
      <c r="AL5711" s="70"/>
      <c r="BM5711" s="135">
        <f>Tabella2[[#This Row],[ACT START]]</f>
        <v>0.44444444444444442</v>
      </c>
      <c r="BN5711" s="136">
        <f>Tabella2[[#This Row],[ACT STOP]]</f>
        <v>0.4861111111111111</v>
      </c>
      <c r="BO5711" s="101"/>
      <c r="BR5711" s="109" t="str">
        <f t="shared" si="97"/>
        <v>SH-25-5700</v>
      </c>
      <c r="BS5711" s="109" t="s">
        <v>266</v>
      </c>
      <c r="BT5711" t="str">
        <f>Tabella2[[#This Row],[OUTCOME]]</f>
        <v>DCO</v>
      </c>
      <c r="BU5711" t="str">
        <f>_xlfn.CONCAT(Tabella2[[#This Row],[NAME SP]],Tabella2[[#This Row],[ID SP]]," - ",Tabella2[[#This Row],[SYLLABUS NO]])</f>
        <v>IFTS89 - SD FAM0101</v>
      </c>
    </row>
    <row r="5712" spans="1:73" hidden="1">
      <c r="A5712" s="103" t="s">
        <v>11720</v>
      </c>
      <c r="B5712" s="102">
        <v>45937</v>
      </c>
      <c r="C5712" s="104">
        <f>_xlfn.ISOWEEKNUM(Tabella2[[#This Row],[Date]])</f>
        <v>41</v>
      </c>
      <c r="D5712" s="104" t="s">
        <v>11710</v>
      </c>
      <c r="E5712" s="104" t="s">
        <v>284</v>
      </c>
      <c r="F5712" s="104">
        <v>90</v>
      </c>
      <c r="G5712" s="19" t="s">
        <v>284</v>
      </c>
      <c r="H5712" s="104">
        <v>22</v>
      </c>
      <c r="I5712" s="104" t="s">
        <v>258</v>
      </c>
      <c r="J5712" s="104"/>
      <c r="K5712" s="19" t="s">
        <v>78</v>
      </c>
      <c r="L5712" s="19" t="s">
        <v>259</v>
      </c>
      <c r="M5712" s="19" t="s">
        <v>276</v>
      </c>
      <c r="N5712" s="104"/>
      <c r="O5712" s="106"/>
      <c r="P5712" s="189" t="s">
        <v>11711</v>
      </c>
      <c r="Q5712" s="189" t="s">
        <v>263</v>
      </c>
      <c r="R5712" s="19" t="s">
        <v>504</v>
      </c>
      <c r="S5712" s="153">
        <f>Tabella2[[#This Row],[PLD STOP]]-Tabella2[[#This Row],[PLD START]]</f>
        <v>4.1666666666666685E-2</v>
      </c>
      <c r="T5712" s="182">
        <v>0.4375</v>
      </c>
      <c r="U5712" s="182">
        <v>0.48958333333333331</v>
      </c>
      <c r="V5712" s="153">
        <f>IF(ISBLANK(T5712),"",Tabella2[[#This Row],[ACT STOP]]-Tabella2[[#This Row],[ACT START]])</f>
        <v>5.2083333333333315E-2</v>
      </c>
      <c r="W5712" s="104" t="s">
        <v>92</v>
      </c>
      <c r="X5712" s="104" t="s">
        <v>91</v>
      </c>
      <c r="Y5712" s="110"/>
      <c r="Z5712" s="106"/>
      <c r="AA5712" s="104"/>
      <c r="AB5712" s="107"/>
      <c r="AC5712" s="72">
        <f>IF(OR(Tabella2[[#This Row],[OUTCOME]]="DCO",Tabella2[[#This Row],[OUTCOME]]="SDC"),1,0)</f>
        <v>1</v>
      </c>
      <c r="AH5712" s="70"/>
      <c r="AI5712" s="70"/>
      <c r="AJ5712">
        <f>IF(OR(Tabella2[[#This Row],[OUTCOME]]="DNCO", Tabella2[[#This Row],[OUTCOME]]="SDNC"),1,0)</f>
        <v>0</v>
      </c>
      <c r="AL5712" s="70"/>
      <c r="BM5712" s="135">
        <f>Tabella2[[#This Row],[ACT START]]</f>
        <v>0.4375</v>
      </c>
      <c r="BN5712" s="136">
        <f>Tabella2[[#This Row],[ACT STOP]]</f>
        <v>0.48958333333333331</v>
      </c>
      <c r="BO5712" s="101"/>
      <c r="BR5712" s="109" t="str">
        <f t="shared" si="97"/>
        <v>SH-25-5701</v>
      </c>
      <c r="BS5712" s="109" t="s">
        <v>295</v>
      </c>
      <c r="BT5712" t="str">
        <f>Tabella2[[#This Row],[OUTCOME]]</f>
        <v>DCO</v>
      </c>
      <c r="BU5712" t="str">
        <f>_xlfn.CONCAT(Tabella2[[#This Row],[NAME SP]],Tabella2[[#This Row],[ID SP]]," - ",Tabella2[[#This Row],[SYLLABUS NO]])</f>
        <v>IFTS90 - SD FAM0101</v>
      </c>
    </row>
    <row r="5713" spans="1:73" hidden="1">
      <c r="A5713" s="103" t="s">
        <v>11721</v>
      </c>
      <c r="B5713" s="102">
        <v>45937</v>
      </c>
      <c r="C5713" s="104">
        <f>_xlfn.ISOWEEKNUM(Tabella2[[#This Row],[Date]])</f>
        <v>41</v>
      </c>
      <c r="D5713" s="104" t="s">
        <v>722</v>
      </c>
      <c r="E5713" s="104" t="s">
        <v>327</v>
      </c>
      <c r="F5713" s="104">
        <v>80</v>
      </c>
      <c r="G5713" s="19" t="s">
        <v>257</v>
      </c>
      <c r="H5713" s="104">
        <v>13</v>
      </c>
      <c r="I5713" s="104" t="s">
        <v>258</v>
      </c>
      <c r="J5713" s="104"/>
      <c r="K5713" s="19" t="s">
        <v>83</v>
      </c>
      <c r="L5713" s="19" t="s">
        <v>259</v>
      </c>
      <c r="M5713" s="19" t="s">
        <v>361</v>
      </c>
      <c r="N5713" s="104"/>
      <c r="O5713" s="106"/>
      <c r="P5713" s="189" t="s">
        <v>2935</v>
      </c>
      <c r="Q5713" s="189" t="s">
        <v>263</v>
      </c>
      <c r="R5713" s="19" t="s">
        <v>504</v>
      </c>
      <c r="S5713" s="153">
        <f>Tabella2[[#This Row],[PLD STOP]]-Tabella2[[#This Row],[PLD START]]</f>
        <v>4.1666666666666685E-2</v>
      </c>
      <c r="T5713" s="182">
        <v>0.4375</v>
      </c>
      <c r="U5713" s="182">
        <v>0.47916666666666669</v>
      </c>
      <c r="V5713" s="153">
        <f>IF(ISBLANK(T5713),"",Tabella2[[#This Row],[ACT STOP]]-Tabella2[[#This Row],[ACT START]])</f>
        <v>4.1666666666666685E-2</v>
      </c>
      <c r="W5713" s="104" t="s">
        <v>92</v>
      </c>
      <c r="X5713" s="104" t="s">
        <v>91</v>
      </c>
      <c r="Y5713" s="110"/>
      <c r="Z5713" s="106"/>
      <c r="AA5713" s="104"/>
      <c r="AB5713" s="107"/>
      <c r="AC5713" s="72">
        <f>IF(OR(Tabella2[[#This Row],[OUTCOME]]="DCO",Tabella2[[#This Row],[OUTCOME]]="SDC"),1,0)</f>
        <v>1</v>
      </c>
      <c r="AH5713" s="70"/>
      <c r="AI5713" s="70"/>
      <c r="AJ5713">
        <f>IF(OR(Tabella2[[#This Row],[OUTCOME]]="DNCO", Tabella2[[#This Row],[OUTCOME]]="SDNC"),1,0)</f>
        <v>0</v>
      </c>
      <c r="AL5713" s="70"/>
      <c r="BL5713" t="s">
        <v>453</v>
      </c>
      <c r="BM5713" s="135">
        <f>Tabella2[[#This Row],[ACT START]]</f>
        <v>0.4375</v>
      </c>
      <c r="BN5713" s="136">
        <f>Tabella2[[#This Row],[ACT STOP]]</f>
        <v>0.47916666666666669</v>
      </c>
      <c r="BO5713" s="101"/>
      <c r="BR5713" s="109" t="str">
        <f t="shared" si="97"/>
        <v>SH-25-5702</v>
      </c>
      <c r="BS5713" s="109" t="s">
        <v>427</v>
      </c>
      <c r="BT5713" t="str">
        <f>Tabella2[[#This Row],[OUTCOME]]</f>
        <v>DCO</v>
      </c>
      <c r="BU5713" t="str">
        <f>_xlfn.CONCAT(Tabella2[[#This Row],[NAME SP]],Tabella2[[#This Row],[ID SP]]," - ",Tabella2[[#This Row],[SYLLABUS NO]])</f>
        <v>AMI80 - SD ERT03</v>
      </c>
    </row>
    <row r="5714" spans="1:73" hidden="1">
      <c r="A5714" s="103" t="s">
        <v>11722</v>
      </c>
      <c r="B5714" s="102">
        <v>45937</v>
      </c>
      <c r="C5714" s="104">
        <f>_xlfn.ISOWEEKNUM(Tabella2[[#This Row],[Date]])</f>
        <v>41</v>
      </c>
      <c r="D5714" s="104" t="s">
        <v>722</v>
      </c>
      <c r="E5714" s="104" t="s">
        <v>327</v>
      </c>
      <c r="F5714" s="104">
        <v>79</v>
      </c>
      <c r="G5714" s="19" t="s">
        <v>257</v>
      </c>
      <c r="H5714" s="104">
        <v>2</v>
      </c>
      <c r="I5714" s="104" t="s">
        <v>258</v>
      </c>
      <c r="J5714" s="104"/>
      <c r="K5714" s="19" t="s">
        <v>80</v>
      </c>
      <c r="L5714" s="19" t="s">
        <v>259</v>
      </c>
      <c r="M5714" s="19" t="s">
        <v>361</v>
      </c>
      <c r="N5714" s="104"/>
      <c r="O5714" s="106"/>
      <c r="P5714" s="189" t="s">
        <v>2935</v>
      </c>
      <c r="Q5714" s="189" t="s">
        <v>263</v>
      </c>
      <c r="R5714" s="19" t="s">
        <v>504</v>
      </c>
      <c r="S5714" s="153">
        <f>Tabella2[[#This Row],[PLD STOP]]-Tabella2[[#This Row],[PLD START]]</f>
        <v>4.1666666666666685E-2</v>
      </c>
      <c r="T5714" s="182">
        <v>0.44097222222222227</v>
      </c>
      <c r="U5714" s="182">
        <v>0.4826388888888889</v>
      </c>
      <c r="V5714" s="153">
        <f>IF(ISBLANK(T5714),"",Tabella2[[#This Row],[ACT STOP]]-Tabella2[[#This Row],[ACT START]])</f>
        <v>4.166666666666663E-2</v>
      </c>
      <c r="W5714" s="104" t="s">
        <v>92</v>
      </c>
      <c r="X5714" s="104" t="s">
        <v>91</v>
      </c>
      <c r="Y5714" s="110"/>
      <c r="Z5714" s="106"/>
      <c r="AA5714" s="104"/>
      <c r="AB5714" s="107"/>
      <c r="AC5714" s="72">
        <f>IF(OR(Tabella2[[#This Row],[OUTCOME]]="DCO",Tabella2[[#This Row],[OUTCOME]]="SDC"),1,0)</f>
        <v>1</v>
      </c>
      <c r="AH5714" s="70"/>
      <c r="AI5714" s="70"/>
      <c r="AJ5714">
        <f>IF(OR(Tabella2[[#This Row],[OUTCOME]]="DNCO", Tabella2[[#This Row],[OUTCOME]]="SDNC"),1,0)</f>
        <v>0</v>
      </c>
      <c r="AL5714" s="70"/>
      <c r="BM5714" s="135">
        <f>Tabella2[[#This Row],[ACT START]]</f>
        <v>0.44097222222222227</v>
      </c>
      <c r="BN5714" s="136">
        <f>Tabella2[[#This Row],[ACT STOP]]</f>
        <v>0.4826388888888889</v>
      </c>
      <c r="BO5714" s="101"/>
      <c r="BR5714" s="109" t="str">
        <f t="shared" si="97"/>
        <v>SH-25-5703</v>
      </c>
      <c r="BS5714" s="109" t="s">
        <v>368</v>
      </c>
      <c r="BT5714" t="str">
        <f>Tabella2[[#This Row],[OUTCOME]]</f>
        <v>DCO</v>
      </c>
      <c r="BU5714" t="str">
        <f>_xlfn.CONCAT(Tabella2[[#This Row],[NAME SP]],Tabella2[[#This Row],[ID SP]]," - ",Tabella2[[#This Row],[SYLLABUS NO]])</f>
        <v>AMI79 - SD ERT03</v>
      </c>
    </row>
    <row r="5715" spans="1:73" hidden="1">
      <c r="A5715" s="103" t="s">
        <v>11723</v>
      </c>
      <c r="B5715" s="102">
        <v>45937</v>
      </c>
      <c r="C5715" s="104">
        <f>_xlfn.ISOWEEKNUM(Tabella2[[#This Row],[Date]])</f>
        <v>41</v>
      </c>
      <c r="D5715" s="104" t="s">
        <v>722</v>
      </c>
      <c r="E5715" s="104" t="s">
        <v>327</v>
      </c>
      <c r="F5715" s="104">
        <v>81</v>
      </c>
      <c r="G5715" s="19" t="s">
        <v>257</v>
      </c>
      <c r="H5715" s="104">
        <v>1</v>
      </c>
      <c r="I5715" s="104" t="s">
        <v>258</v>
      </c>
      <c r="J5715" s="104"/>
      <c r="K5715" s="19" t="s">
        <v>81</v>
      </c>
      <c r="L5715" s="19" t="s">
        <v>259</v>
      </c>
      <c r="M5715" s="19" t="s">
        <v>361</v>
      </c>
      <c r="N5715" s="104"/>
      <c r="O5715" s="106"/>
      <c r="P5715" s="189" t="s">
        <v>2935</v>
      </c>
      <c r="Q5715" s="189" t="s">
        <v>263</v>
      </c>
      <c r="R5715" s="19" t="s">
        <v>504</v>
      </c>
      <c r="S5715" s="153">
        <f>Tabella2[[#This Row],[PLD STOP]]-Tabella2[[#This Row],[PLD START]]</f>
        <v>4.1666666666666685E-2</v>
      </c>
      <c r="T5715" s="189" t="s">
        <v>263</v>
      </c>
      <c r="U5715" s="19" t="s">
        <v>504</v>
      </c>
      <c r="V5715" s="153">
        <f>IF(ISBLANK(T5715),"",Tabella2[[#This Row],[ACT STOP]]-Tabella2[[#This Row],[ACT START]])</f>
        <v>4.1666666666666685E-2</v>
      </c>
      <c r="W5715" s="104" t="s">
        <v>92</v>
      </c>
      <c r="X5715" s="104" t="s">
        <v>91</v>
      </c>
      <c r="Y5715" s="110"/>
      <c r="Z5715" s="106"/>
      <c r="AA5715" s="104"/>
      <c r="AB5715" s="107"/>
      <c r="AC5715" s="72">
        <f>IF(OR(Tabella2[[#This Row],[OUTCOME]]="DCO",Tabella2[[#This Row],[OUTCOME]]="SDC"),1,0)</f>
        <v>1</v>
      </c>
      <c r="AH5715" s="70"/>
      <c r="AI5715" s="70"/>
      <c r="AJ5715">
        <f>IF(OR(Tabella2[[#This Row],[OUTCOME]]="DNCO", Tabella2[[#This Row],[OUTCOME]]="SDNC"),1,0)</f>
        <v>0</v>
      </c>
      <c r="AL5715" s="70"/>
      <c r="BM5715" s="135" t="str">
        <f>Tabella2[[#This Row],[ACT START]]</f>
        <v>10:30</v>
      </c>
      <c r="BN5715" s="136" t="str">
        <f>Tabella2[[#This Row],[ACT STOP]]</f>
        <v>11:30</v>
      </c>
      <c r="BO5715" s="101"/>
      <c r="BR5715" s="109" t="str">
        <f t="shared" si="97"/>
        <v>SH-25-5704</v>
      </c>
      <c r="BS5715" s="109" t="s">
        <v>332</v>
      </c>
      <c r="BT5715" t="str">
        <f>Tabella2[[#This Row],[OUTCOME]]</f>
        <v>DCO</v>
      </c>
      <c r="BU5715" t="str">
        <f>_xlfn.CONCAT(Tabella2[[#This Row],[NAME SP]],Tabella2[[#This Row],[ID SP]]," - ",Tabella2[[#This Row],[SYLLABUS NO]])</f>
        <v>AMI81 - SD ERT03</v>
      </c>
    </row>
    <row r="5716" spans="1:73" hidden="1">
      <c r="A5716" s="103" t="s">
        <v>11724</v>
      </c>
      <c r="B5716" s="102">
        <v>45937</v>
      </c>
      <c r="C5716" s="104">
        <f>_xlfn.ISOWEEKNUM(Tabella2[[#This Row],[Date]])</f>
        <v>41</v>
      </c>
      <c r="D5716" s="104" t="s">
        <v>11710</v>
      </c>
      <c r="E5716" s="104" t="s">
        <v>284</v>
      </c>
      <c r="F5716" s="104">
        <v>91</v>
      </c>
      <c r="G5716" s="19" t="s">
        <v>284</v>
      </c>
      <c r="H5716" s="104">
        <v>3</v>
      </c>
      <c r="I5716" s="104" t="s">
        <v>258</v>
      </c>
      <c r="J5716" s="104"/>
      <c r="K5716" s="19" t="s">
        <v>77</v>
      </c>
      <c r="L5716" s="19" t="s">
        <v>259</v>
      </c>
      <c r="M5716" s="19" t="s">
        <v>276</v>
      </c>
      <c r="N5716" s="104"/>
      <c r="O5716" s="106"/>
      <c r="P5716" s="189" t="s">
        <v>11711</v>
      </c>
      <c r="Q5716" s="189" t="s">
        <v>263</v>
      </c>
      <c r="R5716" s="19" t="s">
        <v>504</v>
      </c>
      <c r="S5716" s="153">
        <f>Tabella2[[#This Row],[PLD STOP]]-Tabella2[[#This Row],[PLD START]]</f>
        <v>4.1666666666666685E-2</v>
      </c>
      <c r="T5716" s="182"/>
      <c r="U5716" s="182"/>
      <c r="V5716" s="153"/>
      <c r="W5716" s="104" t="s">
        <v>116</v>
      </c>
      <c r="X5716" s="104" t="s">
        <v>146</v>
      </c>
      <c r="Y5716" s="110"/>
      <c r="Z5716" s="106"/>
      <c r="AA5716" s="104"/>
      <c r="AB5716" s="107"/>
      <c r="AC5716" s="72">
        <f>IF(OR(Tabella2[[#This Row],[OUTCOME]]="DCO",Tabella2[[#This Row],[OUTCOME]]="SDC"),1,0)</f>
        <v>0</v>
      </c>
      <c r="AH5716" s="70"/>
      <c r="AI5716" s="70"/>
      <c r="AJ5716">
        <f>IF(OR(Tabella2[[#This Row],[OUTCOME]]="DNCO", Tabella2[[#This Row],[OUTCOME]]="SDNC"),1,0)</f>
        <v>0</v>
      </c>
      <c r="AL5716" s="70"/>
      <c r="BL5716" t="s">
        <v>11725</v>
      </c>
      <c r="BM5716" s="135">
        <f>Tabella2[[#This Row],[ACT START]]</f>
        <v>0</v>
      </c>
      <c r="BN5716" s="136">
        <f>Tabella2[[#This Row],[ACT STOP]]</f>
        <v>0</v>
      </c>
      <c r="BO5716" s="101"/>
      <c r="BR5716" s="109" t="str">
        <f t="shared" si="97"/>
        <v>SH-25-5705</v>
      </c>
      <c r="BS5716" s="109" t="s">
        <v>301</v>
      </c>
      <c r="BT5716" t="str">
        <f>Tabella2[[#This Row],[OUTCOME]]</f>
        <v>RSLD</v>
      </c>
      <c r="BU5716" t="str">
        <f>_xlfn.CONCAT(Tabella2[[#This Row],[NAME SP]],Tabella2[[#This Row],[ID SP]]," - ",Tabella2[[#This Row],[SYLLABUS NO]])</f>
        <v>IFTS91 - SD FAM0101</v>
      </c>
    </row>
    <row r="5717" spans="1:73" hidden="1">
      <c r="A5717" s="103" t="s">
        <v>11726</v>
      </c>
      <c r="B5717" s="102">
        <v>45937</v>
      </c>
      <c r="C5717" s="104">
        <f>_xlfn.ISOWEEKNUM(Tabella2[[#This Row],[Date]])</f>
        <v>41</v>
      </c>
      <c r="D5717" s="104" t="s">
        <v>11710</v>
      </c>
      <c r="E5717" s="104" t="s">
        <v>284</v>
      </c>
      <c r="F5717" s="104">
        <v>91</v>
      </c>
      <c r="G5717" s="104" t="s">
        <v>284</v>
      </c>
      <c r="H5717" s="105">
        <v>3</v>
      </c>
      <c r="I5717" s="104" t="s">
        <v>258</v>
      </c>
      <c r="J5717" s="106"/>
      <c r="K5717" s="107" t="s">
        <v>75</v>
      </c>
      <c r="L5717" s="107" t="s">
        <v>259</v>
      </c>
      <c r="M5717" s="107" t="s">
        <v>276</v>
      </c>
      <c r="N5717" s="104"/>
      <c r="O5717" s="107"/>
      <c r="P5717" s="111" t="s">
        <v>11711</v>
      </c>
      <c r="Q5717" s="182" t="s">
        <v>263</v>
      </c>
      <c r="R5717" s="182" t="s">
        <v>504</v>
      </c>
      <c r="S5717" s="153">
        <v>4.1666666666666685E-2</v>
      </c>
      <c r="T5717" s="182" t="s">
        <v>263</v>
      </c>
      <c r="U5717" s="182" t="s">
        <v>504</v>
      </c>
      <c r="V5717" s="153">
        <v>4.1666666666666664E-2</v>
      </c>
      <c r="W5717" s="104" t="s">
        <v>92</v>
      </c>
      <c r="X5717" s="104" t="s">
        <v>91</v>
      </c>
      <c r="Y5717" s="110"/>
      <c r="Z5717" s="106"/>
      <c r="AA5717" s="104"/>
      <c r="AB5717" s="107"/>
      <c r="AC5717" s="72">
        <v>0</v>
      </c>
      <c r="AH5717" s="70"/>
      <c r="AI5717" s="70"/>
      <c r="AJ5717">
        <v>0</v>
      </c>
      <c r="AL5717" s="70"/>
      <c r="BM5717" s="135">
        <v>0</v>
      </c>
      <c r="BN5717" s="136">
        <v>0</v>
      </c>
      <c r="BO5717" s="101"/>
      <c r="BR5717" s="109" t="str">
        <f t="shared" si="97"/>
        <v>SH-25-5706</v>
      </c>
      <c r="BS5717" s="109" t="s">
        <v>301</v>
      </c>
      <c r="BT5717" t="s">
        <v>116</v>
      </c>
      <c r="BU5717" t="s">
        <v>11727</v>
      </c>
    </row>
    <row r="5718" spans="1:73" hidden="1">
      <c r="A5718" s="103" t="s">
        <v>11728</v>
      </c>
      <c r="B5718" s="102">
        <v>45937</v>
      </c>
      <c r="C5718" s="104">
        <f>_xlfn.ISOWEEKNUM(Tabella2[[#This Row],[Date]])</f>
        <v>41</v>
      </c>
      <c r="D5718" s="104" t="s">
        <v>5705</v>
      </c>
      <c r="E5718" s="104" t="s">
        <v>327</v>
      </c>
      <c r="F5718" s="104">
        <v>83</v>
      </c>
      <c r="G5718" s="19" t="s">
        <v>284</v>
      </c>
      <c r="H5718" s="104">
        <v>23</v>
      </c>
      <c r="I5718" s="104"/>
      <c r="J5718" s="104" t="s">
        <v>258</v>
      </c>
      <c r="K5718" s="19" t="s">
        <v>79</v>
      </c>
      <c r="L5718" s="19" t="s">
        <v>299</v>
      </c>
      <c r="M5718" s="19" t="s">
        <v>276</v>
      </c>
      <c r="N5718" s="104"/>
      <c r="O5718" s="108" t="str">
        <f>A5719</f>
        <v>18124</v>
      </c>
      <c r="P5718" s="189" t="s">
        <v>4707</v>
      </c>
      <c r="Q5718" s="189" t="s">
        <v>511</v>
      </c>
      <c r="R5718" s="19" t="s">
        <v>549</v>
      </c>
      <c r="S5718" s="153">
        <f>Tabella2[[#This Row],[PLD STOP]]-Tabella2[[#This Row],[PLD START]]</f>
        <v>4.166666666666663E-2</v>
      </c>
      <c r="T5718" s="189" t="s">
        <v>511</v>
      </c>
      <c r="U5718" s="19" t="s">
        <v>549</v>
      </c>
      <c r="V5718" s="153">
        <f>IF(ISBLANK(T5718),"",Tabella2[[#This Row],[ACT STOP]]-Tabella2[[#This Row],[ACT START]])</f>
        <v>4.166666666666663E-2</v>
      </c>
      <c r="W5718" s="104" t="s">
        <v>92</v>
      </c>
      <c r="X5718" s="104" t="s">
        <v>91</v>
      </c>
      <c r="Y5718" s="110"/>
      <c r="Z5718" s="106"/>
      <c r="AA5718" s="104"/>
      <c r="AB5718" s="107"/>
      <c r="AC5718" s="72">
        <f>IF(OR(Tabella2[[#This Row],[OUTCOME]]="DCO",Tabella2[[#This Row],[OUTCOME]]="SDC"),1,0)</f>
        <v>1</v>
      </c>
      <c r="AH5718" s="70"/>
      <c r="AI5718" s="70"/>
      <c r="AJ5718">
        <f>IF(OR(Tabella2[[#This Row],[OUTCOME]]="DNCO", Tabella2[[#This Row],[OUTCOME]]="SDNC"),1,0)</f>
        <v>0</v>
      </c>
      <c r="AL5718" s="70"/>
      <c r="BM5718" s="135" t="str">
        <f>Tabella2[[#This Row],[ACT START]]</f>
        <v>12:00</v>
      </c>
      <c r="BN5718" s="136" t="str">
        <f>Tabella2[[#This Row],[ACT STOP]]</f>
        <v>13:00</v>
      </c>
      <c r="BO5718" s="101"/>
      <c r="BR5718" s="109" t="str">
        <f t="shared" si="97"/>
        <v>SH-25-5707</v>
      </c>
      <c r="BS5718" s="109" t="s">
        <v>358</v>
      </c>
      <c r="BT5718" t="str">
        <f>Tabella2[[#This Row],[OUTCOME]]</f>
        <v>DCO</v>
      </c>
      <c r="BU5718" t="str">
        <f>_xlfn.CONCAT(Tabella2[[#This Row],[NAME SP]],Tabella2[[#This Row],[ID SP]]," - ",Tabella2[[#This Row],[SYLLABUS NO]])</f>
        <v>AMI83 - SD DACM01</v>
      </c>
    </row>
    <row r="5719" spans="1:73" hidden="1">
      <c r="A5719" s="103" t="s">
        <v>11729</v>
      </c>
      <c r="B5719" s="102">
        <v>45937</v>
      </c>
      <c r="C5719" s="104">
        <f>_xlfn.ISOWEEKNUM(Tabella2[[#This Row],[Date]])</f>
        <v>41</v>
      </c>
      <c r="D5719" s="104" t="s">
        <v>195</v>
      </c>
      <c r="E5719" s="104" t="s">
        <v>880</v>
      </c>
      <c r="F5719" s="104"/>
      <c r="G5719" s="19" t="s">
        <v>257</v>
      </c>
      <c r="H5719" s="104">
        <v>14</v>
      </c>
      <c r="I5719" s="104"/>
      <c r="J5719" s="104" t="s">
        <v>258</v>
      </c>
      <c r="K5719" s="19" t="s">
        <v>78</v>
      </c>
      <c r="L5719" s="19" t="s">
        <v>299</v>
      </c>
      <c r="M5719" s="19" t="s">
        <v>276</v>
      </c>
      <c r="N5719" s="104"/>
      <c r="O5719" s="108" t="str">
        <f>A5718</f>
        <v>18123</v>
      </c>
      <c r="P5719" s="189" t="s">
        <v>300</v>
      </c>
      <c r="Q5719" s="189" t="s">
        <v>511</v>
      </c>
      <c r="R5719" s="19" t="s">
        <v>549</v>
      </c>
      <c r="S5719" s="153">
        <f>Tabella2[[#This Row],[PLD STOP]]-Tabella2[[#This Row],[PLD START]]</f>
        <v>4.166666666666663E-2</v>
      </c>
      <c r="T5719" s="189" t="s">
        <v>511</v>
      </c>
      <c r="U5719" s="19" t="s">
        <v>549</v>
      </c>
      <c r="V5719" s="153">
        <f>IF(ISBLANK(T5719),"",Tabella2[[#This Row],[ACT STOP]]-Tabella2[[#This Row],[ACT START]])</f>
        <v>4.166666666666663E-2</v>
      </c>
      <c r="W5719" s="104" t="s">
        <v>122</v>
      </c>
      <c r="X5719" s="104" t="s">
        <v>91</v>
      </c>
      <c r="Y5719" s="110"/>
      <c r="Z5719" s="106"/>
      <c r="AA5719" s="104"/>
      <c r="AB5719" s="107"/>
      <c r="AC5719" s="72">
        <f>IF(OR(Tabella2[[#This Row],[OUTCOME]]="DCO",Tabella2[[#This Row],[OUTCOME]]="SDC"),1,0)</f>
        <v>1</v>
      </c>
      <c r="AH5719" s="70"/>
      <c r="AI5719" s="70"/>
      <c r="AJ5719">
        <f>IF(OR(Tabella2[[#This Row],[OUTCOME]]="DNCO", Tabella2[[#This Row],[OUTCOME]]="SDNC"),1,0)</f>
        <v>0</v>
      </c>
      <c r="AL5719" s="70"/>
      <c r="BM5719" s="135" t="str">
        <f>Tabella2[[#This Row],[ACT START]]</f>
        <v>12:00</v>
      </c>
      <c r="BN5719" s="136" t="str">
        <f>Tabella2[[#This Row],[ACT STOP]]</f>
        <v>13:00</v>
      </c>
      <c r="BO5719" s="101"/>
      <c r="BR5719" s="109" t="str">
        <f t="shared" si="97"/>
        <v>SH-25-5708</v>
      </c>
      <c r="BS5719" s="109" t="s">
        <v>372</v>
      </c>
      <c r="BT5719" t="str">
        <f>Tabella2[[#This Row],[OUTCOME]]</f>
        <v>SDC</v>
      </c>
      <c r="BU5719" t="str">
        <f>_xlfn.CONCAT(Tabella2[[#This Row],[NAME SP]],Tabella2[[#This Row],[ID SP]]," - ",Tabella2[[#This Row],[SYLLABUS NO]])</f>
        <v>Support AMI - SUPP</v>
      </c>
    </row>
    <row r="5720" spans="1:73" hidden="1">
      <c r="A5720" s="103" t="s">
        <v>11730</v>
      </c>
      <c r="B5720" s="102">
        <v>45937</v>
      </c>
      <c r="C5720" s="104">
        <f>_xlfn.ISOWEEKNUM(Tabella2[[#This Row],[Date]])</f>
        <v>41</v>
      </c>
      <c r="D5720" s="104" t="s">
        <v>698</v>
      </c>
      <c r="E5720" s="104" t="s">
        <v>284</v>
      </c>
      <c r="F5720" s="104">
        <v>50</v>
      </c>
      <c r="G5720" s="19" t="s">
        <v>257</v>
      </c>
      <c r="H5720" s="104">
        <v>17</v>
      </c>
      <c r="I5720" s="104"/>
      <c r="J5720" s="104" t="s">
        <v>258</v>
      </c>
      <c r="K5720" s="19" t="s">
        <v>83</v>
      </c>
      <c r="L5720" s="19" t="s">
        <v>299</v>
      </c>
      <c r="M5720" s="19" t="s">
        <v>1438</v>
      </c>
      <c r="N5720" s="104"/>
      <c r="O5720" s="108" t="str">
        <f>A5721</f>
        <v>18126</v>
      </c>
      <c r="P5720" s="189" t="s">
        <v>5530</v>
      </c>
      <c r="Q5720" s="189" t="s">
        <v>511</v>
      </c>
      <c r="R5720" s="19" t="s">
        <v>549</v>
      </c>
      <c r="S5720" s="153">
        <f>Tabella2[[#This Row],[PLD STOP]]-Tabella2[[#This Row],[PLD START]]</f>
        <v>4.166666666666663E-2</v>
      </c>
      <c r="T5720" s="182">
        <v>0.5</v>
      </c>
      <c r="U5720" s="182">
        <v>0.54166666666666663</v>
      </c>
      <c r="V5720" s="153">
        <f>IF(ISBLANK(T5720),"",Tabella2[[#This Row],[ACT STOP]]-Tabella2[[#This Row],[ACT START]])</f>
        <v>4.166666666666663E-2</v>
      </c>
      <c r="W5720" s="104" t="s">
        <v>92</v>
      </c>
      <c r="X5720" s="104" t="s">
        <v>91</v>
      </c>
      <c r="Y5720" s="110"/>
      <c r="Z5720" s="106"/>
      <c r="AA5720" s="104"/>
      <c r="AB5720" s="107"/>
      <c r="AC5720" s="72">
        <f>IF(OR(Tabella2[[#This Row],[OUTCOME]]="DCO",Tabella2[[#This Row],[OUTCOME]]="SDC"),1,0)</f>
        <v>1</v>
      </c>
      <c r="AH5720" s="70"/>
      <c r="AI5720" s="70"/>
      <c r="AJ5720">
        <f>IF(OR(Tabella2[[#This Row],[OUTCOME]]="DNCO", Tabella2[[#This Row],[OUTCOME]]="SDNC"),1,0)</f>
        <v>0</v>
      </c>
      <c r="AL5720" s="70"/>
      <c r="BM5720" s="135">
        <f>Tabella2[[#This Row],[ACT START]]</f>
        <v>0.5</v>
      </c>
      <c r="BN5720" s="136">
        <f>Tabella2[[#This Row],[ACT STOP]]</f>
        <v>0.54166666666666663</v>
      </c>
      <c r="BO5720" s="101"/>
      <c r="BR5720" s="109" t="str">
        <f t="shared" si="97"/>
        <v>SH-25-5709</v>
      </c>
      <c r="BS5720" s="109" t="s">
        <v>393</v>
      </c>
      <c r="BT5720" t="str">
        <f>Tabella2[[#This Row],[OUTCOME]]</f>
        <v>DCO</v>
      </c>
      <c r="BU5720" t="str">
        <f>_xlfn.CONCAT(Tabella2[[#This Row],[NAME SP]],Tabella2[[#This Row],[ID SP]]," - ",Tabella2[[#This Row],[SYLLABUS NO]])</f>
        <v>IFTS50 - SD AI02</v>
      </c>
    </row>
    <row r="5721" spans="1:73" hidden="1">
      <c r="A5721" s="103" t="s">
        <v>11731</v>
      </c>
      <c r="B5721" s="102">
        <v>45937</v>
      </c>
      <c r="C5721" s="104">
        <f>_xlfn.ISOWEEKNUM(Tabella2[[#This Row],[Date]])</f>
        <v>41</v>
      </c>
      <c r="D5721" s="104" t="s">
        <v>13714</v>
      </c>
      <c r="E5721" s="104" t="s">
        <v>284</v>
      </c>
      <c r="F5721" s="104">
        <v>48</v>
      </c>
      <c r="G5721" s="19" t="s">
        <v>257</v>
      </c>
      <c r="H5721" s="104">
        <v>31</v>
      </c>
      <c r="I5721" s="104"/>
      <c r="J5721" s="104" t="s">
        <v>258</v>
      </c>
      <c r="K5721" s="19" t="s">
        <v>80</v>
      </c>
      <c r="L5721" s="19" t="s">
        <v>299</v>
      </c>
      <c r="M5721" s="19" t="s">
        <v>1438</v>
      </c>
      <c r="N5721" s="104"/>
      <c r="O5721" s="108" t="str">
        <f>A5720</f>
        <v>18125</v>
      </c>
      <c r="P5721" s="189" t="s">
        <v>5530</v>
      </c>
      <c r="Q5721" s="189" t="s">
        <v>511</v>
      </c>
      <c r="R5721" s="19" t="s">
        <v>549</v>
      </c>
      <c r="S5721" s="153">
        <f>Tabella2[[#This Row],[PLD STOP]]-Tabella2[[#This Row],[PLD START]]</f>
        <v>4.166666666666663E-2</v>
      </c>
      <c r="T5721" s="189" t="s">
        <v>511</v>
      </c>
      <c r="U5721" s="19" t="s">
        <v>549</v>
      </c>
      <c r="V5721" s="153">
        <f>IF(ISBLANK(T5721),"",Tabella2[[#This Row],[ACT STOP]]-Tabella2[[#This Row],[ACT START]])</f>
        <v>4.166666666666663E-2</v>
      </c>
      <c r="W5721" s="104" t="s">
        <v>92</v>
      </c>
      <c r="X5721" s="104" t="s">
        <v>91</v>
      </c>
      <c r="Y5721" s="110"/>
      <c r="Z5721" s="106"/>
      <c r="AA5721" s="104"/>
      <c r="AB5721" s="107"/>
      <c r="AC5721" s="72">
        <f>IF(OR(Tabella2[[#This Row],[OUTCOME]]="DCO",Tabella2[[#This Row],[OUTCOME]]="SDC"),1,0)</f>
        <v>1</v>
      </c>
      <c r="AH5721" s="70"/>
      <c r="AI5721" s="70"/>
      <c r="AJ5721">
        <f>IF(OR(Tabella2[[#This Row],[OUTCOME]]="DNCO", Tabella2[[#This Row],[OUTCOME]]="SDNC"),1,0)</f>
        <v>0</v>
      </c>
      <c r="AL5721" s="70"/>
      <c r="BM5721" s="135" t="str">
        <f>Tabella2[[#This Row],[ACT START]]</f>
        <v>12:00</v>
      </c>
      <c r="BN5721" s="136" t="str">
        <f>Tabella2[[#This Row],[ACT STOP]]</f>
        <v>13:00</v>
      </c>
      <c r="BO5721" s="101"/>
      <c r="BR5721" s="109" t="str">
        <f t="shared" si="97"/>
        <v>SH-25-5710</v>
      </c>
      <c r="BS5721" s="109" t="s">
        <v>345</v>
      </c>
      <c r="BT5721" t="str">
        <f>Tabella2[[#This Row],[OUTCOME]]</f>
        <v>DCO</v>
      </c>
      <c r="BU5721" t="str">
        <f>_xlfn.CONCAT(Tabella2[[#This Row],[NAME SP]],Tabella2[[#This Row],[ID SP]]," - ",Tabella2[[#This Row],[SYLLABUS NO]])</f>
        <v>IFTS48 - SD AI02</v>
      </c>
    </row>
    <row r="5722" spans="1:73" hidden="1">
      <c r="A5722" s="103" t="s">
        <v>11732</v>
      </c>
      <c r="B5722" s="102">
        <v>45937</v>
      </c>
      <c r="C5722" s="104">
        <f>_xlfn.ISOWEEKNUM(Tabella2[[#This Row],[Date]])</f>
        <v>41</v>
      </c>
      <c r="D5722" s="104" t="s">
        <v>11710</v>
      </c>
      <c r="E5722" s="104" t="s">
        <v>284</v>
      </c>
      <c r="F5722" s="104">
        <v>92</v>
      </c>
      <c r="G5722" s="19" t="s">
        <v>284</v>
      </c>
      <c r="H5722" s="104">
        <v>9</v>
      </c>
      <c r="I5722" s="104" t="s">
        <v>258</v>
      </c>
      <c r="J5722" s="104"/>
      <c r="K5722" s="19" t="s">
        <v>81</v>
      </c>
      <c r="L5722" s="19" t="s">
        <v>259</v>
      </c>
      <c r="M5722" s="19" t="s">
        <v>276</v>
      </c>
      <c r="N5722" s="104"/>
      <c r="O5722" s="106"/>
      <c r="P5722" s="189" t="s">
        <v>11711</v>
      </c>
      <c r="Q5722" s="189" t="s">
        <v>511</v>
      </c>
      <c r="R5722" s="19" t="s">
        <v>549</v>
      </c>
      <c r="S5722" s="153">
        <f>Tabella2[[#This Row],[PLD STOP]]-Tabella2[[#This Row],[PLD START]]</f>
        <v>4.166666666666663E-2</v>
      </c>
      <c r="T5722" s="213">
        <v>0.5</v>
      </c>
      <c r="U5722" s="236">
        <v>0.54166666666666663</v>
      </c>
      <c r="V5722" s="153">
        <f>IF(ISBLANK(T5722),"",Tabella2[[#This Row],[ACT STOP]]-Tabella2[[#This Row],[ACT START]])</f>
        <v>4.166666666666663E-2</v>
      </c>
      <c r="W5722" s="104" t="s">
        <v>92</v>
      </c>
      <c r="X5722" s="104" t="s">
        <v>91</v>
      </c>
      <c r="Y5722" s="110"/>
      <c r="Z5722" s="106"/>
      <c r="AA5722" s="104"/>
      <c r="AB5722" s="107"/>
      <c r="AC5722" s="72">
        <f>IF(OR(Tabella2[[#This Row],[OUTCOME]]="DCO",Tabella2[[#This Row],[OUTCOME]]="SDC"),1,0)</f>
        <v>1</v>
      </c>
      <c r="AH5722" s="70"/>
      <c r="AI5722" s="70"/>
      <c r="AJ5722">
        <f>IF(OR(Tabella2[[#This Row],[OUTCOME]]="DNCO", Tabella2[[#This Row],[OUTCOME]]="SDNC"),1,0)</f>
        <v>0</v>
      </c>
      <c r="AL5722" s="70"/>
      <c r="BM5722" s="135">
        <f>Tabella2[[#This Row],[ACT START]]</f>
        <v>0.5</v>
      </c>
      <c r="BN5722" s="136">
        <f>Tabella2[[#This Row],[ACT STOP]]</f>
        <v>0.54166666666666663</v>
      </c>
      <c r="BO5722" s="101"/>
      <c r="BR5722" s="109" t="str">
        <f t="shared" si="97"/>
        <v>SH-25-5711</v>
      </c>
      <c r="BS5722" s="109" t="s">
        <v>339</v>
      </c>
      <c r="BT5722" t="str">
        <f>Tabella2[[#This Row],[OUTCOME]]</f>
        <v>DCO</v>
      </c>
      <c r="BU5722" t="str">
        <f>_xlfn.CONCAT(Tabella2[[#This Row],[NAME SP]],Tabella2[[#This Row],[ID SP]]," - ",Tabella2[[#This Row],[SYLLABUS NO]])</f>
        <v>IFTS92 - SD FAM0101</v>
      </c>
    </row>
    <row r="5723" spans="1:73" hidden="1">
      <c r="A5723" s="103" t="s">
        <v>11733</v>
      </c>
      <c r="B5723" s="102">
        <v>45937</v>
      </c>
      <c r="C5723" s="104">
        <f>_xlfn.ISOWEEKNUM(Tabella2[[#This Row],[Date]])</f>
        <v>41</v>
      </c>
      <c r="D5723" s="104" t="s">
        <v>11710</v>
      </c>
      <c r="E5723" s="104" t="s">
        <v>284</v>
      </c>
      <c r="F5723" s="104">
        <v>93</v>
      </c>
      <c r="G5723" s="19" t="s">
        <v>257</v>
      </c>
      <c r="H5723" s="104">
        <v>12</v>
      </c>
      <c r="I5723" s="104" t="s">
        <v>258</v>
      </c>
      <c r="J5723" s="104"/>
      <c r="K5723" s="19" t="s">
        <v>79</v>
      </c>
      <c r="L5723" s="19" t="s">
        <v>259</v>
      </c>
      <c r="M5723" s="19" t="s">
        <v>276</v>
      </c>
      <c r="N5723" s="104"/>
      <c r="O5723" s="106"/>
      <c r="P5723" s="189" t="s">
        <v>11711</v>
      </c>
      <c r="Q5723" s="189" t="s">
        <v>272</v>
      </c>
      <c r="R5723" s="19" t="s">
        <v>576</v>
      </c>
      <c r="S5723" s="153">
        <f>Tabella2[[#This Row],[PLD STOP]]-Tabella2[[#This Row],[PLD START]]</f>
        <v>4.166666666666663E-2</v>
      </c>
      <c r="T5723" s="189" t="s">
        <v>272</v>
      </c>
      <c r="U5723" s="19" t="s">
        <v>576</v>
      </c>
      <c r="V5723" s="153">
        <f>IF(ISBLANK(T5723),"",Tabella2[[#This Row],[ACT STOP]]-Tabella2[[#This Row],[ACT START]])</f>
        <v>4.166666666666663E-2</v>
      </c>
      <c r="W5723" s="104" t="s">
        <v>92</v>
      </c>
      <c r="X5723" s="104" t="s">
        <v>91</v>
      </c>
      <c r="Y5723" s="110"/>
      <c r="Z5723" s="106"/>
      <c r="AA5723" s="104"/>
      <c r="AB5723" s="107"/>
      <c r="AC5723" s="72">
        <f>IF(OR(Tabella2[[#This Row],[OUTCOME]]="DCO",Tabella2[[#This Row],[OUTCOME]]="SDC"),1,0)</f>
        <v>1</v>
      </c>
      <c r="AH5723" s="70"/>
      <c r="AI5723" s="70"/>
      <c r="AJ5723">
        <f>IF(OR(Tabella2[[#This Row],[OUTCOME]]="DNCO", Tabella2[[#This Row],[OUTCOME]]="SDNC"),1,0)</f>
        <v>0</v>
      </c>
      <c r="AL5723" s="70"/>
      <c r="BM5723" s="135" t="str">
        <f>Tabella2[[#This Row],[ACT START]]</f>
        <v>13:30</v>
      </c>
      <c r="BN5723" s="136" t="str">
        <f>Tabella2[[#This Row],[ACT STOP]]</f>
        <v>14:30</v>
      </c>
      <c r="BO5723" s="101"/>
      <c r="BR5723" s="109" t="str">
        <f t="shared" si="97"/>
        <v>SH-25-5712</v>
      </c>
      <c r="BS5723" s="109" t="s">
        <v>266</v>
      </c>
      <c r="BT5723" t="str">
        <f>Tabella2[[#This Row],[OUTCOME]]</f>
        <v>DCO</v>
      </c>
      <c r="BU5723" t="str">
        <f>_xlfn.CONCAT(Tabella2[[#This Row],[NAME SP]],Tabella2[[#This Row],[ID SP]]," - ",Tabella2[[#This Row],[SYLLABUS NO]])</f>
        <v>IFTS93 - SD FAM0101</v>
      </c>
    </row>
    <row r="5724" spans="1:73" hidden="1">
      <c r="A5724" s="103" t="s">
        <v>11734</v>
      </c>
      <c r="B5724" s="102">
        <v>45937</v>
      </c>
      <c r="C5724" s="104">
        <f>_xlfn.ISOWEEKNUM(Tabella2[[#This Row],[Date]])</f>
        <v>41</v>
      </c>
      <c r="D5724" s="104" t="s">
        <v>11710</v>
      </c>
      <c r="E5724" s="104" t="s">
        <v>284</v>
      </c>
      <c r="F5724" s="104">
        <v>94</v>
      </c>
      <c r="G5724" s="19" t="s">
        <v>284</v>
      </c>
      <c r="H5724" s="104">
        <v>22</v>
      </c>
      <c r="I5724" s="104" t="s">
        <v>258</v>
      </c>
      <c r="J5724" s="104"/>
      <c r="K5724" s="19" t="s">
        <v>78</v>
      </c>
      <c r="L5724" s="19" t="s">
        <v>259</v>
      </c>
      <c r="M5724" s="19" t="s">
        <v>276</v>
      </c>
      <c r="N5724" s="104"/>
      <c r="O5724" s="106"/>
      <c r="P5724" s="189" t="s">
        <v>11711</v>
      </c>
      <c r="Q5724" s="189" t="s">
        <v>272</v>
      </c>
      <c r="R5724" s="19" t="s">
        <v>576</v>
      </c>
      <c r="S5724" s="153">
        <f>Tabella2[[#This Row],[PLD STOP]]-Tabella2[[#This Row],[PLD START]]</f>
        <v>4.166666666666663E-2</v>
      </c>
      <c r="T5724" s="182">
        <v>0.5625</v>
      </c>
      <c r="U5724" s="182">
        <v>0.61111111111111116</v>
      </c>
      <c r="V5724" s="153">
        <f>IF(ISBLANK(T5724),"",Tabella2[[#This Row],[ACT STOP]]-Tabella2[[#This Row],[ACT START]])</f>
        <v>4.861111111111116E-2</v>
      </c>
      <c r="W5724" s="104" t="s">
        <v>92</v>
      </c>
      <c r="X5724" s="104" t="s">
        <v>91</v>
      </c>
      <c r="Y5724" s="110"/>
      <c r="Z5724" s="106"/>
      <c r="AA5724" s="104"/>
      <c r="AB5724" s="107"/>
      <c r="AC5724" s="72">
        <f>IF(OR(Tabella2[[#This Row],[OUTCOME]]="DCO",Tabella2[[#This Row],[OUTCOME]]="SDC"),1,0)</f>
        <v>1</v>
      </c>
      <c r="AH5724" s="70"/>
      <c r="AI5724" s="70"/>
      <c r="AJ5724">
        <f>IF(OR(Tabella2[[#This Row],[OUTCOME]]="DNCO", Tabella2[[#This Row],[OUTCOME]]="SDNC"),1,0)</f>
        <v>0</v>
      </c>
      <c r="AL5724" s="70"/>
      <c r="BM5724" s="135">
        <f>Tabella2[[#This Row],[ACT START]]</f>
        <v>0.5625</v>
      </c>
      <c r="BN5724" s="136">
        <f>Tabella2[[#This Row],[ACT STOP]]</f>
        <v>0.61111111111111116</v>
      </c>
      <c r="BO5724" s="101"/>
      <c r="BR5724" s="109" t="str">
        <f t="shared" si="97"/>
        <v>SH-25-5713</v>
      </c>
      <c r="BS5724" s="109" t="s">
        <v>295</v>
      </c>
      <c r="BT5724" t="str">
        <f>Tabella2[[#This Row],[OUTCOME]]</f>
        <v>DCO</v>
      </c>
      <c r="BU5724" t="str">
        <f>_xlfn.CONCAT(Tabella2[[#This Row],[NAME SP]],Tabella2[[#This Row],[ID SP]]," - ",Tabella2[[#This Row],[SYLLABUS NO]])</f>
        <v>IFTS94 - SD FAM0101</v>
      </c>
    </row>
    <row r="5725" spans="1:73" hidden="1">
      <c r="A5725" s="103" t="s">
        <v>11735</v>
      </c>
      <c r="B5725" s="102">
        <v>45937</v>
      </c>
      <c r="C5725" s="104">
        <f>_xlfn.ISOWEEKNUM(Tabella2[[#This Row],[Date]])</f>
        <v>41</v>
      </c>
      <c r="D5725" s="104" t="s">
        <v>6621</v>
      </c>
      <c r="E5725" s="104" t="s">
        <v>284</v>
      </c>
      <c r="F5725" s="104">
        <v>82</v>
      </c>
      <c r="G5725" s="19" t="s">
        <v>257</v>
      </c>
      <c r="H5725" s="104">
        <v>13</v>
      </c>
      <c r="I5725" s="104"/>
      <c r="J5725" s="104" t="s">
        <v>258</v>
      </c>
      <c r="K5725" s="19" t="s">
        <v>83</v>
      </c>
      <c r="L5725" s="19" t="s">
        <v>259</v>
      </c>
      <c r="M5725" s="19" t="s">
        <v>328</v>
      </c>
      <c r="N5725" s="104"/>
      <c r="O5725" s="106"/>
      <c r="P5725" s="189" t="s">
        <v>3788</v>
      </c>
      <c r="Q5725" s="189" t="s">
        <v>272</v>
      </c>
      <c r="R5725" s="19" t="s">
        <v>576</v>
      </c>
      <c r="S5725" s="153">
        <f>Tabella2[[#This Row],[PLD STOP]]-Tabella2[[#This Row],[PLD START]]</f>
        <v>4.166666666666663E-2</v>
      </c>
      <c r="T5725" s="182">
        <v>0.5625</v>
      </c>
      <c r="U5725" s="182">
        <v>0.60416666666666663</v>
      </c>
      <c r="V5725" s="153">
        <f>IF(ISBLANK(T5725),"",Tabella2[[#This Row],[ACT STOP]]-Tabella2[[#This Row],[ACT START]])</f>
        <v>4.166666666666663E-2</v>
      </c>
      <c r="W5725" s="104" t="s">
        <v>92</v>
      </c>
      <c r="X5725" s="104" t="s">
        <v>91</v>
      </c>
      <c r="Y5725" s="110"/>
      <c r="Z5725" s="106"/>
      <c r="AA5725" s="104"/>
      <c r="AB5725" s="107"/>
      <c r="AC5725" s="72">
        <f>IF(OR(Tabella2[[#This Row],[OUTCOME]]="DCO",Tabella2[[#This Row],[OUTCOME]]="SDC"),1,0)</f>
        <v>1</v>
      </c>
      <c r="AH5725" s="70"/>
      <c r="AI5725" s="70"/>
      <c r="AJ5725">
        <f>IF(OR(Tabella2[[#This Row],[OUTCOME]]="DNCO", Tabella2[[#This Row],[OUTCOME]]="SDNC"),1,0)</f>
        <v>0</v>
      </c>
      <c r="AL5725" s="70"/>
      <c r="BM5725" s="135">
        <f>Tabella2[[#This Row],[ACT START]]</f>
        <v>0.5625</v>
      </c>
      <c r="BN5725" s="136">
        <f>Tabella2[[#This Row],[ACT STOP]]</f>
        <v>0.60416666666666663</v>
      </c>
      <c r="BO5725" s="101"/>
      <c r="BR5725" s="109" t="str">
        <f t="shared" si="97"/>
        <v>SH-25-5714</v>
      </c>
      <c r="BS5725" s="109" t="s">
        <v>427</v>
      </c>
      <c r="BT5725" t="str">
        <f>Tabella2[[#This Row],[OUTCOME]]</f>
        <v>DCO</v>
      </c>
      <c r="BU5725" t="str">
        <f>_xlfn.CONCAT(Tabella2[[#This Row],[NAME SP]],Tabella2[[#This Row],[ID SP]]," - ",Tabella2[[#This Row],[SYLLABUS NO]])</f>
        <v>IFTS82 - FMS LLF03</v>
      </c>
    </row>
    <row r="5726" spans="1:73" hidden="1">
      <c r="A5726" s="103" t="s">
        <v>11736</v>
      </c>
      <c r="B5726" s="102">
        <v>45937</v>
      </c>
      <c r="C5726" s="104">
        <f>_xlfn.ISOWEEKNUM(Tabella2[[#This Row],[Date]])</f>
        <v>41</v>
      </c>
      <c r="D5726" s="104" t="s">
        <v>751</v>
      </c>
      <c r="E5726" s="104" t="s">
        <v>256</v>
      </c>
      <c r="F5726" s="104">
        <v>76</v>
      </c>
      <c r="G5726" s="19" t="s">
        <v>257</v>
      </c>
      <c r="H5726" s="104">
        <v>2</v>
      </c>
      <c r="I5726" s="104" t="s">
        <v>258</v>
      </c>
      <c r="J5726" s="104"/>
      <c r="K5726" s="19" t="s">
        <v>80</v>
      </c>
      <c r="L5726" s="19" t="s">
        <v>259</v>
      </c>
      <c r="M5726" s="19" t="s">
        <v>361</v>
      </c>
      <c r="N5726" s="104"/>
      <c r="O5726" s="106"/>
      <c r="P5726" s="189" t="s">
        <v>342</v>
      </c>
      <c r="Q5726" s="213">
        <v>0.5625</v>
      </c>
      <c r="R5726" s="19" t="s">
        <v>576</v>
      </c>
      <c r="S5726" s="153">
        <f>Tabella2[[#This Row],[PLD STOP]]-Tabella2[[#This Row],[PLD START]]</f>
        <v>4.166666666666663E-2</v>
      </c>
      <c r="T5726" s="213">
        <v>0.5625</v>
      </c>
      <c r="U5726" s="19" t="s">
        <v>576</v>
      </c>
      <c r="V5726" s="153">
        <f>IF(ISBLANK(T5726),"",Tabella2[[#This Row],[ACT STOP]]-Tabella2[[#This Row],[ACT START]])</f>
        <v>4.166666666666663E-2</v>
      </c>
      <c r="W5726" s="104" t="s">
        <v>92</v>
      </c>
      <c r="X5726" s="104" t="s">
        <v>91</v>
      </c>
      <c r="Y5726" s="110"/>
      <c r="Z5726" s="106"/>
      <c r="AA5726" s="104"/>
      <c r="AB5726" s="107"/>
      <c r="AC5726" s="72">
        <f>IF(OR(Tabella2[[#This Row],[OUTCOME]]="DCO",Tabella2[[#This Row],[OUTCOME]]="SDC"),1,0)</f>
        <v>1</v>
      </c>
      <c r="AH5726" s="70"/>
      <c r="AI5726" s="70"/>
      <c r="AJ5726">
        <f>IF(OR(Tabella2[[#This Row],[OUTCOME]]="DNCO", Tabella2[[#This Row],[OUTCOME]]="SDNC"),1,0)</f>
        <v>0</v>
      </c>
      <c r="AL5726" s="70"/>
      <c r="BM5726" s="135">
        <f>Tabella2[[#This Row],[ACT START]]</f>
        <v>0.5625</v>
      </c>
      <c r="BN5726" s="136" t="str">
        <f>Tabella2[[#This Row],[ACT STOP]]</f>
        <v>14:30</v>
      </c>
      <c r="BO5726" s="101"/>
      <c r="BR5726" s="109" t="str">
        <f t="shared" si="97"/>
        <v>SH-25-5715</v>
      </c>
      <c r="BS5726" s="109" t="s">
        <v>368</v>
      </c>
      <c r="BT5726" t="str">
        <f>Tabella2[[#This Row],[OUTCOME]]</f>
        <v>DCO</v>
      </c>
      <c r="BU5726" t="str">
        <f>_xlfn.CONCAT(Tabella2[[#This Row],[NAME SP]],Tabella2[[#This Row],[ID SP]]," - ",Tabella2[[#This Row],[SYLLABUS NO]])</f>
        <v>QATAR76 - PT ERT03</v>
      </c>
    </row>
    <row r="5727" spans="1:73" hidden="1">
      <c r="A5727" s="103" t="s">
        <v>11737</v>
      </c>
      <c r="B5727" s="102">
        <v>45937</v>
      </c>
      <c r="C5727" s="104">
        <f>_xlfn.ISOWEEKNUM(Tabella2[[#This Row],[Date]])</f>
        <v>41</v>
      </c>
      <c r="D5727" s="104" t="s">
        <v>751</v>
      </c>
      <c r="E5727" s="104" t="s">
        <v>256</v>
      </c>
      <c r="F5727" s="104">
        <v>77</v>
      </c>
      <c r="G5727" s="19" t="s">
        <v>257</v>
      </c>
      <c r="H5727" s="104">
        <v>1</v>
      </c>
      <c r="I5727" s="104" t="s">
        <v>258</v>
      </c>
      <c r="J5727" s="104"/>
      <c r="K5727" s="19" t="s">
        <v>81</v>
      </c>
      <c r="L5727" s="19" t="s">
        <v>259</v>
      </c>
      <c r="M5727" s="19" t="s">
        <v>361</v>
      </c>
      <c r="N5727" s="104"/>
      <c r="O5727" s="106"/>
      <c r="P5727" s="189" t="s">
        <v>342</v>
      </c>
      <c r="Q5727" s="189" t="s">
        <v>272</v>
      </c>
      <c r="R5727" s="19" t="s">
        <v>576</v>
      </c>
      <c r="S5727" s="153">
        <f>Tabella2[[#This Row],[PLD STOP]]-Tabella2[[#This Row],[PLD START]]</f>
        <v>4.166666666666663E-2</v>
      </c>
      <c r="T5727" s="182">
        <v>0.55555555555555558</v>
      </c>
      <c r="U5727" s="182">
        <v>0.59722222222222221</v>
      </c>
      <c r="V5727" s="153">
        <f>IF(ISBLANK(T5727),"",Tabella2[[#This Row],[ACT STOP]]-Tabella2[[#This Row],[ACT START]])</f>
        <v>4.166666666666663E-2</v>
      </c>
      <c r="W5727" s="104" t="s">
        <v>92</v>
      </c>
      <c r="X5727" s="104" t="s">
        <v>91</v>
      </c>
      <c r="Y5727" s="110"/>
      <c r="Z5727" s="106"/>
      <c r="AA5727" s="104"/>
      <c r="AB5727" s="107"/>
      <c r="AC5727" s="72">
        <f>IF(OR(Tabella2[[#This Row],[OUTCOME]]="DCO",Tabella2[[#This Row],[OUTCOME]]="SDC"),1,0)</f>
        <v>1</v>
      </c>
      <c r="AH5727" s="70"/>
      <c r="AI5727" s="70"/>
      <c r="AJ5727">
        <f>IF(OR(Tabella2[[#This Row],[OUTCOME]]="DNCO", Tabella2[[#This Row],[OUTCOME]]="SDNC"),1,0)</f>
        <v>0</v>
      </c>
      <c r="AL5727" s="70"/>
      <c r="BM5727" s="135">
        <f>Tabella2[[#This Row],[ACT START]]</f>
        <v>0.55555555555555558</v>
      </c>
      <c r="BN5727" s="136">
        <f>Tabella2[[#This Row],[ACT STOP]]</f>
        <v>0.59722222222222221</v>
      </c>
      <c r="BO5727" s="101"/>
      <c r="BR5727" s="109" t="str">
        <f t="shared" si="97"/>
        <v>SH-25-5716</v>
      </c>
      <c r="BS5727" s="109" t="s">
        <v>332</v>
      </c>
      <c r="BT5727" t="str">
        <f>Tabella2[[#This Row],[OUTCOME]]</f>
        <v>DCO</v>
      </c>
      <c r="BU5727" t="str">
        <f>_xlfn.CONCAT(Tabella2[[#This Row],[NAME SP]],Tabella2[[#This Row],[ID SP]]," - ",Tabella2[[#This Row],[SYLLABUS NO]])</f>
        <v>QATAR77 - PT ERT03</v>
      </c>
    </row>
    <row r="5728" spans="1:73" hidden="1">
      <c r="A5728" s="103" t="s">
        <v>11738</v>
      </c>
      <c r="B5728" s="102">
        <v>45937</v>
      </c>
      <c r="C5728" s="104">
        <f>_xlfn.ISOWEEKNUM(Tabella2[[#This Row],[Date]])</f>
        <v>41</v>
      </c>
      <c r="D5728" s="104" t="s">
        <v>6396</v>
      </c>
      <c r="E5728" s="104" t="s">
        <v>256</v>
      </c>
      <c r="F5728" s="104">
        <v>75</v>
      </c>
      <c r="G5728" s="19" t="s">
        <v>257</v>
      </c>
      <c r="H5728" s="104">
        <v>3</v>
      </c>
      <c r="I5728" s="104"/>
      <c r="J5728" s="104" t="s">
        <v>258</v>
      </c>
      <c r="K5728" s="19" t="s">
        <v>77</v>
      </c>
      <c r="L5728" s="19" t="s">
        <v>259</v>
      </c>
      <c r="M5728" s="19" t="s">
        <v>276</v>
      </c>
      <c r="N5728" s="104"/>
      <c r="O5728" s="106"/>
      <c r="P5728" s="189" t="s">
        <v>8090</v>
      </c>
      <c r="Q5728" s="189" t="s">
        <v>272</v>
      </c>
      <c r="R5728" s="19" t="s">
        <v>576</v>
      </c>
      <c r="S5728" s="153">
        <f>Tabella2[[#This Row],[PLD STOP]]-Tabella2[[#This Row],[PLD START]]</f>
        <v>4.166666666666663E-2</v>
      </c>
      <c r="T5728" s="189" t="s">
        <v>272</v>
      </c>
      <c r="U5728" s="19" t="s">
        <v>576</v>
      </c>
      <c r="V5728" s="153">
        <f>IF(ISBLANK(T5728),"",Tabella2[[#This Row],[ACT STOP]]-Tabella2[[#This Row],[ACT START]])</f>
        <v>4.166666666666663E-2</v>
      </c>
      <c r="W5728" s="104" t="s">
        <v>92</v>
      </c>
      <c r="X5728" s="104" t="s">
        <v>91</v>
      </c>
      <c r="Y5728" s="110"/>
      <c r="Z5728" s="106"/>
      <c r="AA5728" s="104"/>
      <c r="AB5728" s="107"/>
      <c r="AC5728" s="72">
        <f>IF(OR(Tabella2[[#This Row],[OUTCOME]]="DCO",Tabella2[[#This Row],[OUTCOME]]="SDC"),1,0)</f>
        <v>1</v>
      </c>
      <c r="AH5728" s="70"/>
      <c r="AI5728" s="70"/>
      <c r="AJ5728">
        <f>IF(OR(Tabella2[[#This Row],[OUTCOME]]="DNCO", Tabella2[[#This Row],[OUTCOME]]="SDNC"),1,0)</f>
        <v>0</v>
      </c>
      <c r="AL5728" s="70"/>
      <c r="BM5728" s="135" t="str">
        <f>Tabella2[[#This Row],[ACT START]]</f>
        <v>13:30</v>
      </c>
      <c r="BN5728" s="136" t="str">
        <f>Tabella2[[#This Row],[ACT STOP]]</f>
        <v>14:30</v>
      </c>
      <c r="BO5728" s="101"/>
      <c r="BR5728" s="109" t="str">
        <f t="shared" si="97"/>
        <v>SH-25-5717</v>
      </c>
      <c r="BS5728" s="109" t="s">
        <v>757</v>
      </c>
      <c r="BT5728" t="str">
        <f>Tabella2[[#This Row],[OUTCOME]]</f>
        <v>DCO</v>
      </c>
      <c r="BU5728" t="str">
        <f>_xlfn.CONCAT(Tabella2[[#This Row],[NAME SP]],Tabella2[[#This Row],[ID SP]]," - ",Tabella2[[#This Row],[SYLLABUS NO]])</f>
        <v>QATAR75 - FMS EMRB01</v>
      </c>
    </row>
    <row r="5729" spans="1:73" hidden="1">
      <c r="A5729" s="103" t="s">
        <v>11739</v>
      </c>
      <c r="B5729" s="102">
        <v>45938</v>
      </c>
      <c r="C5729" s="104">
        <f>_xlfn.ISOWEEKNUM(Tabella2[[#This Row],[Date]])</f>
        <v>41</v>
      </c>
      <c r="D5729" s="104" t="s">
        <v>751</v>
      </c>
      <c r="E5729" s="104" t="s">
        <v>256</v>
      </c>
      <c r="F5729" s="104">
        <v>76</v>
      </c>
      <c r="G5729" s="104" t="s">
        <v>257</v>
      </c>
      <c r="H5729" s="105">
        <v>14</v>
      </c>
      <c r="I5729" s="104" t="s">
        <v>258</v>
      </c>
      <c r="J5729" s="104"/>
      <c r="K5729" s="104" t="s">
        <v>79</v>
      </c>
      <c r="L5729" s="104" t="s">
        <v>299</v>
      </c>
      <c r="M5729" s="104" t="s">
        <v>276</v>
      </c>
      <c r="N5729" s="104"/>
      <c r="O5729" s="108" t="str">
        <f>A5730</f>
        <v>18135</v>
      </c>
      <c r="P5729" s="111" t="s">
        <v>554</v>
      </c>
      <c r="Q5729" s="153" t="s">
        <v>605</v>
      </c>
      <c r="R5729" s="153" t="s">
        <v>285</v>
      </c>
      <c r="S5729" s="153">
        <f>Tabella2[[#This Row],[PLD STOP]]-Tabella2[[#This Row],[PLD START]]</f>
        <v>4.1666666666666685E-2</v>
      </c>
      <c r="T5729" s="153" t="s">
        <v>605</v>
      </c>
      <c r="U5729" s="153" t="s">
        <v>285</v>
      </c>
      <c r="V5729" s="153">
        <f>IF(ISBLANK(T5729),"",Tabella2[[#This Row],[ACT STOP]]-Tabella2[[#This Row],[ACT START]])</f>
        <v>4.1666666666666685E-2</v>
      </c>
      <c r="W5729" s="104" t="s">
        <v>92</v>
      </c>
      <c r="X5729" s="104" t="s">
        <v>91</v>
      </c>
      <c r="Y5729" s="110"/>
      <c r="Z5729" s="106"/>
      <c r="AA5729" s="104"/>
      <c r="AB5729" s="107"/>
      <c r="AC5729" s="72">
        <f>IF(OR(Tabella2[[#This Row],[OUTCOME]]="DCO",Tabella2[[#This Row],[OUTCOME]]="SDC"),1,0)</f>
        <v>1</v>
      </c>
      <c r="AH5729" s="70"/>
      <c r="AI5729" s="70"/>
      <c r="AJ5729">
        <f>IF(OR(Tabella2[[#This Row],[OUTCOME]]="DNCO", Tabella2[[#This Row],[OUTCOME]]="SDNC"),1,0)</f>
        <v>0</v>
      </c>
      <c r="AL5729" s="70"/>
      <c r="BM5729" s="135" t="str">
        <f>Tabella2[[#This Row],[ACT START]]</f>
        <v>06:00</v>
      </c>
      <c r="BN5729" s="136" t="str">
        <f>Tabella2[[#This Row],[ACT STOP]]</f>
        <v>07:00</v>
      </c>
      <c r="BO5729" s="101"/>
      <c r="BR5729" s="109" t="str">
        <f t="shared" si="97"/>
        <v>SH-25-5718</v>
      </c>
      <c r="BS5729" s="109" t="s">
        <v>372</v>
      </c>
      <c r="BT5729" t="str">
        <f>Tabella2[[#This Row],[OUTCOME]]</f>
        <v>DCO</v>
      </c>
      <c r="BU5729" t="str">
        <f>_xlfn.CONCAT(Tabella2[[#This Row],[NAME SP]],Tabella2[[#This Row],[ID SP]]," - ",Tabella2[[#This Row],[SYLLABUS NO]])</f>
        <v>QATAR76 - FMSC DBFM01</v>
      </c>
    </row>
    <row r="5730" spans="1:73" hidden="1">
      <c r="A5730" s="103" t="s">
        <v>11740</v>
      </c>
      <c r="B5730" s="102">
        <v>45938</v>
      </c>
      <c r="C5730" s="104">
        <f>_xlfn.ISOWEEKNUM(Tabella2[[#This Row],[Date]])</f>
        <v>41</v>
      </c>
      <c r="D5730" s="104" t="s">
        <v>195</v>
      </c>
      <c r="E5730" s="104" t="s">
        <v>298</v>
      </c>
      <c r="F5730" s="104"/>
      <c r="G5730" s="104" t="s">
        <v>257</v>
      </c>
      <c r="H5730" s="105">
        <v>17</v>
      </c>
      <c r="I5730" s="104"/>
      <c r="J5730" s="104" t="s">
        <v>258</v>
      </c>
      <c r="K5730" s="104" t="s">
        <v>78</v>
      </c>
      <c r="L5730" s="104" t="s">
        <v>299</v>
      </c>
      <c r="M5730" s="104" t="s">
        <v>276</v>
      </c>
      <c r="N5730" s="104"/>
      <c r="O5730" s="108" t="str">
        <f>A5729</f>
        <v>18134</v>
      </c>
      <c r="P5730" s="111" t="s">
        <v>300</v>
      </c>
      <c r="Q5730" s="153" t="s">
        <v>605</v>
      </c>
      <c r="R5730" s="153" t="s">
        <v>285</v>
      </c>
      <c r="S5730" s="153">
        <f>Tabella2[[#This Row],[PLD STOP]]-Tabella2[[#This Row],[PLD START]]</f>
        <v>4.1666666666666685E-2</v>
      </c>
      <c r="T5730" s="153" t="s">
        <v>605</v>
      </c>
      <c r="U5730" s="153" t="s">
        <v>285</v>
      </c>
      <c r="V5730" s="153">
        <f>IF(ISBLANK(T5730),"",Tabella2[[#This Row],[ACT STOP]]-Tabella2[[#This Row],[ACT START]])</f>
        <v>4.1666666666666685E-2</v>
      </c>
      <c r="W5730" s="104" t="s">
        <v>122</v>
      </c>
      <c r="X5730" s="104" t="s">
        <v>91</v>
      </c>
      <c r="Y5730" s="110"/>
      <c r="Z5730" s="106"/>
      <c r="AA5730" s="104"/>
      <c r="AB5730" s="107"/>
      <c r="AC5730" s="72">
        <f>IF(OR(Tabella2[[#This Row],[OUTCOME]]="DCO",Tabella2[[#This Row],[OUTCOME]]="SDC"),1,0)</f>
        <v>1</v>
      </c>
      <c r="AH5730" s="70"/>
      <c r="AI5730" s="70"/>
      <c r="AJ5730">
        <f>IF(OR(Tabella2[[#This Row],[OUTCOME]]="DNCO", Tabella2[[#This Row],[OUTCOME]]="SDNC"),1,0)</f>
        <v>0</v>
      </c>
      <c r="AL5730" s="70"/>
      <c r="BM5730" s="135" t="str">
        <f>Tabella2[[#This Row],[ACT START]]</f>
        <v>06:00</v>
      </c>
      <c r="BN5730" s="136" t="str">
        <f>Tabella2[[#This Row],[ACT STOP]]</f>
        <v>07:00</v>
      </c>
      <c r="BO5730" s="101"/>
      <c r="BR5730" s="109" t="str">
        <f t="shared" si="97"/>
        <v>SH-25-5719</v>
      </c>
      <c r="BS5730" s="109" t="s">
        <v>393</v>
      </c>
      <c r="BT5730" t="str">
        <f>Tabella2[[#This Row],[OUTCOME]]</f>
        <v>SDC</v>
      </c>
      <c r="BU5730" t="str">
        <f>_xlfn.CONCAT(Tabella2[[#This Row],[NAME SP]],Tabella2[[#This Row],[ID SP]]," - ",Tabella2[[#This Row],[SYLLABUS NO]])</f>
        <v>Support QATAR - SUPP</v>
      </c>
    </row>
    <row r="5731" spans="1:73" hidden="1">
      <c r="A5731" s="103" t="s">
        <v>11741</v>
      </c>
      <c r="B5731" s="102">
        <v>45938</v>
      </c>
      <c r="C5731" s="104">
        <f>_xlfn.ISOWEEKNUM(Tabella2[[#This Row],[Date]])</f>
        <v>41</v>
      </c>
      <c r="D5731" s="104" t="s">
        <v>6396</v>
      </c>
      <c r="E5731" s="104" t="s">
        <v>256</v>
      </c>
      <c r="F5731" s="104">
        <v>70</v>
      </c>
      <c r="G5731" s="104" t="s">
        <v>257</v>
      </c>
      <c r="H5731" s="105">
        <v>1</v>
      </c>
      <c r="I5731" s="104"/>
      <c r="J5731" s="104" t="s">
        <v>258</v>
      </c>
      <c r="K5731" s="104" t="s">
        <v>80</v>
      </c>
      <c r="L5731" s="104" t="s">
        <v>299</v>
      </c>
      <c r="M5731" s="104" t="s">
        <v>328</v>
      </c>
      <c r="N5731" s="104"/>
      <c r="O5731" s="108" t="str">
        <f>A5732</f>
        <v>18137</v>
      </c>
      <c r="P5731" s="111" t="s">
        <v>3382</v>
      </c>
      <c r="Q5731" s="153" t="s">
        <v>605</v>
      </c>
      <c r="R5731" s="153" t="s">
        <v>285</v>
      </c>
      <c r="S5731" s="153">
        <f>Tabella2[[#This Row],[PLD STOP]]-Tabella2[[#This Row],[PLD START]]</f>
        <v>4.1666666666666685E-2</v>
      </c>
      <c r="T5731" s="153" t="s">
        <v>605</v>
      </c>
      <c r="U5731" s="153" t="s">
        <v>285</v>
      </c>
      <c r="V5731" s="153">
        <f>IF(ISBLANK(T5731),"",Tabella2[[#This Row],[ACT STOP]]-Tabella2[[#This Row],[ACT START]])</f>
        <v>4.1666666666666685E-2</v>
      </c>
      <c r="W5731" s="104" t="s">
        <v>92</v>
      </c>
      <c r="X5731" s="104" t="s">
        <v>91</v>
      </c>
      <c r="Y5731" s="110"/>
      <c r="Z5731" s="106"/>
      <c r="AA5731" s="104"/>
      <c r="AB5731" s="107"/>
      <c r="AC5731" s="72">
        <f>IF(OR(Tabella2[[#This Row],[OUTCOME]]="DCO",Tabella2[[#This Row],[OUTCOME]]="SDC"),1,0)</f>
        <v>1</v>
      </c>
      <c r="AH5731" s="70"/>
      <c r="AI5731" s="70"/>
      <c r="AJ5731">
        <f>IF(OR(Tabella2[[#This Row],[OUTCOME]]="DNCO", Tabella2[[#This Row],[OUTCOME]]="SDNC"),1,0)</f>
        <v>0</v>
      </c>
      <c r="AL5731" s="70"/>
      <c r="BM5731" s="135" t="str">
        <f>Tabella2[[#This Row],[ACT START]]</f>
        <v>06:00</v>
      </c>
      <c r="BN5731" s="136" t="str">
        <f>Tabella2[[#This Row],[ACT STOP]]</f>
        <v>07:00</v>
      </c>
      <c r="BO5731" s="101"/>
      <c r="BR5731" s="109" t="str">
        <f t="shared" si="97"/>
        <v>SH-25-5720</v>
      </c>
      <c r="BS5731" s="109" t="s">
        <v>332</v>
      </c>
      <c r="BT5731" t="str">
        <f>Tabella2[[#This Row],[OUTCOME]]</f>
        <v>DCO</v>
      </c>
      <c r="BU5731" t="str">
        <f>_xlfn.CONCAT(Tabella2[[#This Row],[NAME SP]],Tabella2[[#This Row],[ID SP]]," - ",Tabella2[[#This Row],[SYLLABUS NO]])</f>
        <v>QATAR70 - NET TLL01</v>
      </c>
    </row>
    <row r="5732" spans="1:73" hidden="1">
      <c r="A5732" s="103" t="s">
        <v>11742</v>
      </c>
      <c r="B5732" s="102">
        <v>45938</v>
      </c>
      <c r="C5732" s="104">
        <f>_xlfn.ISOWEEKNUM(Tabella2[[#This Row],[Date]])</f>
        <v>41</v>
      </c>
      <c r="D5732" s="104" t="s">
        <v>9759</v>
      </c>
      <c r="E5732" s="104" t="s">
        <v>284</v>
      </c>
      <c r="F5732" s="104">
        <v>85</v>
      </c>
      <c r="G5732" s="104" t="s">
        <v>284</v>
      </c>
      <c r="H5732" s="105">
        <v>23</v>
      </c>
      <c r="I5732" s="104"/>
      <c r="J5732" s="104" t="s">
        <v>258</v>
      </c>
      <c r="K5732" s="104" t="s">
        <v>81</v>
      </c>
      <c r="L5732" s="104" t="s">
        <v>299</v>
      </c>
      <c r="M5732" s="104" t="s">
        <v>328</v>
      </c>
      <c r="N5732" s="104"/>
      <c r="O5732" s="108" t="str">
        <f>A5731</f>
        <v>18136</v>
      </c>
      <c r="P5732" s="111" t="s">
        <v>3382</v>
      </c>
      <c r="Q5732" s="153" t="s">
        <v>605</v>
      </c>
      <c r="R5732" s="153" t="s">
        <v>285</v>
      </c>
      <c r="S5732" s="153">
        <f>Tabella2[[#This Row],[PLD STOP]]-Tabella2[[#This Row],[PLD START]]</f>
        <v>4.1666666666666685E-2</v>
      </c>
      <c r="T5732" s="153" t="s">
        <v>605</v>
      </c>
      <c r="U5732" s="153" t="s">
        <v>285</v>
      </c>
      <c r="V5732" s="153">
        <f>IF(ISBLANK(T5732),"",Tabella2[[#This Row],[ACT STOP]]-Tabella2[[#This Row],[ACT START]])</f>
        <v>4.1666666666666685E-2</v>
      </c>
      <c r="W5732" s="104" t="s">
        <v>92</v>
      </c>
      <c r="X5732" s="104" t="s">
        <v>91</v>
      </c>
      <c r="Y5732" s="110"/>
      <c r="Z5732" s="106"/>
      <c r="AA5732" s="104"/>
      <c r="AB5732" s="107"/>
      <c r="AC5732" s="72">
        <f>IF(OR(Tabella2[[#This Row],[OUTCOME]]="DCO",Tabella2[[#This Row],[OUTCOME]]="SDC"),1,0)</f>
        <v>1</v>
      </c>
      <c r="AH5732" s="70"/>
      <c r="AI5732" s="70"/>
      <c r="AJ5732">
        <f>IF(OR(Tabella2[[#This Row],[OUTCOME]]="DNCO", Tabella2[[#This Row],[OUTCOME]]="SDNC"),1,0)</f>
        <v>0</v>
      </c>
      <c r="AL5732" s="70"/>
      <c r="BM5732" s="135" t="str">
        <f>Tabella2[[#This Row],[ACT START]]</f>
        <v>06:00</v>
      </c>
      <c r="BN5732" s="136" t="str">
        <f>Tabella2[[#This Row],[ACT STOP]]</f>
        <v>07:00</v>
      </c>
      <c r="BO5732" s="101"/>
      <c r="BR5732" s="109" t="str">
        <f t="shared" si="97"/>
        <v>SH-25-5721</v>
      </c>
      <c r="BS5732" s="109" t="s">
        <v>358</v>
      </c>
      <c r="BT5732" t="str">
        <f>Tabella2[[#This Row],[OUTCOME]]</f>
        <v>DCO</v>
      </c>
      <c r="BU5732" t="str">
        <f>_xlfn.CONCAT(Tabella2[[#This Row],[NAME SP]],Tabella2[[#This Row],[ID SP]]," - ",Tabella2[[#This Row],[SYLLABUS NO]])</f>
        <v>IFTS85 - NET TLL01</v>
      </c>
    </row>
    <row r="5733" spans="1:73" hidden="1">
      <c r="A5733" s="103" t="s">
        <v>11743</v>
      </c>
      <c r="B5733" s="102">
        <v>45938</v>
      </c>
      <c r="C5733" s="104">
        <f>_xlfn.ISOWEEKNUM(Tabella2[[#This Row],[Date]])</f>
        <v>41</v>
      </c>
      <c r="D5733" s="104" t="s">
        <v>722</v>
      </c>
      <c r="E5733" s="104" t="s">
        <v>327</v>
      </c>
      <c r="F5733" s="104">
        <v>76</v>
      </c>
      <c r="G5733" s="104" t="s">
        <v>284</v>
      </c>
      <c r="H5733" s="105">
        <v>42</v>
      </c>
      <c r="I5733" s="104" t="s">
        <v>258</v>
      </c>
      <c r="J5733" s="104"/>
      <c r="K5733" s="104" t="s">
        <v>83</v>
      </c>
      <c r="L5733" s="104" t="s">
        <v>259</v>
      </c>
      <c r="M5733" s="104" t="s">
        <v>361</v>
      </c>
      <c r="N5733" s="104"/>
      <c r="O5733" s="106"/>
      <c r="P5733" s="111" t="s">
        <v>2935</v>
      </c>
      <c r="Q5733" s="153" t="s">
        <v>605</v>
      </c>
      <c r="R5733" s="153" t="s">
        <v>285</v>
      </c>
      <c r="S5733" s="153">
        <f>Tabella2[[#This Row],[PLD STOP]]-Tabella2[[#This Row],[PLD START]]</f>
        <v>4.1666666666666685E-2</v>
      </c>
      <c r="T5733" s="153" t="s">
        <v>605</v>
      </c>
      <c r="U5733" s="153" t="s">
        <v>285</v>
      </c>
      <c r="V5733" s="153">
        <f>IF(ISBLANK(T5733),"",Tabella2[[#This Row],[ACT STOP]]-Tabella2[[#This Row],[ACT START]])</f>
        <v>4.1666666666666685E-2</v>
      </c>
      <c r="W5733" s="104" t="s">
        <v>92</v>
      </c>
      <c r="X5733" s="104" t="s">
        <v>91</v>
      </c>
      <c r="Y5733" s="110"/>
      <c r="Z5733" s="106"/>
      <c r="AA5733" s="104"/>
      <c r="AB5733" s="107"/>
      <c r="AC5733" s="72">
        <f>IF(OR(Tabella2[[#This Row],[OUTCOME]]="DCO",Tabella2[[#This Row],[OUTCOME]]="SDC"),1,0)</f>
        <v>1</v>
      </c>
      <c r="AH5733" s="70"/>
      <c r="AI5733" s="70"/>
      <c r="AJ5733">
        <f>IF(OR(Tabella2[[#This Row],[OUTCOME]]="DNCO", Tabella2[[#This Row],[OUTCOME]]="SDNC"),1,0)</f>
        <v>0</v>
      </c>
      <c r="AL5733" s="70"/>
      <c r="BL5733" t="s">
        <v>11744</v>
      </c>
      <c r="BM5733" s="135" t="str">
        <f>Tabella2[[#This Row],[ACT START]]</f>
        <v>06:00</v>
      </c>
      <c r="BN5733" s="136" t="str">
        <f>Tabella2[[#This Row],[ACT STOP]]</f>
        <v>07:00</v>
      </c>
      <c r="BO5733" s="101"/>
      <c r="BR5733" s="109" t="str">
        <f t="shared" si="97"/>
        <v>SH-25-5722</v>
      </c>
      <c r="BS5733" s="109" t="s">
        <v>1747</v>
      </c>
      <c r="BT5733" t="str">
        <f>Tabella2[[#This Row],[OUTCOME]]</f>
        <v>DCO</v>
      </c>
      <c r="BU5733" t="str">
        <f>_xlfn.CONCAT(Tabella2[[#This Row],[NAME SP]],Tabella2[[#This Row],[ID SP]]," - ",Tabella2[[#This Row],[SYLLABUS NO]])</f>
        <v>AMI76 - SD ERT03</v>
      </c>
    </row>
    <row r="5734" spans="1:73" hidden="1">
      <c r="A5734" s="103" t="s">
        <v>11745</v>
      </c>
      <c r="B5734" s="102">
        <v>45938</v>
      </c>
      <c r="C5734" s="104">
        <f>_xlfn.ISOWEEKNUM(Tabella2[[#This Row],[Date]])</f>
        <v>41</v>
      </c>
      <c r="D5734" s="104" t="s">
        <v>11710</v>
      </c>
      <c r="E5734" s="104" t="s">
        <v>284</v>
      </c>
      <c r="F5734" s="104">
        <v>91</v>
      </c>
      <c r="G5734" s="104" t="s">
        <v>284</v>
      </c>
      <c r="H5734" s="105">
        <v>9</v>
      </c>
      <c r="I5734" s="104" t="s">
        <v>258</v>
      </c>
      <c r="J5734" s="104"/>
      <c r="K5734" s="104" t="s">
        <v>78</v>
      </c>
      <c r="L5734" s="104" t="s">
        <v>259</v>
      </c>
      <c r="M5734" s="104" t="s">
        <v>276</v>
      </c>
      <c r="N5734" s="104"/>
      <c r="O5734" s="106"/>
      <c r="P5734" s="111" t="s">
        <v>11746</v>
      </c>
      <c r="Q5734" s="153" t="s">
        <v>617</v>
      </c>
      <c r="R5734" s="153" t="s">
        <v>525</v>
      </c>
      <c r="S5734" s="153">
        <f>Tabella2[[#This Row],[PLD STOP]]-Tabella2[[#This Row],[PLD START]]</f>
        <v>4.1666666666666685E-2</v>
      </c>
      <c r="T5734" s="153" t="s">
        <v>617</v>
      </c>
      <c r="U5734" s="153" t="s">
        <v>525</v>
      </c>
      <c r="V5734" s="153">
        <f>IF(ISBLANK(T5734),"",Tabella2[[#This Row],[ACT STOP]]-Tabella2[[#This Row],[ACT START]])</f>
        <v>4.1666666666666685E-2</v>
      </c>
      <c r="W5734" s="104" t="s">
        <v>92</v>
      </c>
      <c r="X5734" s="104" t="s">
        <v>91</v>
      </c>
      <c r="Y5734" s="110"/>
      <c r="Z5734" s="106"/>
      <c r="AA5734" s="104"/>
      <c r="AB5734" s="107"/>
      <c r="AC5734" s="72">
        <f>IF(OR(Tabella2[[#This Row],[OUTCOME]]="DCO",Tabella2[[#This Row],[OUTCOME]]="SDC"),1,0)</f>
        <v>1</v>
      </c>
      <c r="AH5734" s="70"/>
      <c r="AI5734" s="70"/>
      <c r="AJ5734">
        <f>IF(OR(Tabella2[[#This Row],[OUTCOME]]="DNCO", Tabella2[[#This Row],[OUTCOME]]="SDNC"),1,0)</f>
        <v>0</v>
      </c>
      <c r="AL5734" s="70"/>
      <c r="BM5734" s="135" t="str">
        <f>Tabella2[[#This Row],[ACT START]]</f>
        <v>07:30</v>
      </c>
      <c r="BN5734" s="136" t="str">
        <f>Tabella2[[#This Row],[ACT STOP]]</f>
        <v>08:30</v>
      </c>
      <c r="BO5734" s="101"/>
      <c r="BR5734" s="109" t="str">
        <f t="shared" si="97"/>
        <v>SH-25-5723</v>
      </c>
      <c r="BS5734" s="109" t="s">
        <v>339</v>
      </c>
      <c r="BT5734" t="str">
        <f>Tabella2[[#This Row],[OUTCOME]]</f>
        <v>DCO</v>
      </c>
      <c r="BU5734" t="str">
        <f>_xlfn.CONCAT(Tabella2[[#This Row],[NAME SP]],Tabella2[[#This Row],[ID SP]]," - ",Tabella2[[#This Row],[SYLLABUS NO]])</f>
        <v>IFTS91 - SD FAM0102</v>
      </c>
    </row>
    <row r="5735" spans="1:73" hidden="1">
      <c r="A5735" s="103" t="s">
        <v>11747</v>
      </c>
      <c r="B5735" s="102">
        <v>45938</v>
      </c>
      <c r="C5735" s="104">
        <f>_xlfn.ISOWEEKNUM(Tabella2[[#This Row],[Date]])</f>
        <v>41</v>
      </c>
      <c r="D5735" s="104" t="s">
        <v>11710</v>
      </c>
      <c r="E5735" s="104" t="s">
        <v>284</v>
      </c>
      <c r="F5735" s="104">
        <v>94</v>
      </c>
      <c r="G5735" s="104" t="s">
        <v>257</v>
      </c>
      <c r="H5735" s="105">
        <v>12</v>
      </c>
      <c r="I5735" s="104" t="s">
        <v>258</v>
      </c>
      <c r="J5735" s="104"/>
      <c r="K5735" s="104" t="s">
        <v>83</v>
      </c>
      <c r="L5735" s="104" t="s">
        <v>259</v>
      </c>
      <c r="M5735" s="104" t="s">
        <v>276</v>
      </c>
      <c r="N5735" s="104"/>
      <c r="O5735" s="106"/>
      <c r="P5735" s="111" t="s">
        <v>11746</v>
      </c>
      <c r="Q5735" s="153" t="s">
        <v>617</v>
      </c>
      <c r="R5735" s="153" t="s">
        <v>525</v>
      </c>
      <c r="S5735" s="153">
        <f>Tabella2[[#This Row],[PLD STOP]]-Tabella2[[#This Row],[PLD START]]</f>
        <v>4.1666666666666685E-2</v>
      </c>
      <c r="T5735" s="153">
        <v>0.3125</v>
      </c>
      <c r="U5735" s="153">
        <v>0.35416666666666669</v>
      </c>
      <c r="V5735" s="153">
        <f>IF(ISBLANK(T5735),"",Tabella2[[#This Row],[ACT STOP]]-Tabella2[[#This Row],[ACT START]])</f>
        <v>4.1666666666666685E-2</v>
      </c>
      <c r="W5735" s="104" t="s">
        <v>92</v>
      </c>
      <c r="X5735" s="104" t="s">
        <v>91</v>
      </c>
      <c r="Y5735" s="110"/>
      <c r="Z5735" s="106"/>
      <c r="AA5735" s="104"/>
      <c r="AB5735" s="107"/>
      <c r="AC5735" s="72">
        <f>IF(OR(Tabella2[[#This Row],[OUTCOME]]="DCO",Tabella2[[#This Row],[OUTCOME]]="SDC"),1,0)</f>
        <v>1</v>
      </c>
      <c r="AH5735" s="70"/>
      <c r="AI5735" s="70"/>
      <c r="AJ5735">
        <f>IF(OR(Tabella2[[#This Row],[OUTCOME]]="DNCO", Tabella2[[#This Row],[OUTCOME]]="SDNC"),1,0)</f>
        <v>0</v>
      </c>
      <c r="AL5735" s="70"/>
      <c r="BM5735" s="135">
        <f>Tabella2[[#This Row],[ACT START]]</f>
        <v>0.3125</v>
      </c>
      <c r="BN5735" s="136">
        <f>Tabella2[[#This Row],[ACT STOP]]</f>
        <v>0.35416666666666669</v>
      </c>
      <c r="BO5735" s="101"/>
      <c r="BR5735" s="109" t="str">
        <f t="shared" si="97"/>
        <v>SH-25-5724</v>
      </c>
      <c r="BS5735" s="109" t="s">
        <v>266</v>
      </c>
      <c r="BT5735" t="str">
        <f>Tabella2[[#This Row],[OUTCOME]]</f>
        <v>DCO</v>
      </c>
      <c r="BU5735" t="str">
        <f>_xlfn.CONCAT(Tabella2[[#This Row],[NAME SP]],Tabella2[[#This Row],[ID SP]]," - ",Tabella2[[#This Row],[SYLLABUS NO]])</f>
        <v>IFTS94 - SD FAM0102</v>
      </c>
    </row>
    <row r="5736" spans="1:73" hidden="1">
      <c r="A5736" s="103" t="s">
        <v>11748</v>
      </c>
      <c r="B5736" s="102">
        <v>45938</v>
      </c>
      <c r="C5736" s="104">
        <f>_xlfn.ISOWEEKNUM(Tabella2[[#This Row],[Date]])</f>
        <v>41</v>
      </c>
      <c r="D5736" s="104" t="s">
        <v>9743</v>
      </c>
      <c r="E5736" s="104" t="s">
        <v>256</v>
      </c>
      <c r="F5736" s="104">
        <v>83</v>
      </c>
      <c r="G5736" s="104" t="s">
        <v>257</v>
      </c>
      <c r="H5736" s="105">
        <v>13</v>
      </c>
      <c r="I5736" s="104"/>
      <c r="J5736" s="104" t="s">
        <v>258</v>
      </c>
      <c r="K5736" s="104" t="s">
        <v>80</v>
      </c>
      <c r="L5736" s="104" t="s">
        <v>259</v>
      </c>
      <c r="M5736" s="104" t="s">
        <v>276</v>
      </c>
      <c r="N5736" s="104"/>
      <c r="O5736" s="106"/>
      <c r="P5736" s="111" t="s">
        <v>8246</v>
      </c>
      <c r="Q5736" s="153" t="s">
        <v>617</v>
      </c>
      <c r="R5736" s="153" t="s">
        <v>525</v>
      </c>
      <c r="S5736" s="153">
        <f>Tabella2[[#This Row],[PLD STOP]]-Tabella2[[#This Row],[PLD START]]</f>
        <v>4.1666666666666685E-2</v>
      </c>
      <c r="T5736" s="153">
        <v>0.3125</v>
      </c>
      <c r="U5736" s="153">
        <v>0.35416666666666669</v>
      </c>
      <c r="V5736" s="153">
        <f>IF(ISBLANK(T5736),"",Tabella2[[#This Row],[ACT STOP]]-Tabella2[[#This Row],[ACT START]])</f>
        <v>4.1666666666666685E-2</v>
      </c>
      <c r="W5736" s="104" t="s">
        <v>92</v>
      </c>
      <c r="X5736" s="104" t="s">
        <v>91</v>
      </c>
      <c r="Y5736" s="110"/>
      <c r="Z5736" s="106"/>
      <c r="AA5736" s="104"/>
      <c r="AB5736" s="107"/>
      <c r="AC5736" s="72">
        <f>IF(OR(Tabella2[[#This Row],[OUTCOME]]="DCO",Tabella2[[#This Row],[OUTCOME]]="SDC"),1,0)</f>
        <v>1</v>
      </c>
      <c r="AH5736" s="70"/>
      <c r="AI5736" s="70"/>
      <c r="AJ5736">
        <f>IF(OR(Tabella2[[#This Row],[OUTCOME]]="DNCO", Tabella2[[#This Row],[OUTCOME]]="SDNC"),1,0)</f>
        <v>0</v>
      </c>
      <c r="AL5736" s="70"/>
      <c r="BM5736" s="135">
        <f>Tabella2[[#This Row],[ACT START]]</f>
        <v>0.3125</v>
      </c>
      <c r="BN5736" s="136">
        <f>Tabella2[[#This Row],[ACT STOP]]</f>
        <v>0.35416666666666669</v>
      </c>
      <c r="BO5736" s="101"/>
      <c r="BR5736" s="109" t="str">
        <f t="shared" si="97"/>
        <v>SH-25-5725</v>
      </c>
      <c r="BS5736" s="109" t="s">
        <v>427</v>
      </c>
      <c r="BT5736" t="str">
        <f>Tabella2[[#This Row],[OUTCOME]]</f>
        <v>DCO</v>
      </c>
      <c r="BU5736" t="str">
        <f>_xlfn.CONCAT(Tabella2[[#This Row],[NAME SP]],Tabella2[[#This Row],[ID SP]]," - ",Tabella2[[#This Row],[SYLLABUS NO]])</f>
        <v>QATAR83 - PT NAVB01</v>
      </c>
    </row>
    <row r="5737" spans="1:73" hidden="1">
      <c r="A5737" s="103" t="s">
        <v>11749</v>
      </c>
      <c r="B5737" s="102">
        <v>45938</v>
      </c>
      <c r="C5737" s="104">
        <f>_xlfn.ISOWEEKNUM(Tabella2[[#This Row],[Date]])</f>
        <v>41</v>
      </c>
      <c r="D5737" s="104" t="s">
        <v>11710</v>
      </c>
      <c r="E5737" s="104" t="s">
        <v>284</v>
      </c>
      <c r="F5737" s="104">
        <v>93</v>
      </c>
      <c r="G5737" s="104" t="s">
        <v>284</v>
      </c>
      <c r="H5737" s="105">
        <v>22</v>
      </c>
      <c r="I5737" s="104" t="s">
        <v>258</v>
      </c>
      <c r="J5737" s="104"/>
      <c r="K5737" s="104" t="s">
        <v>81</v>
      </c>
      <c r="L5737" s="104" t="s">
        <v>259</v>
      </c>
      <c r="M5737" s="104" t="s">
        <v>276</v>
      </c>
      <c r="N5737" s="104"/>
      <c r="O5737" s="106"/>
      <c r="P5737" s="111" t="s">
        <v>11746</v>
      </c>
      <c r="Q5737" s="153" t="s">
        <v>617</v>
      </c>
      <c r="R5737" s="153" t="s">
        <v>525</v>
      </c>
      <c r="S5737" s="153">
        <f>Tabella2[[#This Row],[PLD STOP]]-Tabella2[[#This Row],[PLD START]]</f>
        <v>4.1666666666666685E-2</v>
      </c>
      <c r="T5737" s="153">
        <v>0.3125</v>
      </c>
      <c r="U5737" s="153">
        <v>0.3611111111111111</v>
      </c>
      <c r="V5737" s="153">
        <f>IF(ISBLANK(T5737),"",Tabella2[[#This Row],[ACT STOP]]-Tabella2[[#This Row],[ACT START]])</f>
        <v>4.8611111111111105E-2</v>
      </c>
      <c r="W5737" s="104" t="s">
        <v>92</v>
      </c>
      <c r="X5737" s="104" t="s">
        <v>91</v>
      </c>
      <c r="Y5737" s="110"/>
      <c r="Z5737" s="106"/>
      <c r="AA5737" s="104"/>
      <c r="AB5737" s="107"/>
      <c r="AC5737" s="72">
        <f>IF(OR(Tabella2[[#This Row],[OUTCOME]]="DCO",Tabella2[[#This Row],[OUTCOME]]="SDC"),1,0)</f>
        <v>1</v>
      </c>
      <c r="AH5737" s="70"/>
      <c r="AI5737" s="70"/>
      <c r="AJ5737">
        <f>IF(OR(Tabella2[[#This Row],[OUTCOME]]="DNCO", Tabella2[[#This Row],[OUTCOME]]="SDNC"),1,0)</f>
        <v>0</v>
      </c>
      <c r="AL5737" s="70"/>
      <c r="BM5737" s="135">
        <f>Tabella2[[#This Row],[ACT START]]</f>
        <v>0.3125</v>
      </c>
      <c r="BN5737" s="136">
        <f>Tabella2[[#This Row],[ACT STOP]]</f>
        <v>0.3611111111111111</v>
      </c>
      <c r="BO5737" s="101">
        <v>6.9444444444444441E-3</v>
      </c>
      <c r="BQ5737" t="s">
        <v>102</v>
      </c>
      <c r="BR5737" s="109" t="str">
        <f t="shared" si="97"/>
        <v>SH-25-5726</v>
      </c>
      <c r="BS5737" s="109" t="s">
        <v>295</v>
      </c>
      <c r="BT5737" t="str">
        <f>Tabella2[[#This Row],[OUTCOME]]</f>
        <v>DCO</v>
      </c>
      <c r="BU5737" t="str">
        <f>_xlfn.CONCAT(Tabella2[[#This Row],[NAME SP]],Tabella2[[#This Row],[ID SP]]," - ",Tabella2[[#This Row],[SYLLABUS NO]])</f>
        <v>IFTS93 - SD FAM0102</v>
      </c>
    </row>
    <row r="5738" spans="1:73" hidden="1">
      <c r="A5738" s="103" t="s">
        <v>11750</v>
      </c>
      <c r="B5738" s="102">
        <v>45938</v>
      </c>
      <c r="C5738" s="104">
        <f>_xlfn.ISOWEEKNUM(Tabella2[[#This Row],[Date]])</f>
        <v>41</v>
      </c>
      <c r="D5738" s="104" t="s">
        <v>9759</v>
      </c>
      <c r="E5738" s="104" t="s">
        <v>284</v>
      </c>
      <c r="F5738" s="104">
        <v>86</v>
      </c>
      <c r="G5738" s="104" t="s">
        <v>257</v>
      </c>
      <c r="H5738" s="105">
        <v>2</v>
      </c>
      <c r="I5738" s="104"/>
      <c r="J5738" s="104" t="s">
        <v>258</v>
      </c>
      <c r="K5738" s="104" t="s">
        <v>79</v>
      </c>
      <c r="L5738" s="104" t="s">
        <v>259</v>
      </c>
      <c r="M5738" s="104" t="s">
        <v>328</v>
      </c>
      <c r="N5738" s="104"/>
      <c r="O5738" s="106"/>
      <c r="P5738" s="111" t="s">
        <v>3752</v>
      </c>
      <c r="Q5738" s="153" t="s">
        <v>617</v>
      </c>
      <c r="R5738" s="153" t="s">
        <v>525</v>
      </c>
      <c r="S5738" s="153">
        <f>Tabella2[[#This Row],[PLD STOP]]-Tabella2[[#This Row],[PLD START]]</f>
        <v>4.1666666666666685E-2</v>
      </c>
      <c r="T5738" s="153">
        <v>0.31597222222222221</v>
      </c>
      <c r="U5738" s="153">
        <v>0.3576388888888889</v>
      </c>
      <c r="V5738" s="153">
        <f>IF(ISBLANK(T5738),"",Tabella2[[#This Row],[ACT STOP]]-Tabella2[[#This Row],[ACT START]])</f>
        <v>4.1666666666666685E-2</v>
      </c>
      <c r="W5738" s="104" t="s">
        <v>92</v>
      </c>
      <c r="X5738" s="104" t="s">
        <v>91</v>
      </c>
      <c r="Y5738" s="110"/>
      <c r="Z5738" s="106"/>
      <c r="AA5738" s="104"/>
      <c r="AB5738" s="107"/>
      <c r="AC5738" s="72">
        <f>IF(OR(Tabella2[[#This Row],[OUTCOME]]="DCO",Tabella2[[#This Row],[OUTCOME]]="SDC"),1,0)</f>
        <v>1</v>
      </c>
      <c r="AH5738" s="70"/>
      <c r="AI5738" s="70"/>
      <c r="AJ5738">
        <f>IF(OR(Tabella2[[#This Row],[OUTCOME]]="DNCO", Tabella2[[#This Row],[OUTCOME]]="SDNC"),1,0)</f>
        <v>0</v>
      </c>
      <c r="AL5738" s="70"/>
      <c r="BM5738" s="135">
        <f>Tabella2[[#This Row],[ACT START]]</f>
        <v>0.31597222222222221</v>
      </c>
      <c r="BN5738" s="136">
        <f>Tabella2[[#This Row],[ACT STOP]]</f>
        <v>0.3576388888888889</v>
      </c>
      <c r="BO5738" s="101"/>
      <c r="BR5738" s="109" t="str">
        <f t="shared" si="97"/>
        <v>SH-25-5727</v>
      </c>
      <c r="BS5738" s="109" t="s">
        <v>368</v>
      </c>
      <c r="BT5738" t="str">
        <f>Tabella2[[#This Row],[OUTCOME]]</f>
        <v>DCO</v>
      </c>
      <c r="BU5738" t="str">
        <f>_xlfn.CONCAT(Tabella2[[#This Row],[NAME SP]],Tabella2[[#This Row],[ID SP]]," - ",Tabella2[[#This Row],[SYLLABUS NO]])</f>
        <v>IFTS86 - FMS LLF02</v>
      </c>
    </row>
    <row r="5739" spans="1:73" hidden="1">
      <c r="A5739" s="103" t="s">
        <v>11751</v>
      </c>
      <c r="B5739" s="102">
        <v>45938</v>
      </c>
      <c r="C5739" s="104">
        <f>_xlfn.ISOWEEKNUM(Tabella2[[#This Row],[Date]])</f>
        <v>41</v>
      </c>
      <c r="D5739" s="104" t="s">
        <v>6766</v>
      </c>
      <c r="E5739" s="104" t="s">
        <v>284</v>
      </c>
      <c r="F5739" s="104">
        <v>77</v>
      </c>
      <c r="G5739" s="104" t="s">
        <v>257</v>
      </c>
      <c r="H5739" s="105">
        <v>1</v>
      </c>
      <c r="I5739" s="104"/>
      <c r="J5739" s="104" t="s">
        <v>258</v>
      </c>
      <c r="K5739" s="104" t="s">
        <v>79</v>
      </c>
      <c r="L5739" s="104" t="s">
        <v>299</v>
      </c>
      <c r="M5739" s="104" t="s">
        <v>276</v>
      </c>
      <c r="N5739" s="104"/>
      <c r="O5739" s="108" t="str">
        <f>A5740</f>
        <v>18145</v>
      </c>
      <c r="P5739" s="111" t="s">
        <v>733</v>
      </c>
      <c r="Q5739" s="153" t="s">
        <v>631</v>
      </c>
      <c r="R5739" s="153" t="s">
        <v>498</v>
      </c>
      <c r="S5739" s="153">
        <f>Tabella2[[#This Row],[PLD STOP]]-Tabella2[[#This Row],[PLD START]]</f>
        <v>4.1666666666666685E-2</v>
      </c>
      <c r="T5739" s="153" t="s">
        <v>631</v>
      </c>
      <c r="U5739" s="153" t="s">
        <v>498</v>
      </c>
      <c r="V5739" s="153">
        <f>IF(ISBLANK(T5739),"",Tabella2[[#This Row],[ACT STOP]]-Tabella2[[#This Row],[ACT START]])</f>
        <v>4.1666666666666685E-2</v>
      </c>
      <c r="W5739" s="104" t="s">
        <v>92</v>
      </c>
      <c r="X5739" s="104" t="s">
        <v>91</v>
      </c>
      <c r="Y5739" s="110"/>
      <c r="Z5739" s="106"/>
      <c r="AA5739" s="104"/>
      <c r="AB5739" s="107"/>
      <c r="AC5739" s="72">
        <f>IF(OR(Tabella2[[#This Row],[OUTCOME]]="DCO",Tabella2[[#This Row],[OUTCOME]]="SDC"),1,0)</f>
        <v>1</v>
      </c>
      <c r="AH5739" s="70"/>
      <c r="AI5739" s="70"/>
      <c r="AJ5739">
        <f>IF(OR(Tabella2[[#This Row],[OUTCOME]]="DNCO", Tabella2[[#This Row],[OUTCOME]]="SDNC"),1,0)</f>
        <v>0</v>
      </c>
      <c r="AL5739" s="70"/>
      <c r="BM5739" s="135" t="str">
        <f>Tabella2[[#This Row],[ACT START]]</f>
        <v>09:00</v>
      </c>
      <c r="BN5739" s="136" t="str">
        <f>Tabella2[[#This Row],[ACT STOP]]</f>
        <v>10:00</v>
      </c>
      <c r="BO5739" s="101"/>
      <c r="BR5739" s="109" t="str">
        <f t="shared" si="97"/>
        <v>SH-25-5728</v>
      </c>
      <c r="BS5739" s="109" t="s">
        <v>332</v>
      </c>
      <c r="BT5739" t="str">
        <f>Tabella2[[#This Row],[OUTCOME]]</f>
        <v>DCO</v>
      </c>
      <c r="BU5739" t="str">
        <f>_xlfn.CONCAT(Tabella2[[#This Row],[NAME SP]],Tabella2[[#This Row],[ID SP]]," - ",Tabella2[[#This Row],[SYLLABUS NO]])</f>
        <v>IFTS77 - FMSC DACM01</v>
      </c>
    </row>
    <row r="5740" spans="1:73" hidden="1">
      <c r="A5740" s="103" t="s">
        <v>11752</v>
      </c>
      <c r="B5740" s="102">
        <v>45938</v>
      </c>
      <c r="C5740" s="104">
        <f>_xlfn.ISOWEEKNUM(Tabella2[[#This Row],[Date]])</f>
        <v>41</v>
      </c>
      <c r="D5740" s="104" t="s">
        <v>195</v>
      </c>
      <c r="E5740" s="104" t="s">
        <v>398</v>
      </c>
      <c r="F5740" s="104"/>
      <c r="G5740" s="104" t="s">
        <v>257</v>
      </c>
      <c r="H5740" s="105">
        <v>14</v>
      </c>
      <c r="I5740" s="104"/>
      <c r="J5740" s="104" t="s">
        <v>258</v>
      </c>
      <c r="K5740" s="104" t="s">
        <v>78</v>
      </c>
      <c r="L5740" s="104" t="s">
        <v>299</v>
      </c>
      <c r="M5740" s="104" t="s">
        <v>276</v>
      </c>
      <c r="N5740" s="104"/>
      <c r="O5740" s="108" t="str">
        <f>A5739</f>
        <v>18144</v>
      </c>
      <c r="P5740" s="111" t="s">
        <v>300</v>
      </c>
      <c r="Q5740" s="153" t="s">
        <v>631</v>
      </c>
      <c r="R5740" s="153" t="s">
        <v>498</v>
      </c>
      <c r="S5740" s="153">
        <f>Tabella2[[#This Row],[PLD STOP]]-Tabella2[[#This Row],[PLD START]]</f>
        <v>4.1666666666666685E-2</v>
      </c>
      <c r="T5740" s="153" t="s">
        <v>631</v>
      </c>
      <c r="U5740" s="153" t="s">
        <v>498</v>
      </c>
      <c r="V5740" s="153">
        <f>IF(ISBLANK(T5740),"",Tabella2[[#This Row],[ACT STOP]]-Tabella2[[#This Row],[ACT START]])</f>
        <v>4.1666666666666685E-2</v>
      </c>
      <c r="W5740" s="104" t="s">
        <v>122</v>
      </c>
      <c r="X5740" s="104" t="s">
        <v>91</v>
      </c>
      <c r="Y5740" s="110"/>
      <c r="Z5740" s="106"/>
      <c r="AA5740" s="104"/>
      <c r="AB5740" s="107"/>
      <c r="AC5740" s="72">
        <f>IF(OR(Tabella2[[#This Row],[OUTCOME]]="DCO",Tabella2[[#This Row],[OUTCOME]]="SDC"),1,0)</f>
        <v>1</v>
      </c>
      <c r="AH5740" s="70"/>
      <c r="AI5740" s="70"/>
      <c r="AJ5740">
        <f>IF(OR(Tabella2[[#This Row],[OUTCOME]]="DNCO", Tabella2[[#This Row],[OUTCOME]]="SDNC"),1,0)</f>
        <v>0</v>
      </c>
      <c r="AL5740" s="70"/>
      <c r="BM5740" s="135" t="str">
        <f>Tabella2[[#This Row],[ACT START]]</f>
        <v>09:00</v>
      </c>
      <c r="BN5740" s="136" t="str">
        <f>Tabella2[[#This Row],[ACT STOP]]</f>
        <v>10:00</v>
      </c>
      <c r="BO5740" s="101"/>
      <c r="BR5740" s="109" t="str">
        <f t="shared" si="97"/>
        <v>SH-25-5729</v>
      </c>
      <c r="BS5740" s="109" t="s">
        <v>372</v>
      </c>
      <c r="BT5740" t="str">
        <f>Tabella2[[#This Row],[OUTCOME]]</f>
        <v>SDC</v>
      </c>
      <c r="BU5740" t="str">
        <f>_xlfn.CONCAT(Tabella2[[#This Row],[NAME SP]],Tabella2[[#This Row],[ID SP]]," - ",Tabella2[[#This Row],[SYLLABUS NO]])</f>
        <v>Support IFTS - SUPP</v>
      </c>
    </row>
    <row r="5741" spans="1:73" hidden="1">
      <c r="A5741" s="103" t="s">
        <v>11753</v>
      </c>
      <c r="B5741" s="102">
        <v>45938</v>
      </c>
      <c r="C5741" s="104">
        <f>_xlfn.ISOWEEKNUM(Tabella2[[#This Row],[Date]])</f>
        <v>41</v>
      </c>
      <c r="D5741" s="104" t="s">
        <v>11710</v>
      </c>
      <c r="E5741" s="104" t="s">
        <v>284</v>
      </c>
      <c r="F5741" s="104">
        <v>92</v>
      </c>
      <c r="G5741" s="104" t="s">
        <v>257</v>
      </c>
      <c r="H5741" s="105">
        <v>17</v>
      </c>
      <c r="I5741" s="104" t="s">
        <v>258</v>
      </c>
      <c r="J5741" s="104"/>
      <c r="K5741" s="104" t="s">
        <v>83</v>
      </c>
      <c r="L5741" s="104" t="s">
        <v>259</v>
      </c>
      <c r="M5741" s="104" t="s">
        <v>276</v>
      </c>
      <c r="N5741" s="104"/>
      <c r="O5741" s="106"/>
      <c r="P5741" s="111" t="s">
        <v>11746</v>
      </c>
      <c r="Q5741" s="153" t="s">
        <v>631</v>
      </c>
      <c r="R5741" s="153" t="s">
        <v>498</v>
      </c>
      <c r="S5741" s="153">
        <f>Tabella2[[#This Row],[PLD STOP]]-Tabella2[[#This Row],[PLD START]]</f>
        <v>4.1666666666666685E-2</v>
      </c>
      <c r="T5741" s="153" t="s">
        <v>631</v>
      </c>
      <c r="U5741" s="153" t="s">
        <v>498</v>
      </c>
      <c r="V5741" s="153">
        <f>IF(ISBLANK(T5741),"",Tabella2[[#This Row],[ACT STOP]]-Tabella2[[#This Row],[ACT START]])</f>
        <v>4.1666666666666685E-2</v>
      </c>
      <c r="W5741" s="104" t="s">
        <v>92</v>
      </c>
      <c r="X5741" s="104" t="s">
        <v>91</v>
      </c>
      <c r="Y5741" s="110"/>
      <c r="Z5741" s="106"/>
      <c r="AA5741" s="104"/>
      <c r="AB5741" s="107"/>
      <c r="AC5741" s="72">
        <f>IF(OR(Tabella2[[#This Row],[OUTCOME]]="DCO",Tabella2[[#This Row],[OUTCOME]]="SDC"),1,0)</f>
        <v>1</v>
      </c>
      <c r="AH5741" s="70"/>
      <c r="AI5741" s="70"/>
      <c r="AJ5741">
        <f>IF(OR(Tabella2[[#This Row],[OUTCOME]]="DNCO", Tabella2[[#This Row],[OUTCOME]]="SDNC"),1,0)</f>
        <v>0</v>
      </c>
      <c r="AL5741" s="70"/>
      <c r="BM5741" s="135" t="str">
        <f>Tabella2[[#This Row],[ACT START]]</f>
        <v>09:00</v>
      </c>
      <c r="BN5741" s="136" t="str">
        <f>Tabella2[[#This Row],[ACT STOP]]</f>
        <v>10:00</v>
      </c>
      <c r="BO5741" s="101"/>
      <c r="BR5741" s="109" t="str">
        <f t="shared" si="97"/>
        <v>SH-25-5730</v>
      </c>
      <c r="BS5741" s="109" t="s">
        <v>393</v>
      </c>
      <c r="BT5741" t="str">
        <f>Tabella2[[#This Row],[OUTCOME]]</f>
        <v>DCO</v>
      </c>
      <c r="BU5741" t="str">
        <f>_xlfn.CONCAT(Tabella2[[#This Row],[NAME SP]],Tabella2[[#This Row],[ID SP]]," - ",Tabella2[[#This Row],[SYLLABUS NO]])</f>
        <v>IFTS92 - SD FAM0102</v>
      </c>
    </row>
    <row r="5742" spans="1:73" hidden="1">
      <c r="A5742" s="103" t="s">
        <v>11754</v>
      </c>
      <c r="B5742" s="102">
        <v>45938</v>
      </c>
      <c r="C5742" s="104">
        <f>_xlfn.ISOWEEKNUM(Tabella2[[#This Row],[Date]])</f>
        <v>41</v>
      </c>
      <c r="D5742" s="104" t="s">
        <v>722</v>
      </c>
      <c r="E5742" s="104" t="s">
        <v>327</v>
      </c>
      <c r="F5742" s="104">
        <v>82</v>
      </c>
      <c r="G5742" s="104" t="s">
        <v>284</v>
      </c>
      <c r="H5742" s="105">
        <v>23</v>
      </c>
      <c r="I5742" s="104" t="s">
        <v>258</v>
      </c>
      <c r="J5742" s="104"/>
      <c r="K5742" s="104" t="s">
        <v>80</v>
      </c>
      <c r="L5742" s="104" t="s">
        <v>259</v>
      </c>
      <c r="M5742" s="104" t="s">
        <v>361</v>
      </c>
      <c r="N5742" s="104"/>
      <c r="O5742" s="106"/>
      <c r="P5742" s="111" t="s">
        <v>2935</v>
      </c>
      <c r="Q5742" s="153" t="s">
        <v>631</v>
      </c>
      <c r="R5742" s="153" t="s">
        <v>498</v>
      </c>
      <c r="S5742" s="153">
        <f>Tabella2[[#This Row],[PLD STOP]]-Tabella2[[#This Row],[PLD START]]</f>
        <v>4.1666666666666685E-2</v>
      </c>
      <c r="T5742" s="153" t="s">
        <v>631</v>
      </c>
      <c r="U5742" s="153" t="s">
        <v>498</v>
      </c>
      <c r="V5742" s="153">
        <f>IF(ISBLANK(T5742),"",Tabella2[[#This Row],[ACT STOP]]-Tabella2[[#This Row],[ACT START]])</f>
        <v>4.1666666666666685E-2</v>
      </c>
      <c r="W5742" s="104" t="s">
        <v>92</v>
      </c>
      <c r="X5742" s="104" t="s">
        <v>91</v>
      </c>
      <c r="Y5742" s="110"/>
      <c r="Z5742" s="106"/>
      <c r="AA5742" s="104"/>
      <c r="AB5742" s="107"/>
      <c r="AC5742" s="72">
        <f>IF(OR(Tabella2[[#This Row],[OUTCOME]]="DCO",Tabella2[[#This Row],[OUTCOME]]="SDC"),1,0)</f>
        <v>1</v>
      </c>
      <c r="AH5742" s="70"/>
      <c r="AI5742" s="70"/>
      <c r="AJ5742">
        <f>IF(OR(Tabella2[[#This Row],[OUTCOME]]="DNCO", Tabella2[[#This Row],[OUTCOME]]="SDNC"),1,0)</f>
        <v>0</v>
      </c>
      <c r="AL5742" s="70"/>
      <c r="BM5742" s="135" t="str">
        <f>Tabella2[[#This Row],[ACT START]]</f>
        <v>09:00</v>
      </c>
      <c r="BN5742" s="136" t="str">
        <f>Tabella2[[#This Row],[ACT STOP]]</f>
        <v>10:00</v>
      </c>
      <c r="BO5742" s="101"/>
      <c r="BR5742" s="109" t="str">
        <f t="shared" si="97"/>
        <v>SH-25-5731</v>
      </c>
      <c r="BS5742" s="109" t="s">
        <v>358</v>
      </c>
      <c r="BT5742" t="str">
        <f>Tabella2[[#This Row],[OUTCOME]]</f>
        <v>DCO</v>
      </c>
      <c r="BU5742" t="str">
        <f>_xlfn.CONCAT(Tabella2[[#This Row],[NAME SP]],Tabella2[[#This Row],[ID SP]]," - ",Tabella2[[#This Row],[SYLLABUS NO]])</f>
        <v>AMI82 - SD ERT03</v>
      </c>
    </row>
    <row r="5743" spans="1:73" hidden="1">
      <c r="A5743" s="103" t="s">
        <v>11755</v>
      </c>
      <c r="B5743" s="102">
        <v>45938</v>
      </c>
      <c r="C5743" s="104">
        <f>_xlfn.ISOWEEKNUM(Tabella2[[#This Row],[Date]])</f>
        <v>41</v>
      </c>
      <c r="D5743" s="104" t="s">
        <v>9740</v>
      </c>
      <c r="E5743" s="104" t="s">
        <v>284</v>
      </c>
      <c r="F5743" s="104">
        <v>87</v>
      </c>
      <c r="G5743" s="104" t="s">
        <v>257</v>
      </c>
      <c r="H5743" s="105">
        <v>7</v>
      </c>
      <c r="I5743" s="104"/>
      <c r="J5743" s="104" t="s">
        <v>258</v>
      </c>
      <c r="K5743" s="104" t="s">
        <v>77</v>
      </c>
      <c r="L5743" s="104" t="s">
        <v>259</v>
      </c>
      <c r="M5743" s="104" t="s">
        <v>328</v>
      </c>
      <c r="N5743" s="104"/>
      <c r="O5743" s="106"/>
      <c r="P5743" s="111" t="s">
        <v>524</v>
      </c>
      <c r="Q5743" s="153" t="s">
        <v>631</v>
      </c>
      <c r="R5743" s="153" t="s">
        <v>498</v>
      </c>
      <c r="S5743" s="153">
        <f>Tabella2[[#This Row],[PLD STOP]]-Tabella2[[#This Row],[PLD START]]</f>
        <v>4.1666666666666685E-2</v>
      </c>
      <c r="T5743" s="153" t="s">
        <v>631</v>
      </c>
      <c r="U5743" s="153" t="s">
        <v>498</v>
      </c>
      <c r="V5743" s="153">
        <f>IF(ISBLANK(T5743),"",Tabella2[[#This Row],[ACT STOP]]-Tabella2[[#This Row],[ACT START]])</f>
        <v>4.1666666666666685E-2</v>
      </c>
      <c r="W5743" s="104" t="s">
        <v>92</v>
      </c>
      <c r="X5743" s="104" t="s">
        <v>91</v>
      </c>
      <c r="Y5743" s="110" t="s">
        <v>11756</v>
      </c>
      <c r="Z5743" s="106"/>
      <c r="AA5743" s="104"/>
      <c r="AB5743" s="107"/>
      <c r="AC5743" s="72">
        <f>IF(OR(Tabella2[[#This Row],[OUTCOME]]="DCO",Tabella2[[#This Row],[OUTCOME]]="SDC"),1,0)</f>
        <v>1</v>
      </c>
      <c r="AH5743" s="70"/>
      <c r="AI5743" s="70"/>
      <c r="AJ5743">
        <f>IF(OR(Tabella2[[#This Row],[OUTCOME]]="DNCO", Tabella2[[#This Row],[OUTCOME]]="SDNC"),1,0)</f>
        <v>0</v>
      </c>
      <c r="AL5743" s="70"/>
      <c r="BM5743" s="135" t="str">
        <f>Tabella2[[#This Row],[ACT START]]</f>
        <v>09:00</v>
      </c>
      <c r="BN5743" s="136" t="str">
        <f>Tabella2[[#This Row],[ACT STOP]]</f>
        <v>10:00</v>
      </c>
      <c r="BO5743" s="101"/>
      <c r="BR5743" s="109" t="str">
        <f t="shared" si="97"/>
        <v>SH-25-5732</v>
      </c>
      <c r="BS5743" s="109" t="s">
        <v>1241</v>
      </c>
      <c r="BT5743" t="str">
        <f>Tabella2[[#This Row],[OUTCOME]]</f>
        <v>DCO</v>
      </c>
      <c r="BU5743" t="str">
        <f>_xlfn.CONCAT(Tabella2[[#This Row],[NAME SP]],Tabella2[[#This Row],[ID SP]]," - ",Tabella2[[#This Row],[SYLLABUS NO]])</f>
        <v>IFTS87 - FMS LLF01</v>
      </c>
    </row>
    <row r="5744" spans="1:73" hidden="1">
      <c r="A5744" s="103" t="s">
        <v>11757</v>
      </c>
      <c r="B5744" s="102">
        <v>45938</v>
      </c>
      <c r="C5744" s="104">
        <f>_xlfn.ISOWEEKNUM(Tabella2[[#This Row],[Date]])</f>
        <v>41</v>
      </c>
      <c r="D5744" s="104" t="s">
        <v>6766</v>
      </c>
      <c r="E5744" s="104" t="s">
        <v>284</v>
      </c>
      <c r="F5744" s="104">
        <v>79</v>
      </c>
      <c r="G5744" s="104" t="s">
        <v>257</v>
      </c>
      <c r="H5744" s="105">
        <v>13</v>
      </c>
      <c r="I5744" s="104"/>
      <c r="J5744" s="104" t="s">
        <v>258</v>
      </c>
      <c r="K5744" s="104" t="s">
        <v>83</v>
      </c>
      <c r="L5744" s="104" t="s">
        <v>299</v>
      </c>
      <c r="M5744" s="104" t="s">
        <v>276</v>
      </c>
      <c r="N5744" s="104"/>
      <c r="O5744" s="108" t="str">
        <f>A5745</f>
        <v>18150</v>
      </c>
      <c r="P5744" s="111" t="s">
        <v>733</v>
      </c>
      <c r="Q5744" s="153" t="s">
        <v>263</v>
      </c>
      <c r="R5744" s="153" t="s">
        <v>504</v>
      </c>
      <c r="S5744" s="153">
        <f>Tabella2[[#This Row],[PLD STOP]]-Tabella2[[#This Row],[PLD START]]</f>
        <v>4.1666666666666685E-2</v>
      </c>
      <c r="T5744" s="153" t="s">
        <v>263</v>
      </c>
      <c r="U5744" s="153" t="s">
        <v>504</v>
      </c>
      <c r="V5744" s="153">
        <f>IF(ISBLANK(T5744),"",Tabella2[[#This Row],[ACT STOP]]-Tabella2[[#This Row],[ACT START]])</f>
        <v>4.1666666666666685E-2</v>
      </c>
      <c r="W5744" s="104" t="s">
        <v>92</v>
      </c>
      <c r="X5744" s="104" t="s">
        <v>91</v>
      </c>
      <c r="Y5744" s="110"/>
      <c r="Z5744" s="106"/>
      <c r="AA5744" s="104"/>
      <c r="AB5744" s="107"/>
      <c r="AC5744" s="72">
        <f>IF(OR(Tabella2[[#This Row],[OUTCOME]]="DCO",Tabella2[[#This Row],[OUTCOME]]="SDC"),1,0)</f>
        <v>1</v>
      </c>
      <c r="AH5744" s="70"/>
      <c r="AI5744" s="70"/>
      <c r="AJ5744">
        <f>IF(OR(Tabella2[[#This Row],[OUTCOME]]="DNCO", Tabella2[[#This Row],[OUTCOME]]="SDNC"),1,0)</f>
        <v>0</v>
      </c>
      <c r="AL5744" s="70"/>
      <c r="BM5744" s="135" t="str">
        <f>Tabella2[[#This Row],[ACT START]]</f>
        <v>10:30</v>
      </c>
      <c r="BN5744" s="136" t="str">
        <f>Tabella2[[#This Row],[ACT STOP]]</f>
        <v>11:30</v>
      </c>
      <c r="BO5744" s="101"/>
      <c r="BR5744" s="109" t="str">
        <f t="shared" si="97"/>
        <v>SH-25-5733</v>
      </c>
      <c r="BS5744" s="109" t="s">
        <v>427</v>
      </c>
      <c r="BT5744" t="str">
        <f>Tabella2[[#This Row],[OUTCOME]]</f>
        <v>DCO</v>
      </c>
      <c r="BU5744" t="str">
        <f>_xlfn.CONCAT(Tabella2[[#This Row],[NAME SP]],Tabella2[[#This Row],[ID SP]]," - ",Tabella2[[#This Row],[SYLLABUS NO]])</f>
        <v>IFTS79 - FMSC DACM01</v>
      </c>
    </row>
    <row r="5745" spans="1:73" hidden="1">
      <c r="A5745" s="103" t="s">
        <v>11758</v>
      </c>
      <c r="B5745" s="102">
        <v>45938</v>
      </c>
      <c r="C5745" s="104">
        <f>_xlfn.ISOWEEKNUM(Tabella2[[#This Row],[Date]])</f>
        <v>41</v>
      </c>
      <c r="D5745" s="104" t="s">
        <v>195</v>
      </c>
      <c r="E5745" s="104" t="s">
        <v>398</v>
      </c>
      <c r="F5745" s="104"/>
      <c r="G5745" s="104" t="s">
        <v>257</v>
      </c>
      <c r="H5745" s="105">
        <v>2</v>
      </c>
      <c r="I5745" s="104"/>
      <c r="J5745" s="104" t="s">
        <v>258</v>
      </c>
      <c r="K5745" s="104" t="s">
        <v>80</v>
      </c>
      <c r="L5745" s="104" t="s">
        <v>299</v>
      </c>
      <c r="M5745" s="104" t="s">
        <v>276</v>
      </c>
      <c r="N5745" s="104"/>
      <c r="O5745" s="108" t="str">
        <f>A5744</f>
        <v>18149</v>
      </c>
      <c r="P5745" s="111" t="s">
        <v>300</v>
      </c>
      <c r="Q5745" s="153" t="s">
        <v>263</v>
      </c>
      <c r="R5745" s="153" t="s">
        <v>504</v>
      </c>
      <c r="S5745" s="153">
        <f>Tabella2[[#This Row],[PLD STOP]]-Tabella2[[#This Row],[PLD START]]</f>
        <v>4.1666666666666685E-2</v>
      </c>
      <c r="T5745" s="153" t="s">
        <v>263</v>
      </c>
      <c r="U5745" s="153" t="s">
        <v>504</v>
      </c>
      <c r="V5745" s="153">
        <f>IF(ISBLANK(T5745),"",Tabella2[[#This Row],[ACT STOP]]-Tabella2[[#This Row],[ACT START]])</f>
        <v>4.1666666666666685E-2</v>
      </c>
      <c r="W5745" s="104" t="s">
        <v>122</v>
      </c>
      <c r="X5745" s="104" t="s">
        <v>91</v>
      </c>
      <c r="Y5745" s="110"/>
      <c r="Z5745" s="106"/>
      <c r="AA5745" s="104"/>
      <c r="AB5745" s="107"/>
      <c r="AC5745" s="72">
        <f>IF(OR(Tabella2[[#This Row],[OUTCOME]]="DCO",Tabella2[[#This Row],[OUTCOME]]="SDC"),1,0)</f>
        <v>1</v>
      </c>
      <c r="AH5745" s="70"/>
      <c r="AI5745" s="70"/>
      <c r="AJ5745">
        <f>IF(OR(Tabella2[[#This Row],[OUTCOME]]="DNCO", Tabella2[[#This Row],[OUTCOME]]="SDNC"),1,0)</f>
        <v>0</v>
      </c>
      <c r="AL5745" s="70"/>
      <c r="BM5745" s="135" t="str">
        <f>Tabella2[[#This Row],[ACT START]]</f>
        <v>10:30</v>
      </c>
      <c r="BN5745" s="136" t="str">
        <f>Tabella2[[#This Row],[ACT STOP]]</f>
        <v>11:30</v>
      </c>
      <c r="BO5745" s="101"/>
      <c r="BR5745" s="109" t="str">
        <f t="shared" si="97"/>
        <v>SH-25-5734</v>
      </c>
      <c r="BS5745" s="109" t="s">
        <v>368</v>
      </c>
      <c r="BT5745" t="str">
        <f>Tabella2[[#This Row],[OUTCOME]]</f>
        <v>SDC</v>
      </c>
      <c r="BU5745" t="str">
        <f>_xlfn.CONCAT(Tabella2[[#This Row],[NAME SP]],Tabella2[[#This Row],[ID SP]]," - ",Tabella2[[#This Row],[SYLLABUS NO]])</f>
        <v>Support IFTS - SUPP</v>
      </c>
    </row>
    <row r="5746" spans="1:73" hidden="1">
      <c r="A5746" s="103" t="s">
        <v>11759</v>
      </c>
      <c r="B5746" s="102">
        <v>45938</v>
      </c>
      <c r="C5746" s="104">
        <f>_xlfn.ISOWEEKNUM(Tabella2[[#This Row],[Date]])</f>
        <v>41</v>
      </c>
      <c r="D5746" s="104" t="s">
        <v>11710</v>
      </c>
      <c r="E5746" s="104" t="s">
        <v>284</v>
      </c>
      <c r="F5746" s="104">
        <v>90</v>
      </c>
      <c r="G5746" s="104" t="s">
        <v>257</v>
      </c>
      <c r="H5746" s="105">
        <v>12</v>
      </c>
      <c r="I5746" s="104" t="s">
        <v>258</v>
      </c>
      <c r="J5746" s="104"/>
      <c r="K5746" s="104" t="s">
        <v>79</v>
      </c>
      <c r="L5746" s="104" t="s">
        <v>259</v>
      </c>
      <c r="M5746" s="104" t="s">
        <v>276</v>
      </c>
      <c r="N5746" s="104"/>
      <c r="O5746" s="106"/>
      <c r="P5746" s="111" t="s">
        <v>11746</v>
      </c>
      <c r="Q5746" s="153" t="s">
        <v>263</v>
      </c>
      <c r="R5746" s="153" t="s">
        <v>504</v>
      </c>
      <c r="S5746" s="153">
        <f>Tabella2[[#This Row],[PLD STOP]]-Tabella2[[#This Row],[PLD START]]</f>
        <v>4.1666666666666685E-2</v>
      </c>
      <c r="T5746" s="153">
        <v>0.44444444444444442</v>
      </c>
      <c r="U5746" s="153">
        <v>0.4861111111111111</v>
      </c>
      <c r="V5746" s="153">
        <f>IF(ISBLANK(T5746),"",Tabella2[[#This Row],[ACT STOP]]-Tabella2[[#This Row],[ACT START]])</f>
        <v>4.1666666666666685E-2</v>
      </c>
      <c r="W5746" s="104" t="s">
        <v>92</v>
      </c>
      <c r="X5746" s="104" t="s">
        <v>91</v>
      </c>
      <c r="Y5746" s="110"/>
      <c r="Z5746" s="106"/>
      <c r="AA5746" s="104"/>
      <c r="AB5746" s="107"/>
      <c r="AC5746" s="72">
        <f>IF(OR(Tabella2[[#This Row],[OUTCOME]]="DCO",Tabella2[[#This Row],[OUTCOME]]="SDC"),1,0)</f>
        <v>1</v>
      </c>
      <c r="AH5746" s="70"/>
      <c r="AI5746" s="70"/>
      <c r="AJ5746">
        <f>IF(OR(Tabella2[[#This Row],[OUTCOME]]="DNCO", Tabella2[[#This Row],[OUTCOME]]="SDNC"),1,0)</f>
        <v>0</v>
      </c>
      <c r="AL5746" s="70"/>
      <c r="BM5746" s="135">
        <f>Tabella2[[#This Row],[ACT START]]</f>
        <v>0.44444444444444442</v>
      </c>
      <c r="BN5746" s="136">
        <f>Tabella2[[#This Row],[ACT STOP]]</f>
        <v>0.4861111111111111</v>
      </c>
      <c r="BO5746" s="101"/>
      <c r="BR5746" s="109" t="str">
        <f t="shared" si="97"/>
        <v>SH-25-5735</v>
      </c>
      <c r="BS5746" s="109" t="s">
        <v>266</v>
      </c>
      <c r="BT5746" t="str">
        <f>Tabella2[[#This Row],[OUTCOME]]</f>
        <v>DCO</v>
      </c>
      <c r="BU5746" t="str">
        <f>_xlfn.CONCAT(Tabella2[[#This Row],[NAME SP]],Tabella2[[#This Row],[ID SP]]," - ",Tabella2[[#This Row],[SYLLABUS NO]])</f>
        <v>IFTS90 - SD FAM0102</v>
      </c>
    </row>
    <row r="5747" spans="1:73" hidden="1">
      <c r="A5747" s="103" t="s">
        <v>11760</v>
      </c>
      <c r="B5747" s="102">
        <v>45938</v>
      </c>
      <c r="C5747" s="104">
        <f>_xlfn.ISOWEEKNUM(Tabella2[[#This Row],[Date]])</f>
        <v>41</v>
      </c>
      <c r="D5747" s="104" t="s">
        <v>6396</v>
      </c>
      <c r="E5747" s="104" t="s">
        <v>256</v>
      </c>
      <c r="F5747" s="104">
        <v>73</v>
      </c>
      <c r="G5747" s="104" t="s">
        <v>257</v>
      </c>
      <c r="H5747" s="105">
        <v>23</v>
      </c>
      <c r="I5747" s="104"/>
      <c r="J5747" s="104" t="s">
        <v>258</v>
      </c>
      <c r="K5747" s="104" t="s">
        <v>77</v>
      </c>
      <c r="L5747" s="104" t="s">
        <v>259</v>
      </c>
      <c r="M5747" s="104" t="s">
        <v>276</v>
      </c>
      <c r="N5747" s="104"/>
      <c r="O5747" s="106"/>
      <c r="P5747" s="111" t="s">
        <v>2932</v>
      </c>
      <c r="Q5747" s="153" t="s">
        <v>263</v>
      </c>
      <c r="R5747" s="153" t="s">
        <v>504</v>
      </c>
      <c r="S5747" s="153">
        <f>Tabella2[[#This Row],[PLD STOP]]-Tabella2[[#This Row],[PLD START]]</f>
        <v>4.1666666666666685E-2</v>
      </c>
      <c r="T5747" s="153" t="s">
        <v>263</v>
      </c>
      <c r="U5747" s="153" t="s">
        <v>504</v>
      </c>
      <c r="V5747" s="153">
        <f>IF(ISBLANK(T5747),"",Tabella2[[#This Row],[ACT STOP]]-Tabella2[[#This Row],[ACT START]])</f>
        <v>4.1666666666666685E-2</v>
      </c>
      <c r="W5747" s="104" t="s">
        <v>92</v>
      </c>
      <c r="X5747" s="104" t="s">
        <v>91</v>
      </c>
      <c r="Y5747" s="110"/>
      <c r="Z5747" s="106"/>
      <c r="AA5747" s="104"/>
      <c r="AB5747" s="107"/>
      <c r="AC5747" s="72">
        <f>IF(OR(Tabella2[[#This Row],[OUTCOME]]="DCO",Tabella2[[#This Row],[OUTCOME]]="SDC"),1,0)</f>
        <v>1</v>
      </c>
      <c r="AH5747" s="70"/>
      <c r="AI5747" s="70"/>
      <c r="AJ5747">
        <f>IF(OR(Tabella2[[#This Row],[OUTCOME]]="DNCO", Tabella2[[#This Row],[OUTCOME]]="SDNC"),1,0)</f>
        <v>0</v>
      </c>
      <c r="AL5747" s="70"/>
      <c r="BM5747" s="135" t="str">
        <f>Tabella2[[#This Row],[ACT START]]</f>
        <v>10:30</v>
      </c>
      <c r="BN5747" s="136" t="str">
        <f>Tabella2[[#This Row],[ACT STOP]]</f>
        <v>11:30</v>
      </c>
      <c r="BO5747" s="101"/>
      <c r="BR5747" s="109" t="str">
        <f t="shared" si="97"/>
        <v>SH-25-5736</v>
      </c>
      <c r="BS5747" s="109" t="s">
        <v>1226</v>
      </c>
      <c r="BT5747" t="str">
        <f>Tabella2[[#This Row],[OUTCOME]]</f>
        <v>DCO</v>
      </c>
      <c r="BU5747" t="str">
        <f>_xlfn.CONCAT(Tabella2[[#This Row],[NAME SP]],Tabella2[[#This Row],[ID SP]]," - ",Tabella2[[#This Row],[SYLLABUS NO]])</f>
        <v>QATAR73 - PT NAV02</v>
      </c>
    </row>
    <row r="5748" spans="1:73" hidden="1">
      <c r="A5748" s="103" t="s">
        <v>11761</v>
      </c>
      <c r="B5748" s="102">
        <v>45938</v>
      </c>
      <c r="C5748" s="104">
        <f>_xlfn.ISOWEEKNUM(Tabella2[[#This Row],[Date]])</f>
        <v>41</v>
      </c>
      <c r="D5748" s="104" t="s">
        <v>11710</v>
      </c>
      <c r="E5748" s="104" t="s">
        <v>284</v>
      </c>
      <c r="F5748" s="104">
        <v>89</v>
      </c>
      <c r="G5748" s="104" t="s">
        <v>284</v>
      </c>
      <c r="H5748" s="105">
        <v>22</v>
      </c>
      <c r="I5748" s="104" t="s">
        <v>258</v>
      </c>
      <c r="J5748" s="104"/>
      <c r="K5748" s="104" t="s">
        <v>81</v>
      </c>
      <c r="L5748" s="104" t="s">
        <v>259</v>
      </c>
      <c r="M5748" s="104" t="s">
        <v>276</v>
      </c>
      <c r="N5748" s="104"/>
      <c r="O5748" s="106"/>
      <c r="P5748" s="111" t="s">
        <v>11746</v>
      </c>
      <c r="Q5748" s="153" t="s">
        <v>263</v>
      </c>
      <c r="R5748" s="153" t="s">
        <v>504</v>
      </c>
      <c r="S5748" s="153">
        <f>Tabella2[[#This Row],[PLD STOP]]-Tabella2[[#This Row],[PLD START]]</f>
        <v>4.1666666666666685E-2</v>
      </c>
      <c r="T5748" s="153" t="s">
        <v>263</v>
      </c>
      <c r="U5748" s="153">
        <v>0.4826388888888889</v>
      </c>
      <c r="V5748" s="153">
        <f>IF(ISBLANK(T5748),"",Tabella2[[#This Row],[ACT STOP]]-Tabella2[[#This Row],[ACT START]])</f>
        <v>4.5138888888888895E-2</v>
      </c>
      <c r="W5748" s="104" t="s">
        <v>92</v>
      </c>
      <c r="X5748" s="104" t="s">
        <v>91</v>
      </c>
      <c r="Y5748" s="110"/>
      <c r="Z5748" s="106"/>
      <c r="AA5748" s="104"/>
      <c r="AB5748" s="107"/>
      <c r="AC5748" s="72">
        <f>IF(OR(Tabella2[[#This Row],[OUTCOME]]="DCO",Tabella2[[#This Row],[OUTCOME]]="SDC"),1,0)</f>
        <v>1</v>
      </c>
      <c r="AH5748" s="70"/>
      <c r="AI5748" s="70"/>
      <c r="AJ5748">
        <f>IF(OR(Tabella2[[#This Row],[OUTCOME]]="DNCO", Tabella2[[#This Row],[OUTCOME]]="SDNC"),1,0)</f>
        <v>0</v>
      </c>
      <c r="AL5748" s="70"/>
      <c r="BM5748" s="135" t="str">
        <f>Tabella2[[#This Row],[ACT START]]</f>
        <v>10:30</v>
      </c>
      <c r="BN5748" s="136">
        <f>Tabella2[[#This Row],[ACT STOP]]</f>
        <v>0.4826388888888889</v>
      </c>
      <c r="BO5748" s="101">
        <v>3.472222222222222E-3</v>
      </c>
      <c r="BQ5748" t="s">
        <v>102</v>
      </c>
      <c r="BR5748" s="109" t="str">
        <f t="shared" si="97"/>
        <v>SH-25-5737</v>
      </c>
      <c r="BS5748" s="109" t="s">
        <v>295</v>
      </c>
      <c r="BT5748" t="str">
        <f>Tabella2[[#This Row],[OUTCOME]]</f>
        <v>DCO</v>
      </c>
      <c r="BU5748" t="str">
        <f>_xlfn.CONCAT(Tabella2[[#This Row],[NAME SP]],Tabella2[[#This Row],[ID SP]]," - ",Tabella2[[#This Row],[SYLLABUS NO]])</f>
        <v>IFTS89 - SD FAM0102</v>
      </c>
    </row>
    <row r="5749" spans="1:73" hidden="1">
      <c r="A5749" s="103" t="s">
        <v>11762</v>
      </c>
      <c r="B5749" s="102">
        <v>45938</v>
      </c>
      <c r="C5749" s="104">
        <f>_xlfn.ISOWEEKNUM(Tabella2[[#This Row],[Date]])</f>
        <v>41</v>
      </c>
      <c r="D5749" s="104" t="s">
        <v>11710</v>
      </c>
      <c r="E5749" s="104" t="s">
        <v>284</v>
      </c>
      <c r="F5749" s="104">
        <v>96</v>
      </c>
      <c r="G5749" s="104" t="s">
        <v>284</v>
      </c>
      <c r="H5749" s="105">
        <v>9</v>
      </c>
      <c r="I5749" s="104" t="s">
        <v>258</v>
      </c>
      <c r="J5749" s="104"/>
      <c r="K5749" s="104" t="s">
        <v>78</v>
      </c>
      <c r="L5749" s="104" t="s">
        <v>259</v>
      </c>
      <c r="M5749" s="104" t="s">
        <v>276</v>
      </c>
      <c r="N5749" s="104"/>
      <c r="O5749" s="106"/>
      <c r="P5749" s="111" t="s">
        <v>11746</v>
      </c>
      <c r="Q5749" s="153" t="s">
        <v>263</v>
      </c>
      <c r="R5749" s="153" t="s">
        <v>504</v>
      </c>
      <c r="S5749" s="153">
        <f>Tabella2[[#This Row],[PLD STOP]]-Tabella2[[#This Row],[PLD START]]</f>
        <v>4.1666666666666685E-2</v>
      </c>
      <c r="T5749" s="153">
        <v>0.4375</v>
      </c>
      <c r="U5749" s="153">
        <v>0.47916666666666669</v>
      </c>
      <c r="V5749" s="153">
        <f>IF(ISBLANK(T5749),"",Tabella2[[#This Row],[ACT STOP]]-Tabella2[[#This Row],[ACT START]])</f>
        <v>4.1666666666666685E-2</v>
      </c>
      <c r="W5749" s="104" t="s">
        <v>92</v>
      </c>
      <c r="X5749" s="104" t="s">
        <v>91</v>
      </c>
      <c r="Y5749" s="110"/>
      <c r="Z5749" s="106"/>
      <c r="AA5749" s="104"/>
      <c r="AB5749" s="107"/>
      <c r="AC5749" s="72">
        <f>IF(OR(Tabella2[[#This Row],[OUTCOME]]="DCO",Tabella2[[#This Row],[OUTCOME]]="SDC"),1,0)</f>
        <v>1</v>
      </c>
      <c r="AH5749" s="70"/>
      <c r="AI5749" s="70"/>
      <c r="AJ5749">
        <f>IF(OR(Tabella2[[#This Row],[OUTCOME]]="DNCO", Tabella2[[#This Row],[OUTCOME]]="SDNC"),1,0)</f>
        <v>0</v>
      </c>
      <c r="AL5749" s="70"/>
      <c r="BM5749" s="135">
        <f>Tabella2[[#This Row],[ACT START]]</f>
        <v>0.4375</v>
      </c>
      <c r="BN5749" s="136">
        <f>Tabella2[[#This Row],[ACT STOP]]</f>
        <v>0.47916666666666669</v>
      </c>
      <c r="BO5749" s="101"/>
      <c r="BR5749" s="109" t="str">
        <f t="shared" si="97"/>
        <v>SH-25-5738</v>
      </c>
      <c r="BS5749" s="109" t="s">
        <v>339</v>
      </c>
      <c r="BT5749" t="str">
        <f>Tabella2[[#This Row],[OUTCOME]]</f>
        <v>DCO</v>
      </c>
      <c r="BU5749" t="str">
        <f>_xlfn.CONCAT(Tabella2[[#This Row],[NAME SP]],Tabella2[[#This Row],[ID SP]]," - ",Tabella2[[#This Row],[SYLLABUS NO]])</f>
        <v>IFTS96 - SD FAM0102</v>
      </c>
    </row>
    <row r="5750" spans="1:73" hidden="1">
      <c r="A5750" s="103" t="s">
        <v>11763</v>
      </c>
      <c r="B5750" s="102">
        <v>45938</v>
      </c>
      <c r="C5750" s="104">
        <f>_xlfn.ISOWEEKNUM(Tabella2[[#This Row],[Date]])</f>
        <v>41</v>
      </c>
      <c r="D5750" s="104" t="s">
        <v>6766</v>
      </c>
      <c r="E5750" s="104" t="s">
        <v>284</v>
      </c>
      <c r="F5750" s="104">
        <v>77</v>
      </c>
      <c r="G5750" s="104" t="s">
        <v>284</v>
      </c>
      <c r="H5750" s="105">
        <v>23</v>
      </c>
      <c r="I5750" s="104"/>
      <c r="J5750" s="104" t="s">
        <v>258</v>
      </c>
      <c r="K5750" s="104" t="s">
        <v>79</v>
      </c>
      <c r="L5750" s="104" t="s">
        <v>299</v>
      </c>
      <c r="M5750" s="104" t="s">
        <v>276</v>
      </c>
      <c r="N5750" s="104"/>
      <c r="O5750" s="108" t="str">
        <f>A5751</f>
        <v>18156</v>
      </c>
      <c r="P5750" s="111" t="s">
        <v>2791</v>
      </c>
      <c r="Q5750" s="153" t="s">
        <v>511</v>
      </c>
      <c r="R5750" s="153" t="s">
        <v>549</v>
      </c>
      <c r="S5750" s="153">
        <f>Tabella2[[#This Row],[PLD STOP]]-Tabella2[[#This Row],[PLD START]]</f>
        <v>4.166666666666663E-2</v>
      </c>
      <c r="T5750" s="153">
        <v>0.5</v>
      </c>
      <c r="U5750" s="153">
        <v>0.53472222222222221</v>
      </c>
      <c r="V5750" s="153">
        <f>IF(ISBLANK(T5750),"",Tabella2[[#This Row],[ACT STOP]]-Tabella2[[#This Row],[ACT START]])</f>
        <v>3.472222222222221E-2</v>
      </c>
      <c r="W5750" s="104" t="s">
        <v>92</v>
      </c>
      <c r="X5750" s="104" t="s">
        <v>91</v>
      </c>
      <c r="Y5750" s="110"/>
      <c r="Z5750" s="106"/>
      <c r="AA5750" s="104"/>
      <c r="AB5750" s="107"/>
      <c r="AC5750" s="72">
        <f>IF(OR(Tabella2[[#This Row],[OUTCOME]]="DCO",Tabella2[[#This Row],[OUTCOME]]="SDC"),1,0)</f>
        <v>1</v>
      </c>
      <c r="AH5750" s="70"/>
      <c r="AI5750" s="70"/>
      <c r="AJ5750">
        <f>IF(OR(Tabella2[[#This Row],[OUTCOME]]="DNCO", Tabella2[[#This Row],[OUTCOME]]="SDNC"),1,0)</f>
        <v>0</v>
      </c>
      <c r="AL5750" s="70"/>
      <c r="BM5750" s="135">
        <f>Tabella2[[#This Row],[ACT START]]</f>
        <v>0.5</v>
      </c>
      <c r="BN5750" s="136">
        <f>Tabella2[[#This Row],[ACT STOP]]</f>
        <v>0.53472222222222221</v>
      </c>
      <c r="BO5750" s="101"/>
      <c r="BR5750" s="109" t="str">
        <f t="shared" si="97"/>
        <v>SH-25-5739</v>
      </c>
      <c r="BS5750" s="109" t="s">
        <v>358</v>
      </c>
      <c r="BT5750" t="str">
        <f>Tabella2[[#This Row],[OUTCOME]]</f>
        <v>DCO</v>
      </c>
      <c r="BU5750" t="str">
        <f>_xlfn.CONCAT(Tabella2[[#This Row],[NAME SP]],Tabella2[[#This Row],[ID SP]]," - ",Tabella2[[#This Row],[SYLLABUS NO]])</f>
        <v>IFTS77 - FMSC DACM02</v>
      </c>
    </row>
    <row r="5751" spans="1:73" hidden="1">
      <c r="A5751" s="103" t="s">
        <v>11764</v>
      </c>
      <c r="B5751" s="102">
        <v>45938</v>
      </c>
      <c r="C5751" s="104">
        <f>_xlfn.ISOWEEKNUM(Tabella2[[#This Row],[Date]])</f>
        <v>41</v>
      </c>
      <c r="D5751" s="104" t="s">
        <v>195</v>
      </c>
      <c r="E5751" s="104" t="s">
        <v>398</v>
      </c>
      <c r="F5751" s="104"/>
      <c r="G5751" s="104" t="s">
        <v>257</v>
      </c>
      <c r="H5751" s="105">
        <v>1</v>
      </c>
      <c r="I5751" s="104"/>
      <c r="J5751" s="104" t="s">
        <v>258</v>
      </c>
      <c r="K5751" s="104" t="s">
        <v>78</v>
      </c>
      <c r="L5751" s="104" t="s">
        <v>299</v>
      </c>
      <c r="M5751" s="104" t="s">
        <v>276</v>
      </c>
      <c r="N5751" s="104"/>
      <c r="O5751" s="108" t="str">
        <f>A5750</f>
        <v>18155</v>
      </c>
      <c r="P5751" s="111" t="s">
        <v>300</v>
      </c>
      <c r="Q5751" s="153" t="s">
        <v>511</v>
      </c>
      <c r="R5751" s="153" t="s">
        <v>549</v>
      </c>
      <c r="S5751" s="153">
        <f>Tabella2[[#This Row],[PLD STOP]]-Tabella2[[#This Row],[PLD START]]</f>
        <v>4.166666666666663E-2</v>
      </c>
      <c r="T5751" s="153">
        <v>0.5</v>
      </c>
      <c r="U5751" s="153">
        <v>0.53472222222222221</v>
      </c>
      <c r="V5751" s="153">
        <f>IF(ISBLANK(T5751),"",Tabella2[[#This Row],[ACT STOP]]-Tabella2[[#This Row],[ACT START]])</f>
        <v>3.472222222222221E-2</v>
      </c>
      <c r="W5751" s="104" t="s">
        <v>122</v>
      </c>
      <c r="X5751" s="104" t="s">
        <v>91</v>
      </c>
      <c r="Y5751" s="110"/>
      <c r="Z5751" s="106"/>
      <c r="AA5751" s="104"/>
      <c r="AB5751" s="107"/>
      <c r="AC5751" s="72">
        <f>IF(OR(Tabella2[[#This Row],[OUTCOME]]="DCO",Tabella2[[#This Row],[OUTCOME]]="SDC"),1,0)</f>
        <v>1</v>
      </c>
      <c r="AH5751" s="70"/>
      <c r="AI5751" s="70"/>
      <c r="AJ5751">
        <f>IF(OR(Tabella2[[#This Row],[OUTCOME]]="DNCO", Tabella2[[#This Row],[OUTCOME]]="SDNC"),1,0)</f>
        <v>0</v>
      </c>
      <c r="AL5751" s="70"/>
      <c r="BM5751" s="135">
        <f>Tabella2[[#This Row],[ACT START]]</f>
        <v>0.5</v>
      </c>
      <c r="BN5751" s="136">
        <f>Tabella2[[#This Row],[ACT STOP]]</f>
        <v>0.53472222222222221</v>
      </c>
      <c r="BO5751" s="101"/>
      <c r="BR5751" s="109" t="str">
        <f t="shared" si="97"/>
        <v>SH-25-5740</v>
      </c>
      <c r="BS5751" s="109" t="s">
        <v>332</v>
      </c>
      <c r="BT5751" t="str">
        <f>Tabella2[[#This Row],[OUTCOME]]</f>
        <v>SDC</v>
      </c>
      <c r="BU5751" t="str">
        <f>_xlfn.CONCAT(Tabella2[[#This Row],[NAME SP]],Tabella2[[#This Row],[ID SP]]," - ",Tabella2[[#This Row],[SYLLABUS NO]])</f>
        <v>Support IFTS - SUPP</v>
      </c>
    </row>
    <row r="5752" spans="1:73" hidden="1">
      <c r="A5752" s="103" t="s">
        <v>11765</v>
      </c>
      <c r="B5752" s="102">
        <v>45938</v>
      </c>
      <c r="C5752" s="104">
        <f>_xlfn.ISOWEEKNUM(Tabella2[[#This Row],[Date]])</f>
        <v>41</v>
      </c>
      <c r="D5752" s="104" t="s">
        <v>9743</v>
      </c>
      <c r="E5752" s="104" t="s">
        <v>256</v>
      </c>
      <c r="F5752" s="104">
        <v>81</v>
      </c>
      <c r="G5752" s="104" t="s">
        <v>257</v>
      </c>
      <c r="H5752" s="105">
        <v>6</v>
      </c>
      <c r="I5752" s="104"/>
      <c r="J5752" s="104" t="s">
        <v>258</v>
      </c>
      <c r="K5752" s="104" t="s">
        <v>83</v>
      </c>
      <c r="L5752" s="104" t="s">
        <v>259</v>
      </c>
      <c r="M5752" s="104" t="s">
        <v>276</v>
      </c>
      <c r="N5752" s="104"/>
      <c r="O5752" s="106"/>
      <c r="P5752" s="111" t="s">
        <v>8090</v>
      </c>
      <c r="Q5752" s="153" t="s">
        <v>511</v>
      </c>
      <c r="R5752" s="153" t="s">
        <v>549</v>
      </c>
      <c r="S5752" s="153">
        <f>Tabella2[[#This Row],[PLD STOP]]-Tabella2[[#This Row],[PLD START]]</f>
        <v>4.166666666666663E-2</v>
      </c>
      <c r="T5752" s="153">
        <v>0.5</v>
      </c>
      <c r="U5752" s="153">
        <v>0.54166666666666663</v>
      </c>
      <c r="V5752" s="153">
        <f>IF(ISBLANK(T5752),"",Tabella2[[#This Row],[ACT STOP]]-Tabella2[[#This Row],[ACT START]])</f>
        <v>4.166666666666663E-2</v>
      </c>
      <c r="W5752" s="104" t="s">
        <v>92</v>
      </c>
      <c r="X5752" s="104" t="s">
        <v>91</v>
      </c>
      <c r="Y5752" s="110" t="s">
        <v>11766</v>
      </c>
      <c r="Z5752" s="106"/>
      <c r="AA5752" s="104"/>
      <c r="AB5752" s="107"/>
      <c r="AC5752" s="72">
        <f>IF(OR(Tabella2[[#This Row],[OUTCOME]]="DCO",Tabella2[[#This Row],[OUTCOME]]="SDC"),1,0)</f>
        <v>1</v>
      </c>
      <c r="AH5752" s="70"/>
      <c r="AI5752" s="70"/>
      <c r="AJ5752">
        <f>IF(OR(Tabella2[[#This Row],[OUTCOME]]="DNCO", Tabella2[[#This Row],[OUTCOME]]="SDNC"),1,0)</f>
        <v>0</v>
      </c>
      <c r="AL5752" s="70"/>
      <c r="BM5752" s="135">
        <f>Tabella2[[#This Row],[ACT START]]</f>
        <v>0.5</v>
      </c>
      <c r="BN5752" s="136">
        <f>Tabella2[[#This Row],[ACT STOP]]</f>
        <v>0.54166666666666663</v>
      </c>
      <c r="BO5752" s="101"/>
      <c r="BR5752" s="109" t="str">
        <f t="shared" si="97"/>
        <v>SH-25-5741</v>
      </c>
      <c r="BS5752" s="109" t="s">
        <v>379</v>
      </c>
      <c r="BT5752" t="str">
        <f>Tabella2[[#This Row],[OUTCOME]]</f>
        <v>DCO</v>
      </c>
      <c r="BU5752" t="str">
        <f>_xlfn.CONCAT(Tabella2[[#This Row],[NAME SP]],Tabella2[[#This Row],[ID SP]]," - ",Tabella2[[#This Row],[SYLLABUS NO]])</f>
        <v>QATAR81 - FMS EMRB01</v>
      </c>
    </row>
    <row r="5753" spans="1:73" hidden="1">
      <c r="A5753" s="103" t="s">
        <v>11767</v>
      </c>
      <c r="B5753" s="102">
        <v>45938</v>
      </c>
      <c r="C5753" s="104">
        <f>_xlfn.ISOWEEKNUM(Tabella2[[#This Row],[Date]])</f>
        <v>41</v>
      </c>
      <c r="D5753" s="104" t="s">
        <v>11710</v>
      </c>
      <c r="E5753" s="104" t="s">
        <v>284</v>
      </c>
      <c r="F5753" s="104">
        <v>95</v>
      </c>
      <c r="G5753" s="104" t="s">
        <v>257</v>
      </c>
      <c r="H5753" s="105">
        <v>17</v>
      </c>
      <c r="I5753" s="104" t="s">
        <v>258</v>
      </c>
      <c r="J5753" s="104"/>
      <c r="K5753" s="104" t="s">
        <v>81</v>
      </c>
      <c r="L5753" s="104" t="s">
        <v>259</v>
      </c>
      <c r="M5753" s="104" t="s">
        <v>276</v>
      </c>
      <c r="N5753" s="104"/>
      <c r="O5753" s="106"/>
      <c r="P5753" s="111" t="s">
        <v>11746</v>
      </c>
      <c r="Q5753" s="153" t="s">
        <v>511</v>
      </c>
      <c r="R5753" s="153" t="s">
        <v>549</v>
      </c>
      <c r="S5753" s="153">
        <f>Tabella2[[#This Row],[PLD STOP]]-Tabella2[[#This Row],[PLD START]]</f>
        <v>4.166666666666663E-2</v>
      </c>
      <c r="T5753" s="153">
        <v>0.5</v>
      </c>
      <c r="U5753" s="153">
        <v>0.54166666666666663</v>
      </c>
      <c r="V5753" s="153">
        <f>IF(ISBLANK(T5753),"",Tabella2[[#This Row],[ACT STOP]]-Tabella2[[#This Row],[ACT START]])</f>
        <v>4.166666666666663E-2</v>
      </c>
      <c r="W5753" s="104" t="s">
        <v>92</v>
      </c>
      <c r="X5753" s="104" t="s">
        <v>91</v>
      </c>
      <c r="Y5753" s="110"/>
      <c r="Z5753" s="106"/>
      <c r="AA5753" s="104"/>
      <c r="AB5753" s="107"/>
      <c r="AC5753" s="72">
        <f>IF(OR(Tabella2[[#This Row],[OUTCOME]]="DCO",Tabella2[[#This Row],[OUTCOME]]="SDC"),1,0)</f>
        <v>1</v>
      </c>
      <c r="AH5753" s="70"/>
      <c r="AI5753" s="70"/>
      <c r="AJ5753">
        <f>IF(OR(Tabella2[[#This Row],[OUTCOME]]="DNCO", Tabella2[[#This Row],[OUTCOME]]="SDNC"),1,0)</f>
        <v>0</v>
      </c>
      <c r="AL5753" s="70"/>
      <c r="BM5753" s="135">
        <f>Tabella2[[#This Row],[ACT START]]</f>
        <v>0.5</v>
      </c>
      <c r="BN5753" s="136">
        <f>Tabella2[[#This Row],[ACT STOP]]</f>
        <v>0.54166666666666663</v>
      </c>
      <c r="BO5753" s="101"/>
      <c r="BR5753" s="109" t="str">
        <f t="shared" si="97"/>
        <v>SH-25-5742</v>
      </c>
      <c r="BS5753" s="109" t="s">
        <v>393</v>
      </c>
      <c r="BT5753" t="str">
        <f>Tabella2[[#This Row],[OUTCOME]]</f>
        <v>DCO</v>
      </c>
      <c r="BU5753" t="str">
        <f>_xlfn.CONCAT(Tabella2[[#This Row],[NAME SP]],Tabella2[[#This Row],[ID SP]]," - ",Tabella2[[#This Row],[SYLLABUS NO]])</f>
        <v>IFTS95 - SD FAM0102</v>
      </c>
    </row>
    <row r="5754" spans="1:73" hidden="1">
      <c r="A5754" s="103" t="s">
        <v>11768</v>
      </c>
      <c r="B5754" s="102">
        <v>45938</v>
      </c>
      <c r="C5754" s="104">
        <f>_xlfn.ISOWEEKNUM(Tabella2[[#This Row],[Date]])</f>
        <v>41</v>
      </c>
      <c r="D5754" s="104" t="s">
        <v>9759</v>
      </c>
      <c r="E5754" s="104" t="s">
        <v>284</v>
      </c>
      <c r="F5754" s="104">
        <v>85</v>
      </c>
      <c r="G5754" s="104" t="s">
        <v>257</v>
      </c>
      <c r="H5754" s="105">
        <v>14</v>
      </c>
      <c r="I5754" s="104"/>
      <c r="J5754" s="104" t="s">
        <v>258</v>
      </c>
      <c r="K5754" s="104" t="s">
        <v>75</v>
      </c>
      <c r="L5754" s="104" t="s">
        <v>299</v>
      </c>
      <c r="M5754" s="104" t="s">
        <v>328</v>
      </c>
      <c r="N5754" s="104"/>
      <c r="O5754" s="108" t="str">
        <f>A5755</f>
        <v>18160</v>
      </c>
      <c r="P5754" s="111" t="s">
        <v>3382</v>
      </c>
      <c r="Q5754" s="153" t="s">
        <v>511</v>
      </c>
      <c r="R5754" s="153" t="s">
        <v>549</v>
      </c>
      <c r="S5754" s="153">
        <f>Tabella2[[#This Row],[PLD STOP]]-Tabella2[[#This Row],[PLD START]]</f>
        <v>4.166666666666663E-2</v>
      </c>
      <c r="T5754" s="153">
        <v>0.5</v>
      </c>
      <c r="U5754" s="153">
        <v>0.51736111111111116</v>
      </c>
      <c r="V5754" s="153">
        <f>IF(ISBLANK(T5754),"",Tabella2[[#This Row],[ACT STOP]]-Tabella2[[#This Row],[ACT START]])</f>
        <v>1.736111111111116E-2</v>
      </c>
      <c r="W5754" s="104" t="s">
        <v>116</v>
      </c>
      <c r="X5754" s="104" t="s">
        <v>113</v>
      </c>
      <c r="Y5754" s="110" t="s">
        <v>11769</v>
      </c>
      <c r="Z5754" s="106"/>
      <c r="AA5754" s="104"/>
      <c r="AB5754" s="107"/>
      <c r="AC5754" s="72">
        <f>IF(OR(Tabella2[[#This Row],[OUTCOME]]="DCO",Tabella2[[#This Row],[OUTCOME]]="SDC"),1,0)</f>
        <v>0</v>
      </c>
      <c r="AH5754" s="70"/>
      <c r="AI5754" s="70"/>
      <c r="AJ5754">
        <f>IF(OR(Tabella2[[#This Row],[OUTCOME]]="DNCO", Tabella2[[#This Row],[OUTCOME]]="SDNC"),1,0)</f>
        <v>0</v>
      </c>
      <c r="AL5754" s="70"/>
      <c r="BL5754" t="s">
        <v>11770</v>
      </c>
      <c r="BM5754" s="135">
        <f>Tabella2[[#This Row],[ACT START]]</f>
        <v>0.5</v>
      </c>
      <c r="BN5754" s="136">
        <f>Tabella2[[#This Row],[ACT STOP]]</f>
        <v>0.51736111111111116</v>
      </c>
      <c r="BO5754" s="101"/>
      <c r="BR5754" s="109" t="str">
        <f t="shared" si="97"/>
        <v>SH-25-5743</v>
      </c>
      <c r="BS5754" s="109" t="s">
        <v>372</v>
      </c>
      <c r="BT5754" t="s">
        <v>100</v>
      </c>
      <c r="BU5754" t="str">
        <f>_xlfn.CONCAT(Tabella2[[#This Row],[NAME SP]],Tabella2[[#This Row],[ID SP]]," - ",Tabella2[[#This Row],[SYLLABUS NO]])</f>
        <v>IFTS85 - NET TLL01</v>
      </c>
    </row>
    <row r="5755" spans="1:73" hidden="1">
      <c r="A5755" s="103" t="s">
        <v>11771</v>
      </c>
      <c r="B5755" s="102">
        <v>45938</v>
      </c>
      <c r="C5755" s="104">
        <f>_xlfn.ISOWEEKNUM(Tabella2[[#This Row],[Date]])</f>
        <v>41</v>
      </c>
      <c r="D5755" s="104" t="s">
        <v>6621</v>
      </c>
      <c r="E5755" s="104" t="s">
        <v>284</v>
      </c>
      <c r="F5755" s="104">
        <v>82</v>
      </c>
      <c r="G5755" s="104" t="s">
        <v>284</v>
      </c>
      <c r="H5755" s="105">
        <v>10</v>
      </c>
      <c r="I5755" s="104"/>
      <c r="J5755" s="104" t="s">
        <v>258</v>
      </c>
      <c r="K5755" s="104" t="s">
        <v>77</v>
      </c>
      <c r="L5755" s="104" t="s">
        <v>299</v>
      </c>
      <c r="M5755" s="104" t="s">
        <v>328</v>
      </c>
      <c r="N5755" s="104"/>
      <c r="O5755" s="108" t="str">
        <f>A5754</f>
        <v>18159</v>
      </c>
      <c r="P5755" s="111" t="s">
        <v>300</v>
      </c>
      <c r="Q5755" s="153" t="s">
        <v>511</v>
      </c>
      <c r="R5755" s="153" t="s">
        <v>549</v>
      </c>
      <c r="S5755" s="153">
        <f>Tabella2[[#This Row],[PLD STOP]]-Tabella2[[#This Row],[PLD START]]</f>
        <v>4.166666666666663E-2</v>
      </c>
      <c r="T5755" s="153">
        <v>0.5</v>
      </c>
      <c r="U5755" s="153">
        <v>0.51736111111111116</v>
      </c>
      <c r="V5755" s="153">
        <f>IF(ISBLANK(T5755),"",Tabella2[[#This Row],[ACT STOP]]-Tabella2[[#This Row],[ACT START]])</f>
        <v>1.736111111111116E-2</v>
      </c>
      <c r="W5755" s="104" t="s">
        <v>116</v>
      </c>
      <c r="X5755" s="104" t="s">
        <v>143</v>
      </c>
      <c r="Y5755" s="110" t="s">
        <v>11772</v>
      </c>
      <c r="Z5755" s="106"/>
      <c r="AA5755" s="104"/>
      <c r="AB5755" s="107"/>
      <c r="AC5755" s="72">
        <f>IF(OR(Tabella2[[#This Row],[OUTCOME]]="DCO",Tabella2[[#This Row],[OUTCOME]]="SDC"),1,0)</f>
        <v>0</v>
      </c>
      <c r="AH5755" s="70"/>
      <c r="AI5755" s="70"/>
      <c r="AJ5755">
        <f>IF(OR(Tabella2[[#This Row],[OUTCOME]]="DNCO", Tabella2[[#This Row],[OUTCOME]]="SDNC"),1,0)</f>
        <v>0</v>
      </c>
      <c r="AL5755" s="70"/>
      <c r="BL5755" t="s">
        <v>11773</v>
      </c>
      <c r="BM5755" s="135">
        <f>Tabella2[[#This Row],[ACT START]]</f>
        <v>0.5</v>
      </c>
      <c r="BN5755" s="136">
        <f>Tabella2[[#This Row],[ACT STOP]]</f>
        <v>0.51736111111111116</v>
      </c>
      <c r="BO5755" s="101"/>
      <c r="BR5755" s="109" t="str">
        <f t="shared" si="97"/>
        <v>SH-25-5744</v>
      </c>
      <c r="BS5755" s="109" t="s">
        <v>896</v>
      </c>
      <c r="BT5755" t="s">
        <v>127</v>
      </c>
      <c r="BU5755" t="str">
        <f>_xlfn.CONCAT(Tabella2[[#This Row],[NAME SP]],Tabella2[[#This Row],[ID SP]]," - ",Tabella2[[#This Row],[SYLLABUS NO]])</f>
        <v>IFTS82 - SUPP</v>
      </c>
    </row>
    <row r="5756" spans="1:73" hidden="1">
      <c r="A5756" s="103" t="s">
        <v>11774</v>
      </c>
      <c r="B5756" s="102">
        <v>45938</v>
      </c>
      <c r="C5756" s="104">
        <f>_xlfn.ISOWEEKNUM(Tabella2[[#This Row],[Date]])</f>
        <v>41</v>
      </c>
      <c r="D5756" s="104" t="s">
        <v>6766</v>
      </c>
      <c r="E5756" s="104" t="s">
        <v>284</v>
      </c>
      <c r="F5756" s="104">
        <v>79</v>
      </c>
      <c r="G5756" s="104" t="s">
        <v>284</v>
      </c>
      <c r="H5756" s="105">
        <v>9</v>
      </c>
      <c r="I5756" s="104"/>
      <c r="J5756" s="104" t="s">
        <v>258</v>
      </c>
      <c r="K5756" s="104" t="s">
        <v>79</v>
      </c>
      <c r="L5756" s="104" t="s">
        <v>299</v>
      </c>
      <c r="M5756" s="104" t="s">
        <v>276</v>
      </c>
      <c r="N5756" s="104"/>
      <c r="O5756" s="108" t="str">
        <f>A5757</f>
        <v>18162</v>
      </c>
      <c r="P5756" s="111" t="s">
        <v>2791</v>
      </c>
      <c r="Q5756" s="153" t="s">
        <v>272</v>
      </c>
      <c r="R5756" s="153" t="s">
        <v>576</v>
      </c>
      <c r="S5756" s="153">
        <f>Tabella2[[#This Row],[PLD STOP]]-Tabella2[[#This Row],[PLD START]]</f>
        <v>4.166666666666663E-2</v>
      </c>
      <c r="T5756" s="153">
        <v>0.5625</v>
      </c>
      <c r="U5756" s="153">
        <v>0.60416666666666663</v>
      </c>
      <c r="V5756" s="153">
        <f>IF(ISBLANK(T5756),"",Tabella2[[#This Row],[ACT STOP]]-Tabella2[[#This Row],[ACT START]])</f>
        <v>4.166666666666663E-2</v>
      </c>
      <c r="W5756" s="104" t="s">
        <v>92</v>
      </c>
      <c r="X5756" s="104" t="s">
        <v>91</v>
      </c>
      <c r="Y5756" s="110"/>
      <c r="Z5756" s="106"/>
      <c r="AA5756" s="104"/>
      <c r="AB5756" s="107"/>
      <c r="AC5756" s="72">
        <f>IF(OR(Tabella2[[#This Row],[OUTCOME]]="DCO",Tabella2[[#This Row],[OUTCOME]]="SDC"),1,0)</f>
        <v>1</v>
      </c>
      <c r="AH5756" s="70"/>
      <c r="AI5756" s="70"/>
      <c r="AJ5756">
        <f>IF(OR(Tabella2[[#This Row],[OUTCOME]]="DNCO", Tabella2[[#This Row],[OUTCOME]]="SDNC"),1,0)</f>
        <v>0</v>
      </c>
      <c r="AL5756" s="70"/>
      <c r="BM5756" s="135">
        <f>Tabella2[[#This Row],[ACT START]]</f>
        <v>0.5625</v>
      </c>
      <c r="BN5756" s="136">
        <f>Tabella2[[#This Row],[ACT STOP]]</f>
        <v>0.60416666666666663</v>
      </c>
      <c r="BO5756" s="101"/>
      <c r="BR5756" s="109" t="str">
        <f t="shared" si="97"/>
        <v>SH-25-5745</v>
      </c>
      <c r="BS5756" s="109" t="s">
        <v>339</v>
      </c>
      <c r="BT5756" t="str">
        <f>Tabella2[[#This Row],[OUTCOME]]</f>
        <v>DCO</v>
      </c>
      <c r="BU5756" t="str">
        <f>_xlfn.CONCAT(Tabella2[[#This Row],[NAME SP]],Tabella2[[#This Row],[ID SP]]," - ",Tabella2[[#This Row],[SYLLABUS NO]])</f>
        <v>IFTS79 - FMSC DACM02</v>
      </c>
    </row>
    <row r="5757" spans="1:73" hidden="1">
      <c r="A5757" s="103" t="s">
        <v>11775</v>
      </c>
      <c r="B5757" s="102">
        <v>45938</v>
      </c>
      <c r="C5757" s="104">
        <f>_xlfn.ISOWEEKNUM(Tabella2[[#This Row],[Date]])</f>
        <v>41</v>
      </c>
      <c r="D5757" s="104" t="s">
        <v>195</v>
      </c>
      <c r="E5757" s="104" t="s">
        <v>398</v>
      </c>
      <c r="F5757" s="104"/>
      <c r="G5757" s="104" t="s">
        <v>257</v>
      </c>
      <c r="H5757" s="105">
        <v>2</v>
      </c>
      <c r="I5757" s="104"/>
      <c r="J5757" s="104" t="s">
        <v>258</v>
      </c>
      <c r="K5757" s="104" t="s">
        <v>78</v>
      </c>
      <c r="L5757" s="104" t="s">
        <v>299</v>
      </c>
      <c r="M5757" s="104" t="s">
        <v>276</v>
      </c>
      <c r="N5757" s="104"/>
      <c r="O5757" s="108" t="str">
        <f>A5756</f>
        <v>18161</v>
      </c>
      <c r="P5757" s="111" t="s">
        <v>300</v>
      </c>
      <c r="Q5757" s="153" t="s">
        <v>272</v>
      </c>
      <c r="R5757" s="153" t="s">
        <v>576</v>
      </c>
      <c r="S5757" s="153">
        <f>Tabella2[[#This Row],[PLD STOP]]-Tabella2[[#This Row],[PLD START]]</f>
        <v>4.166666666666663E-2</v>
      </c>
      <c r="T5757" s="153">
        <v>0.5625</v>
      </c>
      <c r="U5757" s="153">
        <v>0.60416666666666663</v>
      </c>
      <c r="V5757" s="153">
        <f>IF(ISBLANK(T5757),"",Tabella2[[#This Row],[ACT STOP]]-Tabella2[[#This Row],[ACT START]])</f>
        <v>4.166666666666663E-2</v>
      </c>
      <c r="W5757" s="104" t="s">
        <v>122</v>
      </c>
      <c r="X5757" s="104" t="s">
        <v>91</v>
      </c>
      <c r="Y5757" s="110"/>
      <c r="Z5757" s="106"/>
      <c r="AA5757" s="104"/>
      <c r="AB5757" s="107"/>
      <c r="AC5757" s="72">
        <f>IF(OR(Tabella2[[#This Row],[OUTCOME]]="DCO",Tabella2[[#This Row],[OUTCOME]]="SDC"),1,0)</f>
        <v>1</v>
      </c>
      <c r="AH5757" s="70"/>
      <c r="AI5757" s="70"/>
      <c r="AJ5757">
        <f>IF(OR(Tabella2[[#This Row],[OUTCOME]]="DNCO", Tabella2[[#This Row],[OUTCOME]]="SDNC"),1,0)</f>
        <v>0</v>
      </c>
      <c r="AL5757" s="70"/>
      <c r="BM5757" s="135">
        <f>Tabella2[[#This Row],[ACT START]]</f>
        <v>0.5625</v>
      </c>
      <c r="BN5757" s="136">
        <f>Tabella2[[#This Row],[ACT STOP]]</f>
        <v>0.60416666666666663</v>
      </c>
      <c r="BO5757" s="101"/>
      <c r="BR5757" s="109" t="str">
        <f t="shared" si="97"/>
        <v>SH-25-5746</v>
      </c>
      <c r="BS5757" s="109" t="s">
        <v>368</v>
      </c>
      <c r="BT5757" t="str">
        <f>Tabella2[[#This Row],[OUTCOME]]</f>
        <v>SDC</v>
      </c>
      <c r="BU5757" t="str">
        <f>_xlfn.CONCAT(Tabella2[[#This Row],[NAME SP]],Tabella2[[#This Row],[ID SP]]," - ",Tabella2[[#This Row],[SYLLABUS NO]])</f>
        <v>Support IFTS - SUPP</v>
      </c>
    </row>
    <row r="5758" spans="1:73" hidden="1">
      <c r="A5758" s="103" t="s">
        <v>11776</v>
      </c>
      <c r="B5758" s="102">
        <v>45938</v>
      </c>
      <c r="C5758" s="104">
        <f>_xlfn.ISOWEEKNUM(Tabella2[[#This Row],[Date]])</f>
        <v>41</v>
      </c>
      <c r="D5758" s="104" t="s">
        <v>11710</v>
      </c>
      <c r="E5758" s="104" t="s">
        <v>284</v>
      </c>
      <c r="F5758" s="104">
        <v>88</v>
      </c>
      <c r="G5758" s="104" t="s">
        <v>257</v>
      </c>
      <c r="H5758" s="105">
        <v>12</v>
      </c>
      <c r="I5758" s="104" t="s">
        <v>258</v>
      </c>
      <c r="J5758" s="104"/>
      <c r="K5758" s="104" t="s">
        <v>83</v>
      </c>
      <c r="L5758" s="104" t="s">
        <v>259</v>
      </c>
      <c r="M5758" s="104" t="s">
        <v>276</v>
      </c>
      <c r="N5758" s="104"/>
      <c r="O5758" s="106"/>
      <c r="P5758" s="111" t="s">
        <v>11746</v>
      </c>
      <c r="Q5758" s="153" t="s">
        <v>272</v>
      </c>
      <c r="R5758" s="153" t="s">
        <v>576</v>
      </c>
      <c r="S5758" s="153">
        <f>Tabella2[[#This Row],[PLD STOP]]-Tabella2[[#This Row],[PLD START]]</f>
        <v>4.166666666666663E-2</v>
      </c>
      <c r="T5758" s="153" t="s">
        <v>272</v>
      </c>
      <c r="U5758" s="153" t="s">
        <v>576</v>
      </c>
      <c r="V5758" s="153">
        <f>IF(ISBLANK(T5758),"",Tabella2[[#This Row],[ACT STOP]]-Tabella2[[#This Row],[ACT START]])</f>
        <v>4.166666666666663E-2</v>
      </c>
      <c r="W5758" s="104" t="s">
        <v>92</v>
      </c>
      <c r="X5758" s="104" t="s">
        <v>91</v>
      </c>
      <c r="Y5758" s="110"/>
      <c r="Z5758" s="106"/>
      <c r="AA5758" s="104"/>
      <c r="AB5758" s="107"/>
      <c r="AC5758" s="72">
        <f>IF(OR(Tabella2[[#This Row],[OUTCOME]]="DCO",Tabella2[[#This Row],[OUTCOME]]="SDC"),1,0)</f>
        <v>1</v>
      </c>
      <c r="AH5758" s="70"/>
      <c r="AI5758" s="70"/>
      <c r="AJ5758">
        <f>IF(OR(Tabella2[[#This Row],[OUTCOME]]="DNCO", Tabella2[[#This Row],[OUTCOME]]="SDNC"),1,0)</f>
        <v>0</v>
      </c>
      <c r="AL5758" s="70"/>
      <c r="BM5758" s="135" t="str">
        <f>Tabella2[[#This Row],[ACT START]]</f>
        <v>13:30</v>
      </c>
      <c r="BN5758" s="136" t="str">
        <f>Tabella2[[#This Row],[ACT STOP]]</f>
        <v>14:30</v>
      </c>
      <c r="BO5758" s="101"/>
      <c r="BR5758" s="109" t="str">
        <f t="shared" si="97"/>
        <v>SH-25-5747</v>
      </c>
      <c r="BS5758" s="109" t="s">
        <v>266</v>
      </c>
      <c r="BT5758" t="str">
        <f>Tabella2[[#This Row],[OUTCOME]]</f>
        <v>DCO</v>
      </c>
      <c r="BU5758" t="str">
        <f>_xlfn.CONCAT(Tabella2[[#This Row],[NAME SP]],Tabella2[[#This Row],[ID SP]]," - ",Tabella2[[#This Row],[SYLLABUS NO]])</f>
        <v>IFTS88 - SD FAM0102</v>
      </c>
    </row>
    <row r="5759" spans="1:73" hidden="1">
      <c r="A5759" s="103" t="s">
        <v>11777</v>
      </c>
      <c r="B5759" s="102">
        <v>45938</v>
      </c>
      <c r="C5759" s="104">
        <f>_xlfn.ISOWEEKNUM(Tabella2[[#This Row],[Date]])</f>
        <v>41</v>
      </c>
      <c r="D5759" s="104" t="s">
        <v>722</v>
      </c>
      <c r="E5759" s="104" t="s">
        <v>327</v>
      </c>
      <c r="F5759" s="104">
        <v>77</v>
      </c>
      <c r="G5759" s="104" t="s">
        <v>257</v>
      </c>
      <c r="H5759" s="105">
        <v>13</v>
      </c>
      <c r="I5759" s="104" t="s">
        <v>258</v>
      </c>
      <c r="J5759" s="104"/>
      <c r="K5759" s="104" t="s">
        <v>80</v>
      </c>
      <c r="L5759" s="104" t="s">
        <v>259</v>
      </c>
      <c r="M5759" s="104" t="s">
        <v>361</v>
      </c>
      <c r="N5759" s="104"/>
      <c r="O5759" s="106"/>
      <c r="P5759" s="111" t="s">
        <v>2935</v>
      </c>
      <c r="Q5759" s="153" t="s">
        <v>272</v>
      </c>
      <c r="R5759" s="153" t="s">
        <v>576</v>
      </c>
      <c r="S5759" s="153">
        <f>Tabella2[[#This Row],[PLD STOP]]-Tabella2[[#This Row],[PLD START]]</f>
        <v>4.166666666666663E-2</v>
      </c>
      <c r="T5759" s="153">
        <v>0.57291666666666663</v>
      </c>
      <c r="U5759" s="153">
        <v>0.61458333333333337</v>
      </c>
      <c r="V5759" s="153">
        <f>IF(ISBLANK(T5759),"",Tabella2[[#This Row],[ACT STOP]]-Tabella2[[#This Row],[ACT START]])</f>
        <v>4.1666666666666741E-2</v>
      </c>
      <c r="W5759" s="104" t="s">
        <v>92</v>
      </c>
      <c r="X5759" s="104" t="s">
        <v>91</v>
      </c>
      <c r="Y5759" s="110" t="s">
        <v>11778</v>
      </c>
      <c r="Z5759" s="106"/>
      <c r="AA5759" s="104"/>
      <c r="AB5759" s="107"/>
      <c r="AC5759" s="72">
        <f>IF(OR(Tabella2[[#This Row],[OUTCOME]]="DCO",Tabella2[[#This Row],[OUTCOME]]="SDC"),1,0)</f>
        <v>1</v>
      </c>
      <c r="AH5759" s="70"/>
      <c r="AI5759" s="70"/>
      <c r="AJ5759">
        <f>IF(OR(Tabella2[[#This Row],[OUTCOME]]="DNCO", Tabella2[[#This Row],[OUTCOME]]="SDNC"),1,0)</f>
        <v>0</v>
      </c>
      <c r="AL5759" s="70"/>
      <c r="BM5759" s="135">
        <f>Tabella2[[#This Row],[ACT START]]</f>
        <v>0.57291666666666663</v>
      </c>
      <c r="BN5759" s="136">
        <f>Tabella2[[#This Row],[ACT STOP]]</f>
        <v>0.61458333333333337</v>
      </c>
      <c r="BO5759" s="101">
        <v>1.0416666666666666E-2</v>
      </c>
      <c r="BQ5759" t="s">
        <v>94</v>
      </c>
      <c r="BR5759" s="109" t="str">
        <f t="shared" si="97"/>
        <v>SH-25-5748</v>
      </c>
      <c r="BS5759" s="109" t="s">
        <v>427</v>
      </c>
      <c r="BT5759" t="str">
        <f>Tabella2[[#This Row],[OUTCOME]]</f>
        <v>DCO</v>
      </c>
      <c r="BU5759" t="str">
        <f>_xlfn.CONCAT(Tabella2[[#This Row],[NAME SP]],Tabella2[[#This Row],[ID SP]]," - ",Tabella2[[#This Row],[SYLLABUS NO]])</f>
        <v>AMI77 - SD ERT03</v>
      </c>
    </row>
    <row r="5760" spans="1:73" hidden="1">
      <c r="A5760" s="103" t="s">
        <v>11779</v>
      </c>
      <c r="B5760" s="102">
        <v>45938</v>
      </c>
      <c r="C5760" s="104">
        <f>_xlfn.ISOWEEKNUM(Tabella2[[#This Row],[Date]])</f>
        <v>41</v>
      </c>
      <c r="D5760" s="104" t="s">
        <v>11710</v>
      </c>
      <c r="E5760" s="104" t="s">
        <v>284</v>
      </c>
      <c r="F5760" s="104">
        <v>97</v>
      </c>
      <c r="G5760" s="104" t="s">
        <v>284</v>
      </c>
      <c r="H5760" s="105">
        <v>22</v>
      </c>
      <c r="I5760" s="104" t="s">
        <v>258</v>
      </c>
      <c r="J5760" s="104"/>
      <c r="K5760" s="104" t="s">
        <v>81</v>
      </c>
      <c r="L5760" s="104" t="s">
        <v>259</v>
      </c>
      <c r="M5760" s="104" t="s">
        <v>276</v>
      </c>
      <c r="N5760" s="104"/>
      <c r="O5760" s="106"/>
      <c r="P5760" s="111" t="s">
        <v>11746</v>
      </c>
      <c r="Q5760" s="153" t="s">
        <v>272</v>
      </c>
      <c r="R5760" s="153" t="s">
        <v>576</v>
      </c>
      <c r="S5760" s="153">
        <f>Tabella2[[#This Row],[PLD STOP]]-Tabella2[[#This Row],[PLD START]]</f>
        <v>4.166666666666663E-2</v>
      </c>
      <c r="T5760" s="153">
        <v>0.5625</v>
      </c>
      <c r="U5760" s="153">
        <v>0.60763888888888895</v>
      </c>
      <c r="V5760" s="153">
        <f>IF(ISBLANK(T5760),"",Tabella2[[#This Row],[ACT STOP]]-Tabella2[[#This Row],[ACT START]])</f>
        <v>4.5138888888888951E-2</v>
      </c>
      <c r="W5760" s="104" t="s">
        <v>92</v>
      </c>
      <c r="X5760" s="104" t="s">
        <v>91</v>
      </c>
      <c r="Y5760" s="110"/>
      <c r="Z5760" s="106"/>
      <c r="AA5760" s="104"/>
      <c r="AB5760" s="107"/>
      <c r="AC5760" s="72">
        <f>IF(OR(Tabella2[[#This Row],[OUTCOME]]="DCO",Tabella2[[#This Row],[OUTCOME]]="SDC"),1,0)</f>
        <v>1</v>
      </c>
      <c r="AH5760" s="70"/>
      <c r="AI5760" s="70"/>
      <c r="AJ5760">
        <f>IF(OR(Tabella2[[#This Row],[OUTCOME]]="DNCO", Tabella2[[#This Row],[OUTCOME]]="SDNC"),1,0)</f>
        <v>0</v>
      </c>
      <c r="AL5760" s="70"/>
      <c r="BM5760" s="135">
        <f>Tabella2[[#This Row],[ACT START]]</f>
        <v>0.5625</v>
      </c>
      <c r="BN5760" s="136">
        <f>Tabella2[[#This Row],[ACT STOP]]</f>
        <v>0.60763888888888895</v>
      </c>
      <c r="BO5760" s="101">
        <v>3.472222222222222E-3</v>
      </c>
      <c r="BQ5760" t="s">
        <v>102</v>
      </c>
      <c r="BR5760" s="109" t="str">
        <f t="shared" si="97"/>
        <v>SH-25-5749</v>
      </c>
      <c r="BS5760" s="109" t="s">
        <v>295</v>
      </c>
      <c r="BT5760" t="str">
        <f>Tabella2[[#This Row],[OUTCOME]]</f>
        <v>DCO</v>
      </c>
      <c r="BU5760" t="str">
        <f>_xlfn.CONCAT(Tabella2[[#This Row],[NAME SP]],Tabella2[[#This Row],[ID SP]]," - ",Tabella2[[#This Row],[SYLLABUS NO]])</f>
        <v>IFTS97 - SD FAM0102</v>
      </c>
    </row>
    <row r="5761" spans="1:74" hidden="1">
      <c r="A5761" s="103" t="s">
        <v>11780</v>
      </c>
      <c r="B5761" s="102">
        <v>45938</v>
      </c>
      <c r="C5761" s="104">
        <f>_xlfn.ISOWEEKNUM(Tabella2[[#This Row],[Date]])</f>
        <v>41</v>
      </c>
      <c r="D5761" s="104" t="s">
        <v>9740</v>
      </c>
      <c r="E5761" s="104" t="s">
        <v>284</v>
      </c>
      <c r="F5761" s="104">
        <v>87</v>
      </c>
      <c r="G5761" s="104" t="s">
        <v>257</v>
      </c>
      <c r="H5761" s="105">
        <v>33</v>
      </c>
      <c r="I5761" s="104"/>
      <c r="J5761" s="104" t="s">
        <v>258</v>
      </c>
      <c r="K5761" s="104" t="s">
        <v>77</v>
      </c>
      <c r="L5761" s="104" t="s">
        <v>259</v>
      </c>
      <c r="M5761" s="104" t="s">
        <v>328</v>
      </c>
      <c r="N5761" s="104"/>
      <c r="O5761" s="106"/>
      <c r="P5761" s="111" t="s">
        <v>3752</v>
      </c>
      <c r="Q5761" s="153" t="s">
        <v>272</v>
      </c>
      <c r="R5761" s="153" t="s">
        <v>576</v>
      </c>
      <c r="S5761" s="153">
        <f>Tabella2[[#This Row],[PLD STOP]]-Tabella2[[#This Row],[PLD START]]</f>
        <v>4.166666666666663E-2</v>
      </c>
      <c r="T5761" s="153" t="s">
        <v>272</v>
      </c>
      <c r="U5761" s="153" t="s">
        <v>576</v>
      </c>
      <c r="V5761" s="153">
        <f>IF(ISBLANK(T5761),"",Tabella2[[#This Row],[ACT STOP]]-Tabella2[[#This Row],[ACT START]])</f>
        <v>4.166666666666663E-2</v>
      </c>
      <c r="W5761" s="104" t="s">
        <v>92</v>
      </c>
      <c r="X5761" s="104" t="s">
        <v>91</v>
      </c>
      <c r="Y5761" s="110"/>
      <c r="Z5761" s="106"/>
      <c r="AA5761" s="104"/>
      <c r="AB5761" s="107"/>
      <c r="AC5761" s="72">
        <f>IF(OR(Tabella2[[#This Row],[OUTCOME]]="DCO",Tabella2[[#This Row],[OUTCOME]]="SDC"),1,0)</f>
        <v>1</v>
      </c>
      <c r="AH5761" s="70"/>
      <c r="AI5761" s="70"/>
      <c r="AJ5761">
        <f>IF(OR(Tabella2[[#This Row],[OUTCOME]]="DNCO", Tabella2[[#This Row],[OUTCOME]]="SDNC"),1,0)</f>
        <v>0</v>
      </c>
      <c r="AL5761" s="70"/>
      <c r="BM5761" s="135" t="str">
        <f>Tabella2[[#This Row],[ACT START]]</f>
        <v>13:30</v>
      </c>
      <c r="BN5761" s="136" t="str">
        <f>Tabella2[[#This Row],[ACT STOP]]</f>
        <v>14:30</v>
      </c>
      <c r="BO5761" s="101"/>
      <c r="BR5761" s="109" t="str">
        <f t="shared" si="97"/>
        <v>SH-25-5750</v>
      </c>
      <c r="BS5761" s="109" t="s">
        <v>458</v>
      </c>
      <c r="BT5761" t="str">
        <f>Tabella2[[#This Row],[OUTCOME]]</f>
        <v>DCO</v>
      </c>
      <c r="BU5761" t="str">
        <f>_xlfn.CONCAT(Tabella2[[#This Row],[NAME SP]],Tabella2[[#This Row],[ID SP]]," - ",Tabella2[[#This Row],[SYLLABUS NO]])</f>
        <v>IFTS87 - FMS LLF02</v>
      </c>
    </row>
    <row r="5762" spans="1:74" hidden="1">
      <c r="A5762" s="103" t="s">
        <v>11781</v>
      </c>
      <c r="B5762" s="102">
        <v>45939</v>
      </c>
      <c r="C5762" s="104">
        <f>_xlfn.ISOWEEKNUM(Tabella2[[#This Row],[Date]])</f>
        <v>41</v>
      </c>
      <c r="D5762" s="104" t="s">
        <v>751</v>
      </c>
      <c r="E5762" s="104" t="s">
        <v>256</v>
      </c>
      <c r="F5762" s="104">
        <v>78</v>
      </c>
      <c r="G5762" s="104" t="s">
        <v>257</v>
      </c>
      <c r="H5762" s="105">
        <v>1</v>
      </c>
      <c r="I5762" s="104" t="s">
        <v>258</v>
      </c>
      <c r="J5762" s="104"/>
      <c r="K5762" s="104" t="s">
        <v>79</v>
      </c>
      <c r="L5762" s="104" t="s">
        <v>299</v>
      </c>
      <c r="M5762" s="104" t="s">
        <v>276</v>
      </c>
      <c r="N5762" s="104"/>
      <c r="O5762" s="108" t="str">
        <f>A5763</f>
        <v>18168</v>
      </c>
      <c r="P5762" s="111" t="s">
        <v>554</v>
      </c>
      <c r="Q5762" s="153" t="s">
        <v>605</v>
      </c>
      <c r="R5762" s="153" t="s">
        <v>285</v>
      </c>
      <c r="S5762" s="153">
        <f>Tabella2[[#This Row],[PLD STOP]]-Tabella2[[#This Row],[PLD START]]</f>
        <v>4.1666666666666685E-2</v>
      </c>
      <c r="T5762" s="153" t="s">
        <v>605</v>
      </c>
      <c r="U5762" s="153" t="s">
        <v>285</v>
      </c>
      <c r="V5762" s="153">
        <f>IF(ISBLANK(T5762),"",Tabella2[[#This Row],[ACT STOP]]-Tabella2[[#This Row],[ACT START]])</f>
        <v>4.1666666666666685E-2</v>
      </c>
      <c r="W5762" s="104" t="s">
        <v>92</v>
      </c>
      <c r="X5762" s="104" t="s">
        <v>91</v>
      </c>
      <c r="Y5762" s="110"/>
      <c r="Z5762" s="106"/>
      <c r="AA5762" s="104"/>
      <c r="AB5762" s="107"/>
      <c r="AC5762" s="72">
        <f>IF(OR(Tabella2[[#This Row],[OUTCOME]]="DCO",Tabella2[[#This Row],[OUTCOME]]="SDC"),1,0)</f>
        <v>1</v>
      </c>
      <c r="AH5762" s="70"/>
      <c r="AI5762" s="70"/>
      <c r="AJ5762">
        <f>IF(OR(Tabella2[[#This Row],[OUTCOME]]="DNCO", Tabella2[[#This Row],[OUTCOME]]="SDNC"),1,0)</f>
        <v>0</v>
      </c>
      <c r="AL5762" s="70"/>
      <c r="BM5762" s="135" t="str">
        <f>Tabella2[[#This Row],[ACT START]]</f>
        <v>06:00</v>
      </c>
      <c r="BN5762" s="136" t="str">
        <f>Tabella2[[#This Row],[ACT STOP]]</f>
        <v>07:00</v>
      </c>
      <c r="BO5762" s="101"/>
      <c r="BR5762" s="109" t="str">
        <f t="shared" ref="BR5762:BR5793" si="98">_xlfn.CONCAT(LEFT(BR5761,6),TEXT(RIGHT(BR5761,4)+1,"0000"))</f>
        <v>SH-25-5751</v>
      </c>
      <c r="BS5762" s="109" t="s">
        <v>332</v>
      </c>
      <c r="BT5762" t="str">
        <f>Tabella2[[#This Row],[OUTCOME]]</f>
        <v>DCO</v>
      </c>
      <c r="BU5762" t="str">
        <f>_xlfn.CONCAT(Tabella2[[#This Row],[NAME SP]],Tabella2[[#This Row],[ID SP]]," - ",Tabella2[[#This Row],[SYLLABUS NO]])</f>
        <v>QATAR78 - FMSC DBFM01</v>
      </c>
      <c r="BV5762" t="s">
        <v>11782</v>
      </c>
    </row>
    <row r="5763" spans="1:74" hidden="1">
      <c r="A5763" s="103" t="s">
        <v>11783</v>
      </c>
      <c r="B5763" s="102">
        <v>45939</v>
      </c>
      <c r="C5763" s="104">
        <f>_xlfn.ISOWEEKNUM(Tabella2[[#This Row],[Date]])</f>
        <v>41</v>
      </c>
      <c r="D5763" s="104" t="s">
        <v>195</v>
      </c>
      <c r="E5763" s="104" t="s">
        <v>298</v>
      </c>
      <c r="F5763" s="104"/>
      <c r="G5763" s="104" t="s">
        <v>257</v>
      </c>
      <c r="H5763" s="105">
        <v>17</v>
      </c>
      <c r="I5763" s="104"/>
      <c r="J5763" s="104" t="s">
        <v>258</v>
      </c>
      <c r="K5763" s="104" t="s">
        <v>78</v>
      </c>
      <c r="L5763" s="104" t="s">
        <v>299</v>
      </c>
      <c r="M5763" s="104" t="s">
        <v>276</v>
      </c>
      <c r="N5763" s="104"/>
      <c r="O5763" s="108" t="str">
        <f>A5762</f>
        <v>18167</v>
      </c>
      <c r="P5763" s="111" t="s">
        <v>300</v>
      </c>
      <c r="Q5763" s="153" t="s">
        <v>605</v>
      </c>
      <c r="R5763" s="153" t="s">
        <v>285</v>
      </c>
      <c r="S5763" s="153">
        <f>Tabella2[[#This Row],[PLD STOP]]-Tabella2[[#This Row],[PLD START]]</f>
        <v>4.1666666666666685E-2</v>
      </c>
      <c r="T5763" s="153" t="s">
        <v>605</v>
      </c>
      <c r="U5763" s="153" t="s">
        <v>285</v>
      </c>
      <c r="V5763" s="153">
        <f>IF(ISBLANK(T5763),"",Tabella2[[#This Row],[ACT STOP]]-Tabella2[[#This Row],[ACT START]])</f>
        <v>4.1666666666666685E-2</v>
      </c>
      <c r="W5763" s="104" t="s">
        <v>122</v>
      </c>
      <c r="X5763" s="104" t="s">
        <v>91</v>
      </c>
      <c r="Y5763" s="110"/>
      <c r="Z5763" s="106"/>
      <c r="AA5763" s="104"/>
      <c r="AB5763" s="107"/>
      <c r="AC5763" s="72">
        <f>IF(OR(Tabella2[[#This Row],[OUTCOME]]="DCO",Tabella2[[#This Row],[OUTCOME]]="SDC"),1,0)</f>
        <v>1</v>
      </c>
      <c r="AH5763" s="70"/>
      <c r="AI5763" s="70"/>
      <c r="AJ5763">
        <f>IF(OR(Tabella2[[#This Row],[OUTCOME]]="DNCO", Tabella2[[#This Row],[OUTCOME]]="SDNC"),1,0)</f>
        <v>0</v>
      </c>
      <c r="AL5763" s="70"/>
      <c r="BM5763" s="135" t="str">
        <f>Tabella2[[#This Row],[ACT START]]</f>
        <v>06:00</v>
      </c>
      <c r="BN5763" s="136" t="str">
        <f>Tabella2[[#This Row],[ACT STOP]]</f>
        <v>07:00</v>
      </c>
      <c r="BO5763" s="101"/>
      <c r="BR5763" s="109" t="str">
        <f t="shared" si="98"/>
        <v>SH-25-5752</v>
      </c>
      <c r="BS5763" s="109" t="s">
        <v>393</v>
      </c>
      <c r="BT5763" t="str">
        <f>Tabella2[[#This Row],[OUTCOME]]</f>
        <v>SDC</v>
      </c>
      <c r="BU5763" t="str">
        <f>_xlfn.CONCAT(Tabella2[[#This Row],[NAME SP]],Tabella2[[#This Row],[ID SP]]," - ",Tabella2[[#This Row],[SYLLABUS NO]])</f>
        <v>Support QATAR - SUPP</v>
      </c>
    </row>
    <row r="5764" spans="1:74" hidden="1">
      <c r="A5764" s="103" t="s">
        <v>11784</v>
      </c>
      <c r="B5764" s="102">
        <v>45939</v>
      </c>
      <c r="C5764" s="104">
        <f>_xlfn.ISOWEEKNUM(Tabella2[[#This Row],[Date]])</f>
        <v>41</v>
      </c>
      <c r="D5764" s="104" t="s">
        <v>763</v>
      </c>
      <c r="E5764" s="104" t="s">
        <v>256</v>
      </c>
      <c r="F5764" s="104">
        <v>63</v>
      </c>
      <c r="G5764" s="104" t="s">
        <v>257</v>
      </c>
      <c r="H5764" s="105">
        <v>14</v>
      </c>
      <c r="I5764" s="104"/>
      <c r="J5764" s="104" t="s">
        <v>258</v>
      </c>
      <c r="K5764" s="104" t="s">
        <v>83</v>
      </c>
      <c r="L5764" s="104" t="s">
        <v>299</v>
      </c>
      <c r="M5764" s="104" t="s">
        <v>276</v>
      </c>
      <c r="N5764" s="104"/>
      <c r="O5764" s="108" t="str">
        <f>A5765</f>
        <v>18170</v>
      </c>
      <c r="P5764" s="111" t="s">
        <v>2593</v>
      </c>
      <c r="Q5764" s="153" t="s">
        <v>605</v>
      </c>
      <c r="R5764" s="153" t="s">
        <v>285</v>
      </c>
      <c r="S5764" s="153">
        <f>Tabella2[[#This Row],[PLD STOP]]-Tabella2[[#This Row],[PLD START]]</f>
        <v>4.1666666666666685E-2</v>
      </c>
      <c r="T5764" s="153">
        <v>0.25</v>
      </c>
      <c r="U5764" s="153">
        <v>0.28472222222222221</v>
      </c>
      <c r="V5764" s="153">
        <f>IF(ISBLANK(T5764),"",Tabella2[[#This Row],[ACT STOP]]-Tabella2[[#This Row],[ACT START]])</f>
        <v>3.472222222222221E-2</v>
      </c>
      <c r="W5764" s="104" t="s">
        <v>92</v>
      </c>
      <c r="X5764" s="104" t="s">
        <v>91</v>
      </c>
      <c r="Y5764" s="110"/>
      <c r="Z5764" s="106"/>
      <c r="AA5764" s="104"/>
      <c r="AB5764" s="107"/>
      <c r="AC5764" s="72">
        <f>IF(OR(Tabella2[[#This Row],[OUTCOME]]="DCO",Tabella2[[#This Row],[OUTCOME]]="SDC"),1,0)</f>
        <v>1</v>
      </c>
      <c r="AH5764" s="70"/>
      <c r="AI5764" s="70"/>
      <c r="AJ5764">
        <f>IF(OR(Tabella2[[#This Row],[OUTCOME]]="DNCO", Tabella2[[#This Row],[OUTCOME]]="SDNC"),1,0)</f>
        <v>0</v>
      </c>
      <c r="AL5764" s="70"/>
      <c r="BM5764" s="135">
        <f>Tabella2[[#This Row],[ACT START]]</f>
        <v>0.25</v>
      </c>
      <c r="BN5764" s="136">
        <f>Tabella2[[#This Row],[ACT STOP]]</f>
        <v>0.28472222222222221</v>
      </c>
      <c r="BO5764" s="101"/>
      <c r="BR5764" s="109" t="str">
        <f t="shared" si="98"/>
        <v>SH-25-5753</v>
      </c>
      <c r="BS5764" s="109" t="s">
        <v>372</v>
      </c>
      <c r="BT5764" t="str">
        <f>Tabella2[[#This Row],[OUTCOME]]</f>
        <v>DCO</v>
      </c>
      <c r="BU5764" t="str">
        <f>_xlfn.CONCAT(Tabella2[[#This Row],[NAME SP]],Tabella2[[#This Row],[ID SP]]," - ",Tabella2[[#This Row],[SYLLABUS NO]])</f>
        <v>QATAR63 - FMSC HBFM01</v>
      </c>
      <c r="BV5764" t="s">
        <v>11785</v>
      </c>
    </row>
    <row r="5765" spans="1:74" hidden="1">
      <c r="A5765" s="103" t="s">
        <v>11786</v>
      </c>
      <c r="B5765" s="102">
        <v>45939</v>
      </c>
      <c r="C5765" s="104">
        <f>_xlfn.ISOWEEKNUM(Tabella2[[#This Row],[Date]])</f>
        <v>41</v>
      </c>
      <c r="D5765" s="104" t="s">
        <v>195</v>
      </c>
      <c r="E5765" s="104" t="s">
        <v>298</v>
      </c>
      <c r="F5765" s="104"/>
      <c r="G5765" s="104" t="s">
        <v>257</v>
      </c>
      <c r="H5765" s="105">
        <v>15</v>
      </c>
      <c r="I5765" s="104"/>
      <c r="J5765" s="104" t="s">
        <v>258</v>
      </c>
      <c r="K5765" s="104" t="s">
        <v>80</v>
      </c>
      <c r="L5765" s="104" t="s">
        <v>299</v>
      </c>
      <c r="M5765" s="104" t="s">
        <v>276</v>
      </c>
      <c r="N5765" s="104"/>
      <c r="O5765" s="108" t="str">
        <f>A5764</f>
        <v>18169</v>
      </c>
      <c r="P5765" s="111" t="s">
        <v>300</v>
      </c>
      <c r="Q5765" s="153" t="s">
        <v>605</v>
      </c>
      <c r="R5765" s="153" t="s">
        <v>285</v>
      </c>
      <c r="S5765" s="153">
        <f>Tabella2[[#This Row],[PLD STOP]]-Tabella2[[#This Row],[PLD START]]</f>
        <v>4.1666666666666685E-2</v>
      </c>
      <c r="T5765" s="153">
        <v>0.25</v>
      </c>
      <c r="U5765" s="153">
        <v>0.28472222222222221</v>
      </c>
      <c r="V5765" s="153">
        <f>IF(ISBLANK(T5765),"",Tabella2[[#This Row],[ACT STOP]]-Tabella2[[#This Row],[ACT START]])</f>
        <v>3.472222222222221E-2</v>
      </c>
      <c r="W5765" s="104" t="s">
        <v>122</v>
      </c>
      <c r="X5765" s="104" t="s">
        <v>91</v>
      </c>
      <c r="Y5765" s="110"/>
      <c r="Z5765" s="106"/>
      <c r="AA5765" s="104"/>
      <c r="AB5765" s="107"/>
      <c r="AC5765" s="72">
        <f>IF(OR(Tabella2[[#This Row],[OUTCOME]]="DCO",Tabella2[[#This Row],[OUTCOME]]="SDC"),1,0)</f>
        <v>1</v>
      </c>
      <c r="AH5765" s="70"/>
      <c r="AI5765" s="70"/>
      <c r="AJ5765">
        <f>IF(OR(Tabella2[[#This Row],[OUTCOME]]="DNCO", Tabella2[[#This Row],[OUTCOME]]="SDNC"),1,0)</f>
        <v>0</v>
      </c>
      <c r="AL5765" s="70"/>
      <c r="BM5765" s="135">
        <f>Tabella2[[#This Row],[ACT START]]</f>
        <v>0.25</v>
      </c>
      <c r="BN5765" s="136">
        <f>Tabella2[[#This Row],[ACT STOP]]</f>
        <v>0.28472222222222221</v>
      </c>
      <c r="BO5765" s="101"/>
      <c r="BR5765" s="109" t="str">
        <f t="shared" si="98"/>
        <v>SH-25-5754</v>
      </c>
      <c r="BS5765" s="109" t="s">
        <v>1028</v>
      </c>
      <c r="BT5765" t="str">
        <f>Tabella2[[#This Row],[OUTCOME]]</f>
        <v>SDC</v>
      </c>
      <c r="BU5765" t="str">
        <f>_xlfn.CONCAT(Tabella2[[#This Row],[NAME SP]],Tabella2[[#This Row],[ID SP]]," - ",Tabella2[[#This Row],[SYLLABUS NO]])</f>
        <v>Support QATAR - SUPP</v>
      </c>
    </row>
    <row r="5766" spans="1:74" hidden="1">
      <c r="A5766" s="103" t="s">
        <v>11787</v>
      </c>
      <c r="B5766" s="102">
        <v>45939</v>
      </c>
      <c r="C5766" s="104">
        <f>_xlfn.ISOWEEKNUM(Tabella2[[#This Row],[Date]])</f>
        <v>41</v>
      </c>
      <c r="D5766" s="104" t="s">
        <v>11710</v>
      </c>
      <c r="E5766" s="104" t="s">
        <v>284</v>
      </c>
      <c r="F5766" s="104">
        <v>92</v>
      </c>
      <c r="G5766" s="104" t="s">
        <v>284</v>
      </c>
      <c r="H5766" s="105">
        <v>9</v>
      </c>
      <c r="I5766" s="104" t="s">
        <v>258</v>
      </c>
      <c r="J5766" s="104"/>
      <c r="K5766" s="104" t="s">
        <v>81</v>
      </c>
      <c r="L5766" s="104" t="s">
        <v>259</v>
      </c>
      <c r="M5766" s="104" t="s">
        <v>276</v>
      </c>
      <c r="N5766" s="104"/>
      <c r="O5766" s="106"/>
      <c r="P5766" s="111" t="s">
        <v>11788</v>
      </c>
      <c r="Q5766" s="153" t="s">
        <v>605</v>
      </c>
      <c r="R5766" s="153" t="s">
        <v>285</v>
      </c>
      <c r="S5766" s="153">
        <f>Tabella2[[#This Row],[PLD STOP]]-Tabella2[[#This Row],[PLD START]]</f>
        <v>4.1666666666666685E-2</v>
      </c>
      <c r="T5766" s="153">
        <v>0.25</v>
      </c>
      <c r="U5766" s="153">
        <v>0.29166666666666669</v>
      </c>
      <c r="V5766" s="153">
        <f>IF(ISBLANK(T5766),"",Tabella2[[#This Row],[ACT STOP]]-Tabella2[[#This Row],[ACT START]])</f>
        <v>4.1666666666666685E-2</v>
      </c>
      <c r="W5766" s="104" t="s">
        <v>92</v>
      </c>
      <c r="X5766" s="104" t="s">
        <v>91</v>
      </c>
      <c r="Y5766" s="110"/>
      <c r="Z5766" s="106"/>
      <c r="AA5766" s="104"/>
      <c r="AB5766" s="107"/>
      <c r="AC5766" s="72">
        <f>IF(OR(Tabella2[[#This Row],[OUTCOME]]="DCO",Tabella2[[#This Row],[OUTCOME]]="SDC"),1,0)</f>
        <v>1</v>
      </c>
      <c r="AH5766" s="70"/>
      <c r="AI5766" s="70"/>
      <c r="AJ5766">
        <f>IF(OR(Tabella2[[#This Row],[OUTCOME]]="DNCO", Tabella2[[#This Row],[OUTCOME]]="SDNC"),1,0)</f>
        <v>0</v>
      </c>
      <c r="AL5766" s="70"/>
      <c r="BM5766" s="135">
        <f>Tabella2[[#This Row],[ACT START]]</f>
        <v>0.25</v>
      </c>
      <c r="BN5766" s="136">
        <f>Tabella2[[#This Row],[ACT STOP]]</f>
        <v>0.29166666666666669</v>
      </c>
      <c r="BO5766" s="101"/>
      <c r="BR5766" s="109" t="str">
        <f t="shared" si="98"/>
        <v>SH-25-5755</v>
      </c>
      <c r="BS5766" s="109" t="s">
        <v>339</v>
      </c>
      <c r="BT5766" t="str">
        <f>Tabella2[[#This Row],[OUTCOME]]</f>
        <v>DCO</v>
      </c>
      <c r="BU5766" t="str">
        <f>_xlfn.CONCAT(Tabella2[[#This Row],[NAME SP]],Tabella2[[#This Row],[ID SP]]," - ",Tabella2[[#This Row],[SYLLABUS NO]])</f>
        <v>IFTS92 - SD EMR0101</v>
      </c>
      <c r="BV5766" t="s">
        <v>284</v>
      </c>
    </row>
    <row r="5767" spans="1:74" hidden="1">
      <c r="A5767" s="103" t="s">
        <v>11789</v>
      </c>
      <c r="B5767" s="102">
        <v>45939</v>
      </c>
      <c r="C5767" s="104">
        <f>_xlfn.ISOWEEKNUM(Tabella2[[#This Row],[Date]])</f>
        <v>41</v>
      </c>
      <c r="D5767" s="104" t="s">
        <v>9743</v>
      </c>
      <c r="E5767" s="104" t="s">
        <v>256</v>
      </c>
      <c r="F5767" s="104">
        <v>81</v>
      </c>
      <c r="G5767" s="104" t="s">
        <v>284</v>
      </c>
      <c r="H5767" s="105">
        <v>23</v>
      </c>
      <c r="I5767" s="104"/>
      <c r="J5767" s="104" t="s">
        <v>258</v>
      </c>
      <c r="K5767" s="104" t="s">
        <v>75</v>
      </c>
      <c r="L5767" s="104" t="s">
        <v>259</v>
      </c>
      <c r="M5767" s="104" t="s">
        <v>276</v>
      </c>
      <c r="N5767" s="104"/>
      <c r="O5767" s="106"/>
      <c r="P5767" s="111" t="s">
        <v>462</v>
      </c>
      <c r="Q5767" s="153" t="s">
        <v>605</v>
      </c>
      <c r="R5767" s="153" t="s">
        <v>285</v>
      </c>
      <c r="S5767" s="153">
        <f>Tabella2[[#This Row],[PLD STOP]]-Tabella2[[#This Row],[PLD START]]</f>
        <v>4.1666666666666685E-2</v>
      </c>
      <c r="T5767" s="153">
        <v>0.25</v>
      </c>
      <c r="U5767" s="153">
        <v>0.25694444444444442</v>
      </c>
      <c r="V5767" s="153">
        <f>IF(ISBLANK(T5767),"",Tabella2[[#This Row],[ACT STOP]]-Tabella2[[#This Row],[ACT START]])</f>
        <v>6.9444444444444198E-3</v>
      </c>
      <c r="W5767" s="104" t="s">
        <v>116</v>
      </c>
      <c r="X5767" s="104" t="s">
        <v>113</v>
      </c>
      <c r="Y5767" s="110" t="s">
        <v>11790</v>
      </c>
      <c r="Z5767" s="106"/>
      <c r="AA5767" s="104"/>
      <c r="AB5767" s="107"/>
      <c r="AC5767" s="72">
        <f>IF(OR(Tabella2[[#This Row],[OUTCOME]]="DCO",Tabella2[[#This Row],[OUTCOME]]="SDC"),1,0)</f>
        <v>0</v>
      </c>
      <c r="AH5767" s="70"/>
      <c r="AI5767" s="70"/>
      <c r="AJ5767">
        <f>IF(OR(Tabella2[[#This Row],[OUTCOME]]="DNCO", Tabella2[[#This Row],[OUTCOME]]="SDNC"),1,0)</f>
        <v>0</v>
      </c>
      <c r="AL5767" s="70"/>
      <c r="BL5767" t="s">
        <v>11791</v>
      </c>
      <c r="BM5767" s="135">
        <f>Tabella2[[#This Row],[ACT START]]</f>
        <v>0.25</v>
      </c>
      <c r="BN5767" s="136">
        <f>Tabella2[[#This Row],[ACT STOP]]</f>
        <v>0.25694444444444442</v>
      </c>
      <c r="BO5767" s="101"/>
      <c r="BR5767" s="109" t="str">
        <f t="shared" si="98"/>
        <v>SH-25-5756</v>
      </c>
      <c r="BS5767" s="109" t="s">
        <v>358</v>
      </c>
      <c r="BT5767" t="str">
        <f>Tabella2[[#This Row],[OUTCOME]]</f>
        <v>RSLD</v>
      </c>
      <c r="BU5767" t="str">
        <f>_xlfn.CONCAT(Tabella2[[#This Row],[NAME SP]],Tabella2[[#This Row],[ID SP]]," - ",Tabella2[[#This Row],[SYLLABUS NO]])</f>
        <v>QATAR81 - FMS EMR01</v>
      </c>
      <c r="BV5767" t="s">
        <v>11792</v>
      </c>
    </row>
    <row r="5768" spans="1:74" hidden="1">
      <c r="A5768" s="103" t="s">
        <v>11793</v>
      </c>
      <c r="B5768" s="102">
        <v>45939</v>
      </c>
      <c r="C5768" s="104">
        <f>_xlfn.ISOWEEKNUM(Tabella2[[#This Row],[Date]])</f>
        <v>41</v>
      </c>
      <c r="D5768" s="104" t="s">
        <v>763</v>
      </c>
      <c r="E5768" s="104" t="s">
        <v>256</v>
      </c>
      <c r="F5768" s="104">
        <v>66</v>
      </c>
      <c r="G5768" s="104" t="s">
        <v>257</v>
      </c>
      <c r="H5768" s="105">
        <v>9</v>
      </c>
      <c r="I5768" s="104"/>
      <c r="J5768" s="104" t="s">
        <v>258</v>
      </c>
      <c r="K5768" s="104" t="s">
        <v>79</v>
      </c>
      <c r="L5768" s="104" t="s">
        <v>299</v>
      </c>
      <c r="M5768" s="104" t="s">
        <v>276</v>
      </c>
      <c r="N5768" s="104"/>
      <c r="O5768" s="108" t="str">
        <f>A5769</f>
        <v>18174</v>
      </c>
      <c r="P5768" s="111" t="s">
        <v>306</v>
      </c>
      <c r="Q5768" s="153" t="s">
        <v>617</v>
      </c>
      <c r="R5768" s="153" t="s">
        <v>525</v>
      </c>
      <c r="S5768" s="153">
        <f>Tabella2[[#This Row],[PLD STOP]]-Tabella2[[#This Row],[PLD START]]</f>
        <v>4.1666666666666685E-2</v>
      </c>
      <c r="T5768" s="153" t="s">
        <v>617</v>
      </c>
      <c r="U5768" s="153" t="s">
        <v>525</v>
      </c>
      <c r="V5768" s="153">
        <f>IF(ISBLANK(T5768),"",Tabella2[[#This Row],[ACT STOP]]-Tabella2[[#This Row],[ACT START]])</f>
        <v>4.1666666666666685E-2</v>
      </c>
      <c r="W5768" s="104" t="s">
        <v>92</v>
      </c>
      <c r="X5768" s="104" t="s">
        <v>91</v>
      </c>
      <c r="Y5768" s="110"/>
      <c r="Z5768" s="106"/>
      <c r="AA5768" s="104"/>
      <c r="AB5768" s="107"/>
      <c r="AC5768" s="72">
        <f>IF(OR(Tabella2[[#This Row],[OUTCOME]]="DCO",Tabella2[[#This Row],[OUTCOME]]="SDC"),1,0)</f>
        <v>1</v>
      </c>
      <c r="AH5768" s="70"/>
      <c r="AI5768" s="70"/>
      <c r="AJ5768">
        <f>IF(OR(Tabella2[[#This Row],[OUTCOME]]="DNCO", Tabella2[[#This Row],[OUTCOME]]="SDNC"),1,0)</f>
        <v>0</v>
      </c>
      <c r="AL5768" s="70"/>
      <c r="BM5768" s="135" t="str">
        <f>Tabella2[[#This Row],[ACT START]]</f>
        <v>07:30</v>
      </c>
      <c r="BN5768" s="136" t="str">
        <f>Tabella2[[#This Row],[ACT STOP]]</f>
        <v>08:30</v>
      </c>
      <c r="BO5768" s="101"/>
      <c r="BR5768" s="109" t="str">
        <f t="shared" si="98"/>
        <v>SH-25-5757</v>
      </c>
      <c r="BS5768" s="109" t="s">
        <v>318</v>
      </c>
      <c r="BT5768" t="str">
        <f>Tabella2[[#This Row],[OUTCOME]]</f>
        <v>DCO</v>
      </c>
      <c r="BU5768" t="str">
        <f>_xlfn.CONCAT(Tabella2[[#This Row],[NAME SP]],Tabella2[[#This Row],[ID SP]]," - ",Tabella2[[#This Row],[SYLLABUS NO]])</f>
        <v>QATAR66 - FMSC DBFM02</v>
      </c>
      <c r="BV5768" t="s">
        <v>256</v>
      </c>
    </row>
    <row r="5769" spans="1:74" hidden="1">
      <c r="A5769" s="103" t="s">
        <v>11794</v>
      </c>
      <c r="B5769" s="102">
        <v>45939</v>
      </c>
      <c r="C5769" s="104">
        <f>_xlfn.ISOWEEKNUM(Tabella2[[#This Row],[Date]])</f>
        <v>41</v>
      </c>
      <c r="D5769" s="104" t="s">
        <v>195</v>
      </c>
      <c r="E5769" s="104" t="s">
        <v>298</v>
      </c>
      <c r="F5769" s="104"/>
      <c r="G5769" s="104" t="s">
        <v>257</v>
      </c>
      <c r="H5769" s="105">
        <v>33</v>
      </c>
      <c r="I5769" s="104"/>
      <c r="J5769" s="104" t="s">
        <v>258</v>
      </c>
      <c r="K5769" s="104" t="s">
        <v>78</v>
      </c>
      <c r="L5769" s="104" t="s">
        <v>299</v>
      </c>
      <c r="M5769" s="104" t="s">
        <v>276</v>
      </c>
      <c r="N5769" s="104"/>
      <c r="O5769" s="108" t="str">
        <f>A5768</f>
        <v>18173</v>
      </c>
      <c r="P5769" s="111" t="s">
        <v>300</v>
      </c>
      <c r="Q5769" s="153" t="s">
        <v>617</v>
      </c>
      <c r="R5769" s="153" t="s">
        <v>525</v>
      </c>
      <c r="S5769" s="153">
        <f>Tabella2[[#This Row],[PLD STOP]]-Tabella2[[#This Row],[PLD START]]</f>
        <v>4.1666666666666685E-2</v>
      </c>
      <c r="T5769" s="153" t="s">
        <v>617</v>
      </c>
      <c r="U5769" s="153" t="s">
        <v>525</v>
      </c>
      <c r="V5769" s="153">
        <f>IF(ISBLANK(T5769),"",Tabella2[[#This Row],[ACT STOP]]-Tabella2[[#This Row],[ACT START]])</f>
        <v>4.1666666666666685E-2</v>
      </c>
      <c r="W5769" s="104" t="s">
        <v>122</v>
      </c>
      <c r="X5769" s="104" t="s">
        <v>91</v>
      </c>
      <c r="Y5769" s="110"/>
      <c r="Z5769" s="106"/>
      <c r="AA5769" s="104"/>
      <c r="AB5769" s="107"/>
      <c r="AC5769" s="72">
        <f>IF(OR(Tabella2[[#This Row],[OUTCOME]]="DCO",Tabella2[[#This Row],[OUTCOME]]="SDC"),1,0)</f>
        <v>1</v>
      </c>
      <c r="AH5769" s="70"/>
      <c r="AI5769" s="70"/>
      <c r="AJ5769">
        <f>IF(OR(Tabella2[[#This Row],[OUTCOME]]="DNCO", Tabella2[[#This Row],[OUTCOME]]="SDNC"),1,0)</f>
        <v>0</v>
      </c>
      <c r="AL5769" s="70"/>
      <c r="BM5769" s="135" t="str">
        <f>Tabella2[[#This Row],[ACT START]]</f>
        <v>07:30</v>
      </c>
      <c r="BN5769" s="136" t="str">
        <f>Tabella2[[#This Row],[ACT STOP]]</f>
        <v>08:30</v>
      </c>
      <c r="BO5769" s="101"/>
      <c r="BR5769" s="109" t="str">
        <f t="shared" si="98"/>
        <v>SH-25-5758</v>
      </c>
      <c r="BS5769" s="109" t="s">
        <v>458</v>
      </c>
      <c r="BT5769" t="str">
        <f>Tabella2[[#This Row],[OUTCOME]]</f>
        <v>SDC</v>
      </c>
      <c r="BU5769" t="str">
        <f>_xlfn.CONCAT(Tabella2[[#This Row],[NAME SP]],Tabella2[[#This Row],[ID SP]]," - ",Tabella2[[#This Row],[SYLLABUS NO]])</f>
        <v>Support QATAR - SUPP</v>
      </c>
    </row>
    <row r="5770" spans="1:74" hidden="1">
      <c r="A5770" s="103" t="s">
        <v>11795</v>
      </c>
      <c r="B5770" s="102">
        <v>45939</v>
      </c>
      <c r="C5770" s="104">
        <f>_xlfn.ISOWEEKNUM(Tabella2[[#This Row],[Date]])</f>
        <v>41</v>
      </c>
      <c r="D5770" s="104" t="s">
        <v>11710</v>
      </c>
      <c r="E5770" s="104" t="s">
        <v>284</v>
      </c>
      <c r="F5770" s="104">
        <v>89</v>
      </c>
      <c r="G5770" s="104" t="s">
        <v>257</v>
      </c>
      <c r="H5770" s="105">
        <v>12</v>
      </c>
      <c r="I5770" s="104" t="s">
        <v>258</v>
      </c>
      <c r="J5770" s="104"/>
      <c r="K5770" s="104" t="s">
        <v>83</v>
      </c>
      <c r="L5770" s="104" t="s">
        <v>259</v>
      </c>
      <c r="M5770" s="104" t="s">
        <v>276</v>
      </c>
      <c r="N5770" s="104"/>
      <c r="O5770" s="106"/>
      <c r="P5770" s="111" t="s">
        <v>11796</v>
      </c>
      <c r="Q5770" s="153" t="s">
        <v>617</v>
      </c>
      <c r="R5770" s="153" t="s">
        <v>525</v>
      </c>
      <c r="S5770" s="153">
        <f>Tabella2[[#This Row],[PLD STOP]]-Tabella2[[#This Row],[PLD START]]</f>
        <v>4.1666666666666685E-2</v>
      </c>
      <c r="T5770" s="153">
        <v>0.31944444444444448</v>
      </c>
      <c r="U5770" s="153">
        <v>0.36805555555555558</v>
      </c>
      <c r="V5770" s="153">
        <f>IF(ISBLANK(T5770),"",Tabella2[[#This Row],[ACT STOP]]-Tabella2[[#This Row],[ACT START]])</f>
        <v>4.8611111111111105E-2</v>
      </c>
      <c r="W5770" s="104" t="s">
        <v>92</v>
      </c>
      <c r="X5770" s="104" t="s">
        <v>91</v>
      </c>
      <c r="Y5770" s="110"/>
      <c r="Z5770" s="106"/>
      <c r="AA5770" s="104"/>
      <c r="AB5770" s="107"/>
      <c r="AC5770" s="72">
        <f>IF(OR(Tabella2[[#This Row],[OUTCOME]]="DCO",Tabella2[[#This Row],[OUTCOME]]="SDC"),1,0)</f>
        <v>1</v>
      </c>
      <c r="AH5770" s="70"/>
      <c r="AI5770" s="70"/>
      <c r="AJ5770">
        <f>IF(OR(Tabella2[[#This Row],[OUTCOME]]="DNCO", Tabella2[[#This Row],[OUTCOME]]="SDNC"),1,0)</f>
        <v>0</v>
      </c>
      <c r="AL5770" s="70"/>
      <c r="BM5770" s="135">
        <f>Tabella2[[#This Row],[ACT START]]</f>
        <v>0.31944444444444448</v>
      </c>
      <c r="BN5770" s="136">
        <f>Tabella2[[#This Row],[ACT STOP]]</f>
        <v>0.36805555555555558</v>
      </c>
      <c r="BO5770" s="101"/>
      <c r="BR5770" s="109" t="str">
        <f t="shared" si="98"/>
        <v>SH-25-5759</v>
      </c>
      <c r="BS5770" s="109" t="s">
        <v>266</v>
      </c>
      <c r="BT5770" t="str">
        <f>Tabella2[[#This Row],[OUTCOME]]</f>
        <v>DCO</v>
      </c>
      <c r="BU5770" t="str">
        <f>_xlfn.CONCAT(Tabella2[[#This Row],[NAME SP]],Tabella2[[#This Row],[ID SP]]," - ",Tabella2[[#This Row],[SYLLABUS NO]])</f>
        <v>IFTS89 - SD CF0101</v>
      </c>
      <c r="BV5770" t="s">
        <v>284</v>
      </c>
    </row>
    <row r="5771" spans="1:74" hidden="1">
      <c r="A5771" s="103" t="s">
        <v>11797</v>
      </c>
      <c r="B5771" s="102">
        <v>45939</v>
      </c>
      <c r="C5771" s="104">
        <f>_xlfn.ISOWEEKNUM(Tabella2[[#This Row],[Date]])</f>
        <v>41</v>
      </c>
      <c r="D5771" s="104" t="s">
        <v>11710</v>
      </c>
      <c r="E5771" s="104" t="s">
        <v>284</v>
      </c>
      <c r="F5771" s="104">
        <v>91</v>
      </c>
      <c r="G5771" s="104" t="s">
        <v>284</v>
      </c>
      <c r="H5771" s="105">
        <v>22</v>
      </c>
      <c r="I5771" s="104" t="s">
        <v>258</v>
      </c>
      <c r="J5771" s="104"/>
      <c r="K5771" s="104" t="s">
        <v>81</v>
      </c>
      <c r="L5771" s="104" t="s">
        <v>259</v>
      </c>
      <c r="M5771" s="104" t="s">
        <v>276</v>
      </c>
      <c r="N5771" s="104"/>
      <c r="O5771" s="106"/>
      <c r="P5771" s="111" t="s">
        <v>11788</v>
      </c>
      <c r="Q5771" s="153" t="s">
        <v>617</v>
      </c>
      <c r="R5771" s="153" t="s">
        <v>525</v>
      </c>
      <c r="S5771" s="153">
        <f>Tabella2[[#This Row],[PLD STOP]]-Tabella2[[#This Row],[PLD START]]</f>
        <v>4.1666666666666685E-2</v>
      </c>
      <c r="T5771" s="153">
        <v>0.32291666666666669</v>
      </c>
      <c r="U5771" s="153">
        <v>0.36805555555555558</v>
      </c>
      <c r="V5771" s="153">
        <f>IF(ISBLANK(T5771),"",Tabella2[[#This Row],[ACT STOP]]-Tabella2[[#This Row],[ACT START]])</f>
        <v>4.5138888888888895E-2</v>
      </c>
      <c r="W5771" s="104" t="s">
        <v>92</v>
      </c>
      <c r="X5771" s="104" t="s">
        <v>91</v>
      </c>
      <c r="Y5771" s="110" t="s">
        <v>11798</v>
      </c>
      <c r="Z5771" s="106"/>
      <c r="AA5771" s="104"/>
      <c r="AB5771" s="107"/>
      <c r="AC5771" s="72">
        <f>IF(OR(Tabella2[[#This Row],[OUTCOME]]="DCO",Tabella2[[#This Row],[OUTCOME]]="SDC"),1,0)</f>
        <v>1</v>
      </c>
      <c r="AH5771" s="70"/>
      <c r="AI5771" s="70"/>
      <c r="AJ5771">
        <f>IF(OR(Tabella2[[#This Row],[OUTCOME]]="DNCO", Tabella2[[#This Row],[OUTCOME]]="SDNC"),1,0)</f>
        <v>0</v>
      </c>
      <c r="AL5771" s="70"/>
      <c r="BM5771" s="135">
        <f>Tabella2[[#This Row],[ACT START]]</f>
        <v>0.32291666666666669</v>
      </c>
      <c r="BN5771" s="136">
        <f>Tabella2[[#This Row],[ACT STOP]]</f>
        <v>0.36805555555555558</v>
      </c>
      <c r="BO5771" s="101">
        <v>1.3888888888888888E-2</v>
      </c>
      <c r="BQ5771" t="s">
        <v>102</v>
      </c>
      <c r="BR5771" s="109" t="str">
        <f t="shared" si="98"/>
        <v>SH-25-5760</v>
      </c>
      <c r="BS5771" s="109" t="s">
        <v>295</v>
      </c>
      <c r="BT5771" t="str">
        <f>Tabella2[[#This Row],[OUTCOME]]</f>
        <v>DCO</v>
      </c>
      <c r="BU5771" t="str">
        <f>_xlfn.CONCAT(Tabella2[[#This Row],[NAME SP]],Tabella2[[#This Row],[ID SP]]," - ",Tabella2[[#This Row],[SYLLABUS NO]])</f>
        <v>IFTS91 - SD EMR0101</v>
      </c>
      <c r="BV5771" t="s">
        <v>284</v>
      </c>
    </row>
    <row r="5772" spans="1:74" hidden="1">
      <c r="A5772" s="103" t="s">
        <v>11799</v>
      </c>
      <c r="B5772" s="102">
        <v>45939</v>
      </c>
      <c r="C5772" s="104">
        <f>_xlfn.ISOWEEKNUM(Tabella2[[#This Row],[Date]])</f>
        <v>41</v>
      </c>
      <c r="D5772" s="104" t="s">
        <v>9759</v>
      </c>
      <c r="E5772" s="104" t="s">
        <v>284</v>
      </c>
      <c r="F5772" s="104">
        <v>86</v>
      </c>
      <c r="G5772" s="104" t="s">
        <v>257</v>
      </c>
      <c r="H5772" s="105">
        <v>2</v>
      </c>
      <c r="I5772" s="104"/>
      <c r="J5772" s="104" t="s">
        <v>258</v>
      </c>
      <c r="K5772" s="104" t="s">
        <v>80</v>
      </c>
      <c r="L5772" s="104" t="s">
        <v>259</v>
      </c>
      <c r="M5772" s="104" t="s">
        <v>328</v>
      </c>
      <c r="N5772" s="104"/>
      <c r="O5772" s="106"/>
      <c r="P5772" s="111" t="s">
        <v>3788</v>
      </c>
      <c r="Q5772" s="153" t="s">
        <v>617</v>
      </c>
      <c r="R5772" s="153" t="s">
        <v>525</v>
      </c>
      <c r="S5772" s="153">
        <f>Tabella2[[#This Row],[PLD STOP]]-Tabella2[[#This Row],[PLD START]]</f>
        <v>4.1666666666666685E-2</v>
      </c>
      <c r="T5772" s="153">
        <v>0.3125</v>
      </c>
      <c r="U5772" s="153">
        <v>0.35416666666666669</v>
      </c>
      <c r="V5772" s="153">
        <f>IF(ISBLANK(T5772),"",Tabella2[[#This Row],[ACT STOP]]-Tabella2[[#This Row],[ACT START]])</f>
        <v>4.1666666666666685E-2</v>
      </c>
      <c r="W5772" s="104" t="s">
        <v>92</v>
      </c>
      <c r="X5772" s="104" t="s">
        <v>91</v>
      </c>
      <c r="Y5772" s="110"/>
      <c r="Z5772" s="106"/>
      <c r="AA5772" s="104"/>
      <c r="AB5772" s="107"/>
      <c r="AC5772" s="72">
        <f>IF(OR(Tabella2[[#This Row],[OUTCOME]]="DCO",Tabella2[[#This Row],[OUTCOME]]="SDC"),1,0)</f>
        <v>1</v>
      </c>
      <c r="AH5772" s="70"/>
      <c r="AI5772" s="70"/>
      <c r="AJ5772">
        <f>IF(OR(Tabella2[[#This Row],[OUTCOME]]="DNCO", Tabella2[[#This Row],[OUTCOME]]="SDNC"),1,0)</f>
        <v>0</v>
      </c>
      <c r="AL5772" s="70"/>
      <c r="BM5772" s="135">
        <f>Tabella2[[#This Row],[ACT START]]</f>
        <v>0.3125</v>
      </c>
      <c r="BN5772" s="136">
        <f>Tabella2[[#This Row],[ACT STOP]]</f>
        <v>0.35416666666666669</v>
      </c>
      <c r="BO5772" s="101"/>
      <c r="BR5772" s="109" t="str">
        <f t="shared" si="98"/>
        <v>SH-25-5761</v>
      </c>
      <c r="BS5772" s="109" t="s">
        <v>368</v>
      </c>
      <c r="BT5772" t="str">
        <f>Tabella2[[#This Row],[OUTCOME]]</f>
        <v>DCO</v>
      </c>
      <c r="BU5772" t="str">
        <f>_xlfn.CONCAT(Tabella2[[#This Row],[NAME SP]],Tabella2[[#This Row],[ID SP]]," - ",Tabella2[[#This Row],[SYLLABUS NO]])</f>
        <v>IFTS86 - FMS LLF03</v>
      </c>
      <c r="BV5772" t="s">
        <v>284</v>
      </c>
    </row>
    <row r="5773" spans="1:74" hidden="1">
      <c r="A5773" s="103" t="s">
        <v>11800</v>
      </c>
      <c r="B5773" s="102">
        <v>45939</v>
      </c>
      <c r="C5773" s="104">
        <f>_xlfn.ISOWEEKNUM(Tabella2[[#This Row],[Date]])</f>
        <v>41</v>
      </c>
      <c r="D5773" s="104" t="s">
        <v>9740</v>
      </c>
      <c r="E5773" s="104" t="s">
        <v>284</v>
      </c>
      <c r="F5773" s="104">
        <v>87</v>
      </c>
      <c r="G5773" s="104" t="s">
        <v>257</v>
      </c>
      <c r="H5773" s="105">
        <v>3</v>
      </c>
      <c r="I5773" s="104"/>
      <c r="J5773" s="104" t="s">
        <v>258</v>
      </c>
      <c r="K5773" s="104" t="s">
        <v>77</v>
      </c>
      <c r="L5773" s="104" t="s">
        <v>259</v>
      </c>
      <c r="M5773" s="104" t="s">
        <v>328</v>
      </c>
      <c r="N5773" s="104"/>
      <c r="O5773" s="106"/>
      <c r="P5773" s="111" t="s">
        <v>3788</v>
      </c>
      <c r="Q5773" s="153" t="s">
        <v>617</v>
      </c>
      <c r="R5773" s="153" t="s">
        <v>525</v>
      </c>
      <c r="S5773" s="153">
        <f>Tabella2[[#This Row],[PLD STOP]]-Tabella2[[#This Row],[PLD START]]</f>
        <v>4.1666666666666685E-2</v>
      </c>
      <c r="T5773" s="153" t="s">
        <v>617</v>
      </c>
      <c r="U5773" s="153" t="s">
        <v>525</v>
      </c>
      <c r="V5773" s="153">
        <f>IF(ISBLANK(T5773),"",Tabella2[[#This Row],[ACT STOP]]-Tabella2[[#This Row],[ACT START]])</f>
        <v>4.1666666666666685E-2</v>
      </c>
      <c r="W5773" s="104" t="s">
        <v>92</v>
      </c>
      <c r="X5773" s="104" t="s">
        <v>91</v>
      </c>
      <c r="Y5773" s="110"/>
      <c r="Z5773" s="106"/>
      <c r="AA5773" s="104"/>
      <c r="AB5773" s="107"/>
      <c r="AC5773" s="72">
        <f>IF(OR(Tabella2[[#This Row],[OUTCOME]]="DCO",Tabella2[[#This Row],[OUTCOME]]="SDC"),1,0)</f>
        <v>1</v>
      </c>
      <c r="AH5773" s="70"/>
      <c r="AI5773" s="70"/>
      <c r="AJ5773">
        <f>IF(OR(Tabella2[[#This Row],[OUTCOME]]="DNCO", Tabella2[[#This Row],[OUTCOME]]="SDNC"),1,0)</f>
        <v>0</v>
      </c>
      <c r="AL5773" s="70"/>
      <c r="BM5773" s="135" t="str">
        <f>Tabella2[[#This Row],[ACT START]]</f>
        <v>07:30</v>
      </c>
      <c r="BN5773" s="136" t="str">
        <f>Tabella2[[#This Row],[ACT STOP]]</f>
        <v>08:30</v>
      </c>
      <c r="BO5773" s="101"/>
      <c r="BR5773" s="109" t="str">
        <f t="shared" si="98"/>
        <v>SH-25-5762</v>
      </c>
      <c r="BS5773" s="109" t="s">
        <v>757</v>
      </c>
      <c r="BT5773" t="str">
        <f>Tabella2[[#This Row],[OUTCOME]]</f>
        <v>DCO</v>
      </c>
      <c r="BU5773" t="str">
        <f>_xlfn.CONCAT(Tabella2[[#This Row],[NAME SP]],Tabella2[[#This Row],[ID SP]]," - ",Tabella2[[#This Row],[SYLLABUS NO]])</f>
        <v>IFTS87 - FMS LLF03</v>
      </c>
      <c r="BV5773" t="s">
        <v>284</v>
      </c>
    </row>
    <row r="5774" spans="1:74" hidden="1">
      <c r="A5774" s="103" t="s">
        <v>11801</v>
      </c>
      <c r="B5774" s="102">
        <v>45939</v>
      </c>
      <c r="C5774" s="104">
        <f>_xlfn.ISOWEEKNUM(Tabella2[[#This Row],[Date]])</f>
        <v>41</v>
      </c>
      <c r="D5774" s="104" t="s">
        <v>11710</v>
      </c>
      <c r="E5774" s="104" t="s">
        <v>284</v>
      </c>
      <c r="F5774" s="104">
        <v>90</v>
      </c>
      <c r="G5774" s="104" t="s">
        <v>257</v>
      </c>
      <c r="H5774" s="105">
        <v>17</v>
      </c>
      <c r="I5774" s="104" t="s">
        <v>258</v>
      </c>
      <c r="J5774" s="104"/>
      <c r="K5774" s="104" t="s">
        <v>79</v>
      </c>
      <c r="L5774" s="104" t="s">
        <v>259</v>
      </c>
      <c r="M5774" s="104" t="s">
        <v>276</v>
      </c>
      <c r="N5774" s="104"/>
      <c r="O5774" s="106"/>
      <c r="P5774" s="111" t="s">
        <v>11796</v>
      </c>
      <c r="Q5774" s="153" t="s">
        <v>631</v>
      </c>
      <c r="R5774" s="153" t="s">
        <v>498</v>
      </c>
      <c r="S5774" s="153">
        <f>Tabella2[[#This Row],[PLD STOP]]-Tabella2[[#This Row],[PLD START]]</f>
        <v>4.1666666666666685E-2</v>
      </c>
      <c r="T5774" s="153"/>
      <c r="U5774" s="153"/>
      <c r="V5774" s="153" t="str">
        <f>IF(ISBLANK(T5774),"",Tabella2[[#This Row],[ACT STOP]]-Tabella2[[#This Row],[ACT START]])</f>
        <v/>
      </c>
      <c r="W5774" s="104" t="s">
        <v>116</v>
      </c>
      <c r="X5774" s="104" t="s">
        <v>146</v>
      </c>
      <c r="Y5774" s="110"/>
      <c r="Z5774" s="106"/>
      <c r="AA5774" s="104"/>
      <c r="AB5774" s="107"/>
      <c r="AC5774" s="72">
        <f>IF(OR(Tabella2[[#This Row],[OUTCOME]]="DCO",Tabella2[[#This Row],[OUTCOME]]="SDC"),1,0)</f>
        <v>0</v>
      </c>
      <c r="AH5774" s="70"/>
      <c r="AI5774" s="70"/>
      <c r="AJ5774">
        <f>IF(OR(Tabella2[[#This Row],[OUTCOME]]="DNCO", Tabella2[[#This Row],[OUTCOME]]="SDNC"),1,0)</f>
        <v>0</v>
      </c>
      <c r="AL5774" s="70"/>
      <c r="BL5774" t="s">
        <v>11802</v>
      </c>
      <c r="BM5774" s="135">
        <f>Tabella2[[#This Row],[ACT START]]</f>
        <v>0</v>
      </c>
      <c r="BN5774" s="136">
        <f>Tabella2[[#This Row],[ACT STOP]]</f>
        <v>0</v>
      </c>
      <c r="BO5774" s="101"/>
      <c r="BR5774" s="109" t="str">
        <f t="shared" si="98"/>
        <v>SH-25-5763</v>
      </c>
      <c r="BS5774" s="109" t="s">
        <v>393</v>
      </c>
      <c r="BT5774" t="str">
        <f>Tabella2[[#This Row],[OUTCOME]]</f>
        <v>RSLD</v>
      </c>
      <c r="BU5774" t="str">
        <f>_xlfn.CONCAT(Tabella2[[#This Row],[NAME SP]],Tabella2[[#This Row],[ID SP]]," - ",Tabella2[[#This Row],[SYLLABUS NO]])</f>
        <v>IFTS90 - SD CF0101</v>
      </c>
      <c r="BV5774" t="s">
        <v>284</v>
      </c>
    </row>
    <row r="5775" spans="1:74" hidden="1">
      <c r="A5775" s="103" t="s">
        <v>11803</v>
      </c>
      <c r="B5775" s="102">
        <v>45939</v>
      </c>
      <c r="C5775" s="104">
        <f>_xlfn.ISOWEEKNUM(Tabella2[[#This Row],[Date]])</f>
        <v>41</v>
      </c>
      <c r="D5775" s="104" t="s">
        <v>11710</v>
      </c>
      <c r="E5775" s="104" t="s">
        <v>284</v>
      </c>
      <c r="F5775" s="104">
        <v>95</v>
      </c>
      <c r="G5775" s="104" t="s">
        <v>284</v>
      </c>
      <c r="H5775" s="105">
        <v>9</v>
      </c>
      <c r="I5775" s="104" t="s">
        <v>258</v>
      </c>
      <c r="J5775" s="104"/>
      <c r="K5775" s="104" t="s">
        <v>83</v>
      </c>
      <c r="L5775" s="104" t="s">
        <v>259</v>
      </c>
      <c r="M5775" s="104" t="s">
        <v>276</v>
      </c>
      <c r="N5775" s="104"/>
      <c r="O5775" s="106"/>
      <c r="P5775" s="111" t="s">
        <v>11796</v>
      </c>
      <c r="Q5775" s="153" t="s">
        <v>631</v>
      </c>
      <c r="R5775" s="153" t="s">
        <v>498</v>
      </c>
      <c r="S5775" s="153">
        <f>Tabella2[[#This Row],[PLD STOP]]-Tabella2[[#This Row],[PLD START]]</f>
        <v>4.1666666666666685E-2</v>
      </c>
      <c r="T5775" s="153">
        <v>0.375</v>
      </c>
      <c r="U5775" s="153">
        <v>0.4375</v>
      </c>
      <c r="V5775" s="153">
        <f>IF(ISBLANK(T5775),"",Tabella2[[#This Row],[ACT STOP]]-Tabella2[[#This Row],[ACT START]])</f>
        <v>6.25E-2</v>
      </c>
      <c r="W5775" s="104" t="s">
        <v>92</v>
      </c>
      <c r="X5775" s="104" t="s">
        <v>91</v>
      </c>
      <c r="Y5775" s="110"/>
      <c r="Z5775" s="106"/>
      <c r="AA5775" s="104"/>
      <c r="AB5775" s="107"/>
      <c r="AC5775" s="72">
        <f>IF(OR(Tabella2[[#This Row],[OUTCOME]]="DCO",Tabella2[[#This Row],[OUTCOME]]="SDC"),1,0)</f>
        <v>1</v>
      </c>
      <c r="AH5775" s="70"/>
      <c r="AI5775" s="70"/>
      <c r="AJ5775">
        <f>IF(OR(Tabella2[[#This Row],[OUTCOME]]="DNCO", Tabella2[[#This Row],[OUTCOME]]="SDNC"),1,0)</f>
        <v>0</v>
      </c>
      <c r="AL5775" s="70"/>
      <c r="BM5775" s="135">
        <f>Tabella2[[#This Row],[ACT START]]</f>
        <v>0.375</v>
      </c>
      <c r="BN5775" s="136">
        <f>Tabella2[[#This Row],[ACT STOP]]</f>
        <v>0.4375</v>
      </c>
      <c r="BO5775" s="101">
        <v>2.0833333333333332E-2</v>
      </c>
      <c r="BQ5775" t="s">
        <v>102</v>
      </c>
      <c r="BR5775" s="109" t="str">
        <f t="shared" si="98"/>
        <v>SH-25-5764</v>
      </c>
      <c r="BS5775" s="109" t="s">
        <v>339</v>
      </c>
      <c r="BT5775" t="str">
        <f>Tabella2[[#This Row],[OUTCOME]]</f>
        <v>DCO</v>
      </c>
      <c r="BU5775" t="str">
        <f>_xlfn.CONCAT(Tabella2[[#This Row],[NAME SP]],Tabella2[[#This Row],[ID SP]]," - ",Tabella2[[#This Row],[SYLLABUS NO]])</f>
        <v>IFTS95 - SD CF0101</v>
      </c>
      <c r="BV5775" t="s">
        <v>284</v>
      </c>
    </row>
    <row r="5776" spans="1:74" hidden="1">
      <c r="A5776" s="103" t="s">
        <v>11804</v>
      </c>
      <c r="B5776" s="102">
        <v>45939</v>
      </c>
      <c r="C5776" s="104">
        <f>_xlfn.ISOWEEKNUM(Tabella2[[#This Row],[Date]])</f>
        <v>41</v>
      </c>
      <c r="D5776" s="104" t="s">
        <v>6396</v>
      </c>
      <c r="E5776" s="104" t="s">
        <v>256</v>
      </c>
      <c r="F5776" s="104">
        <v>74</v>
      </c>
      <c r="G5776" s="104" t="s">
        <v>257</v>
      </c>
      <c r="H5776" s="105">
        <v>1</v>
      </c>
      <c r="I5776" s="104"/>
      <c r="J5776" s="104" t="s">
        <v>258</v>
      </c>
      <c r="K5776" s="104" t="s">
        <v>77</v>
      </c>
      <c r="L5776" s="104" t="s">
        <v>259</v>
      </c>
      <c r="M5776" s="104" t="s">
        <v>276</v>
      </c>
      <c r="N5776" s="104"/>
      <c r="O5776" s="106"/>
      <c r="P5776" s="111" t="s">
        <v>467</v>
      </c>
      <c r="Q5776" s="153" t="s">
        <v>631</v>
      </c>
      <c r="R5776" s="153" t="s">
        <v>498</v>
      </c>
      <c r="S5776" s="153">
        <f>Tabella2[[#This Row],[PLD STOP]]-Tabella2[[#This Row],[PLD START]]</f>
        <v>4.1666666666666685E-2</v>
      </c>
      <c r="T5776" s="153" t="s">
        <v>631</v>
      </c>
      <c r="U5776" s="153" t="s">
        <v>498</v>
      </c>
      <c r="V5776" s="153">
        <f>IF(ISBLANK(T5776),"",Tabella2[[#This Row],[ACT STOP]]-Tabella2[[#This Row],[ACT START]])</f>
        <v>4.1666666666666685E-2</v>
      </c>
      <c r="W5776" s="104" t="s">
        <v>92</v>
      </c>
      <c r="X5776" s="104" t="s">
        <v>91</v>
      </c>
      <c r="Y5776" s="110"/>
      <c r="Z5776" s="106"/>
      <c r="AA5776" s="104"/>
      <c r="AB5776" s="107"/>
      <c r="AC5776" s="72">
        <f>IF(OR(Tabella2[[#This Row],[OUTCOME]]="DCO",Tabella2[[#This Row],[OUTCOME]]="SDC"),1,0)</f>
        <v>1</v>
      </c>
      <c r="AH5776" s="70"/>
      <c r="AI5776" s="70"/>
      <c r="AJ5776">
        <f>IF(OR(Tabella2[[#This Row],[OUTCOME]]="DNCO", Tabella2[[#This Row],[OUTCOME]]="SDNC"),1,0)</f>
        <v>0</v>
      </c>
      <c r="AL5776" s="70"/>
      <c r="BM5776" s="135" t="str">
        <f>Tabella2[[#This Row],[ACT START]]</f>
        <v>09:00</v>
      </c>
      <c r="BN5776" s="136" t="str">
        <f>Tabella2[[#This Row],[ACT STOP]]</f>
        <v>10:00</v>
      </c>
      <c r="BO5776" s="101"/>
      <c r="BR5776" s="109" t="str">
        <f t="shared" si="98"/>
        <v>SH-25-5765</v>
      </c>
      <c r="BS5776" s="109" t="s">
        <v>332</v>
      </c>
      <c r="BT5776" t="str">
        <f>Tabella2[[#This Row],[OUTCOME]]</f>
        <v>DCO</v>
      </c>
      <c r="BU5776" t="str">
        <f>_xlfn.CONCAT(Tabella2[[#This Row],[NAME SP]],Tabella2[[#This Row],[ID SP]]," - ",Tabella2[[#This Row],[SYLLABUS NO]])</f>
        <v>QATAR74 - PT NAV01</v>
      </c>
      <c r="BV5776" t="s">
        <v>256</v>
      </c>
    </row>
    <row r="5777" spans="1:74" hidden="1">
      <c r="A5777" s="103" t="s">
        <v>11805</v>
      </c>
      <c r="B5777" s="102">
        <v>45939</v>
      </c>
      <c r="C5777" s="104">
        <f>_xlfn.ISOWEEKNUM(Tabella2[[#This Row],[Date]])</f>
        <v>41</v>
      </c>
      <c r="D5777" s="104" t="s">
        <v>9759</v>
      </c>
      <c r="E5777" s="104" t="s">
        <v>284</v>
      </c>
      <c r="F5777" s="104">
        <v>85</v>
      </c>
      <c r="G5777" s="104" t="s">
        <v>257</v>
      </c>
      <c r="H5777" s="105">
        <v>14</v>
      </c>
      <c r="I5777" s="104"/>
      <c r="J5777" s="104" t="s">
        <v>258</v>
      </c>
      <c r="K5777" s="104" t="s">
        <v>80</v>
      </c>
      <c r="L5777" s="104" t="s">
        <v>299</v>
      </c>
      <c r="M5777" s="104" t="s">
        <v>328</v>
      </c>
      <c r="N5777" s="104"/>
      <c r="O5777" s="108" t="str">
        <f>A5778</f>
        <v>18183</v>
      </c>
      <c r="P5777" s="111" t="s">
        <v>710</v>
      </c>
      <c r="Q5777" s="153" t="s">
        <v>631</v>
      </c>
      <c r="R5777" s="153" t="s">
        <v>498</v>
      </c>
      <c r="S5777" s="153">
        <f>Tabella2[[#This Row],[PLD STOP]]-Tabella2[[#This Row],[PLD START]]</f>
        <v>4.1666666666666685E-2</v>
      </c>
      <c r="T5777" s="153" t="s">
        <v>631</v>
      </c>
      <c r="U5777" s="153" t="s">
        <v>498</v>
      </c>
      <c r="V5777" s="153">
        <f>IF(ISBLANK(T5777),"",Tabella2[[#This Row],[ACT STOP]]-Tabella2[[#This Row],[ACT START]])</f>
        <v>4.1666666666666685E-2</v>
      </c>
      <c r="W5777" s="104" t="s">
        <v>92</v>
      </c>
      <c r="X5777" s="104" t="s">
        <v>91</v>
      </c>
      <c r="Y5777" s="110"/>
      <c r="Z5777" s="106"/>
      <c r="AA5777" s="104"/>
      <c r="AB5777" s="107"/>
      <c r="AC5777" s="72">
        <f>IF(OR(Tabella2[[#This Row],[OUTCOME]]="DCO",Tabella2[[#This Row],[OUTCOME]]="SDC"),1,0)</f>
        <v>1</v>
      </c>
      <c r="AH5777" s="70"/>
      <c r="AI5777" s="70"/>
      <c r="AJ5777">
        <f>IF(OR(Tabella2[[#This Row],[OUTCOME]]="DNCO", Tabella2[[#This Row],[OUTCOME]]="SDNC"),1,0)</f>
        <v>0</v>
      </c>
      <c r="AL5777" s="70"/>
      <c r="BM5777" s="135" t="str">
        <f>Tabella2[[#This Row],[ACT START]]</f>
        <v>09:00</v>
      </c>
      <c r="BN5777" s="136" t="str">
        <f>Tabella2[[#This Row],[ACT STOP]]</f>
        <v>10:00</v>
      </c>
      <c r="BO5777" s="101"/>
      <c r="BR5777" s="109" t="str">
        <f t="shared" si="98"/>
        <v>SH-25-5766</v>
      </c>
      <c r="BS5777" s="109" t="s">
        <v>372</v>
      </c>
      <c r="BT5777" t="str">
        <f>Tabella2[[#This Row],[OUTCOME]]</f>
        <v>DCO</v>
      </c>
      <c r="BU5777" t="str">
        <f>_xlfn.CONCAT(Tabella2[[#This Row],[NAME SP]],Tabella2[[#This Row],[ID SP]]," - ",Tabella2[[#This Row],[SYLLABUS NO]])</f>
        <v>IFTS85 - NET TLL02 CPL01</v>
      </c>
      <c r="BV5777" t="s">
        <v>284</v>
      </c>
    </row>
    <row r="5778" spans="1:74" hidden="1">
      <c r="A5778" s="103" t="s">
        <v>11806</v>
      </c>
      <c r="B5778" s="102">
        <v>45939</v>
      </c>
      <c r="C5778" s="104">
        <f>_xlfn.ISOWEEKNUM(Tabella2[[#This Row],[Date]])</f>
        <v>41</v>
      </c>
      <c r="D5778" s="104" t="s">
        <v>6396</v>
      </c>
      <c r="E5778" s="104" t="s">
        <v>256</v>
      </c>
      <c r="F5778" s="104">
        <v>70</v>
      </c>
      <c r="G5778" s="104" t="s">
        <v>284</v>
      </c>
      <c r="H5778" s="105">
        <v>23</v>
      </c>
      <c r="I5778" s="104"/>
      <c r="J5778" s="104" t="s">
        <v>258</v>
      </c>
      <c r="K5778" s="104" t="s">
        <v>81</v>
      </c>
      <c r="L5778" s="104" t="s">
        <v>299</v>
      </c>
      <c r="M5778" s="104" t="s">
        <v>328</v>
      </c>
      <c r="N5778" s="104"/>
      <c r="O5778" s="108" t="str">
        <f>A5777</f>
        <v>18182</v>
      </c>
      <c r="P5778" s="111" t="s">
        <v>3403</v>
      </c>
      <c r="Q5778" s="153" t="s">
        <v>631</v>
      </c>
      <c r="R5778" s="153" t="s">
        <v>498</v>
      </c>
      <c r="S5778" s="153">
        <f>Tabella2[[#This Row],[PLD STOP]]-Tabella2[[#This Row],[PLD START]]</f>
        <v>4.1666666666666685E-2</v>
      </c>
      <c r="T5778" s="153" t="s">
        <v>631</v>
      </c>
      <c r="U5778" s="153" t="s">
        <v>498</v>
      </c>
      <c r="V5778" s="153">
        <f>IF(ISBLANK(T5778),"",Tabella2[[#This Row],[ACT STOP]]-Tabella2[[#This Row],[ACT START]])</f>
        <v>4.1666666666666685E-2</v>
      </c>
      <c r="W5778" s="104" t="s">
        <v>92</v>
      </c>
      <c r="X5778" s="104" t="s">
        <v>91</v>
      </c>
      <c r="Y5778" s="110"/>
      <c r="Z5778" s="106"/>
      <c r="AA5778" s="104"/>
      <c r="AB5778" s="107"/>
      <c r="AC5778" s="72">
        <f>IF(OR(Tabella2[[#This Row],[OUTCOME]]="DCO",Tabella2[[#This Row],[OUTCOME]]="SDC"),1,0)</f>
        <v>1</v>
      </c>
      <c r="AH5778" s="70"/>
      <c r="AI5778" s="70"/>
      <c r="AJ5778">
        <f>IF(OR(Tabella2[[#This Row],[OUTCOME]]="DNCO", Tabella2[[#This Row],[OUTCOME]]="SDNC"),1,0)</f>
        <v>0</v>
      </c>
      <c r="AL5778" s="70"/>
      <c r="BM5778" s="135" t="str">
        <f>Tabella2[[#This Row],[ACT START]]</f>
        <v>09:00</v>
      </c>
      <c r="BN5778" s="136" t="str">
        <f>Tabella2[[#This Row],[ACT STOP]]</f>
        <v>10:00</v>
      </c>
      <c r="BO5778" s="101"/>
      <c r="BR5778" s="109" t="str">
        <f t="shared" si="98"/>
        <v>SH-25-5767</v>
      </c>
      <c r="BS5778" s="109" t="s">
        <v>358</v>
      </c>
      <c r="BT5778" t="str">
        <f>Tabella2[[#This Row],[OUTCOME]]</f>
        <v>DCO</v>
      </c>
      <c r="BU5778" t="str">
        <f>_xlfn.CONCAT(Tabella2[[#This Row],[NAME SP]],Tabella2[[#This Row],[ID SP]]," - ",Tabella2[[#This Row],[SYLLABUS NO]])</f>
        <v>QATAR70 - NET TLL02</v>
      </c>
      <c r="BV5778" t="s">
        <v>11807</v>
      </c>
    </row>
    <row r="5779" spans="1:74" hidden="1">
      <c r="A5779" s="103" t="s">
        <v>11808</v>
      </c>
      <c r="B5779" s="102">
        <v>45939</v>
      </c>
      <c r="C5779" s="104">
        <f>_xlfn.ISOWEEKNUM(Tabella2[[#This Row],[Date]])</f>
        <v>41</v>
      </c>
      <c r="D5779" s="104" t="s">
        <v>11710</v>
      </c>
      <c r="E5779" s="104" t="s">
        <v>284</v>
      </c>
      <c r="F5779" s="104">
        <v>88</v>
      </c>
      <c r="G5779" s="104" t="s">
        <v>257</v>
      </c>
      <c r="H5779" s="105">
        <v>12</v>
      </c>
      <c r="I5779" s="104" t="s">
        <v>258</v>
      </c>
      <c r="J5779" s="104"/>
      <c r="K5779" s="104" t="s">
        <v>79</v>
      </c>
      <c r="L5779" s="104" t="s">
        <v>259</v>
      </c>
      <c r="M5779" s="104" t="s">
        <v>276</v>
      </c>
      <c r="N5779" s="104"/>
      <c r="O5779" s="106"/>
      <c r="P5779" s="111" t="s">
        <v>11796</v>
      </c>
      <c r="Q5779" s="153" t="s">
        <v>263</v>
      </c>
      <c r="R5779" s="153" t="s">
        <v>504</v>
      </c>
      <c r="S5779" s="153">
        <f>Tabella2[[#This Row],[PLD STOP]]-Tabella2[[#This Row],[PLD START]]</f>
        <v>4.1666666666666685E-2</v>
      </c>
      <c r="T5779" s="153">
        <v>0.44097222222222221</v>
      </c>
      <c r="U5779" s="153">
        <v>0.48958333333333331</v>
      </c>
      <c r="V5779" s="153">
        <f>IF(ISBLANK(T5779),"",Tabella2[[#This Row],[ACT STOP]]-Tabella2[[#This Row],[ACT START]])</f>
        <v>4.8611111111111105E-2</v>
      </c>
      <c r="W5779" s="104" t="s">
        <v>92</v>
      </c>
      <c r="X5779" s="104" t="s">
        <v>91</v>
      </c>
      <c r="Y5779" s="110"/>
      <c r="Z5779" s="106"/>
      <c r="AA5779" s="104"/>
      <c r="AB5779" s="107"/>
      <c r="AC5779" s="72">
        <f>IF(OR(Tabella2[[#This Row],[OUTCOME]]="DCO",Tabella2[[#This Row],[OUTCOME]]="SDC"),1,0)</f>
        <v>1</v>
      </c>
      <c r="AH5779" s="70"/>
      <c r="AI5779" s="70"/>
      <c r="AJ5779">
        <f>IF(OR(Tabella2[[#This Row],[OUTCOME]]="DNCO", Tabella2[[#This Row],[OUTCOME]]="SDNC"),1,0)</f>
        <v>0</v>
      </c>
      <c r="AL5779" s="70"/>
      <c r="BM5779" s="135">
        <f>Tabella2[[#This Row],[ACT START]]</f>
        <v>0.44097222222222221</v>
      </c>
      <c r="BN5779" s="136">
        <f>Tabella2[[#This Row],[ACT STOP]]</f>
        <v>0.48958333333333331</v>
      </c>
      <c r="BO5779" s="101"/>
      <c r="BR5779" s="109" t="str">
        <f t="shared" si="98"/>
        <v>SH-25-5768</v>
      </c>
      <c r="BS5779" s="109" t="s">
        <v>266</v>
      </c>
      <c r="BT5779" t="str">
        <f>Tabella2[[#This Row],[OUTCOME]]</f>
        <v>DCO</v>
      </c>
      <c r="BU5779" t="str">
        <f>_xlfn.CONCAT(Tabella2[[#This Row],[NAME SP]],Tabella2[[#This Row],[ID SP]]," - ",Tabella2[[#This Row],[SYLLABUS NO]])</f>
        <v>IFTS88 - SD CF0101</v>
      </c>
      <c r="BV5779" t="s">
        <v>284</v>
      </c>
    </row>
    <row r="5780" spans="1:74" hidden="1">
      <c r="A5780" s="103" t="s">
        <v>11809</v>
      </c>
      <c r="B5780" s="102">
        <v>45939</v>
      </c>
      <c r="C5780" s="104">
        <f>_xlfn.ISOWEEKNUM(Tabella2[[#This Row],[Date]])</f>
        <v>41</v>
      </c>
      <c r="D5780" s="104" t="s">
        <v>11710</v>
      </c>
      <c r="E5780" s="104" t="s">
        <v>284</v>
      </c>
      <c r="F5780" s="104">
        <v>96</v>
      </c>
      <c r="G5780" s="104" t="s">
        <v>284</v>
      </c>
      <c r="H5780" s="105">
        <v>22</v>
      </c>
      <c r="I5780" s="104" t="s">
        <v>258</v>
      </c>
      <c r="J5780" s="104"/>
      <c r="K5780" s="104" t="s">
        <v>83</v>
      </c>
      <c r="L5780" s="104" t="s">
        <v>259</v>
      </c>
      <c r="M5780" s="104" t="s">
        <v>276</v>
      </c>
      <c r="N5780" s="104"/>
      <c r="O5780" s="106"/>
      <c r="P5780" s="111" t="s">
        <v>11796</v>
      </c>
      <c r="Q5780" s="153" t="s">
        <v>263</v>
      </c>
      <c r="R5780" s="153" t="s">
        <v>504</v>
      </c>
      <c r="S5780" s="153">
        <f>Tabella2[[#This Row],[PLD STOP]]-Tabella2[[#This Row],[PLD START]]</f>
        <v>4.1666666666666685E-2</v>
      </c>
      <c r="T5780" s="153">
        <v>0.4375</v>
      </c>
      <c r="U5780" s="153">
        <v>0.44444444444444442</v>
      </c>
      <c r="V5780" s="153">
        <f>IF(ISBLANK(T5780),"",Tabella2[[#This Row],[ACT STOP]]-Tabella2[[#This Row],[ACT START]])</f>
        <v>6.9444444444444198E-3</v>
      </c>
      <c r="W5780" s="104" t="s">
        <v>100</v>
      </c>
      <c r="X5780" s="104" t="s">
        <v>146</v>
      </c>
      <c r="Y5780" s="110"/>
      <c r="Z5780" s="106"/>
      <c r="AA5780" s="104"/>
      <c r="AB5780" s="107"/>
      <c r="AC5780" s="72">
        <f>IF(OR(Tabella2[[#This Row],[OUTCOME]]="DCO",Tabella2[[#This Row],[OUTCOME]]="SDC"),1,0)</f>
        <v>0</v>
      </c>
      <c r="AH5780" s="70"/>
      <c r="AI5780" s="70"/>
      <c r="AJ5780">
        <f>IF(OR(Tabella2[[#This Row],[OUTCOME]]="DNCO", Tabella2[[#This Row],[OUTCOME]]="SDNC"),1,0)</f>
        <v>1</v>
      </c>
      <c r="AL5780" s="70"/>
      <c r="BL5780" t="s">
        <v>11810</v>
      </c>
      <c r="BM5780" s="135">
        <f>Tabella2[[#This Row],[ACT START]]</f>
        <v>0.4375</v>
      </c>
      <c r="BN5780" s="136">
        <f>Tabella2[[#This Row],[ACT STOP]]</f>
        <v>0.44444444444444442</v>
      </c>
      <c r="BO5780" s="101"/>
      <c r="BR5780" s="109" t="str">
        <f t="shared" si="98"/>
        <v>SH-25-5769</v>
      </c>
      <c r="BS5780" s="109" t="s">
        <v>295</v>
      </c>
      <c r="BT5780" t="str">
        <f>Tabella2[[#This Row],[OUTCOME]]</f>
        <v>DNCO</v>
      </c>
      <c r="BU5780" t="str">
        <f>_xlfn.CONCAT(Tabella2[[#This Row],[NAME SP]],Tabella2[[#This Row],[ID SP]]," - ",Tabella2[[#This Row],[SYLLABUS NO]])</f>
        <v>IFTS96 - SD CF0101</v>
      </c>
      <c r="BV5780" t="s">
        <v>284</v>
      </c>
    </row>
    <row r="5781" spans="1:74" hidden="1">
      <c r="A5781" s="103" t="s">
        <v>11811</v>
      </c>
      <c r="B5781" s="102">
        <v>45939</v>
      </c>
      <c r="C5781" s="104">
        <f>_xlfn.ISOWEEKNUM(Tabella2[[#This Row],[Date]])</f>
        <v>41</v>
      </c>
      <c r="D5781" s="104" t="s">
        <v>9743</v>
      </c>
      <c r="E5781" s="104" t="s">
        <v>256</v>
      </c>
      <c r="F5781" s="104">
        <v>82</v>
      </c>
      <c r="G5781" s="104" t="s">
        <v>257</v>
      </c>
      <c r="H5781" s="105">
        <v>9</v>
      </c>
      <c r="I5781" s="104"/>
      <c r="J5781" s="104" t="s">
        <v>258</v>
      </c>
      <c r="K5781" s="104" t="s">
        <v>80</v>
      </c>
      <c r="L5781" s="104" t="s">
        <v>259</v>
      </c>
      <c r="M5781" s="104" t="s">
        <v>276</v>
      </c>
      <c r="N5781" s="104"/>
      <c r="O5781" s="106"/>
      <c r="P5781" s="111" t="s">
        <v>462</v>
      </c>
      <c r="Q5781" s="153" t="s">
        <v>263</v>
      </c>
      <c r="R5781" s="153" t="s">
        <v>504</v>
      </c>
      <c r="S5781" s="153">
        <f>Tabella2[[#This Row],[PLD STOP]]-Tabella2[[#This Row],[PLD START]]</f>
        <v>4.1666666666666685E-2</v>
      </c>
      <c r="T5781" s="153" t="s">
        <v>263</v>
      </c>
      <c r="U5781" s="153" t="s">
        <v>504</v>
      </c>
      <c r="V5781" s="153">
        <f>IF(ISBLANK(T5781),"",Tabella2[[#This Row],[ACT STOP]]-Tabella2[[#This Row],[ACT START]])</f>
        <v>4.1666666666666685E-2</v>
      </c>
      <c r="W5781" s="104" t="s">
        <v>92</v>
      </c>
      <c r="X5781" s="104" t="s">
        <v>91</v>
      </c>
      <c r="Y5781" s="110"/>
      <c r="Z5781" s="106"/>
      <c r="AA5781" s="104"/>
      <c r="AB5781" s="107"/>
      <c r="AC5781" s="72">
        <f>IF(OR(Tabella2[[#This Row],[OUTCOME]]="DCO",Tabella2[[#This Row],[OUTCOME]]="SDC"),1,0)</f>
        <v>1</v>
      </c>
      <c r="AH5781" s="70"/>
      <c r="AI5781" s="70"/>
      <c r="AJ5781">
        <f>IF(OR(Tabella2[[#This Row],[OUTCOME]]="DNCO", Tabella2[[#This Row],[OUTCOME]]="SDNC"),1,0)</f>
        <v>0</v>
      </c>
      <c r="AL5781" s="70"/>
      <c r="BM5781" s="135" t="str">
        <f>Tabella2[[#This Row],[ACT START]]</f>
        <v>10:30</v>
      </c>
      <c r="BN5781" s="136" t="str">
        <f>Tabella2[[#This Row],[ACT STOP]]</f>
        <v>11:30</v>
      </c>
      <c r="BO5781" s="101"/>
      <c r="BR5781" s="109" t="str">
        <f t="shared" si="98"/>
        <v>SH-25-5770</v>
      </c>
      <c r="BS5781" s="109" t="s">
        <v>318</v>
      </c>
      <c r="BT5781" t="str">
        <f>Tabella2[[#This Row],[OUTCOME]]</f>
        <v>DCO</v>
      </c>
      <c r="BU5781" t="str">
        <f>_xlfn.CONCAT(Tabella2[[#This Row],[NAME SP]],Tabella2[[#This Row],[ID SP]]," - ",Tabella2[[#This Row],[SYLLABUS NO]])</f>
        <v>QATAR82 - FMS EMR01</v>
      </c>
      <c r="BV5781" t="s">
        <v>11812</v>
      </c>
    </row>
    <row r="5782" spans="1:74" hidden="1">
      <c r="A5782" s="103" t="s">
        <v>11813</v>
      </c>
      <c r="B5782" s="102">
        <v>45939</v>
      </c>
      <c r="C5782" s="104">
        <f>_xlfn.ISOWEEKNUM(Tabella2[[#This Row],[Date]])</f>
        <v>41</v>
      </c>
      <c r="D5782" s="104" t="s">
        <v>6396</v>
      </c>
      <c r="E5782" s="104" t="s">
        <v>256</v>
      </c>
      <c r="F5782" s="104">
        <v>73</v>
      </c>
      <c r="G5782" s="104" t="s">
        <v>257</v>
      </c>
      <c r="H5782" s="105">
        <v>2</v>
      </c>
      <c r="I5782" s="104"/>
      <c r="J5782" s="104" t="s">
        <v>258</v>
      </c>
      <c r="K5782" s="104" t="s">
        <v>81</v>
      </c>
      <c r="L5782" s="104" t="s">
        <v>259</v>
      </c>
      <c r="M5782" s="104" t="s">
        <v>276</v>
      </c>
      <c r="N5782" s="104"/>
      <c r="O5782" s="106"/>
      <c r="P5782" s="111" t="s">
        <v>277</v>
      </c>
      <c r="Q5782" s="153" t="s">
        <v>263</v>
      </c>
      <c r="R5782" s="153" t="s">
        <v>504</v>
      </c>
      <c r="S5782" s="153">
        <f>Tabella2[[#This Row],[PLD STOP]]-Tabella2[[#This Row],[PLD START]]</f>
        <v>4.1666666666666685E-2</v>
      </c>
      <c r="T5782" s="153" t="s">
        <v>263</v>
      </c>
      <c r="U5782" s="153" t="s">
        <v>504</v>
      </c>
      <c r="V5782" s="153">
        <f>IF(ISBLANK(T5782),"",Tabella2[[#This Row],[ACT STOP]]-Tabella2[[#This Row],[ACT START]])</f>
        <v>4.1666666666666685E-2</v>
      </c>
      <c r="W5782" s="104" t="s">
        <v>92</v>
      </c>
      <c r="X5782" s="104" t="s">
        <v>91</v>
      </c>
      <c r="Y5782" s="110"/>
      <c r="Z5782" s="106"/>
      <c r="AA5782" s="104"/>
      <c r="AB5782" s="107"/>
      <c r="AC5782" s="72">
        <f>IF(OR(Tabella2[[#This Row],[OUTCOME]]="DCO",Tabella2[[#This Row],[OUTCOME]]="SDC"),1,0)</f>
        <v>1</v>
      </c>
      <c r="AH5782" s="70"/>
      <c r="AI5782" s="70"/>
      <c r="AJ5782">
        <f>IF(OR(Tabella2[[#This Row],[OUTCOME]]="DNCO", Tabella2[[#This Row],[OUTCOME]]="SDNC"),1,0)</f>
        <v>0</v>
      </c>
      <c r="AL5782" s="70"/>
      <c r="BM5782" s="135" t="str">
        <f>Tabella2[[#This Row],[ACT START]]</f>
        <v>10:30</v>
      </c>
      <c r="BN5782" s="136" t="str">
        <f>Tabella2[[#This Row],[ACT STOP]]</f>
        <v>11:30</v>
      </c>
      <c r="BO5782" s="101"/>
      <c r="BR5782" s="109" t="str">
        <f t="shared" si="98"/>
        <v>SH-25-5771</v>
      </c>
      <c r="BS5782" s="109" t="s">
        <v>368</v>
      </c>
      <c r="BT5782" t="str">
        <f>Tabella2[[#This Row],[OUTCOME]]</f>
        <v>DCO</v>
      </c>
      <c r="BU5782" t="str">
        <f>_xlfn.CONCAT(Tabella2[[#This Row],[NAME SP]],Tabella2[[#This Row],[ID SP]]," - ",Tabella2[[#This Row],[SYLLABUS NO]])</f>
        <v>QATAR73 - PT NIT01</v>
      </c>
      <c r="BV5782" t="s">
        <v>256</v>
      </c>
    </row>
    <row r="5783" spans="1:74" hidden="1">
      <c r="A5783" s="103" t="s">
        <v>11814</v>
      </c>
      <c r="B5783" s="102">
        <v>45939</v>
      </c>
      <c r="C5783" s="104">
        <f>_xlfn.ISOWEEKNUM(Tabella2[[#This Row],[Date]])</f>
        <v>41</v>
      </c>
      <c r="D5783" s="104" t="s">
        <v>6766</v>
      </c>
      <c r="E5783" s="104" t="s">
        <v>284</v>
      </c>
      <c r="F5783" s="104">
        <v>77</v>
      </c>
      <c r="G5783" s="104" t="s">
        <v>257</v>
      </c>
      <c r="H5783" s="105">
        <v>1</v>
      </c>
      <c r="I5783" s="104"/>
      <c r="J5783" s="104" t="s">
        <v>258</v>
      </c>
      <c r="K5783" s="104" t="s">
        <v>79</v>
      </c>
      <c r="L5783" s="104" t="s">
        <v>299</v>
      </c>
      <c r="M5783" s="104" t="s">
        <v>276</v>
      </c>
      <c r="N5783" s="104"/>
      <c r="O5783" s="108" t="str">
        <f>A5784</f>
        <v>18189</v>
      </c>
      <c r="P5783" s="111" t="s">
        <v>2947</v>
      </c>
      <c r="Q5783" s="153" t="s">
        <v>511</v>
      </c>
      <c r="R5783" s="153" t="s">
        <v>549</v>
      </c>
      <c r="S5783" s="153">
        <f>Tabella2[[#This Row],[PLD STOP]]-Tabella2[[#This Row],[PLD START]]</f>
        <v>4.166666666666663E-2</v>
      </c>
      <c r="T5783" s="153">
        <v>0.5</v>
      </c>
      <c r="U5783" s="153">
        <v>0.53819444444444442</v>
      </c>
      <c r="V5783" s="153">
        <f>IF(ISBLANK(T5783),"",Tabella2[[#This Row],[ACT STOP]]-Tabella2[[#This Row],[ACT START]])</f>
        <v>3.819444444444442E-2</v>
      </c>
      <c r="W5783" s="104" t="s">
        <v>92</v>
      </c>
      <c r="X5783" s="104" t="s">
        <v>91</v>
      </c>
      <c r="Y5783" s="110"/>
      <c r="Z5783" s="106"/>
      <c r="AA5783" s="104"/>
      <c r="AB5783" s="107"/>
      <c r="AC5783" s="72">
        <f>IF(OR(Tabella2[[#This Row],[OUTCOME]]="DCO",Tabella2[[#This Row],[OUTCOME]]="SDC"),1,0)</f>
        <v>1</v>
      </c>
      <c r="AH5783" s="70"/>
      <c r="AI5783" s="70"/>
      <c r="AJ5783">
        <f>IF(OR(Tabella2[[#This Row],[OUTCOME]]="DNCO", Tabella2[[#This Row],[OUTCOME]]="SDNC"),1,0)</f>
        <v>0</v>
      </c>
      <c r="AL5783" s="70"/>
      <c r="BM5783" s="135">
        <f>Tabella2[[#This Row],[ACT START]]</f>
        <v>0.5</v>
      </c>
      <c r="BN5783" s="136">
        <f>Tabella2[[#This Row],[ACT STOP]]</f>
        <v>0.53819444444444442</v>
      </c>
      <c r="BO5783" s="101"/>
      <c r="BR5783" s="109" t="str">
        <f t="shared" si="98"/>
        <v>SH-25-5772</v>
      </c>
      <c r="BS5783" s="109" t="s">
        <v>332</v>
      </c>
      <c r="BT5783" t="str">
        <f>Tabella2[[#This Row],[OUTCOME]]</f>
        <v>DCO</v>
      </c>
      <c r="BU5783" t="str">
        <f>_xlfn.CONCAT(Tabella2[[#This Row],[NAME SP]],Tabella2[[#This Row],[ID SP]]," - ",Tabella2[[#This Row],[SYLLABUS NO]])</f>
        <v>IFTS77 - FMSC OACM01</v>
      </c>
      <c r="BV5783" t="s">
        <v>284</v>
      </c>
    </row>
    <row r="5784" spans="1:74" hidden="1">
      <c r="A5784" s="103" t="s">
        <v>11815</v>
      </c>
      <c r="B5784" s="102">
        <v>45939</v>
      </c>
      <c r="C5784" s="104">
        <f>_xlfn.ISOWEEKNUM(Tabella2[[#This Row],[Date]])</f>
        <v>41</v>
      </c>
      <c r="D5784" s="104" t="s">
        <v>195</v>
      </c>
      <c r="E5784" s="104" t="s">
        <v>398</v>
      </c>
      <c r="F5784" s="104"/>
      <c r="G5784" s="104" t="s">
        <v>257</v>
      </c>
      <c r="H5784" s="105">
        <v>14</v>
      </c>
      <c r="I5784" s="104"/>
      <c r="J5784" s="104" t="s">
        <v>258</v>
      </c>
      <c r="K5784" s="104" t="s">
        <v>78</v>
      </c>
      <c r="L5784" s="104" t="s">
        <v>299</v>
      </c>
      <c r="M5784" s="104" t="s">
        <v>276</v>
      </c>
      <c r="N5784" s="104"/>
      <c r="O5784" s="108" t="str">
        <f>A5783</f>
        <v>18188</v>
      </c>
      <c r="P5784" s="111" t="s">
        <v>300</v>
      </c>
      <c r="Q5784" s="153" t="s">
        <v>511</v>
      </c>
      <c r="R5784" s="153" t="s">
        <v>549</v>
      </c>
      <c r="S5784" s="153">
        <f>Tabella2[[#This Row],[PLD STOP]]-Tabella2[[#This Row],[PLD START]]</f>
        <v>4.166666666666663E-2</v>
      </c>
      <c r="T5784" s="153">
        <v>0.5</v>
      </c>
      <c r="U5784" s="153">
        <v>0.53819444444444442</v>
      </c>
      <c r="V5784" s="153">
        <f>IF(ISBLANK(T5784),"",Tabella2[[#This Row],[ACT STOP]]-Tabella2[[#This Row],[ACT START]])</f>
        <v>3.819444444444442E-2</v>
      </c>
      <c r="W5784" s="104" t="s">
        <v>122</v>
      </c>
      <c r="X5784" s="104" t="s">
        <v>91</v>
      </c>
      <c r="Y5784" s="110"/>
      <c r="Z5784" s="106"/>
      <c r="AA5784" s="104"/>
      <c r="AB5784" s="107"/>
      <c r="AC5784" s="72">
        <f>IF(OR(Tabella2[[#This Row],[OUTCOME]]="DCO",Tabella2[[#This Row],[OUTCOME]]="SDC"),1,0)</f>
        <v>1</v>
      </c>
      <c r="AH5784" s="70"/>
      <c r="AI5784" s="70"/>
      <c r="AJ5784">
        <f>IF(OR(Tabella2[[#This Row],[OUTCOME]]="DNCO", Tabella2[[#This Row],[OUTCOME]]="SDNC"),1,0)</f>
        <v>0</v>
      </c>
      <c r="AL5784" s="70"/>
      <c r="BM5784" s="135">
        <f>Tabella2[[#This Row],[ACT START]]</f>
        <v>0.5</v>
      </c>
      <c r="BN5784" s="136">
        <f>Tabella2[[#This Row],[ACT STOP]]</f>
        <v>0.53819444444444442</v>
      </c>
      <c r="BO5784" s="101"/>
      <c r="BR5784" s="109" t="str">
        <f t="shared" si="98"/>
        <v>SH-25-5773</v>
      </c>
      <c r="BS5784" s="109" t="s">
        <v>372</v>
      </c>
      <c r="BT5784" t="str">
        <f>Tabella2[[#This Row],[OUTCOME]]</f>
        <v>SDC</v>
      </c>
      <c r="BU5784" t="str">
        <f>_xlfn.CONCAT(Tabella2[[#This Row],[NAME SP]],Tabella2[[#This Row],[ID SP]]," - ",Tabella2[[#This Row],[SYLLABUS NO]])</f>
        <v>Support IFTS - SUPP</v>
      </c>
    </row>
    <row r="5785" spans="1:74" hidden="1">
      <c r="A5785" s="103" t="s">
        <v>11816</v>
      </c>
      <c r="B5785" s="102">
        <v>45939</v>
      </c>
      <c r="C5785" s="104">
        <f>_xlfn.ISOWEEKNUM(Tabella2[[#This Row],[Date]])</f>
        <v>41</v>
      </c>
      <c r="D5785" s="104" t="s">
        <v>722</v>
      </c>
      <c r="E5785" s="104" t="s">
        <v>327</v>
      </c>
      <c r="F5785" s="104">
        <v>76</v>
      </c>
      <c r="G5785" s="104" t="s">
        <v>284</v>
      </c>
      <c r="H5785" s="105">
        <v>23</v>
      </c>
      <c r="I5785" s="104" t="s">
        <v>258</v>
      </c>
      <c r="J5785" s="104"/>
      <c r="K5785" s="104" t="s">
        <v>83</v>
      </c>
      <c r="L5785" s="104" t="s">
        <v>259</v>
      </c>
      <c r="M5785" s="104" t="s">
        <v>386</v>
      </c>
      <c r="N5785" s="104"/>
      <c r="O5785" s="106"/>
      <c r="P5785" s="111" t="s">
        <v>3963</v>
      </c>
      <c r="Q5785" s="153" t="s">
        <v>511</v>
      </c>
      <c r="R5785" s="153" t="s">
        <v>549</v>
      </c>
      <c r="S5785" s="153">
        <f>Tabella2[[#This Row],[PLD STOP]]-Tabella2[[#This Row],[PLD START]]</f>
        <v>4.166666666666663E-2</v>
      </c>
      <c r="T5785" s="153" t="s">
        <v>511</v>
      </c>
      <c r="U5785" s="153" t="s">
        <v>549</v>
      </c>
      <c r="V5785" s="153">
        <f>IF(ISBLANK(T5785),"",Tabella2[[#This Row],[ACT STOP]]-Tabella2[[#This Row],[ACT START]])</f>
        <v>4.166666666666663E-2</v>
      </c>
      <c r="W5785" s="104" t="s">
        <v>92</v>
      </c>
      <c r="X5785" s="104" t="s">
        <v>91</v>
      </c>
      <c r="Y5785" s="110"/>
      <c r="Z5785" s="106"/>
      <c r="AA5785" s="104"/>
      <c r="AB5785" s="107"/>
      <c r="AC5785" s="72">
        <f>IF(OR(Tabella2[[#This Row],[OUTCOME]]="DCO",Tabella2[[#This Row],[OUTCOME]]="SDC"),1,0)</f>
        <v>1</v>
      </c>
      <c r="AH5785" s="70"/>
      <c r="AI5785" s="70"/>
      <c r="AJ5785">
        <f>IF(OR(Tabella2[[#This Row],[OUTCOME]]="DNCO", Tabella2[[#This Row],[OUTCOME]]="SDNC"),1,0)</f>
        <v>0</v>
      </c>
      <c r="AL5785" s="70"/>
      <c r="BM5785" s="135" t="str">
        <f>Tabella2[[#This Row],[ACT START]]</f>
        <v>12:00</v>
      </c>
      <c r="BN5785" s="136" t="str">
        <f>Tabella2[[#This Row],[ACT STOP]]</f>
        <v>13:00</v>
      </c>
      <c r="BO5785" s="101"/>
      <c r="BR5785" s="109" t="str">
        <f t="shared" si="98"/>
        <v>SH-25-5774</v>
      </c>
      <c r="BS5785" s="109" t="s">
        <v>358</v>
      </c>
      <c r="BT5785" t="str">
        <f>Tabella2[[#This Row],[OUTCOME]]</f>
        <v>DCO</v>
      </c>
      <c r="BU5785" t="str">
        <f>_xlfn.CONCAT(Tabella2[[#This Row],[NAME SP]],Tabella2[[#This Row],[ID SP]]," - ",Tabella2[[#This Row],[SYLLABUS NO]])</f>
        <v>AMI76 - SD R2V01</v>
      </c>
      <c r="BV5785" t="s">
        <v>11817</v>
      </c>
    </row>
    <row r="5786" spans="1:74" hidden="1">
      <c r="A5786" s="103" t="s">
        <v>11818</v>
      </c>
      <c r="B5786" s="102">
        <v>45939</v>
      </c>
      <c r="C5786" s="104">
        <f>_xlfn.ISOWEEKNUM(Tabella2[[#This Row],[Date]])</f>
        <v>41</v>
      </c>
      <c r="D5786" s="104" t="s">
        <v>722</v>
      </c>
      <c r="E5786" s="104" t="s">
        <v>327</v>
      </c>
      <c r="F5786" s="104">
        <v>82</v>
      </c>
      <c r="G5786" s="104" t="s">
        <v>257</v>
      </c>
      <c r="H5786" s="105">
        <v>7</v>
      </c>
      <c r="I5786" s="104" t="s">
        <v>258</v>
      </c>
      <c r="J5786" s="104"/>
      <c r="K5786" s="104" t="s">
        <v>80</v>
      </c>
      <c r="L5786" s="104" t="s">
        <v>259</v>
      </c>
      <c r="M5786" s="104" t="s">
        <v>386</v>
      </c>
      <c r="N5786" s="104"/>
      <c r="O5786" s="106"/>
      <c r="P5786" s="111" t="s">
        <v>3963</v>
      </c>
      <c r="Q5786" s="153" t="s">
        <v>511</v>
      </c>
      <c r="R5786" s="153" t="s">
        <v>549</v>
      </c>
      <c r="S5786" s="153">
        <f>Tabella2[[#This Row],[PLD STOP]]-Tabella2[[#This Row],[PLD START]]</f>
        <v>4.166666666666663E-2</v>
      </c>
      <c r="T5786" s="153" t="s">
        <v>511</v>
      </c>
      <c r="U5786" s="153" t="s">
        <v>549</v>
      </c>
      <c r="V5786" s="153">
        <f>IF(ISBLANK(T5786),"",Tabella2[[#This Row],[ACT STOP]]-Tabella2[[#This Row],[ACT START]])</f>
        <v>4.166666666666663E-2</v>
      </c>
      <c r="W5786" s="104" t="s">
        <v>92</v>
      </c>
      <c r="X5786" s="104" t="s">
        <v>91</v>
      </c>
      <c r="Y5786" s="110"/>
      <c r="Z5786" s="106"/>
      <c r="AA5786" s="104"/>
      <c r="AB5786" s="107"/>
      <c r="AC5786" s="72">
        <f>IF(OR(Tabella2[[#This Row],[OUTCOME]]="DCO",Tabella2[[#This Row],[OUTCOME]]="SDC"),1,0)</f>
        <v>1</v>
      </c>
      <c r="AH5786" s="70"/>
      <c r="AI5786" s="70"/>
      <c r="AJ5786">
        <f>IF(OR(Tabella2[[#This Row],[OUTCOME]]="DNCO", Tabella2[[#This Row],[OUTCOME]]="SDNC"),1,0)</f>
        <v>0</v>
      </c>
      <c r="AL5786" s="70"/>
      <c r="BM5786" s="135" t="str">
        <f>Tabella2[[#This Row],[ACT START]]</f>
        <v>12:00</v>
      </c>
      <c r="BN5786" s="136" t="str">
        <f>Tabella2[[#This Row],[ACT STOP]]</f>
        <v>13:00</v>
      </c>
      <c r="BO5786" s="101"/>
      <c r="BR5786" s="109" t="str">
        <f t="shared" si="98"/>
        <v>SH-25-5775</v>
      </c>
      <c r="BS5786" s="109" t="s">
        <v>1241</v>
      </c>
      <c r="BT5786" t="str">
        <f>Tabella2[[#This Row],[OUTCOME]]</f>
        <v>DCO</v>
      </c>
      <c r="BU5786" t="str">
        <f>_xlfn.CONCAT(Tabella2[[#This Row],[NAME SP]],Tabella2[[#This Row],[ID SP]]," - ",Tabella2[[#This Row],[SYLLABUS NO]])</f>
        <v>AMI82 - SD R2V01</v>
      </c>
      <c r="BV5786" t="s">
        <v>327</v>
      </c>
    </row>
    <row r="5787" spans="1:74" hidden="1">
      <c r="A5787" s="103" t="s">
        <v>11819</v>
      </c>
      <c r="B5787" s="102">
        <v>45939</v>
      </c>
      <c r="C5787" s="104">
        <f>_xlfn.ISOWEEKNUM(Tabella2[[#This Row],[Date]])</f>
        <v>41</v>
      </c>
      <c r="D5787" s="104" t="s">
        <v>11710</v>
      </c>
      <c r="E5787" s="104" t="s">
        <v>284</v>
      </c>
      <c r="F5787" s="104">
        <v>93</v>
      </c>
      <c r="G5787" s="104" t="s">
        <v>257</v>
      </c>
      <c r="H5787" s="105">
        <v>17</v>
      </c>
      <c r="I5787" s="104" t="s">
        <v>258</v>
      </c>
      <c r="J5787" s="104"/>
      <c r="K5787" s="104" t="s">
        <v>81</v>
      </c>
      <c r="L5787" s="104" t="s">
        <v>259</v>
      </c>
      <c r="M5787" s="104" t="s">
        <v>276</v>
      </c>
      <c r="N5787" s="104"/>
      <c r="O5787" s="106"/>
      <c r="P5787" s="111" t="s">
        <v>11788</v>
      </c>
      <c r="Q5787" s="153" t="s">
        <v>511</v>
      </c>
      <c r="R5787" s="153" t="s">
        <v>549</v>
      </c>
      <c r="S5787" s="153">
        <f>Tabella2[[#This Row],[PLD STOP]]-Tabella2[[#This Row],[PLD START]]</f>
        <v>4.166666666666663E-2</v>
      </c>
      <c r="T5787" s="153" t="s">
        <v>511</v>
      </c>
      <c r="U5787" s="153" t="s">
        <v>549</v>
      </c>
      <c r="V5787" s="153">
        <f>IF(ISBLANK(T5787),"",Tabella2[[#This Row],[ACT STOP]]-Tabella2[[#This Row],[ACT START]])</f>
        <v>4.166666666666663E-2</v>
      </c>
      <c r="W5787" s="104" t="s">
        <v>92</v>
      </c>
      <c r="X5787" s="104" t="s">
        <v>91</v>
      </c>
      <c r="Y5787" s="110"/>
      <c r="Z5787" s="106"/>
      <c r="AA5787" s="104"/>
      <c r="AB5787" s="107"/>
      <c r="AC5787" s="72">
        <f>IF(OR(Tabella2[[#This Row],[OUTCOME]]="DCO",Tabella2[[#This Row],[OUTCOME]]="SDC"),1,0)</f>
        <v>1</v>
      </c>
      <c r="AH5787" s="70"/>
      <c r="AI5787" s="70"/>
      <c r="AJ5787">
        <f>IF(OR(Tabella2[[#This Row],[OUTCOME]]="DNCO", Tabella2[[#This Row],[OUTCOME]]="SDNC"),1,0)</f>
        <v>0</v>
      </c>
      <c r="AL5787" s="70"/>
      <c r="BM5787" s="135" t="str">
        <f>Tabella2[[#This Row],[ACT START]]</f>
        <v>12:00</v>
      </c>
      <c r="BN5787" s="136" t="str">
        <f>Tabella2[[#This Row],[ACT STOP]]</f>
        <v>13:00</v>
      </c>
      <c r="BO5787" s="101"/>
      <c r="BR5787" s="109" t="str">
        <f t="shared" si="98"/>
        <v>SH-25-5776</v>
      </c>
      <c r="BS5787" s="109" t="s">
        <v>393</v>
      </c>
      <c r="BT5787" t="str">
        <f>Tabella2[[#This Row],[OUTCOME]]</f>
        <v>DCO</v>
      </c>
      <c r="BU5787" t="str">
        <f>_xlfn.CONCAT(Tabella2[[#This Row],[NAME SP]],Tabella2[[#This Row],[ID SP]]," - ",Tabella2[[#This Row],[SYLLABUS NO]])</f>
        <v>IFTS93 - SD EMR0101</v>
      </c>
      <c r="BV5787" t="s">
        <v>284</v>
      </c>
    </row>
    <row r="5788" spans="1:74" hidden="1">
      <c r="A5788" s="103" t="s">
        <v>11820</v>
      </c>
      <c r="B5788" s="102">
        <v>45939</v>
      </c>
      <c r="C5788" s="104">
        <f>_xlfn.ISOWEEKNUM(Tabella2[[#This Row],[Date]])</f>
        <v>41</v>
      </c>
      <c r="D5788" s="104" t="s">
        <v>9764</v>
      </c>
      <c r="E5788" s="104" t="s">
        <v>284</v>
      </c>
      <c r="F5788" s="104">
        <v>78</v>
      </c>
      <c r="G5788" s="104" t="s">
        <v>284</v>
      </c>
      <c r="H5788" s="105">
        <v>9</v>
      </c>
      <c r="I5788" s="104"/>
      <c r="J5788" s="104" t="s">
        <v>258</v>
      </c>
      <c r="K5788" s="104" t="s">
        <v>77</v>
      </c>
      <c r="L5788" s="104" t="s">
        <v>259</v>
      </c>
      <c r="M5788" s="104" t="s">
        <v>328</v>
      </c>
      <c r="N5788" s="104"/>
      <c r="O5788" s="106"/>
      <c r="P5788" s="111" t="s">
        <v>3689</v>
      </c>
      <c r="Q5788" s="153" t="s">
        <v>511</v>
      </c>
      <c r="R5788" s="153" t="s">
        <v>549</v>
      </c>
      <c r="S5788" s="153">
        <f>Tabella2[[#This Row],[PLD STOP]]-Tabella2[[#This Row],[PLD START]]</f>
        <v>4.166666666666663E-2</v>
      </c>
      <c r="T5788" s="153" t="s">
        <v>511</v>
      </c>
      <c r="U5788" s="153" t="s">
        <v>549</v>
      </c>
      <c r="V5788" s="153">
        <f>IF(ISBLANK(T5788),"",Tabella2[[#This Row],[ACT STOP]]-Tabella2[[#This Row],[ACT START]])</f>
        <v>4.166666666666663E-2</v>
      </c>
      <c r="W5788" s="104" t="s">
        <v>92</v>
      </c>
      <c r="X5788" s="104" t="s">
        <v>91</v>
      </c>
      <c r="Y5788" s="110"/>
      <c r="Z5788" s="106"/>
      <c r="AA5788" s="104"/>
      <c r="AB5788" s="107"/>
      <c r="AC5788" s="72">
        <f>IF(OR(Tabella2[[#This Row],[OUTCOME]]="DCO",Tabella2[[#This Row],[OUTCOME]]="SDC"),1,0)</f>
        <v>1</v>
      </c>
      <c r="AH5788" s="70"/>
      <c r="AI5788" s="70"/>
      <c r="AJ5788">
        <f>IF(OR(Tabella2[[#This Row],[OUTCOME]]="DNCO", Tabella2[[#This Row],[OUTCOME]]="SDNC"),1,0)</f>
        <v>0</v>
      </c>
      <c r="AL5788" s="70"/>
      <c r="BM5788" s="135" t="str">
        <f>Tabella2[[#This Row],[ACT START]]</f>
        <v>12:00</v>
      </c>
      <c r="BN5788" s="136" t="str">
        <f>Tabella2[[#This Row],[ACT STOP]]</f>
        <v>13:00</v>
      </c>
      <c r="BO5788" s="101"/>
      <c r="BR5788" s="109" t="str">
        <f t="shared" si="98"/>
        <v>SH-25-5777</v>
      </c>
      <c r="BS5788" s="109" t="s">
        <v>339</v>
      </c>
      <c r="BT5788" t="str">
        <f>Tabella2[[#This Row],[OUTCOME]]</f>
        <v>DCO</v>
      </c>
      <c r="BU5788" t="str">
        <f>_xlfn.CONCAT(Tabella2[[#This Row],[NAME SP]],Tabella2[[#This Row],[ID SP]]," - ",Tabella2[[#This Row],[SYLLABUS NO]])</f>
        <v>IFTS78 - PT LLF01</v>
      </c>
      <c r="BV5788" t="s">
        <v>284</v>
      </c>
    </row>
    <row r="5789" spans="1:74" hidden="1">
      <c r="A5789" s="103" t="s">
        <v>11821</v>
      </c>
      <c r="B5789" s="102">
        <v>45939</v>
      </c>
      <c r="C5789" s="104">
        <f>_xlfn.ISOWEEKNUM(Tabella2[[#This Row],[Date]])</f>
        <v>41</v>
      </c>
      <c r="D5789" s="104" t="s">
        <v>6766</v>
      </c>
      <c r="E5789" s="104" t="s">
        <v>284</v>
      </c>
      <c r="F5789" s="104">
        <v>79</v>
      </c>
      <c r="G5789" s="104" t="s">
        <v>257</v>
      </c>
      <c r="H5789" s="105">
        <v>9</v>
      </c>
      <c r="I5789" s="104"/>
      <c r="J5789" s="104" t="s">
        <v>258</v>
      </c>
      <c r="K5789" s="104" t="s">
        <v>79</v>
      </c>
      <c r="L5789" s="104" t="s">
        <v>299</v>
      </c>
      <c r="M5789" s="104" t="s">
        <v>276</v>
      </c>
      <c r="N5789" s="104"/>
      <c r="O5789" s="108" t="str">
        <f>A5790</f>
        <v>18195</v>
      </c>
      <c r="P5789" s="111" t="s">
        <v>2947</v>
      </c>
      <c r="Q5789" s="153" t="s">
        <v>272</v>
      </c>
      <c r="R5789" s="153" t="s">
        <v>576</v>
      </c>
      <c r="S5789" s="153">
        <f>Tabella2[[#This Row],[PLD STOP]]-Tabella2[[#This Row],[PLD START]]</f>
        <v>4.166666666666663E-2</v>
      </c>
      <c r="T5789" s="153" t="s">
        <v>272</v>
      </c>
      <c r="U5789" s="153" t="s">
        <v>576</v>
      </c>
      <c r="V5789" s="153">
        <f>IF(ISBLANK(T5789),"",Tabella2[[#This Row],[ACT STOP]]-Tabella2[[#This Row],[ACT START]])</f>
        <v>4.166666666666663E-2</v>
      </c>
      <c r="W5789" s="104" t="s">
        <v>92</v>
      </c>
      <c r="X5789" s="104" t="s">
        <v>91</v>
      </c>
      <c r="Y5789" s="110"/>
      <c r="Z5789" s="106"/>
      <c r="AA5789" s="104"/>
      <c r="AB5789" s="107"/>
      <c r="AC5789" s="72">
        <f>IF(OR(Tabella2[[#This Row],[OUTCOME]]="DCO",Tabella2[[#This Row],[OUTCOME]]="SDC"),1,0)</f>
        <v>1</v>
      </c>
      <c r="AH5789" s="70"/>
      <c r="AI5789" s="70"/>
      <c r="AJ5789">
        <f>IF(OR(Tabella2[[#This Row],[OUTCOME]]="DNCO", Tabella2[[#This Row],[OUTCOME]]="SDNC"),1,0)</f>
        <v>0</v>
      </c>
      <c r="AL5789" s="70"/>
      <c r="BM5789" s="135" t="str">
        <f>Tabella2[[#This Row],[ACT START]]</f>
        <v>13:30</v>
      </c>
      <c r="BN5789" s="136" t="str">
        <f>Tabella2[[#This Row],[ACT STOP]]</f>
        <v>14:30</v>
      </c>
      <c r="BO5789" s="101"/>
      <c r="BR5789" s="109" t="str">
        <f t="shared" si="98"/>
        <v>SH-25-5778</v>
      </c>
      <c r="BS5789" s="109" t="s">
        <v>318</v>
      </c>
      <c r="BT5789" t="str">
        <f>Tabella2[[#This Row],[OUTCOME]]</f>
        <v>DCO</v>
      </c>
      <c r="BU5789" t="str">
        <f>_xlfn.CONCAT(Tabella2[[#This Row],[NAME SP]],Tabella2[[#This Row],[ID SP]]," - ",Tabella2[[#This Row],[SYLLABUS NO]])</f>
        <v>IFTS79 - FMSC OACM01</v>
      </c>
      <c r="BV5789" t="s">
        <v>284</v>
      </c>
    </row>
    <row r="5790" spans="1:74" hidden="1">
      <c r="A5790" s="103" t="s">
        <v>11822</v>
      </c>
      <c r="B5790" s="102">
        <v>45939</v>
      </c>
      <c r="C5790" s="104">
        <f>_xlfn.ISOWEEKNUM(Tabella2[[#This Row],[Date]])</f>
        <v>41</v>
      </c>
      <c r="D5790" s="104" t="s">
        <v>195</v>
      </c>
      <c r="E5790" s="104" t="s">
        <v>398</v>
      </c>
      <c r="F5790" s="104"/>
      <c r="G5790" s="104" t="s">
        <v>257</v>
      </c>
      <c r="H5790" s="105">
        <v>2</v>
      </c>
      <c r="I5790" s="104"/>
      <c r="J5790" s="104" t="s">
        <v>258</v>
      </c>
      <c r="K5790" s="104" t="s">
        <v>78</v>
      </c>
      <c r="L5790" s="104" t="s">
        <v>299</v>
      </c>
      <c r="M5790" s="104" t="s">
        <v>276</v>
      </c>
      <c r="N5790" s="104"/>
      <c r="O5790" s="108" t="str">
        <f>A5789</f>
        <v>18194</v>
      </c>
      <c r="P5790" s="111" t="s">
        <v>300</v>
      </c>
      <c r="Q5790" s="153" t="s">
        <v>272</v>
      </c>
      <c r="R5790" s="153" t="s">
        <v>576</v>
      </c>
      <c r="S5790" s="153">
        <f>Tabella2[[#This Row],[PLD STOP]]-Tabella2[[#This Row],[PLD START]]</f>
        <v>4.166666666666663E-2</v>
      </c>
      <c r="T5790" s="153" t="s">
        <v>272</v>
      </c>
      <c r="U5790" s="153" t="s">
        <v>576</v>
      </c>
      <c r="V5790" s="153">
        <f>IF(ISBLANK(T5790),"",Tabella2[[#This Row],[ACT STOP]]-Tabella2[[#This Row],[ACT START]])</f>
        <v>4.166666666666663E-2</v>
      </c>
      <c r="W5790" s="104" t="s">
        <v>122</v>
      </c>
      <c r="X5790" s="104" t="s">
        <v>91</v>
      </c>
      <c r="Y5790" s="110"/>
      <c r="Z5790" s="106"/>
      <c r="AA5790" s="104"/>
      <c r="AB5790" s="107"/>
      <c r="AC5790" s="72">
        <f>IF(OR(Tabella2[[#This Row],[OUTCOME]]="DCO",Tabella2[[#This Row],[OUTCOME]]="SDC"),1,0)</f>
        <v>1</v>
      </c>
      <c r="AH5790" s="70"/>
      <c r="AI5790" s="70"/>
      <c r="AJ5790">
        <f>IF(OR(Tabella2[[#This Row],[OUTCOME]]="DNCO", Tabella2[[#This Row],[OUTCOME]]="SDNC"),1,0)</f>
        <v>0</v>
      </c>
      <c r="AL5790" s="70"/>
      <c r="BM5790" s="135" t="str">
        <f>Tabella2[[#This Row],[ACT START]]</f>
        <v>13:30</v>
      </c>
      <c r="BN5790" s="136" t="str">
        <f>Tabella2[[#This Row],[ACT STOP]]</f>
        <v>14:30</v>
      </c>
      <c r="BO5790" s="101"/>
      <c r="BR5790" s="109" t="str">
        <f t="shared" si="98"/>
        <v>SH-25-5779</v>
      </c>
      <c r="BS5790" s="109" t="s">
        <v>368</v>
      </c>
      <c r="BT5790" t="str">
        <f>Tabella2[[#This Row],[OUTCOME]]</f>
        <v>SDC</v>
      </c>
      <c r="BU5790" t="str">
        <f>_xlfn.CONCAT(Tabella2[[#This Row],[NAME SP]],Tabella2[[#This Row],[ID SP]]," - ",Tabella2[[#This Row],[SYLLABUS NO]])</f>
        <v>Support IFTS - SUPP</v>
      </c>
    </row>
    <row r="5791" spans="1:74" hidden="1">
      <c r="A5791" s="103" t="s">
        <v>11823</v>
      </c>
      <c r="B5791" s="102">
        <v>45939</v>
      </c>
      <c r="C5791" s="104">
        <f>_xlfn.ISOWEEKNUM(Tabella2[[#This Row],[Date]])</f>
        <v>41</v>
      </c>
      <c r="D5791" s="104" t="s">
        <v>11710</v>
      </c>
      <c r="E5791" s="104" t="s">
        <v>284</v>
      </c>
      <c r="F5791" s="104">
        <v>97</v>
      </c>
      <c r="G5791" s="104" t="s">
        <v>257</v>
      </c>
      <c r="H5791" s="105">
        <v>12</v>
      </c>
      <c r="I5791" s="104" t="s">
        <v>258</v>
      </c>
      <c r="J5791" s="104"/>
      <c r="K5791" s="104" t="s">
        <v>83</v>
      </c>
      <c r="L5791" s="104" t="s">
        <v>259</v>
      </c>
      <c r="M5791" s="104" t="s">
        <v>276</v>
      </c>
      <c r="N5791" s="104"/>
      <c r="O5791" s="106"/>
      <c r="P5791" s="111" t="s">
        <v>11796</v>
      </c>
      <c r="Q5791" s="153" t="s">
        <v>272</v>
      </c>
      <c r="R5791" s="153" t="s">
        <v>576</v>
      </c>
      <c r="S5791" s="153">
        <f>Tabella2[[#This Row],[PLD STOP]]-Tabella2[[#This Row],[PLD START]]</f>
        <v>4.166666666666663E-2</v>
      </c>
      <c r="T5791" s="153">
        <v>0.56597222222222221</v>
      </c>
      <c r="U5791" s="153">
        <v>0.61458333333333337</v>
      </c>
      <c r="V5791" s="153">
        <f>IF(ISBLANK(T5791),"",Tabella2[[#This Row],[ACT STOP]]-Tabella2[[#This Row],[ACT START]])</f>
        <v>4.861111111111116E-2</v>
      </c>
      <c r="W5791" s="104" t="s">
        <v>92</v>
      </c>
      <c r="X5791" s="104" t="s">
        <v>91</v>
      </c>
      <c r="Y5791" s="110"/>
      <c r="Z5791" s="106"/>
      <c r="AA5791" s="104"/>
      <c r="AB5791" s="107"/>
      <c r="AC5791" s="72">
        <f>IF(OR(Tabella2[[#This Row],[OUTCOME]]="DCO",Tabella2[[#This Row],[OUTCOME]]="SDC"),1,0)</f>
        <v>1</v>
      </c>
      <c r="AH5791" s="70"/>
      <c r="AI5791" s="70"/>
      <c r="AJ5791">
        <f>IF(OR(Tabella2[[#This Row],[OUTCOME]]="DNCO", Tabella2[[#This Row],[OUTCOME]]="SDNC"),1,0)</f>
        <v>0</v>
      </c>
      <c r="AL5791" s="70"/>
      <c r="BM5791" s="135">
        <f>Tabella2[[#This Row],[ACT START]]</f>
        <v>0.56597222222222221</v>
      </c>
      <c r="BN5791" s="136">
        <f>Tabella2[[#This Row],[ACT STOP]]</f>
        <v>0.61458333333333337</v>
      </c>
      <c r="BO5791" s="101"/>
      <c r="BR5791" s="109" t="str">
        <f t="shared" si="98"/>
        <v>SH-25-5780</v>
      </c>
      <c r="BS5791" s="109" t="s">
        <v>266</v>
      </c>
      <c r="BT5791" t="str">
        <f>Tabella2[[#This Row],[OUTCOME]]</f>
        <v>DCO</v>
      </c>
      <c r="BU5791" t="str">
        <f>_xlfn.CONCAT(Tabella2[[#This Row],[NAME SP]],Tabella2[[#This Row],[ID SP]]," - ",Tabella2[[#This Row],[SYLLABUS NO]])</f>
        <v>IFTS97 - SD CF0101</v>
      </c>
      <c r="BV5791" t="s">
        <v>284</v>
      </c>
    </row>
    <row r="5792" spans="1:74" hidden="1">
      <c r="A5792" s="103" t="s">
        <v>11824</v>
      </c>
      <c r="B5792" s="102">
        <v>45939</v>
      </c>
      <c r="C5792" s="104">
        <f>_xlfn.ISOWEEKNUM(Tabella2[[#This Row],[Date]])</f>
        <v>41</v>
      </c>
      <c r="D5792" s="104" t="s">
        <v>11710</v>
      </c>
      <c r="E5792" s="104" t="s">
        <v>284</v>
      </c>
      <c r="F5792" s="104">
        <v>94</v>
      </c>
      <c r="G5792" s="104" t="s">
        <v>284</v>
      </c>
      <c r="H5792" s="105">
        <v>22</v>
      </c>
      <c r="I5792" s="104" t="s">
        <v>258</v>
      </c>
      <c r="J5792" s="104"/>
      <c r="K5792" s="104" t="s">
        <v>81</v>
      </c>
      <c r="L5792" s="104" t="s">
        <v>259</v>
      </c>
      <c r="M5792" s="104" t="s">
        <v>276</v>
      </c>
      <c r="N5792" s="104"/>
      <c r="O5792" s="106"/>
      <c r="P5792" s="111" t="s">
        <v>11788</v>
      </c>
      <c r="Q5792" s="153" t="s">
        <v>272</v>
      </c>
      <c r="R5792" s="153" t="s">
        <v>576</v>
      </c>
      <c r="S5792" s="153">
        <f>Tabella2[[#This Row],[PLD STOP]]-Tabella2[[#This Row],[PLD START]]</f>
        <v>4.166666666666663E-2</v>
      </c>
      <c r="T5792" s="153" t="s">
        <v>272</v>
      </c>
      <c r="U5792" s="153" t="s">
        <v>576</v>
      </c>
      <c r="V5792" s="153">
        <f>IF(ISBLANK(T5792),"",Tabella2[[#This Row],[ACT STOP]]-Tabella2[[#This Row],[ACT START]])</f>
        <v>4.166666666666663E-2</v>
      </c>
      <c r="W5792" s="104" t="s">
        <v>92</v>
      </c>
      <c r="X5792" s="104" t="s">
        <v>91</v>
      </c>
      <c r="Y5792" s="110"/>
      <c r="Z5792" s="106"/>
      <c r="AA5792" s="104"/>
      <c r="AB5792" s="107"/>
      <c r="AC5792" s="72">
        <f>IF(OR(Tabella2[[#This Row],[OUTCOME]]="DCO",Tabella2[[#This Row],[OUTCOME]]="SDC"),1,0)</f>
        <v>1</v>
      </c>
      <c r="AH5792" s="70"/>
      <c r="AI5792" s="70"/>
      <c r="AJ5792">
        <f>IF(OR(Tabella2[[#This Row],[OUTCOME]]="DNCO", Tabella2[[#This Row],[OUTCOME]]="SDNC"),1,0)</f>
        <v>0</v>
      </c>
      <c r="AL5792" s="70"/>
      <c r="BM5792" s="135" t="str">
        <f>Tabella2[[#This Row],[ACT START]]</f>
        <v>13:30</v>
      </c>
      <c r="BN5792" s="136" t="str">
        <f>Tabella2[[#This Row],[ACT STOP]]</f>
        <v>14:30</v>
      </c>
      <c r="BO5792" s="101"/>
      <c r="BR5792" s="109" t="str">
        <f t="shared" si="98"/>
        <v>SH-25-5781</v>
      </c>
      <c r="BS5792" s="109" t="s">
        <v>295</v>
      </c>
      <c r="BT5792" t="str">
        <f>Tabella2[[#This Row],[OUTCOME]]</f>
        <v>DCO</v>
      </c>
      <c r="BU5792" t="str">
        <f>_xlfn.CONCAT(Tabella2[[#This Row],[NAME SP]],Tabella2[[#This Row],[ID SP]]," - ",Tabella2[[#This Row],[SYLLABUS NO]])</f>
        <v>IFTS94 - SD EMR0101</v>
      </c>
      <c r="BV5792" t="s">
        <v>284</v>
      </c>
    </row>
    <row r="5793" spans="1:74" hidden="1">
      <c r="A5793" s="103" t="s">
        <v>11825</v>
      </c>
      <c r="B5793" s="102">
        <v>45939</v>
      </c>
      <c r="C5793" s="104">
        <f>_xlfn.ISOWEEKNUM(Tabella2[[#This Row],[Date]])</f>
        <v>41</v>
      </c>
      <c r="D5793" s="104" t="s">
        <v>9743</v>
      </c>
      <c r="E5793" s="104" t="s">
        <v>256</v>
      </c>
      <c r="F5793" s="104">
        <v>81</v>
      </c>
      <c r="G5793" s="104" t="s">
        <v>284</v>
      </c>
      <c r="H5793" s="105">
        <v>23</v>
      </c>
      <c r="I5793" s="104"/>
      <c r="J5793" s="104" t="s">
        <v>258</v>
      </c>
      <c r="K5793" s="104" t="s">
        <v>77</v>
      </c>
      <c r="L5793" s="104" t="s">
        <v>259</v>
      </c>
      <c r="M5793" s="104" t="s">
        <v>276</v>
      </c>
      <c r="N5793" s="104"/>
      <c r="O5793" s="106"/>
      <c r="P5793" s="111" t="s">
        <v>462</v>
      </c>
      <c r="Q5793" s="153" t="s">
        <v>605</v>
      </c>
      <c r="R5793" s="153" t="s">
        <v>285</v>
      </c>
      <c r="S5793" s="153">
        <f>Tabella2[[#This Row],[PLD STOP]]-Tabella2[[#This Row],[PLD START]]</f>
        <v>4.1666666666666685E-2</v>
      </c>
      <c r="T5793" s="153">
        <v>0.25694444444444448</v>
      </c>
      <c r="U5793" s="153" t="s">
        <v>285</v>
      </c>
      <c r="V5793" s="153">
        <f>IF(ISBLANK(T5793),"",Tabella2[[#This Row],[ACT STOP]]-Tabella2[[#This Row],[ACT START]])</f>
        <v>3.472222222222221E-2</v>
      </c>
      <c r="W5793" s="104" t="s">
        <v>92</v>
      </c>
      <c r="X5793" s="104" t="s">
        <v>91</v>
      </c>
      <c r="Y5793" s="110"/>
      <c r="Z5793" s="106"/>
      <c r="AA5793" s="104"/>
      <c r="AB5793" s="107"/>
      <c r="AC5793" s="72">
        <f>IF(OR(Tabella2[[#This Row],[OUTCOME]]="DCO",Tabella2[[#This Row],[OUTCOME]]="SDC"),1,0)</f>
        <v>1</v>
      </c>
      <c r="AH5793" s="70"/>
      <c r="AI5793" s="70"/>
      <c r="AJ5793">
        <f>IF(OR(Tabella2[[#This Row],[OUTCOME]]="DNCO", Tabella2[[#This Row],[OUTCOME]]="SDNC"),1,0)</f>
        <v>0</v>
      </c>
      <c r="AL5793" s="70"/>
      <c r="BM5793" s="135">
        <f>Tabella2[[#This Row],[ACT START]]</f>
        <v>0.25694444444444448</v>
      </c>
      <c r="BN5793" s="136" t="str">
        <f>Tabella2[[#This Row],[ACT STOP]]</f>
        <v>07:00</v>
      </c>
      <c r="BO5793" s="101"/>
      <c r="BR5793" s="109" t="str">
        <f t="shared" si="98"/>
        <v>SH-25-5782</v>
      </c>
      <c r="BS5793" s="109" t="s">
        <v>358</v>
      </c>
      <c r="BT5793" t="str">
        <f>Tabella2[[#This Row],[OUTCOME]]</f>
        <v>DCO</v>
      </c>
      <c r="BU5793" t="str">
        <f>_xlfn.CONCAT(Tabella2[[#This Row],[NAME SP]],Tabella2[[#This Row],[ID SP]]," - ",Tabella2[[#This Row],[SYLLABUS NO]])</f>
        <v>QATAR81 - FMS EMR01</v>
      </c>
      <c r="BV5793" t="s">
        <v>11792</v>
      </c>
    </row>
    <row r="5794" spans="1:74" hidden="1">
      <c r="A5794" s="103" t="s">
        <v>11826</v>
      </c>
      <c r="B5794" s="102">
        <v>45939</v>
      </c>
      <c r="C5794" s="104">
        <f>_xlfn.ISOWEEKNUM(Tabella2[[#This Row],[Date]])</f>
        <v>41</v>
      </c>
      <c r="D5794" s="104" t="s">
        <v>11710</v>
      </c>
      <c r="E5794" s="104" t="s">
        <v>284</v>
      </c>
      <c r="F5794" s="104">
        <v>90</v>
      </c>
      <c r="G5794" s="104" t="s">
        <v>257</v>
      </c>
      <c r="H5794" s="105">
        <v>17</v>
      </c>
      <c r="I5794" s="104" t="s">
        <v>258</v>
      </c>
      <c r="J5794" s="104"/>
      <c r="K5794" s="104" t="s">
        <v>78</v>
      </c>
      <c r="L5794" s="104" t="s">
        <v>259</v>
      </c>
      <c r="M5794" s="104" t="s">
        <v>276</v>
      </c>
      <c r="N5794" s="104"/>
      <c r="O5794" s="106"/>
      <c r="P5794" s="111" t="s">
        <v>11796</v>
      </c>
      <c r="Q5794" s="153" t="s">
        <v>631</v>
      </c>
      <c r="R5794" s="153" t="s">
        <v>498</v>
      </c>
      <c r="S5794" s="153">
        <f>Tabella2[[#This Row],[PLD STOP]]-Tabella2[[#This Row],[PLD START]]</f>
        <v>4.1666666666666685E-2</v>
      </c>
      <c r="T5794" s="153">
        <v>0.375</v>
      </c>
      <c r="U5794" s="153">
        <v>0.41666666666666669</v>
      </c>
      <c r="V5794" s="153">
        <f>IF(ISBLANK(T5794),"",Tabella2[[#This Row],[ACT STOP]]-Tabella2[[#This Row],[ACT START]])</f>
        <v>4.1666666666666685E-2</v>
      </c>
      <c r="W5794" s="104" t="s">
        <v>92</v>
      </c>
      <c r="X5794" s="104" t="s">
        <v>91</v>
      </c>
      <c r="Y5794" s="110"/>
      <c r="Z5794" s="106"/>
      <c r="AA5794" s="104"/>
      <c r="AB5794" s="107"/>
      <c r="AC5794" s="72">
        <f>IF(OR(Tabella2[[#This Row],[OUTCOME]]="DCO",Tabella2[[#This Row],[OUTCOME]]="SDC"),1,0)</f>
        <v>1</v>
      </c>
      <c r="AH5794" s="70"/>
      <c r="AI5794" s="70"/>
      <c r="AJ5794">
        <f>IF(OR(Tabella2[[#This Row],[OUTCOME]]="DNCO", Tabella2[[#This Row],[OUTCOME]]="SDNC"),1,0)</f>
        <v>0</v>
      </c>
      <c r="AL5794" s="70"/>
      <c r="BM5794" s="135">
        <f>Tabella2[[#This Row],[ACT START]]</f>
        <v>0.375</v>
      </c>
      <c r="BN5794" s="136">
        <f>Tabella2[[#This Row],[ACT STOP]]</f>
        <v>0.41666666666666669</v>
      </c>
      <c r="BO5794" s="101"/>
      <c r="BR5794" s="109" t="str">
        <f t="shared" ref="BR5794:BR5810" si="99">_xlfn.CONCAT(LEFT(BR5793,6),TEXT(RIGHT(BR5793,4)+1,"0000"))</f>
        <v>SH-25-5783</v>
      </c>
      <c r="BS5794" s="109" t="s">
        <v>393</v>
      </c>
      <c r="BT5794" t="str">
        <f>Tabella2[[#This Row],[OUTCOME]]</f>
        <v>DCO</v>
      </c>
      <c r="BU5794" t="str">
        <f>_xlfn.CONCAT(Tabella2[[#This Row],[NAME SP]],Tabella2[[#This Row],[ID SP]]," - ",Tabella2[[#This Row],[SYLLABUS NO]])</f>
        <v>IFTS90 - SD CF0101</v>
      </c>
      <c r="BV5794" t="s">
        <v>284</v>
      </c>
    </row>
    <row r="5795" spans="1:74" hidden="1">
      <c r="A5795" s="103" t="s">
        <v>11827</v>
      </c>
      <c r="B5795" s="102">
        <v>45940</v>
      </c>
      <c r="C5795" s="104">
        <f>_xlfn.ISOWEEKNUM(Tabella2[[#This Row],[Date]])</f>
        <v>41</v>
      </c>
      <c r="D5795" s="104" t="s">
        <v>509</v>
      </c>
      <c r="E5795" s="104" t="s">
        <v>284</v>
      </c>
      <c r="F5795" s="104">
        <v>70</v>
      </c>
      <c r="G5795" s="104" t="s">
        <v>257</v>
      </c>
      <c r="H5795" s="105">
        <v>16</v>
      </c>
      <c r="I5795" s="104"/>
      <c r="J5795" s="104" t="s">
        <v>258</v>
      </c>
      <c r="K5795" s="104" t="s">
        <v>79</v>
      </c>
      <c r="L5795" s="104" t="s">
        <v>299</v>
      </c>
      <c r="M5795" s="104" t="s">
        <v>915</v>
      </c>
      <c r="N5795" s="104"/>
      <c r="O5795" s="108" t="str">
        <f>A5796</f>
        <v>18201</v>
      </c>
      <c r="P5795" s="111" t="s">
        <v>2417</v>
      </c>
      <c r="Q5795" s="153" t="s">
        <v>605</v>
      </c>
      <c r="R5795" s="153" t="s">
        <v>285</v>
      </c>
      <c r="S5795" s="153">
        <f>Tabella2[[#This Row],[PLD STOP]]-Tabella2[[#This Row],[PLD START]]</f>
        <v>4.1666666666666685E-2</v>
      </c>
      <c r="T5795" s="153" t="s">
        <v>605</v>
      </c>
      <c r="U5795" s="153" t="s">
        <v>285</v>
      </c>
      <c r="V5795" s="153">
        <f>IF(ISBLANK(T5795),"",Tabella2[[#This Row],[ACT STOP]]-Tabella2[[#This Row],[ACT START]])</f>
        <v>4.1666666666666685E-2</v>
      </c>
      <c r="W5795" s="104" t="s">
        <v>92</v>
      </c>
      <c r="X5795" s="104" t="s">
        <v>91</v>
      </c>
      <c r="Y5795" s="110"/>
      <c r="Z5795" s="106"/>
      <c r="AA5795" s="104"/>
      <c r="AB5795" s="107"/>
      <c r="AC5795" s="72">
        <f>IF(OR(Tabella2[[#This Row],[OUTCOME]]="DCO",Tabella2[[#This Row],[OUTCOME]]="SDC"),1,0)</f>
        <v>1</v>
      </c>
      <c r="AH5795" s="70"/>
      <c r="AI5795" s="70"/>
      <c r="AJ5795">
        <f>IF(OR(Tabella2[[#This Row],[OUTCOME]]="DNCO", Tabella2[[#This Row],[OUTCOME]]="SDNC"),1,0)</f>
        <v>0</v>
      </c>
      <c r="AL5795" s="70"/>
      <c r="BM5795" s="135" t="str">
        <f>Tabella2[[#This Row],[ACT START]]</f>
        <v>06:00</v>
      </c>
      <c r="BN5795" s="136" t="str">
        <f>Tabella2[[#This Row],[ACT STOP]]</f>
        <v>07:00</v>
      </c>
      <c r="BO5795" s="101"/>
      <c r="BR5795" s="109" t="str">
        <f t="shared" si="99"/>
        <v>SH-25-5784</v>
      </c>
      <c r="BS5795" s="109" t="s">
        <v>447</v>
      </c>
      <c r="BT5795" t="str">
        <f>Tabella2[[#This Row],[OUTCOME]]</f>
        <v>DCO</v>
      </c>
      <c r="BU5795" t="str">
        <f>_xlfn.CONCAT(Tabella2[[#This Row],[NAME SP]],Tabella2[[#This Row],[ID SP]]," - ",Tabella2[[#This Row],[SYLLABUS NO]])</f>
        <v>IFTS70 - NET OCAAA01</v>
      </c>
      <c r="BV5795" t="s">
        <v>11828</v>
      </c>
    </row>
    <row r="5796" spans="1:74" hidden="1">
      <c r="A5796" s="103" t="s">
        <v>11829</v>
      </c>
      <c r="B5796" s="102">
        <v>45940</v>
      </c>
      <c r="C5796" s="104">
        <f>_xlfn.ISOWEEKNUM(Tabella2[[#This Row],[Date]])</f>
        <v>41</v>
      </c>
      <c r="D5796" s="104" t="s">
        <v>509</v>
      </c>
      <c r="E5796" s="104" t="s">
        <v>284</v>
      </c>
      <c r="F5796" s="104">
        <v>71</v>
      </c>
      <c r="G5796" s="104" t="s">
        <v>257</v>
      </c>
      <c r="H5796" s="105">
        <v>2</v>
      </c>
      <c r="I5796" s="104"/>
      <c r="J5796" s="104" t="s">
        <v>258</v>
      </c>
      <c r="K5796" s="104" t="s">
        <v>78</v>
      </c>
      <c r="L5796" s="104" t="s">
        <v>299</v>
      </c>
      <c r="M5796" s="104" t="s">
        <v>915</v>
      </c>
      <c r="N5796" s="104"/>
      <c r="O5796" s="108" t="str">
        <f>A5795</f>
        <v>18200</v>
      </c>
      <c r="P5796" s="111" t="s">
        <v>2417</v>
      </c>
      <c r="Q5796" s="153" t="s">
        <v>605</v>
      </c>
      <c r="R5796" s="153" t="s">
        <v>285</v>
      </c>
      <c r="S5796" s="153">
        <f>Tabella2[[#This Row],[PLD STOP]]-Tabella2[[#This Row],[PLD START]]</f>
        <v>4.1666666666666685E-2</v>
      </c>
      <c r="T5796" s="153" t="s">
        <v>605</v>
      </c>
      <c r="U5796" s="153" t="s">
        <v>285</v>
      </c>
      <c r="V5796" s="153">
        <f>IF(ISBLANK(T5796),"",Tabella2[[#This Row],[ACT STOP]]-Tabella2[[#This Row],[ACT START]])</f>
        <v>4.1666666666666685E-2</v>
      </c>
      <c r="W5796" s="104" t="s">
        <v>92</v>
      </c>
      <c r="X5796" s="104" t="s">
        <v>91</v>
      </c>
      <c r="Y5796" s="110"/>
      <c r="Z5796" s="106"/>
      <c r="AA5796" s="104"/>
      <c r="AB5796" s="107"/>
      <c r="AC5796" s="72">
        <f>IF(OR(Tabella2[[#This Row],[OUTCOME]]="DCO",Tabella2[[#This Row],[OUTCOME]]="SDC"),1,0)</f>
        <v>1</v>
      </c>
      <c r="AH5796" s="70"/>
      <c r="AI5796" s="70"/>
      <c r="AJ5796">
        <f>IF(OR(Tabella2[[#This Row],[OUTCOME]]="DNCO", Tabella2[[#This Row],[OUTCOME]]="SDNC"),1,0)</f>
        <v>0</v>
      </c>
      <c r="AL5796" s="70"/>
      <c r="BM5796" s="135" t="str">
        <f>Tabella2[[#This Row],[ACT START]]</f>
        <v>06:00</v>
      </c>
      <c r="BN5796" s="136" t="str">
        <f>Tabella2[[#This Row],[ACT STOP]]</f>
        <v>07:00</v>
      </c>
      <c r="BO5796" s="101"/>
      <c r="BR5796" s="109" t="str">
        <f t="shared" si="99"/>
        <v>SH-25-5785</v>
      </c>
      <c r="BS5796" s="109" t="s">
        <v>368</v>
      </c>
      <c r="BT5796" t="str">
        <f>Tabella2[[#This Row],[OUTCOME]]</f>
        <v>DCO</v>
      </c>
      <c r="BU5796" t="str">
        <f>_xlfn.CONCAT(Tabella2[[#This Row],[NAME SP]],Tabella2[[#This Row],[ID SP]]," - ",Tabella2[[#This Row],[SYLLABUS NO]])</f>
        <v>IFTS71 - NET OCAAA01</v>
      </c>
      <c r="BV5796" t="s">
        <v>11830</v>
      </c>
    </row>
    <row r="5797" spans="1:74" hidden="1">
      <c r="A5797" s="103" t="s">
        <v>11831</v>
      </c>
      <c r="B5797" s="102">
        <v>45940</v>
      </c>
      <c r="C5797" s="104">
        <f>_xlfn.ISOWEEKNUM(Tabella2[[#This Row],[Date]])</f>
        <v>41</v>
      </c>
      <c r="D5797" s="104" t="s">
        <v>11710</v>
      </c>
      <c r="E5797" s="104" t="s">
        <v>284</v>
      </c>
      <c r="F5797" s="104">
        <v>95</v>
      </c>
      <c r="G5797" s="104" t="s">
        <v>284</v>
      </c>
      <c r="H5797" s="105">
        <v>3</v>
      </c>
      <c r="I5797" s="104" t="s">
        <v>258</v>
      </c>
      <c r="J5797" s="104"/>
      <c r="K5797" s="104" t="s">
        <v>81</v>
      </c>
      <c r="L5797" s="104" t="s">
        <v>259</v>
      </c>
      <c r="M5797" s="104" t="s">
        <v>276</v>
      </c>
      <c r="N5797" s="104"/>
      <c r="O5797" s="106"/>
      <c r="P5797" s="111" t="s">
        <v>11788</v>
      </c>
      <c r="Q5797" s="153" t="s">
        <v>605</v>
      </c>
      <c r="R5797" s="153" t="s">
        <v>285</v>
      </c>
      <c r="S5797" s="153">
        <f>Tabella2[[#This Row],[PLD STOP]]-Tabella2[[#This Row],[PLD START]]</f>
        <v>4.1666666666666685E-2</v>
      </c>
      <c r="T5797" s="153">
        <v>0.25</v>
      </c>
      <c r="U5797" s="153">
        <v>0.29166666666666669</v>
      </c>
      <c r="V5797" s="153">
        <f>IF(ISBLANK(T5797),"",Tabella2[[#This Row],[ACT STOP]]-Tabella2[[#This Row],[ACT START]])</f>
        <v>4.1666666666666685E-2</v>
      </c>
      <c r="W5797" s="104" t="s">
        <v>92</v>
      </c>
      <c r="X5797" s="104" t="s">
        <v>91</v>
      </c>
      <c r="Y5797" s="110"/>
      <c r="Z5797" s="106"/>
      <c r="AA5797" s="104"/>
      <c r="AB5797" s="107"/>
      <c r="AC5797" s="72">
        <f>IF(OR(Tabella2[[#This Row],[OUTCOME]]="DCO",Tabella2[[#This Row],[OUTCOME]]="SDC"),1,0)</f>
        <v>1</v>
      </c>
      <c r="AH5797" s="70"/>
      <c r="AI5797" s="70"/>
      <c r="AJ5797">
        <f>IF(OR(Tabella2[[#This Row],[OUTCOME]]="DNCO", Tabella2[[#This Row],[OUTCOME]]="SDNC"),1,0)</f>
        <v>0</v>
      </c>
      <c r="AL5797" s="70"/>
      <c r="BM5797" s="135">
        <f>Tabella2[[#This Row],[ACT START]]</f>
        <v>0.25</v>
      </c>
      <c r="BN5797" s="136">
        <f>Tabella2[[#This Row],[ACT STOP]]</f>
        <v>0.29166666666666669</v>
      </c>
      <c r="BO5797" s="101"/>
      <c r="BR5797" s="109" t="str">
        <f t="shared" si="99"/>
        <v>SH-25-5786</v>
      </c>
      <c r="BS5797" s="109" t="s">
        <v>301</v>
      </c>
      <c r="BT5797" t="str">
        <f>Tabella2[[#This Row],[OUTCOME]]</f>
        <v>DCO</v>
      </c>
      <c r="BU5797" t="str">
        <f>_xlfn.CONCAT(Tabella2[[#This Row],[NAME SP]],Tabella2[[#This Row],[ID SP]]," - ",Tabella2[[#This Row],[SYLLABUS NO]])</f>
        <v>IFTS95 - SD EMR0101</v>
      </c>
      <c r="BV5797" t="s">
        <v>11832</v>
      </c>
    </row>
    <row r="5798" spans="1:74" hidden="1">
      <c r="A5798" s="103" t="s">
        <v>11833</v>
      </c>
      <c r="B5798" s="102">
        <v>45940</v>
      </c>
      <c r="C5798" s="104">
        <f>_xlfn.ISOWEEKNUM(Tabella2[[#This Row],[Date]])</f>
        <v>41</v>
      </c>
      <c r="D5798" s="104" t="s">
        <v>9743</v>
      </c>
      <c r="E5798" s="104" t="s">
        <v>256</v>
      </c>
      <c r="F5798" s="104">
        <v>83</v>
      </c>
      <c r="G5798" s="104" t="s">
        <v>257</v>
      </c>
      <c r="H5798" s="105">
        <v>1</v>
      </c>
      <c r="I5798" s="104"/>
      <c r="J5798" s="104" t="s">
        <v>258</v>
      </c>
      <c r="K5798" s="104" t="s">
        <v>80</v>
      </c>
      <c r="L5798" s="104" t="s">
        <v>259</v>
      </c>
      <c r="M5798" s="104" t="s">
        <v>276</v>
      </c>
      <c r="N5798" s="104"/>
      <c r="O5798" s="106"/>
      <c r="P5798" s="111" t="s">
        <v>462</v>
      </c>
      <c r="Q5798" s="153" t="s">
        <v>605</v>
      </c>
      <c r="R5798" s="153" t="s">
        <v>285</v>
      </c>
      <c r="S5798" s="153">
        <f>Tabella2[[#This Row],[PLD STOP]]-Tabella2[[#This Row],[PLD START]]</f>
        <v>4.1666666666666685E-2</v>
      </c>
      <c r="T5798" s="153">
        <v>0.25</v>
      </c>
      <c r="U5798" s="153">
        <v>0.29166666666666669</v>
      </c>
      <c r="V5798" s="153">
        <f>IF(ISBLANK(T5798),"",Tabella2[[#This Row],[ACT STOP]]-Tabella2[[#This Row],[ACT START]])</f>
        <v>4.1666666666666685E-2</v>
      </c>
      <c r="W5798" s="104" t="s">
        <v>92</v>
      </c>
      <c r="X5798" s="104" t="s">
        <v>91</v>
      </c>
      <c r="Y5798" s="110"/>
      <c r="Z5798" s="106"/>
      <c r="AA5798" s="104"/>
      <c r="AB5798" s="107"/>
      <c r="AC5798" s="72">
        <f>IF(OR(Tabella2[[#This Row],[OUTCOME]]="DCO",Tabella2[[#This Row],[OUTCOME]]="SDC"),1,0)</f>
        <v>1</v>
      </c>
      <c r="AH5798" s="70"/>
      <c r="AI5798" s="70"/>
      <c r="AJ5798">
        <f>IF(OR(Tabella2[[#This Row],[OUTCOME]]="DNCO", Tabella2[[#This Row],[OUTCOME]]="SDNC"),1,0)</f>
        <v>0</v>
      </c>
      <c r="AL5798" s="70"/>
      <c r="BM5798" s="135">
        <f>Tabella2[[#This Row],[ACT START]]</f>
        <v>0.25</v>
      </c>
      <c r="BN5798" s="136">
        <f>Tabella2[[#This Row],[ACT STOP]]</f>
        <v>0.29166666666666669</v>
      </c>
      <c r="BO5798" s="101"/>
      <c r="BR5798" s="109" t="str">
        <f t="shared" si="99"/>
        <v>SH-25-5787</v>
      </c>
      <c r="BS5798" s="109" t="s">
        <v>332</v>
      </c>
      <c r="BT5798" t="str">
        <f>Tabella2[[#This Row],[OUTCOME]]</f>
        <v>DCO</v>
      </c>
      <c r="BU5798" t="str">
        <f>_xlfn.CONCAT(Tabella2[[#This Row],[NAME SP]],Tabella2[[#This Row],[ID SP]]," - ",Tabella2[[#This Row],[SYLLABUS NO]])</f>
        <v>QATAR83 - FMS EMR01</v>
      </c>
      <c r="BV5798" t="s">
        <v>11834</v>
      </c>
    </row>
    <row r="5799" spans="1:74" hidden="1">
      <c r="A5799" s="103" t="s">
        <v>11835</v>
      </c>
      <c r="B5799" s="102">
        <v>45940</v>
      </c>
      <c r="C5799" s="104">
        <f>_xlfn.ISOWEEKNUM(Tabella2[[#This Row],[Date]])</f>
        <v>41</v>
      </c>
      <c r="D5799" s="104" t="s">
        <v>11710</v>
      </c>
      <c r="E5799" s="104" t="s">
        <v>284</v>
      </c>
      <c r="F5799" s="104">
        <v>91</v>
      </c>
      <c r="G5799" s="104" t="s">
        <v>257</v>
      </c>
      <c r="H5799" s="105">
        <v>15</v>
      </c>
      <c r="I5799" s="104" t="s">
        <v>258</v>
      </c>
      <c r="J5799" s="104"/>
      <c r="K5799" s="104" t="s">
        <v>83</v>
      </c>
      <c r="L5799" s="104" t="s">
        <v>259</v>
      </c>
      <c r="M5799" s="104" t="s">
        <v>276</v>
      </c>
      <c r="N5799" s="104"/>
      <c r="O5799" s="106"/>
      <c r="P5799" s="111" t="s">
        <v>11796</v>
      </c>
      <c r="Q5799" s="153" t="s">
        <v>605</v>
      </c>
      <c r="R5799" s="153" t="s">
        <v>285</v>
      </c>
      <c r="S5799" s="153">
        <f>Tabella2[[#This Row],[PLD STOP]]-Tabella2[[#This Row],[PLD START]]</f>
        <v>4.1666666666666685E-2</v>
      </c>
      <c r="T5799" s="153">
        <v>0.25694444444444442</v>
      </c>
      <c r="U5799" s="153">
        <v>0.2986111111111111</v>
      </c>
      <c r="V5799" s="153">
        <f>IF(ISBLANK(T5799),"",Tabella2[[#This Row],[ACT STOP]]-Tabella2[[#This Row],[ACT START]])</f>
        <v>4.1666666666666685E-2</v>
      </c>
      <c r="W5799" s="104" t="s">
        <v>92</v>
      </c>
      <c r="X5799" s="104" t="s">
        <v>91</v>
      </c>
      <c r="Y5799" s="110"/>
      <c r="Z5799" s="106"/>
      <c r="AA5799" s="104"/>
      <c r="AB5799" s="107"/>
      <c r="AC5799" s="72">
        <f>IF(OR(Tabella2[[#This Row],[OUTCOME]]="DCO",Tabella2[[#This Row],[OUTCOME]]="SDC"),1,0)</f>
        <v>1</v>
      </c>
      <c r="AH5799" s="70"/>
      <c r="AI5799" s="70"/>
      <c r="AJ5799">
        <f>IF(OR(Tabella2[[#This Row],[OUTCOME]]="DNCO", Tabella2[[#This Row],[OUTCOME]]="SDNC"),1,0)</f>
        <v>0</v>
      </c>
      <c r="AL5799" s="70"/>
      <c r="BM5799" s="135">
        <f>Tabella2[[#This Row],[ACT START]]</f>
        <v>0.25694444444444442</v>
      </c>
      <c r="BN5799" s="136">
        <f>Tabella2[[#This Row],[ACT STOP]]</f>
        <v>0.2986111111111111</v>
      </c>
      <c r="BO5799" s="101">
        <v>6.9444444444444441E-3</v>
      </c>
      <c r="BQ5799" t="s">
        <v>102</v>
      </c>
      <c r="BR5799" s="109" t="str">
        <f t="shared" si="99"/>
        <v>SH-25-5788</v>
      </c>
      <c r="BS5799" s="109" t="s">
        <v>1028</v>
      </c>
      <c r="BT5799" t="str">
        <f>Tabella2[[#This Row],[OUTCOME]]</f>
        <v>DCO</v>
      </c>
      <c r="BU5799" t="str">
        <f>_xlfn.CONCAT(Tabella2[[#This Row],[NAME SP]],Tabella2[[#This Row],[ID SP]]," - ",Tabella2[[#This Row],[SYLLABUS NO]])</f>
        <v>IFTS91 - SD CF0101</v>
      </c>
      <c r="BV5799" t="s">
        <v>11836</v>
      </c>
    </row>
    <row r="5800" spans="1:74" hidden="1">
      <c r="A5800" s="103" t="s">
        <v>11837</v>
      </c>
      <c r="B5800" s="102">
        <v>45940</v>
      </c>
      <c r="C5800" s="104">
        <f>_xlfn.ISOWEEKNUM(Tabella2[[#This Row],[Date]])</f>
        <v>41</v>
      </c>
      <c r="D5800" s="104" t="s">
        <v>11710</v>
      </c>
      <c r="E5800" s="104" t="s">
        <v>284</v>
      </c>
      <c r="F5800" s="104">
        <v>94</v>
      </c>
      <c r="G5800" s="104" t="s">
        <v>257</v>
      </c>
      <c r="H5800" s="105">
        <v>17</v>
      </c>
      <c r="I5800" s="104" t="s">
        <v>258</v>
      </c>
      <c r="J5800" s="104"/>
      <c r="K5800" s="104" t="s">
        <v>83</v>
      </c>
      <c r="L5800" s="104" t="s">
        <v>259</v>
      </c>
      <c r="M5800" s="104" t="s">
        <v>276</v>
      </c>
      <c r="N5800" s="104"/>
      <c r="O5800" s="106"/>
      <c r="P5800" s="111" t="s">
        <v>11796</v>
      </c>
      <c r="Q5800" s="153" t="s">
        <v>617</v>
      </c>
      <c r="R5800" s="153" t="s">
        <v>525</v>
      </c>
      <c r="S5800" s="153">
        <f>Tabella2[[#This Row],[PLD STOP]]-Tabella2[[#This Row],[PLD START]]</f>
        <v>4.1666666666666685E-2</v>
      </c>
      <c r="T5800" s="153">
        <v>0.3125</v>
      </c>
      <c r="U5800" s="153">
        <v>0.35416666666666669</v>
      </c>
      <c r="V5800" s="153">
        <f>IF(ISBLANK(T5800),"",Tabella2[[#This Row],[ACT STOP]]-Tabella2[[#This Row],[ACT START]])</f>
        <v>4.1666666666666685E-2</v>
      </c>
      <c r="W5800" s="104" t="s">
        <v>92</v>
      </c>
      <c r="X5800" s="104" t="s">
        <v>91</v>
      </c>
      <c r="Y5800" s="110"/>
      <c r="Z5800" s="106"/>
      <c r="AA5800" s="104"/>
      <c r="AB5800" s="107"/>
      <c r="AC5800" s="72">
        <f>IF(OR(Tabella2[[#This Row],[OUTCOME]]="DCO",Tabella2[[#This Row],[OUTCOME]]="SDC"),1,0)</f>
        <v>1</v>
      </c>
      <c r="AH5800" s="70"/>
      <c r="AI5800" s="70"/>
      <c r="AJ5800">
        <f>IF(OR(Tabella2[[#This Row],[OUTCOME]]="DNCO", Tabella2[[#This Row],[OUTCOME]]="SDNC"),1,0)</f>
        <v>0</v>
      </c>
      <c r="AL5800" s="70"/>
      <c r="BM5800" s="135">
        <f>Tabella2[[#This Row],[ACT START]]</f>
        <v>0.3125</v>
      </c>
      <c r="BN5800" s="136">
        <f>Tabella2[[#This Row],[ACT STOP]]</f>
        <v>0.35416666666666669</v>
      </c>
      <c r="BO5800" s="101"/>
      <c r="BR5800" s="109" t="str">
        <f t="shared" si="99"/>
        <v>SH-25-5789</v>
      </c>
      <c r="BS5800" s="109" t="s">
        <v>393</v>
      </c>
      <c r="BT5800" t="str">
        <f>Tabella2[[#This Row],[OUTCOME]]</f>
        <v>DCO</v>
      </c>
      <c r="BU5800" t="str">
        <f>_xlfn.CONCAT(Tabella2[[#This Row],[NAME SP]],Tabella2[[#This Row],[ID SP]]," - ",Tabella2[[#This Row],[SYLLABUS NO]])</f>
        <v>IFTS94 - SD CF0101</v>
      </c>
      <c r="BV5800" t="s">
        <v>11838</v>
      </c>
    </row>
    <row r="5801" spans="1:74" hidden="1">
      <c r="A5801" s="103" t="s">
        <v>11839</v>
      </c>
      <c r="B5801" s="102">
        <v>45940</v>
      </c>
      <c r="C5801" s="104">
        <f>_xlfn.ISOWEEKNUM(Tabella2[[#This Row],[Date]])</f>
        <v>41</v>
      </c>
      <c r="D5801" s="104" t="s">
        <v>11710</v>
      </c>
      <c r="E5801" s="104" t="s">
        <v>284</v>
      </c>
      <c r="F5801" s="104">
        <v>88</v>
      </c>
      <c r="G5801" s="104" t="s">
        <v>284</v>
      </c>
      <c r="H5801" s="105">
        <v>9</v>
      </c>
      <c r="I5801" s="104" t="s">
        <v>258</v>
      </c>
      <c r="J5801" s="104"/>
      <c r="K5801" s="104" t="s">
        <v>78</v>
      </c>
      <c r="L5801" s="104" t="s">
        <v>259</v>
      </c>
      <c r="M5801" s="104" t="s">
        <v>276</v>
      </c>
      <c r="N5801" s="104"/>
      <c r="O5801" s="106"/>
      <c r="P5801" s="111" t="s">
        <v>11788</v>
      </c>
      <c r="Q5801" s="153" t="s">
        <v>617</v>
      </c>
      <c r="R5801" s="153" t="s">
        <v>525</v>
      </c>
      <c r="S5801" s="153">
        <f>Tabella2[[#This Row],[PLD STOP]]-Tabella2[[#This Row],[PLD START]]</f>
        <v>4.1666666666666685E-2</v>
      </c>
      <c r="T5801" s="153">
        <v>0.3125</v>
      </c>
      <c r="U5801" s="153">
        <v>0.3611111111111111</v>
      </c>
      <c r="V5801" s="153">
        <f>IF(ISBLANK(T5801),"",Tabella2[[#This Row],[ACT STOP]]-Tabella2[[#This Row],[ACT START]])</f>
        <v>4.8611111111111105E-2</v>
      </c>
      <c r="W5801" s="104" t="s">
        <v>92</v>
      </c>
      <c r="X5801" s="104" t="s">
        <v>91</v>
      </c>
      <c r="Y5801" s="110"/>
      <c r="Z5801" s="106"/>
      <c r="AA5801" s="104"/>
      <c r="AB5801" s="107"/>
      <c r="AC5801" s="72">
        <f>IF(OR(Tabella2[[#This Row],[OUTCOME]]="DCO",Tabella2[[#This Row],[OUTCOME]]="SDC"),1,0)</f>
        <v>1</v>
      </c>
      <c r="AH5801" s="70"/>
      <c r="AI5801" s="70"/>
      <c r="AJ5801">
        <f>IF(OR(Tabella2[[#This Row],[OUTCOME]]="DNCO", Tabella2[[#This Row],[OUTCOME]]="SDNC"),1,0)</f>
        <v>0</v>
      </c>
      <c r="AL5801" s="70"/>
      <c r="BM5801" s="135">
        <f>Tabella2[[#This Row],[ACT START]]</f>
        <v>0.3125</v>
      </c>
      <c r="BN5801" s="136">
        <f>Tabella2[[#This Row],[ACT STOP]]</f>
        <v>0.3611111111111111</v>
      </c>
      <c r="BO5801" s="101"/>
      <c r="BR5801" s="109" t="str">
        <f t="shared" si="99"/>
        <v>SH-25-5790</v>
      </c>
      <c r="BS5801" s="109" t="s">
        <v>339</v>
      </c>
      <c r="BT5801" t="str">
        <f>Tabella2[[#This Row],[OUTCOME]]</f>
        <v>DCO</v>
      </c>
      <c r="BU5801" t="str">
        <f>_xlfn.CONCAT(Tabella2[[#This Row],[NAME SP]],Tabella2[[#This Row],[ID SP]]," - ",Tabella2[[#This Row],[SYLLABUS NO]])</f>
        <v>IFTS88 - SD EMR0101</v>
      </c>
      <c r="BV5801" t="s">
        <v>11840</v>
      </c>
    </row>
    <row r="5802" spans="1:74" hidden="1">
      <c r="A5802" s="103" t="s">
        <v>11841</v>
      </c>
      <c r="B5802" s="102">
        <v>45940</v>
      </c>
      <c r="C5802" s="104">
        <f>_xlfn.ISOWEEKNUM(Tabella2[[#This Row],[Date]])</f>
        <v>41</v>
      </c>
      <c r="D5802" s="104" t="s">
        <v>11710</v>
      </c>
      <c r="E5802" s="104" t="s">
        <v>284</v>
      </c>
      <c r="F5802" s="104">
        <v>92</v>
      </c>
      <c r="G5802" s="104" t="s">
        <v>284</v>
      </c>
      <c r="H5802" s="105">
        <v>4</v>
      </c>
      <c r="I5802" s="104" t="s">
        <v>258</v>
      </c>
      <c r="J5802" s="104"/>
      <c r="K5802" s="104" t="s">
        <v>79</v>
      </c>
      <c r="L5802" s="104" t="s">
        <v>259</v>
      </c>
      <c r="M5802" s="104" t="s">
        <v>276</v>
      </c>
      <c r="N5802" s="104"/>
      <c r="O5802" s="106"/>
      <c r="P5802" s="111" t="s">
        <v>11796</v>
      </c>
      <c r="Q5802" s="153" t="s">
        <v>617</v>
      </c>
      <c r="R5802" s="153" t="s">
        <v>525</v>
      </c>
      <c r="S5802" s="153">
        <f>Tabella2[[#This Row],[PLD STOP]]-Tabella2[[#This Row],[PLD START]]</f>
        <v>4.1666666666666685E-2</v>
      </c>
      <c r="T5802" s="153">
        <v>0.31944444444444442</v>
      </c>
      <c r="U5802" s="153">
        <v>0.36458333333333331</v>
      </c>
      <c r="V5802" s="153">
        <f>IF(ISBLANK(T5802),"",Tabella2[[#This Row],[ACT STOP]]-Tabella2[[#This Row],[ACT START]])</f>
        <v>4.5138888888888895E-2</v>
      </c>
      <c r="W5802" s="104" t="s">
        <v>92</v>
      </c>
      <c r="X5802" s="104" t="s">
        <v>91</v>
      </c>
      <c r="Y5802" s="110"/>
      <c r="Z5802" s="106"/>
      <c r="AA5802" s="104"/>
      <c r="AB5802" s="107"/>
      <c r="AC5802" s="72">
        <f>IF(OR(Tabella2[[#This Row],[OUTCOME]]="DCO",Tabella2[[#This Row],[OUTCOME]]="SDC"),1,0)</f>
        <v>1</v>
      </c>
      <c r="AH5802" s="70"/>
      <c r="AI5802" s="70"/>
      <c r="AJ5802">
        <f>IF(OR(Tabella2[[#This Row],[OUTCOME]]="DNCO", Tabella2[[#This Row],[OUTCOME]]="SDNC"),1,0)</f>
        <v>0</v>
      </c>
      <c r="AL5802" s="70"/>
      <c r="BM5802" s="135">
        <f>Tabella2[[#This Row],[ACT START]]</f>
        <v>0.31944444444444442</v>
      </c>
      <c r="BN5802" s="136">
        <f>Tabella2[[#This Row],[ACT STOP]]</f>
        <v>0.36458333333333331</v>
      </c>
      <c r="BO5802" s="101"/>
      <c r="BR5802" s="109" t="str">
        <f t="shared" si="99"/>
        <v>SH-25-5791</v>
      </c>
      <c r="BS5802" s="109" t="s">
        <v>10252</v>
      </c>
      <c r="BT5802" t="str">
        <f>Tabella2[[#This Row],[OUTCOME]]</f>
        <v>DCO</v>
      </c>
      <c r="BU5802" t="str">
        <f>_xlfn.CONCAT(Tabella2[[#This Row],[NAME SP]],Tabella2[[#This Row],[ID SP]]," - ",Tabella2[[#This Row],[SYLLABUS NO]])</f>
        <v>IFTS92 - SD CF0101</v>
      </c>
      <c r="BV5802" t="s">
        <v>11842</v>
      </c>
    </row>
    <row r="5803" spans="1:74" hidden="1">
      <c r="A5803" s="103" t="s">
        <v>11843</v>
      </c>
      <c r="B5803" s="102">
        <v>45940</v>
      </c>
      <c r="C5803" s="104">
        <f>_xlfn.ISOWEEKNUM(Tabella2[[#This Row],[Date]])</f>
        <v>41</v>
      </c>
      <c r="D5803" s="104" t="s">
        <v>509</v>
      </c>
      <c r="E5803" s="104" t="s">
        <v>284</v>
      </c>
      <c r="F5803" s="104">
        <v>71</v>
      </c>
      <c r="G5803" s="104" t="s">
        <v>257</v>
      </c>
      <c r="H5803" s="105">
        <v>14</v>
      </c>
      <c r="I5803" s="104"/>
      <c r="J5803" s="104" t="s">
        <v>258</v>
      </c>
      <c r="K5803" s="104" t="s">
        <v>79</v>
      </c>
      <c r="L5803" s="104" t="s">
        <v>299</v>
      </c>
      <c r="M5803" s="104" t="s">
        <v>913</v>
      </c>
      <c r="N5803" s="104"/>
      <c r="O5803" s="108" t="str">
        <f>A5804</f>
        <v>18209</v>
      </c>
      <c r="P5803" s="111" t="s">
        <v>2422</v>
      </c>
      <c r="Q5803" s="153" t="s">
        <v>631</v>
      </c>
      <c r="R5803" s="153" t="s">
        <v>498</v>
      </c>
      <c r="S5803" s="153">
        <f>Tabella2[[#This Row],[PLD STOP]]-Tabella2[[#This Row],[PLD START]]</f>
        <v>4.1666666666666685E-2</v>
      </c>
      <c r="T5803" s="153" t="s">
        <v>631</v>
      </c>
      <c r="U5803" s="153" t="s">
        <v>498</v>
      </c>
      <c r="V5803" s="153">
        <f>IF(ISBLANK(T5803),"",Tabella2[[#This Row],[ACT STOP]]-Tabella2[[#This Row],[ACT START]])</f>
        <v>4.1666666666666685E-2</v>
      </c>
      <c r="W5803" s="104" t="s">
        <v>92</v>
      </c>
      <c r="X5803" s="104" t="s">
        <v>91</v>
      </c>
      <c r="Y5803" s="110"/>
      <c r="Z5803" s="106"/>
      <c r="AA5803" s="104"/>
      <c r="AB5803" s="107"/>
      <c r="AC5803" s="72">
        <f>IF(OR(Tabella2[[#This Row],[OUTCOME]]="DCO",Tabella2[[#This Row],[OUTCOME]]="SDC"),1,0)</f>
        <v>1</v>
      </c>
      <c r="AH5803" s="70"/>
      <c r="AI5803" s="70"/>
      <c r="AJ5803">
        <f>IF(OR(Tabella2[[#This Row],[OUTCOME]]="DNCO", Tabella2[[#This Row],[OUTCOME]]="SDNC"),1,0)</f>
        <v>0</v>
      </c>
      <c r="AL5803" s="70"/>
      <c r="BM5803" s="135" t="str">
        <f>Tabella2[[#This Row],[ACT START]]</f>
        <v>09:00</v>
      </c>
      <c r="BN5803" s="136" t="str">
        <f>Tabella2[[#This Row],[ACT STOP]]</f>
        <v>10:00</v>
      </c>
      <c r="BO5803" s="101"/>
      <c r="BR5803" s="109" t="str">
        <f t="shared" si="99"/>
        <v>SH-25-5792</v>
      </c>
      <c r="BS5803" s="109" t="s">
        <v>372</v>
      </c>
      <c r="BT5803" t="str">
        <f>Tabella2[[#This Row],[OUTCOME]]</f>
        <v>DCO</v>
      </c>
      <c r="BU5803" t="str">
        <f>_xlfn.CONCAT(Tabella2[[#This Row],[NAME SP]],Tabella2[[#This Row],[ID SP]]," - ",Tabella2[[#This Row],[SYLLABUS NO]])</f>
        <v>IFTS71 - NET OCAAG01</v>
      </c>
      <c r="BV5803" t="s">
        <v>11830</v>
      </c>
    </row>
    <row r="5804" spans="1:74" hidden="1">
      <c r="A5804" s="103" t="s">
        <v>11844</v>
      </c>
      <c r="B5804" s="102">
        <v>45940</v>
      </c>
      <c r="C5804" s="104">
        <f>_xlfn.ISOWEEKNUM(Tabella2[[#This Row],[Date]])</f>
        <v>41</v>
      </c>
      <c r="D5804" s="104" t="s">
        <v>509</v>
      </c>
      <c r="E5804" s="104" t="s">
        <v>284</v>
      </c>
      <c r="F5804" s="104">
        <v>70</v>
      </c>
      <c r="G5804" s="104" t="s">
        <v>257</v>
      </c>
      <c r="H5804" s="105">
        <v>1</v>
      </c>
      <c r="I5804" s="104"/>
      <c r="J5804" s="104" t="s">
        <v>258</v>
      </c>
      <c r="K5804" s="104" t="s">
        <v>78</v>
      </c>
      <c r="L5804" s="104" t="s">
        <v>299</v>
      </c>
      <c r="M5804" s="104" t="s">
        <v>913</v>
      </c>
      <c r="N5804" s="104"/>
      <c r="O5804" s="108" t="str">
        <f>A5803</f>
        <v>18208</v>
      </c>
      <c r="P5804" s="111" t="s">
        <v>2422</v>
      </c>
      <c r="Q5804" s="153" t="s">
        <v>631</v>
      </c>
      <c r="R5804" s="153" t="s">
        <v>498</v>
      </c>
      <c r="S5804" s="153">
        <f>Tabella2[[#This Row],[PLD STOP]]-Tabella2[[#This Row],[PLD START]]</f>
        <v>4.1666666666666685E-2</v>
      </c>
      <c r="T5804" s="153" t="s">
        <v>631</v>
      </c>
      <c r="U5804" s="153" t="s">
        <v>498</v>
      </c>
      <c r="V5804" s="153">
        <f>IF(ISBLANK(T5804),"",Tabella2[[#This Row],[ACT STOP]]-Tabella2[[#This Row],[ACT START]])</f>
        <v>4.1666666666666685E-2</v>
      </c>
      <c r="W5804" s="104" t="s">
        <v>92</v>
      </c>
      <c r="X5804" s="104" t="s">
        <v>91</v>
      </c>
      <c r="Y5804" s="110"/>
      <c r="Z5804" s="106"/>
      <c r="AA5804" s="104"/>
      <c r="AB5804" s="107"/>
      <c r="AC5804" s="72">
        <f>IF(OR(Tabella2[[#This Row],[OUTCOME]]="DCO",Tabella2[[#This Row],[OUTCOME]]="SDC"),1,0)</f>
        <v>1</v>
      </c>
      <c r="AH5804" s="70"/>
      <c r="AI5804" s="70"/>
      <c r="AJ5804">
        <f>IF(OR(Tabella2[[#This Row],[OUTCOME]]="DNCO", Tabella2[[#This Row],[OUTCOME]]="SDNC"),1,0)</f>
        <v>0</v>
      </c>
      <c r="AL5804" s="70"/>
      <c r="BM5804" s="135" t="str">
        <f>Tabella2[[#This Row],[ACT START]]</f>
        <v>09:00</v>
      </c>
      <c r="BN5804" s="136" t="str">
        <f>Tabella2[[#This Row],[ACT STOP]]</f>
        <v>10:00</v>
      </c>
      <c r="BO5804" s="101"/>
      <c r="BR5804" s="109" t="str">
        <f t="shared" si="99"/>
        <v>SH-25-5793</v>
      </c>
      <c r="BS5804" s="109" t="s">
        <v>332</v>
      </c>
      <c r="BT5804" t="str">
        <f>Tabella2[[#This Row],[OUTCOME]]</f>
        <v>DCO</v>
      </c>
      <c r="BU5804" t="str">
        <f>_xlfn.CONCAT(Tabella2[[#This Row],[NAME SP]],Tabella2[[#This Row],[ID SP]]," - ",Tabella2[[#This Row],[SYLLABUS NO]])</f>
        <v>IFTS70 - NET OCAAG01</v>
      </c>
      <c r="BV5804" t="s">
        <v>11828</v>
      </c>
    </row>
    <row r="5805" spans="1:74" hidden="1">
      <c r="A5805" s="103" t="s">
        <v>84</v>
      </c>
      <c r="B5805" s="102">
        <v>45940</v>
      </c>
      <c r="C5805" s="104">
        <f>_xlfn.ISOWEEKNUM(Tabella2[[#This Row],[Date]])</f>
        <v>41</v>
      </c>
      <c r="D5805" s="104" t="s">
        <v>11710</v>
      </c>
      <c r="E5805" s="104" t="s">
        <v>284</v>
      </c>
      <c r="F5805" s="104">
        <v>93</v>
      </c>
      <c r="G5805" s="104" t="s">
        <v>284</v>
      </c>
      <c r="H5805" s="105">
        <v>3</v>
      </c>
      <c r="I5805" s="104" t="s">
        <v>258</v>
      </c>
      <c r="J5805" s="104"/>
      <c r="K5805" s="104" t="s">
        <v>83</v>
      </c>
      <c r="L5805" s="104" t="s">
        <v>259</v>
      </c>
      <c r="M5805" s="104" t="s">
        <v>276</v>
      </c>
      <c r="N5805" s="104"/>
      <c r="O5805" s="106"/>
      <c r="P5805" s="111" t="s">
        <v>11796</v>
      </c>
      <c r="Q5805" s="153" t="s">
        <v>631</v>
      </c>
      <c r="R5805" s="153" t="s">
        <v>498</v>
      </c>
      <c r="S5805" s="153">
        <f>Tabella2[[#This Row],[PLD STOP]]-Tabella2[[#This Row],[PLD START]]</f>
        <v>4.1666666666666685E-2</v>
      </c>
      <c r="T5805" s="153" t="s">
        <v>631</v>
      </c>
      <c r="U5805" s="153" t="s">
        <v>498</v>
      </c>
      <c r="V5805" s="153">
        <f>IF(ISBLANK(T5805),"",Tabella2[[#This Row],[ACT STOP]]-Tabella2[[#This Row],[ACT START]])</f>
        <v>4.1666666666666685E-2</v>
      </c>
      <c r="W5805" s="104" t="s">
        <v>92</v>
      </c>
      <c r="X5805" s="104" t="s">
        <v>91</v>
      </c>
      <c r="Y5805" s="110"/>
      <c r="Z5805" s="106"/>
      <c r="AA5805" s="104"/>
      <c r="AB5805" s="107"/>
      <c r="AC5805" s="72">
        <f>IF(OR(Tabella2[[#This Row],[OUTCOME]]="DCO",Tabella2[[#This Row],[OUTCOME]]="SDC"),1,0)</f>
        <v>1</v>
      </c>
      <c r="AH5805" s="70"/>
      <c r="AI5805" s="70"/>
      <c r="AJ5805">
        <f>IF(OR(Tabella2[[#This Row],[OUTCOME]]="DNCO", Tabella2[[#This Row],[OUTCOME]]="SDNC"),1,0)</f>
        <v>0</v>
      </c>
      <c r="AL5805" s="70"/>
      <c r="BM5805" s="135" t="str">
        <f>Tabella2[[#This Row],[ACT START]]</f>
        <v>09:00</v>
      </c>
      <c r="BN5805" s="136" t="str">
        <f>Tabella2[[#This Row],[ACT STOP]]</f>
        <v>10:00</v>
      </c>
      <c r="BO5805" s="101"/>
      <c r="BR5805" s="109" t="str">
        <f t="shared" si="99"/>
        <v>SH-25-5794</v>
      </c>
      <c r="BS5805" s="109" t="s">
        <v>301</v>
      </c>
      <c r="BT5805" t="str">
        <f>Tabella2[[#This Row],[OUTCOME]]</f>
        <v>DCO</v>
      </c>
      <c r="BU5805" t="str">
        <f>_xlfn.CONCAT(Tabella2[[#This Row],[NAME SP]],Tabella2[[#This Row],[ID SP]]," - ",Tabella2[[#This Row],[SYLLABUS NO]])</f>
        <v>IFTS93 - SD CF0101</v>
      </c>
      <c r="BV5805" t="s">
        <v>11845</v>
      </c>
    </row>
    <row r="5806" spans="1:74" hidden="1">
      <c r="A5806" s="103" t="s">
        <v>11846</v>
      </c>
      <c r="B5806" s="102">
        <v>45940</v>
      </c>
      <c r="C5806" s="104">
        <f>_xlfn.ISOWEEKNUM(Tabella2[[#This Row],[Date]])</f>
        <v>41</v>
      </c>
      <c r="D5806" s="104" t="s">
        <v>6396</v>
      </c>
      <c r="E5806" s="104" t="s">
        <v>256</v>
      </c>
      <c r="F5806" s="104">
        <v>72</v>
      </c>
      <c r="G5806" s="104" t="s">
        <v>257</v>
      </c>
      <c r="H5806" s="105">
        <v>2</v>
      </c>
      <c r="I5806" s="104"/>
      <c r="J5806" s="104" t="s">
        <v>258</v>
      </c>
      <c r="K5806" s="104" t="s">
        <v>80</v>
      </c>
      <c r="L5806" s="104" t="s">
        <v>259</v>
      </c>
      <c r="M5806" s="104" t="s">
        <v>276</v>
      </c>
      <c r="N5806" s="104"/>
      <c r="O5806" s="106"/>
      <c r="P5806" s="111" t="s">
        <v>8294</v>
      </c>
      <c r="Q5806" s="153" t="s">
        <v>631</v>
      </c>
      <c r="R5806" s="153" t="s">
        <v>498</v>
      </c>
      <c r="S5806" s="153">
        <f>Tabella2[[#This Row],[PLD STOP]]-Tabella2[[#This Row],[PLD START]]</f>
        <v>4.1666666666666685E-2</v>
      </c>
      <c r="T5806" s="153" t="s">
        <v>631</v>
      </c>
      <c r="U5806" s="153" t="s">
        <v>498</v>
      </c>
      <c r="V5806" s="153">
        <f>IF(ISBLANK(T5806),"",Tabella2[[#This Row],[ACT STOP]]-Tabella2[[#This Row],[ACT START]])</f>
        <v>4.1666666666666685E-2</v>
      </c>
      <c r="W5806" s="104" t="s">
        <v>92</v>
      </c>
      <c r="X5806" s="104" t="s">
        <v>91</v>
      </c>
      <c r="Y5806" s="110"/>
      <c r="Z5806" s="106"/>
      <c r="AA5806" s="104"/>
      <c r="AB5806" s="107"/>
      <c r="AC5806" s="72">
        <f>IF(OR(Tabella2[[#This Row],[OUTCOME]]="DCO",Tabella2[[#This Row],[OUTCOME]]="SDC"),1,0)</f>
        <v>1</v>
      </c>
      <c r="AH5806" s="70"/>
      <c r="AI5806" s="70"/>
      <c r="AJ5806">
        <f>IF(OR(Tabella2[[#This Row],[OUTCOME]]="DNCO", Tabella2[[#This Row],[OUTCOME]]="SDNC"),1,0)</f>
        <v>0</v>
      </c>
      <c r="AL5806" s="70"/>
      <c r="BM5806" s="135" t="str">
        <f>Tabella2[[#This Row],[ACT START]]</f>
        <v>09:00</v>
      </c>
      <c r="BN5806" s="136" t="str">
        <f>Tabella2[[#This Row],[ACT STOP]]</f>
        <v>10:00</v>
      </c>
      <c r="BO5806" s="101"/>
      <c r="BR5806" s="109" t="str">
        <f t="shared" si="99"/>
        <v>SH-25-5795</v>
      </c>
      <c r="BS5806" s="109" t="s">
        <v>368</v>
      </c>
      <c r="BT5806" t="str">
        <f>Tabella2[[#This Row],[OUTCOME]]</f>
        <v>DCO</v>
      </c>
      <c r="BU5806" t="str">
        <f>_xlfn.CONCAT(Tabella2[[#This Row],[NAME SP]],Tabella2[[#This Row],[ID SP]]," - ",Tabella2[[#This Row],[SYLLABUS NO]])</f>
        <v>QATAR72 - PT NAVB02</v>
      </c>
      <c r="BV5806" t="s">
        <v>11847</v>
      </c>
    </row>
    <row r="5807" spans="1:74" hidden="1">
      <c r="A5807" s="103" t="s">
        <v>11848</v>
      </c>
      <c r="B5807" s="102">
        <v>45940</v>
      </c>
      <c r="C5807" s="104">
        <f>_xlfn.ISOWEEKNUM(Tabella2[[#This Row],[Date]])</f>
        <v>41</v>
      </c>
      <c r="D5807" s="104" t="s">
        <v>11710</v>
      </c>
      <c r="E5807" s="104" t="s">
        <v>284</v>
      </c>
      <c r="F5807" s="104">
        <v>97</v>
      </c>
      <c r="G5807" s="104" t="s">
        <v>257</v>
      </c>
      <c r="H5807" s="105">
        <v>15</v>
      </c>
      <c r="I5807" s="104" t="s">
        <v>258</v>
      </c>
      <c r="J5807" s="104"/>
      <c r="K5807" s="104" t="s">
        <v>81</v>
      </c>
      <c r="L5807" s="104" t="s">
        <v>259</v>
      </c>
      <c r="M5807" s="104" t="s">
        <v>276</v>
      </c>
      <c r="N5807" s="104"/>
      <c r="O5807" s="106"/>
      <c r="P5807" s="111" t="s">
        <v>11788</v>
      </c>
      <c r="Q5807" s="153" t="s">
        <v>631</v>
      </c>
      <c r="R5807" s="153" t="s">
        <v>498</v>
      </c>
      <c r="S5807" s="153">
        <f>Tabella2[[#This Row],[PLD STOP]]-Tabella2[[#This Row],[PLD START]]</f>
        <v>4.1666666666666685E-2</v>
      </c>
      <c r="T5807" s="153" t="s">
        <v>631</v>
      </c>
      <c r="U5807" s="153" t="s">
        <v>498</v>
      </c>
      <c r="V5807" s="153">
        <f>IF(ISBLANK(T5807),"",Tabella2[[#This Row],[ACT STOP]]-Tabella2[[#This Row],[ACT START]])</f>
        <v>4.1666666666666685E-2</v>
      </c>
      <c r="W5807" s="104" t="s">
        <v>92</v>
      </c>
      <c r="X5807" s="104" t="s">
        <v>91</v>
      </c>
      <c r="Y5807" s="110"/>
      <c r="Z5807" s="106"/>
      <c r="AA5807" s="104"/>
      <c r="AB5807" s="107"/>
      <c r="AC5807" s="72">
        <f>IF(OR(Tabella2[[#This Row],[OUTCOME]]="DCO",Tabella2[[#This Row],[OUTCOME]]="SDC"),1,0)</f>
        <v>1</v>
      </c>
      <c r="AH5807" s="70"/>
      <c r="AI5807" s="70"/>
      <c r="AJ5807">
        <f>IF(OR(Tabella2[[#This Row],[OUTCOME]]="DNCO", Tabella2[[#This Row],[OUTCOME]]="SDNC"),1,0)</f>
        <v>0</v>
      </c>
      <c r="AL5807" s="70"/>
      <c r="BM5807" s="135" t="str">
        <f>Tabella2[[#This Row],[ACT START]]</f>
        <v>09:00</v>
      </c>
      <c r="BN5807" s="136" t="str">
        <f>Tabella2[[#This Row],[ACT STOP]]</f>
        <v>10:00</v>
      </c>
      <c r="BO5807" s="101"/>
      <c r="BR5807" s="109" t="str">
        <f t="shared" si="99"/>
        <v>SH-25-5796</v>
      </c>
      <c r="BS5807" s="109" t="s">
        <v>1028</v>
      </c>
      <c r="BT5807" t="str">
        <f>Tabella2[[#This Row],[OUTCOME]]</f>
        <v>DCO</v>
      </c>
      <c r="BU5807" t="str">
        <f>_xlfn.CONCAT(Tabella2[[#This Row],[NAME SP]],Tabella2[[#This Row],[ID SP]]," - ",Tabella2[[#This Row],[SYLLABUS NO]])</f>
        <v>IFTS97 - SD EMR0101</v>
      </c>
      <c r="BV5807" t="s">
        <v>11849</v>
      </c>
    </row>
    <row r="5808" spans="1:74" hidden="1">
      <c r="A5808" s="103" t="s">
        <v>11850</v>
      </c>
      <c r="B5808" s="102">
        <v>45940</v>
      </c>
      <c r="C5808" s="104">
        <f>_xlfn.ISOWEEKNUM(Tabella2[[#This Row],[Date]])</f>
        <v>41</v>
      </c>
      <c r="D5808" s="104" t="s">
        <v>11710</v>
      </c>
      <c r="E5808" s="104" t="s">
        <v>284</v>
      </c>
      <c r="F5808" s="104">
        <v>96</v>
      </c>
      <c r="G5808" s="104" t="s">
        <v>257</v>
      </c>
      <c r="H5808" s="105">
        <v>17</v>
      </c>
      <c r="I5808" s="104" t="s">
        <v>258</v>
      </c>
      <c r="J5808" s="104"/>
      <c r="K5808" s="104" t="s">
        <v>83</v>
      </c>
      <c r="L5808" s="104" t="s">
        <v>259</v>
      </c>
      <c r="M5808" s="104" t="s">
        <v>276</v>
      </c>
      <c r="N5808" s="104"/>
      <c r="O5808" s="106"/>
      <c r="P5808" s="111" t="s">
        <v>11796</v>
      </c>
      <c r="Q5808" s="153" t="s">
        <v>263</v>
      </c>
      <c r="R5808" s="153" t="s">
        <v>504</v>
      </c>
      <c r="S5808" s="153">
        <f>Tabella2[[#This Row],[PLD STOP]]-Tabella2[[#This Row],[PLD START]]</f>
        <v>4.1666666666666685E-2</v>
      </c>
      <c r="T5808" s="153" t="s">
        <v>263</v>
      </c>
      <c r="U5808" s="153">
        <v>0.48958333333333331</v>
      </c>
      <c r="V5808" s="153">
        <f>IF(ISBLANK(T5808),"",Tabella2[[#This Row],[ACT STOP]]-Tabella2[[#This Row],[ACT START]])</f>
        <v>5.2083333333333315E-2</v>
      </c>
      <c r="W5808" s="104" t="s">
        <v>92</v>
      </c>
      <c r="X5808" s="104" t="s">
        <v>91</v>
      </c>
      <c r="Y5808" s="110"/>
      <c r="Z5808" s="106"/>
      <c r="AA5808" s="104"/>
      <c r="AB5808" s="107"/>
      <c r="AC5808" s="72">
        <f>IF(OR(Tabella2[[#This Row],[OUTCOME]]="DCO",Tabella2[[#This Row],[OUTCOME]]="SDC"),1,0)</f>
        <v>1</v>
      </c>
      <c r="AH5808" s="70"/>
      <c r="AI5808" s="70"/>
      <c r="AJ5808">
        <f>IF(OR(Tabella2[[#This Row],[OUTCOME]]="DNCO", Tabella2[[#This Row],[OUTCOME]]="SDNC"),1,0)</f>
        <v>0</v>
      </c>
      <c r="AL5808" s="70"/>
      <c r="BM5808" s="135" t="str">
        <f>Tabella2[[#This Row],[ACT START]]</f>
        <v>10:30</v>
      </c>
      <c r="BN5808" s="136">
        <f>Tabella2[[#This Row],[ACT STOP]]</f>
        <v>0.48958333333333331</v>
      </c>
      <c r="BO5808" s="101">
        <v>1.0416666666666666E-2</v>
      </c>
      <c r="BQ5808" t="s">
        <v>102</v>
      </c>
      <c r="BR5808" s="109" t="str">
        <f t="shared" si="99"/>
        <v>SH-25-5797</v>
      </c>
      <c r="BS5808" s="109" t="s">
        <v>393</v>
      </c>
      <c r="BT5808" t="str">
        <f>Tabella2[[#This Row],[OUTCOME]]</f>
        <v>DCO</v>
      </c>
      <c r="BU5808" t="str">
        <f>_xlfn.CONCAT(Tabella2[[#This Row],[NAME SP]],Tabella2[[#This Row],[ID SP]]," - ",Tabella2[[#This Row],[SYLLABUS NO]])</f>
        <v>IFTS96 - SD CF0101</v>
      </c>
      <c r="BV5808" t="s">
        <v>11851</v>
      </c>
    </row>
    <row r="5809" spans="1:74" hidden="1">
      <c r="A5809" s="103" t="s">
        <v>11852</v>
      </c>
      <c r="B5809" s="102">
        <v>45940</v>
      </c>
      <c r="C5809" s="104">
        <f>_xlfn.ISOWEEKNUM(Tabella2[[#This Row],[Date]])</f>
        <v>41</v>
      </c>
      <c r="D5809" s="104" t="s">
        <v>11710</v>
      </c>
      <c r="E5809" s="104" t="s">
        <v>284</v>
      </c>
      <c r="F5809" s="104">
        <v>89</v>
      </c>
      <c r="G5809" s="104" t="s">
        <v>257</v>
      </c>
      <c r="H5809" s="105">
        <v>12</v>
      </c>
      <c r="I5809" s="104" t="s">
        <v>258</v>
      </c>
      <c r="J5809" s="104"/>
      <c r="K5809" s="104" t="s">
        <v>81</v>
      </c>
      <c r="L5809" s="104" t="s">
        <v>259</v>
      </c>
      <c r="M5809" s="104" t="s">
        <v>276</v>
      </c>
      <c r="N5809" s="104"/>
      <c r="O5809" s="106"/>
      <c r="P5809" s="111" t="s">
        <v>11788</v>
      </c>
      <c r="Q5809" s="153" t="s">
        <v>263</v>
      </c>
      <c r="R5809" s="153" t="s">
        <v>504</v>
      </c>
      <c r="S5809" s="153">
        <f>Tabella2[[#This Row],[PLD STOP]]-Tabella2[[#This Row],[PLD START]]</f>
        <v>4.1666666666666685E-2</v>
      </c>
      <c r="T5809" s="153" t="s">
        <v>263</v>
      </c>
      <c r="U5809" s="153" t="s">
        <v>504</v>
      </c>
      <c r="V5809" s="153">
        <f>IF(ISBLANK(T5809),"",Tabella2[[#This Row],[ACT STOP]]-Tabella2[[#This Row],[ACT START]])</f>
        <v>4.1666666666666685E-2</v>
      </c>
      <c r="W5809" s="104" t="s">
        <v>92</v>
      </c>
      <c r="X5809" s="104" t="s">
        <v>91</v>
      </c>
      <c r="Y5809" s="110"/>
      <c r="Z5809" s="106"/>
      <c r="AA5809" s="104"/>
      <c r="AB5809" s="107"/>
      <c r="AC5809" s="72">
        <f>IF(OR(Tabella2[[#This Row],[OUTCOME]]="DCO",Tabella2[[#This Row],[OUTCOME]]="SDC"),1,0)</f>
        <v>1</v>
      </c>
      <c r="AH5809" s="70"/>
      <c r="AI5809" s="70"/>
      <c r="AJ5809">
        <f>IF(OR(Tabella2[[#This Row],[OUTCOME]]="DNCO", Tabella2[[#This Row],[OUTCOME]]="SDNC"),1,0)</f>
        <v>0</v>
      </c>
      <c r="AL5809" s="70"/>
      <c r="BM5809" s="135" t="str">
        <f>Tabella2[[#This Row],[ACT START]]</f>
        <v>10:30</v>
      </c>
      <c r="BN5809" s="136" t="str">
        <f>Tabella2[[#This Row],[ACT STOP]]</f>
        <v>11:30</v>
      </c>
      <c r="BO5809" s="101"/>
      <c r="BR5809" s="109" t="str">
        <f t="shared" si="99"/>
        <v>SH-25-5798</v>
      </c>
      <c r="BS5809" s="109" t="s">
        <v>266</v>
      </c>
      <c r="BT5809" t="str">
        <f>Tabella2[[#This Row],[OUTCOME]]</f>
        <v>DCO</v>
      </c>
      <c r="BU5809" t="str">
        <f>_xlfn.CONCAT(Tabella2[[#This Row],[NAME SP]],Tabella2[[#This Row],[ID SP]]," - ",Tabella2[[#This Row],[SYLLABUS NO]])</f>
        <v>IFTS89 - SD EMR0101</v>
      </c>
      <c r="BV5809" t="s">
        <v>11853</v>
      </c>
    </row>
    <row r="5810" spans="1:74" hidden="1">
      <c r="A5810" s="103" t="s">
        <v>11854</v>
      </c>
      <c r="B5810" s="102">
        <v>45940</v>
      </c>
      <c r="C5810" s="104">
        <f>_xlfn.ISOWEEKNUM(Tabella2[[#This Row],[Date]])</f>
        <v>41</v>
      </c>
      <c r="D5810" s="104" t="s">
        <v>11710</v>
      </c>
      <c r="E5810" s="104" t="s">
        <v>284</v>
      </c>
      <c r="F5810" s="104">
        <v>90</v>
      </c>
      <c r="G5810" s="104" t="s">
        <v>284</v>
      </c>
      <c r="H5810" s="105">
        <v>22</v>
      </c>
      <c r="I5810" s="104" t="s">
        <v>258</v>
      </c>
      <c r="J5810" s="104"/>
      <c r="K5810" s="104" t="s">
        <v>79</v>
      </c>
      <c r="L5810" s="104" t="s">
        <v>259</v>
      </c>
      <c r="M5810" s="104" t="s">
        <v>276</v>
      </c>
      <c r="N5810" s="104"/>
      <c r="O5810" s="106"/>
      <c r="P5810" s="111" t="s">
        <v>11788</v>
      </c>
      <c r="Q5810" s="153" t="s">
        <v>263</v>
      </c>
      <c r="R5810" s="153" t="s">
        <v>504</v>
      </c>
      <c r="S5810" s="153">
        <f>Tabella2[[#This Row],[PLD STOP]]-Tabella2[[#This Row],[PLD START]]</f>
        <v>4.1666666666666685E-2</v>
      </c>
      <c r="T5810" s="153">
        <v>0.44791666666666669</v>
      </c>
      <c r="U5810" s="153">
        <v>0.5</v>
      </c>
      <c r="V5810" s="153">
        <f>IF(ISBLANK(T5810),"",Tabella2[[#This Row],[ACT STOP]]-Tabella2[[#This Row],[ACT START]])</f>
        <v>5.2083333333333315E-2</v>
      </c>
      <c r="W5810" s="104" t="s">
        <v>92</v>
      </c>
      <c r="X5810" s="104" t="s">
        <v>91</v>
      </c>
      <c r="Y5810" s="110" t="s">
        <v>11855</v>
      </c>
      <c r="Z5810" s="106"/>
      <c r="AA5810" s="104"/>
      <c r="AB5810" s="107"/>
      <c r="AC5810" s="72">
        <f>IF(OR(Tabella2[[#This Row],[OUTCOME]]="DCO",Tabella2[[#This Row],[OUTCOME]]="SDC"),1,0)</f>
        <v>1</v>
      </c>
      <c r="AH5810" s="70"/>
      <c r="AI5810" s="70"/>
      <c r="AJ5810">
        <f>IF(OR(Tabella2[[#This Row],[OUTCOME]]="DNCO", Tabella2[[#This Row],[OUTCOME]]="SDNC"),1,0)</f>
        <v>0</v>
      </c>
      <c r="AL5810" s="70"/>
      <c r="BM5810" s="135">
        <f>Tabella2[[#This Row],[ACT START]]</f>
        <v>0.44791666666666669</v>
      </c>
      <c r="BN5810" s="136">
        <f>Tabella2[[#This Row],[ACT STOP]]</f>
        <v>0.5</v>
      </c>
      <c r="BO5810" s="101">
        <v>2.0833333333333332E-2</v>
      </c>
      <c r="BQ5810" t="s">
        <v>102</v>
      </c>
      <c r="BR5810" s="109" t="str">
        <f t="shared" si="99"/>
        <v>SH-25-5799</v>
      </c>
      <c r="BS5810" s="109" t="s">
        <v>295</v>
      </c>
      <c r="BT5810" t="str">
        <f>Tabella2[[#This Row],[OUTCOME]]</f>
        <v>DCO</v>
      </c>
      <c r="BU5810" t="str">
        <f>_xlfn.CONCAT(Tabella2[[#This Row],[NAME SP]],Tabella2[[#This Row],[ID SP]]," - ",Tabella2[[#This Row],[SYLLABUS NO]])</f>
        <v>IFTS90 - SD EMR0101</v>
      </c>
      <c r="BV5810" t="s">
        <v>11856</v>
      </c>
    </row>
    <row r="5811" spans="1:74" hidden="1">
      <c r="A5811" s="103" t="s">
        <v>11857</v>
      </c>
      <c r="B5811" s="102">
        <v>45943</v>
      </c>
      <c r="C5811" s="104">
        <f>_xlfn.ISOWEEKNUM(Tabella2[[#This Row],[Date]])</f>
        <v>42</v>
      </c>
      <c r="D5811" s="104" t="s">
        <v>11710</v>
      </c>
      <c r="E5811" s="104" t="s">
        <v>284</v>
      </c>
      <c r="F5811" s="104">
        <v>97</v>
      </c>
      <c r="G5811" s="104" t="s">
        <v>257</v>
      </c>
      <c r="H5811" s="105">
        <v>17</v>
      </c>
      <c r="I5811" s="104" t="s">
        <v>258</v>
      </c>
      <c r="J5811" s="104"/>
      <c r="K5811" s="104" t="s">
        <v>79</v>
      </c>
      <c r="L5811" s="104" t="s">
        <v>259</v>
      </c>
      <c r="M5811" s="104" t="s">
        <v>276</v>
      </c>
      <c r="N5811" s="104"/>
      <c r="O5811" s="106"/>
      <c r="P5811" s="111" t="s">
        <v>11858</v>
      </c>
      <c r="Q5811" s="153" t="s">
        <v>605</v>
      </c>
      <c r="R5811" s="153" t="s">
        <v>285</v>
      </c>
      <c r="S5811" s="153">
        <f>Tabella2[[#This Row],[PLD STOP]]-Tabella2[[#This Row],[PLD START]]</f>
        <v>4.1666666666666685E-2</v>
      </c>
      <c r="T5811" s="153">
        <v>0.25</v>
      </c>
      <c r="U5811" s="153">
        <v>0.29166666666666669</v>
      </c>
      <c r="V5811" s="153">
        <f>IF(ISBLANK(T5811),"",Tabella2[[#This Row],[ACT STOP]]-Tabella2[[#This Row],[ACT START]])</f>
        <v>4.1666666666666685E-2</v>
      </c>
      <c r="W5811" s="104" t="s">
        <v>92</v>
      </c>
      <c r="X5811" s="104" t="s">
        <v>91</v>
      </c>
      <c r="Y5811" s="110"/>
      <c r="Z5811" s="106"/>
      <c r="AA5811" s="104"/>
      <c r="AB5811" s="107"/>
      <c r="AC5811" s="72">
        <f>IF(OR(Tabella2[[#This Row],[OUTCOME]]="DCO",Tabella2[[#This Row],[OUTCOME]]="SDC"),1,0)</f>
        <v>1</v>
      </c>
      <c r="AH5811" s="70"/>
      <c r="AI5811" s="70"/>
      <c r="AJ5811">
        <f>IF(OR(Tabella2[[#This Row],[OUTCOME]]="DNCO", Tabella2[[#This Row],[OUTCOME]]="SDNC"),1,0)</f>
        <v>0</v>
      </c>
      <c r="AL5811" s="70"/>
      <c r="BL5811" t="s">
        <v>453</v>
      </c>
      <c r="BM5811" s="135">
        <f>Tabella2[[#This Row],[ACT START]]</f>
        <v>0.25</v>
      </c>
      <c r="BN5811" s="136">
        <v>0.2986111111111111</v>
      </c>
      <c r="BO5811" s="101">
        <v>6.9444444444444441E-3</v>
      </c>
      <c r="BQ5811" t="s">
        <v>102</v>
      </c>
      <c r="BR5811" s="109" t="str">
        <f t="shared" ref="BR5811:BR5842" si="100">_xlfn.CONCAT(LEFT(BR5810,6),TEXT(RIGHT(BR5810,4)+1,"0000"))</f>
        <v>SH-25-5800</v>
      </c>
      <c r="BS5811" s="109" t="s">
        <v>393</v>
      </c>
      <c r="BT5811" t="str">
        <f>Tabella2[[#This Row],[OUTCOME]]</f>
        <v>DCO</v>
      </c>
      <c r="BU5811" t="str">
        <f>_xlfn.CONCAT(Tabella2[[#This Row],[NAME SP]],Tabella2[[#This Row],[ID SP]]," - ",Tabella2[[#This Row],[SYLLABUS NO]])</f>
        <v>IFTS97 - SD CF0102</v>
      </c>
      <c r="BV5811" t="s">
        <v>11849</v>
      </c>
    </row>
    <row r="5812" spans="1:74" hidden="1">
      <c r="A5812" s="103" t="s">
        <v>11859</v>
      </c>
      <c r="B5812" s="102">
        <v>45943</v>
      </c>
      <c r="C5812" s="104">
        <f>_xlfn.ISOWEEKNUM(Tabella2[[#This Row],[Date]])</f>
        <v>42</v>
      </c>
      <c r="D5812" s="104" t="s">
        <v>11710</v>
      </c>
      <c r="E5812" s="104" t="s">
        <v>284</v>
      </c>
      <c r="F5812" s="104">
        <v>88</v>
      </c>
      <c r="G5812" s="104" t="s">
        <v>284</v>
      </c>
      <c r="H5812" s="105">
        <v>9</v>
      </c>
      <c r="I5812" s="104" t="s">
        <v>258</v>
      </c>
      <c r="J5812" s="104"/>
      <c r="K5812" s="104" t="s">
        <v>78</v>
      </c>
      <c r="L5812" s="104" t="s">
        <v>259</v>
      </c>
      <c r="M5812" s="104" t="s">
        <v>276</v>
      </c>
      <c r="N5812" s="104"/>
      <c r="O5812" s="106"/>
      <c r="P5812" s="111" t="s">
        <v>11860</v>
      </c>
      <c r="Q5812" s="153" t="s">
        <v>605</v>
      </c>
      <c r="R5812" s="153" t="s">
        <v>285</v>
      </c>
      <c r="S5812" s="153">
        <f>Tabella2[[#This Row],[PLD STOP]]-Tabella2[[#This Row],[PLD START]]</f>
        <v>4.1666666666666685E-2</v>
      </c>
      <c r="T5812" s="153">
        <v>0.25</v>
      </c>
      <c r="U5812" s="153">
        <v>0.30208333333333331</v>
      </c>
      <c r="V5812" s="153">
        <f>IF(ISBLANK(T5812),"",Tabella2[[#This Row],[ACT STOP]]-Tabella2[[#This Row],[ACT START]])</f>
        <v>5.2083333333333315E-2</v>
      </c>
      <c r="W5812" s="104" t="s">
        <v>92</v>
      </c>
      <c r="X5812" s="104" t="s">
        <v>91</v>
      </c>
      <c r="Y5812" s="110" t="s">
        <v>11861</v>
      </c>
      <c r="Z5812" s="106"/>
      <c r="AA5812" s="104"/>
      <c r="AB5812" s="107"/>
      <c r="AC5812" s="72">
        <f>IF(OR(Tabella2[[#This Row],[OUTCOME]]="DCO",Tabella2[[#This Row],[OUTCOME]]="SDC"),1,0)</f>
        <v>1</v>
      </c>
      <c r="AH5812" s="70"/>
      <c r="AI5812" s="70"/>
      <c r="AJ5812">
        <f>IF(OR(Tabella2[[#This Row],[OUTCOME]]="DNCO", Tabella2[[#This Row],[OUTCOME]]="SDNC"),1,0)</f>
        <v>0</v>
      </c>
      <c r="AL5812" s="70"/>
      <c r="BM5812" s="135">
        <f>Tabella2[[#This Row],[ACT START]]</f>
        <v>0.25</v>
      </c>
      <c r="BN5812" s="136">
        <f>Tabella2[[#This Row],[ACT STOP]]</f>
        <v>0.30208333333333331</v>
      </c>
      <c r="BO5812" s="101">
        <v>1.0416666666666666E-2</v>
      </c>
      <c r="BQ5812" t="s">
        <v>102</v>
      </c>
      <c r="BR5812" s="109" t="str">
        <f t="shared" si="100"/>
        <v>SH-25-5801</v>
      </c>
      <c r="BS5812" s="109" t="s">
        <v>339</v>
      </c>
      <c r="BT5812" t="str">
        <f>Tabella2[[#This Row],[OUTCOME]]</f>
        <v>DCO</v>
      </c>
      <c r="BU5812" t="str">
        <f>_xlfn.CONCAT(Tabella2[[#This Row],[NAME SP]],Tabella2[[#This Row],[ID SP]]," - ",Tabella2[[#This Row],[SYLLABUS NO]])</f>
        <v>IFTS88 - SD EMR0102</v>
      </c>
      <c r="BV5812" t="s">
        <v>11840</v>
      </c>
    </row>
    <row r="5813" spans="1:74" hidden="1">
      <c r="A5813" s="103" t="s">
        <v>11862</v>
      </c>
      <c r="B5813" s="102">
        <v>45943</v>
      </c>
      <c r="C5813" s="104">
        <f>_xlfn.ISOWEEKNUM(Tabella2[[#This Row],[Date]])</f>
        <v>42</v>
      </c>
      <c r="D5813" s="104" t="s">
        <v>6766</v>
      </c>
      <c r="E5813" s="104" t="s">
        <v>284</v>
      </c>
      <c r="F5813" s="104">
        <v>79</v>
      </c>
      <c r="G5813" s="104" t="s">
        <v>257</v>
      </c>
      <c r="H5813" s="105">
        <v>3</v>
      </c>
      <c r="I5813" s="104"/>
      <c r="J5813" s="104" t="s">
        <v>258</v>
      </c>
      <c r="K5813" s="104" t="s">
        <v>83</v>
      </c>
      <c r="L5813" s="104" t="s">
        <v>299</v>
      </c>
      <c r="M5813" s="104" t="s">
        <v>276</v>
      </c>
      <c r="N5813" s="104"/>
      <c r="O5813" s="108" t="str">
        <f>A5814</f>
        <v>18219</v>
      </c>
      <c r="P5813" s="111" t="s">
        <v>456</v>
      </c>
      <c r="Q5813" s="153" t="s">
        <v>605</v>
      </c>
      <c r="R5813" s="153" t="s">
        <v>285</v>
      </c>
      <c r="S5813" s="153">
        <f>Tabella2[[#This Row],[PLD STOP]]-Tabella2[[#This Row],[PLD START]]</f>
        <v>4.1666666666666685E-2</v>
      </c>
      <c r="T5813" s="153" t="s">
        <v>605</v>
      </c>
      <c r="U5813" s="153" t="s">
        <v>285</v>
      </c>
      <c r="V5813" s="153">
        <f>IF(ISBLANK(T5813),"",Tabella2[[#This Row],[ACT STOP]]-Tabella2[[#This Row],[ACT START]])</f>
        <v>4.1666666666666685E-2</v>
      </c>
      <c r="W5813" s="104" t="s">
        <v>92</v>
      </c>
      <c r="X5813" s="104" t="s">
        <v>91</v>
      </c>
      <c r="Y5813" s="110"/>
      <c r="Z5813" s="106"/>
      <c r="AA5813" s="104"/>
      <c r="AB5813" s="107"/>
      <c r="AC5813" s="72">
        <f>IF(OR(Tabella2[[#This Row],[OUTCOME]]="DCO",Tabella2[[#This Row],[OUTCOME]]="SDC"),1,0)</f>
        <v>1</v>
      </c>
      <c r="AH5813" s="70"/>
      <c r="AI5813" s="70"/>
      <c r="AJ5813">
        <f>IF(OR(Tabella2[[#This Row],[OUTCOME]]="DNCO", Tabella2[[#This Row],[OUTCOME]]="SDNC"),1,0)</f>
        <v>0</v>
      </c>
      <c r="AL5813" s="70"/>
      <c r="BM5813" s="135" t="str">
        <f>Tabella2[[#This Row],[ACT START]]</f>
        <v>06:00</v>
      </c>
      <c r="BN5813" s="136" t="str">
        <f>Tabella2[[#This Row],[ACT STOP]]</f>
        <v>07:00</v>
      </c>
      <c r="BO5813" s="101"/>
      <c r="BR5813" s="109" t="str">
        <f t="shared" si="100"/>
        <v>SH-25-5802</v>
      </c>
      <c r="BS5813" s="109" t="s">
        <v>757</v>
      </c>
      <c r="BT5813" t="str">
        <f>Tabella2[[#This Row],[OUTCOME]]</f>
        <v>DCO</v>
      </c>
      <c r="BU5813" t="str">
        <f>_xlfn.CONCAT(Tabella2[[#This Row],[NAME SP]],Tabella2[[#This Row],[ID SP]]," - ",Tabella2[[#This Row],[SYLLABUS NO]])</f>
        <v>IFTS79 - FMSC OACM02</v>
      </c>
      <c r="BV5813" t="s">
        <v>11863</v>
      </c>
    </row>
    <row r="5814" spans="1:74" hidden="1">
      <c r="A5814" s="103" t="s">
        <v>11864</v>
      </c>
      <c r="B5814" s="102">
        <v>45943</v>
      </c>
      <c r="C5814" s="104">
        <f>_xlfn.ISOWEEKNUM(Tabella2[[#This Row],[Date]])</f>
        <v>42</v>
      </c>
      <c r="D5814" s="104" t="s">
        <v>195</v>
      </c>
      <c r="E5814" s="104" t="s">
        <v>398</v>
      </c>
      <c r="F5814" s="104"/>
      <c r="G5814" s="104" t="s">
        <v>257</v>
      </c>
      <c r="H5814" s="105">
        <v>1</v>
      </c>
      <c r="I5814" s="104" t="s">
        <v>258</v>
      </c>
      <c r="J5814" s="104"/>
      <c r="K5814" s="104" t="s">
        <v>80</v>
      </c>
      <c r="L5814" s="104" t="s">
        <v>299</v>
      </c>
      <c r="M5814" s="104" t="s">
        <v>276</v>
      </c>
      <c r="N5814" s="104"/>
      <c r="O5814" s="108" t="str">
        <f>A5813</f>
        <v>18218</v>
      </c>
      <c r="P5814" s="111" t="s">
        <v>300</v>
      </c>
      <c r="Q5814" s="153" t="s">
        <v>605</v>
      </c>
      <c r="R5814" s="153" t="s">
        <v>285</v>
      </c>
      <c r="S5814" s="153">
        <f>Tabella2[[#This Row],[PLD STOP]]-Tabella2[[#This Row],[PLD START]]</f>
        <v>4.1666666666666685E-2</v>
      </c>
      <c r="T5814" s="153" t="s">
        <v>605</v>
      </c>
      <c r="U5814" s="153" t="s">
        <v>285</v>
      </c>
      <c r="V5814" s="153">
        <f>IF(ISBLANK(T5814),"",Tabella2[[#This Row],[ACT STOP]]-Tabella2[[#This Row],[ACT START]])</f>
        <v>4.1666666666666685E-2</v>
      </c>
      <c r="W5814" s="104" t="s">
        <v>122</v>
      </c>
      <c r="X5814" s="104" t="s">
        <v>91</v>
      </c>
      <c r="Y5814" s="110"/>
      <c r="Z5814" s="106"/>
      <c r="AA5814" s="104"/>
      <c r="AB5814" s="107"/>
      <c r="AC5814" s="72">
        <f>IF(OR(Tabella2[[#This Row],[OUTCOME]]="DCO",Tabella2[[#This Row],[OUTCOME]]="SDC"),1,0)</f>
        <v>1</v>
      </c>
      <c r="AH5814" s="70"/>
      <c r="AI5814" s="70"/>
      <c r="AJ5814">
        <f>IF(OR(Tabella2[[#This Row],[OUTCOME]]="DNCO", Tabella2[[#This Row],[OUTCOME]]="SDNC"),1,0)</f>
        <v>0</v>
      </c>
      <c r="AL5814" s="70"/>
      <c r="BM5814" s="135" t="str">
        <f>Tabella2[[#This Row],[ACT START]]</f>
        <v>06:00</v>
      </c>
      <c r="BN5814" s="136" t="str">
        <f>Tabella2[[#This Row],[ACT STOP]]</f>
        <v>07:00</v>
      </c>
      <c r="BO5814" s="101"/>
      <c r="BR5814" s="109" t="str">
        <f t="shared" si="100"/>
        <v>SH-25-5803</v>
      </c>
      <c r="BS5814" s="109" t="s">
        <v>332</v>
      </c>
      <c r="BT5814" t="str">
        <f>Tabella2[[#This Row],[OUTCOME]]</f>
        <v>SDC</v>
      </c>
      <c r="BU5814" t="str">
        <f>_xlfn.CONCAT(Tabella2[[#This Row],[NAME SP]],Tabella2[[#This Row],[ID SP]]," - ",Tabella2[[#This Row],[SYLLABUS NO]])</f>
        <v>Support IFTS - SUPP</v>
      </c>
    </row>
    <row r="5815" spans="1:74" hidden="1">
      <c r="A5815" s="103" t="s">
        <v>11865</v>
      </c>
      <c r="B5815" s="102">
        <v>45943</v>
      </c>
      <c r="C5815" s="104">
        <f>_xlfn.ISOWEEKNUM(Tabella2[[#This Row],[Date]])</f>
        <v>42</v>
      </c>
      <c r="D5815" s="104" t="s">
        <v>6621</v>
      </c>
      <c r="E5815" s="104" t="s">
        <v>284</v>
      </c>
      <c r="F5815" s="104">
        <v>82</v>
      </c>
      <c r="G5815" s="104" t="s">
        <v>257</v>
      </c>
      <c r="H5815" s="105">
        <v>10</v>
      </c>
      <c r="I5815" s="104"/>
      <c r="J5815" s="104" t="s">
        <v>258</v>
      </c>
      <c r="K5815" s="104" t="s">
        <v>75</v>
      </c>
      <c r="L5815" s="104" t="s">
        <v>299</v>
      </c>
      <c r="M5815" s="104" t="s">
        <v>328</v>
      </c>
      <c r="N5815" s="104"/>
      <c r="O5815" s="108" t="str">
        <f>A5816</f>
        <v>18221</v>
      </c>
      <c r="P5815" s="111" t="s">
        <v>3382</v>
      </c>
      <c r="Q5815" s="153" t="s">
        <v>605</v>
      </c>
      <c r="R5815" s="153" t="s">
        <v>285</v>
      </c>
      <c r="S5815" s="153">
        <f>Tabella2[[#This Row],[PLD STOP]]-Tabella2[[#This Row],[PLD START]]</f>
        <v>4.1666666666666685E-2</v>
      </c>
      <c r="T5815" s="153">
        <v>0.25</v>
      </c>
      <c r="U5815" s="153">
        <v>0.2638888888888889</v>
      </c>
      <c r="V5815" s="153">
        <f>IF(ISBLANK(T5815),"",Tabella2[[#This Row],[ACT STOP]]-Tabella2[[#This Row],[ACT START]])</f>
        <v>1.3888888888888895E-2</v>
      </c>
      <c r="W5815" s="104" t="s">
        <v>116</v>
      </c>
      <c r="X5815" s="104" t="s">
        <v>113</v>
      </c>
      <c r="Y5815" s="110" t="s">
        <v>11866</v>
      </c>
      <c r="Z5815" s="106"/>
      <c r="AA5815" s="104"/>
      <c r="AB5815" s="107"/>
      <c r="AC5815" s="72">
        <f>IF(OR(Tabella2[[#This Row],[OUTCOME]]="DCO",Tabella2[[#This Row],[OUTCOME]]="SDC"),1,0)</f>
        <v>0</v>
      </c>
      <c r="AH5815" s="70"/>
      <c r="AI5815" s="70"/>
      <c r="AJ5815">
        <f>IF(OR(Tabella2[[#This Row],[OUTCOME]]="DNCO", Tabella2[[#This Row],[OUTCOME]]="SDNC"),1,0)</f>
        <v>0</v>
      </c>
      <c r="AL5815" s="70"/>
      <c r="BL5815" t="s">
        <v>11867</v>
      </c>
      <c r="BM5815" s="135">
        <f>Tabella2[[#This Row],[ACT START]]</f>
        <v>0.25</v>
      </c>
      <c r="BN5815" s="136">
        <f>Tabella2[[#This Row],[ACT STOP]]</f>
        <v>0.2638888888888889</v>
      </c>
      <c r="BO5815" s="101"/>
      <c r="BR5815" s="109" t="str">
        <f t="shared" si="100"/>
        <v>SH-25-5804</v>
      </c>
      <c r="BS5815" s="109" t="s">
        <v>552</v>
      </c>
      <c r="BT5815" t="s">
        <v>100</v>
      </c>
      <c r="BU5815" t="str">
        <f>_xlfn.CONCAT(Tabella2[[#This Row],[NAME SP]],Tabella2[[#This Row],[ID SP]]," - ",Tabella2[[#This Row],[SYLLABUS NO]])</f>
        <v>IFTS82 - NET TLL01</v>
      </c>
      <c r="BV5815" t="s">
        <v>11868</v>
      </c>
    </row>
    <row r="5816" spans="1:74" hidden="1">
      <c r="A5816" s="103" t="s">
        <v>11869</v>
      </c>
      <c r="B5816" s="102">
        <v>45943</v>
      </c>
      <c r="C5816" s="104">
        <f>_xlfn.ISOWEEKNUM(Tabella2[[#This Row],[Date]])</f>
        <v>42</v>
      </c>
      <c r="D5816" s="104" t="s">
        <v>6621</v>
      </c>
      <c r="E5816" s="104" t="s">
        <v>284</v>
      </c>
      <c r="F5816" s="104">
        <v>83</v>
      </c>
      <c r="G5816" s="104" t="s">
        <v>257</v>
      </c>
      <c r="H5816" s="105">
        <v>5</v>
      </c>
      <c r="I5816" s="104" t="s">
        <v>258</v>
      </c>
      <c r="J5816" s="104"/>
      <c r="K5816" s="104" t="s">
        <v>77</v>
      </c>
      <c r="L5816" s="104" t="s">
        <v>299</v>
      </c>
      <c r="M5816" s="104" t="s">
        <v>328</v>
      </c>
      <c r="N5816" s="104"/>
      <c r="O5816" s="108" t="str">
        <f>A5815</f>
        <v>18220</v>
      </c>
      <c r="P5816" s="111" t="s">
        <v>3382</v>
      </c>
      <c r="Q5816" s="153" t="s">
        <v>605</v>
      </c>
      <c r="R5816" s="153" t="s">
        <v>285</v>
      </c>
      <c r="S5816" s="153">
        <f>Tabella2[[#This Row],[PLD STOP]]-Tabella2[[#This Row],[PLD START]]</f>
        <v>4.1666666666666685E-2</v>
      </c>
      <c r="T5816" s="153">
        <v>0.25</v>
      </c>
      <c r="U5816" s="153">
        <v>0.2638888888888889</v>
      </c>
      <c r="V5816" s="153">
        <f>IF(ISBLANK(T5816),"",Tabella2[[#This Row],[ACT STOP]]-Tabella2[[#This Row],[ACT START]])</f>
        <v>1.3888888888888895E-2</v>
      </c>
      <c r="W5816" s="104" t="s">
        <v>100</v>
      </c>
      <c r="X5816" s="104" t="s">
        <v>143</v>
      </c>
      <c r="Y5816" s="110" t="s">
        <v>11870</v>
      </c>
      <c r="Z5816" s="106"/>
      <c r="AA5816" s="104"/>
      <c r="AB5816" s="107"/>
      <c r="AC5816" s="72">
        <f>IF(OR(Tabella2[[#This Row],[OUTCOME]]="DCO",Tabella2[[#This Row],[OUTCOME]]="SDC"),1,0)</f>
        <v>0</v>
      </c>
      <c r="AH5816" s="70"/>
      <c r="AI5816" s="70"/>
      <c r="AJ5816">
        <f>IF(OR(Tabella2[[#This Row],[OUTCOME]]="DNCO", Tabella2[[#This Row],[OUTCOME]]="SDNC"),1,0)</f>
        <v>1</v>
      </c>
      <c r="AL5816" s="70"/>
      <c r="BL5816" t="s">
        <v>11867</v>
      </c>
      <c r="BM5816" s="135">
        <f>Tabella2[[#This Row],[ACT START]]</f>
        <v>0.25</v>
      </c>
      <c r="BN5816" s="136">
        <f>Tabella2[[#This Row],[ACT STOP]]</f>
        <v>0.2638888888888889</v>
      </c>
      <c r="BO5816" s="101"/>
      <c r="BR5816" s="109" t="str">
        <f t="shared" si="100"/>
        <v>SH-25-5805</v>
      </c>
      <c r="BS5816" s="109" t="s">
        <v>416</v>
      </c>
      <c r="BT5816" t="str">
        <f>Tabella2[[#This Row],[OUTCOME]]</f>
        <v>DNCO</v>
      </c>
      <c r="BU5816" t="str">
        <f>_xlfn.CONCAT(Tabella2[[#This Row],[NAME SP]],Tabella2[[#This Row],[ID SP]]," - ",Tabella2[[#This Row],[SYLLABUS NO]])</f>
        <v>IFTS83 - NET TLL01</v>
      </c>
      <c r="BV5816" t="s">
        <v>11871</v>
      </c>
    </row>
    <row r="5817" spans="1:74" hidden="1">
      <c r="A5817" s="103" t="s">
        <v>11872</v>
      </c>
      <c r="B5817" s="102">
        <v>45943</v>
      </c>
      <c r="C5817" s="104">
        <f>_xlfn.ISOWEEKNUM(Tabella2[[#This Row],[Date]])</f>
        <v>42</v>
      </c>
      <c r="D5817" s="104" t="s">
        <v>6766</v>
      </c>
      <c r="E5817" s="104" t="s">
        <v>284</v>
      </c>
      <c r="F5817" s="104">
        <v>77</v>
      </c>
      <c r="G5817" s="104" t="s">
        <v>257</v>
      </c>
      <c r="H5817" s="105">
        <v>9</v>
      </c>
      <c r="I5817" s="104"/>
      <c r="J5817" s="104" t="s">
        <v>258</v>
      </c>
      <c r="K5817" s="104" t="s">
        <v>79</v>
      </c>
      <c r="L5817" s="104" t="s">
        <v>299</v>
      </c>
      <c r="M5817" s="104" t="s">
        <v>276</v>
      </c>
      <c r="N5817" s="104"/>
      <c r="O5817" s="108" t="str">
        <f>A5818</f>
        <v>18223</v>
      </c>
      <c r="P5817" s="111" t="s">
        <v>456</v>
      </c>
      <c r="Q5817" s="153" t="s">
        <v>617</v>
      </c>
      <c r="R5817" s="153" t="s">
        <v>525</v>
      </c>
      <c r="S5817" s="153">
        <f>Tabella2[[#This Row],[PLD STOP]]-Tabella2[[#This Row],[PLD START]]</f>
        <v>4.1666666666666685E-2</v>
      </c>
      <c r="T5817" s="153">
        <v>0.3125</v>
      </c>
      <c r="U5817" s="153">
        <v>0.35416666666666669</v>
      </c>
      <c r="V5817" s="153">
        <f>IF(ISBLANK(T5817),"",Tabella2[[#This Row],[ACT STOP]]-Tabella2[[#This Row],[ACT START]])</f>
        <v>4.1666666666666685E-2</v>
      </c>
      <c r="W5817" s="104" t="s">
        <v>92</v>
      </c>
      <c r="X5817" s="104" t="s">
        <v>91</v>
      </c>
      <c r="Y5817" s="110"/>
      <c r="Z5817" s="106"/>
      <c r="AA5817" s="104"/>
      <c r="AB5817" s="107"/>
      <c r="AC5817" s="72">
        <f>IF(OR(Tabella2[[#This Row],[OUTCOME]]="DCO",Tabella2[[#This Row],[OUTCOME]]="SDC"),1,0)</f>
        <v>1</v>
      </c>
      <c r="AH5817" s="70"/>
      <c r="AI5817" s="70"/>
      <c r="AJ5817">
        <f>IF(OR(Tabella2[[#This Row],[OUTCOME]]="DNCO", Tabella2[[#This Row],[OUTCOME]]="SDNC"),1,0)</f>
        <v>0</v>
      </c>
      <c r="AL5817" s="70"/>
      <c r="BM5817" s="135">
        <f>Tabella2[[#This Row],[ACT START]]</f>
        <v>0.3125</v>
      </c>
      <c r="BN5817" s="136">
        <f>Tabella2[[#This Row],[ACT STOP]]</f>
        <v>0.35416666666666669</v>
      </c>
      <c r="BO5817" s="101"/>
      <c r="BR5817" s="109" t="str">
        <f t="shared" si="100"/>
        <v>SH-25-5806</v>
      </c>
      <c r="BS5817" s="109" t="s">
        <v>318</v>
      </c>
      <c r="BT5817" t="str">
        <f>Tabella2[[#This Row],[OUTCOME]]</f>
        <v>DCO</v>
      </c>
      <c r="BU5817" t="str">
        <f>_xlfn.CONCAT(Tabella2[[#This Row],[NAME SP]],Tabella2[[#This Row],[ID SP]]," - ",Tabella2[[#This Row],[SYLLABUS NO]])</f>
        <v>IFTS77 - FMSC OACM02</v>
      </c>
      <c r="BV5817" t="s">
        <v>11873</v>
      </c>
    </row>
    <row r="5818" spans="1:74" hidden="1">
      <c r="A5818" s="103" t="s">
        <v>11874</v>
      </c>
      <c r="B5818" s="102">
        <v>45943</v>
      </c>
      <c r="C5818" s="104">
        <f>_xlfn.ISOWEEKNUM(Tabella2[[#This Row],[Date]])</f>
        <v>42</v>
      </c>
      <c r="D5818" s="104" t="s">
        <v>195</v>
      </c>
      <c r="E5818" s="104" t="s">
        <v>398</v>
      </c>
      <c r="F5818" s="104"/>
      <c r="G5818" s="104" t="s">
        <v>257</v>
      </c>
      <c r="H5818" s="105">
        <v>14</v>
      </c>
      <c r="I5818" s="104" t="s">
        <v>258</v>
      </c>
      <c r="J5818" s="104"/>
      <c r="K5818" s="104" t="s">
        <v>78</v>
      </c>
      <c r="L5818" s="104" t="s">
        <v>299</v>
      </c>
      <c r="M5818" s="104" t="s">
        <v>276</v>
      </c>
      <c r="N5818" s="104"/>
      <c r="O5818" s="108" t="str">
        <f>A5817</f>
        <v>18222</v>
      </c>
      <c r="P5818" s="111" t="s">
        <v>300</v>
      </c>
      <c r="Q5818" s="153" t="s">
        <v>617</v>
      </c>
      <c r="R5818" s="153" t="s">
        <v>525</v>
      </c>
      <c r="S5818" s="153">
        <f>Tabella2[[#This Row],[PLD STOP]]-Tabella2[[#This Row],[PLD START]]</f>
        <v>4.1666666666666685E-2</v>
      </c>
      <c r="T5818" s="153">
        <v>0.3125</v>
      </c>
      <c r="U5818" s="153">
        <v>0.35416666666666669</v>
      </c>
      <c r="V5818" s="153">
        <f>IF(ISBLANK(T5818),"",Tabella2[[#This Row],[ACT STOP]]-Tabella2[[#This Row],[ACT START]])</f>
        <v>4.1666666666666685E-2</v>
      </c>
      <c r="W5818" s="104" t="s">
        <v>122</v>
      </c>
      <c r="X5818" s="104" t="s">
        <v>91</v>
      </c>
      <c r="Y5818" s="110"/>
      <c r="Z5818" s="106"/>
      <c r="AA5818" s="104"/>
      <c r="AB5818" s="107"/>
      <c r="AC5818" s="72">
        <f>IF(OR(Tabella2[[#This Row],[OUTCOME]]="DCO",Tabella2[[#This Row],[OUTCOME]]="SDC"),1,0)</f>
        <v>1</v>
      </c>
      <c r="AH5818" s="70"/>
      <c r="AI5818" s="70"/>
      <c r="AJ5818">
        <f>IF(OR(Tabella2[[#This Row],[OUTCOME]]="DNCO", Tabella2[[#This Row],[OUTCOME]]="SDNC"),1,0)</f>
        <v>0</v>
      </c>
      <c r="AL5818" s="70"/>
      <c r="BM5818" s="135">
        <f>Tabella2[[#This Row],[ACT START]]</f>
        <v>0.3125</v>
      </c>
      <c r="BN5818" s="136">
        <f>Tabella2[[#This Row],[ACT STOP]]</f>
        <v>0.35416666666666669</v>
      </c>
      <c r="BO5818" s="101"/>
      <c r="BR5818" s="109" t="str">
        <f t="shared" si="100"/>
        <v>SH-25-5807</v>
      </c>
      <c r="BS5818" s="109" t="s">
        <v>372</v>
      </c>
      <c r="BT5818" t="str">
        <f>Tabella2[[#This Row],[OUTCOME]]</f>
        <v>SDC</v>
      </c>
      <c r="BU5818" t="str">
        <f>_xlfn.CONCAT(Tabella2[[#This Row],[NAME SP]],Tabella2[[#This Row],[ID SP]]," - ",Tabella2[[#This Row],[SYLLABUS NO]])</f>
        <v>Support IFTS - SUPP</v>
      </c>
    </row>
    <row r="5819" spans="1:74" hidden="1">
      <c r="A5819" s="103" t="s">
        <v>11875</v>
      </c>
      <c r="B5819" s="102">
        <v>45943</v>
      </c>
      <c r="C5819" s="104">
        <f>_xlfn.ISOWEEKNUM(Tabella2[[#This Row],[Date]])</f>
        <v>42</v>
      </c>
      <c r="D5819" s="104" t="s">
        <v>11710</v>
      </c>
      <c r="E5819" s="104" t="s">
        <v>284</v>
      </c>
      <c r="F5819" s="104">
        <v>96</v>
      </c>
      <c r="G5819" s="104" t="s">
        <v>257</v>
      </c>
      <c r="H5819" s="105">
        <v>15</v>
      </c>
      <c r="I5819" s="104" t="s">
        <v>258</v>
      </c>
      <c r="J5819" s="104"/>
      <c r="K5819" s="104" t="s">
        <v>83</v>
      </c>
      <c r="L5819" s="104" t="s">
        <v>259</v>
      </c>
      <c r="M5819" s="104" t="s">
        <v>276</v>
      </c>
      <c r="N5819" s="104"/>
      <c r="O5819" s="106"/>
      <c r="P5819" s="111" t="s">
        <v>11858</v>
      </c>
      <c r="Q5819" s="153" t="s">
        <v>617</v>
      </c>
      <c r="R5819" s="153" t="s">
        <v>525</v>
      </c>
      <c r="S5819" s="153">
        <f>Tabella2[[#This Row],[PLD STOP]]-Tabella2[[#This Row],[PLD START]]</f>
        <v>4.1666666666666685E-2</v>
      </c>
      <c r="T5819" s="153">
        <v>0.31944444444444448</v>
      </c>
      <c r="U5819" s="153">
        <v>0.3611111111111111</v>
      </c>
      <c r="V5819" s="153">
        <f>IF(ISBLANK(T5819),"",Tabella2[[#This Row],[ACT STOP]]-Tabella2[[#This Row],[ACT START]])</f>
        <v>4.166666666666663E-2</v>
      </c>
      <c r="W5819" s="104" t="s">
        <v>92</v>
      </c>
      <c r="X5819" s="104" t="s">
        <v>91</v>
      </c>
      <c r="Y5819" s="110"/>
      <c r="Z5819" s="106"/>
      <c r="AA5819" s="104"/>
      <c r="AB5819" s="107"/>
      <c r="AC5819" s="72">
        <f>IF(OR(Tabella2[[#This Row],[OUTCOME]]="DCO",Tabella2[[#This Row],[OUTCOME]]="SDC"),1,0)</f>
        <v>1</v>
      </c>
      <c r="AH5819" s="70"/>
      <c r="AI5819" s="70"/>
      <c r="AJ5819">
        <f>IF(OR(Tabella2[[#This Row],[OUTCOME]]="DNCO", Tabella2[[#This Row],[OUTCOME]]="SDNC"),1,0)</f>
        <v>0</v>
      </c>
      <c r="AL5819" s="70"/>
      <c r="BM5819" s="135">
        <f>Tabella2[[#This Row],[ACT START]]</f>
        <v>0.31944444444444448</v>
      </c>
      <c r="BN5819" s="136">
        <f>Tabella2[[#This Row],[ACT STOP]]</f>
        <v>0.3611111111111111</v>
      </c>
      <c r="BO5819" s="101">
        <v>6.9444444444444441E-3</v>
      </c>
      <c r="BQ5819" t="s">
        <v>102</v>
      </c>
      <c r="BR5819" s="109" t="str">
        <f t="shared" si="100"/>
        <v>SH-25-5808</v>
      </c>
      <c r="BS5819" s="109" t="s">
        <v>1028</v>
      </c>
      <c r="BT5819" t="str">
        <f>Tabella2[[#This Row],[OUTCOME]]</f>
        <v>DCO</v>
      </c>
      <c r="BU5819" t="str">
        <f>_xlfn.CONCAT(Tabella2[[#This Row],[NAME SP]],Tabella2[[#This Row],[ID SP]]," - ",Tabella2[[#This Row],[SYLLABUS NO]])</f>
        <v>IFTS96 - SD CF0102</v>
      </c>
      <c r="BV5819" t="s">
        <v>11851</v>
      </c>
    </row>
    <row r="5820" spans="1:74" hidden="1">
      <c r="A5820" s="103" t="s">
        <v>11876</v>
      </c>
      <c r="B5820" s="102">
        <v>45943</v>
      </c>
      <c r="C5820" s="104">
        <f>_xlfn.ISOWEEKNUM(Tabella2[[#This Row],[Date]])</f>
        <v>42</v>
      </c>
      <c r="D5820" s="104" t="s">
        <v>9764</v>
      </c>
      <c r="E5820" s="104" t="s">
        <v>284</v>
      </c>
      <c r="F5820" s="104">
        <v>78</v>
      </c>
      <c r="G5820" s="104" t="s">
        <v>257</v>
      </c>
      <c r="H5820" s="105">
        <v>31</v>
      </c>
      <c r="I5820" s="104"/>
      <c r="J5820" s="104" t="s">
        <v>258</v>
      </c>
      <c r="K5820" s="104" t="s">
        <v>81</v>
      </c>
      <c r="L5820" s="104" t="s">
        <v>259</v>
      </c>
      <c r="M5820" s="104" t="s">
        <v>361</v>
      </c>
      <c r="N5820" s="104"/>
      <c r="O5820" s="106"/>
      <c r="P5820" s="111" t="s">
        <v>524</v>
      </c>
      <c r="Q5820" s="153" t="s">
        <v>617</v>
      </c>
      <c r="R5820" s="153" t="s">
        <v>525</v>
      </c>
      <c r="S5820" s="153">
        <f>Tabella2[[#This Row],[PLD STOP]]-Tabella2[[#This Row],[PLD START]]</f>
        <v>4.1666666666666685E-2</v>
      </c>
      <c r="T5820" s="153" t="s">
        <v>617</v>
      </c>
      <c r="U5820" s="153" t="s">
        <v>525</v>
      </c>
      <c r="V5820" s="153">
        <f>IF(ISBLANK(T5820),"",Tabella2[[#This Row],[ACT STOP]]-Tabella2[[#This Row],[ACT START]])</f>
        <v>4.1666666666666685E-2</v>
      </c>
      <c r="W5820" s="104" t="s">
        <v>92</v>
      </c>
      <c r="X5820" s="104" t="s">
        <v>91</v>
      </c>
      <c r="Y5820" s="110"/>
      <c r="Z5820" s="106"/>
      <c r="AA5820" s="104"/>
      <c r="AB5820" s="107"/>
      <c r="AC5820" s="72">
        <f>IF(OR(Tabella2[[#This Row],[OUTCOME]]="DCO",Tabella2[[#This Row],[OUTCOME]]="SDC"),1,0)</f>
        <v>1</v>
      </c>
      <c r="AH5820" s="70"/>
      <c r="AI5820" s="70"/>
      <c r="AJ5820">
        <f>IF(OR(Tabella2[[#This Row],[OUTCOME]]="DNCO", Tabella2[[#This Row],[OUTCOME]]="SDNC"),1,0)</f>
        <v>0</v>
      </c>
      <c r="AL5820" s="70"/>
      <c r="BM5820" s="135" t="str">
        <f>Tabella2[[#This Row],[ACT START]]</f>
        <v>07:30</v>
      </c>
      <c r="BN5820" s="136" t="str">
        <f>Tabella2[[#This Row],[ACT STOP]]</f>
        <v>08:30</v>
      </c>
      <c r="BO5820" s="101"/>
      <c r="BR5820" s="109" t="str">
        <f t="shared" si="100"/>
        <v>SH-25-5809</v>
      </c>
      <c r="BS5820" s="109" t="s">
        <v>345</v>
      </c>
      <c r="BT5820" t="str">
        <f>Tabella2[[#This Row],[OUTCOME]]</f>
        <v>DCO</v>
      </c>
      <c r="BU5820" t="str">
        <f>_xlfn.CONCAT(Tabella2[[#This Row],[NAME SP]],Tabella2[[#This Row],[ID SP]]," - ",Tabella2[[#This Row],[SYLLABUS NO]])</f>
        <v>IFTS78 - FMS LLF01</v>
      </c>
      <c r="BV5820" t="s">
        <v>11877</v>
      </c>
    </row>
    <row r="5821" spans="1:74" hidden="1">
      <c r="A5821" s="103" t="s">
        <v>11878</v>
      </c>
      <c r="B5821" s="102">
        <v>45943</v>
      </c>
      <c r="C5821" s="104">
        <f>_xlfn.ISOWEEKNUM(Tabella2[[#This Row],[Date]])</f>
        <v>42</v>
      </c>
      <c r="D5821" s="104" t="s">
        <v>11710</v>
      </c>
      <c r="E5821" s="104" t="s">
        <v>284</v>
      </c>
      <c r="F5821" s="104">
        <v>95</v>
      </c>
      <c r="G5821" s="104" t="s">
        <v>257</v>
      </c>
      <c r="H5821" s="105">
        <v>17</v>
      </c>
      <c r="I5821" s="104" t="s">
        <v>258</v>
      </c>
      <c r="J5821" s="104"/>
      <c r="K5821" s="104" t="s">
        <v>79</v>
      </c>
      <c r="L5821" s="104" t="s">
        <v>259</v>
      </c>
      <c r="M5821" s="104" t="s">
        <v>276</v>
      </c>
      <c r="N5821" s="104"/>
      <c r="O5821" s="106"/>
      <c r="P5821" s="111" t="s">
        <v>11858</v>
      </c>
      <c r="Q5821" s="153" t="s">
        <v>631</v>
      </c>
      <c r="R5821" s="153" t="s">
        <v>498</v>
      </c>
      <c r="S5821" s="153">
        <f>Tabella2[[#This Row],[PLD STOP]]-Tabella2[[#This Row],[PLD START]]</f>
        <v>4.1666666666666685E-2</v>
      </c>
      <c r="T5821" s="153">
        <v>0.375</v>
      </c>
      <c r="U5821" s="153">
        <v>0.41666666666666669</v>
      </c>
      <c r="V5821" s="153">
        <f>IF(ISBLANK(T5821),"",Tabella2[[#This Row],[ACT STOP]]-Tabella2[[#This Row],[ACT START]])</f>
        <v>4.1666666666666685E-2</v>
      </c>
      <c r="W5821" s="104" t="s">
        <v>92</v>
      </c>
      <c r="X5821" s="104" t="s">
        <v>91</v>
      </c>
      <c r="Y5821" s="110"/>
      <c r="Z5821" s="106"/>
      <c r="AA5821" s="104"/>
      <c r="AB5821" s="107"/>
      <c r="AC5821" s="72">
        <f>IF(OR(Tabella2[[#This Row],[OUTCOME]]="DCO",Tabella2[[#This Row],[OUTCOME]]="SDC"),1,0)</f>
        <v>1</v>
      </c>
      <c r="AH5821" s="70"/>
      <c r="AI5821" s="70"/>
      <c r="AJ5821">
        <f>IF(OR(Tabella2[[#This Row],[OUTCOME]]="DNCO", Tabella2[[#This Row],[OUTCOME]]="SDNC"),1,0)</f>
        <v>0</v>
      </c>
      <c r="AL5821" s="70"/>
      <c r="BM5821" s="135">
        <f>Tabella2[[#This Row],[ACT START]]</f>
        <v>0.375</v>
      </c>
      <c r="BN5821" s="136">
        <f>Tabella2[[#This Row],[ACT STOP]]</f>
        <v>0.41666666666666669</v>
      </c>
      <c r="BO5821" s="101"/>
      <c r="BR5821" s="109" t="str">
        <f t="shared" si="100"/>
        <v>SH-25-5810</v>
      </c>
      <c r="BS5821" s="109" t="s">
        <v>393</v>
      </c>
      <c r="BT5821" t="str">
        <f>Tabella2[[#This Row],[OUTCOME]]</f>
        <v>DCO</v>
      </c>
      <c r="BU5821" t="str">
        <f>_xlfn.CONCAT(Tabella2[[#This Row],[NAME SP]],Tabella2[[#This Row],[ID SP]]," - ",Tabella2[[#This Row],[SYLLABUS NO]])</f>
        <v>IFTS95 - SD CF0102</v>
      </c>
      <c r="BV5821" t="s">
        <v>11832</v>
      </c>
    </row>
    <row r="5822" spans="1:74" hidden="1">
      <c r="A5822" s="103" t="s">
        <v>11879</v>
      </c>
      <c r="B5822" s="102">
        <v>45943</v>
      </c>
      <c r="C5822" s="104">
        <f>_xlfn.ISOWEEKNUM(Tabella2[[#This Row],[Date]])</f>
        <v>42</v>
      </c>
      <c r="D5822" s="104" t="s">
        <v>11710</v>
      </c>
      <c r="E5822" s="104" t="s">
        <v>284</v>
      </c>
      <c r="F5822" s="104">
        <v>89</v>
      </c>
      <c r="G5822" s="104" t="s">
        <v>284</v>
      </c>
      <c r="H5822" s="105">
        <v>9</v>
      </c>
      <c r="I5822" s="104" t="s">
        <v>258</v>
      </c>
      <c r="J5822" s="104"/>
      <c r="K5822" s="104" t="s">
        <v>78</v>
      </c>
      <c r="L5822" s="104" t="s">
        <v>259</v>
      </c>
      <c r="M5822" s="104" t="s">
        <v>276</v>
      </c>
      <c r="N5822" s="104"/>
      <c r="O5822" s="106"/>
      <c r="P5822" s="111" t="s">
        <v>11860</v>
      </c>
      <c r="Q5822" s="153" t="s">
        <v>631</v>
      </c>
      <c r="R5822" s="153" t="s">
        <v>498</v>
      </c>
      <c r="S5822" s="153">
        <f>Tabella2[[#This Row],[PLD STOP]]-Tabella2[[#This Row],[PLD START]]</f>
        <v>4.1666666666666685E-2</v>
      </c>
      <c r="T5822" s="153">
        <v>0.375</v>
      </c>
      <c r="U5822" s="153">
        <v>0.41666666666666669</v>
      </c>
      <c r="V5822" s="153">
        <f>IF(ISBLANK(T5822),"",Tabella2[[#This Row],[ACT STOP]]-Tabella2[[#This Row],[ACT START]])</f>
        <v>4.1666666666666685E-2</v>
      </c>
      <c r="W5822" s="104" t="s">
        <v>92</v>
      </c>
      <c r="X5822" s="104" t="s">
        <v>91</v>
      </c>
      <c r="Y5822" s="110"/>
      <c r="Z5822" s="106"/>
      <c r="AA5822" s="104"/>
      <c r="AB5822" s="107"/>
      <c r="AC5822" s="72">
        <f>IF(OR(Tabella2[[#This Row],[OUTCOME]]="DCO",Tabella2[[#This Row],[OUTCOME]]="SDC"),1,0)</f>
        <v>1</v>
      </c>
      <c r="AH5822" s="70"/>
      <c r="AI5822" s="70"/>
      <c r="AJ5822">
        <f>IF(OR(Tabella2[[#This Row],[OUTCOME]]="DNCO", Tabella2[[#This Row],[OUTCOME]]="SDNC"),1,0)</f>
        <v>0</v>
      </c>
      <c r="AL5822" s="70"/>
      <c r="BM5822" s="135">
        <f>Tabella2[[#This Row],[ACT START]]</f>
        <v>0.375</v>
      </c>
      <c r="BN5822" s="136">
        <f>Tabella2[[#This Row],[ACT STOP]]</f>
        <v>0.41666666666666669</v>
      </c>
      <c r="BO5822" s="101"/>
      <c r="BR5822" s="109" t="str">
        <f t="shared" si="100"/>
        <v>SH-25-5811</v>
      </c>
      <c r="BS5822" s="109" t="s">
        <v>339</v>
      </c>
      <c r="BT5822" t="str">
        <f>Tabella2[[#This Row],[OUTCOME]]</f>
        <v>DCO</v>
      </c>
      <c r="BU5822" t="str">
        <f>_xlfn.CONCAT(Tabella2[[#This Row],[NAME SP]],Tabella2[[#This Row],[ID SP]]," - ",Tabella2[[#This Row],[SYLLABUS NO]])</f>
        <v>IFTS89 - SD EMR0102</v>
      </c>
      <c r="BV5822" t="s">
        <v>11853</v>
      </c>
    </row>
    <row r="5823" spans="1:74" hidden="1">
      <c r="A5823" s="103" t="s">
        <v>11880</v>
      </c>
      <c r="B5823" s="102">
        <v>45943</v>
      </c>
      <c r="C5823" s="104">
        <f>_xlfn.ISOWEEKNUM(Tabella2[[#This Row],[Date]])</f>
        <v>42</v>
      </c>
      <c r="D5823" s="104" t="s">
        <v>722</v>
      </c>
      <c r="E5823" s="104" t="s">
        <v>327</v>
      </c>
      <c r="F5823" s="104">
        <v>77</v>
      </c>
      <c r="G5823" s="104" t="s">
        <v>257</v>
      </c>
      <c r="H5823" s="105">
        <v>10</v>
      </c>
      <c r="I5823" s="104" t="s">
        <v>258</v>
      </c>
      <c r="J5823" s="104"/>
      <c r="K5823" s="104" t="s">
        <v>83</v>
      </c>
      <c r="L5823" s="104" t="s">
        <v>299</v>
      </c>
      <c r="M5823" s="104" t="s">
        <v>386</v>
      </c>
      <c r="N5823" s="104"/>
      <c r="O5823" s="108" t="str">
        <f>A5824</f>
        <v>18229</v>
      </c>
      <c r="P5823" s="111" t="s">
        <v>3963</v>
      </c>
      <c r="Q5823" s="153" t="s">
        <v>631</v>
      </c>
      <c r="R5823" s="153" t="s">
        <v>498</v>
      </c>
      <c r="S5823" s="153">
        <f>Tabella2[[#This Row],[PLD STOP]]-Tabella2[[#This Row],[PLD START]]</f>
        <v>4.1666666666666685E-2</v>
      </c>
      <c r="T5823" s="153" t="s">
        <v>631</v>
      </c>
      <c r="U5823" s="153" t="s">
        <v>498</v>
      </c>
      <c r="V5823" s="153">
        <f>IF(ISBLANK(T5823),"",Tabella2[[#This Row],[ACT STOP]]-Tabella2[[#This Row],[ACT START]])</f>
        <v>4.1666666666666685E-2</v>
      </c>
      <c r="W5823" s="104" t="s">
        <v>92</v>
      </c>
      <c r="X5823" s="104" t="s">
        <v>91</v>
      </c>
      <c r="Y5823" s="110"/>
      <c r="Z5823" s="106"/>
      <c r="AA5823" s="104"/>
      <c r="AB5823" s="107"/>
      <c r="AC5823" s="72">
        <f>IF(OR(Tabella2[[#This Row],[OUTCOME]]="DCO",Tabella2[[#This Row],[OUTCOME]]="SDC"),1,0)</f>
        <v>1</v>
      </c>
      <c r="AH5823" s="70"/>
      <c r="AI5823" s="70"/>
      <c r="AJ5823">
        <f>IF(OR(Tabella2[[#This Row],[OUTCOME]]="DNCO", Tabella2[[#This Row],[OUTCOME]]="SDNC"),1,0)</f>
        <v>0</v>
      </c>
      <c r="AL5823" s="70"/>
      <c r="BM5823" s="135" t="str">
        <f>Tabella2[[#This Row],[ACT START]]</f>
        <v>09:00</v>
      </c>
      <c r="BN5823" s="136" t="str">
        <f>Tabella2[[#This Row],[ACT STOP]]</f>
        <v>10:00</v>
      </c>
      <c r="BO5823" s="101"/>
      <c r="BR5823" s="109" t="str">
        <f t="shared" si="100"/>
        <v>SH-25-5812</v>
      </c>
      <c r="BS5823" s="109" t="s">
        <v>552</v>
      </c>
      <c r="BT5823" t="str">
        <f>Tabella2[[#This Row],[OUTCOME]]</f>
        <v>DCO</v>
      </c>
      <c r="BU5823" t="str">
        <f>_xlfn.CONCAT(Tabella2[[#This Row],[NAME SP]],Tabella2[[#This Row],[ID SP]]," - ",Tabella2[[#This Row],[SYLLABUS NO]])</f>
        <v>AMI77 - SD R2V01</v>
      </c>
      <c r="BV5823" t="s">
        <v>11881</v>
      </c>
    </row>
    <row r="5824" spans="1:74" hidden="1">
      <c r="A5824" s="103" t="s">
        <v>11882</v>
      </c>
      <c r="B5824" s="102">
        <v>45943</v>
      </c>
      <c r="C5824" s="104">
        <f>_xlfn.ISOWEEKNUM(Tabella2[[#This Row],[Date]])</f>
        <v>42</v>
      </c>
      <c r="D5824" s="104" t="s">
        <v>722</v>
      </c>
      <c r="E5824" s="104" t="s">
        <v>327</v>
      </c>
      <c r="F5824" s="104">
        <v>76</v>
      </c>
      <c r="G5824" s="104" t="s">
        <v>257</v>
      </c>
      <c r="H5824" s="105">
        <v>5</v>
      </c>
      <c r="I5824" s="104" t="s">
        <v>258</v>
      </c>
      <c r="J5824" s="104"/>
      <c r="K5824" s="104" t="s">
        <v>80</v>
      </c>
      <c r="L5824" s="104" t="s">
        <v>299</v>
      </c>
      <c r="M5824" s="104" t="s">
        <v>386</v>
      </c>
      <c r="N5824" s="104"/>
      <c r="O5824" s="108" t="str">
        <f>A5823</f>
        <v>18228</v>
      </c>
      <c r="P5824" s="111" t="s">
        <v>3992</v>
      </c>
      <c r="Q5824" s="153" t="s">
        <v>631</v>
      </c>
      <c r="R5824" s="153" t="s">
        <v>498</v>
      </c>
      <c r="S5824" s="153">
        <f>Tabella2[[#This Row],[PLD STOP]]-Tabella2[[#This Row],[PLD START]]</f>
        <v>4.1666666666666685E-2</v>
      </c>
      <c r="T5824" s="153" t="s">
        <v>631</v>
      </c>
      <c r="U5824" s="153" t="s">
        <v>498</v>
      </c>
      <c r="V5824" s="153">
        <f>IF(ISBLANK(T5824),"",Tabella2[[#This Row],[ACT STOP]]-Tabella2[[#This Row],[ACT START]])</f>
        <v>4.1666666666666685E-2</v>
      </c>
      <c r="W5824" s="104" t="s">
        <v>92</v>
      </c>
      <c r="X5824" s="104" t="s">
        <v>91</v>
      </c>
      <c r="Y5824" s="110"/>
      <c r="Z5824" s="106"/>
      <c r="AA5824" s="104"/>
      <c r="AB5824" s="107"/>
      <c r="AC5824" s="72">
        <f>IF(OR(Tabella2[[#This Row],[OUTCOME]]="DCO",Tabella2[[#This Row],[OUTCOME]]="SDC"),1,0)</f>
        <v>1</v>
      </c>
      <c r="AH5824" s="70"/>
      <c r="AI5824" s="70"/>
      <c r="AJ5824">
        <f>IF(OR(Tabella2[[#This Row],[OUTCOME]]="DNCO", Tabella2[[#This Row],[OUTCOME]]="SDNC"),1,0)</f>
        <v>0</v>
      </c>
      <c r="AL5824" s="70"/>
      <c r="BM5824" s="135" t="str">
        <f>Tabella2[[#This Row],[ACT START]]</f>
        <v>09:00</v>
      </c>
      <c r="BN5824" s="136" t="str">
        <f>Tabella2[[#This Row],[ACT STOP]]</f>
        <v>10:00</v>
      </c>
      <c r="BO5824" s="101"/>
      <c r="BR5824" s="109" t="str">
        <f t="shared" si="100"/>
        <v>SH-25-5813</v>
      </c>
      <c r="BS5824" s="109" t="s">
        <v>416</v>
      </c>
      <c r="BT5824" t="str">
        <f>Tabella2[[#This Row],[OUTCOME]]</f>
        <v>DCO</v>
      </c>
      <c r="BU5824" t="str">
        <f>_xlfn.CONCAT(Tabella2[[#This Row],[NAME SP]],Tabella2[[#This Row],[ID SP]]," - ",Tabella2[[#This Row],[SYLLABUS NO]])</f>
        <v>AMI76 - SD R2V02</v>
      </c>
      <c r="BV5824" t="s">
        <v>11883</v>
      </c>
    </row>
    <row r="5825" spans="1:74" hidden="1">
      <c r="A5825" s="103" t="s">
        <v>11884</v>
      </c>
      <c r="B5825" s="102">
        <v>45943</v>
      </c>
      <c r="C5825" s="104">
        <f>_xlfn.ISOWEEKNUM(Tabella2[[#This Row],[Date]])</f>
        <v>42</v>
      </c>
      <c r="D5825" s="104" t="s">
        <v>9764</v>
      </c>
      <c r="E5825" s="104" t="s">
        <v>284</v>
      </c>
      <c r="F5825" s="104">
        <v>76</v>
      </c>
      <c r="G5825" s="104" t="s">
        <v>257</v>
      </c>
      <c r="H5825" s="105">
        <v>1</v>
      </c>
      <c r="I5825" s="104"/>
      <c r="J5825" s="104" t="s">
        <v>258</v>
      </c>
      <c r="K5825" s="104" t="s">
        <v>81</v>
      </c>
      <c r="L5825" s="104" t="s">
        <v>259</v>
      </c>
      <c r="M5825" s="104" t="s">
        <v>328</v>
      </c>
      <c r="N5825" s="104"/>
      <c r="O5825" s="106"/>
      <c r="P5825" s="111" t="s">
        <v>3689</v>
      </c>
      <c r="Q5825" s="153" t="s">
        <v>631</v>
      </c>
      <c r="R5825" s="153" t="s">
        <v>498</v>
      </c>
      <c r="S5825" s="153">
        <f>Tabella2[[#This Row],[PLD STOP]]-Tabella2[[#This Row],[PLD START]]</f>
        <v>4.1666666666666685E-2</v>
      </c>
      <c r="T5825" s="153" t="s">
        <v>631</v>
      </c>
      <c r="U5825" s="153" t="s">
        <v>498</v>
      </c>
      <c r="V5825" s="153">
        <f>IF(ISBLANK(T5825),"",Tabella2[[#This Row],[ACT STOP]]-Tabella2[[#This Row],[ACT START]])</f>
        <v>4.1666666666666685E-2</v>
      </c>
      <c r="W5825" s="104" t="s">
        <v>92</v>
      </c>
      <c r="X5825" s="104" t="s">
        <v>91</v>
      </c>
      <c r="Y5825" s="110"/>
      <c r="Z5825" s="106"/>
      <c r="AA5825" s="104"/>
      <c r="AB5825" s="107"/>
      <c r="AC5825" s="72">
        <f>IF(OR(Tabella2[[#This Row],[OUTCOME]]="DCO",Tabella2[[#This Row],[OUTCOME]]="SDC"),1,0)</f>
        <v>1</v>
      </c>
      <c r="AH5825" s="70"/>
      <c r="AI5825" s="70"/>
      <c r="AJ5825">
        <f>IF(OR(Tabella2[[#This Row],[OUTCOME]]="DNCO", Tabella2[[#This Row],[OUTCOME]]="SDNC"),1,0)</f>
        <v>0</v>
      </c>
      <c r="AL5825" s="70"/>
      <c r="BM5825" s="135" t="str">
        <f>Tabella2[[#This Row],[ACT START]]</f>
        <v>09:00</v>
      </c>
      <c r="BN5825" s="136" t="str">
        <f>Tabella2[[#This Row],[ACT STOP]]</f>
        <v>10:00</v>
      </c>
      <c r="BO5825" s="101"/>
      <c r="BR5825" s="109" t="str">
        <f t="shared" si="100"/>
        <v>SH-25-5814</v>
      </c>
      <c r="BS5825" s="109" t="s">
        <v>332</v>
      </c>
      <c r="BT5825" t="str">
        <f>Tabella2[[#This Row],[OUTCOME]]</f>
        <v>DCO</v>
      </c>
      <c r="BU5825" t="str">
        <f>_xlfn.CONCAT(Tabella2[[#This Row],[NAME SP]],Tabella2[[#This Row],[ID SP]]," - ",Tabella2[[#This Row],[SYLLABUS NO]])</f>
        <v>IFTS76 - PT LLF01</v>
      </c>
      <c r="BV5825" t="s">
        <v>11885</v>
      </c>
    </row>
    <row r="5826" spans="1:74" hidden="1">
      <c r="A5826" s="103" t="s">
        <v>11886</v>
      </c>
      <c r="B5826" s="102">
        <v>45943</v>
      </c>
      <c r="C5826" s="104">
        <f>_xlfn.ISOWEEKNUM(Tabella2[[#This Row],[Date]])</f>
        <v>42</v>
      </c>
      <c r="D5826" s="104" t="s">
        <v>11710</v>
      </c>
      <c r="E5826" s="104" t="s">
        <v>284</v>
      </c>
      <c r="F5826" s="104">
        <v>90</v>
      </c>
      <c r="G5826" s="104" t="s">
        <v>284</v>
      </c>
      <c r="H5826" s="105">
        <v>22</v>
      </c>
      <c r="I5826" s="104" t="s">
        <v>258</v>
      </c>
      <c r="J5826" s="104"/>
      <c r="K5826" s="104" t="s">
        <v>79</v>
      </c>
      <c r="L5826" s="104" t="s">
        <v>259</v>
      </c>
      <c r="M5826" s="104" t="s">
        <v>276</v>
      </c>
      <c r="N5826" s="104"/>
      <c r="O5826" s="106"/>
      <c r="P5826" s="111" t="s">
        <v>11858</v>
      </c>
      <c r="Q5826" s="153" t="s">
        <v>263</v>
      </c>
      <c r="R5826" s="153" t="s">
        <v>504</v>
      </c>
      <c r="S5826" s="153">
        <f>Tabella2[[#This Row],[PLD STOP]]-Tabella2[[#This Row],[PLD START]]</f>
        <v>4.1666666666666685E-2</v>
      </c>
      <c r="T5826" s="153">
        <v>0.4375</v>
      </c>
      <c r="U5826" s="153">
        <v>0.48958333333333331</v>
      </c>
      <c r="V5826" s="153">
        <f>IF(ISBLANK(T5826),"",Tabella2[[#This Row],[ACT STOP]]-Tabella2[[#This Row],[ACT START]])</f>
        <v>5.2083333333333315E-2</v>
      </c>
      <c r="W5826" s="104" t="s">
        <v>92</v>
      </c>
      <c r="X5826" s="104" t="s">
        <v>91</v>
      </c>
      <c r="Y5826" s="110"/>
      <c r="Z5826" s="106"/>
      <c r="AA5826" s="104"/>
      <c r="AB5826" s="107"/>
      <c r="AC5826" s="72">
        <f>IF(OR(Tabella2[[#This Row],[OUTCOME]]="DCO",Tabella2[[#This Row],[OUTCOME]]="SDC"),1,0)</f>
        <v>1</v>
      </c>
      <c r="AH5826" s="70"/>
      <c r="AI5826" s="70"/>
      <c r="AJ5826">
        <f>IF(OR(Tabella2[[#This Row],[OUTCOME]]="DNCO", Tabella2[[#This Row],[OUTCOME]]="SDNC"),1,0)</f>
        <v>0</v>
      </c>
      <c r="AL5826" s="70"/>
      <c r="BM5826" s="135">
        <f>Tabella2[[#This Row],[ACT START]]</f>
        <v>0.4375</v>
      </c>
      <c r="BN5826" s="136">
        <f>Tabella2[[#This Row],[ACT STOP]]</f>
        <v>0.48958333333333331</v>
      </c>
      <c r="BO5826" s="101">
        <v>1.0416666666666666E-2</v>
      </c>
      <c r="BQ5826" t="s">
        <v>102</v>
      </c>
      <c r="BR5826" s="109" t="str">
        <f t="shared" si="100"/>
        <v>SH-25-5815</v>
      </c>
      <c r="BS5826" s="109" t="s">
        <v>295</v>
      </c>
      <c r="BT5826" t="str">
        <f>Tabella2[[#This Row],[OUTCOME]]</f>
        <v>DCO</v>
      </c>
      <c r="BU5826" t="str">
        <f>_xlfn.CONCAT(Tabella2[[#This Row],[NAME SP]],Tabella2[[#This Row],[ID SP]]," - ",Tabella2[[#This Row],[SYLLABUS NO]])</f>
        <v>IFTS90 - SD CF0102</v>
      </c>
      <c r="BV5826" t="s">
        <v>11856</v>
      </c>
    </row>
    <row r="5827" spans="1:74" hidden="1">
      <c r="A5827" s="103" t="s">
        <v>11887</v>
      </c>
      <c r="B5827" s="102">
        <v>45943</v>
      </c>
      <c r="C5827" s="104">
        <f>_xlfn.ISOWEEKNUM(Tabella2[[#This Row],[Date]])</f>
        <v>42</v>
      </c>
      <c r="D5827" s="104" t="s">
        <v>11710</v>
      </c>
      <c r="E5827" s="104" t="s">
        <v>284</v>
      </c>
      <c r="F5827" s="104">
        <v>91</v>
      </c>
      <c r="G5827" s="104" t="s">
        <v>257</v>
      </c>
      <c r="H5827" s="105">
        <v>32</v>
      </c>
      <c r="I5827" s="104" t="s">
        <v>258</v>
      </c>
      <c r="J5827" s="104"/>
      <c r="K5827" s="104" t="s">
        <v>78</v>
      </c>
      <c r="L5827" s="104" t="s">
        <v>259</v>
      </c>
      <c r="M5827" s="104" t="s">
        <v>276</v>
      </c>
      <c r="N5827" s="104"/>
      <c r="O5827" s="106"/>
      <c r="P5827" s="111" t="s">
        <v>11860</v>
      </c>
      <c r="Q5827" s="153" t="s">
        <v>263</v>
      </c>
      <c r="R5827" s="153" t="s">
        <v>504</v>
      </c>
      <c r="S5827" s="153">
        <f>Tabella2[[#This Row],[PLD STOP]]-Tabella2[[#This Row],[PLD START]]</f>
        <v>4.1666666666666685E-2</v>
      </c>
      <c r="T5827" s="153">
        <v>0.4375</v>
      </c>
      <c r="U5827" s="153">
        <v>0.47916666666666669</v>
      </c>
      <c r="V5827" s="153">
        <f>IF(ISBLANK(T5827),"",Tabella2[[#This Row],[ACT STOP]]-Tabella2[[#This Row],[ACT START]])</f>
        <v>4.1666666666666685E-2</v>
      </c>
      <c r="W5827" s="104" t="s">
        <v>92</v>
      </c>
      <c r="X5827" s="104" t="s">
        <v>91</v>
      </c>
      <c r="Y5827" s="110" t="s">
        <v>11888</v>
      </c>
      <c r="Z5827" s="106"/>
      <c r="AA5827" s="104"/>
      <c r="AB5827" s="107"/>
      <c r="AC5827" s="72">
        <f>IF(OR(Tabella2[[#This Row],[OUTCOME]]="DCO",Tabella2[[#This Row],[OUTCOME]]="SDC"),1,0)</f>
        <v>1</v>
      </c>
      <c r="AH5827" s="70"/>
      <c r="AI5827" s="70"/>
      <c r="AJ5827">
        <f>IF(OR(Tabella2[[#This Row],[OUTCOME]]="DNCO", Tabella2[[#This Row],[OUTCOME]]="SDNC"),1,0)</f>
        <v>0</v>
      </c>
      <c r="AL5827" s="70"/>
      <c r="BM5827" s="135">
        <f>Tabella2[[#This Row],[ACT START]]</f>
        <v>0.4375</v>
      </c>
      <c r="BN5827" s="136">
        <f>Tabella2[[#This Row],[ACT STOP]]</f>
        <v>0.47916666666666669</v>
      </c>
      <c r="BO5827" s="101"/>
      <c r="BR5827" s="109" t="str">
        <f t="shared" si="100"/>
        <v>SH-25-5816</v>
      </c>
      <c r="BS5827" s="109" t="s">
        <v>356</v>
      </c>
      <c r="BT5827" t="str">
        <f>Tabella2[[#This Row],[OUTCOME]]</f>
        <v>DCO</v>
      </c>
      <c r="BU5827" t="str">
        <f>_xlfn.CONCAT(Tabella2[[#This Row],[NAME SP]],Tabella2[[#This Row],[ID SP]]," - ",Tabella2[[#This Row],[SYLLABUS NO]])</f>
        <v>IFTS91 - SD EMR0102</v>
      </c>
      <c r="BV5827" t="s">
        <v>11836</v>
      </c>
    </row>
    <row r="5828" spans="1:74" hidden="1">
      <c r="A5828" s="103" t="s">
        <v>11889</v>
      </c>
      <c r="B5828" s="102">
        <v>45943</v>
      </c>
      <c r="C5828" s="104">
        <f>_xlfn.ISOWEEKNUM(Tabella2[[#This Row],[Date]])</f>
        <v>42</v>
      </c>
      <c r="D5828" s="104" t="s">
        <v>860</v>
      </c>
      <c r="E5828" s="104" t="s">
        <v>284</v>
      </c>
      <c r="F5828" s="104">
        <v>81</v>
      </c>
      <c r="G5828" s="104" t="s">
        <v>257</v>
      </c>
      <c r="H5828" s="105">
        <v>14</v>
      </c>
      <c r="I5828" s="104"/>
      <c r="J5828" s="104" t="s">
        <v>258</v>
      </c>
      <c r="K5828" s="104" t="s">
        <v>83</v>
      </c>
      <c r="L5828" s="104" t="s">
        <v>299</v>
      </c>
      <c r="M5828" s="104" t="s">
        <v>276</v>
      </c>
      <c r="N5828" s="104"/>
      <c r="O5828" s="108" t="str">
        <f>A5829</f>
        <v>18234</v>
      </c>
      <c r="P5828" s="111" t="s">
        <v>733</v>
      </c>
      <c r="Q5828" s="153" t="s">
        <v>263</v>
      </c>
      <c r="R5828" s="153" t="s">
        <v>504</v>
      </c>
      <c r="S5828" s="153">
        <f>Tabella2[[#This Row],[PLD STOP]]-Tabella2[[#This Row],[PLD START]]</f>
        <v>4.1666666666666685E-2</v>
      </c>
      <c r="T5828" s="153" t="s">
        <v>263</v>
      </c>
      <c r="U5828" s="153" t="s">
        <v>504</v>
      </c>
      <c r="V5828" s="153">
        <f>IF(ISBLANK(T5828),"",Tabella2[[#This Row],[ACT STOP]]-Tabella2[[#This Row],[ACT START]])</f>
        <v>4.1666666666666685E-2</v>
      </c>
      <c r="W5828" s="104" t="s">
        <v>92</v>
      </c>
      <c r="X5828" s="104" t="s">
        <v>91</v>
      </c>
      <c r="Y5828" s="110"/>
      <c r="Z5828" s="106"/>
      <c r="AA5828" s="104"/>
      <c r="AB5828" s="107"/>
      <c r="AC5828" s="72">
        <f>IF(OR(Tabella2[[#This Row],[OUTCOME]]="DCO",Tabella2[[#This Row],[OUTCOME]]="SDC"),1,0)</f>
        <v>1</v>
      </c>
      <c r="AH5828" s="70"/>
      <c r="AI5828" s="70"/>
      <c r="AJ5828">
        <f>IF(OR(Tabella2[[#This Row],[OUTCOME]]="DNCO", Tabella2[[#This Row],[OUTCOME]]="SDNC"),1,0)</f>
        <v>0</v>
      </c>
      <c r="AL5828" s="70"/>
      <c r="BM5828" s="135" t="str">
        <f>Tabella2[[#This Row],[ACT START]]</f>
        <v>10:30</v>
      </c>
      <c r="BN5828" s="136" t="str">
        <f>Tabella2[[#This Row],[ACT STOP]]</f>
        <v>11:30</v>
      </c>
      <c r="BO5828" s="101"/>
      <c r="BR5828" s="109" t="str">
        <f t="shared" si="100"/>
        <v>SH-25-5817</v>
      </c>
      <c r="BS5828" s="109" t="s">
        <v>372</v>
      </c>
      <c r="BT5828" t="str">
        <f>Tabella2[[#This Row],[OUTCOME]]</f>
        <v>DCO</v>
      </c>
      <c r="BU5828" t="str">
        <f>_xlfn.CONCAT(Tabella2[[#This Row],[NAME SP]],Tabella2[[#This Row],[ID SP]]," - ",Tabella2[[#This Row],[SYLLABUS NO]])</f>
        <v>IFTS81 - FMSC DACM01</v>
      </c>
      <c r="BV5828" t="s">
        <v>11890</v>
      </c>
    </row>
    <row r="5829" spans="1:74" hidden="1">
      <c r="A5829" s="103" t="s">
        <v>11891</v>
      </c>
      <c r="B5829" s="102">
        <v>45943</v>
      </c>
      <c r="C5829" s="104">
        <f>_xlfn.ISOWEEKNUM(Tabella2[[#This Row],[Date]])</f>
        <v>42</v>
      </c>
      <c r="D5829" s="104" t="s">
        <v>195</v>
      </c>
      <c r="E5829" s="104" t="s">
        <v>398</v>
      </c>
      <c r="F5829" s="104"/>
      <c r="G5829" s="104" t="s">
        <v>257</v>
      </c>
      <c r="H5829" s="105">
        <v>9</v>
      </c>
      <c r="I5829" s="104" t="s">
        <v>258</v>
      </c>
      <c r="J5829" s="104"/>
      <c r="K5829" s="104" t="s">
        <v>80</v>
      </c>
      <c r="L5829" s="104" t="s">
        <v>299</v>
      </c>
      <c r="M5829" s="104" t="s">
        <v>276</v>
      </c>
      <c r="N5829" s="104"/>
      <c r="O5829" s="108" t="str">
        <f>A5828</f>
        <v>18233</v>
      </c>
      <c r="P5829" s="111" t="s">
        <v>300</v>
      </c>
      <c r="Q5829" s="153" t="s">
        <v>263</v>
      </c>
      <c r="R5829" s="153" t="s">
        <v>504</v>
      </c>
      <c r="S5829" s="153">
        <f>Tabella2[[#This Row],[PLD STOP]]-Tabella2[[#This Row],[PLD START]]</f>
        <v>4.1666666666666685E-2</v>
      </c>
      <c r="T5829" s="153" t="s">
        <v>263</v>
      </c>
      <c r="U5829" s="153" t="s">
        <v>504</v>
      </c>
      <c r="V5829" s="153">
        <f>IF(ISBLANK(T5829),"",Tabella2[[#This Row],[ACT STOP]]-Tabella2[[#This Row],[ACT START]])</f>
        <v>4.1666666666666685E-2</v>
      </c>
      <c r="W5829" s="104" t="s">
        <v>122</v>
      </c>
      <c r="X5829" s="104" t="s">
        <v>91</v>
      </c>
      <c r="Y5829" s="110"/>
      <c r="Z5829" s="106"/>
      <c r="AA5829" s="104"/>
      <c r="AB5829" s="107"/>
      <c r="AC5829" s="72">
        <f>IF(OR(Tabella2[[#This Row],[OUTCOME]]="DCO",Tabella2[[#This Row],[OUTCOME]]="SDC"),1,0)</f>
        <v>1</v>
      </c>
      <c r="AH5829" s="70"/>
      <c r="AI5829" s="70"/>
      <c r="AJ5829">
        <f>IF(OR(Tabella2[[#This Row],[OUTCOME]]="DNCO", Tabella2[[#This Row],[OUTCOME]]="SDNC"),1,0)</f>
        <v>0</v>
      </c>
      <c r="AL5829" s="70"/>
      <c r="BM5829" s="135" t="str">
        <f>Tabella2[[#This Row],[ACT START]]</f>
        <v>10:30</v>
      </c>
      <c r="BN5829" s="136" t="str">
        <f>Tabella2[[#This Row],[ACT STOP]]</f>
        <v>11:30</v>
      </c>
      <c r="BO5829" s="101"/>
      <c r="BR5829" s="109" t="str">
        <f t="shared" si="100"/>
        <v>SH-25-5818</v>
      </c>
      <c r="BS5829" s="109" t="s">
        <v>318</v>
      </c>
      <c r="BT5829" t="str">
        <f>Tabella2[[#This Row],[OUTCOME]]</f>
        <v>SDC</v>
      </c>
      <c r="BU5829" t="str">
        <f>_xlfn.CONCAT(Tabella2[[#This Row],[NAME SP]],Tabella2[[#This Row],[ID SP]]," - ",Tabella2[[#This Row],[SYLLABUS NO]])</f>
        <v>Support IFTS - SUPP</v>
      </c>
    </row>
    <row r="5830" spans="1:74" hidden="1">
      <c r="A5830" s="103" t="s">
        <v>11892</v>
      </c>
      <c r="B5830" s="102">
        <v>45943</v>
      </c>
      <c r="C5830" s="104">
        <f>_xlfn.ISOWEEKNUM(Tabella2[[#This Row],[Date]])</f>
        <v>42</v>
      </c>
      <c r="D5830" s="104" t="s">
        <v>11893</v>
      </c>
      <c r="E5830" s="104" t="s">
        <v>327</v>
      </c>
      <c r="F5830" s="104">
        <v>85</v>
      </c>
      <c r="G5830" s="104" t="s">
        <v>257</v>
      </c>
      <c r="H5830" s="105">
        <v>30</v>
      </c>
      <c r="I5830" s="104" t="s">
        <v>258</v>
      </c>
      <c r="J5830" s="104"/>
      <c r="K5830" s="104" t="s">
        <v>81</v>
      </c>
      <c r="L5830" s="104" t="s">
        <v>259</v>
      </c>
      <c r="M5830" s="104" t="s">
        <v>276</v>
      </c>
      <c r="N5830" s="104"/>
      <c r="O5830" s="106"/>
      <c r="P5830" s="111" t="s">
        <v>727</v>
      </c>
      <c r="Q5830" s="153" t="s">
        <v>263</v>
      </c>
      <c r="R5830" s="153" t="s">
        <v>504</v>
      </c>
      <c r="S5830" s="153">
        <f>Tabella2[[#This Row],[PLD STOP]]-Tabella2[[#This Row],[PLD START]]</f>
        <v>4.1666666666666685E-2</v>
      </c>
      <c r="T5830" s="153">
        <v>0.43055555555555558</v>
      </c>
      <c r="U5830" s="153">
        <v>0.47222222222222227</v>
      </c>
      <c r="V5830" s="153">
        <f>IF(ISBLANK(T5830),"",Tabella2[[#This Row],[ACT STOP]]-Tabella2[[#This Row],[ACT START]])</f>
        <v>4.1666666666666685E-2</v>
      </c>
      <c r="W5830" s="104" t="s">
        <v>92</v>
      </c>
      <c r="X5830" s="104" t="s">
        <v>91</v>
      </c>
      <c r="Y5830" s="110"/>
      <c r="Z5830" s="106"/>
      <c r="AA5830" s="104"/>
      <c r="AB5830" s="107"/>
      <c r="AC5830" s="72">
        <f>IF(OR(Tabella2[[#This Row],[OUTCOME]]="DCO",Tabella2[[#This Row],[OUTCOME]]="SDC"),1,0)</f>
        <v>1</v>
      </c>
      <c r="AH5830" s="70"/>
      <c r="AI5830" s="70"/>
      <c r="AJ5830">
        <f>IF(OR(Tabella2[[#This Row],[OUTCOME]]="DNCO", Tabella2[[#This Row],[OUTCOME]]="SDNC"),1,0)</f>
        <v>0</v>
      </c>
      <c r="AL5830" s="70"/>
      <c r="BM5830" s="135">
        <f>Tabella2[[#This Row],[ACT START]]</f>
        <v>0.43055555555555558</v>
      </c>
      <c r="BN5830" s="136">
        <f>Tabella2[[#This Row],[ACT STOP]]</f>
        <v>0.47222222222222227</v>
      </c>
      <c r="BO5830" s="101"/>
      <c r="BR5830" s="109" t="str">
        <f t="shared" si="100"/>
        <v>SH-25-5819</v>
      </c>
      <c r="BS5830" s="109" t="s">
        <v>279</v>
      </c>
      <c r="BT5830" t="str">
        <f>Tabella2[[#This Row],[OUTCOME]]</f>
        <v>DCO</v>
      </c>
      <c r="BU5830" t="str">
        <f>_xlfn.CONCAT(Tabella2[[#This Row],[NAME SP]],Tabella2[[#This Row],[ID SP]]," - ",Tabella2[[#This Row],[SYLLABUS NO]])</f>
        <v>AMI85 - SD FAM01</v>
      </c>
      <c r="BV5830" t="s">
        <v>11894</v>
      </c>
    </row>
    <row r="5831" spans="1:74" hidden="1">
      <c r="A5831" s="103" t="s">
        <v>11895</v>
      </c>
      <c r="B5831" s="102">
        <v>45943</v>
      </c>
      <c r="C5831" s="104">
        <f>_xlfn.ISOWEEKNUM(Tabella2[[#This Row],[Date]])</f>
        <v>42</v>
      </c>
      <c r="D5831" s="104" t="s">
        <v>13714</v>
      </c>
      <c r="E5831" s="104" t="s">
        <v>284</v>
      </c>
      <c r="F5831" s="104">
        <v>48</v>
      </c>
      <c r="G5831" s="104" t="s">
        <v>257</v>
      </c>
      <c r="H5831" s="105">
        <v>1</v>
      </c>
      <c r="I5831" s="104"/>
      <c r="J5831" s="104" t="s">
        <v>258</v>
      </c>
      <c r="K5831" s="104" t="s">
        <v>79</v>
      </c>
      <c r="L5831" s="104" t="s">
        <v>299</v>
      </c>
      <c r="M5831" s="104" t="s">
        <v>5716</v>
      </c>
      <c r="N5831" s="104"/>
      <c r="O5831" s="108" t="str">
        <f>A5832</f>
        <v>18237</v>
      </c>
      <c r="P5831" s="111" t="s">
        <v>5717</v>
      </c>
      <c r="Q5831" s="153" t="s">
        <v>511</v>
      </c>
      <c r="R5831" s="153" t="s">
        <v>549</v>
      </c>
      <c r="S5831" s="153">
        <f>Tabella2[[#This Row],[PLD STOP]]-Tabella2[[#This Row],[PLD START]]</f>
        <v>4.166666666666663E-2</v>
      </c>
      <c r="T5831" s="153">
        <v>0.5</v>
      </c>
      <c r="U5831" s="153">
        <v>0.54166666666666663</v>
      </c>
      <c r="V5831" s="153">
        <f>IF(ISBLANK(T5831),"",Tabella2[[#This Row],[ACT STOP]]-Tabella2[[#This Row],[ACT START]])</f>
        <v>4.166666666666663E-2</v>
      </c>
      <c r="W5831" s="104" t="s">
        <v>92</v>
      </c>
      <c r="X5831" s="104" t="s">
        <v>91</v>
      </c>
      <c r="Y5831" s="110"/>
      <c r="Z5831" s="106"/>
      <c r="AA5831" s="104"/>
      <c r="AB5831" s="107"/>
      <c r="AC5831" s="72">
        <f>IF(OR(Tabella2[[#This Row],[OUTCOME]]="DCO",Tabella2[[#This Row],[OUTCOME]]="SDC"),1,0)</f>
        <v>1</v>
      </c>
      <c r="AH5831" s="70"/>
      <c r="AI5831" s="70"/>
      <c r="AJ5831">
        <f>IF(OR(Tabella2[[#This Row],[OUTCOME]]="DNCO", Tabella2[[#This Row],[OUTCOME]]="SDNC"),1,0)</f>
        <v>0</v>
      </c>
      <c r="AL5831" s="70"/>
      <c r="BM5831" s="135">
        <f>Tabella2[[#This Row],[ACT START]]</f>
        <v>0.5</v>
      </c>
      <c r="BN5831" s="136">
        <f>Tabella2[[#This Row],[ACT STOP]]</f>
        <v>0.54166666666666663</v>
      </c>
      <c r="BO5831" s="101"/>
      <c r="BR5831" s="109" t="str">
        <f t="shared" si="100"/>
        <v>SH-25-5820</v>
      </c>
      <c r="BS5831" s="109" t="s">
        <v>332</v>
      </c>
      <c r="BT5831" t="str">
        <f>Tabella2[[#This Row],[OUTCOME]]</f>
        <v>DCO</v>
      </c>
      <c r="BU5831" t="str">
        <f>_xlfn.CONCAT(Tabella2[[#This Row],[NAME SP]],Tabella2[[#This Row],[ID SP]]," - ",Tabella2[[#This Row],[SYLLABUS NO]])</f>
        <v>IFTS48 - SD AAI01</v>
      </c>
      <c r="BV5831" t="s">
        <v>1758</v>
      </c>
    </row>
    <row r="5832" spans="1:74" hidden="1">
      <c r="A5832" s="103" t="s">
        <v>11896</v>
      </c>
      <c r="B5832" s="102">
        <v>45943</v>
      </c>
      <c r="C5832" s="104">
        <f>_xlfn.ISOWEEKNUM(Tabella2[[#This Row],[Date]])</f>
        <v>42</v>
      </c>
      <c r="D5832" s="104" t="s">
        <v>698</v>
      </c>
      <c r="E5832" s="104" t="s">
        <v>284</v>
      </c>
      <c r="F5832" s="104">
        <v>50</v>
      </c>
      <c r="G5832" s="104" t="s">
        <v>257</v>
      </c>
      <c r="H5832" s="105">
        <v>7</v>
      </c>
      <c r="I5832" s="104"/>
      <c r="J5832" s="104" t="s">
        <v>258</v>
      </c>
      <c r="K5832" s="104" t="s">
        <v>78</v>
      </c>
      <c r="L5832" s="104" t="s">
        <v>299</v>
      </c>
      <c r="M5832" s="104" t="s">
        <v>5716</v>
      </c>
      <c r="N5832" s="104"/>
      <c r="O5832" s="108" t="str">
        <f>A5831</f>
        <v>18236</v>
      </c>
      <c r="P5832" s="111" t="s">
        <v>5717</v>
      </c>
      <c r="Q5832" s="153">
        <v>0.5</v>
      </c>
      <c r="R5832" s="153">
        <v>0.54166666666666663</v>
      </c>
      <c r="S5832" s="153">
        <f>Tabella2[[#This Row],[PLD STOP]]-Tabella2[[#This Row],[PLD START]]</f>
        <v>4.166666666666663E-2</v>
      </c>
      <c r="T5832" s="153">
        <v>0.5</v>
      </c>
      <c r="U5832" s="153">
        <v>0.54166666666666663</v>
      </c>
      <c r="V5832" s="153">
        <f>IF(ISBLANK(T5832),"",Tabella2[[#This Row],[ACT STOP]]-Tabella2[[#This Row],[ACT START]])</f>
        <v>4.166666666666663E-2</v>
      </c>
      <c r="W5832" s="104" t="s">
        <v>92</v>
      </c>
      <c r="X5832" s="104" t="s">
        <v>91</v>
      </c>
      <c r="Y5832" s="110"/>
      <c r="Z5832" s="106"/>
      <c r="AA5832" s="104"/>
      <c r="AB5832" s="107"/>
      <c r="AC5832" s="72">
        <f>IF(OR(Tabella2[[#This Row],[OUTCOME]]="DCO",Tabella2[[#This Row],[OUTCOME]]="SDC"),1,0)</f>
        <v>1</v>
      </c>
      <c r="AH5832" s="70"/>
      <c r="AI5832" s="70"/>
      <c r="AJ5832">
        <f>IF(OR(Tabella2[[#This Row],[OUTCOME]]="DNCO", Tabella2[[#This Row],[OUTCOME]]="SDNC"),1,0)</f>
        <v>0</v>
      </c>
      <c r="AL5832" s="70"/>
      <c r="BM5832" s="135">
        <f>Tabella2[[#This Row],[ACT START]]</f>
        <v>0.5</v>
      </c>
      <c r="BN5832" s="136">
        <f>Tabella2[[#This Row],[ACT STOP]]</f>
        <v>0.54166666666666663</v>
      </c>
      <c r="BO5832" s="101"/>
      <c r="BR5832" s="109" t="str">
        <f t="shared" si="100"/>
        <v>SH-25-5821</v>
      </c>
      <c r="BS5832" s="109" t="s">
        <v>1241</v>
      </c>
      <c r="BT5832" t="str">
        <f>Tabella2[[#This Row],[OUTCOME]]</f>
        <v>DCO</v>
      </c>
      <c r="BU5832" t="str">
        <f>_xlfn.CONCAT(Tabella2[[#This Row],[NAME SP]],Tabella2[[#This Row],[ID SP]]," - ",Tabella2[[#This Row],[SYLLABUS NO]])</f>
        <v>IFTS50 - SD AAI01</v>
      </c>
      <c r="BV5832" t="s">
        <v>1763</v>
      </c>
    </row>
    <row r="5833" spans="1:74" hidden="1">
      <c r="A5833" s="103" t="s">
        <v>11897</v>
      </c>
      <c r="B5833" s="102">
        <v>45943</v>
      </c>
      <c r="C5833" s="104">
        <f>_xlfn.ISOWEEKNUM(Tabella2[[#This Row],[Date]])</f>
        <v>42</v>
      </c>
      <c r="D5833" s="104" t="s">
        <v>6621</v>
      </c>
      <c r="E5833" s="104" t="s">
        <v>284</v>
      </c>
      <c r="F5833" s="104">
        <v>83</v>
      </c>
      <c r="G5833" s="104" t="s">
        <v>257</v>
      </c>
      <c r="H5833" s="105">
        <v>10</v>
      </c>
      <c r="I5833" s="104"/>
      <c r="J5833" s="104" t="s">
        <v>258</v>
      </c>
      <c r="K5833" s="104" t="s">
        <v>83</v>
      </c>
      <c r="L5833" s="104" t="s">
        <v>299</v>
      </c>
      <c r="M5833" s="104" t="s">
        <v>328</v>
      </c>
      <c r="N5833" s="104"/>
      <c r="O5833" s="108" t="str">
        <f>A5834</f>
        <v>18239</v>
      </c>
      <c r="P5833" s="111" t="s">
        <v>3403</v>
      </c>
      <c r="Q5833" s="153" t="s">
        <v>511</v>
      </c>
      <c r="R5833" s="153" t="s">
        <v>549</v>
      </c>
      <c r="S5833" s="153">
        <f>Tabella2[[#This Row],[PLD STOP]]-Tabella2[[#This Row],[PLD START]]</f>
        <v>4.166666666666663E-2</v>
      </c>
      <c r="T5833" s="153" t="s">
        <v>511</v>
      </c>
      <c r="U5833" s="153" t="s">
        <v>549</v>
      </c>
      <c r="V5833" s="153">
        <f>IF(ISBLANK(T5833),"",Tabella2[[#This Row],[ACT STOP]]-Tabella2[[#This Row],[ACT START]])</f>
        <v>4.166666666666663E-2</v>
      </c>
      <c r="W5833" s="104" t="s">
        <v>92</v>
      </c>
      <c r="X5833" s="104" t="s">
        <v>91</v>
      </c>
      <c r="Y5833" s="110"/>
      <c r="Z5833" s="106"/>
      <c r="AA5833" s="104"/>
      <c r="AB5833" s="107"/>
      <c r="AC5833" s="72">
        <f>IF(OR(Tabella2[[#This Row],[OUTCOME]]="DCO",Tabella2[[#This Row],[OUTCOME]]="SDC"),1,0)</f>
        <v>1</v>
      </c>
      <c r="AH5833" s="70"/>
      <c r="AI5833" s="70"/>
      <c r="AJ5833">
        <f>IF(OR(Tabella2[[#This Row],[OUTCOME]]="DNCO", Tabella2[[#This Row],[OUTCOME]]="SDNC"),1,0)</f>
        <v>0</v>
      </c>
      <c r="AL5833" s="70"/>
      <c r="BM5833" s="135" t="str">
        <f>Tabella2[[#This Row],[ACT START]]</f>
        <v>12:00</v>
      </c>
      <c r="BN5833" s="136" t="str">
        <f>Tabella2[[#This Row],[ACT STOP]]</f>
        <v>13:00</v>
      </c>
      <c r="BO5833" s="101"/>
      <c r="BR5833" s="109" t="str">
        <f t="shared" si="100"/>
        <v>SH-25-5822</v>
      </c>
      <c r="BS5833" s="109" t="s">
        <v>552</v>
      </c>
      <c r="BT5833" t="str">
        <f>Tabella2[[#This Row],[OUTCOME]]</f>
        <v>DCO</v>
      </c>
      <c r="BU5833" t="str">
        <f>_xlfn.CONCAT(Tabella2[[#This Row],[NAME SP]],Tabella2[[#This Row],[ID SP]]," - ",Tabella2[[#This Row],[SYLLABUS NO]])</f>
        <v>IFTS83 - NET TLL02</v>
      </c>
      <c r="BV5833" t="s">
        <v>11871</v>
      </c>
    </row>
    <row r="5834" spans="1:74" hidden="1">
      <c r="A5834" s="103" t="s">
        <v>11898</v>
      </c>
      <c r="B5834" s="102">
        <v>45943</v>
      </c>
      <c r="C5834" s="104">
        <f>_xlfn.ISOWEEKNUM(Tabella2[[#This Row],[Date]])</f>
        <v>42</v>
      </c>
      <c r="D5834" s="104" t="s">
        <v>9759</v>
      </c>
      <c r="E5834" s="104" t="s">
        <v>284</v>
      </c>
      <c r="F5834" s="104">
        <v>86</v>
      </c>
      <c r="G5834" s="104" t="s">
        <v>257</v>
      </c>
      <c r="H5834" s="105">
        <v>5</v>
      </c>
      <c r="I5834" s="104"/>
      <c r="J5834" s="104" t="s">
        <v>258</v>
      </c>
      <c r="K5834" s="104" t="s">
        <v>80</v>
      </c>
      <c r="L5834" s="104" t="s">
        <v>299</v>
      </c>
      <c r="M5834" s="104" t="s">
        <v>328</v>
      </c>
      <c r="N5834" s="104"/>
      <c r="O5834" s="108" t="str">
        <f>A5833</f>
        <v>18238</v>
      </c>
      <c r="P5834" s="111" t="s">
        <v>3382</v>
      </c>
      <c r="Q5834" s="153">
        <v>0.5</v>
      </c>
      <c r="R5834" s="153">
        <v>0.54166666666666663</v>
      </c>
      <c r="S5834" s="153">
        <f>Tabella2[[#This Row],[PLD STOP]]-Tabella2[[#This Row],[PLD START]]</f>
        <v>4.166666666666663E-2</v>
      </c>
      <c r="T5834" s="153" t="s">
        <v>511</v>
      </c>
      <c r="U5834" s="153" t="s">
        <v>549</v>
      </c>
      <c r="V5834" s="153">
        <f>IF(ISBLANK(T5834),"",Tabella2[[#This Row],[ACT STOP]]-Tabella2[[#This Row],[ACT START]])</f>
        <v>4.166666666666663E-2</v>
      </c>
      <c r="W5834" s="104" t="s">
        <v>92</v>
      </c>
      <c r="X5834" s="104" t="s">
        <v>91</v>
      </c>
      <c r="Y5834" s="110"/>
      <c r="Z5834" s="106"/>
      <c r="AA5834" s="104"/>
      <c r="AB5834" s="107"/>
      <c r="AC5834" s="72">
        <f>IF(OR(Tabella2[[#This Row],[OUTCOME]]="DCO",Tabella2[[#This Row],[OUTCOME]]="SDC"),1,0)</f>
        <v>1</v>
      </c>
      <c r="AH5834" s="70"/>
      <c r="AI5834" s="70"/>
      <c r="AJ5834">
        <f>IF(OR(Tabella2[[#This Row],[OUTCOME]]="DNCO", Tabella2[[#This Row],[OUTCOME]]="SDNC"),1,0)</f>
        <v>0</v>
      </c>
      <c r="AL5834" s="70"/>
      <c r="BM5834" s="135" t="str">
        <f>Tabella2[[#This Row],[ACT START]]</f>
        <v>12:00</v>
      </c>
      <c r="BN5834" s="136" t="str">
        <f>Tabella2[[#This Row],[ACT STOP]]</f>
        <v>13:00</v>
      </c>
      <c r="BO5834" s="101"/>
      <c r="BR5834" s="109" t="str">
        <f t="shared" si="100"/>
        <v>SH-25-5823</v>
      </c>
      <c r="BS5834" s="109" t="s">
        <v>416</v>
      </c>
      <c r="BT5834" t="str">
        <f>Tabella2[[#This Row],[OUTCOME]]</f>
        <v>DCO</v>
      </c>
      <c r="BU5834" t="str">
        <f>_xlfn.CONCAT(Tabella2[[#This Row],[NAME SP]],Tabella2[[#This Row],[ID SP]]," - ",Tabella2[[#This Row],[SYLLABUS NO]])</f>
        <v>IFTS86 - NET TLL01</v>
      </c>
      <c r="BV5834" t="s">
        <v>11899</v>
      </c>
    </row>
    <row r="5835" spans="1:74" hidden="1">
      <c r="A5835" s="103" t="s">
        <v>11900</v>
      </c>
      <c r="B5835" s="102">
        <v>45943</v>
      </c>
      <c r="C5835" s="104">
        <f>_xlfn.ISOWEEKNUM(Tabella2[[#This Row],[Date]])</f>
        <v>42</v>
      </c>
      <c r="D5835" s="104" t="s">
        <v>11710</v>
      </c>
      <c r="E5835" s="104" t="s">
        <v>284</v>
      </c>
      <c r="F5835" s="104">
        <v>94</v>
      </c>
      <c r="G5835" s="104" t="s">
        <v>284</v>
      </c>
      <c r="H5835" s="105">
        <v>3</v>
      </c>
      <c r="I5835" s="104" t="s">
        <v>258</v>
      </c>
      <c r="J5835" s="104"/>
      <c r="K5835" s="104" t="s">
        <v>81</v>
      </c>
      <c r="L5835" s="104" t="s">
        <v>259</v>
      </c>
      <c r="M5835" s="104" t="s">
        <v>276</v>
      </c>
      <c r="N5835" s="104"/>
      <c r="O5835" s="106"/>
      <c r="P5835" s="111" t="s">
        <v>11860</v>
      </c>
      <c r="Q5835" s="153" t="s">
        <v>511</v>
      </c>
      <c r="R5835" s="153" t="s">
        <v>549</v>
      </c>
      <c r="S5835" s="153">
        <f>Tabella2[[#This Row],[PLD STOP]]-Tabella2[[#This Row],[PLD START]]</f>
        <v>4.166666666666663E-2</v>
      </c>
      <c r="T5835" s="153" t="s">
        <v>511</v>
      </c>
      <c r="U5835" s="153" t="s">
        <v>549</v>
      </c>
      <c r="V5835" s="153">
        <f>IF(ISBLANK(T5835),"",Tabella2[[#This Row],[ACT STOP]]-Tabella2[[#This Row],[ACT START]])</f>
        <v>4.166666666666663E-2</v>
      </c>
      <c r="W5835" s="104" t="s">
        <v>92</v>
      </c>
      <c r="X5835" s="104" t="s">
        <v>91</v>
      </c>
      <c r="Y5835" s="110"/>
      <c r="Z5835" s="106"/>
      <c r="AA5835" s="104"/>
      <c r="AB5835" s="107"/>
      <c r="AC5835" s="72">
        <f>IF(OR(Tabella2[[#This Row],[OUTCOME]]="DCO",Tabella2[[#This Row],[OUTCOME]]="SDC"),1,0)</f>
        <v>1</v>
      </c>
      <c r="AH5835" s="70"/>
      <c r="AI5835" s="70"/>
      <c r="AJ5835">
        <f>IF(OR(Tabella2[[#This Row],[OUTCOME]]="DNCO", Tabella2[[#This Row],[OUTCOME]]="SDNC"),1,0)</f>
        <v>0</v>
      </c>
      <c r="AL5835" s="70"/>
      <c r="BM5835" s="135" t="str">
        <f>Tabella2[[#This Row],[ACT START]]</f>
        <v>12:00</v>
      </c>
      <c r="BN5835" s="136" t="str">
        <f>Tabella2[[#This Row],[ACT STOP]]</f>
        <v>13:00</v>
      </c>
      <c r="BO5835" s="101"/>
      <c r="BR5835" s="109" t="str">
        <f t="shared" si="100"/>
        <v>SH-25-5824</v>
      </c>
      <c r="BS5835" s="109" t="s">
        <v>301</v>
      </c>
      <c r="BT5835" t="str">
        <f>Tabella2[[#This Row],[OUTCOME]]</f>
        <v>DCO</v>
      </c>
      <c r="BU5835" t="str">
        <f>_xlfn.CONCAT(Tabella2[[#This Row],[NAME SP]],Tabella2[[#This Row],[ID SP]]," - ",Tabella2[[#This Row],[SYLLABUS NO]])</f>
        <v>IFTS94 - SD EMR0102</v>
      </c>
      <c r="BV5835" t="s">
        <v>11838</v>
      </c>
    </row>
    <row r="5836" spans="1:74" hidden="1">
      <c r="A5836" s="103" t="s">
        <v>11901</v>
      </c>
      <c r="B5836" s="102">
        <v>45943</v>
      </c>
      <c r="C5836" s="104">
        <f>_xlfn.ISOWEEKNUM(Tabella2[[#This Row],[Date]])</f>
        <v>42</v>
      </c>
      <c r="D5836" s="104" t="s">
        <v>9743</v>
      </c>
      <c r="E5836" s="104" t="s">
        <v>256</v>
      </c>
      <c r="F5836" s="104">
        <v>80</v>
      </c>
      <c r="G5836" s="104" t="s">
        <v>284</v>
      </c>
      <c r="H5836" s="105">
        <v>9</v>
      </c>
      <c r="I5836" s="104"/>
      <c r="J5836" s="104" t="s">
        <v>258</v>
      </c>
      <c r="K5836" s="104" t="s">
        <v>77</v>
      </c>
      <c r="L5836" s="104" t="s">
        <v>259</v>
      </c>
      <c r="M5836" s="104" t="s">
        <v>276</v>
      </c>
      <c r="N5836" s="104"/>
      <c r="O5836" s="106"/>
      <c r="P5836" s="111" t="s">
        <v>462</v>
      </c>
      <c r="Q5836" s="153" t="s">
        <v>511</v>
      </c>
      <c r="R5836" s="153" t="s">
        <v>549</v>
      </c>
      <c r="S5836" s="153">
        <f>Tabella2[[#This Row],[PLD STOP]]-Tabella2[[#This Row],[PLD START]]</f>
        <v>4.166666666666663E-2</v>
      </c>
      <c r="T5836" s="153" t="s">
        <v>511</v>
      </c>
      <c r="U5836" s="153" t="s">
        <v>549</v>
      </c>
      <c r="V5836" s="153">
        <f>IF(ISBLANK(T5836),"",Tabella2[[#This Row],[ACT STOP]]-Tabella2[[#This Row],[ACT START]])</f>
        <v>4.166666666666663E-2</v>
      </c>
      <c r="W5836" s="104" t="s">
        <v>92</v>
      </c>
      <c r="X5836" s="104" t="s">
        <v>91</v>
      </c>
      <c r="Y5836" s="110" t="s">
        <v>11902</v>
      </c>
      <c r="Z5836" s="106"/>
      <c r="AA5836" s="104"/>
      <c r="AB5836" s="107"/>
      <c r="AC5836" s="72">
        <f>IF(OR(Tabella2[[#This Row],[OUTCOME]]="DCO",Tabella2[[#This Row],[OUTCOME]]="SDC"),1,0)</f>
        <v>1</v>
      </c>
      <c r="AH5836" s="70"/>
      <c r="AI5836" s="70"/>
      <c r="AJ5836">
        <f>IF(OR(Tabella2[[#This Row],[OUTCOME]]="DNCO", Tabella2[[#This Row],[OUTCOME]]="SDNC"),1,0)</f>
        <v>0</v>
      </c>
      <c r="AL5836" s="70"/>
      <c r="BL5836" t="s">
        <v>11903</v>
      </c>
      <c r="BM5836" s="135" t="str">
        <f>Tabella2[[#This Row],[ACT START]]</f>
        <v>12:00</v>
      </c>
      <c r="BN5836" s="136" t="str">
        <f>Tabella2[[#This Row],[ACT STOP]]</f>
        <v>13:00</v>
      </c>
      <c r="BO5836" s="101"/>
      <c r="BR5836" s="109" t="str">
        <f t="shared" si="100"/>
        <v>SH-25-5825</v>
      </c>
      <c r="BS5836" s="109" t="s">
        <v>339</v>
      </c>
      <c r="BT5836" t="str">
        <f>Tabella2[[#This Row],[OUTCOME]]</f>
        <v>DCO</v>
      </c>
      <c r="BU5836" t="str">
        <f>_xlfn.CONCAT(Tabella2[[#This Row],[NAME SP]],Tabella2[[#This Row],[ID SP]]," - ",Tabella2[[#This Row],[SYLLABUS NO]])</f>
        <v>QATAR80 - FMS EMR01</v>
      </c>
      <c r="BV5836" t="s">
        <v>11904</v>
      </c>
    </row>
    <row r="5837" spans="1:74" hidden="1">
      <c r="A5837" s="103" t="s">
        <v>11905</v>
      </c>
      <c r="B5837" s="102">
        <v>45943</v>
      </c>
      <c r="C5837" s="104">
        <f>_xlfn.ISOWEEKNUM(Tabella2[[#This Row],[Date]])</f>
        <v>42</v>
      </c>
      <c r="D5837" s="104" t="s">
        <v>11710</v>
      </c>
      <c r="E5837" s="104" t="s">
        <v>284</v>
      </c>
      <c r="F5837" s="104">
        <v>93</v>
      </c>
      <c r="G5837" s="104" t="s">
        <v>284</v>
      </c>
      <c r="H5837" s="105">
        <v>22</v>
      </c>
      <c r="I5837" s="104" t="s">
        <v>258</v>
      </c>
      <c r="J5837" s="104"/>
      <c r="K5837" s="104" t="s">
        <v>79</v>
      </c>
      <c r="L5837" s="104" t="s">
        <v>259</v>
      </c>
      <c r="M5837" s="104" t="s">
        <v>276</v>
      </c>
      <c r="N5837" s="104"/>
      <c r="O5837" s="106"/>
      <c r="P5837" s="111" t="s">
        <v>11858</v>
      </c>
      <c r="Q5837" s="153" t="s">
        <v>272</v>
      </c>
      <c r="R5837" s="153">
        <v>0.60763888888888895</v>
      </c>
      <c r="S5837" s="153">
        <f>Tabella2[[#This Row],[PLD STOP]]-Tabella2[[#This Row],[PLD START]]</f>
        <v>4.5138888888888951E-2</v>
      </c>
      <c r="T5837" s="153" t="s">
        <v>272</v>
      </c>
      <c r="U5837" s="153">
        <v>0.60763888888888895</v>
      </c>
      <c r="V5837" s="153">
        <f>IF(ISBLANK(T5837),"",Tabella2[[#This Row],[ACT STOP]]-Tabella2[[#This Row],[ACT START]])</f>
        <v>4.5138888888888951E-2</v>
      </c>
      <c r="W5837" s="104" t="s">
        <v>92</v>
      </c>
      <c r="X5837" s="104" t="s">
        <v>91</v>
      </c>
      <c r="Y5837" s="110"/>
      <c r="Z5837" s="106"/>
      <c r="AA5837" s="104"/>
      <c r="AB5837" s="107"/>
      <c r="AC5837" s="72">
        <f>IF(OR(Tabella2[[#This Row],[OUTCOME]]="DCO",Tabella2[[#This Row],[OUTCOME]]="SDC"),1,0)</f>
        <v>1</v>
      </c>
      <c r="AH5837" s="70"/>
      <c r="AI5837" s="70"/>
      <c r="AJ5837">
        <f>IF(OR(Tabella2[[#This Row],[OUTCOME]]="DNCO", Tabella2[[#This Row],[OUTCOME]]="SDNC"),1,0)</f>
        <v>0</v>
      </c>
      <c r="AL5837" s="70"/>
      <c r="BM5837" s="135" t="str">
        <f>Tabella2[[#This Row],[ACT START]]</f>
        <v>13:30</v>
      </c>
      <c r="BN5837" s="136">
        <f>Tabella2[[#This Row],[ACT STOP]]</f>
        <v>0.60763888888888895</v>
      </c>
      <c r="BO5837" s="101"/>
      <c r="BR5837" s="109" t="str">
        <f t="shared" si="100"/>
        <v>SH-25-5826</v>
      </c>
      <c r="BS5837" s="109" t="s">
        <v>295</v>
      </c>
      <c r="BT5837" t="str">
        <f>Tabella2[[#This Row],[OUTCOME]]</f>
        <v>DCO</v>
      </c>
      <c r="BU5837" t="str">
        <f>_xlfn.CONCAT(Tabella2[[#This Row],[NAME SP]],Tabella2[[#This Row],[ID SP]]," - ",Tabella2[[#This Row],[SYLLABUS NO]])</f>
        <v>IFTS93 - SD CF0102</v>
      </c>
      <c r="BV5837" t="s">
        <v>11845</v>
      </c>
    </row>
    <row r="5838" spans="1:74" hidden="1">
      <c r="A5838" s="103" t="s">
        <v>11906</v>
      </c>
      <c r="B5838" s="102">
        <v>45943</v>
      </c>
      <c r="C5838" s="104">
        <f>_xlfn.ISOWEEKNUM(Tabella2[[#This Row],[Date]])</f>
        <v>42</v>
      </c>
      <c r="D5838" s="104" t="s">
        <v>11710</v>
      </c>
      <c r="E5838" s="104" t="s">
        <v>284</v>
      </c>
      <c r="F5838" s="104">
        <v>92</v>
      </c>
      <c r="G5838" s="104" t="s">
        <v>257</v>
      </c>
      <c r="H5838" s="105">
        <v>32</v>
      </c>
      <c r="I5838" s="104" t="s">
        <v>258</v>
      </c>
      <c r="J5838" s="104"/>
      <c r="K5838" s="104" t="s">
        <v>83</v>
      </c>
      <c r="L5838" s="104" t="s">
        <v>259</v>
      </c>
      <c r="M5838" s="104" t="s">
        <v>276</v>
      </c>
      <c r="N5838" s="104"/>
      <c r="O5838" s="106"/>
      <c r="P5838" s="111" t="s">
        <v>11860</v>
      </c>
      <c r="Q5838" s="153" t="s">
        <v>272</v>
      </c>
      <c r="R5838" s="153" t="s">
        <v>576</v>
      </c>
      <c r="S5838" s="153">
        <f>Tabella2[[#This Row],[PLD STOP]]-Tabella2[[#This Row],[PLD START]]</f>
        <v>4.166666666666663E-2</v>
      </c>
      <c r="T5838" s="153">
        <v>0.5625</v>
      </c>
      <c r="U5838" s="153">
        <v>0.60416666666666663</v>
      </c>
      <c r="V5838" s="153">
        <f>IF(ISBLANK(T5838),"",Tabella2[[#This Row],[ACT STOP]]-Tabella2[[#This Row],[ACT START]])</f>
        <v>4.166666666666663E-2</v>
      </c>
      <c r="W5838" s="104" t="s">
        <v>92</v>
      </c>
      <c r="X5838" s="104" t="s">
        <v>91</v>
      </c>
      <c r="Y5838" s="110"/>
      <c r="Z5838" s="106"/>
      <c r="AA5838" s="104"/>
      <c r="AB5838" s="107"/>
      <c r="AC5838" s="72">
        <f>IF(OR(Tabella2[[#This Row],[OUTCOME]]="DCO",Tabella2[[#This Row],[OUTCOME]]="SDC"),1,0)</f>
        <v>1</v>
      </c>
      <c r="AH5838" s="70"/>
      <c r="AI5838" s="70"/>
      <c r="AJ5838">
        <f>IF(OR(Tabella2[[#This Row],[OUTCOME]]="DNCO", Tabella2[[#This Row],[OUTCOME]]="SDNC"),1,0)</f>
        <v>0</v>
      </c>
      <c r="AL5838" s="70"/>
      <c r="BM5838" s="135">
        <f>Tabella2[[#This Row],[ACT START]]</f>
        <v>0.5625</v>
      </c>
      <c r="BN5838" s="136">
        <f>Tabella2[[#This Row],[ACT STOP]]</f>
        <v>0.60416666666666663</v>
      </c>
      <c r="BO5838" s="101"/>
      <c r="BR5838" s="109" t="str">
        <f t="shared" si="100"/>
        <v>SH-25-5827</v>
      </c>
      <c r="BS5838" s="109" t="s">
        <v>356</v>
      </c>
      <c r="BT5838" t="str">
        <f>Tabella2[[#This Row],[OUTCOME]]</f>
        <v>DCO</v>
      </c>
      <c r="BU5838" t="str">
        <f>_xlfn.CONCAT(Tabella2[[#This Row],[NAME SP]],Tabella2[[#This Row],[ID SP]]," - ",Tabella2[[#This Row],[SYLLABUS NO]])</f>
        <v>IFTS92 - SD EMR0102</v>
      </c>
      <c r="BV5838" t="s">
        <v>11842</v>
      </c>
    </row>
    <row r="5839" spans="1:74" hidden="1">
      <c r="A5839" s="103" t="s">
        <v>11907</v>
      </c>
      <c r="B5839" s="102">
        <v>45943</v>
      </c>
      <c r="C5839" s="104">
        <f>_xlfn.ISOWEEKNUM(Tabella2[[#This Row],[Date]])</f>
        <v>42</v>
      </c>
      <c r="D5839" s="104" t="s">
        <v>11893</v>
      </c>
      <c r="E5839" s="104" t="s">
        <v>327</v>
      </c>
      <c r="F5839" s="104">
        <v>86</v>
      </c>
      <c r="G5839" s="104" t="s">
        <v>257</v>
      </c>
      <c r="H5839" s="105">
        <v>9</v>
      </c>
      <c r="I5839" s="104" t="s">
        <v>258</v>
      </c>
      <c r="J5839" s="104"/>
      <c r="K5839" s="104" t="s">
        <v>78</v>
      </c>
      <c r="L5839" s="104" t="s">
        <v>259</v>
      </c>
      <c r="M5839" s="104" t="s">
        <v>276</v>
      </c>
      <c r="N5839" s="104"/>
      <c r="O5839" s="106"/>
      <c r="P5839" s="111" t="s">
        <v>727</v>
      </c>
      <c r="Q5839" s="153" t="s">
        <v>272</v>
      </c>
      <c r="R5839" s="153">
        <v>0.60763888888888895</v>
      </c>
      <c r="S5839" s="153">
        <f>Tabella2[[#This Row],[PLD STOP]]-Tabella2[[#This Row],[PLD START]]</f>
        <v>4.5138888888888951E-2</v>
      </c>
      <c r="T5839" s="153" t="s">
        <v>272</v>
      </c>
      <c r="U5839" s="153" t="s">
        <v>576</v>
      </c>
      <c r="V5839" s="153">
        <f>IF(ISBLANK(T5839),"",Tabella2[[#This Row],[ACT STOP]]-Tabella2[[#This Row],[ACT START]])</f>
        <v>4.166666666666663E-2</v>
      </c>
      <c r="W5839" s="104" t="s">
        <v>92</v>
      </c>
      <c r="X5839" s="104" t="s">
        <v>91</v>
      </c>
      <c r="Y5839" s="110"/>
      <c r="Z5839" s="106"/>
      <c r="AA5839" s="104"/>
      <c r="AB5839" s="107"/>
      <c r="AC5839" s="72">
        <f>IF(OR(Tabella2[[#This Row],[OUTCOME]]="DCO",Tabella2[[#This Row],[OUTCOME]]="SDC"),1,0)</f>
        <v>1</v>
      </c>
      <c r="AH5839" s="70"/>
      <c r="AI5839" s="70"/>
      <c r="AJ5839">
        <f>IF(OR(Tabella2[[#This Row],[OUTCOME]]="DNCO", Tabella2[[#This Row],[OUTCOME]]="SDNC"),1,0)</f>
        <v>0</v>
      </c>
      <c r="AL5839" s="70"/>
      <c r="BM5839" s="135" t="str">
        <f>Tabella2[[#This Row],[ACT START]]</f>
        <v>13:30</v>
      </c>
      <c r="BN5839" s="136" t="str">
        <f>Tabella2[[#This Row],[ACT STOP]]</f>
        <v>14:30</v>
      </c>
      <c r="BO5839" s="101"/>
      <c r="BR5839" s="109" t="str">
        <f t="shared" si="100"/>
        <v>SH-25-5828</v>
      </c>
      <c r="BS5839" s="109" t="s">
        <v>318</v>
      </c>
      <c r="BT5839" t="str">
        <f>Tabella2[[#This Row],[OUTCOME]]</f>
        <v>DCO</v>
      </c>
      <c r="BU5839" t="str">
        <f>_xlfn.CONCAT(Tabella2[[#This Row],[NAME SP]],Tabella2[[#This Row],[ID SP]]," - ",Tabella2[[#This Row],[SYLLABUS NO]])</f>
        <v>AMI86 - SD FAM01</v>
      </c>
      <c r="BV5839" t="s">
        <v>11908</v>
      </c>
    </row>
    <row r="5840" spans="1:74" hidden="1">
      <c r="A5840" s="103" t="s">
        <v>11909</v>
      </c>
      <c r="B5840" s="102">
        <v>45943</v>
      </c>
      <c r="C5840" s="104">
        <f>_xlfn.ISOWEEKNUM(Tabella2[[#This Row],[Date]])</f>
        <v>42</v>
      </c>
      <c r="D5840" s="104" t="s">
        <v>11893</v>
      </c>
      <c r="E5840" s="104" t="s">
        <v>327</v>
      </c>
      <c r="F5840" s="104">
        <v>87</v>
      </c>
      <c r="G5840" s="104" t="s">
        <v>257</v>
      </c>
      <c r="H5840" s="105">
        <v>14</v>
      </c>
      <c r="I5840" s="104" t="s">
        <v>258</v>
      </c>
      <c r="J5840" s="104"/>
      <c r="K5840" s="104" t="s">
        <v>80</v>
      </c>
      <c r="L5840" s="104" t="s">
        <v>259</v>
      </c>
      <c r="M5840" s="104" t="s">
        <v>276</v>
      </c>
      <c r="N5840" s="104"/>
      <c r="O5840" s="106"/>
      <c r="P5840" s="111" t="s">
        <v>727</v>
      </c>
      <c r="Q5840" s="153" t="s">
        <v>272</v>
      </c>
      <c r="R5840" s="153" t="s">
        <v>576</v>
      </c>
      <c r="S5840" s="153">
        <f>Tabella2[[#This Row],[PLD STOP]]-Tabella2[[#This Row],[PLD START]]</f>
        <v>4.166666666666663E-2</v>
      </c>
      <c r="T5840" s="153">
        <v>0.5625</v>
      </c>
      <c r="U5840" s="153">
        <v>0.60416666666666663</v>
      </c>
      <c r="V5840" s="153">
        <f>IF(ISBLANK(T5840),"",Tabella2[[#This Row],[ACT STOP]]-Tabella2[[#This Row],[ACT START]])</f>
        <v>4.166666666666663E-2</v>
      </c>
      <c r="W5840" s="104" t="s">
        <v>92</v>
      </c>
      <c r="X5840" s="104" t="s">
        <v>91</v>
      </c>
      <c r="Y5840" s="110"/>
      <c r="Z5840" s="106"/>
      <c r="AA5840" s="104"/>
      <c r="AB5840" s="107"/>
      <c r="AC5840" s="72">
        <f>IF(OR(Tabella2[[#This Row],[OUTCOME]]="DCO",Tabella2[[#This Row],[OUTCOME]]="SDC"),1,0)</f>
        <v>1</v>
      </c>
      <c r="AH5840" s="70"/>
      <c r="AI5840" s="70"/>
      <c r="AJ5840">
        <f>IF(OR(Tabella2[[#This Row],[OUTCOME]]="DNCO", Tabella2[[#This Row],[OUTCOME]]="SDNC"),1,0)</f>
        <v>0</v>
      </c>
      <c r="AL5840" s="70"/>
      <c r="BM5840" s="135">
        <f>Tabella2[[#This Row],[ACT START]]</f>
        <v>0.5625</v>
      </c>
      <c r="BN5840" s="136">
        <f>Tabella2[[#This Row],[ACT STOP]]</f>
        <v>0.60416666666666663</v>
      </c>
      <c r="BO5840" s="101"/>
      <c r="BR5840" s="109" t="str">
        <f t="shared" si="100"/>
        <v>SH-25-5829</v>
      </c>
      <c r="BS5840" s="109" t="s">
        <v>372</v>
      </c>
      <c r="BT5840" t="str">
        <f>Tabella2[[#This Row],[OUTCOME]]</f>
        <v>DCO</v>
      </c>
      <c r="BU5840" t="str">
        <f>_xlfn.CONCAT(Tabella2[[#This Row],[NAME SP]],Tabella2[[#This Row],[ID SP]]," - ",Tabella2[[#This Row],[SYLLABUS NO]])</f>
        <v>AMI87 - SD FAM01</v>
      </c>
      <c r="BV5840" t="s">
        <v>11910</v>
      </c>
    </row>
    <row r="5841" spans="1:74" hidden="1">
      <c r="A5841" s="103" t="s">
        <v>11911</v>
      </c>
      <c r="B5841" s="102">
        <v>45943</v>
      </c>
      <c r="C5841" s="104">
        <f>_xlfn.ISOWEEKNUM(Tabella2[[#This Row],[Date]])</f>
        <v>42</v>
      </c>
      <c r="D5841" s="104" t="s">
        <v>11893</v>
      </c>
      <c r="E5841" s="104" t="s">
        <v>327</v>
      </c>
      <c r="F5841" s="104">
        <v>88</v>
      </c>
      <c r="G5841" s="104" t="s">
        <v>257</v>
      </c>
      <c r="H5841" s="105">
        <v>25</v>
      </c>
      <c r="I5841" s="104" t="s">
        <v>258</v>
      </c>
      <c r="J5841" s="104"/>
      <c r="K5841" s="104" t="s">
        <v>81</v>
      </c>
      <c r="L5841" s="104" t="s">
        <v>259</v>
      </c>
      <c r="M5841" s="104" t="s">
        <v>276</v>
      </c>
      <c r="N5841" s="104"/>
      <c r="O5841" s="106"/>
      <c r="P5841" s="111" t="s">
        <v>727</v>
      </c>
      <c r="Q5841" s="153" t="s">
        <v>272</v>
      </c>
      <c r="R5841" s="153" t="s">
        <v>576</v>
      </c>
      <c r="S5841" s="153">
        <f>Tabella2[[#This Row],[PLD STOP]]-Tabella2[[#This Row],[PLD START]]</f>
        <v>4.166666666666663E-2</v>
      </c>
      <c r="T5841" s="153">
        <v>0.5625</v>
      </c>
      <c r="U5841" s="153">
        <v>0.60416666666666663</v>
      </c>
      <c r="V5841" s="153">
        <f>IF(ISBLANK(T5841),"",Tabella2[[#This Row],[ACT STOP]]-Tabella2[[#This Row],[ACT START]])</f>
        <v>4.166666666666663E-2</v>
      </c>
      <c r="W5841" s="104" t="s">
        <v>92</v>
      </c>
      <c r="X5841" s="104" t="s">
        <v>91</v>
      </c>
      <c r="Y5841" s="110"/>
      <c r="Z5841" s="106"/>
      <c r="AA5841" s="104"/>
      <c r="AB5841" s="107"/>
      <c r="AC5841" s="72">
        <f>IF(OR(Tabella2[[#This Row],[OUTCOME]]="DCO",Tabella2[[#This Row],[OUTCOME]]="SDC"),1,0)</f>
        <v>1</v>
      </c>
      <c r="AH5841" s="70"/>
      <c r="AI5841" s="70"/>
      <c r="AJ5841">
        <f>IF(OR(Tabella2[[#This Row],[OUTCOME]]="DNCO", Tabella2[[#This Row],[OUTCOME]]="SDNC"),1,0)</f>
        <v>0</v>
      </c>
      <c r="AL5841" s="70"/>
      <c r="BM5841" s="135">
        <f>Tabella2[[#This Row],[ACT START]]</f>
        <v>0.5625</v>
      </c>
      <c r="BN5841" s="136">
        <f>Tabella2[[#This Row],[ACT STOP]]</f>
        <v>0.60416666666666663</v>
      </c>
      <c r="BO5841" s="101"/>
      <c r="BR5841" s="109" t="str">
        <f t="shared" si="100"/>
        <v>SH-25-5830</v>
      </c>
      <c r="BS5841" s="109" t="s">
        <v>867</v>
      </c>
      <c r="BT5841" t="str">
        <f>Tabella2[[#This Row],[OUTCOME]]</f>
        <v>DCO</v>
      </c>
      <c r="BU5841" t="str">
        <f>_xlfn.CONCAT(Tabella2[[#This Row],[NAME SP]],Tabella2[[#This Row],[ID SP]]," - ",Tabella2[[#This Row],[SYLLABUS NO]])</f>
        <v>AMI88 - SD FAM01</v>
      </c>
      <c r="BV5841" t="s">
        <v>11912</v>
      </c>
    </row>
    <row r="5842" spans="1:74" hidden="1">
      <c r="A5842" s="103" t="s">
        <v>11913</v>
      </c>
      <c r="B5842" s="102">
        <v>45943</v>
      </c>
      <c r="C5842" s="104">
        <f>_xlfn.ISOWEEKNUM(Tabella2[[#This Row],[Date]])</f>
        <v>42</v>
      </c>
      <c r="D5842" s="104" t="s">
        <v>9743</v>
      </c>
      <c r="E5842" s="104" t="s">
        <v>256</v>
      </c>
      <c r="F5842" s="104">
        <v>79</v>
      </c>
      <c r="G5842" s="104" t="s">
        <v>327</v>
      </c>
      <c r="H5842" s="105">
        <v>19</v>
      </c>
      <c r="I5842" s="104"/>
      <c r="J5842" s="104" t="s">
        <v>258</v>
      </c>
      <c r="K5842" s="104" t="s">
        <v>77</v>
      </c>
      <c r="L5842" s="104" t="s">
        <v>259</v>
      </c>
      <c r="M5842" s="104" t="s">
        <v>276</v>
      </c>
      <c r="N5842" s="104"/>
      <c r="O5842" s="106"/>
      <c r="P5842" s="111" t="s">
        <v>462</v>
      </c>
      <c r="Q5842" s="153" t="s">
        <v>272</v>
      </c>
      <c r="R5842" s="153" t="s">
        <v>576</v>
      </c>
      <c r="S5842" s="153">
        <f>Tabella2[[#This Row],[PLD STOP]]-Tabella2[[#This Row],[PLD START]]</f>
        <v>4.166666666666663E-2</v>
      </c>
      <c r="T5842" s="153">
        <v>0.5625</v>
      </c>
      <c r="U5842" s="153">
        <v>0.60833333333333328</v>
      </c>
      <c r="V5842" s="153">
        <f>IF(ISBLANK(T5842),"",Tabella2[[#This Row],[ACT STOP]]-Tabella2[[#This Row],[ACT START]])</f>
        <v>4.5833333333333282E-2</v>
      </c>
      <c r="W5842" s="104" t="s">
        <v>92</v>
      </c>
      <c r="X5842" s="104" t="s">
        <v>91</v>
      </c>
      <c r="Y5842" s="110"/>
      <c r="Z5842" s="106"/>
      <c r="AA5842" s="104"/>
      <c r="AB5842" s="107"/>
      <c r="AC5842" s="72">
        <f>IF(OR(Tabella2[[#This Row],[OUTCOME]]="DCO",Tabella2[[#This Row],[OUTCOME]]="SDC"),1,0)</f>
        <v>1</v>
      </c>
      <c r="AH5842" s="70"/>
      <c r="AI5842" s="70"/>
      <c r="AJ5842">
        <f>IF(OR(Tabella2[[#This Row],[OUTCOME]]="DNCO", Tabella2[[#This Row],[OUTCOME]]="SDNC"),1,0)</f>
        <v>0</v>
      </c>
      <c r="AL5842" s="70"/>
      <c r="BM5842" s="135">
        <f>Tabella2[[#This Row],[ACT START]]</f>
        <v>0.5625</v>
      </c>
      <c r="BN5842" s="136">
        <f>Tabella2[[#This Row],[ACT STOP]]</f>
        <v>0.60833333333333328</v>
      </c>
      <c r="BO5842" s="101"/>
      <c r="BR5842" s="109" t="str">
        <f t="shared" si="100"/>
        <v>SH-25-5831</v>
      </c>
      <c r="BS5842" s="109" t="s">
        <v>1627</v>
      </c>
      <c r="BT5842" t="str">
        <f>Tabella2[[#This Row],[OUTCOME]]</f>
        <v>DCO</v>
      </c>
      <c r="BU5842" t="str">
        <f>_xlfn.CONCAT(Tabella2[[#This Row],[NAME SP]],Tabella2[[#This Row],[ID SP]]," - ",Tabella2[[#This Row],[SYLLABUS NO]])</f>
        <v>QATAR79 - FMS EMR01</v>
      </c>
      <c r="BV5842" t="s">
        <v>11914</v>
      </c>
    </row>
    <row r="5843" spans="1:74" hidden="1">
      <c r="A5843" s="103" t="s">
        <v>11915</v>
      </c>
      <c r="B5843" s="102">
        <v>45944</v>
      </c>
      <c r="C5843" s="104">
        <f>_xlfn.ISOWEEKNUM(Tabella2[[#This Row],[Date]])</f>
        <v>42</v>
      </c>
      <c r="D5843" s="104" t="s">
        <v>722</v>
      </c>
      <c r="E5843" s="104" t="s">
        <v>327</v>
      </c>
      <c r="F5843" s="104">
        <v>80</v>
      </c>
      <c r="G5843" s="104" t="s">
        <v>257</v>
      </c>
      <c r="H5843" s="105">
        <v>10</v>
      </c>
      <c r="I5843" s="104" t="s">
        <v>258</v>
      </c>
      <c r="J5843" s="104"/>
      <c r="K5843" s="104" t="s">
        <v>79</v>
      </c>
      <c r="L5843" s="104" t="s">
        <v>259</v>
      </c>
      <c r="M5843" s="104" t="s">
        <v>276</v>
      </c>
      <c r="N5843" s="104"/>
      <c r="O5843" s="106"/>
      <c r="P5843" s="111" t="s">
        <v>2394</v>
      </c>
      <c r="Q5843" s="153" t="s">
        <v>605</v>
      </c>
      <c r="R5843" s="153" t="s">
        <v>285</v>
      </c>
      <c r="S5843" s="153">
        <f>Tabella2[[#This Row],[PLD STOP]]-Tabella2[[#This Row],[PLD START]]</f>
        <v>4.1666666666666685E-2</v>
      </c>
      <c r="T5843" s="153">
        <v>0.25</v>
      </c>
      <c r="U5843" s="153">
        <v>0.29166666666666669</v>
      </c>
      <c r="V5843" s="153">
        <f>IF(ISBLANK(T5843),"",Tabella2[[#This Row],[ACT STOP]]-Tabella2[[#This Row],[ACT START]])</f>
        <v>4.1666666666666685E-2</v>
      </c>
      <c r="W5843" s="104" t="s">
        <v>92</v>
      </c>
      <c r="X5843" s="104" t="s">
        <v>91</v>
      </c>
      <c r="Y5843" s="110"/>
      <c r="Z5843" s="106"/>
      <c r="AA5843" s="104"/>
      <c r="AB5843" s="107"/>
      <c r="AC5843" s="72">
        <f>IF(OR(Tabella2[[#This Row],[OUTCOME]]="DCO",Tabella2[[#This Row],[OUTCOME]]="SDC"),1,0)</f>
        <v>1</v>
      </c>
      <c r="AH5843" s="70"/>
      <c r="AI5843" s="70"/>
      <c r="AJ5843">
        <f>IF(OR(Tabella2[[#This Row],[OUTCOME]]="DNCO", Tabella2[[#This Row],[OUTCOME]]="SDNC"),1,0)</f>
        <v>0</v>
      </c>
      <c r="AL5843" s="70"/>
      <c r="BM5843" s="135">
        <f>Tabella2[[#This Row],[ACT START]]</f>
        <v>0.25</v>
      </c>
      <c r="BN5843" s="136">
        <f>Tabella2[[#This Row],[ACT STOP]]</f>
        <v>0.29166666666666669</v>
      </c>
      <c r="BO5843" s="101"/>
      <c r="BR5843" s="109" t="str">
        <f t="shared" ref="BR5843:BR5874" si="101">_xlfn.CONCAT(LEFT(BR5842,6),TEXT(RIGHT(BR5842,4)+1,"0000"))</f>
        <v>SH-25-5832</v>
      </c>
      <c r="BS5843" s="109" t="s">
        <v>552</v>
      </c>
      <c r="BT5843" t="str">
        <f>Tabella2[[#This Row],[OUTCOME]]</f>
        <v>DCO</v>
      </c>
      <c r="BU5843" t="str">
        <f>_xlfn.CONCAT(Tabella2[[#This Row],[NAME SP]],Tabella2[[#This Row],[ID SP]]," - ",Tabella2[[#This Row],[SYLLABUS NO]])</f>
        <v>AMI80 - SD NVG01</v>
      </c>
      <c r="BV5843" t="s">
        <v>11916</v>
      </c>
    </row>
    <row r="5844" spans="1:74" hidden="1">
      <c r="A5844" s="103" t="s">
        <v>11917</v>
      </c>
      <c r="B5844" s="102">
        <v>45944</v>
      </c>
      <c r="C5844" s="104">
        <f>_xlfn.ISOWEEKNUM(Tabella2[[#This Row],[Date]])</f>
        <v>42</v>
      </c>
      <c r="D5844" s="104" t="s">
        <v>11710</v>
      </c>
      <c r="E5844" s="104" t="s">
        <v>284</v>
      </c>
      <c r="F5844" s="104">
        <v>97</v>
      </c>
      <c r="G5844" s="104" t="s">
        <v>257</v>
      </c>
      <c r="H5844" s="105">
        <v>17</v>
      </c>
      <c r="I5844" s="104" t="s">
        <v>258</v>
      </c>
      <c r="J5844" s="104"/>
      <c r="K5844" s="104" t="s">
        <v>78</v>
      </c>
      <c r="L5844" s="104" t="s">
        <v>259</v>
      </c>
      <c r="M5844" s="104" t="s">
        <v>276</v>
      </c>
      <c r="N5844" s="104"/>
      <c r="O5844" s="106"/>
      <c r="P5844" s="111" t="s">
        <v>11860</v>
      </c>
      <c r="Q5844" s="153" t="s">
        <v>605</v>
      </c>
      <c r="R5844" s="153" t="s">
        <v>285</v>
      </c>
      <c r="S5844" s="153">
        <f>Tabella2[[#This Row],[PLD STOP]]-Tabella2[[#This Row],[PLD START]]</f>
        <v>4.1666666666666685E-2</v>
      </c>
      <c r="T5844" s="153">
        <v>0.25</v>
      </c>
      <c r="U5844" s="153">
        <v>0.29166666666666669</v>
      </c>
      <c r="V5844" s="153">
        <f>IF(ISBLANK(T5844),"",Tabella2[[#This Row],[ACT STOP]]-Tabella2[[#This Row],[ACT START]])</f>
        <v>4.1666666666666685E-2</v>
      </c>
      <c r="W5844" s="104" t="s">
        <v>92</v>
      </c>
      <c r="X5844" s="104" t="s">
        <v>91</v>
      </c>
      <c r="Y5844" s="110"/>
      <c r="Z5844" s="106"/>
      <c r="AA5844" s="104"/>
      <c r="AB5844" s="107"/>
      <c r="AC5844" s="72">
        <f>IF(OR(Tabella2[[#This Row],[OUTCOME]]="DCO",Tabella2[[#This Row],[OUTCOME]]="SDC"),1,0)</f>
        <v>1</v>
      </c>
      <c r="AH5844" s="70"/>
      <c r="AI5844" s="70"/>
      <c r="AJ5844">
        <f>IF(OR(Tabella2[[#This Row],[OUTCOME]]="DNCO", Tabella2[[#This Row],[OUTCOME]]="SDNC"),1,0)</f>
        <v>0</v>
      </c>
      <c r="AL5844" s="70"/>
      <c r="BL5844" t="s">
        <v>2490</v>
      </c>
      <c r="BM5844" s="135">
        <f>Tabella2[[#This Row],[ACT START]]</f>
        <v>0.25</v>
      </c>
      <c r="BN5844" s="136">
        <f>Tabella2[[#This Row],[ACT STOP]]</f>
        <v>0.29166666666666669</v>
      </c>
      <c r="BO5844" s="101"/>
      <c r="BR5844" s="109" t="str">
        <f t="shared" si="101"/>
        <v>SH-25-5833</v>
      </c>
      <c r="BS5844" s="109" t="s">
        <v>393</v>
      </c>
      <c r="BT5844" t="str">
        <f>Tabella2[[#This Row],[OUTCOME]]</f>
        <v>DCO</v>
      </c>
      <c r="BU5844" t="str">
        <f>_xlfn.CONCAT(Tabella2[[#This Row],[NAME SP]],Tabella2[[#This Row],[ID SP]]," - ",Tabella2[[#This Row],[SYLLABUS NO]])</f>
        <v>IFTS97 - SD EMR0102</v>
      </c>
      <c r="BV5844" t="s">
        <v>11849</v>
      </c>
    </row>
    <row r="5845" spans="1:74" hidden="1">
      <c r="A5845" s="103" t="s">
        <v>11918</v>
      </c>
      <c r="B5845" s="102">
        <v>45944</v>
      </c>
      <c r="C5845" s="104">
        <f>_xlfn.ISOWEEKNUM(Tabella2[[#This Row],[Date]])</f>
        <v>42</v>
      </c>
      <c r="D5845" s="104" t="s">
        <v>722</v>
      </c>
      <c r="E5845" s="104" t="s">
        <v>327</v>
      </c>
      <c r="F5845" s="104">
        <v>79</v>
      </c>
      <c r="G5845" s="104" t="s">
        <v>257</v>
      </c>
      <c r="H5845" s="105">
        <v>2</v>
      </c>
      <c r="I5845" s="104" t="s">
        <v>258</v>
      </c>
      <c r="J5845" s="104"/>
      <c r="K5845" s="104" t="s">
        <v>83</v>
      </c>
      <c r="L5845" s="104" t="s">
        <v>299</v>
      </c>
      <c r="M5845" s="104" t="s">
        <v>386</v>
      </c>
      <c r="N5845" s="104"/>
      <c r="O5845" s="108" t="str">
        <f>A5846</f>
        <v>18251</v>
      </c>
      <c r="P5845" s="111" t="s">
        <v>3739</v>
      </c>
      <c r="Q5845" s="153" t="s">
        <v>605</v>
      </c>
      <c r="R5845" s="153" t="s">
        <v>285</v>
      </c>
      <c r="S5845" s="153">
        <f>Tabella2[[#This Row],[PLD STOP]]-Tabella2[[#This Row],[PLD START]]</f>
        <v>4.1666666666666685E-2</v>
      </c>
      <c r="T5845" s="153">
        <v>0.25</v>
      </c>
      <c r="U5845" s="153">
        <v>0.29166666666666669</v>
      </c>
      <c r="V5845" s="153">
        <f>IF(ISBLANK(T5845),"",Tabella2[[#This Row],[ACT STOP]]-Tabella2[[#This Row],[ACT START]])</f>
        <v>4.1666666666666685E-2</v>
      </c>
      <c r="W5845" s="104" t="s">
        <v>92</v>
      </c>
      <c r="X5845" s="104" t="s">
        <v>91</v>
      </c>
      <c r="Y5845" s="110"/>
      <c r="Z5845" s="106"/>
      <c r="AA5845" s="104"/>
      <c r="AB5845" s="107"/>
      <c r="AC5845" s="72">
        <f>IF(OR(Tabella2[[#This Row],[OUTCOME]]="DCO",Tabella2[[#This Row],[OUTCOME]]="SDC"),1,0)</f>
        <v>1</v>
      </c>
      <c r="AH5845" s="70"/>
      <c r="AI5845" s="70"/>
      <c r="AJ5845">
        <f>IF(OR(Tabella2[[#This Row],[OUTCOME]]="DNCO", Tabella2[[#This Row],[OUTCOME]]="SDNC"),1,0)</f>
        <v>0</v>
      </c>
      <c r="AL5845" s="70"/>
      <c r="BM5845" s="135">
        <f>Tabella2[[#This Row],[ACT START]]</f>
        <v>0.25</v>
      </c>
      <c r="BN5845" s="136">
        <f>Tabella2[[#This Row],[ACT STOP]]</f>
        <v>0.29166666666666669</v>
      </c>
      <c r="BO5845" s="101"/>
      <c r="BR5845" s="109" t="str">
        <f t="shared" si="101"/>
        <v>SH-25-5834</v>
      </c>
      <c r="BS5845" s="109" t="s">
        <v>368</v>
      </c>
      <c r="BT5845" t="str">
        <f>Tabella2[[#This Row],[OUTCOME]]</f>
        <v>DCO</v>
      </c>
      <c r="BU5845" t="str">
        <f>_xlfn.CONCAT(Tabella2[[#This Row],[NAME SP]],Tabella2[[#This Row],[ID SP]]," - ",Tabella2[[#This Row],[SYLLABUS NO]])</f>
        <v>AMI79 - SD SMI01</v>
      </c>
      <c r="BV5845" t="s">
        <v>11919</v>
      </c>
    </row>
    <row r="5846" spans="1:74" hidden="1">
      <c r="A5846" s="103" t="s">
        <v>11920</v>
      </c>
      <c r="B5846" s="102">
        <v>45944</v>
      </c>
      <c r="C5846" s="104">
        <f>_xlfn.ISOWEEKNUM(Tabella2[[#This Row],[Date]])</f>
        <v>42</v>
      </c>
      <c r="D5846" s="104" t="s">
        <v>722</v>
      </c>
      <c r="E5846" s="104" t="s">
        <v>327</v>
      </c>
      <c r="F5846" s="104">
        <v>81</v>
      </c>
      <c r="G5846" s="104" t="s">
        <v>257</v>
      </c>
      <c r="H5846" s="105">
        <v>4</v>
      </c>
      <c r="I5846" s="104" t="s">
        <v>258</v>
      </c>
      <c r="J5846" s="104"/>
      <c r="K5846" s="104" t="s">
        <v>80</v>
      </c>
      <c r="L5846" s="104" t="s">
        <v>299</v>
      </c>
      <c r="M5846" s="104" t="s">
        <v>386</v>
      </c>
      <c r="N5846" s="104"/>
      <c r="O5846" s="108" t="str">
        <f>A5845</f>
        <v>18250</v>
      </c>
      <c r="P5846" s="111" t="s">
        <v>3739</v>
      </c>
      <c r="Q5846" s="153">
        <v>0.25</v>
      </c>
      <c r="R5846" s="153">
        <v>0.29166666666666669</v>
      </c>
      <c r="S5846" s="153">
        <f>Tabella2[[#This Row],[PLD STOP]]-Tabella2[[#This Row],[PLD START]]</f>
        <v>4.1666666666666685E-2</v>
      </c>
      <c r="T5846" s="153">
        <v>0.25</v>
      </c>
      <c r="U5846" s="153">
        <v>0.29166666666666669</v>
      </c>
      <c r="V5846" s="153">
        <f>IF(ISBLANK(T5846),"",Tabella2[[#This Row],[ACT STOP]]-Tabella2[[#This Row],[ACT START]])</f>
        <v>4.1666666666666685E-2</v>
      </c>
      <c r="W5846" s="104" t="s">
        <v>92</v>
      </c>
      <c r="X5846" s="104" t="s">
        <v>91</v>
      </c>
      <c r="Y5846" s="110"/>
      <c r="Z5846" s="106"/>
      <c r="AA5846" s="104"/>
      <c r="AB5846" s="107"/>
      <c r="AC5846" s="72">
        <f>IF(OR(Tabella2[[#This Row],[OUTCOME]]="DCO",Tabella2[[#This Row],[OUTCOME]]="SDC"),1,0)</f>
        <v>1</v>
      </c>
      <c r="AH5846" s="70"/>
      <c r="AI5846" s="70"/>
      <c r="AJ5846">
        <f>IF(OR(Tabella2[[#This Row],[OUTCOME]]="DNCO", Tabella2[[#This Row],[OUTCOME]]="SDNC"),1,0)</f>
        <v>0</v>
      </c>
      <c r="AL5846" s="70"/>
      <c r="BM5846" s="135">
        <f>Tabella2[[#This Row],[ACT START]]</f>
        <v>0.25</v>
      </c>
      <c r="BN5846" s="136">
        <f>Tabella2[[#This Row],[ACT STOP]]</f>
        <v>0.29166666666666669</v>
      </c>
      <c r="BO5846" s="101"/>
      <c r="BR5846" s="109" t="str">
        <f t="shared" si="101"/>
        <v>SH-25-5835</v>
      </c>
      <c r="BS5846" s="109" t="s">
        <v>699</v>
      </c>
      <c r="BT5846" t="str">
        <f>Tabella2[[#This Row],[OUTCOME]]</f>
        <v>DCO</v>
      </c>
      <c r="BU5846" t="str">
        <f>_xlfn.CONCAT(Tabella2[[#This Row],[NAME SP]],Tabella2[[#This Row],[ID SP]]," - ",Tabella2[[#This Row],[SYLLABUS NO]])</f>
        <v>AMI81 - SD SMI01</v>
      </c>
      <c r="BV5846" t="s">
        <v>11921</v>
      </c>
    </row>
    <row r="5847" spans="1:74" hidden="1">
      <c r="A5847" s="103" t="s">
        <v>11922</v>
      </c>
      <c r="B5847" s="102">
        <v>45944</v>
      </c>
      <c r="C5847" s="104">
        <f>_xlfn.ISOWEEKNUM(Tabella2[[#This Row],[Date]])</f>
        <v>42</v>
      </c>
      <c r="D5847" s="104" t="s">
        <v>11893</v>
      </c>
      <c r="E5847" s="104" t="s">
        <v>327</v>
      </c>
      <c r="F5847" s="104">
        <v>86</v>
      </c>
      <c r="G5847" s="104" t="s">
        <v>257</v>
      </c>
      <c r="H5847" s="105">
        <v>5</v>
      </c>
      <c r="I5847" s="104" t="s">
        <v>258</v>
      </c>
      <c r="J5847" s="104"/>
      <c r="K5847" s="104" t="s">
        <v>81</v>
      </c>
      <c r="L5847" s="104" t="s">
        <v>259</v>
      </c>
      <c r="M5847" s="104" t="s">
        <v>276</v>
      </c>
      <c r="N5847" s="104"/>
      <c r="O5847" s="106"/>
      <c r="P5847" s="111" t="s">
        <v>2693</v>
      </c>
      <c r="Q5847" s="153" t="s">
        <v>605</v>
      </c>
      <c r="R5847" s="153" t="s">
        <v>285</v>
      </c>
      <c r="S5847" s="153">
        <f>Tabella2[[#This Row],[PLD STOP]]-Tabella2[[#This Row],[PLD START]]</f>
        <v>4.1666666666666685E-2</v>
      </c>
      <c r="T5847" s="153">
        <v>0.25</v>
      </c>
      <c r="U5847" s="153">
        <v>0.29166666666666669</v>
      </c>
      <c r="V5847" s="153">
        <f>IF(ISBLANK(T5847),"",Tabella2[[#This Row],[ACT STOP]]-Tabella2[[#This Row],[ACT START]])</f>
        <v>4.1666666666666685E-2</v>
      </c>
      <c r="W5847" s="104" t="s">
        <v>92</v>
      </c>
      <c r="X5847" s="104" t="s">
        <v>91</v>
      </c>
      <c r="Y5847" s="110"/>
      <c r="Z5847" s="106"/>
      <c r="AA5847" s="104"/>
      <c r="AB5847" s="107"/>
      <c r="AC5847" s="72">
        <f>IF(OR(Tabella2[[#This Row],[OUTCOME]]="DCO",Tabella2[[#This Row],[OUTCOME]]="SDC"),1,0)</f>
        <v>1</v>
      </c>
      <c r="AH5847" s="70"/>
      <c r="AI5847" s="70"/>
      <c r="AJ5847">
        <f>IF(OR(Tabella2[[#This Row],[OUTCOME]]="DNCO", Tabella2[[#This Row],[OUTCOME]]="SDNC"),1,0)</f>
        <v>0</v>
      </c>
      <c r="AL5847" s="70"/>
      <c r="BM5847" s="135">
        <f>Tabella2[[#This Row],[ACT START]]</f>
        <v>0.25</v>
      </c>
      <c r="BN5847" s="136">
        <f>Tabella2[[#This Row],[ACT STOP]]</f>
        <v>0.29166666666666669</v>
      </c>
      <c r="BO5847" s="101"/>
      <c r="BR5847" s="109" t="str">
        <f t="shared" si="101"/>
        <v>SH-25-5836</v>
      </c>
      <c r="BS5847" s="109" t="s">
        <v>416</v>
      </c>
      <c r="BT5847" t="str">
        <f>Tabella2[[#This Row],[OUTCOME]]</f>
        <v>DCO</v>
      </c>
      <c r="BU5847" t="str">
        <f>_xlfn.CONCAT(Tabella2[[#This Row],[NAME SP]],Tabella2[[#This Row],[ID SP]]," - ",Tabella2[[#This Row],[SYLLABUS NO]])</f>
        <v>AMI86 - SD FAM02</v>
      </c>
      <c r="BV5847" t="s">
        <v>11908</v>
      </c>
    </row>
    <row r="5848" spans="1:74" hidden="1">
      <c r="A5848" s="103" t="s">
        <v>11923</v>
      </c>
      <c r="B5848" s="102">
        <v>45944</v>
      </c>
      <c r="C5848" s="104">
        <f>_xlfn.ISOWEEKNUM(Tabella2[[#This Row],[Date]])</f>
        <v>42</v>
      </c>
      <c r="D5848" s="104" t="s">
        <v>11893</v>
      </c>
      <c r="E5848" s="104" t="s">
        <v>327</v>
      </c>
      <c r="F5848" s="104">
        <v>87</v>
      </c>
      <c r="G5848" s="104" t="s">
        <v>257</v>
      </c>
      <c r="H5848" s="105">
        <v>3</v>
      </c>
      <c r="I5848" s="104" t="s">
        <v>258</v>
      </c>
      <c r="J5848" s="104"/>
      <c r="K5848" s="104" t="s">
        <v>77</v>
      </c>
      <c r="L5848" s="104" t="s">
        <v>259</v>
      </c>
      <c r="M5848" s="104" t="s">
        <v>276</v>
      </c>
      <c r="N5848" s="104"/>
      <c r="O5848" s="106"/>
      <c r="P5848" s="111" t="s">
        <v>2693</v>
      </c>
      <c r="Q5848" s="153" t="s">
        <v>605</v>
      </c>
      <c r="R5848" s="153" t="s">
        <v>285</v>
      </c>
      <c r="S5848" s="153">
        <f>Tabella2[[#This Row],[PLD STOP]]-Tabella2[[#This Row],[PLD START]]</f>
        <v>4.1666666666666685E-2</v>
      </c>
      <c r="T5848" s="153">
        <v>0.25</v>
      </c>
      <c r="U5848" s="153">
        <v>0.29166666666666669</v>
      </c>
      <c r="V5848" s="153">
        <f>IF(ISBLANK(T5848),"",Tabella2[[#This Row],[ACT STOP]]-Tabella2[[#This Row],[ACT START]])</f>
        <v>4.1666666666666685E-2</v>
      </c>
      <c r="W5848" s="104" t="s">
        <v>92</v>
      </c>
      <c r="X5848" s="104" t="s">
        <v>91</v>
      </c>
      <c r="Y5848" s="110"/>
      <c r="Z5848" s="106"/>
      <c r="AA5848" s="104"/>
      <c r="AB5848" s="107"/>
      <c r="AC5848" s="72">
        <f>IF(OR(Tabella2[[#This Row],[OUTCOME]]="DCO",Tabella2[[#This Row],[OUTCOME]]="SDC"),1,0)</f>
        <v>1</v>
      </c>
      <c r="AH5848" s="70"/>
      <c r="AI5848" s="70"/>
      <c r="AJ5848">
        <f>IF(OR(Tabella2[[#This Row],[OUTCOME]]="DNCO", Tabella2[[#This Row],[OUTCOME]]="SDNC"),1,0)</f>
        <v>0</v>
      </c>
      <c r="AL5848" s="70"/>
      <c r="BM5848" s="135">
        <f>Tabella2[[#This Row],[ACT START]]</f>
        <v>0.25</v>
      </c>
      <c r="BN5848" s="136">
        <f>Tabella2[[#This Row],[ACT STOP]]</f>
        <v>0.29166666666666669</v>
      </c>
      <c r="BO5848" s="101"/>
      <c r="BR5848" s="109" t="str">
        <f t="shared" si="101"/>
        <v>SH-25-5837</v>
      </c>
      <c r="BS5848" s="109" t="s">
        <v>757</v>
      </c>
      <c r="BT5848" t="str">
        <f>Tabella2[[#This Row],[OUTCOME]]</f>
        <v>DCO</v>
      </c>
      <c r="BU5848" t="str">
        <f>_xlfn.CONCAT(Tabella2[[#This Row],[NAME SP]],Tabella2[[#This Row],[ID SP]]," - ",Tabella2[[#This Row],[SYLLABUS NO]])</f>
        <v>AMI87 - SD FAM02</v>
      </c>
      <c r="BV5848" t="s">
        <v>11910</v>
      </c>
    </row>
    <row r="5849" spans="1:74" hidden="1">
      <c r="A5849" s="103" t="s">
        <v>11924</v>
      </c>
      <c r="B5849" s="102">
        <v>45944</v>
      </c>
      <c r="C5849" s="104">
        <f>_xlfn.ISOWEEKNUM(Tabella2[[#This Row],[Date]])</f>
        <v>42</v>
      </c>
      <c r="D5849" s="104" t="s">
        <v>11710</v>
      </c>
      <c r="E5849" s="104" t="s">
        <v>284</v>
      </c>
      <c r="F5849" s="104">
        <v>88</v>
      </c>
      <c r="G5849" s="104" t="s">
        <v>257</v>
      </c>
      <c r="H5849" s="105">
        <v>15</v>
      </c>
      <c r="I5849" s="104" t="s">
        <v>258</v>
      </c>
      <c r="J5849" s="104"/>
      <c r="K5849" s="104" t="s">
        <v>79</v>
      </c>
      <c r="L5849" s="104" t="s">
        <v>259</v>
      </c>
      <c r="M5849" s="104" t="s">
        <v>276</v>
      </c>
      <c r="N5849" s="104"/>
      <c r="O5849" s="106"/>
      <c r="P5849" s="111" t="s">
        <v>11858</v>
      </c>
      <c r="Q5849" s="153" t="s">
        <v>617</v>
      </c>
      <c r="R5849" s="153" t="s">
        <v>525</v>
      </c>
      <c r="S5849" s="153">
        <f>Tabella2[[#This Row],[PLD STOP]]-Tabella2[[#This Row],[PLD START]]</f>
        <v>4.1666666666666685E-2</v>
      </c>
      <c r="T5849" s="153">
        <v>0.3125</v>
      </c>
      <c r="U5849" s="153">
        <v>0.35416666666666669</v>
      </c>
      <c r="V5849" s="153">
        <f>IF(ISBLANK(T5849),"",Tabella2[[#This Row],[ACT STOP]]-Tabella2[[#This Row],[ACT START]])</f>
        <v>4.1666666666666685E-2</v>
      </c>
      <c r="W5849" s="104" t="s">
        <v>92</v>
      </c>
      <c r="X5849" s="104" t="s">
        <v>91</v>
      </c>
      <c r="Y5849" s="110"/>
      <c r="Z5849" s="106"/>
      <c r="AA5849" s="104"/>
      <c r="AB5849" s="107"/>
      <c r="AC5849" s="72">
        <f>IF(OR(Tabella2[[#This Row],[OUTCOME]]="DCO",Tabella2[[#This Row],[OUTCOME]]="SDC"),1,0)</f>
        <v>1</v>
      </c>
      <c r="AH5849" s="70"/>
      <c r="AI5849" s="70"/>
      <c r="AJ5849">
        <f>IF(OR(Tabella2[[#This Row],[OUTCOME]]="DNCO", Tabella2[[#This Row],[OUTCOME]]="SDNC"),1,0)</f>
        <v>0</v>
      </c>
      <c r="AL5849" s="70"/>
      <c r="BM5849" s="135">
        <f>Tabella2[[#This Row],[ACT START]]</f>
        <v>0.3125</v>
      </c>
      <c r="BN5849" s="136">
        <f>Tabella2[[#This Row],[ACT STOP]]</f>
        <v>0.35416666666666669</v>
      </c>
      <c r="BO5849" s="101"/>
      <c r="BR5849" s="109" t="str">
        <f t="shared" si="101"/>
        <v>SH-25-5838</v>
      </c>
      <c r="BS5849" s="109" t="s">
        <v>1028</v>
      </c>
      <c r="BT5849" t="str">
        <f>Tabella2[[#This Row],[OUTCOME]]</f>
        <v>DCO</v>
      </c>
      <c r="BU5849" t="str">
        <f>_xlfn.CONCAT(Tabella2[[#This Row],[NAME SP]],Tabella2[[#This Row],[ID SP]]," - ",Tabella2[[#This Row],[SYLLABUS NO]])</f>
        <v>IFTS88 - SD CF0102</v>
      </c>
      <c r="BV5849" t="s">
        <v>11840</v>
      </c>
    </row>
    <row r="5850" spans="1:74" hidden="1">
      <c r="A5850" s="103" t="s">
        <v>11925</v>
      </c>
      <c r="B5850" s="102">
        <v>45944</v>
      </c>
      <c r="C5850" s="104">
        <f>_xlfn.ISOWEEKNUM(Tabella2[[#This Row],[Date]])</f>
        <v>42</v>
      </c>
      <c r="D5850" s="104" t="s">
        <v>11710</v>
      </c>
      <c r="E5850" s="104" t="s">
        <v>284</v>
      </c>
      <c r="F5850" s="104">
        <v>96</v>
      </c>
      <c r="G5850" s="104" t="s">
        <v>284</v>
      </c>
      <c r="H5850" s="105">
        <v>22</v>
      </c>
      <c r="I5850" s="104" t="s">
        <v>258</v>
      </c>
      <c r="J5850" s="104"/>
      <c r="K5850" s="104" t="s">
        <v>78</v>
      </c>
      <c r="L5850" s="104" t="s">
        <v>259</v>
      </c>
      <c r="M5850" s="104" t="s">
        <v>276</v>
      </c>
      <c r="N5850" s="104"/>
      <c r="O5850" s="106"/>
      <c r="P5850" s="111" t="s">
        <v>11788</v>
      </c>
      <c r="Q5850" s="153" t="s">
        <v>617</v>
      </c>
      <c r="R5850" s="153" t="s">
        <v>525</v>
      </c>
      <c r="S5850" s="153">
        <f>Tabella2[[#This Row],[PLD STOP]]-Tabella2[[#This Row],[PLD START]]</f>
        <v>4.1666666666666685E-2</v>
      </c>
      <c r="T5850" s="153">
        <v>0.3125</v>
      </c>
      <c r="U5850" s="153">
        <v>0.35416666666666669</v>
      </c>
      <c r="V5850" s="153">
        <f>IF(ISBLANK(T5850),"",Tabella2[[#This Row],[ACT STOP]]-Tabella2[[#This Row],[ACT START]])</f>
        <v>4.1666666666666685E-2</v>
      </c>
      <c r="W5850" s="104" t="s">
        <v>92</v>
      </c>
      <c r="X5850" s="104" t="s">
        <v>91</v>
      </c>
      <c r="Y5850" s="110"/>
      <c r="Z5850" s="106"/>
      <c r="AA5850" s="104"/>
      <c r="AB5850" s="107"/>
      <c r="AC5850" s="72">
        <f>IF(OR(Tabella2[[#This Row],[OUTCOME]]="DCO",Tabella2[[#This Row],[OUTCOME]]="SDC"),1,0)</f>
        <v>1</v>
      </c>
      <c r="AH5850" s="70"/>
      <c r="AI5850" s="70"/>
      <c r="AJ5850">
        <f>IF(OR(Tabella2[[#This Row],[OUTCOME]]="DNCO", Tabella2[[#This Row],[OUTCOME]]="SDNC"),1,0)</f>
        <v>0</v>
      </c>
      <c r="AL5850" s="70"/>
      <c r="BL5850" t="s">
        <v>2490</v>
      </c>
      <c r="BM5850" s="135">
        <f>Tabella2[[#This Row],[ACT START]]</f>
        <v>0.3125</v>
      </c>
      <c r="BN5850" s="136">
        <f>Tabella2[[#This Row],[ACT STOP]]</f>
        <v>0.35416666666666669</v>
      </c>
      <c r="BO5850" s="101"/>
      <c r="BR5850" s="109" t="str">
        <f t="shared" si="101"/>
        <v>SH-25-5839</v>
      </c>
      <c r="BS5850" s="109" t="s">
        <v>295</v>
      </c>
      <c r="BT5850" t="str">
        <f>Tabella2[[#This Row],[OUTCOME]]</f>
        <v>DCO</v>
      </c>
      <c r="BU5850" t="str">
        <f>_xlfn.CONCAT(Tabella2[[#This Row],[NAME SP]],Tabella2[[#This Row],[ID SP]]," - ",Tabella2[[#This Row],[SYLLABUS NO]])</f>
        <v>IFTS96 - SD EMR0101</v>
      </c>
      <c r="BV5850" t="s">
        <v>11851</v>
      </c>
    </row>
    <row r="5851" spans="1:74" hidden="1">
      <c r="A5851" s="103" t="s">
        <v>11926</v>
      </c>
      <c r="B5851" s="102">
        <v>45944</v>
      </c>
      <c r="C5851" s="104">
        <f>_xlfn.ISOWEEKNUM(Tabella2[[#This Row],[Date]])</f>
        <v>42</v>
      </c>
      <c r="D5851" s="104" t="s">
        <v>722</v>
      </c>
      <c r="E5851" s="104" t="s">
        <v>327</v>
      </c>
      <c r="F5851" s="104">
        <v>82</v>
      </c>
      <c r="G5851" s="104" t="s">
        <v>257</v>
      </c>
      <c r="H5851" s="105">
        <v>9</v>
      </c>
      <c r="I5851" s="104" t="s">
        <v>258</v>
      </c>
      <c r="J5851" s="104"/>
      <c r="K5851" s="104" t="s">
        <v>83</v>
      </c>
      <c r="L5851" s="104" t="s">
        <v>299</v>
      </c>
      <c r="M5851" s="104" t="s">
        <v>386</v>
      </c>
      <c r="N5851" s="104"/>
      <c r="O5851" s="108" t="str">
        <f>A5852</f>
        <v>18257</v>
      </c>
      <c r="P5851" s="111" t="s">
        <v>3992</v>
      </c>
      <c r="Q5851" s="153" t="s">
        <v>617</v>
      </c>
      <c r="R5851" s="153" t="s">
        <v>525</v>
      </c>
      <c r="S5851" s="153">
        <f>Tabella2[[#This Row],[PLD STOP]]-Tabella2[[#This Row],[PLD START]]</f>
        <v>4.1666666666666685E-2</v>
      </c>
      <c r="T5851" s="153" t="s">
        <v>617</v>
      </c>
      <c r="U5851" s="153" t="s">
        <v>525</v>
      </c>
      <c r="V5851" s="153">
        <f>IF(ISBLANK(T5851),"",Tabella2[[#This Row],[ACT STOP]]-Tabella2[[#This Row],[ACT START]])</f>
        <v>4.1666666666666685E-2</v>
      </c>
      <c r="W5851" s="104" t="s">
        <v>92</v>
      </c>
      <c r="X5851" s="104" t="s">
        <v>91</v>
      </c>
      <c r="Y5851" s="110"/>
      <c r="Z5851" s="106"/>
      <c r="AA5851" s="104"/>
      <c r="AB5851" s="107"/>
      <c r="AC5851" s="72">
        <f>IF(OR(Tabella2[[#This Row],[OUTCOME]]="DCO",Tabella2[[#This Row],[OUTCOME]]="SDC"),1,0)</f>
        <v>1</v>
      </c>
      <c r="AH5851" s="70"/>
      <c r="AI5851" s="70"/>
      <c r="AJ5851">
        <f>IF(OR(Tabella2[[#This Row],[OUTCOME]]="DNCO", Tabella2[[#This Row],[OUTCOME]]="SDNC"),1,0)</f>
        <v>0</v>
      </c>
      <c r="AL5851" s="70"/>
      <c r="BM5851" s="135" t="str">
        <f>Tabella2[[#This Row],[ACT START]]</f>
        <v>07:30</v>
      </c>
      <c r="BN5851" s="136" t="str">
        <f>Tabella2[[#This Row],[ACT STOP]]</f>
        <v>08:30</v>
      </c>
      <c r="BO5851" s="101"/>
      <c r="BR5851" s="109" t="str">
        <f t="shared" si="101"/>
        <v>SH-25-5840</v>
      </c>
      <c r="BS5851" s="109" t="s">
        <v>318</v>
      </c>
      <c r="BT5851" t="str">
        <f>Tabella2[[#This Row],[OUTCOME]]</f>
        <v>DCO</v>
      </c>
      <c r="BU5851" t="str">
        <f>_xlfn.CONCAT(Tabella2[[#This Row],[NAME SP]],Tabella2[[#This Row],[ID SP]]," - ",Tabella2[[#This Row],[SYLLABUS NO]])</f>
        <v>AMI82 - SD R2V02</v>
      </c>
      <c r="BV5851" t="s">
        <v>11927</v>
      </c>
    </row>
    <row r="5852" spans="1:74" hidden="1">
      <c r="A5852" s="103" t="s">
        <v>11928</v>
      </c>
      <c r="B5852" s="102">
        <v>45944</v>
      </c>
      <c r="C5852" s="104">
        <f>_xlfn.ISOWEEKNUM(Tabella2[[#This Row],[Date]])</f>
        <v>42</v>
      </c>
      <c r="D5852" s="104" t="s">
        <v>722</v>
      </c>
      <c r="E5852" s="104" t="s">
        <v>327</v>
      </c>
      <c r="F5852" s="104">
        <v>77</v>
      </c>
      <c r="G5852" s="104" t="s">
        <v>257</v>
      </c>
      <c r="H5852" s="105">
        <v>31</v>
      </c>
      <c r="I5852" s="104" t="s">
        <v>258</v>
      </c>
      <c r="J5852" s="104"/>
      <c r="K5852" s="104" t="s">
        <v>80</v>
      </c>
      <c r="L5852" s="104" t="s">
        <v>299</v>
      </c>
      <c r="M5852" s="104" t="s">
        <v>386</v>
      </c>
      <c r="N5852" s="104"/>
      <c r="O5852" s="108" t="str">
        <f>A5851</f>
        <v>18256</v>
      </c>
      <c r="P5852" s="111" t="s">
        <v>3992</v>
      </c>
      <c r="Q5852" s="153">
        <v>0.3125</v>
      </c>
      <c r="R5852" s="153">
        <v>0.35416666666666669</v>
      </c>
      <c r="S5852" s="153">
        <f>Tabella2[[#This Row],[PLD STOP]]-Tabella2[[#This Row],[PLD START]]</f>
        <v>4.1666666666666685E-2</v>
      </c>
      <c r="T5852" s="153">
        <v>0.3125</v>
      </c>
      <c r="U5852" s="153">
        <v>0.35416666666666669</v>
      </c>
      <c r="V5852" s="153">
        <f>IF(ISBLANK(T5852),"",Tabella2[[#This Row],[ACT STOP]]-Tabella2[[#This Row],[ACT START]])</f>
        <v>4.1666666666666685E-2</v>
      </c>
      <c r="W5852" s="104" t="s">
        <v>92</v>
      </c>
      <c r="X5852" s="104" t="s">
        <v>91</v>
      </c>
      <c r="Y5852" s="110"/>
      <c r="Z5852" s="106"/>
      <c r="AA5852" s="104"/>
      <c r="AB5852" s="107"/>
      <c r="AC5852" s="72">
        <f>IF(OR(Tabella2[[#This Row],[OUTCOME]]="DCO",Tabella2[[#This Row],[OUTCOME]]="SDC"),1,0)</f>
        <v>1</v>
      </c>
      <c r="AH5852" s="70"/>
      <c r="AI5852" s="70"/>
      <c r="AJ5852">
        <f>IF(OR(Tabella2[[#This Row],[OUTCOME]]="DNCO", Tabella2[[#This Row],[OUTCOME]]="SDNC"),1,0)</f>
        <v>0</v>
      </c>
      <c r="AL5852" s="70"/>
      <c r="BM5852" s="135">
        <f>Tabella2[[#This Row],[ACT START]]</f>
        <v>0.3125</v>
      </c>
      <c r="BN5852" s="136">
        <f>Tabella2[[#This Row],[ACT STOP]]</f>
        <v>0.35416666666666669</v>
      </c>
      <c r="BO5852" s="101"/>
      <c r="BR5852" s="109" t="str">
        <f t="shared" si="101"/>
        <v>SH-25-5841</v>
      </c>
      <c r="BS5852" s="109" t="s">
        <v>345</v>
      </c>
      <c r="BT5852" t="str">
        <f>Tabella2[[#This Row],[OUTCOME]]</f>
        <v>DCO</v>
      </c>
      <c r="BU5852" t="str">
        <f>_xlfn.CONCAT(Tabella2[[#This Row],[NAME SP]],Tabella2[[#This Row],[ID SP]]," - ",Tabella2[[#This Row],[SYLLABUS NO]])</f>
        <v>AMI77 - SD R2V02</v>
      </c>
      <c r="BV5852" t="s">
        <v>11881</v>
      </c>
    </row>
    <row r="5853" spans="1:74" hidden="1">
      <c r="A5853" s="103" t="s">
        <v>11929</v>
      </c>
      <c r="B5853" s="102">
        <v>45944</v>
      </c>
      <c r="C5853" s="104">
        <f>_xlfn.ISOWEEKNUM(Tabella2[[#This Row],[Date]])</f>
        <v>42</v>
      </c>
      <c r="D5853" s="104" t="s">
        <v>11710</v>
      </c>
      <c r="E5853" s="104" t="s">
        <v>284</v>
      </c>
      <c r="F5853" s="104">
        <v>95</v>
      </c>
      <c r="G5853" s="104" t="s">
        <v>257</v>
      </c>
      <c r="H5853" s="105">
        <v>32</v>
      </c>
      <c r="I5853" s="104" t="s">
        <v>258</v>
      </c>
      <c r="J5853" s="104"/>
      <c r="K5853" s="104" t="s">
        <v>81</v>
      </c>
      <c r="L5853" s="104" t="s">
        <v>259</v>
      </c>
      <c r="M5853" s="104" t="s">
        <v>276</v>
      </c>
      <c r="N5853" s="104"/>
      <c r="O5853" s="106"/>
      <c r="P5853" s="111" t="s">
        <v>11860</v>
      </c>
      <c r="Q5853" s="153" t="s">
        <v>617</v>
      </c>
      <c r="R5853" s="153" t="s">
        <v>525</v>
      </c>
      <c r="S5853" s="153">
        <f>Tabella2[[#This Row],[PLD STOP]]-Tabella2[[#This Row],[PLD START]]</f>
        <v>4.1666666666666685E-2</v>
      </c>
      <c r="T5853" s="153" t="s">
        <v>617</v>
      </c>
      <c r="U5853" s="153" t="s">
        <v>525</v>
      </c>
      <c r="V5853" s="153">
        <f>IF(ISBLANK(T5853),"",Tabella2[[#This Row],[ACT STOP]]-Tabella2[[#This Row],[ACT START]])</f>
        <v>4.1666666666666685E-2</v>
      </c>
      <c r="W5853" s="104" t="s">
        <v>92</v>
      </c>
      <c r="X5853" s="104" t="s">
        <v>91</v>
      </c>
      <c r="Y5853" s="110"/>
      <c r="Z5853" s="106"/>
      <c r="AA5853" s="104"/>
      <c r="AB5853" s="107"/>
      <c r="AC5853" s="72">
        <f>IF(OR(Tabella2[[#This Row],[OUTCOME]]="DCO",Tabella2[[#This Row],[OUTCOME]]="SDC"),1,0)</f>
        <v>1</v>
      </c>
      <c r="AH5853" s="70"/>
      <c r="AI5853" s="70"/>
      <c r="AJ5853">
        <f>IF(OR(Tabella2[[#This Row],[OUTCOME]]="DNCO", Tabella2[[#This Row],[OUTCOME]]="SDNC"),1,0)</f>
        <v>0</v>
      </c>
      <c r="AL5853" s="70"/>
      <c r="BM5853" s="135" t="str">
        <f>Tabella2[[#This Row],[ACT START]]</f>
        <v>07:30</v>
      </c>
      <c r="BN5853" s="136" t="str">
        <f>Tabella2[[#This Row],[ACT STOP]]</f>
        <v>08:30</v>
      </c>
      <c r="BO5853" s="101"/>
      <c r="BR5853" s="109" t="str">
        <f t="shared" si="101"/>
        <v>SH-25-5842</v>
      </c>
      <c r="BS5853" s="109" t="s">
        <v>356</v>
      </c>
      <c r="BT5853" t="str">
        <f>Tabella2[[#This Row],[OUTCOME]]</f>
        <v>DCO</v>
      </c>
      <c r="BU5853" t="str">
        <f>_xlfn.CONCAT(Tabella2[[#This Row],[NAME SP]],Tabella2[[#This Row],[ID SP]]," - ",Tabella2[[#This Row],[SYLLABUS NO]])</f>
        <v>IFTS95 - SD EMR0102</v>
      </c>
      <c r="BV5853" t="s">
        <v>11832</v>
      </c>
    </row>
    <row r="5854" spans="1:74" hidden="1">
      <c r="A5854" s="103" t="s">
        <v>11930</v>
      </c>
      <c r="B5854" s="102">
        <v>45944</v>
      </c>
      <c r="C5854" s="104">
        <f>_xlfn.ISOWEEKNUM(Tabella2[[#This Row],[Date]])</f>
        <v>42</v>
      </c>
      <c r="D5854" s="104" t="s">
        <v>6396</v>
      </c>
      <c r="E5854" s="104" t="s">
        <v>256</v>
      </c>
      <c r="F5854" s="104">
        <v>74</v>
      </c>
      <c r="G5854" s="104" t="s">
        <v>257</v>
      </c>
      <c r="H5854" s="105">
        <v>14</v>
      </c>
      <c r="I5854" s="104"/>
      <c r="J5854" s="104" t="s">
        <v>258</v>
      </c>
      <c r="K5854" s="104" t="s">
        <v>77</v>
      </c>
      <c r="L5854" s="104" t="s">
        <v>259</v>
      </c>
      <c r="M5854" s="104" t="s">
        <v>276</v>
      </c>
      <c r="N5854" s="104"/>
      <c r="O5854" s="106"/>
      <c r="P5854" s="111" t="s">
        <v>2932</v>
      </c>
      <c r="Q5854" s="153" t="s">
        <v>617</v>
      </c>
      <c r="R5854" s="153" t="s">
        <v>525</v>
      </c>
      <c r="S5854" s="153">
        <f>Tabella2[[#This Row],[PLD STOP]]-Tabella2[[#This Row],[PLD START]]</f>
        <v>4.1666666666666685E-2</v>
      </c>
      <c r="T5854" s="153" t="s">
        <v>617</v>
      </c>
      <c r="U5854" s="153" t="s">
        <v>525</v>
      </c>
      <c r="V5854" s="153">
        <f>IF(ISBLANK(T5854),"",Tabella2[[#This Row],[ACT STOP]]-Tabella2[[#This Row],[ACT START]])</f>
        <v>4.1666666666666685E-2</v>
      </c>
      <c r="W5854" s="104" t="s">
        <v>92</v>
      </c>
      <c r="X5854" s="104" t="s">
        <v>91</v>
      </c>
      <c r="Y5854" s="110"/>
      <c r="Z5854" s="106"/>
      <c r="AA5854" s="104"/>
      <c r="AB5854" s="107"/>
      <c r="AC5854" s="72">
        <f>IF(OR(Tabella2[[#This Row],[OUTCOME]]="DCO",Tabella2[[#This Row],[OUTCOME]]="SDC"),1,0)</f>
        <v>1</v>
      </c>
      <c r="AH5854" s="70"/>
      <c r="AI5854" s="70"/>
      <c r="AJ5854">
        <f>IF(OR(Tabella2[[#This Row],[OUTCOME]]="DNCO", Tabella2[[#This Row],[OUTCOME]]="SDNC"),1,0)</f>
        <v>0</v>
      </c>
      <c r="AL5854" s="70"/>
      <c r="BM5854" s="135" t="str">
        <f>Tabella2[[#This Row],[ACT START]]</f>
        <v>07:30</v>
      </c>
      <c r="BN5854" s="136" t="str">
        <f>Tabella2[[#This Row],[ACT STOP]]</f>
        <v>08:30</v>
      </c>
      <c r="BO5854" s="101"/>
      <c r="BR5854" s="109" t="str">
        <f t="shared" si="101"/>
        <v>SH-25-5843</v>
      </c>
      <c r="BS5854" s="109" t="s">
        <v>372</v>
      </c>
      <c r="BT5854" t="str">
        <f>Tabella2[[#This Row],[OUTCOME]]</f>
        <v>DCO</v>
      </c>
      <c r="BU5854" t="str">
        <f>_xlfn.CONCAT(Tabella2[[#This Row],[NAME SP]],Tabella2[[#This Row],[ID SP]]," - ",Tabella2[[#This Row],[SYLLABUS NO]])</f>
        <v>QATAR74 - PT NAV02</v>
      </c>
      <c r="BV5854" t="s">
        <v>11931</v>
      </c>
    </row>
    <row r="5855" spans="1:74" hidden="1">
      <c r="A5855" s="103" t="s">
        <v>11932</v>
      </c>
      <c r="B5855" s="102">
        <v>45944</v>
      </c>
      <c r="C5855" s="104">
        <f>_xlfn.ISOWEEKNUM(Tabella2[[#This Row],[Date]])</f>
        <v>42</v>
      </c>
      <c r="D5855" s="104" t="s">
        <v>860</v>
      </c>
      <c r="E5855" s="104" t="s">
        <v>284</v>
      </c>
      <c r="F5855" s="104">
        <v>81</v>
      </c>
      <c r="G5855" s="104" t="s">
        <v>257</v>
      </c>
      <c r="H5855" s="105">
        <v>10</v>
      </c>
      <c r="I5855" s="104"/>
      <c r="J5855" s="104" t="s">
        <v>258</v>
      </c>
      <c r="K5855" s="104" t="s">
        <v>79</v>
      </c>
      <c r="L5855" s="104" t="s">
        <v>299</v>
      </c>
      <c r="M5855" s="104" t="s">
        <v>276</v>
      </c>
      <c r="N5855" s="104"/>
      <c r="O5855" s="108" t="str">
        <f>A5856</f>
        <v>18261</v>
      </c>
      <c r="P5855" s="111" t="s">
        <v>2791</v>
      </c>
      <c r="Q5855" s="153" t="s">
        <v>631</v>
      </c>
      <c r="R5855" s="153" t="s">
        <v>498</v>
      </c>
      <c r="S5855" s="153">
        <f>Tabella2[[#This Row],[PLD STOP]]-Tabella2[[#This Row],[PLD START]]</f>
        <v>4.1666666666666685E-2</v>
      </c>
      <c r="T5855" s="153">
        <v>0.375</v>
      </c>
      <c r="U5855" s="153">
        <v>0.41666666666666669</v>
      </c>
      <c r="V5855" s="153">
        <f>IF(ISBLANK(T5855),"",Tabella2[[#This Row],[ACT STOP]]-Tabella2[[#This Row],[ACT START]])</f>
        <v>4.1666666666666685E-2</v>
      </c>
      <c r="W5855" s="104" t="s">
        <v>92</v>
      </c>
      <c r="X5855" s="104" t="s">
        <v>91</v>
      </c>
      <c r="Y5855" s="110"/>
      <c r="Z5855" s="106"/>
      <c r="AA5855" s="104"/>
      <c r="AB5855" s="107"/>
      <c r="AC5855" s="72">
        <f>IF(OR(Tabella2[[#This Row],[OUTCOME]]="DCO",Tabella2[[#This Row],[OUTCOME]]="SDC"),1,0)</f>
        <v>1</v>
      </c>
      <c r="AH5855" s="70"/>
      <c r="AI5855" s="70"/>
      <c r="AJ5855">
        <f>IF(OR(Tabella2[[#This Row],[OUTCOME]]="DNCO", Tabella2[[#This Row],[OUTCOME]]="SDNC"),1,0)</f>
        <v>0</v>
      </c>
      <c r="AL5855" s="70"/>
      <c r="BM5855" s="135">
        <f>Tabella2[[#This Row],[ACT START]]</f>
        <v>0.375</v>
      </c>
      <c r="BN5855" s="136">
        <f>Tabella2[[#This Row],[ACT STOP]]</f>
        <v>0.41666666666666669</v>
      </c>
      <c r="BO5855" s="101"/>
      <c r="BR5855" s="109" t="str">
        <f t="shared" si="101"/>
        <v>SH-25-5844</v>
      </c>
      <c r="BS5855" s="109" t="s">
        <v>552</v>
      </c>
      <c r="BT5855" t="str">
        <f>Tabella2[[#This Row],[OUTCOME]]</f>
        <v>DCO</v>
      </c>
      <c r="BU5855" t="str">
        <f>_xlfn.CONCAT(Tabella2[[#This Row],[NAME SP]],Tabella2[[#This Row],[ID SP]]," - ",Tabella2[[#This Row],[SYLLABUS NO]])</f>
        <v>IFTS81 - FMSC DACM02</v>
      </c>
      <c r="BV5855" t="s">
        <v>11890</v>
      </c>
    </row>
    <row r="5856" spans="1:74" hidden="1">
      <c r="A5856" s="103" t="s">
        <v>11933</v>
      </c>
      <c r="B5856" s="102">
        <v>45944</v>
      </c>
      <c r="C5856" s="104">
        <f>_xlfn.ISOWEEKNUM(Tabella2[[#This Row],[Date]])</f>
        <v>42</v>
      </c>
      <c r="D5856" s="104" t="s">
        <v>195</v>
      </c>
      <c r="E5856" s="104" t="s">
        <v>398</v>
      </c>
      <c r="F5856" s="104"/>
      <c r="G5856" s="104" t="s">
        <v>284</v>
      </c>
      <c r="H5856" s="105">
        <v>5</v>
      </c>
      <c r="I5856" s="104"/>
      <c r="J5856" s="104" t="s">
        <v>258</v>
      </c>
      <c r="K5856" s="104" t="s">
        <v>78</v>
      </c>
      <c r="L5856" s="104" t="s">
        <v>299</v>
      </c>
      <c r="M5856" s="104" t="s">
        <v>276</v>
      </c>
      <c r="N5856" s="104"/>
      <c r="O5856" s="108" t="str">
        <f>A5855</f>
        <v>18260</v>
      </c>
      <c r="P5856" s="111" t="s">
        <v>300</v>
      </c>
      <c r="Q5856" s="153">
        <v>0.375</v>
      </c>
      <c r="R5856" s="153">
        <v>0.41666666666666669</v>
      </c>
      <c r="S5856" s="153">
        <f>Tabella2[[#This Row],[PLD STOP]]-Tabella2[[#This Row],[PLD START]]</f>
        <v>4.1666666666666685E-2</v>
      </c>
      <c r="T5856" s="153">
        <v>0.375</v>
      </c>
      <c r="U5856" s="153">
        <v>0.41666666666666669</v>
      </c>
      <c r="V5856" s="153">
        <f>IF(ISBLANK(T5856),"",Tabella2[[#This Row],[ACT STOP]]-Tabella2[[#This Row],[ACT START]])</f>
        <v>4.1666666666666685E-2</v>
      </c>
      <c r="W5856" s="104" t="s">
        <v>122</v>
      </c>
      <c r="X5856" s="104" t="s">
        <v>91</v>
      </c>
      <c r="Y5856" s="110"/>
      <c r="Z5856" s="106"/>
      <c r="AA5856" s="104"/>
      <c r="AB5856" s="107"/>
      <c r="AC5856" s="72">
        <f>IF(OR(Tabella2[[#This Row],[OUTCOME]]="DCO",Tabella2[[#This Row],[OUTCOME]]="SDC"),1,0)</f>
        <v>1</v>
      </c>
      <c r="AH5856" s="70"/>
      <c r="AI5856" s="70"/>
      <c r="AJ5856">
        <f>IF(OR(Tabella2[[#This Row],[OUTCOME]]="DNCO", Tabella2[[#This Row],[OUTCOME]]="SDNC"),1,0)</f>
        <v>0</v>
      </c>
      <c r="AL5856" s="70"/>
      <c r="BM5856" s="135">
        <f>Tabella2[[#This Row],[ACT START]]</f>
        <v>0.375</v>
      </c>
      <c r="BN5856" s="136">
        <f>Tabella2[[#This Row],[ACT STOP]]</f>
        <v>0.41666666666666669</v>
      </c>
      <c r="BO5856" s="101"/>
      <c r="BR5856" s="109" t="str">
        <f t="shared" si="101"/>
        <v>SH-25-5845</v>
      </c>
      <c r="BS5856" s="109" t="s">
        <v>288</v>
      </c>
      <c r="BT5856" t="str">
        <f>Tabella2[[#This Row],[OUTCOME]]</f>
        <v>SDC</v>
      </c>
      <c r="BU5856" t="str">
        <f>_xlfn.CONCAT(Tabella2[[#This Row],[NAME SP]],Tabella2[[#This Row],[ID SP]]," - ",Tabella2[[#This Row],[SYLLABUS NO]])</f>
        <v>Support IFTS - SUPP</v>
      </c>
    </row>
    <row r="5857" spans="1:74" hidden="1">
      <c r="A5857" s="103" t="s">
        <v>11934</v>
      </c>
      <c r="B5857" s="102">
        <v>45944</v>
      </c>
      <c r="C5857" s="104">
        <f>_xlfn.ISOWEEKNUM(Tabella2[[#This Row],[Date]])</f>
        <v>42</v>
      </c>
      <c r="D5857" s="104" t="s">
        <v>9759</v>
      </c>
      <c r="E5857" s="104" t="s">
        <v>284</v>
      </c>
      <c r="F5857" s="104">
        <v>85</v>
      </c>
      <c r="G5857" s="104" t="s">
        <v>257</v>
      </c>
      <c r="H5857" s="105">
        <v>2</v>
      </c>
      <c r="I5857" s="104"/>
      <c r="J5857" s="104" t="s">
        <v>258</v>
      </c>
      <c r="K5857" s="104" t="s">
        <v>80</v>
      </c>
      <c r="L5857" s="104" t="s">
        <v>299</v>
      </c>
      <c r="M5857" s="104" t="s">
        <v>328</v>
      </c>
      <c r="N5857" s="104"/>
      <c r="O5857" s="108" t="str">
        <f>A5858</f>
        <v>18263</v>
      </c>
      <c r="P5857" s="111" t="s">
        <v>4012</v>
      </c>
      <c r="Q5857" s="153" t="s">
        <v>631</v>
      </c>
      <c r="R5857" s="153" t="s">
        <v>498</v>
      </c>
      <c r="S5857" s="153">
        <f>Tabella2[[#This Row],[PLD STOP]]-Tabella2[[#This Row],[PLD START]]</f>
        <v>4.1666666666666685E-2</v>
      </c>
      <c r="T5857" s="153" t="s">
        <v>631</v>
      </c>
      <c r="U5857" s="153" t="s">
        <v>498</v>
      </c>
      <c r="V5857" s="153">
        <f>IF(ISBLANK(T5857),"",Tabella2[[#This Row],[ACT STOP]]-Tabella2[[#This Row],[ACT START]])</f>
        <v>4.1666666666666685E-2</v>
      </c>
      <c r="W5857" s="104" t="s">
        <v>92</v>
      </c>
      <c r="X5857" s="104" t="s">
        <v>91</v>
      </c>
      <c r="Y5857" s="110"/>
      <c r="Z5857" s="106"/>
      <c r="AA5857" s="104"/>
      <c r="AB5857" s="107"/>
      <c r="AC5857" s="72">
        <f>IF(OR(Tabella2[[#This Row],[OUTCOME]]="DCO",Tabella2[[#This Row],[OUTCOME]]="SDC"),1,0)</f>
        <v>1</v>
      </c>
      <c r="AH5857" s="70"/>
      <c r="AI5857" s="70"/>
      <c r="AJ5857">
        <f>IF(OR(Tabella2[[#This Row],[OUTCOME]]="DNCO", Tabella2[[#This Row],[OUTCOME]]="SDNC"),1,0)</f>
        <v>0</v>
      </c>
      <c r="AL5857" s="70"/>
      <c r="BM5857" s="135" t="str">
        <f>Tabella2[[#This Row],[ACT START]]</f>
        <v>09:00</v>
      </c>
      <c r="BN5857" s="136" t="str">
        <f>Tabella2[[#This Row],[ACT STOP]]</f>
        <v>10:00</v>
      </c>
      <c r="BO5857" s="101"/>
      <c r="BR5857" s="109" t="str">
        <f t="shared" si="101"/>
        <v>SH-25-5846</v>
      </c>
      <c r="BS5857" s="109" t="s">
        <v>368</v>
      </c>
      <c r="BT5857" t="str">
        <f>Tabella2[[#This Row],[OUTCOME]]</f>
        <v>DCO</v>
      </c>
      <c r="BU5857" t="str">
        <f>_xlfn.CONCAT(Tabella2[[#This Row],[NAME SP]],Tabella2[[#This Row],[ID SP]]," - ",Tabella2[[#This Row],[SYLLABUS NO]])</f>
        <v>IFTS85 - NET TLL03</v>
      </c>
      <c r="BV5857" t="s">
        <v>11935</v>
      </c>
    </row>
    <row r="5858" spans="1:74" hidden="1">
      <c r="A5858" s="103" t="s">
        <v>11936</v>
      </c>
      <c r="B5858" s="102">
        <v>45944</v>
      </c>
      <c r="C5858" s="104">
        <f>_xlfn.ISOWEEKNUM(Tabella2[[#This Row],[Date]])</f>
        <v>42</v>
      </c>
      <c r="D5858" s="104" t="s">
        <v>6621</v>
      </c>
      <c r="E5858" s="104" t="s">
        <v>284</v>
      </c>
      <c r="F5858" s="104">
        <v>82</v>
      </c>
      <c r="G5858" s="104" t="s">
        <v>257</v>
      </c>
      <c r="H5858" s="105">
        <v>5</v>
      </c>
      <c r="I5858" s="104"/>
      <c r="J5858" s="104" t="s">
        <v>258</v>
      </c>
      <c r="K5858" s="104" t="s">
        <v>81</v>
      </c>
      <c r="L5858" s="104" t="s">
        <v>299</v>
      </c>
      <c r="M5858" s="104" t="s">
        <v>328</v>
      </c>
      <c r="N5858" s="104"/>
      <c r="O5858" s="108" t="str">
        <f>A5857</f>
        <v>18262</v>
      </c>
      <c r="P5858" s="111" t="s">
        <v>5515</v>
      </c>
      <c r="Q5858" s="153">
        <v>0.375</v>
      </c>
      <c r="R5858" s="153">
        <v>0.41666666666666669</v>
      </c>
      <c r="S5858" s="153">
        <f>Tabella2[[#This Row],[PLD STOP]]-Tabella2[[#This Row],[PLD START]]</f>
        <v>4.1666666666666685E-2</v>
      </c>
      <c r="T5858" s="153">
        <v>0.375</v>
      </c>
      <c r="U5858" s="153">
        <v>0.41666666666666669</v>
      </c>
      <c r="V5858" s="153">
        <f>IF(ISBLANK(T5858),"",Tabella2[[#This Row],[ACT STOP]]-Tabella2[[#This Row],[ACT START]])</f>
        <v>4.1666666666666685E-2</v>
      </c>
      <c r="W5858" s="104" t="s">
        <v>92</v>
      </c>
      <c r="X5858" s="104" t="s">
        <v>91</v>
      </c>
      <c r="Y5858" s="110"/>
      <c r="Z5858" s="106"/>
      <c r="AA5858" s="104"/>
      <c r="AB5858" s="107"/>
      <c r="AC5858" s="72">
        <f>IF(OR(Tabella2[[#This Row],[OUTCOME]]="DCO",Tabella2[[#This Row],[OUTCOME]]="SDC"),1,0)</f>
        <v>1</v>
      </c>
      <c r="AH5858" s="70"/>
      <c r="AI5858" s="70"/>
      <c r="AJ5858">
        <f>IF(OR(Tabella2[[#This Row],[OUTCOME]]="DNCO", Tabella2[[#This Row],[OUTCOME]]="SDNC"),1,0)</f>
        <v>0</v>
      </c>
      <c r="AL5858" s="70"/>
      <c r="BM5858" s="135">
        <f>Tabella2[[#This Row],[ACT START]]</f>
        <v>0.375</v>
      </c>
      <c r="BN5858" s="136">
        <f>Tabella2[[#This Row],[ACT STOP]]</f>
        <v>0.41666666666666669</v>
      </c>
      <c r="BO5858" s="101"/>
      <c r="BR5858" s="109" t="str">
        <f t="shared" si="101"/>
        <v>SH-25-5847</v>
      </c>
      <c r="BS5858" s="109" t="s">
        <v>416</v>
      </c>
      <c r="BT5858" t="str">
        <f>Tabella2[[#This Row],[OUTCOME]]</f>
        <v>DCO</v>
      </c>
      <c r="BU5858" t="str">
        <f>_xlfn.CONCAT(Tabella2[[#This Row],[NAME SP]],Tabella2[[#This Row],[ID SP]]," - ",Tabella2[[#This Row],[SYLLABUS NO]])</f>
        <v>IFTS82 - NET TLL01 CPL01</v>
      </c>
      <c r="BV5858" t="s">
        <v>11868</v>
      </c>
    </row>
    <row r="5859" spans="1:74" hidden="1">
      <c r="A5859" s="103" t="s">
        <v>11937</v>
      </c>
      <c r="B5859" s="102">
        <v>45944</v>
      </c>
      <c r="C5859" s="104">
        <f>_xlfn.ISOWEEKNUM(Tabella2[[#This Row],[Date]])</f>
        <v>42</v>
      </c>
      <c r="D5859" s="104" t="s">
        <v>11710</v>
      </c>
      <c r="E5859" s="104" t="s">
        <v>284</v>
      </c>
      <c r="F5859" s="104">
        <v>89</v>
      </c>
      <c r="G5859" s="104" t="s">
        <v>257</v>
      </c>
      <c r="H5859" s="105">
        <v>17</v>
      </c>
      <c r="I5859" s="104" t="s">
        <v>258</v>
      </c>
      <c r="J5859" s="104"/>
      <c r="K5859" s="104" t="s">
        <v>83</v>
      </c>
      <c r="L5859" s="104" t="s">
        <v>259</v>
      </c>
      <c r="M5859" s="104" t="s">
        <v>276</v>
      </c>
      <c r="N5859" s="104"/>
      <c r="O5859" s="106"/>
      <c r="P5859" s="111" t="s">
        <v>11858</v>
      </c>
      <c r="Q5859" s="153" t="s">
        <v>631</v>
      </c>
      <c r="R5859" s="153" t="s">
        <v>498</v>
      </c>
      <c r="S5859" s="153">
        <f>Tabella2[[#This Row],[PLD STOP]]-Tabella2[[#This Row],[PLD START]]</f>
        <v>4.1666666666666685E-2</v>
      </c>
      <c r="T5859" s="153" t="s">
        <v>631</v>
      </c>
      <c r="U5859" s="153" t="s">
        <v>498</v>
      </c>
      <c r="V5859" s="153">
        <f>IF(ISBLANK(T5859),"",Tabella2[[#This Row],[ACT STOP]]-Tabella2[[#This Row],[ACT START]])</f>
        <v>4.1666666666666685E-2</v>
      </c>
      <c r="W5859" s="104" t="s">
        <v>92</v>
      </c>
      <c r="X5859" s="104" t="s">
        <v>91</v>
      </c>
      <c r="Y5859" s="110"/>
      <c r="Z5859" s="106"/>
      <c r="AA5859" s="104"/>
      <c r="AB5859" s="107"/>
      <c r="AC5859" s="72">
        <f>IF(OR(Tabella2[[#This Row],[OUTCOME]]="DCO",Tabella2[[#This Row],[OUTCOME]]="SDC"),1,0)</f>
        <v>1</v>
      </c>
      <c r="AH5859" s="70"/>
      <c r="AI5859" s="70"/>
      <c r="AJ5859">
        <f>IF(OR(Tabella2[[#This Row],[OUTCOME]]="DNCO", Tabella2[[#This Row],[OUTCOME]]="SDNC"),1,0)</f>
        <v>0</v>
      </c>
      <c r="AL5859" s="70"/>
      <c r="BM5859" s="135" t="str">
        <f>Tabella2[[#This Row],[ACT START]]</f>
        <v>09:00</v>
      </c>
      <c r="BN5859" s="136" t="str">
        <f>Tabella2[[#This Row],[ACT STOP]]</f>
        <v>10:00</v>
      </c>
      <c r="BO5859" s="101"/>
      <c r="BR5859" s="109" t="str">
        <f t="shared" si="101"/>
        <v>SH-25-5848</v>
      </c>
      <c r="BS5859" s="109" t="s">
        <v>393</v>
      </c>
      <c r="BT5859" t="str">
        <f>Tabella2[[#This Row],[OUTCOME]]</f>
        <v>DCO</v>
      </c>
      <c r="BU5859" t="str">
        <f>_xlfn.CONCAT(Tabella2[[#This Row],[NAME SP]],Tabella2[[#This Row],[ID SP]]," - ",Tabella2[[#This Row],[SYLLABUS NO]])</f>
        <v>IFTS89 - SD CF0102</v>
      </c>
      <c r="BV5859" t="s">
        <v>11853</v>
      </c>
    </row>
    <row r="5860" spans="1:74" hidden="1">
      <c r="A5860" s="103" t="s">
        <v>11938</v>
      </c>
      <c r="B5860" s="102">
        <v>45944</v>
      </c>
      <c r="C5860" s="104">
        <f>_xlfn.ISOWEEKNUM(Tabella2[[#This Row],[Date]])</f>
        <v>42</v>
      </c>
      <c r="D5860" s="104" t="s">
        <v>751</v>
      </c>
      <c r="E5860" s="104" t="s">
        <v>256</v>
      </c>
      <c r="F5860" s="104">
        <v>76</v>
      </c>
      <c r="G5860" s="104" t="s">
        <v>257</v>
      </c>
      <c r="H5860" s="105">
        <v>13</v>
      </c>
      <c r="I5860" s="104" t="s">
        <v>258</v>
      </c>
      <c r="J5860" s="104"/>
      <c r="K5860" s="104" t="s">
        <v>77</v>
      </c>
      <c r="L5860" s="104" t="s">
        <v>259</v>
      </c>
      <c r="M5860" s="104" t="s">
        <v>276</v>
      </c>
      <c r="N5860" s="104"/>
      <c r="O5860" s="106"/>
      <c r="P5860" s="111" t="s">
        <v>2932</v>
      </c>
      <c r="Q5860" s="153" t="s">
        <v>631</v>
      </c>
      <c r="R5860" s="153" t="s">
        <v>498</v>
      </c>
      <c r="S5860" s="153">
        <f>Tabella2[[#This Row],[PLD STOP]]-Tabella2[[#This Row],[PLD START]]</f>
        <v>4.1666666666666685E-2</v>
      </c>
      <c r="T5860" s="153" t="s">
        <v>631</v>
      </c>
      <c r="U5860" s="153" t="s">
        <v>498</v>
      </c>
      <c r="V5860" s="153">
        <f>IF(ISBLANK(T5860),"",Tabella2[[#This Row],[ACT STOP]]-Tabella2[[#This Row],[ACT START]])</f>
        <v>4.1666666666666685E-2</v>
      </c>
      <c r="W5860" s="104" t="s">
        <v>92</v>
      </c>
      <c r="X5860" s="104" t="s">
        <v>91</v>
      </c>
      <c r="Y5860" s="110"/>
      <c r="Z5860" s="106"/>
      <c r="AA5860" s="104"/>
      <c r="AB5860" s="107"/>
      <c r="AC5860" s="72">
        <f>IF(OR(Tabella2[[#This Row],[OUTCOME]]="DCO",Tabella2[[#This Row],[OUTCOME]]="SDC"),1,0)</f>
        <v>1</v>
      </c>
      <c r="AH5860" s="70"/>
      <c r="AI5860" s="70"/>
      <c r="AJ5860">
        <f>IF(OR(Tabella2[[#This Row],[OUTCOME]]="DNCO", Tabella2[[#This Row],[OUTCOME]]="SDNC"),1,0)</f>
        <v>0</v>
      </c>
      <c r="AL5860" s="70"/>
      <c r="BM5860" s="135" t="str">
        <f>Tabella2[[#This Row],[ACT START]]</f>
        <v>09:00</v>
      </c>
      <c r="BN5860" s="136" t="str">
        <f>Tabella2[[#This Row],[ACT STOP]]</f>
        <v>10:00</v>
      </c>
      <c r="BO5860" s="101"/>
      <c r="BR5860" s="109" t="str">
        <f t="shared" si="101"/>
        <v>SH-25-5849</v>
      </c>
      <c r="BS5860" s="109" t="s">
        <v>427</v>
      </c>
      <c r="BT5860" t="str">
        <f>Tabella2[[#This Row],[OUTCOME]]</f>
        <v>DCO</v>
      </c>
      <c r="BU5860" t="str">
        <f>_xlfn.CONCAT(Tabella2[[#This Row],[NAME SP]],Tabella2[[#This Row],[ID SP]]," - ",Tabella2[[#This Row],[SYLLABUS NO]])</f>
        <v>QATAR76 - PT NAV02</v>
      </c>
      <c r="BV5860" t="s">
        <v>11939</v>
      </c>
    </row>
    <row r="5861" spans="1:74" hidden="1">
      <c r="A5861" s="103" t="s">
        <v>11940</v>
      </c>
      <c r="B5861" s="102">
        <v>45944</v>
      </c>
      <c r="C5861" s="104">
        <f>_xlfn.ISOWEEKNUM(Tabella2[[#This Row],[Date]])</f>
        <v>42</v>
      </c>
      <c r="D5861" s="104" t="s">
        <v>11710</v>
      </c>
      <c r="E5861" s="104" t="s">
        <v>284</v>
      </c>
      <c r="F5861" s="104">
        <v>94</v>
      </c>
      <c r="G5861" s="104" t="s">
        <v>284</v>
      </c>
      <c r="H5861" s="105">
        <v>22</v>
      </c>
      <c r="I5861" s="104" t="s">
        <v>258</v>
      </c>
      <c r="J5861" s="104"/>
      <c r="K5861" s="104" t="s">
        <v>79</v>
      </c>
      <c r="L5861" s="104" t="s">
        <v>299</v>
      </c>
      <c r="M5861" s="104" t="s">
        <v>276</v>
      </c>
      <c r="N5861" s="104"/>
      <c r="O5861" s="108" t="str">
        <f>A5862</f>
        <v>18267</v>
      </c>
      <c r="P5861" s="111" t="s">
        <v>11858</v>
      </c>
      <c r="Q5861" s="153" t="s">
        <v>263</v>
      </c>
      <c r="R5861" s="153" t="s">
        <v>504</v>
      </c>
      <c r="S5861" s="153">
        <f>Tabella2[[#This Row],[PLD STOP]]-Tabella2[[#This Row],[PLD START]]</f>
        <v>4.1666666666666685E-2</v>
      </c>
      <c r="T5861" s="153">
        <v>0.4375</v>
      </c>
      <c r="U5861" s="153">
        <v>0.47916666666666669</v>
      </c>
      <c r="V5861" s="153">
        <f>IF(ISBLANK(T5861),"",Tabella2[[#This Row],[ACT STOP]]-Tabella2[[#This Row],[ACT START]])</f>
        <v>4.1666666666666685E-2</v>
      </c>
      <c r="W5861" s="104" t="s">
        <v>92</v>
      </c>
      <c r="X5861" s="104" t="s">
        <v>91</v>
      </c>
      <c r="Y5861" s="110"/>
      <c r="Z5861" s="106"/>
      <c r="AA5861" s="104"/>
      <c r="AB5861" s="107"/>
      <c r="AC5861" s="72">
        <f>IF(OR(Tabella2[[#This Row],[OUTCOME]]="DCO",Tabella2[[#This Row],[OUTCOME]]="SDC"),1,0)</f>
        <v>1</v>
      </c>
      <c r="AH5861" s="70"/>
      <c r="AI5861" s="70"/>
      <c r="AJ5861">
        <f>IF(OR(Tabella2[[#This Row],[OUTCOME]]="DNCO", Tabella2[[#This Row],[OUTCOME]]="SDNC"),1,0)</f>
        <v>0</v>
      </c>
      <c r="AL5861" s="70"/>
      <c r="BM5861" s="135">
        <f>Tabella2[[#This Row],[ACT START]]</f>
        <v>0.4375</v>
      </c>
      <c r="BN5861" s="136">
        <f>Tabella2[[#This Row],[ACT STOP]]</f>
        <v>0.47916666666666669</v>
      </c>
      <c r="BO5861" s="101"/>
      <c r="BR5861" s="109" t="str">
        <f t="shared" si="101"/>
        <v>SH-25-5850</v>
      </c>
      <c r="BS5861" s="109" t="s">
        <v>295</v>
      </c>
      <c r="BT5861" t="str">
        <f>Tabella2[[#This Row],[OUTCOME]]</f>
        <v>DCO</v>
      </c>
      <c r="BU5861" t="str">
        <f>_xlfn.CONCAT(Tabella2[[#This Row],[NAME SP]],Tabella2[[#This Row],[ID SP]]," - ",Tabella2[[#This Row],[SYLLABUS NO]])</f>
        <v>IFTS94 - SD CF0102</v>
      </c>
      <c r="BV5861" t="s">
        <v>11838</v>
      </c>
    </row>
    <row r="5862" spans="1:74" ht="31.5" hidden="1">
      <c r="A5862" s="103" t="s">
        <v>11941</v>
      </c>
      <c r="B5862" s="102">
        <v>45944</v>
      </c>
      <c r="C5862" s="104">
        <f>_xlfn.ISOWEEKNUM(Tabella2[[#This Row],[Date]])</f>
        <v>42</v>
      </c>
      <c r="D5862" s="104" t="s">
        <v>763</v>
      </c>
      <c r="E5862" s="104" t="s">
        <v>256</v>
      </c>
      <c r="F5862" s="104">
        <v>65</v>
      </c>
      <c r="G5862" s="104" t="s">
        <v>257</v>
      </c>
      <c r="H5862" s="105">
        <v>9</v>
      </c>
      <c r="I5862" s="104"/>
      <c r="J5862" s="104" t="s">
        <v>258</v>
      </c>
      <c r="K5862" s="104" t="s">
        <v>78</v>
      </c>
      <c r="L5862" s="104" t="s">
        <v>299</v>
      </c>
      <c r="M5862" s="104" t="s">
        <v>276</v>
      </c>
      <c r="N5862" s="104"/>
      <c r="O5862" s="108" t="str">
        <f>A5861</f>
        <v>18266</v>
      </c>
      <c r="P5862" s="111" t="s">
        <v>277</v>
      </c>
      <c r="Q5862" s="153" t="s">
        <v>263</v>
      </c>
      <c r="R5862" s="153" t="s">
        <v>504</v>
      </c>
      <c r="S5862" s="153">
        <f>Tabella2[[#This Row],[PLD STOP]]-Tabella2[[#This Row],[PLD START]]</f>
        <v>4.1666666666666685E-2</v>
      </c>
      <c r="T5862" s="153">
        <v>0.4513888888888889</v>
      </c>
      <c r="U5862" s="153">
        <v>0.46180555555555558</v>
      </c>
      <c r="V5862" s="153">
        <f>IF(ISBLANK(T5862),"",Tabella2[[#This Row],[ACT STOP]]-Tabella2[[#This Row],[ACT START]])</f>
        <v>1.0416666666666685E-2</v>
      </c>
      <c r="W5862" s="104" t="s">
        <v>116</v>
      </c>
      <c r="X5862" s="104" t="s">
        <v>113</v>
      </c>
      <c r="Y5862" s="110" t="s">
        <v>11942</v>
      </c>
      <c r="Z5862" s="106"/>
      <c r="AA5862" s="104"/>
      <c r="AB5862" s="107"/>
      <c r="AC5862" s="72">
        <f>IF(OR(Tabella2[[#This Row],[OUTCOME]]="DCO",Tabella2[[#This Row],[OUTCOME]]="SDC"),1,0)</f>
        <v>0</v>
      </c>
      <c r="AH5862" s="70"/>
      <c r="AI5862" s="70"/>
      <c r="AJ5862">
        <f>IF(OR(Tabella2[[#This Row],[OUTCOME]]="DNCO", Tabella2[[#This Row],[OUTCOME]]="SDNC"),1,0)</f>
        <v>0</v>
      </c>
      <c r="AL5862" s="70"/>
      <c r="BL5862" s="30" t="s">
        <v>11942</v>
      </c>
      <c r="BM5862" s="135">
        <f>Tabella2[[#This Row],[ACT START]]</f>
        <v>0.4513888888888889</v>
      </c>
      <c r="BN5862" s="136">
        <f>Tabella2[[#This Row],[ACT STOP]]</f>
        <v>0.46180555555555558</v>
      </c>
      <c r="BO5862" s="101"/>
      <c r="BR5862" s="109" t="str">
        <f t="shared" si="101"/>
        <v>SH-25-5851</v>
      </c>
      <c r="BS5862" s="109" t="s">
        <v>318</v>
      </c>
      <c r="BT5862" t="s">
        <v>100</v>
      </c>
      <c r="BU5862" t="str">
        <f>_xlfn.CONCAT(Tabella2[[#This Row],[NAME SP]],Tabella2[[#This Row],[ID SP]]," - ",Tabella2[[#This Row],[SYLLABUS NO]])</f>
        <v>QATAR65 - PT NIT01</v>
      </c>
      <c r="BV5862" t="s">
        <v>11943</v>
      </c>
    </row>
    <row r="5863" spans="1:74" hidden="1">
      <c r="A5863" s="103" t="s">
        <v>11944</v>
      </c>
      <c r="B5863" s="102">
        <v>45944</v>
      </c>
      <c r="C5863" s="104">
        <f>_xlfn.ISOWEEKNUM(Tabella2[[#This Row],[Date]])</f>
        <v>42</v>
      </c>
      <c r="D5863" s="104" t="s">
        <v>9759</v>
      </c>
      <c r="E5863" s="104" t="s">
        <v>284</v>
      </c>
      <c r="F5863" s="104">
        <v>86</v>
      </c>
      <c r="G5863" s="104" t="s">
        <v>257</v>
      </c>
      <c r="H5863" s="105">
        <v>23</v>
      </c>
      <c r="I5863" s="104"/>
      <c r="J5863" s="104" t="s">
        <v>258</v>
      </c>
      <c r="K5863" s="104" t="s">
        <v>83</v>
      </c>
      <c r="L5863" s="104" t="s">
        <v>299</v>
      </c>
      <c r="M5863" s="104" t="s">
        <v>328</v>
      </c>
      <c r="N5863" s="104"/>
      <c r="O5863" s="108" t="str">
        <f>A5864</f>
        <v>18269</v>
      </c>
      <c r="P5863" s="111" t="s">
        <v>3403</v>
      </c>
      <c r="Q5863" s="153" t="s">
        <v>263</v>
      </c>
      <c r="R5863" s="153" t="s">
        <v>504</v>
      </c>
      <c r="S5863" s="153">
        <f>Tabella2[[#This Row],[PLD STOP]]-Tabella2[[#This Row],[PLD START]]</f>
        <v>4.1666666666666685E-2</v>
      </c>
      <c r="T5863" s="153" t="s">
        <v>263</v>
      </c>
      <c r="U5863" s="153" t="s">
        <v>504</v>
      </c>
      <c r="V5863" s="153">
        <f>IF(ISBLANK(T5863),"",Tabella2[[#This Row],[ACT STOP]]-Tabella2[[#This Row],[ACT START]])</f>
        <v>4.1666666666666685E-2</v>
      </c>
      <c r="W5863" s="104" t="s">
        <v>92</v>
      </c>
      <c r="X5863" s="104" t="s">
        <v>91</v>
      </c>
      <c r="Y5863" s="110"/>
      <c r="Z5863" s="106"/>
      <c r="AA5863" s="104"/>
      <c r="AB5863" s="107"/>
      <c r="AC5863" s="72">
        <f>IF(OR(Tabella2[[#This Row],[OUTCOME]]="DCO",Tabella2[[#This Row],[OUTCOME]]="SDC"),1,0)</f>
        <v>1</v>
      </c>
      <c r="AH5863" s="70"/>
      <c r="AI5863" s="70"/>
      <c r="AJ5863">
        <f>IF(OR(Tabella2[[#This Row],[OUTCOME]]="DNCO", Tabella2[[#This Row],[OUTCOME]]="SDNC"),1,0)</f>
        <v>0</v>
      </c>
      <c r="AL5863" s="70"/>
      <c r="BM5863" s="135" t="str">
        <f>Tabella2[[#This Row],[ACT START]]</f>
        <v>10:30</v>
      </c>
      <c r="BN5863" s="136" t="str">
        <f>Tabella2[[#This Row],[ACT STOP]]</f>
        <v>11:30</v>
      </c>
      <c r="BO5863" s="101"/>
      <c r="BR5863" s="109" t="str">
        <f t="shared" si="101"/>
        <v>SH-25-5852</v>
      </c>
      <c r="BS5863" s="109" t="s">
        <v>1226</v>
      </c>
      <c r="BT5863" t="str">
        <f>Tabella2[[#This Row],[OUTCOME]]</f>
        <v>DCO</v>
      </c>
      <c r="BU5863" t="str">
        <f>_xlfn.CONCAT(Tabella2[[#This Row],[NAME SP]],Tabella2[[#This Row],[ID SP]]," - ",Tabella2[[#This Row],[SYLLABUS NO]])</f>
        <v>IFTS86 - NET TLL02</v>
      </c>
      <c r="BV5863" t="s">
        <v>11899</v>
      </c>
    </row>
    <row r="5864" spans="1:74" hidden="1">
      <c r="A5864" s="103" t="s">
        <v>11945</v>
      </c>
      <c r="B5864" s="102">
        <v>45944</v>
      </c>
      <c r="C5864" s="104">
        <f>_xlfn.ISOWEEKNUM(Tabella2[[#This Row],[Date]])</f>
        <v>42</v>
      </c>
      <c r="D5864" s="104" t="s">
        <v>195</v>
      </c>
      <c r="E5864" s="104" t="s">
        <v>398</v>
      </c>
      <c r="F5864" s="104"/>
      <c r="G5864" s="104" t="s">
        <v>257</v>
      </c>
      <c r="H5864" s="105">
        <v>1</v>
      </c>
      <c r="I5864" s="104"/>
      <c r="J5864" s="104" t="s">
        <v>258</v>
      </c>
      <c r="K5864" s="104" t="s">
        <v>80</v>
      </c>
      <c r="L5864" s="104" t="s">
        <v>299</v>
      </c>
      <c r="M5864" s="104" t="s">
        <v>328</v>
      </c>
      <c r="N5864" s="104"/>
      <c r="O5864" s="108" t="str">
        <f>A5863</f>
        <v>18268</v>
      </c>
      <c r="P5864" s="111" t="s">
        <v>300</v>
      </c>
      <c r="Q5864" s="153">
        <v>0.4375</v>
      </c>
      <c r="R5864" s="153">
        <v>0.47916666666666669</v>
      </c>
      <c r="S5864" s="153">
        <f>Tabella2[[#This Row],[PLD STOP]]-Tabella2[[#This Row],[PLD START]]</f>
        <v>4.1666666666666685E-2</v>
      </c>
      <c r="T5864" s="153">
        <v>0.4375</v>
      </c>
      <c r="U5864" s="153">
        <v>0.47916666666666669</v>
      </c>
      <c r="V5864" s="153">
        <f>IF(ISBLANK(T5864),"",Tabella2[[#This Row],[ACT STOP]]-Tabella2[[#This Row],[ACT START]])</f>
        <v>4.1666666666666685E-2</v>
      </c>
      <c r="W5864" s="104" t="s">
        <v>122</v>
      </c>
      <c r="X5864" s="104" t="s">
        <v>91</v>
      </c>
      <c r="Y5864" s="110"/>
      <c r="Z5864" s="106"/>
      <c r="AA5864" s="104"/>
      <c r="AB5864" s="107"/>
      <c r="AC5864" s="72">
        <f>IF(OR(Tabella2[[#This Row],[OUTCOME]]="DCO",Tabella2[[#This Row],[OUTCOME]]="SDC"),1,0)</f>
        <v>1</v>
      </c>
      <c r="AH5864" s="70"/>
      <c r="AI5864" s="70"/>
      <c r="AJ5864">
        <f>IF(OR(Tabella2[[#This Row],[OUTCOME]]="DNCO", Tabella2[[#This Row],[OUTCOME]]="SDNC"),1,0)</f>
        <v>0</v>
      </c>
      <c r="AL5864" s="70"/>
      <c r="BM5864" s="135">
        <f>Tabella2[[#This Row],[ACT START]]</f>
        <v>0.4375</v>
      </c>
      <c r="BN5864" s="136">
        <f>Tabella2[[#This Row],[ACT STOP]]</f>
        <v>0.47916666666666669</v>
      </c>
      <c r="BO5864" s="101"/>
      <c r="BR5864" s="109" t="str">
        <f t="shared" si="101"/>
        <v>SH-25-5853</v>
      </c>
      <c r="BS5864" s="109" t="s">
        <v>332</v>
      </c>
      <c r="BT5864" t="str">
        <f>Tabella2[[#This Row],[OUTCOME]]</f>
        <v>SDC</v>
      </c>
      <c r="BU5864" t="str">
        <f>_xlfn.CONCAT(Tabella2[[#This Row],[NAME SP]],Tabella2[[#This Row],[ID SP]]," - ",Tabella2[[#This Row],[SYLLABUS NO]])</f>
        <v>Support IFTS - SUPP</v>
      </c>
    </row>
    <row r="5865" spans="1:74" hidden="1">
      <c r="A5865" s="103" t="s">
        <v>11946</v>
      </c>
      <c r="B5865" s="102">
        <v>45944</v>
      </c>
      <c r="C5865" s="104">
        <f>_xlfn.ISOWEEKNUM(Tabella2[[#This Row],[Date]])</f>
        <v>42</v>
      </c>
      <c r="D5865" s="104" t="s">
        <v>11710</v>
      </c>
      <c r="E5865" s="104" t="s">
        <v>284</v>
      </c>
      <c r="F5865" s="104">
        <v>90</v>
      </c>
      <c r="G5865" s="104" t="s">
        <v>257</v>
      </c>
      <c r="H5865" s="105">
        <v>32</v>
      </c>
      <c r="I5865" s="104" t="s">
        <v>258</v>
      </c>
      <c r="J5865" s="104"/>
      <c r="K5865" s="104" t="s">
        <v>81</v>
      </c>
      <c r="L5865" s="104" t="s">
        <v>259</v>
      </c>
      <c r="M5865" s="104" t="s">
        <v>276</v>
      </c>
      <c r="N5865" s="104"/>
      <c r="O5865" s="106"/>
      <c r="P5865" s="111" t="s">
        <v>11860</v>
      </c>
      <c r="Q5865" s="153" t="s">
        <v>263</v>
      </c>
      <c r="R5865" s="153" t="s">
        <v>504</v>
      </c>
      <c r="S5865" s="153">
        <f>Tabella2[[#This Row],[PLD STOP]]-Tabella2[[#This Row],[PLD START]]</f>
        <v>4.1666666666666685E-2</v>
      </c>
      <c r="T5865" s="153" t="s">
        <v>263</v>
      </c>
      <c r="U5865" s="153" t="s">
        <v>504</v>
      </c>
      <c r="V5865" s="153">
        <f>IF(ISBLANK(T5865),"",Tabella2[[#This Row],[ACT STOP]]-Tabella2[[#This Row],[ACT START]])</f>
        <v>4.1666666666666685E-2</v>
      </c>
      <c r="W5865" s="104" t="s">
        <v>92</v>
      </c>
      <c r="X5865" s="104" t="s">
        <v>91</v>
      </c>
      <c r="Y5865" s="110"/>
      <c r="Z5865" s="106"/>
      <c r="AA5865" s="104"/>
      <c r="AB5865" s="107"/>
      <c r="AC5865" s="72">
        <f>IF(OR(Tabella2[[#This Row],[OUTCOME]]="DCO",Tabella2[[#This Row],[OUTCOME]]="SDC"),1,0)</f>
        <v>1</v>
      </c>
      <c r="AH5865" s="70"/>
      <c r="AI5865" s="70"/>
      <c r="AJ5865">
        <f>IF(OR(Tabella2[[#This Row],[OUTCOME]]="DNCO", Tabella2[[#This Row],[OUTCOME]]="SDNC"),1,0)</f>
        <v>0</v>
      </c>
      <c r="AL5865" s="70"/>
      <c r="BM5865" s="135" t="str">
        <f>Tabella2[[#This Row],[ACT START]]</f>
        <v>10:30</v>
      </c>
      <c r="BN5865" s="136" t="str">
        <f>Tabella2[[#This Row],[ACT STOP]]</f>
        <v>11:30</v>
      </c>
      <c r="BO5865" s="101"/>
      <c r="BR5865" s="109" t="str">
        <f t="shared" si="101"/>
        <v>SH-25-5854</v>
      </c>
      <c r="BS5865" s="109" t="s">
        <v>356</v>
      </c>
      <c r="BT5865" t="str">
        <f>Tabella2[[#This Row],[OUTCOME]]</f>
        <v>DCO</v>
      </c>
      <c r="BU5865" t="str">
        <f>_xlfn.CONCAT(Tabella2[[#This Row],[NAME SP]],Tabella2[[#This Row],[ID SP]]," - ",Tabella2[[#This Row],[SYLLABUS NO]])</f>
        <v>IFTS90 - SD EMR0102</v>
      </c>
      <c r="BV5865" t="s">
        <v>11856</v>
      </c>
    </row>
    <row r="5866" spans="1:74" hidden="1">
      <c r="A5866" s="103" t="s">
        <v>11947</v>
      </c>
      <c r="B5866" s="102">
        <v>45944</v>
      </c>
      <c r="C5866" s="104">
        <f>_xlfn.ISOWEEKNUM(Tabella2[[#This Row],[Date]])</f>
        <v>42</v>
      </c>
      <c r="D5866" s="104" t="s">
        <v>11893</v>
      </c>
      <c r="E5866" s="104" t="s">
        <v>327</v>
      </c>
      <c r="F5866" s="104">
        <v>88</v>
      </c>
      <c r="G5866" s="104" t="s">
        <v>257</v>
      </c>
      <c r="H5866" s="105">
        <v>14</v>
      </c>
      <c r="I5866" s="104" t="s">
        <v>258</v>
      </c>
      <c r="J5866" s="104"/>
      <c r="K5866" s="104" t="s">
        <v>77</v>
      </c>
      <c r="L5866" s="104" t="s">
        <v>259</v>
      </c>
      <c r="M5866" s="104" t="s">
        <v>276</v>
      </c>
      <c r="N5866" s="104"/>
      <c r="O5866" s="106"/>
      <c r="P5866" s="111" t="s">
        <v>2693</v>
      </c>
      <c r="Q5866" s="153" t="s">
        <v>263</v>
      </c>
      <c r="R5866" s="153" t="s">
        <v>504</v>
      </c>
      <c r="S5866" s="153">
        <f>Tabella2[[#This Row],[PLD STOP]]-Tabella2[[#This Row],[PLD START]]</f>
        <v>4.1666666666666685E-2</v>
      </c>
      <c r="T5866" s="153" t="s">
        <v>263</v>
      </c>
      <c r="U5866" s="153" t="s">
        <v>504</v>
      </c>
      <c r="V5866" s="153">
        <f>IF(ISBLANK(T5866),"",Tabella2[[#This Row],[ACT STOP]]-Tabella2[[#This Row],[ACT START]])</f>
        <v>4.1666666666666685E-2</v>
      </c>
      <c r="W5866" s="104" t="s">
        <v>92</v>
      </c>
      <c r="X5866" s="104" t="s">
        <v>91</v>
      </c>
      <c r="Y5866" s="110"/>
      <c r="Z5866" s="106"/>
      <c r="AA5866" s="104"/>
      <c r="AB5866" s="107"/>
      <c r="AC5866" s="72">
        <f>IF(OR(Tabella2[[#This Row],[OUTCOME]]="DCO",Tabella2[[#This Row],[OUTCOME]]="SDC"),1,0)</f>
        <v>1</v>
      </c>
      <c r="AH5866" s="70"/>
      <c r="AI5866" s="70"/>
      <c r="AJ5866">
        <f>IF(OR(Tabella2[[#This Row],[OUTCOME]]="DNCO", Tabella2[[#This Row],[OUTCOME]]="SDNC"),1,0)</f>
        <v>0</v>
      </c>
      <c r="AL5866" s="70"/>
      <c r="BM5866" s="135" t="str">
        <f>Tabella2[[#This Row],[ACT START]]</f>
        <v>10:30</v>
      </c>
      <c r="BN5866" s="136" t="str">
        <f>Tabella2[[#This Row],[ACT STOP]]</f>
        <v>11:30</v>
      </c>
      <c r="BO5866" s="101"/>
      <c r="BR5866" s="109" t="str">
        <f t="shared" si="101"/>
        <v>SH-25-5855</v>
      </c>
      <c r="BS5866" s="109" t="s">
        <v>372</v>
      </c>
      <c r="BT5866" t="str">
        <f>Tabella2[[#This Row],[OUTCOME]]</f>
        <v>DCO</v>
      </c>
      <c r="BU5866" t="str">
        <f>_xlfn.CONCAT(Tabella2[[#This Row],[NAME SP]],Tabella2[[#This Row],[ID SP]]," - ",Tabella2[[#This Row],[SYLLABUS NO]])</f>
        <v>AMI88 - SD FAM02</v>
      </c>
      <c r="BV5866" t="s">
        <v>11912</v>
      </c>
    </row>
    <row r="5867" spans="1:74" hidden="1">
      <c r="A5867" s="103" t="s">
        <v>11948</v>
      </c>
      <c r="B5867" s="102">
        <v>45944</v>
      </c>
      <c r="C5867" s="104">
        <f>_xlfn.ISOWEEKNUM(Tabella2[[#This Row],[Date]])</f>
        <v>42</v>
      </c>
      <c r="D5867" s="104" t="s">
        <v>9740</v>
      </c>
      <c r="E5867" s="104" t="s">
        <v>284</v>
      </c>
      <c r="F5867" s="104">
        <v>87</v>
      </c>
      <c r="G5867" s="104" t="s">
        <v>257</v>
      </c>
      <c r="H5867" s="105">
        <v>13</v>
      </c>
      <c r="I5867" s="104"/>
      <c r="J5867" s="104" t="s">
        <v>258</v>
      </c>
      <c r="K5867" s="104" t="s">
        <v>79</v>
      </c>
      <c r="L5867" s="104" t="s">
        <v>299</v>
      </c>
      <c r="M5867" s="104" t="s">
        <v>328</v>
      </c>
      <c r="N5867" s="104"/>
      <c r="O5867" s="108" t="str">
        <f>A5868</f>
        <v>18273</v>
      </c>
      <c r="P5867" s="111" t="s">
        <v>3382</v>
      </c>
      <c r="Q5867" s="153">
        <v>0.5</v>
      </c>
      <c r="R5867" s="153" t="s">
        <v>549</v>
      </c>
      <c r="S5867" s="153">
        <f>Tabella2[[#This Row],[PLD STOP]]-Tabella2[[#This Row],[PLD START]]</f>
        <v>4.166666666666663E-2</v>
      </c>
      <c r="T5867" s="153">
        <v>0.5</v>
      </c>
      <c r="U5867" s="153">
        <v>0.54166666666666663</v>
      </c>
      <c r="V5867" s="153">
        <f>IF(ISBLANK(T5867),"",Tabella2[[#This Row],[ACT STOP]]-Tabella2[[#This Row],[ACT START]])</f>
        <v>4.166666666666663E-2</v>
      </c>
      <c r="W5867" s="104" t="s">
        <v>92</v>
      </c>
      <c r="X5867" s="104" t="s">
        <v>91</v>
      </c>
      <c r="Y5867" s="110"/>
      <c r="Z5867" s="106"/>
      <c r="AA5867" s="104"/>
      <c r="AB5867" s="107"/>
      <c r="AC5867" s="72">
        <f>IF(OR(Tabella2[[#This Row],[OUTCOME]]="DCO",Tabella2[[#This Row],[OUTCOME]]="SDC"),1,0)</f>
        <v>1</v>
      </c>
      <c r="AH5867" s="70"/>
      <c r="AI5867" s="70"/>
      <c r="AJ5867">
        <f>IF(OR(Tabella2[[#This Row],[OUTCOME]]="DNCO", Tabella2[[#This Row],[OUTCOME]]="SDNC"),1,0)</f>
        <v>0</v>
      </c>
      <c r="AL5867" s="70"/>
      <c r="BM5867" s="135">
        <f>Tabella2[[#This Row],[ACT START]]</f>
        <v>0.5</v>
      </c>
      <c r="BN5867" s="136">
        <f>Tabella2[[#This Row],[ACT STOP]]</f>
        <v>0.54166666666666663</v>
      </c>
      <c r="BO5867" s="101"/>
      <c r="BR5867" s="109" t="str">
        <f t="shared" si="101"/>
        <v>SH-25-5856</v>
      </c>
      <c r="BS5867" s="109" t="s">
        <v>427</v>
      </c>
      <c r="BT5867" t="str">
        <f>Tabella2[[#This Row],[OUTCOME]]</f>
        <v>DCO</v>
      </c>
      <c r="BU5867" t="str">
        <f>_xlfn.CONCAT(Tabella2[[#This Row],[NAME SP]],Tabella2[[#This Row],[ID SP]]," - ",Tabella2[[#This Row],[SYLLABUS NO]])</f>
        <v>IFTS87 - NET TLL01</v>
      </c>
      <c r="BV5867" t="s">
        <v>11949</v>
      </c>
    </row>
    <row r="5868" spans="1:74" hidden="1">
      <c r="A5868" s="103" t="s">
        <v>11950</v>
      </c>
      <c r="B5868" s="102">
        <v>45944</v>
      </c>
      <c r="C5868" s="104">
        <f>_xlfn.ISOWEEKNUM(Tabella2[[#This Row],[Date]])</f>
        <v>42</v>
      </c>
      <c r="D5868" s="104" t="s">
        <v>6621</v>
      </c>
      <c r="E5868" s="104" t="s">
        <v>284</v>
      </c>
      <c r="F5868" s="104">
        <v>83</v>
      </c>
      <c r="G5868" s="104" t="s">
        <v>257</v>
      </c>
      <c r="H5868" s="105">
        <v>33</v>
      </c>
      <c r="I5868" s="104"/>
      <c r="J5868" s="104" t="s">
        <v>258</v>
      </c>
      <c r="K5868" s="104" t="s">
        <v>78</v>
      </c>
      <c r="L5868" s="104" t="s">
        <v>299</v>
      </c>
      <c r="M5868" s="104" t="s">
        <v>328</v>
      </c>
      <c r="N5868" s="104"/>
      <c r="O5868" s="108" t="str">
        <f>A5867</f>
        <v>18272</v>
      </c>
      <c r="P5868" s="111" t="s">
        <v>3403</v>
      </c>
      <c r="Q5868" s="153" t="s">
        <v>511</v>
      </c>
      <c r="R5868" s="153">
        <v>0.54166666666666663</v>
      </c>
      <c r="S5868" s="153">
        <f>Tabella2[[#This Row],[PLD STOP]]-Tabella2[[#This Row],[PLD START]]</f>
        <v>4.166666666666663E-2</v>
      </c>
      <c r="T5868" s="153">
        <v>0.5</v>
      </c>
      <c r="U5868" s="153">
        <v>0.54166666666666663</v>
      </c>
      <c r="V5868" s="153">
        <f>IF(ISBLANK(T5868),"",Tabella2[[#This Row],[ACT STOP]]-Tabella2[[#This Row],[ACT START]])</f>
        <v>4.166666666666663E-2</v>
      </c>
      <c r="W5868" s="104" t="s">
        <v>92</v>
      </c>
      <c r="X5868" s="104" t="s">
        <v>91</v>
      </c>
      <c r="Y5868" s="110"/>
      <c r="Z5868" s="106"/>
      <c r="AA5868" s="104"/>
      <c r="AB5868" s="107"/>
      <c r="AC5868" s="72">
        <f>IF(OR(Tabella2[[#This Row],[OUTCOME]]="DCO",Tabella2[[#This Row],[OUTCOME]]="SDC"),1,0)</f>
        <v>1</v>
      </c>
      <c r="AH5868" s="70"/>
      <c r="AI5868" s="70"/>
      <c r="AJ5868">
        <f>IF(OR(Tabella2[[#This Row],[OUTCOME]]="DNCO", Tabella2[[#This Row],[OUTCOME]]="SDNC"),1,0)</f>
        <v>0</v>
      </c>
      <c r="AL5868" s="70"/>
      <c r="BM5868" s="135">
        <f>Tabella2[[#This Row],[ACT START]]</f>
        <v>0.5</v>
      </c>
      <c r="BN5868" s="136">
        <f>Tabella2[[#This Row],[ACT STOP]]</f>
        <v>0.54166666666666663</v>
      </c>
      <c r="BO5868" s="101"/>
      <c r="BR5868" s="109" t="str">
        <f t="shared" si="101"/>
        <v>SH-25-5857</v>
      </c>
      <c r="BS5868" s="109" t="s">
        <v>458</v>
      </c>
      <c r="BT5868" t="str">
        <f>Tabella2[[#This Row],[OUTCOME]]</f>
        <v>DCO</v>
      </c>
      <c r="BU5868" t="str">
        <f>_xlfn.CONCAT(Tabella2[[#This Row],[NAME SP]],Tabella2[[#This Row],[ID SP]]," - ",Tabella2[[#This Row],[SYLLABUS NO]])</f>
        <v>IFTS83 - NET TLL02</v>
      </c>
      <c r="BV5868" t="s">
        <v>11871</v>
      </c>
    </row>
    <row r="5869" spans="1:74" hidden="1">
      <c r="A5869" s="103" t="s">
        <v>11951</v>
      </c>
      <c r="B5869" s="102">
        <v>45944</v>
      </c>
      <c r="C5869" s="104">
        <f>_xlfn.ISOWEEKNUM(Tabella2[[#This Row],[Date]])</f>
        <v>42</v>
      </c>
      <c r="D5869" s="104" t="s">
        <v>5705</v>
      </c>
      <c r="E5869" s="104" t="s">
        <v>327</v>
      </c>
      <c r="F5869" s="104">
        <v>83</v>
      </c>
      <c r="G5869" s="104" t="s">
        <v>257</v>
      </c>
      <c r="H5869" s="105">
        <v>10</v>
      </c>
      <c r="I5869" s="104"/>
      <c r="J5869" s="104" t="s">
        <v>258</v>
      </c>
      <c r="K5869" s="104" t="s">
        <v>83</v>
      </c>
      <c r="L5869" s="104" t="s">
        <v>299</v>
      </c>
      <c r="M5869" s="104" t="s">
        <v>276</v>
      </c>
      <c r="N5869" s="104"/>
      <c r="O5869" s="108" t="str">
        <f>A5870</f>
        <v>18275</v>
      </c>
      <c r="P5869" s="111" t="s">
        <v>5186</v>
      </c>
      <c r="Q5869" s="153" t="s">
        <v>511</v>
      </c>
      <c r="R5869" s="153" t="s">
        <v>549</v>
      </c>
      <c r="S5869" s="153">
        <f>Tabella2[[#This Row],[PLD STOP]]-Tabella2[[#This Row],[PLD START]]</f>
        <v>4.166666666666663E-2</v>
      </c>
      <c r="T5869" s="153" t="s">
        <v>511</v>
      </c>
      <c r="U5869" s="153" t="s">
        <v>549</v>
      </c>
      <c r="V5869" s="153">
        <f>IF(ISBLANK(T5869),"",Tabella2[[#This Row],[ACT STOP]]-Tabella2[[#This Row],[ACT START]])</f>
        <v>4.166666666666663E-2</v>
      </c>
      <c r="W5869" s="104" t="s">
        <v>92</v>
      </c>
      <c r="X5869" s="104" t="s">
        <v>91</v>
      </c>
      <c r="Y5869" s="110"/>
      <c r="Z5869" s="106"/>
      <c r="AA5869" s="104"/>
      <c r="AB5869" s="107"/>
      <c r="AC5869" s="72">
        <f>IF(OR(Tabella2[[#This Row],[OUTCOME]]="DCO",Tabella2[[#This Row],[OUTCOME]]="SDC"),1,0)</f>
        <v>1</v>
      </c>
      <c r="AH5869" s="70"/>
      <c r="AI5869" s="70"/>
      <c r="AJ5869">
        <f>IF(OR(Tabella2[[#This Row],[OUTCOME]]="DNCO", Tabella2[[#This Row],[OUTCOME]]="SDNC"),1,0)</f>
        <v>0</v>
      </c>
      <c r="AL5869" s="70"/>
      <c r="BM5869" s="135" t="str">
        <f>Tabella2[[#This Row],[ACT START]]</f>
        <v>12:00</v>
      </c>
      <c r="BN5869" s="136" t="str">
        <f>Tabella2[[#This Row],[ACT STOP]]</f>
        <v>13:00</v>
      </c>
      <c r="BO5869" s="101"/>
      <c r="BR5869" s="109" t="str">
        <f t="shared" si="101"/>
        <v>SH-25-5858</v>
      </c>
      <c r="BS5869" s="109" t="s">
        <v>552</v>
      </c>
      <c r="BT5869" t="str">
        <f>Tabella2[[#This Row],[OUTCOME]]</f>
        <v>DCO</v>
      </c>
      <c r="BU5869" t="str">
        <f>_xlfn.CONCAT(Tabella2[[#This Row],[NAME SP]],Tabella2[[#This Row],[ID SP]]," - ",Tabella2[[#This Row],[SYLLABUS NO]])</f>
        <v>AMI83 - SD HACM01</v>
      </c>
      <c r="BV5869" t="s">
        <v>11952</v>
      </c>
    </row>
    <row r="5870" spans="1:74" hidden="1">
      <c r="A5870" s="103" t="s">
        <v>11953</v>
      </c>
      <c r="B5870" s="102">
        <v>45944</v>
      </c>
      <c r="C5870" s="104">
        <f>_xlfn.ISOWEEKNUM(Tabella2[[#This Row],[Date]])</f>
        <v>42</v>
      </c>
      <c r="D5870" s="104" t="s">
        <v>195</v>
      </c>
      <c r="E5870" s="104" t="s">
        <v>398</v>
      </c>
      <c r="F5870" s="104"/>
      <c r="G5870" s="104" t="s">
        <v>257</v>
      </c>
      <c r="H5870" s="105">
        <v>2</v>
      </c>
      <c r="I5870" s="104"/>
      <c r="J5870" s="104" t="s">
        <v>258</v>
      </c>
      <c r="K5870" s="104" t="s">
        <v>80</v>
      </c>
      <c r="L5870" s="104" t="s">
        <v>299</v>
      </c>
      <c r="M5870" s="104" t="s">
        <v>276</v>
      </c>
      <c r="N5870" s="104"/>
      <c r="O5870" s="108" t="str">
        <f>A5869</f>
        <v>18274</v>
      </c>
      <c r="P5870" s="111" t="s">
        <v>300</v>
      </c>
      <c r="Q5870" s="153">
        <v>0.5</v>
      </c>
      <c r="R5870" s="153">
        <v>0.54166666666666663</v>
      </c>
      <c r="S5870" s="153">
        <f>Tabella2[[#This Row],[PLD STOP]]-Tabella2[[#This Row],[PLD START]]</f>
        <v>4.166666666666663E-2</v>
      </c>
      <c r="T5870" s="153" t="s">
        <v>511</v>
      </c>
      <c r="U5870" s="153" t="s">
        <v>549</v>
      </c>
      <c r="V5870" s="153">
        <f>IF(ISBLANK(T5870),"",Tabella2[[#This Row],[ACT STOP]]-Tabella2[[#This Row],[ACT START]])</f>
        <v>4.166666666666663E-2</v>
      </c>
      <c r="W5870" s="104" t="s">
        <v>122</v>
      </c>
      <c r="X5870" s="104" t="s">
        <v>91</v>
      </c>
      <c r="Y5870" s="110"/>
      <c r="Z5870" s="106"/>
      <c r="AA5870" s="104"/>
      <c r="AB5870" s="107"/>
      <c r="AC5870" s="72">
        <f>IF(OR(Tabella2[[#This Row],[OUTCOME]]="DCO",Tabella2[[#This Row],[OUTCOME]]="SDC"),1,0)</f>
        <v>1</v>
      </c>
      <c r="AH5870" s="70"/>
      <c r="AI5870" s="70"/>
      <c r="AJ5870">
        <f>IF(OR(Tabella2[[#This Row],[OUTCOME]]="DNCO", Tabella2[[#This Row],[OUTCOME]]="SDNC"),1,0)</f>
        <v>0</v>
      </c>
      <c r="AL5870" s="70"/>
      <c r="BM5870" s="135" t="str">
        <f>Tabella2[[#This Row],[ACT START]]</f>
        <v>12:00</v>
      </c>
      <c r="BN5870" s="136" t="str">
        <f>Tabella2[[#This Row],[ACT STOP]]</f>
        <v>13:00</v>
      </c>
      <c r="BO5870" s="101"/>
      <c r="BR5870" s="109" t="str">
        <f t="shared" si="101"/>
        <v>SH-25-5859</v>
      </c>
      <c r="BS5870" s="109" t="s">
        <v>368</v>
      </c>
      <c r="BT5870" t="str">
        <f>Tabella2[[#This Row],[OUTCOME]]</f>
        <v>SDC</v>
      </c>
      <c r="BU5870" t="str">
        <f>_xlfn.CONCAT(Tabella2[[#This Row],[NAME SP]],Tabella2[[#This Row],[ID SP]]," - ",Tabella2[[#This Row],[SYLLABUS NO]])</f>
        <v>Support IFTS - SUPP</v>
      </c>
    </row>
    <row r="5871" spans="1:74" hidden="1">
      <c r="A5871" s="103" t="s">
        <v>11954</v>
      </c>
      <c r="B5871" s="102">
        <v>45944</v>
      </c>
      <c r="C5871" s="104">
        <f>_xlfn.ISOWEEKNUM(Tabella2[[#This Row],[Date]])</f>
        <v>42</v>
      </c>
      <c r="D5871" s="104" t="s">
        <v>11710</v>
      </c>
      <c r="E5871" s="104" t="s">
        <v>284</v>
      </c>
      <c r="F5871" s="104">
        <v>93</v>
      </c>
      <c r="G5871" s="104" t="s">
        <v>284</v>
      </c>
      <c r="H5871" s="105">
        <v>3</v>
      </c>
      <c r="I5871" s="104" t="s">
        <v>258</v>
      </c>
      <c r="J5871" s="104"/>
      <c r="K5871" s="104" t="s">
        <v>81</v>
      </c>
      <c r="L5871" s="104" t="s">
        <v>259</v>
      </c>
      <c r="M5871" s="104" t="s">
        <v>276</v>
      </c>
      <c r="N5871" s="104"/>
      <c r="O5871" s="106"/>
      <c r="P5871" s="111" t="s">
        <v>11860</v>
      </c>
      <c r="Q5871" s="153" t="s">
        <v>511</v>
      </c>
      <c r="R5871" s="153" t="s">
        <v>549</v>
      </c>
      <c r="S5871" s="153">
        <f>Tabella2[[#This Row],[PLD STOP]]-Tabella2[[#This Row],[PLD START]]</f>
        <v>4.166666666666663E-2</v>
      </c>
      <c r="T5871" s="153" t="s">
        <v>511</v>
      </c>
      <c r="U5871" s="153" t="s">
        <v>549</v>
      </c>
      <c r="V5871" s="153">
        <f>IF(ISBLANK(T5871),"",Tabella2[[#This Row],[ACT STOP]]-Tabella2[[#This Row],[ACT START]])</f>
        <v>4.166666666666663E-2</v>
      </c>
      <c r="W5871" s="104" t="s">
        <v>92</v>
      </c>
      <c r="X5871" s="104" t="s">
        <v>91</v>
      </c>
      <c r="Y5871" s="110"/>
      <c r="Z5871" s="106"/>
      <c r="AA5871" s="104"/>
      <c r="AB5871" s="107"/>
      <c r="AC5871" s="72">
        <f>IF(OR(Tabella2[[#This Row],[OUTCOME]]="DCO",Tabella2[[#This Row],[OUTCOME]]="SDC"),1,0)</f>
        <v>1</v>
      </c>
      <c r="AH5871" s="70"/>
      <c r="AI5871" s="70"/>
      <c r="AJ5871">
        <f>IF(OR(Tabella2[[#This Row],[OUTCOME]]="DNCO", Tabella2[[#This Row],[OUTCOME]]="SDNC"),1,0)</f>
        <v>0</v>
      </c>
      <c r="AL5871" s="70"/>
      <c r="BM5871" s="135" t="str">
        <f>Tabella2[[#This Row],[ACT START]]</f>
        <v>12:00</v>
      </c>
      <c r="BN5871" s="136" t="str">
        <f>Tabella2[[#This Row],[ACT STOP]]</f>
        <v>13:00</v>
      </c>
      <c r="BO5871" s="101"/>
      <c r="BR5871" s="109" t="str">
        <f t="shared" si="101"/>
        <v>SH-25-5860</v>
      </c>
      <c r="BS5871" s="109" t="s">
        <v>301</v>
      </c>
      <c r="BT5871" t="str">
        <f>Tabella2[[#This Row],[OUTCOME]]</f>
        <v>DCO</v>
      </c>
      <c r="BU5871" t="str">
        <f>_xlfn.CONCAT(Tabella2[[#This Row],[NAME SP]],Tabella2[[#This Row],[ID SP]]," - ",Tabella2[[#This Row],[SYLLABUS NO]])</f>
        <v>IFTS93 - SD EMR0102</v>
      </c>
      <c r="BV5871" t="s">
        <v>11845</v>
      </c>
    </row>
    <row r="5872" spans="1:74" hidden="1">
      <c r="A5872" s="103" t="s">
        <v>11955</v>
      </c>
      <c r="B5872" s="102">
        <v>45944</v>
      </c>
      <c r="C5872" s="104">
        <f>_xlfn.ISOWEEKNUM(Tabella2[[#This Row],[Date]])</f>
        <v>42</v>
      </c>
      <c r="D5872" s="104" t="s">
        <v>11893</v>
      </c>
      <c r="E5872" s="104" t="s">
        <v>327</v>
      </c>
      <c r="F5872" s="104">
        <v>85</v>
      </c>
      <c r="G5872" s="104" t="s">
        <v>284</v>
      </c>
      <c r="H5872" s="105">
        <v>5</v>
      </c>
      <c r="I5872" s="104" t="s">
        <v>258</v>
      </c>
      <c r="J5872" s="104"/>
      <c r="K5872" s="104" t="s">
        <v>77</v>
      </c>
      <c r="L5872" s="104" t="s">
        <v>259</v>
      </c>
      <c r="M5872" s="104" t="s">
        <v>276</v>
      </c>
      <c r="N5872" s="104"/>
      <c r="O5872" s="106"/>
      <c r="P5872" s="111" t="s">
        <v>2693</v>
      </c>
      <c r="Q5872" s="153" t="s">
        <v>511</v>
      </c>
      <c r="R5872" s="153" t="s">
        <v>549</v>
      </c>
      <c r="S5872" s="153">
        <f>Tabella2[[#This Row],[PLD STOP]]-Tabella2[[#This Row],[PLD START]]</f>
        <v>4.166666666666663E-2</v>
      </c>
      <c r="T5872" s="153" t="s">
        <v>511</v>
      </c>
      <c r="U5872" s="153" t="s">
        <v>549</v>
      </c>
      <c r="V5872" s="153">
        <f>IF(ISBLANK(T5872),"",Tabella2[[#This Row],[ACT STOP]]-Tabella2[[#This Row],[ACT START]])</f>
        <v>4.166666666666663E-2</v>
      </c>
      <c r="W5872" s="104" t="s">
        <v>92</v>
      </c>
      <c r="X5872" s="104" t="s">
        <v>91</v>
      </c>
      <c r="Y5872" s="110" t="s">
        <v>11956</v>
      </c>
      <c r="Z5872" s="106"/>
      <c r="AA5872" s="104"/>
      <c r="AB5872" s="107"/>
      <c r="AC5872" s="72">
        <f>IF(OR(Tabella2[[#This Row],[OUTCOME]]="DCO",Tabella2[[#This Row],[OUTCOME]]="SDC"),1,0)</f>
        <v>1</v>
      </c>
      <c r="AH5872" s="70"/>
      <c r="AI5872" s="70"/>
      <c r="AJ5872">
        <f>IF(OR(Tabella2[[#This Row],[OUTCOME]]="DNCO", Tabella2[[#This Row],[OUTCOME]]="SDNC"),1,0)</f>
        <v>0</v>
      </c>
      <c r="AL5872" s="70"/>
      <c r="BL5872" t="s">
        <v>11903</v>
      </c>
      <c r="BM5872" s="135" t="str">
        <f>Tabella2[[#This Row],[ACT START]]</f>
        <v>12:00</v>
      </c>
      <c r="BN5872" s="136" t="str">
        <f>Tabella2[[#This Row],[ACT STOP]]</f>
        <v>13:00</v>
      </c>
      <c r="BO5872" s="101"/>
      <c r="BR5872" s="109" t="str">
        <f t="shared" si="101"/>
        <v>SH-25-5861</v>
      </c>
      <c r="BS5872" s="109" t="s">
        <v>288</v>
      </c>
      <c r="BT5872" t="str">
        <f>Tabella2[[#This Row],[OUTCOME]]</f>
        <v>DCO</v>
      </c>
      <c r="BU5872" t="str">
        <f>_xlfn.CONCAT(Tabella2[[#This Row],[NAME SP]],Tabella2[[#This Row],[ID SP]]," - ",Tabella2[[#This Row],[SYLLABUS NO]])</f>
        <v>AMI85 - SD FAM02</v>
      </c>
      <c r="BV5872" t="s">
        <v>11894</v>
      </c>
    </row>
    <row r="5873" spans="1:74" hidden="1">
      <c r="A5873" s="103" t="s">
        <v>11957</v>
      </c>
      <c r="B5873" s="102">
        <v>45944</v>
      </c>
      <c r="C5873" s="104">
        <f>_xlfn.ISOWEEKNUM(Tabella2[[#This Row],[Date]])</f>
        <v>42</v>
      </c>
      <c r="D5873" s="104" t="s">
        <v>698</v>
      </c>
      <c r="E5873" s="104" t="s">
        <v>284</v>
      </c>
      <c r="F5873" s="104">
        <v>50</v>
      </c>
      <c r="G5873" s="104" t="s">
        <v>257</v>
      </c>
      <c r="H5873" s="105">
        <v>1</v>
      </c>
      <c r="I5873" s="104"/>
      <c r="J5873" s="104" t="s">
        <v>258</v>
      </c>
      <c r="K5873" s="104" t="s">
        <v>79</v>
      </c>
      <c r="L5873" s="104" t="s">
        <v>299</v>
      </c>
      <c r="M5873" s="104" t="s">
        <v>5716</v>
      </c>
      <c r="N5873" s="104"/>
      <c r="O5873" s="108" t="str">
        <f>A5874</f>
        <v>18279</v>
      </c>
      <c r="P5873" s="111" t="s">
        <v>5781</v>
      </c>
      <c r="Q5873" s="153" t="s">
        <v>272</v>
      </c>
      <c r="R5873" s="153" t="s">
        <v>576</v>
      </c>
      <c r="S5873" s="153">
        <f>Tabella2[[#This Row],[PLD STOP]]-Tabella2[[#This Row],[PLD START]]</f>
        <v>4.166666666666663E-2</v>
      </c>
      <c r="T5873" s="153" t="s">
        <v>272</v>
      </c>
      <c r="U5873" s="153">
        <v>0.59722222222222221</v>
      </c>
      <c r="V5873" s="153">
        <f>IF(ISBLANK(T5873),"",Tabella2[[#This Row],[ACT STOP]]-Tabella2[[#This Row],[ACT START]])</f>
        <v>3.472222222222221E-2</v>
      </c>
      <c r="W5873" s="104" t="s">
        <v>92</v>
      </c>
      <c r="X5873" s="104" t="s">
        <v>91</v>
      </c>
      <c r="Y5873" s="110"/>
      <c r="Z5873" s="106"/>
      <c r="AA5873" s="104"/>
      <c r="AB5873" s="107"/>
      <c r="AC5873" s="72">
        <f>IF(OR(Tabella2[[#This Row],[OUTCOME]]="DCO",Tabella2[[#This Row],[OUTCOME]]="SDC"),1,0)</f>
        <v>1</v>
      </c>
      <c r="AH5873" s="70"/>
      <c r="AI5873" s="70"/>
      <c r="AJ5873">
        <f>IF(OR(Tabella2[[#This Row],[OUTCOME]]="DNCO", Tabella2[[#This Row],[OUTCOME]]="SDNC"),1,0)</f>
        <v>0</v>
      </c>
      <c r="AL5873" s="70"/>
      <c r="BM5873" s="135" t="str">
        <f>Tabella2[[#This Row],[ACT START]]</f>
        <v>13:30</v>
      </c>
      <c r="BN5873" s="136">
        <f>Tabella2[[#This Row],[ACT STOP]]</f>
        <v>0.59722222222222221</v>
      </c>
      <c r="BO5873" s="101"/>
      <c r="BR5873" s="109" t="str">
        <f t="shared" si="101"/>
        <v>SH-25-5862</v>
      </c>
      <c r="BS5873" s="109" t="s">
        <v>332</v>
      </c>
      <c r="BT5873" t="str">
        <f>Tabella2[[#This Row],[OUTCOME]]</f>
        <v>DCO</v>
      </c>
      <c r="BU5873" t="str">
        <f>_xlfn.CONCAT(Tabella2[[#This Row],[NAME SP]],Tabella2[[#This Row],[ID SP]]," - ",Tabella2[[#This Row],[SYLLABUS NO]])</f>
        <v>IFTS50 - SD AAI02</v>
      </c>
      <c r="BV5873" t="s">
        <v>1763</v>
      </c>
    </row>
    <row r="5874" spans="1:74" hidden="1">
      <c r="A5874" s="103" t="s">
        <v>11958</v>
      </c>
      <c r="B5874" s="102">
        <v>45944</v>
      </c>
      <c r="C5874" s="104">
        <f>_xlfn.ISOWEEKNUM(Tabella2[[#This Row],[Date]])</f>
        <v>42</v>
      </c>
      <c r="D5874" s="104" t="s">
        <v>13714</v>
      </c>
      <c r="E5874" s="104" t="s">
        <v>284</v>
      </c>
      <c r="F5874" s="104">
        <v>48</v>
      </c>
      <c r="G5874" s="104" t="s">
        <v>257</v>
      </c>
      <c r="H5874" s="105">
        <v>14</v>
      </c>
      <c r="I5874" s="104"/>
      <c r="J5874" s="104" t="s">
        <v>258</v>
      </c>
      <c r="K5874" s="104" t="s">
        <v>78</v>
      </c>
      <c r="L5874" s="104" t="s">
        <v>299</v>
      </c>
      <c r="M5874" s="104" t="s">
        <v>5716</v>
      </c>
      <c r="N5874" s="104"/>
      <c r="O5874" s="108" t="str">
        <f>A5873</f>
        <v>18278</v>
      </c>
      <c r="P5874" s="111" t="s">
        <v>5781</v>
      </c>
      <c r="Q5874" s="153">
        <v>0.5625</v>
      </c>
      <c r="R5874" s="153">
        <v>0.60416666666666663</v>
      </c>
      <c r="S5874" s="153">
        <f>Tabella2[[#This Row],[PLD STOP]]-Tabella2[[#This Row],[PLD START]]</f>
        <v>4.166666666666663E-2</v>
      </c>
      <c r="T5874" s="153">
        <v>0.5625</v>
      </c>
      <c r="U5874" s="153">
        <v>0.59722222222222221</v>
      </c>
      <c r="V5874" s="153">
        <f>IF(ISBLANK(T5874),"",Tabella2[[#This Row],[ACT STOP]]-Tabella2[[#This Row],[ACT START]])</f>
        <v>3.472222222222221E-2</v>
      </c>
      <c r="W5874" s="104" t="s">
        <v>92</v>
      </c>
      <c r="X5874" s="104" t="s">
        <v>91</v>
      </c>
      <c r="Y5874" s="110"/>
      <c r="Z5874" s="106"/>
      <c r="AA5874" s="104"/>
      <c r="AB5874" s="107"/>
      <c r="AC5874" s="72">
        <f>IF(OR(Tabella2[[#This Row],[OUTCOME]]="DCO",Tabella2[[#This Row],[OUTCOME]]="SDC"),1,0)</f>
        <v>1</v>
      </c>
      <c r="AH5874" s="70"/>
      <c r="AI5874" s="70"/>
      <c r="AJ5874">
        <f>IF(OR(Tabella2[[#This Row],[OUTCOME]]="DNCO", Tabella2[[#This Row],[OUTCOME]]="SDNC"),1,0)</f>
        <v>0</v>
      </c>
      <c r="AL5874" s="70"/>
      <c r="BM5874" s="135">
        <f>Tabella2[[#This Row],[ACT START]]</f>
        <v>0.5625</v>
      </c>
      <c r="BN5874" s="136">
        <f>Tabella2[[#This Row],[ACT STOP]]</f>
        <v>0.59722222222222221</v>
      </c>
      <c r="BO5874" s="101"/>
      <c r="BR5874" s="109" t="str">
        <f t="shared" si="101"/>
        <v>SH-25-5863</v>
      </c>
      <c r="BS5874" s="109" t="s">
        <v>372</v>
      </c>
      <c r="BT5874" t="str">
        <f>Tabella2[[#This Row],[OUTCOME]]</f>
        <v>DCO</v>
      </c>
      <c r="BU5874" t="str">
        <f>_xlfn.CONCAT(Tabella2[[#This Row],[NAME SP]],Tabella2[[#This Row],[ID SP]]," - ",Tabella2[[#This Row],[SYLLABUS NO]])</f>
        <v>IFTS48 - SD AAI02</v>
      </c>
      <c r="BV5874" t="s">
        <v>1758</v>
      </c>
    </row>
    <row r="5875" spans="1:74" hidden="1">
      <c r="A5875" s="103" t="s">
        <v>11959</v>
      </c>
      <c r="B5875" s="102">
        <v>45944</v>
      </c>
      <c r="C5875" s="104">
        <f>_xlfn.ISOWEEKNUM(Tabella2[[#This Row],[Date]])</f>
        <v>42</v>
      </c>
      <c r="D5875" s="104" t="s">
        <v>11710</v>
      </c>
      <c r="E5875" s="104" t="s">
        <v>284</v>
      </c>
      <c r="F5875" s="104">
        <v>92</v>
      </c>
      <c r="G5875" s="104" t="s">
        <v>257</v>
      </c>
      <c r="H5875" s="105">
        <v>32</v>
      </c>
      <c r="I5875" s="104" t="s">
        <v>258</v>
      </c>
      <c r="J5875" s="104"/>
      <c r="K5875" s="104" t="s">
        <v>83</v>
      </c>
      <c r="L5875" s="104" t="s">
        <v>259</v>
      </c>
      <c r="M5875" s="104" t="s">
        <v>276</v>
      </c>
      <c r="N5875" s="104"/>
      <c r="O5875" s="106"/>
      <c r="P5875" s="111" t="s">
        <v>11858</v>
      </c>
      <c r="Q5875" s="153" t="s">
        <v>272</v>
      </c>
      <c r="R5875" s="153" t="s">
        <v>576</v>
      </c>
      <c r="S5875" s="153">
        <f>Tabella2[[#This Row],[PLD STOP]]-Tabella2[[#This Row],[PLD START]]</f>
        <v>4.166666666666663E-2</v>
      </c>
      <c r="T5875" s="153" t="s">
        <v>272</v>
      </c>
      <c r="U5875" s="153">
        <v>0.61111111111111116</v>
      </c>
      <c r="V5875" s="153">
        <f>IF(ISBLANK(T5875),"",Tabella2[[#This Row],[ACT STOP]]-Tabella2[[#This Row],[ACT START]])</f>
        <v>4.861111111111116E-2</v>
      </c>
      <c r="W5875" s="104" t="s">
        <v>92</v>
      </c>
      <c r="X5875" s="104" t="s">
        <v>91</v>
      </c>
      <c r="Y5875" s="110" t="s">
        <v>11960</v>
      </c>
      <c r="Z5875" s="106"/>
      <c r="AA5875" s="104"/>
      <c r="AB5875" s="107"/>
      <c r="AC5875" s="72">
        <f>IF(OR(Tabella2[[#This Row],[OUTCOME]]="DCO",Tabella2[[#This Row],[OUTCOME]]="SDC"),1,0)</f>
        <v>1</v>
      </c>
      <c r="AH5875" s="70"/>
      <c r="AI5875" s="70"/>
      <c r="AJ5875">
        <f>IF(OR(Tabella2[[#This Row],[OUTCOME]]="DNCO", Tabella2[[#This Row],[OUTCOME]]="SDNC"),1,0)</f>
        <v>0</v>
      </c>
      <c r="AL5875" s="70"/>
      <c r="BM5875" s="135" t="str">
        <f>Tabella2[[#This Row],[ACT START]]</f>
        <v>13:30</v>
      </c>
      <c r="BN5875" s="136">
        <f>Tabella2[[#This Row],[ACT STOP]]</f>
        <v>0.61111111111111116</v>
      </c>
      <c r="BO5875" s="101">
        <v>6.9444444444444441E-3</v>
      </c>
      <c r="BQ5875" t="s">
        <v>102</v>
      </c>
      <c r="BR5875" s="109" t="str">
        <f t="shared" ref="BR5875:BR5911" si="102">_xlfn.CONCAT(LEFT(BR5874,6),TEXT(RIGHT(BR5874,4)+1,"0000"))</f>
        <v>SH-25-5864</v>
      </c>
      <c r="BS5875" s="109" t="s">
        <v>356</v>
      </c>
      <c r="BT5875" t="str">
        <f>Tabella2[[#This Row],[OUTCOME]]</f>
        <v>DCO</v>
      </c>
      <c r="BU5875" t="str">
        <f>_xlfn.CONCAT(Tabella2[[#This Row],[NAME SP]],Tabella2[[#This Row],[ID SP]]," - ",Tabella2[[#This Row],[SYLLABUS NO]])</f>
        <v>IFTS92 - SD CF0102</v>
      </c>
      <c r="BV5875" t="s">
        <v>11842</v>
      </c>
    </row>
    <row r="5876" spans="1:74" hidden="1">
      <c r="A5876" s="103" t="s">
        <v>11961</v>
      </c>
      <c r="B5876" s="102">
        <v>45944</v>
      </c>
      <c r="C5876" s="104">
        <f>_xlfn.ISOWEEKNUM(Tabella2[[#This Row],[Date]])</f>
        <v>42</v>
      </c>
      <c r="D5876" s="104" t="s">
        <v>9764</v>
      </c>
      <c r="E5876" s="104" t="s">
        <v>284</v>
      </c>
      <c r="F5876" s="104">
        <v>76</v>
      </c>
      <c r="G5876" s="104" t="s">
        <v>257</v>
      </c>
      <c r="H5876" s="105">
        <v>9</v>
      </c>
      <c r="I5876" s="104"/>
      <c r="J5876" s="104" t="s">
        <v>258</v>
      </c>
      <c r="K5876" s="104" t="s">
        <v>80</v>
      </c>
      <c r="L5876" s="104" t="s">
        <v>259</v>
      </c>
      <c r="M5876" s="104" t="s">
        <v>328</v>
      </c>
      <c r="N5876" s="104"/>
      <c r="O5876" s="106"/>
      <c r="P5876" s="111" t="s">
        <v>524</v>
      </c>
      <c r="Q5876" s="153" t="s">
        <v>272</v>
      </c>
      <c r="R5876" s="153" t="s">
        <v>576</v>
      </c>
      <c r="S5876" s="153">
        <f>Tabella2[[#This Row],[PLD STOP]]-Tabella2[[#This Row],[PLD START]]</f>
        <v>4.166666666666663E-2</v>
      </c>
      <c r="T5876" s="153">
        <v>0.56944444444444442</v>
      </c>
      <c r="U5876" s="153" t="s">
        <v>576</v>
      </c>
      <c r="V5876" s="153">
        <f>IF(ISBLANK(T5876),"",Tabella2[[#This Row],[ACT STOP]]-Tabella2[[#This Row],[ACT START]])</f>
        <v>3.472222222222221E-2</v>
      </c>
      <c r="W5876" s="104" t="s">
        <v>92</v>
      </c>
      <c r="X5876" s="104" t="s">
        <v>91</v>
      </c>
      <c r="Y5876" s="110" t="s">
        <v>11962</v>
      </c>
      <c r="Z5876" s="106"/>
      <c r="AA5876" s="104"/>
      <c r="AB5876" s="107"/>
      <c r="AC5876" s="72">
        <f>IF(OR(Tabella2[[#This Row],[OUTCOME]]="DCO",Tabella2[[#This Row],[OUTCOME]]="SDC"),1,0)</f>
        <v>1</v>
      </c>
      <c r="AH5876" s="70"/>
      <c r="AI5876" s="70"/>
      <c r="AJ5876">
        <f>IF(OR(Tabella2[[#This Row],[OUTCOME]]="DNCO", Tabella2[[#This Row],[OUTCOME]]="SDNC"),1,0)</f>
        <v>0</v>
      </c>
      <c r="AL5876" s="70"/>
      <c r="BM5876" s="135">
        <f>Tabella2[[#This Row],[ACT START]]</f>
        <v>0.56944444444444442</v>
      </c>
      <c r="BN5876" s="136" t="str">
        <f>Tabella2[[#This Row],[ACT STOP]]</f>
        <v>14:30</v>
      </c>
      <c r="BO5876" s="101"/>
      <c r="BR5876" s="109" t="str">
        <f t="shared" si="102"/>
        <v>SH-25-5865</v>
      </c>
      <c r="BS5876" s="109" t="s">
        <v>318</v>
      </c>
      <c r="BT5876" t="str">
        <f>Tabella2[[#This Row],[OUTCOME]]</f>
        <v>DCO</v>
      </c>
      <c r="BU5876" t="str">
        <f>_xlfn.CONCAT(Tabella2[[#This Row],[NAME SP]],Tabella2[[#This Row],[ID SP]]," - ",Tabella2[[#This Row],[SYLLABUS NO]])</f>
        <v>IFTS76 - FMS LLF01</v>
      </c>
      <c r="BV5876" t="s">
        <v>11885</v>
      </c>
    </row>
    <row r="5877" spans="1:74" hidden="1">
      <c r="A5877" s="103" t="s">
        <v>11963</v>
      </c>
      <c r="B5877" s="102">
        <v>45944</v>
      </c>
      <c r="C5877" s="104">
        <f>_xlfn.ISOWEEKNUM(Tabella2[[#This Row],[Date]])</f>
        <v>42</v>
      </c>
      <c r="D5877" s="104" t="s">
        <v>11710</v>
      </c>
      <c r="E5877" s="104" t="s">
        <v>284</v>
      </c>
      <c r="F5877" s="104">
        <v>91</v>
      </c>
      <c r="G5877" s="104" t="s">
        <v>284</v>
      </c>
      <c r="H5877" s="105">
        <v>22</v>
      </c>
      <c r="I5877" s="104" t="s">
        <v>258</v>
      </c>
      <c r="J5877" s="104"/>
      <c r="K5877" s="104" t="s">
        <v>81</v>
      </c>
      <c r="L5877" s="104" t="s">
        <v>259</v>
      </c>
      <c r="M5877" s="104" t="s">
        <v>276</v>
      </c>
      <c r="N5877" s="104"/>
      <c r="O5877" s="106"/>
      <c r="P5877" s="111" t="s">
        <v>11964</v>
      </c>
      <c r="Q5877" s="153" t="s">
        <v>272</v>
      </c>
      <c r="R5877" s="153" t="s">
        <v>576</v>
      </c>
      <c r="S5877" s="153">
        <f>Tabella2[[#This Row],[PLD STOP]]-Tabella2[[#This Row],[PLD START]]</f>
        <v>4.166666666666663E-2</v>
      </c>
      <c r="T5877" s="153" t="s">
        <v>272</v>
      </c>
      <c r="U5877" s="153" t="s">
        <v>576</v>
      </c>
      <c r="V5877" s="153">
        <f>IF(ISBLANK(T5877),"",Tabella2[[#This Row],[ACT STOP]]-Tabella2[[#This Row],[ACT START]])</f>
        <v>4.166666666666663E-2</v>
      </c>
      <c r="W5877" s="104" t="s">
        <v>92</v>
      </c>
      <c r="X5877" s="104" t="s">
        <v>91</v>
      </c>
      <c r="Y5877" s="110"/>
      <c r="Z5877" s="106"/>
      <c r="AA5877" s="104"/>
      <c r="AB5877" s="107"/>
      <c r="AC5877" s="72">
        <f>IF(OR(Tabella2[[#This Row],[OUTCOME]]="DCO",Tabella2[[#This Row],[OUTCOME]]="SDC"),1,0)</f>
        <v>1</v>
      </c>
      <c r="AH5877" s="70"/>
      <c r="AI5877" s="70"/>
      <c r="AJ5877">
        <f>IF(OR(Tabella2[[#This Row],[OUTCOME]]="DNCO", Tabella2[[#This Row],[OUTCOME]]="SDNC"),1,0)</f>
        <v>0</v>
      </c>
      <c r="AL5877" s="70"/>
      <c r="BM5877" s="135" t="str">
        <f>Tabella2[[#This Row],[ACT START]]</f>
        <v>13:30</v>
      </c>
      <c r="BN5877" s="136" t="str">
        <f>Tabella2[[#This Row],[ACT STOP]]</f>
        <v>14:30</v>
      </c>
      <c r="BO5877" s="101"/>
      <c r="BR5877" s="109" t="str">
        <f t="shared" si="102"/>
        <v>SH-25-5866</v>
      </c>
      <c r="BS5877" s="109" t="s">
        <v>295</v>
      </c>
      <c r="BT5877" t="str">
        <f>Tabella2[[#This Row],[OUTCOME]]</f>
        <v>DCO</v>
      </c>
      <c r="BU5877" t="str">
        <f>_xlfn.CONCAT(Tabella2[[#This Row],[NAME SP]],Tabella2[[#This Row],[ID SP]]," - ",Tabella2[[#This Row],[SYLLABUS NO]])</f>
        <v>IFTS91 - SD EMR0103</v>
      </c>
      <c r="BV5877" t="s">
        <v>11836</v>
      </c>
    </row>
    <row r="5878" spans="1:74" hidden="1">
      <c r="A5878" s="103" t="s">
        <v>11965</v>
      </c>
      <c r="B5878" s="102">
        <v>45945</v>
      </c>
      <c r="C5878" s="104">
        <f>_xlfn.ISOWEEKNUM(Tabella2[[#This Row],[Date]])</f>
        <v>42</v>
      </c>
      <c r="D5878" s="104" t="s">
        <v>751</v>
      </c>
      <c r="E5878" s="104" t="s">
        <v>256</v>
      </c>
      <c r="F5878" s="104">
        <v>78</v>
      </c>
      <c r="G5878" s="104" t="s">
        <v>284</v>
      </c>
      <c r="H5878" s="105">
        <v>5</v>
      </c>
      <c r="I5878" s="104" t="s">
        <v>258</v>
      </c>
      <c r="J5878" s="104"/>
      <c r="K5878" s="104" t="s">
        <v>79</v>
      </c>
      <c r="L5878" s="104" t="s">
        <v>299</v>
      </c>
      <c r="M5878" s="104" t="s">
        <v>276</v>
      </c>
      <c r="N5878" s="104"/>
      <c r="O5878" s="108" t="str">
        <f>A5879</f>
        <v>18284</v>
      </c>
      <c r="P5878" s="111" t="s">
        <v>306</v>
      </c>
      <c r="Q5878" s="153" t="s">
        <v>605</v>
      </c>
      <c r="R5878" s="153" t="s">
        <v>285</v>
      </c>
      <c r="S5878" s="153">
        <f>Tabella2[[#This Row],[PLD STOP]]-Tabella2[[#This Row],[PLD START]]</f>
        <v>4.1666666666666685E-2</v>
      </c>
      <c r="T5878" s="153">
        <v>0.25</v>
      </c>
      <c r="U5878" s="153">
        <v>0.29166666666666669</v>
      </c>
      <c r="V5878" s="153">
        <f>IF(ISBLANK(T5878),"",Tabella2[[#This Row],[ACT STOP]]-Tabella2[[#This Row],[ACT START]])</f>
        <v>4.1666666666666685E-2</v>
      </c>
      <c r="W5878" s="104" t="s">
        <v>92</v>
      </c>
      <c r="X5878" s="104" t="s">
        <v>91</v>
      </c>
      <c r="Y5878" s="110"/>
      <c r="Z5878" s="106"/>
      <c r="AA5878" s="104"/>
      <c r="AB5878" s="107"/>
      <c r="AC5878" s="72">
        <f>IF(OR(Tabella2[[#This Row],[OUTCOME]]="DCO",Tabella2[[#This Row],[OUTCOME]]="SDC"),1,0)</f>
        <v>1</v>
      </c>
      <c r="AH5878" s="70"/>
      <c r="AI5878" s="70"/>
      <c r="AJ5878">
        <f>IF(OR(Tabella2[[#This Row],[OUTCOME]]="DNCO", Tabella2[[#This Row],[OUTCOME]]="SDNC"),1,0)</f>
        <v>0</v>
      </c>
      <c r="AL5878" s="70"/>
      <c r="BM5878" s="135">
        <f>Tabella2[[#This Row],[ACT START]]</f>
        <v>0.25</v>
      </c>
      <c r="BN5878" s="136">
        <f>Tabella2[[#This Row],[ACT STOP]]</f>
        <v>0.29166666666666669</v>
      </c>
      <c r="BO5878" s="101"/>
      <c r="BR5878" s="109" t="str">
        <f t="shared" si="102"/>
        <v>SH-25-5867</v>
      </c>
      <c r="BS5878" s="109" t="s">
        <v>288</v>
      </c>
      <c r="BT5878" t="str">
        <f>Tabella2[[#This Row],[OUTCOME]]</f>
        <v>DCO</v>
      </c>
      <c r="BU5878" t="str">
        <f>_xlfn.CONCAT(Tabella2[[#This Row],[NAME SP]],Tabella2[[#This Row],[ID SP]]," - ",Tabella2[[#This Row],[SYLLABUS NO]])</f>
        <v>QATAR78 - FMSC DBFM02</v>
      </c>
      <c r="BV5878" t="s">
        <v>11966</v>
      </c>
    </row>
    <row r="5879" spans="1:74" hidden="1">
      <c r="A5879" s="103" t="s">
        <v>11967</v>
      </c>
      <c r="B5879" s="102">
        <v>45945</v>
      </c>
      <c r="C5879" s="104">
        <f>_xlfn.ISOWEEKNUM(Tabella2[[#This Row],[Date]])</f>
        <v>42</v>
      </c>
      <c r="D5879" s="104" t="s">
        <v>195</v>
      </c>
      <c r="E5879" s="104" t="s">
        <v>298</v>
      </c>
      <c r="F5879" s="104"/>
      <c r="G5879" s="104" t="s">
        <v>257</v>
      </c>
      <c r="H5879" s="105">
        <v>2</v>
      </c>
      <c r="I5879" s="104"/>
      <c r="J5879" s="104" t="s">
        <v>258</v>
      </c>
      <c r="K5879" s="104" t="s">
        <v>78</v>
      </c>
      <c r="L5879" s="104" t="s">
        <v>299</v>
      </c>
      <c r="M5879" s="104" t="s">
        <v>276</v>
      </c>
      <c r="N5879" s="104"/>
      <c r="O5879" s="108" t="str">
        <f>A5878</f>
        <v>18283</v>
      </c>
      <c r="P5879" s="111" t="s">
        <v>300</v>
      </c>
      <c r="Q5879" s="153" t="s">
        <v>605</v>
      </c>
      <c r="R5879" s="153" t="s">
        <v>285</v>
      </c>
      <c r="S5879" s="153">
        <f>Tabella2[[#This Row],[PLD STOP]]-Tabella2[[#This Row],[PLD START]]</f>
        <v>4.1666666666666685E-2</v>
      </c>
      <c r="T5879" s="153">
        <v>0.25</v>
      </c>
      <c r="U5879" s="153">
        <v>0.29166666666666669</v>
      </c>
      <c r="V5879" s="153">
        <f>IF(ISBLANK(T5879),"",Tabella2[[#This Row],[ACT STOP]]-Tabella2[[#This Row],[ACT START]])</f>
        <v>4.1666666666666685E-2</v>
      </c>
      <c r="W5879" s="104" t="s">
        <v>122</v>
      </c>
      <c r="X5879" s="104" t="s">
        <v>91</v>
      </c>
      <c r="Y5879" s="110"/>
      <c r="Z5879" s="106"/>
      <c r="AA5879" s="104"/>
      <c r="AB5879" s="107"/>
      <c r="AC5879" s="72">
        <f>IF(OR(Tabella2[[#This Row],[OUTCOME]]="DCO",Tabella2[[#This Row],[OUTCOME]]="SDC"),1,0)</f>
        <v>1</v>
      </c>
      <c r="AH5879" s="70"/>
      <c r="AI5879" s="70"/>
      <c r="AJ5879">
        <f>IF(OR(Tabella2[[#This Row],[OUTCOME]]="DNCO", Tabella2[[#This Row],[OUTCOME]]="SDNC"),1,0)</f>
        <v>0</v>
      </c>
      <c r="AL5879" s="70"/>
      <c r="BM5879" s="135">
        <f>Tabella2[[#This Row],[ACT START]]</f>
        <v>0.25</v>
      </c>
      <c r="BN5879" s="136">
        <f>Tabella2[[#This Row],[ACT STOP]]</f>
        <v>0.29166666666666669</v>
      </c>
      <c r="BO5879" s="101"/>
      <c r="BR5879" s="109" t="str">
        <f t="shared" si="102"/>
        <v>SH-25-5868</v>
      </c>
      <c r="BS5879" s="109" t="s">
        <v>368</v>
      </c>
      <c r="BT5879" t="str">
        <f>Tabella2[[#This Row],[OUTCOME]]</f>
        <v>SDC</v>
      </c>
      <c r="BU5879" t="str">
        <f>_xlfn.CONCAT(Tabella2[[#This Row],[NAME SP]],Tabella2[[#This Row],[ID SP]]," - ",Tabella2[[#This Row],[SYLLABUS NO]])</f>
        <v>Support QATAR - SUPP</v>
      </c>
    </row>
    <row r="5880" spans="1:74" hidden="1">
      <c r="A5880" s="103" t="s">
        <v>11968</v>
      </c>
      <c r="B5880" s="102">
        <v>45945</v>
      </c>
      <c r="C5880" s="104">
        <f>_xlfn.ISOWEEKNUM(Tabella2[[#This Row],[Date]])</f>
        <v>42</v>
      </c>
      <c r="D5880" s="104" t="s">
        <v>9740</v>
      </c>
      <c r="E5880" s="104" t="s">
        <v>284</v>
      </c>
      <c r="F5880" s="104">
        <v>87</v>
      </c>
      <c r="G5880" s="104" t="s">
        <v>284</v>
      </c>
      <c r="H5880" s="105">
        <v>23</v>
      </c>
      <c r="I5880" s="104"/>
      <c r="J5880" s="104" t="s">
        <v>258</v>
      </c>
      <c r="K5880" s="104" t="s">
        <v>83</v>
      </c>
      <c r="L5880" s="104" t="s">
        <v>299</v>
      </c>
      <c r="M5880" s="104" t="s">
        <v>328</v>
      </c>
      <c r="N5880" s="104"/>
      <c r="O5880" s="108" t="str">
        <f>A5881</f>
        <v>18286</v>
      </c>
      <c r="P5880" s="111" t="s">
        <v>3403</v>
      </c>
      <c r="Q5880" s="153" t="s">
        <v>605</v>
      </c>
      <c r="R5880" s="153" t="s">
        <v>285</v>
      </c>
      <c r="S5880" s="153">
        <f>Tabella2[[#This Row],[PLD STOP]]-Tabella2[[#This Row],[PLD START]]</f>
        <v>4.1666666666666685E-2</v>
      </c>
      <c r="T5880" s="153" t="s">
        <v>605</v>
      </c>
      <c r="U5880" s="153" t="s">
        <v>285</v>
      </c>
      <c r="V5880" s="153">
        <f>IF(ISBLANK(T5880),"",Tabella2[[#This Row],[ACT STOP]]-Tabella2[[#This Row],[ACT START]])</f>
        <v>4.1666666666666685E-2</v>
      </c>
      <c r="W5880" s="104" t="s">
        <v>92</v>
      </c>
      <c r="X5880" s="104" t="s">
        <v>91</v>
      </c>
      <c r="Y5880" s="110"/>
      <c r="Z5880" s="106"/>
      <c r="AA5880" s="104"/>
      <c r="AB5880" s="107"/>
      <c r="AC5880" s="72">
        <f>IF(OR(Tabella2[[#This Row],[OUTCOME]]="DCO",Tabella2[[#This Row],[OUTCOME]]="SDC"),1,0)</f>
        <v>1</v>
      </c>
      <c r="AH5880" s="70"/>
      <c r="AI5880" s="70"/>
      <c r="AJ5880">
        <f>IF(OR(Tabella2[[#This Row],[OUTCOME]]="DNCO", Tabella2[[#This Row],[OUTCOME]]="SDNC"),1,0)</f>
        <v>0</v>
      </c>
      <c r="AL5880" s="70"/>
      <c r="BM5880" s="135" t="str">
        <f>Tabella2[[#This Row],[ACT START]]</f>
        <v>06:00</v>
      </c>
      <c r="BN5880" s="136" t="str">
        <f>Tabella2[[#This Row],[ACT STOP]]</f>
        <v>07:00</v>
      </c>
      <c r="BO5880" s="101"/>
      <c r="BR5880" s="109" t="str">
        <f t="shared" si="102"/>
        <v>SH-25-5869</v>
      </c>
      <c r="BS5880" s="109" t="s">
        <v>358</v>
      </c>
      <c r="BT5880" t="str">
        <f>Tabella2[[#This Row],[OUTCOME]]</f>
        <v>DCO</v>
      </c>
      <c r="BU5880" t="str">
        <f>_xlfn.CONCAT(Tabella2[[#This Row],[NAME SP]],Tabella2[[#This Row],[ID SP]]," - ",Tabella2[[#This Row],[SYLLABUS NO]])</f>
        <v>IFTS87 - NET TLL02</v>
      </c>
      <c r="BV5880" t="s">
        <v>11949</v>
      </c>
    </row>
    <row r="5881" spans="1:74" hidden="1">
      <c r="A5881" s="103" t="s">
        <v>11969</v>
      </c>
      <c r="B5881" s="102">
        <v>45945</v>
      </c>
      <c r="C5881" s="104">
        <f>_xlfn.ISOWEEKNUM(Tabella2[[#This Row],[Date]])</f>
        <v>42</v>
      </c>
      <c r="D5881" s="104" t="s">
        <v>9759</v>
      </c>
      <c r="E5881" s="104" t="s">
        <v>284</v>
      </c>
      <c r="F5881" s="104">
        <v>86</v>
      </c>
      <c r="G5881" s="104" t="s">
        <v>257</v>
      </c>
      <c r="H5881" s="105">
        <v>10</v>
      </c>
      <c r="I5881" s="104"/>
      <c r="J5881" s="104" t="s">
        <v>258</v>
      </c>
      <c r="K5881" s="104" t="s">
        <v>80</v>
      </c>
      <c r="L5881" s="104" t="s">
        <v>299</v>
      </c>
      <c r="M5881" s="104" t="s">
        <v>328</v>
      </c>
      <c r="N5881" s="104"/>
      <c r="O5881" s="108" t="str">
        <f>A5880</f>
        <v>18285</v>
      </c>
      <c r="P5881" s="111" t="s">
        <v>4012</v>
      </c>
      <c r="Q5881" s="153" t="s">
        <v>605</v>
      </c>
      <c r="R5881" s="153" t="s">
        <v>285</v>
      </c>
      <c r="S5881" s="153">
        <f>Tabella2[[#This Row],[PLD STOP]]-Tabella2[[#This Row],[PLD START]]</f>
        <v>4.1666666666666685E-2</v>
      </c>
      <c r="T5881" s="153" t="s">
        <v>605</v>
      </c>
      <c r="U5881" s="153" t="s">
        <v>285</v>
      </c>
      <c r="V5881" s="153">
        <f>IF(ISBLANK(T5881),"",Tabella2[[#This Row],[ACT STOP]]-Tabella2[[#This Row],[ACT START]])</f>
        <v>4.1666666666666685E-2</v>
      </c>
      <c r="W5881" s="104" t="s">
        <v>92</v>
      </c>
      <c r="X5881" s="104" t="s">
        <v>91</v>
      </c>
      <c r="Y5881" s="110"/>
      <c r="Z5881" s="106"/>
      <c r="AA5881" s="104"/>
      <c r="AB5881" s="107"/>
      <c r="AC5881" s="72">
        <f>IF(OR(Tabella2[[#This Row],[OUTCOME]]="DCO",Tabella2[[#This Row],[OUTCOME]]="SDC"),1,0)</f>
        <v>1</v>
      </c>
      <c r="AH5881" s="70"/>
      <c r="AI5881" s="70"/>
      <c r="AJ5881">
        <f>IF(OR(Tabella2[[#This Row],[OUTCOME]]="DNCO", Tabella2[[#This Row],[OUTCOME]]="SDNC"),1,0)</f>
        <v>0</v>
      </c>
      <c r="AL5881" s="70"/>
      <c r="BM5881" s="135" t="str">
        <f>Tabella2[[#This Row],[ACT START]]</f>
        <v>06:00</v>
      </c>
      <c r="BN5881" s="136" t="str">
        <f>Tabella2[[#This Row],[ACT STOP]]</f>
        <v>07:00</v>
      </c>
      <c r="BO5881" s="101"/>
      <c r="BR5881" s="109" t="str">
        <f t="shared" si="102"/>
        <v>SH-25-5870</v>
      </c>
      <c r="BS5881" s="109" t="s">
        <v>552</v>
      </c>
      <c r="BT5881" t="str">
        <f>Tabella2[[#This Row],[OUTCOME]]</f>
        <v>DCO</v>
      </c>
      <c r="BU5881" t="str">
        <f>_xlfn.CONCAT(Tabella2[[#This Row],[NAME SP]],Tabella2[[#This Row],[ID SP]]," - ",Tabella2[[#This Row],[SYLLABUS NO]])</f>
        <v>IFTS86 - NET TLL03</v>
      </c>
      <c r="BV5881" t="s">
        <v>11899</v>
      </c>
    </row>
    <row r="5882" spans="1:74" hidden="1">
      <c r="A5882" s="103" t="s">
        <v>11970</v>
      </c>
      <c r="B5882" s="102">
        <v>45945</v>
      </c>
      <c r="C5882" s="104">
        <f>_xlfn.ISOWEEKNUM(Tabella2[[#This Row],[Date]])</f>
        <v>42</v>
      </c>
      <c r="D5882" s="104" t="s">
        <v>6396</v>
      </c>
      <c r="E5882" s="104" t="s">
        <v>256</v>
      </c>
      <c r="F5882" s="104">
        <v>75</v>
      </c>
      <c r="G5882" s="104" t="s">
        <v>257</v>
      </c>
      <c r="H5882" s="105">
        <v>5</v>
      </c>
      <c r="I5882" s="104"/>
      <c r="J5882" s="104" t="s">
        <v>258</v>
      </c>
      <c r="K5882" s="104" t="s">
        <v>81</v>
      </c>
      <c r="L5882" s="104" t="s">
        <v>259</v>
      </c>
      <c r="M5882" s="104" t="s">
        <v>276</v>
      </c>
      <c r="N5882" s="104"/>
      <c r="O5882" s="106"/>
      <c r="P5882" s="111" t="s">
        <v>1898</v>
      </c>
      <c r="Q5882" s="153" t="s">
        <v>605</v>
      </c>
      <c r="R5882" s="153" t="s">
        <v>285</v>
      </c>
      <c r="S5882" s="153">
        <f>Tabella2[[#This Row],[PLD STOP]]-Tabella2[[#This Row],[PLD START]]</f>
        <v>4.1666666666666685E-2</v>
      </c>
      <c r="T5882" s="153"/>
      <c r="U5882" s="153"/>
      <c r="V5882" s="153" t="str">
        <f>IF(ISBLANK(T5882),"",Tabella2[[#This Row],[ACT STOP]]-Tabella2[[#This Row],[ACT START]])</f>
        <v/>
      </c>
      <c r="W5882" s="104" t="s">
        <v>108</v>
      </c>
      <c r="X5882" s="104" t="s">
        <v>97</v>
      </c>
      <c r="Y5882" s="110"/>
      <c r="Z5882" s="106"/>
      <c r="AA5882" s="104"/>
      <c r="AB5882" s="107"/>
      <c r="AC5882" s="72">
        <f>IF(OR(Tabella2[[#This Row],[OUTCOME]]="DCO",Tabella2[[#This Row],[OUTCOME]]="SDC"),1,0)</f>
        <v>0</v>
      </c>
      <c r="AH5882" s="70"/>
      <c r="AI5882" s="70"/>
      <c r="AJ5882">
        <f>IF(OR(Tabella2[[#This Row],[OUTCOME]]="DNCO", Tabella2[[#This Row],[OUTCOME]]="SDNC"),1,0)</f>
        <v>0</v>
      </c>
      <c r="AL5882" s="70"/>
      <c r="BL5882" t="s">
        <v>8803</v>
      </c>
      <c r="BM5882" s="135">
        <f>Tabella2[[#This Row],[ACT START]]</f>
        <v>0</v>
      </c>
      <c r="BN5882" s="136">
        <f>Tabella2[[#This Row],[ACT STOP]]</f>
        <v>0</v>
      </c>
      <c r="BO5882" s="101"/>
      <c r="BR5882" s="109" t="str">
        <f t="shared" si="102"/>
        <v>SH-25-5871</v>
      </c>
      <c r="BS5882" s="109" t="s">
        <v>416</v>
      </c>
      <c r="BT5882" t="str">
        <f>Tabella2[[#This Row],[OUTCOME]]</f>
        <v>CANC</v>
      </c>
      <c r="BU5882" t="str">
        <f>_xlfn.CONCAT(Tabella2[[#This Row],[NAME SP]],Tabella2[[#This Row],[ID SP]]," - ",Tabella2[[#This Row],[SYLLABUS NO]])</f>
        <v>QATAR75 - PT ERT01</v>
      </c>
      <c r="BV5882" t="s">
        <v>11971</v>
      </c>
    </row>
    <row r="5883" spans="1:74" hidden="1">
      <c r="A5883" s="103" t="s">
        <v>11972</v>
      </c>
      <c r="B5883" s="102">
        <v>45945</v>
      </c>
      <c r="C5883" s="104">
        <f>_xlfn.ISOWEEKNUM(Tabella2[[#This Row],[Date]])</f>
        <v>42</v>
      </c>
      <c r="D5883" s="104" t="s">
        <v>11710</v>
      </c>
      <c r="E5883" s="104" t="s">
        <v>284</v>
      </c>
      <c r="F5883" s="104">
        <v>93</v>
      </c>
      <c r="G5883" s="104" t="s">
        <v>257</v>
      </c>
      <c r="H5883" s="105">
        <v>32</v>
      </c>
      <c r="I5883" s="104" t="s">
        <v>258</v>
      </c>
      <c r="J5883" s="104"/>
      <c r="K5883" s="104" t="s">
        <v>79</v>
      </c>
      <c r="L5883" s="104" t="s">
        <v>259</v>
      </c>
      <c r="M5883" s="104" t="s">
        <v>276</v>
      </c>
      <c r="N5883" s="104"/>
      <c r="O5883" s="106"/>
      <c r="P5883" s="111" t="s">
        <v>11964</v>
      </c>
      <c r="Q5883" s="153" t="s">
        <v>617</v>
      </c>
      <c r="R5883" s="153" t="s">
        <v>525</v>
      </c>
      <c r="S5883" s="153">
        <f>Tabella2[[#This Row],[PLD STOP]]-Tabella2[[#This Row],[PLD START]]</f>
        <v>4.1666666666666685E-2</v>
      </c>
      <c r="T5883" s="153">
        <v>0.3125</v>
      </c>
      <c r="U5883" s="153">
        <v>0.35416666666666669</v>
      </c>
      <c r="V5883" s="153">
        <f>IF(ISBLANK(T5883),"",Tabella2[[#This Row],[ACT STOP]]-Tabella2[[#This Row],[ACT START]])</f>
        <v>4.1666666666666685E-2</v>
      </c>
      <c r="W5883" s="104" t="s">
        <v>92</v>
      </c>
      <c r="X5883" s="104" t="s">
        <v>91</v>
      </c>
      <c r="Y5883" s="110"/>
      <c r="Z5883" s="106"/>
      <c r="AA5883" s="104"/>
      <c r="AB5883" s="107"/>
      <c r="AC5883" s="72">
        <f>IF(OR(Tabella2[[#This Row],[OUTCOME]]="DCO",Tabella2[[#This Row],[OUTCOME]]="SDC"),1,0)</f>
        <v>1</v>
      </c>
      <c r="AH5883" s="70"/>
      <c r="AI5883" s="70"/>
      <c r="AJ5883">
        <f>IF(OR(Tabella2[[#This Row],[OUTCOME]]="DNCO", Tabella2[[#This Row],[OUTCOME]]="SDNC"),1,0)</f>
        <v>0</v>
      </c>
      <c r="AL5883" s="70"/>
      <c r="BM5883" s="135">
        <f>Tabella2[[#This Row],[ACT START]]</f>
        <v>0.3125</v>
      </c>
      <c r="BN5883" s="136">
        <f>Tabella2[[#This Row],[ACT STOP]]</f>
        <v>0.35416666666666669</v>
      </c>
      <c r="BO5883" s="101"/>
      <c r="BR5883" s="109" t="str">
        <f t="shared" si="102"/>
        <v>SH-25-5872</v>
      </c>
      <c r="BS5883" s="109" t="s">
        <v>356</v>
      </c>
      <c r="BT5883" t="str">
        <f>Tabella2[[#This Row],[OUTCOME]]</f>
        <v>DCO</v>
      </c>
      <c r="BU5883" t="str">
        <f>_xlfn.CONCAT(Tabella2[[#This Row],[NAME SP]],Tabella2[[#This Row],[ID SP]]," - ",Tabella2[[#This Row],[SYLLABUS NO]])</f>
        <v>IFTS93 - SD EMR0103</v>
      </c>
      <c r="BV5883" t="s">
        <v>11845</v>
      </c>
    </row>
    <row r="5884" spans="1:74" hidden="1">
      <c r="A5884" s="103" t="s">
        <v>11973</v>
      </c>
      <c r="B5884" s="102">
        <v>45945</v>
      </c>
      <c r="C5884" s="104">
        <f>_xlfn.ISOWEEKNUM(Tabella2[[#This Row],[Date]])</f>
        <v>42</v>
      </c>
      <c r="D5884" s="104" t="s">
        <v>11710</v>
      </c>
      <c r="E5884" s="104" t="s">
        <v>284</v>
      </c>
      <c r="F5884" s="104">
        <v>97</v>
      </c>
      <c r="G5884" s="104" t="s">
        <v>284</v>
      </c>
      <c r="H5884" s="105">
        <v>22</v>
      </c>
      <c r="I5884" s="104" t="s">
        <v>258</v>
      </c>
      <c r="J5884" s="104"/>
      <c r="K5884" s="104" t="s">
        <v>78</v>
      </c>
      <c r="L5884" s="104" t="s">
        <v>259</v>
      </c>
      <c r="M5884" s="104" t="s">
        <v>276</v>
      </c>
      <c r="N5884" s="104"/>
      <c r="O5884" s="106"/>
      <c r="P5884" s="111" t="s">
        <v>11964</v>
      </c>
      <c r="Q5884" s="153" t="s">
        <v>617</v>
      </c>
      <c r="R5884" s="153" t="s">
        <v>525</v>
      </c>
      <c r="S5884" s="153">
        <f>Tabella2[[#This Row],[PLD STOP]]-Tabella2[[#This Row],[PLD START]]</f>
        <v>4.1666666666666685E-2</v>
      </c>
      <c r="T5884" s="153">
        <v>0.31319444444444444</v>
      </c>
      <c r="U5884" s="153">
        <v>0.35347222222222224</v>
      </c>
      <c r="V5884" s="153">
        <f>IF(ISBLANK(T5884),"",Tabella2[[#This Row],[ACT STOP]]-Tabella2[[#This Row],[ACT START]])</f>
        <v>4.0277777777777801E-2</v>
      </c>
      <c r="W5884" s="104" t="s">
        <v>92</v>
      </c>
      <c r="X5884" s="104" t="s">
        <v>91</v>
      </c>
      <c r="Y5884" s="110"/>
      <c r="Z5884" s="106"/>
      <c r="AA5884" s="104"/>
      <c r="AB5884" s="107"/>
      <c r="AC5884" s="72">
        <f>IF(OR(Tabella2[[#This Row],[OUTCOME]]="DCO",Tabella2[[#This Row],[OUTCOME]]="SDC"),1,0)</f>
        <v>1</v>
      </c>
      <c r="AH5884" s="70"/>
      <c r="AI5884" s="70"/>
      <c r="AJ5884">
        <f>IF(OR(Tabella2[[#This Row],[OUTCOME]]="DNCO", Tabella2[[#This Row],[OUTCOME]]="SDNC"),1,0)</f>
        <v>0</v>
      </c>
      <c r="AL5884" s="70"/>
      <c r="BM5884" s="135">
        <f>Tabella2[[#This Row],[ACT START]]</f>
        <v>0.31319444444444444</v>
      </c>
      <c r="BN5884" s="136">
        <f>Tabella2[[#This Row],[ACT STOP]]</f>
        <v>0.35347222222222224</v>
      </c>
      <c r="BO5884" s="101"/>
      <c r="BR5884" s="109" t="str">
        <f t="shared" si="102"/>
        <v>SH-25-5873</v>
      </c>
      <c r="BS5884" s="109" t="s">
        <v>295</v>
      </c>
      <c r="BT5884" t="str">
        <f>Tabella2[[#This Row],[OUTCOME]]</f>
        <v>DCO</v>
      </c>
      <c r="BU5884" t="str">
        <f>_xlfn.CONCAT(Tabella2[[#This Row],[NAME SP]],Tabella2[[#This Row],[ID SP]]," - ",Tabella2[[#This Row],[SYLLABUS NO]])</f>
        <v>IFTS97 - SD EMR0103</v>
      </c>
      <c r="BV5884" t="s">
        <v>11849</v>
      </c>
    </row>
    <row r="5885" spans="1:74" hidden="1">
      <c r="A5885" s="103" t="s">
        <v>11974</v>
      </c>
      <c r="B5885" s="102">
        <v>45945</v>
      </c>
      <c r="C5885" s="104">
        <f>_xlfn.ISOWEEKNUM(Tabella2[[#This Row],[Date]])</f>
        <v>42</v>
      </c>
      <c r="D5885" s="104" t="s">
        <v>817</v>
      </c>
      <c r="E5885" s="104" t="s">
        <v>284</v>
      </c>
      <c r="F5885" s="104">
        <v>72</v>
      </c>
      <c r="G5885" s="104" t="s">
        <v>257</v>
      </c>
      <c r="H5885" s="105">
        <v>13</v>
      </c>
      <c r="I5885" s="104"/>
      <c r="J5885" s="104" t="s">
        <v>258</v>
      </c>
      <c r="K5885" s="104" t="s">
        <v>83</v>
      </c>
      <c r="L5885" s="104" t="s">
        <v>299</v>
      </c>
      <c r="M5885" s="104" t="s">
        <v>276</v>
      </c>
      <c r="N5885" s="104"/>
      <c r="O5885" s="108" t="str">
        <f>A5886</f>
        <v>18291</v>
      </c>
      <c r="P5885" s="111" t="s">
        <v>733</v>
      </c>
      <c r="Q5885" s="153" t="s">
        <v>617</v>
      </c>
      <c r="R5885" s="153" t="s">
        <v>525</v>
      </c>
      <c r="S5885" s="153">
        <f>Tabella2[[#This Row],[PLD STOP]]-Tabella2[[#This Row],[PLD START]]</f>
        <v>4.1666666666666685E-2</v>
      </c>
      <c r="T5885" s="153" t="s">
        <v>617</v>
      </c>
      <c r="U5885" s="153" t="s">
        <v>525</v>
      </c>
      <c r="V5885" s="153">
        <f>IF(ISBLANK(T5885),"",Tabella2[[#This Row],[ACT STOP]]-Tabella2[[#This Row],[ACT START]])</f>
        <v>4.1666666666666685E-2</v>
      </c>
      <c r="W5885" s="104" t="s">
        <v>92</v>
      </c>
      <c r="X5885" s="104" t="s">
        <v>91</v>
      </c>
      <c r="Y5885" s="110"/>
      <c r="Z5885" s="106"/>
      <c r="AA5885" s="104"/>
      <c r="AB5885" s="107"/>
      <c r="AC5885" s="72">
        <f>IF(OR(Tabella2[[#This Row],[OUTCOME]]="DCO",Tabella2[[#This Row],[OUTCOME]]="SDC"),1,0)</f>
        <v>1</v>
      </c>
      <c r="AH5885" s="70"/>
      <c r="AI5885" s="70"/>
      <c r="AJ5885">
        <f>IF(OR(Tabella2[[#This Row],[OUTCOME]]="DNCO", Tabella2[[#This Row],[OUTCOME]]="SDNC"),1,0)</f>
        <v>0</v>
      </c>
      <c r="AL5885" s="70"/>
      <c r="BM5885" s="135" t="str">
        <f>Tabella2[[#This Row],[ACT START]]</f>
        <v>07:30</v>
      </c>
      <c r="BN5885" s="136" t="str">
        <f>Tabella2[[#This Row],[ACT STOP]]</f>
        <v>08:30</v>
      </c>
      <c r="BO5885" s="101"/>
      <c r="BR5885" s="109" t="str">
        <f t="shared" si="102"/>
        <v>SH-25-5874</v>
      </c>
      <c r="BS5885" s="109" t="s">
        <v>427</v>
      </c>
      <c r="BT5885" t="str">
        <f>Tabella2[[#This Row],[OUTCOME]]</f>
        <v>DCO</v>
      </c>
      <c r="BU5885" t="str">
        <f>_xlfn.CONCAT(Tabella2[[#This Row],[NAME SP]],Tabella2[[#This Row],[ID SP]]," - ",Tabella2[[#This Row],[SYLLABUS NO]])</f>
        <v>IFTS72 - FMSC DACM01</v>
      </c>
      <c r="BV5885" t="s">
        <v>11975</v>
      </c>
    </row>
    <row r="5886" spans="1:74" hidden="1">
      <c r="A5886" s="103" t="s">
        <v>11976</v>
      </c>
      <c r="B5886" s="102">
        <v>45945</v>
      </c>
      <c r="C5886" s="104">
        <f>_xlfn.ISOWEEKNUM(Tabella2[[#This Row],[Date]])</f>
        <v>42</v>
      </c>
      <c r="D5886" s="104" t="s">
        <v>195</v>
      </c>
      <c r="E5886" s="104" t="s">
        <v>398</v>
      </c>
      <c r="F5886" s="104"/>
      <c r="G5886" s="104" t="s">
        <v>284</v>
      </c>
      <c r="H5886" s="105">
        <v>50</v>
      </c>
      <c r="I5886" s="104"/>
      <c r="J5886" s="104" t="s">
        <v>258</v>
      </c>
      <c r="K5886" s="104" t="s">
        <v>80</v>
      </c>
      <c r="L5886" s="104" t="s">
        <v>299</v>
      </c>
      <c r="M5886" s="104" t="s">
        <v>276</v>
      </c>
      <c r="N5886" s="104"/>
      <c r="O5886" s="108" t="str">
        <f>A5885</f>
        <v>18290</v>
      </c>
      <c r="P5886" s="111" t="s">
        <v>300</v>
      </c>
      <c r="Q5886" s="153" t="s">
        <v>617</v>
      </c>
      <c r="R5886" s="153" t="s">
        <v>525</v>
      </c>
      <c r="S5886" s="153">
        <f>Tabella2[[#This Row],[PLD STOP]]-Tabella2[[#This Row],[PLD START]]</f>
        <v>4.1666666666666685E-2</v>
      </c>
      <c r="T5886" s="153" t="s">
        <v>617</v>
      </c>
      <c r="U5886" s="153" t="s">
        <v>525</v>
      </c>
      <c r="V5886" s="153">
        <f>IF(ISBLANK(T5886),"",Tabella2[[#This Row],[ACT STOP]]-Tabella2[[#This Row],[ACT START]])</f>
        <v>4.1666666666666685E-2</v>
      </c>
      <c r="W5886" s="104" t="s">
        <v>122</v>
      </c>
      <c r="X5886" s="104" t="s">
        <v>91</v>
      </c>
      <c r="Y5886" s="110"/>
      <c r="Z5886" s="106"/>
      <c r="AA5886" s="104"/>
      <c r="AB5886" s="107"/>
      <c r="AC5886" s="72">
        <f>IF(OR(Tabella2[[#This Row],[OUTCOME]]="DCO",Tabella2[[#This Row],[OUTCOME]]="SDC"),1,0)</f>
        <v>1</v>
      </c>
      <c r="AH5886" s="70"/>
      <c r="AI5886" s="70"/>
      <c r="AJ5886">
        <f>IF(OR(Tabella2[[#This Row],[OUTCOME]]="DNCO", Tabella2[[#This Row],[OUTCOME]]="SDNC"),1,0)</f>
        <v>0</v>
      </c>
      <c r="AL5886" s="70"/>
      <c r="BM5886" s="135" t="str">
        <f>Tabella2[[#This Row],[ACT START]]</f>
        <v>07:30</v>
      </c>
      <c r="BN5886" s="136" t="str">
        <f>Tabella2[[#This Row],[ACT STOP]]</f>
        <v>08:30</v>
      </c>
      <c r="BO5886" s="101"/>
      <c r="BR5886" s="109" t="str">
        <f t="shared" si="102"/>
        <v>SH-25-5875</v>
      </c>
      <c r="BS5886" s="109" t="s">
        <v>1763</v>
      </c>
      <c r="BT5886" t="str">
        <f>Tabella2[[#This Row],[OUTCOME]]</f>
        <v>SDC</v>
      </c>
      <c r="BU5886" t="str">
        <f>_xlfn.CONCAT(Tabella2[[#This Row],[NAME SP]],Tabella2[[#This Row],[ID SP]]," - ",Tabella2[[#This Row],[SYLLABUS NO]])</f>
        <v>Support IFTS - SUPP</v>
      </c>
    </row>
    <row r="5887" spans="1:74" hidden="1">
      <c r="A5887" s="103" t="s">
        <v>11977</v>
      </c>
      <c r="B5887" s="102">
        <v>45945</v>
      </c>
      <c r="C5887" s="104">
        <f>_xlfn.ISOWEEKNUM(Tabella2[[#This Row],[Date]])</f>
        <v>42</v>
      </c>
      <c r="D5887" s="104" t="s">
        <v>9743</v>
      </c>
      <c r="E5887" s="104" t="s">
        <v>256</v>
      </c>
      <c r="F5887" s="104">
        <v>80</v>
      </c>
      <c r="G5887" s="104" t="s">
        <v>257</v>
      </c>
      <c r="H5887" s="105">
        <v>14</v>
      </c>
      <c r="I5887" s="104"/>
      <c r="J5887" s="104" t="s">
        <v>258</v>
      </c>
      <c r="K5887" s="104" t="s">
        <v>81</v>
      </c>
      <c r="L5887" s="104" t="s">
        <v>259</v>
      </c>
      <c r="M5887" s="104" t="s">
        <v>276</v>
      </c>
      <c r="N5887" s="104"/>
      <c r="O5887" s="106"/>
      <c r="P5887" s="111" t="s">
        <v>9746</v>
      </c>
      <c r="Q5887" s="153" t="s">
        <v>617</v>
      </c>
      <c r="R5887" s="153" t="s">
        <v>525</v>
      </c>
      <c r="S5887" s="153">
        <f>Tabella2[[#This Row],[PLD STOP]]-Tabella2[[#This Row],[PLD START]]</f>
        <v>4.1666666666666685E-2</v>
      </c>
      <c r="T5887" s="153" t="s">
        <v>617</v>
      </c>
      <c r="U5887" s="153" t="s">
        <v>525</v>
      </c>
      <c r="V5887" s="153">
        <f>IF(ISBLANK(T5887),"",Tabella2[[#This Row],[ACT STOP]]-Tabella2[[#This Row],[ACT START]])</f>
        <v>4.1666666666666685E-2</v>
      </c>
      <c r="W5887" s="104" t="s">
        <v>92</v>
      </c>
      <c r="X5887" s="104" t="s">
        <v>91</v>
      </c>
      <c r="Y5887" s="110"/>
      <c r="Z5887" s="106"/>
      <c r="AA5887" s="104"/>
      <c r="AB5887" s="107"/>
      <c r="AC5887" s="72">
        <f>IF(OR(Tabella2[[#This Row],[OUTCOME]]="DCO",Tabella2[[#This Row],[OUTCOME]]="SDC"),1,0)</f>
        <v>1</v>
      </c>
      <c r="AH5887" s="70"/>
      <c r="AI5887" s="70"/>
      <c r="AJ5887">
        <f>IF(OR(Tabella2[[#This Row],[OUTCOME]]="DNCO", Tabella2[[#This Row],[OUTCOME]]="SDNC"),1,0)</f>
        <v>0</v>
      </c>
      <c r="AL5887" s="70"/>
      <c r="BM5887" s="135" t="str">
        <f>Tabella2[[#This Row],[ACT START]]</f>
        <v>07:30</v>
      </c>
      <c r="BN5887" s="136" t="str">
        <f>Tabella2[[#This Row],[ACT STOP]]</f>
        <v>08:30</v>
      </c>
      <c r="BO5887" s="101"/>
      <c r="BR5887" s="109" t="str">
        <f t="shared" si="102"/>
        <v>SH-25-5876</v>
      </c>
      <c r="BS5887" s="109" t="s">
        <v>372</v>
      </c>
      <c r="BT5887" t="str">
        <f>Tabella2[[#This Row],[OUTCOME]]</f>
        <v>DCO</v>
      </c>
      <c r="BU5887" t="str">
        <f>_xlfn.CONCAT(Tabella2[[#This Row],[NAME SP]],Tabella2[[#This Row],[ID SP]]," - ",Tabella2[[#This Row],[SYLLABUS NO]])</f>
        <v>QATAR80 - FMS EMR01 FAT01</v>
      </c>
      <c r="BV5887" t="s">
        <v>11904</v>
      </c>
    </row>
    <row r="5888" spans="1:74" hidden="1">
      <c r="A5888" s="103" t="s">
        <v>11978</v>
      </c>
      <c r="B5888" s="102">
        <v>45945</v>
      </c>
      <c r="C5888" s="104">
        <f>_xlfn.ISOWEEKNUM(Tabella2[[#This Row],[Date]])</f>
        <v>42</v>
      </c>
      <c r="D5888" s="104" t="s">
        <v>763</v>
      </c>
      <c r="E5888" s="104" t="s">
        <v>256</v>
      </c>
      <c r="F5888" s="104">
        <v>65</v>
      </c>
      <c r="G5888" s="104" t="s">
        <v>257</v>
      </c>
      <c r="H5888" s="105">
        <v>1</v>
      </c>
      <c r="I5888" s="104"/>
      <c r="J5888" s="104" t="s">
        <v>258</v>
      </c>
      <c r="K5888" s="104" t="s">
        <v>77</v>
      </c>
      <c r="L5888" s="104" t="s">
        <v>259</v>
      </c>
      <c r="M5888" s="104" t="s">
        <v>276</v>
      </c>
      <c r="N5888" s="104"/>
      <c r="O5888" s="106"/>
      <c r="P5888" s="111" t="s">
        <v>4213</v>
      </c>
      <c r="Q5888" s="153" t="s">
        <v>617</v>
      </c>
      <c r="R5888" s="153" t="s">
        <v>525</v>
      </c>
      <c r="S5888" s="153">
        <f>Tabella2[[#This Row],[PLD STOP]]-Tabella2[[#This Row],[PLD START]]</f>
        <v>4.1666666666666685E-2</v>
      </c>
      <c r="T5888" s="153" t="s">
        <v>617</v>
      </c>
      <c r="U5888" s="153" t="s">
        <v>525</v>
      </c>
      <c r="V5888" s="153">
        <f>IF(ISBLANK(T5888),"",Tabella2[[#This Row],[ACT STOP]]-Tabella2[[#This Row],[ACT START]])</f>
        <v>4.1666666666666685E-2</v>
      </c>
      <c r="W5888" s="104" t="s">
        <v>92</v>
      </c>
      <c r="X5888" s="104" t="s">
        <v>91</v>
      </c>
      <c r="Y5888" s="110"/>
      <c r="Z5888" s="106"/>
      <c r="AA5888" s="104"/>
      <c r="AB5888" s="107"/>
      <c r="AC5888" s="72">
        <f>IF(OR(Tabella2[[#This Row],[OUTCOME]]="DCO",Tabella2[[#This Row],[OUTCOME]]="SDC"),1,0)</f>
        <v>1</v>
      </c>
      <c r="AH5888" s="70"/>
      <c r="AI5888" s="70"/>
      <c r="AJ5888">
        <f>IF(OR(Tabella2[[#This Row],[OUTCOME]]="DNCO", Tabella2[[#This Row],[OUTCOME]]="SDNC"),1,0)</f>
        <v>0</v>
      </c>
      <c r="AL5888" s="70"/>
      <c r="BM5888" s="135" t="str">
        <f>Tabella2[[#This Row],[ACT START]]</f>
        <v>07:30</v>
      </c>
      <c r="BN5888" s="136" t="str">
        <f>Tabella2[[#This Row],[ACT STOP]]</f>
        <v>08:30</v>
      </c>
      <c r="BO5888" s="101"/>
      <c r="BR5888" s="109" t="str">
        <f t="shared" si="102"/>
        <v>SH-25-5877</v>
      </c>
      <c r="BS5888" s="109" t="s">
        <v>332</v>
      </c>
      <c r="BT5888" t="str">
        <f>Tabella2[[#This Row],[OUTCOME]]</f>
        <v>DCO</v>
      </c>
      <c r="BU5888" t="str">
        <f>_xlfn.CONCAT(Tabella2[[#This Row],[NAME SP]],Tabella2[[#This Row],[ID SP]]," - ",Tabella2[[#This Row],[SYLLABUS NO]])</f>
        <v>QATAR65 - PT NIT01 CPL01</v>
      </c>
      <c r="BV5888" t="s">
        <v>11943</v>
      </c>
    </row>
    <row r="5889" spans="1:74" hidden="1">
      <c r="A5889" s="103" t="s">
        <v>11979</v>
      </c>
      <c r="B5889" s="102">
        <v>45945</v>
      </c>
      <c r="C5889" s="104">
        <f>_xlfn.ISOWEEKNUM(Tabella2[[#This Row],[Date]])</f>
        <v>42</v>
      </c>
      <c r="D5889" s="104" t="s">
        <v>11710</v>
      </c>
      <c r="E5889" s="104" t="s">
        <v>284</v>
      </c>
      <c r="F5889" s="104">
        <v>88</v>
      </c>
      <c r="G5889" s="104" t="s">
        <v>257</v>
      </c>
      <c r="H5889" s="105">
        <v>17</v>
      </c>
      <c r="I5889" s="104" t="s">
        <v>258</v>
      </c>
      <c r="J5889" s="104"/>
      <c r="K5889" s="104" t="s">
        <v>79</v>
      </c>
      <c r="L5889" s="104" t="s">
        <v>259</v>
      </c>
      <c r="M5889" s="104" t="s">
        <v>276</v>
      </c>
      <c r="N5889" s="104"/>
      <c r="O5889" s="106"/>
      <c r="P5889" s="111" t="s">
        <v>11964</v>
      </c>
      <c r="Q5889" s="153" t="s">
        <v>631</v>
      </c>
      <c r="R5889" s="153" t="s">
        <v>498</v>
      </c>
      <c r="S5889" s="153">
        <f>Tabella2[[#This Row],[PLD STOP]]-Tabella2[[#This Row],[PLD START]]</f>
        <v>4.1666666666666685E-2</v>
      </c>
      <c r="T5889" s="153">
        <v>0.37569444444444444</v>
      </c>
      <c r="U5889" s="153">
        <v>0.41597222222222224</v>
      </c>
      <c r="V5889" s="153">
        <f>IF(ISBLANK(T5889),"",Tabella2[[#This Row],[ACT STOP]]-Tabella2[[#This Row],[ACT START]])</f>
        <v>4.0277777777777801E-2</v>
      </c>
      <c r="W5889" s="104" t="s">
        <v>92</v>
      </c>
      <c r="X5889" s="104" t="s">
        <v>91</v>
      </c>
      <c r="Y5889" s="110"/>
      <c r="Z5889" s="106"/>
      <c r="AA5889" s="104"/>
      <c r="AB5889" s="107"/>
      <c r="AC5889" s="72">
        <f>IF(OR(Tabella2[[#This Row],[OUTCOME]]="DCO",Tabella2[[#This Row],[OUTCOME]]="SDC"),1,0)</f>
        <v>1</v>
      </c>
      <c r="AH5889" s="70"/>
      <c r="AI5889" s="70"/>
      <c r="AJ5889">
        <f>IF(OR(Tabella2[[#This Row],[OUTCOME]]="DNCO", Tabella2[[#This Row],[OUTCOME]]="SDNC"),1,0)</f>
        <v>0</v>
      </c>
      <c r="AL5889" s="70"/>
      <c r="BM5889" s="135">
        <f>Tabella2[[#This Row],[ACT START]]</f>
        <v>0.37569444444444444</v>
      </c>
      <c r="BN5889" s="136">
        <f>Tabella2[[#This Row],[ACT STOP]]</f>
        <v>0.41597222222222224</v>
      </c>
      <c r="BO5889" s="101"/>
      <c r="BR5889" s="109" t="str">
        <f t="shared" si="102"/>
        <v>SH-25-5878</v>
      </c>
      <c r="BS5889" s="109" t="s">
        <v>393</v>
      </c>
      <c r="BT5889" t="str">
        <f>Tabella2[[#This Row],[OUTCOME]]</f>
        <v>DCO</v>
      </c>
      <c r="BU5889" t="str">
        <f>_xlfn.CONCAT(Tabella2[[#This Row],[NAME SP]],Tabella2[[#This Row],[ID SP]]," - ",Tabella2[[#This Row],[SYLLABUS NO]])</f>
        <v>IFTS88 - SD EMR0103</v>
      </c>
      <c r="BV5889" t="s">
        <v>11840</v>
      </c>
    </row>
    <row r="5890" spans="1:74" hidden="1">
      <c r="A5890" s="103" t="s">
        <v>11980</v>
      </c>
      <c r="B5890" s="102">
        <v>45945</v>
      </c>
      <c r="C5890" s="104">
        <f>_xlfn.ISOWEEKNUM(Tabella2[[#This Row],[Date]])</f>
        <v>42</v>
      </c>
      <c r="D5890" s="104" t="s">
        <v>11710</v>
      </c>
      <c r="E5890" s="104" t="s">
        <v>284</v>
      </c>
      <c r="F5890" s="104">
        <v>96</v>
      </c>
      <c r="G5890" s="104" t="s">
        <v>284</v>
      </c>
      <c r="H5890" s="105">
        <v>9</v>
      </c>
      <c r="I5890" s="104" t="s">
        <v>258</v>
      </c>
      <c r="J5890" s="104"/>
      <c r="K5890" s="104" t="s">
        <v>78</v>
      </c>
      <c r="L5890" s="104" t="s">
        <v>259</v>
      </c>
      <c r="M5890" s="104" t="s">
        <v>276</v>
      </c>
      <c r="N5890" s="104"/>
      <c r="O5890" s="106"/>
      <c r="P5890" s="111" t="s">
        <v>11860</v>
      </c>
      <c r="Q5890" s="153" t="s">
        <v>631</v>
      </c>
      <c r="R5890" s="153" t="s">
        <v>498</v>
      </c>
      <c r="S5890" s="153">
        <f>Tabella2[[#This Row],[PLD STOP]]-Tabella2[[#This Row],[PLD START]]</f>
        <v>4.1666666666666685E-2</v>
      </c>
      <c r="T5890" s="153">
        <v>0.37569444444444444</v>
      </c>
      <c r="U5890" s="153">
        <v>0.41597222222222224</v>
      </c>
      <c r="V5890" s="153">
        <f>IF(ISBLANK(T5890),"",Tabella2[[#This Row],[ACT STOP]]-Tabella2[[#This Row],[ACT START]])</f>
        <v>4.0277777777777801E-2</v>
      </c>
      <c r="W5890" s="104" t="s">
        <v>92</v>
      </c>
      <c r="X5890" s="104" t="s">
        <v>91</v>
      </c>
      <c r="Y5890" s="110"/>
      <c r="Z5890" s="106"/>
      <c r="AA5890" s="104"/>
      <c r="AB5890" s="107"/>
      <c r="AC5890" s="72">
        <f>IF(OR(Tabella2[[#This Row],[OUTCOME]]="DCO",Tabella2[[#This Row],[OUTCOME]]="SDC"),1,0)</f>
        <v>1</v>
      </c>
      <c r="AH5890" s="70"/>
      <c r="AI5890" s="70"/>
      <c r="AJ5890">
        <f>IF(OR(Tabella2[[#This Row],[OUTCOME]]="DNCO", Tabella2[[#This Row],[OUTCOME]]="SDNC"),1,0)</f>
        <v>0</v>
      </c>
      <c r="AL5890" s="70"/>
      <c r="BM5890" s="135">
        <f>Tabella2[[#This Row],[ACT START]]</f>
        <v>0.37569444444444444</v>
      </c>
      <c r="BN5890" s="136">
        <f>Tabella2[[#This Row],[ACT STOP]]</f>
        <v>0.41597222222222224</v>
      </c>
      <c r="BO5890" s="101"/>
      <c r="BR5890" s="109" t="str">
        <f t="shared" si="102"/>
        <v>SH-25-5879</v>
      </c>
      <c r="BS5890" s="109" t="s">
        <v>339</v>
      </c>
      <c r="BT5890" t="str">
        <f>Tabella2[[#This Row],[OUTCOME]]</f>
        <v>DCO</v>
      </c>
      <c r="BU5890" t="str">
        <f>_xlfn.CONCAT(Tabella2[[#This Row],[NAME SP]],Tabella2[[#This Row],[ID SP]]," - ",Tabella2[[#This Row],[SYLLABUS NO]])</f>
        <v>IFTS96 - SD EMR0102</v>
      </c>
      <c r="BV5890" t="s">
        <v>11851</v>
      </c>
    </row>
    <row r="5891" spans="1:74" hidden="1">
      <c r="A5891" s="103" t="s">
        <v>11981</v>
      </c>
      <c r="B5891" s="102">
        <v>45945</v>
      </c>
      <c r="C5891" s="104">
        <f>_xlfn.ISOWEEKNUM(Tabella2[[#This Row],[Date]])</f>
        <v>42</v>
      </c>
      <c r="D5891" s="104" t="s">
        <v>6396</v>
      </c>
      <c r="E5891" s="104" t="s">
        <v>256</v>
      </c>
      <c r="F5891" s="104">
        <v>72</v>
      </c>
      <c r="G5891" s="104" t="s">
        <v>284</v>
      </c>
      <c r="H5891" s="105">
        <v>23</v>
      </c>
      <c r="I5891" s="104"/>
      <c r="J5891" s="104" t="s">
        <v>258</v>
      </c>
      <c r="K5891" s="104" t="s">
        <v>80</v>
      </c>
      <c r="L5891" s="104" t="s">
        <v>259</v>
      </c>
      <c r="M5891" s="104" t="s">
        <v>276</v>
      </c>
      <c r="N5891" s="104"/>
      <c r="O5891" s="106"/>
      <c r="P5891" s="111" t="s">
        <v>467</v>
      </c>
      <c r="Q5891" s="153" t="s">
        <v>631</v>
      </c>
      <c r="R5891" s="153" t="s">
        <v>498</v>
      </c>
      <c r="S5891" s="153">
        <f>Tabella2[[#This Row],[PLD STOP]]-Tabella2[[#This Row],[PLD START]]</f>
        <v>4.1666666666666685E-2</v>
      </c>
      <c r="T5891" s="153" t="s">
        <v>631</v>
      </c>
      <c r="U5891" s="153" t="s">
        <v>498</v>
      </c>
      <c r="V5891" s="153">
        <f>IF(ISBLANK(T5891),"",Tabella2[[#This Row],[ACT STOP]]-Tabella2[[#This Row],[ACT START]])</f>
        <v>4.1666666666666685E-2</v>
      </c>
      <c r="W5891" s="104" t="s">
        <v>92</v>
      </c>
      <c r="X5891" s="104" t="s">
        <v>91</v>
      </c>
      <c r="Y5891" s="110"/>
      <c r="Z5891" s="106"/>
      <c r="AA5891" s="104"/>
      <c r="AB5891" s="107"/>
      <c r="AC5891" s="72">
        <f>IF(OR(Tabella2[[#This Row],[OUTCOME]]="DCO",Tabella2[[#This Row],[OUTCOME]]="SDC"),1,0)</f>
        <v>1</v>
      </c>
      <c r="AH5891" s="70"/>
      <c r="AI5891" s="70"/>
      <c r="AJ5891">
        <f>IF(OR(Tabella2[[#This Row],[OUTCOME]]="DNCO", Tabella2[[#This Row],[OUTCOME]]="SDNC"),1,0)</f>
        <v>0</v>
      </c>
      <c r="AL5891" s="70"/>
      <c r="BM5891" s="135" t="str">
        <f>Tabella2[[#This Row],[ACT START]]</f>
        <v>09:00</v>
      </c>
      <c r="BN5891" s="136" t="str">
        <f>Tabella2[[#This Row],[ACT STOP]]</f>
        <v>10:00</v>
      </c>
      <c r="BO5891" s="101"/>
      <c r="BR5891" s="109" t="str">
        <f t="shared" si="102"/>
        <v>SH-25-5880</v>
      </c>
      <c r="BS5891" s="109" t="s">
        <v>358</v>
      </c>
      <c r="BT5891" t="str">
        <f>Tabella2[[#This Row],[OUTCOME]]</f>
        <v>DCO</v>
      </c>
      <c r="BU5891" t="str">
        <f>_xlfn.CONCAT(Tabella2[[#This Row],[NAME SP]],Tabella2[[#This Row],[ID SP]]," - ",Tabella2[[#This Row],[SYLLABUS NO]])</f>
        <v>QATAR72 - PT NAV01</v>
      </c>
      <c r="BV5891" t="s">
        <v>11847</v>
      </c>
    </row>
    <row r="5892" spans="1:74" hidden="1">
      <c r="A5892" s="103" t="s">
        <v>11982</v>
      </c>
      <c r="B5892" s="102">
        <v>45945</v>
      </c>
      <c r="C5892" s="104">
        <f>_xlfn.ISOWEEKNUM(Tabella2[[#This Row],[Date]])</f>
        <v>42</v>
      </c>
      <c r="D5892" s="104" t="s">
        <v>11983</v>
      </c>
      <c r="E5892" s="104" t="s">
        <v>284</v>
      </c>
      <c r="F5892" s="104">
        <v>84</v>
      </c>
      <c r="G5892" s="104" t="s">
        <v>257</v>
      </c>
      <c r="H5892" s="105">
        <v>2</v>
      </c>
      <c r="I5892" s="104"/>
      <c r="J5892" s="104" t="s">
        <v>258</v>
      </c>
      <c r="K5892" s="104" t="s">
        <v>81</v>
      </c>
      <c r="L5892" s="104" t="s">
        <v>259</v>
      </c>
      <c r="M5892" s="104" t="s">
        <v>276</v>
      </c>
      <c r="N5892" s="104"/>
      <c r="O5892" s="106"/>
      <c r="P5892" s="111" t="s">
        <v>727</v>
      </c>
      <c r="Q5892" s="153" t="s">
        <v>631</v>
      </c>
      <c r="R5892" s="153" t="s">
        <v>498</v>
      </c>
      <c r="S5892" s="153">
        <f>Tabella2[[#This Row],[PLD STOP]]-Tabella2[[#This Row],[PLD START]]</f>
        <v>4.1666666666666685E-2</v>
      </c>
      <c r="T5892" s="153" t="s">
        <v>631</v>
      </c>
      <c r="U5892" s="153" t="s">
        <v>498</v>
      </c>
      <c r="V5892" s="153">
        <f>IF(ISBLANK(T5892),"",Tabella2[[#This Row],[ACT STOP]]-Tabella2[[#This Row],[ACT START]])</f>
        <v>4.1666666666666685E-2</v>
      </c>
      <c r="W5892" s="104" t="s">
        <v>92</v>
      </c>
      <c r="X5892" s="104" t="s">
        <v>91</v>
      </c>
      <c r="Y5892" s="110"/>
      <c r="Z5892" s="106"/>
      <c r="AA5892" s="104"/>
      <c r="AB5892" s="107"/>
      <c r="AC5892" s="72">
        <f>IF(OR(Tabella2[[#This Row],[OUTCOME]]="DCO",Tabella2[[#This Row],[OUTCOME]]="SDC"),1,0)</f>
        <v>1</v>
      </c>
      <c r="AH5892" s="70"/>
      <c r="AI5892" s="70"/>
      <c r="AJ5892">
        <f>IF(OR(Tabella2[[#This Row],[OUTCOME]]="DNCO", Tabella2[[#This Row],[OUTCOME]]="SDNC"),1,0)</f>
        <v>0</v>
      </c>
      <c r="AL5892" s="70"/>
      <c r="BM5892" s="135" t="str">
        <f>Tabella2[[#This Row],[ACT START]]</f>
        <v>09:00</v>
      </c>
      <c r="BN5892" s="136" t="str">
        <f>Tabella2[[#This Row],[ACT STOP]]</f>
        <v>10:00</v>
      </c>
      <c r="BO5892" s="101"/>
      <c r="BR5892" s="109" t="str">
        <f t="shared" si="102"/>
        <v>SH-25-5881</v>
      </c>
      <c r="BS5892" s="109" t="s">
        <v>368</v>
      </c>
      <c r="BT5892" t="str">
        <f>Tabella2[[#This Row],[OUTCOME]]</f>
        <v>DCO</v>
      </c>
      <c r="BU5892" t="str">
        <f>_xlfn.CONCAT(Tabella2[[#This Row],[NAME SP]],Tabella2[[#This Row],[ID SP]]," - ",Tabella2[[#This Row],[SYLLABUS NO]])</f>
        <v>IFTS84 - SD FAM01</v>
      </c>
      <c r="BV5892" t="s">
        <v>11984</v>
      </c>
    </row>
    <row r="5893" spans="1:74" hidden="1">
      <c r="A5893" s="103" t="s">
        <v>11985</v>
      </c>
      <c r="B5893" s="102">
        <v>45945</v>
      </c>
      <c r="C5893" s="104">
        <f>_xlfn.ISOWEEKNUM(Tabella2[[#This Row],[Date]])</f>
        <v>42</v>
      </c>
      <c r="D5893" s="104" t="s">
        <v>9743</v>
      </c>
      <c r="E5893" s="104" t="s">
        <v>256</v>
      </c>
      <c r="F5893" s="104">
        <v>79</v>
      </c>
      <c r="G5893" s="104" t="s">
        <v>284</v>
      </c>
      <c r="H5893" s="105">
        <v>5</v>
      </c>
      <c r="I5893" s="104"/>
      <c r="J5893" s="104" t="s">
        <v>258</v>
      </c>
      <c r="K5893" s="104" t="s">
        <v>77</v>
      </c>
      <c r="L5893" s="104" t="s">
        <v>259</v>
      </c>
      <c r="M5893" s="104" t="s">
        <v>276</v>
      </c>
      <c r="N5893" s="104"/>
      <c r="O5893" s="106"/>
      <c r="P5893" s="111" t="s">
        <v>8294</v>
      </c>
      <c r="Q5893" s="153" t="s">
        <v>631</v>
      </c>
      <c r="R5893" s="153" t="s">
        <v>498</v>
      </c>
      <c r="S5893" s="153">
        <f>Tabella2[[#This Row],[PLD STOP]]-Tabella2[[#This Row],[PLD START]]</f>
        <v>4.1666666666666685E-2</v>
      </c>
      <c r="T5893" s="153">
        <v>0.3923611111111111</v>
      </c>
      <c r="U5893" s="153">
        <v>0.43055555555555558</v>
      </c>
      <c r="V5893" s="153">
        <f>IF(ISBLANK(T5893),"",Tabella2[[#This Row],[ACT STOP]]-Tabella2[[#This Row],[ACT START]])</f>
        <v>3.8194444444444475E-2</v>
      </c>
      <c r="W5893" s="104" t="s">
        <v>92</v>
      </c>
      <c r="X5893" s="104" t="s">
        <v>91</v>
      </c>
      <c r="Y5893" s="110" t="s">
        <v>11986</v>
      </c>
      <c r="Z5893" s="106"/>
      <c r="AA5893" s="104"/>
      <c r="AB5893" s="107"/>
      <c r="AC5893" s="72">
        <f>IF(OR(Tabella2[[#This Row],[OUTCOME]]="DCO",Tabella2[[#This Row],[OUTCOME]]="SDC"),1,0)</f>
        <v>1</v>
      </c>
      <c r="AH5893" s="70"/>
      <c r="AI5893" s="70"/>
      <c r="AJ5893">
        <f>IF(OR(Tabella2[[#This Row],[OUTCOME]]="DNCO", Tabella2[[#This Row],[OUTCOME]]="SDNC"),1,0)</f>
        <v>0</v>
      </c>
      <c r="AL5893" s="70"/>
      <c r="BM5893" s="135">
        <f>Tabella2[[#This Row],[ACT START]]</f>
        <v>0.3923611111111111</v>
      </c>
      <c r="BN5893" s="136">
        <f>Tabella2[[#This Row],[ACT STOP]]</f>
        <v>0.43055555555555558</v>
      </c>
      <c r="BO5893" s="101">
        <v>1.7361111111111112E-2</v>
      </c>
      <c r="BR5893" s="109" t="str">
        <f t="shared" si="102"/>
        <v>SH-25-5882</v>
      </c>
      <c r="BS5893" s="109" t="s">
        <v>288</v>
      </c>
      <c r="BT5893" t="str">
        <f>Tabella2[[#This Row],[OUTCOME]]</f>
        <v>DCO</v>
      </c>
      <c r="BU5893" t="str">
        <f>_xlfn.CONCAT(Tabella2[[#This Row],[NAME SP]],Tabella2[[#This Row],[ID SP]]," - ",Tabella2[[#This Row],[SYLLABUS NO]])</f>
        <v>QATAR79 - PT NAVB02</v>
      </c>
      <c r="BV5893" t="s">
        <v>11914</v>
      </c>
    </row>
    <row r="5894" spans="1:74" hidden="1">
      <c r="A5894" s="103" t="s">
        <v>11987</v>
      </c>
      <c r="B5894" s="102">
        <v>45945</v>
      </c>
      <c r="C5894" s="104">
        <f>_xlfn.ISOWEEKNUM(Tabella2[[#This Row],[Date]])</f>
        <v>42</v>
      </c>
      <c r="D5894" s="104" t="s">
        <v>11710</v>
      </c>
      <c r="E5894" s="104" t="s">
        <v>284</v>
      </c>
      <c r="F5894" s="104">
        <v>95</v>
      </c>
      <c r="G5894" s="104" t="s">
        <v>257</v>
      </c>
      <c r="H5894" s="105">
        <v>32</v>
      </c>
      <c r="I5894" s="104" t="s">
        <v>258</v>
      </c>
      <c r="J5894" s="104"/>
      <c r="K5894" s="104" t="s">
        <v>79</v>
      </c>
      <c r="L5894" s="104" t="s">
        <v>259</v>
      </c>
      <c r="M5894" s="104" t="s">
        <v>276</v>
      </c>
      <c r="N5894" s="104"/>
      <c r="O5894" s="106"/>
      <c r="P5894" s="111" t="s">
        <v>11964</v>
      </c>
      <c r="Q5894" s="153" t="s">
        <v>263</v>
      </c>
      <c r="R5894" s="153" t="s">
        <v>504</v>
      </c>
      <c r="S5894" s="153">
        <f>Tabella2[[#This Row],[PLD STOP]]-Tabella2[[#This Row],[PLD START]]</f>
        <v>4.1666666666666685E-2</v>
      </c>
      <c r="T5894" s="153">
        <v>0.43819444444444444</v>
      </c>
      <c r="U5894" s="153">
        <v>0.47847222222222224</v>
      </c>
      <c r="V5894" s="153">
        <f>IF(ISBLANK(T5894),"",Tabella2[[#This Row],[ACT STOP]]-Tabella2[[#This Row],[ACT START]])</f>
        <v>4.0277777777777801E-2</v>
      </c>
      <c r="W5894" s="104" t="s">
        <v>92</v>
      </c>
      <c r="X5894" s="104" t="s">
        <v>91</v>
      </c>
      <c r="Y5894" s="110"/>
      <c r="Z5894" s="106"/>
      <c r="AA5894" s="104"/>
      <c r="AB5894" s="107"/>
      <c r="AC5894" s="72">
        <f>IF(OR(Tabella2[[#This Row],[OUTCOME]]="DCO",Tabella2[[#This Row],[OUTCOME]]="SDC"),1,0)</f>
        <v>1</v>
      </c>
      <c r="AH5894" s="70"/>
      <c r="AI5894" s="70"/>
      <c r="AJ5894">
        <f>IF(OR(Tabella2[[#This Row],[OUTCOME]]="DNCO", Tabella2[[#This Row],[OUTCOME]]="SDNC"),1,0)</f>
        <v>0</v>
      </c>
      <c r="AL5894" s="70"/>
      <c r="BM5894" s="135">
        <f>Tabella2[[#This Row],[ACT START]]</f>
        <v>0.43819444444444444</v>
      </c>
      <c r="BN5894" s="136">
        <f>Tabella2[[#This Row],[ACT STOP]]</f>
        <v>0.47847222222222224</v>
      </c>
      <c r="BO5894" s="101"/>
      <c r="BR5894" s="109" t="str">
        <f t="shared" si="102"/>
        <v>SH-25-5883</v>
      </c>
      <c r="BS5894" s="109" t="s">
        <v>356</v>
      </c>
      <c r="BT5894" t="str">
        <f>Tabella2[[#This Row],[OUTCOME]]</f>
        <v>DCO</v>
      </c>
      <c r="BU5894" t="str">
        <f>_xlfn.CONCAT(Tabella2[[#This Row],[NAME SP]],Tabella2[[#This Row],[ID SP]]," - ",Tabella2[[#This Row],[SYLLABUS NO]])</f>
        <v>IFTS95 - SD EMR0103</v>
      </c>
      <c r="BV5894" t="s">
        <v>11832</v>
      </c>
    </row>
    <row r="5895" spans="1:74" hidden="1">
      <c r="A5895" s="103" t="s">
        <v>11988</v>
      </c>
      <c r="B5895" s="102">
        <v>45945</v>
      </c>
      <c r="C5895" s="104">
        <f>_xlfn.ISOWEEKNUM(Tabella2[[#This Row],[Date]])</f>
        <v>42</v>
      </c>
      <c r="D5895" s="104" t="s">
        <v>11710</v>
      </c>
      <c r="E5895" s="104" t="s">
        <v>284</v>
      </c>
      <c r="F5895" s="104">
        <v>89</v>
      </c>
      <c r="G5895" s="104" t="s">
        <v>284</v>
      </c>
      <c r="H5895" s="105">
        <v>22</v>
      </c>
      <c r="I5895" s="104" t="s">
        <v>258</v>
      </c>
      <c r="J5895" s="104"/>
      <c r="K5895" s="104" t="s">
        <v>78</v>
      </c>
      <c r="L5895" s="104" t="s">
        <v>259</v>
      </c>
      <c r="M5895" s="104" t="s">
        <v>276</v>
      </c>
      <c r="N5895" s="104"/>
      <c r="O5895" s="106"/>
      <c r="P5895" s="111" t="s">
        <v>11964</v>
      </c>
      <c r="Q5895" s="153" t="s">
        <v>263</v>
      </c>
      <c r="R5895" s="153" t="s">
        <v>504</v>
      </c>
      <c r="S5895" s="153">
        <f>Tabella2[[#This Row],[PLD STOP]]-Tabella2[[#This Row],[PLD START]]</f>
        <v>4.1666666666666685E-2</v>
      </c>
      <c r="T5895" s="153">
        <v>0.43819444444444444</v>
      </c>
      <c r="U5895" s="153">
        <v>0.47847222222222224</v>
      </c>
      <c r="V5895" s="153">
        <f>IF(ISBLANK(T5895),"",Tabella2[[#This Row],[ACT STOP]]-Tabella2[[#This Row],[ACT START]])</f>
        <v>4.0277777777777801E-2</v>
      </c>
      <c r="W5895" s="104" t="s">
        <v>92</v>
      </c>
      <c r="X5895" s="104" t="s">
        <v>91</v>
      </c>
      <c r="Y5895" s="110"/>
      <c r="Z5895" s="106"/>
      <c r="AA5895" s="104"/>
      <c r="AB5895" s="107"/>
      <c r="AC5895" s="72">
        <f>IF(OR(Tabella2[[#This Row],[OUTCOME]]="DCO",Tabella2[[#This Row],[OUTCOME]]="SDC"),1,0)</f>
        <v>1</v>
      </c>
      <c r="AH5895" s="70"/>
      <c r="AI5895" s="70"/>
      <c r="AJ5895">
        <f>IF(OR(Tabella2[[#This Row],[OUTCOME]]="DNCO", Tabella2[[#This Row],[OUTCOME]]="SDNC"),1,0)</f>
        <v>0</v>
      </c>
      <c r="AL5895" s="70"/>
      <c r="BM5895" s="135">
        <f>Tabella2[[#This Row],[ACT START]]</f>
        <v>0.43819444444444444</v>
      </c>
      <c r="BN5895" s="136">
        <f>Tabella2[[#This Row],[ACT STOP]]</f>
        <v>0.47847222222222224</v>
      </c>
      <c r="BO5895" s="101"/>
      <c r="BR5895" s="109" t="str">
        <f t="shared" si="102"/>
        <v>SH-25-5884</v>
      </c>
      <c r="BS5895" s="109" t="s">
        <v>295</v>
      </c>
      <c r="BT5895" t="str">
        <f>Tabella2[[#This Row],[OUTCOME]]</f>
        <v>DCO</v>
      </c>
      <c r="BU5895" t="str">
        <f>_xlfn.CONCAT(Tabella2[[#This Row],[NAME SP]],Tabella2[[#This Row],[ID SP]]," - ",Tabella2[[#This Row],[SYLLABUS NO]])</f>
        <v>IFTS89 - SD EMR0103</v>
      </c>
      <c r="BV5895" t="s">
        <v>11853</v>
      </c>
    </row>
    <row r="5896" spans="1:74" hidden="1">
      <c r="A5896" s="103" t="s">
        <v>11989</v>
      </c>
      <c r="B5896" s="102">
        <v>45945</v>
      </c>
      <c r="C5896" s="104">
        <f>_xlfn.ISOWEEKNUM(Tabella2[[#This Row],[Date]])</f>
        <v>42</v>
      </c>
      <c r="D5896" s="104" t="s">
        <v>817</v>
      </c>
      <c r="E5896" s="104" t="s">
        <v>284</v>
      </c>
      <c r="F5896" s="104">
        <v>74</v>
      </c>
      <c r="G5896" s="104" t="s">
        <v>257</v>
      </c>
      <c r="H5896" s="105">
        <v>13</v>
      </c>
      <c r="I5896" s="104"/>
      <c r="J5896" s="104" t="s">
        <v>258</v>
      </c>
      <c r="K5896" s="104" t="s">
        <v>83</v>
      </c>
      <c r="L5896" s="104" t="s">
        <v>299</v>
      </c>
      <c r="M5896" s="104" t="s">
        <v>276</v>
      </c>
      <c r="N5896" s="104"/>
      <c r="O5896" s="108" t="str">
        <f>A5897</f>
        <v>18302</v>
      </c>
      <c r="P5896" s="111" t="s">
        <v>733</v>
      </c>
      <c r="Q5896" s="153" t="s">
        <v>263</v>
      </c>
      <c r="R5896" s="153" t="s">
        <v>504</v>
      </c>
      <c r="S5896" s="153">
        <f>Tabella2[[#This Row],[PLD STOP]]-Tabella2[[#This Row],[PLD START]]</f>
        <v>4.1666666666666685E-2</v>
      </c>
      <c r="T5896" s="153" t="s">
        <v>263</v>
      </c>
      <c r="U5896" s="153" t="s">
        <v>504</v>
      </c>
      <c r="V5896" s="153">
        <f>IF(ISBLANK(T5896),"",Tabella2[[#This Row],[ACT STOP]]-Tabella2[[#This Row],[ACT START]])</f>
        <v>4.1666666666666685E-2</v>
      </c>
      <c r="W5896" s="104" t="s">
        <v>92</v>
      </c>
      <c r="X5896" s="104" t="s">
        <v>91</v>
      </c>
      <c r="Y5896" s="110"/>
      <c r="Z5896" s="106"/>
      <c r="AA5896" s="104"/>
      <c r="AB5896" s="107"/>
      <c r="AC5896" s="72">
        <f>IF(OR(Tabella2[[#This Row],[OUTCOME]]="DCO",Tabella2[[#This Row],[OUTCOME]]="SDC"),1,0)</f>
        <v>1</v>
      </c>
      <c r="AH5896" s="70"/>
      <c r="AI5896" s="70"/>
      <c r="AJ5896">
        <f>IF(OR(Tabella2[[#This Row],[OUTCOME]]="DNCO", Tabella2[[#This Row],[OUTCOME]]="SDNC"),1,0)</f>
        <v>0</v>
      </c>
      <c r="AL5896" s="70"/>
      <c r="BM5896" s="135" t="str">
        <f>Tabella2[[#This Row],[ACT START]]</f>
        <v>10:30</v>
      </c>
      <c r="BN5896" s="136" t="str">
        <f>Tabella2[[#This Row],[ACT STOP]]</f>
        <v>11:30</v>
      </c>
      <c r="BO5896" s="101"/>
      <c r="BR5896" s="109" t="str">
        <f t="shared" si="102"/>
        <v>SH-25-5885</v>
      </c>
      <c r="BS5896" s="109" t="s">
        <v>427</v>
      </c>
      <c r="BT5896" t="str">
        <f>Tabella2[[#This Row],[OUTCOME]]</f>
        <v>DCO</v>
      </c>
      <c r="BU5896" t="str">
        <f>_xlfn.CONCAT(Tabella2[[#This Row],[NAME SP]],Tabella2[[#This Row],[ID SP]]," - ",Tabella2[[#This Row],[SYLLABUS NO]])</f>
        <v>IFTS74 - FMSC DACM01</v>
      </c>
      <c r="BV5896" t="s">
        <v>11990</v>
      </c>
    </row>
    <row r="5897" spans="1:74" hidden="1">
      <c r="A5897" s="103" t="s">
        <v>11991</v>
      </c>
      <c r="B5897" s="102">
        <v>45945</v>
      </c>
      <c r="C5897" s="104">
        <f>_xlfn.ISOWEEKNUM(Tabella2[[#This Row],[Date]])</f>
        <v>42</v>
      </c>
      <c r="D5897" s="104" t="s">
        <v>195</v>
      </c>
      <c r="E5897" s="104" t="s">
        <v>398</v>
      </c>
      <c r="F5897" s="104"/>
      <c r="G5897" s="104" t="s">
        <v>284</v>
      </c>
      <c r="H5897" s="105">
        <v>50</v>
      </c>
      <c r="I5897" s="104"/>
      <c r="J5897" s="104" t="s">
        <v>258</v>
      </c>
      <c r="K5897" s="104" t="s">
        <v>80</v>
      </c>
      <c r="L5897" s="104" t="s">
        <v>299</v>
      </c>
      <c r="M5897" s="104" t="s">
        <v>276</v>
      </c>
      <c r="N5897" s="104"/>
      <c r="O5897" s="108" t="str">
        <f>A5896</f>
        <v>18301</v>
      </c>
      <c r="P5897" s="111" t="s">
        <v>300</v>
      </c>
      <c r="Q5897" s="153" t="s">
        <v>263</v>
      </c>
      <c r="R5897" s="153" t="s">
        <v>504</v>
      </c>
      <c r="S5897" s="153">
        <f>Tabella2[[#This Row],[PLD STOP]]-Tabella2[[#This Row],[PLD START]]</f>
        <v>4.1666666666666685E-2</v>
      </c>
      <c r="T5897" s="153" t="s">
        <v>263</v>
      </c>
      <c r="U5897" s="153" t="s">
        <v>504</v>
      </c>
      <c r="V5897" s="153">
        <f>IF(ISBLANK(T5897),"",Tabella2[[#This Row],[ACT STOP]]-Tabella2[[#This Row],[ACT START]])</f>
        <v>4.1666666666666685E-2</v>
      </c>
      <c r="W5897" s="104" t="s">
        <v>122</v>
      </c>
      <c r="X5897" s="104" t="s">
        <v>91</v>
      </c>
      <c r="Y5897" s="110"/>
      <c r="Z5897" s="106"/>
      <c r="AA5897" s="104"/>
      <c r="AB5897" s="107"/>
      <c r="AC5897" s="72">
        <f>IF(OR(Tabella2[[#This Row],[OUTCOME]]="DCO",Tabella2[[#This Row],[OUTCOME]]="SDC"),1,0)</f>
        <v>1</v>
      </c>
      <c r="AH5897" s="70"/>
      <c r="AI5897" s="70"/>
      <c r="AJ5897">
        <f>IF(OR(Tabella2[[#This Row],[OUTCOME]]="DNCO", Tabella2[[#This Row],[OUTCOME]]="SDNC"),1,0)</f>
        <v>0</v>
      </c>
      <c r="AL5897" s="70"/>
      <c r="BM5897" s="135" t="str">
        <f>Tabella2[[#This Row],[ACT START]]</f>
        <v>10:30</v>
      </c>
      <c r="BN5897" s="136" t="str">
        <f>Tabella2[[#This Row],[ACT STOP]]</f>
        <v>11:30</v>
      </c>
      <c r="BO5897" s="101"/>
      <c r="BR5897" s="109" t="str">
        <f t="shared" si="102"/>
        <v>SH-25-5886</v>
      </c>
      <c r="BS5897" s="109" t="s">
        <v>1763</v>
      </c>
      <c r="BT5897" t="str">
        <f>Tabella2[[#This Row],[OUTCOME]]</f>
        <v>SDC</v>
      </c>
      <c r="BU5897" t="str">
        <f>_xlfn.CONCAT(Tabella2[[#This Row],[NAME SP]],Tabella2[[#This Row],[ID SP]]," - ",Tabella2[[#This Row],[SYLLABUS NO]])</f>
        <v>Support IFTS - SUPP</v>
      </c>
    </row>
    <row r="5898" spans="1:74" hidden="1">
      <c r="A5898" s="103" t="s">
        <v>11992</v>
      </c>
      <c r="B5898" s="102">
        <v>45945</v>
      </c>
      <c r="C5898" s="104">
        <f>_xlfn.ISOWEEKNUM(Tabella2[[#This Row],[Date]])</f>
        <v>42</v>
      </c>
      <c r="D5898" s="104" t="s">
        <v>9764</v>
      </c>
      <c r="E5898" s="104" t="s">
        <v>284</v>
      </c>
      <c r="F5898" s="104">
        <v>76</v>
      </c>
      <c r="G5898" s="104" t="s">
        <v>257</v>
      </c>
      <c r="H5898" s="105">
        <v>9</v>
      </c>
      <c r="I5898" s="104"/>
      <c r="J5898" s="104" t="s">
        <v>258</v>
      </c>
      <c r="K5898" s="104" t="s">
        <v>81</v>
      </c>
      <c r="L5898" s="104" t="s">
        <v>259</v>
      </c>
      <c r="M5898" s="104" t="s">
        <v>328</v>
      </c>
      <c r="N5898" s="104"/>
      <c r="O5898" s="106"/>
      <c r="P5898" s="111" t="s">
        <v>3752</v>
      </c>
      <c r="Q5898" s="153" t="s">
        <v>263</v>
      </c>
      <c r="R5898" s="153" t="s">
        <v>504</v>
      </c>
      <c r="S5898" s="153">
        <f>Tabella2[[#This Row],[PLD STOP]]-Tabella2[[#This Row],[PLD START]]</f>
        <v>4.1666666666666685E-2</v>
      </c>
      <c r="T5898" s="153" t="s">
        <v>263</v>
      </c>
      <c r="U5898" s="153" t="s">
        <v>504</v>
      </c>
      <c r="V5898" s="153">
        <f>IF(ISBLANK(T5898),"",Tabella2[[#This Row],[ACT STOP]]-Tabella2[[#This Row],[ACT START]])</f>
        <v>4.1666666666666685E-2</v>
      </c>
      <c r="W5898" s="104" t="s">
        <v>92</v>
      </c>
      <c r="X5898" s="104" t="s">
        <v>91</v>
      </c>
      <c r="Y5898" s="110"/>
      <c r="Z5898" s="106"/>
      <c r="AA5898" s="104"/>
      <c r="AB5898" s="107"/>
      <c r="AC5898" s="72">
        <f>IF(OR(Tabella2[[#This Row],[OUTCOME]]="DCO",Tabella2[[#This Row],[OUTCOME]]="SDC"),1,0)</f>
        <v>1</v>
      </c>
      <c r="AH5898" s="70"/>
      <c r="AI5898" s="70"/>
      <c r="AJ5898">
        <f>IF(OR(Tabella2[[#This Row],[OUTCOME]]="DNCO", Tabella2[[#This Row],[OUTCOME]]="SDNC"),1,0)</f>
        <v>0</v>
      </c>
      <c r="AL5898" s="70"/>
      <c r="BM5898" s="135" t="str">
        <f>Tabella2[[#This Row],[ACT START]]</f>
        <v>10:30</v>
      </c>
      <c r="BN5898" s="136" t="str">
        <f>Tabella2[[#This Row],[ACT STOP]]</f>
        <v>11:30</v>
      </c>
      <c r="BO5898" s="101"/>
      <c r="BR5898" s="109" t="str">
        <f t="shared" si="102"/>
        <v>SH-25-5887</v>
      </c>
      <c r="BS5898" s="109" t="s">
        <v>318</v>
      </c>
      <c r="BT5898" t="str">
        <f>Tabella2[[#This Row],[OUTCOME]]</f>
        <v>DCO</v>
      </c>
      <c r="BU5898" t="str">
        <f>_xlfn.CONCAT(Tabella2[[#This Row],[NAME SP]],Tabella2[[#This Row],[ID SP]]," - ",Tabella2[[#This Row],[SYLLABUS NO]])</f>
        <v>IFTS76 - FMS LLF02</v>
      </c>
      <c r="BV5898" t="s">
        <v>11885</v>
      </c>
    </row>
    <row r="5899" spans="1:74" hidden="1">
      <c r="A5899" s="103" t="s">
        <v>11993</v>
      </c>
      <c r="B5899" s="102">
        <v>45945</v>
      </c>
      <c r="C5899" s="104">
        <f>_xlfn.ISOWEEKNUM(Tabella2[[#This Row],[Date]])</f>
        <v>42</v>
      </c>
      <c r="D5899" s="104" t="s">
        <v>6396</v>
      </c>
      <c r="E5899" s="104" t="s">
        <v>256</v>
      </c>
      <c r="F5899" s="104">
        <v>74</v>
      </c>
      <c r="G5899" s="104" t="s">
        <v>257</v>
      </c>
      <c r="H5899" s="105">
        <v>14</v>
      </c>
      <c r="I5899" s="104"/>
      <c r="J5899" s="104" t="s">
        <v>258</v>
      </c>
      <c r="K5899" s="104" t="s">
        <v>77</v>
      </c>
      <c r="L5899" s="104" t="s">
        <v>259</v>
      </c>
      <c r="M5899" s="104" t="s">
        <v>276</v>
      </c>
      <c r="N5899" s="104"/>
      <c r="O5899" s="106"/>
      <c r="P5899" s="111" t="s">
        <v>277</v>
      </c>
      <c r="Q5899" s="153" t="s">
        <v>263</v>
      </c>
      <c r="R5899" s="153" t="s">
        <v>504</v>
      </c>
      <c r="S5899" s="153">
        <f>Tabella2[[#This Row],[PLD STOP]]-Tabella2[[#This Row],[PLD START]]</f>
        <v>4.1666666666666685E-2</v>
      </c>
      <c r="T5899" s="153" t="s">
        <v>263</v>
      </c>
      <c r="U5899" s="153" t="s">
        <v>504</v>
      </c>
      <c r="V5899" s="153">
        <f>IF(ISBLANK(T5899),"",Tabella2[[#This Row],[ACT STOP]]-Tabella2[[#This Row],[ACT START]])</f>
        <v>4.1666666666666685E-2</v>
      </c>
      <c r="W5899" s="104" t="s">
        <v>92</v>
      </c>
      <c r="X5899" s="104" t="s">
        <v>91</v>
      </c>
      <c r="Y5899" s="110" t="s">
        <v>11994</v>
      </c>
      <c r="Z5899" s="106"/>
      <c r="AA5899" s="104"/>
      <c r="AB5899" s="107"/>
      <c r="AC5899" s="72">
        <f>IF(OR(Tabella2[[#This Row],[OUTCOME]]="DCO",Tabella2[[#This Row],[OUTCOME]]="SDC"),1,0)</f>
        <v>1</v>
      </c>
      <c r="AH5899" s="70"/>
      <c r="AI5899" s="70"/>
      <c r="AJ5899">
        <f>IF(OR(Tabella2[[#This Row],[OUTCOME]]="DNCO", Tabella2[[#This Row],[OUTCOME]]="SDNC"),1,0)</f>
        <v>0</v>
      </c>
      <c r="AL5899" s="70"/>
      <c r="BM5899" s="135" t="str">
        <f>Tabella2[[#This Row],[ACT START]]</f>
        <v>10:30</v>
      </c>
      <c r="BN5899" s="136" t="str">
        <f>Tabella2[[#This Row],[ACT STOP]]</f>
        <v>11:30</v>
      </c>
      <c r="BO5899" s="101"/>
      <c r="BR5899" s="109" t="str">
        <f t="shared" si="102"/>
        <v>SH-25-5888</v>
      </c>
      <c r="BS5899" s="109" t="s">
        <v>372</v>
      </c>
      <c r="BT5899" t="str">
        <f>Tabella2[[#This Row],[OUTCOME]]</f>
        <v>DCO</v>
      </c>
      <c r="BU5899" t="str">
        <f>_xlfn.CONCAT(Tabella2[[#This Row],[NAME SP]],Tabella2[[#This Row],[ID SP]]," - ",Tabella2[[#This Row],[SYLLABUS NO]])</f>
        <v>QATAR74 - PT NIT01</v>
      </c>
      <c r="BV5899" t="s">
        <v>11931</v>
      </c>
    </row>
    <row r="5900" spans="1:74" hidden="1">
      <c r="A5900" s="103" t="s">
        <v>11995</v>
      </c>
      <c r="B5900" s="102">
        <v>45945</v>
      </c>
      <c r="C5900" s="104">
        <f>_xlfn.ISOWEEKNUM(Tabella2[[#This Row],[Date]])</f>
        <v>42</v>
      </c>
      <c r="D5900" s="104" t="s">
        <v>11710</v>
      </c>
      <c r="E5900" s="104" t="s">
        <v>284</v>
      </c>
      <c r="F5900" s="104">
        <v>90</v>
      </c>
      <c r="G5900" s="104" t="s">
        <v>257</v>
      </c>
      <c r="H5900" s="105">
        <v>17</v>
      </c>
      <c r="I5900" s="104" t="s">
        <v>258</v>
      </c>
      <c r="J5900" s="104"/>
      <c r="K5900" s="104" t="s">
        <v>79</v>
      </c>
      <c r="L5900" s="104" t="s">
        <v>259</v>
      </c>
      <c r="M5900" s="104" t="s">
        <v>276</v>
      </c>
      <c r="N5900" s="104"/>
      <c r="O5900" s="106"/>
      <c r="P5900" s="111" t="s">
        <v>11964</v>
      </c>
      <c r="Q5900" s="153" t="s">
        <v>511</v>
      </c>
      <c r="R5900" s="153" t="s">
        <v>549</v>
      </c>
      <c r="S5900" s="153">
        <f>Tabella2[[#This Row],[PLD STOP]]-Tabella2[[#This Row],[PLD START]]</f>
        <v>4.166666666666663E-2</v>
      </c>
      <c r="T5900" s="153">
        <v>0.50069444444444444</v>
      </c>
      <c r="U5900" s="153">
        <v>0.54097222222222219</v>
      </c>
      <c r="V5900" s="153">
        <f>IF(ISBLANK(T5900),"",Tabella2[[#This Row],[ACT STOP]]-Tabella2[[#This Row],[ACT START]])</f>
        <v>4.0277777777777746E-2</v>
      </c>
      <c r="W5900" s="104" t="s">
        <v>92</v>
      </c>
      <c r="X5900" s="104" t="s">
        <v>91</v>
      </c>
      <c r="Y5900" s="110"/>
      <c r="Z5900" s="106"/>
      <c r="AA5900" s="104"/>
      <c r="AB5900" s="107"/>
      <c r="AC5900" s="72">
        <f>IF(OR(Tabella2[[#This Row],[OUTCOME]]="DCO",Tabella2[[#This Row],[OUTCOME]]="SDC"),1,0)</f>
        <v>1</v>
      </c>
      <c r="AH5900" s="70"/>
      <c r="AI5900" s="70"/>
      <c r="AJ5900">
        <f>IF(OR(Tabella2[[#This Row],[OUTCOME]]="DNCO", Tabella2[[#This Row],[OUTCOME]]="SDNC"),1,0)</f>
        <v>0</v>
      </c>
      <c r="AL5900" s="70"/>
      <c r="BM5900" s="135">
        <f>Tabella2[[#This Row],[ACT START]]</f>
        <v>0.50069444444444444</v>
      </c>
      <c r="BN5900" s="136">
        <f>Tabella2[[#This Row],[ACT STOP]]</f>
        <v>0.54097222222222219</v>
      </c>
      <c r="BO5900" s="101"/>
      <c r="BR5900" s="109" t="str">
        <f t="shared" si="102"/>
        <v>SH-25-5889</v>
      </c>
      <c r="BS5900" s="109" t="s">
        <v>393</v>
      </c>
      <c r="BT5900" t="str">
        <f>Tabella2[[#This Row],[OUTCOME]]</f>
        <v>DCO</v>
      </c>
      <c r="BU5900" t="str">
        <f>_xlfn.CONCAT(Tabella2[[#This Row],[NAME SP]],Tabella2[[#This Row],[ID SP]]," - ",Tabella2[[#This Row],[SYLLABUS NO]])</f>
        <v>IFTS90 - SD EMR0103</v>
      </c>
      <c r="BV5900" t="s">
        <v>11856</v>
      </c>
    </row>
    <row r="5901" spans="1:74" hidden="1">
      <c r="A5901" s="103" t="s">
        <v>11996</v>
      </c>
      <c r="B5901" s="102">
        <v>45945</v>
      </c>
      <c r="C5901" s="104">
        <f>_xlfn.ISOWEEKNUM(Tabella2[[#This Row],[Date]])</f>
        <v>42</v>
      </c>
      <c r="D5901" s="104" t="s">
        <v>11710</v>
      </c>
      <c r="E5901" s="104" t="s">
        <v>284</v>
      </c>
      <c r="F5901" s="104">
        <v>92</v>
      </c>
      <c r="G5901" s="104" t="s">
        <v>284</v>
      </c>
      <c r="H5901" s="105">
        <v>9</v>
      </c>
      <c r="I5901" s="104" t="s">
        <v>258</v>
      </c>
      <c r="J5901" s="104"/>
      <c r="K5901" s="104" t="s">
        <v>78</v>
      </c>
      <c r="L5901" s="104" t="s">
        <v>259</v>
      </c>
      <c r="M5901" s="104" t="s">
        <v>276</v>
      </c>
      <c r="N5901" s="104"/>
      <c r="O5901" s="106"/>
      <c r="P5901" s="111" t="s">
        <v>11964</v>
      </c>
      <c r="Q5901" s="153" t="s">
        <v>511</v>
      </c>
      <c r="R5901" s="153" t="s">
        <v>549</v>
      </c>
      <c r="S5901" s="153">
        <f>Tabella2[[#This Row],[PLD STOP]]-Tabella2[[#This Row],[PLD START]]</f>
        <v>4.166666666666663E-2</v>
      </c>
      <c r="T5901" s="153">
        <v>0.50069444444444444</v>
      </c>
      <c r="U5901" s="153">
        <v>0.54097222222222219</v>
      </c>
      <c r="V5901" s="153">
        <f>IF(ISBLANK(T5901),"",Tabella2[[#This Row],[ACT STOP]]-Tabella2[[#This Row],[ACT START]])</f>
        <v>4.0277777777777746E-2</v>
      </c>
      <c r="W5901" s="104" t="s">
        <v>92</v>
      </c>
      <c r="X5901" s="104" t="s">
        <v>91</v>
      </c>
      <c r="Y5901" s="110"/>
      <c r="Z5901" s="106"/>
      <c r="AA5901" s="104"/>
      <c r="AB5901" s="107"/>
      <c r="AC5901" s="72">
        <f>IF(OR(Tabella2[[#This Row],[OUTCOME]]="DCO",Tabella2[[#This Row],[OUTCOME]]="SDC"),1,0)</f>
        <v>1</v>
      </c>
      <c r="AH5901" s="70"/>
      <c r="AI5901" s="70"/>
      <c r="AJ5901">
        <f>IF(OR(Tabella2[[#This Row],[OUTCOME]]="DNCO", Tabella2[[#This Row],[OUTCOME]]="SDNC"),1,0)</f>
        <v>0</v>
      </c>
      <c r="AL5901" s="70"/>
      <c r="BM5901" s="135">
        <f>Tabella2[[#This Row],[ACT START]]</f>
        <v>0.50069444444444444</v>
      </c>
      <c r="BN5901" s="136">
        <f>Tabella2[[#This Row],[ACT STOP]]</f>
        <v>0.54097222222222219</v>
      </c>
      <c r="BO5901" s="101"/>
      <c r="BR5901" s="109" t="str">
        <f t="shared" si="102"/>
        <v>SH-25-5890</v>
      </c>
      <c r="BS5901" s="109" t="s">
        <v>339</v>
      </c>
      <c r="BT5901" t="str">
        <f>Tabella2[[#This Row],[OUTCOME]]</f>
        <v>DCO</v>
      </c>
      <c r="BU5901" t="str">
        <f>_xlfn.CONCAT(Tabella2[[#This Row],[NAME SP]],Tabella2[[#This Row],[ID SP]]," - ",Tabella2[[#This Row],[SYLLABUS NO]])</f>
        <v>IFTS92 - SD EMR0103</v>
      </c>
      <c r="BV5901" t="s">
        <v>11842</v>
      </c>
    </row>
    <row r="5902" spans="1:74" hidden="1">
      <c r="A5902" s="103" t="s">
        <v>11997</v>
      </c>
      <c r="B5902" s="102">
        <v>45945</v>
      </c>
      <c r="C5902" s="104">
        <f>_xlfn.ISOWEEKNUM(Tabella2[[#This Row],[Date]])</f>
        <v>42</v>
      </c>
      <c r="D5902" s="104" t="s">
        <v>763</v>
      </c>
      <c r="E5902" s="104" t="s">
        <v>256</v>
      </c>
      <c r="F5902" s="104">
        <v>68</v>
      </c>
      <c r="G5902" s="104" t="s">
        <v>257</v>
      </c>
      <c r="H5902" s="105">
        <v>10</v>
      </c>
      <c r="I5902" s="104"/>
      <c r="J5902" s="104" t="s">
        <v>258</v>
      </c>
      <c r="K5902" s="104" t="s">
        <v>83</v>
      </c>
      <c r="L5902" s="104" t="s">
        <v>299</v>
      </c>
      <c r="M5902" s="104" t="s">
        <v>276</v>
      </c>
      <c r="N5902" s="104"/>
      <c r="O5902" s="108" t="str">
        <f>A5903</f>
        <v>18308</v>
      </c>
      <c r="P5902" s="111" t="s">
        <v>2593</v>
      </c>
      <c r="Q5902" s="153" t="s">
        <v>511</v>
      </c>
      <c r="R5902" s="153" t="s">
        <v>549</v>
      </c>
      <c r="S5902" s="153">
        <f>Tabella2[[#This Row],[PLD STOP]]-Tabella2[[#This Row],[PLD START]]</f>
        <v>4.166666666666663E-2</v>
      </c>
      <c r="T5902" s="153" t="s">
        <v>511</v>
      </c>
      <c r="U5902" s="153" t="s">
        <v>549</v>
      </c>
      <c r="V5902" s="153">
        <f>IF(ISBLANK(T5902),"",Tabella2[[#This Row],[ACT STOP]]-Tabella2[[#This Row],[ACT START]])</f>
        <v>4.166666666666663E-2</v>
      </c>
      <c r="W5902" s="104" t="s">
        <v>92</v>
      </c>
      <c r="X5902" s="104" t="s">
        <v>91</v>
      </c>
      <c r="Y5902" s="110"/>
      <c r="Z5902" s="106"/>
      <c r="AA5902" s="104"/>
      <c r="AB5902" s="107"/>
      <c r="AC5902" s="72">
        <f>IF(OR(Tabella2[[#This Row],[OUTCOME]]="DCO",Tabella2[[#This Row],[OUTCOME]]="SDC"),1,0)</f>
        <v>1</v>
      </c>
      <c r="AH5902" s="70"/>
      <c r="AI5902" s="70"/>
      <c r="AJ5902">
        <f>IF(OR(Tabella2[[#This Row],[OUTCOME]]="DNCO", Tabella2[[#This Row],[OUTCOME]]="SDNC"),1,0)</f>
        <v>0</v>
      </c>
      <c r="AL5902" s="70"/>
      <c r="BM5902" s="135" t="str">
        <f>Tabella2[[#This Row],[ACT START]]</f>
        <v>12:00</v>
      </c>
      <c r="BN5902" s="136" t="str">
        <f>Tabella2[[#This Row],[ACT STOP]]</f>
        <v>13:00</v>
      </c>
      <c r="BO5902" s="101"/>
      <c r="BR5902" s="109" t="str">
        <f t="shared" si="102"/>
        <v>SH-25-5891</v>
      </c>
      <c r="BS5902" s="109" t="s">
        <v>552</v>
      </c>
      <c r="BT5902" t="str">
        <f>Tabella2[[#This Row],[OUTCOME]]</f>
        <v>DCO</v>
      </c>
      <c r="BU5902" t="str">
        <f>_xlfn.CONCAT(Tabella2[[#This Row],[NAME SP]],Tabella2[[#This Row],[ID SP]]," - ",Tabella2[[#This Row],[SYLLABUS NO]])</f>
        <v>QATAR68 - FMSC HBFM01</v>
      </c>
      <c r="BV5902" t="s">
        <v>11998</v>
      </c>
    </row>
    <row r="5903" spans="1:74" hidden="1">
      <c r="A5903" s="103" t="s">
        <v>11999</v>
      </c>
      <c r="B5903" s="102">
        <v>45945</v>
      </c>
      <c r="C5903" s="104">
        <f>_xlfn.ISOWEEKNUM(Tabella2[[#This Row],[Date]])</f>
        <v>42</v>
      </c>
      <c r="D5903" s="104" t="s">
        <v>195</v>
      </c>
      <c r="E5903" s="104" t="s">
        <v>298</v>
      </c>
      <c r="F5903" s="104"/>
      <c r="G5903" s="104" t="s">
        <v>257</v>
      </c>
      <c r="H5903" s="105">
        <v>5</v>
      </c>
      <c r="I5903" s="104"/>
      <c r="J5903" s="104" t="s">
        <v>258</v>
      </c>
      <c r="K5903" s="104" t="s">
        <v>80</v>
      </c>
      <c r="L5903" s="104" t="s">
        <v>299</v>
      </c>
      <c r="M5903" s="104" t="s">
        <v>276</v>
      </c>
      <c r="N5903" s="104"/>
      <c r="O5903" s="108" t="str">
        <f>A5902</f>
        <v>18307</v>
      </c>
      <c r="P5903" s="111" t="s">
        <v>300</v>
      </c>
      <c r="Q5903" s="153">
        <v>0.5</v>
      </c>
      <c r="R5903" s="153">
        <v>0.54166666666666663</v>
      </c>
      <c r="S5903" s="153">
        <f>Tabella2[[#This Row],[PLD STOP]]-Tabella2[[#This Row],[PLD START]]</f>
        <v>4.166666666666663E-2</v>
      </c>
      <c r="T5903" s="153">
        <v>0.5</v>
      </c>
      <c r="U5903" s="153">
        <v>0.54166666666666663</v>
      </c>
      <c r="V5903" s="153">
        <f>IF(ISBLANK(T5903),"",Tabella2[[#This Row],[ACT STOP]]-Tabella2[[#This Row],[ACT START]])</f>
        <v>4.166666666666663E-2</v>
      </c>
      <c r="W5903" s="104" t="s">
        <v>122</v>
      </c>
      <c r="X5903" s="104" t="s">
        <v>91</v>
      </c>
      <c r="Y5903" s="110"/>
      <c r="Z5903" s="106"/>
      <c r="AA5903" s="104"/>
      <c r="AB5903" s="107"/>
      <c r="AC5903" s="72">
        <f>IF(OR(Tabella2[[#This Row],[OUTCOME]]="DCO",Tabella2[[#This Row],[OUTCOME]]="SDC"),1,0)</f>
        <v>1</v>
      </c>
      <c r="AH5903" s="70"/>
      <c r="AI5903" s="70"/>
      <c r="AJ5903">
        <f>IF(OR(Tabella2[[#This Row],[OUTCOME]]="DNCO", Tabella2[[#This Row],[OUTCOME]]="SDNC"),1,0)</f>
        <v>0</v>
      </c>
      <c r="AL5903" s="70"/>
      <c r="BM5903" s="135">
        <f>Tabella2[[#This Row],[ACT START]]</f>
        <v>0.5</v>
      </c>
      <c r="BN5903" s="136">
        <f>Tabella2[[#This Row],[ACT STOP]]</f>
        <v>0.54166666666666663</v>
      </c>
      <c r="BO5903" s="101"/>
      <c r="BR5903" s="109" t="str">
        <f t="shared" si="102"/>
        <v>SH-25-5892</v>
      </c>
      <c r="BS5903" s="109" t="s">
        <v>416</v>
      </c>
      <c r="BT5903" t="str">
        <f>Tabella2[[#This Row],[OUTCOME]]</f>
        <v>SDC</v>
      </c>
      <c r="BU5903" t="str">
        <f>_xlfn.CONCAT(Tabella2[[#This Row],[NAME SP]],Tabella2[[#This Row],[ID SP]]," - ",Tabella2[[#This Row],[SYLLABUS NO]])</f>
        <v>Support QATAR - SUPP</v>
      </c>
    </row>
    <row r="5904" spans="1:74" hidden="1">
      <c r="A5904" s="103" t="s">
        <v>12000</v>
      </c>
      <c r="B5904" s="102">
        <v>45945</v>
      </c>
      <c r="C5904" s="104">
        <f>_xlfn.ISOWEEKNUM(Tabella2[[#This Row],[Date]])</f>
        <v>42</v>
      </c>
      <c r="D5904" s="104" t="s">
        <v>9764</v>
      </c>
      <c r="E5904" s="104" t="s">
        <v>284</v>
      </c>
      <c r="F5904" s="104">
        <v>78</v>
      </c>
      <c r="G5904" s="104" t="s">
        <v>284</v>
      </c>
      <c r="H5904" s="105">
        <v>5</v>
      </c>
      <c r="I5904" s="104"/>
      <c r="J5904" s="104" t="s">
        <v>258</v>
      </c>
      <c r="K5904" s="104" t="s">
        <v>81</v>
      </c>
      <c r="L5904" s="104" t="s">
        <v>259</v>
      </c>
      <c r="M5904" s="104" t="s">
        <v>328</v>
      </c>
      <c r="N5904" s="104"/>
      <c r="O5904" s="106"/>
      <c r="P5904" s="111" t="s">
        <v>3752</v>
      </c>
      <c r="Q5904" s="153" t="s">
        <v>511</v>
      </c>
      <c r="R5904" s="153" t="s">
        <v>549</v>
      </c>
      <c r="S5904" s="153">
        <f>Tabella2[[#This Row],[PLD STOP]]-Tabella2[[#This Row],[PLD START]]</f>
        <v>4.166666666666663E-2</v>
      </c>
      <c r="T5904" s="153" t="s">
        <v>511</v>
      </c>
      <c r="U5904" s="153" t="s">
        <v>549</v>
      </c>
      <c r="V5904" s="153">
        <f>IF(ISBLANK(T5904),"",Tabella2[[#This Row],[ACT STOP]]-Tabella2[[#This Row],[ACT START]])</f>
        <v>4.166666666666663E-2</v>
      </c>
      <c r="W5904" s="104" t="s">
        <v>92</v>
      </c>
      <c r="X5904" s="104" t="s">
        <v>91</v>
      </c>
      <c r="Y5904" s="110"/>
      <c r="Z5904" s="106"/>
      <c r="AA5904" s="104"/>
      <c r="AB5904" s="107"/>
      <c r="AC5904" s="72">
        <f>IF(OR(Tabella2[[#This Row],[OUTCOME]]="DCO",Tabella2[[#This Row],[OUTCOME]]="SDC"),1,0)</f>
        <v>1</v>
      </c>
      <c r="AH5904" s="70"/>
      <c r="AI5904" s="70"/>
      <c r="AJ5904">
        <f>IF(OR(Tabella2[[#This Row],[OUTCOME]]="DNCO", Tabella2[[#This Row],[OUTCOME]]="SDNC"),1,0)</f>
        <v>0</v>
      </c>
      <c r="AL5904" s="70"/>
      <c r="BM5904" s="135" t="str">
        <f>Tabella2[[#This Row],[ACT START]]</f>
        <v>12:00</v>
      </c>
      <c r="BN5904" s="136" t="str">
        <f>Tabella2[[#This Row],[ACT STOP]]</f>
        <v>13:00</v>
      </c>
      <c r="BO5904" s="101"/>
      <c r="BR5904" s="109" t="str">
        <f t="shared" si="102"/>
        <v>SH-25-5893</v>
      </c>
      <c r="BS5904" s="109" t="s">
        <v>288</v>
      </c>
      <c r="BT5904" t="str">
        <f>Tabella2[[#This Row],[OUTCOME]]</f>
        <v>DCO</v>
      </c>
      <c r="BU5904" t="str">
        <f>_xlfn.CONCAT(Tabella2[[#This Row],[NAME SP]],Tabella2[[#This Row],[ID SP]]," - ",Tabella2[[#This Row],[SYLLABUS NO]])</f>
        <v>IFTS78 - FMS LLF02</v>
      </c>
      <c r="BV5904" t="s">
        <v>11877</v>
      </c>
    </row>
    <row r="5905" spans="1:74" hidden="1">
      <c r="A5905" s="103" t="s">
        <v>12001</v>
      </c>
      <c r="B5905" s="102">
        <v>45945</v>
      </c>
      <c r="C5905" s="104">
        <f>_xlfn.ISOWEEKNUM(Tabella2[[#This Row],[Date]])</f>
        <v>42</v>
      </c>
      <c r="D5905" s="104" t="s">
        <v>6396</v>
      </c>
      <c r="E5905" s="104" t="s">
        <v>256</v>
      </c>
      <c r="F5905" s="104">
        <v>70</v>
      </c>
      <c r="G5905" s="104" t="s">
        <v>257</v>
      </c>
      <c r="H5905" s="105">
        <v>2</v>
      </c>
      <c r="I5905" s="104"/>
      <c r="J5905" s="104" t="s">
        <v>258</v>
      </c>
      <c r="K5905" s="104" t="s">
        <v>77</v>
      </c>
      <c r="L5905" s="104" t="s">
        <v>259</v>
      </c>
      <c r="M5905" s="104" t="s">
        <v>276</v>
      </c>
      <c r="N5905" s="104"/>
      <c r="O5905" s="106"/>
      <c r="P5905" s="111" t="s">
        <v>2932</v>
      </c>
      <c r="Q5905" s="153" t="s">
        <v>511</v>
      </c>
      <c r="R5905" s="153" t="s">
        <v>549</v>
      </c>
      <c r="S5905" s="153">
        <f>Tabella2[[#This Row],[PLD STOP]]-Tabella2[[#This Row],[PLD START]]</f>
        <v>4.166666666666663E-2</v>
      </c>
      <c r="T5905" s="153" t="s">
        <v>511</v>
      </c>
      <c r="U5905" s="153" t="s">
        <v>549</v>
      </c>
      <c r="V5905" s="153">
        <f>IF(ISBLANK(T5905),"",Tabella2[[#This Row],[ACT STOP]]-Tabella2[[#This Row],[ACT START]])</f>
        <v>4.166666666666663E-2</v>
      </c>
      <c r="W5905" s="104" t="s">
        <v>92</v>
      </c>
      <c r="X5905" s="104" t="s">
        <v>91</v>
      </c>
      <c r="Y5905" s="110"/>
      <c r="Z5905" s="106"/>
      <c r="AA5905" s="104"/>
      <c r="AB5905" s="107"/>
      <c r="AC5905" s="72">
        <f>IF(OR(Tabella2[[#This Row],[OUTCOME]]="DCO",Tabella2[[#This Row],[OUTCOME]]="SDC"),1,0)</f>
        <v>1</v>
      </c>
      <c r="AH5905" s="70"/>
      <c r="AI5905" s="70"/>
      <c r="AJ5905">
        <f>IF(OR(Tabella2[[#This Row],[OUTCOME]]="DNCO", Tabella2[[#This Row],[OUTCOME]]="SDNC"),1,0)</f>
        <v>0</v>
      </c>
      <c r="AL5905" s="70"/>
      <c r="BM5905" s="135" t="str">
        <f>Tabella2[[#This Row],[ACT START]]</f>
        <v>12:00</v>
      </c>
      <c r="BN5905" s="136" t="str">
        <f>Tabella2[[#This Row],[ACT STOP]]</f>
        <v>13:00</v>
      </c>
      <c r="BO5905" s="101"/>
      <c r="BR5905" s="109" t="str">
        <f t="shared" si="102"/>
        <v>SH-25-5894</v>
      </c>
      <c r="BS5905" s="109" t="s">
        <v>368</v>
      </c>
      <c r="BT5905" t="str">
        <f>Tabella2[[#This Row],[OUTCOME]]</f>
        <v>DCO</v>
      </c>
      <c r="BU5905" t="str">
        <f>_xlfn.CONCAT(Tabella2[[#This Row],[NAME SP]],Tabella2[[#This Row],[ID SP]]," - ",Tabella2[[#This Row],[SYLLABUS NO]])</f>
        <v>QATAR70 - PT NAV02</v>
      </c>
      <c r="BV5905" t="s">
        <v>12002</v>
      </c>
    </row>
    <row r="5906" spans="1:74" hidden="1">
      <c r="A5906" s="103" t="s">
        <v>12003</v>
      </c>
      <c r="B5906" s="102">
        <v>45945</v>
      </c>
      <c r="C5906" s="104">
        <f>_xlfn.ISOWEEKNUM(Tabella2[[#This Row],[Date]])</f>
        <v>42</v>
      </c>
      <c r="D5906" s="104" t="s">
        <v>11710</v>
      </c>
      <c r="E5906" s="104" t="s">
        <v>284</v>
      </c>
      <c r="F5906" s="104">
        <v>91</v>
      </c>
      <c r="G5906" s="104" t="s">
        <v>257</v>
      </c>
      <c r="H5906" s="105">
        <v>15</v>
      </c>
      <c r="I5906" s="104" t="s">
        <v>258</v>
      </c>
      <c r="J5906" s="104"/>
      <c r="K5906" s="104" t="s">
        <v>79</v>
      </c>
      <c r="L5906" s="104" t="s">
        <v>259</v>
      </c>
      <c r="M5906" s="104" t="s">
        <v>276</v>
      </c>
      <c r="N5906" s="104"/>
      <c r="O5906" s="106"/>
      <c r="P5906" s="111" t="s">
        <v>11858</v>
      </c>
      <c r="Q5906" s="153" t="s">
        <v>272</v>
      </c>
      <c r="R5906" s="153" t="s">
        <v>576</v>
      </c>
      <c r="S5906" s="153">
        <f>Tabella2[[#This Row],[PLD STOP]]-Tabella2[[#This Row],[PLD START]]</f>
        <v>4.166666666666663E-2</v>
      </c>
      <c r="T5906" s="153">
        <v>0.55625000000000002</v>
      </c>
      <c r="U5906" s="153">
        <v>0.59652777777777777</v>
      </c>
      <c r="V5906" s="153">
        <f>IF(ISBLANK(T5906),"",Tabella2[[#This Row],[ACT STOP]]-Tabella2[[#This Row],[ACT START]])</f>
        <v>4.0277777777777746E-2</v>
      </c>
      <c r="W5906" s="104" t="s">
        <v>92</v>
      </c>
      <c r="X5906" s="104" t="s">
        <v>91</v>
      </c>
      <c r="Y5906" s="110"/>
      <c r="Z5906" s="106"/>
      <c r="AA5906" s="104"/>
      <c r="AB5906" s="107"/>
      <c r="AC5906" s="72">
        <f>IF(OR(Tabella2[[#This Row],[OUTCOME]]="DCO",Tabella2[[#This Row],[OUTCOME]]="SDC"),1,0)</f>
        <v>1</v>
      </c>
      <c r="AH5906" s="70"/>
      <c r="AI5906" s="70"/>
      <c r="AJ5906">
        <f>IF(OR(Tabella2[[#This Row],[OUTCOME]]="DNCO", Tabella2[[#This Row],[OUTCOME]]="SDNC"),1,0)</f>
        <v>0</v>
      </c>
      <c r="AL5906" s="70"/>
      <c r="BM5906" s="135">
        <f>Tabella2[[#This Row],[ACT START]]</f>
        <v>0.55625000000000002</v>
      </c>
      <c r="BN5906" s="136">
        <f>Tabella2[[#This Row],[ACT STOP]]</f>
        <v>0.59652777777777777</v>
      </c>
      <c r="BO5906" s="101"/>
      <c r="BR5906" s="109" t="str">
        <f t="shared" si="102"/>
        <v>SH-25-5895</v>
      </c>
      <c r="BS5906" s="109" t="s">
        <v>1028</v>
      </c>
      <c r="BT5906" t="str">
        <f>Tabella2[[#This Row],[OUTCOME]]</f>
        <v>DCO</v>
      </c>
      <c r="BU5906" t="str">
        <f>_xlfn.CONCAT(Tabella2[[#This Row],[NAME SP]],Tabella2[[#This Row],[ID SP]]," - ",Tabella2[[#This Row],[SYLLABUS NO]])</f>
        <v>IFTS91 - SD CF0102</v>
      </c>
      <c r="BV5906" t="s">
        <v>11836</v>
      </c>
    </row>
    <row r="5907" spans="1:74" hidden="1">
      <c r="A5907" s="103" t="s">
        <v>12004</v>
      </c>
      <c r="B5907" s="102">
        <v>45945</v>
      </c>
      <c r="C5907" s="104">
        <f>_xlfn.ISOWEEKNUM(Tabella2[[#This Row],[Date]])</f>
        <v>42</v>
      </c>
      <c r="D5907" s="104" t="s">
        <v>11710</v>
      </c>
      <c r="E5907" s="104" t="s">
        <v>284</v>
      </c>
      <c r="F5907" s="104">
        <v>94</v>
      </c>
      <c r="G5907" s="104" t="s">
        <v>284</v>
      </c>
      <c r="H5907" s="105">
        <v>3</v>
      </c>
      <c r="I5907" s="104" t="s">
        <v>258</v>
      </c>
      <c r="J5907" s="104"/>
      <c r="K5907" s="104" t="s">
        <v>78</v>
      </c>
      <c r="L5907" s="104" t="s">
        <v>259</v>
      </c>
      <c r="M5907" s="104" t="s">
        <v>276</v>
      </c>
      <c r="N5907" s="104"/>
      <c r="O5907" s="106"/>
      <c r="P5907" s="111" t="s">
        <v>11964</v>
      </c>
      <c r="Q5907" s="153" t="s">
        <v>272</v>
      </c>
      <c r="R5907" s="153" t="s">
        <v>576</v>
      </c>
      <c r="S5907" s="153">
        <f>Tabella2[[#This Row],[PLD STOP]]-Tabella2[[#This Row],[PLD START]]</f>
        <v>4.166666666666663E-2</v>
      </c>
      <c r="T5907" s="153">
        <v>0.56319444444444444</v>
      </c>
      <c r="U5907" s="153">
        <v>0.60347222222222219</v>
      </c>
      <c r="V5907" s="153">
        <f>IF(ISBLANK(T5907),"",Tabella2[[#This Row],[ACT STOP]]-Tabella2[[#This Row],[ACT START]])</f>
        <v>4.0277777777777746E-2</v>
      </c>
      <c r="W5907" s="104" t="s">
        <v>92</v>
      </c>
      <c r="X5907" s="104" t="s">
        <v>91</v>
      </c>
      <c r="Y5907" s="110" t="s">
        <v>12005</v>
      </c>
      <c r="Z5907" s="106"/>
      <c r="AA5907" s="104"/>
      <c r="AB5907" s="107"/>
      <c r="AC5907" s="72">
        <f>IF(OR(Tabella2[[#This Row],[OUTCOME]]="DCO",Tabella2[[#This Row],[OUTCOME]]="SDC"),1,0)</f>
        <v>1</v>
      </c>
      <c r="AH5907" s="70"/>
      <c r="AI5907" s="70"/>
      <c r="AJ5907">
        <f>IF(OR(Tabella2[[#This Row],[OUTCOME]]="DNCO", Tabella2[[#This Row],[OUTCOME]]="SDNC"),1,0)</f>
        <v>0</v>
      </c>
      <c r="AL5907" s="70"/>
      <c r="BL5907" t="s">
        <v>5770</v>
      </c>
      <c r="BM5907" s="135">
        <f>Tabella2[[#This Row],[ACT START]]</f>
        <v>0.56319444444444444</v>
      </c>
      <c r="BN5907" s="136">
        <f>Tabella2[[#This Row],[ACT STOP]]</f>
        <v>0.60347222222222219</v>
      </c>
      <c r="BO5907" s="101"/>
      <c r="BR5907" s="109" t="str">
        <f t="shared" si="102"/>
        <v>SH-25-5896</v>
      </c>
      <c r="BS5907" s="109" t="s">
        <v>301</v>
      </c>
      <c r="BT5907" t="str">
        <f>Tabella2[[#This Row],[OUTCOME]]</f>
        <v>DCO</v>
      </c>
      <c r="BU5907" t="str">
        <f>_xlfn.CONCAT(Tabella2[[#This Row],[NAME SP]],Tabella2[[#This Row],[ID SP]]," - ",Tabella2[[#This Row],[SYLLABUS NO]])</f>
        <v>IFTS94 - SD EMR0103</v>
      </c>
      <c r="BV5907" t="s">
        <v>11838</v>
      </c>
    </row>
    <row r="5908" spans="1:74" hidden="1">
      <c r="A5908" s="103" t="s">
        <v>12006</v>
      </c>
      <c r="B5908" s="102">
        <v>45945</v>
      </c>
      <c r="C5908" s="104">
        <f>_xlfn.ISOWEEKNUM(Tabella2[[#This Row],[Date]])</f>
        <v>42</v>
      </c>
      <c r="D5908" s="104" t="s">
        <v>817</v>
      </c>
      <c r="E5908" s="104" t="s">
        <v>284</v>
      </c>
      <c r="F5908" s="104">
        <v>73</v>
      </c>
      <c r="G5908" s="104" t="s">
        <v>257</v>
      </c>
      <c r="H5908" s="105">
        <v>9</v>
      </c>
      <c r="I5908" s="104"/>
      <c r="J5908" s="104" t="s">
        <v>258</v>
      </c>
      <c r="K5908" s="104" t="s">
        <v>83</v>
      </c>
      <c r="L5908" s="104" t="s">
        <v>299</v>
      </c>
      <c r="M5908" s="104" t="s">
        <v>276</v>
      </c>
      <c r="N5908" s="104"/>
      <c r="O5908" s="108" t="str">
        <f>A5909</f>
        <v>18314</v>
      </c>
      <c r="P5908" s="111" t="s">
        <v>733</v>
      </c>
      <c r="Q5908" s="153" t="s">
        <v>272</v>
      </c>
      <c r="R5908" s="153" t="s">
        <v>576</v>
      </c>
      <c r="S5908" s="153">
        <f>Tabella2[[#This Row],[PLD STOP]]-Tabella2[[#This Row],[PLD START]]</f>
        <v>4.166666666666663E-2</v>
      </c>
      <c r="T5908" s="153" t="s">
        <v>272</v>
      </c>
      <c r="U5908" s="153" t="s">
        <v>576</v>
      </c>
      <c r="V5908" s="153">
        <f>IF(ISBLANK(T5908),"",Tabella2[[#This Row],[ACT STOP]]-Tabella2[[#This Row],[ACT START]])</f>
        <v>4.166666666666663E-2</v>
      </c>
      <c r="W5908" s="104" t="s">
        <v>92</v>
      </c>
      <c r="X5908" s="104" t="s">
        <v>91</v>
      </c>
      <c r="Y5908" s="110"/>
      <c r="Z5908" s="106"/>
      <c r="AA5908" s="104"/>
      <c r="AB5908" s="107"/>
      <c r="AC5908" s="72">
        <f>IF(OR(Tabella2[[#This Row],[OUTCOME]]="DCO",Tabella2[[#This Row],[OUTCOME]]="SDC"),1,0)</f>
        <v>1</v>
      </c>
      <c r="AH5908" s="70"/>
      <c r="AI5908" s="70"/>
      <c r="AJ5908">
        <f>IF(OR(Tabella2[[#This Row],[OUTCOME]]="DNCO", Tabella2[[#This Row],[OUTCOME]]="SDNC"),1,0)</f>
        <v>0</v>
      </c>
      <c r="AL5908" s="70"/>
      <c r="BL5908" t="s">
        <v>12007</v>
      </c>
      <c r="BM5908" s="135" t="str">
        <f>Tabella2[[#This Row],[ACT START]]</f>
        <v>13:30</v>
      </c>
      <c r="BN5908" s="136" t="str">
        <f>Tabella2[[#This Row],[ACT STOP]]</f>
        <v>14:30</v>
      </c>
      <c r="BO5908" s="101"/>
      <c r="BR5908" s="109" t="str">
        <f t="shared" si="102"/>
        <v>SH-25-5897</v>
      </c>
      <c r="BS5908" s="109" t="s">
        <v>318</v>
      </c>
      <c r="BT5908" t="str">
        <f>Tabella2[[#This Row],[OUTCOME]]</f>
        <v>DCO</v>
      </c>
      <c r="BU5908" t="str">
        <f>_xlfn.CONCAT(Tabella2[[#This Row],[NAME SP]],Tabella2[[#This Row],[ID SP]]," - ",Tabella2[[#This Row],[SYLLABUS NO]])</f>
        <v>IFTS73 - FMSC DACM01</v>
      </c>
      <c r="BV5908" t="s">
        <v>12008</v>
      </c>
    </row>
    <row r="5909" spans="1:74" hidden="1">
      <c r="A5909" s="103" t="s">
        <v>12009</v>
      </c>
      <c r="B5909" s="102">
        <v>45945</v>
      </c>
      <c r="C5909" s="104">
        <f>_xlfn.ISOWEEKNUM(Tabella2[[#This Row],[Date]])</f>
        <v>42</v>
      </c>
      <c r="D5909" s="104" t="s">
        <v>195</v>
      </c>
      <c r="E5909" s="104" t="s">
        <v>398</v>
      </c>
      <c r="F5909" s="104"/>
      <c r="G5909" s="104" t="s">
        <v>284</v>
      </c>
      <c r="H5909" s="105">
        <v>50</v>
      </c>
      <c r="I5909" s="104"/>
      <c r="J5909" s="104" t="s">
        <v>258</v>
      </c>
      <c r="K5909" s="104" t="s">
        <v>80</v>
      </c>
      <c r="L5909" s="104" t="s">
        <v>299</v>
      </c>
      <c r="M5909" s="104" t="s">
        <v>276</v>
      </c>
      <c r="N5909" s="104"/>
      <c r="O5909" s="108" t="str">
        <f>A5908</f>
        <v>18313</v>
      </c>
      <c r="P5909" s="111" t="s">
        <v>300</v>
      </c>
      <c r="Q5909" s="153" t="s">
        <v>272</v>
      </c>
      <c r="R5909" s="153" t="s">
        <v>576</v>
      </c>
      <c r="S5909" s="153">
        <f>Tabella2[[#This Row],[PLD STOP]]-Tabella2[[#This Row],[PLD START]]</f>
        <v>4.166666666666663E-2</v>
      </c>
      <c r="T5909" s="153" t="s">
        <v>272</v>
      </c>
      <c r="U5909" s="153" t="s">
        <v>576</v>
      </c>
      <c r="V5909" s="153">
        <f>IF(ISBLANK(T5909),"",Tabella2[[#This Row],[ACT STOP]]-Tabella2[[#This Row],[ACT START]])</f>
        <v>4.166666666666663E-2</v>
      </c>
      <c r="W5909" s="104" t="s">
        <v>122</v>
      </c>
      <c r="X5909" s="104" t="s">
        <v>91</v>
      </c>
      <c r="Y5909" s="110"/>
      <c r="Z5909" s="106"/>
      <c r="AA5909" s="104"/>
      <c r="AB5909" s="107"/>
      <c r="AC5909" s="72">
        <f>IF(OR(Tabella2[[#This Row],[OUTCOME]]="DCO",Tabella2[[#This Row],[OUTCOME]]="SDC"),1,0)</f>
        <v>1</v>
      </c>
      <c r="AH5909" s="70"/>
      <c r="AI5909" s="70"/>
      <c r="AJ5909">
        <f>IF(OR(Tabella2[[#This Row],[OUTCOME]]="DNCO", Tabella2[[#This Row],[OUTCOME]]="SDNC"),1,0)</f>
        <v>0</v>
      </c>
      <c r="AL5909" s="70"/>
      <c r="BL5909" t="s">
        <v>12007</v>
      </c>
      <c r="BM5909" s="135" t="str">
        <f>Tabella2[[#This Row],[ACT START]]</f>
        <v>13:30</v>
      </c>
      <c r="BN5909" s="136" t="str">
        <f>Tabella2[[#This Row],[ACT STOP]]</f>
        <v>14:30</v>
      </c>
      <c r="BO5909" s="101"/>
      <c r="BR5909" s="109" t="str">
        <f t="shared" si="102"/>
        <v>SH-25-5898</v>
      </c>
      <c r="BS5909" s="109" t="s">
        <v>1763</v>
      </c>
      <c r="BT5909" t="str">
        <f>Tabella2[[#This Row],[OUTCOME]]</f>
        <v>SDC</v>
      </c>
      <c r="BU5909" t="str">
        <f>_xlfn.CONCAT(Tabella2[[#This Row],[NAME SP]],Tabella2[[#This Row],[ID SP]]," - ",Tabella2[[#This Row],[SYLLABUS NO]])</f>
        <v>Support IFTS - SUPP</v>
      </c>
    </row>
    <row r="5910" spans="1:74" hidden="1">
      <c r="A5910" s="103" t="s">
        <v>12010</v>
      </c>
      <c r="B5910" s="102">
        <v>45945</v>
      </c>
      <c r="C5910" s="104">
        <f>_xlfn.ISOWEEKNUM(Tabella2[[#This Row],[Date]])</f>
        <v>42</v>
      </c>
      <c r="D5910" s="104" t="s">
        <v>6396</v>
      </c>
      <c r="E5910" s="104" t="s">
        <v>256</v>
      </c>
      <c r="F5910" s="104">
        <v>73</v>
      </c>
      <c r="G5910" s="104" t="s">
        <v>257</v>
      </c>
      <c r="H5910" s="105">
        <v>1</v>
      </c>
      <c r="I5910" s="104"/>
      <c r="J5910" s="104" t="s">
        <v>258</v>
      </c>
      <c r="K5910" s="104" t="s">
        <v>81</v>
      </c>
      <c r="L5910" s="104" t="s">
        <v>259</v>
      </c>
      <c r="M5910" s="104" t="s">
        <v>276</v>
      </c>
      <c r="N5910" s="104"/>
      <c r="O5910" s="106"/>
      <c r="P5910" s="111" t="s">
        <v>531</v>
      </c>
      <c r="Q5910" s="153" t="s">
        <v>272</v>
      </c>
      <c r="R5910" s="153" t="s">
        <v>576</v>
      </c>
      <c r="S5910" s="153">
        <f>Tabella2[[#This Row],[PLD STOP]]-Tabella2[[#This Row],[PLD START]]</f>
        <v>4.166666666666663E-2</v>
      </c>
      <c r="T5910" s="153" t="s">
        <v>272</v>
      </c>
      <c r="U5910" s="153" t="s">
        <v>576</v>
      </c>
      <c r="V5910" s="153">
        <f>IF(ISBLANK(T5910),"",Tabella2[[#This Row],[ACT STOP]]-Tabella2[[#This Row],[ACT START]])</f>
        <v>4.166666666666663E-2</v>
      </c>
      <c r="W5910" s="104" t="s">
        <v>92</v>
      </c>
      <c r="X5910" s="104" t="s">
        <v>91</v>
      </c>
      <c r="Y5910" s="110"/>
      <c r="Z5910" s="106"/>
      <c r="AA5910" s="104"/>
      <c r="AB5910" s="107"/>
      <c r="AC5910" s="72">
        <f>IF(OR(Tabella2[[#This Row],[OUTCOME]]="DCO",Tabella2[[#This Row],[OUTCOME]]="SDC"),1,0)</f>
        <v>1</v>
      </c>
      <c r="AH5910" s="70"/>
      <c r="AI5910" s="70"/>
      <c r="AJ5910">
        <f>IF(OR(Tabella2[[#This Row],[OUTCOME]]="DNCO", Tabella2[[#This Row],[OUTCOME]]="SDNC"),1,0)</f>
        <v>0</v>
      </c>
      <c r="AL5910" s="70"/>
      <c r="BL5910" t="s">
        <v>12011</v>
      </c>
      <c r="BM5910" s="135" t="str">
        <f>Tabella2[[#This Row],[ACT START]]</f>
        <v>13:30</v>
      </c>
      <c r="BN5910" s="136" t="str">
        <f>Tabella2[[#This Row],[ACT STOP]]</f>
        <v>14:30</v>
      </c>
      <c r="BO5910" s="101"/>
      <c r="BR5910" s="109" t="str">
        <f t="shared" si="102"/>
        <v>SH-25-5899</v>
      </c>
      <c r="BS5910" s="109" t="s">
        <v>332</v>
      </c>
      <c r="BT5910" t="str">
        <f>Tabella2[[#This Row],[OUTCOME]]</f>
        <v>DCO</v>
      </c>
      <c r="BU5910" t="str">
        <f>_xlfn.CONCAT(Tabella2[[#This Row],[NAME SP]],Tabella2[[#This Row],[ID SP]]," - ",Tabella2[[#This Row],[SYLLABUS NO]])</f>
        <v>QATAR73 - FMS NIT01</v>
      </c>
      <c r="BV5910" t="s">
        <v>12012</v>
      </c>
    </row>
    <row r="5911" spans="1:74" hidden="1">
      <c r="A5911" s="103" t="s">
        <v>12013</v>
      </c>
      <c r="B5911" s="102">
        <v>45945</v>
      </c>
      <c r="C5911" s="104">
        <f>_xlfn.ISOWEEKNUM(Tabella2[[#This Row],[Date]])</f>
        <v>42</v>
      </c>
      <c r="D5911" s="104" t="s">
        <v>255</v>
      </c>
      <c r="E5911" s="104" t="s">
        <v>256</v>
      </c>
      <c r="F5911" s="104">
        <v>40</v>
      </c>
      <c r="G5911" s="104" t="s">
        <v>257</v>
      </c>
      <c r="H5911" s="105">
        <v>14</v>
      </c>
      <c r="I5911" s="104"/>
      <c r="J5911" s="104" t="s">
        <v>258</v>
      </c>
      <c r="K5911" s="104" t="s">
        <v>77</v>
      </c>
      <c r="L5911" s="104" t="s">
        <v>259</v>
      </c>
      <c r="M5911" s="104" t="s">
        <v>276</v>
      </c>
      <c r="N5911" s="104"/>
      <c r="O5911" s="106"/>
      <c r="P5911" s="111" t="s">
        <v>2684</v>
      </c>
      <c r="Q5911" s="153" t="s">
        <v>272</v>
      </c>
      <c r="R5911" s="153" t="s">
        <v>576</v>
      </c>
      <c r="S5911" s="153">
        <f>Tabella2[[#This Row],[PLD STOP]]-Tabella2[[#This Row],[PLD START]]</f>
        <v>4.166666666666663E-2</v>
      </c>
      <c r="T5911" s="153" t="s">
        <v>272</v>
      </c>
      <c r="U5911" s="153" t="s">
        <v>576</v>
      </c>
      <c r="V5911" s="153">
        <f>IF(ISBLANK(T5911),"",Tabella2[[#This Row],[ACT STOP]]-Tabella2[[#This Row],[ACT START]])</f>
        <v>4.166666666666663E-2</v>
      </c>
      <c r="W5911" s="104" t="s">
        <v>92</v>
      </c>
      <c r="X5911" s="104" t="s">
        <v>91</v>
      </c>
      <c r="Y5911" s="110"/>
      <c r="Z5911" s="106"/>
      <c r="AA5911" s="104"/>
      <c r="AB5911" s="107"/>
      <c r="AC5911" s="72">
        <f>IF(OR(Tabella2[[#This Row],[OUTCOME]]="DCO",Tabella2[[#This Row],[OUTCOME]]="SDC"),1,0)</f>
        <v>1</v>
      </c>
      <c r="AH5911" s="70"/>
      <c r="AI5911" s="70"/>
      <c r="AJ5911">
        <f>IF(OR(Tabella2[[#This Row],[OUTCOME]]="DNCO", Tabella2[[#This Row],[OUTCOME]]="SDNC"),1,0)</f>
        <v>0</v>
      </c>
      <c r="AL5911" s="70"/>
      <c r="BM5911" s="135" t="str">
        <f>Tabella2[[#This Row],[ACT START]]</f>
        <v>13:30</v>
      </c>
      <c r="BN5911" s="136" t="str">
        <f>Tabella2[[#This Row],[ACT STOP]]</f>
        <v>14:30</v>
      </c>
      <c r="BO5911" s="101"/>
      <c r="BR5911" s="109" t="str">
        <f t="shared" si="102"/>
        <v>SH-25-5900</v>
      </c>
      <c r="BS5911" s="109" t="s">
        <v>372</v>
      </c>
      <c r="BT5911" t="str">
        <f>Tabella2[[#This Row],[OUTCOME]]</f>
        <v>DCO</v>
      </c>
      <c r="BU5911" t="str">
        <f>_xlfn.CONCAT(Tabella2[[#This Row],[NAME SP]],Tabella2[[#This Row],[ID SP]]," - ",Tabella2[[#This Row],[SYLLABUS NO]])</f>
        <v>QATAR40 - PT ERT02</v>
      </c>
      <c r="BV5911" t="s">
        <v>12014</v>
      </c>
    </row>
    <row r="5912" spans="1:74" hidden="1">
      <c r="A5912" s="103" t="s">
        <v>12015</v>
      </c>
      <c r="B5912" s="102">
        <v>45946</v>
      </c>
      <c r="C5912" s="104">
        <f>_xlfn.ISOWEEKNUM(Tabella2[[#This Row],[Date]])</f>
        <v>42</v>
      </c>
      <c r="D5912" s="104" t="s">
        <v>817</v>
      </c>
      <c r="E5912" s="104" t="s">
        <v>284</v>
      </c>
      <c r="F5912" s="104">
        <v>74</v>
      </c>
      <c r="G5912" s="104" t="s">
        <v>284</v>
      </c>
      <c r="H5912" s="105">
        <v>5</v>
      </c>
      <c r="I5912" s="104"/>
      <c r="J5912" s="104" t="s">
        <v>258</v>
      </c>
      <c r="K5912" s="104" t="s">
        <v>79</v>
      </c>
      <c r="L5912" s="104" t="s">
        <v>299</v>
      </c>
      <c r="M5912" s="104" t="s">
        <v>276</v>
      </c>
      <c r="N5912" s="104"/>
      <c r="O5912" s="108" t="str">
        <f>A5913</f>
        <v>18318</v>
      </c>
      <c r="P5912" s="111" t="s">
        <v>2791</v>
      </c>
      <c r="Q5912" s="153" t="s">
        <v>605</v>
      </c>
      <c r="R5912" s="153" t="s">
        <v>285</v>
      </c>
      <c r="S5912" s="153">
        <f>Tabella2[[#This Row],[PLD STOP]]-Tabella2[[#This Row],[PLD START]]</f>
        <v>4.1666666666666685E-2</v>
      </c>
      <c r="T5912" s="153"/>
      <c r="U5912" s="153"/>
      <c r="V5912" s="153" t="str">
        <f>IF(ISBLANK(T5912),"",Tabella2[[#This Row],[ACT STOP]]-Tabella2[[#This Row],[ACT START]])</f>
        <v/>
      </c>
      <c r="W5912" s="104" t="s">
        <v>108</v>
      </c>
      <c r="X5912" s="104" t="s">
        <v>143</v>
      </c>
      <c r="Y5912" s="110"/>
      <c r="Z5912" s="106"/>
      <c r="AA5912" s="104"/>
      <c r="AB5912" s="107"/>
      <c r="AC5912" s="72">
        <f>IF(OR(Tabella2[[#This Row],[OUTCOME]]="DCO",Tabella2[[#This Row],[OUTCOME]]="SDC"),1,0)</f>
        <v>0</v>
      </c>
      <c r="AH5912" s="70"/>
      <c r="AI5912" s="70"/>
      <c r="AJ5912">
        <f>IF(OR(Tabella2[[#This Row],[OUTCOME]]="DNCO", Tabella2[[#This Row],[OUTCOME]]="SDNC"),1,0)</f>
        <v>0</v>
      </c>
      <c r="AL5912" s="70"/>
      <c r="BL5912" t="s">
        <v>12016</v>
      </c>
      <c r="BM5912" s="135">
        <f>Tabella2[[#This Row],[ACT START]]</f>
        <v>0</v>
      </c>
      <c r="BN5912" s="136">
        <f>Tabella2[[#This Row],[ACT STOP]]</f>
        <v>0</v>
      </c>
      <c r="BO5912" s="101"/>
      <c r="BR5912" s="109" t="str">
        <f t="shared" ref="BR5912:BR5944" si="103">_xlfn.CONCAT(LEFT(BR5911,6),TEXT(RIGHT(BR5911,4)+1,"0000"))</f>
        <v>SH-25-5901</v>
      </c>
      <c r="BS5912" s="109" t="s">
        <v>288</v>
      </c>
      <c r="BT5912" t="str">
        <f>Tabella2[[#This Row],[OUTCOME]]</f>
        <v>CANC</v>
      </c>
      <c r="BU5912" t="str">
        <f>_xlfn.CONCAT(Tabella2[[#This Row],[NAME SP]],Tabella2[[#This Row],[ID SP]]," - ",Tabella2[[#This Row],[SYLLABUS NO]])</f>
        <v>IFTS74 - FMSC DACM02</v>
      </c>
      <c r="BV5912" t="s">
        <v>11990</v>
      </c>
    </row>
    <row r="5913" spans="1:74" hidden="1">
      <c r="A5913" s="103" t="s">
        <v>12017</v>
      </c>
      <c r="B5913" s="102">
        <v>45946</v>
      </c>
      <c r="C5913" s="104">
        <f>_xlfn.ISOWEEKNUM(Tabella2[[#This Row],[Date]])</f>
        <v>42</v>
      </c>
      <c r="D5913" s="104" t="s">
        <v>195</v>
      </c>
      <c r="E5913" s="104" t="s">
        <v>398</v>
      </c>
      <c r="F5913" s="104"/>
      <c r="G5913" s="104" t="s">
        <v>257</v>
      </c>
      <c r="H5913" s="105">
        <v>14</v>
      </c>
      <c r="I5913" s="104"/>
      <c r="J5913" s="104" t="s">
        <v>258</v>
      </c>
      <c r="K5913" s="104" t="s">
        <v>78</v>
      </c>
      <c r="L5913" s="104" t="s">
        <v>299</v>
      </c>
      <c r="M5913" s="104" t="s">
        <v>276</v>
      </c>
      <c r="N5913" s="104"/>
      <c r="O5913" s="108" t="str">
        <f>A5912</f>
        <v>18317</v>
      </c>
      <c r="P5913" s="111" t="s">
        <v>300</v>
      </c>
      <c r="Q5913" s="153">
        <v>0.25</v>
      </c>
      <c r="R5913" s="153">
        <v>0.29166666666666669</v>
      </c>
      <c r="S5913" s="153">
        <f>Tabella2[[#This Row],[PLD STOP]]-Tabella2[[#This Row],[PLD START]]</f>
        <v>4.1666666666666685E-2</v>
      </c>
      <c r="T5913" s="153"/>
      <c r="U5913" s="153"/>
      <c r="V5913" s="153" t="str">
        <f>IF(ISBLANK(T5913),"",Tabella2[[#This Row],[ACT STOP]]-Tabella2[[#This Row],[ACT START]])</f>
        <v/>
      </c>
      <c r="W5913" s="104" t="s">
        <v>133</v>
      </c>
      <c r="X5913" s="104" t="s">
        <v>119</v>
      </c>
      <c r="Y5913" s="110"/>
      <c r="Z5913" s="106"/>
      <c r="AA5913" s="104"/>
      <c r="AB5913" s="107"/>
      <c r="AC5913" s="72">
        <f>IF(OR(Tabella2[[#This Row],[OUTCOME]]="DCO",Tabella2[[#This Row],[OUTCOME]]="SDC"),1,0)</f>
        <v>0</v>
      </c>
      <c r="AH5913" s="70"/>
      <c r="AI5913" s="70"/>
      <c r="AJ5913">
        <f>IF(OR(Tabella2[[#This Row],[OUTCOME]]="DNCO", Tabella2[[#This Row],[OUTCOME]]="SDNC"),1,0)</f>
        <v>0</v>
      </c>
      <c r="AL5913" s="70"/>
      <c r="BL5913" t="s">
        <v>12016</v>
      </c>
      <c r="BM5913" s="135">
        <f>Tabella2[[#This Row],[ACT START]]</f>
        <v>0</v>
      </c>
      <c r="BN5913" s="136">
        <f>Tabella2[[#This Row],[ACT STOP]]</f>
        <v>0</v>
      </c>
      <c r="BO5913" s="101"/>
      <c r="BR5913" s="109" t="str">
        <f t="shared" si="103"/>
        <v>SH-25-5902</v>
      </c>
      <c r="BS5913" s="109" t="s">
        <v>372</v>
      </c>
      <c r="BT5913" t="str">
        <f>Tabella2[[#This Row],[OUTCOME]]</f>
        <v>SMC</v>
      </c>
      <c r="BU5913" t="str">
        <f>_xlfn.CONCAT(Tabella2[[#This Row],[NAME SP]],Tabella2[[#This Row],[ID SP]]," - ",Tabella2[[#This Row],[SYLLABUS NO]])</f>
        <v>Support IFTS - SUPP</v>
      </c>
    </row>
    <row r="5914" spans="1:74" hidden="1">
      <c r="A5914" s="103" t="s">
        <v>12018</v>
      </c>
      <c r="B5914" s="102">
        <v>45946</v>
      </c>
      <c r="C5914" s="104">
        <f>_xlfn.ISOWEEKNUM(Tabella2[[#This Row],[Date]])</f>
        <v>42</v>
      </c>
      <c r="D5914" s="104" t="s">
        <v>6621</v>
      </c>
      <c r="E5914" s="104" t="s">
        <v>284</v>
      </c>
      <c r="F5914" s="104">
        <v>83</v>
      </c>
      <c r="G5914" s="104" t="s">
        <v>257</v>
      </c>
      <c r="H5914" s="105">
        <v>10</v>
      </c>
      <c r="I5914" s="104"/>
      <c r="J5914" s="104" t="s">
        <v>258</v>
      </c>
      <c r="K5914" s="104" t="s">
        <v>83</v>
      </c>
      <c r="L5914" s="104" t="s">
        <v>299</v>
      </c>
      <c r="M5914" s="104" t="s">
        <v>328</v>
      </c>
      <c r="N5914" s="104"/>
      <c r="O5914" s="108" t="str">
        <f>A5915</f>
        <v>18320</v>
      </c>
      <c r="P5914" s="111" t="s">
        <v>4012</v>
      </c>
      <c r="Q5914" s="153">
        <v>0.25</v>
      </c>
      <c r="R5914" s="153" t="s">
        <v>285</v>
      </c>
      <c r="S5914" s="153">
        <f>Tabella2[[#This Row],[PLD STOP]]-Tabella2[[#This Row],[PLD START]]</f>
        <v>4.1666666666666685E-2</v>
      </c>
      <c r="T5914" s="153">
        <v>0.25</v>
      </c>
      <c r="U5914" s="153" t="s">
        <v>285</v>
      </c>
      <c r="V5914" s="153">
        <f>IF(ISBLANK(T5914),"",Tabella2[[#This Row],[ACT STOP]]-Tabella2[[#This Row],[ACT START]])</f>
        <v>4.1666666666666685E-2</v>
      </c>
      <c r="W5914" s="104" t="s">
        <v>92</v>
      </c>
      <c r="X5914" s="104" t="s">
        <v>91</v>
      </c>
      <c r="Y5914" s="110"/>
      <c r="Z5914" s="106"/>
      <c r="AA5914" s="104"/>
      <c r="AB5914" s="107"/>
      <c r="AC5914" s="72">
        <f>IF(OR(Tabella2[[#This Row],[OUTCOME]]="DCO",Tabella2[[#This Row],[OUTCOME]]="SDC"),1,0)</f>
        <v>1</v>
      </c>
      <c r="AH5914" s="70"/>
      <c r="AI5914" s="70"/>
      <c r="AJ5914">
        <f>IF(OR(Tabella2[[#This Row],[OUTCOME]]="DNCO", Tabella2[[#This Row],[OUTCOME]]="SDNC"),1,0)</f>
        <v>0</v>
      </c>
      <c r="AL5914" s="70"/>
      <c r="BM5914" s="135">
        <f>Tabella2[[#This Row],[ACT START]]</f>
        <v>0.25</v>
      </c>
      <c r="BN5914" s="136" t="str">
        <f>Tabella2[[#This Row],[ACT STOP]]</f>
        <v>07:00</v>
      </c>
      <c r="BO5914" s="101"/>
      <c r="BR5914" s="109" t="str">
        <f t="shared" si="103"/>
        <v>SH-25-5903</v>
      </c>
      <c r="BS5914" s="109" t="s">
        <v>552</v>
      </c>
      <c r="BT5914" t="str">
        <f>Tabella2[[#This Row],[OUTCOME]]</f>
        <v>DCO</v>
      </c>
      <c r="BU5914" t="str">
        <f>_xlfn.CONCAT(Tabella2[[#This Row],[NAME SP]],Tabella2[[#This Row],[ID SP]]," - ",Tabella2[[#This Row],[SYLLABUS NO]])</f>
        <v>IFTS83 - NET TLL03</v>
      </c>
      <c r="BV5914" t="s">
        <v>11871</v>
      </c>
    </row>
    <row r="5915" spans="1:74" hidden="1">
      <c r="A5915" s="103" t="s">
        <v>12019</v>
      </c>
      <c r="B5915" s="102">
        <v>45946</v>
      </c>
      <c r="C5915" s="104">
        <f>_xlfn.ISOWEEKNUM(Tabella2[[#This Row],[Date]])</f>
        <v>42</v>
      </c>
      <c r="D5915" s="104" t="s">
        <v>6621</v>
      </c>
      <c r="E5915" s="104" t="s">
        <v>284</v>
      </c>
      <c r="F5915" s="104">
        <v>82</v>
      </c>
      <c r="G5915" s="104" t="s">
        <v>257</v>
      </c>
      <c r="H5915" s="105">
        <v>1</v>
      </c>
      <c r="I5915" s="104"/>
      <c r="J5915" s="104" t="s">
        <v>258</v>
      </c>
      <c r="K5915" s="104" t="s">
        <v>80</v>
      </c>
      <c r="L5915" s="104" t="s">
        <v>299</v>
      </c>
      <c r="M5915" s="104" t="s">
        <v>328</v>
      </c>
      <c r="N5915" s="104"/>
      <c r="O5915" s="108" t="str">
        <f>A5914</f>
        <v>18319</v>
      </c>
      <c r="P5915" s="111" t="s">
        <v>3403</v>
      </c>
      <c r="Q5915" s="153">
        <v>0.25</v>
      </c>
      <c r="R5915" s="153">
        <v>0.29166666666666669</v>
      </c>
      <c r="S5915" s="153">
        <f>Tabella2[[#This Row],[PLD STOP]]-Tabella2[[#This Row],[PLD START]]</f>
        <v>4.1666666666666685E-2</v>
      </c>
      <c r="T5915" s="153">
        <v>0.25</v>
      </c>
      <c r="U5915" s="153">
        <v>0.29166666666666669</v>
      </c>
      <c r="V5915" s="153">
        <f>IF(ISBLANK(T5915),"",Tabella2[[#This Row],[ACT STOP]]-Tabella2[[#This Row],[ACT START]])</f>
        <v>4.1666666666666685E-2</v>
      </c>
      <c r="W5915" s="104" t="s">
        <v>92</v>
      </c>
      <c r="X5915" s="104" t="s">
        <v>91</v>
      </c>
      <c r="Y5915" s="110"/>
      <c r="Z5915" s="106"/>
      <c r="AA5915" s="104"/>
      <c r="AB5915" s="107"/>
      <c r="AC5915" s="72">
        <f>IF(OR(Tabella2[[#This Row],[OUTCOME]]="DCO",Tabella2[[#This Row],[OUTCOME]]="SDC"),1,0)</f>
        <v>1</v>
      </c>
      <c r="AH5915" s="70"/>
      <c r="AI5915" s="70"/>
      <c r="AJ5915">
        <f>IF(OR(Tabella2[[#This Row],[OUTCOME]]="DNCO", Tabella2[[#This Row],[OUTCOME]]="SDNC"),1,0)</f>
        <v>0</v>
      </c>
      <c r="AL5915" s="70"/>
      <c r="BM5915" s="135">
        <f>Tabella2[[#This Row],[ACT START]]</f>
        <v>0.25</v>
      </c>
      <c r="BN5915" s="136">
        <f>Tabella2[[#This Row],[ACT STOP]]</f>
        <v>0.29166666666666669</v>
      </c>
      <c r="BO5915" s="101"/>
      <c r="BR5915" s="109" t="str">
        <f t="shared" si="103"/>
        <v>SH-25-5904</v>
      </c>
      <c r="BS5915" s="109" t="s">
        <v>332</v>
      </c>
      <c r="BT5915" t="str">
        <f>Tabella2[[#This Row],[OUTCOME]]</f>
        <v>DCO</v>
      </c>
      <c r="BU5915" t="str">
        <f>_xlfn.CONCAT(Tabella2[[#This Row],[NAME SP]],Tabella2[[#This Row],[ID SP]]," - ",Tabella2[[#This Row],[SYLLABUS NO]])</f>
        <v>IFTS82 - NET TLL02</v>
      </c>
      <c r="BV5915" t="s">
        <v>11868</v>
      </c>
    </row>
    <row r="5916" spans="1:74" hidden="1">
      <c r="A5916" s="103" t="s">
        <v>12020</v>
      </c>
      <c r="B5916" s="102">
        <v>45946</v>
      </c>
      <c r="C5916" s="104">
        <f>_xlfn.ISOWEEKNUM(Tabella2[[#This Row],[Date]])</f>
        <v>42</v>
      </c>
      <c r="D5916" s="104" t="s">
        <v>11710</v>
      </c>
      <c r="E5916" s="104" t="s">
        <v>284</v>
      </c>
      <c r="F5916" s="104">
        <v>96</v>
      </c>
      <c r="G5916" s="104" t="s">
        <v>257</v>
      </c>
      <c r="H5916" s="105">
        <v>15</v>
      </c>
      <c r="I5916" s="104" t="s">
        <v>258</v>
      </c>
      <c r="J5916" s="104"/>
      <c r="K5916" s="104" t="s">
        <v>81</v>
      </c>
      <c r="L5916" s="104" t="s">
        <v>259</v>
      </c>
      <c r="M5916" s="104" t="s">
        <v>276</v>
      </c>
      <c r="N5916" s="104"/>
      <c r="O5916" s="106"/>
      <c r="P5916" s="111" t="s">
        <v>11964</v>
      </c>
      <c r="Q5916" s="153" t="s">
        <v>605</v>
      </c>
      <c r="R5916" s="153" t="s">
        <v>285</v>
      </c>
      <c r="S5916" s="153">
        <f>Tabella2[[#This Row],[PLD STOP]]-Tabella2[[#This Row],[PLD START]]</f>
        <v>4.1666666666666685E-2</v>
      </c>
      <c r="T5916" s="153">
        <v>0.25069444444444444</v>
      </c>
      <c r="U5916" s="153">
        <v>0.29097222222222224</v>
      </c>
      <c r="V5916" s="153">
        <f>IF(ISBLANK(T5916),"",Tabella2[[#This Row],[ACT STOP]]-Tabella2[[#This Row],[ACT START]])</f>
        <v>4.0277777777777801E-2</v>
      </c>
      <c r="W5916" s="104" t="s">
        <v>92</v>
      </c>
      <c r="X5916" s="104" t="s">
        <v>91</v>
      </c>
      <c r="Y5916" s="110"/>
      <c r="Z5916" s="106"/>
      <c r="AA5916" s="104"/>
      <c r="AB5916" s="107"/>
      <c r="AC5916" s="72">
        <f>IF(OR(Tabella2[[#This Row],[OUTCOME]]="DCO",Tabella2[[#This Row],[OUTCOME]]="SDC"),1,0)</f>
        <v>1</v>
      </c>
      <c r="AH5916" s="70"/>
      <c r="AI5916" s="70"/>
      <c r="AJ5916">
        <f>IF(OR(Tabella2[[#This Row],[OUTCOME]]="DNCO", Tabella2[[#This Row],[OUTCOME]]="SDNC"),1,0)</f>
        <v>0</v>
      </c>
      <c r="AL5916" s="70"/>
      <c r="BM5916" s="135">
        <f>Tabella2[[#This Row],[ACT START]]</f>
        <v>0.25069444444444444</v>
      </c>
      <c r="BN5916" s="136">
        <f>Tabella2[[#This Row],[ACT STOP]]</f>
        <v>0.29097222222222224</v>
      </c>
      <c r="BO5916" s="101"/>
      <c r="BR5916" s="109" t="str">
        <f t="shared" si="103"/>
        <v>SH-25-5905</v>
      </c>
      <c r="BS5916" s="109" t="s">
        <v>1028</v>
      </c>
      <c r="BT5916" t="str">
        <f>Tabella2[[#This Row],[OUTCOME]]</f>
        <v>DCO</v>
      </c>
      <c r="BU5916" t="str">
        <f>_xlfn.CONCAT(Tabella2[[#This Row],[NAME SP]],Tabella2[[#This Row],[ID SP]]," - ",Tabella2[[#This Row],[SYLLABUS NO]])</f>
        <v>IFTS96 - SD EMR0103</v>
      </c>
      <c r="BV5916" t="s">
        <v>11851</v>
      </c>
    </row>
    <row r="5917" spans="1:74" hidden="1">
      <c r="A5917" s="103" t="s">
        <v>12021</v>
      </c>
      <c r="B5917" s="102">
        <v>45946</v>
      </c>
      <c r="C5917" s="104">
        <f>_xlfn.ISOWEEKNUM(Tabella2[[#This Row],[Date]])</f>
        <v>42</v>
      </c>
      <c r="D5917" s="104" t="s">
        <v>11893</v>
      </c>
      <c r="E5917" s="104" t="s">
        <v>327</v>
      </c>
      <c r="F5917" s="104">
        <v>85</v>
      </c>
      <c r="G5917" s="104" t="s">
        <v>257</v>
      </c>
      <c r="H5917" s="105">
        <v>5</v>
      </c>
      <c r="I5917" s="104" t="s">
        <v>258</v>
      </c>
      <c r="J5917" s="104"/>
      <c r="K5917" s="104" t="s">
        <v>75</v>
      </c>
      <c r="L5917" s="104" t="s">
        <v>259</v>
      </c>
      <c r="M5917" s="104" t="s">
        <v>276</v>
      </c>
      <c r="N5917" s="104"/>
      <c r="O5917" s="106"/>
      <c r="P5917" s="111" t="s">
        <v>723</v>
      </c>
      <c r="Q5917" s="153" t="s">
        <v>605</v>
      </c>
      <c r="R5917" s="153" t="s">
        <v>285</v>
      </c>
      <c r="S5917" s="153">
        <f>Tabella2[[#This Row],[PLD STOP]]-Tabella2[[#This Row],[PLD START]]</f>
        <v>4.1666666666666685E-2</v>
      </c>
      <c r="T5917" s="153" t="s">
        <v>605</v>
      </c>
      <c r="U5917" s="153" t="s">
        <v>285</v>
      </c>
      <c r="V5917" s="153">
        <f>IF(ISBLANK(T5917),"",Tabella2[[#This Row],[ACT STOP]]-Tabella2[[#This Row],[ACT START]])</f>
        <v>4.1666666666666685E-2</v>
      </c>
      <c r="W5917" s="104" t="s">
        <v>92</v>
      </c>
      <c r="X5917" s="104" t="s">
        <v>91</v>
      </c>
      <c r="Y5917" s="110" t="s">
        <v>12022</v>
      </c>
      <c r="Z5917" s="106"/>
      <c r="AA5917" s="104"/>
      <c r="AB5917" s="107"/>
      <c r="AC5917" s="72">
        <f>IF(OR(Tabella2[[#This Row],[OUTCOME]]="DCO",Tabella2[[#This Row],[OUTCOME]]="SDC"),1,0)</f>
        <v>1</v>
      </c>
      <c r="AH5917" s="70"/>
      <c r="AI5917" s="70"/>
      <c r="AJ5917">
        <f>IF(OR(Tabella2[[#This Row],[OUTCOME]]="DNCO", Tabella2[[#This Row],[OUTCOME]]="SDNC"),1,0)</f>
        <v>0</v>
      </c>
      <c r="AL5917" s="70"/>
      <c r="BL5917" t="s">
        <v>12023</v>
      </c>
      <c r="BM5917" s="135" t="str">
        <f>Tabella2[[#This Row],[ACT START]]</f>
        <v>06:00</v>
      </c>
      <c r="BN5917" s="136" t="str">
        <f>Tabella2[[#This Row],[ACT STOP]]</f>
        <v>07:00</v>
      </c>
      <c r="BO5917" s="101"/>
      <c r="BR5917" s="109" t="str">
        <f t="shared" si="103"/>
        <v>SH-25-5906</v>
      </c>
      <c r="BS5917" s="109" t="s">
        <v>416</v>
      </c>
      <c r="BT5917" t="str">
        <f>Tabella2[[#This Row],[OUTCOME]]</f>
        <v>DCO</v>
      </c>
      <c r="BU5917" t="str">
        <f>_xlfn.CONCAT(Tabella2[[#This Row],[NAME SP]],Tabella2[[#This Row],[ID SP]]," - ",Tabella2[[#This Row],[SYLLABUS NO]])</f>
        <v>AMI85 - SD CF01</v>
      </c>
      <c r="BV5917" t="s">
        <v>11894</v>
      </c>
    </row>
    <row r="5918" spans="1:74" hidden="1">
      <c r="A5918" s="103" t="s">
        <v>12024</v>
      </c>
      <c r="B5918" s="102">
        <v>45946</v>
      </c>
      <c r="C5918" s="104">
        <f>_xlfn.ISOWEEKNUM(Tabella2[[#This Row],[Date]])</f>
        <v>42</v>
      </c>
      <c r="D5918" s="104" t="s">
        <v>11710</v>
      </c>
      <c r="E5918" s="104" t="s">
        <v>284</v>
      </c>
      <c r="F5918" s="104">
        <v>94</v>
      </c>
      <c r="G5918" s="104" t="s">
        <v>284</v>
      </c>
      <c r="H5918" s="105">
        <v>22</v>
      </c>
      <c r="I5918" s="104" t="s">
        <v>258</v>
      </c>
      <c r="J5918" s="104"/>
      <c r="K5918" s="104" t="s">
        <v>79</v>
      </c>
      <c r="L5918" s="104" t="s">
        <v>259</v>
      </c>
      <c r="M5918" s="104" t="s">
        <v>276</v>
      </c>
      <c r="N5918" s="104"/>
      <c r="O5918" s="106"/>
      <c r="P5918" s="111" t="s">
        <v>12025</v>
      </c>
      <c r="Q5918" s="153" t="s">
        <v>617</v>
      </c>
      <c r="R5918" s="153" t="s">
        <v>525</v>
      </c>
      <c r="S5918" s="153">
        <f>Tabella2[[#This Row],[PLD STOP]]-Tabella2[[#This Row],[PLD START]]</f>
        <v>4.1666666666666685E-2</v>
      </c>
      <c r="T5918" s="153">
        <v>0.31319444444444444</v>
      </c>
      <c r="U5918" s="153">
        <v>0.35347222222222224</v>
      </c>
      <c r="V5918" s="153">
        <f>IF(ISBLANK(T5918),"",Tabella2[[#This Row],[ACT STOP]]-Tabella2[[#This Row],[ACT START]])</f>
        <v>4.0277777777777801E-2</v>
      </c>
      <c r="W5918" s="104" t="s">
        <v>92</v>
      </c>
      <c r="X5918" s="104" t="s">
        <v>91</v>
      </c>
      <c r="Y5918" s="110"/>
      <c r="Z5918" s="106"/>
      <c r="AA5918" s="104"/>
      <c r="AB5918" s="107"/>
      <c r="AC5918" s="72">
        <f>IF(OR(Tabella2[[#This Row],[OUTCOME]]="DCO",Tabella2[[#This Row],[OUTCOME]]="SDC"),1,0)</f>
        <v>1</v>
      </c>
      <c r="AH5918" s="70"/>
      <c r="AI5918" s="70"/>
      <c r="AJ5918">
        <f>IF(OR(Tabella2[[#This Row],[OUTCOME]]="DNCO", Tabella2[[#This Row],[OUTCOME]]="SDNC"),1,0)</f>
        <v>0</v>
      </c>
      <c r="AL5918" s="70"/>
      <c r="BM5918" s="135">
        <f>Tabella2[[#This Row],[ACT START]]</f>
        <v>0.31319444444444444</v>
      </c>
      <c r="BN5918" s="136">
        <f>Tabella2[[#This Row],[ACT STOP]]</f>
        <v>0.35347222222222224</v>
      </c>
      <c r="BO5918" s="101"/>
      <c r="BR5918" s="109" t="str">
        <f t="shared" si="103"/>
        <v>SH-25-5907</v>
      </c>
      <c r="BS5918" s="109" t="s">
        <v>295</v>
      </c>
      <c r="BT5918" t="str">
        <f>Tabella2[[#This Row],[OUTCOME]]</f>
        <v>DCO</v>
      </c>
      <c r="BU5918" t="str">
        <f>_xlfn.CONCAT(Tabella2[[#This Row],[NAME SP]],Tabella2[[#This Row],[ID SP]]," - ",Tabella2[[#This Row],[SYLLABUS NO]])</f>
        <v>IFTS94 - SD CF0103</v>
      </c>
      <c r="BV5918" t="s">
        <v>11838</v>
      </c>
    </row>
    <row r="5919" spans="1:74" hidden="1">
      <c r="A5919" s="103" t="s">
        <v>12026</v>
      </c>
      <c r="B5919" s="102">
        <v>45946</v>
      </c>
      <c r="C5919" s="104">
        <f>_xlfn.ISOWEEKNUM(Tabella2[[#This Row],[Date]])</f>
        <v>42</v>
      </c>
      <c r="D5919" s="104" t="s">
        <v>11710</v>
      </c>
      <c r="E5919" s="104" t="s">
        <v>284</v>
      </c>
      <c r="F5919" s="104">
        <v>89</v>
      </c>
      <c r="G5919" s="104" t="s">
        <v>257</v>
      </c>
      <c r="H5919" s="105">
        <v>32</v>
      </c>
      <c r="I5919" s="104" t="s">
        <v>258</v>
      </c>
      <c r="J5919" s="104"/>
      <c r="K5919" s="104" t="s">
        <v>78</v>
      </c>
      <c r="L5919" s="104" t="s">
        <v>259</v>
      </c>
      <c r="M5919" s="104" t="s">
        <v>276</v>
      </c>
      <c r="N5919" s="104"/>
      <c r="O5919" s="106"/>
      <c r="P5919" s="111" t="s">
        <v>12027</v>
      </c>
      <c r="Q5919" s="153" t="s">
        <v>617</v>
      </c>
      <c r="R5919" s="153" t="s">
        <v>525</v>
      </c>
      <c r="S5919" s="153">
        <f>Tabella2[[#This Row],[PLD STOP]]-Tabella2[[#This Row],[PLD START]]</f>
        <v>4.1666666666666685E-2</v>
      </c>
      <c r="T5919" s="153">
        <v>0.31319444444444444</v>
      </c>
      <c r="U5919" s="153">
        <v>0.35347222222222224</v>
      </c>
      <c r="V5919" s="153">
        <f>IF(ISBLANK(T5919),"",Tabella2[[#This Row],[ACT STOP]]-Tabella2[[#This Row],[ACT START]])</f>
        <v>4.0277777777777801E-2</v>
      </c>
      <c r="W5919" s="104" t="s">
        <v>92</v>
      </c>
      <c r="X5919" s="104" t="s">
        <v>91</v>
      </c>
      <c r="Y5919" s="110" t="s">
        <v>12028</v>
      </c>
      <c r="Z5919" s="106"/>
      <c r="AA5919" s="104"/>
      <c r="AB5919" s="107"/>
      <c r="AC5919" s="72">
        <f>IF(OR(Tabella2[[#This Row],[OUTCOME]]="DCO",Tabella2[[#This Row],[OUTCOME]]="SDC"),1,0)</f>
        <v>1</v>
      </c>
      <c r="AH5919" s="70"/>
      <c r="AI5919" s="70"/>
      <c r="AJ5919">
        <f>IF(OR(Tabella2[[#This Row],[OUTCOME]]="DNCO", Tabella2[[#This Row],[OUTCOME]]="SDNC"),1,0)</f>
        <v>0</v>
      </c>
      <c r="AL5919" s="70"/>
      <c r="BM5919" s="135">
        <f>Tabella2[[#This Row],[ACT START]]</f>
        <v>0.31319444444444444</v>
      </c>
      <c r="BN5919" s="136">
        <f>Tabella2[[#This Row],[ACT STOP]]</f>
        <v>0.35347222222222224</v>
      </c>
      <c r="BO5919" s="101"/>
      <c r="BR5919" s="109" t="str">
        <f t="shared" si="103"/>
        <v>SH-25-5908</v>
      </c>
      <c r="BS5919" s="109" t="s">
        <v>356</v>
      </c>
      <c r="BT5919" t="str">
        <f>Tabella2[[#This Row],[OUTCOME]]</f>
        <v>DCO</v>
      </c>
      <c r="BU5919" t="str">
        <f>_xlfn.CONCAT(Tabella2[[#This Row],[NAME SP]],Tabella2[[#This Row],[ID SP]]," - ",Tabella2[[#This Row],[SYLLABUS NO]])</f>
        <v>IFTS89 - SD EMR0104</v>
      </c>
      <c r="BV5919" t="s">
        <v>11853</v>
      </c>
    </row>
    <row r="5920" spans="1:74" hidden="1">
      <c r="A5920" s="103" t="s">
        <v>12029</v>
      </c>
      <c r="B5920" s="102">
        <v>45946</v>
      </c>
      <c r="C5920" s="104">
        <f>_xlfn.ISOWEEKNUM(Tabella2[[#This Row],[Date]])</f>
        <v>42</v>
      </c>
      <c r="D5920" s="104" t="s">
        <v>751</v>
      </c>
      <c r="E5920" s="104" t="s">
        <v>256</v>
      </c>
      <c r="F5920" s="104">
        <v>76</v>
      </c>
      <c r="G5920" s="104" t="s">
        <v>257</v>
      </c>
      <c r="H5920" s="105">
        <v>9</v>
      </c>
      <c r="I5920" s="104" t="s">
        <v>258</v>
      </c>
      <c r="J5920" s="104"/>
      <c r="K5920" s="104" t="s">
        <v>83</v>
      </c>
      <c r="L5920" s="104" t="s">
        <v>299</v>
      </c>
      <c r="M5920" s="104" t="s">
        <v>276</v>
      </c>
      <c r="N5920" s="104"/>
      <c r="O5920" s="108" t="str">
        <f>A5921</f>
        <v>18326</v>
      </c>
      <c r="P5920" s="111" t="s">
        <v>306</v>
      </c>
      <c r="Q5920" s="153" t="s">
        <v>617</v>
      </c>
      <c r="R5920" s="153" t="s">
        <v>525</v>
      </c>
      <c r="S5920" s="153">
        <f>Tabella2[[#This Row],[PLD STOP]]-Tabella2[[#This Row],[PLD START]]</f>
        <v>4.1666666666666685E-2</v>
      </c>
      <c r="T5920" s="153" t="s">
        <v>617</v>
      </c>
      <c r="U5920" s="153" t="s">
        <v>525</v>
      </c>
      <c r="V5920" s="153">
        <f>IF(ISBLANK(T5920),"",Tabella2[[#This Row],[ACT STOP]]-Tabella2[[#This Row],[ACT START]])</f>
        <v>4.1666666666666685E-2</v>
      </c>
      <c r="W5920" s="104" t="s">
        <v>92</v>
      </c>
      <c r="X5920" s="104" t="s">
        <v>91</v>
      </c>
      <c r="Y5920" s="110"/>
      <c r="Z5920" s="106"/>
      <c r="AA5920" s="104"/>
      <c r="AB5920" s="107"/>
      <c r="AC5920" s="72">
        <f>IF(OR(Tabella2[[#This Row],[OUTCOME]]="DCO",Tabella2[[#This Row],[OUTCOME]]="SDC"),1,0)</f>
        <v>1</v>
      </c>
      <c r="AH5920" s="70"/>
      <c r="AI5920" s="70"/>
      <c r="AJ5920">
        <f>IF(OR(Tabella2[[#This Row],[OUTCOME]]="DNCO", Tabella2[[#This Row],[OUTCOME]]="SDNC"),1,0)</f>
        <v>0</v>
      </c>
      <c r="AL5920" s="70"/>
      <c r="BM5920" s="135" t="str">
        <f>Tabella2[[#This Row],[ACT START]]</f>
        <v>07:30</v>
      </c>
      <c r="BN5920" s="136" t="str">
        <f>Tabella2[[#This Row],[ACT STOP]]</f>
        <v>08:30</v>
      </c>
      <c r="BO5920" s="101"/>
      <c r="BR5920" s="109" t="str">
        <f t="shared" si="103"/>
        <v>SH-25-5909</v>
      </c>
      <c r="BS5920" s="109" t="s">
        <v>318</v>
      </c>
      <c r="BT5920" t="str">
        <f>Tabella2[[#This Row],[OUTCOME]]</f>
        <v>DCO</v>
      </c>
      <c r="BU5920" t="str">
        <f>_xlfn.CONCAT(Tabella2[[#This Row],[NAME SP]],Tabella2[[#This Row],[ID SP]]," - ",Tabella2[[#This Row],[SYLLABUS NO]])</f>
        <v>QATAR76 - FMSC DBFM02</v>
      </c>
      <c r="BV5920" t="s">
        <v>11939</v>
      </c>
    </row>
    <row r="5921" spans="1:74" hidden="1">
      <c r="A5921" s="103" t="s">
        <v>12030</v>
      </c>
      <c r="B5921" s="102">
        <v>45946</v>
      </c>
      <c r="C5921" s="104">
        <f>_xlfn.ISOWEEKNUM(Tabella2[[#This Row],[Date]])</f>
        <v>42</v>
      </c>
      <c r="D5921" s="104" t="s">
        <v>195</v>
      </c>
      <c r="E5921" s="104" t="s">
        <v>298</v>
      </c>
      <c r="F5921" s="104"/>
      <c r="G5921" s="104" t="s">
        <v>257</v>
      </c>
      <c r="H5921" s="105">
        <v>13</v>
      </c>
      <c r="I5921" s="104"/>
      <c r="J5921" s="104" t="s">
        <v>258</v>
      </c>
      <c r="K5921" s="104" t="s">
        <v>80</v>
      </c>
      <c r="L5921" s="104" t="s">
        <v>299</v>
      </c>
      <c r="M5921" s="104" t="s">
        <v>276</v>
      </c>
      <c r="N5921" s="104"/>
      <c r="O5921" s="108" t="str">
        <f>A5920</f>
        <v>18325</v>
      </c>
      <c r="P5921" s="111" t="s">
        <v>300</v>
      </c>
      <c r="Q5921" s="153">
        <v>0.3125</v>
      </c>
      <c r="R5921" s="153">
        <v>0.35416666666666669</v>
      </c>
      <c r="S5921" s="153">
        <f>Tabella2[[#This Row],[PLD STOP]]-Tabella2[[#This Row],[PLD START]]</f>
        <v>4.1666666666666685E-2</v>
      </c>
      <c r="T5921" s="153">
        <v>0.3125</v>
      </c>
      <c r="U5921" s="153">
        <v>0.35416666666666669</v>
      </c>
      <c r="V5921" s="153">
        <f>IF(ISBLANK(T5921),"",Tabella2[[#This Row],[ACT STOP]]-Tabella2[[#This Row],[ACT START]])</f>
        <v>4.1666666666666685E-2</v>
      </c>
      <c r="W5921" s="104" t="s">
        <v>122</v>
      </c>
      <c r="X5921" s="104" t="s">
        <v>91</v>
      </c>
      <c r="Y5921" s="110"/>
      <c r="Z5921" s="106"/>
      <c r="AA5921" s="104"/>
      <c r="AB5921" s="107"/>
      <c r="AC5921" s="72">
        <f>IF(OR(Tabella2[[#This Row],[OUTCOME]]="DCO",Tabella2[[#This Row],[OUTCOME]]="SDC"),1,0)</f>
        <v>1</v>
      </c>
      <c r="AH5921" s="70"/>
      <c r="AI5921" s="70"/>
      <c r="AJ5921">
        <f>IF(OR(Tabella2[[#This Row],[OUTCOME]]="DNCO", Tabella2[[#This Row],[OUTCOME]]="SDNC"),1,0)</f>
        <v>0</v>
      </c>
      <c r="AL5921" s="70"/>
      <c r="BM5921" s="135">
        <f>Tabella2[[#This Row],[ACT START]]</f>
        <v>0.3125</v>
      </c>
      <c r="BN5921" s="136">
        <f>Tabella2[[#This Row],[ACT STOP]]</f>
        <v>0.35416666666666669</v>
      </c>
      <c r="BO5921" s="101"/>
      <c r="BR5921" s="109" t="str">
        <f t="shared" si="103"/>
        <v>SH-25-5910</v>
      </c>
      <c r="BS5921" s="109" t="s">
        <v>427</v>
      </c>
      <c r="BT5921" t="str">
        <f>Tabella2[[#This Row],[OUTCOME]]</f>
        <v>SDC</v>
      </c>
      <c r="BU5921" t="str">
        <f>_xlfn.CONCAT(Tabella2[[#This Row],[NAME SP]],Tabella2[[#This Row],[ID SP]]," - ",Tabella2[[#This Row],[SYLLABUS NO]])</f>
        <v>Support QATAR - SUPP</v>
      </c>
    </row>
    <row r="5922" spans="1:74" hidden="1">
      <c r="A5922" s="103" t="s">
        <v>12031</v>
      </c>
      <c r="B5922" s="102">
        <v>45946</v>
      </c>
      <c r="C5922" s="104">
        <f>_xlfn.ISOWEEKNUM(Tabella2[[#This Row],[Date]])</f>
        <v>42</v>
      </c>
      <c r="D5922" s="104" t="s">
        <v>11893</v>
      </c>
      <c r="E5922" s="104" t="s">
        <v>327</v>
      </c>
      <c r="F5922" s="104">
        <v>87</v>
      </c>
      <c r="G5922" s="104" t="s">
        <v>284</v>
      </c>
      <c r="H5922" s="105">
        <v>23</v>
      </c>
      <c r="I5922" s="104" t="s">
        <v>258</v>
      </c>
      <c r="J5922" s="104"/>
      <c r="K5922" s="104" t="s">
        <v>81</v>
      </c>
      <c r="L5922" s="104" t="s">
        <v>259</v>
      </c>
      <c r="M5922" s="104" t="s">
        <v>276</v>
      </c>
      <c r="N5922" s="104"/>
      <c r="O5922" s="106"/>
      <c r="P5922" s="111" t="s">
        <v>723</v>
      </c>
      <c r="Q5922" s="153" t="s">
        <v>617</v>
      </c>
      <c r="R5922" s="153" t="s">
        <v>525</v>
      </c>
      <c r="S5922" s="153">
        <f>Tabella2[[#This Row],[PLD STOP]]-Tabella2[[#This Row],[PLD START]]</f>
        <v>4.1666666666666685E-2</v>
      </c>
      <c r="T5922" s="153" t="s">
        <v>617</v>
      </c>
      <c r="U5922" s="153" t="s">
        <v>525</v>
      </c>
      <c r="V5922" s="153">
        <f>IF(ISBLANK(T5922),"",Tabella2[[#This Row],[ACT STOP]]-Tabella2[[#This Row],[ACT START]])</f>
        <v>4.1666666666666685E-2</v>
      </c>
      <c r="W5922" s="104" t="s">
        <v>92</v>
      </c>
      <c r="X5922" s="104" t="s">
        <v>91</v>
      </c>
      <c r="Y5922" s="110"/>
      <c r="Z5922" s="106"/>
      <c r="AA5922" s="104"/>
      <c r="AB5922" s="107"/>
      <c r="AC5922" s="72">
        <f>IF(OR(Tabella2[[#This Row],[OUTCOME]]="DCO",Tabella2[[#This Row],[OUTCOME]]="SDC"),1,0)</f>
        <v>1</v>
      </c>
      <c r="AH5922" s="70"/>
      <c r="AI5922" s="70"/>
      <c r="AJ5922">
        <f>IF(OR(Tabella2[[#This Row],[OUTCOME]]="DNCO", Tabella2[[#This Row],[OUTCOME]]="SDNC"),1,0)</f>
        <v>0</v>
      </c>
      <c r="AL5922" s="70"/>
      <c r="BM5922" s="135" t="str">
        <f>Tabella2[[#This Row],[ACT START]]</f>
        <v>07:30</v>
      </c>
      <c r="BN5922" s="136" t="str">
        <f>Tabella2[[#This Row],[ACT STOP]]</f>
        <v>08:30</v>
      </c>
      <c r="BO5922" s="101"/>
      <c r="BR5922" s="109" t="str">
        <f t="shared" si="103"/>
        <v>SH-25-5911</v>
      </c>
      <c r="BS5922" s="109" t="s">
        <v>358</v>
      </c>
      <c r="BT5922" t="str">
        <f>Tabella2[[#This Row],[OUTCOME]]</f>
        <v>DCO</v>
      </c>
      <c r="BU5922" t="str">
        <f>_xlfn.CONCAT(Tabella2[[#This Row],[NAME SP]],Tabella2[[#This Row],[ID SP]]," - ",Tabella2[[#This Row],[SYLLABUS NO]])</f>
        <v>AMI87 - SD CF01</v>
      </c>
      <c r="BV5922" t="s">
        <v>11910</v>
      </c>
    </row>
    <row r="5923" spans="1:74" hidden="1">
      <c r="A5923" s="103" t="s">
        <v>12032</v>
      </c>
      <c r="B5923" s="102">
        <v>45946</v>
      </c>
      <c r="C5923" s="104">
        <f>_xlfn.ISOWEEKNUM(Tabella2[[#This Row],[Date]])</f>
        <v>42</v>
      </c>
      <c r="D5923" s="104" t="s">
        <v>11710</v>
      </c>
      <c r="E5923" s="104" t="s">
        <v>284</v>
      </c>
      <c r="F5923" s="104">
        <v>92</v>
      </c>
      <c r="G5923" s="104" t="s">
        <v>327</v>
      </c>
      <c r="H5923" s="105">
        <v>21</v>
      </c>
      <c r="I5923" s="104" t="s">
        <v>258</v>
      </c>
      <c r="J5923" s="104"/>
      <c r="K5923" s="104" t="s">
        <v>79</v>
      </c>
      <c r="L5923" s="104" t="s">
        <v>259</v>
      </c>
      <c r="M5923" s="104" t="s">
        <v>276</v>
      </c>
      <c r="N5923" s="104"/>
      <c r="O5923" s="106"/>
      <c r="P5923" s="111" t="s">
        <v>12025</v>
      </c>
      <c r="Q5923" s="153" t="s">
        <v>631</v>
      </c>
      <c r="R5923" s="153" t="s">
        <v>498</v>
      </c>
      <c r="S5923" s="153">
        <f>Tabella2[[#This Row],[PLD STOP]]-Tabella2[[#This Row],[PLD START]]</f>
        <v>4.1666666666666685E-2</v>
      </c>
      <c r="T5923" s="153">
        <v>0.37847222222222221</v>
      </c>
      <c r="U5923" s="153">
        <v>0.41666666666666669</v>
      </c>
      <c r="V5923" s="153">
        <f>IF(ISBLANK(T5923),"",Tabella2[[#This Row],[ACT STOP]]-Tabella2[[#This Row],[ACT START]])</f>
        <v>3.8194444444444475E-2</v>
      </c>
      <c r="W5923" s="104" t="s">
        <v>92</v>
      </c>
      <c r="X5923" s="104" t="s">
        <v>91</v>
      </c>
      <c r="Y5923" s="110"/>
      <c r="Z5923" s="106"/>
      <c r="AA5923" s="104"/>
      <c r="AB5923" s="107"/>
      <c r="AC5923" s="72">
        <f>IF(OR(Tabella2[[#This Row],[OUTCOME]]="DCO",Tabella2[[#This Row],[OUTCOME]]="SDC"),1,0)</f>
        <v>1</v>
      </c>
      <c r="AH5923" s="70"/>
      <c r="AI5923" s="70"/>
      <c r="AJ5923">
        <f>IF(OR(Tabella2[[#This Row],[OUTCOME]]="DNCO", Tabella2[[#This Row],[OUTCOME]]="SDNC"),1,0)</f>
        <v>0</v>
      </c>
      <c r="AL5923" s="70"/>
      <c r="BM5923" s="135">
        <f>Tabella2[[#This Row],[ACT START]]</f>
        <v>0.37847222222222221</v>
      </c>
      <c r="BN5923" s="136">
        <f>Tabella2[[#This Row],[ACT STOP]]</f>
        <v>0.41666666666666669</v>
      </c>
      <c r="BO5923" s="101">
        <v>3.472222222222222E-3</v>
      </c>
      <c r="BQ5923" t="s">
        <v>102</v>
      </c>
      <c r="BR5923" s="109" t="str">
        <f t="shared" si="103"/>
        <v>SH-25-5912</v>
      </c>
      <c r="BS5923" s="109" t="s">
        <v>2335</v>
      </c>
      <c r="BT5923" t="str">
        <f>Tabella2[[#This Row],[OUTCOME]]</f>
        <v>DCO</v>
      </c>
      <c r="BU5923" t="str">
        <f>_xlfn.CONCAT(Tabella2[[#This Row],[NAME SP]],Tabella2[[#This Row],[ID SP]]," - ",Tabella2[[#This Row],[SYLLABUS NO]])</f>
        <v>IFTS92 - SD CF0103</v>
      </c>
      <c r="BV5923" t="s">
        <v>11842</v>
      </c>
    </row>
    <row r="5924" spans="1:74" hidden="1">
      <c r="A5924" s="103" t="s">
        <v>12033</v>
      </c>
      <c r="B5924" s="102">
        <v>45946</v>
      </c>
      <c r="C5924" s="104">
        <f>_xlfn.ISOWEEKNUM(Tabella2[[#This Row],[Date]])</f>
        <v>42</v>
      </c>
      <c r="D5924" s="104" t="s">
        <v>11710</v>
      </c>
      <c r="E5924" s="104" t="s">
        <v>284</v>
      </c>
      <c r="F5924" s="104">
        <v>93</v>
      </c>
      <c r="G5924" s="104" t="s">
        <v>257</v>
      </c>
      <c r="H5924" s="105">
        <v>17</v>
      </c>
      <c r="I5924" s="104" t="s">
        <v>258</v>
      </c>
      <c r="J5924" s="104"/>
      <c r="K5924" s="104" t="s">
        <v>78</v>
      </c>
      <c r="L5924" s="104" t="s">
        <v>259</v>
      </c>
      <c r="M5924" s="104" t="s">
        <v>276</v>
      </c>
      <c r="N5924" s="104"/>
      <c r="O5924" s="106"/>
      <c r="P5924" s="111" t="s">
        <v>12027</v>
      </c>
      <c r="Q5924" s="153" t="s">
        <v>631</v>
      </c>
      <c r="R5924" s="153" t="s">
        <v>498</v>
      </c>
      <c r="S5924" s="153">
        <f>Tabella2[[#This Row],[PLD STOP]]-Tabella2[[#This Row],[PLD START]]</f>
        <v>4.1666666666666685E-2</v>
      </c>
      <c r="T5924" s="153">
        <v>0.37569444444444444</v>
      </c>
      <c r="U5924" s="153">
        <v>0.41597222222222224</v>
      </c>
      <c r="V5924" s="153">
        <f>IF(ISBLANK(T5924),"",Tabella2[[#This Row],[ACT STOP]]-Tabella2[[#This Row],[ACT START]])</f>
        <v>4.0277777777777801E-2</v>
      </c>
      <c r="W5924" s="104" t="s">
        <v>92</v>
      </c>
      <c r="X5924" s="104" t="s">
        <v>91</v>
      </c>
      <c r="Y5924" s="110"/>
      <c r="Z5924" s="106"/>
      <c r="AA5924" s="104"/>
      <c r="AB5924" s="107"/>
      <c r="AC5924" s="72">
        <f>IF(OR(Tabella2[[#This Row],[OUTCOME]]="DCO",Tabella2[[#This Row],[OUTCOME]]="SDC"),1,0)</f>
        <v>1</v>
      </c>
      <c r="AH5924" s="70"/>
      <c r="AI5924" s="70"/>
      <c r="AJ5924">
        <f>IF(OR(Tabella2[[#This Row],[OUTCOME]]="DNCO", Tabella2[[#This Row],[OUTCOME]]="SDNC"),1,0)</f>
        <v>0</v>
      </c>
      <c r="AL5924" s="70"/>
      <c r="BM5924" s="135">
        <f>Tabella2[[#This Row],[ACT START]]</f>
        <v>0.37569444444444444</v>
      </c>
      <c r="BN5924" s="136">
        <f>Tabella2[[#This Row],[ACT STOP]]</f>
        <v>0.41597222222222224</v>
      </c>
      <c r="BO5924" s="101"/>
      <c r="BR5924" s="109" t="str">
        <f t="shared" si="103"/>
        <v>SH-25-5913</v>
      </c>
      <c r="BS5924" s="109" t="s">
        <v>393</v>
      </c>
      <c r="BT5924" t="str">
        <f>Tabella2[[#This Row],[OUTCOME]]</f>
        <v>DCO</v>
      </c>
      <c r="BU5924" t="str">
        <f>_xlfn.CONCAT(Tabella2[[#This Row],[NAME SP]],Tabella2[[#This Row],[ID SP]]," - ",Tabella2[[#This Row],[SYLLABUS NO]])</f>
        <v>IFTS93 - SD EMR0104</v>
      </c>
      <c r="BV5924" t="s">
        <v>11845</v>
      </c>
    </row>
    <row r="5925" spans="1:74" hidden="1">
      <c r="A5925" s="103" t="s">
        <v>12034</v>
      </c>
      <c r="B5925" s="102">
        <v>45946</v>
      </c>
      <c r="C5925" s="104">
        <f>_xlfn.ISOWEEKNUM(Tabella2[[#This Row],[Date]])</f>
        <v>42</v>
      </c>
      <c r="D5925" s="104" t="s">
        <v>817</v>
      </c>
      <c r="E5925" s="104" t="s">
        <v>284</v>
      </c>
      <c r="F5925" s="104">
        <v>72</v>
      </c>
      <c r="G5925" s="104" t="s">
        <v>284</v>
      </c>
      <c r="H5925" s="105">
        <v>5</v>
      </c>
      <c r="I5925" s="104"/>
      <c r="J5925" s="104" t="s">
        <v>258</v>
      </c>
      <c r="K5925" s="104" t="s">
        <v>83</v>
      </c>
      <c r="L5925" s="104" t="s">
        <v>299</v>
      </c>
      <c r="M5925" s="104" t="s">
        <v>276</v>
      </c>
      <c r="N5925" s="104"/>
      <c r="O5925" s="108" t="str">
        <f>A5926</f>
        <v>18331</v>
      </c>
      <c r="P5925" s="111" t="s">
        <v>2791</v>
      </c>
      <c r="Q5925" s="153" t="s">
        <v>631</v>
      </c>
      <c r="R5925" s="153" t="s">
        <v>498</v>
      </c>
      <c r="S5925" s="153">
        <f>Tabella2[[#This Row],[PLD STOP]]-Tabella2[[#This Row],[PLD START]]</f>
        <v>4.1666666666666685E-2</v>
      </c>
      <c r="T5925" s="153" t="s">
        <v>631</v>
      </c>
      <c r="U5925" s="153" t="s">
        <v>498</v>
      </c>
      <c r="V5925" s="153">
        <f>IF(ISBLANK(T5925),"",Tabella2[[#This Row],[ACT STOP]]-Tabella2[[#This Row],[ACT START]])</f>
        <v>4.1666666666666685E-2</v>
      </c>
      <c r="W5925" s="104" t="s">
        <v>92</v>
      </c>
      <c r="X5925" s="104" t="s">
        <v>91</v>
      </c>
      <c r="Y5925" s="110"/>
      <c r="Z5925" s="106"/>
      <c r="AA5925" s="104"/>
      <c r="AB5925" s="107"/>
      <c r="AC5925" s="72">
        <f>IF(OR(Tabella2[[#This Row],[OUTCOME]]="DCO",Tabella2[[#This Row],[OUTCOME]]="SDC"),1,0)</f>
        <v>1</v>
      </c>
      <c r="AH5925" s="70"/>
      <c r="AI5925" s="70"/>
      <c r="AJ5925">
        <f>IF(OR(Tabella2[[#This Row],[OUTCOME]]="DNCO", Tabella2[[#This Row],[OUTCOME]]="SDNC"),1,0)</f>
        <v>0</v>
      </c>
      <c r="AL5925" s="70"/>
      <c r="BM5925" s="135" t="str">
        <f>Tabella2[[#This Row],[ACT START]]</f>
        <v>09:00</v>
      </c>
      <c r="BN5925" s="136" t="str">
        <f>Tabella2[[#This Row],[ACT STOP]]</f>
        <v>10:00</v>
      </c>
      <c r="BO5925" s="101"/>
      <c r="BR5925" s="109" t="str">
        <f t="shared" si="103"/>
        <v>SH-25-5914</v>
      </c>
      <c r="BS5925" s="109" t="s">
        <v>288</v>
      </c>
      <c r="BT5925" t="str">
        <f>Tabella2[[#This Row],[OUTCOME]]</f>
        <v>DCO</v>
      </c>
      <c r="BU5925" t="str">
        <f>_xlfn.CONCAT(Tabella2[[#This Row],[NAME SP]],Tabella2[[#This Row],[ID SP]]," - ",Tabella2[[#This Row],[SYLLABUS NO]])</f>
        <v>IFTS72 - FMSC DACM02</v>
      </c>
      <c r="BV5925" t="s">
        <v>11975</v>
      </c>
    </row>
    <row r="5926" spans="1:74" hidden="1">
      <c r="A5926" s="103" t="s">
        <v>12035</v>
      </c>
      <c r="B5926" s="102">
        <v>45946</v>
      </c>
      <c r="C5926" s="104">
        <f>_xlfn.ISOWEEKNUM(Tabella2[[#This Row],[Date]])</f>
        <v>42</v>
      </c>
      <c r="D5926" s="104" t="s">
        <v>195</v>
      </c>
      <c r="E5926" s="104" t="s">
        <v>398</v>
      </c>
      <c r="F5926" s="104"/>
      <c r="G5926" s="104" t="s">
        <v>257</v>
      </c>
      <c r="H5926" s="105">
        <v>10</v>
      </c>
      <c r="I5926" s="104"/>
      <c r="J5926" s="104" t="s">
        <v>258</v>
      </c>
      <c r="K5926" s="104" t="s">
        <v>80</v>
      </c>
      <c r="L5926" s="104" t="s">
        <v>299</v>
      </c>
      <c r="M5926" s="104" t="s">
        <v>276</v>
      </c>
      <c r="N5926" s="104"/>
      <c r="O5926" s="108" t="str">
        <f>A5925</f>
        <v>18330</v>
      </c>
      <c r="P5926" s="111" t="s">
        <v>300</v>
      </c>
      <c r="Q5926" s="153">
        <v>0.375</v>
      </c>
      <c r="R5926" s="153">
        <v>0.41666666666666669</v>
      </c>
      <c r="S5926" s="153">
        <f>Tabella2[[#This Row],[PLD STOP]]-Tabella2[[#This Row],[PLD START]]</f>
        <v>4.1666666666666685E-2</v>
      </c>
      <c r="T5926" s="153" t="s">
        <v>631</v>
      </c>
      <c r="U5926" s="153" t="s">
        <v>498</v>
      </c>
      <c r="V5926" s="153">
        <f>IF(ISBLANK(T5926),"",Tabella2[[#This Row],[ACT STOP]]-Tabella2[[#This Row],[ACT START]])</f>
        <v>4.1666666666666685E-2</v>
      </c>
      <c r="W5926" s="104" t="s">
        <v>122</v>
      </c>
      <c r="X5926" s="104" t="s">
        <v>91</v>
      </c>
      <c r="Y5926" s="110"/>
      <c r="Z5926" s="106"/>
      <c r="AA5926" s="104"/>
      <c r="AB5926" s="107"/>
      <c r="AC5926" s="72">
        <f>IF(OR(Tabella2[[#This Row],[OUTCOME]]="DCO",Tabella2[[#This Row],[OUTCOME]]="SDC"),1,0)</f>
        <v>1</v>
      </c>
      <c r="AH5926" s="70"/>
      <c r="AI5926" s="70"/>
      <c r="AJ5926">
        <f>IF(OR(Tabella2[[#This Row],[OUTCOME]]="DNCO", Tabella2[[#This Row],[OUTCOME]]="SDNC"),1,0)</f>
        <v>0</v>
      </c>
      <c r="AL5926" s="70"/>
      <c r="BM5926" s="135" t="str">
        <f>Tabella2[[#This Row],[ACT START]]</f>
        <v>09:00</v>
      </c>
      <c r="BN5926" s="136" t="str">
        <f>Tabella2[[#This Row],[ACT STOP]]</f>
        <v>10:00</v>
      </c>
      <c r="BO5926" s="101"/>
      <c r="BR5926" s="109" t="str">
        <f t="shared" si="103"/>
        <v>SH-25-5915</v>
      </c>
      <c r="BS5926" s="109" t="s">
        <v>552</v>
      </c>
      <c r="BT5926" t="str">
        <f>Tabella2[[#This Row],[OUTCOME]]</f>
        <v>SDC</v>
      </c>
      <c r="BU5926" t="str">
        <f>_xlfn.CONCAT(Tabella2[[#This Row],[NAME SP]],Tabella2[[#This Row],[ID SP]]," - ",Tabella2[[#This Row],[SYLLABUS NO]])</f>
        <v>Support IFTS - SUPP</v>
      </c>
    </row>
    <row r="5927" spans="1:74" hidden="1">
      <c r="A5927" s="103" t="s">
        <v>12036</v>
      </c>
      <c r="B5927" s="102">
        <v>45946</v>
      </c>
      <c r="C5927" s="104">
        <f>_xlfn.ISOWEEKNUM(Tabella2[[#This Row],[Date]])</f>
        <v>42</v>
      </c>
      <c r="D5927" s="104" t="s">
        <v>6396</v>
      </c>
      <c r="E5927" s="104" t="s">
        <v>256</v>
      </c>
      <c r="F5927" s="104">
        <v>72</v>
      </c>
      <c r="G5927" s="104" t="s">
        <v>257</v>
      </c>
      <c r="H5927" s="105">
        <v>14</v>
      </c>
      <c r="I5927" s="104"/>
      <c r="J5927" s="104" t="s">
        <v>258</v>
      </c>
      <c r="K5927" s="104" t="s">
        <v>81</v>
      </c>
      <c r="L5927" s="104" t="s">
        <v>259</v>
      </c>
      <c r="M5927" s="104" t="s">
        <v>276</v>
      </c>
      <c r="N5927" s="104"/>
      <c r="O5927" s="106"/>
      <c r="P5927" s="111" t="s">
        <v>2932</v>
      </c>
      <c r="Q5927" s="153" t="s">
        <v>631</v>
      </c>
      <c r="R5927" s="153" t="s">
        <v>498</v>
      </c>
      <c r="S5927" s="153">
        <f>Tabella2[[#This Row],[PLD STOP]]-Tabella2[[#This Row],[PLD START]]</f>
        <v>4.1666666666666685E-2</v>
      </c>
      <c r="T5927" s="153" t="s">
        <v>631</v>
      </c>
      <c r="U5927" s="153" t="s">
        <v>498</v>
      </c>
      <c r="V5927" s="153">
        <f>IF(ISBLANK(T5927),"",Tabella2[[#This Row],[ACT STOP]]-Tabella2[[#This Row],[ACT START]])</f>
        <v>4.1666666666666685E-2</v>
      </c>
      <c r="W5927" s="104" t="s">
        <v>92</v>
      </c>
      <c r="X5927" s="104" t="s">
        <v>91</v>
      </c>
      <c r="Y5927" s="110"/>
      <c r="Z5927" s="106"/>
      <c r="AA5927" s="104"/>
      <c r="AB5927" s="107"/>
      <c r="AC5927" s="72">
        <f>IF(OR(Tabella2[[#This Row],[OUTCOME]]="DCO",Tabella2[[#This Row],[OUTCOME]]="SDC"),1,0)</f>
        <v>1</v>
      </c>
      <c r="AH5927" s="70"/>
      <c r="AI5927" s="70"/>
      <c r="AJ5927">
        <f>IF(OR(Tabella2[[#This Row],[OUTCOME]]="DNCO", Tabella2[[#This Row],[OUTCOME]]="SDNC"),1,0)</f>
        <v>0</v>
      </c>
      <c r="AL5927" s="70"/>
      <c r="BM5927" s="135" t="str">
        <f>Tabella2[[#This Row],[ACT START]]</f>
        <v>09:00</v>
      </c>
      <c r="BN5927" s="136" t="str">
        <f>Tabella2[[#This Row],[ACT STOP]]</f>
        <v>10:00</v>
      </c>
      <c r="BO5927" s="101"/>
      <c r="BR5927" s="109" t="str">
        <f t="shared" si="103"/>
        <v>SH-25-5916</v>
      </c>
      <c r="BS5927" s="109" t="s">
        <v>372</v>
      </c>
      <c r="BT5927" t="str">
        <f>Tabella2[[#This Row],[OUTCOME]]</f>
        <v>DCO</v>
      </c>
      <c r="BU5927" t="str">
        <f>_xlfn.CONCAT(Tabella2[[#This Row],[NAME SP]],Tabella2[[#This Row],[ID SP]]," - ",Tabella2[[#This Row],[SYLLABUS NO]])</f>
        <v>QATAR72 - PT NAV02</v>
      </c>
      <c r="BV5927" t="s">
        <v>11847</v>
      </c>
    </row>
    <row r="5928" spans="1:74" hidden="1">
      <c r="A5928" s="103" t="s">
        <v>12037</v>
      </c>
      <c r="B5928" s="102">
        <v>45946</v>
      </c>
      <c r="C5928" s="104">
        <f>_xlfn.ISOWEEKNUM(Tabella2[[#This Row],[Date]])</f>
        <v>42</v>
      </c>
      <c r="D5928" s="104" t="s">
        <v>11893</v>
      </c>
      <c r="E5928" s="104" t="s">
        <v>327</v>
      </c>
      <c r="F5928" s="104">
        <v>88</v>
      </c>
      <c r="G5928" s="104" t="s">
        <v>257</v>
      </c>
      <c r="H5928" s="105">
        <v>2</v>
      </c>
      <c r="I5928" s="104" t="s">
        <v>258</v>
      </c>
      <c r="J5928" s="104"/>
      <c r="K5928" s="104" t="s">
        <v>75</v>
      </c>
      <c r="L5928" s="104" t="s">
        <v>259</v>
      </c>
      <c r="M5928" s="104" t="s">
        <v>276</v>
      </c>
      <c r="N5928" s="104"/>
      <c r="O5928" s="106"/>
      <c r="P5928" s="111" t="s">
        <v>723</v>
      </c>
      <c r="Q5928" s="153" t="s">
        <v>631</v>
      </c>
      <c r="R5928" s="153" t="s">
        <v>498</v>
      </c>
      <c r="S5928" s="153">
        <f>Tabella2[[#This Row],[PLD STOP]]-Tabella2[[#This Row],[PLD START]]</f>
        <v>4.1666666666666685E-2</v>
      </c>
      <c r="T5928" s="153" t="s">
        <v>631</v>
      </c>
      <c r="U5928" s="153" t="s">
        <v>498</v>
      </c>
      <c r="V5928" s="153">
        <f>IF(ISBLANK(T5928),"",Tabella2[[#This Row],[ACT STOP]]-Tabella2[[#This Row],[ACT START]])</f>
        <v>4.1666666666666685E-2</v>
      </c>
      <c r="W5928" s="104" t="s">
        <v>92</v>
      </c>
      <c r="X5928" s="104" t="s">
        <v>91</v>
      </c>
      <c r="Y5928" s="110"/>
      <c r="Z5928" s="106"/>
      <c r="AA5928" s="104"/>
      <c r="AB5928" s="107"/>
      <c r="AC5928" s="72">
        <f>IF(OR(Tabella2[[#This Row],[OUTCOME]]="DCO",Tabella2[[#This Row],[OUTCOME]]="SDC"),1,0)</f>
        <v>1</v>
      </c>
      <c r="AH5928" s="70"/>
      <c r="AI5928" s="70"/>
      <c r="AJ5928">
        <f>IF(OR(Tabella2[[#This Row],[OUTCOME]]="DNCO", Tabella2[[#This Row],[OUTCOME]]="SDNC"),1,0)</f>
        <v>0</v>
      </c>
      <c r="AL5928" s="70"/>
      <c r="BM5928" s="135" t="str">
        <f>Tabella2[[#This Row],[ACT START]]</f>
        <v>09:00</v>
      </c>
      <c r="BN5928" s="136" t="str">
        <f>Tabella2[[#This Row],[ACT STOP]]</f>
        <v>10:00</v>
      </c>
      <c r="BO5928" s="101"/>
      <c r="BR5928" s="109" t="str">
        <f t="shared" si="103"/>
        <v>SH-25-5917</v>
      </c>
      <c r="BS5928" s="109" t="s">
        <v>368</v>
      </c>
      <c r="BT5928" t="str">
        <f>Tabella2[[#This Row],[OUTCOME]]</f>
        <v>DCO</v>
      </c>
      <c r="BU5928" t="str">
        <f>_xlfn.CONCAT(Tabella2[[#This Row],[NAME SP]],Tabella2[[#This Row],[ID SP]]," - ",Tabella2[[#This Row],[SYLLABUS NO]])</f>
        <v>AMI88 - SD CF01</v>
      </c>
      <c r="BV5928" t="s">
        <v>11912</v>
      </c>
    </row>
    <row r="5929" spans="1:74" hidden="1">
      <c r="A5929" s="103" t="s">
        <v>12038</v>
      </c>
      <c r="B5929" s="102">
        <v>45946</v>
      </c>
      <c r="C5929" s="104">
        <f>_xlfn.ISOWEEKNUM(Tabella2[[#This Row],[Date]])</f>
        <v>42</v>
      </c>
      <c r="D5929" s="104" t="s">
        <v>11710</v>
      </c>
      <c r="E5929" s="104" t="s">
        <v>284</v>
      </c>
      <c r="F5929" s="104">
        <v>90</v>
      </c>
      <c r="G5929" s="104" t="s">
        <v>284</v>
      </c>
      <c r="H5929" s="105">
        <v>22</v>
      </c>
      <c r="I5929" s="104" t="s">
        <v>258</v>
      </c>
      <c r="J5929" s="104"/>
      <c r="K5929" s="104" t="s">
        <v>79</v>
      </c>
      <c r="L5929" s="104" t="s">
        <v>259</v>
      </c>
      <c r="M5929" s="104" t="s">
        <v>276</v>
      </c>
      <c r="N5929" s="104"/>
      <c r="O5929" s="106"/>
      <c r="P5929" s="111" t="s">
        <v>12025</v>
      </c>
      <c r="Q5929" s="153" t="s">
        <v>263</v>
      </c>
      <c r="R5929" s="153" t="s">
        <v>504</v>
      </c>
      <c r="S5929" s="153">
        <f>Tabella2[[#This Row],[PLD STOP]]-Tabella2[[#This Row],[PLD START]]</f>
        <v>4.1666666666666685E-2</v>
      </c>
      <c r="T5929" s="153">
        <v>0.43819444444444444</v>
      </c>
      <c r="U5929" s="153">
        <v>0.47847222222222224</v>
      </c>
      <c r="V5929" s="153">
        <f>IF(ISBLANK(T5929),"",Tabella2[[#This Row],[ACT STOP]]-Tabella2[[#This Row],[ACT START]])</f>
        <v>4.0277777777777801E-2</v>
      </c>
      <c r="W5929" s="104" t="s">
        <v>92</v>
      </c>
      <c r="X5929" s="104" t="s">
        <v>91</v>
      </c>
      <c r="Y5929" s="110"/>
      <c r="Z5929" s="106"/>
      <c r="AA5929" s="104"/>
      <c r="AB5929" s="107"/>
      <c r="AC5929" s="72">
        <f>IF(OR(Tabella2[[#This Row],[OUTCOME]]="DCO",Tabella2[[#This Row],[OUTCOME]]="SDC"),1,0)</f>
        <v>1</v>
      </c>
      <c r="AH5929" s="70"/>
      <c r="AI5929" s="70"/>
      <c r="AJ5929">
        <f>IF(OR(Tabella2[[#This Row],[OUTCOME]]="DNCO", Tabella2[[#This Row],[OUTCOME]]="SDNC"),1,0)</f>
        <v>0</v>
      </c>
      <c r="AL5929" s="70"/>
      <c r="BM5929" s="135">
        <f>Tabella2[[#This Row],[ACT START]]</f>
        <v>0.43819444444444444</v>
      </c>
      <c r="BN5929" s="136">
        <f>Tabella2[[#This Row],[ACT STOP]]</f>
        <v>0.47847222222222224</v>
      </c>
      <c r="BO5929" s="101"/>
      <c r="BR5929" s="109" t="str">
        <f t="shared" si="103"/>
        <v>SH-25-5918</v>
      </c>
      <c r="BS5929" s="109" t="s">
        <v>295</v>
      </c>
      <c r="BT5929" t="str">
        <f>Tabella2[[#This Row],[OUTCOME]]</f>
        <v>DCO</v>
      </c>
      <c r="BU5929" t="str">
        <f>_xlfn.CONCAT(Tabella2[[#This Row],[NAME SP]],Tabella2[[#This Row],[ID SP]]," - ",Tabella2[[#This Row],[SYLLABUS NO]])</f>
        <v>IFTS90 - SD CF0103</v>
      </c>
      <c r="BV5929" t="s">
        <v>11856</v>
      </c>
    </row>
    <row r="5930" spans="1:74" hidden="1">
      <c r="A5930" s="103" t="s">
        <v>12039</v>
      </c>
      <c r="B5930" s="102">
        <v>45946</v>
      </c>
      <c r="C5930" s="104">
        <f>_xlfn.ISOWEEKNUM(Tabella2[[#This Row],[Date]])</f>
        <v>42</v>
      </c>
      <c r="D5930" s="104" t="s">
        <v>11710</v>
      </c>
      <c r="E5930" s="104" t="s">
        <v>284</v>
      </c>
      <c r="F5930" s="104">
        <v>97</v>
      </c>
      <c r="G5930" s="104" t="s">
        <v>257</v>
      </c>
      <c r="H5930" s="105">
        <v>32</v>
      </c>
      <c r="I5930" s="104" t="s">
        <v>258</v>
      </c>
      <c r="J5930" s="104"/>
      <c r="K5930" s="104" t="s">
        <v>78</v>
      </c>
      <c r="L5930" s="104" t="s">
        <v>259</v>
      </c>
      <c r="M5930" s="104" t="s">
        <v>276</v>
      </c>
      <c r="N5930" s="104"/>
      <c r="O5930" s="106"/>
      <c r="P5930" s="111" t="s">
        <v>12027</v>
      </c>
      <c r="Q5930" s="153" t="s">
        <v>263</v>
      </c>
      <c r="R5930" s="153" t="s">
        <v>504</v>
      </c>
      <c r="S5930" s="153">
        <f>Tabella2[[#This Row],[PLD STOP]]-Tabella2[[#This Row],[PLD START]]</f>
        <v>4.1666666666666685E-2</v>
      </c>
      <c r="T5930" s="153">
        <v>0.43819444444444444</v>
      </c>
      <c r="U5930" s="153">
        <v>0.47847222222222224</v>
      </c>
      <c r="V5930" s="153">
        <f>IF(ISBLANK(T5930),"",Tabella2[[#This Row],[ACT STOP]]-Tabella2[[#This Row],[ACT START]])</f>
        <v>4.0277777777777801E-2</v>
      </c>
      <c r="W5930" s="104" t="s">
        <v>92</v>
      </c>
      <c r="X5930" s="104" t="s">
        <v>91</v>
      </c>
      <c r="Y5930" s="110"/>
      <c r="Z5930" s="106"/>
      <c r="AA5930" s="104"/>
      <c r="AB5930" s="107"/>
      <c r="AC5930" s="72">
        <f>IF(OR(Tabella2[[#This Row],[OUTCOME]]="DCO",Tabella2[[#This Row],[OUTCOME]]="SDC"),1,0)</f>
        <v>1</v>
      </c>
      <c r="AH5930" s="70"/>
      <c r="AI5930" s="70"/>
      <c r="AJ5930">
        <f>IF(OR(Tabella2[[#This Row],[OUTCOME]]="DNCO", Tabella2[[#This Row],[OUTCOME]]="SDNC"),1,0)</f>
        <v>0</v>
      </c>
      <c r="AL5930" s="70"/>
      <c r="BM5930" s="135">
        <f>Tabella2[[#This Row],[ACT START]]</f>
        <v>0.43819444444444444</v>
      </c>
      <c r="BN5930" s="136">
        <f>Tabella2[[#This Row],[ACT STOP]]</f>
        <v>0.47847222222222224</v>
      </c>
      <c r="BO5930" s="101"/>
      <c r="BR5930" s="109" t="str">
        <f t="shared" si="103"/>
        <v>SH-25-5919</v>
      </c>
      <c r="BS5930" s="109" t="s">
        <v>356</v>
      </c>
      <c r="BT5930" t="str">
        <f>Tabella2[[#This Row],[OUTCOME]]</f>
        <v>DCO</v>
      </c>
      <c r="BU5930" t="str">
        <f>_xlfn.CONCAT(Tabella2[[#This Row],[NAME SP]],Tabella2[[#This Row],[ID SP]]," - ",Tabella2[[#This Row],[SYLLABUS NO]])</f>
        <v>IFTS97 - SD EMR0104</v>
      </c>
      <c r="BV5930" t="s">
        <v>11849</v>
      </c>
    </row>
    <row r="5931" spans="1:74" hidden="1">
      <c r="A5931" s="103" t="s">
        <v>12040</v>
      </c>
      <c r="B5931" s="102">
        <v>45946</v>
      </c>
      <c r="C5931" s="104">
        <f>_xlfn.ISOWEEKNUM(Tabella2[[#This Row],[Date]])</f>
        <v>42</v>
      </c>
      <c r="D5931" s="104" t="s">
        <v>471</v>
      </c>
      <c r="E5931" s="104" t="s">
        <v>327</v>
      </c>
      <c r="F5931" s="104">
        <v>34</v>
      </c>
      <c r="G5931" s="104" t="s">
        <v>257</v>
      </c>
      <c r="H5931" s="105">
        <v>13</v>
      </c>
      <c r="I5931" s="104" t="s">
        <v>258</v>
      </c>
      <c r="J5931" s="104"/>
      <c r="K5931" s="104" t="s">
        <v>83</v>
      </c>
      <c r="L5931" s="104" t="s">
        <v>299</v>
      </c>
      <c r="M5931" s="104" t="s">
        <v>5716</v>
      </c>
      <c r="N5931" s="104"/>
      <c r="O5931" s="108" t="str">
        <f>A5932</f>
        <v>18337</v>
      </c>
      <c r="P5931" s="111" t="s">
        <v>5717</v>
      </c>
      <c r="Q5931" s="153" t="s">
        <v>263</v>
      </c>
      <c r="R5931" s="153" t="s">
        <v>504</v>
      </c>
      <c r="S5931" s="153">
        <f>Tabella2[[#This Row],[PLD STOP]]-Tabella2[[#This Row],[PLD START]]</f>
        <v>4.1666666666666685E-2</v>
      </c>
      <c r="T5931" s="153" t="s">
        <v>263</v>
      </c>
      <c r="U5931" s="153" t="s">
        <v>504</v>
      </c>
      <c r="V5931" s="153">
        <f>IF(ISBLANK(T5931),"",Tabella2[[#This Row],[ACT STOP]]-Tabella2[[#This Row],[ACT START]])</f>
        <v>4.1666666666666685E-2</v>
      </c>
      <c r="W5931" s="104" t="s">
        <v>92</v>
      </c>
      <c r="X5931" s="104" t="s">
        <v>91</v>
      </c>
      <c r="Y5931" s="110"/>
      <c r="Z5931" s="106"/>
      <c r="AA5931" s="104"/>
      <c r="AB5931" s="107"/>
      <c r="AC5931" s="72">
        <f>IF(OR(Tabella2[[#This Row],[OUTCOME]]="DCO",Tabella2[[#This Row],[OUTCOME]]="SDC"),1,0)</f>
        <v>1</v>
      </c>
      <c r="AH5931" s="70"/>
      <c r="AI5931" s="70"/>
      <c r="AJ5931">
        <f>IF(OR(Tabella2[[#This Row],[OUTCOME]]="DNCO", Tabella2[[#This Row],[OUTCOME]]="SDNC"),1,0)</f>
        <v>0</v>
      </c>
      <c r="AL5931" s="70"/>
      <c r="BM5931" s="135" t="str">
        <f>Tabella2[[#This Row],[ACT START]]</f>
        <v>10:30</v>
      </c>
      <c r="BN5931" s="136" t="str">
        <f>Tabella2[[#This Row],[ACT STOP]]</f>
        <v>11:30</v>
      </c>
      <c r="BO5931" s="101"/>
      <c r="BR5931" s="109" t="str">
        <f t="shared" si="103"/>
        <v>SH-25-5920</v>
      </c>
      <c r="BS5931" s="109" t="s">
        <v>427</v>
      </c>
      <c r="BT5931" t="str">
        <f>Tabella2[[#This Row],[OUTCOME]]</f>
        <v>DCO</v>
      </c>
      <c r="BU5931" t="str">
        <f>_xlfn.CONCAT(Tabella2[[#This Row],[NAME SP]],Tabella2[[#This Row],[ID SP]]," - ",Tabella2[[#This Row],[SYLLABUS NO]])</f>
        <v>AMI34 - SD AAI01</v>
      </c>
      <c r="BV5931" t="s">
        <v>12041</v>
      </c>
    </row>
    <row r="5932" spans="1:74" hidden="1">
      <c r="A5932" s="103" t="s">
        <v>12042</v>
      </c>
      <c r="B5932" s="102">
        <v>45946</v>
      </c>
      <c r="C5932" s="104">
        <f>_xlfn.ISOWEEKNUM(Tabella2[[#This Row],[Date]])</f>
        <v>42</v>
      </c>
      <c r="D5932" s="104" t="s">
        <v>195</v>
      </c>
      <c r="E5932" s="104" t="s">
        <v>398</v>
      </c>
      <c r="F5932" s="104"/>
      <c r="G5932" s="104" t="s">
        <v>257</v>
      </c>
      <c r="H5932" s="105">
        <v>9</v>
      </c>
      <c r="I5932" s="104"/>
      <c r="J5932" s="104" t="s">
        <v>258</v>
      </c>
      <c r="K5932" s="104" t="s">
        <v>80</v>
      </c>
      <c r="L5932" s="104" t="s">
        <v>299</v>
      </c>
      <c r="M5932" s="104" t="s">
        <v>5716</v>
      </c>
      <c r="N5932" s="104"/>
      <c r="O5932" s="108" t="str">
        <f>A5931</f>
        <v>18336</v>
      </c>
      <c r="P5932" s="111" t="s">
        <v>300</v>
      </c>
      <c r="Q5932" s="153">
        <v>0.4375</v>
      </c>
      <c r="R5932" s="153">
        <v>0.47916666666666669</v>
      </c>
      <c r="S5932" s="153">
        <f>Tabella2[[#This Row],[PLD STOP]]-Tabella2[[#This Row],[PLD START]]</f>
        <v>4.1666666666666685E-2</v>
      </c>
      <c r="T5932" s="153">
        <v>0.4375</v>
      </c>
      <c r="U5932" s="153">
        <v>0.47916666666666669</v>
      </c>
      <c r="V5932" s="153">
        <f>IF(ISBLANK(T5932),"",Tabella2[[#This Row],[ACT STOP]]-Tabella2[[#This Row],[ACT START]])</f>
        <v>4.1666666666666685E-2</v>
      </c>
      <c r="W5932" s="104" t="s">
        <v>122</v>
      </c>
      <c r="X5932" s="104" t="s">
        <v>91</v>
      </c>
      <c r="Y5932" s="110"/>
      <c r="Z5932" s="106"/>
      <c r="AA5932" s="104"/>
      <c r="AB5932" s="107"/>
      <c r="AC5932" s="72">
        <f>IF(OR(Tabella2[[#This Row],[OUTCOME]]="DCO",Tabella2[[#This Row],[OUTCOME]]="SDC"),1,0)</f>
        <v>1</v>
      </c>
      <c r="AH5932" s="70"/>
      <c r="AI5932" s="70"/>
      <c r="AJ5932">
        <f>IF(OR(Tabella2[[#This Row],[OUTCOME]]="DNCO", Tabella2[[#This Row],[OUTCOME]]="SDNC"),1,0)</f>
        <v>0</v>
      </c>
      <c r="AL5932" s="70"/>
      <c r="BM5932" s="135">
        <f>Tabella2[[#This Row],[ACT START]]</f>
        <v>0.4375</v>
      </c>
      <c r="BN5932" s="136">
        <f>Tabella2[[#This Row],[ACT STOP]]</f>
        <v>0.47916666666666669</v>
      </c>
      <c r="BO5932" s="101"/>
      <c r="BR5932" s="109" t="str">
        <f t="shared" si="103"/>
        <v>SH-25-5921</v>
      </c>
      <c r="BS5932" s="109" t="s">
        <v>318</v>
      </c>
      <c r="BT5932" t="str">
        <f>Tabella2[[#This Row],[OUTCOME]]</f>
        <v>SDC</v>
      </c>
      <c r="BU5932" t="str">
        <f>_xlfn.CONCAT(Tabella2[[#This Row],[NAME SP]],Tabella2[[#This Row],[ID SP]]," - ",Tabella2[[#This Row],[SYLLABUS NO]])</f>
        <v>Support IFTS - SUPP</v>
      </c>
    </row>
    <row r="5933" spans="1:74" hidden="1">
      <c r="A5933" s="103" t="s">
        <v>12043</v>
      </c>
      <c r="B5933" s="102">
        <v>45946</v>
      </c>
      <c r="C5933" s="104">
        <f>_xlfn.ISOWEEKNUM(Tabella2[[#This Row],[Date]])</f>
        <v>42</v>
      </c>
      <c r="D5933" s="104" t="s">
        <v>9764</v>
      </c>
      <c r="E5933" s="104" t="s">
        <v>284</v>
      </c>
      <c r="F5933" s="104">
        <v>76</v>
      </c>
      <c r="G5933" s="104" t="s">
        <v>284</v>
      </c>
      <c r="H5933" s="105">
        <v>23</v>
      </c>
      <c r="I5933" s="104"/>
      <c r="J5933" s="104" t="s">
        <v>258</v>
      </c>
      <c r="K5933" s="104" t="s">
        <v>81</v>
      </c>
      <c r="L5933" s="104" t="s">
        <v>259</v>
      </c>
      <c r="M5933" s="104" t="s">
        <v>328</v>
      </c>
      <c r="N5933" s="104"/>
      <c r="O5933" s="106"/>
      <c r="P5933" s="111" t="s">
        <v>3788</v>
      </c>
      <c r="Q5933" s="153" t="s">
        <v>263</v>
      </c>
      <c r="R5933" s="153" t="s">
        <v>504</v>
      </c>
      <c r="S5933" s="153">
        <f>Tabella2[[#This Row],[PLD STOP]]-Tabella2[[#This Row],[PLD START]]</f>
        <v>4.1666666666666685E-2</v>
      </c>
      <c r="T5933" s="153" t="s">
        <v>263</v>
      </c>
      <c r="U5933" s="153" t="s">
        <v>504</v>
      </c>
      <c r="V5933" s="153">
        <f>IF(ISBLANK(T5933),"",Tabella2[[#This Row],[ACT STOP]]-Tabella2[[#This Row],[ACT START]])</f>
        <v>4.1666666666666685E-2</v>
      </c>
      <c r="W5933" s="104" t="s">
        <v>92</v>
      </c>
      <c r="X5933" s="104" t="s">
        <v>91</v>
      </c>
      <c r="Y5933" s="110"/>
      <c r="Z5933" s="106"/>
      <c r="AA5933" s="104"/>
      <c r="AB5933" s="107"/>
      <c r="AC5933" s="72">
        <f>IF(OR(Tabella2[[#This Row],[OUTCOME]]="DCO",Tabella2[[#This Row],[OUTCOME]]="SDC"),1,0)</f>
        <v>1</v>
      </c>
      <c r="AH5933" s="70"/>
      <c r="AI5933" s="70"/>
      <c r="AJ5933">
        <f>IF(OR(Tabella2[[#This Row],[OUTCOME]]="DNCO", Tabella2[[#This Row],[OUTCOME]]="SDNC"),1,0)</f>
        <v>0</v>
      </c>
      <c r="AL5933" s="70"/>
      <c r="BM5933" s="135" t="str">
        <f>Tabella2[[#This Row],[ACT START]]</f>
        <v>10:30</v>
      </c>
      <c r="BN5933" s="136" t="str">
        <f>Tabella2[[#This Row],[ACT STOP]]</f>
        <v>11:30</v>
      </c>
      <c r="BO5933" s="101"/>
      <c r="BR5933" s="109" t="str">
        <f t="shared" si="103"/>
        <v>SH-25-5922</v>
      </c>
      <c r="BS5933" s="109" t="s">
        <v>358</v>
      </c>
      <c r="BT5933" t="str">
        <f>Tabella2[[#This Row],[OUTCOME]]</f>
        <v>DCO</v>
      </c>
      <c r="BU5933" t="str">
        <f>_xlfn.CONCAT(Tabella2[[#This Row],[NAME SP]],Tabella2[[#This Row],[ID SP]]," - ",Tabella2[[#This Row],[SYLLABUS NO]])</f>
        <v>IFTS76 - FMS LLF03</v>
      </c>
      <c r="BV5933" t="s">
        <v>11885</v>
      </c>
    </row>
    <row r="5934" spans="1:74" hidden="1">
      <c r="A5934" s="103" t="s">
        <v>12044</v>
      </c>
      <c r="B5934" s="102">
        <v>45946</v>
      </c>
      <c r="C5934" s="104">
        <f>_xlfn.ISOWEEKNUM(Tabella2[[#This Row],[Date]])</f>
        <v>42</v>
      </c>
      <c r="D5934" s="104" t="s">
        <v>11710</v>
      </c>
      <c r="E5934" s="104" t="s">
        <v>284</v>
      </c>
      <c r="F5934" s="104">
        <v>95</v>
      </c>
      <c r="G5934" s="104" t="s">
        <v>257</v>
      </c>
      <c r="H5934" s="105">
        <v>17</v>
      </c>
      <c r="I5934" s="104" t="s">
        <v>258</v>
      </c>
      <c r="J5934" s="104"/>
      <c r="K5934" s="104" t="s">
        <v>79</v>
      </c>
      <c r="L5934" s="104" t="s">
        <v>259</v>
      </c>
      <c r="M5934" s="104" t="s">
        <v>276</v>
      </c>
      <c r="N5934" s="104"/>
      <c r="O5934" s="106"/>
      <c r="P5934" s="111" t="s">
        <v>12025</v>
      </c>
      <c r="Q5934" s="153" t="s">
        <v>511</v>
      </c>
      <c r="R5934" s="153" t="s">
        <v>549</v>
      </c>
      <c r="S5934" s="153">
        <f>Tabella2[[#This Row],[PLD STOP]]-Tabella2[[#This Row],[PLD START]]</f>
        <v>4.166666666666663E-2</v>
      </c>
      <c r="T5934" s="153">
        <v>0.50069444444444444</v>
      </c>
      <c r="U5934" s="153">
        <v>0.54097222222222219</v>
      </c>
      <c r="V5934" s="153">
        <f>IF(ISBLANK(T5934),"",Tabella2[[#This Row],[ACT STOP]]-Tabella2[[#This Row],[ACT START]])</f>
        <v>4.0277777777777746E-2</v>
      </c>
      <c r="W5934" s="104" t="s">
        <v>92</v>
      </c>
      <c r="X5934" s="104" t="s">
        <v>91</v>
      </c>
      <c r="Y5934" s="110"/>
      <c r="Z5934" s="106"/>
      <c r="AA5934" s="104"/>
      <c r="AB5934" s="107"/>
      <c r="AC5934" s="72">
        <f>IF(OR(Tabella2[[#This Row],[OUTCOME]]="DCO",Tabella2[[#This Row],[OUTCOME]]="SDC"),1,0)</f>
        <v>1</v>
      </c>
      <c r="AH5934" s="70"/>
      <c r="AI5934" s="70"/>
      <c r="AJ5934">
        <f>IF(OR(Tabella2[[#This Row],[OUTCOME]]="DNCO", Tabella2[[#This Row],[OUTCOME]]="SDNC"),1,0)</f>
        <v>0</v>
      </c>
      <c r="AL5934" s="70"/>
      <c r="BM5934" s="135">
        <f>Tabella2[[#This Row],[ACT START]]</f>
        <v>0.50069444444444444</v>
      </c>
      <c r="BN5934" s="136">
        <f>Tabella2[[#This Row],[ACT STOP]]</f>
        <v>0.54097222222222219</v>
      </c>
      <c r="BO5934" s="101"/>
      <c r="BR5934" s="109" t="str">
        <f t="shared" si="103"/>
        <v>SH-25-5923</v>
      </c>
      <c r="BS5934" s="109" t="s">
        <v>393</v>
      </c>
      <c r="BT5934" t="str">
        <f>Tabella2[[#This Row],[OUTCOME]]</f>
        <v>DCO</v>
      </c>
      <c r="BU5934" t="str">
        <f>_xlfn.CONCAT(Tabella2[[#This Row],[NAME SP]],Tabella2[[#This Row],[ID SP]]," - ",Tabella2[[#This Row],[SYLLABUS NO]])</f>
        <v>IFTS95 - SD CF0103</v>
      </c>
      <c r="BV5934" t="s">
        <v>11832</v>
      </c>
    </row>
    <row r="5935" spans="1:74" hidden="1">
      <c r="A5935" s="103" t="s">
        <v>12045</v>
      </c>
      <c r="B5935" s="102">
        <v>45946</v>
      </c>
      <c r="C5935" s="104">
        <f>_xlfn.ISOWEEKNUM(Tabella2[[#This Row],[Date]])</f>
        <v>42</v>
      </c>
      <c r="D5935" s="104" t="s">
        <v>11893</v>
      </c>
      <c r="E5935" s="104" t="s">
        <v>327</v>
      </c>
      <c r="F5935" s="104">
        <v>86</v>
      </c>
      <c r="G5935" s="104" t="s">
        <v>257</v>
      </c>
      <c r="H5935" s="105">
        <v>10</v>
      </c>
      <c r="I5935" s="104" t="s">
        <v>258</v>
      </c>
      <c r="J5935" s="104"/>
      <c r="K5935" s="104" t="s">
        <v>78</v>
      </c>
      <c r="L5935" s="104" t="s">
        <v>259</v>
      </c>
      <c r="M5935" s="104" t="s">
        <v>276</v>
      </c>
      <c r="N5935" s="104"/>
      <c r="O5935" s="106"/>
      <c r="P5935" s="111" t="s">
        <v>723</v>
      </c>
      <c r="Q5935" s="153" t="s">
        <v>511</v>
      </c>
      <c r="R5935" s="153" t="s">
        <v>549</v>
      </c>
      <c r="S5935" s="153">
        <f>Tabella2[[#This Row],[PLD STOP]]-Tabella2[[#This Row],[PLD START]]</f>
        <v>4.166666666666663E-2</v>
      </c>
      <c r="T5935" s="153">
        <v>0.5</v>
      </c>
      <c r="U5935" s="153">
        <v>0.54166666666666663</v>
      </c>
      <c r="V5935" s="153">
        <f>IF(ISBLANK(T5935),"",Tabella2[[#This Row],[ACT STOP]]-Tabella2[[#This Row],[ACT START]])</f>
        <v>4.166666666666663E-2</v>
      </c>
      <c r="W5935" s="104" t="s">
        <v>92</v>
      </c>
      <c r="X5935" s="104" t="s">
        <v>91</v>
      </c>
      <c r="Y5935" s="110"/>
      <c r="Z5935" s="106"/>
      <c r="AA5935" s="104"/>
      <c r="AB5935" s="107"/>
      <c r="AC5935" s="72">
        <f>IF(OR(Tabella2[[#This Row],[OUTCOME]]="DCO",Tabella2[[#This Row],[OUTCOME]]="SDC"),1,0)</f>
        <v>1</v>
      </c>
      <c r="AH5935" s="70"/>
      <c r="AI5935" s="70"/>
      <c r="AJ5935">
        <f>IF(OR(Tabella2[[#This Row],[OUTCOME]]="DNCO", Tabella2[[#This Row],[OUTCOME]]="SDNC"),1,0)</f>
        <v>0</v>
      </c>
      <c r="AL5935" s="70"/>
      <c r="BM5935" s="135">
        <f>Tabella2[[#This Row],[ACT START]]</f>
        <v>0.5</v>
      </c>
      <c r="BN5935" s="136">
        <f>Tabella2[[#This Row],[ACT STOP]]</f>
        <v>0.54166666666666663</v>
      </c>
      <c r="BO5935" s="101"/>
      <c r="BR5935" s="109" t="str">
        <f t="shared" si="103"/>
        <v>SH-25-5924</v>
      </c>
      <c r="BS5935" s="109" t="s">
        <v>552</v>
      </c>
      <c r="BT5935" t="str">
        <f>Tabella2[[#This Row],[OUTCOME]]</f>
        <v>DCO</v>
      </c>
      <c r="BU5935" t="str">
        <f>_xlfn.CONCAT(Tabella2[[#This Row],[NAME SP]],Tabella2[[#This Row],[ID SP]]," - ",Tabella2[[#This Row],[SYLLABUS NO]])</f>
        <v>AMI86 - SD CF01</v>
      </c>
      <c r="BV5935" t="s">
        <v>11908</v>
      </c>
    </row>
    <row r="5936" spans="1:74" hidden="1">
      <c r="A5936" s="103" t="s">
        <v>12046</v>
      </c>
      <c r="B5936" s="102">
        <v>45946</v>
      </c>
      <c r="C5936" s="104">
        <f>_xlfn.ISOWEEKNUM(Tabella2[[#This Row],[Date]])</f>
        <v>42</v>
      </c>
      <c r="D5936" s="104" t="s">
        <v>722</v>
      </c>
      <c r="E5936" s="104" t="s">
        <v>327</v>
      </c>
      <c r="F5936" s="104">
        <v>79</v>
      </c>
      <c r="G5936" s="104" t="s">
        <v>257</v>
      </c>
      <c r="H5936" s="105">
        <v>14</v>
      </c>
      <c r="I5936" s="104" t="s">
        <v>258</v>
      </c>
      <c r="J5936" s="104"/>
      <c r="K5936" s="104" t="s">
        <v>83</v>
      </c>
      <c r="L5936" s="104" t="s">
        <v>259</v>
      </c>
      <c r="M5936" s="104" t="s">
        <v>276</v>
      </c>
      <c r="N5936" s="104"/>
      <c r="O5936" s="106"/>
      <c r="P5936" s="111" t="s">
        <v>2394</v>
      </c>
      <c r="Q5936" s="153" t="s">
        <v>511</v>
      </c>
      <c r="R5936" s="153" t="s">
        <v>549</v>
      </c>
      <c r="S5936" s="153">
        <f>Tabella2[[#This Row],[PLD STOP]]-Tabella2[[#This Row],[PLD START]]</f>
        <v>4.166666666666663E-2</v>
      </c>
      <c r="T5936" s="153" t="s">
        <v>511</v>
      </c>
      <c r="U5936" s="153" t="s">
        <v>549</v>
      </c>
      <c r="V5936" s="153">
        <f>IF(ISBLANK(T5936),"",Tabella2[[#This Row],[ACT STOP]]-Tabella2[[#This Row],[ACT START]])</f>
        <v>4.166666666666663E-2</v>
      </c>
      <c r="W5936" s="104" t="s">
        <v>92</v>
      </c>
      <c r="X5936" s="104" t="s">
        <v>91</v>
      </c>
      <c r="Y5936" s="110"/>
      <c r="Z5936" s="106"/>
      <c r="AA5936" s="104"/>
      <c r="AB5936" s="107"/>
      <c r="AC5936" s="72">
        <f>IF(OR(Tabella2[[#This Row],[OUTCOME]]="DCO",Tabella2[[#This Row],[OUTCOME]]="SDC"),1,0)</f>
        <v>1</v>
      </c>
      <c r="AH5936" s="70"/>
      <c r="AI5936" s="70"/>
      <c r="AJ5936">
        <f>IF(OR(Tabella2[[#This Row],[OUTCOME]]="DNCO", Tabella2[[#This Row],[OUTCOME]]="SDNC"),1,0)</f>
        <v>0</v>
      </c>
      <c r="AL5936" s="70"/>
      <c r="BM5936" s="135" t="str">
        <f>Tabella2[[#This Row],[ACT START]]</f>
        <v>12:00</v>
      </c>
      <c r="BN5936" s="136" t="str">
        <f>Tabella2[[#This Row],[ACT STOP]]</f>
        <v>13:00</v>
      </c>
      <c r="BO5936" s="101"/>
      <c r="BR5936" s="109" t="str">
        <f t="shared" si="103"/>
        <v>SH-25-5925</v>
      </c>
      <c r="BS5936" s="109" t="s">
        <v>372</v>
      </c>
      <c r="BT5936" t="str">
        <f>Tabella2[[#This Row],[OUTCOME]]</f>
        <v>DCO</v>
      </c>
      <c r="BU5936" t="str">
        <f>_xlfn.CONCAT(Tabella2[[#This Row],[NAME SP]],Tabella2[[#This Row],[ID SP]]," - ",Tabella2[[#This Row],[SYLLABUS NO]])</f>
        <v>AMI79 - SD NVG01</v>
      </c>
      <c r="BV5936" t="s">
        <v>11919</v>
      </c>
    </row>
    <row r="5937" spans="1:74" hidden="1">
      <c r="A5937" s="103" t="s">
        <v>12047</v>
      </c>
      <c r="B5937" s="102">
        <v>45946</v>
      </c>
      <c r="C5937" s="104">
        <f>_xlfn.ISOWEEKNUM(Tabella2[[#This Row],[Date]])</f>
        <v>42</v>
      </c>
      <c r="D5937" s="104" t="s">
        <v>9759</v>
      </c>
      <c r="E5937" s="104" t="s">
        <v>284</v>
      </c>
      <c r="F5937" s="104">
        <v>86</v>
      </c>
      <c r="G5937" s="104" t="s">
        <v>284</v>
      </c>
      <c r="H5937" s="105">
        <v>5</v>
      </c>
      <c r="I5937" s="104"/>
      <c r="J5937" s="104" t="s">
        <v>258</v>
      </c>
      <c r="K5937" s="104" t="s">
        <v>80</v>
      </c>
      <c r="L5937" s="104" t="s">
        <v>259</v>
      </c>
      <c r="M5937" s="104" t="s">
        <v>276</v>
      </c>
      <c r="N5937" s="104"/>
      <c r="O5937" s="106"/>
      <c r="P5937" s="111" t="s">
        <v>1898</v>
      </c>
      <c r="Q5937" s="153" t="s">
        <v>511</v>
      </c>
      <c r="R5937" s="153" t="s">
        <v>549</v>
      </c>
      <c r="S5937" s="153">
        <f>Tabella2[[#This Row],[PLD STOP]]-Tabella2[[#This Row],[PLD START]]</f>
        <v>4.166666666666663E-2</v>
      </c>
      <c r="T5937" s="153" t="s">
        <v>511</v>
      </c>
      <c r="U5937" s="153" t="s">
        <v>549</v>
      </c>
      <c r="V5937" s="153">
        <f>IF(ISBLANK(T5937),"",Tabella2[[#This Row],[ACT STOP]]-Tabella2[[#This Row],[ACT START]])</f>
        <v>4.166666666666663E-2</v>
      </c>
      <c r="W5937" s="104" t="s">
        <v>92</v>
      </c>
      <c r="X5937" s="104" t="s">
        <v>91</v>
      </c>
      <c r="Y5937" s="110"/>
      <c r="Z5937" s="106"/>
      <c r="AA5937" s="104"/>
      <c r="AB5937" s="107"/>
      <c r="AC5937" s="72">
        <f>IF(OR(Tabella2[[#This Row],[OUTCOME]]="DCO",Tabella2[[#This Row],[OUTCOME]]="SDC"),1,0)</f>
        <v>1</v>
      </c>
      <c r="AH5937" s="70"/>
      <c r="AI5937" s="70"/>
      <c r="AJ5937">
        <f>IF(OR(Tabella2[[#This Row],[OUTCOME]]="DNCO", Tabella2[[#This Row],[OUTCOME]]="SDNC"),1,0)</f>
        <v>0</v>
      </c>
      <c r="AL5937" s="70"/>
      <c r="BM5937" s="135" t="str">
        <f>Tabella2[[#This Row],[ACT START]]</f>
        <v>12:00</v>
      </c>
      <c r="BN5937" s="136" t="str">
        <f>Tabella2[[#This Row],[ACT STOP]]</f>
        <v>13:00</v>
      </c>
      <c r="BO5937" s="101"/>
      <c r="BR5937" s="109" t="str">
        <f t="shared" si="103"/>
        <v>SH-25-5926</v>
      </c>
      <c r="BS5937" s="109" t="s">
        <v>288</v>
      </c>
      <c r="BT5937" t="str">
        <f>Tabella2[[#This Row],[OUTCOME]]</f>
        <v>DCO</v>
      </c>
      <c r="BU5937" t="str">
        <f>_xlfn.CONCAT(Tabella2[[#This Row],[NAME SP]],Tabella2[[#This Row],[ID SP]]," - ",Tabella2[[#This Row],[SYLLABUS NO]])</f>
        <v>IFTS86 - PT ERT01</v>
      </c>
      <c r="BV5937" t="s">
        <v>11899</v>
      </c>
    </row>
    <row r="5938" spans="1:74" hidden="1">
      <c r="A5938" s="103" t="s">
        <v>12048</v>
      </c>
      <c r="B5938" s="102">
        <v>45946</v>
      </c>
      <c r="C5938" s="104">
        <f>_xlfn.ISOWEEKNUM(Tabella2[[#This Row],[Date]])</f>
        <v>42</v>
      </c>
      <c r="D5938" s="104" t="s">
        <v>9764</v>
      </c>
      <c r="E5938" s="104" t="s">
        <v>284</v>
      </c>
      <c r="F5938" s="104">
        <v>78</v>
      </c>
      <c r="G5938" s="104" t="s">
        <v>257</v>
      </c>
      <c r="H5938" s="105">
        <v>1</v>
      </c>
      <c r="I5938" s="104"/>
      <c r="J5938" s="104" t="s">
        <v>258</v>
      </c>
      <c r="K5938" s="104" t="s">
        <v>81</v>
      </c>
      <c r="L5938" s="104" t="s">
        <v>259</v>
      </c>
      <c r="M5938" s="104" t="s">
        <v>328</v>
      </c>
      <c r="N5938" s="104"/>
      <c r="O5938" s="106"/>
      <c r="P5938" s="111" t="s">
        <v>3788</v>
      </c>
      <c r="Q5938" s="153" t="s">
        <v>511</v>
      </c>
      <c r="R5938" s="153" t="s">
        <v>549</v>
      </c>
      <c r="S5938" s="153">
        <f>Tabella2[[#This Row],[PLD STOP]]-Tabella2[[#This Row],[PLD START]]</f>
        <v>4.166666666666663E-2</v>
      </c>
      <c r="T5938" s="153" t="s">
        <v>511</v>
      </c>
      <c r="U5938" s="153" t="s">
        <v>549</v>
      </c>
      <c r="V5938" s="153">
        <f>IF(ISBLANK(T5938),"",Tabella2[[#This Row],[ACT STOP]]-Tabella2[[#This Row],[ACT START]])</f>
        <v>4.166666666666663E-2</v>
      </c>
      <c r="W5938" s="104" t="s">
        <v>92</v>
      </c>
      <c r="X5938" s="104" t="s">
        <v>91</v>
      </c>
      <c r="Y5938" s="110"/>
      <c r="Z5938" s="106"/>
      <c r="AA5938" s="104"/>
      <c r="AB5938" s="107"/>
      <c r="AC5938" s="72">
        <f>IF(OR(Tabella2[[#This Row],[OUTCOME]]="DCO",Tabella2[[#This Row],[OUTCOME]]="SDC"),1,0)</f>
        <v>1</v>
      </c>
      <c r="AH5938" s="70"/>
      <c r="AI5938" s="70"/>
      <c r="AJ5938">
        <f>IF(OR(Tabella2[[#This Row],[OUTCOME]]="DNCO", Tabella2[[#This Row],[OUTCOME]]="SDNC"),1,0)</f>
        <v>0</v>
      </c>
      <c r="AL5938" s="70"/>
      <c r="BM5938" s="135" t="str">
        <f>Tabella2[[#This Row],[ACT START]]</f>
        <v>12:00</v>
      </c>
      <c r="BN5938" s="136" t="str">
        <f>Tabella2[[#This Row],[ACT STOP]]</f>
        <v>13:00</v>
      </c>
      <c r="BO5938" s="101"/>
      <c r="BR5938" s="109" t="str">
        <f t="shared" si="103"/>
        <v>SH-25-5927</v>
      </c>
      <c r="BS5938" s="109" t="s">
        <v>332</v>
      </c>
      <c r="BT5938" t="str">
        <f>Tabella2[[#This Row],[OUTCOME]]</f>
        <v>DCO</v>
      </c>
      <c r="BU5938" t="str">
        <f>_xlfn.CONCAT(Tabella2[[#This Row],[NAME SP]],Tabella2[[#This Row],[ID SP]]," - ",Tabella2[[#This Row],[SYLLABUS NO]])</f>
        <v>IFTS78 - FMS LLF03</v>
      </c>
      <c r="BV5938" t="s">
        <v>11877</v>
      </c>
    </row>
    <row r="5939" spans="1:74" hidden="1">
      <c r="A5939" s="103" t="s">
        <v>12049</v>
      </c>
      <c r="B5939" s="102">
        <v>45946</v>
      </c>
      <c r="C5939" s="104">
        <f>_xlfn.ISOWEEKNUM(Tabella2[[#This Row],[Date]])</f>
        <v>42</v>
      </c>
      <c r="D5939" s="104" t="s">
        <v>751</v>
      </c>
      <c r="E5939" s="104" t="s">
        <v>256</v>
      </c>
      <c r="F5939" s="104">
        <v>77</v>
      </c>
      <c r="G5939" s="104" t="s">
        <v>257</v>
      </c>
      <c r="H5939" s="105">
        <v>2</v>
      </c>
      <c r="I5939" s="104" t="s">
        <v>258</v>
      </c>
      <c r="J5939" s="104"/>
      <c r="K5939" s="104" t="s">
        <v>75</v>
      </c>
      <c r="L5939" s="104" t="s">
        <v>259</v>
      </c>
      <c r="M5939" s="104" t="s">
        <v>276</v>
      </c>
      <c r="N5939" s="104"/>
      <c r="O5939" s="106"/>
      <c r="P5939" s="111" t="s">
        <v>277</v>
      </c>
      <c r="Q5939" s="153" t="s">
        <v>511</v>
      </c>
      <c r="R5939" s="153" t="s">
        <v>549</v>
      </c>
      <c r="S5939" s="153">
        <f>Tabella2[[#This Row],[PLD STOP]]-Tabella2[[#This Row],[PLD START]]</f>
        <v>4.166666666666663E-2</v>
      </c>
      <c r="T5939" s="153" t="s">
        <v>511</v>
      </c>
      <c r="U5939" s="153" t="s">
        <v>549</v>
      </c>
      <c r="V5939" s="153">
        <f>IF(ISBLANK(T5939),"",Tabella2[[#This Row],[ACT STOP]]-Tabella2[[#This Row],[ACT START]])</f>
        <v>4.166666666666663E-2</v>
      </c>
      <c r="W5939" s="104" t="s">
        <v>92</v>
      </c>
      <c r="X5939" s="104" t="s">
        <v>91</v>
      </c>
      <c r="Y5939" s="110"/>
      <c r="Z5939" s="106"/>
      <c r="AA5939" s="104"/>
      <c r="AB5939" s="107"/>
      <c r="AC5939" s="72">
        <f>IF(OR(Tabella2[[#This Row],[OUTCOME]]="DCO",Tabella2[[#This Row],[OUTCOME]]="SDC"),1,0)</f>
        <v>1</v>
      </c>
      <c r="AH5939" s="70"/>
      <c r="AI5939" s="70"/>
      <c r="AJ5939">
        <f>IF(OR(Tabella2[[#This Row],[OUTCOME]]="DNCO", Tabella2[[#This Row],[OUTCOME]]="SDNC"),1,0)</f>
        <v>0</v>
      </c>
      <c r="AL5939" s="70"/>
      <c r="BM5939" s="135" t="str">
        <f>Tabella2[[#This Row],[ACT START]]</f>
        <v>12:00</v>
      </c>
      <c r="BN5939" s="136" t="str">
        <f>Tabella2[[#This Row],[ACT STOP]]</f>
        <v>13:00</v>
      </c>
      <c r="BO5939" s="101"/>
      <c r="BR5939" s="109" t="str">
        <f t="shared" si="103"/>
        <v>SH-25-5928</v>
      </c>
      <c r="BS5939" s="109" t="s">
        <v>368</v>
      </c>
      <c r="BT5939" t="str">
        <f>Tabella2[[#This Row],[OUTCOME]]</f>
        <v>DCO</v>
      </c>
      <c r="BU5939" t="str">
        <f>_xlfn.CONCAT(Tabella2[[#This Row],[NAME SP]],Tabella2[[#This Row],[ID SP]]," - ",Tabella2[[#This Row],[SYLLABUS NO]])</f>
        <v>QATAR77 - PT NIT01</v>
      </c>
      <c r="BV5939" t="s">
        <v>12050</v>
      </c>
    </row>
    <row r="5940" spans="1:74" hidden="1">
      <c r="A5940" s="103" t="s">
        <v>12051</v>
      </c>
      <c r="B5940" s="102">
        <v>45946</v>
      </c>
      <c r="C5940" s="104">
        <f>_xlfn.ISOWEEKNUM(Tabella2[[#This Row],[Date]])</f>
        <v>42</v>
      </c>
      <c r="D5940" s="104" t="s">
        <v>11710</v>
      </c>
      <c r="E5940" s="104" t="s">
        <v>284</v>
      </c>
      <c r="F5940" s="104">
        <v>88</v>
      </c>
      <c r="G5940" s="104" t="s">
        <v>284</v>
      </c>
      <c r="H5940" s="105">
        <v>3</v>
      </c>
      <c r="I5940" s="104" t="s">
        <v>258</v>
      </c>
      <c r="J5940" s="104"/>
      <c r="K5940" s="104" t="s">
        <v>79</v>
      </c>
      <c r="L5940" s="104" t="s">
        <v>259</v>
      </c>
      <c r="M5940" s="104" t="s">
        <v>276</v>
      </c>
      <c r="N5940" s="104"/>
      <c r="O5940" s="106"/>
      <c r="P5940" s="111" t="s">
        <v>12025</v>
      </c>
      <c r="Q5940" s="153" t="s">
        <v>272</v>
      </c>
      <c r="R5940" s="153" t="s">
        <v>576</v>
      </c>
      <c r="S5940" s="153">
        <f>Tabella2[[#This Row],[PLD STOP]]-Tabella2[[#This Row],[PLD START]]</f>
        <v>4.166666666666663E-2</v>
      </c>
      <c r="T5940" s="153">
        <v>0.56319444444444444</v>
      </c>
      <c r="U5940" s="153">
        <v>0.60347222222222219</v>
      </c>
      <c r="V5940" s="153">
        <f>IF(ISBLANK(T5940),"",Tabella2[[#This Row],[ACT STOP]]-Tabella2[[#This Row],[ACT START]])</f>
        <v>4.0277777777777746E-2</v>
      </c>
      <c r="W5940" s="104" t="s">
        <v>92</v>
      </c>
      <c r="X5940" s="104" t="s">
        <v>91</v>
      </c>
      <c r="Y5940" s="110"/>
      <c r="Z5940" s="106"/>
      <c r="AA5940" s="104"/>
      <c r="AB5940" s="107"/>
      <c r="AC5940" s="72">
        <f>IF(OR(Tabella2[[#This Row],[OUTCOME]]="DCO",Tabella2[[#This Row],[OUTCOME]]="SDC"),1,0)</f>
        <v>1</v>
      </c>
      <c r="AH5940" s="70"/>
      <c r="AI5940" s="70"/>
      <c r="AJ5940">
        <f>IF(OR(Tabella2[[#This Row],[OUTCOME]]="DNCO", Tabella2[[#This Row],[OUTCOME]]="SDNC"),1,0)</f>
        <v>0</v>
      </c>
      <c r="AL5940" s="70"/>
      <c r="BM5940" s="135">
        <f>Tabella2[[#This Row],[ACT START]]</f>
        <v>0.56319444444444444</v>
      </c>
      <c r="BN5940" s="136">
        <f>Tabella2[[#This Row],[ACT STOP]]</f>
        <v>0.60347222222222219</v>
      </c>
      <c r="BO5940" s="101"/>
      <c r="BR5940" s="109" t="str">
        <f t="shared" si="103"/>
        <v>SH-25-5929</v>
      </c>
      <c r="BS5940" s="109" t="s">
        <v>301</v>
      </c>
      <c r="BT5940" t="str">
        <f>Tabella2[[#This Row],[OUTCOME]]</f>
        <v>DCO</v>
      </c>
      <c r="BU5940" t="str">
        <f>_xlfn.CONCAT(Tabella2[[#This Row],[NAME SP]],Tabella2[[#This Row],[ID SP]]," - ",Tabella2[[#This Row],[SYLLABUS NO]])</f>
        <v>IFTS88 - SD CF0103</v>
      </c>
      <c r="BV5940" t="s">
        <v>11840</v>
      </c>
    </row>
    <row r="5941" spans="1:74" hidden="1">
      <c r="A5941" s="103" t="s">
        <v>12052</v>
      </c>
      <c r="B5941" s="102">
        <v>45946</v>
      </c>
      <c r="C5941" s="104">
        <f>_xlfn.ISOWEEKNUM(Tabella2[[#This Row],[Date]])</f>
        <v>42</v>
      </c>
      <c r="D5941" s="104" t="s">
        <v>11710</v>
      </c>
      <c r="E5941" s="104" t="s">
        <v>284</v>
      </c>
      <c r="F5941" s="104">
        <v>91</v>
      </c>
      <c r="G5941" s="104" t="s">
        <v>257</v>
      </c>
      <c r="H5941" s="105">
        <v>32</v>
      </c>
      <c r="I5941" s="104" t="s">
        <v>258</v>
      </c>
      <c r="J5941" s="104"/>
      <c r="K5941" s="104" t="s">
        <v>78</v>
      </c>
      <c r="L5941" s="104" t="s">
        <v>259</v>
      </c>
      <c r="M5941" s="104" t="s">
        <v>276</v>
      </c>
      <c r="N5941" s="104"/>
      <c r="O5941" s="106"/>
      <c r="P5941" s="111" t="s">
        <v>12027</v>
      </c>
      <c r="Q5941" s="153" t="s">
        <v>272</v>
      </c>
      <c r="R5941" s="153" t="s">
        <v>576</v>
      </c>
      <c r="S5941" s="153">
        <f>Tabella2[[#This Row],[PLD STOP]]-Tabella2[[#This Row],[PLD START]]</f>
        <v>4.166666666666663E-2</v>
      </c>
      <c r="T5941" s="153">
        <v>0.56319444444444444</v>
      </c>
      <c r="U5941" s="153">
        <v>0.60347222222222219</v>
      </c>
      <c r="V5941" s="153">
        <f>IF(ISBLANK(T5941),"",Tabella2[[#This Row],[ACT STOP]]-Tabella2[[#This Row],[ACT START]])</f>
        <v>4.0277777777777746E-2</v>
      </c>
      <c r="W5941" s="104" t="s">
        <v>92</v>
      </c>
      <c r="X5941" s="104" t="s">
        <v>91</v>
      </c>
      <c r="Y5941" s="110" t="s">
        <v>12053</v>
      </c>
      <c r="Z5941" s="106"/>
      <c r="AA5941" s="104"/>
      <c r="AB5941" s="107"/>
      <c r="AC5941" s="72">
        <f>IF(OR(Tabella2[[#This Row],[OUTCOME]]="DCO",Tabella2[[#This Row],[OUTCOME]]="SDC"),1,0)</f>
        <v>1</v>
      </c>
      <c r="AH5941" s="70"/>
      <c r="AI5941" s="70"/>
      <c r="AJ5941">
        <f>IF(OR(Tabella2[[#This Row],[OUTCOME]]="DNCO", Tabella2[[#This Row],[OUTCOME]]="SDNC"),1,0)</f>
        <v>0</v>
      </c>
      <c r="AL5941" s="70"/>
      <c r="BL5941" t="s">
        <v>12054</v>
      </c>
      <c r="BM5941" s="135">
        <f>Tabella2[[#This Row],[ACT START]]</f>
        <v>0.56319444444444444</v>
      </c>
      <c r="BN5941" s="136">
        <f>Tabella2[[#This Row],[ACT STOP]]</f>
        <v>0.60347222222222219</v>
      </c>
      <c r="BO5941" s="101"/>
      <c r="BR5941" s="109" t="str">
        <f t="shared" si="103"/>
        <v>SH-25-5930</v>
      </c>
      <c r="BS5941" s="109" t="s">
        <v>356</v>
      </c>
      <c r="BT5941" t="str">
        <f>Tabella2[[#This Row],[OUTCOME]]</f>
        <v>DCO</v>
      </c>
      <c r="BU5941" t="str">
        <f>_xlfn.CONCAT(Tabella2[[#This Row],[NAME SP]],Tabella2[[#This Row],[ID SP]]," - ",Tabella2[[#This Row],[SYLLABUS NO]])</f>
        <v>IFTS91 - SD EMR0104</v>
      </c>
      <c r="BV5941" t="s">
        <v>11836</v>
      </c>
    </row>
    <row r="5942" spans="1:74" hidden="1">
      <c r="A5942" s="103" t="s">
        <v>12055</v>
      </c>
      <c r="B5942" s="102">
        <v>45946</v>
      </c>
      <c r="C5942" s="104">
        <f>_xlfn.ISOWEEKNUM(Tabella2[[#This Row],[Date]])</f>
        <v>42</v>
      </c>
      <c r="D5942" s="104" t="s">
        <v>722</v>
      </c>
      <c r="E5942" s="104" t="s">
        <v>327</v>
      </c>
      <c r="F5942" s="104">
        <v>76</v>
      </c>
      <c r="G5942" s="104" t="s">
        <v>257</v>
      </c>
      <c r="H5942" s="105">
        <v>9</v>
      </c>
      <c r="I5942" s="104" t="s">
        <v>258</v>
      </c>
      <c r="J5942" s="104"/>
      <c r="K5942" s="104" t="s">
        <v>83</v>
      </c>
      <c r="L5942" s="104" t="s">
        <v>259</v>
      </c>
      <c r="M5942" s="104" t="s">
        <v>276</v>
      </c>
      <c r="N5942" s="104"/>
      <c r="O5942" s="106"/>
      <c r="P5942" s="111" t="s">
        <v>2394</v>
      </c>
      <c r="Q5942" s="153" t="s">
        <v>272</v>
      </c>
      <c r="R5942" s="153" t="s">
        <v>576</v>
      </c>
      <c r="S5942" s="153">
        <f>Tabella2[[#This Row],[PLD STOP]]-Tabella2[[#This Row],[PLD START]]</f>
        <v>4.166666666666663E-2</v>
      </c>
      <c r="T5942" s="153" t="s">
        <v>272</v>
      </c>
      <c r="U5942" s="153" t="s">
        <v>576</v>
      </c>
      <c r="V5942" s="153">
        <f>IF(ISBLANK(T5942),"",Tabella2[[#This Row],[ACT STOP]]-Tabella2[[#This Row],[ACT START]])</f>
        <v>4.166666666666663E-2</v>
      </c>
      <c r="W5942" s="104" t="s">
        <v>92</v>
      </c>
      <c r="X5942" s="104" t="s">
        <v>91</v>
      </c>
      <c r="Y5942" s="110"/>
      <c r="Z5942" s="106"/>
      <c r="AA5942" s="104"/>
      <c r="AB5942" s="107"/>
      <c r="AC5942" s="72">
        <f>IF(OR(Tabella2[[#This Row],[OUTCOME]]="DCO",Tabella2[[#This Row],[OUTCOME]]="SDC"),1,0)</f>
        <v>1</v>
      </c>
      <c r="AH5942" s="70"/>
      <c r="AI5942" s="70"/>
      <c r="AJ5942">
        <f>IF(OR(Tabella2[[#This Row],[OUTCOME]]="DNCO", Tabella2[[#This Row],[OUTCOME]]="SDNC"),1,0)</f>
        <v>0</v>
      </c>
      <c r="AL5942" s="70"/>
      <c r="BM5942" s="135" t="str">
        <f>Tabella2[[#This Row],[ACT START]]</f>
        <v>13:30</v>
      </c>
      <c r="BN5942" s="136" t="str">
        <f>Tabella2[[#This Row],[ACT STOP]]</f>
        <v>14:30</v>
      </c>
      <c r="BO5942" s="101"/>
      <c r="BR5942" s="109" t="str">
        <f t="shared" si="103"/>
        <v>SH-25-5931</v>
      </c>
      <c r="BS5942" s="109" t="s">
        <v>318</v>
      </c>
      <c r="BT5942" t="str">
        <f>Tabella2[[#This Row],[OUTCOME]]</f>
        <v>DCO</v>
      </c>
      <c r="BU5942" t="str">
        <f>_xlfn.CONCAT(Tabella2[[#This Row],[NAME SP]],Tabella2[[#This Row],[ID SP]]," - ",Tabella2[[#This Row],[SYLLABUS NO]])</f>
        <v>AMI76 - SD NVG01</v>
      </c>
      <c r="BV5942" t="s">
        <v>11883</v>
      </c>
    </row>
    <row r="5943" spans="1:74" hidden="1">
      <c r="A5943" s="103" t="s">
        <v>12056</v>
      </c>
      <c r="B5943" s="102">
        <v>45946</v>
      </c>
      <c r="C5943" s="104">
        <f>_xlfn.ISOWEEKNUM(Tabella2[[#This Row],[Date]])</f>
        <v>42</v>
      </c>
      <c r="D5943" s="104" t="s">
        <v>6396</v>
      </c>
      <c r="E5943" s="104" t="s">
        <v>256</v>
      </c>
      <c r="F5943" s="104">
        <v>72</v>
      </c>
      <c r="G5943" s="104" t="s">
        <v>257</v>
      </c>
      <c r="H5943" s="105">
        <v>13</v>
      </c>
      <c r="I5943" s="104"/>
      <c r="J5943" s="104" t="s">
        <v>258</v>
      </c>
      <c r="K5943" s="104" t="s">
        <v>80</v>
      </c>
      <c r="L5943" s="104" t="s">
        <v>299</v>
      </c>
      <c r="M5943" s="104" t="s">
        <v>328</v>
      </c>
      <c r="N5943" s="104"/>
      <c r="O5943" s="108" t="str">
        <f>A5944</f>
        <v>18349</v>
      </c>
      <c r="P5943" s="111" t="s">
        <v>3382</v>
      </c>
      <c r="Q5943" s="153" t="s">
        <v>272</v>
      </c>
      <c r="R5943" s="153" t="s">
        <v>576</v>
      </c>
      <c r="S5943" s="153">
        <f>Tabella2[[#This Row],[PLD STOP]]-Tabella2[[#This Row],[PLD START]]</f>
        <v>4.166666666666663E-2</v>
      </c>
      <c r="T5943" s="153" t="s">
        <v>272</v>
      </c>
      <c r="U5943" s="153" t="s">
        <v>576</v>
      </c>
      <c r="V5943" s="153">
        <f>IF(ISBLANK(T5943),"",Tabella2[[#This Row],[ACT STOP]]-Tabella2[[#This Row],[ACT START]])</f>
        <v>4.166666666666663E-2</v>
      </c>
      <c r="W5943" s="104" t="s">
        <v>92</v>
      </c>
      <c r="X5943" s="104" t="s">
        <v>91</v>
      </c>
      <c r="Y5943" s="110"/>
      <c r="Z5943" s="106"/>
      <c r="AA5943" s="104"/>
      <c r="AB5943" s="107"/>
      <c r="AC5943" s="72">
        <f>IF(OR(Tabella2[[#This Row],[OUTCOME]]="DCO",Tabella2[[#This Row],[OUTCOME]]="SDC"),1,0)</f>
        <v>1</v>
      </c>
      <c r="AH5943" s="70"/>
      <c r="AI5943" s="70"/>
      <c r="AJ5943">
        <f>IF(OR(Tabella2[[#This Row],[OUTCOME]]="DNCO", Tabella2[[#This Row],[OUTCOME]]="SDNC"),1,0)</f>
        <v>0</v>
      </c>
      <c r="AL5943" s="70"/>
      <c r="BM5943" s="135" t="str">
        <f>Tabella2[[#This Row],[ACT START]]</f>
        <v>13:30</v>
      </c>
      <c r="BN5943" s="136" t="str">
        <f>Tabella2[[#This Row],[ACT STOP]]</f>
        <v>14:30</v>
      </c>
      <c r="BO5943" s="101"/>
      <c r="BR5943" s="109" t="str">
        <f t="shared" si="103"/>
        <v>SH-25-5932</v>
      </c>
      <c r="BS5943" s="109" t="s">
        <v>427</v>
      </c>
      <c r="BT5943" t="str">
        <f>Tabella2[[#This Row],[OUTCOME]]</f>
        <v>DCO</v>
      </c>
      <c r="BU5943" t="str">
        <f>_xlfn.CONCAT(Tabella2[[#This Row],[NAME SP]],Tabella2[[#This Row],[ID SP]]," - ",Tabella2[[#This Row],[SYLLABUS NO]])</f>
        <v>QATAR72 - NET TLL01</v>
      </c>
      <c r="BV5943" t="s">
        <v>11847</v>
      </c>
    </row>
    <row r="5944" spans="1:74" hidden="1">
      <c r="A5944" s="103" t="s">
        <v>12057</v>
      </c>
      <c r="B5944" s="102">
        <v>45946</v>
      </c>
      <c r="C5944" s="104">
        <f>_xlfn.ISOWEEKNUM(Tabella2[[#This Row],[Date]])</f>
        <v>42</v>
      </c>
      <c r="D5944" s="104" t="s">
        <v>9740</v>
      </c>
      <c r="E5944" s="104" t="s">
        <v>284</v>
      </c>
      <c r="F5944" s="104">
        <v>87</v>
      </c>
      <c r="G5944" s="104" t="s">
        <v>284</v>
      </c>
      <c r="H5944" s="105">
        <v>22</v>
      </c>
      <c r="I5944" s="104"/>
      <c r="J5944" s="104" t="s">
        <v>258</v>
      </c>
      <c r="K5944" s="104" t="s">
        <v>81</v>
      </c>
      <c r="L5944" s="104" t="s">
        <v>299</v>
      </c>
      <c r="M5944" s="104" t="s">
        <v>328</v>
      </c>
      <c r="N5944" s="104"/>
      <c r="O5944" s="108" t="str">
        <f>A5943</f>
        <v>18348</v>
      </c>
      <c r="P5944" s="111" t="s">
        <v>4012</v>
      </c>
      <c r="Q5944" s="153">
        <v>0.5625</v>
      </c>
      <c r="R5944" s="153">
        <v>0.60416666666666663</v>
      </c>
      <c r="S5944" s="153">
        <f>Tabella2[[#This Row],[PLD STOP]]-Tabella2[[#This Row],[PLD START]]</f>
        <v>4.166666666666663E-2</v>
      </c>
      <c r="T5944" s="153">
        <v>0.5625</v>
      </c>
      <c r="U5944" s="153">
        <v>0.60416666666666663</v>
      </c>
      <c r="V5944" s="153">
        <f>IF(ISBLANK(T5944),"",Tabella2[[#This Row],[ACT STOP]]-Tabella2[[#This Row],[ACT START]])</f>
        <v>4.166666666666663E-2</v>
      </c>
      <c r="W5944" s="104" t="s">
        <v>92</v>
      </c>
      <c r="X5944" s="104" t="s">
        <v>91</v>
      </c>
      <c r="Y5944" s="110"/>
      <c r="Z5944" s="106"/>
      <c r="AA5944" s="104"/>
      <c r="AB5944" s="107"/>
      <c r="AC5944" s="72">
        <f>IF(OR(Tabella2[[#This Row],[OUTCOME]]="DCO",Tabella2[[#This Row],[OUTCOME]]="SDC"),1,0)</f>
        <v>1</v>
      </c>
      <c r="AH5944" s="70"/>
      <c r="AI5944" s="70"/>
      <c r="AJ5944">
        <f>IF(OR(Tabella2[[#This Row],[OUTCOME]]="DNCO", Tabella2[[#This Row],[OUTCOME]]="SDNC"),1,0)</f>
        <v>0</v>
      </c>
      <c r="AL5944" s="70"/>
      <c r="BM5944" s="135">
        <f>Tabella2[[#This Row],[ACT START]]</f>
        <v>0.5625</v>
      </c>
      <c r="BN5944" s="136">
        <f>Tabella2[[#This Row],[ACT STOP]]</f>
        <v>0.60416666666666663</v>
      </c>
      <c r="BO5944" s="101"/>
      <c r="BR5944" s="109" t="str">
        <f t="shared" si="103"/>
        <v>SH-25-5933</v>
      </c>
      <c r="BS5944" s="109" t="s">
        <v>295</v>
      </c>
      <c r="BT5944" t="str">
        <f>Tabella2[[#This Row],[OUTCOME]]</f>
        <v>DCO</v>
      </c>
      <c r="BU5944" t="str">
        <f>_xlfn.CONCAT(Tabella2[[#This Row],[NAME SP]],Tabella2[[#This Row],[ID SP]]," - ",Tabella2[[#This Row],[SYLLABUS NO]])</f>
        <v>IFTS87 - NET TLL03</v>
      </c>
      <c r="BV5944" t="s">
        <v>11949</v>
      </c>
    </row>
    <row r="5945" spans="1:74" hidden="1">
      <c r="A5945" s="103" t="s">
        <v>12058</v>
      </c>
      <c r="B5945" s="102">
        <v>45947</v>
      </c>
      <c r="C5945" s="104">
        <f>_xlfn.ISOWEEKNUM(Tabella2[[#This Row],[Date]])</f>
        <v>42</v>
      </c>
      <c r="D5945" s="104" t="s">
        <v>11710</v>
      </c>
      <c r="E5945" s="104" t="s">
        <v>284</v>
      </c>
      <c r="F5945" s="104">
        <v>97</v>
      </c>
      <c r="G5945" s="104" t="s">
        <v>257</v>
      </c>
      <c r="H5945" s="105">
        <v>17</v>
      </c>
      <c r="I5945" s="104" t="s">
        <v>258</v>
      </c>
      <c r="J5945" s="104"/>
      <c r="K5945" s="104" t="s">
        <v>79</v>
      </c>
      <c r="L5945" s="104" t="s">
        <v>259</v>
      </c>
      <c r="M5945" s="104" t="s">
        <v>276</v>
      </c>
      <c r="N5945" s="104"/>
      <c r="O5945" s="106"/>
      <c r="P5945" s="111" t="s">
        <v>12025</v>
      </c>
      <c r="Q5945" s="153" t="s">
        <v>605</v>
      </c>
      <c r="R5945" s="153" t="s">
        <v>285</v>
      </c>
      <c r="S5945" s="153">
        <f>Tabella2[[#This Row],[PLD STOP]]-Tabella2[[#This Row],[PLD START]]</f>
        <v>4.1666666666666685E-2</v>
      </c>
      <c r="T5945" s="153">
        <v>0.25069444444444444</v>
      </c>
      <c r="U5945" s="153">
        <v>0.29097222222222224</v>
      </c>
      <c r="V5945" s="153">
        <f>IF(ISBLANK(T5945),"",Tabella2[[#This Row],[ACT STOP]]-Tabella2[[#This Row],[ACT START]])</f>
        <v>4.0277777777777801E-2</v>
      </c>
      <c r="W5945" s="104" t="s">
        <v>92</v>
      </c>
      <c r="X5945" s="104" t="s">
        <v>91</v>
      </c>
      <c r="Y5945" s="110"/>
      <c r="Z5945" s="106"/>
      <c r="AA5945" s="104"/>
      <c r="AB5945" s="107"/>
      <c r="AC5945" s="72">
        <f>IF(OR(Tabella2[[#This Row],[OUTCOME]]="DCO",Tabella2[[#This Row],[OUTCOME]]="SDC"),1,0)</f>
        <v>1</v>
      </c>
      <c r="AH5945" s="70"/>
      <c r="AI5945" s="70"/>
      <c r="AJ5945">
        <f>IF(OR(Tabella2[[#This Row],[OUTCOME]]="DNCO", Tabella2[[#This Row],[OUTCOME]]="SDNC"),1,0)</f>
        <v>0</v>
      </c>
      <c r="AL5945" s="70"/>
      <c r="BM5945" s="135">
        <f>Tabella2[[#This Row],[ACT START]]</f>
        <v>0.25069444444444444</v>
      </c>
      <c r="BN5945" s="136">
        <f>Tabella2[[#This Row],[ACT STOP]]</f>
        <v>0.29097222222222224</v>
      </c>
      <c r="BO5945" s="101"/>
      <c r="BR5945" s="109" t="str">
        <f t="shared" ref="BR5945:BR5968" si="104">_xlfn.CONCAT(LEFT(BR5944,6),TEXT(RIGHT(BR5944,4)+1,"0000"))</f>
        <v>SH-25-5934</v>
      </c>
      <c r="BS5945" s="109" t="s">
        <v>393</v>
      </c>
      <c r="BT5945" t="str">
        <f>Tabella2[[#This Row],[OUTCOME]]</f>
        <v>DCO</v>
      </c>
      <c r="BU5945" t="str">
        <f>_xlfn.CONCAT(Tabella2[[#This Row],[NAME SP]],Tabella2[[#This Row],[ID SP]]," - ",Tabella2[[#This Row],[SYLLABUS NO]])</f>
        <v>IFTS97 - SD CF0103</v>
      </c>
      <c r="BV5945" t="s">
        <v>11849</v>
      </c>
    </row>
    <row r="5946" spans="1:74" hidden="1">
      <c r="A5946" s="103" t="s">
        <v>12059</v>
      </c>
      <c r="B5946" s="102">
        <v>45947</v>
      </c>
      <c r="C5946" s="104">
        <f>_xlfn.ISOWEEKNUM(Tabella2[[#This Row],[Date]])</f>
        <v>42</v>
      </c>
      <c r="D5946" s="104" t="s">
        <v>11710</v>
      </c>
      <c r="E5946" s="104" t="s">
        <v>284</v>
      </c>
      <c r="F5946" s="104">
        <v>96</v>
      </c>
      <c r="G5946" s="104" t="s">
        <v>284</v>
      </c>
      <c r="H5946" s="105">
        <v>9</v>
      </c>
      <c r="I5946" s="104" t="s">
        <v>258</v>
      </c>
      <c r="J5946" s="104"/>
      <c r="K5946" s="104" t="s">
        <v>78</v>
      </c>
      <c r="L5946" s="104" t="s">
        <v>259</v>
      </c>
      <c r="M5946" s="104" t="s">
        <v>276</v>
      </c>
      <c r="N5946" s="104"/>
      <c r="O5946" s="106"/>
      <c r="P5946" s="111" t="s">
        <v>12027</v>
      </c>
      <c r="Q5946" s="153" t="s">
        <v>605</v>
      </c>
      <c r="R5946" s="153" t="s">
        <v>285</v>
      </c>
      <c r="S5946" s="153">
        <f>Tabella2[[#This Row],[PLD STOP]]-Tabella2[[#This Row],[PLD START]]</f>
        <v>4.1666666666666685E-2</v>
      </c>
      <c r="T5946" s="153">
        <v>0.25069444444444444</v>
      </c>
      <c r="U5946" s="153">
        <v>0.29097222222222224</v>
      </c>
      <c r="V5946" s="153">
        <f>IF(ISBLANK(T5946),"",Tabella2[[#This Row],[ACT STOP]]-Tabella2[[#This Row],[ACT START]])</f>
        <v>4.0277777777777801E-2</v>
      </c>
      <c r="W5946" s="104" t="s">
        <v>92</v>
      </c>
      <c r="X5946" s="104" t="s">
        <v>91</v>
      </c>
      <c r="Y5946" s="110" t="s">
        <v>12060</v>
      </c>
      <c r="Z5946" s="106"/>
      <c r="AA5946" s="104"/>
      <c r="AB5946" s="107"/>
      <c r="AC5946" s="72">
        <f>IF(OR(Tabella2[[#This Row],[OUTCOME]]="DCO",Tabella2[[#This Row],[OUTCOME]]="SDC"),1,0)</f>
        <v>1</v>
      </c>
      <c r="AH5946" s="70"/>
      <c r="AI5946" s="70"/>
      <c r="AJ5946">
        <f>IF(OR(Tabella2[[#This Row],[OUTCOME]]="DNCO", Tabella2[[#This Row],[OUTCOME]]="SDNC"),1,0)</f>
        <v>0</v>
      </c>
      <c r="AL5946" s="70"/>
      <c r="BL5946" t="s">
        <v>3810</v>
      </c>
      <c r="BM5946" s="135">
        <f>Tabella2[[#This Row],[ACT START]]</f>
        <v>0.25069444444444444</v>
      </c>
      <c r="BN5946" s="136">
        <f>Tabella2[[#This Row],[ACT STOP]]</f>
        <v>0.29097222222222224</v>
      </c>
      <c r="BO5946" s="101"/>
      <c r="BR5946" s="109" t="str">
        <f t="shared" si="104"/>
        <v>SH-25-5935</v>
      </c>
      <c r="BS5946" s="109" t="s">
        <v>339</v>
      </c>
      <c r="BT5946" t="str">
        <f>Tabella2[[#This Row],[OUTCOME]]</f>
        <v>DCO</v>
      </c>
      <c r="BU5946" t="str">
        <f>_xlfn.CONCAT(Tabella2[[#This Row],[NAME SP]],Tabella2[[#This Row],[ID SP]]," - ",Tabella2[[#This Row],[SYLLABUS NO]])</f>
        <v>IFTS96 - SD EMR0104</v>
      </c>
      <c r="BV5946" t="s">
        <v>11851</v>
      </c>
    </row>
    <row r="5947" spans="1:74" hidden="1">
      <c r="A5947" s="103" t="s">
        <v>12061</v>
      </c>
      <c r="B5947" s="102">
        <v>45947</v>
      </c>
      <c r="C5947" s="104">
        <f>_xlfn.ISOWEEKNUM(Tabella2[[#This Row],[Date]])</f>
        <v>42</v>
      </c>
      <c r="D5947" s="104" t="s">
        <v>6621</v>
      </c>
      <c r="E5947" s="104" t="s">
        <v>284</v>
      </c>
      <c r="F5947" s="104">
        <v>82</v>
      </c>
      <c r="G5947" s="104" t="s">
        <v>257</v>
      </c>
      <c r="H5947" s="105">
        <v>2</v>
      </c>
      <c r="I5947" s="104"/>
      <c r="J5947" s="104" t="s">
        <v>258</v>
      </c>
      <c r="K5947" s="104" t="s">
        <v>83</v>
      </c>
      <c r="L5947" s="104" t="s">
        <v>299</v>
      </c>
      <c r="M5947" s="104" t="s">
        <v>328</v>
      </c>
      <c r="N5947" s="104"/>
      <c r="O5947" s="108" t="str">
        <f>A5948</f>
        <v>18353</v>
      </c>
      <c r="P5947" s="111" t="s">
        <v>4012</v>
      </c>
      <c r="Q5947" s="153" t="s">
        <v>605</v>
      </c>
      <c r="R5947" s="153" t="s">
        <v>285</v>
      </c>
      <c r="S5947" s="153">
        <f>Tabella2[[#This Row],[PLD STOP]]-Tabella2[[#This Row],[PLD START]]</f>
        <v>4.1666666666666685E-2</v>
      </c>
      <c r="T5947" s="153" t="s">
        <v>605</v>
      </c>
      <c r="U5947" s="153" t="s">
        <v>285</v>
      </c>
      <c r="V5947" s="153">
        <f>IF(ISBLANK(T5947),"",Tabella2[[#This Row],[ACT STOP]]-Tabella2[[#This Row],[ACT START]])</f>
        <v>4.1666666666666685E-2</v>
      </c>
      <c r="W5947" s="104" t="s">
        <v>92</v>
      </c>
      <c r="X5947" s="104" t="s">
        <v>91</v>
      </c>
      <c r="Y5947" s="110"/>
      <c r="Z5947" s="106"/>
      <c r="AA5947" s="104"/>
      <c r="AB5947" s="107"/>
      <c r="AC5947" s="72">
        <f>IF(OR(Tabella2[[#This Row],[OUTCOME]]="DCO",Tabella2[[#This Row],[OUTCOME]]="SDC"),1,0)</f>
        <v>1</v>
      </c>
      <c r="AH5947" s="70"/>
      <c r="AI5947" s="70"/>
      <c r="AJ5947">
        <f>IF(OR(Tabella2[[#This Row],[OUTCOME]]="DNCO", Tabella2[[#This Row],[OUTCOME]]="SDNC"),1,0)</f>
        <v>0</v>
      </c>
      <c r="AL5947" s="70"/>
      <c r="BM5947" s="135" t="str">
        <f>Tabella2[[#This Row],[ACT START]]</f>
        <v>06:00</v>
      </c>
      <c r="BN5947" s="136" t="str">
        <f>Tabella2[[#This Row],[ACT STOP]]</f>
        <v>07:00</v>
      </c>
      <c r="BO5947" s="101"/>
      <c r="BR5947" s="109" t="str">
        <f t="shared" si="104"/>
        <v>SH-25-5936</v>
      </c>
      <c r="BS5947" s="109" t="s">
        <v>368</v>
      </c>
      <c r="BT5947" t="str">
        <f>Tabella2[[#This Row],[OUTCOME]]</f>
        <v>DCO</v>
      </c>
      <c r="BU5947" t="str">
        <f>_xlfn.CONCAT(Tabella2[[#This Row],[NAME SP]],Tabella2[[#This Row],[ID SP]]," - ",Tabella2[[#This Row],[SYLLABUS NO]])</f>
        <v>IFTS82 - NET TLL03</v>
      </c>
      <c r="BV5947" t="s">
        <v>11868</v>
      </c>
    </row>
    <row r="5948" spans="1:74" hidden="1">
      <c r="A5948" s="103" t="s">
        <v>12062</v>
      </c>
      <c r="B5948" s="102">
        <v>45947</v>
      </c>
      <c r="C5948" s="104">
        <f>_xlfn.ISOWEEKNUM(Tabella2[[#This Row],[Date]])</f>
        <v>42</v>
      </c>
      <c r="D5948" s="104" t="s">
        <v>6396</v>
      </c>
      <c r="E5948" s="104" t="s">
        <v>256</v>
      </c>
      <c r="F5948" s="104">
        <v>73</v>
      </c>
      <c r="G5948" s="104" t="s">
        <v>284</v>
      </c>
      <c r="H5948" s="105">
        <v>23</v>
      </c>
      <c r="I5948" s="104"/>
      <c r="J5948" s="104" t="s">
        <v>258</v>
      </c>
      <c r="K5948" s="104" t="s">
        <v>81</v>
      </c>
      <c r="L5948" s="104" t="s">
        <v>299</v>
      </c>
      <c r="M5948" s="104" t="s">
        <v>328</v>
      </c>
      <c r="N5948" s="104"/>
      <c r="O5948" s="108" t="str">
        <f>A5947</f>
        <v>18352</v>
      </c>
      <c r="P5948" s="111" t="s">
        <v>3382</v>
      </c>
      <c r="Q5948" s="153">
        <v>0.25</v>
      </c>
      <c r="R5948" s="153">
        <v>0.29166666666666669</v>
      </c>
      <c r="S5948" s="153">
        <f>Tabella2[[#This Row],[PLD STOP]]-Tabella2[[#This Row],[PLD START]]</f>
        <v>4.1666666666666685E-2</v>
      </c>
      <c r="T5948" s="153">
        <v>0.25</v>
      </c>
      <c r="U5948" s="153">
        <v>0.29166666666666669</v>
      </c>
      <c r="V5948" s="153">
        <f>IF(ISBLANK(T5948),"",Tabella2[[#This Row],[ACT STOP]]-Tabella2[[#This Row],[ACT START]])</f>
        <v>4.1666666666666685E-2</v>
      </c>
      <c r="W5948" s="104" t="s">
        <v>92</v>
      </c>
      <c r="X5948" s="104" t="s">
        <v>91</v>
      </c>
      <c r="Y5948" s="110"/>
      <c r="Z5948" s="106"/>
      <c r="AA5948" s="104"/>
      <c r="AB5948" s="107"/>
      <c r="AC5948" s="72">
        <f>IF(OR(Tabella2[[#This Row],[OUTCOME]]="DCO",Tabella2[[#This Row],[OUTCOME]]="SDC"),1,0)</f>
        <v>1</v>
      </c>
      <c r="AH5948" s="70"/>
      <c r="AI5948" s="70"/>
      <c r="AJ5948">
        <f>IF(OR(Tabella2[[#This Row],[OUTCOME]]="DNCO", Tabella2[[#This Row],[OUTCOME]]="SDNC"),1,0)</f>
        <v>0</v>
      </c>
      <c r="AL5948" s="70"/>
      <c r="BM5948" s="135">
        <f>Tabella2[[#This Row],[ACT START]]</f>
        <v>0.25</v>
      </c>
      <c r="BN5948" s="136">
        <f>Tabella2[[#This Row],[ACT STOP]]</f>
        <v>0.29166666666666669</v>
      </c>
      <c r="BO5948" s="101"/>
      <c r="BR5948" s="109" t="str">
        <f t="shared" si="104"/>
        <v>SH-25-5937</v>
      </c>
      <c r="BS5948" s="109" t="s">
        <v>358</v>
      </c>
      <c r="BT5948" t="str">
        <f>Tabella2[[#This Row],[OUTCOME]]</f>
        <v>DCO</v>
      </c>
      <c r="BU5948" t="str">
        <f>_xlfn.CONCAT(Tabella2[[#This Row],[NAME SP]],Tabella2[[#This Row],[ID SP]]," - ",Tabella2[[#This Row],[SYLLABUS NO]])</f>
        <v>QATAR73 - NET TLL01</v>
      </c>
      <c r="BV5948" t="s">
        <v>12012</v>
      </c>
    </row>
    <row r="5949" spans="1:74" hidden="1">
      <c r="A5949" s="103" t="s">
        <v>12063</v>
      </c>
      <c r="B5949" s="102">
        <v>45947</v>
      </c>
      <c r="C5949" s="104">
        <f>_xlfn.ISOWEEKNUM(Tabella2[[#This Row],[Date]])</f>
        <v>42</v>
      </c>
      <c r="D5949" s="104" t="s">
        <v>6396</v>
      </c>
      <c r="E5949" s="104" t="s">
        <v>256</v>
      </c>
      <c r="F5949" s="104">
        <v>72</v>
      </c>
      <c r="G5949" s="104" t="s">
        <v>257</v>
      </c>
      <c r="H5949" s="105">
        <v>5</v>
      </c>
      <c r="I5949" s="104"/>
      <c r="J5949" s="104" t="s">
        <v>258</v>
      </c>
      <c r="K5949" s="104" t="s">
        <v>80</v>
      </c>
      <c r="L5949" s="104" t="s">
        <v>259</v>
      </c>
      <c r="M5949" s="104" t="s">
        <v>1846</v>
      </c>
      <c r="N5949" s="104"/>
      <c r="O5949" s="106"/>
      <c r="P5949" s="111" t="s">
        <v>1847</v>
      </c>
      <c r="Q5949" s="153" t="s">
        <v>605</v>
      </c>
      <c r="R5949" s="153" t="s">
        <v>285</v>
      </c>
      <c r="S5949" s="153">
        <f>Tabella2[[#This Row],[PLD STOP]]-Tabella2[[#This Row],[PLD START]]</f>
        <v>4.1666666666666685E-2</v>
      </c>
      <c r="T5949" s="153" t="s">
        <v>605</v>
      </c>
      <c r="U5949" s="153" t="s">
        <v>285</v>
      </c>
      <c r="V5949" s="153">
        <f>IF(ISBLANK(T5949),"",Tabella2[[#This Row],[ACT STOP]]-Tabella2[[#This Row],[ACT START]])</f>
        <v>4.1666666666666685E-2</v>
      </c>
      <c r="W5949" s="104" t="s">
        <v>92</v>
      </c>
      <c r="X5949" s="104" t="s">
        <v>91</v>
      </c>
      <c r="Y5949" s="110"/>
      <c r="Z5949" s="106"/>
      <c r="AA5949" s="104"/>
      <c r="AB5949" s="107"/>
      <c r="AC5949" s="72">
        <f>IF(OR(Tabella2[[#This Row],[OUTCOME]]="DCO",Tabella2[[#This Row],[OUTCOME]]="SDC"),1,0)</f>
        <v>1</v>
      </c>
      <c r="AH5949" s="70"/>
      <c r="AI5949" s="70"/>
      <c r="AJ5949">
        <f>IF(OR(Tabella2[[#This Row],[OUTCOME]]="DNCO", Tabella2[[#This Row],[OUTCOME]]="SDNC"),1,0)</f>
        <v>0</v>
      </c>
      <c r="AL5949" s="70"/>
      <c r="BM5949" s="135" t="str">
        <f>Tabella2[[#This Row],[ACT START]]</f>
        <v>06:00</v>
      </c>
      <c r="BN5949" s="136" t="str">
        <f>Tabella2[[#This Row],[ACT STOP]]</f>
        <v>07:00</v>
      </c>
      <c r="BO5949" s="101"/>
      <c r="BR5949" s="109" t="str">
        <f t="shared" si="104"/>
        <v>SH-25-5938</v>
      </c>
      <c r="BS5949" s="109" t="s">
        <v>416</v>
      </c>
      <c r="BT5949" t="str">
        <f>Tabella2[[#This Row],[OUTCOME]]</f>
        <v>DCO</v>
      </c>
      <c r="BU5949" t="str">
        <f>_xlfn.CONCAT(Tabella2[[#This Row],[NAME SP]],Tabella2[[#This Row],[ID SP]]," - ",Tabella2[[#This Row],[SYLLABUS NO]])</f>
        <v>QATAR72 - PT AAR01</v>
      </c>
      <c r="BV5949" t="s">
        <v>11847</v>
      </c>
    </row>
    <row r="5950" spans="1:74" hidden="1">
      <c r="A5950" s="103" t="s">
        <v>12064</v>
      </c>
      <c r="B5950" s="102">
        <v>45947</v>
      </c>
      <c r="C5950" s="104">
        <f>_xlfn.ISOWEEKNUM(Tabella2[[#This Row],[Date]])</f>
        <v>42</v>
      </c>
      <c r="D5950" s="104" t="s">
        <v>11893</v>
      </c>
      <c r="E5950" s="104" t="s">
        <v>327</v>
      </c>
      <c r="F5950" s="104">
        <v>86</v>
      </c>
      <c r="G5950" s="104" t="s">
        <v>284</v>
      </c>
      <c r="H5950" s="105">
        <v>5</v>
      </c>
      <c r="I5950" s="104" t="s">
        <v>258</v>
      </c>
      <c r="J5950" s="104"/>
      <c r="K5950" s="104" t="s">
        <v>75</v>
      </c>
      <c r="L5950" s="104" t="s">
        <v>259</v>
      </c>
      <c r="M5950" s="104" t="s">
        <v>1509</v>
      </c>
      <c r="N5950" s="104"/>
      <c r="O5950" s="106"/>
      <c r="P5950" s="111" t="s">
        <v>1510</v>
      </c>
      <c r="Q5950" s="153" t="s">
        <v>605</v>
      </c>
      <c r="R5950" s="153" t="s">
        <v>285</v>
      </c>
      <c r="S5950" s="153">
        <f>Tabella2[[#This Row],[PLD STOP]]-Tabella2[[#This Row],[PLD START]]</f>
        <v>4.1666666666666685E-2</v>
      </c>
      <c r="T5950" s="153">
        <v>0.26041666666666669</v>
      </c>
      <c r="U5950" s="153">
        <v>0.30208333333333331</v>
      </c>
      <c r="V5950" s="153">
        <f>IF(ISBLANK(T5950),"",Tabella2[[#This Row],[ACT STOP]]-Tabella2[[#This Row],[ACT START]])</f>
        <v>4.166666666666663E-2</v>
      </c>
      <c r="W5950" s="104" t="s">
        <v>92</v>
      </c>
      <c r="X5950" s="104" t="s">
        <v>91</v>
      </c>
      <c r="Y5950" s="110" t="s">
        <v>12065</v>
      </c>
      <c r="Z5950" s="106"/>
      <c r="AA5950" s="104"/>
      <c r="AB5950" s="107"/>
      <c r="AC5950" s="72">
        <f>IF(OR(Tabella2[[#This Row],[OUTCOME]]="DCO",Tabella2[[#This Row],[OUTCOME]]="SDC"),1,0)</f>
        <v>1</v>
      </c>
      <c r="AH5950" s="70"/>
      <c r="AI5950" s="70"/>
      <c r="AJ5950">
        <f>IF(OR(Tabella2[[#This Row],[OUTCOME]]="DNCO", Tabella2[[#This Row],[OUTCOME]]="SDNC"),1,0)</f>
        <v>0</v>
      </c>
      <c r="AL5950" s="70"/>
      <c r="BL5950" t="s">
        <v>12066</v>
      </c>
      <c r="BM5950" s="135">
        <f>Tabella2[[#This Row],[ACT START]]</f>
        <v>0.26041666666666669</v>
      </c>
      <c r="BN5950" s="136">
        <f>Tabella2[[#This Row],[ACT STOP]]</f>
        <v>0.30208333333333331</v>
      </c>
      <c r="BO5950" s="101"/>
      <c r="BR5950" s="109" t="str">
        <f t="shared" si="104"/>
        <v>SH-25-5939</v>
      </c>
      <c r="BS5950" s="109" t="s">
        <v>288</v>
      </c>
      <c r="BT5950" t="str">
        <f>Tabella2[[#This Row],[OUTCOME]]</f>
        <v>DCO</v>
      </c>
      <c r="BU5950" t="str">
        <f>_xlfn.CONCAT(Tabella2[[#This Row],[NAME SP]],Tabella2[[#This Row],[ID SP]]," - ",Tabella2[[#This Row],[SYLLABUS NO]])</f>
        <v>AMI86 - SD CF02</v>
      </c>
      <c r="BV5950" t="s">
        <v>11908</v>
      </c>
    </row>
    <row r="5951" spans="1:74" hidden="1">
      <c r="A5951" s="103" t="s">
        <v>12067</v>
      </c>
      <c r="B5951" s="102">
        <v>45947</v>
      </c>
      <c r="C5951" s="104">
        <f>_xlfn.ISOWEEKNUM(Tabella2[[#This Row],[Date]])</f>
        <v>42</v>
      </c>
      <c r="D5951" s="104" t="s">
        <v>11710</v>
      </c>
      <c r="E5951" s="104" t="s">
        <v>284</v>
      </c>
      <c r="F5951" s="104">
        <v>93</v>
      </c>
      <c r="G5951" s="104" t="s">
        <v>257</v>
      </c>
      <c r="H5951" s="105">
        <v>15</v>
      </c>
      <c r="I5951" s="104" t="s">
        <v>258</v>
      </c>
      <c r="J5951" s="104"/>
      <c r="K5951" s="104" t="s">
        <v>79</v>
      </c>
      <c r="L5951" s="104" t="s">
        <v>259</v>
      </c>
      <c r="M5951" s="104" t="s">
        <v>276</v>
      </c>
      <c r="N5951" s="104"/>
      <c r="O5951" s="106"/>
      <c r="P5951" s="111" t="s">
        <v>12025</v>
      </c>
      <c r="Q5951" s="153" t="s">
        <v>617</v>
      </c>
      <c r="R5951" s="153" t="s">
        <v>525</v>
      </c>
      <c r="S5951" s="153">
        <f>Tabella2[[#This Row],[PLD STOP]]-Tabella2[[#This Row],[PLD START]]</f>
        <v>4.1666666666666685E-2</v>
      </c>
      <c r="T5951" s="153">
        <v>0.31319444444444444</v>
      </c>
      <c r="U5951" s="153">
        <v>0.35347222222222224</v>
      </c>
      <c r="V5951" s="153">
        <f>IF(ISBLANK(T5951),"",Tabella2[[#This Row],[ACT STOP]]-Tabella2[[#This Row],[ACT START]])</f>
        <v>4.0277777777777801E-2</v>
      </c>
      <c r="W5951" s="104" t="s">
        <v>92</v>
      </c>
      <c r="X5951" s="104" t="s">
        <v>91</v>
      </c>
      <c r="Y5951" s="110"/>
      <c r="Z5951" s="106"/>
      <c r="AA5951" s="104"/>
      <c r="AB5951" s="107"/>
      <c r="AC5951" s="72">
        <f>IF(OR(Tabella2[[#This Row],[OUTCOME]]="DCO",Tabella2[[#This Row],[OUTCOME]]="SDC"),1,0)</f>
        <v>1</v>
      </c>
      <c r="AH5951" s="70"/>
      <c r="AI5951" s="70"/>
      <c r="AJ5951">
        <f>IF(OR(Tabella2[[#This Row],[OUTCOME]]="DNCO", Tabella2[[#This Row],[OUTCOME]]="SDNC"),1,0)</f>
        <v>0</v>
      </c>
      <c r="AL5951" s="70"/>
      <c r="BM5951" s="135">
        <f>Tabella2[[#This Row],[ACT START]]</f>
        <v>0.31319444444444444</v>
      </c>
      <c r="BN5951" s="136">
        <f>Tabella2[[#This Row],[ACT STOP]]</f>
        <v>0.35347222222222224</v>
      </c>
      <c r="BO5951" s="101"/>
      <c r="BR5951" s="109" t="str">
        <f t="shared" si="104"/>
        <v>SH-25-5940</v>
      </c>
      <c r="BS5951" s="109" t="s">
        <v>1028</v>
      </c>
      <c r="BT5951" t="str">
        <f>Tabella2[[#This Row],[OUTCOME]]</f>
        <v>DCO</v>
      </c>
      <c r="BU5951" t="str">
        <f>_xlfn.CONCAT(Tabella2[[#This Row],[NAME SP]],Tabella2[[#This Row],[ID SP]]," - ",Tabella2[[#This Row],[SYLLABUS NO]])</f>
        <v>IFTS93 - SD CF0103</v>
      </c>
      <c r="BV5951" t="s">
        <v>11845</v>
      </c>
    </row>
    <row r="5952" spans="1:74" hidden="1">
      <c r="A5952" s="103" t="s">
        <v>12068</v>
      </c>
      <c r="B5952" s="102">
        <v>45947</v>
      </c>
      <c r="C5952" s="104">
        <f>_xlfn.ISOWEEKNUM(Tabella2[[#This Row],[Date]])</f>
        <v>42</v>
      </c>
      <c r="D5952" s="104" t="s">
        <v>11710</v>
      </c>
      <c r="E5952" s="104" t="s">
        <v>284</v>
      </c>
      <c r="F5952" s="104">
        <v>88</v>
      </c>
      <c r="G5952" s="104" t="s">
        <v>257</v>
      </c>
      <c r="H5952" s="105">
        <v>32</v>
      </c>
      <c r="I5952" s="104" t="s">
        <v>258</v>
      </c>
      <c r="J5952" s="104"/>
      <c r="K5952" s="104" t="s">
        <v>78</v>
      </c>
      <c r="L5952" s="104" t="s">
        <v>259</v>
      </c>
      <c r="M5952" s="104" t="s">
        <v>276</v>
      </c>
      <c r="N5952" s="104"/>
      <c r="O5952" s="106"/>
      <c r="P5952" s="111" t="s">
        <v>12027</v>
      </c>
      <c r="Q5952" s="153" t="s">
        <v>617</v>
      </c>
      <c r="R5952" s="153" t="s">
        <v>525</v>
      </c>
      <c r="S5952" s="153">
        <f>Tabella2[[#This Row],[PLD STOP]]-Tabella2[[#This Row],[PLD START]]</f>
        <v>4.1666666666666685E-2</v>
      </c>
      <c r="T5952" s="153">
        <v>0.31319444444444444</v>
      </c>
      <c r="U5952" s="153">
        <v>0.35347222222222224</v>
      </c>
      <c r="V5952" s="153">
        <f>IF(ISBLANK(T5952),"",Tabella2[[#This Row],[ACT STOP]]-Tabella2[[#This Row],[ACT START]])</f>
        <v>4.0277777777777801E-2</v>
      </c>
      <c r="W5952" s="104" t="s">
        <v>92</v>
      </c>
      <c r="X5952" s="104" t="s">
        <v>91</v>
      </c>
      <c r="Y5952" s="110"/>
      <c r="Z5952" s="106"/>
      <c r="AA5952" s="104"/>
      <c r="AB5952" s="107"/>
      <c r="AC5952" s="72">
        <f>IF(OR(Tabella2[[#This Row],[OUTCOME]]="DCO",Tabella2[[#This Row],[OUTCOME]]="SDC"),1,0)</f>
        <v>1</v>
      </c>
      <c r="AH5952" s="70"/>
      <c r="AI5952" s="70"/>
      <c r="AJ5952">
        <f>IF(OR(Tabella2[[#This Row],[OUTCOME]]="DNCO", Tabella2[[#This Row],[OUTCOME]]="SDNC"),1,0)</f>
        <v>0</v>
      </c>
      <c r="AL5952" s="70"/>
      <c r="BM5952" s="135">
        <f>Tabella2[[#This Row],[ACT START]]</f>
        <v>0.31319444444444444</v>
      </c>
      <c r="BN5952" s="136">
        <f>Tabella2[[#This Row],[ACT STOP]]</f>
        <v>0.35347222222222224</v>
      </c>
      <c r="BO5952" s="101"/>
      <c r="BR5952" s="109" t="str">
        <f t="shared" si="104"/>
        <v>SH-25-5941</v>
      </c>
      <c r="BS5952" s="109" t="s">
        <v>356</v>
      </c>
      <c r="BT5952" t="str">
        <f>Tabella2[[#This Row],[OUTCOME]]</f>
        <v>DCO</v>
      </c>
      <c r="BU5952" t="str">
        <f>_xlfn.CONCAT(Tabella2[[#This Row],[NAME SP]],Tabella2[[#This Row],[ID SP]]," - ",Tabella2[[#This Row],[SYLLABUS NO]])</f>
        <v>IFTS88 - SD EMR0104</v>
      </c>
      <c r="BV5952" t="s">
        <v>11840</v>
      </c>
    </row>
    <row r="5953" spans="1:74" hidden="1">
      <c r="A5953" s="103" t="s">
        <v>12069</v>
      </c>
      <c r="B5953" s="102">
        <v>45947</v>
      </c>
      <c r="C5953" s="104">
        <f>_xlfn.ISOWEEKNUM(Tabella2[[#This Row],[Date]])</f>
        <v>42</v>
      </c>
      <c r="D5953" s="104" t="s">
        <v>6766</v>
      </c>
      <c r="E5953" s="104" t="s">
        <v>284</v>
      </c>
      <c r="F5953" s="104">
        <v>77</v>
      </c>
      <c r="G5953" s="104" t="s">
        <v>257</v>
      </c>
      <c r="H5953" s="105">
        <v>9</v>
      </c>
      <c r="I5953" s="104"/>
      <c r="J5953" s="104" t="s">
        <v>258</v>
      </c>
      <c r="K5953" s="104" t="s">
        <v>83</v>
      </c>
      <c r="L5953" s="104" t="s">
        <v>299</v>
      </c>
      <c r="M5953" s="104" t="s">
        <v>276</v>
      </c>
      <c r="N5953" s="104"/>
      <c r="O5953" s="108" t="str">
        <f>A5954</f>
        <v>18359</v>
      </c>
      <c r="P5953" s="111" t="s">
        <v>829</v>
      </c>
      <c r="Q5953" s="153" t="s">
        <v>617</v>
      </c>
      <c r="R5953" s="153" t="s">
        <v>525</v>
      </c>
      <c r="S5953" s="153">
        <f>Tabella2[[#This Row],[PLD STOP]]-Tabella2[[#This Row],[PLD START]]</f>
        <v>4.1666666666666685E-2</v>
      </c>
      <c r="T5953" s="153" t="s">
        <v>617</v>
      </c>
      <c r="U5953" s="153" t="s">
        <v>525</v>
      </c>
      <c r="V5953" s="153">
        <f>IF(ISBLANK(T5953),"",Tabella2[[#This Row],[ACT STOP]]-Tabella2[[#This Row],[ACT START]])</f>
        <v>4.1666666666666685E-2</v>
      </c>
      <c r="W5953" s="104" t="s">
        <v>92</v>
      </c>
      <c r="X5953" s="104" t="s">
        <v>91</v>
      </c>
      <c r="Y5953" s="110" t="s">
        <v>12070</v>
      </c>
      <c r="Z5953" s="106"/>
      <c r="AA5953" s="104"/>
      <c r="AB5953" s="107"/>
      <c r="AC5953" s="72">
        <f>IF(OR(Tabella2[[#This Row],[OUTCOME]]="DCO",Tabella2[[#This Row],[OUTCOME]]="SDC"),1,0)</f>
        <v>1</v>
      </c>
      <c r="AH5953" s="70"/>
      <c r="AI5953" s="70"/>
      <c r="AJ5953">
        <f>IF(OR(Tabella2[[#This Row],[OUTCOME]]="DNCO", Tabella2[[#This Row],[OUTCOME]]="SDNC"),1,0)</f>
        <v>0</v>
      </c>
      <c r="AL5953" s="70"/>
      <c r="BL5953" t="s">
        <v>12071</v>
      </c>
      <c r="BM5953" s="135" t="str">
        <f>Tabella2[[#This Row],[ACT START]]</f>
        <v>07:30</v>
      </c>
      <c r="BN5953" s="136" t="str">
        <f>Tabella2[[#This Row],[ACT STOP]]</f>
        <v>08:30</v>
      </c>
      <c r="BO5953" s="101"/>
      <c r="BR5953" s="109" t="str">
        <f t="shared" si="104"/>
        <v>SH-25-5942</v>
      </c>
      <c r="BS5953" s="109" t="s">
        <v>318</v>
      </c>
      <c r="BT5953" t="str">
        <f>Tabella2[[#This Row],[OUTCOME]]</f>
        <v>DCO</v>
      </c>
      <c r="BU5953" t="str">
        <f>_xlfn.CONCAT(Tabella2[[#This Row],[NAME SP]],Tabella2[[#This Row],[ID SP]]," - ",Tabella2[[#This Row],[SYLLABUS NO]])</f>
        <v>IFTS77 - FMSC HACM01</v>
      </c>
      <c r="BV5953" t="s">
        <v>11873</v>
      </c>
    </row>
    <row r="5954" spans="1:74" hidden="1">
      <c r="A5954" s="103" t="s">
        <v>12072</v>
      </c>
      <c r="B5954" s="102">
        <v>45947</v>
      </c>
      <c r="C5954" s="104">
        <f>_xlfn.ISOWEEKNUM(Tabella2[[#This Row],[Date]])</f>
        <v>42</v>
      </c>
      <c r="D5954" s="104" t="s">
        <v>195</v>
      </c>
      <c r="E5954" s="104" t="s">
        <v>398</v>
      </c>
      <c r="F5954" s="104"/>
      <c r="G5954" s="104" t="s">
        <v>257</v>
      </c>
      <c r="H5954" s="105">
        <v>13</v>
      </c>
      <c r="I5954" s="104"/>
      <c r="J5954" s="104" t="s">
        <v>258</v>
      </c>
      <c r="K5954" s="104" t="s">
        <v>80</v>
      </c>
      <c r="L5954" s="104" t="s">
        <v>299</v>
      </c>
      <c r="M5954" s="104" t="s">
        <v>276</v>
      </c>
      <c r="N5954" s="104"/>
      <c r="O5954" s="108" t="str">
        <f>A5953</f>
        <v>18358</v>
      </c>
      <c r="P5954" s="111" t="s">
        <v>300</v>
      </c>
      <c r="Q5954" s="153">
        <v>0.3125</v>
      </c>
      <c r="R5954" s="153">
        <v>0.35416666666666669</v>
      </c>
      <c r="S5954" s="153">
        <f>Tabella2[[#This Row],[PLD STOP]]-Tabella2[[#This Row],[PLD START]]</f>
        <v>4.1666666666666685E-2</v>
      </c>
      <c r="T5954" s="153">
        <v>0.3125</v>
      </c>
      <c r="U5954" s="153">
        <v>0.35416666666666669</v>
      </c>
      <c r="V5954" s="153">
        <f>IF(ISBLANK(T5954),"",Tabella2[[#This Row],[ACT STOP]]-Tabella2[[#This Row],[ACT START]])</f>
        <v>4.1666666666666685E-2</v>
      </c>
      <c r="W5954" s="104" t="s">
        <v>122</v>
      </c>
      <c r="X5954" s="104" t="s">
        <v>91</v>
      </c>
      <c r="Y5954" s="110"/>
      <c r="Z5954" s="106"/>
      <c r="AA5954" s="104"/>
      <c r="AB5954" s="107"/>
      <c r="AC5954" s="72">
        <f>IF(OR(Tabella2[[#This Row],[OUTCOME]]="DCO",Tabella2[[#This Row],[OUTCOME]]="SDC"),1,0)</f>
        <v>1</v>
      </c>
      <c r="AH5954" s="70"/>
      <c r="AI5954" s="70"/>
      <c r="AJ5954">
        <f>IF(OR(Tabella2[[#This Row],[OUTCOME]]="DNCO", Tabella2[[#This Row],[OUTCOME]]="SDNC"),1,0)</f>
        <v>0</v>
      </c>
      <c r="AL5954" s="70"/>
      <c r="BM5954" s="135">
        <f>Tabella2[[#This Row],[ACT START]]</f>
        <v>0.3125</v>
      </c>
      <c r="BN5954" s="136">
        <f>Tabella2[[#This Row],[ACT STOP]]</f>
        <v>0.35416666666666669</v>
      </c>
      <c r="BO5954" s="101"/>
      <c r="BR5954" s="109" t="str">
        <f t="shared" si="104"/>
        <v>SH-25-5943</v>
      </c>
      <c r="BS5954" s="109" t="s">
        <v>427</v>
      </c>
      <c r="BT5954" t="str">
        <f>Tabella2[[#This Row],[OUTCOME]]</f>
        <v>SDC</v>
      </c>
      <c r="BU5954" t="str">
        <f>_xlfn.CONCAT(Tabella2[[#This Row],[NAME SP]],Tabella2[[#This Row],[ID SP]]," - ",Tabella2[[#This Row],[SYLLABUS NO]])</f>
        <v>Support IFTS - SUPP</v>
      </c>
    </row>
    <row r="5955" spans="1:74" hidden="1">
      <c r="A5955" s="103" t="s">
        <v>12073</v>
      </c>
      <c r="B5955" s="102">
        <v>45947</v>
      </c>
      <c r="C5955" s="104">
        <f>_xlfn.ISOWEEKNUM(Tabella2[[#This Row],[Date]])</f>
        <v>42</v>
      </c>
      <c r="D5955" s="104" t="s">
        <v>11710</v>
      </c>
      <c r="E5955" s="104" t="s">
        <v>284</v>
      </c>
      <c r="F5955" s="104">
        <v>95</v>
      </c>
      <c r="G5955" s="104" t="s">
        <v>284</v>
      </c>
      <c r="H5955" s="105">
        <v>22</v>
      </c>
      <c r="I5955" s="104" t="s">
        <v>258</v>
      </c>
      <c r="J5955" s="104"/>
      <c r="K5955" s="104" t="s">
        <v>81</v>
      </c>
      <c r="L5955" s="104" t="s">
        <v>259</v>
      </c>
      <c r="M5955" s="104" t="s">
        <v>276</v>
      </c>
      <c r="N5955" s="104"/>
      <c r="O5955" s="106"/>
      <c r="P5955" s="111" t="s">
        <v>12027</v>
      </c>
      <c r="Q5955" s="153" t="s">
        <v>617</v>
      </c>
      <c r="R5955" s="153" t="s">
        <v>525</v>
      </c>
      <c r="S5955" s="153">
        <f>Tabella2[[#This Row],[PLD STOP]]-Tabella2[[#This Row],[PLD START]]</f>
        <v>4.1666666666666685E-2</v>
      </c>
      <c r="T5955" s="153">
        <v>0.31319444444444444</v>
      </c>
      <c r="U5955" s="153">
        <v>0.35347222222222224</v>
      </c>
      <c r="V5955" s="153">
        <f>IF(ISBLANK(T5955),"",Tabella2[[#This Row],[ACT STOP]]-Tabella2[[#This Row],[ACT START]])</f>
        <v>4.0277777777777801E-2</v>
      </c>
      <c r="W5955" s="104" t="s">
        <v>92</v>
      </c>
      <c r="X5955" s="104" t="s">
        <v>91</v>
      </c>
      <c r="Y5955" s="110"/>
      <c r="Z5955" s="106"/>
      <c r="AA5955" s="104"/>
      <c r="AB5955" s="107"/>
      <c r="AC5955" s="72">
        <f>IF(OR(Tabella2[[#This Row],[OUTCOME]]="DCO",Tabella2[[#This Row],[OUTCOME]]="SDC"),1,0)</f>
        <v>1</v>
      </c>
      <c r="AH5955" s="70"/>
      <c r="AI5955" s="70"/>
      <c r="AJ5955">
        <f>IF(OR(Tabella2[[#This Row],[OUTCOME]]="DNCO", Tabella2[[#This Row],[OUTCOME]]="SDNC"),1,0)</f>
        <v>0</v>
      </c>
      <c r="AL5955" s="70"/>
      <c r="BM5955" s="135">
        <f>Tabella2[[#This Row],[ACT START]]</f>
        <v>0.31319444444444444</v>
      </c>
      <c r="BN5955" s="136">
        <f>Tabella2[[#This Row],[ACT STOP]]</f>
        <v>0.35347222222222224</v>
      </c>
      <c r="BO5955" s="101"/>
      <c r="BR5955" s="109" t="str">
        <f t="shared" si="104"/>
        <v>SH-25-5944</v>
      </c>
      <c r="BS5955" s="109" t="s">
        <v>295</v>
      </c>
      <c r="BT5955" t="str">
        <f>Tabella2[[#This Row],[OUTCOME]]</f>
        <v>DCO</v>
      </c>
      <c r="BU5955" t="str">
        <f>_xlfn.CONCAT(Tabella2[[#This Row],[NAME SP]],Tabella2[[#This Row],[ID SP]]," - ",Tabella2[[#This Row],[SYLLABUS NO]])</f>
        <v>IFTS95 - SD EMR0104</v>
      </c>
      <c r="BV5955" t="s">
        <v>11832</v>
      </c>
    </row>
    <row r="5956" spans="1:74" hidden="1">
      <c r="A5956" s="103" t="s">
        <v>12074</v>
      </c>
      <c r="B5956" s="102">
        <v>45947</v>
      </c>
      <c r="C5956" s="104">
        <f>_xlfn.ISOWEEKNUM(Tabella2[[#This Row],[Date]])</f>
        <v>42</v>
      </c>
      <c r="D5956" s="104" t="s">
        <v>6396</v>
      </c>
      <c r="E5956" s="104" t="s">
        <v>256</v>
      </c>
      <c r="F5956" s="104">
        <v>70</v>
      </c>
      <c r="G5956" s="104" t="s">
        <v>257</v>
      </c>
      <c r="H5956" s="105">
        <v>14</v>
      </c>
      <c r="I5956" s="104"/>
      <c r="J5956" s="104" t="s">
        <v>258</v>
      </c>
      <c r="K5956" s="104" t="s">
        <v>75</v>
      </c>
      <c r="L5956" s="104" t="s">
        <v>259</v>
      </c>
      <c r="M5956" s="104" t="s">
        <v>276</v>
      </c>
      <c r="N5956" s="104"/>
      <c r="O5956" s="106"/>
      <c r="P5956" s="111" t="s">
        <v>1898</v>
      </c>
      <c r="Q5956" s="153" t="s">
        <v>617</v>
      </c>
      <c r="R5956" s="153" t="s">
        <v>525</v>
      </c>
      <c r="S5956" s="153">
        <f>Tabella2[[#This Row],[PLD STOP]]-Tabella2[[#This Row],[PLD START]]</f>
        <v>4.1666666666666685E-2</v>
      </c>
      <c r="T5956" s="153" t="s">
        <v>617</v>
      </c>
      <c r="U5956" s="153">
        <v>0.34722222222222227</v>
      </c>
      <c r="V5956" s="153">
        <f>IF(ISBLANK(T5956),"",Tabella2[[#This Row],[ACT STOP]]-Tabella2[[#This Row],[ACT START]])</f>
        <v>3.4722222222222265E-2</v>
      </c>
      <c r="W5956" s="104" t="s">
        <v>92</v>
      </c>
      <c r="X5956" s="104" t="s">
        <v>91</v>
      </c>
      <c r="Y5956" s="110"/>
      <c r="Z5956" s="106"/>
      <c r="AA5956" s="104"/>
      <c r="AB5956" s="107"/>
      <c r="AC5956" s="72">
        <f>IF(OR(Tabella2[[#This Row],[OUTCOME]]="DCO",Tabella2[[#This Row],[OUTCOME]]="SDC"),1,0)</f>
        <v>1</v>
      </c>
      <c r="AH5956" s="70"/>
      <c r="AI5956" s="70"/>
      <c r="AJ5956">
        <f>IF(OR(Tabella2[[#This Row],[OUTCOME]]="DNCO", Tabella2[[#This Row],[OUTCOME]]="SDNC"),1,0)</f>
        <v>0</v>
      </c>
      <c r="AL5956" s="70"/>
      <c r="BM5956" s="135" t="str">
        <f>Tabella2[[#This Row],[ACT START]]</f>
        <v>07:30</v>
      </c>
      <c r="BN5956" s="136">
        <f>Tabella2[[#This Row],[ACT STOP]]</f>
        <v>0.34722222222222227</v>
      </c>
      <c r="BO5956" s="101"/>
      <c r="BR5956" s="109" t="str">
        <f t="shared" si="104"/>
        <v>SH-25-5945</v>
      </c>
      <c r="BS5956" s="109" t="s">
        <v>372</v>
      </c>
      <c r="BT5956" t="str">
        <f>Tabella2[[#This Row],[OUTCOME]]</f>
        <v>DCO</v>
      </c>
      <c r="BU5956" t="str">
        <f>_xlfn.CONCAT(Tabella2[[#This Row],[NAME SP]],Tabella2[[#This Row],[ID SP]]," - ",Tabella2[[#This Row],[SYLLABUS NO]])</f>
        <v>QATAR70 - PT ERT01</v>
      </c>
      <c r="BV5956" t="s">
        <v>12002</v>
      </c>
    </row>
    <row r="5957" spans="1:74" hidden="1">
      <c r="A5957" s="103" t="s">
        <v>12075</v>
      </c>
      <c r="B5957" s="102">
        <v>45947</v>
      </c>
      <c r="C5957" s="104">
        <f>_xlfn.ISOWEEKNUM(Tabella2[[#This Row],[Date]])</f>
        <v>42</v>
      </c>
      <c r="D5957" s="104" t="s">
        <v>11710</v>
      </c>
      <c r="E5957" s="104" t="s">
        <v>284</v>
      </c>
      <c r="F5957" s="104">
        <v>91</v>
      </c>
      <c r="G5957" s="104" t="s">
        <v>257</v>
      </c>
      <c r="H5957" s="105">
        <v>17</v>
      </c>
      <c r="I5957" s="104" t="s">
        <v>258</v>
      </c>
      <c r="J5957" s="104"/>
      <c r="K5957" s="104" t="s">
        <v>79</v>
      </c>
      <c r="L5957" s="104" t="s">
        <v>259</v>
      </c>
      <c r="M5957" s="104" t="s">
        <v>276</v>
      </c>
      <c r="N5957" s="104"/>
      <c r="O5957" s="106"/>
      <c r="P5957" s="111" t="s">
        <v>12025</v>
      </c>
      <c r="Q5957" s="153" t="s">
        <v>631</v>
      </c>
      <c r="R5957" s="153" t="s">
        <v>498</v>
      </c>
      <c r="S5957" s="153">
        <f>Tabella2[[#This Row],[PLD STOP]]-Tabella2[[#This Row],[PLD START]]</f>
        <v>4.1666666666666685E-2</v>
      </c>
      <c r="T5957" s="153">
        <v>0.37569444444444444</v>
      </c>
      <c r="U5957" s="153">
        <v>0.41597222222222224</v>
      </c>
      <c r="V5957" s="153">
        <f>IF(ISBLANK(T5957),"",Tabella2[[#This Row],[ACT STOP]]-Tabella2[[#This Row],[ACT START]])</f>
        <v>4.0277777777777801E-2</v>
      </c>
      <c r="W5957" s="104" t="s">
        <v>92</v>
      </c>
      <c r="X5957" s="104" t="s">
        <v>91</v>
      </c>
      <c r="Y5957" s="110"/>
      <c r="Z5957" s="106"/>
      <c r="AA5957" s="104"/>
      <c r="AB5957" s="107"/>
      <c r="AC5957" s="72">
        <f>IF(OR(Tabella2[[#This Row],[OUTCOME]]="DCO",Tabella2[[#This Row],[OUTCOME]]="SDC"),1,0)</f>
        <v>1</v>
      </c>
      <c r="AH5957" s="70"/>
      <c r="AI5957" s="70"/>
      <c r="AJ5957">
        <f>IF(OR(Tabella2[[#This Row],[OUTCOME]]="DNCO", Tabella2[[#This Row],[OUTCOME]]="SDNC"),1,0)</f>
        <v>0</v>
      </c>
      <c r="AL5957" s="70"/>
      <c r="BM5957" s="135">
        <f>Tabella2[[#This Row],[ACT START]]</f>
        <v>0.37569444444444444</v>
      </c>
      <c r="BN5957" s="136">
        <f>Tabella2[[#This Row],[ACT STOP]]</f>
        <v>0.41597222222222224</v>
      </c>
      <c r="BO5957" s="101"/>
      <c r="BR5957" s="109" t="str">
        <f t="shared" si="104"/>
        <v>SH-25-5946</v>
      </c>
      <c r="BS5957" s="109" t="s">
        <v>393</v>
      </c>
      <c r="BT5957" t="str">
        <f>Tabella2[[#This Row],[OUTCOME]]</f>
        <v>DCO</v>
      </c>
      <c r="BU5957" t="str">
        <f>_xlfn.CONCAT(Tabella2[[#This Row],[NAME SP]],Tabella2[[#This Row],[ID SP]]," - ",Tabella2[[#This Row],[SYLLABUS NO]])</f>
        <v>IFTS91 - SD CF0103</v>
      </c>
      <c r="BV5957" t="s">
        <v>11836</v>
      </c>
    </row>
    <row r="5958" spans="1:74" hidden="1">
      <c r="A5958" s="103" t="s">
        <v>12076</v>
      </c>
      <c r="B5958" s="102">
        <v>45947</v>
      </c>
      <c r="C5958" s="104">
        <f>_xlfn.ISOWEEKNUM(Tabella2[[#This Row],[Date]])</f>
        <v>42</v>
      </c>
      <c r="D5958" s="104" t="s">
        <v>11710</v>
      </c>
      <c r="E5958" s="104" t="s">
        <v>284</v>
      </c>
      <c r="F5958" s="104">
        <v>90</v>
      </c>
      <c r="G5958" s="104" t="s">
        <v>284</v>
      </c>
      <c r="H5958" s="105">
        <v>9</v>
      </c>
      <c r="I5958" s="104" t="s">
        <v>258</v>
      </c>
      <c r="J5958" s="104"/>
      <c r="K5958" s="104" t="s">
        <v>78</v>
      </c>
      <c r="L5958" s="104" t="s">
        <v>259</v>
      </c>
      <c r="M5958" s="104" t="s">
        <v>276</v>
      </c>
      <c r="N5958" s="104"/>
      <c r="O5958" s="106"/>
      <c r="P5958" s="111" t="s">
        <v>12027</v>
      </c>
      <c r="Q5958" s="153" t="s">
        <v>631</v>
      </c>
      <c r="R5958" s="153" t="s">
        <v>498</v>
      </c>
      <c r="S5958" s="153">
        <f>Tabella2[[#This Row],[PLD STOP]]-Tabella2[[#This Row],[PLD START]]</f>
        <v>4.1666666666666685E-2</v>
      </c>
      <c r="T5958" s="153">
        <v>0.37569444444444444</v>
      </c>
      <c r="U5958" s="153">
        <v>0.41597222222222224</v>
      </c>
      <c r="V5958" s="153">
        <f>IF(ISBLANK(T5958),"",Tabella2[[#This Row],[ACT STOP]]-Tabella2[[#This Row],[ACT START]])</f>
        <v>4.0277777777777801E-2</v>
      </c>
      <c r="W5958" s="104" t="s">
        <v>92</v>
      </c>
      <c r="X5958" s="104" t="s">
        <v>91</v>
      </c>
      <c r="Y5958" s="110"/>
      <c r="Z5958" s="106"/>
      <c r="AA5958" s="104"/>
      <c r="AB5958" s="107"/>
      <c r="AC5958" s="72">
        <f>IF(OR(Tabella2[[#This Row],[OUTCOME]]="DCO",Tabella2[[#This Row],[OUTCOME]]="SDC"),1,0)</f>
        <v>1</v>
      </c>
      <c r="AH5958" s="70"/>
      <c r="AI5958" s="70"/>
      <c r="AJ5958">
        <f>IF(OR(Tabella2[[#This Row],[OUTCOME]]="DNCO", Tabella2[[#This Row],[OUTCOME]]="SDNC"),1,0)</f>
        <v>0</v>
      </c>
      <c r="AL5958" s="70"/>
      <c r="BM5958" s="135">
        <f>Tabella2[[#This Row],[ACT START]]</f>
        <v>0.37569444444444444</v>
      </c>
      <c r="BN5958" s="136">
        <f>Tabella2[[#This Row],[ACT STOP]]</f>
        <v>0.41597222222222224</v>
      </c>
      <c r="BO5958" s="101"/>
      <c r="BR5958" s="109" t="str">
        <f t="shared" si="104"/>
        <v>SH-25-5947</v>
      </c>
      <c r="BS5958" s="109" t="s">
        <v>339</v>
      </c>
      <c r="BT5958" t="str">
        <f>Tabella2[[#This Row],[OUTCOME]]</f>
        <v>DCO</v>
      </c>
      <c r="BU5958" t="str">
        <f>_xlfn.CONCAT(Tabella2[[#This Row],[NAME SP]],Tabella2[[#This Row],[ID SP]]," - ",Tabella2[[#This Row],[SYLLABUS NO]])</f>
        <v>IFTS90 - SD EMR0104</v>
      </c>
      <c r="BV5958" t="s">
        <v>11856</v>
      </c>
    </row>
    <row r="5959" spans="1:74" hidden="1">
      <c r="A5959" s="103" t="s">
        <v>12077</v>
      </c>
      <c r="B5959" s="102">
        <v>45947</v>
      </c>
      <c r="C5959" s="104">
        <f>_xlfn.ISOWEEKNUM(Tabella2[[#This Row],[Date]])</f>
        <v>42</v>
      </c>
      <c r="D5959" s="104" t="s">
        <v>817</v>
      </c>
      <c r="E5959" s="104" t="s">
        <v>284</v>
      </c>
      <c r="F5959" s="104">
        <v>75</v>
      </c>
      <c r="G5959" s="104" t="s">
        <v>257</v>
      </c>
      <c r="H5959" s="105">
        <v>2</v>
      </c>
      <c r="I5959" s="104"/>
      <c r="J5959" s="104" t="s">
        <v>258</v>
      </c>
      <c r="K5959" s="104" t="s">
        <v>83</v>
      </c>
      <c r="L5959" s="104" t="s">
        <v>259</v>
      </c>
      <c r="M5959" s="104" t="s">
        <v>260</v>
      </c>
      <c r="N5959" s="104"/>
      <c r="O5959" s="106"/>
      <c r="P5959" s="111" t="s">
        <v>1850</v>
      </c>
      <c r="Q5959" s="153" t="s">
        <v>631</v>
      </c>
      <c r="R5959" s="153" t="s">
        <v>498</v>
      </c>
      <c r="S5959" s="153">
        <f>Tabella2[[#This Row],[PLD STOP]]-Tabella2[[#This Row],[PLD START]]</f>
        <v>4.1666666666666685E-2</v>
      </c>
      <c r="T5959" s="153" t="s">
        <v>631</v>
      </c>
      <c r="U5959" s="153" t="s">
        <v>498</v>
      </c>
      <c r="V5959" s="153">
        <f>IF(ISBLANK(T5959),"",Tabella2[[#This Row],[ACT STOP]]-Tabella2[[#This Row],[ACT START]])</f>
        <v>4.1666666666666685E-2</v>
      </c>
      <c r="W5959" s="104" t="s">
        <v>92</v>
      </c>
      <c r="X5959" s="104" t="s">
        <v>91</v>
      </c>
      <c r="Y5959" s="110"/>
      <c r="Z5959" s="106"/>
      <c r="AA5959" s="104"/>
      <c r="AB5959" s="107"/>
      <c r="AC5959" s="72">
        <f>IF(OR(Tabella2[[#This Row],[OUTCOME]]="DCO",Tabella2[[#This Row],[OUTCOME]]="SDC"),1,0)</f>
        <v>1</v>
      </c>
      <c r="AH5959" s="70"/>
      <c r="AI5959" s="70"/>
      <c r="AJ5959">
        <f>IF(OR(Tabella2[[#This Row],[OUTCOME]]="DNCO", Tabella2[[#This Row],[OUTCOME]]="SDNC"),1,0)</f>
        <v>0</v>
      </c>
      <c r="AL5959" s="70"/>
      <c r="BM5959" s="135" t="str">
        <f>Tabella2[[#This Row],[ACT START]]</f>
        <v>09:00</v>
      </c>
      <c r="BN5959" s="136" t="str">
        <f>Tabella2[[#This Row],[ACT STOP]]</f>
        <v>10:00</v>
      </c>
      <c r="BO5959" s="101"/>
      <c r="BR5959" s="109" t="str">
        <f t="shared" si="104"/>
        <v>SH-25-5948</v>
      </c>
      <c r="BS5959" s="109" t="s">
        <v>368</v>
      </c>
      <c r="BT5959" t="str">
        <f>Tabella2[[#This Row],[OUTCOME]]</f>
        <v>DCO</v>
      </c>
      <c r="BU5959" t="str">
        <f>_xlfn.CONCAT(Tabella2[[#This Row],[NAME SP]],Tabella2[[#This Row],[ID SP]]," - ",Tabella2[[#This Row],[SYLLABUS NO]])</f>
        <v>IFTS75 - FMS NVG01</v>
      </c>
      <c r="BV5959" t="s">
        <v>12078</v>
      </c>
    </row>
    <row r="5960" spans="1:74" hidden="1">
      <c r="A5960" s="103" t="s">
        <v>12079</v>
      </c>
      <c r="B5960" s="102">
        <v>45947</v>
      </c>
      <c r="C5960" s="104">
        <f>_xlfn.ISOWEEKNUM(Tabella2[[#This Row],[Date]])</f>
        <v>42</v>
      </c>
      <c r="D5960" s="104" t="s">
        <v>9764</v>
      </c>
      <c r="E5960" s="104" t="s">
        <v>284</v>
      </c>
      <c r="F5960" s="104">
        <v>76</v>
      </c>
      <c r="G5960" s="104" t="s">
        <v>284</v>
      </c>
      <c r="H5960" s="105">
        <v>23</v>
      </c>
      <c r="I5960" s="104"/>
      <c r="J5960" s="104" t="s">
        <v>258</v>
      </c>
      <c r="K5960" s="104" t="s">
        <v>80</v>
      </c>
      <c r="L5960" s="104" t="s">
        <v>299</v>
      </c>
      <c r="M5960" s="104" t="s">
        <v>328</v>
      </c>
      <c r="N5960" s="104"/>
      <c r="O5960" s="108" t="str">
        <f>A5961</f>
        <v>18366</v>
      </c>
      <c r="P5960" s="111" t="s">
        <v>3382</v>
      </c>
      <c r="Q5960" s="153" t="s">
        <v>631</v>
      </c>
      <c r="R5960" s="153" t="s">
        <v>498</v>
      </c>
      <c r="S5960" s="153">
        <f>Tabella2[[#This Row],[PLD STOP]]-Tabella2[[#This Row],[PLD START]]</f>
        <v>4.1666666666666685E-2</v>
      </c>
      <c r="T5960" s="153" t="s">
        <v>631</v>
      </c>
      <c r="U5960" s="153" t="s">
        <v>498</v>
      </c>
      <c r="V5960" s="153">
        <f>IF(ISBLANK(T5960),"",Tabella2[[#This Row],[ACT STOP]]-Tabella2[[#This Row],[ACT START]])</f>
        <v>4.1666666666666685E-2</v>
      </c>
      <c r="W5960" s="104" t="s">
        <v>92</v>
      </c>
      <c r="X5960" s="104" t="s">
        <v>91</v>
      </c>
      <c r="Y5960" s="110"/>
      <c r="Z5960" s="106"/>
      <c r="AA5960" s="104"/>
      <c r="AB5960" s="107"/>
      <c r="AC5960" s="72">
        <f>IF(OR(Tabella2[[#This Row],[OUTCOME]]="DCO",Tabella2[[#This Row],[OUTCOME]]="SDC"),1,0)</f>
        <v>1</v>
      </c>
      <c r="AH5960" s="70"/>
      <c r="AI5960" s="70"/>
      <c r="AJ5960">
        <f>IF(OR(Tabella2[[#This Row],[OUTCOME]]="DNCO", Tabella2[[#This Row],[OUTCOME]]="SDNC"),1,0)</f>
        <v>0</v>
      </c>
      <c r="AL5960" s="70"/>
      <c r="BM5960" s="135" t="str">
        <f>Tabella2[[#This Row],[ACT START]]</f>
        <v>09:00</v>
      </c>
      <c r="BN5960" s="136" t="str">
        <f>Tabella2[[#This Row],[ACT STOP]]</f>
        <v>10:00</v>
      </c>
      <c r="BO5960" s="101"/>
      <c r="BR5960" s="109" t="str">
        <f t="shared" si="104"/>
        <v>SH-25-5949</v>
      </c>
      <c r="BS5960" s="109" t="s">
        <v>358</v>
      </c>
      <c r="BT5960" t="str">
        <f>Tabella2[[#This Row],[OUTCOME]]</f>
        <v>DCO</v>
      </c>
      <c r="BU5960" t="str">
        <f>_xlfn.CONCAT(Tabella2[[#This Row],[NAME SP]],Tabella2[[#This Row],[ID SP]]," - ",Tabella2[[#This Row],[SYLLABUS NO]])</f>
        <v>IFTS76 - NET TLL01</v>
      </c>
      <c r="BV5960" t="s">
        <v>11885</v>
      </c>
    </row>
    <row r="5961" spans="1:74" hidden="1">
      <c r="A5961" s="103" t="s">
        <v>12080</v>
      </c>
      <c r="B5961" s="102">
        <v>45947</v>
      </c>
      <c r="C5961" s="104">
        <f>_xlfn.ISOWEEKNUM(Tabella2[[#This Row],[Date]])</f>
        <v>42</v>
      </c>
      <c r="D5961" s="104" t="s">
        <v>9764</v>
      </c>
      <c r="E5961" s="104" t="s">
        <v>284</v>
      </c>
      <c r="F5961" s="104">
        <v>78</v>
      </c>
      <c r="G5961" s="104" t="s">
        <v>257</v>
      </c>
      <c r="H5961" s="105">
        <v>10</v>
      </c>
      <c r="I5961" s="104"/>
      <c r="J5961" s="104" t="s">
        <v>258</v>
      </c>
      <c r="K5961" s="104" t="s">
        <v>81</v>
      </c>
      <c r="L5961" s="104" t="s">
        <v>299</v>
      </c>
      <c r="M5961" s="104" t="s">
        <v>328</v>
      </c>
      <c r="N5961" s="104"/>
      <c r="O5961" s="108" t="str">
        <f>A5960</f>
        <v>18365</v>
      </c>
      <c r="P5961" s="111" t="s">
        <v>3382</v>
      </c>
      <c r="Q5961" s="153">
        <v>0.375</v>
      </c>
      <c r="R5961" s="153">
        <v>0.41666666666666669</v>
      </c>
      <c r="S5961" s="153">
        <f>Tabella2[[#This Row],[PLD STOP]]-Tabella2[[#This Row],[PLD START]]</f>
        <v>4.1666666666666685E-2</v>
      </c>
      <c r="T5961" s="153">
        <v>0.375</v>
      </c>
      <c r="U5961" s="153">
        <v>0.41666666666666669</v>
      </c>
      <c r="V5961" s="153">
        <f>IF(ISBLANK(T5961),"",Tabella2[[#This Row],[ACT STOP]]-Tabella2[[#This Row],[ACT START]])</f>
        <v>4.1666666666666685E-2</v>
      </c>
      <c r="W5961" s="104" t="s">
        <v>92</v>
      </c>
      <c r="X5961" s="104" t="s">
        <v>91</v>
      </c>
      <c r="Y5961" s="110"/>
      <c r="Z5961" s="106"/>
      <c r="AA5961" s="104"/>
      <c r="AB5961" s="107"/>
      <c r="AC5961" s="72">
        <f>IF(OR(Tabella2[[#This Row],[OUTCOME]]="DCO",Tabella2[[#This Row],[OUTCOME]]="SDC"),1,0)</f>
        <v>1</v>
      </c>
      <c r="AH5961" s="70"/>
      <c r="AI5961" s="70"/>
      <c r="AJ5961">
        <f>IF(OR(Tabella2[[#This Row],[OUTCOME]]="DNCO", Tabella2[[#This Row],[OUTCOME]]="SDNC"),1,0)</f>
        <v>0</v>
      </c>
      <c r="AL5961" s="70"/>
      <c r="BM5961" s="135">
        <f>Tabella2[[#This Row],[ACT START]]</f>
        <v>0.375</v>
      </c>
      <c r="BN5961" s="136">
        <f>Tabella2[[#This Row],[ACT STOP]]</f>
        <v>0.41666666666666669</v>
      </c>
      <c r="BO5961" s="101"/>
      <c r="BR5961" s="109" t="str">
        <f t="shared" si="104"/>
        <v>SH-25-5950</v>
      </c>
      <c r="BS5961" s="109" t="s">
        <v>552</v>
      </c>
      <c r="BT5961" t="str">
        <f>Tabella2[[#This Row],[OUTCOME]]</f>
        <v>DCO</v>
      </c>
      <c r="BU5961" t="str">
        <f>_xlfn.CONCAT(Tabella2[[#This Row],[NAME SP]],Tabella2[[#This Row],[ID SP]]," - ",Tabella2[[#This Row],[SYLLABUS NO]])</f>
        <v>IFTS78 - NET TLL01</v>
      </c>
      <c r="BV5961" t="s">
        <v>11877</v>
      </c>
    </row>
    <row r="5962" spans="1:74" hidden="1">
      <c r="A5962" s="103" t="s">
        <v>12081</v>
      </c>
      <c r="B5962" s="102">
        <v>45947</v>
      </c>
      <c r="C5962" s="104">
        <f>_xlfn.ISOWEEKNUM(Tabella2[[#This Row],[Date]])</f>
        <v>42</v>
      </c>
      <c r="D5962" s="104" t="s">
        <v>11893</v>
      </c>
      <c r="E5962" s="104" t="s">
        <v>327</v>
      </c>
      <c r="F5962" s="104">
        <v>87</v>
      </c>
      <c r="G5962" s="104" t="s">
        <v>257</v>
      </c>
      <c r="H5962" s="105">
        <v>5</v>
      </c>
      <c r="I5962" s="104" t="s">
        <v>258</v>
      </c>
      <c r="J5962" s="104"/>
      <c r="K5962" s="104" t="s">
        <v>75</v>
      </c>
      <c r="L5962" s="104" t="s">
        <v>259</v>
      </c>
      <c r="M5962" s="104" t="s">
        <v>1509</v>
      </c>
      <c r="N5962" s="104"/>
      <c r="O5962" s="106"/>
      <c r="P5962" s="111" t="s">
        <v>1510</v>
      </c>
      <c r="Q5962" s="153" t="s">
        <v>631</v>
      </c>
      <c r="R5962" s="153" t="s">
        <v>498</v>
      </c>
      <c r="S5962" s="153">
        <f>Tabella2[[#This Row],[PLD STOP]]-Tabella2[[#This Row],[PLD START]]</f>
        <v>4.1666666666666685E-2</v>
      </c>
      <c r="T5962" s="153" t="s">
        <v>631</v>
      </c>
      <c r="U5962" s="153" t="s">
        <v>498</v>
      </c>
      <c r="V5962" s="153">
        <f>IF(ISBLANK(T5962),"",Tabella2[[#This Row],[ACT STOP]]-Tabella2[[#This Row],[ACT START]])</f>
        <v>4.1666666666666685E-2</v>
      </c>
      <c r="W5962" s="104" t="s">
        <v>92</v>
      </c>
      <c r="X5962" s="104" t="s">
        <v>91</v>
      </c>
      <c r="Y5962" s="110"/>
      <c r="Z5962" s="106"/>
      <c r="AA5962" s="104"/>
      <c r="AB5962" s="107"/>
      <c r="AC5962" s="72">
        <f>IF(OR(Tabella2[[#This Row],[OUTCOME]]="DCO",Tabella2[[#This Row],[OUTCOME]]="SDC"),1,0)</f>
        <v>1</v>
      </c>
      <c r="AH5962" s="70"/>
      <c r="AI5962" s="70"/>
      <c r="AJ5962">
        <f>IF(OR(Tabella2[[#This Row],[OUTCOME]]="DNCO", Tabella2[[#This Row],[OUTCOME]]="SDNC"),1,0)</f>
        <v>0</v>
      </c>
      <c r="AL5962" s="70"/>
      <c r="BM5962" s="135" t="str">
        <f>Tabella2[[#This Row],[ACT START]]</f>
        <v>09:00</v>
      </c>
      <c r="BN5962" s="136" t="str">
        <f>Tabella2[[#This Row],[ACT STOP]]</f>
        <v>10:00</v>
      </c>
      <c r="BO5962" s="101"/>
      <c r="BR5962" s="109" t="str">
        <f t="shared" si="104"/>
        <v>SH-25-5951</v>
      </c>
      <c r="BS5962" s="109" t="s">
        <v>416</v>
      </c>
      <c r="BT5962" t="str">
        <f>Tabella2[[#This Row],[OUTCOME]]</f>
        <v>DCO</v>
      </c>
      <c r="BU5962" t="str">
        <f>_xlfn.CONCAT(Tabella2[[#This Row],[NAME SP]],Tabella2[[#This Row],[ID SP]]," - ",Tabella2[[#This Row],[SYLLABUS NO]])</f>
        <v>AMI87 - SD CF02</v>
      </c>
      <c r="BV5962" t="s">
        <v>11910</v>
      </c>
    </row>
    <row r="5963" spans="1:74" hidden="1">
      <c r="A5963" s="103" t="s">
        <v>12082</v>
      </c>
      <c r="B5963" s="102">
        <v>45947</v>
      </c>
      <c r="C5963" s="104">
        <f>_xlfn.ISOWEEKNUM(Tabella2[[#This Row],[Date]])</f>
        <v>42</v>
      </c>
      <c r="D5963" s="104" t="s">
        <v>11710</v>
      </c>
      <c r="E5963" s="104" t="s">
        <v>284</v>
      </c>
      <c r="F5963" s="104">
        <v>89</v>
      </c>
      <c r="G5963" s="104" t="s">
        <v>257</v>
      </c>
      <c r="H5963" s="105">
        <v>15</v>
      </c>
      <c r="I5963" s="104" t="s">
        <v>258</v>
      </c>
      <c r="J5963" s="104"/>
      <c r="K5963" s="104" t="s">
        <v>79</v>
      </c>
      <c r="L5963" s="104" t="s">
        <v>259</v>
      </c>
      <c r="M5963" s="104" t="s">
        <v>276</v>
      </c>
      <c r="N5963" s="104"/>
      <c r="O5963" s="106"/>
      <c r="P5963" s="111" t="s">
        <v>12025</v>
      </c>
      <c r="Q5963" s="153" t="s">
        <v>263</v>
      </c>
      <c r="R5963" s="153" t="s">
        <v>504</v>
      </c>
      <c r="S5963" s="153">
        <f>Tabella2[[#This Row],[PLD STOP]]-Tabella2[[#This Row],[PLD START]]</f>
        <v>4.1666666666666685E-2</v>
      </c>
      <c r="T5963" s="153">
        <v>0.43124999999999997</v>
      </c>
      <c r="U5963" s="153">
        <v>0.47152777777777777</v>
      </c>
      <c r="V5963" s="153">
        <f>IF(ISBLANK(T5963),"",Tabella2[[#This Row],[ACT STOP]]-Tabella2[[#This Row],[ACT START]])</f>
        <v>4.0277777777777801E-2</v>
      </c>
      <c r="W5963" s="104" t="s">
        <v>92</v>
      </c>
      <c r="X5963" s="104" t="s">
        <v>91</v>
      </c>
      <c r="Y5963" s="110"/>
      <c r="Z5963" s="106"/>
      <c r="AA5963" s="104"/>
      <c r="AB5963" s="107"/>
      <c r="AC5963" s="72">
        <f>IF(OR(Tabella2[[#This Row],[OUTCOME]]="DCO",Tabella2[[#This Row],[OUTCOME]]="SDC"),1,0)</f>
        <v>1</v>
      </c>
      <c r="AH5963" s="70"/>
      <c r="AI5963" s="70"/>
      <c r="AJ5963">
        <f>IF(OR(Tabella2[[#This Row],[OUTCOME]]="DNCO", Tabella2[[#This Row],[OUTCOME]]="SDNC"),1,0)</f>
        <v>0</v>
      </c>
      <c r="AL5963" s="70"/>
      <c r="BM5963" s="135">
        <f>Tabella2[[#This Row],[ACT START]]</f>
        <v>0.43124999999999997</v>
      </c>
      <c r="BN5963" s="136">
        <f>Tabella2[[#This Row],[ACT STOP]]</f>
        <v>0.47152777777777777</v>
      </c>
      <c r="BO5963" s="101"/>
      <c r="BR5963" s="109" t="str">
        <f t="shared" si="104"/>
        <v>SH-25-5952</v>
      </c>
      <c r="BS5963" s="109" t="s">
        <v>1028</v>
      </c>
      <c r="BT5963" t="str">
        <f>Tabella2[[#This Row],[OUTCOME]]</f>
        <v>DCO</v>
      </c>
      <c r="BU5963" t="str">
        <f>_xlfn.CONCAT(Tabella2[[#This Row],[NAME SP]],Tabella2[[#This Row],[ID SP]]," - ",Tabella2[[#This Row],[SYLLABUS NO]])</f>
        <v>IFTS89 - SD CF0103</v>
      </c>
      <c r="BV5963" t="s">
        <v>11853</v>
      </c>
    </row>
    <row r="5964" spans="1:74" hidden="1">
      <c r="A5964" s="103" t="s">
        <v>12083</v>
      </c>
      <c r="B5964" s="102">
        <v>45947</v>
      </c>
      <c r="C5964" s="104">
        <f>_xlfn.ISOWEEKNUM(Tabella2[[#This Row],[Date]])</f>
        <v>42</v>
      </c>
      <c r="D5964" s="104" t="s">
        <v>11710</v>
      </c>
      <c r="E5964" s="104" t="s">
        <v>284</v>
      </c>
      <c r="F5964" s="104">
        <v>94</v>
      </c>
      <c r="G5964" s="104" t="s">
        <v>284</v>
      </c>
      <c r="H5964" s="105">
        <v>22</v>
      </c>
      <c r="I5964" s="104" t="s">
        <v>258</v>
      </c>
      <c r="J5964" s="104"/>
      <c r="K5964" s="104" t="s">
        <v>78</v>
      </c>
      <c r="L5964" s="104" t="s">
        <v>259</v>
      </c>
      <c r="M5964" s="104" t="s">
        <v>276</v>
      </c>
      <c r="N5964" s="104"/>
      <c r="O5964" s="106"/>
      <c r="P5964" s="111" t="s">
        <v>12027</v>
      </c>
      <c r="Q5964" s="153" t="s">
        <v>263</v>
      </c>
      <c r="R5964" s="153" t="s">
        <v>504</v>
      </c>
      <c r="S5964" s="153">
        <f>Tabella2[[#This Row],[PLD STOP]]-Tabella2[[#This Row],[PLD START]]</f>
        <v>4.1666666666666685E-2</v>
      </c>
      <c r="T5964" s="153">
        <v>0.4381944444444445</v>
      </c>
      <c r="U5964" s="153">
        <v>0.47847222222222219</v>
      </c>
      <c r="V5964" s="153">
        <f>IF(ISBLANK(T5964),"",Tabella2[[#This Row],[ACT STOP]]-Tabella2[[#This Row],[ACT START]])</f>
        <v>4.027777777777769E-2</v>
      </c>
      <c r="W5964" s="104" t="s">
        <v>92</v>
      </c>
      <c r="X5964" s="104" t="s">
        <v>91</v>
      </c>
      <c r="Y5964" s="110"/>
      <c r="Z5964" s="106"/>
      <c r="AA5964" s="104"/>
      <c r="AB5964" s="107"/>
      <c r="AC5964" s="72">
        <f>IF(OR(Tabella2[[#This Row],[OUTCOME]]="DCO",Tabella2[[#This Row],[OUTCOME]]="SDC"),1,0)</f>
        <v>1</v>
      </c>
      <c r="AH5964" s="70"/>
      <c r="AI5964" s="70"/>
      <c r="AJ5964">
        <f>IF(OR(Tabella2[[#This Row],[OUTCOME]]="DNCO", Tabella2[[#This Row],[OUTCOME]]="SDNC"),1,0)</f>
        <v>0</v>
      </c>
      <c r="AL5964" s="70"/>
      <c r="BM5964" s="135">
        <f>Tabella2[[#This Row],[ACT START]]</f>
        <v>0.4381944444444445</v>
      </c>
      <c r="BN5964" s="136">
        <f>Tabella2[[#This Row],[ACT STOP]]</f>
        <v>0.47847222222222219</v>
      </c>
      <c r="BO5964" s="101"/>
      <c r="BR5964" s="109" t="str">
        <f t="shared" si="104"/>
        <v>SH-25-5953</v>
      </c>
      <c r="BS5964" s="109" t="s">
        <v>295</v>
      </c>
      <c r="BT5964" t="str">
        <f>Tabella2[[#This Row],[OUTCOME]]</f>
        <v>DCO</v>
      </c>
      <c r="BU5964" t="str">
        <f>_xlfn.CONCAT(Tabella2[[#This Row],[NAME SP]],Tabella2[[#This Row],[ID SP]]," - ",Tabella2[[#This Row],[SYLLABUS NO]])</f>
        <v>IFTS94 - SD EMR0104</v>
      </c>
      <c r="BV5964" t="s">
        <v>11838</v>
      </c>
    </row>
    <row r="5965" spans="1:74" hidden="1">
      <c r="A5965" s="103" t="s">
        <v>12084</v>
      </c>
      <c r="B5965" s="102">
        <v>45947</v>
      </c>
      <c r="C5965" s="104">
        <f>_xlfn.ISOWEEKNUM(Tabella2[[#This Row],[Date]])</f>
        <v>42</v>
      </c>
      <c r="D5965" s="104" t="s">
        <v>6766</v>
      </c>
      <c r="E5965" s="104" t="s">
        <v>284</v>
      </c>
      <c r="F5965" s="104">
        <v>79</v>
      </c>
      <c r="G5965" s="104" t="s">
        <v>257</v>
      </c>
      <c r="H5965" s="105">
        <v>13</v>
      </c>
      <c r="I5965" s="104"/>
      <c r="J5965" s="104" t="s">
        <v>258</v>
      </c>
      <c r="K5965" s="104" t="s">
        <v>83</v>
      </c>
      <c r="L5965" s="104" t="s">
        <v>299</v>
      </c>
      <c r="M5965" s="104" t="s">
        <v>276</v>
      </c>
      <c r="N5965" s="104"/>
      <c r="O5965" s="108" t="str">
        <f>A5966</f>
        <v>18371</v>
      </c>
      <c r="P5965" s="111" t="s">
        <v>829</v>
      </c>
      <c r="Q5965" s="153" t="s">
        <v>263</v>
      </c>
      <c r="R5965" s="153" t="s">
        <v>504</v>
      </c>
      <c r="S5965" s="153">
        <f>Tabella2[[#This Row],[PLD STOP]]-Tabella2[[#This Row],[PLD START]]</f>
        <v>4.1666666666666685E-2</v>
      </c>
      <c r="T5965" s="153">
        <v>0.4375</v>
      </c>
      <c r="U5965" s="153">
        <v>0.47916666666666669</v>
      </c>
      <c r="V5965" s="153">
        <f>IF(ISBLANK(T5965),"",Tabella2[[#This Row],[ACT STOP]]-Tabella2[[#This Row],[ACT START]])</f>
        <v>4.1666666666666685E-2</v>
      </c>
      <c r="W5965" s="104" t="s">
        <v>92</v>
      </c>
      <c r="X5965" s="104" t="s">
        <v>91</v>
      </c>
      <c r="Y5965" s="110"/>
      <c r="Z5965" s="106"/>
      <c r="AA5965" s="104"/>
      <c r="AB5965" s="107"/>
      <c r="AC5965" s="72">
        <f>IF(OR(Tabella2[[#This Row],[OUTCOME]]="DCO",Tabella2[[#This Row],[OUTCOME]]="SDC"),1,0)</f>
        <v>1</v>
      </c>
      <c r="AH5965" s="70"/>
      <c r="AI5965" s="70"/>
      <c r="AJ5965">
        <f>IF(OR(Tabella2[[#This Row],[OUTCOME]]="DNCO", Tabella2[[#This Row],[OUTCOME]]="SDNC"),1,0)</f>
        <v>0</v>
      </c>
      <c r="AL5965" s="70"/>
      <c r="BM5965" s="135">
        <f>Tabella2[[#This Row],[ACT START]]</f>
        <v>0.4375</v>
      </c>
      <c r="BN5965" s="136">
        <f>Tabella2[[#This Row],[ACT STOP]]</f>
        <v>0.47916666666666669</v>
      </c>
      <c r="BO5965" s="101"/>
      <c r="BR5965" s="109" t="str">
        <f t="shared" si="104"/>
        <v>SH-25-5954</v>
      </c>
      <c r="BS5965" s="109" t="s">
        <v>427</v>
      </c>
      <c r="BT5965" t="str">
        <f>Tabella2[[#This Row],[OUTCOME]]</f>
        <v>DCO</v>
      </c>
      <c r="BU5965" t="str">
        <f>_xlfn.CONCAT(Tabella2[[#This Row],[NAME SP]],Tabella2[[#This Row],[ID SP]]," - ",Tabella2[[#This Row],[SYLLABUS NO]])</f>
        <v>IFTS79 - FMSC HACM01</v>
      </c>
      <c r="BV5965" t="s">
        <v>11863</v>
      </c>
    </row>
    <row r="5966" spans="1:74" hidden="1">
      <c r="A5966" s="103" t="s">
        <v>12085</v>
      </c>
      <c r="B5966" s="102">
        <v>45947</v>
      </c>
      <c r="C5966" s="104">
        <f>_xlfn.ISOWEEKNUM(Tabella2[[#This Row],[Date]])</f>
        <v>42</v>
      </c>
      <c r="D5966" s="104" t="s">
        <v>195</v>
      </c>
      <c r="E5966" s="104" t="s">
        <v>398</v>
      </c>
      <c r="F5966" s="104"/>
      <c r="G5966" s="104" t="s">
        <v>257</v>
      </c>
      <c r="H5966" s="105">
        <v>9</v>
      </c>
      <c r="I5966" s="104"/>
      <c r="J5966" s="104" t="s">
        <v>258</v>
      </c>
      <c r="K5966" s="104" t="s">
        <v>80</v>
      </c>
      <c r="L5966" s="104" t="s">
        <v>299</v>
      </c>
      <c r="M5966" s="104" t="s">
        <v>276</v>
      </c>
      <c r="N5966" s="104"/>
      <c r="O5966" s="108" t="str">
        <f>A5965</f>
        <v>18370</v>
      </c>
      <c r="P5966" s="111" t="s">
        <v>300</v>
      </c>
      <c r="Q5966" s="153">
        <v>0.4375</v>
      </c>
      <c r="R5966" s="153">
        <v>0.47916666666666669</v>
      </c>
      <c r="S5966" s="153">
        <f>Tabella2[[#This Row],[PLD STOP]]-Tabella2[[#This Row],[PLD START]]</f>
        <v>4.1666666666666685E-2</v>
      </c>
      <c r="T5966" s="153">
        <v>0.4375</v>
      </c>
      <c r="U5966" s="153">
        <v>0.47916666666666669</v>
      </c>
      <c r="V5966" s="153">
        <f>IF(ISBLANK(T5966),"",Tabella2[[#This Row],[ACT STOP]]-Tabella2[[#This Row],[ACT START]])</f>
        <v>4.1666666666666685E-2</v>
      </c>
      <c r="W5966" s="104" t="s">
        <v>122</v>
      </c>
      <c r="X5966" s="104" t="s">
        <v>91</v>
      </c>
      <c r="Y5966" s="110"/>
      <c r="Z5966" s="106"/>
      <c r="AA5966" s="104"/>
      <c r="AB5966" s="107"/>
      <c r="AC5966" s="72">
        <f>IF(OR(Tabella2[[#This Row],[OUTCOME]]="DCO",Tabella2[[#This Row],[OUTCOME]]="SDC"),1,0)</f>
        <v>1</v>
      </c>
      <c r="AH5966" s="70"/>
      <c r="AI5966" s="70"/>
      <c r="AJ5966">
        <f>IF(OR(Tabella2[[#This Row],[OUTCOME]]="DNCO", Tabella2[[#This Row],[OUTCOME]]="SDNC"),1,0)</f>
        <v>0</v>
      </c>
      <c r="AL5966" s="70"/>
      <c r="BM5966" s="135">
        <f>Tabella2[[#This Row],[ACT START]]</f>
        <v>0.4375</v>
      </c>
      <c r="BN5966" s="136">
        <f>Tabella2[[#This Row],[ACT STOP]]</f>
        <v>0.47916666666666669</v>
      </c>
      <c r="BO5966" s="101"/>
      <c r="BR5966" s="109" t="str">
        <f t="shared" si="104"/>
        <v>SH-25-5955</v>
      </c>
      <c r="BS5966" s="109" t="s">
        <v>318</v>
      </c>
      <c r="BT5966" t="str">
        <f>Tabella2[[#This Row],[OUTCOME]]</f>
        <v>SDC</v>
      </c>
      <c r="BU5966" t="str">
        <f>_xlfn.CONCAT(Tabella2[[#This Row],[NAME SP]],Tabella2[[#This Row],[ID SP]]," - ",Tabella2[[#This Row],[SYLLABUS NO]])</f>
        <v>Support IFTS - SUPP</v>
      </c>
    </row>
    <row r="5967" spans="1:74" hidden="1">
      <c r="A5967" s="103" t="s">
        <v>12086</v>
      </c>
      <c r="B5967" s="102">
        <v>45947</v>
      </c>
      <c r="C5967" s="104">
        <f>_xlfn.ISOWEEKNUM(Tabella2[[#This Row],[Date]])</f>
        <v>42</v>
      </c>
      <c r="D5967" s="104" t="s">
        <v>11710</v>
      </c>
      <c r="E5967" s="104" t="s">
        <v>284</v>
      </c>
      <c r="F5967" s="104">
        <v>92</v>
      </c>
      <c r="G5967" s="104" t="s">
        <v>257</v>
      </c>
      <c r="H5967" s="105">
        <v>32</v>
      </c>
      <c r="I5967" s="104" t="s">
        <v>258</v>
      </c>
      <c r="J5967" s="104"/>
      <c r="K5967" s="104" t="s">
        <v>81</v>
      </c>
      <c r="L5967" s="104" t="s">
        <v>259</v>
      </c>
      <c r="M5967" s="104" t="s">
        <v>276</v>
      </c>
      <c r="N5967" s="104"/>
      <c r="O5967" s="106"/>
      <c r="P5967" s="111" t="s">
        <v>12027</v>
      </c>
      <c r="Q5967" s="153" t="s">
        <v>263</v>
      </c>
      <c r="R5967" s="153" t="s">
        <v>504</v>
      </c>
      <c r="S5967" s="153">
        <f>Tabella2[[#This Row],[PLD STOP]]-Tabella2[[#This Row],[PLD START]]</f>
        <v>4.1666666666666685E-2</v>
      </c>
      <c r="T5967" s="153">
        <v>0.43819444444444444</v>
      </c>
      <c r="U5967" s="153">
        <v>0.47847222222222224</v>
      </c>
      <c r="V5967" s="153">
        <f>IF(ISBLANK(T5967),"",Tabella2[[#This Row],[ACT STOP]]-Tabella2[[#This Row],[ACT START]])</f>
        <v>4.0277777777777801E-2</v>
      </c>
      <c r="W5967" s="104" t="s">
        <v>92</v>
      </c>
      <c r="X5967" s="104" t="s">
        <v>91</v>
      </c>
      <c r="Y5967" s="110"/>
      <c r="Z5967" s="106"/>
      <c r="AA5967" s="104"/>
      <c r="AB5967" s="107"/>
      <c r="AC5967" s="72">
        <f>IF(OR(Tabella2[[#This Row],[OUTCOME]]="DCO",Tabella2[[#This Row],[OUTCOME]]="SDC"),1,0)</f>
        <v>1</v>
      </c>
      <c r="AH5967" s="70"/>
      <c r="AI5967" s="70"/>
      <c r="AJ5967">
        <f>IF(OR(Tabella2[[#This Row],[OUTCOME]]="DNCO", Tabella2[[#This Row],[OUTCOME]]="SDNC"),1,0)</f>
        <v>0</v>
      </c>
      <c r="AL5967" s="70"/>
      <c r="BM5967" s="135">
        <f>Tabella2[[#This Row],[ACT START]]</f>
        <v>0.43819444444444444</v>
      </c>
      <c r="BN5967" s="136">
        <f>Tabella2[[#This Row],[ACT STOP]]</f>
        <v>0.47847222222222224</v>
      </c>
      <c r="BO5967" s="101"/>
      <c r="BR5967" s="109" t="str">
        <f t="shared" si="104"/>
        <v>SH-25-5956</v>
      </c>
      <c r="BS5967" s="109" t="s">
        <v>356</v>
      </c>
      <c r="BT5967" t="str">
        <f>Tabella2[[#This Row],[OUTCOME]]</f>
        <v>DCO</v>
      </c>
      <c r="BU5967" t="str">
        <f>_xlfn.CONCAT(Tabella2[[#This Row],[NAME SP]],Tabella2[[#This Row],[ID SP]]," - ",Tabella2[[#This Row],[SYLLABUS NO]])</f>
        <v>IFTS92 - SD EMR0104</v>
      </c>
      <c r="BV5967" t="s">
        <v>11842</v>
      </c>
    </row>
    <row r="5968" spans="1:74" hidden="1">
      <c r="A5968" s="103" t="s">
        <v>12087</v>
      </c>
      <c r="B5968" s="102">
        <v>45947</v>
      </c>
      <c r="C5968" s="104">
        <f>_xlfn.ISOWEEKNUM(Tabella2[[#This Row],[Date]])</f>
        <v>42</v>
      </c>
      <c r="D5968" s="104" t="s">
        <v>6396</v>
      </c>
      <c r="E5968" s="104" t="s">
        <v>256</v>
      </c>
      <c r="F5968" s="104">
        <v>75</v>
      </c>
      <c r="G5968" s="104" t="s">
        <v>257</v>
      </c>
      <c r="H5968" s="105">
        <v>14</v>
      </c>
      <c r="I5968" s="104"/>
      <c r="J5968" s="104" t="s">
        <v>258</v>
      </c>
      <c r="K5968" s="104" t="s">
        <v>75</v>
      </c>
      <c r="L5968" s="104" t="s">
        <v>259</v>
      </c>
      <c r="M5968" s="104" t="s">
        <v>12088</v>
      </c>
      <c r="N5968" s="104"/>
      <c r="O5968" s="106"/>
      <c r="P5968" s="111" t="s">
        <v>1898</v>
      </c>
      <c r="Q5968" s="153" t="s">
        <v>263</v>
      </c>
      <c r="R5968" s="153" t="s">
        <v>504</v>
      </c>
      <c r="S5968" s="153">
        <f>Tabella2[[#This Row],[PLD STOP]]-Tabella2[[#This Row],[PLD START]]</f>
        <v>4.1666666666666685E-2</v>
      </c>
      <c r="T5968" s="153">
        <v>0.4375</v>
      </c>
      <c r="U5968" s="153">
        <v>0.47222222222222221</v>
      </c>
      <c r="V5968" s="153">
        <f>IF(ISBLANK(T5968),"",Tabella2[[#This Row],[ACT STOP]]-Tabella2[[#This Row],[ACT START]])</f>
        <v>3.472222222222221E-2</v>
      </c>
      <c r="W5968" s="104" t="s">
        <v>92</v>
      </c>
      <c r="X5968" s="104" t="s">
        <v>91</v>
      </c>
      <c r="Y5968" s="110"/>
      <c r="Z5968" s="106"/>
      <c r="AA5968" s="104"/>
      <c r="AB5968" s="107"/>
      <c r="AC5968" s="72">
        <f>IF(OR(Tabella2[[#This Row],[OUTCOME]]="DCO",Tabella2[[#This Row],[OUTCOME]]="SDC"),1,0)</f>
        <v>1</v>
      </c>
      <c r="AH5968" s="70"/>
      <c r="AI5968" s="70"/>
      <c r="AJ5968">
        <f>IF(OR(Tabella2[[#This Row],[OUTCOME]]="DNCO", Tabella2[[#This Row],[OUTCOME]]="SDNC"),1,0)</f>
        <v>0</v>
      </c>
      <c r="AL5968" s="70"/>
      <c r="BM5968" s="135">
        <f>Tabella2[[#This Row],[ACT START]]</f>
        <v>0.4375</v>
      </c>
      <c r="BN5968" s="136">
        <f>Tabella2[[#This Row],[ACT STOP]]</f>
        <v>0.47222222222222221</v>
      </c>
      <c r="BO5968" s="101"/>
      <c r="BR5968" s="109" t="str">
        <f t="shared" si="104"/>
        <v>SH-25-5957</v>
      </c>
      <c r="BS5968" s="109" t="s">
        <v>372</v>
      </c>
      <c r="BT5968" t="str">
        <f>Tabella2[[#This Row],[OUTCOME]]</f>
        <v>DCO</v>
      </c>
      <c r="BU5968" t="str">
        <f>_xlfn.CONCAT(Tabella2[[#This Row],[NAME SP]],Tabella2[[#This Row],[ID SP]]," - ",Tabella2[[#This Row],[SYLLABUS NO]])</f>
        <v>QATAR75 - PT ERT01</v>
      </c>
      <c r="BV5968" t="s">
        <v>11971</v>
      </c>
    </row>
    <row r="5969" spans="1:74" hidden="1">
      <c r="A5969" s="103" t="s">
        <v>12089</v>
      </c>
      <c r="B5969" s="102">
        <v>45950</v>
      </c>
      <c r="C5969" s="104">
        <f>_xlfn.ISOWEEKNUM(Tabella2[[#This Row],[Date]])</f>
        <v>43</v>
      </c>
      <c r="D5969" s="104" t="s">
        <v>6766</v>
      </c>
      <c r="E5969" s="104" t="s">
        <v>284</v>
      </c>
      <c r="F5969" s="104">
        <v>79</v>
      </c>
      <c r="G5969" s="104" t="s">
        <v>257</v>
      </c>
      <c r="H5969" s="105">
        <v>12</v>
      </c>
      <c r="I5969" s="104"/>
      <c r="J5969" s="104" t="s">
        <v>258</v>
      </c>
      <c r="K5969" s="104" t="s">
        <v>79</v>
      </c>
      <c r="L5969" s="104" t="s">
        <v>299</v>
      </c>
      <c r="M5969" s="104" t="s">
        <v>276</v>
      </c>
      <c r="N5969" s="104"/>
      <c r="O5969" s="108" t="str">
        <f>A5970</f>
        <v>18375</v>
      </c>
      <c r="P5969" s="111" t="s">
        <v>844</v>
      </c>
      <c r="Q5969" s="153" t="s">
        <v>540</v>
      </c>
      <c r="R5969" s="153" t="s">
        <v>541</v>
      </c>
      <c r="S5969" s="153">
        <f>Tabella2[[#This Row],[PLD STOP]]-Tabella2[[#This Row],[PLD START]]</f>
        <v>4.1666666666666685E-2</v>
      </c>
      <c r="T5969" s="153">
        <v>0.42708333333333331</v>
      </c>
      <c r="U5969" s="153">
        <v>0.46875</v>
      </c>
      <c r="V5969" s="153">
        <f>IF(ISBLANK(T5969),"",Tabella2[[#This Row],[ACT STOP]]-Tabella2[[#This Row],[ACT START]])</f>
        <v>4.1666666666666685E-2</v>
      </c>
      <c r="W5969" s="104" t="s">
        <v>92</v>
      </c>
      <c r="X5969" s="104" t="s">
        <v>91</v>
      </c>
      <c r="Y5969" s="110"/>
      <c r="Z5969" s="106"/>
      <c r="AA5969" s="104"/>
      <c r="AB5969" s="107"/>
      <c r="AC5969" s="72">
        <f>IF(OR(Tabella2[[#This Row],[OUTCOME]]="DCO",Tabella2[[#This Row],[OUTCOME]]="SDC"),1,0)</f>
        <v>1</v>
      </c>
      <c r="AH5969" s="70"/>
      <c r="AI5969" s="70"/>
      <c r="AJ5969">
        <f>IF(OR(Tabella2[[#This Row],[OUTCOME]]="DNCO", Tabella2[[#This Row],[OUTCOME]]="SDNC"),1,0)</f>
        <v>0</v>
      </c>
      <c r="AL5969" s="70"/>
      <c r="BM5969" s="135">
        <f>Tabella2[[#This Row],[ACT START]]</f>
        <v>0.42708333333333331</v>
      </c>
      <c r="BN5969" s="136">
        <f>Tabella2[[#This Row],[ACT STOP]]</f>
        <v>0.46875</v>
      </c>
      <c r="BO5969" s="101"/>
      <c r="BR5969" s="109" t="str">
        <f t="shared" ref="BR5969:BR6032" si="105">_xlfn.CONCAT(LEFT(BR5968,6),TEXT(RIGHT(BR5968,4)+1,"0000"))</f>
        <v>SH-25-5958</v>
      </c>
      <c r="BS5969" s="109" t="s">
        <v>266</v>
      </c>
      <c r="BT5969" t="str">
        <f>Tabella2[[#This Row],[OUTCOME]]</f>
        <v>DCO</v>
      </c>
      <c r="BU5969" t="str">
        <f>_xlfn.CONCAT(Tabella2[[#This Row],[NAME SP]],Tabella2[[#This Row],[ID SP]]," - ",Tabella2[[#This Row],[SYLLABUS NO]])</f>
        <v>IFTS79 - FMSC HACM02</v>
      </c>
      <c r="BV5969" t="s">
        <v>11863</v>
      </c>
    </row>
    <row r="5970" spans="1:74" hidden="1">
      <c r="A5970" s="103" t="s">
        <v>12090</v>
      </c>
      <c r="B5970" s="102">
        <v>45950</v>
      </c>
      <c r="C5970" s="104">
        <f>_xlfn.ISOWEEKNUM(Tabella2[[#This Row],[Date]])</f>
        <v>43</v>
      </c>
      <c r="D5970" s="104" t="s">
        <v>195</v>
      </c>
      <c r="E5970" s="104" t="s">
        <v>398</v>
      </c>
      <c r="F5970" s="104"/>
      <c r="G5970" s="104" t="s">
        <v>257</v>
      </c>
      <c r="H5970" s="105">
        <v>30</v>
      </c>
      <c r="I5970" s="104"/>
      <c r="J5970" s="104" t="s">
        <v>258</v>
      </c>
      <c r="K5970" s="104" t="s">
        <v>78</v>
      </c>
      <c r="L5970" s="104" t="s">
        <v>299</v>
      </c>
      <c r="M5970" s="104" t="s">
        <v>276</v>
      </c>
      <c r="N5970" s="104"/>
      <c r="O5970" s="108" t="str">
        <f>A5969</f>
        <v>18374</v>
      </c>
      <c r="P5970" s="111" t="s">
        <v>300</v>
      </c>
      <c r="Q5970" s="153" t="s">
        <v>540</v>
      </c>
      <c r="R5970" s="153" t="s">
        <v>541</v>
      </c>
      <c r="S5970" s="153">
        <f>Tabella2[[#This Row],[PLD STOP]]-Tabella2[[#This Row],[PLD START]]</f>
        <v>4.1666666666666685E-2</v>
      </c>
      <c r="T5970" s="153">
        <v>0.42708333333333331</v>
      </c>
      <c r="U5970" s="153">
        <v>0.46875</v>
      </c>
      <c r="V5970" s="153">
        <f>IF(ISBLANK(T5970),"",Tabella2[[#This Row],[ACT STOP]]-Tabella2[[#This Row],[ACT START]])</f>
        <v>4.1666666666666685E-2</v>
      </c>
      <c r="W5970" s="104" t="s">
        <v>122</v>
      </c>
      <c r="X5970" s="104" t="s">
        <v>91</v>
      </c>
      <c r="Y5970" s="110"/>
      <c r="Z5970" s="106"/>
      <c r="AA5970" s="104"/>
      <c r="AB5970" s="107"/>
      <c r="AC5970" s="72">
        <f>IF(OR(Tabella2[[#This Row],[OUTCOME]]="DCO",Tabella2[[#This Row],[OUTCOME]]="SDC"),1,0)</f>
        <v>1</v>
      </c>
      <c r="AH5970" s="70"/>
      <c r="AI5970" s="70"/>
      <c r="AJ5970">
        <f>IF(OR(Tabella2[[#This Row],[OUTCOME]]="DNCO", Tabella2[[#This Row],[OUTCOME]]="SDNC"),1,0)</f>
        <v>0</v>
      </c>
      <c r="AL5970" s="70"/>
      <c r="BM5970" s="135">
        <f>Tabella2[[#This Row],[ACT START]]</f>
        <v>0.42708333333333331</v>
      </c>
      <c r="BN5970" s="136">
        <f>Tabella2[[#This Row],[ACT STOP]]</f>
        <v>0.46875</v>
      </c>
      <c r="BO5970" s="101"/>
      <c r="BR5970" s="109" t="str">
        <f t="shared" si="105"/>
        <v>SH-25-5959</v>
      </c>
      <c r="BS5970" s="109" t="s">
        <v>279</v>
      </c>
      <c r="BT5970" t="str">
        <f>Tabella2[[#This Row],[OUTCOME]]</f>
        <v>SDC</v>
      </c>
      <c r="BU5970" t="str">
        <f>_xlfn.CONCAT(Tabella2[[#This Row],[NAME SP]],Tabella2[[#This Row],[ID SP]]," - ",Tabella2[[#This Row],[SYLLABUS NO]])</f>
        <v>Support IFTS - SUPP</v>
      </c>
    </row>
    <row r="5971" spans="1:74" hidden="1">
      <c r="A5971" s="103" t="s">
        <v>12091</v>
      </c>
      <c r="B5971" s="102">
        <v>45950</v>
      </c>
      <c r="C5971" s="104">
        <f>_xlfn.ISOWEEKNUM(Tabella2[[#This Row],[Date]])</f>
        <v>43</v>
      </c>
      <c r="D5971" s="104" t="s">
        <v>6766</v>
      </c>
      <c r="E5971" s="104" t="s">
        <v>284</v>
      </c>
      <c r="F5971" s="104">
        <v>77</v>
      </c>
      <c r="G5971" s="104" t="s">
        <v>284</v>
      </c>
      <c r="H5971" s="105">
        <v>22</v>
      </c>
      <c r="I5971" s="104"/>
      <c r="J5971" s="104" t="s">
        <v>258</v>
      </c>
      <c r="K5971" s="104" t="s">
        <v>83</v>
      </c>
      <c r="L5971" s="104" t="s">
        <v>299</v>
      </c>
      <c r="M5971" s="104" t="s">
        <v>276</v>
      </c>
      <c r="N5971" s="104"/>
      <c r="O5971" s="108" t="str">
        <f>A5972</f>
        <v>18377</v>
      </c>
      <c r="P5971" s="111" t="s">
        <v>844</v>
      </c>
      <c r="Q5971" s="153" t="s">
        <v>540</v>
      </c>
      <c r="R5971" s="153" t="s">
        <v>541</v>
      </c>
      <c r="S5971" s="153">
        <f>Tabella2[[#This Row],[PLD STOP]]-Tabella2[[#This Row],[PLD START]]</f>
        <v>4.1666666666666685E-2</v>
      </c>
      <c r="T5971" s="153" t="s">
        <v>540</v>
      </c>
      <c r="U5971" s="153">
        <v>0.46180555555555558</v>
      </c>
      <c r="V5971" s="153">
        <f>IF(ISBLANK(T5971),"",Tabella2[[#This Row],[ACT STOP]]-Tabella2[[#This Row],[ACT START]])</f>
        <v>3.4722222222222265E-2</v>
      </c>
      <c r="W5971" s="104" t="s">
        <v>92</v>
      </c>
      <c r="X5971" s="104" t="s">
        <v>91</v>
      </c>
      <c r="Y5971" s="110"/>
      <c r="Z5971" s="106"/>
      <c r="AA5971" s="104"/>
      <c r="AB5971" s="107"/>
      <c r="AC5971" s="72">
        <f>IF(OR(Tabella2[[#This Row],[OUTCOME]]="DCO",Tabella2[[#This Row],[OUTCOME]]="SDC"),1,0)</f>
        <v>1</v>
      </c>
      <c r="AH5971" s="70"/>
      <c r="AI5971" s="70"/>
      <c r="AJ5971">
        <f>IF(OR(Tabella2[[#This Row],[OUTCOME]]="DNCO", Tabella2[[#This Row],[OUTCOME]]="SDNC"),1,0)</f>
        <v>0</v>
      </c>
      <c r="AL5971" s="70"/>
      <c r="BM5971" s="135" t="str">
        <f>Tabella2[[#This Row],[ACT START]]</f>
        <v>10:15</v>
      </c>
      <c r="BN5971" s="136">
        <f>Tabella2[[#This Row],[ACT STOP]]</f>
        <v>0.46180555555555558</v>
      </c>
      <c r="BO5971" s="101"/>
      <c r="BR5971" s="109" t="str">
        <f t="shared" si="105"/>
        <v>SH-25-5960</v>
      </c>
      <c r="BS5971" s="109" t="s">
        <v>295</v>
      </c>
      <c r="BT5971" t="str">
        <f>Tabella2[[#This Row],[OUTCOME]]</f>
        <v>DCO</v>
      </c>
      <c r="BU5971" t="str">
        <f>_xlfn.CONCAT(Tabella2[[#This Row],[NAME SP]],Tabella2[[#This Row],[ID SP]]," - ",Tabella2[[#This Row],[SYLLABUS NO]])</f>
        <v>IFTS77 - FMSC HACM02</v>
      </c>
      <c r="BV5971" t="s">
        <v>11873</v>
      </c>
    </row>
    <row r="5972" spans="1:74" hidden="1">
      <c r="A5972" s="103" t="s">
        <v>12092</v>
      </c>
      <c r="B5972" s="102">
        <v>45950</v>
      </c>
      <c r="C5972" s="104">
        <f>_xlfn.ISOWEEKNUM(Tabella2[[#This Row],[Date]])</f>
        <v>43</v>
      </c>
      <c r="D5972" s="104" t="s">
        <v>195</v>
      </c>
      <c r="E5972" s="104" t="s">
        <v>398</v>
      </c>
      <c r="F5972" s="104"/>
      <c r="G5972" s="104" t="s">
        <v>284</v>
      </c>
      <c r="H5972" s="105">
        <v>5</v>
      </c>
      <c r="I5972" s="104"/>
      <c r="J5972" s="104" t="s">
        <v>258</v>
      </c>
      <c r="K5972" s="104" t="s">
        <v>80</v>
      </c>
      <c r="L5972" s="104" t="s">
        <v>299</v>
      </c>
      <c r="M5972" s="104" t="s">
        <v>276</v>
      </c>
      <c r="N5972" s="104"/>
      <c r="O5972" s="108" t="str">
        <f>A5971</f>
        <v>18376</v>
      </c>
      <c r="P5972" s="111" t="s">
        <v>300</v>
      </c>
      <c r="Q5972" s="153" t="s">
        <v>540</v>
      </c>
      <c r="R5972" s="153" t="s">
        <v>541</v>
      </c>
      <c r="S5972" s="153">
        <f>Tabella2[[#This Row],[PLD STOP]]-Tabella2[[#This Row],[PLD START]]</f>
        <v>4.1666666666666685E-2</v>
      </c>
      <c r="T5972" s="153" t="s">
        <v>540</v>
      </c>
      <c r="U5972" s="153">
        <v>0.46180555555555558</v>
      </c>
      <c r="V5972" s="153">
        <f>IF(ISBLANK(T5972),"",Tabella2[[#This Row],[ACT STOP]]-Tabella2[[#This Row],[ACT START]])</f>
        <v>3.4722222222222265E-2</v>
      </c>
      <c r="W5972" s="104" t="s">
        <v>122</v>
      </c>
      <c r="X5972" s="104" t="s">
        <v>91</v>
      </c>
      <c r="Y5972" s="110"/>
      <c r="Z5972" s="106"/>
      <c r="AA5972" s="104"/>
      <c r="AB5972" s="107"/>
      <c r="AC5972" s="72">
        <f>IF(OR(Tabella2[[#This Row],[OUTCOME]]="DCO",Tabella2[[#This Row],[OUTCOME]]="SDC"),1,0)</f>
        <v>1</v>
      </c>
      <c r="AH5972" s="70"/>
      <c r="AI5972" s="70"/>
      <c r="AJ5972">
        <f>IF(OR(Tabella2[[#This Row],[OUTCOME]]="DNCO", Tabella2[[#This Row],[OUTCOME]]="SDNC"),1,0)</f>
        <v>0</v>
      </c>
      <c r="AL5972" s="70"/>
      <c r="BM5972" s="135" t="str">
        <f>Tabella2[[#This Row],[ACT START]]</f>
        <v>10:15</v>
      </c>
      <c r="BN5972" s="136">
        <f>Tabella2[[#This Row],[ACT STOP]]</f>
        <v>0.46180555555555558</v>
      </c>
      <c r="BO5972" s="101"/>
      <c r="BR5972" s="109" t="str">
        <f t="shared" si="105"/>
        <v>SH-25-5961</v>
      </c>
      <c r="BS5972" s="109" t="s">
        <v>288</v>
      </c>
      <c r="BT5972" t="str">
        <f>Tabella2[[#This Row],[OUTCOME]]</f>
        <v>SDC</v>
      </c>
      <c r="BU5972" t="str">
        <f>_xlfn.CONCAT(Tabella2[[#This Row],[NAME SP]],Tabella2[[#This Row],[ID SP]]," - ",Tabella2[[#This Row],[SYLLABUS NO]])</f>
        <v>Support IFTS - SUPP</v>
      </c>
    </row>
    <row r="5973" spans="1:74" hidden="1">
      <c r="A5973" s="103" t="s">
        <v>12093</v>
      </c>
      <c r="B5973" s="102">
        <v>45950</v>
      </c>
      <c r="C5973" s="104">
        <f>_xlfn.ISOWEEKNUM(Tabella2[[#This Row],[Date]])</f>
        <v>43</v>
      </c>
      <c r="D5973" s="104" t="s">
        <v>6621</v>
      </c>
      <c r="E5973" s="104" t="s">
        <v>284</v>
      </c>
      <c r="F5973" s="104">
        <v>83</v>
      </c>
      <c r="G5973" s="104" t="s">
        <v>257</v>
      </c>
      <c r="H5973" s="105">
        <v>5</v>
      </c>
      <c r="I5973" s="104"/>
      <c r="J5973" s="104" t="s">
        <v>258</v>
      </c>
      <c r="K5973" s="104" t="s">
        <v>77</v>
      </c>
      <c r="L5973" s="104" t="s">
        <v>259</v>
      </c>
      <c r="M5973" s="104" t="s">
        <v>276</v>
      </c>
      <c r="N5973" s="104"/>
      <c r="O5973" s="106"/>
      <c r="P5973" s="111" t="s">
        <v>2684</v>
      </c>
      <c r="Q5973" s="153" t="s">
        <v>540</v>
      </c>
      <c r="R5973" s="153" t="s">
        <v>541</v>
      </c>
      <c r="S5973" s="153">
        <f>Tabella2[[#This Row],[PLD STOP]]-Tabella2[[#This Row],[PLD START]]</f>
        <v>4.1666666666666685E-2</v>
      </c>
      <c r="T5973" s="153" t="s">
        <v>540</v>
      </c>
      <c r="U5973" s="153" t="s">
        <v>541</v>
      </c>
      <c r="V5973" s="153">
        <f>IF(ISBLANK(T5973),"",Tabella2[[#This Row],[ACT STOP]]-Tabella2[[#This Row],[ACT START]])</f>
        <v>4.1666666666666685E-2</v>
      </c>
      <c r="W5973" s="104" t="s">
        <v>92</v>
      </c>
      <c r="X5973" s="104" t="s">
        <v>91</v>
      </c>
      <c r="Y5973" s="110"/>
      <c r="Z5973" s="106"/>
      <c r="AA5973" s="104"/>
      <c r="AB5973" s="107"/>
      <c r="AC5973" s="72">
        <f>IF(OR(Tabella2[[#This Row],[OUTCOME]]="DCO",Tabella2[[#This Row],[OUTCOME]]="SDC"),1,0)</f>
        <v>1</v>
      </c>
      <c r="AH5973" s="70"/>
      <c r="AI5973" s="70"/>
      <c r="AJ5973">
        <f>IF(OR(Tabella2[[#This Row],[OUTCOME]]="DNCO", Tabella2[[#This Row],[OUTCOME]]="SDNC"),1,0)</f>
        <v>0</v>
      </c>
      <c r="AL5973" s="70"/>
      <c r="BM5973" s="135" t="str">
        <f>Tabella2[[#This Row],[ACT START]]</f>
        <v>10:15</v>
      </c>
      <c r="BN5973" s="136" t="str">
        <f>Tabella2[[#This Row],[ACT STOP]]</f>
        <v>11:15</v>
      </c>
      <c r="BO5973" s="101"/>
      <c r="BR5973" s="109" t="str">
        <f t="shared" si="105"/>
        <v>SH-25-5962</v>
      </c>
      <c r="BS5973" s="109" t="s">
        <v>416</v>
      </c>
      <c r="BT5973" t="str">
        <f>Tabella2[[#This Row],[OUTCOME]]</f>
        <v>DCO</v>
      </c>
      <c r="BU5973" t="str">
        <f>_xlfn.CONCAT(Tabella2[[#This Row],[NAME SP]],Tabella2[[#This Row],[ID SP]]," - ",Tabella2[[#This Row],[SYLLABUS NO]])</f>
        <v>IFTS83 - PT ERT02</v>
      </c>
      <c r="BV5973" t="s">
        <v>11871</v>
      </c>
    </row>
    <row r="5974" spans="1:74" hidden="1">
      <c r="A5974" s="103" t="s">
        <v>12094</v>
      </c>
      <c r="B5974" s="102">
        <v>45950</v>
      </c>
      <c r="C5974" s="104">
        <f>_xlfn.ISOWEEKNUM(Tabella2[[#This Row],[Date]])</f>
        <v>43</v>
      </c>
      <c r="D5974" s="104" t="s">
        <v>817</v>
      </c>
      <c r="E5974" s="104" t="s">
        <v>284</v>
      </c>
      <c r="F5974" s="104">
        <v>75</v>
      </c>
      <c r="G5974" s="104" t="s">
        <v>284</v>
      </c>
      <c r="H5974" s="105">
        <v>23</v>
      </c>
      <c r="I5974" s="104"/>
      <c r="J5974" s="104" t="s">
        <v>258</v>
      </c>
      <c r="K5974" s="104" t="s">
        <v>79</v>
      </c>
      <c r="L5974" s="104" t="s">
        <v>299</v>
      </c>
      <c r="M5974" s="104" t="s">
        <v>260</v>
      </c>
      <c r="N5974" s="104"/>
      <c r="O5974" s="108" t="str">
        <f>A5975</f>
        <v>18380</v>
      </c>
      <c r="P5974" s="111" t="s">
        <v>575</v>
      </c>
      <c r="Q5974" s="153" t="s">
        <v>4384</v>
      </c>
      <c r="R5974" s="153" t="s">
        <v>4385</v>
      </c>
      <c r="S5974" s="153">
        <f>Tabella2[[#This Row],[PLD STOP]]-Tabella2[[#This Row],[PLD START]]</f>
        <v>4.1666666666666685E-2</v>
      </c>
      <c r="T5974" s="153">
        <v>0.48958333333333331</v>
      </c>
      <c r="U5974" s="153">
        <v>0.53125</v>
      </c>
      <c r="V5974" s="153">
        <f>IF(ISBLANK(T5974),"",Tabella2[[#This Row],[ACT STOP]]-Tabella2[[#This Row],[ACT START]])</f>
        <v>4.1666666666666685E-2</v>
      </c>
      <c r="W5974" s="104" t="s">
        <v>92</v>
      </c>
      <c r="X5974" s="104" t="s">
        <v>91</v>
      </c>
      <c r="Y5974" s="110"/>
      <c r="Z5974" s="106"/>
      <c r="AA5974" s="104"/>
      <c r="AB5974" s="107"/>
      <c r="AC5974" s="72">
        <f>IF(OR(Tabella2[[#This Row],[OUTCOME]]="DCO",Tabella2[[#This Row],[OUTCOME]]="SDC"),1,0)</f>
        <v>1</v>
      </c>
      <c r="AH5974" s="70"/>
      <c r="AI5974" s="70"/>
      <c r="AJ5974">
        <f>IF(OR(Tabella2[[#This Row],[OUTCOME]]="DNCO", Tabella2[[#This Row],[OUTCOME]]="SDNC"),1,0)</f>
        <v>0</v>
      </c>
      <c r="AL5974" s="70"/>
      <c r="BM5974" s="135">
        <f>Tabella2[[#This Row],[ACT START]]</f>
        <v>0.48958333333333331</v>
      </c>
      <c r="BN5974" s="136">
        <f>Tabella2[[#This Row],[ACT STOP]]</f>
        <v>0.53125</v>
      </c>
      <c r="BO5974" s="101"/>
      <c r="BR5974" s="109" t="str">
        <f t="shared" si="105"/>
        <v>SH-25-5963</v>
      </c>
      <c r="BS5974" s="109" t="s">
        <v>358</v>
      </c>
      <c r="BT5974" t="str">
        <f>Tabella2[[#This Row],[OUTCOME]]</f>
        <v>DCO</v>
      </c>
      <c r="BU5974" t="str">
        <f>_xlfn.CONCAT(Tabella2[[#This Row],[NAME SP]],Tabella2[[#This Row],[ID SP]]," - ",Tabella2[[#This Row],[SYLLABUS NO]])</f>
        <v>IFTS75 - NET BFFNVG01</v>
      </c>
      <c r="BV5974" t="s">
        <v>12078</v>
      </c>
    </row>
    <row r="5975" spans="1:74" hidden="1">
      <c r="A5975" s="103" t="s">
        <v>12095</v>
      </c>
      <c r="B5975" s="102">
        <v>45950</v>
      </c>
      <c r="C5975" s="104">
        <f>_xlfn.ISOWEEKNUM(Tabella2[[#This Row],[Date]])</f>
        <v>43</v>
      </c>
      <c r="D5975" s="104" t="s">
        <v>195</v>
      </c>
      <c r="E5975" s="104" t="s">
        <v>398</v>
      </c>
      <c r="F5975" s="104"/>
      <c r="G5975" s="104" t="s">
        <v>257</v>
      </c>
      <c r="H5975" s="105">
        <v>1</v>
      </c>
      <c r="I5975" s="104"/>
      <c r="J5975" s="104" t="s">
        <v>258</v>
      </c>
      <c r="K5975" s="104" t="s">
        <v>78</v>
      </c>
      <c r="L5975" s="104" t="s">
        <v>299</v>
      </c>
      <c r="M5975" s="104" t="s">
        <v>260</v>
      </c>
      <c r="N5975" s="104"/>
      <c r="O5975" s="108" t="str">
        <f>A5974</f>
        <v>18379</v>
      </c>
      <c r="P5975" s="111" t="s">
        <v>300</v>
      </c>
      <c r="Q5975" s="153" t="s">
        <v>4384</v>
      </c>
      <c r="R5975" s="153" t="s">
        <v>4385</v>
      </c>
      <c r="S5975" s="153">
        <f>Tabella2[[#This Row],[PLD STOP]]-Tabella2[[#This Row],[PLD START]]</f>
        <v>4.1666666666666685E-2</v>
      </c>
      <c r="T5975" s="153">
        <v>0.48958333333333331</v>
      </c>
      <c r="U5975" s="153">
        <v>0.53125</v>
      </c>
      <c r="V5975" s="153">
        <f>IF(ISBLANK(T5975),"",Tabella2[[#This Row],[ACT STOP]]-Tabella2[[#This Row],[ACT START]])</f>
        <v>4.1666666666666685E-2</v>
      </c>
      <c r="W5975" s="104" t="s">
        <v>122</v>
      </c>
      <c r="X5975" s="104" t="s">
        <v>91</v>
      </c>
      <c r="Y5975" s="110"/>
      <c r="Z5975" s="106"/>
      <c r="AA5975" s="104"/>
      <c r="AB5975" s="107"/>
      <c r="AC5975" s="72">
        <f>IF(OR(Tabella2[[#This Row],[OUTCOME]]="DCO",Tabella2[[#This Row],[OUTCOME]]="SDC"),1,0)</f>
        <v>1</v>
      </c>
      <c r="AH5975" s="70"/>
      <c r="AI5975" s="70"/>
      <c r="AJ5975">
        <f>IF(OR(Tabella2[[#This Row],[OUTCOME]]="DNCO", Tabella2[[#This Row],[OUTCOME]]="SDNC"),1,0)</f>
        <v>0</v>
      </c>
      <c r="AL5975" s="70"/>
      <c r="BM5975" s="135">
        <f>Tabella2[[#This Row],[ACT START]]</f>
        <v>0.48958333333333331</v>
      </c>
      <c r="BN5975" s="136">
        <f>Tabella2[[#This Row],[ACT STOP]]</f>
        <v>0.53125</v>
      </c>
      <c r="BO5975" s="101"/>
      <c r="BR5975" s="109" t="str">
        <f t="shared" si="105"/>
        <v>SH-25-5964</v>
      </c>
      <c r="BS5975" s="109" t="s">
        <v>332</v>
      </c>
      <c r="BT5975" t="str">
        <f>Tabella2[[#This Row],[OUTCOME]]</f>
        <v>SDC</v>
      </c>
      <c r="BU5975" t="str">
        <f>_xlfn.CONCAT(Tabella2[[#This Row],[NAME SP]],Tabella2[[#This Row],[ID SP]]," - ",Tabella2[[#This Row],[SYLLABUS NO]])</f>
        <v>Support IFTS - SUPP</v>
      </c>
    </row>
    <row r="5976" spans="1:74" hidden="1">
      <c r="A5976" s="103" t="s">
        <v>12096</v>
      </c>
      <c r="B5976" s="102">
        <v>45950</v>
      </c>
      <c r="C5976" s="104">
        <f>_xlfn.ISOWEEKNUM(Tabella2[[#This Row],[Date]])</f>
        <v>43</v>
      </c>
      <c r="D5976" s="104" t="s">
        <v>11710</v>
      </c>
      <c r="E5976" s="104" t="s">
        <v>284</v>
      </c>
      <c r="F5976" s="104">
        <v>97</v>
      </c>
      <c r="G5976" s="104" t="s">
        <v>284</v>
      </c>
      <c r="H5976" s="105">
        <v>9</v>
      </c>
      <c r="I5976" s="104" t="s">
        <v>258</v>
      </c>
      <c r="J5976" s="104"/>
      <c r="K5976" s="104" t="s">
        <v>83</v>
      </c>
      <c r="L5976" s="104" t="s">
        <v>259</v>
      </c>
      <c r="M5976" s="104" t="s">
        <v>276</v>
      </c>
      <c r="N5976" s="104"/>
      <c r="O5976" s="106"/>
      <c r="P5976" s="111" t="s">
        <v>12097</v>
      </c>
      <c r="Q5976" s="153" t="s">
        <v>4384</v>
      </c>
      <c r="R5976" s="153" t="s">
        <v>4385</v>
      </c>
      <c r="S5976" s="153">
        <f>Tabella2[[#This Row],[PLD STOP]]-Tabella2[[#This Row],[PLD START]]</f>
        <v>4.1666666666666685E-2</v>
      </c>
      <c r="T5976" s="153">
        <v>0.49027777777777781</v>
      </c>
      <c r="U5976" s="153">
        <v>0.53055555555555556</v>
      </c>
      <c r="V5976" s="153">
        <f>IF(ISBLANK(T5976),"",Tabella2[[#This Row],[ACT STOP]]-Tabella2[[#This Row],[ACT START]])</f>
        <v>4.0277777777777746E-2</v>
      </c>
      <c r="W5976" s="104" t="s">
        <v>92</v>
      </c>
      <c r="X5976" s="104" t="s">
        <v>91</v>
      </c>
      <c r="Y5976" s="110"/>
      <c r="Z5976" s="106"/>
      <c r="AA5976" s="104"/>
      <c r="AB5976" s="107"/>
      <c r="AC5976" s="72">
        <f>IF(OR(Tabella2[[#This Row],[OUTCOME]]="DCO",Tabella2[[#This Row],[OUTCOME]]="SDC"),1,0)</f>
        <v>1</v>
      </c>
      <c r="AH5976" s="70"/>
      <c r="AI5976" s="70"/>
      <c r="AJ5976">
        <f>IF(OR(Tabella2[[#This Row],[OUTCOME]]="DNCO", Tabella2[[#This Row],[OUTCOME]]="SDNC"),1,0)</f>
        <v>0</v>
      </c>
      <c r="AL5976" s="70"/>
      <c r="BM5976" s="135">
        <f>Tabella2[[#This Row],[ACT START]]</f>
        <v>0.49027777777777781</v>
      </c>
      <c r="BN5976" s="136">
        <f>Tabella2[[#This Row],[ACT STOP]]</f>
        <v>0.53055555555555556</v>
      </c>
      <c r="BO5976" s="101"/>
      <c r="BR5976" s="109" t="str">
        <f t="shared" si="105"/>
        <v>SH-25-5965</v>
      </c>
      <c r="BS5976" s="109" t="s">
        <v>339</v>
      </c>
      <c r="BT5976" t="str">
        <f>Tabella2[[#This Row],[OUTCOME]]</f>
        <v>DCO</v>
      </c>
      <c r="BU5976" t="str">
        <f>_xlfn.CONCAT(Tabella2[[#This Row],[NAME SP]],Tabella2[[#This Row],[ID SP]]," - ",Tabella2[[#This Row],[SYLLABUS NO]])</f>
        <v>IFTS97 - SD IF0101</v>
      </c>
      <c r="BV5976" t="s">
        <v>11849</v>
      </c>
    </row>
    <row r="5977" spans="1:74" hidden="1">
      <c r="A5977" s="103" t="s">
        <v>12098</v>
      </c>
      <c r="B5977" s="102">
        <v>45950</v>
      </c>
      <c r="C5977" s="104">
        <f>_xlfn.ISOWEEKNUM(Tabella2[[#This Row],[Date]])</f>
        <v>43</v>
      </c>
      <c r="D5977" s="104" t="s">
        <v>9743</v>
      </c>
      <c r="E5977" s="104" t="s">
        <v>256</v>
      </c>
      <c r="F5977" s="104">
        <v>81</v>
      </c>
      <c r="G5977" s="104" t="s">
        <v>257</v>
      </c>
      <c r="H5977" s="105">
        <v>13</v>
      </c>
      <c r="I5977" s="104"/>
      <c r="J5977" s="104" t="s">
        <v>258</v>
      </c>
      <c r="K5977" s="104" t="s">
        <v>80</v>
      </c>
      <c r="L5977" s="104" t="s">
        <v>259</v>
      </c>
      <c r="M5977" s="104" t="s">
        <v>328</v>
      </c>
      <c r="N5977" s="104"/>
      <c r="O5977" s="106"/>
      <c r="P5977" s="111" t="s">
        <v>8923</v>
      </c>
      <c r="Q5977" s="153" t="s">
        <v>4384</v>
      </c>
      <c r="R5977" s="153" t="s">
        <v>4385</v>
      </c>
      <c r="S5977" s="153">
        <f>Tabella2[[#This Row],[PLD STOP]]-Tabella2[[#This Row],[PLD START]]</f>
        <v>4.1666666666666685E-2</v>
      </c>
      <c r="T5977" s="153" t="s">
        <v>4384</v>
      </c>
      <c r="U5977" s="153" t="s">
        <v>4385</v>
      </c>
      <c r="V5977" s="153">
        <f>IF(ISBLANK(T5977),"",Tabella2[[#This Row],[ACT STOP]]-Tabella2[[#This Row],[ACT START]])</f>
        <v>4.1666666666666685E-2</v>
      </c>
      <c r="W5977" s="104" t="s">
        <v>92</v>
      </c>
      <c r="X5977" s="104" t="s">
        <v>91</v>
      </c>
      <c r="Y5977" s="110"/>
      <c r="Z5977" s="106"/>
      <c r="AA5977" s="104"/>
      <c r="AB5977" s="107"/>
      <c r="AC5977" s="72">
        <f>IF(OR(Tabella2[[#This Row],[OUTCOME]]="DCO",Tabella2[[#This Row],[OUTCOME]]="SDC"),1,0)</f>
        <v>1</v>
      </c>
      <c r="AH5977" s="70"/>
      <c r="AI5977" s="70"/>
      <c r="AJ5977">
        <f>IF(OR(Tabella2[[#This Row],[OUTCOME]]="DNCO", Tabella2[[#This Row],[OUTCOME]]="SDNC"),1,0)</f>
        <v>0</v>
      </c>
      <c r="AL5977" s="70"/>
      <c r="BM5977" s="135" t="str">
        <f>Tabella2[[#This Row],[ACT START]]</f>
        <v>11:45</v>
      </c>
      <c r="BN5977" s="136" t="str">
        <f>Tabella2[[#This Row],[ACT STOP]]</f>
        <v>12:45</v>
      </c>
      <c r="BO5977" s="101"/>
      <c r="BR5977" s="109" t="str">
        <f t="shared" si="105"/>
        <v>SH-25-5966</v>
      </c>
      <c r="BS5977" s="109" t="s">
        <v>427</v>
      </c>
      <c r="BT5977" t="str">
        <f>Tabella2[[#This Row],[OUTCOME]]</f>
        <v>DCO</v>
      </c>
      <c r="BU5977" t="str">
        <f>_xlfn.CONCAT(Tabella2[[#This Row],[NAME SP]],Tabella2[[#This Row],[ID SP]]," - ",Tabella2[[#This Row],[SYLLABUS NO]])</f>
        <v>QATAR81 - PT LLFB01</v>
      </c>
      <c r="BV5977" t="s">
        <v>11834</v>
      </c>
    </row>
    <row r="5978" spans="1:74" hidden="1">
      <c r="A5978" s="103" t="s">
        <v>12099</v>
      </c>
      <c r="B5978" s="102">
        <v>45950</v>
      </c>
      <c r="C5978" s="104">
        <f>_xlfn.ISOWEEKNUM(Tabella2[[#This Row],[Date]])</f>
        <v>43</v>
      </c>
      <c r="D5978" s="104" t="s">
        <v>11983</v>
      </c>
      <c r="E5978" s="104" t="s">
        <v>284</v>
      </c>
      <c r="F5978" s="104">
        <v>84</v>
      </c>
      <c r="G5978" s="104" t="s">
        <v>257</v>
      </c>
      <c r="H5978" s="105">
        <v>17</v>
      </c>
      <c r="I5978" s="104"/>
      <c r="J5978" s="104" t="s">
        <v>258</v>
      </c>
      <c r="K5978" s="104" t="s">
        <v>77</v>
      </c>
      <c r="L5978" s="104" t="s">
        <v>259</v>
      </c>
      <c r="M5978" s="104" t="s">
        <v>276</v>
      </c>
      <c r="N5978" s="104"/>
      <c r="O5978" s="106"/>
      <c r="P5978" s="111" t="s">
        <v>2693</v>
      </c>
      <c r="Q5978" s="153" t="s">
        <v>4384</v>
      </c>
      <c r="R5978" s="153" t="s">
        <v>4385</v>
      </c>
      <c r="S5978" s="153">
        <f>Tabella2[[#This Row],[PLD STOP]]-Tabella2[[#This Row],[PLD START]]</f>
        <v>4.1666666666666685E-2</v>
      </c>
      <c r="T5978" s="153">
        <v>0.49305555555555558</v>
      </c>
      <c r="U5978" s="153">
        <v>0.53472222222222221</v>
      </c>
      <c r="V5978" s="153">
        <f>IF(ISBLANK(T5978),"",Tabella2[[#This Row],[ACT STOP]]-Tabella2[[#This Row],[ACT START]])</f>
        <v>4.166666666666663E-2</v>
      </c>
      <c r="W5978" s="104" t="s">
        <v>92</v>
      </c>
      <c r="X5978" s="104" t="s">
        <v>91</v>
      </c>
      <c r="Y5978" s="110"/>
      <c r="Z5978" s="106"/>
      <c r="AA5978" s="104"/>
      <c r="AB5978" s="107"/>
      <c r="AC5978" s="72">
        <f>IF(OR(Tabella2[[#This Row],[OUTCOME]]="DCO",Tabella2[[#This Row],[OUTCOME]]="SDC"),1,0)</f>
        <v>1</v>
      </c>
      <c r="AH5978" s="70"/>
      <c r="AI5978" s="70"/>
      <c r="AJ5978">
        <f>IF(OR(Tabella2[[#This Row],[OUTCOME]]="DNCO", Tabella2[[#This Row],[OUTCOME]]="SDNC"),1,0)</f>
        <v>0</v>
      </c>
      <c r="AL5978" s="70"/>
      <c r="BM5978" s="135">
        <f>Tabella2[[#This Row],[ACT START]]</f>
        <v>0.49305555555555558</v>
      </c>
      <c r="BN5978" s="136">
        <f>Tabella2[[#This Row],[ACT STOP]]</f>
        <v>0.53472222222222221</v>
      </c>
      <c r="BO5978" s="101">
        <v>3.472222222222222E-3</v>
      </c>
      <c r="BQ5978" t="s">
        <v>94</v>
      </c>
      <c r="BR5978" s="109" t="str">
        <f t="shared" si="105"/>
        <v>SH-25-5967</v>
      </c>
      <c r="BS5978" s="109" t="s">
        <v>393</v>
      </c>
      <c r="BT5978" t="str">
        <f>Tabella2[[#This Row],[OUTCOME]]</f>
        <v>DCO</v>
      </c>
      <c r="BU5978" t="str">
        <f>_xlfn.CONCAT(Tabella2[[#This Row],[NAME SP]],Tabella2[[#This Row],[ID SP]]," - ",Tabella2[[#This Row],[SYLLABUS NO]])</f>
        <v>IFTS84 - SD FAM02</v>
      </c>
      <c r="BV5978" t="s">
        <v>11984</v>
      </c>
    </row>
    <row r="5979" spans="1:74" hidden="1">
      <c r="A5979" s="103" t="s">
        <v>12100</v>
      </c>
      <c r="B5979" s="102">
        <v>45950</v>
      </c>
      <c r="C5979" s="104">
        <f>_xlfn.ISOWEEKNUM(Tabella2[[#This Row],[Date]])</f>
        <v>43</v>
      </c>
      <c r="D5979" s="104" t="s">
        <v>9743</v>
      </c>
      <c r="E5979" s="104" t="s">
        <v>256</v>
      </c>
      <c r="F5979" s="104">
        <v>79</v>
      </c>
      <c r="G5979" s="104" t="s">
        <v>257</v>
      </c>
      <c r="H5979" s="105">
        <v>23</v>
      </c>
      <c r="I5979" s="104"/>
      <c r="J5979" s="104" t="s">
        <v>258</v>
      </c>
      <c r="K5979" s="104" t="s">
        <v>75</v>
      </c>
      <c r="L5979" s="104" t="s">
        <v>259</v>
      </c>
      <c r="M5979" s="104" t="s">
        <v>328</v>
      </c>
      <c r="N5979" s="104"/>
      <c r="O5979" s="106"/>
      <c r="P5979" s="111" t="s">
        <v>8923</v>
      </c>
      <c r="Q5979" s="153" t="s">
        <v>4384</v>
      </c>
      <c r="R5979" s="153" t="s">
        <v>4385</v>
      </c>
      <c r="S5979" s="153">
        <f>Tabella2[[#This Row],[PLD STOP]]-Tabella2[[#This Row],[PLD START]]</f>
        <v>4.1666666666666685E-2</v>
      </c>
      <c r="T5979" s="153">
        <v>0.5</v>
      </c>
      <c r="U5979" s="153">
        <v>0.53819444444444442</v>
      </c>
      <c r="V5979" s="153">
        <f>IF(ISBLANK(T5979),"",Tabella2[[#This Row],[ACT STOP]]-Tabella2[[#This Row],[ACT START]])</f>
        <v>3.819444444444442E-2</v>
      </c>
      <c r="W5979" s="104" t="s">
        <v>92</v>
      </c>
      <c r="X5979" s="104" t="s">
        <v>91</v>
      </c>
      <c r="Y5979" s="110" t="s">
        <v>12101</v>
      </c>
      <c r="Z5979" s="106"/>
      <c r="AA5979" s="104"/>
      <c r="AB5979" s="107"/>
      <c r="AC5979" s="72">
        <f>IF(OR(Tabella2[[#This Row],[OUTCOME]]="DCO",Tabella2[[#This Row],[OUTCOME]]="SDC"),1,0)</f>
        <v>1</v>
      </c>
      <c r="AH5979" s="70"/>
      <c r="AI5979" s="70"/>
      <c r="AJ5979">
        <f>IF(OR(Tabella2[[#This Row],[OUTCOME]]="DNCO", Tabella2[[#This Row],[OUTCOME]]="SDNC"),1,0)</f>
        <v>0</v>
      </c>
      <c r="AL5979" s="70"/>
      <c r="BM5979" s="135">
        <f>Tabella2[[#This Row],[ACT START]]</f>
        <v>0.5</v>
      </c>
      <c r="BN5979" s="136">
        <f>Tabella2[[#This Row],[ACT STOP]]</f>
        <v>0.53819444444444442</v>
      </c>
      <c r="BO5979" s="101">
        <v>1.0416666666666666E-2</v>
      </c>
      <c r="BQ5979" t="s">
        <v>94</v>
      </c>
      <c r="BR5979" s="109" t="str">
        <f t="shared" si="105"/>
        <v>SH-25-5968</v>
      </c>
      <c r="BS5979" s="109" t="s">
        <v>1226</v>
      </c>
      <c r="BT5979" t="str">
        <f>Tabella2[[#This Row],[OUTCOME]]</f>
        <v>DCO</v>
      </c>
      <c r="BU5979" t="str">
        <f>_xlfn.CONCAT(Tabella2[[#This Row],[NAME SP]],Tabella2[[#This Row],[ID SP]]," - ",Tabella2[[#This Row],[SYLLABUS NO]])</f>
        <v>QATAR79 - PT LLFB01</v>
      </c>
      <c r="BV5979" t="s">
        <v>11914</v>
      </c>
    </row>
    <row r="5980" spans="1:74" hidden="1">
      <c r="A5980" s="103" t="s">
        <v>12102</v>
      </c>
      <c r="B5980" s="102">
        <v>45950</v>
      </c>
      <c r="C5980" s="104">
        <f>_xlfn.ISOWEEKNUM(Tabella2[[#This Row],[Date]])</f>
        <v>43</v>
      </c>
      <c r="D5980" s="104" t="s">
        <v>722</v>
      </c>
      <c r="E5980" s="104" t="s">
        <v>327</v>
      </c>
      <c r="F5980" s="104">
        <v>79</v>
      </c>
      <c r="G5980" s="104" t="s">
        <v>257</v>
      </c>
      <c r="H5980" s="105">
        <v>5</v>
      </c>
      <c r="I5980" s="104" t="s">
        <v>258</v>
      </c>
      <c r="J5980" s="104"/>
      <c r="K5980" s="104" t="s">
        <v>79</v>
      </c>
      <c r="L5980" s="104" t="s">
        <v>299</v>
      </c>
      <c r="M5980" s="104" t="s">
        <v>276</v>
      </c>
      <c r="N5980" s="104"/>
      <c r="O5980" s="108" t="str">
        <f>A5981</f>
        <v>18386</v>
      </c>
      <c r="P5980" s="111" t="s">
        <v>405</v>
      </c>
      <c r="Q5980" s="153" t="s">
        <v>8463</v>
      </c>
      <c r="R5980" s="153" t="s">
        <v>8464</v>
      </c>
      <c r="S5980" s="153">
        <f>Tabella2[[#This Row],[PLD STOP]]-Tabella2[[#This Row],[PLD START]]</f>
        <v>4.166666666666663E-2</v>
      </c>
      <c r="T5980" s="153">
        <v>0.55208333333333337</v>
      </c>
      <c r="U5980" s="153">
        <v>0.59375</v>
      </c>
      <c r="V5980" s="153">
        <f>IF(ISBLANK(T5980),"",Tabella2[[#This Row],[ACT STOP]]-Tabella2[[#This Row],[ACT START]])</f>
        <v>4.166666666666663E-2</v>
      </c>
      <c r="W5980" s="104" t="s">
        <v>92</v>
      </c>
      <c r="X5980" s="104" t="s">
        <v>91</v>
      </c>
      <c r="Y5980" s="110"/>
      <c r="Z5980" s="106"/>
      <c r="AA5980" s="104"/>
      <c r="AB5980" s="107"/>
      <c r="AC5980" s="72">
        <f>IF(OR(Tabella2[[#This Row],[OUTCOME]]="DCO",Tabella2[[#This Row],[OUTCOME]]="SDC"),1,0)</f>
        <v>1</v>
      </c>
      <c r="AH5980" s="70"/>
      <c r="AI5980" s="70"/>
      <c r="AJ5980">
        <f>IF(OR(Tabella2[[#This Row],[OUTCOME]]="DNCO", Tabella2[[#This Row],[OUTCOME]]="SDNC"),1,0)</f>
        <v>0</v>
      </c>
      <c r="AL5980" s="70"/>
      <c r="BM5980" s="135">
        <f>Tabella2[[#This Row],[ACT START]]</f>
        <v>0.55208333333333337</v>
      </c>
      <c r="BN5980" s="136">
        <f>Tabella2[[#This Row],[ACT STOP]]</f>
        <v>0.59375</v>
      </c>
      <c r="BO5980" s="101"/>
      <c r="BR5980" s="109" t="str">
        <f t="shared" si="105"/>
        <v>SH-25-5969</v>
      </c>
      <c r="BS5980" s="109" t="s">
        <v>416</v>
      </c>
      <c r="BT5980" t="str">
        <f>Tabella2[[#This Row],[OUTCOME]]</f>
        <v>DCO</v>
      </c>
      <c r="BU5980" t="str">
        <f>_xlfn.CONCAT(Tabella2[[#This Row],[NAME SP]],Tabella2[[#This Row],[ID SP]]," - ",Tabella2[[#This Row],[SYLLABUS NO]])</f>
        <v>AMI79 - SD BFFNVG01</v>
      </c>
      <c r="BV5980" t="s">
        <v>11919</v>
      </c>
    </row>
    <row r="5981" spans="1:74" hidden="1">
      <c r="A5981" s="103" t="s">
        <v>12103</v>
      </c>
      <c r="B5981" s="102">
        <v>45950</v>
      </c>
      <c r="C5981" s="104">
        <f>_xlfn.ISOWEEKNUM(Tabella2[[#This Row],[Date]])</f>
        <v>43</v>
      </c>
      <c r="D5981" s="104" t="s">
        <v>195</v>
      </c>
      <c r="E5981" s="104" t="s">
        <v>880</v>
      </c>
      <c r="F5981" s="104"/>
      <c r="G5981" s="104" t="s">
        <v>257</v>
      </c>
      <c r="H5981" s="105">
        <v>12</v>
      </c>
      <c r="I5981" s="104"/>
      <c r="J5981" s="104" t="s">
        <v>258</v>
      </c>
      <c r="K5981" s="104" t="s">
        <v>78</v>
      </c>
      <c r="L5981" s="104" t="s">
        <v>299</v>
      </c>
      <c r="M5981" s="104" t="s">
        <v>276</v>
      </c>
      <c r="N5981" s="104"/>
      <c r="O5981" s="108" t="str">
        <f>A5980</f>
        <v>18385</v>
      </c>
      <c r="P5981" s="111" t="s">
        <v>300</v>
      </c>
      <c r="Q5981" s="153" t="s">
        <v>8463</v>
      </c>
      <c r="R5981" s="153" t="s">
        <v>8464</v>
      </c>
      <c r="S5981" s="153">
        <f>Tabella2[[#This Row],[PLD STOP]]-Tabella2[[#This Row],[PLD START]]</f>
        <v>4.166666666666663E-2</v>
      </c>
      <c r="T5981" s="153">
        <v>0.55208333333333337</v>
      </c>
      <c r="U5981" s="153">
        <v>0.59375</v>
      </c>
      <c r="V5981" s="153">
        <f>IF(ISBLANK(T5981),"",Tabella2[[#This Row],[ACT STOP]]-Tabella2[[#This Row],[ACT START]])</f>
        <v>4.166666666666663E-2</v>
      </c>
      <c r="W5981" s="104" t="s">
        <v>122</v>
      </c>
      <c r="X5981" s="104" t="s">
        <v>91</v>
      </c>
      <c r="Y5981" s="110"/>
      <c r="Z5981" s="106"/>
      <c r="AA5981" s="104"/>
      <c r="AB5981" s="107"/>
      <c r="AC5981" s="72">
        <f>IF(OR(Tabella2[[#This Row],[OUTCOME]]="DCO",Tabella2[[#This Row],[OUTCOME]]="SDC"),1,0)</f>
        <v>1</v>
      </c>
      <c r="AH5981" s="70"/>
      <c r="AI5981" s="70"/>
      <c r="AJ5981">
        <f>IF(OR(Tabella2[[#This Row],[OUTCOME]]="DNCO", Tabella2[[#This Row],[OUTCOME]]="SDNC"),1,0)</f>
        <v>0</v>
      </c>
      <c r="AL5981" s="70"/>
      <c r="BM5981" s="135">
        <f>Tabella2[[#This Row],[ACT START]]</f>
        <v>0.55208333333333337</v>
      </c>
      <c r="BN5981" s="136">
        <f>Tabella2[[#This Row],[ACT STOP]]</f>
        <v>0.59375</v>
      </c>
      <c r="BO5981" s="101"/>
      <c r="BR5981" s="109" t="str">
        <f t="shared" si="105"/>
        <v>SH-25-5970</v>
      </c>
      <c r="BS5981" s="109" t="s">
        <v>266</v>
      </c>
      <c r="BT5981" t="str">
        <f>Tabella2[[#This Row],[OUTCOME]]</f>
        <v>SDC</v>
      </c>
      <c r="BU5981" t="str">
        <f>_xlfn.CONCAT(Tabella2[[#This Row],[NAME SP]],Tabella2[[#This Row],[ID SP]]," - ",Tabella2[[#This Row],[SYLLABUS NO]])</f>
        <v>Support AMI - SUPP</v>
      </c>
    </row>
    <row r="5982" spans="1:74" hidden="1">
      <c r="A5982" s="103" t="s">
        <v>12104</v>
      </c>
      <c r="B5982" s="102">
        <v>45950</v>
      </c>
      <c r="C5982" s="104">
        <f>_xlfn.ISOWEEKNUM(Tabella2[[#This Row],[Date]])</f>
        <v>43</v>
      </c>
      <c r="D5982" s="104" t="s">
        <v>5705</v>
      </c>
      <c r="E5982" s="104" t="s">
        <v>327</v>
      </c>
      <c r="F5982" s="104">
        <v>83</v>
      </c>
      <c r="G5982" s="104" t="s">
        <v>257</v>
      </c>
      <c r="H5982" s="105">
        <v>2</v>
      </c>
      <c r="I5982" s="104"/>
      <c r="J5982" s="104" t="s">
        <v>258</v>
      </c>
      <c r="K5982" s="104" t="s">
        <v>83</v>
      </c>
      <c r="L5982" s="104" t="s">
        <v>299</v>
      </c>
      <c r="M5982" s="104" t="s">
        <v>276</v>
      </c>
      <c r="N5982" s="104"/>
      <c r="O5982" s="108" t="str">
        <f>A5983</f>
        <v>18388</v>
      </c>
      <c r="P5982" s="111" t="s">
        <v>405</v>
      </c>
      <c r="Q5982" s="153" t="s">
        <v>8463</v>
      </c>
      <c r="R5982" s="153" t="s">
        <v>8464</v>
      </c>
      <c r="S5982" s="153">
        <f>Tabella2[[#This Row],[PLD STOP]]-Tabella2[[#This Row],[PLD START]]</f>
        <v>4.166666666666663E-2</v>
      </c>
      <c r="T5982" s="153">
        <v>0.55208333333333337</v>
      </c>
      <c r="U5982" s="153">
        <v>0.59375</v>
      </c>
      <c r="V5982" s="153">
        <f>IF(ISBLANK(T5982),"",Tabella2[[#This Row],[ACT STOP]]-Tabella2[[#This Row],[ACT START]])</f>
        <v>4.166666666666663E-2</v>
      </c>
      <c r="W5982" s="104" t="s">
        <v>92</v>
      </c>
      <c r="X5982" s="104" t="s">
        <v>91</v>
      </c>
      <c r="Y5982" s="110"/>
      <c r="Z5982" s="106"/>
      <c r="AA5982" s="104"/>
      <c r="AB5982" s="107"/>
      <c r="AC5982" s="72">
        <f>IF(OR(Tabella2[[#This Row],[OUTCOME]]="DCO",Tabella2[[#This Row],[OUTCOME]]="SDC"),1,0)</f>
        <v>1</v>
      </c>
      <c r="AH5982" s="70"/>
      <c r="AI5982" s="70"/>
      <c r="AJ5982">
        <f>IF(OR(Tabella2[[#This Row],[OUTCOME]]="DNCO", Tabella2[[#This Row],[OUTCOME]]="SDNC"),1,0)</f>
        <v>0</v>
      </c>
      <c r="AL5982" s="70"/>
      <c r="BM5982" s="135">
        <f>Tabella2[[#This Row],[ACT START]]</f>
        <v>0.55208333333333337</v>
      </c>
      <c r="BN5982" s="136">
        <f>Tabella2[[#This Row],[ACT STOP]]</f>
        <v>0.59375</v>
      </c>
      <c r="BO5982" s="101"/>
      <c r="BR5982" s="109" t="str">
        <f t="shared" si="105"/>
        <v>SH-25-5971</v>
      </c>
      <c r="BS5982" s="109" t="s">
        <v>368</v>
      </c>
      <c r="BT5982" t="str">
        <f>Tabella2[[#This Row],[OUTCOME]]</f>
        <v>DCO</v>
      </c>
      <c r="BU5982" t="str">
        <f>_xlfn.CONCAT(Tabella2[[#This Row],[NAME SP]],Tabella2[[#This Row],[ID SP]]," - ",Tabella2[[#This Row],[SYLLABUS NO]])</f>
        <v>AMI83 - SD BFFNVG01</v>
      </c>
      <c r="BV5982" t="s">
        <v>11952</v>
      </c>
    </row>
    <row r="5983" spans="1:74" hidden="1">
      <c r="A5983" s="103" t="s">
        <v>12105</v>
      </c>
      <c r="B5983" s="102">
        <v>45950</v>
      </c>
      <c r="C5983" s="104">
        <f>_xlfn.ISOWEEKNUM(Tabella2[[#This Row],[Date]])</f>
        <v>43</v>
      </c>
      <c r="D5983" s="104" t="s">
        <v>195</v>
      </c>
      <c r="E5983" s="104" t="s">
        <v>880</v>
      </c>
      <c r="F5983" s="104"/>
      <c r="G5983" s="104" t="s">
        <v>284</v>
      </c>
      <c r="H5983" s="105">
        <v>22</v>
      </c>
      <c r="I5983" s="104"/>
      <c r="J5983" s="104" t="s">
        <v>258</v>
      </c>
      <c r="K5983" s="104" t="s">
        <v>80</v>
      </c>
      <c r="L5983" s="104" t="s">
        <v>299</v>
      </c>
      <c r="M5983" s="104" t="s">
        <v>276</v>
      </c>
      <c r="N5983" s="104"/>
      <c r="O5983" s="108" t="str">
        <f>A5982</f>
        <v>18387</v>
      </c>
      <c r="P5983" s="111" t="s">
        <v>300</v>
      </c>
      <c r="Q5983" s="153" t="s">
        <v>8463</v>
      </c>
      <c r="R5983" s="153" t="s">
        <v>8464</v>
      </c>
      <c r="S5983" s="153">
        <f>Tabella2[[#This Row],[PLD STOP]]-Tabella2[[#This Row],[PLD START]]</f>
        <v>4.166666666666663E-2</v>
      </c>
      <c r="T5983" s="153">
        <v>0.55208333333333337</v>
      </c>
      <c r="U5983" s="153">
        <v>0.59375</v>
      </c>
      <c r="V5983" s="153">
        <f>IF(ISBLANK(T5983),"",Tabella2[[#This Row],[ACT STOP]]-Tabella2[[#This Row],[ACT START]])</f>
        <v>4.166666666666663E-2</v>
      </c>
      <c r="W5983" s="104" t="s">
        <v>122</v>
      </c>
      <c r="X5983" s="104" t="s">
        <v>91</v>
      </c>
      <c r="Y5983" s="110"/>
      <c r="Z5983" s="106"/>
      <c r="AA5983" s="104"/>
      <c r="AB5983" s="107"/>
      <c r="AC5983" s="72">
        <f>IF(OR(Tabella2[[#This Row],[OUTCOME]]="DCO",Tabella2[[#This Row],[OUTCOME]]="SDC"),1,0)</f>
        <v>1</v>
      </c>
      <c r="AH5983" s="70"/>
      <c r="AI5983" s="70"/>
      <c r="AJ5983">
        <f>IF(OR(Tabella2[[#This Row],[OUTCOME]]="DNCO", Tabella2[[#This Row],[OUTCOME]]="SDNC"),1,0)</f>
        <v>0</v>
      </c>
      <c r="AL5983" s="70"/>
      <c r="BM5983" s="135">
        <f>Tabella2[[#This Row],[ACT START]]</f>
        <v>0.55208333333333337</v>
      </c>
      <c r="BN5983" s="136">
        <f>Tabella2[[#This Row],[ACT STOP]]</f>
        <v>0.59375</v>
      </c>
      <c r="BO5983" s="101"/>
      <c r="BR5983" s="109" t="str">
        <f t="shared" si="105"/>
        <v>SH-25-5972</v>
      </c>
      <c r="BS5983" s="109" t="s">
        <v>295</v>
      </c>
      <c r="BT5983" t="str">
        <f>Tabella2[[#This Row],[OUTCOME]]</f>
        <v>SDC</v>
      </c>
      <c r="BU5983" t="str">
        <f>_xlfn.CONCAT(Tabella2[[#This Row],[NAME SP]],Tabella2[[#This Row],[ID SP]]," - ",Tabella2[[#This Row],[SYLLABUS NO]])</f>
        <v>Support AMI - SUPP</v>
      </c>
    </row>
    <row r="5984" spans="1:74" hidden="1">
      <c r="A5984" s="103" t="s">
        <v>12106</v>
      </c>
      <c r="B5984" s="102">
        <v>45950</v>
      </c>
      <c r="C5984" s="104">
        <f>_xlfn.ISOWEEKNUM(Tabella2[[#This Row],[Date]])</f>
        <v>43</v>
      </c>
      <c r="D5984" s="104" t="s">
        <v>11893</v>
      </c>
      <c r="E5984" s="104" t="s">
        <v>327</v>
      </c>
      <c r="F5984" s="104">
        <v>88</v>
      </c>
      <c r="G5984" s="104" t="s">
        <v>257</v>
      </c>
      <c r="H5984" s="105">
        <v>14</v>
      </c>
      <c r="I5984" s="104" t="s">
        <v>258</v>
      </c>
      <c r="J5984" s="104"/>
      <c r="K5984" s="104" t="s">
        <v>75</v>
      </c>
      <c r="L5984" s="104" t="s">
        <v>259</v>
      </c>
      <c r="M5984" s="104" t="s">
        <v>328</v>
      </c>
      <c r="N5984" s="104"/>
      <c r="O5984" s="106"/>
      <c r="P5984" s="111" t="s">
        <v>1510</v>
      </c>
      <c r="Q5984" s="153" t="s">
        <v>8463</v>
      </c>
      <c r="R5984" s="153" t="s">
        <v>8464</v>
      </c>
      <c r="S5984" s="153">
        <f>Tabella2[[#This Row],[PLD STOP]]-Tabella2[[#This Row],[PLD START]]</f>
        <v>4.166666666666663E-2</v>
      </c>
      <c r="T5984" s="153">
        <v>0.55208333333333337</v>
      </c>
      <c r="U5984" s="153">
        <v>0.59375</v>
      </c>
      <c r="V5984" s="153">
        <f>IF(ISBLANK(T5984),"",Tabella2[[#This Row],[ACT STOP]]-Tabella2[[#This Row],[ACT START]])</f>
        <v>4.166666666666663E-2</v>
      </c>
      <c r="W5984" s="104" t="s">
        <v>92</v>
      </c>
      <c r="X5984" s="104" t="s">
        <v>91</v>
      </c>
      <c r="Y5984" s="110"/>
      <c r="Z5984" s="106"/>
      <c r="AA5984" s="104"/>
      <c r="AB5984" s="107"/>
      <c r="AC5984" s="72">
        <f>IF(OR(Tabella2[[#This Row],[OUTCOME]]="DCO",Tabella2[[#This Row],[OUTCOME]]="SDC"),1,0)</f>
        <v>1</v>
      </c>
      <c r="AH5984" s="70"/>
      <c r="AI5984" s="70"/>
      <c r="AJ5984">
        <f>IF(OR(Tabella2[[#This Row],[OUTCOME]]="DNCO", Tabella2[[#This Row],[OUTCOME]]="SDNC"),1,0)</f>
        <v>0</v>
      </c>
      <c r="AL5984" s="70"/>
      <c r="BM5984" s="135">
        <f>Tabella2[[#This Row],[ACT START]]</f>
        <v>0.55208333333333337</v>
      </c>
      <c r="BN5984" s="136">
        <f>Tabella2[[#This Row],[ACT STOP]]</f>
        <v>0.59375</v>
      </c>
      <c r="BO5984" s="101"/>
      <c r="BR5984" s="109" t="str">
        <f t="shared" si="105"/>
        <v>SH-25-5973</v>
      </c>
      <c r="BS5984" s="109" t="s">
        <v>372</v>
      </c>
      <c r="BT5984" t="str">
        <f>Tabella2[[#This Row],[OUTCOME]]</f>
        <v>DCO</v>
      </c>
      <c r="BU5984" t="str">
        <f>_xlfn.CONCAT(Tabella2[[#This Row],[NAME SP]],Tabella2[[#This Row],[ID SP]]," - ",Tabella2[[#This Row],[SYLLABUS NO]])</f>
        <v>AMI88 - SD CF02</v>
      </c>
      <c r="BV5984" t="s">
        <v>11912</v>
      </c>
    </row>
    <row r="5985" spans="1:74" hidden="1">
      <c r="A5985" s="103" t="s">
        <v>12107</v>
      </c>
      <c r="B5985" s="102">
        <v>45950</v>
      </c>
      <c r="C5985" s="104">
        <f>_xlfn.ISOWEEKNUM(Tabella2[[#This Row],[Date]])</f>
        <v>43</v>
      </c>
      <c r="D5985" s="104" t="s">
        <v>722</v>
      </c>
      <c r="E5985" s="104" t="s">
        <v>327</v>
      </c>
      <c r="F5985" s="104">
        <v>80</v>
      </c>
      <c r="G5985" s="104" t="s">
        <v>257</v>
      </c>
      <c r="H5985" s="105">
        <v>1</v>
      </c>
      <c r="I5985" s="104" t="s">
        <v>258</v>
      </c>
      <c r="J5985" s="104"/>
      <c r="K5985" s="104" t="s">
        <v>83</v>
      </c>
      <c r="L5985" s="104" t="s">
        <v>299</v>
      </c>
      <c r="M5985" s="104" t="s">
        <v>276</v>
      </c>
      <c r="N5985" s="104"/>
      <c r="O5985" s="108" t="str">
        <f>A5986</f>
        <v>18391</v>
      </c>
      <c r="P5985" s="111" t="s">
        <v>405</v>
      </c>
      <c r="Q5985" s="153" t="s">
        <v>12108</v>
      </c>
      <c r="R5985" s="153" t="s">
        <v>12109</v>
      </c>
      <c r="S5985" s="153">
        <f>Tabella2[[#This Row],[PLD STOP]]-Tabella2[[#This Row],[PLD START]]</f>
        <v>4.166666666666663E-2</v>
      </c>
      <c r="T5985" s="153">
        <v>0.61458333333333337</v>
      </c>
      <c r="U5985" s="153">
        <v>0.65625</v>
      </c>
      <c r="V5985" s="153">
        <f>IF(ISBLANK(T5985),"",Tabella2[[#This Row],[ACT STOP]]-Tabella2[[#This Row],[ACT START]])</f>
        <v>4.166666666666663E-2</v>
      </c>
      <c r="W5985" s="104" t="s">
        <v>92</v>
      </c>
      <c r="X5985" s="104" t="s">
        <v>91</v>
      </c>
      <c r="Y5985" s="110"/>
      <c r="Z5985" s="106"/>
      <c r="AA5985" s="104"/>
      <c r="AB5985" s="107"/>
      <c r="AC5985" s="72">
        <f>IF(OR(Tabella2[[#This Row],[OUTCOME]]="DCO",Tabella2[[#This Row],[OUTCOME]]="SDC"),1,0)</f>
        <v>1</v>
      </c>
      <c r="AH5985" s="70"/>
      <c r="AI5985" s="70"/>
      <c r="AJ5985">
        <f>IF(OR(Tabella2[[#This Row],[OUTCOME]]="DNCO", Tabella2[[#This Row],[OUTCOME]]="SDNC"),1,0)</f>
        <v>0</v>
      </c>
      <c r="AL5985" s="70"/>
      <c r="BM5985" s="135">
        <f>Tabella2[[#This Row],[ACT START]]</f>
        <v>0.61458333333333337</v>
      </c>
      <c r="BN5985" s="136">
        <f>Tabella2[[#This Row],[ACT STOP]]</f>
        <v>0.65625</v>
      </c>
      <c r="BO5985" s="101"/>
      <c r="BR5985" s="109" t="str">
        <f t="shared" si="105"/>
        <v>SH-25-5974</v>
      </c>
      <c r="BS5985" s="109" t="s">
        <v>332</v>
      </c>
      <c r="BT5985" t="str">
        <f>Tabella2[[#This Row],[OUTCOME]]</f>
        <v>DCO</v>
      </c>
      <c r="BU5985" t="str">
        <f>_xlfn.CONCAT(Tabella2[[#This Row],[NAME SP]],Tabella2[[#This Row],[ID SP]]," - ",Tabella2[[#This Row],[SYLLABUS NO]])</f>
        <v>AMI80 - SD BFFNVG01</v>
      </c>
      <c r="BV5985" t="s">
        <v>11916</v>
      </c>
    </row>
    <row r="5986" spans="1:74" hidden="1">
      <c r="A5986" s="103" t="s">
        <v>12110</v>
      </c>
      <c r="B5986" s="102">
        <v>45950</v>
      </c>
      <c r="C5986" s="104">
        <f>_xlfn.ISOWEEKNUM(Tabella2[[#This Row],[Date]])</f>
        <v>43</v>
      </c>
      <c r="D5986" s="104" t="s">
        <v>195</v>
      </c>
      <c r="E5986" s="104" t="s">
        <v>880</v>
      </c>
      <c r="F5986" s="104"/>
      <c r="G5986" s="104" t="s">
        <v>284</v>
      </c>
      <c r="H5986" s="105">
        <v>23</v>
      </c>
      <c r="I5986" s="104"/>
      <c r="J5986" s="104" t="s">
        <v>258</v>
      </c>
      <c r="K5986" s="104" t="s">
        <v>80</v>
      </c>
      <c r="L5986" s="104" t="s">
        <v>299</v>
      </c>
      <c r="M5986" s="104" t="s">
        <v>276</v>
      </c>
      <c r="N5986" s="104"/>
      <c r="O5986" s="108" t="str">
        <f>A5985</f>
        <v>18390</v>
      </c>
      <c r="P5986" s="111" t="s">
        <v>300</v>
      </c>
      <c r="Q5986" s="153" t="s">
        <v>12108</v>
      </c>
      <c r="R5986" s="153" t="s">
        <v>12109</v>
      </c>
      <c r="S5986" s="153">
        <f>Tabella2[[#This Row],[PLD STOP]]-Tabella2[[#This Row],[PLD START]]</f>
        <v>4.166666666666663E-2</v>
      </c>
      <c r="T5986" s="153">
        <v>0.61458333333333337</v>
      </c>
      <c r="U5986" s="153">
        <v>0.65625</v>
      </c>
      <c r="V5986" s="153">
        <f>IF(ISBLANK(T5986),"",Tabella2[[#This Row],[ACT STOP]]-Tabella2[[#This Row],[ACT START]])</f>
        <v>4.166666666666663E-2</v>
      </c>
      <c r="W5986" s="104" t="s">
        <v>122</v>
      </c>
      <c r="X5986" s="104" t="s">
        <v>91</v>
      </c>
      <c r="Y5986" s="110"/>
      <c r="Z5986" s="106"/>
      <c r="AA5986" s="104"/>
      <c r="AB5986" s="107"/>
      <c r="AC5986" s="72">
        <f>IF(OR(Tabella2[[#This Row],[OUTCOME]]="DCO",Tabella2[[#This Row],[OUTCOME]]="SDC"),1,0)</f>
        <v>1</v>
      </c>
      <c r="AH5986" s="70"/>
      <c r="AI5986" s="70"/>
      <c r="AJ5986">
        <f>IF(OR(Tabella2[[#This Row],[OUTCOME]]="DNCO", Tabella2[[#This Row],[OUTCOME]]="SDNC"),1,0)</f>
        <v>0</v>
      </c>
      <c r="AL5986" s="70"/>
      <c r="BM5986" s="135">
        <f>Tabella2[[#This Row],[ACT START]]</f>
        <v>0.61458333333333337</v>
      </c>
      <c r="BN5986" s="136">
        <f>Tabella2[[#This Row],[ACT STOP]]</f>
        <v>0.65625</v>
      </c>
      <c r="BO5986" s="101"/>
      <c r="BR5986" s="109" t="str">
        <f t="shared" si="105"/>
        <v>SH-25-5975</v>
      </c>
      <c r="BS5986" s="109" t="s">
        <v>358</v>
      </c>
      <c r="BT5986" t="str">
        <f>Tabella2[[#This Row],[OUTCOME]]</f>
        <v>SDC</v>
      </c>
      <c r="BU5986" t="str">
        <f>_xlfn.CONCAT(Tabella2[[#This Row],[NAME SP]],Tabella2[[#This Row],[ID SP]]," - ",Tabella2[[#This Row],[SYLLABUS NO]])</f>
        <v>Support AMI - SUPP</v>
      </c>
    </row>
    <row r="5987" spans="1:74" hidden="1">
      <c r="A5987" s="103" t="s">
        <v>12111</v>
      </c>
      <c r="B5987" s="102">
        <v>45950</v>
      </c>
      <c r="C5987" s="104">
        <f>_xlfn.ISOWEEKNUM(Tabella2[[#This Row],[Date]])</f>
        <v>43</v>
      </c>
      <c r="D5987" s="104" t="s">
        <v>6396</v>
      </c>
      <c r="E5987" s="104" t="s">
        <v>256</v>
      </c>
      <c r="F5987" s="104">
        <v>73</v>
      </c>
      <c r="G5987" s="104" t="s">
        <v>257</v>
      </c>
      <c r="H5987" s="105">
        <v>13</v>
      </c>
      <c r="I5987" s="104"/>
      <c r="J5987" s="104" t="s">
        <v>258</v>
      </c>
      <c r="K5987" s="104" t="s">
        <v>75</v>
      </c>
      <c r="L5987" s="104" t="s">
        <v>299</v>
      </c>
      <c r="M5987" s="104" t="s">
        <v>328</v>
      </c>
      <c r="N5987" s="104"/>
      <c r="O5987" s="108" t="str">
        <f>A5988</f>
        <v>18393</v>
      </c>
      <c r="P5987" s="111" t="s">
        <v>1877</v>
      </c>
      <c r="Q5987" s="153" t="s">
        <v>12108</v>
      </c>
      <c r="R5987" s="153" t="s">
        <v>12109</v>
      </c>
      <c r="S5987" s="153">
        <f>Tabella2[[#This Row],[PLD STOP]]-Tabella2[[#This Row],[PLD START]]</f>
        <v>4.166666666666663E-2</v>
      </c>
      <c r="T5987" s="153">
        <v>0.61458333333333337</v>
      </c>
      <c r="U5987" s="153">
        <v>0.65625</v>
      </c>
      <c r="V5987" s="153">
        <f>IF(ISBLANK(T5987),"",Tabella2[[#This Row],[ACT STOP]]-Tabella2[[#This Row],[ACT START]])</f>
        <v>4.166666666666663E-2</v>
      </c>
      <c r="W5987" s="104" t="s">
        <v>92</v>
      </c>
      <c r="X5987" s="104" t="s">
        <v>91</v>
      </c>
      <c r="Y5987" s="110"/>
      <c r="Z5987" s="106"/>
      <c r="AA5987" s="104"/>
      <c r="AB5987" s="107"/>
      <c r="AC5987" s="72">
        <f>IF(OR(Tabella2[[#This Row],[OUTCOME]]="DCO",Tabella2[[#This Row],[OUTCOME]]="SDC"),1,0)</f>
        <v>1</v>
      </c>
      <c r="AH5987" s="70"/>
      <c r="AI5987" s="70"/>
      <c r="AJ5987">
        <f>IF(OR(Tabella2[[#This Row],[OUTCOME]]="DNCO", Tabella2[[#This Row],[OUTCOME]]="SDNC"),1,0)</f>
        <v>0</v>
      </c>
      <c r="AL5987" s="70"/>
      <c r="BM5987" s="135">
        <f>Tabella2[[#This Row],[ACT START]]</f>
        <v>0.61458333333333337</v>
      </c>
      <c r="BN5987" s="136">
        <f>Tabella2[[#This Row],[ACT STOP]]</f>
        <v>0.65625</v>
      </c>
      <c r="BO5987" s="101"/>
      <c r="BR5987" s="109" t="str">
        <f t="shared" si="105"/>
        <v>SH-25-5976</v>
      </c>
      <c r="BS5987" s="109" t="s">
        <v>427</v>
      </c>
      <c r="BT5987" t="str">
        <f>Tabella2[[#This Row],[OUTCOME]]</f>
        <v>DCO</v>
      </c>
      <c r="BU5987" t="str">
        <f>_xlfn.CONCAT(Tabella2[[#This Row],[NAME SP]],Tabella2[[#This Row],[ID SP]]," - ",Tabella2[[#This Row],[SYLLABUS NO]])</f>
        <v>QATAR73 - NET PGM01</v>
      </c>
      <c r="BV5987" t="s">
        <v>12012</v>
      </c>
    </row>
    <row r="5988" spans="1:74" hidden="1">
      <c r="A5988" s="103" t="s">
        <v>12112</v>
      </c>
      <c r="B5988" s="102">
        <v>45950</v>
      </c>
      <c r="C5988" s="104">
        <f>_xlfn.ISOWEEKNUM(Tabella2[[#This Row],[Date]])</f>
        <v>43</v>
      </c>
      <c r="D5988" s="104" t="s">
        <v>6396</v>
      </c>
      <c r="E5988" s="104" t="s">
        <v>256</v>
      </c>
      <c r="F5988" s="104">
        <v>72</v>
      </c>
      <c r="G5988" s="104" t="s">
        <v>257</v>
      </c>
      <c r="H5988" s="105">
        <v>33</v>
      </c>
      <c r="I5988" s="104"/>
      <c r="J5988" s="104" t="s">
        <v>258</v>
      </c>
      <c r="K5988" s="104" t="s">
        <v>77</v>
      </c>
      <c r="L5988" s="104" t="s">
        <v>299</v>
      </c>
      <c r="M5988" s="104" t="s">
        <v>328</v>
      </c>
      <c r="N5988" s="104"/>
      <c r="O5988" s="108" t="str">
        <f>A5987</f>
        <v>18392</v>
      </c>
      <c r="P5988" s="111" t="s">
        <v>1877</v>
      </c>
      <c r="Q5988" s="153" t="s">
        <v>12108</v>
      </c>
      <c r="R5988" s="153" t="s">
        <v>12109</v>
      </c>
      <c r="S5988" s="153">
        <f>Tabella2[[#This Row],[PLD STOP]]-Tabella2[[#This Row],[PLD START]]</f>
        <v>4.166666666666663E-2</v>
      </c>
      <c r="T5988" s="153">
        <v>0.61458333333333337</v>
      </c>
      <c r="U5988" s="153">
        <v>0.65625</v>
      </c>
      <c r="V5988" s="153">
        <f>IF(ISBLANK(T5988),"",Tabella2[[#This Row],[ACT STOP]]-Tabella2[[#This Row],[ACT START]])</f>
        <v>4.166666666666663E-2</v>
      </c>
      <c r="W5988" s="104" t="s">
        <v>92</v>
      </c>
      <c r="X5988" s="104" t="s">
        <v>91</v>
      </c>
      <c r="Y5988" s="110"/>
      <c r="Z5988" s="106"/>
      <c r="AA5988" s="104"/>
      <c r="AB5988" s="107"/>
      <c r="AC5988" s="72">
        <f>IF(OR(Tabella2[[#This Row],[OUTCOME]]="DCO",Tabella2[[#This Row],[OUTCOME]]="SDC"),1,0)</f>
        <v>1</v>
      </c>
      <c r="AH5988" s="70"/>
      <c r="AI5988" s="70"/>
      <c r="AJ5988">
        <f>IF(OR(Tabella2[[#This Row],[OUTCOME]]="DNCO", Tabella2[[#This Row],[OUTCOME]]="SDNC"),1,0)</f>
        <v>0</v>
      </c>
      <c r="AL5988" s="70"/>
      <c r="BM5988" s="135">
        <f>Tabella2[[#This Row],[ACT START]]</f>
        <v>0.61458333333333337</v>
      </c>
      <c r="BN5988" s="136">
        <f>Tabella2[[#This Row],[ACT STOP]]</f>
        <v>0.65625</v>
      </c>
      <c r="BO5988" s="101"/>
      <c r="BR5988" s="109" t="str">
        <f t="shared" si="105"/>
        <v>SH-25-5977</v>
      </c>
      <c r="BS5988" s="109" t="s">
        <v>458</v>
      </c>
      <c r="BT5988" t="str">
        <f>Tabella2[[#This Row],[OUTCOME]]</f>
        <v>DCO</v>
      </c>
      <c r="BU5988" t="str">
        <f>_xlfn.CONCAT(Tabella2[[#This Row],[NAME SP]],Tabella2[[#This Row],[ID SP]]," - ",Tabella2[[#This Row],[SYLLABUS NO]])</f>
        <v>QATAR72 - NET PGM01</v>
      </c>
      <c r="BV5988" t="s">
        <v>11847</v>
      </c>
    </row>
    <row r="5989" spans="1:74" hidden="1">
      <c r="A5989" s="103" t="s">
        <v>12113</v>
      </c>
      <c r="B5989" s="102">
        <v>45950</v>
      </c>
      <c r="C5989" s="104">
        <f>_xlfn.ISOWEEKNUM(Tabella2[[#This Row],[Date]])</f>
        <v>43</v>
      </c>
      <c r="D5989" s="104" t="s">
        <v>11710</v>
      </c>
      <c r="E5989" s="104" t="s">
        <v>284</v>
      </c>
      <c r="F5989" s="104">
        <v>96</v>
      </c>
      <c r="G5989" s="104" t="s">
        <v>257</v>
      </c>
      <c r="H5989" s="105">
        <v>17</v>
      </c>
      <c r="I5989" s="104" t="s">
        <v>258</v>
      </c>
      <c r="J5989" s="104"/>
      <c r="K5989" s="104" t="s">
        <v>79</v>
      </c>
      <c r="L5989" s="104" t="s">
        <v>259</v>
      </c>
      <c r="M5989" s="104" t="s">
        <v>276</v>
      </c>
      <c r="N5989" s="104"/>
      <c r="O5989" s="106"/>
      <c r="P5989" s="111" t="s">
        <v>12025</v>
      </c>
      <c r="Q5989" s="153" t="s">
        <v>12108</v>
      </c>
      <c r="R5989" s="153" t="s">
        <v>12109</v>
      </c>
      <c r="S5989" s="153">
        <f>Tabella2[[#This Row],[PLD STOP]]-Tabella2[[#This Row],[PLD START]]</f>
        <v>4.166666666666663E-2</v>
      </c>
      <c r="T5989" s="153">
        <v>0.61527777777777781</v>
      </c>
      <c r="U5989" s="153">
        <v>0.65555555555555556</v>
      </c>
      <c r="V5989" s="153">
        <f>IF(ISBLANK(T5989),"",Tabella2[[#This Row],[ACT STOP]]-Tabella2[[#This Row],[ACT START]])</f>
        <v>4.0277777777777746E-2</v>
      </c>
      <c r="W5989" s="104" t="s">
        <v>92</v>
      </c>
      <c r="X5989" s="104" t="s">
        <v>91</v>
      </c>
      <c r="Y5989" s="110"/>
      <c r="Z5989" s="106"/>
      <c r="AA5989" s="104"/>
      <c r="AB5989" s="107"/>
      <c r="AC5989" s="72">
        <f>IF(OR(Tabella2[[#This Row],[OUTCOME]]="DCO",Tabella2[[#This Row],[OUTCOME]]="SDC"),1,0)</f>
        <v>1</v>
      </c>
      <c r="AH5989" s="70"/>
      <c r="AI5989" s="70"/>
      <c r="AJ5989">
        <f>IF(OR(Tabella2[[#This Row],[OUTCOME]]="DNCO", Tabella2[[#This Row],[OUTCOME]]="SDNC"),1,0)</f>
        <v>0</v>
      </c>
      <c r="AL5989" s="70"/>
      <c r="BM5989" s="135">
        <f>Tabella2[[#This Row],[ACT START]]</f>
        <v>0.61527777777777781</v>
      </c>
      <c r="BN5989" s="136">
        <f>Tabella2[[#This Row],[ACT STOP]]</f>
        <v>0.65555555555555556</v>
      </c>
      <c r="BO5989" s="101"/>
      <c r="BR5989" s="109" t="str">
        <f t="shared" si="105"/>
        <v>SH-25-5978</v>
      </c>
      <c r="BS5989" s="109" t="s">
        <v>393</v>
      </c>
      <c r="BT5989" t="str">
        <f>Tabella2[[#This Row],[OUTCOME]]</f>
        <v>DCO</v>
      </c>
      <c r="BU5989" t="str">
        <f>_xlfn.CONCAT(Tabella2[[#This Row],[NAME SP]],Tabella2[[#This Row],[ID SP]]," - ",Tabella2[[#This Row],[SYLLABUS NO]])</f>
        <v>IFTS96 - SD CF0103</v>
      </c>
      <c r="BV5989" t="s">
        <v>11851</v>
      </c>
    </row>
    <row r="5990" spans="1:74" hidden="1">
      <c r="A5990" s="103" t="s">
        <v>12114</v>
      </c>
      <c r="B5990" s="102">
        <v>45950</v>
      </c>
      <c r="C5990" s="104">
        <f>_xlfn.ISOWEEKNUM(Tabella2[[#This Row],[Date]])</f>
        <v>43</v>
      </c>
      <c r="D5990" s="104" t="s">
        <v>11710</v>
      </c>
      <c r="E5990" s="104" t="s">
        <v>284</v>
      </c>
      <c r="F5990" s="104">
        <v>92</v>
      </c>
      <c r="G5990" s="104" t="s">
        <v>284</v>
      </c>
      <c r="H5990" s="105">
        <v>9</v>
      </c>
      <c r="I5990" s="104" t="s">
        <v>258</v>
      </c>
      <c r="J5990" s="104"/>
      <c r="K5990" s="104" t="s">
        <v>78</v>
      </c>
      <c r="L5990" s="104" t="s">
        <v>259</v>
      </c>
      <c r="M5990" s="104" t="s">
        <v>276</v>
      </c>
      <c r="N5990" s="104"/>
      <c r="O5990" s="106"/>
      <c r="P5990" s="111" t="s">
        <v>12097</v>
      </c>
      <c r="Q5990" s="153" t="s">
        <v>12108</v>
      </c>
      <c r="R5990" s="153" t="s">
        <v>12109</v>
      </c>
      <c r="S5990" s="153">
        <f>Tabella2[[#This Row],[PLD STOP]]-Tabella2[[#This Row],[PLD START]]</f>
        <v>4.166666666666663E-2</v>
      </c>
      <c r="T5990" s="153">
        <v>0.61527777777777781</v>
      </c>
      <c r="U5990" s="153">
        <v>0.65555555555555556</v>
      </c>
      <c r="V5990" s="153">
        <f>IF(ISBLANK(T5990),"",Tabella2[[#This Row],[ACT STOP]]-Tabella2[[#This Row],[ACT START]])</f>
        <v>4.0277777777777746E-2</v>
      </c>
      <c r="W5990" s="104" t="s">
        <v>92</v>
      </c>
      <c r="X5990" s="104" t="s">
        <v>91</v>
      </c>
      <c r="Y5990" s="110"/>
      <c r="Z5990" s="106"/>
      <c r="AA5990" s="104"/>
      <c r="AB5990" s="107"/>
      <c r="AC5990" s="72">
        <f>IF(OR(Tabella2[[#This Row],[OUTCOME]]="DCO",Tabella2[[#This Row],[OUTCOME]]="SDC"),1,0)</f>
        <v>1</v>
      </c>
      <c r="AH5990" s="70"/>
      <c r="AI5990" s="70"/>
      <c r="AJ5990">
        <f>IF(OR(Tabella2[[#This Row],[OUTCOME]]="DNCO", Tabella2[[#This Row],[OUTCOME]]="SDNC"),1,0)</f>
        <v>0</v>
      </c>
      <c r="AL5990" s="70"/>
      <c r="BL5990" t="s">
        <v>12115</v>
      </c>
      <c r="BM5990" s="135">
        <f>Tabella2[[#This Row],[ACT START]]</f>
        <v>0.61527777777777781</v>
      </c>
      <c r="BN5990" s="136">
        <f>Tabella2[[#This Row],[ACT STOP]]</f>
        <v>0.65555555555555556</v>
      </c>
      <c r="BO5990" s="101"/>
      <c r="BR5990" s="109" t="str">
        <f t="shared" si="105"/>
        <v>SH-25-5979</v>
      </c>
      <c r="BS5990" s="109" t="s">
        <v>339</v>
      </c>
      <c r="BT5990" t="str">
        <f>Tabella2[[#This Row],[OUTCOME]]</f>
        <v>DCO</v>
      </c>
      <c r="BU5990" t="str">
        <f>_xlfn.CONCAT(Tabella2[[#This Row],[NAME SP]],Tabella2[[#This Row],[ID SP]]," - ",Tabella2[[#This Row],[SYLLABUS NO]])</f>
        <v>IFTS92 - SD IF0101</v>
      </c>
      <c r="BV5990" t="s">
        <v>11842</v>
      </c>
    </row>
    <row r="5991" spans="1:74" hidden="1">
      <c r="A5991" s="103" t="s">
        <v>12116</v>
      </c>
      <c r="B5991" s="102">
        <v>45950</v>
      </c>
      <c r="C5991" s="104">
        <f>_xlfn.ISOWEEKNUM(Tabella2[[#This Row],[Date]])</f>
        <v>43</v>
      </c>
      <c r="D5991" s="104" t="s">
        <v>6396</v>
      </c>
      <c r="E5991" s="104" t="s">
        <v>256</v>
      </c>
      <c r="F5991" s="104">
        <v>73</v>
      </c>
      <c r="G5991" s="104" t="s">
        <v>257</v>
      </c>
      <c r="H5991" s="105">
        <v>14</v>
      </c>
      <c r="I5991" s="104"/>
      <c r="J5991" s="104" t="s">
        <v>258</v>
      </c>
      <c r="K5991" s="104" t="s">
        <v>75</v>
      </c>
      <c r="L5991" s="104" t="s">
        <v>299</v>
      </c>
      <c r="M5991" s="104" t="s">
        <v>516</v>
      </c>
      <c r="N5991" s="104"/>
      <c r="O5991" s="108" t="str">
        <f>A5992</f>
        <v>18397</v>
      </c>
      <c r="P5991" s="111" t="s">
        <v>3403</v>
      </c>
      <c r="Q5991" s="153">
        <v>0.67708333333333337</v>
      </c>
      <c r="R5991" s="153">
        <v>0.71875</v>
      </c>
      <c r="S5991" s="153">
        <f>Tabella2[[#This Row],[PLD STOP]]-Tabella2[[#This Row],[PLD START]]</f>
        <v>4.166666666666663E-2</v>
      </c>
      <c r="T5991" s="153">
        <v>0.67708333333333337</v>
      </c>
      <c r="U5991" s="153">
        <v>0.72569444444444442</v>
      </c>
      <c r="V5991" s="153">
        <f>IF(ISBLANK(T5991),"",Tabella2[[#This Row],[ACT STOP]]-Tabella2[[#This Row],[ACT START]])</f>
        <v>4.8611111111111049E-2</v>
      </c>
      <c r="W5991" s="104" t="s">
        <v>92</v>
      </c>
      <c r="X5991" s="104" t="s">
        <v>91</v>
      </c>
      <c r="Y5991" s="110"/>
      <c r="Z5991" s="106"/>
      <c r="AA5991" s="104"/>
      <c r="AB5991" s="107"/>
      <c r="AC5991" s="72">
        <f>IF(OR(Tabella2[[#This Row],[OUTCOME]]="DCO",Tabella2[[#This Row],[OUTCOME]]="SDC"),1,0)</f>
        <v>1</v>
      </c>
      <c r="AH5991" s="70"/>
      <c r="AI5991" s="70"/>
      <c r="AJ5991">
        <f>IF(OR(Tabella2[[#This Row],[OUTCOME]]="DNCO", Tabella2[[#This Row],[OUTCOME]]="SDNC"),1,0)</f>
        <v>0</v>
      </c>
      <c r="AL5991" s="70"/>
      <c r="BM5991" s="135">
        <f>Tabella2[[#This Row],[ACT START]]</f>
        <v>0.67708333333333337</v>
      </c>
      <c r="BN5991" s="136">
        <f>Tabella2[[#This Row],[ACT STOP]]</f>
        <v>0.72569444444444442</v>
      </c>
      <c r="BO5991" s="101">
        <v>6.9444444444444441E-3</v>
      </c>
      <c r="BQ5991" t="s">
        <v>102</v>
      </c>
      <c r="BR5991" s="109" t="str">
        <f t="shared" si="105"/>
        <v>SH-25-5980</v>
      </c>
      <c r="BS5991" s="109" t="s">
        <v>372</v>
      </c>
      <c r="BT5991" t="str">
        <f>Tabella2[[#This Row],[OUTCOME]]</f>
        <v>DCO</v>
      </c>
      <c r="BU5991" t="str">
        <f>_xlfn.CONCAT(Tabella2[[#This Row],[NAME SP]],Tabella2[[#This Row],[ID SP]]," - ",Tabella2[[#This Row],[SYLLABUS NO]])</f>
        <v>QATAR73 - NET TLL02</v>
      </c>
      <c r="BV5991" t="s">
        <v>12012</v>
      </c>
    </row>
    <row r="5992" spans="1:74" hidden="1">
      <c r="A5992" s="103" t="s">
        <v>12117</v>
      </c>
      <c r="B5992" s="102">
        <v>45950</v>
      </c>
      <c r="C5992" s="104">
        <f>_xlfn.ISOWEEKNUM(Tabella2[[#This Row],[Date]])</f>
        <v>43</v>
      </c>
      <c r="D5992" s="104" t="s">
        <v>6396</v>
      </c>
      <c r="E5992" s="104" t="s">
        <v>256</v>
      </c>
      <c r="F5992" s="104">
        <v>72</v>
      </c>
      <c r="G5992" s="104" t="s">
        <v>257</v>
      </c>
      <c r="H5992" s="105">
        <v>2</v>
      </c>
      <c r="I5992" s="104"/>
      <c r="J5992" s="104" t="s">
        <v>258</v>
      </c>
      <c r="K5992" s="104" t="s">
        <v>77</v>
      </c>
      <c r="L5992" s="104" t="s">
        <v>299</v>
      </c>
      <c r="M5992" s="104" t="s">
        <v>516</v>
      </c>
      <c r="N5992" s="104"/>
      <c r="O5992" s="108" t="str">
        <f>A5991</f>
        <v>18396</v>
      </c>
      <c r="P5992" s="111" t="s">
        <v>3403</v>
      </c>
      <c r="Q5992" s="153" t="s">
        <v>12118</v>
      </c>
      <c r="R5992" s="153" t="s">
        <v>12119</v>
      </c>
      <c r="S5992" s="153">
        <f>Tabella2[[#This Row],[PLD STOP]]-Tabella2[[#This Row],[PLD START]]</f>
        <v>4.166666666666663E-2</v>
      </c>
      <c r="T5992" s="153">
        <v>0.67708333333333337</v>
      </c>
      <c r="U5992" s="153">
        <v>0.72569444444444442</v>
      </c>
      <c r="V5992" s="153">
        <f>IF(ISBLANK(T5992),"",Tabella2[[#This Row],[ACT STOP]]-Tabella2[[#This Row],[ACT START]])</f>
        <v>4.8611111111111049E-2</v>
      </c>
      <c r="W5992" s="104" t="s">
        <v>92</v>
      </c>
      <c r="X5992" s="104" t="s">
        <v>91</v>
      </c>
      <c r="Y5992" s="110"/>
      <c r="Z5992" s="106"/>
      <c r="AA5992" s="104"/>
      <c r="AB5992" s="107"/>
      <c r="AC5992" s="72">
        <f>IF(OR(Tabella2[[#This Row],[OUTCOME]]="DCO",Tabella2[[#This Row],[OUTCOME]]="SDC"),1,0)</f>
        <v>1</v>
      </c>
      <c r="AH5992" s="70"/>
      <c r="AI5992" s="70"/>
      <c r="AJ5992">
        <f>IF(OR(Tabella2[[#This Row],[OUTCOME]]="DNCO", Tabella2[[#This Row],[OUTCOME]]="SDNC"),1,0)</f>
        <v>0</v>
      </c>
      <c r="AL5992" s="70"/>
      <c r="BM5992" s="135">
        <f>Tabella2[[#This Row],[ACT START]]</f>
        <v>0.67708333333333337</v>
      </c>
      <c r="BN5992" s="136">
        <f>Tabella2[[#This Row],[ACT STOP]]</f>
        <v>0.72569444444444442</v>
      </c>
      <c r="BO5992" s="101">
        <v>6.9444444444444441E-3</v>
      </c>
      <c r="BQ5992" t="s">
        <v>102</v>
      </c>
      <c r="BR5992" s="109" t="str">
        <f t="shared" si="105"/>
        <v>SH-25-5981</v>
      </c>
      <c r="BS5992" s="109" t="s">
        <v>368</v>
      </c>
      <c r="BT5992" t="str">
        <f>Tabella2[[#This Row],[OUTCOME]]</f>
        <v>DCO</v>
      </c>
      <c r="BU5992" t="str">
        <f>_xlfn.CONCAT(Tabella2[[#This Row],[NAME SP]],Tabella2[[#This Row],[ID SP]]," - ",Tabella2[[#This Row],[SYLLABUS NO]])</f>
        <v>QATAR72 - NET TLL02</v>
      </c>
      <c r="BV5992" t="s">
        <v>11847</v>
      </c>
    </row>
    <row r="5993" spans="1:74" hidden="1">
      <c r="A5993" s="103" t="s">
        <v>12120</v>
      </c>
      <c r="B5993" s="102">
        <v>45950</v>
      </c>
      <c r="C5993" s="104">
        <f>_xlfn.ISOWEEKNUM(Tabella2[[#This Row],[Date]])</f>
        <v>43</v>
      </c>
      <c r="D5993" s="104" t="s">
        <v>11710</v>
      </c>
      <c r="E5993" s="104" t="s">
        <v>284</v>
      </c>
      <c r="F5993" s="104">
        <v>93</v>
      </c>
      <c r="G5993" s="104" t="s">
        <v>257</v>
      </c>
      <c r="H5993" s="105">
        <v>12</v>
      </c>
      <c r="I5993" s="104" t="s">
        <v>258</v>
      </c>
      <c r="J5993" s="104"/>
      <c r="K5993" s="104" t="s">
        <v>79</v>
      </c>
      <c r="L5993" s="104" t="s">
        <v>259</v>
      </c>
      <c r="M5993" s="104" t="s">
        <v>276</v>
      </c>
      <c r="N5993" s="104"/>
      <c r="O5993" s="106"/>
      <c r="P5993" s="111" t="s">
        <v>12097</v>
      </c>
      <c r="Q5993" s="153" t="s">
        <v>12118</v>
      </c>
      <c r="R5993" s="153" t="s">
        <v>12119</v>
      </c>
      <c r="S5993" s="153">
        <f>Tabella2[[#This Row],[PLD STOP]]-Tabella2[[#This Row],[PLD START]]</f>
        <v>4.166666666666663E-2</v>
      </c>
      <c r="T5993" s="153">
        <v>0.67777777777777781</v>
      </c>
      <c r="U5993" s="153">
        <v>0.71805555555555556</v>
      </c>
      <c r="V5993" s="153">
        <f>IF(ISBLANK(T5993),"",Tabella2[[#This Row],[ACT STOP]]-Tabella2[[#This Row],[ACT START]])</f>
        <v>4.0277777777777746E-2</v>
      </c>
      <c r="W5993" s="104" t="s">
        <v>92</v>
      </c>
      <c r="X5993" s="104" t="s">
        <v>91</v>
      </c>
      <c r="Y5993" s="110"/>
      <c r="Z5993" s="106"/>
      <c r="AA5993" s="104"/>
      <c r="AB5993" s="107"/>
      <c r="AC5993" s="72">
        <f>IF(OR(Tabella2[[#This Row],[OUTCOME]]="DCO",Tabella2[[#This Row],[OUTCOME]]="SDC"),1,0)</f>
        <v>1</v>
      </c>
      <c r="AH5993" s="70"/>
      <c r="AI5993" s="70"/>
      <c r="AJ5993">
        <f>IF(OR(Tabella2[[#This Row],[OUTCOME]]="DNCO", Tabella2[[#This Row],[OUTCOME]]="SDNC"),1,0)</f>
        <v>0</v>
      </c>
      <c r="AL5993" s="70"/>
      <c r="BM5993" s="135">
        <f>Tabella2[[#This Row],[ACT START]]</f>
        <v>0.67777777777777781</v>
      </c>
      <c r="BN5993" s="136">
        <f>Tabella2[[#This Row],[ACT STOP]]</f>
        <v>0.71805555555555556</v>
      </c>
      <c r="BO5993" s="101"/>
      <c r="BR5993" s="109" t="str">
        <f t="shared" si="105"/>
        <v>SH-25-5982</v>
      </c>
      <c r="BS5993" s="109" t="s">
        <v>266</v>
      </c>
      <c r="BT5993" t="str">
        <f>Tabella2[[#This Row],[OUTCOME]]</f>
        <v>DCO</v>
      </c>
      <c r="BU5993" t="str">
        <f>_xlfn.CONCAT(Tabella2[[#This Row],[NAME SP]],Tabella2[[#This Row],[ID SP]]," - ",Tabella2[[#This Row],[SYLLABUS NO]])</f>
        <v>IFTS93 - SD IF0101</v>
      </c>
      <c r="BV5993" t="s">
        <v>11845</v>
      </c>
    </row>
    <row r="5994" spans="1:74" hidden="1">
      <c r="A5994" s="103" t="s">
        <v>12121</v>
      </c>
      <c r="B5994" s="102">
        <v>45950</v>
      </c>
      <c r="C5994" s="104">
        <f>_xlfn.ISOWEEKNUM(Tabella2[[#This Row],[Date]])</f>
        <v>43</v>
      </c>
      <c r="D5994" s="104" t="s">
        <v>11710</v>
      </c>
      <c r="E5994" s="104" t="s">
        <v>284</v>
      </c>
      <c r="F5994" s="104">
        <v>94</v>
      </c>
      <c r="G5994" s="104" t="s">
        <v>284</v>
      </c>
      <c r="H5994" s="105">
        <v>22</v>
      </c>
      <c r="I5994" s="104" t="s">
        <v>258</v>
      </c>
      <c r="J5994" s="104"/>
      <c r="K5994" s="104" t="s">
        <v>78</v>
      </c>
      <c r="L5994" s="104" t="s">
        <v>259</v>
      </c>
      <c r="M5994" s="104" t="s">
        <v>276</v>
      </c>
      <c r="N5994" s="104"/>
      <c r="O5994" s="106"/>
      <c r="P5994" s="111" t="s">
        <v>12097</v>
      </c>
      <c r="Q5994" s="153" t="s">
        <v>12118</v>
      </c>
      <c r="R5994" s="153" t="s">
        <v>12119</v>
      </c>
      <c r="S5994" s="153">
        <f>Tabella2[[#This Row],[PLD STOP]]-Tabella2[[#This Row],[PLD START]]</f>
        <v>4.166666666666663E-2</v>
      </c>
      <c r="T5994" s="153">
        <v>0.67777777777777781</v>
      </c>
      <c r="U5994" s="153">
        <v>0.71805555555555556</v>
      </c>
      <c r="V5994" s="153">
        <f>IF(ISBLANK(T5994),"",Tabella2[[#This Row],[ACT STOP]]-Tabella2[[#This Row],[ACT START]])</f>
        <v>4.0277777777777746E-2</v>
      </c>
      <c r="W5994" s="104" t="s">
        <v>92</v>
      </c>
      <c r="X5994" s="104" t="s">
        <v>91</v>
      </c>
      <c r="Y5994" s="110" t="s">
        <v>12122</v>
      </c>
      <c r="Z5994" s="106"/>
      <c r="AA5994" s="104"/>
      <c r="AB5994" s="107"/>
      <c r="AC5994" s="72">
        <f>IF(OR(Tabella2[[#This Row],[OUTCOME]]="DCO",Tabella2[[#This Row],[OUTCOME]]="SDC"),1,0)</f>
        <v>1</v>
      </c>
      <c r="AH5994" s="70"/>
      <c r="AI5994" s="70"/>
      <c r="AJ5994">
        <f>IF(OR(Tabella2[[#This Row],[OUTCOME]]="DNCO", Tabella2[[#This Row],[OUTCOME]]="SDNC"),1,0)</f>
        <v>0</v>
      </c>
      <c r="AL5994" s="70"/>
      <c r="BL5994" t="s">
        <v>3810</v>
      </c>
      <c r="BM5994" s="135">
        <f>Tabella2[[#This Row],[ACT START]]</f>
        <v>0.67777777777777781</v>
      </c>
      <c r="BN5994" s="136">
        <f>Tabella2[[#This Row],[ACT STOP]]</f>
        <v>0.71805555555555556</v>
      </c>
      <c r="BO5994" s="101"/>
      <c r="BR5994" s="109" t="str">
        <f t="shared" si="105"/>
        <v>SH-25-5983</v>
      </c>
      <c r="BS5994" s="109" t="s">
        <v>295</v>
      </c>
      <c r="BT5994" t="str">
        <f>Tabella2[[#This Row],[OUTCOME]]</f>
        <v>DCO</v>
      </c>
      <c r="BU5994" t="str">
        <f>_xlfn.CONCAT(Tabella2[[#This Row],[NAME SP]],Tabella2[[#This Row],[ID SP]]," - ",Tabella2[[#This Row],[SYLLABUS NO]])</f>
        <v>IFTS94 - SD IF0101</v>
      </c>
      <c r="BV5994" t="s">
        <v>11838</v>
      </c>
    </row>
    <row r="5995" spans="1:74" hidden="1">
      <c r="A5995" s="103" t="s">
        <v>12123</v>
      </c>
      <c r="B5995" s="102">
        <v>45950</v>
      </c>
      <c r="C5995" s="104">
        <f>_xlfn.ISOWEEKNUM(Tabella2[[#This Row],[Date]])</f>
        <v>43</v>
      </c>
      <c r="D5995" s="104" t="s">
        <v>763</v>
      </c>
      <c r="E5995" s="104" t="s">
        <v>256</v>
      </c>
      <c r="F5995" s="104">
        <v>68</v>
      </c>
      <c r="G5995" s="104" t="s">
        <v>257</v>
      </c>
      <c r="H5995" s="105">
        <v>5</v>
      </c>
      <c r="I5995" s="104"/>
      <c r="J5995" s="104" t="s">
        <v>258</v>
      </c>
      <c r="K5995" s="104" t="s">
        <v>83</v>
      </c>
      <c r="L5995" s="104" t="s">
        <v>299</v>
      </c>
      <c r="M5995" s="104" t="s">
        <v>276</v>
      </c>
      <c r="N5995" s="104"/>
      <c r="O5995" s="108" t="str">
        <f>A5996</f>
        <v>18401</v>
      </c>
      <c r="P5995" s="111" t="s">
        <v>1920</v>
      </c>
      <c r="Q5995" s="153" t="s">
        <v>12118</v>
      </c>
      <c r="R5995" s="153" t="s">
        <v>12119</v>
      </c>
      <c r="S5995" s="153">
        <f>Tabella2[[#This Row],[PLD STOP]]-Tabella2[[#This Row],[PLD START]]</f>
        <v>4.166666666666663E-2</v>
      </c>
      <c r="T5995" s="153">
        <v>0.67708333333333337</v>
      </c>
      <c r="U5995" s="153">
        <v>0.71875</v>
      </c>
      <c r="V5995" s="153">
        <f>IF(ISBLANK(T5995),"",Tabella2[[#This Row],[ACT STOP]]-Tabella2[[#This Row],[ACT START]])</f>
        <v>4.166666666666663E-2</v>
      </c>
      <c r="W5995" s="104" t="s">
        <v>92</v>
      </c>
      <c r="X5995" s="104" t="s">
        <v>91</v>
      </c>
      <c r="Y5995" s="110"/>
      <c r="Z5995" s="106"/>
      <c r="AA5995" s="104"/>
      <c r="AB5995" s="107"/>
      <c r="AC5995" s="72">
        <f>IF(OR(Tabella2[[#This Row],[OUTCOME]]="DCO",Tabella2[[#This Row],[OUTCOME]]="SDC"),1,0)</f>
        <v>1</v>
      </c>
      <c r="AH5995" s="70"/>
      <c r="AI5995" s="70"/>
      <c r="AJ5995">
        <f>IF(OR(Tabella2[[#This Row],[OUTCOME]]="DNCO", Tabella2[[#This Row],[OUTCOME]]="SDNC"),1,0)</f>
        <v>0</v>
      </c>
      <c r="AL5995" s="70"/>
      <c r="BM5995" s="135">
        <f>Tabella2[[#This Row],[ACT START]]</f>
        <v>0.67708333333333337</v>
      </c>
      <c r="BN5995" s="136">
        <f>Tabella2[[#This Row],[ACT STOP]]</f>
        <v>0.71875</v>
      </c>
      <c r="BO5995" s="101"/>
      <c r="BR5995" s="109" t="str">
        <f t="shared" si="105"/>
        <v>SH-25-5984</v>
      </c>
      <c r="BS5995" s="109" t="s">
        <v>416</v>
      </c>
      <c r="BT5995" t="str">
        <f>Tabella2[[#This Row],[OUTCOME]]</f>
        <v>DCO</v>
      </c>
      <c r="BU5995" t="str">
        <f>_xlfn.CONCAT(Tabella2[[#This Row],[NAME SP]],Tabella2[[#This Row],[ID SP]]," - ",Tabella2[[#This Row],[SYLLABUS NO]])</f>
        <v>QATAR68 - FMSC HBFM02</v>
      </c>
      <c r="BV5995" t="s">
        <v>11998</v>
      </c>
    </row>
    <row r="5996" spans="1:74" hidden="1">
      <c r="A5996" s="103" t="s">
        <v>12124</v>
      </c>
      <c r="B5996" s="102">
        <v>45950</v>
      </c>
      <c r="C5996" s="104">
        <f>_xlfn.ISOWEEKNUM(Tabella2[[#This Row],[Date]])</f>
        <v>43</v>
      </c>
      <c r="D5996" s="104" t="s">
        <v>195</v>
      </c>
      <c r="E5996" s="104" t="s">
        <v>298</v>
      </c>
      <c r="F5996" s="104"/>
      <c r="G5996" s="104" t="s">
        <v>284</v>
      </c>
      <c r="H5996" s="105">
        <v>50</v>
      </c>
      <c r="I5996" s="104"/>
      <c r="J5996" s="104" t="s">
        <v>258</v>
      </c>
      <c r="K5996" s="104" t="s">
        <v>80</v>
      </c>
      <c r="L5996" s="104" t="s">
        <v>299</v>
      </c>
      <c r="M5996" s="104" t="s">
        <v>276</v>
      </c>
      <c r="N5996" s="104"/>
      <c r="O5996" s="108" t="str">
        <f>A5995</f>
        <v>18400</v>
      </c>
      <c r="P5996" s="111" t="s">
        <v>300</v>
      </c>
      <c r="Q5996" s="153" t="s">
        <v>12118</v>
      </c>
      <c r="R5996" s="153" t="s">
        <v>12119</v>
      </c>
      <c r="S5996" s="153">
        <f>Tabella2[[#This Row],[PLD STOP]]-Tabella2[[#This Row],[PLD START]]</f>
        <v>4.166666666666663E-2</v>
      </c>
      <c r="T5996" s="153">
        <v>0.67708333333333337</v>
      </c>
      <c r="U5996" s="153">
        <v>0.71875</v>
      </c>
      <c r="V5996" s="153">
        <f>IF(ISBLANK(T5996),"",Tabella2[[#This Row],[ACT STOP]]-Tabella2[[#This Row],[ACT START]])</f>
        <v>4.166666666666663E-2</v>
      </c>
      <c r="W5996" s="104" t="s">
        <v>122</v>
      </c>
      <c r="X5996" s="104" t="s">
        <v>91</v>
      </c>
      <c r="Y5996" s="110"/>
      <c r="Z5996" s="106"/>
      <c r="AA5996" s="104"/>
      <c r="AB5996" s="107"/>
      <c r="AC5996" s="72">
        <f>IF(OR(Tabella2[[#This Row],[OUTCOME]]="DCO",Tabella2[[#This Row],[OUTCOME]]="SDC"),1,0)</f>
        <v>1</v>
      </c>
      <c r="AH5996" s="70"/>
      <c r="AI5996" s="70"/>
      <c r="AJ5996">
        <f>IF(OR(Tabella2[[#This Row],[OUTCOME]]="DNCO", Tabella2[[#This Row],[OUTCOME]]="SDNC"),1,0)</f>
        <v>0</v>
      </c>
      <c r="AL5996" s="70"/>
      <c r="BM5996" s="135">
        <f>Tabella2[[#This Row],[ACT START]]</f>
        <v>0.67708333333333337</v>
      </c>
      <c r="BN5996" s="136">
        <f>Tabella2[[#This Row],[ACT STOP]]</f>
        <v>0.71875</v>
      </c>
      <c r="BO5996" s="101"/>
      <c r="BR5996" s="109" t="str">
        <f t="shared" si="105"/>
        <v>SH-25-5985</v>
      </c>
      <c r="BS5996" s="109" t="s">
        <v>1763</v>
      </c>
      <c r="BT5996" t="str">
        <f>Tabella2[[#This Row],[OUTCOME]]</f>
        <v>SDC</v>
      </c>
      <c r="BU5996" t="str">
        <f>_xlfn.CONCAT(Tabella2[[#This Row],[NAME SP]],Tabella2[[#This Row],[ID SP]]," - ",Tabella2[[#This Row],[SYLLABUS NO]])</f>
        <v>Support QATAR - SUPP</v>
      </c>
    </row>
    <row r="5997" spans="1:74" hidden="1">
      <c r="A5997" s="103" t="s">
        <v>12125</v>
      </c>
      <c r="B5997" s="102">
        <v>45950</v>
      </c>
      <c r="C5997" s="104">
        <f>_xlfn.ISOWEEKNUM(Tabella2[[#This Row],[Date]])</f>
        <v>43</v>
      </c>
      <c r="D5997" s="104" t="s">
        <v>255</v>
      </c>
      <c r="E5997" s="104" t="s">
        <v>256</v>
      </c>
      <c r="F5997" s="104">
        <v>40</v>
      </c>
      <c r="G5997" s="104" t="s">
        <v>284</v>
      </c>
      <c r="H5997" s="105">
        <v>23</v>
      </c>
      <c r="I5997" s="104" t="s">
        <v>258</v>
      </c>
      <c r="J5997" s="104"/>
      <c r="K5997" s="104" t="s">
        <v>79</v>
      </c>
      <c r="L5997" s="104" t="s">
        <v>299</v>
      </c>
      <c r="M5997" s="104" t="s">
        <v>276</v>
      </c>
      <c r="N5997" s="104"/>
      <c r="O5997" s="108" t="str">
        <f>A5998</f>
        <v>18403</v>
      </c>
      <c r="P5997" s="111" t="s">
        <v>554</v>
      </c>
      <c r="Q5997" s="153" t="s">
        <v>12126</v>
      </c>
      <c r="R5997" s="153" t="s">
        <v>12127</v>
      </c>
      <c r="S5997" s="153">
        <f>Tabella2[[#This Row],[PLD STOP]]-Tabella2[[#This Row],[PLD START]]</f>
        <v>4.166666666666663E-2</v>
      </c>
      <c r="T5997" s="153">
        <v>0.73958333333333337</v>
      </c>
      <c r="U5997" s="153">
        <v>0.78125</v>
      </c>
      <c r="V5997" s="153">
        <f>IF(ISBLANK(T5997),"",Tabella2[[#This Row],[ACT STOP]]-Tabella2[[#This Row],[ACT START]])</f>
        <v>4.166666666666663E-2</v>
      </c>
      <c r="W5997" s="104" t="s">
        <v>92</v>
      </c>
      <c r="X5997" s="104" t="s">
        <v>91</v>
      </c>
      <c r="Y5997" s="110"/>
      <c r="Z5997" s="106"/>
      <c r="AA5997" s="104"/>
      <c r="AB5997" s="107"/>
      <c r="AC5997" s="72">
        <f>IF(OR(Tabella2[[#This Row],[OUTCOME]]="DCO",Tabella2[[#This Row],[OUTCOME]]="SDC"),1,0)</f>
        <v>1</v>
      </c>
      <c r="AH5997" s="70"/>
      <c r="AI5997" s="70"/>
      <c r="AJ5997">
        <f>IF(OR(Tabella2[[#This Row],[OUTCOME]]="DNCO", Tabella2[[#This Row],[OUTCOME]]="SDNC"),1,0)</f>
        <v>0</v>
      </c>
      <c r="AL5997" s="70"/>
      <c r="BM5997" s="135">
        <f>Tabella2[[#This Row],[ACT START]]</f>
        <v>0.73958333333333337</v>
      </c>
      <c r="BN5997" s="136">
        <f>Tabella2[[#This Row],[ACT STOP]]</f>
        <v>0.78125</v>
      </c>
      <c r="BO5997" s="101"/>
      <c r="BR5997" s="109" t="str">
        <f t="shared" si="105"/>
        <v>SH-25-5986</v>
      </c>
      <c r="BS5997" s="109" t="s">
        <v>358</v>
      </c>
      <c r="BT5997" t="str">
        <f>Tabella2[[#This Row],[OUTCOME]]</f>
        <v>DCO</v>
      </c>
      <c r="BU5997" t="str">
        <f>_xlfn.CONCAT(Tabella2[[#This Row],[NAME SP]],Tabella2[[#This Row],[ID SP]]," - ",Tabella2[[#This Row],[SYLLABUS NO]])</f>
        <v>QATAR40 - FMSC DBFM01</v>
      </c>
      <c r="BV5997" t="s">
        <v>12128</v>
      </c>
    </row>
    <row r="5998" spans="1:74" hidden="1">
      <c r="A5998" s="103" t="s">
        <v>12129</v>
      </c>
      <c r="B5998" s="102">
        <v>45950</v>
      </c>
      <c r="C5998" s="104">
        <f>_xlfn.ISOWEEKNUM(Tabella2[[#This Row],[Date]])</f>
        <v>43</v>
      </c>
      <c r="D5998" s="104" t="s">
        <v>195</v>
      </c>
      <c r="E5998" s="104" t="s">
        <v>298</v>
      </c>
      <c r="F5998" s="104"/>
      <c r="G5998" s="104" t="s">
        <v>257</v>
      </c>
      <c r="H5998" s="105">
        <v>17</v>
      </c>
      <c r="I5998" s="104"/>
      <c r="J5998" s="104" t="s">
        <v>258</v>
      </c>
      <c r="K5998" s="104" t="s">
        <v>78</v>
      </c>
      <c r="L5998" s="104" t="s">
        <v>299</v>
      </c>
      <c r="M5998" s="104" t="s">
        <v>276</v>
      </c>
      <c r="N5998" s="104"/>
      <c r="O5998" s="108" t="str">
        <f>A5997</f>
        <v>18402</v>
      </c>
      <c r="P5998" s="111" t="s">
        <v>300</v>
      </c>
      <c r="Q5998" s="153" t="s">
        <v>12126</v>
      </c>
      <c r="R5998" s="153" t="s">
        <v>12127</v>
      </c>
      <c r="S5998" s="153">
        <f>Tabella2[[#This Row],[PLD STOP]]-Tabella2[[#This Row],[PLD START]]</f>
        <v>4.166666666666663E-2</v>
      </c>
      <c r="T5998" s="153">
        <v>0.73958333333333337</v>
      </c>
      <c r="U5998" s="153">
        <v>0.78125</v>
      </c>
      <c r="V5998" s="153">
        <f>IF(ISBLANK(T5998),"",Tabella2[[#This Row],[ACT STOP]]-Tabella2[[#This Row],[ACT START]])</f>
        <v>4.166666666666663E-2</v>
      </c>
      <c r="W5998" s="104" t="s">
        <v>122</v>
      </c>
      <c r="X5998" s="104" t="s">
        <v>91</v>
      </c>
      <c r="Y5998" s="110"/>
      <c r="Z5998" s="106"/>
      <c r="AA5998" s="104"/>
      <c r="AB5998" s="107"/>
      <c r="AC5998" s="72">
        <f>IF(OR(Tabella2[[#This Row],[OUTCOME]]="DCO",Tabella2[[#This Row],[OUTCOME]]="SDC"),1,0)</f>
        <v>1</v>
      </c>
      <c r="AH5998" s="70"/>
      <c r="AI5998" s="70"/>
      <c r="AJ5998">
        <f>IF(OR(Tabella2[[#This Row],[OUTCOME]]="DNCO", Tabella2[[#This Row],[OUTCOME]]="SDNC"),1,0)</f>
        <v>0</v>
      </c>
      <c r="AL5998" s="70"/>
      <c r="BM5998" s="135">
        <f>Tabella2[[#This Row],[ACT START]]</f>
        <v>0.73958333333333337</v>
      </c>
      <c r="BN5998" s="136">
        <f>Tabella2[[#This Row],[ACT STOP]]</f>
        <v>0.78125</v>
      </c>
      <c r="BO5998" s="101"/>
      <c r="BR5998" s="109" t="str">
        <f t="shared" si="105"/>
        <v>SH-25-5987</v>
      </c>
      <c r="BS5998" s="109" t="s">
        <v>393</v>
      </c>
      <c r="BT5998" t="str">
        <f>Tabella2[[#This Row],[OUTCOME]]</f>
        <v>SDC</v>
      </c>
      <c r="BU5998" t="str">
        <f>_xlfn.CONCAT(Tabella2[[#This Row],[NAME SP]],Tabella2[[#This Row],[ID SP]]," - ",Tabella2[[#This Row],[SYLLABUS NO]])</f>
        <v>Support QATAR - SUPP</v>
      </c>
    </row>
    <row r="5999" spans="1:74" hidden="1">
      <c r="A5999" s="103" t="s">
        <v>12130</v>
      </c>
      <c r="B5999" s="102">
        <v>45950</v>
      </c>
      <c r="C5999" s="104">
        <f>_xlfn.ISOWEEKNUM(Tabella2[[#This Row],[Date]])</f>
        <v>43</v>
      </c>
      <c r="D5999" s="104" t="s">
        <v>817</v>
      </c>
      <c r="E5999" s="104" t="s">
        <v>284</v>
      </c>
      <c r="F5999" s="104">
        <v>73</v>
      </c>
      <c r="G5999" s="104" t="s">
        <v>257</v>
      </c>
      <c r="H5999" s="105">
        <v>13</v>
      </c>
      <c r="I5999" s="104"/>
      <c r="J5999" s="104" t="s">
        <v>258</v>
      </c>
      <c r="K5999" s="104" t="s">
        <v>83</v>
      </c>
      <c r="L5999" s="104" t="s">
        <v>299</v>
      </c>
      <c r="M5999" s="104" t="s">
        <v>276</v>
      </c>
      <c r="N5999" s="104"/>
      <c r="O5999" s="108" t="str">
        <f>A6000</f>
        <v>18405</v>
      </c>
      <c r="P5999" s="111" t="s">
        <v>2791</v>
      </c>
      <c r="Q5999" s="153" t="s">
        <v>12126</v>
      </c>
      <c r="R5999" s="153" t="s">
        <v>12127</v>
      </c>
      <c r="S5999" s="153">
        <f>Tabella2[[#This Row],[PLD STOP]]-Tabella2[[#This Row],[PLD START]]</f>
        <v>4.166666666666663E-2</v>
      </c>
      <c r="T5999" s="153" t="s">
        <v>12126</v>
      </c>
      <c r="U5999" s="153" t="s">
        <v>12127</v>
      </c>
      <c r="V5999" s="153">
        <f>IF(ISBLANK(T5999),"",Tabella2[[#This Row],[ACT STOP]]-Tabella2[[#This Row],[ACT START]])</f>
        <v>4.166666666666663E-2</v>
      </c>
      <c r="W5999" s="104" t="s">
        <v>92</v>
      </c>
      <c r="X5999" s="104" t="s">
        <v>91</v>
      </c>
      <c r="Y5999" s="110"/>
      <c r="Z5999" s="106"/>
      <c r="AA5999" s="104"/>
      <c r="AB5999" s="107"/>
      <c r="AC5999" s="72">
        <f>IF(OR(Tabella2[[#This Row],[OUTCOME]]="DCO",Tabella2[[#This Row],[OUTCOME]]="SDC"),1,0)</f>
        <v>1</v>
      </c>
      <c r="AH5999" s="70"/>
      <c r="AI5999" s="70"/>
      <c r="AJ5999">
        <f>IF(OR(Tabella2[[#This Row],[OUTCOME]]="DNCO", Tabella2[[#This Row],[OUTCOME]]="SDNC"),1,0)</f>
        <v>0</v>
      </c>
      <c r="AL5999" s="70"/>
      <c r="BM5999" s="135" t="str">
        <f>Tabella2[[#This Row],[ACT START]]</f>
        <v>17:45</v>
      </c>
      <c r="BN5999" s="136" t="str">
        <f>Tabella2[[#This Row],[ACT STOP]]</f>
        <v>18:45</v>
      </c>
      <c r="BO5999" s="101"/>
      <c r="BR5999" s="109" t="str">
        <f t="shared" si="105"/>
        <v>SH-25-5988</v>
      </c>
      <c r="BS5999" s="109" t="s">
        <v>427</v>
      </c>
      <c r="BT5999" t="str">
        <f>Tabella2[[#This Row],[OUTCOME]]</f>
        <v>DCO</v>
      </c>
      <c r="BU5999" t="str">
        <f>_xlfn.CONCAT(Tabella2[[#This Row],[NAME SP]],Tabella2[[#This Row],[ID SP]]," - ",Tabella2[[#This Row],[SYLLABUS NO]])</f>
        <v>IFTS73 - FMSC DACM02</v>
      </c>
      <c r="BV5999" t="s">
        <v>12008</v>
      </c>
    </row>
    <row r="6000" spans="1:74" hidden="1">
      <c r="A6000" s="103" t="s">
        <v>12131</v>
      </c>
      <c r="B6000" s="102">
        <v>45950</v>
      </c>
      <c r="C6000" s="104">
        <f>_xlfn.ISOWEEKNUM(Tabella2[[#This Row],[Date]])</f>
        <v>43</v>
      </c>
      <c r="D6000" s="104" t="s">
        <v>195</v>
      </c>
      <c r="E6000" s="104" t="s">
        <v>398</v>
      </c>
      <c r="F6000" s="104"/>
      <c r="G6000" s="104" t="s">
        <v>284</v>
      </c>
      <c r="H6000" s="105">
        <v>9</v>
      </c>
      <c r="I6000" s="104"/>
      <c r="J6000" s="104" t="s">
        <v>258</v>
      </c>
      <c r="K6000" s="104" t="s">
        <v>80</v>
      </c>
      <c r="L6000" s="104" t="s">
        <v>299</v>
      </c>
      <c r="M6000" s="104" t="s">
        <v>276</v>
      </c>
      <c r="N6000" s="104"/>
      <c r="O6000" s="108" t="str">
        <f>A5999</f>
        <v>18404</v>
      </c>
      <c r="P6000" s="111" t="s">
        <v>300</v>
      </c>
      <c r="Q6000" s="153" t="s">
        <v>12126</v>
      </c>
      <c r="R6000" s="153" t="s">
        <v>12127</v>
      </c>
      <c r="S6000" s="153">
        <f>Tabella2[[#This Row],[PLD STOP]]-Tabella2[[#This Row],[PLD START]]</f>
        <v>4.166666666666663E-2</v>
      </c>
      <c r="T6000" s="153" t="s">
        <v>12126</v>
      </c>
      <c r="U6000" s="153" t="s">
        <v>12127</v>
      </c>
      <c r="V6000" s="153">
        <f>IF(ISBLANK(T6000),"",Tabella2[[#This Row],[ACT STOP]]-Tabella2[[#This Row],[ACT START]])</f>
        <v>4.166666666666663E-2</v>
      </c>
      <c r="W6000" s="104" t="s">
        <v>122</v>
      </c>
      <c r="X6000" s="104" t="s">
        <v>91</v>
      </c>
      <c r="Y6000" s="110"/>
      <c r="Z6000" s="106"/>
      <c r="AA6000" s="104"/>
      <c r="AB6000" s="107"/>
      <c r="AC6000" s="72">
        <f>IF(OR(Tabella2[[#This Row],[OUTCOME]]="DCO",Tabella2[[#This Row],[OUTCOME]]="SDC"),1,0)</f>
        <v>1</v>
      </c>
      <c r="AH6000" s="70"/>
      <c r="AI6000" s="70"/>
      <c r="AJ6000">
        <f>IF(OR(Tabella2[[#This Row],[OUTCOME]]="DNCO", Tabella2[[#This Row],[OUTCOME]]="SDNC"),1,0)</f>
        <v>0</v>
      </c>
      <c r="AL6000" s="70"/>
      <c r="BM6000" s="135" t="str">
        <f>Tabella2[[#This Row],[ACT START]]</f>
        <v>17:45</v>
      </c>
      <c r="BN6000" s="136" t="str">
        <f>Tabella2[[#This Row],[ACT STOP]]</f>
        <v>18:45</v>
      </c>
      <c r="BO6000" s="101"/>
      <c r="BR6000" s="109" t="str">
        <f t="shared" si="105"/>
        <v>SH-25-5989</v>
      </c>
      <c r="BS6000" s="109" t="s">
        <v>339</v>
      </c>
      <c r="BT6000" t="str">
        <f>Tabella2[[#This Row],[OUTCOME]]</f>
        <v>SDC</v>
      </c>
      <c r="BU6000" t="str">
        <f>_xlfn.CONCAT(Tabella2[[#This Row],[NAME SP]],Tabella2[[#This Row],[ID SP]]," - ",Tabella2[[#This Row],[SYLLABUS NO]])</f>
        <v>Support IFTS - SUPP</v>
      </c>
    </row>
    <row r="6001" spans="1:74" hidden="1">
      <c r="A6001" s="103" t="s">
        <v>12132</v>
      </c>
      <c r="B6001" s="102">
        <v>45950</v>
      </c>
      <c r="C6001" s="104">
        <f>_xlfn.ISOWEEKNUM(Tabella2[[#This Row],[Date]])</f>
        <v>43</v>
      </c>
      <c r="D6001" s="104" t="s">
        <v>11983</v>
      </c>
      <c r="E6001" s="104" t="s">
        <v>284</v>
      </c>
      <c r="F6001" s="104">
        <v>84</v>
      </c>
      <c r="G6001" s="104" t="s">
        <v>257</v>
      </c>
      <c r="H6001" s="105">
        <v>1</v>
      </c>
      <c r="I6001" s="104"/>
      <c r="J6001" s="104" t="s">
        <v>258</v>
      </c>
      <c r="K6001" s="104" t="s">
        <v>77</v>
      </c>
      <c r="L6001" s="104" t="s">
        <v>259</v>
      </c>
      <c r="M6001" s="104" t="s">
        <v>276</v>
      </c>
      <c r="N6001" s="104"/>
      <c r="O6001" s="106"/>
      <c r="P6001" s="111" t="s">
        <v>723</v>
      </c>
      <c r="Q6001" s="153" t="s">
        <v>12126</v>
      </c>
      <c r="R6001" s="153" t="s">
        <v>12127</v>
      </c>
      <c r="S6001" s="153">
        <f>Tabella2[[#This Row],[PLD STOP]]-Tabella2[[#This Row],[PLD START]]</f>
        <v>4.166666666666663E-2</v>
      </c>
      <c r="T6001" s="153">
        <v>0.73611111111111116</v>
      </c>
      <c r="U6001" s="153">
        <v>0.77777777777777779</v>
      </c>
      <c r="V6001" s="153">
        <f>IF(ISBLANK(T6001),"",Tabella2[[#This Row],[ACT STOP]]-Tabella2[[#This Row],[ACT START]])</f>
        <v>4.166666666666663E-2</v>
      </c>
      <c r="W6001" s="104" t="s">
        <v>92</v>
      </c>
      <c r="X6001" s="104" t="s">
        <v>91</v>
      </c>
      <c r="Y6001" s="110"/>
      <c r="Z6001" s="106"/>
      <c r="AA6001" s="104"/>
      <c r="AB6001" s="107"/>
      <c r="AC6001" s="72">
        <f>IF(OR(Tabella2[[#This Row],[OUTCOME]]="DCO",Tabella2[[#This Row],[OUTCOME]]="SDC"),1,0)</f>
        <v>1</v>
      </c>
      <c r="AH6001" s="70"/>
      <c r="AI6001" s="70"/>
      <c r="AJ6001">
        <f>IF(OR(Tabella2[[#This Row],[OUTCOME]]="DNCO", Tabella2[[#This Row],[OUTCOME]]="SDNC"),1,0)</f>
        <v>0</v>
      </c>
      <c r="AL6001" s="70"/>
      <c r="BM6001" s="135">
        <f>Tabella2[[#This Row],[ACT START]]</f>
        <v>0.73611111111111116</v>
      </c>
      <c r="BN6001" s="136">
        <f>Tabella2[[#This Row],[ACT STOP]]</f>
        <v>0.77777777777777779</v>
      </c>
      <c r="BO6001" s="101"/>
      <c r="BR6001" s="109" t="str">
        <f t="shared" si="105"/>
        <v>SH-25-5990</v>
      </c>
      <c r="BS6001" s="109" t="s">
        <v>332</v>
      </c>
      <c r="BT6001" t="str">
        <f>Tabella2[[#This Row],[OUTCOME]]</f>
        <v>DCO</v>
      </c>
      <c r="BU6001" t="str">
        <f>_xlfn.CONCAT(Tabella2[[#This Row],[NAME SP]],Tabella2[[#This Row],[ID SP]]," - ",Tabella2[[#This Row],[SYLLABUS NO]])</f>
        <v>IFTS84 - SD CF01</v>
      </c>
      <c r="BV6001" t="s">
        <v>11984</v>
      </c>
    </row>
    <row r="6002" spans="1:74" hidden="1">
      <c r="A6002" s="103" t="s">
        <v>12133</v>
      </c>
      <c r="B6002" s="102">
        <v>45951</v>
      </c>
      <c r="C6002" s="104">
        <f>_xlfn.ISOWEEKNUM(Tabella2[[#This Row],[Date]])</f>
        <v>43</v>
      </c>
      <c r="D6002" s="104" t="s">
        <v>722</v>
      </c>
      <c r="E6002" s="104" t="s">
        <v>327</v>
      </c>
      <c r="F6002" s="104">
        <v>76</v>
      </c>
      <c r="G6002" s="104" t="s">
        <v>257</v>
      </c>
      <c r="H6002" s="105">
        <v>14</v>
      </c>
      <c r="I6002" s="104" t="s">
        <v>258</v>
      </c>
      <c r="J6002" s="104"/>
      <c r="K6002" s="104" t="s">
        <v>79</v>
      </c>
      <c r="L6002" s="104" t="s">
        <v>299</v>
      </c>
      <c r="M6002" s="104" t="s">
        <v>276</v>
      </c>
      <c r="N6002" s="104"/>
      <c r="O6002" s="108" t="str">
        <f>A6003</f>
        <v>18408</v>
      </c>
      <c r="P6002" s="111" t="s">
        <v>405</v>
      </c>
      <c r="Q6002" s="153" t="s">
        <v>540</v>
      </c>
      <c r="R6002" s="153" t="s">
        <v>541</v>
      </c>
      <c r="S6002" s="153">
        <f>Tabella2[[#This Row],[PLD STOP]]-Tabella2[[#This Row],[PLD START]]</f>
        <v>4.1666666666666685E-2</v>
      </c>
      <c r="T6002" s="153">
        <v>0.42708333333333331</v>
      </c>
      <c r="U6002" s="153">
        <v>0.46875</v>
      </c>
      <c r="V6002" s="153">
        <f>IF(ISBLANK(T6002),"",Tabella2[[#This Row],[ACT STOP]]-Tabella2[[#This Row],[ACT START]])</f>
        <v>4.1666666666666685E-2</v>
      </c>
      <c r="W6002" s="104" t="s">
        <v>92</v>
      </c>
      <c r="X6002" s="104" t="s">
        <v>91</v>
      </c>
      <c r="Y6002" s="110"/>
      <c r="Z6002" s="106"/>
      <c r="AA6002" s="104"/>
      <c r="AB6002" s="107"/>
      <c r="AC6002" s="72">
        <f>IF(OR(Tabella2[[#This Row],[OUTCOME]]="DCO",Tabella2[[#This Row],[OUTCOME]]="SDC"),1,0)</f>
        <v>1</v>
      </c>
      <c r="AH6002" s="70"/>
      <c r="AI6002" s="70"/>
      <c r="AJ6002">
        <f>IF(OR(Tabella2[[#This Row],[OUTCOME]]="DNCO", Tabella2[[#This Row],[OUTCOME]]="SDNC"),1,0)</f>
        <v>0</v>
      </c>
      <c r="AL6002" s="70"/>
      <c r="BM6002" s="135">
        <f>Tabella2[[#This Row],[ACT START]]</f>
        <v>0.42708333333333331</v>
      </c>
      <c r="BN6002" s="136">
        <f>Tabella2[[#This Row],[ACT STOP]]</f>
        <v>0.46875</v>
      </c>
      <c r="BO6002" s="101"/>
      <c r="BR6002" s="109" t="str">
        <f t="shared" si="105"/>
        <v>SH-25-5991</v>
      </c>
      <c r="BS6002" s="109" t="s">
        <v>372</v>
      </c>
      <c r="BT6002" t="str">
        <f>Tabella2[[#This Row],[OUTCOME]]</f>
        <v>DCO</v>
      </c>
      <c r="BU6002" t="str">
        <f>_xlfn.CONCAT(Tabella2[[#This Row],[NAME SP]],Tabella2[[#This Row],[ID SP]]," - ",Tabella2[[#This Row],[SYLLABUS NO]])</f>
        <v>AMI76 - SD BFFNVG01</v>
      </c>
      <c r="BV6002" t="s">
        <v>11883</v>
      </c>
    </row>
    <row r="6003" spans="1:74" hidden="1">
      <c r="A6003" s="103" t="s">
        <v>12134</v>
      </c>
      <c r="B6003" s="102">
        <v>45951</v>
      </c>
      <c r="C6003" s="104">
        <f>_xlfn.ISOWEEKNUM(Tabella2[[#This Row],[Date]])</f>
        <v>43</v>
      </c>
      <c r="D6003" s="104" t="s">
        <v>195</v>
      </c>
      <c r="E6003" s="104" t="s">
        <v>880</v>
      </c>
      <c r="F6003" s="104"/>
      <c r="G6003" s="104" t="s">
        <v>257</v>
      </c>
      <c r="H6003" s="105">
        <v>17</v>
      </c>
      <c r="I6003" s="104"/>
      <c r="J6003" s="104" t="s">
        <v>258</v>
      </c>
      <c r="K6003" s="104" t="s">
        <v>78</v>
      </c>
      <c r="L6003" s="104" t="s">
        <v>299</v>
      </c>
      <c r="M6003" s="104" t="s">
        <v>276</v>
      </c>
      <c r="N6003" s="104"/>
      <c r="O6003" s="108" t="str">
        <f>A6002</f>
        <v>18407</v>
      </c>
      <c r="P6003" s="111" t="s">
        <v>300</v>
      </c>
      <c r="Q6003" s="153" t="s">
        <v>540</v>
      </c>
      <c r="R6003" s="153" t="s">
        <v>541</v>
      </c>
      <c r="S6003" s="153">
        <f>Tabella2[[#This Row],[PLD STOP]]-Tabella2[[#This Row],[PLD START]]</f>
        <v>4.1666666666666685E-2</v>
      </c>
      <c r="T6003" s="153">
        <v>0.42708333333333331</v>
      </c>
      <c r="U6003" s="153">
        <v>0.46875</v>
      </c>
      <c r="V6003" s="153">
        <f>IF(ISBLANK(T6003),"",Tabella2[[#This Row],[ACT STOP]]-Tabella2[[#This Row],[ACT START]])</f>
        <v>4.1666666666666685E-2</v>
      </c>
      <c r="W6003" s="104" t="s">
        <v>122</v>
      </c>
      <c r="X6003" s="104" t="s">
        <v>91</v>
      </c>
      <c r="Y6003" s="110"/>
      <c r="Z6003" s="106"/>
      <c r="AA6003" s="104"/>
      <c r="AB6003" s="107"/>
      <c r="AC6003" s="72">
        <f>IF(OR(Tabella2[[#This Row],[OUTCOME]]="DCO",Tabella2[[#This Row],[OUTCOME]]="SDC"),1,0)</f>
        <v>1</v>
      </c>
      <c r="AH6003" s="70"/>
      <c r="AI6003" s="70"/>
      <c r="AJ6003">
        <f>IF(OR(Tabella2[[#This Row],[OUTCOME]]="DNCO", Tabella2[[#This Row],[OUTCOME]]="SDNC"),1,0)</f>
        <v>0</v>
      </c>
      <c r="AL6003" s="70"/>
      <c r="BM6003" s="135">
        <f>Tabella2[[#This Row],[ACT START]]</f>
        <v>0.42708333333333331</v>
      </c>
      <c r="BN6003" s="136">
        <f>Tabella2[[#This Row],[ACT STOP]]</f>
        <v>0.46875</v>
      </c>
      <c r="BO6003" s="101"/>
      <c r="BR6003" s="109" t="str">
        <f t="shared" si="105"/>
        <v>SH-25-5992</v>
      </c>
      <c r="BS6003" s="109" t="s">
        <v>393</v>
      </c>
      <c r="BT6003" t="str">
        <f>Tabella2[[#This Row],[OUTCOME]]</f>
        <v>SDC</v>
      </c>
      <c r="BU6003" t="str">
        <f>_xlfn.CONCAT(Tabella2[[#This Row],[NAME SP]],Tabella2[[#This Row],[ID SP]]," - ",Tabella2[[#This Row],[SYLLABUS NO]])</f>
        <v>Support AMI - SUPP</v>
      </c>
    </row>
    <row r="6004" spans="1:74" hidden="1">
      <c r="A6004" s="103" t="s">
        <v>12135</v>
      </c>
      <c r="B6004" s="102">
        <v>45951</v>
      </c>
      <c r="C6004" s="104">
        <f>_xlfn.ISOWEEKNUM(Tabella2[[#This Row],[Date]])</f>
        <v>43</v>
      </c>
      <c r="D6004" s="104" t="s">
        <v>751</v>
      </c>
      <c r="E6004" s="104" t="s">
        <v>256</v>
      </c>
      <c r="F6004" s="104">
        <v>78</v>
      </c>
      <c r="G6004" s="104" t="s">
        <v>284</v>
      </c>
      <c r="H6004" s="105">
        <v>22</v>
      </c>
      <c r="I6004" s="104" t="s">
        <v>258</v>
      </c>
      <c r="J6004" s="104"/>
      <c r="K6004" s="104" t="s">
        <v>83</v>
      </c>
      <c r="L6004" s="104" t="s">
        <v>299</v>
      </c>
      <c r="M6004" s="104" t="s">
        <v>276</v>
      </c>
      <c r="N6004" s="104"/>
      <c r="O6004" s="108" t="str">
        <f>A6005</f>
        <v>18410</v>
      </c>
      <c r="P6004" s="111" t="s">
        <v>2593</v>
      </c>
      <c r="Q6004" s="153" t="s">
        <v>540</v>
      </c>
      <c r="R6004" s="153" t="s">
        <v>541</v>
      </c>
      <c r="S6004" s="153">
        <f>Tabella2[[#This Row],[PLD STOP]]-Tabella2[[#This Row],[PLD START]]</f>
        <v>4.1666666666666685E-2</v>
      </c>
      <c r="T6004" s="153">
        <v>0.43402777777777779</v>
      </c>
      <c r="U6004" s="153">
        <v>0.46875</v>
      </c>
      <c r="V6004" s="153">
        <f>IF(ISBLANK(T6004),"",Tabella2[[#This Row],[ACT STOP]]-Tabella2[[#This Row],[ACT START]])</f>
        <v>3.472222222222221E-2</v>
      </c>
      <c r="W6004" s="104" t="s">
        <v>92</v>
      </c>
      <c r="X6004" s="104" t="s">
        <v>91</v>
      </c>
      <c r="Y6004" s="110" t="s">
        <v>12136</v>
      </c>
      <c r="Z6004" s="106"/>
      <c r="AA6004" s="104"/>
      <c r="AB6004" s="107"/>
      <c r="AC6004" s="72">
        <f>IF(OR(Tabella2[[#This Row],[OUTCOME]]="DCO",Tabella2[[#This Row],[OUTCOME]]="SDC"),1,0)</f>
        <v>1</v>
      </c>
      <c r="AH6004" s="70"/>
      <c r="AI6004" s="70"/>
      <c r="AJ6004">
        <f>IF(OR(Tabella2[[#This Row],[OUTCOME]]="DNCO", Tabella2[[#This Row],[OUTCOME]]="SDNC"),1,0)</f>
        <v>0</v>
      </c>
      <c r="AL6004" s="70"/>
      <c r="BM6004" s="135">
        <f>Tabella2[[#This Row],[ACT START]]</f>
        <v>0.43402777777777779</v>
      </c>
      <c r="BN6004" s="136">
        <f>Tabella2[[#This Row],[ACT STOP]]</f>
        <v>0.46875</v>
      </c>
      <c r="BO6004" s="101"/>
      <c r="BR6004" s="109" t="str">
        <f t="shared" si="105"/>
        <v>SH-25-5993</v>
      </c>
      <c r="BS6004" s="109" t="s">
        <v>295</v>
      </c>
      <c r="BT6004" t="str">
        <f>Tabella2[[#This Row],[OUTCOME]]</f>
        <v>DCO</v>
      </c>
      <c r="BU6004" t="str">
        <f>_xlfn.CONCAT(Tabella2[[#This Row],[NAME SP]],Tabella2[[#This Row],[ID SP]]," - ",Tabella2[[#This Row],[SYLLABUS NO]])</f>
        <v>QATAR78 - FMSC HBFM01</v>
      </c>
      <c r="BV6004" t="s">
        <v>11966</v>
      </c>
    </row>
    <row r="6005" spans="1:74" hidden="1">
      <c r="A6005" s="103" t="s">
        <v>12137</v>
      </c>
      <c r="B6005" s="102">
        <v>45951</v>
      </c>
      <c r="C6005" s="104">
        <f>_xlfn.ISOWEEKNUM(Tabella2[[#This Row],[Date]])</f>
        <v>43</v>
      </c>
      <c r="D6005" s="104" t="s">
        <v>195</v>
      </c>
      <c r="E6005" s="104" t="s">
        <v>298</v>
      </c>
      <c r="F6005" s="104"/>
      <c r="G6005" s="104" t="s">
        <v>257</v>
      </c>
      <c r="H6005" s="105">
        <v>2</v>
      </c>
      <c r="I6005" s="104"/>
      <c r="J6005" s="104" t="s">
        <v>258</v>
      </c>
      <c r="K6005" s="104" t="s">
        <v>80</v>
      </c>
      <c r="L6005" s="104" t="s">
        <v>299</v>
      </c>
      <c r="M6005" s="104" t="s">
        <v>276</v>
      </c>
      <c r="N6005" s="104"/>
      <c r="O6005" s="108" t="str">
        <f>A6004</f>
        <v>18409</v>
      </c>
      <c r="P6005" s="111" t="s">
        <v>300</v>
      </c>
      <c r="Q6005" s="153" t="s">
        <v>540</v>
      </c>
      <c r="R6005" s="153" t="s">
        <v>541</v>
      </c>
      <c r="S6005" s="153">
        <f>Tabella2[[#This Row],[PLD STOP]]-Tabella2[[#This Row],[PLD START]]</f>
        <v>4.1666666666666685E-2</v>
      </c>
      <c r="T6005" s="153">
        <v>0.43402777777777779</v>
      </c>
      <c r="U6005" s="153">
        <v>0.46875</v>
      </c>
      <c r="V6005" s="153">
        <f>IF(ISBLANK(T6005),"",Tabella2[[#This Row],[ACT STOP]]-Tabella2[[#This Row],[ACT START]])</f>
        <v>3.472222222222221E-2</v>
      </c>
      <c r="W6005" s="104" t="s">
        <v>122</v>
      </c>
      <c r="X6005" s="104" t="s">
        <v>91</v>
      </c>
      <c r="Y6005" s="110" t="s">
        <v>12136</v>
      </c>
      <c r="Z6005" s="106"/>
      <c r="AA6005" s="104"/>
      <c r="AB6005" s="107"/>
      <c r="AC6005" s="72">
        <f>IF(OR(Tabella2[[#This Row],[OUTCOME]]="DCO",Tabella2[[#This Row],[OUTCOME]]="SDC"),1,0)</f>
        <v>1</v>
      </c>
      <c r="AH6005" s="70"/>
      <c r="AI6005" s="70"/>
      <c r="AJ6005">
        <f>IF(OR(Tabella2[[#This Row],[OUTCOME]]="DNCO", Tabella2[[#This Row],[OUTCOME]]="SDNC"),1,0)</f>
        <v>0</v>
      </c>
      <c r="AL6005" s="70"/>
      <c r="BM6005" s="135">
        <f>Tabella2[[#This Row],[ACT START]]</f>
        <v>0.43402777777777779</v>
      </c>
      <c r="BN6005" s="136">
        <f>Tabella2[[#This Row],[ACT STOP]]</f>
        <v>0.46875</v>
      </c>
      <c r="BO6005" s="101"/>
      <c r="BR6005" s="109" t="str">
        <f t="shared" si="105"/>
        <v>SH-25-5994</v>
      </c>
      <c r="BS6005" s="109" t="s">
        <v>368</v>
      </c>
      <c r="BT6005" t="str">
        <f>Tabella2[[#This Row],[OUTCOME]]</f>
        <v>SDC</v>
      </c>
      <c r="BU6005" t="str">
        <f>_xlfn.CONCAT(Tabella2[[#This Row],[NAME SP]],Tabella2[[#This Row],[ID SP]]," - ",Tabella2[[#This Row],[SYLLABUS NO]])</f>
        <v>Support QATAR - SUPP</v>
      </c>
    </row>
    <row r="6006" spans="1:74" hidden="1">
      <c r="A6006" s="103" t="s">
        <v>12138</v>
      </c>
      <c r="B6006" s="102">
        <v>45951</v>
      </c>
      <c r="C6006" s="104">
        <f>_xlfn.ISOWEEKNUM(Tabella2[[#This Row],[Date]])</f>
        <v>43</v>
      </c>
      <c r="D6006" s="104" t="s">
        <v>9759</v>
      </c>
      <c r="E6006" s="104" t="s">
        <v>284</v>
      </c>
      <c r="F6006" s="104">
        <v>85</v>
      </c>
      <c r="G6006" s="104" t="s">
        <v>257</v>
      </c>
      <c r="H6006" s="105">
        <v>20</v>
      </c>
      <c r="I6006" s="104"/>
      <c r="J6006" s="104" t="s">
        <v>258</v>
      </c>
      <c r="K6006" s="104" t="s">
        <v>75</v>
      </c>
      <c r="L6006" s="104" t="s">
        <v>259</v>
      </c>
      <c r="M6006" s="104" t="s">
        <v>12088</v>
      </c>
      <c r="N6006" s="104"/>
      <c r="O6006" s="106"/>
      <c r="P6006" s="111" t="s">
        <v>1898</v>
      </c>
      <c r="Q6006" s="153" t="s">
        <v>540</v>
      </c>
      <c r="R6006" s="153" t="s">
        <v>541</v>
      </c>
      <c r="S6006" s="153">
        <f>Tabella2[[#This Row],[PLD STOP]]-Tabella2[[#This Row],[PLD START]]</f>
        <v>4.1666666666666685E-2</v>
      </c>
      <c r="T6006" s="153" t="s">
        <v>540</v>
      </c>
      <c r="U6006" s="153" t="s">
        <v>541</v>
      </c>
      <c r="V6006" s="153">
        <f>IF(ISBLANK(T6006),"",Tabella2[[#This Row],[ACT STOP]]-Tabella2[[#This Row],[ACT START]])</f>
        <v>4.1666666666666685E-2</v>
      </c>
      <c r="W6006" s="104" t="s">
        <v>92</v>
      </c>
      <c r="X6006" s="104" t="s">
        <v>91</v>
      </c>
      <c r="Y6006" s="110"/>
      <c r="Z6006" s="106"/>
      <c r="AA6006" s="104"/>
      <c r="AB6006" s="107"/>
      <c r="AC6006" s="72">
        <f>IF(OR(Tabella2[[#This Row],[OUTCOME]]="DCO",Tabella2[[#This Row],[OUTCOME]]="SDC"),1,0)</f>
        <v>1</v>
      </c>
      <c r="AH6006" s="70"/>
      <c r="AI6006" s="70"/>
      <c r="AJ6006">
        <f>IF(OR(Tabella2[[#This Row],[OUTCOME]]="DNCO", Tabella2[[#This Row],[OUTCOME]]="SDNC"),1,0)</f>
        <v>0</v>
      </c>
      <c r="AL6006" s="70"/>
      <c r="BM6006" s="135" t="str">
        <f>Tabella2[[#This Row],[ACT START]]</f>
        <v>10:15</v>
      </c>
      <c r="BN6006" s="136" t="str">
        <f>Tabella2[[#This Row],[ACT STOP]]</f>
        <v>11:15</v>
      </c>
      <c r="BO6006" s="101"/>
      <c r="BR6006" s="109" t="str">
        <f t="shared" si="105"/>
        <v>SH-25-5995</v>
      </c>
      <c r="BS6006" s="109" t="s">
        <v>1220</v>
      </c>
      <c r="BT6006" t="str">
        <f>Tabella2[[#This Row],[OUTCOME]]</f>
        <v>DCO</v>
      </c>
      <c r="BU6006" t="str">
        <f>_xlfn.CONCAT(Tabella2[[#This Row],[NAME SP]],Tabella2[[#This Row],[ID SP]]," - ",Tabella2[[#This Row],[SYLLABUS NO]])</f>
        <v>IFTS85 - PT ERT01</v>
      </c>
      <c r="BV6006" t="s">
        <v>11935</v>
      </c>
    </row>
    <row r="6007" spans="1:74" hidden="1">
      <c r="A6007" s="103" t="s">
        <v>12139</v>
      </c>
      <c r="B6007" s="102">
        <v>45951</v>
      </c>
      <c r="C6007" s="104">
        <f>_xlfn.ISOWEEKNUM(Tabella2[[#This Row],[Date]])</f>
        <v>43</v>
      </c>
      <c r="D6007" s="104" t="s">
        <v>11983</v>
      </c>
      <c r="E6007" s="104" t="s">
        <v>284</v>
      </c>
      <c r="F6007" s="104">
        <v>84</v>
      </c>
      <c r="G6007" s="104" t="s">
        <v>257</v>
      </c>
      <c r="H6007" s="105">
        <v>10</v>
      </c>
      <c r="I6007" s="104"/>
      <c r="J6007" s="104" t="s">
        <v>258</v>
      </c>
      <c r="K6007" s="104" t="s">
        <v>77</v>
      </c>
      <c r="L6007" s="104" t="s">
        <v>259</v>
      </c>
      <c r="M6007" s="104" t="s">
        <v>1509</v>
      </c>
      <c r="N6007" s="104"/>
      <c r="O6007" s="106"/>
      <c r="P6007" s="111" t="s">
        <v>1510</v>
      </c>
      <c r="Q6007" s="153" t="s">
        <v>540</v>
      </c>
      <c r="R6007" s="153" t="s">
        <v>541</v>
      </c>
      <c r="S6007" s="153">
        <f>Tabella2[[#This Row],[PLD STOP]]-Tabella2[[#This Row],[PLD START]]</f>
        <v>4.1666666666666685E-2</v>
      </c>
      <c r="T6007" s="153" t="s">
        <v>540</v>
      </c>
      <c r="U6007" s="153" t="s">
        <v>541</v>
      </c>
      <c r="V6007" s="153">
        <f>IF(ISBLANK(T6007),"",Tabella2[[#This Row],[ACT STOP]]-Tabella2[[#This Row],[ACT START]])</f>
        <v>4.1666666666666685E-2</v>
      </c>
      <c r="W6007" s="104" t="s">
        <v>92</v>
      </c>
      <c r="X6007" s="104" t="s">
        <v>91</v>
      </c>
      <c r="Y6007" s="110" t="s">
        <v>12140</v>
      </c>
      <c r="Z6007" s="106"/>
      <c r="AA6007" s="104"/>
      <c r="AB6007" s="107"/>
      <c r="AC6007" s="72">
        <f>IF(OR(Tabella2[[#This Row],[OUTCOME]]="DCO",Tabella2[[#This Row],[OUTCOME]]="SDC"),1,0)</f>
        <v>1</v>
      </c>
      <c r="AH6007" s="70"/>
      <c r="AI6007" s="70"/>
      <c r="AJ6007">
        <f>IF(OR(Tabella2[[#This Row],[OUTCOME]]="DNCO", Tabella2[[#This Row],[OUTCOME]]="SDNC"),1,0)</f>
        <v>0</v>
      </c>
      <c r="AL6007" s="70"/>
      <c r="BM6007" s="135" t="str">
        <f>Tabella2[[#This Row],[ACT START]]</f>
        <v>10:15</v>
      </c>
      <c r="BN6007" s="136" t="str">
        <f>Tabella2[[#This Row],[ACT STOP]]</f>
        <v>11:15</v>
      </c>
      <c r="BO6007" s="101"/>
      <c r="BR6007" s="109" t="str">
        <f t="shared" si="105"/>
        <v>SH-25-5996</v>
      </c>
      <c r="BS6007" s="109" t="s">
        <v>552</v>
      </c>
      <c r="BT6007" t="str">
        <f>Tabella2[[#This Row],[OUTCOME]]</f>
        <v>DCO</v>
      </c>
      <c r="BU6007" t="str">
        <f>_xlfn.CONCAT(Tabella2[[#This Row],[NAME SP]],Tabella2[[#This Row],[ID SP]]," - ",Tabella2[[#This Row],[SYLLABUS NO]])</f>
        <v>IFTS84 - SD CF02</v>
      </c>
      <c r="BV6007" t="s">
        <v>11984</v>
      </c>
    </row>
    <row r="6008" spans="1:74" hidden="1">
      <c r="A6008" s="103" t="s">
        <v>12141</v>
      </c>
      <c r="B6008" s="102">
        <v>45951</v>
      </c>
      <c r="C6008" s="104">
        <f>_xlfn.ISOWEEKNUM(Tabella2[[#This Row],[Date]])</f>
        <v>43</v>
      </c>
      <c r="D6008" s="104" t="s">
        <v>817</v>
      </c>
      <c r="E6008" s="104" t="s">
        <v>284</v>
      </c>
      <c r="F6008" s="104">
        <v>74</v>
      </c>
      <c r="G6008" s="104" t="s">
        <v>257</v>
      </c>
      <c r="H6008" s="105">
        <v>12</v>
      </c>
      <c r="I6008" s="104"/>
      <c r="J6008" s="104" t="s">
        <v>258</v>
      </c>
      <c r="K6008" s="104" t="s">
        <v>79</v>
      </c>
      <c r="L6008" s="104" t="s">
        <v>299</v>
      </c>
      <c r="M6008" s="104" t="s">
        <v>276</v>
      </c>
      <c r="N6008" s="104"/>
      <c r="O6008" s="108" t="str">
        <f>A6009</f>
        <v>18414</v>
      </c>
      <c r="P6008" s="111" t="s">
        <v>2791</v>
      </c>
      <c r="Q6008" s="153" t="s">
        <v>4384</v>
      </c>
      <c r="R6008" s="153" t="s">
        <v>4385</v>
      </c>
      <c r="S6008" s="153">
        <f>Tabella2[[#This Row],[PLD STOP]]-Tabella2[[#This Row],[PLD START]]</f>
        <v>4.1666666666666685E-2</v>
      </c>
      <c r="T6008" s="153">
        <v>0.48958333333333331</v>
      </c>
      <c r="U6008" s="153">
        <v>0.53125</v>
      </c>
      <c r="V6008" s="153">
        <f>IF(ISBLANK(T6008),"",Tabella2[[#This Row],[ACT STOP]]-Tabella2[[#This Row],[ACT START]])</f>
        <v>4.1666666666666685E-2</v>
      </c>
      <c r="W6008" s="104" t="s">
        <v>92</v>
      </c>
      <c r="X6008" s="104" t="s">
        <v>91</v>
      </c>
      <c r="Y6008" s="110"/>
      <c r="Z6008" s="106"/>
      <c r="AA6008" s="104"/>
      <c r="AB6008" s="107"/>
      <c r="AC6008" s="72">
        <f>IF(OR(Tabella2[[#This Row],[OUTCOME]]="DCO",Tabella2[[#This Row],[OUTCOME]]="SDC"),1,0)</f>
        <v>1</v>
      </c>
      <c r="AH6008" s="70"/>
      <c r="AI6008" s="70"/>
      <c r="AJ6008">
        <f>IF(OR(Tabella2[[#This Row],[OUTCOME]]="DNCO", Tabella2[[#This Row],[OUTCOME]]="SDNC"),1,0)</f>
        <v>0</v>
      </c>
      <c r="AL6008" s="70"/>
      <c r="BM6008" s="135">
        <f>Tabella2[[#This Row],[ACT START]]</f>
        <v>0.48958333333333331</v>
      </c>
      <c r="BN6008" s="136">
        <f>Tabella2[[#This Row],[ACT STOP]]</f>
        <v>0.53125</v>
      </c>
      <c r="BO6008" s="101"/>
      <c r="BR6008" s="109" t="str">
        <f t="shared" si="105"/>
        <v>SH-25-5997</v>
      </c>
      <c r="BS6008" s="109" t="s">
        <v>266</v>
      </c>
      <c r="BT6008" t="str">
        <f>Tabella2[[#This Row],[OUTCOME]]</f>
        <v>DCO</v>
      </c>
      <c r="BU6008" t="str">
        <f>_xlfn.CONCAT(Tabella2[[#This Row],[NAME SP]],Tabella2[[#This Row],[ID SP]]," - ",Tabella2[[#This Row],[SYLLABUS NO]])</f>
        <v>IFTS74 - FMSC DACM02</v>
      </c>
      <c r="BV6008" t="s">
        <v>11990</v>
      </c>
    </row>
    <row r="6009" spans="1:74" hidden="1">
      <c r="A6009" s="103" t="s">
        <v>12142</v>
      </c>
      <c r="B6009" s="102">
        <v>45951</v>
      </c>
      <c r="C6009" s="104">
        <f>_xlfn.ISOWEEKNUM(Tabella2[[#This Row],[Date]])</f>
        <v>43</v>
      </c>
      <c r="D6009" s="104" t="s">
        <v>195</v>
      </c>
      <c r="E6009" s="104" t="s">
        <v>398</v>
      </c>
      <c r="F6009" s="104"/>
      <c r="G6009" s="104" t="s">
        <v>284</v>
      </c>
      <c r="H6009" s="105">
        <v>23</v>
      </c>
      <c r="I6009" s="104"/>
      <c r="J6009" s="104" t="s">
        <v>258</v>
      </c>
      <c r="K6009" s="104" t="s">
        <v>78</v>
      </c>
      <c r="L6009" s="104" t="s">
        <v>299</v>
      </c>
      <c r="M6009" s="104" t="s">
        <v>276</v>
      </c>
      <c r="N6009" s="104"/>
      <c r="O6009" s="108" t="str">
        <f>A6008</f>
        <v>18413</v>
      </c>
      <c r="P6009" s="111" t="s">
        <v>300</v>
      </c>
      <c r="Q6009" s="153" t="s">
        <v>4384</v>
      </c>
      <c r="R6009" s="153" t="s">
        <v>4385</v>
      </c>
      <c r="S6009" s="153">
        <f>Tabella2[[#This Row],[PLD STOP]]-Tabella2[[#This Row],[PLD START]]</f>
        <v>4.1666666666666685E-2</v>
      </c>
      <c r="T6009" s="153">
        <v>0.48958333333333331</v>
      </c>
      <c r="U6009" s="153">
        <v>0.53125</v>
      </c>
      <c r="V6009" s="153">
        <f>IF(ISBLANK(T6009),"",Tabella2[[#This Row],[ACT STOP]]-Tabella2[[#This Row],[ACT START]])</f>
        <v>4.1666666666666685E-2</v>
      </c>
      <c r="W6009" s="104" t="s">
        <v>122</v>
      </c>
      <c r="X6009" s="104" t="s">
        <v>91</v>
      </c>
      <c r="Y6009" s="110"/>
      <c r="Z6009" s="106"/>
      <c r="AA6009" s="104"/>
      <c r="AB6009" s="107"/>
      <c r="AC6009" s="72">
        <f>IF(OR(Tabella2[[#This Row],[OUTCOME]]="DCO",Tabella2[[#This Row],[OUTCOME]]="SDC"),1,0)</f>
        <v>1</v>
      </c>
      <c r="AH6009" s="70"/>
      <c r="AI6009" s="70"/>
      <c r="AJ6009">
        <f>IF(OR(Tabella2[[#This Row],[OUTCOME]]="DNCO", Tabella2[[#This Row],[OUTCOME]]="SDNC"),1,0)</f>
        <v>0</v>
      </c>
      <c r="AL6009" s="70"/>
      <c r="BM6009" s="135">
        <f>Tabella2[[#This Row],[ACT START]]</f>
        <v>0.48958333333333331</v>
      </c>
      <c r="BN6009" s="136">
        <f>Tabella2[[#This Row],[ACT STOP]]</f>
        <v>0.53125</v>
      </c>
      <c r="BO6009" s="101"/>
      <c r="BR6009" s="109" t="str">
        <f t="shared" si="105"/>
        <v>SH-25-5998</v>
      </c>
      <c r="BS6009" s="109" t="s">
        <v>358</v>
      </c>
      <c r="BT6009" t="str">
        <f>Tabella2[[#This Row],[OUTCOME]]</f>
        <v>SDC</v>
      </c>
      <c r="BU6009" t="str">
        <f>_xlfn.CONCAT(Tabella2[[#This Row],[NAME SP]],Tabella2[[#This Row],[ID SP]]," - ",Tabella2[[#This Row],[SYLLABUS NO]])</f>
        <v>Support IFTS - SUPP</v>
      </c>
    </row>
    <row r="6010" spans="1:74" hidden="1">
      <c r="A6010" s="103" t="s">
        <v>12143</v>
      </c>
      <c r="B6010" s="102">
        <v>45951</v>
      </c>
      <c r="C6010" s="104">
        <f>_xlfn.ISOWEEKNUM(Tabella2[[#This Row],[Date]])</f>
        <v>43</v>
      </c>
      <c r="D6010" s="104" t="s">
        <v>751</v>
      </c>
      <c r="E6010" s="104" t="s">
        <v>256</v>
      </c>
      <c r="F6010" s="104">
        <v>77</v>
      </c>
      <c r="G6010" s="104" t="s">
        <v>257</v>
      </c>
      <c r="H6010" s="105">
        <v>32</v>
      </c>
      <c r="I6010" s="104" t="s">
        <v>258</v>
      </c>
      <c r="J6010" s="104"/>
      <c r="K6010" s="104" t="s">
        <v>83</v>
      </c>
      <c r="L6010" s="104" t="s">
        <v>299</v>
      </c>
      <c r="M6010" s="104" t="s">
        <v>276</v>
      </c>
      <c r="N6010" s="104"/>
      <c r="O6010" s="108" t="str">
        <f>A6011</f>
        <v>18416</v>
      </c>
      <c r="P6010" s="111" t="s">
        <v>554</v>
      </c>
      <c r="Q6010" s="153" t="s">
        <v>4384</v>
      </c>
      <c r="R6010" s="153" t="s">
        <v>4385</v>
      </c>
      <c r="S6010" s="153">
        <f>Tabella2[[#This Row],[PLD STOP]]-Tabella2[[#This Row],[PLD START]]</f>
        <v>4.1666666666666685E-2</v>
      </c>
      <c r="T6010" s="153" t="s">
        <v>4384</v>
      </c>
      <c r="U6010" s="153" t="s">
        <v>4385</v>
      </c>
      <c r="V6010" s="153">
        <f>IF(ISBLANK(T6010),"",Tabella2[[#This Row],[ACT STOP]]-Tabella2[[#This Row],[ACT START]])</f>
        <v>4.1666666666666685E-2</v>
      </c>
      <c r="W6010" s="104" t="s">
        <v>92</v>
      </c>
      <c r="X6010" s="104" t="s">
        <v>91</v>
      </c>
      <c r="Y6010" s="110"/>
      <c r="Z6010" s="106"/>
      <c r="AA6010" s="104"/>
      <c r="AB6010" s="107"/>
      <c r="AC6010" s="72">
        <f>IF(OR(Tabella2[[#This Row],[OUTCOME]]="DCO",Tabella2[[#This Row],[OUTCOME]]="SDC"),1,0)</f>
        <v>1</v>
      </c>
      <c r="AH6010" s="70"/>
      <c r="AI6010" s="70"/>
      <c r="AJ6010">
        <f>IF(OR(Tabella2[[#This Row],[OUTCOME]]="DNCO", Tabella2[[#This Row],[OUTCOME]]="SDNC"),1,0)</f>
        <v>0</v>
      </c>
      <c r="AL6010" s="70"/>
      <c r="BM6010" s="135" t="str">
        <f>Tabella2[[#This Row],[ACT START]]</f>
        <v>11:45</v>
      </c>
      <c r="BN6010" s="136" t="str">
        <f>Tabella2[[#This Row],[ACT STOP]]</f>
        <v>12:45</v>
      </c>
      <c r="BO6010" s="101"/>
      <c r="BR6010" s="109" t="str">
        <f t="shared" si="105"/>
        <v>SH-25-5999</v>
      </c>
      <c r="BS6010" s="109" t="s">
        <v>356</v>
      </c>
      <c r="BT6010" t="str">
        <f>Tabella2[[#This Row],[OUTCOME]]</f>
        <v>DCO</v>
      </c>
      <c r="BU6010" t="str">
        <f>_xlfn.CONCAT(Tabella2[[#This Row],[NAME SP]],Tabella2[[#This Row],[ID SP]]," - ",Tabella2[[#This Row],[SYLLABUS NO]])</f>
        <v>QATAR77 - FMSC DBFM01</v>
      </c>
      <c r="BV6010" t="s">
        <v>12050</v>
      </c>
    </row>
    <row r="6011" spans="1:74" hidden="1">
      <c r="A6011" s="103" t="s">
        <v>12144</v>
      </c>
      <c r="B6011" s="102">
        <v>45951</v>
      </c>
      <c r="C6011" s="104">
        <f>_xlfn.ISOWEEKNUM(Tabella2[[#This Row],[Date]])</f>
        <v>43</v>
      </c>
      <c r="D6011" s="104" t="s">
        <v>195</v>
      </c>
      <c r="E6011" s="104" t="s">
        <v>298</v>
      </c>
      <c r="F6011" s="104"/>
      <c r="G6011" s="104" t="s">
        <v>284</v>
      </c>
      <c r="H6011" s="105">
        <v>9</v>
      </c>
      <c r="I6011" s="104"/>
      <c r="J6011" s="104" t="s">
        <v>258</v>
      </c>
      <c r="K6011" s="104" t="s">
        <v>80</v>
      </c>
      <c r="L6011" s="104" t="s">
        <v>299</v>
      </c>
      <c r="M6011" s="104" t="s">
        <v>276</v>
      </c>
      <c r="N6011" s="104"/>
      <c r="O6011" s="108" t="str">
        <f>A6010</f>
        <v>18415</v>
      </c>
      <c r="P6011" s="111" t="s">
        <v>300</v>
      </c>
      <c r="Q6011" s="153" t="s">
        <v>4384</v>
      </c>
      <c r="R6011" s="153" t="s">
        <v>4385</v>
      </c>
      <c r="S6011" s="153">
        <f>Tabella2[[#This Row],[PLD STOP]]-Tabella2[[#This Row],[PLD START]]</f>
        <v>4.1666666666666685E-2</v>
      </c>
      <c r="T6011" s="153" t="s">
        <v>4384</v>
      </c>
      <c r="U6011" s="153" t="s">
        <v>4385</v>
      </c>
      <c r="V6011" s="153">
        <f>IF(ISBLANK(T6011),"",Tabella2[[#This Row],[ACT STOP]]-Tabella2[[#This Row],[ACT START]])</f>
        <v>4.1666666666666685E-2</v>
      </c>
      <c r="W6011" s="104" t="s">
        <v>122</v>
      </c>
      <c r="X6011" s="104" t="s">
        <v>91</v>
      </c>
      <c r="Y6011" s="110"/>
      <c r="Z6011" s="106"/>
      <c r="AA6011" s="104"/>
      <c r="AB6011" s="107"/>
      <c r="AC6011" s="72">
        <f>IF(OR(Tabella2[[#This Row],[OUTCOME]]="DCO",Tabella2[[#This Row],[OUTCOME]]="SDC"),1,0)</f>
        <v>1</v>
      </c>
      <c r="AH6011" s="70"/>
      <c r="AI6011" s="70"/>
      <c r="AJ6011">
        <f>IF(OR(Tabella2[[#This Row],[OUTCOME]]="DNCO", Tabella2[[#This Row],[OUTCOME]]="SDNC"),1,0)</f>
        <v>0</v>
      </c>
      <c r="AL6011" s="70"/>
      <c r="BM6011" s="135" t="str">
        <f>Tabella2[[#This Row],[ACT START]]</f>
        <v>11:45</v>
      </c>
      <c r="BN6011" s="136" t="str">
        <f>Tabella2[[#This Row],[ACT STOP]]</f>
        <v>12:45</v>
      </c>
      <c r="BO6011" s="101"/>
      <c r="BR6011" s="109" t="str">
        <f t="shared" si="105"/>
        <v>SH-25-6000</v>
      </c>
      <c r="BS6011" s="109" t="s">
        <v>339</v>
      </c>
      <c r="BT6011" t="str">
        <f>Tabella2[[#This Row],[OUTCOME]]</f>
        <v>SDC</v>
      </c>
      <c r="BU6011" t="str">
        <f>_xlfn.CONCAT(Tabella2[[#This Row],[NAME SP]],Tabella2[[#This Row],[ID SP]]," - ",Tabella2[[#This Row],[SYLLABUS NO]])</f>
        <v>Support QATAR - SUPP</v>
      </c>
    </row>
    <row r="6012" spans="1:74" hidden="1">
      <c r="A6012" s="103" t="s">
        <v>12145</v>
      </c>
      <c r="B6012" s="102">
        <v>45951</v>
      </c>
      <c r="C6012" s="104">
        <f>_xlfn.ISOWEEKNUM(Tabella2[[#This Row],[Date]])</f>
        <v>43</v>
      </c>
      <c r="D6012" s="104" t="s">
        <v>9743</v>
      </c>
      <c r="E6012" s="104" t="s">
        <v>256</v>
      </c>
      <c r="F6012" s="104">
        <v>81</v>
      </c>
      <c r="G6012" s="104" t="s">
        <v>257</v>
      </c>
      <c r="H6012" s="105">
        <v>1</v>
      </c>
      <c r="I6012" s="104"/>
      <c r="J6012" s="104" t="s">
        <v>258</v>
      </c>
      <c r="K6012" s="104" t="s">
        <v>75</v>
      </c>
      <c r="L6012" s="104" t="s">
        <v>259</v>
      </c>
      <c r="M6012" s="104" t="s">
        <v>328</v>
      </c>
      <c r="N6012" s="104"/>
      <c r="O6012" s="106"/>
      <c r="P6012" s="111" t="s">
        <v>3689</v>
      </c>
      <c r="Q6012" s="153" t="s">
        <v>4384</v>
      </c>
      <c r="R6012" s="153" t="s">
        <v>4385</v>
      </c>
      <c r="S6012" s="153">
        <f>Tabella2[[#This Row],[PLD STOP]]-Tabella2[[#This Row],[PLD START]]</f>
        <v>4.1666666666666685E-2</v>
      </c>
      <c r="T6012" s="153">
        <v>0.48958333333333331</v>
      </c>
      <c r="U6012" s="153">
        <v>0.53125</v>
      </c>
      <c r="V6012" s="153">
        <f>IF(ISBLANK(T6012),"",Tabella2[[#This Row],[ACT STOP]]-Tabella2[[#This Row],[ACT START]])</f>
        <v>4.1666666666666685E-2</v>
      </c>
      <c r="W6012" s="104" t="s">
        <v>92</v>
      </c>
      <c r="X6012" s="104" t="s">
        <v>91</v>
      </c>
      <c r="Y6012" s="110"/>
      <c r="Z6012" s="106"/>
      <c r="AA6012" s="104"/>
      <c r="AB6012" s="107"/>
      <c r="AC6012" s="72">
        <f>IF(OR(Tabella2[[#This Row],[OUTCOME]]="DCO",Tabella2[[#This Row],[OUTCOME]]="SDC"),1,0)</f>
        <v>1</v>
      </c>
      <c r="AH6012" s="70"/>
      <c r="AI6012" s="70"/>
      <c r="AJ6012">
        <f>IF(OR(Tabella2[[#This Row],[OUTCOME]]="DNCO", Tabella2[[#This Row],[OUTCOME]]="SDNC"),1,0)</f>
        <v>0</v>
      </c>
      <c r="AL6012" s="70"/>
      <c r="BM6012" s="135">
        <f>Tabella2[[#This Row],[ACT START]]</f>
        <v>0.48958333333333331</v>
      </c>
      <c r="BN6012" s="136">
        <f>Tabella2[[#This Row],[ACT STOP]]</f>
        <v>0.53125</v>
      </c>
      <c r="BO6012" s="101"/>
      <c r="BR6012" s="109" t="str">
        <f t="shared" si="105"/>
        <v>SH-25-6001</v>
      </c>
      <c r="BS6012" s="109" t="s">
        <v>332</v>
      </c>
      <c r="BT6012" t="str">
        <f>Tabella2[[#This Row],[OUTCOME]]</f>
        <v>DCO</v>
      </c>
      <c r="BU6012" t="str">
        <f>_xlfn.CONCAT(Tabella2[[#This Row],[NAME SP]],Tabella2[[#This Row],[ID SP]]," - ",Tabella2[[#This Row],[SYLLABUS NO]])</f>
        <v>QATAR81 - PT LLF01</v>
      </c>
      <c r="BV6012" t="s">
        <v>12146</v>
      </c>
    </row>
    <row r="6013" spans="1:74" hidden="1">
      <c r="A6013" s="103" t="s">
        <v>12147</v>
      </c>
      <c r="B6013" s="102">
        <v>45951</v>
      </c>
      <c r="C6013" s="104">
        <f>_xlfn.ISOWEEKNUM(Tabella2[[#This Row],[Date]])</f>
        <v>43</v>
      </c>
      <c r="D6013" s="104" t="s">
        <v>6396</v>
      </c>
      <c r="E6013" s="104" t="s">
        <v>256</v>
      </c>
      <c r="F6013" s="104">
        <v>75</v>
      </c>
      <c r="G6013" s="104" t="s">
        <v>257</v>
      </c>
      <c r="H6013" s="105">
        <v>13</v>
      </c>
      <c r="I6013" s="104"/>
      <c r="J6013" s="104" t="s">
        <v>258</v>
      </c>
      <c r="K6013" s="104" t="s">
        <v>77</v>
      </c>
      <c r="L6013" s="104" t="s">
        <v>259</v>
      </c>
      <c r="M6013" s="104" t="s">
        <v>276</v>
      </c>
      <c r="N6013" s="104"/>
      <c r="O6013" s="106"/>
      <c r="P6013" s="111" t="s">
        <v>2932</v>
      </c>
      <c r="Q6013" s="153" t="s">
        <v>4384</v>
      </c>
      <c r="R6013" s="153" t="s">
        <v>4385</v>
      </c>
      <c r="S6013" s="153">
        <f>Tabella2[[#This Row],[PLD STOP]]-Tabella2[[#This Row],[PLD START]]</f>
        <v>4.1666666666666685E-2</v>
      </c>
      <c r="T6013" s="153">
        <v>0.48958333333333331</v>
      </c>
      <c r="U6013" s="153">
        <v>0.53125</v>
      </c>
      <c r="V6013" s="153">
        <f>IF(ISBLANK(T6013),"",Tabella2[[#This Row],[ACT STOP]]-Tabella2[[#This Row],[ACT START]])</f>
        <v>4.1666666666666685E-2</v>
      </c>
      <c r="W6013" s="104" t="s">
        <v>92</v>
      </c>
      <c r="X6013" s="104" t="s">
        <v>91</v>
      </c>
      <c r="Y6013" s="110"/>
      <c r="Z6013" s="106"/>
      <c r="AA6013" s="104"/>
      <c r="AB6013" s="107"/>
      <c r="AC6013" s="72">
        <f>IF(OR(Tabella2[[#This Row],[OUTCOME]]="DCO",Tabella2[[#This Row],[OUTCOME]]="SDC"),1,0)</f>
        <v>1</v>
      </c>
      <c r="AH6013" s="70"/>
      <c r="AI6013" s="70"/>
      <c r="AJ6013">
        <f>IF(OR(Tabella2[[#This Row],[OUTCOME]]="DNCO", Tabella2[[#This Row],[OUTCOME]]="SDNC"),1,0)</f>
        <v>0</v>
      </c>
      <c r="AL6013" s="70"/>
      <c r="BM6013" s="135">
        <f>Tabella2[[#This Row],[ACT START]]</f>
        <v>0.48958333333333331</v>
      </c>
      <c r="BN6013" s="136">
        <f>Tabella2[[#This Row],[ACT STOP]]</f>
        <v>0.53125</v>
      </c>
      <c r="BO6013" s="101"/>
      <c r="BR6013" s="109" t="str">
        <f t="shared" si="105"/>
        <v>SH-25-6002</v>
      </c>
      <c r="BS6013" s="109" t="s">
        <v>427</v>
      </c>
      <c r="BT6013" t="str">
        <f>Tabella2[[#This Row],[OUTCOME]]</f>
        <v>DCO</v>
      </c>
      <c r="BU6013" t="str">
        <f>_xlfn.CONCAT(Tabella2[[#This Row],[NAME SP]],Tabella2[[#This Row],[ID SP]]," - ",Tabella2[[#This Row],[SYLLABUS NO]])</f>
        <v>QATAR75 - PT NAV02</v>
      </c>
      <c r="BV6013" t="s">
        <v>11971</v>
      </c>
    </row>
    <row r="6014" spans="1:74" hidden="1">
      <c r="A6014" s="103" t="s">
        <v>12148</v>
      </c>
      <c r="B6014" s="102">
        <v>45951</v>
      </c>
      <c r="C6014" s="104">
        <f>_xlfn.ISOWEEKNUM(Tabella2[[#This Row],[Date]])</f>
        <v>43</v>
      </c>
      <c r="D6014" s="104" t="s">
        <v>860</v>
      </c>
      <c r="E6014" s="104" t="s">
        <v>284</v>
      </c>
      <c r="F6014" s="104">
        <v>81</v>
      </c>
      <c r="G6014" s="104" t="s">
        <v>257</v>
      </c>
      <c r="H6014" s="105">
        <v>2</v>
      </c>
      <c r="I6014" s="104"/>
      <c r="J6014" s="104" t="s">
        <v>258</v>
      </c>
      <c r="K6014" s="104" t="s">
        <v>83</v>
      </c>
      <c r="L6014" s="104" t="s">
        <v>299</v>
      </c>
      <c r="M6014" s="104" t="s">
        <v>276</v>
      </c>
      <c r="N6014" s="104"/>
      <c r="O6014" s="108" t="str">
        <f>A6015</f>
        <v>18420</v>
      </c>
      <c r="P6014" s="111" t="s">
        <v>2947</v>
      </c>
      <c r="Q6014" s="153" t="s">
        <v>8463</v>
      </c>
      <c r="R6014" s="153" t="s">
        <v>8464</v>
      </c>
      <c r="S6014" s="153">
        <f>Tabella2[[#This Row],[PLD STOP]]-Tabella2[[#This Row],[PLD START]]</f>
        <v>4.166666666666663E-2</v>
      </c>
      <c r="T6014" s="153" t="s">
        <v>8463</v>
      </c>
      <c r="U6014" s="153" t="s">
        <v>8464</v>
      </c>
      <c r="V6014" s="153">
        <f>IF(ISBLANK(T6014),"",Tabella2[[#This Row],[ACT STOP]]-Tabella2[[#This Row],[ACT START]])</f>
        <v>4.166666666666663E-2</v>
      </c>
      <c r="W6014" s="104" t="s">
        <v>92</v>
      </c>
      <c r="X6014" s="104" t="s">
        <v>91</v>
      </c>
      <c r="Y6014" s="110"/>
      <c r="Z6014" s="106"/>
      <c r="AA6014" s="104"/>
      <c r="AB6014" s="107"/>
      <c r="AC6014" s="72">
        <f>IF(OR(Tabella2[[#This Row],[OUTCOME]]="DCO",Tabella2[[#This Row],[OUTCOME]]="SDC"),1,0)</f>
        <v>1</v>
      </c>
      <c r="AH6014" s="70"/>
      <c r="AI6014" s="70"/>
      <c r="AJ6014">
        <f>IF(OR(Tabella2[[#This Row],[OUTCOME]]="DNCO", Tabella2[[#This Row],[OUTCOME]]="SDNC"),1,0)</f>
        <v>0</v>
      </c>
      <c r="AL6014" s="70"/>
      <c r="BM6014" s="135" t="str">
        <f>Tabella2[[#This Row],[ACT START]]</f>
        <v>13:15</v>
      </c>
      <c r="BN6014" s="136" t="str">
        <f>Tabella2[[#This Row],[ACT STOP]]</f>
        <v>14:15</v>
      </c>
      <c r="BO6014" s="101"/>
      <c r="BR6014" s="109" t="str">
        <f t="shared" si="105"/>
        <v>SH-25-6003</v>
      </c>
      <c r="BS6014" s="109" t="s">
        <v>368</v>
      </c>
      <c r="BT6014" t="str">
        <f>Tabella2[[#This Row],[OUTCOME]]</f>
        <v>DCO</v>
      </c>
      <c r="BU6014" t="str">
        <f>_xlfn.CONCAT(Tabella2[[#This Row],[NAME SP]],Tabella2[[#This Row],[ID SP]]," - ",Tabella2[[#This Row],[SYLLABUS NO]])</f>
        <v>IFTS81 - FMSC OACM01</v>
      </c>
      <c r="BV6014" t="s">
        <v>11890</v>
      </c>
    </row>
    <row r="6015" spans="1:74" hidden="1">
      <c r="A6015" s="103" t="s">
        <v>12149</v>
      </c>
      <c r="B6015" s="102">
        <v>45951</v>
      </c>
      <c r="C6015" s="104">
        <f>_xlfn.ISOWEEKNUM(Tabella2[[#This Row],[Date]])</f>
        <v>43</v>
      </c>
      <c r="D6015" s="104" t="s">
        <v>195</v>
      </c>
      <c r="E6015" s="104" t="s">
        <v>398</v>
      </c>
      <c r="F6015" s="104"/>
      <c r="G6015" s="104" t="s">
        <v>257</v>
      </c>
      <c r="H6015" s="105">
        <v>23</v>
      </c>
      <c r="I6015" s="104"/>
      <c r="J6015" s="104" t="s">
        <v>258</v>
      </c>
      <c r="K6015" s="104" t="s">
        <v>80</v>
      </c>
      <c r="L6015" s="104" t="s">
        <v>299</v>
      </c>
      <c r="M6015" s="104" t="s">
        <v>276</v>
      </c>
      <c r="N6015" s="104"/>
      <c r="O6015" s="108" t="str">
        <f>A6014</f>
        <v>18419</v>
      </c>
      <c r="P6015" s="111" t="s">
        <v>300</v>
      </c>
      <c r="Q6015" s="153" t="s">
        <v>8463</v>
      </c>
      <c r="R6015" s="153" t="s">
        <v>8464</v>
      </c>
      <c r="S6015" s="153">
        <f>Tabella2[[#This Row],[PLD STOP]]-Tabella2[[#This Row],[PLD START]]</f>
        <v>4.166666666666663E-2</v>
      </c>
      <c r="T6015" s="153" t="s">
        <v>8463</v>
      </c>
      <c r="U6015" s="153" t="s">
        <v>8464</v>
      </c>
      <c r="V6015" s="153">
        <f>IF(ISBLANK(T6015),"",Tabella2[[#This Row],[ACT STOP]]-Tabella2[[#This Row],[ACT START]])</f>
        <v>4.166666666666663E-2</v>
      </c>
      <c r="W6015" s="104" t="s">
        <v>122</v>
      </c>
      <c r="X6015" s="104" t="s">
        <v>91</v>
      </c>
      <c r="Y6015" s="110"/>
      <c r="Z6015" s="106"/>
      <c r="AA6015" s="104"/>
      <c r="AB6015" s="107"/>
      <c r="AC6015" s="72">
        <f>IF(OR(Tabella2[[#This Row],[OUTCOME]]="DCO",Tabella2[[#This Row],[OUTCOME]]="SDC"),1,0)</f>
        <v>1</v>
      </c>
      <c r="AH6015" s="70"/>
      <c r="AI6015" s="70"/>
      <c r="AJ6015">
        <f>IF(OR(Tabella2[[#This Row],[OUTCOME]]="DNCO", Tabella2[[#This Row],[OUTCOME]]="SDNC"),1,0)</f>
        <v>0</v>
      </c>
      <c r="AL6015" s="70"/>
      <c r="BM6015" s="135" t="str">
        <f>Tabella2[[#This Row],[ACT START]]</f>
        <v>13:15</v>
      </c>
      <c r="BN6015" s="136" t="str">
        <f>Tabella2[[#This Row],[ACT STOP]]</f>
        <v>14:15</v>
      </c>
      <c r="BO6015" s="101"/>
      <c r="BR6015" s="109" t="str">
        <f t="shared" si="105"/>
        <v>SH-25-6004</v>
      </c>
      <c r="BS6015" s="109" t="s">
        <v>1226</v>
      </c>
      <c r="BT6015" t="str">
        <f>Tabella2[[#This Row],[OUTCOME]]</f>
        <v>SDC</v>
      </c>
      <c r="BU6015" t="str">
        <f>_xlfn.CONCAT(Tabella2[[#This Row],[NAME SP]],Tabella2[[#This Row],[ID SP]]," - ",Tabella2[[#This Row],[SYLLABUS NO]])</f>
        <v>Support IFTS - SUPP</v>
      </c>
    </row>
    <row r="6016" spans="1:74" hidden="1">
      <c r="A6016" s="103" t="s">
        <v>12150</v>
      </c>
      <c r="B6016" s="102">
        <v>45951</v>
      </c>
      <c r="C6016" s="104">
        <f>_xlfn.ISOWEEKNUM(Tabella2[[#This Row],[Date]])</f>
        <v>43</v>
      </c>
      <c r="D6016" s="104" t="s">
        <v>11710</v>
      </c>
      <c r="E6016" s="104" t="s">
        <v>284</v>
      </c>
      <c r="F6016" s="104">
        <v>88</v>
      </c>
      <c r="G6016" s="104" t="s">
        <v>284</v>
      </c>
      <c r="H6016" s="105">
        <v>22</v>
      </c>
      <c r="I6016" s="104" t="s">
        <v>258</v>
      </c>
      <c r="J6016" s="104"/>
      <c r="K6016" s="104" t="s">
        <v>79</v>
      </c>
      <c r="L6016" s="104" t="s">
        <v>259</v>
      </c>
      <c r="M6016" s="104" t="s">
        <v>276</v>
      </c>
      <c r="N6016" s="104"/>
      <c r="O6016" s="106"/>
      <c r="P6016" s="111" t="s">
        <v>12097</v>
      </c>
      <c r="Q6016" s="153" t="s">
        <v>8463</v>
      </c>
      <c r="R6016" s="153" t="s">
        <v>8464</v>
      </c>
      <c r="S6016" s="153">
        <f>Tabella2[[#This Row],[PLD STOP]]-Tabella2[[#This Row],[PLD START]]</f>
        <v>4.166666666666663E-2</v>
      </c>
      <c r="T6016" s="153">
        <v>0.55277777777777781</v>
      </c>
      <c r="U6016" s="153">
        <v>0.59305555555555556</v>
      </c>
      <c r="V6016" s="153">
        <f>IF(ISBLANK(T6016),"",Tabella2[[#This Row],[ACT STOP]]-Tabella2[[#This Row],[ACT START]])</f>
        <v>4.0277777777777746E-2</v>
      </c>
      <c r="W6016" s="104" t="s">
        <v>92</v>
      </c>
      <c r="X6016" s="104" t="s">
        <v>91</v>
      </c>
      <c r="Y6016" s="110"/>
      <c r="Z6016" s="106"/>
      <c r="AA6016" s="104"/>
      <c r="AB6016" s="107"/>
      <c r="AC6016" s="72">
        <f>IF(OR(Tabella2[[#This Row],[OUTCOME]]="DCO",Tabella2[[#This Row],[OUTCOME]]="SDC"),1,0)</f>
        <v>1</v>
      </c>
      <c r="AH6016" s="70"/>
      <c r="AI6016" s="70"/>
      <c r="AJ6016">
        <f>IF(OR(Tabella2[[#This Row],[OUTCOME]]="DNCO", Tabella2[[#This Row],[OUTCOME]]="SDNC"),1,0)</f>
        <v>0</v>
      </c>
      <c r="AL6016" s="70"/>
      <c r="BM6016" s="135">
        <f>Tabella2[[#This Row],[ACT START]]</f>
        <v>0.55277777777777781</v>
      </c>
      <c r="BN6016" s="136">
        <f>Tabella2[[#This Row],[ACT STOP]]</f>
        <v>0.59305555555555556</v>
      </c>
      <c r="BO6016" s="101"/>
      <c r="BR6016" s="109" t="str">
        <f t="shared" si="105"/>
        <v>SH-25-6005</v>
      </c>
      <c r="BS6016" s="109" t="s">
        <v>295</v>
      </c>
      <c r="BT6016" t="str">
        <f>Tabella2[[#This Row],[OUTCOME]]</f>
        <v>DCO</v>
      </c>
      <c r="BU6016" t="str">
        <f>_xlfn.CONCAT(Tabella2[[#This Row],[NAME SP]],Tabella2[[#This Row],[ID SP]]," - ",Tabella2[[#This Row],[SYLLABUS NO]])</f>
        <v>IFTS88 - SD IF0101</v>
      </c>
      <c r="BV6016" t="s">
        <v>11840</v>
      </c>
    </row>
    <row r="6017" spans="1:74" hidden="1">
      <c r="A6017" s="103" t="s">
        <v>12151</v>
      </c>
      <c r="B6017" s="102">
        <v>45951</v>
      </c>
      <c r="C6017" s="104">
        <f>_xlfn.ISOWEEKNUM(Tabella2[[#This Row],[Date]])</f>
        <v>43</v>
      </c>
      <c r="D6017" s="104" t="s">
        <v>11710</v>
      </c>
      <c r="E6017" s="104" t="s">
        <v>284</v>
      </c>
      <c r="F6017" s="104">
        <v>95</v>
      </c>
      <c r="G6017" s="104" t="s">
        <v>257</v>
      </c>
      <c r="H6017" s="105">
        <v>17</v>
      </c>
      <c r="I6017" s="104" t="s">
        <v>258</v>
      </c>
      <c r="J6017" s="104"/>
      <c r="K6017" s="104" t="s">
        <v>78</v>
      </c>
      <c r="L6017" s="104" t="s">
        <v>259</v>
      </c>
      <c r="M6017" s="104" t="s">
        <v>276</v>
      </c>
      <c r="N6017" s="104"/>
      <c r="O6017" s="106"/>
      <c r="P6017" s="111" t="s">
        <v>12097</v>
      </c>
      <c r="Q6017" s="153" t="s">
        <v>8463</v>
      </c>
      <c r="R6017" s="153" t="s">
        <v>8464</v>
      </c>
      <c r="S6017" s="153">
        <f>Tabella2[[#This Row],[PLD STOP]]-Tabella2[[#This Row],[PLD START]]</f>
        <v>4.166666666666663E-2</v>
      </c>
      <c r="T6017" s="153">
        <v>0.55277777777777781</v>
      </c>
      <c r="U6017" s="153">
        <v>0.59305555555555556</v>
      </c>
      <c r="V6017" s="153">
        <f>IF(ISBLANK(T6017),"",Tabella2[[#This Row],[ACT STOP]]-Tabella2[[#This Row],[ACT START]])</f>
        <v>4.0277777777777746E-2</v>
      </c>
      <c r="W6017" s="104" t="s">
        <v>92</v>
      </c>
      <c r="X6017" s="104" t="s">
        <v>91</v>
      </c>
      <c r="Y6017" s="110"/>
      <c r="Z6017" s="106"/>
      <c r="AA6017" s="104"/>
      <c r="AB6017" s="107"/>
      <c r="AC6017" s="72">
        <f>IF(OR(Tabella2[[#This Row],[OUTCOME]]="DCO",Tabella2[[#This Row],[OUTCOME]]="SDC"),1,0)</f>
        <v>1</v>
      </c>
      <c r="AH6017" s="70"/>
      <c r="AI6017" s="70"/>
      <c r="AJ6017">
        <f>IF(OR(Tabella2[[#This Row],[OUTCOME]]="DNCO", Tabella2[[#This Row],[OUTCOME]]="SDNC"),1,0)</f>
        <v>0</v>
      </c>
      <c r="AL6017" s="70"/>
      <c r="BM6017" s="135">
        <f>Tabella2[[#This Row],[ACT START]]</f>
        <v>0.55277777777777781</v>
      </c>
      <c r="BN6017" s="136">
        <f>Tabella2[[#This Row],[ACT STOP]]</f>
        <v>0.59305555555555556</v>
      </c>
      <c r="BO6017" s="101"/>
      <c r="BR6017" s="109" t="str">
        <f t="shared" si="105"/>
        <v>SH-25-6006</v>
      </c>
      <c r="BS6017" s="109" t="s">
        <v>393</v>
      </c>
      <c r="BT6017" t="str">
        <f>Tabella2[[#This Row],[OUTCOME]]</f>
        <v>DCO</v>
      </c>
      <c r="BU6017" t="str">
        <f>_xlfn.CONCAT(Tabella2[[#This Row],[NAME SP]],Tabella2[[#This Row],[ID SP]]," - ",Tabella2[[#This Row],[SYLLABUS NO]])</f>
        <v>IFTS95 - SD IF0101</v>
      </c>
      <c r="BV6017" t="s">
        <v>11832</v>
      </c>
    </row>
    <row r="6018" spans="1:74" hidden="1">
      <c r="A6018" s="103" t="s">
        <v>12152</v>
      </c>
      <c r="B6018" s="102">
        <v>45951</v>
      </c>
      <c r="C6018" s="104">
        <f>_xlfn.ISOWEEKNUM(Tabella2[[#This Row],[Date]])</f>
        <v>43</v>
      </c>
      <c r="D6018" s="104" t="s">
        <v>6396</v>
      </c>
      <c r="E6018" s="104" t="s">
        <v>256</v>
      </c>
      <c r="F6018" s="104">
        <v>71</v>
      </c>
      <c r="G6018" s="104" t="s">
        <v>257</v>
      </c>
      <c r="H6018" s="105">
        <v>10</v>
      </c>
      <c r="I6018" s="104"/>
      <c r="J6018" s="104" t="s">
        <v>258</v>
      </c>
      <c r="K6018" s="104" t="s">
        <v>75</v>
      </c>
      <c r="L6018" s="104" t="s">
        <v>299</v>
      </c>
      <c r="M6018" s="104" t="s">
        <v>328</v>
      </c>
      <c r="N6018" s="104"/>
      <c r="O6018" s="108" t="str">
        <f>A6019</f>
        <v>18424</v>
      </c>
      <c r="P6018" s="111" t="s">
        <v>3382</v>
      </c>
      <c r="Q6018" s="153" t="s">
        <v>8463</v>
      </c>
      <c r="R6018" s="153" t="s">
        <v>8464</v>
      </c>
      <c r="S6018" s="153">
        <f>Tabella2[[#This Row],[PLD STOP]]-Tabella2[[#This Row],[PLD START]]</f>
        <v>4.166666666666663E-2</v>
      </c>
      <c r="T6018" s="153">
        <v>0.55208333333333337</v>
      </c>
      <c r="U6018" s="153">
        <v>0.59375</v>
      </c>
      <c r="V6018" s="153">
        <f>IF(ISBLANK(T6018),"",Tabella2[[#This Row],[ACT STOP]]-Tabella2[[#This Row],[ACT START]])</f>
        <v>4.166666666666663E-2</v>
      </c>
      <c r="W6018" s="104" t="s">
        <v>92</v>
      </c>
      <c r="X6018" s="104" t="s">
        <v>91</v>
      </c>
      <c r="Y6018" s="110"/>
      <c r="Z6018" s="106"/>
      <c r="AA6018" s="104"/>
      <c r="AB6018" s="107"/>
      <c r="AC6018" s="72">
        <f>IF(OR(Tabella2[[#This Row],[OUTCOME]]="DCO",Tabella2[[#This Row],[OUTCOME]]="SDC"),1,0)</f>
        <v>1</v>
      </c>
      <c r="AH6018" s="70"/>
      <c r="AI6018" s="70"/>
      <c r="AJ6018">
        <f>IF(OR(Tabella2[[#This Row],[OUTCOME]]="DNCO", Tabella2[[#This Row],[OUTCOME]]="SDNC"),1,0)</f>
        <v>0</v>
      </c>
      <c r="AL6018" s="70"/>
      <c r="BM6018" s="135">
        <f>Tabella2[[#This Row],[ACT START]]</f>
        <v>0.55208333333333337</v>
      </c>
      <c r="BN6018" s="136">
        <f>Tabella2[[#This Row],[ACT STOP]]</f>
        <v>0.59375</v>
      </c>
      <c r="BO6018" s="101"/>
      <c r="BR6018" s="109" t="str">
        <f t="shared" si="105"/>
        <v>SH-25-6007</v>
      </c>
      <c r="BS6018" s="109" t="s">
        <v>552</v>
      </c>
      <c r="BT6018" t="str">
        <f>Tabella2[[#This Row],[OUTCOME]]</f>
        <v>DCO</v>
      </c>
      <c r="BU6018" t="str">
        <f>_xlfn.CONCAT(Tabella2[[#This Row],[NAME SP]],Tabella2[[#This Row],[ID SP]]," - ",Tabella2[[#This Row],[SYLLABUS NO]])</f>
        <v>QATAR71 - NET TLL01</v>
      </c>
      <c r="BV6018" t="s">
        <v>12153</v>
      </c>
    </row>
    <row r="6019" spans="1:74" hidden="1">
      <c r="A6019" s="103" t="s">
        <v>12154</v>
      </c>
      <c r="B6019" s="102">
        <v>45951</v>
      </c>
      <c r="C6019" s="104">
        <f>_xlfn.ISOWEEKNUM(Tabella2[[#This Row],[Date]])</f>
        <v>43</v>
      </c>
      <c r="D6019" s="104" t="s">
        <v>9764</v>
      </c>
      <c r="E6019" s="104" t="s">
        <v>284</v>
      </c>
      <c r="F6019" s="104">
        <v>76</v>
      </c>
      <c r="G6019" s="104" t="s">
        <v>257</v>
      </c>
      <c r="H6019" s="105">
        <v>14</v>
      </c>
      <c r="I6019" s="104"/>
      <c r="J6019" s="104" t="s">
        <v>258</v>
      </c>
      <c r="K6019" s="104" t="s">
        <v>77</v>
      </c>
      <c r="L6019" s="104" t="s">
        <v>299</v>
      </c>
      <c r="M6019" s="104" t="s">
        <v>328</v>
      </c>
      <c r="N6019" s="104"/>
      <c r="O6019" s="108" t="str">
        <f>A6018</f>
        <v>18423</v>
      </c>
      <c r="P6019" s="111" t="s">
        <v>3403</v>
      </c>
      <c r="Q6019" s="153" t="s">
        <v>8463</v>
      </c>
      <c r="R6019" s="153" t="s">
        <v>8464</v>
      </c>
      <c r="S6019" s="153">
        <f>Tabella2[[#This Row],[PLD STOP]]-Tabella2[[#This Row],[PLD START]]</f>
        <v>4.166666666666663E-2</v>
      </c>
      <c r="T6019" s="153">
        <v>0.55208333333333337</v>
      </c>
      <c r="U6019" s="153">
        <v>0.59375</v>
      </c>
      <c r="V6019" s="153">
        <f>IF(ISBLANK(T6019),"",Tabella2[[#This Row],[ACT STOP]]-Tabella2[[#This Row],[ACT START]])</f>
        <v>4.166666666666663E-2</v>
      </c>
      <c r="W6019" s="104" t="s">
        <v>92</v>
      </c>
      <c r="X6019" s="104" t="s">
        <v>91</v>
      </c>
      <c r="Y6019" s="110"/>
      <c r="Z6019" s="106"/>
      <c r="AA6019" s="104"/>
      <c r="AB6019" s="107"/>
      <c r="AC6019" s="72">
        <f>IF(OR(Tabella2[[#This Row],[OUTCOME]]="DCO",Tabella2[[#This Row],[OUTCOME]]="SDC"),1,0)</f>
        <v>1</v>
      </c>
      <c r="AH6019" s="70"/>
      <c r="AI6019" s="70"/>
      <c r="AJ6019">
        <f>IF(OR(Tabella2[[#This Row],[OUTCOME]]="DNCO", Tabella2[[#This Row],[OUTCOME]]="SDNC"),1,0)</f>
        <v>0</v>
      </c>
      <c r="AL6019" s="70"/>
      <c r="BM6019" s="135">
        <f>Tabella2[[#This Row],[ACT START]]</f>
        <v>0.55208333333333337</v>
      </c>
      <c r="BN6019" s="136">
        <f>Tabella2[[#This Row],[ACT STOP]]</f>
        <v>0.59375</v>
      </c>
      <c r="BO6019" s="101"/>
      <c r="BR6019" s="109" t="str">
        <f t="shared" si="105"/>
        <v>SH-25-6008</v>
      </c>
      <c r="BS6019" s="109" t="s">
        <v>372</v>
      </c>
      <c r="BT6019" t="str">
        <f>Tabella2[[#This Row],[OUTCOME]]</f>
        <v>DCO</v>
      </c>
      <c r="BU6019" t="str">
        <f>_xlfn.CONCAT(Tabella2[[#This Row],[NAME SP]],Tabella2[[#This Row],[ID SP]]," - ",Tabella2[[#This Row],[SYLLABUS NO]])</f>
        <v>IFTS76 - NET TLL02</v>
      </c>
      <c r="BV6019" t="s">
        <v>11885</v>
      </c>
    </row>
    <row r="6020" spans="1:74" hidden="1">
      <c r="A6020" s="103" t="s">
        <v>12155</v>
      </c>
      <c r="B6020" s="102">
        <v>45951</v>
      </c>
      <c r="C6020" s="104">
        <f>_xlfn.ISOWEEKNUM(Tabella2[[#This Row],[Date]])</f>
        <v>43</v>
      </c>
      <c r="D6020" s="104" t="s">
        <v>255</v>
      </c>
      <c r="E6020" s="104" t="s">
        <v>256</v>
      </c>
      <c r="F6020" s="104">
        <v>40</v>
      </c>
      <c r="G6020" s="104" t="s">
        <v>257</v>
      </c>
      <c r="H6020" s="105">
        <v>13</v>
      </c>
      <c r="I6020" s="104" t="s">
        <v>258</v>
      </c>
      <c r="J6020" s="104"/>
      <c r="K6020" s="104" t="s">
        <v>83</v>
      </c>
      <c r="L6020" s="104" t="s">
        <v>299</v>
      </c>
      <c r="M6020" s="104" t="s">
        <v>276</v>
      </c>
      <c r="N6020" s="104"/>
      <c r="O6020" s="108" t="str">
        <f>A6021</f>
        <v>18426</v>
      </c>
      <c r="P6020" s="111" t="s">
        <v>306</v>
      </c>
      <c r="Q6020" s="153" t="s">
        <v>12108</v>
      </c>
      <c r="R6020" s="153" t="s">
        <v>12109</v>
      </c>
      <c r="S6020" s="153">
        <f>Tabella2[[#This Row],[PLD STOP]]-Tabella2[[#This Row],[PLD START]]</f>
        <v>4.166666666666663E-2</v>
      </c>
      <c r="T6020" s="153" t="s">
        <v>12108</v>
      </c>
      <c r="U6020" s="153" t="s">
        <v>12109</v>
      </c>
      <c r="V6020" s="153">
        <f>IF(ISBLANK(T6020),"",Tabella2[[#This Row],[ACT STOP]]-Tabella2[[#This Row],[ACT START]])</f>
        <v>4.166666666666663E-2</v>
      </c>
      <c r="W6020" s="104" t="s">
        <v>92</v>
      </c>
      <c r="X6020" s="104" t="s">
        <v>91</v>
      </c>
      <c r="Y6020" s="110"/>
      <c r="Z6020" s="106"/>
      <c r="AA6020" s="104"/>
      <c r="AB6020" s="107"/>
      <c r="AC6020" s="72">
        <f>IF(OR(Tabella2[[#This Row],[OUTCOME]]="DCO",Tabella2[[#This Row],[OUTCOME]]="SDC"),1,0)</f>
        <v>1</v>
      </c>
      <c r="AH6020" s="70"/>
      <c r="AI6020" s="70"/>
      <c r="AJ6020">
        <f>IF(OR(Tabella2[[#This Row],[OUTCOME]]="DNCO", Tabella2[[#This Row],[OUTCOME]]="SDNC"),1,0)</f>
        <v>0</v>
      </c>
      <c r="AL6020" s="70"/>
      <c r="BM6020" s="135" t="str">
        <f>Tabella2[[#This Row],[ACT START]]</f>
        <v>14:45</v>
      </c>
      <c r="BN6020" s="136" t="str">
        <f>Tabella2[[#This Row],[ACT STOP]]</f>
        <v>15:45</v>
      </c>
      <c r="BO6020" s="101"/>
      <c r="BR6020" s="109" t="str">
        <f t="shared" si="105"/>
        <v>SH-25-6009</v>
      </c>
      <c r="BS6020" s="109" t="s">
        <v>427</v>
      </c>
      <c r="BT6020" t="str">
        <f>Tabella2[[#This Row],[OUTCOME]]</f>
        <v>DCO</v>
      </c>
      <c r="BU6020" t="str">
        <f>_xlfn.CONCAT(Tabella2[[#This Row],[NAME SP]],Tabella2[[#This Row],[ID SP]]," - ",Tabella2[[#This Row],[SYLLABUS NO]])</f>
        <v>QATAR40 - FMSC DBFM02</v>
      </c>
      <c r="BV6020" t="s">
        <v>12128</v>
      </c>
    </row>
    <row r="6021" spans="1:74" hidden="1">
      <c r="A6021" s="103" t="s">
        <v>12156</v>
      </c>
      <c r="B6021" s="102">
        <v>45951</v>
      </c>
      <c r="C6021" s="104">
        <f>_xlfn.ISOWEEKNUM(Tabella2[[#This Row],[Date]])</f>
        <v>43</v>
      </c>
      <c r="D6021" s="104" t="s">
        <v>195</v>
      </c>
      <c r="E6021" s="104" t="s">
        <v>298</v>
      </c>
      <c r="F6021" s="104"/>
      <c r="G6021" s="104" t="s">
        <v>257</v>
      </c>
      <c r="H6021" s="105">
        <v>12</v>
      </c>
      <c r="I6021" s="104"/>
      <c r="J6021" s="104" t="s">
        <v>258</v>
      </c>
      <c r="K6021" s="104" t="s">
        <v>80</v>
      </c>
      <c r="L6021" s="104" t="s">
        <v>299</v>
      </c>
      <c r="M6021" s="104" t="s">
        <v>276</v>
      </c>
      <c r="N6021" s="104"/>
      <c r="O6021" s="108" t="str">
        <f>A6020</f>
        <v>18425</v>
      </c>
      <c r="P6021" s="111" t="s">
        <v>300</v>
      </c>
      <c r="Q6021" s="153" t="s">
        <v>12108</v>
      </c>
      <c r="R6021" s="153" t="s">
        <v>12109</v>
      </c>
      <c r="S6021" s="153">
        <f>Tabella2[[#This Row],[PLD STOP]]-Tabella2[[#This Row],[PLD START]]</f>
        <v>4.166666666666663E-2</v>
      </c>
      <c r="T6021" s="153" t="s">
        <v>12108</v>
      </c>
      <c r="U6021" s="153" t="s">
        <v>12109</v>
      </c>
      <c r="V6021" s="153">
        <f>IF(ISBLANK(T6021),"",Tabella2[[#This Row],[ACT STOP]]-Tabella2[[#This Row],[ACT START]])</f>
        <v>4.166666666666663E-2</v>
      </c>
      <c r="W6021" s="104" t="s">
        <v>122</v>
      </c>
      <c r="X6021" s="104" t="s">
        <v>91</v>
      </c>
      <c r="Y6021" s="110"/>
      <c r="Z6021" s="106"/>
      <c r="AA6021" s="104"/>
      <c r="AB6021" s="107"/>
      <c r="AC6021" s="72">
        <f>IF(OR(Tabella2[[#This Row],[OUTCOME]]="DCO",Tabella2[[#This Row],[OUTCOME]]="SDC"),1,0)</f>
        <v>1</v>
      </c>
      <c r="AH6021" s="70"/>
      <c r="AI6021" s="70"/>
      <c r="AJ6021">
        <f>IF(OR(Tabella2[[#This Row],[OUTCOME]]="DNCO", Tabella2[[#This Row],[OUTCOME]]="SDNC"),1,0)</f>
        <v>0</v>
      </c>
      <c r="AL6021" s="70"/>
      <c r="BM6021" s="135" t="str">
        <f>Tabella2[[#This Row],[ACT START]]</f>
        <v>14:45</v>
      </c>
      <c r="BN6021" s="136" t="str">
        <f>Tabella2[[#This Row],[ACT STOP]]</f>
        <v>15:45</v>
      </c>
      <c r="BO6021" s="101"/>
      <c r="BR6021" s="109" t="str">
        <f t="shared" si="105"/>
        <v>SH-25-6010</v>
      </c>
      <c r="BS6021" s="109" t="s">
        <v>266</v>
      </c>
      <c r="BT6021" t="str">
        <f>Tabella2[[#This Row],[OUTCOME]]</f>
        <v>SDC</v>
      </c>
      <c r="BU6021" t="str">
        <f>_xlfn.CONCAT(Tabella2[[#This Row],[NAME SP]],Tabella2[[#This Row],[ID SP]]," - ",Tabella2[[#This Row],[SYLLABUS NO]])</f>
        <v>Support QATAR - SUPP</v>
      </c>
    </row>
    <row r="6022" spans="1:74" hidden="1">
      <c r="A6022" s="103" t="s">
        <v>12157</v>
      </c>
      <c r="B6022" s="102">
        <v>45951</v>
      </c>
      <c r="C6022" s="104">
        <f>_xlfn.ISOWEEKNUM(Tabella2[[#This Row],[Date]])</f>
        <v>43</v>
      </c>
      <c r="D6022" s="104" t="s">
        <v>11710</v>
      </c>
      <c r="E6022" s="104" t="s">
        <v>284</v>
      </c>
      <c r="F6022" s="104">
        <v>89</v>
      </c>
      <c r="G6022" s="104" t="s">
        <v>257</v>
      </c>
      <c r="H6022" s="105">
        <v>32</v>
      </c>
      <c r="I6022" s="104" t="s">
        <v>258</v>
      </c>
      <c r="J6022" s="104"/>
      <c r="K6022" s="104" t="s">
        <v>79</v>
      </c>
      <c r="L6022" s="104" t="s">
        <v>259</v>
      </c>
      <c r="M6022" s="104" t="s">
        <v>276</v>
      </c>
      <c r="N6022" s="104"/>
      <c r="O6022" s="106"/>
      <c r="P6022" s="111" t="s">
        <v>12097</v>
      </c>
      <c r="Q6022" s="153" t="s">
        <v>12108</v>
      </c>
      <c r="R6022" s="153" t="s">
        <v>12109</v>
      </c>
      <c r="S6022" s="153">
        <f>Tabella2[[#This Row],[PLD STOP]]-Tabella2[[#This Row],[PLD START]]</f>
        <v>4.166666666666663E-2</v>
      </c>
      <c r="T6022" s="153">
        <v>0.61527777777777781</v>
      </c>
      <c r="U6022" s="153">
        <v>0.65555555555555556</v>
      </c>
      <c r="V6022" s="153">
        <f>IF(ISBLANK(T6022),"",Tabella2[[#This Row],[ACT STOP]]-Tabella2[[#This Row],[ACT START]])</f>
        <v>4.0277777777777746E-2</v>
      </c>
      <c r="W6022" s="104" t="s">
        <v>92</v>
      </c>
      <c r="X6022" s="104" t="s">
        <v>91</v>
      </c>
      <c r="Y6022" s="110"/>
      <c r="Z6022" s="106"/>
      <c r="AA6022" s="104"/>
      <c r="AB6022" s="107"/>
      <c r="AC6022" s="72">
        <f>IF(OR(Tabella2[[#This Row],[OUTCOME]]="DCO",Tabella2[[#This Row],[OUTCOME]]="SDC"),1,0)</f>
        <v>1</v>
      </c>
      <c r="AH6022" s="70"/>
      <c r="AI6022" s="70"/>
      <c r="AJ6022">
        <f>IF(OR(Tabella2[[#This Row],[OUTCOME]]="DNCO", Tabella2[[#This Row],[OUTCOME]]="SDNC"),1,0)</f>
        <v>0</v>
      </c>
      <c r="AL6022" s="70"/>
      <c r="BM6022" s="135">
        <f>Tabella2[[#This Row],[ACT START]]</f>
        <v>0.61527777777777781</v>
      </c>
      <c r="BN6022" s="136">
        <f>Tabella2[[#This Row],[ACT STOP]]</f>
        <v>0.65555555555555556</v>
      </c>
      <c r="BO6022" s="101"/>
      <c r="BR6022" s="109" t="str">
        <f t="shared" si="105"/>
        <v>SH-25-6011</v>
      </c>
      <c r="BS6022" s="109" t="s">
        <v>356</v>
      </c>
      <c r="BT6022" t="str">
        <f>Tabella2[[#This Row],[OUTCOME]]</f>
        <v>DCO</v>
      </c>
      <c r="BU6022" t="str">
        <f>_xlfn.CONCAT(Tabella2[[#This Row],[NAME SP]],Tabella2[[#This Row],[ID SP]]," - ",Tabella2[[#This Row],[SYLLABUS NO]])</f>
        <v>IFTS89 - SD IF0101</v>
      </c>
      <c r="BV6022" t="s">
        <v>11853</v>
      </c>
    </row>
    <row r="6023" spans="1:74" hidden="1">
      <c r="A6023" s="103" t="s">
        <v>12158</v>
      </c>
      <c r="B6023" s="102">
        <v>45951</v>
      </c>
      <c r="C6023" s="104">
        <f>_xlfn.ISOWEEKNUM(Tabella2[[#This Row],[Date]])</f>
        <v>43</v>
      </c>
      <c r="D6023" s="104" t="s">
        <v>11710</v>
      </c>
      <c r="E6023" s="104" t="s">
        <v>284</v>
      </c>
      <c r="F6023" s="104">
        <v>90</v>
      </c>
      <c r="G6023" s="104" t="s">
        <v>284</v>
      </c>
      <c r="H6023" s="105">
        <v>9</v>
      </c>
      <c r="I6023" s="104" t="s">
        <v>258</v>
      </c>
      <c r="J6023" s="104"/>
      <c r="K6023" s="104" t="s">
        <v>78</v>
      </c>
      <c r="L6023" s="104" t="s">
        <v>259</v>
      </c>
      <c r="M6023" s="104" t="s">
        <v>276</v>
      </c>
      <c r="N6023" s="104"/>
      <c r="O6023" s="106"/>
      <c r="P6023" s="111" t="s">
        <v>12097</v>
      </c>
      <c r="Q6023" s="153" t="s">
        <v>12108</v>
      </c>
      <c r="R6023" s="153" t="s">
        <v>12109</v>
      </c>
      <c r="S6023" s="153">
        <f>Tabella2[[#This Row],[PLD STOP]]-Tabella2[[#This Row],[PLD START]]</f>
        <v>4.166666666666663E-2</v>
      </c>
      <c r="T6023" s="153">
        <v>0.61527777777777781</v>
      </c>
      <c r="U6023" s="153">
        <v>0.65555555555555556</v>
      </c>
      <c r="V6023" s="153">
        <f>IF(ISBLANK(T6023),"",Tabella2[[#This Row],[ACT STOP]]-Tabella2[[#This Row],[ACT START]])</f>
        <v>4.0277777777777746E-2</v>
      </c>
      <c r="W6023" s="104" t="s">
        <v>92</v>
      </c>
      <c r="X6023" s="104" t="s">
        <v>91</v>
      </c>
      <c r="Y6023" s="110"/>
      <c r="Z6023" s="106"/>
      <c r="AA6023" s="104"/>
      <c r="AB6023" s="107"/>
      <c r="AC6023" s="72">
        <f>IF(OR(Tabella2[[#This Row],[OUTCOME]]="DCO",Tabella2[[#This Row],[OUTCOME]]="SDC"),1,0)</f>
        <v>1</v>
      </c>
      <c r="AH6023" s="70"/>
      <c r="AI6023" s="70"/>
      <c r="AJ6023">
        <f>IF(OR(Tabella2[[#This Row],[OUTCOME]]="DNCO", Tabella2[[#This Row],[OUTCOME]]="SDNC"),1,0)</f>
        <v>0</v>
      </c>
      <c r="AL6023" s="70"/>
      <c r="BM6023" s="135">
        <f>Tabella2[[#This Row],[ACT START]]</f>
        <v>0.61527777777777781</v>
      </c>
      <c r="BN6023" s="136">
        <f>Tabella2[[#This Row],[ACT STOP]]</f>
        <v>0.65555555555555556</v>
      </c>
      <c r="BO6023" s="101"/>
      <c r="BR6023" s="109" t="str">
        <f t="shared" si="105"/>
        <v>SH-25-6012</v>
      </c>
      <c r="BS6023" s="109" t="s">
        <v>339</v>
      </c>
      <c r="BT6023" t="str">
        <f>Tabella2[[#This Row],[OUTCOME]]</f>
        <v>DCO</v>
      </c>
      <c r="BU6023" t="str">
        <f>_xlfn.CONCAT(Tabella2[[#This Row],[NAME SP]],Tabella2[[#This Row],[ID SP]]," - ",Tabella2[[#This Row],[SYLLABUS NO]])</f>
        <v>IFTS90 - SD IF0101</v>
      </c>
      <c r="BV6023" t="s">
        <v>11856</v>
      </c>
    </row>
    <row r="6024" spans="1:74" hidden="1">
      <c r="A6024" s="103" t="s">
        <v>12159</v>
      </c>
      <c r="B6024" s="102">
        <v>45951</v>
      </c>
      <c r="C6024" s="104">
        <f>_xlfn.ISOWEEKNUM(Tabella2[[#This Row],[Date]])</f>
        <v>43</v>
      </c>
      <c r="D6024" s="104" t="s">
        <v>9743</v>
      </c>
      <c r="E6024" s="104" t="s">
        <v>256</v>
      </c>
      <c r="F6024" s="104">
        <v>80</v>
      </c>
      <c r="G6024" s="104" t="s">
        <v>257</v>
      </c>
      <c r="H6024" s="105">
        <v>1</v>
      </c>
      <c r="I6024" s="104"/>
      <c r="J6024" s="104" t="s">
        <v>258</v>
      </c>
      <c r="K6024" s="104" t="s">
        <v>75</v>
      </c>
      <c r="L6024" s="104" t="s">
        <v>259</v>
      </c>
      <c r="M6024" s="104" t="s">
        <v>276</v>
      </c>
      <c r="N6024" s="104"/>
      <c r="O6024" s="106"/>
      <c r="P6024" s="111" t="s">
        <v>8246</v>
      </c>
      <c r="Q6024" s="153" t="s">
        <v>12108</v>
      </c>
      <c r="R6024" s="153" t="s">
        <v>12109</v>
      </c>
      <c r="S6024" s="153">
        <f>Tabella2[[#This Row],[PLD STOP]]-Tabella2[[#This Row],[PLD START]]</f>
        <v>4.166666666666663E-2</v>
      </c>
      <c r="T6024" s="153" t="s">
        <v>12108</v>
      </c>
      <c r="U6024" s="153" t="s">
        <v>12109</v>
      </c>
      <c r="V6024" s="153">
        <f>IF(ISBLANK(T6024),"",Tabella2[[#This Row],[ACT STOP]]-Tabella2[[#This Row],[ACT START]])</f>
        <v>4.166666666666663E-2</v>
      </c>
      <c r="W6024" s="104" t="s">
        <v>92</v>
      </c>
      <c r="X6024" s="104" t="s">
        <v>91</v>
      </c>
      <c r="Y6024" s="110"/>
      <c r="Z6024" s="106"/>
      <c r="AA6024" s="104"/>
      <c r="AB6024" s="107"/>
      <c r="AC6024" s="72">
        <f>IF(OR(Tabella2[[#This Row],[OUTCOME]]="DCO",Tabella2[[#This Row],[OUTCOME]]="SDC"),1,0)</f>
        <v>1</v>
      </c>
      <c r="AH6024" s="70"/>
      <c r="AI6024" s="70"/>
      <c r="AJ6024">
        <f>IF(OR(Tabella2[[#This Row],[OUTCOME]]="DNCO", Tabella2[[#This Row],[OUTCOME]]="SDNC"),1,0)</f>
        <v>0</v>
      </c>
      <c r="AL6024" s="70"/>
      <c r="BM6024" s="135" t="str">
        <f>Tabella2[[#This Row],[ACT START]]</f>
        <v>14:45</v>
      </c>
      <c r="BN6024" s="136" t="str">
        <f>Tabella2[[#This Row],[ACT STOP]]</f>
        <v>15:45</v>
      </c>
      <c r="BO6024" s="101"/>
      <c r="BR6024" s="109" t="str">
        <f t="shared" si="105"/>
        <v>SH-25-6013</v>
      </c>
      <c r="BS6024" s="109" t="s">
        <v>332</v>
      </c>
      <c r="BT6024" t="str">
        <f>Tabella2[[#This Row],[OUTCOME]]</f>
        <v>DCO</v>
      </c>
      <c r="BU6024" t="str">
        <f>_xlfn.CONCAT(Tabella2[[#This Row],[NAME SP]],Tabella2[[#This Row],[ID SP]]," - ",Tabella2[[#This Row],[SYLLABUS NO]])</f>
        <v>QATAR80 - PT NAVB01</v>
      </c>
      <c r="BV6024" t="s">
        <v>11904</v>
      </c>
    </row>
    <row r="6025" spans="1:74" hidden="1">
      <c r="A6025" s="103" t="s">
        <v>12160</v>
      </c>
      <c r="B6025" s="102">
        <v>45951</v>
      </c>
      <c r="C6025" s="104">
        <f>_xlfn.ISOWEEKNUM(Tabella2[[#This Row],[Date]])</f>
        <v>43</v>
      </c>
      <c r="D6025" s="104" t="s">
        <v>9743</v>
      </c>
      <c r="E6025" s="104" t="s">
        <v>256</v>
      </c>
      <c r="F6025" s="104">
        <v>79</v>
      </c>
      <c r="G6025" s="104" t="s">
        <v>284</v>
      </c>
      <c r="H6025" s="105">
        <v>23</v>
      </c>
      <c r="I6025" s="104"/>
      <c r="J6025" s="104" t="s">
        <v>258</v>
      </c>
      <c r="K6025" s="104" t="s">
        <v>77</v>
      </c>
      <c r="L6025" s="104" t="s">
        <v>259</v>
      </c>
      <c r="M6025" s="104" t="s">
        <v>328</v>
      </c>
      <c r="N6025" s="104"/>
      <c r="O6025" s="106"/>
      <c r="P6025" s="111" t="s">
        <v>3689</v>
      </c>
      <c r="Q6025" s="153" t="s">
        <v>12108</v>
      </c>
      <c r="R6025" s="153" t="s">
        <v>12109</v>
      </c>
      <c r="S6025" s="153">
        <f>Tabella2[[#This Row],[PLD STOP]]-Tabella2[[#This Row],[PLD START]]</f>
        <v>4.166666666666663E-2</v>
      </c>
      <c r="T6025" s="153" t="s">
        <v>12108</v>
      </c>
      <c r="U6025" s="153" t="s">
        <v>12109</v>
      </c>
      <c r="V6025" s="153">
        <f>IF(ISBLANK(T6025),"",Tabella2[[#This Row],[ACT STOP]]-Tabella2[[#This Row],[ACT START]])</f>
        <v>4.166666666666663E-2</v>
      </c>
      <c r="W6025" s="104" t="s">
        <v>92</v>
      </c>
      <c r="X6025" s="104" t="s">
        <v>91</v>
      </c>
      <c r="Y6025" s="110"/>
      <c r="Z6025" s="106"/>
      <c r="AA6025" s="104"/>
      <c r="AB6025" s="107"/>
      <c r="AC6025" s="72">
        <f>IF(OR(Tabella2[[#This Row],[OUTCOME]]="DCO",Tabella2[[#This Row],[OUTCOME]]="SDC"),1,0)</f>
        <v>1</v>
      </c>
      <c r="AH6025" s="70"/>
      <c r="AI6025" s="70"/>
      <c r="AJ6025">
        <f>IF(OR(Tabella2[[#This Row],[OUTCOME]]="DNCO", Tabella2[[#This Row],[OUTCOME]]="SDNC"),1,0)</f>
        <v>0</v>
      </c>
      <c r="AL6025" s="70"/>
      <c r="BM6025" s="135" t="str">
        <f>Tabella2[[#This Row],[ACT START]]</f>
        <v>14:45</v>
      </c>
      <c r="BN6025" s="136" t="str">
        <f>Tabella2[[#This Row],[ACT STOP]]</f>
        <v>15:45</v>
      </c>
      <c r="BO6025" s="101"/>
      <c r="BR6025" s="109" t="str">
        <f t="shared" si="105"/>
        <v>SH-25-6014</v>
      </c>
      <c r="BS6025" s="109" t="s">
        <v>358</v>
      </c>
      <c r="BT6025" t="str">
        <f>Tabella2[[#This Row],[OUTCOME]]</f>
        <v>DCO</v>
      </c>
      <c r="BU6025" t="str">
        <f>_xlfn.CONCAT(Tabella2[[#This Row],[NAME SP]],Tabella2[[#This Row],[ID SP]]," - ",Tabella2[[#This Row],[SYLLABUS NO]])</f>
        <v>QATAR79 - PT LLF01</v>
      </c>
      <c r="BV6025" t="s">
        <v>11914</v>
      </c>
    </row>
    <row r="6026" spans="1:74" hidden="1">
      <c r="A6026" s="103" t="s">
        <v>12161</v>
      </c>
      <c r="B6026" s="102">
        <v>45951</v>
      </c>
      <c r="C6026" s="104">
        <f>_xlfn.ISOWEEKNUM(Tabella2[[#This Row],[Date]])</f>
        <v>43</v>
      </c>
      <c r="D6026" s="104" t="s">
        <v>817</v>
      </c>
      <c r="E6026" s="104" t="s">
        <v>284</v>
      </c>
      <c r="F6026" s="104">
        <v>72</v>
      </c>
      <c r="G6026" s="104" t="s">
        <v>257</v>
      </c>
      <c r="H6026" s="105">
        <v>14</v>
      </c>
      <c r="I6026" s="104"/>
      <c r="J6026" s="104" t="s">
        <v>258</v>
      </c>
      <c r="K6026" s="104" t="s">
        <v>83</v>
      </c>
      <c r="L6026" s="104" t="s">
        <v>299</v>
      </c>
      <c r="M6026" s="104" t="s">
        <v>276</v>
      </c>
      <c r="N6026" s="104"/>
      <c r="O6026" s="108" t="str">
        <f>A6027</f>
        <v>18432</v>
      </c>
      <c r="P6026" s="111" t="s">
        <v>2947</v>
      </c>
      <c r="Q6026" s="153" t="s">
        <v>12118</v>
      </c>
      <c r="R6026" s="153" t="s">
        <v>12119</v>
      </c>
      <c r="S6026" s="153">
        <f>Tabella2[[#This Row],[PLD STOP]]-Tabella2[[#This Row],[PLD START]]</f>
        <v>4.166666666666663E-2</v>
      </c>
      <c r="T6026" s="153">
        <v>0.67708333333333337</v>
      </c>
      <c r="U6026" s="153">
        <v>0.71875</v>
      </c>
      <c r="V6026" s="153">
        <f>IF(ISBLANK(T6026),"",Tabella2[[#This Row],[ACT STOP]]-Tabella2[[#This Row],[ACT START]])</f>
        <v>4.166666666666663E-2</v>
      </c>
      <c r="W6026" s="104" t="s">
        <v>92</v>
      </c>
      <c r="X6026" s="104" t="s">
        <v>91</v>
      </c>
      <c r="Y6026" s="110"/>
      <c r="Z6026" s="106"/>
      <c r="AA6026" s="104"/>
      <c r="AB6026" s="107"/>
      <c r="AC6026" s="72">
        <f>IF(OR(Tabella2[[#This Row],[OUTCOME]]="DCO",Tabella2[[#This Row],[OUTCOME]]="SDC"),1,0)</f>
        <v>1</v>
      </c>
      <c r="AH6026" s="70"/>
      <c r="AI6026" s="70"/>
      <c r="AJ6026">
        <f>IF(OR(Tabella2[[#This Row],[OUTCOME]]="DNCO", Tabella2[[#This Row],[OUTCOME]]="SDNC"),1,0)</f>
        <v>0</v>
      </c>
      <c r="AL6026" s="70"/>
      <c r="BM6026" s="135">
        <f>Tabella2[[#This Row],[ACT START]]</f>
        <v>0.67708333333333337</v>
      </c>
      <c r="BN6026" s="136">
        <f>Tabella2[[#This Row],[ACT STOP]]</f>
        <v>0.71875</v>
      </c>
      <c r="BO6026" s="101"/>
      <c r="BR6026" s="109" t="str">
        <f t="shared" si="105"/>
        <v>SH-25-6015</v>
      </c>
      <c r="BS6026" s="109" t="s">
        <v>372</v>
      </c>
      <c r="BT6026" t="str">
        <f>Tabella2[[#This Row],[OUTCOME]]</f>
        <v>DCO</v>
      </c>
      <c r="BU6026" t="str">
        <f>_xlfn.CONCAT(Tabella2[[#This Row],[NAME SP]],Tabella2[[#This Row],[ID SP]]," - ",Tabella2[[#This Row],[SYLLABUS NO]])</f>
        <v>IFTS72 - FMSC OACM01</v>
      </c>
      <c r="BV6026" t="s">
        <v>11975</v>
      </c>
    </row>
    <row r="6027" spans="1:74" hidden="1">
      <c r="A6027" s="103" t="s">
        <v>12162</v>
      </c>
      <c r="B6027" s="102">
        <v>45951</v>
      </c>
      <c r="C6027" s="104">
        <f>_xlfn.ISOWEEKNUM(Tabella2[[#This Row],[Date]])</f>
        <v>43</v>
      </c>
      <c r="D6027" s="104" t="s">
        <v>195</v>
      </c>
      <c r="E6027" s="104" t="s">
        <v>398</v>
      </c>
      <c r="F6027" s="104"/>
      <c r="G6027" s="104" t="s">
        <v>12163</v>
      </c>
      <c r="H6027" s="105">
        <v>42</v>
      </c>
      <c r="I6027" s="104"/>
      <c r="J6027" s="104" t="s">
        <v>258</v>
      </c>
      <c r="K6027" s="104" t="s">
        <v>80</v>
      </c>
      <c r="L6027" s="104" t="s">
        <v>299</v>
      </c>
      <c r="M6027" s="104" t="s">
        <v>276</v>
      </c>
      <c r="N6027" s="104"/>
      <c r="O6027" s="108" t="str">
        <f>A6026</f>
        <v>18431</v>
      </c>
      <c r="P6027" s="111" t="s">
        <v>300</v>
      </c>
      <c r="Q6027" s="153" t="s">
        <v>12118</v>
      </c>
      <c r="R6027" s="153" t="s">
        <v>12119</v>
      </c>
      <c r="S6027" s="153">
        <f>Tabella2[[#This Row],[PLD STOP]]-Tabella2[[#This Row],[PLD START]]</f>
        <v>4.166666666666663E-2</v>
      </c>
      <c r="T6027" s="153">
        <v>0.67708333333333337</v>
      </c>
      <c r="U6027" s="153">
        <v>0.71875</v>
      </c>
      <c r="V6027" s="153">
        <f>IF(ISBLANK(T6027),"",Tabella2[[#This Row],[ACT STOP]]-Tabella2[[#This Row],[ACT START]])</f>
        <v>4.166666666666663E-2</v>
      </c>
      <c r="W6027" s="104" t="s">
        <v>122</v>
      </c>
      <c r="X6027" s="104" t="s">
        <v>91</v>
      </c>
      <c r="Y6027" s="110"/>
      <c r="Z6027" s="106"/>
      <c r="AA6027" s="104"/>
      <c r="AB6027" s="107"/>
      <c r="AC6027" s="72">
        <f>IF(OR(Tabella2[[#This Row],[OUTCOME]]="DCO",Tabella2[[#This Row],[OUTCOME]]="SDC"),1,0)</f>
        <v>1</v>
      </c>
      <c r="AH6027" s="70"/>
      <c r="AI6027" s="70"/>
      <c r="AJ6027">
        <f>IF(OR(Tabella2[[#This Row],[OUTCOME]]="DNCO", Tabella2[[#This Row],[OUTCOME]]="SDNC"),1,0)</f>
        <v>0</v>
      </c>
      <c r="AL6027" s="70"/>
      <c r="BM6027" s="135">
        <f>Tabella2[[#This Row],[ACT START]]</f>
        <v>0.67708333333333337</v>
      </c>
      <c r="BN6027" s="136">
        <f>Tabella2[[#This Row],[ACT STOP]]</f>
        <v>0.71875</v>
      </c>
      <c r="BO6027" s="101"/>
      <c r="BR6027" s="109" t="str">
        <f t="shared" si="105"/>
        <v>SH-25-6016</v>
      </c>
      <c r="BS6027" s="109" t="s">
        <v>1747</v>
      </c>
      <c r="BT6027" t="str">
        <f>Tabella2[[#This Row],[OUTCOME]]</f>
        <v>SDC</v>
      </c>
      <c r="BU6027" t="str">
        <f>_xlfn.CONCAT(Tabella2[[#This Row],[NAME SP]],Tabella2[[#This Row],[ID SP]]," - ",Tabella2[[#This Row],[SYLLABUS NO]])</f>
        <v>Support IFTS - SUPP</v>
      </c>
    </row>
    <row r="6028" spans="1:74" hidden="1">
      <c r="A6028" s="103" t="s">
        <v>12164</v>
      </c>
      <c r="B6028" s="102">
        <v>45951</v>
      </c>
      <c r="C6028" s="104">
        <f>_xlfn.ISOWEEKNUM(Tabella2[[#This Row],[Date]])</f>
        <v>43</v>
      </c>
      <c r="D6028" s="104" t="s">
        <v>11710</v>
      </c>
      <c r="E6028" s="104" t="s">
        <v>284</v>
      </c>
      <c r="F6028" s="104">
        <v>91</v>
      </c>
      <c r="G6028" s="104" t="s">
        <v>284</v>
      </c>
      <c r="H6028" s="105">
        <v>22</v>
      </c>
      <c r="I6028" s="104" t="s">
        <v>258</v>
      </c>
      <c r="J6028" s="104"/>
      <c r="K6028" s="104" t="s">
        <v>79</v>
      </c>
      <c r="L6028" s="104" t="s">
        <v>259</v>
      </c>
      <c r="M6028" s="104" t="s">
        <v>276</v>
      </c>
      <c r="N6028" s="104"/>
      <c r="O6028" s="106"/>
      <c r="P6028" s="111" t="s">
        <v>12097</v>
      </c>
      <c r="Q6028" s="153" t="s">
        <v>12118</v>
      </c>
      <c r="R6028" s="153" t="s">
        <v>12119</v>
      </c>
      <c r="S6028" s="153">
        <f>Tabella2[[#This Row],[PLD STOP]]-Tabella2[[#This Row],[PLD START]]</f>
        <v>4.166666666666663E-2</v>
      </c>
      <c r="T6028" s="153">
        <v>0.67777777777777781</v>
      </c>
      <c r="U6028" s="153">
        <v>0.71805555555555556</v>
      </c>
      <c r="V6028" s="153">
        <f>IF(ISBLANK(T6028),"",Tabella2[[#This Row],[ACT STOP]]-Tabella2[[#This Row],[ACT START]])</f>
        <v>4.0277777777777746E-2</v>
      </c>
      <c r="W6028" s="104" t="s">
        <v>92</v>
      </c>
      <c r="X6028" s="104" t="s">
        <v>91</v>
      </c>
      <c r="Y6028" s="110"/>
      <c r="Z6028" s="106"/>
      <c r="AA6028" s="104"/>
      <c r="AB6028" s="107"/>
      <c r="AC6028" s="72">
        <f>IF(OR(Tabella2[[#This Row],[OUTCOME]]="DCO",Tabella2[[#This Row],[OUTCOME]]="SDC"),1,0)</f>
        <v>1</v>
      </c>
      <c r="AH6028" s="70"/>
      <c r="AI6028" s="70"/>
      <c r="AJ6028">
        <f>IF(OR(Tabella2[[#This Row],[OUTCOME]]="DNCO", Tabella2[[#This Row],[OUTCOME]]="SDNC"),1,0)</f>
        <v>0</v>
      </c>
      <c r="AL6028" s="70"/>
      <c r="BM6028" s="135">
        <f>Tabella2[[#This Row],[ACT START]]</f>
        <v>0.67777777777777781</v>
      </c>
      <c r="BN6028" s="136">
        <f>Tabella2[[#This Row],[ACT STOP]]</f>
        <v>0.71805555555555556</v>
      </c>
      <c r="BO6028" s="101"/>
      <c r="BR6028" s="109" t="str">
        <f t="shared" si="105"/>
        <v>SH-25-6017</v>
      </c>
      <c r="BS6028" s="109" t="s">
        <v>295</v>
      </c>
      <c r="BT6028" t="str">
        <f>Tabella2[[#This Row],[OUTCOME]]</f>
        <v>DCO</v>
      </c>
      <c r="BU6028" t="str">
        <f>_xlfn.CONCAT(Tabella2[[#This Row],[NAME SP]],Tabella2[[#This Row],[ID SP]]," - ",Tabella2[[#This Row],[SYLLABUS NO]])</f>
        <v>IFTS91 - SD IF0101</v>
      </c>
      <c r="BV6028" t="s">
        <v>11836</v>
      </c>
    </row>
    <row r="6029" spans="1:74" hidden="1">
      <c r="A6029" s="103" t="s">
        <v>12165</v>
      </c>
      <c r="B6029" s="102">
        <v>45951</v>
      </c>
      <c r="C6029" s="104">
        <f>_xlfn.ISOWEEKNUM(Tabella2[[#This Row],[Date]])</f>
        <v>43</v>
      </c>
      <c r="D6029" s="104" t="s">
        <v>722</v>
      </c>
      <c r="E6029" s="104" t="s">
        <v>327</v>
      </c>
      <c r="F6029" s="104">
        <v>77</v>
      </c>
      <c r="G6029" s="104" t="s">
        <v>257</v>
      </c>
      <c r="H6029" s="105">
        <v>10</v>
      </c>
      <c r="I6029" s="104" t="s">
        <v>258</v>
      </c>
      <c r="J6029" s="104"/>
      <c r="K6029" s="104" t="s">
        <v>78</v>
      </c>
      <c r="L6029" s="104" t="s">
        <v>259</v>
      </c>
      <c r="M6029" s="104" t="s">
        <v>386</v>
      </c>
      <c r="N6029" s="104"/>
      <c r="O6029" s="106"/>
      <c r="P6029" s="111" t="s">
        <v>4392</v>
      </c>
      <c r="Q6029" s="153" t="s">
        <v>12118</v>
      </c>
      <c r="R6029" s="153" t="s">
        <v>12119</v>
      </c>
      <c r="S6029" s="153">
        <f>Tabella2[[#This Row],[PLD STOP]]-Tabella2[[#This Row],[PLD START]]</f>
        <v>4.166666666666663E-2</v>
      </c>
      <c r="T6029" s="153">
        <v>0.67708333333333337</v>
      </c>
      <c r="U6029" s="153">
        <v>0.71875</v>
      </c>
      <c r="V6029" s="153">
        <f>IF(ISBLANK(T6029),"",Tabella2[[#This Row],[ACT STOP]]-Tabella2[[#This Row],[ACT START]])</f>
        <v>4.166666666666663E-2</v>
      </c>
      <c r="W6029" s="104" t="s">
        <v>92</v>
      </c>
      <c r="X6029" s="104" t="s">
        <v>91</v>
      </c>
      <c r="Y6029" s="110"/>
      <c r="Z6029" s="106"/>
      <c r="AA6029" s="104"/>
      <c r="AB6029" s="107"/>
      <c r="AC6029" s="72">
        <f>IF(OR(Tabella2[[#This Row],[OUTCOME]]="DCO",Tabella2[[#This Row],[OUTCOME]]="SDC"),1,0)</f>
        <v>1</v>
      </c>
      <c r="AH6029" s="70"/>
      <c r="AI6029" s="70"/>
      <c r="AJ6029">
        <f>IF(OR(Tabella2[[#This Row],[OUTCOME]]="DNCO", Tabella2[[#This Row],[OUTCOME]]="SDNC"),1,0)</f>
        <v>0</v>
      </c>
      <c r="AL6029" s="70"/>
      <c r="BM6029" s="135">
        <f>Tabella2[[#This Row],[ACT START]]</f>
        <v>0.67708333333333337</v>
      </c>
      <c r="BN6029" s="136">
        <f>Tabella2[[#This Row],[ACT STOP]]</f>
        <v>0.71875</v>
      </c>
      <c r="BO6029" s="101"/>
      <c r="BR6029" s="109" t="str">
        <f t="shared" si="105"/>
        <v>SH-25-6018</v>
      </c>
      <c r="BS6029" s="109" t="s">
        <v>552</v>
      </c>
      <c r="BT6029" t="str">
        <f>Tabella2[[#This Row],[OUTCOME]]</f>
        <v>DCO</v>
      </c>
      <c r="BU6029" t="str">
        <f>_xlfn.CONCAT(Tabella2[[#This Row],[NAME SP]],Tabella2[[#This Row],[ID SP]]," - ",Tabella2[[#This Row],[SYLLABUS NO]])</f>
        <v>AMI77 - SD BVR01</v>
      </c>
      <c r="BV6029" t="s">
        <v>11881</v>
      </c>
    </row>
    <row r="6030" spans="1:74" hidden="1">
      <c r="A6030" s="103" t="s">
        <v>12166</v>
      </c>
      <c r="B6030" s="102">
        <v>45951</v>
      </c>
      <c r="C6030" s="104">
        <f>_xlfn.ISOWEEKNUM(Tabella2[[#This Row],[Date]])</f>
        <v>43</v>
      </c>
      <c r="D6030" s="104" t="s">
        <v>11893</v>
      </c>
      <c r="E6030" s="104" t="s">
        <v>327</v>
      </c>
      <c r="F6030" s="104">
        <v>87</v>
      </c>
      <c r="G6030" s="104" t="s">
        <v>257</v>
      </c>
      <c r="H6030" s="105">
        <v>2</v>
      </c>
      <c r="I6030" s="104" t="s">
        <v>258</v>
      </c>
      <c r="J6030" s="104"/>
      <c r="K6030" s="104" t="s">
        <v>75</v>
      </c>
      <c r="L6030" s="104" t="s">
        <v>259</v>
      </c>
      <c r="M6030" s="104" t="s">
        <v>798</v>
      </c>
      <c r="N6030" s="104"/>
      <c r="O6030" s="106"/>
      <c r="P6030" s="111" t="s">
        <v>2830</v>
      </c>
      <c r="Q6030" s="153" t="s">
        <v>12118</v>
      </c>
      <c r="R6030" s="153" t="s">
        <v>12119</v>
      </c>
      <c r="S6030" s="153">
        <f>Tabella2[[#This Row],[PLD STOP]]-Tabella2[[#This Row],[PLD START]]</f>
        <v>4.166666666666663E-2</v>
      </c>
      <c r="T6030" s="153">
        <v>0.67708333333333337</v>
      </c>
      <c r="U6030" s="153">
        <v>0.71875</v>
      </c>
      <c r="V6030" s="153">
        <f>IF(ISBLANK(T6030),"",Tabella2[[#This Row],[ACT STOP]]-Tabella2[[#This Row],[ACT START]])</f>
        <v>4.166666666666663E-2</v>
      </c>
      <c r="W6030" s="104" t="s">
        <v>92</v>
      </c>
      <c r="X6030" s="104" t="s">
        <v>91</v>
      </c>
      <c r="Y6030" s="110"/>
      <c r="Z6030" s="106"/>
      <c r="AA6030" s="104"/>
      <c r="AB6030" s="107"/>
      <c r="AC6030" s="72">
        <f>IF(OR(Tabella2[[#This Row],[OUTCOME]]="DCO",Tabella2[[#This Row],[OUTCOME]]="SDC"),1,0)</f>
        <v>1</v>
      </c>
      <c r="AH6030" s="70"/>
      <c r="AI6030" s="70"/>
      <c r="AJ6030">
        <f>IF(OR(Tabella2[[#This Row],[OUTCOME]]="DNCO", Tabella2[[#This Row],[OUTCOME]]="SDNC"),1,0)</f>
        <v>0</v>
      </c>
      <c r="AL6030" s="70"/>
      <c r="BM6030" s="135">
        <f>Tabella2[[#This Row],[ACT START]]</f>
        <v>0.67708333333333337</v>
      </c>
      <c r="BN6030" s="136">
        <f>Tabella2[[#This Row],[ACT STOP]]</f>
        <v>0.71875</v>
      </c>
      <c r="BO6030" s="101"/>
      <c r="BR6030" s="109" t="str">
        <f t="shared" si="105"/>
        <v>SH-25-6019</v>
      </c>
      <c r="BS6030" s="109" t="s">
        <v>368</v>
      </c>
      <c r="BT6030" t="str">
        <f>Tabella2[[#This Row],[OUTCOME]]</f>
        <v>DCO</v>
      </c>
      <c r="BU6030" t="str">
        <f>_xlfn.CONCAT(Tabella2[[#This Row],[NAME SP]],Tabella2[[#This Row],[ID SP]]," - ",Tabella2[[#This Row],[SYLLABUS NO]])</f>
        <v>AMI87 - SD IF01</v>
      </c>
      <c r="BV6030" t="s">
        <v>11910</v>
      </c>
    </row>
    <row r="6031" spans="1:74" hidden="1">
      <c r="A6031" s="103" t="s">
        <v>12167</v>
      </c>
      <c r="B6031" s="102">
        <v>45951</v>
      </c>
      <c r="C6031" s="104">
        <f>_xlfn.ISOWEEKNUM(Tabella2[[#This Row],[Date]])</f>
        <v>43</v>
      </c>
      <c r="D6031" s="104" t="s">
        <v>11893</v>
      </c>
      <c r="E6031" s="104" t="s">
        <v>327</v>
      </c>
      <c r="F6031" s="104">
        <v>88</v>
      </c>
      <c r="G6031" s="104" t="s">
        <v>257</v>
      </c>
      <c r="H6031" s="105">
        <v>16</v>
      </c>
      <c r="I6031" s="104" t="s">
        <v>258</v>
      </c>
      <c r="J6031" s="104"/>
      <c r="K6031" s="104" t="s">
        <v>77</v>
      </c>
      <c r="L6031" s="104" t="s">
        <v>259</v>
      </c>
      <c r="M6031" s="104" t="s">
        <v>798</v>
      </c>
      <c r="N6031" s="104"/>
      <c r="O6031" s="106"/>
      <c r="P6031" s="111" t="s">
        <v>2830</v>
      </c>
      <c r="Q6031" s="153" t="s">
        <v>12118</v>
      </c>
      <c r="R6031" s="153" t="s">
        <v>12119</v>
      </c>
      <c r="S6031" s="153">
        <f>Tabella2[[#This Row],[PLD STOP]]-Tabella2[[#This Row],[PLD START]]</f>
        <v>4.166666666666663E-2</v>
      </c>
      <c r="T6031" s="153">
        <v>0.67708333333333337</v>
      </c>
      <c r="U6031" s="153">
        <v>0.71875</v>
      </c>
      <c r="V6031" s="153">
        <f>IF(ISBLANK(T6031),"",Tabella2[[#This Row],[ACT STOP]]-Tabella2[[#This Row],[ACT START]])</f>
        <v>4.166666666666663E-2</v>
      </c>
      <c r="W6031" s="104" t="s">
        <v>92</v>
      </c>
      <c r="X6031" s="104" t="s">
        <v>91</v>
      </c>
      <c r="Y6031" s="110"/>
      <c r="Z6031" s="106"/>
      <c r="AA6031" s="104"/>
      <c r="AB6031" s="107"/>
      <c r="AC6031" s="72">
        <f>IF(OR(Tabella2[[#This Row],[OUTCOME]]="DCO",Tabella2[[#This Row],[OUTCOME]]="SDC"),1,0)</f>
        <v>1</v>
      </c>
      <c r="AH6031" s="70"/>
      <c r="AI6031" s="70"/>
      <c r="AJ6031">
        <f>IF(OR(Tabella2[[#This Row],[OUTCOME]]="DNCO", Tabella2[[#This Row],[OUTCOME]]="SDNC"),1,0)</f>
        <v>0</v>
      </c>
      <c r="AL6031" s="70"/>
      <c r="BM6031" s="135">
        <f>Tabella2[[#This Row],[ACT START]]</f>
        <v>0.67708333333333337</v>
      </c>
      <c r="BN6031" s="136">
        <f>Tabella2[[#This Row],[ACT STOP]]</f>
        <v>0.71875</v>
      </c>
      <c r="BO6031" s="101"/>
      <c r="BR6031" s="109" t="str">
        <f t="shared" si="105"/>
        <v>SH-25-6020</v>
      </c>
      <c r="BS6031" s="109" t="s">
        <v>447</v>
      </c>
      <c r="BT6031" t="str">
        <f>Tabella2[[#This Row],[OUTCOME]]</f>
        <v>DCO</v>
      </c>
      <c r="BU6031" t="str">
        <f>_xlfn.CONCAT(Tabella2[[#This Row],[NAME SP]],Tabella2[[#This Row],[ID SP]]," - ",Tabella2[[#This Row],[SYLLABUS NO]])</f>
        <v>AMI88 - SD IF01</v>
      </c>
      <c r="BV6031" t="s">
        <v>11912</v>
      </c>
    </row>
    <row r="6032" spans="1:74" hidden="1">
      <c r="A6032" s="103" t="s">
        <v>12168</v>
      </c>
      <c r="B6032" s="102">
        <v>45951</v>
      </c>
      <c r="C6032" s="104">
        <f>_xlfn.ISOWEEKNUM(Tabella2[[#This Row],[Date]])</f>
        <v>43</v>
      </c>
      <c r="D6032" s="104" t="s">
        <v>860</v>
      </c>
      <c r="E6032" s="104" t="s">
        <v>284</v>
      </c>
      <c r="F6032" s="104">
        <v>81</v>
      </c>
      <c r="G6032" s="104" t="s">
        <v>257</v>
      </c>
      <c r="H6032" s="105">
        <v>1</v>
      </c>
      <c r="I6032" s="104"/>
      <c r="J6032" s="104" t="s">
        <v>258</v>
      </c>
      <c r="K6032" s="104" t="s">
        <v>79</v>
      </c>
      <c r="L6032" s="104" t="s">
        <v>299</v>
      </c>
      <c r="M6032" s="104" t="s">
        <v>276</v>
      </c>
      <c r="N6032" s="104"/>
      <c r="O6032" s="108" t="str">
        <f>A6033</f>
        <v>18438</v>
      </c>
      <c r="P6032" s="111" t="s">
        <v>456</v>
      </c>
      <c r="Q6032" s="153" t="s">
        <v>12126</v>
      </c>
      <c r="R6032" s="153" t="s">
        <v>12127</v>
      </c>
      <c r="S6032" s="153">
        <f>Tabella2[[#This Row],[PLD STOP]]-Tabella2[[#This Row],[PLD START]]</f>
        <v>4.166666666666663E-2</v>
      </c>
      <c r="T6032" s="153"/>
      <c r="U6032" s="153"/>
      <c r="V6032" s="153" t="str">
        <f>IF(ISBLANK(T6032),"",Tabella2[[#This Row],[ACT STOP]]-Tabella2[[#This Row],[ACT START]])</f>
        <v/>
      </c>
      <c r="W6032" s="104" t="s">
        <v>138</v>
      </c>
      <c r="X6032" s="104" t="s">
        <v>146</v>
      </c>
      <c r="Y6032" s="110"/>
      <c r="Z6032" s="106"/>
      <c r="AA6032" s="104"/>
      <c r="AB6032" s="107"/>
      <c r="AC6032" s="72">
        <f>IF(OR(Tabella2[[#This Row],[OUTCOME]]="DCO",Tabella2[[#This Row],[OUTCOME]]="SDC"),1,0)</f>
        <v>0</v>
      </c>
      <c r="AH6032" s="70"/>
      <c r="AI6032" s="70"/>
      <c r="AJ6032">
        <f>IF(OR(Tabella2[[#This Row],[OUTCOME]]="DNCO", Tabella2[[#This Row],[OUTCOME]]="SDNC"),1,0)</f>
        <v>0</v>
      </c>
      <c r="AL6032" s="70"/>
      <c r="BL6032" t="s">
        <v>12169</v>
      </c>
      <c r="BM6032" s="135">
        <f>Tabella2[[#This Row],[ACT START]]</f>
        <v>0</v>
      </c>
      <c r="BN6032" s="136">
        <f>Tabella2[[#This Row],[ACT STOP]]</f>
        <v>0</v>
      </c>
      <c r="BO6032" s="101"/>
      <c r="BR6032" s="109" t="str">
        <f t="shared" si="105"/>
        <v>SH-25-6021</v>
      </c>
      <c r="BS6032" s="109" t="s">
        <v>332</v>
      </c>
      <c r="BT6032" t="str">
        <f>Tabella2[[#This Row],[OUTCOME]]</f>
        <v>ERR</v>
      </c>
      <c r="BU6032" t="str">
        <f>_xlfn.CONCAT(Tabella2[[#This Row],[NAME SP]],Tabella2[[#This Row],[ID SP]]," - ",Tabella2[[#This Row],[SYLLABUS NO]])</f>
        <v>IFTS81 - FMSC OACM02</v>
      </c>
      <c r="BV6032" t="s">
        <v>11890</v>
      </c>
    </row>
    <row r="6033" spans="1:74" hidden="1">
      <c r="A6033" s="103" t="s">
        <v>12170</v>
      </c>
      <c r="B6033" s="102">
        <v>45951</v>
      </c>
      <c r="C6033" s="104">
        <f>_xlfn.ISOWEEKNUM(Tabella2[[#This Row],[Date]])</f>
        <v>43</v>
      </c>
      <c r="D6033" s="104" t="s">
        <v>195</v>
      </c>
      <c r="E6033" s="104" t="s">
        <v>398</v>
      </c>
      <c r="F6033" s="104"/>
      <c r="G6033" s="104" t="s">
        <v>284</v>
      </c>
      <c r="H6033" s="105">
        <v>50</v>
      </c>
      <c r="I6033" s="104"/>
      <c r="J6033" s="104" t="s">
        <v>258</v>
      </c>
      <c r="K6033" s="104" t="s">
        <v>78</v>
      </c>
      <c r="L6033" s="104" t="s">
        <v>299</v>
      </c>
      <c r="M6033" s="104" t="s">
        <v>276</v>
      </c>
      <c r="N6033" s="104"/>
      <c r="O6033" s="108" t="str">
        <f>A6032</f>
        <v>18437</v>
      </c>
      <c r="P6033" s="111" t="s">
        <v>300</v>
      </c>
      <c r="Q6033" s="153" t="s">
        <v>12126</v>
      </c>
      <c r="R6033" s="153" t="s">
        <v>12127</v>
      </c>
      <c r="S6033" s="153">
        <f>Tabella2[[#This Row],[PLD STOP]]-Tabella2[[#This Row],[PLD START]]</f>
        <v>4.166666666666663E-2</v>
      </c>
      <c r="T6033" s="153"/>
      <c r="U6033" s="153"/>
      <c r="V6033" s="153" t="str">
        <f>IF(ISBLANK(T6033),"",Tabella2[[#This Row],[ACT STOP]]-Tabella2[[#This Row],[ACT START]])</f>
        <v/>
      </c>
      <c r="W6033" s="104" t="s">
        <v>138</v>
      </c>
      <c r="X6033" s="104" t="s">
        <v>146</v>
      </c>
      <c r="Y6033" s="110"/>
      <c r="Z6033" s="106"/>
      <c r="AA6033" s="104"/>
      <c r="AB6033" s="107"/>
      <c r="AC6033" s="72">
        <f>IF(OR(Tabella2[[#This Row],[OUTCOME]]="DCO",Tabella2[[#This Row],[OUTCOME]]="SDC"),1,0)</f>
        <v>0</v>
      </c>
      <c r="AH6033" s="70"/>
      <c r="AI6033" s="70"/>
      <c r="AJ6033">
        <f>IF(OR(Tabella2[[#This Row],[OUTCOME]]="DNCO", Tabella2[[#This Row],[OUTCOME]]="SDNC"),1,0)</f>
        <v>0</v>
      </c>
      <c r="AL6033" s="70"/>
      <c r="BL6033" t="s">
        <v>12171</v>
      </c>
      <c r="BM6033" s="135">
        <f>Tabella2[[#This Row],[ACT START]]</f>
        <v>0</v>
      </c>
      <c r="BN6033" s="136">
        <f>Tabella2[[#This Row],[ACT STOP]]</f>
        <v>0</v>
      </c>
      <c r="BO6033" s="101"/>
      <c r="BR6033" s="109" t="str">
        <f t="shared" ref="BR6033:BR6075" si="106">_xlfn.CONCAT(LEFT(BR6032,6),TEXT(RIGHT(BR6032,4)+1,"0000"))</f>
        <v>SH-25-6022</v>
      </c>
      <c r="BS6033" s="109" t="s">
        <v>1763</v>
      </c>
      <c r="BT6033" t="str">
        <f>Tabella2[[#This Row],[OUTCOME]]</f>
        <v>ERR</v>
      </c>
      <c r="BU6033" t="str">
        <f>_xlfn.CONCAT(Tabella2[[#This Row],[NAME SP]],Tabella2[[#This Row],[ID SP]]," - ",Tabella2[[#This Row],[SYLLABUS NO]])</f>
        <v>Support IFTS - SUPP</v>
      </c>
    </row>
    <row r="6034" spans="1:74" hidden="1">
      <c r="A6034" s="103" t="s">
        <v>12172</v>
      </c>
      <c r="B6034" s="102">
        <v>45951</v>
      </c>
      <c r="C6034" s="104">
        <f>_xlfn.ISOWEEKNUM(Tabella2[[#This Row],[Date]])</f>
        <v>43</v>
      </c>
      <c r="D6034" s="104" t="s">
        <v>722</v>
      </c>
      <c r="E6034" s="104" t="s">
        <v>327</v>
      </c>
      <c r="F6034" s="104">
        <v>80</v>
      </c>
      <c r="G6034" s="104" t="s">
        <v>284</v>
      </c>
      <c r="H6034" s="105">
        <v>23</v>
      </c>
      <c r="I6034" s="104" t="s">
        <v>258</v>
      </c>
      <c r="J6034" s="104"/>
      <c r="K6034" s="104" t="s">
        <v>83</v>
      </c>
      <c r="L6034" s="104" t="s">
        <v>299</v>
      </c>
      <c r="M6034" s="104" t="s">
        <v>386</v>
      </c>
      <c r="N6034" s="104"/>
      <c r="O6034" s="108" t="str">
        <f>A6035</f>
        <v>18440</v>
      </c>
      <c r="P6034" s="111" t="s">
        <v>3963</v>
      </c>
      <c r="Q6034" s="153" t="s">
        <v>12126</v>
      </c>
      <c r="R6034" s="153" t="s">
        <v>12127</v>
      </c>
      <c r="S6034" s="153">
        <f>Tabella2[[#This Row],[PLD STOP]]-Tabella2[[#This Row],[PLD START]]</f>
        <v>4.166666666666663E-2</v>
      </c>
      <c r="T6034" s="153">
        <v>0.73958333333333337</v>
      </c>
      <c r="U6034" s="153">
        <v>0.78125</v>
      </c>
      <c r="V6034" s="153">
        <f>IF(ISBLANK(T6034),"",Tabella2[[#This Row],[ACT STOP]]-Tabella2[[#This Row],[ACT START]])</f>
        <v>4.166666666666663E-2</v>
      </c>
      <c r="W6034" s="104" t="s">
        <v>92</v>
      </c>
      <c r="X6034" s="104" t="s">
        <v>91</v>
      </c>
      <c r="Y6034" s="110" t="s">
        <v>13512</v>
      </c>
      <c r="Z6034" s="106"/>
      <c r="AA6034" s="104"/>
      <c r="AB6034" s="107"/>
      <c r="AC6034" s="72">
        <f>IF(OR(Tabella2[[#This Row],[OUTCOME]]="DCO",Tabella2[[#This Row],[OUTCOME]]="SDC"),1,0)</f>
        <v>1</v>
      </c>
      <c r="AH6034" s="70"/>
      <c r="AI6034" s="70"/>
      <c r="AJ6034">
        <f>IF(OR(Tabella2[[#This Row],[OUTCOME]]="DNCO", Tabella2[[#This Row],[OUTCOME]]="SDNC"),1,0)</f>
        <v>0</v>
      </c>
      <c r="AL6034" s="70"/>
      <c r="BM6034" s="135">
        <f>Tabella2[[#This Row],[ACT START]]</f>
        <v>0.73958333333333337</v>
      </c>
      <c r="BN6034" s="136">
        <f>Tabella2[[#This Row],[ACT STOP]]</f>
        <v>0.78125</v>
      </c>
      <c r="BO6034" s="101"/>
      <c r="BR6034" s="109" t="str">
        <f t="shared" si="106"/>
        <v>SH-25-6023</v>
      </c>
      <c r="BS6034" s="109" t="s">
        <v>358</v>
      </c>
      <c r="BT6034" t="str">
        <f>Tabella2[[#This Row],[OUTCOME]]</f>
        <v>DCO</v>
      </c>
      <c r="BU6034" t="str">
        <f>_xlfn.CONCAT(Tabella2[[#This Row],[NAME SP]],Tabella2[[#This Row],[ID SP]]," - ",Tabella2[[#This Row],[SYLLABUS NO]])</f>
        <v>AMI80 - SD R2V01</v>
      </c>
      <c r="BV6034" t="s">
        <v>11916</v>
      </c>
    </row>
    <row r="6035" spans="1:74" hidden="1">
      <c r="A6035" s="103" t="s">
        <v>12173</v>
      </c>
      <c r="B6035" s="102">
        <v>45951</v>
      </c>
      <c r="C6035" s="104">
        <f>_xlfn.ISOWEEKNUM(Tabella2[[#This Row],[Date]])</f>
        <v>43</v>
      </c>
      <c r="D6035" s="104" t="s">
        <v>722</v>
      </c>
      <c r="E6035" s="104" t="s">
        <v>327</v>
      </c>
      <c r="F6035" s="104">
        <v>81</v>
      </c>
      <c r="G6035" s="104" t="s">
        <v>257</v>
      </c>
      <c r="H6035" s="105">
        <v>12</v>
      </c>
      <c r="I6035" s="104" t="s">
        <v>258</v>
      </c>
      <c r="J6035" s="104"/>
      <c r="K6035" s="104" t="s">
        <v>80</v>
      </c>
      <c r="L6035" s="104" t="s">
        <v>299</v>
      </c>
      <c r="M6035" s="104" t="s">
        <v>386</v>
      </c>
      <c r="N6035" s="104"/>
      <c r="O6035" s="108" t="str">
        <f>A6034</f>
        <v>18439</v>
      </c>
      <c r="P6035" s="111" t="s">
        <v>3963</v>
      </c>
      <c r="Q6035" s="153" t="s">
        <v>12126</v>
      </c>
      <c r="R6035" s="153" t="s">
        <v>12127</v>
      </c>
      <c r="S6035" s="153">
        <f>Tabella2[[#This Row],[PLD STOP]]-Tabella2[[#This Row],[PLD START]]</f>
        <v>4.166666666666663E-2</v>
      </c>
      <c r="T6035" s="153">
        <v>0.73958333333333337</v>
      </c>
      <c r="U6035" s="153">
        <v>0.78125</v>
      </c>
      <c r="V6035" s="153">
        <f>IF(ISBLANK(T6035),"",Tabella2[[#This Row],[ACT STOP]]-Tabella2[[#This Row],[ACT START]])</f>
        <v>4.166666666666663E-2</v>
      </c>
      <c r="W6035" s="104" t="s">
        <v>122</v>
      </c>
      <c r="X6035" s="104" t="s">
        <v>91</v>
      </c>
      <c r="Y6035" s="110"/>
      <c r="Z6035" s="106"/>
      <c r="AA6035" s="104"/>
      <c r="AB6035" s="107"/>
      <c r="AC6035" s="72">
        <f>IF(OR(Tabella2[[#This Row],[OUTCOME]]="DCO",Tabella2[[#This Row],[OUTCOME]]="SDC"),1,0)</f>
        <v>1</v>
      </c>
      <c r="AH6035" s="70"/>
      <c r="AI6035" s="70"/>
      <c r="AJ6035">
        <f>IF(OR(Tabella2[[#This Row],[OUTCOME]]="DNCO", Tabella2[[#This Row],[OUTCOME]]="SDNC"),1,0)</f>
        <v>0</v>
      </c>
      <c r="AL6035" s="70"/>
      <c r="BM6035" s="135">
        <f>Tabella2[[#This Row],[ACT START]]</f>
        <v>0.73958333333333337</v>
      </c>
      <c r="BN6035" s="136">
        <f>Tabella2[[#This Row],[ACT STOP]]</f>
        <v>0.78125</v>
      </c>
      <c r="BO6035" s="101"/>
      <c r="BR6035" s="109" t="str">
        <f t="shared" si="106"/>
        <v>SH-25-6024</v>
      </c>
      <c r="BS6035" s="109" t="s">
        <v>266</v>
      </c>
      <c r="BT6035" t="str">
        <f>Tabella2[[#This Row],[OUTCOME]]</f>
        <v>SDC</v>
      </c>
      <c r="BU6035" t="str">
        <f>_xlfn.CONCAT(Tabella2[[#This Row],[NAME SP]],Tabella2[[#This Row],[ID SP]]," - ",Tabella2[[#This Row],[SYLLABUS NO]])</f>
        <v>AMI81 - SD R2V01</v>
      </c>
      <c r="BV6035" t="s">
        <v>11921</v>
      </c>
    </row>
    <row r="6036" spans="1:74" hidden="1">
      <c r="A6036" s="103" t="s">
        <v>12174</v>
      </c>
      <c r="B6036" s="102">
        <v>45951</v>
      </c>
      <c r="C6036" s="104">
        <f>_xlfn.ISOWEEKNUM(Tabella2[[#This Row],[Date]])</f>
        <v>43</v>
      </c>
      <c r="D6036" s="104" t="s">
        <v>9764</v>
      </c>
      <c r="E6036" s="104" t="s">
        <v>284</v>
      </c>
      <c r="F6036" s="104">
        <v>78</v>
      </c>
      <c r="G6036" s="104" t="s">
        <v>257</v>
      </c>
      <c r="H6036" s="105">
        <v>13</v>
      </c>
      <c r="I6036" s="104"/>
      <c r="J6036" s="104" t="s">
        <v>258</v>
      </c>
      <c r="K6036" s="104" t="s">
        <v>75</v>
      </c>
      <c r="L6036" s="104" t="s">
        <v>299</v>
      </c>
      <c r="M6036" s="104" t="s">
        <v>328</v>
      </c>
      <c r="N6036" s="104"/>
      <c r="O6036" s="108" t="str">
        <f>A6037</f>
        <v>18442</v>
      </c>
      <c r="P6036" s="111" t="s">
        <v>3403</v>
      </c>
      <c r="Q6036" s="153" t="s">
        <v>12126</v>
      </c>
      <c r="R6036" s="153" t="s">
        <v>12127</v>
      </c>
      <c r="S6036" s="153">
        <f>Tabella2[[#This Row],[PLD STOP]]-Tabella2[[#This Row],[PLD START]]</f>
        <v>4.166666666666663E-2</v>
      </c>
      <c r="T6036" s="153">
        <v>0.73958333333333337</v>
      </c>
      <c r="U6036" s="153">
        <v>0.78125</v>
      </c>
      <c r="V6036" s="153">
        <f>IF(ISBLANK(T6036),"",Tabella2[[#This Row],[ACT STOP]]-Tabella2[[#This Row],[ACT START]])</f>
        <v>4.166666666666663E-2</v>
      </c>
      <c r="W6036" s="104" t="s">
        <v>92</v>
      </c>
      <c r="X6036" s="104" t="s">
        <v>91</v>
      </c>
      <c r="Y6036" s="110"/>
      <c r="Z6036" s="106"/>
      <c r="AA6036" s="104"/>
      <c r="AB6036" s="107"/>
      <c r="AC6036" s="72">
        <f>IF(OR(Tabella2[[#This Row],[OUTCOME]]="DCO",Tabella2[[#This Row],[OUTCOME]]="SDC"),1,0)</f>
        <v>1</v>
      </c>
      <c r="AH6036" s="70"/>
      <c r="AI6036" s="70"/>
      <c r="AJ6036">
        <f>IF(OR(Tabella2[[#This Row],[OUTCOME]]="DNCO", Tabella2[[#This Row],[OUTCOME]]="SDNC"),1,0)</f>
        <v>0</v>
      </c>
      <c r="AL6036" s="70"/>
      <c r="BM6036" s="135">
        <f>Tabella2[[#This Row],[ACT START]]</f>
        <v>0.73958333333333337</v>
      </c>
      <c r="BN6036" s="136">
        <f>Tabella2[[#This Row],[ACT STOP]]</f>
        <v>0.78125</v>
      </c>
      <c r="BO6036" s="101"/>
      <c r="BR6036" s="109" t="str">
        <f t="shared" si="106"/>
        <v>SH-25-6025</v>
      </c>
      <c r="BS6036" s="109" t="s">
        <v>427</v>
      </c>
      <c r="BT6036" t="str">
        <f>Tabella2[[#This Row],[OUTCOME]]</f>
        <v>DCO</v>
      </c>
      <c r="BU6036" t="str">
        <f>_xlfn.CONCAT(Tabella2[[#This Row],[NAME SP]],Tabella2[[#This Row],[ID SP]]," - ",Tabella2[[#This Row],[SYLLABUS NO]])</f>
        <v>IFTS78 - NET TLL02</v>
      </c>
      <c r="BV6036" t="s">
        <v>11877</v>
      </c>
    </row>
    <row r="6037" spans="1:74" hidden="1">
      <c r="A6037" s="103" t="s">
        <v>12175</v>
      </c>
      <c r="B6037" s="102">
        <v>45951</v>
      </c>
      <c r="C6037" s="104">
        <f>_xlfn.ISOWEEKNUM(Tabella2[[#This Row],[Date]])</f>
        <v>43</v>
      </c>
      <c r="D6037" s="104" t="s">
        <v>6396</v>
      </c>
      <c r="E6037" s="104" t="s">
        <v>256</v>
      </c>
      <c r="F6037" s="104">
        <v>71</v>
      </c>
      <c r="G6037" s="104" t="s">
        <v>284</v>
      </c>
      <c r="H6037" s="105">
        <v>9</v>
      </c>
      <c r="I6037" s="104"/>
      <c r="J6037" s="104" t="s">
        <v>258</v>
      </c>
      <c r="K6037" s="104" t="s">
        <v>77</v>
      </c>
      <c r="L6037" s="104" t="s">
        <v>299</v>
      </c>
      <c r="M6037" s="104" t="s">
        <v>328</v>
      </c>
      <c r="N6037" s="104"/>
      <c r="O6037" s="108" t="str">
        <f>A6036</f>
        <v>18441</v>
      </c>
      <c r="P6037" s="111" t="s">
        <v>3403</v>
      </c>
      <c r="Q6037" s="153" t="s">
        <v>12126</v>
      </c>
      <c r="R6037" s="153" t="s">
        <v>12127</v>
      </c>
      <c r="S6037" s="153">
        <f>Tabella2[[#This Row],[PLD STOP]]-Tabella2[[#This Row],[PLD START]]</f>
        <v>4.166666666666663E-2</v>
      </c>
      <c r="T6037" s="153">
        <v>0.73958333333333337</v>
      </c>
      <c r="U6037" s="153">
        <v>0.78125</v>
      </c>
      <c r="V6037" s="153">
        <f>IF(ISBLANK(T6037),"",Tabella2[[#This Row],[ACT STOP]]-Tabella2[[#This Row],[ACT START]])</f>
        <v>4.166666666666663E-2</v>
      </c>
      <c r="W6037" s="104" t="s">
        <v>92</v>
      </c>
      <c r="X6037" s="104" t="s">
        <v>91</v>
      </c>
      <c r="Y6037" s="110"/>
      <c r="Z6037" s="106"/>
      <c r="AA6037" s="104"/>
      <c r="AB6037" s="107"/>
      <c r="AC6037" s="72">
        <f>IF(OR(Tabella2[[#This Row],[OUTCOME]]="DCO",Tabella2[[#This Row],[OUTCOME]]="SDC"),1,0)</f>
        <v>1</v>
      </c>
      <c r="AH6037" s="70"/>
      <c r="AI6037" s="70"/>
      <c r="AJ6037">
        <f>IF(OR(Tabella2[[#This Row],[OUTCOME]]="DNCO", Tabella2[[#This Row],[OUTCOME]]="SDNC"),1,0)</f>
        <v>0</v>
      </c>
      <c r="AL6037" s="70"/>
      <c r="BM6037" s="135">
        <f>Tabella2[[#This Row],[ACT START]]</f>
        <v>0.73958333333333337</v>
      </c>
      <c r="BN6037" s="136">
        <f>Tabella2[[#This Row],[ACT STOP]]</f>
        <v>0.78125</v>
      </c>
      <c r="BO6037" s="101"/>
      <c r="BR6037" s="109" t="str">
        <f t="shared" si="106"/>
        <v>SH-25-6026</v>
      </c>
      <c r="BS6037" s="109" t="s">
        <v>339</v>
      </c>
      <c r="BT6037" t="str">
        <f>Tabella2[[#This Row],[OUTCOME]]</f>
        <v>DCO</v>
      </c>
      <c r="BU6037" t="str">
        <f>_xlfn.CONCAT(Tabella2[[#This Row],[NAME SP]],Tabella2[[#This Row],[ID SP]]," - ",Tabella2[[#This Row],[SYLLABUS NO]])</f>
        <v>QATAR71 - NET TLL02</v>
      </c>
      <c r="BV6037" t="s">
        <v>12153</v>
      </c>
    </row>
    <row r="6038" spans="1:74" hidden="1">
      <c r="A6038" s="103" t="s">
        <v>12176</v>
      </c>
      <c r="B6038" s="102">
        <v>45951</v>
      </c>
      <c r="C6038" s="104">
        <f>_xlfn.ISOWEEKNUM(Tabella2[[#This Row],[Date]])</f>
        <v>43</v>
      </c>
      <c r="D6038" s="104" t="s">
        <v>11893</v>
      </c>
      <c r="E6038" s="104" t="s">
        <v>327</v>
      </c>
      <c r="F6038" s="104">
        <v>85</v>
      </c>
      <c r="G6038" s="104" t="s">
        <v>257</v>
      </c>
      <c r="H6038" s="105">
        <v>1</v>
      </c>
      <c r="I6038" s="104" t="s">
        <v>258</v>
      </c>
      <c r="J6038" s="104"/>
      <c r="K6038" s="104" t="s">
        <v>79</v>
      </c>
      <c r="L6038" s="104" t="s">
        <v>259</v>
      </c>
      <c r="M6038" s="104" t="s">
        <v>1509</v>
      </c>
      <c r="N6038" s="104"/>
      <c r="O6038" s="106"/>
      <c r="P6038" s="111" t="s">
        <v>1510</v>
      </c>
      <c r="Q6038" s="153">
        <v>0.73958333333333337</v>
      </c>
      <c r="R6038" s="153">
        <v>0.78125</v>
      </c>
      <c r="S6038" s="153">
        <f>Tabella2[[#This Row],[PLD STOP]]-Tabella2[[#This Row],[PLD START]]</f>
        <v>4.166666666666663E-2</v>
      </c>
      <c r="T6038" s="153">
        <v>0.73958333333333337</v>
      </c>
      <c r="U6038" s="153">
        <v>0.78125</v>
      </c>
      <c r="V6038" s="153">
        <f>IF(ISBLANK(T6038),"",Tabella2[[#This Row],[ACT STOP]]-Tabella2[[#This Row],[ACT START]])</f>
        <v>4.166666666666663E-2</v>
      </c>
      <c r="W6038" s="104" t="s">
        <v>92</v>
      </c>
      <c r="X6038" s="104" t="s">
        <v>91</v>
      </c>
      <c r="Y6038" s="110"/>
      <c r="Z6038" s="106"/>
      <c r="AA6038" s="104"/>
      <c r="AB6038" s="107"/>
      <c r="AC6038" s="72">
        <f>IF(OR(Tabella2[[#This Row],[OUTCOME]]="DCO",Tabella2[[#This Row],[OUTCOME]]="SDC"),1,0)</f>
        <v>1</v>
      </c>
      <c r="AH6038" s="70"/>
      <c r="AI6038" s="70"/>
      <c r="AJ6038">
        <f>IF(OR(Tabella2[[#This Row],[OUTCOME]]="DNCO", Tabella2[[#This Row],[OUTCOME]]="SDNC"),1,0)</f>
        <v>0</v>
      </c>
      <c r="AL6038" s="70"/>
      <c r="BM6038" s="135">
        <f>Tabella2[[#This Row],[ACT START]]</f>
        <v>0.73958333333333337</v>
      </c>
      <c r="BN6038" s="136">
        <f>Tabella2[[#This Row],[ACT STOP]]</f>
        <v>0.78125</v>
      </c>
      <c r="BO6038" s="101"/>
      <c r="BR6038" s="109" t="str">
        <f t="shared" si="106"/>
        <v>SH-25-6027</v>
      </c>
      <c r="BS6038" s="109" t="s">
        <v>332</v>
      </c>
      <c r="BT6038" t="str">
        <f>Tabella2[[#This Row],[OUTCOME]]</f>
        <v>DCO</v>
      </c>
      <c r="BU6038" t="str">
        <f>_xlfn.CONCAT(Tabella2[[#This Row],[NAME SP]],Tabella2[[#This Row],[ID SP]]," - ",Tabella2[[#This Row],[SYLLABUS NO]])</f>
        <v>AMI85 - SD CF02</v>
      </c>
      <c r="BV6038" t="s">
        <v>11894</v>
      </c>
    </row>
    <row r="6039" spans="1:74" hidden="1">
      <c r="A6039" s="103" t="s">
        <v>12177</v>
      </c>
      <c r="B6039" s="102">
        <v>45951</v>
      </c>
      <c r="C6039" s="104">
        <f>_xlfn.ISOWEEKNUM(Tabella2[[#This Row],[Date]])</f>
        <v>43</v>
      </c>
      <c r="D6039" s="104" t="s">
        <v>11893</v>
      </c>
      <c r="E6039" s="104" t="s">
        <v>327</v>
      </c>
      <c r="F6039" s="104">
        <v>86</v>
      </c>
      <c r="G6039" s="104" t="s">
        <v>257</v>
      </c>
      <c r="H6039" s="105">
        <v>32</v>
      </c>
      <c r="I6039" s="104" t="s">
        <v>258</v>
      </c>
      <c r="J6039" s="104"/>
      <c r="K6039" s="104" t="s">
        <v>78</v>
      </c>
      <c r="L6039" s="104" t="s">
        <v>259</v>
      </c>
      <c r="M6039" s="104" t="s">
        <v>798</v>
      </c>
      <c r="N6039" s="104"/>
      <c r="O6039" s="106"/>
      <c r="P6039" s="111" t="s">
        <v>2830</v>
      </c>
      <c r="Q6039" s="153">
        <v>0.73958333333333337</v>
      </c>
      <c r="R6039" s="153">
        <v>0.78125</v>
      </c>
      <c r="S6039" s="153">
        <f>Tabella2[[#This Row],[PLD STOP]]-Tabella2[[#This Row],[PLD START]]</f>
        <v>4.166666666666663E-2</v>
      </c>
      <c r="T6039" s="153">
        <v>0.73958333333333337</v>
      </c>
      <c r="U6039" s="153">
        <v>0.78125</v>
      </c>
      <c r="V6039" s="153">
        <f>IF(ISBLANK(T6039),"",Tabella2[[#This Row],[ACT STOP]]-Tabella2[[#This Row],[ACT START]])</f>
        <v>4.166666666666663E-2</v>
      </c>
      <c r="W6039" s="104" t="s">
        <v>92</v>
      </c>
      <c r="X6039" s="104" t="s">
        <v>91</v>
      </c>
      <c r="Y6039" s="110" t="s">
        <v>13171</v>
      </c>
      <c r="Z6039" s="106"/>
      <c r="AA6039" s="104"/>
      <c r="AB6039" s="107"/>
      <c r="AC6039" s="72">
        <f>IF(OR(Tabella2[[#This Row],[OUTCOME]]="DCO",Tabella2[[#This Row],[OUTCOME]]="SDC"),1,0)</f>
        <v>1</v>
      </c>
      <c r="AH6039" s="70"/>
      <c r="AI6039" s="70"/>
      <c r="AJ6039">
        <f>IF(OR(Tabella2[[#This Row],[OUTCOME]]="DNCO", Tabella2[[#This Row],[OUTCOME]]="SDNC"),1,0)</f>
        <v>0</v>
      </c>
      <c r="AL6039" s="70"/>
      <c r="BM6039" s="135">
        <f>Tabella2[[#This Row],[ACT START]]</f>
        <v>0.73958333333333337</v>
      </c>
      <c r="BN6039" s="136">
        <f>Tabella2[[#This Row],[ACT STOP]]</f>
        <v>0.78125</v>
      </c>
      <c r="BO6039" s="101"/>
      <c r="BR6039" s="109" t="str">
        <f t="shared" si="106"/>
        <v>SH-25-6028</v>
      </c>
      <c r="BS6039" s="109" t="s">
        <v>356</v>
      </c>
      <c r="BT6039" t="str">
        <f>Tabella2[[#This Row],[OUTCOME]]</f>
        <v>DCO</v>
      </c>
      <c r="BU6039" t="str">
        <f>_xlfn.CONCAT(Tabella2[[#This Row],[NAME SP]],Tabella2[[#This Row],[ID SP]]," - ",Tabella2[[#This Row],[SYLLABUS NO]])</f>
        <v>AMI86 - SD IF01</v>
      </c>
      <c r="BV6039" t="s">
        <v>11908</v>
      </c>
    </row>
    <row r="6040" spans="1:74" hidden="1">
      <c r="A6040" s="103" t="s">
        <v>13134</v>
      </c>
      <c r="B6040" s="102">
        <v>45952</v>
      </c>
      <c r="C6040" s="104">
        <f>_xlfn.ISOWEEKNUM(Tabella2[[#This Row],[Date]])</f>
        <v>43</v>
      </c>
      <c r="D6040" s="104" t="s">
        <v>751</v>
      </c>
      <c r="E6040" s="104" t="s">
        <v>256</v>
      </c>
      <c r="F6040" s="104">
        <v>78</v>
      </c>
      <c r="G6040" s="104" t="s">
        <v>257</v>
      </c>
      <c r="H6040" s="105">
        <v>5</v>
      </c>
      <c r="I6040" s="104" t="s">
        <v>258</v>
      </c>
      <c r="J6040" s="104"/>
      <c r="K6040" s="104" t="s">
        <v>79</v>
      </c>
      <c r="L6040" s="104" t="s">
        <v>299</v>
      </c>
      <c r="M6040" s="104" t="s">
        <v>276</v>
      </c>
      <c r="N6040" s="104"/>
      <c r="O6040" s="108" t="str">
        <f>A6041</f>
        <v>18446</v>
      </c>
      <c r="P6040" s="111" t="s">
        <v>1920</v>
      </c>
      <c r="Q6040" s="153" t="s">
        <v>540</v>
      </c>
      <c r="R6040" s="153" t="s">
        <v>541</v>
      </c>
      <c r="S6040" s="153">
        <f>Tabella2[[#This Row],[PLD STOP]]-Tabella2[[#This Row],[PLD START]]</f>
        <v>4.1666666666666685E-2</v>
      </c>
      <c r="T6040" s="153">
        <v>0.42708333333333331</v>
      </c>
      <c r="U6040" s="153">
        <v>0.46875</v>
      </c>
      <c r="V6040" s="153">
        <f>IF(ISBLANK(T6040),"",Tabella2[[#This Row],[ACT STOP]]-Tabella2[[#This Row],[ACT START]])</f>
        <v>4.1666666666666685E-2</v>
      </c>
      <c r="W6040" s="104" t="s">
        <v>92</v>
      </c>
      <c r="X6040" s="104" t="s">
        <v>91</v>
      </c>
      <c r="Y6040" s="110"/>
      <c r="Z6040" s="106"/>
      <c r="AA6040" s="104"/>
      <c r="AB6040" s="107"/>
      <c r="AC6040" s="72">
        <f>IF(OR(Tabella2[[#This Row],[OUTCOME]]="DCO",Tabella2[[#This Row],[OUTCOME]]="SDC"),1,0)</f>
        <v>1</v>
      </c>
      <c r="AH6040" s="70"/>
      <c r="AI6040" s="70"/>
      <c r="AJ6040">
        <f>IF(OR(Tabella2[[#This Row],[OUTCOME]]="DNCO", Tabella2[[#This Row],[OUTCOME]]="SDNC"),1,0)</f>
        <v>0</v>
      </c>
      <c r="AL6040" s="70"/>
      <c r="BM6040" s="135">
        <f>Tabella2[[#This Row],[ACT START]]</f>
        <v>0.42708333333333331</v>
      </c>
      <c r="BN6040" s="136">
        <f>Tabella2[[#This Row],[ACT STOP]]</f>
        <v>0.46875</v>
      </c>
      <c r="BO6040" s="101"/>
      <c r="BR6040" s="109" t="str">
        <f t="shared" si="106"/>
        <v>SH-25-6029</v>
      </c>
      <c r="BS6040" s="109" t="s">
        <v>416</v>
      </c>
      <c r="BT6040" t="str">
        <f>Tabella2[[#This Row],[OUTCOME]]</f>
        <v>DCO</v>
      </c>
      <c r="BU6040" t="str">
        <f>_xlfn.CONCAT(Tabella2[[#This Row],[NAME SP]],Tabella2[[#This Row],[ID SP]]," - ",Tabella2[[#This Row],[SYLLABUS NO]])</f>
        <v>QATAR78 - FMSC HBFM02</v>
      </c>
      <c r="BV6040" t="s">
        <v>11966</v>
      </c>
    </row>
    <row r="6041" spans="1:74" hidden="1">
      <c r="A6041" s="103" t="s">
        <v>13135</v>
      </c>
      <c r="B6041" s="102">
        <v>45952</v>
      </c>
      <c r="C6041" s="104">
        <f>_xlfn.ISOWEEKNUM(Tabella2[[#This Row],[Date]])</f>
        <v>43</v>
      </c>
      <c r="D6041" s="104" t="s">
        <v>195</v>
      </c>
      <c r="E6041" s="104" t="s">
        <v>298</v>
      </c>
      <c r="F6041" s="104"/>
      <c r="G6041" s="104" t="s">
        <v>257</v>
      </c>
      <c r="H6041" s="105">
        <v>1</v>
      </c>
      <c r="I6041" s="104"/>
      <c r="J6041" s="104" t="s">
        <v>258</v>
      </c>
      <c r="K6041" s="104" t="s">
        <v>78</v>
      </c>
      <c r="L6041" s="104" t="s">
        <v>299</v>
      </c>
      <c r="M6041" s="104" t="s">
        <v>276</v>
      </c>
      <c r="N6041" s="104"/>
      <c r="O6041" s="108" t="str">
        <f>A6040</f>
        <v>18445</v>
      </c>
      <c r="P6041" s="111" t="s">
        <v>300</v>
      </c>
      <c r="Q6041" s="153" t="s">
        <v>540</v>
      </c>
      <c r="R6041" s="153" t="s">
        <v>541</v>
      </c>
      <c r="S6041" s="153">
        <f>Tabella2[[#This Row],[PLD STOP]]-Tabella2[[#This Row],[PLD START]]</f>
        <v>4.1666666666666685E-2</v>
      </c>
      <c r="T6041" s="153">
        <v>0.42708333333333331</v>
      </c>
      <c r="U6041" s="153">
        <v>0.46875</v>
      </c>
      <c r="V6041" s="153">
        <f>IF(ISBLANK(T6041),"",Tabella2[[#This Row],[ACT STOP]]-Tabella2[[#This Row],[ACT START]])</f>
        <v>4.1666666666666685E-2</v>
      </c>
      <c r="W6041" s="104" t="s">
        <v>122</v>
      </c>
      <c r="X6041" s="104" t="s">
        <v>91</v>
      </c>
      <c r="Y6041" s="110"/>
      <c r="Z6041" s="106"/>
      <c r="AA6041" s="104"/>
      <c r="AB6041" s="107"/>
      <c r="AC6041" s="72">
        <f>IF(OR(Tabella2[[#This Row],[OUTCOME]]="DCO",Tabella2[[#This Row],[OUTCOME]]="SDC"),1,0)</f>
        <v>1</v>
      </c>
      <c r="AH6041" s="70"/>
      <c r="AI6041" s="70"/>
      <c r="AJ6041">
        <f>IF(OR(Tabella2[[#This Row],[OUTCOME]]="DNCO", Tabella2[[#This Row],[OUTCOME]]="SDNC"),1,0)</f>
        <v>0</v>
      </c>
      <c r="AL6041" s="70"/>
      <c r="BM6041" s="135">
        <f>Tabella2[[#This Row],[ACT START]]</f>
        <v>0.42708333333333331</v>
      </c>
      <c r="BN6041" s="136">
        <f>Tabella2[[#This Row],[ACT STOP]]</f>
        <v>0.46875</v>
      </c>
      <c r="BO6041" s="101"/>
      <c r="BR6041" s="109" t="str">
        <f t="shared" si="106"/>
        <v>SH-25-6030</v>
      </c>
      <c r="BS6041" s="109" t="s">
        <v>332</v>
      </c>
      <c r="BT6041" t="str">
        <f>Tabella2[[#This Row],[OUTCOME]]</f>
        <v>SDC</v>
      </c>
      <c r="BU6041" t="str">
        <f>_xlfn.CONCAT(Tabella2[[#This Row],[NAME SP]],Tabella2[[#This Row],[ID SP]]," - ",Tabella2[[#This Row],[SYLLABUS NO]])</f>
        <v>Support QATAR - SUPP</v>
      </c>
    </row>
    <row r="6042" spans="1:74" hidden="1">
      <c r="A6042" s="103" t="s">
        <v>13136</v>
      </c>
      <c r="B6042" s="102">
        <v>45952</v>
      </c>
      <c r="C6042" s="104">
        <f>_xlfn.ISOWEEKNUM(Tabella2[[#This Row],[Date]])</f>
        <v>43</v>
      </c>
      <c r="D6042" s="104" t="s">
        <v>195</v>
      </c>
      <c r="E6042" s="104" t="s">
        <v>880</v>
      </c>
      <c r="F6042" s="104"/>
      <c r="G6042" s="104" t="s">
        <v>257</v>
      </c>
      <c r="H6042" s="105">
        <v>23</v>
      </c>
      <c r="I6042" s="104"/>
      <c r="J6042" s="104" t="s">
        <v>258</v>
      </c>
      <c r="K6042" s="104" t="s">
        <v>83</v>
      </c>
      <c r="L6042" s="104" t="s">
        <v>299</v>
      </c>
      <c r="M6042" s="104" t="s">
        <v>5716</v>
      </c>
      <c r="N6042" s="104"/>
      <c r="O6042" s="108" t="str">
        <f>A6043</f>
        <v>18448</v>
      </c>
      <c r="P6042" s="111" t="s">
        <v>300</v>
      </c>
      <c r="Q6042" s="153" t="s">
        <v>540</v>
      </c>
      <c r="R6042" s="153" t="s">
        <v>541</v>
      </c>
      <c r="S6042" s="153">
        <f>Tabella2[[#This Row],[PLD STOP]]-Tabella2[[#This Row],[PLD START]]</f>
        <v>4.1666666666666685E-2</v>
      </c>
      <c r="T6042" s="153" t="s">
        <v>540</v>
      </c>
      <c r="U6042" s="153" t="s">
        <v>541</v>
      </c>
      <c r="V6042" s="153">
        <f>IF(ISBLANK(T6042),"",Tabella2[[#This Row],[ACT STOP]]-Tabella2[[#This Row],[ACT START]])</f>
        <v>4.1666666666666685E-2</v>
      </c>
      <c r="W6042" s="104" t="s">
        <v>92</v>
      </c>
      <c r="X6042" s="104" t="s">
        <v>91</v>
      </c>
      <c r="Y6042" s="110"/>
      <c r="Z6042" s="106"/>
      <c r="AA6042" s="104"/>
      <c r="AB6042" s="107"/>
      <c r="AC6042" s="72">
        <f>IF(OR(Tabella2[[#This Row],[OUTCOME]]="DCO",Tabella2[[#This Row],[OUTCOME]]="SDC"),1,0)</f>
        <v>1</v>
      </c>
      <c r="AH6042" s="70"/>
      <c r="AI6042" s="70"/>
      <c r="AJ6042">
        <f>IF(OR(Tabella2[[#This Row],[OUTCOME]]="DNCO", Tabella2[[#This Row],[OUTCOME]]="SDNC"),1,0)</f>
        <v>0</v>
      </c>
      <c r="AL6042" s="70"/>
      <c r="BM6042" s="135" t="str">
        <f>Tabella2[[#This Row],[ACT START]]</f>
        <v>10:15</v>
      </c>
      <c r="BN6042" s="136" t="str">
        <f>Tabella2[[#This Row],[ACT STOP]]</f>
        <v>11:15</v>
      </c>
      <c r="BO6042" s="101"/>
      <c r="BR6042" s="109" t="str">
        <f t="shared" si="106"/>
        <v>SH-25-6031</v>
      </c>
      <c r="BS6042" s="109" t="s">
        <v>1226</v>
      </c>
      <c r="BT6042" t="str">
        <f>Tabella2[[#This Row],[OUTCOME]]</f>
        <v>DCO</v>
      </c>
      <c r="BU6042" t="str">
        <f>_xlfn.CONCAT(Tabella2[[#This Row],[NAME SP]],Tabella2[[#This Row],[ID SP]]," - ",Tabella2[[#This Row],[SYLLABUS NO]])</f>
        <v>Support AMI - SUPP</v>
      </c>
    </row>
    <row r="6043" spans="1:74" hidden="1">
      <c r="A6043" s="103" t="s">
        <v>13137</v>
      </c>
      <c r="B6043" s="102">
        <v>45952</v>
      </c>
      <c r="C6043" s="104">
        <f>_xlfn.ISOWEEKNUM(Tabella2[[#This Row],[Date]])</f>
        <v>43</v>
      </c>
      <c r="D6043" s="104" t="s">
        <v>471</v>
      </c>
      <c r="E6043" s="104" t="s">
        <v>327</v>
      </c>
      <c r="F6043" s="104">
        <v>34</v>
      </c>
      <c r="G6043" s="104" t="s">
        <v>257</v>
      </c>
      <c r="H6043" s="105">
        <v>2</v>
      </c>
      <c r="I6043" s="104" t="s">
        <v>258</v>
      </c>
      <c r="J6043" s="104"/>
      <c r="K6043" s="104" t="s">
        <v>80</v>
      </c>
      <c r="L6043" s="104" t="s">
        <v>299</v>
      </c>
      <c r="M6043" s="104" t="s">
        <v>5716</v>
      </c>
      <c r="N6043" s="104"/>
      <c r="O6043" s="108" t="str">
        <f>A6042</f>
        <v>18447</v>
      </c>
      <c r="P6043" s="111" t="s">
        <v>5781</v>
      </c>
      <c r="Q6043" s="153" t="s">
        <v>540</v>
      </c>
      <c r="R6043" s="153" t="s">
        <v>541</v>
      </c>
      <c r="S6043" s="153">
        <f>Tabella2[[#This Row],[PLD STOP]]-Tabella2[[#This Row],[PLD START]]</f>
        <v>4.1666666666666685E-2</v>
      </c>
      <c r="T6043" s="153" t="s">
        <v>540</v>
      </c>
      <c r="U6043" s="153" t="s">
        <v>541</v>
      </c>
      <c r="V6043" s="153">
        <f>IF(ISBLANK(T6043),"",Tabella2[[#This Row],[ACT STOP]]-Tabella2[[#This Row],[ACT START]])</f>
        <v>4.1666666666666685E-2</v>
      </c>
      <c r="W6043" s="104" t="s">
        <v>92</v>
      </c>
      <c r="X6043" s="104" t="s">
        <v>91</v>
      </c>
      <c r="Y6043" s="110"/>
      <c r="Z6043" s="106"/>
      <c r="AA6043" s="104"/>
      <c r="AB6043" s="107"/>
      <c r="AC6043" s="72">
        <f>IF(OR(Tabella2[[#This Row],[OUTCOME]]="DCO",Tabella2[[#This Row],[OUTCOME]]="SDC"),1,0)</f>
        <v>1</v>
      </c>
      <c r="AH6043" s="70"/>
      <c r="AI6043" s="70"/>
      <c r="AJ6043">
        <f>IF(OR(Tabella2[[#This Row],[OUTCOME]]="DNCO", Tabella2[[#This Row],[OUTCOME]]="SDNC"),1,0)</f>
        <v>0</v>
      </c>
      <c r="AL6043" s="70"/>
      <c r="BM6043" s="135" t="str">
        <f>Tabella2[[#This Row],[ACT START]]</f>
        <v>10:15</v>
      </c>
      <c r="BN6043" s="136" t="str">
        <f>Tabella2[[#This Row],[ACT STOP]]</f>
        <v>11:15</v>
      </c>
      <c r="BO6043" s="101"/>
      <c r="BR6043" s="109" t="str">
        <f t="shared" si="106"/>
        <v>SH-25-6032</v>
      </c>
      <c r="BS6043" s="109" t="s">
        <v>368</v>
      </c>
      <c r="BT6043" t="str">
        <f>Tabella2[[#This Row],[OUTCOME]]</f>
        <v>DCO</v>
      </c>
      <c r="BU6043" t="str">
        <f>_xlfn.CONCAT(Tabella2[[#This Row],[NAME SP]],Tabella2[[#This Row],[ID SP]]," - ",Tabella2[[#This Row],[SYLLABUS NO]])</f>
        <v>AMI34 - SD AAI02</v>
      </c>
      <c r="BV6043" t="s">
        <v>12041</v>
      </c>
    </row>
    <row r="6044" spans="1:74" hidden="1">
      <c r="A6044" s="103" t="s">
        <v>13138</v>
      </c>
      <c r="B6044" s="102">
        <v>45952</v>
      </c>
      <c r="C6044" s="104">
        <f>_xlfn.ISOWEEKNUM(Tabella2[[#This Row],[Date]])</f>
        <v>43</v>
      </c>
      <c r="D6044" s="104" t="s">
        <v>11983</v>
      </c>
      <c r="E6044" s="104" t="s">
        <v>284</v>
      </c>
      <c r="F6044" s="104">
        <v>84</v>
      </c>
      <c r="G6044" s="104" t="s">
        <v>284</v>
      </c>
      <c r="H6044" s="105">
        <v>22</v>
      </c>
      <c r="I6044" s="104"/>
      <c r="J6044" s="104" t="s">
        <v>258</v>
      </c>
      <c r="K6044" s="104" t="s">
        <v>75</v>
      </c>
      <c r="L6044" s="104" t="s">
        <v>259</v>
      </c>
      <c r="M6044" s="104" t="s">
        <v>798</v>
      </c>
      <c r="N6044" s="104"/>
      <c r="O6044" s="106"/>
      <c r="P6044" s="111" t="s">
        <v>2830</v>
      </c>
      <c r="Q6044" s="153" t="s">
        <v>540</v>
      </c>
      <c r="R6044" s="153" t="s">
        <v>541</v>
      </c>
      <c r="S6044" s="153">
        <f>Tabella2[[#This Row],[PLD STOP]]-Tabella2[[#This Row],[PLD START]]</f>
        <v>4.1666666666666685E-2</v>
      </c>
      <c r="T6044" s="153" t="s">
        <v>540</v>
      </c>
      <c r="U6044" s="153" t="s">
        <v>541</v>
      </c>
      <c r="V6044" s="153">
        <f>IF(ISBLANK(T6044),"",Tabella2[[#This Row],[ACT STOP]]-Tabella2[[#This Row],[ACT START]])</f>
        <v>4.1666666666666685E-2</v>
      </c>
      <c r="W6044" s="104" t="s">
        <v>92</v>
      </c>
      <c r="X6044" s="104" t="s">
        <v>91</v>
      </c>
      <c r="Y6044" s="110"/>
      <c r="Z6044" s="106"/>
      <c r="AA6044" s="104"/>
      <c r="AB6044" s="107"/>
      <c r="AC6044" s="72">
        <f>IF(OR(Tabella2[[#This Row],[OUTCOME]]="DCO",Tabella2[[#This Row],[OUTCOME]]="SDC"),1,0)</f>
        <v>1</v>
      </c>
      <c r="AH6044" s="70"/>
      <c r="AI6044" s="70"/>
      <c r="AJ6044">
        <f>IF(OR(Tabella2[[#This Row],[OUTCOME]]="DNCO", Tabella2[[#This Row],[OUTCOME]]="SDNC"),1,0)</f>
        <v>0</v>
      </c>
      <c r="AL6044" s="70"/>
      <c r="BM6044" s="135" t="str">
        <f>Tabella2[[#This Row],[ACT START]]</f>
        <v>10:15</v>
      </c>
      <c r="BN6044" s="136" t="str">
        <f>Tabella2[[#This Row],[ACT STOP]]</f>
        <v>11:15</v>
      </c>
      <c r="BO6044" s="101"/>
      <c r="BR6044" s="109" t="str">
        <f t="shared" si="106"/>
        <v>SH-25-6033</v>
      </c>
      <c r="BS6044" s="109" t="s">
        <v>295</v>
      </c>
      <c r="BT6044" t="str">
        <f>Tabella2[[#This Row],[OUTCOME]]</f>
        <v>DCO</v>
      </c>
      <c r="BU6044" t="str">
        <f>_xlfn.CONCAT(Tabella2[[#This Row],[NAME SP]],Tabella2[[#This Row],[ID SP]]," - ",Tabella2[[#This Row],[SYLLABUS NO]])</f>
        <v>IFTS84 - SD IF01</v>
      </c>
      <c r="BV6044" t="s">
        <v>11984</v>
      </c>
    </row>
    <row r="6045" spans="1:74" hidden="1">
      <c r="A6045" s="103" t="s">
        <v>13139</v>
      </c>
      <c r="B6045" s="102">
        <v>45952</v>
      </c>
      <c r="C6045" s="104">
        <f>_xlfn.ISOWEEKNUM(Tabella2[[#This Row],[Date]])</f>
        <v>43</v>
      </c>
      <c r="D6045" s="104" t="s">
        <v>9743</v>
      </c>
      <c r="E6045" s="104" t="s">
        <v>256</v>
      </c>
      <c r="F6045" s="104">
        <v>81</v>
      </c>
      <c r="G6045" s="104" t="s">
        <v>257</v>
      </c>
      <c r="H6045" s="105">
        <v>14</v>
      </c>
      <c r="I6045" s="104"/>
      <c r="J6045" s="104" t="s">
        <v>258</v>
      </c>
      <c r="K6045" s="104" t="s">
        <v>77</v>
      </c>
      <c r="L6045" s="104" t="s">
        <v>259</v>
      </c>
      <c r="M6045" s="104" t="s">
        <v>328</v>
      </c>
      <c r="N6045" s="104"/>
      <c r="O6045" s="106"/>
      <c r="P6045" s="111" t="s">
        <v>1895</v>
      </c>
      <c r="Q6045" s="153" t="s">
        <v>540</v>
      </c>
      <c r="R6045" s="153" t="s">
        <v>541</v>
      </c>
      <c r="S6045" s="153">
        <f>Tabella2[[#This Row],[PLD STOP]]-Tabella2[[#This Row],[PLD START]]</f>
        <v>4.1666666666666685E-2</v>
      </c>
      <c r="T6045" s="153" t="s">
        <v>540</v>
      </c>
      <c r="U6045" s="153" t="s">
        <v>541</v>
      </c>
      <c r="V6045" s="153">
        <f>IF(ISBLANK(T6045),"",Tabella2[[#This Row],[ACT STOP]]-Tabella2[[#This Row],[ACT START]])</f>
        <v>4.1666666666666685E-2</v>
      </c>
      <c r="W6045" s="104" t="s">
        <v>92</v>
      </c>
      <c r="X6045" s="104" t="s">
        <v>91</v>
      </c>
      <c r="Y6045" s="110"/>
      <c r="Z6045" s="106"/>
      <c r="AA6045" s="104"/>
      <c r="AB6045" s="107"/>
      <c r="AC6045" s="72">
        <f>IF(OR(Tabella2[[#This Row],[OUTCOME]]="DCO",Tabella2[[#This Row],[OUTCOME]]="SDC"),1,0)</f>
        <v>1</v>
      </c>
      <c r="AH6045" s="70"/>
      <c r="AI6045" s="70"/>
      <c r="AJ6045">
        <f>IF(OR(Tabella2[[#This Row],[OUTCOME]]="DNCO", Tabella2[[#This Row],[OUTCOME]]="SDNC"),1,0)</f>
        <v>0</v>
      </c>
      <c r="AL6045" s="70"/>
      <c r="BM6045" s="135" t="str">
        <f>Tabella2[[#This Row],[ACT START]]</f>
        <v>10:15</v>
      </c>
      <c r="BN6045" s="136" t="str">
        <f>Tabella2[[#This Row],[ACT STOP]]</f>
        <v>11:15</v>
      </c>
      <c r="BO6045" s="101"/>
      <c r="BR6045" s="109" t="str">
        <f t="shared" si="106"/>
        <v>SH-25-6034</v>
      </c>
      <c r="BS6045" s="109" t="s">
        <v>372</v>
      </c>
      <c r="BT6045" t="str">
        <f>Tabella2[[#This Row],[OUTCOME]]</f>
        <v>DCO</v>
      </c>
      <c r="BU6045" t="str">
        <f>_xlfn.CONCAT(Tabella2[[#This Row],[NAME SP]],Tabella2[[#This Row],[ID SP]]," - ",Tabella2[[#This Row],[SYLLABUS NO]])</f>
        <v>QATAR81 - PT LLF02</v>
      </c>
      <c r="BV6045" t="s">
        <v>12146</v>
      </c>
    </row>
    <row r="6046" spans="1:74" hidden="1">
      <c r="A6046" s="103" t="s">
        <v>13140</v>
      </c>
      <c r="B6046" s="102">
        <v>45952</v>
      </c>
      <c r="C6046" s="104">
        <f>_xlfn.ISOWEEKNUM(Tabella2[[#This Row],[Date]])</f>
        <v>43</v>
      </c>
      <c r="D6046" s="104" t="s">
        <v>11710</v>
      </c>
      <c r="E6046" s="104" t="s">
        <v>284</v>
      </c>
      <c r="F6046" s="104">
        <v>97</v>
      </c>
      <c r="G6046" s="104" t="s">
        <v>257</v>
      </c>
      <c r="H6046" s="105">
        <v>17</v>
      </c>
      <c r="I6046" s="104" t="s">
        <v>258</v>
      </c>
      <c r="J6046" s="104"/>
      <c r="K6046" s="104" t="s">
        <v>83</v>
      </c>
      <c r="L6046" s="104" t="s">
        <v>259</v>
      </c>
      <c r="M6046" s="104" t="s">
        <v>276</v>
      </c>
      <c r="N6046" s="104"/>
      <c r="O6046" s="106"/>
      <c r="P6046" s="111" t="s">
        <v>13167</v>
      </c>
      <c r="Q6046" s="153" t="s">
        <v>4384</v>
      </c>
      <c r="R6046" s="153" t="s">
        <v>4385</v>
      </c>
      <c r="S6046" s="153">
        <f>Tabella2[[#This Row],[PLD STOP]]-Tabella2[[#This Row],[PLD START]]</f>
        <v>4.1666666666666685E-2</v>
      </c>
      <c r="T6046" s="153">
        <v>0.49027777777777776</v>
      </c>
      <c r="U6046" s="153">
        <v>0.53055555555555556</v>
      </c>
      <c r="V6046" s="153">
        <f>IF(ISBLANK(T6046),"",Tabella2[[#This Row],[ACT STOP]]-Tabella2[[#This Row],[ACT START]])</f>
        <v>4.0277777777777801E-2</v>
      </c>
      <c r="W6046" s="104" t="s">
        <v>92</v>
      </c>
      <c r="X6046" s="104" t="s">
        <v>91</v>
      </c>
      <c r="Y6046" s="110"/>
      <c r="Z6046" s="106"/>
      <c r="AA6046" s="104"/>
      <c r="AB6046" s="107"/>
      <c r="AC6046" s="72">
        <f>IF(OR(Tabella2[[#This Row],[OUTCOME]]="DCO",Tabella2[[#This Row],[OUTCOME]]="SDC"),1,0)</f>
        <v>1</v>
      </c>
      <c r="AH6046" s="70"/>
      <c r="AI6046" s="70"/>
      <c r="AJ6046">
        <f>IF(OR(Tabella2[[#This Row],[OUTCOME]]="DNCO", Tabella2[[#This Row],[OUTCOME]]="SDNC"),1,0)</f>
        <v>0</v>
      </c>
      <c r="AL6046" s="70"/>
      <c r="BM6046" s="135">
        <f>Tabella2[[#This Row],[ACT START]]</f>
        <v>0.49027777777777776</v>
      </c>
      <c r="BN6046" s="136">
        <f>Tabella2[[#This Row],[ACT STOP]]</f>
        <v>0.53055555555555556</v>
      </c>
      <c r="BO6046" s="101"/>
      <c r="BR6046" s="109" t="str">
        <f t="shared" si="106"/>
        <v>SH-25-6035</v>
      </c>
      <c r="BS6046" s="109" t="s">
        <v>393</v>
      </c>
      <c r="BT6046" t="str">
        <f>Tabella2[[#This Row],[OUTCOME]]</f>
        <v>DCO</v>
      </c>
      <c r="BU6046" t="str">
        <f>_xlfn.CONCAT(Tabella2[[#This Row],[NAME SP]],Tabella2[[#This Row],[ID SP]]," - ",Tabella2[[#This Row],[SYLLABUS NO]])</f>
        <v>IFTS97 - SD IF0102</v>
      </c>
      <c r="BV6046" t="s">
        <v>11849</v>
      </c>
    </row>
    <row r="6047" spans="1:74" hidden="1">
      <c r="A6047" s="103" t="s">
        <v>13141</v>
      </c>
      <c r="B6047" s="102">
        <v>45952</v>
      </c>
      <c r="C6047" s="104">
        <f>_xlfn.ISOWEEKNUM(Tabella2[[#This Row],[Date]])</f>
        <v>43</v>
      </c>
      <c r="D6047" s="104" t="s">
        <v>9759</v>
      </c>
      <c r="E6047" s="104" t="s">
        <v>284</v>
      </c>
      <c r="F6047" s="104">
        <v>86</v>
      </c>
      <c r="G6047" s="104" t="s">
        <v>284</v>
      </c>
      <c r="H6047" s="105">
        <v>23</v>
      </c>
      <c r="I6047" s="104"/>
      <c r="J6047" s="104" t="s">
        <v>258</v>
      </c>
      <c r="K6047" s="104" t="s">
        <v>80</v>
      </c>
      <c r="L6047" s="104" t="s">
        <v>259</v>
      </c>
      <c r="M6047" s="104" t="s">
        <v>276</v>
      </c>
      <c r="N6047" s="104"/>
      <c r="O6047" s="106"/>
      <c r="P6047" s="111" t="s">
        <v>531</v>
      </c>
      <c r="Q6047" s="153" t="s">
        <v>4384</v>
      </c>
      <c r="R6047" s="153" t="s">
        <v>4385</v>
      </c>
      <c r="S6047" s="153">
        <f>Tabella2[[#This Row],[PLD STOP]]-Tabella2[[#This Row],[PLD START]]</f>
        <v>4.1666666666666685E-2</v>
      </c>
      <c r="T6047" s="153">
        <v>0.48958333333333331</v>
      </c>
      <c r="U6047" s="153">
        <v>0.53125</v>
      </c>
      <c r="V6047" s="153">
        <f>IF(ISBLANK(T6047),"",Tabella2[[#This Row],[ACT STOP]]-Tabella2[[#This Row],[ACT START]])</f>
        <v>4.1666666666666685E-2</v>
      </c>
      <c r="W6047" s="104" t="s">
        <v>92</v>
      </c>
      <c r="X6047" s="104" t="s">
        <v>91</v>
      </c>
      <c r="Y6047" s="110" t="s">
        <v>13175</v>
      </c>
      <c r="Z6047" s="106"/>
      <c r="AA6047" s="104"/>
      <c r="AB6047" s="107"/>
      <c r="AC6047" s="72">
        <f>IF(OR(Tabella2[[#This Row],[OUTCOME]]="DCO",Tabella2[[#This Row],[OUTCOME]]="SDC"),1,0)</f>
        <v>1</v>
      </c>
      <c r="AH6047" s="70"/>
      <c r="AI6047" s="70"/>
      <c r="AJ6047">
        <f>IF(OR(Tabella2[[#This Row],[OUTCOME]]="DNCO", Tabella2[[#This Row],[OUTCOME]]="SDNC"),1,0)</f>
        <v>0</v>
      </c>
      <c r="AL6047" s="70"/>
      <c r="BM6047" s="135">
        <f>Tabella2[[#This Row],[ACT START]]</f>
        <v>0.48958333333333331</v>
      </c>
      <c r="BN6047" s="136">
        <f>Tabella2[[#This Row],[ACT STOP]]</f>
        <v>0.53125</v>
      </c>
      <c r="BO6047" s="101"/>
      <c r="BR6047" s="109" t="str">
        <f t="shared" si="106"/>
        <v>SH-25-6036</v>
      </c>
      <c r="BS6047" s="109" t="s">
        <v>358</v>
      </c>
      <c r="BT6047" t="str">
        <f>Tabella2[[#This Row],[OUTCOME]]</f>
        <v>DCO</v>
      </c>
      <c r="BU6047" t="str">
        <f>_xlfn.CONCAT(Tabella2[[#This Row],[NAME SP]],Tabella2[[#This Row],[ID SP]]," - ",Tabella2[[#This Row],[SYLLABUS NO]])</f>
        <v>IFTS86 - FMS NIT01</v>
      </c>
      <c r="BV6047" t="s">
        <v>11899</v>
      </c>
    </row>
    <row r="6048" spans="1:74" hidden="1">
      <c r="A6048" s="103" t="s">
        <v>13142</v>
      </c>
      <c r="B6048" s="102">
        <v>45952</v>
      </c>
      <c r="C6048" s="104">
        <f>_xlfn.ISOWEEKNUM(Tabella2[[#This Row],[Date]])</f>
        <v>43</v>
      </c>
      <c r="D6048" s="104" t="s">
        <v>11710</v>
      </c>
      <c r="E6048" s="104" t="s">
        <v>284</v>
      </c>
      <c r="F6048" s="104">
        <v>96</v>
      </c>
      <c r="G6048" s="104" t="s">
        <v>257</v>
      </c>
      <c r="H6048" s="105">
        <v>32</v>
      </c>
      <c r="I6048" s="104" t="s">
        <v>258</v>
      </c>
      <c r="J6048" s="104"/>
      <c r="K6048" s="104" t="s">
        <v>79</v>
      </c>
      <c r="L6048" s="104" t="s">
        <v>259</v>
      </c>
      <c r="M6048" s="104" t="s">
        <v>276</v>
      </c>
      <c r="N6048" s="104"/>
      <c r="O6048" s="106"/>
      <c r="P6048" s="111" t="s">
        <v>12097</v>
      </c>
      <c r="Q6048" s="153" t="s">
        <v>4384</v>
      </c>
      <c r="R6048" s="153" t="s">
        <v>4385</v>
      </c>
      <c r="S6048" s="153">
        <f>Tabella2[[#This Row],[PLD STOP]]-Tabella2[[#This Row],[PLD START]]</f>
        <v>4.1666666666666685E-2</v>
      </c>
      <c r="T6048" s="153">
        <v>0.49027777777777781</v>
      </c>
      <c r="U6048" s="153">
        <v>0.53055555555555556</v>
      </c>
      <c r="V6048" s="153">
        <f>IF(ISBLANK(T6048),"",Tabella2[[#This Row],[ACT STOP]]-Tabella2[[#This Row],[ACT START]])</f>
        <v>4.0277777777777746E-2</v>
      </c>
      <c r="W6048" s="104" t="s">
        <v>92</v>
      </c>
      <c r="X6048" s="104" t="s">
        <v>91</v>
      </c>
      <c r="Y6048" s="110" t="s">
        <v>13173</v>
      </c>
      <c r="Z6048" s="106"/>
      <c r="AA6048" s="104"/>
      <c r="AB6048" s="107"/>
      <c r="AC6048" s="72">
        <f>IF(OR(Tabella2[[#This Row],[OUTCOME]]="DCO",Tabella2[[#This Row],[OUTCOME]]="SDC"),1,0)</f>
        <v>1</v>
      </c>
      <c r="AH6048" s="70"/>
      <c r="AI6048" s="70"/>
      <c r="AJ6048">
        <f>IF(OR(Tabella2[[#This Row],[OUTCOME]]="DNCO", Tabella2[[#This Row],[OUTCOME]]="SDNC"),1,0)</f>
        <v>0</v>
      </c>
      <c r="AL6048" s="70"/>
      <c r="BM6048" s="135">
        <f>Tabella2[[#This Row],[ACT START]]</f>
        <v>0.49027777777777781</v>
      </c>
      <c r="BN6048" s="136">
        <f>Tabella2[[#This Row],[ACT STOP]]</f>
        <v>0.53055555555555556</v>
      </c>
      <c r="BO6048" s="101"/>
      <c r="BR6048" s="109" t="str">
        <f t="shared" si="106"/>
        <v>SH-25-6037</v>
      </c>
      <c r="BS6048" s="109" t="s">
        <v>356</v>
      </c>
      <c r="BT6048" t="str">
        <f>Tabella2[[#This Row],[OUTCOME]]</f>
        <v>DCO</v>
      </c>
      <c r="BU6048" t="str">
        <f>_xlfn.CONCAT(Tabella2[[#This Row],[NAME SP]],Tabella2[[#This Row],[ID SP]]," - ",Tabella2[[#This Row],[SYLLABUS NO]])</f>
        <v>IFTS96 - SD IF0101</v>
      </c>
      <c r="BV6048" t="s">
        <v>11851</v>
      </c>
    </row>
    <row r="6049" spans="1:74" hidden="1">
      <c r="A6049" s="103" t="s">
        <v>13143</v>
      </c>
      <c r="B6049" s="102">
        <v>45952</v>
      </c>
      <c r="C6049" s="104">
        <f>_xlfn.ISOWEEKNUM(Tabella2[[#This Row],[Date]])</f>
        <v>43</v>
      </c>
      <c r="D6049" s="104" t="s">
        <v>11710</v>
      </c>
      <c r="E6049" s="104" t="s">
        <v>284</v>
      </c>
      <c r="F6049" s="104">
        <v>93</v>
      </c>
      <c r="G6049" s="104" t="s">
        <v>257</v>
      </c>
      <c r="H6049" s="105">
        <v>12</v>
      </c>
      <c r="I6049" s="104" t="s">
        <v>258</v>
      </c>
      <c r="J6049" s="104"/>
      <c r="K6049" s="104" t="s">
        <v>78</v>
      </c>
      <c r="L6049" s="104" t="s">
        <v>259</v>
      </c>
      <c r="M6049" s="104" t="s">
        <v>276</v>
      </c>
      <c r="N6049" s="104"/>
      <c r="O6049" s="106"/>
      <c r="P6049" s="111" t="s">
        <v>13167</v>
      </c>
      <c r="Q6049" s="153" t="s">
        <v>4384</v>
      </c>
      <c r="R6049" s="153" t="s">
        <v>4385</v>
      </c>
      <c r="S6049" s="153">
        <f>Tabella2[[#This Row],[PLD STOP]]-Tabella2[[#This Row],[PLD START]]</f>
        <v>4.1666666666666685E-2</v>
      </c>
      <c r="T6049" s="153">
        <v>0.49027777777777781</v>
      </c>
      <c r="U6049" s="153">
        <v>0.53055555555555556</v>
      </c>
      <c r="V6049" s="153">
        <f>IF(ISBLANK(T6049),"",Tabella2[[#This Row],[ACT STOP]]-Tabella2[[#This Row],[ACT START]])</f>
        <v>4.0277777777777746E-2</v>
      </c>
      <c r="W6049" s="104" t="s">
        <v>92</v>
      </c>
      <c r="X6049" s="104" t="s">
        <v>91</v>
      </c>
      <c r="Y6049" s="110"/>
      <c r="Z6049" s="106"/>
      <c r="AA6049" s="104"/>
      <c r="AB6049" s="107"/>
      <c r="AC6049" s="72">
        <f>IF(OR(Tabella2[[#This Row],[OUTCOME]]="DCO",Tabella2[[#This Row],[OUTCOME]]="SDC"),1,0)</f>
        <v>1</v>
      </c>
      <c r="AH6049" s="70"/>
      <c r="AI6049" s="70"/>
      <c r="AJ6049">
        <f>IF(OR(Tabella2[[#This Row],[OUTCOME]]="DNCO", Tabella2[[#This Row],[OUTCOME]]="SDNC"),1,0)</f>
        <v>0</v>
      </c>
      <c r="AL6049" s="70"/>
      <c r="BM6049" s="135">
        <f>Tabella2[[#This Row],[ACT START]]</f>
        <v>0.49027777777777781</v>
      </c>
      <c r="BN6049" s="136">
        <f>Tabella2[[#This Row],[ACT STOP]]</f>
        <v>0.53055555555555556</v>
      </c>
      <c r="BO6049" s="101"/>
      <c r="BR6049" s="109" t="str">
        <f t="shared" si="106"/>
        <v>SH-25-6038</v>
      </c>
      <c r="BS6049" s="109" t="s">
        <v>266</v>
      </c>
      <c r="BT6049" t="str">
        <f>Tabella2[[#This Row],[OUTCOME]]</f>
        <v>DCO</v>
      </c>
      <c r="BU6049" t="str">
        <f>_xlfn.CONCAT(Tabella2[[#This Row],[NAME SP]],Tabella2[[#This Row],[ID SP]]," - ",Tabella2[[#This Row],[SYLLABUS NO]])</f>
        <v>IFTS93 - SD IF0102</v>
      </c>
      <c r="BV6049" t="s">
        <v>11845</v>
      </c>
    </row>
    <row r="6050" spans="1:74" hidden="1">
      <c r="A6050" s="103" t="s">
        <v>13144</v>
      </c>
      <c r="B6050" s="102">
        <v>45952</v>
      </c>
      <c r="C6050" s="104">
        <f>_xlfn.ISOWEEKNUM(Tabella2[[#This Row],[Date]])</f>
        <v>43</v>
      </c>
      <c r="D6050" s="104" t="s">
        <v>6396</v>
      </c>
      <c r="E6050" s="104" t="s">
        <v>256</v>
      </c>
      <c r="F6050" s="104">
        <v>74</v>
      </c>
      <c r="G6050" s="104" t="s">
        <v>257</v>
      </c>
      <c r="H6050" s="105">
        <v>10</v>
      </c>
      <c r="I6050" s="104"/>
      <c r="J6050" s="104" t="s">
        <v>258</v>
      </c>
      <c r="K6050" s="104" t="s">
        <v>75</v>
      </c>
      <c r="L6050" s="104" t="s">
        <v>299</v>
      </c>
      <c r="M6050" s="104" t="s">
        <v>516</v>
      </c>
      <c r="N6050" s="104"/>
      <c r="O6050" s="108" t="str">
        <f>A6051</f>
        <v>18456</v>
      </c>
      <c r="P6050" s="111" t="s">
        <v>1993</v>
      </c>
      <c r="Q6050" s="153" t="s">
        <v>4384</v>
      </c>
      <c r="R6050" s="153" t="s">
        <v>4385</v>
      </c>
      <c r="S6050" s="153">
        <f>Tabella2[[#This Row],[PLD STOP]]-Tabella2[[#This Row],[PLD START]]</f>
        <v>4.1666666666666685E-2</v>
      </c>
      <c r="T6050" s="153">
        <v>0.48958333333333331</v>
      </c>
      <c r="U6050" s="153">
        <v>0.51041666666666663</v>
      </c>
      <c r="V6050" s="153">
        <f>IF(ISBLANK(T6050),"",Tabella2[[#This Row],[ACT STOP]]-Tabella2[[#This Row],[ACT START]])</f>
        <v>2.0833333333333315E-2</v>
      </c>
      <c r="W6050" s="104" t="s">
        <v>116</v>
      </c>
      <c r="X6050" s="104" t="s">
        <v>143</v>
      </c>
      <c r="Y6050" s="110"/>
      <c r="Z6050" s="106"/>
      <c r="AA6050" s="104"/>
      <c r="AB6050" s="107"/>
      <c r="AC6050" s="72">
        <f>IF(OR(Tabella2[[#This Row],[OUTCOME]]="DCO",Tabella2[[#This Row],[OUTCOME]]="SDC"),1,0)</f>
        <v>0</v>
      </c>
      <c r="AH6050" s="70"/>
      <c r="AI6050" s="70"/>
      <c r="AJ6050">
        <f>IF(OR(Tabella2[[#This Row],[OUTCOME]]="DNCO", Tabella2[[#This Row],[OUTCOME]]="SDNC"),1,0)</f>
        <v>0</v>
      </c>
      <c r="AL6050" s="70"/>
      <c r="BL6050" t="s">
        <v>13174</v>
      </c>
      <c r="BM6050" s="135">
        <f>Tabella2[[#This Row],[ACT START]]</f>
        <v>0.48958333333333331</v>
      </c>
      <c r="BN6050" s="136">
        <f>Tabella2[[#This Row],[ACT STOP]]</f>
        <v>0.51041666666666663</v>
      </c>
      <c r="BO6050" s="101"/>
      <c r="BR6050" s="109" t="str">
        <f t="shared" si="106"/>
        <v>SH-25-6039</v>
      </c>
      <c r="BS6050" s="109" t="s">
        <v>552</v>
      </c>
      <c r="BT6050" t="s">
        <v>100</v>
      </c>
      <c r="BU6050" t="str">
        <f>_xlfn.CONCAT(Tabella2[[#This Row],[NAME SP]],Tabella2[[#This Row],[ID SP]]," - ",Tabella2[[#This Row],[SYLLABUS NO]])</f>
        <v>QATAR74 - NET PGM02</v>
      </c>
      <c r="BV6050" t="s">
        <v>11931</v>
      </c>
    </row>
    <row r="6051" spans="1:74" hidden="1">
      <c r="A6051" s="103" t="s">
        <v>13145</v>
      </c>
      <c r="B6051" s="102">
        <v>45952</v>
      </c>
      <c r="C6051" s="104">
        <f>_xlfn.ISOWEEKNUM(Tabella2[[#This Row],[Date]])</f>
        <v>43</v>
      </c>
      <c r="D6051" s="104" t="s">
        <v>763</v>
      </c>
      <c r="E6051" s="104" t="s">
        <v>256</v>
      </c>
      <c r="F6051" s="104">
        <v>65</v>
      </c>
      <c r="G6051" s="104" t="s">
        <v>257</v>
      </c>
      <c r="H6051" s="105">
        <v>13</v>
      </c>
      <c r="I6051" s="104"/>
      <c r="J6051" s="104" t="s">
        <v>258</v>
      </c>
      <c r="K6051" s="104" t="s">
        <v>77</v>
      </c>
      <c r="L6051" s="104" t="s">
        <v>299</v>
      </c>
      <c r="M6051" s="104" t="s">
        <v>516</v>
      </c>
      <c r="N6051" s="104"/>
      <c r="O6051" s="108" t="str">
        <f>A6050</f>
        <v>18455</v>
      </c>
      <c r="P6051" s="111" t="s">
        <v>1993</v>
      </c>
      <c r="Q6051" s="153" t="s">
        <v>4384</v>
      </c>
      <c r="R6051" s="153" t="s">
        <v>4385</v>
      </c>
      <c r="S6051" s="153">
        <f>Tabella2[[#This Row],[PLD STOP]]-Tabella2[[#This Row],[PLD START]]</f>
        <v>4.1666666666666685E-2</v>
      </c>
      <c r="T6051" s="153">
        <v>0.48958333333333331</v>
      </c>
      <c r="U6051" s="153">
        <v>0.51041666666666663</v>
      </c>
      <c r="V6051" s="153">
        <f>IF(ISBLANK(T6051),"",Tabella2[[#This Row],[ACT STOP]]-Tabella2[[#This Row],[ACT START]])</f>
        <v>2.0833333333333315E-2</v>
      </c>
      <c r="W6051" s="104" t="s">
        <v>116</v>
      </c>
      <c r="X6051" s="104" t="s">
        <v>113</v>
      </c>
      <c r="Y6051" s="110" t="s">
        <v>13172</v>
      </c>
      <c r="Z6051" s="106"/>
      <c r="AA6051" s="104"/>
      <c r="AB6051" s="107"/>
      <c r="AC6051" s="72">
        <f>IF(OR(Tabella2[[#This Row],[OUTCOME]]="DCO",Tabella2[[#This Row],[OUTCOME]]="SDC"),1,0)</f>
        <v>0</v>
      </c>
      <c r="AH6051" s="70"/>
      <c r="AI6051" s="70"/>
      <c r="AJ6051">
        <f>IF(OR(Tabella2[[#This Row],[OUTCOME]]="DNCO", Tabella2[[#This Row],[OUTCOME]]="SDNC"),1,0)</f>
        <v>0</v>
      </c>
      <c r="AL6051" s="70"/>
      <c r="BL6051" t="s">
        <v>13174</v>
      </c>
      <c r="BM6051" s="135">
        <f>Tabella2[[#This Row],[ACT START]]</f>
        <v>0.48958333333333331</v>
      </c>
      <c r="BN6051" s="136">
        <f>Tabella2[[#This Row],[ACT STOP]]</f>
        <v>0.51041666666666663</v>
      </c>
      <c r="BO6051" s="101"/>
      <c r="BR6051" s="109" t="str">
        <f t="shared" si="106"/>
        <v>SH-25-6040</v>
      </c>
      <c r="BS6051" s="109" t="s">
        <v>427</v>
      </c>
      <c r="BT6051" t="s">
        <v>100</v>
      </c>
      <c r="BU6051" t="str">
        <f>_xlfn.CONCAT(Tabella2[[#This Row],[NAME SP]],Tabella2[[#This Row],[ID SP]]," - ",Tabella2[[#This Row],[SYLLABUS NO]])</f>
        <v>QATAR65 - NET PGM02</v>
      </c>
      <c r="BV6051" t="s">
        <v>11943</v>
      </c>
    </row>
    <row r="6052" spans="1:74" hidden="1">
      <c r="A6052" s="103" t="s">
        <v>13146</v>
      </c>
      <c r="B6052" s="102">
        <v>45952</v>
      </c>
      <c r="C6052" s="104">
        <f>_xlfn.ISOWEEKNUM(Tabella2[[#This Row],[Date]])</f>
        <v>43</v>
      </c>
      <c r="D6052" s="104" t="s">
        <v>722</v>
      </c>
      <c r="E6052" s="104" t="s">
        <v>327</v>
      </c>
      <c r="F6052" s="104">
        <v>79</v>
      </c>
      <c r="G6052" s="104" t="s">
        <v>284</v>
      </c>
      <c r="H6052" s="105">
        <v>22</v>
      </c>
      <c r="I6052" s="104" t="s">
        <v>258</v>
      </c>
      <c r="J6052" s="104"/>
      <c r="K6052" s="104" t="s">
        <v>79</v>
      </c>
      <c r="L6052" s="104" t="s">
        <v>299</v>
      </c>
      <c r="M6052" s="104" t="s">
        <v>386</v>
      </c>
      <c r="N6052" s="104"/>
      <c r="O6052" s="108" t="str">
        <f>A6053</f>
        <v>18458</v>
      </c>
      <c r="P6052" s="111" t="s">
        <v>3963</v>
      </c>
      <c r="Q6052" s="153" t="s">
        <v>8463</v>
      </c>
      <c r="R6052" s="153" t="s">
        <v>8464</v>
      </c>
      <c r="S6052" s="153">
        <f>Tabella2[[#This Row],[PLD STOP]]-Tabella2[[#This Row],[PLD START]]</f>
        <v>4.166666666666663E-2</v>
      </c>
      <c r="T6052" s="153">
        <v>0.55208333333333337</v>
      </c>
      <c r="U6052" s="153">
        <v>0.59375</v>
      </c>
      <c r="V6052" s="153">
        <f>IF(ISBLANK(T6052),"",Tabella2[[#This Row],[ACT STOP]]-Tabella2[[#This Row],[ACT START]])</f>
        <v>4.166666666666663E-2</v>
      </c>
      <c r="W6052" s="104" t="s">
        <v>92</v>
      </c>
      <c r="X6052" s="104" t="s">
        <v>91</v>
      </c>
      <c r="Y6052" s="110"/>
      <c r="Z6052" s="106"/>
      <c r="AA6052" s="104"/>
      <c r="AB6052" s="107"/>
      <c r="AC6052" s="72">
        <f>IF(OR(Tabella2[[#This Row],[OUTCOME]]="DCO",Tabella2[[#This Row],[OUTCOME]]="SDC"),1,0)</f>
        <v>1</v>
      </c>
      <c r="AH6052" s="70"/>
      <c r="AI6052" s="70"/>
      <c r="AJ6052">
        <f>IF(OR(Tabella2[[#This Row],[OUTCOME]]="DNCO", Tabella2[[#This Row],[OUTCOME]]="SDNC"),1,0)</f>
        <v>0</v>
      </c>
      <c r="AL6052" s="70"/>
      <c r="BM6052" s="135">
        <f>Tabella2[[#This Row],[ACT START]]</f>
        <v>0.55208333333333337</v>
      </c>
      <c r="BN6052" s="136">
        <f>Tabella2[[#This Row],[ACT STOP]]</f>
        <v>0.59375</v>
      </c>
      <c r="BO6052" s="101"/>
      <c r="BR6052" s="109" t="str">
        <f t="shared" si="106"/>
        <v>SH-25-6041</v>
      </c>
      <c r="BS6052" s="109" t="s">
        <v>295</v>
      </c>
      <c r="BT6052" t="str">
        <f>Tabella2[[#This Row],[OUTCOME]]</f>
        <v>DCO</v>
      </c>
      <c r="BU6052" t="str">
        <f>_xlfn.CONCAT(Tabella2[[#This Row],[NAME SP]],Tabella2[[#This Row],[ID SP]]," - ",Tabella2[[#This Row],[SYLLABUS NO]])</f>
        <v>AMI79 - SD R2V01</v>
      </c>
      <c r="BV6052" t="s">
        <v>11919</v>
      </c>
    </row>
    <row r="6053" spans="1:74" hidden="1">
      <c r="A6053" s="103" t="s">
        <v>13147</v>
      </c>
      <c r="B6053" s="102">
        <v>45952</v>
      </c>
      <c r="C6053" s="104">
        <f>_xlfn.ISOWEEKNUM(Tabella2[[#This Row],[Date]])</f>
        <v>43</v>
      </c>
      <c r="D6053" s="104" t="s">
        <v>722</v>
      </c>
      <c r="E6053" s="104" t="s">
        <v>327</v>
      </c>
      <c r="F6053" s="104">
        <v>80</v>
      </c>
      <c r="G6053" s="104" t="s">
        <v>257</v>
      </c>
      <c r="H6053" s="105">
        <v>2</v>
      </c>
      <c r="I6053" s="104" t="s">
        <v>258</v>
      </c>
      <c r="J6053" s="104"/>
      <c r="K6053" s="104" t="s">
        <v>78</v>
      </c>
      <c r="L6053" s="104" t="s">
        <v>299</v>
      </c>
      <c r="M6053" s="104" t="s">
        <v>386</v>
      </c>
      <c r="N6053" s="104"/>
      <c r="O6053" s="108" t="str">
        <f>A6052</f>
        <v>18457</v>
      </c>
      <c r="P6053" s="111" t="s">
        <v>3992</v>
      </c>
      <c r="Q6053" s="153" t="s">
        <v>8463</v>
      </c>
      <c r="R6053" s="153" t="s">
        <v>8464</v>
      </c>
      <c r="S6053" s="153">
        <f>Tabella2[[#This Row],[PLD STOP]]-Tabella2[[#This Row],[PLD START]]</f>
        <v>4.166666666666663E-2</v>
      </c>
      <c r="T6053" s="153">
        <v>0.55208333333333337</v>
      </c>
      <c r="U6053" s="153">
        <v>0.59375</v>
      </c>
      <c r="V6053" s="153">
        <f>IF(ISBLANK(T6053),"",Tabella2[[#This Row],[ACT STOP]]-Tabella2[[#This Row],[ACT START]])</f>
        <v>4.166666666666663E-2</v>
      </c>
      <c r="W6053" s="104" t="s">
        <v>92</v>
      </c>
      <c r="X6053" s="104" t="s">
        <v>91</v>
      </c>
      <c r="Y6053" s="110"/>
      <c r="Z6053" s="106"/>
      <c r="AA6053" s="104"/>
      <c r="AB6053" s="107"/>
      <c r="AC6053" s="72">
        <f>IF(OR(Tabella2[[#This Row],[OUTCOME]]="DCO",Tabella2[[#This Row],[OUTCOME]]="SDC"),1,0)</f>
        <v>1</v>
      </c>
      <c r="AH6053" s="70"/>
      <c r="AI6053" s="70"/>
      <c r="AJ6053">
        <f>IF(OR(Tabella2[[#This Row],[OUTCOME]]="DNCO", Tabella2[[#This Row],[OUTCOME]]="SDNC"),1,0)</f>
        <v>0</v>
      </c>
      <c r="AL6053" s="70"/>
      <c r="BM6053" s="135">
        <f>Tabella2[[#This Row],[ACT START]]</f>
        <v>0.55208333333333337</v>
      </c>
      <c r="BN6053" s="136">
        <f>Tabella2[[#This Row],[ACT STOP]]</f>
        <v>0.59375</v>
      </c>
      <c r="BO6053" s="101"/>
      <c r="BR6053" s="109" t="str">
        <f t="shared" si="106"/>
        <v>SH-25-6042</v>
      </c>
      <c r="BS6053" s="109" t="s">
        <v>368</v>
      </c>
      <c r="BT6053" t="str">
        <f>Tabella2[[#This Row],[OUTCOME]]</f>
        <v>DCO</v>
      </c>
      <c r="BU6053" t="str">
        <f>_xlfn.CONCAT(Tabella2[[#This Row],[NAME SP]],Tabella2[[#This Row],[ID SP]]," - ",Tabella2[[#This Row],[SYLLABUS NO]])</f>
        <v>AMI80 - SD R2V02</v>
      </c>
      <c r="BV6053" t="s">
        <v>11916</v>
      </c>
    </row>
    <row r="6054" spans="1:74" hidden="1">
      <c r="A6054" s="103" t="s">
        <v>13148</v>
      </c>
      <c r="B6054" s="102">
        <v>45952</v>
      </c>
      <c r="C6054" s="104">
        <f>_xlfn.ISOWEEKNUM(Tabella2[[#This Row],[Date]])</f>
        <v>43</v>
      </c>
      <c r="D6054" s="104" t="s">
        <v>722</v>
      </c>
      <c r="E6054" s="104" t="s">
        <v>327</v>
      </c>
      <c r="F6054" s="104">
        <v>81</v>
      </c>
      <c r="G6054" s="104" t="s">
        <v>257</v>
      </c>
      <c r="H6054" s="105">
        <v>1</v>
      </c>
      <c r="I6054" s="104" t="s">
        <v>258</v>
      </c>
      <c r="J6054" s="104"/>
      <c r="K6054" s="104" t="s">
        <v>83</v>
      </c>
      <c r="L6054" s="104" t="s">
        <v>299</v>
      </c>
      <c r="M6054" s="104" t="s">
        <v>276</v>
      </c>
      <c r="N6054" s="104"/>
      <c r="O6054" s="108" t="str">
        <f>A6055</f>
        <v>18460</v>
      </c>
      <c r="P6054" s="111" t="s">
        <v>405</v>
      </c>
      <c r="Q6054" s="153" t="s">
        <v>8463</v>
      </c>
      <c r="R6054" s="153" t="s">
        <v>8464</v>
      </c>
      <c r="S6054" s="153">
        <f>Tabella2[[#This Row],[PLD STOP]]-Tabella2[[#This Row],[PLD START]]</f>
        <v>4.166666666666663E-2</v>
      </c>
      <c r="T6054" s="153" t="s">
        <v>8463</v>
      </c>
      <c r="U6054" s="153" t="s">
        <v>8464</v>
      </c>
      <c r="V6054" s="153">
        <f>IF(ISBLANK(T6054),"",Tabella2[[#This Row],[ACT STOP]]-Tabella2[[#This Row],[ACT START]])</f>
        <v>4.166666666666663E-2</v>
      </c>
      <c r="W6054" s="104" t="s">
        <v>92</v>
      </c>
      <c r="X6054" s="104" t="s">
        <v>91</v>
      </c>
      <c r="Y6054" s="110"/>
      <c r="Z6054" s="106"/>
      <c r="AA6054" s="104"/>
      <c r="AB6054" s="107"/>
      <c r="AC6054" s="72">
        <f>IF(OR(Tabella2[[#This Row],[OUTCOME]]="DCO",Tabella2[[#This Row],[OUTCOME]]="SDC"),1,0)</f>
        <v>1</v>
      </c>
      <c r="AH6054" s="70"/>
      <c r="AI6054" s="70"/>
      <c r="AJ6054">
        <f>IF(OR(Tabella2[[#This Row],[OUTCOME]]="DNCO", Tabella2[[#This Row],[OUTCOME]]="SDNC"),1,0)</f>
        <v>0</v>
      </c>
      <c r="AL6054" s="70"/>
      <c r="BM6054" s="135" t="str">
        <f>Tabella2[[#This Row],[ACT START]]</f>
        <v>13:15</v>
      </c>
      <c r="BN6054" s="136" t="str">
        <f>Tabella2[[#This Row],[ACT STOP]]</f>
        <v>14:15</v>
      </c>
      <c r="BO6054" s="101"/>
      <c r="BR6054" s="109" t="str">
        <f t="shared" si="106"/>
        <v>SH-25-6043</v>
      </c>
      <c r="BS6054" s="109" t="s">
        <v>332</v>
      </c>
      <c r="BT6054" t="str">
        <f>Tabella2[[#This Row],[OUTCOME]]</f>
        <v>DCO</v>
      </c>
      <c r="BU6054" t="str">
        <f>_xlfn.CONCAT(Tabella2[[#This Row],[NAME SP]],Tabella2[[#This Row],[ID SP]]," - ",Tabella2[[#This Row],[SYLLABUS NO]])</f>
        <v>AMI81 - SD BFFNVG01</v>
      </c>
      <c r="BV6054" t="s">
        <v>11921</v>
      </c>
    </row>
    <row r="6055" spans="1:74" hidden="1">
      <c r="A6055" s="103" t="s">
        <v>13149</v>
      </c>
      <c r="B6055" s="102">
        <v>45952</v>
      </c>
      <c r="C6055" s="104">
        <f>_xlfn.ISOWEEKNUM(Tabella2[[#This Row],[Date]])</f>
        <v>43</v>
      </c>
      <c r="D6055" s="104" t="s">
        <v>195</v>
      </c>
      <c r="E6055" s="104" t="s">
        <v>880</v>
      </c>
      <c r="F6055" s="104"/>
      <c r="G6055" s="104" t="s">
        <v>284</v>
      </c>
      <c r="H6055" s="105">
        <v>22</v>
      </c>
      <c r="I6055" s="104"/>
      <c r="J6055" s="104" t="s">
        <v>258</v>
      </c>
      <c r="K6055" s="104" t="s">
        <v>80</v>
      </c>
      <c r="L6055" s="104" t="s">
        <v>299</v>
      </c>
      <c r="M6055" s="104" t="s">
        <v>276</v>
      </c>
      <c r="N6055" s="104"/>
      <c r="O6055" s="108" t="str">
        <f>A6054</f>
        <v>18459</v>
      </c>
      <c r="P6055" s="111" t="s">
        <v>300</v>
      </c>
      <c r="Q6055" s="153" t="s">
        <v>8463</v>
      </c>
      <c r="R6055" s="153" t="s">
        <v>8464</v>
      </c>
      <c r="S6055" s="153">
        <f>Tabella2[[#This Row],[PLD STOP]]-Tabella2[[#This Row],[PLD START]]</f>
        <v>4.166666666666663E-2</v>
      </c>
      <c r="T6055" s="153" t="s">
        <v>8463</v>
      </c>
      <c r="U6055" s="153" t="s">
        <v>8464</v>
      </c>
      <c r="V6055" s="153">
        <f>IF(ISBLANK(T6055),"",Tabella2[[#This Row],[ACT STOP]]-Tabella2[[#This Row],[ACT START]])</f>
        <v>4.166666666666663E-2</v>
      </c>
      <c r="W6055" s="104" t="s">
        <v>122</v>
      </c>
      <c r="X6055" s="104" t="s">
        <v>91</v>
      </c>
      <c r="Y6055" s="110"/>
      <c r="Z6055" s="106"/>
      <c r="AA6055" s="104"/>
      <c r="AB6055" s="107"/>
      <c r="AC6055" s="72">
        <f>IF(OR(Tabella2[[#This Row],[OUTCOME]]="DCO",Tabella2[[#This Row],[OUTCOME]]="SDC"),1,0)</f>
        <v>1</v>
      </c>
      <c r="AH6055" s="70"/>
      <c r="AI6055" s="70"/>
      <c r="AJ6055">
        <f>IF(OR(Tabella2[[#This Row],[OUTCOME]]="DNCO", Tabella2[[#This Row],[OUTCOME]]="SDNC"),1,0)</f>
        <v>0</v>
      </c>
      <c r="AL6055" s="70"/>
      <c r="BM6055" s="135" t="str">
        <f>Tabella2[[#This Row],[ACT START]]</f>
        <v>13:15</v>
      </c>
      <c r="BN6055" s="136" t="str">
        <f>Tabella2[[#This Row],[ACT STOP]]</f>
        <v>14:15</v>
      </c>
      <c r="BO6055" s="101"/>
      <c r="BR6055" s="109" t="str">
        <f t="shared" si="106"/>
        <v>SH-25-6044</v>
      </c>
      <c r="BS6055" s="109" t="s">
        <v>295</v>
      </c>
      <c r="BT6055" t="str">
        <f>Tabella2[[#This Row],[OUTCOME]]</f>
        <v>SDC</v>
      </c>
      <c r="BU6055" t="str">
        <f>_xlfn.CONCAT(Tabella2[[#This Row],[NAME SP]],Tabella2[[#This Row],[ID SP]]," - ",Tabella2[[#This Row],[SYLLABUS NO]])</f>
        <v>Support AMI - SUPP</v>
      </c>
    </row>
    <row r="6056" spans="1:74" hidden="1">
      <c r="A6056" s="103" t="s">
        <v>13150</v>
      </c>
      <c r="B6056" s="102">
        <v>45952</v>
      </c>
      <c r="C6056" s="104">
        <f>_xlfn.ISOWEEKNUM(Tabella2[[#This Row],[Date]])</f>
        <v>43</v>
      </c>
      <c r="D6056" s="104" t="s">
        <v>6396</v>
      </c>
      <c r="E6056" s="104" t="s">
        <v>256</v>
      </c>
      <c r="F6056" s="104">
        <v>70</v>
      </c>
      <c r="G6056" s="104" t="s">
        <v>257</v>
      </c>
      <c r="H6056" s="105">
        <v>14</v>
      </c>
      <c r="I6056" s="104"/>
      <c r="J6056" s="104" t="s">
        <v>258</v>
      </c>
      <c r="K6056" s="104" t="s">
        <v>75</v>
      </c>
      <c r="L6056" s="104" t="s">
        <v>299</v>
      </c>
      <c r="M6056" s="104" t="s">
        <v>516</v>
      </c>
      <c r="N6056" s="104"/>
      <c r="O6056" s="108" t="str">
        <f>A6057</f>
        <v>18462</v>
      </c>
      <c r="P6056" s="111" t="s">
        <v>1877</v>
      </c>
      <c r="Q6056" s="153" t="s">
        <v>8463</v>
      </c>
      <c r="R6056" s="153" t="s">
        <v>8464</v>
      </c>
      <c r="S6056" s="153">
        <f>Tabella2[[#This Row],[PLD STOP]]-Tabella2[[#This Row],[PLD START]]</f>
        <v>4.166666666666663E-2</v>
      </c>
      <c r="T6056" s="153">
        <v>0.55208333333333337</v>
      </c>
      <c r="U6056" s="153">
        <v>0.59375</v>
      </c>
      <c r="V6056" s="153">
        <f>IF(ISBLANK(T6056),"",Tabella2[[#This Row],[ACT STOP]]-Tabella2[[#This Row],[ACT START]])</f>
        <v>4.166666666666663E-2</v>
      </c>
      <c r="W6056" s="104" t="s">
        <v>92</v>
      </c>
      <c r="X6056" s="104" t="s">
        <v>91</v>
      </c>
      <c r="Y6056" s="110"/>
      <c r="Z6056" s="106"/>
      <c r="AA6056" s="104"/>
      <c r="AB6056" s="107"/>
      <c r="AC6056" s="72">
        <f>IF(OR(Tabella2[[#This Row],[OUTCOME]]="DCO",Tabella2[[#This Row],[OUTCOME]]="SDC"),1,0)</f>
        <v>1</v>
      </c>
      <c r="AH6056" s="70"/>
      <c r="AI6056" s="70"/>
      <c r="AJ6056">
        <f>IF(OR(Tabella2[[#This Row],[OUTCOME]]="DNCO", Tabella2[[#This Row],[OUTCOME]]="SDNC"),1,0)</f>
        <v>0</v>
      </c>
      <c r="AL6056" s="70"/>
      <c r="BM6056" s="135">
        <f>Tabella2[[#This Row],[ACT START]]</f>
        <v>0.55208333333333337</v>
      </c>
      <c r="BN6056" s="136">
        <f>Tabella2[[#This Row],[ACT STOP]]</f>
        <v>0.59375</v>
      </c>
      <c r="BO6056" s="101"/>
      <c r="BR6056" s="109" t="str">
        <f t="shared" si="106"/>
        <v>SH-25-6045</v>
      </c>
      <c r="BS6056" s="109" t="s">
        <v>372</v>
      </c>
      <c r="BT6056" t="str">
        <f>Tabella2[[#This Row],[OUTCOME]]</f>
        <v>DCO</v>
      </c>
      <c r="BU6056" t="str">
        <f>_xlfn.CONCAT(Tabella2[[#This Row],[NAME SP]],Tabella2[[#This Row],[ID SP]]," - ",Tabella2[[#This Row],[SYLLABUS NO]])</f>
        <v>QATAR70 - NET PGM01</v>
      </c>
      <c r="BV6056" t="s">
        <v>12002</v>
      </c>
    </row>
    <row r="6057" spans="1:74" hidden="1">
      <c r="A6057" s="103" t="s">
        <v>13151</v>
      </c>
      <c r="B6057" s="102">
        <v>45952</v>
      </c>
      <c r="C6057" s="104">
        <f>_xlfn.ISOWEEKNUM(Tabella2[[#This Row],[Date]])</f>
        <v>43</v>
      </c>
      <c r="D6057" s="104" t="s">
        <v>6396</v>
      </c>
      <c r="E6057" s="104" t="s">
        <v>256</v>
      </c>
      <c r="F6057" s="104">
        <v>75</v>
      </c>
      <c r="G6057" s="104" t="s">
        <v>257</v>
      </c>
      <c r="H6057" s="105">
        <v>5</v>
      </c>
      <c r="I6057" s="104"/>
      <c r="J6057" s="104" t="s">
        <v>258</v>
      </c>
      <c r="K6057" s="104" t="s">
        <v>77</v>
      </c>
      <c r="L6057" s="104" t="s">
        <v>299</v>
      </c>
      <c r="M6057" s="104" t="s">
        <v>516</v>
      </c>
      <c r="N6057" s="104"/>
      <c r="O6057" s="108" t="str">
        <f>A6056</f>
        <v>18461</v>
      </c>
      <c r="P6057" s="111" t="s">
        <v>1877</v>
      </c>
      <c r="Q6057" s="153" t="s">
        <v>8463</v>
      </c>
      <c r="R6057" s="153" t="s">
        <v>8464</v>
      </c>
      <c r="S6057" s="153">
        <f>Tabella2[[#This Row],[PLD STOP]]-Tabella2[[#This Row],[PLD START]]</f>
        <v>4.166666666666663E-2</v>
      </c>
      <c r="T6057" s="153">
        <v>0.55208333333333337</v>
      </c>
      <c r="U6057" s="153">
        <v>0.59375</v>
      </c>
      <c r="V6057" s="153">
        <f>IF(ISBLANK(T6057),"",Tabella2[[#This Row],[ACT STOP]]-Tabella2[[#This Row],[ACT START]])</f>
        <v>4.166666666666663E-2</v>
      </c>
      <c r="W6057" s="104" t="s">
        <v>92</v>
      </c>
      <c r="X6057" s="104" t="s">
        <v>91</v>
      </c>
      <c r="Y6057" s="110"/>
      <c r="Z6057" s="106"/>
      <c r="AA6057" s="104"/>
      <c r="AB6057" s="107"/>
      <c r="AC6057" s="72">
        <f>IF(OR(Tabella2[[#This Row],[OUTCOME]]="DCO",Tabella2[[#This Row],[OUTCOME]]="SDC"),1,0)</f>
        <v>1</v>
      </c>
      <c r="AH6057" s="70"/>
      <c r="AI6057" s="70"/>
      <c r="AJ6057">
        <f>IF(OR(Tabella2[[#This Row],[OUTCOME]]="DNCO", Tabella2[[#This Row],[OUTCOME]]="SDNC"),1,0)</f>
        <v>0</v>
      </c>
      <c r="AL6057" s="70"/>
      <c r="BM6057" s="135">
        <f>Tabella2[[#This Row],[ACT START]]</f>
        <v>0.55208333333333337</v>
      </c>
      <c r="BN6057" s="136">
        <f>Tabella2[[#This Row],[ACT STOP]]</f>
        <v>0.59375</v>
      </c>
      <c r="BO6057" s="101"/>
      <c r="BR6057" s="109" t="str">
        <f t="shared" si="106"/>
        <v>SH-25-6046</v>
      </c>
      <c r="BS6057" s="109" t="s">
        <v>416</v>
      </c>
      <c r="BT6057" t="str">
        <f>Tabella2[[#This Row],[OUTCOME]]</f>
        <v>DCO</v>
      </c>
      <c r="BU6057" t="str">
        <f>_xlfn.CONCAT(Tabella2[[#This Row],[NAME SP]],Tabella2[[#This Row],[ID SP]]," - ",Tabella2[[#This Row],[SYLLABUS NO]])</f>
        <v>QATAR75 - NET PGM01</v>
      </c>
      <c r="BV6057" t="s">
        <v>11971</v>
      </c>
    </row>
    <row r="6058" spans="1:74" hidden="1">
      <c r="A6058" s="103" t="s">
        <v>13152</v>
      </c>
      <c r="B6058" s="102">
        <v>45952</v>
      </c>
      <c r="C6058" s="104">
        <f>_xlfn.ISOWEEKNUM(Tabella2[[#This Row],[Date]])</f>
        <v>43</v>
      </c>
      <c r="D6058" s="104" t="s">
        <v>763</v>
      </c>
      <c r="E6058" s="104" t="s">
        <v>256</v>
      </c>
      <c r="F6058" s="104">
        <v>66</v>
      </c>
      <c r="G6058" s="104" t="s">
        <v>257</v>
      </c>
      <c r="H6058" s="105">
        <v>13</v>
      </c>
      <c r="I6058" s="104"/>
      <c r="J6058" s="104" t="s">
        <v>258</v>
      </c>
      <c r="K6058" s="104" t="s">
        <v>83</v>
      </c>
      <c r="L6058" s="104" t="s">
        <v>299</v>
      </c>
      <c r="M6058" s="104" t="s">
        <v>276</v>
      </c>
      <c r="N6058" s="104"/>
      <c r="O6058" s="108" t="str">
        <f>A6059</f>
        <v>18464</v>
      </c>
      <c r="P6058" s="111" t="s">
        <v>2593</v>
      </c>
      <c r="Q6058" s="153" t="s">
        <v>12108</v>
      </c>
      <c r="R6058" s="153" t="s">
        <v>12109</v>
      </c>
      <c r="S6058" s="153">
        <f>Tabella2[[#This Row],[PLD STOP]]-Tabella2[[#This Row],[PLD START]]</f>
        <v>4.166666666666663E-2</v>
      </c>
      <c r="T6058" s="153" t="s">
        <v>12108</v>
      </c>
      <c r="U6058" s="153" t="s">
        <v>12109</v>
      </c>
      <c r="V6058" s="153">
        <f>IF(ISBLANK(T6058),"",Tabella2[[#This Row],[ACT STOP]]-Tabella2[[#This Row],[ACT START]])</f>
        <v>4.166666666666663E-2</v>
      </c>
      <c r="W6058" s="104" t="s">
        <v>92</v>
      </c>
      <c r="X6058" s="104" t="s">
        <v>91</v>
      </c>
      <c r="Y6058" s="110"/>
      <c r="Z6058" s="106"/>
      <c r="AA6058" s="104"/>
      <c r="AB6058" s="107"/>
      <c r="AC6058" s="72">
        <f>IF(OR(Tabella2[[#This Row],[OUTCOME]]="DCO",Tabella2[[#This Row],[OUTCOME]]="SDC"),1,0)</f>
        <v>1</v>
      </c>
      <c r="AH6058" s="70"/>
      <c r="AI6058" s="70"/>
      <c r="AJ6058">
        <f>IF(OR(Tabella2[[#This Row],[OUTCOME]]="DNCO", Tabella2[[#This Row],[OUTCOME]]="SDNC"),1,0)</f>
        <v>0</v>
      </c>
      <c r="AL6058" s="70"/>
      <c r="BM6058" s="135" t="str">
        <f>Tabella2[[#This Row],[ACT START]]</f>
        <v>14:45</v>
      </c>
      <c r="BN6058" s="136" t="str">
        <f>Tabella2[[#This Row],[ACT STOP]]</f>
        <v>15:45</v>
      </c>
      <c r="BO6058" s="101"/>
      <c r="BR6058" s="109" t="str">
        <f t="shared" si="106"/>
        <v>SH-25-6047</v>
      </c>
      <c r="BS6058" s="109" t="s">
        <v>427</v>
      </c>
      <c r="BT6058" t="str">
        <f>Tabella2[[#This Row],[OUTCOME]]</f>
        <v>DCO</v>
      </c>
      <c r="BU6058" t="str">
        <f>_xlfn.CONCAT(Tabella2[[#This Row],[NAME SP]],Tabella2[[#This Row],[ID SP]]," - ",Tabella2[[#This Row],[SYLLABUS NO]])</f>
        <v>QATAR66 - FMSC HBFM01</v>
      </c>
      <c r="BV6058" t="s">
        <v>12985</v>
      </c>
    </row>
    <row r="6059" spans="1:74" hidden="1">
      <c r="A6059" s="103" t="s">
        <v>13153</v>
      </c>
      <c r="B6059" s="102">
        <v>45952</v>
      </c>
      <c r="C6059" s="104">
        <f>_xlfn.ISOWEEKNUM(Tabella2[[#This Row],[Date]])</f>
        <v>43</v>
      </c>
      <c r="D6059" s="104" t="s">
        <v>195</v>
      </c>
      <c r="E6059" s="104" t="s">
        <v>298</v>
      </c>
      <c r="F6059" s="104"/>
      <c r="G6059" s="104" t="s">
        <v>284</v>
      </c>
      <c r="H6059" s="105">
        <v>48</v>
      </c>
      <c r="I6059" s="104"/>
      <c r="J6059" s="104" t="s">
        <v>258</v>
      </c>
      <c r="K6059" s="104" t="s">
        <v>80</v>
      </c>
      <c r="L6059" s="104" t="s">
        <v>299</v>
      </c>
      <c r="M6059" s="104" t="s">
        <v>276</v>
      </c>
      <c r="N6059" s="104"/>
      <c r="O6059" s="108" t="str">
        <f>A6058</f>
        <v>18463</v>
      </c>
      <c r="P6059" s="111" t="s">
        <v>300</v>
      </c>
      <c r="Q6059" s="153" t="s">
        <v>12108</v>
      </c>
      <c r="R6059" s="153" t="s">
        <v>12109</v>
      </c>
      <c r="S6059" s="153">
        <f>Tabella2[[#This Row],[PLD STOP]]-Tabella2[[#This Row],[PLD START]]</f>
        <v>4.166666666666663E-2</v>
      </c>
      <c r="T6059" s="153" t="s">
        <v>12108</v>
      </c>
      <c r="U6059" s="153" t="s">
        <v>12109</v>
      </c>
      <c r="V6059" s="153">
        <f>IF(ISBLANK(T6059),"",Tabella2[[#This Row],[ACT STOP]]-Tabella2[[#This Row],[ACT START]])</f>
        <v>4.166666666666663E-2</v>
      </c>
      <c r="W6059" s="104" t="s">
        <v>122</v>
      </c>
      <c r="X6059" s="104" t="s">
        <v>91</v>
      </c>
      <c r="Y6059" s="110"/>
      <c r="Z6059" s="106"/>
      <c r="AA6059" s="104"/>
      <c r="AB6059" s="107"/>
      <c r="AC6059" s="72">
        <f>IF(OR(Tabella2[[#This Row],[OUTCOME]]="DCO",Tabella2[[#This Row],[OUTCOME]]="SDC"),1,0)</f>
        <v>1</v>
      </c>
      <c r="AH6059" s="70"/>
      <c r="AI6059" s="70"/>
      <c r="AJ6059">
        <f>IF(OR(Tabella2[[#This Row],[OUTCOME]]="DNCO", Tabella2[[#This Row],[OUTCOME]]="SDNC"),1,0)</f>
        <v>0</v>
      </c>
      <c r="AL6059" s="70"/>
      <c r="BM6059" s="135" t="str">
        <f>Tabella2[[#This Row],[ACT START]]</f>
        <v>14:45</v>
      </c>
      <c r="BN6059" s="136" t="str">
        <f>Tabella2[[#This Row],[ACT STOP]]</f>
        <v>15:45</v>
      </c>
      <c r="BO6059" s="101"/>
      <c r="BR6059" s="109" t="str">
        <f t="shared" si="106"/>
        <v>SH-25-6048</v>
      </c>
      <c r="BS6059" s="109" t="s">
        <v>1758</v>
      </c>
      <c r="BT6059" t="str">
        <f>Tabella2[[#This Row],[OUTCOME]]</f>
        <v>SDC</v>
      </c>
      <c r="BU6059" t="str">
        <f>_xlfn.CONCAT(Tabella2[[#This Row],[NAME SP]],Tabella2[[#This Row],[ID SP]]," - ",Tabella2[[#This Row],[SYLLABUS NO]])</f>
        <v>Support QATAR - SUPP</v>
      </c>
    </row>
    <row r="6060" spans="1:74" hidden="1">
      <c r="A6060" s="103" t="s">
        <v>13154</v>
      </c>
      <c r="B6060" s="102">
        <v>45952</v>
      </c>
      <c r="C6060" s="104">
        <f>_xlfn.ISOWEEKNUM(Tabella2[[#This Row],[Date]])</f>
        <v>43</v>
      </c>
      <c r="D6060" s="104" t="s">
        <v>11710</v>
      </c>
      <c r="E6060" s="104" t="s">
        <v>284</v>
      </c>
      <c r="F6060" s="104">
        <v>94</v>
      </c>
      <c r="G6060" s="104" t="s">
        <v>257</v>
      </c>
      <c r="H6060" s="105">
        <v>17</v>
      </c>
      <c r="I6060" s="104" t="s">
        <v>258</v>
      </c>
      <c r="J6060" s="104"/>
      <c r="K6060" s="104" t="s">
        <v>79</v>
      </c>
      <c r="L6060" s="104" t="s">
        <v>259</v>
      </c>
      <c r="M6060" s="104" t="s">
        <v>276</v>
      </c>
      <c r="N6060" s="104"/>
      <c r="O6060" s="106"/>
      <c r="P6060" s="111" t="s">
        <v>13167</v>
      </c>
      <c r="Q6060" s="153" t="s">
        <v>12108</v>
      </c>
      <c r="R6060" s="153" t="s">
        <v>12109</v>
      </c>
      <c r="S6060" s="153">
        <f>Tabella2[[#This Row],[PLD STOP]]-Tabella2[[#This Row],[PLD START]]</f>
        <v>4.166666666666663E-2</v>
      </c>
      <c r="T6060" s="153">
        <v>0.61527777777777781</v>
      </c>
      <c r="U6060" s="153">
        <v>0.65555555555555556</v>
      </c>
      <c r="V6060" s="153">
        <f>IF(ISBLANK(T6060),"",Tabella2[[#This Row],[ACT STOP]]-Tabella2[[#This Row],[ACT START]])</f>
        <v>4.0277777777777746E-2</v>
      </c>
      <c r="W6060" s="104" t="s">
        <v>92</v>
      </c>
      <c r="X6060" s="104" t="s">
        <v>91</v>
      </c>
      <c r="Y6060" s="110"/>
      <c r="Z6060" s="106"/>
      <c r="AA6060" s="104"/>
      <c r="AB6060" s="107"/>
      <c r="AC6060" s="72">
        <f>IF(OR(Tabella2[[#This Row],[OUTCOME]]="DCO",Tabella2[[#This Row],[OUTCOME]]="SDC"),1,0)</f>
        <v>1</v>
      </c>
      <c r="AH6060" s="70"/>
      <c r="AI6060" s="70"/>
      <c r="AJ6060">
        <f>IF(OR(Tabella2[[#This Row],[OUTCOME]]="DNCO", Tabella2[[#This Row],[OUTCOME]]="SDNC"),1,0)</f>
        <v>0</v>
      </c>
      <c r="AL6060" s="70"/>
      <c r="BM6060" s="135">
        <f>Tabella2[[#This Row],[ACT START]]</f>
        <v>0.61527777777777781</v>
      </c>
      <c r="BN6060" s="136">
        <f>Tabella2[[#This Row],[ACT STOP]]</f>
        <v>0.65555555555555556</v>
      </c>
      <c r="BO6060" s="101"/>
      <c r="BR6060" s="109" t="str">
        <f t="shared" si="106"/>
        <v>SH-25-6049</v>
      </c>
      <c r="BS6060" s="109" t="s">
        <v>393</v>
      </c>
      <c r="BT6060" t="str">
        <f>Tabella2[[#This Row],[OUTCOME]]</f>
        <v>DCO</v>
      </c>
      <c r="BU6060" t="str">
        <f>_xlfn.CONCAT(Tabella2[[#This Row],[NAME SP]],Tabella2[[#This Row],[ID SP]]," - ",Tabella2[[#This Row],[SYLLABUS NO]])</f>
        <v>IFTS94 - SD IF0102</v>
      </c>
      <c r="BV6060" t="s">
        <v>11838</v>
      </c>
    </row>
    <row r="6061" spans="1:74" hidden="1">
      <c r="A6061" s="103" t="s">
        <v>13155</v>
      </c>
      <c r="B6061" s="102">
        <v>45952</v>
      </c>
      <c r="C6061" s="104">
        <f>_xlfn.ISOWEEKNUM(Tabella2[[#This Row],[Date]])</f>
        <v>43</v>
      </c>
      <c r="D6061" s="104" t="s">
        <v>11710</v>
      </c>
      <c r="E6061" s="104" t="s">
        <v>284</v>
      </c>
      <c r="F6061" s="104">
        <v>92</v>
      </c>
      <c r="G6061" s="104" t="s">
        <v>257</v>
      </c>
      <c r="H6061" s="105">
        <v>32</v>
      </c>
      <c r="I6061" s="104" t="s">
        <v>258</v>
      </c>
      <c r="J6061" s="104"/>
      <c r="K6061" s="104" t="s">
        <v>78</v>
      </c>
      <c r="L6061" s="104" t="s">
        <v>259</v>
      </c>
      <c r="M6061" s="104" t="s">
        <v>276</v>
      </c>
      <c r="N6061" s="104"/>
      <c r="O6061" s="106"/>
      <c r="P6061" s="111" t="s">
        <v>13167</v>
      </c>
      <c r="Q6061" s="153" t="s">
        <v>12108</v>
      </c>
      <c r="R6061" s="153" t="s">
        <v>12109</v>
      </c>
      <c r="S6061" s="153">
        <f>Tabella2[[#This Row],[PLD STOP]]-Tabella2[[#This Row],[PLD START]]</f>
        <v>4.166666666666663E-2</v>
      </c>
      <c r="T6061" s="153">
        <v>0.61527777777777781</v>
      </c>
      <c r="U6061" s="153">
        <v>0.65555555555555556</v>
      </c>
      <c r="V6061" s="153">
        <f>IF(ISBLANK(T6061),"",Tabella2[[#This Row],[ACT STOP]]-Tabella2[[#This Row],[ACT START]])</f>
        <v>4.0277777777777746E-2</v>
      </c>
      <c r="W6061" s="104" t="s">
        <v>92</v>
      </c>
      <c r="X6061" s="104" t="s">
        <v>91</v>
      </c>
      <c r="Y6061" s="110"/>
      <c r="Z6061" s="106"/>
      <c r="AA6061" s="104"/>
      <c r="AB6061" s="107"/>
      <c r="AC6061" s="72">
        <f>IF(OR(Tabella2[[#This Row],[OUTCOME]]="DCO",Tabella2[[#This Row],[OUTCOME]]="SDC"),1,0)</f>
        <v>1</v>
      </c>
      <c r="AH6061" s="70"/>
      <c r="AI6061" s="70"/>
      <c r="AJ6061">
        <f>IF(OR(Tabella2[[#This Row],[OUTCOME]]="DNCO", Tabella2[[#This Row],[OUTCOME]]="SDNC"),1,0)</f>
        <v>0</v>
      </c>
      <c r="AL6061" s="70"/>
      <c r="BM6061" s="135">
        <f>Tabella2[[#This Row],[ACT START]]</f>
        <v>0.61527777777777781</v>
      </c>
      <c r="BN6061" s="136">
        <f>Tabella2[[#This Row],[ACT STOP]]</f>
        <v>0.65555555555555556</v>
      </c>
      <c r="BO6061" s="101"/>
      <c r="BR6061" s="109" t="str">
        <f t="shared" si="106"/>
        <v>SH-25-6050</v>
      </c>
      <c r="BS6061" s="109" t="s">
        <v>356</v>
      </c>
      <c r="BT6061" t="str">
        <f>Tabella2[[#This Row],[OUTCOME]]</f>
        <v>DCO</v>
      </c>
      <c r="BU6061" t="str">
        <f>_xlfn.CONCAT(Tabella2[[#This Row],[NAME SP]],Tabella2[[#This Row],[ID SP]]," - ",Tabella2[[#This Row],[SYLLABUS NO]])</f>
        <v>IFTS92 - SD IF0102</v>
      </c>
      <c r="BV6061" t="s">
        <v>11842</v>
      </c>
    </row>
    <row r="6062" spans="1:74" hidden="1">
      <c r="A6062" s="103" t="s">
        <v>13156</v>
      </c>
      <c r="B6062" s="102">
        <v>45952</v>
      </c>
      <c r="C6062" s="104">
        <f>_xlfn.ISOWEEKNUM(Tabella2[[#This Row],[Date]])</f>
        <v>43</v>
      </c>
      <c r="D6062" s="104" t="s">
        <v>9759</v>
      </c>
      <c r="E6062" s="104" t="s">
        <v>284</v>
      </c>
      <c r="F6062" s="104">
        <v>85</v>
      </c>
      <c r="G6062" s="104" t="s">
        <v>284</v>
      </c>
      <c r="H6062" s="105">
        <v>23</v>
      </c>
      <c r="I6062" s="104"/>
      <c r="J6062" s="104" t="s">
        <v>258</v>
      </c>
      <c r="K6062" s="104" t="s">
        <v>75</v>
      </c>
      <c r="L6062" s="104" t="s">
        <v>259</v>
      </c>
      <c r="M6062" s="104" t="s">
        <v>276</v>
      </c>
      <c r="N6062" s="104"/>
      <c r="O6062" s="106"/>
      <c r="P6062" s="111" t="s">
        <v>277</v>
      </c>
      <c r="Q6062" s="153" t="s">
        <v>12108</v>
      </c>
      <c r="R6062" s="153" t="s">
        <v>12109</v>
      </c>
      <c r="S6062" s="153">
        <f>Tabella2[[#This Row],[PLD STOP]]-Tabella2[[#This Row],[PLD START]]</f>
        <v>4.166666666666663E-2</v>
      </c>
      <c r="T6062" s="153">
        <v>0.61458333333333337</v>
      </c>
      <c r="U6062" s="153">
        <v>0.65625</v>
      </c>
      <c r="V6062" s="153">
        <f>IF(ISBLANK(T6062),"",Tabella2[[#This Row],[ACT STOP]]-Tabella2[[#This Row],[ACT START]])</f>
        <v>4.166666666666663E-2</v>
      </c>
      <c r="W6062" s="104" t="s">
        <v>92</v>
      </c>
      <c r="X6062" s="104" t="s">
        <v>91</v>
      </c>
      <c r="Y6062" s="110"/>
      <c r="Z6062" s="106"/>
      <c r="AA6062" s="104"/>
      <c r="AB6062" s="107"/>
      <c r="AC6062" s="72">
        <f>IF(OR(Tabella2[[#This Row],[OUTCOME]]="DCO",Tabella2[[#This Row],[OUTCOME]]="SDC"),1,0)</f>
        <v>1</v>
      </c>
      <c r="AH6062" s="70"/>
      <c r="AI6062" s="70"/>
      <c r="AJ6062">
        <f>IF(OR(Tabella2[[#This Row],[OUTCOME]]="DNCO", Tabella2[[#This Row],[OUTCOME]]="SDNC"),1,0)</f>
        <v>0</v>
      </c>
      <c r="AL6062" s="70"/>
      <c r="BM6062" s="135">
        <f>Tabella2[[#This Row],[ACT START]]</f>
        <v>0.61458333333333337</v>
      </c>
      <c r="BN6062" s="136">
        <f>Tabella2[[#This Row],[ACT STOP]]</f>
        <v>0.65625</v>
      </c>
      <c r="BO6062" s="101"/>
      <c r="BR6062" s="109" t="str">
        <f t="shared" si="106"/>
        <v>SH-25-6051</v>
      </c>
      <c r="BS6062" s="109" t="s">
        <v>358</v>
      </c>
      <c r="BT6062" t="str">
        <f>Tabella2[[#This Row],[OUTCOME]]</f>
        <v>DCO</v>
      </c>
      <c r="BU6062" t="str">
        <f>_xlfn.CONCAT(Tabella2[[#This Row],[NAME SP]],Tabella2[[#This Row],[ID SP]]," - ",Tabella2[[#This Row],[SYLLABUS NO]])</f>
        <v>IFTS85 - PT NIT01</v>
      </c>
      <c r="BV6062" t="s">
        <v>11935</v>
      </c>
    </row>
    <row r="6063" spans="1:74" hidden="1">
      <c r="A6063" s="103" t="s">
        <v>13157</v>
      </c>
      <c r="B6063" s="102">
        <v>45952</v>
      </c>
      <c r="C6063" s="104">
        <f>_xlfn.ISOWEEKNUM(Tabella2[[#This Row],[Date]])</f>
        <v>43</v>
      </c>
      <c r="D6063" s="104" t="s">
        <v>11893</v>
      </c>
      <c r="E6063" s="104" t="s">
        <v>327</v>
      </c>
      <c r="F6063" s="104">
        <v>88</v>
      </c>
      <c r="G6063" s="104" t="s">
        <v>257</v>
      </c>
      <c r="H6063" s="105">
        <v>10</v>
      </c>
      <c r="I6063" s="104" t="s">
        <v>258</v>
      </c>
      <c r="J6063" s="104"/>
      <c r="K6063" s="104" t="s">
        <v>77</v>
      </c>
      <c r="L6063" s="104" t="s">
        <v>259</v>
      </c>
      <c r="M6063" s="104" t="s">
        <v>798</v>
      </c>
      <c r="N6063" s="104"/>
      <c r="O6063" s="106"/>
      <c r="P6063" s="111" t="s">
        <v>799</v>
      </c>
      <c r="Q6063" s="153" t="s">
        <v>12108</v>
      </c>
      <c r="R6063" s="153" t="s">
        <v>12109</v>
      </c>
      <c r="S6063" s="153">
        <f>Tabella2[[#This Row],[PLD STOP]]-Tabella2[[#This Row],[PLD START]]</f>
        <v>4.166666666666663E-2</v>
      </c>
      <c r="T6063" s="153">
        <v>0.61458333333333337</v>
      </c>
      <c r="U6063" s="153">
        <v>0.65625</v>
      </c>
      <c r="V6063" s="153">
        <f>IF(ISBLANK(T6063),"",Tabella2[[#This Row],[ACT STOP]]-Tabella2[[#This Row],[ACT START]])</f>
        <v>4.166666666666663E-2</v>
      </c>
      <c r="W6063" s="104" t="s">
        <v>92</v>
      </c>
      <c r="X6063" s="104" t="s">
        <v>91</v>
      </c>
      <c r="Y6063" s="110"/>
      <c r="Z6063" s="106"/>
      <c r="AA6063" s="104"/>
      <c r="AB6063" s="107"/>
      <c r="AC6063" s="72">
        <f>IF(OR(Tabella2[[#This Row],[OUTCOME]]="DCO",Tabella2[[#This Row],[OUTCOME]]="SDC"),1,0)</f>
        <v>1</v>
      </c>
      <c r="AH6063" s="70"/>
      <c r="AI6063" s="70"/>
      <c r="AJ6063">
        <f>IF(OR(Tabella2[[#This Row],[OUTCOME]]="DNCO", Tabella2[[#This Row],[OUTCOME]]="SDNC"),1,0)</f>
        <v>0</v>
      </c>
      <c r="AL6063" s="70"/>
      <c r="BM6063" s="135">
        <f>Tabella2[[#This Row],[ACT START]]</f>
        <v>0.61458333333333337</v>
      </c>
      <c r="BN6063" s="136">
        <f>Tabella2[[#This Row],[ACT STOP]]</f>
        <v>0.65625</v>
      </c>
      <c r="BO6063" s="101"/>
      <c r="BR6063" s="109" t="str">
        <f t="shared" si="106"/>
        <v>SH-25-6052</v>
      </c>
      <c r="BS6063" s="109" t="s">
        <v>552</v>
      </c>
      <c r="BT6063" t="str">
        <f>Tabella2[[#This Row],[OUTCOME]]</f>
        <v>DCO</v>
      </c>
      <c r="BU6063" t="str">
        <f>_xlfn.CONCAT(Tabella2[[#This Row],[NAME SP]],Tabella2[[#This Row],[ID SP]]," - ",Tabella2[[#This Row],[SYLLABUS NO]])</f>
        <v>AMI88 - SD IF02</v>
      </c>
      <c r="BV6063" t="s">
        <v>11912</v>
      </c>
    </row>
    <row r="6064" spans="1:74" hidden="1">
      <c r="A6064" s="103" t="s">
        <v>13158</v>
      </c>
      <c r="B6064" s="102">
        <v>45952</v>
      </c>
      <c r="C6064" s="104">
        <f>_xlfn.ISOWEEKNUM(Tabella2[[#This Row],[Date]])</f>
        <v>43</v>
      </c>
      <c r="D6064" s="104" t="s">
        <v>817</v>
      </c>
      <c r="E6064" s="104" t="s">
        <v>284</v>
      </c>
      <c r="F6064" s="104">
        <v>75</v>
      </c>
      <c r="G6064" s="104" t="s">
        <v>257</v>
      </c>
      <c r="H6064" s="105">
        <v>14</v>
      </c>
      <c r="I6064" s="104"/>
      <c r="J6064" s="104" t="s">
        <v>258</v>
      </c>
      <c r="K6064" s="104" t="s">
        <v>83</v>
      </c>
      <c r="L6064" s="104" t="s">
        <v>299</v>
      </c>
      <c r="M6064" s="104" t="s">
        <v>276</v>
      </c>
      <c r="N6064" s="104"/>
      <c r="O6064" s="108" t="str">
        <f>A6065</f>
        <v>18470</v>
      </c>
      <c r="P6064" s="111" t="s">
        <v>733</v>
      </c>
      <c r="Q6064" s="153" t="s">
        <v>12118</v>
      </c>
      <c r="R6064" s="153" t="s">
        <v>12119</v>
      </c>
      <c r="S6064" s="153">
        <f>Tabella2[[#This Row],[PLD STOP]]-Tabella2[[#This Row],[PLD START]]</f>
        <v>4.166666666666663E-2</v>
      </c>
      <c r="T6064" s="153" t="s">
        <v>12118</v>
      </c>
      <c r="U6064" s="153" t="s">
        <v>12119</v>
      </c>
      <c r="V6064" s="153">
        <f>IF(ISBLANK(T6064),"",Tabella2[[#This Row],[ACT STOP]]-Tabella2[[#This Row],[ACT START]])</f>
        <v>4.166666666666663E-2</v>
      </c>
      <c r="W6064" s="104" t="s">
        <v>92</v>
      </c>
      <c r="X6064" s="104" t="s">
        <v>91</v>
      </c>
      <c r="Y6064" s="110"/>
      <c r="Z6064" s="106"/>
      <c r="AA6064" s="104"/>
      <c r="AB6064" s="107"/>
      <c r="AC6064" s="72">
        <f>IF(OR(Tabella2[[#This Row],[OUTCOME]]="DCO",Tabella2[[#This Row],[OUTCOME]]="SDC"),1,0)</f>
        <v>1</v>
      </c>
      <c r="AH6064" s="70"/>
      <c r="AI6064" s="70"/>
      <c r="AJ6064">
        <f>IF(OR(Tabella2[[#This Row],[OUTCOME]]="DNCO", Tabella2[[#This Row],[OUTCOME]]="SDNC"),1,0)</f>
        <v>0</v>
      </c>
      <c r="AL6064" s="70"/>
      <c r="BM6064" s="135" t="str">
        <f>Tabella2[[#This Row],[ACT START]]</f>
        <v>16:15</v>
      </c>
      <c r="BN6064" s="136" t="str">
        <f>Tabella2[[#This Row],[ACT STOP]]</f>
        <v>17:15</v>
      </c>
      <c r="BO6064" s="101"/>
      <c r="BR6064" s="109" t="str">
        <f t="shared" si="106"/>
        <v>SH-25-6053</v>
      </c>
      <c r="BS6064" s="109" t="s">
        <v>372</v>
      </c>
      <c r="BT6064" t="str">
        <f>Tabella2[[#This Row],[OUTCOME]]</f>
        <v>DCO</v>
      </c>
      <c r="BU6064" t="str">
        <f>_xlfn.CONCAT(Tabella2[[#This Row],[NAME SP]],Tabella2[[#This Row],[ID SP]]," - ",Tabella2[[#This Row],[SYLLABUS NO]])</f>
        <v>IFTS75 - FMSC DACM01</v>
      </c>
      <c r="BV6064" t="s">
        <v>12078</v>
      </c>
    </row>
    <row r="6065" spans="1:74" hidden="1">
      <c r="A6065" s="103" t="s">
        <v>13159</v>
      </c>
      <c r="B6065" s="102">
        <v>45952</v>
      </c>
      <c r="C6065" s="104">
        <f>_xlfn.ISOWEEKNUM(Tabella2[[#This Row],[Date]])</f>
        <v>43</v>
      </c>
      <c r="D6065" s="104" t="s">
        <v>195</v>
      </c>
      <c r="E6065" s="104" t="s">
        <v>398</v>
      </c>
      <c r="F6065" s="104"/>
      <c r="G6065" s="104" t="s">
        <v>284</v>
      </c>
      <c r="H6065" s="105">
        <v>50</v>
      </c>
      <c r="I6065" s="104"/>
      <c r="J6065" s="104" t="s">
        <v>258</v>
      </c>
      <c r="K6065" s="104" t="s">
        <v>80</v>
      </c>
      <c r="L6065" s="104" t="s">
        <v>299</v>
      </c>
      <c r="M6065" s="104" t="s">
        <v>276</v>
      </c>
      <c r="N6065" s="104"/>
      <c r="O6065" s="108" t="str">
        <f>A6064</f>
        <v>18469</v>
      </c>
      <c r="P6065" s="111" t="s">
        <v>300</v>
      </c>
      <c r="Q6065" s="153" t="s">
        <v>12118</v>
      </c>
      <c r="R6065" s="153" t="s">
        <v>12119</v>
      </c>
      <c r="S6065" s="153">
        <f>Tabella2[[#This Row],[PLD STOP]]-Tabella2[[#This Row],[PLD START]]</f>
        <v>4.166666666666663E-2</v>
      </c>
      <c r="T6065" s="153" t="s">
        <v>12118</v>
      </c>
      <c r="U6065" s="153" t="s">
        <v>12119</v>
      </c>
      <c r="V6065" s="153">
        <f>IF(ISBLANK(T6065),"",Tabella2[[#This Row],[ACT STOP]]-Tabella2[[#This Row],[ACT START]])</f>
        <v>4.166666666666663E-2</v>
      </c>
      <c r="W6065" s="104" t="s">
        <v>122</v>
      </c>
      <c r="X6065" s="104" t="s">
        <v>91</v>
      </c>
      <c r="Y6065" s="110"/>
      <c r="Z6065" s="106"/>
      <c r="AA6065" s="104"/>
      <c r="AB6065" s="107"/>
      <c r="AC6065" s="72">
        <f>IF(OR(Tabella2[[#This Row],[OUTCOME]]="DCO",Tabella2[[#This Row],[OUTCOME]]="SDC"),1,0)</f>
        <v>1</v>
      </c>
      <c r="AH6065" s="70"/>
      <c r="AI6065" s="70"/>
      <c r="AJ6065">
        <f>IF(OR(Tabella2[[#This Row],[OUTCOME]]="DNCO", Tabella2[[#This Row],[OUTCOME]]="SDNC"),1,0)</f>
        <v>0</v>
      </c>
      <c r="AL6065" s="70"/>
      <c r="BM6065" s="135" t="str">
        <f>Tabella2[[#This Row],[ACT START]]</f>
        <v>16:15</v>
      </c>
      <c r="BN6065" s="136" t="str">
        <f>Tabella2[[#This Row],[ACT STOP]]</f>
        <v>17:15</v>
      </c>
      <c r="BO6065" s="101"/>
      <c r="BR6065" s="109" t="str">
        <f t="shared" si="106"/>
        <v>SH-25-6054</v>
      </c>
      <c r="BS6065" s="109" t="s">
        <v>1763</v>
      </c>
      <c r="BT6065" t="str">
        <f>Tabella2[[#This Row],[OUTCOME]]</f>
        <v>SDC</v>
      </c>
      <c r="BU6065" t="str">
        <f>_xlfn.CONCAT(Tabella2[[#This Row],[NAME SP]],Tabella2[[#This Row],[ID SP]]," - ",Tabella2[[#This Row],[SYLLABUS NO]])</f>
        <v>Support IFTS - SUPP</v>
      </c>
    </row>
    <row r="6066" spans="1:74" hidden="1">
      <c r="A6066" s="103" t="s">
        <v>13160</v>
      </c>
      <c r="B6066" s="102">
        <v>45952</v>
      </c>
      <c r="C6066" s="104">
        <f>_xlfn.ISOWEEKNUM(Tabella2[[#This Row],[Date]])</f>
        <v>43</v>
      </c>
      <c r="D6066" s="104" t="s">
        <v>11893</v>
      </c>
      <c r="E6066" s="104" t="s">
        <v>327</v>
      </c>
      <c r="F6066" s="104">
        <v>87</v>
      </c>
      <c r="G6066" s="104" t="s">
        <v>257</v>
      </c>
      <c r="H6066" s="105">
        <v>1</v>
      </c>
      <c r="I6066" s="104" t="s">
        <v>258</v>
      </c>
      <c r="J6066" s="104"/>
      <c r="K6066" s="104" t="s">
        <v>79</v>
      </c>
      <c r="L6066" s="104" t="s">
        <v>259</v>
      </c>
      <c r="M6066" s="104" t="s">
        <v>798</v>
      </c>
      <c r="N6066" s="104"/>
      <c r="O6066" s="106"/>
      <c r="P6066" s="111" t="s">
        <v>799</v>
      </c>
      <c r="Q6066" s="153" t="s">
        <v>12118</v>
      </c>
      <c r="R6066" s="153" t="s">
        <v>12119</v>
      </c>
      <c r="S6066" s="153">
        <f>Tabella2[[#This Row],[PLD STOP]]-Tabella2[[#This Row],[PLD START]]</f>
        <v>4.166666666666663E-2</v>
      </c>
      <c r="T6066" s="153" t="s">
        <v>12118</v>
      </c>
      <c r="U6066" s="153" t="s">
        <v>12119</v>
      </c>
      <c r="V6066" s="153">
        <f>IF(ISBLANK(T6066),"",Tabella2[[#This Row],[ACT STOP]]-Tabella2[[#This Row],[ACT START]])</f>
        <v>4.166666666666663E-2</v>
      </c>
      <c r="W6066" s="104" t="s">
        <v>92</v>
      </c>
      <c r="X6066" s="104" t="s">
        <v>91</v>
      </c>
      <c r="Y6066" s="110"/>
      <c r="Z6066" s="106"/>
      <c r="AA6066" s="104"/>
      <c r="AB6066" s="107"/>
      <c r="AC6066" s="72">
        <f>IF(OR(Tabella2[[#This Row],[OUTCOME]]="DCO",Tabella2[[#This Row],[OUTCOME]]="SDC"),1,0)</f>
        <v>1</v>
      </c>
      <c r="AH6066" s="70"/>
      <c r="AI6066" s="70"/>
      <c r="AJ6066">
        <f>IF(OR(Tabella2[[#This Row],[OUTCOME]]="DNCO", Tabella2[[#This Row],[OUTCOME]]="SDNC"),1,0)</f>
        <v>0</v>
      </c>
      <c r="AL6066" s="70"/>
      <c r="BM6066" s="135" t="str">
        <f>Tabella2[[#This Row],[ACT START]]</f>
        <v>16:15</v>
      </c>
      <c r="BN6066" s="136" t="str">
        <f>Tabella2[[#This Row],[ACT STOP]]</f>
        <v>17:15</v>
      </c>
      <c r="BO6066" s="101"/>
      <c r="BR6066" s="109" t="str">
        <f t="shared" si="106"/>
        <v>SH-25-6055</v>
      </c>
      <c r="BS6066" s="109" t="s">
        <v>332</v>
      </c>
      <c r="BT6066" t="str">
        <f>Tabella2[[#This Row],[OUTCOME]]</f>
        <v>DCO</v>
      </c>
      <c r="BU6066" t="str">
        <f>_xlfn.CONCAT(Tabella2[[#This Row],[NAME SP]],Tabella2[[#This Row],[ID SP]]," - ",Tabella2[[#This Row],[SYLLABUS NO]])</f>
        <v>AMI87 - SD IF02</v>
      </c>
      <c r="BV6066" t="s">
        <v>11910</v>
      </c>
    </row>
    <row r="6067" spans="1:74" hidden="1">
      <c r="A6067" s="103" t="s">
        <v>13161</v>
      </c>
      <c r="B6067" s="102">
        <v>45952</v>
      </c>
      <c r="C6067" s="104">
        <f>_xlfn.ISOWEEKNUM(Tabella2[[#This Row],[Date]])</f>
        <v>43</v>
      </c>
      <c r="D6067" s="104" t="s">
        <v>11710</v>
      </c>
      <c r="E6067" s="104" t="s">
        <v>284</v>
      </c>
      <c r="F6067" s="104">
        <v>90</v>
      </c>
      <c r="G6067" s="104" t="s">
        <v>284</v>
      </c>
      <c r="H6067" s="105">
        <v>22</v>
      </c>
      <c r="I6067" s="104" t="s">
        <v>258</v>
      </c>
      <c r="J6067" s="104"/>
      <c r="K6067" s="104" t="s">
        <v>78</v>
      </c>
      <c r="L6067" s="104" t="s">
        <v>259</v>
      </c>
      <c r="M6067" s="104" t="s">
        <v>276</v>
      </c>
      <c r="N6067" s="104"/>
      <c r="O6067" s="106"/>
      <c r="P6067" s="111" t="s">
        <v>13167</v>
      </c>
      <c r="Q6067" s="153" t="s">
        <v>12118</v>
      </c>
      <c r="R6067" s="153" t="s">
        <v>12119</v>
      </c>
      <c r="S6067" s="153">
        <f>Tabella2[[#This Row],[PLD STOP]]-Tabella2[[#This Row],[PLD START]]</f>
        <v>4.166666666666663E-2</v>
      </c>
      <c r="T6067" s="153">
        <v>0.67777777777777781</v>
      </c>
      <c r="U6067" s="153">
        <v>0.71805555555555556</v>
      </c>
      <c r="V6067" s="153">
        <f>IF(ISBLANK(T6067),"",Tabella2[[#This Row],[ACT STOP]]-Tabella2[[#This Row],[ACT START]])</f>
        <v>4.0277777777777746E-2</v>
      </c>
      <c r="W6067" s="104" t="s">
        <v>92</v>
      </c>
      <c r="X6067" s="104" t="s">
        <v>91</v>
      </c>
      <c r="Y6067" s="110"/>
      <c r="Z6067" s="106"/>
      <c r="AA6067" s="104"/>
      <c r="AB6067" s="107"/>
      <c r="AC6067" s="72">
        <f>IF(OR(Tabella2[[#This Row],[OUTCOME]]="DCO",Tabella2[[#This Row],[OUTCOME]]="SDC"),1,0)</f>
        <v>1</v>
      </c>
      <c r="AH6067" s="70"/>
      <c r="AI6067" s="70"/>
      <c r="AJ6067">
        <f>IF(OR(Tabella2[[#This Row],[OUTCOME]]="DNCO", Tabella2[[#This Row],[OUTCOME]]="SDNC"),1,0)</f>
        <v>0</v>
      </c>
      <c r="AL6067" s="70"/>
      <c r="BM6067" s="135">
        <f>Tabella2[[#This Row],[ACT START]]</f>
        <v>0.67777777777777781</v>
      </c>
      <c r="BN6067" s="136">
        <f>Tabella2[[#This Row],[ACT STOP]]</f>
        <v>0.71805555555555556</v>
      </c>
      <c r="BO6067" s="101"/>
      <c r="BR6067" s="109" t="str">
        <f t="shared" si="106"/>
        <v>SH-25-6056</v>
      </c>
      <c r="BS6067" s="109" t="s">
        <v>295</v>
      </c>
      <c r="BT6067" t="str">
        <f>Tabella2[[#This Row],[OUTCOME]]</f>
        <v>DCO</v>
      </c>
      <c r="BU6067" t="str">
        <f>_xlfn.CONCAT(Tabella2[[#This Row],[NAME SP]],Tabella2[[#This Row],[ID SP]]," - ",Tabella2[[#This Row],[SYLLABUS NO]])</f>
        <v>IFTS90 - SD IF0102</v>
      </c>
      <c r="BV6067" t="s">
        <v>11856</v>
      </c>
    </row>
    <row r="6068" spans="1:74" hidden="1">
      <c r="A6068" s="103" t="s">
        <v>13162</v>
      </c>
      <c r="B6068" s="102">
        <v>45952</v>
      </c>
      <c r="C6068" s="104">
        <f>_xlfn.ISOWEEKNUM(Tabella2[[#This Row],[Date]])</f>
        <v>43</v>
      </c>
      <c r="D6068" s="104" t="s">
        <v>9764</v>
      </c>
      <c r="E6068" s="104" t="s">
        <v>284</v>
      </c>
      <c r="F6068" s="104">
        <v>78</v>
      </c>
      <c r="G6068" s="104" t="s">
        <v>257</v>
      </c>
      <c r="H6068" s="105">
        <v>5</v>
      </c>
      <c r="I6068" s="104"/>
      <c r="J6068" s="104" t="s">
        <v>258</v>
      </c>
      <c r="K6068" s="104" t="s">
        <v>75</v>
      </c>
      <c r="L6068" s="104" t="s">
        <v>299</v>
      </c>
      <c r="M6068" s="104" t="s">
        <v>328</v>
      </c>
      <c r="N6068" s="104"/>
      <c r="O6068" s="108" t="str">
        <f>A6069</f>
        <v>18474</v>
      </c>
      <c r="P6068" s="111" t="s">
        <v>4012</v>
      </c>
      <c r="Q6068" s="153" t="s">
        <v>12118</v>
      </c>
      <c r="R6068" s="153" t="s">
        <v>12119</v>
      </c>
      <c r="S6068" s="153">
        <f>Tabella2[[#This Row],[PLD STOP]]-Tabella2[[#This Row],[PLD START]]</f>
        <v>4.166666666666663E-2</v>
      </c>
      <c r="T6068" s="153" t="s">
        <v>12118</v>
      </c>
      <c r="U6068" s="153" t="s">
        <v>12119</v>
      </c>
      <c r="V6068" s="153">
        <f>IF(ISBLANK(T6068),"",Tabella2[[#This Row],[ACT STOP]]-Tabella2[[#This Row],[ACT START]])</f>
        <v>4.166666666666663E-2</v>
      </c>
      <c r="W6068" s="104" t="s">
        <v>92</v>
      </c>
      <c r="X6068" s="104" t="s">
        <v>91</v>
      </c>
      <c r="Y6068" s="110"/>
      <c r="Z6068" s="106"/>
      <c r="AA6068" s="104"/>
      <c r="AB6068" s="107"/>
      <c r="AC6068" s="72">
        <f>IF(OR(Tabella2[[#This Row],[OUTCOME]]="DCO",Tabella2[[#This Row],[OUTCOME]]="SDC"),1,0)</f>
        <v>1</v>
      </c>
      <c r="AH6068" s="70"/>
      <c r="AI6068" s="70"/>
      <c r="AJ6068">
        <f>IF(OR(Tabella2[[#This Row],[OUTCOME]]="DNCO", Tabella2[[#This Row],[OUTCOME]]="SDNC"),1,0)</f>
        <v>0</v>
      </c>
      <c r="AL6068" s="70"/>
      <c r="BM6068" s="135" t="str">
        <f>Tabella2[[#This Row],[ACT START]]</f>
        <v>16:15</v>
      </c>
      <c r="BN6068" s="136" t="str">
        <f>Tabella2[[#This Row],[ACT STOP]]</f>
        <v>17:15</v>
      </c>
      <c r="BO6068" s="101"/>
      <c r="BR6068" s="109" t="str">
        <f t="shared" si="106"/>
        <v>SH-25-6057</v>
      </c>
      <c r="BS6068" s="109" t="s">
        <v>416</v>
      </c>
      <c r="BT6068" t="str">
        <f>Tabella2[[#This Row],[OUTCOME]]</f>
        <v>DCO</v>
      </c>
      <c r="BU6068" t="str">
        <f>_xlfn.CONCAT(Tabella2[[#This Row],[NAME SP]],Tabella2[[#This Row],[ID SP]]," - ",Tabella2[[#This Row],[SYLLABUS NO]])</f>
        <v>IFTS78 - NET TLL03</v>
      </c>
      <c r="BV6068" t="s">
        <v>11877</v>
      </c>
    </row>
    <row r="6069" spans="1:74" hidden="1">
      <c r="A6069" s="103" t="s">
        <v>13163</v>
      </c>
      <c r="B6069" s="102">
        <v>45952</v>
      </c>
      <c r="C6069" s="104">
        <f>_xlfn.ISOWEEKNUM(Tabella2[[#This Row],[Date]])</f>
        <v>43</v>
      </c>
      <c r="D6069" s="104" t="s">
        <v>9764</v>
      </c>
      <c r="E6069" s="104" t="s">
        <v>284</v>
      </c>
      <c r="F6069" s="104">
        <v>76</v>
      </c>
      <c r="G6069" s="104" t="s">
        <v>257</v>
      </c>
      <c r="H6069" s="105">
        <v>2</v>
      </c>
      <c r="I6069" s="104"/>
      <c r="J6069" s="104" t="s">
        <v>258</v>
      </c>
      <c r="K6069" s="104" t="s">
        <v>77</v>
      </c>
      <c r="L6069" s="104" t="s">
        <v>299</v>
      </c>
      <c r="M6069" s="104" t="s">
        <v>328</v>
      </c>
      <c r="N6069" s="104"/>
      <c r="O6069" s="108" t="str">
        <f>A6068</f>
        <v>18473</v>
      </c>
      <c r="P6069" s="111" t="s">
        <v>4012</v>
      </c>
      <c r="Q6069" s="153" t="s">
        <v>12118</v>
      </c>
      <c r="R6069" s="153" t="s">
        <v>12119</v>
      </c>
      <c r="S6069" s="153">
        <f>Tabella2[[#This Row],[PLD STOP]]-Tabella2[[#This Row],[PLD START]]</f>
        <v>4.166666666666663E-2</v>
      </c>
      <c r="T6069" s="153" t="s">
        <v>12118</v>
      </c>
      <c r="U6069" s="153" t="s">
        <v>12119</v>
      </c>
      <c r="V6069" s="153">
        <f>IF(ISBLANK(T6069),"",Tabella2[[#This Row],[ACT STOP]]-Tabella2[[#This Row],[ACT START]])</f>
        <v>4.166666666666663E-2</v>
      </c>
      <c r="W6069" s="104" t="s">
        <v>92</v>
      </c>
      <c r="X6069" s="104" t="s">
        <v>91</v>
      </c>
      <c r="Y6069" s="110"/>
      <c r="Z6069" s="106"/>
      <c r="AA6069" s="104"/>
      <c r="AB6069" s="107"/>
      <c r="AC6069" s="72">
        <f>IF(OR(Tabella2[[#This Row],[OUTCOME]]="DCO",Tabella2[[#This Row],[OUTCOME]]="SDC"),1,0)</f>
        <v>1</v>
      </c>
      <c r="AH6069" s="70"/>
      <c r="AI6069" s="70"/>
      <c r="AJ6069">
        <f>IF(OR(Tabella2[[#This Row],[OUTCOME]]="DNCO", Tabella2[[#This Row],[OUTCOME]]="SDNC"),1,0)</f>
        <v>0</v>
      </c>
      <c r="AL6069" s="70"/>
      <c r="BM6069" s="135" t="str">
        <f>Tabella2[[#This Row],[ACT START]]</f>
        <v>16:15</v>
      </c>
      <c r="BN6069" s="136" t="str">
        <f>Tabella2[[#This Row],[ACT STOP]]</f>
        <v>17:15</v>
      </c>
      <c r="BO6069" s="101"/>
      <c r="BR6069" s="109" t="str">
        <f t="shared" si="106"/>
        <v>SH-25-6058</v>
      </c>
      <c r="BS6069" s="109" t="s">
        <v>368</v>
      </c>
      <c r="BT6069" t="str">
        <f>Tabella2[[#This Row],[OUTCOME]]</f>
        <v>DCO</v>
      </c>
      <c r="BU6069" t="str">
        <f>_xlfn.CONCAT(Tabella2[[#This Row],[NAME SP]],Tabella2[[#This Row],[ID SP]]," - ",Tabella2[[#This Row],[SYLLABUS NO]])</f>
        <v>IFTS76 - NET TLL03</v>
      </c>
      <c r="BV6069" t="s">
        <v>11885</v>
      </c>
    </row>
    <row r="6070" spans="1:74" hidden="1">
      <c r="A6070" s="103" t="s">
        <v>13164</v>
      </c>
      <c r="B6070" s="102">
        <v>45952</v>
      </c>
      <c r="C6070" s="104">
        <f>_xlfn.ISOWEEKNUM(Tabella2[[#This Row],[Date]])</f>
        <v>43</v>
      </c>
      <c r="D6070" s="104" t="s">
        <v>751</v>
      </c>
      <c r="E6070" s="104" t="s">
        <v>256</v>
      </c>
      <c r="F6070" s="104">
        <v>77</v>
      </c>
      <c r="G6070" s="104" t="s">
        <v>257</v>
      </c>
      <c r="H6070" s="105">
        <v>32</v>
      </c>
      <c r="I6070" s="104" t="s">
        <v>258</v>
      </c>
      <c r="J6070" s="104"/>
      <c r="K6070" s="104" t="s">
        <v>79</v>
      </c>
      <c r="L6070" s="104" t="s">
        <v>299</v>
      </c>
      <c r="M6070" s="104" t="s">
        <v>276</v>
      </c>
      <c r="N6070" s="104"/>
      <c r="O6070" s="108" t="str">
        <f>A6071</f>
        <v>18476</v>
      </c>
      <c r="P6070" s="111" t="s">
        <v>306</v>
      </c>
      <c r="Q6070" s="153" t="s">
        <v>12126</v>
      </c>
      <c r="R6070" s="153" t="s">
        <v>12127</v>
      </c>
      <c r="S6070" s="153">
        <f>Tabella2[[#This Row],[PLD STOP]]-Tabella2[[#This Row],[PLD START]]</f>
        <v>4.166666666666663E-2</v>
      </c>
      <c r="T6070" s="153">
        <v>0.73958333333333337</v>
      </c>
      <c r="U6070" s="153">
        <v>0.78125</v>
      </c>
      <c r="V6070" s="153">
        <f>IF(ISBLANK(T6070),"",Tabella2[[#This Row],[ACT STOP]]-Tabella2[[#This Row],[ACT START]])</f>
        <v>4.166666666666663E-2</v>
      </c>
      <c r="W6070" s="104" t="s">
        <v>92</v>
      </c>
      <c r="X6070" s="104" t="s">
        <v>91</v>
      </c>
      <c r="Y6070" s="110"/>
      <c r="Z6070" s="106"/>
      <c r="AA6070" s="104"/>
      <c r="AB6070" s="107"/>
      <c r="AC6070" s="72">
        <f>IF(OR(Tabella2[[#This Row],[OUTCOME]]="DCO",Tabella2[[#This Row],[OUTCOME]]="SDC"),1,0)</f>
        <v>1</v>
      </c>
      <c r="AH6070" s="70"/>
      <c r="AI6070" s="70"/>
      <c r="AJ6070">
        <f>IF(OR(Tabella2[[#This Row],[OUTCOME]]="DNCO", Tabella2[[#This Row],[OUTCOME]]="SDNC"),1,0)</f>
        <v>0</v>
      </c>
      <c r="AL6070" s="70"/>
      <c r="BM6070" s="135">
        <f>Tabella2[[#This Row],[ACT START]]</f>
        <v>0.73958333333333337</v>
      </c>
      <c r="BN6070" s="136">
        <f>Tabella2[[#This Row],[ACT STOP]]</f>
        <v>0.78125</v>
      </c>
      <c r="BO6070" s="101"/>
      <c r="BR6070" s="109" t="str">
        <f t="shared" si="106"/>
        <v>SH-25-6059</v>
      </c>
      <c r="BS6070" s="109" t="s">
        <v>356</v>
      </c>
      <c r="BT6070" t="str">
        <f>Tabella2[[#This Row],[OUTCOME]]</f>
        <v>DCO</v>
      </c>
      <c r="BU6070" t="str">
        <f>_xlfn.CONCAT(Tabella2[[#This Row],[NAME SP]],Tabella2[[#This Row],[ID SP]]," - ",Tabella2[[#This Row],[SYLLABUS NO]])</f>
        <v>QATAR77 - FMSC DBFM02</v>
      </c>
      <c r="BV6070" t="s">
        <v>12050</v>
      </c>
    </row>
    <row r="6071" spans="1:74" hidden="1">
      <c r="A6071" s="103" t="s">
        <v>13165</v>
      </c>
      <c r="B6071" s="102">
        <v>45952</v>
      </c>
      <c r="C6071" s="104">
        <f>_xlfn.ISOWEEKNUM(Tabella2[[#This Row],[Date]])</f>
        <v>43</v>
      </c>
      <c r="D6071" s="104" t="s">
        <v>195</v>
      </c>
      <c r="E6071" s="104" t="s">
        <v>298</v>
      </c>
      <c r="F6071" s="104"/>
      <c r="G6071" s="104" t="s">
        <v>257</v>
      </c>
      <c r="H6071" s="105">
        <v>12</v>
      </c>
      <c r="I6071" s="104"/>
      <c r="J6071" s="104" t="s">
        <v>258</v>
      </c>
      <c r="K6071" s="104" t="s">
        <v>78</v>
      </c>
      <c r="L6071" s="104" t="s">
        <v>299</v>
      </c>
      <c r="M6071" s="104" t="s">
        <v>276</v>
      </c>
      <c r="N6071" s="104"/>
      <c r="O6071" s="108" t="str">
        <f>A6070</f>
        <v>18475</v>
      </c>
      <c r="P6071" s="111" t="s">
        <v>300</v>
      </c>
      <c r="Q6071" s="153" t="s">
        <v>12126</v>
      </c>
      <c r="R6071" s="153" t="s">
        <v>12127</v>
      </c>
      <c r="S6071" s="153">
        <f>Tabella2[[#This Row],[PLD STOP]]-Tabella2[[#This Row],[PLD START]]</f>
        <v>4.166666666666663E-2</v>
      </c>
      <c r="T6071" s="153">
        <v>0.73958333333333337</v>
      </c>
      <c r="U6071" s="153">
        <v>0.78125</v>
      </c>
      <c r="V6071" s="153">
        <f>IF(ISBLANK(T6071),"",Tabella2[[#This Row],[ACT STOP]]-Tabella2[[#This Row],[ACT START]])</f>
        <v>4.166666666666663E-2</v>
      </c>
      <c r="W6071" s="104" t="s">
        <v>122</v>
      </c>
      <c r="X6071" s="104" t="s">
        <v>91</v>
      </c>
      <c r="Y6071" s="110"/>
      <c r="Z6071" s="106"/>
      <c r="AA6071" s="104"/>
      <c r="AB6071" s="107"/>
      <c r="AC6071" s="72">
        <f>IF(OR(Tabella2[[#This Row],[OUTCOME]]="DCO",Tabella2[[#This Row],[OUTCOME]]="SDC"),1,0)</f>
        <v>1</v>
      </c>
      <c r="AH6071" s="70"/>
      <c r="AI6071" s="70"/>
      <c r="AJ6071">
        <f>IF(OR(Tabella2[[#This Row],[OUTCOME]]="DNCO", Tabella2[[#This Row],[OUTCOME]]="SDNC"),1,0)</f>
        <v>0</v>
      </c>
      <c r="AL6071" s="70"/>
      <c r="BM6071" s="135">
        <f>Tabella2[[#This Row],[ACT START]]</f>
        <v>0.73958333333333337</v>
      </c>
      <c r="BN6071" s="136">
        <f>Tabella2[[#This Row],[ACT STOP]]</f>
        <v>0.78125</v>
      </c>
      <c r="BO6071" s="101"/>
      <c r="BR6071" s="109" t="str">
        <f t="shared" si="106"/>
        <v>SH-25-6060</v>
      </c>
      <c r="BS6071" s="109" t="s">
        <v>266</v>
      </c>
      <c r="BT6071" t="str">
        <f>Tabella2[[#This Row],[OUTCOME]]</f>
        <v>SDC</v>
      </c>
      <c r="BU6071" t="str">
        <f>_xlfn.CONCAT(Tabella2[[#This Row],[NAME SP]],Tabella2[[#This Row],[ID SP]]," - ",Tabella2[[#This Row],[SYLLABUS NO]])</f>
        <v>Support QATAR - SUPP</v>
      </c>
    </row>
    <row r="6072" spans="1:74" hidden="1">
      <c r="A6072" s="103" t="s">
        <v>13166</v>
      </c>
      <c r="B6072" s="102">
        <v>45952</v>
      </c>
      <c r="C6072" s="104">
        <f>_xlfn.ISOWEEKNUM(Tabella2[[#This Row],[Date]])</f>
        <v>43</v>
      </c>
      <c r="D6072" s="104" t="s">
        <v>6396</v>
      </c>
      <c r="E6072" s="104" t="s">
        <v>256</v>
      </c>
      <c r="F6072" s="104">
        <v>75</v>
      </c>
      <c r="G6072" s="104" t="s">
        <v>257</v>
      </c>
      <c r="H6072" s="105">
        <v>13</v>
      </c>
      <c r="I6072" s="104"/>
      <c r="J6072" s="104" t="s">
        <v>258</v>
      </c>
      <c r="K6072" s="104" t="s">
        <v>83</v>
      </c>
      <c r="L6072" s="104" t="s">
        <v>299</v>
      </c>
      <c r="M6072" s="104" t="s">
        <v>276</v>
      </c>
      <c r="N6072" s="104"/>
      <c r="O6072" s="108" t="str">
        <f>A6073</f>
        <v>18478</v>
      </c>
      <c r="P6072" s="111" t="s">
        <v>2021</v>
      </c>
      <c r="Q6072" s="153" t="s">
        <v>12126</v>
      </c>
      <c r="R6072" s="153" t="s">
        <v>12127</v>
      </c>
      <c r="S6072" s="153">
        <f>Tabella2[[#This Row],[PLD STOP]]-Tabella2[[#This Row],[PLD START]]</f>
        <v>4.166666666666663E-2</v>
      </c>
      <c r="T6072" s="153" t="s">
        <v>12126</v>
      </c>
      <c r="U6072" s="153" t="s">
        <v>12127</v>
      </c>
      <c r="V6072" s="153">
        <f>IF(ISBLANK(T6072),"",Tabella2[[#This Row],[ACT STOP]]-Tabella2[[#This Row],[ACT START]])</f>
        <v>4.166666666666663E-2</v>
      </c>
      <c r="W6072" s="104" t="s">
        <v>92</v>
      </c>
      <c r="X6072" s="104" t="s">
        <v>91</v>
      </c>
      <c r="Y6072" s="110"/>
      <c r="Z6072" s="106"/>
      <c r="AA6072" s="104"/>
      <c r="AB6072" s="107"/>
      <c r="AC6072" s="72">
        <f>IF(OR(Tabella2[[#This Row],[OUTCOME]]="DCO",Tabella2[[#This Row],[OUTCOME]]="SDC"),1,0)</f>
        <v>1</v>
      </c>
      <c r="AH6072" s="70"/>
      <c r="AI6072" s="70"/>
      <c r="AJ6072">
        <f>IF(OR(Tabella2[[#This Row],[OUTCOME]]="DNCO", Tabella2[[#This Row],[OUTCOME]]="SDNC"),1,0)</f>
        <v>0</v>
      </c>
      <c r="AL6072" s="70"/>
      <c r="BM6072" s="135" t="str">
        <f>Tabella2[[#This Row],[ACT START]]</f>
        <v>17:45</v>
      </c>
      <c r="BN6072" s="136" t="str">
        <f>Tabella2[[#This Row],[ACT STOP]]</f>
        <v>18:45</v>
      </c>
      <c r="BO6072" s="101"/>
      <c r="BR6072" s="109" t="str">
        <f t="shared" si="106"/>
        <v>SH-25-6061</v>
      </c>
      <c r="BS6072" s="109" t="s">
        <v>427</v>
      </c>
      <c r="BT6072" t="str">
        <f>Tabella2[[#This Row],[OUTCOME]]</f>
        <v>DCO</v>
      </c>
      <c r="BU6072" t="str">
        <f>_xlfn.CONCAT(Tabella2[[#This Row],[NAME SP]],Tabella2[[#This Row],[ID SP]]," - ",Tabella2[[#This Row],[SYLLABUS NO]])</f>
        <v>QATAR75 - NET BTFFB01</v>
      </c>
      <c r="BV6072" t="s">
        <v>11971</v>
      </c>
    </row>
    <row r="6073" spans="1:74" hidden="1">
      <c r="A6073" s="103" t="s">
        <v>13168</v>
      </c>
      <c r="B6073" s="102">
        <v>45952</v>
      </c>
      <c r="C6073" s="104">
        <f>_xlfn.ISOWEEKNUM(Tabella2[[#This Row],[Date]])</f>
        <v>43</v>
      </c>
      <c r="D6073" s="104" t="s">
        <v>9743</v>
      </c>
      <c r="E6073" s="104" t="s">
        <v>256</v>
      </c>
      <c r="F6073" s="104">
        <v>83</v>
      </c>
      <c r="G6073" s="104" t="s">
        <v>284</v>
      </c>
      <c r="H6073" s="105">
        <v>23</v>
      </c>
      <c r="I6073" s="104"/>
      <c r="J6073" s="104" t="s">
        <v>258</v>
      </c>
      <c r="K6073" s="104" t="s">
        <v>80</v>
      </c>
      <c r="L6073" s="104" t="s">
        <v>299</v>
      </c>
      <c r="M6073" s="104" t="s">
        <v>276</v>
      </c>
      <c r="N6073" s="104"/>
      <c r="O6073" s="108" t="str">
        <f>A6072</f>
        <v>18477</v>
      </c>
      <c r="P6073" s="111" t="s">
        <v>2021</v>
      </c>
      <c r="Q6073" s="153" t="s">
        <v>12126</v>
      </c>
      <c r="R6073" s="153" t="s">
        <v>12127</v>
      </c>
      <c r="S6073" s="153">
        <f>Tabella2[[#This Row],[PLD STOP]]-Tabella2[[#This Row],[PLD START]]</f>
        <v>4.166666666666663E-2</v>
      </c>
      <c r="T6073" s="153" t="s">
        <v>12126</v>
      </c>
      <c r="U6073" s="153" t="s">
        <v>12127</v>
      </c>
      <c r="V6073" s="153">
        <f>IF(ISBLANK(T6073),"",Tabella2[[#This Row],[ACT STOP]]-Tabella2[[#This Row],[ACT START]])</f>
        <v>4.166666666666663E-2</v>
      </c>
      <c r="W6073" s="104" t="s">
        <v>92</v>
      </c>
      <c r="X6073" s="104" t="s">
        <v>91</v>
      </c>
      <c r="Y6073" s="110"/>
      <c r="Z6073" s="106"/>
      <c r="AA6073" s="104"/>
      <c r="AB6073" s="107"/>
      <c r="AC6073" s="72">
        <f>IF(OR(Tabella2[[#This Row],[OUTCOME]]="DCO",Tabella2[[#This Row],[OUTCOME]]="SDC"),1,0)</f>
        <v>1</v>
      </c>
      <c r="AH6073" s="70"/>
      <c r="AI6073" s="70"/>
      <c r="AJ6073">
        <f>IF(OR(Tabella2[[#This Row],[OUTCOME]]="DNCO", Tabella2[[#This Row],[OUTCOME]]="SDNC"),1,0)</f>
        <v>0</v>
      </c>
      <c r="AL6073" s="70"/>
      <c r="BM6073" s="135" t="str">
        <f>Tabella2[[#This Row],[ACT START]]</f>
        <v>17:45</v>
      </c>
      <c r="BN6073" s="136" t="str">
        <f>Tabella2[[#This Row],[ACT STOP]]</f>
        <v>18:45</v>
      </c>
      <c r="BO6073" s="101"/>
      <c r="BR6073" s="109" t="str">
        <f t="shared" si="106"/>
        <v>SH-25-6062</v>
      </c>
      <c r="BS6073" s="109" t="s">
        <v>358</v>
      </c>
      <c r="BT6073" t="str">
        <f>Tabella2[[#This Row],[OUTCOME]]</f>
        <v>DCO</v>
      </c>
      <c r="BU6073" t="str">
        <f>_xlfn.CONCAT(Tabella2[[#This Row],[NAME SP]],Tabella2[[#This Row],[ID SP]]," - ",Tabella2[[#This Row],[SYLLABUS NO]])</f>
        <v>QATAR83 - NET BTFFB01</v>
      </c>
      <c r="BV6073" t="s">
        <v>11834</v>
      </c>
    </row>
    <row r="6074" spans="1:74" hidden="1">
      <c r="A6074" s="103" t="s">
        <v>13169</v>
      </c>
      <c r="B6074" s="102">
        <v>45952</v>
      </c>
      <c r="C6074" s="104">
        <f>_xlfn.ISOWEEKNUM(Tabella2[[#This Row],[Date]])</f>
        <v>43</v>
      </c>
      <c r="D6074" s="104" t="s">
        <v>9759</v>
      </c>
      <c r="E6074" s="104" t="s">
        <v>284</v>
      </c>
      <c r="F6074" s="104">
        <v>85</v>
      </c>
      <c r="G6074" s="104" t="s">
        <v>257</v>
      </c>
      <c r="H6074" s="105">
        <v>17</v>
      </c>
      <c r="I6074" s="104"/>
      <c r="J6074" s="104" t="s">
        <v>258</v>
      </c>
      <c r="K6074" s="104" t="s">
        <v>75</v>
      </c>
      <c r="L6074" s="104" t="s">
        <v>259</v>
      </c>
      <c r="M6074" s="104" t="s">
        <v>276</v>
      </c>
      <c r="N6074" s="104"/>
      <c r="O6074" s="106"/>
      <c r="P6074" s="111" t="s">
        <v>531</v>
      </c>
      <c r="Q6074" s="153" t="s">
        <v>12126</v>
      </c>
      <c r="R6074" s="153" t="s">
        <v>12127</v>
      </c>
      <c r="S6074" s="153">
        <f>Tabella2[[#This Row],[PLD STOP]]-Tabella2[[#This Row],[PLD START]]</f>
        <v>4.166666666666663E-2</v>
      </c>
      <c r="T6074" s="153" t="s">
        <v>12126</v>
      </c>
      <c r="U6074" s="153" t="s">
        <v>12127</v>
      </c>
      <c r="V6074" s="153">
        <f>IF(ISBLANK(T6074),"",Tabella2[[#This Row],[ACT STOP]]-Tabella2[[#This Row],[ACT START]])</f>
        <v>4.166666666666663E-2</v>
      </c>
      <c r="W6074" s="104" t="s">
        <v>92</v>
      </c>
      <c r="X6074" s="104" t="s">
        <v>91</v>
      </c>
      <c r="Y6074" s="110"/>
      <c r="Z6074" s="106"/>
      <c r="AA6074" s="104"/>
      <c r="AB6074" s="107"/>
      <c r="AC6074" s="72">
        <f>IF(OR(Tabella2[[#This Row],[OUTCOME]]="DCO",Tabella2[[#This Row],[OUTCOME]]="SDC"),1,0)</f>
        <v>1</v>
      </c>
      <c r="AH6074" s="70"/>
      <c r="AI6074" s="70"/>
      <c r="AJ6074">
        <f>IF(OR(Tabella2[[#This Row],[OUTCOME]]="DNCO", Tabella2[[#This Row],[OUTCOME]]="SDNC"),1,0)</f>
        <v>0</v>
      </c>
      <c r="AL6074" s="70"/>
      <c r="BM6074" s="135" t="str">
        <f>Tabella2[[#This Row],[ACT START]]</f>
        <v>17:45</v>
      </c>
      <c r="BN6074" s="136" t="str">
        <f>Tabella2[[#This Row],[ACT STOP]]</f>
        <v>18:45</v>
      </c>
      <c r="BO6074" s="101"/>
      <c r="BR6074" s="109" t="str">
        <f t="shared" si="106"/>
        <v>SH-25-6063</v>
      </c>
      <c r="BS6074" s="109" t="s">
        <v>393</v>
      </c>
      <c r="BT6074" t="str">
        <f>Tabella2[[#This Row],[OUTCOME]]</f>
        <v>DCO</v>
      </c>
      <c r="BU6074" t="str">
        <f>_xlfn.CONCAT(Tabella2[[#This Row],[NAME SP]],Tabella2[[#This Row],[ID SP]]," - ",Tabella2[[#This Row],[SYLLABUS NO]])</f>
        <v>IFTS85 - FMS NIT01</v>
      </c>
      <c r="BV6074" t="s">
        <v>11935</v>
      </c>
    </row>
    <row r="6075" spans="1:74" hidden="1">
      <c r="A6075" s="103" t="s">
        <v>13170</v>
      </c>
      <c r="B6075" s="102">
        <v>45952</v>
      </c>
      <c r="C6075" s="104">
        <f>_xlfn.ISOWEEKNUM(Tabella2[[#This Row],[Date]])</f>
        <v>43</v>
      </c>
      <c r="D6075" s="104" t="s">
        <v>11893</v>
      </c>
      <c r="E6075" s="104" t="s">
        <v>327</v>
      </c>
      <c r="F6075" s="104">
        <v>85</v>
      </c>
      <c r="G6075" s="104" t="s">
        <v>257</v>
      </c>
      <c r="H6075" s="105">
        <v>10</v>
      </c>
      <c r="I6075" s="104" t="s">
        <v>258</v>
      </c>
      <c r="J6075" s="104"/>
      <c r="K6075" s="104" t="s">
        <v>77</v>
      </c>
      <c r="L6075" s="104" t="s">
        <v>259</v>
      </c>
      <c r="M6075" s="104" t="s">
        <v>798</v>
      </c>
      <c r="N6075" s="104"/>
      <c r="O6075" s="106"/>
      <c r="P6075" s="111" t="s">
        <v>2830</v>
      </c>
      <c r="Q6075" s="153" t="s">
        <v>12126</v>
      </c>
      <c r="R6075" s="153" t="s">
        <v>12127</v>
      </c>
      <c r="S6075" s="153">
        <f>Tabella2[[#This Row],[PLD STOP]]-Tabella2[[#This Row],[PLD START]]</f>
        <v>4.166666666666663E-2</v>
      </c>
      <c r="T6075" s="153" t="s">
        <v>12126</v>
      </c>
      <c r="U6075" s="153" t="s">
        <v>12127</v>
      </c>
      <c r="V6075" s="153">
        <f>IF(ISBLANK(T6075),"",Tabella2[[#This Row],[ACT STOP]]-Tabella2[[#This Row],[ACT START]])</f>
        <v>4.166666666666663E-2</v>
      </c>
      <c r="W6075" s="104" t="s">
        <v>92</v>
      </c>
      <c r="X6075" s="104" t="s">
        <v>91</v>
      </c>
      <c r="Y6075" s="110"/>
      <c r="Z6075" s="106"/>
      <c r="AA6075" s="104"/>
      <c r="AB6075" s="107"/>
      <c r="AC6075" s="72">
        <f>IF(OR(Tabella2[[#This Row],[OUTCOME]]="DCO",Tabella2[[#This Row],[OUTCOME]]="SDC"),1,0)</f>
        <v>1</v>
      </c>
      <c r="AH6075" s="70"/>
      <c r="AI6075" s="70"/>
      <c r="AJ6075">
        <f>IF(OR(Tabella2[[#This Row],[OUTCOME]]="DNCO", Tabella2[[#This Row],[OUTCOME]]="SDNC"),1,0)</f>
        <v>0</v>
      </c>
      <c r="AL6075" s="70"/>
      <c r="BM6075" s="135" t="str">
        <f>Tabella2[[#This Row],[ACT START]]</f>
        <v>17:45</v>
      </c>
      <c r="BN6075" s="136" t="str">
        <f>Tabella2[[#This Row],[ACT STOP]]</f>
        <v>18:45</v>
      </c>
      <c r="BO6075" s="101"/>
      <c r="BR6075" s="109" t="str">
        <f t="shared" si="106"/>
        <v>SH-25-6064</v>
      </c>
      <c r="BS6075" s="109" t="s">
        <v>552</v>
      </c>
      <c r="BT6075" t="str">
        <f>Tabella2[[#This Row],[OUTCOME]]</f>
        <v>DCO</v>
      </c>
      <c r="BU6075" t="str">
        <f>_xlfn.CONCAT(Tabella2[[#This Row],[NAME SP]],Tabella2[[#This Row],[ID SP]]," - ",Tabella2[[#This Row],[SYLLABUS NO]])</f>
        <v>AMI85 - SD IF01</v>
      </c>
      <c r="BV6075" t="s">
        <v>11894</v>
      </c>
    </row>
    <row r="6076" spans="1:74" hidden="1">
      <c r="A6076" s="103" t="s">
        <v>13177</v>
      </c>
      <c r="B6076" s="102">
        <v>45953</v>
      </c>
      <c r="C6076" s="104">
        <f>_xlfn.ISOWEEKNUM(Tabella2[[#This Row],[Date]])</f>
        <v>43</v>
      </c>
      <c r="D6076" s="104" t="s">
        <v>722</v>
      </c>
      <c r="E6076" s="104" t="s">
        <v>327</v>
      </c>
      <c r="F6076" s="104">
        <v>81</v>
      </c>
      <c r="G6076" s="104" t="s">
        <v>257</v>
      </c>
      <c r="H6076" s="105">
        <v>32</v>
      </c>
      <c r="I6076" s="104" t="s">
        <v>258</v>
      </c>
      <c r="J6076" s="104"/>
      <c r="K6076" s="104" t="s">
        <v>79</v>
      </c>
      <c r="L6076" s="104" t="s">
        <v>299</v>
      </c>
      <c r="M6076" s="104" t="s">
        <v>386</v>
      </c>
      <c r="N6076" s="104"/>
      <c r="O6076" s="108" t="str">
        <f>A6077</f>
        <v>18482</v>
      </c>
      <c r="P6076" s="111" t="s">
        <v>3992</v>
      </c>
      <c r="Q6076" s="153" t="s">
        <v>540</v>
      </c>
      <c r="R6076" s="153" t="s">
        <v>541</v>
      </c>
      <c r="S6076" s="153">
        <f>Tabella2[[#This Row],[PLD STOP]]-Tabella2[[#This Row],[PLD START]]</f>
        <v>4.1666666666666685E-2</v>
      </c>
      <c r="T6076" s="153">
        <v>0.42708333333333331</v>
      </c>
      <c r="U6076" s="153">
        <v>0.46875</v>
      </c>
      <c r="V6076" s="153">
        <f>IF(ISBLANK(T6076),"",Tabella2[[#This Row],[ACT STOP]]-Tabella2[[#This Row],[ACT START]])</f>
        <v>4.1666666666666685E-2</v>
      </c>
      <c r="W6076" s="104" t="s">
        <v>92</v>
      </c>
      <c r="X6076" s="104" t="s">
        <v>91</v>
      </c>
      <c r="Y6076" s="110"/>
      <c r="Z6076" s="106"/>
      <c r="AA6076" s="104"/>
      <c r="AB6076" s="107"/>
      <c r="AC6076" s="72">
        <f>IF(OR(Tabella2[[#This Row],[OUTCOME]]="DCO",Tabella2[[#This Row],[OUTCOME]]="SDC"),1,0)</f>
        <v>1</v>
      </c>
      <c r="AH6076" s="70"/>
      <c r="AI6076" s="70"/>
      <c r="AJ6076">
        <f>IF(OR(Tabella2[[#This Row],[OUTCOME]]="DNCO", Tabella2[[#This Row],[OUTCOME]]="SDNC"),1,0)</f>
        <v>0</v>
      </c>
      <c r="AL6076" s="70"/>
      <c r="BM6076" s="135">
        <f>Tabella2[[#This Row],[ACT START]]</f>
        <v>0.42708333333333331</v>
      </c>
      <c r="BN6076" s="136">
        <f>Tabella2[[#This Row],[ACT STOP]]</f>
        <v>0.46875</v>
      </c>
      <c r="BO6076" s="101"/>
      <c r="BR6076" s="109" t="str">
        <f t="shared" ref="BR6076:BR6111" si="107">_xlfn.CONCAT(LEFT(BR6075,6),TEXT(RIGHT(BR6075,4)+1,"0000"))</f>
        <v>SH-25-6065</v>
      </c>
      <c r="BS6076" s="109" t="s">
        <v>356</v>
      </c>
      <c r="BT6076" t="str">
        <f>Tabella2[[#This Row],[OUTCOME]]</f>
        <v>DCO</v>
      </c>
      <c r="BU6076" t="str">
        <f>_xlfn.CONCAT(Tabella2[[#This Row],[NAME SP]],Tabella2[[#This Row],[ID SP]]," - ",Tabella2[[#This Row],[SYLLABUS NO]])</f>
        <v>AMI81 - SD R2V02</v>
      </c>
      <c r="BV6076" t="s">
        <v>11921</v>
      </c>
    </row>
    <row r="6077" spans="1:74" hidden="1">
      <c r="A6077" s="103" t="s">
        <v>13178</v>
      </c>
      <c r="B6077" s="102">
        <v>45953</v>
      </c>
      <c r="C6077" s="104">
        <f>_xlfn.ISOWEEKNUM(Tabella2[[#This Row],[Date]])</f>
        <v>43</v>
      </c>
      <c r="D6077" s="104" t="s">
        <v>722</v>
      </c>
      <c r="E6077" s="104" t="s">
        <v>327</v>
      </c>
      <c r="F6077" s="104">
        <v>79</v>
      </c>
      <c r="G6077" s="104" t="s">
        <v>284</v>
      </c>
      <c r="H6077" s="105">
        <v>22</v>
      </c>
      <c r="I6077" s="104" t="s">
        <v>258</v>
      </c>
      <c r="J6077" s="104"/>
      <c r="K6077" s="104" t="s">
        <v>78</v>
      </c>
      <c r="L6077" s="104" t="s">
        <v>299</v>
      </c>
      <c r="M6077" s="104" t="s">
        <v>386</v>
      </c>
      <c r="N6077" s="104"/>
      <c r="O6077" s="108" t="str">
        <f>A6076</f>
        <v>18481</v>
      </c>
      <c r="P6077" s="111" t="s">
        <v>3992</v>
      </c>
      <c r="Q6077" s="153" t="s">
        <v>540</v>
      </c>
      <c r="R6077" s="153" t="s">
        <v>541</v>
      </c>
      <c r="S6077" s="153">
        <f>Tabella2[[#This Row],[PLD STOP]]-Tabella2[[#This Row],[PLD START]]</f>
        <v>4.1666666666666685E-2</v>
      </c>
      <c r="T6077" s="153">
        <v>0.42708333333333331</v>
      </c>
      <c r="U6077" s="153">
        <v>0.46875</v>
      </c>
      <c r="V6077" s="153">
        <f>IF(ISBLANK(T6077),"",Tabella2[[#This Row],[ACT STOP]]-Tabella2[[#This Row],[ACT START]])</f>
        <v>4.1666666666666685E-2</v>
      </c>
      <c r="W6077" s="104" t="s">
        <v>92</v>
      </c>
      <c r="X6077" s="104" t="s">
        <v>91</v>
      </c>
      <c r="Y6077" s="110" t="s">
        <v>13213</v>
      </c>
      <c r="Z6077" s="106"/>
      <c r="AA6077" s="104"/>
      <c r="AB6077" s="107"/>
      <c r="AC6077" s="72">
        <f>IF(OR(Tabella2[[#This Row],[OUTCOME]]="DCO",Tabella2[[#This Row],[OUTCOME]]="SDC"),1,0)</f>
        <v>1</v>
      </c>
      <c r="AH6077" s="70"/>
      <c r="AI6077" s="70"/>
      <c r="AJ6077">
        <f>IF(OR(Tabella2[[#This Row],[OUTCOME]]="DNCO", Tabella2[[#This Row],[OUTCOME]]="SDNC"),1,0)</f>
        <v>0</v>
      </c>
      <c r="AL6077" s="70"/>
      <c r="BM6077" s="135">
        <f>Tabella2[[#This Row],[ACT START]]</f>
        <v>0.42708333333333331</v>
      </c>
      <c r="BN6077" s="136">
        <f>Tabella2[[#This Row],[ACT STOP]]</f>
        <v>0.46875</v>
      </c>
      <c r="BO6077" s="101"/>
      <c r="BR6077" s="109" t="str">
        <f t="shared" si="107"/>
        <v>SH-25-6066</v>
      </c>
      <c r="BS6077" s="109" t="s">
        <v>295</v>
      </c>
      <c r="BT6077" t="str">
        <f>Tabella2[[#This Row],[OUTCOME]]</f>
        <v>DCO</v>
      </c>
      <c r="BU6077" t="str">
        <f>_xlfn.CONCAT(Tabella2[[#This Row],[NAME SP]],Tabella2[[#This Row],[ID SP]]," - ",Tabella2[[#This Row],[SYLLABUS NO]])</f>
        <v>AMI79 - SD R2V02</v>
      </c>
      <c r="BV6077" t="s">
        <v>11919</v>
      </c>
    </row>
    <row r="6078" spans="1:74" hidden="1">
      <c r="A6078" s="103" t="s">
        <v>13179</v>
      </c>
      <c r="B6078" s="102">
        <v>45953</v>
      </c>
      <c r="C6078" s="104">
        <f>_xlfn.ISOWEEKNUM(Tabella2[[#This Row],[Date]])</f>
        <v>43</v>
      </c>
      <c r="D6078" s="104" t="s">
        <v>763</v>
      </c>
      <c r="E6078" s="104" t="s">
        <v>256</v>
      </c>
      <c r="F6078" s="104">
        <v>66</v>
      </c>
      <c r="G6078" s="104" t="s">
        <v>257</v>
      </c>
      <c r="H6078" s="105">
        <v>14</v>
      </c>
      <c r="I6078" s="104"/>
      <c r="J6078" s="104" t="s">
        <v>258</v>
      </c>
      <c r="K6078" s="104" t="s">
        <v>83</v>
      </c>
      <c r="L6078" s="104" t="s">
        <v>299</v>
      </c>
      <c r="M6078" s="104" t="s">
        <v>276</v>
      </c>
      <c r="N6078" s="104"/>
      <c r="O6078" s="108" t="str">
        <f>A6079</f>
        <v>18484</v>
      </c>
      <c r="P6078" s="111" t="s">
        <v>1920</v>
      </c>
      <c r="Q6078" s="153" t="s">
        <v>540</v>
      </c>
      <c r="R6078" s="153" t="s">
        <v>541</v>
      </c>
      <c r="S6078" s="153">
        <f>Tabella2[[#This Row],[PLD STOP]]-Tabella2[[#This Row],[PLD START]]</f>
        <v>4.1666666666666685E-2</v>
      </c>
      <c r="T6078" s="153">
        <v>0.44097222222222227</v>
      </c>
      <c r="U6078" s="153">
        <v>0.47222222222222227</v>
      </c>
      <c r="V6078" s="153">
        <f>IF(ISBLANK(T6078),"",Tabella2[[#This Row],[ACT STOP]]-Tabella2[[#This Row],[ACT START]])</f>
        <v>3.125E-2</v>
      </c>
      <c r="W6078" s="104" t="s">
        <v>92</v>
      </c>
      <c r="X6078" s="104" t="s">
        <v>91</v>
      </c>
      <c r="Y6078" s="110" t="s">
        <v>13214</v>
      </c>
      <c r="Z6078" s="106"/>
      <c r="AA6078" s="104"/>
      <c r="AB6078" s="107"/>
      <c r="AC6078" s="72">
        <f>IF(OR(Tabella2[[#This Row],[OUTCOME]]="DCO",Tabella2[[#This Row],[OUTCOME]]="SDC"),1,0)</f>
        <v>1</v>
      </c>
      <c r="AH6078" s="70"/>
      <c r="AI6078" s="70"/>
      <c r="AJ6078">
        <f>IF(OR(Tabella2[[#This Row],[OUTCOME]]="DNCO", Tabella2[[#This Row],[OUTCOME]]="SDNC"),1,0)</f>
        <v>0</v>
      </c>
      <c r="AL6078" s="70"/>
      <c r="BL6078" t="s">
        <v>13215</v>
      </c>
      <c r="BM6078" s="135">
        <f>Tabella2[[#This Row],[ACT START]]</f>
        <v>0.44097222222222227</v>
      </c>
      <c r="BN6078" s="136">
        <f>Tabella2[[#This Row],[ACT STOP]]</f>
        <v>0.47222222222222227</v>
      </c>
      <c r="BO6078" s="101"/>
      <c r="BR6078" s="109" t="str">
        <f t="shared" si="107"/>
        <v>SH-25-6067</v>
      </c>
      <c r="BS6078" s="109" t="s">
        <v>372</v>
      </c>
      <c r="BT6078" t="str">
        <f>Tabella2[[#This Row],[OUTCOME]]</f>
        <v>DCO</v>
      </c>
      <c r="BU6078" t="str">
        <f>_xlfn.CONCAT(Tabella2[[#This Row],[NAME SP]],Tabella2[[#This Row],[ID SP]]," - ",Tabella2[[#This Row],[SYLLABUS NO]])</f>
        <v>QATAR66 - FMSC HBFM02</v>
      </c>
      <c r="BV6078" t="s">
        <v>12985</v>
      </c>
    </row>
    <row r="6079" spans="1:74" hidden="1">
      <c r="A6079" s="103" t="s">
        <v>13180</v>
      </c>
      <c r="B6079" s="102">
        <v>45953</v>
      </c>
      <c r="C6079" s="104">
        <f>_xlfn.ISOWEEKNUM(Tabella2[[#This Row],[Date]])</f>
        <v>43</v>
      </c>
      <c r="D6079" s="104" t="s">
        <v>195</v>
      </c>
      <c r="E6079" s="104" t="s">
        <v>298</v>
      </c>
      <c r="F6079" s="104"/>
      <c r="G6079" s="104" t="s">
        <v>257</v>
      </c>
      <c r="H6079" s="105">
        <v>12</v>
      </c>
      <c r="I6079" s="104"/>
      <c r="J6079" s="104" t="s">
        <v>258</v>
      </c>
      <c r="K6079" s="104" t="s">
        <v>80</v>
      </c>
      <c r="L6079" s="104" t="s">
        <v>299</v>
      </c>
      <c r="M6079" s="104" t="s">
        <v>276</v>
      </c>
      <c r="N6079" s="104"/>
      <c r="O6079" s="108" t="str">
        <f>A6078</f>
        <v>18483</v>
      </c>
      <c r="P6079" s="111" t="s">
        <v>300</v>
      </c>
      <c r="Q6079" s="153" t="s">
        <v>540</v>
      </c>
      <c r="R6079" s="153" t="s">
        <v>541</v>
      </c>
      <c r="S6079" s="153">
        <f>Tabella2[[#This Row],[PLD STOP]]-Tabella2[[#This Row],[PLD START]]</f>
        <v>4.1666666666666685E-2</v>
      </c>
      <c r="T6079" s="153">
        <v>0.44097222222222227</v>
      </c>
      <c r="U6079" s="153">
        <v>0.47222222222222227</v>
      </c>
      <c r="V6079" s="153">
        <f>IF(ISBLANK(T6079),"",Tabella2[[#This Row],[ACT STOP]]-Tabella2[[#This Row],[ACT START]])</f>
        <v>3.125E-2</v>
      </c>
      <c r="W6079" s="104" t="s">
        <v>92</v>
      </c>
      <c r="X6079" s="104" t="s">
        <v>91</v>
      </c>
      <c r="Y6079" s="110"/>
      <c r="Z6079" s="106"/>
      <c r="AA6079" s="104"/>
      <c r="AB6079" s="107"/>
      <c r="AC6079" s="72">
        <f>IF(OR(Tabella2[[#This Row],[OUTCOME]]="DCO",Tabella2[[#This Row],[OUTCOME]]="SDC"),1,0)</f>
        <v>1</v>
      </c>
      <c r="AH6079" s="70"/>
      <c r="AI6079" s="70"/>
      <c r="AJ6079">
        <f>IF(OR(Tabella2[[#This Row],[OUTCOME]]="DNCO", Tabella2[[#This Row],[OUTCOME]]="SDNC"),1,0)</f>
        <v>0</v>
      </c>
      <c r="AL6079" s="70"/>
      <c r="BM6079" s="135">
        <f>Tabella2[[#This Row],[ACT START]]</f>
        <v>0.44097222222222227</v>
      </c>
      <c r="BN6079" s="136">
        <f>Tabella2[[#This Row],[ACT STOP]]</f>
        <v>0.47222222222222227</v>
      </c>
      <c r="BO6079" s="101"/>
      <c r="BR6079" s="109" t="str">
        <f t="shared" si="107"/>
        <v>SH-25-6068</v>
      </c>
      <c r="BS6079" s="109" t="s">
        <v>266</v>
      </c>
      <c r="BT6079" t="str">
        <f>Tabella2[[#This Row],[OUTCOME]]</f>
        <v>DCO</v>
      </c>
      <c r="BU6079" t="str">
        <f>_xlfn.CONCAT(Tabella2[[#This Row],[NAME SP]],Tabella2[[#This Row],[ID SP]]," - ",Tabella2[[#This Row],[SYLLABUS NO]])</f>
        <v>Support QATAR - SUPP</v>
      </c>
    </row>
    <row r="6080" spans="1:74" hidden="1">
      <c r="A6080" s="103" t="s">
        <v>13181</v>
      </c>
      <c r="B6080" s="102">
        <v>45953</v>
      </c>
      <c r="C6080" s="104">
        <f>_xlfn.ISOWEEKNUM(Tabella2[[#This Row],[Date]])</f>
        <v>43</v>
      </c>
      <c r="D6080" s="104" t="s">
        <v>9743</v>
      </c>
      <c r="E6080" s="104" t="s">
        <v>256</v>
      </c>
      <c r="F6080" s="104">
        <v>79</v>
      </c>
      <c r="G6080" s="104" t="s">
        <v>284</v>
      </c>
      <c r="H6080" s="105">
        <v>23</v>
      </c>
      <c r="I6080" s="104"/>
      <c r="J6080" s="104" t="s">
        <v>258</v>
      </c>
      <c r="K6080" s="104" t="s">
        <v>77</v>
      </c>
      <c r="L6080" s="104" t="s">
        <v>259</v>
      </c>
      <c r="M6080" s="104" t="s">
        <v>328</v>
      </c>
      <c r="N6080" s="104"/>
      <c r="O6080" s="106"/>
      <c r="P6080" s="111" t="s">
        <v>1895</v>
      </c>
      <c r="Q6080" s="153" t="s">
        <v>540</v>
      </c>
      <c r="R6080" s="153" t="s">
        <v>541</v>
      </c>
      <c r="S6080" s="153">
        <f>Tabella2[[#This Row],[PLD STOP]]-Tabella2[[#This Row],[PLD START]]</f>
        <v>4.1666666666666685E-2</v>
      </c>
      <c r="T6080" s="153">
        <v>0.42708333333333331</v>
      </c>
      <c r="U6080" s="153">
        <v>0.46875</v>
      </c>
      <c r="V6080" s="153">
        <f>IF(ISBLANK(T6080),"",Tabella2[[#This Row],[ACT STOP]]-Tabella2[[#This Row],[ACT START]])</f>
        <v>4.1666666666666685E-2</v>
      </c>
      <c r="W6080" s="104" t="s">
        <v>92</v>
      </c>
      <c r="X6080" s="104" t="s">
        <v>91</v>
      </c>
      <c r="Y6080" s="110"/>
      <c r="Z6080" s="106"/>
      <c r="AA6080" s="104"/>
      <c r="AB6080" s="107"/>
      <c r="AC6080" s="72">
        <f>IF(OR(Tabella2[[#This Row],[OUTCOME]]="DCO",Tabella2[[#This Row],[OUTCOME]]="SDC"),1,0)</f>
        <v>1</v>
      </c>
      <c r="AH6080" s="70"/>
      <c r="AI6080" s="70"/>
      <c r="AJ6080">
        <f>IF(OR(Tabella2[[#This Row],[OUTCOME]]="DNCO", Tabella2[[#This Row],[OUTCOME]]="SDNC"),1,0)</f>
        <v>0</v>
      </c>
      <c r="AL6080" s="70"/>
      <c r="BM6080" s="135">
        <f>Tabella2[[#This Row],[ACT START]]</f>
        <v>0.42708333333333331</v>
      </c>
      <c r="BN6080" s="136">
        <f>Tabella2[[#This Row],[ACT STOP]]</f>
        <v>0.46875</v>
      </c>
      <c r="BO6080" s="101"/>
      <c r="BR6080" s="109" t="str">
        <f t="shared" si="107"/>
        <v>SH-25-6069</v>
      </c>
      <c r="BS6080" s="109" t="s">
        <v>358</v>
      </c>
      <c r="BT6080" t="str">
        <f>Tabella2[[#This Row],[OUTCOME]]</f>
        <v>DCO</v>
      </c>
      <c r="BU6080" t="str">
        <f>_xlfn.CONCAT(Tabella2[[#This Row],[NAME SP]],Tabella2[[#This Row],[ID SP]]," - ",Tabella2[[#This Row],[SYLLABUS NO]])</f>
        <v>QATAR79 - PT LLF02</v>
      </c>
      <c r="BV6080" t="s">
        <v>11914</v>
      </c>
    </row>
    <row r="6081" spans="1:74" hidden="1">
      <c r="A6081" s="103" t="s">
        <v>13182</v>
      </c>
      <c r="B6081" s="102">
        <v>45953</v>
      </c>
      <c r="C6081" s="104">
        <f>_xlfn.ISOWEEKNUM(Tabella2[[#This Row],[Date]])</f>
        <v>43</v>
      </c>
      <c r="D6081" s="104" t="s">
        <v>6621</v>
      </c>
      <c r="E6081" s="104" t="s">
        <v>284</v>
      </c>
      <c r="F6081" s="104">
        <v>82</v>
      </c>
      <c r="G6081" s="104" t="s">
        <v>257</v>
      </c>
      <c r="H6081" s="105">
        <v>33</v>
      </c>
      <c r="I6081" s="104"/>
      <c r="J6081" s="104" t="s">
        <v>258</v>
      </c>
      <c r="K6081" s="104" t="s">
        <v>75</v>
      </c>
      <c r="L6081" s="104" t="s">
        <v>259</v>
      </c>
      <c r="M6081" s="104" t="s">
        <v>328</v>
      </c>
      <c r="N6081" s="104"/>
      <c r="O6081" s="106"/>
      <c r="P6081" s="111" t="s">
        <v>2684</v>
      </c>
      <c r="Q6081" s="153" t="s">
        <v>540</v>
      </c>
      <c r="R6081" s="153" t="s">
        <v>541</v>
      </c>
      <c r="S6081" s="153">
        <f>Tabella2[[#This Row],[PLD STOP]]-Tabella2[[#This Row],[PLD START]]</f>
        <v>4.1666666666666685E-2</v>
      </c>
      <c r="T6081" s="153">
        <v>0.42708333333333331</v>
      </c>
      <c r="U6081" s="153">
        <v>0.46875</v>
      </c>
      <c r="V6081" s="153">
        <f>IF(ISBLANK(T6081),"",Tabella2[[#This Row],[ACT STOP]]-Tabella2[[#This Row],[ACT START]])</f>
        <v>4.1666666666666685E-2</v>
      </c>
      <c r="W6081" s="104" t="s">
        <v>92</v>
      </c>
      <c r="X6081" s="104" t="s">
        <v>91</v>
      </c>
      <c r="Y6081" s="110"/>
      <c r="Z6081" s="106"/>
      <c r="AA6081" s="104"/>
      <c r="AB6081" s="107"/>
      <c r="AC6081" s="72">
        <f>IF(OR(Tabella2[[#This Row],[OUTCOME]]="DCO",Tabella2[[#This Row],[OUTCOME]]="SDC"),1,0)</f>
        <v>1</v>
      </c>
      <c r="AH6081" s="70"/>
      <c r="AI6081" s="70"/>
      <c r="AJ6081">
        <f>IF(OR(Tabella2[[#This Row],[OUTCOME]]="DNCO", Tabella2[[#This Row],[OUTCOME]]="SDNC"),1,0)</f>
        <v>0</v>
      </c>
      <c r="AL6081" s="70"/>
      <c r="BM6081" s="135">
        <f>Tabella2[[#This Row],[ACT START]]</f>
        <v>0.42708333333333331</v>
      </c>
      <c r="BN6081" s="136">
        <f>Tabella2[[#This Row],[ACT STOP]]</f>
        <v>0.46875</v>
      </c>
      <c r="BO6081" s="101"/>
      <c r="BR6081" s="109" t="str">
        <f t="shared" si="107"/>
        <v>SH-25-6070</v>
      </c>
      <c r="BS6081" s="109" t="s">
        <v>458</v>
      </c>
      <c r="BT6081" t="str">
        <f>Tabella2[[#This Row],[OUTCOME]]</f>
        <v>DCO</v>
      </c>
      <c r="BU6081" t="str">
        <f>_xlfn.CONCAT(Tabella2[[#This Row],[NAME SP]],Tabella2[[#This Row],[ID SP]]," - ",Tabella2[[#This Row],[SYLLABUS NO]])</f>
        <v>IFTS82 - PT ERT02</v>
      </c>
      <c r="BV6081" t="s">
        <v>11868</v>
      </c>
    </row>
    <row r="6082" spans="1:74" hidden="1">
      <c r="A6082" s="103" t="s">
        <v>13183</v>
      </c>
      <c r="B6082" s="102">
        <v>45953</v>
      </c>
      <c r="C6082" s="104">
        <f>_xlfn.ISOWEEKNUM(Tabella2[[#This Row],[Date]])</f>
        <v>43</v>
      </c>
      <c r="D6082" s="104" t="s">
        <v>860</v>
      </c>
      <c r="E6082" s="104" t="s">
        <v>284</v>
      </c>
      <c r="F6082" s="104">
        <v>81</v>
      </c>
      <c r="G6082" s="104" t="s">
        <v>257</v>
      </c>
      <c r="H6082" s="105">
        <v>13</v>
      </c>
      <c r="I6082" s="104"/>
      <c r="J6082" s="104" t="s">
        <v>258</v>
      </c>
      <c r="K6082" s="104" t="s">
        <v>83</v>
      </c>
      <c r="L6082" s="104" t="s">
        <v>299</v>
      </c>
      <c r="M6082" s="104" t="s">
        <v>276</v>
      </c>
      <c r="N6082" s="104"/>
      <c r="O6082" s="108" t="str">
        <f>A6083</f>
        <v>18488</v>
      </c>
      <c r="P6082" s="111" t="s">
        <v>456</v>
      </c>
      <c r="Q6082" s="153" t="s">
        <v>4384</v>
      </c>
      <c r="R6082" s="153" t="s">
        <v>4385</v>
      </c>
      <c r="S6082" s="153">
        <f>Tabella2[[#This Row],[PLD STOP]]-Tabella2[[#This Row],[PLD START]]</f>
        <v>4.1666666666666685E-2</v>
      </c>
      <c r="T6082" s="153">
        <v>0.48958333333333331</v>
      </c>
      <c r="U6082" s="153">
        <v>0.53125</v>
      </c>
      <c r="V6082" s="153">
        <f>IF(ISBLANK(T6082),"",Tabella2[[#This Row],[ACT STOP]]-Tabella2[[#This Row],[ACT START]])</f>
        <v>4.1666666666666685E-2</v>
      </c>
      <c r="W6082" s="104" t="s">
        <v>92</v>
      </c>
      <c r="X6082" s="104" t="s">
        <v>91</v>
      </c>
      <c r="Y6082" s="110"/>
      <c r="Z6082" s="106"/>
      <c r="AA6082" s="104"/>
      <c r="AB6082" s="107"/>
      <c r="AC6082" s="72">
        <f>IF(OR(Tabella2[[#This Row],[OUTCOME]]="DCO",Tabella2[[#This Row],[OUTCOME]]="SDC"),1,0)</f>
        <v>1</v>
      </c>
      <c r="AH6082" s="70"/>
      <c r="AI6082" s="70"/>
      <c r="AJ6082">
        <f>IF(OR(Tabella2[[#This Row],[OUTCOME]]="DNCO", Tabella2[[#This Row],[OUTCOME]]="SDNC"),1,0)</f>
        <v>0</v>
      </c>
      <c r="AL6082" s="70"/>
      <c r="BM6082" s="135">
        <f>Tabella2[[#This Row],[ACT START]]</f>
        <v>0.48958333333333331</v>
      </c>
      <c r="BN6082" s="136">
        <f>Tabella2[[#This Row],[ACT STOP]]</f>
        <v>0.53125</v>
      </c>
      <c r="BO6082" s="101"/>
      <c r="BR6082" s="109" t="str">
        <f t="shared" si="107"/>
        <v>SH-25-6071</v>
      </c>
      <c r="BS6082" s="109" t="s">
        <v>427</v>
      </c>
      <c r="BT6082" t="str">
        <f>Tabella2[[#This Row],[OUTCOME]]</f>
        <v>DCO</v>
      </c>
      <c r="BU6082" t="str">
        <f>_xlfn.CONCAT(Tabella2[[#This Row],[NAME SP]],Tabella2[[#This Row],[ID SP]]," - ",Tabella2[[#This Row],[SYLLABUS NO]])</f>
        <v>IFTS81 - FMSC OACM02</v>
      </c>
      <c r="BV6082" t="s">
        <v>11890</v>
      </c>
    </row>
    <row r="6083" spans="1:74" hidden="1">
      <c r="A6083" s="103" t="s">
        <v>13184</v>
      </c>
      <c r="B6083" s="102">
        <v>45953</v>
      </c>
      <c r="C6083" s="104">
        <f>_xlfn.ISOWEEKNUM(Tabella2[[#This Row],[Date]])</f>
        <v>43</v>
      </c>
      <c r="D6083" s="104" t="s">
        <v>195</v>
      </c>
      <c r="E6083" s="104" t="s">
        <v>398</v>
      </c>
      <c r="F6083" s="104"/>
      <c r="G6083" s="104" t="s">
        <v>257</v>
      </c>
      <c r="H6083" s="105">
        <v>1</v>
      </c>
      <c r="I6083" s="104"/>
      <c r="J6083" s="104" t="s">
        <v>258</v>
      </c>
      <c r="K6083" s="104" t="s">
        <v>80</v>
      </c>
      <c r="L6083" s="104" t="s">
        <v>299</v>
      </c>
      <c r="M6083" s="104" t="s">
        <v>276</v>
      </c>
      <c r="N6083" s="104"/>
      <c r="O6083" s="108" t="str">
        <f>A6082</f>
        <v>18487</v>
      </c>
      <c r="P6083" s="111" t="s">
        <v>300</v>
      </c>
      <c r="Q6083" s="153" t="s">
        <v>4384</v>
      </c>
      <c r="R6083" s="153" t="s">
        <v>4385</v>
      </c>
      <c r="S6083" s="153">
        <f>Tabella2[[#This Row],[PLD STOP]]-Tabella2[[#This Row],[PLD START]]</f>
        <v>4.1666666666666685E-2</v>
      </c>
      <c r="T6083" s="153">
        <v>0.48958333333333331</v>
      </c>
      <c r="U6083" s="153">
        <v>0.53125</v>
      </c>
      <c r="V6083" s="153">
        <f>IF(ISBLANK(T6083),"",Tabella2[[#This Row],[ACT STOP]]-Tabella2[[#This Row],[ACT START]])</f>
        <v>4.1666666666666685E-2</v>
      </c>
      <c r="W6083" s="104" t="s">
        <v>122</v>
      </c>
      <c r="X6083" s="104" t="s">
        <v>91</v>
      </c>
      <c r="Y6083" s="110"/>
      <c r="Z6083" s="106"/>
      <c r="AA6083" s="104"/>
      <c r="AB6083" s="107"/>
      <c r="AC6083" s="72">
        <f>IF(OR(Tabella2[[#This Row],[OUTCOME]]="DCO",Tabella2[[#This Row],[OUTCOME]]="SDC"),1,0)</f>
        <v>1</v>
      </c>
      <c r="AH6083" s="70"/>
      <c r="AI6083" s="70"/>
      <c r="AJ6083">
        <f>IF(OR(Tabella2[[#This Row],[OUTCOME]]="DNCO", Tabella2[[#This Row],[OUTCOME]]="SDNC"),1,0)</f>
        <v>0</v>
      </c>
      <c r="AL6083" s="70"/>
      <c r="BM6083" s="135">
        <f>Tabella2[[#This Row],[ACT START]]</f>
        <v>0.48958333333333331</v>
      </c>
      <c r="BN6083" s="136">
        <f>Tabella2[[#This Row],[ACT STOP]]</f>
        <v>0.53125</v>
      </c>
      <c r="BO6083" s="101"/>
      <c r="BR6083" s="109" t="str">
        <f t="shared" si="107"/>
        <v>SH-25-6072</v>
      </c>
      <c r="BS6083" s="109" t="s">
        <v>332</v>
      </c>
      <c r="BT6083" t="str">
        <f>Tabella2[[#This Row],[OUTCOME]]</f>
        <v>SDC</v>
      </c>
      <c r="BU6083" t="str">
        <f>_xlfn.CONCAT(Tabella2[[#This Row],[NAME SP]],Tabella2[[#This Row],[ID SP]]," - ",Tabella2[[#This Row],[SYLLABUS NO]])</f>
        <v>Support IFTS - SUPP</v>
      </c>
    </row>
    <row r="6084" spans="1:74" hidden="1">
      <c r="A6084" s="103" t="s">
        <v>13185</v>
      </c>
      <c r="B6084" s="102">
        <v>45953</v>
      </c>
      <c r="C6084" s="104">
        <f>_xlfn.ISOWEEKNUM(Tabella2[[#This Row],[Date]])</f>
        <v>43</v>
      </c>
      <c r="D6084" s="104" t="s">
        <v>11710</v>
      </c>
      <c r="E6084" s="104" t="s">
        <v>284</v>
      </c>
      <c r="F6084" s="104">
        <v>95</v>
      </c>
      <c r="G6084" s="104" t="s">
        <v>257</v>
      </c>
      <c r="H6084" s="105">
        <v>17</v>
      </c>
      <c r="I6084" s="104" t="s">
        <v>258</v>
      </c>
      <c r="J6084" s="104"/>
      <c r="K6084" s="104" t="s">
        <v>79</v>
      </c>
      <c r="L6084" s="104" t="s">
        <v>259</v>
      </c>
      <c r="M6084" s="104" t="s">
        <v>276</v>
      </c>
      <c r="N6084" s="104"/>
      <c r="O6084" s="106"/>
      <c r="P6084" s="111" t="s">
        <v>13167</v>
      </c>
      <c r="Q6084" s="153" t="s">
        <v>4384</v>
      </c>
      <c r="R6084" s="153" t="s">
        <v>4385</v>
      </c>
      <c r="S6084" s="153">
        <f>Tabella2[[#This Row],[PLD STOP]]-Tabella2[[#This Row],[PLD START]]</f>
        <v>4.1666666666666685E-2</v>
      </c>
      <c r="T6084" s="153">
        <v>0.49027777777777781</v>
      </c>
      <c r="U6084" s="153">
        <v>0.53055555555555556</v>
      </c>
      <c r="V6084" s="153">
        <f>IF(ISBLANK(T6084),"",Tabella2[[#This Row],[ACT STOP]]-Tabella2[[#This Row],[ACT START]])</f>
        <v>4.0277777777777746E-2</v>
      </c>
      <c r="W6084" s="104" t="s">
        <v>92</v>
      </c>
      <c r="X6084" s="104" t="s">
        <v>91</v>
      </c>
      <c r="Y6084" s="110"/>
      <c r="Z6084" s="106"/>
      <c r="AA6084" s="104"/>
      <c r="AB6084" s="107"/>
      <c r="AC6084" s="72">
        <f>IF(OR(Tabella2[[#This Row],[OUTCOME]]="DCO",Tabella2[[#This Row],[OUTCOME]]="SDC"),1,0)</f>
        <v>1</v>
      </c>
      <c r="AH6084" s="70"/>
      <c r="AI6084" s="70"/>
      <c r="AJ6084">
        <f>IF(OR(Tabella2[[#This Row],[OUTCOME]]="DNCO", Tabella2[[#This Row],[OUTCOME]]="SDNC"),1,0)</f>
        <v>0</v>
      </c>
      <c r="AL6084" s="70"/>
      <c r="BM6084" s="135">
        <f>Tabella2[[#This Row],[ACT START]]</f>
        <v>0.49027777777777781</v>
      </c>
      <c r="BN6084" s="136">
        <f>Tabella2[[#This Row],[ACT STOP]]</f>
        <v>0.53055555555555556</v>
      </c>
      <c r="BO6084" s="101"/>
      <c r="BR6084" s="109" t="str">
        <f t="shared" si="107"/>
        <v>SH-25-6073</v>
      </c>
      <c r="BS6084" s="109" t="s">
        <v>393</v>
      </c>
      <c r="BT6084" t="str">
        <f>Tabella2[[#This Row],[OUTCOME]]</f>
        <v>DCO</v>
      </c>
      <c r="BU6084" t="str">
        <f>_xlfn.CONCAT(Tabella2[[#This Row],[NAME SP]],Tabella2[[#This Row],[ID SP]]," - ",Tabella2[[#This Row],[SYLLABUS NO]])</f>
        <v>IFTS95 - SD IF0102</v>
      </c>
      <c r="BV6084" t="s">
        <v>11832</v>
      </c>
    </row>
    <row r="6085" spans="1:74" hidden="1">
      <c r="A6085" s="103" t="s">
        <v>13186</v>
      </c>
      <c r="B6085" s="102">
        <v>45953</v>
      </c>
      <c r="C6085" s="104">
        <f>_xlfn.ISOWEEKNUM(Tabella2[[#This Row],[Date]])</f>
        <v>43</v>
      </c>
      <c r="D6085" s="104" t="s">
        <v>11710</v>
      </c>
      <c r="E6085" s="104" t="s">
        <v>284</v>
      </c>
      <c r="F6085" s="104">
        <v>89</v>
      </c>
      <c r="G6085" s="104" t="s">
        <v>284</v>
      </c>
      <c r="H6085" s="105">
        <v>9</v>
      </c>
      <c r="I6085" s="104" t="s">
        <v>258</v>
      </c>
      <c r="J6085" s="104"/>
      <c r="K6085" s="104" t="s">
        <v>78</v>
      </c>
      <c r="L6085" s="104" t="s">
        <v>259</v>
      </c>
      <c r="M6085" s="104" t="s">
        <v>276</v>
      </c>
      <c r="N6085" s="104"/>
      <c r="O6085" s="106"/>
      <c r="P6085" s="111" t="s">
        <v>13167</v>
      </c>
      <c r="Q6085" s="153" t="s">
        <v>4384</v>
      </c>
      <c r="R6085" s="153" t="s">
        <v>4385</v>
      </c>
      <c r="S6085" s="153">
        <f>Tabella2[[#This Row],[PLD STOP]]-Tabella2[[#This Row],[PLD START]]</f>
        <v>4.1666666666666685E-2</v>
      </c>
      <c r="T6085" s="153">
        <v>0.49027777777777781</v>
      </c>
      <c r="U6085" s="153">
        <v>0.53055555555555556</v>
      </c>
      <c r="V6085" s="153">
        <f>IF(ISBLANK(T6085),"",Tabella2[[#This Row],[ACT STOP]]-Tabella2[[#This Row],[ACT START]])</f>
        <v>4.0277777777777746E-2</v>
      </c>
      <c r="W6085" s="104" t="s">
        <v>92</v>
      </c>
      <c r="X6085" s="104" t="s">
        <v>91</v>
      </c>
      <c r="Y6085" s="110"/>
      <c r="Z6085" s="106"/>
      <c r="AA6085" s="104"/>
      <c r="AB6085" s="107"/>
      <c r="AC6085" s="72">
        <f>IF(OR(Tabella2[[#This Row],[OUTCOME]]="DCO",Tabella2[[#This Row],[OUTCOME]]="SDC"),1,0)</f>
        <v>1</v>
      </c>
      <c r="AH6085" s="70"/>
      <c r="AI6085" s="70"/>
      <c r="AJ6085">
        <f>IF(OR(Tabella2[[#This Row],[OUTCOME]]="DNCO", Tabella2[[#This Row],[OUTCOME]]="SDNC"),1,0)</f>
        <v>0</v>
      </c>
      <c r="AL6085" s="70"/>
      <c r="BM6085" s="135">
        <f>Tabella2[[#This Row],[ACT START]]</f>
        <v>0.49027777777777781</v>
      </c>
      <c r="BN6085" s="136">
        <f>Tabella2[[#This Row],[ACT STOP]]</f>
        <v>0.53055555555555556</v>
      </c>
      <c r="BO6085" s="101"/>
      <c r="BR6085" s="109" t="str">
        <f t="shared" si="107"/>
        <v>SH-25-6074</v>
      </c>
      <c r="BS6085" s="109" t="s">
        <v>339</v>
      </c>
      <c r="BT6085" t="str">
        <f>Tabella2[[#This Row],[OUTCOME]]</f>
        <v>DCO</v>
      </c>
      <c r="BU6085" t="str">
        <f>_xlfn.CONCAT(Tabella2[[#This Row],[NAME SP]],Tabella2[[#This Row],[ID SP]]," - ",Tabella2[[#This Row],[SYLLABUS NO]])</f>
        <v>IFTS89 - SD IF0102</v>
      </c>
      <c r="BV6085" t="s">
        <v>11853</v>
      </c>
    </row>
    <row r="6086" spans="1:74" hidden="1">
      <c r="A6086" s="103" t="s">
        <v>13187</v>
      </c>
      <c r="B6086" s="102">
        <v>45953</v>
      </c>
      <c r="C6086" s="104">
        <f>_xlfn.ISOWEEKNUM(Tabella2[[#This Row],[Date]])</f>
        <v>43</v>
      </c>
      <c r="D6086" s="104" t="s">
        <v>6766</v>
      </c>
      <c r="E6086" s="104" t="s">
        <v>284</v>
      </c>
      <c r="F6086" s="104">
        <v>77</v>
      </c>
      <c r="G6086" s="104" t="s">
        <v>257</v>
      </c>
      <c r="H6086" s="105">
        <v>10</v>
      </c>
      <c r="I6086" s="104"/>
      <c r="J6086" s="104" t="s">
        <v>258</v>
      </c>
      <c r="K6086" s="104" t="s">
        <v>75</v>
      </c>
      <c r="L6086" s="104" t="s">
        <v>259</v>
      </c>
      <c r="M6086" s="104" t="s">
        <v>269</v>
      </c>
      <c r="N6086" s="104"/>
      <c r="O6086" s="106"/>
      <c r="P6086" s="111" t="s">
        <v>1814</v>
      </c>
      <c r="Q6086" s="153" t="s">
        <v>4384</v>
      </c>
      <c r="R6086" s="153" t="s">
        <v>4385</v>
      </c>
      <c r="S6086" s="153">
        <f>Tabella2[[#This Row],[PLD STOP]]-Tabella2[[#This Row],[PLD START]]</f>
        <v>4.1666666666666685E-2</v>
      </c>
      <c r="T6086" s="153">
        <v>0.48958333333333331</v>
      </c>
      <c r="U6086" s="153">
        <v>0.53125</v>
      </c>
      <c r="V6086" s="153">
        <f>IF(ISBLANK(T6086),"",Tabella2[[#This Row],[ACT STOP]]-Tabella2[[#This Row],[ACT START]])</f>
        <v>4.1666666666666685E-2</v>
      </c>
      <c r="W6086" s="104" t="s">
        <v>92</v>
      </c>
      <c r="X6086" s="104" t="s">
        <v>91</v>
      </c>
      <c r="Y6086" s="110"/>
      <c r="Z6086" s="106"/>
      <c r="AA6086" s="104"/>
      <c r="AB6086" s="107"/>
      <c r="AC6086" s="72">
        <f>IF(OR(Tabella2[[#This Row],[OUTCOME]]="DCO",Tabella2[[#This Row],[OUTCOME]]="SDC"),1,0)</f>
        <v>1</v>
      </c>
      <c r="AH6086" s="70"/>
      <c r="AI6086" s="70"/>
      <c r="AJ6086">
        <f>IF(OR(Tabella2[[#This Row],[OUTCOME]]="DNCO", Tabella2[[#This Row],[OUTCOME]]="SDNC"),1,0)</f>
        <v>0</v>
      </c>
      <c r="AL6086" s="70"/>
      <c r="BM6086" s="135">
        <f>Tabella2[[#This Row],[ACT START]]</f>
        <v>0.48958333333333331</v>
      </c>
      <c r="BN6086" s="136">
        <f>Tabella2[[#This Row],[ACT STOP]]</f>
        <v>0.53125</v>
      </c>
      <c r="BO6086" s="101"/>
      <c r="BR6086" s="109" t="str">
        <f t="shared" si="107"/>
        <v>SH-25-6075</v>
      </c>
      <c r="BS6086" s="109" t="s">
        <v>552</v>
      </c>
      <c r="BT6086" t="str">
        <f>Tabella2[[#This Row],[OUTCOME]]</f>
        <v>DCO</v>
      </c>
      <c r="BU6086" t="str">
        <f>_xlfn.CONCAT(Tabella2[[#This Row],[NAME SP]],Tabella2[[#This Row],[ID SP]]," - ",Tabella2[[#This Row],[SYLLABUS NO]])</f>
        <v>IFTS77 - PT R2R01</v>
      </c>
      <c r="BV6086" t="s">
        <v>11873</v>
      </c>
    </row>
    <row r="6087" spans="1:74" ht="47.25" hidden="1">
      <c r="A6087" s="103" t="s">
        <v>13188</v>
      </c>
      <c r="B6087" s="102">
        <v>45953</v>
      </c>
      <c r="C6087" s="104">
        <f>_xlfn.ISOWEEKNUM(Tabella2[[#This Row],[Date]])</f>
        <v>43</v>
      </c>
      <c r="D6087" s="104" t="s">
        <v>6766</v>
      </c>
      <c r="E6087" s="104" t="s">
        <v>284</v>
      </c>
      <c r="F6087" s="104">
        <v>79</v>
      </c>
      <c r="G6087" s="104" t="s">
        <v>257</v>
      </c>
      <c r="H6087" s="105">
        <v>5</v>
      </c>
      <c r="I6087" s="104"/>
      <c r="J6087" s="104" t="s">
        <v>258</v>
      </c>
      <c r="K6087" s="104" t="s">
        <v>77</v>
      </c>
      <c r="L6087" s="104" t="s">
        <v>259</v>
      </c>
      <c r="M6087" s="104" t="s">
        <v>269</v>
      </c>
      <c r="N6087" s="104"/>
      <c r="O6087" s="106"/>
      <c r="P6087" s="111" t="s">
        <v>1814</v>
      </c>
      <c r="Q6087" s="153" t="s">
        <v>4384</v>
      </c>
      <c r="R6087" s="153" t="s">
        <v>4385</v>
      </c>
      <c r="S6087" s="153">
        <f>Tabella2[[#This Row],[PLD STOP]]-Tabella2[[#This Row],[PLD START]]</f>
        <v>4.1666666666666685E-2</v>
      </c>
      <c r="T6087" s="153">
        <v>0.48958333333333331</v>
      </c>
      <c r="U6087" s="153">
        <v>0.53125</v>
      </c>
      <c r="V6087" s="153">
        <f>IF(ISBLANK(T6087),"",Tabella2[[#This Row],[ACT STOP]]-Tabella2[[#This Row],[ACT START]])</f>
        <v>4.1666666666666685E-2</v>
      </c>
      <c r="W6087" s="104" t="s">
        <v>92</v>
      </c>
      <c r="X6087" s="104" t="s">
        <v>91</v>
      </c>
      <c r="Y6087" s="110" t="s">
        <v>13216</v>
      </c>
      <c r="Z6087" s="106"/>
      <c r="AA6087" s="104"/>
      <c r="AB6087" s="107"/>
      <c r="AC6087" s="72">
        <f>IF(OR(Tabella2[[#This Row],[OUTCOME]]="DCO",Tabella2[[#This Row],[OUTCOME]]="SDC"),1,0)</f>
        <v>1</v>
      </c>
      <c r="AH6087" s="70"/>
      <c r="AI6087" s="70"/>
      <c r="AJ6087">
        <f>IF(OR(Tabella2[[#This Row],[OUTCOME]]="DNCO", Tabella2[[#This Row],[OUTCOME]]="SDNC"),1,0)</f>
        <v>0</v>
      </c>
      <c r="AL6087" s="70"/>
      <c r="BL6087" t="s">
        <v>13218</v>
      </c>
      <c r="BM6087" s="135">
        <f>Tabella2[[#This Row],[ACT START]]</f>
        <v>0.48958333333333331</v>
      </c>
      <c r="BN6087" s="136">
        <f>Tabella2[[#This Row],[ACT STOP]]</f>
        <v>0.53125</v>
      </c>
      <c r="BO6087" s="101"/>
      <c r="BR6087" s="109" t="str">
        <f t="shared" si="107"/>
        <v>SH-25-6076</v>
      </c>
      <c r="BS6087" s="109" t="s">
        <v>416</v>
      </c>
      <c r="BT6087" t="str">
        <f>Tabella2[[#This Row],[OUTCOME]]</f>
        <v>DCO</v>
      </c>
      <c r="BU6087" t="str">
        <f>_xlfn.CONCAT(Tabella2[[#This Row],[NAME SP]],Tabella2[[#This Row],[ID SP]]," - ",Tabella2[[#This Row],[SYLLABUS NO]])</f>
        <v>IFTS79 - PT R2R01</v>
      </c>
      <c r="BV6087" t="s">
        <v>11863</v>
      </c>
    </row>
    <row r="6088" spans="1:74" hidden="1">
      <c r="A6088" s="103" t="s">
        <v>13189</v>
      </c>
      <c r="B6088" s="102">
        <v>45953</v>
      </c>
      <c r="C6088" s="104">
        <f>_xlfn.ISOWEEKNUM(Tabella2[[#This Row],[Date]])</f>
        <v>43</v>
      </c>
      <c r="D6088" s="104" t="s">
        <v>751</v>
      </c>
      <c r="E6088" s="104" t="s">
        <v>256</v>
      </c>
      <c r="F6088" s="104">
        <v>76</v>
      </c>
      <c r="G6088" s="104" t="s">
        <v>257</v>
      </c>
      <c r="H6088" s="105">
        <v>14</v>
      </c>
      <c r="I6088" s="104" t="s">
        <v>258</v>
      </c>
      <c r="J6088" s="104"/>
      <c r="K6088" s="104" t="s">
        <v>79</v>
      </c>
      <c r="L6088" s="104" t="s">
        <v>299</v>
      </c>
      <c r="M6088" s="104" t="s">
        <v>276</v>
      </c>
      <c r="N6088" s="104"/>
      <c r="O6088" s="108" t="str">
        <f>A6089</f>
        <v>18494</v>
      </c>
      <c r="P6088" s="111" t="s">
        <v>2593</v>
      </c>
      <c r="Q6088" s="153" t="s">
        <v>8463</v>
      </c>
      <c r="R6088" s="153" t="s">
        <v>8464</v>
      </c>
      <c r="S6088" s="153">
        <f>Tabella2[[#This Row],[PLD STOP]]-Tabella2[[#This Row],[PLD START]]</f>
        <v>4.166666666666663E-2</v>
      </c>
      <c r="T6088" s="153">
        <v>0.55208333333333337</v>
      </c>
      <c r="U6088" s="153">
        <v>0.59375</v>
      </c>
      <c r="V6088" s="153">
        <f>IF(ISBLANK(T6088),"",Tabella2[[#This Row],[ACT STOP]]-Tabella2[[#This Row],[ACT START]])</f>
        <v>4.166666666666663E-2</v>
      </c>
      <c r="W6088" s="104" t="s">
        <v>92</v>
      </c>
      <c r="X6088" s="104" t="s">
        <v>91</v>
      </c>
      <c r="Y6088" s="110"/>
      <c r="Z6088" s="106"/>
      <c r="AA6088" s="104"/>
      <c r="AB6088" s="107"/>
      <c r="AC6088" s="72">
        <f>IF(OR(Tabella2[[#This Row],[OUTCOME]]="DCO",Tabella2[[#This Row],[OUTCOME]]="SDC"),1,0)</f>
        <v>1</v>
      </c>
      <c r="AH6088" s="70"/>
      <c r="AI6088" s="70"/>
      <c r="AJ6088">
        <f>IF(OR(Tabella2[[#This Row],[OUTCOME]]="DNCO", Tabella2[[#This Row],[OUTCOME]]="SDNC"),1,0)</f>
        <v>0</v>
      </c>
      <c r="AL6088" s="70"/>
      <c r="BM6088" s="135">
        <f>Tabella2[[#This Row],[ACT START]]</f>
        <v>0.55208333333333337</v>
      </c>
      <c r="BN6088" s="136">
        <f>Tabella2[[#This Row],[ACT STOP]]</f>
        <v>0.59375</v>
      </c>
      <c r="BO6088" s="101"/>
      <c r="BR6088" s="109" t="str">
        <f t="shared" si="107"/>
        <v>SH-25-6077</v>
      </c>
      <c r="BS6088" s="109" t="s">
        <v>372</v>
      </c>
      <c r="BT6088" t="str">
        <f>Tabella2[[#This Row],[OUTCOME]]</f>
        <v>DCO</v>
      </c>
      <c r="BU6088" t="str">
        <f>_xlfn.CONCAT(Tabella2[[#This Row],[NAME SP]],Tabella2[[#This Row],[ID SP]]," - ",Tabella2[[#This Row],[SYLLABUS NO]])</f>
        <v>QATAR76 - FMSC HBFM01</v>
      </c>
      <c r="BV6088" t="s">
        <v>11939</v>
      </c>
    </row>
    <row r="6089" spans="1:74" hidden="1">
      <c r="A6089" s="103" t="s">
        <v>13190</v>
      </c>
      <c r="B6089" s="102">
        <v>45953</v>
      </c>
      <c r="C6089" s="104">
        <f>_xlfn.ISOWEEKNUM(Tabella2[[#This Row],[Date]])</f>
        <v>43</v>
      </c>
      <c r="D6089" s="104" t="s">
        <v>195</v>
      </c>
      <c r="E6089" s="104" t="s">
        <v>298</v>
      </c>
      <c r="F6089" s="104"/>
      <c r="G6089" s="104" t="s">
        <v>284</v>
      </c>
      <c r="H6089" s="105">
        <v>50</v>
      </c>
      <c r="I6089" s="104"/>
      <c r="J6089" s="104" t="s">
        <v>258</v>
      </c>
      <c r="K6089" s="104" t="s">
        <v>78</v>
      </c>
      <c r="L6089" s="104" t="s">
        <v>299</v>
      </c>
      <c r="M6089" s="104" t="s">
        <v>276</v>
      </c>
      <c r="N6089" s="104"/>
      <c r="O6089" s="108" t="str">
        <f>A6088</f>
        <v>18493</v>
      </c>
      <c r="P6089" s="111" t="s">
        <v>300</v>
      </c>
      <c r="Q6089" s="153" t="s">
        <v>8463</v>
      </c>
      <c r="R6089" s="153" t="s">
        <v>8464</v>
      </c>
      <c r="S6089" s="153">
        <f>Tabella2[[#This Row],[PLD STOP]]-Tabella2[[#This Row],[PLD START]]</f>
        <v>4.166666666666663E-2</v>
      </c>
      <c r="T6089" s="153">
        <v>0.55208333333333337</v>
      </c>
      <c r="U6089" s="153">
        <v>0.59375</v>
      </c>
      <c r="V6089" s="153">
        <f>IF(ISBLANK(T6089),"",Tabella2[[#This Row],[ACT STOP]]-Tabella2[[#This Row],[ACT START]])</f>
        <v>4.166666666666663E-2</v>
      </c>
      <c r="W6089" s="104" t="s">
        <v>122</v>
      </c>
      <c r="X6089" s="104" t="s">
        <v>91</v>
      </c>
      <c r="Y6089" s="110"/>
      <c r="Z6089" s="106"/>
      <c r="AA6089" s="104"/>
      <c r="AB6089" s="107"/>
      <c r="AC6089" s="72">
        <f>IF(OR(Tabella2[[#This Row],[OUTCOME]]="DCO",Tabella2[[#This Row],[OUTCOME]]="SDC"),1,0)</f>
        <v>1</v>
      </c>
      <c r="AH6089" s="70"/>
      <c r="AI6089" s="70"/>
      <c r="AJ6089">
        <f>IF(OR(Tabella2[[#This Row],[OUTCOME]]="DNCO", Tabella2[[#This Row],[OUTCOME]]="SDNC"),1,0)</f>
        <v>0</v>
      </c>
      <c r="AL6089" s="70"/>
      <c r="BL6089" t="s">
        <v>13217</v>
      </c>
      <c r="BM6089" s="135">
        <f>Tabella2[[#This Row],[ACT START]]</f>
        <v>0.55208333333333337</v>
      </c>
      <c r="BN6089" s="136">
        <f>Tabella2[[#This Row],[ACT STOP]]</f>
        <v>0.59375</v>
      </c>
      <c r="BO6089" s="101"/>
      <c r="BR6089" s="109" t="str">
        <f t="shared" si="107"/>
        <v>SH-25-6078</v>
      </c>
      <c r="BS6089" s="109" t="s">
        <v>1763</v>
      </c>
      <c r="BT6089" t="str">
        <f>Tabella2[[#This Row],[OUTCOME]]</f>
        <v>SDC</v>
      </c>
      <c r="BU6089" t="str">
        <f>_xlfn.CONCAT(Tabella2[[#This Row],[NAME SP]],Tabella2[[#This Row],[ID SP]]," - ",Tabella2[[#This Row],[SYLLABUS NO]])</f>
        <v>Support QATAR - SUPP</v>
      </c>
    </row>
    <row r="6090" spans="1:74" hidden="1">
      <c r="A6090" s="103" t="s">
        <v>13191</v>
      </c>
      <c r="B6090" s="102">
        <v>45953</v>
      </c>
      <c r="C6090" s="104">
        <f>_xlfn.ISOWEEKNUM(Tabella2[[#This Row],[Date]])</f>
        <v>43</v>
      </c>
      <c r="D6090" s="104" t="s">
        <v>6396</v>
      </c>
      <c r="E6090" s="104" t="s">
        <v>256</v>
      </c>
      <c r="F6090" s="104">
        <v>74</v>
      </c>
      <c r="G6090" s="104" t="s">
        <v>284</v>
      </c>
      <c r="H6090" s="105">
        <v>22</v>
      </c>
      <c r="I6090" s="104"/>
      <c r="J6090" s="104" t="s">
        <v>258</v>
      </c>
      <c r="K6090" s="104" t="s">
        <v>83</v>
      </c>
      <c r="L6090" s="104" t="s">
        <v>299</v>
      </c>
      <c r="M6090" s="104" t="s">
        <v>516</v>
      </c>
      <c r="N6090" s="104"/>
      <c r="O6090" s="108" t="str">
        <f>A6091</f>
        <v>18496</v>
      </c>
      <c r="P6090" s="111" t="s">
        <v>3980</v>
      </c>
      <c r="Q6090" s="153" t="s">
        <v>8463</v>
      </c>
      <c r="R6090" s="153" t="s">
        <v>8464</v>
      </c>
      <c r="S6090" s="153">
        <f>Tabella2[[#This Row],[PLD STOP]]-Tabella2[[#This Row],[PLD START]]</f>
        <v>4.166666666666663E-2</v>
      </c>
      <c r="T6090" s="153" t="s">
        <v>8463</v>
      </c>
      <c r="U6090" s="153" t="s">
        <v>8464</v>
      </c>
      <c r="V6090" s="153">
        <f>IF(ISBLANK(T6090),"",Tabella2[[#This Row],[ACT STOP]]-Tabella2[[#This Row],[ACT START]])</f>
        <v>4.166666666666663E-2</v>
      </c>
      <c r="W6090" s="104" t="s">
        <v>92</v>
      </c>
      <c r="X6090" s="104" t="s">
        <v>91</v>
      </c>
      <c r="Y6090" s="110" t="s">
        <v>13513</v>
      </c>
      <c r="Z6090" s="106"/>
      <c r="AA6090" s="104"/>
      <c r="AB6090" s="107"/>
      <c r="AC6090" s="72">
        <f>IF(OR(Tabella2[[#This Row],[OUTCOME]]="DCO",Tabella2[[#This Row],[OUTCOME]]="SDC"),1,0)</f>
        <v>1</v>
      </c>
      <c r="AH6090" s="70"/>
      <c r="AI6090" s="70"/>
      <c r="AJ6090">
        <f>IF(OR(Tabella2[[#This Row],[OUTCOME]]="DNCO", Tabella2[[#This Row],[OUTCOME]]="SDNC"),1,0)</f>
        <v>0</v>
      </c>
      <c r="AL6090" s="70"/>
      <c r="BM6090" s="135" t="str">
        <f>Tabella2[[#This Row],[ACT START]]</f>
        <v>13:15</v>
      </c>
      <c r="BN6090" s="136" t="str">
        <f>Tabella2[[#This Row],[ACT STOP]]</f>
        <v>14:15</v>
      </c>
      <c r="BO6090" s="101"/>
      <c r="BR6090" s="109" t="str">
        <f t="shared" si="107"/>
        <v>SH-25-6079</v>
      </c>
      <c r="BS6090" s="109" t="s">
        <v>295</v>
      </c>
      <c r="BT6090" t="str">
        <f>Tabella2[[#This Row],[OUTCOME]]</f>
        <v>DCO</v>
      </c>
      <c r="BU6090" t="str">
        <f>_xlfn.CONCAT(Tabella2[[#This Row],[NAME SP]],Tabella2[[#This Row],[ID SP]]," - ",Tabella2[[#This Row],[SYLLABUS NO]])</f>
        <v>QATAR74 - NET PGM02 CPL01</v>
      </c>
      <c r="BV6090" t="s">
        <v>11931</v>
      </c>
    </row>
    <row r="6091" spans="1:74" hidden="1">
      <c r="A6091" s="103" t="s">
        <v>13192</v>
      </c>
      <c r="B6091" s="102">
        <v>45953</v>
      </c>
      <c r="C6091" s="104">
        <f>_xlfn.ISOWEEKNUM(Tabella2[[#This Row],[Date]])</f>
        <v>43</v>
      </c>
      <c r="D6091" s="104" t="s">
        <v>763</v>
      </c>
      <c r="E6091" s="104" t="s">
        <v>256</v>
      </c>
      <c r="F6091" s="104">
        <v>65</v>
      </c>
      <c r="G6091" s="104" t="s">
        <v>257</v>
      </c>
      <c r="H6091" s="105">
        <v>32</v>
      </c>
      <c r="I6091" s="104"/>
      <c r="J6091" s="104" t="s">
        <v>258</v>
      </c>
      <c r="K6091" s="104" t="s">
        <v>80</v>
      </c>
      <c r="L6091" s="104" t="s">
        <v>299</v>
      </c>
      <c r="M6091" s="104" t="s">
        <v>516</v>
      </c>
      <c r="N6091" s="104"/>
      <c r="O6091" s="108" t="str">
        <f>A6090</f>
        <v>18495</v>
      </c>
      <c r="P6091" s="111" t="s">
        <v>3980</v>
      </c>
      <c r="Q6091" s="153" t="s">
        <v>8463</v>
      </c>
      <c r="R6091" s="153" t="s">
        <v>8464</v>
      </c>
      <c r="S6091" s="153">
        <f>Tabella2[[#This Row],[PLD STOP]]-Tabella2[[#This Row],[PLD START]]</f>
        <v>4.166666666666663E-2</v>
      </c>
      <c r="T6091" s="153" t="s">
        <v>8463</v>
      </c>
      <c r="U6091" s="153" t="s">
        <v>8464</v>
      </c>
      <c r="V6091" s="153">
        <f>IF(ISBLANK(T6091),"",Tabella2[[#This Row],[ACT STOP]]-Tabella2[[#This Row],[ACT START]])</f>
        <v>4.166666666666663E-2</v>
      </c>
      <c r="W6091" s="104" t="s">
        <v>92</v>
      </c>
      <c r="X6091" s="104" t="s">
        <v>91</v>
      </c>
      <c r="Y6091" s="110"/>
      <c r="Z6091" s="106"/>
      <c r="AA6091" s="104"/>
      <c r="AB6091" s="107"/>
      <c r="AC6091" s="72">
        <f>IF(OR(Tabella2[[#This Row],[OUTCOME]]="DCO",Tabella2[[#This Row],[OUTCOME]]="SDC"),1,0)</f>
        <v>1</v>
      </c>
      <c r="AH6091" s="70"/>
      <c r="AI6091" s="70"/>
      <c r="AJ6091">
        <f>IF(OR(Tabella2[[#This Row],[OUTCOME]]="DNCO", Tabella2[[#This Row],[OUTCOME]]="SDNC"),1,0)</f>
        <v>0</v>
      </c>
      <c r="AL6091" s="70"/>
      <c r="BM6091" s="135" t="str">
        <f>Tabella2[[#This Row],[ACT START]]</f>
        <v>13:15</v>
      </c>
      <c r="BN6091" s="136" t="str">
        <f>Tabella2[[#This Row],[ACT STOP]]</f>
        <v>14:15</v>
      </c>
      <c r="BO6091" s="101"/>
      <c r="BR6091" s="109" t="str">
        <f t="shared" si="107"/>
        <v>SH-25-6080</v>
      </c>
      <c r="BS6091" s="109" t="s">
        <v>356</v>
      </c>
      <c r="BT6091" t="str">
        <f>Tabella2[[#This Row],[OUTCOME]]</f>
        <v>DCO</v>
      </c>
      <c r="BU6091" t="str">
        <f>_xlfn.CONCAT(Tabella2[[#This Row],[NAME SP]],Tabella2[[#This Row],[ID SP]]," - ",Tabella2[[#This Row],[SYLLABUS NO]])</f>
        <v>QATAR65 - NET PGM02 CPL01</v>
      </c>
      <c r="BV6091" t="s">
        <v>11943</v>
      </c>
    </row>
    <row r="6092" spans="1:74" hidden="1">
      <c r="A6092" s="103" t="s">
        <v>13193</v>
      </c>
      <c r="B6092" s="102">
        <v>45953</v>
      </c>
      <c r="C6092" s="104">
        <f>_xlfn.ISOWEEKNUM(Tabella2[[#This Row],[Date]])</f>
        <v>43</v>
      </c>
      <c r="D6092" s="104" t="s">
        <v>11983</v>
      </c>
      <c r="E6092" s="104" t="s">
        <v>284</v>
      </c>
      <c r="F6092" s="104">
        <v>84</v>
      </c>
      <c r="G6092" s="104" t="s">
        <v>284</v>
      </c>
      <c r="H6092" s="105">
        <v>23</v>
      </c>
      <c r="I6092" s="104"/>
      <c r="J6092" s="104" t="s">
        <v>258</v>
      </c>
      <c r="K6092" s="104" t="s">
        <v>77</v>
      </c>
      <c r="L6092" s="104" t="s">
        <v>259</v>
      </c>
      <c r="M6092" s="104" t="s">
        <v>798</v>
      </c>
      <c r="N6092" s="104"/>
      <c r="O6092" s="106"/>
      <c r="P6092" s="111" t="s">
        <v>799</v>
      </c>
      <c r="Q6092" s="153" t="s">
        <v>8463</v>
      </c>
      <c r="R6092" s="153" t="s">
        <v>8464</v>
      </c>
      <c r="S6092" s="153">
        <f>Tabella2[[#This Row],[PLD STOP]]-Tabella2[[#This Row],[PLD START]]</f>
        <v>4.166666666666663E-2</v>
      </c>
      <c r="T6092" s="153" t="s">
        <v>8463</v>
      </c>
      <c r="U6092" s="153">
        <v>0.59375</v>
      </c>
      <c r="V6092" s="153">
        <f>IF(ISBLANK(T6092),"",Tabella2[[#This Row],[ACT STOP]]-Tabella2[[#This Row],[ACT START]])</f>
        <v>4.166666666666663E-2</v>
      </c>
      <c r="W6092" s="104" t="s">
        <v>92</v>
      </c>
      <c r="X6092" s="104" t="s">
        <v>91</v>
      </c>
      <c r="Y6092" s="110"/>
      <c r="Z6092" s="106"/>
      <c r="AA6092" s="104"/>
      <c r="AB6092" s="107"/>
      <c r="AC6092" s="72">
        <f>IF(OR(Tabella2[[#This Row],[OUTCOME]]="DCO",Tabella2[[#This Row],[OUTCOME]]="SDC"),1,0)</f>
        <v>1</v>
      </c>
      <c r="AH6092" s="70"/>
      <c r="AI6092" s="70"/>
      <c r="AJ6092">
        <f>IF(OR(Tabella2[[#This Row],[OUTCOME]]="DNCO", Tabella2[[#This Row],[OUTCOME]]="SDNC"),1,0)</f>
        <v>0</v>
      </c>
      <c r="AL6092" s="70"/>
      <c r="BM6092" s="135" t="str">
        <f>Tabella2[[#This Row],[ACT START]]</f>
        <v>13:15</v>
      </c>
      <c r="BN6092" s="136">
        <f>Tabella2[[#This Row],[ACT STOP]]</f>
        <v>0.59375</v>
      </c>
      <c r="BO6092" s="101"/>
      <c r="BR6092" s="109" t="str">
        <f t="shared" si="107"/>
        <v>SH-25-6081</v>
      </c>
      <c r="BS6092" s="109" t="s">
        <v>358</v>
      </c>
      <c r="BT6092" t="str">
        <f>Tabella2[[#This Row],[OUTCOME]]</f>
        <v>DCO</v>
      </c>
      <c r="BU6092" t="str">
        <f>_xlfn.CONCAT(Tabella2[[#This Row],[NAME SP]],Tabella2[[#This Row],[ID SP]]," - ",Tabella2[[#This Row],[SYLLABUS NO]])</f>
        <v>IFTS84 - SD IF02</v>
      </c>
      <c r="BV6092" t="s">
        <v>11984</v>
      </c>
    </row>
    <row r="6093" spans="1:74" hidden="1">
      <c r="A6093" s="103" t="s">
        <v>13194</v>
      </c>
      <c r="B6093" s="102">
        <v>45953</v>
      </c>
      <c r="C6093" s="104">
        <f>_xlfn.ISOWEEKNUM(Tabella2[[#This Row],[Date]])</f>
        <v>43</v>
      </c>
      <c r="D6093" s="104" t="s">
        <v>9743</v>
      </c>
      <c r="E6093" s="104" t="s">
        <v>256</v>
      </c>
      <c r="F6093" s="104">
        <v>83</v>
      </c>
      <c r="G6093" s="104" t="s">
        <v>257</v>
      </c>
      <c r="H6093" s="105">
        <v>12</v>
      </c>
      <c r="I6093" s="104"/>
      <c r="J6093" s="104" t="s">
        <v>258</v>
      </c>
      <c r="K6093" s="104" t="s">
        <v>75</v>
      </c>
      <c r="L6093" s="104" t="s">
        <v>259</v>
      </c>
      <c r="M6093" s="104" t="s">
        <v>328</v>
      </c>
      <c r="N6093" s="104"/>
      <c r="O6093" s="106"/>
      <c r="P6093" s="111" t="s">
        <v>8923</v>
      </c>
      <c r="Q6093" s="153" t="s">
        <v>8463</v>
      </c>
      <c r="R6093" s="153" t="s">
        <v>8464</v>
      </c>
      <c r="S6093" s="153">
        <f>Tabella2[[#This Row],[PLD STOP]]-Tabella2[[#This Row],[PLD START]]</f>
        <v>4.166666666666663E-2</v>
      </c>
      <c r="T6093" s="153" t="s">
        <v>8463</v>
      </c>
      <c r="U6093" s="153">
        <v>0.59375</v>
      </c>
      <c r="V6093" s="153">
        <f>IF(ISBLANK(T6093),"",Tabella2[[#This Row],[ACT STOP]]-Tabella2[[#This Row],[ACT START]])</f>
        <v>4.166666666666663E-2</v>
      </c>
      <c r="W6093" s="104" t="s">
        <v>92</v>
      </c>
      <c r="X6093" s="104" t="s">
        <v>91</v>
      </c>
      <c r="Y6093" s="110"/>
      <c r="Z6093" s="106"/>
      <c r="AA6093" s="104"/>
      <c r="AB6093" s="107"/>
      <c r="AC6093" s="72">
        <f>IF(OR(Tabella2[[#This Row],[OUTCOME]]="DCO",Tabella2[[#This Row],[OUTCOME]]="SDC"),1,0)</f>
        <v>1</v>
      </c>
      <c r="AH6093" s="70"/>
      <c r="AI6093" s="70"/>
      <c r="AJ6093">
        <f>IF(OR(Tabella2[[#This Row],[OUTCOME]]="DNCO", Tabella2[[#This Row],[OUTCOME]]="SDNC"),1,0)</f>
        <v>0</v>
      </c>
      <c r="AL6093" s="70"/>
      <c r="BM6093" s="135" t="str">
        <f>Tabella2[[#This Row],[ACT START]]</f>
        <v>13:15</v>
      </c>
      <c r="BN6093" s="136">
        <f>Tabella2[[#This Row],[ACT STOP]]</f>
        <v>0.59375</v>
      </c>
      <c r="BO6093" s="101"/>
      <c r="BR6093" s="109" t="str">
        <f t="shared" si="107"/>
        <v>SH-25-6082</v>
      </c>
      <c r="BS6093" s="109" t="s">
        <v>266</v>
      </c>
      <c r="BT6093" t="str">
        <f>Tabella2[[#This Row],[OUTCOME]]</f>
        <v>DCO</v>
      </c>
      <c r="BU6093" t="str">
        <f>_xlfn.CONCAT(Tabella2[[#This Row],[NAME SP]],Tabella2[[#This Row],[ID SP]]," - ",Tabella2[[#This Row],[SYLLABUS NO]])</f>
        <v>QATAR83 - PT LLFB01</v>
      </c>
      <c r="BV6093" t="s">
        <v>11834</v>
      </c>
    </row>
    <row r="6094" spans="1:74" hidden="1">
      <c r="A6094" s="103" t="s">
        <v>13195</v>
      </c>
      <c r="B6094" s="102">
        <v>45953</v>
      </c>
      <c r="C6094" s="104">
        <f>_xlfn.ISOWEEKNUM(Tabella2[[#This Row],[Date]])</f>
        <v>43</v>
      </c>
      <c r="D6094" s="104" t="s">
        <v>6621</v>
      </c>
      <c r="E6094" s="104" t="s">
        <v>284</v>
      </c>
      <c r="F6094" s="104">
        <v>83</v>
      </c>
      <c r="G6094" s="104" t="s">
        <v>257</v>
      </c>
      <c r="H6094" s="105">
        <v>13</v>
      </c>
      <c r="I6094" s="104"/>
      <c r="J6094" s="104" t="s">
        <v>258</v>
      </c>
      <c r="K6094" s="104" t="s">
        <v>79</v>
      </c>
      <c r="L6094" s="104" t="s">
        <v>299</v>
      </c>
      <c r="M6094" s="104" t="s">
        <v>276</v>
      </c>
      <c r="N6094" s="104"/>
      <c r="O6094" s="108" t="str">
        <f>A6095</f>
        <v>18500</v>
      </c>
      <c r="P6094" s="111" t="s">
        <v>733</v>
      </c>
      <c r="Q6094" s="153" t="s">
        <v>12108</v>
      </c>
      <c r="R6094" s="153" t="s">
        <v>12109</v>
      </c>
      <c r="S6094" s="153">
        <f>Tabella2[[#This Row],[PLD STOP]]-Tabella2[[#This Row],[PLD START]]</f>
        <v>4.166666666666663E-2</v>
      </c>
      <c r="T6094" s="153">
        <v>0.61458333333333337</v>
      </c>
      <c r="U6094" s="153">
        <v>0.65625</v>
      </c>
      <c r="V6094" s="153">
        <f>IF(ISBLANK(T6094),"",Tabella2[[#This Row],[ACT STOP]]-Tabella2[[#This Row],[ACT START]])</f>
        <v>4.166666666666663E-2</v>
      </c>
      <c r="W6094" s="104" t="s">
        <v>92</v>
      </c>
      <c r="X6094" s="104" t="s">
        <v>91</v>
      </c>
      <c r="Y6094" s="110"/>
      <c r="Z6094" s="106"/>
      <c r="AA6094" s="104"/>
      <c r="AB6094" s="107"/>
      <c r="AC6094" s="72">
        <f>IF(OR(Tabella2[[#This Row],[OUTCOME]]="DCO",Tabella2[[#This Row],[OUTCOME]]="SDC"),1,0)</f>
        <v>1</v>
      </c>
      <c r="AH6094" s="70"/>
      <c r="AI6094" s="70"/>
      <c r="AJ6094">
        <f>IF(OR(Tabella2[[#This Row],[OUTCOME]]="DNCO", Tabella2[[#This Row],[OUTCOME]]="SDNC"),1,0)</f>
        <v>0</v>
      </c>
      <c r="AL6094" s="70"/>
      <c r="BM6094" s="135">
        <f>Tabella2[[#This Row],[ACT START]]</f>
        <v>0.61458333333333337</v>
      </c>
      <c r="BN6094" s="136">
        <f>Tabella2[[#This Row],[ACT STOP]]</f>
        <v>0.65625</v>
      </c>
      <c r="BO6094" s="101"/>
      <c r="BR6094" s="109" t="str">
        <f t="shared" si="107"/>
        <v>SH-25-6083</v>
      </c>
      <c r="BS6094" s="109" t="s">
        <v>427</v>
      </c>
      <c r="BT6094" t="str">
        <f>Tabella2[[#This Row],[OUTCOME]]</f>
        <v>DCO</v>
      </c>
      <c r="BU6094" t="str">
        <f>_xlfn.CONCAT(Tabella2[[#This Row],[NAME SP]],Tabella2[[#This Row],[ID SP]]," - ",Tabella2[[#This Row],[SYLLABUS NO]])</f>
        <v>IFTS83 - FMSC DACM01</v>
      </c>
      <c r="BV6094" t="s">
        <v>11871</v>
      </c>
    </row>
    <row r="6095" spans="1:74" hidden="1">
      <c r="A6095" s="103" t="s">
        <v>13196</v>
      </c>
      <c r="B6095" s="102">
        <v>45953</v>
      </c>
      <c r="C6095" s="104">
        <f>_xlfn.ISOWEEKNUM(Tabella2[[#This Row],[Date]])</f>
        <v>43</v>
      </c>
      <c r="D6095" s="104" t="s">
        <v>195</v>
      </c>
      <c r="E6095" s="104" t="s">
        <v>398</v>
      </c>
      <c r="F6095" s="104"/>
      <c r="G6095" s="104" t="s">
        <v>284</v>
      </c>
      <c r="H6095" s="105">
        <v>48</v>
      </c>
      <c r="I6095" s="104"/>
      <c r="J6095" s="104" t="s">
        <v>258</v>
      </c>
      <c r="K6095" s="104" t="s">
        <v>78</v>
      </c>
      <c r="L6095" s="104" t="s">
        <v>299</v>
      </c>
      <c r="M6095" s="104" t="s">
        <v>276</v>
      </c>
      <c r="N6095" s="104"/>
      <c r="O6095" s="108" t="str">
        <f>A6094</f>
        <v>18499</v>
      </c>
      <c r="P6095" s="111" t="s">
        <v>300</v>
      </c>
      <c r="Q6095" s="153" t="s">
        <v>12108</v>
      </c>
      <c r="R6095" s="153" t="s">
        <v>12109</v>
      </c>
      <c r="S6095" s="153">
        <f>Tabella2[[#This Row],[PLD STOP]]-Tabella2[[#This Row],[PLD START]]</f>
        <v>4.166666666666663E-2</v>
      </c>
      <c r="T6095" s="153">
        <v>0.61458333333333337</v>
      </c>
      <c r="U6095" s="153">
        <v>0.65625</v>
      </c>
      <c r="V6095" s="153">
        <f>IF(ISBLANK(T6095),"",Tabella2[[#This Row],[ACT STOP]]-Tabella2[[#This Row],[ACT START]])</f>
        <v>4.166666666666663E-2</v>
      </c>
      <c r="W6095" s="104" t="s">
        <v>92</v>
      </c>
      <c r="X6095" s="104" t="s">
        <v>91</v>
      </c>
      <c r="Y6095" s="110"/>
      <c r="Z6095" s="106"/>
      <c r="AA6095" s="104"/>
      <c r="AB6095" s="107"/>
      <c r="AC6095" s="72">
        <f>IF(OR(Tabella2[[#This Row],[OUTCOME]]="DCO",Tabella2[[#This Row],[OUTCOME]]="SDC"),1,0)</f>
        <v>1</v>
      </c>
      <c r="AH6095" s="70"/>
      <c r="AI6095" s="70"/>
      <c r="AJ6095">
        <f>IF(OR(Tabella2[[#This Row],[OUTCOME]]="DNCO", Tabella2[[#This Row],[OUTCOME]]="SDNC"),1,0)</f>
        <v>0</v>
      </c>
      <c r="AL6095" s="70"/>
      <c r="BM6095" s="135">
        <f>Tabella2[[#This Row],[ACT START]]</f>
        <v>0.61458333333333337</v>
      </c>
      <c r="BN6095" s="136">
        <f>Tabella2[[#This Row],[ACT STOP]]</f>
        <v>0.65625</v>
      </c>
      <c r="BO6095" s="101"/>
      <c r="BR6095" s="109" t="str">
        <f t="shared" si="107"/>
        <v>SH-25-6084</v>
      </c>
      <c r="BS6095" s="109" t="s">
        <v>1758</v>
      </c>
      <c r="BT6095" t="str">
        <f>Tabella2[[#This Row],[OUTCOME]]</f>
        <v>DCO</v>
      </c>
      <c r="BU6095" t="str">
        <f>_xlfn.CONCAT(Tabella2[[#This Row],[NAME SP]],Tabella2[[#This Row],[ID SP]]," - ",Tabella2[[#This Row],[SYLLABUS NO]])</f>
        <v>Support IFTS - SUPP</v>
      </c>
    </row>
    <row r="6096" spans="1:74" hidden="1">
      <c r="A6096" s="103" t="s">
        <v>13197</v>
      </c>
      <c r="B6096" s="102">
        <v>45953</v>
      </c>
      <c r="C6096" s="104">
        <f>_xlfn.ISOWEEKNUM(Tabella2[[#This Row],[Date]])</f>
        <v>43</v>
      </c>
      <c r="D6096" s="104" t="s">
        <v>722</v>
      </c>
      <c r="E6096" s="104" t="s">
        <v>327</v>
      </c>
      <c r="F6096" s="104">
        <v>76</v>
      </c>
      <c r="G6096" s="104" t="s">
        <v>257</v>
      </c>
      <c r="H6096" s="105">
        <v>17</v>
      </c>
      <c r="I6096" s="104" t="s">
        <v>258</v>
      </c>
      <c r="J6096" s="104"/>
      <c r="K6096" s="104" t="s">
        <v>83</v>
      </c>
      <c r="L6096" s="104" t="s">
        <v>259</v>
      </c>
      <c r="M6096" s="104" t="s">
        <v>386</v>
      </c>
      <c r="N6096" s="104"/>
      <c r="O6096" s="106"/>
      <c r="P6096" s="111" t="s">
        <v>4392</v>
      </c>
      <c r="Q6096" s="153" t="s">
        <v>12108</v>
      </c>
      <c r="R6096" s="153" t="s">
        <v>12109</v>
      </c>
      <c r="S6096" s="153">
        <f>Tabella2[[#This Row],[PLD STOP]]-Tabella2[[#This Row],[PLD START]]</f>
        <v>4.166666666666663E-2</v>
      </c>
      <c r="T6096" s="153" t="s">
        <v>12108</v>
      </c>
      <c r="U6096" s="153" t="s">
        <v>12109</v>
      </c>
      <c r="V6096" s="153">
        <f>IF(ISBLANK(T6096),"",Tabella2[[#This Row],[ACT STOP]]-Tabella2[[#This Row],[ACT START]])</f>
        <v>4.166666666666663E-2</v>
      </c>
      <c r="W6096" s="104" t="s">
        <v>92</v>
      </c>
      <c r="X6096" s="104" t="s">
        <v>91</v>
      </c>
      <c r="Y6096" s="110"/>
      <c r="Z6096" s="106"/>
      <c r="AA6096" s="104"/>
      <c r="AB6096" s="107"/>
      <c r="AC6096" s="72">
        <f>IF(OR(Tabella2[[#This Row],[OUTCOME]]="DCO",Tabella2[[#This Row],[OUTCOME]]="SDC"),1,0)</f>
        <v>1</v>
      </c>
      <c r="AH6096" s="70"/>
      <c r="AI6096" s="70"/>
      <c r="AJ6096">
        <f>IF(OR(Tabella2[[#This Row],[OUTCOME]]="DNCO", Tabella2[[#This Row],[OUTCOME]]="SDNC"),1,0)</f>
        <v>0</v>
      </c>
      <c r="AL6096" s="70"/>
      <c r="BM6096" s="135" t="str">
        <f>Tabella2[[#This Row],[ACT START]]</f>
        <v>14:45</v>
      </c>
      <c r="BN6096" s="136" t="str">
        <f>Tabella2[[#This Row],[ACT STOP]]</f>
        <v>15:45</v>
      </c>
      <c r="BO6096" s="101"/>
      <c r="BR6096" s="109" t="str">
        <f t="shared" si="107"/>
        <v>SH-25-6085</v>
      </c>
      <c r="BS6096" s="109" t="s">
        <v>393</v>
      </c>
      <c r="BT6096" t="str">
        <f>Tabella2[[#This Row],[OUTCOME]]</f>
        <v>DCO</v>
      </c>
      <c r="BU6096" t="str">
        <f>_xlfn.CONCAT(Tabella2[[#This Row],[NAME SP]],Tabella2[[#This Row],[ID SP]]," - ",Tabella2[[#This Row],[SYLLABUS NO]])</f>
        <v>AMI76 - SD BVR01</v>
      </c>
      <c r="BV6096" t="s">
        <v>11883</v>
      </c>
    </row>
    <row r="6097" spans="1:74" hidden="1">
      <c r="A6097" s="103" t="s">
        <v>13198</v>
      </c>
      <c r="B6097" s="102">
        <v>45953</v>
      </c>
      <c r="C6097" s="104">
        <f>_xlfn.ISOWEEKNUM(Tabella2[[#This Row],[Date]])</f>
        <v>43</v>
      </c>
      <c r="D6097" s="104" t="s">
        <v>722</v>
      </c>
      <c r="E6097" s="104" t="s">
        <v>327</v>
      </c>
      <c r="F6097" s="104">
        <v>77</v>
      </c>
      <c r="G6097" s="104" t="s">
        <v>257</v>
      </c>
      <c r="H6097" s="105">
        <v>1</v>
      </c>
      <c r="I6097" s="104" t="s">
        <v>258</v>
      </c>
      <c r="J6097" s="104"/>
      <c r="K6097" s="104" t="s">
        <v>80</v>
      </c>
      <c r="L6097" s="104" t="s">
        <v>259</v>
      </c>
      <c r="M6097" s="104" t="s">
        <v>386</v>
      </c>
      <c r="N6097" s="104"/>
      <c r="O6097" s="106"/>
      <c r="P6097" s="111" t="s">
        <v>561</v>
      </c>
      <c r="Q6097" s="153" t="s">
        <v>12108</v>
      </c>
      <c r="R6097" s="153" t="s">
        <v>12109</v>
      </c>
      <c r="S6097" s="153">
        <f>Tabella2[[#This Row],[PLD STOP]]-Tabella2[[#This Row],[PLD START]]</f>
        <v>4.166666666666663E-2</v>
      </c>
      <c r="T6097" s="153" t="s">
        <v>12108</v>
      </c>
      <c r="U6097" s="153" t="s">
        <v>12109</v>
      </c>
      <c r="V6097" s="153">
        <f>IF(ISBLANK(T6097),"",Tabella2[[#This Row],[ACT STOP]]-Tabella2[[#This Row],[ACT START]])</f>
        <v>4.166666666666663E-2</v>
      </c>
      <c r="W6097" s="104" t="s">
        <v>92</v>
      </c>
      <c r="X6097" s="104" t="s">
        <v>91</v>
      </c>
      <c r="Y6097" s="110"/>
      <c r="Z6097" s="106"/>
      <c r="AA6097" s="104"/>
      <c r="AB6097" s="107"/>
      <c r="AC6097" s="72">
        <f>IF(OR(Tabella2[[#This Row],[OUTCOME]]="DCO",Tabella2[[#This Row],[OUTCOME]]="SDC"),1,0)</f>
        <v>1</v>
      </c>
      <c r="AH6097" s="70"/>
      <c r="AI6097" s="70"/>
      <c r="AJ6097">
        <f>IF(OR(Tabella2[[#This Row],[OUTCOME]]="DNCO", Tabella2[[#This Row],[OUTCOME]]="SDNC"),1,0)</f>
        <v>0</v>
      </c>
      <c r="AL6097" s="70"/>
      <c r="BM6097" s="135" t="str">
        <f>Tabella2[[#This Row],[ACT START]]</f>
        <v>14:45</v>
      </c>
      <c r="BN6097" s="136" t="str">
        <f>Tabella2[[#This Row],[ACT STOP]]</f>
        <v>15:45</v>
      </c>
      <c r="BO6097" s="101"/>
      <c r="BR6097" s="109" t="str">
        <f t="shared" si="107"/>
        <v>SH-25-6086</v>
      </c>
      <c r="BS6097" s="109" t="s">
        <v>332</v>
      </c>
      <c r="BT6097" t="str">
        <f>Tabella2[[#This Row],[OUTCOME]]</f>
        <v>DCO</v>
      </c>
      <c r="BU6097" t="str">
        <f>_xlfn.CONCAT(Tabella2[[#This Row],[NAME SP]],Tabella2[[#This Row],[ID SP]]," - ",Tabella2[[#This Row],[SYLLABUS NO]])</f>
        <v>AMI77 - SD BVR02</v>
      </c>
      <c r="BV6097" t="s">
        <v>11881</v>
      </c>
    </row>
    <row r="6098" spans="1:74" hidden="1">
      <c r="A6098" s="103" t="s">
        <v>13199</v>
      </c>
      <c r="B6098" s="102">
        <v>45953</v>
      </c>
      <c r="C6098" s="104">
        <f>_xlfn.ISOWEEKNUM(Tabella2[[#This Row],[Date]])</f>
        <v>43</v>
      </c>
      <c r="D6098" s="104" t="s">
        <v>11893</v>
      </c>
      <c r="E6098" s="104" t="s">
        <v>327</v>
      </c>
      <c r="F6098" s="104">
        <v>88</v>
      </c>
      <c r="G6098" s="104" t="s">
        <v>257</v>
      </c>
      <c r="H6098" s="105">
        <v>10</v>
      </c>
      <c r="I6098" s="104" t="s">
        <v>258</v>
      </c>
      <c r="J6098" s="104"/>
      <c r="K6098" s="104" t="s">
        <v>75</v>
      </c>
      <c r="L6098" s="104" t="s">
        <v>259</v>
      </c>
      <c r="M6098" s="104" t="s">
        <v>276</v>
      </c>
      <c r="N6098" s="104"/>
      <c r="O6098" s="106"/>
      <c r="P6098" s="111" t="s">
        <v>738</v>
      </c>
      <c r="Q6098" s="153" t="s">
        <v>12108</v>
      </c>
      <c r="R6098" s="153" t="s">
        <v>12109</v>
      </c>
      <c r="S6098" s="153">
        <f>Tabella2[[#This Row],[PLD STOP]]-Tabella2[[#This Row],[PLD START]]</f>
        <v>4.166666666666663E-2</v>
      </c>
      <c r="T6098" s="153">
        <v>0.61458333333333337</v>
      </c>
      <c r="U6098" s="153">
        <v>0.65625</v>
      </c>
      <c r="V6098" s="153">
        <f>IF(ISBLANK(T6098),"",Tabella2[[#This Row],[ACT STOP]]-Tabella2[[#This Row],[ACT START]])</f>
        <v>4.166666666666663E-2</v>
      </c>
      <c r="W6098" s="104" t="s">
        <v>92</v>
      </c>
      <c r="X6098" s="104" t="s">
        <v>91</v>
      </c>
      <c r="Y6098" s="110"/>
      <c r="Z6098" s="106"/>
      <c r="AA6098" s="104"/>
      <c r="AB6098" s="107"/>
      <c r="AC6098" s="72">
        <f>IF(OR(Tabella2[[#This Row],[OUTCOME]]="DCO",Tabella2[[#This Row],[OUTCOME]]="SDC"),1,0)</f>
        <v>1</v>
      </c>
      <c r="AH6098" s="70"/>
      <c r="AI6098" s="70"/>
      <c r="AJ6098">
        <f>IF(OR(Tabella2[[#This Row],[OUTCOME]]="DNCO", Tabella2[[#This Row],[OUTCOME]]="SDNC"),1,0)</f>
        <v>0</v>
      </c>
      <c r="AL6098" s="70"/>
      <c r="BM6098" s="135">
        <f>Tabella2[[#This Row],[ACT START]]</f>
        <v>0.61458333333333337</v>
      </c>
      <c r="BN6098" s="136">
        <f>Tabella2[[#This Row],[ACT STOP]]</f>
        <v>0.65625</v>
      </c>
      <c r="BO6098" s="101"/>
      <c r="BR6098" s="109" t="str">
        <f t="shared" si="107"/>
        <v>SH-25-6087</v>
      </c>
      <c r="BS6098" s="109" t="s">
        <v>552</v>
      </c>
      <c r="BT6098" t="str">
        <f>Tabella2[[#This Row],[OUTCOME]]</f>
        <v>DCO</v>
      </c>
      <c r="BU6098" t="str">
        <f>_xlfn.CONCAT(Tabella2[[#This Row],[NAME SP]],Tabella2[[#This Row],[ID SP]]," - ",Tabella2[[#This Row],[SYLLABUS NO]])</f>
        <v>AMI88 - SD EMR01</v>
      </c>
      <c r="BV6098" t="s">
        <v>11912</v>
      </c>
    </row>
    <row r="6099" spans="1:74" hidden="1">
      <c r="A6099" s="103" t="s">
        <v>13200</v>
      </c>
      <c r="B6099" s="102">
        <v>45953</v>
      </c>
      <c r="C6099" s="104">
        <f>_xlfn.ISOWEEKNUM(Tabella2[[#This Row],[Date]])</f>
        <v>43</v>
      </c>
      <c r="D6099" s="104" t="s">
        <v>11893</v>
      </c>
      <c r="E6099" s="104" t="s">
        <v>327</v>
      </c>
      <c r="F6099" s="104">
        <v>86</v>
      </c>
      <c r="G6099" s="104" t="s">
        <v>257</v>
      </c>
      <c r="H6099" s="105">
        <v>5</v>
      </c>
      <c r="I6099" s="104" t="s">
        <v>258</v>
      </c>
      <c r="J6099" s="104"/>
      <c r="K6099" s="104" t="s">
        <v>77</v>
      </c>
      <c r="L6099" s="104" t="s">
        <v>259</v>
      </c>
      <c r="M6099" s="104" t="s">
        <v>798</v>
      </c>
      <c r="N6099" s="104"/>
      <c r="O6099" s="106"/>
      <c r="P6099" s="111" t="s">
        <v>799</v>
      </c>
      <c r="Q6099" s="153" t="s">
        <v>12108</v>
      </c>
      <c r="R6099" s="153" t="s">
        <v>12109</v>
      </c>
      <c r="S6099" s="153">
        <f>Tabella2[[#This Row],[PLD STOP]]-Tabella2[[#This Row],[PLD START]]</f>
        <v>4.166666666666663E-2</v>
      </c>
      <c r="T6099" s="153">
        <v>0.61458333333333337</v>
      </c>
      <c r="U6099" s="153">
        <v>0.65625</v>
      </c>
      <c r="V6099" s="153">
        <f>IF(ISBLANK(T6099),"",Tabella2[[#This Row],[ACT STOP]]-Tabella2[[#This Row],[ACT START]])</f>
        <v>4.166666666666663E-2</v>
      </c>
      <c r="W6099" s="104" t="s">
        <v>92</v>
      </c>
      <c r="X6099" s="104" t="s">
        <v>91</v>
      </c>
      <c r="Y6099" s="110"/>
      <c r="Z6099" s="106"/>
      <c r="AA6099" s="104"/>
      <c r="AB6099" s="107"/>
      <c r="AC6099" s="72">
        <f>IF(OR(Tabella2[[#This Row],[OUTCOME]]="DCO",Tabella2[[#This Row],[OUTCOME]]="SDC"),1,0)</f>
        <v>1</v>
      </c>
      <c r="AH6099" s="70"/>
      <c r="AI6099" s="70"/>
      <c r="AJ6099">
        <f>IF(OR(Tabella2[[#This Row],[OUTCOME]]="DNCO", Tabella2[[#This Row],[OUTCOME]]="SDNC"),1,0)</f>
        <v>0</v>
      </c>
      <c r="AL6099" s="70"/>
      <c r="BM6099" s="135">
        <f>Tabella2[[#This Row],[ACT START]]</f>
        <v>0.61458333333333337</v>
      </c>
      <c r="BN6099" s="136">
        <f>Tabella2[[#This Row],[ACT STOP]]</f>
        <v>0.65625</v>
      </c>
      <c r="BO6099" s="101"/>
      <c r="BR6099" s="109" t="str">
        <f t="shared" si="107"/>
        <v>SH-25-6088</v>
      </c>
      <c r="BS6099" s="109" t="s">
        <v>416</v>
      </c>
      <c r="BT6099" t="str">
        <f>Tabella2[[#This Row],[OUTCOME]]</f>
        <v>DCO</v>
      </c>
      <c r="BU6099" t="str">
        <f>_xlfn.CONCAT(Tabella2[[#This Row],[NAME SP]],Tabella2[[#This Row],[ID SP]]," - ",Tabella2[[#This Row],[SYLLABUS NO]])</f>
        <v>AMI86 - SD IF02</v>
      </c>
      <c r="BV6099" t="s">
        <v>11908</v>
      </c>
    </row>
    <row r="6100" spans="1:74" hidden="1">
      <c r="A6100" s="103" t="s">
        <v>13201</v>
      </c>
      <c r="B6100" s="102">
        <v>45953</v>
      </c>
      <c r="C6100" s="104">
        <f>_xlfn.ISOWEEKNUM(Tabella2[[#This Row],[Date]])</f>
        <v>43</v>
      </c>
      <c r="D6100" s="104" t="s">
        <v>11710</v>
      </c>
      <c r="E6100" s="104" t="s">
        <v>284</v>
      </c>
      <c r="F6100" s="104">
        <v>91</v>
      </c>
      <c r="G6100" s="104" t="s">
        <v>257</v>
      </c>
      <c r="H6100" s="105">
        <v>12</v>
      </c>
      <c r="I6100" s="104" t="s">
        <v>258</v>
      </c>
      <c r="J6100" s="104"/>
      <c r="K6100" s="104" t="s">
        <v>79</v>
      </c>
      <c r="L6100" s="104" t="s">
        <v>259</v>
      </c>
      <c r="M6100" s="104" t="s">
        <v>276</v>
      </c>
      <c r="N6100" s="104"/>
      <c r="O6100" s="106"/>
      <c r="P6100" s="111" t="s">
        <v>13167</v>
      </c>
      <c r="Q6100" s="153" t="s">
        <v>12118</v>
      </c>
      <c r="R6100" s="153" t="s">
        <v>12119</v>
      </c>
      <c r="S6100" s="153">
        <f>Tabella2[[#This Row],[PLD STOP]]-Tabella2[[#This Row],[PLD START]]</f>
        <v>4.166666666666663E-2</v>
      </c>
      <c r="T6100" s="153">
        <v>0.67777777777777781</v>
      </c>
      <c r="U6100" s="153">
        <v>0.71805555555555556</v>
      </c>
      <c r="V6100" s="153">
        <f>IF(ISBLANK(T6100),"",Tabella2[[#This Row],[ACT STOP]]-Tabella2[[#This Row],[ACT START]])</f>
        <v>4.0277777777777746E-2</v>
      </c>
      <c r="W6100" s="104" t="s">
        <v>92</v>
      </c>
      <c r="X6100" s="104" t="s">
        <v>91</v>
      </c>
      <c r="Y6100" s="110"/>
      <c r="Z6100" s="106"/>
      <c r="AA6100" s="104"/>
      <c r="AB6100" s="107"/>
      <c r="AC6100" s="72">
        <f>IF(OR(Tabella2[[#This Row],[OUTCOME]]="DCO",Tabella2[[#This Row],[OUTCOME]]="SDC"),1,0)</f>
        <v>1</v>
      </c>
      <c r="AH6100" s="70"/>
      <c r="AI6100" s="70"/>
      <c r="AJ6100">
        <f>IF(OR(Tabella2[[#This Row],[OUTCOME]]="DNCO", Tabella2[[#This Row],[OUTCOME]]="SDNC"),1,0)</f>
        <v>0</v>
      </c>
      <c r="AL6100" s="70"/>
      <c r="BM6100" s="135">
        <f>Tabella2[[#This Row],[ACT START]]</f>
        <v>0.67777777777777781</v>
      </c>
      <c r="BN6100" s="136">
        <f>Tabella2[[#This Row],[ACT STOP]]</f>
        <v>0.71805555555555556</v>
      </c>
      <c r="BO6100" s="101"/>
      <c r="BR6100" s="109" t="str">
        <f t="shared" si="107"/>
        <v>SH-25-6089</v>
      </c>
      <c r="BS6100" s="109" t="s">
        <v>266</v>
      </c>
      <c r="BT6100" t="str">
        <f>Tabella2[[#This Row],[OUTCOME]]</f>
        <v>DCO</v>
      </c>
      <c r="BU6100" t="str">
        <f>_xlfn.CONCAT(Tabella2[[#This Row],[NAME SP]],Tabella2[[#This Row],[ID SP]]," - ",Tabella2[[#This Row],[SYLLABUS NO]])</f>
        <v>IFTS91 - SD IF0102</v>
      </c>
      <c r="BV6100" t="s">
        <v>11836</v>
      </c>
    </row>
    <row r="6101" spans="1:74" hidden="1">
      <c r="A6101" s="103" t="s">
        <v>13202</v>
      </c>
      <c r="B6101" s="102">
        <v>45953</v>
      </c>
      <c r="C6101" s="104">
        <f>_xlfn.ISOWEEKNUM(Tabella2[[#This Row],[Date]])</f>
        <v>43</v>
      </c>
      <c r="D6101" s="104" t="s">
        <v>11710</v>
      </c>
      <c r="E6101" s="104" t="s">
        <v>284</v>
      </c>
      <c r="F6101" s="104">
        <v>93</v>
      </c>
      <c r="G6101" s="104" t="s">
        <v>284</v>
      </c>
      <c r="H6101" s="105">
        <v>22</v>
      </c>
      <c r="I6101" s="104" t="s">
        <v>258</v>
      </c>
      <c r="J6101" s="104"/>
      <c r="K6101" s="104" t="s">
        <v>78</v>
      </c>
      <c r="L6101" s="104" t="s">
        <v>259</v>
      </c>
      <c r="M6101" s="104" t="s">
        <v>276</v>
      </c>
      <c r="N6101" s="104"/>
      <c r="O6101" s="106"/>
      <c r="P6101" s="111" t="s">
        <v>13176</v>
      </c>
      <c r="Q6101" s="153" t="s">
        <v>12118</v>
      </c>
      <c r="R6101" s="153" t="s">
        <v>12119</v>
      </c>
      <c r="S6101" s="153">
        <f>Tabella2[[#This Row],[PLD STOP]]-Tabella2[[#This Row],[PLD START]]</f>
        <v>4.166666666666663E-2</v>
      </c>
      <c r="T6101" s="153">
        <v>0.67777777777777781</v>
      </c>
      <c r="U6101" s="153">
        <v>0.71805555555555556</v>
      </c>
      <c r="V6101" s="153">
        <f>IF(ISBLANK(T6101),"",Tabella2[[#This Row],[ACT STOP]]-Tabella2[[#This Row],[ACT START]])</f>
        <v>4.0277777777777746E-2</v>
      </c>
      <c r="W6101" s="104" t="s">
        <v>92</v>
      </c>
      <c r="X6101" s="104" t="s">
        <v>91</v>
      </c>
      <c r="Y6101" s="110" t="s">
        <v>13243</v>
      </c>
      <c r="Z6101" s="106"/>
      <c r="AA6101" s="104"/>
      <c r="AB6101" s="107"/>
      <c r="AC6101" s="72">
        <f>IF(OR(Tabella2[[#This Row],[OUTCOME]]="DCO",Tabella2[[#This Row],[OUTCOME]]="SDC"),1,0)</f>
        <v>1</v>
      </c>
      <c r="AH6101" s="70"/>
      <c r="AI6101" s="70"/>
      <c r="AJ6101">
        <f>IF(OR(Tabella2[[#This Row],[OUTCOME]]="DNCO", Tabella2[[#This Row],[OUTCOME]]="SDNC"),1,0)</f>
        <v>0</v>
      </c>
      <c r="AL6101" s="70"/>
      <c r="BM6101" s="135">
        <f>Tabella2[[#This Row],[ACT START]]</f>
        <v>0.67777777777777781</v>
      </c>
      <c r="BN6101" s="136">
        <f>Tabella2[[#This Row],[ACT STOP]]</f>
        <v>0.71805555555555556</v>
      </c>
      <c r="BO6101" s="101"/>
      <c r="BR6101" s="109" t="str">
        <f t="shared" si="107"/>
        <v>SH-25-6090</v>
      </c>
      <c r="BS6101" s="109" t="s">
        <v>295</v>
      </c>
      <c r="BT6101" t="str">
        <f>Tabella2[[#This Row],[OUTCOME]]</f>
        <v>DCO</v>
      </c>
      <c r="BU6101" t="str">
        <f>_xlfn.CONCAT(Tabella2[[#This Row],[NAME SP]],Tabella2[[#This Row],[ID SP]]," - ",Tabella2[[#This Row],[SYLLABUS NO]])</f>
        <v>IFTS93 - SD IF0103</v>
      </c>
      <c r="BV6101" t="s">
        <v>11845</v>
      </c>
    </row>
    <row r="6102" spans="1:74" hidden="1">
      <c r="A6102" s="103" t="s">
        <v>13203</v>
      </c>
      <c r="B6102" s="102">
        <v>45953</v>
      </c>
      <c r="C6102" s="104">
        <f>_xlfn.ISOWEEKNUM(Tabella2[[#This Row],[Date]])</f>
        <v>43</v>
      </c>
      <c r="D6102" s="104" t="s">
        <v>6396</v>
      </c>
      <c r="E6102" s="104" t="s">
        <v>256</v>
      </c>
      <c r="F6102" s="104">
        <v>75</v>
      </c>
      <c r="G6102" s="104" t="s">
        <v>257</v>
      </c>
      <c r="H6102" s="105">
        <v>14</v>
      </c>
      <c r="I6102" s="104"/>
      <c r="J6102" s="104" t="s">
        <v>258</v>
      </c>
      <c r="K6102" s="104" t="s">
        <v>83</v>
      </c>
      <c r="L6102" s="104" t="s">
        <v>299</v>
      </c>
      <c r="M6102" s="104" t="s">
        <v>516</v>
      </c>
      <c r="N6102" s="104"/>
      <c r="O6102" s="108" t="str">
        <f>A6103</f>
        <v>18508</v>
      </c>
      <c r="P6102" s="111" t="s">
        <v>1993</v>
      </c>
      <c r="Q6102" s="153" t="s">
        <v>12118</v>
      </c>
      <c r="R6102" s="153" t="s">
        <v>12119</v>
      </c>
      <c r="S6102" s="153">
        <f>Tabella2[[#This Row],[PLD STOP]]-Tabella2[[#This Row],[PLD START]]</f>
        <v>4.166666666666663E-2</v>
      </c>
      <c r="T6102" s="153" t="s">
        <v>12118</v>
      </c>
      <c r="U6102" s="153" t="s">
        <v>12119</v>
      </c>
      <c r="V6102" s="153">
        <f>IF(ISBLANK(T6102),"",Tabella2[[#This Row],[ACT STOP]]-Tabella2[[#This Row],[ACT START]])</f>
        <v>4.166666666666663E-2</v>
      </c>
      <c r="W6102" s="104" t="s">
        <v>92</v>
      </c>
      <c r="X6102" s="104" t="s">
        <v>91</v>
      </c>
      <c r="Y6102" s="110"/>
      <c r="Z6102" s="106"/>
      <c r="AA6102" s="104"/>
      <c r="AB6102" s="107"/>
      <c r="AC6102" s="72">
        <f>IF(OR(Tabella2[[#This Row],[OUTCOME]]="DCO",Tabella2[[#This Row],[OUTCOME]]="SDC"),1,0)</f>
        <v>1</v>
      </c>
      <c r="AH6102" s="70"/>
      <c r="AI6102" s="70"/>
      <c r="AJ6102">
        <f>IF(OR(Tabella2[[#This Row],[OUTCOME]]="DNCO", Tabella2[[#This Row],[OUTCOME]]="SDNC"),1,0)</f>
        <v>0</v>
      </c>
      <c r="AL6102" s="70"/>
      <c r="BM6102" s="135" t="str">
        <f>Tabella2[[#This Row],[ACT START]]</f>
        <v>16:15</v>
      </c>
      <c r="BN6102" s="136" t="str">
        <f>Tabella2[[#This Row],[ACT STOP]]</f>
        <v>17:15</v>
      </c>
      <c r="BO6102" s="101"/>
      <c r="BR6102" s="109" t="str">
        <f t="shared" si="107"/>
        <v>SH-25-6091</v>
      </c>
      <c r="BS6102" s="109" t="s">
        <v>372</v>
      </c>
      <c r="BT6102" t="str">
        <f>Tabella2[[#This Row],[OUTCOME]]</f>
        <v>DCO</v>
      </c>
      <c r="BU6102" t="str">
        <f>_xlfn.CONCAT(Tabella2[[#This Row],[NAME SP]],Tabella2[[#This Row],[ID SP]]," - ",Tabella2[[#This Row],[SYLLABUS NO]])</f>
        <v>QATAR75 - NET PGM02</v>
      </c>
      <c r="BV6102" t="s">
        <v>11971</v>
      </c>
    </row>
    <row r="6103" spans="1:74" hidden="1">
      <c r="A6103" s="103" t="s">
        <v>13204</v>
      </c>
      <c r="B6103" s="102">
        <v>45953</v>
      </c>
      <c r="C6103" s="104">
        <f>_xlfn.ISOWEEKNUM(Tabella2[[#This Row],[Date]])</f>
        <v>43</v>
      </c>
      <c r="D6103" s="104" t="s">
        <v>6396</v>
      </c>
      <c r="E6103" s="104" t="s">
        <v>256</v>
      </c>
      <c r="F6103" s="104">
        <v>70</v>
      </c>
      <c r="G6103" s="104" t="s">
        <v>257</v>
      </c>
      <c r="H6103" s="105">
        <v>32</v>
      </c>
      <c r="I6103" s="104"/>
      <c r="J6103" s="104" t="s">
        <v>258</v>
      </c>
      <c r="K6103" s="104" t="s">
        <v>80</v>
      </c>
      <c r="L6103" s="104" t="s">
        <v>299</v>
      </c>
      <c r="M6103" s="104" t="s">
        <v>516</v>
      </c>
      <c r="N6103" s="104"/>
      <c r="O6103" s="108" t="str">
        <f>A6102</f>
        <v>18507</v>
      </c>
      <c r="P6103" s="111" t="s">
        <v>1993</v>
      </c>
      <c r="Q6103" s="153" t="s">
        <v>12118</v>
      </c>
      <c r="R6103" s="153" t="s">
        <v>12119</v>
      </c>
      <c r="S6103" s="153">
        <f>Tabella2[[#This Row],[PLD STOP]]-Tabella2[[#This Row],[PLD START]]</f>
        <v>4.166666666666663E-2</v>
      </c>
      <c r="T6103" s="153" t="s">
        <v>12118</v>
      </c>
      <c r="U6103" s="153" t="s">
        <v>12119</v>
      </c>
      <c r="V6103" s="153">
        <f>IF(ISBLANK(T6103),"",Tabella2[[#This Row],[ACT STOP]]-Tabella2[[#This Row],[ACT START]])</f>
        <v>4.166666666666663E-2</v>
      </c>
      <c r="W6103" s="104" t="s">
        <v>92</v>
      </c>
      <c r="X6103" s="104" t="s">
        <v>91</v>
      </c>
      <c r="Y6103" s="110"/>
      <c r="Z6103" s="106"/>
      <c r="AA6103" s="104"/>
      <c r="AB6103" s="107"/>
      <c r="AC6103" s="72">
        <f>IF(OR(Tabella2[[#This Row],[OUTCOME]]="DCO",Tabella2[[#This Row],[OUTCOME]]="SDC"),1,0)</f>
        <v>1</v>
      </c>
      <c r="AH6103" s="70"/>
      <c r="AI6103" s="70"/>
      <c r="AJ6103">
        <f>IF(OR(Tabella2[[#This Row],[OUTCOME]]="DNCO", Tabella2[[#This Row],[OUTCOME]]="SDNC"),1,0)</f>
        <v>0</v>
      </c>
      <c r="AL6103" s="70"/>
      <c r="BM6103" s="135" t="str">
        <f>Tabella2[[#This Row],[ACT START]]</f>
        <v>16:15</v>
      </c>
      <c r="BN6103" s="136" t="str">
        <f>Tabella2[[#This Row],[ACT STOP]]</f>
        <v>17:15</v>
      </c>
      <c r="BO6103" s="101"/>
      <c r="BR6103" s="109" t="str">
        <f t="shared" si="107"/>
        <v>SH-25-6092</v>
      </c>
      <c r="BS6103" s="109" t="s">
        <v>356</v>
      </c>
      <c r="BT6103" t="str">
        <f>Tabella2[[#This Row],[OUTCOME]]</f>
        <v>DCO</v>
      </c>
      <c r="BU6103" t="str">
        <f>_xlfn.CONCAT(Tabella2[[#This Row],[NAME SP]],Tabella2[[#This Row],[ID SP]]," - ",Tabella2[[#This Row],[SYLLABUS NO]])</f>
        <v>QATAR70 - NET PGM02</v>
      </c>
      <c r="BV6103" t="s">
        <v>12002</v>
      </c>
    </row>
    <row r="6104" spans="1:74" hidden="1">
      <c r="A6104" s="103" t="s">
        <v>13205</v>
      </c>
      <c r="B6104" s="102">
        <v>45953</v>
      </c>
      <c r="C6104" s="104">
        <f>_xlfn.ISOWEEKNUM(Tabella2[[#This Row],[Date]])</f>
        <v>43</v>
      </c>
      <c r="D6104" s="104" t="s">
        <v>11893</v>
      </c>
      <c r="E6104" s="104" t="s">
        <v>327</v>
      </c>
      <c r="F6104" s="104">
        <v>85</v>
      </c>
      <c r="G6104" s="104" t="s">
        <v>284</v>
      </c>
      <c r="H6104" s="105">
        <v>23</v>
      </c>
      <c r="I6104" s="104" t="s">
        <v>258</v>
      </c>
      <c r="J6104" s="104"/>
      <c r="K6104" s="104" t="s">
        <v>77</v>
      </c>
      <c r="L6104" s="104" t="s">
        <v>259</v>
      </c>
      <c r="M6104" s="104" t="s">
        <v>798</v>
      </c>
      <c r="N6104" s="104"/>
      <c r="O6104" s="106"/>
      <c r="P6104" s="111" t="s">
        <v>799</v>
      </c>
      <c r="Q6104" s="153" t="s">
        <v>12118</v>
      </c>
      <c r="R6104" s="153" t="s">
        <v>12119</v>
      </c>
      <c r="S6104" s="153">
        <f>Tabella2[[#This Row],[PLD STOP]]-Tabella2[[#This Row],[PLD START]]</f>
        <v>4.166666666666663E-2</v>
      </c>
      <c r="T6104" s="153">
        <v>0.67708333333333337</v>
      </c>
      <c r="U6104" s="153">
        <v>0.71875</v>
      </c>
      <c r="V6104" s="153">
        <f>IF(ISBLANK(T6104),"",Tabella2[[#This Row],[ACT STOP]]-Tabella2[[#This Row],[ACT START]])</f>
        <v>4.166666666666663E-2</v>
      </c>
      <c r="W6104" s="104" t="s">
        <v>92</v>
      </c>
      <c r="X6104" s="104" t="s">
        <v>91</v>
      </c>
      <c r="Y6104" s="110"/>
      <c r="Z6104" s="106"/>
      <c r="AA6104" s="104"/>
      <c r="AB6104" s="107"/>
      <c r="AC6104" s="72">
        <f>IF(OR(Tabella2[[#This Row],[OUTCOME]]="DCO",Tabella2[[#This Row],[OUTCOME]]="SDC"),1,0)</f>
        <v>1</v>
      </c>
      <c r="AH6104" s="70"/>
      <c r="AI6104" s="70"/>
      <c r="AJ6104">
        <f>IF(OR(Tabella2[[#This Row],[OUTCOME]]="DNCO", Tabella2[[#This Row],[OUTCOME]]="SDNC"),1,0)</f>
        <v>0</v>
      </c>
      <c r="AL6104" s="70"/>
      <c r="BM6104" s="135">
        <f>Tabella2[[#This Row],[ACT START]]</f>
        <v>0.67708333333333337</v>
      </c>
      <c r="BN6104" s="136">
        <f>Tabella2[[#This Row],[ACT STOP]]</f>
        <v>0.71875</v>
      </c>
      <c r="BO6104" s="101"/>
      <c r="BR6104" s="109" t="str">
        <f t="shared" si="107"/>
        <v>SH-25-6093</v>
      </c>
      <c r="BS6104" s="109" t="s">
        <v>358</v>
      </c>
      <c r="BT6104" t="str">
        <f>Tabella2[[#This Row],[OUTCOME]]</f>
        <v>DCO</v>
      </c>
      <c r="BU6104" t="str">
        <f>_xlfn.CONCAT(Tabella2[[#This Row],[NAME SP]],Tabella2[[#This Row],[ID SP]]," - ",Tabella2[[#This Row],[SYLLABUS NO]])</f>
        <v>AMI85 - SD IF02</v>
      </c>
      <c r="BV6104" t="s">
        <v>11894</v>
      </c>
    </row>
    <row r="6105" spans="1:74" hidden="1">
      <c r="A6105" s="103" t="s">
        <v>13206</v>
      </c>
      <c r="B6105" s="102">
        <v>45953</v>
      </c>
      <c r="C6105" s="104">
        <f>_xlfn.ISOWEEKNUM(Tabella2[[#This Row],[Date]])</f>
        <v>43</v>
      </c>
      <c r="D6105" s="104" t="s">
        <v>11893</v>
      </c>
      <c r="E6105" s="104" t="s">
        <v>327</v>
      </c>
      <c r="F6105" s="104">
        <v>87</v>
      </c>
      <c r="G6105" s="104" t="s">
        <v>284</v>
      </c>
      <c r="H6105" s="105">
        <v>42</v>
      </c>
      <c r="I6105" s="104" t="s">
        <v>258</v>
      </c>
      <c r="J6105" s="104"/>
      <c r="K6105" s="104" t="s">
        <v>75</v>
      </c>
      <c r="L6105" s="104" t="s">
        <v>259</v>
      </c>
      <c r="M6105" s="104" t="s">
        <v>276</v>
      </c>
      <c r="N6105" s="104"/>
      <c r="O6105" s="106"/>
      <c r="P6105" s="111" t="s">
        <v>738</v>
      </c>
      <c r="Q6105" s="153" t="s">
        <v>12118</v>
      </c>
      <c r="R6105" s="153" t="s">
        <v>12119</v>
      </c>
      <c r="S6105" s="153">
        <f>Tabella2[[#This Row],[PLD STOP]]-Tabella2[[#This Row],[PLD START]]</f>
        <v>4.166666666666663E-2</v>
      </c>
      <c r="T6105" s="153">
        <v>0.67708333333333337</v>
      </c>
      <c r="U6105" s="153">
        <v>0.71875</v>
      </c>
      <c r="V6105" s="153">
        <f>IF(ISBLANK(T6105),"",Tabella2[[#This Row],[ACT STOP]]-Tabella2[[#This Row],[ACT START]])</f>
        <v>4.166666666666663E-2</v>
      </c>
      <c r="W6105" s="104" t="s">
        <v>92</v>
      </c>
      <c r="X6105" s="104" t="s">
        <v>91</v>
      </c>
      <c r="Y6105" s="110"/>
      <c r="Z6105" s="106"/>
      <c r="AA6105" s="104"/>
      <c r="AB6105" s="107"/>
      <c r="AC6105" s="72">
        <f>IF(OR(Tabella2[[#This Row],[OUTCOME]]="DCO",Tabella2[[#This Row],[OUTCOME]]="SDC"),1,0)</f>
        <v>1</v>
      </c>
      <c r="AH6105" s="70"/>
      <c r="AI6105" s="70"/>
      <c r="AJ6105">
        <f>IF(OR(Tabella2[[#This Row],[OUTCOME]]="DNCO", Tabella2[[#This Row],[OUTCOME]]="SDNC"),1,0)</f>
        <v>0</v>
      </c>
      <c r="AL6105" s="70"/>
      <c r="BM6105" s="135">
        <f>Tabella2[[#This Row],[ACT START]]</f>
        <v>0.67708333333333337</v>
      </c>
      <c r="BN6105" s="136">
        <f>Tabella2[[#This Row],[ACT STOP]]</f>
        <v>0.71875</v>
      </c>
      <c r="BO6105" s="101"/>
      <c r="BR6105" s="109" t="str">
        <f t="shared" si="107"/>
        <v>SH-25-6094</v>
      </c>
      <c r="BS6105" s="109" t="s">
        <v>1747</v>
      </c>
      <c r="BT6105" t="str">
        <f>Tabella2[[#This Row],[OUTCOME]]</f>
        <v>DCO</v>
      </c>
      <c r="BU6105" t="str">
        <f>_xlfn.CONCAT(Tabella2[[#This Row],[NAME SP]],Tabella2[[#This Row],[ID SP]]," - ",Tabella2[[#This Row],[SYLLABUS NO]])</f>
        <v>AMI87 - SD EMR01</v>
      </c>
      <c r="BV6105" t="s">
        <v>11910</v>
      </c>
    </row>
    <row r="6106" spans="1:74" hidden="1">
      <c r="A6106" s="103" t="s">
        <v>13207</v>
      </c>
      <c r="B6106" s="102">
        <v>45953</v>
      </c>
      <c r="C6106" s="104">
        <f>_xlfn.ISOWEEKNUM(Tabella2[[#This Row],[Date]])</f>
        <v>43</v>
      </c>
      <c r="D6106" s="104" t="s">
        <v>9743</v>
      </c>
      <c r="E6106" s="104" t="s">
        <v>256</v>
      </c>
      <c r="F6106" s="104">
        <v>83</v>
      </c>
      <c r="G6106" s="104" t="s">
        <v>257</v>
      </c>
      <c r="H6106" s="105">
        <v>1</v>
      </c>
      <c r="I6106" s="104"/>
      <c r="J6106" s="104" t="s">
        <v>258</v>
      </c>
      <c r="K6106" s="104" t="s">
        <v>79</v>
      </c>
      <c r="L6106" s="104" t="s">
        <v>299</v>
      </c>
      <c r="M6106" s="104" t="s">
        <v>276</v>
      </c>
      <c r="N6106" s="104"/>
      <c r="O6106" s="108" t="str">
        <f>A6107</f>
        <v>18512</v>
      </c>
      <c r="P6106" s="111" t="s">
        <v>2080</v>
      </c>
      <c r="Q6106" s="153" t="s">
        <v>12126</v>
      </c>
      <c r="R6106" s="153" t="s">
        <v>12127</v>
      </c>
      <c r="S6106" s="153">
        <f>Tabella2[[#This Row],[PLD STOP]]-Tabella2[[#This Row],[PLD START]]</f>
        <v>4.166666666666663E-2</v>
      </c>
      <c r="T6106" s="153">
        <v>0.73958333333333337</v>
      </c>
      <c r="U6106" s="153">
        <v>0.78125</v>
      </c>
      <c r="V6106" s="153">
        <f>IF(ISBLANK(T6106),"",Tabella2[[#This Row],[ACT STOP]]-Tabella2[[#This Row],[ACT START]])</f>
        <v>4.166666666666663E-2</v>
      </c>
      <c r="W6106" s="104" t="s">
        <v>92</v>
      </c>
      <c r="X6106" s="104" t="s">
        <v>91</v>
      </c>
      <c r="Y6106" s="110"/>
      <c r="Z6106" s="106"/>
      <c r="AA6106" s="104"/>
      <c r="AB6106" s="107"/>
      <c r="AC6106" s="72">
        <f>IF(OR(Tabella2[[#This Row],[OUTCOME]]="DCO",Tabella2[[#This Row],[OUTCOME]]="SDC"),1,0)</f>
        <v>1</v>
      </c>
      <c r="AH6106" s="70"/>
      <c r="AI6106" s="70"/>
      <c r="AJ6106">
        <f>IF(OR(Tabella2[[#This Row],[OUTCOME]]="DNCO", Tabella2[[#This Row],[OUTCOME]]="SDNC"),1,0)</f>
        <v>0</v>
      </c>
      <c r="AL6106" s="70"/>
      <c r="BL6106" t="s">
        <v>3633</v>
      </c>
      <c r="BM6106" s="135">
        <f>Tabella2[[#This Row],[ACT START]]</f>
        <v>0.73958333333333337</v>
      </c>
      <c r="BN6106" s="136">
        <f>Tabella2[[#This Row],[ACT STOP]]</f>
        <v>0.78125</v>
      </c>
      <c r="BO6106" s="101"/>
      <c r="BR6106" s="109" t="str">
        <f t="shared" si="107"/>
        <v>SH-25-6095</v>
      </c>
      <c r="BS6106" s="109" t="s">
        <v>332</v>
      </c>
      <c r="BT6106" t="str">
        <f>Tabella2[[#This Row],[OUTCOME]]</f>
        <v>DCO</v>
      </c>
      <c r="BU6106" t="str">
        <f>_xlfn.CONCAT(Tabella2[[#This Row],[NAME SP]],Tabella2[[#This Row],[ID SP]]," - ",Tabella2[[#This Row],[SYLLABUS NO]])</f>
        <v>QATAR83 - NET BTFFB02</v>
      </c>
      <c r="BV6106" t="s">
        <v>11834</v>
      </c>
    </row>
    <row r="6107" spans="1:74" hidden="1">
      <c r="A6107" s="103" t="s">
        <v>13208</v>
      </c>
      <c r="B6107" s="102">
        <v>45953</v>
      </c>
      <c r="C6107" s="104">
        <f>_xlfn.ISOWEEKNUM(Tabella2[[#This Row],[Date]])</f>
        <v>43</v>
      </c>
      <c r="D6107" s="104" t="s">
        <v>6396</v>
      </c>
      <c r="E6107" s="104" t="s">
        <v>256</v>
      </c>
      <c r="F6107" s="104">
        <v>75</v>
      </c>
      <c r="G6107" s="104" t="s">
        <v>257</v>
      </c>
      <c r="H6107" s="105">
        <v>17</v>
      </c>
      <c r="I6107" s="104"/>
      <c r="J6107" s="104" t="s">
        <v>258</v>
      </c>
      <c r="K6107" s="104" t="s">
        <v>78</v>
      </c>
      <c r="L6107" s="104" t="s">
        <v>299</v>
      </c>
      <c r="M6107" s="104" t="s">
        <v>276</v>
      </c>
      <c r="N6107" s="104"/>
      <c r="O6107" s="108" t="str">
        <f>A6106</f>
        <v>18511</v>
      </c>
      <c r="P6107" s="111" t="s">
        <v>2080</v>
      </c>
      <c r="Q6107" s="153" t="s">
        <v>12126</v>
      </c>
      <c r="R6107" s="153" t="s">
        <v>12127</v>
      </c>
      <c r="S6107" s="153">
        <f>Tabella2[[#This Row],[PLD STOP]]-Tabella2[[#This Row],[PLD START]]</f>
        <v>4.166666666666663E-2</v>
      </c>
      <c r="T6107" s="153">
        <v>0.73958333333333337</v>
      </c>
      <c r="U6107" s="153">
        <v>0.78125</v>
      </c>
      <c r="V6107" s="153">
        <f>IF(ISBLANK(T6107),"",Tabella2[[#This Row],[ACT STOP]]-Tabella2[[#This Row],[ACT START]])</f>
        <v>4.166666666666663E-2</v>
      </c>
      <c r="W6107" s="104" t="s">
        <v>92</v>
      </c>
      <c r="X6107" s="104" t="s">
        <v>91</v>
      </c>
      <c r="Y6107" s="110"/>
      <c r="Z6107" s="106"/>
      <c r="AA6107" s="104"/>
      <c r="AB6107" s="107"/>
      <c r="AC6107" s="72">
        <f>IF(OR(Tabella2[[#This Row],[OUTCOME]]="DCO",Tabella2[[#This Row],[OUTCOME]]="SDC"),1,0)</f>
        <v>1</v>
      </c>
      <c r="AH6107" s="70"/>
      <c r="AI6107" s="70"/>
      <c r="AJ6107">
        <f>IF(OR(Tabella2[[#This Row],[OUTCOME]]="DNCO", Tabella2[[#This Row],[OUTCOME]]="SDNC"),1,0)</f>
        <v>0</v>
      </c>
      <c r="AL6107" s="70"/>
      <c r="BM6107" s="135">
        <f>Tabella2[[#This Row],[ACT START]]</f>
        <v>0.73958333333333337</v>
      </c>
      <c r="BN6107" s="136">
        <f>Tabella2[[#This Row],[ACT STOP]]</f>
        <v>0.78125</v>
      </c>
      <c r="BO6107" s="101"/>
      <c r="BR6107" s="109" t="str">
        <f t="shared" si="107"/>
        <v>SH-25-6096</v>
      </c>
      <c r="BS6107" s="109" t="s">
        <v>393</v>
      </c>
      <c r="BT6107" t="str">
        <f>Tabella2[[#This Row],[OUTCOME]]</f>
        <v>DCO</v>
      </c>
      <c r="BU6107" t="str">
        <f>_xlfn.CONCAT(Tabella2[[#This Row],[NAME SP]],Tabella2[[#This Row],[ID SP]]," - ",Tabella2[[#This Row],[SYLLABUS NO]])</f>
        <v>QATAR75 - NET BTFFB02</v>
      </c>
      <c r="BV6107" t="s">
        <v>11971</v>
      </c>
    </row>
    <row r="6108" spans="1:74" hidden="1">
      <c r="A6108" s="103" t="s">
        <v>13209</v>
      </c>
      <c r="B6108" s="102">
        <v>45953</v>
      </c>
      <c r="C6108" s="104">
        <f>_xlfn.ISOWEEKNUM(Tabella2[[#This Row],[Date]])</f>
        <v>43</v>
      </c>
      <c r="D6108" s="104" t="s">
        <v>9759</v>
      </c>
      <c r="E6108" s="104" t="s">
        <v>284</v>
      </c>
      <c r="F6108" s="104">
        <v>86</v>
      </c>
      <c r="G6108" s="104" t="s">
        <v>284</v>
      </c>
      <c r="H6108" s="105">
        <v>9</v>
      </c>
      <c r="I6108" s="104"/>
      <c r="J6108" s="104" t="s">
        <v>258</v>
      </c>
      <c r="K6108" s="104" t="s">
        <v>75</v>
      </c>
      <c r="L6108" s="104" t="s">
        <v>299</v>
      </c>
      <c r="M6108" s="104" t="s">
        <v>516</v>
      </c>
      <c r="N6108" s="104"/>
      <c r="O6108" s="108" t="str">
        <f>A6109</f>
        <v>18514</v>
      </c>
      <c r="P6108" s="111" t="s">
        <v>1877</v>
      </c>
      <c r="Q6108" s="153" t="s">
        <v>12126</v>
      </c>
      <c r="R6108" s="153" t="s">
        <v>12127</v>
      </c>
      <c r="S6108" s="153">
        <f>Tabella2[[#This Row],[PLD STOP]]-Tabella2[[#This Row],[PLD START]]</f>
        <v>4.166666666666663E-2</v>
      </c>
      <c r="T6108" s="153">
        <v>0.73958333333333337</v>
      </c>
      <c r="U6108" s="153">
        <v>0.78125</v>
      </c>
      <c r="V6108" s="153">
        <f>IF(ISBLANK(T6108),"",Tabella2[[#This Row],[ACT STOP]]-Tabella2[[#This Row],[ACT START]])</f>
        <v>4.166666666666663E-2</v>
      </c>
      <c r="W6108" s="104" t="s">
        <v>92</v>
      </c>
      <c r="X6108" s="104" t="s">
        <v>91</v>
      </c>
      <c r="Y6108" s="110" t="s">
        <v>13244</v>
      </c>
      <c r="Z6108" s="106"/>
      <c r="AA6108" s="104"/>
      <c r="AB6108" s="107"/>
      <c r="AC6108" s="72">
        <f>IF(OR(Tabella2[[#This Row],[OUTCOME]]="DCO",Tabella2[[#This Row],[OUTCOME]]="SDC"),1,0)</f>
        <v>1</v>
      </c>
      <c r="AH6108" s="70"/>
      <c r="AI6108" s="70"/>
      <c r="AJ6108">
        <f>IF(OR(Tabella2[[#This Row],[OUTCOME]]="DNCO", Tabella2[[#This Row],[OUTCOME]]="SDNC"),1,0)</f>
        <v>0</v>
      </c>
      <c r="AL6108" s="70"/>
      <c r="BL6108" t="s">
        <v>13245</v>
      </c>
      <c r="BM6108" s="135">
        <f>Tabella2[[#This Row],[ACT START]]</f>
        <v>0.73958333333333337</v>
      </c>
      <c r="BN6108" s="136">
        <f>Tabella2[[#This Row],[ACT STOP]]</f>
        <v>0.78125</v>
      </c>
      <c r="BO6108" s="101"/>
      <c r="BR6108" s="109" t="str">
        <f t="shared" si="107"/>
        <v>SH-25-6097</v>
      </c>
      <c r="BS6108" s="109" t="s">
        <v>339</v>
      </c>
      <c r="BT6108" t="str">
        <f>Tabella2[[#This Row],[OUTCOME]]</f>
        <v>DCO</v>
      </c>
      <c r="BU6108" t="str">
        <f>_xlfn.CONCAT(Tabella2[[#This Row],[NAME SP]],Tabella2[[#This Row],[ID SP]]," - ",Tabella2[[#This Row],[SYLLABUS NO]])</f>
        <v>IFTS86 - NET PGM01</v>
      </c>
      <c r="BV6108" t="s">
        <v>11899</v>
      </c>
    </row>
    <row r="6109" spans="1:74" hidden="1">
      <c r="A6109" s="103" t="s">
        <v>13210</v>
      </c>
      <c r="B6109" s="102">
        <v>45953</v>
      </c>
      <c r="C6109" s="104">
        <f>_xlfn.ISOWEEKNUM(Tabella2[[#This Row],[Date]])</f>
        <v>43</v>
      </c>
      <c r="D6109" s="104" t="s">
        <v>195</v>
      </c>
      <c r="E6109" s="104" t="s">
        <v>398</v>
      </c>
      <c r="F6109" s="104"/>
      <c r="G6109" s="104" t="s">
        <v>257</v>
      </c>
      <c r="H6109" s="105">
        <v>13</v>
      </c>
      <c r="I6109" s="104"/>
      <c r="J6109" s="104" t="s">
        <v>258</v>
      </c>
      <c r="K6109" s="104" t="s">
        <v>77</v>
      </c>
      <c r="L6109" s="104" t="s">
        <v>299</v>
      </c>
      <c r="M6109" s="104" t="s">
        <v>516</v>
      </c>
      <c r="N6109" s="104"/>
      <c r="O6109" s="108" t="str">
        <f>A6108</f>
        <v>18513</v>
      </c>
      <c r="P6109" s="111" t="s">
        <v>300</v>
      </c>
      <c r="Q6109" s="153" t="s">
        <v>12126</v>
      </c>
      <c r="R6109" s="153" t="s">
        <v>12127</v>
      </c>
      <c r="S6109" s="153">
        <f>Tabella2[[#This Row],[PLD STOP]]-Tabella2[[#This Row],[PLD START]]</f>
        <v>4.166666666666663E-2</v>
      </c>
      <c r="T6109" s="153">
        <v>0.73958333333333337</v>
      </c>
      <c r="U6109" s="153">
        <v>0.78125</v>
      </c>
      <c r="V6109" s="153">
        <f>IF(ISBLANK(T6109),"",Tabella2[[#This Row],[ACT STOP]]-Tabella2[[#This Row],[ACT START]])</f>
        <v>4.166666666666663E-2</v>
      </c>
      <c r="W6109" s="104" t="s">
        <v>122</v>
      </c>
      <c r="X6109" s="104" t="s">
        <v>91</v>
      </c>
      <c r="Y6109" s="110"/>
      <c r="Z6109" s="106"/>
      <c r="AA6109" s="104"/>
      <c r="AB6109" s="107"/>
      <c r="AC6109" s="72">
        <f>IF(OR(Tabella2[[#This Row],[OUTCOME]]="DCO",Tabella2[[#This Row],[OUTCOME]]="SDC"),1,0)</f>
        <v>1</v>
      </c>
      <c r="AH6109" s="70"/>
      <c r="AI6109" s="70"/>
      <c r="AJ6109">
        <f>IF(OR(Tabella2[[#This Row],[OUTCOME]]="DNCO", Tabella2[[#This Row],[OUTCOME]]="SDNC"),1,0)</f>
        <v>0</v>
      </c>
      <c r="AL6109" s="70"/>
      <c r="BM6109" s="135">
        <f>Tabella2[[#This Row],[ACT START]]</f>
        <v>0.73958333333333337</v>
      </c>
      <c r="BN6109" s="136">
        <f>Tabella2[[#This Row],[ACT STOP]]</f>
        <v>0.78125</v>
      </c>
      <c r="BO6109" s="101"/>
      <c r="BR6109" s="109" t="str">
        <f t="shared" si="107"/>
        <v>SH-25-6098</v>
      </c>
      <c r="BS6109" s="109" t="s">
        <v>427</v>
      </c>
      <c r="BT6109" t="str">
        <f>Tabella2[[#This Row],[OUTCOME]]</f>
        <v>SDC</v>
      </c>
      <c r="BU6109" t="str">
        <f>_xlfn.CONCAT(Tabella2[[#This Row],[NAME SP]],Tabella2[[#This Row],[ID SP]]," - ",Tabella2[[#This Row],[SYLLABUS NO]])</f>
        <v>Support IFTS - SUPP</v>
      </c>
    </row>
    <row r="6110" spans="1:74" hidden="1">
      <c r="A6110" s="103" t="s">
        <v>13211</v>
      </c>
      <c r="B6110" s="102">
        <v>45953</v>
      </c>
      <c r="C6110" s="104">
        <f>_xlfn.ISOWEEKNUM(Tabella2[[#This Row],[Date]])</f>
        <v>43</v>
      </c>
      <c r="D6110" s="104" t="s">
        <v>11983</v>
      </c>
      <c r="E6110" s="104" t="s">
        <v>284</v>
      </c>
      <c r="F6110" s="104">
        <v>84</v>
      </c>
      <c r="G6110" s="104" t="s">
        <v>257</v>
      </c>
      <c r="H6110" s="105">
        <v>5</v>
      </c>
      <c r="I6110" s="104"/>
      <c r="J6110" s="104" t="s">
        <v>258</v>
      </c>
      <c r="K6110" s="104" t="s">
        <v>83</v>
      </c>
      <c r="L6110" s="104" t="s">
        <v>259</v>
      </c>
      <c r="M6110" s="104" t="s">
        <v>276</v>
      </c>
      <c r="N6110" s="104"/>
      <c r="O6110" s="106"/>
      <c r="P6110" s="111" t="s">
        <v>738</v>
      </c>
      <c r="Q6110" s="153" t="s">
        <v>12126</v>
      </c>
      <c r="R6110" s="153" t="s">
        <v>12127</v>
      </c>
      <c r="S6110" s="153">
        <f>Tabella2[[#This Row],[PLD STOP]]-Tabella2[[#This Row],[PLD START]]</f>
        <v>4.166666666666663E-2</v>
      </c>
      <c r="T6110" s="153">
        <v>0.71527777777777779</v>
      </c>
      <c r="U6110" s="153">
        <v>0.75694444444444442</v>
      </c>
      <c r="V6110" s="153">
        <f>IF(ISBLANK(T6110),"",Tabella2[[#This Row],[ACT STOP]]-Tabella2[[#This Row],[ACT START]])</f>
        <v>4.166666666666663E-2</v>
      </c>
      <c r="W6110" s="104" t="s">
        <v>92</v>
      </c>
      <c r="X6110" s="104" t="s">
        <v>91</v>
      </c>
      <c r="Y6110" s="110"/>
      <c r="Z6110" s="106"/>
      <c r="AA6110" s="104"/>
      <c r="AB6110" s="107"/>
      <c r="AC6110" s="72">
        <f>IF(OR(Tabella2[[#This Row],[OUTCOME]]="DCO",Tabella2[[#This Row],[OUTCOME]]="SDC"),1,0)</f>
        <v>1</v>
      </c>
      <c r="AH6110" s="70"/>
      <c r="AI6110" s="70"/>
      <c r="AJ6110">
        <f>IF(OR(Tabella2[[#This Row],[OUTCOME]]="DNCO", Tabella2[[#This Row],[OUTCOME]]="SDNC"),1,0)</f>
        <v>0</v>
      </c>
      <c r="AL6110" s="70"/>
      <c r="BM6110" s="135">
        <f>Tabella2[[#This Row],[ACT START]]</f>
        <v>0.71527777777777779</v>
      </c>
      <c r="BN6110" s="136">
        <f>Tabella2[[#This Row],[ACT STOP]]</f>
        <v>0.75694444444444442</v>
      </c>
      <c r="BO6110" s="101"/>
      <c r="BR6110" s="109" t="str">
        <f t="shared" si="107"/>
        <v>SH-25-6099</v>
      </c>
      <c r="BS6110" s="109" t="s">
        <v>416</v>
      </c>
      <c r="BT6110" t="str">
        <f>Tabella2[[#This Row],[OUTCOME]]</f>
        <v>DCO</v>
      </c>
      <c r="BU6110" t="str">
        <f>_xlfn.CONCAT(Tabella2[[#This Row],[NAME SP]],Tabella2[[#This Row],[ID SP]]," - ",Tabella2[[#This Row],[SYLLABUS NO]])</f>
        <v>IFTS84 - SD EMR01</v>
      </c>
      <c r="BV6110" t="s">
        <v>11984</v>
      </c>
    </row>
    <row r="6111" spans="1:74" hidden="1">
      <c r="A6111" s="103" t="s">
        <v>13212</v>
      </c>
      <c r="B6111" s="102">
        <v>45953</v>
      </c>
      <c r="C6111" s="104">
        <f>_xlfn.ISOWEEKNUM(Tabella2[[#This Row],[Date]])</f>
        <v>43</v>
      </c>
      <c r="D6111" s="104" t="s">
        <v>722</v>
      </c>
      <c r="E6111" s="104" t="s">
        <v>327</v>
      </c>
      <c r="F6111" s="104">
        <v>82</v>
      </c>
      <c r="G6111" s="104" t="s">
        <v>257</v>
      </c>
      <c r="H6111" s="105">
        <v>10</v>
      </c>
      <c r="I6111" s="104" t="s">
        <v>258</v>
      </c>
      <c r="J6111" s="104"/>
      <c r="K6111" s="104" t="s">
        <v>80</v>
      </c>
      <c r="L6111" s="104" t="s">
        <v>259</v>
      </c>
      <c r="M6111" s="104" t="s">
        <v>386</v>
      </c>
      <c r="N6111" s="104"/>
      <c r="O6111" s="106"/>
      <c r="P6111" s="111" t="s">
        <v>4392</v>
      </c>
      <c r="Q6111" s="153" t="s">
        <v>12126</v>
      </c>
      <c r="R6111" s="153" t="s">
        <v>12127</v>
      </c>
      <c r="S6111" s="153">
        <f>Tabella2[[#This Row],[PLD STOP]]-Tabella2[[#This Row],[PLD START]]</f>
        <v>4.166666666666663E-2</v>
      </c>
      <c r="T6111" s="153" t="s">
        <v>12126</v>
      </c>
      <c r="U6111" s="153" t="s">
        <v>12127</v>
      </c>
      <c r="V6111" s="153">
        <f>IF(ISBLANK(T6111),"",Tabella2[[#This Row],[ACT STOP]]-Tabella2[[#This Row],[ACT START]])</f>
        <v>4.166666666666663E-2</v>
      </c>
      <c r="W6111" s="104" t="s">
        <v>92</v>
      </c>
      <c r="X6111" s="104" t="s">
        <v>91</v>
      </c>
      <c r="Y6111" s="110"/>
      <c r="Z6111" s="106"/>
      <c r="AA6111" s="104"/>
      <c r="AB6111" s="107"/>
      <c r="AC6111" s="72">
        <f>IF(OR(Tabella2[[#This Row],[OUTCOME]]="DCO",Tabella2[[#This Row],[OUTCOME]]="SDC"),1,0)</f>
        <v>1</v>
      </c>
      <c r="AH6111" s="70"/>
      <c r="AI6111" s="70"/>
      <c r="AJ6111">
        <f>IF(OR(Tabella2[[#This Row],[OUTCOME]]="DNCO", Tabella2[[#This Row],[OUTCOME]]="SDNC"),1,0)</f>
        <v>0</v>
      </c>
      <c r="AL6111" s="70"/>
      <c r="BM6111" s="135" t="str">
        <f>Tabella2[[#This Row],[ACT START]]</f>
        <v>17:45</v>
      </c>
      <c r="BN6111" s="136" t="str">
        <f>Tabella2[[#This Row],[ACT STOP]]</f>
        <v>18:45</v>
      </c>
      <c r="BO6111" s="101"/>
      <c r="BR6111" s="109" t="str">
        <f t="shared" si="107"/>
        <v>SH-25-6100</v>
      </c>
      <c r="BS6111" s="109" t="s">
        <v>552</v>
      </c>
      <c r="BT6111" t="str">
        <f>Tabella2[[#This Row],[OUTCOME]]</f>
        <v>DCO</v>
      </c>
      <c r="BU6111" t="str">
        <f>_xlfn.CONCAT(Tabella2[[#This Row],[NAME SP]],Tabella2[[#This Row],[ID SP]]," - ",Tabella2[[#This Row],[SYLLABUS NO]])</f>
        <v>AMI82 - SD BVR01</v>
      </c>
      <c r="BV6111" t="s">
        <v>11927</v>
      </c>
    </row>
    <row r="6112" spans="1:74" hidden="1">
      <c r="A6112" s="103" t="s">
        <v>13219</v>
      </c>
      <c r="B6112" s="102">
        <v>45954</v>
      </c>
      <c r="C6112" s="104">
        <f>_xlfn.ISOWEEKNUM(Tabella2[[#This Row],[Date]])</f>
        <v>43</v>
      </c>
      <c r="D6112" s="104" t="s">
        <v>11710</v>
      </c>
      <c r="E6112" s="104" t="s">
        <v>284</v>
      </c>
      <c r="F6112" s="104">
        <v>91</v>
      </c>
      <c r="G6112" s="104" t="s">
        <v>257</v>
      </c>
      <c r="H6112" s="105">
        <v>12</v>
      </c>
      <c r="I6112" s="104" t="s">
        <v>258</v>
      </c>
      <c r="J6112" s="104"/>
      <c r="K6112" s="104" t="s">
        <v>79</v>
      </c>
      <c r="L6112" s="104" t="s">
        <v>259</v>
      </c>
      <c r="M6112" s="104" t="s">
        <v>276</v>
      </c>
      <c r="N6112" s="104"/>
      <c r="O6112" s="106"/>
      <c r="P6112" s="111" t="s">
        <v>13176</v>
      </c>
      <c r="Q6112" s="153" t="s">
        <v>10110</v>
      </c>
      <c r="R6112" s="153" t="s">
        <v>4095</v>
      </c>
      <c r="S6112" s="153">
        <f>Tabella2[[#This Row],[PLD STOP]]-Tabella2[[#This Row],[PLD START]]</f>
        <v>4.1666666666666685E-2</v>
      </c>
      <c r="T6112" s="153">
        <v>0.27499999999999997</v>
      </c>
      <c r="U6112" s="153">
        <v>0.31527777777777777</v>
      </c>
      <c r="V6112" s="153">
        <f>IF(ISBLANK(T6112),"",Tabella2[[#This Row],[ACT STOP]]-Tabella2[[#This Row],[ACT START]])</f>
        <v>4.0277777777777801E-2</v>
      </c>
      <c r="W6112" s="104" t="s">
        <v>92</v>
      </c>
      <c r="X6112" s="104" t="s">
        <v>91</v>
      </c>
      <c r="Y6112" s="110"/>
      <c r="Z6112" s="106"/>
      <c r="AA6112" s="104"/>
      <c r="AB6112" s="107"/>
      <c r="AC6112" s="72">
        <f>IF(OR(Tabella2[[#This Row],[OUTCOME]]="DCO",Tabella2[[#This Row],[OUTCOME]]="SDC"),1,0)</f>
        <v>1</v>
      </c>
      <c r="AH6112" s="70"/>
      <c r="AI6112" s="70"/>
      <c r="AJ6112">
        <f>IF(OR(Tabella2[[#This Row],[OUTCOME]]="DNCO", Tabella2[[#This Row],[OUTCOME]]="SDNC"),1,0)</f>
        <v>0</v>
      </c>
      <c r="AL6112" s="70"/>
      <c r="BM6112" s="135">
        <f>Tabella2[[#This Row],[ACT START]]</f>
        <v>0.27499999999999997</v>
      </c>
      <c r="BN6112" s="136">
        <f>Tabella2[[#This Row],[ACT STOP]]</f>
        <v>0.31527777777777777</v>
      </c>
      <c r="BO6112" s="101"/>
      <c r="BR6112" s="109" t="str">
        <f t="shared" ref="BR6112:BR6135" si="108">_xlfn.CONCAT(LEFT(BR6111,6),TEXT(RIGHT(BR6111,4)+1,"0000"))</f>
        <v>SH-25-6101</v>
      </c>
      <c r="BS6112" s="109" t="s">
        <v>266</v>
      </c>
      <c r="BT6112" t="str">
        <f>Tabella2[[#This Row],[OUTCOME]]</f>
        <v>DCO</v>
      </c>
      <c r="BU6112" t="str">
        <f>_xlfn.CONCAT(Tabella2[[#This Row],[NAME SP]],Tabella2[[#This Row],[ID SP]]," - ",Tabella2[[#This Row],[SYLLABUS NO]])</f>
        <v>IFTS91 - SD IF0103</v>
      </c>
      <c r="BV6112" t="s">
        <v>11836</v>
      </c>
    </row>
    <row r="6113" spans="1:74" hidden="1">
      <c r="A6113" s="103" t="s">
        <v>13220</v>
      </c>
      <c r="B6113" s="102">
        <v>45954</v>
      </c>
      <c r="C6113" s="104">
        <f>_xlfn.ISOWEEKNUM(Tabella2[[#This Row],[Date]])</f>
        <v>43</v>
      </c>
      <c r="D6113" s="104" t="s">
        <v>11710</v>
      </c>
      <c r="E6113" s="104" t="s">
        <v>284</v>
      </c>
      <c r="F6113" s="104">
        <v>97</v>
      </c>
      <c r="G6113" s="104" t="s">
        <v>257</v>
      </c>
      <c r="H6113" s="105">
        <v>29</v>
      </c>
      <c r="I6113" s="104" t="s">
        <v>258</v>
      </c>
      <c r="J6113" s="104"/>
      <c r="K6113" s="104" t="s">
        <v>78</v>
      </c>
      <c r="L6113" s="104" t="s">
        <v>259</v>
      </c>
      <c r="M6113" s="104" t="s">
        <v>276</v>
      </c>
      <c r="N6113" s="104"/>
      <c r="O6113" s="106"/>
      <c r="P6113" s="111" t="s">
        <v>13176</v>
      </c>
      <c r="Q6113" s="153" t="s">
        <v>10110</v>
      </c>
      <c r="R6113" s="153" t="s">
        <v>4095</v>
      </c>
      <c r="S6113" s="153">
        <f>Tabella2[[#This Row],[PLD STOP]]-Tabella2[[#This Row],[PLD START]]</f>
        <v>4.1666666666666685E-2</v>
      </c>
      <c r="T6113" s="153">
        <v>0.27499999999999997</v>
      </c>
      <c r="U6113" s="153">
        <v>0.31527777777777777</v>
      </c>
      <c r="V6113" s="153">
        <f>IF(ISBLANK(T6113),"",Tabella2[[#This Row],[ACT STOP]]-Tabella2[[#This Row],[ACT START]])</f>
        <v>4.0277777777777801E-2</v>
      </c>
      <c r="W6113" s="104" t="s">
        <v>92</v>
      </c>
      <c r="X6113" s="104" t="s">
        <v>91</v>
      </c>
      <c r="Y6113" s="110"/>
      <c r="Z6113" s="106"/>
      <c r="AA6113" s="104"/>
      <c r="AB6113" s="107"/>
      <c r="AC6113" s="72">
        <f>IF(OR(Tabella2[[#This Row],[OUTCOME]]="DCO",Tabella2[[#This Row],[OUTCOME]]="SDC"),1,0)</f>
        <v>1</v>
      </c>
      <c r="AH6113" s="70"/>
      <c r="AI6113" s="70"/>
      <c r="AJ6113">
        <f>IF(OR(Tabella2[[#This Row],[OUTCOME]]="DNCO", Tabella2[[#This Row],[OUTCOME]]="SDNC"),1,0)</f>
        <v>0</v>
      </c>
      <c r="AL6113" s="70"/>
      <c r="BM6113" s="135">
        <f>Tabella2[[#This Row],[ACT START]]</f>
        <v>0.27499999999999997</v>
      </c>
      <c r="BN6113" s="136">
        <f>Tabella2[[#This Row],[ACT STOP]]</f>
        <v>0.31527777777777777</v>
      </c>
      <c r="BO6113" s="101"/>
      <c r="BR6113" s="109" t="str">
        <f t="shared" si="108"/>
        <v>SH-25-6102</v>
      </c>
      <c r="BS6113" s="109" t="s">
        <v>8583</v>
      </c>
      <c r="BT6113" t="str">
        <f>Tabella2[[#This Row],[OUTCOME]]</f>
        <v>DCO</v>
      </c>
      <c r="BU6113" t="str">
        <f>_xlfn.CONCAT(Tabella2[[#This Row],[NAME SP]],Tabella2[[#This Row],[ID SP]]," - ",Tabella2[[#This Row],[SYLLABUS NO]])</f>
        <v>IFTS97 - SD IF0103</v>
      </c>
      <c r="BV6113" t="s">
        <v>11849</v>
      </c>
    </row>
    <row r="6114" spans="1:74" hidden="1">
      <c r="A6114" s="103" t="s">
        <v>13221</v>
      </c>
      <c r="B6114" s="102">
        <v>45954</v>
      </c>
      <c r="C6114" s="104">
        <f>_xlfn.ISOWEEKNUM(Tabella2[[#This Row],[Date]])</f>
        <v>43</v>
      </c>
      <c r="D6114" s="104" t="s">
        <v>751</v>
      </c>
      <c r="E6114" s="104" t="s">
        <v>256</v>
      </c>
      <c r="F6114" s="104">
        <v>76</v>
      </c>
      <c r="G6114" s="104" t="s">
        <v>257</v>
      </c>
      <c r="H6114" s="105">
        <v>1</v>
      </c>
      <c r="I6114" s="104" t="s">
        <v>258</v>
      </c>
      <c r="J6114" s="104"/>
      <c r="K6114" s="104" t="s">
        <v>83</v>
      </c>
      <c r="L6114" s="104" t="s">
        <v>299</v>
      </c>
      <c r="M6114" s="104" t="s">
        <v>276</v>
      </c>
      <c r="N6114" s="104"/>
      <c r="O6114" s="108" t="str">
        <f>A6115</f>
        <v>18520</v>
      </c>
      <c r="P6114" s="111" t="s">
        <v>1920</v>
      </c>
      <c r="Q6114" s="153" t="s">
        <v>10110</v>
      </c>
      <c r="R6114" s="153" t="s">
        <v>4095</v>
      </c>
      <c r="S6114" s="153">
        <f>Tabella2[[#This Row],[PLD STOP]]-Tabella2[[#This Row],[PLD START]]</f>
        <v>4.1666666666666685E-2</v>
      </c>
      <c r="T6114" s="153">
        <v>0.27430555555555558</v>
      </c>
      <c r="U6114" s="153">
        <v>0.30902777777777779</v>
      </c>
      <c r="V6114" s="153">
        <f>IF(ISBLANK(T6114),"",Tabella2[[#This Row],[ACT STOP]]-Tabella2[[#This Row],[ACT START]])</f>
        <v>3.472222222222221E-2</v>
      </c>
      <c r="W6114" s="104" t="s">
        <v>92</v>
      </c>
      <c r="X6114" s="104" t="s">
        <v>91</v>
      </c>
      <c r="Y6114" s="110"/>
      <c r="Z6114" s="106"/>
      <c r="AA6114" s="104"/>
      <c r="AB6114" s="107"/>
      <c r="AC6114" s="72">
        <f>IF(OR(Tabella2[[#This Row],[OUTCOME]]="DCO",Tabella2[[#This Row],[OUTCOME]]="SDC"),1,0)</f>
        <v>1</v>
      </c>
      <c r="AH6114" s="70"/>
      <c r="AI6114" s="70"/>
      <c r="AJ6114">
        <f>IF(OR(Tabella2[[#This Row],[OUTCOME]]="DNCO", Tabella2[[#This Row],[OUTCOME]]="SDNC"),1,0)</f>
        <v>0</v>
      </c>
      <c r="AL6114" s="70"/>
      <c r="BM6114" s="135">
        <f>Tabella2[[#This Row],[ACT START]]</f>
        <v>0.27430555555555558</v>
      </c>
      <c r="BN6114" s="136">
        <f>Tabella2[[#This Row],[ACT STOP]]</f>
        <v>0.30902777777777779</v>
      </c>
      <c r="BO6114" s="101"/>
      <c r="BR6114" s="109" t="str">
        <f t="shared" si="108"/>
        <v>SH-25-6103</v>
      </c>
      <c r="BS6114" s="109" t="s">
        <v>332</v>
      </c>
      <c r="BT6114" t="str">
        <f>Tabella2[[#This Row],[OUTCOME]]</f>
        <v>DCO</v>
      </c>
      <c r="BU6114" t="str">
        <f>_xlfn.CONCAT(Tabella2[[#This Row],[NAME SP]],Tabella2[[#This Row],[ID SP]]," - ",Tabella2[[#This Row],[SYLLABUS NO]])</f>
        <v>QATAR76 - FMSC HBFM02</v>
      </c>
      <c r="BV6114" t="s">
        <v>11939</v>
      </c>
    </row>
    <row r="6115" spans="1:74" hidden="1">
      <c r="A6115" s="103" t="s">
        <v>13222</v>
      </c>
      <c r="B6115" s="102">
        <v>45954</v>
      </c>
      <c r="C6115" s="104">
        <f>_xlfn.ISOWEEKNUM(Tabella2[[#This Row],[Date]])</f>
        <v>43</v>
      </c>
      <c r="D6115" s="104" t="s">
        <v>195</v>
      </c>
      <c r="E6115" s="104" t="s">
        <v>298</v>
      </c>
      <c r="F6115" s="104"/>
      <c r="G6115" s="104" t="s">
        <v>257</v>
      </c>
      <c r="H6115" s="105">
        <v>14</v>
      </c>
      <c r="I6115" s="104"/>
      <c r="J6115" s="104" t="s">
        <v>258</v>
      </c>
      <c r="K6115" s="104" t="s">
        <v>80</v>
      </c>
      <c r="L6115" s="104" t="s">
        <v>299</v>
      </c>
      <c r="M6115" s="104" t="s">
        <v>276</v>
      </c>
      <c r="N6115" s="104"/>
      <c r="O6115" s="108" t="str">
        <f>A6114</f>
        <v>18519</v>
      </c>
      <c r="P6115" s="111" t="s">
        <v>300</v>
      </c>
      <c r="Q6115" s="153" t="s">
        <v>10110</v>
      </c>
      <c r="R6115" s="153" t="s">
        <v>4095</v>
      </c>
      <c r="S6115" s="153">
        <f>Tabella2[[#This Row],[PLD STOP]]-Tabella2[[#This Row],[PLD START]]</f>
        <v>4.1666666666666685E-2</v>
      </c>
      <c r="T6115" s="153">
        <v>0.27430555555555558</v>
      </c>
      <c r="U6115" s="153">
        <v>0.30902777777777779</v>
      </c>
      <c r="V6115" s="153">
        <f>IF(ISBLANK(T6115),"",Tabella2[[#This Row],[ACT STOP]]-Tabella2[[#This Row],[ACT START]])</f>
        <v>3.472222222222221E-2</v>
      </c>
      <c r="W6115" s="104" t="s">
        <v>122</v>
      </c>
      <c r="X6115" s="104" t="s">
        <v>91</v>
      </c>
      <c r="Y6115" s="110"/>
      <c r="Z6115" s="106"/>
      <c r="AA6115" s="104"/>
      <c r="AB6115" s="107"/>
      <c r="AC6115" s="72">
        <f>IF(OR(Tabella2[[#This Row],[OUTCOME]]="DCO",Tabella2[[#This Row],[OUTCOME]]="SDC"),1,0)</f>
        <v>1</v>
      </c>
      <c r="AH6115" s="70"/>
      <c r="AI6115" s="70"/>
      <c r="AJ6115">
        <f>IF(OR(Tabella2[[#This Row],[OUTCOME]]="DNCO", Tabella2[[#This Row],[OUTCOME]]="SDNC"),1,0)</f>
        <v>0</v>
      </c>
      <c r="AL6115" s="70"/>
      <c r="BM6115" s="135">
        <f>Tabella2[[#This Row],[ACT START]]</f>
        <v>0.27430555555555558</v>
      </c>
      <c r="BN6115" s="136">
        <f>Tabella2[[#This Row],[ACT STOP]]</f>
        <v>0.30902777777777779</v>
      </c>
      <c r="BO6115" s="101"/>
      <c r="BR6115" s="109" t="str">
        <f t="shared" si="108"/>
        <v>SH-25-6104</v>
      </c>
      <c r="BS6115" s="109" t="s">
        <v>372</v>
      </c>
      <c r="BT6115" t="str">
        <f>Tabella2[[#This Row],[OUTCOME]]</f>
        <v>SDC</v>
      </c>
      <c r="BU6115" t="str">
        <f>_xlfn.CONCAT(Tabella2[[#This Row],[NAME SP]],Tabella2[[#This Row],[ID SP]]," - ",Tabella2[[#This Row],[SYLLABUS NO]])</f>
        <v>Support QATAR - SUPP</v>
      </c>
    </row>
    <row r="6116" spans="1:74" hidden="1">
      <c r="A6116" s="103" t="s">
        <v>13223</v>
      </c>
      <c r="B6116" s="102">
        <v>45954</v>
      </c>
      <c r="C6116" s="104">
        <f>_xlfn.ISOWEEKNUM(Tabella2[[#This Row],[Date]])</f>
        <v>43</v>
      </c>
      <c r="D6116" s="104" t="s">
        <v>9743</v>
      </c>
      <c r="E6116" s="104" t="s">
        <v>256</v>
      </c>
      <c r="F6116" s="104">
        <v>80</v>
      </c>
      <c r="G6116" s="104" t="s">
        <v>284</v>
      </c>
      <c r="H6116" s="105">
        <v>23</v>
      </c>
      <c r="I6116" s="104"/>
      <c r="J6116" s="104" t="s">
        <v>258</v>
      </c>
      <c r="K6116" s="104" t="s">
        <v>75</v>
      </c>
      <c r="L6116" s="104" t="s">
        <v>259</v>
      </c>
      <c r="M6116" s="104" t="s">
        <v>328</v>
      </c>
      <c r="N6116" s="104"/>
      <c r="O6116" s="106"/>
      <c r="P6116" s="111" t="s">
        <v>8923</v>
      </c>
      <c r="Q6116" s="153" t="s">
        <v>10110</v>
      </c>
      <c r="R6116" s="153" t="s">
        <v>4095</v>
      </c>
      <c r="S6116" s="153">
        <f>Tabella2[[#This Row],[PLD STOP]]-Tabella2[[#This Row],[PLD START]]</f>
        <v>4.1666666666666685E-2</v>
      </c>
      <c r="T6116" s="153">
        <v>0.27430555555555558</v>
      </c>
      <c r="U6116" s="153">
        <v>0.31597222222222221</v>
      </c>
      <c r="V6116" s="153">
        <f>IF(ISBLANK(T6116),"",Tabella2[[#This Row],[ACT STOP]]-Tabella2[[#This Row],[ACT START]])</f>
        <v>4.166666666666663E-2</v>
      </c>
      <c r="W6116" s="104" t="s">
        <v>92</v>
      </c>
      <c r="X6116" s="104" t="s">
        <v>91</v>
      </c>
      <c r="Y6116" s="110"/>
      <c r="Z6116" s="106"/>
      <c r="AA6116" s="104"/>
      <c r="AB6116" s="107"/>
      <c r="AC6116" s="72">
        <f>IF(OR(Tabella2[[#This Row],[OUTCOME]]="DCO",Tabella2[[#This Row],[OUTCOME]]="SDC"),1,0)</f>
        <v>1</v>
      </c>
      <c r="AH6116" s="70"/>
      <c r="AI6116" s="70"/>
      <c r="AJ6116">
        <f>IF(OR(Tabella2[[#This Row],[OUTCOME]]="DNCO", Tabella2[[#This Row],[OUTCOME]]="SDNC"),1,0)</f>
        <v>0</v>
      </c>
      <c r="AL6116" s="70"/>
      <c r="BM6116" s="135">
        <f>Tabella2[[#This Row],[ACT START]]</f>
        <v>0.27430555555555558</v>
      </c>
      <c r="BN6116" s="136">
        <f>Tabella2[[#This Row],[ACT STOP]]</f>
        <v>0.31597222222222221</v>
      </c>
      <c r="BO6116" s="101"/>
      <c r="BR6116" s="109" t="str">
        <f t="shared" si="108"/>
        <v>SH-25-6105</v>
      </c>
      <c r="BS6116" s="109" t="s">
        <v>358</v>
      </c>
      <c r="BT6116" t="str">
        <f>Tabella2[[#This Row],[OUTCOME]]</f>
        <v>DCO</v>
      </c>
      <c r="BU6116" t="str">
        <f>_xlfn.CONCAT(Tabella2[[#This Row],[NAME SP]],Tabella2[[#This Row],[ID SP]]," - ",Tabella2[[#This Row],[SYLLABUS NO]])</f>
        <v>QATAR80 - PT LLFB01</v>
      </c>
      <c r="BV6116" t="s">
        <v>11904</v>
      </c>
    </row>
    <row r="6117" spans="1:74" hidden="1">
      <c r="A6117" s="103" t="s">
        <v>13224</v>
      </c>
      <c r="B6117" s="102">
        <v>45954</v>
      </c>
      <c r="C6117" s="104">
        <f>_xlfn.ISOWEEKNUM(Tabella2[[#This Row],[Date]])</f>
        <v>43</v>
      </c>
      <c r="D6117" s="104" t="s">
        <v>6396</v>
      </c>
      <c r="E6117" s="104" t="s">
        <v>256</v>
      </c>
      <c r="F6117" s="104">
        <v>73</v>
      </c>
      <c r="G6117" s="104" t="s">
        <v>284</v>
      </c>
      <c r="H6117" s="105">
        <v>9</v>
      </c>
      <c r="I6117" s="104"/>
      <c r="J6117" s="104" t="s">
        <v>258</v>
      </c>
      <c r="K6117" s="104" t="s">
        <v>77</v>
      </c>
      <c r="L6117" s="104" t="s">
        <v>259</v>
      </c>
      <c r="M6117" s="104" t="s">
        <v>276</v>
      </c>
      <c r="N6117" s="104"/>
      <c r="O6117" s="106"/>
      <c r="P6117" s="111" t="s">
        <v>1898</v>
      </c>
      <c r="Q6117" s="153" t="s">
        <v>10110</v>
      </c>
      <c r="R6117" s="153" t="s">
        <v>4095</v>
      </c>
      <c r="S6117" s="153">
        <f>Tabella2[[#This Row],[PLD STOP]]-Tabella2[[#This Row],[PLD START]]</f>
        <v>4.1666666666666685E-2</v>
      </c>
      <c r="T6117" s="153">
        <v>0.27430555555555558</v>
      </c>
      <c r="U6117" s="153">
        <v>0.31597222222222221</v>
      </c>
      <c r="V6117" s="153">
        <f>IF(ISBLANK(T6117),"",Tabella2[[#This Row],[ACT STOP]]-Tabella2[[#This Row],[ACT START]])</f>
        <v>4.166666666666663E-2</v>
      </c>
      <c r="W6117" s="104" t="s">
        <v>92</v>
      </c>
      <c r="X6117" s="104" t="s">
        <v>91</v>
      </c>
      <c r="Y6117" s="110"/>
      <c r="Z6117" s="106"/>
      <c r="AA6117" s="104"/>
      <c r="AB6117" s="107"/>
      <c r="AC6117" s="72">
        <f>IF(OR(Tabella2[[#This Row],[OUTCOME]]="DCO",Tabella2[[#This Row],[OUTCOME]]="SDC"),1,0)</f>
        <v>1</v>
      </c>
      <c r="AH6117" s="70"/>
      <c r="AI6117" s="70"/>
      <c r="AJ6117">
        <f>IF(OR(Tabella2[[#This Row],[OUTCOME]]="DNCO", Tabella2[[#This Row],[OUTCOME]]="SDNC"),1,0)</f>
        <v>0</v>
      </c>
      <c r="AL6117" s="70"/>
      <c r="BM6117" s="135">
        <f>Tabella2[[#This Row],[ACT START]]</f>
        <v>0.27430555555555558</v>
      </c>
      <c r="BN6117" s="136">
        <f>Tabella2[[#This Row],[ACT STOP]]</f>
        <v>0.31597222222222221</v>
      </c>
      <c r="BO6117" s="101"/>
      <c r="BR6117" s="109" t="str">
        <f t="shared" si="108"/>
        <v>SH-25-6106</v>
      </c>
      <c r="BS6117" s="109" t="s">
        <v>339</v>
      </c>
      <c r="BT6117" t="str">
        <f>Tabella2[[#This Row],[OUTCOME]]</f>
        <v>DCO</v>
      </c>
      <c r="BU6117" t="str">
        <f>_xlfn.CONCAT(Tabella2[[#This Row],[NAME SP]],Tabella2[[#This Row],[ID SP]]," - ",Tabella2[[#This Row],[SYLLABUS NO]])</f>
        <v>QATAR73 - PT ERT01</v>
      </c>
      <c r="BV6117" t="s">
        <v>12012</v>
      </c>
    </row>
    <row r="6118" spans="1:74" hidden="1">
      <c r="A6118" s="103" t="s">
        <v>13225</v>
      </c>
      <c r="B6118" s="102">
        <v>45954</v>
      </c>
      <c r="C6118" s="104">
        <f>_xlfn.ISOWEEKNUM(Tabella2[[#This Row],[Date]])</f>
        <v>43</v>
      </c>
      <c r="D6118" s="104" t="s">
        <v>860</v>
      </c>
      <c r="E6118" s="104" t="s">
        <v>284</v>
      </c>
      <c r="F6118" s="104">
        <v>80</v>
      </c>
      <c r="G6118" s="104" t="s">
        <v>257</v>
      </c>
      <c r="H6118" s="105">
        <v>7</v>
      </c>
      <c r="I6118" s="104"/>
      <c r="J6118" s="104" t="s">
        <v>258</v>
      </c>
      <c r="K6118" s="104" t="s">
        <v>83</v>
      </c>
      <c r="L6118" s="104" t="s">
        <v>299</v>
      </c>
      <c r="M6118" s="104" t="s">
        <v>276</v>
      </c>
      <c r="N6118" s="104"/>
      <c r="O6118" s="108" t="str">
        <f>A6119</f>
        <v>18524</v>
      </c>
      <c r="P6118" s="111" t="s">
        <v>733</v>
      </c>
      <c r="Q6118" s="153" t="s">
        <v>308</v>
      </c>
      <c r="R6118" s="153" t="s">
        <v>401</v>
      </c>
      <c r="S6118" s="153">
        <f>Tabella2[[#This Row],[PLD STOP]]-Tabella2[[#This Row],[PLD START]]</f>
        <v>4.1666666666666685E-2</v>
      </c>
      <c r="T6118" s="153">
        <v>0.33680555555555558</v>
      </c>
      <c r="U6118" s="153">
        <v>0.37847222222222221</v>
      </c>
      <c r="V6118" s="153">
        <f>IF(ISBLANK(T6118),"",Tabella2[[#This Row],[ACT STOP]]-Tabella2[[#This Row],[ACT START]])</f>
        <v>4.166666666666663E-2</v>
      </c>
      <c r="W6118" s="104" t="s">
        <v>92</v>
      </c>
      <c r="X6118" s="104" t="s">
        <v>91</v>
      </c>
      <c r="Y6118" s="110"/>
      <c r="Z6118" s="106"/>
      <c r="AA6118" s="104"/>
      <c r="AB6118" s="107"/>
      <c r="AC6118" s="72">
        <f>IF(OR(Tabella2[[#This Row],[OUTCOME]]="DCO",Tabella2[[#This Row],[OUTCOME]]="SDC"),1,0)</f>
        <v>1</v>
      </c>
      <c r="AH6118" s="70"/>
      <c r="AI6118" s="70"/>
      <c r="AJ6118">
        <f>IF(OR(Tabella2[[#This Row],[OUTCOME]]="DNCO", Tabella2[[#This Row],[OUTCOME]]="SDNC"),1,0)</f>
        <v>0</v>
      </c>
      <c r="AL6118" s="70"/>
      <c r="BM6118" s="135">
        <f>Tabella2[[#This Row],[ACT START]]</f>
        <v>0.33680555555555558</v>
      </c>
      <c r="BN6118" s="136">
        <f>Tabella2[[#This Row],[ACT STOP]]</f>
        <v>0.37847222222222221</v>
      </c>
      <c r="BO6118" s="101"/>
      <c r="BR6118" s="109" t="str">
        <f t="shared" si="108"/>
        <v>SH-25-6107</v>
      </c>
      <c r="BS6118" s="109" t="s">
        <v>1241</v>
      </c>
      <c r="BT6118" t="str">
        <f>Tabella2[[#This Row],[OUTCOME]]</f>
        <v>DCO</v>
      </c>
      <c r="BU6118" t="str">
        <f>_xlfn.CONCAT(Tabella2[[#This Row],[NAME SP]],Tabella2[[#This Row],[ID SP]]," - ",Tabella2[[#This Row],[SYLLABUS NO]])</f>
        <v>IFTS80 - FMSC DACM01</v>
      </c>
      <c r="BV6118" t="s">
        <v>13000</v>
      </c>
    </row>
    <row r="6119" spans="1:74" hidden="1">
      <c r="A6119" s="103" t="s">
        <v>13226</v>
      </c>
      <c r="B6119" s="102">
        <v>45954</v>
      </c>
      <c r="C6119" s="104">
        <f>_xlfn.ISOWEEKNUM(Tabella2[[#This Row],[Date]])</f>
        <v>43</v>
      </c>
      <c r="D6119" s="104" t="s">
        <v>195</v>
      </c>
      <c r="E6119" s="104" t="s">
        <v>398</v>
      </c>
      <c r="F6119" s="104"/>
      <c r="G6119" s="104" t="s">
        <v>257</v>
      </c>
      <c r="H6119" s="105">
        <v>13</v>
      </c>
      <c r="I6119" s="104"/>
      <c r="J6119" s="104" t="s">
        <v>258</v>
      </c>
      <c r="K6119" s="104" t="s">
        <v>80</v>
      </c>
      <c r="L6119" s="104" t="s">
        <v>299</v>
      </c>
      <c r="M6119" s="104" t="s">
        <v>276</v>
      </c>
      <c r="N6119" s="104"/>
      <c r="O6119" s="108" t="str">
        <f>A6118</f>
        <v>18523</v>
      </c>
      <c r="P6119" s="111" t="s">
        <v>300</v>
      </c>
      <c r="Q6119" s="153" t="s">
        <v>308</v>
      </c>
      <c r="R6119" s="153" t="s">
        <v>401</v>
      </c>
      <c r="S6119" s="153">
        <f>Tabella2[[#This Row],[PLD STOP]]-Tabella2[[#This Row],[PLD START]]</f>
        <v>4.1666666666666685E-2</v>
      </c>
      <c r="T6119" s="153">
        <v>0.33680555555555558</v>
      </c>
      <c r="U6119" s="153">
        <v>0.37847222222222221</v>
      </c>
      <c r="V6119" s="153">
        <f>IF(ISBLANK(T6119),"",Tabella2[[#This Row],[ACT STOP]]-Tabella2[[#This Row],[ACT START]])</f>
        <v>4.166666666666663E-2</v>
      </c>
      <c r="W6119" s="104" t="s">
        <v>122</v>
      </c>
      <c r="X6119" s="104" t="s">
        <v>91</v>
      </c>
      <c r="Y6119" s="110"/>
      <c r="Z6119" s="106"/>
      <c r="AA6119" s="104"/>
      <c r="AB6119" s="107"/>
      <c r="AC6119" s="72">
        <f>IF(OR(Tabella2[[#This Row],[OUTCOME]]="DCO",Tabella2[[#This Row],[OUTCOME]]="SDC"),1,0)</f>
        <v>1</v>
      </c>
      <c r="AH6119" s="70"/>
      <c r="AI6119" s="70"/>
      <c r="AJ6119">
        <f>IF(OR(Tabella2[[#This Row],[OUTCOME]]="DNCO", Tabella2[[#This Row],[OUTCOME]]="SDNC"),1,0)</f>
        <v>0</v>
      </c>
      <c r="AL6119" s="70"/>
      <c r="BM6119" s="135">
        <f>Tabella2[[#This Row],[ACT START]]</f>
        <v>0.33680555555555558</v>
      </c>
      <c r="BN6119" s="136">
        <f>Tabella2[[#This Row],[ACT STOP]]</f>
        <v>0.37847222222222221</v>
      </c>
      <c r="BO6119" s="101"/>
      <c r="BR6119" s="109" t="str">
        <f t="shared" si="108"/>
        <v>SH-25-6108</v>
      </c>
      <c r="BS6119" s="109" t="s">
        <v>427</v>
      </c>
      <c r="BT6119" t="str">
        <f>Tabella2[[#This Row],[OUTCOME]]</f>
        <v>SDC</v>
      </c>
      <c r="BU6119" t="str">
        <f>_xlfn.CONCAT(Tabella2[[#This Row],[NAME SP]],Tabella2[[#This Row],[ID SP]]," - ",Tabella2[[#This Row],[SYLLABUS NO]])</f>
        <v>Support IFTS - SUPP</v>
      </c>
    </row>
    <row r="6120" spans="1:74" hidden="1">
      <c r="A6120" s="103" t="s">
        <v>13227</v>
      </c>
      <c r="B6120" s="102">
        <v>45954</v>
      </c>
      <c r="C6120" s="104">
        <f>_xlfn.ISOWEEKNUM(Tabella2[[#This Row],[Date]])</f>
        <v>43</v>
      </c>
      <c r="D6120" s="104" t="s">
        <v>11710</v>
      </c>
      <c r="E6120" s="104" t="s">
        <v>284</v>
      </c>
      <c r="F6120" s="104">
        <v>93</v>
      </c>
      <c r="G6120" s="104" t="s">
        <v>257</v>
      </c>
      <c r="H6120" s="105">
        <v>17</v>
      </c>
      <c r="I6120" s="104" t="s">
        <v>258</v>
      </c>
      <c r="J6120" s="104"/>
      <c r="K6120" s="104" t="s">
        <v>79</v>
      </c>
      <c r="L6120" s="104" t="s">
        <v>259</v>
      </c>
      <c r="M6120" s="104" t="s">
        <v>276</v>
      </c>
      <c r="N6120" s="104"/>
      <c r="O6120" s="106"/>
      <c r="P6120" s="111" t="s">
        <v>13246</v>
      </c>
      <c r="Q6120" s="153" t="s">
        <v>308</v>
      </c>
      <c r="R6120" s="153" t="s">
        <v>401</v>
      </c>
      <c r="S6120" s="153">
        <f>Tabella2[[#This Row],[PLD STOP]]-Tabella2[[#This Row],[PLD START]]</f>
        <v>4.1666666666666685E-2</v>
      </c>
      <c r="T6120" s="153">
        <v>0.33749999999999997</v>
      </c>
      <c r="U6120" s="153">
        <v>0.37777777777777777</v>
      </c>
      <c r="V6120" s="153">
        <f>IF(ISBLANK(T6120),"",Tabella2[[#This Row],[ACT STOP]]-Tabella2[[#This Row],[ACT START]])</f>
        <v>4.0277777777777801E-2</v>
      </c>
      <c r="W6120" s="104" t="s">
        <v>92</v>
      </c>
      <c r="X6120" s="104" t="s">
        <v>91</v>
      </c>
      <c r="Y6120" s="110"/>
      <c r="Z6120" s="106"/>
      <c r="AA6120" s="104"/>
      <c r="AB6120" s="107"/>
      <c r="AC6120" s="72">
        <f>IF(OR(Tabella2[[#This Row],[OUTCOME]]="DCO",Tabella2[[#This Row],[OUTCOME]]="SDC"),1,0)</f>
        <v>1</v>
      </c>
      <c r="AH6120" s="70"/>
      <c r="AI6120" s="70"/>
      <c r="AJ6120">
        <f>IF(OR(Tabella2[[#This Row],[OUTCOME]]="DNCO", Tabella2[[#This Row],[OUTCOME]]="SDNC"),1,0)</f>
        <v>0</v>
      </c>
      <c r="AL6120" s="70"/>
      <c r="BM6120" s="135">
        <f>Tabella2[[#This Row],[ACT START]]</f>
        <v>0.33749999999999997</v>
      </c>
      <c r="BN6120" s="136">
        <f>Tabella2[[#This Row],[ACT STOP]]</f>
        <v>0.37777777777777777</v>
      </c>
      <c r="BO6120" s="101"/>
      <c r="BR6120" s="109" t="str">
        <f t="shared" si="108"/>
        <v>SH-25-6109</v>
      </c>
      <c r="BS6120" s="109" t="s">
        <v>393</v>
      </c>
      <c r="BT6120" t="str">
        <f>Tabella2[[#This Row],[OUTCOME]]</f>
        <v>DCO</v>
      </c>
      <c r="BU6120" t="str">
        <f>_xlfn.CONCAT(Tabella2[[#This Row],[NAME SP]],Tabella2[[#This Row],[ID SP]]," - ",Tabella2[[#This Row],[SYLLABUS NO]])</f>
        <v>IFTS93 - SD IF0104</v>
      </c>
      <c r="BV6120" t="s">
        <v>11845</v>
      </c>
    </row>
    <row r="6121" spans="1:74" hidden="1">
      <c r="A6121" s="103" t="s">
        <v>13228</v>
      </c>
      <c r="B6121" s="102">
        <v>45954</v>
      </c>
      <c r="C6121" s="104">
        <f>_xlfn.ISOWEEKNUM(Tabella2[[#This Row],[Date]])</f>
        <v>43</v>
      </c>
      <c r="D6121" s="104" t="s">
        <v>11710</v>
      </c>
      <c r="E6121" s="104" t="s">
        <v>284</v>
      </c>
      <c r="F6121" s="104">
        <v>94</v>
      </c>
      <c r="G6121" s="104" t="s">
        <v>284</v>
      </c>
      <c r="H6121" s="105">
        <v>22</v>
      </c>
      <c r="I6121" s="104" t="s">
        <v>258</v>
      </c>
      <c r="J6121" s="104"/>
      <c r="K6121" s="104" t="s">
        <v>78</v>
      </c>
      <c r="L6121" s="104" t="s">
        <v>259</v>
      </c>
      <c r="M6121" s="104" t="s">
        <v>276</v>
      </c>
      <c r="N6121" s="104"/>
      <c r="O6121" s="106"/>
      <c r="P6121" s="111" t="s">
        <v>13176</v>
      </c>
      <c r="Q6121" s="153" t="s">
        <v>308</v>
      </c>
      <c r="R6121" s="153" t="s">
        <v>401</v>
      </c>
      <c r="S6121" s="153">
        <f>Tabella2[[#This Row],[PLD STOP]]-Tabella2[[#This Row],[PLD START]]</f>
        <v>4.1666666666666685E-2</v>
      </c>
      <c r="T6121" s="153">
        <v>0.33749999999999997</v>
      </c>
      <c r="U6121" s="153">
        <v>0.37777777777777777</v>
      </c>
      <c r="V6121" s="153">
        <f>IF(ISBLANK(T6121),"",Tabella2[[#This Row],[ACT STOP]]-Tabella2[[#This Row],[ACT START]])</f>
        <v>4.0277777777777801E-2</v>
      </c>
      <c r="W6121" s="104" t="s">
        <v>92</v>
      </c>
      <c r="X6121" s="104" t="s">
        <v>91</v>
      </c>
      <c r="Y6121" s="110"/>
      <c r="Z6121" s="106"/>
      <c r="AA6121" s="104"/>
      <c r="AB6121" s="107"/>
      <c r="AC6121" s="72">
        <f>IF(OR(Tabella2[[#This Row],[OUTCOME]]="DCO",Tabella2[[#This Row],[OUTCOME]]="SDC"),1,0)</f>
        <v>1</v>
      </c>
      <c r="AH6121" s="70"/>
      <c r="AI6121" s="70"/>
      <c r="AJ6121">
        <f>IF(OR(Tabella2[[#This Row],[OUTCOME]]="DNCO", Tabella2[[#This Row],[OUTCOME]]="SDNC"),1,0)</f>
        <v>0</v>
      </c>
      <c r="AL6121" s="70"/>
      <c r="BM6121" s="135">
        <f>Tabella2[[#This Row],[ACT START]]</f>
        <v>0.33749999999999997</v>
      </c>
      <c r="BN6121" s="136">
        <f>Tabella2[[#This Row],[ACT STOP]]</f>
        <v>0.37777777777777777</v>
      </c>
      <c r="BO6121" s="101"/>
      <c r="BR6121" s="109" t="str">
        <f t="shared" si="108"/>
        <v>SH-25-6110</v>
      </c>
      <c r="BS6121" s="109" t="s">
        <v>295</v>
      </c>
      <c r="BT6121" t="str">
        <f>Tabella2[[#This Row],[OUTCOME]]</f>
        <v>DCO</v>
      </c>
      <c r="BU6121" t="str">
        <f>_xlfn.CONCAT(Tabella2[[#This Row],[NAME SP]],Tabella2[[#This Row],[ID SP]]," - ",Tabella2[[#This Row],[SYLLABUS NO]])</f>
        <v>IFTS94 - SD IF0103</v>
      </c>
      <c r="BV6121" t="s">
        <v>11838</v>
      </c>
    </row>
    <row r="6122" spans="1:74" hidden="1">
      <c r="A6122" s="103" t="s">
        <v>13229</v>
      </c>
      <c r="B6122" s="102">
        <v>45954</v>
      </c>
      <c r="C6122" s="104">
        <f>_xlfn.ISOWEEKNUM(Tabella2[[#This Row],[Date]])</f>
        <v>43</v>
      </c>
      <c r="D6122" s="104" t="s">
        <v>6396</v>
      </c>
      <c r="E6122" s="104" t="s">
        <v>256</v>
      </c>
      <c r="F6122" s="104">
        <v>71</v>
      </c>
      <c r="G6122" s="104" t="s">
        <v>257</v>
      </c>
      <c r="H6122" s="105">
        <v>10</v>
      </c>
      <c r="I6122" s="104"/>
      <c r="J6122" s="104" t="s">
        <v>258</v>
      </c>
      <c r="K6122" s="104" t="s">
        <v>75</v>
      </c>
      <c r="L6122" s="104" t="s">
        <v>259</v>
      </c>
      <c r="M6122" s="104" t="s">
        <v>276</v>
      </c>
      <c r="N6122" s="104"/>
      <c r="O6122" s="106"/>
      <c r="P6122" s="111" t="s">
        <v>1898</v>
      </c>
      <c r="Q6122" s="153" t="s">
        <v>308</v>
      </c>
      <c r="R6122" s="153" t="s">
        <v>401</v>
      </c>
      <c r="S6122" s="153">
        <f>Tabella2[[#This Row],[PLD STOP]]-Tabella2[[#This Row],[PLD START]]</f>
        <v>4.1666666666666685E-2</v>
      </c>
      <c r="T6122" s="153">
        <v>0.33680555555555558</v>
      </c>
      <c r="U6122" s="153">
        <v>0.37847222222222221</v>
      </c>
      <c r="V6122" s="153">
        <f>IF(ISBLANK(T6122),"",Tabella2[[#This Row],[ACT STOP]]-Tabella2[[#This Row],[ACT START]])</f>
        <v>4.166666666666663E-2</v>
      </c>
      <c r="W6122" s="104" t="s">
        <v>92</v>
      </c>
      <c r="X6122" s="104" t="s">
        <v>91</v>
      </c>
      <c r="Y6122" s="110"/>
      <c r="Z6122" s="106"/>
      <c r="AA6122" s="104"/>
      <c r="AB6122" s="107"/>
      <c r="AC6122" s="72">
        <f>IF(OR(Tabella2[[#This Row],[OUTCOME]]="DCO",Tabella2[[#This Row],[OUTCOME]]="SDC"),1,0)</f>
        <v>1</v>
      </c>
      <c r="AH6122" s="70"/>
      <c r="AI6122" s="70"/>
      <c r="AJ6122">
        <f>IF(OR(Tabella2[[#This Row],[OUTCOME]]="DNCO", Tabella2[[#This Row],[OUTCOME]]="SDNC"),1,0)</f>
        <v>0</v>
      </c>
      <c r="AL6122" s="70"/>
      <c r="BL6122" t="s">
        <v>13247</v>
      </c>
      <c r="BM6122" s="135">
        <f>Tabella2[[#This Row],[ACT START]]</f>
        <v>0.33680555555555558</v>
      </c>
      <c r="BN6122" s="136">
        <f>Tabella2[[#This Row],[ACT STOP]]</f>
        <v>0.37847222222222221</v>
      </c>
      <c r="BO6122" s="101"/>
      <c r="BR6122" s="109" t="str">
        <f t="shared" si="108"/>
        <v>SH-25-6111</v>
      </c>
      <c r="BS6122" s="109" t="s">
        <v>552</v>
      </c>
      <c r="BT6122" t="str">
        <f>Tabella2[[#This Row],[OUTCOME]]</f>
        <v>DCO</v>
      </c>
      <c r="BU6122" t="str">
        <f>_xlfn.CONCAT(Tabella2[[#This Row],[NAME SP]],Tabella2[[#This Row],[ID SP]]," - ",Tabella2[[#This Row],[SYLLABUS NO]])</f>
        <v>QATAR71 - PT ERT01</v>
      </c>
      <c r="BV6122" t="s">
        <v>12153</v>
      </c>
    </row>
    <row r="6123" spans="1:74" hidden="1">
      <c r="A6123" s="103" t="s">
        <v>13230</v>
      </c>
      <c r="B6123" s="102">
        <v>45954</v>
      </c>
      <c r="C6123" s="104">
        <f>_xlfn.ISOWEEKNUM(Tabella2[[#This Row],[Date]])</f>
        <v>43</v>
      </c>
      <c r="D6123" s="104" t="s">
        <v>6396</v>
      </c>
      <c r="E6123" s="104" t="s">
        <v>256</v>
      </c>
      <c r="F6123" s="104">
        <v>72</v>
      </c>
      <c r="G6123" s="104" t="s">
        <v>257</v>
      </c>
      <c r="H6123" s="105">
        <v>5</v>
      </c>
      <c r="I6123" s="104"/>
      <c r="J6123" s="104" t="s">
        <v>258</v>
      </c>
      <c r="K6123" s="104" t="s">
        <v>77</v>
      </c>
      <c r="L6123" s="104" t="s">
        <v>259</v>
      </c>
      <c r="M6123" s="104" t="s">
        <v>276</v>
      </c>
      <c r="N6123" s="104"/>
      <c r="O6123" s="106"/>
      <c r="P6123" s="111" t="s">
        <v>1898</v>
      </c>
      <c r="Q6123" s="153" t="s">
        <v>308</v>
      </c>
      <c r="R6123" s="153" t="s">
        <v>401</v>
      </c>
      <c r="S6123" s="153">
        <f>Tabella2[[#This Row],[PLD STOP]]-Tabella2[[#This Row],[PLD START]]</f>
        <v>4.1666666666666685E-2</v>
      </c>
      <c r="T6123" s="153">
        <v>0.33680555555555558</v>
      </c>
      <c r="U6123" s="153">
        <v>0.37847222222222221</v>
      </c>
      <c r="V6123" s="153">
        <f>IF(ISBLANK(T6123),"",Tabella2[[#This Row],[ACT STOP]]-Tabella2[[#This Row],[ACT START]])</f>
        <v>4.166666666666663E-2</v>
      </c>
      <c r="W6123" s="104" t="s">
        <v>92</v>
      </c>
      <c r="X6123" s="104" t="s">
        <v>91</v>
      </c>
      <c r="Y6123" s="110"/>
      <c r="Z6123" s="106"/>
      <c r="AA6123" s="104"/>
      <c r="AB6123" s="107"/>
      <c r="AC6123" s="72">
        <f>IF(OR(Tabella2[[#This Row],[OUTCOME]]="DCO",Tabella2[[#This Row],[OUTCOME]]="SDC"),1,0)</f>
        <v>1</v>
      </c>
      <c r="AH6123" s="70"/>
      <c r="AI6123" s="70"/>
      <c r="AJ6123">
        <f>IF(OR(Tabella2[[#This Row],[OUTCOME]]="DNCO", Tabella2[[#This Row],[OUTCOME]]="SDNC"),1,0)</f>
        <v>0</v>
      </c>
      <c r="AL6123" s="70"/>
      <c r="BL6123" t="s">
        <v>13248</v>
      </c>
      <c r="BM6123" s="135">
        <f>Tabella2[[#This Row],[ACT START]]</f>
        <v>0.33680555555555558</v>
      </c>
      <c r="BN6123" s="136">
        <f>Tabella2[[#This Row],[ACT STOP]]</f>
        <v>0.37847222222222221</v>
      </c>
      <c r="BO6123" s="101"/>
      <c r="BR6123" s="109" t="str">
        <f t="shared" si="108"/>
        <v>SH-25-6112</v>
      </c>
      <c r="BS6123" s="109" t="s">
        <v>416</v>
      </c>
      <c r="BT6123" t="str">
        <f>Tabella2[[#This Row],[OUTCOME]]</f>
        <v>DCO</v>
      </c>
      <c r="BU6123" t="str">
        <f>_xlfn.CONCAT(Tabella2[[#This Row],[NAME SP]],Tabella2[[#This Row],[ID SP]]," - ",Tabella2[[#This Row],[SYLLABUS NO]])</f>
        <v>QATAR72 - PT ERT01</v>
      </c>
      <c r="BV6123" t="s">
        <v>11847</v>
      </c>
    </row>
    <row r="6124" spans="1:74" hidden="1">
      <c r="A6124" s="103" t="s">
        <v>13231</v>
      </c>
      <c r="B6124" s="102">
        <v>45954</v>
      </c>
      <c r="C6124" s="104">
        <f>_xlfn.ISOWEEKNUM(Tabella2[[#This Row],[Date]])</f>
        <v>43</v>
      </c>
      <c r="D6124" s="104" t="s">
        <v>817</v>
      </c>
      <c r="E6124" s="104" t="s">
        <v>284</v>
      </c>
      <c r="F6124" s="104">
        <v>74</v>
      </c>
      <c r="G6124" s="104" t="s">
        <v>257</v>
      </c>
      <c r="H6124" s="105">
        <v>14</v>
      </c>
      <c r="I6124" s="104"/>
      <c r="J6124" s="104" t="s">
        <v>258</v>
      </c>
      <c r="K6124" s="104" t="s">
        <v>79</v>
      </c>
      <c r="L6124" s="104" t="s">
        <v>299</v>
      </c>
      <c r="M6124" s="104" t="s">
        <v>276</v>
      </c>
      <c r="N6124" s="104"/>
      <c r="O6124" s="108" t="str">
        <f>A6125</f>
        <v>18530</v>
      </c>
      <c r="P6124" s="111" t="s">
        <v>2947</v>
      </c>
      <c r="Q6124" s="153" t="s">
        <v>331</v>
      </c>
      <c r="R6124" s="153" t="s">
        <v>2338</v>
      </c>
      <c r="S6124" s="153">
        <f>Tabella2[[#This Row],[PLD STOP]]-Tabella2[[#This Row],[PLD START]]</f>
        <v>4.1666666666666685E-2</v>
      </c>
      <c r="T6124" s="153">
        <v>0.39930555555555558</v>
      </c>
      <c r="U6124" s="153">
        <v>0.44097222222222227</v>
      </c>
      <c r="V6124" s="153">
        <f>IF(ISBLANK(T6124),"",Tabella2[[#This Row],[ACT STOP]]-Tabella2[[#This Row],[ACT START]])</f>
        <v>4.1666666666666685E-2</v>
      </c>
      <c r="W6124" s="104" t="s">
        <v>92</v>
      </c>
      <c r="X6124" s="104" t="s">
        <v>91</v>
      </c>
      <c r="Y6124" s="110"/>
      <c r="Z6124" s="106"/>
      <c r="AA6124" s="104"/>
      <c r="AB6124" s="107"/>
      <c r="AC6124" s="72">
        <f>IF(OR(Tabella2[[#This Row],[OUTCOME]]="DCO",Tabella2[[#This Row],[OUTCOME]]="SDC"),1,0)</f>
        <v>1</v>
      </c>
      <c r="AH6124" s="70"/>
      <c r="AI6124" s="70"/>
      <c r="AJ6124">
        <f>IF(OR(Tabella2[[#This Row],[OUTCOME]]="DNCO", Tabella2[[#This Row],[OUTCOME]]="SDNC"),1,0)</f>
        <v>0</v>
      </c>
      <c r="AL6124" s="70"/>
      <c r="BM6124" s="135">
        <f>Tabella2[[#This Row],[ACT START]]</f>
        <v>0.39930555555555558</v>
      </c>
      <c r="BN6124" s="136">
        <f>Tabella2[[#This Row],[ACT STOP]]</f>
        <v>0.44097222222222227</v>
      </c>
      <c r="BO6124" s="101"/>
      <c r="BR6124" s="109" t="str">
        <f t="shared" si="108"/>
        <v>SH-25-6113</v>
      </c>
      <c r="BS6124" s="109" t="s">
        <v>372</v>
      </c>
      <c r="BT6124" t="str">
        <f>Tabella2[[#This Row],[OUTCOME]]</f>
        <v>DCO</v>
      </c>
      <c r="BU6124" t="str">
        <f>_xlfn.CONCAT(Tabella2[[#This Row],[NAME SP]],Tabella2[[#This Row],[ID SP]]," - ",Tabella2[[#This Row],[SYLLABUS NO]])</f>
        <v>IFTS74 - FMSC OACM01</v>
      </c>
      <c r="BV6124" t="s">
        <v>11990</v>
      </c>
    </row>
    <row r="6125" spans="1:74" hidden="1">
      <c r="A6125" s="103" t="s">
        <v>13232</v>
      </c>
      <c r="B6125" s="102">
        <v>45954</v>
      </c>
      <c r="C6125" s="104">
        <f>_xlfn.ISOWEEKNUM(Tabella2[[#This Row],[Date]])</f>
        <v>43</v>
      </c>
      <c r="D6125" s="104" t="s">
        <v>195</v>
      </c>
      <c r="E6125" s="104" t="s">
        <v>398</v>
      </c>
      <c r="F6125" s="104"/>
      <c r="G6125" s="104" t="s">
        <v>284</v>
      </c>
      <c r="H6125" s="105">
        <v>48</v>
      </c>
      <c r="I6125" s="104"/>
      <c r="J6125" s="104" t="s">
        <v>258</v>
      </c>
      <c r="K6125" s="104" t="s">
        <v>78</v>
      </c>
      <c r="L6125" s="104" t="s">
        <v>299</v>
      </c>
      <c r="M6125" s="104" t="s">
        <v>276</v>
      </c>
      <c r="N6125" s="104"/>
      <c r="O6125" s="108" t="str">
        <f>A6124</f>
        <v>18529</v>
      </c>
      <c r="P6125" s="111" t="s">
        <v>300</v>
      </c>
      <c r="Q6125" s="153" t="s">
        <v>331</v>
      </c>
      <c r="R6125" s="153" t="s">
        <v>2338</v>
      </c>
      <c r="S6125" s="153">
        <f>Tabella2[[#This Row],[PLD STOP]]-Tabella2[[#This Row],[PLD START]]</f>
        <v>4.1666666666666685E-2</v>
      </c>
      <c r="T6125" s="153">
        <v>0.39930555555555558</v>
      </c>
      <c r="U6125" s="153">
        <v>0.44097222222222227</v>
      </c>
      <c r="V6125" s="153">
        <f>IF(ISBLANK(T6125),"",Tabella2[[#This Row],[ACT STOP]]-Tabella2[[#This Row],[ACT START]])</f>
        <v>4.1666666666666685E-2</v>
      </c>
      <c r="W6125" s="104" t="s">
        <v>122</v>
      </c>
      <c r="X6125" s="104" t="s">
        <v>91</v>
      </c>
      <c r="Y6125" s="110"/>
      <c r="Z6125" s="106"/>
      <c r="AA6125" s="104"/>
      <c r="AB6125" s="107"/>
      <c r="AC6125" s="72">
        <f>IF(OR(Tabella2[[#This Row],[OUTCOME]]="DCO",Tabella2[[#This Row],[OUTCOME]]="SDC"),1,0)</f>
        <v>1</v>
      </c>
      <c r="AH6125" s="70"/>
      <c r="AI6125" s="70"/>
      <c r="AJ6125">
        <f>IF(OR(Tabella2[[#This Row],[OUTCOME]]="DNCO", Tabella2[[#This Row],[OUTCOME]]="SDNC"),1,0)</f>
        <v>0</v>
      </c>
      <c r="AL6125" s="70"/>
      <c r="BM6125" s="135">
        <f>Tabella2[[#This Row],[ACT START]]</f>
        <v>0.39930555555555558</v>
      </c>
      <c r="BN6125" s="136">
        <f>Tabella2[[#This Row],[ACT STOP]]</f>
        <v>0.44097222222222227</v>
      </c>
      <c r="BO6125" s="101"/>
      <c r="BR6125" s="109" t="str">
        <f t="shared" si="108"/>
        <v>SH-25-6114</v>
      </c>
      <c r="BS6125" s="109" t="s">
        <v>1758</v>
      </c>
      <c r="BT6125" t="str">
        <f>Tabella2[[#This Row],[OUTCOME]]</f>
        <v>SDC</v>
      </c>
      <c r="BU6125" t="str">
        <f>_xlfn.CONCAT(Tabella2[[#This Row],[NAME SP]],Tabella2[[#This Row],[ID SP]]," - ",Tabella2[[#This Row],[SYLLABUS NO]])</f>
        <v>Support IFTS - SUPP</v>
      </c>
    </row>
    <row r="6126" spans="1:74" hidden="1">
      <c r="A6126" s="103" t="s">
        <v>13233</v>
      </c>
      <c r="B6126" s="102">
        <v>45954</v>
      </c>
      <c r="C6126" s="104">
        <f>_xlfn.ISOWEEKNUM(Tabella2[[#This Row],[Date]])</f>
        <v>43</v>
      </c>
      <c r="D6126" s="104" t="s">
        <v>11710</v>
      </c>
      <c r="E6126" s="104" t="s">
        <v>284</v>
      </c>
      <c r="F6126" s="104">
        <v>92</v>
      </c>
      <c r="G6126" s="104" t="s">
        <v>257</v>
      </c>
      <c r="H6126" s="105">
        <v>12</v>
      </c>
      <c r="I6126" s="104" t="s">
        <v>258</v>
      </c>
      <c r="J6126" s="104"/>
      <c r="K6126" s="104" t="s">
        <v>83</v>
      </c>
      <c r="L6126" s="104" t="s">
        <v>259</v>
      </c>
      <c r="M6126" s="104" t="s">
        <v>276</v>
      </c>
      <c r="N6126" s="104"/>
      <c r="O6126" s="106"/>
      <c r="P6126" s="111" t="s">
        <v>13176</v>
      </c>
      <c r="Q6126" s="153" t="s">
        <v>331</v>
      </c>
      <c r="R6126" s="153" t="s">
        <v>2338</v>
      </c>
      <c r="S6126" s="153">
        <f>Tabella2[[#This Row],[PLD STOP]]-Tabella2[[#This Row],[PLD START]]</f>
        <v>4.1666666666666685E-2</v>
      </c>
      <c r="T6126" s="153">
        <v>0.4</v>
      </c>
      <c r="U6126" s="153">
        <v>0.44027777777777777</v>
      </c>
      <c r="V6126" s="153">
        <f>IF(ISBLANK(T6126),"",Tabella2[[#This Row],[ACT STOP]]-Tabella2[[#This Row],[ACT START]])</f>
        <v>4.0277777777777746E-2</v>
      </c>
      <c r="W6126" s="104" t="s">
        <v>92</v>
      </c>
      <c r="X6126" s="104" t="s">
        <v>91</v>
      </c>
      <c r="Y6126" s="110"/>
      <c r="Z6126" s="106"/>
      <c r="AA6126" s="104"/>
      <c r="AB6126" s="107"/>
      <c r="AC6126" s="72">
        <f>IF(OR(Tabella2[[#This Row],[OUTCOME]]="DCO",Tabella2[[#This Row],[OUTCOME]]="SDC"),1,0)</f>
        <v>1</v>
      </c>
      <c r="AH6126" s="70"/>
      <c r="AI6126" s="70"/>
      <c r="AJ6126">
        <f>IF(OR(Tabella2[[#This Row],[OUTCOME]]="DNCO", Tabella2[[#This Row],[OUTCOME]]="SDNC"),1,0)</f>
        <v>0</v>
      </c>
      <c r="AL6126" s="70"/>
      <c r="BM6126" s="135">
        <f>Tabella2[[#This Row],[ACT START]]</f>
        <v>0.4</v>
      </c>
      <c r="BN6126" s="136">
        <f>Tabella2[[#This Row],[ACT STOP]]</f>
        <v>0.44027777777777777</v>
      </c>
      <c r="BO6126" s="101"/>
      <c r="BR6126" s="109" t="str">
        <f t="shared" si="108"/>
        <v>SH-25-6115</v>
      </c>
      <c r="BS6126" s="109" t="s">
        <v>266</v>
      </c>
      <c r="BT6126" t="str">
        <f>Tabella2[[#This Row],[OUTCOME]]</f>
        <v>DCO</v>
      </c>
      <c r="BU6126" t="str">
        <f>_xlfn.CONCAT(Tabella2[[#This Row],[NAME SP]],Tabella2[[#This Row],[ID SP]]," - ",Tabella2[[#This Row],[SYLLABUS NO]])</f>
        <v>IFTS92 - SD IF0103</v>
      </c>
      <c r="BV6126" t="s">
        <v>11842</v>
      </c>
    </row>
    <row r="6127" spans="1:74" hidden="1">
      <c r="A6127" s="103" t="s">
        <v>13234</v>
      </c>
      <c r="B6127" s="102">
        <v>45954</v>
      </c>
      <c r="C6127" s="104">
        <f>_xlfn.ISOWEEKNUM(Tabella2[[#This Row],[Date]])</f>
        <v>43</v>
      </c>
      <c r="D6127" s="104" t="s">
        <v>11710</v>
      </c>
      <c r="E6127" s="104" t="s">
        <v>284</v>
      </c>
      <c r="F6127" s="104">
        <v>95</v>
      </c>
      <c r="G6127" s="104" t="s">
        <v>284</v>
      </c>
      <c r="H6127" s="105">
        <v>9</v>
      </c>
      <c r="I6127" s="104" t="s">
        <v>258</v>
      </c>
      <c r="J6127" s="104"/>
      <c r="K6127" s="104" t="s">
        <v>80</v>
      </c>
      <c r="L6127" s="104" t="s">
        <v>259</v>
      </c>
      <c r="M6127" s="104" t="s">
        <v>276</v>
      </c>
      <c r="N6127" s="104"/>
      <c r="O6127" s="106"/>
      <c r="P6127" s="111" t="s">
        <v>13176</v>
      </c>
      <c r="Q6127" s="153" t="s">
        <v>331</v>
      </c>
      <c r="R6127" s="153" t="s">
        <v>2338</v>
      </c>
      <c r="S6127" s="153">
        <f>Tabella2[[#This Row],[PLD STOP]]-Tabella2[[#This Row],[PLD START]]</f>
        <v>4.1666666666666685E-2</v>
      </c>
      <c r="T6127" s="153">
        <v>0.4</v>
      </c>
      <c r="U6127" s="153">
        <v>0.44027777777777777</v>
      </c>
      <c r="V6127" s="153">
        <f>IF(ISBLANK(T6127),"",Tabella2[[#This Row],[ACT STOP]]-Tabella2[[#This Row],[ACT START]])</f>
        <v>4.0277777777777746E-2</v>
      </c>
      <c r="W6127" s="104" t="s">
        <v>92</v>
      </c>
      <c r="X6127" s="104" t="s">
        <v>91</v>
      </c>
      <c r="Y6127" s="110"/>
      <c r="Z6127" s="106"/>
      <c r="AA6127" s="104"/>
      <c r="AB6127" s="107"/>
      <c r="AC6127" s="72">
        <f>IF(OR(Tabella2[[#This Row],[OUTCOME]]="DCO",Tabella2[[#This Row],[OUTCOME]]="SDC"),1,0)</f>
        <v>1</v>
      </c>
      <c r="AH6127" s="70"/>
      <c r="AI6127" s="70"/>
      <c r="AJ6127">
        <f>IF(OR(Tabella2[[#This Row],[OUTCOME]]="DNCO", Tabella2[[#This Row],[OUTCOME]]="SDNC"),1,0)</f>
        <v>0</v>
      </c>
      <c r="AL6127" s="70"/>
      <c r="BM6127" s="135">
        <f>Tabella2[[#This Row],[ACT START]]</f>
        <v>0.4</v>
      </c>
      <c r="BN6127" s="136">
        <f>Tabella2[[#This Row],[ACT STOP]]</f>
        <v>0.44027777777777777</v>
      </c>
      <c r="BO6127" s="101"/>
      <c r="BR6127" s="109" t="str">
        <f t="shared" si="108"/>
        <v>SH-25-6116</v>
      </c>
      <c r="BS6127" s="109" t="s">
        <v>339</v>
      </c>
      <c r="BT6127" t="str">
        <f>Tabella2[[#This Row],[OUTCOME]]</f>
        <v>DCO</v>
      </c>
      <c r="BU6127" t="str">
        <f>_xlfn.CONCAT(Tabella2[[#This Row],[NAME SP]],Tabella2[[#This Row],[ID SP]]," - ",Tabella2[[#This Row],[SYLLABUS NO]])</f>
        <v>IFTS95 - SD IF0103</v>
      </c>
      <c r="BV6127" t="s">
        <v>11832</v>
      </c>
    </row>
    <row r="6128" spans="1:74" hidden="1">
      <c r="A6128" s="103" t="s">
        <v>13235</v>
      </c>
      <c r="B6128" s="102">
        <v>45954</v>
      </c>
      <c r="C6128" s="104">
        <f>_xlfn.ISOWEEKNUM(Tabella2[[#This Row],[Date]])</f>
        <v>43</v>
      </c>
      <c r="D6128" s="104" t="s">
        <v>9740</v>
      </c>
      <c r="E6128" s="104" t="s">
        <v>284</v>
      </c>
      <c r="F6128" s="104">
        <v>87</v>
      </c>
      <c r="G6128" s="104" t="s">
        <v>257</v>
      </c>
      <c r="H6128" s="105">
        <v>1</v>
      </c>
      <c r="I6128" s="104"/>
      <c r="J6128" s="104" t="s">
        <v>258</v>
      </c>
      <c r="K6128" s="104" t="s">
        <v>75</v>
      </c>
      <c r="L6128" s="104" t="s">
        <v>259</v>
      </c>
      <c r="M6128" s="104" t="s">
        <v>276</v>
      </c>
      <c r="N6128" s="104"/>
      <c r="O6128" s="106"/>
      <c r="P6128" s="111" t="s">
        <v>1898</v>
      </c>
      <c r="Q6128" s="153" t="s">
        <v>331</v>
      </c>
      <c r="R6128" s="153" t="s">
        <v>2338</v>
      </c>
      <c r="S6128" s="153">
        <f>Tabella2[[#This Row],[PLD STOP]]-Tabella2[[#This Row],[PLD START]]</f>
        <v>4.1666666666666685E-2</v>
      </c>
      <c r="T6128" s="153">
        <v>0.39930555555555558</v>
      </c>
      <c r="U6128" s="153">
        <v>0.44097222222222221</v>
      </c>
      <c r="V6128" s="153">
        <f>IF(ISBLANK(T6128),"",Tabella2[[#This Row],[ACT STOP]]-Tabella2[[#This Row],[ACT START]])</f>
        <v>4.166666666666663E-2</v>
      </c>
      <c r="W6128" s="104" t="s">
        <v>92</v>
      </c>
      <c r="X6128" s="104" t="s">
        <v>91</v>
      </c>
      <c r="Y6128" s="110" t="s">
        <v>13296</v>
      </c>
      <c r="Z6128" s="106"/>
      <c r="AA6128" s="104"/>
      <c r="AB6128" s="107"/>
      <c r="AC6128" s="72">
        <f>IF(OR(Tabella2[[#This Row],[OUTCOME]]="DCO",Tabella2[[#This Row],[OUTCOME]]="SDC"),1,0)</f>
        <v>1</v>
      </c>
      <c r="AH6128" s="70"/>
      <c r="AI6128" s="70"/>
      <c r="AJ6128">
        <f>IF(OR(Tabella2[[#This Row],[OUTCOME]]="DNCO", Tabella2[[#This Row],[OUTCOME]]="SDNC"),1,0)</f>
        <v>0</v>
      </c>
      <c r="AL6128" s="70"/>
      <c r="BL6128" t="s">
        <v>13297</v>
      </c>
      <c r="BM6128" s="135">
        <f>Tabella2[[#This Row],[ACT START]]</f>
        <v>0.39930555555555558</v>
      </c>
      <c r="BN6128" s="136">
        <f>Tabella2[[#This Row],[ACT STOP]]</f>
        <v>0.44097222222222221</v>
      </c>
      <c r="BO6128" s="101"/>
      <c r="BR6128" s="109" t="str">
        <f t="shared" si="108"/>
        <v>SH-25-6117</v>
      </c>
      <c r="BS6128" s="109" t="s">
        <v>332</v>
      </c>
      <c r="BT6128" t="str">
        <f>Tabella2[[#This Row],[OUTCOME]]</f>
        <v>DCO</v>
      </c>
      <c r="BU6128" t="str">
        <f>_xlfn.CONCAT(Tabella2[[#This Row],[NAME SP]],Tabella2[[#This Row],[ID SP]]," - ",Tabella2[[#This Row],[SYLLABUS NO]])</f>
        <v>IFTS87 - PT ERT01</v>
      </c>
      <c r="BV6128" t="s">
        <v>11949</v>
      </c>
    </row>
    <row r="6129" spans="1:74" hidden="1">
      <c r="A6129" s="103" t="s">
        <v>13236</v>
      </c>
      <c r="B6129" s="102">
        <v>45954</v>
      </c>
      <c r="C6129" s="104">
        <f>_xlfn.ISOWEEKNUM(Tabella2[[#This Row],[Date]])</f>
        <v>43</v>
      </c>
      <c r="D6129" s="104" t="s">
        <v>763</v>
      </c>
      <c r="E6129" s="104" t="s">
        <v>256</v>
      </c>
      <c r="F6129" s="104">
        <v>66</v>
      </c>
      <c r="G6129" s="104" t="s">
        <v>284</v>
      </c>
      <c r="H6129" s="105">
        <v>23</v>
      </c>
      <c r="I6129" s="104"/>
      <c r="J6129" s="104" t="s">
        <v>258</v>
      </c>
      <c r="K6129" s="104" t="s">
        <v>77</v>
      </c>
      <c r="L6129" s="104" t="s">
        <v>259</v>
      </c>
      <c r="M6129" s="104" t="s">
        <v>276</v>
      </c>
      <c r="N6129" s="104"/>
      <c r="O6129" s="106"/>
      <c r="P6129" s="111" t="s">
        <v>531</v>
      </c>
      <c r="Q6129" s="153" t="s">
        <v>331</v>
      </c>
      <c r="R6129" s="153" t="s">
        <v>2338</v>
      </c>
      <c r="S6129" s="153">
        <f>Tabella2[[#This Row],[PLD STOP]]-Tabella2[[#This Row],[PLD START]]</f>
        <v>4.1666666666666685E-2</v>
      </c>
      <c r="T6129" s="153">
        <v>0.39930555555555558</v>
      </c>
      <c r="U6129" s="153">
        <v>0.44097222222222221</v>
      </c>
      <c r="V6129" s="153">
        <f>IF(ISBLANK(T6129),"",Tabella2[[#This Row],[ACT STOP]]-Tabella2[[#This Row],[ACT START]])</f>
        <v>4.166666666666663E-2</v>
      </c>
      <c r="W6129" s="104" t="s">
        <v>92</v>
      </c>
      <c r="X6129" s="104" t="s">
        <v>91</v>
      </c>
      <c r="Y6129" s="110"/>
      <c r="Z6129" s="106"/>
      <c r="AA6129" s="104"/>
      <c r="AB6129" s="107"/>
      <c r="AC6129" s="72">
        <f>IF(OR(Tabella2[[#This Row],[OUTCOME]]="DCO",Tabella2[[#This Row],[OUTCOME]]="SDC"),1,0)</f>
        <v>1</v>
      </c>
      <c r="AH6129" s="70"/>
      <c r="AI6129" s="70"/>
      <c r="AJ6129">
        <f>IF(OR(Tabella2[[#This Row],[OUTCOME]]="DNCO", Tabella2[[#This Row],[OUTCOME]]="SDNC"),1,0)</f>
        <v>0</v>
      </c>
      <c r="AL6129" s="70"/>
      <c r="BM6129" s="135">
        <f>Tabella2[[#This Row],[ACT START]]</f>
        <v>0.39930555555555558</v>
      </c>
      <c r="BN6129" s="136">
        <f>Tabella2[[#This Row],[ACT STOP]]</f>
        <v>0.44097222222222221</v>
      </c>
      <c r="BO6129" s="101"/>
      <c r="BR6129" s="109" t="str">
        <f t="shared" si="108"/>
        <v>SH-25-6118</v>
      </c>
      <c r="BS6129" s="109" t="s">
        <v>358</v>
      </c>
      <c r="BT6129" t="str">
        <f>Tabella2[[#This Row],[OUTCOME]]</f>
        <v>DCO</v>
      </c>
      <c r="BU6129" t="str">
        <f>_xlfn.CONCAT(Tabella2[[#This Row],[NAME SP]],Tabella2[[#This Row],[ID SP]]," - ",Tabella2[[#This Row],[SYLLABUS NO]])</f>
        <v>QATAR66 - FMS NIT01</v>
      </c>
      <c r="BV6129" t="s">
        <v>12985</v>
      </c>
    </row>
    <row r="6130" spans="1:74" hidden="1">
      <c r="A6130" s="103" t="s">
        <v>13237</v>
      </c>
      <c r="B6130" s="102">
        <v>45954</v>
      </c>
      <c r="C6130" s="104">
        <f>_xlfn.ISOWEEKNUM(Tabella2[[#This Row],[Date]])</f>
        <v>43</v>
      </c>
      <c r="D6130" s="104" t="s">
        <v>817</v>
      </c>
      <c r="E6130" s="104" t="s">
        <v>284</v>
      </c>
      <c r="F6130" s="104">
        <v>75</v>
      </c>
      <c r="G6130" s="104" t="s">
        <v>257</v>
      </c>
      <c r="H6130" s="105">
        <v>5</v>
      </c>
      <c r="I6130" s="104"/>
      <c r="J6130" s="104" t="s">
        <v>258</v>
      </c>
      <c r="K6130" s="104" t="s">
        <v>79</v>
      </c>
      <c r="L6130" s="104" t="s">
        <v>299</v>
      </c>
      <c r="M6130" s="104" t="s">
        <v>276</v>
      </c>
      <c r="N6130" s="104"/>
      <c r="O6130" s="108" t="str">
        <f>A6131</f>
        <v>18536</v>
      </c>
      <c r="P6130" s="111" t="s">
        <v>2791</v>
      </c>
      <c r="Q6130" s="153" t="s">
        <v>337</v>
      </c>
      <c r="R6130" s="153" t="s">
        <v>2347</v>
      </c>
      <c r="S6130" s="153">
        <f>Tabella2[[#This Row],[PLD STOP]]-Tabella2[[#This Row],[PLD START]]</f>
        <v>4.166666666666663E-2</v>
      </c>
      <c r="T6130" s="153">
        <v>0.46875</v>
      </c>
      <c r="U6130" s="153">
        <v>0.50347222222222221</v>
      </c>
      <c r="V6130" s="153">
        <f>IF(ISBLANK(T6130),"",Tabella2[[#This Row],[ACT STOP]]-Tabella2[[#This Row],[ACT START]])</f>
        <v>3.472222222222221E-2</v>
      </c>
      <c r="W6130" s="104" t="s">
        <v>92</v>
      </c>
      <c r="X6130" s="104" t="s">
        <v>91</v>
      </c>
      <c r="Y6130" s="110"/>
      <c r="Z6130" s="106"/>
      <c r="AA6130" s="104"/>
      <c r="AB6130" s="107"/>
      <c r="AC6130" s="72">
        <f>IF(OR(Tabella2[[#This Row],[OUTCOME]]="DCO",Tabella2[[#This Row],[OUTCOME]]="SDC"),1,0)</f>
        <v>1</v>
      </c>
      <c r="AH6130" s="70"/>
      <c r="AI6130" s="70"/>
      <c r="AJ6130">
        <f>IF(OR(Tabella2[[#This Row],[OUTCOME]]="DNCO", Tabella2[[#This Row],[OUTCOME]]="SDNC"),1,0)</f>
        <v>0</v>
      </c>
      <c r="AL6130" s="70"/>
      <c r="BM6130" s="135">
        <f>Tabella2[[#This Row],[ACT START]]</f>
        <v>0.46875</v>
      </c>
      <c r="BN6130" s="136">
        <f>Tabella2[[#This Row],[ACT STOP]]</f>
        <v>0.50347222222222221</v>
      </c>
      <c r="BO6130" s="101"/>
      <c r="BR6130" s="109" t="str">
        <f t="shared" si="108"/>
        <v>SH-25-6119</v>
      </c>
      <c r="BS6130" s="109" t="s">
        <v>416</v>
      </c>
      <c r="BT6130" t="str">
        <f>Tabella2[[#This Row],[OUTCOME]]</f>
        <v>DCO</v>
      </c>
      <c r="BU6130" t="str">
        <f>_xlfn.CONCAT(Tabella2[[#This Row],[NAME SP]],Tabella2[[#This Row],[ID SP]]," - ",Tabella2[[#This Row],[SYLLABUS NO]])</f>
        <v>IFTS75 - FMSC DACM02</v>
      </c>
      <c r="BV6130" t="s">
        <v>12078</v>
      </c>
    </row>
    <row r="6131" spans="1:74" hidden="1">
      <c r="A6131" s="103" t="s">
        <v>13238</v>
      </c>
      <c r="B6131" s="102">
        <v>45954</v>
      </c>
      <c r="C6131" s="104">
        <f>_xlfn.ISOWEEKNUM(Tabella2[[#This Row],[Date]])</f>
        <v>43</v>
      </c>
      <c r="D6131" s="104" t="s">
        <v>195</v>
      </c>
      <c r="E6131" s="104" t="s">
        <v>398</v>
      </c>
      <c r="F6131" s="104"/>
      <c r="G6131" s="104" t="s">
        <v>284</v>
      </c>
      <c r="H6131" s="105">
        <v>22</v>
      </c>
      <c r="I6131" s="104"/>
      <c r="J6131" s="104" t="s">
        <v>258</v>
      </c>
      <c r="K6131" s="104" t="s">
        <v>78</v>
      </c>
      <c r="L6131" s="104" t="s">
        <v>299</v>
      </c>
      <c r="M6131" s="104" t="s">
        <v>276</v>
      </c>
      <c r="N6131" s="104"/>
      <c r="O6131" s="108" t="str">
        <f>A6130</f>
        <v>18535</v>
      </c>
      <c r="P6131" s="111" t="s">
        <v>300</v>
      </c>
      <c r="Q6131" s="153" t="s">
        <v>337</v>
      </c>
      <c r="R6131" s="153" t="s">
        <v>2347</v>
      </c>
      <c r="S6131" s="153">
        <f>Tabella2[[#This Row],[PLD STOP]]-Tabella2[[#This Row],[PLD START]]</f>
        <v>4.166666666666663E-2</v>
      </c>
      <c r="T6131" s="153">
        <v>0.46875</v>
      </c>
      <c r="U6131" s="153">
        <v>0.51041666666666663</v>
      </c>
      <c r="V6131" s="153">
        <f>IF(ISBLANK(T6131),"",Tabella2[[#This Row],[ACT STOP]]-Tabella2[[#This Row],[ACT START]])</f>
        <v>4.166666666666663E-2</v>
      </c>
      <c r="W6131" s="104" t="s">
        <v>122</v>
      </c>
      <c r="X6131" s="104" t="s">
        <v>91</v>
      </c>
      <c r="Y6131" s="110"/>
      <c r="Z6131" s="106"/>
      <c r="AA6131" s="104"/>
      <c r="AB6131" s="107"/>
      <c r="AC6131" s="72">
        <f>IF(OR(Tabella2[[#This Row],[OUTCOME]]="DCO",Tabella2[[#This Row],[OUTCOME]]="SDC"),1,0)</f>
        <v>1</v>
      </c>
      <c r="AH6131" s="70"/>
      <c r="AI6131" s="70"/>
      <c r="AJ6131">
        <f>IF(OR(Tabella2[[#This Row],[OUTCOME]]="DNCO", Tabella2[[#This Row],[OUTCOME]]="SDNC"),1,0)</f>
        <v>0</v>
      </c>
      <c r="AL6131" s="70"/>
      <c r="BM6131" s="135">
        <f>Tabella2[[#This Row],[ACT START]]</f>
        <v>0.46875</v>
      </c>
      <c r="BN6131" s="136">
        <f>Tabella2[[#This Row],[ACT STOP]]</f>
        <v>0.51041666666666663</v>
      </c>
      <c r="BO6131" s="101"/>
      <c r="BR6131" s="109" t="str">
        <f t="shared" si="108"/>
        <v>SH-25-6120</v>
      </c>
      <c r="BS6131" s="109" t="s">
        <v>295</v>
      </c>
      <c r="BT6131" t="str">
        <f>Tabella2[[#This Row],[OUTCOME]]</f>
        <v>SDC</v>
      </c>
      <c r="BU6131" t="str">
        <f>_xlfn.CONCAT(Tabella2[[#This Row],[NAME SP]],Tabella2[[#This Row],[ID SP]]," - ",Tabella2[[#This Row],[SYLLABUS NO]])</f>
        <v>Support IFTS - SUPP</v>
      </c>
    </row>
    <row r="6132" spans="1:74" hidden="1">
      <c r="A6132" s="103" t="s">
        <v>13239</v>
      </c>
      <c r="B6132" s="102">
        <v>45954</v>
      </c>
      <c r="C6132" s="104">
        <f>_xlfn.ISOWEEKNUM(Tabella2[[#This Row],[Date]])</f>
        <v>43</v>
      </c>
      <c r="D6132" s="104" t="s">
        <v>6396</v>
      </c>
      <c r="E6132" s="104" t="s">
        <v>256</v>
      </c>
      <c r="F6132" s="104">
        <v>70</v>
      </c>
      <c r="G6132" s="104" t="s">
        <v>257</v>
      </c>
      <c r="H6132" s="105">
        <v>17</v>
      </c>
      <c r="I6132" s="104"/>
      <c r="J6132" s="104" t="s">
        <v>258</v>
      </c>
      <c r="K6132" s="104" t="s">
        <v>75</v>
      </c>
      <c r="L6132" s="104" t="s">
        <v>299</v>
      </c>
      <c r="M6132" s="104" t="s">
        <v>516</v>
      </c>
      <c r="N6132" s="104"/>
      <c r="O6132" s="108" t="str">
        <f>A6133</f>
        <v>18538</v>
      </c>
      <c r="P6132" s="111" t="s">
        <v>1986</v>
      </c>
      <c r="Q6132" s="153" t="s">
        <v>337</v>
      </c>
      <c r="R6132" s="153" t="s">
        <v>2347</v>
      </c>
      <c r="S6132" s="153">
        <f>Tabella2[[#This Row],[PLD STOP]]-Tabella2[[#This Row],[PLD START]]</f>
        <v>4.166666666666663E-2</v>
      </c>
      <c r="T6132" s="153">
        <v>0.46875</v>
      </c>
      <c r="U6132" s="153">
        <v>0.51041666666666663</v>
      </c>
      <c r="V6132" s="153">
        <f>IF(ISBLANK(T6132),"",Tabella2[[#This Row],[ACT STOP]]-Tabella2[[#This Row],[ACT START]])</f>
        <v>4.166666666666663E-2</v>
      </c>
      <c r="W6132" s="104" t="s">
        <v>92</v>
      </c>
      <c r="X6132" s="104" t="s">
        <v>91</v>
      </c>
      <c r="Y6132" s="110"/>
      <c r="Z6132" s="106"/>
      <c r="AA6132" s="104"/>
      <c r="AB6132" s="107"/>
      <c r="AC6132" s="72">
        <f>IF(OR(Tabella2[[#This Row],[OUTCOME]]="DCO",Tabella2[[#This Row],[OUTCOME]]="SDC"),1,0)</f>
        <v>1</v>
      </c>
      <c r="AH6132" s="70"/>
      <c r="AI6132" s="70"/>
      <c r="AJ6132">
        <f>IF(OR(Tabella2[[#This Row],[OUTCOME]]="DNCO", Tabella2[[#This Row],[OUTCOME]]="SDNC"),1,0)</f>
        <v>0</v>
      </c>
      <c r="AL6132" s="70"/>
      <c r="BM6132" s="135">
        <f>Tabella2[[#This Row],[ACT START]]</f>
        <v>0.46875</v>
      </c>
      <c r="BN6132" s="136">
        <f>Tabella2[[#This Row],[ACT STOP]]</f>
        <v>0.51041666666666663</v>
      </c>
      <c r="BO6132" s="101"/>
      <c r="BR6132" s="109" t="str">
        <f t="shared" si="108"/>
        <v>SH-25-6121</v>
      </c>
      <c r="BS6132" s="109" t="s">
        <v>393</v>
      </c>
      <c r="BT6132" t="str">
        <f>Tabella2[[#This Row],[OUTCOME]]</f>
        <v>DCO</v>
      </c>
      <c r="BU6132" t="str">
        <f>_xlfn.CONCAT(Tabella2[[#This Row],[NAME SP]],Tabella2[[#This Row],[ID SP]]," - ",Tabella2[[#This Row],[SYLLABUS NO]])</f>
        <v>QATAR70 - NET PGM03</v>
      </c>
      <c r="BV6132" t="s">
        <v>12002</v>
      </c>
    </row>
    <row r="6133" spans="1:74" hidden="1">
      <c r="A6133" s="103" t="s">
        <v>13240</v>
      </c>
      <c r="B6133" s="102">
        <v>45954</v>
      </c>
      <c r="C6133" s="104">
        <f>_xlfn.ISOWEEKNUM(Tabella2[[#This Row],[Date]])</f>
        <v>43</v>
      </c>
      <c r="D6133" s="104" t="s">
        <v>6396</v>
      </c>
      <c r="E6133" s="104" t="s">
        <v>256</v>
      </c>
      <c r="F6133" s="104">
        <v>75</v>
      </c>
      <c r="G6133" s="104" t="s">
        <v>257</v>
      </c>
      <c r="H6133" s="105">
        <v>7</v>
      </c>
      <c r="I6133" s="104"/>
      <c r="J6133" s="104" t="s">
        <v>258</v>
      </c>
      <c r="K6133" s="104" t="s">
        <v>77</v>
      </c>
      <c r="L6133" s="104" t="s">
        <v>299</v>
      </c>
      <c r="M6133" s="104" t="s">
        <v>516</v>
      </c>
      <c r="N6133" s="104"/>
      <c r="O6133" s="108" t="str">
        <f>A6132</f>
        <v>18537</v>
      </c>
      <c r="P6133" s="111" t="s">
        <v>1986</v>
      </c>
      <c r="Q6133" s="153" t="s">
        <v>337</v>
      </c>
      <c r="R6133" s="153" t="s">
        <v>2347</v>
      </c>
      <c r="S6133" s="153">
        <f>Tabella2[[#This Row],[PLD STOP]]-Tabella2[[#This Row],[PLD START]]</f>
        <v>4.166666666666663E-2</v>
      </c>
      <c r="T6133" s="153">
        <v>0.46180555555555558</v>
      </c>
      <c r="U6133" s="153">
        <v>0.50347222222222221</v>
      </c>
      <c r="V6133" s="153">
        <f>IF(ISBLANK(T6133),"",Tabella2[[#This Row],[ACT STOP]]-Tabella2[[#This Row],[ACT START]])</f>
        <v>4.166666666666663E-2</v>
      </c>
      <c r="W6133" s="104" t="s">
        <v>92</v>
      </c>
      <c r="X6133" s="104" t="s">
        <v>91</v>
      </c>
      <c r="Y6133" s="110"/>
      <c r="Z6133" s="106"/>
      <c r="AA6133" s="104"/>
      <c r="AB6133" s="107"/>
      <c r="AC6133" s="72">
        <f>IF(OR(Tabella2[[#This Row],[OUTCOME]]="DCO",Tabella2[[#This Row],[OUTCOME]]="SDC"),1,0)</f>
        <v>1</v>
      </c>
      <c r="AH6133" s="70"/>
      <c r="AI6133" s="70"/>
      <c r="AJ6133">
        <f>IF(OR(Tabella2[[#This Row],[OUTCOME]]="DNCO", Tabella2[[#This Row],[OUTCOME]]="SDNC"),1,0)</f>
        <v>0</v>
      </c>
      <c r="AL6133" s="70"/>
      <c r="BM6133" s="135">
        <f>Tabella2[[#This Row],[ACT START]]</f>
        <v>0.46180555555555558</v>
      </c>
      <c r="BN6133" s="136">
        <f>Tabella2[[#This Row],[ACT STOP]]</f>
        <v>0.50347222222222221</v>
      </c>
      <c r="BO6133" s="101"/>
      <c r="BR6133" s="109" t="str">
        <f t="shared" si="108"/>
        <v>SH-25-6122</v>
      </c>
      <c r="BS6133" s="109" t="s">
        <v>1241</v>
      </c>
      <c r="BT6133" t="str">
        <f>Tabella2[[#This Row],[OUTCOME]]</f>
        <v>DCO</v>
      </c>
      <c r="BU6133" t="str">
        <f>_xlfn.CONCAT(Tabella2[[#This Row],[NAME SP]],Tabella2[[#This Row],[ID SP]]," - ",Tabella2[[#This Row],[SYLLABUS NO]])</f>
        <v>QATAR75 - NET PGM03</v>
      </c>
      <c r="BV6133" t="s">
        <v>11971</v>
      </c>
    </row>
    <row r="6134" spans="1:74" hidden="1">
      <c r="A6134" s="103" t="s">
        <v>13241</v>
      </c>
      <c r="B6134" s="102">
        <v>45954</v>
      </c>
      <c r="C6134" s="104">
        <f>_xlfn.ISOWEEKNUM(Tabella2[[#This Row],[Date]])</f>
        <v>43</v>
      </c>
      <c r="D6134" s="104" t="s">
        <v>11710</v>
      </c>
      <c r="E6134" s="104" t="s">
        <v>284</v>
      </c>
      <c r="F6134" s="104">
        <v>90</v>
      </c>
      <c r="G6134" s="104" t="s">
        <v>257</v>
      </c>
      <c r="H6134" s="105">
        <v>17</v>
      </c>
      <c r="I6134" s="104" t="s">
        <v>258</v>
      </c>
      <c r="J6134" s="104"/>
      <c r="K6134" s="104" t="s">
        <v>83</v>
      </c>
      <c r="L6134" s="104" t="s">
        <v>259</v>
      </c>
      <c r="M6134" s="104" t="s">
        <v>269</v>
      </c>
      <c r="N6134" s="104"/>
      <c r="O6134" s="106"/>
      <c r="P6134" s="111" t="s">
        <v>13176</v>
      </c>
      <c r="Q6134" s="153" t="s">
        <v>337</v>
      </c>
      <c r="R6134" s="153" t="s">
        <v>2347</v>
      </c>
      <c r="S6134" s="153">
        <f>Tabella2[[#This Row],[PLD STOP]]-Tabella2[[#This Row],[PLD START]]</f>
        <v>4.166666666666663E-2</v>
      </c>
      <c r="T6134" s="153">
        <v>0.46250000000000002</v>
      </c>
      <c r="U6134" s="153">
        <v>0.50277777777777777</v>
      </c>
      <c r="V6134" s="153">
        <f>IF(ISBLANK(T6134),"",Tabella2[[#This Row],[ACT STOP]]-Tabella2[[#This Row],[ACT START]])</f>
        <v>4.0277777777777746E-2</v>
      </c>
      <c r="W6134" s="104" t="s">
        <v>92</v>
      </c>
      <c r="X6134" s="104" t="s">
        <v>91</v>
      </c>
      <c r="Y6134" s="110"/>
      <c r="Z6134" s="106"/>
      <c r="AA6134" s="104"/>
      <c r="AB6134" s="107"/>
      <c r="AC6134" s="72">
        <f>IF(OR(Tabella2[[#This Row],[OUTCOME]]="DCO",Tabella2[[#This Row],[OUTCOME]]="SDC"),1,0)</f>
        <v>1</v>
      </c>
      <c r="AH6134" s="70"/>
      <c r="AI6134" s="70"/>
      <c r="AJ6134">
        <f>IF(OR(Tabella2[[#This Row],[OUTCOME]]="DNCO", Tabella2[[#This Row],[OUTCOME]]="SDNC"),1,0)</f>
        <v>0</v>
      </c>
      <c r="AL6134" s="70"/>
      <c r="BM6134" s="135">
        <f>Tabella2[[#This Row],[ACT START]]</f>
        <v>0.46250000000000002</v>
      </c>
      <c r="BN6134" s="136">
        <f>Tabella2[[#This Row],[ACT STOP]]</f>
        <v>0.50277777777777777</v>
      </c>
      <c r="BO6134" s="101"/>
      <c r="BR6134" s="109" t="str">
        <f t="shared" si="108"/>
        <v>SH-25-6123</v>
      </c>
      <c r="BS6134" s="109" t="s">
        <v>393</v>
      </c>
      <c r="BT6134" t="str">
        <f>Tabella2[[#This Row],[OUTCOME]]</f>
        <v>DCO</v>
      </c>
      <c r="BU6134" t="str">
        <f>_xlfn.CONCAT(Tabella2[[#This Row],[NAME SP]],Tabella2[[#This Row],[ID SP]]," - ",Tabella2[[#This Row],[SYLLABUS NO]])</f>
        <v>IFTS90 - SD IF0103</v>
      </c>
      <c r="BV6134" t="s">
        <v>11856</v>
      </c>
    </row>
    <row r="6135" spans="1:74" hidden="1">
      <c r="A6135" s="103" t="s">
        <v>13242</v>
      </c>
      <c r="B6135" s="102">
        <v>45954</v>
      </c>
      <c r="C6135" s="104">
        <f>_xlfn.ISOWEEKNUM(Tabella2[[#This Row],[Date]])</f>
        <v>43</v>
      </c>
      <c r="D6135" s="104" t="s">
        <v>6766</v>
      </c>
      <c r="E6135" s="104" t="s">
        <v>284</v>
      </c>
      <c r="F6135" s="104">
        <v>77</v>
      </c>
      <c r="G6135" s="104" t="s">
        <v>257</v>
      </c>
      <c r="H6135" s="105">
        <v>10</v>
      </c>
      <c r="I6135" s="104"/>
      <c r="J6135" s="104" t="s">
        <v>258</v>
      </c>
      <c r="K6135" s="104" t="s">
        <v>80</v>
      </c>
      <c r="L6135" s="104" t="s">
        <v>259</v>
      </c>
      <c r="M6135" s="104" t="s">
        <v>269</v>
      </c>
      <c r="N6135" s="104"/>
      <c r="O6135" s="106"/>
      <c r="P6135" s="111" t="s">
        <v>607</v>
      </c>
      <c r="Q6135" s="153" t="s">
        <v>337</v>
      </c>
      <c r="R6135" s="153" t="s">
        <v>2347</v>
      </c>
      <c r="S6135" s="153">
        <f>Tabella2[[#This Row],[PLD STOP]]-Tabella2[[#This Row],[PLD START]]</f>
        <v>4.166666666666663E-2</v>
      </c>
      <c r="T6135" s="153">
        <v>0.46180555555555558</v>
      </c>
      <c r="U6135" s="153">
        <v>0.50347222222222221</v>
      </c>
      <c r="V6135" s="153">
        <f>IF(ISBLANK(T6135),"",Tabella2[[#This Row],[ACT STOP]]-Tabella2[[#This Row],[ACT START]])</f>
        <v>4.166666666666663E-2</v>
      </c>
      <c r="W6135" s="104" t="s">
        <v>92</v>
      </c>
      <c r="X6135" s="104" t="s">
        <v>91</v>
      </c>
      <c r="Y6135" s="110"/>
      <c r="Z6135" s="106"/>
      <c r="AA6135" s="104"/>
      <c r="AB6135" s="107"/>
      <c r="AC6135" s="72">
        <f>IF(OR(Tabella2[[#This Row],[OUTCOME]]="DCO",Tabella2[[#This Row],[OUTCOME]]="SDC"),1,0)</f>
        <v>1</v>
      </c>
      <c r="AH6135" s="70"/>
      <c r="AI6135" s="70"/>
      <c r="AJ6135">
        <f>IF(OR(Tabella2[[#This Row],[OUTCOME]]="DNCO", Tabella2[[#This Row],[OUTCOME]]="SDNC"),1,0)</f>
        <v>0</v>
      </c>
      <c r="AL6135" s="70"/>
      <c r="BM6135" s="135">
        <f>Tabella2[[#This Row],[ACT START]]</f>
        <v>0.46180555555555558</v>
      </c>
      <c r="BN6135" s="136">
        <f>Tabella2[[#This Row],[ACT STOP]]</f>
        <v>0.50347222222222221</v>
      </c>
      <c r="BO6135" s="101"/>
      <c r="BR6135" s="109" t="str">
        <f t="shared" si="108"/>
        <v>SH-25-6124</v>
      </c>
      <c r="BS6135" s="109" t="s">
        <v>552</v>
      </c>
      <c r="BT6135" t="str">
        <f>Tabella2[[#This Row],[OUTCOME]]</f>
        <v>DCO</v>
      </c>
      <c r="BU6135" t="str">
        <f>_xlfn.CONCAT(Tabella2[[#This Row],[NAME SP]],Tabella2[[#This Row],[ID SP]]," - ",Tabella2[[#This Row],[SYLLABUS NO]])</f>
        <v>IFTS77 - PT R2R02</v>
      </c>
      <c r="BV6135" t="s">
        <v>11873</v>
      </c>
    </row>
    <row r="6136" spans="1:74" hidden="1">
      <c r="A6136" s="103" t="s">
        <v>13253</v>
      </c>
      <c r="B6136" s="102">
        <v>45957</v>
      </c>
      <c r="C6136" s="104">
        <f>_xlfn.ISOWEEKNUM(Tabella2[[#This Row],[Date]])</f>
        <v>44</v>
      </c>
      <c r="D6136" s="104" t="s">
        <v>817</v>
      </c>
      <c r="E6136" s="104" t="s">
        <v>284</v>
      </c>
      <c r="F6136" s="104">
        <v>72</v>
      </c>
      <c r="G6136" s="104" t="s">
        <v>257</v>
      </c>
      <c r="H6136" s="105">
        <v>1</v>
      </c>
      <c r="I6136" s="104"/>
      <c r="J6136" s="104" t="s">
        <v>258</v>
      </c>
      <c r="K6136" s="104" t="s">
        <v>79</v>
      </c>
      <c r="L6136" s="104" t="s">
        <v>299</v>
      </c>
      <c r="M6136" s="104" t="s">
        <v>276</v>
      </c>
      <c r="N6136" s="104"/>
      <c r="O6136" s="106" t="str">
        <f>A6137</f>
        <v>18542</v>
      </c>
      <c r="P6136" s="111" t="s">
        <v>456</v>
      </c>
      <c r="Q6136" s="153" t="s">
        <v>285</v>
      </c>
      <c r="R6136" s="153" t="s">
        <v>286</v>
      </c>
      <c r="S6136" s="153">
        <f>Tabella2[[#This Row],[PLD STOP]]-Tabella2[[#This Row],[PLD START]]</f>
        <v>4.166666666666663E-2</v>
      </c>
      <c r="T6136" s="153" t="s">
        <v>285</v>
      </c>
      <c r="U6136" s="153">
        <v>0.3263888888888889</v>
      </c>
      <c r="V6136" s="153">
        <f>IF(ISBLANK(T6136),"",Tabella2[[#This Row],[ACT STOP]]-Tabella2[[#This Row],[ACT START]])</f>
        <v>3.472222222222221E-2</v>
      </c>
      <c r="W6136" s="104" t="s">
        <v>92</v>
      </c>
      <c r="X6136" s="104" t="s">
        <v>91</v>
      </c>
      <c r="Y6136" s="110"/>
      <c r="Z6136" s="106"/>
      <c r="AA6136" s="104"/>
      <c r="AB6136" s="107"/>
      <c r="AC6136" s="72">
        <f>IF(OR(Tabella2[[#This Row],[OUTCOME]]="DCO",Tabella2[[#This Row],[OUTCOME]]="SDC"),1,0)</f>
        <v>1</v>
      </c>
      <c r="AH6136" s="70"/>
      <c r="AI6136" s="70"/>
      <c r="AJ6136">
        <f>IF(OR(Tabella2[[#This Row],[OUTCOME]]="DNCO", Tabella2[[#This Row],[OUTCOME]]="SDNC"),1,0)</f>
        <v>0</v>
      </c>
      <c r="AL6136" s="70"/>
      <c r="BM6136" s="135" t="str">
        <f>Tabella2[[#This Row],[ACT START]]</f>
        <v>07:00</v>
      </c>
      <c r="BN6136" s="136">
        <f>Tabella2[[#This Row],[ACT STOP]]</f>
        <v>0.3263888888888889</v>
      </c>
      <c r="BO6136" s="101"/>
      <c r="BR6136" s="109" t="str">
        <f t="shared" ref="BR6136:BR6199" si="109">_xlfn.CONCAT(LEFT(BR6135,6),TEXT(RIGHT(BR6135,4)+1,"0000"))</f>
        <v>SH-25-6125</v>
      </c>
      <c r="BS6136" s="109" t="s">
        <v>332</v>
      </c>
      <c r="BT6136" t="str">
        <f>Tabella2[[#This Row],[OUTCOME]]</f>
        <v>DCO</v>
      </c>
      <c r="BU6136" t="str">
        <f>_xlfn.CONCAT(Tabella2[[#This Row],[NAME SP]],Tabella2[[#This Row],[ID SP]]," - ",Tabella2[[#This Row],[SYLLABUS NO]])</f>
        <v>IFTS72 - FMSC OACM02</v>
      </c>
      <c r="BV6136" t="s">
        <v>11975</v>
      </c>
    </row>
    <row r="6137" spans="1:74" hidden="1">
      <c r="A6137" s="103" t="s">
        <v>13254</v>
      </c>
      <c r="B6137" s="102">
        <v>45957</v>
      </c>
      <c r="C6137" s="104">
        <f>_xlfn.ISOWEEKNUM(Tabella2[[#This Row],[Date]])</f>
        <v>44</v>
      </c>
      <c r="D6137" s="104" t="s">
        <v>195</v>
      </c>
      <c r="E6137" s="104" t="s">
        <v>398</v>
      </c>
      <c r="F6137" s="104"/>
      <c r="G6137" s="104" t="s">
        <v>257</v>
      </c>
      <c r="H6137" s="105">
        <v>14</v>
      </c>
      <c r="I6137" s="104"/>
      <c r="J6137" s="104" t="s">
        <v>258</v>
      </c>
      <c r="K6137" s="104" t="s">
        <v>78</v>
      </c>
      <c r="L6137" s="104" t="s">
        <v>299</v>
      </c>
      <c r="M6137" s="104" t="s">
        <v>276</v>
      </c>
      <c r="N6137" s="104"/>
      <c r="O6137" s="106" t="str">
        <f>A6136</f>
        <v>18541</v>
      </c>
      <c r="P6137" s="111" t="s">
        <v>300</v>
      </c>
      <c r="Q6137" s="153">
        <v>0.29166666666666669</v>
      </c>
      <c r="R6137" s="153">
        <v>0.33333333333333331</v>
      </c>
      <c r="S6137" s="153">
        <f>Tabella2[[#This Row],[PLD STOP]]-Tabella2[[#This Row],[PLD START]]</f>
        <v>4.166666666666663E-2</v>
      </c>
      <c r="T6137" s="153" t="s">
        <v>285</v>
      </c>
      <c r="U6137" s="153">
        <v>0.3263888888888889</v>
      </c>
      <c r="V6137" s="153">
        <f>IF(ISBLANK(T6137),"",Tabella2[[#This Row],[ACT STOP]]-Tabella2[[#This Row],[ACT START]])</f>
        <v>3.472222222222221E-2</v>
      </c>
      <c r="W6137" s="104" t="s">
        <v>122</v>
      </c>
      <c r="X6137" s="104" t="s">
        <v>91</v>
      </c>
      <c r="Y6137" s="110"/>
      <c r="Z6137" s="106"/>
      <c r="AA6137" s="104"/>
      <c r="AB6137" s="107"/>
      <c r="AC6137" s="72">
        <f>IF(OR(Tabella2[[#This Row],[OUTCOME]]="DCO",Tabella2[[#This Row],[OUTCOME]]="SDC"),1,0)</f>
        <v>1</v>
      </c>
      <c r="AH6137" s="70"/>
      <c r="AI6137" s="70"/>
      <c r="AJ6137">
        <f>IF(OR(Tabella2[[#This Row],[OUTCOME]]="DNCO", Tabella2[[#This Row],[OUTCOME]]="SDNC"),1,0)</f>
        <v>0</v>
      </c>
      <c r="AL6137" s="70"/>
      <c r="BM6137" s="135" t="str">
        <f>Tabella2[[#This Row],[ACT START]]</f>
        <v>07:00</v>
      </c>
      <c r="BN6137" s="136">
        <f>Tabella2[[#This Row],[ACT STOP]]</f>
        <v>0.3263888888888889</v>
      </c>
      <c r="BO6137" s="101"/>
      <c r="BR6137" s="109" t="str">
        <f t="shared" si="109"/>
        <v>SH-25-6126</v>
      </c>
      <c r="BS6137" s="109" t="s">
        <v>372</v>
      </c>
      <c r="BT6137" t="str">
        <f>Tabella2[[#This Row],[OUTCOME]]</f>
        <v>SDC</v>
      </c>
      <c r="BU6137" t="str">
        <f>_xlfn.CONCAT(Tabella2[[#This Row],[NAME SP]],Tabella2[[#This Row],[ID SP]]," - ",Tabella2[[#This Row],[SYLLABUS NO]])</f>
        <v>Support IFTS - SUPP</v>
      </c>
    </row>
    <row r="6138" spans="1:74" hidden="1">
      <c r="A6138" s="103" t="s">
        <v>13255</v>
      </c>
      <c r="B6138" s="102">
        <v>45957</v>
      </c>
      <c r="C6138" s="104">
        <f>_xlfn.ISOWEEKNUM(Tabella2[[#This Row],[Date]])</f>
        <v>44</v>
      </c>
      <c r="D6138" s="104" t="s">
        <v>6621</v>
      </c>
      <c r="E6138" s="104" t="s">
        <v>284</v>
      </c>
      <c r="F6138" s="104">
        <v>83</v>
      </c>
      <c r="G6138" s="104" t="s">
        <v>257</v>
      </c>
      <c r="H6138" s="105">
        <v>13</v>
      </c>
      <c r="I6138" s="104"/>
      <c r="J6138" s="104" t="s">
        <v>258</v>
      </c>
      <c r="K6138" s="104" t="s">
        <v>83</v>
      </c>
      <c r="L6138" s="104" t="s">
        <v>299</v>
      </c>
      <c r="M6138" s="104" t="s">
        <v>276</v>
      </c>
      <c r="N6138" s="104"/>
      <c r="O6138" s="106" t="str">
        <f>A6139</f>
        <v>18544</v>
      </c>
      <c r="P6138" s="111" t="s">
        <v>2791</v>
      </c>
      <c r="Q6138" s="153" t="s">
        <v>285</v>
      </c>
      <c r="R6138" s="153" t="s">
        <v>286</v>
      </c>
      <c r="S6138" s="153">
        <f>Tabella2[[#This Row],[PLD STOP]]-Tabella2[[#This Row],[PLD START]]</f>
        <v>4.166666666666663E-2</v>
      </c>
      <c r="T6138" s="153">
        <v>0.29166666666666669</v>
      </c>
      <c r="U6138" s="153">
        <v>0.33333333333333331</v>
      </c>
      <c r="V6138" s="153">
        <f>IF(ISBLANK(T6138),"",Tabella2[[#This Row],[ACT STOP]]-Tabella2[[#This Row],[ACT START]])</f>
        <v>4.166666666666663E-2</v>
      </c>
      <c r="W6138" s="104" t="s">
        <v>92</v>
      </c>
      <c r="X6138" s="104" t="s">
        <v>91</v>
      </c>
      <c r="Y6138" s="110"/>
      <c r="Z6138" s="106"/>
      <c r="AA6138" s="104"/>
      <c r="AB6138" s="107"/>
      <c r="AC6138" s="72">
        <f>IF(OR(Tabella2[[#This Row],[OUTCOME]]="DCO",Tabella2[[#This Row],[OUTCOME]]="SDC"),1,0)</f>
        <v>1</v>
      </c>
      <c r="AH6138" s="70"/>
      <c r="AI6138" s="70"/>
      <c r="AJ6138">
        <f>IF(OR(Tabella2[[#This Row],[OUTCOME]]="DNCO", Tabella2[[#This Row],[OUTCOME]]="SDNC"),1,0)</f>
        <v>0</v>
      </c>
      <c r="AL6138" s="70"/>
      <c r="BM6138" s="135">
        <f>Tabella2[[#This Row],[ACT START]]</f>
        <v>0.29166666666666669</v>
      </c>
      <c r="BN6138" s="136">
        <f>Tabella2[[#This Row],[ACT STOP]]</f>
        <v>0.33333333333333331</v>
      </c>
      <c r="BO6138" s="101"/>
      <c r="BR6138" s="109" t="str">
        <f t="shared" si="109"/>
        <v>SH-25-6127</v>
      </c>
      <c r="BS6138" s="109" t="s">
        <v>427</v>
      </c>
      <c r="BT6138" t="str">
        <f>Tabella2[[#This Row],[OUTCOME]]</f>
        <v>DCO</v>
      </c>
      <c r="BU6138" t="str">
        <f>_xlfn.CONCAT(Tabella2[[#This Row],[NAME SP]],Tabella2[[#This Row],[ID SP]]," - ",Tabella2[[#This Row],[SYLLABUS NO]])</f>
        <v>IFTS83 - FMSC DACM02</v>
      </c>
      <c r="BV6138" t="s">
        <v>11871</v>
      </c>
    </row>
    <row r="6139" spans="1:74" hidden="1">
      <c r="A6139" s="103" t="s">
        <v>13256</v>
      </c>
      <c r="B6139" s="102">
        <v>45957</v>
      </c>
      <c r="C6139" s="104">
        <f>_xlfn.ISOWEEKNUM(Tabella2[[#This Row],[Date]])</f>
        <v>44</v>
      </c>
      <c r="D6139" s="104" t="s">
        <v>195</v>
      </c>
      <c r="E6139" s="104" t="s">
        <v>398</v>
      </c>
      <c r="F6139" s="104"/>
      <c r="G6139" s="104" t="s">
        <v>257</v>
      </c>
      <c r="H6139" s="105">
        <v>20</v>
      </c>
      <c r="I6139" s="104"/>
      <c r="J6139" s="104" t="s">
        <v>258</v>
      </c>
      <c r="K6139" s="104" t="s">
        <v>80</v>
      </c>
      <c r="L6139" s="104" t="s">
        <v>299</v>
      </c>
      <c r="M6139" s="104" t="s">
        <v>276</v>
      </c>
      <c r="N6139" s="104"/>
      <c r="O6139" s="106" t="str">
        <f>A6138</f>
        <v>18543</v>
      </c>
      <c r="P6139" s="111" t="s">
        <v>300</v>
      </c>
      <c r="Q6139" s="153">
        <v>0.29166666666666669</v>
      </c>
      <c r="R6139" s="153">
        <v>0.33333333333333331</v>
      </c>
      <c r="S6139" s="153">
        <f>Tabella2[[#This Row],[PLD STOP]]-Tabella2[[#This Row],[PLD START]]</f>
        <v>4.166666666666663E-2</v>
      </c>
      <c r="T6139" s="153">
        <v>0.29166666666666669</v>
      </c>
      <c r="U6139" s="153">
        <v>0.33333333333333331</v>
      </c>
      <c r="V6139" s="153">
        <f>IF(ISBLANK(T6139),"",Tabella2[[#This Row],[ACT STOP]]-Tabella2[[#This Row],[ACT START]])</f>
        <v>4.166666666666663E-2</v>
      </c>
      <c r="W6139" s="104" t="s">
        <v>122</v>
      </c>
      <c r="X6139" s="104" t="s">
        <v>91</v>
      </c>
      <c r="Y6139" s="110"/>
      <c r="Z6139" s="106"/>
      <c r="AA6139" s="104"/>
      <c r="AB6139" s="107"/>
      <c r="AC6139" s="72">
        <f>IF(OR(Tabella2[[#This Row],[OUTCOME]]="DCO",Tabella2[[#This Row],[OUTCOME]]="SDC"),1,0)</f>
        <v>1</v>
      </c>
      <c r="AH6139" s="70"/>
      <c r="AI6139" s="70"/>
      <c r="AJ6139">
        <f>IF(OR(Tabella2[[#This Row],[OUTCOME]]="DNCO", Tabella2[[#This Row],[OUTCOME]]="SDNC"),1,0)</f>
        <v>0</v>
      </c>
      <c r="AL6139" s="70"/>
      <c r="BM6139" s="135">
        <f>Tabella2[[#This Row],[ACT START]]</f>
        <v>0.29166666666666669</v>
      </c>
      <c r="BN6139" s="136">
        <f>Tabella2[[#This Row],[ACT STOP]]</f>
        <v>0.33333333333333331</v>
      </c>
      <c r="BO6139" s="101"/>
      <c r="BR6139" s="109" t="str">
        <f t="shared" si="109"/>
        <v>SH-25-6128</v>
      </c>
      <c r="BS6139" s="109" t="s">
        <v>1220</v>
      </c>
      <c r="BT6139" t="str">
        <f>Tabella2[[#This Row],[OUTCOME]]</f>
        <v>SDC</v>
      </c>
      <c r="BU6139" t="str">
        <f>_xlfn.CONCAT(Tabella2[[#This Row],[NAME SP]],Tabella2[[#This Row],[ID SP]]," - ",Tabella2[[#This Row],[SYLLABUS NO]])</f>
        <v>Support IFTS - SUPP</v>
      </c>
    </row>
    <row r="6140" spans="1:74" hidden="1">
      <c r="A6140" s="103" t="s">
        <v>13257</v>
      </c>
      <c r="B6140" s="102">
        <v>45957</v>
      </c>
      <c r="C6140" s="104">
        <f>_xlfn.ISOWEEKNUM(Tabella2[[#This Row],[Date]])</f>
        <v>44</v>
      </c>
      <c r="D6140" s="104" t="s">
        <v>9743</v>
      </c>
      <c r="E6140" s="104" t="s">
        <v>256</v>
      </c>
      <c r="F6140" s="104">
        <v>80</v>
      </c>
      <c r="G6140" s="104" t="s">
        <v>284</v>
      </c>
      <c r="H6140" s="105">
        <v>23</v>
      </c>
      <c r="I6140" s="104"/>
      <c r="J6140" s="104" t="s">
        <v>258</v>
      </c>
      <c r="K6140" s="104" t="s">
        <v>75</v>
      </c>
      <c r="L6140" s="104" t="s">
        <v>259</v>
      </c>
      <c r="M6140" s="104" t="s">
        <v>328</v>
      </c>
      <c r="N6140" s="104"/>
      <c r="O6140" s="106"/>
      <c r="P6140" s="111" t="s">
        <v>3689</v>
      </c>
      <c r="Q6140" s="153" t="s">
        <v>285</v>
      </c>
      <c r="R6140" s="153" t="s">
        <v>286</v>
      </c>
      <c r="S6140" s="153">
        <f>Tabella2[[#This Row],[PLD STOP]]-Tabella2[[#This Row],[PLD START]]</f>
        <v>4.166666666666663E-2</v>
      </c>
      <c r="T6140" s="153">
        <v>0.29166666666666669</v>
      </c>
      <c r="U6140" s="153">
        <v>0.33333333333333331</v>
      </c>
      <c r="V6140" s="153">
        <f>IF(ISBLANK(T6140),"",Tabella2[[#This Row],[ACT STOP]]-Tabella2[[#This Row],[ACT START]])</f>
        <v>4.166666666666663E-2</v>
      </c>
      <c r="W6140" s="104" t="s">
        <v>92</v>
      </c>
      <c r="X6140" s="104" t="s">
        <v>91</v>
      </c>
      <c r="Y6140" s="110"/>
      <c r="Z6140" s="106"/>
      <c r="AA6140" s="104"/>
      <c r="AB6140" s="107"/>
      <c r="AC6140" s="72">
        <f>IF(OR(Tabella2[[#This Row],[OUTCOME]]="DCO",Tabella2[[#This Row],[OUTCOME]]="SDC"),1,0)</f>
        <v>1</v>
      </c>
      <c r="AH6140" s="70"/>
      <c r="AI6140" s="70"/>
      <c r="AJ6140">
        <f>IF(OR(Tabella2[[#This Row],[OUTCOME]]="DNCO", Tabella2[[#This Row],[OUTCOME]]="SDNC"),1,0)</f>
        <v>0</v>
      </c>
      <c r="AL6140" s="70"/>
      <c r="BM6140" s="135">
        <f>Tabella2[[#This Row],[ACT START]]</f>
        <v>0.29166666666666669</v>
      </c>
      <c r="BN6140" s="136">
        <f>Tabella2[[#This Row],[ACT STOP]]</f>
        <v>0.33333333333333331</v>
      </c>
      <c r="BO6140" s="101"/>
      <c r="BR6140" s="109" t="str">
        <f t="shared" si="109"/>
        <v>SH-25-6129</v>
      </c>
      <c r="BS6140" s="109" t="s">
        <v>358</v>
      </c>
      <c r="BT6140" t="str">
        <f>Tabella2[[#This Row],[OUTCOME]]</f>
        <v>DCO</v>
      </c>
      <c r="BU6140" t="str">
        <f>_xlfn.CONCAT(Tabella2[[#This Row],[NAME SP]],Tabella2[[#This Row],[ID SP]]," - ",Tabella2[[#This Row],[SYLLABUS NO]])</f>
        <v>QATAR80 - PT LLF01</v>
      </c>
      <c r="BV6140" t="s">
        <v>11904</v>
      </c>
    </row>
    <row r="6141" spans="1:74" hidden="1">
      <c r="A6141" s="103" t="s">
        <v>13258</v>
      </c>
      <c r="B6141" s="102">
        <v>45957</v>
      </c>
      <c r="C6141" s="104">
        <f>_xlfn.ISOWEEKNUM(Tabella2[[#This Row],[Date]])</f>
        <v>44</v>
      </c>
      <c r="D6141" s="104" t="s">
        <v>6396</v>
      </c>
      <c r="E6141" s="104" t="s">
        <v>256</v>
      </c>
      <c r="F6141" s="104">
        <v>72</v>
      </c>
      <c r="G6141" s="104" t="s">
        <v>257</v>
      </c>
      <c r="H6141" s="105">
        <v>12</v>
      </c>
      <c r="I6141" s="104"/>
      <c r="J6141" s="104" t="s">
        <v>258</v>
      </c>
      <c r="K6141" s="104" t="s">
        <v>77</v>
      </c>
      <c r="L6141" s="104" t="s">
        <v>259</v>
      </c>
      <c r="M6141" s="104" t="s">
        <v>276</v>
      </c>
      <c r="N6141" s="104"/>
      <c r="O6141" s="106"/>
      <c r="P6141" s="111" t="s">
        <v>277</v>
      </c>
      <c r="Q6141" s="153" t="s">
        <v>285</v>
      </c>
      <c r="R6141" s="153" t="s">
        <v>286</v>
      </c>
      <c r="S6141" s="153">
        <f>Tabella2[[#This Row],[PLD STOP]]-Tabella2[[#This Row],[PLD START]]</f>
        <v>4.166666666666663E-2</v>
      </c>
      <c r="T6141" s="153">
        <v>0.29166666666666669</v>
      </c>
      <c r="U6141" s="153">
        <v>0.33333333333333331</v>
      </c>
      <c r="V6141" s="153">
        <f>IF(ISBLANK(T6141),"",Tabella2[[#This Row],[ACT STOP]]-Tabella2[[#This Row],[ACT START]])</f>
        <v>4.166666666666663E-2</v>
      </c>
      <c r="W6141" s="104" t="s">
        <v>92</v>
      </c>
      <c r="X6141" s="104" t="s">
        <v>91</v>
      </c>
      <c r="Y6141" s="110"/>
      <c r="Z6141" s="106"/>
      <c r="AA6141" s="104"/>
      <c r="AB6141" s="107"/>
      <c r="AC6141" s="72">
        <f>IF(OR(Tabella2[[#This Row],[OUTCOME]]="DCO",Tabella2[[#This Row],[OUTCOME]]="SDC"),1,0)</f>
        <v>1</v>
      </c>
      <c r="AH6141" s="70"/>
      <c r="AI6141" s="70"/>
      <c r="AJ6141">
        <f>IF(OR(Tabella2[[#This Row],[OUTCOME]]="DNCO", Tabella2[[#This Row],[OUTCOME]]="SDNC"),1,0)</f>
        <v>0</v>
      </c>
      <c r="AL6141" s="70"/>
      <c r="BM6141" s="135">
        <f>Tabella2[[#This Row],[ACT START]]</f>
        <v>0.29166666666666669</v>
      </c>
      <c r="BN6141" s="136">
        <f>Tabella2[[#This Row],[ACT STOP]]</f>
        <v>0.33333333333333331</v>
      </c>
      <c r="BO6141" s="101"/>
      <c r="BR6141" s="109" t="str">
        <f t="shared" si="109"/>
        <v>SH-25-6130</v>
      </c>
      <c r="BS6141" s="109" t="s">
        <v>266</v>
      </c>
      <c r="BT6141" t="str">
        <f>Tabella2[[#This Row],[OUTCOME]]</f>
        <v>DCO</v>
      </c>
      <c r="BU6141" t="str">
        <f>_xlfn.CONCAT(Tabella2[[#This Row],[NAME SP]],Tabella2[[#This Row],[ID SP]]," - ",Tabella2[[#This Row],[SYLLABUS NO]])</f>
        <v>QATAR72 - PT NIT01</v>
      </c>
      <c r="BV6141" t="s">
        <v>11847</v>
      </c>
    </row>
    <row r="6142" spans="1:74" hidden="1">
      <c r="A6142" s="103" t="s">
        <v>13259</v>
      </c>
      <c r="B6142" s="102">
        <v>45957</v>
      </c>
      <c r="C6142" s="104">
        <f>_xlfn.ISOWEEKNUM(Tabella2[[#This Row],[Date]])</f>
        <v>44</v>
      </c>
      <c r="D6142" s="104" t="s">
        <v>763</v>
      </c>
      <c r="E6142" s="104" t="s">
        <v>256</v>
      </c>
      <c r="F6142" s="104">
        <v>68</v>
      </c>
      <c r="G6142" s="104" t="s">
        <v>257</v>
      </c>
      <c r="H6142" s="105">
        <v>9</v>
      </c>
      <c r="I6142" s="104"/>
      <c r="J6142" s="104" t="s">
        <v>258</v>
      </c>
      <c r="K6142" s="104" t="s">
        <v>79</v>
      </c>
      <c r="L6142" s="104" t="s">
        <v>299</v>
      </c>
      <c r="M6142" s="104" t="s">
        <v>276</v>
      </c>
      <c r="N6142" s="104"/>
      <c r="O6142" s="106" t="str">
        <f>A6143</f>
        <v>18548</v>
      </c>
      <c r="P6142" s="111" t="s">
        <v>733</v>
      </c>
      <c r="Q6142" s="153" t="s">
        <v>525</v>
      </c>
      <c r="R6142" s="153" t="s">
        <v>262</v>
      </c>
      <c r="S6142" s="153">
        <f>Tabella2[[#This Row],[PLD STOP]]-Tabella2[[#This Row],[PLD START]]</f>
        <v>4.166666666666663E-2</v>
      </c>
      <c r="T6142" s="153">
        <v>0.35416666666666669</v>
      </c>
      <c r="U6142" s="153">
        <v>0.39583333333333331</v>
      </c>
      <c r="V6142" s="153">
        <f>IF(ISBLANK(T6142),"",Tabella2[[#This Row],[ACT STOP]]-Tabella2[[#This Row],[ACT START]])</f>
        <v>4.166666666666663E-2</v>
      </c>
      <c r="W6142" s="104" t="s">
        <v>92</v>
      </c>
      <c r="X6142" s="104" t="s">
        <v>91</v>
      </c>
      <c r="Y6142" s="110"/>
      <c r="Z6142" s="106"/>
      <c r="AA6142" s="104"/>
      <c r="AB6142" s="107"/>
      <c r="AC6142" s="72">
        <f>IF(OR(Tabella2[[#This Row],[OUTCOME]]="DCO",Tabella2[[#This Row],[OUTCOME]]="SDC"),1,0)</f>
        <v>1</v>
      </c>
      <c r="AH6142" s="70"/>
      <c r="AI6142" s="70"/>
      <c r="AJ6142">
        <f>IF(OR(Tabella2[[#This Row],[OUTCOME]]="DNCO", Tabella2[[#This Row],[OUTCOME]]="SDNC"),1,0)</f>
        <v>0</v>
      </c>
      <c r="AL6142" s="70"/>
      <c r="BM6142" s="135">
        <f>Tabella2[[#This Row],[ACT START]]</f>
        <v>0.35416666666666669</v>
      </c>
      <c r="BN6142" s="136">
        <f>Tabella2[[#This Row],[ACT STOP]]</f>
        <v>0.39583333333333331</v>
      </c>
      <c r="BO6142" s="101"/>
      <c r="BR6142" s="109" t="str">
        <f t="shared" si="109"/>
        <v>SH-25-6131</v>
      </c>
      <c r="BS6142" s="109" t="s">
        <v>318</v>
      </c>
      <c r="BT6142" t="str">
        <f>Tabella2[[#This Row],[OUTCOME]]</f>
        <v>DCO</v>
      </c>
      <c r="BU6142" t="str">
        <f>_xlfn.CONCAT(Tabella2[[#This Row],[NAME SP]],Tabella2[[#This Row],[ID SP]]," - ",Tabella2[[#This Row],[SYLLABUS NO]])</f>
        <v>QATAR68 - FMSC DACM01</v>
      </c>
      <c r="BV6142" t="s">
        <v>11998</v>
      </c>
    </row>
    <row r="6143" spans="1:74" hidden="1">
      <c r="A6143" s="103" t="s">
        <v>13260</v>
      </c>
      <c r="B6143" s="102">
        <v>45957</v>
      </c>
      <c r="C6143" s="104">
        <f>_xlfn.ISOWEEKNUM(Tabella2[[#This Row],[Date]])</f>
        <v>44</v>
      </c>
      <c r="D6143" s="104" t="s">
        <v>195</v>
      </c>
      <c r="E6143" s="104" t="s">
        <v>298</v>
      </c>
      <c r="F6143" s="104"/>
      <c r="G6143" s="104" t="s">
        <v>284</v>
      </c>
      <c r="H6143" s="105">
        <v>9</v>
      </c>
      <c r="I6143" s="104"/>
      <c r="J6143" s="104" t="s">
        <v>258</v>
      </c>
      <c r="K6143" s="104" t="s">
        <v>78</v>
      </c>
      <c r="L6143" s="104" t="s">
        <v>299</v>
      </c>
      <c r="M6143" s="104" t="s">
        <v>276</v>
      </c>
      <c r="N6143" s="104"/>
      <c r="O6143" s="106" t="str">
        <f>A6142</f>
        <v>18547</v>
      </c>
      <c r="P6143" s="111" t="s">
        <v>300</v>
      </c>
      <c r="Q6143" s="153">
        <v>0.35416666666666669</v>
      </c>
      <c r="R6143" s="153">
        <v>0.39583333333333331</v>
      </c>
      <c r="S6143" s="153">
        <f>Tabella2[[#This Row],[PLD STOP]]-Tabella2[[#This Row],[PLD START]]</f>
        <v>4.166666666666663E-2</v>
      </c>
      <c r="T6143" s="153">
        <v>0.35416666666666669</v>
      </c>
      <c r="U6143" s="153">
        <v>0.39583333333333331</v>
      </c>
      <c r="V6143" s="153">
        <f>IF(ISBLANK(T6143),"",Tabella2[[#This Row],[ACT STOP]]-Tabella2[[#This Row],[ACT START]])</f>
        <v>4.166666666666663E-2</v>
      </c>
      <c r="W6143" s="104" t="s">
        <v>122</v>
      </c>
      <c r="X6143" s="104" t="s">
        <v>91</v>
      </c>
      <c r="Y6143" s="110"/>
      <c r="Z6143" s="106"/>
      <c r="AA6143" s="104"/>
      <c r="AB6143" s="107"/>
      <c r="AC6143" s="72">
        <f>IF(OR(Tabella2[[#This Row],[OUTCOME]]="DCO",Tabella2[[#This Row],[OUTCOME]]="SDC"),1,0)</f>
        <v>1</v>
      </c>
      <c r="AH6143" s="70"/>
      <c r="AI6143" s="70"/>
      <c r="AJ6143">
        <f>IF(OR(Tabella2[[#This Row],[OUTCOME]]="DNCO", Tabella2[[#This Row],[OUTCOME]]="SDNC"),1,0)</f>
        <v>0</v>
      </c>
      <c r="AL6143" s="70"/>
      <c r="BM6143" s="135">
        <f>Tabella2[[#This Row],[ACT START]]</f>
        <v>0.35416666666666669</v>
      </c>
      <c r="BN6143" s="136">
        <f>Tabella2[[#This Row],[ACT STOP]]</f>
        <v>0.39583333333333331</v>
      </c>
      <c r="BO6143" s="101"/>
      <c r="BR6143" s="109" t="str">
        <f t="shared" si="109"/>
        <v>SH-25-6132</v>
      </c>
      <c r="BS6143" s="109" t="s">
        <v>339</v>
      </c>
      <c r="BT6143" t="str">
        <f>Tabella2[[#This Row],[OUTCOME]]</f>
        <v>SDC</v>
      </c>
      <c r="BU6143" t="str">
        <f>_xlfn.CONCAT(Tabella2[[#This Row],[NAME SP]],Tabella2[[#This Row],[ID SP]]," - ",Tabella2[[#This Row],[SYLLABUS NO]])</f>
        <v>Support QATAR - SUPP</v>
      </c>
    </row>
    <row r="6144" spans="1:74" ht="31.5" hidden="1">
      <c r="A6144" s="103" t="s">
        <v>13261</v>
      </c>
      <c r="B6144" s="102">
        <v>45957</v>
      </c>
      <c r="C6144" s="104">
        <f>_xlfn.ISOWEEKNUM(Tabella2[[#This Row],[Date]])</f>
        <v>44</v>
      </c>
      <c r="D6144" s="104" t="s">
        <v>860</v>
      </c>
      <c r="E6144" s="104" t="s">
        <v>284</v>
      </c>
      <c r="F6144" s="104">
        <v>80</v>
      </c>
      <c r="G6144" s="104" t="s">
        <v>257</v>
      </c>
      <c r="H6144" s="105">
        <v>2</v>
      </c>
      <c r="I6144" s="104"/>
      <c r="J6144" s="104" t="s">
        <v>258</v>
      </c>
      <c r="K6144" s="104" t="s">
        <v>83</v>
      </c>
      <c r="L6144" s="104" t="s">
        <v>299</v>
      </c>
      <c r="M6144" s="104" t="s">
        <v>276</v>
      </c>
      <c r="N6144" s="104"/>
      <c r="O6144" s="106" t="str">
        <f>A6145</f>
        <v>18550</v>
      </c>
      <c r="P6144" s="111" t="s">
        <v>2791</v>
      </c>
      <c r="Q6144" s="153" t="s">
        <v>525</v>
      </c>
      <c r="R6144" s="153" t="s">
        <v>262</v>
      </c>
      <c r="S6144" s="153">
        <f>Tabella2[[#This Row],[PLD STOP]]-Tabella2[[#This Row],[PLD START]]</f>
        <v>4.166666666666663E-2</v>
      </c>
      <c r="T6144" s="153">
        <v>0.35416666666666669</v>
      </c>
      <c r="U6144" s="153">
        <v>0.39583333333333331</v>
      </c>
      <c r="V6144" s="153">
        <f>IF(ISBLANK(T6144),"",Tabella2[[#This Row],[ACT STOP]]-Tabella2[[#This Row],[ACT START]])</f>
        <v>4.166666666666663E-2</v>
      </c>
      <c r="W6144" s="104" t="s">
        <v>92</v>
      </c>
      <c r="X6144" s="104" t="s">
        <v>91</v>
      </c>
      <c r="Y6144" s="110" t="s">
        <v>13298</v>
      </c>
      <c r="Z6144" s="106"/>
      <c r="AA6144" s="104"/>
      <c r="AB6144" s="107"/>
      <c r="AC6144" s="72">
        <f>IF(OR(Tabella2[[#This Row],[OUTCOME]]="DCO",Tabella2[[#This Row],[OUTCOME]]="SDC"),1,0)</f>
        <v>1</v>
      </c>
      <c r="AH6144" s="70"/>
      <c r="AI6144" s="70"/>
      <c r="AJ6144">
        <f>IF(OR(Tabella2[[#This Row],[OUTCOME]]="DNCO", Tabella2[[#This Row],[OUTCOME]]="SDNC"),1,0)</f>
        <v>0</v>
      </c>
      <c r="AL6144" s="70"/>
      <c r="BL6144" s="19" t="s">
        <v>13299</v>
      </c>
      <c r="BM6144" s="135">
        <f>Tabella2[[#This Row],[ACT START]]</f>
        <v>0.35416666666666669</v>
      </c>
      <c r="BN6144" s="136">
        <f>Tabella2[[#This Row],[ACT STOP]]</f>
        <v>0.39583333333333331</v>
      </c>
      <c r="BO6144" s="101"/>
      <c r="BR6144" s="109" t="str">
        <f t="shared" si="109"/>
        <v>SH-25-6133</v>
      </c>
      <c r="BS6144" s="109" t="s">
        <v>368</v>
      </c>
      <c r="BT6144" t="str">
        <f>Tabella2[[#This Row],[OUTCOME]]</f>
        <v>DCO</v>
      </c>
      <c r="BU6144" t="str">
        <f>_xlfn.CONCAT(Tabella2[[#This Row],[NAME SP]],Tabella2[[#This Row],[ID SP]]," - ",Tabella2[[#This Row],[SYLLABUS NO]])</f>
        <v>IFTS80 - FMSC DACM02</v>
      </c>
      <c r="BV6144" t="s">
        <v>13000</v>
      </c>
    </row>
    <row r="6145" spans="1:74" hidden="1">
      <c r="A6145" s="103" t="s">
        <v>13262</v>
      </c>
      <c r="B6145" s="102">
        <v>45957</v>
      </c>
      <c r="C6145" s="104">
        <f>_xlfn.ISOWEEKNUM(Tabella2[[#This Row],[Date]])</f>
        <v>44</v>
      </c>
      <c r="D6145" s="104" t="s">
        <v>195</v>
      </c>
      <c r="E6145" s="104" t="s">
        <v>398</v>
      </c>
      <c r="F6145" s="104"/>
      <c r="G6145" s="104" t="s">
        <v>257</v>
      </c>
      <c r="H6145" s="105">
        <v>4</v>
      </c>
      <c r="I6145" s="104"/>
      <c r="J6145" s="104" t="s">
        <v>258</v>
      </c>
      <c r="K6145" s="104" t="s">
        <v>80</v>
      </c>
      <c r="L6145" s="104" t="s">
        <v>299</v>
      </c>
      <c r="M6145" s="104" t="s">
        <v>276</v>
      </c>
      <c r="N6145" s="104"/>
      <c r="O6145" s="106" t="str">
        <f>A6144</f>
        <v>18549</v>
      </c>
      <c r="P6145" s="111" t="s">
        <v>300</v>
      </c>
      <c r="Q6145" s="153">
        <v>0.35416666666666669</v>
      </c>
      <c r="R6145" s="153">
        <v>0.39583333333333331</v>
      </c>
      <c r="S6145" s="153">
        <f>Tabella2[[#This Row],[PLD STOP]]-Tabella2[[#This Row],[PLD START]]</f>
        <v>4.166666666666663E-2</v>
      </c>
      <c r="T6145" s="153">
        <v>0.35416666666666669</v>
      </c>
      <c r="U6145" s="153">
        <v>0.39583333333333331</v>
      </c>
      <c r="V6145" s="153">
        <f>IF(ISBLANK(T6145),"",Tabella2[[#This Row],[ACT STOP]]-Tabella2[[#This Row],[ACT START]])</f>
        <v>4.166666666666663E-2</v>
      </c>
      <c r="W6145" s="104" t="s">
        <v>122</v>
      </c>
      <c r="X6145" s="104" t="s">
        <v>91</v>
      </c>
      <c r="Y6145" s="110"/>
      <c r="Z6145" s="106"/>
      <c r="AA6145" s="104"/>
      <c r="AB6145" s="107"/>
      <c r="AC6145" s="72">
        <f>IF(OR(Tabella2[[#This Row],[OUTCOME]]="DCO",Tabella2[[#This Row],[OUTCOME]]="SDC"),1,0)</f>
        <v>1</v>
      </c>
      <c r="AH6145" s="70"/>
      <c r="AI6145" s="70"/>
      <c r="AJ6145">
        <f>IF(OR(Tabella2[[#This Row],[OUTCOME]]="DNCO", Tabella2[[#This Row],[OUTCOME]]="SDNC"),1,0)</f>
        <v>0</v>
      </c>
      <c r="AL6145" s="70"/>
      <c r="BM6145" s="135">
        <f>Tabella2[[#This Row],[ACT START]]</f>
        <v>0.35416666666666669</v>
      </c>
      <c r="BN6145" s="136">
        <f>Tabella2[[#This Row],[ACT STOP]]</f>
        <v>0.39583333333333331</v>
      </c>
      <c r="BO6145" s="101"/>
      <c r="BR6145" s="109" t="str">
        <f t="shared" si="109"/>
        <v>SH-25-6134</v>
      </c>
      <c r="BS6145" s="109" t="s">
        <v>699</v>
      </c>
      <c r="BT6145" t="str">
        <f>Tabella2[[#This Row],[OUTCOME]]</f>
        <v>SDC</v>
      </c>
      <c r="BU6145" t="str">
        <f>_xlfn.CONCAT(Tabella2[[#This Row],[NAME SP]],Tabella2[[#This Row],[ID SP]]," - ",Tabella2[[#This Row],[SYLLABUS NO]])</f>
        <v>Support IFTS - SUPP</v>
      </c>
    </row>
    <row r="6146" spans="1:74" hidden="1">
      <c r="A6146" s="103" t="s">
        <v>13263</v>
      </c>
      <c r="B6146" s="102">
        <v>45957</v>
      </c>
      <c r="C6146" s="104">
        <f>_xlfn.ISOWEEKNUM(Tabella2[[#This Row],[Date]])</f>
        <v>44</v>
      </c>
      <c r="D6146" s="104" t="s">
        <v>11893</v>
      </c>
      <c r="E6146" s="104" t="s">
        <v>327</v>
      </c>
      <c r="F6146" s="104">
        <v>87</v>
      </c>
      <c r="G6146" s="104" t="s">
        <v>257</v>
      </c>
      <c r="H6146" s="105">
        <v>10</v>
      </c>
      <c r="I6146" s="104" t="s">
        <v>258</v>
      </c>
      <c r="J6146" s="104"/>
      <c r="K6146" s="104" t="s">
        <v>75</v>
      </c>
      <c r="L6146" s="104" t="s">
        <v>259</v>
      </c>
      <c r="M6146" s="104" t="s">
        <v>276</v>
      </c>
      <c r="N6146" s="104"/>
      <c r="O6146" s="106"/>
      <c r="P6146" s="111" t="s">
        <v>742</v>
      </c>
      <c r="Q6146" s="153" t="s">
        <v>525</v>
      </c>
      <c r="R6146" s="153" t="s">
        <v>262</v>
      </c>
      <c r="S6146" s="153">
        <f>Tabella2[[#This Row],[PLD STOP]]-Tabella2[[#This Row],[PLD START]]</f>
        <v>4.166666666666663E-2</v>
      </c>
      <c r="T6146" s="153">
        <v>0.35416666666666669</v>
      </c>
      <c r="U6146" s="153">
        <v>0.39583333333333331</v>
      </c>
      <c r="V6146" s="153">
        <f>IF(ISBLANK(T6146),"",Tabella2[[#This Row],[ACT STOP]]-Tabella2[[#This Row],[ACT START]])</f>
        <v>4.166666666666663E-2</v>
      </c>
      <c r="W6146" s="104" t="s">
        <v>92</v>
      </c>
      <c r="X6146" s="104" t="s">
        <v>91</v>
      </c>
      <c r="Y6146" s="110"/>
      <c r="Z6146" s="106"/>
      <c r="AA6146" s="104"/>
      <c r="AB6146" s="107"/>
      <c r="AC6146" s="72">
        <f>IF(OR(Tabella2[[#This Row],[OUTCOME]]="DCO",Tabella2[[#This Row],[OUTCOME]]="SDC"),1,0)</f>
        <v>1</v>
      </c>
      <c r="AH6146" s="70"/>
      <c r="AI6146" s="70"/>
      <c r="AJ6146">
        <f>IF(OR(Tabella2[[#This Row],[OUTCOME]]="DNCO", Tabella2[[#This Row],[OUTCOME]]="SDNC"),1,0)</f>
        <v>0</v>
      </c>
      <c r="AL6146" s="70"/>
      <c r="BM6146" s="135">
        <f>Tabella2[[#This Row],[ACT START]]</f>
        <v>0.35416666666666669</v>
      </c>
      <c r="BN6146" s="136">
        <f>Tabella2[[#This Row],[ACT STOP]]</f>
        <v>0.39583333333333331</v>
      </c>
      <c r="BO6146" s="101"/>
      <c r="BR6146" s="109" t="str">
        <f t="shared" si="109"/>
        <v>SH-25-6135</v>
      </c>
      <c r="BS6146" s="109" t="s">
        <v>552</v>
      </c>
      <c r="BT6146" t="str">
        <f>Tabella2[[#This Row],[OUTCOME]]</f>
        <v>DCO</v>
      </c>
      <c r="BU6146" t="str">
        <f>_xlfn.CONCAT(Tabella2[[#This Row],[NAME SP]],Tabella2[[#This Row],[ID SP]]," - ",Tabella2[[#This Row],[SYLLABUS NO]])</f>
        <v>AMI87 - SD EMR02</v>
      </c>
      <c r="BV6146" t="s">
        <v>11910</v>
      </c>
    </row>
    <row r="6147" spans="1:74" hidden="1">
      <c r="A6147" s="103" t="s">
        <v>13264</v>
      </c>
      <c r="B6147" s="102">
        <v>45957</v>
      </c>
      <c r="C6147" s="104">
        <f>_xlfn.ISOWEEKNUM(Tabella2[[#This Row],[Date]])</f>
        <v>44</v>
      </c>
      <c r="D6147" s="104" t="s">
        <v>11893</v>
      </c>
      <c r="E6147" s="104" t="s">
        <v>327</v>
      </c>
      <c r="F6147" s="104">
        <v>86</v>
      </c>
      <c r="G6147" s="104" t="s">
        <v>257</v>
      </c>
      <c r="H6147" s="105">
        <v>5</v>
      </c>
      <c r="I6147" s="104" t="s">
        <v>258</v>
      </c>
      <c r="J6147" s="104"/>
      <c r="K6147" s="104" t="s">
        <v>77</v>
      </c>
      <c r="L6147" s="104" t="s">
        <v>259</v>
      </c>
      <c r="M6147" s="104" t="s">
        <v>276</v>
      </c>
      <c r="N6147" s="104"/>
      <c r="O6147" s="106"/>
      <c r="P6147" s="111" t="s">
        <v>738</v>
      </c>
      <c r="Q6147" s="153" t="s">
        <v>525</v>
      </c>
      <c r="R6147" s="153" t="s">
        <v>262</v>
      </c>
      <c r="S6147" s="153">
        <f>Tabella2[[#This Row],[PLD STOP]]-Tabella2[[#This Row],[PLD START]]</f>
        <v>4.166666666666663E-2</v>
      </c>
      <c r="T6147" s="153">
        <v>0.35416666666666669</v>
      </c>
      <c r="U6147" s="153">
        <v>0.39583333333333331</v>
      </c>
      <c r="V6147" s="153">
        <f>IF(ISBLANK(T6147),"",Tabella2[[#This Row],[ACT STOP]]-Tabella2[[#This Row],[ACT START]])</f>
        <v>4.166666666666663E-2</v>
      </c>
      <c r="W6147" s="104" t="s">
        <v>92</v>
      </c>
      <c r="X6147" s="104" t="s">
        <v>91</v>
      </c>
      <c r="Y6147" s="110"/>
      <c r="Z6147" s="106"/>
      <c r="AA6147" s="104"/>
      <c r="AB6147" s="107"/>
      <c r="AC6147" s="72">
        <f>IF(OR(Tabella2[[#This Row],[OUTCOME]]="DCO",Tabella2[[#This Row],[OUTCOME]]="SDC"),1,0)</f>
        <v>1</v>
      </c>
      <c r="AH6147" s="70"/>
      <c r="AI6147" s="70"/>
      <c r="AJ6147">
        <f>IF(OR(Tabella2[[#This Row],[OUTCOME]]="DNCO", Tabella2[[#This Row],[OUTCOME]]="SDNC"),1,0)</f>
        <v>0</v>
      </c>
      <c r="AL6147" s="70"/>
      <c r="BM6147" s="135">
        <f>Tabella2[[#This Row],[ACT START]]</f>
        <v>0.35416666666666669</v>
      </c>
      <c r="BN6147" s="136">
        <f>Tabella2[[#This Row],[ACT STOP]]</f>
        <v>0.39583333333333331</v>
      </c>
      <c r="BO6147" s="101"/>
      <c r="BR6147" s="109" t="str">
        <f t="shared" si="109"/>
        <v>SH-25-6136</v>
      </c>
      <c r="BS6147" s="109" t="s">
        <v>416</v>
      </c>
      <c r="BT6147" t="str">
        <f>Tabella2[[#This Row],[OUTCOME]]</f>
        <v>DCO</v>
      </c>
      <c r="BU6147" t="str">
        <f>_xlfn.CONCAT(Tabella2[[#This Row],[NAME SP]],Tabella2[[#This Row],[ID SP]]," - ",Tabella2[[#This Row],[SYLLABUS NO]])</f>
        <v>AMI86 - SD EMR01</v>
      </c>
      <c r="BV6147" t="s">
        <v>11908</v>
      </c>
    </row>
    <row r="6148" spans="1:74" hidden="1">
      <c r="A6148" s="103" t="s">
        <v>13265</v>
      </c>
      <c r="B6148" s="102">
        <v>45957</v>
      </c>
      <c r="C6148" s="104">
        <f>_xlfn.ISOWEEKNUM(Tabella2[[#This Row],[Date]])</f>
        <v>44</v>
      </c>
      <c r="D6148" s="104" t="s">
        <v>751</v>
      </c>
      <c r="E6148" s="104" t="s">
        <v>256</v>
      </c>
      <c r="F6148" s="104">
        <v>77</v>
      </c>
      <c r="G6148" s="104" t="s">
        <v>257</v>
      </c>
      <c r="H6148" s="105">
        <v>14</v>
      </c>
      <c r="I6148" s="104" t="s">
        <v>258</v>
      </c>
      <c r="J6148" s="104"/>
      <c r="K6148" s="104" t="s">
        <v>79</v>
      </c>
      <c r="L6148" s="104" t="s">
        <v>299</v>
      </c>
      <c r="M6148" s="104" t="s">
        <v>276</v>
      </c>
      <c r="N6148" s="104"/>
      <c r="O6148" s="106" t="str">
        <f>A6149</f>
        <v>18554</v>
      </c>
      <c r="P6148" s="111" t="s">
        <v>2593</v>
      </c>
      <c r="Q6148" s="153" t="s">
        <v>498</v>
      </c>
      <c r="R6148" s="153" t="s">
        <v>499</v>
      </c>
      <c r="S6148" s="153">
        <f>Tabella2[[#This Row],[PLD STOP]]-Tabella2[[#This Row],[PLD START]]</f>
        <v>4.166666666666663E-2</v>
      </c>
      <c r="T6148" s="153" t="s">
        <v>498</v>
      </c>
      <c r="U6148" s="153" t="s">
        <v>499</v>
      </c>
      <c r="V6148" s="153">
        <f>IF(ISBLANK(T6148),"",Tabella2[[#This Row],[ACT STOP]]-Tabella2[[#This Row],[ACT START]])</f>
        <v>4.166666666666663E-2</v>
      </c>
      <c r="W6148" s="104" t="s">
        <v>92</v>
      </c>
      <c r="X6148" s="104" t="s">
        <v>91</v>
      </c>
      <c r="Y6148" s="110"/>
      <c r="Z6148" s="106"/>
      <c r="AA6148" s="104"/>
      <c r="AB6148" s="107"/>
      <c r="AC6148" s="72">
        <f>IF(OR(Tabella2[[#This Row],[OUTCOME]]="DCO",Tabella2[[#This Row],[OUTCOME]]="SDC"),1,0)</f>
        <v>1</v>
      </c>
      <c r="AH6148" s="70"/>
      <c r="AI6148" s="70"/>
      <c r="AJ6148">
        <f>IF(OR(Tabella2[[#This Row],[OUTCOME]]="DNCO", Tabella2[[#This Row],[OUTCOME]]="SDNC"),1,0)</f>
        <v>0</v>
      </c>
      <c r="AL6148" s="70"/>
      <c r="BL6148" t="s">
        <v>13300</v>
      </c>
      <c r="BM6148" s="135" t="str">
        <f>Tabella2[[#This Row],[ACT START]]</f>
        <v>10:00</v>
      </c>
      <c r="BN6148" s="136" t="str">
        <f>Tabella2[[#This Row],[ACT STOP]]</f>
        <v>11:00</v>
      </c>
      <c r="BO6148" s="101"/>
      <c r="BR6148" s="109" t="str">
        <f t="shared" si="109"/>
        <v>SH-25-6137</v>
      </c>
      <c r="BS6148" s="109" t="s">
        <v>372</v>
      </c>
      <c r="BT6148" t="str">
        <f>Tabella2[[#This Row],[OUTCOME]]</f>
        <v>DCO</v>
      </c>
      <c r="BU6148" t="str">
        <f>_xlfn.CONCAT(Tabella2[[#This Row],[NAME SP]],Tabella2[[#This Row],[ID SP]]," - ",Tabella2[[#This Row],[SYLLABUS NO]])</f>
        <v>QATAR77 - FMSC HBFM01</v>
      </c>
      <c r="BV6148" t="s">
        <v>12050</v>
      </c>
    </row>
    <row r="6149" spans="1:74" hidden="1">
      <c r="A6149" s="103" t="s">
        <v>13266</v>
      </c>
      <c r="B6149" s="102">
        <v>45957</v>
      </c>
      <c r="C6149" s="104">
        <f>_xlfn.ISOWEEKNUM(Tabella2[[#This Row],[Date]])</f>
        <v>44</v>
      </c>
      <c r="D6149" s="104" t="s">
        <v>195</v>
      </c>
      <c r="E6149" s="104" t="s">
        <v>298</v>
      </c>
      <c r="F6149" s="104"/>
      <c r="G6149" s="104" t="s">
        <v>257</v>
      </c>
      <c r="H6149" s="105">
        <v>22</v>
      </c>
      <c r="I6149" s="104"/>
      <c r="J6149" s="104" t="s">
        <v>258</v>
      </c>
      <c r="K6149" s="104" t="s">
        <v>78</v>
      </c>
      <c r="L6149" s="104" t="s">
        <v>299</v>
      </c>
      <c r="M6149" s="104" t="s">
        <v>276</v>
      </c>
      <c r="N6149" s="104"/>
      <c r="O6149" s="106" t="str">
        <f>A6148</f>
        <v>18553</v>
      </c>
      <c r="P6149" s="111" t="s">
        <v>300</v>
      </c>
      <c r="Q6149" s="153">
        <v>0.41666666666666669</v>
      </c>
      <c r="R6149" s="153">
        <v>0.45833333333333331</v>
      </c>
      <c r="S6149" s="153">
        <f>Tabella2[[#This Row],[PLD STOP]]-Tabella2[[#This Row],[PLD START]]</f>
        <v>4.166666666666663E-2</v>
      </c>
      <c r="T6149" s="153">
        <v>0.41666666666666669</v>
      </c>
      <c r="U6149" s="153">
        <v>0.45833333333333331</v>
      </c>
      <c r="V6149" s="153">
        <f>IF(ISBLANK(T6149),"",Tabella2[[#This Row],[ACT STOP]]-Tabella2[[#This Row],[ACT START]])</f>
        <v>4.166666666666663E-2</v>
      </c>
      <c r="W6149" s="104" t="s">
        <v>122</v>
      </c>
      <c r="X6149" s="104" t="s">
        <v>91</v>
      </c>
      <c r="Y6149" s="110"/>
      <c r="Z6149" s="106"/>
      <c r="AA6149" s="104"/>
      <c r="AB6149" s="107"/>
      <c r="AC6149" s="72">
        <f>IF(OR(Tabella2[[#This Row],[OUTCOME]]="DCO",Tabella2[[#This Row],[OUTCOME]]="SDC"),1,0)</f>
        <v>1</v>
      </c>
      <c r="AH6149" s="70"/>
      <c r="AI6149" s="70"/>
      <c r="AJ6149">
        <f>IF(OR(Tabella2[[#This Row],[OUTCOME]]="DNCO", Tabella2[[#This Row],[OUTCOME]]="SDNC"),1,0)</f>
        <v>0</v>
      </c>
      <c r="AL6149" s="70"/>
      <c r="BM6149" s="135">
        <f>Tabella2[[#This Row],[ACT START]]</f>
        <v>0.41666666666666669</v>
      </c>
      <c r="BN6149" s="136">
        <f>Tabella2[[#This Row],[ACT STOP]]</f>
        <v>0.45833333333333331</v>
      </c>
      <c r="BO6149" s="101"/>
      <c r="BR6149" s="109" t="str">
        <f t="shared" si="109"/>
        <v>SH-25-6138</v>
      </c>
      <c r="BS6149" s="109" t="s">
        <v>1257</v>
      </c>
      <c r="BT6149" t="str">
        <f>Tabella2[[#This Row],[OUTCOME]]</f>
        <v>SDC</v>
      </c>
      <c r="BU6149" t="str">
        <f>_xlfn.CONCAT(Tabella2[[#This Row],[NAME SP]],Tabella2[[#This Row],[ID SP]]," - ",Tabella2[[#This Row],[SYLLABUS NO]])</f>
        <v>Support QATAR - SUPP</v>
      </c>
    </row>
    <row r="6150" spans="1:74" hidden="1">
      <c r="A6150" s="103" t="s">
        <v>13267</v>
      </c>
      <c r="B6150" s="102">
        <v>45957</v>
      </c>
      <c r="C6150" s="104">
        <f>_xlfn.ISOWEEKNUM(Tabella2[[#This Row],[Date]])</f>
        <v>44</v>
      </c>
      <c r="D6150" s="104" t="s">
        <v>860</v>
      </c>
      <c r="E6150" s="104" t="s">
        <v>284</v>
      </c>
      <c r="F6150" s="104">
        <v>81</v>
      </c>
      <c r="G6150" s="104" t="s">
        <v>257</v>
      </c>
      <c r="H6150" s="105">
        <v>13</v>
      </c>
      <c r="I6150" s="104"/>
      <c r="J6150" s="104" t="s">
        <v>258</v>
      </c>
      <c r="K6150" s="104" t="s">
        <v>83</v>
      </c>
      <c r="L6150" s="104" t="s">
        <v>299</v>
      </c>
      <c r="M6150" s="104" t="s">
        <v>361</v>
      </c>
      <c r="N6150" s="104"/>
      <c r="O6150" s="106" t="str">
        <f>A6151</f>
        <v>18556</v>
      </c>
      <c r="P6150" s="111" t="s">
        <v>362</v>
      </c>
      <c r="Q6150" s="153" t="s">
        <v>498</v>
      </c>
      <c r="R6150" s="153" t="s">
        <v>499</v>
      </c>
      <c r="S6150" s="153">
        <f>Tabella2[[#This Row],[PLD STOP]]-Tabella2[[#This Row],[PLD START]]</f>
        <v>4.166666666666663E-2</v>
      </c>
      <c r="T6150" s="153">
        <v>0.41666666666666669</v>
      </c>
      <c r="U6150" s="153">
        <v>0.45833333333333331</v>
      </c>
      <c r="V6150" s="153">
        <f>IF(ISBLANK(T6150),"",Tabella2[[#This Row],[ACT STOP]]-Tabella2[[#This Row],[ACT START]])</f>
        <v>4.166666666666663E-2</v>
      </c>
      <c r="W6150" s="104" t="s">
        <v>92</v>
      </c>
      <c r="X6150" s="104" t="s">
        <v>91</v>
      </c>
      <c r="Y6150" s="110"/>
      <c r="Z6150" s="106"/>
      <c r="AA6150" s="104"/>
      <c r="AB6150" s="107"/>
      <c r="AC6150" s="72">
        <f>IF(OR(Tabella2[[#This Row],[OUTCOME]]="DCO",Tabella2[[#This Row],[OUTCOME]]="SDC"),1,0)</f>
        <v>1</v>
      </c>
      <c r="AH6150" s="70"/>
      <c r="AI6150" s="70"/>
      <c r="AJ6150">
        <f>IF(OR(Tabella2[[#This Row],[OUTCOME]]="DNCO", Tabella2[[#This Row],[OUTCOME]]="SDNC"),1,0)</f>
        <v>0</v>
      </c>
      <c r="AL6150" s="70"/>
      <c r="BM6150" s="135">
        <f>Tabella2[[#This Row],[ACT START]]</f>
        <v>0.41666666666666669</v>
      </c>
      <c r="BN6150" s="136">
        <f>Tabella2[[#This Row],[ACT STOP]]</f>
        <v>0.45833333333333331</v>
      </c>
      <c r="BO6150" s="101"/>
      <c r="BR6150" s="109" t="str">
        <f t="shared" si="109"/>
        <v>SH-25-6139</v>
      </c>
      <c r="BS6150" s="109" t="s">
        <v>427</v>
      </c>
      <c r="BT6150" t="str">
        <f>Tabella2[[#This Row],[OUTCOME]]</f>
        <v>DCO</v>
      </c>
      <c r="BU6150" t="str">
        <f>_xlfn.CONCAT(Tabella2[[#This Row],[NAME SP]],Tabella2[[#This Row],[ID SP]]," - ",Tabella2[[#This Row],[SYLLABUS NO]])</f>
        <v>IFTS81 - FMSC RNG01</v>
      </c>
      <c r="BV6150" t="s">
        <v>11890</v>
      </c>
    </row>
    <row r="6151" spans="1:74" hidden="1">
      <c r="A6151" s="103" t="s">
        <v>13268</v>
      </c>
      <c r="B6151" s="102">
        <v>45957</v>
      </c>
      <c r="C6151" s="104">
        <f>_xlfn.ISOWEEKNUM(Tabella2[[#This Row],[Date]])</f>
        <v>44</v>
      </c>
      <c r="D6151" s="104" t="s">
        <v>195</v>
      </c>
      <c r="E6151" s="104" t="s">
        <v>398</v>
      </c>
      <c r="F6151" s="104"/>
      <c r="G6151" s="104" t="s">
        <v>257</v>
      </c>
      <c r="H6151" s="105">
        <v>12</v>
      </c>
      <c r="I6151" s="104"/>
      <c r="J6151" s="104" t="s">
        <v>258</v>
      </c>
      <c r="K6151" s="104" t="s">
        <v>80</v>
      </c>
      <c r="L6151" s="104" t="s">
        <v>299</v>
      </c>
      <c r="M6151" s="104" t="s">
        <v>361</v>
      </c>
      <c r="N6151" s="104"/>
      <c r="O6151" s="106" t="str">
        <f>A6150</f>
        <v>18555</v>
      </c>
      <c r="P6151" s="111" t="s">
        <v>300</v>
      </c>
      <c r="Q6151" s="153">
        <v>0.41666666666666669</v>
      </c>
      <c r="R6151" s="153">
        <v>0.45833333333333331</v>
      </c>
      <c r="S6151" s="153">
        <f>Tabella2[[#This Row],[PLD STOP]]-Tabella2[[#This Row],[PLD START]]</f>
        <v>4.166666666666663E-2</v>
      </c>
      <c r="T6151" s="153">
        <v>0.41666666666666669</v>
      </c>
      <c r="U6151" s="153">
        <v>0.45833333333333331</v>
      </c>
      <c r="V6151" s="153">
        <f>IF(ISBLANK(T6151),"",Tabella2[[#This Row],[ACT STOP]]-Tabella2[[#This Row],[ACT START]])</f>
        <v>4.166666666666663E-2</v>
      </c>
      <c r="W6151" s="104" t="s">
        <v>122</v>
      </c>
      <c r="X6151" s="104" t="s">
        <v>91</v>
      </c>
      <c r="Y6151" s="110"/>
      <c r="Z6151" s="106"/>
      <c r="AA6151" s="104"/>
      <c r="AB6151" s="107"/>
      <c r="AC6151" s="72">
        <f>IF(OR(Tabella2[[#This Row],[OUTCOME]]="DCO",Tabella2[[#This Row],[OUTCOME]]="SDC"),1,0)</f>
        <v>1</v>
      </c>
      <c r="AH6151" s="70"/>
      <c r="AI6151" s="70"/>
      <c r="AJ6151">
        <f>IF(OR(Tabella2[[#This Row],[OUTCOME]]="DNCO", Tabella2[[#This Row],[OUTCOME]]="SDNC"),1,0)</f>
        <v>0</v>
      </c>
      <c r="AL6151" s="70"/>
      <c r="BM6151" s="135">
        <f>Tabella2[[#This Row],[ACT START]]</f>
        <v>0.41666666666666669</v>
      </c>
      <c r="BN6151" s="136">
        <f>Tabella2[[#This Row],[ACT STOP]]</f>
        <v>0.45833333333333331</v>
      </c>
      <c r="BO6151" s="101"/>
      <c r="BR6151" s="109" t="str">
        <f t="shared" si="109"/>
        <v>SH-25-6140</v>
      </c>
      <c r="BS6151" s="109" t="s">
        <v>266</v>
      </c>
      <c r="BT6151" t="str">
        <f>Tabella2[[#This Row],[OUTCOME]]</f>
        <v>SDC</v>
      </c>
      <c r="BU6151" t="str">
        <f>_xlfn.CONCAT(Tabella2[[#This Row],[NAME SP]],Tabella2[[#This Row],[ID SP]]," - ",Tabella2[[#This Row],[SYLLABUS NO]])</f>
        <v>Support IFTS - SUPP</v>
      </c>
    </row>
    <row r="6152" spans="1:74" hidden="1">
      <c r="A6152" s="103" t="s">
        <v>13269</v>
      </c>
      <c r="B6152" s="102">
        <v>45957</v>
      </c>
      <c r="C6152" s="104">
        <f>_xlfn.ISOWEEKNUM(Tabella2[[#This Row],[Date]])</f>
        <v>44</v>
      </c>
      <c r="D6152" s="104" t="s">
        <v>11983</v>
      </c>
      <c r="E6152" s="104" t="s">
        <v>284</v>
      </c>
      <c r="F6152" s="104">
        <v>84</v>
      </c>
      <c r="G6152" s="104" t="s">
        <v>257</v>
      </c>
      <c r="H6152" s="105">
        <v>1</v>
      </c>
      <c r="I6152" s="104"/>
      <c r="J6152" s="104" t="s">
        <v>258</v>
      </c>
      <c r="K6152" s="104" t="s">
        <v>75</v>
      </c>
      <c r="L6152" s="104" t="s">
        <v>259</v>
      </c>
      <c r="M6152" s="104" t="s">
        <v>276</v>
      </c>
      <c r="N6152" s="104"/>
      <c r="O6152" s="106"/>
      <c r="P6152" s="111" t="s">
        <v>742</v>
      </c>
      <c r="Q6152" s="153" t="s">
        <v>498</v>
      </c>
      <c r="R6152" s="153" t="s">
        <v>499</v>
      </c>
      <c r="S6152" s="153">
        <f>Tabella2[[#This Row],[PLD STOP]]-Tabella2[[#This Row],[PLD START]]</f>
        <v>4.166666666666663E-2</v>
      </c>
      <c r="T6152" s="153">
        <v>0.41666666666666669</v>
      </c>
      <c r="U6152" s="153">
        <v>0.45833333333333331</v>
      </c>
      <c r="V6152" s="153">
        <f>IF(ISBLANK(T6152),"",Tabella2[[#This Row],[ACT STOP]]-Tabella2[[#This Row],[ACT START]])</f>
        <v>4.166666666666663E-2</v>
      </c>
      <c r="W6152" s="104" t="s">
        <v>92</v>
      </c>
      <c r="X6152" s="104" t="s">
        <v>91</v>
      </c>
      <c r="Y6152" s="110"/>
      <c r="Z6152" s="106"/>
      <c r="AA6152" s="104"/>
      <c r="AB6152" s="107"/>
      <c r="AC6152" s="72">
        <f>IF(OR(Tabella2[[#This Row],[OUTCOME]]="DCO",Tabella2[[#This Row],[OUTCOME]]="SDC"),1,0)</f>
        <v>1</v>
      </c>
      <c r="AH6152" s="70"/>
      <c r="AI6152" s="70"/>
      <c r="AJ6152">
        <f>IF(OR(Tabella2[[#This Row],[OUTCOME]]="DNCO", Tabella2[[#This Row],[OUTCOME]]="SDNC"),1,0)</f>
        <v>0</v>
      </c>
      <c r="AL6152" s="70"/>
      <c r="BM6152" s="135">
        <f>Tabella2[[#This Row],[ACT START]]</f>
        <v>0.41666666666666669</v>
      </c>
      <c r="BN6152" s="136">
        <f>Tabella2[[#This Row],[ACT STOP]]</f>
        <v>0.45833333333333331</v>
      </c>
      <c r="BO6152" s="101"/>
      <c r="BR6152" s="109" t="str">
        <f t="shared" si="109"/>
        <v>SH-25-6141</v>
      </c>
      <c r="BS6152" s="109" t="s">
        <v>332</v>
      </c>
      <c r="BT6152" t="str">
        <f>Tabella2[[#This Row],[OUTCOME]]</f>
        <v>DCO</v>
      </c>
      <c r="BU6152" t="str">
        <f>_xlfn.CONCAT(Tabella2[[#This Row],[NAME SP]],Tabella2[[#This Row],[ID SP]]," - ",Tabella2[[#This Row],[SYLLABUS NO]])</f>
        <v>IFTS84 - SD EMR02</v>
      </c>
      <c r="BV6152" t="s">
        <v>11984</v>
      </c>
    </row>
    <row r="6153" spans="1:74" hidden="1">
      <c r="A6153" s="103" t="s">
        <v>13270</v>
      </c>
      <c r="B6153" s="102">
        <v>45957</v>
      </c>
      <c r="C6153" s="104">
        <f>_xlfn.ISOWEEKNUM(Tabella2[[#This Row],[Date]])</f>
        <v>44</v>
      </c>
      <c r="D6153" s="104" t="s">
        <v>11893</v>
      </c>
      <c r="E6153" s="104" t="s">
        <v>327</v>
      </c>
      <c r="F6153" s="104">
        <v>85</v>
      </c>
      <c r="G6153" s="104" t="s">
        <v>284</v>
      </c>
      <c r="H6153" s="105">
        <v>23</v>
      </c>
      <c r="I6153" s="104" t="s">
        <v>258</v>
      </c>
      <c r="J6153" s="104"/>
      <c r="K6153" s="104" t="s">
        <v>77</v>
      </c>
      <c r="L6153" s="104" t="s">
        <v>259</v>
      </c>
      <c r="M6153" s="104" t="s">
        <v>276</v>
      </c>
      <c r="N6153" s="104"/>
      <c r="O6153" s="106"/>
      <c r="P6153" s="111" t="s">
        <v>738</v>
      </c>
      <c r="Q6153" s="153" t="s">
        <v>498</v>
      </c>
      <c r="R6153" s="153" t="s">
        <v>499</v>
      </c>
      <c r="S6153" s="153">
        <f>Tabella2[[#This Row],[PLD STOP]]-Tabella2[[#This Row],[PLD START]]</f>
        <v>4.166666666666663E-2</v>
      </c>
      <c r="T6153" s="153">
        <v>0.41666666666666669</v>
      </c>
      <c r="U6153" s="153">
        <v>0.45833333333333331</v>
      </c>
      <c r="V6153" s="153">
        <f>IF(ISBLANK(T6153),"",Tabella2[[#This Row],[ACT STOP]]-Tabella2[[#This Row],[ACT START]])</f>
        <v>4.166666666666663E-2</v>
      </c>
      <c r="W6153" s="104" t="s">
        <v>92</v>
      </c>
      <c r="X6153" s="104" t="s">
        <v>91</v>
      </c>
      <c r="Y6153" s="110"/>
      <c r="Z6153" s="106"/>
      <c r="AA6153" s="104"/>
      <c r="AB6153" s="107"/>
      <c r="AC6153" s="72">
        <f>IF(OR(Tabella2[[#This Row],[OUTCOME]]="DCO",Tabella2[[#This Row],[OUTCOME]]="SDC"),1,0)</f>
        <v>1</v>
      </c>
      <c r="AH6153" s="70"/>
      <c r="AI6153" s="70"/>
      <c r="AJ6153">
        <f>IF(OR(Tabella2[[#This Row],[OUTCOME]]="DNCO", Tabella2[[#This Row],[OUTCOME]]="SDNC"),1,0)</f>
        <v>0</v>
      </c>
      <c r="AL6153" s="70"/>
      <c r="BM6153" s="135">
        <f>Tabella2[[#This Row],[ACT START]]</f>
        <v>0.41666666666666669</v>
      </c>
      <c r="BN6153" s="136">
        <f>Tabella2[[#This Row],[ACT STOP]]</f>
        <v>0.45833333333333331</v>
      </c>
      <c r="BO6153" s="101"/>
      <c r="BR6153" s="109" t="str">
        <f t="shared" si="109"/>
        <v>SH-25-6142</v>
      </c>
      <c r="BS6153" s="109" t="s">
        <v>358</v>
      </c>
      <c r="BT6153" t="str">
        <f>Tabella2[[#This Row],[OUTCOME]]</f>
        <v>DCO</v>
      </c>
      <c r="BU6153" t="str">
        <f>_xlfn.CONCAT(Tabella2[[#This Row],[NAME SP]],Tabella2[[#This Row],[ID SP]]," - ",Tabella2[[#This Row],[SYLLABUS NO]])</f>
        <v>AMI85 - SD EMR01</v>
      </c>
      <c r="BV6153" t="s">
        <v>11894</v>
      </c>
    </row>
    <row r="6154" spans="1:74" hidden="1">
      <c r="A6154" s="103" t="s">
        <v>13271</v>
      </c>
      <c r="B6154" s="102">
        <v>45957</v>
      </c>
      <c r="C6154" s="104">
        <f>_xlfn.ISOWEEKNUM(Tabella2[[#This Row],[Date]])</f>
        <v>44</v>
      </c>
      <c r="D6154" s="104" t="s">
        <v>11710</v>
      </c>
      <c r="E6154" s="104" t="s">
        <v>284</v>
      </c>
      <c r="F6154" s="104">
        <v>88</v>
      </c>
      <c r="G6154" s="104" t="s">
        <v>284</v>
      </c>
      <c r="H6154" s="105">
        <v>9</v>
      </c>
      <c r="I6154" s="104" t="s">
        <v>258</v>
      </c>
      <c r="J6154" s="104"/>
      <c r="K6154" s="104" t="s">
        <v>79</v>
      </c>
      <c r="L6154" s="104" t="s">
        <v>259</v>
      </c>
      <c r="M6154" s="104" t="s">
        <v>276</v>
      </c>
      <c r="N6154" s="104"/>
      <c r="O6154" s="106"/>
      <c r="P6154" s="111" t="s">
        <v>13167</v>
      </c>
      <c r="Q6154" s="153" t="s">
        <v>504</v>
      </c>
      <c r="R6154" s="153" t="s">
        <v>271</v>
      </c>
      <c r="S6154" s="153">
        <f>Tabella2[[#This Row],[PLD STOP]]-Tabella2[[#This Row],[PLD START]]</f>
        <v>4.1666666666666685E-2</v>
      </c>
      <c r="T6154" s="153">
        <v>0.47986111111111113</v>
      </c>
      <c r="U6154" s="153">
        <v>0.52013888888888893</v>
      </c>
      <c r="V6154" s="153">
        <f>IF(ISBLANK(T6154),"",Tabella2[[#This Row],[ACT STOP]]-Tabella2[[#This Row],[ACT START]])</f>
        <v>4.0277777777777801E-2</v>
      </c>
      <c r="W6154" s="104" t="s">
        <v>92</v>
      </c>
      <c r="X6154" s="104" t="s">
        <v>91</v>
      </c>
      <c r="Y6154" s="110"/>
      <c r="Z6154" s="106"/>
      <c r="AA6154" s="104"/>
      <c r="AB6154" s="107"/>
      <c r="AC6154" s="72">
        <f>IF(OR(Tabella2[[#This Row],[OUTCOME]]="DCO",Tabella2[[#This Row],[OUTCOME]]="SDC"),1,0)</f>
        <v>1</v>
      </c>
      <c r="AH6154" s="70"/>
      <c r="AI6154" s="70"/>
      <c r="AJ6154">
        <f>IF(OR(Tabella2[[#This Row],[OUTCOME]]="DNCO", Tabella2[[#This Row],[OUTCOME]]="SDNC"),1,0)</f>
        <v>0</v>
      </c>
      <c r="AL6154" s="70"/>
      <c r="BM6154" s="135">
        <f>Tabella2[[#This Row],[ACT START]]</f>
        <v>0.47986111111111113</v>
      </c>
      <c r="BN6154" s="136">
        <f>Tabella2[[#This Row],[ACT STOP]]</f>
        <v>0.52013888888888893</v>
      </c>
      <c r="BO6154" s="101"/>
      <c r="BR6154" s="109" t="str">
        <f t="shared" si="109"/>
        <v>SH-25-6143</v>
      </c>
      <c r="BS6154" s="109" t="s">
        <v>339</v>
      </c>
      <c r="BT6154" t="str">
        <f>Tabella2[[#This Row],[OUTCOME]]</f>
        <v>DCO</v>
      </c>
      <c r="BU6154" t="str">
        <f>_xlfn.CONCAT(Tabella2[[#This Row],[NAME SP]],Tabella2[[#This Row],[ID SP]]," - ",Tabella2[[#This Row],[SYLLABUS NO]])</f>
        <v>IFTS88 - SD IF0102</v>
      </c>
      <c r="BV6154" t="s">
        <v>11840</v>
      </c>
    </row>
    <row r="6155" spans="1:74" hidden="1">
      <c r="A6155" s="103" t="s">
        <v>13272</v>
      </c>
      <c r="B6155" s="102">
        <v>45957</v>
      </c>
      <c r="C6155" s="104">
        <f>_xlfn.ISOWEEKNUM(Tabella2[[#This Row],[Date]])</f>
        <v>44</v>
      </c>
      <c r="D6155" s="104" t="s">
        <v>722</v>
      </c>
      <c r="E6155" s="104" t="s">
        <v>327</v>
      </c>
      <c r="F6155" s="104">
        <v>82</v>
      </c>
      <c r="G6155" s="104" t="s">
        <v>257</v>
      </c>
      <c r="H6155" s="105">
        <v>9</v>
      </c>
      <c r="I6155" s="104" t="s">
        <v>258</v>
      </c>
      <c r="J6155" s="104"/>
      <c r="K6155" s="104" t="s">
        <v>78</v>
      </c>
      <c r="L6155" s="104" t="s">
        <v>259</v>
      </c>
      <c r="M6155" s="104" t="s">
        <v>386</v>
      </c>
      <c r="N6155" s="104"/>
      <c r="O6155" s="106"/>
      <c r="P6155" s="111" t="s">
        <v>561</v>
      </c>
      <c r="Q6155" s="153" t="s">
        <v>504</v>
      </c>
      <c r="R6155" s="153" t="s">
        <v>271</v>
      </c>
      <c r="S6155" s="153">
        <f>Tabella2[[#This Row],[PLD STOP]]-Tabella2[[#This Row],[PLD START]]</f>
        <v>4.1666666666666685E-2</v>
      </c>
      <c r="T6155" s="153" t="s">
        <v>504</v>
      </c>
      <c r="U6155" s="153" t="s">
        <v>271</v>
      </c>
      <c r="V6155" s="153">
        <f>IF(ISBLANK(T6155),"",Tabella2[[#This Row],[ACT STOP]]-Tabella2[[#This Row],[ACT START]])</f>
        <v>4.1666666666666685E-2</v>
      </c>
      <c r="W6155" s="104" t="s">
        <v>92</v>
      </c>
      <c r="X6155" s="104" t="s">
        <v>91</v>
      </c>
      <c r="Y6155" s="110"/>
      <c r="Z6155" s="106"/>
      <c r="AA6155" s="104"/>
      <c r="AB6155" s="107"/>
      <c r="AC6155" s="72">
        <f>IF(OR(Tabella2[[#This Row],[OUTCOME]]="DCO",Tabella2[[#This Row],[OUTCOME]]="SDC"),1,0)</f>
        <v>1</v>
      </c>
      <c r="AH6155" s="70"/>
      <c r="AI6155" s="70"/>
      <c r="AJ6155">
        <f>IF(OR(Tabella2[[#This Row],[OUTCOME]]="DNCO", Tabella2[[#This Row],[OUTCOME]]="SDNC"),1,0)</f>
        <v>0</v>
      </c>
      <c r="AL6155" s="70"/>
      <c r="BM6155" s="135" t="str">
        <f>Tabella2[[#This Row],[ACT START]]</f>
        <v>11:30</v>
      </c>
      <c r="BN6155" s="136" t="str">
        <f>Tabella2[[#This Row],[ACT STOP]]</f>
        <v>12:30</v>
      </c>
      <c r="BO6155" s="101"/>
      <c r="BR6155" s="109" t="str">
        <f t="shared" si="109"/>
        <v>SH-25-6144</v>
      </c>
      <c r="BS6155" s="109" t="s">
        <v>318</v>
      </c>
      <c r="BT6155" t="str">
        <f>Tabella2[[#This Row],[OUTCOME]]</f>
        <v>DCO</v>
      </c>
      <c r="BU6155" t="str">
        <f>_xlfn.CONCAT(Tabella2[[#This Row],[NAME SP]],Tabella2[[#This Row],[ID SP]]," - ",Tabella2[[#This Row],[SYLLABUS NO]])</f>
        <v>AMI82 - SD BVR02</v>
      </c>
      <c r="BV6155" t="s">
        <v>11927</v>
      </c>
    </row>
    <row r="6156" spans="1:74" hidden="1">
      <c r="A6156" s="103" t="s">
        <v>13273</v>
      </c>
      <c r="B6156" s="102">
        <v>45957</v>
      </c>
      <c r="C6156" s="104">
        <f>_xlfn.ISOWEEKNUM(Tabella2[[#This Row],[Date]])</f>
        <v>44</v>
      </c>
      <c r="D6156" s="104" t="s">
        <v>817</v>
      </c>
      <c r="E6156" s="104" t="s">
        <v>284</v>
      </c>
      <c r="F6156" s="104">
        <v>73</v>
      </c>
      <c r="G6156" s="104" t="s">
        <v>257</v>
      </c>
      <c r="H6156" s="105">
        <v>5</v>
      </c>
      <c r="I6156" s="104"/>
      <c r="J6156" s="104" t="s">
        <v>258</v>
      </c>
      <c r="K6156" s="104" t="s">
        <v>83</v>
      </c>
      <c r="L6156" s="104" t="s">
        <v>299</v>
      </c>
      <c r="M6156" s="104" t="s">
        <v>276</v>
      </c>
      <c r="N6156" s="104"/>
      <c r="O6156" s="106" t="str">
        <f>A6157</f>
        <v>18562</v>
      </c>
      <c r="P6156" s="111" t="s">
        <v>2947</v>
      </c>
      <c r="Q6156" s="153" t="s">
        <v>504</v>
      </c>
      <c r="R6156" s="153" t="s">
        <v>271</v>
      </c>
      <c r="S6156" s="153">
        <f>Tabella2[[#This Row],[PLD STOP]]-Tabella2[[#This Row],[PLD START]]</f>
        <v>4.1666666666666685E-2</v>
      </c>
      <c r="T6156" s="153">
        <v>0.47916666666666669</v>
      </c>
      <c r="U6156" s="153">
        <v>0.52083333333333337</v>
      </c>
      <c r="V6156" s="153">
        <f>IF(ISBLANK(T6156),"",Tabella2[[#This Row],[ACT STOP]]-Tabella2[[#This Row],[ACT START]])</f>
        <v>4.1666666666666685E-2</v>
      </c>
      <c r="W6156" s="104" t="s">
        <v>92</v>
      </c>
      <c r="X6156" s="104" t="s">
        <v>91</v>
      </c>
      <c r="Y6156" s="110"/>
      <c r="Z6156" s="106"/>
      <c r="AA6156" s="104"/>
      <c r="AB6156" s="107"/>
      <c r="AC6156" s="72">
        <f>IF(OR(Tabella2[[#This Row],[OUTCOME]]="DCO",Tabella2[[#This Row],[OUTCOME]]="SDC"),1,0)</f>
        <v>1</v>
      </c>
      <c r="AH6156" s="70"/>
      <c r="AI6156" s="70"/>
      <c r="AJ6156">
        <f>IF(OR(Tabella2[[#This Row],[OUTCOME]]="DNCO", Tabella2[[#This Row],[OUTCOME]]="SDNC"),1,0)</f>
        <v>0</v>
      </c>
      <c r="AL6156" s="70"/>
      <c r="BM6156" s="135">
        <f>Tabella2[[#This Row],[ACT START]]</f>
        <v>0.47916666666666669</v>
      </c>
      <c r="BN6156" s="136">
        <f>Tabella2[[#This Row],[ACT STOP]]</f>
        <v>0.52083333333333337</v>
      </c>
      <c r="BO6156" s="101"/>
      <c r="BR6156" s="109" t="str">
        <f t="shared" si="109"/>
        <v>SH-25-6145</v>
      </c>
      <c r="BS6156" s="109" t="s">
        <v>416</v>
      </c>
      <c r="BT6156" t="str">
        <f>Tabella2[[#This Row],[OUTCOME]]</f>
        <v>DCO</v>
      </c>
      <c r="BU6156" t="str">
        <f>_xlfn.CONCAT(Tabella2[[#This Row],[NAME SP]],Tabella2[[#This Row],[ID SP]]," - ",Tabella2[[#This Row],[SYLLABUS NO]])</f>
        <v>IFTS73 - FMSC OACM01</v>
      </c>
      <c r="BV6156" t="s">
        <v>12008</v>
      </c>
    </row>
    <row r="6157" spans="1:74" hidden="1">
      <c r="A6157" s="103" t="s">
        <v>13274</v>
      </c>
      <c r="B6157" s="102">
        <v>45957</v>
      </c>
      <c r="C6157" s="104">
        <f>_xlfn.ISOWEEKNUM(Tabella2[[#This Row],[Date]])</f>
        <v>44</v>
      </c>
      <c r="D6157" s="104" t="s">
        <v>195</v>
      </c>
      <c r="E6157" s="104" t="s">
        <v>398</v>
      </c>
      <c r="F6157" s="104"/>
      <c r="G6157" s="104" t="s">
        <v>284</v>
      </c>
      <c r="H6157" s="105">
        <v>48</v>
      </c>
      <c r="I6157" s="104"/>
      <c r="J6157" s="104" t="s">
        <v>258</v>
      </c>
      <c r="K6157" s="104" t="s">
        <v>80</v>
      </c>
      <c r="L6157" s="104" t="s">
        <v>299</v>
      </c>
      <c r="M6157" s="104" t="s">
        <v>276</v>
      </c>
      <c r="N6157" s="104"/>
      <c r="O6157" s="106" t="str">
        <f>A6156</f>
        <v>18561</v>
      </c>
      <c r="P6157" s="111" t="s">
        <v>300</v>
      </c>
      <c r="Q6157" s="153">
        <v>0.47916666666666669</v>
      </c>
      <c r="R6157" s="153">
        <v>0.52083333333333337</v>
      </c>
      <c r="S6157" s="153">
        <f>Tabella2[[#This Row],[PLD STOP]]-Tabella2[[#This Row],[PLD START]]</f>
        <v>4.1666666666666685E-2</v>
      </c>
      <c r="T6157" s="153">
        <v>0.47916666666666669</v>
      </c>
      <c r="U6157" s="153">
        <v>0.52083333333333337</v>
      </c>
      <c r="V6157" s="153">
        <f>IF(ISBLANK(T6157),"",Tabella2[[#This Row],[ACT STOP]]-Tabella2[[#This Row],[ACT START]])</f>
        <v>4.1666666666666685E-2</v>
      </c>
      <c r="W6157" s="104" t="s">
        <v>122</v>
      </c>
      <c r="X6157" s="104" t="s">
        <v>91</v>
      </c>
      <c r="Y6157" s="110"/>
      <c r="Z6157" s="106"/>
      <c r="AA6157" s="104"/>
      <c r="AB6157" s="107"/>
      <c r="AC6157" s="72">
        <f>IF(OR(Tabella2[[#This Row],[OUTCOME]]="DCO",Tabella2[[#This Row],[OUTCOME]]="SDC"),1,0)</f>
        <v>1</v>
      </c>
      <c r="AH6157" s="70"/>
      <c r="AI6157" s="70"/>
      <c r="AJ6157">
        <f>IF(OR(Tabella2[[#This Row],[OUTCOME]]="DNCO", Tabella2[[#This Row],[OUTCOME]]="SDNC"),1,0)</f>
        <v>0</v>
      </c>
      <c r="AL6157" s="70"/>
      <c r="BM6157" s="135">
        <f>Tabella2[[#This Row],[ACT START]]</f>
        <v>0.47916666666666669</v>
      </c>
      <c r="BN6157" s="136">
        <f>Tabella2[[#This Row],[ACT STOP]]</f>
        <v>0.52083333333333337</v>
      </c>
      <c r="BO6157" s="101"/>
      <c r="BR6157" s="109" t="str">
        <f t="shared" si="109"/>
        <v>SH-25-6146</v>
      </c>
      <c r="BS6157" s="109" t="s">
        <v>1758</v>
      </c>
      <c r="BT6157" t="str">
        <f>Tabella2[[#This Row],[OUTCOME]]</f>
        <v>SDC</v>
      </c>
      <c r="BU6157" t="str">
        <f>_xlfn.CONCAT(Tabella2[[#This Row],[NAME SP]],Tabella2[[#This Row],[ID SP]]," - ",Tabella2[[#This Row],[SYLLABUS NO]])</f>
        <v>Support IFTS - SUPP</v>
      </c>
    </row>
    <row r="6158" spans="1:74" hidden="1">
      <c r="A6158" s="103" t="s">
        <v>13275</v>
      </c>
      <c r="B6158" s="102">
        <v>45957</v>
      </c>
      <c r="C6158" s="104">
        <f>_xlfn.ISOWEEKNUM(Tabella2[[#This Row],[Date]])</f>
        <v>44</v>
      </c>
      <c r="D6158" s="104" t="s">
        <v>9759</v>
      </c>
      <c r="E6158" s="104" t="s">
        <v>284</v>
      </c>
      <c r="F6158" s="104">
        <v>85</v>
      </c>
      <c r="G6158" s="104" t="s">
        <v>257</v>
      </c>
      <c r="H6158" s="105">
        <v>2</v>
      </c>
      <c r="I6158" s="104"/>
      <c r="J6158" s="104" t="s">
        <v>258</v>
      </c>
      <c r="K6158" s="104" t="s">
        <v>75</v>
      </c>
      <c r="L6158" s="104" t="s">
        <v>299</v>
      </c>
      <c r="M6158" s="104" t="s">
        <v>516</v>
      </c>
      <c r="N6158" s="104"/>
      <c r="O6158" s="106" t="str">
        <f>A6159</f>
        <v>18564</v>
      </c>
      <c r="P6158" s="111" t="s">
        <v>1877</v>
      </c>
      <c r="Q6158" s="153" t="s">
        <v>504</v>
      </c>
      <c r="R6158" s="153" t="s">
        <v>271</v>
      </c>
      <c r="S6158" s="153">
        <f>Tabella2[[#This Row],[PLD STOP]]-Tabella2[[#This Row],[PLD START]]</f>
        <v>4.1666666666666685E-2</v>
      </c>
      <c r="T6158" s="153">
        <v>0.47916666666666669</v>
      </c>
      <c r="U6158" s="153">
        <v>0.52083333333333337</v>
      </c>
      <c r="V6158" s="153">
        <f>IF(ISBLANK(T6158),"",Tabella2[[#This Row],[ACT STOP]]-Tabella2[[#This Row],[ACT START]])</f>
        <v>4.1666666666666685E-2</v>
      </c>
      <c r="W6158" s="104" t="s">
        <v>92</v>
      </c>
      <c r="X6158" s="104" t="s">
        <v>91</v>
      </c>
      <c r="Y6158" s="110"/>
      <c r="Z6158" s="106"/>
      <c r="AA6158" s="104"/>
      <c r="AB6158" s="107"/>
      <c r="AC6158" s="72">
        <f>IF(OR(Tabella2[[#This Row],[OUTCOME]]="DCO",Tabella2[[#This Row],[OUTCOME]]="SDC"),1,0)</f>
        <v>1</v>
      </c>
      <c r="AH6158" s="70"/>
      <c r="AI6158" s="70"/>
      <c r="AJ6158">
        <f>IF(OR(Tabella2[[#This Row],[OUTCOME]]="DNCO", Tabella2[[#This Row],[OUTCOME]]="SDNC"),1,0)</f>
        <v>0</v>
      </c>
      <c r="AL6158" s="70"/>
      <c r="BM6158" s="135">
        <f>Tabella2[[#This Row],[ACT START]]</f>
        <v>0.47916666666666669</v>
      </c>
      <c r="BN6158" s="136">
        <f>Tabella2[[#This Row],[ACT STOP]]</f>
        <v>0.52083333333333337</v>
      </c>
      <c r="BO6158" s="101"/>
      <c r="BR6158" s="109" t="str">
        <f t="shared" si="109"/>
        <v>SH-25-6147</v>
      </c>
      <c r="BS6158" s="109" t="s">
        <v>368</v>
      </c>
      <c r="BT6158" t="str">
        <f>Tabella2[[#This Row],[OUTCOME]]</f>
        <v>DCO</v>
      </c>
      <c r="BU6158" t="str">
        <f>_xlfn.CONCAT(Tabella2[[#This Row],[NAME SP]],Tabella2[[#This Row],[ID SP]]," - ",Tabella2[[#This Row],[SYLLABUS NO]])</f>
        <v>IFTS85 - NET PGM01</v>
      </c>
      <c r="BV6158" t="s">
        <v>11935</v>
      </c>
    </row>
    <row r="6159" spans="1:74" hidden="1">
      <c r="A6159" s="103" t="s">
        <v>13276</v>
      </c>
      <c r="B6159" s="102">
        <v>45957</v>
      </c>
      <c r="C6159" s="104">
        <f>_xlfn.ISOWEEKNUM(Tabella2[[#This Row],[Date]])</f>
        <v>44</v>
      </c>
      <c r="D6159" s="104" t="s">
        <v>9759</v>
      </c>
      <c r="E6159" s="104" t="s">
        <v>284</v>
      </c>
      <c r="F6159" s="104">
        <v>86</v>
      </c>
      <c r="G6159" s="104" t="s">
        <v>257</v>
      </c>
      <c r="H6159" s="105">
        <v>10</v>
      </c>
      <c r="I6159" s="104"/>
      <c r="J6159" s="104" t="s">
        <v>258</v>
      </c>
      <c r="K6159" s="104" t="s">
        <v>77</v>
      </c>
      <c r="L6159" s="104" t="s">
        <v>299</v>
      </c>
      <c r="M6159" s="104" t="s">
        <v>516</v>
      </c>
      <c r="N6159" s="104"/>
      <c r="O6159" s="106" t="str">
        <f>A6158</f>
        <v>18563</v>
      </c>
      <c r="P6159" s="111" t="s">
        <v>1993</v>
      </c>
      <c r="Q6159" s="153">
        <v>0.47916666666666669</v>
      </c>
      <c r="R6159" s="153">
        <v>0.52083333333333337</v>
      </c>
      <c r="S6159" s="153">
        <f>Tabella2[[#This Row],[PLD STOP]]-Tabella2[[#This Row],[PLD START]]</f>
        <v>4.1666666666666685E-2</v>
      </c>
      <c r="T6159" s="153">
        <v>0.47916666666666669</v>
      </c>
      <c r="U6159" s="153">
        <v>0.52083333333333337</v>
      </c>
      <c r="V6159" s="153">
        <f>IF(ISBLANK(T6159),"",Tabella2[[#This Row],[ACT STOP]]-Tabella2[[#This Row],[ACT START]])</f>
        <v>4.1666666666666685E-2</v>
      </c>
      <c r="W6159" s="104" t="s">
        <v>92</v>
      </c>
      <c r="X6159" s="104" t="s">
        <v>91</v>
      </c>
      <c r="Y6159" s="110" t="s">
        <v>13301</v>
      </c>
      <c r="Z6159" s="106"/>
      <c r="AA6159" s="104"/>
      <c r="AB6159" s="107"/>
      <c r="AC6159" s="72">
        <f>IF(OR(Tabella2[[#This Row],[OUTCOME]]="DCO",Tabella2[[#This Row],[OUTCOME]]="SDC"),1,0)</f>
        <v>1</v>
      </c>
      <c r="AH6159" s="70"/>
      <c r="AI6159" s="70"/>
      <c r="AJ6159">
        <f>IF(OR(Tabella2[[#This Row],[OUTCOME]]="DNCO", Tabella2[[#This Row],[OUTCOME]]="SDNC"),1,0)</f>
        <v>0</v>
      </c>
      <c r="AL6159" s="70"/>
      <c r="BM6159" s="135">
        <f>Tabella2[[#This Row],[ACT START]]</f>
        <v>0.47916666666666669</v>
      </c>
      <c r="BN6159" s="136">
        <f>Tabella2[[#This Row],[ACT STOP]]</f>
        <v>0.52083333333333337</v>
      </c>
      <c r="BO6159" s="101"/>
      <c r="BR6159" s="109" t="str">
        <f t="shared" si="109"/>
        <v>SH-25-6148</v>
      </c>
      <c r="BS6159" s="109" t="s">
        <v>552</v>
      </c>
      <c r="BT6159" t="str">
        <f>Tabella2[[#This Row],[OUTCOME]]</f>
        <v>DCO</v>
      </c>
      <c r="BU6159" t="str">
        <f>_xlfn.CONCAT(Tabella2[[#This Row],[NAME SP]],Tabella2[[#This Row],[ID SP]]," - ",Tabella2[[#This Row],[SYLLABUS NO]])</f>
        <v>IFTS86 - NET PGM02</v>
      </c>
      <c r="BV6159" t="s">
        <v>11899</v>
      </c>
    </row>
    <row r="6160" spans="1:74" hidden="1">
      <c r="A6160" s="103" t="s">
        <v>13277</v>
      </c>
      <c r="B6160" s="102">
        <v>45957</v>
      </c>
      <c r="C6160" s="104">
        <f>_xlfn.ISOWEEKNUM(Tabella2[[#This Row],[Date]])</f>
        <v>44</v>
      </c>
      <c r="D6160" s="104" t="s">
        <v>11710</v>
      </c>
      <c r="E6160" s="104" t="s">
        <v>284</v>
      </c>
      <c r="F6160" s="104">
        <v>96</v>
      </c>
      <c r="G6160" s="104" t="s">
        <v>257</v>
      </c>
      <c r="H6160" s="105">
        <v>12</v>
      </c>
      <c r="I6160" s="104" t="s">
        <v>258</v>
      </c>
      <c r="J6160" s="104"/>
      <c r="K6160" s="104" t="s">
        <v>79</v>
      </c>
      <c r="L6160" s="104" t="s">
        <v>259</v>
      </c>
      <c r="M6160" s="104" t="s">
        <v>276</v>
      </c>
      <c r="N6160" s="104"/>
      <c r="O6160" s="106"/>
      <c r="P6160" s="111" t="s">
        <v>13167</v>
      </c>
      <c r="Q6160" s="153" t="s">
        <v>549</v>
      </c>
      <c r="R6160" s="153" t="s">
        <v>550</v>
      </c>
      <c r="S6160" s="153">
        <f>Tabella2[[#This Row],[PLD STOP]]-Tabella2[[#This Row],[PLD START]]</f>
        <v>4.1666666666666741E-2</v>
      </c>
      <c r="T6160" s="153">
        <v>0.54236111111111118</v>
      </c>
      <c r="U6160" s="153">
        <v>0.58263888888888882</v>
      </c>
      <c r="V6160" s="153">
        <f>IF(ISBLANK(T6160),"",Tabella2[[#This Row],[ACT STOP]]-Tabella2[[#This Row],[ACT START]])</f>
        <v>4.0277777777777635E-2</v>
      </c>
      <c r="W6160" s="104" t="s">
        <v>92</v>
      </c>
      <c r="X6160" s="104" t="s">
        <v>91</v>
      </c>
      <c r="Y6160" s="110"/>
      <c r="Z6160" s="106"/>
      <c r="AA6160" s="104"/>
      <c r="AB6160" s="107"/>
      <c r="AC6160" s="72">
        <f>IF(OR(Tabella2[[#This Row],[OUTCOME]]="DCO",Tabella2[[#This Row],[OUTCOME]]="SDC"),1,0)</f>
        <v>1</v>
      </c>
      <c r="AH6160" s="70"/>
      <c r="AI6160" s="70"/>
      <c r="AJ6160">
        <f>IF(OR(Tabella2[[#This Row],[OUTCOME]]="DNCO", Tabella2[[#This Row],[OUTCOME]]="SDNC"),1,0)</f>
        <v>0</v>
      </c>
      <c r="AL6160" s="70"/>
      <c r="BM6160" s="135">
        <f>Tabella2[[#This Row],[ACT START]]</f>
        <v>0.54236111111111118</v>
      </c>
      <c r="BN6160" s="136">
        <f>Tabella2[[#This Row],[ACT STOP]]</f>
        <v>0.58263888888888882</v>
      </c>
      <c r="BO6160" s="101"/>
      <c r="BR6160" s="109" t="str">
        <f t="shared" si="109"/>
        <v>SH-25-6149</v>
      </c>
      <c r="BS6160" s="109" t="s">
        <v>266</v>
      </c>
      <c r="BT6160" t="str">
        <f>Tabella2[[#This Row],[OUTCOME]]</f>
        <v>DCO</v>
      </c>
      <c r="BU6160" t="str">
        <f>_xlfn.CONCAT(Tabella2[[#This Row],[NAME SP]],Tabella2[[#This Row],[ID SP]]," - ",Tabella2[[#This Row],[SYLLABUS NO]])</f>
        <v>IFTS96 - SD IF0102</v>
      </c>
      <c r="BV6160" t="s">
        <v>11851</v>
      </c>
    </row>
    <row r="6161" spans="1:74" hidden="1">
      <c r="A6161" s="103" t="s">
        <v>13278</v>
      </c>
      <c r="B6161" s="102">
        <v>45957</v>
      </c>
      <c r="C6161" s="104">
        <f>_xlfn.ISOWEEKNUM(Tabella2[[#This Row],[Date]])</f>
        <v>44</v>
      </c>
      <c r="D6161" s="104" t="s">
        <v>6766</v>
      </c>
      <c r="E6161" s="104" t="s">
        <v>284</v>
      </c>
      <c r="F6161" s="104">
        <v>79</v>
      </c>
      <c r="G6161" s="104" t="s">
        <v>284</v>
      </c>
      <c r="H6161" s="105">
        <v>23</v>
      </c>
      <c r="I6161" s="104"/>
      <c r="J6161" s="104" t="s">
        <v>258</v>
      </c>
      <c r="K6161" s="104" t="s">
        <v>78</v>
      </c>
      <c r="L6161" s="104" t="s">
        <v>259</v>
      </c>
      <c r="M6161" s="104" t="s">
        <v>269</v>
      </c>
      <c r="N6161" s="104"/>
      <c r="O6161" s="106"/>
      <c r="P6161" s="111" t="s">
        <v>607</v>
      </c>
      <c r="Q6161" s="153" t="s">
        <v>549</v>
      </c>
      <c r="R6161" s="153" t="s">
        <v>550</v>
      </c>
      <c r="S6161" s="153">
        <f>Tabella2[[#This Row],[PLD STOP]]-Tabella2[[#This Row],[PLD START]]</f>
        <v>4.1666666666666741E-2</v>
      </c>
      <c r="T6161" s="153" t="s">
        <v>549</v>
      </c>
      <c r="U6161" s="153" t="s">
        <v>550</v>
      </c>
      <c r="V6161" s="153">
        <f>IF(ISBLANK(T6161),"",Tabella2[[#This Row],[ACT STOP]]-Tabella2[[#This Row],[ACT START]])</f>
        <v>4.1666666666666741E-2</v>
      </c>
      <c r="W6161" s="104" t="s">
        <v>92</v>
      </c>
      <c r="X6161" s="104" t="s">
        <v>91</v>
      </c>
      <c r="Y6161" s="110"/>
      <c r="Z6161" s="106"/>
      <c r="AA6161" s="104"/>
      <c r="AB6161" s="107"/>
      <c r="AC6161" s="72">
        <f>IF(OR(Tabella2[[#This Row],[OUTCOME]]="DCO",Tabella2[[#This Row],[OUTCOME]]="SDC"),1,0)</f>
        <v>1</v>
      </c>
      <c r="AH6161" s="70"/>
      <c r="AI6161" s="70"/>
      <c r="AJ6161">
        <f>IF(OR(Tabella2[[#This Row],[OUTCOME]]="DNCO", Tabella2[[#This Row],[OUTCOME]]="SDNC"),1,0)</f>
        <v>0</v>
      </c>
      <c r="AL6161" s="70"/>
      <c r="BM6161" s="135" t="str">
        <f>Tabella2[[#This Row],[ACT START]]</f>
        <v>13:00</v>
      </c>
      <c r="BN6161" s="136" t="str">
        <f>Tabella2[[#This Row],[ACT STOP]]</f>
        <v>14:00</v>
      </c>
      <c r="BO6161" s="101"/>
      <c r="BR6161" s="109" t="str">
        <f t="shared" si="109"/>
        <v>SH-25-6150</v>
      </c>
      <c r="BS6161" s="109" t="s">
        <v>358</v>
      </c>
      <c r="BT6161" t="str">
        <f>Tabella2[[#This Row],[OUTCOME]]</f>
        <v>DCO</v>
      </c>
      <c r="BU6161" t="str">
        <f>_xlfn.CONCAT(Tabella2[[#This Row],[NAME SP]],Tabella2[[#This Row],[ID SP]]," - ",Tabella2[[#This Row],[SYLLABUS NO]])</f>
        <v>IFTS79 - PT R2R02</v>
      </c>
      <c r="BV6161" t="s">
        <v>11863</v>
      </c>
    </row>
    <row r="6162" spans="1:74" hidden="1">
      <c r="A6162" s="103" t="s">
        <v>13279</v>
      </c>
      <c r="B6162" s="102">
        <v>45957</v>
      </c>
      <c r="C6162" s="104">
        <f>_xlfn.ISOWEEKNUM(Tabella2[[#This Row],[Date]])</f>
        <v>44</v>
      </c>
      <c r="D6162" s="104" t="s">
        <v>817</v>
      </c>
      <c r="E6162" s="104" t="s">
        <v>284</v>
      </c>
      <c r="F6162" s="104">
        <v>74</v>
      </c>
      <c r="G6162" s="104" t="s">
        <v>257</v>
      </c>
      <c r="H6162" s="105">
        <v>14</v>
      </c>
      <c r="I6162" s="104"/>
      <c r="J6162" s="104" t="s">
        <v>258</v>
      </c>
      <c r="K6162" s="104" t="s">
        <v>83</v>
      </c>
      <c r="L6162" s="104" t="s">
        <v>299</v>
      </c>
      <c r="M6162" s="104" t="s">
        <v>276</v>
      </c>
      <c r="N6162" s="104"/>
      <c r="O6162" s="106" t="str">
        <f>A6163</f>
        <v>18568</v>
      </c>
      <c r="P6162" s="111" t="s">
        <v>456</v>
      </c>
      <c r="Q6162" s="153" t="s">
        <v>549</v>
      </c>
      <c r="R6162" s="153" t="s">
        <v>550</v>
      </c>
      <c r="S6162" s="153">
        <f>Tabella2[[#This Row],[PLD STOP]]-Tabella2[[#This Row],[PLD START]]</f>
        <v>4.1666666666666741E-2</v>
      </c>
      <c r="T6162" s="153" t="s">
        <v>549</v>
      </c>
      <c r="U6162" s="153" t="s">
        <v>550</v>
      </c>
      <c r="V6162" s="153">
        <f>IF(ISBLANK(T6162),"",Tabella2[[#This Row],[ACT STOP]]-Tabella2[[#This Row],[ACT START]])</f>
        <v>4.1666666666666741E-2</v>
      </c>
      <c r="W6162" s="104" t="s">
        <v>92</v>
      </c>
      <c r="X6162" s="104" t="s">
        <v>91</v>
      </c>
      <c r="Y6162" s="110"/>
      <c r="Z6162" s="106"/>
      <c r="AA6162" s="104"/>
      <c r="AB6162" s="107"/>
      <c r="AC6162" s="72">
        <f>IF(OR(Tabella2[[#This Row],[OUTCOME]]="DCO",Tabella2[[#This Row],[OUTCOME]]="SDC"),1,0)</f>
        <v>1</v>
      </c>
      <c r="AH6162" s="70"/>
      <c r="AI6162" s="70"/>
      <c r="AJ6162">
        <f>IF(OR(Tabella2[[#This Row],[OUTCOME]]="DNCO", Tabella2[[#This Row],[OUTCOME]]="SDNC"),1,0)</f>
        <v>0</v>
      </c>
      <c r="AL6162" s="70"/>
      <c r="BM6162" s="135" t="str">
        <f>Tabella2[[#This Row],[ACT START]]</f>
        <v>13:00</v>
      </c>
      <c r="BN6162" s="136" t="str">
        <f>Tabella2[[#This Row],[ACT STOP]]</f>
        <v>14:00</v>
      </c>
      <c r="BO6162" s="101"/>
      <c r="BR6162" s="109" t="str">
        <f t="shared" si="109"/>
        <v>SH-25-6151</v>
      </c>
      <c r="BS6162" s="109" t="s">
        <v>372</v>
      </c>
      <c r="BT6162" t="str">
        <f>Tabella2[[#This Row],[OUTCOME]]</f>
        <v>DCO</v>
      </c>
      <c r="BU6162" t="str">
        <f>_xlfn.CONCAT(Tabella2[[#This Row],[NAME SP]],Tabella2[[#This Row],[ID SP]]," - ",Tabella2[[#This Row],[SYLLABUS NO]])</f>
        <v>IFTS74 - FMSC OACM02</v>
      </c>
      <c r="BV6162" t="s">
        <v>11990</v>
      </c>
    </row>
    <row r="6163" spans="1:74" hidden="1">
      <c r="A6163" s="103" t="s">
        <v>13280</v>
      </c>
      <c r="B6163" s="102">
        <v>45957</v>
      </c>
      <c r="C6163" s="104">
        <f>_xlfn.ISOWEEKNUM(Tabella2[[#This Row],[Date]])</f>
        <v>44</v>
      </c>
      <c r="D6163" s="104" t="s">
        <v>195</v>
      </c>
      <c r="E6163" s="104" t="s">
        <v>398</v>
      </c>
      <c r="F6163" s="104"/>
      <c r="G6163" s="104" t="s">
        <v>284</v>
      </c>
      <c r="H6163" s="105">
        <v>50</v>
      </c>
      <c r="I6163" s="104"/>
      <c r="J6163" s="104" t="s">
        <v>258</v>
      </c>
      <c r="K6163" s="104" t="s">
        <v>80</v>
      </c>
      <c r="L6163" s="104" t="s">
        <v>299</v>
      </c>
      <c r="M6163" s="104" t="s">
        <v>276</v>
      </c>
      <c r="N6163" s="104"/>
      <c r="O6163" s="106" t="str">
        <f>A6162</f>
        <v>18567</v>
      </c>
      <c r="P6163" s="111" t="s">
        <v>300</v>
      </c>
      <c r="Q6163" s="153">
        <v>0.54166666666666663</v>
      </c>
      <c r="R6163" s="153">
        <v>0.58333333333333337</v>
      </c>
      <c r="S6163" s="153">
        <f>Tabella2[[#This Row],[PLD STOP]]-Tabella2[[#This Row],[PLD START]]</f>
        <v>4.1666666666666741E-2</v>
      </c>
      <c r="T6163" s="153">
        <v>0.54166666666666663</v>
      </c>
      <c r="U6163" s="153">
        <v>0.58333333333333337</v>
      </c>
      <c r="V6163" s="153">
        <f>IF(ISBLANK(T6163),"",Tabella2[[#This Row],[ACT STOP]]-Tabella2[[#This Row],[ACT START]])</f>
        <v>4.1666666666666741E-2</v>
      </c>
      <c r="W6163" s="104" t="s">
        <v>122</v>
      </c>
      <c r="X6163" s="104" t="s">
        <v>91</v>
      </c>
      <c r="Y6163" s="110"/>
      <c r="Z6163" s="106"/>
      <c r="AA6163" s="104"/>
      <c r="AB6163" s="107"/>
      <c r="AC6163" s="72">
        <f>IF(OR(Tabella2[[#This Row],[OUTCOME]]="DCO",Tabella2[[#This Row],[OUTCOME]]="SDC"),1,0)</f>
        <v>1</v>
      </c>
      <c r="AH6163" s="70"/>
      <c r="AI6163" s="70"/>
      <c r="AJ6163">
        <f>IF(OR(Tabella2[[#This Row],[OUTCOME]]="DNCO", Tabella2[[#This Row],[OUTCOME]]="SDNC"),1,0)</f>
        <v>0</v>
      </c>
      <c r="AL6163" s="70"/>
      <c r="BM6163" s="135">
        <f>Tabella2[[#This Row],[ACT START]]</f>
        <v>0.54166666666666663</v>
      </c>
      <c r="BN6163" s="136">
        <f>Tabella2[[#This Row],[ACT STOP]]</f>
        <v>0.58333333333333337</v>
      </c>
      <c r="BO6163" s="101"/>
      <c r="BR6163" s="109" t="str">
        <f t="shared" si="109"/>
        <v>SH-25-6152</v>
      </c>
      <c r="BS6163" s="109" t="s">
        <v>1763</v>
      </c>
      <c r="BT6163" t="str">
        <f>Tabella2[[#This Row],[OUTCOME]]</f>
        <v>SDC</v>
      </c>
      <c r="BU6163" t="str">
        <f>_xlfn.CONCAT(Tabella2[[#This Row],[NAME SP]],Tabella2[[#This Row],[ID SP]]," - ",Tabella2[[#This Row],[SYLLABUS NO]])</f>
        <v>Support IFTS - SUPP</v>
      </c>
    </row>
    <row r="6164" spans="1:74" hidden="1">
      <c r="A6164" s="103" t="s">
        <v>13281</v>
      </c>
      <c r="B6164" s="102">
        <v>45957</v>
      </c>
      <c r="C6164" s="104">
        <f>_xlfn.ISOWEEKNUM(Tabella2[[#This Row],[Date]])</f>
        <v>44</v>
      </c>
      <c r="D6164" s="104" t="s">
        <v>6396</v>
      </c>
      <c r="E6164" s="104" t="s">
        <v>256</v>
      </c>
      <c r="F6164" s="104">
        <v>70</v>
      </c>
      <c r="G6164" s="104" t="s">
        <v>257</v>
      </c>
      <c r="H6164" s="105">
        <v>13</v>
      </c>
      <c r="I6164" s="104"/>
      <c r="J6164" s="104" t="s">
        <v>258</v>
      </c>
      <c r="K6164" s="104" t="s">
        <v>75</v>
      </c>
      <c r="L6164" s="104" t="s">
        <v>259</v>
      </c>
      <c r="M6164" s="104" t="s">
        <v>276</v>
      </c>
      <c r="N6164" s="104"/>
      <c r="O6164" s="106"/>
      <c r="P6164" s="111" t="s">
        <v>277</v>
      </c>
      <c r="Q6164" s="153" t="s">
        <v>549</v>
      </c>
      <c r="R6164" s="153" t="s">
        <v>550</v>
      </c>
      <c r="S6164" s="153">
        <f>Tabella2[[#This Row],[PLD STOP]]-Tabella2[[#This Row],[PLD START]]</f>
        <v>4.1666666666666741E-2</v>
      </c>
      <c r="T6164" s="153">
        <v>0.54166666666666663</v>
      </c>
      <c r="U6164" s="153">
        <v>0.58333333333333337</v>
      </c>
      <c r="V6164" s="153">
        <f>IF(ISBLANK(T6164),"",Tabella2[[#This Row],[ACT STOP]]-Tabella2[[#This Row],[ACT START]])</f>
        <v>4.1666666666666741E-2</v>
      </c>
      <c r="W6164" s="104" t="s">
        <v>92</v>
      </c>
      <c r="X6164" s="104" t="s">
        <v>91</v>
      </c>
      <c r="Y6164" s="110"/>
      <c r="Z6164" s="106"/>
      <c r="AA6164" s="104"/>
      <c r="AB6164" s="107"/>
      <c r="AC6164" s="72">
        <f>IF(OR(Tabella2[[#This Row],[OUTCOME]]="DCO",Tabella2[[#This Row],[OUTCOME]]="SDC"),1,0)</f>
        <v>1</v>
      </c>
      <c r="AH6164" s="70"/>
      <c r="AI6164" s="70"/>
      <c r="AJ6164">
        <f>IF(OR(Tabella2[[#This Row],[OUTCOME]]="DNCO", Tabella2[[#This Row],[OUTCOME]]="SDNC"),1,0)</f>
        <v>0</v>
      </c>
      <c r="AL6164" s="70"/>
      <c r="BM6164" s="135">
        <f>Tabella2[[#This Row],[ACT START]]</f>
        <v>0.54166666666666663</v>
      </c>
      <c r="BN6164" s="136">
        <f>Tabella2[[#This Row],[ACT STOP]]</f>
        <v>0.58333333333333337</v>
      </c>
      <c r="BO6164" s="101"/>
      <c r="BR6164" s="109" t="str">
        <f t="shared" si="109"/>
        <v>SH-25-6153</v>
      </c>
      <c r="BS6164" s="109" t="s">
        <v>427</v>
      </c>
      <c r="BT6164" t="str">
        <f>Tabella2[[#This Row],[OUTCOME]]</f>
        <v>DCO</v>
      </c>
      <c r="BU6164" t="str">
        <f>_xlfn.CONCAT(Tabella2[[#This Row],[NAME SP]],Tabella2[[#This Row],[ID SP]]," - ",Tabella2[[#This Row],[SYLLABUS NO]])</f>
        <v>QATAR70 - PT NIT01</v>
      </c>
      <c r="BV6164" t="s">
        <v>12002</v>
      </c>
    </row>
    <row r="6165" spans="1:74" hidden="1">
      <c r="A6165" s="103" t="s">
        <v>13282</v>
      </c>
      <c r="B6165" s="102">
        <v>45957</v>
      </c>
      <c r="C6165" s="104">
        <f>_xlfn.ISOWEEKNUM(Tabella2[[#This Row],[Date]])</f>
        <v>44</v>
      </c>
      <c r="D6165" s="104" t="s">
        <v>6396</v>
      </c>
      <c r="E6165" s="104" t="s">
        <v>256</v>
      </c>
      <c r="F6165" s="104">
        <v>75</v>
      </c>
      <c r="G6165" s="104" t="s">
        <v>257</v>
      </c>
      <c r="H6165" s="105">
        <v>1</v>
      </c>
      <c r="I6165" s="104"/>
      <c r="J6165" s="104" t="s">
        <v>258</v>
      </c>
      <c r="K6165" s="104" t="s">
        <v>77</v>
      </c>
      <c r="L6165" s="104" t="s">
        <v>259</v>
      </c>
      <c r="M6165" s="104" t="s">
        <v>276</v>
      </c>
      <c r="N6165" s="104"/>
      <c r="O6165" s="106"/>
      <c r="P6165" s="111" t="s">
        <v>277</v>
      </c>
      <c r="Q6165" s="153" t="s">
        <v>549</v>
      </c>
      <c r="R6165" s="153" t="s">
        <v>550</v>
      </c>
      <c r="S6165" s="153">
        <f>Tabella2[[#This Row],[PLD STOP]]-Tabella2[[#This Row],[PLD START]]</f>
        <v>4.1666666666666741E-2</v>
      </c>
      <c r="T6165" s="153">
        <v>0.54166666666666663</v>
      </c>
      <c r="U6165" s="153">
        <v>0.58333333333333337</v>
      </c>
      <c r="V6165" s="153">
        <f>IF(ISBLANK(T6165),"",Tabella2[[#This Row],[ACT STOP]]-Tabella2[[#This Row],[ACT START]])</f>
        <v>4.1666666666666741E-2</v>
      </c>
      <c r="W6165" s="104" t="s">
        <v>92</v>
      </c>
      <c r="X6165" s="104" t="s">
        <v>91</v>
      </c>
      <c r="Y6165" s="110" t="s">
        <v>13302</v>
      </c>
      <c r="Z6165" s="106"/>
      <c r="AA6165" s="104"/>
      <c r="AB6165" s="107"/>
      <c r="AC6165" s="72">
        <f>IF(OR(Tabella2[[#This Row],[OUTCOME]]="DCO",Tabella2[[#This Row],[OUTCOME]]="SDC"),1,0)</f>
        <v>1</v>
      </c>
      <c r="AH6165" s="70"/>
      <c r="AI6165" s="70"/>
      <c r="AJ6165">
        <f>IF(OR(Tabella2[[#This Row],[OUTCOME]]="DNCO", Tabella2[[#This Row],[OUTCOME]]="SDNC"),1,0)</f>
        <v>0</v>
      </c>
      <c r="AL6165" s="70"/>
      <c r="BL6165" t="s">
        <v>13303</v>
      </c>
      <c r="BM6165" s="135">
        <f>Tabella2[[#This Row],[ACT START]]</f>
        <v>0.54166666666666663</v>
      </c>
      <c r="BN6165" s="136">
        <f>Tabella2[[#This Row],[ACT STOP]]</f>
        <v>0.58333333333333337</v>
      </c>
      <c r="BO6165" s="101"/>
      <c r="BR6165" s="109" t="str">
        <f t="shared" si="109"/>
        <v>SH-25-6154</v>
      </c>
      <c r="BS6165" s="109" t="s">
        <v>332</v>
      </c>
      <c r="BT6165" t="str">
        <f>Tabella2[[#This Row],[OUTCOME]]</f>
        <v>DCO</v>
      </c>
      <c r="BU6165" t="str">
        <f>_xlfn.CONCAT(Tabella2[[#This Row],[NAME SP]],Tabella2[[#This Row],[ID SP]]," - ",Tabella2[[#This Row],[SYLLABUS NO]])</f>
        <v>QATAR75 - PT NIT01</v>
      </c>
      <c r="BV6165" t="s">
        <v>11971</v>
      </c>
    </row>
    <row r="6166" spans="1:74" hidden="1">
      <c r="A6166" s="103" t="s">
        <v>13283</v>
      </c>
      <c r="B6166" s="102">
        <v>45957</v>
      </c>
      <c r="C6166" s="104">
        <f>_xlfn.ISOWEEKNUM(Tabella2[[#This Row],[Date]])</f>
        <v>44</v>
      </c>
      <c r="D6166" s="104" t="s">
        <v>6766</v>
      </c>
      <c r="E6166" s="104" t="s">
        <v>284</v>
      </c>
      <c r="F6166" s="104">
        <v>77</v>
      </c>
      <c r="G6166" s="104" t="s">
        <v>257</v>
      </c>
      <c r="H6166" s="105">
        <v>9</v>
      </c>
      <c r="I6166" s="104"/>
      <c r="J6166" s="104" t="s">
        <v>258</v>
      </c>
      <c r="K6166" s="104" t="s">
        <v>79</v>
      </c>
      <c r="L6166" s="104" t="s">
        <v>259</v>
      </c>
      <c r="M6166" s="104" t="s">
        <v>260</v>
      </c>
      <c r="N6166" s="104"/>
      <c r="O6166" s="106"/>
      <c r="P6166" s="111" t="s">
        <v>1850</v>
      </c>
      <c r="Q6166" s="153" t="s">
        <v>576</v>
      </c>
      <c r="R6166" s="153" t="s">
        <v>519</v>
      </c>
      <c r="S6166" s="153">
        <f>Tabella2[[#This Row],[PLD STOP]]-Tabella2[[#This Row],[PLD START]]</f>
        <v>4.1666666666666741E-2</v>
      </c>
      <c r="T6166" s="153" t="s">
        <v>576</v>
      </c>
      <c r="U6166" s="153" t="s">
        <v>519</v>
      </c>
      <c r="V6166" s="153">
        <f>IF(ISBLANK(T6166),"",Tabella2[[#This Row],[ACT STOP]]-Tabella2[[#This Row],[ACT START]])</f>
        <v>4.1666666666666741E-2</v>
      </c>
      <c r="W6166" s="104" t="s">
        <v>92</v>
      </c>
      <c r="X6166" s="104" t="s">
        <v>91</v>
      </c>
      <c r="Y6166" s="110"/>
      <c r="Z6166" s="106"/>
      <c r="AA6166" s="104"/>
      <c r="AB6166" s="107"/>
      <c r="AC6166" s="72">
        <f>IF(OR(Tabella2[[#This Row],[OUTCOME]]="DCO",Tabella2[[#This Row],[OUTCOME]]="SDC"),1,0)</f>
        <v>1</v>
      </c>
      <c r="AH6166" s="70"/>
      <c r="AI6166" s="70"/>
      <c r="AJ6166">
        <f>IF(OR(Tabella2[[#This Row],[OUTCOME]]="DNCO", Tabella2[[#This Row],[OUTCOME]]="SDNC"),1,0)</f>
        <v>0</v>
      </c>
      <c r="AL6166" s="70"/>
      <c r="BM6166" s="135" t="str">
        <f>Tabella2[[#This Row],[ACT START]]</f>
        <v>14:30</v>
      </c>
      <c r="BN6166" s="136" t="str">
        <f>Tabella2[[#This Row],[ACT STOP]]</f>
        <v>15:30</v>
      </c>
      <c r="BO6166" s="101"/>
      <c r="BR6166" s="109" t="str">
        <f t="shared" si="109"/>
        <v>SH-25-6155</v>
      </c>
      <c r="BS6166" s="109" t="s">
        <v>318</v>
      </c>
      <c r="BT6166" t="str">
        <f>Tabella2[[#This Row],[OUTCOME]]</f>
        <v>DCO</v>
      </c>
      <c r="BU6166" t="str">
        <f>_xlfn.CONCAT(Tabella2[[#This Row],[NAME SP]],Tabella2[[#This Row],[ID SP]]," - ",Tabella2[[#This Row],[SYLLABUS NO]])</f>
        <v>IFTS77 - FMS NVG01</v>
      </c>
      <c r="BV6166" t="s">
        <v>11873</v>
      </c>
    </row>
    <row r="6167" spans="1:74" hidden="1">
      <c r="A6167" s="103" t="s">
        <v>13284</v>
      </c>
      <c r="B6167" s="102">
        <v>45957</v>
      </c>
      <c r="C6167" s="104">
        <f>_xlfn.ISOWEEKNUM(Tabella2[[#This Row],[Date]])</f>
        <v>44</v>
      </c>
      <c r="D6167" s="104" t="s">
        <v>11710</v>
      </c>
      <c r="E6167" s="104" t="s">
        <v>284</v>
      </c>
      <c r="F6167" s="104">
        <v>90</v>
      </c>
      <c r="G6167" s="104" t="s">
        <v>284</v>
      </c>
      <c r="H6167" s="105">
        <v>9</v>
      </c>
      <c r="I6167" s="104" t="s">
        <v>258</v>
      </c>
      <c r="J6167" s="104"/>
      <c r="K6167" s="104" t="s">
        <v>78</v>
      </c>
      <c r="L6167" s="104" t="s">
        <v>259</v>
      </c>
      <c r="M6167" s="104" t="s">
        <v>276</v>
      </c>
      <c r="N6167" s="104"/>
      <c r="O6167" s="106"/>
      <c r="P6167" s="111" t="s">
        <v>13246</v>
      </c>
      <c r="Q6167" s="153" t="s">
        <v>576</v>
      </c>
      <c r="R6167" s="153" t="s">
        <v>519</v>
      </c>
      <c r="S6167" s="153">
        <f>Tabella2[[#This Row],[PLD STOP]]-Tabella2[[#This Row],[PLD START]]</f>
        <v>4.1666666666666741E-2</v>
      </c>
      <c r="T6167" s="153">
        <v>0.60486111111111118</v>
      </c>
      <c r="U6167" s="153">
        <v>0.64513888888888882</v>
      </c>
      <c r="V6167" s="153">
        <f>IF(ISBLANK(T6167),"",Tabella2[[#This Row],[ACT STOP]]-Tabella2[[#This Row],[ACT START]])</f>
        <v>4.0277777777777635E-2</v>
      </c>
      <c r="W6167" s="104" t="s">
        <v>92</v>
      </c>
      <c r="X6167" s="104" t="s">
        <v>91</v>
      </c>
      <c r="Y6167" s="110"/>
      <c r="Z6167" s="106"/>
      <c r="AA6167" s="104"/>
      <c r="AB6167" s="107"/>
      <c r="AC6167" s="72">
        <f>IF(OR(Tabella2[[#This Row],[OUTCOME]]="DCO",Tabella2[[#This Row],[OUTCOME]]="SDC"),1,0)</f>
        <v>1</v>
      </c>
      <c r="AH6167" s="70"/>
      <c r="AI6167" s="70"/>
      <c r="AJ6167">
        <f>IF(OR(Tabella2[[#This Row],[OUTCOME]]="DNCO", Tabella2[[#This Row],[OUTCOME]]="SDNC"),1,0)</f>
        <v>0</v>
      </c>
      <c r="AL6167" s="70"/>
      <c r="BM6167" s="135">
        <f>Tabella2[[#This Row],[ACT START]]</f>
        <v>0.60486111111111118</v>
      </c>
      <c r="BN6167" s="136">
        <f>Tabella2[[#This Row],[ACT STOP]]</f>
        <v>0.64513888888888882</v>
      </c>
      <c r="BO6167" s="101"/>
      <c r="BR6167" s="109" t="str">
        <f t="shared" si="109"/>
        <v>SH-25-6156</v>
      </c>
      <c r="BS6167" s="109" t="s">
        <v>339</v>
      </c>
      <c r="BT6167" t="str">
        <f>Tabella2[[#This Row],[OUTCOME]]</f>
        <v>DCO</v>
      </c>
      <c r="BU6167" t="str">
        <f>_xlfn.CONCAT(Tabella2[[#This Row],[NAME SP]],Tabella2[[#This Row],[ID SP]]," - ",Tabella2[[#This Row],[SYLLABUS NO]])</f>
        <v>IFTS90 - SD IF0104</v>
      </c>
      <c r="BV6167" t="s">
        <v>11856</v>
      </c>
    </row>
    <row r="6168" spans="1:74" hidden="1">
      <c r="A6168" s="103" t="s">
        <v>13285</v>
      </c>
      <c r="B6168" s="102">
        <v>45957</v>
      </c>
      <c r="C6168" s="104">
        <f>_xlfn.ISOWEEKNUM(Tabella2[[#This Row],[Date]])</f>
        <v>44</v>
      </c>
      <c r="D6168" s="104" t="s">
        <v>722</v>
      </c>
      <c r="E6168" s="104" t="s">
        <v>327</v>
      </c>
      <c r="F6168" s="104">
        <v>77</v>
      </c>
      <c r="G6168" s="104" t="s">
        <v>284</v>
      </c>
      <c r="H6168" s="105">
        <v>5</v>
      </c>
      <c r="I6168" s="104" t="s">
        <v>258</v>
      </c>
      <c r="J6168" s="104"/>
      <c r="K6168" s="104" t="s">
        <v>83</v>
      </c>
      <c r="L6168" s="104" t="s">
        <v>259</v>
      </c>
      <c r="M6168" s="104" t="s">
        <v>386</v>
      </c>
      <c r="N6168" s="104"/>
      <c r="O6168" s="106"/>
      <c r="P6168" s="111" t="s">
        <v>3511</v>
      </c>
      <c r="Q6168" s="153" t="s">
        <v>576</v>
      </c>
      <c r="R6168" s="153" t="s">
        <v>519</v>
      </c>
      <c r="S6168" s="153">
        <f>Tabella2[[#This Row],[PLD STOP]]-Tabella2[[#This Row],[PLD START]]</f>
        <v>4.1666666666666741E-2</v>
      </c>
      <c r="T6168" s="153" t="s">
        <v>576</v>
      </c>
      <c r="U6168" s="153" t="s">
        <v>519</v>
      </c>
      <c r="V6168" s="153">
        <f>Tabella2[[#This Row],[PLD STOP]]-Tabella2[[#This Row],[PLD START]]</f>
        <v>4.1666666666666741E-2</v>
      </c>
      <c r="W6168" s="104" t="s">
        <v>92</v>
      </c>
      <c r="X6168" s="104" t="s">
        <v>91</v>
      </c>
      <c r="Y6168" s="110" t="s">
        <v>13514</v>
      </c>
      <c r="Z6168" s="106"/>
      <c r="AA6168" s="104"/>
      <c r="AB6168" s="107"/>
      <c r="AC6168" s="72">
        <f>IF(OR(Tabella2[[#This Row],[OUTCOME]]="DCO",Tabella2[[#This Row],[OUTCOME]]="SDC"),1,0)</f>
        <v>1</v>
      </c>
      <c r="AH6168" s="70"/>
      <c r="AI6168" s="70"/>
      <c r="AJ6168">
        <f>IF(OR(Tabella2[[#This Row],[OUTCOME]]="DNCO", Tabella2[[#This Row],[OUTCOME]]="SDNC"),1,0)</f>
        <v>0</v>
      </c>
      <c r="AL6168" s="70"/>
      <c r="BM6168" s="135" t="str">
        <f>Tabella2[[#This Row],[ACT START]]</f>
        <v>14:30</v>
      </c>
      <c r="BN6168" s="136" t="str">
        <f>Tabella2[[#This Row],[ACT STOP]]</f>
        <v>15:30</v>
      </c>
      <c r="BO6168" s="101"/>
      <c r="BR6168" s="109" t="str">
        <f t="shared" si="109"/>
        <v>SH-25-6157</v>
      </c>
      <c r="BS6168" s="109" t="s">
        <v>288</v>
      </c>
      <c r="BT6168" t="str">
        <f>Tabella2[[#This Row],[OUTCOME]]</f>
        <v>DCO</v>
      </c>
      <c r="BU6168" t="str">
        <f>_xlfn.CONCAT(Tabella2[[#This Row],[NAME SP]],Tabella2[[#This Row],[ID SP]]," - ",Tabella2[[#This Row],[SYLLABUS NO]])</f>
        <v>AMI77 - SD TINVG01</v>
      </c>
      <c r="BV6168" t="s">
        <v>11881</v>
      </c>
    </row>
    <row r="6169" spans="1:74" hidden="1">
      <c r="A6169" s="103" t="s">
        <v>13286</v>
      </c>
      <c r="B6169" s="102">
        <v>45957</v>
      </c>
      <c r="C6169" s="104">
        <f>_xlfn.ISOWEEKNUM(Tabella2[[#This Row],[Date]])</f>
        <v>44</v>
      </c>
      <c r="D6169" s="104" t="s">
        <v>722</v>
      </c>
      <c r="E6169" s="104" t="s">
        <v>327</v>
      </c>
      <c r="F6169" s="104">
        <v>76</v>
      </c>
      <c r="G6169" s="104" t="s">
        <v>257</v>
      </c>
      <c r="H6169" s="105">
        <v>10</v>
      </c>
      <c r="I6169" s="104" t="s">
        <v>258</v>
      </c>
      <c r="J6169" s="104"/>
      <c r="K6169" s="104" t="s">
        <v>80</v>
      </c>
      <c r="L6169" s="104" t="s">
        <v>259</v>
      </c>
      <c r="M6169" s="104" t="s">
        <v>386</v>
      </c>
      <c r="N6169" s="104"/>
      <c r="O6169" s="106"/>
      <c r="P6169" s="111" t="s">
        <v>561</v>
      </c>
      <c r="Q6169" s="153" t="s">
        <v>576</v>
      </c>
      <c r="R6169" s="153" t="s">
        <v>519</v>
      </c>
      <c r="S6169" s="153">
        <f>Tabella2[[#This Row],[PLD STOP]]-Tabella2[[#This Row],[PLD START]]</f>
        <v>4.1666666666666741E-2</v>
      </c>
      <c r="T6169" s="153" t="s">
        <v>576</v>
      </c>
      <c r="U6169" s="153" t="s">
        <v>519</v>
      </c>
      <c r="V6169" s="153">
        <f>Tabella2[[#This Row],[PLD STOP]]-Tabella2[[#This Row],[PLD START]]</f>
        <v>4.1666666666666741E-2</v>
      </c>
      <c r="W6169" s="104" t="s">
        <v>92</v>
      </c>
      <c r="X6169" s="104" t="s">
        <v>91</v>
      </c>
      <c r="Y6169" s="110"/>
      <c r="Z6169" s="106"/>
      <c r="AA6169" s="104"/>
      <c r="AB6169" s="107"/>
      <c r="AC6169" s="72">
        <f>IF(OR(Tabella2[[#This Row],[OUTCOME]]="DCO",Tabella2[[#This Row],[OUTCOME]]="SDC"),1,0)</f>
        <v>1</v>
      </c>
      <c r="AH6169" s="70"/>
      <c r="AI6169" s="70"/>
      <c r="AJ6169">
        <f>IF(OR(Tabella2[[#This Row],[OUTCOME]]="DNCO", Tabella2[[#This Row],[OUTCOME]]="SDNC"),1,0)</f>
        <v>0</v>
      </c>
      <c r="AL6169" s="70"/>
      <c r="BM6169" s="135" t="str">
        <f>Tabella2[[#This Row],[ACT START]]</f>
        <v>14:30</v>
      </c>
      <c r="BN6169" s="136" t="str">
        <f>Tabella2[[#This Row],[ACT STOP]]</f>
        <v>15:30</v>
      </c>
      <c r="BO6169" s="101"/>
      <c r="BR6169" s="109" t="str">
        <f t="shared" si="109"/>
        <v>SH-25-6158</v>
      </c>
      <c r="BS6169" s="109" t="s">
        <v>552</v>
      </c>
      <c r="BT6169" t="str">
        <f>Tabella2[[#This Row],[OUTCOME]]</f>
        <v>DCO</v>
      </c>
      <c r="BU6169" t="str">
        <f>_xlfn.CONCAT(Tabella2[[#This Row],[NAME SP]],Tabella2[[#This Row],[ID SP]]," - ",Tabella2[[#This Row],[SYLLABUS NO]])</f>
        <v>AMI76 - SD BVR02</v>
      </c>
      <c r="BV6169" t="s">
        <v>11883</v>
      </c>
    </row>
    <row r="6170" spans="1:74" hidden="1">
      <c r="A6170" s="103" t="s">
        <v>13287</v>
      </c>
      <c r="B6170" s="102">
        <v>45957</v>
      </c>
      <c r="C6170" s="104">
        <f>_xlfn.ISOWEEKNUM(Tabella2[[#This Row],[Date]])</f>
        <v>44</v>
      </c>
      <c r="D6170" s="104" t="s">
        <v>763</v>
      </c>
      <c r="E6170" s="104" t="s">
        <v>256</v>
      </c>
      <c r="F6170" s="104">
        <v>65</v>
      </c>
      <c r="G6170" s="104" t="s">
        <v>257</v>
      </c>
      <c r="H6170" s="105">
        <v>2</v>
      </c>
      <c r="I6170" s="104"/>
      <c r="J6170" s="104" t="s">
        <v>258</v>
      </c>
      <c r="K6170" s="104" t="s">
        <v>75</v>
      </c>
      <c r="L6170" s="104" t="s">
        <v>299</v>
      </c>
      <c r="M6170" s="104" t="s">
        <v>516</v>
      </c>
      <c r="N6170" s="104"/>
      <c r="O6170" s="106" t="str">
        <f>A6171</f>
        <v>18576</v>
      </c>
      <c r="P6170" s="111" t="s">
        <v>1986</v>
      </c>
      <c r="Q6170" s="153" t="s">
        <v>576</v>
      </c>
      <c r="R6170" s="153" t="s">
        <v>519</v>
      </c>
      <c r="S6170" s="153">
        <f>Tabella2[[#This Row],[PLD STOP]]-Tabella2[[#This Row],[PLD START]]</f>
        <v>4.1666666666666741E-2</v>
      </c>
      <c r="T6170" s="153" t="s">
        <v>576</v>
      </c>
      <c r="U6170" s="153" t="s">
        <v>519</v>
      </c>
      <c r="V6170" s="153">
        <f>IF(ISBLANK(T6170),"",Tabella2[[#This Row],[ACT STOP]]-Tabella2[[#This Row],[ACT START]])</f>
        <v>4.1666666666666741E-2</v>
      </c>
      <c r="W6170" s="104" t="s">
        <v>92</v>
      </c>
      <c r="X6170" s="104" t="s">
        <v>91</v>
      </c>
      <c r="Y6170" s="110"/>
      <c r="Z6170" s="106"/>
      <c r="AA6170" s="104"/>
      <c r="AB6170" s="107"/>
      <c r="AC6170" s="72">
        <f>IF(OR(Tabella2[[#This Row],[OUTCOME]]="DCO",Tabella2[[#This Row],[OUTCOME]]="SDC"),1,0)</f>
        <v>1</v>
      </c>
      <c r="AH6170" s="70"/>
      <c r="AI6170" s="70"/>
      <c r="AJ6170">
        <f>IF(OR(Tabella2[[#This Row],[OUTCOME]]="DNCO", Tabella2[[#This Row],[OUTCOME]]="SDNC"),1,0)</f>
        <v>0</v>
      </c>
      <c r="AL6170" s="70"/>
      <c r="BM6170" s="135" t="str">
        <f>Tabella2[[#This Row],[ACT START]]</f>
        <v>14:30</v>
      </c>
      <c r="BN6170" s="136" t="str">
        <f>Tabella2[[#This Row],[ACT STOP]]</f>
        <v>15:30</v>
      </c>
      <c r="BO6170" s="101"/>
      <c r="BR6170" s="109" t="str">
        <f t="shared" si="109"/>
        <v>SH-25-6159</v>
      </c>
      <c r="BS6170" s="109" t="s">
        <v>368</v>
      </c>
      <c r="BT6170" t="str">
        <f>Tabella2[[#This Row],[OUTCOME]]</f>
        <v>DCO</v>
      </c>
      <c r="BU6170" t="str">
        <f>_xlfn.CONCAT(Tabella2[[#This Row],[NAME SP]],Tabella2[[#This Row],[ID SP]]," - ",Tabella2[[#This Row],[SYLLABUS NO]])</f>
        <v>QATAR65 - NET PGM03</v>
      </c>
      <c r="BV6170" t="s">
        <v>11943</v>
      </c>
    </row>
    <row r="6171" spans="1:74" hidden="1">
      <c r="A6171" s="103" t="s">
        <v>13288</v>
      </c>
      <c r="B6171" s="102">
        <v>45957</v>
      </c>
      <c r="C6171" s="104">
        <f>_xlfn.ISOWEEKNUM(Tabella2[[#This Row],[Date]])</f>
        <v>44</v>
      </c>
      <c r="D6171" s="104" t="s">
        <v>6396</v>
      </c>
      <c r="E6171" s="104" t="s">
        <v>256</v>
      </c>
      <c r="F6171" s="104">
        <v>74</v>
      </c>
      <c r="G6171" s="104" t="s">
        <v>257</v>
      </c>
      <c r="H6171" s="105">
        <v>5</v>
      </c>
      <c r="I6171" s="104"/>
      <c r="J6171" s="104" t="s">
        <v>258</v>
      </c>
      <c r="K6171" s="104" t="s">
        <v>77</v>
      </c>
      <c r="L6171" s="104" t="s">
        <v>299</v>
      </c>
      <c r="M6171" s="104" t="s">
        <v>516</v>
      </c>
      <c r="N6171" s="104"/>
      <c r="O6171" s="106" t="str">
        <f>A6170</f>
        <v>18575</v>
      </c>
      <c r="P6171" s="111" t="s">
        <v>1986</v>
      </c>
      <c r="Q6171" s="153">
        <v>0.60416666666666663</v>
      </c>
      <c r="R6171" s="153">
        <v>0.64583333333333337</v>
      </c>
      <c r="S6171" s="153">
        <f>Tabella2[[#This Row],[PLD STOP]]-Tabella2[[#This Row],[PLD START]]</f>
        <v>4.1666666666666741E-2</v>
      </c>
      <c r="T6171" s="153">
        <v>0.60416666666666663</v>
      </c>
      <c r="U6171" s="153">
        <v>0.64583333333333337</v>
      </c>
      <c r="V6171" s="153">
        <f>IF(ISBLANK(T6171),"",Tabella2[[#This Row],[ACT STOP]]-Tabella2[[#This Row],[ACT START]])</f>
        <v>4.1666666666666741E-2</v>
      </c>
      <c r="W6171" s="104" t="s">
        <v>92</v>
      </c>
      <c r="X6171" s="104" t="s">
        <v>91</v>
      </c>
      <c r="Y6171" s="110" t="s">
        <v>13341</v>
      </c>
      <c r="Z6171" s="106"/>
      <c r="AA6171" s="104"/>
      <c r="AB6171" s="107"/>
      <c r="AC6171" s="72">
        <f>IF(OR(Tabella2[[#This Row],[OUTCOME]]="DCO",Tabella2[[#This Row],[OUTCOME]]="SDC"),1,0)</f>
        <v>1</v>
      </c>
      <c r="AH6171" s="70"/>
      <c r="AI6171" s="70"/>
      <c r="AJ6171">
        <f>IF(OR(Tabella2[[#This Row],[OUTCOME]]="DNCO", Tabella2[[#This Row],[OUTCOME]]="SDNC"),1,0)</f>
        <v>0</v>
      </c>
      <c r="AL6171" s="70"/>
      <c r="BL6171" t="s">
        <v>13340</v>
      </c>
      <c r="BM6171" s="135">
        <f>Tabella2[[#This Row],[ACT START]]</f>
        <v>0.60416666666666663</v>
      </c>
      <c r="BN6171" s="136">
        <f>Tabella2[[#This Row],[ACT STOP]]</f>
        <v>0.64583333333333337</v>
      </c>
      <c r="BO6171" s="101"/>
      <c r="BR6171" s="109" t="str">
        <f t="shared" si="109"/>
        <v>SH-25-6160</v>
      </c>
      <c r="BS6171" s="109" t="s">
        <v>416</v>
      </c>
      <c r="BT6171" t="str">
        <f>Tabella2[[#This Row],[OUTCOME]]</f>
        <v>DCO</v>
      </c>
      <c r="BU6171" t="str">
        <f>_xlfn.CONCAT(Tabella2[[#This Row],[NAME SP]],Tabella2[[#This Row],[ID SP]]," - ",Tabella2[[#This Row],[SYLLABUS NO]])</f>
        <v>QATAR74 - NET PGM03</v>
      </c>
      <c r="BV6171" t="s">
        <v>11931</v>
      </c>
    </row>
    <row r="6172" spans="1:74" hidden="1">
      <c r="A6172" s="103" t="s">
        <v>13304</v>
      </c>
      <c r="B6172" s="102">
        <v>45958</v>
      </c>
      <c r="C6172" s="104">
        <f>_xlfn.ISOWEEKNUM(Tabella2[[#This Row],[Date]])</f>
        <v>44</v>
      </c>
      <c r="D6172" s="104" t="s">
        <v>722</v>
      </c>
      <c r="E6172" s="104" t="s">
        <v>327</v>
      </c>
      <c r="F6172" s="104">
        <v>77</v>
      </c>
      <c r="G6172" s="104" t="s">
        <v>257</v>
      </c>
      <c r="H6172" s="105">
        <v>5</v>
      </c>
      <c r="I6172" s="104" t="s">
        <v>258</v>
      </c>
      <c r="J6172" s="104"/>
      <c r="K6172" s="104" t="s">
        <v>79</v>
      </c>
      <c r="L6172" s="104" t="s">
        <v>299</v>
      </c>
      <c r="M6172" s="104" t="s">
        <v>386</v>
      </c>
      <c r="N6172" s="104"/>
      <c r="O6172" s="106"/>
      <c r="P6172" s="111" t="s">
        <v>4851</v>
      </c>
      <c r="Q6172" s="153" t="s">
        <v>285</v>
      </c>
      <c r="R6172" s="153" t="s">
        <v>286</v>
      </c>
      <c r="S6172" s="153">
        <f>Tabella2[[#This Row],[PLD STOP]]-Tabella2[[#This Row],[PLD START]]</f>
        <v>4.166666666666663E-2</v>
      </c>
      <c r="T6172" s="153" t="s">
        <v>285</v>
      </c>
      <c r="U6172" s="153" t="s">
        <v>286</v>
      </c>
      <c r="V6172" s="153">
        <f>IF(ISBLANK(T6172),"",Tabella2[[#This Row],[ACT STOP]]-Tabella2[[#This Row],[ACT START]])</f>
        <v>4.166666666666663E-2</v>
      </c>
      <c r="W6172" s="104" t="s">
        <v>92</v>
      </c>
      <c r="X6172" s="104" t="s">
        <v>91</v>
      </c>
      <c r="Y6172" s="110"/>
      <c r="Z6172" s="106"/>
      <c r="AA6172" s="104"/>
      <c r="AB6172" s="107"/>
      <c r="AC6172" s="72">
        <f>IF(OR(Tabella2[[#This Row],[OUTCOME]]="DCO",Tabella2[[#This Row],[OUTCOME]]="SDC"),1,0)</f>
        <v>1</v>
      </c>
      <c r="AH6172" s="70"/>
      <c r="AI6172" s="70"/>
      <c r="AJ6172">
        <f>IF(OR(Tabella2[[#This Row],[OUTCOME]]="DNCO", Tabella2[[#This Row],[OUTCOME]]="SDNC"),1,0)</f>
        <v>0</v>
      </c>
      <c r="AL6172" s="70"/>
      <c r="BM6172" s="135" t="str">
        <f>Tabella2[[#This Row],[ACT START]]</f>
        <v>07:00</v>
      </c>
      <c r="BN6172" s="136" t="str">
        <f>Tabella2[[#This Row],[ACT STOP]]</f>
        <v>08:00</v>
      </c>
      <c r="BO6172" s="101"/>
      <c r="BR6172" s="109" t="str">
        <f t="shared" si="109"/>
        <v>SH-25-6161</v>
      </c>
      <c r="BS6172" s="109" t="s">
        <v>416</v>
      </c>
      <c r="BT6172" t="str">
        <f>Tabella2[[#This Row],[OUTCOME]]</f>
        <v>DCO</v>
      </c>
      <c r="BU6172" t="str">
        <f>_xlfn.CONCAT(Tabella2[[#This Row],[NAME SP]],Tabella2[[#This Row],[ID SP]]," - ",Tabella2[[#This Row],[SYLLABUS NO]])</f>
        <v>AMI77 - SD DCA01</v>
      </c>
      <c r="BV6172" t="s">
        <v>11881</v>
      </c>
    </row>
    <row r="6173" spans="1:74" hidden="1">
      <c r="A6173" s="103" t="s">
        <v>13305</v>
      </c>
      <c r="B6173" s="102">
        <v>45958</v>
      </c>
      <c r="C6173" s="104">
        <f>_xlfn.ISOWEEKNUM(Tabella2[[#This Row],[Date]])</f>
        <v>44</v>
      </c>
      <c r="D6173" s="104" t="s">
        <v>722</v>
      </c>
      <c r="E6173" s="104" t="s">
        <v>327</v>
      </c>
      <c r="F6173" s="104">
        <v>82</v>
      </c>
      <c r="G6173" s="104" t="s">
        <v>284</v>
      </c>
      <c r="H6173" s="105">
        <v>23</v>
      </c>
      <c r="I6173" s="104" t="s">
        <v>258</v>
      </c>
      <c r="J6173" s="104"/>
      <c r="K6173" s="104" t="s">
        <v>78</v>
      </c>
      <c r="L6173" s="104" t="s">
        <v>299</v>
      </c>
      <c r="M6173" s="104" t="s">
        <v>386</v>
      </c>
      <c r="N6173" s="104"/>
      <c r="O6173" s="106"/>
      <c r="P6173" s="111" t="s">
        <v>4851</v>
      </c>
      <c r="Q6173" s="153">
        <v>0.29166666666666669</v>
      </c>
      <c r="R6173" s="153">
        <v>0.33333333333333331</v>
      </c>
      <c r="S6173" s="153">
        <f>Tabella2[[#This Row],[PLD STOP]]-Tabella2[[#This Row],[PLD START]]</f>
        <v>4.166666666666663E-2</v>
      </c>
      <c r="T6173" s="153" t="s">
        <v>285</v>
      </c>
      <c r="U6173" s="153" t="s">
        <v>286</v>
      </c>
      <c r="V6173" s="153">
        <f>IF(ISBLANK(T6173),"",Tabella2[[#This Row],[ACT STOP]]-Tabella2[[#This Row],[ACT START]])</f>
        <v>4.166666666666663E-2</v>
      </c>
      <c r="W6173" s="104" t="s">
        <v>92</v>
      </c>
      <c r="X6173" s="104" t="s">
        <v>91</v>
      </c>
      <c r="Y6173" s="110"/>
      <c r="Z6173" s="106"/>
      <c r="AA6173" s="104"/>
      <c r="AB6173" s="107"/>
      <c r="AC6173" s="72">
        <f>IF(OR(Tabella2[[#This Row],[OUTCOME]]="DCO",Tabella2[[#This Row],[OUTCOME]]="SDC"),1,0)</f>
        <v>1</v>
      </c>
      <c r="AH6173" s="70"/>
      <c r="AI6173" s="70"/>
      <c r="AJ6173">
        <f>IF(OR(Tabella2[[#This Row],[OUTCOME]]="DNCO", Tabella2[[#This Row],[OUTCOME]]="SDNC"),1,0)</f>
        <v>0</v>
      </c>
      <c r="AL6173" s="70"/>
      <c r="BM6173" s="135" t="str">
        <f>Tabella2[[#This Row],[ACT START]]</f>
        <v>07:00</v>
      </c>
      <c r="BN6173" s="136" t="str">
        <f>Tabella2[[#This Row],[ACT STOP]]</f>
        <v>08:00</v>
      </c>
      <c r="BO6173" s="101"/>
      <c r="BR6173" s="109" t="str">
        <f t="shared" si="109"/>
        <v>SH-25-6162</v>
      </c>
      <c r="BS6173" s="109" t="s">
        <v>358</v>
      </c>
      <c r="BT6173" t="str">
        <f>Tabella2[[#This Row],[OUTCOME]]</f>
        <v>DCO</v>
      </c>
      <c r="BU6173" t="str">
        <f>_xlfn.CONCAT(Tabella2[[#This Row],[NAME SP]],Tabella2[[#This Row],[ID SP]]," - ",Tabella2[[#This Row],[SYLLABUS NO]])</f>
        <v>AMI82 - SD DCA01</v>
      </c>
      <c r="BV6173" t="s">
        <v>11927</v>
      </c>
    </row>
    <row r="6174" spans="1:74" hidden="1">
      <c r="A6174" s="103" t="s">
        <v>13306</v>
      </c>
      <c r="B6174" s="102">
        <v>45958</v>
      </c>
      <c r="C6174" s="104">
        <f>_xlfn.ISOWEEKNUM(Tabella2[[#This Row],[Date]])</f>
        <v>44</v>
      </c>
      <c r="D6174" s="104" t="s">
        <v>763</v>
      </c>
      <c r="E6174" s="104" t="s">
        <v>256</v>
      </c>
      <c r="F6174" s="104">
        <v>63</v>
      </c>
      <c r="G6174" s="104" t="s">
        <v>257</v>
      </c>
      <c r="H6174" s="105">
        <v>14</v>
      </c>
      <c r="I6174" s="104"/>
      <c r="J6174" s="104" t="s">
        <v>258</v>
      </c>
      <c r="K6174" s="104" t="s">
        <v>83</v>
      </c>
      <c r="L6174" s="104" t="s">
        <v>299</v>
      </c>
      <c r="M6174" s="104" t="s">
        <v>276</v>
      </c>
      <c r="N6174" s="104"/>
      <c r="O6174" s="106" t="str">
        <f>A6175</f>
        <v>18580</v>
      </c>
      <c r="P6174" s="111" t="s">
        <v>1920</v>
      </c>
      <c r="Q6174" s="153">
        <v>0.29166666666666669</v>
      </c>
      <c r="R6174" s="153">
        <v>0.33333333333333331</v>
      </c>
      <c r="S6174" s="153">
        <f>Tabella2[[#This Row],[PLD STOP]]-Tabella2[[#This Row],[PLD START]]</f>
        <v>4.166666666666663E-2</v>
      </c>
      <c r="T6174" s="153">
        <v>0.29166666666666669</v>
      </c>
      <c r="U6174" s="153">
        <v>0.33333333333333331</v>
      </c>
      <c r="V6174" s="153">
        <f>IF(ISBLANK(T6174),"",Tabella2[[#This Row],[ACT STOP]]-Tabella2[[#This Row],[ACT START]])</f>
        <v>4.166666666666663E-2</v>
      </c>
      <c r="W6174" s="104" t="s">
        <v>92</v>
      </c>
      <c r="X6174" s="104" t="s">
        <v>91</v>
      </c>
      <c r="Y6174" s="110"/>
      <c r="Z6174" s="106"/>
      <c r="AA6174" s="104"/>
      <c r="AB6174" s="107"/>
      <c r="AC6174" s="72">
        <f>IF(OR(Tabella2[[#This Row],[OUTCOME]]="DCO",Tabella2[[#This Row],[OUTCOME]]="SDC"),1,0)</f>
        <v>1</v>
      </c>
      <c r="AH6174" s="70"/>
      <c r="AI6174" s="70"/>
      <c r="AJ6174">
        <f>IF(OR(Tabella2[[#This Row],[OUTCOME]]="DNCO", Tabella2[[#This Row],[OUTCOME]]="SDNC"),1,0)</f>
        <v>0</v>
      </c>
      <c r="AL6174" s="70"/>
      <c r="BM6174" s="135">
        <f>Tabella2[[#This Row],[ACT START]]</f>
        <v>0.29166666666666669</v>
      </c>
      <c r="BN6174" s="136">
        <f>Tabella2[[#This Row],[ACT STOP]]</f>
        <v>0.33333333333333331</v>
      </c>
      <c r="BO6174" s="101"/>
      <c r="BR6174" s="109" t="str">
        <f t="shared" si="109"/>
        <v>SH-25-6163</v>
      </c>
      <c r="BS6174" s="109" t="s">
        <v>372</v>
      </c>
      <c r="BT6174" t="str">
        <f>Tabella2[[#This Row],[OUTCOME]]</f>
        <v>DCO</v>
      </c>
      <c r="BU6174" t="str">
        <f>_xlfn.CONCAT(Tabella2[[#This Row],[NAME SP]],Tabella2[[#This Row],[ID SP]]," - ",Tabella2[[#This Row],[SYLLABUS NO]])</f>
        <v>QATAR63 - FMSC HBFM02</v>
      </c>
      <c r="BV6174" t="s">
        <v>12980</v>
      </c>
    </row>
    <row r="6175" spans="1:74" hidden="1">
      <c r="A6175" s="103" t="s">
        <v>13307</v>
      </c>
      <c r="B6175" s="102">
        <v>45958</v>
      </c>
      <c r="C6175" s="104">
        <f>_xlfn.ISOWEEKNUM(Tabella2[[#This Row],[Date]])</f>
        <v>44</v>
      </c>
      <c r="D6175" s="104" t="s">
        <v>195</v>
      </c>
      <c r="E6175" s="104" t="s">
        <v>298</v>
      </c>
      <c r="F6175" s="104"/>
      <c r="G6175" s="104" t="s">
        <v>257</v>
      </c>
      <c r="H6175" s="105">
        <v>12</v>
      </c>
      <c r="I6175" s="104"/>
      <c r="J6175" s="104" t="s">
        <v>258</v>
      </c>
      <c r="K6175" s="104" t="s">
        <v>80</v>
      </c>
      <c r="L6175" s="104" t="s">
        <v>299</v>
      </c>
      <c r="M6175" s="104" t="s">
        <v>276</v>
      </c>
      <c r="N6175" s="104"/>
      <c r="O6175" s="106" t="str">
        <f>A6174</f>
        <v>18579</v>
      </c>
      <c r="P6175" s="111" t="s">
        <v>300</v>
      </c>
      <c r="Q6175" s="153">
        <v>0.29166666666666669</v>
      </c>
      <c r="R6175" s="153">
        <v>0.33333333333333331</v>
      </c>
      <c r="S6175" s="153">
        <f>Tabella2[[#This Row],[PLD STOP]]-Tabella2[[#This Row],[PLD START]]</f>
        <v>4.166666666666663E-2</v>
      </c>
      <c r="T6175" s="153">
        <v>0.29166666666666669</v>
      </c>
      <c r="U6175" s="153">
        <v>0.33333333333333331</v>
      </c>
      <c r="V6175" s="153">
        <f>IF(ISBLANK(T6175),"",Tabella2[[#This Row],[ACT STOP]]-Tabella2[[#This Row],[ACT START]])</f>
        <v>4.166666666666663E-2</v>
      </c>
      <c r="W6175" s="104" t="s">
        <v>122</v>
      </c>
      <c r="X6175" s="104" t="s">
        <v>91</v>
      </c>
      <c r="Y6175" s="110"/>
      <c r="Z6175" s="106"/>
      <c r="AA6175" s="104"/>
      <c r="AB6175" s="107"/>
      <c r="AC6175" s="72">
        <f>IF(OR(Tabella2[[#This Row],[OUTCOME]]="DCO",Tabella2[[#This Row],[OUTCOME]]="SDC"),1,0)</f>
        <v>1</v>
      </c>
      <c r="AH6175" s="70"/>
      <c r="AI6175" s="70"/>
      <c r="AJ6175">
        <f>IF(OR(Tabella2[[#This Row],[OUTCOME]]="DNCO", Tabella2[[#This Row],[OUTCOME]]="SDNC"),1,0)</f>
        <v>0</v>
      </c>
      <c r="AL6175" s="70"/>
      <c r="BM6175" s="135">
        <f>Tabella2[[#This Row],[ACT START]]</f>
        <v>0.29166666666666669</v>
      </c>
      <c r="BN6175" s="136">
        <f>Tabella2[[#This Row],[ACT STOP]]</f>
        <v>0.33333333333333331</v>
      </c>
      <c r="BO6175" s="101"/>
      <c r="BR6175" s="109" t="str">
        <f t="shared" si="109"/>
        <v>SH-25-6164</v>
      </c>
      <c r="BS6175" s="109" t="s">
        <v>266</v>
      </c>
      <c r="BT6175" t="str">
        <f>Tabella2[[#This Row],[OUTCOME]]</f>
        <v>SDC</v>
      </c>
      <c r="BU6175" t="str">
        <f>_xlfn.CONCAT(Tabella2[[#This Row],[NAME SP]],Tabella2[[#This Row],[ID SP]]," - ",Tabella2[[#This Row],[SYLLABUS NO]])</f>
        <v>Support QATAR - SUPP</v>
      </c>
    </row>
    <row r="6176" spans="1:74" hidden="1">
      <c r="A6176" s="103" t="s">
        <v>13308</v>
      </c>
      <c r="B6176" s="102">
        <v>45958</v>
      </c>
      <c r="C6176" s="104">
        <f>_xlfn.ISOWEEKNUM(Tabella2[[#This Row],[Date]])</f>
        <v>44</v>
      </c>
      <c r="D6176" s="104" t="s">
        <v>11893</v>
      </c>
      <c r="E6176" s="104" t="s">
        <v>327</v>
      </c>
      <c r="F6176" s="104">
        <v>88</v>
      </c>
      <c r="G6176" s="104" t="s">
        <v>257</v>
      </c>
      <c r="H6176" s="105">
        <v>10</v>
      </c>
      <c r="I6176" s="104" t="s">
        <v>258</v>
      </c>
      <c r="J6176" s="104"/>
      <c r="K6176" s="104" t="s">
        <v>75</v>
      </c>
      <c r="L6176" s="104" t="s">
        <v>259</v>
      </c>
      <c r="M6176" s="104" t="s">
        <v>276</v>
      </c>
      <c r="N6176" s="104"/>
      <c r="O6176" s="106"/>
      <c r="P6176" s="111" t="s">
        <v>742</v>
      </c>
      <c r="Q6176" s="153" t="s">
        <v>285</v>
      </c>
      <c r="R6176" s="153" t="s">
        <v>286</v>
      </c>
      <c r="S6176" s="153">
        <f>Tabella2[[#This Row],[PLD STOP]]-Tabella2[[#This Row],[PLD START]]</f>
        <v>4.166666666666663E-2</v>
      </c>
      <c r="T6176" s="153">
        <v>0.29166666666666669</v>
      </c>
      <c r="U6176" s="153">
        <v>0.33333333333333331</v>
      </c>
      <c r="V6176" s="153">
        <f>IF(ISBLANK(T6176),"",Tabella2[[#This Row],[ACT STOP]]-Tabella2[[#This Row],[ACT START]])</f>
        <v>4.166666666666663E-2</v>
      </c>
      <c r="W6176" s="104" t="s">
        <v>92</v>
      </c>
      <c r="X6176" s="104" t="s">
        <v>91</v>
      </c>
      <c r="Y6176" s="110"/>
      <c r="Z6176" s="106"/>
      <c r="AA6176" s="104"/>
      <c r="AB6176" s="107"/>
      <c r="AC6176" s="72">
        <f>IF(OR(Tabella2[[#This Row],[OUTCOME]]="DCO",Tabella2[[#This Row],[OUTCOME]]="SDC"),1,0)</f>
        <v>1</v>
      </c>
      <c r="AH6176" s="70"/>
      <c r="AI6176" s="70"/>
      <c r="AJ6176">
        <f>IF(OR(Tabella2[[#This Row],[OUTCOME]]="DNCO", Tabella2[[#This Row],[OUTCOME]]="SDNC"),1,0)</f>
        <v>0</v>
      </c>
      <c r="AL6176" s="70"/>
      <c r="BM6176" s="135">
        <f>Tabella2[[#This Row],[ACT START]]</f>
        <v>0.29166666666666669</v>
      </c>
      <c r="BN6176" s="136">
        <f>Tabella2[[#This Row],[ACT STOP]]</f>
        <v>0.33333333333333331</v>
      </c>
      <c r="BO6176" s="101"/>
      <c r="BR6176" s="109" t="str">
        <f t="shared" si="109"/>
        <v>SH-25-6165</v>
      </c>
      <c r="BS6176" s="109" t="s">
        <v>552</v>
      </c>
      <c r="BT6176" t="str">
        <f>Tabella2[[#This Row],[OUTCOME]]</f>
        <v>DCO</v>
      </c>
      <c r="BU6176" t="str">
        <f>_xlfn.CONCAT(Tabella2[[#This Row],[NAME SP]],Tabella2[[#This Row],[ID SP]]," - ",Tabella2[[#This Row],[SYLLABUS NO]])</f>
        <v>AMI88 - SD EMR02</v>
      </c>
      <c r="BV6176" t="s">
        <v>11912</v>
      </c>
    </row>
    <row r="6177" spans="1:74" hidden="1">
      <c r="A6177" s="103" t="s">
        <v>13309</v>
      </c>
      <c r="B6177" s="102">
        <v>45958</v>
      </c>
      <c r="C6177" s="104">
        <f>_xlfn.ISOWEEKNUM(Tabella2[[#This Row],[Date]])</f>
        <v>44</v>
      </c>
      <c r="D6177" s="104" t="s">
        <v>11983</v>
      </c>
      <c r="E6177" s="104" t="s">
        <v>284</v>
      </c>
      <c r="F6177" s="104">
        <v>84</v>
      </c>
      <c r="G6177" s="104" t="s">
        <v>257</v>
      </c>
      <c r="H6177" s="105">
        <v>8</v>
      </c>
      <c r="I6177" s="104"/>
      <c r="J6177" s="104" t="s">
        <v>258</v>
      </c>
      <c r="K6177" s="104" t="s">
        <v>77</v>
      </c>
      <c r="L6177" s="104" t="s">
        <v>259</v>
      </c>
      <c r="M6177" s="104" t="s">
        <v>276</v>
      </c>
      <c r="N6177" s="104"/>
      <c r="O6177" s="106"/>
      <c r="P6177" s="111" t="s">
        <v>745</v>
      </c>
      <c r="Q6177" s="153" t="s">
        <v>285</v>
      </c>
      <c r="R6177" s="153" t="s">
        <v>286</v>
      </c>
      <c r="S6177" s="153">
        <f>Tabella2[[#This Row],[PLD STOP]]-Tabella2[[#This Row],[PLD START]]</f>
        <v>4.166666666666663E-2</v>
      </c>
      <c r="T6177" s="153">
        <v>0.29166666666666669</v>
      </c>
      <c r="U6177" s="153">
        <v>0.33333333333333331</v>
      </c>
      <c r="V6177" s="153">
        <f>IF(ISBLANK(T6177),"",Tabella2[[#This Row],[ACT STOP]]-Tabella2[[#This Row],[ACT START]])</f>
        <v>4.166666666666663E-2</v>
      </c>
      <c r="W6177" s="104" t="s">
        <v>92</v>
      </c>
      <c r="X6177" s="104" t="s">
        <v>91</v>
      </c>
      <c r="Y6177" s="110"/>
      <c r="Z6177" s="106"/>
      <c r="AA6177" s="104"/>
      <c r="AB6177" s="107"/>
      <c r="AC6177" s="72">
        <f>IF(OR(Tabella2[[#This Row],[OUTCOME]]="DCO",Tabella2[[#This Row],[OUTCOME]]="SDC"),1,0)</f>
        <v>1</v>
      </c>
      <c r="AH6177" s="70"/>
      <c r="AI6177" s="70"/>
      <c r="AJ6177">
        <f>IF(OR(Tabella2[[#This Row],[OUTCOME]]="DNCO", Tabella2[[#This Row],[OUTCOME]]="SDNC"),1,0)</f>
        <v>0</v>
      </c>
      <c r="AL6177" s="70"/>
      <c r="BM6177" s="135">
        <f>Tabella2[[#This Row],[ACT START]]</f>
        <v>0.29166666666666669</v>
      </c>
      <c r="BN6177" s="136">
        <f>Tabella2[[#This Row],[ACT STOP]]</f>
        <v>0.33333333333333331</v>
      </c>
      <c r="BO6177" s="101"/>
      <c r="BR6177" s="109" t="str">
        <f t="shared" si="109"/>
        <v>SH-25-6166</v>
      </c>
      <c r="BS6177" s="109" t="s">
        <v>653</v>
      </c>
      <c r="BT6177" t="str">
        <f>Tabella2[[#This Row],[OUTCOME]]</f>
        <v>DCO</v>
      </c>
      <c r="BU6177" t="str">
        <f>_xlfn.CONCAT(Tabella2[[#This Row],[NAME SP]],Tabella2[[#This Row],[ID SP]]," - ",Tabella2[[#This Row],[SYLLABUS NO]])</f>
        <v>IFTS84 - SD EMR03</v>
      </c>
      <c r="BV6177" t="s">
        <v>11984</v>
      </c>
    </row>
    <row r="6178" spans="1:74" hidden="1">
      <c r="A6178" s="103" t="s">
        <v>13310</v>
      </c>
      <c r="B6178" s="102">
        <v>45958</v>
      </c>
      <c r="C6178" s="104">
        <f>_xlfn.ISOWEEKNUM(Tabella2[[#This Row],[Date]])</f>
        <v>44</v>
      </c>
      <c r="D6178" s="104" t="s">
        <v>751</v>
      </c>
      <c r="E6178" s="104" t="s">
        <v>256</v>
      </c>
      <c r="F6178" s="104">
        <v>78</v>
      </c>
      <c r="G6178" s="104" t="s">
        <v>257</v>
      </c>
      <c r="H6178" s="105">
        <v>17</v>
      </c>
      <c r="I6178" s="104" t="s">
        <v>258</v>
      </c>
      <c r="J6178" s="104"/>
      <c r="K6178" s="104" t="s">
        <v>79</v>
      </c>
      <c r="L6178" s="104" t="s">
        <v>299</v>
      </c>
      <c r="M6178" s="104" t="s">
        <v>276</v>
      </c>
      <c r="N6178" s="104"/>
      <c r="O6178" s="106" t="str">
        <f>A6179</f>
        <v>18584</v>
      </c>
      <c r="P6178" s="111" t="s">
        <v>733</v>
      </c>
      <c r="Q6178" s="153">
        <v>0.35416666666666669</v>
      </c>
      <c r="R6178" s="153">
        <v>0.39583333333333331</v>
      </c>
      <c r="S6178" s="153">
        <f>Tabella2[[#This Row],[PLD STOP]]-Tabella2[[#This Row],[PLD START]]</f>
        <v>4.166666666666663E-2</v>
      </c>
      <c r="T6178" s="153">
        <v>0.35416666666666669</v>
      </c>
      <c r="U6178" s="153">
        <v>0.39583333333333331</v>
      </c>
      <c r="V6178" s="153">
        <f>IF(ISBLANK(T6178),"",Tabella2[[#This Row],[ACT STOP]]-Tabella2[[#This Row],[ACT START]])</f>
        <v>4.166666666666663E-2</v>
      </c>
      <c r="W6178" s="104" t="s">
        <v>92</v>
      </c>
      <c r="X6178" s="104" t="s">
        <v>91</v>
      </c>
      <c r="Y6178" s="110"/>
      <c r="Z6178" s="106"/>
      <c r="AA6178" s="104"/>
      <c r="AB6178" s="107"/>
      <c r="AC6178" s="72">
        <f>IF(OR(Tabella2[[#This Row],[OUTCOME]]="DCO",Tabella2[[#This Row],[OUTCOME]]="SDC"),1,0)</f>
        <v>1</v>
      </c>
      <c r="AH6178" s="70"/>
      <c r="AI6178" s="70"/>
      <c r="AJ6178">
        <f>IF(OR(Tabella2[[#This Row],[OUTCOME]]="DNCO", Tabella2[[#This Row],[OUTCOME]]="SDNC"),1,0)</f>
        <v>0</v>
      </c>
      <c r="AL6178" s="70"/>
      <c r="BM6178" s="135">
        <f>Tabella2[[#This Row],[ACT START]]</f>
        <v>0.35416666666666669</v>
      </c>
      <c r="BN6178" s="136">
        <f>Tabella2[[#This Row],[ACT STOP]]</f>
        <v>0.39583333333333331</v>
      </c>
      <c r="BO6178" s="101"/>
      <c r="BR6178" s="109" t="str">
        <f t="shared" si="109"/>
        <v>SH-25-6167</v>
      </c>
      <c r="BS6178" s="109" t="s">
        <v>393</v>
      </c>
      <c r="BT6178" t="str">
        <f>Tabella2[[#This Row],[OUTCOME]]</f>
        <v>DCO</v>
      </c>
      <c r="BU6178" t="str">
        <f>_xlfn.CONCAT(Tabella2[[#This Row],[NAME SP]],Tabella2[[#This Row],[ID SP]]," - ",Tabella2[[#This Row],[SYLLABUS NO]])</f>
        <v>QATAR78 - FMSC DACM01</v>
      </c>
      <c r="BV6178" t="s">
        <v>11966</v>
      </c>
    </row>
    <row r="6179" spans="1:74" hidden="1">
      <c r="A6179" s="103" t="s">
        <v>13311</v>
      </c>
      <c r="B6179" s="102">
        <v>45958</v>
      </c>
      <c r="C6179" s="104">
        <f>_xlfn.ISOWEEKNUM(Tabella2[[#This Row],[Date]])</f>
        <v>44</v>
      </c>
      <c r="D6179" s="104" t="s">
        <v>195</v>
      </c>
      <c r="E6179" s="104" t="s">
        <v>298</v>
      </c>
      <c r="F6179" s="104"/>
      <c r="G6179" s="104" t="s">
        <v>284</v>
      </c>
      <c r="H6179" s="105">
        <v>9</v>
      </c>
      <c r="I6179" s="104"/>
      <c r="J6179" s="104" t="s">
        <v>258</v>
      </c>
      <c r="K6179" s="104" t="s">
        <v>78</v>
      </c>
      <c r="L6179" s="104" t="s">
        <v>299</v>
      </c>
      <c r="M6179" s="104" t="s">
        <v>276</v>
      </c>
      <c r="N6179" s="104"/>
      <c r="O6179" s="106" t="str">
        <f>A6178</f>
        <v>18583</v>
      </c>
      <c r="P6179" s="111" t="s">
        <v>300</v>
      </c>
      <c r="Q6179" s="153">
        <v>0.35416666666666669</v>
      </c>
      <c r="R6179" s="153">
        <v>0.39583333333333331</v>
      </c>
      <c r="S6179" s="153">
        <f>Tabella2[[#This Row],[PLD STOP]]-Tabella2[[#This Row],[PLD START]]</f>
        <v>4.166666666666663E-2</v>
      </c>
      <c r="T6179" s="153">
        <v>0.35416666666666669</v>
      </c>
      <c r="U6179" s="153">
        <v>0.39583333333333331</v>
      </c>
      <c r="V6179" s="153">
        <f>IF(ISBLANK(T6179),"",Tabella2[[#This Row],[ACT STOP]]-Tabella2[[#This Row],[ACT START]])</f>
        <v>4.166666666666663E-2</v>
      </c>
      <c r="W6179" s="104" t="s">
        <v>122</v>
      </c>
      <c r="X6179" s="104" t="s">
        <v>91</v>
      </c>
      <c r="Y6179" s="110"/>
      <c r="Z6179" s="106"/>
      <c r="AA6179" s="104"/>
      <c r="AB6179" s="107"/>
      <c r="AC6179" s="72">
        <f>IF(OR(Tabella2[[#This Row],[OUTCOME]]="DCO",Tabella2[[#This Row],[OUTCOME]]="SDC"),1,0)</f>
        <v>1</v>
      </c>
      <c r="AH6179" s="70"/>
      <c r="AI6179" s="70"/>
      <c r="AJ6179">
        <f>IF(OR(Tabella2[[#This Row],[OUTCOME]]="DNCO", Tabella2[[#This Row],[OUTCOME]]="SDNC"),1,0)</f>
        <v>0</v>
      </c>
      <c r="AL6179" s="70"/>
      <c r="BM6179" s="135">
        <f>Tabella2[[#This Row],[ACT START]]</f>
        <v>0.35416666666666669</v>
      </c>
      <c r="BN6179" s="136">
        <f>Tabella2[[#This Row],[ACT STOP]]</f>
        <v>0.39583333333333331</v>
      </c>
      <c r="BO6179" s="101"/>
      <c r="BR6179" s="109" t="str">
        <f t="shared" si="109"/>
        <v>SH-25-6168</v>
      </c>
      <c r="BS6179" s="109" t="s">
        <v>339</v>
      </c>
      <c r="BT6179" t="str">
        <f>Tabella2[[#This Row],[OUTCOME]]</f>
        <v>SDC</v>
      </c>
      <c r="BU6179" t="str">
        <f>_xlfn.CONCAT(Tabella2[[#This Row],[NAME SP]],Tabella2[[#This Row],[ID SP]]," - ",Tabella2[[#This Row],[SYLLABUS NO]])</f>
        <v>Support QATAR - SUPP</v>
      </c>
    </row>
    <row r="6180" spans="1:74" hidden="1">
      <c r="A6180" s="103" t="s">
        <v>13312</v>
      </c>
      <c r="B6180" s="102">
        <v>45958</v>
      </c>
      <c r="C6180" s="104">
        <f>_xlfn.ISOWEEKNUM(Tabella2[[#This Row],[Date]])</f>
        <v>44</v>
      </c>
      <c r="D6180" s="104" t="s">
        <v>6621</v>
      </c>
      <c r="E6180" s="104" t="s">
        <v>284</v>
      </c>
      <c r="F6180" s="104">
        <v>82</v>
      </c>
      <c r="G6180" s="104" t="s">
        <v>257</v>
      </c>
      <c r="H6180" s="105">
        <v>9</v>
      </c>
      <c r="I6180" s="104"/>
      <c r="J6180" s="104" t="s">
        <v>258</v>
      </c>
      <c r="K6180" s="104" t="s">
        <v>83</v>
      </c>
      <c r="L6180" s="104" t="s">
        <v>299</v>
      </c>
      <c r="M6180" s="104" t="s">
        <v>276</v>
      </c>
      <c r="N6180" s="104"/>
      <c r="O6180" s="106" t="str">
        <f>A6181</f>
        <v>18586</v>
      </c>
      <c r="P6180" s="111" t="s">
        <v>733</v>
      </c>
      <c r="Q6180" s="153" t="s">
        <v>525</v>
      </c>
      <c r="R6180" s="153" t="s">
        <v>262</v>
      </c>
      <c r="S6180" s="153">
        <f>Tabella2[[#This Row],[PLD STOP]]-Tabella2[[#This Row],[PLD START]]</f>
        <v>4.166666666666663E-2</v>
      </c>
      <c r="T6180" s="153">
        <v>0.35416666666666669</v>
      </c>
      <c r="U6180" s="153">
        <v>0.39583333333333331</v>
      </c>
      <c r="V6180" s="153">
        <f>IF(ISBLANK(T6180),"",Tabella2[[#This Row],[ACT STOP]]-Tabella2[[#This Row],[ACT START]])</f>
        <v>4.166666666666663E-2</v>
      </c>
      <c r="W6180" s="104" t="s">
        <v>92</v>
      </c>
      <c r="X6180" s="104" t="s">
        <v>91</v>
      </c>
      <c r="Y6180" s="110"/>
      <c r="Z6180" s="106"/>
      <c r="AA6180" s="104"/>
      <c r="AB6180" s="107"/>
      <c r="AC6180" s="72">
        <f>IF(OR(Tabella2[[#This Row],[OUTCOME]]="DCO",Tabella2[[#This Row],[OUTCOME]]="SDC"),1,0)</f>
        <v>1</v>
      </c>
      <c r="AH6180" s="70"/>
      <c r="AI6180" s="70"/>
      <c r="AJ6180">
        <f>IF(OR(Tabella2[[#This Row],[OUTCOME]]="DNCO", Tabella2[[#This Row],[OUTCOME]]="SDNC"),1,0)</f>
        <v>0</v>
      </c>
      <c r="AL6180" s="70"/>
      <c r="BM6180" s="135">
        <f>Tabella2[[#This Row],[ACT START]]</f>
        <v>0.35416666666666669</v>
      </c>
      <c r="BN6180" s="136">
        <f>Tabella2[[#This Row],[ACT STOP]]</f>
        <v>0.39583333333333331</v>
      </c>
      <c r="BO6180" s="101"/>
      <c r="BR6180" s="109" t="str">
        <f t="shared" si="109"/>
        <v>SH-25-6169</v>
      </c>
      <c r="BS6180" s="109" t="s">
        <v>318</v>
      </c>
      <c r="BT6180" t="str">
        <f>Tabella2[[#This Row],[OUTCOME]]</f>
        <v>DCO</v>
      </c>
      <c r="BU6180" t="str">
        <f>_xlfn.CONCAT(Tabella2[[#This Row],[NAME SP]],Tabella2[[#This Row],[ID SP]]," - ",Tabella2[[#This Row],[SYLLABUS NO]])</f>
        <v>IFTS82 - FMSC DACM01</v>
      </c>
      <c r="BV6180" t="s">
        <v>11868</v>
      </c>
    </row>
    <row r="6181" spans="1:74" hidden="1">
      <c r="A6181" s="103" t="s">
        <v>13313</v>
      </c>
      <c r="B6181" s="102">
        <v>45958</v>
      </c>
      <c r="C6181" s="104">
        <f>_xlfn.ISOWEEKNUM(Tabella2[[#This Row],[Date]])</f>
        <v>44</v>
      </c>
      <c r="D6181" s="104" t="s">
        <v>195</v>
      </c>
      <c r="E6181" s="104" t="s">
        <v>398</v>
      </c>
      <c r="F6181" s="104"/>
      <c r="G6181" s="104" t="s">
        <v>257</v>
      </c>
      <c r="H6181" s="105">
        <v>2</v>
      </c>
      <c r="I6181" s="104"/>
      <c r="J6181" s="104" t="s">
        <v>258</v>
      </c>
      <c r="K6181" s="104" t="s">
        <v>80</v>
      </c>
      <c r="L6181" s="104" t="s">
        <v>299</v>
      </c>
      <c r="M6181" s="104" t="s">
        <v>276</v>
      </c>
      <c r="N6181" s="104"/>
      <c r="O6181" s="106" t="str">
        <f>A6180</f>
        <v>18585</v>
      </c>
      <c r="P6181" s="111" t="s">
        <v>300</v>
      </c>
      <c r="Q6181" s="153">
        <v>0.35416666666666669</v>
      </c>
      <c r="R6181" s="153">
        <v>0.39583333333333331</v>
      </c>
      <c r="S6181" s="153">
        <f>Tabella2[[#This Row],[PLD STOP]]-Tabella2[[#This Row],[PLD START]]</f>
        <v>4.166666666666663E-2</v>
      </c>
      <c r="T6181" s="153">
        <v>0.35416666666666669</v>
      </c>
      <c r="U6181" s="153">
        <v>0.39583333333333331</v>
      </c>
      <c r="V6181" s="153">
        <f>IF(ISBLANK(T6181),"",Tabella2[[#This Row],[ACT STOP]]-Tabella2[[#This Row],[ACT START]])</f>
        <v>4.166666666666663E-2</v>
      </c>
      <c r="W6181" s="104" t="s">
        <v>122</v>
      </c>
      <c r="X6181" s="104" t="s">
        <v>91</v>
      </c>
      <c r="Y6181" s="110"/>
      <c r="Z6181" s="106"/>
      <c r="AA6181" s="104"/>
      <c r="AB6181" s="107"/>
      <c r="AC6181" s="72">
        <f>IF(OR(Tabella2[[#This Row],[OUTCOME]]="DCO",Tabella2[[#This Row],[OUTCOME]]="SDC"),1,0)</f>
        <v>1</v>
      </c>
      <c r="AH6181" s="70"/>
      <c r="AI6181" s="70"/>
      <c r="AJ6181">
        <f>IF(OR(Tabella2[[#This Row],[OUTCOME]]="DNCO", Tabella2[[#This Row],[OUTCOME]]="SDNC"),1,0)</f>
        <v>0</v>
      </c>
      <c r="AL6181" s="70"/>
      <c r="BM6181" s="135">
        <f>Tabella2[[#This Row],[ACT START]]</f>
        <v>0.35416666666666669</v>
      </c>
      <c r="BN6181" s="136">
        <f>Tabella2[[#This Row],[ACT STOP]]</f>
        <v>0.39583333333333331</v>
      </c>
      <c r="BO6181" s="101"/>
      <c r="BR6181" s="109" t="str">
        <f t="shared" si="109"/>
        <v>SH-25-6170</v>
      </c>
      <c r="BS6181" s="109" t="s">
        <v>368</v>
      </c>
      <c r="BT6181" t="str">
        <f>Tabella2[[#This Row],[OUTCOME]]</f>
        <v>SDC</v>
      </c>
      <c r="BU6181" t="str">
        <f>_xlfn.CONCAT(Tabella2[[#This Row],[NAME SP]],Tabella2[[#This Row],[ID SP]]," - ",Tabella2[[#This Row],[SYLLABUS NO]])</f>
        <v>Support IFTS - SUPP</v>
      </c>
    </row>
    <row r="6182" spans="1:74" hidden="1">
      <c r="A6182" s="103" t="s">
        <v>13314</v>
      </c>
      <c r="B6182" s="102">
        <v>45958</v>
      </c>
      <c r="C6182" s="104">
        <f>_xlfn.ISOWEEKNUM(Tabella2[[#This Row],[Date]])</f>
        <v>44</v>
      </c>
      <c r="D6182" s="104" t="s">
        <v>11893</v>
      </c>
      <c r="E6182" s="104" t="s">
        <v>327</v>
      </c>
      <c r="F6182" s="104">
        <v>87</v>
      </c>
      <c r="G6182" s="104" t="s">
        <v>257</v>
      </c>
      <c r="H6182" s="105">
        <v>13</v>
      </c>
      <c r="I6182" s="104" t="s">
        <v>258</v>
      </c>
      <c r="J6182" s="104"/>
      <c r="K6182" s="104" t="s">
        <v>75</v>
      </c>
      <c r="L6182" s="104" t="s">
        <v>259</v>
      </c>
      <c r="M6182" s="104" t="s">
        <v>276</v>
      </c>
      <c r="N6182" s="104"/>
      <c r="O6182" s="106"/>
      <c r="P6182" s="111" t="s">
        <v>745</v>
      </c>
      <c r="Q6182" s="153" t="s">
        <v>525</v>
      </c>
      <c r="R6182" s="153" t="s">
        <v>262</v>
      </c>
      <c r="S6182" s="153">
        <f>Tabella2[[#This Row],[PLD STOP]]-Tabella2[[#This Row],[PLD START]]</f>
        <v>4.166666666666663E-2</v>
      </c>
      <c r="T6182" s="153">
        <v>0.35416666666666669</v>
      </c>
      <c r="U6182" s="153">
        <v>0.39583333333333331</v>
      </c>
      <c r="V6182" s="153">
        <f>IF(ISBLANK(T6182),"",Tabella2[[#This Row],[ACT STOP]]-Tabella2[[#This Row],[ACT START]])</f>
        <v>4.166666666666663E-2</v>
      </c>
      <c r="W6182" s="104" t="s">
        <v>92</v>
      </c>
      <c r="X6182" s="104" t="s">
        <v>91</v>
      </c>
      <c r="Y6182" s="110"/>
      <c r="Z6182" s="106"/>
      <c r="AA6182" s="104"/>
      <c r="AB6182" s="107"/>
      <c r="AC6182" s="72">
        <f>IF(OR(Tabella2[[#This Row],[OUTCOME]]="DCO",Tabella2[[#This Row],[OUTCOME]]="SDC"),1,0)</f>
        <v>1</v>
      </c>
      <c r="AH6182" s="70"/>
      <c r="AI6182" s="70"/>
      <c r="AJ6182">
        <f>IF(OR(Tabella2[[#This Row],[OUTCOME]]="DNCO", Tabella2[[#This Row],[OUTCOME]]="SDNC"),1,0)</f>
        <v>0</v>
      </c>
      <c r="AL6182" s="70"/>
      <c r="BM6182" s="135">
        <f>Tabella2[[#This Row],[ACT START]]</f>
        <v>0.35416666666666669</v>
      </c>
      <c r="BN6182" s="136">
        <f>Tabella2[[#This Row],[ACT STOP]]</f>
        <v>0.39583333333333331</v>
      </c>
      <c r="BO6182" s="101"/>
      <c r="BR6182" s="109" t="str">
        <f t="shared" si="109"/>
        <v>SH-25-6171</v>
      </c>
      <c r="BS6182" s="109" t="s">
        <v>427</v>
      </c>
      <c r="BT6182" t="str">
        <f>Tabella2[[#This Row],[OUTCOME]]</f>
        <v>DCO</v>
      </c>
      <c r="BU6182" t="str">
        <f>_xlfn.CONCAT(Tabella2[[#This Row],[NAME SP]],Tabella2[[#This Row],[ID SP]]," - ",Tabella2[[#This Row],[SYLLABUS NO]])</f>
        <v>AMI87 - SD EMR03</v>
      </c>
      <c r="BV6182" t="s">
        <v>11910</v>
      </c>
    </row>
    <row r="6183" spans="1:74" hidden="1">
      <c r="A6183" s="103" t="s">
        <v>13315</v>
      </c>
      <c r="B6183" s="102">
        <v>45958</v>
      </c>
      <c r="C6183" s="104">
        <f>_xlfn.ISOWEEKNUM(Tabella2[[#This Row],[Date]])</f>
        <v>44</v>
      </c>
      <c r="D6183" s="104" t="s">
        <v>9743</v>
      </c>
      <c r="E6183" s="104" t="s">
        <v>256</v>
      </c>
      <c r="F6183" s="104">
        <v>80</v>
      </c>
      <c r="G6183" s="104" t="s">
        <v>284</v>
      </c>
      <c r="H6183" s="105">
        <v>42</v>
      </c>
      <c r="I6183" s="104"/>
      <c r="J6183" s="104" t="s">
        <v>258</v>
      </c>
      <c r="K6183" s="104" t="s">
        <v>77</v>
      </c>
      <c r="L6183" s="104" t="s">
        <v>259</v>
      </c>
      <c r="M6183" s="104" t="s">
        <v>328</v>
      </c>
      <c r="N6183" s="104"/>
      <c r="O6183" s="106"/>
      <c r="P6183" s="111" t="s">
        <v>1895</v>
      </c>
      <c r="Q6183" s="153">
        <v>0.35416666666666669</v>
      </c>
      <c r="R6183" s="153">
        <v>0.39583333333333331</v>
      </c>
      <c r="S6183" s="153">
        <v>4.1666666666666664E-2</v>
      </c>
      <c r="T6183" s="153">
        <v>0.35416666666666669</v>
      </c>
      <c r="U6183" s="153">
        <v>0.39583333333333331</v>
      </c>
      <c r="V6183" s="153">
        <f>IF(ISBLANK(T6183),"",Tabella2[[#This Row],[ACT STOP]]-Tabella2[[#This Row],[ACT START]])</f>
        <v>4.166666666666663E-2</v>
      </c>
      <c r="W6183" s="104" t="s">
        <v>92</v>
      </c>
      <c r="X6183" s="104" t="s">
        <v>91</v>
      </c>
      <c r="Y6183" s="110"/>
      <c r="Z6183" s="106"/>
      <c r="AA6183" s="104"/>
      <c r="AB6183" s="107"/>
      <c r="AC6183" s="72">
        <f>IF(OR(Tabella2[[#This Row],[OUTCOME]]="DCO",Tabella2[[#This Row],[OUTCOME]]="SDC"),1,0)</f>
        <v>1</v>
      </c>
      <c r="AH6183" s="70"/>
      <c r="AI6183" s="70"/>
      <c r="AJ6183">
        <f>IF(OR(Tabella2[[#This Row],[OUTCOME]]="DNCO", Tabella2[[#This Row],[OUTCOME]]="SDNC"),1,0)</f>
        <v>0</v>
      </c>
      <c r="AL6183" s="70"/>
      <c r="BM6183" s="135">
        <f>Tabella2[[#This Row],[ACT START]]</f>
        <v>0.35416666666666669</v>
      </c>
      <c r="BN6183" s="136">
        <f>Tabella2[[#This Row],[ACT STOP]]</f>
        <v>0.39583333333333331</v>
      </c>
      <c r="BO6183" s="101"/>
      <c r="BR6183" s="109" t="str">
        <f t="shared" si="109"/>
        <v>SH-25-6172</v>
      </c>
      <c r="BS6183" s="109" t="s">
        <v>1747</v>
      </c>
      <c r="BT6183" t="str">
        <f>Tabella2[[#This Row],[OUTCOME]]</f>
        <v>DCO</v>
      </c>
      <c r="BU6183" t="str">
        <f>_xlfn.CONCAT(Tabella2[[#This Row],[NAME SP]],Tabella2[[#This Row],[ID SP]]," - ",Tabella2[[#This Row],[SYLLABUS NO]])</f>
        <v>QATAR80 - PT LLF02</v>
      </c>
      <c r="BV6183" t="s">
        <v>11904</v>
      </c>
    </row>
    <row r="6184" spans="1:74" hidden="1">
      <c r="A6184" s="103" t="s">
        <v>13316</v>
      </c>
      <c r="B6184" s="102">
        <v>45958</v>
      </c>
      <c r="C6184" s="104">
        <f>_xlfn.ISOWEEKNUM(Tabella2[[#This Row],[Date]])</f>
        <v>44</v>
      </c>
      <c r="D6184" s="104" t="s">
        <v>255</v>
      </c>
      <c r="E6184" s="104" t="s">
        <v>256</v>
      </c>
      <c r="F6184" s="104">
        <v>40</v>
      </c>
      <c r="G6184" s="104" t="s">
        <v>257</v>
      </c>
      <c r="H6184" s="105">
        <v>5</v>
      </c>
      <c r="I6184" s="104" t="s">
        <v>258</v>
      </c>
      <c r="J6184" s="104"/>
      <c r="K6184" s="104" t="s">
        <v>79</v>
      </c>
      <c r="L6184" s="104" t="s">
        <v>299</v>
      </c>
      <c r="M6184" s="104" t="s">
        <v>276</v>
      </c>
      <c r="N6184" s="104"/>
      <c r="O6184" s="106" t="str">
        <f>A6185</f>
        <v>18590</v>
      </c>
      <c r="P6184" s="111" t="s">
        <v>2593</v>
      </c>
      <c r="Q6184" s="153">
        <v>0.41666666666666669</v>
      </c>
      <c r="R6184" s="153">
        <v>0.45833333333333331</v>
      </c>
      <c r="S6184" s="153">
        <f>Tabella2[[#This Row],[PLD STOP]]-Tabella2[[#This Row],[PLD START]]</f>
        <v>4.166666666666663E-2</v>
      </c>
      <c r="T6184" s="153">
        <v>0.41666666666666669</v>
      </c>
      <c r="U6184" s="153">
        <v>0.45833333333333331</v>
      </c>
      <c r="V6184" s="153">
        <f>IF(ISBLANK(T6184),"",Tabella2[[#This Row],[ACT STOP]]-Tabella2[[#This Row],[ACT START]])</f>
        <v>4.166666666666663E-2</v>
      </c>
      <c r="W6184" s="104" t="s">
        <v>92</v>
      </c>
      <c r="X6184" s="104" t="s">
        <v>91</v>
      </c>
      <c r="Y6184" s="110"/>
      <c r="Z6184" s="106"/>
      <c r="AA6184" s="104"/>
      <c r="AB6184" s="107"/>
      <c r="AC6184" s="72">
        <f>IF(OR(Tabella2[[#This Row],[OUTCOME]]="DCO",Tabella2[[#This Row],[OUTCOME]]="SDC"),1,0)</f>
        <v>1</v>
      </c>
      <c r="AH6184" s="70"/>
      <c r="AI6184" s="70"/>
      <c r="AJ6184">
        <f>IF(OR(Tabella2[[#This Row],[OUTCOME]]="DNCO", Tabella2[[#This Row],[OUTCOME]]="SDNC"),1,0)</f>
        <v>0</v>
      </c>
      <c r="AL6184" s="70"/>
      <c r="BM6184" s="135">
        <f>Tabella2[[#This Row],[ACT START]]</f>
        <v>0.41666666666666669</v>
      </c>
      <c r="BN6184" s="136">
        <f>Tabella2[[#This Row],[ACT STOP]]</f>
        <v>0.45833333333333331</v>
      </c>
      <c r="BO6184" s="101"/>
      <c r="BR6184" s="109" t="str">
        <f t="shared" si="109"/>
        <v>SH-25-6173</v>
      </c>
      <c r="BS6184" s="109" t="s">
        <v>416</v>
      </c>
      <c r="BT6184" t="str">
        <f>Tabella2[[#This Row],[OUTCOME]]</f>
        <v>DCO</v>
      </c>
      <c r="BU6184" t="str">
        <f>_xlfn.CONCAT(Tabella2[[#This Row],[NAME SP]],Tabella2[[#This Row],[ID SP]]," - ",Tabella2[[#This Row],[SYLLABUS NO]])</f>
        <v>QATAR40 - FMSC HBFM01</v>
      </c>
      <c r="BV6184" t="s">
        <v>12128</v>
      </c>
    </row>
    <row r="6185" spans="1:74" hidden="1">
      <c r="A6185" s="103" t="s">
        <v>13317</v>
      </c>
      <c r="B6185" s="102">
        <v>45958</v>
      </c>
      <c r="C6185" s="104">
        <f>_xlfn.ISOWEEKNUM(Tabella2[[#This Row],[Date]])</f>
        <v>44</v>
      </c>
      <c r="D6185" s="104" t="s">
        <v>195</v>
      </c>
      <c r="E6185" s="104" t="s">
        <v>298</v>
      </c>
      <c r="F6185" s="104"/>
      <c r="G6185" s="104" t="s">
        <v>257</v>
      </c>
      <c r="H6185" s="105">
        <v>33</v>
      </c>
      <c r="I6185" s="104"/>
      <c r="J6185" s="104" t="s">
        <v>258</v>
      </c>
      <c r="K6185" s="104" t="s">
        <v>78</v>
      </c>
      <c r="L6185" s="104" t="s">
        <v>299</v>
      </c>
      <c r="M6185" s="104" t="s">
        <v>276</v>
      </c>
      <c r="N6185" s="104"/>
      <c r="O6185" s="106" t="str">
        <f>A6184</f>
        <v>18589</v>
      </c>
      <c r="P6185" s="111" t="s">
        <v>300</v>
      </c>
      <c r="Q6185" s="153">
        <v>0.41666666666666669</v>
      </c>
      <c r="R6185" s="153">
        <v>0.45833333333333331</v>
      </c>
      <c r="S6185" s="153">
        <f>Tabella2[[#This Row],[PLD STOP]]-Tabella2[[#This Row],[PLD START]]</f>
        <v>4.166666666666663E-2</v>
      </c>
      <c r="T6185" s="153">
        <v>0.41666666666666669</v>
      </c>
      <c r="U6185" s="153">
        <v>0.45833333333333331</v>
      </c>
      <c r="V6185" s="153">
        <f>IF(ISBLANK(T6185),"",Tabella2[[#This Row],[ACT STOP]]-Tabella2[[#This Row],[ACT START]])</f>
        <v>4.166666666666663E-2</v>
      </c>
      <c r="W6185" s="104" t="s">
        <v>122</v>
      </c>
      <c r="X6185" s="104" t="s">
        <v>91</v>
      </c>
      <c r="Y6185" s="110"/>
      <c r="Z6185" s="106"/>
      <c r="AA6185" s="104"/>
      <c r="AB6185" s="107"/>
      <c r="AC6185" s="72">
        <f>IF(OR(Tabella2[[#This Row],[OUTCOME]]="DCO",Tabella2[[#This Row],[OUTCOME]]="SDC"),1,0)</f>
        <v>1</v>
      </c>
      <c r="AH6185" s="70"/>
      <c r="AI6185" s="70"/>
      <c r="AJ6185">
        <f>IF(OR(Tabella2[[#This Row],[OUTCOME]]="DNCO", Tabella2[[#This Row],[OUTCOME]]="SDNC"),1,0)</f>
        <v>0</v>
      </c>
      <c r="AL6185" s="70"/>
      <c r="BM6185" s="135">
        <f>Tabella2[[#This Row],[ACT START]]</f>
        <v>0.41666666666666669</v>
      </c>
      <c r="BN6185" s="136">
        <f>Tabella2[[#This Row],[ACT STOP]]</f>
        <v>0.45833333333333331</v>
      </c>
      <c r="BO6185" s="101"/>
      <c r="BR6185" s="109" t="str">
        <f t="shared" si="109"/>
        <v>SH-25-6174</v>
      </c>
      <c r="BS6185" s="109" t="s">
        <v>458</v>
      </c>
      <c r="BT6185" t="str">
        <f>Tabella2[[#This Row],[OUTCOME]]</f>
        <v>SDC</v>
      </c>
      <c r="BU6185" t="str">
        <f>_xlfn.CONCAT(Tabella2[[#This Row],[NAME SP]],Tabella2[[#This Row],[ID SP]]," - ",Tabella2[[#This Row],[SYLLABUS NO]])</f>
        <v>Support QATAR - SUPP</v>
      </c>
    </row>
    <row r="6186" spans="1:74" hidden="1">
      <c r="A6186" s="103" t="s">
        <v>13318</v>
      </c>
      <c r="B6186" s="102">
        <v>45958</v>
      </c>
      <c r="C6186" s="104">
        <f>_xlfn.ISOWEEKNUM(Tabella2[[#This Row],[Date]])</f>
        <v>44</v>
      </c>
      <c r="D6186" s="104" t="s">
        <v>6396</v>
      </c>
      <c r="E6186" s="104" t="s">
        <v>256</v>
      </c>
      <c r="F6186" s="104">
        <v>73</v>
      </c>
      <c r="G6186" s="104" t="s">
        <v>284</v>
      </c>
      <c r="H6186" s="105">
        <v>23</v>
      </c>
      <c r="I6186" s="104"/>
      <c r="J6186" s="104" t="s">
        <v>258</v>
      </c>
      <c r="K6186" s="104" t="s">
        <v>75</v>
      </c>
      <c r="L6186" s="104" t="s">
        <v>299</v>
      </c>
      <c r="M6186" s="104" t="s">
        <v>516</v>
      </c>
      <c r="N6186" s="104"/>
      <c r="O6186" s="106" t="str">
        <f>A6187</f>
        <v>18592</v>
      </c>
      <c r="P6186" s="111" t="s">
        <v>1877</v>
      </c>
      <c r="Q6186" s="153" t="s">
        <v>498</v>
      </c>
      <c r="R6186" s="153" t="s">
        <v>499</v>
      </c>
      <c r="S6186" s="153">
        <f>Tabella2[[#This Row],[PLD STOP]]-Tabella2[[#This Row],[PLD START]]</f>
        <v>4.166666666666663E-2</v>
      </c>
      <c r="T6186" s="153" t="s">
        <v>498</v>
      </c>
      <c r="U6186" s="153" t="s">
        <v>499</v>
      </c>
      <c r="V6186" s="153">
        <f>IF(ISBLANK(T6186),"",Tabella2[[#This Row],[ACT STOP]]-Tabella2[[#This Row],[ACT START]])</f>
        <v>4.166666666666663E-2</v>
      </c>
      <c r="W6186" s="104" t="s">
        <v>92</v>
      </c>
      <c r="X6186" s="104" t="s">
        <v>91</v>
      </c>
      <c r="Y6186" s="110"/>
      <c r="Z6186" s="106"/>
      <c r="AA6186" s="104"/>
      <c r="AB6186" s="107"/>
      <c r="AC6186" s="72">
        <f>IF(OR(Tabella2[[#This Row],[OUTCOME]]="DCO",Tabella2[[#This Row],[OUTCOME]]="SDC"),1,0)</f>
        <v>1</v>
      </c>
      <c r="AH6186" s="70"/>
      <c r="AI6186" s="70"/>
      <c r="AJ6186">
        <f>IF(OR(Tabella2[[#This Row],[OUTCOME]]="DNCO", Tabella2[[#This Row],[OUTCOME]]="SDNC"),1,0)</f>
        <v>0</v>
      </c>
      <c r="AL6186" s="70"/>
      <c r="BM6186" s="135" t="str">
        <f>Tabella2[[#This Row],[ACT START]]</f>
        <v>10:00</v>
      </c>
      <c r="BN6186" s="136" t="str">
        <f>Tabella2[[#This Row],[ACT STOP]]</f>
        <v>11:00</v>
      </c>
      <c r="BO6186" s="101"/>
      <c r="BR6186" s="109" t="str">
        <f t="shared" si="109"/>
        <v>SH-25-6175</v>
      </c>
      <c r="BS6186" s="109" t="s">
        <v>358</v>
      </c>
      <c r="BT6186" t="str">
        <f>Tabella2[[#This Row],[OUTCOME]]</f>
        <v>DCO</v>
      </c>
      <c r="BU6186" t="str">
        <f>_xlfn.CONCAT(Tabella2[[#This Row],[NAME SP]],Tabella2[[#This Row],[ID SP]]," - ",Tabella2[[#This Row],[SYLLABUS NO]])</f>
        <v>QATAR73 - NET PGM01</v>
      </c>
      <c r="BV6186" t="s">
        <v>12012</v>
      </c>
    </row>
    <row r="6187" spans="1:74" hidden="1">
      <c r="A6187" s="103" t="s">
        <v>13319</v>
      </c>
      <c r="B6187" s="102">
        <v>45958</v>
      </c>
      <c r="C6187" s="104">
        <f>_xlfn.ISOWEEKNUM(Tabella2[[#This Row],[Date]])</f>
        <v>44</v>
      </c>
      <c r="D6187" s="104" t="s">
        <v>9759</v>
      </c>
      <c r="E6187" s="104" t="s">
        <v>284</v>
      </c>
      <c r="F6187" s="104">
        <v>85</v>
      </c>
      <c r="G6187" s="104" t="s">
        <v>257</v>
      </c>
      <c r="H6187" s="105">
        <v>10</v>
      </c>
      <c r="I6187" s="104"/>
      <c r="J6187" s="104" t="s">
        <v>258</v>
      </c>
      <c r="K6187" s="104" t="s">
        <v>77</v>
      </c>
      <c r="L6187" s="104" t="s">
        <v>299</v>
      </c>
      <c r="M6187" s="104" t="s">
        <v>516</v>
      </c>
      <c r="N6187" s="104"/>
      <c r="O6187" s="106" t="str">
        <f>A6186</f>
        <v>18591</v>
      </c>
      <c r="P6187" s="111" t="s">
        <v>1993</v>
      </c>
      <c r="Q6187" s="153">
        <v>0.41666666666666669</v>
      </c>
      <c r="R6187" s="153">
        <v>0.45833333333333331</v>
      </c>
      <c r="S6187" s="153">
        <f>Tabella2[[#This Row],[PLD STOP]]-Tabella2[[#This Row],[PLD START]]</f>
        <v>4.166666666666663E-2</v>
      </c>
      <c r="T6187" s="153">
        <v>0.41666666666666669</v>
      </c>
      <c r="U6187" s="153">
        <v>0.45833333333333331</v>
      </c>
      <c r="V6187" s="153">
        <f>IF(ISBLANK(T6187),"",Tabella2[[#This Row],[ACT STOP]]-Tabella2[[#This Row],[ACT START]])</f>
        <v>4.166666666666663E-2</v>
      </c>
      <c r="W6187" s="104" t="s">
        <v>92</v>
      </c>
      <c r="X6187" s="104" t="s">
        <v>91</v>
      </c>
      <c r="Y6187" s="110" t="s">
        <v>13343</v>
      </c>
      <c r="Z6187" s="106"/>
      <c r="AA6187" s="104"/>
      <c r="AB6187" s="107"/>
      <c r="AC6187" s="72">
        <f>IF(OR(Tabella2[[#This Row],[OUTCOME]]="DCO",Tabella2[[#This Row],[OUTCOME]]="SDC"),1,0)</f>
        <v>1</v>
      </c>
      <c r="AH6187" s="70"/>
      <c r="AI6187" s="70"/>
      <c r="AJ6187">
        <f>IF(OR(Tabella2[[#This Row],[OUTCOME]]="DNCO", Tabella2[[#This Row],[OUTCOME]]="SDNC"),1,0)</f>
        <v>0</v>
      </c>
      <c r="AL6187" s="70"/>
      <c r="BL6187" t="s">
        <v>13382</v>
      </c>
      <c r="BM6187" s="135">
        <f>Tabella2[[#This Row],[ACT START]]</f>
        <v>0.41666666666666669</v>
      </c>
      <c r="BN6187" s="136">
        <f>Tabella2[[#This Row],[ACT STOP]]</f>
        <v>0.45833333333333331</v>
      </c>
      <c r="BO6187" s="101"/>
      <c r="BR6187" s="109" t="str">
        <f t="shared" si="109"/>
        <v>SH-25-6176</v>
      </c>
      <c r="BS6187" s="109" t="s">
        <v>552</v>
      </c>
      <c r="BT6187" t="str">
        <f>Tabella2[[#This Row],[OUTCOME]]</f>
        <v>DCO</v>
      </c>
      <c r="BU6187" t="str">
        <f>_xlfn.CONCAT(Tabella2[[#This Row],[NAME SP]],Tabella2[[#This Row],[ID SP]]," - ",Tabella2[[#This Row],[SYLLABUS NO]])</f>
        <v>IFTS85 - NET PGM02</v>
      </c>
      <c r="BV6187" t="s">
        <v>11935</v>
      </c>
    </row>
    <row r="6188" spans="1:74" hidden="1">
      <c r="A6188" s="103" t="s">
        <v>13320</v>
      </c>
      <c r="B6188" s="102">
        <v>45958</v>
      </c>
      <c r="C6188" s="104">
        <f>_xlfn.ISOWEEKNUM(Tabella2[[#This Row],[Date]])</f>
        <v>44</v>
      </c>
      <c r="D6188" s="104" t="s">
        <v>11710</v>
      </c>
      <c r="E6188" s="104" t="s">
        <v>284</v>
      </c>
      <c r="F6188" s="104">
        <v>88</v>
      </c>
      <c r="G6188" s="104" t="s">
        <v>257</v>
      </c>
      <c r="H6188" s="105">
        <v>12</v>
      </c>
      <c r="I6188" s="104" t="s">
        <v>258</v>
      </c>
      <c r="J6188" s="104"/>
      <c r="K6188" s="104" t="s">
        <v>83</v>
      </c>
      <c r="L6188" s="104" t="s">
        <v>259</v>
      </c>
      <c r="M6188" s="104" t="s">
        <v>276</v>
      </c>
      <c r="N6188" s="104"/>
      <c r="O6188" s="106"/>
      <c r="P6188" s="111" t="s">
        <v>13176</v>
      </c>
      <c r="Q6188" s="153" t="s">
        <v>498</v>
      </c>
      <c r="R6188" s="153" t="s">
        <v>499</v>
      </c>
      <c r="S6188" s="153">
        <f>Tabella2[[#This Row],[PLD STOP]]-Tabella2[[#This Row],[PLD START]]</f>
        <v>4.166666666666663E-2</v>
      </c>
      <c r="T6188" s="153">
        <v>0.41736111111111113</v>
      </c>
      <c r="U6188" s="153">
        <v>0.45763888888888887</v>
      </c>
      <c r="V6188" s="153">
        <f>IF(ISBLANK(T6188),"",Tabella2[[#This Row],[ACT STOP]]-Tabella2[[#This Row],[ACT START]])</f>
        <v>4.0277777777777746E-2</v>
      </c>
      <c r="W6188" s="104" t="s">
        <v>92</v>
      </c>
      <c r="X6188" s="104" t="s">
        <v>91</v>
      </c>
      <c r="Y6188" s="110"/>
      <c r="Z6188" s="106"/>
      <c r="AA6188" s="104"/>
      <c r="AB6188" s="107"/>
      <c r="AC6188" s="72">
        <f>IF(OR(Tabella2[[#This Row],[OUTCOME]]="DCO",Tabella2[[#This Row],[OUTCOME]]="SDC"),1,0)</f>
        <v>1</v>
      </c>
      <c r="AH6188" s="70"/>
      <c r="AI6188" s="70"/>
      <c r="AJ6188">
        <f>IF(OR(Tabella2[[#This Row],[OUTCOME]]="DNCO", Tabella2[[#This Row],[OUTCOME]]="SDNC"),1,0)</f>
        <v>0</v>
      </c>
      <c r="AL6188" s="70"/>
      <c r="BM6188" s="135">
        <f>Tabella2[[#This Row],[ACT START]]</f>
        <v>0.41736111111111113</v>
      </c>
      <c r="BN6188" s="136">
        <f>Tabella2[[#This Row],[ACT STOP]]</f>
        <v>0.45763888888888887</v>
      </c>
      <c r="BO6188" s="101"/>
      <c r="BR6188" s="109" t="str">
        <f t="shared" si="109"/>
        <v>SH-25-6177</v>
      </c>
      <c r="BS6188" s="109" t="s">
        <v>266</v>
      </c>
      <c r="BT6188" t="str">
        <f>Tabella2[[#This Row],[OUTCOME]]</f>
        <v>DCO</v>
      </c>
      <c r="BU6188" t="str">
        <f>_xlfn.CONCAT(Tabella2[[#This Row],[NAME SP]],Tabella2[[#This Row],[ID SP]]," - ",Tabella2[[#This Row],[SYLLABUS NO]])</f>
        <v>IFTS88 - SD IF0103</v>
      </c>
      <c r="BV6188" t="s">
        <v>11840</v>
      </c>
    </row>
    <row r="6189" spans="1:74" hidden="1">
      <c r="A6189" s="103" t="s">
        <v>13321</v>
      </c>
      <c r="B6189" s="102">
        <v>45958</v>
      </c>
      <c r="C6189" s="104">
        <f>_xlfn.ISOWEEKNUM(Tabella2[[#This Row],[Date]])</f>
        <v>44</v>
      </c>
      <c r="D6189" s="104" t="s">
        <v>11893</v>
      </c>
      <c r="E6189" s="104" t="s">
        <v>327</v>
      </c>
      <c r="F6189" s="104">
        <v>86</v>
      </c>
      <c r="G6189" s="104" t="s">
        <v>257</v>
      </c>
      <c r="H6189" s="105">
        <v>14</v>
      </c>
      <c r="I6189" s="104" t="s">
        <v>258</v>
      </c>
      <c r="J6189" s="104"/>
      <c r="K6189" s="104" t="s">
        <v>80</v>
      </c>
      <c r="L6189" s="104" t="s">
        <v>259</v>
      </c>
      <c r="M6189" s="104" t="s">
        <v>276</v>
      </c>
      <c r="N6189" s="104"/>
      <c r="O6189" s="106"/>
      <c r="P6189" s="111" t="s">
        <v>742</v>
      </c>
      <c r="Q6189" s="153" t="s">
        <v>498</v>
      </c>
      <c r="R6189" s="153" t="s">
        <v>499</v>
      </c>
      <c r="S6189" s="153">
        <f>Tabella2[[#This Row],[PLD STOP]]-Tabella2[[#This Row],[PLD START]]</f>
        <v>4.166666666666663E-2</v>
      </c>
      <c r="T6189" s="153" t="s">
        <v>498</v>
      </c>
      <c r="U6189" s="153" t="s">
        <v>499</v>
      </c>
      <c r="V6189" s="153">
        <f>IF(ISBLANK(T6189),"",Tabella2[[#This Row],[ACT STOP]]-Tabella2[[#This Row],[ACT START]])</f>
        <v>4.166666666666663E-2</v>
      </c>
      <c r="W6189" s="104" t="s">
        <v>92</v>
      </c>
      <c r="X6189" s="104" t="s">
        <v>91</v>
      </c>
      <c r="Y6189" s="110"/>
      <c r="Z6189" s="106"/>
      <c r="AA6189" s="104"/>
      <c r="AB6189" s="107"/>
      <c r="AC6189" s="72">
        <f>IF(OR(Tabella2[[#This Row],[OUTCOME]]="DCO",Tabella2[[#This Row],[OUTCOME]]="SDC"),1,0)</f>
        <v>1</v>
      </c>
      <c r="AH6189" s="70"/>
      <c r="AI6189" s="70"/>
      <c r="AJ6189">
        <f>IF(OR(Tabella2[[#This Row],[OUTCOME]]="DNCO", Tabella2[[#This Row],[OUTCOME]]="SDNC"),1,0)</f>
        <v>0</v>
      </c>
      <c r="AL6189" s="70"/>
      <c r="BM6189" s="135" t="str">
        <f>Tabella2[[#This Row],[ACT START]]</f>
        <v>10:00</v>
      </c>
      <c r="BN6189" s="136" t="str">
        <f>Tabella2[[#This Row],[ACT STOP]]</f>
        <v>11:00</v>
      </c>
      <c r="BO6189" s="101"/>
      <c r="BR6189" s="109" t="str">
        <f t="shared" si="109"/>
        <v>SH-25-6178</v>
      </c>
      <c r="BS6189" s="109" t="s">
        <v>372</v>
      </c>
      <c r="BT6189" t="str">
        <f>Tabella2[[#This Row],[OUTCOME]]</f>
        <v>DCO</v>
      </c>
      <c r="BU6189" t="str">
        <f>_xlfn.CONCAT(Tabella2[[#This Row],[NAME SP]],Tabella2[[#This Row],[ID SP]]," - ",Tabella2[[#This Row],[SYLLABUS NO]])</f>
        <v>AMI86 - SD EMR02</v>
      </c>
      <c r="BV6189" t="s">
        <v>11908</v>
      </c>
    </row>
    <row r="6190" spans="1:74" hidden="1">
      <c r="A6190" s="103" t="s">
        <v>13322</v>
      </c>
      <c r="B6190" s="102">
        <v>45958</v>
      </c>
      <c r="C6190" s="104">
        <f>_xlfn.ISOWEEKNUM(Tabella2[[#This Row],[Date]])</f>
        <v>44</v>
      </c>
      <c r="D6190" s="104" t="s">
        <v>817</v>
      </c>
      <c r="E6190" s="104" t="s">
        <v>284</v>
      </c>
      <c r="F6190" s="104">
        <v>73</v>
      </c>
      <c r="G6190" s="104" t="s">
        <v>257</v>
      </c>
      <c r="H6190" s="105">
        <v>17</v>
      </c>
      <c r="I6190" s="104"/>
      <c r="J6190" s="104" t="s">
        <v>258</v>
      </c>
      <c r="K6190" s="104" t="s">
        <v>79</v>
      </c>
      <c r="L6190" s="104" t="s">
        <v>299</v>
      </c>
      <c r="M6190" s="104" t="s">
        <v>276</v>
      </c>
      <c r="N6190" s="104"/>
      <c r="O6190" s="106" t="str">
        <f>A6191</f>
        <v>18596</v>
      </c>
      <c r="P6190" s="111" t="s">
        <v>456</v>
      </c>
      <c r="Q6190" s="153">
        <v>0.47916666666666669</v>
      </c>
      <c r="R6190" s="153">
        <v>0.52083333333333337</v>
      </c>
      <c r="S6190" s="153">
        <f>Tabella2[[#This Row],[PLD STOP]]-Tabella2[[#This Row],[PLD START]]</f>
        <v>4.1666666666666685E-2</v>
      </c>
      <c r="T6190" s="153">
        <v>0.47916666666666669</v>
      </c>
      <c r="U6190" s="153">
        <v>0.52083333333333337</v>
      </c>
      <c r="V6190" s="153">
        <f>IF(ISBLANK(T6190),"",Tabella2[[#This Row],[ACT STOP]]-Tabella2[[#This Row],[ACT START]])</f>
        <v>4.1666666666666685E-2</v>
      </c>
      <c r="W6190" s="104" t="s">
        <v>92</v>
      </c>
      <c r="X6190" s="104" t="s">
        <v>91</v>
      </c>
      <c r="Y6190" s="110"/>
      <c r="Z6190" s="106"/>
      <c r="AA6190" s="104"/>
      <c r="AB6190" s="107"/>
      <c r="AC6190" s="72">
        <f>IF(OR(Tabella2[[#This Row],[OUTCOME]]="DCO",Tabella2[[#This Row],[OUTCOME]]="SDC"),1,0)</f>
        <v>1</v>
      </c>
      <c r="AH6190" s="70"/>
      <c r="AI6190" s="70"/>
      <c r="AJ6190">
        <f>IF(OR(Tabella2[[#This Row],[OUTCOME]]="DNCO", Tabella2[[#This Row],[OUTCOME]]="SDNC"),1,0)</f>
        <v>0</v>
      </c>
      <c r="AL6190" s="70"/>
      <c r="BM6190" s="135">
        <f>Tabella2[[#This Row],[ACT START]]</f>
        <v>0.47916666666666669</v>
      </c>
      <c r="BN6190" s="136">
        <f>Tabella2[[#This Row],[ACT STOP]]</f>
        <v>0.52083333333333337</v>
      </c>
      <c r="BO6190" s="101"/>
      <c r="BR6190" s="109" t="str">
        <f t="shared" si="109"/>
        <v>SH-25-6179</v>
      </c>
      <c r="BS6190" s="109" t="s">
        <v>393</v>
      </c>
      <c r="BT6190" t="str">
        <f>Tabella2[[#This Row],[OUTCOME]]</f>
        <v>DCO</v>
      </c>
      <c r="BU6190" t="str">
        <f>_xlfn.CONCAT(Tabella2[[#This Row],[NAME SP]],Tabella2[[#This Row],[ID SP]]," - ",Tabella2[[#This Row],[SYLLABUS NO]])</f>
        <v>IFTS73 - FMSC OACM02</v>
      </c>
      <c r="BV6190" t="s">
        <v>12008</v>
      </c>
    </row>
    <row r="6191" spans="1:74" hidden="1">
      <c r="A6191" s="103" t="s">
        <v>13323</v>
      </c>
      <c r="B6191" s="102">
        <v>45958</v>
      </c>
      <c r="C6191" s="104">
        <f>_xlfn.ISOWEEKNUM(Tabella2[[#This Row],[Date]])</f>
        <v>44</v>
      </c>
      <c r="D6191" s="104" t="s">
        <v>195</v>
      </c>
      <c r="E6191" s="104" t="s">
        <v>398</v>
      </c>
      <c r="F6191" s="104"/>
      <c r="G6191" s="104" t="s">
        <v>284</v>
      </c>
      <c r="H6191" s="105">
        <v>48</v>
      </c>
      <c r="I6191" s="104"/>
      <c r="J6191" s="104" t="s">
        <v>258</v>
      </c>
      <c r="K6191" s="104" t="s">
        <v>78</v>
      </c>
      <c r="L6191" s="104" t="s">
        <v>299</v>
      </c>
      <c r="M6191" s="104" t="s">
        <v>276</v>
      </c>
      <c r="N6191" s="104"/>
      <c r="O6191" s="106" t="str">
        <f>A6190</f>
        <v>18595</v>
      </c>
      <c r="P6191" s="111" t="s">
        <v>300</v>
      </c>
      <c r="Q6191" s="153">
        <v>0.47916666666666669</v>
      </c>
      <c r="R6191" s="153">
        <v>0.52083333333333337</v>
      </c>
      <c r="S6191" s="153">
        <f>Tabella2[[#This Row],[PLD STOP]]-Tabella2[[#This Row],[PLD START]]</f>
        <v>4.1666666666666685E-2</v>
      </c>
      <c r="T6191" s="153">
        <v>0.47916666666666669</v>
      </c>
      <c r="U6191" s="153">
        <v>0.52083333333333337</v>
      </c>
      <c r="V6191" s="153">
        <f>IF(ISBLANK(T6191),"",Tabella2[[#This Row],[ACT STOP]]-Tabella2[[#This Row],[ACT START]])</f>
        <v>4.1666666666666685E-2</v>
      </c>
      <c r="W6191" s="104" t="s">
        <v>122</v>
      </c>
      <c r="X6191" s="104" t="s">
        <v>91</v>
      </c>
      <c r="Y6191" s="110"/>
      <c r="Z6191" s="106"/>
      <c r="AA6191" s="104"/>
      <c r="AB6191" s="107"/>
      <c r="AC6191" s="72">
        <f>IF(OR(Tabella2[[#This Row],[OUTCOME]]="DCO",Tabella2[[#This Row],[OUTCOME]]="SDC"),1,0)</f>
        <v>1</v>
      </c>
      <c r="AH6191" s="70"/>
      <c r="AI6191" s="70"/>
      <c r="AJ6191">
        <f>IF(OR(Tabella2[[#This Row],[OUTCOME]]="DNCO", Tabella2[[#This Row],[OUTCOME]]="SDNC"),1,0)</f>
        <v>0</v>
      </c>
      <c r="AL6191" s="70"/>
      <c r="BM6191" s="135">
        <f>Tabella2[[#This Row],[ACT START]]</f>
        <v>0.47916666666666669</v>
      </c>
      <c r="BN6191" s="136">
        <f>Tabella2[[#This Row],[ACT STOP]]</f>
        <v>0.52083333333333337</v>
      </c>
      <c r="BO6191" s="101"/>
      <c r="BR6191" s="109" t="str">
        <f t="shared" si="109"/>
        <v>SH-25-6180</v>
      </c>
      <c r="BS6191" s="109" t="s">
        <v>1758</v>
      </c>
      <c r="BT6191" t="str">
        <f>Tabella2[[#This Row],[OUTCOME]]</f>
        <v>SDC</v>
      </c>
      <c r="BU6191" t="str">
        <f>_xlfn.CONCAT(Tabella2[[#This Row],[NAME SP]],Tabella2[[#This Row],[ID SP]]," - ",Tabella2[[#This Row],[SYLLABUS NO]])</f>
        <v>Support IFTS - SUPP</v>
      </c>
    </row>
    <row r="6192" spans="1:74" hidden="1">
      <c r="A6192" s="103" t="s">
        <v>13324</v>
      </c>
      <c r="B6192" s="102">
        <v>45958</v>
      </c>
      <c r="C6192" s="104">
        <f>_xlfn.ISOWEEKNUM(Tabella2[[#This Row],[Date]])</f>
        <v>44</v>
      </c>
      <c r="D6192" s="104" t="s">
        <v>860</v>
      </c>
      <c r="E6192" s="104" t="s">
        <v>284</v>
      </c>
      <c r="F6192" s="104">
        <v>81</v>
      </c>
      <c r="G6192" s="104" t="s">
        <v>257</v>
      </c>
      <c r="H6192" s="105">
        <v>13</v>
      </c>
      <c r="I6192" s="104"/>
      <c r="J6192" s="104" t="s">
        <v>258</v>
      </c>
      <c r="K6192" s="104" t="s">
        <v>83</v>
      </c>
      <c r="L6192" s="104" t="s">
        <v>299</v>
      </c>
      <c r="M6192" s="104" t="s">
        <v>361</v>
      </c>
      <c r="N6192" s="104"/>
      <c r="O6192" s="106" t="str">
        <f>A6193</f>
        <v>18598</v>
      </c>
      <c r="P6192" s="111" t="s">
        <v>2067</v>
      </c>
      <c r="Q6192" s="153" t="s">
        <v>504</v>
      </c>
      <c r="R6192" s="153" t="s">
        <v>271</v>
      </c>
      <c r="S6192" s="153">
        <f>Tabella2[[#This Row],[PLD STOP]]-Tabella2[[#This Row],[PLD START]]</f>
        <v>4.1666666666666685E-2</v>
      </c>
      <c r="T6192" s="153" t="s">
        <v>504</v>
      </c>
      <c r="U6192" s="153" t="s">
        <v>271</v>
      </c>
      <c r="V6192" s="153">
        <f>IF(ISBLANK(T6192),"",Tabella2[[#This Row],[ACT STOP]]-Tabella2[[#This Row],[ACT START]])</f>
        <v>4.1666666666666685E-2</v>
      </c>
      <c r="W6192" s="104" t="s">
        <v>92</v>
      </c>
      <c r="X6192" s="104" t="s">
        <v>91</v>
      </c>
      <c r="Y6192" s="110"/>
      <c r="Z6192" s="106"/>
      <c r="AA6192" s="104"/>
      <c r="AB6192" s="107"/>
      <c r="AC6192" s="72">
        <f>IF(OR(Tabella2[[#This Row],[OUTCOME]]="DCO",Tabella2[[#This Row],[OUTCOME]]="SDC"),1,0)</f>
        <v>1</v>
      </c>
      <c r="AH6192" s="70"/>
      <c r="AI6192" s="70"/>
      <c r="AJ6192">
        <f>IF(OR(Tabella2[[#This Row],[OUTCOME]]="DNCO", Tabella2[[#This Row],[OUTCOME]]="SDNC"),1,0)</f>
        <v>0</v>
      </c>
      <c r="AL6192" s="70"/>
      <c r="BM6192" s="135" t="str">
        <f>Tabella2[[#This Row],[ACT START]]</f>
        <v>11:30</v>
      </c>
      <c r="BN6192" s="136" t="str">
        <f>Tabella2[[#This Row],[ACT STOP]]</f>
        <v>12:30</v>
      </c>
      <c r="BO6192" s="101"/>
      <c r="BR6192" s="109" t="str">
        <f t="shared" si="109"/>
        <v>SH-25-6181</v>
      </c>
      <c r="BS6192" s="109" t="s">
        <v>427</v>
      </c>
      <c r="BT6192" t="str">
        <f>Tabella2[[#This Row],[OUTCOME]]</f>
        <v>DCO</v>
      </c>
      <c r="BU6192" t="str">
        <f>_xlfn.CONCAT(Tabella2[[#This Row],[NAME SP]],Tabella2[[#This Row],[ID SP]]," - ",Tabella2[[#This Row],[SYLLABUS NO]])</f>
        <v>IFTS81 - FMSC RNG02</v>
      </c>
      <c r="BV6192" t="s">
        <v>11890</v>
      </c>
    </row>
    <row r="6193" spans="1:74" hidden="1">
      <c r="A6193" s="103" t="s">
        <v>13325</v>
      </c>
      <c r="B6193" s="102">
        <v>45958</v>
      </c>
      <c r="C6193" s="104">
        <f>_xlfn.ISOWEEKNUM(Tabella2[[#This Row],[Date]])</f>
        <v>44</v>
      </c>
      <c r="D6193" s="104" t="s">
        <v>195</v>
      </c>
      <c r="E6193" s="104" t="s">
        <v>398</v>
      </c>
      <c r="F6193" s="104"/>
      <c r="G6193" s="104" t="s">
        <v>257</v>
      </c>
      <c r="H6193" s="105">
        <v>9</v>
      </c>
      <c r="I6193" s="104"/>
      <c r="J6193" s="104" t="s">
        <v>258</v>
      </c>
      <c r="K6193" s="104" t="s">
        <v>80</v>
      </c>
      <c r="L6193" s="104" t="s">
        <v>299</v>
      </c>
      <c r="M6193" s="104" t="s">
        <v>361</v>
      </c>
      <c r="N6193" s="104"/>
      <c r="O6193" s="106" t="str">
        <f>A6192</f>
        <v>18597</v>
      </c>
      <c r="P6193" s="111" t="s">
        <v>300</v>
      </c>
      <c r="Q6193" s="153">
        <v>0.47916666666666669</v>
      </c>
      <c r="R6193" s="153">
        <v>0.52083333333333337</v>
      </c>
      <c r="S6193" s="153">
        <f>Tabella2[[#This Row],[PLD STOP]]-Tabella2[[#This Row],[PLD START]]</f>
        <v>4.1666666666666685E-2</v>
      </c>
      <c r="T6193" s="153">
        <v>0.47916666666666669</v>
      </c>
      <c r="U6193" s="153">
        <v>0.52083333333333337</v>
      </c>
      <c r="V6193" s="153">
        <f>IF(ISBLANK(T6193),"",Tabella2[[#This Row],[ACT STOP]]-Tabella2[[#This Row],[ACT START]])</f>
        <v>4.1666666666666685E-2</v>
      </c>
      <c r="W6193" s="104" t="s">
        <v>122</v>
      </c>
      <c r="X6193" s="104" t="s">
        <v>91</v>
      </c>
      <c r="Y6193" s="110"/>
      <c r="Z6193" s="106"/>
      <c r="AA6193" s="104"/>
      <c r="AB6193" s="107"/>
      <c r="AC6193" s="72">
        <f>IF(OR(Tabella2[[#This Row],[OUTCOME]]="DCO",Tabella2[[#This Row],[OUTCOME]]="SDC"),1,0)</f>
        <v>1</v>
      </c>
      <c r="AH6193" s="70"/>
      <c r="AI6193" s="70"/>
      <c r="AJ6193">
        <f>IF(OR(Tabella2[[#This Row],[OUTCOME]]="DNCO", Tabella2[[#This Row],[OUTCOME]]="SDNC"),1,0)</f>
        <v>0</v>
      </c>
      <c r="AL6193" s="70"/>
      <c r="BM6193" s="135">
        <f>Tabella2[[#This Row],[ACT START]]</f>
        <v>0.47916666666666669</v>
      </c>
      <c r="BN6193" s="136">
        <f>Tabella2[[#This Row],[ACT STOP]]</f>
        <v>0.52083333333333337</v>
      </c>
      <c r="BO6193" s="101"/>
      <c r="BR6193" s="109" t="str">
        <f t="shared" si="109"/>
        <v>SH-25-6182</v>
      </c>
      <c r="BS6193" s="109" t="s">
        <v>318</v>
      </c>
      <c r="BT6193" t="str">
        <f>Tabella2[[#This Row],[OUTCOME]]</f>
        <v>SDC</v>
      </c>
      <c r="BU6193" t="str">
        <f>_xlfn.CONCAT(Tabella2[[#This Row],[NAME SP]],Tabella2[[#This Row],[ID SP]]," - ",Tabella2[[#This Row],[SYLLABUS NO]])</f>
        <v>Support IFTS - SUPP</v>
      </c>
    </row>
    <row r="6194" spans="1:74" hidden="1">
      <c r="A6194" s="103" t="s">
        <v>13326</v>
      </c>
      <c r="B6194" s="102">
        <v>45958</v>
      </c>
      <c r="C6194" s="104">
        <f>_xlfn.ISOWEEKNUM(Tabella2[[#This Row],[Date]])</f>
        <v>44</v>
      </c>
      <c r="D6194" s="104" t="s">
        <v>6396</v>
      </c>
      <c r="E6194" s="104" t="s">
        <v>256</v>
      </c>
      <c r="F6194" s="104">
        <v>70</v>
      </c>
      <c r="G6194" s="104" t="s">
        <v>257</v>
      </c>
      <c r="H6194" s="105">
        <v>2</v>
      </c>
      <c r="I6194" s="104"/>
      <c r="J6194" s="104" t="s">
        <v>258</v>
      </c>
      <c r="K6194" s="104" t="s">
        <v>75</v>
      </c>
      <c r="L6194" s="104" t="s">
        <v>259</v>
      </c>
      <c r="M6194" s="104" t="s">
        <v>461</v>
      </c>
      <c r="N6194" s="104"/>
      <c r="O6194" s="106"/>
      <c r="P6194" s="111" t="s">
        <v>491</v>
      </c>
      <c r="Q6194" s="153" t="s">
        <v>504</v>
      </c>
      <c r="R6194" s="153" t="s">
        <v>271</v>
      </c>
      <c r="S6194" s="153">
        <f>Tabella2[[#This Row],[PLD STOP]]-Tabella2[[#This Row],[PLD START]]</f>
        <v>4.1666666666666685E-2</v>
      </c>
      <c r="T6194" s="153" t="s">
        <v>504</v>
      </c>
      <c r="U6194" s="153" t="s">
        <v>271</v>
      </c>
      <c r="V6194" s="153">
        <f>IF(ISBLANK(#REF!),"",Tabella2[[#This Row],[ACT STOP]]-Tabella2[[#This Row],[ACT START]])</f>
        <v>4.1666666666666685E-2</v>
      </c>
      <c r="W6194" s="104" t="s">
        <v>92</v>
      </c>
      <c r="X6194" s="104" t="s">
        <v>91</v>
      </c>
      <c r="Y6194" s="110"/>
      <c r="Z6194" s="106"/>
      <c r="AA6194" s="104"/>
      <c r="AB6194" s="107"/>
      <c r="AC6194" s="72">
        <f>IF(OR(Tabella2[[#This Row],[OUTCOME]]="DCO",Tabella2[[#This Row],[OUTCOME]]="SDC"),1,0)</f>
        <v>1</v>
      </c>
      <c r="AH6194" s="70"/>
      <c r="AI6194" s="70"/>
      <c r="AJ6194">
        <f>IF(OR(Tabella2[[#This Row],[OUTCOME]]="DNCO", Tabella2[[#This Row],[OUTCOME]]="SDNC"),1,0)</f>
        <v>0</v>
      </c>
      <c r="AL6194" s="70"/>
      <c r="BM6194" s="135" t="str">
        <f>Tabella2[[#This Row],[ACT START]]</f>
        <v>11:30</v>
      </c>
      <c r="BN6194" s="136" t="str">
        <f>Tabella2[[#This Row],[ACT STOP]]</f>
        <v>12:30</v>
      </c>
      <c r="BO6194" s="101"/>
      <c r="BR6194" s="109" t="str">
        <f t="shared" si="109"/>
        <v>SH-25-6183</v>
      </c>
      <c r="BS6194" s="109" t="s">
        <v>368</v>
      </c>
      <c r="BT6194" t="str">
        <f>Tabella2[[#This Row],[OUTCOME]]</f>
        <v>DCO</v>
      </c>
      <c r="BU6194" t="str">
        <f>_xlfn.CONCAT(Tabella2[[#This Row],[NAME SP]],Tabella2[[#This Row],[ID SP]]," - ",Tabella2[[#This Row],[SYLLABUS NO]])</f>
        <v>QATAR70 - FMS CAS01</v>
      </c>
      <c r="BV6194" t="s">
        <v>12002</v>
      </c>
    </row>
    <row r="6195" spans="1:74" hidden="1">
      <c r="A6195" s="103" t="s">
        <v>13327</v>
      </c>
      <c r="B6195" s="102">
        <v>45958</v>
      </c>
      <c r="C6195" s="104">
        <f>_xlfn.ISOWEEKNUM(Tabella2[[#This Row],[Date]])</f>
        <v>44</v>
      </c>
      <c r="D6195" s="104" t="s">
        <v>763</v>
      </c>
      <c r="E6195" s="104" t="s">
        <v>256</v>
      </c>
      <c r="F6195" s="104">
        <v>65</v>
      </c>
      <c r="G6195" s="104" t="s">
        <v>284</v>
      </c>
      <c r="H6195" s="105">
        <v>9</v>
      </c>
      <c r="I6195" s="104"/>
      <c r="J6195" s="104" t="s">
        <v>258</v>
      </c>
      <c r="K6195" s="104" t="s">
        <v>77</v>
      </c>
      <c r="L6195" s="104" t="s">
        <v>259</v>
      </c>
      <c r="M6195" s="104" t="s">
        <v>461</v>
      </c>
      <c r="N6195" s="104"/>
      <c r="O6195" s="106"/>
      <c r="P6195" s="111" t="s">
        <v>491</v>
      </c>
      <c r="Q6195" s="153" t="s">
        <v>504</v>
      </c>
      <c r="R6195" s="153" t="s">
        <v>271</v>
      </c>
      <c r="S6195" s="153">
        <f>Tabella2[[#This Row],[PLD STOP]]-Tabella2[[#This Row],[PLD START]]</f>
        <v>4.1666666666666685E-2</v>
      </c>
      <c r="T6195" s="153" t="s">
        <v>504</v>
      </c>
      <c r="U6195" s="153" t="s">
        <v>271</v>
      </c>
      <c r="V6195" s="153">
        <f>IF(ISBLANK(T6194),"",Tabella2[[#This Row],[ACT STOP]]-Tabella2[[#This Row],[ACT START]])</f>
        <v>4.1666666666666685E-2</v>
      </c>
      <c r="W6195" s="104" t="s">
        <v>92</v>
      </c>
      <c r="X6195" s="104" t="s">
        <v>91</v>
      </c>
      <c r="Y6195" s="110" t="s">
        <v>13380</v>
      </c>
      <c r="Z6195" s="106"/>
      <c r="AA6195" s="104"/>
      <c r="AB6195" s="107"/>
      <c r="AC6195" s="72">
        <f>IF(OR(Tabella2[[#This Row],[OUTCOME]]="DCO",Tabella2[[#This Row],[OUTCOME]]="SDC"),1,0)</f>
        <v>1</v>
      </c>
      <c r="AH6195" s="70"/>
      <c r="AI6195" s="70"/>
      <c r="AJ6195">
        <f>IF(OR(Tabella2[[#This Row],[OUTCOME]]="DNCO", Tabella2[[#This Row],[OUTCOME]]="SDNC"),1,0)</f>
        <v>0</v>
      </c>
      <c r="AL6195" s="70"/>
      <c r="BL6195" t="s">
        <v>13383</v>
      </c>
      <c r="BM6195" s="135" t="str">
        <f>Tabella2[[#This Row],[ACT START]]</f>
        <v>11:30</v>
      </c>
      <c r="BN6195" s="136" t="str">
        <f>Tabella2[[#This Row],[ACT STOP]]</f>
        <v>12:30</v>
      </c>
      <c r="BO6195" s="101"/>
      <c r="BR6195" s="109" t="str">
        <f t="shared" si="109"/>
        <v>SH-25-6184</v>
      </c>
      <c r="BS6195" s="109" t="s">
        <v>339</v>
      </c>
      <c r="BT6195" t="str">
        <f>Tabella2[[#This Row],[OUTCOME]]</f>
        <v>DCO</v>
      </c>
      <c r="BU6195" t="str">
        <f>_xlfn.CONCAT(Tabella2[[#This Row],[NAME SP]],Tabella2[[#This Row],[ID SP]]," - ",Tabella2[[#This Row],[SYLLABUS NO]])</f>
        <v>QATAR65 - FMS CAS01</v>
      </c>
      <c r="BV6195" t="s">
        <v>11943</v>
      </c>
    </row>
    <row r="6196" spans="1:74" hidden="1">
      <c r="A6196" s="103" t="s">
        <v>13328</v>
      </c>
      <c r="B6196" s="102">
        <v>45958</v>
      </c>
      <c r="C6196" s="104">
        <f>_xlfn.ISOWEEKNUM(Tabella2[[#This Row],[Date]])</f>
        <v>44</v>
      </c>
      <c r="D6196" s="104" t="s">
        <v>6621</v>
      </c>
      <c r="E6196" s="104" t="s">
        <v>284</v>
      </c>
      <c r="F6196" s="104">
        <v>82</v>
      </c>
      <c r="G6196" s="104" t="s">
        <v>257</v>
      </c>
      <c r="H6196" s="105">
        <v>5</v>
      </c>
      <c r="I6196" s="104"/>
      <c r="J6196" s="104" t="s">
        <v>258</v>
      </c>
      <c r="K6196" s="104" t="s">
        <v>79</v>
      </c>
      <c r="L6196" s="104" t="s">
        <v>299</v>
      </c>
      <c r="M6196" s="104" t="s">
        <v>276</v>
      </c>
      <c r="N6196" s="104"/>
      <c r="O6196" s="106" t="str">
        <f>A6197</f>
        <v>18602</v>
      </c>
      <c r="P6196" s="111" t="s">
        <v>2791</v>
      </c>
      <c r="Q6196" s="153">
        <v>0.54166666666666663</v>
      </c>
      <c r="R6196" s="153">
        <v>0.58333333333333337</v>
      </c>
      <c r="S6196" s="153">
        <f>Tabella2[[#This Row],[PLD STOP]]-Tabella2[[#This Row],[PLD START]]</f>
        <v>4.1666666666666741E-2</v>
      </c>
      <c r="T6196" s="153">
        <v>0.54166666666666663</v>
      </c>
      <c r="U6196" s="153">
        <v>0.58333333333333337</v>
      </c>
      <c r="V6196" s="153">
        <f>IF(ISBLANK(T6196),"",Tabella2[[#This Row],[ACT STOP]]-Tabella2[[#This Row],[ACT START]])</f>
        <v>4.1666666666666741E-2</v>
      </c>
      <c r="W6196" s="104" t="s">
        <v>92</v>
      </c>
      <c r="X6196" s="104" t="s">
        <v>91</v>
      </c>
      <c r="Y6196" s="110"/>
      <c r="Z6196" s="106"/>
      <c r="AA6196" s="104"/>
      <c r="AB6196" s="107"/>
      <c r="AC6196" s="72">
        <f>IF(OR(Tabella2[[#This Row],[OUTCOME]]="DCO",Tabella2[[#This Row],[OUTCOME]]="SDC"),1,0)</f>
        <v>1</v>
      </c>
      <c r="AH6196" s="70"/>
      <c r="AI6196" s="70"/>
      <c r="AJ6196">
        <f>IF(OR(Tabella2[[#This Row],[OUTCOME]]="DNCO", Tabella2[[#This Row],[OUTCOME]]="SDNC"),1,0)</f>
        <v>0</v>
      </c>
      <c r="AL6196" s="70"/>
      <c r="BM6196" s="135">
        <f>Tabella2[[#This Row],[ACT START]]</f>
        <v>0.54166666666666663</v>
      </c>
      <c r="BN6196" s="136">
        <f>Tabella2[[#This Row],[ACT STOP]]</f>
        <v>0.58333333333333337</v>
      </c>
      <c r="BO6196" s="101"/>
      <c r="BR6196" s="109" t="str">
        <f t="shared" si="109"/>
        <v>SH-25-6185</v>
      </c>
      <c r="BS6196" s="109" t="s">
        <v>416</v>
      </c>
      <c r="BT6196" t="str">
        <f>Tabella2[[#This Row],[OUTCOME]]</f>
        <v>DCO</v>
      </c>
      <c r="BU6196" t="str">
        <f>_xlfn.CONCAT(Tabella2[[#This Row],[NAME SP]],Tabella2[[#This Row],[ID SP]]," - ",Tabella2[[#This Row],[SYLLABUS NO]])</f>
        <v>IFTS82 - FMSC DACM02</v>
      </c>
      <c r="BV6196" t="s">
        <v>11868</v>
      </c>
    </row>
    <row r="6197" spans="1:74" hidden="1">
      <c r="A6197" s="103" t="s">
        <v>13329</v>
      </c>
      <c r="B6197" s="102">
        <v>45958</v>
      </c>
      <c r="C6197" s="104">
        <f>_xlfn.ISOWEEKNUM(Tabella2[[#This Row],[Date]])</f>
        <v>44</v>
      </c>
      <c r="D6197" s="104" t="s">
        <v>195</v>
      </c>
      <c r="E6197" s="104" t="s">
        <v>398</v>
      </c>
      <c r="F6197" s="104"/>
      <c r="G6197" s="104" t="s">
        <v>284</v>
      </c>
      <c r="H6197" s="105">
        <v>50</v>
      </c>
      <c r="I6197" s="104"/>
      <c r="J6197" s="104" t="s">
        <v>258</v>
      </c>
      <c r="K6197" s="104" t="s">
        <v>78</v>
      </c>
      <c r="L6197" s="104" t="s">
        <v>299</v>
      </c>
      <c r="M6197" s="104" t="s">
        <v>276</v>
      </c>
      <c r="N6197" s="104"/>
      <c r="O6197" s="106" t="str">
        <f>A6196</f>
        <v>18601</v>
      </c>
      <c r="P6197" s="111" t="s">
        <v>300</v>
      </c>
      <c r="Q6197" s="153">
        <v>0.54166666666666663</v>
      </c>
      <c r="R6197" s="153">
        <v>0.58333333333333337</v>
      </c>
      <c r="S6197" s="153">
        <f>Tabella2[[#This Row],[PLD STOP]]-Tabella2[[#This Row],[PLD START]]</f>
        <v>4.1666666666666741E-2</v>
      </c>
      <c r="T6197" s="153">
        <v>0.54166666666666663</v>
      </c>
      <c r="U6197" s="153">
        <v>0.58333333333333337</v>
      </c>
      <c r="V6197" s="153">
        <f>IF(ISBLANK(T6197),"",Tabella2[[#This Row],[ACT STOP]]-Tabella2[[#This Row],[ACT START]])</f>
        <v>4.1666666666666741E-2</v>
      </c>
      <c r="W6197" s="104" t="s">
        <v>122</v>
      </c>
      <c r="X6197" s="104" t="s">
        <v>91</v>
      </c>
      <c r="Y6197" s="110"/>
      <c r="Z6197" s="106"/>
      <c r="AA6197" s="104"/>
      <c r="AB6197" s="107"/>
      <c r="AC6197" s="72">
        <f>IF(OR(Tabella2[[#This Row],[OUTCOME]]="DCO",Tabella2[[#This Row],[OUTCOME]]="SDC"),1,0)</f>
        <v>1</v>
      </c>
      <c r="AH6197" s="70"/>
      <c r="AI6197" s="70"/>
      <c r="AJ6197">
        <f>IF(OR(Tabella2[[#This Row],[OUTCOME]]="DNCO", Tabella2[[#This Row],[OUTCOME]]="SDNC"),1,0)</f>
        <v>0</v>
      </c>
      <c r="AL6197" s="70"/>
      <c r="BM6197" s="135">
        <f>Tabella2[[#This Row],[ACT START]]</f>
        <v>0.54166666666666663</v>
      </c>
      <c r="BN6197" s="136">
        <f>Tabella2[[#This Row],[ACT STOP]]</f>
        <v>0.58333333333333337</v>
      </c>
      <c r="BO6197" s="101"/>
      <c r="BR6197" s="109" t="str">
        <f t="shared" si="109"/>
        <v>SH-25-6186</v>
      </c>
      <c r="BS6197" s="109" t="s">
        <v>1763</v>
      </c>
      <c r="BT6197" t="str">
        <f>Tabella2[[#This Row],[OUTCOME]]</f>
        <v>SDC</v>
      </c>
      <c r="BU6197" t="str">
        <f>_xlfn.CONCAT(Tabella2[[#This Row],[NAME SP]],Tabella2[[#This Row],[ID SP]]," - ",Tabella2[[#This Row],[SYLLABUS NO]])</f>
        <v>Support IFTS - SUPP</v>
      </c>
    </row>
    <row r="6198" spans="1:74" hidden="1">
      <c r="A6198" s="103" t="s">
        <v>13330</v>
      </c>
      <c r="B6198" s="102">
        <v>45958</v>
      </c>
      <c r="C6198" s="104">
        <f>_xlfn.ISOWEEKNUM(Tabella2[[#This Row],[Date]])</f>
        <v>44</v>
      </c>
      <c r="D6198" s="104" t="s">
        <v>11710</v>
      </c>
      <c r="E6198" s="104" t="s">
        <v>284</v>
      </c>
      <c r="F6198" s="104">
        <v>89</v>
      </c>
      <c r="G6198" s="104" t="s">
        <v>257</v>
      </c>
      <c r="H6198" s="105">
        <v>12</v>
      </c>
      <c r="I6198" s="104" t="s">
        <v>258</v>
      </c>
      <c r="J6198" s="104"/>
      <c r="K6198" s="104" t="s">
        <v>83</v>
      </c>
      <c r="L6198" s="104" t="s">
        <v>259</v>
      </c>
      <c r="M6198" s="104" t="s">
        <v>276</v>
      </c>
      <c r="N6198" s="104"/>
      <c r="O6198" s="106"/>
      <c r="P6198" s="111" t="s">
        <v>13176</v>
      </c>
      <c r="Q6198" s="153" t="s">
        <v>549</v>
      </c>
      <c r="R6198" s="153" t="s">
        <v>550</v>
      </c>
      <c r="S6198" s="153">
        <f>Tabella2[[#This Row],[PLD STOP]]-Tabella2[[#This Row],[PLD START]]</f>
        <v>4.1666666666666741E-2</v>
      </c>
      <c r="T6198" s="153">
        <v>0.54236111111111118</v>
      </c>
      <c r="U6198" s="153">
        <v>0.58263888888888882</v>
      </c>
      <c r="V6198" s="153">
        <f>IF(ISBLANK(T6198),"",Tabella2[[#This Row],[ACT STOP]]-Tabella2[[#This Row],[ACT START]])</f>
        <v>4.0277777777777635E-2</v>
      </c>
      <c r="W6198" s="104" t="s">
        <v>92</v>
      </c>
      <c r="X6198" s="104" t="s">
        <v>91</v>
      </c>
      <c r="Y6198" s="110"/>
      <c r="Z6198" s="106"/>
      <c r="AA6198" s="104"/>
      <c r="AB6198" s="107"/>
      <c r="AC6198" s="72">
        <f>IF(OR(Tabella2[[#This Row],[OUTCOME]]="DCO",Tabella2[[#This Row],[OUTCOME]]="SDC"),1,0)</f>
        <v>1</v>
      </c>
      <c r="AH6198" s="70"/>
      <c r="AI6198" s="70"/>
      <c r="AJ6198">
        <f>IF(OR(Tabella2[[#This Row],[OUTCOME]]="DNCO", Tabella2[[#This Row],[OUTCOME]]="SDNC"),1,0)</f>
        <v>0</v>
      </c>
      <c r="AL6198" s="70"/>
      <c r="BM6198" s="135">
        <f>Tabella2[[#This Row],[ACT START]]</f>
        <v>0.54236111111111118</v>
      </c>
      <c r="BN6198" s="136">
        <f>Tabella2[[#This Row],[ACT STOP]]</f>
        <v>0.58263888888888882</v>
      </c>
      <c r="BO6198" s="101"/>
      <c r="BR6198" s="109" t="str">
        <f t="shared" si="109"/>
        <v>SH-25-6187</v>
      </c>
      <c r="BS6198" s="109" t="s">
        <v>266</v>
      </c>
      <c r="BT6198" t="str">
        <f>Tabella2[[#This Row],[OUTCOME]]</f>
        <v>DCO</v>
      </c>
      <c r="BU6198" t="str">
        <f>_xlfn.CONCAT(Tabella2[[#This Row],[NAME SP]],Tabella2[[#This Row],[ID SP]]," - ",Tabella2[[#This Row],[SYLLABUS NO]])</f>
        <v>IFTS89 - SD IF0103</v>
      </c>
      <c r="BV6198" t="s">
        <v>11853</v>
      </c>
    </row>
    <row r="6199" spans="1:74" hidden="1">
      <c r="A6199" s="103" t="s">
        <v>13331</v>
      </c>
      <c r="B6199" s="102">
        <v>45958</v>
      </c>
      <c r="C6199" s="104">
        <f>_xlfn.ISOWEEKNUM(Tabella2[[#This Row],[Date]])</f>
        <v>44</v>
      </c>
      <c r="D6199" s="104" t="s">
        <v>6766</v>
      </c>
      <c r="E6199" s="104" t="s">
        <v>284</v>
      </c>
      <c r="F6199" s="104">
        <v>77</v>
      </c>
      <c r="G6199" s="104" t="s">
        <v>257</v>
      </c>
      <c r="H6199" s="105">
        <v>14</v>
      </c>
      <c r="I6199" s="104"/>
      <c r="J6199" s="104" t="s">
        <v>258</v>
      </c>
      <c r="K6199" s="104" t="s">
        <v>80</v>
      </c>
      <c r="L6199" s="104" t="s">
        <v>259</v>
      </c>
      <c r="M6199" s="104" t="s">
        <v>269</v>
      </c>
      <c r="N6199" s="104"/>
      <c r="O6199" s="106"/>
      <c r="P6199" s="111" t="s">
        <v>1966</v>
      </c>
      <c r="Q6199" s="153" t="s">
        <v>549</v>
      </c>
      <c r="R6199" s="153" t="s">
        <v>550</v>
      </c>
      <c r="S6199" s="153">
        <f>Tabella2[[#This Row],[PLD STOP]]-Tabella2[[#This Row],[PLD START]]</f>
        <v>4.1666666666666741E-2</v>
      </c>
      <c r="T6199" s="153" t="s">
        <v>549</v>
      </c>
      <c r="U6199" s="153" t="s">
        <v>550</v>
      </c>
      <c r="V6199" s="153">
        <f>IF(ISBLANK(T6199),"",Tabella2[[#This Row],[ACT STOP]]-Tabella2[[#This Row],[ACT START]])</f>
        <v>4.1666666666666741E-2</v>
      </c>
      <c r="W6199" s="104" t="s">
        <v>92</v>
      </c>
      <c r="X6199" s="104" t="s">
        <v>91</v>
      </c>
      <c r="Y6199" s="110"/>
      <c r="Z6199" s="106"/>
      <c r="AA6199" s="104"/>
      <c r="AB6199" s="107"/>
      <c r="AC6199" s="72">
        <f>IF(OR(Tabella2[[#This Row],[OUTCOME]]="DCO",Tabella2[[#This Row],[OUTCOME]]="SDC"),1,0)</f>
        <v>1</v>
      </c>
      <c r="AH6199" s="70"/>
      <c r="AI6199" s="70"/>
      <c r="AJ6199">
        <f>IF(OR(Tabella2[[#This Row],[OUTCOME]]="DNCO", Tabella2[[#This Row],[OUTCOME]]="SDNC"),1,0)</f>
        <v>0</v>
      </c>
      <c r="AL6199" s="70"/>
      <c r="BM6199" s="135" t="str">
        <f>Tabella2[[#This Row],[ACT START]]</f>
        <v>13:00</v>
      </c>
      <c r="BN6199" s="136" t="str">
        <f>Tabella2[[#This Row],[ACT STOP]]</f>
        <v>14:00</v>
      </c>
      <c r="BO6199" s="101"/>
      <c r="BR6199" s="109" t="str">
        <f t="shared" si="109"/>
        <v>SH-25-6188</v>
      </c>
      <c r="BS6199" s="109" t="s">
        <v>372</v>
      </c>
      <c r="BT6199" t="str">
        <f>Tabella2[[#This Row],[OUTCOME]]</f>
        <v>DCO</v>
      </c>
      <c r="BU6199" t="str">
        <f>_xlfn.CONCAT(Tabella2[[#This Row],[NAME SP]],Tabella2[[#This Row],[ID SP]]," - ",Tabella2[[#This Row],[SYLLABUS NO]])</f>
        <v>IFTS77 - PT BVR01</v>
      </c>
      <c r="BV6199" t="s">
        <v>11873</v>
      </c>
    </row>
    <row r="6200" spans="1:74" hidden="1">
      <c r="A6200" s="103" t="s">
        <v>13332</v>
      </c>
      <c r="B6200" s="102">
        <v>45958</v>
      </c>
      <c r="C6200" s="104">
        <f>_xlfn.ISOWEEKNUM(Tabella2[[#This Row],[Date]])</f>
        <v>44</v>
      </c>
      <c r="D6200" s="104" t="s">
        <v>6396</v>
      </c>
      <c r="E6200" s="104" t="s">
        <v>256</v>
      </c>
      <c r="F6200" s="104">
        <v>74</v>
      </c>
      <c r="G6200" s="104" t="s">
        <v>284</v>
      </c>
      <c r="H6200" s="105">
        <v>23</v>
      </c>
      <c r="I6200" s="104"/>
      <c r="J6200" s="104" t="s">
        <v>258</v>
      </c>
      <c r="K6200" s="104" t="s">
        <v>75</v>
      </c>
      <c r="L6200" s="104" t="s">
        <v>259</v>
      </c>
      <c r="M6200" s="104" t="s">
        <v>461</v>
      </c>
      <c r="N6200" s="104"/>
      <c r="O6200" s="106"/>
      <c r="P6200" s="111" t="s">
        <v>491</v>
      </c>
      <c r="Q6200" s="153" t="s">
        <v>549</v>
      </c>
      <c r="R6200" s="153" t="s">
        <v>550</v>
      </c>
      <c r="S6200" s="153">
        <f>Tabella2[[#This Row],[PLD STOP]]-Tabella2[[#This Row],[PLD START]]</f>
        <v>4.1666666666666741E-2</v>
      </c>
      <c r="T6200" s="153" t="s">
        <v>549</v>
      </c>
      <c r="U6200" s="153" t="s">
        <v>550</v>
      </c>
      <c r="V6200" s="153">
        <f>IF(ISBLANK(T6200),"",Tabella2[[#This Row],[ACT STOP]]-Tabella2[[#This Row],[ACT START]])</f>
        <v>4.1666666666666741E-2</v>
      </c>
      <c r="W6200" s="104" t="s">
        <v>92</v>
      </c>
      <c r="X6200" s="104" t="s">
        <v>91</v>
      </c>
      <c r="Y6200" s="110"/>
      <c r="Z6200" s="106"/>
      <c r="AA6200" s="104"/>
      <c r="AB6200" s="107"/>
      <c r="AC6200" s="72">
        <f>IF(OR(Tabella2[[#This Row],[OUTCOME]]="DCO",Tabella2[[#This Row],[OUTCOME]]="SDC"),1,0)</f>
        <v>1</v>
      </c>
      <c r="AH6200" s="70"/>
      <c r="AI6200" s="70"/>
      <c r="AJ6200">
        <f>IF(OR(Tabella2[[#This Row],[OUTCOME]]="DNCO", Tabella2[[#This Row],[OUTCOME]]="SDNC"),1,0)</f>
        <v>0</v>
      </c>
      <c r="AL6200" s="70"/>
      <c r="BM6200" s="135" t="str">
        <f>Tabella2[[#This Row],[ACT START]]</f>
        <v>13:00</v>
      </c>
      <c r="BN6200" s="136" t="str">
        <f>Tabella2[[#This Row],[ACT STOP]]</f>
        <v>14:00</v>
      </c>
      <c r="BO6200" s="101"/>
      <c r="BR6200" s="109" t="str">
        <f t="shared" ref="BR6200:BR6207" si="110">_xlfn.CONCAT(LEFT(BR6199,6),TEXT(RIGHT(BR6199,4)+1,"0000"))</f>
        <v>SH-25-6189</v>
      </c>
      <c r="BS6200" s="109" t="s">
        <v>358</v>
      </c>
      <c r="BT6200" t="str">
        <f>Tabella2[[#This Row],[OUTCOME]]</f>
        <v>DCO</v>
      </c>
      <c r="BU6200" t="str">
        <f>_xlfn.CONCAT(Tabella2[[#This Row],[NAME SP]],Tabella2[[#This Row],[ID SP]]," - ",Tabella2[[#This Row],[SYLLABUS NO]])</f>
        <v>QATAR74 - FMS CAS01</v>
      </c>
      <c r="BV6200" t="s">
        <v>11931</v>
      </c>
    </row>
    <row r="6201" spans="1:74" hidden="1">
      <c r="A6201" s="103" t="s">
        <v>13333</v>
      </c>
      <c r="B6201" s="102">
        <v>45958</v>
      </c>
      <c r="C6201" s="104">
        <f>_xlfn.ISOWEEKNUM(Tabella2[[#This Row],[Date]])</f>
        <v>44</v>
      </c>
      <c r="D6201" s="104" t="s">
        <v>6396</v>
      </c>
      <c r="E6201" s="104" t="s">
        <v>256</v>
      </c>
      <c r="F6201" s="104">
        <v>75</v>
      </c>
      <c r="G6201" s="104" t="s">
        <v>257</v>
      </c>
      <c r="H6201" s="105">
        <v>10</v>
      </c>
      <c r="I6201" s="104"/>
      <c r="J6201" s="104" t="s">
        <v>258</v>
      </c>
      <c r="K6201" s="104" t="s">
        <v>77</v>
      </c>
      <c r="L6201" s="104" t="s">
        <v>259</v>
      </c>
      <c r="M6201" s="104" t="s">
        <v>461</v>
      </c>
      <c r="N6201" s="104"/>
      <c r="O6201" s="106"/>
      <c r="P6201" s="111" t="s">
        <v>491</v>
      </c>
      <c r="Q6201" s="153" t="s">
        <v>549</v>
      </c>
      <c r="R6201" s="153" t="s">
        <v>550</v>
      </c>
      <c r="S6201" s="153">
        <f>Tabella2[[#This Row],[PLD STOP]]-Tabella2[[#This Row],[PLD START]]</f>
        <v>4.1666666666666741E-2</v>
      </c>
      <c r="T6201" s="153" t="s">
        <v>549</v>
      </c>
      <c r="U6201" s="153" t="s">
        <v>550</v>
      </c>
      <c r="V6201" s="153">
        <f>IF(ISBLANK(T6201),"",Tabella2[[#This Row],[ACT STOP]]-Tabella2[[#This Row],[ACT START]])</f>
        <v>4.1666666666666741E-2</v>
      </c>
      <c r="W6201" s="104" t="s">
        <v>92</v>
      </c>
      <c r="X6201" s="104" t="s">
        <v>91</v>
      </c>
      <c r="Y6201" s="110"/>
      <c r="Z6201" s="106"/>
      <c r="AA6201" s="104"/>
      <c r="AB6201" s="107"/>
      <c r="AC6201" s="72">
        <f>IF(OR(Tabella2[[#This Row],[OUTCOME]]="DCO",Tabella2[[#This Row],[OUTCOME]]="SDC"),1,0)</f>
        <v>1</v>
      </c>
      <c r="AH6201" s="70"/>
      <c r="AI6201" s="70"/>
      <c r="AJ6201">
        <f>IF(OR(Tabella2[[#This Row],[OUTCOME]]="DNCO", Tabella2[[#This Row],[OUTCOME]]="SDNC"),1,0)</f>
        <v>0</v>
      </c>
      <c r="AL6201" s="70"/>
      <c r="BM6201" s="135" t="str">
        <f>Tabella2[[#This Row],[ACT START]]</f>
        <v>13:00</v>
      </c>
      <c r="BN6201" s="136" t="str">
        <f>Tabella2[[#This Row],[ACT STOP]]</f>
        <v>14:00</v>
      </c>
      <c r="BO6201" s="101"/>
      <c r="BR6201" s="109" t="str">
        <f t="shared" si="110"/>
        <v>SH-25-6190</v>
      </c>
      <c r="BS6201" s="109" t="s">
        <v>552</v>
      </c>
      <c r="BT6201" t="str">
        <f>Tabella2[[#This Row],[OUTCOME]]</f>
        <v>DCO</v>
      </c>
      <c r="BU6201" t="str">
        <f>_xlfn.CONCAT(Tabella2[[#This Row],[NAME SP]],Tabella2[[#This Row],[ID SP]]," - ",Tabella2[[#This Row],[SYLLABUS NO]])</f>
        <v>QATAR75 - FMS CAS01</v>
      </c>
      <c r="BV6201" t="s">
        <v>11971</v>
      </c>
    </row>
    <row r="6202" spans="1:74" hidden="1">
      <c r="A6202" s="103" t="s">
        <v>13334</v>
      </c>
      <c r="B6202" s="102">
        <v>45958</v>
      </c>
      <c r="C6202" s="104">
        <f>_xlfn.ISOWEEKNUM(Tabella2[[#This Row],[Date]])</f>
        <v>44</v>
      </c>
      <c r="D6202" s="104" t="s">
        <v>9759</v>
      </c>
      <c r="E6202" s="104" t="s">
        <v>284</v>
      </c>
      <c r="F6202" s="104">
        <v>85</v>
      </c>
      <c r="G6202" s="104" t="s">
        <v>257</v>
      </c>
      <c r="H6202" s="105">
        <v>9</v>
      </c>
      <c r="I6202" s="104"/>
      <c r="J6202" s="104" t="s">
        <v>258</v>
      </c>
      <c r="K6202" s="104" t="s">
        <v>75</v>
      </c>
      <c r="L6202" s="104" t="s">
        <v>299</v>
      </c>
      <c r="M6202" s="104" t="s">
        <v>516</v>
      </c>
      <c r="N6202" s="104"/>
      <c r="O6202" s="106" t="str">
        <f>A6203</f>
        <v>18608</v>
      </c>
      <c r="P6202" s="111" t="s">
        <v>1986</v>
      </c>
      <c r="Q6202" s="153">
        <v>0.60416666666666663</v>
      </c>
      <c r="R6202" s="153">
        <v>0.64583333333333337</v>
      </c>
      <c r="S6202" s="153">
        <f>Tabella2[[#This Row],[PLD STOP]]-Tabella2[[#This Row],[PLD START]]</f>
        <v>4.1666666666666741E-2</v>
      </c>
      <c r="T6202" s="153">
        <v>0.60416666666666663</v>
      </c>
      <c r="U6202" s="153">
        <v>0.64583333333333337</v>
      </c>
      <c r="V6202" s="153">
        <f>IF(ISBLANK(T6202),"",Tabella2[[#This Row],[ACT STOP]]-Tabella2[[#This Row],[ACT START]])</f>
        <v>4.1666666666666741E-2</v>
      </c>
      <c r="W6202" s="104" t="s">
        <v>92</v>
      </c>
      <c r="X6202" s="104" t="s">
        <v>91</v>
      </c>
      <c r="Y6202" s="110"/>
      <c r="Z6202" s="106"/>
      <c r="AA6202" s="104"/>
      <c r="AB6202" s="107"/>
      <c r="AC6202" s="72">
        <f>IF(OR(Tabella2[[#This Row],[OUTCOME]]="DCO",Tabella2[[#This Row],[OUTCOME]]="SDC"),1,0)</f>
        <v>1</v>
      </c>
      <c r="AH6202" s="70"/>
      <c r="AI6202" s="70"/>
      <c r="AJ6202">
        <f>IF(OR(Tabella2[[#This Row],[OUTCOME]]="DNCO", Tabella2[[#This Row],[OUTCOME]]="SDNC"),1,0)</f>
        <v>0</v>
      </c>
      <c r="AL6202" s="70"/>
      <c r="BM6202" s="135">
        <f>Tabella2[[#This Row],[ACT START]]</f>
        <v>0.60416666666666663</v>
      </c>
      <c r="BN6202" s="136">
        <f>Tabella2[[#This Row],[ACT STOP]]</f>
        <v>0.64583333333333337</v>
      </c>
      <c r="BO6202" s="101"/>
      <c r="BR6202" s="109" t="str">
        <f t="shared" si="110"/>
        <v>SH-25-6191</v>
      </c>
      <c r="BS6202" s="109" t="s">
        <v>318</v>
      </c>
      <c r="BT6202" t="str">
        <f>Tabella2[[#This Row],[OUTCOME]]</f>
        <v>DCO</v>
      </c>
      <c r="BU6202" t="str">
        <f>_xlfn.CONCAT(Tabella2[[#This Row],[NAME SP]],Tabella2[[#This Row],[ID SP]]," - ",Tabella2[[#This Row],[SYLLABUS NO]])</f>
        <v>IFTS85 - NET PGM03</v>
      </c>
      <c r="BV6202" t="s">
        <v>11935</v>
      </c>
    </row>
    <row r="6203" spans="1:74" hidden="1">
      <c r="A6203" s="103" t="s">
        <v>13335</v>
      </c>
      <c r="B6203" s="102">
        <v>45958</v>
      </c>
      <c r="C6203" s="104">
        <f>_xlfn.ISOWEEKNUM(Tabella2[[#This Row],[Date]])</f>
        <v>44</v>
      </c>
      <c r="D6203" s="104" t="s">
        <v>9759</v>
      </c>
      <c r="E6203" s="104" t="s">
        <v>284</v>
      </c>
      <c r="F6203" s="104">
        <v>86</v>
      </c>
      <c r="G6203" s="104" t="s">
        <v>284</v>
      </c>
      <c r="H6203" s="105">
        <v>9</v>
      </c>
      <c r="I6203" s="104"/>
      <c r="J6203" s="104" t="s">
        <v>258</v>
      </c>
      <c r="K6203" s="104" t="s">
        <v>77</v>
      </c>
      <c r="L6203" s="104" t="s">
        <v>299</v>
      </c>
      <c r="M6203" s="104" t="s">
        <v>516</v>
      </c>
      <c r="N6203" s="104"/>
      <c r="O6203" s="106" t="str">
        <f>A6202</f>
        <v>18607</v>
      </c>
      <c r="P6203" s="111" t="s">
        <v>1986</v>
      </c>
      <c r="Q6203" s="153">
        <v>0.60416666666666663</v>
      </c>
      <c r="R6203" s="153">
        <v>0.64583333333333337</v>
      </c>
      <c r="S6203" s="153">
        <f>Tabella2[[#This Row],[PLD STOP]]-Tabella2[[#This Row],[PLD START]]</f>
        <v>4.1666666666666741E-2</v>
      </c>
      <c r="T6203" s="153" t="s">
        <v>576</v>
      </c>
      <c r="U6203" s="153" t="s">
        <v>519</v>
      </c>
      <c r="V6203" s="153">
        <f>IF(ISBLANK(T6203),"",Tabella2[[#This Row],[ACT STOP]]-Tabella2[[#This Row],[ACT START]])</f>
        <v>4.1666666666666741E-2</v>
      </c>
      <c r="W6203" s="104" t="s">
        <v>92</v>
      </c>
      <c r="X6203" s="104" t="s">
        <v>91</v>
      </c>
      <c r="Y6203" s="110" t="s">
        <v>13381</v>
      </c>
      <c r="Z6203" s="106"/>
      <c r="AA6203" s="104"/>
      <c r="AB6203" s="107"/>
      <c r="AC6203" s="72">
        <f>IF(OR(Tabella2[[#This Row],[OUTCOME]]="DCO",Tabella2[[#This Row],[OUTCOME]]="SDC"),1,0)</f>
        <v>1</v>
      </c>
      <c r="AH6203" s="70"/>
      <c r="AI6203" s="70"/>
      <c r="AJ6203">
        <f>IF(OR(Tabella2[[#This Row],[OUTCOME]]="DNCO", Tabella2[[#This Row],[OUTCOME]]="SDNC"),1,0)</f>
        <v>0</v>
      </c>
      <c r="AL6203" s="70"/>
      <c r="BL6203" t="s">
        <v>13384</v>
      </c>
      <c r="BM6203" s="135" t="str">
        <f>Tabella2[[#This Row],[ACT START]]</f>
        <v>14:30</v>
      </c>
      <c r="BN6203" s="136" t="str">
        <f>Tabella2[[#This Row],[ACT STOP]]</f>
        <v>15:30</v>
      </c>
      <c r="BO6203" s="101"/>
      <c r="BR6203" s="109" t="str">
        <f t="shared" si="110"/>
        <v>SH-25-6192</v>
      </c>
      <c r="BS6203" s="109" t="s">
        <v>339</v>
      </c>
      <c r="BT6203" t="str">
        <f>Tabella2[[#This Row],[OUTCOME]]</f>
        <v>DCO</v>
      </c>
      <c r="BU6203" t="str">
        <f>_xlfn.CONCAT(Tabella2[[#This Row],[NAME SP]],Tabella2[[#This Row],[ID SP]]," - ",Tabella2[[#This Row],[SYLLABUS NO]])</f>
        <v>IFTS86 - NET PGM03</v>
      </c>
      <c r="BV6203" t="s">
        <v>11899</v>
      </c>
    </row>
    <row r="6204" spans="1:74" hidden="1">
      <c r="A6204" s="103" t="s">
        <v>13336</v>
      </c>
      <c r="B6204" s="102">
        <v>45958</v>
      </c>
      <c r="C6204" s="104">
        <f>_xlfn.ISOWEEKNUM(Tabella2[[#This Row],[Date]])</f>
        <v>44</v>
      </c>
      <c r="D6204" s="104" t="s">
        <v>11710</v>
      </c>
      <c r="E6204" s="104" t="s">
        <v>284</v>
      </c>
      <c r="F6204" s="104">
        <v>90</v>
      </c>
      <c r="G6204" s="104" t="s">
        <v>257</v>
      </c>
      <c r="H6204" s="105">
        <v>17</v>
      </c>
      <c r="I6204" s="104" t="s">
        <v>258</v>
      </c>
      <c r="J6204" s="104"/>
      <c r="K6204" s="104" t="s">
        <v>83</v>
      </c>
      <c r="L6204" s="104" t="s">
        <v>259</v>
      </c>
      <c r="M6204" s="104" t="s">
        <v>276</v>
      </c>
      <c r="N6204" s="104"/>
      <c r="O6204" s="106"/>
      <c r="P6204" s="111" t="s">
        <v>13342</v>
      </c>
      <c r="Q6204" s="153" t="s">
        <v>576</v>
      </c>
      <c r="R6204" s="153" t="s">
        <v>519</v>
      </c>
      <c r="S6204" s="153">
        <f>Tabella2[[#This Row],[PLD STOP]]-Tabella2[[#This Row],[PLD START]]</f>
        <v>4.1666666666666741E-2</v>
      </c>
      <c r="T6204" s="153">
        <v>0.60486111111111118</v>
      </c>
      <c r="U6204" s="153">
        <v>0.64513888888888882</v>
      </c>
      <c r="V6204" s="153">
        <f>IF(ISBLANK(T6204),"",Tabella2[[#This Row],[ACT STOP]]-Tabella2[[#This Row],[ACT START]])</f>
        <v>4.0277777777777635E-2</v>
      </c>
      <c r="W6204" s="104" t="s">
        <v>92</v>
      </c>
      <c r="X6204" s="104" t="s">
        <v>91</v>
      </c>
      <c r="Y6204" s="110"/>
      <c r="Z6204" s="106"/>
      <c r="AA6204" s="104"/>
      <c r="AB6204" s="107"/>
      <c r="AC6204" s="72">
        <f>IF(OR(Tabella2[[#This Row],[OUTCOME]]="DCO",Tabella2[[#This Row],[OUTCOME]]="SDC"),1,0)</f>
        <v>1</v>
      </c>
      <c r="AH6204" s="70"/>
      <c r="AI6204" s="70"/>
      <c r="AJ6204">
        <f>IF(OR(Tabella2[[#This Row],[OUTCOME]]="DNCO", Tabella2[[#This Row],[OUTCOME]]="SDNC"),1,0)</f>
        <v>0</v>
      </c>
      <c r="AL6204" s="70"/>
      <c r="BM6204" s="135">
        <f>Tabella2[[#This Row],[ACT START]]</f>
        <v>0.60486111111111118</v>
      </c>
      <c r="BN6204" s="136">
        <f>Tabella2[[#This Row],[ACT STOP]]</f>
        <v>0.64513888888888882</v>
      </c>
      <c r="BO6204" s="101"/>
      <c r="BR6204" s="109" t="str">
        <f t="shared" si="110"/>
        <v>SH-25-6193</v>
      </c>
      <c r="BS6204" s="109" t="s">
        <v>393</v>
      </c>
      <c r="BT6204" t="str">
        <f>Tabella2[[#This Row],[OUTCOME]]</f>
        <v>DCO</v>
      </c>
      <c r="BU6204" t="str">
        <f>_xlfn.CONCAT(Tabella2[[#This Row],[NAME SP]],Tabella2[[#This Row],[ID SP]]," - ",Tabella2[[#This Row],[SYLLABUS NO]])</f>
        <v>IFTS90 - SD IF0104 AT01</v>
      </c>
      <c r="BV6204" t="s">
        <v>11856</v>
      </c>
    </row>
    <row r="6205" spans="1:74" hidden="1">
      <c r="A6205" s="103" t="s">
        <v>13337</v>
      </c>
      <c r="B6205" s="102">
        <v>45958</v>
      </c>
      <c r="C6205" s="104">
        <f>_xlfn.ISOWEEKNUM(Tabella2[[#This Row],[Date]])</f>
        <v>44</v>
      </c>
      <c r="D6205" s="104" t="s">
        <v>6766</v>
      </c>
      <c r="E6205" s="104" t="s">
        <v>284</v>
      </c>
      <c r="F6205" s="104">
        <v>79</v>
      </c>
      <c r="G6205" s="104" t="s">
        <v>257</v>
      </c>
      <c r="H6205" s="105">
        <v>13</v>
      </c>
      <c r="I6205" s="104"/>
      <c r="J6205" s="104" t="s">
        <v>258</v>
      </c>
      <c r="K6205" s="104" t="s">
        <v>80</v>
      </c>
      <c r="L6205" s="104" t="s">
        <v>259</v>
      </c>
      <c r="M6205" s="104" t="s">
        <v>269</v>
      </c>
      <c r="N6205" s="104"/>
      <c r="O6205" s="106"/>
      <c r="P6205" s="111" t="s">
        <v>1966</v>
      </c>
      <c r="Q6205" s="153" t="s">
        <v>576</v>
      </c>
      <c r="R6205" s="153" t="s">
        <v>519</v>
      </c>
      <c r="S6205" s="153">
        <f>Tabella2[[#This Row],[PLD STOP]]-Tabella2[[#This Row],[PLD START]]</f>
        <v>4.1666666666666741E-2</v>
      </c>
      <c r="T6205" s="153" t="s">
        <v>576</v>
      </c>
      <c r="U6205" s="153" t="s">
        <v>519</v>
      </c>
      <c r="V6205" s="153">
        <f>IF(ISBLANK(T6205),"",Tabella2[[#This Row],[ACT STOP]]-Tabella2[[#This Row],[ACT START]])</f>
        <v>4.1666666666666741E-2</v>
      </c>
      <c r="W6205" s="104" t="s">
        <v>92</v>
      </c>
      <c r="X6205" s="104" t="s">
        <v>91</v>
      </c>
      <c r="Y6205" s="110"/>
      <c r="Z6205" s="106"/>
      <c r="AA6205" s="104"/>
      <c r="AB6205" s="107"/>
      <c r="AC6205" s="72">
        <f>IF(OR(Tabella2[[#This Row],[OUTCOME]]="DCO",Tabella2[[#This Row],[OUTCOME]]="SDC"),1,0)</f>
        <v>1</v>
      </c>
      <c r="AH6205" s="70"/>
      <c r="AI6205" s="70"/>
      <c r="AJ6205">
        <f>IF(OR(Tabella2[[#This Row],[OUTCOME]]="DNCO", Tabella2[[#This Row],[OUTCOME]]="SDNC"),1,0)</f>
        <v>0</v>
      </c>
      <c r="AL6205" s="70"/>
      <c r="BM6205" s="135" t="str">
        <f>Tabella2[[#This Row],[ACT START]]</f>
        <v>14:30</v>
      </c>
      <c r="BN6205" s="136" t="str">
        <f>Tabella2[[#This Row],[ACT STOP]]</f>
        <v>15:30</v>
      </c>
      <c r="BO6205" s="101"/>
      <c r="BR6205" s="109" t="str">
        <f t="shared" si="110"/>
        <v>SH-25-6194</v>
      </c>
      <c r="BS6205" s="109" t="s">
        <v>427</v>
      </c>
      <c r="BT6205" t="str">
        <f>Tabella2[[#This Row],[OUTCOME]]</f>
        <v>DCO</v>
      </c>
      <c r="BU6205" t="str">
        <f>_xlfn.CONCAT(Tabella2[[#This Row],[NAME SP]],Tabella2[[#This Row],[ID SP]]," - ",Tabella2[[#This Row],[SYLLABUS NO]])</f>
        <v>IFTS79 - PT BVR01</v>
      </c>
      <c r="BV6205" t="s">
        <v>11863</v>
      </c>
    </row>
    <row r="6206" spans="1:74" hidden="1">
      <c r="A6206" s="103" t="s">
        <v>13338</v>
      </c>
      <c r="B6206" s="102">
        <v>45958</v>
      </c>
      <c r="C6206" s="104">
        <f>_xlfn.ISOWEEKNUM(Tabella2[[#This Row],[Date]])</f>
        <v>44</v>
      </c>
      <c r="D6206" s="104" t="s">
        <v>722</v>
      </c>
      <c r="E6206" s="104" t="s">
        <v>327</v>
      </c>
      <c r="F6206" s="104">
        <v>76</v>
      </c>
      <c r="G6206" s="104" t="s">
        <v>257</v>
      </c>
      <c r="H6206" s="105">
        <v>2</v>
      </c>
      <c r="I6206" s="104" t="s">
        <v>258</v>
      </c>
      <c r="J6206" s="104"/>
      <c r="K6206" s="104" t="s">
        <v>79</v>
      </c>
      <c r="L6206" s="104" t="s">
        <v>259</v>
      </c>
      <c r="M6206" s="104" t="s">
        <v>386</v>
      </c>
      <c r="N6206" s="104"/>
      <c r="O6206" s="106"/>
      <c r="P6206" s="111" t="s">
        <v>3511</v>
      </c>
      <c r="Q6206" s="153" t="s">
        <v>576</v>
      </c>
      <c r="R6206" s="153" t="s">
        <v>519</v>
      </c>
      <c r="S6206" s="153">
        <f>Tabella2[[#This Row],[PLD STOP]]-Tabella2[[#This Row],[PLD START]]</f>
        <v>4.1666666666666741E-2</v>
      </c>
      <c r="T6206" s="153" t="s">
        <v>576</v>
      </c>
      <c r="U6206" s="153" t="s">
        <v>519</v>
      </c>
      <c r="V6206" s="153">
        <f>IF(ISBLANK(T6206),"",Tabella2[[#This Row],[ACT STOP]]-Tabella2[[#This Row],[ACT START]])</f>
        <v>4.1666666666666741E-2</v>
      </c>
      <c r="W6206" s="104" t="s">
        <v>92</v>
      </c>
      <c r="X6206" s="104" t="s">
        <v>91</v>
      </c>
      <c r="Y6206" s="110"/>
      <c r="Z6206" s="106"/>
      <c r="AA6206" s="104"/>
      <c r="AB6206" s="107"/>
      <c r="AC6206" s="72">
        <f>IF(OR(Tabella2[[#This Row],[OUTCOME]]="DCO",Tabella2[[#This Row],[OUTCOME]]="SDC"),1,0)</f>
        <v>1</v>
      </c>
      <c r="AH6206" s="70"/>
      <c r="AI6206" s="70"/>
      <c r="AJ6206">
        <f>IF(OR(Tabella2[[#This Row],[OUTCOME]]="DNCO", Tabella2[[#This Row],[OUTCOME]]="SDNC"),1,0)</f>
        <v>0</v>
      </c>
      <c r="AL6206" s="70"/>
      <c r="BM6206" s="135" t="str">
        <f>Tabella2[[#This Row],[ACT START]]</f>
        <v>14:30</v>
      </c>
      <c r="BN6206" s="136" t="str">
        <f>Tabella2[[#This Row],[ACT STOP]]</f>
        <v>15:30</v>
      </c>
      <c r="BO6206" s="101"/>
      <c r="BR6206" s="109" t="str">
        <f t="shared" si="110"/>
        <v>SH-25-6195</v>
      </c>
      <c r="BS6206" s="109" t="s">
        <v>368</v>
      </c>
      <c r="BT6206" t="str">
        <f>Tabella2[[#This Row],[OUTCOME]]</f>
        <v>DCO</v>
      </c>
      <c r="BU6206" t="str">
        <f>_xlfn.CONCAT(Tabella2[[#This Row],[NAME SP]],Tabella2[[#This Row],[ID SP]]," - ",Tabella2[[#This Row],[SYLLABUS NO]])</f>
        <v>AMI76 - SD TINVG01</v>
      </c>
      <c r="BV6206" t="s">
        <v>11883</v>
      </c>
    </row>
    <row r="6207" spans="1:74" hidden="1">
      <c r="A6207" s="103" t="s">
        <v>13339</v>
      </c>
      <c r="B6207" s="102">
        <v>45958</v>
      </c>
      <c r="C6207" s="104">
        <f>_xlfn.ISOWEEKNUM(Tabella2[[#This Row],[Date]])</f>
        <v>44</v>
      </c>
      <c r="D6207" s="104" t="s">
        <v>11893</v>
      </c>
      <c r="E6207" s="104" t="s">
        <v>327</v>
      </c>
      <c r="F6207" s="104">
        <v>85</v>
      </c>
      <c r="G6207" s="104" t="s">
        <v>257</v>
      </c>
      <c r="H6207" s="105">
        <v>23</v>
      </c>
      <c r="I6207" s="104" t="s">
        <v>258</v>
      </c>
      <c r="J6207" s="104"/>
      <c r="K6207" s="104" t="s">
        <v>78</v>
      </c>
      <c r="L6207" s="104" t="s">
        <v>259</v>
      </c>
      <c r="M6207" s="104" t="s">
        <v>276</v>
      </c>
      <c r="N6207" s="104"/>
      <c r="O6207" s="106"/>
      <c r="P6207" s="111" t="s">
        <v>742</v>
      </c>
      <c r="Q6207" s="153" t="s">
        <v>576</v>
      </c>
      <c r="R6207" s="153" t="s">
        <v>519</v>
      </c>
      <c r="S6207" s="153">
        <f>Tabella2[[#This Row],[PLD STOP]]-Tabella2[[#This Row],[PLD START]]</f>
        <v>4.1666666666666741E-2</v>
      </c>
      <c r="T6207" s="153" t="s">
        <v>576</v>
      </c>
      <c r="U6207" s="153" t="s">
        <v>519</v>
      </c>
      <c r="V6207" s="153">
        <f>IF(ISBLANK(T6207),"",Tabella2[[#This Row],[ACT STOP]]-Tabella2[[#This Row],[ACT START]])</f>
        <v>4.1666666666666741E-2</v>
      </c>
      <c r="W6207" s="104" t="s">
        <v>92</v>
      </c>
      <c r="X6207" s="104" t="s">
        <v>91</v>
      </c>
      <c r="Y6207" s="110"/>
      <c r="Z6207" s="106"/>
      <c r="AA6207" s="104"/>
      <c r="AB6207" s="107"/>
      <c r="AC6207" s="72">
        <f>IF(OR(Tabella2[[#This Row],[OUTCOME]]="DCO",Tabella2[[#This Row],[OUTCOME]]="SDC"),1,0)</f>
        <v>1</v>
      </c>
      <c r="AH6207" s="70"/>
      <c r="AI6207" s="70"/>
      <c r="AJ6207">
        <f>IF(OR(Tabella2[[#This Row],[OUTCOME]]="DNCO", Tabella2[[#This Row],[OUTCOME]]="SDNC"),1,0)</f>
        <v>0</v>
      </c>
      <c r="AL6207" s="70"/>
      <c r="BM6207" s="135" t="str">
        <f>Tabella2[[#This Row],[ACT START]]</f>
        <v>14:30</v>
      </c>
      <c r="BN6207" s="136" t="str">
        <f>Tabella2[[#This Row],[ACT STOP]]</f>
        <v>15:30</v>
      </c>
      <c r="BO6207" s="101"/>
      <c r="BR6207" s="109" t="str">
        <f t="shared" si="110"/>
        <v>SH-25-6196</v>
      </c>
      <c r="BS6207" s="109" t="s">
        <v>1226</v>
      </c>
      <c r="BT6207" t="str">
        <f>Tabella2[[#This Row],[OUTCOME]]</f>
        <v>DCO</v>
      </c>
      <c r="BU6207" t="str">
        <f>_xlfn.CONCAT(Tabella2[[#This Row],[NAME SP]],Tabella2[[#This Row],[ID SP]]," - ",Tabella2[[#This Row],[SYLLABUS NO]])</f>
        <v>AMI85 - SD EMR02</v>
      </c>
      <c r="BV6207" t="s">
        <v>11894</v>
      </c>
    </row>
    <row r="6208" spans="1:74" hidden="1">
      <c r="A6208" s="103" t="s">
        <v>13344</v>
      </c>
      <c r="B6208" s="102">
        <v>45959</v>
      </c>
      <c r="C6208" s="104">
        <f>_xlfn.ISOWEEKNUM(Tabella2[[#This Row],[Date]])</f>
        <v>44</v>
      </c>
      <c r="D6208" s="104" t="s">
        <v>9759</v>
      </c>
      <c r="E6208" s="104" t="s">
        <v>284</v>
      </c>
      <c r="F6208" s="104">
        <v>86</v>
      </c>
      <c r="G6208" s="104" t="s">
        <v>257</v>
      </c>
      <c r="H6208" s="105">
        <v>14</v>
      </c>
      <c r="I6208" s="104"/>
      <c r="J6208" s="104" t="s">
        <v>258</v>
      </c>
      <c r="K6208" s="104" t="s">
        <v>79</v>
      </c>
      <c r="L6208" s="104" t="s">
        <v>259</v>
      </c>
      <c r="M6208" s="104" t="s">
        <v>461</v>
      </c>
      <c r="N6208" s="104"/>
      <c r="O6208" s="106"/>
      <c r="P6208" s="111" t="s">
        <v>491</v>
      </c>
      <c r="Q6208" s="153" t="s">
        <v>285</v>
      </c>
      <c r="R6208" s="153" t="s">
        <v>286</v>
      </c>
      <c r="S6208" s="153">
        <f>Tabella2[[#This Row],[PLD STOP]]-Tabella2[[#This Row],[PLD START]]</f>
        <v>4.166666666666663E-2</v>
      </c>
      <c r="T6208" s="153">
        <v>0.29166666666666669</v>
      </c>
      <c r="U6208" s="153">
        <v>0.33333333333333331</v>
      </c>
      <c r="V6208" s="153">
        <f>IF(ISBLANK(T6208),"",Tabella2[[#This Row],[ACT STOP]]-Tabella2[[#This Row],[ACT START]])</f>
        <v>4.166666666666663E-2</v>
      </c>
      <c r="W6208" s="104" t="s">
        <v>92</v>
      </c>
      <c r="X6208" s="104" t="s">
        <v>91</v>
      </c>
      <c r="Y6208" s="110"/>
      <c r="Z6208" s="106"/>
      <c r="AA6208" s="104"/>
      <c r="AB6208" s="107"/>
      <c r="AC6208" s="72">
        <f>IF(OR(Tabella2[[#This Row],[OUTCOME]]="DCO",Tabella2[[#This Row],[OUTCOME]]="SDC"),1,0)</f>
        <v>1</v>
      </c>
      <c r="AH6208" s="70"/>
      <c r="AI6208" s="70"/>
      <c r="AJ6208">
        <f>IF(OR(Tabella2[[#This Row],[OUTCOME]]="DNCO", Tabella2[[#This Row],[OUTCOME]]="SDNC"),1,0)</f>
        <v>0</v>
      </c>
      <c r="AL6208" s="70"/>
      <c r="BM6208" s="135">
        <f>Tabella2[[#This Row],[ACT START]]</f>
        <v>0.29166666666666669</v>
      </c>
      <c r="BN6208" s="136">
        <f>Tabella2[[#This Row],[ACT STOP]]</f>
        <v>0.33333333333333331</v>
      </c>
      <c r="BO6208" s="101"/>
      <c r="BR6208" s="109" t="str">
        <f t="shared" ref="BR6208:BR6243" si="111">_xlfn.CONCAT(LEFT(BR6207,6),TEXT(RIGHT(BR6207,4)+1,"0000"))</f>
        <v>SH-25-6197</v>
      </c>
      <c r="BS6208" s="109" t="s">
        <v>372</v>
      </c>
      <c r="BT6208" t="str">
        <f>Tabella2[[#This Row],[OUTCOME]]</f>
        <v>DCO</v>
      </c>
      <c r="BU6208" t="str">
        <f>_xlfn.CONCAT(Tabella2[[#This Row],[NAME SP]],Tabella2[[#This Row],[ID SP]]," - ",Tabella2[[#This Row],[SYLLABUS NO]])</f>
        <v>IFTS86 - FMS CAS01</v>
      </c>
      <c r="BV6208" t="s">
        <v>11899</v>
      </c>
    </row>
    <row r="6209" spans="1:74" hidden="1">
      <c r="A6209" s="103" t="s">
        <v>13345</v>
      </c>
      <c r="B6209" s="102">
        <v>45959</v>
      </c>
      <c r="C6209" s="104">
        <f>_xlfn.ISOWEEKNUM(Tabella2[[#This Row],[Date]])</f>
        <v>44</v>
      </c>
      <c r="D6209" s="104" t="s">
        <v>9759</v>
      </c>
      <c r="E6209" s="104" t="s">
        <v>284</v>
      </c>
      <c r="F6209" s="104">
        <v>85</v>
      </c>
      <c r="G6209" s="104" t="s">
        <v>257</v>
      </c>
      <c r="H6209" s="105">
        <v>1</v>
      </c>
      <c r="I6209" s="104"/>
      <c r="J6209" s="104" t="s">
        <v>258</v>
      </c>
      <c r="K6209" s="104" t="s">
        <v>78</v>
      </c>
      <c r="L6209" s="104" t="s">
        <v>259</v>
      </c>
      <c r="M6209" s="104" t="s">
        <v>461</v>
      </c>
      <c r="N6209" s="104"/>
      <c r="O6209" s="106"/>
      <c r="P6209" s="111" t="s">
        <v>491</v>
      </c>
      <c r="Q6209" s="153" t="s">
        <v>285</v>
      </c>
      <c r="R6209" s="153" t="s">
        <v>286</v>
      </c>
      <c r="S6209" s="153">
        <f>Tabella2[[#This Row],[PLD STOP]]-Tabella2[[#This Row],[PLD START]]</f>
        <v>4.166666666666663E-2</v>
      </c>
      <c r="T6209" s="153">
        <v>0.29166666666666669</v>
      </c>
      <c r="U6209" s="153">
        <v>0.33333333333333331</v>
      </c>
      <c r="V6209" s="153">
        <f>IF(ISBLANK(T6209),"",Tabella2[[#This Row],[ACT STOP]]-Tabella2[[#This Row],[ACT START]])</f>
        <v>4.166666666666663E-2</v>
      </c>
      <c r="W6209" s="104" t="s">
        <v>92</v>
      </c>
      <c r="X6209" s="104" t="s">
        <v>91</v>
      </c>
      <c r="Y6209" s="110"/>
      <c r="Z6209" s="106"/>
      <c r="AA6209" s="104"/>
      <c r="AB6209" s="107"/>
      <c r="AC6209" s="72">
        <f>IF(OR(Tabella2[[#This Row],[OUTCOME]]="DCO",Tabella2[[#This Row],[OUTCOME]]="SDC"),1,0)</f>
        <v>1</v>
      </c>
      <c r="AH6209" s="70"/>
      <c r="AI6209" s="70"/>
      <c r="AJ6209">
        <f>IF(OR(Tabella2[[#This Row],[OUTCOME]]="DNCO", Tabella2[[#This Row],[OUTCOME]]="SDNC"),1,0)</f>
        <v>0</v>
      </c>
      <c r="AL6209" s="70"/>
      <c r="BM6209" s="135">
        <f>Tabella2[[#This Row],[ACT START]]</f>
        <v>0.29166666666666669</v>
      </c>
      <c r="BN6209" s="136">
        <f>Tabella2[[#This Row],[ACT STOP]]</f>
        <v>0.33333333333333331</v>
      </c>
      <c r="BO6209" s="101"/>
      <c r="BR6209" s="109" t="str">
        <f t="shared" si="111"/>
        <v>SH-25-6198</v>
      </c>
      <c r="BS6209" s="109" t="s">
        <v>332</v>
      </c>
      <c r="BT6209" t="str">
        <f>Tabella2[[#This Row],[OUTCOME]]</f>
        <v>DCO</v>
      </c>
      <c r="BU6209" t="str">
        <f>_xlfn.CONCAT(Tabella2[[#This Row],[NAME SP]],Tabella2[[#This Row],[ID SP]]," - ",Tabella2[[#This Row],[SYLLABUS NO]])</f>
        <v>IFTS85 - FMS CAS01</v>
      </c>
      <c r="BV6209" t="s">
        <v>11935</v>
      </c>
    </row>
    <row r="6210" spans="1:74" hidden="1">
      <c r="A6210" s="103" t="s">
        <v>13346</v>
      </c>
      <c r="B6210" s="102">
        <v>45959</v>
      </c>
      <c r="C6210" s="104">
        <f>_xlfn.ISOWEEKNUM(Tabella2[[#This Row],[Date]])</f>
        <v>44</v>
      </c>
      <c r="D6210" s="104" t="s">
        <v>763</v>
      </c>
      <c r="E6210" s="104" t="s">
        <v>256</v>
      </c>
      <c r="F6210" s="104">
        <v>68</v>
      </c>
      <c r="G6210" s="104" t="s">
        <v>257</v>
      </c>
      <c r="H6210" s="105">
        <v>5</v>
      </c>
      <c r="I6210" s="104"/>
      <c r="J6210" s="104" t="s">
        <v>258</v>
      </c>
      <c r="K6210" s="104" t="s">
        <v>83</v>
      </c>
      <c r="L6210" s="104" t="s">
        <v>299</v>
      </c>
      <c r="M6210" s="104" t="s">
        <v>276</v>
      </c>
      <c r="N6210" s="104"/>
      <c r="O6210" s="106" t="str">
        <f>A6211</f>
        <v>18616</v>
      </c>
      <c r="P6210" s="111" t="s">
        <v>2791</v>
      </c>
      <c r="Q6210" s="153" t="s">
        <v>285</v>
      </c>
      <c r="R6210" s="153" t="s">
        <v>286</v>
      </c>
      <c r="S6210" s="153">
        <f>Tabella2[[#This Row],[PLD STOP]]-Tabella2[[#This Row],[PLD START]]</f>
        <v>4.166666666666663E-2</v>
      </c>
      <c r="T6210" s="153">
        <v>0.29166666666666669</v>
      </c>
      <c r="U6210" s="153">
        <v>0.33333333333333331</v>
      </c>
      <c r="V6210" s="153">
        <f>IF(ISBLANK(T6210),"",Tabella2[[#This Row],[ACT STOP]]-Tabella2[[#This Row],[ACT START]])</f>
        <v>4.166666666666663E-2</v>
      </c>
      <c r="W6210" s="104" t="s">
        <v>92</v>
      </c>
      <c r="X6210" s="104" t="s">
        <v>91</v>
      </c>
      <c r="Y6210" s="110"/>
      <c r="Z6210" s="106"/>
      <c r="AA6210" s="104"/>
      <c r="AB6210" s="107"/>
      <c r="AC6210" s="72">
        <f>IF(OR(Tabella2[[#This Row],[OUTCOME]]="DCO",Tabella2[[#This Row],[OUTCOME]]="SDC"),1,0)</f>
        <v>1</v>
      </c>
      <c r="AH6210" s="70"/>
      <c r="AI6210" s="70"/>
      <c r="AJ6210">
        <f>IF(OR(Tabella2[[#This Row],[OUTCOME]]="DNCO", Tabella2[[#This Row],[OUTCOME]]="SDNC"),1,0)</f>
        <v>0</v>
      </c>
      <c r="AL6210" s="70"/>
      <c r="BM6210" s="135">
        <f>Tabella2[[#This Row],[ACT START]]</f>
        <v>0.29166666666666669</v>
      </c>
      <c r="BN6210" s="136">
        <f>Tabella2[[#This Row],[ACT STOP]]</f>
        <v>0.33333333333333331</v>
      </c>
      <c r="BO6210" s="101"/>
      <c r="BR6210" s="109" t="str">
        <f t="shared" si="111"/>
        <v>SH-25-6199</v>
      </c>
      <c r="BS6210" s="109" t="s">
        <v>416</v>
      </c>
      <c r="BT6210" t="str">
        <f>Tabella2[[#This Row],[OUTCOME]]</f>
        <v>DCO</v>
      </c>
      <c r="BU6210" t="str">
        <f>_xlfn.CONCAT(Tabella2[[#This Row],[NAME SP]],Tabella2[[#This Row],[ID SP]]," - ",Tabella2[[#This Row],[SYLLABUS NO]])</f>
        <v>QATAR68 - FMSC DACM02</v>
      </c>
      <c r="BV6210" t="s">
        <v>11998</v>
      </c>
    </row>
    <row r="6211" spans="1:74" hidden="1">
      <c r="A6211" s="103" t="s">
        <v>13347</v>
      </c>
      <c r="B6211" s="102">
        <v>45959</v>
      </c>
      <c r="C6211" s="104">
        <f>_xlfn.ISOWEEKNUM(Tabella2[[#This Row],[Date]])</f>
        <v>44</v>
      </c>
      <c r="D6211" s="104" t="s">
        <v>195</v>
      </c>
      <c r="E6211" s="104" t="s">
        <v>298</v>
      </c>
      <c r="F6211" s="104"/>
      <c r="G6211" s="104" t="s">
        <v>257</v>
      </c>
      <c r="H6211" s="105">
        <v>15</v>
      </c>
      <c r="I6211" s="104"/>
      <c r="J6211" s="104" t="s">
        <v>258</v>
      </c>
      <c r="K6211" s="104" t="s">
        <v>80</v>
      </c>
      <c r="L6211" s="104" t="s">
        <v>299</v>
      </c>
      <c r="M6211" s="104" t="s">
        <v>276</v>
      </c>
      <c r="N6211" s="104"/>
      <c r="O6211" s="106" t="str">
        <f>A6210</f>
        <v>18615</v>
      </c>
      <c r="P6211" s="111" t="s">
        <v>300</v>
      </c>
      <c r="Q6211" s="153" t="s">
        <v>285</v>
      </c>
      <c r="R6211" s="153" t="s">
        <v>286</v>
      </c>
      <c r="S6211" s="153">
        <f>Tabella2[[#This Row],[PLD STOP]]-Tabella2[[#This Row],[PLD START]]</f>
        <v>4.166666666666663E-2</v>
      </c>
      <c r="T6211" s="153">
        <v>0.29166666666666669</v>
      </c>
      <c r="U6211" s="153">
        <v>0.33333333333333331</v>
      </c>
      <c r="V6211" s="153">
        <f>IF(ISBLANK(T6211),"",Tabella2[[#This Row],[ACT STOP]]-Tabella2[[#This Row],[ACT START]])</f>
        <v>4.166666666666663E-2</v>
      </c>
      <c r="W6211" s="104" t="s">
        <v>122</v>
      </c>
      <c r="X6211" s="104" t="s">
        <v>91</v>
      </c>
      <c r="Y6211" s="110"/>
      <c r="Z6211" s="106"/>
      <c r="AA6211" s="104"/>
      <c r="AB6211" s="107"/>
      <c r="AC6211" s="72">
        <f>IF(OR(Tabella2[[#This Row],[OUTCOME]]="DCO",Tabella2[[#This Row],[OUTCOME]]="SDC"),1,0)</f>
        <v>1</v>
      </c>
      <c r="AH6211" s="70"/>
      <c r="AI6211" s="70"/>
      <c r="AJ6211">
        <f>IF(OR(Tabella2[[#This Row],[OUTCOME]]="DNCO", Tabella2[[#This Row],[OUTCOME]]="SDNC"),1,0)</f>
        <v>0</v>
      </c>
      <c r="AL6211" s="70"/>
      <c r="BM6211" s="135">
        <f>Tabella2[[#This Row],[ACT START]]</f>
        <v>0.29166666666666669</v>
      </c>
      <c r="BN6211" s="136">
        <f>Tabella2[[#This Row],[ACT STOP]]</f>
        <v>0.33333333333333331</v>
      </c>
      <c r="BO6211" s="101"/>
      <c r="BR6211" s="109" t="str">
        <f t="shared" si="111"/>
        <v>SH-25-6200</v>
      </c>
      <c r="BS6211" s="109" t="s">
        <v>1028</v>
      </c>
      <c r="BT6211" t="str">
        <f>Tabella2[[#This Row],[OUTCOME]]</f>
        <v>SDC</v>
      </c>
      <c r="BU6211" t="str">
        <f>_xlfn.CONCAT(Tabella2[[#This Row],[NAME SP]],Tabella2[[#This Row],[ID SP]]," - ",Tabella2[[#This Row],[SYLLABUS NO]])</f>
        <v>Support QATAR - SUPP</v>
      </c>
    </row>
    <row r="6212" spans="1:74" hidden="1">
      <c r="A6212" s="103" t="s">
        <v>13348</v>
      </c>
      <c r="B6212" s="102">
        <v>45959</v>
      </c>
      <c r="C6212" s="104">
        <f>_xlfn.ISOWEEKNUM(Tabella2[[#This Row],[Date]])</f>
        <v>44</v>
      </c>
      <c r="D6212" s="104" t="s">
        <v>195</v>
      </c>
      <c r="E6212" s="104" t="s">
        <v>298</v>
      </c>
      <c r="F6212" s="104"/>
      <c r="G6212" s="104" t="s">
        <v>284</v>
      </c>
      <c r="H6212" s="105">
        <v>48</v>
      </c>
      <c r="I6212" s="104"/>
      <c r="J6212" s="104" t="s">
        <v>258</v>
      </c>
      <c r="K6212" s="104" t="s">
        <v>75</v>
      </c>
      <c r="L6212" s="104" t="s">
        <v>299</v>
      </c>
      <c r="M6212" s="104" t="s">
        <v>516</v>
      </c>
      <c r="N6212" s="104"/>
      <c r="O6212" s="106" t="str">
        <f>A6213</f>
        <v>18618</v>
      </c>
      <c r="P6212" s="111" t="s">
        <v>300</v>
      </c>
      <c r="Q6212" s="153" t="s">
        <v>285</v>
      </c>
      <c r="R6212" s="153" t="s">
        <v>286</v>
      </c>
      <c r="S6212" s="153">
        <f>Tabella2[[#This Row],[PLD STOP]]-Tabella2[[#This Row],[PLD START]]</f>
        <v>4.166666666666663E-2</v>
      </c>
      <c r="T6212" s="153">
        <v>0.29166666666666669</v>
      </c>
      <c r="U6212" s="153">
        <v>0.33333333333333331</v>
      </c>
      <c r="V6212" s="153">
        <f>IF(ISBLANK(T6212),"",Tabella2[[#This Row],[ACT STOP]]-Tabella2[[#This Row],[ACT START]])</f>
        <v>4.166666666666663E-2</v>
      </c>
      <c r="W6212" s="104" t="s">
        <v>122</v>
      </c>
      <c r="X6212" s="104" t="s">
        <v>91</v>
      </c>
      <c r="Y6212" s="110"/>
      <c r="Z6212" s="106"/>
      <c r="AA6212" s="104"/>
      <c r="AB6212" s="107"/>
      <c r="AC6212" s="72">
        <f>IF(OR(Tabella2[[#This Row],[OUTCOME]]="DCO",Tabella2[[#This Row],[OUTCOME]]="SDC"),1,0)</f>
        <v>1</v>
      </c>
      <c r="AH6212" s="70"/>
      <c r="AI6212" s="70"/>
      <c r="AJ6212">
        <f>IF(OR(Tabella2[[#This Row],[OUTCOME]]="DNCO", Tabella2[[#This Row],[OUTCOME]]="SDNC"),1,0)</f>
        <v>0</v>
      </c>
      <c r="AL6212" s="70"/>
      <c r="BM6212" s="135">
        <f>Tabella2[[#This Row],[ACT START]]</f>
        <v>0.29166666666666669</v>
      </c>
      <c r="BN6212" s="136">
        <f>Tabella2[[#This Row],[ACT STOP]]</f>
        <v>0.33333333333333331</v>
      </c>
      <c r="BO6212" s="101"/>
      <c r="BR6212" s="109" t="str">
        <f t="shared" si="111"/>
        <v>SH-25-6201</v>
      </c>
      <c r="BS6212" s="109" t="s">
        <v>1758</v>
      </c>
      <c r="BT6212" t="str">
        <f>Tabella2[[#This Row],[OUTCOME]]</f>
        <v>SDC</v>
      </c>
      <c r="BU6212" t="str">
        <f>_xlfn.CONCAT(Tabella2[[#This Row],[NAME SP]],Tabella2[[#This Row],[ID SP]]," - ",Tabella2[[#This Row],[SYLLABUS NO]])</f>
        <v>Support QATAR - SUPP</v>
      </c>
    </row>
    <row r="6213" spans="1:74" hidden="1">
      <c r="A6213" s="103" t="s">
        <v>13349</v>
      </c>
      <c r="B6213" s="102">
        <v>45959</v>
      </c>
      <c r="C6213" s="104">
        <f>_xlfn.ISOWEEKNUM(Tabella2[[#This Row],[Date]])</f>
        <v>44</v>
      </c>
      <c r="D6213" s="104" t="s">
        <v>9740</v>
      </c>
      <c r="E6213" s="104" t="s">
        <v>284</v>
      </c>
      <c r="F6213" s="104">
        <v>87</v>
      </c>
      <c r="G6213" s="104" t="s">
        <v>257</v>
      </c>
      <c r="H6213" s="105">
        <v>7</v>
      </c>
      <c r="I6213" s="104"/>
      <c r="J6213" s="104" t="s">
        <v>258</v>
      </c>
      <c r="K6213" s="104" t="s">
        <v>77</v>
      </c>
      <c r="L6213" s="104" t="s">
        <v>299</v>
      </c>
      <c r="M6213" s="104" t="s">
        <v>516</v>
      </c>
      <c r="N6213" s="104"/>
      <c r="O6213" s="106" t="str">
        <f>A6212</f>
        <v>18617</v>
      </c>
      <c r="P6213" s="111" t="s">
        <v>1877</v>
      </c>
      <c r="Q6213" s="153" t="s">
        <v>285</v>
      </c>
      <c r="R6213" s="153" t="s">
        <v>286</v>
      </c>
      <c r="S6213" s="153">
        <f>Tabella2[[#This Row],[PLD STOP]]-Tabella2[[#This Row],[PLD START]]</f>
        <v>4.166666666666663E-2</v>
      </c>
      <c r="T6213" s="153">
        <v>0.29166666666666669</v>
      </c>
      <c r="U6213" s="153">
        <v>0.33333333333333331</v>
      </c>
      <c r="V6213" s="153">
        <f>IF(ISBLANK(T6213),"",Tabella2[[#This Row],[ACT STOP]]-Tabella2[[#This Row],[ACT START]])</f>
        <v>4.166666666666663E-2</v>
      </c>
      <c r="W6213" s="104" t="s">
        <v>92</v>
      </c>
      <c r="X6213" s="104" t="s">
        <v>91</v>
      </c>
      <c r="Y6213" s="110"/>
      <c r="Z6213" s="106"/>
      <c r="AA6213" s="104"/>
      <c r="AB6213" s="107"/>
      <c r="AC6213" s="72">
        <f>IF(OR(Tabella2[[#This Row],[OUTCOME]]="DCO",Tabella2[[#This Row],[OUTCOME]]="SDC"),1,0)</f>
        <v>1</v>
      </c>
      <c r="AH6213" s="70"/>
      <c r="AI6213" s="70"/>
      <c r="AJ6213">
        <f>IF(OR(Tabella2[[#This Row],[OUTCOME]]="DNCO", Tabella2[[#This Row],[OUTCOME]]="SDNC"),1,0)</f>
        <v>0</v>
      </c>
      <c r="AL6213" s="70"/>
      <c r="BM6213" s="135">
        <f>Tabella2[[#This Row],[ACT START]]</f>
        <v>0.29166666666666669</v>
      </c>
      <c r="BN6213" s="136">
        <f>Tabella2[[#This Row],[ACT STOP]]</f>
        <v>0.33333333333333331</v>
      </c>
      <c r="BO6213" s="101"/>
      <c r="BR6213" s="109" t="str">
        <f t="shared" si="111"/>
        <v>SH-25-6202</v>
      </c>
      <c r="BS6213" s="109" t="s">
        <v>1241</v>
      </c>
      <c r="BT6213" t="str">
        <f>Tabella2[[#This Row],[OUTCOME]]</f>
        <v>DCO</v>
      </c>
      <c r="BU6213" t="str">
        <f>_xlfn.CONCAT(Tabella2[[#This Row],[NAME SP]],Tabella2[[#This Row],[ID SP]]," - ",Tabella2[[#This Row],[SYLLABUS NO]])</f>
        <v>IFTS87 - NET PGM01</v>
      </c>
      <c r="BV6213" t="s">
        <v>11949</v>
      </c>
    </row>
    <row r="6214" spans="1:74" hidden="1">
      <c r="A6214" s="103" t="s">
        <v>13350</v>
      </c>
      <c r="B6214" s="102">
        <v>45959</v>
      </c>
      <c r="C6214" s="104">
        <f>_xlfn.ISOWEEKNUM(Tabella2[[#This Row],[Date]])</f>
        <v>44</v>
      </c>
      <c r="D6214" s="104" t="s">
        <v>11710</v>
      </c>
      <c r="E6214" s="104" t="s">
        <v>284</v>
      </c>
      <c r="F6214" s="104">
        <v>96</v>
      </c>
      <c r="G6214" s="104" t="s">
        <v>257</v>
      </c>
      <c r="H6214" s="105">
        <v>17</v>
      </c>
      <c r="I6214" s="104" t="s">
        <v>258</v>
      </c>
      <c r="J6214" s="104"/>
      <c r="K6214" s="104" t="s">
        <v>79</v>
      </c>
      <c r="L6214" s="104" t="s">
        <v>259</v>
      </c>
      <c r="M6214" s="104" t="s">
        <v>276</v>
      </c>
      <c r="N6214" s="104"/>
      <c r="O6214" s="106"/>
      <c r="P6214" s="111" t="s">
        <v>13176</v>
      </c>
      <c r="Q6214" s="153" t="s">
        <v>525</v>
      </c>
      <c r="R6214" s="153" t="s">
        <v>262</v>
      </c>
      <c r="S6214" s="153">
        <f>Tabella2[[#This Row],[PLD STOP]]-Tabella2[[#This Row],[PLD START]]</f>
        <v>4.166666666666663E-2</v>
      </c>
      <c r="T6214" s="153">
        <v>0.35486111111111113</v>
      </c>
      <c r="U6214" s="153">
        <v>0.39513888888888887</v>
      </c>
      <c r="V6214" s="153">
        <f>IF(ISBLANK(T6214),"",Tabella2[[#This Row],[ACT STOP]]-Tabella2[[#This Row],[ACT START]])</f>
        <v>4.0277777777777746E-2</v>
      </c>
      <c r="W6214" s="104" t="s">
        <v>92</v>
      </c>
      <c r="X6214" s="104" t="s">
        <v>91</v>
      </c>
      <c r="Y6214" s="110"/>
      <c r="Z6214" s="106"/>
      <c r="AA6214" s="104"/>
      <c r="AB6214" s="107"/>
      <c r="AC6214" s="72">
        <f>IF(OR(Tabella2[[#This Row],[OUTCOME]]="DCO",Tabella2[[#This Row],[OUTCOME]]="SDC"),1,0)</f>
        <v>1</v>
      </c>
      <c r="AH6214" s="70"/>
      <c r="AI6214" s="70"/>
      <c r="AJ6214">
        <f>IF(OR(Tabella2[[#This Row],[OUTCOME]]="DNCO", Tabella2[[#This Row],[OUTCOME]]="SDNC"),1,0)</f>
        <v>0</v>
      </c>
      <c r="AL6214" s="70"/>
      <c r="BM6214" s="135">
        <f>Tabella2[[#This Row],[ACT START]]</f>
        <v>0.35486111111111113</v>
      </c>
      <c r="BN6214" s="136">
        <f>Tabella2[[#This Row],[ACT STOP]]</f>
        <v>0.39513888888888887</v>
      </c>
      <c r="BO6214" s="101"/>
      <c r="BR6214" s="109" t="str">
        <f t="shared" si="111"/>
        <v>SH-25-6203</v>
      </c>
      <c r="BS6214" s="109" t="s">
        <v>393</v>
      </c>
      <c r="BT6214" t="str">
        <f>Tabella2[[#This Row],[OUTCOME]]</f>
        <v>DCO</v>
      </c>
      <c r="BU6214" t="str">
        <f>_xlfn.CONCAT(Tabella2[[#This Row],[NAME SP]],Tabella2[[#This Row],[ID SP]]," - ",Tabella2[[#This Row],[SYLLABUS NO]])</f>
        <v>IFTS96 - SD IF0103</v>
      </c>
      <c r="BV6214" t="s">
        <v>11851</v>
      </c>
    </row>
    <row r="6215" spans="1:74" hidden="1">
      <c r="A6215" s="103" t="s">
        <v>13351</v>
      </c>
      <c r="B6215" s="102">
        <v>45959</v>
      </c>
      <c r="C6215" s="104">
        <f>_xlfn.ISOWEEKNUM(Tabella2[[#This Row],[Date]])</f>
        <v>44</v>
      </c>
      <c r="D6215" s="104" t="s">
        <v>722</v>
      </c>
      <c r="E6215" s="104" t="s">
        <v>327</v>
      </c>
      <c r="F6215" s="104">
        <v>81</v>
      </c>
      <c r="G6215" s="104" t="s">
        <v>284</v>
      </c>
      <c r="H6215" s="105">
        <v>42</v>
      </c>
      <c r="I6215" s="104" t="s">
        <v>258</v>
      </c>
      <c r="J6215" s="104"/>
      <c r="K6215" s="104" t="s">
        <v>78</v>
      </c>
      <c r="L6215" s="104" t="s">
        <v>259</v>
      </c>
      <c r="M6215" s="104" t="s">
        <v>386</v>
      </c>
      <c r="N6215" s="104"/>
      <c r="O6215" s="106"/>
      <c r="P6215" s="111" t="s">
        <v>4392</v>
      </c>
      <c r="Q6215" s="153" t="s">
        <v>525</v>
      </c>
      <c r="R6215" s="153" t="s">
        <v>262</v>
      </c>
      <c r="S6215" s="153">
        <f>Tabella2[[#This Row],[PLD STOP]]-Tabella2[[#This Row],[PLD START]]</f>
        <v>4.166666666666663E-2</v>
      </c>
      <c r="T6215" s="153">
        <v>0.35416666666666669</v>
      </c>
      <c r="U6215" s="153">
        <v>0.39583333333333331</v>
      </c>
      <c r="V6215" s="153">
        <f>IF(ISBLANK(T6215),"",Tabella2[[#This Row],[ACT STOP]]-Tabella2[[#This Row],[ACT START]])</f>
        <v>4.166666666666663E-2</v>
      </c>
      <c r="W6215" s="104" t="s">
        <v>92</v>
      </c>
      <c r="X6215" s="104" t="s">
        <v>91</v>
      </c>
      <c r="Y6215" s="110"/>
      <c r="Z6215" s="106"/>
      <c r="AA6215" s="104"/>
      <c r="AB6215" s="107"/>
      <c r="AC6215" s="72">
        <f>IF(OR(Tabella2[[#This Row],[OUTCOME]]="DCO",Tabella2[[#This Row],[OUTCOME]]="SDC"),1,0)</f>
        <v>1</v>
      </c>
      <c r="AH6215" s="70"/>
      <c r="AI6215" s="70"/>
      <c r="AJ6215">
        <f>IF(OR(Tabella2[[#This Row],[OUTCOME]]="DNCO", Tabella2[[#This Row],[OUTCOME]]="SDNC"),1,0)</f>
        <v>0</v>
      </c>
      <c r="AL6215" s="70"/>
      <c r="BM6215" s="135">
        <f>Tabella2[[#This Row],[ACT START]]</f>
        <v>0.35416666666666669</v>
      </c>
      <c r="BN6215" s="136">
        <f>Tabella2[[#This Row],[ACT STOP]]</f>
        <v>0.39583333333333331</v>
      </c>
      <c r="BO6215" s="101"/>
      <c r="BR6215" s="109" t="str">
        <f t="shared" si="111"/>
        <v>SH-25-6204</v>
      </c>
      <c r="BS6215" s="109" t="s">
        <v>1747</v>
      </c>
      <c r="BT6215" t="str">
        <f>Tabella2[[#This Row],[OUTCOME]]</f>
        <v>DCO</v>
      </c>
      <c r="BU6215" t="str">
        <f>_xlfn.CONCAT(Tabella2[[#This Row],[NAME SP]],Tabella2[[#This Row],[ID SP]]," - ",Tabella2[[#This Row],[SYLLABUS NO]])</f>
        <v>AMI81 - SD BVR01</v>
      </c>
      <c r="BV6215" t="s">
        <v>11921</v>
      </c>
    </row>
    <row r="6216" spans="1:74" hidden="1">
      <c r="A6216" s="103" t="s">
        <v>13352</v>
      </c>
      <c r="B6216" s="102">
        <v>45959</v>
      </c>
      <c r="C6216" s="104">
        <f>_xlfn.ISOWEEKNUM(Tabella2[[#This Row],[Date]])</f>
        <v>44</v>
      </c>
      <c r="D6216" s="104" t="s">
        <v>471</v>
      </c>
      <c r="E6216" s="104" t="s">
        <v>327</v>
      </c>
      <c r="F6216" s="104">
        <v>34</v>
      </c>
      <c r="G6216" s="104" t="s">
        <v>257</v>
      </c>
      <c r="H6216" s="105">
        <v>32</v>
      </c>
      <c r="I6216" s="104" t="s">
        <v>258</v>
      </c>
      <c r="J6216" s="104"/>
      <c r="K6216" s="104" t="s">
        <v>83</v>
      </c>
      <c r="L6216" s="104" t="s">
        <v>299</v>
      </c>
      <c r="M6216" s="104" t="s">
        <v>915</v>
      </c>
      <c r="N6216" s="104"/>
      <c r="O6216" s="106" t="str">
        <f>A6217</f>
        <v>18622</v>
      </c>
      <c r="P6216" s="111" t="s">
        <v>5977</v>
      </c>
      <c r="Q6216" s="153" t="s">
        <v>525</v>
      </c>
      <c r="R6216" s="153" t="s">
        <v>262</v>
      </c>
      <c r="S6216" s="153">
        <f>Tabella2[[#This Row],[PLD STOP]]-Tabella2[[#This Row],[PLD START]]</f>
        <v>4.166666666666663E-2</v>
      </c>
      <c r="T6216" s="153" t="s">
        <v>525</v>
      </c>
      <c r="U6216" s="153" t="s">
        <v>262</v>
      </c>
      <c r="V6216" s="153">
        <f>IF(ISBLANK(T6216),"",Tabella2[[#This Row],[ACT STOP]]-Tabella2[[#This Row],[ACT START]])</f>
        <v>4.166666666666663E-2</v>
      </c>
      <c r="W6216" s="104" t="s">
        <v>92</v>
      </c>
      <c r="X6216" s="104" t="s">
        <v>91</v>
      </c>
      <c r="Y6216" s="110" t="s">
        <v>13515</v>
      </c>
      <c r="Z6216" s="106"/>
      <c r="AA6216" s="104"/>
      <c r="AB6216" s="107"/>
      <c r="AC6216" s="72">
        <f>IF(OR(Tabella2[[#This Row],[OUTCOME]]="DCO",Tabella2[[#This Row],[OUTCOME]]="SDC"),1,0)</f>
        <v>1</v>
      </c>
      <c r="AH6216" s="70"/>
      <c r="AI6216" s="70"/>
      <c r="AJ6216">
        <f>IF(OR(Tabella2[[#This Row],[OUTCOME]]="DNCO", Tabella2[[#This Row],[OUTCOME]]="SDNC"),1,0)</f>
        <v>0</v>
      </c>
      <c r="AL6216" s="70"/>
      <c r="BL6216" t="s">
        <v>13516</v>
      </c>
      <c r="BM6216" s="135" t="str">
        <f>Tabella2[[#This Row],[ACT START]]</f>
        <v>08:30</v>
      </c>
      <c r="BN6216" s="136" t="str">
        <f>Tabella2[[#This Row],[ACT STOP]]</f>
        <v>09:30</v>
      </c>
      <c r="BO6216" s="101"/>
      <c r="BR6216" s="109" t="str">
        <f t="shared" si="111"/>
        <v>SH-25-6205</v>
      </c>
      <c r="BS6216" s="109" t="s">
        <v>356</v>
      </c>
      <c r="BT6216" t="str">
        <f>Tabella2[[#This Row],[OUTCOME]]</f>
        <v>DCO</v>
      </c>
      <c r="BU6216" t="str">
        <f>_xlfn.CONCAT(Tabella2[[#This Row],[NAME SP]],Tabella2[[#This Row],[ID SP]]," - ",Tabella2[[#This Row],[SYLLABUS NO]])</f>
        <v>AMI34 - SD COMAOAA01</v>
      </c>
      <c r="BV6216" t="s">
        <v>12041</v>
      </c>
    </row>
    <row r="6217" spans="1:74" hidden="1">
      <c r="A6217" s="103" t="s">
        <v>13353</v>
      </c>
      <c r="B6217" s="102">
        <v>45959</v>
      </c>
      <c r="C6217" s="104">
        <f>_xlfn.ISOWEEKNUM(Tabella2[[#This Row],[Date]])</f>
        <v>44</v>
      </c>
      <c r="D6217" s="104" t="s">
        <v>195</v>
      </c>
      <c r="E6217" s="104" t="s">
        <v>880</v>
      </c>
      <c r="F6217" s="104"/>
      <c r="G6217" s="104" t="s">
        <v>257</v>
      </c>
      <c r="H6217" s="105">
        <v>9</v>
      </c>
      <c r="I6217" s="104"/>
      <c r="J6217" s="104" t="s">
        <v>258</v>
      </c>
      <c r="K6217" s="104" t="s">
        <v>80</v>
      </c>
      <c r="L6217" s="104" t="s">
        <v>299</v>
      </c>
      <c r="M6217" s="104" t="s">
        <v>915</v>
      </c>
      <c r="N6217" s="104"/>
      <c r="O6217" s="106" t="str">
        <f>A6216</f>
        <v>18621</v>
      </c>
      <c r="P6217" s="111" t="s">
        <v>300</v>
      </c>
      <c r="Q6217" s="153" t="s">
        <v>525</v>
      </c>
      <c r="R6217" s="153" t="s">
        <v>262</v>
      </c>
      <c r="S6217" s="153">
        <f>Tabella2[[#This Row],[PLD STOP]]-Tabella2[[#This Row],[PLD START]]</f>
        <v>4.166666666666663E-2</v>
      </c>
      <c r="T6217" s="153" t="s">
        <v>525</v>
      </c>
      <c r="U6217" s="153" t="s">
        <v>262</v>
      </c>
      <c r="V6217" s="153">
        <f>IF(ISBLANK(T6217),"",Tabella2[[#This Row],[ACT STOP]]-Tabella2[[#This Row],[ACT START]])</f>
        <v>4.166666666666663E-2</v>
      </c>
      <c r="W6217" s="104" t="s">
        <v>122</v>
      </c>
      <c r="X6217" s="104" t="s">
        <v>91</v>
      </c>
      <c r="Y6217" s="110"/>
      <c r="Z6217" s="106"/>
      <c r="AA6217" s="104"/>
      <c r="AB6217" s="107"/>
      <c r="AC6217" s="72">
        <f>IF(OR(Tabella2[[#This Row],[OUTCOME]]="DCO",Tabella2[[#This Row],[OUTCOME]]="SDC"),1,0)</f>
        <v>1</v>
      </c>
      <c r="AH6217" s="70"/>
      <c r="AI6217" s="70"/>
      <c r="AJ6217">
        <f>IF(OR(Tabella2[[#This Row],[OUTCOME]]="DNCO", Tabella2[[#This Row],[OUTCOME]]="SDNC"),1,0)</f>
        <v>0</v>
      </c>
      <c r="AL6217" s="70"/>
      <c r="BM6217" s="135" t="str">
        <f>Tabella2[[#This Row],[ACT START]]</f>
        <v>08:30</v>
      </c>
      <c r="BN6217" s="136" t="str">
        <f>Tabella2[[#This Row],[ACT STOP]]</f>
        <v>09:30</v>
      </c>
      <c r="BO6217" s="101"/>
      <c r="BR6217" s="109" t="str">
        <f t="shared" si="111"/>
        <v>SH-25-6206</v>
      </c>
      <c r="BS6217" s="109" t="s">
        <v>318</v>
      </c>
      <c r="BT6217" t="str">
        <f>Tabella2[[#This Row],[OUTCOME]]</f>
        <v>SDC</v>
      </c>
      <c r="BU6217" t="str">
        <f>_xlfn.CONCAT(Tabella2[[#This Row],[NAME SP]],Tabella2[[#This Row],[ID SP]]," - ",Tabella2[[#This Row],[SYLLABUS NO]])</f>
        <v>Support AMI - SUPP</v>
      </c>
    </row>
    <row r="6218" spans="1:74" hidden="1">
      <c r="A6218" s="103" t="s">
        <v>13354</v>
      </c>
      <c r="B6218" s="102">
        <v>45959</v>
      </c>
      <c r="C6218" s="104">
        <f>_xlfn.ISOWEEKNUM(Tabella2[[#This Row],[Date]])</f>
        <v>44</v>
      </c>
      <c r="D6218" s="104" t="s">
        <v>11893</v>
      </c>
      <c r="E6218" s="104" t="s">
        <v>327</v>
      </c>
      <c r="F6218" s="104">
        <v>88</v>
      </c>
      <c r="G6218" s="104" t="s">
        <v>257</v>
      </c>
      <c r="H6218" s="105">
        <v>13</v>
      </c>
      <c r="I6218" s="104" t="s">
        <v>258</v>
      </c>
      <c r="J6218" s="104"/>
      <c r="K6218" s="104" t="s">
        <v>75</v>
      </c>
      <c r="L6218" s="104" t="s">
        <v>259</v>
      </c>
      <c r="M6218" s="104" t="s">
        <v>276</v>
      </c>
      <c r="N6218" s="104"/>
      <c r="O6218" s="106"/>
      <c r="P6218" s="111" t="s">
        <v>745</v>
      </c>
      <c r="Q6218" s="153" t="s">
        <v>525</v>
      </c>
      <c r="R6218" s="153" t="s">
        <v>262</v>
      </c>
      <c r="S6218" s="153">
        <f>Tabella2[[#This Row],[PLD STOP]]-Tabella2[[#This Row],[PLD START]]</f>
        <v>4.166666666666663E-2</v>
      </c>
      <c r="T6218" s="153" t="s">
        <v>525</v>
      </c>
      <c r="U6218" s="153" t="s">
        <v>262</v>
      </c>
      <c r="V6218" s="153">
        <f>IF(ISBLANK(T6218),"",Tabella2[[#This Row],[ACT STOP]]-Tabella2[[#This Row],[ACT START]])</f>
        <v>4.166666666666663E-2</v>
      </c>
      <c r="W6218" s="104" t="s">
        <v>92</v>
      </c>
      <c r="X6218" s="104" t="s">
        <v>91</v>
      </c>
      <c r="Y6218" s="110"/>
      <c r="Z6218" s="106"/>
      <c r="AA6218" s="104"/>
      <c r="AB6218" s="107"/>
      <c r="AC6218" s="72">
        <f>IF(OR(Tabella2[[#This Row],[OUTCOME]]="DCO",Tabella2[[#This Row],[OUTCOME]]="SDC"),1,0)</f>
        <v>1</v>
      </c>
      <c r="AH6218" s="70"/>
      <c r="AI6218" s="70"/>
      <c r="AJ6218">
        <f>IF(OR(Tabella2[[#This Row],[OUTCOME]]="DNCO", Tabella2[[#This Row],[OUTCOME]]="SDNC"),1,0)</f>
        <v>0</v>
      </c>
      <c r="AL6218" s="70"/>
      <c r="BM6218" s="135" t="str">
        <f>Tabella2[[#This Row],[ACT START]]</f>
        <v>08:30</v>
      </c>
      <c r="BN6218" s="136" t="str">
        <f>Tabella2[[#This Row],[ACT STOP]]</f>
        <v>09:30</v>
      </c>
      <c r="BO6218" s="101"/>
      <c r="BR6218" s="109" t="str">
        <f t="shared" si="111"/>
        <v>SH-25-6207</v>
      </c>
      <c r="BS6218" s="109" t="s">
        <v>427</v>
      </c>
      <c r="BT6218" t="str">
        <f>Tabella2[[#This Row],[OUTCOME]]</f>
        <v>DCO</v>
      </c>
      <c r="BU6218" t="str">
        <f>_xlfn.CONCAT(Tabella2[[#This Row],[NAME SP]],Tabella2[[#This Row],[ID SP]]," - ",Tabella2[[#This Row],[SYLLABUS NO]])</f>
        <v>AMI88 - SD EMR03</v>
      </c>
      <c r="BV6218" t="s">
        <v>11912</v>
      </c>
    </row>
    <row r="6219" spans="1:74" hidden="1">
      <c r="A6219" s="103" t="s">
        <v>13355</v>
      </c>
      <c r="B6219" s="102">
        <v>45959</v>
      </c>
      <c r="C6219" s="104">
        <f>_xlfn.ISOWEEKNUM(Tabella2[[#This Row],[Date]])</f>
        <v>44</v>
      </c>
      <c r="D6219" s="104" t="s">
        <v>763</v>
      </c>
      <c r="E6219" s="104" t="s">
        <v>256</v>
      </c>
      <c r="F6219" s="104">
        <v>63</v>
      </c>
      <c r="G6219" s="104" t="s">
        <v>257</v>
      </c>
      <c r="H6219" s="105">
        <v>2</v>
      </c>
      <c r="I6219" s="104"/>
      <c r="J6219" s="104" t="s">
        <v>258</v>
      </c>
      <c r="K6219" s="104" t="s">
        <v>77</v>
      </c>
      <c r="L6219" s="104" t="s">
        <v>259</v>
      </c>
      <c r="M6219" s="104" t="s">
        <v>276</v>
      </c>
      <c r="N6219" s="104"/>
      <c r="O6219" s="106"/>
      <c r="P6219" s="111" t="s">
        <v>342</v>
      </c>
      <c r="Q6219" s="153" t="s">
        <v>525</v>
      </c>
      <c r="R6219" s="153" t="s">
        <v>262</v>
      </c>
      <c r="S6219" s="153">
        <f>Tabella2[[#This Row],[PLD STOP]]-Tabella2[[#This Row],[PLD START]]</f>
        <v>4.166666666666663E-2</v>
      </c>
      <c r="T6219" s="153" t="s">
        <v>525</v>
      </c>
      <c r="U6219" s="153" t="s">
        <v>262</v>
      </c>
      <c r="V6219" s="153">
        <f>IF(ISBLANK(T6219),"",Tabella2[[#This Row],[ACT STOP]]-Tabella2[[#This Row],[ACT START]])</f>
        <v>4.166666666666663E-2</v>
      </c>
      <c r="W6219" s="104" t="s">
        <v>92</v>
      </c>
      <c r="X6219" s="104" t="s">
        <v>91</v>
      </c>
      <c r="Y6219" s="110"/>
      <c r="Z6219" s="106"/>
      <c r="AA6219" s="104"/>
      <c r="AB6219" s="107"/>
      <c r="AC6219" s="72">
        <f>IF(OR(Tabella2[[#This Row],[OUTCOME]]="DCO",Tabella2[[#This Row],[OUTCOME]]="SDC"),1,0)</f>
        <v>1</v>
      </c>
      <c r="AH6219" s="70"/>
      <c r="AI6219" s="70"/>
      <c r="AJ6219">
        <f>IF(OR(Tabella2[[#This Row],[OUTCOME]]="DNCO", Tabella2[[#This Row],[OUTCOME]]="SDNC"),1,0)</f>
        <v>0</v>
      </c>
      <c r="AL6219" s="70"/>
      <c r="BM6219" s="135" t="str">
        <f>Tabella2[[#This Row],[ACT START]]</f>
        <v>08:30</v>
      </c>
      <c r="BN6219" s="136" t="str">
        <f>Tabella2[[#This Row],[ACT STOP]]</f>
        <v>09:30</v>
      </c>
      <c r="BO6219" s="101"/>
      <c r="BR6219" s="109" t="str">
        <f t="shared" si="111"/>
        <v>SH-25-6208</v>
      </c>
      <c r="BS6219" s="109" t="s">
        <v>368</v>
      </c>
      <c r="BT6219" t="str">
        <f>Tabella2[[#This Row],[OUTCOME]]</f>
        <v>DCO</v>
      </c>
      <c r="BU6219" t="str">
        <f>_xlfn.CONCAT(Tabella2[[#This Row],[NAME SP]],Tabella2[[#This Row],[ID SP]]," - ",Tabella2[[#This Row],[SYLLABUS NO]])</f>
        <v>QATAR63 - PT ERT03</v>
      </c>
      <c r="BV6219" t="s">
        <v>12980</v>
      </c>
    </row>
    <row r="6220" spans="1:74" hidden="1">
      <c r="A6220" s="103" t="s">
        <v>13356</v>
      </c>
      <c r="B6220" s="102">
        <v>45959</v>
      </c>
      <c r="C6220" s="104">
        <f>_xlfn.ISOWEEKNUM(Tabella2[[#This Row],[Date]])</f>
        <v>44</v>
      </c>
      <c r="D6220" s="104" t="s">
        <v>11710</v>
      </c>
      <c r="E6220" s="104" t="s">
        <v>284</v>
      </c>
      <c r="F6220" s="104">
        <v>95</v>
      </c>
      <c r="G6220" s="104" t="s">
        <v>257</v>
      </c>
      <c r="H6220" s="105">
        <v>12</v>
      </c>
      <c r="I6220" s="104" t="s">
        <v>258</v>
      </c>
      <c r="J6220" s="104"/>
      <c r="K6220" s="104" t="s">
        <v>79</v>
      </c>
      <c r="L6220" s="104" t="s">
        <v>259</v>
      </c>
      <c r="M6220" s="104" t="s">
        <v>276</v>
      </c>
      <c r="N6220" s="104"/>
      <c r="O6220" s="106"/>
      <c r="P6220" s="111" t="s">
        <v>13246</v>
      </c>
      <c r="Q6220" s="153" t="s">
        <v>498</v>
      </c>
      <c r="R6220" s="153" t="s">
        <v>499</v>
      </c>
      <c r="S6220" s="153">
        <f>Tabella2[[#This Row],[PLD STOP]]-Tabella2[[#This Row],[PLD START]]</f>
        <v>4.166666666666663E-2</v>
      </c>
      <c r="T6220" s="153">
        <v>0.4236111111111111</v>
      </c>
      <c r="U6220" s="153">
        <v>0.46388888888888885</v>
      </c>
      <c r="V6220" s="153">
        <f>IF(ISBLANK(T6220),"",Tabella2[[#This Row],[ACT STOP]]-Tabella2[[#This Row],[ACT START]])</f>
        <v>4.0277777777777746E-2</v>
      </c>
      <c r="W6220" s="104" t="s">
        <v>92</v>
      </c>
      <c r="X6220" s="104" t="s">
        <v>91</v>
      </c>
      <c r="Y6220" s="110"/>
      <c r="Z6220" s="106"/>
      <c r="AA6220" s="104"/>
      <c r="AB6220" s="107"/>
      <c r="AC6220" s="72">
        <f>IF(OR(Tabella2[[#This Row],[OUTCOME]]="DCO",Tabella2[[#This Row],[OUTCOME]]="SDC"),1,0)</f>
        <v>1</v>
      </c>
      <c r="AH6220" s="70"/>
      <c r="AI6220" s="70"/>
      <c r="AJ6220">
        <f>IF(OR(Tabella2[[#This Row],[OUTCOME]]="DNCO", Tabella2[[#This Row],[OUTCOME]]="SDNC"),1,0)</f>
        <v>0</v>
      </c>
      <c r="AL6220" s="70"/>
      <c r="BM6220" s="135">
        <f>Tabella2[[#This Row],[ACT START]]</f>
        <v>0.4236111111111111</v>
      </c>
      <c r="BN6220" s="136">
        <f>Tabella2[[#This Row],[ACT STOP]]</f>
        <v>0.46388888888888885</v>
      </c>
      <c r="BO6220" s="101"/>
      <c r="BR6220" s="109" t="str">
        <f t="shared" si="111"/>
        <v>SH-25-6209</v>
      </c>
      <c r="BS6220" s="109" t="s">
        <v>266</v>
      </c>
      <c r="BT6220" t="str">
        <f>Tabella2[[#This Row],[OUTCOME]]</f>
        <v>DCO</v>
      </c>
      <c r="BU6220" t="str">
        <f>_xlfn.CONCAT(Tabella2[[#This Row],[NAME SP]],Tabella2[[#This Row],[ID SP]]," - ",Tabella2[[#This Row],[SYLLABUS NO]])</f>
        <v>IFTS95 - SD IF0104</v>
      </c>
      <c r="BV6220" t="s">
        <v>11832</v>
      </c>
    </row>
    <row r="6221" spans="1:74" hidden="1">
      <c r="A6221" s="103" t="s">
        <v>13357</v>
      </c>
      <c r="B6221" s="102">
        <v>45959</v>
      </c>
      <c r="C6221" s="104">
        <f>_xlfn.ISOWEEKNUM(Tabella2[[#This Row],[Date]])</f>
        <v>44</v>
      </c>
      <c r="D6221" s="104" t="s">
        <v>722</v>
      </c>
      <c r="E6221" s="104" t="s">
        <v>327</v>
      </c>
      <c r="F6221" s="104">
        <v>80</v>
      </c>
      <c r="G6221" s="104" t="s">
        <v>257</v>
      </c>
      <c r="H6221" s="105">
        <v>14</v>
      </c>
      <c r="I6221" s="104" t="s">
        <v>258</v>
      </c>
      <c r="J6221" s="104"/>
      <c r="K6221" s="104" t="s">
        <v>78</v>
      </c>
      <c r="L6221" s="104" t="s">
        <v>259</v>
      </c>
      <c r="M6221" s="104" t="s">
        <v>386</v>
      </c>
      <c r="N6221" s="104"/>
      <c r="O6221" s="106"/>
      <c r="P6221" s="111" t="s">
        <v>4392</v>
      </c>
      <c r="Q6221" s="153" t="s">
        <v>498</v>
      </c>
      <c r="R6221" s="153" t="s">
        <v>499</v>
      </c>
      <c r="S6221" s="153">
        <f>Tabella2[[#This Row],[PLD STOP]]-Tabella2[[#This Row],[PLD START]]</f>
        <v>4.166666666666663E-2</v>
      </c>
      <c r="T6221" s="153">
        <v>0.41666666666666669</v>
      </c>
      <c r="U6221" s="153">
        <v>0.45833333333333331</v>
      </c>
      <c r="V6221" s="153">
        <f>IF(ISBLANK(T6221),"",Tabella2[[#This Row],[ACT STOP]]-Tabella2[[#This Row],[ACT START]])</f>
        <v>4.166666666666663E-2</v>
      </c>
      <c r="W6221" s="104" t="s">
        <v>92</v>
      </c>
      <c r="X6221" s="104" t="s">
        <v>91</v>
      </c>
      <c r="Y6221" s="110"/>
      <c r="Z6221" s="106"/>
      <c r="AA6221" s="104"/>
      <c r="AB6221" s="107"/>
      <c r="AC6221" s="72">
        <f>IF(OR(Tabella2[[#This Row],[OUTCOME]]="DCO",Tabella2[[#This Row],[OUTCOME]]="SDC"),1,0)</f>
        <v>1</v>
      </c>
      <c r="AH6221" s="70"/>
      <c r="AI6221" s="70"/>
      <c r="AJ6221">
        <f>IF(OR(Tabella2[[#This Row],[OUTCOME]]="DNCO", Tabella2[[#This Row],[OUTCOME]]="SDNC"),1,0)</f>
        <v>0</v>
      </c>
      <c r="AL6221" s="70"/>
      <c r="BM6221" s="135">
        <f>Tabella2[[#This Row],[ACT START]]</f>
        <v>0.41666666666666669</v>
      </c>
      <c r="BN6221" s="136">
        <f>Tabella2[[#This Row],[ACT STOP]]</f>
        <v>0.45833333333333331</v>
      </c>
      <c r="BO6221" s="101"/>
      <c r="BR6221" s="109" t="str">
        <f t="shared" si="111"/>
        <v>SH-25-6210</v>
      </c>
      <c r="BS6221" s="109" t="s">
        <v>372</v>
      </c>
      <c r="BT6221" t="str">
        <f>Tabella2[[#This Row],[OUTCOME]]</f>
        <v>DCO</v>
      </c>
      <c r="BU6221" t="str">
        <f>_xlfn.CONCAT(Tabella2[[#This Row],[NAME SP]],Tabella2[[#This Row],[ID SP]]," - ",Tabella2[[#This Row],[SYLLABUS NO]])</f>
        <v>AMI80 - SD BVR01</v>
      </c>
      <c r="BV6221" t="s">
        <v>11916</v>
      </c>
    </row>
    <row r="6222" spans="1:74" hidden="1">
      <c r="A6222" s="103" t="s">
        <v>13358</v>
      </c>
      <c r="B6222" s="102">
        <v>45959</v>
      </c>
      <c r="C6222" s="104">
        <f>_xlfn.ISOWEEKNUM(Tabella2[[#This Row],[Date]])</f>
        <v>44</v>
      </c>
      <c r="D6222" s="104" t="s">
        <v>751</v>
      </c>
      <c r="E6222" s="104" t="s">
        <v>256</v>
      </c>
      <c r="F6222" s="104">
        <v>77</v>
      </c>
      <c r="G6222" s="104" t="s">
        <v>257</v>
      </c>
      <c r="H6222" s="105">
        <v>10</v>
      </c>
      <c r="I6222" s="104" t="s">
        <v>258</v>
      </c>
      <c r="J6222" s="104"/>
      <c r="K6222" s="104" t="s">
        <v>83</v>
      </c>
      <c r="L6222" s="104" t="s">
        <v>299</v>
      </c>
      <c r="M6222" s="104" t="s">
        <v>276</v>
      </c>
      <c r="N6222" s="104"/>
      <c r="O6222" s="106" t="str">
        <f>A6223</f>
        <v>18628</v>
      </c>
      <c r="P6222" s="111" t="s">
        <v>1920</v>
      </c>
      <c r="Q6222" s="153" t="s">
        <v>498</v>
      </c>
      <c r="R6222" s="153" t="s">
        <v>499</v>
      </c>
      <c r="S6222" s="153">
        <f>Tabella2[[#This Row],[PLD STOP]]-Tabella2[[#This Row],[PLD START]]</f>
        <v>4.166666666666663E-2</v>
      </c>
      <c r="T6222" s="153" t="s">
        <v>498</v>
      </c>
      <c r="U6222" s="153" t="s">
        <v>499</v>
      </c>
      <c r="V6222" s="153">
        <f>IF(ISBLANK(T6222),"",Tabella2[[#This Row],[ACT STOP]]-Tabella2[[#This Row],[ACT START]])</f>
        <v>4.166666666666663E-2</v>
      </c>
      <c r="W6222" s="104" t="s">
        <v>92</v>
      </c>
      <c r="X6222" s="104" t="s">
        <v>91</v>
      </c>
      <c r="Y6222" s="110"/>
      <c r="Z6222" s="106"/>
      <c r="AA6222" s="104"/>
      <c r="AB6222" s="107"/>
      <c r="AC6222" s="72">
        <f>IF(OR(Tabella2[[#This Row],[OUTCOME]]="DCO",Tabella2[[#This Row],[OUTCOME]]="SDC"),1,0)</f>
        <v>1</v>
      </c>
      <c r="AH6222" s="70"/>
      <c r="AI6222" s="70"/>
      <c r="AJ6222">
        <f>IF(OR(Tabella2[[#This Row],[OUTCOME]]="DNCO", Tabella2[[#This Row],[OUTCOME]]="SDNC"),1,0)</f>
        <v>0</v>
      </c>
      <c r="AL6222" s="70"/>
      <c r="BM6222" s="135" t="str">
        <f>Tabella2[[#This Row],[ACT START]]</f>
        <v>10:00</v>
      </c>
      <c r="BN6222" s="136" t="str">
        <f>Tabella2[[#This Row],[ACT STOP]]</f>
        <v>11:00</v>
      </c>
      <c r="BO6222" s="101"/>
      <c r="BR6222" s="109" t="str">
        <f t="shared" si="111"/>
        <v>SH-25-6211</v>
      </c>
      <c r="BS6222" s="109" t="s">
        <v>552</v>
      </c>
      <c r="BT6222" t="str">
        <f>Tabella2[[#This Row],[OUTCOME]]</f>
        <v>DCO</v>
      </c>
      <c r="BU6222" t="str">
        <f>_xlfn.CONCAT(Tabella2[[#This Row],[NAME SP]],Tabella2[[#This Row],[ID SP]]," - ",Tabella2[[#This Row],[SYLLABUS NO]])</f>
        <v>QATAR77 - FMSC HBFM02</v>
      </c>
      <c r="BV6222" t="s">
        <v>12050</v>
      </c>
    </row>
    <row r="6223" spans="1:74" hidden="1">
      <c r="A6223" s="103" t="s">
        <v>13359</v>
      </c>
      <c r="B6223" s="102">
        <v>45959</v>
      </c>
      <c r="C6223" s="104">
        <f>_xlfn.ISOWEEKNUM(Tabella2[[#This Row],[Date]])</f>
        <v>44</v>
      </c>
      <c r="D6223" s="104" t="s">
        <v>195</v>
      </c>
      <c r="E6223" s="104" t="s">
        <v>298</v>
      </c>
      <c r="F6223" s="104"/>
      <c r="G6223" s="104" t="s">
        <v>284</v>
      </c>
      <c r="H6223" s="105">
        <v>41</v>
      </c>
      <c r="I6223" s="104"/>
      <c r="J6223" s="104" t="s">
        <v>258</v>
      </c>
      <c r="K6223" s="104" t="s">
        <v>80</v>
      </c>
      <c r="L6223" s="104" t="s">
        <v>299</v>
      </c>
      <c r="M6223" s="104" t="s">
        <v>276</v>
      </c>
      <c r="N6223" s="104"/>
      <c r="O6223" s="106" t="str">
        <f>A6222</f>
        <v>18627</v>
      </c>
      <c r="P6223" s="111" t="s">
        <v>300</v>
      </c>
      <c r="Q6223" s="153" t="s">
        <v>498</v>
      </c>
      <c r="R6223" s="153" t="s">
        <v>499</v>
      </c>
      <c r="S6223" s="153">
        <f>Tabella2[[#This Row],[PLD STOP]]-Tabella2[[#This Row],[PLD START]]</f>
        <v>4.166666666666663E-2</v>
      </c>
      <c r="T6223" s="153" t="s">
        <v>498</v>
      </c>
      <c r="U6223" s="153" t="s">
        <v>499</v>
      </c>
      <c r="V6223" s="153">
        <f>IF(ISBLANK(T6223),"",Tabella2[[#This Row],[ACT STOP]]-Tabella2[[#This Row],[ACT START]])</f>
        <v>4.166666666666663E-2</v>
      </c>
      <c r="W6223" s="104" t="s">
        <v>122</v>
      </c>
      <c r="X6223" s="104" t="s">
        <v>91</v>
      </c>
      <c r="Y6223" s="110"/>
      <c r="Z6223" s="106"/>
      <c r="AA6223" s="104"/>
      <c r="AB6223" s="107"/>
      <c r="AC6223" s="72">
        <f>IF(OR(Tabella2[[#This Row],[OUTCOME]]="DCO",Tabella2[[#This Row],[OUTCOME]]="SDC"),1,0)</f>
        <v>1</v>
      </c>
      <c r="AH6223" s="70"/>
      <c r="AI6223" s="70"/>
      <c r="AJ6223">
        <f>IF(OR(Tabella2[[#This Row],[OUTCOME]]="DNCO", Tabella2[[#This Row],[OUTCOME]]="SDNC"),1,0)</f>
        <v>0</v>
      </c>
      <c r="AL6223" s="70"/>
      <c r="BM6223" s="135" t="str">
        <f>Tabella2[[#This Row],[ACT START]]</f>
        <v>10:00</v>
      </c>
      <c r="BN6223" s="136" t="str">
        <f>Tabella2[[#This Row],[ACT STOP]]</f>
        <v>11:00</v>
      </c>
      <c r="BO6223" s="101"/>
      <c r="BR6223" s="109" t="str">
        <f t="shared" si="111"/>
        <v>SH-25-6212</v>
      </c>
      <c r="BS6223" s="109" t="s">
        <v>1750</v>
      </c>
      <c r="BT6223" t="str">
        <f>Tabella2[[#This Row],[OUTCOME]]</f>
        <v>SDC</v>
      </c>
      <c r="BU6223" t="str">
        <f>_xlfn.CONCAT(Tabella2[[#This Row],[NAME SP]],Tabella2[[#This Row],[ID SP]]," - ",Tabella2[[#This Row],[SYLLABUS NO]])</f>
        <v>Support QATAR - SUPP</v>
      </c>
    </row>
    <row r="6224" spans="1:74" hidden="1">
      <c r="A6224" s="103" t="s">
        <v>13360</v>
      </c>
      <c r="B6224" s="102">
        <v>45959</v>
      </c>
      <c r="C6224" s="104">
        <f>_xlfn.ISOWEEKNUM(Tabella2[[#This Row],[Date]])</f>
        <v>44</v>
      </c>
      <c r="D6224" s="104" t="s">
        <v>6396</v>
      </c>
      <c r="E6224" s="104" t="s">
        <v>256</v>
      </c>
      <c r="F6224" s="104">
        <v>75</v>
      </c>
      <c r="G6224" s="104" t="s">
        <v>257</v>
      </c>
      <c r="H6224" s="105">
        <v>5</v>
      </c>
      <c r="I6224" s="104"/>
      <c r="J6224" s="104" t="s">
        <v>258</v>
      </c>
      <c r="K6224" s="104" t="s">
        <v>75</v>
      </c>
      <c r="L6224" s="104" t="s">
        <v>259</v>
      </c>
      <c r="M6224" s="104" t="s">
        <v>461</v>
      </c>
      <c r="N6224" s="104"/>
      <c r="O6224" s="106"/>
      <c r="P6224" s="111" t="s">
        <v>610</v>
      </c>
      <c r="Q6224" s="153" t="s">
        <v>498</v>
      </c>
      <c r="R6224" s="153" t="s">
        <v>499</v>
      </c>
      <c r="S6224" s="153">
        <f>Tabella2[[#This Row],[PLD STOP]]-Tabella2[[#This Row],[PLD START]]</f>
        <v>4.166666666666663E-2</v>
      </c>
      <c r="T6224" s="153" t="s">
        <v>498</v>
      </c>
      <c r="U6224" s="153" t="s">
        <v>499</v>
      </c>
      <c r="V6224" s="153">
        <f>IF(ISBLANK(T6224),"",Tabella2[[#This Row],[ACT STOP]]-Tabella2[[#This Row],[ACT START]])</f>
        <v>4.166666666666663E-2</v>
      </c>
      <c r="W6224" s="104" t="s">
        <v>92</v>
      </c>
      <c r="X6224" s="104" t="s">
        <v>91</v>
      </c>
      <c r="Y6224" s="110"/>
      <c r="Z6224" s="106"/>
      <c r="AA6224" s="104"/>
      <c r="AB6224" s="107"/>
      <c r="AC6224" s="72">
        <f>IF(OR(Tabella2[[#This Row],[OUTCOME]]="DCO",Tabella2[[#This Row],[OUTCOME]]="SDC"),1,0)</f>
        <v>1</v>
      </c>
      <c r="AH6224" s="70"/>
      <c r="AI6224" s="70"/>
      <c r="AJ6224">
        <f>IF(OR(Tabella2[[#This Row],[OUTCOME]]="DNCO", Tabella2[[#This Row],[OUTCOME]]="SDNC"),1,0)</f>
        <v>0</v>
      </c>
      <c r="AL6224" s="70"/>
      <c r="BM6224" s="135" t="str">
        <f>Tabella2[[#This Row],[ACT START]]</f>
        <v>10:00</v>
      </c>
      <c r="BN6224" s="136" t="str">
        <f>Tabella2[[#This Row],[ACT STOP]]</f>
        <v>11:00</v>
      </c>
      <c r="BO6224" s="101"/>
      <c r="BR6224" s="109" t="str">
        <f t="shared" si="111"/>
        <v>SH-25-6213</v>
      </c>
      <c r="BS6224" s="109" t="s">
        <v>416</v>
      </c>
      <c r="BT6224" t="str">
        <f>Tabella2[[#This Row],[OUTCOME]]</f>
        <v>DCO</v>
      </c>
      <c r="BU6224" t="str">
        <f>_xlfn.CONCAT(Tabella2[[#This Row],[NAME SP]],Tabella2[[#This Row],[ID SP]]," - ",Tabella2[[#This Row],[SYLLABUS NO]])</f>
        <v>QATAR75 - FMS CAS02</v>
      </c>
      <c r="BV6224" t="s">
        <v>11971</v>
      </c>
    </row>
    <row r="6225" spans="1:74" hidden="1">
      <c r="A6225" s="103" t="s">
        <v>13361</v>
      </c>
      <c r="B6225" s="102">
        <v>45959</v>
      </c>
      <c r="C6225" s="104">
        <f>_xlfn.ISOWEEKNUM(Tabella2[[#This Row],[Date]])</f>
        <v>44</v>
      </c>
      <c r="D6225" s="104" t="s">
        <v>11893</v>
      </c>
      <c r="E6225" s="104" t="s">
        <v>327</v>
      </c>
      <c r="F6225" s="104">
        <v>85</v>
      </c>
      <c r="G6225" s="104" t="s">
        <v>257</v>
      </c>
      <c r="H6225" s="105">
        <v>1</v>
      </c>
      <c r="I6225" s="104" t="s">
        <v>258</v>
      </c>
      <c r="J6225" s="104"/>
      <c r="K6225" s="104" t="s">
        <v>77</v>
      </c>
      <c r="L6225" s="104" t="s">
        <v>259</v>
      </c>
      <c r="M6225" s="104" t="s">
        <v>276</v>
      </c>
      <c r="N6225" s="104"/>
      <c r="O6225" s="106"/>
      <c r="P6225" s="111" t="s">
        <v>745</v>
      </c>
      <c r="Q6225" s="153" t="s">
        <v>498</v>
      </c>
      <c r="R6225" s="153" t="s">
        <v>499</v>
      </c>
      <c r="S6225" s="153">
        <f>Tabella2[[#This Row],[PLD STOP]]-Tabella2[[#This Row],[PLD START]]</f>
        <v>4.166666666666663E-2</v>
      </c>
      <c r="T6225" s="153" t="s">
        <v>498</v>
      </c>
      <c r="U6225" s="153" t="s">
        <v>499</v>
      </c>
      <c r="V6225" s="153">
        <f>IF(ISBLANK(T6225),"",Tabella2[[#This Row],[ACT STOP]]-Tabella2[[#This Row],[ACT START]])</f>
        <v>4.166666666666663E-2</v>
      </c>
      <c r="W6225" s="104" t="s">
        <v>92</v>
      </c>
      <c r="X6225" s="104" t="s">
        <v>91</v>
      </c>
      <c r="Y6225" s="110" t="s">
        <v>13385</v>
      </c>
      <c r="Z6225" s="106"/>
      <c r="AA6225" s="104"/>
      <c r="AB6225" s="107"/>
      <c r="AC6225" s="72">
        <f>IF(OR(Tabella2[[#This Row],[OUTCOME]]="DCO",Tabella2[[#This Row],[OUTCOME]]="SDC"),1,0)</f>
        <v>1</v>
      </c>
      <c r="AH6225" s="70"/>
      <c r="AI6225" s="70"/>
      <c r="AJ6225">
        <f>IF(OR(Tabella2[[#This Row],[OUTCOME]]="DNCO", Tabella2[[#This Row],[OUTCOME]]="SDNC"),1,0)</f>
        <v>0</v>
      </c>
      <c r="AL6225" s="70"/>
      <c r="BM6225" s="135" t="str">
        <f>Tabella2[[#This Row],[ACT START]]</f>
        <v>10:00</v>
      </c>
      <c r="BN6225" s="136" t="str">
        <f>Tabella2[[#This Row],[ACT STOP]]</f>
        <v>11:00</v>
      </c>
      <c r="BO6225" s="101"/>
      <c r="BR6225" s="109" t="str">
        <f t="shared" si="111"/>
        <v>SH-25-6214</v>
      </c>
      <c r="BS6225" s="109" t="s">
        <v>332</v>
      </c>
      <c r="BT6225" t="str">
        <f>Tabella2[[#This Row],[OUTCOME]]</f>
        <v>DCO</v>
      </c>
      <c r="BU6225" t="str">
        <f>_xlfn.CONCAT(Tabella2[[#This Row],[NAME SP]],Tabella2[[#This Row],[ID SP]]," - ",Tabella2[[#This Row],[SYLLABUS NO]])</f>
        <v>AMI85 - SD EMR03</v>
      </c>
      <c r="BV6225" t="s">
        <v>11894</v>
      </c>
    </row>
    <row r="6226" spans="1:74" hidden="1">
      <c r="A6226" s="103" t="s">
        <v>13362</v>
      </c>
      <c r="B6226" s="102">
        <v>45959</v>
      </c>
      <c r="C6226" s="104">
        <f>_xlfn.ISOWEEKNUM(Tabella2[[#This Row],[Date]])</f>
        <v>44</v>
      </c>
      <c r="D6226" s="104" t="s">
        <v>11710</v>
      </c>
      <c r="E6226" s="104" t="s">
        <v>284</v>
      </c>
      <c r="F6226" s="104">
        <v>92</v>
      </c>
      <c r="G6226" s="104" t="s">
        <v>257</v>
      </c>
      <c r="H6226" s="105">
        <v>32</v>
      </c>
      <c r="I6226" s="104" t="s">
        <v>258</v>
      </c>
      <c r="J6226" s="104"/>
      <c r="K6226" s="104" t="s">
        <v>79</v>
      </c>
      <c r="L6226" s="104" t="s">
        <v>259</v>
      </c>
      <c r="M6226" s="104" t="s">
        <v>276</v>
      </c>
      <c r="N6226" s="104"/>
      <c r="O6226" s="106"/>
      <c r="P6226" s="111" t="s">
        <v>13246</v>
      </c>
      <c r="Q6226" s="153" t="s">
        <v>504</v>
      </c>
      <c r="R6226" s="153" t="s">
        <v>271</v>
      </c>
      <c r="S6226" s="153">
        <f>Tabella2[[#This Row],[PLD STOP]]-Tabella2[[#This Row],[PLD START]]</f>
        <v>4.1666666666666685E-2</v>
      </c>
      <c r="T6226" s="153">
        <v>0.47916666666666669</v>
      </c>
      <c r="U6226" s="153">
        <v>0.50694444444444442</v>
      </c>
      <c r="V6226" s="153">
        <f>IF(ISBLANK(T6226),"",Tabella2[[#This Row],[ACT STOP]]-Tabella2[[#This Row],[ACT START]])</f>
        <v>2.7777777777777735E-2</v>
      </c>
      <c r="W6226" s="104" t="s">
        <v>116</v>
      </c>
      <c r="X6226" s="104" t="s">
        <v>146</v>
      </c>
      <c r="Y6226" s="110" t="s">
        <v>13387</v>
      </c>
      <c r="Z6226" s="106"/>
      <c r="AA6226" s="104"/>
      <c r="AB6226" s="107"/>
      <c r="AC6226" s="72">
        <f>IF(OR(Tabella2[[#This Row],[OUTCOME]]="DCO",Tabella2[[#This Row],[OUTCOME]]="SDC"),1,0)</f>
        <v>0</v>
      </c>
      <c r="AH6226" s="70"/>
      <c r="AI6226" s="70"/>
      <c r="AJ6226">
        <f>IF(OR(Tabella2[[#This Row],[OUTCOME]]="DNCO", Tabella2[[#This Row],[OUTCOME]]="SDNC"),1,0)</f>
        <v>0</v>
      </c>
      <c r="AL6226" s="70"/>
      <c r="BL6226" t="s">
        <v>13388</v>
      </c>
      <c r="BM6226" s="135">
        <f>Tabella2[[#This Row],[ACT START]]</f>
        <v>0.47916666666666669</v>
      </c>
      <c r="BN6226" s="136">
        <f>Tabella2[[#This Row],[ACT STOP]]</f>
        <v>0.50694444444444442</v>
      </c>
      <c r="BO6226" s="101"/>
      <c r="BR6226" s="109" t="str">
        <f t="shared" si="111"/>
        <v>SH-25-6215</v>
      </c>
      <c r="BS6226" s="109" t="s">
        <v>356</v>
      </c>
      <c r="BT6226" t="str">
        <f>Tabella2[[#This Row],[OUTCOME]]</f>
        <v>RSLD</v>
      </c>
      <c r="BU6226" t="str">
        <f>_xlfn.CONCAT(Tabella2[[#This Row],[NAME SP]],Tabella2[[#This Row],[ID SP]]," - ",Tabella2[[#This Row],[SYLLABUS NO]])</f>
        <v>IFTS92 - SD IF0104</v>
      </c>
      <c r="BV6226" t="s">
        <v>11842</v>
      </c>
    </row>
    <row r="6227" spans="1:74" hidden="1">
      <c r="A6227" s="103" t="s">
        <v>13363</v>
      </c>
      <c r="B6227" s="102">
        <v>45959</v>
      </c>
      <c r="C6227" s="104">
        <f>_xlfn.ISOWEEKNUM(Tabella2[[#This Row],[Date]])</f>
        <v>44</v>
      </c>
      <c r="D6227" s="104" t="s">
        <v>11710</v>
      </c>
      <c r="E6227" s="104" t="s">
        <v>284</v>
      </c>
      <c r="F6227" s="104">
        <v>94</v>
      </c>
      <c r="G6227" s="104" t="s">
        <v>257</v>
      </c>
      <c r="H6227" s="105">
        <v>16</v>
      </c>
      <c r="I6227" s="104" t="s">
        <v>258</v>
      </c>
      <c r="J6227" s="104"/>
      <c r="K6227" s="104" t="s">
        <v>78</v>
      </c>
      <c r="L6227" s="104" t="s">
        <v>259</v>
      </c>
      <c r="M6227" s="104" t="s">
        <v>276</v>
      </c>
      <c r="N6227" s="104"/>
      <c r="O6227" s="106"/>
      <c r="P6227" s="111" t="s">
        <v>13246</v>
      </c>
      <c r="Q6227" s="153" t="s">
        <v>504</v>
      </c>
      <c r="R6227" s="153" t="s">
        <v>271</v>
      </c>
      <c r="S6227" s="153">
        <f>Tabella2[[#This Row],[PLD STOP]]-Tabella2[[#This Row],[PLD START]]</f>
        <v>4.1666666666666685E-2</v>
      </c>
      <c r="T6227" s="153">
        <v>0.47916666666666669</v>
      </c>
      <c r="U6227" s="153">
        <v>0.51736111111111105</v>
      </c>
      <c r="V6227" s="153">
        <f>IF(ISBLANK(T6227),"",Tabella2[[#This Row],[ACT STOP]]-Tabella2[[#This Row],[ACT START]])</f>
        <v>3.8194444444444364E-2</v>
      </c>
      <c r="W6227" s="104" t="s">
        <v>92</v>
      </c>
      <c r="X6227" s="104" t="s">
        <v>91</v>
      </c>
      <c r="Y6227" s="110"/>
      <c r="Z6227" s="106"/>
      <c r="AA6227" s="104"/>
      <c r="AB6227" s="107"/>
      <c r="AC6227" s="72">
        <f>IF(OR(Tabella2[[#This Row],[OUTCOME]]="DCO",Tabella2[[#This Row],[OUTCOME]]="SDC"),1,0)</f>
        <v>1</v>
      </c>
      <c r="AH6227" s="70"/>
      <c r="AI6227" s="70"/>
      <c r="AJ6227">
        <f>IF(OR(Tabella2[[#This Row],[OUTCOME]]="DNCO", Tabella2[[#This Row],[OUTCOME]]="SDNC"),1,0)</f>
        <v>0</v>
      </c>
      <c r="AL6227" s="70"/>
      <c r="BM6227" s="135">
        <f>Tabella2[[#This Row],[ACT START]]</f>
        <v>0.47916666666666669</v>
      </c>
      <c r="BN6227" s="136">
        <f>Tabella2[[#This Row],[ACT STOP]]</f>
        <v>0.51736111111111105</v>
      </c>
      <c r="BO6227" s="101"/>
      <c r="BR6227" s="109" t="str">
        <f t="shared" si="111"/>
        <v>SH-25-6216</v>
      </c>
      <c r="BS6227" s="109" t="s">
        <v>447</v>
      </c>
      <c r="BT6227" t="str">
        <f>Tabella2[[#This Row],[OUTCOME]]</f>
        <v>DCO</v>
      </c>
      <c r="BU6227" t="str">
        <f>_xlfn.CONCAT(Tabella2[[#This Row],[NAME SP]],Tabella2[[#This Row],[ID SP]]," - ",Tabella2[[#This Row],[SYLLABUS NO]])</f>
        <v>IFTS94 - SD IF0104</v>
      </c>
      <c r="BV6227" t="s">
        <v>11838</v>
      </c>
    </row>
    <row r="6228" spans="1:74" hidden="1">
      <c r="A6228" s="103" t="s">
        <v>13364</v>
      </c>
      <c r="B6228" s="102">
        <v>45959</v>
      </c>
      <c r="C6228" s="104">
        <f>_xlfn.ISOWEEKNUM(Tabella2[[#This Row],[Date]])</f>
        <v>44</v>
      </c>
      <c r="D6228" s="104" t="s">
        <v>255</v>
      </c>
      <c r="E6228" s="104" t="s">
        <v>256</v>
      </c>
      <c r="F6228" s="104">
        <v>40</v>
      </c>
      <c r="G6228" s="104" t="s">
        <v>257</v>
      </c>
      <c r="H6228" s="105">
        <v>9</v>
      </c>
      <c r="I6228" s="104" t="s">
        <v>258</v>
      </c>
      <c r="J6228" s="104"/>
      <c r="K6228" s="104" t="s">
        <v>83</v>
      </c>
      <c r="L6228" s="104" t="s">
        <v>299</v>
      </c>
      <c r="M6228" s="104" t="s">
        <v>276</v>
      </c>
      <c r="N6228" s="104"/>
      <c r="O6228" s="106" t="str">
        <f>A6229</f>
        <v>18634</v>
      </c>
      <c r="P6228" s="111" t="s">
        <v>1920</v>
      </c>
      <c r="Q6228" s="153" t="s">
        <v>504</v>
      </c>
      <c r="R6228" s="153" t="s">
        <v>271</v>
      </c>
      <c r="S6228" s="153">
        <f>Tabella2[[#This Row],[PLD STOP]]-Tabella2[[#This Row],[PLD START]]</f>
        <v>4.1666666666666685E-2</v>
      </c>
      <c r="T6228" s="153" t="s">
        <v>504</v>
      </c>
      <c r="U6228" s="153" t="s">
        <v>271</v>
      </c>
      <c r="V6228" s="153">
        <f>IF(ISBLANK(T6228),"",Tabella2[[#This Row],[ACT STOP]]-Tabella2[[#This Row],[ACT START]])</f>
        <v>4.1666666666666685E-2</v>
      </c>
      <c r="W6228" s="104" t="s">
        <v>92</v>
      </c>
      <c r="X6228" s="104" t="s">
        <v>91</v>
      </c>
      <c r="Y6228" s="110"/>
      <c r="Z6228" s="106"/>
      <c r="AA6228" s="104"/>
      <c r="AB6228" s="107"/>
      <c r="AC6228" s="72">
        <f>IF(OR(Tabella2[[#This Row],[OUTCOME]]="DCO",Tabella2[[#This Row],[OUTCOME]]="SDC"),1,0)</f>
        <v>1</v>
      </c>
      <c r="AH6228" s="70"/>
      <c r="AI6228" s="70"/>
      <c r="AJ6228">
        <f>IF(OR(Tabella2[[#This Row],[OUTCOME]]="DNCO", Tabella2[[#This Row],[OUTCOME]]="SDNC"),1,0)</f>
        <v>0</v>
      </c>
      <c r="AL6228" s="70"/>
      <c r="BM6228" s="135" t="str">
        <f>Tabella2[[#This Row],[ACT START]]</f>
        <v>11:30</v>
      </c>
      <c r="BN6228" s="136" t="str">
        <f>Tabella2[[#This Row],[ACT STOP]]</f>
        <v>12:30</v>
      </c>
      <c r="BO6228" s="101"/>
      <c r="BR6228" s="109" t="str">
        <f t="shared" si="111"/>
        <v>SH-25-6217</v>
      </c>
      <c r="BS6228" s="109" t="s">
        <v>318</v>
      </c>
      <c r="BT6228" t="str">
        <f>Tabella2[[#This Row],[OUTCOME]]</f>
        <v>DCO</v>
      </c>
      <c r="BU6228" t="str">
        <f>_xlfn.CONCAT(Tabella2[[#This Row],[NAME SP]],Tabella2[[#This Row],[ID SP]]," - ",Tabella2[[#This Row],[SYLLABUS NO]])</f>
        <v>QATAR40 - FMSC HBFM02</v>
      </c>
      <c r="BV6228" t="s">
        <v>12128</v>
      </c>
    </row>
    <row r="6229" spans="1:74" hidden="1">
      <c r="A6229" s="103" t="s">
        <v>13365</v>
      </c>
      <c r="B6229" s="102">
        <v>45959</v>
      </c>
      <c r="C6229" s="104">
        <f>_xlfn.ISOWEEKNUM(Tabella2[[#This Row],[Date]])</f>
        <v>44</v>
      </c>
      <c r="D6229" s="104" t="s">
        <v>195</v>
      </c>
      <c r="E6229" s="104" t="s">
        <v>298</v>
      </c>
      <c r="F6229" s="104"/>
      <c r="G6229" s="104" t="s">
        <v>257</v>
      </c>
      <c r="H6229" s="105">
        <v>13</v>
      </c>
      <c r="I6229" s="104"/>
      <c r="J6229" s="104" t="s">
        <v>258</v>
      </c>
      <c r="K6229" s="104" t="s">
        <v>80</v>
      </c>
      <c r="L6229" s="104" t="s">
        <v>299</v>
      </c>
      <c r="M6229" s="104" t="s">
        <v>276</v>
      </c>
      <c r="N6229" s="104"/>
      <c r="O6229" s="106" t="str">
        <f>A6228</f>
        <v>18633</v>
      </c>
      <c r="P6229" s="111" t="s">
        <v>300</v>
      </c>
      <c r="Q6229" s="153" t="s">
        <v>504</v>
      </c>
      <c r="R6229" s="153" t="s">
        <v>271</v>
      </c>
      <c r="S6229" s="153">
        <f>Tabella2[[#This Row],[PLD STOP]]-Tabella2[[#This Row],[PLD START]]</f>
        <v>4.1666666666666685E-2</v>
      </c>
      <c r="T6229" s="153" t="s">
        <v>504</v>
      </c>
      <c r="U6229" s="153" t="s">
        <v>271</v>
      </c>
      <c r="V6229" s="153">
        <f>IF(ISBLANK(T6229),"",Tabella2[[#This Row],[ACT STOP]]-Tabella2[[#This Row],[ACT START]])</f>
        <v>4.1666666666666685E-2</v>
      </c>
      <c r="W6229" s="104" t="s">
        <v>122</v>
      </c>
      <c r="X6229" s="104" t="s">
        <v>91</v>
      </c>
      <c r="Y6229" s="110"/>
      <c r="Z6229" s="106"/>
      <c r="AA6229" s="104"/>
      <c r="AB6229" s="107"/>
      <c r="AC6229" s="72">
        <f>IF(OR(Tabella2[[#This Row],[OUTCOME]]="DCO",Tabella2[[#This Row],[OUTCOME]]="SDC"),1,0)</f>
        <v>1</v>
      </c>
      <c r="AH6229" s="70"/>
      <c r="AI6229" s="70"/>
      <c r="AJ6229">
        <f>IF(OR(Tabella2[[#This Row],[OUTCOME]]="DNCO", Tabella2[[#This Row],[OUTCOME]]="SDNC"),1,0)</f>
        <v>0</v>
      </c>
      <c r="AL6229" s="70"/>
      <c r="BM6229" s="135" t="str">
        <f>Tabella2[[#This Row],[ACT START]]</f>
        <v>11:30</v>
      </c>
      <c r="BN6229" s="136" t="str">
        <f>Tabella2[[#This Row],[ACT STOP]]</f>
        <v>12:30</v>
      </c>
      <c r="BO6229" s="101"/>
      <c r="BR6229" s="109" t="str">
        <f t="shared" si="111"/>
        <v>SH-25-6218</v>
      </c>
      <c r="BS6229" s="109" t="s">
        <v>427</v>
      </c>
      <c r="BT6229" t="str">
        <f>Tabella2[[#This Row],[OUTCOME]]</f>
        <v>SDC</v>
      </c>
      <c r="BU6229" t="str">
        <f>_xlfn.CONCAT(Tabella2[[#This Row],[NAME SP]],Tabella2[[#This Row],[ID SP]]," - ",Tabella2[[#This Row],[SYLLABUS NO]])</f>
        <v>Support QATAR - SUPP</v>
      </c>
    </row>
    <row r="6230" spans="1:74" hidden="1">
      <c r="A6230" s="103" t="s">
        <v>13366</v>
      </c>
      <c r="B6230" s="102">
        <v>45959</v>
      </c>
      <c r="C6230" s="104">
        <f>_xlfn.ISOWEEKNUM(Tabella2[[#This Row],[Date]])</f>
        <v>44</v>
      </c>
      <c r="D6230" s="104" t="s">
        <v>763</v>
      </c>
      <c r="E6230" s="104" t="s">
        <v>256</v>
      </c>
      <c r="F6230" s="104">
        <v>65</v>
      </c>
      <c r="G6230" s="104" t="s">
        <v>257</v>
      </c>
      <c r="H6230" s="105">
        <v>17</v>
      </c>
      <c r="I6230" s="104"/>
      <c r="J6230" s="104" t="s">
        <v>258</v>
      </c>
      <c r="K6230" s="104" t="s">
        <v>75</v>
      </c>
      <c r="L6230" s="104" t="s">
        <v>259</v>
      </c>
      <c r="M6230" s="104" t="s">
        <v>461</v>
      </c>
      <c r="N6230" s="104"/>
      <c r="O6230" s="106"/>
      <c r="P6230" s="111" t="s">
        <v>610</v>
      </c>
      <c r="Q6230" s="153" t="s">
        <v>504</v>
      </c>
      <c r="R6230" s="153" t="s">
        <v>271</v>
      </c>
      <c r="S6230" s="153">
        <f>Tabella2[[#This Row],[PLD STOP]]-Tabella2[[#This Row],[PLD START]]</f>
        <v>4.1666666666666685E-2</v>
      </c>
      <c r="T6230" s="153" t="s">
        <v>504</v>
      </c>
      <c r="U6230" s="153" t="s">
        <v>271</v>
      </c>
      <c r="V6230" s="153">
        <f>IF(ISBLANK(T6230),"",Tabella2[[#This Row],[ACT STOP]]-Tabella2[[#This Row],[ACT START]])</f>
        <v>4.1666666666666685E-2</v>
      </c>
      <c r="W6230" s="104" t="s">
        <v>92</v>
      </c>
      <c r="X6230" s="104" t="s">
        <v>91</v>
      </c>
      <c r="Y6230" s="110"/>
      <c r="Z6230" s="106"/>
      <c r="AA6230" s="104"/>
      <c r="AB6230" s="107"/>
      <c r="AC6230" s="72">
        <f>IF(OR(Tabella2[[#This Row],[OUTCOME]]="DCO",Tabella2[[#This Row],[OUTCOME]]="SDC"),1,0)</f>
        <v>1</v>
      </c>
      <c r="AH6230" s="70"/>
      <c r="AI6230" s="70"/>
      <c r="AJ6230">
        <f>IF(OR(Tabella2[[#This Row],[OUTCOME]]="DNCO", Tabella2[[#This Row],[OUTCOME]]="SDNC"),1,0)</f>
        <v>0</v>
      </c>
      <c r="AL6230" s="70"/>
      <c r="BL6230" t="s">
        <v>13511</v>
      </c>
      <c r="BM6230" s="135" t="str">
        <f>Tabella2[[#This Row],[ACT START]]</f>
        <v>11:30</v>
      </c>
      <c r="BN6230" s="136" t="str">
        <f>Tabella2[[#This Row],[ACT STOP]]</f>
        <v>12:30</v>
      </c>
      <c r="BO6230" s="101"/>
      <c r="BR6230" s="109" t="str">
        <f t="shared" si="111"/>
        <v>SH-25-6219</v>
      </c>
      <c r="BS6230" s="109" t="s">
        <v>393</v>
      </c>
      <c r="BT6230" t="str">
        <f>Tabella2[[#This Row],[OUTCOME]]</f>
        <v>DCO</v>
      </c>
      <c r="BU6230" t="str">
        <f>_xlfn.CONCAT(Tabella2[[#This Row],[NAME SP]],Tabella2[[#This Row],[ID SP]]," - ",Tabella2[[#This Row],[SYLLABUS NO]])</f>
        <v>QATAR65 - FMS CAS02</v>
      </c>
      <c r="BV6230" t="s">
        <v>11943</v>
      </c>
    </row>
    <row r="6231" spans="1:74" hidden="1">
      <c r="A6231" s="103" t="s">
        <v>13367</v>
      </c>
      <c r="B6231" s="102">
        <v>45959</v>
      </c>
      <c r="C6231" s="104">
        <f>_xlfn.ISOWEEKNUM(Tabella2[[#This Row],[Date]])</f>
        <v>44</v>
      </c>
      <c r="D6231" s="104" t="s">
        <v>11893</v>
      </c>
      <c r="E6231" s="104" t="s">
        <v>327</v>
      </c>
      <c r="F6231" s="104">
        <v>87</v>
      </c>
      <c r="G6231" s="104" t="s">
        <v>257</v>
      </c>
      <c r="H6231" s="105">
        <v>2</v>
      </c>
      <c r="I6231" s="104" t="s">
        <v>258</v>
      </c>
      <c r="J6231" s="104"/>
      <c r="K6231" s="104" t="s">
        <v>77</v>
      </c>
      <c r="L6231" s="104" t="s">
        <v>259</v>
      </c>
      <c r="M6231" s="104" t="s">
        <v>276</v>
      </c>
      <c r="N6231" s="104"/>
      <c r="O6231" s="106"/>
      <c r="P6231" s="111" t="s">
        <v>776</v>
      </c>
      <c r="Q6231" s="153" t="s">
        <v>504</v>
      </c>
      <c r="R6231" s="153" t="s">
        <v>271</v>
      </c>
      <c r="S6231" s="153">
        <f>Tabella2[[#This Row],[PLD STOP]]-Tabella2[[#This Row],[PLD START]]</f>
        <v>4.1666666666666685E-2</v>
      </c>
      <c r="T6231" s="153" t="s">
        <v>504</v>
      </c>
      <c r="U6231" s="153" t="s">
        <v>271</v>
      </c>
      <c r="V6231" s="153">
        <f>IF(ISBLANK(T6231),"",Tabella2[[#This Row],[ACT STOP]]-Tabella2[[#This Row],[ACT START]])</f>
        <v>4.1666666666666685E-2</v>
      </c>
      <c r="W6231" s="104" t="s">
        <v>92</v>
      </c>
      <c r="X6231" s="104" t="s">
        <v>91</v>
      </c>
      <c r="Y6231" s="110" t="s">
        <v>13386</v>
      </c>
      <c r="Z6231" s="106"/>
      <c r="AA6231" s="104"/>
      <c r="AB6231" s="107"/>
      <c r="AC6231" s="72">
        <f>IF(OR(Tabella2[[#This Row],[OUTCOME]]="DCO",Tabella2[[#This Row],[OUTCOME]]="SDC"),1,0)</f>
        <v>1</v>
      </c>
      <c r="AH6231" s="70"/>
      <c r="AI6231" s="70"/>
      <c r="AJ6231">
        <f>IF(OR(Tabella2[[#This Row],[OUTCOME]]="DNCO", Tabella2[[#This Row],[OUTCOME]]="SDNC"),1,0)</f>
        <v>0</v>
      </c>
      <c r="AL6231" s="70"/>
      <c r="BM6231" s="135" t="str">
        <f>Tabella2[[#This Row],[ACT START]]</f>
        <v>11:30</v>
      </c>
      <c r="BN6231" s="136" t="str">
        <f>Tabella2[[#This Row],[ACT STOP]]</f>
        <v>12:30</v>
      </c>
      <c r="BO6231" s="101"/>
      <c r="BR6231" s="109" t="str">
        <f t="shared" si="111"/>
        <v>SH-25-6220</v>
      </c>
      <c r="BS6231" s="109" t="s">
        <v>368</v>
      </c>
      <c r="BT6231" t="str">
        <f>Tabella2[[#This Row],[OUTCOME]]</f>
        <v>DCO</v>
      </c>
      <c r="BU6231" t="str">
        <f>_xlfn.CONCAT(Tabella2[[#This Row],[NAME SP]],Tabella2[[#This Row],[ID SP]]," - ",Tabella2[[#This Row],[SYLLABUS NO]])</f>
        <v>AMI87 - SD EMR04</v>
      </c>
      <c r="BV6231" t="s">
        <v>11910</v>
      </c>
    </row>
    <row r="6232" spans="1:74" hidden="1">
      <c r="A6232" s="103" t="s">
        <v>13368</v>
      </c>
      <c r="B6232" s="102">
        <v>45959</v>
      </c>
      <c r="C6232" s="104">
        <f>_xlfn.ISOWEEKNUM(Tabella2[[#This Row],[Date]])</f>
        <v>44</v>
      </c>
      <c r="D6232" s="104" t="s">
        <v>860</v>
      </c>
      <c r="E6232" s="104" t="s">
        <v>284</v>
      </c>
      <c r="F6232" s="104">
        <v>80</v>
      </c>
      <c r="G6232" s="104" t="s">
        <v>257</v>
      </c>
      <c r="H6232" s="105">
        <v>1</v>
      </c>
      <c r="I6232" s="104"/>
      <c r="J6232" s="104" t="s">
        <v>258</v>
      </c>
      <c r="K6232" s="104" t="s">
        <v>79</v>
      </c>
      <c r="L6232" s="104" t="s">
        <v>299</v>
      </c>
      <c r="M6232" s="104" t="s">
        <v>361</v>
      </c>
      <c r="N6232" s="104"/>
      <c r="O6232" s="106" t="str">
        <f>A6233</f>
        <v>18638</v>
      </c>
      <c r="P6232" s="111" t="s">
        <v>362</v>
      </c>
      <c r="Q6232" s="153" t="s">
        <v>549</v>
      </c>
      <c r="R6232" s="153" t="s">
        <v>550</v>
      </c>
      <c r="S6232" s="153">
        <f>Tabella2[[#This Row],[PLD STOP]]-Tabella2[[#This Row],[PLD START]]</f>
        <v>4.1666666666666741E-2</v>
      </c>
      <c r="T6232" s="153">
        <v>0.54166666666666663</v>
      </c>
      <c r="U6232" s="153">
        <v>0.57638888888888895</v>
      </c>
      <c r="V6232" s="153">
        <f>IF(ISBLANK(T6232),"",Tabella2[[#This Row],[ACT STOP]]-Tabella2[[#This Row],[ACT START]])</f>
        <v>3.4722222222222321E-2</v>
      </c>
      <c r="W6232" s="104" t="s">
        <v>92</v>
      </c>
      <c r="X6232" s="104" t="s">
        <v>91</v>
      </c>
      <c r="Y6232" s="110"/>
      <c r="Z6232" s="106"/>
      <c r="AA6232" s="104"/>
      <c r="AB6232" s="107"/>
      <c r="AC6232" s="72">
        <f>IF(OR(Tabella2[[#This Row],[OUTCOME]]="DCO",Tabella2[[#This Row],[OUTCOME]]="SDC"),1,0)</f>
        <v>1</v>
      </c>
      <c r="AH6232" s="70"/>
      <c r="AI6232" s="70"/>
      <c r="AJ6232">
        <f>IF(OR(Tabella2[[#This Row],[OUTCOME]]="DNCO", Tabella2[[#This Row],[OUTCOME]]="SDNC"),1,0)</f>
        <v>0</v>
      </c>
      <c r="AL6232" s="70"/>
      <c r="BM6232" s="135">
        <f>Tabella2[[#This Row],[ACT START]]</f>
        <v>0.54166666666666663</v>
      </c>
      <c r="BN6232" s="136">
        <f>Tabella2[[#This Row],[ACT STOP]]</f>
        <v>0.57638888888888895</v>
      </c>
      <c r="BO6232" s="101"/>
      <c r="BR6232" s="109" t="str">
        <f t="shared" si="111"/>
        <v>SH-25-6221</v>
      </c>
      <c r="BS6232" s="109" t="s">
        <v>332</v>
      </c>
      <c r="BT6232" t="str">
        <f>Tabella2[[#This Row],[OUTCOME]]</f>
        <v>DCO</v>
      </c>
      <c r="BU6232" t="str">
        <f>_xlfn.CONCAT(Tabella2[[#This Row],[NAME SP]],Tabella2[[#This Row],[ID SP]]," - ",Tabella2[[#This Row],[SYLLABUS NO]])</f>
        <v>IFTS80 - FMSC RNG01</v>
      </c>
      <c r="BV6232" t="s">
        <v>13000</v>
      </c>
    </row>
    <row r="6233" spans="1:74" hidden="1">
      <c r="A6233" s="103" t="s">
        <v>13369</v>
      </c>
      <c r="B6233" s="102">
        <v>45959</v>
      </c>
      <c r="C6233" s="104">
        <f>_xlfn.ISOWEEKNUM(Tabella2[[#This Row],[Date]])</f>
        <v>44</v>
      </c>
      <c r="D6233" s="104" t="s">
        <v>195</v>
      </c>
      <c r="E6233" s="104" t="s">
        <v>398</v>
      </c>
      <c r="F6233" s="104"/>
      <c r="G6233" s="104" t="s">
        <v>257</v>
      </c>
      <c r="H6233" s="105">
        <v>10</v>
      </c>
      <c r="I6233" s="104"/>
      <c r="J6233" s="104" t="s">
        <v>258</v>
      </c>
      <c r="K6233" s="104" t="s">
        <v>78</v>
      </c>
      <c r="L6233" s="104" t="s">
        <v>299</v>
      </c>
      <c r="M6233" s="104" t="s">
        <v>361</v>
      </c>
      <c r="N6233" s="104"/>
      <c r="O6233" s="106" t="str">
        <f>A6232</f>
        <v>18637</v>
      </c>
      <c r="P6233" s="111" t="s">
        <v>300</v>
      </c>
      <c r="Q6233" s="153" t="s">
        <v>549</v>
      </c>
      <c r="R6233" s="153" t="s">
        <v>550</v>
      </c>
      <c r="S6233" s="153">
        <f>Tabella2[[#This Row],[PLD STOP]]-Tabella2[[#This Row],[PLD START]]</f>
        <v>4.1666666666666741E-2</v>
      </c>
      <c r="T6233" s="153">
        <v>0.54166666666666663</v>
      </c>
      <c r="U6233" s="153">
        <v>0.58333333333333337</v>
      </c>
      <c r="V6233" s="153">
        <f>IF(ISBLANK(T6233),"",Tabella2[[#This Row],[ACT STOP]]-Tabella2[[#This Row],[ACT START]])</f>
        <v>4.1666666666666741E-2</v>
      </c>
      <c r="W6233" s="104" t="s">
        <v>122</v>
      </c>
      <c r="X6233" s="104" t="s">
        <v>91</v>
      </c>
      <c r="Y6233" s="110"/>
      <c r="Z6233" s="106"/>
      <c r="AA6233" s="104"/>
      <c r="AB6233" s="107"/>
      <c r="AC6233" s="72">
        <f>IF(OR(Tabella2[[#This Row],[OUTCOME]]="DCO",Tabella2[[#This Row],[OUTCOME]]="SDC"),1,0)</f>
        <v>1</v>
      </c>
      <c r="AH6233" s="70"/>
      <c r="AI6233" s="70"/>
      <c r="AJ6233">
        <f>IF(OR(Tabella2[[#This Row],[OUTCOME]]="DNCO", Tabella2[[#This Row],[OUTCOME]]="SDNC"),1,0)</f>
        <v>0</v>
      </c>
      <c r="AL6233" s="70"/>
      <c r="BM6233" s="135">
        <f>Tabella2[[#This Row],[ACT START]]</f>
        <v>0.54166666666666663</v>
      </c>
      <c r="BN6233" s="136">
        <f>Tabella2[[#This Row],[ACT STOP]]</f>
        <v>0.58333333333333337</v>
      </c>
      <c r="BO6233" s="101"/>
      <c r="BR6233" s="109" t="str">
        <f t="shared" si="111"/>
        <v>SH-25-6222</v>
      </c>
      <c r="BS6233" s="109" t="s">
        <v>552</v>
      </c>
      <c r="BT6233" t="str">
        <f>Tabella2[[#This Row],[OUTCOME]]</f>
        <v>SDC</v>
      </c>
      <c r="BU6233" t="str">
        <f>_xlfn.CONCAT(Tabella2[[#This Row],[NAME SP]],Tabella2[[#This Row],[ID SP]]," - ",Tabella2[[#This Row],[SYLLABUS NO]])</f>
        <v>Support IFTS - SUPP</v>
      </c>
    </row>
    <row r="6234" spans="1:74" hidden="1">
      <c r="A6234" s="103" t="s">
        <v>13370</v>
      </c>
      <c r="B6234" s="102">
        <v>45959</v>
      </c>
      <c r="C6234" s="104">
        <f>_xlfn.ISOWEEKNUM(Tabella2[[#This Row],[Date]])</f>
        <v>44</v>
      </c>
      <c r="D6234" s="104" t="s">
        <v>751</v>
      </c>
      <c r="E6234" s="104" t="s">
        <v>256</v>
      </c>
      <c r="F6234" s="104">
        <v>78</v>
      </c>
      <c r="G6234" s="104" t="s">
        <v>257</v>
      </c>
      <c r="H6234" s="105">
        <v>12</v>
      </c>
      <c r="I6234" s="104" t="s">
        <v>258</v>
      </c>
      <c r="J6234" s="104"/>
      <c r="K6234" s="104" t="s">
        <v>83</v>
      </c>
      <c r="L6234" s="104" t="s">
        <v>299</v>
      </c>
      <c r="M6234" s="104" t="s">
        <v>276</v>
      </c>
      <c r="N6234" s="104"/>
      <c r="O6234" s="106" t="str">
        <f>A6235</f>
        <v>18640</v>
      </c>
      <c r="P6234" s="111" t="s">
        <v>2791</v>
      </c>
      <c r="Q6234" s="153" t="s">
        <v>549</v>
      </c>
      <c r="R6234" s="153" t="s">
        <v>550</v>
      </c>
      <c r="S6234" s="153">
        <f>Tabella2[[#This Row],[PLD STOP]]-Tabella2[[#This Row],[PLD START]]</f>
        <v>4.1666666666666741E-2</v>
      </c>
      <c r="T6234" s="153" t="s">
        <v>549</v>
      </c>
      <c r="U6234" s="153" t="s">
        <v>550</v>
      </c>
      <c r="V6234" s="153">
        <f>IF(ISBLANK(T6234),"",Tabella2[[#This Row],[ACT STOP]]-Tabella2[[#This Row],[ACT START]])</f>
        <v>4.1666666666666741E-2</v>
      </c>
      <c r="W6234" s="104" t="s">
        <v>92</v>
      </c>
      <c r="X6234" s="104" t="s">
        <v>91</v>
      </c>
      <c r="Y6234" s="110"/>
      <c r="Z6234" s="106"/>
      <c r="AA6234" s="104"/>
      <c r="AB6234" s="107"/>
      <c r="AC6234" s="72">
        <f>IF(OR(Tabella2[[#This Row],[OUTCOME]]="DCO",Tabella2[[#This Row],[OUTCOME]]="SDC"),1,0)</f>
        <v>1</v>
      </c>
      <c r="AH6234" s="70"/>
      <c r="AI6234" s="70"/>
      <c r="AJ6234">
        <f>IF(OR(Tabella2[[#This Row],[OUTCOME]]="DNCO", Tabella2[[#This Row],[OUTCOME]]="SDNC"),1,0)</f>
        <v>0</v>
      </c>
      <c r="AL6234" s="70"/>
      <c r="BM6234" s="135" t="str">
        <f>Tabella2[[#This Row],[ACT START]]</f>
        <v>13:00</v>
      </c>
      <c r="BN6234" s="136" t="str">
        <f>Tabella2[[#This Row],[ACT STOP]]</f>
        <v>14:00</v>
      </c>
      <c r="BO6234" s="101"/>
      <c r="BR6234" s="109" t="str">
        <f t="shared" si="111"/>
        <v>SH-25-6223</v>
      </c>
      <c r="BS6234" s="109" t="s">
        <v>266</v>
      </c>
      <c r="BT6234" t="str">
        <f>Tabella2[[#This Row],[OUTCOME]]</f>
        <v>DCO</v>
      </c>
      <c r="BU6234" t="str">
        <f>_xlfn.CONCAT(Tabella2[[#This Row],[NAME SP]],Tabella2[[#This Row],[ID SP]]," - ",Tabella2[[#This Row],[SYLLABUS NO]])</f>
        <v>QATAR78 - FMSC DACM02</v>
      </c>
      <c r="BV6234" t="s">
        <v>11966</v>
      </c>
    </row>
    <row r="6235" spans="1:74" hidden="1">
      <c r="A6235" s="103" t="s">
        <v>13371</v>
      </c>
      <c r="B6235" s="102">
        <v>45959</v>
      </c>
      <c r="C6235" s="104">
        <f>_xlfn.ISOWEEKNUM(Tabella2[[#This Row],[Date]])</f>
        <v>44</v>
      </c>
      <c r="D6235" s="104" t="s">
        <v>195</v>
      </c>
      <c r="E6235" s="104" t="s">
        <v>298</v>
      </c>
      <c r="F6235" s="104"/>
      <c r="G6235" s="104" t="s">
        <v>257</v>
      </c>
      <c r="H6235" s="105">
        <v>5</v>
      </c>
      <c r="I6235" s="104"/>
      <c r="J6235" s="104" t="s">
        <v>258</v>
      </c>
      <c r="K6235" s="104" t="s">
        <v>80</v>
      </c>
      <c r="L6235" s="104" t="s">
        <v>299</v>
      </c>
      <c r="M6235" s="104" t="s">
        <v>276</v>
      </c>
      <c r="N6235" s="104"/>
      <c r="O6235" s="106" t="str">
        <f>A6234</f>
        <v>18639</v>
      </c>
      <c r="P6235" s="111" t="s">
        <v>300</v>
      </c>
      <c r="Q6235" s="153" t="s">
        <v>549</v>
      </c>
      <c r="R6235" s="153" t="s">
        <v>550</v>
      </c>
      <c r="S6235" s="153">
        <f>Tabella2[[#This Row],[PLD STOP]]-Tabella2[[#This Row],[PLD START]]</f>
        <v>4.1666666666666741E-2</v>
      </c>
      <c r="T6235" s="153" t="s">
        <v>549</v>
      </c>
      <c r="U6235" s="153" t="s">
        <v>550</v>
      </c>
      <c r="V6235" s="153">
        <f>IF(ISBLANK(T6235),"",Tabella2[[#This Row],[ACT STOP]]-Tabella2[[#This Row],[ACT START]])</f>
        <v>4.1666666666666741E-2</v>
      </c>
      <c r="W6235" s="104" t="s">
        <v>122</v>
      </c>
      <c r="X6235" s="104" t="s">
        <v>91</v>
      </c>
      <c r="Y6235" s="110"/>
      <c r="Z6235" s="106"/>
      <c r="AA6235" s="104"/>
      <c r="AB6235" s="107"/>
      <c r="AC6235" s="72">
        <f>IF(OR(Tabella2[[#This Row],[OUTCOME]]="DCO",Tabella2[[#This Row],[OUTCOME]]="SDC"),1,0)</f>
        <v>1</v>
      </c>
      <c r="AH6235" s="70"/>
      <c r="AI6235" s="70"/>
      <c r="AJ6235">
        <f>IF(OR(Tabella2[[#This Row],[OUTCOME]]="DNCO", Tabella2[[#This Row],[OUTCOME]]="SDNC"),1,0)</f>
        <v>0</v>
      </c>
      <c r="AL6235" s="70"/>
      <c r="BM6235" s="135" t="str">
        <f>Tabella2[[#This Row],[ACT START]]</f>
        <v>13:00</v>
      </c>
      <c r="BN6235" s="136" t="str">
        <f>Tabella2[[#This Row],[ACT STOP]]</f>
        <v>14:00</v>
      </c>
      <c r="BO6235" s="101"/>
      <c r="BR6235" s="109" t="str">
        <f t="shared" si="111"/>
        <v>SH-25-6224</v>
      </c>
      <c r="BS6235" s="109" t="s">
        <v>416</v>
      </c>
      <c r="BT6235" t="str">
        <f>Tabella2[[#This Row],[OUTCOME]]</f>
        <v>SDC</v>
      </c>
      <c r="BU6235" t="str">
        <f>_xlfn.CONCAT(Tabella2[[#This Row],[NAME SP]],Tabella2[[#This Row],[ID SP]]," - ",Tabella2[[#This Row],[SYLLABUS NO]])</f>
        <v>Support QATAR - SUPP</v>
      </c>
    </row>
    <row r="6236" spans="1:74" hidden="1">
      <c r="A6236" s="103" t="s">
        <v>13372</v>
      </c>
      <c r="B6236" s="102">
        <v>45959</v>
      </c>
      <c r="C6236" s="104">
        <f>_xlfn.ISOWEEKNUM(Tabella2[[#This Row],[Date]])</f>
        <v>44</v>
      </c>
      <c r="D6236" s="104" t="s">
        <v>6396</v>
      </c>
      <c r="E6236" s="104" t="s">
        <v>256</v>
      </c>
      <c r="F6236" s="104">
        <v>70</v>
      </c>
      <c r="G6236" s="104" t="s">
        <v>257</v>
      </c>
      <c r="H6236" s="105">
        <v>14</v>
      </c>
      <c r="I6236" s="104"/>
      <c r="J6236" s="104" t="s">
        <v>258</v>
      </c>
      <c r="K6236" s="104" t="s">
        <v>75</v>
      </c>
      <c r="L6236" s="104" t="s">
        <v>259</v>
      </c>
      <c r="M6236" s="104" t="s">
        <v>461</v>
      </c>
      <c r="N6236" s="104"/>
      <c r="O6236" s="106"/>
      <c r="P6236" s="111" t="s">
        <v>610</v>
      </c>
      <c r="Q6236" s="153" t="s">
        <v>549</v>
      </c>
      <c r="R6236" s="153" t="s">
        <v>550</v>
      </c>
      <c r="S6236" s="153">
        <f>Tabella2[[#This Row],[PLD STOP]]-Tabella2[[#This Row],[PLD START]]</f>
        <v>4.1666666666666741E-2</v>
      </c>
      <c r="T6236" s="153" t="s">
        <v>549</v>
      </c>
      <c r="U6236" s="153" t="s">
        <v>550</v>
      </c>
      <c r="V6236" s="153">
        <f>IF(ISBLANK(T6236),"",Tabella2[[#This Row],[ACT STOP]]-Tabella2[[#This Row],[ACT START]])</f>
        <v>4.1666666666666741E-2</v>
      </c>
      <c r="W6236" s="104" t="s">
        <v>92</v>
      </c>
      <c r="X6236" s="104" t="s">
        <v>91</v>
      </c>
      <c r="Y6236" s="110"/>
      <c r="Z6236" s="106"/>
      <c r="AA6236" s="104"/>
      <c r="AB6236" s="107"/>
      <c r="AC6236" s="72">
        <f>IF(OR(Tabella2[[#This Row],[OUTCOME]]="DCO",Tabella2[[#This Row],[OUTCOME]]="SDC"),1,0)</f>
        <v>1</v>
      </c>
      <c r="AH6236" s="70"/>
      <c r="AI6236" s="70"/>
      <c r="AJ6236">
        <f>IF(OR(Tabella2[[#This Row],[OUTCOME]]="DNCO", Tabella2[[#This Row],[OUTCOME]]="SDNC"),1,0)</f>
        <v>0</v>
      </c>
      <c r="AL6236" s="70"/>
      <c r="BM6236" s="135" t="str">
        <f>Tabella2[[#This Row],[ACT START]]</f>
        <v>13:00</v>
      </c>
      <c r="BN6236" s="136" t="str">
        <f>Tabella2[[#This Row],[ACT STOP]]</f>
        <v>14:00</v>
      </c>
      <c r="BO6236" s="101"/>
      <c r="BR6236" s="109" t="str">
        <f t="shared" si="111"/>
        <v>SH-25-6225</v>
      </c>
      <c r="BS6236" s="109" t="s">
        <v>372</v>
      </c>
      <c r="BT6236" t="str">
        <f>Tabella2[[#This Row],[OUTCOME]]</f>
        <v>DCO</v>
      </c>
      <c r="BU6236" t="str">
        <f>_xlfn.CONCAT(Tabella2[[#This Row],[NAME SP]],Tabella2[[#This Row],[ID SP]]," - ",Tabella2[[#This Row],[SYLLABUS NO]])</f>
        <v>QATAR70 - FMS CAS02</v>
      </c>
      <c r="BV6236" t="s">
        <v>12002</v>
      </c>
    </row>
    <row r="6237" spans="1:74" hidden="1">
      <c r="A6237" s="103" t="s">
        <v>13373</v>
      </c>
      <c r="B6237" s="102">
        <v>45959</v>
      </c>
      <c r="C6237" s="104">
        <f>_xlfn.ISOWEEKNUM(Tabella2[[#This Row],[Date]])</f>
        <v>44</v>
      </c>
      <c r="D6237" s="104" t="s">
        <v>763</v>
      </c>
      <c r="E6237" s="104" t="s">
        <v>256</v>
      </c>
      <c r="F6237" s="104">
        <v>63</v>
      </c>
      <c r="G6237" s="104" t="s">
        <v>257</v>
      </c>
      <c r="H6237" s="105">
        <v>8</v>
      </c>
      <c r="I6237" s="104"/>
      <c r="J6237" s="104" t="s">
        <v>258</v>
      </c>
      <c r="K6237" s="104" t="s">
        <v>77</v>
      </c>
      <c r="L6237" s="104" t="s">
        <v>259</v>
      </c>
      <c r="M6237" s="104" t="s">
        <v>276</v>
      </c>
      <c r="N6237" s="104"/>
      <c r="O6237" s="106"/>
      <c r="P6237" s="111" t="s">
        <v>277</v>
      </c>
      <c r="Q6237" s="153" t="s">
        <v>549</v>
      </c>
      <c r="R6237" s="153" t="s">
        <v>550</v>
      </c>
      <c r="S6237" s="153">
        <f>Tabella2[[#This Row],[PLD STOP]]-Tabella2[[#This Row],[PLD START]]</f>
        <v>4.1666666666666741E-2</v>
      </c>
      <c r="T6237" s="153">
        <v>0.53819444444444442</v>
      </c>
      <c r="U6237" s="153">
        <v>0.57986111111111105</v>
      </c>
      <c r="V6237" s="153">
        <f>IF(ISBLANK(T6237),"",Tabella2[[#This Row],[ACT STOP]]-Tabella2[[#This Row],[ACT START]])</f>
        <v>4.166666666666663E-2</v>
      </c>
      <c r="W6237" s="104" t="s">
        <v>92</v>
      </c>
      <c r="X6237" s="104" t="s">
        <v>91</v>
      </c>
      <c r="Y6237" s="110"/>
      <c r="Z6237" s="106"/>
      <c r="AA6237" s="104"/>
      <c r="AB6237" s="107"/>
      <c r="AC6237" s="72">
        <f>IF(OR(Tabella2[[#This Row],[OUTCOME]]="DCO",Tabella2[[#This Row],[OUTCOME]]="SDC"),1,0)</f>
        <v>1</v>
      </c>
      <c r="AH6237" s="70"/>
      <c r="AI6237" s="70"/>
      <c r="AJ6237">
        <f>IF(OR(Tabella2[[#This Row],[OUTCOME]]="DNCO", Tabella2[[#This Row],[OUTCOME]]="SDNC"),1,0)</f>
        <v>0</v>
      </c>
      <c r="AL6237" s="70"/>
      <c r="BM6237" s="135">
        <f>Tabella2[[#This Row],[ACT START]]</f>
        <v>0.53819444444444442</v>
      </c>
      <c r="BN6237" s="136">
        <f>Tabella2[[#This Row],[ACT STOP]]</f>
        <v>0.57986111111111105</v>
      </c>
      <c r="BO6237" s="101"/>
      <c r="BR6237" s="109" t="str">
        <f t="shared" si="111"/>
        <v>SH-25-6226</v>
      </c>
      <c r="BS6237" s="109" t="s">
        <v>653</v>
      </c>
      <c r="BT6237" t="str">
        <f>Tabella2[[#This Row],[OUTCOME]]</f>
        <v>DCO</v>
      </c>
      <c r="BU6237" t="str">
        <f>_xlfn.CONCAT(Tabella2[[#This Row],[NAME SP]],Tabella2[[#This Row],[ID SP]]," - ",Tabella2[[#This Row],[SYLLABUS NO]])</f>
        <v>QATAR63 - PT NIT01</v>
      </c>
      <c r="BV6237" t="s">
        <v>12980</v>
      </c>
    </row>
    <row r="6238" spans="1:74" hidden="1">
      <c r="A6238" s="103" t="s">
        <v>13374</v>
      </c>
      <c r="B6238" s="102">
        <v>45959</v>
      </c>
      <c r="C6238" s="104">
        <f>_xlfn.ISOWEEKNUM(Tabella2[[#This Row],[Date]])</f>
        <v>44</v>
      </c>
      <c r="D6238" s="104" t="s">
        <v>11710</v>
      </c>
      <c r="E6238" s="104" t="s">
        <v>284</v>
      </c>
      <c r="F6238" s="104">
        <v>92</v>
      </c>
      <c r="G6238" s="104" t="s">
        <v>257</v>
      </c>
      <c r="H6238" s="105">
        <v>32</v>
      </c>
      <c r="I6238" s="104" t="s">
        <v>258</v>
      </c>
      <c r="J6238" s="104"/>
      <c r="K6238" s="104" t="s">
        <v>79</v>
      </c>
      <c r="L6238" s="104" t="s">
        <v>259</v>
      </c>
      <c r="M6238" s="104" t="s">
        <v>276</v>
      </c>
      <c r="N6238" s="104"/>
      <c r="O6238" s="106"/>
      <c r="P6238" s="111" t="s">
        <v>13429</v>
      </c>
      <c r="Q6238" s="153" t="s">
        <v>576</v>
      </c>
      <c r="R6238" s="153" t="s">
        <v>519</v>
      </c>
      <c r="S6238" s="153">
        <f>Tabella2[[#This Row],[PLD STOP]]-Tabella2[[#This Row],[PLD START]]</f>
        <v>4.1666666666666741E-2</v>
      </c>
      <c r="T6238" s="153">
        <v>0.6118055555555556</v>
      </c>
      <c r="U6238" s="153">
        <v>0.62430555555555556</v>
      </c>
      <c r="V6238" s="153">
        <f>IF(ISBLANK(T6238),"",Tabella2[[#This Row],[ACT STOP]]-Tabella2[[#This Row],[ACT START]])</f>
        <v>1.2499999999999956E-2</v>
      </c>
      <c r="W6238" s="104" t="s">
        <v>92</v>
      </c>
      <c r="X6238" s="104" t="s">
        <v>91</v>
      </c>
      <c r="Y6238" s="110" t="s">
        <v>13389</v>
      </c>
      <c r="Z6238" s="106"/>
      <c r="AA6238" s="104"/>
      <c r="AB6238" s="107"/>
      <c r="AC6238" s="72">
        <f>IF(OR(Tabella2[[#This Row],[OUTCOME]]="DCO",Tabella2[[#This Row],[OUTCOME]]="SDC"),1,0)</f>
        <v>1</v>
      </c>
      <c r="AH6238" s="70"/>
      <c r="AI6238" s="70"/>
      <c r="AJ6238">
        <f>IF(OR(Tabella2[[#This Row],[OUTCOME]]="DNCO", Tabella2[[#This Row],[OUTCOME]]="SDNC"),1,0)</f>
        <v>0</v>
      </c>
      <c r="AL6238" s="70"/>
      <c r="BM6238" s="135">
        <f>Tabella2[[#This Row],[ACT START]]</f>
        <v>0.6118055555555556</v>
      </c>
      <c r="BN6238" s="136">
        <f>Tabella2[[#This Row],[ACT STOP]]</f>
        <v>0.62430555555555556</v>
      </c>
      <c r="BO6238" s="101"/>
      <c r="BR6238" s="109" t="str">
        <f t="shared" si="111"/>
        <v>SH-25-6227</v>
      </c>
      <c r="BS6238" s="109" t="s">
        <v>356</v>
      </c>
      <c r="BT6238" t="str">
        <f>Tabella2[[#This Row],[OUTCOME]]</f>
        <v>DCO</v>
      </c>
      <c r="BU6238" t="str">
        <f>_xlfn.CONCAT(Tabella2[[#This Row],[NAME SP]],Tabella2[[#This Row],[ID SP]]," - ",Tabella2[[#This Row],[SYLLABUS NO]])</f>
        <v>IFTS92 - SD IF0104 CPL01</v>
      </c>
      <c r="BV6238" t="s">
        <v>11842</v>
      </c>
    </row>
    <row r="6239" spans="1:74" hidden="1">
      <c r="A6239" s="103" t="s">
        <v>13375</v>
      </c>
      <c r="B6239" s="102">
        <v>45959</v>
      </c>
      <c r="C6239" s="104">
        <f>_xlfn.ISOWEEKNUM(Tabella2[[#This Row],[Date]])</f>
        <v>44</v>
      </c>
      <c r="D6239" s="104" t="s">
        <v>6766</v>
      </c>
      <c r="E6239" s="104" t="s">
        <v>284</v>
      </c>
      <c r="F6239" s="104">
        <v>77</v>
      </c>
      <c r="G6239" s="104" t="s">
        <v>257</v>
      </c>
      <c r="H6239" s="105">
        <v>13</v>
      </c>
      <c r="I6239" s="104"/>
      <c r="J6239" s="104" t="s">
        <v>258</v>
      </c>
      <c r="K6239" s="104" t="s">
        <v>78</v>
      </c>
      <c r="L6239" s="104" t="s">
        <v>259</v>
      </c>
      <c r="M6239" s="104" t="s">
        <v>269</v>
      </c>
      <c r="N6239" s="104"/>
      <c r="O6239" s="106"/>
      <c r="P6239" s="111" t="s">
        <v>270</v>
      </c>
      <c r="Q6239" s="153" t="s">
        <v>576</v>
      </c>
      <c r="R6239" s="153" t="s">
        <v>519</v>
      </c>
      <c r="S6239" s="153">
        <f>Tabella2[[#This Row],[PLD STOP]]-Tabella2[[#This Row],[PLD START]]</f>
        <v>4.1666666666666741E-2</v>
      </c>
      <c r="T6239" s="153">
        <v>0.60416666666666663</v>
      </c>
      <c r="U6239" s="153">
        <v>0.64583333333333337</v>
      </c>
      <c r="V6239" s="153">
        <f>IF(ISBLANK(T6239),"",Tabella2[[#This Row],[ACT STOP]]-Tabella2[[#This Row],[ACT START]])</f>
        <v>4.1666666666666741E-2</v>
      </c>
      <c r="W6239" s="104" t="s">
        <v>92</v>
      </c>
      <c r="X6239" s="104" t="s">
        <v>91</v>
      </c>
      <c r="Y6239" s="110"/>
      <c r="Z6239" s="106"/>
      <c r="AA6239" s="104"/>
      <c r="AB6239" s="107"/>
      <c r="AC6239" s="72">
        <f>IF(OR(Tabella2[[#This Row],[OUTCOME]]="DCO",Tabella2[[#This Row],[OUTCOME]]="SDC"),1,0)</f>
        <v>1</v>
      </c>
      <c r="AH6239" s="70"/>
      <c r="AI6239" s="70"/>
      <c r="AJ6239">
        <f>IF(OR(Tabella2[[#This Row],[OUTCOME]]="DNCO", Tabella2[[#This Row],[OUTCOME]]="SDNC"),1,0)</f>
        <v>0</v>
      </c>
      <c r="AL6239" s="70"/>
      <c r="BM6239" s="135">
        <f>Tabella2[[#This Row],[ACT START]]</f>
        <v>0.60416666666666663</v>
      </c>
      <c r="BN6239" s="136">
        <f>Tabella2[[#This Row],[ACT STOP]]</f>
        <v>0.64583333333333337</v>
      </c>
      <c r="BO6239" s="101"/>
      <c r="BR6239" s="109" t="str">
        <f t="shared" si="111"/>
        <v>SH-25-6228</v>
      </c>
      <c r="BS6239" s="109" t="s">
        <v>427</v>
      </c>
      <c r="BT6239" t="str">
        <f>Tabella2[[#This Row],[OUTCOME]]</f>
        <v>DCO</v>
      </c>
      <c r="BU6239" t="str">
        <f>_xlfn.CONCAT(Tabella2[[#This Row],[NAME SP]],Tabella2[[#This Row],[ID SP]]," - ",Tabella2[[#This Row],[SYLLABUS NO]])</f>
        <v>IFTS77 - PT BVR02</v>
      </c>
      <c r="BV6239" t="s">
        <v>11873</v>
      </c>
    </row>
    <row r="6240" spans="1:74" hidden="1">
      <c r="A6240" s="103" t="s">
        <v>13376</v>
      </c>
      <c r="B6240" s="102">
        <v>45959</v>
      </c>
      <c r="C6240" s="104">
        <f>_xlfn.ISOWEEKNUM(Tabella2[[#This Row],[Date]])</f>
        <v>44</v>
      </c>
      <c r="D6240" s="104" t="s">
        <v>9743</v>
      </c>
      <c r="E6240" s="104" t="s">
        <v>256</v>
      </c>
      <c r="F6240" s="104">
        <v>80</v>
      </c>
      <c r="G6240" s="104" t="s">
        <v>257</v>
      </c>
      <c r="H6240" s="105">
        <v>9</v>
      </c>
      <c r="I6240" s="104"/>
      <c r="J6240" s="104" t="s">
        <v>258</v>
      </c>
      <c r="K6240" s="104" t="s">
        <v>83</v>
      </c>
      <c r="L6240" s="104" t="s">
        <v>299</v>
      </c>
      <c r="M6240" s="104" t="s">
        <v>276</v>
      </c>
      <c r="N6240" s="104"/>
      <c r="O6240" s="106">
        <f>18645</f>
        <v>18645</v>
      </c>
      <c r="P6240" s="111" t="s">
        <v>2021</v>
      </c>
      <c r="Q6240" s="153">
        <v>0.60416666666666663</v>
      </c>
      <c r="R6240" s="153" t="s">
        <v>519</v>
      </c>
      <c r="S6240" s="153">
        <f>Tabella2[[#This Row],[PLD STOP]]-Tabella2[[#This Row],[PLD START]]</f>
        <v>4.1666666666666741E-2</v>
      </c>
      <c r="T6240" s="153">
        <v>0.60416666666666663</v>
      </c>
      <c r="U6240" s="153" t="s">
        <v>519</v>
      </c>
      <c r="V6240" s="153">
        <f>IF(ISBLANK(T6240),"",Tabella2[[#This Row],[ACT STOP]]-Tabella2[[#This Row],[ACT START]])</f>
        <v>4.1666666666666741E-2</v>
      </c>
      <c r="W6240" s="104" t="s">
        <v>92</v>
      </c>
      <c r="X6240" s="104" t="s">
        <v>91</v>
      </c>
      <c r="Y6240" s="110"/>
      <c r="Z6240" s="106"/>
      <c r="AA6240" s="104"/>
      <c r="AB6240" s="107"/>
      <c r="AC6240" s="72">
        <f>IF(OR(Tabella2[[#This Row],[OUTCOME]]="DCO",Tabella2[[#This Row],[OUTCOME]]="SDC"),1,0)</f>
        <v>1</v>
      </c>
      <c r="AH6240" s="70"/>
      <c r="AI6240" s="70"/>
      <c r="AJ6240">
        <f>IF(OR(Tabella2[[#This Row],[OUTCOME]]="DNCO", Tabella2[[#This Row],[OUTCOME]]="SDNC"),1,0)</f>
        <v>0</v>
      </c>
      <c r="AL6240" s="70"/>
      <c r="BM6240" s="135">
        <f>Tabella2[[#This Row],[ACT START]]</f>
        <v>0.60416666666666663</v>
      </c>
      <c r="BN6240" s="136" t="str">
        <f>Tabella2[[#This Row],[ACT STOP]]</f>
        <v>15:30</v>
      </c>
      <c r="BO6240" s="101"/>
      <c r="BR6240" s="109" t="str">
        <f t="shared" si="111"/>
        <v>SH-25-6229</v>
      </c>
      <c r="BS6240" s="109" t="s">
        <v>318</v>
      </c>
      <c r="BT6240" t="str">
        <f>Tabella2[[#This Row],[OUTCOME]]</f>
        <v>DCO</v>
      </c>
      <c r="BU6240" t="str">
        <f>_xlfn.CONCAT(Tabella2[[#This Row],[NAME SP]],Tabella2[[#This Row],[ID SP]]," - ",Tabella2[[#This Row],[SYLLABUS NO]])</f>
        <v>QATAR80 - NET BTFFB01</v>
      </c>
      <c r="BV6240" t="s">
        <v>11904</v>
      </c>
    </row>
    <row r="6241" spans="1:74" hidden="1">
      <c r="A6241" s="103" t="s">
        <v>13377</v>
      </c>
      <c r="B6241" s="102">
        <v>45959</v>
      </c>
      <c r="C6241" s="104">
        <f>_xlfn.ISOWEEKNUM(Tabella2[[#This Row],[Date]])</f>
        <v>44</v>
      </c>
      <c r="D6241" s="104" t="s">
        <v>195</v>
      </c>
      <c r="E6241" s="104" t="s">
        <v>298</v>
      </c>
      <c r="F6241" s="104"/>
      <c r="G6241" s="104" t="s">
        <v>257</v>
      </c>
      <c r="H6241" s="105">
        <v>17</v>
      </c>
      <c r="I6241" s="104"/>
      <c r="J6241" s="104" t="s">
        <v>258</v>
      </c>
      <c r="K6241" s="104" t="s">
        <v>80</v>
      </c>
      <c r="L6241" s="104" t="s">
        <v>299</v>
      </c>
      <c r="M6241" s="104" t="s">
        <v>276</v>
      </c>
      <c r="N6241" s="104"/>
      <c r="O6241" s="106">
        <f>18645</f>
        <v>18645</v>
      </c>
      <c r="P6241" s="111" t="s">
        <v>300</v>
      </c>
      <c r="Q6241" s="153">
        <v>0.60416666666666663</v>
      </c>
      <c r="R6241" s="153">
        <v>0.64583333333333337</v>
      </c>
      <c r="S6241" s="153">
        <f>Tabella2[[#This Row],[PLD STOP]]-Tabella2[[#This Row],[PLD START]]</f>
        <v>4.1666666666666741E-2</v>
      </c>
      <c r="T6241" s="153">
        <v>0.60416666666666663</v>
      </c>
      <c r="U6241" s="153">
        <v>0.64583333333333337</v>
      </c>
      <c r="V6241" s="153">
        <f>IF(ISBLANK(T6241),"",Tabella2[[#This Row],[ACT STOP]]-Tabella2[[#This Row],[ACT START]])</f>
        <v>4.1666666666666741E-2</v>
      </c>
      <c r="W6241" s="104" t="s">
        <v>92</v>
      </c>
      <c r="X6241" s="104" t="s">
        <v>91</v>
      </c>
      <c r="Y6241" s="110" t="s">
        <v>13435</v>
      </c>
      <c r="Z6241" s="106"/>
      <c r="AA6241" s="104"/>
      <c r="AB6241" s="107"/>
      <c r="AC6241" s="72">
        <f>IF(OR(Tabella2[[#This Row],[OUTCOME]]="DCO",Tabella2[[#This Row],[OUTCOME]]="SDC"),1,0)</f>
        <v>1</v>
      </c>
      <c r="AH6241" s="70"/>
      <c r="AI6241" s="70"/>
      <c r="AJ6241">
        <f>IF(OR(Tabella2[[#This Row],[OUTCOME]]="DNCO", Tabella2[[#This Row],[OUTCOME]]="SDNC"),1,0)</f>
        <v>0</v>
      </c>
      <c r="AL6241" s="70"/>
      <c r="BL6241" t="s">
        <v>13428</v>
      </c>
      <c r="BM6241" s="135">
        <f>Tabella2[[#This Row],[ACT START]]</f>
        <v>0.60416666666666663</v>
      </c>
      <c r="BN6241" s="136">
        <f>Tabella2[[#This Row],[ACT STOP]]</f>
        <v>0.64583333333333337</v>
      </c>
      <c r="BO6241" s="101"/>
      <c r="BR6241" s="109" t="str">
        <f t="shared" si="111"/>
        <v>SH-25-6230</v>
      </c>
      <c r="BS6241" s="109" t="s">
        <v>393</v>
      </c>
      <c r="BT6241" t="str">
        <f>Tabella2[[#This Row],[OUTCOME]]</f>
        <v>DCO</v>
      </c>
      <c r="BU6241" t="str">
        <f>_xlfn.CONCAT(Tabella2[[#This Row],[NAME SP]],Tabella2[[#This Row],[ID SP]]," - ",Tabella2[[#This Row],[SYLLABUS NO]])</f>
        <v>Support QATAR - SUPP</v>
      </c>
    </row>
    <row r="6242" spans="1:74" hidden="1">
      <c r="A6242" s="103" t="s">
        <v>13378</v>
      </c>
      <c r="B6242" s="102">
        <v>45959</v>
      </c>
      <c r="C6242" s="104">
        <f>_xlfn.ISOWEEKNUM(Tabella2[[#This Row],[Date]])</f>
        <v>44</v>
      </c>
      <c r="D6242" s="104" t="s">
        <v>11893</v>
      </c>
      <c r="E6242" s="104" t="s">
        <v>327</v>
      </c>
      <c r="F6242" s="104">
        <v>86</v>
      </c>
      <c r="G6242" s="104" t="s">
        <v>257</v>
      </c>
      <c r="H6242" s="105">
        <v>2</v>
      </c>
      <c r="I6242" s="104" t="s">
        <v>258</v>
      </c>
      <c r="J6242" s="104"/>
      <c r="K6242" s="104" t="s">
        <v>75</v>
      </c>
      <c r="L6242" s="104" t="s">
        <v>259</v>
      </c>
      <c r="M6242" s="104" t="s">
        <v>276</v>
      </c>
      <c r="N6242" s="104"/>
      <c r="O6242" s="106"/>
      <c r="P6242" s="111" t="s">
        <v>745</v>
      </c>
      <c r="Q6242" s="153" t="s">
        <v>576</v>
      </c>
      <c r="R6242" s="153" t="s">
        <v>519</v>
      </c>
      <c r="S6242" s="153">
        <f>Tabella2[[#This Row],[PLD STOP]]-Tabella2[[#This Row],[PLD START]]</f>
        <v>4.1666666666666741E-2</v>
      </c>
      <c r="T6242" s="153" t="s">
        <v>576</v>
      </c>
      <c r="U6242" s="153" t="s">
        <v>519</v>
      </c>
      <c r="V6242" s="153">
        <f>IF(ISBLANK(T6242),"",Tabella2[[#This Row],[ACT STOP]]-Tabella2[[#This Row],[ACT START]])</f>
        <v>4.1666666666666741E-2</v>
      </c>
      <c r="W6242" s="104" t="s">
        <v>92</v>
      </c>
      <c r="X6242" s="104" t="s">
        <v>91</v>
      </c>
      <c r="Y6242" s="110" t="s">
        <v>13390</v>
      </c>
      <c r="Z6242" s="106"/>
      <c r="AA6242" s="104"/>
      <c r="AB6242" s="107"/>
      <c r="AC6242" s="72">
        <f>IF(OR(Tabella2[[#This Row],[OUTCOME]]="DCO",Tabella2[[#This Row],[OUTCOME]]="SDC"),1,0)</f>
        <v>1</v>
      </c>
      <c r="AH6242" s="70"/>
      <c r="AI6242" s="70"/>
      <c r="AJ6242">
        <f>IF(OR(Tabella2[[#This Row],[OUTCOME]]="DNCO", Tabella2[[#This Row],[OUTCOME]]="SDNC"),1,0)</f>
        <v>0</v>
      </c>
      <c r="AL6242" s="70"/>
      <c r="BL6242" s="235" t="s">
        <v>13427</v>
      </c>
      <c r="BM6242" s="135" t="str">
        <f>Tabella2[[#This Row],[ACT START]]</f>
        <v>14:30</v>
      </c>
      <c r="BN6242" s="136" t="str">
        <f>Tabella2[[#This Row],[ACT STOP]]</f>
        <v>15:30</v>
      </c>
      <c r="BO6242" s="101"/>
      <c r="BR6242" s="109" t="str">
        <f t="shared" si="111"/>
        <v>SH-25-6231</v>
      </c>
      <c r="BS6242" s="109" t="s">
        <v>368</v>
      </c>
      <c r="BT6242" t="str">
        <f>Tabella2[[#This Row],[OUTCOME]]</f>
        <v>DCO</v>
      </c>
      <c r="BU6242" t="str">
        <f>_xlfn.CONCAT(Tabella2[[#This Row],[NAME SP]],Tabella2[[#This Row],[ID SP]]," - ",Tabella2[[#This Row],[SYLLABUS NO]])</f>
        <v>AMI86 - SD EMR03</v>
      </c>
      <c r="BV6242" t="s">
        <v>11908</v>
      </c>
    </row>
    <row r="6243" spans="1:74" hidden="1">
      <c r="A6243" s="103" t="s">
        <v>13379</v>
      </c>
      <c r="B6243" s="102">
        <v>45959</v>
      </c>
      <c r="C6243" s="104">
        <f>_xlfn.ISOWEEKNUM(Tabella2[[#This Row],[Date]])</f>
        <v>44</v>
      </c>
      <c r="D6243" s="104" t="s">
        <v>9764</v>
      </c>
      <c r="E6243" s="104" t="s">
        <v>284</v>
      </c>
      <c r="F6243" s="104">
        <v>76</v>
      </c>
      <c r="G6243" s="104" t="s">
        <v>257</v>
      </c>
      <c r="H6243" s="105">
        <v>25</v>
      </c>
      <c r="I6243" s="104"/>
      <c r="J6243" s="104" t="s">
        <v>258</v>
      </c>
      <c r="K6243" s="104" t="s">
        <v>77</v>
      </c>
      <c r="L6243" s="104" t="s">
        <v>259</v>
      </c>
      <c r="M6243" s="104" t="s">
        <v>328</v>
      </c>
      <c r="N6243" s="104"/>
      <c r="O6243" s="106"/>
      <c r="P6243" s="111" t="s">
        <v>1898</v>
      </c>
      <c r="Q6243" s="153" t="s">
        <v>576</v>
      </c>
      <c r="R6243" s="153" t="s">
        <v>519</v>
      </c>
      <c r="S6243" s="153">
        <f>Tabella2[[#This Row],[PLD STOP]]-Tabella2[[#This Row],[PLD START]]</f>
        <v>4.1666666666666741E-2</v>
      </c>
      <c r="T6243" s="153" t="s">
        <v>576</v>
      </c>
      <c r="U6243" s="153" t="s">
        <v>519</v>
      </c>
      <c r="V6243" s="153">
        <f>IF(ISBLANK(T6243),"",Tabella2[[#This Row],[ACT STOP]]-Tabella2[[#This Row],[ACT START]])</f>
        <v>4.1666666666666741E-2</v>
      </c>
      <c r="W6243" s="104" t="s">
        <v>92</v>
      </c>
      <c r="X6243" s="104" t="s">
        <v>91</v>
      </c>
      <c r="Y6243" s="110"/>
      <c r="Z6243" s="106"/>
      <c r="AA6243" s="104"/>
      <c r="AB6243" s="107"/>
      <c r="AC6243" s="72">
        <f>IF(OR(Tabella2[[#This Row],[OUTCOME]]="DCO",Tabella2[[#This Row],[OUTCOME]]="SDC"),1,0)</f>
        <v>1</v>
      </c>
      <c r="AH6243" s="70"/>
      <c r="AI6243" s="70"/>
      <c r="AJ6243">
        <f>IF(OR(Tabella2[[#This Row],[OUTCOME]]="DNCO", Tabella2[[#This Row],[OUTCOME]]="SDNC"),1,0)</f>
        <v>0</v>
      </c>
      <c r="AL6243" s="70"/>
      <c r="BM6243" s="135" t="str">
        <f>Tabella2[[#This Row],[ACT START]]</f>
        <v>14:30</v>
      </c>
      <c r="BN6243" s="136" t="str">
        <f>Tabella2[[#This Row],[ACT STOP]]</f>
        <v>15:30</v>
      </c>
      <c r="BO6243" s="101"/>
      <c r="BR6243" s="109" t="str">
        <f t="shared" si="111"/>
        <v>SH-25-6232</v>
      </c>
      <c r="BS6243" s="109" t="s">
        <v>867</v>
      </c>
      <c r="BT6243" t="str">
        <f>Tabella2[[#This Row],[OUTCOME]]</f>
        <v>DCO</v>
      </c>
      <c r="BU6243" t="str">
        <f>_xlfn.CONCAT(Tabella2[[#This Row],[NAME SP]],Tabella2[[#This Row],[ID SP]]," - ",Tabella2[[#This Row],[SYLLABUS NO]])</f>
        <v>IFTS76 - PT ERT01</v>
      </c>
      <c r="BV6243" t="s">
        <v>11885</v>
      </c>
    </row>
    <row r="6244" spans="1:74" hidden="1">
      <c r="A6244" s="103" t="s">
        <v>13391</v>
      </c>
      <c r="B6244" s="102">
        <v>45960</v>
      </c>
      <c r="C6244" s="104">
        <f>_xlfn.ISOWEEKNUM(Tabella2[[#This Row],[Date]])</f>
        <v>44</v>
      </c>
      <c r="D6244" s="104" t="s">
        <v>860</v>
      </c>
      <c r="E6244" s="104" t="s">
        <v>284</v>
      </c>
      <c r="F6244" s="104">
        <v>80</v>
      </c>
      <c r="G6244" s="104" t="s">
        <v>257</v>
      </c>
      <c r="H6244" s="105">
        <v>30</v>
      </c>
      <c r="I6244" s="104"/>
      <c r="J6244" s="104" t="s">
        <v>258</v>
      </c>
      <c r="K6244" s="104" t="s">
        <v>79</v>
      </c>
      <c r="L6244" s="104" t="s">
        <v>299</v>
      </c>
      <c r="M6244" s="104" t="s">
        <v>276</v>
      </c>
      <c r="N6244" s="104"/>
      <c r="O6244" s="106">
        <f>18650</f>
        <v>18650</v>
      </c>
      <c r="P6244" s="111" t="s">
        <v>2947</v>
      </c>
      <c r="Q6244" s="153" t="s">
        <v>285</v>
      </c>
      <c r="R6244" s="153" t="s">
        <v>286</v>
      </c>
      <c r="S6244" s="153">
        <f>Tabella2[[#This Row],[PLD STOP]]-Tabella2[[#This Row],[PLD START]]</f>
        <v>4.166666666666663E-2</v>
      </c>
      <c r="T6244" s="153">
        <v>0.29166666666666669</v>
      </c>
      <c r="U6244" s="153">
        <v>0.33333333333333331</v>
      </c>
      <c r="V6244" s="153">
        <f>IF(ISBLANK(T6244),"",Tabella2[[#This Row],[ACT STOP]]-Tabella2[[#This Row],[ACT START]])</f>
        <v>4.166666666666663E-2</v>
      </c>
      <c r="W6244" s="104" t="s">
        <v>92</v>
      </c>
      <c r="X6244" s="104" t="s">
        <v>91</v>
      </c>
      <c r="Y6244" s="110"/>
      <c r="Z6244" s="106"/>
      <c r="AA6244" s="104"/>
      <c r="AB6244" s="107"/>
      <c r="AC6244" s="72">
        <f>IF(OR(Tabella2[[#This Row],[OUTCOME]]="DCO",Tabella2[[#This Row],[OUTCOME]]="SDC"),1,0)</f>
        <v>1</v>
      </c>
      <c r="AH6244" s="70"/>
      <c r="AI6244" s="70"/>
      <c r="AJ6244">
        <f>IF(OR(Tabella2[[#This Row],[OUTCOME]]="DNCO", Tabella2[[#This Row],[OUTCOME]]="SDNC"),1,0)</f>
        <v>0</v>
      </c>
      <c r="AL6244" s="70"/>
      <c r="BM6244" s="135">
        <f>Tabella2[[#This Row],[ACT START]]</f>
        <v>0.29166666666666669</v>
      </c>
      <c r="BN6244" s="136">
        <f>Tabella2[[#This Row],[ACT STOP]]</f>
        <v>0.33333333333333331</v>
      </c>
      <c r="BO6244" s="101"/>
      <c r="BR6244" s="109" t="str">
        <f t="shared" ref="BR6244:BR6307" si="112">_xlfn.CONCAT(LEFT(BR6243,6),TEXT(RIGHT(BR6243,4)+1,"0000"))</f>
        <v>SH-25-6233</v>
      </c>
      <c r="BS6244" s="109" t="s">
        <v>279</v>
      </c>
      <c r="BT6244" t="str">
        <f>Tabella2[[#This Row],[OUTCOME]]</f>
        <v>DCO</v>
      </c>
      <c r="BU6244" t="str">
        <f>_xlfn.CONCAT(Tabella2[[#This Row],[NAME SP]],Tabella2[[#This Row],[ID SP]]," - ",Tabella2[[#This Row],[SYLLABUS NO]])</f>
        <v>IFTS80 - FMSC OACM01</v>
      </c>
      <c r="BV6244" t="s">
        <v>13000</v>
      </c>
    </row>
    <row r="6245" spans="1:74" hidden="1">
      <c r="A6245" s="103" t="s">
        <v>13392</v>
      </c>
      <c r="B6245" s="102">
        <v>45960</v>
      </c>
      <c r="C6245" s="104">
        <f>_xlfn.ISOWEEKNUM(Tabella2[[#This Row],[Date]])</f>
        <v>44</v>
      </c>
      <c r="D6245" s="104" t="s">
        <v>195</v>
      </c>
      <c r="E6245" s="104" t="s">
        <v>398</v>
      </c>
      <c r="F6245" s="104"/>
      <c r="G6245" s="104" t="s">
        <v>284</v>
      </c>
      <c r="H6245" s="105">
        <v>50</v>
      </c>
      <c r="I6245" s="104"/>
      <c r="J6245" s="104" t="s">
        <v>258</v>
      </c>
      <c r="K6245" s="104" t="s">
        <v>78</v>
      </c>
      <c r="L6245" s="104" t="s">
        <v>299</v>
      </c>
      <c r="M6245" s="104" t="s">
        <v>276</v>
      </c>
      <c r="N6245" s="104"/>
      <c r="O6245" s="106">
        <f>18649</f>
        <v>18649</v>
      </c>
      <c r="P6245" s="111" t="s">
        <v>300</v>
      </c>
      <c r="Q6245" s="153">
        <v>0.29166666666666669</v>
      </c>
      <c r="R6245" s="153">
        <v>0.33333333333333331</v>
      </c>
      <c r="S6245" s="153">
        <f>Tabella2[[#This Row],[PLD STOP]]-Tabella2[[#This Row],[PLD START]]</f>
        <v>4.166666666666663E-2</v>
      </c>
      <c r="T6245" s="153">
        <v>0.29166666666666669</v>
      </c>
      <c r="U6245" s="153">
        <v>0.33333333333333331</v>
      </c>
      <c r="V6245" s="153">
        <f>IF(ISBLANK(T6245),"",Tabella2[[#This Row],[ACT STOP]]-Tabella2[[#This Row],[ACT START]])</f>
        <v>4.166666666666663E-2</v>
      </c>
      <c r="W6245" s="104" t="s">
        <v>122</v>
      </c>
      <c r="X6245" s="104" t="s">
        <v>91</v>
      </c>
      <c r="Y6245" s="110"/>
      <c r="Z6245" s="106"/>
      <c r="AA6245" s="104"/>
      <c r="AB6245" s="107"/>
      <c r="AC6245" s="72">
        <f>IF(OR(Tabella2[[#This Row],[OUTCOME]]="DCO",Tabella2[[#This Row],[OUTCOME]]="SDC"),1,0)</f>
        <v>1</v>
      </c>
      <c r="AH6245" s="70"/>
      <c r="AI6245" s="70"/>
      <c r="AJ6245">
        <f>IF(OR(Tabella2[[#This Row],[OUTCOME]]="DNCO", Tabella2[[#This Row],[OUTCOME]]="SDNC"),1,0)</f>
        <v>0</v>
      </c>
      <c r="AL6245" s="70"/>
      <c r="BM6245" s="135">
        <f>Tabella2[[#This Row],[ACT START]]</f>
        <v>0.29166666666666669</v>
      </c>
      <c r="BN6245" s="136">
        <f>Tabella2[[#This Row],[ACT STOP]]</f>
        <v>0.33333333333333331</v>
      </c>
      <c r="BO6245" s="101"/>
      <c r="BR6245" s="109" t="str">
        <f t="shared" si="112"/>
        <v>SH-25-6234</v>
      </c>
      <c r="BS6245" s="109" t="s">
        <v>1763</v>
      </c>
      <c r="BT6245" t="str">
        <f>Tabella2[[#This Row],[OUTCOME]]</f>
        <v>SDC</v>
      </c>
      <c r="BU6245" t="str">
        <f>_xlfn.CONCAT(Tabella2[[#This Row],[NAME SP]],Tabella2[[#This Row],[ID SP]]," - ",Tabella2[[#This Row],[SYLLABUS NO]])</f>
        <v>Support IFTS - SUPP</v>
      </c>
    </row>
    <row r="6246" spans="1:74" hidden="1">
      <c r="A6246" s="103" t="s">
        <v>13393</v>
      </c>
      <c r="B6246" s="102">
        <v>45960</v>
      </c>
      <c r="C6246" s="104">
        <f>_xlfn.ISOWEEKNUM(Tabella2[[#This Row],[Date]])</f>
        <v>44</v>
      </c>
      <c r="D6246" s="104" t="s">
        <v>471</v>
      </c>
      <c r="E6246" s="104" t="s">
        <v>327</v>
      </c>
      <c r="F6246" s="104">
        <v>34</v>
      </c>
      <c r="G6246" s="104" t="s">
        <v>257</v>
      </c>
      <c r="H6246" s="105">
        <v>12</v>
      </c>
      <c r="I6246" s="104" t="s">
        <v>258</v>
      </c>
      <c r="J6246" s="104"/>
      <c r="K6246" s="104" t="s">
        <v>83</v>
      </c>
      <c r="L6246" s="104" t="s">
        <v>299</v>
      </c>
      <c r="M6246" s="104" t="s">
        <v>913</v>
      </c>
      <c r="N6246" s="104"/>
      <c r="O6246" s="106">
        <f>18652</f>
        <v>18652</v>
      </c>
      <c r="P6246" s="111" t="s">
        <v>5940</v>
      </c>
      <c r="Q6246" s="153">
        <v>0.29166666666666669</v>
      </c>
      <c r="R6246" s="153">
        <v>0.33333333333333331</v>
      </c>
      <c r="S6246" s="153">
        <f>Tabella2[[#This Row],[PLD STOP]]-Tabella2[[#This Row],[PLD START]]</f>
        <v>4.166666666666663E-2</v>
      </c>
      <c r="T6246" s="153">
        <v>0.29166666666666669</v>
      </c>
      <c r="U6246" s="153">
        <v>0.33333333333333331</v>
      </c>
      <c r="V6246" s="153">
        <f>IF(ISBLANK(T6246),"",Tabella2[[#This Row],[ACT STOP]]-Tabella2[[#This Row],[ACT START]])</f>
        <v>4.166666666666663E-2</v>
      </c>
      <c r="W6246" s="104" t="s">
        <v>92</v>
      </c>
      <c r="X6246" s="104" t="s">
        <v>91</v>
      </c>
      <c r="Y6246" s="110" t="s">
        <v>13432</v>
      </c>
      <c r="Z6246" s="106"/>
      <c r="AA6246" s="104"/>
      <c r="AB6246" s="107"/>
      <c r="AC6246" s="72">
        <f>IF(OR(Tabella2[[#This Row],[OUTCOME]]="DCO",Tabella2[[#This Row],[OUTCOME]]="SDC"),1,0)</f>
        <v>1</v>
      </c>
      <c r="AH6246" s="70"/>
      <c r="AI6246" s="70"/>
      <c r="AJ6246">
        <f>IF(OR(Tabella2[[#This Row],[OUTCOME]]="DNCO", Tabella2[[#This Row],[OUTCOME]]="SDNC"),1,0)</f>
        <v>0</v>
      </c>
      <c r="AL6246" s="70"/>
      <c r="BM6246" s="135">
        <f>Tabella2[[#This Row],[ACT START]]</f>
        <v>0.29166666666666669</v>
      </c>
      <c r="BN6246" s="136">
        <f>Tabella2[[#This Row],[ACT STOP]]</f>
        <v>0.33333333333333331</v>
      </c>
      <c r="BO6246" s="101"/>
      <c r="BR6246" s="109" t="str">
        <f t="shared" si="112"/>
        <v>SH-25-6235</v>
      </c>
      <c r="BS6246" s="109" t="s">
        <v>266</v>
      </c>
      <c r="BT6246" t="str">
        <f>Tabella2[[#This Row],[OUTCOME]]</f>
        <v>DCO</v>
      </c>
      <c r="BU6246" t="str">
        <f>_xlfn.CONCAT(Tabella2[[#This Row],[NAME SP]],Tabella2[[#This Row],[ID SP]]," - ",Tabella2[[#This Row],[SYLLABUS NO]])</f>
        <v>AMI34 - SD COMAOAG01</v>
      </c>
      <c r="BV6246" t="s">
        <v>12041</v>
      </c>
    </row>
    <row r="6247" spans="1:74" hidden="1">
      <c r="A6247" s="103" t="s">
        <v>13394</v>
      </c>
      <c r="B6247" s="102">
        <v>45960</v>
      </c>
      <c r="C6247" s="104">
        <f>_xlfn.ISOWEEKNUM(Tabella2[[#This Row],[Date]])</f>
        <v>44</v>
      </c>
      <c r="D6247" s="104" t="s">
        <v>195</v>
      </c>
      <c r="E6247" s="104" t="s">
        <v>880</v>
      </c>
      <c r="F6247" s="104"/>
      <c r="G6247" s="104" t="s">
        <v>257</v>
      </c>
      <c r="H6247" s="105">
        <v>13</v>
      </c>
      <c r="I6247" s="104"/>
      <c r="J6247" s="104" t="s">
        <v>258</v>
      </c>
      <c r="K6247" s="104" t="s">
        <v>80</v>
      </c>
      <c r="L6247" s="104" t="s">
        <v>299</v>
      </c>
      <c r="M6247" s="104" t="s">
        <v>913</v>
      </c>
      <c r="N6247" s="104"/>
      <c r="O6247" s="106">
        <f>18651</f>
        <v>18651</v>
      </c>
      <c r="P6247" s="111" t="s">
        <v>300</v>
      </c>
      <c r="Q6247" s="153">
        <v>0.29166666666666669</v>
      </c>
      <c r="R6247" s="153">
        <v>0.33333333333333331</v>
      </c>
      <c r="S6247" s="153">
        <f>Tabella2[[#This Row],[PLD STOP]]-Tabella2[[#This Row],[PLD START]]</f>
        <v>4.166666666666663E-2</v>
      </c>
      <c r="T6247" s="153">
        <v>0.29166666666666669</v>
      </c>
      <c r="U6247" s="153">
        <v>0.33333333333333331</v>
      </c>
      <c r="V6247" s="153">
        <f>IF(ISBLANK(T6247),"",Tabella2[[#This Row],[ACT STOP]]-Tabella2[[#This Row],[ACT START]])</f>
        <v>4.166666666666663E-2</v>
      </c>
      <c r="W6247" s="104" t="s">
        <v>122</v>
      </c>
      <c r="X6247" s="104" t="s">
        <v>91</v>
      </c>
      <c r="Y6247" s="110"/>
      <c r="Z6247" s="106"/>
      <c r="AA6247" s="104"/>
      <c r="AB6247" s="107"/>
      <c r="AC6247" s="72">
        <f>IF(OR(Tabella2[[#This Row],[OUTCOME]]="DCO",Tabella2[[#This Row],[OUTCOME]]="SDC"),1,0)</f>
        <v>1</v>
      </c>
      <c r="AH6247" s="70"/>
      <c r="AI6247" s="70"/>
      <c r="AJ6247">
        <f>IF(OR(Tabella2[[#This Row],[OUTCOME]]="DNCO", Tabella2[[#This Row],[OUTCOME]]="SDNC"),1,0)</f>
        <v>0</v>
      </c>
      <c r="AL6247" s="70"/>
      <c r="BM6247" s="135">
        <f>Tabella2[[#This Row],[ACT START]]</f>
        <v>0.29166666666666669</v>
      </c>
      <c r="BN6247" s="136">
        <f>Tabella2[[#This Row],[ACT STOP]]</f>
        <v>0.33333333333333331</v>
      </c>
      <c r="BO6247" s="101"/>
      <c r="BR6247" s="109" t="str">
        <f t="shared" si="112"/>
        <v>SH-25-6236</v>
      </c>
      <c r="BS6247" s="109" t="s">
        <v>427</v>
      </c>
      <c r="BT6247" t="str">
        <f>Tabella2[[#This Row],[OUTCOME]]</f>
        <v>SDC</v>
      </c>
      <c r="BU6247" t="str">
        <f>_xlfn.CONCAT(Tabella2[[#This Row],[NAME SP]],Tabella2[[#This Row],[ID SP]]," - ",Tabella2[[#This Row],[SYLLABUS NO]])</f>
        <v>Support AMI - SUPP</v>
      </c>
    </row>
    <row r="6248" spans="1:74" hidden="1">
      <c r="A6248" s="103" t="s">
        <v>13395</v>
      </c>
      <c r="B6248" s="102">
        <v>45960</v>
      </c>
      <c r="C6248" s="104">
        <f>_xlfn.ISOWEEKNUM(Tabella2[[#This Row],[Date]])</f>
        <v>44</v>
      </c>
      <c r="D6248" s="104" t="s">
        <v>751</v>
      </c>
      <c r="E6248" s="104" t="s">
        <v>256</v>
      </c>
      <c r="F6248" s="104">
        <v>77</v>
      </c>
      <c r="G6248" s="104" t="s">
        <v>284</v>
      </c>
      <c r="H6248" s="105">
        <v>22</v>
      </c>
      <c r="I6248" s="104" t="s">
        <v>258</v>
      </c>
      <c r="J6248" s="104"/>
      <c r="K6248" s="104" t="s">
        <v>75</v>
      </c>
      <c r="L6248" s="104" t="s">
        <v>259</v>
      </c>
      <c r="M6248" s="104" t="s">
        <v>276</v>
      </c>
      <c r="N6248" s="104"/>
      <c r="O6248" s="106"/>
      <c r="P6248" s="111" t="s">
        <v>531</v>
      </c>
      <c r="Q6248" s="153" t="s">
        <v>285</v>
      </c>
      <c r="R6248" s="153" t="s">
        <v>286</v>
      </c>
      <c r="S6248" s="153">
        <f>Tabella2[[#This Row],[PLD STOP]]-Tabella2[[#This Row],[PLD START]]</f>
        <v>4.166666666666663E-2</v>
      </c>
      <c r="T6248" s="153">
        <v>0.29166666666666669</v>
      </c>
      <c r="U6248" s="153">
        <v>0.33333333333333331</v>
      </c>
      <c r="V6248" s="153">
        <f>IF(ISBLANK(T6248),"",Tabella2[[#This Row],[ACT STOP]]-Tabella2[[#This Row],[ACT START]])</f>
        <v>4.166666666666663E-2</v>
      </c>
      <c r="W6248" s="104" t="s">
        <v>92</v>
      </c>
      <c r="X6248" s="104" t="s">
        <v>91</v>
      </c>
      <c r="Y6248" s="110"/>
      <c r="Z6248" s="106"/>
      <c r="AA6248" s="104"/>
      <c r="AB6248" s="107"/>
      <c r="AC6248" s="72">
        <f>IF(OR(Tabella2[[#This Row],[OUTCOME]]="DCO",Tabella2[[#This Row],[OUTCOME]]="SDC"),1,0)</f>
        <v>1</v>
      </c>
      <c r="AH6248" s="70"/>
      <c r="AI6248" s="70"/>
      <c r="AJ6248">
        <f>IF(OR(Tabella2[[#This Row],[OUTCOME]]="DNCO", Tabella2[[#This Row],[OUTCOME]]="SDNC"),1,0)</f>
        <v>0</v>
      </c>
      <c r="AL6248" s="70"/>
      <c r="BM6248" s="135">
        <f>Tabella2[[#This Row],[ACT START]]</f>
        <v>0.29166666666666669</v>
      </c>
      <c r="BN6248" s="136">
        <f>Tabella2[[#This Row],[ACT STOP]]</f>
        <v>0.33333333333333331</v>
      </c>
      <c r="BO6248" s="101"/>
      <c r="BR6248" s="109" t="str">
        <f t="shared" si="112"/>
        <v>SH-25-6237</v>
      </c>
      <c r="BS6248" s="109" t="s">
        <v>295</v>
      </c>
      <c r="BT6248" t="str">
        <f>Tabella2[[#This Row],[OUTCOME]]</f>
        <v>DCO</v>
      </c>
      <c r="BU6248" t="str">
        <f>_xlfn.CONCAT(Tabella2[[#This Row],[NAME SP]],Tabella2[[#This Row],[ID SP]]," - ",Tabella2[[#This Row],[SYLLABUS NO]])</f>
        <v>QATAR77 - FMS NIT01</v>
      </c>
      <c r="BV6248" t="s">
        <v>12050</v>
      </c>
    </row>
    <row r="6249" spans="1:74" hidden="1">
      <c r="A6249" s="103" t="s">
        <v>13396</v>
      </c>
      <c r="B6249" s="102">
        <v>45960</v>
      </c>
      <c r="C6249" s="104">
        <f>_xlfn.ISOWEEKNUM(Tabella2[[#This Row],[Date]])</f>
        <v>44</v>
      </c>
      <c r="D6249" s="104" t="s">
        <v>11893</v>
      </c>
      <c r="E6249" s="104" t="s">
        <v>327</v>
      </c>
      <c r="F6249" s="104">
        <v>86</v>
      </c>
      <c r="G6249" s="104" t="s">
        <v>257</v>
      </c>
      <c r="H6249" s="105">
        <v>14</v>
      </c>
      <c r="I6249" s="104" t="s">
        <v>258</v>
      </c>
      <c r="J6249" s="104"/>
      <c r="K6249" s="104" t="s">
        <v>77</v>
      </c>
      <c r="L6249" s="104" t="s">
        <v>259</v>
      </c>
      <c r="M6249" s="104" t="s">
        <v>276</v>
      </c>
      <c r="N6249" s="104"/>
      <c r="O6249" s="106"/>
      <c r="P6249" s="111" t="s">
        <v>776</v>
      </c>
      <c r="Q6249" s="153" t="s">
        <v>285</v>
      </c>
      <c r="R6249" s="153" t="s">
        <v>286</v>
      </c>
      <c r="S6249" s="153">
        <f>Tabella2[[#This Row],[PLD STOP]]-Tabella2[[#This Row],[PLD START]]</f>
        <v>4.166666666666663E-2</v>
      </c>
      <c r="T6249" s="153">
        <v>0.29166666666666669</v>
      </c>
      <c r="U6249" s="153">
        <v>0.33333333333333331</v>
      </c>
      <c r="V6249" s="153">
        <f>IF(ISBLANK(T6249),"",Tabella2[[#This Row],[ACT STOP]]-Tabella2[[#This Row],[ACT START]])</f>
        <v>4.166666666666663E-2</v>
      </c>
      <c r="W6249" s="104" t="s">
        <v>92</v>
      </c>
      <c r="X6249" s="104" t="s">
        <v>91</v>
      </c>
      <c r="Y6249" s="110"/>
      <c r="Z6249" s="106"/>
      <c r="AA6249" s="104"/>
      <c r="AB6249" s="107"/>
      <c r="AC6249" s="72">
        <f>IF(OR(Tabella2[[#This Row],[OUTCOME]]="DCO",Tabella2[[#This Row],[OUTCOME]]="SDC"),1,0)</f>
        <v>1</v>
      </c>
      <c r="AH6249" s="70"/>
      <c r="AI6249" s="70"/>
      <c r="AJ6249">
        <f>IF(OR(Tabella2[[#This Row],[OUTCOME]]="DNCO", Tabella2[[#This Row],[OUTCOME]]="SDNC"),1,0)</f>
        <v>0</v>
      </c>
      <c r="AL6249" s="70"/>
      <c r="BM6249" s="135">
        <f>Tabella2[[#This Row],[ACT START]]</f>
        <v>0.29166666666666669</v>
      </c>
      <c r="BN6249" s="136">
        <f>Tabella2[[#This Row],[ACT STOP]]</f>
        <v>0.33333333333333331</v>
      </c>
      <c r="BO6249" s="101"/>
      <c r="BR6249" s="109" t="str">
        <f t="shared" si="112"/>
        <v>SH-25-6238</v>
      </c>
      <c r="BS6249" s="109" t="s">
        <v>372</v>
      </c>
      <c r="BT6249" t="str">
        <f>Tabella2[[#This Row],[OUTCOME]]</f>
        <v>DCO</v>
      </c>
      <c r="BU6249" t="str">
        <f>_xlfn.CONCAT(Tabella2[[#This Row],[NAME SP]],Tabella2[[#This Row],[ID SP]]," - ",Tabella2[[#This Row],[SYLLABUS NO]])</f>
        <v>AMI86 - SD EMR04</v>
      </c>
      <c r="BV6249" t="s">
        <v>11908</v>
      </c>
    </row>
    <row r="6250" spans="1:74" hidden="1">
      <c r="A6250" s="103" t="s">
        <v>13397</v>
      </c>
      <c r="B6250" s="102">
        <v>45960</v>
      </c>
      <c r="C6250" s="104">
        <f>_xlfn.ISOWEEKNUM(Tabella2[[#This Row],[Date]])</f>
        <v>44</v>
      </c>
      <c r="D6250" s="104" t="s">
        <v>722</v>
      </c>
      <c r="E6250" s="104" t="s">
        <v>327</v>
      </c>
      <c r="F6250" s="104">
        <v>82</v>
      </c>
      <c r="G6250" s="104" t="s">
        <v>257</v>
      </c>
      <c r="H6250" s="105">
        <v>9</v>
      </c>
      <c r="I6250" s="104" t="s">
        <v>258</v>
      </c>
      <c r="J6250" s="104"/>
      <c r="K6250" s="104" t="s">
        <v>79</v>
      </c>
      <c r="L6250" s="104" t="s">
        <v>299</v>
      </c>
      <c r="M6250" s="104" t="s">
        <v>386</v>
      </c>
      <c r="N6250" s="104"/>
      <c r="O6250" s="106">
        <f>18656</f>
        <v>18656</v>
      </c>
      <c r="P6250" s="111" t="s">
        <v>4936</v>
      </c>
      <c r="Q6250" s="153" t="s">
        <v>525</v>
      </c>
      <c r="R6250" s="153" t="s">
        <v>262</v>
      </c>
      <c r="S6250" s="153">
        <f>Tabella2[[#This Row],[PLD STOP]]-Tabella2[[#This Row],[PLD START]]</f>
        <v>4.166666666666663E-2</v>
      </c>
      <c r="T6250" s="153">
        <v>0.35416666666666669</v>
      </c>
      <c r="U6250" s="153">
        <v>0.39583333333333331</v>
      </c>
      <c r="V6250" s="153">
        <f>IF(ISBLANK(T6250),"",Tabella2[[#This Row],[ACT STOP]]-Tabella2[[#This Row],[ACT START]])</f>
        <v>4.166666666666663E-2</v>
      </c>
      <c r="W6250" s="104" t="s">
        <v>92</v>
      </c>
      <c r="X6250" s="104" t="s">
        <v>91</v>
      </c>
      <c r="Y6250" s="110"/>
      <c r="Z6250" s="106"/>
      <c r="AA6250" s="104"/>
      <c r="AB6250" s="107"/>
      <c r="AC6250" s="72">
        <f>IF(OR(Tabella2[[#This Row],[OUTCOME]]="DCO",Tabella2[[#This Row],[OUTCOME]]="SDC"),1,0)</f>
        <v>1</v>
      </c>
      <c r="AH6250" s="70"/>
      <c r="AI6250" s="70"/>
      <c r="AJ6250">
        <f>IF(OR(Tabella2[[#This Row],[OUTCOME]]="DNCO", Tabella2[[#This Row],[OUTCOME]]="SDNC"),1,0)</f>
        <v>0</v>
      </c>
      <c r="AL6250" s="70"/>
      <c r="BM6250" s="135">
        <f>Tabella2[[#This Row],[ACT START]]</f>
        <v>0.35416666666666669</v>
      </c>
      <c r="BN6250" s="136">
        <f>Tabella2[[#This Row],[ACT STOP]]</f>
        <v>0.39583333333333331</v>
      </c>
      <c r="BO6250" s="101"/>
      <c r="BR6250" s="109" t="str">
        <f t="shared" si="112"/>
        <v>SH-25-6239</v>
      </c>
      <c r="BS6250" s="109" t="s">
        <v>318</v>
      </c>
      <c r="BT6250" t="str">
        <f>Tabella2[[#This Row],[OUTCOME]]</f>
        <v>DCO</v>
      </c>
      <c r="BU6250" t="str">
        <f>_xlfn.CONCAT(Tabella2[[#This Row],[NAME SP]],Tabella2[[#This Row],[ID SP]]," - ",Tabella2[[#This Row],[SYLLABUS NO]])</f>
        <v>AMI82 - SD DCA02</v>
      </c>
      <c r="BV6250" t="s">
        <v>11927</v>
      </c>
    </row>
    <row r="6251" spans="1:74" hidden="1">
      <c r="A6251" s="103" t="s">
        <v>13398</v>
      </c>
      <c r="B6251" s="102">
        <v>45960</v>
      </c>
      <c r="C6251" s="104">
        <f>_xlfn.ISOWEEKNUM(Tabella2[[#This Row],[Date]])</f>
        <v>44</v>
      </c>
      <c r="D6251" s="104" t="s">
        <v>722</v>
      </c>
      <c r="E6251" s="104" t="s">
        <v>327</v>
      </c>
      <c r="F6251" s="104">
        <v>77</v>
      </c>
      <c r="G6251" s="104" t="s">
        <v>284</v>
      </c>
      <c r="H6251" s="105">
        <v>3</v>
      </c>
      <c r="I6251" s="104" t="s">
        <v>258</v>
      </c>
      <c r="J6251" s="104"/>
      <c r="K6251" s="104" t="s">
        <v>78</v>
      </c>
      <c r="L6251" s="104" t="s">
        <v>299</v>
      </c>
      <c r="M6251" s="104" t="s">
        <v>386</v>
      </c>
      <c r="N6251" s="104"/>
      <c r="O6251" s="106">
        <f>18655</f>
        <v>18655</v>
      </c>
      <c r="P6251" s="111" t="s">
        <v>4936</v>
      </c>
      <c r="Q6251" s="153">
        <v>0.35416666666666669</v>
      </c>
      <c r="R6251" s="153">
        <v>0.39583333333333331</v>
      </c>
      <c r="S6251" s="153">
        <f>Tabella2[[#This Row],[PLD STOP]]-Tabella2[[#This Row],[PLD START]]</f>
        <v>4.166666666666663E-2</v>
      </c>
      <c r="T6251" s="153">
        <v>0.35416666666666669</v>
      </c>
      <c r="U6251" s="153">
        <v>0.39583333333333331</v>
      </c>
      <c r="V6251" s="153">
        <f>IF(ISBLANK(T6251),"",Tabella2[[#This Row],[ACT STOP]]-Tabella2[[#This Row],[ACT START]])</f>
        <v>4.166666666666663E-2</v>
      </c>
      <c r="W6251" s="104" t="s">
        <v>92</v>
      </c>
      <c r="X6251" s="104" t="s">
        <v>91</v>
      </c>
      <c r="Y6251" s="110"/>
      <c r="Z6251" s="106"/>
      <c r="AA6251" s="104"/>
      <c r="AB6251" s="107"/>
      <c r="AC6251" s="72">
        <f>IF(OR(Tabella2[[#This Row],[OUTCOME]]="DCO",Tabella2[[#This Row],[OUTCOME]]="SDC"),1,0)</f>
        <v>1</v>
      </c>
      <c r="AH6251" s="70"/>
      <c r="AI6251" s="70"/>
      <c r="AJ6251">
        <f>IF(OR(Tabella2[[#This Row],[OUTCOME]]="DNCO", Tabella2[[#This Row],[OUTCOME]]="SDNC"),1,0)</f>
        <v>0</v>
      </c>
      <c r="AL6251" s="70"/>
      <c r="BM6251" s="135">
        <f>Tabella2[[#This Row],[ACT START]]</f>
        <v>0.35416666666666669</v>
      </c>
      <c r="BN6251" s="136">
        <f>Tabella2[[#This Row],[ACT STOP]]</f>
        <v>0.39583333333333331</v>
      </c>
      <c r="BO6251" s="101"/>
      <c r="BR6251" s="109" t="str">
        <f t="shared" si="112"/>
        <v>SH-25-6240</v>
      </c>
      <c r="BS6251" s="109" t="s">
        <v>301</v>
      </c>
      <c r="BT6251" t="str">
        <f>Tabella2[[#This Row],[OUTCOME]]</f>
        <v>DCO</v>
      </c>
      <c r="BU6251" t="str">
        <f>_xlfn.CONCAT(Tabella2[[#This Row],[NAME SP]],Tabella2[[#This Row],[ID SP]]," - ",Tabella2[[#This Row],[SYLLABUS NO]])</f>
        <v>AMI77 - SD DCA02</v>
      </c>
      <c r="BV6251" t="s">
        <v>11881</v>
      </c>
    </row>
    <row r="6252" spans="1:74" hidden="1">
      <c r="A6252" s="103" t="s">
        <v>13399</v>
      </c>
      <c r="B6252" s="102">
        <v>45960</v>
      </c>
      <c r="C6252" s="104">
        <f>_xlfn.ISOWEEKNUM(Tabella2[[#This Row],[Date]])</f>
        <v>44</v>
      </c>
      <c r="D6252" s="104" t="s">
        <v>817</v>
      </c>
      <c r="E6252" s="104" t="s">
        <v>284</v>
      </c>
      <c r="F6252" s="104">
        <v>75</v>
      </c>
      <c r="G6252" s="104" t="s">
        <v>257</v>
      </c>
      <c r="H6252" s="105">
        <v>1</v>
      </c>
      <c r="I6252" s="104"/>
      <c r="J6252" s="104" t="s">
        <v>258</v>
      </c>
      <c r="K6252" s="104" t="s">
        <v>83</v>
      </c>
      <c r="L6252" s="104" t="s">
        <v>299</v>
      </c>
      <c r="M6252" s="104" t="s">
        <v>276</v>
      </c>
      <c r="N6252" s="104"/>
      <c r="O6252" s="106">
        <f>18658</f>
        <v>18658</v>
      </c>
      <c r="P6252" s="111" t="s">
        <v>2947</v>
      </c>
      <c r="Q6252" s="153">
        <v>0.35416666666666669</v>
      </c>
      <c r="R6252" s="153">
        <v>0.39583333333333331</v>
      </c>
      <c r="S6252" s="153">
        <f>Tabella2[[#This Row],[PLD STOP]]-Tabella2[[#This Row],[PLD START]]</f>
        <v>4.166666666666663E-2</v>
      </c>
      <c r="T6252" s="153">
        <v>0.35416666666666669</v>
      </c>
      <c r="U6252" s="153">
        <v>0.36458333333333331</v>
      </c>
      <c r="V6252" s="153">
        <f>IF(ISBLANK(T6252),"",Tabella2[[#This Row],[ACT STOP]]-Tabella2[[#This Row],[ACT START]])</f>
        <v>1.041666666666663E-2</v>
      </c>
      <c r="W6252" s="104" t="s">
        <v>100</v>
      </c>
      <c r="X6252" s="104" t="s">
        <v>143</v>
      </c>
      <c r="Y6252" s="110" t="s">
        <v>13433</v>
      </c>
      <c r="Z6252" s="106"/>
      <c r="AA6252" s="104"/>
      <c r="AB6252" s="107"/>
      <c r="AC6252" s="72">
        <f>IF(OR(Tabella2[[#This Row],[OUTCOME]]="DCO",Tabella2[[#This Row],[OUTCOME]]="SDC"),1,0)</f>
        <v>0</v>
      </c>
      <c r="AH6252" s="70"/>
      <c r="AI6252" s="70"/>
      <c r="AJ6252">
        <f>IF(OR(Tabella2[[#This Row],[OUTCOME]]="DNCO", Tabella2[[#This Row],[OUTCOME]]="SDNC"),1,0)</f>
        <v>1</v>
      </c>
      <c r="AL6252" s="70"/>
      <c r="BL6252" t="s">
        <v>13434</v>
      </c>
      <c r="BM6252" s="135">
        <f>Tabella2[[#This Row],[ACT START]]</f>
        <v>0.35416666666666669</v>
      </c>
      <c r="BN6252" s="136">
        <f>Tabella2[[#This Row],[ACT STOP]]</f>
        <v>0.36458333333333331</v>
      </c>
      <c r="BO6252" s="101"/>
      <c r="BR6252" s="109" t="str">
        <f t="shared" si="112"/>
        <v>SH-25-6241</v>
      </c>
      <c r="BS6252" s="109" t="s">
        <v>332</v>
      </c>
      <c r="BT6252" t="str">
        <f>Tabella2[[#This Row],[OUTCOME]]</f>
        <v>DNCO</v>
      </c>
      <c r="BU6252" t="str">
        <f>_xlfn.CONCAT(Tabella2[[#This Row],[NAME SP]],Tabella2[[#This Row],[ID SP]]," - ",Tabella2[[#This Row],[SYLLABUS NO]])</f>
        <v>IFTS75 - FMSC OACM01</v>
      </c>
      <c r="BV6252" t="s">
        <v>12078</v>
      </c>
    </row>
    <row r="6253" spans="1:74" hidden="1">
      <c r="A6253" s="103" t="s">
        <v>13400</v>
      </c>
      <c r="B6253" s="102">
        <v>45960</v>
      </c>
      <c r="C6253" s="104">
        <f>_xlfn.ISOWEEKNUM(Tabella2[[#This Row],[Date]])</f>
        <v>44</v>
      </c>
      <c r="D6253" s="104" t="s">
        <v>195</v>
      </c>
      <c r="E6253" s="104" t="s">
        <v>398</v>
      </c>
      <c r="F6253" s="104"/>
      <c r="G6253" s="104" t="s">
        <v>284</v>
      </c>
      <c r="H6253" s="105">
        <v>9</v>
      </c>
      <c r="I6253" s="104"/>
      <c r="J6253" s="104" t="s">
        <v>258</v>
      </c>
      <c r="K6253" s="104" t="s">
        <v>80</v>
      </c>
      <c r="L6253" s="104" t="s">
        <v>299</v>
      </c>
      <c r="M6253" s="104" t="s">
        <v>276</v>
      </c>
      <c r="N6253" s="104"/>
      <c r="O6253" s="106">
        <f>18657</f>
        <v>18657</v>
      </c>
      <c r="P6253" s="111" t="s">
        <v>300</v>
      </c>
      <c r="Q6253" s="153">
        <v>0.35416666666666669</v>
      </c>
      <c r="R6253" s="153">
        <v>0.39583333333333331</v>
      </c>
      <c r="S6253" s="153">
        <f>Tabella2[[#This Row],[PLD STOP]]-Tabella2[[#This Row],[PLD START]]</f>
        <v>4.166666666666663E-2</v>
      </c>
      <c r="T6253" s="153">
        <v>0.35416666666666669</v>
      </c>
      <c r="U6253" s="153">
        <v>0.36458333333333331</v>
      </c>
      <c r="V6253" s="153">
        <f>IF(ISBLANK(T6253),"",Tabella2[[#This Row],[ACT STOP]]-Tabella2[[#This Row],[ACT START]])</f>
        <v>1.041666666666663E-2</v>
      </c>
      <c r="W6253" s="104" t="s">
        <v>127</v>
      </c>
      <c r="X6253" s="104" t="s">
        <v>113</v>
      </c>
      <c r="Y6253" s="110"/>
      <c r="Z6253" s="106"/>
      <c r="AA6253" s="104"/>
      <c r="AB6253" s="107"/>
      <c r="AC6253" s="72">
        <f>IF(OR(Tabella2[[#This Row],[OUTCOME]]="DCO",Tabella2[[#This Row],[OUTCOME]]="SDC"),1,0)</f>
        <v>0</v>
      </c>
      <c r="AH6253" s="70"/>
      <c r="AI6253" s="70"/>
      <c r="AJ6253">
        <f>IF(OR(Tabella2[[#This Row],[OUTCOME]]="DNCO", Tabella2[[#This Row],[OUTCOME]]="SDNC"),1,0)</f>
        <v>1</v>
      </c>
      <c r="AL6253" s="70"/>
      <c r="BL6253" t="s">
        <v>13434</v>
      </c>
      <c r="BM6253" s="135">
        <f>Tabella2[[#This Row],[ACT START]]</f>
        <v>0.35416666666666669</v>
      </c>
      <c r="BN6253" s="136">
        <f>Tabella2[[#This Row],[ACT STOP]]</f>
        <v>0.36458333333333331</v>
      </c>
      <c r="BO6253" s="101"/>
      <c r="BR6253" s="109" t="str">
        <f t="shared" si="112"/>
        <v>SH-25-6242</v>
      </c>
      <c r="BS6253" s="109" t="s">
        <v>339</v>
      </c>
      <c r="BT6253" t="str">
        <f>Tabella2[[#This Row],[OUTCOME]]</f>
        <v>SDNC</v>
      </c>
      <c r="BU6253" t="str">
        <f>_xlfn.CONCAT(Tabella2[[#This Row],[NAME SP]],Tabella2[[#This Row],[ID SP]]," - ",Tabella2[[#This Row],[SYLLABUS NO]])</f>
        <v>Support IFTS - SUPP</v>
      </c>
    </row>
    <row r="6254" spans="1:74" hidden="1">
      <c r="A6254" s="103" t="s">
        <v>13401</v>
      </c>
      <c r="B6254" s="102">
        <v>45960</v>
      </c>
      <c r="C6254" s="104">
        <f>_xlfn.ISOWEEKNUM(Tabella2[[#This Row],[Date]])</f>
        <v>44</v>
      </c>
      <c r="D6254" s="104" t="s">
        <v>11893</v>
      </c>
      <c r="E6254" s="104" t="s">
        <v>327</v>
      </c>
      <c r="F6254" s="104">
        <v>87</v>
      </c>
      <c r="G6254" s="104" t="s">
        <v>257</v>
      </c>
      <c r="H6254" s="105">
        <v>32</v>
      </c>
      <c r="I6254" s="104" t="s">
        <v>258</v>
      </c>
      <c r="J6254" s="104"/>
      <c r="K6254" s="104" t="s">
        <v>75</v>
      </c>
      <c r="L6254" s="104" t="s">
        <v>259</v>
      </c>
      <c r="M6254" s="104" t="s">
        <v>276</v>
      </c>
      <c r="N6254" s="104"/>
      <c r="O6254" s="106"/>
      <c r="P6254" s="111" t="s">
        <v>472</v>
      </c>
      <c r="Q6254" s="153" t="s">
        <v>525</v>
      </c>
      <c r="R6254" s="153" t="s">
        <v>262</v>
      </c>
      <c r="S6254" s="153">
        <f>Tabella2[[#This Row],[PLD STOP]]-Tabella2[[#This Row],[PLD START]]</f>
        <v>4.166666666666663E-2</v>
      </c>
      <c r="T6254" s="153">
        <v>0.35416666666666669</v>
      </c>
      <c r="U6254" s="153">
        <v>0.39583333333333331</v>
      </c>
      <c r="V6254" s="153">
        <f>IF(ISBLANK(T6254),"",Tabella2[[#This Row],[ACT STOP]]-Tabella2[[#This Row],[ACT START]])</f>
        <v>4.166666666666663E-2</v>
      </c>
      <c r="W6254" s="104" t="s">
        <v>92</v>
      </c>
      <c r="X6254" s="104" t="s">
        <v>91</v>
      </c>
      <c r="Y6254" s="110" t="s">
        <v>13430</v>
      </c>
      <c r="Z6254" s="106"/>
      <c r="AA6254" s="104"/>
      <c r="AB6254" s="107"/>
      <c r="AC6254" s="72">
        <f>IF(OR(Tabella2[[#This Row],[OUTCOME]]="DCO",Tabella2[[#This Row],[OUTCOME]]="SDC"),1,0)</f>
        <v>1</v>
      </c>
      <c r="AH6254" s="70"/>
      <c r="AI6254" s="70"/>
      <c r="AJ6254">
        <f>IF(OR(Tabella2[[#This Row],[OUTCOME]]="DNCO", Tabella2[[#This Row],[OUTCOME]]="SDNC"),1,0)</f>
        <v>0</v>
      </c>
      <c r="AL6254" s="70"/>
      <c r="BL6254" t="s">
        <v>13431</v>
      </c>
      <c r="BM6254" s="135">
        <f>Tabella2[[#This Row],[ACT START]]</f>
        <v>0.35416666666666669</v>
      </c>
      <c r="BN6254" s="136">
        <f>Tabella2[[#This Row],[ACT STOP]]</f>
        <v>0.39583333333333331</v>
      </c>
      <c r="BO6254" s="101"/>
      <c r="BR6254" s="109" t="str">
        <f t="shared" si="112"/>
        <v>SH-25-6243</v>
      </c>
      <c r="BS6254" s="109" t="s">
        <v>356</v>
      </c>
      <c r="BT6254" t="str">
        <f>Tabella2[[#This Row],[OUTCOME]]</f>
        <v>DCO</v>
      </c>
      <c r="BU6254" t="str">
        <f>_xlfn.CONCAT(Tabella2[[#This Row],[NAME SP]],Tabella2[[#This Row],[ID SP]]," - ",Tabella2[[#This Row],[SYLLABUS NO]])</f>
        <v>AMI87 - SD CF03</v>
      </c>
      <c r="BV6254" t="s">
        <v>11910</v>
      </c>
    </row>
    <row r="6255" spans="1:74" hidden="1">
      <c r="A6255" s="103" t="s">
        <v>13402</v>
      </c>
      <c r="B6255" s="102">
        <v>45960</v>
      </c>
      <c r="C6255" s="104">
        <f>_xlfn.ISOWEEKNUM(Tabella2[[#This Row],[Date]])</f>
        <v>44</v>
      </c>
      <c r="D6255" s="104" t="s">
        <v>763</v>
      </c>
      <c r="E6255" s="104" t="s">
        <v>256</v>
      </c>
      <c r="F6255" s="104">
        <v>63</v>
      </c>
      <c r="G6255" s="104" t="s">
        <v>257</v>
      </c>
      <c r="H6255" s="105">
        <v>2</v>
      </c>
      <c r="I6255" s="104"/>
      <c r="J6255" s="104" t="s">
        <v>258</v>
      </c>
      <c r="K6255" s="104" t="s">
        <v>77</v>
      </c>
      <c r="L6255" s="104" t="s">
        <v>259</v>
      </c>
      <c r="M6255" s="104" t="s">
        <v>276</v>
      </c>
      <c r="N6255" s="104"/>
      <c r="O6255" s="106"/>
      <c r="P6255" s="111" t="s">
        <v>531</v>
      </c>
      <c r="Q6255" s="153" t="s">
        <v>525</v>
      </c>
      <c r="R6255" s="153" t="s">
        <v>262</v>
      </c>
      <c r="S6255" s="153">
        <f>Tabella2[[#This Row],[PLD STOP]]-Tabella2[[#This Row],[PLD START]]</f>
        <v>4.166666666666663E-2</v>
      </c>
      <c r="T6255" s="153">
        <v>0.35416666666666669</v>
      </c>
      <c r="U6255" s="153">
        <v>0.39583333333333331</v>
      </c>
      <c r="V6255" s="153">
        <f>IF(ISBLANK(T6255),"",Tabella2[[#This Row],[ACT STOP]]-Tabella2[[#This Row],[ACT START]])</f>
        <v>4.166666666666663E-2</v>
      </c>
      <c r="W6255" s="104" t="s">
        <v>92</v>
      </c>
      <c r="X6255" s="104" t="s">
        <v>91</v>
      </c>
      <c r="Y6255" s="110"/>
      <c r="Z6255" s="106"/>
      <c r="AA6255" s="104"/>
      <c r="AB6255" s="107"/>
      <c r="AC6255" s="72">
        <f>IF(OR(Tabella2[[#This Row],[OUTCOME]]="DCO",Tabella2[[#This Row],[OUTCOME]]="SDC"),1,0)</f>
        <v>1</v>
      </c>
      <c r="AH6255" s="70"/>
      <c r="AI6255" s="70"/>
      <c r="AJ6255">
        <f>IF(OR(Tabella2[[#This Row],[OUTCOME]]="DNCO", Tabella2[[#This Row],[OUTCOME]]="SDNC"),1,0)</f>
        <v>0</v>
      </c>
      <c r="AL6255" s="70"/>
      <c r="BM6255" s="135">
        <f>Tabella2[[#This Row],[ACT START]]</f>
        <v>0.35416666666666669</v>
      </c>
      <c r="BN6255" s="136">
        <f>Tabella2[[#This Row],[ACT STOP]]</f>
        <v>0.39583333333333331</v>
      </c>
      <c r="BO6255" s="101"/>
      <c r="BR6255" s="109" t="str">
        <f t="shared" si="112"/>
        <v>SH-25-6244</v>
      </c>
      <c r="BS6255" s="109" t="s">
        <v>368</v>
      </c>
      <c r="BT6255" t="str">
        <f>Tabella2[[#This Row],[OUTCOME]]</f>
        <v>DCO</v>
      </c>
      <c r="BU6255" t="str">
        <f>_xlfn.CONCAT(Tabella2[[#This Row],[NAME SP]],Tabella2[[#This Row],[ID SP]]," - ",Tabella2[[#This Row],[SYLLABUS NO]])</f>
        <v>QATAR63 - FMS NIT01</v>
      </c>
      <c r="BV6255" t="s">
        <v>12980</v>
      </c>
    </row>
    <row r="6256" spans="1:74" hidden="1">
      <c r="A6256" s="103" t="s">
        <v>13403</v>
      </c>
      <c r="B6256" s="102">
        <v>45960</v>
      </c>
      <c r="C6256" s="104">
        <f>_xlfn.ISOWEEKNUM(Tabella2[[#This Row],[Date]])</f>
        <v>44</v>
      </c>
      <c r="D6256" s="104" t="s">
        <v>11710</v>
      </c>
      <c r="E6256" s="104" t="s">
        <v>284</v>
      </c>
      <c r="F6256" s="104">
        <v>97</v>
      </c>
      <c r="G6256" s="104" t="s">
        <v>284</v>
      </c>
      <c r="H6256" s="105">
        <v>22</v>
      </c>
      <c r="I6256" s="104" t="s">
        <v>258</v>
      </c>
      <c r="J6256" s="104"/>
      <c r="K6256" s="104" t="s">
        <v>79</v>
      </c>
      <c r="L6256" s="104" t="s">
        <v>259</v>
      </c>
      <c r="M6256" s="104" t="s">
        <v>276</v>
      </c>
      <c r="N6256" s="104"/>
      <c r="O6256" s="106"/>
      <c r="P6256" s="111" t="s">
        <v>13246</v>
      </c>
      <c r="Q6256" s="153" t="s">
        <v>498</v>
      </c>
      <c r="R6256" s="153" t="s">
        <v>499</v>
      </c>
      <c r="S6256" s="153">
        <f>Tabella2[[#This Row],[PLD STOP]]-Tabella2[[#This Row],[PLD START]]</f>
        <v>4.166666666666663E-2</v>
      </c>
      <c r="T6256" s="153">
        <v>0.41736111111111113</v>
      </c>
      <c r="U6256" s="153">
        <v>0.45763888888888887</v>
      </c>
      <c r="V6256" s="153">
        <f>IF(ISBLANK(T6256),"",Tabella2[[#This Row],[ACT STOP]]-Tabella2[[#This Row],[ACT START]])</f>
        <v>4.0277777777777746E-2</v>
      </c>
      <c r="W6256" s="104" t="s">
        <v>92</v>
      </c>
      <c r="X6256" s="104" t="s">
        <v>91</v>
      </c>
      <c r="Y6256" s="110"/>
      <c r="Z6256" s="106"/>
      <c r="AA6256" s="104"/>
      <c r="AB6256" s="107"/>
      <c r="AC6256" s="72">
        <f>IF(OR(Tabella2[[#This Row],[OUTCOME]]="DCO",Tabella2[[#This Row],[OUTCOME]]="SDC"),1,0)</f>
        <v>1</v>
      </c>
      <c r="AH6256" s="70"/>
      <c r="AI6256" s="70"/>
      <c r="AJ6256">
        <f>IF(OR(Tabella2[[#This Row],[OUTCOME]]="DNCO", Tabella2[[#This Row],[OUTCOME]]="SDNC"),1,0)</f>
        <v>0</v>
      </c>
      <c r="AL6256" s="70"/>
      <c r="BM6256" s="135">
        <f>Tabella2[[#This Row],[ACT START]]</f>
        <v>0.41736111111111113</v>
      </c>
      <c r="BN6256" s="136">
        <f>Tabella2[[#This Row],[ACT STOP]]</f>
        <v>0.45763888888888887</v>
      </c>
      <c r="BO6256" s="101"/>
      <c r="BR6256" s="109" t="str">
        <f t="shared" si="112"/>
        <v>SH-25-6245</v>
      </c>
      <c r="BS6256" s="109" t="s">
        <v>295</v>
      </c>
      <c r="BT6256" t="str">
        <f>Tabella2[[#This Row],[OUTCOME]]</f>
        <v>DCO</v>
      </c>
      <c r="BU6256" t="str">
        <f>_xlfn.CONCAT(Tabella2[[#This Row],[NAME SP]],Tabella2[[#This Row],[ID SP]]," - ",Tabella2[[#This Row],[SYLLABUS NO]])</f>
        <v>IFTS97 - SD IF0104</v>
      </c>
      <c r="BV6256" t="s">
        <v>11849</v>
      </c>
    </row>
    <row r="6257" spans="1:74" hidden="1">
      <c r="A6257" s="103" t="s">
        <v>13404</v>
      </c>
      <c r="B6257" s="102">
        <v>45960</v>
      </c>
      <c r="C6257" s="104">
        <f>_xlfn.ISOWEEKNUM(Tabella2[[#This Row],[Date]])</f>
        <v>44</v>
      </c>
      <c r="D6257" s="104" t="s">
        <v>722</v>
      </c>
      <c r="E6257" s="104" t="s">
        <v>327</v>
      </c>
      <c r="F6257" s="104">
        <v>80</v>
      </c>
      <c r="G6257" s="104" t="s">
        <v>257</v>
      </c>
      <c r="H6257" s="105">
        <v>12</v>
      </c>
      <c r="I6257" s="104" t="s">
        <v>258</v>
      </c>
      <c r="J6257" s="104"/>
      <c r="K6257" s="104" t="s">
        <v>78</v>
      </c>
      <c r="L6257" s="104" t="s">
        <v>259</v>
      </c>
      <c r="M6257" s="104" t="s">
        <v>386</v>
      </c>
      <c r="N6257" s="104"/>
      <c r="O6257" s="106"/>
      <c r="P6257" s="111" t="s">
        <v>561</v>
      </c>
      <c r="Q6257" s="153" t="s">
        <v>498</v>
      </c>
      <c r="R6257" s="153" t="s">
        <v>499</v>
      </c>
      <c r="S6257" s="153">
        <f>Tabella2[[#This Row],[PLD STOP]]-Tabella2[[#This Row],[PLD START]]</f>
        <v>4.166666666666663E-2</v>
      </c>
      <c r="T6257" s="153">
        <v>0.41666666666666669</v>
      </c>
      <c r="U6257" s="153">
        <v>0.45833333333333331</v>
      </c>
      <c r="V6257" s="153">
        <f>IF(ISBLANK(T6257),"",Tabella2[[#This Row],[ACT STOP]]-Tabella2[[#This Row],[ACT START]])</f>
        <v>4.166666666666663E-2</v>
      </c>
      <c r="W6257" s="104" t="s">
        <v>92</v>
      </c>
      <c r="X6257" s="104" t="s">
        <v>91</v>
      </c>
      <c r="Y6257" s="110"/>
      <c r="Z6257" s="106"/>
      <c r="AA6257" s="104"/>
      <c r="AB6257" s="107"/>
      <c r="AC6257" s="72">
        <f>IF(OR(Tabella2[[#This Row],[OUTCOME]]="DCO",Tabella2[[#This Row],[OUTCOME]]="SDC"),1,0)</f>
        <v>1</v>
      </c>
      <c r="AH6257" s="70"/>
      <c r="AI6257" s="70"/>
      <c r="AJ6257">
        <f>IF(OR(Tabella2[[#This Row],[OUTCOME]]="DNCO", Tabella2[[#This Row],[OUTCOME]]="SDNC"),1,0)</f>
        <v>0</v>
      </c>
      <c r="AL6257" s="70"/>
      <c r="BL6257" t="s">
        <v>3633</v>
      </c>
      <c r="BM6257" s="135">
        <f>Tabella2[[#This Row],[ACT START]]</f>
        <v>0.41666666666666669</v>
      </c>
      <c r="BN6257" s="136">
        <f>Tabella2[[#This Row],[ACT STOP]]</f>
        <v>0.45833333333333331</v>
      </c>
      <c r="BO6257" s="101"/>
      <c r="BR6257" s="109" t="str">
        <f t="shared" si="112"/>
        <v>SH-25-6246</v>
      </c>
      <c r="BS6257" s="109" t="s">
        <v>266</v>
      </c>
      <c r="BT6257" t="str">
        <f>Tabella2[[#This Row],[OUTCOME]]</f>
        <v>DCO</v>
      </c>
      <c r="BU6257" t="str">
        <f>_xlfn.CONCAT(Tabella2[[#This Row],[NAME SP]],Tabella2[[#This Row],[ID SP]]," - ",Tabella2[[#This Row],[SYLLABUS NO]])</f>
        <v>AMI80 - SD BVR02</v>
      </c>
      <c r="BV6257" t="s">
        <v>11916</v>
      </c>
    </row>
    <row r="6258" spans="1:74" hidden="1">
      <c r="A6258" s="103" t="s">
        <v>13405</v>
      </c>
      <c r="B6258" s="102">
        <v>45960</v>
      </c>
      <c r="C6258" s="104">
        <f>_xlfn.ISOWEEKNUM(Tabella2[[#This Row],[Date]])</f>
        <v>44</v>
      </c>
      <c r="D6258" s="104" t="s">
        <v>763</v>
      </c>
      <c r="E6258" s="104" t="s">
        <v>256</v>
      </c>
      <c r="F6258" s="104">
        <v>66</v>
      </c>
      <c r="G6258" s="104" t="s">
        <v>257</v>
      </c>
      <c r="H6258" s="105">
        <v>13</v>
      </c>
      <c r="I6258" s="104"/>
      <c r="J6258" s="104" t="s">
        <v>258</v>
      </c>
      <c r="K6258" s="104" t="s">
        <v>83</v>
      </c>
      <c r="L6258" s="104" t="s">
        <v>299</v>
      </c>
      <c r="M6258" s="104" t="s">
        <v>276</v>
      </c>
      <c r="N6258" s="104"/>
      <c r="O6258" s="106">
        <f>18664</f>
        <v>18664</v>
      </c>
      <c r="P6258" s="111" t="s">
        <v>733</v>
      </c>
      <c r="Q6258" s="153" t="s">
        <v>498</v>
      </c>
      <c r="R6258" s="153">
        <v>0.45833333333333331</v>
      </c>
      <c r="S6258" s="153">
        <f>Tabella2[[#This Row],[PLD STOP]]-Tabella2[[#This Row],[PLD START]]</f>
        <v>4.166666666666663E-2</v>
      </c>
      <c r="T6258" s="153"/>
      <c r="U6258" s="153"/>
      <c r="V6258" s="153" t="str">
        <f>IF(ISBLANK(T6258),"",Tabella2[[#This Row],[ACT STOP]]-Tabella2[[#This Row],[ACT START]])</f>
        <v/>
      </c>
      <c r="W6258" s="104" t="s">
        <v>108</v>
      </c>
      <c r="X6258" s="104" t="s">
        <v>143</v>
      </c>
      <c r="Y6258" s="110"/>
      <c r="Z6258" s="106"/>
      <c r="AA6258" s="104"/>
      <c r="AB6258" s="107"/>
      <c r="AC6258" s="72">
        <f>IF(OR(Tabella2[[#This Row],[OUTCOME]]="DCO",Tabella2[[#This Row],[OUTCOME]]="SDC"),1,0)</f>
        <v>0</v>
      </c>
      <c r="AH6258" s="70"/>
      <c r="AI6258" s="70"/>
      <c r="AJ6258">
        <f>IF(OR(Tabella2[[#This Row],[OUTCOME]]="DNCO", Tabella2[[#This Row],[OUTCOME]]="SDNC"),1,0)</f>
        <v>0</v>
      </c>
      <c r="AL6258" s="70"/>
      <c r="BL6258" t="s">
        <v>13434</v>
      </c>
      <c r="BM6258" s="135">
        <f>Tabella2[[#This Row],[ACT START]]</f>
        <v>0</v>
      </c>
      <c r="BN6258" s="136">
        <f>Tabella2[[#This Row],[ACT STOP]]</f>
        <v>0</v>
      </c>
      <c r="BO6258" s="101"/>
      <c r="BR6258" s="109" t="str">
        <f t="shared" si="112"/>
        <v>SH-25-6247</v>
      </c>
      <c r="BS6258" s="109" t="s">
        <v>427</v>
      </c>
      <c r="BT6258" t="str">
        <f>Tabella2[[#This Row],[OUTCOME]]</f>
        <v>CANC</v>
      </c>
      <c r="BU6258" t="str">
        <f>_xlfn.CONCAT(Tabella2[[#This Row],[NAME SP]],Tabella2[[#This Row],[ID SP]]," - ",Tabella2[[#This Row],[SYLLABUS NO]])</f>
        <v>QATAR66 - FMSC DACM01</v>
      </c>
      <c r="BV6258" t="s">
        <v>12985</v>
      </c>
    </row>
    <row r="6259" spans="1:74" hidden="1">
      <c r="A6259" s="103" t="s">
        <v>13406</v>
      </c>
      <c r="B6259" s="102">
        <v>45960</v>
      </c>
      <c r="C6259" s="104">
        <f>_xlfn.ISOWEEKNUM(Tabella2[[#This Row],[Date]])</f>
        <v>44</v>
      </c>
      <c r="D6259" s="104" t="s">
        <v>195</v>
      </c>
      <c r="E6259" s="104" t="s">
        <v>298</v>
      </c>
      <c r="F6259" s="104"/>
      <c r="G6259" s="104" t="s">
        <v>284</v>
      </c>
      <c r="H6259" s="105">
        <v>50</v>
      </c>
      <c r="I6259" s="104"/>
      <c r="J6259" s="104" t="s">
        <v>258</v>
      </c>
      <c r="K6259" s="104" t="s">
        <v>80</v>
      </c>
      <c r="L6259" s="104" t="s">
        <v>299</v>
      </c>
      <c r="M6259" s="104" t="s">
        <v>276</v>
      </c>
      <c r="N6259" s="104"/>
      <c r="O6259" s="106">
        <f>18663</f>
        <v>18663</v>
      </c>
      <c r="P6259" s="111" t="s">
        <v>300</v>
      </c>
      <c r="Q6259" s="153">
        <v>0.41666666666666669</v>
      </c>
      <c r="R6259" s="153">
        <v>0.45833333333333331</v>
      </c>
      <c r="S6259" s="153">
        <f>Tabella2[[#This Row],[PLD STOP]]-Tabella2[[#This Row],[PLD START]]</f>
        <v>4.166666666666663E-2</v>
      </c>
      <c r="T6259" s="153"/>
      <c r="U6259" s="153"/>
      <c r="V6259" s="153" t="str">
        <f>IF(ISBLANK(T6259),"",Tabella2[[#This Row],[ACT STOP]]-Tabella2[[#This Row],[ACT START]])</f>
        <v/>
      </c>
      <c r="W6259" s="104" t="s">
        <v>108</v>
      </c>
      <c r="X6259" s="104" t="s">
        <v>119</v>
      </c>
      <c r="Y6259" s="110"/>
      <c r="Z6259" s="106"/>
      <c r="AA6259" s="104"/>
      <c r="AB6259" s="107"/>
      <c r="AC6259" s="72">
        <f>IF(OR(Tabella2[[#This Row],[OUTCOME]]="DCO",Tabella2[[#This Row],[OUTCOME]]="SDC"),1,0)</f>
        <v>0</v>
      </c>
      <c r="AH6259" s="70"/>
      <c r="AI6259" s="70"/>
      <c r="AJ6259">
        <f>IF(OR(Tabella2[[#This Row],[OUTCOME]]="DNCO", Tabella2[[#This Row],[OUTCOME]]="SDNC"),1,0)</f>
        <v>0</v>
      </c>
      <c r="AL6259" s="70"/>
      <c r="BL6259" t="s">
        <v>13434</v>
      </c>
      <c r="BM6259" s="135">
        <f>Tabella2[[#This Row],[ACT START]]</f>
        <v>0</v>
      </c>
      <c r="BN6259" s="136">
        <f>Tabella2[[#This Row],[ACT STOP]]</f>
        <v>0</v>
      </c>
      <c r="BO6259" s="101"/>
      <c r="BR6259" s="109" t="str">
        <f t="shared" si="112"/>
        <v>SH-25-6248</v>
      </c>
      <c r="BS6259" s="109" t="s">
        <v>1763</v>
      </c>
      <c r="BT6259" t="str">
        <f>Tabella2[[#This Row],[OUTCOME]]</f>
        <v>CANC</v>
      </c>
      <c r="BU6259" t="str">
        <f>_xlfn.CONCAT(Tabella2[[#This Row],[NAME SP]],Tabella2[[#This Row],[ID SP]]," - ",Tabella2[[#This Row],[SYLLABUS NO]])</f>
        <v>Support QATAR - SUPP</v>
      </c>
    </row>
    <row r="6260" spans="1:74" hidden="1">
      <c r="A6260" s="103" t="s">
        <v>13407</v>
      </c>
      <c r="B6260" s="102">
        <v>45960</v>
      </c>
      <c r="C6260" s="104">
        <f>_xlfn.ISOWEEKNUM(Tabella2[[#This Row],[Date]])</f>
        <v>44</v>
      </c>
      <c r="D6260" s="104" t="s">
        <v>255</v>
      </c>
      <c r="E6260" s="104" t="s">
        <v>256</v>
      </c>
      <c r="F6260" s="104">
        <v>40</v>
      </c>
      <c r="G6260" s="104" t="s">
        <v>257</v>
      </c>
      <c r="H6260" s="105">
        <v>23</v>
      </c>
      <c r="I6260" s="104" t="s">
        <v>258</v>
      </c>
      <c r="J6260" s="104"/>
      <c r="K6260" s="104" t="s">
        <v>75</v>
      </c>
      <c r="L6260" s="104" t="s">
        <v>259</v>
      </c>
      <c r="M6260" s="104" t="s">
        <v>276</v>
      </c>
      <c r="N6260" s="104"/>
      <c r="O6260" s="106"/>
      <c r="P6260" s="111" t="s">
        <v>277</v>
      </c>
      <c r="Q6260" s="153" t="s">
        <v>498</v>
      </c>
      <c r="R6260" s="153" t="s">
        <v>499</v>
      </c>
      <c r="S6260" s="153">
        <f>Tabella2[[#This Row],[PLD STOP]]-Tabella2[[#This Row],[PLD START]]</f>
        <v>4.166666666666663E-2</v>
      </c>
      <c r="T6260" s="153" t="s">
        <v>498</v>
      </c>
      <c r="U6260" s="153" t="s">
        <v>499</v>
      </c>
      <c r="V6260" s="153">
        <f>IF(ISBLANK(T6260),"",Tabella2[[#This Row],[ACT STOP]]-Tabella2[[#This Row],[ACT START]])</f>
        <v>4.166666666666663E-2</v>
      </c>
      <c r="W6260" s="104" t="s">
        <v>92</v>
      </c>
      <c r="X6260" s="104" t="s">
        <v>91</v>
      </c>
      <c r="Y6260" s="110"/>
      <c r="Z6260" s="106"/>
      <c r="AA6260" s="104"/>
      <c r="AB6260" s="107"/>
      <c r="AC6260" s="72">
        <f>IF(OR(Tabella2[[#This Row],[OUTCOME]]="DCO",Tabella2[[#This Row],[OUTCOME]]="SDC"),1,0)</f>
        <v>1</v>
      </c>
      <c r="AH6260" s="70"/>
      <c r="AI6260" s="70"/>
      <c r="AJ6260">
        <f>IF(OR(Tabella2[[#This Row],[OUTCOME]]="DNCO", Tabella2[[#This Row],[OUTCOME]]="SDNC"),1,0)</f>
        <v>0</v>
      </c>
      <c r="AL6260" s="70"/>
      <c r="BM6260" s="135" t="str">
        <f>Tabella2[[#This Row],[ACT START]]</f>
        <v>10:00</v>
      </c>
      <c r="BN6260" s="136" t="str">
        <f>Tabella2[[#This Row],[ACT STOP]]</f>
        <v>11:00</v>
      </c>
      <c r="BO6260" s="101"/>
      <c r="BR6260" s="109" t="str">
        <f t="shared" si="112"/>
        <v>SH-25-6249</v>
      </c>
      <c r="BS6260" s="109" t="s">
        <v>1226</v>
      </c>
      <c r="BT6260" t="str">
        <f>Tabella2[[#This Row],[OUTCOME]]</f>
        <v>DCO</v>
      </c>
      <c r="BU6260" t="str">
        <f>_xlfn.CONCAT(Tabella2[[#This Row],[NAME SP]],Tabella2[[#This Row],[ID SP]]," - ",Tabella2[[#This Row],[SYLLABUS NO]])</f>
        <v>QATAR40 - PT NIT01</v>
      </c>
      <c r="BV6260" t="s">
        <v>12128</v>
      </c>
    </row>
    <row r="6261" spans="1:74" hidden="1">
      <c r="A6261" s="103" t="s">
        <v>13408</v>
      </c>
      <c r="B6261" s="102">
        <v>45960</v>
      </c>
      <c r="C6261" s="104">
        <f>_xlfn.ISOWEEKNUM(Tabella2[[#This Row],[Date]])</f>
        <v>44</v>
      </c>
      <c r="D6261" s="104" t="s">
        <v>751</v>
      </c>
      <c r="E6261" s="104" t="s">
        <v>256</v>
      </c>
      <c r="F6261" s="104">
        <v>76</v>
      </c>
      <c r="G6261" s="104" t="s">
        <v>284</v>
      </c>
      <c r="H6261" s="105">
        <v>5</v>
      </c>
      <c r="I6261" s="104" t="s">
        <v>258</v>
      </c>
      <c r="J6261" s="104"/>
      <c r="K6261" s="104" t="s">
        <v>77</v>
      </c>
      <c r="L6261" s="104" t="s">
        <v>259</v>
      </c>
      <c r="M6261" s="104" t="s">
        <v>276</v>
      </c>
      <c r="N6261" s="104"/>
      <c r="O6261" s="106"/>
      <c r="P6261" s="111" t="s">
        <v>277</v>
      </c>
      <c r="Q6261" s="153" t="s">
        <v>498</v>
      </c>
      <c r="R6261" s="153" t="s">
        <v>499</v>
      </c>
      <c r="S6261" s="153">
        <f>Tabella2[[#This Row],[PLD STOP]]-Tabella2[[#This Row],[PLD START]]</f>
        <v>4.166666666666663E-2</v>
      </c>
      <c r="T6261" s="153" t="s">
        <v>498</v>
      </c>
      <c r="U6261" s="153" t="s">
        <v>499</v>
      </c>
      <c r="V6261" s="153">
        <f>IF(ISBLANK(T6261),"",Tabella2[[#This Row],[ACT STOP]]-Tabella2[[#This Row],[ACT START]])</f>
        <v>4.166666666666663E-2</v>
      </c>
      <c r="W6261" s="104" t="s">
        <v>92</v>
      </c>
      <c r="X6261" s="104" t="s">
        <v>91</v>
      </c>
      <c r="Y6261" s="110"/>
      <c r="Z6261" s="106"/>
      <c r="AA6261" s="104"/>
      <c r="AB6261" s="107"/>
      <c r="AC6261" s="72">
        <f>IF(OR(Tabella2[[#This Row],[OUTCOME]]="DCO",Tabella2[[#This Row],[OUTCOME]]="SDC"),1,0)</f>
        <v>1</v>
      </c>
      <c r="AH6261" s="70"/>
      <c r="AI6261" s="70"/>
      <c r="AJ6261">
        <f>IF(OR(Tabella2[[#This Row],[OUTCOME]]="DNCO", Tabella2[[#This Row],[OUTCOME]]="SDNC"),1,0)</f>
        <v>0</v>
      </c>
      <c r="AL6261" s="70"/>
      <c r="BM6261" s="135" t="str">
        <f>Tabella2[[#This Row],[ACT START]]</f>
        <v>10:00</v>
      </c>
      <c r="BN6261" s="136" t="str">
        <f>Tabella2[[#This Row],[ACT STOP]]</f>
        <v>11:00</v>
      </c>
      <c r="BO6261" s="101"/>
      <c r="BR6261" s="109" t="str">
        <f t="shared" si="112"/>
        <v>SH-25-6250</v>
      </c>
      <c r="BS6261" s="109" t="s">
        <v>288</v>
      </c>
      <c r="BT6261" t="str">
        <f>Tabella2[[#This Row],[OUTCOME]]</f>
        <v>DCO</v>
      </c>
      <c r="BU6261" t="str">
        <f>_xlfn.CONCAT(Tabella2[[#This Row],[NAME SP]],Tabella2[[#This Row],[ID SP]]," - ",Tabella2[[#This Row],[SYLLABUS NO]])</f>
        <v>QATAR76 - PT NIT01</v>
      </c>
      <c r="BV6261" t="s">
        <v>11939</v>
      </c>
    </row>
    <row r="6262" spans="1:74" hidden="1">
      <c r="A6262" s="103" t="s">
        <v>13409</v>
      </c>
      <c r="B6262" s="102">
        <v>45960</v>
      </c>
      <c r="C6262" s="104">
        <f>_xlfn.ISOWEEKNUM(Tabella2[[#This Row],[Date]])</f>
        <v>44</v>
      </c>
      <c r="D6262" s="104" t="s">
        <v>11710</v>
      </c>
      <c r="E6262" s="104" t="s">
        <v>284</v>
      </c>
      <c r="F6262" s="104">
        <v>91</v>
      </c>
      <c r="G6262" s="104" t="s">
        <v>284</v>
      </c>
      <c r="H6262" s="105">
        <v>9</v>
      </c>
      <c r="I6262" s="104" t="s">
        <v>258</v>
      </c>
      <c r="J6262" s="104"/>
      <c r="K6262" s="104" t="s">
        <v>83</v>
      </c>
      <c r="L6262" s="104" t="s">
        <v>259</v>
      </c>
      <c r="M6262" s="104" t="s">
        <v>276</v>
      </c>
      <c r="N6262" s="104"/>
      <c r="O6262" s="106"/>
      <c r="P6262" s="111" t="s">
        <v>13246</v>
      </c>
      <c r="Q6262" s="153" t="s">
        <v>504</v>
      </c>
      <c r="R6262" s="153" t="s">
        <v>271</v>
      </c>
      <c r="S6262" s="153">
        <f>Tabella2[[#This Row],[PLD STOP]]-Tabella2[[#This Row],[PLD START]]</f>
        <v>4.1666666666666685E-2</v>
      </c>
      <c r="T6262" s="153">
        <v>0.47986111111111113</v>
      </c>
      <c r="U6262" s="153">
        <v>0.52013888888888893</v>
      </c>
      <c r="V6262" s="153">
        <f>IF(ISBLANK(T6262),"",Tabella2[[#This Row],[ACT STOP]]-Tabella2[[#This Row],[ACT START]])</f>
        <v>4.0277777777777801E-2</v>
      </c>
      <c r="W6262" s="104" t="s">
        <v>92</v>
      </c>
      <c r="X6262" s="104" t="s">
        <v>91</v>
      </c>
      <c r="Y6262" s="110"/>
      <c r="Z6262" s="106"/>
      <c r="AA6262" s="104"/>
      <c r="AB6262" s="107"/>
      <c r="AC6262" s="72">
        <f>IF(OR(Tabella2[[#This Row],[OUTCOME]]="DCO",Tabella2[[#This Row],[OUTCOME]]="SDC"),1,0)</f>
        <v>1</v>
      </c>
      <c r="AH6262" s="70"/>
      <c r="AI6262" s="70"/>
      <c r="AJ6262">
        <f>IF(OR(Tabella2[[#This Row],[OUTCOME]]="DNCO", Tabella2[[#This Row],[OUTCOME]]="SDNC"),1,0)</f>
        <v>0</v>
      </c>
      <c r="AL6262" s="70"/>
      <c r="BM6262" s="135">
        <f>Tabella2[[#This Row],[ACT START]]</f>
        <v>0.47986111111111113</v>
      </c>
      <c r="BN6262" s="136">
        <f>Tabella2[[#This Row],[ACT STOP]]</f>
        <v>0.52013888888888893</v>
      </c>
      <c r="BO6262" s="101"/>
      <c r="BR6262" s="109" t="str">
        <f t="shared" si="112"/>
        <v>SH-25-6251</v>
      </c>
      <c r="BS6262" s="109" t="s">
        <v>339</v>
      </c>
      <c r="BT6262" t="str">
        <f>Tabella2[[#This Row],[OUTCOME]]</f>
        <v>DCO</v>
      </c>
      <c r="BU6262" t="str">
        <f>_xlfn.CONCAT(Tabella2[[#This Row],[NAME SP]],Tabella2[[#This Row],[ID SP]]," - ",Tabella2[[#This Row],[SYLLABUS NO]])</f>
        <v>IFTS91 - SD IF0104</v>
      </c>
      <c r="BV6262" t="s">
        <v>11836</v>
      </c>
    </row>
    <row r="6263" spans="1:74" hidden="1">
      <c r="A6263" s="103" t="s">
        <v>13410</v>
      </c>
      <c r="B6263" s="102">
        <v>45960</v>
      </c>
      <c r="C6263" s="104">
        <f>_xlfn.ISOWEEKNUM(Tabella2[[#This Row],[Date]])</f>
        <v>44</v>
      </c>
      <c r="D6263" s="104" t="s">
        <v>722</v>
      </c>
      <c r="E6263" s="104" t="s">
        <v>327</v>
      </c>
      <c r="F6263" s="104">
        <v>81</v>
      </c>
      <c r="G6263" s="104" t="s">
        <v>257</v>
      </c>
      <c r="H6263" s="105">
        <v>1</v>
      </c>
      <c r="I6263" s="104" t="s">
        <v>258</v>
      </c>
      <c r="J6263" s="104"/>
      <c r="K6263" s="104" t="s">
        <v>80</v>
      </c>
      <c r="L6263" s="104" t="s">
        <v>259</v>
      </c>
      <c r="M6263" s="104" t="s">
        <v>386</v>
      </c>
      <c r="N6263" s="104"/>
      <c r="O6263" s="106"/>
      <c r="P6263" s="111" t="s">
        <v>561</v>
      </c>
      <c r="Q6263" s="153" t="s">
        <v>504</v>
      </c>
      <c r="R6263" s="153" t="s">
        <v>271</v>
      </c>
      <c r="S6263" s="153">
        <f>Tabella2[[#This Row],[PLD STOP]]-Tabella2[[#This Row],[PLD START]]</f>
        <v>4.1666666666666685E-2</v>
      </c>
      <c r="T6263" s="153"/>
      <c r="U6263" s="153"/>
      <c r="V6263" s="153" t="str">
        <f>IF(ISBLANK(T6263),"",Tabella2[[#This Row],[ACT STOP]]-Tabella2[[#This Row],[ACT START]])</f>
        <v/>
      </c>
      <c r="W6263" s="104" t="s">
        <v>108</v>
      </c>
      <c r="X6263" s="104" t="s">
        <v>143</v>
      </c>
      <c r="Y6263" s="110"/>
      <c r="Z6263" s="106"/>
      <c r="AA6263" s="104"/>
      <c r="AB6263" s="107"/>
      <c r="AC6263" s="72">
        <f>IF(OR(Tabella2[[#This Row],[OUTCOME]]="DCO",Tabella2[[#This Row],[OUTCOME]]="SDC"),1,0)</f>
        <v>0</v>
      </c>
      <c r="AH6263" s="70"/>
      <c r="AI6263" s="70"/>
      <c r="AJ6263">
        <f>IF(OR(Tabella2[[#This Row],[OUTCOME]]="DNCO", Tabella2[[#This Row],[OUTCOME]]="SDNC"),1,0)</f>
        <v>0</v>
      </c>
      <c r="AL6263" s="70"/>
      <c r="BL6263" t="s">
        <v>13462</v>
      </c>
      <c r="BM6263" s="135">
        <f>Tabella2[[#This Row],[ACT START]]</f>
        <v>0</v>
      </c>
      <c r="BN6263" s="136">
        <f>Tabella2[[#This Row],[ACT STOP]]</f>
        <v>0</v>
      </c>
      <c r="BO6263" s="101"/>
      <c r="BR6263" s="109" t="str">
        <f t="shared" si="112"/>
        <v>SH-25-6252</v>
      </c>
      <c r="BS6263" s="109" t="s">
        <v>332</v>
      </c>
      <c r="BT6263" t="str">
        <f>Tabella2[[#This Row],[OUTCOME]]</f>
        <v>CANC</v>
      </c>
      <c r="BU6263" t="str">
        <f>_xlfn.CONCAT(Tabella2[[#This Row],[NAME SP]],Tabella2[[#This Row],[ID SP]]," - ",Tabella2[[#This Row],[SYLLABUS NO]])</f>
        <v>AMI81 - SD BVR02</v>
      </c>
      <c r="BV6263" t="s">
        <v>11921</v>
      </c>
    </row>
    <row r="6264" spans="1:74" hidden="1">
      <c r="A6264" s="103" t="s">
        <v>13411</v>
      </c>
      <c r="B6264" s="102">
        <v>45960</v>
      </c>
      <c r="C6264" s="104">
        <f>_xlfn.ISOWEEKNUM(Tabella2[[#This Row],[Date]])</f>
        <v>44</v>
      </c>
      <c r="D6264" s="104" t="s">
        <v>6766</v>
      </c>
      <c r="E6264" s="104" t="s">
        <v>284</v>
      </c>
      <c r="F6264" s="104">
        <v>77</v>
      </c>
      <c r="G6264" s="104" t="s">
        <v>257</v>
      </c>
      <c r="H6264" s="105">
        <v>32</v>
      </c>
      <c r="I6264" s="104"/>
      <c r="J6264" s="104" t="s">
        <v>258</v>
      </c>
      <c r="K6264" s="104" t="s">
        <v>79</v>
      </c>
      <c r="L6264" s="104" t="s">
        <v>299</v>
      </c>
      <c r="M6264" s="104" t="s">
        <v>386</v>
      </c>
      <c r="N6264" s="104"/>
      <c r="O6264" s="106">
        <f>18670</f>
        <v>18670</v>
      </c>
      <c r="P6264" s="111" t="s">
        <v>391</v>
      </c>
      <c r="Q6264" s="153" t="s">
        <v>504</v>
      </c>
      <c r="R6264" s="153" t="s">
        <v>271</v>
      </c>
      <c r="S6264" s="153">
        <f>Tabella2[[#This Row],[PLD STOP]]-Tabella2[[#This Row],[PLD START]]</f>
        <v>4.1666666666666685E-2</v>
      </c>
      <c r="T6264" s="153">
        <v>0.47916666666666669</v>
      </c>
      <c r="U6264" s="153">
        <v>0.52083333333333337</v>
      </c>
      <c r="V6264" s="153">
        <f>IF(ISBLANK(T6264),"",Tabella2[[#This Row],[ACT STOP]]-Tabella2[[#This Row],[ACT START]])</f>
        <v>4.1666666666666685E-2</v>
      </c>
      <c r="W6264" s="104" t="s">
        <v>92</v>
      </c>
      <c r="X6264" s="104" t="s">
        <v>91</v>
      </c>
      <c r="Y6264" s="110"/>
      <c r="Z6264" s="106"/>
      <c r="AA6264" s="104"/>
      <c r="AB6264" s="107"/>
      <c r="AC6264" s="72">
        <f>IF(OR(Tabella2[[#This Row],[OUTCOME]]="DCO",Tabella2[[#This Row],[OUTCOME]]="SDC"),1,0)</f>
        <v>1</v>
      </c>
      <c r="AH6264" s="70"/>
      <c r="AI6264" s="70"/>
      <c r="AJ6264">
        <f>IF(OR(Tabella2[[#This Row],[OUTCOME]]="DNCO", Tabella2[[#This Row],[OUTCOME]]="SDNC"),1,0)</f>
        <v>0</v>
      </c>
      <c r="AL6264" s="70"/>
      <c r="BM6264" s="135">
        <f>Tabella2[[#This Row],[ACT START]]</f>
        <v>0.47916666666666669</v>
      </c>
      <c r="BN6264" s="136">
        <f>Tabella2[[#This Row],[ACT STOP]]</f>
        <v>0.52083333333333337</v>
      </c>
      <c r="BO6264" s="101"/>
      <c r="BR6264" s="109" t="str">
        <f t="shared" si="112"/>
        <v>SH-25-6253</v>
      </c>
      <c r="BS6264" s="109" t="s">
        <v>356</v>
      </c>
      <c r="BT6264" t="str">
        <f>Tabella2[[#This Row],[OUTCOME]]</f>
        <v>DCO</v>
      </c>
      <c r="BU6264" t="str">
        <f>_xlfn.CONCAT(Tabella2[[#This Row],[NAME SP]],Tabella2[[#This Row],[ID SP]]," - ",Tabella2[[#This Row],[SYLLABUS NO]])</f>
        <v>IFTS77 - NET QRA01</v>
      </c>
      <c r="BV6264" t="s">
        <v>11873</v>
      </c>
    </row>
    <row r="6265" spans="1:74" hidden="1">
      <c r="A6265" s="103" t="s">
        <v>13412</v>
      </c>
      <c r="B6265" s="102">
        <v>45960</v>
      </c>
      <c r="C6265" s="104">
        <f>_xlfn.ISOWEEKNUM(Tabella2[[#This Row],[Date]])</f>
        <v>44</v>
      </c>
      <c r="D6265" s="104" t="s">
        <v>6766</v>
      </c>
      <c r="E6265" s="104" t="s">
        <v>284</v>
      </c>
      <c r="F6265" s="104">
        <v>79</v>
      </c>
      <c r="G6265" s="104" t="s">
        <v>257</v>
      </c>
      <c r="H6265" s="105">
        <v>17</v>
      </c>
      <c r="I6265" s="104"/>
      <c r="J6265" s="104" t="s">
        <v>258</v>
      </c>
      <c r="K6265" s="104" t="s">
        <v>78</v>
      </c>
      <c r="L6265" s="104" t="s">
        <v>299</v>
      </c>
      <c r="M6265" s="104" t="s">
        <v>386</v>
      </c>
      <c r="N6265" s="104"/>
      <c r="O6265" s="106">
        <f>18669</f>
        <v>18669</v>
      </c>
      <c r="P6265" s="111" t="s">
        <v>391</v>
      </c>
      <c r="Q6265" s="153">
        <v>0.47916666666666669</v>
      </c>
      <c r="R6265" s="153">
        <v>0.52083333333333337</v>
      </c>
      <c r="S6265" s="153">
        <f>Tabella2[[#This Row],[PLD STOP]]-Tabella2[[#This Row],[PLD START]]</f>
        <v>4.1666666666666685E-2</v>
      </c>
      <c r="T6265" s="153">
        <v>0.47916666666666669</v>
      </c>
      <c r="U6265" s="153">
        <v>0.52083333333333337</v>
      </c>
      <c r="V6265" s="153">
        <f>IF(ISBLANK(T6265),"",Tabella2[[#This Row],[ACT STOP]]-Tabella2[[#This Row],[ACT START]])</f>
        <v>4.1666666666666685E-2</v>
      </c>
      <c r="W6265" s="104" t="s">
        <v>92</v>
      </c>
      <c r="X6265" s="104" t="s">
        <v>91</v>
      </c>
      <c r="Y6265" s="110"/>
      <c r="Z6265" s="106"/>
      <c r="AA6265" s="104"/>
      <c r="AB6265" s="107"/>
      <c r="AC6265" s="72">
        <f>IF(OR(Tabella2[[#This Row],[OUTCOME]]="DCO",Tabella2[[#This Row],[OUTCOME]]="SDC"),1,0)</f>
        <v>1</v>
      </c>
      <c r="AH6265" s="70"/>
      <c r="AI6265" s="70"/>
      <c r="AJ6265">
        <f>IF(OR(Tabella2[[#This Row],[OUTCOME]]="DNCO", Tabella2[[#This Row],[OUTCOME]]="SDNC"),1,0)</f>
        <v>0</v>
      </c>
      <c r="AL6265" s="70"/>
      <c r="BM6265" s="135">
        <f>Tabella2[[#This Row],[ACT START]]</f>
        <v>0.47916666666666669</v>
      </c>
      <c r="BN6265" s="136">
        <f>Tabella2[[#This Row],[ACT STOP]]</f>
        <v>0.52083333333333337</v>
      </c>
      <c r="BO6265" s="101"/>
      <c r="BR6265" s="109" t="str">
        <f t="shared" si="112"/>
        <v>SH-25-6254</v>
      </c>
      <c r="BS6265" s="109" t="s">
        <v>393</v>
      </c>
      <c r="BT6265" t="str">
        <f>Tabella2[[#This Row],[OUTCOME]]</f>
        <v>DCO</v>
      </c>
      <c r="BU6265" t="str">
        <f>_xlfn.CONCAT(Tabella2[[#This Row],[NAME SP]],Tabella2[[#This Row],[ID SP]]," - ",Tabella2[[#This Row],[SYLLABUS NO]])</f>
        <v>IFTS79 - NET QRA01</v>
      </c>
      <c r="BV6265" t="s">
        <v>11863</v>
      </c>
    </row>
    <row r="6266" spans="1:74" hidden="1">
      <c r="A6266" s="103" t="s">
        <v>13413</v>
      </c>
      <c r="B6266" s="102">
        <v>45960</v>
      </c>
      <c r="C6266" s="104">
        <f>_xlfn.ISOWEEKNUM(Tabella2[[#This Row],[Date]])</f>
        <v>44</v>
      </c>
      <c r="D6266" s="104" t="s">
        <v>6396</v>
      </c>
      <c r="E6266" s="104" t="s">
        <v>256</v>
      </c>
      <c r="F6266" s="104">
        <v>70</v>
      </c>
      <c r="G6266" s="104" t="s">
        <v>257</v>
      </c>
      <c r="H6266" s="105">
        <v>9</v>
      </c>
      <c r="I6266" s="104"/>
      <c r="J6266" s="104" t="s">
        <v>258</v>
      </c>
      <c r="K6266" s="104" t="s">
        <v>75</v>
      </c>
      <c r="L6266" s="104" t="s">
        <v>259</v>
      </c>
      <c r="M6266" s="104" t="s">
        <v>276</v>
      </c>
      <c r="N6266" s="104"/>
      <c r="O6266" s="106"/>
      <c r="P6266" s="111" t="s">
        <v>531</v>
      </c>
      <c r="Q6266" s="153" t="s">
        <v>504</v>
      </c>
      <c r="R6266" s="153" t="s">
        <v>271</v>
      </c>
      <c r="S6266" s="153">
        <f>Tabella2[[#This Row],[PLD STOP]]-Tabella2[[#This Row],[PLD START]]</f>
        <v>4.1666666666666685E-2</v>
      </c>
      <c r="T6266" s="153" t="s">
        <v>504</v>
      </c>
      <c r="U6266" s="153" t="s">
        <v>271</v>
      </c>
      <c r="V6266" s="153">
        <f>IF(ISBLANK(T6266),"",Tabella2[[#This Row],[ACT STOP]]-Tabella2[[#This Row],[ACT START]])</f>
        <v>4.1666666666666685E-2</v>
      </c>
      <c r="W6266" s="104" t="s">
        <v>92</v>
      </c>
      <c r="X6266" s="104" t="s">
        <v>91</v>
      </c>
      <c r="Y6266" s="110"/>
      <c r="Z6266" s="106"/>
      <c r="AA6266" s="104"/>
      <c r="AB6266" s="107"/>
      <c r="AC6266" s="72">
        <f>IF(OR(Tabella2[[#This Row],[OUTCOME]]="DCO",Tabella2[[#This Row],[OUTCOME]]="SDC"),1,0)</f>
        <v>1</v>
      </c>
      <c r="AH6266" s="70"/>
      <c r="AI6266" s="70"/>
      <c r="AJ6266">
        <f>IF(OR(Tabella2[[#This Row],[OUTCOME]]="DNCO", Tabella2[[#This Row],[OUTCOME]]="SDNC"),1,0)</f>
        <v>0</v>
      </c>
      <c r="AL6266" s="70"/>
      <c r="BM6266" s="135" t="str">
        <f>Tabella2[[#This Row],[ACT START]]</f>
        <v>11:30</v>
      </c>
      <c r="BN6266" s="136" t="str">
        <f>Tabella2[[#This Row],[ACT STOP]]</f>
        <v>12:30</v>
      </c>
      <c r="BO6266" s="101"/>
      <c r="BR6266" s="109" t="str">
        <f t="shared" si="112"/>
        <v>SH-25-6255</v>
      </c>
      <c r="BS6266" s="109" t="s">
        <v>318</v>
      </c>
      <c r="BT6266" t="str">
        <f>Tabella2[[#This Row],[OUTCOME]]</f>
        <v>DCO</v>
      </c>
      <c r="BU6266" t="str">
        <f>_xlfn.CONCAT(Tabella2[[#This Row],[NAME SP]],Tabella2[[#This Row],[ID SP]]," - ",Tabella2[[#This Row],[SYLLABUS NO]])</f>
        <v>QATAR70 - FMS NIT01</v>
      </c>
      <c r="BV6266" t="s">
        <v>12002</v>
      </c>
    </row>
    <row r="6267" spans="1:74" hidden="1">
      <c r="A6267" s="103" t="s">
        <v>13414</v>
      </c>
      <c r="B6267" s="102">
        <v>45960</v>
      </c>
      <c r="C6267" s="104">
        <f>_xlfn.ISOWEEKNUM(Tabella2[[#This Row],[Date]])</f>
        <v>44</v>
      </c>
      <c r="D6267" s="104" t="s">
        <v>6396</v>
      </c>
      <c r="E6267" s="104" t="s">
        <v>256</v>
      </c>
      <c r="F6267" s="104">
        <v>74</v>
      </c>
      <c r="G6267" s="104" t="s">
        <v>257</v>
      </c>
      <c r="H6267" s="105">
        <v>3</v>
      </c>
      <c r="I6267" s="104"/>
      <c r="J6267" s="104" t="s">
        <v>258</v>
      </c>
      <c r="K6267" s="104" t="s">
        <v>77</v>
      </c>
      <c r="L6267" s="104" t="s">
        <v>259</v>
      </c>
      <c r="M6267" s="104" t="s">
        <v>461</v>
      </c>
      <c r="N6267" s="104"/>
      <c r="O6267" s="106"/>
      <c r="P6267" s="111" t="s">
        <v>610</v>
      </c>
      <c r="Q6267" s="153" t="s">
        <v>504</v>
      </c>
      <c r="R6267" s="153" t="s">
        <v>271</v>
      </c>
      <c r="S6267" s="153">
        <f>Tabella2[[#This Row],[PLD STOP]]-Tabella2[[#This Row],[PLD START]]</f>
        <v>4.1666666666666685E-2</v>
      </c>
      <c r="T6267" s="153" t="s">
        <v>504</v>
      </c>
      <c r="U6267" s="153" t="s">
        <v>271</v>
      </c>
      <c r="V6267" s="153">
        <f>IF(ISBLANK(T6267),"",Tabella2[[#This Row],[ACT STOP]]-Tabella2[[#This Row],[ACT START]])</f>
        <v>4.1666666666666685E-2</v>
      </c>
      <c r="W6267" s="104" t="s">
        <v>92</v>
      </c>
      <c r="X6267" s="104" t="s">
        <v>91</v>
      </c>
      <c r="Y6267" s="110"/>
      <c r="Z6267" s="106"/>
      <c r="AA6267" s="104"/>
      <c r="AB6267" s="107"/>
      <c r="AC6267" s="72">
        <f>IF(OR(Tabella2[[#This Row],[OUTCOME]]="DCO",Tabella2[[#This Row],[OUTCOME]]="SDC"),1,0)</f>
        <v>1</v>
      </c>
      <c r="AH6267" s="70"/>
      <c r="AI6267" s="70"/>
      <c r="AJ6267">
        <f>IF(OR(Tabella2[[#This Row],[OUTCOME]]="DNCO", Tabella2[[#This Row],[OUTCOME]]="SDNC"),1,0)</f>
        <v>0</v>
      </c>
      <c r="AL6267" s="70"/>
      <c r="BM6267" s="135" t="str">
        <f>Tabella2[[#This Row],[ACT START]]</f>
        <v>11:30</v>
      </c>
      <c r="BN6267" s="136" t="str">
        <f>Tabella2[[#This Row],[ACT STOP]]</f>
        <v>12:30</v>
      </c>
      <c r="BO6267" s="101"/>
      <c r="BR6267" s="109" t="str">
        <f t="shared" si="112"/>
        <v>SH-25-6256</v>
      </c>
      <c r="BS6267" s="109" t="s">
        <v>757</v>
      </c>
      <c r="BT6267" t="str">
        <f>Tabella2[[#This Row],[OUTCOME]]</f>
        <v>DCO</v>
      </c>
      <c r="BU6267" t="str">
        <f>_xlfn.CONCAT(Tabella2[[#This Row],[NAME SP]],Tabella2[[#This Row],[ID SP]]," - ",Tabella2[[#This Row],[SYLLABUS NO]])</f>
        <v>QATAR74 - FMS CAS02</v>
      </c>
      <c r="BV6267" t="s">
        <v>11931</v>
      </c>
    </row>
    <row r="6268" spans="1:74" hidden="1">
      <c r="A6268" s="103" t="s">
        <v>13415</v>
      </c>
      <c r="B6268" s="102">
        <v>45960</v>
      </c>
      <c r="C6268" s="104">
        <f>_xlfn.ISOWEEKNUM(Tabella2[[#This Row],[Date]])</f>
        <v>44</v>
      </c>
      <c r="D6268" s="104" t="s">
        <v>9743</v>
      </c>
      <c r="E6268" s="104" t="s">
        <v>256</v>
      </c>
      <c r="F6268" s="104">
        <v>79</v>
      </c>
      <c r="G6268" s="104" t="s">
        <v>257</v>
      </c>
      <c r="H6268" s="105">
        <v>8</v>
      </c>
      <c r="I6268" s="104"/>
      <c r="J6268" s="104" t="s">
        <v>258</v>
      </c>
      <c r="K6268" s="104" t="s">
        <v>79</v>
      </c>
      <c r="L6268" s="104" t="s">
        <v>299</v>
      </c>
      <c r="M6268" s="104" t="s">
        <v>276</v>
      </c>
      <c r="N6268" s="104"/>
      <c r="O6268" s="106">
        <f>18674</f>
        <v>18674</v>
      </c>
      <c r="P6268" s="111" t="s">
        <v>2021</v>
      </c>
      <c r="Q6268" s="153">
        <v>0.54166666666666663</v>
      </c>
      <c r="R6268" s="153" t="s">
        <v>550</v>
      </c>
      <c r="S6268" s="153">
        <f>Tabella2[[#This Row],[PLD STOP]]-Tabella2[[#This Row],[PLD START]]</f>
        <v>4.1666666666666741E-2</v>
      </c>
      <c r="T6268" s="153">
        <v>0.54166666666666663</v>
      </c>
      <c r="U6268" s="153" t="s">
        <v>550</v>
      </c>
      <c r="V6268" s="153">
        <f>IF(ISBLANK(T6268),"",Tabella2[[#This Row],[ACT STOP]]-Tabella2[[#This Row],[ACT START]])</f>
        <v>4.1666666666666741E-2</v>
      </c>
      <c r="W6268" s="104" t="s">
        <v>92</v>
      </c>
      <c r="X6268" s="104" t="s">
        <v>91</v>
      </c>
      <c r="Y6268" s="110"/>
      <c r="Z6268" s="106"/>
      <c r="AA6268" s="104"/>
      <c r="AB6268" s="107"/>
      <c r="AC6268" s="72">
        <f>IF(OR(Tabella2[[#This Row],[OUTCOME]]="DCO",Tabella2[[#This Row],[OUTCOME]]="SDC"),1,0)</f>
        <v>1</v>
      </c>
      <c r="AH6268" s="70"/>
      <c r="AI6268" s="70"/>
      <c r="AJ6268">
        <f>IF(OR(Tabella2[[#This Row],[OUTCOME]]="DNCO", Tabella2[[#This Row],[OUTCOME]]="SDNC"),1,0)</f>
        <v>0</v>
      </c>
      <c r="AL6268" s="70"/>
      <c r="BM6268" s="135">
        <f>Tabella2[[#This Row],[ACT START]]</f>
        <v>0.54166666666666663</v>
      </c>
      <c r="BN6268" s="136" t="str">
        <f>Tabella2[[#This Row],[ACT STOP]]</f>
        <v>14:00</v>
      </c>
      <c r="BO6268" s="101"/>
      <c r="BR6268" s="109" t="str">
        <f t="shared" si="112"/>
        <v>SH-25-6257</v>
      </c>
      <c r="BS6268" s="109" t="s">
        <v>653</v>
      </c>
      <c r="BT6268" t="str">
        <f>Tabella2[[#This Row],[OUTCOME]]</f>
        <v>DCO</v>
      </c>
      <c r="BU6268" t="str">
        <f>_xlfn.CONCAT(Tabella2[[#This Row],[NAME SP]],Tabella2[[#This Row],[ID SP]]," - ",Tabella2[[#This Row],[SYLLABUS NO]])</f>
        <v>QATAR79 - NET BTFFB01</v>
      </c>
      <c r="BV6268" t="s">
        <v>11914</v>
      </c>
    </row>
    <row r="6269" spans="1:74" hidden="1">
      <c r="A6269" s="103" t="s">
        <v>13416</v>
      </c>
      <c r="B6269" s="102">
        <v>45960</v>
      </c>
      <c r="C6269" s="104">
        <f>_xlfn.ISOWEEKNUM(Tabella2[[#This Row],[Date]])</f>
        <v>44</v>
      </c>
      <c r="D6269" s="104" t="s">
        <v>9743</v>
      </c>
      <c r="E6269" s="104" t="s">
        <v>256</v>
      </c>
      <c r="F6269" s="104">
        <v>81</v>
      </c>
      <c r="G6269" s="104" t="s">
        <v>257</v>
      </c>
      <c r="H6269" s="105">
        <v>12</v>
      </c>
      <c r="I6269" s="104"/>
      <c r="J6269" s="104" t="s">
        <v>258</v>
      </c>
      <c r="K6269" s="104" t="s">
        <v>78</v>
      </c>
      <c r="L6269" s="104" t="s">
        <v>299</v>
      </c>
      <c r="M6269" s="104" t="s">
        <v>276</v>
      </c>
      <c r="N6269" s="104"/>
      <c r="O6269" s="106">
        <f>18673</f>
        <v>18673</v>
      </c>
      <c r="P6269" s="111" t="s">
        <v>2021</v>
      </c>
      <c r="Q6269" s="153">
        <v>0.54166666666666663</v>
      </c>
      <c r="R6269" s="153">
        <v>0.58333333333333337</v>
      </c>
      <c r="S6269" s="153">
        <f>Tabella2[[#This Row],[PLD STOP]]-Tabella2[[#This Row],[PLD START]]</f>
        <v>4.1666666666666741E-2</v>
      </c>
      <c r="T6269" s="153">
        <v>0.54166666666666663</v>
      </c>
      <c r="U6269" s="153">
        <v>0.58333333333333337</v>
      </c>
      <c r="V6269" s="153">
        <f>IF(ISBLANK(T6269),"",Tabella2[[#This Row],[ACT STOP]]-Tabella2[[#This Row],[ACT START]])</f>
        <v>4.1666666666666741E-2</v>
      </c>
      <c r="W6269" s="104" t="s">
        <v>92</v>
      </c>
      <c r="X6269" s="104" t="s">
        <v>91</v>
      </c>
      <c r="Y6269" s="110"/>
      <c r="Z6269" s="106"/>
      <c r="AA6269" s="104"/>
      <c r="AB6269" s="107"/>
      <c r="AC6269" s="72">
        <f>IF(OR(Tabella2[[#This Row],[OUTCOME]]="DCO",Tabella2[[#This Row],[OUTCOME]]="SDC"),1,0)</f>
        <v>1</v>
      </c>
      <c r="AH6269" s="70"/>
      <c r="AI6269" s="70"/>
      <c r="AJ6269">
        <f>IF(OR(Tabella2[[#This Row],[OUTCOME]]="DNCO", Tabella2[[#This Row],[OUTCOME]]="SDNC"),1,0)</f>
        <v>0</v>
      </c>
      <c r="AL6269" s="70"/>
      <c r="BM6269" s="135">
        <f>Tabella2[[#This Row],[ACT START]]</f>
        <v>0.54166666666666663</v>
      </c>
      <c r="BN6269" s="136">
        <f>Tabella2[[#This Row],[ACT STOP]]</f>
        <v>0.58333333333333337</v>
      </c>
      <c r="BO6269" s="101"/>
      <c r="BR6269" s="109" t="str">
        <f t="shared" si="112"/>
        <v>SH-25-6258</v>
      </c>
      <c r="BS6269" s="109" t="s">
        <v>266</v>
      </c>
      <c r="BT6269" t="str">
        <f>Tabella2[[#This Row],[OUTCOME]]</f>
        <v>DCO</v>
      </c>
      <c r="BU6269" t="str">
        <f>_xlfn.CONCAT(Tabella2[[#This Row],[NAME SP]],Tabella2[[#This Row],[ID SP]]," - ",Tabella2[[#This Row],[SYLLABUS NO]])</f>
        <v>QATAR81 - NET BTFFB01</v>
      </c>
      <c r="BV6269" t="s">
        <v>12146</v>
      </c>
    </row>
    <row r="6270" spans="1:74" hidden="1">
      <c r="A6270" s="103" t="s">
        <v>13417</v>
      </c>
      <c r="B6270" s="102">
        <v>45960</v>
      </c>
      <c r="C6270" s="104">
        <f>_xlfn.ISOWEEKNUM(Tabella2[[#This Row],[Date]])</f>
        <v>44</v>
      </c>
      <c r="D6270" s="104" t="s">
        <v>860</v>
      </c>
      <c r="E6270" s="104" t="s">
        <v>284</v>
      </c>
      <c r="F6270" s="104">
        <v>80</v>
      </c>
      <c r="G6270" s="104" t="s">
        <v>257</v>
      </c>
      <c r="H6270" s="105">
        <v>14</v>
      </c>
      <c r="I6270" s="104"/>
      <c r="J6270" s="104" t="s">
        <v>258</v>
      </c>
      <c r="K6270" s="104" t="s">
        <v>83</v>
      </c>
      <c r="L6270" s="104" t="s">
        <v>299</v>
      </c>
      <c r="M6270" s="104" t="s">
        <v>361</v>
      </c>
      <c r="N6270" s="104"/>
      <c r="O6270" s="106">
        <f>18676</f>
        <v>18676</v>
      </c>
      <c r="P6270" s="111" t="s">
        <v>2067</v>
      </c>
      <c r="Q6270" s="153">
        <v>0.54166666666666663</v>
      </c>
      <c r="R6270" s="153">
        <v>0.58333333333333337</v>
      </c>
      <c r="S6270" s="153">
        <f>Tabella2[[#This Row],[PLD STOP]]-Tabella2[[#This Row],[PLD START]]</f>
        <v>4.1666666666666741E-2</v>
      </c>
      <c r="T6270" s="153">
        <v>0.54166666666666663</v>
      </c>
      <c r="U6270" s="153">
        <v>0.58333333333333337</v>
      </c>
      <c r="V6270" s="153">
        <f>IF(ISBLANK(T6270),"",Tabella2[[#This Row],[ACT STOP]]-Tabella2[[#This Row],[ACT START]])</f>
        <v>4.1666666666666741E-2</v>
      </c>
      <c r="W6270" s="104" t="s">
        <v>92</v>
      </c>
      <c r="X6270" s="104" t="s">
        <v>91</v>
      </c>
      <c r="Y6270" s="110"/>
      <c r="Z6270" s="106"/>
      <c r="AA6270" s="104"/>
      <c r="AB6270" s="107"/>
      <c r="AC6270" s="72">
        <f>IF(OR(Tabella2[[#This Row],[OUTCOME]]="DCO",Tabella2[[#This Row],[OUTCOME]]="SDC"),1,0)</f>
        <v>1</v>
      </c>
      <c r="AH6270" s="70"/>
      <c r="AI6270" s="70"/>
      <c r="AJ6270">
        <f>IF(OR(Tabella2[[#This Row],[OUTCOME]]="DNCO", Tabella2[[#This Row],[OUTCOME]]="SDNC"),1,0)</f>
        <v>0</v>
      </c>
      <c r="AL6270" s="70"/>
      <c r="BM6270" s="135">
        <f>Tabella2[[#This Row],[ACT START]]</f>
        <v>0.54166666666666663</v>
      </c>
      <c r="BN6270" s="136">
        <f>Tabella2[[#This Row],[ACT STOP]]</f>
        <v>0.58333333333333337</v>
      </c>
      <c r="BO6270" s="101"/>
      <c r="BR6270" s="109" t="str">
        <f t="shared" si="112"/>
        <v>SH-25-6259</v>
      </c>
      <c r="BS6270" s="109" t="s">
        <v>372</v>
      </c>
      <c r="BT6270" t="str">
        <f>Tabella2[[#This Row],[OUTCOME]]</f>
        <v>DCO</v>
      </c>
      <c r="BU6270" t="str">
        <f>_xlfn.CONCAT(Tabella2[[#This Row],[NAME SP]],Tabella2[[#This Row],[ID SP]]," - ",Tabella2[[#This Row],[SYLLABUS NO]])</f>
        <v>IFTS80 - FMSC RNG02</v>
      </c>
      <c r="BV6270" t="s">
        <v>13000</v>
      </c>
    </row>
    <row r="6271" spans="1:74" hidden="1">
      <c r="A6271" s="103" t="s">
        <v>13418</v>
      </c>
      <c r="B6271" s="102">
        <v>45960</v>
      </c>
      <c r="C6271" s="104">
        <f>_xlfn.ISOWEEKNUM(Tabella2[[#This Row],[Date]])</f>
        <v>44</v>
      </c>
      <c r="D6271" s="104" t="s">
        <v>195</v>
      </c>
      <c r="E6271" s="104" t="s">
        <v>398</v>
      </c>
      <c r="F6271" s="104"/>
      <c r="G6271" s="104" t="s">
        <v>284</v>
      </c>
      <c r="H6271" s="105">
        <v>48</v>
      </c>
      <c r="I6271" s="104"/>
      <c r="J6271" s="104" t="s">
        <v>258</v>
      </c>
      <c r="K6271" s="104" t="s">
        <v>80</v>
      </c>
      <c r="L6271" s="104" t="s">
        <v>299</v>
      </c>
      <c r="M6271" s="104" t="s">
        <v>361</v>
      </c>
      <c r="N6271" s="104"/>
      <c r="O6271" s="106">
        <f>18675</f>
        <v>18675</v>
      </c>
      <c r="P6271" s="111" t="s">
        <v>300</v>
      </c>
      <c r="Q6271" s="153">
        <v>0.54166666666666663</v>
      </c>
      <c r="R6271" s="153">
        <v>0.58333333333333337</v>
      </c>
      <c r="S6271" s="153">
        <f>Tabella2[[#This Row],[PLD STOP]]-Tabella2[[#This Row],[PLD START]]</f>
        <v>4.1666666666666741E-2</v>
      </c>
      <c r="T6271" s="153">
        <v>0.54166666666666663</v>
      </c>
      <c r="U6271" s="153">
        <v>0.58333333333333337</v>
      </c>
      <c r="V6271" s="153">
        <f>IF(ISBLANK(T6271),"",Tabella2[[#This Row],[ACT STOP]]-Tabella2[[#This Row],[ACT START]])</f>
        <v>4.1666666666666741E-2</v>
      </c>
      <c r="W6271" s="104" t="s">
        <v>92</v>
      </c>
      <c r="X6271" s="104" t="s">
        <v>91</v>
      </c>
      <c r="Y6271" s="110"/>
      <c r="Z6271" s="106"/>
      <c r="AA6271" s="104"/>
      <c r="AB6271" s="107"/>
      <c r="AC6271" s="72">
        <f>IF(OR(Tabella2[[#This Row],[OUTCOME]]="DCO",Tabella2[[#This Row],[OUTCOME]]="SDC"),1,0)</f>
        <v>1</v>
      </c>
      <c r="AH6271" s="70"/>
      <c r="AI6271" s="70"/>
      <c r="AJ6271">
        <f>IF(OR(Tabella2[[#This Row],[OUTCOME]]="DNCO", Tabella2[[#This Row],[OUTCOME]]="SDNC"),1,0)</f>
        <v>0</v>
      </c>
      <c r="AL6271" s="70"/>
      <c r="BM6271" s="135">
        <f>Tabella2[[#This Row],[ACT START]]</f>
        <v>0.54166666666666663</v>
      </c>
      <c r="BN6271" s="136">
        <f>Tabella2[[#This Row],[ACT STOP]]</f>
        <v>0.58333333333333337</v>
      </c>
      <c r="BO6271" s="101"/>
      <c r="BR6271" s="109" t="str">
        <f t="shared" si="112"/>
        <v>SH-25-6260</v>
      </c>
      <c r="BS6271" s="109" t="s">
        <v>1758</v>
      </c>
      <c r="BT6271" t="str">
        <f>Tabella2[[#This Row],[OUTCOME]]</f>
        <v>DCO</v>
      </c>
      <c r="BU6271" t="str">
        <f>_xlfn.CONCAT(Tabella2[[#This Row],[NAME SP]],Tabella2[[#This Row],[ID SP]]," - ",Tabella2[[#This Row],[SYLLABUS NO]])</f>
        <v>Support IFTS - SUPP</v>
      </c>
    </row>
    <row r="6272" spans="1:74" hidden="1">
      <c r="A6272" s="103" t="s">
        <v>13419</v>
      </c>
      <c r="B6272" s="102">
        <v>45960</v>
      </c>
      <c r="C6272" s="104">
        <f>_xlfn.ISOWEEKNUM(Tabella2[[#This Row],[Date]])</f>
        <v>44</v>
      </c>
      <c r="D6272" s="104" t="s">
        <v>11893</v>
      </c>
      <c r="E6272" s="104" t="s">
        <v>327</v>
      </c>
      <c r="F6272" s="104">
        <v>88</v>
      </c>
      <c r="G6272" s="104" t="s">
        <v>257</v>
      </c>
      <c r="H6272" s="105">
        <v>13</v>
      </c>
      <c r="I6272" s="104" t="s">
        <v>258</v>
      </c>
      <c r="J6272" s="104"/>
      <c r="K6272" s="104" t="s">
        <v>75</v>
      </c>
      <c r="L6272" s="104" t="s">
        <v>259</v>
      </c>
      <c r="M6272" s="104" t="s">
        <v>276</v>
      </c>
      <c r="N6272" s="104"/>
      <c r="O6272" s="106"/>
      <c r="P6272" s="111" t="s">
        <v>776</v>
      </c>
      <c r="Q6272" s="153" t="s">
        <v>549</v>
      </c>
      <c r="R6272" s="153" t="s">
        <v>550</v>
      </c>
      <c r="S6272" s="153">
        <f>Tabella2[[#This Row],[PLD STOP]]-Tabella2[[#This Row],[PLD START]]</f>
        <v>4.1666666666666741E-2</v>
      </c>
      <c r="T6272" s="153" t="s">
        <v>549</v>
      </c>
      <c r="U6272" s="153" t="s">
        <v>550</v>
      </c>
      <c r="V6272" s="153">
        <f>IF(ISBLANK(T6272),"",Tabella2[[#This Row],[ACT STOP]]-Tabella2[[#This Row],[ACT START]])</f>
        <v>4.1666666666666741E-2</v>
      </c>
      <c r="W6272" s="104" t="s">
        <v>92</v>
      </c>
      <c r="X6272" s="104" t="s">
        <v>91</v>
      </c>
      <c r="Y6272" s="110"/>
      <c r="Z6272" s="106"/>
      <c r="AA6272" s="104"/>
      <c r="AB6272" s="107"/>
      <c r="AC6272" s="72">
        <f>IF(OR(Tabella2[[#This Row],[OUTCOME]]="DCO",Tabella2[[#This Row],[OUTCOME]]="SDC"),1,0)</f>
        <v>1</v>
      </c>
      <c r="AH6272" s="70"/>
      <c r="AI6272" s="70"/>
      <c r="AJ6272">
        <f>IF(OR(Tabella2[[#This Row],[OUTCOME]]="DNCO", Tabella2[[#This Row],[OUTCOME]]="SDNC"),1,0)</f>
        <v>0</v>
      </c>
      <c r="AL6272" s="70"/>
      <c r="BM6272" s="135" t="str">
        <f>Tabella2[[#This Row],[ACT START]]</f>
        <v>13:00</v>
      </c>
      <c r="BN6272" s="136" t="str">
        <f>Tabella2[[#This Row],[ACT STOP]]</f>
        <v>14:00</v>
      </c>
      <c r="BO6272" s="101"/>
      <c r="BR6272" s="109" t="str">
        <f t="shared" si="112"/>
        <v>SH-25-6261</v>
      </c>
      <c r="BS6272" s="109" t="s">
        <v>427</v>
      </c>
      <c r="BT6272" t="str">
        <f>Tabella2[[#This Row],[OUTCOME]]</f>
        <v>DCO</v>
      </c>
      <c r="BU6272" t="str">
        <f>_xlfn.CONCAT(Tabella2[[#This Row],[NAME SP]],Tabella2[[#This Row],[ID SP]]," - ",Tabella2[[#This Row],[SYLLABUS NO]])</f>
        <v>AMI88 - SD EMR04</v>
      </c>
      <c r="BV6272" t="s">
        <v>11912</v>
      </c>
    </row>
    <row r="6273" spans="1:74" hidden="1">
      <c r="A6273" s="103" t="s">
        <v>13420</v>
      </c>
      <c r="B6273" s="102">
        <v>45960</v>
      </c>
      <c r="C6273" s="104">
        <f>_xlfn.ISOWEEKNUM(Tabella2[[#This Row],[Date]])</f>
        <v>44</v>
      </c>
      <c r="D6273" s="104" t="s">
        <v>11893</v>
      </c>
      <c r="E6273" s="104" t="s">
        <v>327</v>
      </c>
      <c r="F6273" s="104">
        <v>85</v>
      </c>
      <c r="G6273" s="104" t="s">
        <v>284</v>
      </c>
      <c r="H6273" s="105">
        <v>22</v>
      </c>
      <c r="I6273" s="104" t="s">
        <v>258</v>
      </c>
      <c r="J6273" s="104"/>
      <c r="K6273" s="104" t="s">
        <v>77</v>
      </c>
      <c r="L6273" s="104" t="s">
        <v>259</v>
      </c>
      <c r="M6273" s="104" t="s">
        <v>276</v>
      </c>
      <c r="N6273" s="104"/>
      <c r="O6273" s="106"/>
      <c r="P6273" s="111" t="s">
        <v>776</v>
      </c>
      <c r="Q6273" s="153" t="s">
        <v>549</v>
      </c>
      <c r="R6273" s="153" t="s">
        <v>550</v>
      </c>
      <c r="S6273" s="153">
        <f>Tabella2[[#This Row],[PLD STOP]]-Tabella2[[#This Row],[PLD START]]</f>
        <v>4.1666666666666741E-2</v>
      </c>
      <c r="T6273" s="153" t="s">
        <v>549</v>
      </c>
      <c r="U6273" s="153" t="s">
        <v>550</v>
      </c>
      <c r="V6273" s="153">
        <f>IF(ISBLANK(T6273),"",Tabella2[[#This Row],[ACT STOP]]-Tabella2[[#This Row],[ACT START]])</f>
        <v>4.1666666666666741E-2</v>
      </c>
      <c r="W6273" s="104" t="s">
        <v>92</v>
      </c>
      <c r="X6273" s="104" t="s">
        <v>91</v>
      </c>
      <c r="Y6273" s="110"/>
      <c r="Z6273" s="106"/>
      <c r="AA6273" s="104"/>
      <c r="AB6273" s="107"/>
      <c r="AC6273" s="72">
        <f>IF(OR(Tabella2[[#This Row],[OUTCOME]]="DCO",Tabella2[[#This Row],[OUTCOME]]="SDC"),1,0)</f>
        <v>1</v>
      </c>
      <c r="AH6273" s="70"/>
      <c r="AI6273" s="70"/>
      <c r="AJ6273">
        <f>IF(OR(Tabella2[[#This Row],[OUTCOME]]="DNCO", Tabella2[[#This Row],[OUTCOME]]="SDNC"),1,0)</f>
        <v>0</v>
      </c>
      <c r="AL6273" s="70"/>
      <c r="BM6273" s="135" t="str">
        <f>Tabella2[[#This Row],[ACT START]]</f>
        <v>13:00</v>
      </c>
      <c r="BN6273" s="136" t="str">
        <f>Tabella2[[#This Row],[ACT STOP]]</f>
        <v>14:00</v>
      </c>
      <c r="BO6273" s="101"/>
      <c r="BR6273" s="109" t="str">
        <f t="shared" si="112"/>
        <v>SH-25-6262</v>
      </c>
      <c r="BS6273" s="109" t="s">
        <v>295</v>
      </c>
      <c r="BT6273" t="str">
        <f>Tabella2[[#This Row],[OUTCOME]]</f>
        <v>DCO</v>
      </c>
      <c r="BU6273" t="str">
        <f>_xlfn.CONCAT(Tabella2[[#This Row],[NAME SP]],Tabella2[[#This Row],[ID SP]]," - ",Tabella2[[#This Row],[SYLLABUS NO]])</f>
        <v>AMI85 - SD EMR04</v>
      </c>
      <c r="BV6273" t="s">
        <v>11894</v>
      </c>
    </row>
    <row r="6274" spans="1:74" hidden="1">
      <c r="A6274" s="103" t="s">
        <v>13421</v>
      </c>
      <c r="B6274" s="102">
        <v>45960</v>
      </c>
      <c r="C6274" s="104">
        <f>_xlfn.ISOWEEKNUM(Tabella2[[#This Row],[Date]])</f>
        <v>44</v>
      </c>
      <c r="D6274" s="104" t="s">
        <v>722</v>
      </c>
      <c r="E6274" s="104" t="s">
        <v>327</v>
      </c>
      <c r="F6274" s="104">
        <v>79</v>
      </c>
      <c r="G6274" s="104" t="s">
        <v>284</v>
      </c>
      <c r="H6274" s="105">
        <v>9</v>
      </c>
      <c r="I6274" s="104" t="s">
        <v>258</v>
      </c>
      <c r="J6274" s="104"/>
      <c r="K6274" s="104" t="s">
        <v>79</v>
      </c>
      <c r="L6274" s="104" t="s">
        <v>259</v>
      </c>
      <c r="M6274" s="104" t="s">
        <v>386</v>
      </c>
      <c r="N6274" s="104"/>
      <c r="O6274" s="106"/>
      <c r="P6274" s="111" t="s">
        <v>4851</v>
      </c>
      <c r="Q6274" s="153" t="s">
        <v>576</v>
      </c>
      <c r="R6274" s="153" t="s">
        <v>519</v>
      </c>
      <c r="S6274" s="153">
        <f>Tabella2[[#This Row],[PLD STOP]]-Tabella2[[#This Row],[PLD START]]</f>
        <v>4.1666666666666741E-2</v>
      </c>
      <c r="T6274" s="153" t="s">
        <v>576</v>
      </c>
      <c r="U6274" s="153" t="s">
        <v>519</v>
      </c>
      <c r="V6274" s="153">
        <f>IF(ISBLANK(T6274),"",Tabella2[[#This Row],[ACT STOP]]-Tabella2[[#This Row],[ACT START]])</f>
        <v>4.1666666666666741E-2</v>
      </c>
      <c r="W6274" s="104" t="s">
        <v>92</v>
      </c>
      <c r="X6274" s="104" t="s">
        <v>91</v>
      </c>
      <c r="Y6274" s="110"/>
      <c r="Z6274" s="106"/>
      <c r="AA6274" s="104"/>
      <c r="AB6274" s="107"/>
      <c r="AC6274" s="72">
        <f>IF(OR(Tabella2[[#This Row],[OUTCOME]]="DCO",Tabella2[[#This Row],[OUTCOME]]="SDC"),1,0)</f>
        <v>1</v>
      </c>
      <c r="AH6274" s="70"/>
      <c r="AI6274" s="70"/>
      <c r="AJ6274">
        <f>IF(OR(Tabella2[[#This Row],[OUTCOME]]="DNCO", Tabella2[[#This Row],[OUTCOME]]="SDNC"),1,0)</f>
        <v>0</v>
      </c>
      <c r="AL6274" s="70"/>
      <c r="BM6274" s="135" t="str">
        <f>Tabella2[[#This Row],[ACT START]]</f>
        <v>14:30</v>
      </c>
      <c r="BN6274" s="136" t="str">
        <f>Tabella2[[#This Row],[ACT STOP]]</f>
        <v>15:30</v>
      </c>
      <c r="BO6274" s="101"/>
      <c r="BR6274" s="109" t="str">
        <f t="shared" si="112"/>
        <v>SH-25-6263</v>
      </c>
      <c r="BS6274" s="109" t="s">
        <v>339</v>
      </c>
      <c r="BT6274" t="str">
        <f>Tabella2[[#This Row],[OUTCOME]]</f>
        <v>DCO</v>
      </c>
      <c r="BU6274" t="str">
        <f>_xlfn.CONCAT(Tabella2[[#This Row],[NAME SP]],Tabella2[[#This Row],[ID SP]]," - ",Tabella2[[#This Row],[SYLLABUS NO]])</f>
        <v>AMI79 - SD DCA01</v>
      </c>
      <c r="BV6274" t="s">
        <v>11919</v>
      </c>
    </row>
    <row r="6275" spans="1:74" hidden="1">
      <c r="A6275" s="103" t="s">
        <v>13422</v>
      </c>
      <c r="B6275" s="102">
        <v>45960</v>
      </c>
      <c r="C6275" s="104">
        <f>_xlfn.ISOWEEKNUM(Tabella2[[#This Row],[Date]])</f>
        <v>44</v>
      </c>
      <c r="D6275" s="104" t="s">
        <v>763</v>
      </c>
      <c r="E6275" s="104" t="s">
        <v>256</v>
      </c>
      <c r="F6275" s="104">
        <v>65</v>
      </c>
      <c r="G6275" s="104" t="s">
        <v>257</v>
      </c>
      <c r="H6275" s="105">
        <v>9</v>
      </c>
      <c r="I6275" s="104"/>
      <c r="J6275" s="104" t="s">
        <v>258</v>
      </c>
      <c r="K6275" s="104" t="s">
        <v>78</v>
      </c>
      <c r="L6275" s="104" t="s">
        <v>259</v>
      </c>
      <c r="M6275" s="104" t="s">
        <v>276</v>
      </c>
      <c r="N6275" s="104"/>
      <c r="O6275" s="106"/>
      <c r="P6275" s="111" t="s">
        <v>531</v>
      </c>
      <c r="Q6275" s="153" t="s">
        <v>576</v>
      </c>
      <c r="R6275" s="153" t="s">
        <v>519</v>
      </c>
      <c r="S6275" s="153">
        <f>Tabella2[[#This Row],[PLD STOP]]-Tabella2[[#This Row],[PLD START]]</f>
        <v>4.1666666666666741E-2</v>
      </c>
      <c r="T6275" s="153" t="s">
        <v>576</v>
      </c>
      <c r="U6275" s="153" t="s">
        <v>519</v>
      </c>
      <c r="V6275" s="153">
        <f>IF(ISBLANK(T6275),"",Tabella2[[#This Row],[ACT STOP]]-Tabella2[[#This Row],[ACT START]])</f>
        <v>4.1666666666666741E-2</v>
      </c>
      <c r="W6275" s="104" t="s">
        <v>92</v>
      </c>
      <c r="X6275" s="104" t="s">
        <v>91</v>
      </c>
      <c r="Y6275" s="110"/>
      <c r="Z6275" s="106"/>
      <c r="AA6275" s="104"/>
      <c r="AB6275" s="107"/>
      <c r="AC6275" s="72">
        <f>IF(OR(Tabella2[[#This Row],[OUTCOME]]="DCO",Tabella2[[#This Row],[OUTCOME]]="SDC"),1,0)</f>
        <v>1</v>
      </c>
      <c r="AH6275" s="70"/>
      <c r="AI6275" s="70"/>
      <c r="AJ6275">
        <f>IF(OR(Tabella2[[#This Row],[OUTCOME]]="DNCO", Tabella2[[#This Row],[OUTCOME]]="SDNC"),1,0)</f>
        <v>0</v>
      </c>
      <c r="AL6275" s="70"/>
      <c r="BM6275" s="135" t="str">
        <f>Tabella2[[#This Row],[ACT START]]</f>
        <v>14:30</v>
      </c>
      <c r="BN6275" s="136" t="str">
        <f>Tabella2[[#This Row],[ACT STOP]]</f>
        <v>15:30</v>
      </c>
      <c r="BO6275" s="101"/>
      <c r="BR6275" s="109" t="str">
        <f t="shared" si="112"/>
        <v>SH-25-6264</v>
      </c>
      <c r="BS6275" s="109" t="s">
        <v>318</v>
      </c>
      <c r="BT6275" t="str">
        <f>Tabella2[[#This Row],[OUTCOME]]</f>
        <v>DCO</v>
      </c>
      <c r="BU6275" t="str">
        <f>_xlfn.CONCAT(Tabella2[[#This Row],[NAME SP]],Tabella2[[#This Row],[ID SP]]," - ",Tabella2[[#This Row],[SYLLABUS NO]])</f>
        <v>QATAR65 - FMS NIT01</v>
      </c>
      <c r="BV6275" t="s">
        <v>11943</v>
      </c>
    </row>
    <row r="6276" spans="1:74" hidden="1">
      <c r="A6276" s="103" t="s">
        <v>13423</v>
      </c>
      <c r="B6276" s="102">
        <v>45960</v>
      </c>
      <c r="C6276" s="104">
        <f>_xlfn.ISOWEEKNUM(Tabella2[[#This Row],[Date]])</f>
        <v>44</v>
      </c>
      <c r="D6276" s="104" t="s">
        <v>722</v>
      </c>
      <c r="E6276" s="104" t="s">
        <v>327</v>
      </c>
      <c r="F6276" s="104">
        <v>76</v>
      </c>
      <c r="G6276" s="104" t="s">
        <v>257</v>
      </c>
      <c r="H6276" s="105">
        <v>17</v>
      </c>
      <c r="I6276" s="104" t="s">
        <v>258</v>
      </c>
      <c r="J6276" s="104"/>
      <c r="K6276" s="104" t="s">
        <v>83</v>
      </c>
      <c r="L6276" s="104" t="s">
        <v>299</v>
      </c>
      <c r="M6276" s="104" t="s">
        <v>386</v>
      </c>
      <c r="N6276" s="104"/>
      <c r="O6276" s="106">
        <f>18682</f>
        <v>18682</v>
      </c>
      <c r="P6276" s="111" t="s">
        <v>4851</v>
      </c>
      <c r="Q6276" s="153">
        <v>0.60416666666666663</v>
      </c>
      <c r="R6276" s="153">
        <v>0.64583333333333337</v>
      </c>
      <c r="S6276" s="153">
        <f>Tabella2[[#This Row],[PLD STOP]]-Tabella2[[#This Row],[PLD START]]</f>
        <v>4.1666666666666741E-2</v>
      </c>
      <c r="T6276" s="153">
        <v>0.60416666666666663</v>
      </c>
      <c r="U6276" s="153">
        <v>0.64583333333333337</v>
      </c>
      <c r="V6276" s="153">
        <f>IF(ISBLANK(T6276),"",Tabella2[[#This Row],[ACT STOP]]-Tabella2[[#This Row],[ACT START]])</f>
        <v>4.1666666666666741E-2</v>
      </c>
      <c r="W6276" s="104" t="s">
        <v>92</v>
      </c>
      <c r="X6276" s="104" t="s">
        <v>91</v>
      </c>
      <c r="Y6276" s="110"/>
      <c r="Z6276" s="106"/>
      <c r="AA6276" s="104"/>
      <c r="AB6276" s="107"/>
      <c r="AC6276" s="72">
        <f>IF(OR(Tabella2[[#This Row],[OUTCOME]]="DCO",Tabella2[[#This Row],[OUTCOME]]="SDC"),1,0)</f>
        <v>1</v>
      </c>
      <c r="AH6276" s="70"/>
      <c r="AI6276" s="70"/>
      <c r="AJ6276">
        <f>IF(OR(Tabella2[[#This Row],[OUTCOME]]="DNCO", Tabella2[[#This Row],[OUTCOME]]="SDNC"),1,0)</f>
        <v>0</v>
      </c>
      <c r="AL6276" s="70"/>
      <c r="BM6276" s="135">
        <f>Tabella2[[#This Row],[ACT START]]</f>
        <v>0.60416666666666663</v>
      </c>
      <c r="BN6276" s="136">
        <f>Tabella2[[#This Row],[ACT STOP]]</f>
        <v>0.64583333333333337</v>
      </c>
      <c r="BO6276" s="101"/>
      <c r="BR6276" s="109" t="str">
        <f t="shared" si="112"/>
        <v>SH-25-6265</v>
      </c>
      <c r="BS6276" s="109" t="s">
        <v>393</v>
      </c>
      <c r="BT6276" t="str">
        <f>Tabella2[[#This Row],[OUTCOME]]</f>
        <v>DCO</v>
      </c>
      <c r="BU6276" t="str">
        <f>_xlfn.CONCAT(Tabella2[[#This Row],[NAME SP]],Tabella2[[#This Row],[ID SP]]," - ",Tabella2[[#This Row],[SYLLABUS NO]])</f>
        <v>AMI76 - SD DCA01</v>
      </c>
      <c r="BV6276" t="s">
        <v>11883</v>
      </c>
    </row>
    <row r="6277" spans="1:74" hidden="1">
      <c r="A6277" s="103" t="s">
        <v>13424</v>
      </c>
      <c r="B6277" s="102">
        <v>45960</v>
      </c>
      <c r="C6277" s="104">
        <f>_xlfn.ISOWEEKNUM(Tabella2[[#This Row],[Date]])</f>
        <v>44</v>
      </c>
      <c r="D6277" s="104" t="s">
        <v>722</v>
      </c>
      <c r="E6277" s="104" t="s">
        <v>327</v>
      </c>
      <c r="F6277" s="104">
        <v>80</v>
      </c>
      <c r="G6277" s="104" t="s">
        <v>257</v>
      </c>
      <c r="H6277" s="105">
        <v>1</v>
      </c>
      <c r="I6277" s="104" t="s">
        <v>258</v>
      </c>
      <c r="J6277" s="104"/>
      <c r="K6277" s="104" t="s">
        <v>80</v>
      </c>
      <c r="L6277" s="104" t="s">
        <v>299</v>
      </c>
      <c r="M6277" s="104" t="s">
        <v>386</v>
      </c>
      <c r="N6277" s="104"/>
      <c r="O6277" s="106">
        <f>18681</f>
        <v>18681</v>
      </c>
      <c r="P6277" s="111" t="s">
        <v>4851</v>
      </c>
      <c r="Q6277" s="153">
        <v>0.60416666666666663</v>
      </c>
      <c r="R6277" s="153">
        <v>0.64583333333333337</v>
      </c>
      <c r="S6277" s="153">
        <f>Tabella2[[#This Row],[PLD STOP]]-Tabella2[[#This Row],[PLD START]]</f>
        <v>4.1666666666666741E-2</v>
      </c>
      <c r="T6277" s="153">
        <v>0.60416666666666663</v>
      </c>
      <c r="U6277" s="153">
        <v>0.64583333333333337</v>
      </c>
      <c r="V6277" s="153">
        <f>IF(ISBLANK(T6277),"",Tabella2[[#This Row],[ACT STOP]]-Tabella2[[#This Row],[ACT START]])</f>
        <v>4.1666666666666741E-2</v>
      </c>
      <c r="W6277" s="104" t="s">
        <v>92</v>
      </c>
      <c r="X6277" s="104" t="s">
        <v>91</v>
      </c>
      <c r="Y6277" s="110" t="s">
        <v>13463</v>
      </c>
      <c r="Z6277" s="106"/>
      <c r="AA6277" s="104"/>
      <c r="AB6277" s="107"/>
      <c r="AC6277" s="72">
        <f>IF(OR(Tabella2[[#This Row],[OUTCOME]]="DCO",Tabella2[[#This Row],[OUTCOME]]="SDC"),1,0)</f>
        <v>1</v>
      </c>
      <c r="AH6277" s="70"/>
      <c r="AI6277" s="70"/>
      <c r="AJ6277">
        <f>IF(OR(Tabella2[[#This Row],[OUTCOME]]="DNCO", Tabella2[[#This Row],[OUTCOME]]="SDNC"),1,0)</f>
        <v>0</v>
      </c>
      <c r="AL6277" s="70"/>
      <c r="BM6277" s="135">
        <f>Tabella2[[#This Row],[ACT START]]</f>
        <v>0.60416666666666663</v>
      </c>
      <c r="BN6277" s="136">
        <f>Tabella2[[#This Row],[ACT STOP]]</f>
        <v>0.64583333333333337</v>
      </c>
      <c r="BO6277" s="101"/>
      <c r="BR6277" s="109" t="str">
        <f t="shared" si="112"/>
        <v>SH-25-6266</v>
      </c>
      <c r="BS6277" s="109" t="s">
        <v>332</v>
      </c>
      <c r="BT6277" t="str">
        <f>Tabella2[[#This Row],[OUTCOME]]</f>
        <v>DCO</v>
      </c>
      <c r="BU6277" t="str">
        <f>_xlfn.CONCAT(Tabella2[[#This Row],[NAME SP]],Tabella2[[#This Row],[ID SP]]," - ",Tabella2[[#This Row],[SYLLABUS NO]])</f>
        <v>AMI80 - SD DCA01</v>
      </c>
      <c r="BV6277" t="s">
        <v>11916</v>
      </c>
    </row>
    <row r="6278" spans="1:74" hidden="1">
      <c r="A6278" s="103" t="s">
        <v>13425</v>
      </c>
      <c r="B6278" s="102">
        <v>45960</v>
      </c>
      <c r="C6278" s="104">
        <f>_xlfn.ISOWEEKNUM(Tabella2[[#This Row],[Date]])</f>
        <v>44</v>
      </c>
      <c r="D6278" s="104" t="s">
        <v>9759</v>
      </c>
      <c r="E6278" s="104" t="s">
        <v>284</v>
      </c>
      <c r="F6278" s="104">
        <v>85</v>
      </c>
      <c r="G6278" s="104" t="s">
        <v>257</v>
      </c>
      <c r="H6278" s="105">
        <v>32</v>
      </c>
      <c r="I6278" s="104"/>
      <c r="J6278" s="104" t="s">
        <v>258</v>
      </c>
      <c r="K6278" s="104" t="s">
        <v>75</v>
      </c>
      <c r="L6278" s="104" t="s">
        <v>259</v>
      </c>
      <c r="M6278" s="104" t="s">
        <v>461</v>
      </c>
      <c r="N6278" s="104"/>
      <c r="O6278" s="106"/>
      <c r="P6278" s="111" t="s">
        <v>610</v>
      </c>
      <c r="Q6278" s="153" t="s">
        <v>576</v>
      </c>
      <c r="R6278" s="153" t="s">
        <v>519</v>
      </c>
      <c r="S6278" s="153">
        <f>Tabella2[[#This Row],[PLD STOP]]-Tabella2[[#This Row],[PLD START]]</f>
        <v>4.1666666666666741E-2</v>
      </c>
      <c r="T6278" s="153" t="s">
        <v>576</v>
      </c>
      <c r="U6278" s="153" t="s">
        <v>519</v>
      </c>
      <c r="V6278" s="153">
        <f>IF(ISBLANK(T6278),"",Tabella2[[#This Row],[ACT STOP]]-Tabella2[[#This Row],[ACT START]])</f>
        <v>4.1666666666666741E-2</v>
      </c>
      <c r="W6278" s="104" t="s">
        <v>92</v>
      </c>
      <c r="X6278" s="104" t="s">
        <v>91</v>
      </c>
      <c r="Y6278" s="110"/>
      <c r="Z6278" s="106"/>
      <c r="AA6278" s="104"/>
      <c r="AB6278" s="107"/>
      <c r="AC6278" s="72">
        <f>IF(OR(Tabella2[[#This Row],[OUTCOME]]="DCO",Tabella2[[#This Row],[OUTCOME]]="SDC"),1,0)</f>
        <v>1</v>
      </c>
      <c r="AH6278" s="70"/>
      <c r="AI6278" s="70"/>
      <c r="AJ6278">
        <f>IF(OR(Tabella2[[#This Row],[OUTCOME]]="DNCO", Tabella2[[#This Row],[OUTCOME]]="SDNC"),1,0)</f>
        <v>0</v>
      </c>
      <c r="AL6278" s="70"/>
      <c r="BM6278" s="135" t="str">
        <f>Tabella2[[#This Row],[ACT START]]</f>
        <v>14:30</v>
      </c>
      <c r="BN6278" s="136" t="str">
        <f>Tabella2[[#This Row],[ACT STOP]]</f>
        <v>15:30</v>
      </c>
      <c r="BO6278" s="101"/>
      <c r="BR6278" s="109" t="str">
        <f t="shared" si="112"/>
        <v>SH-25-6267</v>
      </c>
      <c r="BS6278" s="109" t="s">
        <v>356</v>
      </c>
      <c r="BT6278" t="str">
        <f>Tabella2[[#This Row],[OUTCOME]]</f>
        <v>DCO</v>
      </c>
      <c r="BU6278" t="str">
        <f>_xlfn.CONCAT(Tabella2[[#This Row],[NAME SP]],Tabella2[[#This Row],[ID SP]]," - ",Tabella2[[#This Row],[SYLLABUS NO]])</f>
        <v>IFTS85 - FMS CAS02</v>
      </c>
      <c r="BV6278" t="s">
        <v>11935</v>
      </c>
    </row>
    <row r="6279" spans="1:74" hidden="1">
      <c r="A6279" s="103" t="s">
        <v>13426</v>
      </c>
      <c r="B6279" s="102">
        <v>45960</v>
      </c>
      <c r="C6279" s="104">
        <f>_xlfn.ISOWEEKNUM(Tabella2[[#This Row],[Date]])</f>
        <v>44</v>
      </c>
      <c r="D6279" s="104" t="s">
        <v>9759</v>
      </c>
      <c r="E6279" s="104" t="s">
        <v>284</v>
      </c>
      <c r="F6279" s="104">
        <v>86</v>
      </c>
      <c r="G6279" s="104" t="s">
        <v>257</v>
      </c>
      <c r="H6279" s="105">
        <v>2</v>
      </c>
      <c r="I6279" s="104"/>
      <c r="J6279" s="104" t="s">
        <v>258</v>
      </c>
      <c r="K6279" s="104" t="s">
        <v>77</v>
      </c>
      <c r="L6279" s="104" t="s">
        <v>259</v>
      </c>
      <c r="M6279" s="104" t="s">
        <v>461</v>
      </c>
      <c r="N6279" s="104"/>
      <c r="O6279" s="106"/>
      <c r="P6279" s="111" t="s">
        <v>610</v>
      </c>
      <c r="Q6279" s="153" t="s">
        <v>576</v>
      </c>
      <c r="R6279" s="153" t="s">
        <v>519</v>
      </c>
      <c r="S6279" s="153">
        <f>Tabella2[[#This Row],[PLD STOP]]-Tabella2[[#This Row],[PLD START]]</f>
        <v>4.1666666666666741E-2</v>
      </c>
      <c r="T6279" s="153" t="s">
        <v>576</v>
      </c>
      <c r="U6279" s="153" t="s">
        <v>519</v>
      </c>
      <c r="V6279" s="153">
        <f>IF(ISBLANK(T6279),"",Tabella2[[#This Row],[ACT STOP]]-Tabella2[[#This Row],[ACT START]])</f>
        <v>4.1666666666666741E-2</v>
      </c>
      <c r="W6279" s="104" t="s">
        <v>92</v>
      </c>
      <c r="X6279" s="104" t="s">
        <v>91</v>
      </c>
      <c r="Y6279" s="110" t="s">
        <v>13460</v>
      </c>
      <c r="Z6279" s="106"/>
      <c r="AA6279" s="104"/>
      <c r="AB6279" s="107"/>
      <c r="AC6279" s="72">
        <f>IF(OR(Tabella2[[#This Row],[OUTCOME]]="DCO",Tabella2[[#This Row],[OUTCOME]]="SDC"),1,0)</f>
        <v>1</v>
      </c>
      <c r="AH6279" s="70"/>
      <c r="AI6279" s="70"/>
      <c r="AJ6279">
        <f>IF(OR(Tabella2[[#This Row],[OUTCOME]]="DNCO", Tabella2[[#This Row],[OUTCOME]]="SDNC"),1,0)</f>
        <v>0</v>
      </c>
      <c r="AL6279" s="70"/>
      <c r="BL6279" t="s">
        <v>13461</v>
      </c>
      <c r="BM6279" s="135" t="str">
        <f>Tabella2[[#This Row],[ACT START]]</f>
        <v>14:30</v>
      </c>
      <c r="BN6279" s="136" t="str">
        <f>Tabella2[[#This Row],[ACT STOP]]</f>
        <v>15:30</v>
      </c>
      <c r="BO6279" s="101"/>
      <c r="BR6279" s="109" t="str">
        <f t="shared" si="112"/>
        <v>SH-25-6268</v>
      </c>
      <c r="BS6279" s="109" t="s">
        <v>368</v>
      </c>
      <c r="BT6279" t="str">
        <f>Tabella2[[#This Row],[OUTCOME]]</f>
        <v>DCO</v>
      </c>
      <c r="BU6279" t="str">
        <f>_xlfn.CONCAT(Tabella2[[#This Row],[NAME SP]],Tabella2[[#This Row],[ID SP]]," - ",Tabella2[[#This Row],[SYLLABUS NO]])</f>
        <v>IFTS86 - FMS CAS02</v>
      </c>
      <c r="BV6279" t="s">
        <v>11899</v>
      </c>
    </row>
    <row r="6280" spans="1:74" hidden="1">
      <c r="A6280" s="103" t="s">
        <v>13436</v>
      </c>
      <c r="B6280" s="102">
        <v>45961</v>
      </c>
      <c r="C6280" s="104">
        <f>_xlfn.ISOWEEKNUM(Tabella2[[#This Row],[Date]])</f>
        <v>44</v>
      </c>
      <c r="D6280" s="104" t="s">
        <v>722</v>
      </c>
      <c r="E6280" s="104" t="s">
        <v>327</v>
      </c>
      <c r="F6280" s="104">
        <v>82</v>
      </c>
      <c r="G6280" s="104" t="s">
        <v>257</v>
      </c>
      <c r="H6280" s="105">
        <v>14</v>
      </c>
      <c r="I6280" s="104" t="s">
        <v>258</v>
      </c>
      <c r="J6280" s="104"/>
      <c r="K6280" s="104" t="s">
        <v>79</v>
      </c>
      <c r="L6280" s="104" t="s">
        <v>259</v>
      </c>
      <c r="M6280" s="104" t="s">
        <v>386</v>
      </c>
      <c r="N6280" s="104"/>
      <c r="O6280" s="106"/>
      <c r="P6280" s="111" t="s">
        <v>3511</v>
      </c>
      <c r="Q6280" s="153" t="s">
        <v>285</v>
      </c>
      <c r="R6280" s="153" t="s">
        <v>286</v>
      </c>
      <c r="S6280" s="153">
        <f>Tabella2[[#This Row],[PLD STOP]]-Tabella2[[#This Row],[PLD START]]</f>
        <v>4.166666666666663E-2</v>
      </c>
      <c r="T6280" s="153" t="s">
        <v>285</v>
      </c>
      <c r="U6280" s="153" t="s">
        <v>286</v>
      </c>
      <c r="V6280" s="153">
        <f>IF(ISBLANK(T6280),"",Tabella2[[#This Row],[ACT STOP]]-Tabella2[[#This Row],[ACT START]])</f>
        <v>4.166666666666663E-2</v>
      </c>
      <c r="W6280" s="104" t="s">
        <v>92</v>
      </c>
      <c r="X6280" s="104" t="s">
        <v>91</v>
      </c>
      <c r="Y6280" s="110"/>
      <c r="Z6280" s="106"/>
      <c r="AA6280" s="104"/>
      <c r="AB6280" s="107"/>
      <c r="AC6280" s="72">
        <f>IF(OR(Tabella2[[#This Row],[OUTCOME]]="DCO",Tabella2[[#This Row],[OUTCOME]]="SDC"),1,0)</f>
        <v>1</v>
      </c>
      <c r="AH6280" s="70"/>
      <c r="AI6280" s="70"/>
      <c r="AJ6280">
        <f>IF(OR(Tabella2[[#This Row],[OUTCOME]]="DNCO", Tabella2[[#This Row],[OUTCOME]]="SDNC"),1,0)</f>
        <v>0</v>
      </c>
      <c r="AL6280" s="70"/>
      <c r="BM6280" s="135" t="str">
        <f>Tabella2[[#This Row],[ACT START]]</f>
        <v>07:00</v>
      </c>
      <c r="BN6280" s="136" t="str">
        <f>Tabella2[[#This Row],[ACT STOP]]</f>
        <v>08:00</v>
      </c>
      <c r="BO6280" s="101"/>
      <c r="BR6280" s="109" t="str">
        <f t="shared" si="112"/>
        <v>SH-25-6269</v>
      </c>
      <c r="BS6280" s="109" t="s">
        <v>372</v>
      </c>
      <c r="BT6280" t="str">
        <f>Tabella2[[#This Row],[OUTCOME]]</f>
        <v>DCO</v>
      </c>
      <c r="BU6280" t="str">
        <f>_xlfn.CONCAT(Tabella2[[#This Row],[NAME SP]],Tabella2[[#This Row],[ID SP]]," - ",Tabella2[[#This Row],[SYLLABUS NO]])</f>
        <v>AMI82 - SD TINVG01</v>
      </c>
      <c r="BV6280" t="s">
        <v>11927</v>
      </c>
    </row>
    <row r="6281" spans="1:74" hidden="1">
      <c r="A6281" s="103" t="s">
        <v>13437</v>
      </c>
      <c r="B6281" s="102">
        <v>45961</v>
      </c>
      <c r="C6281" s="104">
        <f>_xlfn.ISOWEEKNUM(Tabella2[[#This Row],[Date]])</f>
        <v>44</v>
      </c>
      <c r="D6281" s="104" t="s">
        <v>751</v>
      </c>
      <c r="E6281" s="104" t="s">
        <v>256</v>
      </c>
      <c r="F6281" s="104">
        <v>77</v>
      </c>
      <c r="G6281" s="104" t="s">
        <v>284</v>
      </c>
      <c r="H6281" s="105">
        <v>22</v>
      </c>
      <c r="I6281" s="104" t="s">
        <v>258</v>
      </c>
      <c r="J6281" s="104"/>
      <c r="K6281" s="104" t="s">
        <v>78</v>
      </c>
      <c r="L6281" s="104" t="s">
        <v>259</v>
      </c>
      <c r="M6281" s="104" t="s">
        <v>1846</v>
      </c>
      <c r="N6281" s="104"/>
      <c r="O6281" s="106"/>
      <c r="P6281" s="111" t="s">
        <v>1858</v>
      </c>
      <c r="Q6281" s="153" t="s">
        <v>285</v>
      </c>
      <c r="R6281" s="153" t="s">
        <v>286</v>
      </c>
      <c r="S6281" s="153">
        <f>Tabella2[[#This Row],[PLD STOP]]-Tabella2[[#This Row],[PLD START]]</f>
        <v>4.166666666666663E-2</v>
      </c>
      <c r="T6281" s="153">
        <v>0.30208333333333331</v>
      </c>
      <c r="U6281" s="153">
        <v>0.33333333333333331</v>
      </c>
      <c r="V6281" s="153">
        <f>IF(ISBLANK(T6281),"",Tabella2[[#This Row],[ACT STOP]]-Tabella2[[#This Row],[ACT START]])</f>
        <v>3.125E-2</v>
      </c>
      <c r="W6281" s="104" t="s">
        <v>92</v>
      </c>
      <c r="X6281" s="104" t="s">
        <v>91</v>
      </c>
      <c r="Y6281" s="110" t="s">
        <v>13464</v>
      </c>
      <c r="Z6281" s="106"/>
      <c r="AA6281" s="104"/>
      <c r="AB6281" s="107"/>
      <c r="AC6281" s="72">
        <f>IF(OR(Tabella2[[#This Row],[OUTCOME]]="DCO",Tabella2[[#This Row],[OUTCOME]]="SDC"),1,0)</f>
        <v>1</v>
      </c>
      <c r="AH6281" s="70"/>
      <c r="AI6281" s="70"/>
      <c r="AJ6281">
        <f>IF(OR(Tabella2[[#This Row],[OUTCOME]]="DNCO", Tabella2[[#This Row],[OUTCOME]]="SDNC"),1,0)</f>
        <v>0</v>
      </c>
      <c r="AL6281" s="70"/>
      <c r="BM6281" s="135">
        <f>Tabella2[[#This Row],[ACT START]]</f>
        <v>0.30208333333333331</v>
      </c>
      <c r="BN6281" s="136">
        <f>Tabella2[[#This Row],[ACT STOP]]</f>
        <v>0.33333333333333331</v>
      </c>
      <c r="BO6281" s="101"/>
      <c r="BQ6281" t="s">
        <v>94</v>
      </c>
      <c r="BR6281" s="109" t="str">
        <f t="shared" si="112"/>
        <v>SH-25-6270</v>
      </c>
      <c r="BS6281" s="109" t="s">
        <v>295</v>
      </c>
      <c r="BT6281" t="str">
        <f>Tabella2[[#This Row],[OUTCOME]]</f>
        <v>DCO</v>
      </c>
      <c r="BU6281" t="str">
        <f>_xlfn.CONCAT(Tabella2[[#This Row],[NAME SP]],Tabella2[[#This Row],[ID SP]]," - ",Tabella2[[#This Row],[SYLLABUS NO]])</f>
        <v>QATAR77 - FMS AAR01</v>
      </c>
      <c r="BV6281" t="s">
        <v>12050</v>
      </c>
    </row>
    <row r="6282" spans="1:74" hidden="1">
      <c r="A6282" s="103" t="s">
        <v>13438</v>
      </c>
      <c r="B6282" s="102">
        <v>45961</v>
      </c>
      <c r="C6282" s="104">
        <f>_xlfn.ISOWEEKNUM(Tabella2[[#This Row],[Date]])</f>
        <v>44</v>
      </c>
      <c r="D6282" s="104" t="s">
        <v>763</v>
      </c>
      <c r="E6282" s="104" t="s">
        <v>256</v>
      </c>
      <c r="F6282" s="104">
        <v>66</v>
      </c>
      <c r="G6282" s="104" t="s">
        <v>257</v>
      </c>
      <c r="H6282" s="105">
        <v>8</v>
      </c>
      <c r="I6282" s="104"/>
      <c r="J6282" s="104" t="s">
        <v>258</v>
      </c>
      <c r="K6282" s="104" t="s">
        <v>83</v>
      </c>
      <c r="L6282" s="104" t="s">
        <v>299</v>
      </c>
      <c r="M6282" s="104" t="s">
        <v>276</v>
      </c>
      <c r="N6282" s="104"/>
      <c r="O6282" s="103" t="str">
        <f>A6283</f>
        <v>18688</v>
      </c>
      <c r="P6282" s="111" t="s">
        <v>733</v>
      </c>
      <c r="Q6282" s="153" t="s">
        <v>285</v>
      </c>
      <c r="R6282" s="153" t="s">
        <v>286</v>
      </c>
      <c r="S6282" s="153">
        <f>Tabella2[[#This Row],[PLD STOP]]-Tabella2[[#This Row],[PLD START]]</f>
        <v>4.166666666666663E-2</v>
      </c>
      <c r="T6282" s="153">
        <v>0.29166666666666669</v>
      </c>
      <c r="U6282" s="153">
        <v>0.33333333333333331</v>
      </c>
      <c r="V6282" s="153">
        <f>IF(ISBLANK(T6282),"",Tabella2[[#This Row],[ACT STOP]]-Tabella2[[#This Row],[ACT START]])</f>
        <v>4.166666666666663E-2</v>
      </c>
      <c r="W6282" s="104" t="s">
        <v>92</v>
      </c>
      <c r="X6282" s="104" t="s">
        <v>91</v>
      </c>
      <c r="Y6282" s="110"/>
      <c r="Z6282" s="106"/>
      <c r="AA6282" s="104"/>
      <c r="AB6282" s="107"/>
      <c r="AC6282" s="72">
        <f>IF(OR(Tabella2[[#This Row],[OUTCOME]]="DCO",Tabella2[[#This Row],[OUTCOME]]="SDC"),1,0)</f>
        <v>1</v>
      </c>
      <c r="AH6282" s="70"/>
      <c r="AI6282" s="70"/>
      <c r="AJ6282">
        <f>IF(OR(Tabella2[[#This Row],[OUTCOME]]="DNCO", Tabella2[[#This Row],[OUTCOME]]="SDNC"),1,0)</f>
        <v>0</v>
      </c>
      <c r="AL6282" s="70"/>
      <c r="BM6282" s="135">
        <f>Tabella2[[#This Row],[ACT START]]</f>
        <v>0.29166666666666669</v>
      </c>
      <c r="BN6282" s="136">
        <f>Tabella2[[#This Row],[ACT STOP]]</f>
        <v>0.33333333333333331</v>
      </c>
      <c r="BO6282" s="101"/>
      <c r="BR6282" s="109" t="str">
        <f t="shared" si="112"/>
        <v>SH-25-6271</v>
      </c>
      <c r="BS6282" s="109" t="s">
        <v>653</v>
      </c>
      <c r="BT6282" t="str">
        <f>Tabella2[[#This Row],[OUTCOME]]</f>
        <v>DCO</v>
      </c>
      <c r="BU6282" t="str">
        <f>_xlfn.CONCAT(Tabella2[[#This Row],[NAME SP]],Tabella2[[#This Row],[ID SP]]," - ",Tabella2[[#This Row],[SYLLABUS NO]])</f>
        <v>QATAR66 - FMSC DACM01</v>
      </c>
      <c r="BV6282" t="s">
        <v>12985</v>
      </c>
    </row>
    <row r="6283" spans="1:74" hidden="1">
      <c r="A6283" s="103" t="s">
        <v>13439</v>
      </c>
      <c r="B6283" s="102">
        <v>45961</v>
      </c>
      <c r="C6283" s="104">
        <f>_xlfn.ISOWEEKNUM(Tabella2[[#This Row],[Date]])</f>
        <v>44</v>
      </c>
      <c r="D6283" s="104" t="s">
        <v>195</v>
      </c>
      <c r="E6283" s="104" t="s">
        <v>880</v>
      </c>
      <c r="F6283" s="104"/>
      <c r="G6283" s="104" t="s">
        <v>257</v>
      </c>
      <c r="H6283" s="105">
        <v>13</v>
      </c>
      <c r="I6283" s="104"/>
      <c r="J6283" s="104" t="s">
        <v>258</v>
      </c>
      <c r="K6283" s="104" t="s">
        <v>80</v>
      </c>
      <c r="L6283" s="104" t="s">
        <v>299</v>
      </c>
      <c r="M6283" s="104" t="s">
        <v>276</v>
      </c>
      <c r="N6283" s="104"/>
      <c r="O6283" s="103" t="str">
        <f>A6282</f>
        <v>18687</v>
      </c>
      <c r="P6283" s="111" t="s">
        <v>300</v>
      </c>
      <c r="Q6283" s="153" t="s">
        <v>285</v>
      </c>
      <c r="R6283" s="153" t="s">
        <v>286</v>
      </c>
      <c r="S6283" s="153">
        <f>Tabella2[[#This Row],[PLD STOP]]-Tabella2[[#This Row],[PLD START]]</f>
        <v>4.166666666666663E-2</v>
      </c>
      <c r="T6283" s="153">
        <v>0.29166666666666669</v>
      </c>
      <c r="U6283" s="153">
        <v>0.33333333333333331</v>
      </c>
      <c r="V6283" s="153">
        <f>IF(ISBLANK(T6283),"",Tabella2[[#This Row],[ACT STOP]]-Tabella2[[#This Row],[ACT START]])</f>
        <v>4.166666666666663E-2</v>
      </c>
      <c r="W6283" s="104" t="s">
        <v>122</v>
      </c>
      <c r="X6283" s="104" t="s">
        <v>91</v>
      </c>
      <c r="Y6283" s="110"/>
      <c r="Z6283" s="106"/>
      <c r="AA6283" s="104"/>
      <c r="AB6283" s="107"/>
      <c r="AC6283" s="72">
        <f>IF(OR(Tabella2[[#This Row],[OUTCOME]]="DCO",Tabella2[[#This Row],[OUTCOME]]="SDC"),1,0)</f>
        <v>1</v>
      </c>
      <c r="AH6283" s="70"/>
      <c r="AI6283" s="70"/>
      <c r="AJ6283">
        <f>IF(OR(Tabella2[[#This Row],[OUTCOME]]="DNCO", Tabella2[[#This Row],[OUTCOME]]="SDNC"),1,0)</f>
        <v>0</v>
      </c>
      <c r="AL6283" s="70"/>
      <c r="BM6283" s="135">
        <f>Tabella2[[#This Row],[ACT START]]</f>
        <v>0.29166666666666669</v>
      </c>
      <c r="BN6283" s="136">
        <f>Tabella2[[#This Row],[ACT STOP]]</f>
        <v>0.33333333333333331</v>
      </c>
      <c r="BO6283" s="101"/>
      <c r="BR6283" s="109" t="str">
        <f t="shared" si="112"/>
        <v>SH-25-6272</v>
      </c>
      <c r="BS6283" s="109" t="s">
        <v>427</v>
      </c>
      <c r="BT6283" t="str">
        <f>Tabella2[[#This Row],[OUTCOME]]</f>
        <v>SDC</v>
      </c>
      <c r="BU6283" t="str">
        <f>_xlfn.CONCAT(Tabella2[[#This Row],[NAME SP]],Tabella2[[#This Row],[ID SP]]," - ",Tabella2[[#This Row],[SYLLABUS NO]])</f>
        <v>Support AMI - SUPP</v>
      </c>
    </row>
    <row r="6284" spans="1:74" hidden="1">
      <c r="A6284" s="103" t="s">
        <v>13440</v>
      </c>
      <c r="B6284" s="102">
        <v>45961</v>
      </c>
      <c r="C6284" s="104">
        <f>_xlfn.ISOWEEKNUM(Tabella2[[#This Row],[Date]])</f>
        <v>44</v>
      </c>
      <c r="D6284" s="104" t="s">
        <v>11710</v>
      </c>
      <c r="E6284" s="104" t="s">
        <v>284</v>
      </c>
      <c r="F6284" s="104">
        <v>88</v>
      </c>
      <c r="G6284" s="104" t="s">
        <v>257</v>
      </c>
      <c r="H6284" s="105">
        <v>12</v>
      </c>
      <c r="I6284" s="104" t="s">
        <v>258</v>
      </c>
      <c r="J6284" s="104"/>
      <c r="K6284" s="104" t="s">
        <v>81</v>
      </c>
      <c r="L6284" s="104" t="s">
        <v>259</v>
      </c>
      <c r="M6284" s="104" t="s">
        <v>276</v>
      </c>
      <c r="N6284" s="104"/>
      <c r="O6284" s="106"/>
      <c r="P6284" s="111" t="s">
        <v>13246</v>
      </c>
      <c r="Q6284" s="153" t="s">
        <v>285</v>
      </c>
      <c r="R6284" s="153" t="s">
        <v>286</v>
      </c>
      <c r="S6284" s="153">
        <f>Tabella2[[#This Row],[PLD STOP]]-Tabella2[[#This Row],[PLD START]]</f>
        <v>4.166666666666663E-2</v>
      </c>
      <c r="T6284" s="153">
        <v>0.29236111111111113</v>
      </c>
      <c r="U6284" s="153">
        <v>0.33263888888888887</v>
      </c>
      <c r="V6284" s="153">
        <f>IF(ISBLANK(T6284),"",Tabella2[[#This Row],[ACT STOP]]-Tabella2[[#This Row],[ACT START]])</f>
        <v>4.0277777777777746E-2</v>
      </c>
      <c r="W6284" s="104" t="s">
        <v>92</v>
      </c>
      <c r="X6284" s="104" t="s">
        <v>91</v>
      </c>
      <c r="Y6284" s="110"/>
      <c r="Z6284" s="106"/>
      <c r="AA6284" s="104"/>
      <c r="AB6284" s="107"/>
      <c r="AC6284" s="72">
        <f>IF(OR(Tabella2[[#This Row],[OUTCOME]]="DCO",Tabella2[[#This Row],[OUTCOME]]="SDC"),1,0)</f>
        <v>1</v>
      </c>
      <c r="AH6284" s="70"/>
      <c r="AI6284" s="70"/>
      <c r="AJ6284">
        <f>IF(OR(Tabella2[[#This Row],[OUTCOME]]="DNCO", Tabella2[[#This Row],[OUTCOME]]="SDNC"),1,0)</f>
        <v>0</v>
      </c>
      <c r="AL6284" s="70"/>
      <c r="BM6284" s="135">
        <f>Tabella2[[#This Row],[ACT START]]</f>
        <v>0.29236111111111113</v>
      </c>
      <c r="BN6284" s="136">
        <f>Tabella2[[#This Row],[ACT STOP]]</f>
        <v>0.33263888888888887</v>
      </c>
      <c r="BO6284" s="101"/>
      <c r="BR6284" s="109" t="str">
        <f t="shared" si="112"/>
        <v>SH-25-6273</v>
      </c>
      <c r="BS6284" s="109" t="s">
        <v>266</v>
      </c>
      <c r="BT6284" t="str">
        <f>Tabella2[[#This Row],[OUTCOME]]</f>
        <v>DCO</v>
      </c>
      <c r="BU6284" t="str">
        <f>_xlfn.CONCAT(Tabella2[[#This Row],[NAME SP]],Tabella2[[#This Row],[ID SP]]," - ",Tabella2[[#This Row],[SYLLABUS NO]])</f>
        <v>IFTS88 - SD IF0104</v>
      </c>
      <c r="BV6284" t="s">
        <v>11840</v>
      </c>
    </row>
    <row r="6285" spans="1:74" hidden="1">
      <c r="A6285" s="103" t="s">
        <v>13441</v>
      </c>
      <c r="B6285" s="102">
        <v>45961</v>
      </c>
      <c r="C6285" s="104">
        <f>_xlfn.ISOWEEKNUM(Tabella2[[#This Row],[Date]])</f>
        <v>44</v>
      </c>
      <c r="D6285" s="104" t="s">
        <v>751</v>
      </c>
      <c r="E6285" s="104" t="s">
        <v>256</v>
      </c>
      <c r="F6285" s="104">
        <v>76</v>
      </c>
      <c r="G6285" s="104" t="s">
        <v>284</v>
      </c>
      <c r="H6285" s="105">
        <v>23</v>
      </c>
      <c r="I6285" s="104" t="s">
        <v>258</v>
      </c>
      <c r="J6285" s="104"/>
      <c r="K6285" s="104" t="s">
        <v>75</v>
      </c>
      <c r="L6285" s="104" t="s">
        <v>259</v>
      </c>
      <c r="M6285" s="104" t="s">
        <v>276</v>
      </c>
      <c r="N6285" s="104"/>
      <c r="O6285" s="106"/>
      <c r="P6285" s="111" t="s">
        <v>531</v>
      </c>
      <c r="Q6285" s="153" t="s">
        <v>285</v>
      </c>
      <c r="R6285" s="153" t="s">
        <v>286</v>
      </c>
      <c r="S6285" s="153">
        <f>Tabella2[[#This Row],[PLD STOP]]-Tabella2[[#This Row],[PLD START]]</f>
        <v>4.166666666666663E-2</v>
      </c>
      <c r="T6285" s="153">
        <v>0.29166666666666669</v>
      </c>
      <c r="U6285" s="153">
        <v>0.33333333333333331</v>
      </c>
      <c r="V6285" s="153">
        <f>IF(ISBLANK(T6285),"",Tabella2[[#This Row],[ACT STOP]]-Tabella2[[#This Row],[ACT START]])</f>
        <v>4.166666666666663E-2</v>
      </c>
      <c r="W6285" s="104" t="s">
        <v>92</v>
      </c>
      <c r="X6285" s="104" t="s">
        <v>91</v>
      </c>
      <c r="Y6285" s="110"/>
      <c r="Z6285" s="106"/>
      <c r="AA6285" s="104"/>
      <c r="AB6285" s="107"/>
      <c r="AC6285" s="72">
        <f>IF(OR(Tabella2[[#This Row],[OUTCOME]]="DCO",Tabella2[[#This Row],[OUTCOME]]="SDC"),1,0)</f>
        <v>1</v>
      </c>
      <c r="AH6285" s="70"/>
      <c r="AI6285" s="70"/>
      <c r="AJ6285">
        <f>IF(OR(Tabella2[[#This Row],[OUTCOME]]="DNCO", Tabella2[[#This Row],[OUTCOME]]="SDNC"),1,0)</f>
        <v>0</v>
      </c>
      <c r="AL6285" s="70"/>
      <c r="BM6285" s="135">
        <f>Tabella2[[#This Row],[ACT START]]</f>
        <v>0.29166666666666669</v>
      </c>
      <c r="BN6285" s="136">
        <f>Tabella2[[#This Row],[ACT STOP]]</f>
        <v>0.33333333333333331</v>
      </c>
      <c r="BO6285" s="101"/>
      <c r="BR6285" s="109" t="str">
        <f t="shared" si="112"/>
        <v>SH-25-6274</v>
      </c>
      <c r="BS6285" s="109" t="s">
        <v>358</v>
      </c>
      <c r="BT6285" t="str">
        <f>Tabella2[[#This Row],[OUTCOME]]</f>
        <v>DCO</v>
      </c>
      <c r="BU6285" t="str">
        <f>_xlfn.CONCAT(Tabella2[[#This Row],[NAME SP]],Tabella2[[#This Row],[ID SP]]," - ",Tabella2[[#This Row],[SYLLABUS NO]])</f>
        <v>QATAR76 - FMS NIT01</v>
      </c>
      <c r="BV6285" t="s">
        <v>11939</v>
      </c>
    </row>
    <row r="6286" spans="1:74" hidden="1">
      <c r="A6286" s="103" t="s">
        <v>13442</v>
      </c>
      <c r="B6286" s="102">
        <v>45961</v>
      </c>
      <c r="C6286" s="104">
        <f>_xlfn.ISOWEEKNUM(Tabella2[[#This Row],[Date]])</f>
        <v>44</v>
      </c>
      <c r="D6286" s="104" t="s">
        <v>11710</v>
      </c>
      <c r="E6286" s="104" t="s">
        <v>284</v>
      </c>
      <c r="F6286" s="104">
        <v>96</v>
      </c>
      <c r="G6286" s="104" t="s">
        <v>284</v>
      </c>
      <c r="H6286" s="105">
        <v>9</v>
      </c>
      <c r="I6286" s="104" t="s">
        <v>258</v>
      </c>
      <c r="J6286" s="104"/>
      <c r="K6286" s="104" t="s">
        <v>79</v>
      </c>
      <c r="L6286" s="104" t="s">
        <v>259</v>
      </c>
      <c r="M6286" s="104" t="s">
        <v>276</v>
      </c>
      <c r="N6286" s="104"/>
      <c r="O6286" s="106"/>
      <c r="P6286" s="111" t="s">
        <v>13246</v>
      </c>
      <c r="Q6286" s="153" t="s">
        <v>525</v>
      </c>
      <c r="R6286" s="153" t="s">
        <v>262</v>
      </c>
      <c r="S6286" s="153">
        <f>Tabella2[[#This Row],[PLD STOP]]-Tabella2[[#This Row],[PLD START]]</f>
        <v>4.166666666666663E-2</v>
      </c>
      <c r="T6286" s="153">
        <v>0.35486111111111113</v>
      </c>
      <c r="U6286" s="153">
        <v>0.39513888888888887</v>
      </c>
      <c r="V6286" s="153">
        <f>IF(ISBLANK(T6286),"",Tabella2[[#This Row],[ACT STOP]]-Tabella2[[#This Row],[ACT START]])</f>
        <v>4.0277777777777746E-2</v>
      </c>
      <c r="W6286" s="104" t="s">
        <v>92</v>
      </c>
      <c r="X6286" s="104" t="s">
        <v>91</v>
      </c>
      <c r="Y6286" s="110"/>
      <c r="Z6286" s="106"/>
      <c r="AA6286" s="104"/>
      <c r="AB6286" s="107"/>
      <c r="AC6286" s="72">
        <f>IF(OR(Tabella2[[#This Row],[OUTCOME]]="DCO",Tabella2[[#This Row],[OUTCOME]]="SDC"),1,0)</f>
        <v>1</v>
      </c>
      <c r="AH6286" s="70"/>
      <c r="AI6286" s="70"/>
      <c r="AJ6286">
        <f>IF(OR(Tabella2[[#This Row],[OUTCOME]]="DNCO", Tabella2[[#This Row],[OUTCOME]]="SDNC"),1,0)</f>
        <v>0</v>
      </c>
      <c r="AL6286" s="70"/>
      <c r="BM6286" s="135">
        <f>Tabella2[[#This Row],[ACT START]]</f>
        <v>0.35486111111111113</v>
      </c>
      <c r="BN6286" s="136">
        <f>Tabella2[[#This Row],[ACT STOP]]</f>
        <v>0.39513888888888887</v>
      </c>
      <c r="BO6286" s="101"/>
      <c r="BR6286" s="109" t="str">
        <f t="shared" si="112"/>
        <v>SH-25-6275</v>
      </c>
      <c r="BS6286" s="109" t="s">
        <v>339</v>
      </c>
      <c r="BT6286" t="str">
        <f>Tabella2[[#This Row],[OUTCOME]]</f>
        <v>DCO</v>
      </c>
      <c r="BU6286" t="str">
        <f>_xlfn.CONCAT(Tabella2[[#This Row],[NAME SP]],Tabella2[[#This Row],[ID SP]]," - ",Tabella2[[#This Row],[SYLLABUS NO]])</f>
        <v>IFTS96 - SD IF0104</v>
      </c>
      <c r="BV6286" t="s">
        <v>11851</v>
      </c>
    </row>
    <row r="6287" spans="1:74" hidden="1">
      <c r="A6287" s="103" t="s">
        <v>13443</v>
      </c>
      <c r="B6287" s="102">
        <v>45961</v>
      </c>
      <c r="C6287" s="104">
        <f>_xlfn.ISOWEEKNUM(Tabella2[[#This Row],[Date]])</f>
        <v>44</v>
      </c>
      <c r="D6287" s="104" t="s">
        <v>6396</v>
      </c>
      <c r="E6287" s="104" t="s">
        <v>256</v>
      </c>
      <c r="F6287" s="104">
        <v>72</v>
      </c>
      <c r="G6287" s="104" t="s">
        <v>257</v>
      </c>
      <c r="H6287" s="105">
        <v>32</v>
      </c>
      <c r="I6287" s="104"/>
      <c r="J6287" s="104" t="s">
        <v>258</v>
      </c>
      <c r="K6287" s="104" t="s">
        <v>78</v>
      </c>
      <c r="L6287" s="104" t="s">
        <v>259</v>
      </c>
      <c r="M6287" s="104" t="s">
        <v>1846</v>
      </c>
      <c r="N6287" s="104"/>
      <c r="O6287" s="106"/>
      <c r="P6287" s="111" t="s">
        <v>1847</v>
      </c>
      <c r="Q6287" s="153" t="s">
        <v>525</v>
      </c>
      <c r="R6287" s="153" t="s">
        <v>262</v>
      </c>
      <c r="S6287" s="153">
        <f>Tabella2[[#This Row],[PLD STOP]]-Tabella2[[#This Row],[PLD START]]</f>
        <v>4.166666666666663E-2</v>
      </c>
      <c r="T6287" s="153">
        <v>0.35416666666666669</v>
      </c>
      <c r="U6287" s="153">
        <v>0.36458333333333331</v>
      </c>
      <c r="V6287" s="153">
        <f>IF(ISBLANK(T6287),"",Tabella2[[#This Row],[ACT STOP]]-Tabella2[[#This Row],[ACT START]])</f>
        <v>1.041666666666663E-2</v>
      </c>
      <c r="W6287" s="104" t="s">
        <v>100</v>
      </c>
      <c r="X6287" s="104" t="s">
        <v>113</v>
      </c>
      <c r="Y6287" s="110" t="s">
        <v>13465</v>
      </c>
      <c r="Z6287" s="106"/>
      <c r="AA6287" s="104"/>
      <c r="AB6287" s="107"/>
      <c r="AC6287" s="72">
        <f>IF(OR(Tabella2[[#This Row],[OUTCOME]]="DCO",Tabella2[[#This Row],[OUTCOME]]="SDC"),1,0)</f>
        <v>0</v>
      </c>
      <c r="AH6287" s="70"/>
      <c r="AI6287" s="70"/>
      <c r="AJ6287">
        <f>IF(OR(Tabella2[[#This Row],[OUTCOME]]="DNCO", Tabella2[[#This Row],[OUTCOME]]="SDNC"),1,0)</f>
        <v>1</v>
      </c>
      <c r="AL6287" s="70"/>
      <c r="BL6287" t="s">
        <v>13466</v>
      </c>
      <c r="BM6287" s="135">
        <f>Tabella2[[#This Row],[ACT START]]</f>
        <v>0.35416666666666669</v>
      </c>
      <c r="BN6287" s="136">
        <f>Tabella2[[#This Row],[ACT STOP]]</f>
        <v>0.36458333333333331</v>
      </c>
      <c r="BO6287" s="101"/>
      <c r="BR6287" s="109" t="str">
        <f t="shared" si="112"/>
        <v>SH-25-6276</v>
      </c>
      <c r="BS6287" s="109" t="s">
        <v>356</v>
      </c>
      <c r="BT6287" t="str">
        <f>Tabella2[[#This Row],[OUTCOME]]</f>
        <v>DNCO</v>
      </c>
      <c r="BU6287" t="str">
        <f>_xlfn.CONCAT(Tabella2[[#This Row],[NAME SP]],Tabella2[[#This Row],[ID SP]]," - ",Tabella2[[#This Row],[SYLLABUS NO]])</f>
        <v>QATAR72 - PT AAR01</v>
      </c>
      <c r="BV6287" t="s">
        <v>11847</v>
      </c>
    </row>
    <row r="6288" spans="1:74" hidden="1">
      <c r="A6288" s="103" t="s">
        <v>13444</v>
      </c>
      <c r="B6288" s="102">
        <v>45961</v>
      </c>
      <c r="C6288" s="104">
        <f>_xlfn.ISOWEEKNUM(Tabella2[[#This Row],[Date]])</f>
        <v>44</v>
      </c>
      <c r="D6288" s="104" t="s">
        <v>860</v>
      </c>
      <c r="E6288" s="104" t="s">
        <v>284</v>
      </c>
      <c r="F6288" s="104">
        <v>80</v>
      </c>
      <c r="G6288" s="104" t="s">
        <v>257</v>
      </c>
      <c r="H6288" s="105">
        <v>9</v>
      </c>
      <c r="I6288" s="104"/>
      <c r="J6288" s="104" t="s">
        <v>258</v>
      </c>
      <c r="K6288" s="104" t="s">
        <v>83</v>
      </c>
      <c r="L6288" s="104" t="s">
        <v>299</v>
      </c>
      <c r="M6288" s="104" t="s">
        <v>276</v>
      </c>
      <c r="N6288" s="104"/>
      <c r="O6288" s="103" t="str">
        <f>A6289</f>
        <v>18694</v>
      </c>
      <c r="P6288" s="111" t="s">
        <v>456</v>
      </c>
      <c r="Q6288" s="153" t="s">
        <v>525</v>
      </c>
      <c r="R6288" s="153" t="s">
        <v>262</v>
      </c>
      <c r="S6288" s="153">
        <f>Tabella2[[#This Row],[PLD STOP]]-Tabella2[[#This Row],[PLD START]]</f>
        <v>4.166666666666663E-2</v>
      </c>
      <c r="T6288" s="153">
        <v>0.35416666666666669</v>
      </c>
      <c r="U6288" s="153">
        <v>0.39583333333333331</v>
      </c>
      <c r="V6288" s="153">
        <f>IF(ISBLANK(T6288),"",Tabella2[[#This Row],[ACT STOP]]-Tabella2[[#This Row],[ACT START]])</f>
        <v>4.166666666666663E-2</v>
      </c>
      <c r="W6288" s="104" t="s">
        <v>92</v>
      </c>
      <c r="X6288" s="104" t="s">
        <v>91</v>
      </c>
      <c r="Y6288" s="110"/>
      <c r="Z6288" s="106"/>
      <c r="AA6288" s="104"/>
      <c r="AB6288" s="107"/>
      <c r="AC6288" s="72">
        <f>IF(OR(Tabella2[[#This Row],[OUTCOME]]="DCO",Tabella2[[#This Row],[OUTCOME]]="SDC"),1,0)</f>
        <v>1</v>
      </c>
      <c r="AH6288" s="70"/>
      <c r="AI6288" s="70"/>
      <c r="AJ6288">
        <f>IF(OR(Tabella2[[#This Row],[OUTCOME]]="DNCO", Tabella2[[#This Row],[OUTCOME]]="SDNC"),1,0)</f>
        <v>0</v>
      </c>
      <c r="AL6288" s="70"/>
      <c r="BM6288" s="135">
        <f>Tabella2[[#This Row],[ACT START]]</f>
        <v>0.35416666666666669</v>
      </c>
      <c r="BN6288" s="136">
        <f>Tabella2[[#This Row],[ACT STOP]]</f>
        <v>0.39583333333333331</v>
      </c>
      <c r="BO6288" s="101"/>
      <c r="BR6288" s="109" t="str">
        <f t="shared" si="112"/>
        <v>SH-25-6277</v>
      </c>
      <c r="BS6288" s="109" t="s">
        <v>318</v>
      </c>
      <c r="BT6288" t="str">
        <f>Tabella2[[#This Row],[OUTCOME]]</f>
        <v>DCO</v>
      </c>
      <c r="BU6288" t="str">
        <f>_xlfn.CONCAT(Tabella2[[#This Row],[NAME SP]],Tabella2[[#This Row],[ID SP]]," - ",Tabella2[[#This Row],[SYLLABUS NO]])</f>
        <v>IFTS80 - FMSC OACM02</v>
      </c>
      <c r="BV6288" t="s">
        <v>13000</v>
      </c>
    </row>
    <row r="6289" spans="1:74" hidden="1">
      <c r="A6289" s="103" t="s">
        <v>13445</v>
      </c>
      <c r="B6289" s="102">
        <v>45961</v>
      </c>
      <c r="C6289" s="104">
        <f>_xlfn.ISOWEEKNUM(Tabella2[[#This Row],[Date]])</f>
        <v>44</v>
      </c>
      <c r="D6289" s="104" t="s">
        <v>195</v>
      </c>
      <c r="E6289" s="104" t="s">
        <v>880</v>
      </c>
      <c r="F6289" s="104"/>
      <c r="G6289" s="104" t="s">
        <v>257</v>
      </c>
      <c r="H6289" s="105">
        <v>25</v>
      </c>
      <c r="I6289" s="104"/>
      <c r="J6289" s="104" t="s">
        <v>258</v>
      </c>
      <c r="K6289" s="104" t="s">
        <v>80</v>
      </c>
      <c r="L6289" s="104" t="s">
        <v>299</v>
      </c>
      <c r="M6289" s="104" t="s">
        <v>276</v>
      </c>
      <c r="N6289" s="104"/>
      <c r="O6289" s="103" t="str">
        <f>A6288</f>
        <v>18693</v>
      </c>
      <c r="P6289" s="111" t="s">
        <v>300</v>
      </c>
      <c r="Q6289" s="153" t="s">
        <v>525</v>
      </c>
      <c r="R6289" s="153" t="s">
        <v>262</v>
      </c>
      <c r="S6289" s="153">
        <f>Tabella2[[#This Row],[PLD STOP]]-Tabella2[[#This Row],[PLD START]]</f>
        <v>4.166666666666663E-2</v>
      </c>
      <c r="T6289" s="153">
        <v>0.35416666666666669</v>
      </c>
      <c r="U6289" s="153">
        <v>0.39583333333333331</v>
      </c>
      <c r="V6289" s="153">
        <f>IF(ISBLANK(T6289),"",Tabella2[[#This Row],[ACT STOP]]-Tabella2[[#This Row],[ACT START]])</f>
        <v>4.166666666666663E-2</v>
      </c>
      <c r="W6289" s="104" t="s">
        <v>122</v>
      </c>
      <c r="X6289" s="104" t="s">
        <v>91</v>
      </c>
      <c r="Y6289" s="110"/>
      <c r="Z6289" s="106"/>
      <c r="AA6289" s="104"/>
      <c r="AB6289" s="107"/>
      <c r="AC6289" s="72">
        <f>IF(OR(Tabella2[[#This Row],[OUTCOME]]="DCO",Tabella2[[#This Row],[OUTCOME]]="SDC"),1,0)</f>
        <v>1</v>
      </c>
      <c r="AH6289" s="70"/>
      <c r="AI6289" s="70"/>
      <c r="AJ6289">
        <f>IF(OR(Tabella2[[#This Row],[OUTCOME]]="DNCO", Tabella2[[#This Row],[OUTCOME]]="SDNC"),1,0)</f>
        <v>0</v>
      </c>
      <c r="AL6289" s="70"/>
      <c r="BM6289" s="135">
        <f>Tabella2[[#This Row],[ACT START]]</f>
        <v>0.35416666666666669</v>
      </c>
      <c r="BN6289" s="136">
        <f>Tabella2[[#This Row],[ACT STOP]]</f>
        <v>0.39583333333333331</v>
      </c>
      <c r="BO6289" s="101"/>
      <c r="BR6289" s="109" t="str">
        <f t="shared" si="112"/>
        <v>SH-25-6278</v>
      </c>
      <c r="BS6289" s="109" t="s">
        <v>867</v>
      </c>
      <c r="BT6289" t="str">
        <f>Tabella2[[#This Row],[OUTCOME]]</f>
        <v>SDC</v>
      </c>
      <c r="BU6289" t="str">
        <f>_xlfn.CONCAT(Tabella2[[#This Row],[NAME SP]],Tabella2[[#This Row],[ID SP]]," - ",Tabella2[[#This Row],[SYLLABUS NO]])</f>
        <v>Support AMI - SUPP</v>
      </c>
    </row>
    <row r="6290" spans="1:74" hidden="1">
      <c r="A6290" s="103" t="s">
        <v>13446</v>
      </c>
      <c r="B6290" s="102">
        <v>45961</v>
      </c>
      <c r="C6290" s="104">
        <f>_xlfn.ISOWEEKNUM(Tabella2[[#This Row],[Date]])</f>
        <v>44</v>
      </c>
      <c r="D6290" s="104" t="s">
        <v>722</v>
      </c>
      <c r="E6290" s="104" t="s">
        <v>327</v>
      </c>
      <c r="F6290" s="104">
        <v>81</v>
      </c>
      <c r="G6290" s="104" t="s">
        <v>257</v>
      </c>
      <c r="H6290" s="105">
        <v>1</v>
      </c>
      <c r="I6290" s="104" t="s">
        <v>258</v>
      </c>
      <c r="J6290" s="104"/>
      <c r="K6290" s="104" t="s">
        <v>81</v>
      </c>
      <c r="L6290" s="104" t="s">
        <v>259</v>
      </c>
      <c r="M6290" s="104" t="s">
        <v>386</v>
      </c>
      <c r="N6290" s="104"/>
      <c r="O6290" s="106"/>
      <c r="P6290" s="111" t="s">
        <v>561</v>
      </c>
      <c r="Q6290" s="153" t="s">
        <v>525</v>
      </c>
      <c r="R6290" s="153" t="s">
        <v>262</v>
      </c>
      <c r="S6290" s="153">
        <f>Tabella2[[#This Row],[PLD STOP]]-Tabella2[[#This Row],[PLD START]]</f>
        <v>4.166666666666663E-2</v>
      </c>
      <c r="T6290" s="153">
        <v>0.35416666666666669</v>
      </c>
      <c r="U6290" s="153">
        <v>0.39583333333333331</v>
      </c>
      <c r="V6290" s="153">
        <f>IF(ISBLANK(T6290),"",Tabella2[[#This Row],[ACT STOP]]-Tabella2[[#This Row],[ACT START]])</f>
        <v>4.166666666666663E-2</v>
      </c>
      <c r="W6290" s="104" t="s">
        <v>92</v>
      </c>
      <c r="X6290" s="104" t="s">
        <v>91</v>
      </c>
      <c r="Y6290" s="110"/>
      <c r="Z6290" s="106"/>
      <c r="AA6290" s="104"/>
      <c r="AB6290" s="107"/>
      <c r="AC6290" s="72">
        <f>IF(OR(Tabella2[[#This Row],[OUTCOME]]="DCO",Tabella2[[#This Row],[OUTCOME]]="SDC"),1,0)</f>
        <v>1</v>
      </c>
      <c r="AH6290" s="70"/>
      <c r="AI6290" s="70"/>
      <c r="AJ6290">
        <f>IF(OR(Tabella2[[#This Row],[OUTCOME]]="DNCO", Tabella2[[#This Row],[OUTCOME]]="SDNC"),1,0)</f>
        <v>0</v>
      </c>
      <c r="AL6290" s="70"/>
      <c r="BM6290" s="135">
        <f>Tabella2[[#This Row],[ACT START]]</f>
        <v>0.35416666666666669</v>
      </c>
      <c r="BN6290" s="136">
        <f>Tabella2[[#This Row],[ACT STOP]]</f>
        <v>0.39583333333333331</v>
      </c>
      <c r="BO6290" s="101"/>
      <c r="BR6290" s="109" t="str">
        <f t="shared" si="112"/>
        <v>SH-25-6279</v>
      </c>
      <c r="BS6290" s="109" t="s">
        <v>332</v>
      </c>
      <c r="BT6290" t="str">
        <f>Tabella2[[#This Row],[OUTCOME]]</f>
        <v>DCO</v>
      </c>
      <c r="BU6290" t="str">
        <f>_xlfn.CONCAT(Tabella2[[#This Row],[NAME SP]],Tabella2[[#This Row],[ID SP]]," - ",Tabella2[[#This Row],[SYLLABUS NO]])</f>
        <v>AMI81 - SD BVR02</v>
      </c>
      <c r="BV6290" t="s">
        <v>11921</v>
      </c>
    </row>
    <row r="6291" spans="1:74" hidden="1">
      <c r="A6291" s="103" t="s">
        <v>13447</v>
      </c>
      <c r="B6291" s="102">
        <v>45961</v>
      </c>
      <c r="C6291" s="104">
        <f>_xlfn.ISOWEEKNUM(Tabella2[[#This Row],[Date]])</f>
        <v>44</v>
      </c>
      <c r="D6291" s="104" t="s">
        <v>6396</v>
      </c>
      <c r="E6291" s="104" t="s">
        <v>256</v>
      </c>
      <c r="F6291" s="104">
        <v>74</v>
      </c>
      <c r="G6291" s="104" t="s">
        <v>257</v>
      </c>
      <c r="H6291" s="105">
        <v>2</v>
      </c>
      <c r="I6291" s="104"/>
      <c r="J6291" s="104" t="s">
        <v>258</v>
      </c>
      <c r="K6291" s="104" t="s">
        <v>77</v>
      </c>
      <c r="L6291" s="104" t="s">
        <v>259</v>
      </c>
      <c r="M6291" s="104" t="s">
        <v>276</v>
      </c>
      <c r="N6291" s="104"/>
      <c r="O6291" s="106"/>
      <c r="P6291" s="111" t="s">
        <v>531</v>
      </c>
      <c r="Q6291" s="153" t="s">
        <v>525</v>
      </c>
      <c r="R6291" s="153" t="s">
        <v>262</v>
      </c>
      <c r="S6291" s="153">
        <f>Tabella2[[#This Row],[PLD STOP]]-Tabella2[[#This Row],[PLD START]]</f>
        <v>4.166666666666663E-2</v>
      </c>
      <c r="T6291" s="153">
        <v>0.35416666666666669</v>
      </c>
      <c r="U6291" s="153">
        <v>0.39583333333333331</v>
      </c>
      <c r="V6291" s="153">
        <f>IF(ISBLANK(T6291),"",Tabella2[[#This Row],[ACT STOP]]-Tabella2[[#This Row],[ACT START]])</f>
        <v>4.166666666666663E-2</v>
      </c>
      <c r="W6291" s="104" t="s">
        <v>92</v>
      </c>
      <c r="X6291" s="104" t="s">
        <v>91</v>
      </c>
      <c r="Y6291" s="110"/>
      <c r="Z6291" s="106"/>
      <c r="AA6291" s="104"/>
      <c r="AB6291" s="107"/>
      <c r="AC6291" s="72">
        <f>IF(OR(Tabella2[[#This Row],[OUTCOME]]="DCO",Tabella2[[#This Row],[OUTCOME]]="SDC"),1,0)</f>
        <v>1</v>
      </c>
      <c r="AH6291" s="70"/>
      <c r="AI6291" s="70"/>
      <c r="AJ6291">
        <f>IF(OR(Tabella2[[#This Row],[OUTCOME]]="DNCO", Tabella2[[#This Row],[OUTCOME]]="SDNC"),1,0)</f>
        <v>0</v>
      </c>
      <c r="AL6291" s="70"/>
      <c r="BM6291" s="135">
        <f>Tabella2[[#This Row],[ACT START]]</f>
        <v>0.35416666666666669</v>
      </c>
      <c r="BN6291" s="136">
        <f>Tabella2[[#This Row],[ACT STOP]]</f>
        <v>0.39583333333333331</v>
      </c>
      <c r="BO6291" s="101"/>
      <c r="BR6291" s="109" t="str">
        <f t="shared" si="112"/>
        <v>SH-25-6280</v>
      </c>
      <c r="BS6291" s="109" t="s">
        <v>368</v>
      </c>
      <c r="BT6291" t="str">
        <f>Tabella2[[#This Row],[OUTCOME]]</f>
        <v>DCO</v>
      </c>
      <c r="BU6291" t="str">
        <f>_xlfn.CONCAT(Tabella2[[#This Row],[NAME SP]],Tabella2[[#This Row],[ID SP]]," - ",Tabella2[[#This Row],[SYLLABUS NO]])</f>
        <v>QATAR74 - FMS NIT01</v>
      </c>
      <c r="BV6291" t="s">
        <v>11931</v>
      </c>
    </row>
    <row r="6292" spans="1:74" hidden="1">
      <c r="A6292" s="103" t="s">
        <v>13448</v>
      </c>
      <c r="B6292" s="102">
        <v>45961</v>
      </c>
      <c r="C6292" s="104">
        <f>_xlfn.ISOWEEKNUM(Tabella2[[#This Row],[Date]])</f>
        <v>44</v>
      </c>
      <c r="D6292" s="104" t="s">
        <v>12884</v>
      </c>
      <c r="E6292" s="104" t="s">
        <v>256</v>
      </c>
      <c r="F6292" s="104">
        <v>34</v>
      </c>
      <c r="G6292" s="104" t="s">
        <v>284</v>
      </c>
      <c r="H6292" s="105">
        <v>22</v>
      </c>
      <c r="I6292" s="104" t="s">
        <v>258</v>
      </c>
      <c r="J6292" s="104"/>
      <c r="K6292" s="104" t="s">
        <v>79</v>
      </c>
      <c r="L6292" s="104" t="s">
        <v>299</v>
      </c>
      <c r="M6292" s="104" t="s">
        <v>276</v>
      </c>
      <c r="N6292" s="104"/>
      <c r="O6292" s="103" t="str">
        <f>A6293</f>
        <v>18698</v>
      </c>
      <c r="P6292" s="111" t="s">
        <v>2080</v>
      </c>
      <c r="Q6292" s="153" t="s">
        <v>498</v>
      </c>
      <c r="R6292" s="153" t="s">
        <v>499</v>
      </c>
      <c r="S6292" s="153">
        <f>Tabella2[[#This Row],[PLD STOP]]-Tabella2[[#This Row],[PLD START]]</f>
        <v>4.166666666666663E-2</v>
      </c>
      <c r="T6292" s="153"/>
      <c r="U6292" s="153"/>
      <c r="V6292" s="153" t="str">
        <f>IF(ISBLANK(T6292),"",Tabella2[[#This Row],[ACT STOP]]-Tabella2[[#This Row],[ACT START]])</f>
        <v/>
      </c>
      <c r="W6292" s="104" t="s">
        <v>108</v>
      </c>
      <c r="X6292" s="104" t="s">
        <v>143</v>
      </c>
      <c r="Y6292" s="110"/>
      <c r="Z6292" s="106"/>
      <c r="AA6292" s="104"/>
      <c r="AB6292" s="107"/>
      <c r="AC6292" s="72">
        <f>IF(OR(Tabella2[[#This Row],[OUTCOME]]="DCO",Tabella2[[#This Row],[OUTCOME]]="SDC"),1,0)</f>
        <v>0</v>
      </c>
      <c r="AH6292" s="70"/>
      <c r="AI6292" s="70"/>
      <c r="AJ6292">
        <f>IF(OR(Tabella2[[#This Row],[OUTCOME]]="DNCO", Tabella2[[#This Row],[OUTCOME]]="SDNC"),1,0)</f>
        <v>0</v>
      </c>
      <c r="AL6292" s="70"/>
      <c r="BL6292" t="s">
        <v>13467</v>
      </c>
      <c r="BM6292" s="135">
        <f>Tabella2[[#This Row],[ACT START]]</f>
        <v>0</v>
      </c>
      <c r="BN6292" s="136">
        <f>Tabella2[[#This Row],[ACT STOP]]</f>
        <v>0</v>
      </c>
      <c r="BO6292" s="101"/>
      <c r="BR6292" s="109" t="str">
        <f t="shared" si="112"/>
        <v>SH-25-6281</v>
      </c>
      <c r="BS6292" s="109" t="s">
        <v>295</v>
      </c>
      <c r="BT6292" t="str">
        <f>Tabella2[[#This Row],[OUTCOME]]</f>
        <v>CANC</v>
      </c>
      <c r="BU6292" t="str">
        <f>_xlfn.CONCAT(Tabella2[[#This Row],[NAME SP]],Tabella2[[#This Row],[ID SP]]," - ",Tabella2[[#This Row],[SYLLABUS NO]])</f>
        <v>QATAR34 - NET BTFFB02</v>
      </c>
      <c r="BV6292" t="s">
        <v>12901</v>
      </c>
    </row>
    <row r="6293" spans="1:74" hidden="1">
      <c r="A6293" s="103" t="s">
        <v>13449</v>
      </c>
      <c r="B6293" s="102">
        <v>45961</v>
      </c>
      <c r="C6293" s="104">
        <f>_xlfn.ISOWEEKNUM(Tabella2[[#This Row],[Date]])</f>
        <v>44</v>
      </c>
      <c r="D6293" s="104" t="s">
        <v>9743</v>
      </c>
      <c r="E6293" s="104" t="s">
        <v>256</v>
      </c>
      <c r="F6293" s="104">
        <v>79</v>
      </c>
      <c r="G6293" s="104" t="s">
        <v>257</v>
      </c>
      <c r="H6293" s="105">
        <v>14</v>
      </c>
      <c r="I6293" s="104"/>
      <c r="J6293" s="104" t="s">
        <v>258</v>
      </c>
      <c r="K6293" s="104" t="s">
        <v>78</v>
      </c>
      <c r="L6293" s="104" t="s">
        <v>299</v>
      </c>
      <c r="M6293" s="104" t="s">
        <v>276</v>
      </c>
      <c r="N6293" s="104"/>
      <c r="O6293" s="103" t="str">
        <f>A6292</f>
        <v>18697</v>
      </c>
      <c r="P6293" s="111" t="s">
        <v>2080</v>
      </c>
      <c r="Q6293" s="153" t="s">
        <v>498</v>
      </c>
      <c r="R6293" s="153" t="s">
        <v>499</v>
      </c>
      <c r="S6293" s="153">
        <f>Tabella2[[#This Row],[PLD STOP]]-Tabella2[[#This Row],[PLD START]]</f>
        <v>4.166666666666663E-2</v>
      </c>
      <c r="T6293" s="153"/>
      <c r="U6293" s="153"/>
      <c r="V6293" s="153" t="str">
        <f>IF(ISBLANK(T6293),"",Tabella2[[#This Row],[ACT STOP]]-Tabella2[[#This Row],[ACT START]])</f>
        <v/>
      </c>
      <c r="W6293" s="104" t="s">
        <v>108</v>
      </c>
      <c r="X6293" s="104" t="s">
        <v>119</v>
      </c>
      <c r="Y6293" s="110"/>
      <c r="Z6293" s="106"/>
      <c r="AA6293" s="104"/>
      <c r="AB6293" s="107"/>
      <c r="AC6293" s="72">
        <f>IF(OR(Tabella2[[#This Row],[OUTCOME]]="DCO",Tabella2[[#This Row],[OUTCOME]]="SDC"),1,0)</f>
        <v>0</v>
      </c>
      <c r="AH6293" s="70"/>
      <c r="AI6293" s="70"/>
      <c r="AJ6293">
        <f>IF(OR(Tabella2[[#This Row],[OUTCOME]]="DNCO", Tabella2[[#This Row],[OUTCOME]]="SDNC"),1,0)</f>
        <v>0</v>
      </c>
      <c r="AL6293" s="70"/>
      <c r="BL6293" t="s">
        <v>13467</v>
      </c>
      <c r="BM6293" s="135">
        <f>Tabella2[[#This Row],[ACT START]]</f>
        <v>0</v>
      </c>
      <c r="BN6293" s="136">
        <f>Tabella2[[#This Row],[ACT STOP]]</f>
        <v>0</v>
      </c>
      <c r="BO6293" s="101"/>
      <c r="BR6293" s="109" t="str">
        <f t="shared" si="112"/>
        <v>SH-25-6282</v>
      </c>
      <c r="BS6293" s="109" t="s">
        <v>372</v>
      </c>
      <c r="BT6293" t="str">
        <f>Tabella2[[#This Row],[OUTCOME]]</f>
        <v>CANC</v>
      </c>
      <c r="BU6293" t="str">
        <f>_xlfn.CONCAT(Tabella2[[#This Row],[NAME SP]],Tabella2[[#This Row],[ID SP]]," - ",Tabella2[[#This Row],[SYLLABUS NO]])</f>
        <v>QATAR79 - NET BTFFB02</v>
      </c>
      <c r="BV6293" t="s">
        <v>11914</v>
      </c>
    </row>
    <row r="6294" spans="1:74" hidden="1">
      <c r="A6294" s="103" t="s">
        <v>13450</v>
      </c>
      <c r="B6294" s="102">
        <v>45961</v>
      </c>
      <c r="C6294" s="104">
        <f>_xlfn.ISOWEEKNUM(Tabella2[[#This Row],[Date]])</f>
        <v>44</v>
      </c>
      <c r="D6294" s="104" t="s">
        <v>722</v>
      </c>
      <c r="E6294" s="104" t="s">
        <v>327</v>
      </c>
      <c r="F6294" s="104">
        <v>80</v>
      </c>
      <c r="G6294" s="104" t="s">
        <v>257</v>
      </c>
      <c r="H6294" s="105">
        <v>12</v>
      </c>
      <c r="I6294" s="104" t="s">
        <v>258</v>
      </c>
      <c r="J6294" s="104"/>
      <c r="K6294" s="104" t="s">
        <v>83</v>
      </c>
      <c r="L6294" s="104" t="s">
        <v>299</v>
      </c>
      <c r="M6294" s="104" t="s">
        <v>386</v>
      </c>
      <c r="N6294" s="104"/>
      <c r="O6294" s="103" t="str">
        <f>A6295</f>
        <v>18700</v>
      </c>
      <c r="P6294" s="111" t="s">
        <v>4936</v>
      </c>
      <c r="Q6294" s="153" t="s">
        <v>498</v>
      </c>
      <c r="R6294" s="153" t="s">
        <v>499</v>
      </c>
      <c r="S6294" s="153">
        <f>Tabella2[[#This Row],[PLD STOP]]-Tabella2[[#This Row],[PLD START]]</f>
        <v>4.166666666666663E-2</v>
      </c>
      <c r="T6294" s="153">
        <v>0.41666666666666669</v>
      </c>
      <c r="U6294" s="153">
        <v>0.45833333333333331</v>
      </c>
      <c r="V6294" s="153">
        <f>IF(ISBLANK(T6294),"",Tabella2[[#This Row],[ACT STOP]]-Tabella2[[#This Row],[ACT START]])</f>
        <v>4.166666666666663E-2</v>
      </c>
      <c r="W6294" s="104" t="s">
        <v>92</v>
      </c>
      <c r="X6294" s="104" t="s">
        <v>91</v>
      </c>
      <c r="Y6294" s="110"/>
      <c r="Z6294" s="106"/>
      <c r="AA6294" s="104"/>
      <c r="AB6294" s="107"/>
      <c r="AC6294" s="72">
        <f>IF(OR(Tabella2[[#This Row],[OUTCOME]]="DCO",Tabella2[[#This Row],[OUTCOME]]="SDC"),1,0)</f>
        <v>1</v>
      </c>
      <c r="AH6294" s="70"/>
      <c r="AI6294" s="70"/>
      <c r="AJ6294">
        <f>IF(OR(Tabella2[[#This Row],[OUTCOME]]="DNCO", Tabella2[[#This Row],[OUTCOME]]="SDNC"),1,0)</f>
        <v>0</v>
      </c>
      <c r="AL6294" s="70"/>
      <c r="BM6294" s="135">
        <f>Tabella2[[#This Row],[ACT START]]</f>
        <v>0.41666666666666669</v>
      </c>
      <c r="BN6294" s="136">
        <f>Tabella2[[#This Row],[ACT STOP]]</f>
        <v>0.45833333333333331</v>
      </c>
      <c r="BO6294" s="101"/>
      <c r="BR6294" s="109" t="str">
        <f t="shared" si="112"/>
        <v>SH-25-6283</v>
      </c>
      <c r="BS6294" s="109" t="s">
        <v>266</v>
      </c>
      <c r="BT6294" t="str">
        <f>Tabella2[[#This Row],[OUTCOME]]</f>
        <v>DCO</v>
      </c>
      <c r="BU6294" t="str">
        <f>_xlfn.CONCAT(Tabella2[[#This Row],[NAME SP]],Tabella2[[#This Row],[ID SP]]," - ",Tabella2[[#This Row],[SYLLABUS NO]])</f>
        <v>AMI80 - SD DCA02</v>
      </c>
      <c r="BV6294" t="s">
        <v>11916</v>
      </c>
    </row>
    <row r="6295" spans="1:74" hidden="1">
      <c r="A6295" s="103" t="s">
        <v>13451</v>
      </c>
      <c r="B6295" s="102">
        <v>45961</v>
      </c>
      <c r="C6295" s="104">
        <f>_xlfn.ISOWEEKNUM(Tabella2[[#This Row],[Date]])</f>
        <v>44</v>
      </c>
      <c r="D6295" s="104" t="s">
        <v>722</v>
      </c>
      <c r="E6295" s="104" t="s">
        <v>327</v>
      </c>
      <c r="F6295" s="104">
        <v>76</v>
      </c>
      <c r="G6295" s="104" t="s">
        <v>257</v>
      </c>
      <c r="H6295" s="105">
        <v>22</v>
      </c>
      <c r="I6295" s="104" t="s">
        <v>258</v>
      </c>
      <c r="J6295" s="104"/>
      <c r="K6295" s="104" t="s">
        <v>80</v>
      </c>
      <c r="L6295" s="104" t="s">
        <v>299</v>
      </c>
      <c r="M6295" s="104" t="s">
        <v>386</v>
      </c>
      <c r="N6295" s="104"/>
      <c r="O6295" s="103" t="str">
        <f>A6294</f>
        <v>18699</v>
      </c>
      <c r="P6295" s="111" t="s">
        <v>4936</v>
      </c>
      <c r="Q6295" s="153" t="s">
        <v>498</v>
      </c>
      <c r="R6295" s="153" t="s">
        <v>499</v>
      </c>
      <c r="S6295" s="153">
        <f>Tabella2[[#This Row],[PLD STOP]]-Tabella2[[#This Row],[PLD START]]</f>
        <v>4.166666666666663E-2</v>
      </c>
      <c r="T6295" s="153">
        <v>0.41666666666666669</v>
      </c>
      <c r="U6295" s="153">
        <v>0.45833333333333331</v>
      </c>
      <c r="V6295" s="153">
        <f>IF(ISBLANK(T6295),"",Tabella2[[#This Row],[ACT STOP]]-Tabella2[[#This Row],[ACT START]])</f>
        <v>4.166666666666663E-2</v>
      </c>
      <c r="W6295" s="104" t="s">
        <v>92</v>
      </c>
      <c r="X6295" s="104" t="s">
        <v>91</v>
      </c>
      <c r="Y6295" s="110"/>
      <c r="Z6295" s="106"/>
      <c r="AA6295" s="104"/>
      <c r="AB6295" s="107"/>
      <c r="AC6295" s="72">
        <f>IF(OR(Tabella2[[#This Row],[OUTCOME]]="DCO",Tabella2[[#This Row],[OUTCOME]]="SDC"),1,0)</f>
        <v>1</v>
      </c>
      <c r="AH6295" s="70"/>
      <c r="AI6295" s="70"/>
      <c r="AJ6295">
        <f>IF(OR(Tabella2[[#This Row],[OUTCOME]]="DNCO", Tabella2[[#This Row],[OUTCOME]]="SDNC"),1,0)</f>
        <v>0</v>
      </c>
      <c r="AL6295" s="70"/>
      <c r="BM6295" s="135">
        <f>Tabella2[[#This Row],[ACT START]]</f>
        <v>0.41666666666666669</v>
      </c>
      <c r="BN6295" s="136">
        <f>Tabella2[[#This Row],[ACT STOP]]</f>
        <v>0.45833333333333331</v>
      </c>
      <c r="BO6295" s="101"/>
      <c r="BR6295" s="109" t="str">
        <f t="shared" si="112"/>
        <v>SH-25-6284</v>
      </c>
      <c r="BS6295" s="109" t="s">
        <v>1257</v>
      </c>
      <c r="BT6295" t="str">
        <f>Tabella2[[#This Row],[OUTCOME]]</f>
        <v>DCO</v>
      </c>
      <c r="BU6295" t="str">
        <f>_xlfn.CONCAT(Tabella2[[#This Row],[NAME SP]],Tabella2[[#This Row],[ID SP]]," - ",Tabella2[[#This Row],[SYLLABUS NO]])</f>
        <v>AMI76 - SD DCA02</v>
      </c>
      <c r="BV6295" t="s">
        <v>11883</v>
      </c>
    </row>
    <row r="6296" spans="1:74" hidden="1">
      <c r="A6296" s="103" t="s">
        <v>13452</v>
      </c>
      <c r="B6296" s="102">
        <v>45961</v>
      </c>
      <c r="C6296" s="104">
        <f>_xlfn.ISOWEEKNUM(Tabella2[[#This Row],[Date]])</f>
        <v>44</v>
      </c>
      <c r="D6296" s="104" t="s">
        <v>6396</v>
      </c>
      <c r="E6296" s="104" t="s">
        <v>256</v>
      </c>
      <c r="F6296" s="104">
        <v>70</v>
      </c>
      <c r="G6296" s="104" t="s">
        <v>284</v>
      </c>
      <c r="H6296" s="105">
        <v>23</v>
      </c>
      <c r="I6296" s="104"/>
      <c r="J6296" s="104" t="s">
        <v>258</v>
      </c>
      <c r="K6296" s="104" t="s">
        <v>81</v>
      </c>
      <c r="L6296" s="104" t="s">
        <v>259</v>
      </c>
      <c r="M6296" s="104" t="s">
        <v>1846</v>
      </c>
      <c r="N6296" s="104"/>
      <c r="O6296" s="106"/>
      <c r="P6296" s="111" t="s">
        <v>1847</v>
      </c>
      <c r="Q6296" s="153" t="s">
        <v>498</v>
      </c>
      <c r="R6296" s="153" t="s">
        <v>499</v>
      </c>
      <c r="S6296" s="153">
        <f>Tabella2[[#This Row],[PLD STOP]]-Tabella2[[#This Row],[PLD START]]</f>
        <v>4.166666666666663E-2</v>
      </c>
      <c r="T6296" s="153">
        <v>0.41666666666666669</v>
      </c>
      <c r="U6296" s="153">
        <v>0.45833333333333331</v>
      </c>
      <c r="V6296" s="153">
        <f>IF(ISBLANK(T6296),"",Tabella2[[#This Row],[ACT STOP]]-Tabella2[[#This Row],[ACT START]])</f>
        <v>4.166666666666663E-2</v>
      </c>
      <c r="W6296" s="104" t="s">
        <v>92</v>
      </c>
      <c r="X6296" s="104" t="s">
        <v>91</v>
      </c>
      <c r="Y6296" s="110"/>
      <c r="Z6296" s="106"/>
      <c r="AA6296" s="104"/>
      <c r="AB6296" s="107"/>
      <c r="AC6296" s="72">
        <f>IF(OR(Tabella2[[#This Row],[OUTCOME]]="DCO",Tabella2[[#This Row],[OUTCOME]]="SDC"),1,0)</f>
        <v>1</v>
      </c>
      <c r="AH6296" s="70"/>
      <c r="AI6296" s="70"/>
      <c r="AJ6296">
        <f>IF(OR(Tabella2[[#This Row],[OUTCOME]]="DNCO", Tabella2[[#This Row],[OUTCOME]]="SDNC"),1,0)</f>
        <v>0</v>
      </c>
      <c r="AL6296" s="70"/>
      <c r="BM6296" s="135">
        <f>Tabella2[[#This Row],[ACT START]]</f>
        <v>0.41666666666666669</v>
      </c>
      <c r="BN6296" s="136">
        <f>Tabella2[[#This Row],[ACT STOP]]</f>
        <v>0.45833333333333331</v>
      </c>
      <c r="BO6296" s="101"/>
      <c r="BR6296" s="109" t="str">
        <f t="shared" si="112"/>
        <v>SH-25-6285</v>
      </c>
      <c r="BS6296" s="109" t="s">
        <v>358</v>
      </c>
      <c r="BT6296" t="str">
        <f>Tabella2[[#This Row],[OUTCOME]]</f>
        <v>DCO</v>
      </c>
      <c r="BU6296" t="str">
        <f>_xlfn.CONCAT(Tabella2[[#This Row],[NAME SP]],Tabella2[[#This Row],[ID SP]]," - ",Tabella2[[#This Row],[SYLLABUS NO]])</f>
        <v>QATAR70 - PT AAR01</v>
      </c>
      <c r="BV6296" t="s">
        <v>12002</v>
      </c>
    </row>
    <row r="6297" spans="1:74" hidden="1">
      <c r="A6297" s="103" t="s">
        <v>13453</v>
      </c>
      <c r="B6297" s="102">
        <v>45961</v>
      </c>
      <c r="C6297" s="104">
        <f>_xlfn.ISOWEEKNUM(Tabella2[[#This Row],[Date]])</f>
        <v>44</v>
      </c>
      <c r="D6297" s="104" t="s">
        <v>6396</v>
      </c>
      <c r="E6297" s="104" t="s">
        <v>256</v>
      </c>
      <c r="F6297" s="104">
        <v>71</v>
      </c>
      <c r="G6297" s="104" t="s">
        <v>257</v>
      </c>
      <c r="H6297" s="105">
        <v>13</v>
      </c>
      <c r="I6297" s="104"/>
      <c r="J6297" s="104" t="s">
        <v>258</v>
      </c>
      <c r="K6297" s="104" t="s">
        <v>75</v>
      </c>
      <c r="L6297" s="104" t="s">
        <v>259</v>
      </c>
      <c r="M6297" s="104" t="s">
        <v>276</v>
      </c>
      <c r="N6297" s="104"/>
      <c r="O6297" s="106"/>
      <c r="P6297" s="111" t="s">
        <v>531</v>
      </c>
      <c r="Q6297" s="153" t="s">
        <v>498</v>
      </c>
      <c r="R6297" s="153" t="s">
        <v>499</v>
      </c>
      <c r="S6297" s="153">
        <f>Tabella2[[#This Row],[PLD STOP]]-Tabella2[[#This Row],[PLD START]]</f>
        <v>4.166666666666663E-2</v>
      </c>
      <c r="T6297" s="153">
        <v>0.41666666666666669</v>
      </c>
      <c r="U6297" s="153">
        <v>0.45833333333333331</v>
      </c>
      <c r="V6297" s="153">
        <f>IF(ISBLANK(T6297),"",Tabella2[[#This Row],[ACT STOP]]-Tabella2[[#This Row],[ACT START]])</f>
        <v>4.166666666666663E-2</v>
      </c>
      <c r="W6297" s="104" t="s">
        <v>92</v>
      </c>
      <c r="X6297" s="104" t="s">
        <v>91</v>
      </c>
      <c r="Y6297" s="110"/>
      <c r="Z6297" s="106"/>
      <c r="AA6297" s="104"/>
      <c r="AB6297" s="107"/>
      <c r="AC6297" s="72">
        <f>IF(OR(Tabella2[[#This Row],[OUTCOME]]="DCO",Tabella2[[#This Row],[OUTCOME]]="SDC"),1,0)</f>
        <v>1</v>
      </c>
      <c r="AH6297" s="70"/>
      <c r="AI6297" s="70"/>
      <c r="AJ6297">
        <f>IF(OR(Tabella2[[#This Row],[OUTCOME]]="DNCO", Tabella2[[#This Row],[OUTCOME]]="SDNC"),1,0)</f>
        <v>0</v>
      </c>
      <c r="AL6297" s="70"/>
      <c r="BM6297" s="135">
        <f>Tabella2[[#This Row],[ACT START]]</f>
        <v>0.41666666666666669</v>
      </c>
      <c r="BN6297" s="136">
        <f>Tabella2[[#This Row],[ACT STOP]]</f>
        <v>0.45833333333333331</v>
      </c>
      <c r="BO6297" s="101"/>
      <c r="BR6297" s="109" t="str">
        <f t="shared" si="112"/>
        <v>SH-25-6286</v>
      </c>
      <c r="BS6297" s="109" t="s">
        <v>427</v>
      </c>
      <c r="BT6297" t="str">
        <f>Tabella2[[#This Row],[OUTCOME]]</f>
        <v>DCO</v>
      </c>
      <c r="BU6297" t="str">
        <f>_xlfn.CONCAT(Tabella2[[#This Row],[NAME SP]],Tabella2[[#This Row],[ID SP]]," - ",Tabella2[[#This Row],[SYLLABUS NO]])</f>
        <v>QATAR71 - FMS NIT01</v>
      </c>
      <c r="BV6297" t="s">
        <v>12153</v>
      </c>
    </row>
    <row r="6298" spans="1:74" hidden="1">
      <c r="A6298" s="103" t="s">
        <v>13454</v>
      </c>
      <c r="B6298" s="102">
        <v>45961</v>
      </c>
      <c r="C6298" s="104">
        <f>_xlfn.ISOWEEKNUM(Tabella2[[#This Row],[Date]])</f>
        <v>44</v>
      </c>
      <c r="D6298" s="104" t="s">
        <v>817</v>
      </c>
      <c r="E6298" s="104" t="s">
        <v>284</v>
      </c>
      <c r="F6298" s="104">
        <v>75</v>
      </c>
      <c r="G6298" s="104" t="s">
        <v>257</v>
      </c>
      <c r="H6298" s="105">
        <v>1</v>
      </c>
      <c r="I6298" s="104"/>
      <c r="J6298" s="104" t="s">
        <v>258</v>
      </c>
      <c r="K6298" s="104" t="s">
        <v>83</v>
      </c>
      <c r="L6298" s="104" t="s">
        <v>299</v>
      </c>
      <c r="M6298" s="104" t="s">
        <v>276</v>
      </c>
      <c r="N6298" s="104"/>
      <c r="O6298" s="103" t="str">
        <f>A6299</f>
        <v>18704</v>
      </c>
      <c r="P6298" s="111" t="s">
        <v>2947</v>
      </c>
      <c r="Q6298" s="153" t="s">
        <v>504</v>
      </c>
      <c r="R6298" s="153" t="s">
        <v>271</v>
      </c>
      <c r="S6298" s="153">
        <f>Tabella2[[#This Row],[PLD STOP]]-Tabella2[[#This Row],[PLD START]]</f>
        <v>4.1666666666666685E-2</v>
      </c>
      <c r="T6298" s="153">
        <v>0.47916666666666669</v>
      </c>
      <c r="U6298" s="153">
        <v>0.51388888888888884</v>
      </c>
      <c r="V6298" s="153">
        <f>IF(ISBLANK(T6298),"",Tabella2[[#This Row],[ACT STOP]]-Tabella2[[#This Row],[ACT START]])</f>
        <v>3.4722222222222154E-2</v>
      </c>
      <c r="W6298" s="104" t="s">
        <v>92</v>
      </c>
      <c r="X6298" s="104" t="s">
        <v>91</v>
      </c>
      <c r="Y6298" s="110"/>
      <c r="Z6298" s="106"/>
      <c r="AA6298" s="104"/>
      <c r="AB6298" s="107"/>
      <c r="AC6298" s="72">
        <f>IF(OR(Tabella2[[#This Row],[OUTCOME]]="DCO",Tabella2[[#This Row],[OUTCOME]]="SDC"),1,0)</f>
        <v>1</v>
      </c>
      <c r="AH6298" s="70"/>
      <c r="AI6298" s="70"/>
      <c r="AJ6298">
        <f>IF(OR(Tabella2[[#This Row],[OUTCOME]]="DNCO", Tabella2[[#This Row],[OUTCOME]]="SDNC"),1,0)</f>
        <v>0</v>
      </c>
      <c r="AL6298" s="70"/>
      <c r="BM6298" s="135">
        <f>Tabella2[[#This Row],[ACT START]]</f>
        <v>0.47916666666666669</v>
      </c>
      <c r="BN6298" s="136">
        <f>Tabella2[[#This Row],[ACT STOP]]</f>
        <v>0.51388888888888884</v>
      </c>
      <c r="BO6298" s="101"/>
      <c r="BR6298" s="109" t="str">
        <f t="shared" si="112"/>
        <v>SH-25-6287</v>
      </c>
      <c r="BS6298" s="109" t="s">
        <v>332</v>
      </c>
      <c r="BT6298" t="str">
        <f>Tabella2[[#This Row],[OUTCOME]]</f>
        <v>DCO</v>
      </c>
      <c r="BU6298" t="str">
        <f>_xlfn.CONCAT(Tabella2[[#This Row],[NAME SP]],Tabella2[[#This Row],[ID SP]]," - ",Tabella2[[#This Row],[SYLLABUS NO]])</f>
        <v>IFTS75 - FMSC OACM01</v>
      </c>
      <c r="BV6298" t="s">
        <v>12078</v>
      </c>
    </row>
    <row r="6299" spans="1:74" hidden="1">
      <c r="A6299" s="103" t="s">
        <v>13455</v>
      </c>
      <c r="B6299" s="102">
        <v>45961</v>
      </c>
      <c r="C6299" s="104">
        <f>_xlfn.ISOWEEKNUM(Tabella2[[#This Row],[Date]])</f>
        <v>44</v>
      </c>
      <c r="D6299" s="104" t="s">
        <v>195</v>
      </c>
      <c r="E6299" s="104" t="s">
        <v>398</v>
      </c>
      <c r="F6299" s="104"/>
      <c r="G6299" s="104" t="s">
        <v>284</v>
      </c>
      <c r="H6299" s="105">
        <v>48</v>
      </c>
      <c r="I6299" s="104"/>
      <c r="J6299" s="104" t="s">
        <v>258</v>
      </c>
      <c r="K6299" s="104" t="s">
        <v>80</v>
      </c>
      <c r="L6299" s="104" t="s">
        <v>299</v>
      </c>
      <c r="M6299" s="104" t="s">
        <v>276</v>
      </c>
      <c r="N6299" s="104"/>
      <c r="O6299" s="103" t="str">
        <f>A6298</f>
        <v>18703</v>
      </c>
      <c r="P6299" s="111" t="s">
        <v>300</v>
      </c>
      <c r="Q6299" s="153" t="s">
        <v>504</v>
      </c>
      <c r="R6299" s="153" t="s">
        <v>271</v>
      </c>
      <c r="S6299" s="153">
        <f>Tabella2[[#This Row],[PLD STOP]]-Tabella2[[#This Row],[PLD START]]</f>
        <v>4.1666666666666685E-2</v>
      </c>
      <c r="T6299" s="153" t="s">
        <v>504</v>
      </c>
      <c r="U6299" s="153">
        <v>0.51388888888888884</v>
      </c>
      <c r="V6299" s="153">
        <f>IF(ISBLANK(T6299),"",Tabella2[[#This Row],[ACT STOP]]-Tabella2[[#This Row],[ACT START]])</f>
        <v>3.4722222222222154E-2</v>
      </c>
      <c r="W6299" s="104" t="s">
        <v>122</v>
      </c>
      <c r="X6299" s="104" t="s">
        <v>91</v>
      </c>
      <c r="Y6299" s="110"/>
      <c r="Z6299" s="106"/>
      <c r="AA6299" s="104"/>
      <c r="AB6299" s="107"/>
      <c r="AC6299" s="72">
        <f>IF(OR(Tabella2[[#This Row],[OUTCOME]]="DCO",Tabella2[[#This Row],[OUTCOME]]="SDC"),1,0)</f>
        <v>1</v>
      </c>
      <c r="AH6299" s="70"/>
      <c r="AI6299" s="70"/>
      <c r="AJ6299">
        <f>IF(OR(Tabella2[[#This Row],[OUTCOME]]="DNCO", Tabella2[[#This Row],[OUTCOME]]="SDNC"),1,0)</f>
        <v>0</v>
      </c>
      <c r="AL6299" s="70"/>
      <c r="BM6299" s="135" t="str">
        <f>Tabella2[[#This Row],[ACT START]]</f>
        <v>11:30</v>
      </c>
      <c r="BN6299" s="136">
        <f>Tabella2[[#This Row],[ACT STOP]]</f>
        <v>0.51388888888888884</v>
      </c>
      <c r="BO6299" s="101"/>
      <c r="BR6299" s="109" t="str">
        <f t="shared" si="112"/>
        <v>SH-25-6288</v>
      </c>
      <c r="BS6299" s="109" t="s">
        <v>1758</v>
      </c>
      <c r="BT6299" t="str">
        <f>Tabella2[[#This Row],[OUTCOME]]</f>
        <v>SDC</v>
      </c>
      <c r="BU6299" t="str">
        <f>_xlfn.CONCAT(Tabella2[[#This Row],[NAME SP]],Tabella2[[#This Row],[ID SP]]," - ",Tabella2[[#This Row],[SYLLABUS NO]])</f>
        <v>Support IFTS - SUPP</v>
      </c>
    </row>
    <row r="6300" spans="1:74" hidden="1">
      <c r="A6300" s="103" t="s">
        <v>13456</v>
      </c>
      <c r="B6300" s="102">
        <v>45961</v>
      </c>
      <c r="C6300" s="104">
        <f>_xlfn.ISOWEEKNUM(Tabella2[[#This Row],[Date]])</f>
        <v>44</v>
      </c>
      <c r="D6300" s="104" t="s">
        <v>6766</v>
      </c>
      <c r="E6300" s="104" t="s">
        <v>284</v>
      </c>
      <c r="F6300" s="104">
        <v>79</v>
      </c>
      <c r="G6300" s="104" t="s">
        <v>284</v>
      </c>
      <c r="H6300" s="105">
        <v>9</v>
      </c>
      <c r="I6300" s="104"/>
      <c r="J6300" s="104" t="s">
        <v>258</v>
      </c>
      <c r="K6300" s="104" t="s">
        <v>75</v>
      </c>
      <c r="L6300" s="104" t="s">
        <v>299</v>
      </c>
      <c r="M6300" s="104" t="s">
        <v>386</v>
      </c>
      <c r="N6300" s="104"/>
      <c r="O6300" s="103" t="str">
        <f>A6301</f>
        <v>18706</v>
      </c>
      <c r="P6300" s="111" t="s">
        <v>387</v>
      </c>
      <c r="Q6300" s="153" t="s">
        <v>504</v>
      </c>
      <c r="R6300" s="153" t="s">
        <v>271</v>
      </c>
      <c r="S6300" s="153">
        <f>Tabella2[[#This Row],[PLD STOP]]-Tabella2[[#This Row],[PLD START]]</f>
        <v>4.1666666666666685E-2</v>
      </c>
      <c r="T6300" s="153" t="s">
        <v>504</v>
      </c>
      <c r="U6300" s="153" t="s">
        <v>271</v>
      </c>
      <c r="V6300" s="153">
        <f>IF(ISBLANK(T6300),"",Tabella2[[#This Row],[ACT STOP]]-Tabella2[[#This Row],[ACT START]])</f>
        <v>4.1666666666666685E-2</v>
      </c>
      <c r="W6300" s="104" t="s">
        <v>92</v>
      </c>
      <c r="X6300" s="104" t="s">
        <v>91</v>
      </c>
      <c r="Y6300" s="110" t="s">
        <v>13503</v>
      </c>
      <c r="Z6300" s="106"/>
      <c r="AA6300" s="104"/>
      <c r="AB6300" s="107"/>
      <c r="AC6300" s="72">
        <f>IF(OR(Tabella2[[#This Row],[OUTCOME]]="DCO",Tabella2[[#This Row],[OUTCOME]]="SDC"),1,0)</f>
        <v>1</v>
      </c>
      <c r="AH6300" s="70"/>
      <c r="AI6300" s="70"/>
      <c r="AJ6300">
        <f>IF(OR(Tabella2[[#This Row],[OUTCOME]]="DNCO", Tabella2[[#This Row],[OUTCOME]]="SDNC"),1,0)</f>
        <v>0</v>
      </c>
      <c r="AL6300" s="70"/>
      <c r="BL6300" t="s">
        <v>13504</v>
      </c>
      <c r="BM6300" s="135" t="str">
        <f>Tabella2[[#This Row],[ACT START]]</f>
        <v>11:30</v>
      </c>
      <c r="BN6300" s="136" t="str">
        <f>Tabella2[[#This Row],[ACT STOP]]</f>
        <v>12:30</v>
      </c>
      <c r="BO6300" s="101"/>
      <c r="BR6300" s="109" t="str">
        <f t="shared" si="112"/>
        <v>SH-25-6289</v>
      </c>
      <c r="BS6300" s="109" t="s">
        <v>339</v>
      </c>
      <c r="BT6300" t="str">
        <f>Tabella2[[#This Row],[OUTCOME]]</f>
        <v>DCO</v>
      </c>
      <c r="BU6300" t="str">
        <f>_xlfn.CONCAT(Tabella2[[#This Row],[NAME SP]],Tabella2[[#This Row],[ID SP]]," - ",Tabella2[[#This Row],[SYLLABUS NO]])</f>
        <v>IFTS79 - NET QRA02</v>
      </c>
      <c r="BV6300" t="s">
        <v>11863</v>
      </c>
    </row>
    <row r="6301" spans="1:74" hidden="1">
      <c r="A6301" s="103" t="s">
        <v>13457</v>
      </c>
      <c r="B6301" s="102">
        <v>45961</v>
      </c>
      <c r="C6301" s="104">
        <f>_xlfn.ISOWEEKNUM(Tabella2[[#This Row],[Date]])</f>
        <v>44</v>
      </c>
      <c r="D6301" s="104" t="s">
        <v>6766</v>
      </c>
      <c r="E6301" s="104" t="s">
        <v>284</v>
      </c>
      <c r="F6301" s="104">
        <v>77</v>
      </c>
      <c r="G6301" s="104" t="s">
        <v>257</v>
      </c>
      <c r="H6301" s="105">
        <v>9</v>
      </c>
      <c r="I6301" s="104"/>
      <c r="J6301" s="104" t="s">
        <v>258</v>
      </c>
      <c r="K6301" s="104" t="s">
        <v>77</v>
      </c>
      <c r="L6301" s="104" t="s">
        <v>299</v>
      </c>
      <c r="M6301" s="104" t="s">
        <v>386</v>
      </c>
      <c r="N6301" s="104"/>
      <c r="O6301" s="103" t="str">
        <f>A6300</f>
        <v>18705</v>
      </c>
      <c r="P6301" s="111" t="s">
        <v>387</v>
      </c>
      <c r="Q6301" s="153" t="s">
        <v>504</v>
      </c>
      <c r="R6301" s="153" t="s">
        <v>271</v>
      </c>
      <c r="S6301" s="153">
        <f>Tabella2[[#This Row],[PLD STOP]]-Tabella2[[#This Row],[PLD START]]</f>
        <v>4.1666666666666685E-2</v>
      </c>
      <c r="T6301" s="153" t="s">
        <v>504</v>
      </c>
      <c r="U6301" s="153" t="s">
        <v>271</v>
      </c>
      <c r="V6301" s="153">
        <f>IF(ISBLANK(T6301),"",Tabella2[[#This Row],[ACT STOP]]-Tabella2[[#This Row],[ACT START]])</f>
        <v>4.1666666666666685E-2</v>
      </c>
      <c r="W6301" s="104" t="s">
        <v>92</v>
      </c>
      <c r="X6301" s="104" t="s">
        <v>91</v>
      </c>
      <c r="Y6301" s="110" t="s">
        <v>13505</v>
      </c>
      <c r="Z6301" s="106"/>
      <c r="AA6301" s="104"/>
      <c r="AB6301" s="107"/>
      <c r="AC6301" s="72">
        <f>IF(OR(Tabella2[[#This Row],[OUTCOME]]="DCO",Tabella2[[#This Row],[OUTCOME]]="SDC"),1,0)</f>
        <v>1</v>
      </c>
      <c r="AH6301" s="70"/>
      <c r="AI6301" s="70"/>
      <c r="AJ6301">
        <f>IF(OR(Tabella2[[#This Row],[OUTCOME]]="DNCO", Tabella2[[#This Row],[OUTCOME]]="SDNC"),1,0)</f>
        <v>0</v>
      </c>
      <c r="AL6301" s="70"/>
      <c r="BM6301" s="135" t="str">
        <f>Tabella2[[#This Row],[ACT START]]</f>
        <v>11:30</v>
      </c>
      <c r="BN6301" s="136" t="str">
        <f>Tabella2[[#This Row],[ACT STOP]]</f>
        <v>12:30</v>
      </c>
      <c r="BO6301" s="101"/>
      <c r="BR6301" s="109" t="str">
        <f t="shared" si="112"/>
        <v>SH-25-6290</v>
      </c>
      <c r="BS6301" s="109" t="s">
        <v>318</v>
      </c>
      <c r="BT6301" t="str">
        <f>Tabella2[[#This Row],[OUTCOME]]</f>
        <v>DCO</v>
      </c>
      <c r="BU6301" t="str">
        <f>_xlfn.CONCAT(Tabella2[[#This Row],[NAME SP]],Tabella2[[#This Row],[ID SP]]," - ",Tabella2[[#This Row],[SYLLABUS NO]])</f>
        <v>IFTS77 - NET QRA02</v>
      </c>
      <c r="BV6301" t="s">
        <v>11873</v>
      </c>
    </row>
    <row r="6302" spans="1:74" ht="31.5" hidden="1">
      <c r="A6302" s="103" t="s">
        <v>13458</v>
      </c>
      <c r="B6302" s="102">
        <v>45961</v>
      </c>
      <c r="C6302" s="104">
        <f>_xlfn.ISOWEEKNUM(Tabella2[[#This Row],[Date]])</f>
        <v>44</v>
      </c>
      <c r="D6302" s="104" t="s">
        <v>763</v>
      </c>
      <c r="E6302" s="104" t="s">
        <v>256</v>
      </c>
      <c r="F6302" s="104">
        <v>65</v>
      </c>
      <c r="G6302" s="104" t="s">
        <v>257</v>
      </c>
      <c r="H6302" s="105">
        <v>32</v>
      </c>
      <c r="I6302" s="104"/>
      <c r="J6302" s="104" t="s">
        <v>258</v>
      </c>
      <c r="K6302" s="104" t="s">
        <v>79</v>
      </c>
      <c r="L6302" s="104" t="s">
        <v>259</v>
      </c>
      <c r="M6302" s="104" t="s">
        <v>1846</v>
      </c>
      <c r="N6302" s="104"/>
      <c r="O6302" s="106"/>
      <c r="P6302" s="111" t="s">
        <v>1858</v>
      </c>
      <c r="Q6302" s="153" t="s">
        <v>504</v>
      </c>
      <c r="R6302" s="153" t="s">
        <v>271</v>
      </c>
      <c r="S6302" s="153">
        <f>Tabella2[[#This Row],[PLD STOP]]-Tabella2[[#This Row],[PLD START]]</f>
        <v>4.1666666666666685E-2</v>
      </c>
      <c r="T6302" s="153" t="s">
        <v>504</v>
      </c>
      <c r="U6302" s="153">
        <v>0.51736111111111105</v>
      </c>
      <c r="V6302" s="153">
        <f>IF(ISBLANK(T6302),"",Tabella2[[#This Row],[ACT STOP]]-Tabella2[[#This Row],[ACT START]])</f>
        <v>3.8194444444444364E-2</v>
      </c>
      <c r="W6302" s="104" t="s">
        <v>92</v>
      </c>
      <c r="X6302" s="104" t="s">
        <v>91</v>
      </c>
      <c r="Y6302" s="110" t="s">
        <v>13506</v>
      </c>
      <c r="Z6302" s="106"/>
      <c r="AA6302" s="104"/>
      <c r="AB6302" s="107"/>
      <c r="AC6302" s="72">
        <f>IF(OR(Tabella2[[#This Row],[OUTCOME]]="DCO",Tabella2[[#This Row],[OUTCOME]]="SDC"),1,0)</f>
        <v>1</v>
      </c>
      <c r="AH6302" s="70"/>
      <c r="AI6302" s="70"/>
      <c r="AJ6302">
        <f>IF(OR(Tabella2[[#This Row],[OUTCOME]]="DNCO", Tabella2[[#This Row],[OUTCOME]]="SDNC"),1,0)</f>
        <v>0</v>
      </c>
      <c r="AL6302" s="70"/>
      <c r="BL6302" t="s">
        <v>13507</v>
      </c>
      <c r="BM6302" s="135" t="str">
        <f>Tabella2[[#This Row],[ACT START]]</f>
        <v>11:30</v>
      </c>
      <c r="BN6302" s="136">
        <f>Tabella2[[#This Row],[ACT STOP]]</f>
        <v>0.51736111111111105</v>
      </c>
      <c r="BO6302" s="101"/>
      <c r="BR6302" s="109" t="str">
        <f t="shared" si="112"/>
        <v>SH-25-6291</v>
      </c>
      <c r="BS6302" s="109" t="s">
        <v>356</v>
      </c>
      <c r="BT6302" t="str">
        <f>Tabella2[[#This Row],[OUTCOME]]</f>
        <v>DCO</v>
      </c>
      <c r="BU6302" t="str">
        <f>_xlfn.CONCAT(Tabella2[[#This Row],[NAME SP]],Tabella2[[#This Row],[ID SP]]," - ",Tabella2[[#This Row],[SYLLABUS NO]])</f>
        <v>QATAR65 - FMS AAR01</v>
      </c>
      <c r="BV6302" t="s">
        <v>11943</v>
      </c>
    </row>
    <row r="6303" spans="1:74" hidden="1">
      <c r="A6303" s="103" t="s">
        <v>13459</v>
      </c>
      <c r="B6303" s="102">
        <v>45961</v>
      </c>
      <c r="C6303" s="104">
        <f>_xlfn.ISOWEEKNUM(Tabella2[[#This Row],[Date]])</f>
        <v>44</v>
      </c>
      <c r="D6303" s="104" t="s">
        <v>6396</v>
      </c>
      <c r="E6303" s="104" t="s">
        <v>256</v>
      </c>
      <c r="F6303" s="104">
        <v>75</v>
      </c>
      <c r="G6303" s="104" t="s">
        <v>257</v>
      </c>
      <c r="H6303" s="105">
        <v>25</v>
      </c>
      <c r="I6303" s="104"/>
      <c r="J6303" s="104" t="s">
        <v>258</v>
      </c>
      <c r="K6303" s="104" t="s">
        <v>81</v>
      </c>
      <c r="L6303" s="104" t="s">
        <v>259</v>
      </c>
      <c r="M6303" s="104" t="s">
        <v>276</v>
      </c>
      <c r="N6303" s="104"/>
      <c r="O6303" s="106"/>
      <c r="P6303" s="111" t="s">
        <v>531</v>
      </c>
      <c r="Q6303" s="153" t="s">
        <v>504</v>
      </c>
      <c r="R6303" s="153" t="s">
        <v>271</v>
      </c>
      <c r="S6303" s="153">
        <f>Tabella2[[#This Row],[PLD STOP]]-Tabella2[[#This Row],[PLD START]]</f>
        <v>4.1666666666666685E-2</v>
      </c>
      <c r="T6303" s="153">
        <v>0.47222222222222221</v>
      </c>
      <c r="U6303" s="153">
        <v>0.51388888888888884</v>
      </c>
      <c r="V6303" s="153">
        <f>IF(ISBLANK(T6303),"",Tabella2[[#This Row],[ACT STOP]]-Tabella2[[#This Row],[ACT START]])</f>
        <v>4.166666666666663E-2</v>
      </c>
      <c r="W6303" s="104" t="s">
        <v>92</v>
      </c>
      <c r="X6303" s="104" t="s">
        <v>91</v>
      </c>
      <c r="Y6303" s="110"/>
      <c r="Z6303" s="106"/>
      <c r="AA6303" s="104"/>
      <c r="AB6303" s="107"/>
      <c r="AC6303" s="72">
        <f>IF(OR(Tabella2[[#This Row],[OUTCOME]]="DCO",Tabella2[[#This Row],[OUTCOME]]="SDC"),1,0)</f>
        <v>1</v>
      </c>
      <c r="AH6303" s="70"/>
      <c r="AI6303" s="70"/>
      <c r="AJ6303">
        <f>IF(OR(Tabella2[[#This Row],[OUTCOME]]="DNCO", Tabella2[[#This Row],[OUTCOME]]="SDNC"),1,0)</f>
        <v>0</v>
      </c>
      <c r="AL6303" s="70"/>
      <c r="BM6303" s="135">
        <f>Tabella2[[#This Row],[ACT START]]</f>
        <v>0.47222222222222221</v>
      </c>
      <c r="BN6303" s="136">
        <f>Tabella2[[#This Row],[ACT STOP]]</f>
        <v>0.51388888888888884</v>
      </c>
      <c r="BO6303" s="101"/>
      <c r="BR6303" s="109" t="str">
        <f t="shared" si="112"/>
        <v>SH-25-6292</v>
      </c>
      <c r="BS6303" s="109" t="s">
        <v>867</v>
      </c>
      <c r="BT6303" t="str">
        <f>Tabella2[[#This Row],[OUTCOME]]</f>
        <v>DCO</v>
      </c>
      <c r="BU6303" t="str">
        <f>_xlfn.CONCAT(Tabella2[[#This Row],[NAME SP]],Tabella2[[#This Row],[ID SP]]," - ",Tabella2[[#This Row],[SYLLABUS NO]])</f>
        <v>QATAR75 - FMS NIT01</v>
      </c>
      <c r="BV6303" t="s">
        <v>11971</v>
      </c>
    </row>
    <row r="6304" spans="1:74" hidden="1">
      <c r="A6304" s="103" t="s">
        <v>13468</v>
      </c>
      <c r="B6304" s="102">
        <v>45964</v>
      </c>
      <c r="C6304" s="104">
        <v>45</v>
      </c>
      <c r="D6304" s="104" t="s">
        <v>11893</v>
      </c>
      <c r="E6304" s="104" t="s">
        <v>327</v>
      </c>
      <c r="F6304" s="104">
        <v>86</v>
      </c>
      <c r="G6304" s="104" t="s">
        <v>284</v>
      </c>
      <c r="H6304" s="105">
        <v>9</v>
      </c>
      <c r="I6304" s="104" t="s">
        <v>258</v>
      </c>
      <c r="J6304" s="104"/>
      <c r="K6304" s="104" t="s">
        <v>79</v>
      </c>
      <c r="L6304" s="104" t="s">
        <v>259</v>
      </c>
      <c r="M6304" s="104" t="s">
        <v>276</v>
      </c>
      <c r="N6304" s="104"/>
      <c r="O6304" s="106"/>
      <c r="P6304" s="111" t="s">
        <v>472</v>
      </c>
      <c r="Q6304" s="153" t="s">
        <v>285</v>
      </c>
      <c r="R6304" s="153" t="s">
        <v>286</v>
      </c>
      <c r="S6304" s="153">
        <f>Tabella2[[#This Row],[PLD STOP]]-Tabella2[[#This Row],[PLD START]]</f>
        <v>4.166666666666663E-2</v>
      </c>
      <c r="T6304" s="153" t="s">
        <v>285</v>
      </c>
      <c r="U6304" s="153" t="s">
        <v>286</v>
      </c>
      <c r="V6304" s="153">
        <f>IF(ISBLANK(T6304),"",Tabella2[[#This Row],[ACT STOP]]-Tabella2[[#This Row],[ACT START]])</f>
        <v>4.166666666666663E-2</v>
      </c>
      <c r="W6304" s="104" t="s">
        <v>92</v>
      </c>
      <c r="X6304" s="104" t="s">
        <v>91</v>
      </c>
      <c r="Y6304" s="110" t="s">
        <v>13554</v>
      </c>
      <c r="Z6304" s="106"/>
      <c r="AA6304" s="104"/>
      <c r="AB6304" s="107"/>
      <c r="AC6304" s="72">
        <f>IF(OR(Tabella2[[#This Row],[OUTCOME]]="DCO",Tabella2[[#This Row],[OUTCOME]]="SDC"),1,0)</f>
        <v>1</v>
      </c>
      <c r="AH6304" s="70"/>
      <c r="AI6304" s="70"/>
      <c r="AJ6304">
        <f>IF(OR(Tabella2[[#This Row],[OUTCOME]]="DNCO", Tabella2[[#This Row],[OUTCOME]]="SDNC"),1,0)</f>
        <v>0</v>
      </c>
      <c r="AL6304" s="70"/>
      <c r="BM6304" s="135" t="str">
        <f>Tabella2[[#This Row],[ACT START]]</f>
        <v>07:00</v>
      </c>
      <c r="BN6304" s="136" t="str">
        <f>Tabella2[[#This Row],[ACT STOP]]</f>
        <v>08:00</v>
      </c>
      <c r="BO6304" s="101"/>
      <c r="BR6304" s="109" t="str">
        <f t="shared" si="112"/>
        <v>SH-25-6293</v>
      </c>
      <c r="BS6304" s="109" t="s">
        <v>339</v>
      </c>
      <c r="BT6304" t="str">
        <f>Tabella2[[#This Row],[OUTCOME]]</f>
        <v>DCO</v>
      </c>
      <c r="BU6304" t="str">
        <f>_xlfn.CONCAT(Tabella2[[#This Row],[NAME SP]],Tabella2[[#This Row],[ID SP]]," - ",Tabella2[[#This Row],[SYLLABUS NO]])</f>
        <v>AMI86 - SD CF03</v>
      </c>
      <c r="BV6304" t="s">
        <v>11908</v>
      </c>
    </row>
    <row r="6305" spans="1:74" hidden="1">
      <c r="A6305" s="103" t="s">
        <v>13469</v>
      </c>
      <c r="B6305" s="102">
        <v>45964</v>
      </c>
      <c r="C6305" s="104">
        <v>45</v>
      </c>
      <c r="D6305" s="104" t="s">
        <v>6766</v>
      </c>
      <c r="E6305" s="104" t="s">
        <v>284</v>
      </c>
      <c r="F6305" s="104">
        <v>79</v>
      </c>
      <c r="G6305" s="104" t="s">
        <v>257</v>
      </c>
      <c r="H6305" s="105">
        <v>13</v>
      </c>
      <c r="I6305" s="104"/>
      <c r="J6305" s="104" t="s">
        <v>258</v>
      </c>
      <c r="K6305" s="104" t="s">
        <v>81</v>
      </c>
      <c r="L6305" s="104" t="s">
        <v>259</v>
      </c>
      <c r="M6305" s="104" t="s">
        <v>269</v>
      </c>
      <c r="N6305" s="104"/>
      <c r="O6305" s="106"/>
      <c r="P6305" s="111" t="s">
        <v>270</v>
      </c>
      <c r="Q6305" s="153" t="s">
        <v>285</v>
      </c>
      <c r="R6305" s="153" t="s">
        <v>286</v>
      </c>
      <c r="S6305" s="153">
        <f>Tabella2[[#This Row],[PLD STOP]]-Tabella2[[#This Row],[PLD START]]</f>
        <v>4.166666666666663E-2</v>
      </c>
      <c r="T6305" s="153">
        <v>0.29166666666666669</v>
      </c>
      <c r="U6305" s="153">
        <v>0.30555555555555558</v>
      </c>
      <c r="V6305" s="153">
        <f>IF(ISBLANK(T6305),"",Tabella2[[#This Row],[ACT STOP]]-Tabella2[[#This Row],[ACT START]])</f>
        <v>1.3888888888888895E-2</v>
      </c>
      <c r="W6305" s="104" t="s">
        <v>100</v>
      </c>
      <c r="X6305" s="104" t="s">
        <v>113</v>
      </c>
      <c r="Y6305" s="110"/>
      <c r="Z6305" s="106"/>
      <c r="AA6305" s="104"/>
      <c r="AB6305" s="107"/>
      <c r="AC6305" s="72">
        <f>IF(OR(Tabella2[[#This Row],[OUTCOME]]="DCO",Tabella2[[#This Row],[OUTCOME]]="SDC"),1,0)</f>
        <v>0</v>
      </c>
      <c r="AH6305" s="70"/>
      <c r="AI6305" s="70"/>
      <c r="AJ6305">
        <f>IF(OR(Tabella2[[#This Row],[OUTCOME]]="DNCO", Tabella2[[#This Row],[OUTCOME]]="SDNC"),1,0)</f>
        <v>1</v>
      </c>
      <c r="AL6305" s="70"/>
      <c r="BL6305" t="s">
        <v>13509</v>
      </c>
      <c r="BM6305" s="135">
        <f>Tabella2[[#This Row],[ACT START]]</f>
        <v>0.29166666666666669</v>
      </c>
      <c r="BN6305" s="136">
        <f>Tabella2[[#This Row],[ACT STOP]]</f>
        <v>0.30555555555555558</v>
      </c>
      <c r="BO6305" s="101"/>
      <c r="BR6305" s="109" t="str">
        <f t="shared" si="112"/>
        <v>SH-25-6294</v>
      </c>
      <c r="BS6305" s="109" t="s">
        <v>427</v>
      </c>
      <c r="BT6305" t="str">
        <f>Tabella2[[#This Row],[OUTCOME]]</f>
        <v>DNCO</v>
      </c>
      <c r="BU6305" t="str">
        <f>_xlfn.CONCAT(Tabella2[[#This Row],[NAME SP]],Tabella2[[#This Row],[ID SP]]," - ",Tabella2[[#This Row],[SYLLABUS NO]])</f>
        <v>IFTS79 - PT BVR02</v>
      </c>
      <c r="BV6305" t="s">
        <v>11863</v>
      </c>
    </row>
    <row r="6306" spans="1:74" hidden="1">
      <c r="A6306" s="103" t="s">
        <v>13470</v>
      </c>
      <c r="B6306" s="102">
        <v>45964</v>
      </c>
      <c r="C6306" s="104">
        <v>45</v>
      </c>
      <c r="D6306" s="104" t="s">
        <v>9743</v>
      </c>
      <c r="E6306" s="104" t="s">
        <v>256</v>
      </c>
      <c r="F6306" s="104">
        <v>81</v>
      </c>
      <c r="G6306" s="104" t="s">
        <v>257</v>
      </c>
      <c r="H6306" s="105">
        <v>32</v>
      </c>
      <c r="I6306" s="104"/>
      <c r="J6306" s="104" t="s">
        <v>258</v>
      </c>
      <c r="K6306" s="104" t="s">
        <v>83</v>
      </c>
      <c r="L6306" s="104" t="s">
        <v>299</v>
      </c>
      <c r="M6306" s="104" t="s">
        <v>276</v>
      </c>
      <c r="N6306" s="104"/>
      <c r="O6306" s="103" t="str">
        <f>A6307</f>
        <v>18712</v>
      </c>
      <c r="P6306" s="111" t="s">
        <v>2080</v>
      </c>
      <c r="Q6306" s="153" t="s">
        <v>285</v>
      </c>
      <c r="R6306" s="153" t="s">
        <v>286</v>
      </c>
      <c r="S6306" s="153">
        <f>Tabella2[[#This Row],[PLD STOP]]-Tabella2[[#This Row],[PLD START]]</f>
        <v>4.166666666666663E-2</v>
      </c>
      <c r="T6306" s="153">
        <v>0.28819444444444442</v>
      </c>
      <c r="U6306" s="153">
        <v>0.33333333333333331</v>
      </c>
      <c r="V6306" s="153">
        <f>IF(ISBLANK(T6306),"",Tabella2[[#This Row],[ACT STOP]]-Tabella2[[#This Row],[ACT START]])</f>
        <v>4.5138888888888895E-2</v>
      </c>
      <c r="W6306" s="104" t="s">
        <v>92</v>
      </c>
      <c r="X6306" s="104" t="s">
        <v>91</v>
      </c>
      <c r="Y6306" s="110"/>
      <c r="Z6306" s="106"/>
      <c r="AA6306" s="104"/>
      <c r="AB6306" s="107"/>
      <c r="AC6306" s="72">
        <f>IF(OR(Tabella2[[#This Row],[OUTCOME]]="DCO",Tabella2[[#This Row],[OUTCOME]]="SDC"),1,0)</f>
        <v>1</v>
      </c>
      <c r="AH6306" s="70"/>
      <c r="AI6306" s="70"/>
      <c r="AJ6306">
        <f>IF(OR(Tabella2[[#This Row],[OUTCOME]]="DNCO", Tabella2[[#This Row],[OUTCOME]]="SDNC"),1,0)</f>
        <v>0</v>
      </c>
      <c r="AL6306" s="70"/>
      <c r="BM6306" s="135">
        <f>Tabella2[[#This Row],[ACT START]]</f>
        <v>0.28819444444444442</v>
      </c>
      <c r="BN6306" s="136">
        <f>Tabella2[[#This Row],[ACT STOP]]</f>
        <v>0.33333333333333331</v>
      </c>
      <c r="BO6306" s="101"/>
      <c r="BR6306" s="109" t="str">
        <f t="shared" si="112"/>
        <v>SH-25-6295</v>
      </c>
      <c r="BS6306" s="109" t="s">
        <v>356</v>
      </c>
      <c r="BT6306" t="str">
        <f>Tabella2[[#This Row],[OUTCOME]]</f>
        <v>DCO</v>
      </c>
      <c r="BU6306" t="str">
        <f>_xlfn.CONCAT(Tabella2[[#This Row],[NAME SP]],Tabella2[[#This Row],[ID SP]]," - ",Tabella2[[#This Row],[SYLLABUS NO]])</f>
        <v>QATAR81 - NET BTFFB02</v>
      </c>
      <c r="BV6306" t="s">
        <v>12146</v>
      </c>
    </row>
    <row r="6307" spans="1:74" hidden="1">
      <c r="A6307" s="103" t="s">
        <v>13471</v>
      </c>
      <c r="B6307" s="102">
        <v>45964</v>
      </c>
      <c r="C6307" s="104">
        <v>45</v>
      </c>
      <c r="D6307" s="104" t="s">
        <v>9743</v>
      </c>
      <c r="E6307" s="104" t="s">
        <v>256</v>
      </c>
      <c r="F6307" s="104">
        <v>79</v>
      </c>
      <c r="G6307" s="104" t="s">
        <v>284</v>
      </c>
      <c r="H6307" s="105">
        <v>23</v>
      </c>
      <c r="I6307" s="104"/>
      <c r="J6307" s="104" t="s">
        <v>258</v>
      </c>
      <c r="K6307" s="104" t="s">
        <v>80</v>
      </c>
      <c r="L6307" s="104" t="s">
        <v>299</v>
      </c>
      <c r="M6307" s="104" t="s">
        <v>276</v>
      </c>
      <c r="N6307" s="104"/>
      <c r="O6307" s="103" t="str">
        <f>A6306</f>
        <v>18711</v>
      </c>
      <c r="P6307" s="111" t="s">
        <v>2080</v>
      </c>
      <c r="Q6307" s="153" t="s">
        <v>285</v>
      </c>
      <c r="R6307" s="153" t="s">
        <v>286</v>
      </c>
      <c r="S6307" s="153">
        <f>Tabella2[[#This Row],[PLD STOP]]-Tabella2[[#This Row],[PLD START]]</f>
        <v>4.166666666666663E-2</v>
      </c>
      <c r="T6307" s="153">
        <v>0.28819444444444442</v>
      </c>
      <c r="U6307" s="153">
        <v>0.33333333333333331</v>
      </c>
      <c r="V6307" s="153">
        <f>IF(ISBLANK(T6307),"",Tabella2[[#This Row],[ACT STOP]]-Tabella2[[#This Row],[ACT START]])</f>
        <v>4.5138888888888895E-2</v>
      </c>
      <c r="W6307" s="104" t="s">
        <v>92</v>
      </c>
      <c r="X6307" s="104" t="s">
        <v>91</v>
      </c>
      <c r="Y6307" s="110" t="s">
        <v>14229</v>
      </c>
      <c r="Z6307" s="106"/>
      <c r="AA6307" s="104"/>
      <c r="AB6307" s="107"/>
      <c r="AC6307" s="72">
        <f>IF(OR(Tabella2[[#This Row],[OUTCOME]]="DCO",Tabella2[[#This Row],[OUTCOME]]="SDC"),1,0)</f>
        <v>1</v>
      </c>
      <c r="AH6307" s="70"/>
      <c r="AI6307" s="70"/>
      <c r="AJ6307">
        <f>IF(OR(Tabella2[[#This Row],[OUTCOME]]="DNCO", Tabella2[[#This Row],[OUTCOME]]="SDNC"),1,0)</f>
        <v>0</v>
      </c>
      <c r="AL6307" s="70"/>
      <c r="BM6307" s="135">
        <f>Tabella2[[#This Row],[ACT START]]</f>
        <v>0.28819444444444442</v>
      </c>
      <c r="BN6307" s="136">
        <f>Tabella2[[#This Row],[ACT STOP]]</f>
        <v>0.33333333333333331</v>
      </c>
      <c r="BO6307" s="101"/>
      <c r="BR6307" s="109" t="str">
        <f t="shared" si="112"/>
        <v>SH-25-6296</v>
      </c>
      <c r="BS6307" s="109" t="s">
        <v>358</v>
      </c>
      <c r="BT6307" t="str">
        <f>Tabella2[[#This Row],[OUTCOME]]</f>
        <v>DCO</v>
      </c>
      <c r="BU6307" t="str">
        <f>_xlfn.CONCAT(Tabella2[[#This Row],[NAME SP]],Tabella2[[#This Row],[ID SP]]," - ",Tabella2[[#This Row],[SYLLABUS NO]])</f>
        <v>QATAR79 - NET BTFFB02</v>
      </c>
      <c r="BV6307" t="s">
        <v>11914</v>
      </c>
    </row>
    <row r="6308" spans="1:74" hidden="1">
      <c r="A6308" s="103" t="s">
        <v>13472</v>
      </c>
      <c r="B6308" s="102">
        <v>45964</v>
      </c>
      <c r="C6308" s="104">
        <v>45</v>
      </c>
      <c r="D6308" s="104" t="s">
        <v>9764</v>
      </c>
      <c r="E6308" s="104" t="s">
        <v>284</v>
      </c>
      <c r="F6308" s="104">
        <v>76</v>
      </c>
      <c r="G6308" s="104" t="s">
        <v>257</v>
      </c>
      <c r="H6308" s="105">
        <v>1</v>
      </c>
      <c r="I6308" s="104"/>
      <c r="J6308" s="104" t="s">
        <v>258</v>
      </c>
      <c r="K6308" s="104" t="s">
        <v>75</v>
      </c>
      <c r="L6308" s="104" t="s">
        <v>259</v>
      </c>
      <c r="M6308" s="104" t="s">
        <v>276</v>
      </c>
      <c r="N6308" s="104"/>
      <c r="O6308" s="106"/>
      <c r="P6308" s="111" t="s">
        <v>277</v>
      </c>
      <c r="Q6308" s="153" t="s">
        <v>285</v>
      </c>
      <c r="R6308" s="153" t="s">
        <v>286</v>
      </c>
      <c r="S6308" s="153">
        <f>Tabella2[[#This Row],[PLD STOP]]-Tabella2[[#This Row],[PLD START]]</f>
        <v>4.166666666666663E-2</v>
      </c>
      <c r="T6308" s="153">
        <v>0.29166666666666669</v>
      </c>
      <c r="U6308" s="153">
        <v>0.33333333333333331</v>
      </c>
      <c r="V6308" s="153">
        <f>IF(ISBLANK(T6308),"",Tabella2[[#This Row],[ACT STOP]]-Tabella2[[#This Row],[ACT START]])</f>
        <v>4.166666666666663E-2</v>
      </c>
      <c r="W6308" s="104" t="s">
        <v>92</v>
      </c>
      <c r="X6308" s="104" t="s">
        <v>91</v>
      </c>
      <c r="Y6308" s="110" t="s">
        <v>13508</v>
      </c>
      <c r="Z6308" s="106"/>
      <c r="AA6308" s="104"/>
      <c r="AB6308" s="107"/>
      <c r="AC6308" s="72">
        <f>IF(OR(Tabella2[[#This Row],[OUTCOME]]="DCO",Tabella2[[#This Row],[OUTCOME]]="SDC"),1,0)</f>
        <v>1</v>
      </c>
      <c r="AH6308" s="70"/>
      <c r="AI6308" s="70"/>
      <c r="AJ6308">
        <f>IF(OR(Tabella2[[#This Row],[OUTCOME]]="DNCO", Tabella2[[#This Row],[OUTCOME]]="SDNC"),1,0)</f>
        <v>0</v>
      </c>
      <c r="AL6308" s="70"/>
      <c r="BL6308" t="s">
        <v>13510</v>
      </c>
      <c r="BM6308" s="135">
        <f>Tabella2[[#This Row],[ACT START]]</f>
        <v>0.29166666666666669</v>
      </c>
      <c r="BN6308" s="136">
        <f>Tabella2[[#This Row],[ACT STOP]]</f>
        <v>0.33333333333333331</v>
      </c>
      <c r="BO6308" s="101"/>
      <c r="BR6308" s="109" t="str">
        <f t="shared" ref="BR6308:BR6338" si="113">_xlfn.CONCAT(LEFT(BR6307,6),TEXT(RIGHT(BR6307,4)+1,"0000"))</f>
        <v>SH-25-6297</v>
      </c>
      <c r="BS6308" s="109" t="s">
        <v>332</v>
      </c>
      <c r="BT6308" t="str">
        <f>Tabella2[[#This Row],[OUTCOME]]</f>
        <v>DCO</v>
      </c>
      <c r="BU6308" t="str">
        <f>_xlfn.CONCAT(Tabella2[[#This Row],[NAME SP]],Tabella2[[#This Row],[ID SP]]," - ",Tabella2[[#This Row],[SYLLABUS NO]])</f>
        <v>IFTS76 - PT NIT01</v>
      </c>
      <c r="BV6308" t="s">
        <v>11885</v>
      </c>
    </row>
    <row r="6309" spans="1:74" hidden="1">
      <c r="A6309" s="103" t="s">
        <v>13473</v>
      </c>
      <c r="B6309" s="102">
        <v>45964</v>
      </c>
      <c r="C6309" s="104">
        <v>45</v>
      </c>
      <c r="D6309" s="104" t="s">
        <v>6396</v>
      </c>
      <c r="E6309" s="104" t="s">
        <v>256</v>
      </c>
      <c r="F6309" s="104">
        <v>75</v>
      </c>
      <c r="G6309" s="104" t="s">
        <v>284</v>
      </c>
      <c r="H6309" s="105">
        <v>22</v>
      </c>
      <c r="I6309" s="104"/>
      <c r="J6309" s="104" t="s">
        <v>258</v>
      </c>
      <c r="K6309" s="104" t="s">
        <v>77</v>
      </c>
      <c r="L6309" s="104" t="s">
        <v>259</v>
      </c>
      <c r="M6309" s="104" t="s">
        <v>328</v>
      </c>
      <c r="N6309" s="104"/>
      <c r="O6309" s="106"/>
      <c r="P6309" s="111" t="s">
        <v>8923</v>
      </c>
      <c r="Q6309" s="153" t="s">
        <v>285</v>
      </c>
      <c r="R6309" s="153" t="s">
        <v>286</v>
      </c>
      <c r="S6309" s="153">
        <f>Tabella2[[#This Row],[PLD STOP]]-Tabella2[[#This Row],[PLD START]]</f>
        <v>4.166666666666663E-2</v>
      </c>
      <c r="T6309" s="153">
        <v>0.29166666666666669</v>
      </c>
      <c r="U6309" s="153">
        <v>0.3263888888888889</v>
      </c>
      <c r="V6309" s="153">
        <f>IF(ISBLANK(T6309),"",Tabella2[[#This Row],[ACT STOP]]-Tabella2[[#This Row],[ACT START]])</f>
        <v>3.472222222222221E-2</v>
      </c>
      <c r="W6309" s="104" t="s">
        <v>92</v>
      </c>
      <c r="X6309" s="104" t="s">
        <v>91</v>
      </c>
      <c r="Y6309" s="110"/>
      <c r="Z6309" s="106"/>
      <c r="AA6309" s="104"/>
      <c r="AB6309" s="107"/>
      <c r="AC6309" s="72">
        <f>IF(OR(Tabella2[[#This Row],[OUTCOME]]="DCO",Tabella2[[#This Row],[OUTCOME]]="SDC"),1,0)</f>
        <v>1</v>
      </c>
      <c r="AH6309" s="70"/>
      <c r="AI6309" s="70"/>
      <c r="AJ6309">
        <f>IF(OR(Tabella2[[#This Row],[OUTCOME]]="DNCO", Tabella2[[#This Row],[OUTCOME]]="SDNC"),1,0)</f>
        <v>0</v>
      </c>
      <c r="AL6309" s="70"/>
      <c r="BM6309" s="135">
        <f>Tabella2[[#This Row],[ACT START]]</f>
        <v>0.29166666666666669</v>
      </c>
      <c r="BN6309" s="136">
        <f>Tabella2[[#This Row],[ACT STOP]]</f>
        <v>0.3263888888888889</v>
      </c>
      <c r="BO6309" s="101"/>
      <c r="BR6309" s="109" t="str">
        <f t="shared" si="113"/>
        <v>SH-25-6298</v>
      </c>
      <c r="BS6309" s="109" t="s">
        <v>295</v>
      </c>
      <c r="BT6309" t="str">
        <f>Tabella2[[#This Row],[OUTCOME]]</f>
        <v>DCO</v>
      </c>
      <c r="BU6309" t="str">
        <f>_xlfn.CONCAT(Tabella2[[#This Row],[NAME SP]],Tabella2[[#This Row],[ID SP]]," - ",Tabella2[[#This Row],[SYLLABUS NO]])</f>
        <v>QATAR75 - PT LLFB01</v>
      </c>
      <c r="BV6309" t="s">
        <v>11971</v>
      </c>
    </row>
    <row r="6310" spans="1:74" hidden="1">
      <c r="A6310" s="103" t="s">
        <v>13474</v>
      </c>
      <c r="B6310" s="102">
        <v>45964</v>
      </c>
      <c r="C6310" s="104">
        <v>45</v>
      </c>
      <c r="D6310" s="104" t="s">
        <v>11710</v>
      </c>
      <c r="E6310" s="104" t="s">
        <v>284</v>
      </c>
      <c r="F6310" s="104">
        <v>89</v>
      </c>
      <c r="G6310" s="104" t="s">
        <v>257</v>
      </c>
      <c r="H6310" s="105">
        <v>17</v>
      </c>
      <c r="I6310" s="104" t="s">
        <v>258</v>
      </c>
      <c r="J6310" s="104"/>
      <c r="K6310" s="104" t="s">
        <v>79</v>
      </c>
      <c r="L6310" s="104" t="s">
        <v>259</v>
      </c>
      <c r="M6310" s="104" t="s">
        <v>276</v>
      </c>
      <c r="N6310" s="104"/>
      <c r="O6310" s="106"/>
      <c r="P6310" s="111" t="s">
        <v>13246</v>
      </c>
      <c r="Q6310" s="153" t="s">
        <v>525</v>
      </c>
      <c r="R6310" s="153" t="s">
        <v>262</v>
      </c>
      <c r="S6310" s="153">
        <f>Tabella2[[#This Row],[PLD STOP]]-Tabella2[[#This Row],[PLD START]]</f>
        <v>4.166666666666663E-2</v>
      </c>
      <c r="T6310" s="153">
        <v>0.35486111111111113</v>
      </c>
      <c r="U6310" s="153">
        <v>0.39513888888888887</v>
      </c>
      <c r="V6310" s="153">
        <f>IF(ISBLANK(T6310),"",Tabella2[[#This Row],[ACT STOP]]-Tabella2[[#This Row],[ACT START]])</f>
        <v>4.0277777777777746E-2</v>
      </c>
      <c r="W6310" s="104" t="s">
        <v>92</v>
      </c>
      <c r="X6310" s="104" t="s">
        <v>91</v>
      </c>
      <c r="Y6310" s="110"/>
      <c r="Z6310" s="106"/>
      <c r="AA6310" s="104"/>
      <c r="AB6310" s="107"/>
      <c r="AC6310" s="72">
        <f>IF(OR(Tabella2[[#This Row],[OUTCOME]]="DCO",Tabella2[[#This Row],[OUTCOME]]="SDC"),1,0)</f>
        <v>1</v>
      </c>
      <c r="AH6310" s="70"/>
      <c r="AI6310" s="70"/>
      <c r="AJ6310">
        <f>IF(OR(Tabella2[[#This Row],[OUTCOME]]="DNCO", Tabella2[[#This Row],[OUTCOME]]="SDNC"),1,0)</f>
        <v>0</v>
      </c>
      <c r="AL6310" s="70"/>
      <c r="BM6310" s="135">
        <f>Tabella2[[#This Row],[ACT START]]</f>
        <v>0.35486111111111113</v>
      </c>
      <c r="BN6310" s="136">
        <f>Tabella2[[#This Row],[ACT STOP]]</f>
        <v>0.39513888888888887</v>
      </c>
      <c r="BO6310" s="101"/>
      <c r="BR6310" s="109" t="str">
        <f t="shared" si="113"/>
        <v>SH-25-6299</v>
      </c>
      <c r="BS6310" s="109" t="s">
        <v>393</v>
      </c>
      <c r="BT6310" t="str">
        <f>Tabella2[[#This Row],[OUTCOME]]</f>
        <v>DCO</v>
      </c>
      <c r="BU6310" t="str">
        <f>_xlfn.CONCAT(Tabella2[[#This Row],[NAME SP]],Tabella2[[#This Row],[ID SP]]," - ",Tabella2[[#This Row],[SYLLABUS NO]])</f>
        <v>IFTS89 - SD IF0104</v>
      </c>
      <c r="BV6310" t="s">
        <v>11853</v>
      </c>
    </row>
    <row r="6311" spans="1:74" hidden="1">
      <c r="A6311" s="103" t="s">
        <v>13475</v>
      </c>
      <c r="B6311" s="102">
        <v>45964</v>
      </c>
      <c r="C6311" s="104">
        <v>45</v>
      </c>
      <c r="D6311" s="104" t="s">
        <v>722</v>
      </c>
      <c r="E6311" s="104" t="s">
        <v>327</v>
      </c>
      <c r="F6311" s="104">
        <v>79</v>
      </c>
      <c r="G6311" s="104" t="s">
        <v>257</v>
      </c>
      <c r="H6311" s="105">
        <v>14</v>
      </c>
      <c r="I6311" s="104" t="s">
        <v>258</v>
      </c>
      <c r="J6311" s="104"/>
      <c r="K6311" s="104" t="s">
        <v>78</v>
      </c>
      <c r="L6311" s="104" t="s">
        <v>259</v>
      </c>
      <c r="M6311" s="104" t="s">
        <v>386</v>
      </c>
      <c r="N6311" s="104"/>
      <c r="O6311" s="106"/>
      <c r="P6311" s="111" t="s">
        <v>4392</v>
      </c>
      <c r="Q6311" s="153" t="s">
        <v>525</v>
      </c>
      <c r="R6311" s="153" t="s">
        <v>262</v>
      </c>
      <c r="S6311" s="153">
        <f>Tabella2[[#This Row],[PLD STOP]]-Tabella2[[#This Row],[PLD START]]</f>
        <v>4.166666666666663E-2</v>
      </c>
      <c r="T6311" s="153"/>
      <c r="U6311" s="153"/>
      <c r="V6311" s="153" t="str">
        <f>IF(ISBLANK(T6311),"",Tabella2[[#This Row],[ACT STOP]]-Tabella2[[#This Row],[ACT START]])</f>
        <v/>
      </c>
      <c r="W6311" s="104" t="s">
        <v>108</v>
      </c>
      <c r="X6311" s="104" t="s">
        <v>146</v>
      </c>
      <c r="Y6311" s="110"/>
      <c r="Z6311" s="106"/>
      <c r="AA6311" s="104"/>
      <c r="AB6311" s="107"/>
      <c r="AC6311" s="72">
        <f>IF(OR(Tabella2[[#This Row],[OUTCOME]]="DCO",Tabella2[[#This Row],[OUTCOME]]="SDC"),1,0)</f>
        <v>0</v>
      </c>
      <c r="AH6311" s="70"/>
      <c r="AI6311" s="70"/>
      <c r="AJ6311">
        <f>IF(OR(Tabella2[[#This Row],[OUTCOME]]="DNCO", Tabella2[[#This Row],[OUTCOME]]="SDNC"),1,0)</f>
        <v>0</v>
      </c>
      <c r="AL6311" s="70"/>
      <c r="BL6311" t="s">
        <v>13789</v>
      </c>
      <c r="BM6311" s="135">
        <f>Tabella2[[#This Row],[ACT START]]</f>
        <v>0</v>
      </c>
      <c r="BN6311" s="136">
        <f>Tabella2[[#This Row],[ACT STOP]]</f>
        <v>0</v>
      </c>
      <c r="BO6311" s="101"/>
      <c r="BR6311" s="109" t="str">
        <f t="shared" si="113"/>
        <v>SH-25-6300</v>
      </c>
      <c r="BS6311" s="109" t="s">
        <v>372</v>
      </c>
      <c r="BT6311" t="str">
        <f>Tabella2[[#This Row],[OUTCOME]]</f>
        <v>CANC</v>
      </c>
      <c r="BU6311" t="str">
        <f>_xlfn.CONCAT(Tabella2[[#This Row],[NAME SP]],Tabella2[[#This Row],[ID SP]]," - ",Tabella2[[#This Row],[SYLLABUS NO]])</f>
        <v>AMI79 - SD BVR01</v>
      </c>
      <c r="BV6311" t="s">
        <v>11919</v>
      </c>
    </row>
    <row r="6312" spans="1:74" hidden="1">
      <c r="A6312" s="103" t="s">
        <v>13476</v>
      </c>
      <c r="B6312" s="102">
        <v>45964</v>
      </c>
      <c r="C6312" s="104">
        <v>45</v>
      </c>
      <c r="D6312" s="104" t="s">
        <v>6396</v>
      </c>
      <c r="E6312" s="104" t="s">
        <v>256</v>
      </c>
      <c r="F6312" s="104">
        <v>70</v>
      </c>
      <c r="G6312" s="104" t="s">
        <v>257</v>
      </c>
      <c r="H6312" s="105">
        <v>12</v>
      </c>
      <c r="I6312" s="104"/>
      <c r="J6312" s="104" t="s">
        <v>258</v>
      </c>
      <c r="K6312" s="104" t="s">
        <v>83</v>
      </c>
      <c r="L6312" s="104" t="s">
        <v>299</v>
      </c>
      <c r="M6312" s="104" t="s">
        <v>361</v>
      </c>
      <c r="N6312" s="104"/>
      <c r="O6312" s="103" t="str">
        <f>A6313</f>
        <v>18718</v>
      </c>
      <c r="P6312" s="111" t="s">
        <v>2108</v>
      </c>
      <c r="Q6312" s="153" t="s">
        <v>525</v>
      </c>
      <c r="R6312" s="153" t="s">
        <v>262</v>
      </c>
      <c r="S6312" s="153">
        <f>Tabella2[[#This Row],[PLD STOP]]-Tabella2[[#This Row],[PLD START]]</f>
        <v>4.166666666666663E-2</v>
      </c>
      <c r="T6312" s="153">
        <v>0.35416666666666669</v>
      </c>
      <c r="U6312" s="153">
        <v>0.39583333333333331</v>
      </c>
      <c r="V6312" s="153">
        <f>IF(ISBLANK(T6312),"",Tabella2[[#This Row],[ACT STOP]]-Tabella2[[#This Row],[ACT START]])</f>
        <v>4.166666666666663E-2</v>
      </c>
      <c r="W6312" s="104" t="s">
        <v>92</v>
      </c>
      <c r="X6312" s="104" t="s">
        <v>91</v>
      </c>
      <c r="Y6312" s="110"/>
      <c r="Z6312" s="106"/>
      <c r="AA6312" s="104"/>
      <c r="AB6312" s="107"/>
      <c r="AC6312" s="72">
        <f>IF(OR(Tabella2[[#This Row],[OUTCOME]]="DCO",Tabella2[[#This Row],[OUTCOME]]="SDC"),1,0)</f>
        <v>1</v>
      </c>
      <c r="AH6312" s="70"/>
      <c r="AI6312" s="70"/>
      <c r="AJ6312">
        <f>IF(OR(Tabella2[[#This Row],[OUTCOME]]="DNCO", Tabella2[[#This Row],[OUTCOME]]="SDNC"),1,0)</f>
        <v>0</v>
      </c>
      <c r="AL6312" s="70"/>
      <c r="BM6312" s="135">
        <f>Tabella2[[#This Row],[ACT START]]</f>
        <v>0.35416666666666669</v>
      </c>
      <c r="BN6312" s="136">
        <f>Tabella2[[#This Row],[ACT STOP]]</f>
        <v>0.39583333333333331</v>
      </c>
      <c r="BO6312" s="101"/>
      <c r="BR6312" s="109" t="str">
        <f t="shared" si="113"/>
        <v>SH-25-6301</v>
      </c>
      <c r="BS6312" s="109" t="s">
        <v>266</v>
      </c>
      <c r="BT6312" t="str">
        <f>Tabella2[[#This Row],[OUTCOME]]</f>
        <v>DCO</v>
      </c>
      <c r="BU6312" t="str">
        <f>_xlfn.CONCAT(Tabella2[[#This Row],[NAME SP]],Tabella2[[#This Row],[ID SP]]," - ",Tabella2[[#This Row],[SYLLABUS NO]])</f>
        <v>QATAR70 - NET RNG01</v>
      </c>
      <c r="BV6312" t="s">
        <v>12002</v>
      </c>
    </row>
    <row r="6313" spans="1:74" hidden="1">
      <c r="A6313" s="103" t="s">
        <v>13477</v>
      </c>
      <c r="B6313" s="102">
        <v>45964</v>
      </c>
      <c r="C6313" s="104">
        <v>45</v>
      </c>
      <c r="D6313" s="104" t="s">
        <v>195</v>
      </c>
      <c r="E6313" s="104" t="s">
        <v>880</v>
      </c>
      <c r="F6313" s="104"/>
      <c r="G6313" s="104" t="s">
        <v>257</v>
      </c>
      <c r="H6313" s="105">
        <v>5</v>
      </c>
      <c r="I6313" s="104"/>
      <c r="J6313" s="104" t="s">
        <v>258</v>
      </c>
      <c r="K6313" s="104" t="s">
        <v>80</v>
      </c>
      <c r="L6313" s="104" t="s">
        <v>299</v>
      </c>
      <c r="M6313" s="104" t="s">
        <v>361</v>
      </c>
      <c r="N6313" s="104"/>
      <c r="O6313" s="103" t="str">
        <f>A6312</f>
        <v>18717</v>
      </c>
      <c r="P6313" s="111" t="s">
        <v>300</v>
      </c>
      <c r="Q6313" s="153" t="s">
        <v>525</v>
      </c>
      <c r="R6313" s="153" t="s">
        <v>262</v>
      </c>
      <c r="S6313" s="153">
        <f>Tabella2[[#This Row],[PLD STOP]]-Tabella2[[#This Row],[PLD START]]</f>
        <v>4.166666666666663E-2</v>
      </c>
      <c r="T6313" s="153">
        <v>0.35416666666666669</v>
      </c>
      <c r="U6313" s="153">
        <v>0.39583333333333331</v>
      </c>
      <c r="V6313" s="153">
        <f>IF(ISBLANK(T6313),"",Tabella2[[#This Row],[ACT STOP]]-Tabella2[[#This Row],[ACT START]])</f>
        <v>4.166666666666663E-2</v>
      </c>
      <c r="W6313" s="104" t="s">
        <v>122</v>
      </c>
      <c r="X6313" s="104" t="s">
        <v>91</v>
      </c>
      <c r="Y6313" s="110"/>
      <c r="Z6313" s="106"/>
      <c r="AA6313" s="104"/>
      <c r="AB6313" s="107"/>
      <c r="AC6313" s="72">
        <f>IF(OR(Tabella2[[#This Row],[OUTCOME]]="DCO",Tabella2[[#This Row],[OUTCOME]]="SDC"),1,0)</f>
        <v>1</v>
      </c>
      <c r="AH6313" s="70"/>
      <c r="AI6313" s="70"/>
      <c r="AJ6313">
        <f>IF(OR(Tabella2[[#This Row],[OUTCOME]]="DNCO", Tabella2[[#This Row],[OUTCOME]]="SDNC"),1,0)</f>
        <v>0</v>
      </c>
      <c r="AL6313" s="70"/>
      <c r="BM6313" s="135">
        <f>Tabella2[[#This Row],[ACT START]]</f>
        <v>0.35416666666666669</v>
      </c>
      <c r="BN6313" s="136">
        <f>Tabella2[[#This Row],[ACT STOP]]</f>
        <v>0.39583333333333331</v>
      </c>
      <c r="BO6313" s="101"/>
      <c r="BR6313" s="109" t="str">
        <f t="shared" si="113"/>
        <v>SH-25-6302</v>
      </c>
      <c r="BS6313" s="109" t="s">
        <v>416</v>
      </c>
      <c r="BT6313" t="str">
        <f>Tabella2[[#This Row],[OUTCOME]]</f>
        <v>SDC</v>
      </c>
      <c r="BU6313" t="str">
        <f>_xlfn.CONCAT(Tabella2[[#This Row],[NAME SP]],Tabella2[[#This Row],[ID SP]]," - ",Tabella2[[#This Row],[SYLLABUS NO]])</f>
        <v>Support AMI - SUPP</v>
      </c>
    </row>
    <row r="6314" spans="1:74" hidden="1">
      <c r="A6314" s="103" t="s">
        <v>13478</v>
      </c>
      <c r="B6314" s="102">
        <v>45964</v>
      </c>
      <c r="C6314" s="104">
        <v>45</v>
      </c>
      <c r="D6314" s="104" t="s">
        <v>11983</v>
      </c>
      <c r="E6314" s="104" t="s">
        <v>284</v>
      </c>
      <c r="F6314" s="104">
        <v>84</v>
      </c>
      <c r="G6314" s="104" t="s">
        <v>257</v>
      </c>
      <c r="H6314" s="105">
        <v>9</v>
      </c>
      <c r="I6314" s="104"/>
      <c r="J6314" s="104" t="s">
        <v>258</v>
      </c>
      <c r="K6314" s="104" t="s">
        <v>75</v>
      </c>
      <c r="L6314" s="104" t="s">
        <v>259</v>
      </c>
      <c r="M6314" s="104" t="s">
        <v>276</v>
      </c>
      <c r="N6314" s="104"/>
      <c r="O6314" s="106"/>
      <c r="P6314" s="111" t="s">
        <v>776</v>
      </c>
      <c r="Q6314" s="153" t="s">
        <v>525</v>
      </c>
      <c r="R6314" s="153" t="s">
        <v>262</v>
      </c>
      <c r="S6314" s="153">
        <f>Tabella2[[#This Row],[PLD STOP]]-Tabella2[[#This Row],[PLD START]]</f>
        <v>4.166666666666663E-2</v>
      </c>
      <c r="T6314" s="153">
        <v>0.35416666666666669</v>
      </c>
      <c r="U6314" s="153">
        <v>0.39583333333333331</v>
      </c>
      <c r="V6314" s="153">
        <f>IF(ISBLANK(T6314),"",Tabella2[[#This Row],[ACT STOP]]-Tabella2[[#This Row],[ACT START]])</f>
        <v>4.166666666666663E-2</v>
      </c>
      <c r="W6314" s="104" t="s">
        <v>92</v>
      </c>
      <c r="X6314" s="104" t="s">
        <v>91</v>
      </c>
      <c r="Y6314" s="110"/>
      <c r="Z6314" s="106"/>
      <c r="AA6314" s="104"/>
      <c r="AB6314" s="107"/>
      <c r="AC6314" s="72">
        <f>IF(OR(Tabella2[[#This Row],[OUTCOME]]="DCO",Tabella2[[#This Row],[OUTCOME]]="SDC"),1,0)</f>
        <v>1</v>
      </c>
      <c r="AH6314" s="70"/>
      <c r="AI6314" s="70"/>
      <c r="AJ6314">
        <f>IF(OR(Tabella2[[#This Row],[OUTCOME]]="DNCO", Tabella2[[#This Row],[OUTCOME]]="SDNC"),1,0)</f>
        <v>0</v>
      </c>
      <c r="AL6314" s="70"/>
      <c r="BM6314" s="135">
        <f>Tabella2[[#This Row],[ACT START]]</f>
        <v>0.35416666666666669</v>
      </c>
      <c r="BN6314" s="136">
        <f>Tabella2[[#This Row],[ACT STOP]]</f>
        <v>0.39583333333333331</v>
      </c>
      <c r="BO6314" s="101"/>
      <c r="BR6314" s="109" t="str">
        <f t="shared" si="113"/>
        <v>SH-25-6303</v>
      </c>
      <c r="BS6314" s="109" t="s">
        <v>318</v>
      </c>
      <c r="BT6314" t="str">
        <f>Tabella2[[#This Row],[OUTCOME]]</f>
        <v>DCO</v>
      </c>
      <c r="BU6314" t="str">
        <f>_xlfn.CONCAT(Tabella2[[#This Row],[NAME SP]],Tabella2[[#This Row],[ID SP]]," - ",Tabella2[[#This Row],[SYLLABUS NO]])</f>
        <v>IFTS84 - SD EMR04</v>
      </c>
      <c r="BV6314" t="s">
        <v>11984</v>
      </c>
    </row>
    <row r="6315" spans="1:74" hidden="1">
      <c r="A6315" s="103" t="s">
        <v>13479</v>
      </c>
      <c r="B6315" s="102">
        <v>45964</v>
      </c>
      <c r="C6315" s="104">
        <v>45</v>
      </c>
      <c r="D6315" s="104" t="s">
        <v>9743</v>
      </c>
      <c r="E6315" s="104" t="s">
        <v>256</v>
      </c>
      <c r="F6315" s="104">
        <v>83</v>
      </c>
      <c r="G6315" s="104" t="s">
        <v>257</v>
      </c>
      <c r="H6315" s="105">
        <v>2</v>
      </c>
      <c r="I6315" s="104"/>
      <c r="J6315" s="104" t="s">
        <v>258</v>
      </c>
      <c r="K6315" s="104" t="s">
        <v>77</v>
      </c>
      <c r="L6315" s="104" t="s">
        <v>259</v>
      </c>
      <c r="M6315" s="104" t="s">
        <v>328</v>
      </c>
      <c r="N6315" s="104"/>
      <c r="O6315" s="106"/>
      <c r="P6315" s="111" t="s">
        <v>3689</v>
      </c>
      <c r="Q6315" s="153" t="s">
        <v>525</v>
      </c>
      <c r="R6315" s="153" t="s">
        <v>262</v>
      </c>
      <c r="S6315" s="153">
        <f>Tabella2[[#This Row],[PLD STOP]]-Tabella2[[#This Row],[PLD START]]</f>
        <v>4.166666666666663E-2</v>
      </c>
      <c r="T6315" s="153">
        <v>0.35416666666666669</v>
      </c>
      <c r="U6315" s="153">
        <v>0.39583333333333331</v>
      </c>
      <c r="V6315" s="153">
        <f>IF(ISBLANK(T6315),"",Tabella2[[#This Row],[ACT STOP]]-Tabella2[[#This Row],[ACT START]])</f>
        <v>4.166666666666663E-2</v>
      </c>
      <c r="W6315" s="104" t="s">
        <v>92</v>
      </c>
      <c r="X6315" s="104" t="s">
        <v>91</v>
      </c>
      <c r="Y6315" s="110"/>
      <c r="Z6315" s="106"/>
      <c r="AA6315" s="104"/>
      <c r="AB6315" s="107"/>
      <c r="AC6315" s="72">
        <f>IF(OR(Tabella2[[#This Row],[OUTCOME]]="DCO",Tabella2[[#This Row],[OUTCOME]]="SDC"),1,0)</f>
        <v>1</v>
      </c>
      <c r="AH6315" s="70"/>
      <c r="AI6315" s="70"/>
      <c r="AJ6315">
        <f>IF(OR(Tabella2[[#This Row],[OUTCOME]]="DNCO", Tabella2[[#This Row],[OUTCOME]]="SDNC"),1,0)</f>
        <v>0</v>
      </c>
      <c r="AL6315" s="70"/>
      <c r="BM6315" s="135">
        <f>Tabella2[[#This Row],[ACT START]]</f>
        <v>0.35416666666666669</v>
      </c>
      <c r="BN6315" s="136">
        <f>Tabella2[[#This Row],[ACT STOP]]</f>
        <v>0.39583333333333331</v>
      </c>
      <c r="BO6315" s="101"/>
      <c r="BR6315" s="109" t="str">
        <f t="shared" si="113"/>
        <v>SH-25-6304</v>
      </c>
      <c r="BS6315" s="109" t="s">
        <v>368</v>
      </c>
      <c r="BT6315" t="str">
        <f>Tabella2[[#This Row],[OUTCOME]]</f>
        <v>DCO</v>
      </c>
      <c r="BU6315" t="str">
        <f>_xlfn.CONCAT(Tabella2[[#This Row],[NAME SP]],Tabella2[[#This Row],[ID SP]]," - ",Tabella2[[#This Row],[SYLLABUS NO]])</f>
        <v>QATAR83 - PT LLF01</v>
      </c>
      <c r="BV6315" t="s">
        <v>11834</v>
      </c>
    </row>
    <row r="6316" spans="1:74" hidden="1">
      <c r="A6316" s="103" t="s">
        <v>13480</v>
      </c>
      <c r="B6316" s="102">
        <v>45964</v>
      </c>
      <c r="C6316" s="104">
        <v>45</v>
      </c>
      <c r="D6316" s="104" t="s">
        <v>6396</v>
      </c>
      <c r="E6316" s="104" t="s">
        <v>256</v>
      </c>
      <c r="F6316" s="104">
        <v>75</v>
      </c>
      <c r="G6316" s="104" t="s">
        <v>284</v>
      </c>
      <c r="H6316" s="105">
        <v>23</v>
      </c>
      <c r="I6316" s="104"/>
      <c r="J6316" s="104" t="s">
        <v>258</v>
      </c>
      <c r="K6316" s="104" t="s">
        <v>79</v>
      </c>
      <c r="L6316" s="104" t="s">
        <v>299</v>
      </c>
      <c r="M6316" s="104" t="s">
        <v>361</v>
      </c>
      <c r="N6316" s="104"/>
      <c r="O6316" s="103" t="str">
        <f>A6317</f>
        <v>18722</v>
      </c>
      <c r="P6316" s="111" t="s">
        <v>2108</v>
      </c>
      <c r="Q6316" s="153" t="s">
        <v>498</v>
      </c>
      <c r="R6316" s="153" t="s">
        <v>499</v>
      </c>
      <c r="S6316" s="153">
        <f>Tabella2[[#This Row],[PLD STOP]]-Tabella2[[#This Row],[PLD START]]</f>
        <v>4.166666666666663E-2</v>
      </c>
      <c r="T6316" s="153"/>
      <c r="U6316" s="153"/>
      <c r="V6316" s="153" t="str">
        <f>IF(ISBLANK(T6316),"",Tabella2[[#This Row],[ACT STOP]]-Tabella2[[#This Row],[ACT START]])</f>
        <v/>
      </c>
      <c r="W6316" s="104" t="s">
        <v>108</v>
      </c>
      <c r="X6316" s="104" t="s">
        <v>143</v>
      </c>
      <c r="Y6316" s="110"/>
      <c r="Z6316" s="106"/>
      <c r="AA6316" s="104"/>
      <c r="AB6316" s="107"/>
      <c r="AC6316" s="72">
        <f>IF(OR(Tabella2[[#This Row],[OUTCOME]]="DCO",Tabella2[[#This Row],[OUTCOME]]="SDC"),1,0)</f>
        <v>0</v>
      </c>
      <c r="AH6316" s="70"/>
      <c r="AI6316" s="70"/>
      <c r="AJ6316">
        <f>IF(OR(Tabella2[[#This Row],[OUTCOME]]="DNCO", Tabella2[[#This Row],[OUTCOME]]="SDNC"),1,0)</f>
        <v>0</v>
      </c>
      <c r="AL6316" s="70"/>
      <c r="BL6316" t="s">
        <v>13789</v>
      </c>
      <c r="BM6316" s="135">
        <f>Tabella2[[#This Row],[ACT START]]</f>
        <v>0</v>
      </c>
      <c r="BN6316" s="136">
        <f>Tabella2[[#This Row],[ACT STOP]]</f>
        <v>0</v>
      </c>
      <c r="BO6316" s="101"/>
      <c r="BR6316" s="109" t="str">
        <f t="shared" si="113"/>
        <v>SH-25-6305</v>
      </c>
      <c r="BS6316" s="109" t="s">
        <v>358</v>
      </c>
      <c r="BT6316" t="str">
        <f>Tabella2[[#This Row],[OUTCOME]]</f>
        <v>CANC</v>
      </c>
      <c r="BU6316" t="str">
        <f>_xlfn.CONCAT(Tabella2[[#This Row],[NAME SP]],Tabella2[[#This Row],[ID SP]]," - ",Tabella2[[#This Row],[SYLLABUS NO]])</f>
        <v>QATAR75 - NET RNG01</v>
      </c>
      <c r="BV6316" t="s">
        <v>11971</v>
      </c>
    </row>
    <row r="6317" spans="1:74" hidden="1">
      <c r="A6317" s="103" t="s">
        <v>13481</v>
      </c>
      <c r="B6317" s="102">
        <v>45964</v>
      </c>
      <c r="C6317" s="104">
        <v>45</v>
      </c>
      <c r="D6317" s="104" t="s">
        <v>195</v>
      </c>
      <c r="E6317" s="104" t="s">
        <v>398</v>
      </c>
      <c r="F6317" s="104"/>
      <c r="G6317" s="104" t="s">
        <v>284</v>
      </c>
      <c r="H6317" s="105">
        <v>9</v>
      </c>
      <c r="I6317" s="104"/>
      <c r="J6317" s="104" t="s">
        <v>258</v>
      </c>
      <c r="K6317" s="104" t="s">
        <v>78</v>
      </c>
      <c r="L6317" s="104" t="s">
        <v>299</v>
      </c>
      <c r="M6317" s="104" t="s">
        <v>361</v>
      </c>
      <c r="N6317" s="104"/>
      <c r="O6317" s="103" t="str">
        <f>A6316</f>
        <v>18721</v>
      </c>
      <c r="P6317" s="111" t="s">
        <v>300</v>
      </c>
      <c r="Q6317" s="153" t="s">
        <v>498</v>
      </c>
      <c r="R6317" s="153" t="s">
        <v>499</v>
      </c>
      <c r="S6317" s="153">
        <f>Tabella2[[#This Row],[PLD STOP]]-Tabella2[[#This Row],[PLD START]]</f>
        <v>4.166666666666663E-2</v>
      </c>
      <c r="T6317" s="153"/>
      <c r="U6317" s="153"/>
      <c r="V6317" s="153" t="str">
        <f>IF(ISBLANK(T6317),"",Tabella2[[#This Row],[ACT STOP]]-Tabella2[[#This Row],[ACT START]])</f>
        <v/>
      </c>
      <c r="W6317" s="104" t="s">
        <v>108</v>
      </c>
      <c r="X6317" s="104" t="s">
        <v>146</v>
      </c>
      <c r="Y6317" s="110"/>
      <c r="Z6317" s="106"/>
      <c r="AA6317" s="104"/>
      <c r="AB6317" s="107"/>
      <c r="AC6317" s="72">
        <f>IF(OR(Tabella2[[#This Row],[OUTCOME]]="DCO",Tabella2[[#This Row],[OUTCOME]]="SDC"),1,0)</f>
        <v>0</v>
      </c>
      <c r="AH6317" s="70"/>
      <c r="AI6317" s="70"/>
      <c r="AJ6317">
        <f>IF(OR(Tabella2[[#This Row],[OUTCOME]]="DNCO", Tabella2[[#This Row],[OUTCOME]]="SDNC"),1,0)</f>
        <v>0</v>
      </c>
      <c r="AL6317" s="70"/>
      <c r="BL6317" t="s">
        <v>13789</v>
      </c>
      <c r="BM6317" s="135">
        <f>Tabella2[[#This Row],[ACT START]]</f>
        <v>0</v>
      </c>
      <c r="BN6317" s="136">
        <f>Tabella2[[#This Row],[ACT STOP]]</f>
        <v>0</v>
      </c>
      <c r="BO6317" s="101"/>
      <c r="BR6317" s="109" t="str">
        <f t="shared" si="113"/>
        <v>SH-25-6306</v>
      </c>
      <c r="BS6317" s="109" t="s">
        <v>339</v>
      </c>
      <c r="BT6317" t="str">
        <f>Tabella2[[#This Row],[OUTCOME]]</f>
        <v>CANC</v>
      </c>
      <c r="BU6317" t="str">
        <f>_xlfn.CONCAT(Tabella2[[#This Row],[NAME SP]],Tabella2[[#This Row],[ID SP]]," - ",Tabella2[[#This Row],[SYLLABUS NO]])</f>
        <v>Support IFTS - SUPP</v>
      </c>
    </row>
    <row r="6318" spans="1:74" hidden="1">
      <c r="A6318" s="103" t="s">
        <v>13482</v>
      </c>
      <c r="B6318" s="102">
        <v>45964</v>
      </c>
      <c r="C6318" s="104">
        <v>45</v>
      </c>
      <c r="D6318" s="104" t="s">
        <v>763</v>
      </c>
      <c r="E6318" s="104" t="s">
        <v>256</v>
      </c>
      <c r="F6318" s="104">
        <v>65</v>
      </c>
      <c r="G6318" s="104" t="s">
        <v>257</v>
      </c>
      <c r="H6318" s="105">
        <v>32</v>
      </c>
      <c r="I6318" s="104"/>
      <c r="J6318" s="104" t="s">
        <v>258</v>
      </c>
      <c r="K6318" s="104" t="s">
        <v>83</v>
      </c>
      <c r="L6318" s="104" t="s">
        <v>299</v>
      </c>
      <c r="M6318" s="104" t="s">
        <v>361</v>
      </c>
      <c r="N6318" s="104"/>
      <c r="O6318" s="103" t="str">
        <f>A6319</f>
        <v>18724</v>
      </c>
      <c r="P6318" s="111" t="s">
        <v>2108</v>
      </c>
      <c r="Q6318" s="153" t="s">
        <v>498</v>
      </c>
      <c r="R6318" s="153" t="s">
        <v>499</v>
      </c>
      <c r="S6318" s="153">
        <f>Tabella2[[#This Row],[PLD STOP]]-Tabella2[[#This Row],[PLD START]]</f>
        <v>4.166666666666663E-2</v>
      </c>
      <c r="T6318" s="153" t="s">
        <v>498</v>
      </c>
      <c r="U6318" s="153" t="s">
        <v>499</v>
      </c>
      <c r="V6318" s="153">
        <f>IF(ISBLANK(T6318),"",Tabella2[[#This Row],[ACT STOP]]-Tabella2[[#This Row],[ACT START]])</f>
        <v>4.166666666666663E-2</v>
      </c>
      <c r="W6318" s="104" t="s">
        <v>92</v>
      </c>
      <c r="X6318" s="104" t="s">
        <v>91</v>
      </c>
      <c r="Y6318" s="110" t="s">
        <v>13517</v>
      </c>
      <c r="Z6318" s="106"/>
      <c r="AA6318" s="104"/>
      <c r="AB6318" s="107"/>
      <c r="AC6318" s="72">
        <f>IF(OR(Tabella2[[#This Row],[OUTCOME]]="DCO",Tabella2[[#This Row],[OUTCOME]]="SDC"),1,0)</f>
        <v>1</v>
      </c>
      <c r="AH6318" s="70"/>
      <c r="AI6318" s="70"/>
      <c r="AJ6318">
        <f>IF(OR(Tabella2[[#This Row],[OUTCOME]]="DNCO", Tabella2[[#This Row],[OUTCOME]]="SDNC"),1,0)</f>
        <v>0</v>
      </c>
      <c r="AL6318" s="70"/>
      <c r="BM6318" s="135" t="str">
        <f>Tabella2[[#This Row],[ACT START]]</f>
        <v>10:00</v>
      </c>
      <c r="BN6318" s="136" t="str">
        <f>Tabella2[[#This Row],[ACT STOP]]</f>
        <v>11:00</v>
      </c>
      <c r="BO6318" s="101"/>
      <c r="BR6318" s="109" t="str">
        <f t="shared" si="113"/>
        <v>SH-25-6307</v>
      </c>
      <c r="BS6318" s="109" t="s">
        <v>356</v>
      </c>
      <c r="BT6318" t="str">
        <f>Tabella2[[#This Row],[OUTCOME]]</f>
        <v>DCO</v>
      </c>
      <c r="BU6318" t="str">
        <f>_xlfn.CONCAT(Tabella2[[#This Row],[NAME SP]],Tabella2[[#This Row],[ID SP]]," - ",Tabella2[[#This Row],[SYLLABUS NO]])</f>
        <v>QATAR65 - NET RNG01</v>
      </c>
      <c r="BV6318" t="s">
        <v>11943</v>
      </c>
    </row>
    <row r="6319" spans="1:74" hidden="1">
      <c r="A6319" s="103" t="s">
        <v>13483</v>
      </c>
      <c r="B6319" s="102">
        <v>45964</v>
      </c>
      <c r="C6319" s="104">
        <v>45</v>
      </c>
      <c r="D6319" s="104" t="s">
        <v>195</v>
      </c>
      <c r="E6319" s="104" t="s">
        <v>880</v>
      </c>
      <c r="F6319" s="104"/>
      <c r="G6319" s="104" t="s">
        <v>257</v>
      </c>
      <c r="H6319" s="105">
        <v>13</v>
      </c>
      <c r="I6319" s="104"/>
      <c r="J6319" s="104" t="s">
        <v>258</v>
      </c>
      <c r="K6319" s="104" t="s">
        <v>80</v>
      </c>
      <c r="L6319" s="104" t="s">
        <v>299</v>
      </c>
      <c r="M6319" s="104" t="s">
        <v>361</v>
      </c>
      <c r="N6319" s="104"/>
      <c r="O6319" s="103" t="str">
        <f>A6318</f>
        <v>18723</v>
      </c>
      <c r="P6319" s="111" t="s">
        <v>300</v>
      </c>
      <c r="Q6319" s="153" t="s">
        <v>498</v>
      </c>
      <c r="R6319" s="153" t="s">
        <v>499</v>
      </c>
      <c r="S6319" s="153">
        <f>Tabella2[[#This Row],[PLD STOP]]-Tabella2[[#This Row],[PLD START]]</f>
        <v>4.166666666666663E-2</v>
      </c>
      <c r="T6319" s="153" t="s">
        <v>498</v>
      </c>
      <c r="U6319" s="153" t="s">
        <v>499</v>
      </c>
      <c r="V6319" s="153">
        <f>IF(ISBLANK(T6319),"",Tabella2[[#This Row],[ACT STOP]]-Tabella2[[#This Row],[ACT START]])</f>
        <v>4.166666666666663E-2</v>
      </c>
      <c r="W6319" s="104" t="s">
        <v>122</v>
      </c>
      <c r="X6319" s="104" t="s">
        <v>91</v>
      </c>
      <c r="Y6319" s="110" t="s">
        <v>13518</v>
      </c>
      <c r="Z6319" s="106"/>
      <c r="AA6319" s="104"/>
      <c r="AB6319" s="107"/>
      <c r="AC6319" s="72">
        <f>IF(OR(Tabella2[[#This Row],[OUTCOME]]="DCO",Tabella2[[#This Row],[OUTCOME]]="SDC"),1,0)</f>
        <v>1</v>
      </c>
      <c r="AH6319" s="70"/>
      <c r="AI6319" s="70"/>
      <c r="AJ6319">
        <f>IF(OR(Tabella2[[#This Row],[OUTCOME]]="DNCO", Tabella2[[#This Row],[OUTCOME]]="SDNC"),1,0)</f>
        <v>0</v>
      </c>
      <c r="AL6319" s="70"/>
      <c r="BM6319" s="135" t="str">
        <f>Tabella2[[#This Row],[ACT START]]</f>
        <v>10:00</v>
      </c>
      <c r="BN6319" s="136" t="str">
        <f>Tabella2[[#This Row],[ACT STOP]]</f>
        <v>11:00</v>
      </c>
      <c r="BO6319" s="101"/>
      <c r="BR6319" s="109" t="str">
        <f t="shared" si="113"/>
        <v>SH-25-6308</v>
      </c>
      <c r="BS6319" s="109" t="s">
        <v>427</v>
      </c>
      <c r="BT6319" t="str">
        <f>Tabella2[[#This Row],[OUTCOME]]</f>
        <v>SDC</v>
      </c>
      <c r="BU6319" t="str">
        <f>_xlfn.CONCAT(Tabella2[[#This Row],[NAME SP]],Tabella2[[#This Row],[ID SP]]," - ",Tabella2[[#This Row],[SYLLABUS NO]])</f>
        <v>Support AMI - SUPP</v>
      </c>
    </row>
    <row r="6320" spans="1:74" hidden="1">
      <c r="A6320" s="103" t="s">
        <v>13484</v>
      </c>
      <c r="B6320" s="102">
        <v>45964</v>
      </c>
      <c r="C6320" s="104">
        <v>45</v>
      </c>
      <c r="D6320" s="104" t="s">
        <v>255</v>
      </c>
      <c r="E6320" s="104" t="s">
        <v>256</v>
      </c>
      <c r="F6320" s="104">
        <v>40</v>
      </c>
      <c r="G6320" s="104" t="s">
        <v>257</v>
      </c>
      <c r="H6320" s="105">
        <v>1</v>
      </c>
      <c r="I6320" s="104" t="s">
        <v>258</v>
      </c>
      <c r="J6320" s="104"/>
      <c r="K6320" s="104" t="s">
        <v>77</v>
      </c>
      <c r="L6320" s="104" t="s">
        <v>259</v>
      </c>
      <c r="M6320" s="104" t="s">
        <v>276</v>
      </c>
      <c r="N6320" s="104"/>
      <c r="O6320" s="106"/>
      <c r="P6320" s="111" t="s">
        <v>472</v>
      </c>
      <c r="Q6320" s="153" t="s">
        <v>498</v>
      </c>
      <c r="R6320" s="153" t="s">
        <v>499</v>
      </c>
      <c r="S6320" s="153">
        <f>Tabella2[[#This Row],[PLD STOP]]-Tabella2[[#This Row],[PLD START]]</f>
        <v>4.166666666666663E-2</v>
      </c>
      <c r="T6320" s="153">
        <v>0.41666666666666669</v>
      </c>
      <c r="U6320" s="153">
        <v>0.45833333333333331</v>
      </c>
      <c r="V6320" s="153">
        <f>IF(ISBLANK(T6320),"",Tabella2[[#This Row],[ACT STOP]]-Tabella2[[#This Row],[ACT START]])</f>
        <v>4.166666666666663E-2</v>
      </c>
      <c r="W6320" s="104" t="s">
        <v>92</v>
      </c>
      <c r="X6320" s="104" t="s">
        <v>91</v>
      </c>
      <c r="Y6320" s="110"/>
      <c r="Z6320" s="106"/>
      <c r="AA6320" s="104"/>
      <c r="AB6320" s="107"/>
      <c r="AC6320" s="72">
        <f>IF(OR(Tabella2[[#This Row],[OUTCOME]]="DCO",Tabella2[[#This Row],[OUTCOME]]="SDC"),1,0)</f>
        <v>1</v>
      </c>
      <c r="AH6320" s="70"/>
      <c r="AI6320" s="70"/>
      <c r="AJ6320">
        <f>IF(OR(Tabella2[[#This Row],[OUTCOME]]="DNCO", Tabella2[[#This Row],[OUTCOME]]="SDNC"),1,0)</f>
        <v>0</v>
      </c>
      <c r="AL6320" s="70"/>
      <c r="BM6320" s="135">
        <f>Tabella2[[#This Row],[ACT START]]</f>
        <v>0.41666666666666669</v>
      </c>
      <c r="BN6320" s="136">
        <f>Tabella2[[#This Row],[ACT STOP]]</f>
        <v>0.45833333333333331</v>
      </c>
      <c r="BO6320" s="101"/>
      <c r="BR6320" s="109" t="str">
        <f t="shared" si="113"/>
        <v>SH-25-6309</v>
      </c>
      <c r="BS6320" s="109" t="s">
        <v>332</v>
      </c>
      <c r="BT6320" t="str">
        <f>Tabella2[[#This Row],[OUTCOME]]</f>
        <v>DCO</v>
      </c>
      <c r="BU6320" t="str">
        <f>_xlfn.CONCAT(Tabella2[[#This Row],[NAME SP]],Tabella2[[#This Row],[ID SP]]," - ",Tabella2[[#This Row],[SYLLABUS NO]])</f>
        <v>QATAR40 - SD CF03</v>
      </c>
      <c r="BV6320" t="s">
        <v>12128</v>
      </c>
    </row>
    <row r="6321" spans="1:74" hidden="1">
      <c r="A6321" s="103" t="s">
        <v>13485</v>
      </c>
      <c r="B6321" s="102">
        <v>45964</v>
      </c>
      <c r="C6321" s="104">
        <v>45</v>
      </c>
      <c r="D6321" s="104" t="s">
        <v>817</v>
      </c>
      <c r="E6321" s="104" t="s">
        <v>284</v>
      </c>
      <c r="F6321" s="104">
        <v>75</v>
      </c>
      <c r="G6321" s="104" t="s">
        <v>257</v>
      </c>
      <c r="H6321" s="105">
        <v>17</v>
      </c>
      <c r="I6321" s="104"/>
      <c r="J6321" s="104" t="s">
        <v>258</v>
      </c>
      <c r="K6321" s="104" t="s">
        <v>79</v>
      </c>
      <c r="L6321" s="104" t="s">
        <v>299</v>
      </c>
      <c r="M6321" s="104" t="s">
        <v>276</v>
      </c>
      <c r="N6321" s="104"/>
      <c r="O6321" s="103" t="str">
        <f>A6322</f>
        <v>18727</v>
      </c>
      <c r="P6321" s="111" t="s">
        <v>456</v>
      </c>
      <c r="Q6321" s="153" t="s">
        <v>504</v>
      </c>
      <c r="R6321" s="153" t="s">
        <v>271</v>
      </c>
      <c r="S6321" s="153">
        <f>Tabella2[[#This Row],[PLD STOP]]-Tabella2[[#This Row],[PLD START]]</f>
        <v>4.1666666666666685E-2</v>
      </c>
      <c r="T6321" s="153"/>
      <c r="U6321" s="153"/>
      <c r="V6321" s="153" t="str">
        <f>IF(ISBLANK(T6321),"",Tabella2[[#This Row],[ACT STOP]]-Tabella2[[#This Row],[ACT START]])</f>
        <v/>
      </c>
      <c r="W6321" s="104" t="s">
        <v>108</v>
      </c>
      <c r="X6321" s="104" t="s">
        <v>143</v>
      </c>
      <c r="Y6321" s="110"/>
      <c r="Z6321" s="106"/>
      <c r="AA6321" s="104"/>
      <c r="AB6321" s="107"/>
      <c r="AC6321" s="72">
        <f>IF(OR(Tabella2[[#This Row],[OUTCOME]]="DCO",Tabella2[[#This Row],[OUTCOME]]="SDC"),1,0)</f>
        <v>0</v>
      </c>
      <c r="AH6321" s="70"/>
      <c r="AI6321" s="70"/>
      <c r="AJ6321">
        <f>IF(OR(Tabella2[[#This Row],[OUTCOME]]="DNCO", Tabella2[[#This Row],[OUTCOME]]="SDNC"),1,0)</f>
        <v>0</v>
      </c>
      <c r="AL6321" s="70"/>
      <c r="BL6321" t="s">
        <v>13789</v>
      </c>
      <c r="BM6321" s="135">
        <f>Tabella2[[#This Row],[ACT START]]</f>
        <v>0</v>
      </c>
      <c r="BN6321" s="136">
        <f>Tabella2[[#This Row],[ACT STOP]]</f>
        <v>0</v>
      </c>
      <c r="BO6321" s="101"/>
      <c r="BR6321" s="109" t="str">
        <f t="shared" si="113"/>
        <v>SH-25-6310</v>
      </c>
      <c r="BS6321" s="109" t="s">
        <v>393</v>
      </c>
      <c r="BT6321" t="str">
        <f>Tabella2[[#This Row],[OUTCOME]]</f>
        <v>CANC</v>
      </c>
      <c r="BU6321" t="str">
        <f>_xlfn.CONCAT(Tabella2[[#This Row],[NAME SP]],Tabella2[[#This Row],[ID SP]]," - ",Tabella2[[#This Row],[SYLLABUS NO]])</f>
        <v>IFTS75 - FMSC OACM02</v>
      </c>
      <c r="BV6321" t="s">
        <v>12078</v>
      </c>
    </row>
    <row r="6322" spans="1:74" hidden="1">
      <c r="A6322" s="103" t="s">
        <v>13486</v>
      </c>
      <c r="B6322" s="102">
        <v>45964</v>
      </c>
      <c r="C6322" s="104">
        <v>45</v>
      </c>
      <c r="D6322" s="104" t="s">
        <v>195</v>
      </c>
      <c r="E6322" s="104" t="s">
        <v>880</v>
      </c>
      <c r="F6322" s="104"/>
      <c r="G6322" s="104" t="s">
        <v>257</v>
      </c>
      <c r="H6322" s="105">
        <v>9</v>
      </c>
      <c r="I6322" s="104"/>
      <c r="J6322" s="104" t="s">
        <v>258</v>
      </c>
      <c r="K6322" s="104" t="s">
        <v>78</v>
      </c>
      <c r="L6322" s="104" t="s">
        <v>299</v>
      </c>
      <c r="M6322" s="104" t="s">
        <v>276</v>
      </c>
      <c r="N6322" s="104"/>
      <c r="O6322" s="103" t="str">
        <f>A6321</f>
        <v>18726</v>
      </c>
      <c r="P6322" s="111" t="s">
        <v>300</v>
      </c>
      <c r="Q6322" s="153" t="s">
        <v>504</v>
      </c>
      <c r="R6322" s="153" t="s">
        <v>271</v>
      </c>
      <c r="S6322" s="153">
        <f>Tabella2[[#This Row],[PLD STOP]]-Tabella2[[#This Row],[PLD START]]</f>
        <v>4.1666666666666685E-2</v>
      </c>
      <c r="T6322" s="153"/>
      <c r="U6322" s="153"/>
      <c r="V6322" s="153" t="str">
        <f>IF(ISBLANK(T6322),"",Tabella2[[#This Row],[ACT STOP]]-Tabella2[[#This Row],[ACT START]])</f>
        <v/>
      </c>
      <c r="W6322" s="104" t="s">
        <v>108</v>
      </c>
      <c r="X6322" s="104" t="s">
        <v>146</v>
      </c>
      <c r="Y6322" s="110"/>
      <c r="Z6322" s="106"/>
      <c r="AA6322" s="104"/>
      <c r="AB6322" s="107"/>
      <c r="AC6322" s="72">
        <f>IF(OR(Tabella2[[#This Row],[OUTCOME]]="DCO",Tabella2[[#This Row],[OUTCOME]]="SDC"),1,0)</f>
        <v>0</v>
      </c>
      <c r="AH6322" s="70"/>
      <c r="AI6322" s="70"/>
      <c r="AJ6322">
        <f>IF(OR(Tabella2[[#This Row],[OUTCOME]]="DNCO", Tabella2[[#This Row],[OUTCOME]]="SDNC"),1,0)</f>
        <v>0</v>
      </c>
      <c r="AL6322" s="70"/>
      <c r="BL6322" t="s">
        <v>13789</v>
      </c>
      <c r="BM6322" s="135">
        <f>Tabella2[[#This Row],[ACT START]]</f>
        <v>0</v>
      </c>
      <c r="BN6322" s="136">
        <f>Tabella2[[#This Row],[ACT STOP]]</f>
        <v>0</v>
      </c>
      <c r="BO6322" s="101"/>
      <c r="BR6322" s="109" t="str">
        <f t="shared" si="113"/>
        <v>SH-25-6311</v>
      </c>
      <c r="BS6322" s="109" t="s">
        <v>318</v>
      </c>
      <c r="BT6322" t="str">
        <f>Tabella2[[#This Row],[OUTCOME]]</f>
        <v>CANC</v>
      </c>
      <c r="BU6322" t="str">
        <f>_xlfn.CONCAT(Tabella2[[#This Row],[NAME SP]],Tabella2[[#This Row],[ID SP]]," - ",Tabella2[[#This Row],[SYLLABUS NO]])</f>
        <v>Support AMI - SUPP</v>
      </c>
    </row>
    <row r="6323" spans="1:74" hidden="1">
      <c r="A6323" s="103" t="s">
        <v>13487</v>
      </c>
      <c r="B6323" s="102">
        <v>45964</v>
      </c>
      <c r="C6323" s="104">
        <v>45</v>
      </c>
      <c r="D6323" s="104" t="s">
        <v>817</v>
      </c>
      <c r="E6323" s="104" t="s">
        <v>284</v>
      </c>
      <c r="F6323" s="104">
        <v>73</v>
      </c>
      <c r="G6323" s="104" t="s">
        <v>257</v>
      </c>
      <c r="H6323" s="105">
        <v>12</v>
      </c>
      <c r="I6323" s="104"/>
      <c r="J6323" s="104" t="s">
        <v>258</v>
      </c>
      <c r="K6323" s="104" t="s">
        <v>83</v>
      </c>
      <c r="L6323" s="104" t="s">
        <v>299</v>
      </c>
      <c r="M6323" s="104" t="s">
        <v>276</v>
      </c>
      <c r="N6323" s="104"/>
      <c r="O6323" s="103" t="str">
        <f>A6324</f>
        <v>18729</v>
      </c>
      <c r="P6323" s="111" t="s">
        <v>829</v>
      </c>
      <c r="Q6323" s="153" t="s">
        <v>504</v>
      </c>
      <c r="R6323" s="153" t="s">
        <v>271</v>
      </c>
      <c r="S6323" s="153">
        <f>Tabella2[[#This Row],[PLD STOP]]-Tabella2[[#This Row],[PLD START]]</f>
        <v>4.1666666666666685E-2</v>
      </c>
      <c r="T6323" s="153">
        <v>0.47222222222222221</v>
      </c>
      <c r="U6323" s="153">
        <v>0.51388888888888884</v>
      </c>
      <c r="V6323" s="153">
        <f>IF(ISBLANK(T6323),"",Tabella2[[#This Row],[ACT STOP]]-Tabella2[[#This Row],[ACT START]])</f>
        <v>4.166666666666663E-2</v>
      </c>
      <c r="W6323" s="104" t="s">
        <v>92</v>
      </c>
      <c r="X6323" s="104" t="s">
        <v>91</v>
      </c>
      <c r="Y6323" s="110"/>
      <c r="Z6323" s="106"/>
      <c r="AA6323" s="104"/>
      <c r="AB6323" s="107"/>
      <c r="AC6323" s="72">
        <f>IF(OR(Tabella2[[#This Row],[OUTCOME]]="DCO",Tabella2[[#This Row],[OUTCOME]]="SDC"),1,0)</f>
        <v>1</v>
      </c>
      <c r="AH6323" s="70"/>
      <c r="AI6323" s="70"/>
      <c r="AJ6323">
        <f>IF(OR(Tabella2[[#This Row],[OUTCOME]]="DNCO", Tabella2[[#This Row],[OUTCOME]]="SDNC"),1,0)</f>
        <v>0</v>
      </c>
      <c r="AL6323" s="70"/>
      <c r="BM6323" s="135">
        <f>Tabella2[[#This Row],[ACT START]]</f>
        <v>0.47222222222222221</v>
      </c>
      <c r="BN6323" s="136">
        <f>Tabella2[[#This Row],[ACT STOP]]</f>
        <v>0.51388888888888884</v>
      </c>
      <c r="BO6323" s="101"/>
      <c r="BR6323" s="109" t="str">
        <f t="shared" si="113"/>
        <v>SH-25-6312</v>
      </c>
      <c r="BS6323" s="109" t="s">
        <v>266</v>
      </c>
      <c r="BT6323" t="str">
        <f>Tabella2[[#This Row],[OUTCOME]]</f>
        <v>DCO</v>
      </c>
      <c r="BU6323" t="str">
        <f>_xlfn.CONCAT(Tabella2[[#This Row],[NAME SP]],Tabella2[[#This Row],[ID SP]]," - ",Tabella2[[#This Row],[SYLLABUS NO]])</f>
        <v>IFTS73 - FMSC HACM01</v>
      </c>
      <c r="BV6323" t="s">
        <v>12008</v>
      </c>
    </row>
    <row r="6324" spans="1:74" hidden="1">
      <c r="A6324" s="103" t="s">
        <v>13488</v>
      </c>
      <c r="B6324" s="102">
        <v>45964</v>
      </c>
      <c r="C6324" s="104">
        <v>45</v>
      </c>
      <c r="D6324" s="104" t="s">
        <v>195</v>
      </c>
      <c r="E6324" s="104" t="s">
        <v>880</v>
      </c>
      <c r="F6324" s="104"/>
      <c r="G6324" s="104" t="s">
        <v>257</v>
      </c>
      <c r="H6324" s="105">
        <v>14</v>
      </c>
      <c r="I6324" s="104"/>
      <c r="J6324" s="104" t="s">
        <v>258</v>
      </c>
      <c r="K6324" s="104" t="s">
        <v>80</v>
      </c>
      <c r="L6324" s="104" t="s">
        <v>299</v>
      </c>
      <c r="M6324" s="104" t="s">
        <v>276</v>
      </c>
      <c r="N6324" s="104"/>
      <c r="O6324" s="103" t="str">
        <f>A6323</f>
        <v>18728</v>
      </c>
      <c r="P6324" s="111" t="s">
        <v>300</v>
      </c>
      <c r="Q6324" s="153" t="s">
        <v>504</v>
      </c>
      <c r="R6324" s="153" t="s">
        <v>271</v>
      </c>
      <c r="S6324" s="153">
        <f>Tabella2[[#This Row],[PLD STOP]]-Tabella2[[#This Row],[PLD START]]</f>
        <v>4.1666666666666685E-2</v>
      </c>
      <c r="T6324" s="153">
        <v>0.47222222222222221</v>
      </c>
      <c r="U6324" s="153">
        <v>0.51388888888888884</v>
      </c>
      <c r="V6324" s="153">
        <f>IF(ISBLANK(T6324),"",Tabella2[[#This Row],[ACT STOP]]-Tabella2[[#This Row],[ACT START]])</f>
        <v>4.166666666666663E-2</v>
      </c>
      <c r="W6324" s="104" t="s">
        <v>122</v>
      </c>
      <c r="X6324" s="104" t="s">
        <v>91</v>
      </c>
      <c r="Y6324" s="110"/>
      <c r="Z6324" s="106"/>
      <c r="AA6324" s="104"/>
      <c r="AB6324" s="107"/>
      <c r="AC6324" s="72">
        <f>IF(OR(Tabella2[[#This Row],[OUTCOME]]="DCO",Tabella2[[#This Row],[OUTCOME]]="SDC"),1,0)</f>
        <v>1</v>
      </c>
      <c r="AH6324" s="70"/>
      <c r="AI6324" s="70"/>
      <c r="AJ6324">
        <f>IF(OR(Tabella2[[#This Row],[OUTCOME]]="DNCO", Tabella2[[#This Row],[OUTCOME]]="SDNC"),1,0)</f>
        <v>0</v>
      </c>
      <c r="AL6324" s="70"/>
      <c r="BM6324" s="135">
        <f>Tabella2[[#This Row],[ACT START]]</f>
        <v>0.47222222222222221</v>
      </c>
      <c r="BN6324" s="136">
        <f>Tabella2[[#This Row],[ACT STOP]]</f>
        <v>0.51388888888888884</v>
      </c>
      <c r="BO6324" s="101"/>
      <c r="BR6324" s="109" t="str">
        <f t="shared" si="113"/>
        <v>SH-25-6313</v>
      </c>
      <c r="BS6324" s="109" t="s">
        <v>372</v>
      </c>
      <c r="BT6324" t="str">
        <f>Tabella2[[#This Row],[OUTCOME]]</f>
        <v>SDC</v>
      </c>
      <c r="BU6324" t="str">
        <f>_xlfn.CONCAT(Tabella2[[#This Row],[NAME SP]],Tabella2[[#This Row],[ID SP]]," - ",Tabella2[[#This Row],[SYLLABUS NO]])</f>
        <v>Support AMI - SUPP</v>
      </c>
    </row>
    <row r="6325" spans="1:74" hidden="1">
      <c r="A6325" s="103" t="s">
        <v>13489</v>
      </c>
      <c r="B6325" s="102">
        <v>45964</v>
      </c>
      <c r="C6325" s="104">
        <v>45</v>
      </c>
      <c r="D6325" s="104" t="s">
        <v>11893</v>
      </c>
      <c r="E6325" s="104" t="s">
        <v>327</v>
      </c>
      <c r="F6325" s="104">
        <v>88</v>
      </c>
      <c r="G6325" s="104" t="s">
        <v>257</v>
      </c>
      <c r="H6325" s="105">
        <v>2</v>
      </c>
      <c r="I6325" s="104" t="s">
        <v>258</v>
      </c>
      <c r="J6325" s="104"/>
      <c r="K6325" s="104" t="s">
        <v>75</v>
      </c>
      <c r="L6325" s="104" t="s">
        <v>259</v>
      </c>
      <c r="M6325" s="104" t="s">
        <v>276</v>
      </c>
      <c r="N6325" s="104"/>
      <c r="O6325" s="106"/>
      <c r="P6325" s="111" t="s">
        <v>472</v>
      </c>
      <c r="Q6325" s="153" t="s">
        <v>504</v>
      </c>
      <c r="R6325" s="153" t="s">
        <v>271</v>
      </c>
      <c r="S6325" s="153">
        <f>Tabella2[[#This Row],[PLD STOP]]-Tabella2[[#This Row],[PLD START]]</f>
        <v>4.1666666666666685E-2</v>
      </c>
      <c r="T6325" s="153">
        <v>0.47916666666666669</v>
      </c>
      <c r="U6325" s="153">
        <v>0.52083333333333337</v>
      </c>
      <c r="V6325" s="153">
        <f>IF(ISBLANK(T6325),"",Tabella2[[#This Row],[ACT STOP]]-Tabella2[[#This Row],[ACT START]])</f>
        <v>4.1666666666666685E-2</v>
      </c>
      <c r="W6325" s="104" t="s">
        <v>92</v>
      </c>
      <c r="X6325" s="104" t="s">
        <v>91</v>
      </c>
      <c r="Y6325" s="110"/>
      <c r="Z6325" s="106"/>
      <c r="AA6325" s="104"/>
      <c r="AB6325" s="107"/>
      <c r="AC6325" s="72">
        <f>IF(OR(Tabella2[[#This Row],[OUTCOME]]="DCO",Tabella2[[#This Row],[OUTCOME]]="SDC"),1,0)</f>
        <v>1</v>
      </c>
      <c r="AH6325" s="70"/>
      <c r="AI6325" s="70"/>
      <c r="AJ6325">
        <f>IF(OR(Tabella2[[#This Row],[OUTCOME]]="DNCO", Tabella2[[#This Row],[OUTCOME]]="SDNC"),1,0)</f>
        <v>0</v>
      </c>
      <c r="AL6325" s="70"/>
      <c r="BM6325" s="135">
        <f>Tabella2[[#This Row],[ACT START]]</f>
        <v>0.47916666666666669</v>
      </c>
      <c r="BN6325" s="136">
        <f>Tabella2[[#This Row],[ACT STOP]]</f>
        <v>0.52083333333333337</v>
      </c>
      <c r="BO6325" s="101"/>
      <c r="BR6325" s="109" t="str">
        <f t="shared" si="113"/>
        <v>SH-25-6314</v>
      </c>
      <c r="BS6325" s="109" t="s">
        <v>368</v>
      </c>
      <c r="BT6325" t="str">
        <f>Tabella2[[#This Row],[OUTCOME]]</f>
        <v>DCO</v>
      </c>
      <c r="BU6325" t="str">
        <f>_xlfn.CONCAT(Tabella2[[#This Row],[NAME SP]],Tabella2[[#This Row],[ID SP]]," - ",Tabella2[[#This Row],[SYLLABUS NO]])</f>
        <v>AMI88 - SD CF03</v>
      </c>
      <c r="BV6325" t="s">
        <v>11912</v>
      </c>
    </row>
    <row r="6326" spans="1:74" hidden="1">
      <c r="A6326" s="103" t="s">
        <v>13490</v>
      </c>
      <c r="B6326" s="102">
        <v>45964</v>
      </c>
      <c r="C6326" s="104">
        <v>45</v>
      </c>
      <c r="D6326" s="104" t="s">
        <v>11893</v>
      </c>
      <c r="E6326" s="104" t="s">
        <v>327</v>
      </c>
      <c r="F6326" s="104">
        <v>85</v>
      </c>
      <c r="G6326" s="104" t="s">
        <v>257</v>
      </c>
      <c r="H6326" s="105">
        <v>5</v>
      </c>
      <c r="I6326" s="104" t="s">
        <v>258</v>
      </c>
      <c r="J6326" s="104"/>
      <c r="K6326" s="104" t="s">
        <v>77</v>
      </c>
      <c r="L6326" s="104" t="s">
        <v>259</v>
      </c>
      <c r="M6326" s="104" t="s">
        <v>276</v>
      </c>
      <c r="N6326" s="104"/>
      <c r="O6326" s="106"/>
      <c r="P6326" s="111" t="s">
        <v>472</v>
      </c>
      <c r="Q6326" s="153" t="s">
        <v>504</v>
      </c>
      <c r="R6326" s="153" t="s">
        <v>271</v>
      </c>
      <c r="S6326" s="153">
        <f>Tabella2[[#This Row],[PLD STOP]]-Tabella2[[#This Row],[PLD START]]</f>
        <v>4.1666666666666685E-2</v>
      </c>
      <c r="T6326" s="153">
        <v>0.47916666666666669</v>
      </c>
      <c r="U6326" s="153">
        <v>0.52083333333333337</v>
      </c>
      <c r="V6326" s="153">
        <f>IF(ISBLANK(T6326),"",Tabella2[[#This Row],[ACT STOP]]-Tabella2[[#This Row],[ACT START]])</f>
        <v>4.1666666666666685E-2</v>
      </c>
      <c r="W6326" s="104" t="s">
        <v>92</v>
      </c>
      <c r="X6326" s="104" t="s">
        <v>91</v>
      </c>
      <c r="Y6326" s="110"/>
      <c r="Z6326" s="106"/>
      <c r="AA6326" s="104"/>
      <c r="AB6326" s="107"/>
      <c r="AC6326" s="72">
        <f>IF(OR(Tabella2[[#This Row],[OUTCOME]]="DCO",Tabella2[[#This Row],[OUTCOME]]="SDC"),1,0)</f>
        <v>1</v>
      </c>
      <c r="AH6326" s="70"/>
      <c r="AI6326" s="70"/>
      <c r="AJ6326">
        <f>IF(OR(Tabella2[[#This Row],[OUTCOME]]="DNCO", Tabella2[[#This Row],[OUTCOME]]="SDNC"),1,0)</f>
        <v>0</v>
      </c>
      <c r="AL6326" s="70"/>
      <c r="BM6326" s="135">
        <f>Tabella2[[#This Row],[ACT START]]</f>
        <v>0.47916666666666669</v>
      </c>
      <c r="BN6326" s="136">
        <f>Tabella2[[#This Row],[ACT STOP]]</f>
        <v>0.52083333333333337</v>
      </c>
      <c r="BO6326" s="101"/>
      <c r="BR6326" s="109" t="str">
        <f t="shared" si="113"/>
        <v>SH-25-6315</v>
      </c>
      <c r="BS6326" s="109" t="s">
        <v>416</v>
      </c>
      <c r="BT6326" t="str">
        <f>Tabella2[[#This Row],[OUTCOME]]</f>
        <v>DCO</v>
      </c>
      <c r="BU6326" t="str">
        <f>_xlfn.CONCAT(Tabella2[[#This Row],[NAME SP]],Tabella2[[#This Row],[ID SP]]," - ",Tabella2[[#This Row],[SYLLABUS NO]])</f>
        <v>AMI85 - SD CF03</v>
      </c>
      <c r="BV6326" t="s">
        <v>11894</v>
      </c>
    </row>
    <row r="6327" spans="1:74" hidden="1">
      <c r="A6327" s="103" t="s">
        <v>13491</v>
      </c>
      <c r="B6327" s="102">
        <v>45964</v>
      </c>
      <c r="C6327" s="104">
        <v>45</v>
      </c>
      <c r="D6327" s="104" t="s">
        <v>763</v>
      </c>
      <c r="E6327" s="104" t="s">
        <v>256</v>
      </c>
      <c r="F6327" s="104">
        <v>66</v>
      </c>
      <c r="G6327" s="104" t="s">
        <v>284</v>
      </c>
      <c r="H6327" s="105">
        <v>9</v>
      </c>
      <c r="I6327" s="104"/>
      <c r="J6327" s="104" t="s">
        <v>258</v>
      </c>
      <c r="K6327" s="104" t="s">
        <v>79</v>
      </c>
      <c r="L6327" s="104" t="s">
        <v>299</v>
      </c>
      <c r="M6327" s="104" t="s">
        <v>276</v>
      </c>
      <c r="N6327" s="104"/>
      <c r="O6327" s="103" t="str">
        <f>A6328</f>
        <v>18733</v>
      </c>
      <c r="P6327" s="111" t="s">
        <v>2791</v>
      </c>
      <c r="Q6327" s="153" t="s">
        <v>549</v>
      </c>
      <c r="R6327" s="153" t="s">
        <v>550</v>
      </c>
      <c r="S6327" s="153">
        <f>Tabella2[[#This Row],[PLD STOP]]-Tabella2[[#This Row],[PLD START]]</f>
        <v>4.1666666666666741E-2</v>
      </c>
      <c r="T6327" s="153"/>
      <c r="U6327" s="153"/>
      <c r="V6327" s="153" t="str">
        <f>IF(ISBLANK(T6327),"",Tabella2[[#This Row],[ACT STOP]]-Tabella2[[#This Row],[ACT START]])</f>
        <v/>
      </c>
      <c r="W6327" s="104" t="s">
        <v>108</v>
      </c>
      <c r="X6327" s="104" t="s">
        <v>143</v>
      </c>
      <c r="Y6327" s="110"/>
      <c r="Z6327" s="106"/>
      <c r="AA6327" s="104"/>
      <c r="AB6327" s="107"/>
      <c r="AC6327" s="72">
        <f>IF(OR(Tabella2[[#This Row],[OUTCOME]]="DCO",Tabella2[[#This Row],[OUTCOME]]="SDC"),1,0)</f>
        <v>0</v>
      </c>
      <c r="AH6327" s="70"/>
      <c r="AI6327" s="70"/>
      <c r="AJ6327">
        <f>IF(OR(Tabella2[[#This Row],[OUTCOME]]="DNCO", Tabella2[[#This Row],[OUTCOME]]="SDNC"),1,0)</f>
        <v>0</v>
      </c>
      <c r="AL6327" s="70"/>
      <c r="BL6327" t="s">
        <v>13789</v>
      </c>
      <c r="BM6327" s="135">
        <f>Tabella2[[#This Row],[ACT START]]</f>
        <v>0</v>
      </c>
      <c r="BN6327" s="136">
        <f>Tabella2[[#This Row],[ACT STOP]]</f>
        <v>0</v>
      </c>
      <c r="BO6327" s="101"/>
      <c r="BR6327" s="109" t="str">
        <f t="shared" si="113"/>
        <v>SH-25-6316</v>
      </c>
      <c r="BS6327" s="109" t="s">
        <v>339</v>
      </c>
      <c r="BT6327" t="str">
        <f>Tabella2[[#This Row],[OUTCOME]]</f>
        <v>CANC</v>
      </c>
      <c r="BU6327" t="str">
        <f>_xlfn.CONCAT(Tabella2[[#This Row],[NAME SP]],Tabella2[[#This Row],[ID SP]]," - ",Tabella2[[#This Row],[SYLLABUS NO]])</f>
        <v>QATAR66 - FMSC DACM02</v>
      </c>
      <c r="BV6327" t="s">
        <v>12985</v>
      </c>
    </row>
    <row r="6328" spans="1:74" hidden="1">
      <c r="A6328" s="103" t="s">
        <v>13492</v>
      </c>
      <c r="B6328" s="102">
        <v>45964</v>
      </c>
      <c r="C6328" s="104">
        <v>45</v>
      </c>
      <c r="D6328" s="104" t="s">
        <v>195</v>
      </c>
      <c r="E6328" s="104" t="s">
        <v>880</v>
      </c>
      <c r="F6328" s="104"/>
      <c r="G6328" s="104" t="s">
        <v>257</v>
      </c>
      <c r="H6328" s="105">
        <v>1</v>
      </c>
      <c r="I6328" s="104"/>
      <c r="J6328" s="104" t="s">
        <v>258</v>
      </c>
      <c r="K6328" s="104" t="s">
        <v>78</v>
      </c>
      <c r="L6328" s="104" t="s">
        <v>299</v>
      </c>
      <c r="M6328" s="104" t="s">
        <v>276</v>
      </c>
      <c r="N6328" s="104"/>
      <c r="O6328" s="103" t="str">
        <f>A6327</f>
        <v>18732</v>
      </c>
      <c r="P6328" s="111" t="s">
        <v>300</v>
      </c>
      <c r="Q6328" s="153" t="s">
        <v>549</v>
      </c>
      <c r="R6328" s="153" t="s">
        <v>550</v>
      </c>
      <c r="S6328" s="153">
        <f>Tabella2[[#This Row],[PLD STOP]]-Tabella2[[#This Row],[PLD START]]</f>
        <v>4.1666666666666741E-2</v>
      </c>
      <c r="T6328" s="153"/>
      <c r="U6328" s="153"/>
      <c r="V6328" s="153" t="str">
        <f>IF(ISBLANK(T6328),"",Tabella2[[#This Row],[ACT STOP]]-Tabella2[[#This Row],[ACT START]])</f>
        <v/>
      </c>
      <c r="W6328" s="104" t="s">
        <v>108</v>
      </c>
      <c r="X6328" s="104" t="s">
        <v>146</v>
      </c>
      <c r="Y6328" s="110"/>
      <c r="Z6328" s="106"/>
      <c r="AA6328" s="104"/>
      <c r="AB6328" s="107"/>
      <c r="AC6328" s="72">
        <f>IF(OR(Tabella2[[#This Row],[OUTCOME]]="DCO",Tabella2[[#This Row],[OUTCOME]]="SDC"),1,0)</f>
        <v>0</v>
      </c>
      <c r="AH6328" s="70"/>
      <c r="AI6328" s="70"/>
      <c r="AJ6328">
        <f>IF(OR(Tabella2[[#This Row],[OUTCOME]]="DNCO", Tabella2[[#This Row],[OUTCOME]]="SDNC"),1,0)</f>
        <v>0</v>
      </c>
      <c r="AL6328" s="70"/>
      <c r="BL6328" t="s">
        <v>13789</v>
      </c>
      <c r="BM6328" s="135">
        <f>Tabella2[[#This Row],[ACT START]]</f>
        <v>0</v>
      </c>
      <c r="BN6328" s="136">
        <f>Tabella2[[#This Row],[ACT STOP]]</f>
        <v>0</v>
      </c>
      <c r="BO6328" s="101"/>
      <c r="BR6328" s="109" t="str">
        <f t="shared" si="113"/>
        <v>SH-25-6317</v>
      </c>
      <c r="BS6328" s="109" t="s">
        <v>332</v>
      </c>
      <c r="BT6328" t="str">
        <f>Tabella2[[#This Row],[OUTCOME]]</f>
        <v>CANC</v>
      </c>
      <c r="BU6328" t="str">
        <f>_xlfn.CONCAT(Tabella2[[#This Row],[NAME SP]],Tabella2[[#This Row],[ID SP]]," - ",Tabella2[[#This Row],[SYLLABUS NO]])</f>
        <v>Support AMI - SUPP</v>
      </c>
    </row>
    <row r="6329" spans="1:74" hidden="1">
      <c r="A6329" s="103" t="s">
        <v>13493</v>
      </c>
      <c r="B6329" s="102">
        <v>45964</v>
      </c>
      <c r="C6329" s="104">
        <v>45</v>
      </c>
      <c r="D6329" s="104" t="s">
        <v>860</v>
      </c>
      <c r="E6329" s="104" t="s">
        <v>284</v>
      </c>
      <c r="F6329" s="104">
        <v>80</v>
      </c>
      <c r="G6329" s="104" t="s">
        <v>257</v>
      </c>
      <c r="H6329" s="105">
        <v>32</v>
      </c>
      <c r="I6329" s="104"/>
      <c r="J6329" s="104" t="s">
        <v>258</v>
      </c>
      <c r="K6329" s="104" t="s">
        <v>83</v>
      </c>
      <c r="L6329" s="104" t="s">
        <v>299</v>
      </c>
      <c r="M6329" s="104" t="s">
        <v>276</v>
      </c>
      <c r="N6329" s="104"/>
      <c r="O6329" s="103" t="str">
        <f>A6330</f>
        <v>18735</v>
      </c>
      <c r="P6329" s="111" t="s">
        <v>829</v>
      </c>
      <c r="Q6329" s="153" t="s">
        <v>549</v>
      </c>
      <c r="R6329" s="153" t="s">
        <v>550</v>
      </c>
      <c r="S6329" s="153">
        <f>Tabella2[[#This Row],[PLD STOP]]-Tabella2[[#This Row],[PLD START]]</f>
        <v>4.1666666666666741E-2</v>
      </c>
      <c r="T6329" s="153" t="s">
        <v>549</v>
      </c>
      <c r="U6329" s="153" t="s">
        <v>550</v>
      </c>
      <c r="V6329" s="153">
        <f>IF(ISBLANK(T6329),"",Tabella2[[#This Row],[ACT STOP]]-Tabella2[[#This Row],[ACT START]])</f>
        <v>4.1666666666666741E-2</v>
      </c>
      <c r="W6329" s="104" t="s">
        <v>92</v>
      </c>
      <c r="X6329" s="104" t="s">
        <v>91</v>
      </c>
      <c r="Y6329" s="110" t="s">
        <v>14225</v>
      </c>
      <c r="Z6329" s="106"/>
      <c r="AA6329" s="104"/>
      <c r="AB6329" s="107"/>
      <c r="AC6329" s="72">
        <f>IF(OR(Tabella2[[#This Row],[OUTCOME]]="DCO",Tabella2[[#This Row],[OUTCOME]]="SDC"),1,0)</f>
        <v>1</v>
      </c>
      <c r="AH6329" s="70"/>
      <c r="AI6329" s="70"/>
      <c r="AJ6329">
        <f>IF(OR(Tabella2[[#This Row],[OUTCOME]]="DNCO", Tabella2[[#This Row],[OUTCOME]]="SDNC"),1,0)</f>
        <v>0</v>
      </c>
      <c r="AL6329" s="70"/>
      <c r="BM6329" s="135" t="str">
        <f>Tabella2[[#This Row],[ACT START]]</f>
        <v>13:00</v>
      </c>
      <c r="BN6329" s="136" t="str">
        <f>Tabella2[[#This Row],[ACT STOP]]</f>
        <v>14:00</v>
      </c>
      <c r="BO6329" s="101"/>
      <c r="BR6329" s="109" t="str">
        <f t="shared" si="113"/>
        <v>SH-25-6318</v>
      </c>
      <c r="BS6329" s="109" t="s">
        <v>356</v>
      </c>
      <c r="BT6329" t="str">
        <f>Tabella2[[#This Row],[OUTCOME]]</f>
        <v>DCO</v>
      </c>
      <c r="BU6329" t="str">
        <f>_xlfn.CONCAT(Tabella2[[#This Row],[NAME SP]],Tabella2[[#This Row],[ID SP]]," - ",Tabella2[[#This Row],[SYLLABUS NO]])</f>
        <v>IFTS80 - FMSC HACM01</v>
      </c>
      <c r="BV6329" t="s">
        <v>13000</v>
      </c>
    </row>
    <row r="6330" spans="1:74" hidden="1">
      <c r="A6330" s="103" t="s">
        <v>13494</v>
      </c>
      <c r="B6330" s="102">
        <v>45964</v>
      </c>
      <c r="C6330" s="104">
        <v>45</v>
      </c>
      <c r="D6330" s="104" t="s">
        <v>195</v>
      </c>
      <c r="E6330" s="104" t="s">
        <v>398</v>
      </c>
      <c r="F6330" s="104"/>
      <c r="G6330" s="104" t="s">
        <v>284</v>
      </c>
      <c r="H6330" s="105">
        <v>23</v>
      </c>
      <c r="I6330" s="104"/>
      <c r="J6330" s="104" t="s">
        <v>258</v>
      </c>
      <c r="K6330" s="104" t="s">
        <v>80</v>
      </c>
      <c r="L6330" s="104" t="s">
        <v>299</v>
      </c>
      <c r="M6330" s="104" t="s">
        <v>276</v>
      </c>
      <c r="N6330" s="104"/>
      <c r="O6330" s="103" t="str">
        <f>A6329</f>
        <v>18734</v>
      </c>
      <c r="P6330" s="111" t="s">
        <v>300</v>
      </c>
      <c r="Q6330" s="153" t="s">
        <v>549</v>
      </c>
      <c r="R6330" s="153" t="s">
        <v>550</v>
      </c>
      <c r="S6330" s="153">
        <f>Tabella2[[#This Row],[PLD STOP]]-Tabella2[[#This Row],[PLD START]]</f>
        <v>4.1666666666666741E-2</v>
      </c>
      <c r="T6330" s="153" t="s">
        <v>549</v>
      </c>
      <c r="U6330" s="153" t="s">
        <v>550</v>
      </c>
      <c r="V6330" s="153">
        <f>IF(ISBLANK(T6330),"",Tabella2[[#This Row],[ACT STOP]]-Tabella2[[#This Row],[ACT START]])</f>
        <v>4.1666666666666741E-2</v>
      </c>
      <c r="W6330" s="104" t="s">
        <v>122</v>
      </c>
      <c r="X6330" s="104" t="s">
        <v>91</v>
      </c>
      <c r="Y6330" s="110" t="s">
        <v>13519</v>
      </c>
      <c r="Z6330" s="106"/>
      <c r="AA6330" s="104"/>
      <c r="AB6330" s="107"/>
      <c r="AC6330" s="72">
        <f>IF(OR(Tabella2[[#This Row],[OUTCOME]]="DCO",Tabella2[[#This Row],[OUTCOME]]="SDC"),1,0)</f>
        <v>1</v>
      </c>
      <c r="AH6330" s="70"/>
      <c r="AI6330" s="70"/>
      <c r="AJ6330">
        <f>IF(OR(Tabella2[[#This Row],[OUTCOME]]="DNCO", Tabella2[[#This Row],[OUTCOME]]="SDNC"),1,0)</f>
        <v>0</v>
      </c>
      <c r="AL6330" s="70"/>
      <c r="BM6330" s="135" t="str">
        <f>Tabella2[[#This Row],[ACT START]]</f>
        <v>13:00</v>
      </c>
      <c r="BN6330" s="136" t="str">
        <f>Tabella2[[#This Row],[ACT STOP]]</f>
        <v>14:00</v>
      </c>
      <c r="BO6330" s="101"/>
      <c r="BR6330" s="109" t="str">
        <f t="shared" si="113"/>
        <v>SH-25-6319</v>
      </c>
      <c r="BS6330" s="109" t="s">
        <v>358</v>
      </c>
      <c r="BT6330" t="str">
        <f>Tabella2[[#This Row],[OUTCOME]]</f>
        <v>SDC</v>
      </c>
      <c r="BU6330" t="str">
        <f>_xlfn.CONCAT(Tabella2[[#This Row],[NAME SP]],Tabella2[[#This Row],[ID SP]]," - ",Tabella2[[#This Row],[SYLLABUS NO]])</f>
        <v>Support IFTS - SUPP</v>
      </c>
    </row>
    <row r="6331" spans="1:74" hidden="1">
      <c r="A6331" s="103" t="s">
        <v>13495</v>
      </c>
      <c r="B6331" s="102">
        <v>45964</v>
      </c>
      <c r="C6331" s="104">
        <v>45</v>
      </c>
      <c r="D6331" s="104" t="s">
        <v>9740</v>
      </c>
      <c r="E6331" s="104" t="s">
        <v>284</v>
      </c>
      <c r="F6331" s="104">
        <v>87</v>
      </c>
      <c r="G6331" s="104" t="s">
        <v>284</v>
      </c>
      <c r="H6331" s="105">
        <v>22</v>
      </c>
      <c r="I6331" s="104"/>
      <c r="J6331" s="104" t="s">
        <v>258</v>
      </c>
      <c r="K6331" s="104" t="s">
        <v>75</v>
      </c>
      <c r="L6331" s="104" t="s">
        <v>299</v>
      </c>
      <c r="M6331" s="104" t="s">
        <v>516</v>
      </c>
      <c r="N6331" s="104"/>
      <c r="O6331" s="103" t="str">
        <f>A6332</f>
        <v>18737</v>
      </c>
      <c r="P6331" s="111" t="s">
        <v>1993</v>
      </c>
      <c r="Q6331" s="153" t="s">
        <v>549</v>
      </c>
      <c r="R6331" s="153">
        <v>0.57638888888888884</v>
      </c>
      <c r="S6331" s="153">
        <f>Tabella2[[#This Row],[PLD STOP]]-Tabella2[[#This Row],[PLD START]]</f>
        <v>3.472222222222221E-2</v>
      </c>
      <c r="T6331" s="153">
        <v>0.54166666666666663</v>
      </c>
      <c r="U6331" s="153">
        <v>0.57638888888888884</v>
      </c>
      <c r="V6331" s="153">
        <f>IF(ISBLANK(T6331),"",Tabella2[[#This Row],[ACT STOP]]-Tabella2[[#This Row],[ACT START]])</f>
        <v>3.472222222222221E-2</v>
      </c>
      <c r="W6331" s="104" t="s">
        <v>92</v>
      </c>
      <c r="X6331" s="104" t="s">
        <v>91</v>
      </c>
      <c r="Y6331" s="110"/>
      <c r="Z6331" s="106"/>
      <c r="AA6331" s="104"/>
      <c r="AB6331" s="107"/>
      <c r="AC6331" s="72">
        <f>IF(OR(Tabella2[[#This Row],[OUTCOME]]="DCO",Tabella2[[#This Row],[OUTCOME]]="SDC"),1,0)</f>
        <v>1</v>
      </c>
      <c r="AH6331" s="70"/>
      <c r="AI6331" s="70"/>
      <c r="AJ6331">
        <f>IF(OR(Tabella2[[#This Row],[OUTCOME]]="DNCO", Tabella2[[#This Row],[OUTCOME]]="SDNC"),1,0)</f>
        <v>0</v>
      </c>
      <c r="AL6331" s="70"/>
      <c r="BM6331" s="135">
        <f>Tabella2[[#This Row],[ACT START]]</f>
        <v>0.54166666666666663</v>
      </c>
      <c r="BN6331" s="136">
        <f>Tabella2[[#This Row],[ACT STOP]]</f>
        <v>0.57638888888888884</v>
      </c>
      <c r="BO6331" s="101"/>
      <c r="BR6331" s="109" t="str">
        <f t="shared" si="113"/>
        <v>SH-25-6320</v>
      </c>
      <c r="BS6331" s="109" t="s">
        <v>295</v>
      </c>
      <c r="BT6331" t="str">
        <f>Tabella2[[#This Row],[OUTCOME]]</f>
        <v>DCO</v>
      </c>
      <c r="BU6331" t="str">
        <f>_xlfn.CONCAT(Tabella2[[#This Row],[NAME SP]],Tabella2[[#This Row],[ID SP]]," - ",Tabella2[[#This Row],[SYLLABUS NO]])</f>
        <v>IFTS87 - NET PGM02</v>
      </c>
      <c r="BV6331" t="s">
        <v>11949</v>
      </c>
    </row>
    <row r="6332" spans="1:74" hidden="1">
      <c r="A6332" s="103" t="s">
        <v>13496</v>
      </c>
      <c r="B6332" s="102">
        <v>45964</v>
      </c>
      <c r="C6332" s="104">
        <v>45</v>
      </c>
      <c r="D6332" s="104"/>
      <c r="E6332" s="104"/>
      <c r="F6332" s="104"/>
      <c r="G6332" s="104" t="s">
        <v>257</v>
      </c>
      <c r="H6332" s="105">
        <v>13</v>
      </c>
      <c r="I6332" s="104" t="s">
        <v>258</v>
      </c>
      <c r="J6332" s="104"/>
      <c r="K6332" s="104" t="s">
        <v>77</v>
      </c>
      <c r="L6332" s="104" t="s">
        <v>299</v>
      </c>
      <c r="M6332" s="104" t="s">
        <v>516</v>
      </c>
      <c r="N6332" s="104"/>
      <c r="O6332" s="103" t="str">
        <f>A6331</f>
        <v>18736</v>
      </c>
      <c r="P6332" s="111" t="s">
        <v>300</v>
      </c>
      <c r="Q6332" s="153" t="s">
        <v>549</v>
      </c>
      <c r="R6332" s="153" t="s">
        <v>550</v>
      </c>
      <c r="S6332" s="153">
        <f>Tabella2[[#This Row],[PLD STOP]]-Tabella2[[#This Row],[PLD START]]</f>
        <v>4.1666666666666741E-2</v>
      </c>
      <c r="T6332" s="153">
        <v>0.54166666666666663</v>
      </c>
      <c r="U6332" s="153">
        <v>0.57638888888888884</v>
      </c>
      <c r="V6332" s="153">
        <f>IF(ISBLANK(T6332),"",Tabella2[[#This Row],[ACT STOP]]-Tabella2[[#This Row],[ACT START]])</f>
        <v>3.472222222222221E-2</v>
      </c>
      <c r="W6332" s="104" t="s">
        <v>122</v>
      </c>
      <c r="X6332" s="104" t="s">
        <v>91</v>
      </c>
      <c r="Y6332" s="110"/>
      <c r="Z6332" s="106"/>
      <c r="AA6332" s="104"/>
      <c r="AB6332" s="107"/>
      <c r="AC6332" s="72">
        <f>IF(OR(Tabella2[[#This Row],[OUTCOME]]="DCO",Tabella2[[#This Row],[OUTCOME]]="SDC"),1,0)</f>
        <v>1</v>
      </c>
      <c r="AH6332" s="70"/>
      <c r="AI6332" s="70"/>
      <c r="AJ6332">
        <f>IF(OR(Tabella2[[#This Row],[OUTCOME]]="DNCO", Tabella2[[#This Row],[OUTCOME]]="SDNC"),1,0)</f>
        <v>0</v>
      </c>
      <c r="AL6332" s="70"/>
      <c r="BM6332" s="135">
        <f>Tabella2[[#This Row],[ACT START]]</f>
        <v>0.54166666666666663</v>
      </c>
      <c r="BN6332" s="136">
        <f>Tabella2[[#This Row],[ACT STOP]]</f>
        <v>0.57638888888888884</v>
      </c>
      <c r="BO6332" s="101"/>
      <c r="BR6332" s="109" t="str">
        <f t="shared" si="113"/>
        <v>SH-25-6321</v>
      </c>
      <c r="BS6332" s="109" t="s">
        <v>427</v>
      </c>
      <c r="BT6332" t="str">
        <f>Tabella2[[#This Row],[OUTCOME]]</f>
        <v>SDC</v>
      </c>
      <c r="BU6332" t="str">
        <f>_xlfn.CONCAT(Tabella2[[#This Row],[NAME SP]],Tabella2[[#This Row],[ID SP]]," - ",Tabella2[[#This Row],[SYLLABUS NO]])</f>
        <v xml:space="preserve"> - SUPP</v>
      </c>
    </row>
    <row r="6333" spans="1:74" hidden="1">
      <c r="A6333" s="103" t="s">
        <v>13497</v>
      </c>
      <c r="B6333" s="102">
        <v>45964</v>
      </c>
      <c r="C6333" s="104">
        <v>45</v>
      </c>
      <c r="D6333" s="104" t="s">
        <v>860</v>
      </c>
      <c r="E6333" s="104" t="s">
        <v>284</v>
      </c>
      <c r="F6333" s="104">
        <v>81</v>
      </c>
      <c r="G6333" s="104" t="s">
        <v>257</v>
      </c>
      <c r="H6333" s="105">
        <v>9</v>
      </c>
      <c r="I6333" s="104"/>
      <c r="J6333" s="104" t="s">
        <v>258</v>
      </c>
      <c r="K6333" s="104" t="s">
        <v>79</v>
      </c>
      <c r="L6333" s="104" t="s">
        <v>299</v>
      </c>
      <c r="M6333" s="104" t="s">
        <v>276</v>
      </c>
      <c r="N6333" s="104"/>
      <c r="O6333" s="103" t="str">
        <f>A6334</f>
        <v>18739</v>
      </c>
      <c r="P6333" s="111" t="s">
        <v>829</v>
      </c>
      <c r="Q6333" s="153" t="s">
        <v>576</v>
      </c>
      <c r="R6333" s="153" t="s">
        <v>519</v>
      </c>
      <c r="S6333" s="153">
        <f>Tabella2[[#This Row],[PLD STOP]]-Tabella2[[#This Row],[PLD START]]</f>
        <v>4.1666666666666741E-2</v>
      </c>
      <c r="T6333" s="153"/>
      <c r="U6333" s="153"/>
      <c r="V6333" s="153" t="str">
        <f>IF(ISBLANK(T6333),"",Tabella2[[#This Row],[ACT STOP]]-Tabella2[[#This Row],[ACT START]])</f>
        <v/>
      </c>
      <c r="W6333" s="104" t="s">
        <v>108</v>
      </c>
      <c r="X6333" s="104" t="s">
        <v>143</v>
      </c>
      <c r="Y6333" s="110"/>
      <c r="Z6333" s="106"/>
      <c r="AA6333" s="104"/>
      <c r="AB6333" s="107"/>
      <c r="AC6333" s="72">
        <f>IF(OR(Tabella2[[#This Row],[OUTCOME]]="DCO",Tabella2[[#This Row],[OUTCOME]]="SDC"),1,0)</f>
        <v>0</v>
      </c>
      <c r="AH6333" s="70"/>
      <c r="AI6333" s="70"/>
      <c r="AJ6333">
        <f>IF(OR(Tabella2[[#This Row],[OUTCOME]]="DNCO", Tabella2[[#This Row],[OUTCOME]]="SDNC"),1,0)</f>
        <v>0</v>
      </c>
      <c r="AL6333" s="70"/>
      <c r="BL6333" t="s">
        <v>13789</v>
      </c>
      <c r="BM6333" s="135">
        <f>Tabella2[[#This Row],[ACT START]]</f>
        <v>0</v>
      </c>
      <c r="BN6333" s="136">
        <f>Tabella2[[#This Row],[ACT STOP]]</f>
        <v>0</v>
      </c>
      <c r="BO6333" s="101"/>
      <c r="BR6333" s="109" t="str">
        <f t="shared" si="113"/>
        <v>SH-25-6322</v>
      </c>
      <c r="BS6333" s="109" t="s">
        <v>318</v>
      </c>
      <c r="BT6333" t="str">
        <f>Tabella2[[#This Row],[OUTCOME]]</f>
        <v>CANC</v>
      </c>
      <c r="BU6333" t="str">
        <f>_xlfn.CONCAT(Tabella2[[#This Row],[NAME SP]],Tabella2[[#This Row],[ID SP]]," - ",Tabella2[[#This Row],[SYLLABUS NO]])</f>
        <v>IFTS81 - FMSC HACM01</v>
      </c>
      <c r="BV6333" t="s">
        <v>11890</v>
      </c>
    </row>
    <row r="6334" spans="1:74" hidden="1">
      <c r="A6334" s="103" t="s">
        <v>13498</v>
      </c>
      <c r="B6334" s="102">
        <v>45964</v>
      </c>
      <c r="C6334" s="104">
        <v>45</v>
      </c>
      <c r="D6334" s="104" t="s">
        <v>195</v>
      </c>
      <c r="E6334" s="104" t="s">
        <v>880</v>
      </c>
      <c r="F6334" s="104"/>
      <c r="G6334" s="104" t="s">
        <v>257</v>
      </c>
      <c r="H6334" s="105">
        <v>17</v>
      </c>
      <c r="I6334" s="104"/>
      <c r="J6334" s="104" t="s">
        <v>258</v>
      </c>
      <c r="K6334" s="104" t="s">
        <v>78</v>
      </c>
      <c r="L6334" s="104" t="s">
        <v>299</v>
      </c>
      <c r="M6334" s="104" t="s">
        <v>276</v>
      </c>
      <c r="N6334" s="104"/>
      <c r="O6334" s="103" t="str">
        <f>A6333</f>
        <v>18738</v>
      </c>
      <c r="P6334" s="111" t="s">
        <v>300</v>
      </c>
      <c r="Q6334" s="153" t="s">
        <v>576</v>
      </c>
      <c r="R6334" s="153" t="s">
        <v>519</v>
      </c>
      <c r="S6334" s="153">
        <f>Tabella2[[#This Row],[PLD STOP]]-Tabella2[[#This Row],[PLD START]]</f>
        <v>4.1666666666666741E-2</v>
      </c>
      <c r="T6334" s="153"/>
      <c r="U6334" s="153"/>
      <c r="V6334" s="153" t="str">
        <f>IF(ISBLANK(T6334),"",Tabella2[[#This Row],[ACT STOP]]-Tabella2[[#This Row],[ACT START]])</f>
        <v/>
      </c>
      <c r="W6334" s="104" t="s">
        <v>108</v>
      </c>
      <c r="X6334" s="104" t="s">
        <v>146</v>
      </c>
      <c r="Y6334" s="110"/>
      <c r="Z6334" s="106"/>
      <c r="AA6334" s="104"/>
      <c r="AB6334" s="107"/>
      <c r="AC6334" s="72">
        <f>IF(OR(Tabella2[[#This Row],[OUTCOME]]="DCO",Tabella2[[#This Row],[OUTCOME]]="SDC"),1,0)</f>
        <v>0</v>
      </c>
      <c r="AH6334" s="70"/>
      <c r="AI6334" s="70"/>
      <c r="AJ6334">
        <f>IF(OR(Tabella2[[#This Row],[OUTCOME]]="DNCO", Tabella2[[#This Row],[OUTCOME]]="SDNC"),1,0)</f>
        <v>0</v>
      </c>
      <c r="AL6334" s="70"/>
      <c r="BL6334" t="s">
        <v>13789</v>
      </c>
      <c r="BM6334" s="135">
        <f>Tabella2[[#This Row],[ACT START]]</f>
        <v>0</v>
      </c>
      <c r="BN6334" s="136">
        <f>Tabella2[[#This Row],[ACT STOP]]</f>
        <v>0</v>
      </c>
      <c r="BO6334" s="101"/>
      <c r="BR6334" s="109" t="str">
        <f t="shared" si="113"/>
        <v>SH-25-6323</v>
      </c>
      <c r="BS6334" s="109" t="s">
        <v>393</v>
      </c>
      <c r="BT6334" t="str">
        <f>Tabella2[[#This Row],[OUTCOME]]</f>
        <v>CANC</v>
      </c>
      <c r="BU6334" t="str">
        <f>_xlfn.CONCAT(Tabella2[[#This Row],[NAME SP]],Tabella2[[#This Row],[ID SP]]," - ",Tabella2[[#This Row],[SYLLABUS NO]])</f>
        <v>Support AMI - SUPP</v>
      </c>
    </row>
    <row r="6335" spans="1:74" hidden="1">
      <c r="A6335" s="103" t="s">
        <v>13499</v>
      </c>
      <c r="B6335" s="102">
        <v>45964</v>
      </c>
      <c r="C6335" s="104">
        <v>45</v>
      </c>
      <c r="D6335" s="104" t="s">
        <v>817</v>
      </c>
      <c r="E6335" s="104" t="s">
        <v>284</v>
      </c>
      <c r="F6335" s="104">
        <v>75</v>
      </c>
      <c r="G6335" s="104" t="s">
        <v>257</v>
      </c>
      <c r="H6335" s="105">
        <v>14</v>
      </c>
      <c r="I6335" s="104"/>
      <c r="J6335" s="104" t="s">
        <v>258</v>
      </c>
      <c r="K6335" s="104" t="s">
        <v>83</v>
      </c>
      <c r="L6335" s="104" t="s">
        <v>299</v>
      </c>
      <c r="M6335" s="104" t="s">
        <v>276</v>
      </c>
      <c r="N6335" s="104"/>
      <c r="O6335" s="103" t="str">
        <f>A6336</f>
        <v>18741</v>
      </c>
      <c r="P6335" s="111" t="s">
        <v>456</v>
      </c>
      <c r="Q6335" s="153" t="s">
        <v>576</v>
      </c>
      <c r="R6335" s="153" t="s">
        <v>519</v>
      </c>
      <c r="S6335" s="153">
        <f>Tabella2[[#This Row],[PLD STOP]]-Tabella2[[#This Row],[PLD START]]</f>
        <v>4.1666666666666741E-2</v>
      </c>
      <c r="T6335" s="153" t="s">
        <v>576</v>
      </c>
      <c r="U6335" s="153">
        <v>0.63888888888888884</v>
      </c>
      <c r="V6335" s="153">
        <f>IF(ISBLANK(T6335),"",Tabella2[[#This Row],[ACT STOP]]-Tabella2[[#This Row],[ACT START]])</f>
        <v>3.472222222222221E-2</v>
      </c>
      <c r="W6335" s="104" t="s">
        <v>92</v>
      </c>
      <c r="X6335" s="104" t="s">
        <v>91</v>
      </c>
      <c r="Y6335" s="110"/>
      <c r="Z6335" s="106"/>
      <c r="AA6335" s="104"/>
      <c r="AB6335" s="107"/>
      <c r="AC6335" s="72">
        <f>IF(OR(Tabella2[[#This Row],[OUTCOME]]="DCO",Tabella2[[#This Row],[OUTCOME]]="SDC"),1,0)</f>
        <v>1</v>
      </c>
      <c r="AH6335" s="70"/>
      <c r="AI6335" s="70"/>
      <c r="AJ6335">
        <f>IF(OR(Tabella2[[#This Row],[OUTCOME]]="DNCO", Tabella2[[#This Row],[OUTCOME]]="SDNC"),1,0)</f>
        <v>0</v>
      </c>
      <c r="AL6335" s="70"/>
      <c r="BM6335" s="135" t="str">
        <f>Tabella2[[#This Row],[ACT START]]</f>
        <v>14:30</v>
      </c>
      <c r="BN6335" s="136">
        <f>Tabella2[[#This Row],[ACT STOP]]</f>
        <v>0.63888888888888884</v>
      </c>
      <c r="BO6335" s="101"/>
      <c r="BR6335" s="109" t="str">
        <f t="shared" si="113"/>
        <v>SH-25-6324</v>
      </c>
      <c r="BS6335" s="109" t="s">
        <v>372</v>
      </c>
      <c r="BT6335" t="str">
        <f>Tabella2[[#This Row],[OUTCOME]]</f>
        <v>DCO</v>
      </c>
      <c r="BU6335" t="str">
        <f>_xlfn.CONCAT(Tabella2[[#This Row],[NAME SP]],Tabella2[[#This Row],[ID SP]]," - ",Tabella2[[#This Row],[SYLLABUS NO]])</f>
        <v>IFTS75 - FMSC OACM02</v>
      </c>
      <c r="BV6335" t="s">
        <v>12078</v>
      </c>
    </row>
    <row r="6336" spans="1:74" hidden="1">
      <c r="A6336" s="103" t="s">
        <v>13500</v>
      </c>
      <c r="B6336" s="102">
        <v>45964</v>
      </c>
      <c r="C6336" s="104">
        <v>45</v>
      </c>
      <c r="D6336" s="104" t="s">
        <v>195</v>
      </c>
      <c r="E6336" s="104" t="s">
        <v>880</v>
      </c>
      <c r="F6336" s="104"/>
      <c r="G6336" s="104" t="s">
        <v>257</v>
      </c>
      <c r="H6336" s="105">
        <v>12</v>
      </c>
      <c r="I6336" s="104"/>
      <c r="J6336" s="104" t="s">
        <v>258</v>
      </c>
      <c r="K6336" s="104" t="s">
        <v>80</v>
      </c>
      <c r="L6336" s="104" t="s">
        <v>299</v>
      </c>
      <c r="M6336" s="104" t="s">
        <v>276</v>
      </c>
      <c r="N6336" s="104"/>
      <c r="O6336" s="103" t="str">
        <f>A6335</f>
        <v>18740</v>
      </c>
      <c r="P6336" s="111" t="s">
        <v>300</v>
      </c>
      <c r="Q6336" s="153" t="s">
        <v>576</v>
      </c>
      <c r="R6336" s="153" t="s">
        <v>519</v>
      </c>
      <c r="S6336" s="153">
        <f>Tabella2[[#This Row],[PLD STOP]]-Tabella2[[#This Row],[PLD START]]</f>
        <v>4.1666666666666741E-2</v>
      </c>
      <c r="T6336" s="153" t="s">
        <v>576</v>
      </c>
      <c r="U6336" s="153">
        <v>0.63888888888888884</v>
      </c>
      <c r="V6336" s="153">
        <f>IF(ISBLANK(T6336),"",Tabella2[[#This Row],[ACT STOP]]-Tabella2[[#This Row],[ACT START]])</f>
        <v>3.472222222222221E-2</v>
      </c>
      <c r="W6336" s="104" t="s">
        <v>122</v>
      </c>
      <c r="X6336" s="104" t="s">
        <v>91</v>
      </c>
      <c r="Y6336" s="110"/>
      <c r="Z6336" s="106"/>
      <c r="AA6336" s="104"/>
      <c r="AB6336" s="107"/>
      <c r="AC6336" s="72">
        <f>IF(OR(Tabella2[[#This Row],[OUTCOME]]="DCO",Tabella2[[#This Row],[OUTCOME]]="SDC"),1,0)</f>
        <v>1</v>
      </c>
      <c r="AH6336" s="70"/>
      <c r="AI6336" s="70"/>
      <c r="AJ6336">
        <f>IF(OR(Tabella2[[#This Row],[OUTCOME]]="DNCO", Tabella2[[#This Row],[OUTCOME]]="SDNC"),1,0)</f>
        <v>0</v>
      </c>
      <c r="AL6336" s="70"/>
      <c r="BM6336" s="135" t="str">
        <f>Tabella2[[#This Row],[ACT START]]</f>
        <v>14:30</v>
      </c>
      <c r="BN6336" s="136">
        <f>Tabella2[[#This Row],[ACT STOP]]</f>
        <v>0.63888888888888884</v>
      </c>
      <c r="BO6336" s="101"/>
      <c r="BR6336" s="109" t="str">
        <f t="shared" si="113"/>
        <v>SH-25-6325</v>
      </c>
      <c r="BS6336" s="109" t="s">
        <v>266</v>
      </c>
      <c r="BT6336" t="str">
        <f>Tabella2[[#This Row],[OUTCOME]]</f>
        <v>SDC</v>
      </c>
      <c r="BU6336" t="str">
        <f>_xlfn.CONCAT(Tabella2[[#This Row],[NAME SP]],Tabella2[[#This Row],[ID SP]]," - ",Tabella2[[#This Row],[SYLLABUS NO]])</f>
        <v>Support AMI - SUPP</v>
      </c>
    </row>
    <row r="6337" spans="1:74" hidden="1">
      <c r="A6337" s="103" t="s">
        <v>13501</v>
      </c>
      <c r="B6337" s="102">
        <v>45964</v>
      </c>
      <c r="C6337" s="104">
        <v>45</v>
      </c>
      <c r="D6337" s="104" t="s">
        <v>6621</v>
      </c>
      <c r="E6337" s="104" t="s">
        <v>284</v>
      </c>
      <c r="F6337" s="104">
        <v>83</v>
      </c>
      <c r="G6337" s="104" t="s">
        <v>257</v>
      </c>
      <c r="H6337" s="105">
        <v>2</v>
      </c>
      <c r="I6337" s="104"/>
      <c r="J6337" s="104" t="s">
        <v>258</v>
      </c>
      <c r="K6337" s="104" t="s">
        <v>75</v>
      </c>
      <c r="L6337" s="104" t="s">
        <v>299</v>
      </c>
      <c r="M6337" s="104" t="s">
        <v>516</v>
      </c>
      <c r="N6337" s="104"/>
      <c r="O6337" s="103" t="str">
        <f>A6338</f>
        <v>18743</v>
      </c>
      <c r="P6337" s="111" t="s">
        <v>1877</v>
      </c>
      <c r="Q6337" s="153" t="s">
        <v>576</v>
      </c>
      <c r="R6337" s="153" t="s">
        <v>519</v>
      </c>
      <c r="S6337" s="153">
        <f>Tabella2[[#This Row],[PLD STOP]]-Tabella2[[#This Row],[PLD START]]</f>
        <v>4.1666666666666741E-2</v>
      </c>
      <c r="T6337" s="153" t="s">
        <v>576</v>
      </c>
      <c r="U6337" s="153" t="s">
        <v>519</v>
      </c>
      <c r="V6337" s="153">
        <f>IF(ISBLANK(T6337),"",Tabella2[[#This Row],[ACT STOP]]-Tabella2[[#This Row],[ACT START]])</f>
        <v>4.1666666666666741E-2</v>
      </c>
      <c r="W6337" s="104" t="s">
        <v>92</v>
      </c>
      <c r="X6337" s="104" t="s">
        <v>91</v>
      </c>
      <c r="Y6337" s="110"/>
      <c r="Z6337" s="106"/>
      <c r="AA6337" s="104"/>
      <c r="AB6337" s="107"/>
      <c r="AC6337" s="72">
        <f>IF(OR(Tabella2[[#This Row],[OUTCOME]]="DCO",Tabella2[[#This Row],[OUTCOME]]="SDC"),1,0)</f>
        <v>1</v>
      </c>
      <c r="AH6337" s="70"/>
      <c r="AI6337" s="70"/>
      <c r="AJ6337">
        <f>IF(OR(Tabella2[[#This Row],[OUTCOME]]="DNCO", Tabella2[[#This Row],[OUTCOME]]="SDNC"),1,0)</f>
        <v>0</v>
      </c>
      <c r="AL6337" s="70"/>
      <c r="BM6337" s="135" t="str">
        <f>Tabella2[[#This Row],[ACT START]]</f>
        <v>14:30</v>
      </c>
      <c r="BN6337" s="136" t="str">
        <f>Tabella2[[#This Row],[ACT STOP]]</f>
        <v>15:30</v>
      </c>
      <c r="BO6337" s="101"/>
      <c r="BR6337" s="109" t="str">
        <f t="shared" si="113"/>
        <v>SH-25-6326</v>
      </c>
      <c r="BS6337" s="109" t="s">
        <v>368</v>
      </c>
      <c r="BT6337" t="str">
        <f>Tabella2[[#This Row],[OUTCOME]]</f>
        <v>DCO</v>
      </c>
      <c r="BU6337" t="str">
        <f>_xlfn.CONCAT(Tabella2[[#This Row],[NAME SP]],Tabella2[[#This Row],[ID SP]]," - ",Tabella2[[#This Row],[SYLLABUS NO]])</f>
        <v>IFTS83 - NET PGM01</v>
      </c>
      <c r="BV6337" t="s">
        <v>11871</v>
      </c>
    </row>
    <row r="6338" spans="1:74" hidden="1">
      <c r="A6338" s="103" t="s">
        <v>13502</v>
      </c>
      <c r="B6338" s="102">
        <v>45964</v>
      </c>
      <c r="C6338" s="104">
        <v>45</v>
      </c>
      <c r="D6338" s="104" t="s">
        <v>6621</v>
      </c>
      <c r="E6338" s="104" t="s">
        <v>284</v>
      </c>
      <c r="F6338" s="104">
        <v>82</v>
      </c>
      <c r="G6338" s="104" t="s">
        <v>257</v>
      </c>
      <c r="H6338" s="105">
        <v>5</v>
      </c>
      <c r="I6338" s="104"/>
      <c r="J6338" s="104" t="s">
        <v>258</v>
      </c>
      <c r="K6338" s="104" t="s">
        <v>77</v>
      </c>
      <c r="L6338" s="104" t="s">
        <v>299</v>
      </c>
      <c r="M6338" s="104" t="s">
        <v>516</v>
      </c>
      <c r="N6338" s="104"/>
      <c r="O6338" s="103" t="str">
        <f>A6337</f>
        <v>18742</v>
      </c>
      <c r="P6338" s="111" t="s">
        <v>1877</v>
      </c>
      <c r="Q6338" s="153" t="s">
        <v>576</v>
      </c>
      <c r="R6338" s="153" t="s">
        <v>519</v>
      </c>
      <c r="S6338" s="153">
        <f>Tabella2[[#This Row],[PLD STOP]]-Tabella2[[#This Row],[PLD START]]</f>
        <v>4.1666666666666741E-2</v>
      </c>
      <c r="T6338" s="153" t="s">
        <v>576</v>
      </c>
      <c r="U6338" s="153" t="s">
        <v>519</v>
      </c>
      <c r="V6338" s="153">
        <f>IF(ISBLANK(T6338),"",Tabella2[[#This Row],[ACT STOP]]-Tabella2[[#This Row],[ACT START]])</f>
        <v>4.1666666666666741E-2</v>
      </c>
      <c r="W6338" s="104" t="s">
        <v>92</v>
      </c>
      <c r="X6338" s="104" t="s">
        <v>91</v>
      </c>
      <c r="Y6338" s="110"/>
      <c r="Z6338" s="106"/>
      <c r="AA6338" s="104"/>
      <c r="AB6338" s="107"/>
      <c r="AC6338" s="72">
        <f>IF(OR(Tabella2[[#This Row],[OUTCOME]]="DCO",Tabella2[[#This Row],[OUTCOME]]="SDC"),1,0)</f>
        <v>1</v>
      </c>
      <c r="AH6338" s="70"/>
      <c r="AI6338" s="70"/>
      <c r="AJ6338">
        <f>IF(OR(Tabella2[[#This Row],[OUTCOME]]="DNCO", Tabella2[[#This Row],[OUTCOME]]="SDNC"),1,0)</f>
        <v>0</v>
      </c>
      <c r="AL6338" s="70"/>
      <c r="BM6338" s="135" t="str">
        <f>Tabella2[[#This Row],[ACT START]]</f>
        <v>14:30</v>
      </c>
      <c r="BN6338" s="136" t="str">
        <f>Tabella2[[#This Row],[ACT STOP]]</f>
        <v>15:30</v>
      </c>
      <c r="BO6338" s="101"/>
      <c r="BR6338" s="109" t="str">
        <f t="shared" si="113"/>
        <v>SH-25-6327</v>
      </c>
      <c r="BS6338" s="109" t="s">
        <v>416</v>
      </c>
      <c r="BT6338" t="str">
        <f>Tabella2[[#This Row],[OUTCOME]]</f>
        <v>DCO</v>
      </c>
      <c r="BU6338" t="str">
        <f>_xlfn.CONCAT(Tabella2[[#This Row],[NAME SP]],Tabella2[[#This Row],[ID SP]]," - ",Tabella2[[#This Row],[SYLLABUS NO]])</f>
        <v>IFTS82 - NET PGM01</v>
      </c>
      <c r="BV6338" t="s">
        <v>11868</v>
      </c>
    </row>
    <row r="6339" spans="1:74" hidden="1">
      <c r="A6339" s="103" t="s">
        <v>13520</v>
      </c>
      <c r="B6339" s="102">
        <v>45965</v>
      </c>
      <c r="C6339" s="104">
        <f>_xlfn.ISOWEEKNUM(Tabella2[[#This Row],[Date]])</f>
        <v>45</v>
      </c>
      <c r="D6339" s="104" t="s">
        <v>722</v>
      </c>
      <c r="E6339" s="104" t="s">
        <v>327</v>
      </c>
      <c r="F6339" s="104">
        <v>79</v>
      </c>
      <c r="G6339" s="104" t="s">
        <v>257</v>
      </c>
      <c r="H6339" s="105">
        <v>13</v>
      </c>
      <c r="I6339" s="104" t="s">
        <v>258</v>
      </c>
      <c r="J6339" s="104"/>
      <c r="K6339" s="104" t="s">
        <v>79</v>
      </c>
      <c r="L6339" s="104"/>
      <c r="M6339" s="104" t="s">
        <v>386</v>
      </c>
      <c r="N6339" s="104"/>
      <c r="O6339" s="106"/>
      <c r="P6339" s="111" t="s">
        <v>4392</v>
      </c>
      <c r="Q6339" s="153" t="s">
        <v>285</v>
      </c>
      <c r="R6339" s="153" t="s">
        <v>286</v>
      </c>
      <c r="S6339" s="153">
        <f>Tabella2[[#This Row],[PLD STOP]]-Tabella2[[#This Row],[PLD START]]</f>
        <v>4.166666666666663E-2</v>
      </c>
      <c r="T6339" s="153" t="s">
        <v>285</v>
      </c>
      <c r="U6339" s="153" t="s">
        <v>286</v>
      </c>
      <c r="V6339" s="153">
        <f>IF(ISBLANK(T6339),"",Tabella2[[#This Row],[ACT STOP]]-Tabella2[[#This Row],[ACT START]])</f>
        <v>4.166666666666663E-2</v>
      </c>
      <c r="W6339" s="104" t="s">
        <v>92</v>
      </c>
      <c r="X6339" s="104" t="s">
        <v>91</v>
      </c>
      <c r="Y6339" s="110"/>
      <c r="Z6339" s="106"/>
      <c r="AA6339" s="104"/>
      <c r="AB6339" s="107"/>
      <c r="AC6339" s="72">
        <f>IF(OR(Tabella2[[#This Row],[OUTCOME]]="DCO",Tabella2[[#This Row],[OUTCOME]]="SDC"),1,0)</f>
        <v>1</v>
      </c>
      <c r="AH6339" s="70"/>
      <c r="AI6339" s="70"/>
      <c r="AJ6339">
        <f>IF(OR(Tabella2[[#This Row],[OUTCOME]]="DNCO", Tabella2[[#This Row],[OUTCOME]]="SDNC"),1,0)</f>
        <v>0</v>
      </c>
      <c r="AL6339" s="70"/>
      <c r="BM6339" s="135" t="str">
        <f>Tabella2[[#This Row],[ACT START]]</f>
        <v>07:00</v>
      </c>
      <c r="BN6339" s="136" t="str">
        <f>Tabella2[[#This Row],[ACT STOP]]</f>
        <v>08:00</v>
      </c>
      <c r="BO6339" s="101"/>
      <c r="BR6339" s="109" t="str">
        <f t="shared" ref="BR6339:BR6372" si="114">_xlfn.CONCAT(LEFT(BR6338,6),TEXT(RIGHT(BR6338,4)+1,"0000"))</f>
        <v>SH-25-6328</v>
      </c>
      <c r="BS6339" s="109" t="s">
        <v>427</v>
      </c>
      <c r="BT6339" t="str">
        <f>Tabella2[[#This Row],[OUTCOME]]</f>
        <v>DCO</v>
      </c>
      <c r="BU6339" t="str">
        <f>_xlfn.CONCAT(Tabella2[[#This Row],[NAME SP]],Tabella2[[#This Row],[ID SP]]," - ",Tabella2[[#This Row],[SYLLABUS NO]])</f>
        <v>AMI79 - SD BVR01</v>
      </c>
      <c r="BV6339" t="s">
        <v>11919</v>
      </c>
    </row>
    <row r="6340" spans="1:74" hidden="1">
      <c r="A6340" s="103" t="s">
        <v>13521</v>
      </c>
      <c r="B6340" s="102">
        <v>45965</v>
      </c>
      <c r="C6340" s="104">
        <f>_xlfn.ISOWEEKNUM(Tabella2[[#This Row],[Date]])</f>
        <v>45</v>
      </c>
      <c r="D6340" s="104" t="s">
        <v>9743</v>
      </c>
      <c r="E6340" s="104" t="s">
        <v>256</v>
      </c>
      <c r="F6340" s="104">
        <v>83</v>
      </c>
      <c r="G6340" s="104" t="s">
        <v>284</v>
      </c>
      <c r="H6340" s="105">
        <v>23</v>
      </c>
      <c r="I6340" s="104"/>
      <c r="J6340" s="104" t="s">
        <v>258</v>
      </c>
      <c r="K6340" s="104" t="s">
        <v>81</v>
      </c>
      <c r="L6340" s="104" t="s">
        <v>259</v>
      </c>
      <c r="M6340" s="104" t="s">
        <v>328</v>
      </c>
      <c r="N6340" s="104"/>
      <c r="O6340" s="106"/>
      <c r="P6340" s="111" t="s">
        <v>1895</v>
      </c>
      <c r="Q6340" s="153" t="s">
        <v>285</v>
      </c>
      <c r="R6340" s="153" t="s">
        <v>286</v>
      </c>
      <c r="S6340" s="153">
        <f>Tabella2[[#This Row],[PLD STOP]]-Tabella2[[#This Row],[PLD START]]</f>
        <v>4.166666666666663E-2</v>
      </c>
      <c r="T6340" s="153">
        <v>0.29166666666666669</v>
      </c>
      <c r="U6340" s="153">
        <v>0.33333333333333331</v>
      </c>
      <c r="V6340" s="153">
        <f>IF(ISBLANK(T6340),"",Tabella2[[#This Row],[ACT STOP]]-Tabella2[[#This Row],[ACT START]])</f>
        <v>4.166666666666663E-2</v>
      </c>
      <c r="W6340" s="104" t="s">
        <v>92</v>
      </c>
      <c r="X6340" s="104" t="s">
        <v>91</v>
      </c>
      <c r="Y6340" s="110"/>
      <c r="Z6340" s="106"/>
      <c r="AA6340" s="104"/>
      <c r="AB6340" s="107"/>
      <c r="AC6340" s="72">
        <f>IF(OR(Tabella2[[#This Row],[OUTCOME]]="DCO",Tabella2[[#This Row],[OUTCOME]]="SDC"),1,0)</f>
        <v>1</v>
      </c>
      <c r="AH6340" s="70"/>
      <c r="AI6340" s="70"/>
      <c r="AJ6340">
        <f>IF(OR(Tabella2[[#This Row],[OUTCOME]]="DNCO", Tabella2[[#This Row],[OUTCOME]]="SDNC"),1,0)</f>
        <v>0</v>
      </c>
      <c r="AL6340" s="70"/>
      <c r="BM6340" s="135">
        <f>Tabella2[[#This Row],[ACT START]]</f>
        <v>0.29166666666666669</v>
      </c>
      <c r="BN6340" s="136">
        <f>Tabella2[[#This Row],[ACT STOP]]</f>
        <v>0.33333333333333331</v>
      </c>
      <c r="BO6340" s="101"/>
      <c r="BR6340" s="109" t="str">
        <f t="shared" si="114"/>
        <v>SH-25-6329</v>
      </c>
      <c r="BS6340" s="109" t="s">
        <v>358</v>
      </c>
      <c r="BT6340" t="str">
        <f>Tabella2[[#This Row],[OUTCOME]]</f>
        <v>DCO</v>
      </c>
      <c r="BU6340" t="str">
        <f>_xlfn.CONCAT(Tabella2[[#This Row],[NAME SP]],Tabella2[[#This Row],[ID SP]]," - ",Tabella2[[#This Row],[SYLLABUS NO]])</f>
        <v>QATAR83 - PT LLF02</v>
      </c>
      <c r="BV6340" t="s">
        <v>11834</v>
      </c>
    </row>
    <row r="6341" spans="1:74" hidden="1">
      <c r="A6341" s="103" t="s">
        <v>13522</v>
      </c>
      <c r="B6341" s="102">
        <v>45965</v>
      </c>
      <c r="C6341" s="104">
        <f>_xlfn.ISOWEEKNUM(Tabella2[[#This Row],[Date]])</f>
        <v>45</v>
      </c>
      <c r="D6341" s="104" t="s">
        <v>13714</v>
      </c>
      <c r="E6341" s="104" t="s">
        <v>284</v>
      </c>
      <c r="F6341" s="104">
        <v>48</v>
      </c>
      <c r="G6341" s="104" t="s">
        <v>257</v>
      </c>
      <c r="H6341" s="105">
        <v>10</v>
      </c>
      <c r="I6341" s="104"/>
      <c r="J6341" s="104" t="s">
        <v>258</v>
      </c>
      <c r="K6341" s="104" t="s">
        <v>83</v>
      </c>
      <c r="L6341" s="104" t="s">
        <v>299</v>
      </c>
      <c r="M6341" s="104" t="s">
        <v>915</v>
      </c>
      <c r="N6341" s="104"/>
      <c r="O6341" s="103" t="str">
        <f>A6342</f>
        <v>18747</v>
      </c>
      <c r="P6341" s="111" t="s">
        <v>5977</v>
      </c>
      <c r="Q6341" s="153" t="s">
        <v>285</v>
      </c>
      <c r="R6341" s="153" t="s">
        <v>286</v>
      </c>
      <c r="S6341" s="153">
        <f>Tabella2[[#This Row],[PLD STOP]]-Tabella2[[#This Row],[PLD START]]</f>
        <v>4.166666666666663E-2</v>
      </c>
      <c r="T6341" s="153">
        <v>0.29166666666666669</v>
      </c>
      <c r="U6341" s="153">
        <v>0.33333333333333331</v>
      </c>
      <c r="V6341" s="153">
        <f>IF(ISBLANK(T6341),"",Tabella2[[#This Row],[ACT STOP]]-Tabella2[[#This Row],[ACT START]])</f>
        <v>4.166666666666663E-2</v>
      </c>
      <c r="W6341" s="104" t="s">
        <v>92</v>
      </c>
      <c r="X6341" s="104" t="s">
        <v>91</v>
      </c>
      <c r="Y6341" s="110"/>
      <c r="Z6341" s="106"/>
      <c r="AA6341" s="104"/>
      <c r="AB6341" s="107"/>
      <c r="AC6341" s="72">
        <f>IF(OR(Tabella2[[#This Row],[OUTCOME]]="DCO",Tabella2[[#This Row],[OUTCOME]]="SDC"),1,0)</f>
        <v>1</v>
      </c>
      <c r="AH6341" s="70"/>
      <c r="AI6341" s="70"/>
      <c r="AJ6341">
        <f>IF(OR(Tabella2[[#This Row],[OUTCOME]]="DNCO", Tabella2[[#This Row],[OUTCOME]]="SDNC"),1,0)</f>
        <v>0</v>
      </c>
      <c r="AL6341" s="70"/>
      <c r="BM6341" s="135">
        <f>Tabella2[[#This Row],[ACT START]]</f>
        <v>0.29166666666666669</v>
      </c>
      <c r="BN6341" s="136">
        <f>Tabella2[[#This Row],[ACT STOP]]</f>
        <v>0.33333333333333331</v>
      </c>
      <c r="BO6341" s="101"/>
      <c r="BR6341" s="109" t="str">
        <f t="shared" si="114"/>
        <v>SH-25-6330</v>
      </c>
      <c r="BS6341" s="109" t="s">
        <v>552</v>
      </c>
      <c r="BT6341" t="str">
        <f>Tabella2[[#This Row],[OUTCOME]]</f>
        <v>DCO</v>
      </c>
      <c r="BU6341" t="str">
        <f>_xlfn.CONCAT(Tabella2[[#This Row],[NAME SP]],Tabella2[[#This Row],[ID SP]]," - ",Tabella2[[#This Row],[SYLLABUS NO]])</f>
        <v>IFTS48 - SD COMAOAA01</v>
      </c>
      <c r="BV6341" t="s">
        <v>1758</v>
      </c>
    </row>
    <row r="6342" spans="1:74" hidden="1">
      <c r="A6342" s="103" t="s">
        <v>13523</v>
      </c>
      <c r="B6342" s="102">
        <v>45965</v>
      </c>
      <c r="C6342" s="104">
        <f>_xlfn.ISOWEEKNUM(Tabella2[[#This Row],[Date]])</f>
        <v>45</v>
      </c>
      <c r="D6342" s="104" t="s">
        <v>698</v>
      </c>
      <c r="E6342" s="104" t="s">
        <v>284</v>
      </c>
      <c r="F6342" s="104">
        <v>50</v>
      </c>
      <c r="G6342" s="104" t="s">
        <v>257</v>
      </c>
      <c r="H6342" s="105">
        <v>12</v>
      </c>
      <c r="I6342" s="104"/>
      <c r="J6342" s="104" t="s">
        <v>258</v>
      </c>
      <c r="K6342" s="104" t="s">
        <v>80</v>
      </c>
      <c r="L6342" s="104" t="s">
        <v>299</v>
      </c>
      <c r="M6342" s="104" t="s">
        <v>915</v>
      </c>
      <c r="N6342" s="104"/>
      <c r="O6342" s="103" t="str">
        <f>A6341</f>
        <v>18746</v>
      </c>
      <c r="P6342" s="111" t="s">
        <v>5977</v>
      </c>
      <c r="Q6342" s="153" t="s">
        <v>285</v>
      </c>
      <c r="R6342" s="153" t="s">
        <v>286</v>
      </c>
      <c r="S6342" s="153">
        <f>Tabella2[[#This Row],[PLD STOP]]-Tabella2[[#This Row],[PLD START]]</f>
        <v>4.166666666666663E-2</v>
      </c>
      <c r="T6342" s="153">
        <v>0.29166666666666669</v>
      </c>
      <c r="U6342" s="153">
        <v>0.33333333333333331</v>
      </c>
      <c r="V6342" s="153">
        <f>IF(ISBLANK(T6342),"",Tabella2[[#This Row],[ACT STOP]]-Tabella2[[#This Row],[ACT START]])</f>
        <v>4.166666666666663E-2</v>
      </c>
      <c r="W6342" s="104" t="s">
        <v>92</v>
      </c>
      <c r="X6342" s="104" t="s">
        <v>91</v>
      </c>
      <c r="Y6342" s="110"/>
      <c r="Z6342" s="106"/>
      <c r="AA6342" s="104"/>
      <c r="AB6342" s="107"/>
      <c r="AC6342" s="72">
        <f>IF(OR(Tabella2[[#This Row],[OUTCOME]]="DCO",Tabella2[[#This Row],[OUTCOME]]="SDC"),1,0)</f>
        <v>1</v>
      </c>
      <c r="AH6342" s="70"/>
      <c r="AI6342" s="70"/>
      <c r="AJ6342">
        <f>IF(OR(Tabella2[[#This Row],[OUTCOME]]="DNCO", Tabella2[[#This Row],[OUTCOME]]="SDNC"),1,0)</f>
        <v>0</v>
      </c>
      <c r="AL6342" s="70"/>
      <c r="BM6342" s="135">
        <f>Tabella2[[#This Row],[ACT START]]</f>
        <v>0.29166666666666669</v>
      </c>
      <c r="BN6342" s="136">
        <f>Tabella2[[#This Row],[ACT STOP]]</f>
        <v>0.33333333333333331</v>
      </c>
      <c r="BO6342" s="101"/>
      <c r="BR6342" s="109" t="str">
        <f t="shared" si="114"/>
        <v>SH-25-6331</v>
      </c>
      <c r="BS6342" s="109" t="s">
        <v>266</v>
      </c>
      <c r="BT6342" t="str">
        <f>Tabella2[[#This Row],[OUTCOME]]</f>
        <v>DCO</v>
      </c>
      <c r="BU6342" t="str">
        <f>_xlfn.CONCAT(Tabella2[[#This Row],[NAME SP]],Tabella2[[#This Row],[ID SP]]," - ",Tabella2[[#This Row],[SYLLABUS NO]])</f>
        <v>IFTS50 - SD COMAOAA01</v>
      </c>
      <c r="BV6342" t="s">
        <v>1763</v>
      </c>
    </row>
    <row r="6343" spans="1:74" hidden="1">
      <c r="A6343" s="103" t="s">
        <v>13524</v>
      </c>
      <c r="B6343" s="102">
        <v>45965</v>
      </c>
      <c r="C6343" s="104">
        <f>_xlfn.ISOWEEKNUM(Tabella2[[#This Row],[Date]])</f>
        <v>45</v>
      </c>
      <c r="D6343" s="104" t="s">
        <v>195</v>
      </c>
      <c r="E6343" s="104" t="s">
        <v>398</v>
      </c>
      <c r="F6343" s="104"/>
      <c r="G6343" s="104" t="s">
        <v>257</v>
      </c>
      <c r="H6343" s="105">
        <v>3</v>
      </c>
      <c r="I6343" s="104"/>
      <c r="J6343" s="104" t="s">
        <v>258</v>
      </c>
      <c r="K6343" s="104" t="s">
        <v>75</v>
      </c>
      <c r="L6343" s="104" t="s">
        <v>299</v>
      </c>
      <c r="M6343" s="104" t="s">
        <v>516</v>
      </c>
      <c r="N6343" s="104"/>
      <c r="O6343" s="103" t="str">
        <f>A6344</f>
        <v>18749</v>
      </c>
      <c r="P6343" s="111" t="s">
        <v>300</v>
      </c>
      <c r="Q6343" s="153" t="s">
        <v>285</v>
      </c>
      <c r="R6343" s="153" t="s">
        <v>286</v>
      </c>
      <c r="S6343" s="153">
        <f>Tabella2[[#This Row],[PLD STOP]]-Tabella2[[#This Row],[PLD START]]</f>
        <v>4.166666666666663E-2</v>
      </c>
      <c r="T6343" s="153">
        <v>0.29166666666666669</v>
      </c>
      <c r="U6343" s="153">
        <v>0.33333333333333331</v>
      </c>
      <c r="V6343" s="153">
        <f>IF(ISBLANK(T6343),"",Tabella2[[#This Row],[ACT STOP]]-Tabella2[[#This Row],[ACT START]])</f>
        <v>4.166666666666663E-2</v>
      </c>
      <c r="W6343" s="104" t="s">
        <v>122</v>
      </c>
      <c r="X6343" s="104" t="s">
        <v>91</v>
      </c>
      <c r="Y6343" s="110"/>
      <c r="Z6343" s="106"/>
      <c r="AA6343" s="104"/>
      <c r="AB6343" s="107"/>
      <c r="AC6343" s="72">
        <f>IF(OR(Tabella2[[#This Row],[OUTCOME]]="DCO",Tabella2[[#This Row],[OUTCOME]]="SDC"),1,0)</f>
        <v>1</v>
      </c>
      <c r="AH6343" s="70"/>
      <c r="AI6343" s="70"/>
      <c r="AJ6343">
        <f>IF(OR(Tabella2[[#This Row],[OUTCOME]]="DNCO", Tabella2[[#This Row],[OUTCOME]]="SDNC"),1,0)</f>
        <v>0</v>
      </c>
      <c r="AL6343" s="70"/>
      <c r="BM6343" s="135">
        <f>Tabella2[[#This Row],[ACT START]]</f>
        <v>0.29166666666666669</v>
      </c>
      <c r="BN6343" s="136">
        <f>Tabella2[[#This Row],[ACT STOP]]</f>
        <v>0.33333333333333331</v>
      </c>
      <c r="BO6343" s="101"/>
      <c r="BR6343" s="109" t="str">
        <f t="shared" si="114"/>
        <v>SH-25-6332</v>
      </c>
      <c r="BS6343" s="109" t="s">
        <v>757</v>
      </c>
      <c r="BT6343" t="str">
        <f>Tabella2[[#This Row],[OUTCOME]]</f>
        <v>SDC</v>
      </c>
      <c r="BU6343" t="str">
        <f>_xlfn.CONCAT(Tabella2[[#This Row],[NAME SP]],Tabella2[[#This Row],[ID SP]]," - ",Tabella2[[#This Row],[SYLLABUS NO]])</f>
        <v>Support IFTS - SUPP</v>
      </c>
    </row>
    <row r="6344" spans="1:74" hidden="1">
      <c r="A6344" s="103" t="s">
        <v>13525</v>
      </c>
      <c r="B6344" s="102">
        <v>45965</v>
      </c>
      <c r="C6344" s="104">
        <f>_xlfn.ISOWEEKNUM(Tabella2[[#This Row],[Date]])</f>
        <v>45</v>
      </c>
      <c r="D6344" s="104" t="s">
        <v>6621</v>
      </c>
      <c r="E6344" s="104" t="s">
        <v>284</v>
      </c>
      <c r="F6344" s="104">
        <v>83</v>
      </c>
      <c r="G6344" s="104" t="s">
        <v>284</v>
      </c>
      <c r="H6344" s="105">
        <v>22</v>
      </c>
      <c r="I6344" s="104"/>
      <c r="J6344" s="104" t="s">
        <v>258</v>
      </c>
      <c r="K6344" s="104" t="s">
        <v>77</v>
      </c>
      <c r="L6344" s="104" t="s">
        <v>299</v>
      </c>
      <c r="M6344" s="104" t="s">
        <v>516</v>
      </c>
      <c r="N6344" s="104"/>
      <c r="O6344" s="103" t="str">
        <f>A6343</f>
        <v>18748</v>
      </c>
      <c r="P6344" s="111" t="s">
        <v>1993</v>
      </c>
      <c r="Q6344" s="153" t="s">
        <v>285</v>
      </c>
      <c r="R6344" s="153" t="s">
        <v>286</v>
      </c>
      <c r="S6344" s="153">
        <f>Tabella2[[#This Row],[PLD STOP]]-Tabella2[[#This Row],[PLD START]]</f>
        <v>4.166666666666663E-2</v>
      </c>
      <c r="T6344" s="153">
        <v>0.29166666666666669</v>
      </c>
      <c r="U6344" s="153">
        <v>0.33333333333333331</v>
      </c>
      <c r="V6344" s="153">
        <f>IF(ISBLANK(T6344),"",Tabella2[[#This Row],[ACT STOP]]-Tabella2[[#This Row],[ACT START]])</f>
        <v>4.166666666666663E-2</v>
      </c>
      <c r="W6344" s="104" t="s">
        <v>92</v>
      </c>
      <c r="X6344" s="104" t="s">
        <v>91</v>
      </c>
      <c r="Y6344" s="110"/>
      <c r="Z6344" s="106"/>
      <c r="AA6344" s="104"/>
      <c r="AB6344" s="107"/>
      <c r="AC6344" s="72">
        <f>IF(OR(Tabella2[[#This Row],[OUTCOME]]="DCO",Tabella2[[#This Row],[OUTCOME]]="SDC"),1,0)</f>
        <v>1</v>
      </c>
      <c r="AH6344" s="70"/>
      <c r="AI6344" s="70"/>
      <c r="AJ6344">
        <f>IF(OR(Tabella2[[#This Row],[OUTCOME]]="DNCO", Tabella2[[#This Row],[OUTCOME]]="SDNC"),1,0)</f>
        <v>0</v>
      </c>
      <c r="AL6344" s="70"/>
      <c r="BM6344" s="135">
        <f>Tabella2[[#This Row],[ACT START]]</f>
        <v>0.29166666666666669</v>
      </c>
      <c r="BN6344" s="136">
        <f>Tabella2[[#This Row],[ACT STOP]]</f>
        <v>0.33333333333333331</v>
      </c>
      <c r="BO6344" s="101"/>
      <c r="BR6344" s="109" t="str">
        <f t="shared" si="114"/>
        <v>SH-25-6333</v>
      </c>
      <c r="BS6344" s="109" t="s">
        <v>295</v>
      </c>
      <c r="BT6344" t="str">
        <f>Tabella2[[#This Row],[OUTCOME]]</f>
        <v>DCO</v>
      </c>
      <c r="BU6344" t="str">
        <f>_xlfn.CONCAT(Tabella2[[#This Row],[NAME SP]],Tabella2[[#This Row],[ID SP]]," - ",Tabella2[[#This Row],[SYLLABUS NO]])</f>
        <v>IFTS83 - NET PGM02</v>
      </c>
      <c r="BV6344" t="s">
        <v>11871</v>
      </c>
    </row>
    <row r="6345" spans="1:74" hidden="1">
      <c r="A6345" s="103" t="s">
        <v>13526</v>
      </c>
      <c r="B6345" s="102">
        <v>45965</v>
      </c>
      <c r="C6345" s="104">
        <f>_xlfn.ISOWEEKNUM(Tabella2[[#This Row],[Date]])</f>
        <v>45</v>
      </c>
      <c r="D6345" s="104" t="s">
        <v>860</v>
      </c>
      <c r="E6345" s="104" t="s">
        <v>284</v>
      </c>
      <c r="F6345" s="104">
        <v>81</v>
      </c>
      <c r="G6345" s="104" t="s">
        <v>257</v>
      </c>
      <c r="H6345" s="105">
        <v>14</v>
      </c>
      <c r="I6345" s="104"/>
      <c r="J6345" s="104" t="s">
        <v>258</v>
      </c>
      <c r="K6345" s="104" t="s">
        <v>79</v>
      </c>
      <c r="L6345" s="104" t="s">
        <v>299</v>
      </c>
      <c r="M6345" s="104" t="s">
        <v>361</v>
      </c>
      <c r="N6345" s="104"/>
      <c r="O6345" s="103" t="str">
        <f>A6346</f>
        <v>18751</v>
      </c>
      <c r="P6345" s="111" t="s">
        <v>539</v>
      </c>
      <c r="Q6345" s="153" t="s">
        <v>525</v>
      </c>
      <c r="R6345" s="153" t="s">
        <v>262</v>
      </c>
      <c r="S6345" s="153">
        <f>Tabella2[[#This Row],[PLD STOP]]-Tabella2[[#This Row],[PLD START]]</f>
        <v>4.166666666666663E-2</v>
      </c>
      <c r="T6345" s="153" t="s">
        <v>525</v>
      </c>
      <c r="U6345" s="153" t="s">
        <v>262</v>
      </c>
      <c r="V6345" s="153">
        <f>IF(ISBLANK(T6345),"",Tabella2[[#This Row],[ACT STOP]]-Tabella2[[#This Row],[ACT START]])</f>
        <v>4.166666666666663E-2</v>
      </c>
      <c r="W6345" s="104" t="s">
        <v>92</v>
      </c>
      <c r="X6345" s="104" t="s">
        <v>91</v>
      </c>
      <c r="Y6345" s="110"/>
      <c r="Z6345" s="106"/>
      <c r="AA6345" s="104"/>
      <c r="AB6345" s="107"/>
      <c r="AC6345" s="72">
        <f>IF(OR(Tabella2[[#This Row],[OUTCOME]]="DCO",Tabella2[[#This Row],[OUTCOME]]="SDC"),1,0)</f>
        <v>1</v>
      </c>
      <c r="AH6345" s="70"/>
      <c r="AI6345" s="70"/>
      <c r="AJ6345">
        <f>IF(OR(Tabella2[[#This Row],[OUTCOME]]="DNCO", Tabella2[[#This Row],[OUTCOME]]="SDNC"),1,0)</f>
        <v>0</v>
      </c>
      <c r="AL6345" s="70"/>
      <c r="BM6345" s="135" t="str">
        <f>Tabella2[[#This Row],[ACT START]]</f>
        <v>08:30</v>
      </c>
      <c r="BN6345" s="136" t="str">
        <f>Tabella2[[#This Row],[ACT STOP]]</f>
        <v>09:30</v>
      </c>
      <c r="BO6345" s="101"/>
      <c r="BR6345" s="109" t="str">
        <f t="shared" si="114"/>
        <v>SH-25-6334</v>
      </c>
      <c r="BS6345" s="109" t="s">
        <v>372</v>
      </c>
      <c r="BT6345" t="str">
        <f>Tabella2[[#This Row],[OUTCOME]]</f>
        <v>DCO</v>
      </c>
      <c r="BU6345" t="str">
        <f>_xlfn.CONCAT(Tabella2[[#This Row],[NAME SP]],Tabella2[[#This Row],[ID SP]]," - ",Tabella2[[#This Row],[SYLLABUS NO]])</f>
        <v>IFTS81 - FMSC ARNG01</v>
      </c>
      <c r="BV6345" t="s">
        <v>11890</v>
      </c>
    </row>
    <row r="6346" spans="1:74" hidden="1">
      <c r="A6346" s="103" t="s">
        <v>13527</v>
      </c>
      <c r="B6346" s="102">
        <v>45965</v>
      </c>
      <c r="C6346" s="104">
        <f>_xlfn.ISOWEEKNUM(Tabella2[[#This Row],[Date]])</f>
        <v>45</v>
      </c>
      <c r="D6346" s="104" t="s">
        <v>195</v>
      </c>
      <c r="E6346" s="104" t="s">
        <v>398</v>
      </c>
      <c r="F6346" s="104"/>
      <c r="G6346" s="104" t="s">
        <v>257</v>
      </c>
      <c r="H6346" s="105">
        <v>9</v>
      </c>
      <c r="I6346" s="104"/>
      <c r="J6346" s="104" t="s">
        <v>258</v>
      </c>
      <c r="K6346" s="104" t="s">
        <v>78</v>
      </c>
      <c r="L6346" s="104" t="s">
        <v>299</v>
      </c>
      <c r="M6346" s="104" t="s">
        <v>361</v>
      </c>
      <c r="N6346" s="104"/>
      <c r="O6346" s="103" t="str">
        <f>A6345</f>
        <v>18750</v>
      </c>
      <c r="P6346" s="111" t="s">
        <v>300</v>
      </c>
      <c r="Q6346" s="153" t="s">
        <v>525</v>
      </c>
      <c r="R6346" s="153" t="s">
        <v>262</v>
      </c>
      <c r="S6346" s="153">
        <f>Tabella2[[#This Row],[PLD STOP]]-Tabella2[[#This Row],[PLD START]]</f>
        <v>4.166666666666663E-2</v>
      </c>
      <c r="T6346" s="153" t="s">
        <v>525</v>
      </c>
      <c r="U6346" s="153" t="s">
        <v>262</v>
      </c>
      <c r="V6346" s="153">
        <f>IF(ISBLANK(T6346),"",Tabella2[[#This Row],[ACT STOP]]-Tabella2[[#This Row],[ACT START]])</f>
        <v>4.166666666666663E-2</v>
      </c>
      <c r="W6346" s="104" t="s">
        <v>122</v>
      </c>
      <c r="X6346" s="104" t="s">
        <v>91</v>
      </c>
      <c r="Y6346" s="110"/>
      <c r="Z6346" s="106"/>
      <c r="AA6346" s="104"/>
      <c r="AB6346" s="107"/>
      <c r="AC6346" s="72">
        <f>IF(OR(Tabella2[[#This Row],[OUTCOME]]="DCO",Tabella2[[#This Row],[OUTCOME]]="SDC"),1,0)</f>
        <v>1</v>
      </c>
      <c r="AH6346" s="70"/>
      <c r="AI6346" s="70"/>
      <c r="AJ6346">
        <f>IF(OR(Tabella2[[#This Row],[OUTCOME]]="DNCO", Tabella2[[#This Row],[OUTCOME]]="SDNC"),1,0)</f>
        <v>0</v>
      </c>
      <c r="AL6346" s="70"/>
      <c r="BM6346" s="135" t="str">
        <f>Tabella2[[#This Row],[ACT START]]</f>
        <v>08:30</v>
      </c>
      <c r="BN6346" s="136" t="str">
        <f>Tabella2[[#This Row],[ACT STOP]]</f>
        <v>09:30</v>
      </c>
      <c r="BO6346" s="101"/>
      <c r="BR6346" s="109" t="str">
        <f t="shared" si="114"/>
        <v>SH-25-6335</v>
      </c>
      <c r="BS6346" s="109" t="s">
        <v>318</v>
      </c>
      <c r="BT6346" t="str">
        <f>Tabella2[[#This Row],[OUTCOME]]</f>
        <v>SDC</v>
      </c>
      <c r="BU6346" t="str">
        <f>_xlfn.CONCAT(Tabella2[[#This Row],[NAME SP]],Tabella2[[#This Row],[ID SP]]," - ",Tabella2[[#This Row],[SYLLABUS NO]])</f>
        <v>Support IFTS - SUPP</v>
      </c>
    </row>
    <row r="6347" spans="1:74" hidden="1">
      <c r="A6347" s="103" t="s">
        <v>13528</v>
      </c>
      <c r="B6347" s="102">
        <v>45965</v>
      </c>
      <c r="C6347" s="104">
        <f>_xlfn.ISOWEEKNUM(Tabella2[[#This Row],[Date]])</f>
        <v>45</v>
      </c>
      <c r="D6347" s="104" t="s">
        <v>860</v>
      </c>
      <c r="E6347" s="104" t="s">
        <v>284</v>
      </c>
      <c r="F6347" s="104">
        <v>80</v>
      </c>
      <c r="G6347" s="104" t="s">
        <v>257</v>
      </c>
      <c r="H6347" s="105">
        <v>2</v>
      </c>
      <c r="I6347" s="104"/>
      <c r="J6347" s="104" t="s">
        <v>258</v>
      </c>
      <c r="K6347" s="104" t="s">
        <v>83</v>
      </c>
      <c r="L6347" s="104" t="s">
        <v>299</v>
      </c>
      <c r="M6347" s="104" t="s">
        <v>361</v>
      </c>
      <c r="N6347" s="104"/>
      <c r="O6347" s="103" t="str">
        <f>A6348</f>
        <v>18753</v>
      </c>
      <c r="P6347" s="111" t="s">
        <v>539</v>
      </c>
      <c r="Q6347" s="153" t="s">
        <v>525</v>
      </c>
      <c r="R6347" s="153" t="s">
        <v>262</v>
      </c>
      <c r="S6347" s="153">
        <f>Tabella2[[#This Row],[PLD STOP]]-Tabella2[[#This Row],[PLD START]]</f>
        <v>4.166666666666663E-2</v>
      </c>
      <c r="T6347" s="153">
        <v>0.35416666666666669</v>
      </c>
      <c r="U6347" s="153">
        <v>0.39583333333333331</v>
      </c>
      <c r="V6347" s="153">
        <f>IF(ISBLANK(T6347),"",Tabella2[[#This Row],[ACT STOP]]-Tabella2[[#This Row],[ACT START]])</f>
        <v>4.166666666666663E-2</v>
      </c>
      <c r="W6347" s="104" t="s">
        <v>92</v>
      </c>
      <c r="X6347" s="104" t="s">
        <v>91</v>
      </c>
      <c r="Y6347" s="110"/>
      <c r="Z6347" s="106"/>
      <c r="AA6347" s="104"/>
      <c r="AB6347" s="107"/>
      <c r="AC6347" s="72">
        <f>IF(OR(Tabella2[[#This Row],[OUTCOME]]="DCO",Tabella2[[#This Row],[OUTCOME]]="SDC"),1,0)</f>
        <v>1</v>
      </c>
      <c r="AH6347" s="70"/>
      <c r="AI6347" s="70"/>
      <c r="AJ6347">
        <f>IF(OR(Tabella2[[#This Row],[OUTCOME]]="DNCO", Tabella2[[#This Row],[OUTCOME]]="SDNC"),1,0)</f>
        <v>0</v>
      </c>
      <c r="AL6347" s="70"/>
      <c r="BM6347" s="135">
        <f>Tabella2[[#This Row],[ACT START]]</f>
        <v>0.35416666666666669</v>
      </c>
      <c r="BN6347" s="136">
        <f>Tabella2[[#This Row],[ACT STOP]]</f>
        <v>0.39583333333333331</v>
      </c>
      <c r="BO6347" s="101"/>
      <c r="BR6347" s="109" t="str">
        <f t="shared" si="114"/>
        <v>SH-25-6336</v>
      </c>
      <c r="BS6347" s="109" t="s">
        <v>368</v>
      </c>
      <c r="BT6347" t="str">
        <f>Tabella2[[#This Row],[OUTCOME]]</f>
        <v>DCO</v>
      </c>
      <c r="BU6347" t="str">
        <f>_xlfn.CONCAT(Tabella2[[#This Row],[NAME SP]],Tabella2[[#This Row],[ID SP]]," - ",Tabella2[[#This Row],[SYLLABUS NO]])</f>
        <v>IFTS80 - FMSC ARNG01</v>
      </c>
      <c r="BV6347" t="s">
        <v>13000</v>
      </c>
    </row>
    <row r="6348" spans="1:74" hidden="1">
      <c r="A6348" s="103" t="s">
        <v>13529</v>
      </c>
      <c r="B6348" s="102">
        <v>45965</v>
      </c>
      <c r="C6348" s="104">
        <f>_xlfn.ISOWEEKNUM(Tabella2[[#This Row],[Date]])</f>
        <v>45</v>
      </c>
      <c r="D6348" s="104" t="s">
        <v>195</v>
      </c>
      <c r="E6348" s="104" t="s">
        <v>398</v>
      </c>
      <c r="F6348" s="104"/>
      <c r="G6348" s="104" t="s">
        <v>257</v>
      </c>
      <c r="H6348" s="105">
        <v>32</v>
      </c>
      <c r="I6348" s="104"/>
      <c r="J6348" s="104" t="s">
        <v>258</v>
      </c>
      <c r="K6348" s="104" t="s">
        <v>80</v>
      </c>
      <c r="L6348" s="104" t="s">
        <v>299</v>
      </c>
      <c r="M6348" s="104" t="s">
        <v>361</v>
      </c>
      <c r="N6348" s="104"/>
      <c r="O6348" s="103" t="str">
        <f>A6347</f>
        <v>18752</v>
      </c>
      <c r="P6348" s="111" t="s">
        <v>300</v>
      </c>
      <c r="Q6348" s="153" t="s">
        <v>525</v>
      </c>
      <c r="R6348" s="153" t="s">
        <v>262</v>
      </c>
      <c r="S6348" s="153">
        <f>Tabella2[[#This Row],[PLD STOP]]-Tabella2[[#This Row],[PLD START]]</f>
        <v>4.166666666666663E-2</v>
      </c>
      <c r="T6348" s="153">
        <v>0.35416666666666669</v>
      </c>
      <c r="U6348" s="153">
        <v>0.39583333333333331</v>
      </c>
      <c r="V6348" s="153">
        <f>IF(ISBLANK(T6348),"",Tabella2[[#This Row],[ACT STOP]]-Tabella2[[#This Row],[ACT START]])</f>
        <v>4.166666666666663E-2</v>
      </c>
      <c r="W6348" s="104" t="s">
        <v>122</v>
      </c>
      <c r="X6348" s="104" t="s">
        <v>91</v>
      </c>
      <c r="Y6348" s="110"/>
      <c r="Z6348" s="106"/>
      <c r="AA6348" s="104"/>
      <c r="AB6348" s="107"/>
      <c r="AC6348" s="72">
        <f>IF(OR(Tabella2[[#This Row],[OUTCOME]]="DCO",Tabella2[[#This Row],[OUTCOME]]="SDC"),1,0)</f>
        <v>1</v>
      </c>
      <c r="AH6348" s="70"/>
      <c r="AI6348" s="70"/>
      <c r="AJ6348">
        <f>IF(OR(Tabella2[[#This Row],[OUTCOME]]="DNCO", Tabella2[[#This Row],[OUTCOME]]="SDNC"),1,0)</f>
        <v>0</v>
      </c>
      <c r="AL6348" s="70"/>
      <c r="BM6348" s="135">
        <f>Tabella2[[#This Row],[ACT START]]</f>
        <v>0.35416666666666669</v>
      </c>
      <c r="BN6348" s="136">
        <f>Tabella2[[#This Row],[ACT STOP]]</f>
        <v>0.39583333333333331</v>
      </c>
      <c r="BO6348" s="101"/>
      <c r="BR6348" s="109" t="str">
        <f t="shared" si="114"/>
        <v>SH-25-6337</v>
      </c>
      <c r="BS6348" s="109" t="s">
        <v>356</v>
      </c>
      <c r="BT6348" t="str">
        <f>Tabella2[[#This Row],[OUTCOME]]</f>
        <v>SDC</v>
      </c>
      <c r="BU6348" t="str">
        <f>_xlfn.CONCAT(Tabella2[[#This Row],[NAME SP]],Tabella2[[#This Row],[ID SP]]," - ",Tabella2[[#This Row],[SYLLABUS NO]])</f>
        <v>Support IFTS - SUPP</v>
      </c>
    </row>
    <row r="6349" spans="1:74" hidden="1">
      <c r="A6349" s="103" t="s">
        <v>13530</v>
      </c>
      <c r="B6349" s="102">
        <v>45965</v>
      </c>
      <c r="C6349" s="104">
        <f>_xlfn.ISOWEEKNUM(Tabella2[[#This Row],[Date]])</f>
        <v>45</v>
      </c>
      <c r="D6349" s="104" t="s">
        <v>6766</v>
      </c>
      <c r="E6349" s="104" t="s">
        <v>284</v>
      </c>
      <c r="F6349" s="104">
        <v>79</v>
      </c>
      <c r="G6349" s="104" t="s">
        <v>257</v>
      </c>
      <c r="H6349" s="105">
        <v>17</v>
      </c>
      <c r="I6349" s="104"/>
      <c r="J6349" s="104" t="s">
        <v>258</v>
      </c>
      <c r="K6349" s="104" t="s">
        <v>81</v>
      </c>
      <c r="L6349" s="104" t="s">
        <v>259</v>
      </c>
      <c r="M6349" s="104" t="s">
        <v>269</v>
      </c>
      <c r="N6349" s="104"/>
      <c r="O6349" s="106"/>
      <c r="P6349" s="111" t="s">
        <v>270</v>
      </c>
      <c r="Q6349" s="153" t="s">
        <v>525</v>
      </c>
      <c r="R6349" s="153" t="s">
        <v>262</v>
      </c>
      <c r="S6349" s="153">
        <f>Tabella2[[#This Row],[PLD STOP]]-Tabella2[[#This Row],[PLD START]]</f>
        <v>4.166666666666663E-2</v>
      </c>
      <c r="T6349" s="153" t="s">
        <v>525</v>
      </c>
      <c r="U6349" s="153" t="s">
        <v>262</v>
      </c>
      <c r="V6349" s="153">
        <f>IF(ISBLANK(T6349),"",Tabella2[[#This Row],[ACT STOP]]-Tabella2[[#This Row],[ACT START]])</f>
        <v>4.166666666666663E-2</v>
      </c>
      <c r="W6349" s="104" t="s">
        <v>92</v>
      </c>
      <c r="X6349" s="104" t="s">
        <v>91</v>
      </c>
      <c r="Y6349" s="110"/>
      <c r="Z6349" s="106"/>
      <c r="AA6349" s="104"/>
      <c r="AB6349" s="107"/>
      <c r="AC6349" s="72">
        <f>IF(OR(Tabella2[[#This Row],[OUTCOME]]="DCO",Tabella2[[#This Row],[OUTCOME]]="SDC"),1,0)</f>
        <v>1</v>
      </c>
      <c r="AH6349" s="70"/>
      <c r="AI6349" s="70"/>
      <c r="AJ6349">
        <f>IF(OR(Tabella2[[#This Row],[OUTCOME]]="DNCO", Tabella2[[#This Row],[OUTCOME]]="SDNC"),1,0)</f>
        <v>0</v>
      </c>
      <c r="AL6349" s="70"/>
      <c r="BM6349" s="135" t="str">
        <f>Tabella2[[#This Row],[ACT START]]</f>
        <v>08:30</v>
      </c>
      <c r="BN6349" s="136" t="str">
        <f>Tabella2[[#This Row],[ACT STOP]]</f>
        <v>09:30</v>
      </c>
      <c r="BO6349" s="101"/>
      <c r="BR6349" s="109" t="str">
        <f t="shared" si="114"/>
        <v>SH-25-6338</v>
      </c>
      <c r="BS6349" s="109" t="s">
        <v>393</v>
      </c>
      <c r="BT6349" t="str">
        <f>Tabella2[[#This Row],[OUTCOME]]</f>
        <v>DCO</v>
      </c>
      <c r="BU6349" t="str">
        <f>_xlfn.CONCAT(Tabella2[[#This Row],[NAME SP]],Tabella2[[#This Row],[ID SP]]," - ",Tabella2[[#This Row],[SYLLABUS NO]])</f>
        <v>IFTS79 - PT BVR02</v>
      </c>
      <c r="BV6349" t="s">
        <v>11863</v>
      </c>
    </row>
    <row r="6350" spans="1:74" hidden="1">
      <c r="A6350" s="103" t="s">
        <v>13531</v>
      </c>
      <c r="B6350" s="102">
        <v>45965</v>
      </c>
      <c r="C6350" s="104">
        <f>_xlfn.ISOWEEKNUM(Tabella2[[#This Row],[Date]])</f>
        <v>45</v>
      </c>
      <c r="D6350" s="104" t="s">
        <v>722</v>
      </c>
      <c r="E6350" s="104" t="s">
        <v>327</v>
      </c>
      <c r="F6350" s="104">
        <v>81</v>
      </c>
      <c r="G6350" s="104" t="s">
        <v>257</v>
      </c>
      <c r="H6350" s="105">
        <v>13</v>
      </c>
      <c r="I6350" s="104" t="s">
        <v>258</v>
      </c>
      <c r="J6350" s="104"/>
      <c r="K6350" s="104" t="s">
        <v>79</v>
      </c>
      <c r="L6350" s="104"/>
      <c r="M6350" s="104" t="s">
        <v>386</v>
      </c>
      <c r="N6350" s="104"/>
      <c r="O6350" s="106"/>
      <c r="P6350" s="111" t="s">
        <v>3511</v>
      </c>
      <c r="Q6350" s="153" t="s">
        <v>498</v>
      </c>
      <c r="R6350" s="153" t="s">
        <v>499</v>
      </c>
      <c r="S6350" s="153">
        <f>Tabella2[[#This Row],[PLD STOP]]-Tabella2[[#This Row],[PLD START]]</f>
        <v>4.166666666666663E-2</v>
      </c>
      <c r="T6350" s="153" t="s">
        <v>498</v>
      </c>
      <c r="U6350" s="153" t="s">
        <v>499</v>
      </c>
      <c r="V6350" s="153">
        <f>IF(ISBLANK(T6350),"",Tabella2[[#This Row],[ACT STOP]]-Tabella2[[#This Row],[ACT START]])</f>
        <v>4.166666666666663E-2</v>
      </c>
      <c r="W6350" s="104" t="s">
        <v>92</v>
      </c>
      <c r="X6350" s="104" t="s">
        <v>91</v>
      </c>
      <c r="Y6350" s="110"/>
      <c r="Z6350" s="106"/>
      <c r="AA6350" s="104"/>
      <c r="AB6350" s="107"/>
      <c r="AC6350" s="72">
        <f>IF(OR(Tabella2[[#This Row],[OUTCOME]]="DCO",Tabella2[[#This Row],[OUTCOME]]="SDC"),1,0)</f>
        <v>1</v>
      </c>
      <c r="AH6350" s="70"/>
      <c r="AI6350" s="70"/>
      <c r="AJ6350">
        <f>IF(OR(Tabella2[[#This Row],[OUTCOME]]="DNCO", Tabella2[[#This Row],[OUTCOME]]="SDNC"),1,0)</f>
        <v>0</v>
      </c>
      <c r="AL6350" s="70"/>
      <c r="BM6350" s="135" t="str">
        <f>Tabella2[[#This Row],[ACT START]]</f>
        <v>10:00</v>
      </c>
      <c r="BN6350" s="136" t="str">
        <f>Tabella2[[#This Row],[ACT STOP]]</f>
        <v>11:00</v>
      </c>
      <c r="BO6350" s="101"/>
      <c r="BR6350" s="109" t="str">
        <f t="shared" si="114"/>
        <v>SH-25-6339</v>
      </c>
      <c r="BS6350" s="109" t="s">
        <v>427</v>
      </c>
      <c r="BT6350" t="str">
        <f>Tabella2[[#This Row],[OUTCOME]]</f>
        <v>DCO</v>
      </c>
      <c r="BU6350" t="str">
        <f>_xlfn.CONCAT(Tabella2[[#This Row],[NAME SP]],Tabella2[[#This Row],[ID SP]]," - ",Tabella2[[#This Row],[SYLLABUS NO]])</f>
        <v>AMI81 - SD TINVG01</v>
      </c>
      <c r="BV6350" t="s">
        <v>11921</v>
      </c>
    </row>
    <row r="6351" spans="1:74" hidden="1">
      <c r="A6351" s="103" t="s">
        <v>13532</v>
      </c>
      <c r="B6351" s="102">
        <v>45965</v>
      </c>
      <c r="C6351" s="104">
        <f>_xlfn.ISOWEEKNUM(Tabella2[[#This Row],[Date]])</f>
        <v>45</v>
      </c>
      <c r="D6351" s="104" t="s">
        <v>6396</v>
      </c>
      <c r="E6351" s="104" t="s">
        <v>256</v>
      </c>
      <c r="F6351" s="104">
        <v>74</v>
      </c>
      <c r="G6351" s="104" t="s">
        <v>284</v>
      </c>
      <c r="H6351" s="105">
        <v>23</v>
      </c>
      <c r="I6351" s="104"/>
      <c r="J6351" s="104" t="s">
        <v>258</v>
      </c>
      <c r="K6351" s="104" t="s">
        <v>78</v>
      </c>
      <c r="L6351" s="104"/>
      <c r="M6351" s="104" t="s">
        <v>1846</v>
      </c>
      <c r="N6351" s="104"/>
      <c r="O6351" s="106"/>
      <c r="P6351" s="111" t="s">
        <v>1847</v>
      </c>
      <c r="Q6351" s="153" t="s">
        <v>498</v>
      </c>
      <c r="R6351" s="153" t="s">
        <v>499</v>
      </c>
      <c r="S6351" s="153">
        <f>Tabella2[[#This Row],[PLD STOP]]-Tabella2[[#This Row],[PLD START]]</f>
        <v>4.166666666666663E-2</v>
      </c>
      <c r="T6351" s="153" t="s">
        <v>498</v>
      </c>
      <c r="U6351" s="153" t="s">
        <v>499</v>
      </c>
      <c r="V6351" s="153">
        <f>IF(ISBLANK(T6351),"",Tabella2[[#This Row],[ACT STOP]]-Tabella2[[#This Row],[ACT START]])</f>
        <v>4.166666666666663E-2</v>
      </c>
      <c r="W6351" s="104" t="s">
        <v>92</v>
      </c>
      <c r="X6351" s="104" t="s">
        <v>91</v>
      </c>
      <c r="Y6351" s="110"/>
      <c r="Z6351" s="106"/>
      <c r="AA6351" s="104"/>
      <c r="AB6351" s="107"/>
      <c r="AC6351" s="72">
        <f>IF(OR(Tabella2[[#This Row],[OUTCOME]]="DCO",Tabella2[[#This Row],[OUTCOME]]="SDC"),1,0)</f>
        <v>1</v>
      </c>
      <c r="AH6351" s="70"/>
      <c r="AI6351" s="70"/>
      <c r="AJ6351">
        <f>IF(OR(Tabella2[[#This Row],[OUTCOME]]="DNCO", Tabella2[[#This Row],[OUTCOME]]="SDNC"),1,0)</f>
        <v>0</v>
      </c>
      <c r="AL6351" s="70"/>
      <c r="BM6351" s="135" t="str">
        <f>Tabella2[[#This Row],[ACT START]]</f>
        <v>10:00</v>
      </c>
      <c r="BN6351" s="136" t="str">
        <f>Tabella2[[#This Row],[ACT STOP]]</f>
        <v>11:00</v>
      </c>
      <c r="BO6351" s="101"/>
      <c r="BR6351" s="109" t="str">
        <f t="shared" si="114"/>
        <v>SH-25-6340</v>
      </c>
      <c r="BS6351" s="109" t="s">
        <v>358</v>
      </c>
      <c r="BT6351" t="str">
        <f>Tabella2[[#This Row],[OUTCOME]]</f>
        <v>DCO</v>
      </c>
      <c r="BU6351" t="str">
        <f>_xlfn.CONCAT(Tabella2[[#This Row],[NAME SP]],Tabella2[[#This Row],[ID SP]]," - ",Tabella2[[#This Row],[SYLLABUS NO]])</f>
        <v>QATAR74 - PT AAR01</v>
      </c>
      <c r="BV6351" t="s">
        <v>11931</v>
      </c>
    </row>
    <row r="6352" spans="1:74" hidden="1">
      <c r="A6352" s="103" t="s">
        <v>13533</v>
      </c>
      <c r="B6352" s="102">
        <v>45965</v>
      </c>
      <c r="C6352" s="104">
        <f>_xlfn.ISOWEEKNUM(Tabella2[[#This Row],[Date]])</f>
        <v>45</v>
      </c>
      <c r="D6352" s="104" t="s">
        <v>6766</v>
      </c>
      <c r="E6352" s="104" t="s">
        <v>284</v>
      </c>
      <c r="F6352" s="104">
        <v>77</v>
      </c>
      <c r="G6352" s="104" t="s">
        <v>257</v>
      </c>
      <c r="H6352" s="105">
        <v>10</v>
      </c>
      <c r="I6352" s="104"/>
      <c r="J6352" s="104" t="s">
        <v>258</v>
      </c>
      <c r="K6352" s="104" t="s">
        <v>83</v>
      </c>
      <c r="L6352" s="104" t="s">
        <v>299</v>
      </c>
      <c r="M6352" s="104" t="s">
        <v>260</v>
      </c>
      <c r="N6352" s="104"/>
      <c r="O6352" s="103" t="str">
        <f>A6353</f>
        <v>18758</v>
      </c>
      <c r="P6352" s="111" t="s">
        <v>575</v>
      </c>
      <c r="Q6352" s="153" t="s">
        <v>498</v>
      </c>
      <c r="R6352" s="153" t="s">
        <v>499</v>
      </c>
      <c r="S6352" s="153">
        <f>Tabella2[[#This Row],[PLD STOP]]-Tabella2[[#This Row],[PLD START]]</f>
        <v>4.166666666666663E-2</v>
      </c>
      <c r="T6352" s="153">
        <v>0.41666666666666669</v>
      </c>
      <c r="U6352" s="153">
        <v>0.45833333333333331</v>
      </c>
      <c r="V6352" s="153">
        <f>IF(ISBLANK(T6352),"",Tabella2[[#This Row],[ACT STOP]]-Tabella2[[#This Row],[ACT START]])</f>
        <v>4.166666666666663E-2</v>
      </c>
      <c r="W6352" s="104" t="s">
        <v>92</v>
      </c>
      <c r="X6352" s="104" t="s">
        <v>91</v>
      </c>
      <c r="Y6352" s="110"/>
      <c r="Z6352" s="106"/>
      <c r="AA6352" s="104"/>
      <c r="AB6352" s="107"/>
      <c r="AC6352" s="72">
        <f>IF(OR(Tabella2[[#This Row],[OUTCOME]]="DCO",Tabella2[[#This Row],[OUTCOME]]="SDC"),1,0)</f>
        <v>1</v>
      </c>
      <c r="AH6352" s="70"/>
      <c r="AI6352" s="70"/>
      <c r="AJ6352">
        <f>IF(OR(Tabella2[[#This Row],[OUTCOME]]="DNCO", Tabella2[[#This Row],[OUTCOME]]="SDNC"),1,0)</f>
        <v>0</v>
      </c>
      <c r="AL6352" s="70"/>
      <c r="BM6352" s="135">
        <f>Tabella2[[#This Row],[ACT START]]</f>
        <v>0.41666666666666669</v>
      </c>
      <c r="BN6352" s="136">
        <f>Tabella2[[#This Row],[ACT STOP]]</f>
        <v>0.45833333333333331</v>
      </c>
      <c r="BO6352" s="101"/>
      <c r="BR6352" s="109" t="str">
        <f t="shared" si="114"/>
        <v>SH-25-6341</v>
      </c>
      <c r="BS6352" s="109" t="s">
        <v>552</v>
      </c>
      <c r="BT6352" t="str">
        <f>Tabella2[[#This Row],[OUTCOME]]</f>
        <v>DCO</v>
      </c>
      <c r="BU6352" t="str">
        <f>_xlfn.CONCAT(Tabella2[[#This Row],[NAME SP]],Tabella2[[#This Row],[ID SP]]," - ",Tabella2[[#This Row],[SYLLABUS NO]])</f>
        <v>IFTS77 - NET BFFNVG01</v>
      </c>
      <c r="BV6352" t="s">
        <v>11873</v>
      </c>
    </row>
    <row r="6353" spans="1:74" hidden="1">
      <c r="A6353" s="103" t="s">
        <v>13534</v>
      </c>
      <c r="B6353" s="102">
        <v>45965</v>
      </c>
      <c r="C6353" s="104">
        <f>_xlfn.ISOWEEKNUM(Tabella2[[#This Row],[Date]])</f>
        <v>45</v>
      </c>
      <c r="D6353" s="104" t="s">
        <v>195</v>
      </c>
      <c r="E6353" s="104" t="s">
        <v>398</v>
      </c>
      <c r="F6353" s="104"/>
      <c r="G6353" s="104" t="s">
        <v>257</v>
      </c>
      <c r="H6353" s="105">
        <v>12</v>
      </c>
      <c r="I6353" s="104"/>
      <c r="J6353" s="104" t="s">
        <v>258</v>
      </c>
      <c r="K6353" s="104" t="s">
        <v>80</v>
      </c>
      <c r="L6353" s="104" t="s">
        <v>299</v>
      </c>
      <c r="M6353" s="104" t="s">
        <v>260</v>
      </c>
      <c r="N6353" s="104"/>
      <c r="O6353" s="103" t="str">
        <f>A6352</f>
        <v>18757</v>
      </c>
      <c r="P6353" s="111" t="s">
        <v>300</v>
      </c>
      <c r="Q6353" s="153" t="s">
        <v>498</v>
      </c>
      <c r="R6353" s="153" t="s">
        <v>499</v>
      </c>
      <c r="S6353" s="153">
        <f>Tabella2[[#This Row],[PLD STOP]]-Tabella2[[#This Row],[PLD START]]</f>
        <v>4.166666666666663E-2</v>
      </c>
      <c r="T6353" s="153">
        <v>0.41666666666666669</v>
      </c>
      <c r="U6353" s="153">
        <v>0.45833333333333331</v>
      </c>
      <c r="V6353" s="153">
        <f>IF(ISBLANK(T6353),"",Tabella2[[#This Row],[ACT STOP]]-Tabella2[[#This Row],[ACT START]])</f>
        <v>4.166666666666663E-2</v>
      </c>
      <c r="W6353" s="104" t="s">
        <v>122</v>
      </c>
      <c r="X6353" s="104" t="s">
        <v>91</v>
      </c>
      <c r="Y6353" s="110"/>
      <c r="Z6353" s="106"/>
      <c r="AA6353" s="104"/>
      <c r="AB6353" s="107"/>
      <c r="AC6353" s="72">
        <f>IF(OR(Tabella2[[#This Row],[OUTCOME]]="DCO",Tabella2[[#This Row],[OUTCOME]]="SDC"),1,0)</f>
        <v>1</v>
      </c>
      <c r="AH6353" s="70"/>
      <c r="AI6353" s="70"/>
      <c r="AJ6353">
        <f>IF(OR(Tabella2[[#This Row],[OUTCOME]]="DNCO", Tabella2[[#This Row],[OUTCOME]]="SDNC"),1,0)</f>
        <v>0</v>
      </c>
      <c r="AL6353" s="70"/>
      <c r="BM6353" s="135">
        <f>Tabella2[[#This Row],[ACT START]]</f>
        <v>0.41666666666666669</v>
      </c>
      <c r="BN6353" s="136">
        <f>Tabella2[[#This Row],[ACT STOP]]</f>
        <v>0.45833333333333331</v>
      </c>
      <c r="BO6353" s="101"/>
      <c r="BR6353" s="109" t="str">
        <f t="shared" si="114"/>
        <v>SH-25-6342</v>
      </c>
      <c r="BS6353" s="109" t="s">
        <v>266</v>
      </c>
      <c r="BT6353" t="str">
        <f>Tabella2[[#This Row],[OUTCOME]]</f>
        <v>SDC</v>
      </c>
      <c r="BU6353" t="str">
        <f>_xlfn.CONCAT(Tabella2[[#This Row],[NAME SP]],Tabella2[[#This Row],[ID SP]]," - ",Tabella2[[#This Row],[SYLLABUS NO]])</f>
        <v>Support IFTS - SUPP</v>
      </c>
    </row>
    <row r="6354" spans="1:74" hidden="1">
      <c r="A6354" s="103" t="s">
        <v>13535</v>
      </c>
      <c r="B6354" s="102">
        <v>45965</v>
      </c>
      <c r="C6354" s="104">
        <f>_xlfn.ISOWEEKNUM(Tabella2[[#This Row],[Date]])</f>
        <v>45</v>
      </c>
      <c r="D6354" s="104" t="s">
        <v>9764</v>
      </c>
      <c r="E6354" s="104" t="s">
        <v>284</v>
      </c>
      <c r="F6354" s="104">
        <v>76</v>
      </c>
      <c r="G6354" s="104" t="s">
        <v>284</v>
      </c>
      <c r="H6354" s="105">
        <v>22</v>
      </c>
      <c r="I6354" s="104"/>
      <c r="J6354" s="104" t="s">
        <v>258</v>
      </c>
      <c r="K6354" s="104" t="s">
        <v>81</v>
      </c>
      <c r="L6354" s="104" t="s">
        <v>259</v>
      </c>
      <c r="M6354" s="104" t="s">
        <v>276</v>
      </c>
      <c r="N6354" s="104"/>
      <c r="O6354" s="106"/>
      <c r="P6354" s="111" t="s">
        <v>531</v>
      </c>
      <c r="Q6354" s="153" t="s">
        <v>498</v>
      </c>
      <c r="R6354" s="153" t="s">
        <v>499</v>
      </c>
      <c r="S6354" s="153">
        <f>Tabella2[[#This Row],[PLD STOP]]-Tabella2[[#This Row],[PLD START]]</f>
        <v>4.166666666666663E-2</v>
      </c>
      <c r="T6354" s="153">
        <v>0.41666666666666669</v>
      </c>
      <c r="U6354" s="153">
        <v>0.45833333333333331</v>
      </c>
      <c r="V6354" s="153">
        <f>IF(ISBLANK(T6354),"",Tabella2[[#This Row],[ACT STOP]]-Tabella2[[#This Row],[ACT START]])</f>
        <v>4.166666666666663E-2</v>
      </c>
      <c r="W6354" s="104" t="s">
        <v>92</v>
      </c>
      <c r="X6354" s="104" t="s">
        <v>91</v>
      </c>
      <c r="Y6354" s="110"/>
      <c r="Z6354" s="106"/>
      <c r="AA6354" s="104"/>
      <c r="AB6354" s="107"/>
      <c r="AC6354" s="72">
        <f>IF(OR(Tabella2[[#This Row],[OUTCOME]]="DCO",Tabella2[[#This Row],[OUTCOME]]="SDC"),1,0)</f>
        <v>1</v>
      </c>
      <c r="AH6354" s="70"/>
      <c r="AI6354" s="70"/>
      <c r="AJ6354">
        <f>IF(OR(Tabella2[[#This Row],[OUTCOME]]="DNCO", Tabella2[[#This Row],[OUTCOME]]="SDNC"),1,0)</f>
        <v>0</v>
      </c>
      <c r="AL6354" s="70"/>
      <c r="BM6354" s="135">
        <f>Tabella2[[#This Row],[ACT START]]</f>
        <v>0.41666666666666669</v>
      </c>
      <c r="BN6354" s="136">
        <f>Tabella2[[#This Row],[ACT STOP]]</f>
        <v>0.45833333333333331</v>
      </c>
      <c r="BO6354" s="101"/>
      <c r="BR6354" s="109" t="str">
        <f t="shared" si="114"/>
        <v>SH-25-6343</v>
      </c>
      <c r="BS6354" s="109" t="s">
        <v>295</v>
      </c>
      <c r="BT6354" t="str">
        <f>Tabella2[[#This Row],[OUTCOME]]</f>
        <v>DCO</v>
      </c>
      <c r="BU6354" t="str">
        <f>_xlfn.CONCAT(Tabella2[[#This Row],[NAME SP]],Tabella2[[#This Row],[ID SP]]," - ",Tabella2[[#This Row],[SYLLABUS NO]])</f>
        <v>IFTS76 - FMS NIT01</v>
      </c>
      <c r="BV6354" t="s">
        <v>11885</v>
      </c>
    </row>
    <row r="6355" spans="1:74" hidden="1">
      <c r="A6355" s="103" t="s">
        <v>13536</v>
      </c>
      <c r="B6355" s="102">
        <v>45965</v>
      </c>
      <c r="C6355" s="104">
        <f>_xlfn.ISOWEEKNUM(Tabella2[[#This Row],[Date]])</f>
        <v>45</v>
      </c>
      <c r="D6355" s="104" t="s">
        <v>763</v>
      </c>
      <c r="E6355" s="104" t="s">
        <v>256</v>
      </c>
      <c r="F6355" s="104">
        <v>66</v>
      </c>
      <c r="G6355" s="104" t="s">
        <v>257</v>
      </c>
      <c r="H6355" s="105">
        <v>9</v>
      </c>
      <c r="I6355" s="104"/>
      <c r="J6355" s="104" t="s">
        <v>258</v>
      </c>
      <c r="K6355" s="104" t="s">
        <v>79</v>
      </c>
      <c r="L6355" s="104" t="s">
        <v>299</v>
      </c>
      <c r="M6355" s="104" t="s">
        <v>276</v>
      </c>
      <c r="N6355" s="104"/>
      <c r="O6355" s="103" t="str">
        <f>A6356</f>
        <v>18761</v>
      </c>
      <c r="P6355" s="111" t="s">
        <v>2791</v>
      </c>
      <c r="Q6355" s="153" t="s">
        <v>504</v>
      </c>
      <c r="R6355" s="153" t="s">
        <v>271</v>
      </c>
      <c r="S6355" s="153">
        <f>Tabella2[[#This Row],[PLD STOP]]-Tabella2[[#This Row],[PLD START]]</f>
        <v>4.1666666666666685E-2</v>
      </c>
      <c r="T6355" s="153" t="s">
        <v>504</v>
      </c>
      <c r="U6355" s="153" t="s">
        <v>271</v>
      </c>
      <c r="V6355" s="153">
        <f>IF(ISBLANK(T6355),"",Tabella2[[#This Row],[ACT STOP]]-Tabella2[[#This Row],[ACT START]])</f>
        <v>4.1666666666666685E-2</v>
      </c>
      <c r="W6355" s="104" t="s">
        <v>92</v>
      </c>
      <c r="X6355" s="104" t="s">
        <v>91</v>
      </c>
      <c r="Y6355" s="110"/>
      <c r="Z6355" s="106"/>
      <c r="AA6355" s="104"/>
      <c r="AB6355" s="107"/>
      <c r="AC6355" s="72">
        <f>IF(OR(Tabella2[[#This Row],[OUTCOME]]="DCO",Tabella2[[#This Row],[OUTCOME]]="SDC"),1,0)</f>
        <v>1</v>
      </c>
      <c r="AH6355" s="70"/>
      <c r="AI6355" s="70"/>
      <c r="AJ6355">
        <f>IF(OR(Tabella2[[#This Row],[OUTCOME]]="DNCO", Tabella2[[#This Row],[OUTCOME]]="SDNC"),1,0)</f>
        <v>0</v>
      </c>
      <c r="AL6355" s="70"/>
      <c r="BM6355" s="135" t="str">
        <f>Tabella2[[#This Row],[ACT START]]</f>
        <v>11:30</v>
      </c>
      <c r="BN6355" s="136" t="str">
        <f>Tabella2[[#This Row],[ACT STOP]]</f>
        <v>12:30</v>
      </c>
      <c r="BO6355" s="101"/>
      <c r="BR6355" s="109" t="str">
        <f t="shared" si="114"/>
        <v>SH-25-6344</v>
      </c>
      <c r="BS6355" s="109" t="s">
        <v>318</v>
      </c>
      <c r="BT6355" t="str">
        <f>Tabella2[[#This Row],[OUTCOME]]</f>
        <v>DCO</v>
      </c>
      <c r="BU6355" t="str">
        <f>_xlfn.CONCAT(Tabella2[[#This Row],[NAME SP]],Tabella2[[#This Row],[ID SP]]," - ",Tabella2[[#This Row],[SYLLABUS NO]])</f>
        <v>QATAR66 - FMSC DACM02</v>
      </c>
      <c r="BV6355" t="s">
        <v>12985</v>
      </c>
    </row>
    <row r="6356" spans="1:74" hidden="1">
      <c r="A6356" s="103" t="s">
        <v>13537</v>
      </c>
      <c r="B6356" s="102">
        <v>45965</v>
      </c>
      <c r="C6356" s="104">
        <f>_xlfn.ISOWEEKNUM(Tabella2[[#This Row],[Date]])</f>
        <v>45</v>
      </c>
      <c r="D6356" s="104" t="s">
        <v>195</v>
      </c>
      <c r="E6356" s="104" t="s">
        <v>298</v>
      </c>
      <c r="F6356" s="104"/>
      <c r="G6356" s="104" t="s">
        <v>257</v>
      </c>
      <c r="H6356" s="105">
        <v>30</v>
      </c>
      <c r="I6356" s="104"/>
      <c r="J6356" s="104" t="s">
        <v>258</v>
      </c>
      <c r="K6356" s="104" t="s">
        <v>78</v>
      </c>
      <c r="L6356" s="104" t="s">
        <v>299</v>
      </c>
      <c r="M6356" s="104" t="s">
        <v>276</v>
      </c>
      <c r="N6356" s="104"/>
      <c r="O6356" s="103" t="str">
        <f>A6355</f>
        <v>18760</v>
      </c>
      <c r="P6356" s="111" t="s">
        <v>300</v>
      </c>
      <c r="Q6356" s="153" t="s">
        <v>504</v>
      </c>
      <c r="R6356" s="153" t="s">
        <v>271</v>
      </c>
      <c r="S6356" s="153">
        <f>Tabella2[[#This Row],[PLD STOP]]-Tabella2[[#This Row],[PLD START]]</f>
        <v>4.1666666666666685E-2</v>
      </c>
      <c r="T6356" s="153" t="s">
        <v>504</v>
      </c>
      <c r="U6356" s="153" t="s">
        <v>271</v>
      </c>
      <c r="V6356" s="153">
        <f>IF(ISBLANK(T6356),"",Tabella2[[#This Row],[ACT STOP]]-Tabella2[[#This Row],[ACT START]])</f>
        <v>4.1666666666666685E-2</v>
      </c>
      <c r="W6356" s="104" t="s">
        <v>122</v>
      </c>
      <c r="X6356" s="104" t="s">
        <v>91</v>
      </c>
      <c r="Y6356" s="110"/>
      <c r="Z6356" s="106"/>
      <c r="AA6356" s="104"/>
      <c r="AB6356" s="107"/>
      <c r="AC6356" s="72">
        <f>IF(OR(Tabella2[[#This Row],[OUTCOME]]="DCO",Tabella2[[#This Row],[OUTCOME]]="SDC"),1,0)</f>
        <v>1</v>
      </c>
      <c r="AH6356" s="70"/>
      <c r="AI6356" s="70"/>
      <c r="AJ6356">
        <f>IF(OR(Tabella2[[#This Row],[OUTCOME]]="DNCO", Tabella2[[#This Row],[OUTCOME]]="SDNC"),1,0)</f>
        <v>0</v>
      </c>
      <c r="AL6356" s="70"/>
      <c r="BM6356" s="135" t="str">
        <f>Tabella2[[#This Row],[ACT START]]</f>
        <v>11:30</v>
      </c>
      <c r="BN6356" s="136" t="str">
        <f>Tabella2[[#This Row],[ACT STOP]]</f>
        <v>12:30</v>
      </c>
      <c r="BO6356" s="101"/>
      <c r="BR6356" s="109" t="str">
        <f t="shared" si="114"/>
        <v>SH-25-6345</v>
      </c>
      <c r="BS6356" s="109" t="s">
        <v>279</v>
      </c>
      <c r="BT6356" t="str">
        <f>Tabella2[[#This Row],[OUTCOME]]</f>
        <v>SDC</v>
      </c>
      <c r="BU6356" t="str">
        <f>_xlfn.CONCAT(Tabella2[[#This Row],[NAME SP]],Tabella2[[#This Row],[ID SP]]," - ",Tabella2[[#This Row],[SYLLABUS NO]])</f>
        <v>Support QATAR - SUPP</v>
      </c>
    </row>
    <row r="6357" spans="1:74" hidden="1">
      <c r="A6357" s="103" t="s">
        <v>13538</v>
      </c>
      <c r="B6357" s="102">
        <v>45965</v>
      </c>
      <c r="C6357" s="104">
        <f>_xlfn.ISOWEEKNUM(Tabella2[[#This Row],[Date]])</f>
        <v>45</v>
      </c>
      <c r="D6357" s="104" t="s">
        <v>698</v>
      </c>
      <c r="E6357" s="104" t="s">
        <v>284</v>
      </c>
      <c r="F6357" s="104">
        <v>50</v>
      </c>
      <c r="G6357" s="104" t="s">
        <v>257</v>
      </c>
      <c r="H6357" s="105">
        <v>2</v>
      </c>
      <c r="I6357" s="104"/>
      <c r="J6357" s="104" t="s">
        <v>258</v>
      </c>
      <c r="K6357" s="104" t="s">
        <v>83</v>
      </c>
      <c r="L6357" s="104" t="s">
        <v>299</v>
      </c>
      <c r="M6357" s="104" t="s">
        <v>913</v>
      </c>
      <c r="N6357" s="104"/>
      <c r="O6357" s="103" t="str">
        <f>A6358</f>
        <v>18763</v>
      </c>
      <c r="P6357" s="111" t="s">
        <v>5940</v>
      </c>
      <c r="Q6357" s="153" t="s">
        <v>504</v>
      </c>
      <c r="R6357" s="153" t="s">
        <v>271</v>
      </c>
      <c r="S6357" s="153">
        <f>Tabella2[[#This Row],[PLD STOP]]-Tabella2[[#This Row],[PLD START]]</f>
        <v>4.1666666666666685E-2</v>
      </c>
      <c r="T6357" s="153">
        <v>0.47916666666666669</v>
      </c>
      <c r="U6357" s="153">
        <v>0.52083333333333337</v>
      </c>
      <c r="V6357" s="153">
        <f>IF(ISBLANK(T6357),"",Tabella2[[#This Row],[ACT STOP]]-Tabella2[[#This Row],[ACT START]])</f>
        <v>4.1666666666666685E-2</v>
      </c>
      <c r="W6357" s="104" t="s">
        <v>92</v>
      </c>
      <c r="X6357" s="104" t="s">
        <v>91</v>
      </c>
      <c r="Y6357" s="110"/>
      <c r="Z6357" s="106"/>
      <c r="AA6357" s="104"/>
      <c r="AB6357" s="107"/>
      <c r="AC6357" s="72">
        <f>IF(OR(Tabella2[[#This Row],[OUTCOME]]="DCO",Tabella2[[#This Row],[OUTCOME]]="SDC"),1,0)</f>
        <v>1</v>
      </c>
      <c r="AH6357" s="70"/>
      <c r="AI6357" s="70"/>
      <c r="AJ6357">
        <f>IF(OR(Tabella2[[#This Row],[OUTCOME]]="DNCO", Tabella2[[#This Row],[OUTCOME]]="SDNC"),1,0)</f>
        <v>0</v>
      </c>
      <c r="AL6357" s="70"/>
      <c r="BM6357" s="135">
        <f>Tabella2[[#This Row],[ACT START]]</f>
        <v>0.47916666666666669</v>
      </c>
      <c r="BN6357" s="136">
        <f>Tabella2[[#This Row],[ACT STOP]]</f>
        <v>0.52083333333333337</v>
      </c>
      <c r="BO6357" s="101"/>
      <c r="BR6357" s="109" t="str">
        <f t="shared" si="114"/>
        <v>SH-25-6346</v>
      </c>
      <c r="BS6357" s="109" t="s">
        <v>368</v>
      </c>
      <c r="BT6357" t="str">
        <f>Tabella2[[#This Row],[OUTCOME]]</f>
        <v>DCO</v>
      </c>
      <c r="BU6357" t="str">
        <f>_xlfn.CONCAT(Tabella2[[#This Row],[NAME SP]],Tabella2[[#This Row],[ID SP]]," - ",Tabella2[[#This Row],[SYLLABUS NO]])</f>
        <v>IFTS50 - SD COMAOAG01</v>
      </c>
      <c r="BV6357" t="s">
        <v>1763</v>
      </c>
    </row>
    <row r="6358" spans="1:74" hidden="1">
      <c r="A6358" s="103" t="s">
        <v>13539</v>
      </c>
      <c r="B6358" s="102">
        <v>45965</v>
      </c>
      <c r="C6358" s="104">
        <f>_xlfn.ISOWEEKNUM(Tabella2[[#This Row],[Date]])</f>
        <v>45</v>
      </c>
      <c r="D6358" s="104" t="s">
        <v>13714</v>
      </c>
      <c r="E6358" s="104" t="s">
        <v>284</v>
      </c>
      <c r="F6358" s="104">
        <v>48</v>
      </c>
      <c r="G6358" s="104" t="s">
        <v>257</v>
      </c>
      <c r="H6358" s="105">
        <v>14</v>
      </c>
      <c r="I6358" s="104"/>
      <c r="J6358" s="104" t="s">
        <v>258</v>
      </c>
      <c r="K6358" s="104" t="s">
        <v>80</v>
      </c>
      <c r="L6358" s="104" t="s">
        <v>299</v>
      </c>
      <c r="M6358" s="104" t="s">
        <v>913</v>
      </c>
      <c r="N6358" s="104"/>
      <c r="O6358" s="103" t="str">
        <f>A6357</f>
        <v>18762</v>
      </c>
      <c r="P6358" s="111" t="s">
        <v>5940</v>
      </c>
      <c r="Q6358" s="153" t="s">
        <v>504</v>
      </c>
      <c r="R6358" s="153" t="s">
        <v>271</v>
      </c>
      <c r="S6358" s="153">
        <f>Tabella2[[#This Row],[PLD STOP]]-Tabella2[[#This Row],[PLD START]]</f>
        <v>4.1666666666666685E-2</v>
      </c>
      <c r="T6358" s="153">
        <v>0.47916666666666669</v>
      </c>
      <c r="U6358" s="153">
        <v>0.52083333333333337</v>
      </c>
      <c r="V6358" s="153">
        <f>IF(ISBLANK(T6358),"",Tabella2[[#This Row],[ACT STOP]]-Tabella2[[#This Row],[ACT START]])</f>
        <v>4.1666666666666685E-2</v>
      </c>
      <c r="W6358" s="104" t="s">
        <v>92</v>
      </c>
      <c r="X6358" s="104" t="s">
        <v>91</v>
      </c>
      <c r="Y6358" s="110"/>
      <c r="Z6358" s="106"/>
      <c r="AA6358" s="104"/>
      <c r="AB6358" s="107"/>
      <c r="AC6358" s="72">
        <f>IF(OR(Tabella2[[#This Row],[OUTCOME]]="DCO",Tabella2[[#This Row],[OUTCOME]]="SDC"),1,0)</f>
        <v>1</v>
      </c>
      <c r="AH6358" s="70"/>
      <c r="AI6358" s="70"/>
      <c r="AJ6358">
        <f>IF(OR(Tabella2[[#This Row],[OUTCOME]]="DNCO", Tabella2[[#This Row],[OUTCOME]]="SDNC"),1,0)</f>
        <v>0</v>
      </c>
      <c r="AL6358" s="70"/>
      <c r="BM6358" s="135">
        <f>Tabella2[[#This Row],[ACT START]]</f>
        <v>0.47916666666666669</v>
      </c>
      <c r="BN6358" s="136">
        <f>Tabella2[[#This Row],[ACT STOP]]</f>
        <v>0.52083333333333337</v>
      </c>
      <c r="BO6358" s="101"/>
      <c r="BR6358" s="109" t="str">
        <f t="shared" si="114"/>
        <v>SH-25-6347</v>
      </c>
      <c r="BS6358" s="109" t="s">
        <v>372</v>
      </c>
      <c r="BT6358" t="str">
        <f>Tabella2[[#This Row],[OUTCOME]]</f>
        <v>DCO</v>
      </c>
      <c r="BU6358" t="str">
        <f>_xlfn.CONCAT(Tabella2[[#This Row],[NAME SP]],Tabella2[[#This Row],[ID SP]]," - ",Tabella2[[#This Row],[SYLLABUS NO]])</f>
        <v>IFTS48 - SD COMAOAG01</v>
      </c>
      <c r="BV6358" t="s">
        <v>1758</v>
      </c>
    </row>
    <row r="6359" spans="1:74" hidden="1">
      <c r="A6359" s="103" t="s">
        <v>13540</v>
      </c>
      <c r="B6359" s="102">
        <v>45965</v>
      </c>
      <c r="C6359" s="104">
        <f>_xlfn.ISOWEEKNUM(Tabella2[[#This Row],[Date]])</f>
        <v>45</v>
      </c>
      <c r="D6359" s="104" t="s">
        <v>6396</v>
      </c>
      <c r="E6359" s="104" t="s">
        <v>256</v>
      </c>
      <c r="F6359" s="104">
        <v>70</v>
      </c>
      <c r="G6359" s="104" t="s">
        <v>257</v>
      </c>
      <c r="H6359" s="105">
        <v>32</v>
      </c>
      <c r="I6359" s="104"/>
      <c r="J6359" s="104" t="s">
        <v>258</v>
      </c>
      <c r="K6359" s="104" t="s">
        <v>81</v>
      </c>
      <c r="L6359" s="104" t="s">
        <v>259</v>
      </c>
      <c r="M6359" s="104" t="s">
        <v>1846</v>
      </c>
      <c r="N6359" s="104"/>
      <c r="O6359" s="106"/>
      <c r="P6359" s="111" t="s">
        <v>1858</v>
      </c>
      <c r="Q6359" s="153" t="s">
        <v>504</v>
      </c>
      <c r="R6359" s="153" t="s">
        <v>271</v>
      </c>
      <c r="S6359" s="153">
        <f>Tabella2[[#This Row],[PLD STOP]]-Tabella2[[#This Row],[PLD START]]</f>
        <v>4.1666666666666685E-2</v>
      </c>
      <c r="T6359" s="153">
        <v>0.47916666666666669</v>
      </c>
      <c r="U6359" s="153">
        <v>0.52083333333333337</v>
      </c>
      <c r="V6359" s="153">
        <f>IF(ISBLANK(T6359),"",Tabella2[[#This Row],[ACT STOP]]-Tabella2[[#This Row],[ACT START]])</f>
        <v>4.1666666666666685E-2</v>
      </c>
      <c r="W6359" s="104" t="s">
        <v>92</v>
      </c>
      <c r="X6359" s="104" t="s">
        <v>91</v>
      </c>
      <c r="Y6359" s="110" t="s">
        <v>13558</v>
      </c>
      <c r="Z6359" s="106"/>
      <c r="AA6359" s="104"/>
      <c r="AB6359" s="107"/>
      <c r="AC6359" s="72">
        <f>IF(OR(Tabella2[[#This Row],[OUTCOME]]="DCO",Tabella2[[#This Row],[OUTCOME]]="SDC"),1,0)</f>
        <v>1</v>
      </c>
      <c r="AH6359" s="70"/>
      <c r="AI6359" s="70"/>
      <c r="AJ6359">
        <f>IF(OR(Tabella2[[#This Row],[OUTCOME]]="DNCO", Tabella2[[#This Row],[OUTCOME]]="SDNC"),1,0)</f>
        <v>0</v>
      </c>
      <c r="AL6359" s="70"/>
      <c r="BM6359" s="135">
        <f>Tabella2[[#This Row],[ACT START]]</f>
        <v>0.47916666666666669</v>
      </c>
      <c r="BN6359" s="136">
        <f>Tabella2[[#This Row],[ACT STOP]]</f>
        <v>0.52083333333333337</v>
      </c>
      <c r="BO6359" s="101"/>
      <c r="BR6359" s="109" t="str">
        <f t="shared" si="114"/>
        <v>SH-25-6348</v>
      </c>
      <c r="BS6359" s="109" t="s">
        <v>356</v>
      </c>
      <c r="BT6359" t="str">
        <f>Tabella2[[#This Row],[OUTCOME]]</f>
        <v>DCO</v>
      </c>
      <c r="BU6359" t="str">
        <f>_xlfn.CONCAT(Tabella2[[#This Row],[NAME SP]],Tabella2[[#This Row],[ID SP]]," - ",Tabella2[[#This Row],[SYLLABUS NO]])</f>
        <v>QATAR70 - FMS AAR01</v>
      </c>
      <c r="BV6359" t="s">
        <v>12002</v>
      </c>
    </row>
    <row r="6360" spans="1:74" hidden="1">
      <c r="A6360" s="103" t="s">
        <v>13541</v>
      </c>
      <c r="B6360" s="102">
        <v>45965</v>
      </c>
      <c r="C6360" s="104">
        <f>_xlfn.ISOWEEKNUM(Tabella2[[#This Row],[Date]])</f>
        <v>45</v>
      </c>
      <c r="D6360" s="104" t="s">
        <v>751</v>
      </c>
      <c r="E6360" s="104" t="s">
        <v>256</v>
      </c>
      <c r="F6360" s="104">
        <v>78</v>
      </c>
      <c r="G6360" s="104" t="s">
        <v>257</v>
      </c>
      <c r="H6360" s="105">
        <v>17</v>
      </c>
      <c r="I6360" s="104" t="s">
        <v>258</v>
      </c>
      <c r="J6360" s="104"/>
      <c r="K6360" s="104" t="s">
        <v>77</v>
      </c>
      <c r="L6360" s="104"/>
      <c r="M6360" s="104" t="s">
        <v>276</v>
      </c>
      <c r="N6360" s="104"/>
      <c r="O6360" s="106"/>
      <c r="P6360" s="111" t="s">
        <v>277</v>
      </c>
      <c r="Q6360" s="153" t="s">
        <v>504</v>
      </c>
      <c r="R6360" s="153" t="s">
        <v>271</v>
      </c>
      <c r="S6360" s="153">
        <f>Tabella2[[#This Row],[PLD STOP]]-Tabella2[[#This Row],[PLD START]]</f>
        <v>4.1666666666666685E-2</v>
      </c>
      <c r="T6360" s="153">
        <v>0.47916666666666669</v>
      </c>
      <c r="U6360" s="153">
        <v>0.52083333333333337</v>
      </c>
      <c r="V6360" s="153">
        <f>IF(ISBLANK(T6360),"",Tabella2[[#This Row],[ACT STOP]]-Tabella2[[#This Row],[ACT START]])</f>
        <v>4.1666666666666685E-2</v>
      </c>
      <c r="W6360" s="104" t="s">
        <v>92</v>
      </c>
      <c r="X6360" s="104" t="s">
        <v>91</v>
      </c>
      <c r="Y6360" s="110"/>
      <c r="Z6360" s="106"/>
      <c r="AA6360" s="104"/>
      <c r="AB6360" s="107"/>
      <c r="AC6360" s="72">
        <f>IF(OR(Tabella2[[#This Row],[OUTCOME]]="DCO",Tabella2[[#This Row],[OUTCOME]]="SDC"),1,0)</f>
        <v>1</v>
      </c>
      <c r="AH6360" s="70"/>
      <c r="AI6360" s="70"/>
      <c r="AJ6360">
        <f>IF(OR(Tabella2[[#This Row],[OUTCOME]]="DNCO", Tabella2[[#This Row],[OUTCOME]]="SDNC"),1,0)</f>
        <v>0</v>
      </c>
      <c r="AL6360" s="70"/>
      <c r="BM6360" s="135">
        <f>Tabella2[[#This Row],[ACT START]]</f>
        <v>0.47916666666666669</v>
      </c>
      <c r="BN6360" s="136">
        <f>Tabella2[[#This Row],[ACT STOP]]</f>
        <v>0.52083333333333337</v>
      </c>
      <c r="BO6360" s="101"/>
      <c r="BR6360" s="109" t="str">
        <f t="shared" si="114"/>
        <v>SH-25-6349</v>
      </c>
      <c r="BS6360" s="109" t="s">
        <v>393</v>
      </c>
      <c r="BT6360" t="str">
        <f>Tabella2[[#This Row],[OUTCOME]]</f>
        <v>DCO</v>
      </c>
      <c r="BU6360" t="str">
        <f>_xlfn.CONCAT(Tabella2[[#This Row],[NAME SP]],Tabella2[[#This Row],[ID SP]]," - ",Tabella2[[#This Row],[SYLLABUS NO]])</f>
        <v>QATAR78 - PT NIT01</v>
      </c>
      <c r="BV6360" t="s">
        <v>11966</v>
      </c>
    </row>
    <row r="6361" spans="1:74" hidden="1">
      <c r="A6361" s="103" t="s">
        <v>13542</v>
      </c>
      <c r="B6361" s="102">
        <v>45965</v>
      </c>
      <c r="C6361" s="104">
        <f>_xlfn.ISOWEEKNUM(Tabella2[[#This Row],[Date]])</f>
        <v>45</v>
      </c>
      <c r="D6361" s="104" t="s">
        <v>751</v>
      </c>
      <c r="E6361" s="104" t="s">
        <v>256</v>
      </c>
      <c r="F6361" s="104">
        <v>76</v>
      </c>
      <c r="G6361" s="104" t="s">
        <v>257</v>
      </c>
      <c r="H6361" s="105">
        <v>13</v>
      </c>
      <c r="I6361" s="104" t="s">
        <v>258</v>
      </c>
      <c r="J6361" s="104"/>
      <c r="K6361" s="104" t="s">
        <v>79</v>
      </c>
      <c r="L6361" s="104" t="s">
        <v>299</v>
      </c>
      <c r="M6361" s="104" t="s">
        <v>276</v>
      </c>
      <c r="N6361" s="104"/>
      <c r="O6361" s="103" t="str">
        <f>A6362</f>
        <v>18767</v>
      </c>
      <c r="P6361" s="111" t="s">
        <v>733</v>
      </c>
      <c r="Q6361" s="153" t="s">
        <v>549</v>
      </c>
      <c r="R6361" s="153" t="s">
        <v>550</v>
      </c>
      <c r="S6361" s="153">
        <f>Tabella2[[#This Row],[PLD STOP]]-Tabella2[[#This Row],[PLD START]]</f>
        <v>4.1666666666666741E-2</v>
      </c>
      <c r="T6361" s="153" t="s">
        <v>549</v>
      </c>
      <c r="U6361" s="153" t="s">
        <v>550</v>
      </c>
      <c r="V6361" s="153">
        <f>IF(ISBLANK(T6361),"",Tabella2[[#This Row],[ACT STOP]]-Tabella2[[#This Row],[ACT START]])</f>
        <v>4.1666666666666741E-2</v>
      </c>
      <c r="W6361" s="104" t="s">
        <v>92</v>
      </c>
      <c r="X6361" s="104" t="s">
        <v>91</v>
      </c>
      <c r="Y6361" s="110" t="s">
        <v>13555</v>
      </c>
      <c r="Z6361" s="106"/>
      <c r="AA6361" s="104"/>
      <c r="AB6361" s="107"/>
      <c r="AC6361" s="72">
        <f>IF(OR(Tabella2[[#This Row],[OUTCOME]]="DCO",Tabella2[[#This Row],[OUTCOME]]="SDC"),1,0)</f>
        <v>1</v>
      </c>
      <c r="AH6361" s="70"/>
      <c r="AI6361" s="70"/>
      <c r="AJ6361">
        <f>IF(OR(Tabella2[[#This Row],[OUTCOME]]="DNCO", Tabella2[[#This Row],[OUTCOME]]="SDNC"),1,0)</f>
        <v>0</v>
      </c>
      <c r="AL6361" s="70"/>
      <c r="BL6361" t="s">
        <v>13557</v>
      </c>
      <c r="BM6361" s="135" t="str">
        <f>Tabella2[[#This Row],[ACT START]]</f>
        <v>13:00</v>
      </c>
      <c r="BN6361" s="136" t="str">
        <f>Tabella2[[#This Row],[ACT STOP]]</f>
        <v>14:00</v>
      </c>
      <c r="BO6361" s="101"/>
      <c r="BR6361" s="109" t="str">
        <f t="shared" si="114"/>
        <v>SH-25-6350</v>
      </c>
      <c r="BS6361" s="109" t="s">
        <v>427</v>
      </c>
      <c r="BT6361" t="str">
        <f>Tabella2[[#This Row],[OUTCOME]]</f>
        <v>DCO</v>
      </c>
      <c r="BU6361" t="str">
        <f>_xlfn.CONCAT(Tabella2[[#This Row],[NAME SP]],Tabella2[[#This Row],[ID SP]]," - ",Tabella2[[#This Row],[SYLLABUS NO]])</f>
        <v>QATAR76 - FMSC DACM01</v>
      </c>
      <c r="BV6361" t="s">
        <v>11939</v>
      </c>
    </row>
    <row r="6362" spans="1:74" hidden="1">
      <c r="A6362" s="103" t="s">
        <v>13543</v>
      </c>
      <c r="B6362" s="102">
        <v>45965</v>
      </c>
      <c r="C6362" s="104">
        <f>_xlfn.ISOWEEKNUM(Tabella2[[#This Row],[Date]])</f>
        <v>45</v>
      </c>
      <c r="D6362" s="104" t="s">
        <v>195</v>
      </c>
      <c r="E6362" s="104" t="s">
        <v>298</v>
      </c>
      <c r="F6362" s="104"/>
      <c r="G6362" s="104" t="s">
        <v>284</v>
      </c>
      <c r="H6362" s="105">
        <v>23</v>
      </c>
      <c r="I6362" s="104"/>
      <c r="J6362" s="104" t="s">
        <v>258</v>
      </c>
      <c r="K6362" s="104" t="s">
        <v>78</v>
      </c>
      <c r="L6362" s="104" t="s">
        <v>299</v>
      </c>
      <c r="M6362" s="104" t="s">
        <v>276</v>
      </c>
      <c r="N6362" s="104"/>
      <c r="O6362" s="103" t="str">
        <f>A6361</f>
        <v>18766</v>
      </c>
      <c r="P6362" s="111" t="s">
        <v>300</v>
      </c>
      <c r="Q6362" s="153" t="s">
        <v>549</v>
      </c>
      <c r="R6362" s="153" t="s">
        <v>550</v>
      </c>
      <c r="S6362" s="153">
        <f>Tabella2[[#This Row],[PLD STOP]]-Tabella2[[#This Row],[PLD START]]</f>
        <v>4.1666666666666741E-2</v>
      </c>
      <c r="T6362" s="153" t="s">
        <v>549</v>
      </c>
      <c r="U6362" s="153" t="s">
        <v>550</v>
      </c>
      <c r="V6362" s="153">
        <f>IF(ISBLANK(T6362),"",Tabella2[[#This Row],[ACT STOP]]-Tabella2[[#This Row],[ACT START]])</f>
        <v>4.1666666666666741E-2</v>
      </c>
      <c r="W6362" s="104" t="s">
        <v>122</v>
      </c>
      <c r="X6362" s="104" t="s">
        <v>91</v>
      </c>
      <c r="Y6362" s="110"/>
      <c r="Z6362" s="106"/>
      <c r="AA6362" s="104"/>
      <c r="AB6362" s="107"/>
      <c r="AC6362" s="72">
        <f>IF(OR(Tabella2[[#This Row],[OUTCOME]]="DCO",Tabella2[[#This Row],[OUTCOME]]="SDC"),1,0)</f>
        <v>1</v>
      </c>
      <c r="AH6362" s="70"/>
      <c r="AI6362" s="70"/>
      <c r="AJ6362">
        <f>IF(OR(Tabella2[[#This Row],[OUTCOME]]="DNCO", Tabella2[[#This Row],[OUTCOME]]="SDNC"),1,0)</f>
        <v>0</v>
      </c>
      <c r="AL6362" s="70"/>
      <c r="BM6362" s="135" t="str">
        <f>Tabella2[[#This Row],[ACT START]]</f>
        <v>13:00</v>
      </c>
      <c r="BN6362" s="136" t="str">
        <f>Tabella2[[#This Row],[ACT STOP]]</f>
        <v>14:00</v>
      </c>
      <c r="BO6362" s="101"/>
      <c r="BR6362" s="109" t="str">
        <f t="shared" si="114"/>
        <v>SH-25-6351</v>
      </c>
      <c r="BS6362" s="109" t="s">
        <v>358</v>
      </c>
      <c r="BT6362" t="str">
        <f>Tabella2[[#This Row],[OUTCOME]]</f>
        <v>SDC</v>
      </c>
      <c r="BU6362" t="str">
        <f>_xlfn.CONCAT(Tabella2[[#This Row],[NAME SP]],Tabella2[[#This Row],[ID SP]]," - ",Tabella2[[#This Row],[SYLLABUS NO]])</f>
        <v>Support QATAR - SUPP</v>
      </c>
    </row>
    <row r="6363" spans="1:74" hidden="1">
      <c r="A6363" s="103" t="s">
        <v>13544</v>
      </c>
      <c r="B6363" s="102">
        <v>45965</v>
      </c>
      <c r="C6363" s="104">
        <f>_xlfn.ISOWEEKNUM(Tabella2[[#This Row],[Date]])</f>
        <v>45</v>
      </c>
      <c r="D6363" s="104" t="s">
        <v>817</v>
      </c>
      <c r="E6363" s="104" t="s">
        <v>284</v>
      </c>
      <c r="F6363" s="104">
        <v>75</v>
      </c>
      <c r="G6363" s="104" t="s">
        <v>257</v>
      </c>
      <c r="H6363" s="105">
        <v>12</v>
      </c>
      <c r="I6363" s="104"/>
      <c r="J6363" s="104" t="s">
        <v>258</v>
      </c>
      <c r="K6363" s="104" t="s">
        <v>83</v>
      </c>
      <c r="L6363" s="104" t="s">
        <v>299</v>
      </c>
      <c r="M6363" s="104" t="s">
        <v>276</v>
      </c>
      <c r="N6363" s="104"/>
      <c r="O6363" s="103" t="str">
        <f>A6364</f>
        <v>18769</v>
      </c>
      <c r="P6363" s="111" t="s">
        <v>829</v>
      </c>
      <c r="Q6363" s="153" t="s">
        <v>549</v>
      </c>
      <c r="R6363" s="153" t="s">
        <v>550</v>
      </c>
      <c r="S6363" s="153">
        <f>Tabella2[[#This Row],[PLD STOP]]-Tabella2[[#This Row],[PLD START]]</f>
        <v>4.1666666666666741E-2</v>
      </c>
      <c r="T6363" s="153">
        <v>0.54166666666666663</v>
      </c>
      <c r="U6363" s="153">
        <v>0.58333333333333337</v>
      </c>
      <c r="V6363" s="153">
        <f>IF(ISBLANK(T6363),"",Tabella2[[#This Row],[ACT STOP]]-Tabella2[[#This Row],[ACT START]])</f>
        <v>4.1666666666666741E-2</v>
      </c>
      <c r="W6363" s="104" t="s">
        <v>92</v>
      </c>
      <c r="X6363" s="104" t="s">
        <v>91</v>
      </c>
      <c r="Y6363" s="110" t="s">
        <v>14226</v>
      </c>
      <c r="Z6363" s="106"/>
      <c r="AA6363" s="104"/>
      <c r="AB6363" s="107"/>
      <c r="AC6363" s="72">
        <f>IF(OR(Tabella2[[#This Row],[OUTCOME]]="DCO",Tabella2[[#This Row],[OUTCOME]]="SDC"),1,0)</f>
        <v>1</v>
      </c>
      <c r="AH6363" s="70"/>
      <c r="AI6363" s="70"/>
      <c r="AJ6363">
        <f>IF(OR(Tabella2[[#This Row],[OUTCOME]]="DNCO", Tabella2[[#This Row],[OUTCOME]]="SDNC"),1,0)</f>
        <v>0</v>
      </c>
      <c r="AL6363" s="70"/>
      <c r="BM6363" s="135">
        <f>Tabella2[[#This Row],[ACT START]]</f>
        <v>0.54166666666666663</v>
      </c>
      <c r="BN6363" s="136">
        <f>Tabella2[[#This Row],[ACT STOP]]</f>
        <v>0.58333333333333337</v>
      </c>
      <c r="BO6363" s="101"/>
      <c r="BR6363" s="109" t="str">
        <f t="shared" si="114"/>
        <v>SH-25-6352</v>
      </c>
      <c r="BS6363" s="109" t="s">
        <v>266</v>
      </c>
      <c r="BT6363" t="str">
        <f>Tabella2[[#This Row],[OUTCOME]]</f>
        <v>DCO</v>
      </c>
      <c r="BU6363" t="str">
        <f>_xlfn.CONCAT(Tabella2[[#This Row],[NAME SP]],Tabella2[[#This Row],[ID SP]]," - ",Tabella2[[#This Row],[SYLLABUS NO]])</f>
        <v>IFTS75 - FMSC HACM01</v>
      </c>
      <c r="BV6363" t="s">
        <v>12078</v>
      </c>
    </row>
    <row r="6364" spans="1:74" hidden="1">
      <c r="A6364" s="103" t="s">
        <v>13545</v>
      </c>
      <c r="B6364" s="102">
        <v>45965</v>
      </c>
      <c r="C6364" s="104">
        <f>_xlfn.ISOWEEKNUM(Tabella2[[#This Row],[Date]])</f>
        <v>45</v>
      </c>
      <c r="D6364" s="104" t="s">
        <v>195</v>
      </c>
      <c r="E6364" s="104" t="s">
        <v>398</v>
      </c>
      <c r="F6364" s="104"/>
      <c r="G6364" s="104" t="s">
        <v>284</v>
      </c>
      <c r="H6364" s="105">
        <v>5</v>
      </c>
      <c r="I6364" s="104"/>
      <c r="J6364" s="104" t="s">
        <v>258</v>
      </c>
      <c r="K6364" s="104" t="s">
        <v>80</v>
      </c>
      <c r="L6364" s="104" t="s">
        <v>299</v>
      </c>
      <c r="M6364" s="104" t="s">
        <v>276</v>
      </c>
      <c r="N6364" s="104"/>
      <c r="O6364" s="103" t="str">
        <f>A6363</f>
        <v>18768</v>
      </c>
      <c r="P6364" s="111" t="s">
        <v>300</v>
      </c>
      <c r="Q6364" s="153" t="s">
        <v>549</v>
      </c>
      <c r="R6364" s="153" t="s">
        <v>550</v>
      </c>
      <c r="S6364" s="153">
        <f>Tabella2[[#This Row],[PLD STOP]]-Tabella2[[#This Row],[PLD START]]</f>
        <v>4.1666666666666741E-2</v>
      </c>
      <c r="T6364" s="153">
        <v>0.54166666666666663</v>
      </c>
      <c r="U6364" s="153">
        <v>0.58333333333333337</v>
      </c>
      <c r="V6364" s="153">
        <f>IF(ISBLANK(T6364),"",Tabella2[[#This Row],[ACT STOP]]-Tabella2[[#This Row],[ACT START]])</f>
        <v>4.1666666666666741E-2</v>
      </c>
      <c r="W6364" s="104" t="s">
        <v>122</v>
      </c>
      <c r="X6364" s="104" t="s">
        <v>91</v>
      </c>
      <c r="Y6364" s="110"/>
      <c r="Z6364" s="106"/>
      <c r="AA6364" s="104"/>
      <c r="AB6364" s="107"/>
      <c r="AC6364" s="72">
        <f>IF(OR(Tabella2[[#This Row],[OUTCOME]]="DCO",Tabella2[[#This Row],[OUTCOME]]="SDC"),1,0)</f>
        <v>1</v>
      </c>
      <c r="AH6364" s="70"/>
      <c r="AI6364" s="70"/>
      <c r="AJ6364">
        <f>IF(OR(Tabella2[[#This Row],[OUTCOME]]="DNCO", Tabella2[[#This Row],[OUTCOME]]="SDNC"),1,0)</f>
        <v>0</v>
      </c>
      <c r="AL6364" s="70"/>
      <c r="BM6364" s="135">
        <f>Tabella2[[#This Row],[ACT START]]</f>
        <v>0.54166666666666663</v>
      </c>
      <c r="BN6364" s="136">
        <f>Tabella2[[#This Row],[ACT STOP]]</f>
        <v>0.58333333333333337</v>
      </c>
      <c r="BO6364" s="101"/>
      <c r="BR6364" s="109" t="str">
        <f t="shared" si="114"/>
        <v>SH-25-6353</v>
      </c>
      <c r="BS6364" s="109" t="s">
        <v>288</v>
      </c>
      <c r="BT6364" t="str">
        <f>Tabella2[[#This Row],[OUTCOME]]</f>
        <v>SDC</v>
      </c>
      <c r="BU6364" t="str">
        <f>_xlfn.CONCAT(Tabella2[[#This Row],[NAME SP]],Tabella2[[#This Row],[ID SP]]," - ",Tabella2[[#This Row],[SYLLABUS NO]])</f>
        <v>Support IFTS - SUPP</v>
      </c>
    </row>
    <row r="6365" spans="1:74" hidden="1">
      <c r="A6365" s="103" t="s">
        <v>13546</v>
      </c>
      <c r="B6365" s="102">
        <v>45965</v>
      </c>
      <c r="C6365" s="104">
        <f>_xlfn.ISOWEEKNUM(Tabella2[[#This Row],[Date]])</f>
        <v>45</v>
      </c>
      <c r="D6365" s="104" t="s">
        <v>722</v>
      </c>
      <c r="E6365" s="104" t="s">
        <v>327</v>
      </c>
      <c r="F6365" s="104">
        <v>79</v>
      </c>
      <c r="G6365" s="104" t="s">
        <v>284</v>
      </c>
      <c r="H6365" s="105">
        <v>22</v>
      </c>
      <c r="I6365" s="104" t="s">
        <v>258</v>
      </c>
      <c r="J6365" s="104"/>
      <c r="K6365" s="104" t="s">
        <v>81</v>
      </c>
      <c r="L6365" s="104" t="s">
        <v>259</v>
      </c>
      <c r="M6365" s="104" t="s">
        <v>386</v>
      </c>
      <c r="N6365" s="104"/>
      <c r="O6365" s="106"/>
      <c r="P6365" s="111" t="s">
        <v>561</v>
      </c>
      <c r="Q6365" s="153" t="s">
        <v>549</v>
      </c>
      <c r="R6365" s="153" t="s">
        <v>550</v>
      </c>
      <c r="S6365" s="153">
        <f>Tabella2[[#This Row],[PLD STOP]]-Tabella2[[#This Row],[PLD START]]</f>
        <v>4.1666666666666741E-2</v>
      </c>
      <c r="T6365" s="153">
        <v>0.54166666666666663</v>
      </c>
      <c r="U6365" s="153">
        <v>0.57638888888888884</v>
      </c>
      <c r="V6365" s="153">
        <f>IF(ISBLANK(T6365),"",Tabella2[[#This Row],[ACT STOP]]-Tabella2[[#This Row],[ACT START]])</f>
        <v>3.472222222222221E-2</v>
      </c>
      <c r="W6365" s="104" t="s">
        <v>92</v>
      </c>
      <c r="X6365" s="104" t="s">
        <v>91</v>
      </c>
      <c r="Y6365" s="110"/>
      <c r="Z6365" s="106"/>
      <c r="AA6365" s="104"/>
      <c r="AB6365" s="107"/>
      <c r="AC6365" s="72">
        <f>IF(OR(Tabella2[[#This Row],[OUTCOME]]="DCO",Tabella2[[#This Row],[OUTCOME]]="SDC"),1,0)</f>
        <v>1</v>
      </c>
      <c r="AH6365" s="70"/>
      <c r="AI6365" s="70"/>
      <c r="AJ6365">
        <f>IF(OR(Tabella2[[#This Row],[OUTCOME]]="DNCO", Tabella2[[#This Row],[OUTCOME]]="SDNC"),1,0)</f>
        <v>0</v>
      </c>
      <c r="AL6365" s="70"/>
      <c r="BM6365" s="135">
        <f>Tabella2[[#This Row],[ACT START]]</f>
        <v>0.54166666666666663</v>
      </c>
      <c r="BN6365" s="136">
        <f>Tabella2[[#This Row],[ACT STOP]]</f>
        <v>0.57638888888888884</v>
      </c>
      <c r="BO6365" s="101"/>
      <c r="BR6365" s="109" t="str">
        <f t="shared" si="114"/>
        <v>SH-25-6354</v>
      </c>
      <c r="BS6365" s="109" t="s">
        <v>295</v>
      </c>
      <c r="BT6365" t="str">
        <f>Tabella2[[#This Row],[OUTCOME]]</f>
        <v>DCO</v>
      </c>
      <c r="BU6365" t="str">
        <f>_xlfn.CONCAT(Tabella2[[#This Row],[NAME SP]],Tabella2[[#This Row],[ID SP]]," - ",Tabella2[[#This Row],[SYLLABUS NO]])</f>
        <v>AMI79 - SD BVR02</v>
      </c>
      <c r="BV6365" t="s">
        <v>11919</v>
      </c>
    </row>
    <row r="6366" spans="1:74" hidden="1">
      <c r="A6366" s="103" t="s">
        <v>13547</v>
      </c>
      <c r="B6366" s="102">
        <v>45965</v>
      </c>
      <c r="C6366" s="104">
        <f>_xlfn.ISOWEEKNUM(Tabella2[[#This Row],[Date]])</f>
        <v>45</v>
      </c>
      <c r="D6366" s="104" t="s">
        <v>6396</v>
      </c>
      <c r="E6366" s="104" t="s">
        <v>256</v>
      </c>
      <c r="F6366" s="104">
        <v>72</v>
      </c>
      <c r="G6366" s="104" t="s">
        <v>257</v>
      </c>
      <c r="H6366" s="105">
        <v>10</v>
      </c>
      <c r="I6366" s="104"/>
      <c r="J6366" s="104" t="s">
        <v>258</v>
      </c>
      <c r="K6366" s="104" t="s">
        <v>75</v>
      </c>
      <c r="L6366" s="104"/>
      <c r="M6366" s="104" t="s">
        <v>276</v>
      </c>
      <c r="N6366" s="104"/>
      <c r="O6366" s="106"/>
      <c r="P6366" s="111" t="s">
        <v>531</v>
      </c>
      <c r="Q6366" s="153" t="s">
        <v>549</v>
      </c>
      <c r="R6366" s="153" t="s">
        <v>550</v>
      </c>
      <c r="S6366" s="153">
        <f>Tabella2[[#This Row],[PLD STOP]]-Tabella2[[#This Row],[PLD START]]</f>
        <v>4.1666666666666741E-2</v>
      </c>
      <c r="T6366" s="153">
        <v>0.54166666666666663</v>
      </c>
      <c r="U6366" s="153">
        <v>0.58333333333333337</v>
      </c>
      <c r="V6366" s="153">
        <f>IF(ISBLANK(T6366),"",Tabella2[[#This Row],[ACT STOP]]-Tabella2[[#This Row],[ACT START]])</f>
        <v>4.1666666666666741E-2</v>
      </c>
      <c r="W6366" s="104" t="s">
        <v>92</v>
      </c>
      <c r="X6366" s="104" t="s">
        <v>91</v>
      </c>
      <c r="Y6366" s="110"/>
      <c r="Z6366" s="106"/>
      <c r="AA6366" s="104"/>
      <c r="AB6366" s="107"/>
      <c r="AC6366" s="72">
        <f>IF(OR(Tabella2[[#This Row],[OUTCOME]]="DCO",Tabella2[[#This Row],[OUTCOME]]="SDC"),1,0)</f>
        <v>1</v>
      </c>
      <c r="AH6366" s="70"/>
      <c r="AI6366" s="70"/>
      <c r="AJ6366">
        <f>IF(OR(Tabella2[[#This Row],[OUTCOME]]="DNCO", Tabella2[[#This Row],[OUTCOME]]="SDNC"),1,0)</f>
        <v>0</v>
      </c>
      <c r="AL6366" s="70"/>
      <c r="BM6366" s="135">
        <f>Tabella2[[#This Row],[ACT START]]</f>
        <v>0.54166666666666663</v>
      </c>
      <c r="BN6366" s="136">
        <f>Tabella2[[#This Row],[ACT STOP]]</f>
        <v>0.58333333333333337</v>
      </c>
      <c r="BO6366" s="101"/>
      <c r="BR6366" s="109" t="str">
        <f t="shared" si="114"/>
        <v>SH-25-6355</v>
      </c>
      <c r="BS6366" s="109" t="s">
        <v>552</v>
      </c>
      <c r="BT6366" t="str">
        <f>Tabella2[[#This Row],[OUTCOME]]</f>
        <v>DCO</v>
      </c>
      <c r="BU6366" t="str">
        <f>_xlfn.CONCAT(Tabella2[[#This Row],[NAME SP]],Tabella2[[#This Row],[ID SP]]," - ",Tabella2[[#This Row],[SYLLABUS NO]])</f>
        <v>QATAR72 - FMS NIT01</v>
      </c>
      <c r="BV6366" t="s">
        <v>11847</v>
      </c>
    </row>
    <row r="6367" spans="1:74" hidden="1">
      <c r="A6367" s="103" t="s">
        <v>13548</v>
      </c>
      <c r="B6367" s="102">
        <v>45965</v>
      </c>
      <c r="C6367" s="104">
        <f>_xlfn.ISOWEEKNUM(Tabella2[[#This Row],[Date]])</f>
        <v>45</v>
      </c>
      <c r="D6367" s="104" t="s">
        <v>722</v>
      </c>
      <c r="E6367" s="104" t="s">
        <v>327</v>
      </c>
      <c r="F6367" s="104">
        <v>80</v>
      </c>
      <c r="G6367" s="104" t="s">
        <v>257</v>
      </c>
      <c r="H6367" s="105">
        <v>9</v>
      </c>
      <c r="I6367" s="104" t="s">
        <v>258</v>
      </c>
      <c r="J6367" s="104"/>
      <c r="K6367" s="104" t="s">
        <v>79</v>
      </c>
      <c r="L6367" s="104"/>
      <c r="M6367" s="104" t="s">
        <v>386</v>
      </c>
      <c r="N6367" s="104"/>
      <c r="O6367" s="106"/>
      <c r="P6367" s="111" t="s">
        <v>3511</v>
      </c>
      <c r="Q6367" s="153" t="s">
        <v>576</v>
      </c>
      <c r="R6367" s="153" t="s">
        <v>519</v>
      </c>
      <c r="S6367" s="153">
        <f>Tabella2[[#This Row],[PLD STOP]]-Tabella2[[#This Row],[PLD START]]</f>
        <v>4.1666666666666741E-2</v>
      </c>
      <c r="T6367" s="153">
        <v>0.59027777777777779</v>
      </c>
      <c r="U6367" s="153">
        <v>0.63194444444444442</v>
      </c>
      <c r="V6367" s="153">
        <f>IF(ISBLANK(T6367),"",Tabella2[[#This Row],[ACT STOP]]-Tabella2[[#This Row],[ACT START]])</f>
        <v>4.166666666666663E-2</v>
      </c>
      <c r="W6367" s="104" t="s">
        <v>92</v>
      </c>
      <c r="X6367" s="104" t="s">
        <v>91</v>
      </c>
      <c r="Y6367" s="110" t="s">
        <v>13556</v>
      </c>
      <c r="Z6367" s="106"/>
      <c r="AA6367" s="104"/>
      <c r="AB6367" s="107"/>
      <c r="AC6367" s="72">
        <f>IF(OR(Tabella2[[#This Row],[OUTCOME]]="DCO",Tabella2[[#This Row],[OUTCOME]]="SDC"),1,0)</f>
        <v>1</v>
      </c>
      <c r="AH6367" s="70"/>
      <c r="AI6367" s="70"/>
      <c r="AJ6367">
        <f>IF(OR(Tabella2[[#This Row],[OUTCOME]]="DNCO", Tabella2[[#This Row],[OUTCOME]]="SDNC"),1,0)</f>
        <v>0</v>
      </c>
      <c r="AL6367" s="70"/>
      <c r="BM6367" s="135">
        <f>Tabella2[[#This Row],[ACT START]]</f>
        <v>0.59027777777777779</v>
      </c>
      <c r="BN6367" s="136">
        <f>Tabella2[[#This Row],[ACT STOP]]</f>
        <v>0.63194444444444442</v>
      </c>
      <c r="BO6367" s="101"/>
      <c r="BR6367" s="109" t="str">
        <f t="shared" si="114"/>
        <v>SH-25-6356</v>
      </c>
      <c r="BS6367" s="109" t="s">
        <v>318</v>
      </c>
      <c r="BT6367" t="str">
        <f>Tabella2[[#This Row],[OUTCOME]]</f>
        <v>DCO</v>
      </c>
      <c r="BU6367" t="str">
        <f>_xlfn.CONCAT(Tabella2[[#This Row],[NAME SP]],Tabella2[[#This Row],[ID SP]]," - ",Tabella2[[#This Row],[SYLLABUS NO]])</f>
        <v>AMI80 - SD TINVG01</v>
      </c>
      <c r="BV6367" t="s">
        <v>11916</v>
      </c>
    </row>
    <row r="6368" spans="1:74" hidden="1">
      <c r="A6368" s="103" t="s">
        <v>13549</v>
      </c>
      <c r="B6368" s="102">
        <v>45965</v>
      </c>
      <c r="C6368" s="104">
        <f>_xlfn.ISOWEEKNUM(Tabella2[[#This Row],[Date]])</f>
        <v>45</v>
      </c>
      <c r="D6368" s="104" t="s">
        <v>6396</v>
      </c>
      <c r="E6368" s="104" t="s">
        <v>256</v>
      </c>
      <c r="F6368" s="104">
        <v>75</v>
      </c>
      <c r="G6368" s="104" t="s">
        <v>257</v>
      </c>
      <c r="H6368" s="105">
        <v>14</v>
      </c>
      <c r="I6368" s="104"/>
      <c r="J6368" s="104" t="s">
        <v>258</v>
      </c>
      <c r="K6368" s="104" t="s">
        <v>81</v>
      </c>
      <c r="L6368" s="104" t="s">
        <v>259</v>
      </c>
      <c r="M6368" s="104" t="s">
        <v>328</v>
      </c>
      <c r="N6368" s="104"/>
      <c r="O6368" s="106"/>
      <c r="P6368" s="111" t="s">
        <v>3689</v>
      </c>
      <c r="Q6368" s="153" t="s">
        <v>576</v>
      </c>
      <c r="R6368" s="153" t="s">
        <v>519</v>
      </c>
      <c r="S6368" s="153">
        <f>Tabella2[[#This Row],[PLD STOP]]-Tabella2[[#This Row],[PLD START]]</f>
        <v>4.1666666666666741E-2</v>
      </c>
      <c r="T6368" s="153">
        <v>0.61805555555555558</v>
      </c>
      <c r="U6368" s="153">
        <v>0.64583333333333337</v>
      </c>
      <c r="V6368" s="153">
        <f>IF(ISBLANK(T6368),"",Tabella2[[#This Row],[ACT STOP]]-Tabella2[[#This Row],[ACT START]])</f>
        <v>2.777777777777779E-2</v>
      </c>
      <c r="W6368" s="104" t="s">
        <v>92</v>
      </c>
      <c r="X6368" s="104" t="s">
        <v>91</v>
      </c>
      <c r="Y6368" s="110" t="s">
        <v>13559</v>
      </c>
      <c r="Z6368" s="106"/>
      <c r="AA6368" s="104"/>
      <c r="AB6368" s="107"/>
      <c r="AC6368" s="72">
        <f>IF(OR(Tabella2[[#This Row],[OUTCOME]]="DCO",Tabella2[[#This Row],[OUTCOME]]="SDC"),1,0)</f>
        <v>1</v>
      </c>
      <c r="AH6368" s="70"/>
      <c r="AI6368" s="70"/>
      <c r="AJ6368">
        <f>IF(OR(Tabella2[[#This Row],[OUTCOME]]="DNCO", Tabella2[[#This Row],[OUTCOME]]="SDNC"),1,0)</f>
        <v>0</v>
      </c>
      <c r="AL6368" s="70"/>
      <c r="BM6368" s="135">
        <f>Tabella2[[#This Row],[ACT START]]</f>
        <v>0.61805555555555558</v>
      </c>
      <c r="BN6368" s="136">
        <f>Tabella2[[#This Row],[ACT STOP]]</f>
        <v>0.64583333333333337</v>
      </c>
      <c r="BO6368" s="101">
        <v>1.3888888888888888E-2</v>
      </c>
      <c r="BQ6368" t="s">
        <v>94</v>
      </c>
      <c r="BR6368" s="109" t="str">
        <f t="shared" si="114"/>
        <v>SH-25-6357</v>
      </c>
      <c r="BS6368" s="109" t="s">
        <v>372</v>
      </c>
      <c r="BT6368" t="str">
        <f>Tabella2[[#This Row],[OUTCOME]]</f>
        <v>DCO</v>
      </c>
      <c r="BU6368" t="str">
        <f>_xlfn.CONCAT(Tabella2[[#This Row],[NAME SP]],Tabella2[[#This Row],[ID SP]]," - ",Tabella2[[#This Row],[SYLLABUS NO]])</f>
        <v>QATAR75 - PT LLF01</v>
      </c>
      <c r="BV6368" t="s">
        <v>11971</v>
      </c>
    </row>
    <row r="6369" spans="1:74" hidden="1">
      <c r="A6369" s="103" t="s">
        <v>13550</v>
      </c>
      <c r="B6369" s="102">
        <v>45965</v>
      </c>
      <c r="C6369" s="104">
        <f>_xlfn.ISOWEEKNUM(Tabella2[[#This Row],[Date]])</f>
        <v>45</v>
      </c>
      <c r="D6369" s="104" t="s">
        <v>6766</v>
      </c>
      <c r="E6369" s="104" t="s">
        <v>284</v>
      </c>
      <c r="F6369" s="104">
        <v>79</v>
      </c>
      <c r="G6369" s="104" t="s">
        <v>257</v>
      </c>
      <c r="H6369" s="105">
        <v>2</v>
      </c>
      <c r="I6369" s="104"/>
      <c r="J6369" s="104" t="s">
        <v>258</v>
      </c>
      <c r="K6369" s="104" t="s">
        <v>83</v>
      </c>
      <c r="L6369" s="104" t="s">
        <v>299</v>
      </c>
      <c r="M6369" s="104" t="s">
        <v>260</v>
      </c>
      <c r="N6369" s="104"/>
      <c r="O6369" s="103" t="str">
        <f>A6370</f>
        <v>18775</v>
      </c>
      <c r="P6369" s="111" t="s">
        <v>575</v>
      </c>
      <c r="Q6369" s="153" t="s">
        <v>576</v>
      </c>
      <c r="R6369" s="153" t="s">
        <v>519</v>
      </c>
      <c r="S6369" s="153">
        <f>Tabella2[[#This Row],[PLD STOP]]-Tabella2[[#This Row],[PLD START]]</f>
        <v>4.1666666666666741E-2</v>
      </c>
      <c r="T6369" s="153">
        <v>0.60416666666666663</v>
      </c>
      <c r="U6369" s="153">
        <v>0.64583333333333337</v>
      </c>
      <c r="V6369" s="153">
        <f>IF(ISBLANK(T6369),"",Tabella2[[#This Row],[ACT STOP]]-Tabella2[[#This Row],[ACT START]])</f>
        <v>4.1666666666666741E-2</v>
      </c>
      <c r="W6369" s="104" t="s">
        <v>92</v>
      </c>
      <c r="X6369" s="104" t="s">
        <v>91</v>
      </c>
      <c r="Y6369" s="110"/>
      <c r="Z6369" s="106"/>
      <c r="AA6369" s="104"/>
      <c r="AB6369" s="107"/>
      <c r="AC6369" s="72">
        <f>IF(OR(Tabella2[[#This Row],[OUTCOME]]="DCO",Tabella2[[#This Row],[OUTCOME]]="SDC"),1,0)</f>
        <v>1</v>
      </c>
      <c r="AH6369" s="70"/>
      <c r="AI6369" s="70"/>
      <c r="AJ6369">
        <f>IF(OR(Tabella2[[#This Row],[OUTCOME]]="DNCO", Tabella2[[#This Row],[OUTCOME]]="SDNC"),1,0)</f>
        <v>0</v>
      </c>
      <c r="AL6369" s="70"/>
      <c r="BM6369" s="135">
        <f>Tabella2[[#This Row],[ACT START]]</f>
        <v>0.60416666666666663</v>
      </c>
      <c r="BN6369" s="136">
        <f>Tabella2[[#This Row],[ACT STOP]]</f>
        <v>0.64583333333333337</v>
      </c>
      <c r="BO6369" s="101"/>
      <c r="BR6369" s="109" t="str">
        <f t="shared" si="114"/>
        <v>SH-25-6358</v>
      </c>
      <c r="BS6369" s="109" t="s">
        <v>368</v>
      </c>
      <c r="BT6369" t="str">
        <f>Tabella2[[#This Row],[OUTCOME]]</f>
        <v>DCO</v>
      </c>
      <c r="BU6369" t="str">
        <f>_xlfn.CONCAT(Tabella2[[#This Row],[NAME SP]],Tabella2[[#This Row],[ID SP]]," - ",Tabella2[[#This Row],[SYLLABUS NO]])</f>
        <v>IFTS79 - NET BFFNVG01</v>
      </c>
      <c r="BV6369" t="s">
        <v>11863</v>
      </c>
    </row>
    <row r="6370" spans="1:74" hidden="1">
      <c r="A6370" s="103" t="s">
        <v>13551</v>
      </c>
      <c r="B6370" s="102">
        <v>45965</v>
      </c>
      <c r="C6370" s="104">
        <f>_xlfn.ISOWEEKNUM(Tabella2[[#This Row],[Date]])</f>
        <v>45</v>
      </c>
      <c r="D6370" s="104" t="s">
        <v>195</v>
      </c>
      <c r="E6370" s="104" t="s">
        <v>398</v>
      </c>
      <c r="F6370" s="104"/>
      <c r="G6370" s="104" t="s">
        <v>257</v>
      </c>
      <c r="H6370" s="105">
        <v>17</v>
      </c>
      <c r="I6370" s="104"/>
      <c r="J6370" s="104" t="s">
        <v>258</v>
      </c>
      <c r="K6370" s="104" t="s">
        <v>80</v>
      </c>
      <c r="L6370" s="104" t="s">
        <v>299</v>
      </c>
      <c r="M6370" s="104" t="s">
        <v>260</v>
      </c>
      <c r="N6370" s="104"/>
      <c r="O6370" s="103" t="str">
        <f>A6369</f>
        <v>18774</v>
      </c>
      <c r="P6370" s="111" t="s">
        <v>300</v>
      </c>
      <c r="Q6370" s="153" t="s">
        <v>576</v>
      </c>
      <c r="R6370" s="153" t="s">
        <v>519</v>
      </c>
      <c r="S6370" s="153">
        <f>Tabella2[[#This Row],[PLD STOP]]-Tabella2[[#This Row],[PLD START]]</f>
        <v>4.1666666666666741E-2</v>
      </c>
      <c r="T6370" s="153">
        <v>0.60416666666666663</v>
      </c>
      <c r="U6370" s="153">
        <v>0.64583333333333337</v>
      </c>
      <c r="V6370" s="153">
        <f>IF(ISBLANK(T6370),"",Tabella2[[#This Row],[ACT STOP]]-Tabella2[[#This Row],[ACT START]])</f>
        <v>4.1666666666666741E-2</v>
      </c>
      <c r="W6370" s="104" t="s">
        <v>122</v>
      </c>
      <c r="X6370" s="104" t="s">
        <v>91</v>
      </c>
      <c r="Y6370" s="110"/>
      <c r="Z6370" s="106"/>
      <c r="AA6370" s="104"/>
      <c r="AB6370" s="107"/>
      <c r="AC6370" s="72">
        <f>IF(OR(Tabella2[[#This Row],[OUTCOME]]="DCO",Tabella2[[#This Row],[OUTCOME]]="SDC"),1,0)</f>
        <v>1</v>
      </c>
      <c r="AH6370" s="70"/>
      <c r="AI6370" s="70"/>
      <c r="AJ6370">
        <f>IF(OR(Tabella2[[#This Row],[OUTCOME]]="DNCO", Tabella2[[#This Row],[OUTCOME]]="SDNC"),1,0)</f>
        <v>0</v>
      </c>
      <c r="AL6370" s="70"/>
      <c r="BM6370" s="135">
        <f>Tabella2[[#This Row],[ACT START]]</f>
        <v>0.60416666666666663</v>
      </c>
      <c r="BN6370" s="136">
        <f>Tabella2[[#This Row],[ACT STOP]]</f>
        <v>0.64583333333333337</v>
      </c>
      <c r="BO6370" s="101"/>
      <c r="BR6370" s="109" t="str">
        <f t="shared" si="114"/>
        <v>SH-25-6359</v>
      </c>
      <c r="BS6370" s="109" t="s">
        <v>393</v>
      </c>
      <c r="BT6370" t="str">
        <f>Tabella2[[#This Row],[OUTCOME]]</f>
        <v>SDC</v>
      </c>
      <c r="BU6370" t="str">
        <f>_xlfn.CONCAT(Tabella2[[#This Row],[NAME SP]],Tabella2[[#This Row],[ID SP]]," - ",Tabella2[[#This Row],[SYLLABUS NO]])</f>
        <v>Support IFTS - SUPP</v>
      </c>
    </row>
    <row r="6371" spans="1:74" hidden="1">
      <c r="A6371" s="103" t="s">
        <v>13552</v>
      </c>
      <c r="B6371" s="102">
        <v>45965</v>
      </c>
      <c r="C6371" s="104">
        <f>_xlfn.ISOWEEKNUM(Tabella2[[#This Row],[Date]])</f>
        <v>45</v>
      </c>
      <c r="D6371" s="104" t="s">
        <v>195</v>
      </c>
      <c r="E6371" s="104" t="s">
        <v>398</v>
      </c>
      <c r="F6371" s="104"/>
      <c r="G6371" s="104" t="s">
        <v>284</v>
      </c>
      <c r="H6371" s="105">
        <v>42</v>
      </c>
      <c r="I6371" s="104"/>
      <c r="J6371" s="104" t="s">
        <v>258</v>
      </c>
      <c r="K6371" s="104" t="s">
        <v>75</v>
      </c>
      <c r="L6371" s="104" t="s">
        <v>299</v>
      </c>
      <c r="M6371" s="104" t="s">
        <v>516</v>
      </c>
      <c r="N6371" s="104"/>
      <c r="O6371" s="103" t="str">
        <f>A6372</f>
        <v>18777</v>
      </c>
      <c r="P6371" s="111" t="s">
        <v>300</v>
      </c>
      <c r="Q6371" s="153" t="s">
        <v>576</v>
      </c>
      <c r="R6371" s="153" t="s">
        <v>519</v>
      </c>
      <c r="S6371" s="153">
        <f>Tabella2[[#This Row],[PLD STOP]]-Tabella2[[#This Row],[PLD START]]</f>
        <v>4.1666666666666741E-2</v>
      </c>
      <c r="T6371" s="153">
        <v>0.60416666666666663</v>
      </c>
      <c r="U6371" s="153">
        <v>0.63541666666666663</v>
      </c>
      <c r="V6371" s="153">
        <f>IF(ISBLANK(T6371),"",Tabella2[[#This Row],[ACT STOP]]-Tabella2[[#This Row],[ACT START]])</f>
        <v>3.125E-2</v>
      </c>
      <c r="W6371" s="104" t="s">
        <v>122</v>
      </c>
      <c r="X6371" s="104" t="s">
        <v>91</v>
      </c>
      <c r="Y6371" s="110" t="s">
        <v>13560</v>
      </c>
      <c r="Z6371" s="106"/>
      <c r="AA6371" s="104"/>
      <c r="AB6371" s="107"/>
      <c r="AC6371" s="72">
        <f>IF(OR(Tabella2[[#This Row],[OUTCOME]]="DCO",Tabella2[[#This Row],[OUTCOME]]="SDC"),1,0)</f>
        <v>1</v>
      </c>
      <c r="AH6371" s="70"/>
      <c r="AI6371" s="70"/>
      <c r="AJ6371">
        <f>IF(OR(Tabella2[[#This Row],[OUTCOME]]="DNCO", Tabella2[[#This Row],[OUTCOME]]="SDNC"),1,0)</f>
        <v>0</v>
      </c>
      <c r="AL6371" s="70"/>
      <c r="BM6371" s="135">
        <f>Tabella2[[#This Row],[ACT START]]</f>
        <v>0.60416666666666663</v>
      </c>
      <c r="BN6371" s="136">
        <f>Tabella2[[#This Row],[ACT STOP]]</f>
        <v>0.63541666666666663</v>
      </c>
      <c r="BO6371" s="101"/>
      <c r="BR6371" s="109" t="str">
        <f t="shared" si="114"/>
        <v>SH-25-6360</v>
      </c>
      <c r="BS6371" s="109" t="s">
        <v>1747</v>
      </c>
      <c r="BT6371" t="str">
        <f>Tabella2[[#This Row],[OUTCOME]]</f>
        <v>SDC</v>
      </c>
      <c r="BU6371" t="str">
        <f>_xlfn.CONCAT(Tabella2[[#This Row],[NAME SP]],Tabella2[[#This Row],[ID SP]]," - ",Tabella2[[#This Row],[SYLLABUS NO]])</f>
        <v>Support IFTS - SUPP</v>
      </c>
    </row>
    <row r="6372" spans="1:74" ht="31.5" hidden="1">
      <c r="A6372" s="103" t="s">
        <v>13553</v>
      </c>
      <c r="B6372" s="102">
        <v>45965</v>
      </c>
      <c r="C6372" s="104">
        <f>_xlfn.ISOWEEKNUM(Tabella2[[#This Row],[Date]])</f>
        <v>45</v>
      </c>
      <c r="D6372" s="104" t="s">
        <v>9740</v>
      </c>
      <c r="E6372" s="104" t="s">
        <v>284</v>
      </c>
      <c r="F6372" s="104">
        <v>87</v>
      </c>
      <c r="G6372" s="104" t="s">
        <v>257</v>
      </c>
      <c r="H6372" s="105">
        <v>32</v>
      </c>
      <c r="I6372" s="104"/>
      <c r="J6372" s="104" t="s">
        <v>258</v>
      </c>
      <c r="K6372" s="104" t="s">
        <v>77</v>
      </c>
      <c r="L6372" s="104" t="s">
        <v>299</v>
      </c>
      <c r="M6372" s="104" t="s">
        <v>516</v>
      </c>
      <c r="N6372" s="104"/>
      <c r="O6372" s="103" t="str">
        <f>A6371</f>
        <v>18776</v>
      </c>
      <c r="P6372" s="111" t="s">
        <v>1986</v>
      </c>
      <c r="Q6372" s="153" t="s">
        <v>576</v>
      </c>
      <c r="R6372" s="153" t="s">
        <v>519</v>
      </c>
      <c r="S6372" s="153">
        <f>Tabella2[[#This Row],[PLD STOP]]-Tabella2[[#This Row],[PLD START]]</f>
        <v>4.1666666666666741E-2</v>
      </c>
      <c r="T6372" s="153">
        <v>0.60416666666666663</v>
      </c>
      <c r="U6372" s="153">
        <v>0.63541666666666663</v>
      </c>
      <c r="V6372" s="153">
        <f>IF(ISBLANK(T6372),"",Tabella2[[#This Row],[ACT STOP]]-Tabella2[[#This Row],[ACT START]])</f>
        <v>3.125E-2</v>
      </c>
      <c r="W6372" s="104" t="s">
        <v>92</v>
      </c>
      <c r="X6372" s="104" t="s">
        <v>91</v>
      </c>
      <c r="Y6372" s="110" t="s">
        <v>13561</v>
      </c>
      <c r="Z6372" s="106"/>
      <c r="AA6372" s="104"/>
      <c r="AB6372" s="107"/>
      <c r="AC6372" s="72">
        <f>IF(OR(Tabella2[[#This Row],[OUTCOME]]="DCO",Tabella2[[#This Row],[OUTCOME]]="SDC"),1,0)</f>
        <v>1</v>
      </c>
      <c r="AH6372" s="70"/>
      <c r="AI6372" s="70"/>
      <c r="AJ6372">
        <f>IF(OR(Tabella2[[#This Row],[OUTCOME]]="DNCO", Tabella2[[#This Row],[OUTCOME]]="SDNC"),1,0)</f>
        <v>0</v>
      </c>
      <c r="AL6372" s="70"/>
      <c r="BM6372" s="135">
        <f>Tabella2[[#This Row],[ACT START]]</f>
        <v>0.60416666666666663</v>
      </c>
      <c r="BN6372" s="136">
        <f>Tabella2[[#This Row],[ACT STOP]]</f>
        <v>0.63541666666666663</v>
      </c>
      <c r="BO6372" s="101"/>
      <c r="BR6372" s="109" t="str">
        <f t="shared" si="114"/>
        <v>SH-25-6361</v>
      </c>
      <c r="BS6372" s="109" t="s">
        <v>356</v>
      </c>
      <c r="BT6372" t="str">
        <f>Tabella2[[#This Row],[OUTCOME]]</f>
        <v>DCO</v>
      </c>
      <c r="BU6372" t="str">
        <f>_xlfn.CONCAT(Tabella2[[#This Row],[NAME SP]],Tabella2[[#This Row],[ID SP]]," - ",Tabella2[[#This Row],[SYLLABUS NO]])</f>
        <v>IFTS87 - NET PGM03</v>
      </c>
      <c r="BV6372" t="s">
        <v>11949</v>
      </c>
    </row>
    <row r="6373" spans="1:74" hidden="1">
      <c r="A6373" s="103" t="s">
        <v>13563</v>
      </c>
      <c r="B6373" s="102">
        <v>45966</v>
      </c>
      <c r="C6373" s="104">
        <f>_xlfn.ISOWEEKNUM(Tabella2[[#This Row],[Date]])</f>
        <v>45</v>
      </c>
      <c r="D6373" s="104" t="s">
        <v>9743</v>
      </c>
      <c r="E6373" s="104" t="s">
        <v>256</v>
      </c>
      <c r="F6373" s="104">
        <v>80</v>
      </c>
      <c r="G6373" s="104" t="s">
        <v>257</v>
      </c>
      <c r="H6373" s="105">
        <v>1</v>
      </c>
      <c r="I6373" s="104"/>
      <c r="J6373" s="104" t="s">
        <v>258</v>
      </c>
      <c r="K6373" s="104" t="s">
        <v>79</v>
      </c>
      <c r="L6373" s="104" t="s">
        <v>299</v>
      </c>
      <c r="M6373" s="104" t="s">
        <v>276</v>
      </c>
      <c r="N6373" s="104"/>
      <c r="O6373" s="106" t="str">
        <f>A6374</f>
        <v>18779</v>
      </c>
      <c r="P6373" s="111" t="s">
        <v>2080</v>
      </c>
      <c r="Q6373" s="153" t="s">
        <v>285</v>
      </c>
      <c r="R6373" s="153" t="s">
        <v>286</v>
      </c>
      <c r="S6373" s="153">
        <f>Tabella2[[#This Row],[PLD STOP]]-Tabella2[[#This Row],[PLD START]]</f>
        <v>4.166666666666663E-2</v>
      </c>
      <c r="T6373" s="153" t="s">
        <v>285</v>
      </c>
      <c r="U6373" s="153" t="s">
        <v>286</v>
      </c>
      <c r="V6373" s="153">
        <f>IF(ISBLANK(T6373),"",Tabella2[[#This Row],[ACT STOP]]-Tabella2[[#This Row],[ACT START]])</f>
        <v>4.166666666666663E-2</v>
      </c>
      <c r="W6373" s="104" t="s">
        <v>92</v>
      </c>
      <c r="X6373" s="104" t="s">
        <v>91</v>
      </c>
      <c r="Y6373" s="110"/>
      <c r="Z6373" s="106"/>
      <c r="AA6373" s="104"/>
      <c r="AB6373" s="107"/>
      <c r="AC6373" s="72">
        <f>IF(OR(Tabella2[[#This Row],[OUTCOME]]="DCO",Tabella2[[#This Row],[OUTCOME]]="SDC"),1,0)</f>
        <v>1</v>
      </c>
      <c r="AH6373" s="70"/>
      <c r="AI6373" s="70"/>
      <c r="AJ6373">
        <f>IF(OR(Tabella2[[#This Row],[OUTCOME]]="DNCO", Tabella2[[#This Row],[OUTCOME]]="SDNC"),1,0)</f>
        <v>0</v>
      </c>
      <c r="AL6373" s="70"/>
      <c r="BM6373" s="135" t="str">
        <f>Tabella2[[#This Row],[ACT START]]</f>
        <v>07:00</v>
      </c>
      <c r="BN6373" s="136" t="str">
        <f>Tabella2[[#This Row],[ACT STOP]]</f>
        <v>08:00</v>
      </c>
      <c r="BO6373" s="101"/>
      <c r="BR6373" s="109" t="str">
        <f t="shared" ref="BR6373:BR6404" si="115">_xlfn.CONCAT(LEFT(BR6372,6),TEXT(RIGHT(BR6372,4)+1,"0000"))</f>
        <v>SH-25-6362</v>
      </c>
      <c r="BS6373" s="109" t="s">
        <v>332</v>
      </c>
      <c r="BT6373" t="str">
        <f>Tabella2[[#This Row],[OUTCOME]]</f>
        <v>DCO</v>
      </c>
      <c r="BU6373" t="str">
        <f>_xlfn.CONCAT(Tabella2[[#This Row],[NAME SP]],Tabella2[[#This Row],[ID SP]]," - ",Tabella2[[#This Row],[SYLLABUS NO]])</f>
        <v>QATAR80 - NET BTFFB02</v>
      </c>
      <c r="BV6373" t="s">
        <v>11904</v>
      </c>
    </row>
    <row r="6374" spans="1:74" ht="31.5" hidden="1">
      <c r="A6374" s="103" t="s">
        <v>13564</v>
      </c>
      <c r="B6374" s="102">
        <v>45966</v>
      </c>
      <c r="C6374" s="104">
        <f>_xlfn.ISOWEEKNUM(Tabella2[[#This Row],[Date]])</f>
        <v>45</v>
      </c>
      <c r="D6374" s="104" t="s">
        <v>195</v>
      </c>
      <c r="E6374" s="104" t="s">
        <v>298</v>
      </c>
      <c r="F6374" s="104"/>
      <c r="G6374" s="104" t="s">
        <v>257</v>
      </c>
      <c r="H6374" s="105">
        <v>32</v>
      </c>
      <c r="I6374" s="104"/>
      <c r="J6374" s="104" t="s">
        <v>258</v>
      </c>
      <c r="K6374" s="104" t="s">
        <v>78</v>
      </c>
      <c r="L6374" s="104" t="s">
        <v>299</v>
      </c>
      <c r="M6374" s="104" t="s">
        <v>276</v>
      </c>
      <c r="N6374" s="104"/>
      <c r="O6374" s="106" t="str">
        <f>A6373</f>
        <v>18778</v>
      </c>
      <c r="P6374" s="111" t="s">
        <v>300</v>
      </c>
      <c r="Q6374" s="153" t="s">
        <v>285</v>
      </c>
      <c r="R6374" s="153" t="s">
        <v>286</v>
      </c>
      <c r="S6374" s="153">
        <f>Tabella2[[#This Row],[PLD STOP]]-Tabella2[[#This Row],[PLD START]]</f>
        <v>4.166666666666663E-2</v>
      </c>
      <c r="T6374" s="153" t="s">
        <v>285</v>
      </c>
      <c r="U6374" s="153" t="s">
        <v>286</v>
      </c>
      <c r="V6374" s="153">
        <f>IF(ISBLANK(T6374),"",Tabella2[[#This Row],[ACT STOP]]-Tabella2[[#This Row],[ACT START]])</f>
        <v>4.166666666666663E-2</v>
      </c>
      <c r="W6374" s="104" t="s">
        <v>122</v>
      </c>
      <c r="X6374" s="104" t="s">
        <v>91</v>
      </c>
      <c r="Y6374" s="110" t="s">
        <v>13601</v>
      </c>
      <c r="Z6374" s="106"/>
      <c r="AA6374" s="104"/>
      <c r="AB6374" s="107"/>
      <c r="AC6374" s="72">
        <f>IF(OR(Tabella2[[#This Row],[OUTCOME]]="DCO",Tabella2[[#This Row],[OUTCOME]]="SDC"),1,0)</f>
        <v>1</v>
      </c>
      <c r="AH6374" s="70"/>
      <c r="AI6374" s="70"/>
      <c r="AJ6374">
        <f>IF(OR(Tabella2[[#This Row],[OUTCOME]]="DNCO", Tabella2[[#This Row],[OUTCOME]]="SDNC"),1,0)</f>
        <v>0</v>
      </c>
      <c r="AL6374" s="70"/>
      <c r="BM6374" s="135" t="str">
        <f>Tabella2[[#This Row],[ACT START]]</f>
        <v>07:00</v>
      </c>
      <c r="BN6374" s="136" t="str">
        <f>Tabella2[[#This Row],[ACT STOP]]</f>
        <v>08:00</v>
      </c>
      <c r="BO6374" s="101"/>
      <c r="BR6374" s="109" t="str">
        <f t="shared" si="115"/>
        <v>SH-25-6363</v>
      </c>
      <c r="BS6374" s="109" t="s">
        <v>356</v>
      </c>
      <c r="BT6374" t="str">
        <f>Tabella2[[#This Row],[OUTCOME]]</f>
        <v>SDC</v>
      </c>
      <c r="BU6374" t="str">
        <f>_xlfn.CONCAT(Tabella2[[#This Row],[NAME SP]],Tabella2[[#This Row],[ID SP]]," - ",Tabella2[[#This Row],[SYLLABUS NO]])</f>
        <v>Support QATAR - SUPP</v>
      </c>
    </row>
    <row r="6375" spans="1:74" hidden="1">
      <c r="A6375" s="103" t="s">
        <v>13565</v>
      </c>
      <c r="B6375" s="102">
        <v>45966</v>
      </c>
      <c r="C6375" s="104">
        <f>_xlfn.ISOWEEKNUM(Tabella2[[#This Row],[Date]])</f>
        <v>45</v>
      </c>
      <c r="D6375" s="104" t="s">
        <v>817</v>
      </c>
      <c r="E6375" s="104" t="s">
        <v>284</v>
      </c>
      <c r="F6375" s="104">
        <v>75</v>
      </c>
      <c r="G6375" s="104" t="s">
        <v>257</v>
      </c>
      <c r="H6375" s="105">
        <v>13</v>
      </c>
      <c r="I6375" s="104"/>
      <c r="J6375" s="104" t="s">
        <v>258</v>
      </c>
      <c r="K6375" s="104" t="s">
        <v>83</v>
      </c>
      <c r="L6375" s="104" t="s">
        <v>299</v>
      </c>
      <c r="M6375" s="104" t="s">
        <v>276</v>
      </c>
      <c r="N6375" s="104"/>
      <c r="O6375" s="106" t="str">
        <f>A6376</f>
        <v>18781</v>
      </c>
      <c r="P6375" s="111" t="s">
        <v>844</v>
      </c>
      <c r="Q6375" s="153" t="s">
        <v>285</v>
      </c>
      <c r="R6375" s="153" t="s">
        <v>286</v>
      </c>
      <c r="S6375" s="153">
        <f>Tabella2[[#This Row],[PLD STOP]]-Tabella2[[#This Row],[PLD START]]</f>
        <v>4.166666666666663E-2</v>
      </c>
      <c r="T6375" s="153">
        <v>0.29166666666666669</v>
      </c>
      <c r="U6375" s="153">
        <v>0.33333333333333331</v>
      </c>
      <c r="V6375" s="153">
        <f>IF(ISBLANK(T6375),"",Tabella2[[#This Row],[ACT STOP]]-Tabella2[[#This Row],[ACT START]])</f>
        <v>4.166666666666663E-2</v>
      </c>
      <c r="W6375" s="104" t="s">
        <v>92</v>
      </c>
      <c r="X6375" s="104" t="s">
        <v>91</v>
      </c>
      <c r="Y6375" s="110"/>
      <c r="Z6375" s="106"/>
      <c r="AA6375" s="104"/>
      <c r="AB6375" s="107"/>
      <c r="AC6375" s="72">
        <f>IF(OR(Tabella2[[#This Row],[OUTCOME]]="DCO",Tabella2[[#This Row],[OUTCOME]]="SDC"),1,0)</f>
        <v>1</v>
      </c>
      <c r="AH6375" s="70"/>
      <c r="AI6375" s="70"/>
      <c r="AJ6375">
        <f>IF(OR(Tabella2[[#This Row],[OUTCOME]]="DNCO", Tabella2[[#This Row],[OUTCOME]]="SDNC"),1,0)</f>
        <v>0</v>
      </c>
      <c r="AL6375" s="70"/>
      <c r="BM6375" s="135">
        <f>Tabella2[[#This Row],[ACT START]]</f>
        <v>0.29166666666666669</v>
      </c>
      <c r="BN6375" s="136">
        <f>Tabella2[[#This Row],[ACT STOP]]</f>
        <v>0.33333333333333331</v>
      </c>
      <c r="BO6375" s="101"/>
      <c r="BR6375" s="109" t="str">
        <f t="shared" si="115"/>
        <v>SH-25-6364</v>
      </c>
      <c r="BS6375" s="109" t="s">
        <v>427</v>
      </c>
      <c r="BT6375" t="str">
        <f>Tabella2[[#This Row],[OUTCOME]]</f>
        <v>DCO</v>
      </c>
      <c r="BU6375" t="str">
        <f>_xlfn.CONCAT(Tabella2[[#This Row],[NAME SP]],Tabella2[[#This Row],[ID SP]]," - ",Tabella2[[#This Row],[SYLLABUS NO]])</f>
        <v>IFTS75 - FMSC HACM02</v>
      </c>
      <c r="BV6375" t="s">
        <v>12078</v>
      </c>
    </row>
    <row r="6376" spans="1:74" hidden="1">
      <c r="A6376" s="103" t="s">
        <v>13566</v>
      </c>
      <c r="B6376" s="102">
        <v>45966</v>
      </c>
      <c r="C6376" s="104">
        <f>_xlfn.ISOWEEKNUM(Tabella2[[#This Row],[Date]])</f>
        <v>45</v>
      </c>
      <c r="D6376" s="104" t="s">
        <v>195</v>
      </c>
      <c r="E6376" s="104" t="s">
        <v>398</v>
      </c>
      <c r="F6376" s="104"/>
      <c r="G6376" s="104" t="s">
        <v>284</v>
      </c>
      <c r="H6376" s="105">
        <v>23</v>
      </c>
      <c r="I6376" s="104"/>
      <c r="J6376" s="104" t="s">
        <v>258</v>
      </c>
      <c r="K6376" s="104" t="s">
        <v>80</v>
      </c>
      <c r="L6376" s="104" t="s">
        <v>299</v>
      </c>
      <c r="M6376" s="104" t="s">
        <v>276</v>
      </c>
      <c r="N6376" s="104"/>
      <c r="O6376" s="106" t="str">
        <f>A6375</f>
        <v>18780</v>
      </c>
      <c r="P6376" s="111" t="s">
        <v>300</v>
      </c>
      <c r="Q6376" s="153" t="s">
        <v>285</v>
      </c>
      <c r="R6376" s="153" t="s">
        <v>286</v>
      </c>
      <c r="S6376" s="153">
        <f>Tabella2[[#This Row],[PLD STOP]]-Tabella2[[#This Row],[PLD START]]</f>
        <v>4.166666666666663E-2</v>
      </c>
      <c r="T6376" s="153">
        <v>0.29166666666666669</v>
      </c>
      <c r="U6376" s="153">
        <v>0.33333333333333331</v>
      </c>
      <c r="V6376" s="153">
        <f>IF(ISBLANK(T6376),"",Tabella2[[#This Row],[ACT STOP]]-Tabella2[[#This Row],[ACT START]])</f>
        <v>4.166666666666663E-2</v>
      </c>
      <c r="W6376" s="104" t="s">
        <v>122</v>
      </c>
      <c r="X6376" s="104" t="s">
        <v>91</v>
      </c>
      <c r="Y6376" s="110"/>
      <c r="Z6376" s="106"/>
      <c r="AA6376" s="104"/>
      <c r="AB6376" s="107"/>
      <c r="AC6376" s="72">
        <f>IF(OR(Tabella2[[#This Row],[OUTCOME]]="DCO",Tabella2[[#This Row],[OUTCOME]]="SDC"),1,0)</f>
        <v>1</v>
      </c>
      <c r="AH6376" s="70"/>
      <c r="AI6376" s="70"/>
      <c r="AJ6376">
        <f>IF(OR(Tabella2[[#This Row],[OUTCOME]]="DNCO", Tabella2[[#This Row],[OUTCOME]]="SDNC"),1,0)</f>
        <v>0</v>
      </c>
      <c r="AL6376" s="70"/>
      <c r="BM6376" s="135">
        <f>Tabella2[[#This Row],[ACT START]]</f>
        <v>0.29166666666666669</v>
      </c>
      <c r="BN6376" s="136">
        <f>Tabella2[[#This Row],[ACT STOP]]</f>
        <v>0.33333333333333331</v>
      </c>
      <c r="BO6376" s="101"/>
      <c r="BR6376" s="109" t="str">
        <f t="shared" si="115"/>
        <v>SH-25-6365</v>
      </c>
      <c r="BS6376" s="109" t="s">
        <v>358</v>
      </c>
      <c r="BT6376" t="str">
        <f>Tabella2[[#This Row],[OUTCOME]]</f>
        <v>SDC</v>
      </c>
      <c r="BU6376" t="str">
        <f>_xlfn.CONCAT(Tabella2[[#This Row],[NAME SP]],Tabella2[[#This Row],[ID SP]]," - ",Tabella2[[#This Row],[SYLLABUS NO]])</f>
        <v>Support IFTS - SUPP</v>
      </c>
    </row>
    <row r="6377" spans="1:74" hidden="1">
      <c r="A6377" s="103" t="s">
        <v>13567</v>
      </c>
      <c r="B6377" s="102">
        <v>45966</v>
      </c>
      <c r="C6377" s="104">
        <f>_xlfn.ISOWEEKNUM(Tabella2[[#This Row],[Date]])</f>
        <v>45</v>
      </c>
      <c r="D6377" s="104"/>
      <c r="E6377" s="104"/>
      <c r="F6377" s="104"/>
      <c r="G6377" s="104" t="s">
        <v>284</v>
      </c>
      <c r="H6377" s="105">
        <v>9</v>
      </c>
      <c r="I6377" s="104"/>
      <c r="J6377" s="104" t="s">
        <v>258</v>
      </c>
      <c r="K6377" s="104" t="s">
        <v>75</v>
      </c>
      <c r="L6377" s="104" t="s">
        <v>299</v>
      </c>
      <c r="M6377" s="104" t="s">
        <v>516</v>
      </c>
      <c r="N6377" s="104"/>
      <c r="O6377" s="108" t="str">
        <f>A6378</f>
        <v>18783</v>
      </c>
      <c r="P6377" s="111" t="s">
        <v>300</v>
      </c>
      <c r="Q6377" s="153" t="s">
        <v>285</v>
      </c>
      <c r="R6377" s="153" t="s">
        <v>286</v>
      </c>
      <c r="S6377" s="153">
        <f>Tabella2[[#This Row],[PLD STOP]]-Tabella2[[#This Row],[PLD START]]</f>
        <v>4.166666666666663E-2</v>
      </c>
      <c r="T6377" s="153" t="s">
        <v>285</v>
      </c>
      <c r="U6377" s="153" t="s">
        <v>286</v>
      </c>
      <c r="V6377" s="153">
        <f>IF(ISBLANK(T6377),"",Tabella2[[#This Row],[ACT STOP]]-Tabella2[[#This Row],[ACT START]])</f>
        <v>4.166666666666663E-2</v>
      </c>
      <c r="W6377" s="104" t="s">
        <v>122</v>
      </c>
      <c r="X6377" s="104" t="s">
        <v>91</v>
      </c>
      <c r="Y6377" s="110" t="s">
        <v>13599</v>
      </c>
      <c r="Z6377" s="106"/>
      <c r="AA6377" s="104"/>
      <c r="AB6377" s="107"/>
      <c r="AC6377" s="72">
        <f>IF(OR(Tabella2[[#This Row],[OUTCOME]]="DCO",Tabella2[[#This Row],[OUTCOME]]="SDC"),1,0)</f>
        <v>1</v>
      </c>
      <c r="AH6377" s="70"/>
      <c r="AI6377" s="70"/>
      <c r="AJ6377">
        <f>IF(OR(Tabella2[[#This Row],[OUTCOME]]="DNCO", Tabella2[[#This Row],[OUTCOME]]="SDNC"),1,0)</f>
        <v>0</v>
      </c>
      <c r="AL6377" s="70"/>
      <c r="BL6377" t="s">
        <v>13600</v>
      </c>
      <c r="BM6377" s="135" t="str">
        <f>Tabella2[[#This Row],[ACT START]]</f>
        <v>07:00</v>
      </c>
      <c r="BN6377" s="136" t="str">
        <f>Tabella2[[#This Row],[ACT STOP]]</f>
        <v>08:00</v>
      </c>
      <c r="BO6377" s="101"/>
      <c r="BR6377" s="109" t="str">
        <f t="shared" si="115"/>
        <v>SH-25-6366</v>
      </c>
      <c r="BS6377" s="109" t="s">
        <v>339</v>
      </c>
      <c r="BT6377" t="str">
        <f>Tabella2[[#This Row],[OUTCOME]]</f>
        <v>SDC</v>
      </c>
      <c r="BU6377" t="str">
        <f>_xlfn.CONCAT(Tabella2[[#This Row],[NAME SP]],Tabella2[[#This Row],[ID SP]]," - ",Tabella2[[#This Row],[SYLLABUS NO]])</f>
        <v xml:space="preserve"> - SUPP</v>
      </c>
    </row>
    <row r="6378" spans="1:74" hidden="1">
      <c r="A6378" s="103" t="s">
        <v>13568</v>
      </c>
      <c r="B6378" s="102">
        <v>45966</v>
      </c>
      <c r="C6378" s="104">
        <f>_xlfn.ISOWEEKNUM(Tabella2[[#This Row],[Date]])</f>
        <v>45</v>
      </c>
      <c r="D6378" s="104" t="s">
        <v>6621</v>
      </c>
      <c r="E6378" s="104" t="s">
        <v>284</v>
      </c>
      <c r="F6378" s="104">
        <v>82</v>
      </c>
      <c r="G6378" s="104" t="s">
        <v>284</v>
      </c>
      <c r="H6378" s="105">
        <v>22</v>
      </c>
      <c r="I6378" s="104"/>
      <c r="J6378" s="104" t="s">
        <v>258</v>
      </c>
      <c r="K6378" s="104" t="s">
        <v>77</v>
      </c>
      <c r="L6378" s="104" t="s">
        <v>299</v>
      </c>
      <c r="M6378" s="104" t="s">
        <v>516</v>
      </c>
      <c r="N6378" s="104"/>
      <c r="O6378" s="108" t="str">
        <f>A6377</f>
        <v>18782</v>
      </c>
      <c r="P6378" s="111" t="s">
        <v>1877</v>
      </c>
      <c r="Q6378" s="153" t="s">
        <v>285</v>
      </c>
      <c r="R6378" s="153">
        <v>0.33333333333333331</v>
      </c>
      <c r="S6378" s="153">
        <f>Tabella2[[#This Row],[PLD STOP]]-Tabella2[[#This Row],[PLD START]]</f>
        <v>4.166666666666663E-2</v>
      </c>
      <c r="T6378" s="153">
        <v>0.29166666666666669</v>
      </c>
      <c r="U6378" s="153">
        <v>0.3298611111111111</v>
      </c>
      <c r="V6378" s="153">
        <f>IF(ISBLANK(T6378),"",Tabella2[[#This Row],[ACT STOP]]-Tabella2[[#This Row],[ACT START]])</f>
        <v>3.819444444444442E-2</v>
      </c>
      <c r="W6378" s="104" t="s">
        <v>92</v>
      </c>
      <c r="X6378" s="104" t="s">
        <v>91</v>
      </c>
      <c r="Y6378" s="110" t="s">
        <v>14227</v>
      </c>
      <c r="Z6378" s="106"/>
      <c r="AA6378" s="104"/>
      <c r="AB6378" s="107"/>
      <c r="AC6378" s="72">
        <f>IF(OR(Tabella2[[#This Row],[OUTCOME]]="DCO",Tabella2[[#This Row],[OUTCOME]]="SDC"),1,0)</f>
        <v>1</v>
      </c>
      <c r="AH6378" s="70"/>
      <c r="AI6378" s="70"/>
      <c r="AJ6378">
        <f>IF(OR(Tabella2[[#This Row],[OUTCOME]]="DNCO", Tabella2[[#This Row],[OUTCOME]]="SDNC"),1,0)</f>
        <v>0</v>
      </c>
      <c r="AL6378" s="70"/>
      <c r="BM6378" s="135">
        <f>Tabella2[[#This Row],[ACT START]]</f>
        <v>0.29166666666666669</v>
      </c>
      <c r="BN6378" s="136">
        <f>Tabella2[[#This Row],[ACT STOP]]</f>
        <v>0.3298611111111111</v>
      </c>
      <c r="BO6378" s="101"/>
      <c r="BR6378" s="109" t="str">
        <f t="shared" si="115"/>
        <v>SH-25-6367</v>
      </c>
      <c r="BS6378" s="109" t="s">
        <v>295</v>
      </c>
      <c r="BT6378" t="str">
        <f>Tabella2[[#This Row],[OUTCOME]]</f>
        <v>DCO</v>
      </c>
      <c r="BU6378" t="str">
        <f>_xlfn.CONCAT(Tabella2[[#This Row],[NAME SP]],Tabella2[[#This Row],[ID SP]]," - ",Tabella2[[#This Row],[SYLLABUS NO]])</f>
        <v>IFTS82 - NET PGM01</v>
      </c>
      <c r="BV6378" t="s">
        <v>11868</v>
      </c>
    </row>
    <row r="6379" spans="1:74" hidden="1">
      <c r="A6379" s="103" t="s">
        <v>13569</v>
      </c>
      <c r="B6379" s="102">
        <v>45966</v>
      </c>
      <c r="C6379" s="104">
        <f>_xlfn.ISOWEEKNUM(Tabella2[[#This Row],[Date]])</f>
        <v>45</v>
      </c>
      <c r="D6379" s="104" t="s">
        <v>9743</v>
      </c>
      <c r="E6379" s="104" t="s">
        <v>256</v>
      </c>
      <c r="F6379" s="104">
        <v>79</v>
      </c>
      <c r="G6379" s="104" t="s">
        <v>257</v>
      </c>
      <c r="H6379" s="105">
        <v>10</v>
      </c>
      <c r="I6379" s="104"/>
      <c r="J6379" s="104" t="s">
        <v>258</v>
      </c>
      <c r="K6379" s="104" t="s">
        <v>79</v>
      </c>
      <c r="L6379" s="104" t="s">
        <v>299</v>
      </c>
      <c r="M6379" s="104" t="s">
        <v>328</v>
      </c>
      <c r="N6379" s="104"/>
      <c r="O6379" s="106" t="str">
        <f>A6380</f>
        <v>18785</v>
      </c>
      <c r="P6379" s="111" t="s">
        <v>2641</v>
      </c>
      <c r="Q6379" s="153" t="s">
        <v>525</v>
      </c>
      <c r="R6379" s="153" t="s">
        <v>262</v>
      </c>
      <c r="S6379" s="153">
        <f>Tabella2[[#This Row],[PLD STOP]]-Tabella2[[#This Row],[PLD START]]</f>
        <v>4.166666666666663E-2</v>
      </c>
      <c r="T6379" s="153"/>
      <c r="U6379" s="153"/>
      <c r="V6379" s="153" t="str">
        <f>IF(ISBLANK(T6379),"",Tabella2[[#This Row],[ACT STOP]]-Tabella2[[#This Row],[ACT START]])</f>
        <v/>
      </c>
      <c r="W6379" s="104" t="s">
        <v>108</v>
      </c>
      <c r="X6379" s="104" t="s">
        <v>146</v>
      </c>
      <c r="Y6379" s="110"/>
      <c r="Z6379" s="106"/>
      <c r="AA6379" s="104"/>
      <c r="AB6379" s="107"/>
      <c r="AC6379" s="72">
        <f>IF(OR(Tabella2[[#This Row],[OUTCOME]]="DCO",Tabella2[[#This Row],[OUTCOME]]="SDC"),1,0)</f>
        <v>0</v>
      </c>
      <c r="AH6379" s="70"/>
      <c r="AI6379" s="70"/>
      <c r="AJ6379">
        <f>IF(OR(Tabella2[[#This Row],[OUTCOME]]="DNCO", Tabella2[[#This Row],[OUTCOME]]="SDNC"),1,0)</f>
        <v>0</v>
      </c>
      <c r="AL6379" s="70"/>
      <c r="BL6379" t="s">
        <v>13604</v>
      </c>
      <c r="BM6379" s="135">
        <f>Tabella2[[#This Row],[ACT START]]</f>
        <v>0</v>
      </c>
      <c r="BN6379" s="136">
        <f>Tabella2[[#This Row],[ACT STOP]]</f>
        <v>0</v>
      </c>
      <c r="BO6379" s="101"/>
      <c r="BR6379" s="109" t="str">
        <f t="shared" si="115"/>
        <v>SH-25-6368</v>
      </c>
      <c r="BS6379" s="109" t="s">
        <v>552</v>
      </c>
      <c r="BT6379" t="str">
        <f>Tabella2[[#This Row],[OUTCOME]]</f>
        <v>CANC</v>
      </c>
      <c r="BU6379" t="str">
        <f>_xlfn.CONCAT(Tabella2[[#This Row],[NAME SP]],Tabella2[[#This Row],[ID SP]]," - ",Tabella2[[#This Row],[SYLLABUS NO]])</f>
        <v>QATAR79 - NET BTLLB01</v>
      </c>
      <c r="BV6379" t="s">
        <v>11914</v>
      </c>
    </row>
    <row r="6380" spans="1:74" hidden="1">
      <c r="A6380" s="103" t="s">
        <v>13570</v>
      </c>
      <c r="B6380" s="102">
        <v>45966</v>
      </c>
      <c r="C6380" s="104">
        <f>_xlfn.ISOWEEKNUM(Tabella2[[#This Row],[Date]])</f>
        <v>45</v>
      </c>
      <c r="D6380" s="104" t="s">
        <v>9743</v>
      </c>
      <c r="E6380" s="104" t="s">
        <v>256</v>
      </c>
      <c r="F6380" s="104">
        <v>81</v>
      </c>
      <c r="G6380" s="104" t="s">
        <v>257</v>
      </c>
      <c r="H6380" s="105">
        <v>12</v>
      </c>
      <c r="I6380" s="104"/>
      <c r="J6380" s="104" t="s">
        <v>258</v>
      </c>
      <c r="K6380" s="104" t="s">
        <v>78</v>
      </c>
      <c r="L6380" s="104" t="s">
        <v>299</v>
      </c>
      <c r="M6380" s="104" t="s">
        <v>328</v>
      </c>
      <c r="N6380" s="104"/>
      <c r="O6380" s="106" t="str">
        <f>A6379</f>
        <v>18784</v>
      </c>
      <c r="P6380" s="111" t="s">
        <v>2641</v>
      </c>
      <c r="Q6380" s="153" t="s">
        <v>525</v>
      </c>
      <c r="R6380" s="153" t="s">
        <v>262</v>
      </c>
      <c r="S6380" s="153">
        <f>Tabella2[[#This Row],[PLD STOP]]-Tabella2[[#This Row],[PLD START]]</f>
        <v>4.166666666666663E-2</v>
      </c>
      <c r="T6380" s="153"/>
      <c r="U6380" s="153"/>
      <c r="V6380" s="153" t="str">
        <f>IF(ISBLANK(T6380),"",Tabella2[[#This Row],[ACT STOP]]-Tabella2[[#This Row],[ACT START]])</f>
        <v/>
      </c>
      <c r="W6380" s="104" t="s">
        <v>108</v>
      </c>
      <c r="X6380" s="104" t="s">
        <v>146</v>
      </c>
      <c r="Y6380" s="110"/>
      <c r="Z6380" s="106"/>
      <c r="AA6380" s="104"/>
      <c r="AB6380" s="107"/>
      <c r="AC6380" s="72">
        <f>IF(OR(Tabella2[[#This Row],[OUTCOME]]="DCO",Tabella2[[#This Row],[OUTCOME]]="SDC"),1,0)</f>
        <v>0</v>
      </c>
      <c r="AH6380" s="70"/>
      <c r="AI6380" s="70"/>
      <c r="AJ6380">
        <f>IF(OR(Tabella2[[#This Row],[OUTCOME]]="DNCO", Tabella2[[#This Row],[OUTCOME]]="SDNC"),1,0)</f>
        <v>0</v>
      </c>
      <c r="AL6380" s="70"/>
      <c r="BL6380" t="s">
        <v>13604</v>
      </c>
      <c r="BM6380" s="135">
        <f>Tabella2[[#This Row],[ACT START]]</f>
        <v>0</v>
      </c>
      <c r="BN6380" s="136">
        <f>Tabella2[[#This Row],[ACT STOP]]</f>
        <v>0</v>
      </c>
      <c r="BO6380" s="101"/>
      <c r="BR6380" s="109" t="str">
        <f t="shared" si="115"/>
        <v>SH-25-6369</v>
      </c>
      <c r="BS6380" s="109" t="s">
        <v>266</v>
      </c>
      <c r="BT6380" t="str">
        <f>Tabella2[[#This Row],[OUTCOME]]</f>
        <v>CANC</v>
      </c>
      <c r="BU6380" t="str">
        <f>_xlfn.CONCAT(Tabella2[[#This Row],[NAME SP]],Tabella2[[#This Row],[ID SP]]," - ",Tabella2[[#This Row],[SYLLABUS NO]])</f>
        <v>QATAR81 - NET BTLLB01</v>
      </c>
      <c r="BV6380" t="s">
        <v>12146</v>
      </c>
    </row>
    <row r="6381" spans="1:74" hidden="1">
      <c r="A6381" s="103" t="s">
        <v>13571</v>
      </c>
      <c r="B6381" s="102">
        <v>45966</v>
      </c>
      <c r="C6381" s="104">
        <f>_xlfn.ISOWEEKNUM(Tabella2[[#This Row],[Date]])</f>
        <v>45</v>
      </c>
      <c r="D6381" s="104" t="s">
        <v>751</v>
      </c>
      <c r="E6381" s="104" t="s">
        <v>256</v>
      </c>
      <c r="F6381" s="104">
        <v>76</v>
      </c>
      <c r="G6381" s="104" t="s">
        <v>257</v>
      </c>
      <c r="H6381" s="105">
        <v>5</v>
      </c>
      <c r="I6381" s="104" t="s">
        <v>258</v>
      </c>
      <c r="J6381" s="104"/>
      <c r="K6381" s="104" t="s">
        <v>83</v>
      </c>
      <c r="L6381" s="104" t="s">
        <v>299</v>
      </c>
      <c r="M6381" s="104" t="s">
        <v>276</v>
      </c>
      <c r="N6381" s="104"/>
      <c r="O6381" s="106" t="str">
        <f>A6382</f>
        <v>18787</v>
      </c>
      <c r="P6381" s="111" t="s">
        <v>2791</v>
      </c>
      <c r="Q6381" s="153" t="s">
        <v>525</v>
      </c>
      <c r="R6381" s="153" t="s">
        <v>262</v>
      </c>
      <c r="S6381" s="153">
        <f>Tabella2[[#This Row],[PLD STOP]]-Tabella2[[#This Row],[PLD START]]</f>
        <v>4.166666666666663E-2</v>
      </c>
      <c r="T6381" s="153">
        <v>0.35416666666666669</v>
      </c>
      <c r="U6381" s="153">
        <v>0.39583333333333331</v>
      </c>
      <c r="V6381" s="153">
        <f>IF(ISBLANK(T6381),"",Tabella2[[#This Row],[ACT STOP]]-Tabella2[[#This Row],[ACT START]])</f>
        <v>4.166666666666663E-2</v>
      </c>
      <c r="W6381" s="104" t="s">
        <v>92</v>
      </c>
      <c r="X6381" s="104" t="s">
        <v>91</v>
      </c>
      <c r="Y6381" s="110"/>
      <c r="Z6381" s="106"/>
      <c r="AA6381" s="104"/>
      <c r="AB6381" s="107"/>
      <c r="AC6381" s="72">
        <f>IF(OR(Tabella2[[#This Row],[OUTCOME]]="DCO",Tabella2[[#This Row],[OUTCOME]]="SDC"),1,0)</f>
        <v>1</v>
      </c>
      <c r="AH6381" s="70"/>
      <c r="AI6381" s="70"/>
      <c r="AJ6381">
        <f>IF(OR(Tabella2[[#This Row],[OUTCOME]]="DNCO", Tabella2[[#This Row],[OUTCOME]]="SDNC"),1,0)</f>
        <v>0</v>
      </c>
      <c r="AL6381" s="70"/>
      <c r="BM6381" s="135">
        <f>Tabella2[[#This Row],[ACT START]]</f>
        <v>0.35416666666666669</v>
      </c>
      <c r="BN6381" s="136">
        <f>Tabella2[[#This Row],[ACT STOP]]</f>
        <v>0.39583333333333331</v>
      </c>
      <c r="BO6381" s="101"/>
      <c r="BR6381" s="109" t="str">
        <f t="shared" si="115"/>
        <v>SH-25-6370</v>
      </c>
      <c r="BS6381" s="109" t="s">
        <v>416</v>
      </c>
      <c r="BT6381" t="str">
        <f>Tabella2[[#This Row],[OUTCOME]]</f>
        <v>DCO</v>
      </c>
      <c r="BU6381" t="str">
        <f>_xlfn.CONCAT(Tabella2[[#This Row],[NAME SP]],Tabella2[[#This Row],[ID SP]]," - ",Tabella2[[#This Row],[SYLLABUS NO]])</f>
        <v>QATAR76 - FMSC DACM02</v>
      </c>
      <c r="BV6381" t="s">
        <v>11939</v>
      </c>
    </row>
    <row r="6382" spans="1:74" hidden="1">
      <c r="A6382" s="103" t="s">
        <v>13572</v>
      </c>
      <c r="B6382" s="102">
        <v>45966</v>
      </c>
      <c r="C6382" s="104">
        <f>_xlfn.ISOWEEKNUM(Tabella2[[#This Row],[Date]])</f>
        <v>45</v>
      </c>
      <c r="D6382" s="104" t="s">
        <v>195</v>
      </c>
      <c r="E6382" s="104" t="s">
        <v>298</v>
      </c>
      <c r="F6382" s="104"/>
      <c r="G6382" s="104" t="s">
        <v>257</v>
      </c>
      <c r="H6382" s="105">
        <v>2</v>
      </c>
      <c r="I6382" s="104"/>
      <c r="J6382" s="104" t="s">
        <v>258</v>
      </c>
      <c r="K6382" s="104" t="s">
        <v>80</v>
      </c>
      <c r="L6382" s="104" t="s">
        <v>299</v>
      </c>
      <c r="M6382" s="104" t="s">
        <v>276</v>
      </c>
      <c r="N6382" s="104"/>
      <c r="O6382" s="106" t="str">
        <f>A6381</f>
        <v>18786</v>
      </c>
      <c r="P6382" s="111" t="s">
        <v>300</v>
      </c>
      <c r="Q6382" s="153" t="s">
        <v>525</v>
      </c>
      <c r="R6382" s="153" t="s">
        <v>262</v>
      </c>
      <c r="S6382" s="153">
        <f>Tabella2[[#This Row],[PLD STOP]]-Tabella2[[#This Row],[PLD START]]</f>
        <v>4.166666666666663E-2</v>
      </c>
      <c r="T6382" s="153">
        <v>0.35416666666666669</v>
      </c>
      <c r="U6382" s="153">
        <v>0.39583333333333331</v>
      </c>
      <c r="V6382" s="153">
        <f>IF(ISBLANK(T6382),"",Tabella2[[#This Row],[ACT STOP]]-Tabella2[[#This Row],[ACT START]])</f>
        <v>4.166666666666663E-2</v>
      </c>
      <c r="W6382" s="104" t="s">
        <v>122</v>
      </c>
      <c r="X6382" s="104" t="s">
        <v>91</v>
      </c>
      <c r="Y6382" s="110"/>
      <c r="Z6382" s="106"/>
      <c r="AA6382" s="104"/>
      <c r="AB6382" s="107"/>
      <c r="AC6382" s="72">
        <f>IF(OR(Tabella2[[#This Row],[OUTCOME]]="DCO",Tabella2[[#This Row],[OUTCOME]]="SDC"),1,0)</f>
        <v>1</v>
      </c>
      <c r="AH6382" s="70"/>
      <c r="AI6382" s="70"/>
      <c r="AJ6382">
        <f>IF(OR(Tabella2[[#This Row],[OUTCOME]]="DNCO", Tabella2[[#This Row],[OUTCOME]]="SDNC"),1,0)</f>
        <v>0</v>
      </c>
      <c r="AL6382" s="70"/>
      <c r="BM6382" s="135">
        <f>Tabella2[[#This Row],[ACT START]]</f>
        <v>0.35416666666666669</v>
      </c>
      <c r="BN6382" s="136">
        <f>Tabella2[[#This Row],[ACT STOP]]</f>
        <v>0.39583333333333331</v>
      </c>
      <c r="BO6382" s="101"/>
      <c r="BR6382" s="109" t="str">
        <f t="shared" si="115"/>
        <v>SH-25-6371</v>
      </c>
      <c r="BS6382" s="109" t="s">
        <v>368</v>
      </c>
      <c r="BT6382" t="str">
        <f>Tabella2[[#This Row],[OUTCOME]]</f>
        <v>SDC</v>
      </c>
      <c r="BU6382" t="str">
        <f>_xlfn.CONCAT(Tabella2[[#This Row],[NAME SP]],Tabella2[[#This Row],[ID SP]]," - ",Tabella2[[#This Row],[SYLLABUS NO]])</f>
        <v>Support QATAR - SUPP</v>
      </c>
    </row>
    <row r="6383" spans="1:74" hidden="1">
      <c r="A6383" s="103" t="s">
        <v>13573</v>
      </c>
      <c r="B6383" s="102">
        <v>45966</v>
      </c>
      <c r="C6383" s="104">
        <f>_xlfn.ISOWEEKNUM(Tabella2[[#This Row],[Date]])</f>
        <v>45</v>
      </c>
      <c r="D6383" s="104" t="s">
        <v>11893</v>
      </c>
      <c r="E6383" s="104" t="s">
        <v>327</v>
      </c>
      <c r="F6383" s="104">
        <v>86</v>
      </c>
      <c r="G6383" s="104" t="s">
        <v>257</v>
      </c>
      <c r="H6383" s="105">
        <v>17</v>
      </c>
      <c r="I6383" s="104" t="s">
        <v>258</v>
      </c>
      <c r="J6383" s="104"/>
      <c r="K6383" s="104" t="s">
        <v>81</v>
      </c>
      <c r="L6383" s="104" t="s">
        <v>259</v>
      </c>
      <c r="M6383" s="104" t="s">
        <v>3055</v>
      </c>
      <c r="N6383" s="104"/>
      <c r="O6383" s="106"/>
      <c r="P6383" s="111" t="s">
        <v>3496</v>
      </c>
      <c r="Q6383" s="153" t="s">
        <v>525</v>
      </c>
      <c r="R6383" s="153" t="s">
        <v>262</v>
      </c>
      <c r="S6383" s="153">
        <f>Tabella2[[#This Row],[PLD STOP]]-Tabella2[[#This Row],[PLD START]]</f>
        <v>4.166666666666663E-2</v>
      </c>
      <c r="T6383" s="153">
        <v>0.35416666666666669</v>
      </c>
      <c r="U6383" s="153">
        <v>0.39583333333333331</v>
      </c>
      <c r="V6383" s="153">
        <f>IF(ISBLANK(T6383),"",Tabella2[[#This Row],[ACT STOP]]-Tabella2[[#This Row],[ACT START]])</f>
        <v>4.166666666666663E-2</v>
      </c>
      <c r="W6383" s="104" t="s">
        <v>92</v>
      </c>
      <c r="X6383" s="104" t="s">
        <v>91</v>
      </c>
      <c r="Y6383" s="110"/>
      <c r="Z6383" s="106"/>
      <c r="AA6383" s="104"/>
      <c r="AB6383" s="107"/>
      <c r="AC6383" s="72">
        <f>IF(OR(Tabella2[[#This Row],[OUTCOME]]="DCO",Tabella2[[#This Row],[OUTCOME]]="SDC"),1,0)</f>
        <v>1</v>
      </c>
      <c r="AH6383" s="70"/>
      <c r="AI6383" s="70"/>
      <c r="AJ6383">
        <f>IF(OR(Tabella2[[#This Row],[OUTCOME]]="DNCO", Tabella2[[#This Row],[OUTCOME]]="SDNC"),1,0)</f>
        <v>0</v>
      </c>
      <c r="AL6383" s="70"/>
      <c r="BM6383" s="135">
        <f>Tabella2[[#This Row],[ACT START]]</f>
        <v>0.35416666666666669</v>
      </c>
      <c r="BN6383" s="136">
        <f>Tabella2[[#This Row],[ACT STOP]]</f>
        <v>0.39583333333333331</v>
      </c>
      <c r="BO6383" s="101"/>
      <c r="BR6383" s="109" t="str">
        <f t="shared" si="115"/>
        <v>SH-25-6372</v>
      </c>
      <c r="BS6383" s="109" t="s">
        <v>393</v>
      </c>
      <c r="BT6383" t="str">
        <f>Tabella2[[#This Row],[OUTCOME]]</f>
        <v>DCO</v>
      </c>
      <c r="BU6383" t="str">
        <f>_xlfn.CONCAT(Tabella2[[#This Row],[NAME SP]],Tabella2[[#This Row],[ID SP]]," - ",Tabella2[[#This Row],[SYLLABUS NO]])</f>
        <v>AMI86 - SD NAV01</v>
      </c>
      <c r="BV6383" t="s">
        <v>11908</v>
      </c>
    </row>
    <row r="6384" spans="1:74" hidden="1">
      <c r="A6384" s="103" t="s">
        <v>13574</v>
      </c>
      <c r="B6384" s="102">
        <v>45966</v>
      </c>
      <c r="C6384" s="104">
        <f>_xlfn.ISOWEEKNUM(Tabella2[[#This Row],[Date]])</f>
        <v>45</v>
      </c>
      <c r="D6384" s="104" t="s">
        <v>11893</v>
      </c>
      <c r="E6384" s="104" t="s">
        <v>327</v>
      </c>
      <c r="F6384" s="104">
        <v>87</v>
      </c>
      <c r="G6384" s="104" t="s">
        <v>257</v>
      </c>
      <c r="H6384" s="105">
        <v>9</v>
      </c>
      <c r="I6384" s="104" t="s">
        <v>258</v>
      </c>
      <c r="J6384" s="104"/>
      <c r="K6384" s="104" t="s">
        <v>77</v>
      </c>
      <c r="L6384" s="104" t="s">
        <v>259</v>
      </c>
      <c r="M6384" s="104" t="s">
        <v>3055</v>
      </c>
      <c r="N6384" s="104"/>
      <c r="O6384" s="106"/>
      <c r="P6384" s="111" t="s">
        <v>3496</v>
      </c>
      <c r="Q6384" s="153" t="s">
        <v>525</v>
      </c>
      <c r="R6384" s="153" t="s">
        <v>262</v>
      </c>
      <c r="S6384" s="153">
        <f>Tabella2[[#This Row],[PLD STOP]]-Tabella2[[#This Row],[PLD START]]</f>
        <v>4.166666666666663E-2</v>
      </c>
      <c r="T6384" s="153">
        <v>0.35416666666666669</v>
      </c>
      <c r="U6384" s="153">
        <v>0.39583333333333331</v>
      </c>
      <c r="V6384" s="153">
        <f>IF(ISBLANK(T6384),"",Tabella2[[#This Row],[ACT STOP]]-Tabella2[[#This Row],[ACT START]])</f>
        <v>4.166666666666663E-2</v>
      </c>
      <c r="W6384" s="104" t="s">
        <v>92</v>
      </c>
      <c r="X6384" s="104" t="s">
        <v>91</v>
      </c>
      <c r="Y6384" s="110"/>
      <c r="Z6384" s="106"/>
      <c r="AA6384" s="104"/>
      <c r="AB6384" s="107"/>
      <c r="AC6384" s="72">
        <f>IF(OR(Tabella2[[#This Row],[OUTCOME]]="DCO",Tabella2[[#This Row],[OUTCOME]]="SDC"),1,0)</f>
        <v>1</v>
      </c>
      <c r="AH6384" s="70"/>
      <c r="AI6384" s="70"/>
      <c r="AJ6384">
        <f>IF(OR(Tabella2[[#This Row],[OUTCOME]]="DNCO", Tabella2[[#This Row],[OUTCOME]]="SDNC"),1,0)</f>
        <v>0</v>
      </c>
      <c r="AL6384" s="70"/>
      <c r="BM6384" s="135">
        <f>Tabella2[[#This Row],[ACT START]]</f>
        <v>0.35416666666666669</v>
      </c>
      <c r="BN6384" s="136">
        <f>Tabella2[[#This Row],[ACT STOP]]</f>
        <v>0.39583333333333331</v>
      </c>
      <c r="BO6384" s="101"/>
      <c r="BR6384" s="109" t="str">
        <f t="shared" si="115"/>
        <v>SH-25-6373</v>
      </c>
      <c r="BS6384" s="109" t="s">
        <v>318</v>
      </c>
      <c r="BT6384" t="str">
        <f>Tabella2[[#This Row],[OUTCOME]]</f>
        <v>DCO</v>
      </c>
      <c r="BU6384" t="str">
        <f>_xlfn.CONCAT(Tabella2[[#This Row],[NAME SP]],Tabella2[[#This Row],[ID SP]]," - ",Tabella2[[#This Row],[SYLLABUS NO]])</f>
        <v>AMI87 - SD NAV01</v>
      </c>
      <c r="BV6384" t="s">
        <v>11910</v>
      </c>
    </row>
    <row r="6385" spans="1:74" hidden="1">
      <c r="A6385" s="103" t="s">
        <v>13575</v>
      </c>
      <c r="B6385" s="102">
        <v>45966</v>
      </c>
      <c r="C6385" s="104">
        <f>_xlfn.ISOWEEKNUM(Tabella2[[#This Row],[Date]])</f>
        <v>45</v>
      </c>
      <c r="D6385" s="104" t="s">
        <v>6396</v>
      </c>
      <c r="E6385" s="104" t="s">
        <v>256</v>
      </c>
      <c r="F6385" s="104">
        <v>74</v>
      </c>
      <c r="G6385" s="104" t="s">
        <v>257</v>
      </c>
      <c r="H6385" s="105">
        <v>32</v>
      </c>
      <c r="I6385" s="104"/>
      <c r="J6385" s="104" t="s">
        <v>258</v>
      </c>
      <c r="K6385" s="104" t="s">
        <v>79</v>
      </c>
      <c r="L6385" s="104" t="s">
        <v>299</v>
      </c>
      <c r="M6385" s="104" t="s">
        <v>361</v>
      </c>
      <c r="N6385" s="104"/>
      <c r="O6385" s="106" t="str">
        <f>A6386</f>
        <v>18791</v>
      </c>
      <c r="P6385" s="111" t="s">
        <v>2108</v>
      </c>
      <c r="Q6385" s="153" t="s">
        <v>498</v>
      </c>
      <c r="R6385" s="153" t="s">
        <v>499</v>
      </c>
      <c r="S6385" s="153">
        <f>Tabella2[[#This Row],[PLD STOP]]-Tabella2[[#This Row],[PLD START]]</f>
        <v>4.166666666666663E-2</v>
      </c>
      <c r="T6385" s="153" t="s">
        <v>498</v>
      </c>
      <c r="U6385" s="153" t="s">
        <v>499</v>
      </c>
      <c r="V6385" s="153">
        <f>IF(ISBLANK(#REF!),"",Tabella2[[#This Row],[ACT STOP]]-Tabella2[[#This Row],[ACT START]])</f>
        <v>4.166666666666663E-2</v>
      </c>
      <c r="W6385" s="104" t="s">
        <v>92</v>
      </c>
      <c r="X6385" s="104" t="s">
        <v>91</v>
      </c>
      <c r="Y6385" s="110" t="s">
        <v>13603</v>
      </c>
      <c r="Z6385" s="106"/>
      <c r="AA6385" s="104"/>
      <c r="AB6385" s="107"/>
      <c r="AC6385" s="72">
        <f>IF(OR(Tabella2[[#This Row],[OUTCOME]]="DCO",Tabella2[[#This Row],[OUTCOME]]="SDC"),1,0)</f>
        <v>1</v>
      </c>
      <c r="AH6385" s="70"/>
      <c r="AI6385" s="70"/>
      <c r="AJ6385">
        <f>IF(OR(Tabella2[[#This Row],[OUTCOME]]="DNCO", Tabella2[[#This Row],[OUTCOME]]="SDNC"),1,0)</f>
        <v>0</v>
      </c>
      <c r="AL6385" s="70"/>
      <c r="BM6385" s="135" t="str">
        <f>Tabella2[[#This Row],[ACT START]]</f>
        <v>10:00</v>
      </c>
      <c r="BN6385" s="136" t="str">
        <f>Tabella2[[#This Row],[ACT STOP]]</f>
        <v>11:00</v>
      </c>
      <c r="BO6385" s="101"/>
      <c r="BR6385" s="109" t="str">
        <f t="shared" si="115"/>
        <v>SH-25-6374</v>
      </c>
      <c r="BS6385" s="109" t="s">
        <v>356</v>
      </c>
      <c r="BT6385" t="str">
        <f>Tabella2[[#This Row],[OUTCOME]]</f>
        <v>DCO</v>
      </c>
      <c r="BU6385" t="str">
        <f>_xlfn.CONCAT(Tabella2[[#This Row],[NAME SP]],Tabella2[[#This Row],[ID SP]]," - ",Tabella2[[#This Row],[SYLLABUS NO]])</f>
        <v>QATAR74 - NET RNG01</v>
      </c>
      <c r="BV6385" t="s">
        <v>11931</v>
      </c>
    </row>
    <row r="6386" spans="1:74" hidden="1">
      <c r="A6386" s="103" t="s">
        <v>13576</v>
      </c>
      <c r="B6386" s="102">
        <v>45966</v>
      </c>
      <c r="C6386" s="104">
        <f>_xlfn.ISOWEEKNUM(Tabella2[[#This Row],[Date]])</f>
        <v>45</v>
      </c>
      <c r="D6386" s="104" t="s">
        <v>195</v>
      </c>
      <c r="E6386" s="104" t="s">
        <v>298</v>
      </c>
      <c r="F6386" s="104"/>
      <c r="G6386" s="104" t="s">
        <v>284</v>
      </c>
      <c r="H6386" s="105">
        <v>9</v>
      </c>
      <c r="I6386" s="104"/>
      <c r="J6386" s="104" t="s">
        <v>258</v>
      </c>
      <c r="K6386" s="104" t="s">
        <v>78</v>
      </c>
      <c r="L6386" s="104" t="s">
        <v>299</v>
      </c>
      <c r="M6386" s="104" t="s">
        <v>361</v>
      </c>
      <c r="N6386" s="104"/>
      <c r="O6386" s="106" t="str">
        <f>A6385</f>
        <v>18790</v>
      </c>
      <c r="P6386" s="111" t="s">
        <v>300</v>
      </c>
      <c r="Q6386" s="153" t="s">
        <v>498</v>
      </c>
      <c r="R6386" s="153" t="s">
        <v>499</v>
      </c>
      <c r="S6386" s="153">
        <f>Tabella2[[#This Row],[PLD STOP]]-Tabella2[[#This Row],[PLD START]]</f>
        <v>4.166666666666663E-2</v>
      </c>
      <c r="T6386" s="153" t="s">
        <v>498</v>
      </c>
      <c r="U6386" s="153" t="s">
        <v>499</v>
      </c>
      <c r="V6386" s="153">
        <f>IF(ISBLANK(#REF!),"",Tabella2[[#This Row],[ACT STOP]]-Tabella2[[#This Row],[ACT START]])</f>
        <v>4.166666666666663E-2</v>
      </c>
      <c r="W6386" s="104" t="s">
        <v>122</v>
      </c>
      <c r="X6386" s="104" t="s">
        <v>91</v>
      </c>
      <c r="Y6386" s="110" t="s">
        <v>13602</v>
      </c>
      <c r="Z6386" s="106"/>
      <c r="AA6386" s="104"/>
      <c r="AB6386" s="107"/>
      <c r="AC6386" s="72">
        <f>IF(OR(Tabella2[[#This Row],[OUTCOME]]="DCO",Tabella2[[#This Row],[OUTCOME]]="SDC"),1,0)</f>
        <v>1</v>
      </c>
      <c r="AH6386" s="70"/>
      <c r="AI6386" s="70"/>
      <c r="AJ6386">
        <f>IF(OR(Tabella2[[#This Row],[OUTCOME]]="DNCO", Tabella2[[#This Row],[OUTCOME]]="SDNC"),1,0)</f>
        <v>0</v>
      </c>
      <c r="AL6386" s="70"/>
      <c r="BM6386" s="135" t="str">
        <f>Tabella2[[#This Row],[ACT START]]</f>
        <v>10:00</v>
      </c>
      <c r="BN6386" s="136" t="str">
        <f>Tabella2[[#This Row],[ACT STOP]]</f>
        <v>11:00</v>
      </c>
      <c r="BO6386" s="101"/>
      <c r="BR6386" s="109" t="str">
        <f t="shared" si="115"/>
        <v>SH-25-6375</v>
      </c>
      <c r="BS6386" s="109" t="s">
        <v>339</v>
      </c>
      <c r="BT6386" t="str">
        <f>Tabella2[[#This Row],[OUTCOME]]</f>
        <v>SDC</v>
      </c>
      <c r="BU6386" t="str">
        <f>_xlfn.CONCAT(Tabella2[[#This Row],[NAME SP]],Tabella2[[#This Row],[ID SP]]," - ",Tabella2[[#This Row],[SYLLABUS NO]])</f>
        <v>Support QATAR - SUPP</v>
      </c>
    </row>
    <row r="6387" spans="1:74" hidden="1">
      <c r="A6387" s="103" t="s">
        <v>13577</v>
      </c>
      <c r="B6387" s="102">
        <v>45966</v>
      </c>
      <c r="C6387" s="104">
        <f>_xlfn.ISOWEEKNUM(Tabella2[[#This Row],[Date]])</f>
        <v>45</v>
      </c>
      <c r="D6387" s="104" t="s">
        <v>9759</v>
      </c>
      <c r="E6387" s="104" t="s">
        <v>284</v>
      </c>
      <c r="F6387" s="104">
        <v>86</v>
      </c>
      <c r="G6387" s="104" t="s">
        <v>284</v>
      </c>
      <c r="H6387" s="105">
        <v>23</v>
      </c>
      <c r="I6387" s="104"/>
      <c r="J6387" s="104" t="s">
        <v>258</v>
      </c>
      <c r="K6387" s="104" t="s">
        <v>83</v>
      </c>
      <c r="L6387" s="104" t="s">
        <v>299</v>
      </c>
      <c r="M6387" s="104" t="s">
        <v>361</v>
      </c>
      <c r="N6387" s="104"/>
      <c r="O6387" s="106" t="str">
        <f>A6388</f>
        <v>18793</v>
      </c>
      <c r="P6387" s="111" t="s">
        <v>2108</v>
      </c>
      <c r="Q6387" s="153" t="s">
        <v>498</v>
      </c>
      <c r="R6387" s="153" t="s">
        <v>499</v>
      </c>
      <c r="S6387" s="153">
        <f>Tabella2[[#This Row],[PLD STOP]]-Tabella2[[#This Row],[PLD START]]</f>
        <v>4.166666666666663E-2</v>
      </c>
      <c r="T6387" s="153">
        <v>0.41666666666666669</v>
      </c>
      <c r="U6387" s="153">
        <v>0.45833333333333331</v>
      </c>
      <c r="V6387" s="153">
        <f>IF(ISBLANK(T6387),"",Tabella2[[#This Row],[ACT STOP]]-Tabella2[[#This Row],[ACT START]])</f>
        <v>4.166666666666663E-2</v>
      </c>
      <c r="W6387" s="104" t="s">
        <v>92</v>
      </c>
      <c r="X6387" s="104" t="s">
        <v>91</v>
      </c>
      <c r="Y6387" s="110"/>
      <c r="Z6387" s="106"/>
      <c r="AA6387" s="104"/>
      <c r="AB6387" s="107"/>
      <c r="AC6387" s="72">
        <f>IF(OR(Tabella2[[#This Row],[OUTCOME]]="DCO",Tabella2[[#This Row],[OUTCOME]]="SDC"),1,0)</f>
        <v>1</v>
      </c>
      <c r="AH6387" s="70"/>
      <c r="AI6387" s="70"/>
      <c r="AJ6387">
        <f>IF(OR(Tabella2[[#This Row],[OUTCOME]]="DNCO", Tabella2[[#This Row],[OUTCOME]]="SDNC"),1,0)</f>
        <v>0</v>
      </c>
      <c r="AL6387" s="70"/>
      <c r="BM6387" s="135">
        <f>Tabella2[[#This Row],[ACT START]]</f>
        <v>0.41666666666666669</v>
      </c>
      <c r="BN6387" s="136">
        <f>Tabella2[[#This Row],[ACT STOP]]</f>
        <v>0.45833333333333331</v>
      </c>
      <c r="BO6387" s="101"/>
      <c r="BR6387" s="109" t="str">
        <f t="shared" si="115"/>
        <v>SH-25-6376</v>
      </c>
      <c r="BS6387" s="109" t="s">
        <v>358</v>
      </c>
      <c r="BT6387" t="str">
        <f>Tabella2[[#This Row],[OUTCOME]]</f>
        <v>DCO</v>
      </c>
      <c r="BU6387" t="str">
        <f>_xlfn.CONCAT(Tabella2[[#This Row],[NAME SP]],Tabella2[[#This Row],[ID SP]]," - ",Tabella2[[#This Row],[SYLLABUS NO]])</f>
        <v>IFTS86 - NET RNG01</v>
      </c>
      <c r="BV6387" t="s">
        <v>11899</v>
      </c>
    </row>
    <row r="6388" spans="1:74" hidden="1">
      <c r="A6388" s="103" t="s">
        <v>13578</v>
      </c>
      <c r="B6388" s="102">
        <v>45966</v>
      </c>
      <c r="C6388" s="104">
        <f>_xlfn.ISOWEEKNUM(Tabella2[[#This Row],[Date]])</f>
        <v>45</v>
      </c>
      <c r="D6388" s="104" t="s">
        <v>195</v>
      </c>
      <c r="E6388" s="104" t="s">
        <v>398</v>
      </c>
      <c r="F6388" s="104"/>
      <c r="G6388" s="104" t="s">
        <v>284</v>
      </c>
      <c r="H6388" s="105">
        <v>22</v>
      </c>
      <c r="I6388" s="104"/>
      <c r="J6388" s="104" t="s">
        <v>258</v>
      </c>
      <c r="K6388" s="104" t="s">
        <v>80</v>
      </c>
      <c r="L6388" s="104" t="s">
        <v>299</v>
      </c>
      <c r="M6388" s="104" t="s">
        <v>361</v>
      </c>
      <c r="N6388" s="104"/>
      <c r="O6388" s="106" t="str">
        <f>A6387</f>
        <v>18792</v>
      </c>
      <c r="P6388" s="111" t="s">
        <v>300</v>
      </c>
      <c r="Q6388" s="153" t="s">
        <v>498</v>
      </c>
      <c r="R6388" s="153" t="s">
        <v>499</v>
      </c>
      <c r="S6388" s="153">
        <f>Tabella2[[#This Row],[PLD STOP]]-Tabella2[[#This Row],[PLD START]]</f>
        <v>4.166666666666663E-2</v>
      </c>
      <c r="T6388" s="153">
        <v>0.41666666666666669</v>
      </c>
      <c r="U6388" s="153">
        <v>0.45833333333333331</v>
      </c>
      <c r="V6388" s="153">
        <f>IF(ISBLANK(T6388),"",Tabella2[[#This Row],[ACT STOP]]-Tabella2[[#This Row],[ACT START]])</f>
        <v>4.166666666666663E-2</v>
      </c>
      <c r="W6388" s="104" t="s">
        <v>122</v>
      </c>
      <c r="X6388" s="104" t="s">
        <v>91</v>
      </c>
      <c r="Y6388" s="110"/>
      <c r="Z6388" s="106"/>
      <c r="AA6388" s="104"/>
      <c r="AB6388" s="107"/>
      <c r="AC6388" s="72">
        <f>IF(OR(Tabella2[[#This Row],[OUTCOME]]="DCO",Tabella2[[#This Row],[OUTCOME]]="SDC"),1,0)</f>
        <v>1</v>
      </c>
      <c r="AH6388" s="70"/>
      <c r="AI6388" s="70"/>
      <c r="AJ6388">
        <f>IF(OR(Tabella2[[#This Row],[OUTCOME]]="DNCO", Tabella2[[#This Row],[OUTCOME]]="SDNC"),1,0)</f>
        <v>0</v>
      </c>
      <c r="AL6388" s="70"/>
      <c r="BM6388" s="135">
        <f>Tabella2[[#This Row],[ACT START]]</f>
        <v>0.41666666666666669</v>
      </c>
      <c r="BN6388" s="136">
        <f>Tabella2[[#This Row],[ACT STOP]]</f>
        <v>0.45833333333333331</v>
      </c>
      <c r="BO6388" s="101"/>
      <c r="BR6388" s="109" t="str">
        <f t="shared" si="115"/>
        <v>SH-25-6377</v>
      </c>
      <c r="BS6388" s="109" t="s">
        <v>295</v>
      </c>
      <c r="BT6388" t="str">
        <f>Tabella2[[#This Row],[OUTCOME]]</f>
        <v>SDC</v>
      </c>
      <c r="BU6388" t="str">
        <f>_xlfn.CONCAT(Tabella2[[#This Row],[NAME SP]],Tabella2[[#This Row],[ID SP]]," - ",Tabella2[[#This Row],[SYLLABUS NO]])</f>
        <v>Support IFTS - SUPP</v>
      </c>
    </row>
    <row r="6389" spans="1:74" hidden="1">
      <c r="A6389" s="103" t="s">
        <v>13579</v>
      </c>
      <c r="B6389" s="102">
        <v>45966</v>
      </c>
      <c r="C6389" s="104">
        <f>_xlfn.ISOWEEKNUM(Tabella2[[#This Row],[Date]])</f>
        <v>45</v>
      </c>
      <c r="D6389" s="104" t="s">
        <v>6396</v>
      </c>
      <c r="E6389" s="104" t="s">
        <v>256</v>
      </c>
      <c r="F6389" s="104">
        <v>75</v>
      </c>
      <c r="G6389" s="104" t="s">
        <v>257</v>
      </c>
      <c r="H6389" s="105">
        <v>1</v>
      </c>
      <c r="I6389" s="104"/>
      <c r="J6389" s="104" t="s">
        <v>258</v>
      </c>
      <c r="K6389" s="104" t="s">
        <v>77</v>
      </c>
      <c r="L6389" s="104" t="s">
        <v>259</v>
      </c>
      <c r="M6389" s="104" t="s">
        <v>328</v>
      </c>
      <c r="N6389" s="104"/>
      <c r="O6389" s="106"/>
      <c r="P6389" s="111" t="s">
        <v>1895</v>
      </c>
      <c r="Q6389" s="153" t="s">
        <v>498</v>
      </c>
      <c r="R6389" s="153" t="s">
        <v>499</v>
      </c>
      <c r="S6389" s="153">
        <f>Tabella2[[#This Row],[PLD STOP]]-Tabella2[[#This Row],[PLD START]]</f>
        <v>4.166666666666663E-2</v>
      </c>
      <c r="T6389" s="153">
        <v>0.41666666666666669</v>
      </c>
      <c r="U6389" s="153">
        <v>0.45833333333333331</v>
      </c>
      <c r="V6389" s="153">
        <f>IF(ISBLANK(T6389),"",Tabella2[[#This Row],[ACT STOP]]-Tabella2[[#This Row],[ACT START]])</f>
        <v>4.166666666666663E-2</v>
      </c>
      <c r="W6389" s="104" t="s">
        <v>92</v>
      </c>
      <c r="X6389" s="104" t="s">
        <v>91</v>
      </c>
      <c r="Y6389" s="110"/>
      <c r="Z6389" s="106"/>
      <c r="AA6389" s="104"/>
      <c r="AB6389" s="107"/>
      <c r="AC6389" s="72">
        <f>IF(OR(Tabella2[[#This Row],[OUTCOME]]="DCO",Tabella2[[#This Row],[OUTCOME]]="SDC"),1,0)</f>
        <v>1</v>
      </c>
      <c r="AH6389" s="70"/>
      <c r="AI6389" s="70"/>
      <c r="AJ6389">
        <f>IF(OR(Tabella2[[#This Row],[OUTCOME]]="DNCO", Tabella2[[#This Row],[OUTCOME]]="SDNC"),1,0)</f>
        <v>0</v>
      </c>
      <c r="AL6389" s="70"/>
      <c r="BM6389" s="135">
        <f>Tabella2[[#This Row],[ACT START]]</f>
        <v>0.41666666666666669</v>
      </c>
      <c r="BN6389" s="136">
        <f>Tabella2[[#This Row],[ACT STOP]]</f>
        <v>0.45833333333333331</v>
      </c>
      <c r="BO6389" s="101"/>
      <c r="BR6389" s="109" t="str">
        <f t="shared" si="115"/>
        <v>SH-25-6378</v>
      </c>
      <c r="BS6389" s="109" t="s">
        <v>332</v>
      </c>
      <c r="BT6389" t="str">
        <f>Tabella2[[#This Row],[OUTCOME]]</f>
        <v>DCO</v>
      </c>
      <c r="BU6389" t="str">
        <f>_xlfn.CONCAT(Tabella2[[#This Row],[NAME SP]],Tabella2[[#This Row],[ID SP]]," - ",Tabella2[[#This Row],[SYLLABUS NO]])</f>
        <v>QATAR75 - PT LLF02</v>
      </c>
      <c r="BV6389" t="s">
        <v>11971</v>
      </c>
    </row>
    <row r="6390" spans="1:74" hidden="1">
      <c r="A6390" s="103" t="s">
        <v>13580</v>
      </c>
      <c r="B6390" s="102">
        <v>45966</v>
      </c>
      <c r="C6390" s="104">
        <f>_xlfn.ISOWEEKNUM(Tabella2[[#This Row],[Date]])</f>
        <v>45</v>
      </c>
      <c r="D6390" s="104" t="s">
        <v>9764</v>
      </c>
      <c r="E6390" s="104" t="s">
        <v>284</v>
      </c>
      <c r="F6390" s="104">
        <v>78</v>
      </c>
      <c r="G6390" s="104" t="s">
        <v>257</v>
      </c>
      <c r="H6390" s="105">
        <v>13</v>
      </c>
      <c r="I6390" s="104"/>
      <c r="J6390" s="104" t="s">
        <v>258</v>
      </c>
      <c r="K6390" s="104" t="s">
        <v>81</v>
      </c>
      <c r="L6390" s="104" t="s">
        <v>259</v>
      </c>
      <c r="M6390" s="104" t="s">
        <v>276</v>
      </c>
      <c r="N6390" s="104"/>
      <c r="O6390" s="106"/>
      <c r="P6390" s="111" t="s">
        <v>277</v>
      </c>
      <c r="Q6390" s="153" t="s">
        <v>498</v>
      </c>
      <c r="R6390" s="153" t="s">
        <v>499</v>
      </c>
      <c r="S6390" s="153">
        <f>Tabella2[[#This Row],[PLD STOP]]-Tabella2[[#This Row],[PLD START]]</f>
        <v>4.166666666666663E-2</v>
      </c>
      <c r="T6390" s="153">
        <v>0.41666666666666669</v>
      </c>
      <c r="U6390" s="153">
        <v>0.45833333333333331</v>
      </c>
      <c r="V6390" s="153">
        <f>IF(ISBLANK(T6390),"",Tabella2[[#This Row],[ACT STOP]]-Tabella2[[#This Row],[ACT START]])</f>
        <v>4.166666666666663E-2</v>
      </c>
      <c r="W6390" s="104" t="s">
        <v>92</v>
      </c>
      <c r="X6390" s="104" t="s">
        <v>91</v>
      </c>
      <c r="Y6390" s="110"/>
      <c r="Z6390" s="106"/>
      <c r="AA6390" s="104"/>
      <c r="AB6390" s="107"/>
      <c r="AC6390" s="72">
        <f>IF(OR(Tabella2[[#This Row],[OUTCOME]]="DCO",Tabella2[[#This Row],[OUTCOME]]="SDC"),1,0)</f>
        <v>1</v>
      </c>
      <c r="AH6390" s="70"/>
      <c r="AI6390" s="70"/>
      <c r="AJ6390">
        <f>IF(OR(Tabella2[[#This Row],[OUTCOME]]="DNCO", Tabella2[[#This Row],[OUTCOME]]="SDNC"),1,0)</f>
        <v>0</v>
      </c>
      <c r="AL6390" s="70"/>
      <c r="BM6390" s="135">
        <f>Tabella2[[#This Row],[ACT START]]</f>
        <v>0.41666666666666669</v>
      </c>
      <c r="BN6390" s="136">
        <f>Tabella2[[#This Row],[ACT STOP]]</f>
        <v>0.45833333333333331</v>
      </c>
      <c r="BO6390" s="101"/>
      <c r="BR6390" s="109" t="str">
        <f t="shared" si="115"/>
        <v>SH-25-6379</v>
      </c>
      <c r="BS6390" s="109" t="s">
        <v>427</v>
      </c>
      <c r="BT6390" t="str">
        <f>Tabella2[[#This Row],[OUTCOME]]</f>
        <v>DCO</v>
      </c>
      <c r="BU6390" t="str">
        <f>_xlfn.CONCAT(Tabella2[[#This Row],[NAME SP]],Tabella2[[#This Row],[ID SP]]," - ",Tabella2[[#This Row],[SYLLABUS NO]])</f>
        <v>IFTS78 - PT NIT01</v>
      </c>
      <c r="BV6390" t="s">
        <v>11877</v>
      </c>
    </row>
    <row r="6391" spans="1:74" hidden="1">
      <c r="A6391" s="103" t="s">
        <v>13581</v>
      </c>
      <c r="B6391" s="102">
        <v>45966</v>
      </c>
      <c r="C6391" s="104">
        <f>_xlfn.ISOWEEKNUM(Tabella2[[#This Row],[Date]])</f>
        <v>45</v>
      </c>
      <c r="D6391" s="104" t="s">
        <v>817</v>
      </c>
      <c r="E6391" s="104" t="s">
        <v>284</v>
      </c>
      <c r="F6391" s="104">
        <v>74</v>
      </c>
      <c r="G6391" s="104" t="s">
        <v>257</v>
      </c>
      <c r="H6391" s="105">
        <v>2</v>
      </c>
      <c r="I6391" s="104"/>
      <c r="J6391" s="104" t="s">
        <v>258</v>
      </c>
      <c r="K6391" s="104" t="s">
        <v>79</v>
      </c>
      <c r="L6391" s="104" t="s">
        <v>299</v>
      </c>
      <c r="M6391" s="104" t="s">
        <v>276</v>
      </c>
      <c r="N6391" s="104"/>
      <c r="O6391" s="106" t="str">
        <f>A6392</f>
        <v>18797</v>
      </c>
      <c r="P6391" s="111" t="s">
        <v>829</v>
      </c>
      <c r="Q6391" s="153" t="s">
        <v>504</v>
      </c>
      <c r="R6391" s="153" t="s">
        <v>271</v>
      </c>
      <c r="S6391" s="153">
        <f>Tabella2[[#This Row],[PLD STOP]]-Tabella2[[#This Row],[PLD START]]</f>
        <v>4.1666666666666685E-2</v>
      </c>
      <c r="T6391" s="153" t="s">
        <v>504</v>
      </c>
      <c r="U6391" s="153" t="s">
        <v>271</v>
      </c>
      <c r="V6391" s="153">
        <f>IF(ISBLANK(T6391),"",Tabella2[[#This Row],[ACT STOP]]-Tabella2[[#This Row],[ACT START]])</f>
        <v>4.1666666666666685E-2</v>
      </c>
      <c r="W6391" s="104" t="s">
        <v>92</v>
      </c>
      <c r="X6391" s="104" t="s">
        <v>91</v>
      </c>
      <c r="Y6391" s="110"/>
      <c r="Z6391" s="106"/>
      <c r="AA6391" s="104"/>
      <c r="AB6391" s="107"/>
      <c r="AC6391" s="72">
        <f>IF(OR(Tabella2[[#This Row],[OUTCOME]]="DCO",Tabella2[[#This Row],[OUTCOME]]="SDC"),1,0)</f>
        <v>1</v>
      </c>
      <c r="AH6391" s="70"/>
      <c r="AI6391" s="70"/>
      <c r="AJ6391">
        <f>IF(OR(Tabella2[[#This Row],[OUTCOME]]="DNCO", Tabella2[[#This Row],[OUTCOME]]="SDNC"),1,0)</f>
        <v>0</v>
      </c>
      <c r="AL6391" s="70"/>
      <c r="BM6391" s="135" t="str">
        <f>Tabella2[[#This Row],[ACT START]]</f>
        <v>11:30</v>
      </c>
      <c r="BN6391" s="136" t="str">
        <f>Tabella2[[#This Row],[ACT STOP]]</f>
        <v>12:30</v>
      </c>
      <c r="BO6391" s="101"/>
      <c r="BR6391" s="109" t="str">
        <f t="shared" si="115"/>
        <v>SH-25-6380</v>
      </c>
      <c r="BS6391" s="109" t="s">
        <v>368</v>
      </c>
      <c r="BT6391" t="str">
        <f>Tabella2[[#This Row],[OUTCOME]]</f>
        <v>DCO</v>
      </c>
      <c r="BU6391" t="str">
        <f>_xlfn.CONCAT(Tabella2[[#This Row],[NAME SP]],Tabella2[[#This Row],[ID SP]]," - ",Tabella2[[#This Row],[SYLLABUS NO]])</f>
        <v>IFTS74 - FMSC HACM01</v>
      </c>
      <c r="BV6391" t="s">
        <v>11990</v>
      </c>
    </row>
    <row r="6392" spans="1:74" hidden="1">
      <c r="A6392" s="103" t="s">
        <v>13582</v>
      </c>
      <c r="B6392" s="102">
        <v>45966</v>
      </c>
      <c r="C6392" s="104">
        <f>_xlfn.ISOWEEKNUM(Tabella2[[#This Row],[Date]])</f>
        <v>45</v>
      </c>
      <c r="D6392" s="104" t="s">
        <v>195</v>
      </c>
      <c r="E6392" s="104" t="s">
        <v>398</v>
      </c>
      <c r="F6392" s="104"/>
      <c r="G6392" s="104" t="s">
        <v>257</v>
      </c>
      <c r="H6392" s="105">
        <v>9</v>
      </c>
      <c r="I6392" s="104"/>
      <c r="J6392" s="104" t="s">
        <v>258</v>
      </c>
      <c r="K6392" s="104" t="s">
        <v>78</v>
      </c>
      <c r="L6392" s="104" t="s">
        <v>299</v>
      </c>
      <c r="M6392" s="104" t="s">
        <v>276</v>
      </c>
      <c r="N6392" s="104"/>
      <c r="O6392" s="106" t="str">
        <f>A6391</f>
        <v>18796</v>
      </c>
      <c r="P6392" s="111" t="s">
        <v>300</v>
      </c>
      <c r="Q6392" s="153" t="s">
        <v>504</v>
      </c>
      <c r="R6392" s="153" t="s">
        <v>271</v>
      </c>
      <c r="S6392" s="153">
        <f>Tabella2[[#This Row],[PLD STOP]]-Tabella2[[#This Row],[PLD START]]</f>
        <v>4.1666666666666685E-2</v>
      </c>
      <c r="T6392" s="153" t="s">
        <v>504</v>
      </c>
      <c r="U6392" s="153" t="s">
        <v>271</v>
      </c>
      <c r="V6392" s="153">
        <f>IF(ISBLANK(T6392),"",Tabella2[[#This Row],[ACT STOP]]-Tabella2[[#This Row],[ACT START]])</f>
        <v>4.1666666666666685E-2</v>
      </c>
      <c r="W6392" s="104" t="s">
        <v>122</v>
      </c>
      <c r="X6392" s="104" t="s">
        <v>91</v>
      </c>
      <c r="Y6392" s="110"/>
      <c r="Z6392" s="106"/>
      <c r="AA6392" s="104"/>
      <c r="AB6392" s="107"/>
      <c r="AC6392" s="72">
        <f>IF(OR(Tabella2[[#This Row],[OUTCOME]]="DCO",Tabella2[[#This Row],[OUTCOME]]="SDC"),1,0)</f>
        <v>1</v>
      </c>
      <c r="AH6392" s="70"/>
      <c r="AI6392" s="70"/>
      <c r="AJ6392">
        <f>IF(OR(Tabella2[[#This Row],[OUTCOME]]="DNCO", Tabella2[[#This Row],[OUTCOME]]="SDNC"),1,0)</f>
        <v>0</v>
      </c>
      <c r="AL6392" s="70"/>
      <c r="BM6392" s="135" t="str">
        <f>Tabella2[[#This Row],[ACT START]]</f>
        <v>11:30</v>
      </c>
      <c r="BN6392" s="136" t="str">
        <f>Tabella2[[#This Row],[ACT STOP]]</f>
        <v>12:30</v>
      </c>
      <c r="BO6392" s="101"/>
      <c r="BR6392" s="109" t="str">
        <f t="shared" si="115"/>
        <v>SH-25-6381</v>
      </c>
      <c r="BS6392" s="109" t="s">
        <v>318</v>
      </c>
      <c r="BT6392" t="str">
        <f>Tabella2[[#This Row],[OUTCOME]]</f>
        <v>SDC</v>
      </c>
      <c r="BU6392" t="str">
        <f>_xlfn.CONCAT(Tabella2[[#This Row],[NAME SP]],Tabella2[[#This Row],[ID SP]]," - ",Tabella2[[#This Row],[SYLLABUS NO]])</f>
        <v>Support IFTS - SUPP</v>
      </c>
    </row>
    <row r="6393" spans="1:74" hidden="1">
      <c r="A6393" s="103" t="s">
        <v>13583</v>
      </c>
      <c r="B6393" s="102">
        <v>45966</v>
      </c>
      <c r="C6393" s="104">
        <f>_xlfn.ISOWEEKNUM(Tabella2[[#This Row],[Date]])</f>
        <v>45</v>
      </c>
      <c r="D6393" s="104" t="s">
        <v>860</v>
      </c>
      <c r="E6393" s="104" t="s">
        <v>284</v>
      </c>
      <c r="F6393" s="104">
        <v>81</v>
      </c>
      <c r="G6393" s="104" t="s">
        <v>257</v>
      </c>
      <c r="H6393" s="105">
        <v>17</v>
      </c>
      <c r="I6393" s="104"/>
      <c r="J6393" s="104" t="s">
        <v>258</v>
      </c>
      <c r="K6393" s="104" t="s">
        <v>83</v>
      </c>
      <c r="L6393" s="104" t="s">
        <v>299</v>
      </c>
      <c r="M6393" s="104" t="s">
        <v>276</v>
      </c>
      <c r="N6393" s="104"/>
      <c r="O6393" s="106" t="str">
        <f>A6394</f>
        <v>18799</v>
      </c>
      <c r="P6393" s="111" t="s">
        <v>829</v>
      </c>
      <c r="Q6393" s="153" t="s">
        <v>504</v>
      </c>
      <c r="R6393" s="153" t="s">
        <v>271</v>
      </c>
      <c r="S6393" s="153">
        <f>Tabella2[[#This Row],[PLD STOP]]-Tabella2[[#This Row],[PLD START]]</f>
        <v>4.1666666666666685E-2</v>
      </c>
      <c r="T6393" s="153">
        <v>0.47916666666666669</v>
      </c>
      <c r="U6393" s="153">
        <v>0.52083333333333337</v>
      </c>
      <c r="V6393" s="153">
        <f>IF(ISBLANK(T6393),"",Tabella2[[#This Row],[ACT STOP]]-Tabella2[[#This Row],[ACT START]])</f>
        <v>4.1666666666666685E-2</v>
      </c>
      <c r="W6393" s="104" t="s">
        <v>92</v>
      </c>
      <c r="X6393" s="104" t="s">
        <v>91</v>
      </c>
      <c r="Y6393" s="110"/>
      <c r="Z6393" s="106"/>
      <c r="AA6393" s="104"/>
      <c r="AB6393" s="107"/>
      <c r="AC6393" s="72">
        <f>IF(OR(Tabella2[[#This Row],[OUTCOME]]="DCO",Tabella2[[#This Row],[OUTCOME]]="SDC"),1,0)</f>
        <v>1</v>
      </c>
      <c r="AH6393" s="70"/>
      <c r="AI6393" s="70"/>
      <c r="AJ6393">
        <f>IF(OR(Tabella2[[#This Row],[OUTCOME]]="DNCO", Tabella2[[#This Row],[OUTCOME]]="SDNC"),1,0)</f>
        <v>0</v>
      </c>
      <c r="AL6393" s="70"/>
      <c r="BM6393" s="135">
        <f>Tabella2[[#This Row],[ACT START]]</f>
        <v>0.47916666666666669</v>
      </c>
      <c r="BN6393" s="136">
        <f>Tabella2[[#This Row],[ACT STOP]]</f>
        <v>0.52083333333333337</v>
      </c>
      <c r="BO6393" s="101"/>
      <c r="BR6393" s="109" t="str">
        <f t="shared" si="115"/>
        <v>SH-25-6382</v>
      </c>
      <c r="BS6393" s="109" t="s">
        <v>393</v>
      </c>
      <c r="BT6393" t="str">
        <f>Tabella2[[#This Row],[OUTCOME]]</f>
        <v>DCO</v>
      </c>
      <c r="BU6393" t="str">
        <f>_xlfn.CONCAT(Tabella2[[#This Row],[NAME SP]],Tabella2[[#This Row],[ID SP]]," - ",Tabella2[[#This Row],[SYLLABUS NO]])</f>
        <v>IFTS81 - FMSC HACM01</v>
      </c>
      <c r="BV6393" t="s">
        <v>11890</v>
      </c>
    </row>
    <row r="6394" spans="1:74" hidden="1">
      <c r="A6394" s="103" t="s">
        <v>13584</v>
      </c>
      <c r="B6394" s="102">
        <v>45966</v>
      </c>
      <c r="C6394" s="104">
        <f>_xlfn.ISOWEEKNUM(Tabella2[[#This Row],[Date]])</f>
        <v>45</v>
      </c>
      <c r="D6394" s="104" t="s">
        <v>195</v>
      </c>
      <c r="E6394" s="104" t="s">
        <v>398</v>
      </c>
      <c r="F6394" s="104"/>
      <c r="G6394" s="104" t="s">
        <v>257</v>
      </c>
      <c r="H6394" s="105">
        <v>5</v>
      </c>
      <c r="I6394" s="104"/>
      <c r="J6394" s="104" t="s">
        <v>258</v>
      </c>
      <c r="K6394" s="104" t="s">
        <v>80</v>
      </c>
      <c r="L6394" s="104" t="s">
        <v>299</v>
      </c>
      <c r="M6394" s="104" t="s">
        <v>276</v>
      </c>
      <c r="N6394" s="104"/>
      <c r="O6394" s="106" t="str">
        <f>A6393</f>
        <v>18798</v>
      </c>
      <c r="P6394" s="111" t="s">
        <v>300</v>
      </c>
      <c r="Q6394" s="153" t="s">
        <v>504</v>
      </c>
      <c r="R6394" s="153" t="s">
        <v>271</v>
      </c>
      <c r="S6394" s="153">
        <f>Tabella2[[#This Row],[PLD STOP]]-Tabella2[[#This Row],[PLD START]]</f>
        <v>4.1666666666666685E-2</v>
      </c>
      <c r="T6394" s="153">
        <v>0.47916666666666669</v>
      </c>
      <c r="U6394" s="153">
        <v>0.52083333333333337</v>
      </c>
      <c r="V6394" s="153">
        <f>IF(ISBLANK(T6394),"",Tabella2[[#This Row],[ACT STOP]]-Tabella2[[#This Row],[ACT START]])</f>
        <v>4.1666666666666685E-2</v>
      </c>
      <c r="W6394" s="104" t="s">
        <v>122</v>
      </c>
      <c r="X6394" s="104" t="s">
        <v>91</v>
      </c>
      <c r="Y6394" s="110"/>
      <c r="Z6394" s="106"/>
      <c r="AA6394" s="104"/>
      <c r="AB6394" s="107"/>
      <c r="AC6394" s="72">
        <f>IF(OR(Tabella2[[#This Row],[OUTCOME]]="DCO",Tabella2[[#This Row],[OUTCOME]]="SDC"),1,0)</f>
        <v>1</v>
      </c>
      <c r="AH6394" s="70"/>
      <c r="AI6394" s="70"/>
      <c r="AJ6394">
        <f>IF(OR(Tabella2[[#This Row],[OUTCOME]]="DNCO", Tabella2[[#This Row],[OUTCOME]]="SDNC"),1,0)</f>
        <v>0</v>
      </c>
      <c r="AL6394" s="70"/>
      <c r="BM6394" s="135">
        <f>Tabella2[[#This Row],[ACT START]]</f>
        <v>0.47916666666666669</v>
      </c>
      <c r="BN6394" s="136">
        <f>Tabella2[[#This Row],[ACT STOP]]</f>
        <v>0.52083333333333337</v>
      </c>
      <c r="BO6394" s="101"/>
      <c r="BR6394" s="109" t="str">
        <f t="shared" si="115"/>
        <v>SH-25-6383</v>
      </c>
      <c r="BS6394" s="109" t="s">
        <v>416</v>
      </c>
      <c r="BT6394" t="str">
        <f>Tabella2[[#This Row],[OUTCOME]]</f>
        <v>SDC</v>
      </c>
      <c r="BU6394" t="str">
        <f>_xlfn.CONCAT(Tabella2[[#This Row],[NAME SP]],Tabella2[[#This Row],[ID SP]]," - ",Tabella2[[#This Row],[SYLLABUS NO]])</f>
        <v>Support IFTS - SUPP</v>
      </c>
    </row>
    <row r="6395" spans="1:74" hidden="1">
      <c r="A6395" s="103" t="s">
        <v>13585</v>
      </c>
      <c r="B6395" s="102">
        <v>45966</v>
      </c>
      <c r="C6395" s="104">
        <f>_xlfn.ISOWEEKNUM(Tabella2[[#This Row],[Date]])</f>
        <v>45</v>
      </c>
      <c r="D6395" s="104" t="s">
        <v>751</v>
      </c>
      <c r="E6395" s="104" t="s">
        <v>256</v>
      </c>
      <c r="F6395" s="104">
        <v>77</v>
      </c>
      <c r="G6395" s="104" t="s">
        <v>257</v>
      </c>
      <c r="H6395" s="105">
        <v>14</v>
      </c>
      <c r="I6395" s="104"/>
      <c r="J6395" s="104" t="s">
        <v>258</v>
      </c>
      <c r="K6395" s="104" t="s">
        <v>75</v>
      </c>
      <c r="L6395" s="104" t="s">
        <v>259</v>
      </c>
      <c r="M6395" s="104" t="s">
        <v>276</v>
      </c>
      <c r="N6395" s="104"/>
      <c r="O6395" s="106"/>
      <c r="P6395" s="111" t="s">
        <v>342</v>
      </c>
      <c r="Q6395" s="153" t="s">
        <v>504</v>
      </c>
      <c r="R6395" s="153" t="s">
        <v>271</v>
      </c>
      <c r="S6395" s="153">
        <f>Tabella2[[#This Row],[PLD STOP]]-Tabella2[[#This Row],[PLD START]]</f>
        <v>4.1666666666666685E-2</v>
      </c>
      <c r="T6395" s="153">
        <v>0.47916666666666669</v>
      </c>
      <c r="U6395" s="153">
        <v>0.51388888888888884</v>
      </c>
      <c r="V6395" s="153">
        <f>IF(ISBLANK(T6395),"",Tabella2[[#This Row],[ACT STOP]]-Tabella2[[#This Row],[ACT START]])</f>
        <v>3.4722222222222154E-2</v>
      </c>
      <c r="W6395" s="104" t="s">
        <v>92</v>
      </c>
      <c r="X6395" s="104" t="s">
        <v>91</v>
      </c>
      <c r="Y6395" s="110" t="s">
        <v>13643</v>
      </c>
      <c r="Z6395" s="106"/>
      <c r="AA6395" s="104"/>
      <c r="AB6395" s="107"/>
      <c r="AC6395" s="72">
        <f>IF(OR(Tabella2[[#This Row],[OUTCOME]]="DCO",Tabella2[[#This Row],[OUTCOME]]="SDC"),1,0)</f>
        <v>1</v>
      </c>
      <c r="AH6395" s="70"/>
      <c r="AI6395" s="70"/>
      <c r="AJ6395">
        <f>IF(OR(Tabella2[[#This Row],[OUTCOME]]="DNCO", Tabella2[[#This Row],[OUTCOME]]="SDNC"),1,0)</f>
        <v>0</v>
      </c>
      <c r="AL6395" s="70"/>
      <c r="BM6395" s="135">
        <f>Tabella2[[#This Row],[ACT START]]</f>
        <v>0.47916666666666669</v>
      </c>
      <c r="BN6395" s="136">
        <f>Tabella2[[#This Row],[ACT STOP]]</f>
        <v>0.51388888888888884</v>
      </c>
      <c r="BO6395" s="101"/>
      <c r="BR6395" s="109" t="str">
        <f t="shared" si="115"/>
        <v>SH-25-6384</v>
      </c>
      <c r="BS6395" s="109" t="s">
        <v>372</v>
      </c>
      <c r="BT6395" t="str">
        <f>Tabella2[[#This Row],[OUTCOME]]</f>
        <v>DCO</v>
      </c>
      <c r="BU6395" t="str">
        <f>_xlfn.CONCAT(Tabella2[[#This Row],[NAME SP]],Tabella2[[#This Row],[ID SP]]," - ",Tabella2[[#This Row],[SYLLABUS NO]])</f>
        <v>QATAR77 - PT ERT03</v>
      </c>
      <c r="BV6395" t="s">
        <v>12050</v>
      </c>
    </row>
    <row r="6396" spans="1:74" hidden="1">
      <c r="A6396" s="103" t="s">
        <v>13586</v>
      </c>
      <c r="B6396" s="102">
        <v>45966</v>
      </c>
      <c r="C6396" s="104">
        <f>_xlfn.ISOWEEKNUM(Tabella2[[#This Row],[Date]])</f>
        <v>45</v>
      </c>
      <c r="D6396" s="104" t="s">
        <v>6396</v>
      </c>
      <c r="E6396" s="104" t="s">
        <v>256</v>
      </c>
      <c r="F6396" s="104">
        <v>71</v>
      </c>
      <c r="G6396" s="104" t="s">
        <v>257</v>
      </c>
      <c r="H6396" s="105">
        <v>12</v>
      </c>
      <c r="I6396" s="104"/>
      <c r="J6396" s="104" t="s">
        <v>258</v>
      </c>
      <c r="K6396" s="104" t="s">
        <v>81</v>
      </c>
      <c r="L6396" s="104" t="s">
        <v>259</v>
      </c>
      <c r="M6396" s="104" t="s">
        <v>276</v>
      </c>
      <c r="N6396" s="104"/>
      <c r="O6396" s="106"/>
      <c r="P6396" s="111" t="s">
        <v>531</v>
      </c>
      <c r="Q6396" s="153" t="s">
        <v>504</v>
      </c>
      <c r="R6396" s="153" t="s">
        <v>271</v>
      </c>
      <c r="S6396" s="153">
        <f>Tabella2[[#This Row],[PLD STOP]]-Tabella2[[#This Row],[PLD START]]</f>
        <v>4.1666666666666685E-2</v>
      </c>
      <c r="T6396" s="153">
        <v>0.47916666666666669</v>
      </c>
      <c r="U6396" s="153">
        <v>0.52083333333333337</v>
      </c>
      <c r="V6396" s="153">
        <f>IF(ISBLANK(T6396),"",Tabella2[[#This Row],[ACT STOP]]-Tabella2[[#This Row],[ACT START]])</f>
        <v>4.1666666666666685E-2</v>
      </c>
      <c r="W6396" s="104" t="s">
        <v>92</v>
      </c>
      <c r="X6396" s="104" t="s">
        <v>91</v>
      </c>
      <c r="Y6396" s="110"/>
      <c r="Z6396" s="106"/>
      <c r="AA6396" s="104"/>
      <c r="AB6396" s="107"/>
      <c r="AC6396" s="72">
        <f>IF(OR(Tabella2[[#This Row],[OUTCOME]]="DCO",Tabella2[[#This Row],[OUTCOME]]="SDC"),1,0)</f>
        <v>1</v>
      </c>
      <c r="AH6396" s="70"/>
      <c r="AI6396" s="70"/>
      <c r="AJ6396">
        <f>IF(OR(Tabella2[[#This Row],[OUTCOME]]="DNCO", Tabella2[[#This Row],[OUTCOME]]="SDNC"),1,0)</f>
        <v>0</v>
      </c>
      <c r="AL6396" s="70"/>
      <c r="BM6396" s="135">
        <f>Tabella2[[#This Row],[ACT START]]</f>
        <v>0.47916666666666669</v>
      </c>
      <c r="BN6396" s="136">
        <f>Tabella2[[#This Row],[ACT STOP]]</f>
        <v>0.52083333333333337</v>
      </c>
      <c r="BO6396" s="101"/>
      <c r="BR6396" s="109" t="str">
        <f t="shared" si="115"/>
        <v>SH-25-6385</v>
      </c>
      <c r="BS6396" s="109" t="s">
        <v>266</v>
      </c>
      <c r="BT6396" t="str">
        <f>Tabella2[[#This Row],[OUTCOME]]</f>
        <v>DCO</v>
      </c>
      <c r="BU6396" t="str">
        <f>_xlfn.CONCAT(Tabella2[[#This Row],[NAME SP]],Tabella2[[#This Row],[ID SP]]," - ",Tabella2[[#This Row],[SYLLABUS NO]])</f>
        <v>QATAR71 - FMS NIT01</v>
      </c>
      <c r="BV6396" t="s">
        <v>12153</v>
      </c>
    </row>
    <row r="6397" spans="1:74" hidden="1">
      <c r="A6397" s="103" t="s">
        <v>13587</v>
      </c>
      <c r="B6397" s="102">
        <v>45966</v>
      </c>
      <c r="C6397" s="104">
        <f>_xlfn.ISOWEEKNUM(Tabella2[[#This Row],[Date]])</f>
        <v>45</v>
      </c>
      <c r="D6397" s="104" t="s">
        <v>817</v>
      </c>
      <c r="E6397" s="104" t="s">
        <v>284</v>
      </c>
      <c r="F6397" s="104">
        <v>73</v>
      </c>
      <c r="G6397" s="104" t="s">
        <v>257</v>
      </c>
      <c r="H6397" s="105">
        <v>32</v>
      </c>
      <c r="I6397" s="104"/>
      <c r="J6397" s="104" t="s">
        <v>258</v>
      </c>
      <c r="K6397" s="104" t="s">
        <v>79</v>
      </c>
      <c r="L6397" s="104" t="s">
        <v>299</v>
      </c>
      <c r="M6397" s="104" t="s">
        <v>276</v>
      </c>
      <c r="N6397" s="104"/>
      <c r="O6397" s="106" t="str">
        <f>A6398</f>
        <v>18803</v>
      </c>
      <c r="P6397" s="111" t="s">
        <v>844</v>
      </c>
      <c r="Q6397" s="153" t="s">
        <v>549</v>
      </c>
      <c r="R6397" s="153" t="s">
        <v>550</v>
      </c>
      <c r="S6397" s="153">
        <f>Tabella2[[#This Row],[PLD STOP]]-Tabella2[[#This Row],[PLD START]]</f>
        <v>4.1666666666666741E-2</v>
      </c>
      <c r="T6397" s="153" t="s">
        <v>549</v>
      </c>
      <c r="U6397" s="153" t="s">
        <v>550</v>
      </c>
      <c r="V6397" s="153">
        <f>IF(ISBLANK(T6397),"",Tabella2[[#This Row],[ACT STOP]]-Tabella2[[#This Row],[ACT START]])</f>
        <v>4.1666666666666741E-2</v>
      </c>
      <c r="W6397" s="104" t="s">
        <v>92</v>
      </c>
      <c r="X6397" s="104" t="s">
        <v>91</v>
      </c>
      <c r="Y6397" s="110"/>
      <c r="Z6397" s="106"/>
      <c r="AA6397" s="104"/>
      <c r="AB6397" s="107"/>
      <c r="AC6397" s="72">
        <f>IF(OR(Tabella2[[#This Row],[OUTCOME]]="DCO",Tabella2[[#This Row],[OUTCOME]]="SDC"),1,0)</f>
        <v>1</v>
      </c>
      <c r="AH6397" s="70"/>
      <c r="AI6397" s="70"/>
      <c r="AJ6397">
        <f>IF(OR(Tabella2[[#This Row],[OUTCOME]]="DNCO", Tabella2[[#This Row],[OUTCOME]]="SDNC"),1,0)</f>
        <v>0</v>
      </c>
      <c r="AL6397" s="70"/>
      <c r="BM6397" s="135" t="str">
        <f>Tabella2[[#This Row],[ACT START]]</f>
        <v>13:00</v>
      </c>
      <c r="BN6397" s="136" t="str">
        <f>Tabella2[[#This Row],[ACT STOP]]</f>
        <v>14:00</v>
      </c>
      <c r="BO6397" s="101"/>
      <c r="BR6397" s="109" t="str">
        <f t="shared" si="115"/>
        <v>SH-25-6386</v>
      </c>
      <c r="BS6397" s="109" t="s">
        <v>356</v>
      </c>
      <c r="BT6397" t="str">
        <f>Tabella2[[#This Row],[OUTCOME]]</f>
        <v>DCO</v>
      </c>
      <c r="BU6397" t="str">
        <f>_xlfn.CONCAT(Tabella2[[#This Row],[NAME SP]],Tabella2[[#This Row],[ID SP]]," - ",Tabella2[[#This Row],[SYLLABUS NO]])</f>
        <v>IFTS73 - FMSC HACM02</v>
      </c>
      <c r="BV6397" t="s">
        <v>12008</v>
      </c>
    </row>
    <row r="6398" spans="1:74" hidden="1">
      <c r="A6398" s="103" t="s">
        <v>13588</v>
      </c>
      <c r="B6398" s="102">
        <v>45966</v>
      </c>
      <c r="C6398" s="104">
        <f>_xlfn.ISOWEEKNUM(Tabella2[[#This Row],[Date]])</f>
        <v>45</v>
      </c>
      <c r="D6398" s="104" t="s">
        <v>195</v>
      </c>
      <c r="E6398" s="104" t="s">
        <v>398</v>
      </c>
      <c r="F6398" s="104"/>
      <c r="G6398" s="104" t="s">
        <v>257</v>
      </c>
      <c r="H6398" s="105">
        <v>13</v>
      </c>
      <c r="I6398" s="104"/>
      <c r="J6398" s="104" t="s">
        <v>258</v>
      </c>
      <c r="K6398" s="104" t="s">
        <v>78</v>
      </c>
      <c r="L6398" s="104" t="s">
        <v>299</v>
      </c>
      <c r="M6398" s="104" t="s">
        <v>276</v>
      </c>
      <c r="N6398" s="104"/>
      <c r="O6398" s="106" t="str">
        <f>A6397</f>
        <v>18802</v>
      </c>
      <c r="P6398" s="111" t="s">
        <v>300</v>
      </c>
      <c r="Q6398" s="153" t="s">
        <v>549</v>
      </c>
      <c r="R6398" s="153" t="s">
        <v>550</v>
      </c>
      <c r="S6398" s="153">
        <f>Tabella2[[#This Row],[PLD STOP]]-Tabella2[[#This Row],[PLD START]]</f>
        <v>4.1666666666666741E-2</v>
      </c>
      <c r="T6398" s="153" t="s">
        <v>549</v>
      </c>
      <c r="U6398" s="153" t="s">
        <v>550</v>
      </c>
      <c r="V6398" s="153">
        <f>IF(ISBLANK(T6398),"",Tabella2[[#This Row],[ACT STOP]]-Tabella2[[#This Row],[ACT START]])</f>
        <v>4.1666666666666741E-2</v>
      </c>
      <c r="W6398" s="104" t="s">
        <v>122</v>
      </c>
      <c r="X6398" s="104" t="s">
        <v>91</v>
      </c>
      <c r="Y6398" s="110"/>
      <c r="Z6398" s="106"/>
      <c r="AA6398" s="104"/>
      <c r="AB6398" s="107"/>
      <c r="AC6398" s="72">
        <f>IF(OR(Tabella2[[#This Row],[OUTCOME]]="DCO",Tabella2[[#This Row],[OUTCOME]]="SDC"),1,0)</f>
        <v>1</v>
      </c>
      <c r="AH6398" s="70"/>
      <c r="AI6398" s="70"/>
      <c r="AJ6398">
        <f>IF(OR(Tabella2[[#This Row],[OUTCOME]]="DNCO", Tabella2[[#This Row],[OUTCOME]]="SDNC"),1,0)</f>
        <v>0</v>
      </c>
      <c r="AL6398" s="70"/>
      <c r="BM6398" s="135" t="str">
        <f>Tabella2[[#This Row],[ACT START]]</f>
        <v>13:00</v>
      </c>
      <c r="BN6398" s="136" t="str">
        <f>Tabella2[[#This Row],[ACT STOP]]</f>
        <v>14:00</v>
      </c>
      <c r="BO6398" s="101"/>
      <c r="BR6398" s="109" t="str">
        <f t="shared" si="115"/>
        <v>SH-25-6387</v>
      </c>
      <c r="BS6398" s="109" t="s">
        <v>427</v>
      </c>
      <c r="BT6398" t="str">
        <f>Tabella2[[#This Row],[OUTCOME]]</f>
        <v>SDC</v>
      </c>
      <c r="BU6398" t="str">
        <f>_xlfn.CONCAT(Tabella2[[#This Row],[NAME SP]],Tabella2[[#This Row],[ID SP]]," - ",Tabella2[[#This Row],[SYLLABUS NO]])</f>
        <v>Support IFTS - SUPP</v>
      </c>
    </row>
    <row r="6399" spans="1:74" hidden="1">
      <c r="A6399" s="103" t="s">
        <v>13589</v>
      </c>
      <c r="B6399" s="102">
        <v>45966</v>
      </c>
      <c r="C6399" s="104">
        <f>_xlfn.ISOWEEKNUM(Tabella2[[#This Row],[Date]])</f>
        <v>45</v>
      </c>
      <c r="D6399" s="104" t="s">
        <v>722</v>
      </c>
      <c r="E6399" s="104" t="s">
        <v>327</v>
      </c>
      <c r="F6399" s="104">
        <v>76</v>
      </c>
      <c r="G6399" s="104" t="s">
        <v>257</v>
      </c>
      <c r="H6399" s="105">
        <v>1</v>
      </c>
      <c r="I6399" s="104" t="s">
        <v>258</v>
      </c>
      <c r="J6399" s="104"/>
      <c r="K6399" s="104" t="s">
        <v>83</v>
      </c>
      <c r="L6399" s="104" t="s">
        <v>299</v>
      </c>
      <c r="M6399" s="104" t="s">
        <v>386</v>
      </c>
      <c r="N6399" s="104"/>
      <c r="O6399" s="106" t="str">
        <f>A6400</f>
        <v>18805</v>
      </c>
      <c r="P6399" s="111" t="s">
        <v>5205</v>
      </c>
      <c r="Q6399" s="153" t="s">
        <v>549</v>
      </c>
      <c r="R6399" s="153" t="s">
        <v>550</v>
      </c>
      <c r="S6399" s="153">
        <f>Tabella2[[#This Row],[PLD STOP]]-Tabella2[[#This Row],[PLD START]]</f>
        <v>4.1666666666666741E-2</v>
      </c>
      <c r="T6399" s="153">
        <v>0.54166666666666663</v>
      </c>
      <c r="U6399" s="153">
        <v>0.58333333333333337</v>
      </c>
      <c r="V6399" s="153">
        <f>IF(ISBLANK(T6399),"",Tabella2[[#This Row],[ACT STOP]]-Tabella2[[#This Row],[ACT START]])</f>
        <v>4.1666666666666741E-2</v>
      </c>
      <c r="W6399" s="104" t="s">
        <v>92</v>
      </c>
      <c r="X6399" s="104" t="s">
        <v>91</v>
      </c>
      <c r="Y6399" s="110"/>
      <c r="Z6399" s="106"/>
      <c r="AA6399" s="104"/>
      <c r="AB6399" s="107"/>
      <c r="AC6399" s="72">
        <f>IF(OR(Tabella2[[#This Row],[OUTCOME]]="DCO",Tabella2[[#This Row],[OUTCOME]]="SDC"),1,0)</f>
        <v>1</v>
      </c>
      <c r="AH6399" s="70"/>
      <c r="AI6399" s="70"/>
      <c r="AJ6399">
        <f>IF(OR(Tabella2[[#This Row],[OUTCOME]]="DNCO", Tabella2[[#This Row],[OUTCOME]]="SDNC"),1,0)</f>
        <v>0</v>
      </c>
      <c r="AL6399" s="70"/>
      <c r="BM6399" s="135">
        <f>Tabella2[[#This Row],[ACT START]]</f>
        <v>0.54166666666666663</v>
      </c>
      <c r="BN6399" s="136">
        <f>Tabella2[[#This Row],[ACT STOP]]</f>
        <v>0.58333333333333337</v>
      </c>
      <c r="BO6399" s="101"/>
      <c r="BR6399" s="109" t="str">
        <f t="shared" si="115"/>
        <v>SH-25-6388</v>
      </c>
      <c r="BS6399" s="109" t="s">
        <v>332</v>
      </c>
      <c r="BT6399" t="str">
        <f>Tabella2[[#This Row],[OUTCOME]]</f>
        <v>DCO</v>
      </c>
      <c r="BU6399" t="str">
        <f>_xlfn.CONCAT(Tabella2[[#This Row],[NAME SP]],Tabella2[[#This Row],[ID SP]]," - ",Tabella2[[#This Row],[SYLLABUS NO]])</f>
        <v>AMI76 - SD ADCA01</v>
      </c>
      <c r="BV6399" t="s">
        <v>11883</v>
      </c>
    </row>
    <row r="6400" spans="1:74" hidden="1">
      <c r="A6400" s="103" t="s">
        <v>13590</v>
      </c>
      <c r="B6400" s="102">
        <v>45966</v>
      </c>
      <c r="C6400" s="104">
        <f>_xlfn.ISOWEEKNUM(Tabella2[[#This Row],[Date]])</f>
        <v>45</v>
      </c>
      <c r="D6400" s="104" t="s">
        <v>722</v>
      </c>
      <c r="E6400" s="104" t="s">
        <v>327</v>
      </c>
      <c r="F6400" s="104">
        <v>80</v>
      </c>
      <c r="G6400" s="104" t="s">
        <v>284</v>
      </c>
      <c r="H6400" s="105">
        <v>22</v>
      </c>
      <c r="I6400" s="104" t="s">
        <v>258</v>
      </c>
      <c r="J6400" s="104"/>
      <c r="K6400" s="104" t="s">
        <v>80</v>
      </c>
      <c r="L6400" s="104" t="s">
        <v>299</v>
      </c>
      <c r="M6400" s="104" t="s">
        <v>386</v>
      </c>
      <c r="N6400" s="104"/>
      <c r="O6400" s="106" t="str">
        <f>A6399</f>
        <v>18804</v>
      </c>
      <c r="P6400" s="111" t="s">
        <v>5205</v>
      </c>
      <c r="Q6400" s="153" t="s">
        <v>549</v>
      </c>
      <c r="R6400" s="153" t="s">
        <v>550</v>
      </c>
      <c r="S6400" s="153">
        <f>Tabella2[[#This Row],[PLD STOP]]-Tabella2[[#This Row],[PLD START]]</f>
        <v>4.1666666666666741E-2</v>
      </c>
      <c r="T6400" s="153">
        <v>0.54166666666666663</v>
      </c>
      <c r="U6400" s="153">
        <v>0.58333333333333337</v>
      </c>
      <c r="V6400" s="153">
        <f>IF(ISBLANK(T6400),"",Tabella2[[#This Row],[ACT STOP]]-Tabella2[[#This Row],[ACT START]])</f>
        <v>4.1666666666666741E-2</v>
      </c>
      <c r="W6400" s="104" t="s">
        <v>92</v>
      </c>
      <c r="X6400" s="104" t="s">
        <v>91</v>
      </c>
      <c r="Y6400" s="110"/>
      <c r="Z6400" s="106"/>
      <c r="AA6400" s="104"/>
      <c r="AB6400" s="107"/>
      <c r="AC6400" s="72">
        <f>IF(OR(Tabella2[[#This Row],[OUTCOME]]="DCO",Tabella2[[#This Row],[OUTCOME]]="SDC"),1,0)</f>
        <v>1</v>
      </c>
      <c r="AH6400" s="70"/>
      <c r="AI6400" s="70"/>
      <c r="AJ6400">
        <f>IF(OR(Tabella2[[#This Row],[OUTCOME]]="DNCO", Tabella2[[#This Row],[OUTCOME]]="SDNC"),1,0)</f>
        <v>0</v>
      </c>
      <c r="AL6400" s="70"/>
      <c r="BM6400" s="135">
        <f>Tabella2[[#This Row],[ACT START]]</f>
        <v>0.54166666666666663</v>
      </c>
      <c r="BN6400" s="136">
        <f>Tabella2[[#This Row],[ACT STOP]]</f>
        <v>0.58333333333333337</v>
      </c>
      <c r="BO6400" s="101"/>
      <c r="BR6400" s="109" t="str">
        <f t="shared" si="115"/>
        <v>SH-25-6389</v>
      </c>
      <c r="BS6400" s="109" t="s">
        <v>295</v>
      </c>
      <c r="BT6400" t="str">
        <f>Tabella2[[#This Row],[OUTCOME]]</f>
        <v>DCO</v>
      </c>
      <c r="BU6400" t="str">
        <f>_xlfn.CONCAT(Tabella2[[#This Row],[NAME SP]],Tabella2[[#This Row],[ID SP]]," - ",Tabella2[[#This Row],[SYLLABUS NO]])</f>
        <v>AMI80 - SD ADCA01</v>
      </c>
      <c r="BV6400" t="s">
        <v>11916</v>
      </c>
    </row>
    <row r="6401" spans="1:74" hidden="1">
      <c r="A6401" s="103" t="s">
        <v>13591</v>
      </c>
      <c r="B6401" s="102">
        <v>45966</v>
      </c>
      <c r="C6401" s="104">
        <f>_xlfn.ISOWEEKNUM(Tabella2[[#This Row],[Date]])</f>
        <v>45</v>
      </c>
      <c r="D6401" s="104" t="s">
        <v>6621</v>
      </c>
      <c r="E6401" s="104" t="s">
        <v>284</v>
      </c>
      <c r="F6401" s="104">
        <v>82</v>
      </c>
      <c r="G6401" s="104" t="s">
        <v>284</v>
      </c>
      <c r="H6401" s="105">
        <v>9</v>
      </c>
      <c r="I6401" s="104"/>
      <c r="J6401" s="104" t="s">
        <v>258</v>
      </c>
      <c r="K6401" s="104" t="s">
        <v>75</v>
      </c>
      <c r="L6401" s="104" t="s">
        <v>299</v>
      </c>
      <c r="M6401" s="104" t="s">
        <v>516</v>
      </c>
      <c r="N6401" s="104"/>
      <c r="O6401" s="106" t="str">
        <f>A6402</f>
        <v>18807</v>
      </c>
      <c r="P6401" s="111" t="s">
        <v>1993</v>
      </c>
      <c r="Q6401" s="153" t="s">
        <v>549</v>
      </c>
      <c r="R6401" s="153" t="s">
        <v>550</v>
      </c>
      <c r="S6401" s="153">
        <f>Tabella2[[#This Row],[PLD STOP]]-Tabella2[[#This Row],[PLD START]]</f>
        <v>4.1666666666666741E-2</v>
      </c>
      <c r="T6401" s="153">
        <v>0.54166666666666663</v>
      </c>
      <c r="U6401" s="153">
        <v>0.58333333333333337</v>
      </c>
      <c r="V6401" s="153">
        <f>IF(ISBLANK(T6401),"",Tabella2[[#This Row],[ACT STOP]]-Tabella2[[#This Row],[ACT START]])</f>
        <v>4.1666666666666741E-2</v>
      </c>
      <c r="W6401" s="104" t="s">
        <v>92</v>
      </c>
      <c r="X6401" s="104" t="s">
        <v>91</v>
      </c>
      <c r="Y6401" s="110" t="s">
        <v>13642</v>
      </c>
      <c r="Z6401" s="106"/>
      <c r="AA6401" s="104"/>
      <c r="AB6401" s="107"/>
      <c r="AC6401" s="72">
        <f>IF(OR(Tabella2[[#This Row],[OUTCOME]]="DCO",Tabella2[[#This Row],[OUTCOME]]="SDC"),1,0)</f>
        <v>1</v>
      </c>
      <c r="AH6401" s="70"/>
      <c r="AI6401" s="70"/>
      <c r="AJ6401">
        <f>IF(OR(Tabella2[[#This Row],[OUTCOME]]="DNCO", Tabella2[[#This Row],[OUTCOME]]="SDNC"),1,0)</f>
        <v>0</v>
      </c>
      <c r="AL6401" s="70"/>
      <c r="BM6401" s="135">
        <f>Tabella2[[#This Row],[ACT START]]</f>
        <v>0.54166666666666663</v>
      </c>
      <c r="BN6401" s="136">
        <f>Tabella2[[#This Row],[ACT STOP]]</f>
        <v>0.58333333333333337</v>
      </c>
      <c r="BO6401" s="101"/>
      <c r="BR6401" s="109" t="str">
        <f t="shared" si="115"/>
        <v>SH-25-6390</v>
      </c>
      <c r="BS6401" s="109" t="s">
        <v>339</v>
      </c>
      <c r="BT6401" t="str">
        <f>Tabella2[[#This Row],[OUTCOME]]</f>
        <v>DCO</v>
      </c>
      <c r="BU6401" t="str">
        <f>_xlfn.CONCAT(Tabella2[[#This Row],[NAME SP]],Tabella2[[#This Row],[ID SP]]," - ",Tabella2[[#This Row],[SYLLABUS NO]])</f>
        <v>IFTS82 - NET PGM02</v>
      </c>
      <c r="BV6401" t="s">
        <v>11868</v>
      </c>
    </row>
    <row r="6402" spans="1:74" hidden="1">
      <c r="A6402" s="103" t="s">
        <v>13592</v>
      </c>
      <c r="B6402" s="102">
        <v>45966</v>
      </c>
      <c r="C6402" s="104">
        <f>_xlfn.ISOWEEKNUM(Tabella2[[#This Row],[Date]])</f>
        <v>45</v>
      </c>
      <c r="D6402" s="104" t="s">
        <v>6396</v>
      </c>
      <c r="E6402" s="104" t="s">
        <v>256</v>
      </c>
      <c r="F6402" s="104">
        <v>73</v>
      </c>
      <c r="G6402" s="104" t="s">
        <v>284</v>
      </c>
      <c r="H6402" s="105">
        <v>23</v>
      </c>
      <c r="I6402" s="104"/>
      <c r="J6402" s="104" t="s">
        <v>258</v>
      </c>
      <c r="K6402" s="104" t="s">
        <v>77</v>
      </c>
      <c r="L6402" s="104" t="s">
        <v>299</v>
      </c>
      <c r="M6402" s="104" t="s">
        <v>516</v>
      </c>
      <c r="N6402" s="104"/>
      <c r="O6402" s="106" t="str">
        <f>A6401</f>
        <v>18806</v>
      </c>
      <c r="P6402" s="111" t="s">
        <v>1993</v>
      </c>
      <c r="Q6402" s="153" t="s">
        <v>549</v>
      </c>
      <c r="R6402" s="153" t="s">
        <v>550</v>
      </c>
      <c r="S6402" s="153">
        <f>Tabella2[[#This Row],[PLD STOP]]-Tabella2[[#This Row],[PLD START]]</f>
        <v>4.1666666666666741E-2</v>
      </c>
      <c r="T6402" s="153">
        <v>0.54166666666666663</v>
      </c>
      <c r="U6402" s="153">
        <v>0.58333333333333337</v>
      </c>
      <c r="V6402" s="153">
        <f>IF(ISBLANK(T6402),"",Tabella2[[#This Row],[ACT STOP]]-Tabella2[[#This Row],[ACT START]])</f>
        <v>4.1666666666666741E-2</v>
      </c>
      <c r="W6402" s="104" t="s">
        <v>92</v>
      </c>
      <c r="X6402" s="104" t="s">
        <v>91</v>
      </c>
      <c r="Y6402" s="110"/>
      <c r="Z6402" s="106"/>
      <c r="AA6402" s="104"/>
      <c r="AB6402" s="107"/>
      <c r="AC6402" s="72">
        <f>IF(OR(Tabella2[[#This Row],[OUTCOME]]="DCO",Tabella2[[#This Row],[OUTCOME]]="SDC"),1,0)</f>
        <v>1</v>
      </c>
      <c r="AH6402" s="70"/>
      <c r="AI6402" s="70"/>
      <c r="AJ6402">
        <f>IF(OR(Tabella2[[#This Row],[OUTCOME]]="DNCO", Tabella2[[#This Row],[OUTCOME]]="SDNC"),1,0)</f>
        <v>0</v>
      </c>
      <c r="AL6402" s="70"/>
      <c r="BM6402" s="135">
        <f>Tabella2[[#This Row],[ACT START]]</f>
        <v>0.54166666666666663</v>
      </c>
      <c r="BN6402" s="136">
        <f>Tabella2[[#This Row],[ACT STOP]]</f>
        <v>0.58333333333333337</v>
      </c>
      <c r="BO6402" s="101"/>
      <c r="BR6402" s="109" t="str">
        <f t="shared" si="115"/>
        <v>SH-25-6391</v>
      </c>
      <c r="BS6402" s="109" t="s">
        <v>358</v>
      </c>
      <c r="BT6402" t="str">
        <f>Tabella2[[#This Row],[OUTCOME]]</f>
        <v>DCO</v>
      </c>
      <c r="BU6402" t="str">
        <f>_xlfn.CONCAT(Tabella2[[#This Row],[NAME SP]],Tabella2[[#This Row],[ID SP]]," - ",Tabella2[[#This Row],[SYLLABUS NO]])</f>
        <v>QATAR73 - NET PGM02</v>
      </c>
      <c r="BV6402" t="s">
        <v>12012</v>
      </c>
    </row>
    <row r="6403" spans="1:74" hidden="1">
      <c r="A6403" s="103" t="s">
        <v>13593</v>
      </c>
      <c r="B6403" s="102">
        <v>45966</v>
      </c>
      <c r="C6403" s="104">
        <f>_xlfn.ISOWEEKNUM(Tabella2[[#This Row],[Date]])</f>
        <v>45</v>
      </c>
      <c r="D6403" s="104" t="s">
        <v>9759</v>
      </c>
      <c r="E6403" s="104" t="s">
        <v>284</v>
      </c>
      <c r="F6403" s="104">
        <v>85</v>
      </c>
      <c r="G6403" s="104" t="s">
        <v>257</v>
      </c>
      <c r="H6403" s="105">
        <v>2</v>
      </c>
      <c r="I6403" s="104"/>
      <c r="J6403" s="104" t="s">
        <v>258</v>
      </c>
      <c r="K6403" s="104" t="s">
        <v>79</v>
      </c>
      <c r="L6403" s="104" t="s">
        <v>299</v>
      </c>
      <c r="M6403" s="104" t="s">
        <v>361</v>
      </c>
      <c r="N6403" s="104"/>
      <c r="O6403" s="106" t="str">
        <f>A6404</f>
        <v>18809</v>
      </c>
      <c r="P6403" s="111" t="s">
        <v>2108</v>
      </c>
      <c r="Q6403" s="153" t="s">
        <v>8464</v>
      </c>
      <c r="R6403" s="153" t="s">
        <v>13562</v>
      </c>
      <c r="S6403" s="153">
        <f>Tabella2[[#This Row],[PLD STOP]]-Tabella2[[#This Row],[PLD START]]</f>
        <v>4.166666666666663E-2</v>
      </c>
      <c r="T6403" s="153" t="s">
        <v>8464</v>
      </c>
      <c r="U6403" s="153" t="s">
        <v>13562</v>
      </c>
      <c r="V6403" s="153">
        <f>IF(ISBLANK(T6403),"",Tabella2[[#This Row],[ACT STOP]]-Tabella2[[#This Row],[ACT START]])</f>
        <v>4.166666666666663E-2</v>
      </c>
      <c r="W6403" s="104" t="s">
        <v>92</v>
      </c>
      <c r="X6403" s="104" t="s">
        <v>91</v>
      </c>
      <c r="Y6403" s="110"/>
      <c r="Z6403" s="106"/>
      <c r="AA6403" s="104"/>
      <c r="AB6403" s="107"/>
      <c r="AC6403" s="72">
        <f>IF(OR(Tabella2[[#This Row],[OUTCOME]]="DCO",Tabella2[[#This Row],[OUTCOME]]="SDC"),1,0)</f>
        <v>1</v>
      </c>
      <c r="AH6403" s="70"/>
      <c r="AI6403" s="70"/>
      <c r="AJ6403">
        <f>IF(OR(Tabella2[[#This Row],[OUTCOME]]="DNCO", Tabella2[[#This Row],[OUTCOME]]="SDNC"),1,0)</f>
        <v>0</v>
      </c>
      <c r="AL6403" s="70"/>
      <c r="BM6403" s="135">
        <v>0.60416666666666663</v>
      </c>
      <c r="BN6403" s="136">
        <v>0.64583333333333337</v>
      </c>
      <c r="BO6403" s="101"/>
      <c r="BR6403" s="109" t="str">
        <f t="shared" si="115"/>
        <v>SH-25-6392</v>
      </c>
      <c r="BS6403" s="109" t="s">
        <v>368</v>
      </c>
      <c r="BT6403" t="str">
        <f>Tabella2[[#This Row],[OUTCOME]]</f>
        <v>DCO</v>
      </c>
      <c r="BU6403" t="str">
        <f>_xlfn.CONCAT(Tabella2[[#This Row],[NAME SP]],Tabella2[[#This Row],[ID SP]]," - ",Tabella2[[#This Row],[SYLLABUS NO]])</f>
        <v>IFTS85 - NET RNG01</v>
      </c>
      <c r="BV6403" t="s">
        <v>11935</v>
      </c>
    </row>
    <row r="6404" spans="1:74" hidden="1">
      <c r="A6404" s="103" t="s">
        <v>13594</v>
      </c>
      <c r="B6404" s="102">
        <v>45966</v>
      </c>
      <c r="C6404" s="104">
        <f>_xlfn.ISOWEEKNUM(Tabella2[[#This Row],[Date]])</f>
        <v>45</v>
      </c>
      <c r="D6404" s="104" t="s">
        <v>195</v>
      </c>
      <c r="E6404" s="104" t="s">
        <v>398</v>
      </c>
      <c r="F6404" s="104"/>
      <c r="G6404" s="104" t="s">
        <v>257</v>
      </c>
      <c r="H6404" s="105">
        <v>12</v>
      </c>
      <c r="I6404" s="104"/>
      <c r="J6404" s="104" t="s">
        <v>258</v>
      </c>
      <c r="K6404" s="104" t="s">
        <v>78</v>
      </c>
      <c r="L6404" s="104" t="s">
        <v>299</v>
      </c>
      <c r="M6404" s="104" t="s">
        <v>361</v>
      </c>
      <c r="N6404" s="104"/>
      <c r="O6404" s="106" t="str">
        <f>A6403</f>
        <v>18808</v>
      </c>
      <c r="P6404" s="111" t="s">
        <v>300</v>
      </c>
      <c r="Q6404" s="153" t="s">
        <v>8464</v>
      </c>
      <c r="R6404" s="153" t="s">
        <v>13562</v>
      </c>
      <c r="S6404" s="153">
        <f>Tabella2[[#This Row],[PLD STOP]]-Tabella2[[#This Row],[PLD START]]</f>
        <v>4.166666666666663E-2</v>
      </c>
      <c r="T6404" s="153" t="s">
        <v>8464</v>
      </c>
      <c r="U6404" s="153" t="s">
        <v>13562</v>
      </c>
      <c r="V6404" s="153">
        <f>IF(ISBLANK(T6404),"",Tabella2[[#This Row],[ACT STOP]]-Tabella2[[#This Row],[ACT START]])</f>
        <v>4.166666666666663E-2</v>
      </c>
      <c r="W6404" s="104" t="s">
        <v>122</v>
      </c>
      <c r="X6404" s="104" t="s">
        <v>91</v>
      </c>
      <c r="Y6404" s="110"/>
      <c r="Z6404" s="106"/>
      <c r="AA6404" s="104"/>
      <c r="AB6404" s="107"/>
      <c r="AC6404" s="72">
        <f>IF(OR(Tabella2[[#This Row],[OUTCOME]]="DCO",Tabella2[[#This Row],[OUTCOME]]="SDC"),1,0)</f>
        <v>1</v>
      </c>
      <c r="AH6404" s="70"/>
      <c r="AI6404" s="70"/>
      <c r="AJ6404">
        <f>IF(OR(Tabella2[[#This Row],[OUTCOME]]="DNCO", Tabella2[[#This Row],[OUTCOME]]="SDNC"),1,0)</f>
        <v>0</v>
      </c>
      <c r="AL6404" s="70"/>
      <c r="BM6404" s="135">
        <v>0.60416666666666663</v>
      </c>
      <c r="BN6404" s="136">
        <v>0.64583333333333337</v>
      </c>
      <c r="BO6404" s="101"/>
      <c r="BR6404" s="109" t="str">
        <f t="shared" si="115"/>
        <v>SH-25-6393</v>
      </c>
      <c r="BS6404" s="109" t="s">
        <v>266</v>
      </c>
      <c r="BT6404" t="str">
        <f>Tabella2[[#This Row],[OUTCOME]]</f>
        <v>SDC</v>
      </c>
      <c r="BU6404" t="str">
        <f>_xlfn.CONCAT(Tabella2[[#This Row],[NAME SP]],Tabella2[[#This Row],[ID SP]]," - ",Tabella2[[#This Row],[SYLLABUS NO]])</f>
        <v>Support IFTS - SUPP</v>
      </c>
    </row>
    <row r="6405" spans="1:74" hidden="1">
      <c r="A6405" s="103" t="s">
        <v>13595</v>
      </c>
      <c r="B6405" s="102">
        <v>45966</v>
      </c>
      <c r="C6405" s="104">
        <f>_xlfn.ISOWEEKNUM(Tabella2[[#This Row],[Date]])</f>
        <v>45</v>
      </c>
      <c r="D6405" s="104" t="s">
        <v>722</v>
      </c>
      <c r="E6405" s="104" t="s">
        <v>327</v>
      </c>
      <c r="F6405" s="104">
        <v>79</v>
      </c>
      <c r="G6405" s="104" t="s">
        <v>257</v>
      </c>
      <c r="H6405" s="105">
        <v>9</v>
      </c>
      <c r="I6405" s="104" t="s">
        <v>258</v>
      </c>
      <c r="J6405" s="104"/>
      <c r="K6405" s="104" t="s">
        <v>83</v>
      </c>
      <c r="L6405" s="104" t="s">
        <v>299</v>
      </c>
      <c r="M6405" s="104" t="s">
        <v>386</v>
      </c>
      <c r="N6405" s="104"/>
      <c r="O6405" s="106" t="str">
        <f>A6406</f>
        <v>18811</v>
      </c>
      <c r="P6405" s="111" t="s">
        <v>4851</v>
      </c>
      <c r="Q6405" s="153" t="s">
        <v>576</v>
      </c>
      <c r="R6405" s="153" t="s">
        <v>519</v>
      </c>
      <c r="S6405" s="153">
        <f>Tabella2[[#This Row],[PLD STOP]]-Tabella2[[#This Row],[PLD START]]</f>
        <v>4.1666666666666741E-2</v>
      </c>
      <c r="T6405" s="153">
        <v>0.61111111111111116</v>
      </c>
      <c r="U6405" s="153">
        <v>0.64583333333333337</v>
      </c>
      <c r="V6405" s="153">
        <f>IF(ISBLANK(T6405),"",Tabella2[[#This Row],[ACT STOP]]-Tabella2[[#This Row],[ACT START]])</f>
        <v>3.472222222222221E-2</v>
      </c>
      <c r="W6405" s="104" t="s">
        <v>92</v>
      </c>
      <c r="X6405" s="104" t="s">
        <v>91</v>
      </c>
      <c r="Y6405" s="110" t="s">
        <v>13641</v>
      </c>
      <c r="Z6405" s="106"/>
      <c r="AA6405" s="104"/>
      <c r="AB6405" s="107"/>
      <c r="AC6405" s="72">
        <f>IF(OR(Tabella2[[#This Row],[OUTCOME]]="DCO",Tabella2[[#This Row],[OUTCOME]]="SDC"),1,0)</f>
        <v>1</v>
      </c>
      <c r="AH6405" s="70"/>
      <c r="AI6405" s="70"/>
      <c r="AJ6405">
        <f>IF(OR(Tabella2[[#This Row],[OUTCOME]]="DNCO", Tabella2[[#This Row],[OUTCOME]]="SDNC"),1,0)</f>
        <v>0</v>
      </c>
      <c r="AL6405" s="70"/>
      <c r="BM6405" s="135">
        <f>Tabella2[[#This Row],[ACT START]]</f>
        <v>0.61111111111111116</v>
      </c>
      <c r="BN6405" s="136">
        <f>Tabella2[[#This Row],[ACT STOP]]</f>
        <v>0.64583333333333337</v>
      </c>
      <c r="BO6405" s="101">
        <v>6.9444444444444441E-3</v>
      </c>
      <c r="BR6405" s="109" t="str">
        <f t="shared" ref="BR6405:BR6436" si="116">_xlfn.CONCAT(LEFT(BR6404,6),TEXT(RIGHT(BR6404,4)+1,"0000"))</f>
        <v>SH-25-6394</v>
      </c>
      <c r="BS6405" s="109" t="s">
        <v>318</v>
      </c>
      <c r="BT6405" t="str">
        <f>Tabella2[[#This Row],[OUTCOME]]</f>
        <v>DCO</v>
      </c>
      <c r="BU6405" t="str">
        <f>_xlfn.CONCAT(Tabella2[[#This Row],[NAME SP]],Tabella2[[#This Row],[ID SP]]," - ",Tabella2[[#This Row],[SYLLABUS NO]])</f>
        <v>AMI79 - SD DCA01</v>
      </c>
      <c r="BV6405" t="s">
        <v>11919</v>
      </c>
    </row>
    <row r="6406" spans="1:74" hidden="1">
      <c r="A6406" s="103" t="s">
        <v>13596</v>
      </c>
      <c r="B6406" s="102">
        <v>45966</v>
      </c>
      <c r="C6406" s="104">
        <f>_xlfn.ISOWEEKNUM(Tabella2[[#This Row],[Date]])</f>
        <v>45</v>
      </c>
      <c r="D6406" s="104" t="s">
        <v>722</v>
      </c>
      <c r="E6406" s="104" t="s">
        <v>327</v>
      </c>
      <c r="F6406" s="104">
        <v>81</v>
      </c>
      <c r="G6406" s="104" t="s">
        <v>257</v>
      </c>
      <c r="H6406" s="105">
        <v>5</v>
      </c>
      <c r="I6406" s="104" t="s">
        <v>258</v>
      </c>
      <c r="J6406" s="104"/>
      <c r="K6406" s="104" t="s">
        <v>80</v>
      </c>
      <c r="L6406" s="104" t="s">
        <v>299</v>
      </c>
      <c r="M6406" s="104" t="s">
        <v>386</v>
      </c>
      <c r="N6406" s="104"/>
      <c r="O6406" s="106" t="str">
        <f>A6405</f>
        <v>18810</v>
      </c>
      <c r="P6406" s="111" t="s">
        <v>4851</v>
      </c>
      <c r="Q6406" s="153" t="s">
        <v>576</v>
      </c>
      <c r="R6406" s="153" t="s">
        <v>519</v>
      </c>
      <c r="S6406" s="153">
        <f>Tabella2[[#This Row],[PLD STOP]]-Tabella2[[#This Row],[PLD START]]</f>
        <v>4.1666666666666741E-2</v>
      </c>
      <c r="T6406" s="153">
        <v>0.61111111111111116</v>
      </c>
      <c r="U6406" s="153">
        <v>0.64583333333333337</v>
      </c>
      <c r="V6406" s="153">
        <f>IF(ISBLANK(T6406),"",Tabella2[[#This Row],[ACT STOP]]-Tabella2[[#This Row],[ACT START]])</f>
        <v>3.472222222222221E-2</v>
      </c>
      <c r="W6406" s="104" t="s">
        <v>92</v>
      </c>
      <c r="X6406" s="104" t="s">
        <v>91</v>
      </c>
      <c r="Y6406" s="110" t="s">
        <v>13641</v>
      </c>
      <c r="Z6406" s="106"/>
      <c r="AA6406" s="104"/>
      <c r="AB6406" s="107"/>
      <c r="AC6406" s="72">
        <f>IF(OR(Tabella2[[#This Row],[OUTCOME]]="DCO",Tabella2[[#This Row],[OUTCOME]]="SDC"),1,0)</f>
        <v>1</v>
      </c>
      <c r="AH6406" s="70"/>
      <c r="AI6406" s="70"/>
      <c r="AJ6406">
        <f>IF(OR(Tabella2[[#This Row],[OUTCOME]]="DNCO", Tabella2[[#This Row],[OUTCOME]]="SDNC"),1,0)</f>
        <v>0</v>
      </c>
      <c r="AL6406" s="70"/>
      <c r="BM6406" s="135">
        <f>Tabella2[[#This Row],[ACT START]]</f>
        <v>0.61111111111111116</v>
      </c>
      <c r="BN6406" s="136">
        <f>Tabella2[[#This Row],[ACT STOP]]</f>
        <v>0.64583333333333337</v>
      </c>
      <c r="BO6406" s="101">
        <v>6.9444444444444441E-3</v>
      </c>
      <c r="BR6406" s="109" t="str">
        <f t="shared" si="116"/>
        <v>SH-25-6395</v>
      </c>
      <c r="BS6406" s="109" t="s">
        <v>416</v>
      </c>
      <c r="BT6406" t="str">
        <f>Tabella2[[#This Row],[OUTCOME]]</f>
        <v>DCO</v>
      </c>
      <c r="BU6406" t="str">
        <f>_xlfn.CONCAT(Tabella2[[#This Row],[NAME SP]],Tabella2[[#This Row],[ID SP]]," - ",Tabella2[[#This Row],[SYLLABUS NO]])</f>
        <v>AMI81 - SD DCA01</v>
      </c>
      <c r="BV6406" t="s">
        <v>11921</v>
      </c>
    </row>
    <row r="6407" spans="1:74" hidden="1">
      <c r="A6407" s="103" t="s">
        <v>13597</v>
      </c>
      <c r="B6407" s="102">
        <v>45966</v>
      </c>
      <c r="C6407" s="104">
        <f>_xlfn.ISOWEEKNUM(Tabella2[[#This Row],[Date]])</f>
        <v>45</v>
      </c>
      <c r="D6407" s="104" t="s">
        <v>9740</v>
      </c>
      <c r="E6407" s="104" t="s">
        <v>284</v>
      </c>
      <c r="F6407" s="104">
        <v>87</v>
      </c>
      <c r="G6407" s="104" t="s">
        <v>257</v>
      </c>
      <c r="H6407" s="105">
        <v>14</v>
      </c>
      <c r="I6407" s="104"/>
      <c r="J6407" s="104" t="s">
        <v>258</v>
      </c>
      <c r="K6407" s="104" t="s">
        <v>81</v>
      </c>
      <c r="L6407" s="104" t="s">
        <v>259</v>
      </c>
      <c r="M6407" s="104" t="s">
        <v>461</v>
      </c>
      <c r="N6407" s="104"/>
      <c r="O6407" s="106"/>
      <c r="P6407" s="111" t="s">
        <v>491</v>
      </c>
      <c r="Q6407" s="153" t="s">
        <v>576</v>
      </c>
      <c r="R6407" s="153" t="s">
        <v>519</v>
      </c>
      <c r="S6407" s="153">
        <f>Tabella2[[#This Row],[PLD STOP]]-Tabella2[[#This Row],[PLD START]]</f>
        <v>4.1666666666666741E-2</v>
      </c>
      <c r="T6407" s="153">
        <v>0.60416666666666663</v>
      </c>
      <c r="U6407" s="153">
        <v>0.64583333333333337</v>
      </c>
      <c r="V6407" s="153">
        <f>IF(ISBLANK(T6407),"",Tabella2[[#This Row],[ACT STOP]]-Tabella2[[#This Row],[ACT START]])</f>
        <v>4.1666666666666741E-2</v>
      </c>
      <c r="W6407" s="104" t="s">
        <v>92</v>
      </c>
      <c r="X6407" s="104" t="s">
        <v>91</v>
      </c>
      <c r="Y6407" s="110"/>
      <c r="Z6407" s="106"/>
      <c r="AA6407" s="104"/>
      <c r="AB6407" s="107"/>
      <c r="AC6407" s="72">
        <f>IF(OR(Tabella2[[#This Row],[OUTCOME]]="DCO",Tabella2[[#This Row],[OUTCOME]]="SDC"),1,0)</f>
        <v>1</v>
      </c>
      <c r="AH6407" s="70"/>
      <c r="AI6407" s="70"/>
      <c r="AJ6407">
        <f>IF(OR(Tabella2[[#This Row],[OUTCOME]]="DNCO", Tabella2[[#This Row],[OUTCOME]]="SDNC"),1,0)</f>
        <v>0</v>
      </c>
      <c r="AL6407" s="70"/>
      <c r="BM6407" s="135">
        <f>Tabella2[[#This Row],[ACT START]]</f>
        <v>0.60416666666666663</v>
      </c>
      <c r="BN6407" s="136">
        <f>Tabella2[[#This Row],[ACT STOP]]</f>
        <v>0.64583333333333337</v>
      </c>
      <c r="BO6407" s="101"/>
      <c r="BR6407" s="109" t="str">
        <f t="shared" si="116"/>
        <v>SH-25-6396</v>
      </c>
      <c r="BS6407" s="109" t="s">
        <v>372</v>
      </c>
      <c r="BT6407" t="str">
        <f>Tabella2[[#This Row],[OUTCOME]]</f>
        <v>DCO</v>
      </c>
      <c r="BU6407" t="str">
        <f>_xlfn.CONCAT(Tabella2[[#This Row],[NAME SP]],Tabella2[[#This Row],[ID SP]]," - ",Tabella2[[#This Row],[SYLLABUS NO]])</f>
        <v>IFTS87 - FMS CAS01</v>
      </c>
      <c r="BV6407" t="s">
        <v>11949</v>
      </c>
    </row>
    <row r="6408" spans="1:74" hidden="1">
      <c r="A6408" s="103" t="s">
        <v>13598</v>
      </c>
      <c r="B6408" s="102">
        <v>45966</v>
      </c>
      <c r="C6408" s="104">
        <f>_xlfn.ISOWEEKNUM(Tabella2[[#This Row],[Date]])</f>
        <v>45</v>
      </c>
      <c r="D6408" s="104" t="s">
        <v>9764</v>
      </c>
      <c r="E6408" s="104" t="s">
        <v>284</v>
      </c>
      <c r="F6408" s="104">
        <v>78</v>
      </c>
      <c r="G6408" s="104" t="s">
        <v>257</v>
      </c>
      <c r="H6408" s="105">
        <v>10</v>
      </c>
      <c r="I6408" s="104" t="s">
        <v>258</v>
      </c>
      <c r="J6408" s="104"/>
      <c r="K6408" s="104" t="s">
        <v>77</v>
      </c>
      <c r="L6408" s="104" t="s">
        <v>259</v>
      </c>
      <c r="M6408" s="104" t="s">
        <v>276</v>
      </c>
      <c r="N6408" s="104"/>
      <c r="O6408" s="106"/>
      <c r="P6408" s="111" t="s">
        <v>531</v>
      </c>
      <c r="Q6408" s="153" t="s">
        <v>576</v>
      </c>
      <c r="R6408" s="153" t="s">
        <v>519</v>
      </c>
      <c r="S6408" s="153">
        <f>Tabella2[[#This Row],[PLD STOP]]-Tabella2[[#This Row],[PLD START]]</f>
        <v>4.1666666666666741E-2</v>
      </c>
      <c r="T6408" s="153">
        <v>0.60416666666666663</v>
      </c>
      <c r="U6408" s="153">
        <v>0.64583333333333337</v>
      </c>
      <c r="V6408" s="153">
        <f>IF(ISBLANK(T6408),"",Tabella2[[#This Row],[ACT STOP]]-Tabella2[[#This Row],[ACT START]])</f>
        <v>4.1666666666666741E-2</v>
      </c>
      <c r="W6408" s="104" t="s">
        <v>92</v>
      </c>
      <c r="X6408" s="104" t="s">
        <v>91</v>
      </c>
      <c r="Y6408" s="110"/>
      <c r="Z6408" s="106"/>
      <c r="AA6408" s="104"/>
      <c r="AB6408" s="107"/>
      <c r="AC6408" s="72">
        <f>IF(OR(Tabella2[[#This Row],[OUTCOME]]="DCO",Tabella2[[#This Row],[OUTCOME]]="SDC"),1,0)</f>
        <v>1</v>
      </c>
      <c r="AH6408" s="70"/>
      <c r="AI6408" s="70"/>
      <c r="AJ6408">
        <f>IF(OR(Tabella2[[#This Row],[OUTCOME]]="DNCO", Tabella2[[#This Row],[OUTCOME]]="SDNC"),1,0)</f>
        <v>0</v>
      </c>
      <c r="AL6408" s="70"/>
      <c r="BM6408" s="135">
        <f>Tabella2[[#This Row],[ACT START]]</f>
        <v>0.60416666666666663</v>
      </c>
      <c r="BN6408" s="136">
        <f>Tabella2[[#This Row],[ACT STOP]]</f>
        <v>0.64583333333333337</v>
      </c>
      <c r="BO6408" s="101"/>
      <c r="BR6408" s="109" t="str">
        <f t="shared" si="116"/>
        <v>SH-25-6397</v>
      </c>
      <c r="BS6408" s="109" t="s">
        <v>552</v>
      </c>
      <c r="BT6408" t="str">
        <f>Tabella2[[#This Row],[OUTCOME]]</f>
        <v>DCO</v>
      </c>
      <c r="BU6408" t="str">
        <f>_xlfn.CONCAT(Tabella2[[#This Row],[NAME SP]],Tabella2[[#This Row],[ID SP]]," - ",Tabella2[[#This Row],[SYLLABUS NO]])</f>
        <v>IFTS78 - FMS NIT01</v>
      </c>
      <c r="BV6408" t="s">
        <v>11877</v>
      </c>
    </row>
    <row r="6409" spans="1:74" hidden="1">
      <c r="A6409" s="103" t="s">
        <v>13605</v>
      </c>
      <c r="B6409" s="102">
        <v>45967</v>
      </c>
      <c r="C6409" s="104">
        <f>_xlfn.ISOWEEKNUM(Tabella2[[#This Row],[Date]])</f>
        <v>45</v>
      </c>
      <c r="D6409" s="104" t="s">
        <v>6396</v>
      </c>
      <c r="E6409" s="104" t="s">
        <v>256</v>
      </c>
      <c r="F6409" s="104">
        <v>75</v>
      </c>
      <c r="G6409" s="104" t="s">
        <v>257</v>
      </c>
      <c r="H6409" s="105">
        <v>32</v>
      </c>
      <c r="I6409" s="104"/>
      <c r="J6409" s="104" t="s">
        <v>258</v>
      </c>
      <c r="K6409" s="104" t="s">
        <v>79</v>
      </c>
      <c r="L6409" s="104" t="s">
        <v>299</v>
      </c>
      <c r="M6409" s="104" t="s">
        <v>361</v>
      </c>
      <c r="N6409" s="104"/>
      <c r="O6409" s="106" t="str">
        <f>A6410</f>
        <v>18815</v>
      </c>
      <c r="P6409" s="111" t="s">
        <v>2108</v>
      </c>
      <c r="Q6409" s="153" t="s">
        <v>285</v>
      </c>
      <c r="R6409" s="153" t="s">
        <v>286</v>
      </c>
      <c r="S6409" s="153">
        <f>Tabella2[[#This Row],[PLD STOP]]-Tabella2[[#This Row],[PLD START]]</f>
        <v>4.166666666666663E-2</v>
      </c>
      <c r="T6409" s="153"/>
      <c r="U6409" s="153"/>
      <c r="V6409" s="153" t="str">
        <f>IF(ISBLANK(T6409),"",Tabella2[[#This Row],[ACT STOP]]-Tabella2[[#This Row],[ACT START]])</f>
        <v/>
      </c>
      <c r="W6409" s="104" t="s">
        <v>108</v>
      </c>
      <c r="X6409" s="104" t="s">
        <v>97</v>
      </c>
      <c r="Y6409" s="110"/>
      <c r="Z6409" s="106"/>
      <c r="AA6409" s="104"/>
      <c r="AB6409" s="107"/>
      <c r="AC6409" s="72">
        <f>IF(OR(Tabella2[[#This Row],[OUTCOME]]="DCO",Tabella2[[#This Row],[OUTCOME]]="SDC"),1,0)</f>
        <v>0</v>
      </c>
      <c r="AH6409" s="70"/>
      <c r="AI6409" s="70"/>
      <c r="AJ6409">
        <f>IF(OR(Tabella2[[#This Row],[OUTCOME]]="DNCO", Tabella2[[#This Row],[OUTCOME]]="SDNC"),1,0)</f>
        <v>0</v>
      </c>
      <c r="AL6409" s="70"/>
      <c r="BL6409" t="s">
        <v>13647</v>
      </c>
      <c r="BM6409" s="135">
        <f>Tabella2[[#This Row],[ACT START]]</f>
        <v>0</v>
      </c>
      <c r="BN6409" s="136">
        <f>Tabella2[[#This Row],[ACT STOP]]</f>
        <v>0</v>
      </c>
      <c r="BO6409" s="101"/>
      <c r="BR6409" s="109" t="str">
        <f t="shared" si="116"/>
        <v>SH-25-6398</v>
      </c>
      <c r="BS6409" s="109" t="s">
        <v>356</v>
      </c>
      <c r="BT6409" t="str">
        <f>Tabella2[[#This Row],[OUTCOME]]</f>
        <v>CANC</v>
      </c>
      <c r="BU6409" t="str">
        <f>_xlfn.CONCAT(Tabella2[[#This Row],[NAME SP]],Tabella2[[#This Row],[ID SP]]," - ",Tabella2[[#This Row],[SYLLABUS NO]])</f>
        <v>QATAR75 - NET RNG01</v>
      </c>
      <c r="BV6409" t="s">
        <v>11971</v>
      </c>
    </row>
    <row r="6410" spans="1:74" hidden="1">
      <c r="A6410" s="103" t="s">
        <v>13606</v>
      </c>
      <c r="B6410" s="102">
        <v>45967</v>
      </c>
      <c r="C6410" s="104">
        <f>_xlfn.ISOWEEKNUM(Tabella2[[#This Row],[Date]])</f>
        <v>45</v>
      </c>
      <c r="D6410" s="104" t="s">
        <v>195</v>
      </c>
      <c r="E6410" s="104" t="s">
        <v>298</v>
      </c>
      <c r="F6410" s="104"/>
      <c r="G6410" s="104" t="s">
        <v>257</v>
      </c>
      <c r="H6410" s="105">
        <v>13</v>
      </c>
      <c r="I6410" s="104"/>
      <c r="J6410" s="104" t="s">
        <v>258</v>
      </c>
      <c r="K6410" s="104" t="s">
        <v>78</v>
      </c>
      <c r="L6410" s="104" t="s">
        <v>299</v>
      </c>
      <c r="M6410" s="104" t="s">
        <v>361</v>
      </c>
      <c r="N6410" s="104"/>
      <c r="O6410" s="106" t="str">
        <f>A6409</f>
        <v>18814</v>
      </c>
      <c r="P6410" s="111" t="s">
        <v>300</v>
      </c>
      <c r="Q6410" s="153" t="s">
        <v>285</v>
      </c>
      <c r="R6410" s="153" t="s">
        <v>286</v>
      </c>
      <c r="S6410" s="153">
        <f>Tabella2[[#This Row],[PLD STOP]]-Tabella2[[#This Row],[PLD START]]</f>
        <v>4.166666666666663E-2</v>
      </c>
      <c r="T6410" s="153"/>
      <c r="U6410" s="153"/>
      <c r="V6410" s="153" t="str">
        <f>IF(ISBLANK(T6410),"",Tabella2[[#This Row],[ACT STOP]]-Tabella2[[#This Row],[ACT START]])</f>
        <v/>
      </c>
      <c r="W6410" s="104" t="s">
        <v>133</v>
      </c>
      <c r="X6410" s="104" t="s">
        <v>97</v>
      </c>
      <c r="Y6410" s="110"/>
      <c r="Z6410" s="106"/>
      <c r="AA6410" s="104"/>
      <c r="AB6410" s="107"/>
      <c r="AC6410" s="72">
        <f>IF(OR(Tabella2[[#This Row],[OUTCOME]]="DCO",Tabella2[[#This Row],[OUTCOME]]="SDC"),1,0)</f>
        <v>0</v>
      </c>
      <c r="AH6410" s="70"/>
      <c r="AI6410" s="70"/>
      <c r="AJ6410">
        <f>IF(OR(Tabella2[[#This Row],[OUTCOME]]="DNCO", Tabella2[[#This Row],[OUTCOME]]="SDNC"),1,0)</f>
        <v>0</v>
      </c>
      <c r="AL6410" s="70"/>
      <c r="BL6410" t="s">
        <v>13647</v>
      </c>
      <c r="BM6410" s="135">
        <f>Tabella2[[#This Row],[ACT START]]</f>
        <v>0</v>
      </c>
      <c r="BN6410" s="136">
        <f>Tabella2[[#This Row],[ACT STOP]]</f>
        <v>0</v>
      </c>
      <c r="BO6410" s="101"/>
      <c r="BR6410" s="109" t="str">
        <f t="shared" si="116"/>
        <v>SH-25-6399</v>
      </c>
      <c r="BS6410" s="109" t="s">
        <v>427</v>
      </c>
      <c r="BT6410" t="str">
        <f>Tabella2[[#This Row],[OUTCOME]]</f>
        <v>SMC</v>
      </c>
      <c r="BU6410" t="str">
        <f>_xlfn.CONCAT(Tabella2[[#This Row],[NAME SP]],Tabella2[[#This Row],[ID SP]]," - ",Tabella2[[#This Row],[SYLLABUS NO]])</f>
        <v>Support QATAR - SUPP</v>
      </c>
    </row>
    <row r="6411" spans="1:74" hidden="1">
      <c r="A6411" s="103" t="s">
        <v>13607</v>
      </c>
      <c r="B6411" s="102">
        <v>45967</v>
      </c>
      <c r="C6411" s="104">
        <f>_xlfn.ISOWEEKNUM(Tabella2[[#This Row],[Date]])</f>
        <v>45</v>
      </c>
      <c r="D6411" s="104" t="s">
        <v>817</v>
      </c>
      <c r="E6411" s="104" t="s">
        <v>284</v>
      </c>
      <c r="F6411" s="104">
        <v>72</v>
      </c>
      <c r="G6411" s="104" t="s">
        <v>284</v>
      </c>
      <c r="H6411" s="105">
        <v>22</v>
      </c>
      <c r="I6411" s="104"/>
      <c r="J6411" s="104" t="s">
        <v>258</v>
      </c>
      <c r="K6411" s="104" t="s">
        <v>83</v>
      </c>
      <c r="L6411" s="104" t="s">
        <v>299</v>
      </c>
      <c r="M6411" s="104" t="s">
        <v>276</v>
      </c>
      <c r="N6411" s="104"/>
      <c r="O6411" s="106" t="str">
        <f>A6412</f>
        <v>18817</v>
      </c>
      <c r="P6411" s="111" t="s">
        <v>829</v>
      </c>
      <c r="Q6411" s="153" t="s">
        <v>285</v>
      </c>
      <c r="R6411" s="153" t="s">
        <v>286</v>
      </c>
      <c r="S6411" s="153">
        <f>Tabella2[[#This Row],[PLD STOP]]-Tabella2[[#This Row],[PLD START]]</f>
        <v>4.166666666666663E-2</v>
      </c>
      <c r="T6411" s="153">
        <v>0.29166666666666669</v>
      </c>
      <c r="U6411" s="153">
        <v>0.33333333333333331</v>
      </c>
      <c r="V6411" s="153">
        <f>IF(ISBLANK(T6411),"",Tabella2[[#This Row],[ACT STOP]]-Tabella2[[#This Row],[ACT START]])</f>
        <v>4.166666666666663E-2</v>
      </c>
      <c r="W6411" s="104" t="s">
        <v>92</v>
      </c>
      <c r="X6411" s="104" t="s">
        <v>91</v>
      </c>
      <c r="Y6411" s="110" t="s">
        <v>13648</v>
      </c>
      <c r="Z6411" s="106"/>
      <c r="AA6411" s="104"/>
      <c r="AB6411" s="107"/>
      <c r="AC6411" s="72">
        <f>IF(OR(Tabella2[[#This Row],[OUTCOME]]="DCO",Tabella2[[#This Row],[OUTCOME]]="SDC"),1,0)</f>
        <v>1</v>
      </c>
      <c r="AH6411" s="70"/>
      <c r="AI6411" s="70"/>
      <c r="AJ6411">
        <f>IF(OR(Tabella2[[#This Row],[OUTCOME]]="DNCO", Tabella2[[#This Row],[OUTCOME]]="SDNC"),1,0)</f>
        <v>0</v>
      </c>
      <c r="AL6411" s="70"/>
      <c r="BM6411" s="135">
        <f>Tabella2[[#This Row],[ACT START]]</f>
        <v>0.29166666666666669</v>
      </c>
      <c r="BN6411" s="136">
        <f>Tabella2[[#This Row],[ACT STOP]]</f>
        <v>0.33333333333333331</v>
      </c>
      <c r="BO6411" s="101"/>
      <c r="BR6411" s="109" t="str">
        <f t="shared" si="116"/>
        <v>SH-25-6400</v>
      </c>
      <c r="BS6411" s="109" t="s">
        <v>295</v>
      </c>
      <c r="BT6411" t="str">
        <f>Tabella2[[#This Row],[OUTCOME]]</f>
        <v>DCO</v>
      </c>
      <c r="BU6411" t="str">
        <f>_xlfn.CONCAT(Tabella2[[#This Row],[NAME SP]],Tabella2[[#This Row],[ID SP]]," - ",Tabella2[[#This Row],[SYLLABUS NO]])</f>
        <v>IFTS72 - FMSC HACM01</v>
      </c>
      <c r="BV6411" t="s">
        <v>11975</v>
      </c>
    </row>
    <row r="6412" spans="1:74" hidden="1">
      <c r="A6412" s="103" t="s">
        <v>13608</v>
      </c>
      <c r="B6412" s="102">
        <v>45967</v>
      </c>
      <c r="C6412" s="104">
        <f>_xlfn.ISOWEEKNUM(Tabella2[[#This Row],[Date]])</f>
        <v>45</v>
      </c>
      <c r="D6412" s="104" t="s">
        <v>195</v>
      </c>
      <c r="E6412" s="104" t="s">
        <v>398</v>
      </c>
      <c r="F6412" s="104"/>
      <c r="G6412" s="104" t="s">
        <v>257</v>
      </c>
      <c r="H6412" s="105">
        <v>1</v>
      </c>
      <c r="I6412" s="104"/>
      <c r="J6412" s="104" t="s">
        <v>258</v>
      </c>
      <c r="K6412" s="104" t="s">
        <v>80</v>
      </c>
      <c r="L6412" s="104" t="s">
        <v>299</v>
      </c>
      <c r="M6412" s="104" t="s">
        <v>276</v>
      </c>
      <c r="N6412" s="104"/>
      <c r="O6412" s="106" t="str">
        <f>A6411</f>
        <v>18816</v>
      </c>
      <c r="P6412" s="111" t="s">
        <v>300</v>
      </c>
      <c r="Q6412" s="153" t="s">
        <v>285</v>
      </c>
      <c r="R6412" s="153" t="s">
        <v>286</v>
      </c>
      <c r="S6412" s="153">
        <f>Tabella2[[#This Row],[PLD STOP]]-Tabella2[[#This Row],[PLD START]]</f>
        <v>4.166666666666663E-2</v>
      </c>
      <c r="T6412" s="153">
        <v>0.29166666666666669</v>
      </c>
      <c r="U6412" s="153">
        <v>0.33333333333333331</v>
      </c>
      <c r="V6412" s="153">
        <f>IF(ISBLANK(T6412),"",Tabella2[[#This Row],[ACT STOP]]-Tabella2[[#This Row],[ACT START]])</f>
        <v>4.166666666666663E-2</v>
      </c>
      <c r="W6412" s="104" t="s">
        <v>122</v>
      </c>
      <c r="X6412" s="104" t="s">
        <v>91</v>
      </c>
      <c r="Y6412" s="110"/>
      <c r="Z6412" s="106"/>
      <c r="AA6412" s="104"/>
      <c r="AB6412" s="107"/>
      <c r="AC6412" s="72">
        <f>IF(OR(Tabella2[[#This Row],[OUTCOME]]="DCO",Tabella2[[#This Row],[OUTCOME]]="SDC"),1,0)</f>
        <v>1</v>
      </c>
      <c r="AH6412" s="70"/>
      <c r="AI6412" s="70"/>
      <c r="AJ6412">
        <f>IF(OR(Tabella2[[#This Row],[OUTCOME]]="DNCO", Tabella2[[#This Row],[OUTCOME]]="SDNC"),1,0)</f>
        <v>0</v>
      </c>
      <c r="AL6412" s="70"/>
      <c r="BM6412" s="135">
        <f>Tabella2[[#This Row],[ACT START]]</f>
        <v>0.29166666666666669</v>
      </c>
      <c r="BN6412" s="136">
        <f>Tabella2[[#This Row],[ACT STOP]]</f>
        <v>0.33333333333333331</v>
      </c>
      <c r="BO6412" s="101"/>
      <c r="BR6412" s="109" t="str">
        <f t="shared" si="116"/>
        <v>SH-25-6401</v>
      </c>
      <c r="BS6412" s="109" t="s">
        <v>332</v>
      </c>
      <c r="BT6412" t="str">
        <f>Tabella2[[#This Row],[OUTCOME]]</f>
        <v>SDC</v>
      </c>
      <c r="BU6412" t="str">
        <f>_xlfn.CONCAT(Tabella2[[#This Row],[NAME SP]],Tabella2[[#This Row],[ID SP]]," - ",Tabella2[[#This Row],[SYLLABUS NO]])</f>
        <v>Support IFTS - SUPP</v>
      </c>
    </row>
    <row r="6413" spans="1:74" hidden="1">
      <c r="A6413" s="103" t="s">
        <v>13609</v>
      </c>
      <c r="B6413" s="102">
        <v>45967</v>
      </c>
      <c r="C6413" s="104">
        <f>_xlfn.ISOWEEKNUM(Tabella2[[#This Row],[Date]])</f>
        <v>45</v>
      </c>
      <c r="D6413" s="104" t="s">
        <v>6396</v>
      </c>
      <c r="E6413" s="104" t="s">
        <v>256</v>
      </c>
      <c r="F6413" s="104">
        <v>74</v>
      </c>
      <c r="G6413" s="104" t="s">
        <v>284</v>
      </c>
      <c r="H6413" s="105">
        <v>23</v>
      </c>
      <c r="I6413" s="104"/>
      <c r="J6413" s="104" t="s">
        <v>258</v>
      </c>
      <c r="K6413" s="104" t="s">
        <v>81</v>
      </c>
      <c r="L6413" s="104" t="s">
        <v>259</v>
      </c>
      <c r="M6413" s="104" t="s">
        <v>1846</v>
      </c>
      <c r="N6413" s="104"/>
      <c r="O6413" s="106"/>
      <c r="P6413" s="111" t="s">
        <v>1858</v>
      </c>
      <c r="Q6413" s="153" t="s">
        <v>285</v>
      </c>
      <c r="R6413" s="153" t="s">
        <v>286</v>
      </c>
      <c r="S6413" s="153">
        <f>Tabella2[[#This Row],[PLD STOP]]-Tabella2[[#This Row],[PLD START]]</f>
        <v>4.166666666666663E-2</v>
      </c>
      <c r="T6413" s="153">
        <v>0.29166666666666669</v>
      </c>
      <c r="U6413" s="153">
        <v>0.33333333333333331</v>
      </c>
      <c r="V6413" s="153">
        <f>IF(ISBLANK(T6413),"",Tabella2[[#This Row],[ACT STOP]]-Tabella2[[#This Row],[ACT START]])</f>
        <v>4.166666666666663E-2</v>
      </c>
      <c r="W6413" s="104" t="s">
        <v>92</v>
      </c>
      <c r="X6413" s="104" t="s">
        <v>91</v>
      </c>
      <c r="Y6413" s="110"/>
      <c r="Z6413" s="106"/>
      <c r="AA6413" s="104"/>
      <c r="AB6413" s="107"/>
      <c r="AC6413" s="72">
        <f>IF(OR(Tabella2[[#This Row],[OUTCOME]]="DCO",Tabella2[[#This Row],[OUTCOME]]="SDC"),1,0)</f>
        <v>1</v>
      </c>
      <c r="AH6413" s="70"/>
      <c r="AI6413" s="70"/>
      <c r="AJ6413">
        <f>IF(OR(Tabella2[[#This Row],[OUTCOME]]="DNCO", Tabella2[[#This Row],[OUTCOME]]="SDNC"),1,0)</f>
        <v>0</v>
      </c>
      <c r="AL6413" s="70"/>
      <c r="BM6413" s="135">
        <f>Tabella2[[#This Row],[ACT START]]</f>
        <v>0.29166666666666669</v>
      </c>
      <c r="BN6413" s="136">
        <f>Tabella2[[#This Row],[ACT STOP]]</f>
        <v>0.33333333333333331</v>
      </c>
      <c r="BO6413" s="101"/>
      <c r="BR6413" s="109" t="str">
        <f t="shared" si="116"/>
        <v>SH-25-6402</v>
      </c>
      <c r="BS6413" s="109" t="s">
        <v>358</v>
      </c>
      <c r="BT6413" t="str">
        <f>Tabella2[[#This Row],[OUTCOME]]</f>
        <v>DCO</v>
      </c>
      <c r="BU6413" t="str">
        <f>_xlfn.CONCAT(Tabella2[[#This Row],[NAME SP]],Tabella2[[#This Row],[ID SP]]," - ",Tabella2[[#This Row],[SYLLABUS NO]])</f>
        <v>QATAR74 - FMS AAR01</v>
      </c>
      <c r="BV6413" t="s">
        <v>11931</v>
      </c>
    </row>
    <row r="6414" spans="1:74" hidden="1">
      <c r="A6414" s="103" t="s">
        <v>13610</v>
      </c>
      <c r="B6414" s="102">
        <v>45967</v>
      </c>
      <c r="C6414" s="104">
        <f>_xlfn.ISOWEEKNUM(Tabella2[[#This Row],[Date]])</f>
        <v>45</v>
      </c>
      <c r="D6414" s="104" t="s">
        <v>9743</v>
      </c>
      <c r="E6414" s="104" t="s">
        <v>256</v>
      </c>
      <c r="F6414" s="104">
        <v>81</v>
      </c>
      <c r="G6414" s="104" t="s">
        <v>257</v>
      </c>
      <c r="H6414" s="105">
        <v>2</v>
      </c>
      <c r="I6414" s="104"/>
      <c r="J6414" s="104" t="s">
        <v>258</v>
      </c>
      <c r="K6414" s="104" t="s">
        <v>75</v>
      </c>
      <c r="L6414" s="104" t="s">
        <v>259</v>
      </c>
      <c r="M6414" s="104" t="s">
        <v>276</v>
      </c>
      <c r="N6414" s="104"/>
      <c r="O6414" s="106"/>
      <c r="P6414" s="111" t="s">
        <v>8246</v>
      </c>
      <c r="Q6414" s="153" t="s">
        <v>285</v>
      </c>
      <c r="R6414" s="153" t="s">
        <v>286</v>
      </c>
      <c r="S6414" s="153">
        <f>Tabella2[[#This Row],[PLD STOP]]-Tabella2[[#This Row],[PLD START]]</f>
        <v>4.166666666666663E-2</v>
      </c>
      <c r="T6414" s="153">
        <v>0.29166666666666669</v>
      </c>
      <c r="U6414" s="153">
        <v>0.33333333333333331</v>
      </c>
      <c r="V6414" s="153">
        <f>IF(ISBLANK(T6414),"",Tabella2[[#This Row],[ACT STOP]]-Tabella2[[#This Row],[ACT START]])</f>
        <v>4.166666666666663E-2</v>
      </c>
      <c r="W6414" s="104" t="s">
        <v>100</v>
      </c>
      <c r="X6414" s="104" t="s">
        <v>113</v>
      </c>
      <c r="Y6414" s="110" t="s">
        <v>13644</v>
      </c>
      <c r="Z6414" s="106"/>
      <c r="AA6414" s="104"/>
      <c r="AB6414" s="107"/>
      <c r="AC6414" s="72">
        <f>IF(OR(Tabella2[[#This Row],[OUTCOME]]="DCO",Tabella2[[#This Row],[OUTCOME]]="SDC"),1,0)</f>
        <v>0</v>
      </c>
      <c r="AH6414" s="70"/>
      <c r="AI6414" s="70"/>
      <c r="AJ6414">
        <f>IF(OR(Tabella2[[#This Row],[OUTCOME]]="DNCO", Tabella2[[#This Row],[OUTCOME]]="SDNC"),1,0)</f>
        <v>1</v>
      </c>
      <c r="AL6414" s="70"/>
      <c r="BL6414" t="s">
        <v>13645</v>
      </c>
      <c r="BM6414" s="135">
        <f>Tabella2[[#This Row],[ACT START]]</f>
        <v>0.29166666666666669</v>
      </c>
      <c r="BN6414" s="136">
        <f>Tabella2[[#This Row],[ACT STOP]]</f>
        <v>0.33333333333333331</v>
      </c>
      <c r="BO6414" s="101"/>
      <c r="BR6414" s="109" t="str">
        <f t="shared" si="116"/>
        <v>SH-25-6403</v>
      </c>
      <c r="BS6414" s="109" t="s">
        <v>368</v>
      </c>
      <c r="BT6414" t="str">
        <f>Tabella2[[#This Row],[OUTCOME]]</f>
        <v>DNCO</v>
      </c>
      <c r="BU6414" t="str">
        <f>_xlfn.CONCAT(Tabella2[[#This Row],[NAME SP]],Tabella2[[#This Row],[ID SP]]," - ",Tabella2[[#This Row],[SYLLABUS NO]])</f>
        <v>QATAR81 - PT NAVB01</v>
      </c>
      <c r="BV6414" t="s">
        <v>12146</v>
      </c>
    </row>
    <row r="6415" spans="1:74" hidden="1">
      <c r="A6415" s="103" t="s">
        <v>13611</v>
      </c>
      <c r="B6415" s="102">
        <v>45967</v>
      </c>
      <c r="C6415" s="104">
        <f>_xlfn.ISOWEEKNUM(Tabella2[[#This Row],[Date]])</f>
        <v>45</v>
      </c>
      <c r="D6415" s="104" t="s">
        <v>9759</v>
      </c>
      <c r="E6415" s="104" t="s">
        <v>284</v>
      </c>
      <c r="F6415" s="104">
        <v>86</v>
      </c>
      <c r="G6415" s="104" t="s">
        <v>257</v>
      </c>
      <c r="H6415" s="105">
        <v>9</v>
      </c>
      <c r="I6415" s="104"/>
      <c r="J6415" s="104" t="s">
        <v>258</v>
      </c>
      <c r="K6415" s="104" t="s">
        <v>79</v>
      </c>
      <c r="L6415" s="104" t="s">
        <v>299</v>
      </c>
      <c r="M6415" s="104" t="s">
        <v>361</v>
      </c>
      <c r="N6415" s="104"/>
      <c r="O6415" s="106" t="str">
        <f>A6416</f>
        <v>18821</v>
      </c>
      <c r="P6415" s="111" t="s">
        <v>2067</v>
      </c>
      <c r="Q6415" s="153" t="s">
        <v>525</v>
      </c>
      <c r="R6415" s="153" t="s">
        <v>262</v>
      </c>
      <c r="S6415" s="153">
        <f>Tabella2[[#This Row],[PLD STOP]]-Tabella2[[#This Row],[PLD START]]</f>
        <v>4.166666666666663E-2</v>
      </c>
      <c r="T6415" s="153" t="s">
        <v>525</v>
      </c>
      <c r="U6415" s="153" t="s">
        <v>262</v>
      </c>
      <c r="V6415" s="153">
        <f>IF(ISBLANK(T6415),"",Tabella2[[#This Row],[ACT STOP]]-Tabella2[[#This Row],[ACT START]])</f>
        <v>4.166666666666663E-2</v>
      </c>
      <c r="W6415" s="104" t="s">
        <v>92</v>
      </c>
      <c r="X6415" s="104" t="s">
        <v>91</v>
      </c>
      <c r="Y6415" s="110" t="s">
        <v>13651</v>
      </c>
      <c r="Z6415" s="106"/>
      <c r="AA6415" s="104"/>
      <c r="AB6415" s="107"/>
      <c r="AC6415" s="72">
        <f>IF(OR(Tabella2[[#This Row],[OUTCOME]]="DCO",Tabella2[[#This Row],[OUTCOME]]="SDC"),1,0)</f>
        <v>1</v>
      </c>
      <c r="AH6415" s="70"/>
      <c r="AI6415" s="70"/>
      <c r="AJ6415">
        <f>IF(OR(Tabella2[[#This Row],[OUTCOME]]="DNCO", Tabella2[[#This Row],[OUTCOME]]="SDNC"),1,0)</f>
        <v>0</v>
      </c>
      <c r="AL6415" s="70"/>
      <c r="BM6415" s="135" t="str">
        <f>Tabella2[[#This Row],[ACT START]]</f>
        <v>08:30</v>
      </c>
      <c r="BN6415" s="136" t="str">
        <f>Tabella2[[#This Row],[ACT STOP]]</f>
        <v>09:30</v>
      </c>
      <c r="BO6415" s="101"/>
      <c r="BR6415" s="109" t="str">
        <f t="shared" si="116"/>
        <v>SH-25-6404</v>
      </c>
      <c r="BS6415" s="109" t="s">
        <v>318</v>
      </c>
      <c r="BT6415" t="str">
        <f>Tabella2[[#This Row],[OUTCOME]]</f>
        <v>DCO</v>
      </c>
      <c r="BU6415" t="str">
        <f>_xlfn.CONCAT(Tabella2[[#This Row],[NAME SP]],Tabella2[[#This Row],[ID SP]]," - ",Tabella2[[#This Row],[SYLLABUS NO]])</f>
        <v>IFTS86 - FMSC RNG02</v>
      </c>
      <c r="BV6415" t="s">
        <v>11899</v>
      </c>
    </row>
    <row r="6416" spans="1:74" hidden="1">
      <c r="A6416" s="103" t="s">
        <v>13612</v>
      </c>
      <c r="B6416" s="102">
        <v>45967</v>
      </c>
      <c r="C6416" s="104">
        <f>_xlfn.ISOWEEKNUM(Tabella2[[#This Row],[Date]])</f>
        <v>45</v>
      </c>
      <c r="D6416" s="104" t="s">
        <v>195</v>
      </c>
      <c r="E6416" s="104" t="s">
        <v>398</v>
      </c>
      <c r="F6416" s="104"/>
      <c r="G6416" s="104" t="s">
        <v>257</v>
      </c>
      <c r="H6416" s="105">
        <v>12</v>
      </c>
      <c r="I6416" s="104"/>
      <c r="J6416" s="104" t="s">
        <v>258</v>
      </c>
      <c r="K6416" s="104" t="s">
        <v>78</v>
      </c>
      <c r="L6416" s="104" t="s">
        <v>299</v>
      </c>
      <c r="M6416" s="104" t="s">
        <v>361</v>
      </c>
      <c r="N6416" s="104"/>
      <c r="O6416" s="106" t="str">
        <f>A6415</f>
        <v>18820</v>
      </c>
      <c r="P6416" s="111" t="s">
        <v>300</v>
      </c>
      <c r="Q6416" s="153" t="s">
        <v>525</v>
      </c>
      <c r="R6416" s="153" t="s">
        <v>262</v>
      </c>
      <c r="S6416" s="153">
        <f>Tabella2[[#This Row],[PLD STOP]]-Tabella2[[#This Row],[PLD START]]</f>
        <v>4.166666666666663E-2</v>
      </c>
      <c r="T6416" s="153" t="s">
        <v>525</v>
      </c>
      <c r="U6416" s="153" t="s">
        <v>262</v>
      </c>
      <c r="V6416" s="153">
        <f>IF(ISBLANK(T6416),"",Tabella2[[#This Row],[ACT STOP]]-Tabella2[[#This Row],[ACT START]])</f>
        <v>4.166666666666663E-2</v>
      </c>
      <c r="W6416" s="104" t="s">
        <v>122</v>
      </c>
      <c r="X6416" s="104" t="s">
        <v>91</v>
      </c>
      <c r="Y6416" s="110"/>
      <c r="Z6416" s="106"/>
      <c r="AA6416" s="104"/>
      <c r="AB6416" s="107"/>
      <c r="AC6416" s="72">
        <f>IF(OR(Tabella2[[#This Row],[OUTCOME]]="DCO",Tabella2[[#This Row],[OUTCOME]]="SDC"),1,0)</f>
        <v>1</v>
      </c>
      <c r="AH6416" s="70"/>
      <c r="AI6416" s="70"/>
      <c r="AJ6416">
        <f>IF(OR(Tabella2[[#This Row],[OUTCOME]]="DNCO", Tabella2[[#This Row],[OUTCOME]]="SDNC"),1,0)</f>
        <v>0</v>
      </c>
      <c r="AL6416" s="70"/>
      <c r="BM6416" s="135" t="str">
        <f>Tabella2[[#This Row],[ACT START]]</f>
        <v>08:30</v>
      </c>
      <c r="BN6416" s="136" t="str">
        <f>Tabella2[[#This Row],[ACT STOP]]</f>
        <v>09:30</v>
      </c>
      <c r="BO6416" s="101"/>
      <c r="BR6416" s="109" t="str">
        <f t="shared" si="116"/>
        <v>SH-25-6405</v>
      </c>
      <c r="BS6416" s="109" t="s">
        <v>266</v>
      </c>
      <c r="BT6416" t="str">
        <f>Tabella2[[#This Row],[OUTCOME]]</f>
        <v>SDC</v>
      </c>
      <c r="BU6416" t="str">
        <f>_xlfn.CONCAT(Tabella2[[#This Row],[NAME SP]],Tabella2[[#This Row],[ID SP]]," - ",Tabella2[[#This Row],[SYLLABUS NO]])</f>
        <v>Support IFTS - SUPP</v>
      </c>
    </row>
    <row r="6417" spans="1:74" hidden="1">
      <c r="A6417" s="103" t="s">
        <v>13613</v>
      </c>
      <c r="B6417" s="102">
        <v>45967</v>
      </c>
      <c r="C6417" s="104">
        <f>_xlfn.ISOWEEKNUM(Tabella2[[#This Row],[Date]])</f>
        <v>45</v>
      </c>
      <c r="D6417" s="104" t="s">
        <v>817</v>
      </c>
      <c r="E6417" s="104" t="s">
        <v>284</v>
      </c>
      <c r="F6417" s="104">
        <v>74</v>
      </c>
      <c r="G6417" s="104" t="s">
        <v>284</v>
      </c>
      <c r="H6417" s="105">
        <v>9</v>
      </c>
      <c r="I6417" s="104"/>
      <c r="J6417" s="104" t="s">
        <v>258</v>
      </c>
      <c r="K6417" s="104" t="s">
        <v>83</v>
      </c>
      <c r="L6417" s="104" t="s">
        <v>299</v>
      </c>
      <c r="M6417" s="104" t="s">
        <v>276</v>
      </c>
      <c r="N6417" s="104"/>
      <c r="O6417" s="106" t="str">
        <f>A6418</f>
        <v>18823</v>
      </c>
      <c r="P6417" s="111" t="s">
        <v>844</v>
      </c>
      <c r="Q6417" s="153" t="s">
        <v>525</v>
      </c>
      <c r="R6417" s="153" t="s">
        <v>262</v>
      </c>
      <c r="S6417" s="153">
        <f>Tabella2[[#This Row],[PLD STOP]]-Tabella2[[#This Row],[PLD START]]</f>
        <v>4.166666666666663E-2</v>
      </c>
      <c r="T6417" s="153">
        <v>0.35416666666666669</v>
      </c>
      <c r="U6417" s="153">
        <v>0.39583333333333331</v>
      </c>
      <c r="V6417" s="153">
        <f>IF(ISBLANK(T6417),"",Tabella2[[#This Row],[ACT STOP]]-Tabella2[[#This Row],[ACT START]])</f>
        <v>4.166666666666663E-2</v>
      </c>
      <c r="W6417" s="104" t="s">
        <v>92</v>
      </c>
      <c r="X6417" s="104" t="s">
        <v>91</v>
      </c>
      <c r="Y6417" s="110"/>
      <c r="Z6417" s="106"/>
      <c r="AA6417" s="104"/>
      <c r="AB6417" s="107"/>
      <c r="AC6417" s="72">
        <f>IF(OR(Tabella2[[#This Row],[OUTCOME]]="DCO",Tabella2[[#This Row],[OUTCOME]]="SDC"),1,0)</f>
        <v>1</v>
      </c>
      <c r="AH6417" s="70"/>
      <c r="AI6417" s="70"/>
      <c r="AJ6417">
        <f>IF(OR(Tabella2[[#This Row],[OUTCOME]]="DNCO", Tabella2[[#This Row],[OUTCOME]]="SDNC"),1,0)</f>
        <v>0</v>
      </c>
      <c r="AL6417" s="70"/>
      <c r="BM6417" s="135">
        <f>Tabella2[[#This Row],[ACT START]]</f>
        <v>0.35416666666666669</v>
      </c>
      <c r="BN6417" s="136">
        <f>Tabella2[[#This Row],[ACT STOP]]</f>
        <v>0.39583333333333331</v>
      </c>
      <c r="BO6417" s="101"/>
      <c r="BR6417" s="109" t="str">
        <f t="shared" si="116"/>
        <v>SH-25-6406</v>
      </c>
      <c r="BS6417" s="109" t="s">
        <v>339</v>
      </c>
      <c r="BT6417" t="str">
        <f>Tabella2[[#This Row],[OUTCOME]]</f>
        <v>DCO</v>
      </c>
      <c r="BU6417" t="str">
        <f>_xlfn.CONCAT(Tabella2[[#This Row],[NAME SP]],Tabella2[[#This Row],[ID SP]]," - ",Tabella2[[#This Row],[SYLLABUS NO]])</f>
        <v>IFTS74 - FMSC HACM02</v>
      </c>
      <c r="BV6417" t="s">
        <v>11990</v>
      </c>
    </row>
    <row r="6418" spans="1:74" hidden="1">
      <c r="A6418" s="103" t="s">
        <v>13614</v>
      </c>
      <c r="B6418" s="102">
        <v>45967</v>
      </c>
      <c r="C6418" s="104">
        <f>_xlfn.ISOWEEKNUM(Tabella2[[#This Row],[Date]])</f>
        <v>45</v>
      </c>
      <c r="D6418" s="104" t="s">
        <v>195</v>
      </c>
      <c r="E6418" s="104" t="s">
        <v>398</v>
      </c>
      <c r="F6418" s="104"/>
      <c r="G6418" s="104" t="s">
        <v>284</v>
      </c>
      <c r="H6418" s="105">
        <v>50</v>
      </c>
      <c r="I6418" s="104"/>
      <c r="J6418" s="104" t="s">
        <v>258</v>
      </c>
      <c r="K6418" s="104" t="s">
        <v>80</v>
      </c>
      <c r="L6418" s="104" t="s">
        <v>299</v>
      </c>
      <c r="M6418" s="104" t="s">
        <v>276</v>
      </c>
      <c r="N6418" s="104"/>
      <c r="O6418" s="106" t="str">
        <f>A6417</f>
        <v>18822</v>
      </c>
      <c r="P6418" s="111" t="s">
        <v>300</v>
      </c>
      <c r="Q6418" s="153" t="s">
        <v>525</v>
      </c>
      <c r="R6418" s="153" t="s">
        <v>262</v>
      </c>
      <c r="S6418" s="153">
        <f>Tabella2[[#This Row],[PLD STOP]]-Tabella2[[#This Row],[PLD START]]</f>
        <v>4.166666666666663E-2</v>
      </c>
      <c r="T6418" s="153">
        <v>0.35416666666666669</v>
      </c>
      <c r="U6418" s="153">
        <v>0.39583333333333331</v>
      </c>
      <c r="V6418" s="153">
        <f>IF(ISBLANK(T6418),"",Tabella2[[#This Row],[ACT STOP]]-Tabella2[[#This Row],[ACT START]])</f>
        <v>4.166666666666663E-2</v>
      </c>
      <c r="W6418" s="104" t="s">
        <v>122</v>
      </c>
      <c r="X6418" s="104" t="s">
        <v>91</v>
      </c>
      <c r="Y6418" s="110"/>
      <c r="Z6418" s="106"/>
      <c r="AA6418" s="104"/>
      <c r="AB6418" s="107"/>
      <c r="AC6418" s="72">
        <f>IF(OR(Tabella2[[#This Row],[OUTCOME]]="DCO",Tabella2[[#This Row],[OUTCOME]]="SDC"),1,0)</f>
        <v>1</v>
      </c>
      <c r="AH6418" s="70"/>
      <c r="AI6418" s="70"/>
      <c r="AJ6418">
        <f>IF(OR(Tabella2[[#This Row],[OUTCOME]]="DNCO", Tabella2[[#This Row],[OUTCOME]]="SDNC"),1,0)</f>
        <v>0</v>
      </c>
      <c r="AL6418" s="70"/>
      <c r="BM6418" s="135">
        <f>Tabella2[[#This Row],[ACT START]]</f>
        <v>0.35416666666666669</v>
      </c>
      <c r="BN6418" s="136">
        <f>Tabella2[[#This Row],[ACT STOP]]</f>
        <v>0.39583333333333331</v>
      </c>
      <c r="BO6418" s="101"/>
      <c r="BR6418" s="109" t="str">
        <f t="shared" si="116"/>
        <v>SH-25-6407</v>
      </c>
      <c r="BS6418" s="109" t="s">
        <v>1763</v>
      </c>
      <c r="BT6418" t="str">
        <f>Tabella2[[#This Row],[OUTCOME]]</f>
        <v>SDC</v>
      </c>
      <c r="BU6418" t="str">
        <f>_xlfn.CONCAT(Tabella2[[#This Row],[NAME SP]],Tabella2[[#This Row],[ID SP]]," - ",Tabella2[[#This Row],[SYLLABUS NO]])</f>
        <v>Support IFTS - SUPP</v>
      </c>
    </row>
    <row r="6419" spans="1:74" hidden="1">
      <c r="A6419" s="103" t="s">
        <v>13615</v>
      </c>
      <c r="B6419" s="102">
        <v>45967</v>
      </c>
      <c r="C6419" s="104">
        <f>_xlfn.ISOWEEKNUM(Tabella2[[#This Row],[Date]])</f>
        <v>45</v>
      </c>
      <c r="D6419" s="104" t="s">
        <v>6396</v>
      </c>
      <c r="E6419" s="104" t="s">
        <v>256</v>
      </c>
      <c r="F6419" s="104">
        <v>73</v>
      </c>
      <c r="G6419" s="104" t="s">
        <v>257</v>
      </c>
      <c r="H6419" s="105">
        <v>14</v>
      </c>
      <c r="I6419" s="104"/>
      <c r="J6419" s="104" t="s">
        <v>258</v>
      </c>
      <c r="K6419" s="104" t="s">
        <v>81</v>
      </c>
      <c r="L6419" s="104" t="s">
        <v>259</v>
      </c>
      <c r="M6419" s="104" t="s">
        <v>1846</v>
      </c>
      <c r="N6419" s="104"/>
      <c r="O6419" s="106"/>
      <c r="P6419" s="111" t="s">
        <v>1847</v>
      </c>
      <c r="Q6419" s="153" t="s">
        <v>525</v>
      </c>
      <c r="R6419" s="153" t="s">
        <v>262</v>
      </c>
      <c r="S6419" s="153">
        <f>Tabella2[[#This Row],[PLD STOP]]-Tabella2[[#This Row],[PLD START]]</f>
        <v>4.166666666666663E-2</v>
      </c>
      <c r="T6419" s="153">
        <v>0.35416666666666669</v>
      </c>
      <c r="U6419" s="153">
        <v>0.39583333333333331</v>
      </c>
      <c r="V6419" s="153">
        <f>IF(ISBLANK(T6419),"",Tabella2[[#This Row],[ACT STOP]]-Tabella2[[#This Row],[ACT START]])</f>
        <v>4.166666666666663E-2</v>
      </c>
      <c r="W6419" s="104" t="s">
        <v>92</v>
      </c>
      <c r="X6419" s="104" t="s">
        <v>91</v>
      </c>
      <c r="Y6419" s="110"/>
      <c r="Z6419" s="106"/>
      <c r="AA6419" s="104"/>
      <c r="AB6419" s="107"/>
      <c r="AC6419" s="72">
        <f>IF(OR(Tabella2[[#This Row],[OUTCOME]]="DCO",Tabella2[[#This Row],[OUTCOME]]="SDC"),1,0)</f>
        <v>1</v>
      </c>
      <c r="AH6419" s="70"/>
      <c r="AI6419" s="70"/>
      <c r="AJ6419">
        <f>IF(OR(Tabella2[[#This Row],[OUTCOME]]="DNCO", Tabella2[[#This Row],[OUTCOME]]="SDNC"),1,0)</f>
        <v>0</v>
      </c>
      <c r="AL6419" s="70"/>
      <c r="BM6419" s="135">
        <f>Tabella2[[#This Row],[ACT START]]</f>
        <v>0.35416666666666669</v>
      </c>
      <c r="BN6419" s="136">
        <f>Tabella2[[#This Row],[ACT STOP]]</f>
        <v>0.39583333333333331</v>
      </c>
      <c r="BO6419" s="101"/>
      <c r="BR6419" s="109" t="str">
        <f t="shared" si="116"/>
        <v>SH-25-6408</v>
      </c>
      <c r="BS6419" s="109" t="s">
        <v>372</v>
      </c>
      <c r="BT6419" t="str">
        <f>Tabella2[[#This Row],[OUTCOME]]</f>
        <v>DCO</v>
      </c>
      <c r="BU6419" t="str">
        <f>_xlfn.CONCAT(Tabella2[[#This Row],[NAME SP]],Tabella2[[#This Row],[ID SP]]," - ",Tabella2[[#This Row],[SYLLABUS NO]])</f>
        <v>QATAR73 - PT AAR01</v>
      </c>
      <c r="BV6419" t="s">
        <v>12012</v>
      </c>
    </row>
    <row r="6420" spans="1:74" hidden="1">
      <c r="A6420" s="103" t="s">
        <v>13616</v>
      </c>
      <c r="B6420" s="102">
        <v>45967</v>
      </c>
      <c r="C6420" s="104">
        <f>_xlfn.ISOWEEKNUM(Tabella2[[#This Row],[Date]])</f>
        <v>45</v>
      </c>
      <c r="D6420" s="104" t="s">
        <v>9740</v>
      </c>
      <c r="E6420" s="104" t="s">
        <v>284</v>
      </c>
      <c r="F6420" s="104">
        <v>87</v>
      </c>
      <c r="G6420" s="104" t="s">
        <v>257</v>
      </c>
      <c r="H6420" s="105">
        <v>17</v>
      </c>
      <c r="I6420" s="104"/>
      <c r="J6420" s="104" t="s">
        <v>258</v>
      </c>
      <c r="K6420" s="104" t="s">
        <v>77</v>
      </c>
      <c r="L6420" s="104" t="s">
        <v>259</v>
      </c>
      <c r="M6420" s="104" t="s">
        <v>461</v>
      </c>
      <c r="N6420" s="104"/>
      <c r="O6420" s="106"/>
      <c r="P6420" s="111" t="s">
        <v>610</v>
      </c>
      <c r="Q6420" s="153" t="s">
        <v>525</v>
      </c>
      <c r="R6420" s="153" t="s">
        <v>262</v>
      </c>
      <c r="S6420" s="153">
        <f>Tabella2[[#This Row],[PLD STOP]]-Tabella2[[#This Row],[PLD START]]</f>
        <v>4.166666666666663E-2</v>
      </c>
      <c r="T6420" s="153">
        <v>0.35416666666666669</v>
      </c>
      <c r="U6420" s="153">
        <v>0.39583333333333331</v>
      </c>
      <c r="V6420" s="153">
        <f>IF(ISBLANK(T6420),"",Tabella2[[#This Row],[ACT STOP]]-Tabella2[[#This Row],[ACT START]])</f>
        <v>4.166666666666663E-2</v>
      </c>
      <c r="W6420" s="104" t="s">
        <v>92</v>
      </c>
      <c r="X6420" s="104" t="s">
        <v>91</v>
      </c>
      <c r="Y6420" s="110" t="s">
        <v>13650</v>
      </c>
      <c r="Z6420" s="106"/>
      <c r="AA6420" s="104"/>
      <c r="AB6420" s="107"/>
      <c r="AC6420" s="72">
        <f>IF(OR(Tabella2[[#This Row],[OUTCOME]]="DCO",Tabella2[[#This Row],[OUTCOME]]="SDC"),1,0)</f>
        <v>1</v>
      </c>
      <c r="AH6420" s="70"/>
      <c r="AI6420" s="70"/>
      <c r="AJ6420">
        <f>IF(OR(Tabella2[[#This Row],[OUTCOME]]="DNCO", Tabella2[[#This Row],[OUTCOME]]="SDNC"),1,0)</f>
        <v>0</v>
      </c>
      <c r="AL6420" s="70"/>
      <c r="BL6420" t="s">
        <v>13646</v>
      </c>
      <c r="BM6420" s="135">
        <f>Tabella2[[#This Row],[ACT START]]</f>
        <v>0.35416666666666669</v>
      </c>
      <c r="BN6420" s="136">
        <f>Tabella2[[#This Row],[ACT STOP]]</f>
        <v>0.39583333333333331</v>
      </c>
      <c r="BO6420" s="101"/>
      <c r="BR6420" s="109" t="str">
        <f t="shared" si="116"/>
        <v>SH-25-6409</v>
      </c>
      <c r="BS6420" s="109" t="s">
        <v>393</v>
      </c>
      <c r="BT6420" t="str">
        <f>Tabella2[[#This Row],[OUTCOME]]</f>
        <v>DCO</v>
      </c>
      <c r="BU6420" t="str">
        <f>_xlfn.CONCAT(Tabella2[[#This Row],[NAME SP]],Tabella2[[#This Row],[ID SP]]," - ",Tabella2[[#This Row],[SYLLABUS NO]])</f>
        <v>IFTS87 - FMS CAS02</v>
      </c>
      <c r="BV6420" t="s">
        <v>11949</v>
      </c>
    </row>
    <row r="6421" spans="1:74" hidden="1">
      <c r="A6421" s="103" t="s">
        <v>13617</v>
      </c>
      <c r="B6421" s="102">
        <v>45967</v>
      </c>
      <c r="C6421" s="104">
        <f>_xlfn.ISOWEEKNUM(Tabella2[[#This Row],[Date]])</f>
        <v>45</v>
      </c>
      <c r="D6421" s="104" t="s">
        <v>9759</v>
      </c>
      <c r="E6421" s="104" t="s">
        <v>284</v>
      </c>
      <c r="F6421" s="104">
        <v>85</v>
      </c>
      <c r="G6421" s="104" t="s">
        <v>257</v>
      </c>
      <c r="H6421" s="105">
        <v>32</v>
      </c>
      <c r="I6421" s="104"/>
      <c r="J6421" s="104" t="s">
        <v>258</v>
      </c>
      <c r="K6421" s="104" t="s">
        <v>79</v>
      </c>
      <c r="L6421" s="104" t="s">
        <v>299</v>
      </c>
      <c r="M6421" s="104" t="s">
        <v>361</v>
      </c>
      <c r="N6421" s="104"/>
      <c r="O6421" s="106" t="str">
        <f>A6422</f>
        <v>18827</v>
      </c>
      <c r="P6421" s="111" t="s">
        <v>2067</v>
      </c>
      <c r="Q6421" s="153" t="s">
        <v>498</v>
      </c>
      <c r="R6421" s="153" t="s">
        <v>499</v>
      </c>
      <c r="S6421" s="153">
        <f>Tabella2[[#This Row],[PLD STOP]]-Tabella2[[#This Row],[PLD START]]</f>
        <v>4.166666666666663E-2</v>
      </c>
      <c r="T6421" s="153" t="s">
        <v>498</v>
      </c>
      <c r="U6421" s="153" t="s">
        <v>499</v>
      </c>
      <c r="V6421" s="153">
        <f>IF(ISBLANK(T6421),"",Tabella2[[#This Row],[ACT STOP]]-Tabella2[[#This Row],[ACT START]])</f>
        <v>4.166666666666663E-2</v>
      </c>
      <c r="W6421" s="104" t="s">
        <v>92</v>
      </c>
      <c r="X6421" s="104" t="s">
        <v>91</v>
      </c>
      <c r="Y6421" s="110"/>
      <c r="Z6421" s="106"/>
      <c r="AA6421" s="104"/>
      <c r="AB6421" s="107"/>
      <c r="AC6421" s="72">
        <f>IF(OR(Tabella2[[#This Row],[OUTCOME]]="DCO",Tabella2[[#This Row],[OUTCOME]]="SDC"),1,0)</f>
        <v>1</v>
      </c>
      <c r="AH6421" s="70"/>
      <c r="AI6421" s="70"/>
      <c r="AJ6421">
        <f>IF(OR(Tabella2[[#This Row],[OUTCOME]]="DNCO", Tabella2[[#This Row],[OUTCOME]]="SDNC"),1,0)</f>
        <v>0</v>
      </c>
      <c r="AL6421" s="70"/>
      <c r="BM6421" s="135" t="str">
        <f>Tabella2[[#This Row],[ACT START]]</f>
        <v>10:00</v>
      </c>
      <c r="BN6421" s="136" t="str">
        <f>Tabella2[[#This Row],[ACT STOP]]</f>
        <v>11:00</v>
      </c>
      <c r="BO6421" s="101"/>
      <c r="BR6421" s="109" t="str">
        <f t="shared" si="116"/>
        <v>SH-25-6410</v>
      </c>
      <c r="BS6421" s="109" t="s">
        <v>356</v>
      </c>
      <c r="BT6421" t="str">
        <f>Tabella2[[#This Row],[OUTCOME]]</f>
        <v>DCO</v>
      </c>
      <c r="BU6421" t="str">
        <f>_xlfn.CONCAT(Tabella2[[#This Row],[NAME SP]],Tabella2[[#This Row],[ID SP]]," - ",Tabella2[[#This Row],[SYLLABUS NO]])</f>
        <v>IFTS85 - FMSC RNG02</v>
      </c>
      <c r="BV6421" t="s">
        <v>11935</v>
      </c>
    </row>
    <row r="6422" spans="1:74" hidden="1">
      <c r="A6422" s="103" t="s">
        <v>13618</v>
      </c>
      <c r="B6422" s="102">
        <v>45967</v>
      </c>
      <c r="C6422" s="104">
        <f>_xlfn.ISOWEEKNUM(Tabella2[[#This Row],[Date]])</f>
        <v>45</v>
      </c>
      <c r="D6422" s="104" t="s">
        <v>195</v>
      </c>
      <c r="E6422" s="104" t="s">
        <v>398</v>
      </c>
      <c r="F6422" s="104"/>
      <c r="G6422" s="104" t="s">
        <v>257</v>
      </c>
      <c r="H6422" s="105">
        <v>2</v>
      </c>
      <c r="I6422" s="104"/>
      <c r="J6422" s="104" t="s">
        <v>258</v>
      </c>
      <c r="K6422" s="104" t="s">
        <v>78</v>
      </c>
      <c r="L6422" s="104" t="s">
        <v>299</v>
      </c>
      <c r="M6422" s="104" t="s">
        <v>361</v>
      </c>
      <c r="N6422" s="104"/>
      <c r="O6422" s="106" t="str">
        <f>A6421</f>
        <v>18826</v>
      </c>
      <c r="P6422" s="111" t="s">
        <v>300</v>
      </c>
      <c r="Q6422" s="153" t="s">
        <v>498</v>
      </c>
      <c r="R6422" s="153" t="s">
        <v>499</v>
      </c>
      <c r="S6422" s="153">
        <f>Tabella2[[#This Row],[PLD STOP]]-Tabella2[[#This Row],[PLD START]]</f>
        <v>4.166666666666663E-2</v>
      </c>
      <c r="T6422" s="153" t="s">
        <v>498</v>
      </c>
      <c r="U6422" s="153" t="s">
        <v>499</v>
      </c>
      <c r="V6422" s="153">
        <f>IF(ISBLANK(T6422),"",Tabella2[[#This Row],[ACT STOP]]-Tabella2[[#This Row],[ACT START]])</f>
        <v>4.166666666666663E-2</v>
      </c>
      <c r="W6422" s="104" t="s">
        <v>122</v>
      </c>
      <c r="X6422" s="104" t="s">
        <v>91</v>
      </c>
      <c r="Y6422" s="110"/>
      <c r="Z6422" s="106"/>
      <c r="AA6422" s="104"/>
      <c r="AB6422" s="107"/>
      <c r="AC6422" s="72">
        <f>IF(OR(Tabella2[[#This Row],[OUTCOME]]="DCO",Tabella2[[#This Row],[OUTCOME]]="SDC"),1,0)</f>
        <v>1</v>
      </c>
      <c r="AH6422" s="70"/>
      <c r="AI6422" s="70"/>
      <c r="AJ6422">
        <f>IF(OR(Tabella2[[#This Row],[OUTCOME]]="DNCO", Tabella2[[#This Row],[OUTCOME]]="SDNC"),1,0)</f>
        <v>0</v>
      </c>
      <c r="AL6422" s="70"/>
      <c r="BM6422" s="135" t="str">
        <f>Tabella2[[#This Row],[ACT START]]</f>
        <v>10:00</v>
      </c>
      <c r="BN6422" s="136" t="str">
        <f>Tabella2[[#This Row],[ACT STOP]]</f>
        <v>11:00</v>
      </c>
      <c r="BO6422" s="101"/>
      <c r="BR6422" s="109" t="str">
        <f t="shared" si="116"/>
        <v>SH-25-6411</v>
      </c>
      <c r="BS6422" s="109" t="s">
        <v>368</v>
      </c>
      <c r="BT6422" t="str">
        <f>Tabella2[[#This Row],[OUTCOME]]</f>
        <v>SDC</v>
      </c>
      <c r="BU6422" t="str">
        <f>_xlfn.CONCAT(Tabella2[[#This Row],[NAME SP]],Tabella2[[#This Row],[ID SP]]," - ",Tabella2[[#This Row],[SYLLABUS NO]])</f>
        <v>Support IFTS - SUPP</v>
      </c>
    </row>
    <row r="6423" spans="1:74" hidden="1">
      <c r="A6423" s="103" t="s">
        <v>13619</v>
      </c>
      <c r="B6423" s="102">
        <v>45967</v>
      </c>
      <c r="C6423" s="104">
        <f>_xlfn.ISOWEEKNUM(Tabella2[[#This Row],[Date]])</f>
        <v>45</v>
      </c>
      <c r="D6423" s="104" t="s">
        <v>763</v>
      </c>
      <c r="E6423" s="104" t="s">
        <v>256</v>
      </c>
      <c r="F6423" s="104">
        <v>65</v>
      </c>
      <c r="G6423" s="104" t="s">
        <v>257</v>
      </c>
      <c r="H6423" s="105">
        <v>13</v>
      </c>
      <c r="I6423" s="104"/>
      <c r="J6423" s="104" t="s">
        <v>258</v>
      </c>
      <c r="K6423" s="104" t="s">
        <v>80</v>
      </c>
      <c r="L6423" s="104" t="s">
        <v>299</v>
      </c>
      <c r="M6423" s="104" t="s">
        <v>361</v>
      </c>
      <c r="N6423" s="104"/>
      <c r="O6423" s="106" t="str">
        <f>A6424</f>
        <v>18829</v>
      </c>
      <c r="P6423" s="111" t="s">
        <v>2156</v>
      </c>
      <c r="Q6423" s="153" t="s">
        <v>498</v>
      </c>
      <c r="R6423" s="153" t="s">
        <v>499</v>
      </c>
      <c r="S6423" s="153">
        <f>Tabella2[[#This Row],[PLD STOP]]-Tabella2[[#This Row],[PLD START]]</f>
        <v>4.166666666666663E-2</v>
      </c>
      <c r="T6423" s="153">
        <v>0.41666666666666669</v>
      </c>
      <c r="U6423" s="153">
        <v>0.45833333333333331</v>
      </c>
      <c r="V6423" s="153">
        <f>IF(ISBLANK(T6423),"",Tabella2[[#This Row],[ACT STOP]]-Tabella2[[#This Row],[ACT START]])</f>
        <v>4.166666666666663E-2</v>
      </c>
      <c r="W6423" s="104" t="s">
        <v>92</v>
      </c>
      <c r="X6423" s="104" t="s">
        <v>91</v>
      </c>
      <c r="Y6423" s="110"/>
      <c r="Z6423" s="106"/>
      <c r="AA6423" s="104"/>
      <c r="AB6423" s="107"/>
      <c r="AC6423" s="72">
        <f>IF(OR(Tabella2[[#This Row],[OUTCOME]]="DCO",Tabella2[[#This Row],[OUTCOME]]="SDC"),1,0)</f>
        <v>1</v>
      </c>
      <c r="AH6423" s="70"/>
      <c r="AI6423" s="70"/>
      <c r="AJ6423">
        <f>IF(OR(Tabella2[[#This Row],[OUTCOME]]="DNCO", Tabella2[[#This Row],[OUTCOME]]="SDNC"),1,0)</f>
        <v>0</v>
      </c>
      <c r="AL6423" s="70"/>
      <c r="BM6423" s="135">
        <f>Tabella2[[#This Row],[ACT START]]</f>
        <v>0.41666666666666669</v>
      </c>
      <c r="BN6423" s="136">
        <f>Tabella2[[#This Row],[ACT STOP]]</f>
        <v>0.45833333333333331</v>
      </c>
      <c r="BO6423" s="101"/>
      <c r="BR6423" s="109" t="str">
        <f t="shared" si="116"/>
        <v>SH-25-6412</v>
      </c>
      <c r="BS6423" s="109" t="s">
        <v>427</v>
      </c>
      <c r="BT6423" t="str">
        <f>Tabella2[[#This Row],[OUTCOME]]</f>
        <v>DCO</v>
      </c>
      <c r="BU6423" t="str">
        <f>_xlfn.CONCAT(Tabella2[[#This Row],[NAME SP]],Tabella2[[#This Row],[ID SP]]," - ",Tabella2[[#This Row],[SYLLABUS NO]])</f>
        <v>QATAR65 - NET RNG02</v>
      </c>
      <c r="BV6423" t="s">
        <v>11943</v>
      </c>
    </row>
    <row r="6424" spans="1:74" hidden="1">
      <c r="A6424" s="103" t="s">
        <v>13620</v>
      </c>
      <c r="B6424" s="102">
        <v>45967</v>
      </c>
      <c r="C6424" s="104">
        <f>_xlfn.ISOWEEKNUM(Tabella2[[#This Row],[Date]])</f>
        <v>45</v>
      </c>
      <c r="D6424" s="104" t="s">
        <v>195</v>
      </c>
      <c r="E6424" s="104" t="s">
        <v>298</v>
      </c>
      <c r="F6424" s="104"/>
      <c r="G6424" s="104" t="s">
        <v>284</v>
      </c>
      <c r="H6424" s="105">
        <v>23</v>
      </c>
      <c r="I6424" s="104"/>
      <c r="J6424" s="104" t="s">
        <v>258</v>
      </c>
      <c r="K6424" s="104" t="s">
        <v>81</v>
      </c>
      <c r="L6424" s="104" t="s">
        <v>299</v>
      </c>
      <c r="M6424" s="104" t="s">
        <v>361</v>
      </c>
      <c r="N6424" s="104"/>
      <c r="O6424" s="106" t="str">
        <f>A6423</f>
        <v>18828</v>
      </c>
      <c r="P6424" s="111" t="s">
        <v>300</v>
      </c>
      <c r="Q6424" s="153" t="s">
        <v>498</v>
      </c>
      <c r="R6424" s="153" t="s">
        <v>499</v>
      </c>
      <c r="S6424" s="153">
        <f>Tabella2[[#This Row],[PLD STOP]]-Tabella2[[#This Row],[PLD START]]</f>
        <v>4.166666666666663E-2</v>
      </c>
      <c r="T6424" s="153">
        <v>0.41666666666666669</v>
      </c>
      <c r="U6424" s="153">
        <v>0.45833333333333331</v>
      </c>
      <c r="V6424" s="153">
        <f>IF(ISBLANK(T6424),"",Tabella2[[#This Row],[ACT STOP]]-Tabella2[[#This Row],[ACT START]])</f>
        <v>4.166666666666663E-2</v>
      </c>
      <c r="W6424" s="104" t="s">
        <v>122</v>
      </c>
      <c r="X6424" s="104" t="s">
        <v>91</v>
      </c>
      <c r="Y6424" s="110"/>
      <c r="Z6424" s="106"/>
      <c r="AA6424" s="104"/>
      <c r="AB6424" s="107"/>
      <c r="AC6424" s="72">
        <f>IF(OR(Tabella2[[#This Row],[OUTCOME]]="DCO",Tabella2[[#This Row],[OUTCOME]]="SDC"),1,0)</f>
        <v>1</v>
      </c>
      <c r="AH6424" s="70"/>
      <c r="AI6424" s="70"/>
      <c r="AJ6424">
        <f>IF(OR(Tabella2[[#This Row],[OUTCOME]]="DNCO", Tabella2[[#This Row],[OUTCOME]]="SDNC"),1,0)</f>
        <v>0</v>
      </c>
      <c r="AL6424" s="70"/>
      <c r="BM6424" s="135">
        <f>Tabella2[[#This Row],[ACT START]]</f>
        <v>0.41666666666666669</v>
      </c>
      <c r="BN6424" s="136">
        <f>Tabella2[[#This Row],[ACT STOP]]</f>
        <v>0.45833333333333331</v>
      </c>
      <c r="BO6424" s="101"/>
      <c r="BR6424" s="109" t="str">
        <f t="shared" si="116"/>
        <v>SH-25-6413</v>
      </c>
      <c r="BS6424" s="109" t="s">
        <v>358</v>
      </c>
      <c r="BT6424" t="str">
        <f>Tabella2[[#This Row],[OUTCOME]]</f>
        <v>SDC</v>
      </c>
      <c r="BU6424" t="str">
        <f>_xlfn.CONCAT(Tabella2[[#This Row],[NAME SP]],Tabella2[[#This Row],[ID SP]]," - ",Tabella2[[#This Row],[SYLLABUS NO]])</f>
        <v>Support QATAR - SUPP</v>
      </c>
    </row>
    <row r="6425" spans="1:74" hidden="1">
      <c r="A6425" s="103" t="s">
        <v>13621</v>
      </c>
      <c r="B6425" s="102">
        <v>45967</v>
      </c>
      <c r="C6425" s="104">
        <f>_xlfn.ISOWEEKNUM(Tabella2[[#This Row],[Date]])</f>
        <v>45</v>
      </c>
      <c r="D6425" s="104" t="s">
        <v>763</v>
      </c>
      <c r="E6425" s="104" t="s">
        <v>256</v>
      </c>
      <c r="F6425" s="104">
        <v>68</v>
      </c>
      <c r="G6425" s="104" t="s">
        <v>257</v>
      </c>
      <c r="H6425" s="105">
        <v>1</v>
      </c>
      <c r="I6425" s="104"/>
      <c r="J6425" s="104" t="s">
        <v>258</v>
      </c>
      <c r="K6425" s="104" t="s">
        <v>83</v>
      </c>
      <c r="L6425" s="104" t="s">
        <v>259</v>
      </c>
      <c r="M6425" s="104" t="s">
        <v>260</v>
      </c>
      <c r="N6425" s="104"/>
      <c r="O6425" s="106"/>
      <c r="P6425" s="111" t="s">
        <v>1850</v>
      </c>
      <c r="Q6425" s="153" t="s">
        <v>498</v>
      </c>
      <c r="R6425" s="153" t="s">
        <v>499</v>
      </c>
      <c r="S6425" s="153">
        <f>Tabella2[[#This Row],[PLD STOP]]-Tabella2[[#This Row],[PLD START]]</f>
        <v>4.166666666666663E-2</v>
      </c>
      <c r="T6425" s="153">
        <v>0.41666666666666669</v>
      </c>
      <c r="U6425" s="153">
        <v>0.45833333333333331</v>
      </c>
      <c r="V6425" s="153">
        <f>IF(ISBLANK(T6425),"",Tabella2[[#This Row],[ACT STOP]]-Tabella2[[#This Row],[ACT START]])</f>
        <v>4.166666666666663E-2</v>
      </c>
      <c r="W6425" s="104" t="s">
        <v>92</v>
      </c>
      <c r="X6425" s="104" t="s">
        <v>91</v>
      </c>
      <c r="Y6425" s="110"/>
      <c r="Z6425" s="106"/>
      <c r="AA6425" s="104"/>
      <c r="AB6425" s="107"/>
      <c r="AC6425" s="72">
        <f>IF(OR(Tabella2[[#This Row],[OUTCOME]]="DCO",Tabella2[[#This Row],[OUTCOME]]="SDC"),1,0)</f>
        <v>1</v>
      </c>
      <c r="AH6425" s="70"/>
      <c r="AI6425" s="70"/>
      <c r="AJ6425">
        <f>IF(OR(Tabella2[[#This Row],[OUTCOME]]="DNCO", Tabella2[[#This Row],[OUTCOME]]="SDNC"),1,0)</f>
        <v>0</v>
      </c>
      <c r="AL6425" s="70"/>
      <c r="BM6425" s="135">
        <f>Tabella2[[#This Row],[ACT START]]</f>
        <v>0.41666666666666669</v>
      </c>
      <c r="BN6425" s="136">
        <f>Tabella2[[#This Row],[ACT STOP]]</f>
        <v>0.45833333333333331</v>
      </c>
      <c r="BO6425" s="101"/>
      <c r="BR6425" s="109" t="str">
        <f t="shared" si="116"/>
        <v>SH-25-6414</v>
      </c>
      <c r="BS6425" s="109" t="s">
        <v>332</v>
      </c>
      <c r="BT6425" t="str">
        <f>Tabella2[[#This Row],[OUTCOME]]</f>
        <v>DCO</v>
      </c>
      <c r="BU6425" t="str">
        <f>_xlfn.CONCAT(Tabella2[[#This Row],[NAME SP]],Tabella2[[#This Row],[ID SP]]," - ",Tabella2[[#This Row],[SYLLABUS NO]])</f>
        <v>QATAR68 - FMS NVG01</v>
      </c>
      <c r="BV6425" t="s">
        <v>11998</v>
      </c>
    </row>
    <row r="6426" spans="1:74" hidden="1">
      <c r="A6426" s="103" t="s">
        <v>13622</v>
      </c>
      <c r="B6426" s="102">
        <v>45967</v>
      </c>
      <c r="C6426" s="104">
        <f>_xlfn.ISOWEEKNUM(Tabella2[[#This Row],[Date]])</f>
        <v>45</v>
      </c>
      <c r="D6426" s="104" t="s">
        <v>11893</v>
      </c>
      <c r="E6426" s="104" t="s">
        <v>327</v>
      </c>
      <c r="F6426" s="104">
        <v>88</v>
      </c>
      <c r="G6426" s="104" t="s">
        <v>284</v>
      </c>
      <c r="H6426" s="105">
        <v>22</v>
      </c>
      <c r="I6426" s="104" t="s">
        <v>258</v>
      </c>
      <c r="J6426" s="104"/>
      <c r="K6426" s="104" t="s">
        <v>77</v>
      </c>
      <c r="L6426" s="104" t="s">
        <v>259</v>
      </c>
      <c r="M6426" s="104" t="s">
        <v>3055</v>
      </c>
      <c r="N6426" s="104"/>
      <c r="O6426" s="106"/>
      <c r="P6426" s="111" t="s">
        <v>3496</v>
      </c>
      <c r="Q6426" s="153" t="s">
        <v>498</v>
      </c>
      <c r="R6426" s="153" t="s">
        <v>499</v>
      </c>
      <c r="S6426" s="153">
        <f>Tabella2[[#This Row],[PLD STOP]]-Tabella2[[#This Row],[PLD START]]</f>
        <v>4.166666666666663E-2</v>
      </c>
      <c r="T6426" s="153">
        <v>0.41666666666666669</v>
      </c>
      <c r="U6426" s="153">
        <v>0.45833333333333331</v>
      </c>
      <c r="V6426" s="153">
        <f>IF(ISBLANK(T6426),"",Tabella2[[#This Row],[ACT STOP]]-Tabella2[[#This Row],[ACT START]])</f>
        <v>4.166666666666663E-2</v>
      </c>
      <c r="W6426" s="104" t="s">
        <v>92</v>
      </c>
      <c r="X6426" s="104" t="s">
        <v>91</v>
      </c>
      <c r="Y6426" s="110" t="s">
        <v>13652</v>
      </c>
      <c r="Z6426" s="106"/>
      <c r="AA6426" s="104"/>
      <c r="AB6426" s="107"/>
      <c r="AC6426" s="72">
        <f>IF(OR(Tabella2[[#This Row],[OUTCOME]]="DCO",Tabella2[[#This Row],[OUTCOME]]="SDC"),1,0)</f>
        <v>1</v>
      </c>
      <c r="AH6426" s="70"/>
      <c r="AI6426" s="70"/>
      <c r="AJ6426">
        <f>IF(OR(Tabella2[[#This Row],[OUTCOME]]="DNCO", Tabella2[[#This Row],[OUTCOME]]="SDNC"),1,0)</f>
        <v>0</v>
      </c>
      <c r="AL6426" s="70"/>
      <c r="BL6426" t="s">
        <v>3810</v>
      </c>
      <c r="BM6426" s="135">
        <f>Tabella2[[#This Row],[ACT START]]</f>
        <v>0.41666666666666669</v>
      </c>
      <c r="BN6426" s="136">
        <f>Tabella2[[#This Row],[ACT STOP]]</f>
        <v>0.45833333333333331</v>
      </c>
      <c r="BO6426" s="101"/>
      <c r="BR6426" s="109" t="str">
        <f t="shared" si="116"/>
        <v>SH-25-6415</v>
      </c>
      <c r="BS6426" s="109" t="s">
        <v>295</v>
      </c>
      <c r="BT6426" t="str">
        <f>Tabella2[[#This Row],[OUTCOME]]</f>
        <v>DCO</v>
      </c>
      <c r="BU6426" t="str">
        <f>_xlfn.CONCAT(Tabella2[[#This Row],[NAME SP]],Tabella2[[#This Row],[ID SP]]," - ",Tabella2[[#This Row],[SYLLABUS NO]])</f>
        <v>AMI88 - SD NAV01</v>
      </c>
      <c r="BV6426" t="s">
        <v>11912</v>
      </c>
    </row>
    <row r="6427" spans="1:74" hidden="1">
      <c r="A6427" s="103" t="s">
        <v>13623</v>
      </c>
      <c r="B6427" s="102">
        <v>45967</v>
      </c>
      <c r="C6427" s="104">
        <f>_xlfn.ISOWEEKNUM(Tabella2[[#This Row],[Date]])</f>
        <v>45</v>
      </c>
      <c r="D6427" s="104" t="s">
        <v>6396</v>
      </c>
      <c r="E6427" s="104" t="s">
        <v>256</v>
      </c>
      <c r="F6427" s="104">
        <v>74</v>
      </c>
      <c r="G6427" s="104" t="s">
        <v>257</v>
      </c>
      <c r="H6427" s="105">
        <v>5</v>
      </c>
      <c r="I6427" s="104"/>
      <c r="J6427" s="104" t="s">
        <v>258</v>
      </c>
      <c r="K6427" s="104" t="s">
        <v>79</v>
      </c>
      <c r="L6427" s="104" t="s">
        <v>299</v>
      </c>
      <c r="M6427" s="104" t="s">
        <v>361</v>
      </c>
      <c r="N6427" s="104"/>
      <c r="O6427" s="106" t="str">
        <f>A6428</f>
        <v>18833</v>
      </c>
      <c r="P6427" s="111" t="s">
        <v>2156</v>
      </c>
      <c r="Q6427" s="153" t="s">
        <v>504</v>
      </c>
      <c r="R6427" s="153" t="s">
        <v>271</v>
      </c>
      <c r="S6427" s="153">
        <f>Tabella2[[#This Row],[PLD STOP]]-Tabella2[[#This Row],[PLD START]]</f>
        <v>4.1666666666666685E-2</v>
      </c>
      <c r="T6427" s="153" t="s">
        <v>504</v>
      </c>
      <c r="U6427" s="153" t="s">
        <v>271</v>
      </c>
      <c r="V6427" s="153">
        <f>IF(ISBLANK(T6427),"",Tabella2[[#This Row],[ACT STOP]]-Tabella2[[#This Row],[ACT START]])</f>
        <v>4.1666666666666685E-2</v>
      </c>
      <c r="W6427" s="104" t="s">
        <v>92</v>
      </c>
      <c r="X6427" s="104" t="s">
        <v>91</v>
      </c>
      <c r="Y6427" s="110"/>
      <c r="Z6427" s="106"/>
      <c r="AA6427" s="104"/>
      <c r="AB6427" s="107"/>
      <c r="AC6427" s="72">
        <f>IF(OR(Tabella2[[#This Row],[OUTCOME]]="DCO",Tabella2[[#This Row],[OUTCOME]]="SDC"),1,0)</f>
        <v>1</v>
      </c>
      <c r="AH6427" s="70"/>
      <c r="AI6427" s="70"/>
      <c r="AJ6427">
        <f>IF(OR(Tabella2[[#This Row],[OUTCOME]]="DNCO", Tabella2[[#This Row],[OUTCOME]]="SDNC"),1,0)</f>
        <v>0</v>
      </c>
      <c r="AL6427" s="70"/>
      <c r="BM6427" s="135" t="str">
        <f>Tabella2[[#This Row],[ACT START]]</f>
        <v>11:30</v>
      </c>
      <c r="BN6427" s="136" t="str">
        <f>Tabella2[[#This Row],[ACT STOP]]</f>
        <v>12:30</v>
      </c>
      <c r="BO6427" s="101"/>
      <c r="BR6427" s="109" t="str">
        <f t="shared" si="116"/>
        <v>SH-25-6416</v>
      </c>
      <c r="BS6427" s="109" t="s">
        <v>416</v>
      </c>
      <c r="BT6427" t="str">
        <f>Tabella2[[#This Row],[OUTCOME]]</f>
        <v>DCO</v>
      </c>
      <c r="BU6427" t="str">
        <f>_xlfn.CONCAT(Tabella2[[#This Row],[NAME SP]],Tabella2[[#This Row],[ID SP]]," - ",Tabella2[[#This Row],[SYLLABUS NO]])</f>
        <v>QATAR74 - NET RNG02</v>
      </c>
      <c r="BV6427" t="s">
        <v>11931</v>
      </c>
    </row>
    <row r="6428" spans="1:74" hidden="1">
      <c r="A6428" s="103" t="s">
        <v>13624</v>
      </c>
      <c r="B6428" s="102">
        <v>45967</v>
      </c>
      <c r="C6428" s="104">
        <f>_xlfn.ISOWEEKNUM(Tabella2[[#This Row],[Date]])</f>
        <v>45</v>
      </c>
      <c r="D6428" s="104" t="s">
        <v>195</v>
      </c>
      <c r="E6428" s="104" t="s">
        <v>298</v>
      </c>
      <c r="F6428" s="104"/>
      <c r="G6428" s="104" t="s">
        <v>257</v>
      </c>
      <c r="H6428" s="105">
        <v>17</v>
      </c>
      <c r="I6428" s="104"/>
      <c r="J6428" s="104" t="s">
        <v>258</v>
      </c>
      <c r="K6428" s="104" t="s">
        <v>78</v>
      </c>
      <c r="L6428" s="104" t="s">
        <v>299</v>
      </c>
      <c r="M6428" s="104" t="s">
        <v>361</v>
      </c>
      <c r="N6428" s="104"/>
      <c r="O6428" s="106" t="str">
        <f>A6427</f>
        <v>18832</v>
      </c>
      <c r="P6428" s="111" t="s">
        <v>300</v>
      </c>
      <c r="Q6428" s="153" t="s">
        <v>504</v>
      </c>
      <c r="R6428" s="153" t="s">
        <v>271</v>
      </c>
      <c r="S6428" s="153">
        <f>Tabella2[[#This Row],[PLD STOP]]-Tabella2[[#This Row],[PLD START]]</f>
        <v>4.1666666666666685E-2</v>
      </c>
      <c r="T6428" s="153" t="s">
        <v>504</v>
      </c>
      <c r="U6428" s="153" t="s">
        <v>271</v>
      </c>
      <c r="V6428" s="153">
        <f>IF(ISBLANK(T6428),"",Tabella2[[#This Row],[ACT STOP]]-Tabella2[[#This Row],[ACT START]])</f>
        <v>4.1666666666666685E-2</v>
      </c>
      <c r="W6428" s="104" t="s">
        <v>122</v>
      </c>
      <c r="X6428" s="104" t="s">
        <v>91</v>
      </c>
      <c r="Y6428" s="110"/>
      <c r="Z6428" s="106"/>
      <c r="AA6428" s="104"/>
      <c r="AB6428" s="107"/>
      <c r="AC6428" s="72">
        <f>IF(OR(Tabella2[[#This Row],[OUTCOME]]="DCO",Tabella2[[#This Row],[OUTCOME]]="SDC"),1,0)</f>
        <v>1</v>
      </c>
      <c r="AH6428" s="70"/>
      <c r="AI6428" s="70"/>
      <c r="AJ6428">
        <f>IF(OR(Tabella2[[#This Row],[OUTCOME]]="DNCO", Tabella2[[#This Row],[OUTCOME]]="SDNC"),1,0)</f>
        <v>0</v>
      </c>
      <c r="AL6428" s="70"/>
      <c r="BM6428" s="135" t="str">
        <f>Tabella2[[#This Row],[ACT START]]</f>
        <v>11:30</v>
      </c>
      <c r="BN6428" s="136" t="str">
        <f>Tabella2[[#This Row],[ACT STOP]]</f>
        <v>12:30</v>
      </c>
      <c r="BO6428" s="101"/>
      <c r="BR6428" s="109" t="str">
        <f t="shared" si="116"/>
        <v>SH-25-6417</v>
      </c>
      <c r="BS6428" s="109" t="s">
        <v>393</v>
      </c>
      <c r="BT6428" t="str">
        <f>Tabella2[[#This Row],[OUTCOME]]</f>
        <v>SDC</v>
      </c>
      <c r="BU6428" t="str">
        <f>_xlfn.CONCAT(Tabella2[[#This Row],[NAME SP]],Tabella2[[#This Row],[ID SP]]," - ",Tabella2[[#This Row],[SYLLABUS NO]])</f>
        <v>Support QATAR - SUPP</v>
      </c>
    </row>
    <row r="6429" spans="1:74" hidden="1">
      <c r="A6429" s="103" t="s">
        <v>13625</v>
      </c>
      <c r="B6429" s="102">
        <v>45967</v>
      </c>
      <c r="C6429" s="104">
        <f>_xlfn.ISOWEEKNUM(Tabella2[[#This Row],[Date]])</f>
        <v>45</v>
      </c>
      <c r="D6429" s="104" t="s">
        <v>722</v>
      </c>
      <c r="E6429" s="104" t="s">
        <v>327</v>
      </c>
      <c r="F6429" s="104">
        <v>81</v>
      </c>
      <c r="G6429" s="104" t="s">
        <v>284</v>
      </c>
      <c r="H6429" s="105">
        <v>9</v>
      </c>
      <c r="I6429" s="104" t="s">
        <v>258</v>
      </c>
      <c r="J6429" s="104"/>
      <c r="K6429" s="104" t="s">
        <v>83</v>
      </c>
      <c r="L6429" s="104" t="s">
        <v>299</v>
      </c>
      <c r="M6429" s="104" t="s">
        <v>386</v>
      </c>
      <c r="N6429" s="104"/>
      <c r="O6429" s="106" t="str">
        <f>A6430</f>
        <v>18835</v>
      </c>
      <c r="P6429" s="111" t="s">
        <v>4936</v>
      </c>
      <c r="Q6429" s="153" t="s">
        <v>504</v>
      </c>
      <c r="R6429" s="153" t="s">
        <v>271</v>
      </c>
      <c r="S6429" s="153">
        <f>Tabella2[[#This Row],[PLD STOP]]-Tabella2[[#This Row],[PLD START]]</f>
        <v>4.1666666666666685E-2</v>
      </c>
      <c r="T6429" s="153">
        <v>0.47916666666666669</v>
      </c>
      <c r="U6429" s="153">
        <v>0.52083333333333337</v>
      </c>
      <c r="V6429" s="153">
        <f>IF(ISBLANK(T6429),"",Tabella2[[#This Row],[ACT STOP]]-Tabella2[[#This Row],[ACT START]])</f>
        <v>4.1666666666666685E-2</v>
      </c>
      <c r="W6429" s="104" t="s">
        <v>92</v>
      </c>
      <c r="X6429" s="104" t="s">
        <v>91</v>
      </c>
      <c r="Y6429" s="110"/>
      <c r="Z6429" s="106"/>
      <c r="AA6429" s="104"/>
      <c r="AB6429" s="107"/>
      <c r="AC6429" s="72">
        <f>IF(OR(Tabella2[[#This Row],[OUTCOME]]="DCO",Tabella2[[#This Row],[OUTCOME]]="SDC"),1,0)</f>
        <v>1</v>
      </c>
      <c r="AH6429" s="70"/>
      <c r="AI6429" s="70"/>
      <c r="AJ6429">
        <f>IF(OR(Tabella2[[#This Row],[OUTCOME]]="DNCO", Tabella2[[#This Row],[OUTCOME]]="SDNC"),1,0)</f>
        <v>0</v>
      </c>
      <c r="AL6429" s="70"/>
      <c r="BM6429" s="135">
        <f>Tabella2[[#This Row],[ACT START]]</f>
        <v>0.47916666666666669</v>
      </c>
      <c r="BN6429" s="136">
        <f>Tabella2[[#This Row],[ACT STOP]]</f>
        <v>0.52083333333333337</v>
      </c>
      <c r="BO6429" s="101"/>
      <c r="BR6429" s="109" t="str">
        <f t="shared" si="116"/>
        <v>SH-25-6418</v>
      </c>
      <c r="BS6429" s="109" t="s">
        <v>339</v>
      </c>
      <c r="BT6429" t="str">
        <f>Tabella2[[#This Row],[OUTCOME]]</f>
        <v>DCO</v>
      </c>
      <c r="BU6429" t="str">
        <f>_xlfn.CONCAT(Tabella2[[#This Row],[NAME SP]],Tabella2[[#This Row],[ID SP]]," - ",Tabella2[[#This Row],[SYLLABUS NO]])</f>
        <v>AMI81 - SD DCA02</v>
      </c>
      <c r="BV6429" t="s">
        <v>11921</v>
      </c>
    </row>
    <row r="6430" spans="1:74" hidden="1">
      <c r="A6430" s="103" t="s">
        <v>13626</v>
      </c>
      <c r="B6430" s="102">
        <v>45967</v>
      </c>
      <c r="C6430" s="104">
        <f>_xlfn.ISOWEEKNUM(Tabella2[[#This Row],[Date]])</f>
        <v>45</v>
      </c>
      <c r="D6430" s="104" t="s">
        <v>722</v>
      </c>
      <c r="E6430" s="104" t="s">
        <v>327</v>
      </c>
      <c r="F6430" s="104">
        <v>79</v>
      </c>
      <c r="G6430" s="104" t="s">
        <v>257</v>
      </c>
      <c r="H6430" s="105">
        <v>9</v>
      </c>
      <c r="I6430" s="104" t="s">
        <v>258</v>
      </c>
      <c r="J6430" s="104"/>
      <c r="K6430" s="104" t="s">
        <v>80</v>
      </c>
      <c r="L6430" s="104" t="s">
        <v>299</v>
      </c>
      <c r="M6430" s="104" t="s">
        <v>386</v>
      </c>
      <c r="N6430" s="104"/>
      <c r="O6430" s="106" t="str">
        <f>A6429</f>
        <v>18834</v>
      </c>
      <c r="P6430" s="111" t="s">
        <v>4936</v>
      </c>
      <c r="Q6430" s="153" t="s">
        <v>504</v>
      </c>
      <c r="R6430" s="153" t="s">
        <v>271</v>
      </c>
      <c r="S6430" s="153">
        <f>Tabella2[[#This Row],[PLD STOP]]-Tabella2[[#This Row],[PLD START]]</f>
        <v>4.1666666666666685E-2</v>
      </c>
      <c r="T6430" s="153">
        <v>0.47916666666666669</v>
      </c>
      <c r="U6430" s="153">
        <v>0.52083333333333337</v>
      </c>
      <c r="V6430" s="153">
        <f>IF(ISBLANK(T6430),"",Tabella2[[#This Row],[ACT STOP]]-Tabella2[[#This Row],[ACT START]])</f>
        <v>4.1666666666666685E-2</v>
      </c>
      <c r="W6430" s="104" t="s">
        <v>92</v>
      </c>
      <c r="X6430" s="104" t="s">
        <v>91</v>
      </c>
      <c r="Y6430" s="110"/>
      <c r="Z6430" s="106"/>
      <c r="AA6430" s="104"/>
      <c r="AB6430" s="107"/>
      <c r="AC6430" s="72">
        <f>IF(OR(Tabella2[[#This Row],[OUTCOME]]="DCO",Tabella2[[#This Row],[OUTCOME]]="SDC"),1,0)</f>
        <v>1</v>
      </c>
      <c r="AH6430" s="70"/>
      <c r="AI6430" s="70"/>
      <c r="AJ6430">
        <f>IF(OR(Tabella2[[#This Row],[OUTCOME]]="DNCO", Tabella2[[#This Row],[OUTCOME]]="SDNC"),1,0)</f>
        <v>0</v>
      </c>
      <c r="AL6430" s="70"/>
      <c r="BM6430" s="135">
        <f>Tabella2[[#This Row],[ACT START]]</f>
        <v>0.47916666666666669</v>
      </c>
      <c r="BN6430" s="136">
        <f>Tabella2[[#This Row],[ACT STOP]]</f>
        <v>0.52083333333333337</v>
      </c>
      <c r="BO6430" s="101"/>
      <c r="BR6430" s="109" t="str">
        <f t="shared" si="116"/>
        <v>SH-25-6419</v>
      </c>
      <c r="BS6430" s="109" t="s">
        <v>318</v>
      </c>
      <c r="BT6430" t="str">
        <f>Tabella2[[#This Row],[OUTCOME]]</f>
        <v>DCO</v>
      </c>
      <c r="BU6430" t="str">
        <f>_xlfn.CONCAT(Tabella2[[#This Row],[NAME SP]],Tabella2[[#This Row],[ID SP]]," - ",Tabella2[[#This Row],[SYLLABUS NO]])</f>
        <v>AMI79 - SD DCA02</v>
      </c>
      <c r="BV6430" t="s">
        <v>11919</v>
      </c>
    </row>
    <row r="6431" spans="1:74" hidden="1">
      <c r="A6431" s="103" t="s">
        <v>13627</v>
      </c>
      <c r="B6431" s="102">
        <v>45967</v>
      </c>
      <c r="C6431" s="104">
        <f>_xlfn.ISOWEEKNUM(Tabella2[[#This Row],[Date]])</f>
        <v>45</v>
      </c>
      <c r="D6431" s="104" t="s">
        <v>9743</v>
      </c>
      <c r="E6431" s="104" t="s">
        <v>256</v>
      </c>
      <c r="F6431" s="104">
        <v>81</v>
      </c>
      <c r="G6431" s="104" t="s">
        <v>257</v>
      </c>
      <c r="H6431" s="105">
        <v>14</v>
      </c>
      <c r="I6431" s="104"/>
      <c r="J6431" s="104" t="s">
        <v>258</v>
      </c>
      <c r="K6431" s="104" t="s">
        <v>81</v>
      </c>
      <c r="L6431" s="104" t="s">
        <v>259</v>
      </c>
      <c r="M6431" s="104" t="s">
        <v>276</v>
      </c>
      <c r="N6431" s="104"/>
      <c r="O6431" s="106"/>
      <c r="P6431" s="111" t="s">
        <v>13649</v>
      </c>
      <c r="Q6431" s="153" t="s">
        <v>504</v>
      </c>
      <c r="R6431" s="153" t="s">
        <v>271</v>
      </c>
      <c r="S6431" s="153">
        <f>Tabella2[[#This Row],[PLD STOP]]-Tabella2[[#This Row],[PLD START]]</f>
        <v>4.1666666666666685E-2</v>
      </c>
      <c r="T6431" s="153">
        <v>0.47916666666666669</v>
      </c>
      <c r="U6431" s="153">
        <v>0.52083333333333337</v>
      </c>
      <c r="V6431" s="153">
        <f>IF(ISBLANK(T6431),"",Tabella2[[#This Row],[ACT STOP]]-Tabella2[[#This Row],[ACT START]])</f>
        <v>4.1666666666666685E-2</v>
      </c>
      <c r="W6431" s="104" t="s">
        <v>92</v>
      </c>
      <c r="X6431" s="104" t="s">
        <v>91</v>
      </c>
      <c r="Y6431" s="110"/>
      <c r="Z6431" s="106"/>
      <c r="AA6431" s="104"/>
      <c r="AB6431" s="107"/>
      <c r="AC6431" s="72">
        <f>IF(OR(Tabella2[[#This Row],[OUTCOME]]="DCO",Tabella2[[#This Row],[OUTCOME]]="SDC"),1,0)</f>
        <v>1</v>
      </c>
      <c r="AH6431" s="70"/>
      <c r="AI6431" s="70"/>
      <c r="AJ6431">
        <f>IF(OR(Tabella2[[#This Row],[OUTCOME]]="DNCO", Tabella2[[#This Row],[OUTCOME]]="SDNC"),1,0)</f>
        <v>0</v>
      </c>
      <c r="AL6431" s="70"/>
      <c r="BM6431" s="135">
        <f>Tabella2[[#This Row],[ACT START]]</f>
        <v>0.47916666666666669</v>
      </c>
      <c r="BN6431" s="136">
        <f>Tabella2[[#This Row],[ACT STOP]]</f>
        <v>0.52083333333333337</v>
      </c>
      <c r="BO6431" s="101"/>
      <c r="BR6431" s="109" t="str">
        <f t="shared" si="116"/>
        <v>SH-25-6420</v>
      </c>
      <c r="BS6431" s="109" t="s">
        <v>372</v>
      </c>
      <c r="BT6431" t="str">
        <f>Tabella2[[#This Row],[OUTCOME]]</f>
        <v>DCO</v>
      </c>
      <c r="BU6431" t="str">
        <f>_xlfn.CONCAT(Tabella2[[#This Row],[NAME SP]],Tabella2[[#This Row],[ID SP]]," - ",Tabella2[[#This Row],[SYLLABUS NO]])</f>
        <v>QATAR81 - PT NAVB01 CPL01</v>
      </c>
      <c r="BV6431" t="s">
        <v>12146</v>
      </c>
    </row>
    <row r="6432" spans="1:74" hidden="1">
      <c r="A6432" s="103" t="s">
        <v>13628</v>
      </c>
      <c r="B6432" s="102">
        <v>45967</v>
      </c>
      <c r="C6432" s="104">
        <f>_xlfn.ISOWEEKNUM(Tabella2[[#This Row],[Date]])</f>
        <v>45</v>
      </c>
      <c r="D6432" s="104" t="s">
        <v>9764</v>
      </c>
      <c r="E6432" s="104" t="s">
        <v>284</v>
      </c>
      <c r="F6432" s="104">
        <v>78</v>
      </c>
      <c r="G6432" s="104" t="s">
        <v>257</v>
      </c>
      <c r="H6432" s="105">
        <v>12</v>
      </c>
      <c r="I6432" s="104"/>
      <c r="J6432" s="104" t="s">
        <v>258</v>
      </c>
      <c r="K6432" s="104" t="s">
        <v>77</v>
      </c>
      <c r="L6432" s="104" t="s">
        <v>259</v>
      </c>
      <c r="M6432" s="104" t="s">
        <v>276</v>
      </c>
      <c r="N6432" s="104"/>
      <c r="O6432" s="106"/>
      <c r="P6432" s="111" t="s">
        <v>1898</v>
      </c>
      <c r="Q6432" s="153" t="s">
        <v>504</v>
      </c>
      <c r="R6432" s="153" t="s">
        <v>271</v>
      </c>
      <c r="S6432" s="153">
        <f>Tabella2[[#This Row],[PLD STOP]]-Tabella2[[#This Row],[PLD START]]</f>
        <v>4.1666666666666685E-2</v>
      </c>
      <c r="T6432" s="153">
        <v>0.47916666666666669</v>
      </c>
      <c r="U6432" s="153">
        <v>0.52083333333333337</v>
      </c>
      <c r="V6432" s="153">
        <f>IF(ISBLANK(T6432),"",Tabella2[[#This Row],[ACT STOP]]-Tabella2[[#This Row],[ACT START]])</f>
        <v>4.1666666666666685E-2</v>
      </c>
      <c r="W6432" s="104" t="s">
        <v>92</v>
      </c>
      <c r="X6432" s="104" t="s">
        <v>91</v>
      </c>
      <c r="Y6432" s="110"/>
      <c r="Z6432" s="106"/>
      <c r="AA6432" s="104"/>
      <c r="AB6432" s="107"/>
      <c r="AC6432" s="72">
        <f>IF(OR(Tabella2[[#This Row],[OUTCOME]]="DCO",Tabella2[[#This Row],[OUTCOME]]="SDC"),1,0)</f>
        <v>1</v>
      </c>
      <c r="AH6432" s="70"/>
      <c r="AI6432" s="70"/>
      <c r="AJ6432">
        <f>IF(OR(Tabella2[[#This Row],[OUTCOME]]="DNCO", Tabella2[[#This Row],[OUTCOME]]="SDNC"),1,0)</f>
        <v>0</v>
      </c>
      <c r="AL6432" s="70"/>
      <c r="BM6432" s="135">
        <f>Tabella2[[#This Row],[ACT START]]</f>
        <v>0.47916666666666669</v>
      </c>
      <c r="BN6432" s="136">
        <f>Tabella2[[#This Row],[ACT STOP]]</f>
        <v>0.52083333333333337</v>
      </c>
      <c r="BO6432" s="101"/>
      <c r="BR6432" s="109" t="str">
        <f t="shared" si="116"/>
        <v>SH-25-6421</v>
      </c>
      <c r="BS6432" s="109" t="s">
        <v>266</v>
      </c>
      <c r="BT6432" t="str">
        <f>Tabella2[[#This Row],[OUTCOME]]</f>
        <v>DCO</v>
      </c>
      <c r="BU6432" t="str">
        <f>_xlfn.CONCAT(Tabella2[[#This Row],[NAME SP]],Tabella2[[#This Row],[ID SP]]," - ",Tabella2[[#This Row],[SYLLABUS NO]])</f>
        <v>IFTS78 - PT ERT01</v>
      </c>
      <c r="BV6432" t="s">
        <v>11877</v>
      </c>
    </row>
    <row r="6433" spans="1:74" hidden="1">
      <c r="A6433" s="103" t="s">
        <v>13629</v>
      </c>
      <c r="B6433" s="102">
        <v>45967</v>
      </c>
      <c r="C6433" s="104">
        <f>_xlfn.ISOWEEKNUM(Tabella2[[#This Row],[Date]])</f>
        <v>45</v>
      </c>
      <c r="D6433" s="104" t="s">
        <v>9740</v>
      </c>
      <c r="E6433" s="104" t="s">
        <v>284</v>
      </c>
      <c r="F6433" s="104">
        <v>87</v>
      </c>
      <c r="G6433" s="104" t="s">
        <v>284</v>
      </c>
      <c r="H6433" s="105">
        <v>22</v>
      </c>
      <c r="I6433" s="104"/>
      <c r="J6433" s="104" t="s">
        <v>258</v>
      </c>
      <c r="K6433" s="104" t="s">
        <v>79</v>
      </c>
      <c r="L6433" s="104" t="s">
        <v>299</v>
      </c>
      <c r="M6433" s="104" t="s">
        <v>361</v>
      </c>
      <c r="N6433" s="104"/>
      <c r="O6433" s="106" t="str">
        <f>A6434</f>
        <v>18839</v>
      </c>
      <c r="P6433" s="111" t="s">
        <v>362</v>
      </c>
      <c r="Q6433" s="153" t="s">
        <v>549</v>
      </c>
      <c r="R6433" s="153" t="s">
        <v>550</v>
      </c>
      <c r="S6433" s="153">
        <f>Tabella2[[#This Row],[PLD STOP]]-Tabella2[[#This Row],[PLD START]]</f>
        <v>4.1666666666666741E-2</v>
      </c>
      <c r="T6433" s="153" t="s">
        <v>549</v>
      </c>
      <c r="U6433" s="153">
        <v>0.57638888888888884</v>
      </c>
      <c r="V6433" s="153">
        <f>IF(ISBLANK(T6433),"",Tabella2[[#This Row],[ACT STOP]]-Tabella2[[#This Row],[ACT START]])</f>
        <v>3.472222222222221E-2</v>
      </c>
      <c r="W6433" s="104" t="s">
        <v>92</v>
      </c>
      <c r="X6433" s="104" t="s">
        <v>91</v>
      </c>
      <c r="Y6433" s="110"/>
      <c r="Z6433" s="106"/>
      <c r="AA6433" s="104"/>
      <c r="AB6433" s="107"/>
      <c r="AC6433" s="72">
        <f>IF(OR(Tabella2[[#This Row],[OUTCOME]]="DCO",Tabella2[[#This Row],[OUTCOME]]="SDC"),1,0)</f>
        <v>1</v>
      </c>
      <c r="AH6433" s="70"/>
      <c r="AI6433" s="70"/>
      <c r="AJ6433">
        <f>IF(OR(Tabella2[[#This Row],[OUTCOME]]="DNCO", Tabella2[[#This Row],[OUTCOME]]="SDNC"),1,0)</f>
        <v>0</v>
      </c>
      <c r="AL6433" s="70"/>
      <c r="BM6433" s="135" t="str">
        <f>Tabella2[[#This Row],[ACT START]]</f>
        <v>13:00</v>
      </c>
      <c r="BN6433" s="136">
        <f>Tabella2[[#This Row],[ACT STOP]]</f>
        <v>0.57638888888888884</v>
      </c>
      <c r="BO6433" s="101"/>
      <c r="BR6433" s="109" t="str">
        <f t="shared" si="116"/>
        <v>SH-25-6422</v>
      </c>
      <c r="BS6433" s="109" t="s">
        <v>295</v>
      </c>
      <c r="BT6433" t="str">
        <f>Tabella2[[#This Row],[OUTCOME]]</f>
        <v>DCO</v>
      </c>
      <c r="BU6433" t="str">
        <f>_xlfn.CONCAT(Tabella2[[#This Row],[NAME SP]],Tabella2[[#This Row],[ID SP]]," - ",Tabella2[[#This Row],[SYLLABUS NO]])</f>
        <v>IFTS87 - FMSC RNG01</v>
      </c>
      <c r="BV6433" t="s">
        <v>11949</v>
      </c>
    </row>
    <row r="6434" spans="1:74" hidden="1">
      <c r="A6434" s="103" t="s">
        <v>13630</v>
      </c>
      <c r="B6434" s="102">
        <v>45967</v>
      </c>
      <c r="C6434" s="104">
        <f>_xlfn.ISOWEEKNUM(Tabella2[[#This Row],[Date]])</f>
        <v>45</v>
      </c>
      <c r="D6434" s="104" t="s">
        <v>195</v>
      </c>
      <c r="E6434" s="104" t="s">
        <v>398</v>
      </c>
      <c r="F6434" s="104"/>
      <c r="G6434" s="104" t="s">
        <v>257</v>
      </c>
      <c r="H6434" s="105">
        <v>32</v>
      </c>
      <c r="I6434" s="104"/>
      <c r="J6434" s="104" t="s">
        <v>258</v>
      </c>
      <c r="K6434" s="104" t="s">
        <v>78</v>
      </c>
      <c r="L6434" s="104" t="s">
        <v>299</v>
      </c>
      <c r="M6434" s="104" t="s">
        <v>361</v>
      </c>
      <c r="N6434" s="104"/>
      <c r="O6434" s="106" t="str">
        <f>A6433</f>
        <v>18838</v>
      </c>
      <c r="P6434" s="111" t="s">
        <v>300</v>
      </c>
      <c r="Q6434" s="153" t="s">
        <v>549</v>
      </c>
      <c r="R6434" s="153" t="s">
        <v>550</v>
      </c>
      <c r="S6434" s="153">
        <f>Tabella2[[#This Row],[PLD STOP]]-Tabella2[[#This Row],[PLD START]]</f>
        <v>4.1666666666666741E-2</v>
      </c>
      <c r="T6434" s="153" t="s">
        <v>549</v>
      </c>
      <c r="U6434" s="153">
        <v>0.57638888888888884</v>
      </c>
      <c r="V6434" s="153">
        <f>IF(ISBLANK(T6434),"",Tabella2[[#This Row],[ACT STOP]]-Tabella2[[#This Row],[ACT START]])</f>
        <v>3.472222222222221E-2</v>
      </c>
      <c r="W6434" s="104" t="s">
        <v>122</v>
      </c>
      <c r="X6434" s="104" t="s">
        <v>91</v>
      </c>
      <c r="Y6434" s="110"/>
      <c r="Z6434" s="106"/>
      <c r="AA6434" s="104"/>
      <c r="AB6434" s="107"/>
      <c r="AC6434" s="72">
        <f>IF(OR(Tabella2[[#This Row],[OUTCOME]]="DCO",Tabella2[[#This Row],[OUTCOME]]="SDC"),1,0)</f>
        <v>1</v>
      </c>
      <c r="AH6434" s="70"/>
      <c r="AI6434" s="70"/>
      <c r="AJ6434">
        <f>IF(OR(Tabella2[[#This Row],[OUTCOME]]="DNCO", Tabella2[[#This Row],[OUTCOME]]="SDNC"),1,0)</f>
        <v>0</v>
      </c>
      <c r="AL6434" s="70"/>
      <c r="BM6434" s="135" t="str">
        <f>Tabella2[[#This Row],[ACT START]]</f>
        <v>13:00</v>
      </c>
      <c r="BN6434" s="136">
        <f>Tabella2[[#This Row],[ACT STOP]]</f>
        <v>0.57638888888888884</v>
      </c>
      <c r="BO6434" s="101"/>
      <c r="BR6434" s="109" t="str">
        <f t="shared" si="116"/>
        <v>SH-25-6423</v>
      </c>
      <c r="BS6434" s="109" t="s">
        <v>356</v>
      </c>
      <c r="BT6434" t="str">
        <f>Tabella2[[#This Row],[OUTCOME]]</f>
        <v>SDC</v>
      </c>
      <c r="BU6434" t="str">
        <f>_xlfn.CONCAT(Tabella2[[#This Row],[NAME SP]],Tabella2[[#This Row],[ID SP]]," - ",Tabella2[[#This Row],[SYLLABUS NO]])</f>
        <v>Support IFTS - SUPP</v>
      </c>
    </row>
    <row r="6435" spans="1:74" hidden="1">
      <c r="A6435" s="103" t="s">
        <v>13631</v>
      </c>
      <c r="B6435" s="102">
        <v>45967</v>
      </c>
      <c r="C6435" s="104">
        <f>_xlfn.ISOWEEKNUM(Tabella2[[#This Row],[Date]])</f>
        <v>45</v>
      </c>
      <c r="D6435" s="104" t="s">
        <v>722</v>
      </c>
      <c r="E6435" s="104" t="s">
        <v>327</v>
      </c>
      <c r="F6435" s="104">
        <v>82</v>
      </c>
      <c r="G6435" s="104" t="s">
        <v>257</v>
      </c>
      <c r="H6435" s="105">
        <v>13</v>
      </c>
      <c r="I6435" s="104" t="s">
        <v>258</v>
      </c>
      <c r="J6435" s="104"/>
      <c r="K6435" s="104" t="s">
        <v>83</v>
      </c>
      <c r="L6435" s="104" t="s">
        <v>299</v>
      </c>
      <c r="M6435" s="104" t="s">
        <v>386</v>
      </c>
      <c r="N6435" s="104"/>
      <c r="O6435" s="106" t="str">
        <f>A6436</f>
        <v>18841</v>
      </c>
      <c r="P6435" s="111" t="s">
        <v>5205</v>
      </c>
      <c r="Q6435" s="153" t="s">
        <v>549</v>
      </c>
      <c r="R6435" s="153" t="s">
        <v>550</v>
      </c>
      <c r="S6435" s="153">
        <f>Tabella2[[#This Row],[PLD STOP]]-Tabella2[[#This Row],[PLD START]]</f>
        <v>4.1666666666666741E-2</v>
      </c>
      <c r="T6435" s="153">
        <v>0.54166666666666663</v>
      </c>
      <c r="U6435" s="153">
        <v>0.58333333333333337</v>
      </c>
      <c r="V6435" s="153">
        <f>IF(ISBLANK(T6435),"",Tabella2[[#This Row],[ACT STOP]]-Tabella2[[#This Row],[ACT START]])</f>
        <v>4.1666666666666741E-2</v>
      </c>
      <c r="W6435" s="104" t="s">
        <v>92</v>
      </c>
      <c r="X6435" s="104" t="s">
        <v>91</v>
      </c>
      <c r="Y6435" s="110"/>
      <c r="Z6435" s="106"/>
      <c r="AA6435" s="104"/>
      <c r="AB6435" s="107"/>
      <c r="AC6435" s="72">
        <f>IF(OR(Tabella2[[#This Row],[OUTCOME]]="DCO",Tabella2[[#This Row],[OUTCOME]]="SDC"),1,0)</f>
        <v>1</v>
      </c>
      <c r="AH6435" s="70"/>
      <c r="AI6435" s="70"/>
      <c r="AJ6435">
        <f>IF(OR(Tabella2[[#This Row],[OUTCOME]]="DNCO", Tabella2[[#This Row],[OUTCOME]]="SDNC"),1,0)</f>
        <v>0</v>
      </c>
      <c r="AL6435" s="70"/>
      <c r="BM6435" s="135">
        <f>Tabella2[[#This Row],[ACT START]]</f>
        <v>0.54166666666666663</v>
      </c>
      <c r="BN6435" s="136">
        <f>Tabella2[[#This Row],[ACT STOP]]</f>
        <v>0.58333333333333337</v>
      </c>
      <c r="BO6435" s="101"/>
      <c r="BR6435" s="109" t="str">
        <f t="shared" si="116"/>
        <v>SH-25-6424</v>
      </c>
      <c r="BS6435" s="109" t="s">
        <v>427</v>
      </c>
      <c r="BT6435" t="str">
        <f>Tabella2[[#This Row],[OUTCOME]]</f>
        <v>DCO</v>
      </c>
      <c r="BU6435" t="str">
        <f>_xlfn.CONCAT(Tabella2[[#This Row],[NAME SP]],Tabella2[[#This Row],[ID SP]]," - ",Tabella2[[#This Row],[SYLLABUS NO]])</f>
        <v>AMI82 - SD ADCA01</v>
      </c>
      <c r="BV6435" t="s">
        <v>11927</v>
      </c>
    </row>
    <row r="6436" spans="1:74" hidden="1">
      <c r="A6436" s="103" t="s">
        <v>13632</v>
      </c>
      <c r="B6436" s="102">
        <v>45967</v>
      </c>
      <c r="C6436" s="104">
        <f>_xlfn.ISOWEEKNUM(Tabella2[[#This Row],[Date]])</f>
        <v>45</v>
      </c>
      <c r="D6436" s="104" t="s">
        <v>722</v>
      </c>
      <c r="E6436" s="104" t="s">
        <v>327</v>
      </c>
      <c r="F6436" s="104">
        <v>77</v>
      </c>
      <c r="G6436" s="104" t="s">
        <v>257</v>
      </c>
      <c r="H6436" s="105">
        <v>1</v>
      </c>
      <c r="I6436" s="104" t="s">
        <v>258</v>
      </c>
      <c r="J6436" s="104"/>
      <c r="K6436" s="104" t="s">
        <v>80</v>
      </c>
      <c r="L6436" s="104" t="s">
        <v>299</v>
      </c>
      <c r="M6436" s="104" t="s">
        <v>386</v>
      </c>
      <c r="N6436" s="104"/>
      <c r="O6436" s="106" t="str">
        <f>A6435</f>
        <v>18840</v>
      </c>
      <c r="P6436" s="111" t="s">
        <v>5205</v>
      </c>
      <c r="Q6436" s="153" t="s">
        <v>549</v>
      </c>
      <c r="R6436" s="153" t="s">
        <v>550</v>
      </c>
      <c r="S6436" s="153">
        <f>Tabella2[[#This Row],[PLD STOP]]-Tabella2[[#This Row],[PLD START]]</f>
        <v>4.1666666666666741E-2</v>
      </c>
      <c r="T6436" s="153">
        <v>0.54166666666666663</v>
      </c>
      <c r="U6436" s="153">
        <v>0.58333333333333337</v>
      </c>
      <c r="V6436" s="153">
        <f>IF(ISBLANK(T6436),"",Tabella2[[#This Row],[ACT STOP]]-Tabella2[[#This Row],[ACT START]])</f>
        <v>4.1666666666666741E-2</v>
      </c>
      <c r="W6436" s="104" t="s">
        <v>92</v>
      </c>
      <c r="X6436" s="104" t="s">
        <v>91</v>
      </c>
      <c r="Y6436" s="110"/>
      <c r="Z6436" s="106"/>
      <c r="AA6436" s="104"/>
      <c r="AB6436" s="107"/>
      <c r="AC6436" s="72">
        <f>IF(OR(Tabella2[[#This Row],[OUTCOME]]="DCO",Tabella2[[#This Row],[OUTCOME]]="SDC"),1,0)</f>
        <v>1</v>
      </c>
      <c r="AH6436" s="70"/>
      <c r="AI6436" s="70"/>
      <c r="AJ6436">
        <f>IF(OR(Tabella2[[#This Row],[OUTCOME]]="DNCO", Tabella2[[#This Row],[OUTCOME]]="SDNC"),1,0)</f>
        <v>0</v>
      </c>
      <c r="AL6436" s="70"/>
      <c r="BM6436" s="135">
        <f>Tabella2[[#This Row],[ACT START]]</f>
        <v>0.54166666666666663</v>
      </c>
      <c r="BN6436" s="136">
        <f>Tabella2[[#This Row],[ACT STOP]]</f>
        <v>0.58333333333333337</v>
      </c>
      <c r="BO6436" s="101"/>
      <c r="BR6436" s="109" t="str">
        <f t="shared" si="116"/>
        <v>SH-25-6425</v>
      </c>
      <c r="BS6436" s="109" t="s">
        <v>332</v>
      </c>
      <c r="BT6436" t="str">
        <f>Tabella2[[#This Row],[OUTCOME]]</f>
        <v>DCO</v>
      </c>
      <c r="BU6436" t="str">
        <f>_xlfn.CONCAT(Tabella2[[#This Row],[NAME SP]],Tabella2[[#This Row],[ID SP]]," - ",Tabella2[[#This Row],[SYLLABUS NO]])</f>
        <v>AMI77 - SD ADCA01</v>
      </c>
      <c r="BV6436" t="s">
        <v>11881</v>
      </c>
    </row>
    <row r="6437" spans="1:74" hidden="1">
      <c r="A6437" s="103" t="s">
        <v>13633</v>
      </c>
      <c r="B6437" s="102">
        <v>45967</v>
      </c>
      <c r="C6437" s="104">
        <f>_xlfn.ISOWEEKNUM(Tabella2[[#This Row],[Date]])</f>
        <v>45</v>
      </c>
      <c r="D6437" s="104" t="s">
        <v>860</v>
      </c>
      <c r="E6437" s="104" t="s">
        <v>284</v>
      </c>
      <c r="F6437" s="104">
        <v>81</v>
      </c>
      <c r="G6437" s="104" t="s">
        <v>284</v>
      </c>
      <c r="H6437" s="105">
        <v>23</v>
      </c>
      <c r="I6437" s="104"/>
      <c r="J6437" s="104" t="s">
        <v>258</v>
      </c>
      <c r="K6437" s="104" t="s">
        <v>81</v>
      </c>
      <c r="L6437" s="104" t="s">
        <v>259</v>
      </c>
      <c r="M6437" s="104" t="s">
        <v>361</v>
      </c>
      <c r="N6437" s="104"/>
      <c r="O6437" s="106"/>
      <c r="P6437" s="111" t="s">
        <v>342</v>
      </c>
      <c r="Q6437" s="153" t="s">
        <v>549</v>
      </c>
      <c r="R6437" s="153" t="s">
        <v>550</v>
      </c>
      <c r="S6437" s="153">
        <f>Tabella2[[#This Row],[PLD STOP]]-Tabella2[[#This Row],[PLD START]]</f>
        <v>4.1666666666666741E-2</v>
      </c>
      <c r="T6437" s="153">
        <v>0.54166666666666663</v>
      </c>
      <c r="U6437" s="153">
        <v>0.58333333333333337</v>
      </c>
      <c r="V6437" s="153">
        <f>IF(ISBLANK(T6437),"",Tabella2[[#This Row],[ACT STOP]]-Tabella2[[#This Row],[ACT START]])</f>
        <v>4.1666666666666741E-2</v>
      </c>
      <c r="W6437" s="104" t="s">
        <v>92</v>
      </c>
      <c r="X6437" s="104" t="s">
        <v>91</v>
      </c>
      <c r="Y6437" s="110"/>
      <c r="Z6437" s="106"/>
      <c r="AA6437" s="104"/>
      <c r="AB6437" s="107"/>
      <c r="AC6437" s="72">
        <f>IF(OR(Tabella2[[#This Row],[OUTCOME]]="DCO",Tabella2[[#This Row],[OUTCOME]]="SDC"),1,0)</f>
        <v>1</v>
      </c>
      <c r="AH6437" s="70"/>
      <c r="AI6437" s="70"/>
      <c r="AJ6437">
        <f>IF(OR(Tabella2[[#This Row],[OUTCOME]]="DNCO", Tabella2[[#This Row],[OUTCOME]]="SDNC"),1,0)</f>
        <v>0</v>
      </c>
      <c r="AL6437" s="70"/>
      <c r="BM6437" s="135">
        <f>Tabella2[[#This Row],[ACT START]]</f>
        <v>0.54166666666666663</v>
      </c>
      <c r="BN6437" s="136">
        <f>Tabella2[[#This Row],[ACT STOP]]</f>
        <v>0.58333333333333337</v>
      </c>
      <c r="BO6437" s="101"/>
      <c r="BR6437" s="109" t="str">
        <f t="shared" ref="BR6437:BR6444" si="117">_xlfn.CONCAT(LEFT(BR6436,6),TEXT(RIGHT(BR6436,4)+1,"0000"))</f>
        <v>SH-25-6426</v>
      </c>
      <c r="BS6437" s="109" t="s">
        <v>358</v>
      </c>
      <c r="BT6437" t="str">
        <f>Tabella2[[#This Row],[OUTCOME]]</f>
        <v>DCO</v>
      </c>
      <c r="BU6437" t="str">
        <f>_xlfn.CONCAT(Tabella2[[#This Row],[NAME SP]],Tabella2[[#This Row],[ID SP]]," - ",Tabella2[[#This Row],[SYLLABUS NO]])</f>
        <v>IFTS81 - PT ERT03</v>
      </c>
      <c r="BV6437" t="s">
        <v>11890</v>
      </c>
    </row>
    <row r="6438" spans="1:74" hidden="1">
      <c r="A6438" s="103" t="s">
        <v>13634</v>
      </c>
      <c r="B6438" s="102">
        <v>45967</v>
      </c>
      <c r="C6438" s="104">
        <f>_xlfn.ISOWEEKNUM(Tabella2[[#This Row],[Date]])</f>
        <v>45</v>
      </c>
      <c r="D6438" s="104" t="s">
        <v>860</v>
      </c>
      <c r="E6438" s="104" t="s">
        <v>284</v>
      </c>
      <c r="F6438" s="104">
        <v>80</v>
      </c>
      <c r="G6438" s="104" t="s">
        <v>257</v>
      </c>
      <c r="H6438" s="105">
        <v>2</v>
      </c>
      <c r="I6438" s="104"/>
      <c r="J6438" s="104" t="s">
        <v>258</v>
      </c>
      <c r="K6438" s="104" t="s">
        <v>77</v>
      </c>
      <c r="L6438" s="104" t="s">
        <v>259</v>
      </c>
      <c r="M6438" s="104" t="s">
        <v>361</v>
      </c>
      <c r="N6438" s="104"/>
      <c r="O6438" s="106"/>
      <c r="P6438" s="111" t="s">
        <v>342</v>
      </c>
      <c r="Q6438" s="153" t="s">
        <v>549</v>
      </c>
      <c r="R6438" s="153" t="s">
        <v>550</v>
      </c>
      <c r="S6438" s="153">
        <f>Tabella2[[#This Row],[PLD STOP]]-Tabella2[[#This Row],[PLD START]]</f>
        <v>4.1666666666666741E-2</v>
      </c>
      <c r="T6438" s="153">
        <v>0.54166666666666663</v>
      </c>
      <c r="U6438" s="153">
        <v>0.58333333333333337</v>
      </c>
      <c r="V6438" s="153">
        <f>IF(ISBLANK(T6438),"",Tabella2[[#This Row],[ACT STOP]]-Tabella2[[#This Row],[ACT START]])</f>
        <v>4.1666666666666741E-2</v>
      </c>
      <c r="W6438" s="104" t="s">
        <v>92</v>
      </c>
      <c r="X6438" s="104" t="s">
        <v>91</v>
      </c>
      <c r="Y6438" s="110"/>
      <c r="Z6438" s="106"/>
      <c r="AA6438" s="104"/>
      <c r="AB6438" s="107"/>
      <c r="AC6438" s="72">
        <f>IF(OR(Tabella2[[#This Row],[OUTCOME]]="DCO",Tabella2[[#This Row],[OUTCOME]]="SDC"),1,0)</f>
        <v>1</v>
      </c>
      <c r="AH6438" s="70"/>
      <c r="AI6438" s="70"/>
      <c r="AJ6438">
        <f>IF(OR(Tabella2[[#This Row],[OUTCOME]]="DNCO", Tabella2[[#This Row],[OUTCOME]]="SDNC"),1,0)</f>
        <v>0</v>
      </c>
      <c r="AL6438" s="70"/>
      <c r="BM6438" s="135">
        <f>Tabella2[[#This Row],[ACT START]]</f>
        <v>0.54166666666666663</v>
      </c>
      <c r="BN6438" s="136">
        <f>Tabella2[[#This Row],[ACT STOP]]</f>
        <v>0.58333333333333337</v>
      </c>
      <c r="BO6438" s="101"/>
      <c r="BR6438" s="109" t="str">
        <f t="shared" si="117"/>
        <v>SH-25-6427</v>
      </c>
      <c r="BS6438" s="109" t="s">
        <v>368</v>
      </c>
      <c r="BT6438" t="str">
        <f>Tabella2[[#This Row],[OUTCOME]]</f>
        <v>DCO</v>
      </c>
      <c r="BU6438" t="str">
        <f>_xlfn.CONCAT(Tabella2[[#This Row],[NAME SP]],Tabella2[[#This Row],[ID SP]]," - ",Tabella2[[#This Row],[SYLLABUS NO]])</f>
        <v>IFTS80 - PT ERT03</v>
      </c>
      <c r="BV6438" t="s">
        <v>13000</v>
      </c>
    </row>
    <row r="6439" spans="1:74" hidden="1">
      <c r="A6439" s="103" t="s">
        <v>13635</v>
      </c>
      <c r="B6439" s="102">
        <v>45967</v>
      </c>
      <c r="C6439" s="104">
        <f>_xlfn.ISOWEEKNUM(Tabella2[[#This Row],[Date]])</f>
        <v>45</v>
      </c>
      <c r="D6439" s="104" t="s">
        <v>9764</v>
      </c>
      <c r="E6439" s="104" t="s">
        <v>284</v>
      </c>
      <c r="F6439" s="104">
        <v>76</v>
      </c>
      <c r="G6439" s="104" t="s">
        <v>257</v>
      </c>
      <c r="H6439" s="105">
        <v>5</v>
      </c>
      <c r="I6439" s="104"/>
      <c r="J6439" s="104" t="s">
        <v>258</v>
      </c>
      <c r="K6439" s="104" t="s">
        <v>79</v>
      </c>
      <c r="L6439" s="104" t="s">
        <v>299</v>
      </c>
      <c r="M6439" s="104" t="s">
        <v>361</v>
      </c>
      <c r="N6439" s="104"/>
      <c r="O6439" s="106" t="str">
        <f>A6440</f>
        <v>18845</v>
      </c>
      <c r="P6439" s="111" t="s">
        <v>362</v>
      </c>
      <c r="Q6439" s="153" t="s">
        <v>576</v>
      </c>
      <c r="R6439" s="153" t="s">
        <v>519</v>
      </c>
      <c r="S6439" s="153">
        <f>Tabella2[[#This Row],[PLD STOP]]-Tabella2[[#This Row],[PLD START]]</f>
        <v>4.1666666666666741E-2</v>
      </c>
      <c r="T6439" s="153" t="s">
        <v>576</v>
      </c>
      <c r="U6439" s="153" t="s">
        <v>519</v>
      </c>
      <c r="V6439" s="153">
        <f>IF(ISBLANK(T6439),"",Tabella2[[#This Row],[ACT STOP]]-Tabella2[[#This Row],[ACT START]])</f>
        <v>4.1666666666666741E-2</v>
      </c>
      <c r="W6439" s="104" t="s">
        <v>92</v>
      </c>
      <c r="X6439" s="104" t="s">
        <v>91</v>
      </c>
      <c r="Y6439" s="110"/>
      <c r="Z6439" s="106"/>
      <c r="AA6439" s="104"/>
      <c r="AB6439" s="107"/>
      <c r="AC6439" s="72">
        <f>IF(OR(Tabella2[[#This Row],[OUTCOME]]="DCO",Tabella2[[#This Row],[OUTCOME]]="SDC"),1,0)</f>
        <v>1</v>
      </c>
      <c r="AH6439" s="70"/>
      <c r="AI6439" s="70"/>
      <c r="AJ6439">
        <f>IF(OR(Tabella2[[#This Row],[OUTCOME]]="DNCO", Tabella2[[#This Row],[OUTCOME]]="SDNC"),1,0)</f>
        <v>0</v>
      </c>
      <c r="AL6439" s="70"/>
      <c r="BM6439" s="135" t="str">
        <f>Tabella2[[#This Row],[ACT START]]</f>
        <v>14:30</v>
      </c>
      <c r="BN6439" s="136" t="str">
        <f>Tabella2[[#This Row],[ACT STOP]]</f>
        <v>15:30</v>
      </c>
      <c r="BO6439" s="101"/>
      <c r="BR6439" s="109" t="str">
        <f t="shared" si="117"/>
        <v>SH-25-6428</v>
      </c>
      <c r="BS6439" s="109" t="s">
        <v>416</v>
      </c>
      <c r="BT6439" t="str">
        <f>Tabella2[[#This Row],[OUTCOME]]</f>
        <v>DCO</v>
      </c>
      <c r="BU6439" t="str">
        <f>_xlfn.CONCAT(Tabella2[[#This Row],[NAME SP]],Tabella2[[#This Row],[ID SP]]," - ",Tabella2[[#This Row],[SYLLABUS NO]])</f>
        <v>IFTS76 - FMSC RNG01</v>
      </c>
      <c r="BV6439" t="s">
        <v>11885</v>
      </c>
    </row>
    <row r="6440" spans="1:74" hidden="1">
      <c r="A6440" s="103" t="s">
        <v>13636</v>
      </c>
      <c r="B6440" s="102">
        <v>45967</v>
      </c>
      <c r="C6440" s="104">
        <f>_xlfn.ISOWEEKNUM(Tabella2[[#This Row],[Date]])</f>
        <v>45</v>
      </c>
      <c r="D6440" s="104" t="s">
        <v>195</v>
      </c>
      <c r="E6440" s="104" t="s">
        <v>398</v>
      </c>
      <c r="F6440" s="104"/>
      <c r="G6440" s="104" t="s">
        <v>284</v>
      </c>
      <c r="H6440" s="105">
        <v>9</v>
      </c>
      <c r="I6440" s="104"/>
      <c r="J6440" s="104" t="s">
        <v>258</v>
      </c>
      <c r="K6440" s="104" t="s">
        <v>78</v>
      </c>
      <c r="L6440" s="104" t="s">
        <v>299</v>
      </c>
      <c r="M6440" s="104" t="s">
        <v>361</v>
      </c>
      <c r="N6440" s="104"/>
      <c r="O6440" s="106" t="str">
        <f>A6439</f>
        <v>18844</v>
      </c>
      <c r="P6440" s="111" t="s">
        <v>300</v>
      </c>
      <c r="Q6440" s="153" t="s">
        <v>576</v>
      </c>
      <c r="R6440" s="153" t="s">
        <v>519</v>
      </c>
      <c r="S6440" s="153">
        <f>Tabella2[[#This Row],[PLD STOP]]-Tabella2[[#This Row],[PLD START]]</f>
        <v>4.1666666666666741E-2</v>
      </c>
      <c r="T6440" s="153" t="s">
        <v>576</v>
      </c>
      <c r="U6440" s="153" t="s">
        <v>519</v>
      </c>
      <c r="V6440" s="153">
        <f>IF(ISBLANK(T6440),"",Tabella2[[#This Row],[ACT STOP]]-Tabella2[[#This Row],[ACT START]])</f>
        <v>4.1666666666666741E-2</v>
      </c>
      <c r="W6440" s="104" t="s">
        <v>122</v>
      </c>
      <c r="X6440" s="104" t="s">
        <v>91</v>
      </c>
      <c r="Y6440" s="110"/>
      <c r="Z6440" s="106"/>
      <c r="AA6440" s="104"/>
      <c r="AB6440" s="107"/>
      <c r="AC6440" s="72">
        <f>IF(OR(Tabella2[[#This Row],[OUTCOME]]="DCO",Tabella2[[#This Row],[OUTCOME]]="SDC"),1,0)</f>
        <v>1</v>
      </c>
      <c r="AH6440" s="70"/>
      <c r="AI6440" s="70"/>
      <c r="AJ6440">
        <f>IF(OR(Tabella2[[#This Row],[OUTCOME]]="DNCO", Tabella2[[#This Row],[OUTCOME]]="SDNC"),1,0)</f>
        <v>0</v>
      </c>
      <c r="AL6440" s="70"/>
      <c r="BM6440" s="135" t="str">
        <f>Tabella2[[#This Row],[ACT START]]</f>
        <v>14:30</v>
      </c>
      <c r="BN6440" s="136" t="str">
        <f>Tabella2[[#This Row],[ACT STOP]]</f>
        <v>15:30</v>
      </c>
      <c r="BO6440" s="101"/>
      <c r="BR6440" s="109" t="str">
        <f t="shared" si="117"/>
        <v>SH-25-6429</v>
      </c>
      <c r="BS6440" s="109" t="s">
        <v>339</v>
      </c>
      <c r="BT6440" t="str">
        <f>Tabella2[[#This Row],[OUTCOME]]</f>
        <v>SDC</v>
      </c>
      <c r="BU6440" t="str">
        <f>_xlfn.CONCAT(Tabella2[[#This Row],[NAME SP]],Tabella2[[#This Row],[ID SP]]," - ",Tabella2[[#This Row],[SYLLABUS NO]])</f>
        <v>Support IFTS - SUPP</v>
      </c>
    </row>
    <row r="6441" spans="1:74" hidden="1">
      <c r="A6441" s="103" t="s">
        <v>13637</v>
      </c>
      <c r="B6441" s="102">
        <v>45967</v>
      </c>
      <c r="C6441" s="104">
        <f>_xlfn.ISOWEEKNUM(Tabella2[[#This Row],[Date]])</f>
        <v>45</v>
      </c>
      <c r="D6441" s="104" t="s">
        <v>6396</v>
      </c>
      <c r="E6441" s="104" t="s">
        <v>256</v>
      </c>
      <c r="F6441" s="104">
        <v>70</v>
      </c>
      <c r="G6441" s="104" t="s">
        <v>257</v>
      </c>
      <c r="H6441" s="105">
        <v>12</v>
      </c>
      <c r="I6441" s="104"/>
      <c r="J6441" s="104" t="s">
        <v>258</v>
      </c>
      <c r="K6441" s="104" t="s">
        <v>83</v>
      </c>
      <c r="L6441" s="104" t="s">
        <v>299</v>
      </c>
      <c r="M6441" s="104" t="s">
        <v>361</v>
      </c>
      <c r="N6441" s="104"/>
      <c r="O6441" s="106" t="str">
        <f>A6442</f>
        <v>18847</v>
      </c>
      <c r="P6441" s="111" t="s">
        <v>2156</v>
      </c>
      <c r="Q6441" s="153" t="s">
        <v>576</v>
      </c>
      <c r="R6441" s="153" t="s">
        <v>519</v>
      </c>
      <c r="S6441" s="153">
        <f>Tabella2[[#This Row],[PLD STOP]]-Tabella2[[#This Row],[PLD START]]</f>
        <v>4.1666666666666741E-2</v>
      </c>
      <c r="T6441" s="153">
        <v>0.60416666666666663</v>
      </c>
      <c r="U6441" s="153">
        <v>0.64583333333333337</v>
      </c>
      <c r="V6441" s="153">
        <f>IF(ISBLANK(T6441),"",Tabella2[[#This Row],[ACT STOP]]-Tabella2[[#This Row],[ACT START]])</f>
        <v>4.1666666666666741E-2</v>
      </c>
      <c r="W6441" s="104" t="s">
        <v>92</v>
      </c>
      <c r="X6441" s="104" t="s">
        <v>91</v>
      </c>
      <c r="Y6441" s="110"/>
      <c r="Z6441" s="106"/>
      <c r="AA6441" s="104"/>
      <c r="AB6441" s="107"/>
      <c r="AC6441" s="72">
        <f>IF(OR(Tabella2[[#This Row],[OUTCOME]]="DCO",Tabella2[[#This Row],[OUTCOME]]="SDC"),1,0)</f>
        <v>1</v>
      </c>
      <c r="AH6441" s="70"/>
      <c r="AI6441" s="70"/>
      <c r="AJ6441">
        <f>IF(OR(Tabella2[[#This Row],[OUTCOME]]="DNCO", Tabella2[[#This Row],[OUTCOME]]="SDNC"),1,0)</f>
        <v>0</v>
      </c>
      <c r="AL6441" s="70"/>
      <c r="BM6441" s="135">
        <f>Tabella2[[#This Row],[ACT START]]</f>
        <v>0.60416666666666663</v>
      </c>
      <c r="BN6441" s="136">
        <f>Tabella2[[#This Row],[ACT STOP]]</f>
        <v>0.64583333333333337</v>
      </c>
      <c r="BO6441" s="101"/>
      <c r="BR6441" s="109" t="str">
        <f t="shared" si="117"/>
        <v>SH-25-6430</v>
      </c>
      <c r="BS6441" s="109" t="s">
        <v>266</v>
      </c>
      <c r="BT6441" t="str">
        <f>Tabella2[[#This Row],[OUTCOME]]</f>
        <v>DCO</v>
      </c>
      <c r="BU6441" t="str">
        <f>_xlfn.CONCAT(Tabella2[[#This Row],[NAME SP]],Tabella2[[#This Row],[ID SP]]," - ",Tabella2[[#This Row],[SYLLABUS NO]])</f>
        <v>QATAR70 - NET RNG02</v>
      </c>
      <c r="BV6441" t="s">
        <v>12002</v>
      </c>
    </row>
    <row r="6442" spans="1:74" hidden="1">
      <c r="A6442" s="103" t="s">
        <v>13638</v>
      </c>
      <c r="B6442" s="102">
        <v>45967</v>
      </c>
      <c r="C6442" s="104">
        <f>_xlfn.ISOWEEKNUM(Tabella2[[#This Row],[Date]])</f>
        <v>45</v>
      </c>
      <c r="D6442" s="104" t="s">
        <v>195</v>
      </c>
      <c r="E6442" s="104" t="s">
        <v>298</v>
      </c>
      <c r="F6442" s="104"/>
      <c r="G6442" s="104" t="s">
        <v>257</v>
      </c>
      <c r="H6442" s="105">
        <v>9</v>
      </c>
      <c r="I6442" s="104"/>
      <c r="J6442" s="104" t="s">
        <v>258</v>
      </c>
      <c r="K6442" s="104" t="s">
        <v>81</v>
      </c>
      <c r="L6442" s="104" t="s">
        <v>299</v>
      </c>
      <c r="M6442" s="104" t="s">
        <v>361</v>
      </c>
      <c r="N6442" s="104"/>
      <c r="O6442" s="106" t="str">
        <f>A6441</f>
        <v>18846</v>
      </c>
      <c r="P6442" s="111" t="s">
        <v>300</v>
      </c>
      <c r="Q6442" s="153" t="s">
        <v>576</v>
      </c>
      <c r="R6442" s="153" t="s">
        <v>519</v>
      </c>
      <c r="S6442" s="153">
        <f>Tabella2[[#This Row],[PLD STOP]]-Tabella2[[#This Row],[PLD START]]</f>
        <v>4.1666666666666741E-2</v>
      </c>
      <c r="T6442" s="153">
        <v>0.60416666666666663</v>
      </c>
      <c r="U6442" s="153">
        <v>0.64583333333333337</v>
      </c>
      <c r="V6442" s="153">
        <f>IF(ISBLANK(T6442),"",Tabella2[[#This Row],[ACT STOP]]-Tabella2[[#This Row],[ACT START]])</f>
        <v>4.1666666666666741E-2</v>
      </c>
      <c r="W6442" s="104" t="s">
        <v>122</v>
      </c>
      <c r="X6442" s="104" t="s">
        <v>91</v>
      </c>
      <c r="Y6442" s="110"/>
      <c r="Z6442" s="106"/>
      <c r="AA6442" s="104"/>
      <c r="AB6442" s="107"/>
      <c r="AC6442" s="72">
        <f>IF(OR(Tabella2[[#This Row],[OUTCOME]]="DCO",Tabella2[[#This Row],[OUTCOME]]="SDC"),1,0)</f>
        <v>1</v>
      </c>
      <c r="AH6442" s="70"/>
      <c r="AI6442" s="70"/>
      <c r="AJ6442">
        <f>IF(OR(Tabella2[[#This Row],[OUTCOME]]="DNCO", Tabella2[[#This Row],[OUTCOME]]="SDNC"),1,0)</f>
        <v>0</v>
      </c>
      <c r="AL6442" s="70"/>
      <c r="BM6442" s="135">
        <f>Tabella2[[#This Row],[ACT START]]</f>
        <v>0.60416666666666663</v>
      </c>
      <c r="BN6442" s="136">
        <f>Tabella2[[#This Row],[ACT STOP]]</f>
        <v>0.64583333333333337</v>
      </c>
      <c r="BO6442" s="101"/>
      <c r="BR6442" s="109" t="str">
        <f t="shared" si="117"/>
        <v>SH-25-6431</v>
      </c>
      <c r="BS6442" s="109" t="s">
        <v>318</v>
      </c>
      <c r="BT6442" t="str">
        <f>Tabella2[[#This Row],[OUTCOME]]</f>
        <v>SDC</v>
      </c>
      <c r="BU6442" t="str">
        <f>_xlfn.CONCAT(Tabella2[[#This Row],[NAME SP]],Tabella2[[#This Row],[ID SP]]," - ",Tabella2[[#This Row],[SYLLABUS NO]])</f>
        <v>Support QATAR - SUPP</v>
      </c>
    </row>
    <row r="6443" spans="1:74" hidden="1">
      <c r="A6443" s="103" t="s">
        <v>13639</v>
      </c>
      <c r="B6443" s="102">
        <v>45967</v>
      </c>
      <c r="C6443" s="104">
        <f>_xlfn.ISOWEEKNUM(Tabella2[[#This Row],[Date]])</f>
        <v>45</v>
      </c>
      <c r="D6443" s="104" t="s">
        <v>6396</v>
      </c>
      <c r="E6443" s="104" t="s">
        <v>256</v>
      </c>
      <c r="F6443" s="104">
        <v>73</v>
      </c>
      <c r="G6443" s="104" t="s">
        <v>257</v>
      </c>
      <c r="H6443" s="105">
        <v>14</v>
      </c>
      <c r="I6443" s="104"/>
      <c r="J6443" s="104" t="s">
        <v>258</v>
      </c>
      <c r="K6443" s="104" t="s">
        <v>75</v>
      </c>
      <c r="L6443" s="104" t="s">
        <v>299</v>
      </c>
      <c r="M6443" s="104" t="s">
        <v>516</v>
      </c>
      <c r="N6443" s="104"/>
      <c r="O6443" s="106" t="str">
        <f>A6444</f>
        <v>18849</v>
      </c>
      <c r="P6443" s="111" t="s">
        <v>1986</v>
      </c>
      <c r="Q6443" s="153" t="s">
        <v>576</v>
      </c>
      <c r="R6443" s="153" t="s">
        <v>519</v>
      </c>
      <c r="S6443" s="153">
        <f>Tabella2[[#This Row],[PLD STOP]]-Tabella2[[#This Row],[PLD START]]</f>
        <v>4.1666666666666741E-2</v>
      </c>
      <c r="T6443" s="153">
        <v>0.60416666666666663</v>
      </c>
      <c r="U6443" s="153">
        <v>0.64583333333333337</v>
      </c>
      <c r="V6443" s="153">
        <f>IF(ISBLANK(T6443),"",Tabella2[[#This Row],[ACT STOP]]-Tabella2[[#This Row],[ACT START]])</f>
        <v>4.1666666666666741E-2</v>
      </c>
      <c r="W6443" s="104" t="s">
        <v>92</v>
      </c>
      <c r="X6443" s="104" t="s">
        <v>91</v>
      </c>
      <c r="Y6443" s="110"/>
      <c r="Z6443" s="106"/>
      <c r="AA6443" s="104"/>
      <c r="AB6443" s="107"/>
      <c r="AC6443" s="72">
        <f>IF(OR(Tabella2[[#This Row],[OUTCOME]]="DCO",Tabella2[[#This Row],[OUTCOME]]="SDC"),1,0)</f>
        <v>1</v>
      </c>
      <c r="AH6443" s="70"/>
      <c r="AI6443" s="70"/>
      <c r="AJ6443">
        <f>IF(OR(Tabella2[[#This Row],[OUTCOME]]="DNCO", Tabella2[[#This Row],[OUTCOME]]="SDNC"),1,0)</f>
        <v>0</v>
      </c>
      <c r="AL6443" s="70"/>
      <c r="BM6443" s="135">
        <f>Tabella2[[#This Row],[ACT START]]</f>
        <v>0.60416666666666663</v>
      </c>
      <c r="BN6443" s="136">
        <f>Tabella2[[#This Row],[ACT STOP]]</f>
        <v>0.64583333333333337</v>
      </c>
      <c r="BO6443" s="101"/>
      <c r="BR6443" s="109" t="str">
        <f t="shared" si="117"/>
        <v>SH-25-6432</v>
      </c>
      <c r="BS6443" s="109" t="s">
        <v>372</v>
      </c>
      <c r="BT6443" t="str">
        <f>Tabella2[[#This Row],[OUTCOME]]</f>
        <v>DCO</v>
      </c>
      <c r="BU6443" t="str">
        <f>_xlfn.CONCAT(Tabella2[[#This Row],[NAME SP]],Tabella2[[#This Row],[ID SP]]," - ",Tabella2[[#This Row],[SYLLABUS NO]])</f>
        <v>QATAR73 - NET PGM03</v>
      </c>
      <c r="BV6443" t="s">
        <v>12012</v>
      </c>
    </row>
    <row r="6444" spans="1:74" hidden="1">
      <c r="A6444" s="103" t="s">
        <v>13640</v>
      </c>
      <c r="B6444" s="102">
        <v>45967</v>
      </c>
      <c r="C6444" s="104">
        <f>_xlfn.ISOWEEKNUM(Tabella2[[#This Row],[Date]])</f>
        <v>45</v>
      </c>
      <c r="D6444" s="104" t="s">
        <v>6621</v>
      </c>
      <c r="E6444" s="104" t="s">
        <v>284</v>
      </c>
      <c r="F6444" s="104">
        <v>83</v>
      </c>
      <c r="G6444" s="104" t="s">
        <v>257</v>
      </c>
      <c r="H6444" s="105">
        <v>17</v>
      </c>
      <c r="I6444" s="104"/>
      <c r="J6444" s="104" t="s">
        <v>258</v>
      </c>
      <c r="K6444" s="104" t="s">
        <v>77</v>
      </c>
      <c r="L6444" s="104" t="s">
        <v>299</v>
      </c>
      <c r="M6444" s="104" t="s">
        <v>516</v>
      </c>
      <c r="N6444" s="104"/>
      <c r="O6444" s="106" t="str">
        <f>A6443</f>
        <v>18848</v>
      </c>
      <c r="P6444" s="111" t="s">
        <v>1986</v>
      </c>
      <c r="Q6444" s="153" t="s">
        <v>576</v>
      </c>
      <c r="R6444" s="153" t="s">
        <v>519</v>
      </c>
      <c r="S6444" s="153">
        <f>Tabella2[[#This Row],[PLD STOP]]-Tabella2[[#This Row],[PLD START]]</f>
        <v>4.1666666666666741E-2</v>
      </c>
      <c r="T6444" s="153">
        <v>0.60416666666666663</v>
      </c>
      <c r="U6444" s="153">
        <v>0.64583333333333337</v>
      </c>
      <c r="V6444" s="153">
        <f>IF(ISBLANK(T6444),"",Tabella2[[#This Row],[ACT STOP]]-Tabella2[[#This Row],[ACT START]])</f>
        <v>4.1666666666666741E-2</v>
      </c>
      <c r="W6444" s="104" t="s">
        <v>92</v>
      </c>
      <c r="X6444" s="104" t="s">
        <v>91</v>
      </c>
      <c r="Y6444" s="110"/>
      <c r="Z6444" s="106"/>
      <c r="AA6444" s="104"/>
      <c r="AB6444" s="107"/>
      <c r="AC6444" s="72">
        <f>IF(OR(Tabella2[[#This Row],[OUTCOME]]="DCO",Tabella2[[#This Row],[OUTCOME]]="SDC"),1,0)</f>
        <v>1</v>
      </c>
      <c r="AH6444" s="70"/>
      <c r="AI6444" s="70"/>
      <c r="AJ6444">
        <f>IF(OR(Tabella2[[#This Row],[OUTCOME]]="DNCO", Tabella2[[#This Row],[OUTCOME]]="SDNC"),1,0)</f>
        <v>0</v>
      </c>
      <c r="AL6444" s="70"/>
      <c r="BM6444" s="135">
        <f>Tabella2[[#This Row],[ACT START]]</f>
        <v>0.60416666666666663</v>
      </c>
      <c r="BN6444" s="136">
        <f>Tabella2[[#This Row],[ACT STOP]]</f>
        <v>0.64583333333333337</v>
      </c>
      <c r="BO6444" s="101"/>
      <c r="BR6444" s="109" t="str">
        <f t="shared" si="117"/>
        <v>SH-25-6433</v>
      </c>
      <c r="BS6444" s="109" t="s">
        <v>393</v>
      </c>
      <c r="BT6444" t="str">
        <f>Tabella2[[#This Row],[OUTCOME]]</f>
        <v>DCO</v>
      </c>
      <c r="BU6444" t="str">
        <f>_xlfn.CONCAT(Tabella2[[#This Row],[NAME SP]],Tabella2[[#This Row],[ID SP]]," - ",Tabella2[[#This Row],[SYLLABUS NO]])</f>
        <v>IFTS83 - NET PGM03</v>
      </c>
      <c r="BV6444" t="s">
        <v>11871</v>
      </c>
    </row>
    <row r="6445" spans="1:74" hidden="1">
      <c r="A6445" s="103" t="s">
        <v>13653</v>
      </c>
      <c r="B6445" s="102">
        <v>45968</v>
      </c>
      <c r="C6445" s="104">
        <f>_xlfn.ISOWEEKNUM(Tabella2[[#This Row],[Date]])</f>
        <v>45</v>
      </c>
      <c r="D6445" s="104" t="s">
        <v>6396</v>
      </c>
      <c r="E6445" s="104" t="s">
        <v>256</v>
      </c>
      <c r="F6445" s="104">
        <v>70</v>
      </c>
      <c r="G6445" s="104" t="s">
        <v>257</v>
      </c>
      <c r="H6445" s="105">
        <v>1</v>
      </c>
      <c r="I6445" s="104"/>
      <c r="J6445" s="104" t="s">
        <v>258</v>
      </c>
      <c r="K6445" s="104" t="s">
        <v>79</v>
      </c>
      <c r="L6445" s="104" t="s">
        <v>299</v>
      </c>
      <c r="M6445" s="104" t="s">
        <v>361</v>
      </c>
      <c r="N6445" s="104"/>
      <c r="O6445" s="106" t="str">
        <f>A6446</f>
        <v>18851</v>
      </c>
      <c r="P6445" s="111" t="s">
        <v>371</v>
      </c>
      <c r="Q6445" s="153" t="s">
        <v>285</v>
      </c>
      <c r="R6445" s="153" t="s">
        <v>286</v>
      </c>
      <c r="S6445" s="153">
        <f>Tabella2[[#This Row],[PLD STOP]]-Tabella2[[#This Row],[PLD START]]</f>
        <v>4.166666666666663E-2</v>
      </c>
      <c r="T6445" s="153" t="s">
        <v>285</v>
      </c>
      <c r="U6445" s="153" t="s">
        <v>286</v>
      </c>
      <c r="V6445" s="153">
        <f>IF(ISBLANK(T6445),"",Tabella2[[#This Row],[ACT STOP]]-Tabella2[[#This Row],[ACT START]])</f>
        <v>4.166666666666663E-2</v>
      </c>
      <c r="W6445" s="104" t="s">
        <v>92</v>
      </c>
      <c r="X6445" s="104" t="s">
        <v>91</v>
      </c>
      <c r="Y6445" s="110"/>
      <c r="Z6445" s="106"/>
      <c r="AA6445" s="104"/>
      <c r="AB6445" s="107"/>
      <c r="AC6445" s="72">
        <f>IF(OR(Tabella2[[#This Row],[OUTCOME]]="DCO",Tabella2[[#This Row],[OUTCOME]]="SDC"),1,0)</f>
        <v>1</v>
      </c>
      <c r="AH6445" s="70"/>
      <c r="AI6445" s="70"/>
      <c r="AJ6445">
        <f>IF(OR(Tabella2[[#This Row],[OUTCOME]]="DNCO", Tabella2[[#This Row],[OUTCOME]]="SDNC"),1,0)</f>
        <v>0</v>
      </c>
      <c r="AL6445" s="70"/>
      <c r="BM6445" s="135" t="str">
        <f>Tabella2[[#This Row],[ACT START]]</f>
        <v>07:00</v>
      </c>
      <c r="BN6445" s="136" t="str">
        <f>Tabella2[[#This Row],[ACT STOP]]</f>
        <v>08:00</v>
      </c>
      <c r="BO6445" s="101"/>
      <c r="BR6445" s="109" t="str">
        <f t="shared" ref="BR6445:BR6476" si="118">_xlfn.CONCAT(LEFT(BR6444,6),TEXT(RIGHT(BR6444,4)+1,"0000"))</f>
        <v>SH-25-6434</v>
      </c>
      <c r="BS6445" s="109" t="s">
        <v>332</v>
      </c>
      <c r="BT6445" t="str">
        <f>Tabella2[[#This Row],[OUTCOME]]</f>
        <v>DCO</v>
      </c>
      <c r="BU6445" t="str">
        <f>_xlfn.CONCAT(Tabella2[[#This Row],[NAME SP]],Tabella2[[#This Row],[ID SP]]," - ",Tabella2[[#This Row],[SYLLABUS NO]])</f>
        <v>QATAR70 - NET ARNG01</v>
      </c>
      <c r="BV6445" t="s">
        <v>12002</v>
      </c>
    </row>
    <row r="6446" spans="1:74" hidden="1">
      <c r="A6446" s="103" t="s">
        <v>13654</v>
      </c>
      <c r="B6446" s="102">
        <v>45968</v>
      </c>
      <c r="C6446" s="104">
        <f>_xlfn.ISOWEEKNUM(Tabella2[[#This Row],[Date]])</f>
        <v>45</v>
      </c>
      <c r="D6446" s="104" t="s">
        <v>195</v>
      </c>
      <c r="E6446" s="104" t="s">
        <v>298</v>
      </c>
      <c r="F6446" s="104"/>
      <c r="G6446" s="104" t="s">
        <v>284</v>
      </c>
      <c r="H6446" s="105">
        <v>48</v>
      </c>
      <c r="I6446" s="104"/>
      <c r="J6446" s="104" t="s">
        <v>258</v>
      </c>
      <c r="K6446" s="104" t="s">
        <v>78</v>
      </c>
      <c r="L6446" s="104" t="s">
        <v>299</v>
      </c>
      <c r="M6446" s="104" t="s">
        <v>361</v>
      </c>
      <c r="N6446" s="104"/>
      <c r="O6446" s="106" t="str">
        <f>A6445</f>
        <v>18850</v>
      </c>
      <c r="P6446" s="111" t="s">
        <v>300</v>
      </c>
      <c r="Q6446" s="153" t="s">
        <v>285</v>
      </c>
      <c r="R6446" s="153" t="s">
        <v>286</v>
      </c>
      <c r="S6446" s="153">
        <f>Tabella2[[#This Row],[PLD STOP]]-Tabella2[[#This Row],[PLD START]]</f>
        <v>4.166666666666663E-2</v>
      </c>
      <c r="T6446" s="153" t="s">
        <v>285</v>
      </c>
      <c r="U6446" s="153" t="s">
        <v>286</v>
      </c>
      <c r="V6446" s="153">
        <f>IF(ISBLANK(T6446),"",Tabella2[[#This Row],[ACT STOP]]-Tabella2[[#This Row],[ACT START]])</f>
        <v>4.166666666666663E-2</v>
      </c>
      <c r="W6446" s="104" t="s">
        <v>122</v>
      </c>
      <c r="X6446" s="104" t="s">
        <v>91</v>
      </c>
      <c r="Y6446" s="110"/>
      <c r="Z6446" s="106"/>
      <c r="AA6446" s="104"/>
      <c r="AB6446" s="107"/>
      <c r="AC6446" s="72">
        <f>IF(OR(Tabella2[[#This Row],[OUTCOME]]="DCO",Tabella2[[#This Row],[OUTCOME]]="SDC"),1,0)</f>
        <v>1</v>
      </c>
      <c r="AH6446" s="70"/>
      <c r="AI6446" s="70"/>
      <c r="AJ6446">
        <f>IF(OR(Tabella2[[#This Row],[OUTCOME]]="DNCO", Tabella2[[#This Row],[OUTCOME]]="SDNC"),1,0)</f>
        <v>0</v>
      </c>
      <c r="AL6446" s="70"/>
      <c r="BM6446" s="135" t="str">
        <f>Tabella2[[#This Row],[ACT START]]</f>
        <v>07:00</v>
      </c>
      <c r="BN6446" s="136" t="str">
        <f>Tabella2[[#This Row],[ACT STOP]]</f>
        <v>08:00</v>
      </c>
      <c r="BO6446" s="101"/>
      <c r="BR6446" s="109" t="str">
        <f t="shared" si="118"/>
        <v>SH-25-6435</v>
      </c>
      <c r="BS6446" s="109" t="s">
        <v>1758</v>
      </c>
      <c r="BT6446" t="str">
        <f>Tabella2[[#This Row],[OUTCOME]]</f>
        <v>SDC</v>
      </c>
      <c r="BU6446" t="str">
        <f>_xlfn.CONCAT(Tabella2[[#This Row],[NAME SP]],Tabella2[[#This Row],[ID SP]]," - ",Tabella2[[#This Row],[SYLLABUS NO]])</f>
        <v>Support QATAR - SUPP</v>
      </c>
    </row>
    <row r="6447" spans="1:74" hidden="1">
      <c r="A6447" s="103" t="s">
        <v>13655</v>
      </c>
      <c r="B6447" s="102">
        <v>45968</v>
      </c>
      <c r="C6447" s="104">
        <f>_xlfn.ISOWEEKNUM(Tabella2[[#This Row],[Date]])</f>
        <v>45</v>
      </c>
      <c r="D6447" s="104" t="s">
        <v>6396</v>
      </c>
      <c r="E6447" s="104" t="s">
        <v>256</v>
      </c>
      <c r="F6447" s="104">
        <v>74</v>
      </c>
      <c r="G6447" s="104" t="s">
        <v>284</v>
      </c>
      <c r="H6447" s="105">
        <v>9</v>
      </c>
      <c r="I6447" s="104"/>
      <c r="J6447" s="104" t="s">
        <v>258</v>
      </c>
      <c r="K6447" s="104" t="s">
        <v>83</v>
      </c>
      <c r="L6447" s="104" t="s">
        <v>299</v>
      </c>
      <c r="M6447" s="104" t="s">
        <v>361</v>
      </c>
      <c r="N6447" s="104"/>
      <c r="O6447" s="106" t="str">
        <f>A6448</f>
        <v>18853</v>
      </c>
      <c r="P6447" s="111" t="s">
        <v>371</v>
      </c>
      <c r="Q6447" s="153" t="s">
        <v>285</v>
      </c>
      <c r="R6447" s="153" t="s">
        <v>286</v>
      </c>
      <c r="S6447" s="153">
        <f>Tabella2[[#This Row],[PLD STOP]]-Tabella2[[#This Row],[PLD START]]</f>
        <v>4.166666666666663E-2</v>
      </c>
      <c r="T6447" s="153">
        <v>0.29166666666666669</v>
      </c>
      <c r="U6447" s="153">
        <v>0.33333333333333331</v>
      </c>
      <c r="V6447" s="153">
        <f>IF(ISBLANK(T6447),"",Tabella2[[#This Row],[ACT STOP]]-Tabella2[[#This Row],[ACT START]])</f>
        <v>4.166666666666663E-2</v>
      </c>
      <c r="W6447" s="104" t="s">
        <v>92</v>
      </c>
      <c r="X6447" s="104" t="s">
        <v>91</v>
      </c>
      <c r="Y6447" s="110"/>
      <c r="Z6447" s="106"/>
      <c r="AA6447" s="104"/>
      <c r="AB6447" s="107"/>
      <c r="AC6447" s="72">
        <f>IF(OR(Tabella2[[#This Row],[OUTCOME]]="DCO",Tabella2[[#This Row],[OUTCOME]]="SDC"),1,0)</f>
        <v>1</v>
      </c>
      <c r="AH6447" s="70"/>
      <c r="AI6447" s="70"/>
      <c r="AJ6447">
        <f>IF(OR(Tabella2[[#This Row],[OUTCOME]]="DNCO", Tabella2[[#This Row],[OUTCOME]]="SDNC"),1,0)</f>
        <v>0</v>
      </c>
      <c r="AL6447" s="70"/>
      <c r="BM6447" s="135">
        <f>Tabella2[[#This Row],[ACT START]]</f>
        <v>0.29166666666666669</v>
      </c>
      <c r="BN6447" s="136">
        <f>Tabella2[[#This Row],[ACT STOP]]</f>
        <v>0.33333333333333331</v>
      </c>
      <c r="BO6447" s="101"/>
      <c r="BR6447" s="109" t="str">
        <f t="shared" si="118"/>
        <v>SH-25-6436</v>
      </c>
      <c r="BS6447" s="109" t="s">
        <v>339</v>
      </c>
      <c r="BT6447" t="str">
        <f>Tabella2[[#This Row],[OUTCOME]]</f>
        <v>DCO</v>
      </c>
      <c r="BU6447" t="str">
        <f>_xlfn.CONCAT(Tabella2[[#This Row],[NAME SP]],Tabella2[[#This Row],[ID SP]]," - ",Tabella2[[#This Row],[SYLLABUS NO]])</f>
        <v>QATAR74 - NET ARNG01</v>
      </c>
      <c r="BV6447" t="s">
        <v>11931</v>
      </c>
    </row>
    <row r="6448" spans="1:74" hidden="1">
      <c r="A6448" s="103" t="s">
        <v>13656</v>
      </c>
      <c r="B6448" s="102">
        <v>45968</v>
      </c>
      <c r="C6448" s="104">
        <f>_xlfn.ISOWEEKNUM(Tabella2[[#This Row],[Date]])</f>
        <v>45</v>
      </c>
      <c r="D6448" s="104" t="s">
        <v>195</v>
      </c>
      <c r="E6448" s="104" t="s">
        <v>298</v>
      </c>
      <c r="F6448" s="104"/>
      <c r="G6448" s="104" t="s">
        <v>284</v>
      </c>
      <c r="H6448" s="105">
        <v>22</v>
      </c>
      <c r="I6448" s="104"/>
      <c r="J6448" s="104" t="s">
        <v>258</v>
      </c>
      <c r="K6448" s="104" t="s">
        <v>80</v>
      </c>
      <c r="L6448" s="104" t="s">
        <v>299</v>
      </c>
      <c r="M6448" s="104" t="s">
        <v>361</v>
      </c>
      <c r="N6448" s="104"/>
      <c r="O6448" s="106" t="str">
        <f>A6447</f>
        <v>18852</v>
      </c>
      <c r="P6448" s="111" t="s">
        <v>300</v>
      </c>
      <c r="Q6448" s="153" t="s">
        <v>285</v>
      </c>
      <c r="R6448" s="153" t="s">
        <v>286</v>
      </c>
      <c r="S6448" s="153">
        <f>Tabella2[[#This Row],[PLD STOP]]-Tabella2[[#This Row],[PLD START]]</f>
        <v>4.166666666666663E-2</v>
      </c>
      <c r="T6448" s="153">
        <v>0.29166666666666669</v>
      </c>
      <c r="U6448" s="153">
        <v>0.33333333333333331</v>
      </c>
      <c r="V6448" s="153">
        <f>IF(ISBLANK(T6448),"",Tabella2[[#This Row],[ACT STOP]]-Tabella2[[#This Row],[ACT START]])</f>
        <v>4.166666666666663E-2</v>
      </c>
      <c r="W6448" s="104" t="s">
        <v>122</v>
      </c>
      <c r="X6448" s="104" t="s">
        <v>91</v>
      </c>
      <c r="Y6448" s="110"/>
      <c r="Z6448" s="106"/>
      <c r="AA6448" s="104"/>
      <c r="AB6448" s="107"/>
      <c r="AC6448" s="72">
        <f>IF(OR(Tabella2[[#This Row],[OUTCOME]]="DCO",Tabella2[[#This Row],[OUTCOME]]="SDC"),1,0)</f>
        <v>1</v>
      </c>
      <c r="AH6448" s="70"/>
      <c r="AI6448" s="70"/>
      <c r="AJ6448">
        <f>IF(OR(Tabella2[[#This Row],[OUTCOME]]="DNCO", Tabella2[[#This Row],[OUTCOME]]="SDNC"),1,0)</f>
        <v>0</v>
      </c>
      <c r="AL6448" s="70"/>
      <c r="BM6448" s="135">
        <f>Tabella2[[#This Row],[ACT START]]</f>
        <v>0.29166666666666669</v>
      </c>
      <c r="BN6448" s="136">
        <f>Tabella2[[#This Row],[ACT STOP]]</f>
        <v>0.33333333333333331</v>
      </c>
      <c r="BO6448" s="101"/>
      <c r="BR6448" s="109" t="str">
        <f t="shared" si="118"/>
        <v>SH-25-6437</v>
      </c>
      <c r="BS6448" s="109" t="s">
        <v>295</v>
      </c>
      <c r="BT6448" t="str">
        <f>Tabella2[[#This Row],[OUTCOME]]</f>
        <v>SDC</v>
      </c>
      <c r="BU6448" t="str">
        <f>_xlfn.CONCAT(Tabella2[[#This Row],[NAME SP]],Tabella2[[#This Row],[ID SP]]," - ",Tabella2[[#This Row],[SYLLABUS NO]])</f>
        <v>Support QATAR - SUPP</v>
      </c>
    </row>
    <row r="6449" spans="1:74" hidden="1">
      <c r="A6449" s="103" t="s">
        <v>13657</v>
      </c>
      <c r="B6449" s="102">
        <v>45968</v>
      </c>
      <c r="C6449" s="104">
        <f>_xlfn.ISOWEEKNUM(Tabella2[[#This Row],[Date]])</f>
        <v>45</v>
      </c>
      <c r="D6449" s="104" t="s">
        <v>751</v>
      </c>
      <c r="E6449" s="104" t="s">
        <v>256</v>
      </c>
      <c r="F6449" s="104">
        <v>78</v>
      </c>
      <c r="G6449" s="104" t="s">
        <v>257</v>
      </c>
      <c r="H6449" s="105">
        <v>5</v>
      </c>
      <c r="I6449" s="104" t="s">
        <v>258</v>
      </c>
      <c r="J6449" s="104"/>
      <c r="K6449" s="104" t="s">
        <v>81</v>
      </c>
      <c r="L6449" s="104" t="s">
        <v>259</v>
      </c>
      <c r="M6449" s="104" t="s">
        <v>276</v>
      </c>
      <c r="N6449" s="104"/>
      <c r="O6449" s="106"/>
      <c r="P6449" s="111" t="s">
        <v>531</v>
      </c>
      <c r="Q6449" s="153" t="s">
        <v>285</v>
      </c>
      <c r="R6449" s="153" t="s">
        <v>286</v>
      </c>
      <c r="S6449" s="153">
        <f>Tabella2[[#This Row],[PLD STOP]]-Tabella2[[#This Row],[PLD START]]</f>
        <v>4.166666666666663E-2</v>
      </c>
      <c r="T6449" s="153">
        <v>0.29166666666666669</v>
      </c>
      <c r="U6449" s="153">
        <v>0.33333333333333331</v>
      </c>
      <c r="V6449" s="153">
        <f>IF(ISBLANK(T6449),"",Tabella2[[#This Row],[ACT STOP]]-Tabella2[[#This Row],[ACT START]])</f>
        <v>4.166666666666663E-2</v>
      </c>
      <c r="W6449" s="104" t="s">
        <v>92</v>
      </c>
      <c r="X6449" s="104" t="s">
        <v>91</v>
      </c>
      <c r="Y6449" s="110"/>
      <c r="Z6449" s="106"/>
      <c r="AA6449" s="104"/>
      <c r="AB6449" s="107"/>
      <c r="AC6449" s="72">
        <f>IF(OR(Tabella2[[#This Row],[OUTCOME]]="DCO",Tabella2[[#This Row],[OUTCOME]]="SDC"),1,0)</f>
        <v>1</v>
      </c>
      <c r="AH6449" s="70"/>
      <c r="AI6449" s="70"/>
      <c r="AJ6449">
        <f>IF(OR(Tabella2[[#This Row],[OUTCOME]]="DNCO", Tabella2[[#This Row],[OUTCOME]]="SDNC"),1,0)</f>
        <v>0</v>
      </c>
      <c r="AL6449" s="70"/>
      <c r="BM6449" s="135">
        <f>Tabella2[[#This Row],[ACT START]]</f>
        <v>0.29166666666666669</v>
      </c>
      <c r="BN6449" s="136">
        <f>Tabella2[[#This Row],[ACT STOP]]</f>
        <v>0.33333333333333331</v>
      </c>
      <c r="BO6449" s="101"/>
      <c r="BR6449" s="109" t="str">
        <f t="shared" si="118"/>
        <v>SH-25-6438</v>
      </c>
      <c r="BS6449" s="109" t="s">
        <v>416</v>
      </c>
      <c r="BT6449" t="str">
        <f>Tabella2[[#This Row],[OUTCOME]]</f>
        <v>DCO</v>
      </c>
      <c r="BU6449" t="str">
        <f>_xlfn.CONCAT(Tabella2[[#This Row],[NAME SP]],Tabella2[[#This Row],[ID SP]]," - ",Tabella2[[#This Row],[SYLLABUS NO]])</f>
        <v>QATAR78 - FMS NIT01</v>
      </c>
      <c r="BV6449" t="s">
        <v>11966</v>
      </c>
    </row>
    <row r="6450" spans="1:74" hidden="1">
      <c r="A6450" s="103" t="s">
        <v>13658</v>
      </c>
      <c r="B6450" s="102">
        <v>45968</v>
      </c>
      <c r="C6450" s="104">
        <f>_xlfn.ISOWEEKNUM(Tabella2[[#This Row],[Date]])</f>
        <v>45</v>
      </c>
      <c r="D6450" s="104" t="s">
        <v>9743</v>
      </c>
      <c r="E6450" s="104" t="s">
        <v>256</v>
      </c>
      <c r="F6450" s="104">
        <v>80</v>
      </c>
      <c r="G6450" s="104" t="s">
        <v>257</v>
      </c>
      <c r="H6450" s="105">
        <v>10</v>
      </c>
      <c r="I6450" s="104"/>
      <c r="J6450" s="104" t="s">
        <v>258</v>
      </c>
      <c r="K6450" s="104" t="s">
        <v>75</v>
      </c>
      <c r="L6450" s="104" t="s">
        <v>259</v>
      </c>
      <c r="M6450" s="104" t="s">
        <v>276</v>
      </c>
      <c r="N6450" s="104"/>
      <c r="O6450" s="106"/>
      <c r="P6450" s="111" t="s">
        <v>8294</v>
      </c>
      <c r="Q6450" s="153" t="s">
        <v>285</v>
      </c>
      <c r="R6450" s="153" t="s">
        <v>286</v>
      </c>
      <c r="S6450" s="153">
        <f>Tabella2[[#This Row],[PLD STOP]]-Tabella2[[#This Row],[PLD START]]</f>
        <v>4.166666666666663E-2</v>
      </c>
      <c r="T6450" s="153">
        <v>0.29166666666666669</v>
      </c>
      <c r="U6450" s="153">
        <v>0.33333333333333331</v>
      </c>
      <c r="V6450" s="153">
        <f>IF(ISBLANK(T6450),"",Tabella2[[#This Row],[ACT STOP]]-Tabella2[[#This Row],[ACT START]])</f>
        <v>4.166666666666663E-2</v>
      </c>
      <c r="W6450" s="104" t="s">
        <v>92</v>
      </c>
      <c r="X6450" s="104" t="s">
        <v>91</v>
      </c>
      <c r="Y6450" s="110"/>
      <c r="Z6450" s="106"/>
      <c r="AA6450" s="104"/>
      <c r="AB6450" s="107"/>
      <c r="AC6450" s="72">
        <f>IF(OR(Tabella2[[#This Row],[OUTCOME]]="DCO",Tabella2[[#This Row],[OUTCOME]]="SDC"),1,0)</f>
        <v>1</v>
      </c>
      <c r="AH6450" s="70"/>
      <c r="AI6450" s="70"/>
      <c r="AJ6450">
        <f>IF(OR(Tabella2[[#This Row],[OUTCOME]]="DNCO", Tabella2[[#This Row],[OUTCOME]]="SDNC"),1,0)</f>
        <v>0</v>
      </c>
      <c r="AL6450" s="70"/>
      <c r="BM6450" s="135">
        <f>Tabella2[[#This Row],[ACT START]]</f>
        <v>0.29166666666666669</v>
      </c>
      <c r="BN6450" s="136">
        <f>Tabella2[[#This Row],[ACT STOP]]</f>
        <v>0.33333333333333331</v>
      </c>
      <c r="BO6450" s="101"/>
      <c r="BR6450" s="109" t="str">
        <f t="shared" si="118"/>
        <v>SH-25-6439</v>
      </c>
      <c r="BS6450" s="109" t="s">
        <v>552</v>
      </c>
      <c r="BT6450" t="str">
        <f>Tabella2[[#This Row],[OUTCOME]]</f>
        <v>DCO</v>
      </c>
      <c r="BU6450" t="str">
        <f>_xlfn.CONCAT(Tabella2[[#This Row],[NAME SP]],Tabella2[[#This Row],[ID SP]]," - ",Tabella2[[#This Row],[SYLLABUS NO]])</f>
        <v>QATAR80 - PT NAVB02</v>
      </c>
      <c r="BV6450" t="s">
        <v>11904</v>
      </c>
    </row>
    <row r="6451" spans="1:74" hidden="1">
      <c r="A6451" s="103" t="s">
        <v>13659</v>
      </c>
      <c r="B6451" s="102">
        <v>45968</v>
      </c>
      <c r="C6451" s="104">
        <f>_xlfn.ISOWEEKNUM(Tabella2[[#This Row],[Date]])</f>
        <v>45</v>
      </c>
      <c r="D6451" s="104" t="s">
        <v>9764</v>
      </c>
      <c r="E6451" s="104" t="s">
        <v>284</v>
      </c>
      <c r="F6451" s="104">
        <v>76</v>
      </c>
      <c r="G6451" s="104" t="s">
        <v>257</v>
      </c>
      <c r="H6451" s="105">
        <v>14</v>
      </c>
      <c r="I6451" s="104"/>
      <c r="J6451" s="104" t="s">
        <v>258</v>
      </c>
      <c r="K6451" s="104" t="s">
        <v>79</v>
      </c>
      <c r="L6451" s="104" t="s">
        <v>299</v>
      </c>
      <c r="M6451" s="104" t="s">
        <v>361</v>
      </c>
      <c r="N6451" s="104"/>
      <c r="O6451" s="106" t="str">
        <f>A6452</f>
        <v>18857</v>
      </c>
      <c r="P6451" s="111" t="s">
        <v>2067</v>
      </c>
      <c r="Q6451" s="153" t="s">
        <v>525</v>
      </c>
      <c r="R6451" s="153" t="s">
        <v>262</v>
      </c>
      <c r="S6451" s="153">
        <f>Tabella2[[#This Row],[PLD STOP]]-Tabella2[[#This Row],[PLD START]]</f>
        <v>4.166666666666663E-2</v>
      </c>
      <c r="T6451" s="153" t="s">
        <v>525</v>
      </c>
      <c r="U6451" s="153" t="s">
        <v>262</v>
      </c>
      <c r="V6451" s="153">
        <f>IF(ISBLANK(T6451),"",Tabella2[[#This Row],[ACT STOP]]-Tabella2[[#This Row],[ACT START]])</f>
        <v>4.166666666666663E-2</v>
      </c>
      <c r="W6451" s="104" t="s">
        <v>92</v>
      </c>
      <c r="X6451" s="104" t="s">
        <v>91</v>
      </c>
      <c r="Y6451" s="110"/>
      <c r="Z6451" s="106"/>
      <c r="AA6451" s="104"/>
      <c r="AB6451" s="107"/>
      <c r="AC6451" s="72">
        <f>IF(OR(Tabella2[[#This Row],[OUTCOME]]="DCO",Tabella2[[#This Row],[OUTCOME]]="SDC"),1,0)</f>
        <v>1</v>
      </c>
      <c r="AH6451" s="70"/>
      <c r="AI6451" s="70"/>
      <c r="AJ6451">
        <f>IF(OR(Tabella2[[#This Row],[OUTCOME]]="DNCO", Tabella2[[#This Row],[OUTCOME]]="SDNC"),1,0)</f>
        <v>0</v>
      </c>
      <c r="AL6451" s="70"/>
      <c r="BM6451" s="135" t="str">
        <f>Tabella2[[#This Row],[ACT START]]</f>
        <v>08:30</v>
      </c>
      <c r="BN6451" s="136" t="str">
        <f>Tabella2[[#This Row],[ACT STOP]]</f>
        <v>09:30</v>
      </c>
      <c r="BO6451" s="101"/>
      <c r="BR6451" s="109" t="str">
        <f t="shared" si="118"/>
        <v>SH-25-6440</v>
      </c>
      <c r="BS6451" s="109" t="s">
        <v>372</v>
      </c>
      <c r="BT6451" t="str">
        <f>Tabella2[[#This Row],[OUTCOME]]</f>
        <v>DCO</v>
      </c>
      <c r="BU6451" t="str">
        <f>_xlfn.CONCAT(Tabella2[[#This Row],[NAME SP]],Tabella2[[#This Row],[ID SP]]," - ",Tabella2[[#This Row],[SYLLABUS NO]])</f>
        <v>IFTS76 - FMSC RNG02</v>
      </c>
      <c r="BV6451" t="s">
        <v>11885</v>
      </c>
    </row>
    <row r="6452" spans="1:74" hidden="1">
      <c r="A6452" s="103" t="s">
        <v>13660</v>
      </c>
      <c r="B6452" s="102">
        <v>45968</v>
      </c>
      <c r="C6452" s="104">
        <f>_xlfn.ISOWEEKNUM(Tabella2[[#This Row],[Date]])</f>
        <v>45</v>
      </c>
      <c r="D6452" s="104" t="s">
        <v>195</v>
      </c>
      <c r="E6452" s="104" t="s">
        <v>398</v>
      </c>
      <c r="F6452" s="104"/>
      <c r="G6452" s="104" t="s">
        <v>284</v>
      </c>
      <c r="H6452" s="105">
        <v>50</v>
      </c>
      <c r="I6452" s="104"/>
      <c r="J6452" s="104" t="s">
        <v>258</v>
      </c>
      <c r="K6452" s="104" t="s">
        <v>78</v>
      </c>
      <c r="L6452" s="104" t="s">
        <v>299</v>
      </c>
      <c r="M6452" s="104" t="s">
        <v>361</v>
      </c>
      <c r="N6452" s="104"/>
      <c r="O6452" s="106" t="str">
        <f>A6451</f>
        <v>18856</v>
      </c>
      <c r="P6452" s="111" t="s">
        <v>300</v>
      </c>
      <c r="Q6452" s="153" t="s">
        <v>525</v>
      </c>
      <c r="R6452" s="153" t="s">
        <v>262</v>
      </c>
      <c r="S6452" s="153">
        <f>Tabella2[[#This Row],[PLD STOP]]-Tabella2[[#This Row],[PLD START]]</f>
        <v>4.166666666666663E-2</v>
      </c>
      <c r="T6452" s="153" t="s">
        <v>525</v>
      </c>
      <c r="U6452" s="153" t="s">
        <v>262</v>
      </c>
      <c r="V6452" s="153">
        <f>IF(ISBLANK(T6452),"",Tabella2[[#This Row],[ACT STOP]]-Tabella2[[#This Row],[ACT START]])</f>
        <v>4.166666666666663E-2</v>
      </c>
      <c r="W6452" s="104" t="s">
        <v>122</v>
      </c>
      <c r="X6452" s="104" t="s">
        <v>91</v>
      </c>
      <c r="Y6452" s="110"/>
      <c r="Z6452" s="106"/>
      <c r="AA6452" s="104"/>
      <c r="AB6452" s="107"/>
      <c r="AC6452" s="72">
        <f>IF(OR(Tabella2[[#This Row],[OUTCOME]]="DCO",Tabella2[[#This Row],[OUTCOME]]="SDC"),1,0)</f>
        <v>1</v>
      </c>
      <c r="AH6452" s="70"/>
      <c r="AI6452" s="70"/>
      <c r="AJ6452">
        <f>IF(OR(Tabella2[[#This Row],[OUTCOME]]="DNCO", Tabella2[[#This Row],[OUTCOME]]="SDNC"),1,0)</f>
        <v>0</v>
      </c>
      <c r="AL6452" s="70"/>
      <c r="BM6452" s="135" t="str">
        <f>Tabella2[[#This Row],[ACT START]]</f>
        <v>08:30</v>
      </c>
      <c r="BN6452" s="136" t="str">
        <f>Tabella2[[#This Row],[ACT STOP]]</f>
        <v>09:30</v>
      </c>
      <c r="BO6452" s="101"/>
      <c r="BR6452" s="109" t="str">
        <f t="shared" si="118"/>
        <v>SH-25-6441</v>
      </c>
      <c r="BS6452" s="109" t="s">
        <v>1763</v>
      </c>
      <c r="BT6452" t="str">
        <f>Tabella2[[#This Row],[OUTCOME]]</f>
        <v>SDC</v>
      </c>
      <c r="BU6452" t="str">
        <f>_xlfn.CONCAT(Tabella2[[#This Row],[NAME SP]],Tabella2[[#This Row],[ID SP]]," - ",Tabella2[[#This Row],[SYLLABUS NO]])</f>
        <v>Support IFTS - SUPP</v>
      </c>
    </row>
    <row r="6453" spans="1:74" hidden="1">
      <c r="A6453" s="103" t="s">
        <v>13661</v>
      </c>
      <c r="B6453" s="102">
        <v>45968</v>
      </c>
      <c r="C6453" s="104">
        <f>_xlfn.ISOWEEKNUM(Tabella2[[#This Row],[Date]])</f>
        <v>45</v>
      </c>
      <c r="D6453" s="104" t="s">
        <v>722</v>
      </c>
      <c r="E6453" s="104" t="s">
        <v>327</v>
      </c>
      <c r="F6453" s="104">
        <v>79</v>
      </c>
      <c r="G6453" s="104" t="s">
        <v>257</v>
      </c>
      <c r="H6453" s="105">
        <v>9</v>
      </c>
      <c r="I6453" s="104" t="s">
        <v>258</v>
      </c>
      <c r="J6453" s="104"/>
      <c r="K6453" s="104" t="s">
        <v>83</v>
      </c>
      <c r="L6453" s="104" t="s">
        <v>299</v>
      </c>
      <c r="M6453" s="104" t="s">
        <v>386</v>
      </c>
      <c r="N6453" s="104"/>
      <c r="O6453" s="106" t="str">
        <f>A6454</f>
        <v>18859</v>
      </c>
      <c r="P6453" s="111" t="s">
        <v>5205</v>
      </c>
      <c r="Q6453" s="153" t="s">
        <v>525</v>
      </c>
      <c r="R6453" s="153" t="s">
        <v>262</v>
      </c>
      <c r="S6453" s="153">
        <f>Tabella2[[#This Row],[PLD STOP]]-Tabella2[[#This Row],[PLD START]]</f>
        <v>4.166666666666663E-2</v>
      </c>
      <c r="T6453" s="153">
        <v>0.35416666666666669</v>
      </c>
      <c r="U6453" s="153">
        <v>0.39583333333333331</v>
      </c>
      <c r="V6453" s="153">
        <f>IF(ISBLANK(T6453),"",Tabella2[[#This Row],[ACT STOP]]-Tabella2[[#This Row],[ACT START]])</f>
        <v>4.166666666666663E-2</v>
      </c>
      <c r="W6453" s="104" t="s">
        <v>92</v>
      </c>
      <c r="X6453" s="104" t="s">
        <v>91</v>
      </c>
      <c r="Y6453" s="110"/>
      <c r="Z6453" s="106"/>
      <c r="AA6453" s="104"/>
      <c r="AB6453" s="107"/>
      <c r="AC6453" s="72">
        <f>IF(OR(Tabella2[[#This Row],[OUTCOME]]="DCO",Tabella2[[#This Row],[OUTCOME]]="SDC"),1,0)</f>
        <v>1</v>
      </c>
      <c r="AH6453" s="70"/>
      <c r="AI6453" s="70"/>
      <c r="AJ6453">
        <f>IF(OR(Tabella2[[#This Row],[OUTCOME]]="DNCO", Tabella2[[#This Row],[OUTCOME]]="SDNC"),1,0)</f>
        <v>0</v>
      </c>
      <c r="AL6453" s="70"/>
      <c r="BM6453" s="135">
        <f>Tabella2[[#This Row],[ACT START]]</f>
        <v>0.35416666666666669</v>
      </c>
      <c r="BN6453" s="136">
        <f>Tabella2[[#This Row],[ACT STOP]]</f>
        <v>0.39583333333333331</v>
      </c>
      <c r="BO6453" s="101"/>
      <c r="BR6453" s="109" t="str">
        <f t="shared" si="118"/>
        <v>SH-25-6442</v>
      </c>
      <c r="BS6453" s="109" t="s">
        <v>318</v>
      </c>
      <c r="BT6453" t="str">
        <f>Tabella2[[#This Row],[OUTCOME]]</f>
        <v>DCO</v>
      </c>
      <c r="BU6453" t="str">
        <f>_xlfn.CONCAT(Tabella2[[#This Row],[NAME SP]],Tabella2[[#This Row],[ID SP]]," - ",Tabella2[[#This Row],[SYLLABUS NO]])</f>
        <v>AMI79 - SD ADCA01</v>
      </c>
      <c r="BV6453" t="s">
        <v>11919</v>
      </c>
    </row>
    <row r="6454" spans="1:74" hidden="1">
      <c r="A6454" s="103" t="s">
        <v>13662</v>
      </c>
      <c r="B6454" s="102">
        <v>45968</v>
      </c>
      <c r="C6454" s="104">
        <f>_xlfn.ISOWEEKNUM(Tabella2[[#This Row],[Date]])</f>
        <v>45</v>
      </c>
      <c r="D6454" s="104" t="s">
        <v>722</v>
      </c>
      <c r="E6454" s="104" t="s">
        <v>327</v>
      </c>
      <c r="F6454" s="104">
        <v>81</v>
      </c>
      <c r="G6454" s="104" t="s">
        <v>257</v>
      </c>
      <c r="H6454" s="105">
        <v>32</v>
      </c>
      <c r="I6454" s="104" t="s">
        <v>258</v>
      </c>
      <c r="J6454" s="104"/>
      <c r="K6454" s="104" t="s">
        <v>80</v>
      </c>
      <c r="L6454" s="104" t="s">
        <v>299</v>
      </c>
      <c r="M6454" s="104" t="s">
        <v>386</v>
      </c>
      <c r="N6454" s="104"/>
      <c r="O6454" s="106" t="str">
        <f>A6453</f>
        <v>18858</v>
      </c>
      <c r="P6454" s="111" t="s">
        <v>5205</v>
      </c>
      <c r="Q6454" s="153" t="s">
        <v>525</v>
      </c>
      <c r="R6454" s="153" t="s">
        <v>262</v>
      </c>
      <c r="S6454" s="153">
        <f>Tabella2[[#This Row],[PLD STOP]]-Tabella2[[#This Row],[PLD START]]</f>
        <v>4.166666666666663E-2</v>
      </c>
      <c r="T6454" s="153">
        <v>0.35416666666666669</v>
      </c>
      <c r="U6454" s="153">
        <v>0.39583333333333331</v>
      </c>
      <c r="V6454" s="153">
        <f>IF(ISBLANK(T6454),"",Tabella2[[#This Row],[ACT STOP]]-Tabella2[[#This Row],[ACT START]])</f>
        <v>4.166666666666663E-2</v>
      </c>
      <c r="W6454" s="104" t="s">
        <v>92</v>
      </c>
      <c r="X6454" s="104" t="s">
        <v>91</v>
      </c>
      <c r="Y6454" s="110"/>
      <c r="Z6454" s="106"/>
      <c r="AA6454" s="104"/>
      <c r="AB6454" s="107"/>
      <c r="AC6454" s="72">
        <f>IF(OR(Tabella2[[#This Row],[OUTCOME]]="DCO",Tabella2[[#This Row],[OUTCOME]]="SDC"),1,0)</f>
        <v>1</v>
      </c>
      <c r="AH6454" s="70"/>
      <c r="AI6454" s="70"/>
      <c r="AJ6454">
        <f>IF(OR(Tabella2[[#This Row],[OUTCOME]]="DNCO", Tabella2[[#This Row],[OUTCOME]]="SDNC"),1,0)</f>
        <v>0</v>
      </c>
      <c r="AL6454" s="70"/>
      <c r="BM6454" s="135">
        <f>Tabella2[[#This Row],[ACT START]]</f>
        <v>0.35416666666666669</v>
      </c>
      <c r="BN6454" s="136">
        <f>Tabella2[[#This Row],[ACT STOP]]</f>
        <v>0.39583333333333331</v>
      </c>
      <c r="BO6454" s="101"/>
      <c r="BR6454" s="109" t="str">
        <f t="shared" si="118"/>
        <v>SH-25-6443</v>
      </c>
      <c r="BS6454" s="109" t="s">
        <v>356</v>
      </c>
      <c r="BT6454" t="str">
        <f>Tabella2[[#This Row],[OUTCOME]]</f>
        <v>DCO</v>
      </c>
      <c r="BU6454" t="str">
        <f>_xlfn.CONCAT(Tabella2[[#This Row],[NAME SP]],Tabella2[[#This Row],[ID SP]]," - ",Tabella2[[#This Row],[SYLLABUS NO]])</f>
        <v>AMI81 - SD ADCA01</v>
      </c>
      <c r="BV6454" t="s">
        <v>11921</v>
      </c>
    </row>
    <row r="6455" spans="1:74" hidden="1">
      <c r="A6455" s="103" t="s">
        <v>13663</v>
      </c>
      <c r="B6455" s="102">
        <v>45968</v>
      </c>
      <c r="C6455" s="104">
        <f>_xlfn.ISOWEEKNUM(Tabella2[[#This Row],[Date]])</f>
        <v>45</v>
      </c>
      <c r="D6455" s="104" t="s">
        <v>6766</v>
      </c>
      <c r="E6455" s="104" t="s">
        <v>284</v>
      </c>
      <c r="F6455" s="104">
        <v>77</v>
      </c>
      <c r="G6455" s="104" t="s">
        <v>257</v>
      </c>
      <c r="H6455" s="105">
        <v>13</v>
      </c>
      <c r="I6455" s="104"/>
      <c r="J6455" s="104" t="s">
        <v>258</v>
      </c>
      <c r="K6455" s="104" t="s">
        <v>81</v>
      </c>
      <c r="L6455" s="104" t="s">
        <v>259</v>
      </c>
      <c r="M6455" s="104" t="s">
        <v>361</v>
      </c>
      <c r="N6455" s="104"/>
      <c r="O6455" s="106"/>
      <c r="P6455" s="111" t="s">
        <v>342</v>
      </c>
      <c r="Q6455" s="153" t="s">
        <v>525</v>
      </c>
      <c r="R6455" s="153" t="s">
        <v>262</v>
      </c>
      <c r="S6455" s="153">
        <f>Tabella2[[#This Row],[PLD STOP]]-Tabella2[[#This Row],[PLD START]]</f>
        <v>4.166666666666663E-2</v>
      </c>
      <c r="T6455" s="153">
        <v>0.35416666666666669</v>
      </c>
      <c r="U6455" s="153">
        <v>0.39583333333333331</v>
      </c>
      <c r="V6455" s="153">
        <f>IF(ISBLANK(T6455),"",Tabella2[[#This Row],[ACT STOP]]-Tabella2[[#This Row],[ACT START]])</f>
        <v>4.166666666666663E-2</v>
      </c>
      <c r="W6455" s="104" t="s">
        <v>92</v>
      </c>
      <c r="X6455" s="104" t="s">
        <v>91</v>
      </c>
      <c r="Y6455" s="110"/>
      <c r="Z6455" s="106"/>
      <c r="AA6455" s="104"/>
      <c r="AB6455" s="107"/>
      <c r="AC6455" s="72">
        <f>IF(OR(Tabella2[[#This Row],[OUTCOME]]="DCO",Tabella2[[#This Row],[OUTCOME]]="SDC"),1,0)</f>
        <v>1</v>
      </c>
      <c r="AH6455" s="70"/>
      <c r="AI6455" s="70"/>
      <c r="AJ6455">
        <f>IF(OR(Tabella2[[#This Row],[OUTCOME]]="DNCO", Tabella2[[#This Row],[OUTCOME]]="SDNC"),1,0)</f>
        <v>0</v>
      </c>
      <c r="AL6455" s="70"/>
      <c r="BM6455" s="135">
        <f>Tabella2[[#This Row],[ACT START]]</f>
        <v>0.35416666666666669</v>
      </c>
      <c r="BN6455" s="136">
        <f>Tabella2[[#This Row],[ACT STOP]]</f>
        <v>0.39583333333333331</v>
      </c>
      <c r="BO6455" s="101"/>
      <c r="BR6455" s="109" t="str">
        <f t="shared" si="118"/>
        <v>SH-25-6444</v>
      </c>
      <c r="BS6455" s="109" t="s">
        <v>427</v>
      </c>
      <c r="BT6455" t="str">
        <f>Tabella2[[#This Row],[OUTCOME]]</f>
        <v>DCO</v>
      </c>
      <c r="BU6455" t="str">
        <f>_xlfn.CONCAT(Tabella2[[#This Row],[NAME SP]],Tabella2[[#This Row],[ID SP]]," - ",Tabella2[[#This Row],[SYLLABUS NO]])</f>
        <v>IFTS77 - PT ERT03</v>
      </c>
      <c r="BV6455" t="s">
        <v>11873</v>
      </c>
    </row>
    <row r="6456" spans="1:74" hidden="1">
      <c r="A6456" s="103" t="s">
        <v>13664</v>
      </c>
      <c r="B6456" s="102">
        <v>45968</v>
      </c>
      <c r="C6456" s="104">
        <f>_xlfn.ISOWEEKNUM(Tabella2[[#This Row],[Date]])</f>
        <v>45</v>
      </c>
      <c r="D6456" s="104" t="s">
        <v>6766</v>
      </c>
      <c r="E6456" s="104" t="s">
        <v>284</v>
      </c>
      <c r="F6456" s="104">
        <v>79</v>
      </c>
      <c r="G6456" s="104" t="s">
        <v>284</v>
      </c>
      <c r="H6456" s="105">
        <v>23</v>
      </c>
      <c r="I6456" s="104"/>
      <c r="J6456" s="104" t="s">
        <v>258</v>
      </c>
      <c r="K6456" s="104" t="s">
        <v>77</v>
      </c>
      <c r="L6456" s="104" t="s">
        <v>259</v>
      </c>
      <c r="M6456" s="104" t="s">
        <v>361</v>
      </c>
      <c r="N6456" s="104"/>
      <c r="O6456" s="106"/>
      <c r="P6456" s="111" t="s">
        <v>342</v>
      </c>
      <c r="Q6456" s="153" t="s">
        <v>525</v>
      </c>
      <c r="R6456" s="153" t="s">
        <v>262</v>
      </c>
      <c r="S6456" s="153">
        <f>Tabella2[[#This Row],[PLD STOP]]-Tabella2[[#This Row],[PLD START]]</f>
        <v>4.166666666666663E-2</v>
      </c>
      <c r="T6456" s="153">
        <v>0.35416666666666669</v>
      </c>
      <c r="U6456" s="153">
        <v>0.39583333333333331</v>
      </c>
      <c r="V6456" s="153">
        <f>IF(ISBLANK(T6456),"",Tabella2[[#This Row],[ACT STOP]]-Tabella2[[#This Row],[ACT START]])</f>
        <v>4.166666666666663E-2</v>
      </c>
      <c r="W6456" s="104" t="s">
        <v>92</v>
      </c>
      <c r="X6456" s="104" t="s">
        <v>91</v>
      </c>
      <c r="Y6456" s="110"/>
      <c r="Z6456" s="106"/>
      <c r="AA6456" s="104"/>
      <c r="AB6456" s="107"/>
      <c r="AC6456" s="72">
        <f>IF(OR(Tabella2[[#This Row],[OUTCOME]]="DCO",Tabella2[[#This Row],[OUTCOME]]="SDC"),1,0)</f>
        <v>1</v>
      </c>
      <c r="AH6456" s="70"/>
      <c r="AI6456" s="70"/>
      <c r="AJ6456">
        <f>IF(OR(Tabella2[[#This Row],[OUTCOME]]="DNCO", Tabella2[[#This Row],[OUTCOME]]="SDNC"),1,0)</f>
        <v>0</v>
      </c>
      <c r="AL6456" s="70"/>
      <c r="BM6456" s="135">
        <f>Tabella2[[#This Row],[ACT START]]</f>
        <v>0.35416666666666669</v>
      </c>
      <c r="BN6456" s="136">
        <f>Tabella2[[#This Row],[ACT STOP]]</f>
        <v>0.39583333333333331</v>
      </c>
      <c r="BO6456" s="101"/>
      <c r="BR6456" s="109" t="str">
        <f t="shared" si="118"/>
        <v>SH-25-6445</v>
      </c>
      <c r="BS6456" s="109" t="s">
        <v>358</v>
      </c>
      <c r="BT6456" t="str">
        <f>Tabella2[[#This Row],[OUTCOME]]</f>
        <v>DCO</v>
      </c>
      <c r="BU6456" t="str">
        <f>_xlfn.CONCAT(Tabella2[[#This Row],[NAME SP]],Tabella2[[#This Row],[ID SP]]," - ",Tabella2[[#This Row],[SYLLABUS NO]])</f>
        <v>IFTS79 - PT ERT03</v>
      </c>
      <c r="BV6456" t="s">
        <v>11863</v>
      </c>
    </row>
    <row r="6457" spans="1:74" hidden="1">
      <c r="A6457" s="103" t="s">
        <v>13665</v>
      </c>
      <c r="B6457" s="102">
        <v>45968</v>
      </c>
      <c r="C6457" s="104">
        <f>_xlfn.ISOWEEKNUM(Tabella2[[#This Row],[Date]])</f>
        <v>45</v>
      </c>
      <c r="D6457" s="104" t="s">
        <v>9740</v>
      </c>
      <c r="E6457" s="104" t="s">
        <v>284</v>
      </c>
      <c r="F6457" s="104">
        <v>87</v>
      </c>
      <c r="G6457" s="104" t="s">
        <v>257</v>
      </c>
      <c r="H6457" s="105">
        <v>10</v>
      </c>
      <c r="I6457" s="104"/>
      <c r="J6457" s="104" t="s">
        <v>258</v>
      </c>
      <c r="K6457" s="104" t="s">
        <v>79</v>
      </c>
      <c r="L6457" s="104" t="s">
        <v>299</v>
      </c>
      <c r="M6457" s="104" t="s">
        <v>361</v>
      </c>
      <c r="N6457" s="104"/>
      <c r="O6457" s="106" t="str">
        <f>A6458</f>
        <v>18863</v>
      </c>
      <c r="P6457" s="111" t="s">
        <v>2067</v>
      </c>
      <c r="Q6457" s="153" t="s">
        <v>498</v>
      </c>
      <c r="R6457" s="153" t="s">
        <v>499</v>
      </c>
      <c r="S6457" s="153">
        <f>Tabella2[[#This Row],[PLD STOP]]-Tabella2[[#This Row],[PLD START]]</f>
        <v>4.166666666666663E-2</v>
      </c>
      <c r="T6457" s="153" t="s">
        <v>498</v>
      </c>
      <c r="U6457" s="153">
        <v>0.4513888888888889</v>
      </c>
      <c r="V6457" s="153">
        <f>IF(ISBLANK(T6457),"",Tabella2[[#This Row],[ACT STOP]]-Tabella2[[#This Row],[ACT START]])</f>
        <v>3.472222222222221E-2</v>
      </c>
      <c r="W6457" s="104" t="s">
        <v>92</v>
      </c>
      <c r="X6457" s="104" t="s">
        <v>91</v>
      </c>
      <c r="Y6457" s="110"/>
      <c r="Z6457" s="106"/>
      <c r="AA6457" s="104"/>
      <c r="AB6457" s="107"/>
      <c r="AC6457" s="72">
        <f>IF(OR(Tabella2[[#This Row],[OUTCOME]]="DCO",Tabella2[[#This Row],[OUTCOME]]="SDC"),1,0)</f>
        <v>1</v>
      </c>
      <c r="AH6457" s="70"/>
      <c r="AI6457" s="70"/>
      <c r="AJ6457">
        <f>IF(OR(Tabella2[[#This Row],[OUTCOME]]="DNCO", Tabella2[[#This Row],[OUTCOME]]="SDNC"),1,0)</f>
        <v>0</v>
      </c>
      <c r="AL6457" s="70"/>
      <c r="BM6457" s="135" t="str">
        <f>Tabella2[[#This Row],[ACT START]]</f>
        <v>10:00</v>
      </c>
      <c r="BN6457" s="136">
        <f>Tabella2[[#This Row],[ACT STOP]]</f>
        <v>0.4513888888888889</v>
      </c>
      <c r="BO6457" s="101"/>
      <c r="BR6457" s="109" t="str">
        <f t="shared" si="118"/>
        <v>SH-25-6446</v>
      </c>
      <c r="BS6457" s="109" t="s">
        <v>552</v>
      </c>
      <c r="BT6457" t="str">
        <f>Tabella2[[#This Row],[OUTCOME]]</f>
        <v>DCO</v>
      </c>
      <c r="BU6457" t="str">
        <f>_xlfn.CONCAT(Tabella2[[#This Row],[NAME SP]],Tabella2[[#This Row],[ID SP]]," - ",Tabella2[[#This Row],[SYLLABUS NO]])</f>
        <v>IFTS87 - FMSC RNG02</v>
      </c>
      <c r="BV6457" t="s">
        <v>11949</v>
      </c>
    </row>
    <row r="6458" spans="1:74" hidden="1">
      <c r="A6458" s="103" t="s">
        <v>13666</v>
      </c>
      <c r="B6458" s="102">
        <v>45968</v>
      </c>
      <c r="C6458" s="104">
        <f>_xlfn.ISOWEEKNUM(Tabella2[[#This Row],[Date]])</f>
        <v>45</v>
      </c>
      <c r="D6458" s="104" t="s">
        <v>195</v>
      </c>
      <c r="E6458" s="104" t="s">
        <v>398</v>
      </c>
      <c r="F6458" s="104"/>
      <c r="G6458" s="104" t="s">
        <v>284</v>
      </c>
      <c r="H6458" s="105">
        <v>22</v>
      </c>
      <c r="I6458" s="104"/>
      <c r="J6458" s="104" t="s">
        <v>258</v>
      </c>
      <c r="K6458" s="104" t="s">
        <v>78</v>
      </c>
      <c r="L6458" s="104" t="s">
        <v>299</v>
      </c>
      <c r="M6458" s="104" t="s">
        <v>361</v>
      </c>
      <c r="N6458" s="104"/>
      <c r="O6458" s="106" t="str">
        <f>A6457</f>
        <v>18862</v>
      </c>
      <c r="P6458" s="111" t="s">
        <v>300</v>
      </c>
      <c r="Q6458" s="153" t="s">
        <v>498</v>
      </c>
      <c r="R6458" s="153" t="s">
        <v>499</v>
      </c>
      <c r="S6458" s="153">
        <f>Tabella2[[#This Row],[PLD STOP]]-Tabella2[[#This Row],[PLD START]]</f>
        <v>4.166666666666663E-2</v>
      </c>
      <c r="T6458" s="153" t="s">
        <v>498</v>
      </c>
      <c r="U6458" s="153">
        <v>0.4513888888888889</v>
      </c>
      <c r="V6458" s="153">
        <f>IF(ISBLANK(T6458),"",Tabella2[[#This Row],[ACT STOP]]-Tabella2[[#This Row],[ACT START]])</f>
        <v>3.472222222222221E-2</v>
      </c>
      <c r="W6458" s="104" t="s">
        <v>122</v>
      </c>
      <c r="X6458" s="104" t="s">
        <v>91</v>
      </c>
      <c r="Y6458" s="110"/>
      <c r="Z6458" s="106"/>
      <c r="AA6458" s="104"/>
      <c r="AB6458" s="107"/>
      <c r="AC6458" s="72">
        <f>IF(OR(Tabella2[[#This Row],[OUTCOME]]="DCO",Tabella2[[#This Row],[OUTCOME]]="SDC"),1,0)</f>
        <v>1</v>
      </c>
      <c r="AH6458" s="70"/>
      <c r="AI6458" s="70"/>
      <c r="AJ6458">
        <f>IF(OR(Tabella2[[#This Row],[OUTCOME]]="DNCO", Tabella2[[#This Row],[OUTCOME]]="SDNC"),1,0)</f>
        <v>0</v>
      </c>
      <c r="AL6458" s="70"/>
      <c r="BM6458" s="135" t="str">
        <f>Tabella2[[#This Row],[ACT START]]</f>
        <v>10:00</v>
      </c>
      <c r="BN6458" s="136">
        <f>Tabella2[[#This Row],[ACT STOP]]</f>
        <v>0.4513888888888889</v>
      </c>
      <c r="BO6458" s="101"/>
      <c r="BR6458" s="109" t="str">
        <f t="shared" si="118"/>
        <v>SH-25-6447</v>
      </c>
      <c r="BS6458" s="109" t="s">
        <v>295</v>
      </c>
      <c r="BT6458" t="str">
        <f>Tabella2[[#This Row],[OUTCOME]]</f>
        <v>SDC</v>
      </c>
      <c r="BU6458" t="str">
        <f>_xlfn.CONCAT(Tabella2[[#This Row],[NAME SP]],Tabella2[[#This Row],[ID SP]]," - ",Tabella2[[#This Row],[SYLLABUS NO]])</f>
        <v>Support IFTS - SUPP</v>
      </c>
    </row>
    <row r="6459" spans="1:74" hidden="1">
      <c r="A6459" s="103" t="s">
        <v>13667</v>
      </c>
      <c r="B6459" s="102">
        <v>45968</v>
      </c>
      <c r="C6459" s="104">
        <f>_xlfn.ISOWEEKNUM(Tabella2[[#This Row],[Date]])</f>
        <v>45</v>
      </c>
      <c r="D6459" s="104" t="s">
        <v>817</v>
      </c>
      <c r="E6459" s="104" t="s">
        <v>284</v>
      </c>
      <c r="F6459" s="104">
        <v>72</v>
      </c>
      <c r="G6459" s="104" t="s">
        <v>284</v>
      </c>
      <c r="H6459" s="105">
        <v>9</v>
      </c>
      <c r="I6459" s="104"/>
      <c r="J6459" s="104" t="s">
        <v>258</v>
      </c>
      <c r="K6459" s="104" t="s">
        <v>83</v>
      </c>
      <c r="L6459" s="104" t="s">
        <v>299</v>
      </c>
      <c r="M6459" s="104" t="s">
        <v>276</v>
      </c>
      <c r="N6459" s="104"/>
      <c r="O6459" s="106" t="str">
        <f>A6460</f>
        <v>18865</v>
      </c>
      <c r="P6459" s="111" t="s">
        <v>844</v>
      </c>
      <c r="Q6459" s="153" t="s">
        <v>498</v>
      </c>
      <c r="R6459" s="153" t="s">
        <v>499</v>
      </c>
      <c r="S6459" s="153">
        <f>Tabella2[[#This Row],[PLD STOP]]-Tabella2[[#This Row],[PLD START]]</f>
        <v>4.166666666666663E-2</v>
      </c>
      <c r="T6459" s="153">
        <v>0.41666666666666669</v>
      </c>
      <c r="U6459" s="153">
        <v>0.4513888888888889</v>
      </c>
      <c r="V6459" s="153">
        <f>IF(ISBLANK(T6459),"",Tabella2[[#This Row],[ACT STOP]]-Tabella2[[#This Row],[ACT START]])</f>
        <v>3.472222222222221E-2</v>
      </c>
      <c r="W6459" s="104" t="s">
        <v>92</v>
      </c>
      <c r="X6459" s="104" t="s">
        <v>91</v>
      </c>
      <c r="Y6459" s="110"/>
      <c r="Z6459" s="106"/>
      <c r="AA6459" s="104"/>
      <c r="AB6459" s="107"/>
      <c r="AC6459" s="72">
        <f>IF(OR(Tabella2[[#This Row],[OUTCOME]]="DCO",Tabella2[[#This Row],[OUTCOME]]="SDC"),1,0)</f>
        <v>1</v>
      </c>
      <c r="AH6459" s="70"/>
      <c r="AI6459" s="70"/>
      <c r="AJ6459">
        <f>IF(OR(Tabella2[[#This Row],[OUTCOME]]="DNCO", Tabella2[[#This Row],[OUTCOME]]="SDNC"),1,0)</f>
        <v>0</v>
      </c>
      <c r="AL6459" s="70"/>
      <c r="BM6459" s="135">
        <f>Tabella2[[#This Row],[ACT START]]</f>
        <v>0.41666666666666669</v>
      </c>
      <c r="BN6459" s="136">
        <f>Tabella2[[#This Row],[ACT STOP]]</f>
        <v>0.4513888888888889</v>
      </c>
      <c r="BO6459" s="101"/>
      <c r="BR6459" s="109" t="str">
        <f t="shared" si="118"/>
        <v>SH-25-6448</v>
      </c>
      <c r="BS6459" s="109" t="s">
        <v>339</v>
      </c>
      <c r="BT6459" t="str">
        <f>Tabella2[[#This Row],[OUTCOME]]</f>
        <v>DCO</v>
      </c>
      <c r="BU6459" t="str">
        <f>_xlfn.CONCAT(Tabella2[[#This Row],[NAME SP]],Tabella2[[#This Row],[ID SP]]," - ",Tabella2[[#This Row],[SYLLABUS NO]])</f>
        <v>IFTS72 - FMSC HACM02</v>
      </c>
      <c r="BV6459" t="s">
        <v>11975</v>
      </c>
    </row>
    <row r="6460" spans="1:74" hidden="1">
      <c r="A6460" s="103" t="s">
        <v>13668</v>
      </c>
      <c r="B6460" s="102">
        <v>45968</v>
      </c>
      <c r="C6460" s="104">
        <f>_xlfn.ISOWEEKNUM(Tabella2[[#This Row],[Date]])</f>
        <v>45</v>
      </c>
      <c r="D6460" s="104" t="s">
        <v>195</v>
      </c>
      <c r="E6460" s="104" t="s">
        <v>398</v>
      </c>
      <c r="F6460" s="104"/>
      <c r="G6460" s="104" t="s">
        <v>284</v>
      </c>
      <c r="H6460" s="105">
        <v>48</v>
      </c>
      <c r="I6460" s="104"/>
      <c r="J6460" s="104" t="s">
        <v>258</v>
      </c>
      <c r="K6460" s="104" t="s">
        <v>80</v>
      </c>
      <c r="L6460" s="104" t="s">
        <v>299</v>
      </c>
      <c r="M6460" s="104" t="s">
        <v>276</v>
      </c>
      <c r="N6460" s="104"/>
      <c r="O6460" s="106" t="str">
        <f>A6459</f>
        <v>18864</v>
      </c>
      <c r="P6460" s="111" t="s">
        <v>300</v>
      </c>
      <c r="Q6460" s="153" t="s">
        <v>498</v>
      </c>
      <c r="R6460" s="153" t="s">
        <v>499</v>
      </c>
      <c r="S6460" s="153">
        <f>Tabella2[[#This Row],[PLD STOP]]-Tabella2[[#This Row],[PLD START]]</f>
        <v>4.166666666666663E-2</v>
      </c>
      <c r="T6460" s="153">
        <v>0.41666666666666669</v>
      </c>
      <c r="U6460" s="153">
        <v>0.4513888888888889</v>
      </c>
      <c r="V6460" s="153">
        <f>IF(ISBLANK(T6460),"",Tabella2[[#This Row],[ACT STOP]]-Tabella2[[#This Row],[ACT START]])</f>
        <v>3.472222222222221E-2</v>
      </c>
      <c r="W6460" s="104" t="s">
        <v>122</v>
      </c>
      <c r="X6460" s="104" t="s">
        <v>91</v>
      </c>
      <c r="Y6460" s="110"/>
      <c r="Z6460" s="106"/>
      <c r="AA6460" s="104"/>
      <c r="AB6460" s="107"/>
      <c r="AC6460" s="72">
        <f>IF(OR(Tabella2[[#This Row],[OUTCOME]]="DCO",Tabella2[[#This Row],[OUTCOME]]="SDC"),1,0)</f>
        <v>1</v>
      </c>
      <c r="AH6460" s="70"/>
      <c r="AI6460" s="70"/>
      <c r="AJ6460">
        <f>IF(OR(Tabella2[[#This Row],[OUTCOME]]="DNCO", Tabella2[[#This Row],[OUTCOME]]="SDNC"),1,0)</f>
        <v>0</v>
      </c>
      <c r="AL6460" s="70"/>
      <c r="BM6460" s="135">
        <f>Tabella2[[#This Row],[ACT START]]</f>
        <v>0.41666666666666669</v>
      </c>
      <c r="BN6460" s="136">
        <f>Tabella2[[#This Row],[ACT STOP]]</f>
        <v>0.4513888888888889</v>
      </c>
      <c r="BO6460" s="101"/>
      <c r="BR6460" s="109" t="str">
        <f t="shared" si="118"/>
        <v>SH-25-6449</v>
      </c>
      <c r="BS6460" s="109" t="s">
        <v>1758</v>
      </c>
      <c r="BT6460" t="str">
        <f>Tabella2[[#This Row],[OUTCOME]]</f>
        <v>SDC</v>
      </c>
      <c r="BU6460" t="str">
        <f>_xlfn.CONCAT(Tabella2[[#This Row],[NAME SP]],Tabella2[[#This Row],[ID SP]]," - ",Tabella2[[#This Row],[SYLLABUS NO]])</f>
        <v>Support IFTS - SUPP</v>
      </c>
    </row>
    <row r="6461" spans="1:74" hidden="1">
      <c r="A6461" s="103" t="s">
        <v>13669</v>
      </c>
      <c r="B6461" s="102">
        <v>45968</v>
      </c>
      <c r="C6461" s="104">
        <f>_xlfn.ISOWEEKNUM(Tabella2[[#This Row],[Date]])</f>
        <v>45</v>
      </c>
      <c r="D6461" s="104" t="s">
        <v>6396</v>
      </c>
      <c r="E6461" s="104" t="s">
        <v>256</v>
      </c>
      <c r="F6461" s="104">
        <v>72</v>
      </c>
      <c r="G6461" s="104" t="s">
        <v>257</v>
      </c>
      <c r="H6461" s="105">
        <v>5</v>
      </c>
      <c r="I6461" s="104"/>
      <c r="J6461" s="104" t="s">
        <v>258</v>
      </c>
      <c r="K6461" s="104" t="s">
        <v>75</v>
      </c>
      <c r="L6461" s="104" t="s">
        <v>299</v>
      </c>
      <c r="M6461" s="104" t="s">
        <v>516</v>
      </c>
      <c r="N6461" s="104"/>
      <c r="O6461" s="106" t="str">
        <f>A6462</f>
        <v>18867</v>
      </c>
      <c r="P6461" s="111" t="s">
        <v>1877</v>
      </c>
      <c r="Q6461" s="153" t="s">
        <v>498</v>
      </c>
      <c r="R6461" s="153" t="s">
        <v>499</v>
      </c>
      <c r="S6461" s="153">
        <f>Tabella2[[#This Row],[PLD STOP]]-Tabella2[[#This Row],[PLD START]]</f>
        <v>4.166666666666663E-2</v>
      </c>
      <c r="T6461" s="153">
        <v>0.41666666666666669</v>
      </c>
      <c r="U6461" s="153">
        <v>0.45833333333333331</v>
      </c>
      <c r="V6461" s="153">
        <f>IF(ISBLANK(T6461),"",Tabella2[[#This Row],[ACT STOP]]-Tabella2[[#This Row],[ACT START]])</f>
        <v>4.166666666666663E-2</v>
      </c>
      <c r="W6461" s="104" t="s">
        <v>92</v>
      </c>
      <c r="X6461" s="104" t="s">
        <v>91</v>
      </c>
      <c r="Y6461" s="110"/>
      <c r="Z6461" s="106"/>
      <c r="AA6461" s="104"/>
      <c r="AB6461" s="107"/>
      <c r="AC6461" s="72">
        <f>IF(OR(Tabella2[[#This Row],[OUTCOME]]="DCO",Tabella2[[#This Row],[OUTCOME]]="SDC"),1,0)</f>
        <v>1</v>
      </c>
      <c r="AH6461" s="70"/>
      <c r="AI6461" s="70"/>
      <c r="AJ6461">
        <f>IF(OR(Tabella2[[#This Row],[OUTCOME]]="DNCO", Tabella2[[#This Row],[OUTCOME]]="SDNC"),1,0)</f>
        <v>0</v>
      </c>
      <c r="AL6461" s="70"/>
      <c r="BM6461" s="135">
        <f>Tabella2[[#This Row],[ACT START]]</f>
        <v>0.41666666666666669</v>
      </c>
      <c r="BN6461" s="136">
        <f>Tabella2[[#This Row],[ACT STOP]]</f>
        <v>0.45833333333333331</v>
      </c>
      <c r="BO6461" s="101"/>
      <c r="BR6461" s="109" t="str">
        <f t="shared" si="118"/>
        <v>SH-25-6450</v>
      </c>
      <c r="BS6461" s="109" t="s">
        <v>416</v>
      </c>
      <c r="BT6461" t="str">
        <f>Tabella2[[#This Row],[OUTCOME]]</f>
        <v>DCO</v>
      </c>
      <c r="BU6461" t="str">
        <f>_xlfn.CONCAT(Tabella2[[#This Row],[NAME SP]],Tabella2[[#This Row],[ID SP]]," - ",Tabella2[[#This Row],[SYLLABUS NO]])</f>
        <v>QATAR72 - NET PGM01</v>
      </c>
      <c r="BV6461" t="s">
        <v>11847</v>
      </c>
    </row>
    <row r="6462" spans="1:74" hidden="1">
      <c r="A6462" s="103" t="s">
        <v>13670</v>
      </c>
      <c r="B6462" s="102">
        <v>45968</v>
      </c>
      <c r="C6462" s="104">
        <f>_xlfn.ISOWEEKNUM(Tabella2[[#This Row],[Date]])</f>
        <v>45</v>
      </c>
      <c r="D6462" s="104" t="s">
        <v>6396</v>
      </c>
      <c r="E6462" s="104" t="s">
        <v>256</v>
      </c>
      <c r="F6462" s="104">
        <v>71</v>
      </c>
      <c r="G6462" s="104" t="s">
        <v>257</v>
      </c>
      <c r="H6462" s="105">
        <v>1</v>
      </c>
      <c r="I6462" s="104"/>
      <c r="J6462" s="104" t="s">
        <v>258</v>
      </c>
      <c r="K6462" s="104" t="s">
        <v>77</v>
      </c>
      <c r="L6462" s="104" t="s">
        <v>299</v>
      </c>
      <c r="M6462" s="104" t="s">
        <v>516</v>
      </c>
      <c r="N6462" s="104"/>
      <c r="O6462" s="106" t="str">
        <f>A6461</f>
        <v>18866</v>
      </c>
      <c r="P6462" s="111" t="s">
        <v>1877</v>
      </c>
      <c r="Q6462" s="153" t="s">
        <v>498</v>
      </c>
      <c r="R6462" s="153" t="s">
        <v>499</v>
      </c>
      <c r="S6462" s="153">
        <f>Tabella2[[#This Row],[PLD STOP]]-Tabella2[[#This Row],[PLD START]]</f>
        <v>4.166666666666663E-2</v>
      </c>
      <c r="T6462" s="153">
        <v>0.41666666666666669</v>
      </c>
      <c r="U6462" s="153">
        <v>0.45833333333333331</v>
      </c>
      <c r="V6462" s="153">
        <f>IF(ISBLANK(T6462),"",Tabella2[[#This Row],[ACT STOP]]-Tabella2[[#This Row],[ACT START]])</f>
        <v>4.166666666666663E-2</v>
      </c>
      <c r="W6462" s="104" t="s">
        <v>92</v>
      </c>
      <c r="X6462" s="104" t="s">
        <v>91</v>
      </c>
      <c r="Y6462" s="110"/>
      <c r="Z6462" s="106"/>
      <c r="AA6462" s="104"/>
      <c r="AB6462" s="107"/>
      <c r="AC6462" s="72">
        <f>IF(OR(Tabella2[[#This Row],[OUTCOME]]="DCO",Tabella2[[#This Row],[OUTCOME]]="SDC"),1,0)</f>
        <v>1</v>
      </c>
      <c r="AH6462" s="70"/>
      <c r="AI6462" s="70"/>
      <c r="AJ6462">
        <f>IF(OR(Tabella2[[#This Row],[OUTCOME]]="DNCO", Tabella2[[#This Row],[OUTCOME]]="SDNC"),1,0)</f>
        <v>0</v>
      </c>
      <c r="AL6462" s="70"/>
      <c r="BM6462" s="135">
        <f>Tabella2[[#This Row],[ACT START]]</f>
        <v>0.41666666666666669</v>
      </c>
      <c r="BN6462" s="136">
        <f>Tabella2[[#This Row],[ACT STOP]]</f>
        <v>0.45833333333333331</v>
      </c>
      <c r="BO6462" s="101"/>
      <c r="BR6462" s="109" t="str">
        <f t="shared" si="118"/>
        <v>SH-25-6451</v>
      </c>
      <c r="BS6462" s="109" t="s">
        <v>332</v>
      </c>
      <c r="BT6462" t="str">
        <f>Tabella2[[#This Row],[OUTCOME]]</f>
        <v>DCO</v>
      </c>
      <c r="BU6462" t="str">
        <f>_xlfn.CONCAT(Tabella2[[#This Row],[NAME SP]],Tabella2[[#This Row],[ID SP]]," - ",Tabella2[[#This Row],[SYLLABUS NO]])</f>
        <v>QATAR71 - NET PGM01</v>
      </c>
      <c r="BV6462" t="s">
        <v>12153</v>
      </c>
    </row>
    <row r="6463" spans="1:74" hidden="1">
      <c r="A6463" s="103" t="s">
        <v>13671</v>
      </c>
      <c r="B6463" s="102">
        <v>45968</v>
      </c>
      <c r="C6463" s="104">
        <f>_xlfn.ISOWEEKNUM(Tabella2[[#This Row],[Date]])</f>
        <v>45</v>
      </c>
      <c r="D6463" s="104" t="s">
        <v>6396</v>
      </c>
      <c r="E6463" s="104" t="s">
        <v>256</v>
      </c>
      <c r="F6463" s="104">
        <v>75</v>
      </c>
      <c r="G6463" s="104" t="s">
        <v>257</v>
      </c>
      <c r="H6463" s="105">
        <v>9</v>
      </c>
      <c r="I6463" s="104"/>
      <c r="J6463" s="104" t="s">
        <v>258</v>
      </c>
      <c r="K6463" s="104" t="s">
        <v>79</v>
      </c>
      <c r="L6463" s="104" t="s">
        <v>299</v>
      </c>
      <c r="M6463" s="104" t="s">
        <v>361</v>
      </c>
      <c r="N6463" s="104"/>
      <c r="O6463" s="106" t="str">
        <f>A6464</f>
        <v>18869</v>
      </c>
      <c r="P6463" s="111" t="s">
        <v>2108</v>
      </c>
      <c r="Q6463" s="153" t="s">
        <v>504</v>
      </c>
      <c r="R6463" s="153" t="s">
        <v>271</v>
      </c>
      <c r="S6463" s="153">
        <f>Tabella2[[#This Row],[PLD STOP]]-Tabella2[[#This Row],[PLD START]]</f>
        <v>4.1666666666666685E-2</v>
      </c>
      <c r="T6463" s="153" t="s">
        <v>504</v>
      </c>
      <c r="U6463" s="153">
        <v>0.52083333333333337</v>
      </c>
      <c r="V6463" s="153">
        <f>IF(ISBLANK(T6463),"",Tabella2[[#This Row],[ACT STOP]]-Tabella2[[#This Row],[ACT START]])</f>
        <v>4.1666666666666685E-2</v>
      </c>
      <c r="W6463" s="104" t="s">
        <v>92</v>
      </c>
      <c r="X6463" s="104" t="s">
        <v>91</v>
      </c>
      <c r="Y6463" s="110"/>
      <c r="Z6463" s="106"/>
      <c r="AA6463" s="104"/>
      <c r="AB6463" s="107"/>
      <c r="AC6463" s="72">
        <f>IF(OR(Tabella2[[#This Row],[OUTCOME]]="DCO",Tabella2[[#This Row],[OUTCOME]]="SDC"),1,0)</f>
        <v>1</v>
      </c>
      <c r="AH6463" s="70"/>
      <c r="AI6463" s="70"/>
      <c r="AJ6463">
        <f>IF(OR(Tabella2[[#This Row],[OUTCOME]]="DNCO", Tabella2[[#This Row],[OUTCOME]]="SDNC"),1,0)</f>
        <v>0</v>
      </c>
      <c r="AL6463" s="70"/>
      <c r="BM6463" s="135" t="str">
        <f>Tabella2[[#This Row],[ACT START]]</f>
        <v>11:30</v>
      </c>
      <c r="BN6463" s="136">
        <f>Tabella2[[#This Row],[ACT STOP]]</f>
        <v>0.52083333333333337</v>
      </c>
      <c r="BO6463" s="101"/>
      <c r="BR6463" s="109" t="str">
        <f t="shared" si="118"/>
        <v>SH-25-6452</v>
      </c>
      <c r="BS6463" s="109" t="s">
        <v>318</v>
      </c>
      <c r="BT6463" t="str">
        <f>Tabella2[[#This Row],[OUTCOME]]</f>
        <v>DCO</v>
      </c>
      <c r="BU6463" t="str">
        <f>_xlfn.CONCAT(Tabella2[[#This Row],[NAME SP]],Tabella2[[#This Row],[ID SP]]," - ",Tabella2[[#This Row],[SYLLABUS NO]])</f>
        <v>QATAR75 - NET RNG01</v>
      </c>
      <c r="BV6463" t="s">
        <v>11971</v>
      </c>
    </row>
    <row r="6464" spans="1:74" hidden="1">
      <c r="A6464" s="103" t="s">
        <v>13672</v>
      </c>
      <c r="B6464" s="102">
        <v>45968</v>
      </c>
      <c r="C6464" s="104">
        <f>_xlfn.ISOWEEKNUM(Tabella2[[#This Row],[Date]])</f>
        <v>45</v>
      </c>
      <c r="D6464" s="104" t="s">
        <v>195</v>
      </c>
      <c r="E6464" s="104" t="s">
        <v>298</v>
      </c>
      <c r="F6464" s="104"/>
      <c r="G6464" s="104" t="s">
        <v>257</v>
      </c>
      <c r="H6464" s="105">
        <v>14</v>
      </c>
      <c r="I6464" s="104"/>
      <c r="J6464" s="104" t="s">
        <v>258</v>
      </c>
      <c r="K6464" s="104" t="s">
        <v>78</v>
      </c>
      <c r="L6464" s="104" t="s">
        <v>299</v>
      </c>
      <c r="M6464" s="104" t="s">
        <v>361</v>
      </c>
      <c r="N6464" s="104"/>
      <c r="O6464" s="106" t="str">
        <f>A6463</f>
        <v>18868</v>
      </c>
      <c r="P6464" s="111" t="s">
        <v>300</v>
      </c>
      <c r="Q6464" s="153" t="s">
        <v>504</v>
      </c>
      <c r="R6464" s="153" t="s">
        <v>271</v>
      </c>
      <c r="S6464" s="153">
        <f>Tabella2[[#This Row],[PLD STOP]]-Tabella2[[#This Row],[PLD START]]</f>
        <v>4.1666666666666685E-2</v>
      </c>
      <c r="T6464" s="153" t="s">
        <v>504</v>
      </c>
      <c r="U6464" s="153">
        <v>0.51388888888888884</v>
      </c>
      <c r="V6464" s="153">
        <f>IF(ISBLANK(T6464),"",Tabella2[[#This Row],[ACT STOP]]-Tabella2[[#This Row],[ACT START]])</f>
        <v>3.4722222222222154E-2</v>
      </c>
      <c r="W6464" s="104" t="s">
        <v>122</v>
      </c>
      <c r="X6464" s="104" t="s">
        <v>91</v>
      </c>
      <c r="Y6464" s="110"/>
      <c r="Z6464" s="106"/>
      <c r="AA6464" s="104"/>
      <c r="AB6464" s="107"/>
      <c r="AC6464" s="72">
        <f>IF(OR(Tabella2[[#This Row],[OUTCOME]]="DCO",Tabella2[[#This Row],[OUTCOME]]="SDC"),1,0)</f>
        <v>1</v>
      </c>
      <c r="AH6464" s="70"/>
      <c r="AI6464" s="70"/>
      <c r="AJ6464">
        <f>IF(OR(Tabella2[[#This Row],[OUTCOME]]="DNCO", Tabella2[[#This Row],[OUTCOME]]="SDNC"),1,0)</f>
        <v>0</v>
      </c>
      <c r="AL6464" s="70"/>
      <c r="BM6464" s="135" t="str">
        <f>Tabella2[[#This Row],[ACT START]]</f>
        <v>11:30</v>
      </c>
      <c r="BN6464" s="136">
        <f>Tabella2[[#This Row],[ACT STOP]]</f>
        <v>0.51388888888888884</v>
      </c>
      <c r="BO6464" s="101"/>
      <c r="BR6464" s="109" t="str">
        <f t="shared" si="118"/>
        <v>SH-25-6453</v>
      </c>
      <c r="BS6464" s="109" t="s">
        <v>372</v>
      </c>
      <c r="BT6464" t="str">
        <f>Tabella2[[#This Row],[OUTCOME]]</f>
        <v>SDC</v>
      </c>
      <c r="BU6464" t="str">
        <f>_xlfn.CONCAT(Tabella2[[#This Row],[NAME SP]],Tabella2[[#This Row],[ID SP]]," - ",Tabella2[[#This Row],[SYLLABUS NO]])</f>
        <v>Support QATAR - SUPP</v>
      </c>
    </row>
    <row r="6465" spans="1:74" hidden="1">
      <c r="A6465" s="103" t="s">
        <v>13673</v>
      </c>
      <c r="B6465" s="102">
        <v>45968</v>
      </c>
      <c r="C6465" s="104">
        <f>_xlfn.ISOWEEKNUM(Tabella2[[#This Row],[Date]])</f>
        <v>45</v>
      </c>
      <c r="D6465" s="104" t="s">
        <v>763</v>
      </c>
      <c r="E6465" s="104" t="s">
        <v>256</v>
      </c>
      <c r="F6465" s="104">
        <v>63</v>
      </c>
      <c r="G6465" s="104" t="s">
        <v>257</v>
      </c>
      <c r="H6465" s="105">
        <v>13</v>
      </c>
      <c r="I6465" s="104"/>
      <c r="J6465" s="104" t="s">
        <v>258</v>
      </c>
      <c r="K6465" s="104" t="s">
        <v>83</v>
      </c>
      <c r="L6465" s="104" t="s">
        <v>299</v>
      </c>
      <c r="M6465" s="104" t="s">
        <v>276</v>
      </c>
      <c r="N6465" s="104"/>
      <c r="O6465" s="106" t="str">
        <f>A6466</f>
        <v>18871</v>
      </c>
      <c r="P6465" s="111" t="s">
        <v>733</v>
      </c>
      <c r="Q6465" s="153" t="s">
        <v>504</v>
      </c>
      <c r="R6465" s="153" t="s">
        <v>271</v>
      </c>
      <c r="S6465" s="153">
        <f>Tabella2[[#This Row],[PLD STOP]]-Tabella2[[#This Row],[PLD START]]</f>
        <v>4.1666666666666685E-2</v>
      </c>
      <c r="T6465" s="153">
        <v>0.47916666666666669</v>
      </c>
      <c r="U6465" s="153">
        <v>0.52083333333333337</v>
      </c>
      <c r="V6465" s="153">
        <f>IF(ISBLANK(T6465),"",Tabella2[[#This Row],[ACT STOP]]-Tabella2[[#This Row],[ACT START]])</f>
        <v>4.1666666666666685E-2</v>
      </c>
      <c r="W6465" s="104" t="s">
        <v>92</v>
      </c>
      <c r="X6465" s="104" t="s">
        <v>91</v>
      </c>
      <c r="Y6465" s="110"/>
      <c r="Z6465" s="106"/>
      <c r="AA6465" s="104"/>
      <c r="AB6465" s="107"/>
      <c r="AC6465" s="72">
        <f>IF(OR(Tabella2[[#This Row],[OUTCOME]]="DCO",Tabella2[[#This Row],[OUTCOME]]="SDC"),1,0)</f>
        <v>1</v>
      </c>
      <c r="AH6465" s="70"/>
      <c r="AI6465" s="70"/>
      <c r="AJ6465">
        <f>IF(OR(Tabella2[[#This Row],[OUTCOME]]="DNCO", Tabella2[[#This Row],[OUTCOME]]="SDNC"),1,0)</f>
        <v>0</v>
      </c>
      <c r="AL6465" s="70"/>
      <c r="BM6465" s="135">
        <f>Tabella2[[#This Row],[ACT START]]</f>
        <v>0.47916666666666669</v>
      </c>
      <c r="BN6465" s="136">
        <f>Tabella2[[#This Row],[ACT STOP]]</f>
        <v>0.52083333333333337</v>
      </c>
      <c r="BO6465" s="101"/>
      <c r="BR6465" s="109" t="str">
        <f t="shared" si="118"/>
        <v>SH-25-6454</v>
      </c>
      <c r="BS6465" s="109" t="s">
        <v>427</v>
      </c>
      <c r="BT6465" t="str">
        <f>Tabella2[[#This Row],[OUTCOME]]</f>
        <v>DCO</v>
      </c>
      <c r="BU6465" t="str">
        <f>_xlfn.CONCAT(Tabella2[[#This Row],[NAME SP]],Tabella2[[#This Row],[ID SP]]," - ",Tabella2[[#This Row],[SYLLABUS NO]])</f>
        <v>QATAR63 - FMSC DACM01</v>
      </c>
      <c r="BV6465" t="s">
        <v>12980</v>
      </c>
    </row>
    <row r="6466" spans="1:74" hidden="1">
      <c r="A6466" s="103" t="s">
        <v>13674</v>
      </c>
      <c r="B6466" s="102">
        <v>45968</v>
      </c>
      <c r="C6466" s="104">
        <f>_xlfn.ISOWEEKNUM(Tabella2[[#This Row],[Date]])</f>
        <v>45</v>
      </c>
      <c r="D6466" s="104" t="s">
        <v>195</v>
      </c>
      <c r="E6466" s="104" t="s">
        <v>298</v>
      </c>
      <c r="F6466" s="104"/>
      <c r="G6466" s="104" t="s">
        <v>284</v>
      </c>
      <c r="H6466" s="105">
        <v>50</v>
      </c>
      <c r="I6466" s="104"/>
      <c r="J6466" s="104" t="s">
        <v>258</v>
      </c>
      <c r="K6466" s="104" t="s">
        <v>80</v>
      </c>
      <c r="L6466" s="104" t="s">
        <v>299</v>
      </c>
      <c r="M6466" s="104" t="s">
        <v>276</v>
      </c>
      <c r="N6466" s="104"/>
      <c r="O6466" s="106" t="str">
        <f>A6465</f>
        <v>18870</v>
      </c>
      <c r="P6466" s="111" t="s">
        <v>300</v>
      </c>
      <c r="Q6466" s="153" t="s">
        <v>504</v>
      </c>
      <c r="R6466" s="153" t="s">
        <v>271</v>
      </c>
      <c r="S6466" s="153">
        <f>Tabella2[[#This Row],[PLD STOP]]-Tabella2[[#This Row],[PLD START]]</f>
        <v>4.1666666666666685E-2</v>
      </c>
      <c r="T6466" s="153">
        <v>0.47916666666666669</v>
      </c>
      <c r="U6466" s="153">
        <v>0.52083333333333337</v>
      </c>
      <c r="V6466" s="153">
        <f>IF(ISBLANK(T6466),"",Tabella2[[#This Row],[ACT STOP]]-Tabella2[[#This Row],[ACT START]])</f>
        <v>4.1666666666666685E-2</v>
      </c>
      <c r="W6466" s="104" t="s">
        <v>122</v>
      </c>
      <c r="X6466" s="104" t="s">
        <v>91</v>
      </c>
      <c r="Y6466" s="110"/>
      <c r="Z6466" s="106"/>
      <c r="AA6466" s="104"/>
      <c r="AB6466" s="107"/>
      <c r="AC6466" s="72">
        <f>IF(OR(Tabella2[[#This Row],[OUTCOME]]="DCO",Tabella2[[#This Row],[OUTCOME]]="SDC"),1,0)</f>
        <v>1</v>
      </c>
      <c r="AH6466" s="70"/>
      <c r="AI6466" s="70"/>
      <c r="AJ6466">
        <f>IF(OR(Tabella2[[#This Row],[OUTCOME]]="DNCO", Tabella2[[#This Row],[OUTCOME]]="SDNC"),1,0)</f>
        <v>0</v>
      </c>
      <c r="AL6466" s="70"/>
      <c r="BM6466" s="135">
        <f>Tabella2[[#This Row],[ACT START]]</f>
        <v>0.47916666666666669</v>
      </c>
      <c r="BN6466" s="136">
        <f>Tabella2[[#This Row],[ACT STOP]]</f>
        <v>0.52083333333333337</v>
      </c>
      <c r="BO6466" s="101"/>
      <c r="BR6466" s="109" t="str">
        <f t="shared" si="118"/>
        <v>SH-25-6455</v>
      </c>
      <c r="BS6466" s="109" t="s">
        <v>1763</v>
      </c>
      <c r="BT6466" t="str">
        <f>Tabella2[[#This Row],[OUTCOME]]</f>
        <v>SDC</v>
      </c>
      <c r="BU6466" t="str">
        <f>_xlfn.CONCAT(Tabella2[[#This Row],[NAME SP]],Tabella2[[#This Row],[ID SP]]," - ",Tabella2[[#This Row],[SYLLABUS NO]])</f>
        <v>Support QATAR - SUPP</v>
      </c>
    </row>
    <row r="6467" spans="1:74" hidden="1">
      <c r="A6467" s="103" t="s">
        <v>13675</v>
      </c>
      <c r="B6467" s="102">
        <v>45968</v>
      </c>
      <c r="C6467" s="104">
        <f>_xlfn.ISOWEEKNUM(Tabella2[[#This Row],[Date]])</f>
        <v>45</v>
      </c>
      <c r="D6467" s="104" t="s">
        <v>6396</v>
      </c>
      <c r="E6467" s="104" t="s">
        <v>256</v>
      </c>
      <c r="F6467" s="104">
        <v>73</v>
      </c>
      <c r="G6467" s="104" t="s">
        <v>257</v>
      </c>
      <c r="H6467" s="105">
        <v>6</v>
      </c>
      <c r="I6467" s="104"/>
      <c r="J6467" s="104" t="s">
        <v>258</v>
      </c>
      <c r="K6467" s="104" t="s">
        <v>81</v>
      </c>
      <c r="L6467" s="104" t="s">
        <v>259</v>
      </c>
      <c r="M6467" s="104" t="s">
        <v>1846</v>
      </c>
      <c r="N6467" s="104"/>
      <c r="O6467" s="106"/>
      <c r="P6467" s="111" t="s">
        <v>1858</v>
      </c>
      <c r="Q6467" s="153" t="s">
        <v>504</v>
      </c>
      <c r="R6467" s="153" t="s">
        <v>271</v>
      </c>
      <c r="S6467" s="153">
        <f>Tabella2[[#This Row],[PLD STOP]]-Tabella2[[#This Row],[PLD START]]</f>
        <v>4.1666666666666685E-2</v>
      </c>
      <c r="T6467" s="153">
        <v>0.47916666666666669</v>
      </c>
      <c r="U6467" s="153">
        <v>0.52083333333333337</v>
      </c>
      <c r="V6467" s="153">
        <f>IF(ISBLANK(T6467),"",Tabella2[[#This Row],[ACT STOP]]-Tabella2[[#This Row],[ACT START]])</f>
        <v>4.1666666666666685E-2</v>
      </c>
      <c r="W6467" s="104" t="s">
        <v>92</v>
      </c>
      <c r="X6467" s="104" t="s">
        <v>91</v>
      </c>
      <c r="Y6467" s="110"/>
      <c r="Z6467" s="106"/>
      <c r="AA6467" s="104"/>
      <c r="AB6467" s="107"/>
      <c r="AC6467" s="72">
        <f>IF(OR(Tabella2[[#This Row],[OUTCOME]]="DCO",Tabella2[[#This Row],[OUTCOME]]="SDC"),1,0)</f>
        <v>1</v>
      </c>
      <c r="AH6467" s="70"/>
      <c r="AI6467" s="70"/>
      <c r="AJ6467">
        <f>IF(OR(Tabella2[[#This Row],[OUTCOME]]="DNCO", Tabella2[[#This Row],[OUTCOME]]="SDNC"),1,0)</f>
        <v>0</v>
      </c>
      <c r="AL6467" s="70"/>
      <c r="BM6467" s="135">
        <f>Tabella2[[#This Row],[ACT START]]</f>
        <v>0.47916666666666669</v>
      </c>
      <c r="BN6467" s="136">
        <f>Tabella2[[#This Row],[ACT STOP]]</f>
        <v>0.52083333333333337</v>
      </c>
      <c r="BO6467" s="101"/>
      <c r="BR6467" s="109" t="str">
        <f t="shared" si="118"/>
        <v>SH-25-6456</v>
      </c>
      <c r="BS6467" s="109" t="s">
        <v>379</v>
      </c>
      <c r="BT6467" t="str">
        <f>Tabella2[[#This Row],[OUTCOME]]</f>
        <v>DCO</v>
      </c>
      <c r="BU6467" t="str">
        <f>_xlfn.CONCAT(Tabella2[[#This Row],[NAME SP]],Tabella2[[#This Row],[ID SP]]," - ",Tabella2[[#This Row],[SYLLABUS NO]])</f>
        <v>QATAR73 - FMS AAR01</v>
      </c>
      <c r="BV6467" t="s">
        <v>12012</v>
      </c>
    </row>
    <row r="6468" spans="1:74" hidden="1">
      <c r="A6468" s="103" t="s">
        <v>13676</v>
      </c>
      <c r="B6468" s="102">
        <v>45968</v>
      </c>
      <c r="C6468" s="104">
        <f>_xlfn.ISOWEEKNUM(Tabella2[[#This Row],[Date]])</f>
        <v>45</v>
      </c>
      <c r="D6468" s="104" t="s">
        <v>6621</v>
      </c>
      <c r="E6468" s="104" t="s">
        <v>284</v>
      </c>
      <c r="F6468" s="104">
        <v>83</v>
      </c>
      <c r="G6468" s="104" t="s">
        <v>257</v>
      </c>
      <c r="H6468" s="105">
        <v>32</v>
      </c>
      <c r="I6468" s="104"/>
      <c r="J6468" s="104" t="s">
        <v>258</v>
      </c>
      <c r="K6468" s="104" t="s">
        <v>77</v>
      </c>
      <c r="L6468" s="104" t="s">
        <v>259</v>
      </c>
      <c r="M6468" s="104" t="s">
        <v>461</v>
      </c>
      <c r="N6468" s="104"/>
      <c r="O6468" s="106"/>
      <c r="P6468" s="111" t="s">
        <v>491</v>
      </c>
      <c r="Q6468" s="153" t="s">
        <v>504</v>
      </c>
      <c r="R6468" s="153" t="s">
        <v>271</v>
      </c>
      <c r="S6468" s="153">
        <f>Tabella2[[#This Row],[PLD STOP]]-Tabella2[[#This Row],[PLD START]]</f>
        <v>4.1666666666666685E-2</v>
      </c>
      <c r="T6468" s="153">
        <v>0.47916666666666669</v>
      </c>
      <c r="U6468" s="153">
        <v>0.52083333333333337</v>
      </c>
      <c r="V6468" s="153">
        <f>IF(ISBLANK(T6468),"",Tabella2[[#This Row],[ACT STOP]]-Tabella2[[#This Row],[ACT START]])</f>
        <v>4.1666666666666685E-2</v>
      </c>
      <c r="W6468" s="104" t="s">
        <v>92</v>
      </c>
      <c r="X6468" s="104" t="s">
        <v>91</v>
      </c>
      <c r="Y6468" s="110"/>
      <c r="Z6468" s="106"/>
      <c r="AA6468" s="104"/>
      <c r="AB6468" s="107"/>
      <c r="AC6468" s="72">
        <f>IF(OR(Tabella2[[#This Row],[OUTCOME]]="DCO",Tabella2[[#This Row],[OUTCOME]]="SDC"),1,0)</f>
        <v>1</v>
      </c>
      <c r="AH6468" s="70"/>
      <c r="AI6468" s="70"/>
      <c r="AJ6468">
        <f>IF(OR(Tabella2[[#This Row],[OUTCOME]]="DNCO", Tabella2[[#This Row],[OUTCOME]]="SDNC"),1,0)</f>
        <v>0</v>
      </c>
      <c r="AL6468" s="70"/>
      <c r="BM6468" s="135">
        <f>Tabella2[[#This Row],[ACT START]]</f>
        <v>0.47916666666666669</v>
      </c>
      <c r="BN6468" s="136">
        <f>Tabella2[[#This Row],[ACT STOP]]</f>
        <v>0.52083333333333337</v>
      </c>
      <c r="BO6468" s="101"/>
      <c r="BR6468" s="109" t="str">
        <f t="shared" si="118"/>
        <v>SH-25-6457</v>
      </c>
      <c r="BS6468" s="109" t="s">
        <v>356</v>
      </c>
      <c r="BT6468" t="str">
        <f>Tabella2[[#This Row],[OUTCOME]]</f>
        <v>DCO</v>
      </c>
      <c r="BU6468" t="str">
        <f>_xlfn.CONCAT(Tabella2[[#This Row],[NAME SP]],Tabella2[[#This Row],[ID SP]]," - ",Tabella2[[#This Row],[SYLLABUS NO]])</f>
        <v>IFTS83 - FMS CAS01</v>
      </c>
      <c r="BV6468" t="s">
        <v>11871</v>
      </c>
    </row>
    <row r="6469" spans="1:74" hidden="1">
      <c r="A6469" s="103" t="s">
        <v>13679</v>
      </c>
      <c r="B6469" s="102">
        <v>45971</v>
      </c>
      <c r="C6469" s="104">
        <f>_xlfn.ISOWEEKNUM(Tabella2[[#This Row],[Date]])</f>
        <v>46</v>
      </c>
      <c r="D6469" s="104" t="s">
        <v>751</v>
      </c>
      <c r="E6469" s="104" t="s">
        <v>256</v>
      </c>
      <c r="F6469" s="104">
        <v>78</v>
      </c>
      <c r="G6469" s="104" t="s">
        <v>257</v>
      </c>
      <c r="H6469" s="105">
        <v>17</v>
      </c>
      <c r="I6469" s="104" t="s">
        <v>258</v>
      </c>
      <c r="J6469" s="104"/>
      <c r="K6469" s="104" t="s">
        <v>79</v>
      </c>
      <c r="L6469" s="104" t="s">
        <v>299</v>
      </c>
      <c r="M6469" s="104" t="s">
        <v>276</v>
      </c>
      <c r="N6469" s="104"/>
      <c r="O6469" s="106" t="str">
        <f>A6470</f>
        <v>18875</v>
      </c>
      <c r="P6469" s="111" t="s">
        <v>2947</v>
      </c>
      <c r="Q6469" s="153" t="s">
        <v>13677</v>
      </c>
      <c r="R6469" s="153" t="s">
        <v>13678</v>
      </c>
      <c r="S6469" s="153">
        <f>Tabella2[[#This Row],[PLD STOP]]-Tabella2[[#This Row],[PLD START]]</f>
        <v>4.1666666666666685E-2</v>
      </c>
      <c r="T6469" s="153" t="s">
        <v>13677</v>
      </c>
      <c r="U6469" s="153" t="s">
        <v>13678</v>
      </c>
      <c r="V6469" s="153">
        <f>IF(ISBLANK(T6469),"",Tabella2[[#This Row],[ACT STOP]]-Tabella2[[#This Row],[ACT START]])</f>
        <v>4.1666666666666685E-2</v>
      </c>
      <c r="W6469" s="104" t="s">
        <v>92</v>
      </c>
      <c r="X6469" s="104" t="s">
        <v>91</v>
      </c>
      <c r="Y6469" s="110"/>
      <c r="Z6469" s="106"/>
      <c r="AA6469" s="104"/>
      <c r="AB6469" s="107"/>
      <c r="AC6469" s="72">
        <f>IF(OR(Tabella2[[#This Row],[OUTCOME]]="DCO",Tabella2[[#This Row],[OUTCOME]]="SDC"),1,0)</f>
        <v>1</v>
      </c>
      <c r="AH6469" s="70"/>
      <c r="AI6469" s="70"/>
      <c r="AJ6469">
        <f>IF(OR(Tabella2[[#This Row],[OUTCOME]]="DNCO", Tabella2[[#This Row],[OUTCOME]]="SDNC"),1,0)</f>
        <v>0</v>
      </c>
      <c r="AL6469" s="70"/>
      <c r="BM6469" s="135" t="str">
        <f>Tabella2[[#This Row],[ACT START]]</f>
        <v>07:15</v>
      </c>
      <c r="BN6469" s="136" t="str">
        <f>Tabella2[[#This Row],[ACT STOP]]</f>
        <v>08:15</v>
      </c>
      <c r="BO6469" s="101"/>
      <c r="BR6469" s="109" t="str">
        <f t="shared" si="118"/>
        <v>SH-25-6458</v>
      </c>
      <c r="BS6469" s="109" t="s">
        <v>393</v>
      </c>
      <c r="BT6469" t="str">
        <f>Tabella2[[#This Row],[OUTCOME]]</f>
        <v>DCO</v>
      </c>
      <c r="BU6469" t="str">
        <f>_xlfn.CONCAT(Tabella2[[#This Row],[NAME SP]],Tabella2[[#This Row],[ID SP]]," - ",Tabella2[[#This Row],[SYLLABUS NO]])</f>
        <v>QATAR78 - FMSC OACM01</v>
      </c>
      <c r="BV6469" t="s">
        <v>11966</v>
      </c>
    </row>
    <row r="6470" spans="1:74" hidden="1">
      <c r="A6470" s="103" t="s">
        <v>13680</v>
      </c>
      <c r="B6470" s="102">
        <v>45971</v>
      </c>
      <c r="C6470" s="104">
        <f>_xlfn.ISOWEEKNUM(Tabella2[[#This Row],[Date]])</f>
        <v>46</v>
      </c>
      <c r="D6470" s="104" t="s">
        <v>195</v>
      </c>
      <c r="E6470" s="104" t="s">
        <v>298</v>
      </c>
      <c r="F6470" s="104"/>
      <c r="G6470" s="104" t="s">
        <v>284</v>
      </c>
      <c r="H6470" s="105">
        <v>23</v>
      </c>
      <c r="I6470" s="104"/>
      <c r="J6470" s="104" t="s">
        <v>258</v>
      </c>
      <c r="K6470" s="104" t="s">
        <v>78</v>
      </c>
      <c r="L6470" s="104" t="s">
        <v>299</v>
      </c>
      <c r="M6470" s="104" t="s">
        <v>276</v>
      </c>
      <c r="N6470" s="104"/>
      <c r="O6470" s="106" t="str">
        <f>A6469</f>
        <v>18874</v>
      </c>
      <c r="P6470" s="111" t="s">
        <v>300</v>
      </c>
      <c r="Q6470" s="153" t="s">
        <v>13677</v>
      </c>
      <c r="R6470" s="153" t="s">
        <v>13678</v>
      </c>
      <c r="S6470" s="153">
        <f>Tabella2[[#This Row],[PLD STOP]]-Tabella2[[#This Row],[PLD START]]</f>
        <v>4.1666666666666685E-2</v>
      </c>
      <c r="T6470" s="153" t="s">
        <v>13677</v>
      </c>
      <c r="U6470" s="153" t="s">
        <v>13678</v>
      </c>
      <c r="V6470" s="153">
        <f>IF(ISBLANK(T6470),"",Tabella2[[#This Row],[ACT STOP]]-Tabella2[[#This Row],[ACT START]])</f>
        <v>4.1666666666666685E-2</v>
      </c>
      <c r="W6470" s="104" t="s">
        <v>122</v>
      </c>
      <c r="X6470" s="104" t="s">
        <v>91</v>
      </c>
      <c r="Y6470" s="110"/>
      <c r="Z6470" s="106"/>
      <c r="AA6470" s="104"/>
      <c r="AB6470" s="107"/>
      <c r="AC6470" s="72">
        <f>IF(OR(Tabella2[[#This Row],[OUTCOME]]="DCO",Tabella2[[#This Row],[OUTCOME]]="SDC"),1,0)</f>
        <v>1</v>
      </c>
      <c r="AH6470" s="70"/>
      <c r="AI6470" s="70"/>
      <c r="AJ6470">
        <f>IF(OR(Tabella2[[#This Row],[OUTCOME]]="DNCO", Tabella2[[#This Row],[OUTCOME]]="SDNC"),1,0)</f>
        <v>0</v>
      </c>
      <c r="AL6470" s="70"/>
      <c r="BM6470" s="135" t="str">
        <f>Tabella2[[#This Row],[ACT START]]</f>
        <v>07:15</v>
      </c>
      <c r="BN6470" s="136" t="str">
        <f>Tabella2[[#This Row],[ACT STOP]]</f>
        <v>08:15</v>
      </c>
      <c r="BO6470" s="101"/>
      <c r="BR6470" s="109" t="str">
        <f t="shared" si="118"/>
        <v>SH-25-6459</v>
      </c>
      <c r="BS6470" s="109" t="s">
        <v>358</v>
      </c>
      <c r="BT6470" t="str">
        <f>Tabella2[[#This Row],[OUTCOME]]</f>
        <v>SDC</v>
      </c>
      <c r="BU6470" t="str">
        <f>_xlfn.CONCAT(Tabella2[[#This Row],[NAME SP]],Tabella2[[#This Row],[ID SP]]," - ",Tabella2[[#This Row],[SYLLABUS NO]])</f>
        <v>Support QATAR - SUPP</v>
      </c>
    </row>
    <row r="6471" spans="1:74" hidden="1">
      <c r="A6471" s="103" t="s">
        <v>13681</v>
      </c>
      <c r="B6471" s="102">
        <v>45971</v>
      </c>
      <c r="C6471" s="104">
        <f>_xlfn.ISOWEEKNUM(Tabella2[[#This Row],[Date]])</f>
        <v>46</v>
      </c>
      <c r="D6471" s="104" t="s">
        <v>9759</v>
      </c>
      <c r="E6471" s="104" t="s">
        <v>284</v>
      </c>
      <c r="F6471" s="104">
        <v>86</v>
      </c>
      <c r="G6471" s="104" t="s">
        <v>257</v>
      </c>
      <c r="H6471" s="105">
        <v>13</v>
      </c>
      <c r="I6471" s="104"/>
      <c r="J6471" s="104" t="s">
        <v>258</v>
      </c>
      <c r="K6471" s="104" t="s">
        <v>83</v>
      </c>
      <c r="L6471" s="104" t="s">
        <v>299</v>
      </c>
      <c r="M6471" s="104" t="s">
        <v>276</v>
      </c>
      <c r="N6471" s="104"/>
      <c r="O6471" s="106" t="str">
        <f>A6472</f>
        <v>18877</v>
      </c>
      <c r="P6471" s="111" t="s">
        <v>3960</v>
      </c>
      <c r="Q6471" s="153" t="s">
        <v>13677</v>
      </c>
      <c r="R6471" s="153" t="s">
        <v>13678</v>
      </c>
      <c r="S6471" s="153">
        <f>Tabella2[[#This Row],[PLD STOP]]-Tabella2[[#This Row],[PLD START]]</f>
        <v>4.1666666666666685E-2</v>
      </c>
      <c r="T6471" s="153" t="s">
        <v>13677</v>
      </c>
      <c r="U6471" s="153" t="s">
        <v>13678</v>
      </c>
      <c r="V6471" s="153">
        <f>IF(ISBLANK(T6471),"",Tabella2[[#This Row],[ACT STOP]]-Tabella2[[#This Row],[ACT START]])</f>
        <v>4.1666666666666685E-2</v>
      </c>
      <c r="W6471" s="104" t="s">
        <v>92</v>
      </c>
      <c r="X6471" s="104" t="s">
        <v>91</v>
      </c>
      <c r="Y6471" s="110"/>
      <c r="Z6471" s="106"/>
      <c r="AA6471" s="104"/>
      <c r="AB6471" s="107"/>
      <c r="AC6471" s="72">
        <f>IF(OR(Tabella2[[#This Row],[OUTCOME]]="DCO",Tabella2[[#This Row],[OUTCOME]]="SDC"),1,0)</f>
        <v>1</v>
      </c>
      <c r="AH6471" s="70"/>
      <c r="AI6471" s="70"/>
      <c r="AJ6471">
        <f>IF(OR(Tabella2[[#This Row],[OUTCOME]]="DNCO", Tabella2[[#This Row],[OUTCOME]]="SDNC"),1,0)</f>
        <v>0</v>
      </c>
      <c r="AL6471" s="70"/>
      <c r="BM6471" s="135" t="str">
        <f>Tabella2[[#This Row],[ACT START]]</f>
        <v>07:15</v>
      </c>
      <c r="BN6471" s="136" t="str">
        <f>Tabella2[[#This Row],[ACT STOP]]</f>
        <v>08:15</v>
      </c>
      <c r="BO6471" s="101"/>
      <c r="BR6471" s="109" t="str">
        <f t="shared" si="118"/>
        <v>SH-25-6460</v>
      </c>
      <c r="BS6471" s="109" t="s">
        <v>427</v>
      </c>
      <c r="BT6471" t="str">
        <f>Tabella2[[#This Row],[OUTCOME]]</f>
        <v>DCO</v>
      </c>
      <c r="BU6471" t="str">
        <f>_xlfn.CONCAT(Tabella2[[#This Row],[NAME SP]],Tabella2[[#This Row],[ID SP]]," - ",Tabella2[[#This Row],[SYLLABUS NO]])</f>
        <v>IFTS86 - FMSC BFM01</v>
      </c>
      <c r="BV6471" t="s">
        <v>11899</v>
      </c>
    </row>
    <row r="6472" spans="1:74" hidden="1">
      <c r="A6472" s="103" t="s">
        <v>13682</v>
      </c>
      <c r="B6472" s="102">
        <v>45971</v>
      </c>
      <c r="C6472" s="104">
        <f>_xlfn.ISOWEEKNUM(Tabella2[[#This Row],[Date]])</f>
        <v>46</v>
      </c>
      <c r="D6472" s="104" t="s">
        <v>195</v>
      </c>
      <c r="E6472" s="104" t="s">
        <v>398</v>
      </c>
      <c r="F6472" s="104"/>
      <c r="G6472" s="104" t="s">
        <v>257</v>
      </c>
      <c r="H6472" s="105">
        <v>2</v>
      </c>
      <c r="I6472" s="104"/>
      <c r="J6472" s="104" t="s">
        <v>258</v>
      </c>
      <c r="K6472" s="104" t="s">
        <v>80</v>
      </c>
      <c r="L6472" s="104" t="s">
        <v>299</v>
      </c>
      <c r="M6472" s="104" t="s">
        <v>276</v>
      </c>
      <c r="N6472" s="104"/>
      <c r="O6472" s="106" t="str">
        <f>A6471</f>
        <v>18876</v>
      </c>
      <c r="P6472" s="111" t="s">
        <v>300</v>
      </c>
      <c r="Q6472" s="153" t="s">
        <v>13677</v>
      </c>
      <c r="R6472" s="153" t="s">
        <v>13678</v>
      </c>
      <c r="S6472" s="153">
        <f>Tabella2[[#This Row],[PLD STOP]]-Tabella2[[#This Row],[PLD START]]</f>
        <v>4.1666666666666685E-2</v>
      </c>
      <c r="T6472" s="153" t="s">
        <v>13677</v>
      </c>
      <c r="U6472" s="153" t="s">
        <v>13678</v>
      </c>
      <c r="V6472" s="153">
        <f>IF(ISBLANK(T6472),"",Tabella2[[#This Row],[ACT STOP]]-Tabella2[[#This Row],[ACT START]])</f>
        <v>4.1666666666666685E-2</v>
      </c>
      <c r="W6472" s="104" t="s">
        <v>122</v>
      </c>
      <c r="X6472" s="104" t="s">
        <v>91</v>
      </c>
      <c r="Y6472" s="110"/>
      <c r="Z6472" s="106"/>
      <c r="AA6472" s="104"/>
      <c r="AB6472" s="107"/>
      <c r="AC6472" s="72">
        <f>IF(OR(Tabella2[[#This Row],[OUTCOME]]="DCO",Tabella2[[#This Row],[OUTCOME]]="SDC"),1,0)</f>
        <v>1</v>
      </c>
      <c r="AH6472" s="70"/>
      <c r="AI6472" s="70"/>
      <c r="AJ6472">
        <f>IF(OR(Tabella2[[#This Row],[OUTCOME]]="DNCO", Tabella2[[#This Row],[OUTCOME]]="SDNC"),1,0)</f>
        <v>0</v>
      </c>
      <c r="AL6472" s="70"/>
      <c r="BM6472" s="135" t="str">
        <f>Tabella2[[#This Row],[ACT START]]</f>
        <v>07:15</v>
      </c>
      <c r="BN6472" s="136" t="str">
        <f>Tabella2[[#This Row],[ACT STOP]]</f>
        <v>08:15</v>
      </c>
      <c r="BO6472" s="101"/>
      <c r="BR6472" s="109" t="str">
        <f t="shared" si="118"/>
        <v>SH-25-6461</v>
      </c>
      <c r="BS6472" s="109" t="s">
        <v>368</v>
      </c>
      <c r="BT6472" t="str">
        <f>Tabella2[[#This Row],[OUTCOME]]</f>
        <v>SDC</v>
      </c>
      <c r="BU6472" t="str">
        <f>_xlfn.CONCAT(Tabella2[[#This Row],[NAME SP]],Tabella2[[#This Row],[ID SP]]," - ",Tabella2[[#This Row],[SYLLABUS NO]])</f>
        <v>Support IFTS - SUPP</v>
      </c>
    </row>
    <row r="6473" spans="1:74" hidden="1">
      <c r="A6473" s="103" t="s">
        <v>13683</v>
      </c>
      <c r="B6473" s="102">
        <v>45971</v>
      </c>
      <c r="C6473" s="104">
        <f>_xlfn.ISOWEEKNUM(Tabella2[[#This Row],[Date]])</f>
        <v>46</v>
      </c>
      <c r="D6473" s="104" t="s">
        <v>9764</v>
      </c>
      <c r="E6473" s="104" t="s">
        <v>284</v>
      </c>
      <c r="F6473" s="104">
        <v>76</v>
      </c>
      <c r="G6473" s="104" t="s">
        <v>257</v>
      </c>
      <c r="H6473" s="105">
        <v>33</v>
      </c>
      <c r="I6473" s="104"/>
      <c r="J6473" s="104" t="s">
        <v>258</v>
      </c>
      <c r="K6473" s="104" t="s">
        <v>75</v>
      </c>
      <c r="L6473" s="104" t="s">
        <v>299</v>
      </c>
      <c r="M6473" s="104" t="s">
        <v>516</v>
      </c>
      <c r="N6473" s="104"/>
      <c r="O6473" s="106" t="str">
        <f>A6474</f>
        <v>18879</v>
      </c>
      <c r="P6473" s="111" t="s">
        <v>1877</v>
      </c>
      <c r="Q6473" s="153" t="s">
        <v>13677</v>
      </c>
      <c r="R6473" s="153" t="s">
        <v>13678</v>
      </c>
      <c r="S6473" s="153">
        <f>Tabella2[[#This Row],[PLD STOP]]-Tabella2[[#This Row],[PLD START]]</f>
        <v>4.1666666666666685E-2</v>
      </c>
      <c r="T6473" s="153" t="s">
        <v>13677</v>
      </c>
      <c r="U6473" s="153">
        <v>0.34722222222222221</v>
      </c>
      <c r="V6473" s="153">
        <f>IF(ISBLANK(T6473),"",Tabella2[[#This Row],[ACT STOP]]-Tabella2[[#This Row],[ACT START]])</f>
        <v>4.5138888888888895E-2</v>
      </c>
      <c r="W6473" s="104" t="s">
        <v>92</v>
      </c>
      <c r="X6473" s="104" t="s">
        <v>91</v>
      </c>
      <c r="Y6473" s="110"/>
      <c r="Z6473" s="106"/>
      <c r="AA6473" s="104"/>
      <c r="AB6473" s="107"/>
      <c r="AC6473" s="72">
        <f>IF(OR(Tabella2[[#This Row],[OUTCOME]]="DCO",Tabella2[[#This Row],[OUTCOME]]="SDC"),1,0)</f>
        <v>1</v>
      </c>
      <c r="AH6473" s="70"/>
      <c r="AI6473" s="70"/>
      <c r="AJ6473">
        <f>IF(OR(Tabella2[[#This Row],[OUTCOME]]="DNCO", Tabella2[[#This Row],[OUTCOME]]="SDNC"),1,0)</f>
        <v>0</v>
      </c>
      <c r="AL6473" s="70"/>
      <c r="BL6473" t="s">
        <v>13712</v>
      </c>
      <c r="BM6473" s="135" t="str">
        <f>Tabella2[[#This Row],[ACT START]]</f>
        <v>07:15</v>
      </c>
      <c r="BN6473" s="136">
        <f>Tabella2[[#This Row],[ACT STOP]]</f>
        <v>0.34722222222222221</v>
      </c>
      <c r="BO6473" s="101"/>
      <c r="BQ6473" t="s">
        <v>94</v>
      </c>
      <c r="BR6473" s="109" t="str">
        <f t="shared" si="118"/>
        <v>SH-25-6462</v>
      </c>
      <c r="BS6473" s="109" t="s">
        <v>458</v>
      </c>
      <c r="BT6473" t="str">
        <f>Tabella2[[#This Row],[OUTCOME]]</f>
        <v>DCO</v>
      </c>
      <c r="BU6473" t="str">
        <f>_xlfn.CONCAT(Tabella2[[#This Row],[NAME SP]],Tabella2[[#This Row],[ID SP]]," - ",Tabella2[[#This Row],[SYLLABUS NO]])</f>
        <v>IFTS76 - NET PGM01</v>
      </c>
      <c r="BV6473" t="s">
        <v>11885</v>
      </c>
    </row>
    <row r="6474" spans="1:74" hidden="1">
      <c r="A6474" s="103" t="s">
        <v>13684</v>
      </c>
      <c r="B6474" s="102">
        <v>45971</v>
      </c>
      <c r="C6474" s="104">
        <f>_xlfn.ISOWEEKNUM(Tabella2[[#This Row],[Date]])</f>
        <v>46</v>
      </c>
      <c r="D6474" s="104" t="s">
        <v>9764</v>
      </c>
      <c r="E6474" s="104" t="s">
        <v>284</v>
      </c>
      <c r="F6474" s="104">
        <v>78</v>
      </c>
      <c r="G6474" s="104" t="s">
        <v>284</v>
      </c>
      <c r="H6474" s="105">
        <v>9</v>
      </c>
      <c r="I6474" s="104"/>
      <c r="J6474" s="104" t="s">
        <v>258</v>
      </c>
      <c r="K6474" s="104" t="s">
        <v>77</v>
      </c>
      <c r="L6474" s="104" t="s">
        <v>299</v>
      </c>
      <c r="M6474" s="104" t="s">
        <v>516</v>
      </c>
      <c r="N6474" s="104"/>
      <c r="O6474" s="106" t="str">
        <f>A6473</f>
        <v>18878</v>
      </c>
      <c r="P6474" s="111" t="s">
        <v>1877</v>
      </c>
      <c r="Q6474" s="153" t="s">
        <v>13677</v>
      </c>
      <c r="R6474" s="153" t="s">
        <v>13678</v>
      </c>
      <c r="S6474" s="153">
        <f>Tabella2[[#This Row],[PLD STOP]]-Tabella2[[#This Row],[PLD START]]</f>
        <v>4.1666666666666685E-2</v>
      </c>
      <c r="T6474" s="153" t="s">
        <v>13677</v>
      </c>
      <c r="U6474" s="153">
        <v>0.34722222222222221</v>
      </c>
      <c r="V6474" s="153">
        <f>IF(ISBLANK(T6474),"",Tabella2[[#This Row],[ACT STOP]]-Tabella2[[#This Row],[ACT START]])</f>
        <v>4.5138888888888895E-2</v>
      </c>
      <c r="W6474" s="104" t="s">
        <v>92</v>
      </c>
      <c r="X6474" s="104" t="s">
        <v>91</v>
      </c>
      <c r="Y6474" s="110"/>
      <c r="Z6474" s="106"/>
      <c r="AA6474" s="104"/>
      <c r="AB6474" s="107"/>
      <c r="AC6474" s="72">
        <f>IF(OR(Tabella2[[#This Row],[OUTCOME]]="DCO",Tabella2[[#This Row],[OUTCOME]]="SDC"),1,0)</f>
        <v>1</v>
      </c>
      <c r="AH6474" s="70"/>
      <c r="AI6474" s="70"/>
      <c r="AJ6474">
        <f>IF(OR(Tabella2[[#This Row],[OUTCOME]]="DNCO", Tabella2[[#This Row],[OUTCOME]]="SDNC"),1,0)</f>
        <v>0</v>
      </c>
      <c r="AL6474" s="70"/>
      <c r="BL6474" t="s">
        <v>13713</v>
      </c>
      <c r="BM6474" s="135" t="str">
        <f>Tabella2[[#This Row],[ACT START]]</f>
        <v>07:15</v>
      </c>
      <c r="BN6474" s="136">
        <f>Tabella2[[#This Row],[ACT STOP]]</f>
        <v>0.34722222222222221</v>
      </c>
      <c r="BO6474" s="101"/>
      <c r="BQ6474" t="s">
        <v>94</v>
      </c>
      <c r="BR6474" s="109" t="str">
        <f t="shared" si="118"/>
        <v>SH-25-6463</v>
      </c>
      <c r="BS6474" s="109" t="s">
        <v>339</v>
      </c>
      <c r="BT6474" t="str">
        <f>Tabella2[[#This Row],[OUTCOME]]</f>
        <v>DCO</v>
      </c>
      <c r="BU6474" t="str">
        <f>_xlfn.CONCAT(Tabella2[[#This Row],[NAME SP]],Tabella2[[#This Row],[ID SP]]," - ",Tabella2[[#This Row],[SYLLABUS NO]])</f>
        <v>IFTS78 - NET PGM01</v>
      </c>
      <c r="BV6474" t="s">
        <v>11877</v>
      </c>
    </row>
    <row r="6475" spans="1:74" hidden="1">
      <c r="A6475" s="103" t="s">
        <v>13685</v>
      </c>
      <c r="B6475" s="102">
        <v>45971</v>
      </c>
      <c r="C6475" s="104">
        <f>_xlfn.ISOWEEKNUM(Tabella2[[#This Row],[Date]])</f>
        <v>46</v>
      </c>
      <c r="D6475" s="104" t="s">
        <v>6396</v>
      </c>
      <c r="E6475" s="104" t="s">
        <v>256</v>
      </c>
      <c r="F6475" s="104">
        <v>74</v>
      </c>
      <c r="G6475" s="104" t="s">
        <v>257</v>
      </c>
      <c r="H6475" s="105">
        <v>14</v>
      </c>
      <c r="I6475" s="104"/>
      <c r="J6475" s="104" t="s">
        <v>258</v>
      </c>
      <c r="K6475" s="104" t="s">
        <v>79</v>
      </c>
      <c r="L6475" s="104" t="s">
        <v>299</v>
      </c>
      <c r="M6475" s="104" t="s">
        <v>361</v>
      </c>
      <c r="N6475" s="104"/>
      <c r="O6475" s="106" t="str">
        <f>A6476</f>
        <v>18881</v>
      </c>
      <c r="P6475" s="111" t="s">
        <v>2616</v>
      </c>
      <c r="Q6475" s="153" t="s">
        <v>4368</v>
      </c>
      <c r="R6475" s="153" t="s">
        <v>4369</v>
      </c>
      <c r="S6475" s="153">
        <f>Tabella2[[#This Row],[PLD STOP]]-Tabella2[[#This Row],[PLD START]]</f>
        <v>4.1666666666666685E-2</v>
      </c>
      <c r="T6475" s="153" t="s">
        <v>4368</v>
      </c>
      <c r="U6475" s="153" t="s">
        <v>4369</v>
      </c>
      <c r="V6475" s="153">
        <f>IF(ISBLANK(T6475),"",Tabella2[[#This Row],[ACT STOP]]-Tabella2[[#This Row],[ACT START]])</f>
        <v>4.1666666666666685E-2</v>
      </c>
      <c r="W6475" s="104" t="s">
        <v>92</v>
      </c>
      <c r="X6475" s="104" t="s">
        <v>91</v>
      </c>
      <c r="Y6475" s="110"/>
      <c r="Z6475" s="106"/>
      <c r="AA6475" s="104"/>
      <c r="AB6475" s="107"/>
      <c r="AC6475" s="72">
        <f>IF(OR(Tabella2[[#This Row],[OUTCOME]]="DCO",Tabella2[[#This Row],[OUTCOME]]="SDC"),1,0)</f>
        <v>1</v>
      </c>
      <c r="AH6475" s="70"/>
      <c r="AI6475" s="70"/>
      <c r="AJ6475">
        <f>IF(OR(Tabella2[[#This Row],[OUTCOME]]="DNCO", Tabella2[[#This Row],[OUTCOME]]="SDNC"),1,0)</f>
        <v>0</v>
      </c>
      <c r="AL6475" s="70"/>
      <c r="BM6475" s="135" t="str">
        <f>Tabella2[[#This Row],[ACT START]]</f>
        <v>08:45</v>
      </c>
      <c r="BN6475" s="136" t="str">
        <f>Tabella2[[#This Row],[ACT STOP]]</f>
        <v>09:45</v>
      </c>
      <c r="BO6475" s="101"/>
      <c r="BR6475" s="109" t="str">
        <f t="shared" si="118"/>
        <v>SH-25-6464</v>
      </c>
      <c r="BS6475" s="109" t="s">
        <v>372</v>
      </c>
      <c r="BT6475" t="str">
        <f>Tabella2[[#This Row],[OUTCOME]]</f>
        <v>DCO</v>
      </c>
      <c r="BU6475" t="str">
        <f>_xlfn.CONCAT(Tabella2[[#This Row],[NAME SP]],Tabella2[[#This Row],[ID SP]]," - ",Tabella2[[#This Row],[SYLLABUS NO]])</f>
        <v>QATAR74 - NET ARNG02</v>
      </c>
      <c r="BV6475" t="s">
        <v>11931</v>
      </c>
    </row>
    <row r="6476" spans="1:74" hidden="1">
      <c r="A6476" s="103" t="s">
        <v>13686</v>
      </c>
      <c r="B6476" s="102">
        <v>45971</v>
      </c>
      <c r="C6476" s="104">
        <f>_xlfn.ISOWEEKNUM(Tabella2[[#This Row],[Date]])</f>
        <v>46</v>
      </c>
      <c r="D6476" s="104" t="s">
        <v>195</v>
      </c>
      <c r="E6476" s="104" t="s">
        <v>298</v>
      </c>
      <c r="F6476" s="104"/>
      <c r="G6476" s="104" t="s">
        <v>257</v>
      </c>
      <c r="H6476" s="105">
        <v>10</v>
      </c>
      <c r="I6476" s="104"/>
      <c r="J6476" s="104" t="s">
        <v>258</v>
      </c>
      <c r="K6476" s="104" t="s">
        <v>78</v>
      </c>
      <c r="L6476" s="104" t="s">
        <v>299</v>
      </c>
      <c r="M6476" s="104" t="s">
        <v>361</v>
      </c>
      <c r="N6476" s="104"/>
      <c r="O6476" s="106" t="str">
        <f>A6475</f>
        <v>18880</v>
      </c>
      <c r="P6476" s="111" t="s">
        <v>300</v>
      </c>
      <c r="Q6476" s="153" t="s">
        <v>4368</v>
      </c>
      <c r="R6476" s="153" t="s">
        <v>4369</v>
      </c>
      <c r="S6476" s="153">
        <f>Tabella2[[#This Row],[PLD STOP]]-Tabella2[[#This Row],[PLD START]]</f>
        <v>4.1666666666666685E-2</v>
      </c>
      <c r="T6476" s="153" t="s">
        <v>4368</v>
      </c>
      <c r="U6476" s="153" t="s">
        <v>4369</v>
      </c>
      <c r="V6476" s="153">
        <f>IF(ISBLANK(T6476),"",Tabella2[[#This Row],[ACT STOP]]-Tabella2[[#This Row],[ACT START]])</f>
        <v>4.1666666666666685E-2</v>
      </c>
      <c r="W6476" s="104" t="s">
        <v>122</v>
      </c>
      <c r="X6476" s="104" t="s">
        <v>91</v>
      </c>
      <c r="Y6476" s="110"/>
      <c r="Z6476" s="106"/>
      <c r="AA6476" s="104"/>
      <c r="AB6476" s="107"/>
      <c r="AC6476" s="72">
        <f>IF(OR(Tabella2[[#This Row],[OUTCOME]]="DCO",Tabella2[[#This Row],[OUTCOME]]="SDC"),1,0)</f>
        <v>1</v>
      </c>
      <c r="AH6476" s="70"/>
      <c r="AI6476" s="70"/>
      <c r="AJ6476">
        <f>IF(OR(Tabella2[[#This Row],[OUTCOME]]="DNCO", Tabella2[[#This Row],[OUTCOME]]="SDNC"),1,0)</f>
        <v>0</v>
      </c>
      <c r="AL6476" s="70"/>
      <c r="BM6476" s="135" t="str">
        <f>Tabella2[[#This Row],[ACT START]]</f>
        <v>08:45</v>
      </c>
      <c r="BN6476" s="136" t="str">
        <f>Tabella2[[#This Row],[ACT STOP]]</f>
        <v>09:45</v>
      </c>
      <c r="BO6476" s="101"/>
      <c r="BR6476" s="109" t="str">
        <f t="shared" si="118"/>
        <v>SH-25-6465</v>
      </c>
      <c r="BS6476" s="109" t="s">
        <v>552</v>
      </c>
      <c r="BT6476" t="str">
        <f>Tabella2[[#This Row],[OUTCOME]]</f>
        <v>SDC</v>
      </c>
      <c r="BU6476" t="str">
        <f>_xlfn.CONCAT(Tabella2[[#This Row],[NAME SP]],Tabella2[[#This Row],[ID SP]]," - ",Tabella2[[#This Row],[SYLLABUS NO]])</f>
        <v>Support QATAR - SUPP</v>
      </c>
    </row>
    <row r="6477" spans="1:74" hidden="1">
      <c r="A6477" s="103" t="s">
        <v>13687</v>
      </c>
      <c r="B6477" s="102">
        <v>45971</v>
      </c>
      <c r="C6477" s="104">
        <f>_xlfn.ISOWEEKNUM(Tabella2[[#This Row],[Date]])</f>
        <v>46</v>
      </c>
      <c r="D6477" s="104" t="s">
        <v>763</v>
      </c>
      <c r="E6477" s="104" t="s">
        <v>256</v>
      </c>
      <c r="F6477" s="104">
        <v>68</v>
      </c>
      <c r="G6477" s="104" t="s">
        <v>257</v>
      </c>
      <c r="H6477" s="105">
        <v>32</v>
      </c>
      <c r="I6477" s="104"/>
      <c r="J6477" s="104" t="s">
        <v>258</v>
      </c>
      <c r="K6477" s="104" t="s">
        <v>83</v>
      </c>
      <c r="L6477" s="104" t="s">
        <v>299</v>
      </c>
      <c r="M6477" s="104" t="s">
        <v>276</v>
      </c>
      <c r="N6477" s="104"/>
      <c r="O6477" s="106" t="str">
        <f>A6478</f>
        <v>18883</v>
      </c>
      <c r="P6477" s="111" t="s">
        <v>2947</v>
      </c>
      <c r="Q6477" s="153" t="s">
        <v>4368</v>
      </c>
      <c r="R6477" s="153" t="s">
        <v>4369</v>
      </c>
      <c r="S6477" s="153">
        <f>Tabella2[[#This Row],[PLD STOP]]-Tabella2[[#This Row],[PLD START]]</f>
        <v>4.1666666666666685E-2</v>
      </c>
      <c r="T6477" s="153" t="s">
        <v>4368</v>
      </c>
      <c r="U6477" s="153">
        <v>0.39930555555555558</v>
      </c>
      <c r="V6477" s="153">
        <f>IF(ISBLANK(T6477),"",Tabella2[[#This Row],[ACT STOP]]-Tabella2[[#This Row],[ACT START]])</f>
        <v>3.4722222222222265E-2</v>
      </c>
      <c r="W6477" s="104" t="s">
        <v>92</v>
      </c>
      <c r="X6477" s="104" t="s">
        <v>91</v>
      </c>
      <c r="Y6477" s="110"/>
      <c r="Z6477" s="106"/>
      <c r="AA6477" s="104"/>
      <c r="AB6477" s="107"/>
      <c r="AC6477" s="72">
        <f>IF(OR(Tabella2[[#This Row],[OUTCOME]]="DCO",Tabella2[[#This Row],[OUTCOME]]="SDC"),1,0)</f>
        <v>1</v>
      </c>
      <c r="AH6477" s="70"/>
      <c r="AI6477" s="70"/>
      <c r="AJ6477">
        <f>IF(OR(Tabella2[[#This Row],[OUTCOME]]="DNCO", Tabella2[[#This Row],[OUTCOME]]="SDNC"),1,0)</f>
        <v>0</v>
      </c>
      <c r="AL6477" s="70"/>
      <c r="BM6477" s="135" t="str">
        <f>Tabella2[[#This Row],[ACT START]]</f>
        <v>08:45</v>
      </c>
      <c r="BN6477" s="136">
        <f>Tabella2[[#This Row],[ACT STOP]]</f>
        <v>0.39930555555555558</v>
      </c>
      <c r="BO6477" s="101"/>
      <c r="BR6477" s="109" t="str">
        <f t="shared" ref="BR6477:BR6540" si="119">_xlfn.CONCAT(LEFT(BR6476,6),TEXT(RIGHT(BR6476,4)+1,"0000"))</f>
        <v>SH-25-6466</v>
      </c>
      <c r="BS6477" s="109" t="s">
        <v>356</v>
      </c>
      <c r="BT6477" t="str">
        <f>Tabella2[[#This Row],[OUTCOME]]</f>
        <v>DCO</v>
      </c>
      <c r="BU6477" t="str">
        <f>_xlfn.CONCAT(Tabella2[[#This Row],[NAME SP]],Tabella2[[#This Row],[ID SP]]," - ",Tabella2[[#This Row],[SYLLABUS NO]])</f>
        <v>QATAR68 - FMSC OACM01</v>
      </c>
      <c r="BV6477" t="s">
        <v>11998</v>
      </c>
    </row>
    <row r="6478" spans="1:74" hidden="1">
      <c r="A6478" s="103" t="s">
        <v>13688</v>
      </c>
      <c r="B6478" s="102">
        <v>45971</v>
      </c>
      <c r="C6478" s="104">
        <f>_xlfn.ISOWEEKNUM(Tabella2[[#This Row],[Date]])</f>
        <v>46</v>
      </c>
      <c r="D6478" s="104" t="s">
        <v>195</v>
      </c>
      <c r="E6478" s="104" t="s">
        <v>298</v>
      </c>
      <c r="F6478" s="104"/>
      <c r="G6478" s="104" t="s">
        <v>257</v>
      </c>
      <c r="H6478" s="105">
        <v>5</v>
      </c>
      <c r="I6478" s="104"/>
      <c r="J6478" s="104" t="s">
        <v>258</v>
      </c>
      <c r="K6478" s="104" t="s">
        <v>80</v>
      </c>
      <c r="L6478" s="104" t="s">
        <v>299</v>
      </c>
      <c r="M6478" s="104" t="s">
        <v>276</v>
      </c>
      <c r="N6478" s="104"/>
      <c r="O6478" s="106" t="str">
        <f>A6477</f>
        <v>18882</v>
      </c>
      <c r="P6478" s="111" t="s">
        <v>300</v>
      </c>
      <c r="Q6478" s="153" t="s">
        <v>4368</v>
      </c>
      <c r="R6478" s="153" t="s">
        <v>4369</v>
      </c>
      <c r="S6478" s="153">
        <f>Tabella2[[#This Row],[PLD STOP]]-Tabella2[[#This Row],[PLD START]]</f>
        <v>4.1666666666666685E-2</v>
      </c>
      <c r="T6478" s="153" t="s">
        <v>4368</v>
      </c>
      <c r="U6478" s="153" t="s">
        <v>4369</v>
      </c>
      <c r="V6478" s="153">
        <f>IF(ISBLANK(T6478),"",Tabella2[[#This Row],[ACT STOP]]-Tabella2[[#This Row],[ACT START]])</f>
        <v>4.1666666666666685E-2</v>
      </c>
      <c r="W6478" s="104" t="s">
        <v>122</v>
      </c>
      <c r="X6478" s="104" t="s">
        <v>91</v>
      </c>
      <c r="Y6478" s="110"/>
      <c r="Z6478" s="106"/>
      <c r="AA6478" s="104"/>
      <c r="AB6478" s="107"/>
      <c r="AC6478" s="72">
        <f>IF(OR(Tabella2[[#This Row],[OUTCOME]]="DCO",Tabella2[[#This Row],[OUTCOME]]="SDC"),1,0)</f>
        <v>1</v>
      </c>
      <c r="AH6478" s="70"/>
      <c r="AI6478" s="70"/>
      <c r="AJ6478">
        <f>IF(OR(Tabella2[[#This Row],[OUTCOME]]="DNCO", Tabella2[[#This Row],[OUTCOME]]="SDNC"),1,0)</f>
        <v>0</v>
      </c>
      <c r="AL6478" s="70"/>
      <c r="BM6478" s="135" t="str">
        <f>Tabella2[[#This Row],[ACT START]]</f>
        <v>08:45</v>
      </c>
      <c r="BN6478" s="136" t="str">
        <f>Tabella2[[#This Row],[ACT STOP]]</f>
        <v>09:45</v>
      </c>
      <c r="BO6478" s="101"/>
      <c r="BR6478" s="109" t="str">
        <f t="shared" si="119"/>
        <v>SH-25-6467</v>
      </c>
      <c r="BS6478" s="109" t="s">
        <v>416</v>
      </c>
      <c r="BT6478" t="str">
        <f>Tabella2[[#This Row],[OUTCOME]]</f>
        <v>SDC</v>
      </c>
      <c r="BU6478" t="str">
        <f>_xlfn.CONCAT(Tabella2[[#This Row],[NAME SP]],Tabella2[[#This Row],[ID SP]]," - ",Tabella2[[#This Row],[SYLLABUS NO]])</f>
        <v>Support QATAR - SUPP</v>
      </c>
    </row>
    <row r="6479" spans="1:74" hidden="1">
      <c r="A6479" s="103" t="s">
        <v>13689</v>
      </c>
      <c r="B6479" s="102">
        <v>45971</v>
      </c>
      <c r="C6479" s="104">
        <f>_xlfn.ISOWEEKNUM(Tabella2[[#This Row],[Date]])</f>
        <v>46</v>
      </c>
      <c r="D6479" s="104" t="s">
        <v>6621</v>
      </c>
      <c r="E6479" s="104" t="s">
        <v>284</v>
      </c>
      <c r="F6479" s="104">
        <v>83</v>
      </c>
      <c r="G6479" s="104" t="s">
        <v>284</v>
      </c>
      <c r="H6479" s="105">
        <v>22</v>
      </c>
      <c r="I6479" s="104"/>
      <c r="J6479" s="104" t="s">
        <v>258</v>
      </c>
      <c r="K6479" s="104" t="s">
        <v>81</v>
      </c>
      <c r="L6479" s="104" t="s">
        <v>259</v>
      </c>
      <c r="M6479" s="104" t="s">
        <v>461</v>
      </c>
      <c r="N6479" s="104"/>
      <c r="O6479" s="106"/>
      <c r="P6479" s="111" t="s">
        <v>610</v>
      </c>
      <c r="Q6479" s="153" t="s">
        <v>4368</v>
      </c>
      <c r="R6479" s="153" t="s">
        <v>4369</v>
      </c>
      <c r="S6479" s="153">
        <f>Tabella2[[#This Row],[PLD STOP]]-Tabella2[[#This Row],[PLD START]]</f>
        <v>4.1666666666666685E-2</v>
      </c>
      <c r="T6479" s="153" t="s">
        <v>4368</v>
      </c>
      <c r="U6479" s="153" t="s">
        <v>4369</v>
      </c>
      <c r="V6479" s="153">
        <f>IF(ISBLANK(T6479),"",Tabella2[[#This Row],[ACT STOP]]-Tabella2[[#This Row],[ACT START]])</f>
        <v>4.1666666666666685E-2</v>
      </c>
      <c r="W6479" s="104" t="s">
        <v>92</v>
      </c>
      <c r="X6479" s="104" t="s">
        <v>91</v>
      </c>
      <c r="Y6479" s="110"/>
      <c r="Z6479" s="106"/>
      <c r="AA6479" s="104"/>
      <c r="AB6479" s="107"/>
      <c r="AC6479" s="72">
        <f>IF(OR(Tabella2[[#This Row],[OUTCOME]]="DCO",Tabella2[[#This Row],[OUTCOME]]="SDC"),1,0)</f>
        <v>1</v>
      </c>
      <c r="AH6479" s="70"/>
      <c r="AI6479" s="70"/>
      <c r="AJ6479">
        <f>IF(OR(Tabella2[[#This Row],[OUTCOME]]="DNCO", Tabella2[[#This Row],[OUTCOME]]="SDNC"),1,0)</f>
        <v>0</v>
      </c>
      <c r="AL6479" s="70"/>
      <c r="BM6479" s="135" t="str">
        <f>Tabella2[[#This Row],[ACT START]]</f>
        <v>08:45</v>
      </c>
      <c r="BN6479" s="136" t="str">
        <f>Tabella2[[#This Row],[ACT STOP]]</f>
        <v>09:45</v>
      </c>
      <c r="BO6479" s="101"/>
      <c r="BR6479" s="109" t="str">
        <f t="shared" si="119"/>
        <v>SH-25-6468</v>
      </c>
      <c r="BS6479" s="109" t="s">
        <v>295</v>
      </c>
      <c r="BT6479" t="str">
        <f>Tabella2[[#This Row],[OUTCOME]]</f>
        <v>DCO</v>
      </c>
      <c r="BU6479" t="str">
        <f>_xlfn.CONCAT(Tabella2[[#This Row],[NAME SP]],Tabella2[[#This Row],[ID SP]]," - ",Tabella2[[#This Row],[SYLLABUS NO]])</f>
        <v>IFTS83 - FMS CAS02</v>
      </c>
      <c r="BV6479" t="s">
        <v>11871</v>
      </c>
    </row>
    <row r="6480" spans="1:74" hidden="1">
      <c r="A6480" s="103" t="s">
        <v>13690</v>
      </c>
      <c r="B6480" s="102">
        <v>45971</v>
      </c>
      <c r="C6480" s="104">
        <f>_xlfn.ISOWEEKNUM(Tabella2[[#This Row],[Date]])</f>
        <v>46</v>
      </c>
      <c r="D6480" s="104" t="s">
        <v>9759</v>
      </c>
      <c r="E6480" s="104" t="s">
        <v>284</v>
      </c>
      <c r="F6480" s="104">
        <v>85</v>
      </c>
      <c r="G6480" s="104" t="s">
        <v>284</v>
      </c>
      <c r="H6480" s="105">
        <v>9</v>
      </c>
      <c r="I6480" s="104"/>
      <c r="J6480" s="104" t="s">
        <v>258</v>
      </c>
      <c r="K6480" s="104" t="s">
        <v>79</v>
      </c>
      <c r="L6480" s="104" t="s">
        <v>299</v>
      </c>
      <c r="M6480" s="104" t="s">
        <v>276</v>
      </c>
      <c r="N6480" s="104"/>
      <c r="O6480" s="106" t="str">
        <f>A6481</f>
        <v>18886</v>
      </c>
      <c r="P6480" s="111" t="s">
        <v>3960</v>
      </c>
      <c r="Q6480" s="153" t="s">
        <v>540</v>
      </c>
      <c r="R6480" s="153" t="s">
        <v>541</v>
      </c>
      <c r="S6480" s="153">
        <f>Tabella2[[#This Row],[PLD STOP]]-Tabella2[[#This Row],[PLD START]]</f>
        <v>4.1666666666666685E-2</v>
      </c>
      <c r="T6480" s="153" t="s">
        <v>540</v>
      </c>
      <c r="U6480" s="153" t="s">
        <v>541</v>
      </c>
      <c r="V6480" s="153">
        <f>IF(ISBLANK(T6480),"",Tabella2[[#This Row],[ACT STOP]]-Tabella2[[#This Row],[ACT START]])</f>
        <v>4.1666666666666685E-2</v>
      </c>
      <c r="W6480" s="104" t="s">
        <v>92</v>
      </c>
      <c r="X6480" s="104" t="s">
        <v>91</v>
      </c>
      <c r="Y6480" s="110"/>
      <c r="Z6480" s="106"/>
      <c r="AA6480" s="104"/>
      <c r="AB6480" s="107"/>
      <c r="AC6480" s="72">
        <f>IF(OR(Tabella2[[#This Row],[OUTCOME]]="DCO",Tabella2[[#This Row],[OUTCOME]]="SDC"),1,0)</f>
        <v>1</v>
      </c>
      <c r="AH6480" s="70"/>
      <c r="AI6480" s="70"/>
      <c r="AJ6480">
        <f>IF(OR(Tabella2[[#This Row],[OUTCOME]]="DNCO", Tabella2[[#This Row],[OUTCOME]]="SDNC"),1,0)</f>
        <v>0</v>
      </c>
      <c r="AL6480" s="70"/>
      <c r="BM6480" s="135" t="str">
        <f>Tabella2[[#This Row],[ACT START]]</f>
        <v>10:15</v>
      </c>
      <c r="BN6480" s="136" t="str">
        <f>Tabella2[[#This Row],[ACT STOP]]</f>
        <v>11:15</v>
      </c>
      <c r="BO6480" s="101"/>
      <c r="BR6480" s="109" t="str">
        <f t="shared" si="119"/>
        <v>SH-25-6469</v>
      </c>
      <c r="BS6480" s="109" t="s">
        <v>339</v>
      </c>
      <c r="BT6480" t="str">
        <f>Tabella2[[#This Row],[OUTCOME]]</f>
        <v>DCO</v>
      </c>
      <c r="BU6480" t="str">
        <f>_xlfn.CONCAT(Tabella2[[#This Row],[NAME SP]],Tabella2[[#This Row],[ID SP]]," - ",Tabella2[[#This Row],[SYLLABUS NO]])</f>
        <v>IFTS85 - FMSC BFM01</v>
      </c>
      <c r="BV6480" t="s">
        <v>11935</v>
      </c>
    </row>
    <row r="6481" spans="1:74" hidden="1">
      <c r="A6481" s="103" t="s">
        <v>13691</v>
      </c>
      <c r="B6481" s="102">
        <v>45971</v>
      </c>
      <c r="C6481" s="104">
        <f>_xlfn.ISOWEEKNUM(Tabella2[[#This Row],[Date]])</f>
        <v>46</v>
      </c>
      <c r="D6481" s="104" t="s">
        <v>195</v>
      </c>
      <c r="E6481" s="104" t="s">
        <v>398</v>
      </c>
      <c r="F6481" s="104"/>
      <c r="G6481" s="104" t="s">
        <v>257</v>
      </c>
      <c r="H6481" s="105">
        <v>17</v>
      </c>
      <c r="I6481" s="104"/>
      <c r="J6481" s="104" t="s">
        <v>258</v>
      </c>
      <c r="K6481" s="104" t="s">
        <v>78</v>
      </c>
      <c r="L6481" s="104" t="s">
        <v>299</v>
      </c>
      <c r="M6481" s="104" t="s">
        <v>276</v>
      </c>
      <c r="N6481" s="104"/>
      <c r="O6481" s="106" t="str">
        <f>A6480</f>
        <v>18885</v>
      </c>
      <c r="P6481" s="111" t="s">
        <v>300</v>
      </c>
      <c r="Q6481" s="153" t="s">
        <v>540</v>
      </c>
      <c r="R6481" s="153" t="s">
        <v>541</v>
      </c>
      <c r="S6481" s="153">
        <f>Tabella2[[#This Row],[PLD STOP]]-Tabella2[[#This Row],[PLD START]]</f>
        <v>4.1666666666666685E-2</v>
      </c>
      <c r="T6481" s="153" t="s">
        <v>540</v>
      </c>
      <c r="U6481" s="153" t="s">
        <v>541</v>
      </c>
      <c r="V6481" s="153">
        <f>IF(ISBLANK(T6481),"",Tabella2[[#This Row],[ACT STOP]]-Tabella2[[#This Row],[ACT START]])</f>
        <v>4.1666666666666685E-2</v>
      </c>
      <c r="W6481" s="104" t="s">
        <v>122</v>
      </c>
      <c r="X6481" s="104" t="s">
        <v>91</v>
      </c>
      <c r="Y6481" s="110"/>
      <c r="Z6481" s="106"/>
      <c r="AA6481" s="104"/>
      <c r="AB6481" s="107"/>
      <c r="AC6481" s="72">
        <f>IF(OR(Tabella2[[#This Row],[OUTCOME]]="DCO",Tabella2[[#This Row],[OUTCOME]]="SDC"),1,0)</f>
        <v>1</v>
      </c>
      <c r="AH6481" s="70"/>
      <c r="AI6481" s="70"/>
      <c r="AJ6481">
        <f>IF(OR(Tabella2[[#This Row],[OUTCOME]]="DNCO", Tabella2[[#This Row],[OUTCOME]]="SDNC"),1,0)</f>
        <v>0</v>
      </c>
      <c r="AL6481" s="70"/>
      <c r="BM6481" s="135" t="str">
        <f>Tabella2[[#This Row],[ACT START]]</f>
        <v>10:15</v>
      </c>
      <c r="BN6481" s="136" t="str">
        <f>Tabella2[[#This Row],[ACT STOP]]</f>
        <v>11:15</v>
      </c>
      <c r="BO6481" s="101"/>
      <c r="BR6481" s="109" t="str">
        <f t="shared" si="119"/>
        <v>SH-25-6470</v>
      </c>
      <c r="BS6481" s="109" t="s">
        <v>393</v>
      </c>
      <c r="BT6481" t="str">
        <f>Tabella2[[#This Row],[OUTCOME]]</f>
        <v>SDC</v>
      </c>
      <c r="BU6481" t="str">
        <f>_xlfn.CONCAT(Tabella2[[#This Row],[NAME SP]],Tabella2[[#This Row],[ID SP]]," - ",Tabella2[[#This Row],[SYLLABUS NO]])</f>
        <v>Support IFTS - SUPP</v>
      </c>
    </row>
    <row r="6482" spans="1:74" hidden="1">
      <c r="A6482" s="103" t="s">
        <v>13692</v>
      </c>
      <c r="B6482" s="102">
        <v>45971</v>
      </c>
      <c r="C6482" s="104">
        <f>_xlfn.ISOWEEKNUM(Tabella2[[#This Row],[Date]])</f>
        <v>46</v>
      </c>
      <c r="D6482" s="104" t="s">
        <v>6396</v>
      </c>
      <c r="E6482" s="104" t="s">
        <v>256</v>
      </c>
      <c r="F6482" s="104">
        <v>75</v>
      </c>
      <c r="G6482" s="104" t="s">
        <v>257</v>
      </c>
      <c r="H6482" s="105">
        <v>13</v>
      </c>
      <c r="I6482" s="104"/>
      <c r="J6482" s="104" t="s">
        <v>258</v>
      </c>
      <c r="K6482" s="104" t="s">
        <v>83</v>
      </c>
      <c r="L6482" s="104" t="s">
        <v>299</v>
      </c>
      <c r="M6482" s="104" t="s">
        <v>361</v>
      </c>
      <c r="N6482" s="104"/>
      <c r="O6482" s="106" t="str">
        <f>A6483</f>
        <v>18888</v>
      </c>
      <c r="P6482" s="111" t="s">
        <v>2156</v>
      </c>
      <c r="Q6482" s="153" t="s">
        <v>540</v>
      </c>
      <c r="R6482" s="153" t="s">
        <v>541</v>
      </c>
      <c r="S6482" s="153">
        <f>Tabella2[[#This Row],[PLD STOP]]-Tabella2[[#This Row],[PLD START]]</f>
        <v>4.1666666666666685E-2</v>
      </c>
      <c r="T6482" s="153" t="s">
        <v>540</v>
      </c>
      <c r="U6482" s="153" t="s">
        <v>541</v>
      </c>
      <c r="V6482" s="153">
        <f>IF(ISBLANK(T6482),"",Tabella2[[#This Row],[ACT STOP]]-Tabella2[[#This Row],[ACT START]])</f>
        <v>4.1666666666666685E-2</v>
      </c>
      <c r="W6482" s="104" t="s">
        <v>92</v>
      </c>
      <c r="X6482" s="104" t="s">
        <v>91</v>
      </c>
      <c r="Y6482" s="110"/>
      <c r="Z6482" s="106"/>
      <c r="AA6482" s="104"/>
      <c r="AB6482" s="107"/>
      <c r="AC6482" s="72">
        <f>IF(OR(Tabella2[[#This Row],[OUTCOME]]="DCO",Tabella2[[#This Row],[OUTCOME]]="SDC"),1,0)</f>
        <v>1</v>
      </c>
      <c r="AH6482" s="70"/>
      <c r="AI6482" s="70"/>
      <c r="AJ6482">
        <f>IF(OR(Tabella2[[#This Row],[OUTCOME]]="DNCO", Tabella2[[#This Row],[OUTCOME]]="SDNC"),1,0)</f>
        <v>0</v>
      </c>
      <c r="AL6482" s="70"/>
      <c r="BM6482" s="135" t="str">
        <f>Tabella2[[#This Row],[ACT START]]</f>
        <v>10:15</v>
      </c>
      <c r="BN6482" s="136" t="str">
        <f>Tabella2[[#This Row],[ACT STOP]]</f>
        <v>11:15</v>
      </c>
      <c r="BO6482" s="101"/>
      <c r="BR6482" s="109" t="str">
        <f t="shared" si="119"/>
        <v>SH-25-6471</v>
      </c>
      <c r="BS6482" s="109" t="s">
        <v>427</v>
      </c>
      <c r="BT6482" t="str">
        <f>Tabella2[[#This Row],[OUTCOME]]</f>
        <v>DCO</v>
      </c>
      <c r="BU6482" t="str">
        <f>_xlfn.CONCAT(Tabella2[[#This Row],[NAME SP]],Tabella2[[#This Row],[ID SP]]," - ",Tabella2[[#This Row],[SYLLABUS NO]])</f>
        <v>QATAR75 - NET RNG02</v>
      </c>
      <c r="BV6482" t="s">
        <v>11971</v>
      </c>
    </row>
    <row r="6483" spans="1:74" hidden="1">
      <c r="A6483" s="103" t="s">
        <v>13693</v>
      </c>
      <c r="B6483" s="102">
        <v>45971</v>
      </c>
      <c r="C6483" s="104">
        <f>_xlfn.ISOWEEKNUM(Tabella2[[#This Row],[Date]])</f>
        <v>46</v>
      </c>
      <c r="D6483" s="104" t="s">
        <v>195</v>
      </c>
      <c r="E6483" s="104" t="s">
        <v>298</v>
      </c>
      <c r="F6483" s="104"/>
      <c r="G6483" s="104" t="s">
        <v>257</v>
      </c>
      <c r="H6483" s="105">
        <v>5</v>
      </c>
      <c r="I6483" s="104"/>
      <c r="J6483" s="104" t="s">
        <v>258</v>
      </c>
      <c r="K6483" s="104" t="s">
        <v>80</v>
      </c>
      <c r="L6483" s="104" t="s">
        <v>299</v>
      </c>
      <c r="M6483" s="104" t="s">
        <v>361</v>
      </c>
      <c r="N6483" s="104"/>
      <c r="O6483" s="106" t="str">
        <f>A6482</f>
        <v>18887</v>
      </c>
      <c r="P6483" s="111" t="s">
        <v>300</v>
      </c>
      <c r="Q6483" s="153" t="s">
        <v>540</v>
      </c>
      <c r="R6483" s="153" t="s">
        <v>541</v>
      </c>
      <c r="S6483" s="153">
        <f>Tabella2[[#This Row],[PLD STOP]]-Tabella2[[#This Row],[PLD START]]</f>
        <v>4.1666666666666685E-2</v>
      </c>
      <c r="T6483" s="153" t="s">
        <v>540</v>
      </c>
      <c r="U6483" s="153" t="s">
        <v>541</v>
      </c>
      <c r="V6483" s="153">
        <f>IF(ISBLANK(T6483),"",Tabella2[[#This Row],[ACT STOP]]-Tabella2[[#This Row],[ACT START]])</f>
        <v>4.1666666666666685E-2</v>
      </c>
      <c r="W6483" s="104" t="s">
        <v>122</v>
      </c>
      <c r="X6483" s="104" t="s">
        <v>91</v>
      </c>
      <c r="Y6483" s="110"/>
      <c r="Z6483" s="106"/>
      <c r="AA6483" s="104"/>
      <c r="AB6483" s="107"/>
      <c r="AC6483" s="72">
        <f>IF(OR(Tabella2[[#This Row],[OUTCOME]]="DCO",Tabella2[[#This Row],[OUTCOME]]="SDC"),1,0)</f>
        <v>1</v>
      </c>
      <c r="AH6483" s="70"/>
      <c r="AI6483" s="70"/>
      <c r="AJ6483">
        <f>IF(OR(Tabella2[[#This Row],[OUTCOME]]="DNCO", Tabella2[[#This Row],[OUTCOME]]="SDNC"),1,0)</f>
        <v>0</v>
      </c>
      <c r="AL6483" s="70"/>
      <c r="BM6483" s="135" t="str">
        <f>Tabella2[[#This Row],[ACT START]]</f>
        <v>10:15</v>
      </c>
      <c r="BN6483" s="136" t="str">
        <f>Tabella2[[#This Row],[ACT STOP]]</f>
        <v>11:15</v>
      </c>
      <c r="BO6483" s="101"/>
      <c r="BR6483" s="109" t="str">
        <f t="shared" si="119"/>
        <v>SH-25-6472</v>
      </c>
      <c r="BS6483" s="109" t="s">
        <v>416</v>
      </c>
      <c r="BT6483" t="str">
        <f>Tabella2[[#This Row],[OUTCOME]]</f>
        <v>SDC</v>
      </c>
      <c r="BU6483" t="str">
        <f>_xlfn.CONCAT(Tabella2[[#This Row],[NAME SP]],Tabella2[[#This Row],[ID SP]]," - ",Tabella2[[#This Row],[SYLLABUS NO]])</f>
        <v>Support QATAR - SUPP</v>
      </c>
    </row>
    <row r="6484" spans="1:74" hidden="1">
      <c r="A6484" s="103" t="s">
        <v>13694</v>
      </c>
      <c r="B6484" s="102">
        <v>45971</v>
      </c>
      <c r="C6484" s="104">
        <f>_xlfn.ISOWEEKNUM(Tabella2[[#This Row],[Date]])</f>
        <v>46</v>
      </c>
      <c r="D6484" s="104" t="s">
        <v>9740</v>
      </c>
      <c r="E6484" s="104" t="s">
        <v>284</v>
      </c>
      <c r="F6484" s="104">
        <v>87</v>
      </c>
      <c r="G6484" s="104" t="s">
        <v>257</v>
      </c>
      <c r="H6484" s="105">
        <v>2</v>
      </c>
      <c r="I6484" s="104"/>
      <c r="J6484" s="104" t="s">
        <v>258</v>
      </c>
      <c r="K6484" s="104" t="s">
        <v>81</v>
      </c>
      <c r="L6484" s="104" t="s">
        <v>259</v>
      </c>
      <c r="M6484" s="104" t="s">
        <v>1846</v>
      </c>
      <c r="N6484" s="104"/>
      <c r="O6484" s="106"/>
      <c r="P6484" s="111" t="s">
        <v>1847</v>
      </c>
      <c r="Q6484" s="153" t="s">
        <v>540</v>
      </c>
      <c r="R6484" s="153" t="s">
        <v>541</v>
      </c>
      <c r="S6484" s="153">
        <f>Tabella2[[#This Row],[PLD STOP]]-Tabella2[[#This Row],[PLD START]]</f>
        <v>4.1666666666666685E-2</v>
      </c>
      <c r="T6484" s="153" t="s">
        <v>540</v>
      </c>
      <c r="U6484" s="153" t="s">
        <v>541</v>
      </c>
      <c r="V6484" s="153">
        <f>IF(ISBLANK(T6484),"",Tabella2[[#This Row],[ACT STOP]]-Tabella2[[#This Row],[ACT START]])</f>
        <v>4.1666666666666685E-2</v>
      </c>
      <c r="W6484" s="104" t="s">
        <v>92</v>
      </c>
      <c r="X6484" s="104" t="s">
        <v>91</v>
      </c>
      <c r="Y6484" s="110"/>
      <c r="Z6484" s="106"/>
      <c r="AA6484" s="104"/>
      <c r="AB6484" s="107"/>
      <c r="AC6484" s="72">
        <f>IF(OR(Tabella2[[#This Row],[OUTCOME]]="DCO",Tabella2[[#This Row],[OUTCOME]]="SDC"),1,0)</f>
        <v>1</v>
      </c>
      <c r="AH6484" s="70"/>
      <c r="AI6484" s="70"/>
      <c r="AJ6484">
        <f>IF(OR(Tabella2[[#This Row],[OUTCOME]]="DNCO", Tabella2[[#This Row],[OUTCOME]]="SDNC"),1,0)</f>
        <v>0</v>
      </c>
      <c r="AL6484" s="70"/>
      <c r="BM6484" s="135" t="str">
        <f>Tabella2[[#This Row],[ACT START]]</f>
        <v>10:15</v>
      </c>
      <c r="BN6484" s="136" t="str">
        <f>Tabella2[[#This Row],[ACT STOP]]</f>
        <v>11:15</v>
      </c>
      <c r="BO6484" s="101"/>
      <c r="BR6484" s="109" t="str">
        <f t="shared" si="119"/>
        <v>SH-25-6473</v>
      </c>
      <c r="BS6484" s="109" t="s">
        <v>368</v>
      </c>
      <c r="BT6484" t="str">
        <f>Tabella2[[#This Row],[OUTCOME]]</f>
        <v>DCO</v>
      </c>
      <c r="BU6484" t="str">
        <f>_xlfn.CONCAT(Tabella2[[#This Row],[NAME SP]],Tabella2[[#This Row],[ID SP]]," - ",Tabella2[[#This Row],[SYLLABUS NO]])</f>
        <v>IFTS87 - PT AAR01</v>
      </c>
      <c r="BV6484" t="s">
        <v>11949</v>
      </c>
    </row>
    <row r="6485" spans="1:74" hidden="1">
      <c r="A6485" s="103" t="s">
        <v>13695</v>
      </c>
      <c r="B6485" s="102">
        <v>45971</v>
      </c>
      <c r="C6485" s="104">
        <f>_xlfn.ISOWEEKNUM(Tabella2[[#This Row],[Date]])</f>
        <v>46</v>
      </c>
      <c r="D6485" s="104" t="s">
        <v>9743</v>
      </c>
      <c r="E6485" s="104" t="s">
        <v>256</v>
      </c>
      <c r="F6485" s="104">
        <v>83</v>
      </c>
      <c r="G6485" s="104" t="s">
        <v>257</v>
      </c>
      <c r="H6485" s="105">
        <v>32</v>
      </c>
      <c r="I6485" s="104"/>
      <c r="J6485" s="104" t="s">
        <v>258</v>
      </c>
      <c r="K6485" s="104" t="s">
        <v>79</v>
      </c>
      <c r="L6485" s="104" t="s">
        <v>299</v>
      </c>
      <c r="M6485" s="104" t="s">
        <v>328</v>
      </c>
      <c r="N6485" s="104"/>
      <c r="O6485" s="106" t="str">
        <f>A6486</f>
        <v>18891</v>
      </c>
      <c r="P6485" s="111" t="s">
        <v>2641</v>
      </c>
      <c r="Q6485" s="153" t="s">
        <v>4384</v>
      </c>
      <c r="R6485" s="153" t="s">
        <v>4385</v>
      </c>
      <c r="S6485" s="153">
        <f>Tabella2[[#This Row],[PLD STOP]]-Tabella2[[#This Row],[PLD START]]</f>
        <v>4.1666666666666685E-2</v>
      </c>
      <c r="T6485" s="153" t="s">
        <v>4384</v>
      </c>
      <c r="U6485" s="153" t="s">
        <v>4385</v>
      </c>
      <c r="V6485" s="153">
        <f>IF(ISBLANK(T6485),"",Tabella2[[#This Row],[ACT STOP]]-Tabella2[[#This Row],[ACT START]])</f>
        <v>4.1666666666666685E-2</v>
      </c>
      <c r="W6485" s="104" t="s">
        <v>92</v>
      </c>
      <c r="X6485" s="104" t="s">
        <v>91</v>
      </c>
      <c r="Y6485" s="110"/>
      <c r="Z6485" s="106"/>
      <c r="AA6485" s="104"/>
      <c r="AB6485" s="107"/>
      <c r="AC6485" s="72">
        <f>IF(OR(Tabella2[[#This Row],[OUTCOME]]="DCO",Tabella2[[#This Row],[OUTCOME]]="SDC"),1,0)</f>
        <v>1</v>
      </c>
      <c r="AH6485" s="70"/>
      <c r="AI6485" s="70"/>
      <c r="AJ6485">
        <f>IF(OR(Tabella2[[#This Row],[OUTCOME]]="DNCO", Tabella2[[#This Row],[OUTCOME]]="SDNC"),1,0)</f>
        <v>0</v>
      </c>
      <c r="AL6485" s="70"/>
      <c r="BM6485" s="135" t="str">
        <f>Tabella2[[#This Row],[ACT START]]</f>
        <v>11:45</v>
      </c>
      <c r="BN6485" s="136" t="str">
        <f>Tabella2[[#This Row],[ACT STOP]]</f>
        <v>12:45</v>
      </c>
      <c r="BO6485" s="101"/>
      <c r="BR6485" s="109" t="str">
        <f t="shared" si="119"/>
        <v>SH-25-6474</v>
      </c>
      <c r="BS6485" s="109" t="s">
        <v>356</v>
      </c>
      <c r="BT6485" t="str">
        <f>Tabella2[[#This Row],[OUTCOME]]</f>
        <v>DCO</v>
      </c>
      <c r="BU6485" t="str">
        <f>_xlfn.CONCAT(Tabella2[[#This Row],[NAME SP]],Tabella2[[#This Row],[ID SP]]," - ",Tabella2[[#This Row],[SYLLABUS NO]])</f>
        <v>QATAR83 - NET BTLLB01</v>
      </c>
      <c r="BV6485" t="s">
        <v>11834</v>
      </c>
    </row>
    <row r="6486" spans="1:74" hidden="1">
      <c r="A6486" s="103" t="s">
        <v>13696</v>
      </c>
      <c r="B6486" s="102">
        <v>45971</v>
      </c>
      <c r="C6486" s="104">
        <f>_xlfn.ISOWEEKNUM(Tabella2[[#This Row],[Date]])</f>
        <v>46</v>
      </c>
      <c r="D6486" s="104" t="s">
        <v>9743</v>
      </c>
      <c r="E6486" s="104" t="s">
        <v>256</v>
      </c>
      <c r="F6486" s="104">
        <v>79</v>
      </c>
      <c r="G6486" s="104" t="s">
        <v>284</v>
      </c>
      <c r="H6486" s="105">
        <v>22</v>
      </c>
      <c r="I6486" s="104"/>
      <c r="J6486" s="104" t="s">
        <v>258</v>
      </c>
      <c r="K6486" s="104" t="s">
        <v>78</v>
      </c>
      <c r="L6486" s="104" t="s">
        <v>299</v>
      </c>
      <c r="M6486" s="104" t="s">
        <v>328</v>
      </c>
      <c r="N6486" s="104"/>
      <c r="O6486" s="106" t="str">
        <f>A6485</f>
        <v>18890</v>
      </c>
      <c r="P6486" s="111" t="s">
        <v>2641</v>
      </c>
      <c r="Q6486" s="153" t="s">
        <v>4384</v>
      </c>
      <c r="R6486" s="153" t="s">
        <v>4385</v>
      </c>
      <c r="S6486" s="153">
        <f>Tabella2[[#This Row],[PLD STOP]]-Tabella2[[#This Row],[PLD START]]</f>
        <v>4.1666666666666685E-2</v>
      </c>
      <c r="T6486" s="153" t="s">
        <v>4384</v>
      </c>
      <c r="U6486" s="153" t="s">
        <v>4385</v>
      </c>
      <c r="V6486" s="153">
        <f>IF(ISBLANK(T6486),"",Tabella2[[#This Row],[ACT STOP]]-Tabella2[[#This Row],[ACT START]])</f>
        <v>4.1666666666666685E-2</v>
      </c>
      <c r="W6486" s="104" t="s">
        <v>92</v>
      </c>
      <c r="X6486" s="104" t="s">
        <v>91</v>
      </c>
      <c r="Y6486" s="110"/>
      <c r="Z6486" s="106"/>
      <c r="AA6486" s="104"/>
      <c r="AB6486" s="107"/>
      <c r="AC6486" s="72">
        <f>IF(OR(Tabella2[[#This Row],[OUTCOME]]="DCO",Tabella2[[#This Row],[OUTCOME]]="SDC"),1,0)</f>
        <v>1</v>
      </c>
      <c r="AH6486" s="70"/>
      <c r="AI6486" s="70"/>
      <c r="AJ6486">
        <f>IF(OR(Tabella2[[#This Row],[OUTCOME]]="DNCO", Tabella2[[#This Row],[OUTCOME]]="SDNC"),1,0)</f>
        <v>0</v>
      </c>
      <c r="AL6486" s="70"/>
      <c r="BM6486" s="135" t="str">
        <f>Tabella2[[#This Row],[ACT START]]</f>
        <v>11:45</v>
      </c>
      <c r="BN6486" s="136" t="str">
        <f>Tabella2[[#This Row],[ACT STOP]]</f>
        <v>12:45</v>
      </c>
      <c r="BO6486" s="101"/>
      <c r="BR6486" s="109" t="str">
        <f t="shared" si="119"/>
        <v>SH-25-6475</v>
      </c>
      <c r="BS6486" s="109" t="s">
        <v>295</v>
      </c>
      <c r="BT6486" t="str">
        <f>Tabella2[[#This Row],[OUTCOME]]</f>
        <v>DCO</v>
      </c>
      <c r="BU6486" t="str">
        <f>_xlfn.CONCAT(Tabella2[[#This Row],[NAME SP]],Tabella2[[#This Row],[ID SP]]," - ",Tabella2[[#This Row],[SYLLABUS NO]])</f>
        <v>QATAR79 - NET BTLLB01</v>
      </c>
      <c r="BV6486" t="s">
        <v>11914</v>
      </c>
    </row>
    <row r="6487" spans="1:74" hidden="1">
      <c r="A6487" s="103" t="s">
        <v>13697</v>
      </c>
      <c r="B6487" s="102">
        <v>45971</v>
      </c>
      <c r="C6487" s="104">
        <f>_xlfn.ISOWEEKNUM(Tabella2[[#This Row],[Date]])</f>
        <v>46</v>
      </c>
      <c r="D6487" s="104" t="s">
        <v>763</v>
      </c>
      <c r="E6487" s="104" t="s">
        <v>256</v>
      </c>
      <c r="F6487" s="104">
        <v>63</v>
      </c>
      <c r="G6487" s="104" t="s">
        <v>257</v>
      </c>
      <c r="H6487" s="105">
        <v>14</v>
      </c>
      <c r="I6487" s="104"/>
      <c r="J6487" s="104" t="s">
        <v>258</v>
      </c>
      <c r="K6487" s="104" t="s">
        <v>83</v>
      </c>
      <c r="L6487" s="104" t="s">
        <v>299</v>
      </c>
      <c r="M6487" s="104" t="s">
        <v>276</v>
      </c>
      <c r="N6487" s="104"/>
      <c r="O6487" s="106" t="str">
        <f>A6488</f>
        <v>18893</v>
      </c>
      <c r="P6487" s="111" t="s">
        <v>2791</v>
      </c>
      <c r="Q6487" s="153" t="s">
        <v>4384</v>
      </c>
      <c r="R6487" s="153" t="s">
        <v>4385</v>
      </c>
      <c r="S6487" s="153">
        <f>Tabella2[[#This Row],[PLD STOP]]-Tabella2[[#This Row],[PLD START]]</f>
        <v>4.1666666666666685E-2</v>
      </c>
      <c r="T6487" s="153" t="s">
        <v>4384</v>
      </c>
      <c r="U6487" s="153" t="s">
        <v>4385</v>
      </c>
      <c r="V6487" s="153">
        <f>IF(ISBLANK(T6487),"",Tabella2[[#This Row],[ACT STOP]]-Tabella2[[#This Row],[ACT START]])</f>
        <v>4.1666666666666685E-2</v>
      </c>
      <c r="W6487" s="104" t="s">
        <v>92</v>
      </c>
      <c r="X6487" s="104" t="s">
        <v>91</v>
      </c>
      <c r="Y6487" s="110"/>
      <c r="Z6487" s="106"/>
      <c r="AA6487" s="104"/>
      <c r="AB6487" s="107"/>
      <c r="AC6487" s="72">
        <f>IF(OR(Tabella2[[#This Row],[OUTCOME]]="DCO",Tabella2[[#This Row],[OUTCOME]]="SDC"),1,0)</f>
        <v>1</v>
      </c>
      <c r="AH6487" s="70"/>
      <c r="AI6487" s="70"/>
      <c r="AJ6487">
        <f>IF(OR(Tabella2[[#This Row],[OUTCOME]]="DNCO", Tabella2[[#This Row],[OUTCOME]]="SDNC"),1,0)</f>
        <v>0</v>
      </c>
      <c r="AL6487" s="70"/>
      <c r="BM6487" s="135" t="str">
        <f>Tabella2[[#This Row],[ACT START]]</f>
        <v>11:45</v>
      </c>
      <c r="BN6487" s="136" t="str">
        <f>Tabella2[[#This Row],[ACT STOP]]</f>
        <v>12:45</v>
      </c>
      <c r="BO6487" s="101"/>
      <c r="BR6487" s="109" t="str">
        <f t="shared" si="119"/>
        <v>SH-25-6476</v>
      </c>
      <c r="BS6487" s="109" t="s">
        <v>372</v>
      </c>
      <c r="BT6487" t="str">
        <f>Tabella2[[#This Row],[OUTCOME]]</f>
        <v>DCO</v>
      </c>
      <c r="BU6487" t="str">
        <f>_xlfn.CONCAT(Tabella2[[#This Row],[NAME SP]],Tabella2[[#This Row],[ID SP]]," - ",Tabella2[[#This Row],[SYLLABUS NO]])</f>
        <v>QATAR63 - FMSC DACM02</v>
      </c>
      <c r="BV6487" t="s">
        <v>12980</v>
      </c>
    </row>
    <row r="6488" spans="1:74" hidden="1">
      <c r="A6488" s="103" t="s">
        <v>13698</v>
      </c>
      <c r="B6488" s="102">
        <v>45971</v>
      </c>
      <c r="C6488" s="104">
        <f>_xlfn.ISOWEEKNUM(Tabella2[[#This Row],[Date]])</f>
        <v>46</v>
      </c>
      <c r="D6488" s="104" t="s">
        <v>195</v>
      </c>
      <c r="E6488" s="104" t="s">
        <v>298</v>
      </c>
      <c r="F6488" s="104"/>
      <c r="G6488" s="104" t="s">
        <v>257</v>
      </c>
      <c r="H6488" s="105">
        <v>30</v>
      </c>
      <c r="I6488" s="104"/>
      <c r="J6488" s="104" t="s">
        <v>258</v>
      </c>
      <c r="K6488" s="104" t="s">
        <v>80</v>
      </c>
      <c r="L6488" s="104" t="s">
        <v>299</v>
      </c>
      <c r="M6488" s="104" t="s">
        <v>276</v>
      </c>
      <c r="N6488" s="104"/>
      <c r="O6488" s="106" t="str">
        <f>A6487</f>
        <v>18892</v>
      </c>
      <c r="P6488" s="111" t="s">
        <v>300</v>
      </c>
      <c r="Q6488" s="153" t="s">
        <v>4384</v>
      </c>
      <c r="R6488" s="153" t="s">
        <v>4385</v>
      </c>
      <c r="S6488" s="153">
        <f>Tabella2[[#This Row],[PLD STOP]]-Tabella2[[#This Row],[PLD START]]</f>
        <v>4.1666666666666685E-2</v>
      </c>
      <c r="T6488" s="153" t="s">
        <v>4384</v>
      </c>
      <c r="U6488" s="153" t="s">
        <v>4385</v>
      </c>
      <c r="V6488" s="153">
        <f>IF(ISBLANK(T6488),"",Tabella2[[#This Row],[ACT STOP]]-Tabella2[[#This Row],[ACT START]])</f>
        <v>4.1666666666666685E-2</v>
      </c>
      <c r="W6488" s="104" t="s">
        <v>122</v>
      </c>
      <c r="X6488" s="104" t="s">
        <v>91</v>
      </c>
      <c r="Y6488" s="110"/>
      <c r="Z6488" s="106"/>
      <c r="AA6488" s="104"/>
      <c r="AB6488" s="107"/>
      <c r="AC6488" s="72">
        <f>IF(OR(Tabella2[[#This Row],[OUTCOME]]="DCO",Tabella2[[#This Row],[OUTCOME]]="SDC"),1,0)</f>
        <v>1</v>
      </c>
      <c r="AH6488" s="70"/>
      <c r="AI6488" s="70"/>
      <c r="AJ6488">
        <f>IF(OR(Tabella2[[#This Row],[OUTCOME]]="DNCO", Tabella2[[#This Row],[OUTCOME]]="SDNC"),1,0)</f>
        <v>0</v>
      </c>
      <c r="AL6488" s="70"/>
      <c r="BM6488" s="135" t="str">
        <f>Tabella2[[#This Row],[ACT START]]</f>
        <v>11:45</v>
      </c>
      <c r="BN6488" s="136" t="str">
        <f>Tabella2[[#This Row],[ACT STOP]]</f>
        <v>12:45</v>
      </c>
      <c r="BO6488" s="101"/>
      <c r="BR6488" s="109" t="str">
        <f t="shared" si="119"/>
        <v>SH-25-6477</v>
      </c>
      <c r="BS6488" s="109" t="s">
        <v>279</v>
      </c>
      <c r="BT6488" t="str">
        <f>Tabella2[[#This Row],[OUTCOME]]</f>
        <v>SDC</v>
      </c>
      <c r="BU6488" t="str">
        <f>_xlfn.CONCAT(Tabella2[[#This Row],[NAME SP]],Tabella2[[#This Row],[ID SP]]," - ",Tabella2[[#This Row],[SYLLABUS NO]])</f>
        <v>Support QATAR - SUPP</v>
      </c>
    </row>
    <row r="6489" spans="1:74" hidden="1">
      <c r="A6489" s="103" t="s">
        <v>13699</v>
      </c>
      <c r="B6489" s="102">
        <v>45971</v>
      </c>
      <c r="C6489" s="104">
        <f>_xlfn.ISOWEEKNUM(Tabella2[[#This Row],[Date]])</f>
        <v>46</v>
      </c>
      <c r="D6489" s="104" t="s">
        <v>751</v>
      </c>
      <c r="E6489" s="104" t="s">
        <v>256</v>
      </c>
      <c r="F6489" s="104">
        <v>76</v>
      </c>
      <c r="G6489" s="104" t="s">
        <v>257</v>
      </c>
      <c r="H6489" s="105">
        <v>10</v>
      </c>
      <c r="I6489" s="104" t="s">
        <v>258</v>
      </c>
      <c r="J6489" s="104"/>
      <c r="K6489" s="104" t="s">
        <v>81</v>
      </c>
      <c r="L6489" s="104" t="s">
        <v>259</v>
      </c>
      <c r="M6489" s="104" t="s">
        <v>1846</v>
      </c>
      <c r="N6489" s="104"/>
      <c r="O6489" s="106"/>
      <c r="P6489" s="111" t="s">
        <v>1847</v>
      </c>
      <c r="Q6489" s="153" t="s">
        <v>4384</v>
      </c>
      <c r="R6489" s="153" t="s">
        <v>4385</v>
      </c>
      <c r="S6489" s="153">
        <f>Tabella2[[#This Row],[PLD STOP]]-Tabella2[[#This Row],[PLD START]]</f>
        <v>4.1666666666666685E-2</v>
      </c>
      <c r="T6489" s="153" t="s">
        <v>4384</v>
      </c>
      <c r="U6489" s="153" t="s">
        <v>4385</v>
      </c>
      <c r="V6489" s="153">
        <f>IF(ISBLANK(T6489),"",Tabella2[[#This Row],[ACT STOP]]-Tabella2[[#This Row],[ACT START]])</f>
        <v>4.1666666666666685E-2</v>
      </c>
      <c r="W6489" s="104" t="s">
        <v>92</v>
      </c>
      <c r="X6489" s="104" t="s">
        <v>91</v>
      </c>
      <c r="Y6489" s="110"/>
      <c r="Z6489" s="106"/>
      <c r="AA6489" s="104"/>
      <c r="AB6489" s="107"/>
      <c r="AC6489" s="72">
        <f>IF(OR(Tabella2[[#This Row],[OUTCOME]]="DCO",Tabella2[[#This Row],[OUTCOME]]="SDC"),1,0)</f>
        <v>1</v>
      </c>
      <c r="AH6489" s="70"/>
      <c r="AI6489" s="70"/>
      <c r="AJ6489">
        <f>IF(OR(Tabella2[[#This Row],[OUTCOME]]="DNCO", Tabella2[[#This Row],[OUTCOME]]="SDNC"),1,0)</f>
        <v>0</v>
      </c>
      <c r="AL6489" s="70"/>
      <c r="BM6489" s="135" t="str">
        <f>Tabella2[[#This Row],[ACT START]]</f>
        <v>11:45</v>
      </c>
      <c r="BN6489" s="136" t="str">
        <f>Tabella2[[#This Row],[ACT STOP]]</f>
        <v>12:45</v>
      </c>
      <c r="BO6489" s="101"/>
      <c r="BR6489" s="109" t="str">
        <f t="shared" si="119"/>
        <v>SH-25-6478</v>
      </c>
      <c r="BS6489" s="109" t="s">
        <v>552</v>
      </c>
      <c r="BT6489" t="str">
        <f>Tabella2[[#This Row],[OUTCOME]]</f>
        <v>DCO</v>
      </c>
      <c r="BU6489" t="str">
        <f>_xlfn.CONCAT(Tabella2[[#This Row],[NAME SP]],Tabella2[[#This Row],[ID SP]]," - ",Tabella2[[#This Row],[SYLLABUS NO]])</f>
        <v>QATAR76 - PT AAR01</v>
      </c>
      <c r="BV6489" t="s">
        <v>11939</v>
      </c>
    </row>
    <row r="6490" spans="1:74" hidden="1">
      <c r="A6490" s="103" t="s">
        <v>13700</v>
      </c>
      <c r="B6490" s="102">
        <v>45971</v>
      </c>
      <c r="C6490" s="104">
        <f>_xlfn.ISOWEEKNUM(Tabella2[[#This Row],[Date]])</f>
        <v>46</v>
      </c>
      <c r="D6490" s="104" t="s">
        <v>722</v>
      </c>
      <c r="E6490" s="104" t="s">
        <v>327</v>
      </c>
      <c r="F6490" s="104">
        <v>77</v>
      </c>
      <c r="G6490" s="104" t="s">
        <v>284</v>
      </c>
      <c r="H6490" s="105">
        <v>23</v>
      </c>
      <c r="I6490" s="104" t="s">
        <v>258</v>
      </c>
      <c r="J6490" s="104"/>
      <c r="K6490" s="104" t="s">
        <v>79</v>
      </c>
      <c r="L6490" s="104" t="s">
        <v>299</v>
      </c>
      <c r="M6490" s="104" t="s">
        <v>386</v>
      </c>
      <c r="N6490" s="104"/>
      <c r="O6490" s="106" t="str">
        <f>A6491</f>
        <v>18896</v>
      </c>
      <c r="P6490" s="111" t="s">
        <v>5307</v>
      </c>
      <c r="Q6490" s="153" t="s">
        <v>8463</v>
      </c>
      <c r="R6490" s="153" t="s">
        <v>8464</v>
      </c>
      <c r="S6490" s="153">
        <f>Tabella2[[#This Row],[PLD STOP]]-Tabella2[[#This Row],[PLD START]]</f>
        <v>4.166666666666663E-2</v>
      </c>
      <c r="T6490" s="153" t="s">
        <v>8463</v>
      </c>
      <c r="U6490" s="153" t="s">
        <v>8464</v>
      </c>
      <c r="V6490" s="153">
        <f>IF(ISBLANK(T6490),"",Tabella2[[#This Row],[ACT STOP]]-Tabella2[[#This Row],[ACT START]])</f>
        <v>4.166666666666663E-2</v>
      </c>
      <c r="W6490" s="104" t="s">
        <v>92</v>
      </c>
      <c r="X6490" s="104" t="s">
        <v>91</v>
      </c>
      <c r="Y6490" s="110"/>
      <c r="Z6490" s="106"/>
      <c r="AA6490" s="104"/>
      <c r="AB6490" s="107"/>
      <c r="AC6490" s="72">
        <f>IF(OR(Tabella2[[#This Row],[OUTCOME]]="DCO",Tabella2[[#This Row],[OUTCOME]]="SDC"),1,0)</f>
        <v>1</v>
      </c>
      <c r="AH6490" s="70"/>
      <c r="AI6490" s="70"/>
      <c r="AJ6490">
        <f>IF(OR(Tabella2[[#This Row],[OUTCOME]]="DNCO", Tabella2[[#This Row],[OUTCOME]]="SDNC"),1,0)</f>
        <v>0</v>
      </c>
      <c r="AL6490" s="70"/>
      <c r="BM6490" s="135" t="str">
        <f>Tabella2[[#This Row],[ACT START]]</f>
        <v>13:15</v>
      </c>
      <c r="BN6490" s="136" t="str">
        <f>Tabella2[[#This Row],[ACT STOP]]</f>
        <v>14:15</v>
      </c>
      <c r="BO6490" s="101"/>
      <c r="BR6490" s="109" t="str">
        <f t="shared" si="119"/>
        <v>SH-25-6479</v>
      </c>
      <c r="BS6490" s="109" t="s">
        <v>358</v>
      </c>
      <c r="BT6490" t="str">
        <f>Tabella2[[#This Row],[OUTCOME]]</f>
        <v>DCO</v>
      </c>
      <c r="BU6490" t="str">
        <f>_xlfn.CONCAT(Tabella2[[#This Row],[NAME SP]],Tabella2[[#This Row],[ID SP]]," - ",Tabella2[[#This Row],[SYLLABUS NO]])</f>
        <v>AMI77 - SD ADCA02</v>
      </c>
      <c r="BV6490" t="s">
        <v>11881</v>
      </c>
    </row>
    <row r="6491" spans="1:74" hidden="1">
      <c r="A6491" s="103" t="s">
        <v>13701</v>
      </c>
      <c r="B6491" s="102">
        <v>45971</v>
      </c>
      <c r="C6491" s="104">
        <f>_xlfn.ISOWEEKNUM(Tabella2[[#This Row],[Date]])</f>
        <v>46</v>
      </c>
      <c r="D6491" s="104" t="s">
        <v>722</v>
      </c>
      <c r="E6491" s="104" t="s">
        <v>327</v>
      </c>
      <c r="F6491" s="104">
        <v>82</v>
      </c>
      <c r="G6491" s="104" t="s">
        <v>284</v>
      </c>
      <c r="H6491" s="105">
        <v>9</v>
      </c>
      <c r="I6491" s="104" t="s">
        <v>258</v>
      </c>
      <c r="J6491" s="104"/>
      <c r="K6491" s="104" t="s">
        <v>78</v>
      </c>
      <c r="L6491" s="104" t="s">
        <v>299</v>
      </c>
      <c r="M6491" s="104" t="s">
        <v>386</v>
      </c>
      <c r="N6491" s="104"/>
      <c r="O6491" s="106" t="str">
        <f>A6490</f>
        <v>18895</v>
      </c>
      <c r="P6491" s="111" t="s">
        <v>5307</v>
      </c>
      <c r="Q6491" s="153" t="s">
        <v>8463</v>
      </c>
      <c r="R6491" s="153" t="s">
        <v>8464</v>
      </c>
      <c r="S6491" s="153">
        <f>Tabella2[[#This Row],[PLD STOP]]-Tabella2[[#This Row],[PLD START]]</f>
        <v>4.166666666666663E-2</v>
      </c>
      <c r="T6491" s="153" t="s">
        <v>8463</v>
      </c>
      <c r="U6491" s="153" t="s">
        <v>8464</v>
      </c>
      <c r="V6491" s="153">
        <f>IF(ISBLANK(T6491),"",Tabella2[[#This Row],[ACT STOP]]-Tabella2[[#This Row],[ACT START]])</f>
        <v>4.166666666666663E-2</v>
      </c>
      <c r="W6491" s="104" t="s">
        <v>92</v>
      </c>
      <c r="X6491" s="104" t="s">
        <v>91</v>
      </c>
      <c r="Y6491" s="110"/>
      <c r="Z6491" s="106"/>
      <c r="AA6491" s="104"/>
      <c r="AB6491" s="107"/>
      <c r="AC6491" s="72">
        <f>IF(OR(Tabella2[[#This Row],[OUTCOME]]="DCO",Tabella2[[#This Row],[OUTCOME]]="SDC"),1,0)</f>
        <v>1</v>
      </c>
      <c r="AH6491" s="70"/>
      <c r="AI6491" s="70"/>
      <c r="AJ6491">
        <f>IF(OR(Tabella2[[#This Row],[OUTCOME]]="DNCO", Tabella2[[#This Row],[OUTCOME]]="SDNC"),1,0)</f>
        <v>0</v>
      </c>
      <c r="AL6491" s="70"/>
      <c r="BM6491" s="135" t="str">
        <f>Tabella2[[#This Row],[ACT START]]</f>
        <v>13:15</v>
      </c>
      <c r="BN6491" s="136" t="str">
        <f>Tabella2[[#This Row],[ACT STOP]]</f>
        <v>14:15</v>
      </c>
      <c r="BO6491" s="101"/>
      <c r="BR6491" s="109" t="str">
        <f t="shared" si="119"/>
        <v>SH-25-6480</v>
      </c>
      <c r="BS6491" s="109" t="s">
        <v>339</v>
      </c>
      <c r="BT6491" t="str">
        <f>Tabella2[[#This Row],[OUTCOME]]</f>
        <v>DCO</v>
      </c>
      <c r="BU6491" t="str">
        <f>_xlfn.CONCAT(Tabella2[[#This Row],[NAME SP]],Tabella2[[#This Row],[ID SP]]," - ",Tabella2[[#This Row],[SYLLABUS NO]])</f>
        <v>AMI82 - SD ADCA02</v>
      </c>
      <c r="BV6491" t="s">
        <v>11927</v>
      </c>
    </row>
    <row r="6492" spans="1:74" hidden="1">
      <c r="A6492" s="103" t="s">
        <v>13702</v>
      </c>
      <c r="B6492" s="102">
        <v>45971</v>
      </c>
      <c r="C6492" s="104">
        <f>_xlfn.ISOWEEKNUM(Tabella2[[#This Row],[Date]])</f>
        <v>46</v>
      </c>
      <c r="D6492" s="104" t="s">
        <v>763</v>
      </c>
      <c r="E6492" s="104" t="s">
        <v>256</v>
      </c>
      <c r="F6492" s="104">
        <v>65</v>
      </c>
      <c r="G6492" s="104" t="s">
        <v>257</v>
      </c>
      <c r="H6492" s="105">
        <v>17</v>
      </c>
      <c r="I6492" s="104"/>
      <c r="J6492" s="104" t="s">
        <v>258</v>
      </c>
      <c r="K6492" s="104" t="s">
        <v>83</v>
      </c>
      <c r="L6492" s="104" t="s">
        <v>299</v>
      </c>
      <c r="M6492" s="104" t="s">
        <v>276</v>
      </c>
      <c r="N6492" s="104"/>
      <c r="O6492" s="106" t="str">
        <f>A6493</f>
        <v>18898</v>
      </c>
      <c r="P6492" s="111" t="s">
        <v>2205</v>
      </c>
      <c r="Q6492" s="153" t="s">
        <v>8463</v>
      </c>
      <c r="R6492" s="153" t="s">
        <v>8464</v>
      </c>
      <c r="S6492" s="153">
        <f>Tabella2[[#This Row],[PLD STOP]]-Tabella2[[#This Row],[PLD START]]</f>
        <v>4.166666666666663E-2</v>
      </c>
      <c r="T6492" s="153">
        <v>0.55208333333333337</v>
      </c>
      <c r="U6492" s="153">
        <v>0.59375</v>
      </c>
      <c r="V6492" s="153">
        <f>IF(ISBLANK(T6492),"",Tabella2[[#This Row],[ACT STOP]]-Tabella2[[#This Row],[ACT START]])</f>
        <v>4.166666666666663E-2</v>
      </c>
      <c r="W6492" s="104" t="s">
        <v>92</v>
      </c>
      <c r="X6492" s="104" t="s">
        <v>91</v>
      </c>
      <c r="Y6492" s="110"/>
      <c r="Z6492" s="106"/>
      <c r="AA6492" s="104"/>
      <c r="AB6492" s="107"/>
      <c r="AC6492" s="72">
        <f>IF(OR(Tabella2[[#This Row],[OUTCOME]]="DCO",Tabella2[[#This Row],[OUTCOME]]="SDC"),1,0)</f>
        <v>1</v>
      </c>
      <c r="AH6492" s="70"/>
      <c r="AI6492" s="70"/>
      <c r="AJ6492">
        <f>IF(OR(Tabella2[[#This Row],[OUTCOME]]="DNCO", Tabella2[[#This Row],[OUTCOME]]="SDNC"),1,0)</f>
        <v>0</v>
      </c>
      <c r="AL6492" s="70"/>
      <c r="BM6492" s="135">
        <f>Tabella2[[#This Row],[ACT START]]</f>
        <v>0.55208333333333337</v>
      </c>
      <c r="BN6492" s="136">
        <f>Tabella2[[#This Row],[ACT STOP]]</f>
        <v>0.59375</v>
      </c>
      <c r="BO6492" s="101"/>
      <c r="BR6492" s="109" t="str">
        <f t="shared" si="119"/>
        <v>SH-25-6481</v>
      </c>
      <c r="BS6492" s="109" t="s">
        <v>393</v>
      </c>
      <c r="BT6492" t="str">
        <f>Tabella2[[#This Row],[OUTCOME]]</f>
        <v>DCO</v>
      </c>
      <c r="BU6492" t="str">
        <f>_xlfn.CONCAT(Tabella2[[#This Row],[NAME SP]],Tabella2[[#This Row],[ID SP]]," - ",Tabella2[[#This Row],[SYLLABUS NO]])</f>
        <v>QATAR65 - FMSC OBFM01</v>
      </c>
      <c r="BV6492" t="s">
        <v>11943</v>
      </c>
    </row>
    <row r="6493" spans="1:74" hidden="1">
      <c r="A6493" s="103" t="s">
        <v>13703</v>
      </c>
      <c r="B6493" s="102">
        <v>45971</v>
      </c>
      <c r="C6493" s="104">
        <f>_xlfn.ISOWEEKNUM(Tabella2[[#This Row],[Date]])</f>
        <v>46</v>
      </c>
      <c r="D6493" s="104" t="s">
        <v>195</v>
      </c>
      <c r="E6493" s="104" t="s">
        <v>298</v>
      </c>
      <c r="F6493" s="104"/>
      <c r="G6493" s="104" t="s">
        <v>284</v>
      </c>
      <c r="H6493" s="105">
        <v>48</v>
      </c>
      <c r="I6493" s="104"/>
      <c r="J6493" s="104" t="s">
        <v>258</v>
      </c>
      <c r="K6493" s="104" t="s">
        <v>80</v>
      </c>
      <c r="L6493" s="104" t="s">
        <v>299</v>
      </c>
      <c r="M6493" s="104" t="s">
        <v>276</v>
      </c>
      <c r="N6493" s="104"/>
      <c r="O6493" s="106" t="str">
        <f>A6492</f>
        <v>18897</v>
      </c>
      <c r="P6493" s="111" t="s">
        <v>300</v>
      </c>
      <c r="Q6493" s="153" t="s">
        <v>8463</v>
      </c>
      <c r="R6493" s="153" t="s">
        <v>8464</v>
      </c>
      <c r="S6493" s="153">
        <f>Tabella2[[#This Row],[PLD STOP]]-Tabella2[[#This Row],[PLD START]]</f>
        <v>4.166666666666663E-2</v>
      </c>
      <c r="T6493" s="153">
        <v>0.55208333333333337</v>
      </c>
      <c r="U6493" s="153">
        <v>0.59375</v>
      </c>
      <c r="V6493" s="153">
        <f>IF(ISBLANK(T6493),"",Tabella2[[#This Row],[ACT STOP]]-Tabella2[[#This Row],[ACT START]])</f>
        <v>4.166666666666663E-2</v>
      </c>
      <c r="W6493" s="104" t="s">
        <v>122</v>
      </c>
      <c r="X6493" s="104" t="s">
        <v>91</v>
      </c>
      <c r="Y6493" s="110"/>
      <c r="Z6493" s="106"/>
      <c r="AA6493" s="104"/>
      <c r="AB6493" s="107"/>
      <c r="AC6493" s="72">
        <f>IF(OR(Tabella2[[#This Row],[OUTCOME]]="DCO",Tabella2[[#This Row],[OUTCOME]]="SDC"),1,0)</f>
        <v>1</v>
      </c>
      <c r="AH6493" s="70"/>
      <c r="AI6493" s="70"/>
      <c r="AJ6493">
        <f>IF(OR(Tabella2[[#This Row],[OUTCOME]]="DNCO", Tabella2[[#This Row],[OUTCOME]]="SDNC"),1,0)</f>
        <v>0</v>
      </c>
      <c r="AL6493" s="70"/>
      <c r="BM6493" s="135">
        <f>Tabella2[[#This Row],[ACT START]]</f>
        <v>0.55208333333333337</v>
      </c>
      <c r="BN6493" s="136">
        <f>Tabella2[[#This Row],[ACT STOP]]</f>
        <v>0.59375</v>
      </c>
      <c r="BO6493" s="101"/>
      <c r="BR6493" s="109" t="str">
        <f t="shared" si="119"/>
        <v>SH-25-6482</v>
      </c>
      <c r="BS6493" s="109" t="s">
        <v>1758</v>
      </c>
      <c r="BT6493" t="str">
        <f>Tabella2[[#This Row],[OUTCOME]]</f>
        <v>SDC</v>
      </c>
      <c r="BU6493" t="str">
        <f>_xlfn.CONCAT(Tabella2[[#This Row],[NAME SP]],Tabella2[[#This Row],[ID SP]]," - ",Tabella2[[#This Row],[SYLLABUS NO]])</f>
        <v>Support QATAR - SUPP</v>
      </c>
    </row>
    <row r="6494" spans="1:74" hidden="1">
      <c r="A6494" s="103" t="s">
        <v>13704</v>
      </c>
      <c r="B6494" s="102">
        <v>45971</v>
      </c>
      <c r="C6494" s="104">
        <f>_xlfn.ISOWEEKNUM(Tabella2[[#This Row],[Date]])</f>
        <v>46</v>
      </c>
      <c r="D6494" s="104" t="s">
        <v>9764</v>
      </c>
      <c r="E6494" s="104" t="s">
        <v>284</v>
      </c>
      <c r="F6494" s="104">
        <v>78</v>
      </c>
      <c r="G6494" s="104" t="s">
        <v>257</v>
      </c>
      <c r="H6494" s="105">
        <v>2</v>
      </c>
      <c r="I6494" s="104"/>
      <c r="J6494" s="104" t="s">
        <v>258</v>
      </c>
      <c r="K6494" s="104" t="s">
        <v>75</v>
      </c>
      <c r="L6494" s="104" t="s">
        <v>299</v>
      </c>
      <c r="M6494" s="104" t="s">
        <v>516</v>
      </c>
      <c r="N6494" s="104"/>
      <c r="O6494" s="106" t="str">
        <f>A6495</f>
        <v>18900</v>
      </c>
      <c r="P6494" s="111" t="s">
        <v>1993</v>
      </c>
      <c r="Q6494" s="153" t="s">
        <v>8463</v>
      </c>
      <c r="R6494" s="153" t="s">
        <v>8464</v>
      </c>
      <c r="S6494" s="153">
        <f>Tabella2[[#This Row],[PLD STOP]]-Tabella2[[#This Row],[PLD START]]</f>
        <v>4.166666666666663E-2</v>
      </c>
      <c r="T6494" s="153">
        <v>0.55208333333333337</v>
      </c>
      <c r="U6494" s="153">
        <v>0.59375</v>
      </c>
      <c r="V6494" s="153">
        <f>IF(ISBLANK(T6494),"",Tabella2[[#This Row],[ACT STOP]]-Tabella2[[#This Row],[ACT START]])</f>
        <v>4.166666666666663E-2</v>
      </c>
      <c r="W6494" s="104" t="s">
        <v>92</v>
      </c>
      <c r="X6494" s="104" t="s">
        <v>91</v>
      </c>
      <c r="Y6494" s="110" t="s">
        <v>13747</v>
      </c>
      <c r="Z6494" s="106"/>
      <c r="AA6494" s="104"/>
      <c r="AB6494" s="107"/>
      <c r="AC6494" s="72">
        <f>IF(OR(Tabella2[[#This Row],[OUTCOME]]="DCO",Tabella2[[#This Row],[OUTCOME]]="SDC"),1,0)</f>
        <v>1</v>
      </c>
      <c r="AH6494" s="70"/>
      <c r="AI6494" s="70"/>
      <c r="AJ6494">
        <f>IF(OR(Tabella2[[#This Row],[OUTCOME]]="DNCO", Tabella2[[#This Row],[OUTCOME]]="SDNC"),1,0)</f>
        <v>0</v>
      </c>
      <c r="AL6494" s="70"/>
      <c r="BM6494" s="135">
        <f>Tabella2[[#This Row],[ACT START]]</f>
        <v>0.55208333333333337</v>
      </c>
      <c r="BN6494" s="136">
        <f>Tabella2[[#This Row],[ACT STOP]]</f>
        <v>0.59375</v>
      </c>
      <c r="BO6494" s="101"/>
      <c r="BR6494" s="109" t="str">
        <f t="shared" si="119"/>
        <v>SH-25-6483</v>
      </c>
      <c r="BS6494" s="109" t="s">
        <v>368</v>
      </c>
      <c r="BT6494" t="str">
        <f>Tabella2[[#This Row],[OUTCOME]]</f>
        <v>DCO</v>
      </c>
      <c r="BU6494" t="str">
        <f>_xlfn.CONCAT(Tabella2[[#This Row],[NAME SP]],Tabella2[[#This Row],[ID SP]]," - ",Tabella2[[#This Row],[SYLLABUS NO]])</f>
        <v>IFTS78 - NET PGM02</v>
      </c>
      <c r="BV6494" t="s">
        <v>11877</v>
      </c>
    </row>
    <row r="6495" spans="1:74" hidden="1">
      <c r="A6495" s="103" t="s">
        <v>13705</v>
      </c>
      <c r="B6495" s="102">
        <v>45971</v>
      </c>
      <c r="C6495" s="104">
        <f>_xlfn.ISOWEEKNUM(Tabella2[[#This Row],[Date]])</f>
        <v>46</v>
      </c>
      <c r="D6495" s="104" t="s">
        <v>9764</v>
      </c>
      <c r="E6495" s="104" t="s">
        <v>284</v>
      </c>
      <c r="F6495" s="104">
        <v>76</v>
      </c>
      <c r="G6495" s="104" t="s">
        <v>257</v>
      </c>
      <c r="H6495" s="105">
        <v>13</v>
      </c>
      <c r="I6495" s="104"/>
      <c r="J6495" s="104" t="s">
        <v>258</v>
      </c>
      <c r="K6495" s="104" t="s">
        <v>77</v>
      </c>
      <c r="L6495" s="104" t="s">
        <v>299</v>
      </c>
      <c r="M6495" s="104" t="s">
        <v>516</v>
      </c>
      <c r="N6495" s="104"/>
      <c r="O6495" s="106" t="str">
        <f>A6494</f>
        <v>18899</v>
      </c>
      <c r="P6495" s="111" t="s">
        <v>1993</v>
      </c>
      <c r="Q6495" s="153" t="s">
        <v>8463</v>
      </c>
      <c r="R6495" s="153" t="s">
        <v>8464</v>
      </c>
      <c r="S6495" s="153">
        <f>Tabella2[[#This Row],[PLD STOP]]-Tabella2[[#This Row],[PLD START]]</f>
        <v>4.166666666666663E-2</v>
      </c>
      <c r="T6495" s="153">
        <v>0.55208333333333337</v>
      </c>
      <c r="U6495" s="153">
        <v>0.59375</v>
      </c>
      <c r="V6495" s="153">
        <f>IF(ISBLANK(T6495),"",Tabella2[[#This Row],[ACT STOP]]-Tabella2[[#This Row],[ACT START]])</f>
        <v>4.166666666666663E-2</v>
      </c>
      <c r="W6495" s="104" t="s">
        <v>92</v>
      </c>
      <c r="X6495" s="104" t="s">
        <v>91</v>
      </c>
      <c r="Y6495" s="110"/>
      <c r="Z6495" s="106"/>
      <c r="AA6495" s="104"/>
      <c r="AB6495" s="107"/>
      <c r="AC6495" s="72">
        <f>IF(OR(Tabella2[[#This Row],[OUTCOME]]="DCO",Tabella2[[#This Row],[OUTCOME]]="SDC"),1,0)</f>
        <v>1</v>
      </c>
      <c r="AH6495" s="70"/>
      <c r="AI6495" s="70"/>
      <c r="AJ6495">
        <f>IF(OR(Tabella2[[#This Row],[OUTCOME]]="DNCO", Tabella2[[#This Row],[OUTCOME]]="SDNC"),1,0)</f>
        <v>0</v>
      </c>
      <c r="AL6495" s="70"/>
      <c r="BM6495" s="135">
        <f>Tabella2[[#This Row],[ACT START]]</f>
        <v>0.55208333333333337</v>
      </c>
      <c r="BN6495" s="136">
        <f>Tabella2[[#This Row],[ACT STOP]]</f>
        <v>0.59375</v>
      </c>
      <c r="BO6495" s="101"/>
      <c r="BR6495" s="109" t="str">
        <f t="shared" si="119"/>
        <v>SH-25-6484</v>
      </c>
      <c r="BS6495" s="109" t="s">
        <v>427</v>
      </c>
      <c r="BT6495" t="str">
        <f>Tabella2[[#This Row],[OUTCOME]]</f>
        <v>DCO</v>
      </c>
      <c r="BU6495" t="str">
        <f>_xlfn.CONCAT(Tabella2[[#This Row],[NAME SP]],Tabella2[[#This Row],[ID SP]]," - ",Tabella2[[#This Row],[SYLLABUS NO]])</f>
        <v>IFTS76 - NET PGM02</v>
      </c>
      <c r="BV6495" t="s">
        <v>11885</v>
      </c>
    </row>
    <row r="6496" spans="1:74" hidden="1">
      <c r="A6496" s="103" t="s">
        <v>13706</v>
      </c>
      <c r="B6496" s="102">
        <v>45971</v>
      </c>
      <c r="C6496" s="104">
        <f>_xlfn.ISOWEEKNUM(Tabella2[[#This Row],[Date]])</f>
        <v>46</v>
      </c>
      <c r="D6496" s="104" t="s">
        <v>6396</v>
      </c>
      <c r="E6496" s="104" t="s">
        <v>256</v>
      </c>
      <c r="F6496" s="104">
        <v>70</v>
      </c>
      <c r="G6496" s="104" t="s">
        <v>257</v>
      </c>
      <c r="H6496" s="105">
        <v>10</v>
      </c>
      <c r="I6496" s="104"/>
      <c r="J6496" s="104" t="s">
        <v>258</v>
      </c>
      <c r="K6496" s="104" t="s">
        <v>79</v>
      </c>
      <c r="L6496" s="104" t="s">
        <v>299</v>
      </c>
      <c r="M6496" s="104" t="s">
        <v>276</v>
      </c>
      <c r="N6496" s="104"/>
      <c r="O6496" s="106" t="str">
        <f>A6497</f>
        <v>18902</v>
      </c>
      <c r="P6496" s="111" t="s">
        <v>2205</v>
      </c>
      <c r="Q6496" s="153" t="s">
        <v>12108</v>
      </c>
      <c r="R6496" s="153" t="s">
        <v>12109</v>
      </c>
      <c r="S6496" s="153">
        <f>Tabella2[[#This Row],[PLD STOP]]-Tabella2[[#This Row],[PLD START]]</f>
        <v>4.166666666666663E-2</v>
      </c>
      <c r="T6496" s="153" t="s">
        <v>12108</v>
      </c>
      <c r="U6496" s="153" t="s">
        <v>12109</v>
      </c>
      <c r="V6496" s="153">
        <f>IF(ISBLANK(T6496),"",Tabella2[[#This Row],[ACT STOP]]-Tabella2[[#This Row],[ACT START]])</f>
        <v>4.166666666666663E-2</v>
      </c>
      <c r="W6496" s="104" t="s">
        <v>92</v>
      </c>
      <c r="X6496" s="104" t="s">
        <v>91</v>
      </c>
      <c r="Y6496" s="110"/>
      <c r="Z6496" s="106"/>
      <c r="AA6496" s="104"/>
      <c r="AB6496" s="107"/>
      <c r="AC6496" s="72">
        <f>IF(OR(Tabella2[[#This Row],[OUTCOME]]="DCO",Tabella2[[#This Row],[OUTCOME]]="SDC"),1,0)</f>
        <v>1</v>
      </c>
      <c r="AH6496" s="70"/>
      <c r="AI6496" s="70"/>
      <c r="AJ6496">
        <f>IF(OR(Tabella2[[#This Row],[OUTCOME]]="DNCO", Tabella2[[#This Row],[OUTCOME]]="SDNC"),1,0)</f>
        <v>0</v>
      </c>
      <c r="AL6496" s="70"/>
      <c r="BM6496" s="135" t="str">
        <f>Tabella2[[#This Row],[ACT START]]</f>
        <v>14:45</v>
      </c>
      <c r="BN6496" s="136" t="str">
        <f>Tabella2[[#This Row],[ACT STOP]]</f>
        <v>15:45</v>
      </c>
      <c r="BO6496" s="101"/>
      <c r="BR6496" s="109" t="str">
        <f t="shared" si="119"/>
        <v>SH-25-6485</v>
      </c>
      <c r="BS6496" s="109" t="s">
        <v>552</v>
      </c>
      <c r="BT6496" t="str">
        <f>Tabella2[[#This Row],[OUTCOME]]</f>
        <v>DCO</v>
      </c>
      <c r="BU6496" t="str">
        <f>_xlfn.CONCAT(Tabella2[[#This Row],[NAME SP]],Tabella2[[#This Row],[ID SP]]," - ",Tabella2[[#This Row],[SYLLABUS NO]])</f>
        <v>QATAR70 - FMSC OBFM01</v>
      </c>
      <c r="BV6496" t="s">
        <v>12002</v>
      </c>
    </row>
    <row r="6497" spans="1:74" hidden="1">
      <c r="A6497" s="103" t="s">
        <v>13707</v>
      </c>
      <c r="B6497" s="102">
        <v>45971</v>
      </c>
      <c r="C6497" s="104">
        <f>_xlfn.ISOWEEKNUM(Tabella2[[#This Row],[Date]])</f>
        <v>46</v>
      </c>
      <c r="D6497" s="104" t="s">
        <v>195</v>
      </c>
      <c r="E6497" s="104" t="s">
        <v>298</v>
      </c>
      <c r="F6497" s="104"/>
      <c r="G6497" s="104" t="s">
        <v>257</v>
      </c>
      <c r="H6497" s="105">
        <v>32</v>
      </c>
      <c r="I6497" s="104"/>
      <c r="J6497" s="104" t="s">
        <v>258</v>
      </c>
      <c r="K6497" s="104" t="s">
        <v>78</v>
      </c>
      <c r="L6497" s="104" t="s">
        <v>299</v>
      </c>
      <c r="M6497" s="104" t="s">
        <v>276</v>
      </c>
      <c r="N6497" s="104"/>
      <c r="O6497" s="106" t="str">
        <f>A6496</f>
        <v>18901</v>
      </c>
      <c r="P6497" s="111" t="s">
        <v>300</v>
      </c>
      <c r="Q6497" s="153" t="s">
        <v>12108</v>
      </c>
      <c r="R6497" s="153" t="s">
        <v>12109</v>
      </c>
      <c r="S6497" s="153">
        <f>Tabella2[[#This Row],[PLD STOP]]-Tabella2[[#This Row],[PLD START]]</f>
        <v>4.166666666666663E-2</v>
      </c>
      <c r="T6497" s="153" t="s">
        <v>12108</v>
      </c>
      <c r="U6497" s="153" t="s">
        <v>12109</v>
      </c>
      <c r="V6497" s="153">
        <f>IF(ISBLANK(T6497),"",Tabella2[[#This Row],[ACT STOP]]-Tabella2[[#This Row],[ACT START]])</f>
        <v>4.166666666666663E-2</v>
      </c>
      <c r="W6497" s="104" t="s">
        <v>122</v>
      </c>
      <c r="X6497" s="104" t="s">
        <v>91</v>
      </c>
      <c r="Y6497" s="110"/>
      <c r="Z6497" s="106"/>
      <c r="AA6497" s="104"/>
      <c r="AB6497" s="107"/>
      <c r="AC6497" s="72">
        <f>IF(OR(Tabella2[[#This Row],[OUTCOME]]="DCO",Tabella2[[#This Row],[OUTCOME]]="SDC"),1,0)</f>
        <v>1</v>
      </c>
      <c r="AH6497" s="70"/>
      <c r="AI6497" s="70"/>
      <c r="AJ6497">
        <f>IF(OR(Tabella2[[#This Row],[OUTCOME]]="DNCO", Tabella2[[#This Row],[OUTCOME]]="SDNC"),1,0)</f>
        <v>0</v>
      </c>
      <c r="AL6497" s="70"/>
      <c r="BM6497" s="135" t="str">
        <f>Tabella2[[#This Row],[ACT START]]</f>
        <v>14:45</v>
      </c>
      <c r="BN6497" s="136" t="str">
        <f>Tabella2[[#This Row],[ACT STOP]]</f>
        <v>15:45</v>
      </c>
      <c r="BO6497" s="101"/>
      <c r="BR6497" s="109" t="str">
        <f t="shared" si="119"/>
        <v>SH-25-6486</v>
      </c>
      <c r="BS6497" s="109" t="s">
        <v>356</v>
      </c>
      <c r="BT6497" t="str">
        <f>Tabella2[[#This Row],[OUTCOME]]</f>
        <v>SDC</v>
      </c>
      <c r="BU6497" t="str">
        <f>_xlfn.CONCAT(Tabella2[[#This Row],[NAME SP]],Tabella2[[#This Row],[ID SP]]," - ",Tabella2[[#This Row],[SYLLABUS NO]])</f>
        <v>Support QATAR - SUPP</v>
      </c>
    </row>
    <row r="6498" spans="1:74" hidden="1">
      <c r="A6498" s="103" t="s">
        <v>13708</v>
      </c>
      <c r="B6498" s="102">
        <v>45971</v>
      </c>
      <c r="C6498" s="104">
        <f>_xlfn.ISOWEEKNUM(Tabella2[[#This Row],[Date]])</f>
        <v>46</v>
      </c>
      <c r="D6498" s="104" t="s">
        <v>860</v>
      </c>
      <c r="E6498" s="104" t="s">
        <v>284</v>
      </c>
      <c r="F6498" s="104">
        <v>81</v>
      </c>
      <c r="G6498" s="104" t="s">
        <v>257</v>
      </c>
      <c r="H6498" s="105">
        <v>5</v>
      </c>
      <c r="I6498" s="104"/>
      <c r="J6498" s="104" t="s">
        <v>258</v>
      </c>
      <c r="K6498" s="104" t="s">
        <v>83</v>
      </c>
      <c r="L6498" s="104" t="s">
        <v>299</v>
      </c>
      <c r="M6498" s="104" t="s">
        <v>276</v>
      </c>
      <c r="N6498" s="104"/>
      <c r="O6498" s="106" t="str">
        <f>A6499</f>
        <v>18904</v>
      </c>
      <c r="P6498" s="111" t="s">
        <v>844</v>
      </c>
      <c r="Q6498" s="153" t="s">
        <v>12108</v>
      </c>
      <c r="R6498" s="153" t="s">
        <v>12109</v>
      </c>
      <c r="S6498" s="153">
        <f>Tabella2[[#This Row],[PLD STOP]]-Tabella2[[#This Row],[PLD START]]</f>
        <v>4.166666666666663E-2</v>
      </c>
      <c r="T6498" s="153">
        <v>0.61458333333333337</v>
      </c>
      <c r="U6498" s="153">
        <v>0.65625</v>
      </c>
      <c r="V6498" s="153">
        <f>IF(ISBLANK(T6498),"",Tabella2[[#This Row],[ACT STOP]]-Tabella2[[#This Row],[ACT START]])</f>
        <v>4.166666666666663E-2</v>
      </c>
      <c r="W6498" s="104" t="s">
        <v>92</v>
      </c>
      <c r="X6498" s="104" t="s">
        <v>91</v>
      </c>
      <c r="Y6498" s="110"/>
      <c r="Z6498" s="106"/>
      <c r="AA6498" s="104"/>
      <c r="AB6498" s="107"/>
      <c r="AC6498" s="72">
        <f>IF(OR(Tabella2[[#This Row],[OUTCOME]]="DCO",Tabella2[[#This Row],[OUTCOME]]="SDC"),1,0)</f>
        <v>1</v>
      </c>
      <c r="AH6498" s="70"/>
      <c r="AI6498" s="70"/>
      <c r="AJ6498">
        <f>IF(OR(Tabella2[[#This Row],[OUTCOME]]="DNCO", Tabella2[[#This Row],[OUTCOME]]="SDNC"),1,0)</f>
        <v>0</v>
      </c>
      <c r="AL6498" s="70"/>
      <c r="BM6498" s="135">
        <f>Tabella2[[#This Row],[ACT START]]</f>
        <v>0.61458333333333337</v>
      </c>
      <c r="BN6498" s="136">
        <f>Tabella2[[#This Row],[ACT STOP]]</f>
        <v>0.65625</v>
      </c>
      <c r="BO6498" s="101"/>
      <c r="BR6498" s="109" t="str">
        <f t="shared" si="119"/>
        <v>SH-25-6487</v>
      </c>
      <c r="BS6498" s="109" t="s">
        <v>416</v>
      </c>
      <c r="BT6498" t="str">
        <f>Tabella2[[#This Row],[OUTCOME]]</f>
        <v>DCO</v>
      </c>
      <c r="BU6498" t="str">
        <f>_xlfn.CONCAT(Tabella2[[#This Row],[NAME SP]],Tabella2[[#This Row],[ID SP]]," - ",Tabella2[[#This Row],[SYLLABUS NO]])</f>
        <v>IFTS81 - FMSC HACM02</v>
      </c>
      <c r="BV6498" t="s">
        <v>11890</v>
      </c>
    </row>
    <row r="6499" spans="1:74" hidden="1">
      <c r="A6499" s="103" t="s">
        <v>13709</v>
      </c>
      <c r="B6499" s="102">
        <v>45971</v>
      </c>
      <c r="C6499" s="104">
        <f>_xlfn.ISOWEEKNUM(Tabella2[[#This Row],[Date]])</f>
        <v>46</v>
      </c>
      <c r="D6499" s="104" t="s">
        <v>195</v>
      </c>
      <c r="E6499" s="104" t="s">
        <v>398</v>
      </c>
      <c r="F6499" s="104"/>
      <c r="G6499" s="104" t="s">
        <v>284</v>
      </c>
      <c r="H6499" s="105">
        <v>22</v>
      </c>
      <c r="I6499" s="104"/>
      <c r="J6499" s="104" t="s">
        <v>258</v>
      </c>
      <c r="K6499" s="104" t="s">
        <v>80</v>
      </c>
      <c r="L6499" s="104" t="s">
        <v>299</v>
      </c>
      <c r="M6499" s="104" t="s">
        <v>276</v>
      </c>
      <c r="N6499" s="104"/>
      <c r="O6499" s="106" t="str">
        <f>A6498</f>
        <v>18903</v>
      </c>
      <c r="P6499" s="111" t="s">
        <v>300</v>
      </c>
      <c r="Q6499" s="153" t="s">
        <v>12108</v>
      </c>
      <c r="R6499" s="153" t="s">
        <v>12109</v>
      </c>
      <c r="S6499" s="153">
        <f>Tabella2[[#This Row],[PLD STOP]]-Tabella2[[#This Row],[PLD START]]</f>
        <v>4.166666666666663E-2</v>
      </c>
      <c r="T6499" s="153">
        <v>0.61458333333333337</v>
      </c>
      <c r="U6499" s="153">
        <v>0.65625</v>
      </c>
      <c r="V6499" s="153">
        <f>IF(ISBLANK(T6499),"",Tabella2[[#This Row],[ACT STOP]]-Tabella2[[#This Row],[ACT START]])</f>
        <v>4.166666666666663E-2</v>
      </c>
      <c r="W6499" s="104" t="s">
        <v>122</v>
      </c>
      <c r="X6499" s="104" t="s">
        <v>91</v>
      </c>
      <c r="Y6499" s="110"/>
      <c r="Z6499" s="106"/>
      <c r="AA6499" s="104"/>
      <c r="AB6499" s="107"/>
      <c r="AC6499" s="72">
        <f>IF(OR(Tabella2[[#This Row],[OUTCOME]]="DCO",Tabella2[[#This Row],[OUTCOME]]="SDC"),1,0)</f>
        <v>1</v>
      </c>
      <c r="AH6499" s="70"/>
      <c r="AI6499" s="70"/>
      <c r="AJ6499">
        <f>IF(OR(Tabella2[[#This Row],[OUTCOME]]="DNCO", Tabella2[[#This Row],[OUTCOME]]="SDNC"),1,0)</f>
        <v>0</v>
      </c>
      <c r="AL6499" s="70"/>
      <c r="BM6499" s="135">
        <f>Tabella2[[#This Row],[ACT START]]</f>
        <v>0.61458333333333337</v>
      </c>
      <c r="BN6499" s="136">
        <f>Tabella2[[#This Row],[ACT STOP]]</f>
        <v>0.65625</v>
      </c>
      <c r="BO6499" s="101"/>
      <c r="BR6499" s="109" t="str">
        <f t="shared" si="119"/>
        <v>SH-25-6488</v>
      </c>
      <c r="BS6499" s="109" t="s">
        <v>295</v>
      </c>
      <c r="BT6499" t="str">
        <f>Tabella2[[#This Row],[OUTCOME]]</f>
        <v>SDC</v>
      </c>
      <c r="BU6499" t="str">
        <f>_xlfn.CONCAT(Tabella2[[#This Row],[NAME SP]],Tabella2[[#This Row],[ID SP]]," - ",Tabella2[[#This Row],[SYLLABUS NO]])</f>
        <v>Support IFTS - SUPP</v>
      </c>
    </row>
    <row r="6500" spans="1:74" hidden="1">
      <c r="A6500" s="103" t="s">
        <v>13710</v>
      </c>
      <c r="B6500" s="102">
        <v>45971</v>
      </c>
      <c r="C6500" s="104">
        <f>_xlfn.ISOWEEKNUM(Tabella2[[#This Row],[Date]])</f>
        <v>46</v>
      </c>
      <c r="D6500" s="104" t="s">
        <v>6396</v>
      </c>
      <c r="E6500" s="104" t="s">
        <v>256</v>
      </c>
      <c r="F6500" s="104">
        <v>71</v>
      </c>
      <c r="G6500" s="104" t="s">
        <v>257</v>
      </c>
      <c r="H6500" s="105">
        <v>6</v>
      </c>
      <c r="I6500" s="104"/>
      <c r="J6500" s="104" t="s">
        <v>258</v>
      </c>
      <c r="K6500" s="104" t="s">
        <v>75</v>
      </c>
      <c r="L6500" s="104" t="s">
        <v>299</v>
      </c>
      <c r="M6500" s="104" t="s">
        <v>516</v>
      </c>
      <c r="N6500" s="104"/>
      <c r="O6500" s="106" t="str">
        <f>A6501</f>
        <v>18906</v>
      </c>
      <c r="P6500" s="111" t="s">
        <v>1993</v>
      </c>
      <c r="Q6500" s="153" t="s">
        <v>12108</v>
      </c>
      <c r="R6500" s="153" t="s">
        <v>12109</v>
      </c>
      <c r="S6500" s="153">
        <f>Tabella2[[#This Row],[PLD STOP]]-Tabella2[[#This Row],[PLD START]]</f>
        <v>4.166666666666663E-2</v>
      </c>
      <c r="T6500" s="153">
        <v>0.61458333333333337</v>
      </c>
      <c r="U6500" s="153">
        <v>0.65625</v>
      </c>
      <c r="V6500" s="153">
        <f>IF(ISBLANK(T6500),"",Tabella2[[#This Row],[ACT STOP]]-Tabella2[[#This Row],[ACT START]])</f>
        <v>4.166666666666663E-2</v>
      </c>
      <c r="W6500" s="104" t="s">
        <v>92</v>
      </c>
      <c r="X6500" s="104" t="s">
        <v>91</v>
      </c>
      <c r="Y6500" s="110"/>
      <c r="Z6500" s="106"/>
      <c r="AA6500" s="104"/>
      <c r="AB6500" s="107"/>
      <c r="AC6500" s="72">
        <f>IF(OR(Tabella2[[#This Row],[OUTCOME]]="DCO",Tabella2[[#This Row],[OUTCOME]]="SDC"),1,0)</f>
        <v>1</v>
      </c>
      <c r="AH6500" s="70"/>
      <c r="AI6500" s="70"/>
      <c r="AJ6500">
        <f>IF(OR(Tabella2[[#This Row],[OUTCOME]]="DNCO", Tabella2[[#This Row],[OUTCOME]]="SDNC"),1,0)</f>
        <v>0</v>
      </c>
      <c r="AL6500" s="70"/>
      <c r="BM6500" s="135">
        <f>Tabella2[[#This Row],[ACT START]]</f>
        <v>0.61458333333333337</v>
      </c>
      <c r="BN6500" s="136">
        <f>Tabella2[[#This Row],[ACT STOP]]</f>
        <v>0.65625</v>
      </c>
      <c r="BO6500" s="101"/>
      <c r="BR6500" s="109" t="str">
        <f t="shared" si="119"/>
        <v>SH-25-6489</v>
      </c>
      <c r="BS6500" s="109" t="s">
        <v>379</v>
      </c>
      <c r="BT6500" t="str">
        <f>Tabella2[[#This Row],[OUTCOME]]</f>
        <v>DCO</v>
      </c>
      <c r="BU6500" t="str">
        <f>_xlfn.CONCAT(Tabella2[[#This Row],[NAME SP]],Tabella2[[#This Row],[ID SP]]," - ",Tabella2[[#This Row],[SYLLABUS NO]])</f>
        <v>QATAR71 - NET PGM02</v>
      </c>
      <c r="BV6500" t="s">
        <v>12153</v>
      </c>
    </row>
    <row r="6501" spans="1:74" hidden="1">
      <c r="A6501" s="103" t="s">
        <v>13711</v>
      </c>
      <c r="B6501" s="102">
        <v>45971</v>
      </c>
      <c r="C6501" s="104">
        <f>_xlfn.ISOWEEKNUM(Tabella2[[#This Row],[Date]])</f>
        <v>46</v>
      </c>
      <c r="D6501" s="104" t="s">
        <v>6396</v>
      </c>
      <c r="E6501" s="104" t="s">
        <v>256</v>
      </c>
      <c r="F6501" s="104">
        <v>72</v>
      </c>
      <c r="G6501" s="104" t="s">
        <v>257</v>
      </c>
      <c r="H6501" s="105">
        <v>4</v>
      </c>
      <c r="I6501" s="104"/>
      <c r="J6501" s="104" t="s">
        <v>258</v>
      </c>
      <c r="K6501" s="104" t="s">
        <v>77</v>
      </c>
      <c r="L6501" s="104" t="s">
        <v>299</v>
      </c>
      <c r="M6501" s="104" t="s">
        <v>516</v>
      </c>
      <c r="N6501" s="104"/>
      <c r="O6501" s="106" t="str">
        <f>A6500</f>
        <v>18905</v>
      </c>
      <c r="P6501" s="111" t="s">
        <v>1993</v>
      </c>
      <c r="Q6501" s="153" t="s">
        <v>12108</v>
      </c>
      <c r="R6501" s="153" t="s">
        <v>12109</v>
      </c>
      <c r="S6501" s="153">
        <f>Tabella2[[#This Row],[PLD STOP]]-Tabella2[[#This Row],[PLD START]]</f>
        <v>4.166666666666663E-2</v>
      </c>
      <c r="T6501" s="153">
        <v>0.61458333333333337</v>
      </c>
      <c r="U6501" s="153">
        <v>0.65625</v>
      </c>
      <c r="V6501" s="153">
        <f>IF(ISBLANK(T6501),"",Tabella2[[#This Row],[ACT STOP]]-Tabella2[[#This Row],[ACT START]])</f>
        <v>4.166666666666663E-2</v>
      </c>
      <c r="W6501" s="104" t="s">
        <v>92</v>
      </c>
      <c r="X6501" s="104" t="s">
        <v>91</v>
      </c>
      <c r="Y6501" s="110"/>
      <c r="Z6501" s="106"/>
      <c r="AA6501" s="104"/>
      <c r="AB6501" s="107"/>
      <c r="AC6501" s="72">
        <f>IF(OR(Tabella2[[#This Row],[OUTCOME]]="DCO",Tabella2[[#This Row],[OUTCOME]]="SDC"),1,0)</f>
        <v>1</v>
      </c>
      <c r="AH6501" s="70"/>
      <c r="AI6501" s="70"/>
      <c r="AJ6501">
        <f>IF(OR(Tabella2[[#This Row],[OUTCOME]]="DNCO", Tabella2[[#This Row],[OUTCOME]]="SDNC"),1,0)</f>
        <v>0</v>
      </c>
      <c r="AL6501" s="70"/>
      <c r="BM6501" s="135">
        <f>Tabella2[[#This Row],[ACT START]]</f>
        <v>0.61458333333333337</v>
      </c>
      <c r="BN6501" s="136">
        <f>Tabella2[[#This Row],[ACT STOP]]</f>
        <v>0.65625</v>
      </c>
      <c r="BO6501" s="101"/>
      <c r="BR6501" s="109" t="str">
        <f t="shared" si="119"/>
        <v>SH-25-6490</v>
      </c>
      <c r="BS6501" s="109" t="s">
        <v>699</v>
      </c>
      <c r="BT6501" t="str">
        <f>Tabella2[[#This Row],[OUTCOME]]</f>
        <v>DCO</v>
      </c>
      <c r="BU6501" t="str">
        <f>_xlfn.CONCAT(Tabella2[[#This Row],[NAME SP]],Tabella2[[#This Row],[ID SP]]," - ",Tabella2[[#This Row],[SYLLABUS NO]])</f>
        <v>QATAR72 - NET PGM02</v>
      </c>
      <c r="BV6501" t="s">
        <v>11847</v>
      </c>
    </row>
    <row r="6502" spans="1:74" hidden="1">
      <c r="A6502" s="103" t="s">
        <v>13715</v>
      </c>
      <c r="B6502" s="102">
        <v>45972</v>
      </c>
      <c r="C6502" s="104">
        <f>_xlfn.ISOWEEKNUM(Tabella2[[#This Row],[Date]])</f>
        <v>46</v>
      </c>
      <c r="D6502" s="104" t="s">
        <v>6766</v>
      </c>
      <c r="E6502" s="104" t="s">
        <v>284</v>
      </c>
      <c r="F6502" s="104">
        <v>77</v>
      </c>
      <c r="G6502" s="104" t="s">
        <v>257</v>
      </c>
      <c r="H6502" s="105">
        <v>17</v>
      </c>
      <c r="I6502" s="104"/>
      <c r="J6502" s="104" t="s">
        <v>258</v>
      </c>
      <c r="K6502" s="104" t="s">
        <v>79</v>
      </c>
      <c r="L6502" s="104" t="s">
        <v>299</v>
      </c>
      <c r="M6502" s="104" t="s">
        <v>386</v>
      </c>
      <c r="N6502" s="104"/>
      <c r="O6502" s="108" t="str">
        <f>A6503</f>
        <v>18908</v>
      </c>
      <c r="P6502" s="111" t="s">
        <v>2075</v>
      </c>
      <c r="Q6502" s="153" t="s">
        <v>13677</v>
      </c>
      <c r="R6502" s="153" t="s">
        <v>13678</v>
      </c>
      <c r="S6502" s="153">
        <f>Tabella2[[#This Row],[PLD STOP]]-Tabella2[[#This Row],[PLD START]]</f>
        <v>4.1666666666666685E-2</v>
      </c>
      <c r="T6502" s="153" t="s">
        <v>13677</v>
      </c>
      <c r="U6502" s="153" t="s">
        <v>13678</v>
      </c>
      <c r="V6502" s="153">
        <f>IF(ISBLANK(T6502),"",Tabella2[[#This Row],[ACT STOP]]-Tabella2[[#This Row],[ACT START]])</f>
        <v>4.1666666666666685E-2</v>
      </c>
      <c r="W6502" s="104" t="s">
        <v>92</v>
      </c>
      <c r="X6502" s="104" t="s">
        <v>91</v>
      </c>
      <c r="Y6502" s="110"/>
      <c r="Z6502" s="106"/>
      <c r="AA6502" s="104"/>
      <c r="AB6502" s="107"/>
      <c r="AC6502" s="72">
        <f>IF(OR(Tabella2[[#This Row],[OUTCOME]]="DCO",Tabella2[[#This Row],[OUTCOME]]="SDC"),1,0)</f>
        <v>1</v>
      </c>
      <c r="AH6502" s="70"/>
      <c r="AI6502" s="70"/>
      <c r="AJ6502">
        <f>IF(OR(Tabella2[[#This Row],[OUTCOME]]="DNCO", Tabella2[[#This Row],[OUTCOME]]="SDNC"),1,0)</f>
        <v>0</v>
      </c>
      <c r="AL6502" s="70"/>
      <c r="BM6502" s="135" t="str">
        <f>Tabella2[[#This Row],[ACT START]]</f>
        <v>07:15</v>
      </c>
      <c r="BN6502" s="136" t="str">
        <f>Tabella2[[#This Row],[ACT STOP]]</f>
        <v>08:15</v>
      </c>
      <c r="BO6502" s="101"/>
      <c r="BR6502" s="109" t="str">
        <f t="shared" si="119"/>
        <v>SH-25-6491</v>
      </c>
      <c r="BS6502" s="109" t="s">
        <v>393</v>
      </c>
      <c r="BT6502" t="str">
        <f>Tabella2[[#This Row],[OUTCOME]]</f>
        <v>DCO</v>
      </c>
      <c r="BU6502" t="str">
        <f>_xlfn.CONCAT(Tabella2[[#This Row],[NAME SP]],Tabella2[[#This Row],[ID SP]]," - ",Tabella2[[#This Row],[SYLLABUS NO]])</f>
        <v>IFTS77 - NET DCA01</v>
      </c>
      <c r="BV6502" t="s">
        <v>11873</v>
      </c>
    </row>
    <row r="6503" spans="1:74" hidden="1">
      <c r="A6503" s="103" t="s">
        <v>13716</v>
      </c>
      <c r="B6503" s="102">
        <v>45972</v>
      </c>
      <c r="C6503" s="104">
        <f>_xlfn.ISOWEEKNUM(Tabella2[[#This Row],[Date]])</f>
        <v>46</v>
      </c>
      <c r="D6503" s="104" t="s">
        <v>6766</v>
      </c>
      <c r="E6503" s="104" t="s">
        <v>284</v>
      </c>
      <c r="F6503" s="104">
        <v>79</v>
      </c>
      <c r="G6503" s="104" t="s">
        <v>284</v>
      </c>
      <c r="H6503" s="105">
        <v>9</v>
      </c>
      <c r="I6503" s="104"/>
      <c r="J6503" s="104" t="s">
        <v>258</v>
      </c>
      <c r="K6503" s="104" t="s">
        <v>78</v>
      </c>
      <c r="L6503" s="104" t="s">
        <v>299</v>
      </c>
      <c r="M6503" s="104" t="s">
        <v>386</v>
      </c>
      <c r="N6503" s="104"/>
      <c r="O6503" s="108" t="str">
        <f>A6502</f>
        <v>18907</v>
      </c>
      <c r="P6503" s="111" t="s">
        <v>2075</v>
      </c>
      <c r="Q6503" s="153" t="s">
        <v>13677</v>
      </c>
      <c r="R6503" s="153" t="s">
        <v>13678</v>
      </c>
      <c r="S6503" s="153">
        <f>Tabella2[[#This Row],[PLD STOP]]-Tabella2[[#This Row],[PLD START]]</f>
        <v>4.1666666666666685E-2</v>
      </c>
      <c r="T6503" s="153" t="s">
        <v>13677</v>
      </c>
      <c r="U6503" s="153" t="s">
        <v>13678</v>
      </c>
      <c r="V6503" s="153">
        <f>IF(ISBLANK(T6503),"",Tabella2[[#This Row],[ACT STOP]]-Tabella2[[#This Row],[ACT START]])</f>
        <v>4.1666666666666685E-2</v>
      </c>
      <c r="W6503" s="104" t="s">
        <v>92</v>
      </c>
      <c r="X6503" s="104" t="s">
        <v>91</v>
      </c>
      <c r="Y6503" s="110"/>
      <c r="Z6503" s="106"/>
      <c r="AA6503" s="104"/>
      <c r="AB6503" s="107"/>
      <c r="AC6503" s="72">
        <f>IF(OR(Tabella2[[#This Row],[OUTCOME]]="DCO",Tabella2[[#This Row],[OUTCOME]]="SDC"),1,0)</f>
        <v>1</v>
      </c>
      <c r="AH6503" s="70"/>
      <c r="AI6503" s="70"/>
      <c r="AJ6503">
        <f>IF(OR(Tabella2[[#This Row],[OUTCOME]]="DNCO", Tabella2[[#This Row],[OUTCOME]]="SDNC"),1,0)</f>
        <v>0</v>
      </c>
      <c r="AL6503" s="70"/>
      <c r="BM6503" s="135" t="str">
        <f>Tabella2[[#This Row],[ACT START]]</f>
        <v>07:15</v>
      </c>
      <c r="BN6503" s="136" t="str">
        <f>Tabella2[[#This Row],[ACT STOP]]</f>
        <v>08:15</v>
      </c>
      <c r="BO6503" s="101"/>
      <c r="BR6503" s="109" t="str">
        <f t="shared" si="119"/>
        <v>SH-25-6492</v>
      </c>
      <c r="BS6503" s="109" t="s">
        <v>339</v>
      </c>
      <c r="BT6503" t="str">
        <f>Tabella2[[#This Row],[OUTCOME]]</f>
        <v>DCO</v>
      </c>
      <c r="BU6503" t="str">
        <f>_xlfn.CONCAT(Tabella2[[#This Row],[NAME SP]],Tabella2[[#This Row],[ID SP]]," - ",Tabella2[[#This Row],[SYLLABUS NO]])</f>
        <v>IFTS79 - NET DCA01</v>
      </c>
      <c r="BV6503" t="s">
        <v>11863</v>
      </c>
    </row>
    <row r="6504" spans="1:74" hidden="1">
      <c r="A6504" s="103" t="s">
        <v>13717</v>
      </c>
      <c r="B6504" s="102">
        <v>45972</v>
      </c>
      <c r="C6504" s="104">
        <f>_xlfn.ISOWEEKNUM(Tabella2[[#This Row],[Date]])</f>
        <v>46</v>
      </c>
      <c r="D6504" s="104" t="s">
        <v>751</v>
      </c>
      <c r="E6504" s="104" t="s">
        <v>256</v>
      </c>
      <c r="F6504" s="104">
        <v>76</v>
      </c>
      <c r="G6504" s="104" t="s">
        <v>257</v>
      </c>
      <c r="H6504" s="105">
        <v>12</v>
      </c>
      <c r="I6504" s="104" t="s">
        <v>258</v>
      </c>
      <c r="J6504" s="104"/>
      <c r="K6504" s="104" t="s">
        <v>83</v>
      </c>
      <c r="L6504" s="104" t="s">
        <v>299</v>
      </c>
      <c r="M6504" s="104" t="s">
        <v>276</v>
      </c>
      <c r="N6504" s="104"/>
      <c r="O6504" s="108" t="str">
        <f>A6505</f>
        <v>18910</v>
      </c>
      <c r="P6504" s="111" t="s">
        <v>2947</v>
      </c>
      <c r="Q6504" s="153" t="s">
        <v>13677</v>
      </c>
      <c r="R6504" s="153" t="s">
        <v>13678</v>
      </c>
      <c r="S6504" s="153">
        <f>Tabella2[[#This Row],[PLD STOP]]-Tabella2[[#This Row],[PLD START]]</f>
        <v>4.1666666666666685E-2</v>
      </c>
      <c r="T6504" s="153">
        <v>0.30208333333333331</v>
      </c>
      <c r="U6504" s="153">
        <v>0.34375</v>
      </c>
      <c r="V6504" s="153">
        <f>IF(ISBLANK(T6504),"",Tabella2[[#This Row],[ACT STOP]]-Tabella2[[#This Row],[ACT START]])</f>
        <v>4.1666666666666685E-2</v>
      </c>
      <c r="W6504" s="104" t="s">
        <v>92</v>
      </c>
      <c r="X6504" s="104" t="s">
        <v>91</v>
      </c>
      <c r="Y6504" s="110"/>
      <c r="Z6504" s="106"/>
      <c r="AA6504" s="104"/>
      <c r="AB6504" s="107"/>
      <c r="AC6504" s="72">
        <f>IF(OR(Tabella2[[#This Row],[OUTCOME]]="DCO",Tabella2[[#This Row],[OUTCOME]]="SDC"),1,0)</f>
        <v>1</v>
      </c>
      <c r="AH6504" s="70"/>
      <c r="AI6504" s="70"/>
      <c r="AJ6504">
        <f>IF(OR(Tabella2[[#This Row],[OUTCOME]]="DNCO", Tabella2[[#This Row],[OUTCOME]]="SDNC"),1,0)</f>
        <v>0</v>
      </c>
      <c r="AL6504" s="70"/>
      <c r="BM6504" s="135">
        <f>Tabella2[[#This Row],[ACT START]]</f>
        <v>0.30208333333333331</v>
      </c>
      <c r="BN6504" s="136">
        <f>Tabella2[[#This Row],[ACT STOP]]</f>
        <v>0.34375</v>
      </c>
      <c r="BO6504" s="101"/>
      <c r="BR6504" s="109" t="str">
        <f t="shared" si="119"/>
        <v>SH-25-6493</v>
      </c>
      <c r="BS6504" s="109" t="s">
        <v>266</v>
      </c>
      <c r="BT6504" t="str">
        <f>Tabella2[[#This Row],[OUTCOME]]</f>
        <v>DCO</v>
      </c>
      <c r="BU6504" t="str">
        <f>_xlfn.CONCAT(Tabella2[[#This Row],[NAME SP]],Tabella2[[#This Row],[ID SP]]," - ",Tabella2[[#This Row],[SYLLABUS NO]])</f>
        <v>QATAR76 - FMSC OACM01</v>
      </c>
      <c r="BV6504" t="s">
        <v>11939</v>
      </c>
    </row>
    <row r="6505" spans="1:74" hidden="1">
      <c r="A6505" s="103" t="s">
        <v>13718</v>
      </c>
      <c r="B6505" s="102">
        <v>45972</v>
      </c>
      <c r="C6505" s="104">
        <f>_xlfn.ISOWEEKNUM(Tabella2[[#This Row],[Date]])</f>
        <v>46</v>
      </c>
      <c r="D6505" s="104" t="s">
        <v>195</v>
      </c>
      <c r="E6505" s="104" t="s">
        <v>298</v>
      </c>
      <c r="F6505" s="104"/>
      <c r="G6505" s="104" t="s">
        <v>284</v>
      </c>
      <c r="H6505" s="105">
        <v>23</v>
      </c>
      <c r="I6505" s="104"/>
      <c r="J6505" s="104" t="s">
        <v>258</v>
      </c>
      <c r="K6505" s="104" t="s">
        <v>80</v>
      </c>
      <c r="L6505" s="104" t="s">
        <v>299</v>
      </c>
      <c r="M6505" s="104" t="s">
        <v>276</v>
      </c>
      <c r="N6505" s="104"/>
      <c r="O6505" s="108" t="str">
        <f>A6504</f>
        <v>18909</v>
      </c>
      <c r="P6505" s="111" t="s">
        <v>300</v>
      </c>
      <c r="Q6505" s="153" t="s">
        <v>13677</v>
      </c>
      <c r="R6505" s="153" t="s">
        <v>13678</v>
      </c>
      <c r="S6505" s="153">
        <f>Tabella2[[#This Row],[PLD STOP]]-Tabella2[[#This Row],[PLD START]]</f>
        <v>4.1666666666666685E-2</v>
      </c>
      <c r="T6505" s="153">
        <v>0.30208333333333331</v>
      </c>
      <c r="U6505" s="153">
        <v>0.34375</v>
      </c>
      <c r="V6505" s="153">
        <f>IF(ISBLANK(T6505),"",Tabella2[[#This Row],[ACT STOP]]-Tabella2[[#This Row],[ACT START]])</f>
        <v>4.1666666666666685E-2</v>
      </c>
      <c r="W6505" s="104" t="s">
        <v>122</v>
      </c>
      <c r="X6505" s="104" t="s">
        <v>91</v>
      </c>
      <c r="Y6505" s="110"/>
      <c r="Z6505" s="106"/>
      <c r="AA6505" s="104"/>
      <c r="AB6505" s="107"/>
      <c r="AC6505" s="72">
        <f>IF(OR(Tabella2[[#This Row],[OUTCOME]]="DCO",Tabella2[[#This Row],[OUTCOME]]="SDC"),1,0)</f>
        <v>1</v>
      </c>
      <c r="AH6505" s="70"/>
      <c r="AI6505" s="70"/>
      <c r="AJ6505">
        <f>IF(OR(Tabella2[[#This Row],[OUTCOME]]="DNCO", Tabella2[[#This Row],[OUTCOME]]="SDNC"),1,0)</f>
        <v>0</v>
      </c>
      <c r="AL6505" s="70"/>
      <c r="BM6505" s="135">
        <f>Tabella2[[#This Row],[ACT START]]</f>
        <v>0.30208333333333331</v>
      </c>
      <c r="BN6505" s="136">
        <f>Tabella2[[#This Row],[ACT STOP]]</f>
        <v>0.34375</v>
      </c>
      <c r="BO6505" s="101"/>
      <c r="BR6505" s="109" t="str">
        <f t="shared" si="119"/>
        <v>SH-25-6494</v>
      </c>
      <c r="BS6505" s="109" t="s">
        <v>358</v>
      </c>
      <c r="BT6505" t="str">
        <f>Tabella2[[#This Row],[OUTCOME]]</f>
        <v>SDC</v>
      </c>
      <c r="BU6505" t="str">
        <f>_xlfn.CONCAT(Tabella2[[#This Row],[NAME SP]],Tabella2[[#This Row],[ID SP]]," - ",Tabella2[[#This Row],[SYLLABUS NO]])</f>
        <v>Support QATAR - SUPP</v>
      </c>
    </row>
    <row r="6506" spans="1:74" hidden="1">
      <c r="A6506" s="103" t="s">
        <v>13719</v>
      </c>
      <c r="B6506" s="102">
        <v>45972</v>
      </c>
      <c r="C6506" s="104">
        <f>_xlfn.ISOWEEKNUM(Tabella2[[#This Row],[Date]])</f>
        <v>46</v>
      </c>
      <c r="D6506" s="104" t="s">
        <v>9759</v>
      </c>
      <c r="E6506" s="104" t="s">
        <v>284</v>
      </c>
      <c r="F6506" s="104">
        <v>86</v>
      </c>
      <c r="G6506" s="104" t="s">
        <v>257</v>
      </c>
      <c r="H6506" s="105">
        <v>13</v>
      </c>
      <c r="I6506" s="104"/>
      <c r="J6506" s="104" t="s">
        <v>258</v>
      </c>
      <c r="K6506" s="104" t="s">
        <v>81</v>
      </c>
      <c r="L6506" s="104" t="s">
        <v>259</v>
      </c>
      <c r="M6506" s="104" t="s">
        <v>1846</v>
      </c>
      <c r="N6506" s="104"/>
      <c r="O6506" s="106"/>
      <c r="P6506" s="111" t="s">
        <v>1847</v>
      </c>
      <c r="Q6506" s="153" t="s">
        <v>13677</v>
      </c>
      <c r="R6506" s="153" t="s">
        <v>13678</v>
      </c>
      <c r="S6506" s="153">
        <f>Tabella2[[#This Row],[PLD STOP]]-Tabella2[[#This Row],[PLD START]]</f>
        <v>4.1666666666666685E-2</v>
      </c>
      <c r="T6506" s="153">
        <v>0.30208333333333331</v>
      </c>
      <c r="U6506" s="153">
        <v>0.34375</v>
      </c>
      <c r="V6506" s="153">
        <f>IF(ISBLANK(T6506),"",Tabella2[[#This Row],[ACT STOP]]-Tabella2[[#This Row],[ACT START]])</f>
        <v>4.1666666666666685E-2</v>
      </c>
      <c r="W6506" s="104" t="s">
        <v>92</v>
      </c>
      <c r="X6506" s="104" t="s">
        <v>91</v>
      </c>
      <c r="Y6506" s="110"/>
      <c r="Z6506" s="106"/>
      <c r="AA6506" s="104"/>
      <c r="AB6506" s="107"/>
      <c r="AC6506" s="72">
        <f>IF(OR(Tabella2[[#This Row],[OUTCOME]]="DCO",Tabella2[[#This Row],[OUTCOME]]="SDC"),1,0)</f>
        <v>1</v>
      </c>
      <c r="AH6506" s="70"/>
      <c r="AI6506" s="70"/>
      <c r="AJ6506">
        <f>IF(OR(Tabella2[[#This Row],[OUTCOME]]="DNCO", Tabella2[[#This Row],[OUTCOME]]="SDNC"),1,0)</f>
        <v>0</v>
      </c>
      <c r="AL6506" s="70"/>
      <c r="BM6506" s="135">
        <f>Tabella2[[#This Row],[ACT START]]</f>
        <v>0.30208333333333331</v>
      </c>
      <c r="BN6506" s="136">
        <f>Tabella2[[#This Row],[ACT STOP]]</f>
        <v>0.34375</v>
      </c>
      <c r="BO6506" s="101"/>
      <c r="BR6506" s="109" t="str">
        <f t="shared" si="119"/>
        <v>SH-25-6495</v>
      </c>
      <c r="BS6506" s="109" t="s">
        <v>427</v>
      </c>
      <c r="BT6506" t="str">
        <f>Tabella2[[#This Row],[OUTCOME]]</f>
        <v>DCO</v>
      </c>
      <c r="BU6506" t="str">
        <f>_xlfn.CONCAT(Tabella2[[#This Row],[NAME SP]],Tabella2[[#This Row],[ID SP]]," - ",Tabella2[[#This Row],[SYLLABUS NO]])</f>
        <v>IFTS86 - PT AAR01</v>
      </c>
      <c r="BV6506" t="s">
        <v>11899</v>
      </c>
    </row>
    <row r="6507" spans="1:74" hidden="1">
      <c r="A6507" s="103" t="s">
        <v>13720</v>
      </c>
      <c r="B6507" s="102">
        <v>45972</v>
      </c>
      <c r="C6507" s="104">
        <f>_xlfn.ISOWEEKNUM(Tabella2[[#This Row],[Date]])</f>
        <v>46</v>
      </c>
      <c r="D6507" s="104" t="s">
        <v>860</v>
      </c>
      <c r="E6507" s="104" t="s">
        <v>284</v>
      </c>
      <c r="F6507" s="104">
        <v>80</v>
      </c>
      <c r="G6507" s="104" t="s">
        <v>257</v>
      </c>
      <c r="H6507" s="105">
        <v>9</v>
      </c>
      <c r="I6507" s="104"/>
      <c r="J6507" s="104" t="s">
        <v>258</v>
      </c>
      <c r="K6507" s="104" t="s">
        <v>79</v>
      </c>
      <c r="L6507" s="104" t="s">
        <v>299</v>
      </c>
      <c r="M6507" s="104" t="s">
        <v>276</v>
      </c>
      <c r="N6507" s="104"/>
      <c r="O6507" s="108" t="str">
        <f>A6508</f>
        <v>18913</v>
      </c>
      <c r="P6507" s="111" t="s">
        <v>844</v>
      </c>
      <c r="Q6507" s="153" t="s">
        <v>4368</v>
      </c>
      <c r="R6507" s="153" t="s">
        <v>4369</v>
      </c>
      <c r="S6507" s="153">
        <f>Tabella2[[#This Row],[PLD STOP]]-Tabella2[[#This Row],[PLD START]]</f>
        <v>4.1666666666666685E-2</v>
      </c>
      <c r="T6507" s="153" t="s">
        <v>4368</v>
      </c>
      <c r="U6507" s="153" t="s">
        <v>4369</v>
      </c>
      <c r="V6507" s="153">
        <f>IF(ISBLANK(T6507),"",Tabella2[[#This Row],[ACT STOP]]-Tabella2[[#This Row],[ACT START]])</f>
        <v>4.1666666666666685E-2</v>
      </c>
      <c r="W6507" s="104" t="s">
        <v>92</v>
      </c>
      <c r="X6507" s="104" t="s">
        <v>91</v>
      </c>
      <c r="Y6507" s="110"/>
      <c r="Z6507" s="106"/>
      <c r="AA6507" s="104"/>
      <c r="AB6507" s="107"/>
      <c r="AC6507" s="72">
        <f>IF(OR(Tabella2[[#This Row],[OUTCOME]]="DCO",Tabella2[[#This Row],[OUTCOME]]="SDC"),1,0)</f>
        <v>1</v>
      </c>
      <c r="AH6507" s="70"/>
      <c r="AI6507" s="70"/>
      <c r="AJ6507">
        <f>IF(OR(Tabella2[[#This Row],[OUTCOME]]="DNCO", Tabella2[[#This Row],[OUTCOME]]="SDNC"),1,0)</f>
        <v>0</v>
      </c>
      <c r="AL6507" s="70"/>
      <c r="BM6507" s="135" t="str">
        <f>Tabella2[[#This Row],[ACT START]]</f>
        <v>08:45</v>
      </c>
      <c r="BN6507" s="136" t="str">
        <f>Tabella2[[#This Row],[ACT STOP]]</f>
        <v>09:45</v>
      </c>
      <c r="BO6507" s="101"/>
      <c r="BR6507" s="109" t="str">
        <f t="shared" si="119"/>
        <v>SH-25-6496</v>
      </c>
      <c r="BS6507" s="109" t="s">
        <v>318</v>
      </c>
      <c r="BT6507" t="str">
        <f>Tabella2[[#This Row],[OUTCOME]]</f>
        <v>DCO</v>
      </c>
      <c r="BU6507" t="str">
        <f>_xlfn.CONCAT(Tabella2[[#This Row],[NAME SP]],Tabella2[[#This Row],[ID SP]]," - ",Tabella2[[#This Row],[SYLLABUS NO]])</f>
        <v>IFTS80 - FMSC HACM02</v>
      </c>
      <c r="BV6507" t="s">
        <v>13000</v>
      </c>
    </row>
    <row r="6508" spans="1:74" hidden="1">
      <c r="A6508" s="103" t="s">
        <v>13721</v>
      </c>
      <c r="B6508" s="102">
        <v>45972</v>
      </c>
      <c r="C6508" s="104">
        <f>_xlfn.ISOWEEKNUM(Tabella2[[#This Row],[Date]])</f>
        <v>46</v>
      </c>
      <c r="D6508" s="104" t="s">
        <v>195</v>
      </c>
      <c r="E6508" s="104" t="s">
        <v>298</v>
      </c>
      <c r="F6508" s="104"/>
      <c r="G6508" s="104" t="s">
        <v>257</v>
      </c>
      <c r="H6508" s="105">
        <v>14</v>
      </c>
      <c r="I6508" s="104"/>
      <c r="J6508" s="104" t="s">
        <v>258</v>
      </c>
      <c r="K6508" s="104" t="s">
        <v>78</v>
      </c>
      <c r="L6508" s="104" t="s">
        <v>299</v>
      </c>
      <c r="M6508" s="104" t="s">
        <v>276</v>
      </c>
      <c r="N6508" s="104"/>
      <c r="O6508" s="108" t="str">
        <f>A6507</f>
        <v>18912</v>
      </c>
      <c r="P6508" s="111" t="s">
        <v>300</v>
      </c>
      <c r="Q6508" s="153" t="s">
        <v>4368</v>
      </c>
      <c r="R6508" s="153" t="s">
        <v>4369</v>
      </c>
      <c r="S6508" s="153">
        <f>Tabella2[[#This Row],[PLD STOP]]-Tabella2[[#This Row],[PLD START]]</f>
        <v>4.1666666666666685E-2</v>
      </c>
      <c r="T6508" s="153" t="s">
        <v>4368</v>
      </c>
      <c r="U6508" s="153" t="s">
        <v>4369</v>
      </c>
      <c r="V6508" s="153">
        <f>IF(ISBLANK(T6508),"",Tabella2[[#This Row],[ACT STOP]]-Tabella2[[#This Row],[ACT START]])</f>
        <v>4.1666666666666685E-2</v>
      </c>
      <c r="W6508" s="104" t="s">
        <v>122</v>
      </c>
      <c r="X6508" s="104" t="s">
        <v>91</v>
      </c>
      <c r="Y6508" s="110"/>
      <c r="Z6508" s="106"/>
      <c r="AA6508" s="104"/>
      <c r="AB6508" s="107"/>
      <c r="AC6508" s="72">
        <f>IF(OR(Tabella2[[#This Row],[OUTCOME]]="DCO",Tabella2[[#This Row],[OUTCOME]]="SDC"),1,0)</f>
        <v>1</v>
      </c>
      <c r="AH6508" s="70"/>
      <c r="AI6508" s="70"/>
      <c r="AJ6508">
        <f>IF(OR(Tabella2[[#This Row],[OUTCOME]]="DNCO", Tabella2[[#This Row],[OUTCOME]]="SDNC"),1,0)</f>
        <v>0</v>
      </c>
      <c r="AL6508" s="70"/>
      <c r="BM6508" s="135" t="str">
        <f>Tabella2[[#This Row],[ACT START]]</f>
        <v>08:45</v>
      </c>
      <c r="BN6508" s="136" t="str">
        <f>Tabella2[[#This Row],[ACT STOP]]</f>
        <v>09:45</v>
      </c>
      <c r="BO6508" s="101"/>
      <c r="BR6508" s="109" t="str">
        <f t="shared" si="119"/>
        <v>SH-25-6497</v>
      </c>
      <c r="BS6508" s="109" t="s">
        <v>372</v>
      </c>
      <c r="BT6508" t="str">
        <f>Tabella2[[#This Row],[OUTCOME]]</f>
        <v>SDC</v>
      </c>
      <c r="BU6508" t="str">
        <f>_xlfn.CONCAT(Tabella2[[#This Row],[NAME SP]],Tabella2[[#This Row],[ID SP]]," - ",Tabella2[[#This Row],[SYLLABUS NO]])</f>
        <v>Support QATAR - SUPP</v>
      </c>
    </row>
    <row r="6509" spans="1:74" hidden="1">
      <c r="A6509" s="103" t="s">
        <v>13722</v>
      </c>
      <c r="B6509" s="102">
        <v>45972</v>
      </c>
      <c r="C6509" s="104">
        <f>_xlfn.ISOWEEKNUM(Tabella2[[#This Row],[Date]])</f>
        <v>46</v>
      </c>
      <c r="D6509" s="104" t="s">
        <v>763</v>
      </c>
      <c r="E6509" s="104" t="s">
        <v>256</v>
      </c>
      <c r="F6509" s="104">
        <v>68</v>
      </c>
      <c r="G6509" s="104" t="s">
        <v>257</v>
      </c>
      <c r="H6509" s="105">
        <v>32</v>
      </c>
      <c r="I6509" s="104"/>
      <c r="J6509" s="104" t="s">
        <v>258</v>
      </c>
      <c r="K6509" s="104" t="s">
        <v>83</v>
      </c>
      <c r="L6509" s="104" t="s">
        <v>299</v>
      </c>
      <c r="M6509" s="104" t="s">
        <v>276</v>
      </c>
      <c r="N6509" s="104"/>
      <c r="O6509" s="108" t="str">
        <f>A6510</f>
        <v>18915</v>
      </c>
      <c r="P6509" s="111" t="s">
        <v>456</v>
      </c>
      <c r="Q6509" s="153" t="s">
        <v>4368</v>
      </c>
      <c r="R6509" s="153" t="s">
        <v>4369</v>
      </c>
      <c r="S6509" s="153">
        <f>Tabella2[[#This Row],[PLD STOP]]-Tabella2[[#This Row],[PLD START]]</f>
        <v>4.1666666666666685E-2</v>
      </c>
      <c r="T6509" s="153">
        <v>0.36458333333333331</v>
      </c>
      <c r="U6509" s="153">
        <v>0.40625</v>
      </c>
      <c r="V6509" s="153">
        <f>IF(ISBLANK(T6509),"",Tabella2[[#This Row],[ACT STOP]]-Tabella2[[#This Row],[ACT START]])</f>
        <v>4.1666666666666685E-2</v>
      </c>
      <c r="W6509" s="104" t="s">
        <v>92</v>
      </c>
      <c r="X6509" s="104" t="s">
        <v>91</v>
      </c>
      <c r="Y6509" s="110"/>
      <c r="Z6509" s="106"/>
      <c r="AA6509" s="104"/>
      <c r="AB6509" s="107"/>
      <c r="AC6509" s="72">
        <f>IF(OR(Tabella2[[#This Row],[OUTCOME]]="DCO",Tabella2[[#This Row],[OUTCOME]]="SDC"),1,0)</f>
        <v>1</v>
      </c>
      <c r="AH6509" s="70"/>
      <c r="AI6509" s="70"/>
      <c r="AJ6509">
        <f>IF(OR(Tabella2[[#This Row],[OUTCOME]]="DNCO", Tabella2[[#This Row],[OUTCOME]]="SDNC"),1,0)</f>
        <v>0</v>
      </c>
      <c r="AL6509" s="70"/>
      <c r="BM6509" s="135">
        <f>Tabella2[[#This Row],[ACT START]]</f>
        <v>0.36458333333333331</v>
      </c>
      <c r="BN6509" s="136">
        <f>Tabella2[[#This Row],[ACT STOP]]</f>
        <v>0.40625</v>
      </c>
      <c r="BO6509" s="101"/>
      <c r="BR6509" s="109" t="str">
        <f t="shared" si="119"/>
        <v>SH-25-6498</v>
      </c>
      <c r="BS6509" s="109" t="s">
        <v>356</v>
      </c>
      <c r="BT6509" t="str">
        <f>Tabella2[[#This Row],[OUTCOME]]</f>
        <v>DCO</v>
      </c>
      <c r="BU6509" t="str">
        <f>_xlfn.CONCAT(Tabella2[[#This Row],[NAME SP]],Tabella2[[#This Row],[ID SP]]," - ",Tabella2[[#This Row],[SYLLABUS NO]])</f>
        <v>QATAR68 - FMSC OACM02</v>
      </c>
      <c r="BV6509" t="s">
        <v>11998</v>
      </c>
    </row>
    <row r="6510" spans="1:74" hidden="1">
      <c r="A6510" s="103" t="s">
        <v>13723</v>
      </c>
      <c r="B6510" s="102">
        <v>45972</v>
      </c>
      <c r="C6510" s="104">
        <f>_xlfn.ISOWEEKNUM(Tabella2[[#This Row],[Date]])</f>
        <v>46</v>
      </c>
      <c r="D6510" s="104" t="s">
        <v>195</v>
      </c>
      <c r="E6510" s="104" t="s">
        <v>298</v>
      </c>
      <c r="F6510" s="104"/>
      <c r="G6510" s="104" t="s">
        <v>284</v>
      </c>
      <c r="H6510" s="105">
        <v>22</v>
      </c>
      <c r="I6510" s="104"/>
      <c r="J6510" s="104" t="s">
        <v>258</v>
      </c>
      <c r="K6510" s="104" t="s">
        <v>80</v>
      </c>
      <c r="L6510" s="104" t="s">
        <v>299</v>
      </c>
      <c r="M6510" s="104" t="s">
        <v>276</v>
      </c>
      <c r="N6510" s="104"/>
      <c r="O6510" s="108" t="str">
        <f>A6509</f>
        <v>18914</v>
      </c>
      <c r="P6510" s="111" t="s">
        <v>300</v>
      </c>
      <c r="Q6510" s="153" t="s">
        <v>4368</v>
      </c>
      <c r="R6510" s="153" t="s">
        <v>4369</v>
      </c>
      <c r="S6510" s="153">
        <f>Tabella2[[#This Row],[PLD STOP]]-Tabella2[[#This Row],[PLD START]]</f>
        <v>4.1666666666666685E-2</v>
      </c>
      <c r="T6510" s="153">
        <v>0.36458333333333331</v>
      </c>
      <c r="U6510" s="153">
        <v>0.40625</v>
      </c>
      <c r="V6510" s="153">
        <f>IF(ISBLANK(T6510),"",Tabella2[[#This Row],[ACT STOP]]-Tabella2[[#This Row],[ACT START]])</f>
        <v>4.1666666666666685E-2</v>
      </c>
      <c r="W6510" s="104" t="s">
        <v>122</v>
      </c>
      <c r="X6510" s="104" t="s">
        <v>91</v>
      </c>
      <c r="Y6510" s="110"/>
      <c r="Z6510" s="106"/>
      <c r="AA6510" s="104"/>
      <c r="AB6510" s="107"/>
      <c r="AC6510" s="72">
        <f>IF(OR(Tabella2[[#This Row],[OUTCOME]]="DCO",Tabella2[[#This Row],[OUTCOME]]="SDC"),1,0)</f>
        <v>1</v>
      </c>
      <c r="AH6510" s="70"/>
      <c r="AI6510" s="70"/>
      <c r="AJ6510">
        <f>IF(OR(Tabella2[[#This Row],[OUTCOME]]="DNCO", Tabella2[[#This Row],[OUTCOME]]="SDNC"),1,0)</f>
        <v>0</v>
      </c>
      <c r="AL6510" s="70"/>
      <c r="BM6510" s="135">
        <f>Tabella2[[#This Row],[ACT START]]</f>
        <v>0.36458333333333331</v>
      </c>
      <c r="BN6510" s="136">
        <f>Tabella2[[#This Row],[ACT STOP]]</f>
        <v>0.40625</v>
      </c>
      <c r="BO6510" s="101"/>
      <c r="BR6510" s="109" t="str">
        <f t="shared" si="119"/>
        <v>SH-25-6499</v>
      </c>
      <c r="BS6510" s="109" t="s">
        <v>295</v>
      </c>
      <c r="BT6510" t="str">
        <f>Tabella2[[#This Row],[OUTCOME]]</f>
        <v>SDC</v>
      </c>
      <c r="BU6510" t="str">
        <f>_xlfn.CONCAT(Tabella2[[#This Row],[NAME SP]],Tabella2[[#This Row],[ID SP]]," - ",Tabella2[[#This Row],[SYLLABUS NO]])</f>
        <v>Support QATAR - SUPP</v>
      </c>
    </row>
    <row r="6511" spans="1:74" hidden="1">
      <c r="A6511" s="103" t="s">
        <v>13724</v>
      </c>
      <c r="B6511" s="102">
        <v>45972</v>
      </c>
      <c r="C6511" s="104">
        <f>_xlfn.ISOWEEKNUM(Tabella2[[#This Row],[Date]])</f>
        <v>46</v>
      </c>
      <c r="D6511" s="104" t="s">
        <v>9759</v>
      </c>
      <c r="E6511" s="104" t="s">
        <v>284</v>
      </c>
      <c r="F6511" s="104">
        <v>85</v>
      </c>
      <c r="G6511" s="104" t="s">
        <v>257</v>
      </c>
      <c r="H6511" s="105">
        <v>10</v>
      </c>
      <c r="I6511" s="104"/>
      <c r="J6511" s="104" t="s">
        <v>258</v>
      </c>
      <c r="K6511" s="104" t="s">
        <v>81</v>
      </c>
      <c r="L6511" s="104" t="s">
        <v>259</v>
      </c>
      <c r="M6511" s="104" t="s">
        <v>1846</v>
      </c>
      <c r="N6511" s="104"/>
      <c r="O6511" s="106"/>
      <c r="P6511" s="111" t="s">
        <v>1847</v>
      </c>
      <c r="Q6511" s="153" t="s">
        <v>4368</v>
      </c>
      <c r="R6511" s="153" t="s">
        <v>4369</v>
      </c>
      <c r="S6511" s="153">
        <f>Tabella2[[#This Row],[PLD STOP]]-Tabella2[[#This Row],[PLD START]]</f>
        <v>4.1666666666666685E-2</v>
      </c>
      <c r="T6511" s="153">
        <v>0.36458333333333331</v>
      </c>
      <c r="U6511" s="153">
        <v>0.40625</v>
      </c>
      <c r="V6511" s="153">
        <f>IF(ISBLANK(T6511),"",Tabella2[[#This Row],[ACT STOP]]-Tabella2[[#This Row],[ACT START]])</f>
        <v>4.1666666666666685E-2</v>
      </c>
      <c r="W6511" s="104" t="s">
        <v>92</v>
      </c>
      <c r="X6511" s="104" t="s">
        <v>91</v>
      </c>
      <c r="Y6511" s="110" t="s">
        <v>13748</v>
      </c>
      <c r="Z6511" s="106"/>
      <c r="AA6511" s="104"/>
      <c r="AB6511" s="107"/>
      <c r="AC6511" s="72">
        <f>IF(OR(Tabella2[[#This Row],[OUTCOME]]="DCO",Tabella2[[#This Row],[OUTCOME]]="SDC"),1,0)</f>
        <v>1</v>
      </c>
      <c r="AH6511" s="70"/>
      <c r="AI6511" s="70"/>
      <c r="AJ6511">
        <f>IF(OR(Tabella2[[#This Row],[OUTCOME]]="DNCO", Tabella2[[#This Row],[OUTCOME]]="SDNC"),1,0)</f>
        <v>0</v>
      </c>
      <c r="AL6511" s="70"/>
      <c r="BM6511" s="135">
        <f>Tabella2[[#This Row],[ACT START]]</f>
        <v>0.36458333333333331</v>
      </c>
      <c r="BN6511" s="136">
        <f>Tabella2[[#This Row],[ACT STOP]]</f>
        <v>0.40625</v>
      </c>
      <c r="BO6511" s="101"/>
      <c r="BR6511" s="109" t="str">
        <f t="shared" si="119"/>
        <v>SH-25-6500</v>
      </c>
      <c r="BS6511" s="109" t="s">
        <v>552</v>
      </c>
      <c r="BT6511" t="str">
        <f>Tabella2[[#This Row],[OUTCOME]]</f>
        <v>DCO</v>
      </c>
      <c r="BU6511" t="str">
        <f>_xlfn.CONCAT(Tabella2[[#This Row],[NAME SP]],Tabella2[[#This Row],[ID SP]]," - ",Tabella2[[#This Row],[SYLLABUS NO]])</f>
        <v>IFTS85 - PT AAR01</v>
      </c>
      <c r="BV6511" t="s">
        <v>11935</v>
      </c>
    </row>
    <row r="6512" spans="1:74" hidden="1">
      <c r="A6512" s="103" t="s">
        <v>13725</v>
      </c>
      <c r="B6512" s="102">
        <v>45972</v>
      </c>
      <c r="C6512" s="104">
        <f>_xlfn.ISOWEEKNUM(Tabella2[[#This Row],[Date]])</f>
        <v>46</v>
      </c>
      <c r="D6512" s="104" t="s">
        <v>751</v>
      </c>
      <c r="E6512" s="104" t="s">
        <v>256</v>
      </c>
      <c r="F6512" s="104">
        <v>78</v>
      </c>
      <c r="G6512" s="104" t="s">
        <v>257</v>
      </c>
      <c r="H6512" s="105">
        <v>12</v>
      </c>
      <c r="I6512" s="104" t="s">
        <v>258</v>
      </c>
      <c r="J6512" s="104"/>
      <c r="K6512" s="104" t="s">
        <v>79</v>
      </c>
      <c r="L6512" s="104" t="s">
        <v>299</v>
      </c>
      <c r="M6512" s="104" t="s">
        <v>276</v>
      </c>
      <c r="N6512" s="104"/>
      <c r="O6512" s="108" t="str">
        <f>A6513</f>
        <v>18918</v>
      </c>
      <c r="P6512" s="111" t="s">
        <v>456</v>
      </c>
      <c r="Q6512" s="153" t="s">
        <v>540</v>
      </c>
      <c r="R6512" s="153" t="s">
        <v>541</v>
      </c>
      <c r="S6512" s="153">
        <f>Tabella2[[#This Row],[PLD STOP]]-Tabella2[[#This Row],[PLD START]]</f>
        <v>4.1666666666666685E-2</v>
      </c>
      <c r="T6512" s="153" t="s">
        <v>540</v>
      </c>
      <c r="U6512" s="153" t="s">
        <v>541</v>
      </c>
      <c r="V6512" s="153">
        <f>IF(ISBLANK(T6512),"",Tabella2[[#This Row],[ACT STOP]]-Tabella2[[#This Row],[ACT START]])</f>
        <v>4.1666666666666685E-2</v>
      </c>
      <c r="W6512" s="104" t="s">
        <v>92</v>
      </c>
      <c r="X6512" s="104" t="s">
        <v>91</v>
      </c>
      <c r="Y6512" s="110"/>
      <c r="Z6512" s="106"/>
      <c r="AA6512" s="104"/>
      <c r="AB6512" s="107"/>
      <c r="AC6512" s="72">
        <f>IF(OR(Tabella2[[#This Row],[OUTCOME]]="DCO",Tabella2[[#This Row],[OUTCOME]]="SDC"),1,0)</f>
        <v>1</v>
      </c>
      <c r="AH6512" s="70"/>
      <c r="AI6512" s="70"/>
      <c r="AJ6512">
        <f>IF(OR(Tabella2[[#This Row],[OUTCOME]]="DNCO", Tabella2[[#This Row],[OUTCOME]]="SDNC"),1,0)</f>
        <v>0</v>
      </c>
      <c r="AL6512" s="70"/>
      <c r="BM6512" s="135" t="str">
        <f>Tabella2[[#This Row],[ACT START]]</f>
        <v>10:15</v>
      </c>
      <c r="BN6512" s="136" t="str">
        <f>Tabella2[[#This Row],[ACT STOP]]</f>
        <v>11:15</v>
      </c>
      <c r="BO6512" s="101"/>
      <c r="BR6512" s="109" t="str">
        <f t="shared" si="119"/>
        <v>SH-25-6501</v>
      </c>
      <c r="BS6512" s="109" t="s">
        <v>266</v>
      </c>
      <c r="BT6512" t="str">
        <f>Tabella2[[#This Row],[OUTCOME]]</f>
        <v>DCO</v>
      </c>
      <c r="BU6512" t="str">
        <f>_xlfn.CONCAT(Tabella2[[#This Row],[NAME SP]],Tabella2[[#This Row],[ID SP]]," - ",Tabella2[[#This Row],[SYLLABUS NO]])</f>
        <v>QATAR78 - FMSC OACM02</v>
      </c>
      <c r="BV6512" t="s">
        <v>11966</v>
      </c>
    </row>
    <row r="6513" spans="1:74" hidden="1">
      <c r="A6513" s="103" t="s">
        <v>13726</v>
      </c>
      <c r="B6513" s="102">
        <v>45972</v>
      </c>
      <c r="C6513" s="104">
        <f>_xlfn.ISOWEEKNUM(Tabella2[[#This Row],[Date]])</f>
        <v>46</v>
      </c>
      <c r="D6513" s="104" t="s">
        <v>195</v>
      </c>
      <c r="E6513" s="104" t="s">
        <v>298</v>
      </c>
      <c r="F6513" s="104"/>
      <c r="G6513" s="104" t="s">
        <v>257</v>
      </c>
      <c r="H6513" s="105">
        <v>17</v>
      </c>
      <c r="I6513" s="104"/>
      <c r="J6513" s="104" t="s">
        <v>258</v>
      </c>
      <c r="K6513" s="104" t="s">
        <v>78</v>
      </c>
      <c r="L6513" s="104" t="s">
        <v>299</v>
      </c>
      <c r="M6513" s="104" t="s">
        <v>276</v>
      </c>
      <c r="N6513" s="104"/>
      <c r="O6513" s="108" t="str">
        <f>A6512</f>
        <v>18917</v>
      </c>
      <c r="P6513" s="111" t="s">
        <v>300</v>
      </c>
      <c r="Q6513" s="153" t="s">
        <v>540</v>
      </c>
      <c r="R6513" s="153" t="s">
        <v>541</v>
      </c>
      <c r="S6513" s="153">
        <f>Tabella2[[#This Row],[PLD STOP]]-Tabella2[[#This Row],[PLD START]]</f>
        <v>4.1666666666666685E-2</v>
      </c>
      <c r="T6513" s="153" t="s">
        <v>540</v>
      </c>
      <c r="U6513" s="153" t="s">
        <v>541</v>
      </c>
      <c r="V6513" s="153">
        <f>IF(ISBLANK(T6513),"",Tabella2[[#This Row],[ACT STOP]]-Tabella2[[#This Row],[ACT START]])</f>
        <v>4.1666666666666685E-2</v>
      </c>
      <c r="W6513" s="104" t="s">
        <v>122</v>
      </c>
      <c r="X6513" s="104" t="s">
        <v>91</v>
      </c>
      <c r="Y6513" s="110"/>
      <c r="Z6513" s="106"/>
      <c r="AA6513" s="104"/>
      <c r="AB6513" s="107"/>
      <c r="AC6513" s="72">
        <f>IF(OR(Tabella2[[#This Row],[OUTCOME]]="DCO",Tabella2[[#This Row],[OUTCOME]]="SDC"),1,0)</f>
        <v>1</v>
      </c>
      <c r="AH6513" s="70"/>
      <c r="AI6513" s="70"/>
      <c r="AJ6513">
        <f>IF(OR(Tabella2[[#This Row],[OUTCOME]]="DNCO", Tabella2[[#This Row],[OUTCOME]]="SDNC"),1,0)</f>
        <v>0</v>
      </c>
      <c r="AL6513" s="70"/>
      <c r="BL6513" t="s">
        <v>13749</v>
      </c>
      <c r="BM6513" s="135" t="str">
        <f>Tabella2[[#This Row],[ACT START]]</f>
        <v>10:15</v>
      </c>
      <c r="BN6513" s="136" t="str">
        <f>Tabella2[[#This Row],[ACT STOP]]</f>
        <v>11:15</v>
      </c>
      <c r="BO6513" s="101"/>
      <c r="BR6513" s="109" t="str">
        <f t="shared" si="119"/>
        <v>SH-25-6502</v>
      </c>
      <c r="BS6513" s="109" t="s">
        <v>393</v>
      </c>
      <c r="BT6513" t="str">
        <f>Tabella2[[#This Row],[OUTCOME]]</f>
        <v>SDC</v>
      </c>
      <c r="BU6513" t="str">
        <f>_xlfn.CONCAT(Tabella2[[#This Row],[NAME SP]],Tabella2[[#This Row],[ID SP]]," - ",Tabella2[[#This Row],[SYLLABUS NO]])</f>
        <v>Support QATAR - SUPP</v>
      </c>
    </row>
    <row r="6514" spans="1:74" hidden="1">
      <c r="A6514" s="103" t="s">
        <v>13727</v>
      </c>
      <c r="B6514" s="102">
        <v>45972</v>
      </c>
      <c r="C6514" s="104">
        <f>_xlfn.ISOWEEKNUM(Tabella2[[#This Row],[Date]])</f>
        <v>46</v>
      </c>
      <c r="D6514" s="104" t="s">
        <v>9743</v>
      </c>
      <c r="E6514" s="104" t="s">
        <v>256</v>
      </c>
      <c r="F6514" s="104">
        <v>80</v>
      </c>
      <c r="G6514" s="104" t="s">
        <v>257</v>
      </c>
      <c r="H6514" s="105">
        <v>2</v>
      </c>
      <c r="I6514" s="104"/>
      <c r="J6514" s="104" t="s">
        <v>258</v>
      </c>
      <c r="K6514" s="104" t="s">
        <v>83</v>
      </c>
      <c r="L6514" s="104" t="s">
        <v>299</v>
      </c>
      <c r="M6514" s="104" t="s">
        <v>328</v>
      </c>
      <c r="N6514" s="104"/>
      <c r="O6514" s="108" t="str">
        <f>A6515</f>
        <v>18920</v>
      </c>
      <c r="P6514" s="111" t="s">
        <v>2641</v>
      </c>
      <c r="Q6514" s="153" t="s">
        <v>540</v>
      </c>
      <c r="R6514" s="153" t="s">
        <v>541</v>
      </c>
      <c r="S6514" s="153">
        <f>Tabella2[[#This Row],[PLD STOP]]-Tabella2[[#This Row],[PLD START]]</f>
        <v>4.1666666666666685E-2</v>
      </c>
      <c r="T6514" s="153">
        <v>0.42708333333333331</v>
      </c>
      <c r="U6514" s="153">
        <v>0.46875</v>
      </c>
      <c r="V6514" s="153">
        <f>IF(ISBLANK(T6514),"",Tabella2[[#This Row],[ACT STOP]]-Tabella2[[#This Row],[ACT START]])</f>
        <v>4.1666666666666685E-2</v>
      </c>
      <c r="W6514" s="104" t="s">
        <v>92</v>
      </c>
      <c r="X6514" s="104" t="s">
        <v>91</v>
      </c>
      <c r="Y6514" s="110" t="s">
        <v>13750</v>
      </c>
      <c r="Z6514" s="106"/>
      <c r="AA6514" s="104"/>
      <c r="AB6514" s="107"/>
      <c r="AC6514" s="72">
        <f>IF(OR(Tabella2[[#This Row],[OUTCOME]]="DCO",Tabella2[[#This Row],[OUTCOME]]="SDC"),1,0)</f>
        <v>1</v>
      </c>
      <c r="AH6514" s="70"/>
      <c r="AI6514" s="70"/>
      <c r="AJ6514">
        <f>IF(OR(Tabella2[[#This Row],[OUTCOME]]="DNCO", Tabella2[[#This Row],[OUTCOME]]="SDNC"),1,0)</f>
        <v>0</v>
      </c>
      <c r="AL6514" s="70"/>
      <c r="BM6514" s="135">
        <f>Tabella2[[#This Row],[ACT START]]</f>
        <v>0.42708333333333331</v>
      </c>
      <c r="BN6514" s="136">
        <f>Tabella2[[#This Row],[ACT STOP]]</f>
        <v>0.46875</v>
      </c>
      <c r="BO6514" s="101"/>
      <c r="BR6514" s="109" t="str">
        <f t="shared" si="119"/>
        <v>SH-25-6503</v>
      </c>
      <c r="BS6514" s="109" t="s">
        <v>368</v>
      </c>
      <c r="BT6514" t="str">
        <f>Tabella2[[#This Row],[OUTCOME]]</f>
        <v>DCO</v>
      </c>
      <c r="BU6514" t="str">
        <f>_xlfn.CONCAT(Tabella2[[#This Row],[NAME SP]],Tabella2[[#This Row],[ID SP]]," - ",Tabella2[[#This Row],[SYLLABUS NO]])</f>
        <v>QATAR80 - NET BTLLB01</v>
      </c>
      <c r="BV6514" t="s">
        <v>11904</v>
      </c>
    </row>
    <row r="6515" spans="1:74" hidden="1">
      <c r="A6515" s="103" t="s">
        <v>13728</v>
      </c>
      <c r="B6515" s="102">
        <v>45972</v>
      </c>
      <c r="C6515" s="104">
        <f>_xlfn.ISOWEEKNUM(Tabella2[[#This Row],[Date]])</f>
        <v>46</v>
      </c>
      <c r="D6515" s="104" t="s">
        <v>9743</v>
      </c>
      <c r="E6515" s="104" t="s">
        <v>256</v>
      </c>
      <c r="F6515" s="104">
        <v>83</v>
      </c>
      <c r="G6515" s="104" t="s">
        <v>284</v>
      </c>
      <c r="H6515" s="105">
        <v>23</v>
      </c>
      <c r="I6515" s="104"/>
      <c r="J6515" s="104" t="s">
        <v>258</v>
      </c>
      <c r="K6515" s="104" t="s">
        <v>80</v>
      </c>
      <c r="L6515" s="104" t="s">
        <v>299</v>
      </c>
      <c r="M6515" s="104" t="s">
        <v>328</v>
      </c>
      <c r="N6515" s="104"/>
      <c r="O6515" s="108" t="str">
        <f>A6514</f>
        <v>18919</v>
      </c>
      <c r="P6515" s="111" t="s">
        <v>2641</v>
      </c>
      <c r="Q6515" s="153" t="s">
        <v>540</v>
      </c>
      <c r="R6515" s="153" t="s">
        <v>541</v>
      </c>
      <c r="S6515" s="153">
        <f>Tabella2[[#This Row],[PLD STOP]]-Tabella2[[#This Row],[PLD START]]</f>
        <v>4.1666666666666685E-2</v>
      </c>
      <c r="T6515" s="153">
        <v>0.42708333333333331</v>
      </c>
      <c r="U6515" s="153">
        <v>0.46875</v>
      </c>
      <c r="V6515" s="153">
        <f>IF(ISBLANK(T6515),"",Tabella2[[#This Row],[ACT STOP]]-Tabella2[[#This Row],[ACT START]])</f>
        <v>4.1666666666666685E-2</v>
      </c>
      <c r="W6515" s="104" t="s">
        <v>92</v>
      </c>
      <c r="X6515" s="104" t="s">
        <v>91</v>
      </c>
      <c r="Y6515" s="110" t="s">
        <v>13751</v>
      </c>
      <c r="Z6515" s="106"/>
      <c r="AA6515" s="104"/>
      <c r="AB6515" s="107"/>
      <c r="AC6515" s="72">
        <f>IF(OR(Tabella2[[#This Row],[OUTCOME]]="DCO",Tabella2[[#This Row],[OUTCOME]]="SDC"),1,0)</f>
        <v>1</v>
      </c>
      <c r="AH6515" s="70"/>
      <c r="AI6515" s="70"/>
      <c r="AJ6515">
        <f>IF(OR(Tabella2[[#This Row],[OUTCOME]]="DNCO", Tabella2[[#This Row],[OUTCOME]]="SDNC"),1,0)</f>
        <v>0</v>
      </c>
      <c r="AL6515" s="70"/>
      <c r="BM6515" s="135">
        <f>Tabella2[[#This Row],[ACT START]]</f>
        <v>0.42708333333333331</v>
      </c>
      <c r="BN6515" s="136">
        <f>Tabella2[[#This Row],[ACT STOP]]</f>
        <v>0.46875</v>
      </c>
      <c r="BO6515" s="101"/>
      <c r="BR6515" s="109" t="str">
        <f t="shared" si="119"/>
        <v>SH-25-6504</v>
      </c>
      <c r="BS6515" s="109" t="s">
        <v>358</v>
      </c>
      <c r="BT6515" t="str">
        <f>Tabella2[[#This Row],[OUTCOME]]</f>
        <v>DCO</v>
      </c>
      <c r="BU6515" t="str">
        <f>_xlfn.CONCAT(Tabella2[[#This Row],[NAME SP]],Tabella2[[#This Row],[ID SP]]," - ",Tabella2[[#This Row],[SYLLABUS NO]])</f>
        <v>QATAR83 - NET BTLLB01</v>
      </c>
      <c r="BV6515" t="s">
        <v>11834</v>
      </c>
    </row>
    <row r="6516" spans="1:74" hidden="1">
      <c r="A6516" s="103" t="s">
        <v>13729</v>
      </c>
      <c r="B6516" s="102">
        <v>45972</v>
      </c>
      <c r="C6516" s="104">
        <f>_xlfn.ISOWEEKNUM(Tabella2[[#This Row],[Date]])</f>
        <v>46</v>
      </c>
      <c r="D6516" s="104" t="s">
        <v>195</v>
      </c>
      <c r="E6516" s="104" t="s">
        <v>298</v>
      </c>
      <c r="F6516" s="104"/>
      <c r="G6516" s="104" t="s">
        <v>284</v>
      </c>
      <c r="H6516" s="105">
        <v>9</v>
      </c>
      <c r="I6516" s="104"/>
      <c r="J6516" s="104" t="s">
        <v>258</v>
      </c>
      <c r="K6516" s="104" t="s">
        <v>75</v>
      </c>
      <c r="L6516" s="104" t="s">
        <v>299</v>
      </c>
      <c r="M6516" s="104" t="s">
        <v>516</v>
      </c>
      <c r="N6516" s="104"/>
      <c r="O6516" s="108" t="str">
        <f>A6517</f>
        <v>18922</v>
      </c>
      <c r="P6516" s="111" t="s">
        <v>300</v>
      </c>
      <c r="Q6516" s="153" t="s">
        <v>540</v>
      </c>
      <c r="R6516" s="153" t="s">
        <v>541</v>
      </c>
      <c r="S6516" s="153">
        <f>Tabella2[[#This Row],[PLD STOP]]-Tabella2[[#This Row],[PLD START]]</f>
        <v>4.1666666666666685E-2</v>
      </c>
      <c r="T6516" s="153">
        <v>0.42708333333333331</v>
      </c>
      <c r="U6516" s="153">
        <v>0.46875</v>
      </c>
      <c r="V6516" s="153">
        <f>IF(ISBLANK(T6516),"",Tabella2[[#This Row],[ACT STOP]]-Tabella2[[#This Row],[ACT START]])</f>
        <v>4.1666666666666685E-2</v>
      </c>
      <c r="W6516" s="104" t="s">
        <v>92</v>
      </c>
      <c r="X6516" s="104" t="s">
        <v>91</v>
      </c>
      <c r="Y6516" s="110"/>
      <c r="Z6516" s="106"/>
      <c r="AA6516" s="104"/>
      <c r="AB6516" s="107"/>
      <c r="AC6516" s="72">
        <f>IF(OR(Tabella2[[#This Row],[OUTCOME]]="DCO",Tabella2[[#This Row],[OUTCOME]]="SDC"),1,0)</f>
        <v>1</v>
      </c>
      <c r="AH6516" s="70"/>
      <c r="AI6516" s="70"/>
      <c r="AJ6516">
        <f>IF(OR(Tabella2[[#This Row],[OUTCOME]]="DNCO", Tabella2[[#This Row],[OUTCOME]]="SDNC"),1,0)</f>
        <v>0</v>
      </c>
      <c r="AL6516" s="70"/>
      <c r="BM6516" s="135">
        <f>Tabella2[[#This Row],[ACT START]]</f>
        <v>0.42708333333333331</v>
      </c>
      <c r="BN6516" s="136">
        <f>Tabella2[[#This Row],[ACT STOP]]</f>
        <v>0.46875</v>
      </c>
      <c r="BO6516" s="101"/>
      <c r="BR6516" s="109" t="str">
        <f t="shared" si="119"/>
        <v>SH-25-6505</v>
      </c>
      <c r="BS6516" s="109" t="s">
        <v>339</v>
      </c>
      <c r="BT6516" t="str">
        <f>Tabella2[[#This Row],[OUTCOME]]</f>
        <v>DCO</v>
      </c>
      <c r="BU6516" t="str">
        <f>_xlfn.CONCAT(Tabella2[[#This Row],[NAME SP]],Tabella2[[#This Row],[ID SP]]," - ",Tabella2[[#This Row],[SYLLABUS NO]])</f>
        <v>Support QATAR - SUPP</v>
      </c>
    </row>
    <row r="6517" spans="1:74" hidden="1">
      <c r="A6517" s="103" t="s">
        <v>13730</v>
      </c>
      <c r="B6517" s="102">
        <v>45972</v>
      </c>
      <c r="C6517" s="104">
        <f>_xlfn.ISOWEEKNUM(Tabella2[[#This Row],[Date]])</f>
        <v>46</v>
      </c>
      <c r="D6517" s="104" t="s">
        <v>6396</v>
      </c>
      <c r="E6517" s="104" t="s">
        <v>256</v>
      </c>
      <c r="F6517" s="104">
        <v>71</v>
      </c>
      <c r="G6517" s="104" t="s">
        <v>257</v>
      </c>
      <c r="H6517" s="105">
        <v>13</v>
      </c>
      <c r="I6517" s="104"/>
      <c r="J6517" s="104" t="s">
        <v>258</v>
      </c>
      <c r="K6517" s="104" t="s">
        <v>77</v>
      </c>
      <c r="L6517" s="104" t="s">
        <v>299</v>
      </c>
      <c r="M6517" s="104" t="s">
        <v>516</v>
      </c>
      <c r="N6517" s="104"/>
      <c r="O6517" s="108" t="str">
        <f>A6516</f>
        <v>18921</v>
      </c>
      <c r="P6517" s="111" t="s">
        <v>1986</v>
      </c>
      <c r="Q6517" s="153" t="s">
        <v>540</v>
      </c>
      <c r="R6517" s="153" t="s">
        <v>541</v>
      </c>
      <c r="S6517" s="153">
        <f>Tabella2[[#This Row],[PLD STOP]]-Tabella2[[#This Row],[PLD START]]</f>
        <v>4.1666666666666685E-2</v>
      </c>
      <c r="T6517" s="153">
        <v>0.42708333333333331</v>
      </c>
      <c r="U6517" s="153">
        <v>0.46875</v>
      </c>
      <c r="V6517" s="153">
        <f>IF(ISBLANK(T6517),"",Tabella2[[#This Row],[ACT STOP]]-Tabella2[[#This Row],[ACT START]])</f>
        <v>4.1666666666666685E-2</v>
      </c>
      <c r="W6517" s="104" t="s">
        <v>92</v>
      </c>
      <c r="X6517" s="104" t="s">
        <v>91</v>
      </c>
      <c r="Y6517" s="110"/>
      <c r="Z6517" s="106"/>
      <c r="AA6517" s="104"/>
      <c r="AB6517" s="107"/>
      <c r="AC6517" s="72">
        <f>IF(OR(Tabella2[[#This Row],[OUTCOME]]="DCO",Tabella2[[#This Row],[OUTCOME]]="SDC"),1,0)</f>
        <v>1</v>
      </c>
      <c r="AH6517" s="70"/>
      <c r="AI6517" s="70"/>
      <c r="AJ6517">
        <f>IF(OR(Tabella2[[#This Row],[OUTCOME]]="DNCO", Tabella2[[#This Row],[OUTCOME]]="SDNC"),1,0)</f>
        <v>0</v>
      </c>
      <c r="AL6517" s="70"/>
      <c r="BL6517" t="s">
        <v>13752</v>
      </c>
      <c r="BM6517" s="135">
        <f>Tabella2[[#This Row],[ACT START]]</f>
        <v>0.42708333333333331</v>
      </c>
      <c r="BN6517" s="136">
        <f>Tabella2[[#This Row],[ACT STOP]]</f>
        <v>0.46875</v>
      </c>
      <c r="BO6517" s="101"/>
      <c r="BR6517" s="109" t="str">
        <f t="shared" si="119"/>
        <v>SH-25-6506</v>
      </c>
      <c r="BS6517" s="109" t="s">
        <v>427</v>
      </c>
      <c r="BT6517" t="str">
        <f>Tabella2[[#This Row],[OUTCOME]]</f>
        <v>DCO</v>
      </c>
      <c r="BU6517" t="str">
        <f>_xlfn.CONCAT(Tabella2[[#This Row],[NAME SP]],Tabella2[[#This Row],[ID SP]]," - ",Tabella2[[#This Row],[SYLLABUS NO]])</f>
        <v>QATAR71 - NET PGM03</v>
      </c>
      <c r="BV6517" t="s">
        <v>12153</v>
      </c>
    </row>
    <row r="6518" spans="1:74" hidden="1">
      <c r="A6518" s="103" t="s">
        <v>13731</v>
      </c>
      <c r="B6518" s="102">
        <v>45972</v>
      </c>
      <c r="C6518" s="104">
        <f>_xlfn.ISOWEEKNUM(Tabella2[[#This Row],[Date]])</f>
        <v>46</v>
      </c>
      <c r="D6518" s="104" t="s">
        <v>763</v>
      </c>
      <c r="E6518" s="104" t="s">
        <v>256</v>
      </c>
      <c r="F6518" s="104">
        <v>66</v>
      </c>
      <c r="G6518" s="104" t="s">
        <v>257</v>
      </c>
      <c r="H6518" s="105">
        <v>14</v>
      </c>
      <c r="I6518" s="104"/>
      <c r="J6518" s="104" t="s">
        <v>258</v>
      </c>
      <c r="K6518" s="104" t="s">
        <v>79</v>
      </c>
      <c r="L6518" s="104" t="s">
        <v>299</v>
      </c>
      <c r="M6518" s="104" t="s">
        <v>276</v>
      </c>
      <c r="N6518" s="104"/>
      <c r="O6518" s="108" t="str">
        <f>A6519</f>
        <v>18924</v>
      </c>
      <c r="P6518" s="111" t="s">
        <v>2947</v>
      </c>
      <c r="Q6518" s="153" t="s">
        <v>4384</v>
      </c>
      <c r="R6518" s="153" t="s">
        <v>4385</v>
      </c>
      <c r="S6518" s="153">
        <f>Tabella2[[#This Row],[PLD STOP]]-Tabella2[[#This Row],[PLD START]]</f>
        <v>4.1666666666666685E-2</v>
      </c>
      <c r="T6518" s="153" t="s">
        <v>4384</v>
      </c>
      <c r="U6518" s="153" t="s">
        <v>4385</v>
      </c>
      <c r="V6518" s="153">
        <f>IF(ISBLANK(T6518),"",Tabella2[[#This Row],[ACT STOP]]-Tabella2[[#This Row],[ACT START]])</f>
        <v>4.1666666666666685E-2</v>
      </c>
      <c r="W6518" s="104" t="s">
        <v>92</v>
      </c>
      <c r="X6518" s="104" t="s">
        <v>91</v>
      </c>
      <c r="Y6518" s="110"/>
      <c r="Z6518" s="106"/>
      <c r="AA6518" s="104"/>
      <c r="AB6518" s="107"/>
      <c r="AC6518" s="72">
        <f>IF(OR(Tabella2[[#This Row],[OUTCOME]]="DCO",Tabella2[[#This Row],[OUTCOME]]="SDC"),1,0)</f>
        <v>1</v>
      </c>
      <c r="AH6518" s="70"/>
      <c r="AI6518" s="70"/>
      <c r="AJ6518">
        <f>IF(OR(Tabella2[[#This Row],[OUTCOME]]="DNCO", Tabella2[[#This Row],[OUTCOME]]="SDNC"),1,0)</f>
        <v>0</v>
      </c>
      <c r="AL6518" s="70"/>
      <c r="BM6518" s="135" t="str">
        <f>Tabella2[[#This Row],[ACT START]]</f>
        <v>11:45</v>
      </c>
      <c r="BN6518" s="136" t="str">
        <f>Tabella2[[#This Row],[ACT STOP]]</f>
        <v>12:45</v>
      </c>
      <c r="BO6518" s="101"/>
      <c r="BR6518" s="109" t="str">
        <f t="shared" si="119"/>
        <v>SH-25-6507</v>
      </c>
      <c r="BS6518" s="109" t="s">
        <v>372</v>
      </c>
      <c r="BT6518" t="str">
        <f>Tabella2[[#This Row],[OUTCOME]]</f>
        <v>DCO</v>
      </c>
      <c r="BU6518" t="str">
        <f>_xlfn.CONCAT(Tabella2[[#This Row],[NAME SP]],Tabella2[[#This Row],[ID SP]]," - ",Tabella2[[#This Row],[SYLLABUS NO]])</f>
        <v>QATAR66 - FMSC OACM01</v>
      </c>
      <c r="BV6518" t="s">
        <v>12985</v>
      </c>
    </row>
    <row r="6519" spans="1:74" hidden="1">
      <c r="A6519" s="103" t="s">
        <v>13732</v>
      </c>
      <c r="B6519" s="102">
        <v>45972</v>
      </c>
      <c r="C6519" s="104">
        <f>_xlfn.ISOWEEKNUM(Tabella2[[#This Row],[Date]])</f>
        <v>46</v>
      </c>
      <c r="D6519" s="104" t="s">
        <v>195</v>
      </c>
      <c r="E6519" s="104" t="s">
        <v>298</v>
      </c>
      <c r="F6519" s="104"/>
      <c r="G6519" s="104" t="s">
        <v>257</v>
      </c>
      <c r="H6519" s="105">
        <v>9</v>
      </c>
      <c r="I6519" s="104"/>
      <c r="J6519" s="104" t="s">
        <v>258</v>
      </c>
      <c r="K6519" s="104" t="s">
        <v>78</v>
      </c>
      <c r="L6519" s="104" t="s">
        <v>299</v>
      </c>
      <c r="M6519" s="104" t="s">
        <v>276</v>
      </c>
      <c r="N6519" s="104"/>
      <c r="O6519" s="108" t="str">
        <f>A6518</f>
        <v>18923</v>
      </c>
      <c r="P6519" s="111" t="s">
        <v>300</v>
      </c>
      <c r="Q6519" s="153" t="s">
        <v>4384</v>
      </c>
      <c r="R6519" s="153" t="s">
        <v>4385</v>
      </c>
      <c r="S6519" s="153">
        <f>Tabella2[[#This Row],[PLD STOP]]-Tabella2[[#This Row],[PLD START]]</f>
        <v>4.1666666666666685E-2</v>
      </c>
      <c r="T6519" s="153" t="s">
        <v>4384</v>
      </c>
      <c r="U6519" s="153" t="s">
        <v>4385</v>
      </c>
      <c r="V6519" s="153">
        <f>IF(ISBLANK(T6519),"",Tabella2[[#This Row],[ACT STOP]]-Tabella2[[#This Row],[ACT START]])</f>
        <v>4.1666666666666685E-2</v>
      </c>
      <c r="W6519" s="104" t="s">
        <v>122</v>
      </c>
      <c r="X6519" s="104" t="s">
        <v>91</v>
      </c>
      <c r="Y6519" s="110"/>
      <c r="Z6519" s="106"/>
      <c r="AA6519" s="104"/>
      <c r="AB6519" s="107"/>
      <c r="AC6519" s="72">
        <f>IF(OR(Tabella2[[#This Row],[OUTCOME]]="DCO",Tabella2[[#This Row],[OUTCOME]]="SDC"),1,0)</f>
        <v>1</v>
      </c>
      <c r="AH6519" s="70"/>
      <c r="AI6519" s="70"/>
      <c r="AJ6519">
        <f>IF(OR(Tabella2[[#This Row],[OUTCOME]]="DNCO", Tabella2[[#This Row],[OUTCOME]]="SDNC"),1,0)</f>
        <v>0</v>
      </c>
      <c r="AL6519" s="70"/>
      <c r="BM6519" s="135" t="str">
        <f>Tabella2[[#This Row],[ACT START]]</f>
        <v>11:45</v>
      </c>
      <c r="BN6519" s="136" t="str">
        <f>Tabella2[[#This Row],[ACT STOP]]</f>
        <v>12:45</v>
      </c>
      <c r="BO6519" s="101"/>
      <c r="BR6519" s="109" t="str">
        <f t="shared" si="119"/>
        <v>SH-25-6508</v>
      </c>
      <c r="BS6519" s="109" t="s">
        <v>318</v>
      </c>
      <c r="BT6519" t="str">
        <f>Tabella2[[#This Row],[OUTCOME]]</f>
        <v>SDC</v>
      </c>
      <c r="BU6519" t="str">
        <f>_xlfn.CONCAT(Tabella2[[#This Row],[NAME SP]],Tabella2[[#This Row],[ID SP]]," - ",Tabella2[[#This Row],[SYLLABUS NO]])</f>
        <v>Support QATAR - SUPP</v>
      </c>
    </row>
    <row r="6520" spans="1:74" hidden="1">
      <c r="A6520" s="103" t="s">
        <v>13733</v>
      </c>
      <c r="B6520" s="102">
        <v>45972</v>
      </c>
      <c r="C6520" s="104">
        <f>_xlfn.ISOWEEKNUM(Tabella2[[#This Row],[Date]])</f>
        <v>46</v>
      </c>
      <c r="D6520" s="104" t="s">
        <v>860</v>
      </c>
      <c r="E6520" s="104" t="s">
        <v>284</v>
      </c>
      <c r="F6520" s="104">
        <v>81</v>
      </c>
      <c r="G6520" s="104" t="s">
        <v>284</v>
      </c>
      <c r="H6520" s="105">
        <v>22</v>
      </c>
      <c r="I6520" s="104"/>
      <c r="J6520" s="104" t="s">
        <v>258</v>
      </c>
      <c r="K6520" s="104" t="s">
        <v>83</v>
      </c>
      <c r="L6520" s="104" t="s">
        <v>299</v>
      </c>
      <c r="M6520" s="104" t="s">
        <v>361</v>
      </c>
      <c r="N6520" s="104"/>
      <c r="O6520" s="108" t="str">
        <f>A6521</f>
        <v>18926</v>
      </c>
      <c r="P6520" s="111" t="s">
        <v>2688</v>
      </c>
      <c r="Q6520" s="153" t="s">
        <v>4384</v>
      </c>
      <c r="R6520" s="153" t="s">
        <v>4385</v>
      </c>
      <c r="S6520" s="153">
        <f>Tabella2[[#This Row],[PLD STOP]]-Tabella2[[#This Row],[PLD START]]</f>
        <v>4.1666666666666685E-2</v>
      </c>
      <c r="T6520" s="153">
        <v>0.48958333333333331</v>
      </c>
      <c r="U6520" s="153">
        <v>0.53125</v>
      </c>
      <c r="V6520" s="153">
        <f>IF(ISBLANK(T6520),"",Tabella2[[#This Row],[ACT STOP]]-Tabella2[[#This Row],[ACT START]])</f>
        <v>4.1666666666666685E-2</v>
      </c>
      <c r="W6520" s="104" t="s">
        <v>92</v>
      </c>
      <c r="X6520" s="104" t="s">
        <v>91</v>
      </c>
      <c r="Y6520" s="110"/>
      <c r="Z6520" s="106"/>
      <c r="AA6520" s="104"/>
      <c r="AB6520" s="107"/>
      <c r="AC6520" s="72">
        <f>IF(OR(Tabella2[[#This Row],[OUTCOME]]="DCO",Tabella2[[#This Row],[OUTCOME]]="SDC"),1,0)</f>
        <v>1</v>
      </c>
      <c r="AH6520" s="70"/>
      <c r="AI6520" s="70"/>
      <c r="AJ6520">
        <f>IF(OR(Tabella2[[#This Row],[OUTCOME]]="DNCO", Tabella2[[#This Row],[OUTCOME]]="SDNC"),1,0)</f>
        <v>0</v>
      </c>
      <c r="AL6520" s="70"/>
      <c r="BM6520" s="135">
        <f>Tabella2[[#This Row],[ACT START]]</f>
        <v>0.48958333333333331</v>
      </c>
      <c r="BN6520" s="136">
        <f>Tabella2[[#This Row],[ACT STOP]]</f>
        <v>0.53125</v>
      </c>
      <c r="BO6520" s="101"/>
      <c r="BR6520" s="109" t="str">
        <f t="shared" si="119"/>
        <v>SH-25-6509</v>
      </c>
      <c r="BS6520" s="109" t="s">
        <v>295</v>
      </c>
      <c r="BT6520" t="str">
        <f>Tabella2[[#This Row],[OUTCOME]]</f>
        <v>DCO</v>
      </c>
      <c r="BU6520" t="str">
        <f>_xlfn.CONCAT(Tabella2[[#This Row],[NAME SP]],Tabella2[[#This Row],[ID SP]]," - ",Tabella2[[#This Row],[SYLLABUS NO]])</f>
        <v>IFTS81 - FMSC ARNG02</v>
      </c>
      <c r="BV6520" t="s">
        <v>11890</v>
      </c>
    </row>
    <row r="6521" spans="1:74" hidden="1">
      <c r="A6521" s="103" t="s">
        <v>13734</v>
      </c>
      <c r="B6521" s="102">
        <v>45972</v>
      </c>
      <c r="C6521" s="104">
        <f>_xlfn.ISOWEEKNUM(Tabella2[[#This Row],[Date]])</f>
        <v>46</v>
      </c>
      <c r="D6521" s="104" t="s">
        <v>195</v>
      </c>
      <c r="E6521" s="104" t="s">
        <v>398</v>
      </c>
      <c r="F6521" s="104"/>
      <c r="G6521" s="104" t="s">
        <v>257</v>
      </c>
      <c r="H6521" s="105">
        <v>32</v>
      </c>
      <c r="I6521" s="104"/>
      <c r="J6521" s="104" t="s">
        <v>258</v>
      </c>
      <c r="K6521" s="104" t="s">
        <v>80</v>
      </c>
      <c r="L6521" s="104" t="s">
        <v>299</v>
      </c>
      <c r="M6521" s="104" t="s">
        <v>361</v>
      </c>
      <c r="N6521" s="104"/>
      <c r="O6521" s="108" t="str">
        <f>A6520</f>
        <v>18925</v>
      </c>
      <c r="P6521" s="111" t="s">
        <v>300</v>
      </c>
      <c r="Q6521" s="153" t="s">
        <v>4384</v>
      </c>
      <c r="R6521" s="153" t="s">
        <v>4385</v>
      </c>
      <c r="S6521" s="153">
        <f>Tabella2[[#This Row],[PLD STOP]]-Tabella2[[#This Row],[PLD START]]</f>
        <v>4.1666666666666685E-2</v>
      </c>
      <c r="T6521" s="153">
        <v>0.48958333333333331</v>
      </c>
      <c r="U6521" s="153">
        <v>0.53125</v>
      </c>
      <c r="V6521" s="153">
        <f>IF(ISBLANK(T6521),"",Tabella2[[#This Row],[ACT STOP]]-Tabella2[[#This Row],[ACT START]])</f>
        <v>4.1666666666666685E-2</v>
      </c>
      <c r="W6521" s="104" t="s">
        <v>122</v>
      </c>
      <c r="X6521" s="104" t="s">
        <v>91</v>
      </c>
      <c r="Y6521" s="110"/>
      <c r="Z6521" s="106"/>
      <c r="AA6521" s="104"/>
      <c r="AB6521" s="107"/>
      <c r="AC6521" s="72">
        <f>IF(OR(Tabella2[[#This Row],[OUTCOME]]="DCO",Tabella2[[#This Row],[OUTCOME]]="SDC"),1,0)</f>
        <v>1</v>
      </c>
      <c r="AH6521" s="70"/>
      <c r="AI6521" s="70"/>
      <c r="AJ6521">
        <f>IF(OR(Tabella2[[#This Row],[OUTCOME]]="DNCO", Tabella2[[#This Row],[OUTCOME]]="SDNC"),1,0)</f>
        <v>0</v>
      </c>
      <c r="AL6521" s="70"/>
      <c r="BM6521" s="135">
        <f>Tabella2[[#This Row],[ACT START]]</f>
        <v>0.48958333333333331</v>
      </c>
      <c r="BN6521" s="136">
        <f>Tabella2[[#This Row],[ACT STOP]]</f>
        <v>0.53125</v>
      </c>
      <c r="BO6521" s="101"/>
      <c r="BR6521" s="109" t="str">
        <f t="shared" si="119"/>
        <v>SH-25-6510</v>
      </c>
      <c r="BS6521" s="109" t="s">
        <v>356</v>
      </c>
      <c r="BT6521" t="str">
        <f>Tabella2[[#This Row],[OUTCOME]]</f>
        <v>SDC</v>
      </c>
      <c r="BU6521" t="str">
        <f>_xlfn.CONCAT(Tabella2[[#This Row],[NAME SP]],Tabella2[[#This Row],[ID SP]]," - ",Tabella2[[#This Row],[SYLLABUS NO]])</f>
        <v>Support IFTS - SUPP</v>
      </c>
    </row>
    <row r="6522" spans="1:74" hidden="1">
      <c r="A6522" s="103" t="s">
        <v>13735</v>
      </c>
      <c r="B6522" s="102">
        <v>45972</v>
      </c>
      <c r="C6522" s="104">
        <f>_xlfn.ISOWEEKNUM(Tabella2[[#This Row],[Date]])</f>
        <v>46</v>
      </c>
      <c r="D6522" s="104" t="s">
        <v>751</v>
      </c>
      <c r="E6522" s="104" t="s">
        <v>256</v>
      </c>
      <c r="F6522" s="104">
        <v>76</v>
      </c>
      <c r="G6522" s="104" t="s">
        <v>257</v>
      </c>
      <c r="H6522" s="105">
        <v>5</v>
      </c>
      <c r="I6522" s="104" t="s">
        <v>258</v>
      </c>
      <c r="J6522" s="104"/>
      <c r="K6522" s="104" t="s">
        <v>81</v>
      </c>
      <c r="L6522" s="104" t="s">
        <v>259</v>
      </c>
      <c r="M6522" s="104" t="s">
        <v>1846</v>
      </c>
      <c r="N6522" s="104"/>
      <c r="O6522" s="106"/>
      <c r="P6522" s="111" t="s">
        <v>1858</v>
      </c>
      <c r="Q6522" s="153" t="s">
        <v>4384</v>
      </c>
      <c r="R6522" s="153" t="s">
        <v>4385</v>
      </c>
      <c r="S6522" s="153">
        <f>Tabella2[[#This Row],[PLD STOP]]-Tabella2[[#This Row],[PLD START]]</f>
        <v>4.1666666666666685E-2</v>
      </c>
      <c r="T6522" s="153">
        <v>0.48958333333333331</v>
      </c>
      <c r="U6522" s="153">
        <v>0.53125</v>
      </c>
      <c r="V6522" s="153">
        <f>IF(ISBLANK(T6522),"",Tabella2[[#This Row],[ACT STOP]]-Tabella2[[#This Row],[ACT START]])</f>
        <v>4.1666666666666685E-2</v>
      </c>
      <c r="W6522" s="104" t="s">
        <v>92</v>
      </c>
      <c r="X6522" s="104" t="s">
        <v>91</v>
      </c>
      <c r="Y6522" s="110"/>
      <c r="Z6522" s="106"/>
      <c r="AA6522" s="104"/>
      <c r="AB6522" s="107"/>
      <c r="AC6522" s="72">
        <f>IF(OR(Tabella2[[#This Row],[OUTCOME]]="DCO",Tabella2[[#This Row],[OUTCOME]]="SDC"),1,0)</f>
        <v>1</v>
      </c>
      <c r="AH6522" s="70"/>
      <c r="AI6522" s="70"/>
      <c r="AJ6522">
        <f>IF(OR(Tabella2[[#This Row],[OUTCOME]]="DNCO", Tabella2[[#This Row],[OUTCOME]]="SDNC"),1,0)</f>
        <v>0</v>
      </c>
      <c r="AL6522" s="70"/>
      <c r="BM6522" s="135">
        <f>Tabella2[[#This Row],[ACT START]]</f>
        <v>0.48958333333333331</v>
      </c>
      <c r="BN6522" s="136">
        <f>Tabella2[[#This Row],[ACT STOP]]</f>
        <v>0.53125</v>
      </c>
      <c r="BO6522" s="101"/>
      <c r="BR6522" s="109" t="str">
        <f t="shared" si="119"/>
        <v>SH-25-6511</v>
      </c>
      <c r="BS6522" s="109" t="s">
        <v>416</v>
      </c>
      <c r="BT6522" t="str">
        <f>Tabella2[[#This Row],[OUTCOME]]</f>
        <v>DCO</v>
      </c>
      <c r="BU6522" t="str">
        <f>_xlfn.CONCAT(Tabella2[[#This Row],[NAME SP]],Tabella2[[#This Row],[ID SP]]," - ",Tabella2[[#This Row],[SYLLABUS NO]])</f>
        <v>QATAR76 - FMS AAR01</v>
      </c>
      <c r="BV6522" t="s">
        <v>11939</v>
      </c>
    </row>
    <row r="6523" spans="1:74" hidden="1">
      <c r="A6523" s="103" t="s">
        <v>13736</v>
      </c>
      <c r="B6523" s="102">
        <v>45972</v>
      </c>
      <c r="C6523" s="104">
        <f>_xlfn.ISOWEEKNUM(Tabella2[[#This Row],[Date]])</f>
        <v>46</v>
      </c>
      <c r="D6523" s="104" t="s">
        <v>751</v>
      </c>
      <c r="E6523" s="104" t="s">
        <v>256</v>
      </c>
      <c r="F6523" s="104">
        <v>77</v>
      </c>
      <c r="G6523" s="104" t="s">
        <v>257</v>
      </c>
      <c r="H6523" s="105">
        <v>17</v>
      </c>
      <c r="I6523" s="104" t="s">
        <v>258</v>
      </c>
      <c r="J6523" s="104"/>
      <c r="K6523" s="104" t="s">
        <v>79</v>
      </c>
      <c r="L6523" s="104" t="s">
        <v>299</v>
      </c>
      <c r="M6523" s="104" t="s">
        <v>276</v>
      </c>
      <c r="N6523" s="104"/>
      <c r="O6523" s="108" t="str">
        <f>A6524</f>
        <v>18929</v>
      </c>
      <c r="P6523" s="111" t="s">
        <v>733</v>
      </c>
      <c r="Q6523" s="153" t="s">
        <v>8463</v>
      </c>
      <c r="R6523" s="153" t="s">
        <v>8464</v>
      </c>
      <c r="S6523" s="153">
        <f>Tabella2[[#This Row],[PLD STOP]]-Tabella2[[#This Row],[PLD START]]</f>
        <v>4.166666666666663E-2</v>
      </c>
      <c r="T6523" s="153" t="s">
        <v>8463</v>
      </c>
      <c r="U6523" s="153" t="s">
        <v>8464</v>
      </c>
      <c r="V6523" s="153">
        <f>IF(ISBLANK(T6523),"",Tabella2[[#This Row],[ACT STOP]]-Tabella2[[#This Row],[ACT START]])</f>
        <v>4.166666666666663E-2</v>
      </c>
      <c r="W6523" s="104" t="s">
        <v>92</v>
      </c>
      <c r="X6523" s="104" t="s">
        <v>91</v>
      </c>
      <c r="Y6523" s="110"/>
      <c r="Z6523" s="106"/>
      <c r="AA6523" s="104"/>
      <c r="AB6523" s="107"/>
      <c r="AC6523" s="72">
        <f>IF(OR(Tabella2[[#This Row],[OUTCOME]]="DCO",Tabella2[[#This Row],[OUTCOME]]="SDC"),1,0)</f>
        <v>1</v>
      </c>
      <c r="AH6523" s="70"/>
      <c r="AI6523" s="70"/>
      <c r="AJ6523">
        <f>IF(OR(Tabella2[[#This Row],[OUTCOME]]="DNCO", Tabella2[[#This Row],[OUTCOME]]="SDNC"),1,0)</f>
        <v>0</v>
      </c>
      <c r="AL6523" s="70"/>
      <c r="BM6523" s="135" t="str">
        <f>Tabella2[[#This Row],[ACT START]]</f>
        <v>13:15</v>
      </c>
      <c r="BN6523" s="136" t="str">
        <f>Tabella2[[#This Row],[ACT STOP]]</f>
        <v>14:15</v>
      </c>
      <c r="BO6523" s="101"/>
      <c r="BR6523" s="109" t="str">
        <f t="shared" si="119"/>
        <v>SH-25-6512</v>
      </c>
      <c r="BS6523" s="109" t="s">
        <v>393</v>
      </c>
      <c r="BT6523" t="str">
        <f>Tabella2[[#This Row],[OUTCOME]]</f>
        <v>DCO</v>
      </c>
      <c r="BU6523" t="str">
        <f>_xlfn.CONCAT(Tabella2[[#This Row],[NAME SP]],Tabella2[[#This Row],[ID SP]]," - ",Tabella2[[#This Row],[SYLLABUS NO]])</f>
        <v>QATAR77 - FMSC DACM01</v>
      </c>
      <c r="BV6523" t="s">
        <v>12050</v>
      </c>
    </row>
    <row r="6524" spans="1:74" hidden="1">
      <c r="A6524" s="103" t="s">
        <v>13737</v>
      </c>
      <c r="B6524" s="102">
        <v>45972</v>
      </c>
      <c r="C6524" s="104">
        <f>_xlfn.ISOWEEKNUM(Tabella2[[#This Row],[Date]])</f>
        <v>46</v>
      </c>
      <c r="D6524" s="104" t="s">
        <v>195</v>
      </c>
      <c r="E6524" s="104" t="s">
        <v>298</v>
      </c>
      <c r="F6524" s="104"/>
      <c r="G6524" s="104" t="s">
        <v>284</v>
      </c>
      <c r="H6524" s="105">
        <v>9</v>
      </c>
      <c r="I6524" s="104"/>
      <c r="J6524" s="104" t="s">
        <v>258</v>
      </c>
      <c r="K6524" s="104" t="s">
        <v>78</v>
      </c>
      <c r="L6524" s="104" t="s">
        <v>299</v>
      </c>
      <c r="M6524" s="104" t="s">
        <v>276</v>
      </c>
      <c r="N6524" s="104"/>
      <c r="O6524" s="108" t="str">
        <f>A6523</f>
        <v>18928</v>
      </c>
      <c r="P6524" s="111" t="s">
        <v>300</v>
      </c>
      <c r="Q6524" s="153" t="s">
        <v>8463</v>
      </c>
      <c r="R6524" s="153" t="s">
        <v>8464</v>
      </c>
      <c r="S6524" s="153">
        <f>Tabella2[[#This Row],[PLD STOP]]-Tabella2[[#This Row],[PLD START]]</f>
        <v>4.166666666666663E-2</v>
      </c>
      <c r="T6524" s="153" t="s">
        <v>8463</v>
      </c>
      <c r="U6524" s="153" t="s">
        <v>8464</v>
      </c>
      <c r="V6524" s="153">
        <f>IF(ISBLANK(T6524),"",Tabella2[[#This Row],[ACT STOP]]-Tabella2[[#This Row],[ACT START]])</f>
        <v>4.166666666666663E-2</v>
      </c>
      <c r="W6524" s="104" t="s">
        <v>122</v>
      </c>
      <c r="X6524" s="104" t="s">
        <v>91</v>
      </c>
      <c r="Y6524" s="110"/>
      <c r="Z6524" s="106"/>
      <c r="AA6524" s="104"/>
      <c r="AB6524" s="107"/>
      <c r="AC6524" s="72">
        <f>IF(OR(Tabella2[[#This Row],[OUTCOME]]="DCO",Tabella2[[#This Row],[OUTCOME]]="SDC"),1,0)</f>
        <v>1</v>
      </c>
      <c r="AH6524" s="70"/>
      <c r="AI6524" s="70"/>
      <c r="AJ6524">
        <f>IF(OR(Tabella2[[#This Row],[OUTCOME]]="DNCO", Tabella2[[#This Row],[OUTCOME]]="SDNC"),1,0)</f>
        <v>0</v>
      </c>
      <c r="AL6524" s="70"/>
      <c r="BM6524" s="135" t="str">
        <f>Tabella2[[#This Row],[ACT START]]</f>
        <v>13:15</v>
      </c>
      <c r="BN6524" s="136" t="str">
        <f>Tabella2[[#This Row],[ACT STOP]]</f>
        <v>14:15</v>
      </c>
      <c r="BO6524" s="101"/>
      <c r="BR6524" s="109" t="str">
        <f t="shared" si="119"/>
        <v>SH-25-6513</v>
      </c>
      <c r="BS6524" s="109" t="s">
        <v>339</v>
      </c>
      <c r="BT6524" t="str">
        <f>Tabella2[[#This Row],[OUTCOME]]</f>
        <v>SDC</v>
      </c>
      <c r="BU6524" t="str">
        <f>_xlfn.CONCAT(Tabella2[[#This Row],[NAME SP]],Tabella2[[#This Row],[ID SP]]," - ",Tabella2[[#This Row],[SYLLABUS NO]])</f>
        <v>Support QATAR - SUPP</v>
      </c>
    </row>
    <row r="6525" spans="1:74" hidden="1">
      <c r="A6525" s="103" t="s">
        <v>13738</v>
      </c>
      <c r="B6525" s="102">
        <v>45972</v>
      </c>
      <c r="C6525" s="104">
        <f>_xlfn.ISOWEEKNUM(Tabella2[[#This Row],[Date]])</f>
        <v>46</v>
      </c>
      <c r="D6525" s="104" t="s">
        <v>6396</v>
      </c>
      <c r="E6525" s="104" t="s">
        <v>256</v>
      </c>
      <c r="F6525" s="104">
        <v>73</v>
      </c>
      <c r="G6525" s="104" t="s">
        <v>257</v>
      </c>
      <c r="H6525" s="105">
        <v>2</v>
      </c>
      <c r="I6525" s="104"/>
      <c r="J6525" s="104" t="s">
        <v>258</v>
      </c>
      <c r="K6525" s="104" t="s">
        <v>83</v>
      </c>
      <c r="L6525" s="104" t="s">
        <v>299</v>
      </c>
      <c r="M6525" s="104" t="s">
        <v>361</v>
      </c>
      <c r="N6525" s="104"/>
      <c r="O6525" s="108" t="str">
        <f>A6526</f>
        <v>18931</v>
      </c>
      <c r="P6525" s="111" t="s">
        <v>2108</v>
      </c>
      <c r="Q6525" s="153" t="s">
        <v>8463</v>
      </c>
      <c r="R6525" s="153" t="s">
        <v>8464</v>
      </c>
      <c r="S6525" s="153">
        <f>Tabella2[[#This Row],[PLD STOP]]-Tabella2[[#This Row],[PLD START]]</f>
        <v>4.166666666666663E-2</v>
      </c>
      <c r="T6525" s="153">
        <v>0.55208333333333337</v>
      </c>
      <c r="U6525" s="153">
        <v>0.59375</v>
      </c>
      <c r="V6525" s="153">
        <f>IF(ISBLANK(T6525),"",Tabella2[[#This Row],[ACT STOP]]-Tabella2[[#This Row],[ACT START]])</f>
        <v>4.166666666666663E-2</v>
      </c>
      <c r="W6525" s="104" t="s">
        <v>92</v>
      </c>
      <c r="X6525" s="104" t="s">
        <v>91</v>
      </c>
      <c r="Y6525" s="110"/>
      <c r="Z6525" s="106"/>
      <c r="AA6525" s="104"/>
      <c r="AB6525" s="107"/>
      <c r="AC6525" s="72">
        <f>IF(OR(Tabella2[[#This Row],[OUTCOME]]="DCO",Tabella2[[#This Row],[OUTCOME]]="SDC"),1,0)</f>
        <v>1</v>
      </c>
      <c r="AH6525" s="70"/>
      <c r="AI6525" s="70"/>
      <c r="AJ6525">
        <f>IF(OR(Tabella2[[#This Row],[OUTCOME]]="DNCO", Tabella2[[#This Row],[OUTCOME]]="SDNC"),1,0)</f>
        <v>0</v>
      </c>
      <c r="AL6525" s="70"/>
      <c r="BM6525" s="135">
        <f>Tabella2[[#This Row],[ACT START]]</f>
        <v>0.55208333333333337</v>
      </c>
      <c r="BN6525" s="136">
        <f>Tabella2[[#This Row],[ACT STOP]]</f>
        <v>0.59375</v>
      </c>
      <c r="BO6525" s="101"/>
      <c r="BR6525" s="109" t="str">
        <f t="shared" si="119"/>
        <v>SH-25-6514</v>
      </c>
      <c r="BS6525" s="109" t="s">
        <v>368</v>
      </c>
      <c r="BT6525" t="str">
        <f>Tabella2[[#This Row],[OUTCOME]]</f>
        <v>DCO</v>
      </c>
      <c r="BU6525" t="str">
        <f>_xlfn.CONCAT(Tabella2[[#This Row],[NAME SP]],Tabella2[[#This Row],[ID SP]]," - ",Tabella2[[#This Row],[SYLLABUS NO]])</f>
        <v>QATAR73 - NET RNG01</v>
      </c>
      <c r="BV6525" t="s">
        <v>12012</v>
      </c>
    </row>
    <row r="6526" spans="1:74" hidden="1">
      <c r="A6526" s="103" t="s">
        <v>13739</v>
      </c>
      <c r="B6526" s="102">
        <v>45972</v>
      </c>
      <c r="C6526" s="104">
        <f>_xlfn.ISOWEEKNUM(Tabella2[[#This Row],[Date]])</f>
        <v>46</v>
      </c>
      <c r="D6526" s="104" t="s">
        <v>195</v>
      </c>
      <c r="E6526" s="104" t="s">
        <v>298</v>
      </c>
      <c r="F6526" s="104"/>
      <c r="G6526" s="104" t="s">
        <v>257</v>
      </c>
      <c r="H6526" s="105">
        <v>13</v>
      </c>
      <c r="I6526" s="104"/>
      <c r="J6526" s="104" t="s">
        <v>258</v>
      </c>
      <c r="K6526" s="104" t="s">
        <v>80</v>
      </c>
      <c r="L6526" s="104" t="s">
        <v>299</v>
      </c>
      <c r="M6526" s="104" t="s">
        <v>361</v>
      </c>
      <c r="N6526" s="104"/>
      <c r="O6526" s="108" t="str">
        <f>A6525</f>
        <v>18930</v>
      </c>
      <c r="P6526" s="111" t="s">
        <v>300</v>
      </c>
      <c r="Q6526" s="153" t="s">
        <v>8463</v>
      </c>
      <c r="R6526" s="153" t="s">
        <v>8464</v>
      </c>
      <c r="S6526" s="153">
        <f>Tabella2[[#This Row],[PLD STOP]]-Tabella2[[#This Row],[PLD START]]</f>
        <v>4.166666666666663E-2</v>
      </c>
      <c r="T6526" s="153">
        <v>0.55208333333333337</v>
      </c>
      <c r="U6526" s="153">
        <v>0.59375</v>
      </c>
      <c r="V6526" s="153">
        <f>IF(ISBLANK(T6526),"",Tabella2[[#This Row],[ACT STOP]]-Tabella2[[#This Row],[ACT START]])</f>
        <v>4.166666666666663E-2</v>
      </c>
      <c r="W6526" s="104" t="s">
        <v>92</v>
      </c>
      <c r="X6526" s="104" t="s">
        <v>91</v>
      </c>
      <c r="Y6526" s="110"/>
      <c r="Z6526" s="106"/>
      <c r="AA6526" s="104"/>
      <c r="AB6526" s="107"/>
      <c r="AC6526" s="72">
        <f>IF(OR(Tabella2[[#This Row],[OUTCOME]]="DCO",Tabella2[[#This Row],[OUTCOME]]="SDC"),1,0)</f>
        <v>1</v>
      </c>
      <c r="AH6526" s="70"/>
      <c r="AI6526" s="70"/>
      <c r="AJ6526">
        <f>IF(OR(Tabella2[[#This Row],[OUTCOME]]="DNCO", Tabella2[[#This Row],[OUTCOME]]="SDNC"),1,0)</f>
        <v>0</v>
      </c>
      <c r="AL6526" s="70"/>
      <c r="BM6526" s="135">
        <f>Tabella2[[#This Row],[ACT START]]</f>
        <v>0.55208333333333337</v>
      </c>
      <c r="BN6526" s="136">
        <f>Tabella2[[#This Row],[ACT STOP]]</f>
        <v>0.59375</v>
      </c>
      <c r="BO6526" s="101"/>
      <c r="BR6526" s="109" t="str">
        <f t="shared" si="119"/>
        <v>SH-25-6515</v>
      </c>
      <c r="BS6526" s="109" t="s">
        <v>427</v>
      </c>
      <c r="BT6526" t="str">
        <f>Tabella2[[#This Row],[OUTCOME]]</f>
        <v>DCO</v>
      </c>
      <c r="BU6526" t="str">
        <f>_xlfn.CONCAT(Tabella2[[#This Row],[NAME SP]],Tabella2[[#This Row],[ID SP]]," - ",Tabella2[[#This Row],[SYLLABUS NO]])</f>
        <v>Support QATAR - SUPP</v>
      </c>
    </row>
    <row r="6527" spans="1:74" hidden="1">
      <c r="A6527" s="103" t="s">
        <v>13740</v>
      </c>
      <c r="B6527" s="102">
        <v>45972</v>
      </c>
      <c r="C6527" s="104">
        <f>_xlfn.ISOWEEKNUM(Tabella2[[#This Row],[Date]])</f>
        <v>46</v>
      </c>
      <c r="D6527" s="104" t="s">
        <v>6396</v>
      </c>
      <c r="E6527" s="104" t="s">
        <v>256</v>
      </c>
      <c r="F6527" s="104">
        <v>75</v>
      </c>
      <c r="G6527" s="104" t="s">
        <v>257</v>
      </c>
      <c r="H6527" s="105">
        <v>1</v>
      </c>
      <c r="I6527" s="104"/>
      <c r="J6527" s="104" t="s">
        <v>258</v>
      </c>
      <c r="K6527" s="104" t="s">
        <v>81</v>
      </c>
      <c r="L6527" s="104" t="s">
        <v>259</v>
      </c>
      <c r="M6527" s="104" t="s">
        <v>1846</v>
      </c>
      <c r="N6527" s="104"/>
      <c r="O6527" s="106"/>
      <c r="P6527" s="111" t="s">
        <v>1847</v>
      </c>
      <c r="Q6527" s="153" t="s">
        <v>8463</v>
      </c>
      <c r="R6527" s="153" t="s">
        <v>8464</v>
      </c>
      <c r="S6527" s="153">
        <f>Tabella2[[#This Row],[PLD STOP]]-Tabella2[[#This Row],[PLD START]]</f>
        <v>4.166666666666663E-2</v>
      </c>
      <c r="T6527" s="153">
        <v>0.55208333333333337</v>
      </c>
      <c r="U6527" s="153">
        <v>0.59375</v>
      </c>
      <c r="V6527" s="153">
        <f>IF(ISBLANK(T6527),"",Tabella2[[#This Row],[ACT STOP]]-Tabella2[[#This Row],[ACT START]])</f>
        <v>4.166666666666663E-2</v>
      </c>
      <c r="W6527" s="104" t="s">
        <v>92</v>
      </c>
      <c r="X6527" s="104" t="s">
        <v>91</v>
      </c>
      <c r="Y6527" s="110"/>
      <c r="Z6527" s="106"/>
      <c r="AA6527" s="104"/>
      <c r="AB6527" s="107"/>
      <c r="AC6527" s="72">
        <f>IF(OR(Tabella2[[#This Row],[OUTCOME]]="DCO",Tabella2[[#This Row],[OUTCOME]]="SDC"),1,0)</f>
        <v>1</v>
      </c>
      <c r="AH6527" s="70"/>
      <c r="AI6527" s="70"/>
      <c r="AJ6527">
        <f>IF(OR(Tabella2[[#This Row],[OUTCOME]]="DNCO", Tabella2[[#This Row],[OUTCOME]]="SDNC"),1,0)</f>
        <v>0</v>
      </c>
      <c r="AL6527" s="70"/>
      <c r="BM6527" s="135">
        <f>Tabella2[[#This Row],[ACT START]]</f>
        <v>0.55208333333333337</v>
      </c>
      <c r="BN6527" s="136">
        <f>Tabella2[[#This Row],[ACT STOP]]</f>
        <v>0.59375</v>
      </c>
      <c r="BO6527" s="101"/>
      <c r="BR6527" s="109" t="str">
        <f t="shared" si="119"/>
        <v>SH-25-6516</v>
      </c>
      <c r="BS6527" s="109" t="s">
        <v>332</v>
      </c>
      <c r="BT6527" t="str">
        <f>Tabella2[[#This Row],[OUTCOME]]</f>
        <v>DCO</v>
      </c>
      <c r="BU6527" t="str">
        <f>_xlfn.CONCAT(Tabella2[[#This Row],[NAME SP]],Tabella2[[#This Row],[ID SP]]," - ",Tabella2[[#This Row],[SYLLABUS NO]])</f>
        <v>QATAR75 - PT AAR01</v>
      </c>
      <c r="BV6527" t="s">
        <v>11971</v>
      </c>
    </row>
    <row r="6528" spans="1:74" hidden="1">
      <c r="A6528" s="103" t="s">
        <v>13741</v>
      </c>
      <c r="B6528" s="102">
        <v>45972</v>
      </c>
      <c r="C6528" s="104">
        <f>_xlfn.ISOWEEKNUM(Tabella2[[#This Row],[Date]])</f>
        <v>46</v>
      </c>
      <c r="D6528" s="104" t="s">
        <v>722</v>
      </c>
      <c r="E6528" s="104" t="s">
        <v>327</v>
      </c>
      <c r="F6528" s="104">
        <v>80</v>
      </c>
      <c r="G6528" s="104" t="s">
        <v>257</v>
      </c>
      <c r="H6528" s="105">
        <v>9</v>
      </c>
      <c r="I6528" s="104" t="s">
        <v>258</v>
      </c>
      <c r="J6528" s="104"/>
      <c r="K6528" s="104" t="s">
        <v>79</v>
      </c>
      <c r="L6528" s="104" t="s">
        <v>299</v>
      </c>
      <c r="M6528" s="104" t="s">
        <v>386</v>
      </c>
      <c r="N6528" s="104"/>
      <c r="O6528" s="108" t="str">
        <f>A6529</f>
        <v>18934</v>
      </c>
      <c r="P6528" s="111" t="s">
        <v>5307</v>
      </c>
      <c r="Q6528" s="153" t="s">
        <v>12108</v>
      </c>
      <c r="R6528" s="153" t="s">
        <v>12109</v>
      </c>
      <c r="S6528" s="153">
        <f>Tabella2[[#This Row],[PLD STOP]]-Tabella2[[#This Row],[PLD START]]</f>
        <v>4.166666666666663E-2</v>
      </c>
      <c r="T6528" s="153" t="s">
        <v>12108</v>
      </c>
      <c r="U6528" s="153" t="s">
        <v>12109</v>
      </c>
      <c r="V6528" s="153">
        <f>IF(ISBLANK(T6528),"",Tabella2[[#This Row],[ACT STOP]]-Tabella2[[#This Row],[ACT START]])</f>
        <v>4.166666666666663E-2</v>
      </c>
      <c r="W6528" s="104" t="s">
        <v>92</v>
      </c>
      <c r="X6528" s="104" t="s">
        <v>91</v>
      </c>
      <c r="Y6528" s="110"/>
      <c r="Z6528" s="106"/>
      <c r="AA6528" s="104"/>
      <c r="AB6528" s="107"/>
      <c r="AC6528" s="72">
        <f>IF(OR(Tabella2[[#This Row],[OUTCOME]]="DCO",Tabella2[[#This Row],[OUTCOME]]="SDC"),1,0)</f>
        <v>1</v>
      </c>
      <c r="AH6528" s="70"/>
      <c r="AI6528" s="70"/>
      <c r="AJ6528">
        <f>IF(OR(Tabella2[[#This Row],[OUTCOME]]="DNCO", Tabella2[[#This Row],[OUTCOME]]="SDNC"),1,0)</f>
        <v>0</v>
      </c>
      <c r="AL6528" s="70"/>
      <c r="BM6528" s="135" t="str">
        <f>Tabella2[[#This Row],[ACT START]]</f>
        <v>14:45</v>
      </c>
      <c r="BN6528" s="136" t="str">
        <f>Tabella2[[#This Row],[ACT STOP]]</f>
        <v>15:45</v>
      </c>
      <c r="BO6528" s="101"/>
      <c r="BR6528" s="109" t="str">
        <f t="shared" si="119"/>
        <v>SH-25-6517</v>
      </c>
      <c r="BS6528" s="109" t="s">
        <v>318</v>
      </c>
      <c r="BT6528" t="str">
        <f>Tabella2[[#This Row],[OUTCOME]]</f>
        <v>DCO</v>
      </c>
      <c r="BU6528" t="str">
        <f>_xlfn.CONCAT(Tabella2[[#This Row],[NAME SP]],Tabella2[[#This Row],[ID SP]]," - ",Tabella2[[#This Row],[SYLLABUS NO]])</f>
        <v>AMI80 - SD ADCA02</v>
      </c>
      <c r="BV6528" t="s">
        <v>11916</v>
      </c>
    </row>
    <row r="6529" spans="1:74" hidden="1">
      <c r="A6529" s="103" t="s">
        <v>13742</v>
      </c>
      <c r="B6529" s="102">
        <v>45972</v>
      </c>
      <c r="C6529" s="104">
        <f>_xlfn.ISOWEEKNUM(Tabella2[[#This Row],[Date]])</f>
        <v>46</v>
      </c>
      <c r="D6529" s="104" t="s">
        <v>722</v>
      </c>
      <c r="E6529" s="104" t="s">
        <v>327</v>
      </c>
      <c r="F6529" s="104">
        <v>76</v>
      </c>
      <c r="G6529" s="104" t="s">
        <v>257</v>
      </c>
      <c r="H6529" s="105">
        <v>14</v>
      </c>
      <c r="I6529" s="104" t="s">
        <v>258</v>
      </c>
      <c r="J6529" s="104"/>
      <c r="K6529" s="104" t="s">
        <v>78</v>
      </c>
      <c r="L6529" s="104" t="s">
        <v>299</v>
      </c>
      <c r="M6529" s="104" t="s">
        <v>386</v>
      </c>
      <c r="N6529" s="104"/>
      <c r="O6529" s="108" t="str">
        <f>A6528</f>
        <v>18933</v>
      </c>
      <c r="P6529" s="111" t="s">
        <v>5307</v>
      </c>
      <c r="Q6529" s="153" t="s">
        <v>12108</v>
      </c>
      <c r="R6529" s="153" t="s">
        <v>12109</v>
      </c>
      <c r="S6529" s="153">
        <f>Tabella2[[#This Row],[PLD STOP]]-Tabella2[[#This Row],[PLD START]]</f>
        <v>4.166666666666663E-2</v>
      </c>
      <c r="T6529" s="153" t="s">
        <v>12108</v>
      </c>
      <c r="U6529" s="153" t="s">
        <v>12109</v>
      </c>
      <c r="V6529" s="153">
        <f>IF(ISBLANK(T6529),"",Tabella2[[#This Row],[ACT STOP]]-Tabella2[[#This Row],[ACT START]])</f>
        <v>4.166666666666663E-2</v>
      </c>
      <c r="W6529" s="104" t="s">
        <v>92</v>
      </c>
      <c r="X6529" s="104" t="s">
        <v>91</v>
      </c>
      <c r="Y6529" s="110"/>
      <c r="Z6529" s="106"/>
      <c r="AA6529" s="104"/>
      <c r="AB6529" s="107"/>
      <c r="AC6529" s="72">
        <f>IF(OR(Tabella2[[#This Row],[OUTCOME]]="DCO",Tabella2[[#This Row],[OUTCOME]]="SDC"),1,0)</f>
        <v>1</v>
      </c>
      <c r="AH6529" s="70"/>
      <c r="AI6529" s="70"/>
      <c r="AJ6529">
        <f>IF(OR(Tabella2[[#This Row],[OUTCOME]]="DNCO", Tabella2[[#This Row],[OUTCOME]]="SDNC"),1,0)</f>
        <v>0</v>
      </c>
      <c r="AL6529" s="70"/>
      <c r="BM6529" s="135" t="str">
        <f>Tabella2[[#This Row],[ACT START]]</f>
        <v>14:45</v>
      </c>
      <c r="BN6529" s="136" t="str">
        <f>Tabella2[[#This Row],[ACT STOP]]</f>
        <v>15:45</v>
      </c>
      <c r="BO6529" s="101"/>
      <c r="BR6529" s="109" t="str">
        <f t="shared" si="119"/>
        <v>SH-25-6518</v>
      </c>
      <c r="BS6529" s="109" t="s">
        <v>372</v>
      </c>
      <c r="BT6529" t="str">
        <f>Tabella2[[#This Row],[OUTCOME]]</f>
        <v>DCO</v>
      </c>
      <c r="BU6529" t="str">
        <f>_xlfn.CONCAT(Tabella2[[#This Row],[NAME SP]],Tabella2[[#This Row],[ID SP]]," - ",Tabella2[[#This Row],[SYLLABUS NO]])</f>
        <v>AMI76 - SD ADCA02</v>
      </c>
      <c r="BV6529" t="s">
        <v>11883</v>
      </c>
    </row>
    <row r="6530" spans="1:74" ht="31.5" hidden="1">
      <c r="A6530" s="103" t="s">
        <v>13743</v>
      </c>
      <c r="B6530" s="102">
        <v>45972</v>
      </c>
      <c r="C6530" s="104">
        <f>_xlfn.ISOWEEKNUM(Tabella2[[#This Row],[Date]])</f>
        <v>46</v>
      </c>
      <c r="D6530" s="104" t="s">
        <v>9743</v>
      </c>
      <c r="E6530" s="104" t="s">
        <v>256</v>
      </c>
      <c r="F6530" s="104">
        <v>79</v>
      </c>
      <c r="G6530" s="104" t="s">
        <v>257</v>
      </c>
      <c r="H6530" s="105">
        <v>10</v>
      </c>
      <c r="I6530" s="104"/>
      <c r="J6530" s="104" t="s">
        <v>258</v>
      </c>
      <c r="K6530" s="104" t="s">
        <v>83</v>
      </c>
      <c r="L6530" s="104" t="s">
        <v>299</v>
      </c>
      <c r="M6530" s="104" t="s">
        <v>328</v>
      </c>
      <c r="N6530" s="104"/>
      <c r="O6530" s="108" t="str">
        <f>A6531</f>
        <v>18936</v>
      </c>
      <c r="P6530" s="111" t="s">
        <v>449</v>
      </c>
      <c r="Q6530" s="153" t="s">
        <v>12108</v>
      </c>
      <c r="R6530" s="153" t="s">
        <v>12109</v>
      </c>
      <c r="S6530" s="153">
        <f>Tabella2[[#This Row],[PLD STOP]]-Tabella2[[#This Row],[PLD START]]</f>
        <v>4.166666666666663E-2</v>
      </c>
      <c r="T6530" s="153">
        <v>0.61458333333333337</v>
      </c>
      <c r="U6530" s="153">
        <v>0.64583333333333337</v>
      </c>
      <c r="V6530" s="153">
        <f>IF(ISBLANK(T6530),"",Tabella2[[#This Row],[ACT STOP]]-Tabella2[[#This Row],[ACT START]])</f>
        <v>3.125E-2</v>
      </c>
      <c r="W6530" s="104" t="s">
        <v>116</v>
      </c>
      <c r="X6530" s="104" t="s">
        <v>113</v>
      </c>
      <c r="Y6530" s="110" t="s">
        <v>13786</v>
      </c>
      <c r="Z6530" s="106"/>
      <c r="AA6530" s="104"/>
      <c r="AB6530" s="107"/>
      <c r="AC6530" s="72">
        <f>IF(OR(Tabella2[[#This Row],[OUTCOME]]="DCO",Tabella2[[#This Row],[OUTCOME]]="SDC"),1,0)</f>
        <v>0</v>
      </c>
      <c r="AH6530" s="70"/>
      <c r="AI6530" s="70"/>
      <c r="AJ6530">
        <f>IF(OR(Tabella2[[#This Row],[OUTCOME]]="DNCO", Tabella2[[#This Row],[OUTCOME]]="SDNC"),1,0)</f>
        <v>0</v>
      </c>
      <c r="AL6530" s="70"/>
      <c r="BL6530" t="s">
        <v>13785</v>
      </c>
      <c r="BM6530" s="135">
        <f>Tabella2[[#This Row],[ACT START]]</f>
        <v>0.61458333333333337</v>
      </c>
      <c r="BN6530" s="136">
        <f>Tabella2[[#This Row],[ACT STOP]]</f>
        <v>0.64583333333333337</v>
      </c>
      <c r="BO6530" s="101"/>
      <c r="BR6530" s="109" t="str">
        <f t="shared" si="119"/>
        <v>SH-25-6519</v>
      </c>
      <c r="BS6530" s="109" t="s">
        <v>552</v>
      </c>
      <c r="BT6530" t="s">
        <v>100</v>
      </c>
      <c r="BU6530" t="str">
        <f>_xlfn.CONCAT(Tabella2[[#This Row],[NAME SP]],Tabella2[[#This Row],[ID SP]]," - ",Tabella2[[#This Row],[SYLLABUS NO]])</f>
        <v>QATAR79 - NET BTLLB02</v>
      </c>
      <c r="BV6530" t="s">
        <v>11914</v>
      </c>
    </row>
    <row r="6531" spans="1:74" hidden="1">
      <c r="A6531" s="103" t="s">
        <v>13744</v>
      </c>
      <c r="B6531" s="102">
        <v>45972</v>
      </c>
      <c r="C6531" s="104">
        <f>_xlfn.ISOWEEKNUM(Tabella2[[#This Row],[Date]])</f>
        <v>46</v>
      </c>
      <c r="D6531" s="104" t="s">
        <v>9743</v>
      </c>
      <c r="E6531" s="104" t="s">
        <v>256</v>
      </c>
      <c r="F6531" s="104">
        <v>80</v>
      </c>
      <c r="G6531" s="104" t="s">
        <v>257</v>
      </c>
      <c r="H6531" s="105">
        <v>32</v>
      </c>
      <c r="I6531" s="104"/>
      <c r="J6531" s="104" t="s">
        <v>258</v>
      </c>
      <c r="K6531" s="104" t="s">
        <v>80</v>
      </c>
      <c r="L6531" s="104" t="s">
        <v>299</v>
      </c>
      <c r="M6531" s="104" t="s">
        <v>328</v>
      </c>
      <c r="N6531" s="104"/>
      <c r="O6531" s="108" t="str">
        <f>A6530</f>
        <v>18935</v>
      </c>
      <c r="P6531" s="111" t="s">
        <v>449</v>
      </c>
      <c r="Q6531" s="153" t="s">
        <v>12108</v>
      </c>
      <c r="R6531" s="153" t="s">
        <v>12109</v>
      </c>
      <c r="S6531" s="153">
        <f>Tabella2[[#This Row],[PLD STOP]]-Tabella2[[#This Row],[PLD START]]</f>
        <v>4.166666666666663E-2</v>
      </c>
      <c r="T6531" s="153">
        <v>0.61458333333333337</v>
      </c>
      <c r="U6531" s="153">
        <v>0.64583333333333337</v>
      </c>
      <c r="V6531" s="153">
        <f>IF(ISBLANK(T6531),"",Tabella2[[#This Row],[ACT STOP]]-Tabella2[[#This Row],[ACT START]])</f>
        <v>3.125E-2</v>
      </c>
      <c r="W6531" s="104" t="s">
        <v>116</v>
      </c>
      <c r="X6531" s="104" t="s">
        <v>113</v>
      </c>
      <c r="Y6531" s="110" t="s">
        <v>13784</v>
      </c>
      <c r="Z6531" s="106"/>
      <c r="AA6531" s="104"/>
      <c r="AB6531" s="107"/>
      <c r="AC6531" s="72">
        <f>IF(OR(Tabella2[[#This Row],[OUTCOME]]="DCO",Tabella2[[#This Row],[OUTCOME]]="SDC"),1,0)</f>
        <v>0</v>
      </c>
      <c r="AH6531" s="70"/>
      <c r="AI6531" s="70"/>
      <c r="AJ6531">
        <f>IF(OR(Tabella2[[#This Row],[OUTCOME]]="DNCO", Tabella2[[#This Row],[OUTCOME]]="SDNC"),1,0)</f>
        <v>0</v>
      </c>
      <c r="AL6531" s="70"/>
      <c r="BL6531" t="s">
        <v>13787</v>
      </c>
      <c r="BM6531" s="135">
        <f>Tabella2[[#This Row],[ACT START]]</f>
        <v>0.61458333333333337</v>
      </c>
      <c r="BN6531" s="136">
        <f>Tabella2[[#This Row],[ACT STOP]]</f>
        <v>0.64583333333333337</v>
      </c>
      <c r="BO6531" s="101"/>
      <c r="BR6531" s="109" t="str">
        <f t="shared" si="119"/>
        <v>SH-25-6520</v>
      </c>
      <c r="BS6531" s="109" t="s">
        <v>356</v>
      </c>
      <c r="BT6531" t="s">
        <v>100</v>
      </c>
      <c r="BU6531" t="str">
        <f>_xlfn.CONCAT(Tabella2[[#This Row],[NAME SP]],Tabella2[[#This Row],[ID SP]]," - ",Tabella2[[#This Row],[SYLLABUS NO]])</f>
        <v>QATAR80 - NET BTLLB02</v>
      </c>
      <c r="BV6531" t="s">
        <v>11904</v>
      </c>
    </row>
    <row r="6532" spans="1:74" hidden="1">
      <c r="A6532" s="103" t="s">
        <v>13745</v>
      </c>
      <c r="B6532" s="102">
        <v>45972</v>
      </c>
      <c r="C6532" s="104">
        <f>_xlfn.ISOWEEKNUM(Tabella2[[#This Row],[Date]])</f>
        <v>46</v>
      </c>
      <c r="D6532" s="104" t="s">
        <v>9764</v>
      </c>
      <c r="E6532" s="104" t="s">
        <v>284</v>
      </c>
      <c r="F6532" s="104">
        <v>76</v>
      </c>
      <c r="G6532" s="104" t="s">
        <v>257</v>
      </c>
      <c r="H6532" s="105">
        <v>5</v>
      </c>
      <c r="I6532" s="104"/>
      <c r="J6532" s="104" t="s">
        <v>258</v>
      </c>
      <c r="K6532" s="104" t="s">
        <v>75</v>
      </c>
      <c r="L6532" s="104" t="s">
        <v>299</v>
      </c>
      <c r="M6532" s="104" t="s">
        <v>516</v>
      </c>
      <c r="N6532" s="104"/>
      <c r="O6532" s="108" t="str">
        <f>A6533</f>
        <v>18938</v>
      </c>
      <c r="P6532" s="111" t="s">
        <v>1986</v>
      </c>
      <c r="Q6532" s="153" t="s">
        <v>12108</v>
      </c>
      <c r="R6532" s="153" t="s">
        <v>12109</v>
      </c>
      <c r="S6532" s="153">
        <f>Tabella2[[#This Row],[PLD STOP]]-Tabella2[[#This Row],[PLD START]]</f>
        <v>4.166666666666663E-2</v>
      </c>
      <c r="T6532" s="153">
        <v>0.61458333333333337</v>
      </c>
      <c r="U6532" s="153">
        <v>0.65625</v>
      </c>
      <c r="V6532" s="153">
        <f>IF(ISBLANK(T6532),"",Tabella2[[#This Row],[ACT STOP]]-Tabella2[[#This Row],[ACT START]])</f>
        <v>4.166666666666663E-2</v>
      </c>
      <c r="W6532" s="104" t="s">
        <v>92</v>
      </c>
      <c r="X6532" s="104" t="s">
        <v>91</v>
      </c>
      <c r="Y6532" s="110"/>
      <c r="Z6532" s="106"/>
      <c r="AA6532" s="104"/>
      <c r="AB6532" s="107"/>
      <c r="AC6532" s="72">
        <f>IF(OR(Tabella2[[#This Row],[OUTCOME]]="DCO",Tabella2[[#This Row],[OUTCOME]]="SDC"),1,0)</f>
        <v>1</v>
      </c>
      <c r="AH6532" s="70"/>
      <c r="AI6532" s="70"/>
      <c r="AJ6532">
        <f>IF(OR(Tabella2[[#This Row],[OUTCOME]]="DNCO", Tabella2[[#This Row],[OUTCOME]]="SDNC"),1,0)</f>
        <v>0</v>
      </c>
      <c r="AL6532" s="70"/>
      <c r="BM6532" s="135">
        <f>Tabella2[[#This Row],[ACT START]]</f>
        <v>0.61458333333333337</v>
      </c>
      <c r="BN6532" s="136">
        <f>Tabella2[[#This Row],[ACT STOP]]</f>
        <v>0.65625</v>
      </c>
      <c r="BO6532" s="101"/>
      <c r="BR6532" s="109" t="str">
        <f t="shared" si="119"/>
        <v>SH-25-6521</v>
      </c>
      <c r="BS6532" s="109" t="s">
        <v>416</v>
      </c>
      <c r="BT6532" t="str">
        <f>Tabella2[[#This Row],[OUTCOME]]</f>
        <v>DCO</v>
      </c>
      <c r="BU6532" t="str">
        <f>_xlfn.CONCAT(Tabella2[[#This Row],[NAME SP]],Tabella2[[#This Row],[ID SP]]," - ",Tabella2[[#This Row],[SYLLABUS NO]])</f>
        <v>IFTS76 - NET PGM03</v>
      </c>
      <c r="BV6532" t="s">
        <v>11885</v>
      </c>
    </row>
    <row r="6533" spans="1:74" hidden="1">
      <c r="A6533" s="103" t="s">
        <v>13746</v>
      </c>
      <c r="B6533" s="102">
        <v>45972</v>
      </c>
      <c r="C6533" s="104">
        <f>_xlfn.ISOWEEKNUM(Tabella2[[#This Row],[Date]])</f>
        <v>46</v>
      </c>
      <c r="D6533" s="104" t="s">
        <v>9764</v>
      </c>
      <c r="E6533" s="104" t="s">
        <v>284</v>
      </c>
      <c r="F6533" s="104">
        <v>78</v>
      </c>
      <c r="G6533" s="104" t="s">
        <v>257</v>
      </c>
      <c r="H6533" s="105">
        <v>6</v>
      </c>
      <c r="I6533" s="104"/>
      <c r="J6533" s="104" t="s">
        <v>258</v>
      </c>
      <c r="K6533" s="104" t="s">
        <v>77</v>
      </c>
      <c r="L6533" s="104" t="s">
        <v>299</v>
      </c>
      <c r="M6533" s="104" t="s">
        <v>516</v>
      </c>
      <c r="N6533" s="104"/>
      <c r="O6533" s="108" t="str">
        <f>A6532</f>
        <v>18937</v>
      </c>
      <c r="P6533" s="111" t="s">
        <v>1986</v>
      </c>
      <c r="Q6533" s="153" t="s">
        <v>12108</v>
      </c>
      <c r="R6533" s="153" t="s">
        <v>12109</v>
      </c>
      <c r="S6533" s="153">
        <f>Tabella2[[#This Row],[PLD STOP]]-Tabella2[[#This Row],[PLD START]]</f>
        <v>4.166666666666663E-2</v>
      </c>
      <c r="T6533" s="153">
        <v>0.61458333333333337</v>
      </c>
      <c r="U6533" s="153">
        <v>0.65625</v>
      </c>
      <c r="V6533" s="153">
        <f>IF(ISBLANK(T6533),"",Tabella2[[#This Row],[ACT STOP]]-Tabella2[[#This Row],[ACT START]])</f>
        <v>4.166666666666663E-2</v>
      </c>
      <c r="W6533" s="104" t="s">
        <v>92</v>
      </c>
      <c r="X6533" s="104" t="s">
        <v>91</v>
      </c>
      <c r="Y6533" s="110" t="s">
        <v>13783</v>
      </c>
      <c r="Z6533" s="106"/>
      <c r="AA6533" s="104"/>
      <c r="AB6533" s="107"/>
      <c r="AC6533" s="72">
        <f>IF(OR(Tabella2[[#This Row],[OUTCOME]]="DCO",Tabella2[[#This Row],[OUTCOME]]="SDC"),1,0)</f>
        <v>1</v>
      </c>
      <c r="AH6533" s="70"/>
      <c r="AI6533" s="70"/>
      <c r="AJ6533">
        <f>IF(OR(Tabella2[[#This Row],[OUTCOME]]="DNCO", Tabella2[[#This Row],[OUTCOME]]="SDNC"),1,0)</f>
        <v>0</v>
      </c>
      <c r="AL6533" s="70"/>
      <c r="BM6533" s="135">
        <f>Tabella2[[#This Row],[ACT START]]</f>
        <v>0.61458333333333337</v>
      </c>
      <c r="BN6533" s="136">
        <f>Tabella2[[#This Row],[ACT STOP]]</f>
        <v>0.65625</v>
      </c>
      <c r="BO6533" s="101"/>
      <c r="BR6533" s="109" t="str">
        <f t="shared" si="119"/>
        <v>SH-25-6522</v>
      </c>
      <c r="BS6533" s="109" t="s">
        <v>379</v>
      </c>
      <c r="BT6533" t="str">
        <f>Tabella2[[#This Row],[OUTCOME]]</f>
        <v>DCO</v>
      </c>
      <c r="BU6533" t="str">
        <f>_xlfn.CONCAT(Tabella2[[#This Row],[NAME SP]],Tabella2[[#This Row],[ID SP]]," - ",Tabella2[[#This Row],[SYLLABUS NO]])</f>
        <v>IFTS78 - NET PGM03</v>
      </c>
      <c r="BV6533" t="s">
        <v>11877</v>
      </c>
    </row>
    <row r="6534" spans="1:74" hidden="1">
      <c r="A6534" s="103" t="s">
        <v>13753</v>
      </c>
      <c r="B6534" s="102">
        <v>45973</v>
      </c>
      <c r="C6534" s="104">
        <f>_xlfn.ISOWEEKNUM(Tabella2[[#This Row],[Date]])</f>
        <v>46</v>
      </c>
      <c r="D6534" s="104" t="s">
        <v>722</v>
      </c>
      <c r="E6534" s="104" t="s">
        <v>327</v>
      </c>
      <c r="F6534" s="104">
        <v>81</v>
      </c>
      <c r="G6534" s="104" t="s">
        <v>257</v>
      </c>
      <c r="H6534" s="105">
        <v>1</v>
      </c>
      <c r="I6534" s="104" t="s">
        <v>258</v>
      </c>
      <c r="J6534" s="104"/>
      <c r="K6534" s="104" t="s">
        <v>79</v>
      </c>
      <c r="L6534" s="104" t="s">
        <v>299</v>
      </c>
      <c r="M6534" s="104" t="s">
        <v>386</v>
      </c>
      <c r="N6534" s="104"/>
      <c r="O6534" s="108" t="str">
        <f>A6535</f>
        <v>18940</v>
      </c>
      <c r="P6534" s="111" t="s">
        <v>5307</v>
      </c>
      <c r="Q6534" s="153" t="s">
        <v>4368</v>
      </c>
      <c r="R6534" s="153" t="s">
        <v>4369</v>
      </c>
      <c r="S6534" s="153">
        <f>Tabella2[[#This Row],[PLD STOP]]-Tabella2[[#This Row],[PLD START]]</f>
        <v>4.1666666666666685E-2</v>
      </c>
      <c r="T6534" s="153" t="s">
        <v>4368</v>
      </c>
      <c r="U6534" s="153" t="s">
        <v>4369</v>
      </c>
      <c r="V6534" s="153">
        <f>IF(ISBLANK(T6534),"",Tabella2[[#This Row],[ACT STOP]]-Tabella2[[#This Row],[ACT START]])</f>
        <v>4.1666666666666685E-2</v>
      </c>
      <c r="W6534" s="104" t="s">
        <v>92</v>
      </c>
      <c r="X6534" s="104" t="s">
        <v>91</v>
      </c>
      <c r="Y6534" s="110" t="s">
        <v>13790</v>
      </c>
      <c r="Z6534" s="106"/>
      <c r="AA6534" s="104"/>
      <c r="AB6534" s="107"/>
      <c r="AC6534" s="72">
        <f>IF(OR(Tabella2[[#This Row],[OUTCOME]]="DCO",Tabella2[[#This Row],[OUTCOME]]="SDC"),1,0)</f>
        <v>1</v>
      </c>
      <c r="AH6534" s="70"/>
      <c r="AI6534" s="70"/>
      <c r="AJ6534">
        <f>IF(OR(Tabella2[[#This Row],[OUTCOME]]="DNCO", Tabella2[[#This Row],[OUTCOME]]="SDNC"),1,0)</f>
        <v>0</v>
      </c>
      <c r="AL6534" s="70"/>
      <c r="BM6534" s="135" t="str">
        <f>Tabella2[[#This Row],[ACT START]]</f>
        <v>08:45</v>
      </c>
      <c r="BN6534" s="136" t="str">
        <f>Tabella2[[#This Row],[ACT STOP]]</f>
        <v>09:45</v>
      </c>
      <c r="BO6534" s="101"/>
      <c r="BR6534" s="109" t="str">
        <f t="shared" si="119"/>
        <v>SH-25-6523</v>
      </c>
      <c r="BS6534" s="109" t="s">
        <v>332</v>
      </c>
      <c r="BT6534" t="str">
        <f>Tabella2[[#This Row],[OUTCOME]]</f>
        <v>DCO</v>
      </c>
      <c r="BU6534" t="str">
        <f>_xlfn.CONCAT(Tabella2[[#This Row],[NAME SP]],Tabella2[[#This Row],[ID SP]]," - ",Tabella2[[#This Row],[SYLLABUS NO]])</f>
        <v>AMI81 - SD ADCA02</v>
      </c>
      <c r="BV6534" t="s">
        <v>11921</v>
      </c>
    </row>
    <row r="6535" spans="1:74" hidden="1">
      <c r="A6535" s="103" t="s">
        <v>13754</v>
      </c>
      <c r="B6535" s="102">
        <v>45973</v>
      </c>
      <c r="C6535" s="104">
        <f>_xlfn.ISOWEEKNUM(Tabella2[[#This Row],[Date]])</f>
        <v>46</v>
      </c>
      <c r="D6535" s="104" t="s">
        <v>722</v>
      </c>
      <c r="E6535" s="104" t="s">
        <v>327</v>
      </c>
      <c r="F6535" s="104">
        <v>79</v>
      </c>
      <c r="G6535" s="104" t="s">
        <v>284</v>
      </c>
      <c r="H6535" s="105">
        <v>22</v>
      </c>
      <c r="I6535" s="104" t="s">
        <v>258</v>
      </c>
      <c r="J6535" s="104"/>
      <c r="K6535" s="104" t="s">
        <v>78</v>
      </c>
      <c r="L6535" s="104" t="s">
        <v>299</v>
      </c>
      <c r="M6535" s="104" t="s">
        <v>386</v>
      </c>
      <c r="N6535" s="104"/>
      <c r="O6535" s="108" t="str">
        <f>A6534</f>
        <v>18939</v>
      </c>
      <c r="P6535" s="111" t="s">
        <v>5307</v>
      </c>
      <c r="Q6535" s="153" t="s">
        <v>4368</v>
      </c>
      <c r="R6535" s="153" t="s">
        <v>4369</v>
      </c>
      <c r="S6535" s="153">
        <f>Tabella2[[#This Row],[PLD STOP]]-Tabella2[[#This Row],[PLD START]]</f>
        <v>4.1666666666666685E-2</v>
      </c>
      <c r="T6535" s="153" t="s">
        <v>4368</v>
      </c>
      <c r="U6535" s="153" t="s">
        <v>4369</v>
      </c>
      <c r="V6535" s="153">
        <f>IF(ISBLANK(T6535),"",Tabella2[[#This Row],[ACT STOP]]-Tabella2[[#This Row],[ACT START]])</f>
        <v>4.1666666666666685E-2</v>
      </c>
      <c r="W6535" s="104" t="s">
        <v>92</v>
      </c>
      <c r="X6535" s="104" t="s">
        <v>91</v>
      </c>
      <c r="Y6535" s="110" t="s">
        <v>13790</v>
      </c>
      <c r="Z6535" s="106"/>
      <c r="AA6535" s="104"/>
      <c r="AB6535" s="107"/>
      <c r="AC6535" s="72">
        <f>IF(OR(Tabella2[[#This Row],[OUTCOME]]="DCO",Tabella2[[#This Row],[OUTCOME]]="SDC"),1,0)</f>
        <v>1</v>
      </c>
      <c r="AH6535" s="70"/>
      <c r="AI6535" s="70"/>
      <c r="AJ6535">
        <f>IF(OR(Tabella2[[#This Row],[OUTCOME]]="DNCO", Tabella2[[#This Row],[OUTCOME]]="SDNC"),1,0)</f>
        <v>0</v>
      </c>
      <c r="AL6535" s="70"/>
      <c r="BM6535" s="135" t="str">
        <f>Tabella2[[#This Row],[ACT START]]</f>
        <v>08:45</v>
      </c>
      <c r="BN6535" s="136" t="str">
        <f>Tabella2[[#This Row],[ACT STOP]]</f>
        <v>09:45</v>
      </c>
      <c r="BO6535" s="101"/>
      <c r="BR6535" s="109" t="str">
        <f t="shared" si="119"/>
        <v>SH-25-6524</v>
      </c>
      <c r="BS6535" s="109" t="s">
        <v>295</v>
      </c>
      <c r="BT6535" t="str">
        <f>Tabella2[[#This Row],[OUTCOME]]</f>
        <v>DCO</v>
      </c>
      <c r="BU6535" t="str">
        <f>_xlfn.CONCAT(Tabella2[[#This Row],[NAME SP]],Tabella2[[#This Row],[ID SP]]," - ",Tabella2[[#This Row],[SYLLABUS NO]])</f>
        <v>AMI79 - SD ADCA02</v>
      </c>
      <c r="BV6535" t="s">
        <v>11919</v>
      </c>
    </row>
    <row r="6536" spans="1:74" hidden="1">
      <c r="A6536" s="103" t="s">
        <v>13755</v>
      </c>
      <c r="B6536" s="102">
        <v>45973</v>
      </c>
      <c r="C6536" s="104">
        <f>_xlfn.ISOWEEKNUM(Tabella2[[#This Row],[Date]])</f>
        <v>46</v>
      </c>
      <c r="D6536" s="104" t="s">
        <v>9743</v>
      </c>
      <c r="E6536" s="104" t="s">
        <v>256</v>
      </c>
      <c r="F6536" s="104">
        <v>79</v>
      </c>
      <c r="G6536" s="104" t="s">
        <v>257</v>
      </c>
      <c r="H6536" s="105">
        <v>10</v>
      </c>
      <c r="I6536" s="104"/>
      <c r="J6536" s="104" t="s">
        <v>258</v>
      </c>
      <c r="K6536" s="104" t="s">
        <v>83</v>
      </c>
      <c r="L6536" s="104" t="s">
        <v>299</v>
      </c>
      <c r="M6536" s="104" t="s">
        <v>328</v>
      </c>
      <c r="N6536" s="104"/>
      <c r="O6536" s="108" t="str">
        <f>A6537</f>
        <v>18942</v>
      </c>
      <c r="P6536" s="111" t="s">
        <v>13788</v>
      </c>
      <c r="Q6536" s="153" t="s">
        <v>4368</v>
      </c>
      <c r="R6536" s="153" t="s">
        <v>4369</v>
      </c>
      <c r="S6536" s="153">
        <f>Tabella2[[#This Row],[PLD STOP]]-Tabella2[[#This Row],[PLD START]]</f>
        <v>4.1666666666666685E-2</v>
      </c>
      <c r="T6536" s="153">
        <v>0.36458333333333331</v>
      </c>
      <c r="U6536" s="153">
        <v>0.40625</v>
      </c>
      <c r="V6536" s="153">
        <f>IF(ISBLANK(T6536),"",Tabella2[[#This Row],[ACT STOP]]-Tabella2[[#This Row],[ACT START]])</f>
        <v>4.1666666666666685E-2</v>
      </c>
      <c r="W6536" s="104" t="s">
        <v>92</v>
      </c>
      <c r="X6536" s="104" t="s">
        <v>91</v>
      </c>
      <c r="Y6536" s="110" t="s">
        <v>13792</v>
      </c>
      <c r="Z6536" s="106"/>
      <c r="AA6536" s="104"/>
      <c r="AB6536" s="107"/>
      <c r="AC6536" s="72">
        <f>IF(OR(Tabella2[[#This Row],[OUTCOME]]="DCO",Tabella2[[#This Row],[OUTCOME]]="SDC"),1,0)</f>
        <v>1</v>
      </c>
      <c r="AH6536" s="70"/>
      <c r="AI6536" s="70"/>
      <c r="AJ6536">
        <f>IF(OR(Tabella2[[#This Row],[OUTCOME]]="DNCO", Tabella2[[#This Row],[OUTCOME]]="SDNC"),1,0)</f>
        <v>0</v>
      </c>
      <c r="AL6536" s="70"/>
      <c r="BM6536" s="135">
        <f>Tabella2[[#This Row],[ACT START]]</f>
        <v>0.36458333333333331</v>
      </c>
      <c r="BN6536" s="136">
        <f>Tabella2[[#This Row],[ACT STOP]]</f>
        <v>0.40625</v>
      </c>
      <c r="BO6536" s="101"/>
      <c r="BR6536" s="109" t="str">
        <f t="shared" si="119"/>
        <v>SH-25-6525</v>
      </c>
      <c r="BS6536" s="109" t="s">
        <v>552</v>
      </c>
      <c r="BT6536" t="str">
        <f>Tabella2[[#This Row],[OUTCOME]]</f>
        <v>DCO</v>
      </c>
      <c r="BU6536" t="str">
        <f>_xlfn.CONCAT(Tabella2[[#This Row],[NAME SP]],Tabella2[[#This Row],[ID SP]]," - ",Tabella2[[#This Row],[SYLLABUS NO]])</f>
        <v>QATAR79 - NET BTLLB02 CPL01</v>
      </c>
      <c r="BV6536" t="s">
        <v>11914</v>
      </c>
    </row>
    <row r="6537" spans="1:74" hidden="1">
      <c r="A6537" s="103" t="s">
        <v>13756</v>
      </c>
      <c r="B6537" s="102">
        <v>45973</v>
      </c>
      <c r="C6537" s="104">
        <f>_xlfn.ISOWEEKNUM(Tabella2[[#This Row],[Date]])</f>
        <v>46</v>
      </c>
      <c r="D6537" s="104" t="s">
        <v>9743</v>
      </c>
      <c r="E6537" s="104" t="s">
        <v>256</v>
      </c>
      <c r="F6537" s="104">
        <v>80</v>
      </c>
      <c r="G6537" s="104" t="s">
        <v>257</v>
      </c>
      <c r="H6537" s="105">
        <v>32</v>
      </c>
      <c r="I6537" s="104"/>
      <c r="J6537" s="104" t="s">
        <v>258</v>
      </c>
      <c r="K6537" s="104" t="s">
        <v>80</v>
      </c>
      <c r="L6537" s="104" t="s">
        <v>299</v>
      </c>
      <c r="M6537" s="104" t="s">
        <v>328</v>
      </c>
      <c r="N6537" s="104"/>
      <c r="O6537" s="108" t="str">
        <f>A6536</f>
        <v>18941</v>
      </c>
      <c r="P6537" s="111" t="s">
        <v>13788</v>
      </c>
      <c r="Q6537" s="153" t="s">
        <v>4368</v>
      </c>
      <c r="R6537" s="153" t="s">
        <v>4369</v>
      </c>
      <c r="S6537" s="153">
        <f>Tabella2[[#This Row],[PLD STOP]]-Tabella2[[#This Row],[PLD START]]</f>
        <v>4.1666666666666685E-2</v>
      </c>
      <c r="T6537" s="153">
        <v>0.36458333333333331</v>
      </c>
      <c r="U6537" s="153">
        <v>0.40625</v>
      </c>
      <c r="V6537" s="153">
        <f>IF(ISBLANK(T6537),"",Tabella2[[#This Row],[ACT STOP]]-Tabella2[[#This Row],[ACT START]])</f>
        <v>4.1666666666666685E-2</v>
      </c>
      <c r="W6537" s="104" t="s">
        <v>92</v>
      </c>
      <c r="X6537" s="104" t="s">
        <v>91</v>
      </c>
      <c r="Y6537" s="110"/>
      <c r="Z6537" s="106"/>
      <c r="AA6537" s="104"/>
      <c r="AB6537" s="107"/>
      <c r="AC6537" s="72">
        <f>IF(OR(Tabella2[[#This Row],[OUTCOME]]="DCO",Tabella2[[#This Row],[OUTCOME]]="SDC"),1,0)</f>
        <v>1</v>
      </c>
      <c r="AH6537" s="70"/>
      <c r="AI6537" s="70"/>
      <c r="AJ6537">
        <f>IF(OR(Tabella2[[#This Row],[OUTCOME]]="DNCO", Tabella2[[#This Row],[OUTCOME]]="SDNC"),1,0)</f>
        <v>0</v>
      </c>
      <c r="AL6537" s="70"/>
      <c r="BM6537" s="135">
        <f>Tabella2[[#This Row],[ACT START]]</f>
        <v>0.36458333333333331</v>
      </c>
      <c r="BN6537" s="136">
        <f>Tabella2[[#This Row],[ACT STOP]]</f>
        <v>0.40625</v>
      </c>
      <c r="BO6537" s="101"/>
      <c r="BR6537" s="109" t="str">
        <f t="shared" si="119"/>
        <v>SH-25-6526</v>
      </c>
      <c r="BS6537" s="109" t="s">
        <v>356</v>
      </c>
      <c r="BT6537" t="str">
        <f>Tabella2[[#This Row],[OUTCOME]]</f>
        <v>DCO</v>
      </c>
      <c r="BU6537" t="str">
        <f>_xlfn.CONCAT(Tabella2[[#This Row],[NAME SP]],Tabella2[[#This Row],[ID SP]]," - ",Tabella2[[#This Row],[SYLLABUS NO]])</f>
        <v>QATAR80 - NET BTLLB02 CPL01</v>
      </c>
      <c r="BV6537" t="s">
        <v>11904</v>
      </c>
    </row>
    <row r="6538" spans="1:74" hidden="1">
      <c r="A6538" s="103" t="s">
        <v>13757</v>
      </c>
      <c r="B6538" s="102">
        <v>45973</v>
      </c>
      <c r="C6538" s="104">
        <f>_xlfn.ISOWEEKNUM(Tabella2[[#This Row],[Date]])</f>
        <v>46</v>
      </c>
      <c r="D6538" s="104" t="s">
        <v>9764</v>
      </c>
      <c r="E6538" s="104" t="s">
        <v>284</v>
      </c>
      <c r="F6538" s="104">
        <v>76</v>
      </c>
      <c r="G6538" s="104" t="s">
        <v>284</v>
      </c>
      <c r="H6538" s="105">
        <v>23</v>
      </c>
      <c r="I6538" s="104"/>
      <c r="J6538" s="104" t="s">
        <v>258</v>
      </c>
      <c r="K6538" s="104" t="s">
        <v>81</v>
      </c>
      <c r="L6538" s="104" t="s">
        <v>259</v>
      </c>
      <c r="M6538" s="104" t="s">
        <v>461</v>
      </c>
      <c r="N6538" s="104"/>
      <c r="O6538" s="106"/>
      <c r="P6538" s="111" t="s">
        <v>491</v>
      </c>
      <c r="Q6538" s="153" t="s">
        <v>4368</v>
      </c>
      <c r="R6538" s="153" t="s">
        <v>4369</v>
      </c>
      <c r="S6538" s="153">
        <f>Tabella2[[#This Row],[PLD STOP]]-Tabella2[[#This Row],[PLD START]]</f>
        <v>4.1666666666666685E-2</v>
      </c>
      <c r="T6538" s="153">
        <v>0.36458333333333331</v>
      </c>
      <c r="U6538" s="153">
        <v>0.40625</v>
      </c>
      <c r="V6538" s="153">
        <f>IF(ISBLANK(T6538),"",Tabella2[[#This Row],[ACT STOP]]-Tabella2[[#This Row],[ACT START]])</f>
        <v>4.1666666666666685E-2</v>
      </c>
      <c r="W6538" s="104" t="s">
        <v>92</v>
      </c>
      <c r="X6538" s="104" t="s">
        <v>91</v>
      </c>
      <c r="Y6538" s="110"/>
      <c r="Z6538" s="106"/>
      <c r="AA6538" s="104"/>
      <c r="AB6538" s="107"/>
      <c r="AC6538" s="72">
        <f>IF(OR(Tabella2[[#This Row],[OUTCOME]]="DCO",Tabella2[[#This Row],[OUTCOME]]="SDC"),1,0)</f>
        <v>1</v>
      </c>
      <c r="AH6538" s="70"/>
      <c r="AI6538" s="70"/>
      <c r="AJ6538">
        <f>IF(OR(Tabella2[[#This Row],[OUTCOME]]="DNCO", Tabella2[[#This Row],[OUTCOME]]="SDNC"),1,0)</f>
        <v>0</v>
      </c>
      <c r="AL6538" s="70"/>
      <c r="BM6538" s="135">
        <f>Tabella2[[#This Row],[ACT START]]</f>
        <v>0.36458333333333331</v>
      </c>
      <c r="BN6538" s="136">
        <f>Tabella2[[#This Row],[ACT STOP]]</f>
        <v>0.40625</v>
      </c>
      <c r="BO6538" s="101"/>
      <c r="BR6538" s="109" t="str">
        <f t="shared" si="119"/>
        <v>SH-25-6527</v>
      </c>
      <c r="BS6538" s="109" t="s">
        <v>358</v>
      </c>
      <c r="BT6538" t="str">
        <f>Tabella2[[#This Row],[OUTCOME]]</f>
        <v>DCO</v>
      </c>
      <c r="BU6538" t="str">
        <f>_xlfn.CONCAT(Tabella2[[#This Row],[NAME SP]],Tabella2[[#This Row],[ID SP]]," - ",Tabella2[[#This Row],[SYLLABUS NO]])</f>
        <v>IFTS76 - FMS CAS01</v>
      </c>
      <c r="BV6538" t="s">
        <v>11885</v>
      </c>
    </row>
    <row r="6539" spans="1:74" hidden="1">
      <c r="A6539" s="103" t="s">
        <v>13758</v>
      </c>
      <c r="B6539" s="102">
        <v>45973</v>
      </c>
      <c r="C6539" s="104">
        <f>_xlfn.ISOWEEKNUM(Tabella2[[#This Row],[Date]])</f>
        <v>46</v>
      </c>
      <c r="D6539" s="104" t="s">
        <v>9764</v>
      </c>
      <c r="E6539" s="104" t="s">
        <v>284</v>
      </c>
      <c r="F6539" s="104">
        <v>78</v>
      </c>
      <c r="G6539" s="104" t="s">
        <v>257</v>
      </c>
      <c r="H6539" s="105">
        <v>14</v>
      </c>
      <c r="I6539" s="104"/>
      <c r="J6539" s="104" t="s">
        <v>258</v>
      </c>
      <c r="K6539" s="104" t="s">
        <v>75</v>
      </c>
      <c r="L6539" s="104" t="s">
        <v>259</v>
      </c>
      <c r="M6539" s="104" t="s">
        <v>461</v>
      </c>
      <c r="N6539" s="104"/>
      <c r="O6539" s="106"/>
      <c r="P6539" s="111" t="s">
        <v>491</v>
      </c>
      <c r="Q6539" s="153" t="s">
        <v>4368</v>
      </c>
      <c r="R6539" s="153" t="s">
        <v>4369</v>
      </c>
      <c r="S6539" s="153">
        <f>Tabella2[[#This Row],[PLD STOP]]-Tabella2[[#This Row],[PLD START]]</f>
        <v>4.1666666666666685E-2</v>
      </c>
      <c r="T6539" s="153">
        <v>0.36458333333333331</v>
      </c>
      <c r="U6539" s="153">
        <v>0.40625</v>
      </c>
      <c r="V6539" s="153">
        <f>IF(ISBLANK(T6539),"",Tabella2[[#This Row],[ACT STOP]]-Tabella2[[#This Row],[ACT START]])</f>
        <v>4.1666666666666685E-2</v>
      </c>
      <c r="W6539" s="104" t="s">
        <v>92</v>
      </c>
      <c r="X6539" s="104" t="s">
        <v>91</v>
      </c>
      <c r="Y6539" s="110" t="s">
        <v>13791</v>
      </c>
      <c r="Z6539" s="106"/>
      <c r="AA6539" s="104"/>
      <c r="AB6539" s="107"/>
      <c r="AC6539" s="72">
        <f>IF(OR(Tabella2[[#This Row],[OUTCOME]]="DCO",Tabella2[[#This Row],[OUTCOME]]="SDC"),1,0)</f>
        <v>1</v>
      </c>
      <c r="AH6539" s="70"/>
      <c r="AI6539" s="70"/>
      <c r="AJ6539">
        <f>IF(OR(Tabella2[[#This Row],[OUTCOME]]="DNCO", Tabella2[[#This Row],[OUTCOME]]="SDNC"),1,0)</f>
        <v>0</v>
      </c>
      <c r="AL6539" s="70"/>
      <c r="BM6539" s="135">
        <f>Tabella2[[#This Row],[ACT START]]</f>
        <v>0.36458333333333331</v>
      </c>
      <c r="BN6539" s="136">
        <f>Tabella2[[#This Row],[ACT STOP]]</f>
        <v>0.40625</v>
      </c>
      <c r="BO6539" s="101"/>
      <c r="BR6539" s="109" t="str">
        <f t="shared" si="119"/>
        <v>SH-25-6528</v>
      </c>
      <c r="BS6539" s="109" t="s">
        <v>372</v>
      </c>
      <c r="BT6539" t="str">
        <f>Tabella2[[#This Row],[OUTCOME]]</f>
        <v>DCO</v>
      </c>
      <c r="BU6539" t="str">
        <f>_xlfn.CONCAT(Tabella2[[#This Row],[NAME SP]],Tabella2[[#This Row],[ID SP]]," - ",Tabella2[[#This Row],[SYLLABUS NO]])</f>
        <v>IFTS78 - FMS CAS01</v>
      </c>
      <c r="BV6539" t="s">
        <v>11877</v>
      </c>
    </row>
    <row r="6540" spans="1:74" hidden="1">
      <c r="A6540" s="103" t="s">
        <v>13759</v>
      </c>
      <c r="B6540" s="102">
        <v>45973</v>
      </c>
      <c r="C6540" s="104">
        <f>_xlfn.ISOWEEKNUM(Tabella2[[#This Row],[Date]])</f>
        <v>46</v>
      </c>
      <c r="D6540" s="104" t="s">
        <v>751</v>
      </c>
      <c r="E6540" s="104" t="s">
        <v>256</v>
      </c>
      <c r="F6540" s="104">
        <v>77</v>
      </c>
      <c r="G6540" s="104" t="s">
        <v>257</v>
      </c>
      <c r="H6540" s="105">
        <v>6</v>
      </c>
      <c r="I6540" s="104" t="s">
        <v>258</v>
      </c>
      <c r="J6540" s="104"/>
      <c r="K6540" s="104" t="s">
        <v>79</v>
      </c>
      <c r="L6540" s="104" t="s">
        <v>299</v>
      </c>
      <c r="M6540" s="104" t="s">
        <v>276</v>
      </c>
      <c r="N6540" s="104"/>
      <c r="O6540" s="108" t="str">
        <f>A6541</f>
        <v>18946</v>
      </c>
      <c r="P6540" s="111" t="s">
        <v>2791</v>
      </c>
      <c r="Q6540" s="153" t="s">
        <v>540</v>
      </c>
      <c r="R6540" s="153" t="s">
        <v>541</v>
      </c>
      <c r="S6540" s="153">
        <f>Tabella2[[#This Row],[PLD STOP]]-Tabella2[[#This Row],[PLD START]]</f>
        <v>4.1666666666666685E-2</v>
      </c>
      <c r="T6540" s="153" t="s">
        <v>540</v>
      </c>
      <c r="U6540" s="153" t="s">
        <v>541</v>
      </c>
      <c r="V6540" s="153">
        <f>IF(ISBLANK(T6540),"",Tabella2[[#This Row],[ACT STOP]]-Tabella2[[#This Row],[ACT START]])</f>
        <v>4.1666666666666685E-2</v>
      </c>
      <c r="W6540" s="104" t="s">
        <v>92</v>
      </c>
      <c r="X6540" s="104" t="s">
        <v>91</v>
      </c>
      <c r="Y6540" s="110"/>
      <c r="Z6540" s="106"/>
      <c r="AA6540" s="104"/>
      <c r="AB6540" s="107"/>
      <c r="AC6540" s="72">
        <f>IF(OR(Tabella2[[#This Row],[OUTCOME]]="DCO",Tabella2[[#This Row],[OUTCOME]]="SDC"),1,0)</f>
        <v>1</v>
      </c>
      <c r="AH6540" s="70"/>
      <c r="AI6540" s="70"/>
      <c r="AJ6540">
        <f>IF(OR(Tabella2[[#This Row],[OUTCOME]]="DNCO", Tabella2[[#This Row],[OUTCOME]]="SDNC"),1,0)</f>
        <v>0</v>
      </c>
      <c r="AL6540" s="70"/>
      <c r="BM6540" s="135" t="str">
        <f>Tabella2[[#This Row],[ACT START]]</f>
        <v>10:15</v>
      </c>
      <c r="BN6540" s="136" t="str">
        <f>Tabella2[[#This Row],[ACT STOP]]</f>
        <v>11:15</v>
      </c>
      <c r="BO6540" s="101"/>
      <c r="BR6540" s="109" t="str">
        <f t="shared" si="119"/>
        <v>SH-25-6529</v>
      </c>
      <c r="BS6540" s="109" t="s">
        <v>379</v>
      </c>
      <c r="BT6540" t="str">
        <f>Tabella2[[#This Row],[OUTCOME]]</f>
        <v>DCO</v>
      </c>
      <c r="BU6540" t="str">
        <f>_xlfn.CONCAT(Tabella2[[#This Row],[NAME SP]],Tabella2[[#This Row],[ID SP]]," - ",Tabella2[[#This Row],[SYLLABUS NO]])</f>
        <v>QATAR77 - FMSC DACM02</v>
      </c>
      <c r="BV6540" t="s">
        <v>12050</v>
      </c>
    </row>
    <row r="6541" spans="1:74" hidden="1">
      <c r="A6541" s="103" t="s">
        <v>13760</v>
      </c>
      <c r="B6541" s="102">
        <v>45973</v>
      </c>
      <c r="C6541" s="104">
        <f>_xlfn.ISOWEEKNUM(Tabella2[[#This Row],[Date]])</f>
        <v>46</v>
      </c>
      <c r="D6541" s="104" t="s">
        <v>195</v>
      </c>
      <c r="E6541" s="104" t="s">
        <v>298</v>
      </c>
      <c r="F6541" s="104"/>
      <c r="G6541" s="104" t="s">
        <v>257</v>
      </c>
      <c r="H6541" s="105">
        <v>17</v>
      </c>
      <c r="I6541" s="104"/>
      <c r="J6541" s="104" t="s">
        <v>258</v>
      </c>
      <c r="K6541" s="104" t="s">
        <v>78</v>
      </c>
      <c r="L6541" s="104" t="s">
        <v>299</v>
      </c>
      <c r="M6541" s="104" t="s">
        <v>276</v>
      </c>
      <c r="N6541" s="104"/>
      <c r="O6541" s="108" t="str">
        <f>A6540</f>
        <v>18945</v>
      </c>
      <c r="P6541" s="111" t="s">
        <v>300</v>
      </c>
      <c r="Q6541" s="153" t="s">
        <v>540</v>
      </c>
      <c r="R6541" s="153" t="s">
        <v>541</v>
      </c>
      <c r="S6541" s="153">
        <f>Tabella2[[#This Row],[PLD STOP]]-Tabella2[[#This Row],[PLD START]]</f>
        <v>4.1666666666666685E-2</v>
      </c>
      <c r="T6541" s="153" t="s">
        <v>540</v>
      </c>
      <c r="U6541" s="153" t="s">
        <v>541</v>
      </c>
      <c r="V6541" s="153">
        <f>IF(ISBLANK(T6541),"",Tabella2[[#This Row],[ACT STOP]]-Tabella2[[#This Row],[ACT START]])</f>
        <v>4.1666666666666685E-2</v>
      </c>
      <c r="W6541" s="104" t="s">
        <v>122</v>
      </c>
      <c r="X6541" s="104" t="s">
        <v>91</v>
      </c>
      <c r="Y6541" s="110"/>
      <c r="Z6541" s="106"/>
      <c r="AA6541" s="104"/>
      <c r="AB6541" s="107"/>
      <c r="AC6541" s="72">
        <f>IF(OR(Tabella2[[#This Row],[OUTCOME]]="DCO",Tabella2[[#This Row],[OUTCOME]]="SDC"),1,0)</f>
        <v>1</v>
      </c>
      <c r="AH6541" s="70"/>
      <c r="AI6541" s="70"/>
      <c r="AJ6541">
        <f>IF(OR(Tabella2[[#This Row],[OUTCOME]]="DNCO", Tabella2[[#This Row],[OUTCOME]]="SDNC"),1,0)</f>
        <v>0</v>
      </c>
      <c r="AL6541" s="70"/>
      <c r="BM6541" s="135" t="str">
        <f>Tabella2[[#This Row],[ACT START]]</f>
        <v>10:15</v>
      </c>
      <c r="BN6541" s="136" t="str">
        <f>Tabella2[[#This Row],[ACT STOP]]</f>
        <v>11:15</v>
      </c>
      <c r="BO6541" s="101"/>
      <c r="BR6541" s="109" t="str">
        <f t="shared" ref="BR6541:BR6604" si="120">_xlfn.CONCAT(LEFT(BR6540,6),TEXT(RIGHT(BR6540,4)+1,"0000"))</f>
        <v>SH-25-6530</v>
      </c>
      <c r="BS6541" s="109" t="s">
        <v>393</v>
      </c>
      <c r="BT6541" t="str">
        <f>Tabella2[[#This Row],[OUTCOME]]</f>
        <v>SDC</v>
      </c>
      <c r="BU6541" t="str">
        <f>_xlfn.CONCAT(Tabella2[[#This Row],[NAME SP]],Tabella2[[#This Row],[ID SP]]," - ",Tabella2[[#This Row],[SYLLABUS NO]])</f>
        <v>Support QATAR - SUPP</v>
      </c>
    </row>
    <row r="6542" spans="1:74" hidden="1">
      <c r="A6542" s="103" t="s">
        <v>13761</v>
      </c>
      <c r="B6542" s="102">
        <v>45973</v>
      </c>
      <c r="C6542" s="104">
        <f>_xlfn.ISOWEEKNUM(Tabella2[[#This Row],[Date]])</f>
        <v>46</v>
      </c>
      <c r="D6542" s="104" t="s">
        <v>6396</v>
      </c>
      <c r="E6542" s="104" t="s">
        <v>256</v>
      </c>
      <c r="F6542" s="104">
        <v>75</v>
      </c>
      <c r="G6542" s="104" t="s">
        <v>284</v>
      </c>
      <c r="H6542" s="105">
        <v>9</v>
      </c>
      <c r="I6542" s="104"/>
      <c r="J6542" s="104" t="s">
        <v>258</v>
      </c>
      <c r="K6542" s="104" t="s">
        <v>80</v>
      </c>
      <c r="L6542" s="104" t="s">
        <v>299</v>
      </c>
      <c r="M6542" s="104" t="s">
        <v>361</v>
      </c>
      <c r="N6542" s="104"/>
      <c r="O6542" s="108" t="str">
        <f>A6543</f>
        <v>18948</v>
      </c>
      <c r="P6542" s="111" t="s">
        <v>371</v>
      </c>
      <c r="Q6542" s="153" t="s">
        <v>540</v>
      </c>
      <c r="R6542" s="153" t="s">
        <v>541</v>
      </c>
      <c r="S6542" s="153">
        <f>Tabella2[[#This Row],[PLD STOP]]-Tabella2[[#This Row],[PLD START]]</f>
        <v>4.1666666666666685E-2</v>
      </c>
      <c r="T6542" s="153">
        <v>0.42708333333333331</v>
      </c>
      <c r="U6542" s="153">
        <v>0.46875</v>
      </c>
      <c r="V6542" s="153">
        <f>IF(ISBLANK(T6542),"",Tabella2[[#This Row],[ACT STOP]]-Tabella2[[#This Row],[ACT START]])</f>
        <v>4.1666666666666685E-2</v>
      </c>
      <c r="W6542" s="104" t="s">
        <v>92</v>
      </c>
      <c r="X6542" s="104" t="s">
        <v>91</v>
      </c>
      <c r="Y6542" s="110"/>
      <c r="Z6542" s="106"/>
      <c r="AA6542" s="104"/>
      <c r="AB6542" s="107"/>
      <c r="AC6542" s="72">
        <f>IF(OR(Tabella2[[#This Row],[OUTCOME]]="DCO",Tabella2[[#This Row],[OUTCOME]]="SDC"),1,0)</f>
        <v>1</v>
      </c>
      <c r="AH6542" s="70"/>
      <c r="AI6542" s="70"/>
      <c r="AJ6542">
        <f>IF(OR(Tabella2[[#This Row],[OUTCOME]]="DNCO", Tabella2[[#This Row],[OUTCOME]]="SDNC"),1,0)</f>
        <v>0</v>
      </c>
      <c r="AL6542" s="70"/>
      <c r="BM6542" s="135">
        <f>Tabella2[[#This Row],[ACT START]]</f>
        <v>0.42708333333333331</v>
      </c>
      <c r="BN6542" s="136">
        <f>Tabella2[[#This Row],[ACT STOP]]</f>
        <v>0.46875</v>
      </c>
      <c r="BO6542" s="101"/>
      <c r="BR6542" s="109" t="str">
        <f t="shared" si="120"/>
        <v>SH-25-6531</v>
      </c>
      <c r="BS6542" s="109" t="s">
        <v>339</v>
      </c>
      <c r="BT6542" t="str">
        <f>Tabella2[[#This Row],[OUTCOME]]</f>
        <v>DCO</v>
      </c>
      <c r="BU6542" t="str">
        <f>_xlfn.CONCAT(Tabella2[[#This Row],[NAME SP]],Tabella2[[#This Row],[ID SP]]," - ",Tabella2[[#This Row],[SYLLABUS NO]])</f>
        <v>QATAR75 - NET ARNG01</v>
      </c>
      <c r="BV6542" t="s">
        <v>11971</v>
      </c>
    </row>
    <row r="6543" spans="1:74" hidden="1">
      <c r="A6543" s="103" t="s">
        <v>13762</v>
      </c>
      <c r="B6543" s="102">
        <v>45973</v>
      </c>
      <c r="C6543" s="104">
        <f>_xlfn.ISOWEEKNUM(Tabella2[[#This Row],[Date]])</f>
        <v>46</v>
      </c>
      <c r="D6543" s="104" t="s">
        <v>195</v>
      </c>
      <c r="E6543" s="104" t="s">
        <v>298</v>
      </c>
      <c r="F6543" s="104"/>
      <c r="G6543" s="104" t="s">
        <v>257</v>
      </c>
      <c r="H6543" s="105">
        <v>13</v>
      </c>
      <c r="I6543" s="104"/>
      <c r="J6543" s="104" t="s">
        <v>258</v>
      </c>
      <c r="K6543" s="104" t="s">
        <v>81</v>
      </c>
      <c r="L6543" s="104" t="s">
        <v>299</v>
      </c>
      <c r="M6543" s="104" t="s">
        <v>361</v>
      </c>
      <c r="N6543" s="104"/>
      <c r="O6543" s="108" t="str">
        <f>A6542</f>
        <v>18947</v>
      </c>
      <c r="P6543" s="111" t="s">
        <v>300</v>
      </c>
      <c r="Q6543" s="153" t="s">
        <v>540</v>
      </c>
      <c r="R6543" s="153" t="s">
        <v>541</v>
      </c>
      <c r="S6543" s="153">
        <f>Tabella2[[#This Row],[PLD STOP]]-Tabella2[[#This Row],[PLD START]]</f>
        <v>4.1666666666666685E-2</v>
      </c>
      <c r="T6543" s="153">
        <v>0.42708333333333331</v>
      </c>
      <c r="U6543" s="153">
        <v>0.46875</v>
      </c>
      <c r="V6543" s="153">
        <f>IF(ISBLANK(T6543),"",Tabella2[[#This Row],[ACT STOP]]-Tabella2[[#This Row],[ACT START]])</f>
        <v>4.1666666666666685E-2</v>
      </c>
      <c r="W6543" s="104" t="s">
        <v>122</v>
      </c>
      <c r="X6543" s="104" t="s">
        <v>91</v>
      </c>
      <c r="Y6543" s="110"/>
      <c r="Z6543" s="106"/>
      <c r="AA6543" s="104"/>
      <c r="AB6543" s="107"/>
      <c r="AC6543" s="72">
        <f>IF(OR(Tabella2[[#This Row],[OUTCOME]]="DCO",Tabella2[[#This Row],[OUTCOME]]="SDC"),1,0)</f>
        <v>1</v>
      </c>
      <c r="AH6543" s="70"/>
      <c r="AI6543" s="70"/>
      <c r="AJ6543">
        <f>IF(OR(Tabella2[[#This Row],[OUTCOME]]="DNCO", Tabella2[[#This Row],[OUTCOME]]="SDNC"),1,0)</f>
        <v>0</v>
      </c>
      <c r="AL6543" s="70"/>
      <c r="BM6543" s="135">
        <f>Tabella2[[#This Row],[ACT START]]</f>
        <v>0.42708333333333331</v>
      </c>
      <c r="BN6543" s="136">
        <f>Tabella2[[#This Row],[ACT STOP]]</f>
        <v>0.46875</v>
      </c>
      <c r="BO6543" s="101"/>
      <c r="BR6543" s="109" t="str">
        <f t="shared" si="120"/>
        <v>SH-25-6532</v>
      </c>
      <c r="BS6543" s="109" t="s">
        <v>427</v>
      </c>
      <c r="BT6543" t="str">
        <f>Tabella2[[#This Row],[OUTCOME]]</f>
        <v>SDC</v>
      </c>
      <c r="BU6543" t="str">
        <f>_xlfn.CONCAT(Tabella2[[#This Row],[NAME SP]],Tabella2[[#This Row],[ID SP]]," - ",Tabella2[[#This Row],[SYLLABUS NO]])</f>
        <v>Support QATAR - SUPP</v>
      </c>
    </row>
    <row r="6544" spans="1:74" hidden="1">
      <c r="A6544" s="103" t="s">
        <v>13763</v>
      </c>
      <c r="B6544" s="102">
        <v>45973</v>
      </c>
      <c r="C6544" s="104">
        <f>_xlfn.ISOWEEKNUM(Tabella2[[#This Row],[Date]])</f>
        <v>46</v>
      </c>
      <c r="D6544" s="104" t="s">
        <v>6766</v>
      </c>
      <c r="E6544" s="104" t="s">
        <v>284</v>
      </c>
      <c r="F6544" s="104">
        <v>77</v>
      </c>
      <c r="G6544" s="104" t="s">
        <v>257</v>
      </c>
      <c r="H6544" s="105">
        <v>2</v>
      </c>
      <c r="I6544" s="104"/>
      <c r="J6544" s="104" t="s">
        <v>258</v>
      </c>
      <c r="K6544" s="104" t="s">
        <v>83</v>
      </c>
      <c r="L6544" s="104" t="s">
        <v>259</v>
      </c>
      <c r="M6544" s="104" t="s">
        <v>260</v>
      </c>
      <c r="N6544" s="104"/>
      <c r="O6544" s="106"/>
      <c r="P6544" s="111" t="s">
        <v>261</v>
      </c>
      <c r="Q6544" s="153" t="s">
        <v>540</v>
      </c>
      <c r="R6544" s="153" t="s">
        <v>541</v>
      </c>
      <c r="S6544" s="153">
        <f>Tabella2[[#This Row],[PLD STOP]]-Tabella2[[#This Row],[PLD START]]</f>
        <v>4.1666666666666685E-2</v>
      </c>
      <c r="T6544" s="153">
        <v>0.42708333333333331</v>
      </c>
      <c r="U6544" s="153">
        <v>0.46875</v>
      </c>
      <c r="V6544" s="153">
        <f>IF(ISBLANK(T6544),"",Tabella2[[#This Row],[ACT STOP]]-Tabella2[[#This Row],[ACT START]])</f>
        <v>4.1666666666666685E-2</v>
      </c>
      <c r="W6544" s="104" t="s">
        <v>92</v>
      </c>
      <c r="X6544" s="104" t="s">
        <v>91</v>
      </c>
      <c r="Y6544" s="110"/>
      <c r="Z6544" s="106"/>
      <c r="AA6544" s="104"/>
      <c r="AB6544" s="107"/>
      <c r="AC6544" s="72">
        <f>IF(OR(Tabella2[[#This Row],[OUTCOME]]="DCO",Tabella2[[#This Row],[OUTCOME]]="SDC"),1,0)</f>
        <v>1</v>
      </c>
      <c r="AH6544" s="70"/>
      <c r="AI6544" s="70"/>
      <c r="AJ6544">
        <f>IF(OR(Tabella2[[#This Row],[OUTCOME]]="DNCO", Tabella2[[#This Row],[OUTCOME]]="SDNC"),1,0)</f>
        <v>0</v>
      </c>
      <c r="AL6544" s="70"/>
      <c r="BM6544" s="135">
        <f>Tabella2[[#This Row],[ACT START]]</f>
        <v>0.42708333333333331</v>
      </c>
      <c r="BN6544" s="136">
        <f>Tabella2[[#This Row],[ACT STOP]]</f>
        <v>0.46875</v>
      </c>
      <c r="BO6544" s="101"/>
      <c r="BR6544" s="109" t="str">
        <f t="shared" si="120"/>
        <v>SH-25-6533</v>
      </c>
      <c r="BS6544" s="109" t="s">
        <v>368</v>
      </c>
      <c r="BT6544" t="str">
        <f>Tabella2[[#This Row],[OUTCOME]]</f>
        <v>DCO</v>
      </c>
      <c r="BU6544" t="str">
        <f>_xlfn.CONCAT(Tabella2[[#This Row],[NAME SP]],Tabella2[[#This Row],[ID SP]]," - ",Tabella2[[#This Row],[SYLLABUS NO]])</f>
        <v>IFTS77 - FMS R2RNVG01</v>
      </c>
      <c r="BV6544" t="s">
        <v>11873</v>
      </c>
    </row>
    <row r="6545" spans="1:74" hidden="1">
      <c r="A6545" s="103" t="s">
        <v>13764</v>
      </c>
      <c r="B6545" s="102">
        <v>45973</v>
      </c>
      <c r="C6545" s="104">
        <f>_xlfn.ISOWEEKNUM(Tabella2[[#This Row],[Date]])</f>
        <v>46</v>
      </c>
      <c r="D6545" s="104" t="s">
        <v>9759</v>
      </c>
      <c r="E6545" s="104" t="s">
        <v>284</v>
      </c>
      <c r="F6545" s="104">
        <v>86</v>
      </c>
      <c r="G6545" s="104" t="s">
        <v>257</v>
      </c>
      <c r="H6545" s="105">
        <v>9</v>
      </c>
      <c r="I6545" s="104"/>
      <c r="J6545" s="104" t="s">
        <v>258</v>
      </c>
      <c r="K6545" s="104" t="s">
        <v>77</v>
      </c>
      <c r="L6545" s="104" t="s">
        <v>259</v>
      </c>
      <c r="M6545" s="104" t="s">
        <v>361</v>
      </c>
      <c r="N6545" s="104"/>
      <c r="O6545" s="106"/>
      <c r="P6545" s="111" t="s">
        <v>2684</v>
      </c>
      <c r="Q6545" s="153" t="s">
        <v>540</v>
      </c>
      <c r="R6545" s="153" t="s">
        <v>541</v>
      </c>
      <c r="S6545" s="153">
        <f>Tabella2[[#This Row],[PLD STOP]]-Tabella2[[#This Row],[PLD START]]</f>
        <v>4.1666666666666685E-2</v>
      </c>
      <c r="T6545" s="153">
        <v>0.42708333333333331</v>
      </c>
      <c r="U6545" s="153">
        <v>0.46875</v>
      </c>
      <c r="V6545" s="153">
        <f>IF(ISBLANK(T6545),"",Tabella2[[#This Row],[ACT STOP]]-Tabella2[[#This Row],[ACT START]])</f>
        <v>4.1666666666666685E-2</v>
      </c>
      <c r="W6545" s="104" t="s">
        <v>92</v>
      </c>
      <c r="X6545" s="104" t="s">
        <v>91</v>
      </c>
      <c r="Y6545" s="110"/>
      <c r="Z6545" s="106"/>
      <c r="AA6545" s="104"/>
      <c r="AB6545" s="107"/>
      <c r="AC6545" s="72">
        <f>IF(OR(Tabella2[[#This Row],[OUTCOME]]="DCO",Tabella2[[#This Row],[OUTCOME]]="SDC"),1,0)</f>
        <v>1</v>
      </c>
      <c r="AH6545" s="70"/>
      <c r="AI6545" s="70"/>
      <c r="AJ6545">
        <f>IF(OR(Tabella2[[#This Row],[OUTCOME]]="DNCO", Tabella2[[#This Row],[OUTCOME]]="SDNC"),1,0)</f>
        <v>0</v>
      </c>
      <c r="AL6545" s="70"/>
      <c r="BM6545" s="135">
        <f>Tabella2[[#This Row],[ACT START]]</f>
        <v>0.42708333333333331</v>
      </c>
      <c r="BN6545" s="136">
        <f>Tabella2[[#This Row],[ACT STOP]]</f>
        <v>0.46875</v>
      </c>
      <c r="BO6545" s="101"/>
      <c r="BR6545" s="109" t="str">
        <f t="shared" si="120"/>
        <v>SH-25-6534</v>
      </c>
      <c r="BS6545" s="109" t="s">
        <v>318</v>
      </c>
      <c r="BT6545" t="str">
        <f>Tabella2[[#This Row],[OUTCOME]]</f>
        <v>DCO</v>
      </c>
      <c r="BU6545" t="str">
        <f>_xlfn.CONCAT(Tabella2[[#This Row],[NAME SP]],Tabella2[[#This Row],[ID SP]]," - ",Tabella2[[#This Row],[SYLLABUS NO]])</f>
        <v>IFTS86 - PT ERT02</v>
      </c>
      <c r="BV6545" t="s">
        <v>11899</v>
      </c>
    </row>
    <row r="6546" spans="1:74" hidden="1">
      <c r="A6546" s="103" t="s">
        <v>13765</v>
      </c>
      <c r="B6546" s="102">
        <v>45973</v>
      </c>
      <c r="C6546" s="104">
        <f>_xlfn.ISOWEEKNUM(Tabella2[[#This Row],[Date]])</f>
        <v>46</v>
      </c>
      <c r="D6546" s="104" t="s">
        <v>751</v>
      </c>
      <c r="E6546" s="104" t="s">
        <v>256</v>
      </c>
      <c r="F6546" s="104">
        <v>76</v>
      </c>
      <c r="G6546" s="104" t="s">
        <v>257</v>
      </c>
      <c r="H6546" s="105">
        <v>5</v>
      </c>
      <c r="I6546" s="104" t="s">
        <v>258</v>
      </c>
      <c r="J6546" s="104"/>
      <c r="K6546" s="104" t="s">
        <v>79</v>
      </c>
      <c r="L6546" s="104" t="s">
        <v>299</v>
      </c>
      <c r="M6546" s="104" t="s">
        <v>276</v>
      </c>
      <c r="N6546" s="104"/>
      <c r="O6546" s="108" t="str">
        <f>A6547</f>
        <v>18952</v>
      </c>
      <c r="P6546" s="111" t="s">
        <v>456</v>
      </c>
      <c r="Q6546" s="153" t="s">
        <v>4384</v>
      </c>
      <c r="R6546" s="153" t="s">
        <v>4385</v>
      </c>
      <c r="S6546" s="153">
        <f>Tabella2[[#This Row],[PLD STOP]]-Tabella2[[#This Row],[PLD START]]</f>
        <v>4.1666666666666685E-2</v>
      </c>
      <c r="T6546" s="153" t="s">
        <v>4384</v>
      </c>
      <c r="U6546" s="153" t="s">
        <v>4385</v>
      </c>
      <c r="V6546" s="153">
        <f>IF(ISBLANK(T6546),"",Tabella2[[#This Row],[ACT STOP]]-Tabella2[[#This Row],[ACT START]])</f>
        <v>4.1666666666666685E-2</v>
      </c>
      <c r="W6546" s="104" t="s">
        <v>92</v>
      </c>
      <c r="X6546" s="104" t="s">
        <v>91</v>
      </c>
      <c r="Y6546" s="110"/>
      <c r="Z6546" s="106"/>
      <c r="AA6546" s="104"/>
      <c r="AB6546" s="107"/>
      <c r="AC6546" s="72">
        <f>IF(OR(Tabella2[[#This Row],[OUTCOME]]="DCO",Tabella2[[#This Row],[OUTCOME]]="SDC"),1,0)</f>
        <v>1</v>
      </c>
      <c r="AH6546" s="70"/>
      <c r="AI6546" s="70"/>
      <c r="AJ6546">
        <f>IF(OR(Tabella2[[#This Row],[OUTCOME]]="DNCO", Tabella2[[#This Row],[OUTCOME]]="SDNC"),1,0)</f>
        <v>0</v>
      </c>
      <c r="AL6546" s="70"/>
      <c r="BM6546" s="135" t="str">
        <f>Tabella2[[#This Row],[ACT START]]</f>
        <v>11:45</v>
      </c>
      <c r="BN6546" s="136" t="str">
        <f>Tabella2[[#This Row],[ACT STOP]]</f>
        <v>12:45</v>
      </c>
      <c r="BO6546" s="101"/>
      <c r="BR6546" s="109" t="str">
        <f t="shared" si="120"/>
        <v>SH-25-6535</v>
      </c>
      <c r="BS6546" s="109" t="s">
        <v>416</v>
      </c>
      <c r="BT6546" t="str">
        <f>Tabella2[[#This Row],[OUTCOME]]</f>
        <v>DCO</v>
      </c>
      <c r="BU6546" t="str">
        <f>_xlfn.CONCAT(Tabella2[[#This Row],[NAME SP]],Tabella2[[#This Row],[ID SP]]," - ",Tabella2[[#This Row],[SYLLABUS NO]])</f>
        <v>QATAR76 - FMSC OACM02</v>
      </c>
      <c r="BV6546" t="s">
        <v>11939</v>
      </c>
    </row>
    <row r="6547" spans="1:74" hidden="1">
      <c r="A6547" s="103" t="s">
        <v>13766</v>
      </c>
      <c r="B6547" s="102">
        <v>45973</v>
      </c>
      <c r="C6547" s="104">
        <f>_xlfn.ISOWEEKNUM(Tabella2[[#This Row],[Date]])</f>
        <v>46</v>
      </c>
      <c r="D6547" s="104" t="s">
        <v>195</v>
      </c>
      <c r="E6547" s="104" t="s">
        <v>298</v>
      </c>
      <c r="F6547" s="104"/>
      <c r="G6547" s="104" t="s">
        <v>257</v>
      </c>
      <c r="H6547" s="105">
        <v>10</v>
      </c>
      <c r="I6547" s="104"/>
      <c r="J6547" s="104" t="s">
        <v>258</v>
      </c>
      <c r="K6547" s="104" t="s">
        <v>78</v>
      </c>
      <c r="L6547" s="104" t="s">
        <v>299</v>
      </c>
      <c r="M6547" s="104" t="s">
        <v>276</v>
      </c>
      <c r="N6547" s="104"/>
      <c r="O6547" s="108" t="str">
        <f>A6546</f>
        <v>18951</v>
      </c>
      <c r="P6547" s="111" t="s">
        <v>300</v>
      </c>
      <c r="Q6547" s="153" t="s">
        <v>4384</v>
      </c>
      <c r="R6547" s="153" t="s">
        <v>4385</v>
      </c>
      <c r="S6547" s="153">
        <f>Tabella2[[#This Row],[PLD STOP]]-Tabella2[[#This Row],[PLD START]]</f>
        <v>4.1666666666666685E-2</v>
      </c>
      <c r="T6547" s="153" t="s">
        <v>4384</v>
      </c>
      <c r="U6547" s="153" t="s">
        <v>4385</v>
      </c>
      <c r="V6547" s="153">
        <f>IF(ISBLANK(T6547),"",Tabella2[[#This Row],[ACT STOP]]-Tabella2[[#This Row],[ACT START]])</f>
        <v>4.1666666666666685E-2</v>
      </c>
      <c r="W6547" s="104" t="s">
        <v>122</v>
      </c>
      <c r="X6547" s="104" t="s">
        <v>91</v>
      </c>
      <c r="Y6547" s="110"/>
      <c r="Z6547" s="106"/>
      <c r="AA6547" s="104"/>
      <c r="AB6547" s="107"/>
      <c r="AC6547" s="72">
        <f>IF(OR(Tabella2[[#This Row],[OUTCOME]]="DCO",Tabella2[[#This Row],[OUTCOME]]="SDC"),1,0)</f>
        <v>1</v>
      </c>
      <c r="AH6547" s="70"/>
      <c r="AI6547" s="70"/>
      <c r="AJ6547">
        <f>IF(OR(Tabella2[[#This Row],[OUTCOME]]="DNCO", Tabella2[[#This Row],[OUTCOME]]="SDNC"),1,0)</f>
        <v>0</v>
      </c>
      <c r="AL6547" s="70"/>
      <c r="BM6547" s="135" t="str">
        <f>Tabella2[[#This Row],[ACT START]]</f>
        <v>11:45</v>
      </c>
      <c r="BN6547" s="136" t="str">
        <f>Tabella2[[#This Row],[ACT STOP]]</f>
        <v>12:45</v>
      </c>
      <c r="BO6547" s="101"/>
      <c r="BR6547" s="109" t="str">
        <f t="shared" si="120"/>
        <v>SH-25-6536</v>
      </c>
      <c r="BS6547" s="109" t="s">
        <v>552</v>
      </c>
      <c r="BT6547" t="str">
        <f>Tabella2[[#This Row],[OUTCOME]]</f>
        <v>SDC</v>
      </c>
      <c r="BU6547" t="str">
        <f>_xlfn.CONCAT(Tabella2[[#This Row],[NAME SP]],Tabella2[[#This Row],[ID SP]]," - ",Tabella2[[#This Row],[SYLLABUS NO]])</f>
        <v>Support QATAR - SUPP</v>
      </c>
    </row>
    <row r="6548" spans="1:74" hidden="1">
      <c r="A6548" s="103" t="s">
        <v>13767</v>
      </c>
      <c r="B6548" s="102">
        <v>45973</v>
      </c>
      <c r="C6548" s="104">
        <f>_xlfn.ISOWEEKNUM(Tabella2[[#This Row],[Date]])</f>
        <v>46</v>
      </c>
      <c r="D6548" s="104" t="s">
        <v>6396</v>
      </c>
      <c r="E6548" s="104" t="s">
        <v>256</v>
      </c>
      <c r="F6548" s="104">
        <v>71</v>
      </c>
      <c r="G6548" s="104" t="s">
        <v>257</v>
      </c>
      <c r="H6548" s="105">
        <v>14</v>
      </c>
      <c r="I6548" s="104"/>
      <c r="J6548" s="104" t="s">
        <v>258</v>
      </c>
      <c r="K6548" s="104" t="s">
        <v>80</v>
      </c>
      <c r="L6548" s="104" t="s">
        <v>299</v>
      </c>
      <c r="M6548" s="104" t="s">
        <v>361</v>
      </c>
      <c r="N6548" s="104"/>
      <c r="O6548" s="108" t="str">
        <f>A6549</f>
        <v>18954</v>
      </c>
      <c r="P6548" s="111" t="s">
        <v>2108</v>
      </c>
      <c r="Q6548" s="153" t="s">
        <v>4384</v>
      </c>
      <c r="R6548" s="153" t="s">
        <v>4385</v>
      </c>
      <c r="S6548" s="153">
        <f>Tabella2[[#This Row],[PLD STOP]]-Tabella2[[#This Row],[PLD START]]</f>
        <v>4.1666666666666685E-2</v>
      </c>
      <c r="T6548" s="153">
        <v>0.48958333333333331</v>
      </c>
      <c r="U6548" s="153">
        <v>0.52430555555555558</v>
      </c>
      <c r="V6548" s="153">
        <f>IF(ISBLANK(T6548),"",Tabella2[[#This Row],[ACT STOP]]-Tabella2[[#This Row],[ACT START]])</f>
        <v>3.4722222222222265E-2</v>
      </c>
      <c r="W6548" s="104" t="s">
        <v>92</v>
      </c>
      <c r="X6548" s="104" t="s">
        <v>91</v>
      </c>
      <c r="Y6548" s="110"/>
      <c r="Z6548" s="106"/>
      <c r="AA6548" s="104"/>
      <c r="AB6548" s="107"/>
      <c r="AC6548" s="72">
        <f>IF(OR(Tabella2[[#This Row],[OUTCOME]]="DCO",Tabella2[[#This Row],[OUTCOME]]="SDC"),1,0)</f>
        <v>1</v>
      </c>
      <c r="AH6548" s="70"/>
      <c r="AI6548" s="70"/>
      <c r="AJ6548">
        <f>IF(OR(Tabella2[[#This Row],[OUTCOME]]="DNCO", Tabella2[[#This Row],[OUTCOME]]="SDNC"),1,0)</f>
        <v>0</v>
      </c>
      <c r="AL6548" s="70"/>
      <c r="BM6548" s="135">
        <f>Tabella2[[#This Row],[ACT START]]</f>
        <v>0.48958333333333331</v>
      </c>
      <c r="BN6548" s="136">
        <f>Tabella2[[#This Row],[ACT STOP]]</f>
        <v>0.52430555555555558</v>
      </c>
      <c r="BO6548" s="101"/>
      <c r="BR6548" s="109" t="str">
        <f t="shared" si="120"/>
        <v>SH-25-6537</v>
      </c>
      <c r="BS6548" s="109" t="s">
        <v>372</v>
      </c>
      <c r="BT6548" t="str">
        <f>Tabella2[[#This Row],[OUTCOME]]</f>
        <v>DCO</v>
      </c>
      <c r="BU6548" t="str">
        <f>_xlfn.CONCAT(Tabella2[[#This Row],[NAME SP]],Tabella2[[#This Row],[ID SP]]," - ",Tabella2[[#This Row],[SYLLABUS NO]])</f>
        <v>QATAR71 - NET RNG01</v>
      </c>
      <c r="BV6548" t="s">
        <v>12153</v>
      </c>
    </row>
    <row r="6549" spans="1:74" hidden="1">
      <c r="A6549" s="103" t="s">
        <v>13768</v>
      </c>
      <c r="B6549" s="102">
        <v>45973</v>
      </c>
      <c r="C6549" s="104">
        <f>_xlfn.ISOWEEKNUM(Tabella2[[#This Row],[Date]])</f>
        <v>46</v>
      </c>
      <c r="D6549" s="104" t="s">
        <v>195</v>
      </c>
      <c r="E6549" s="104" t="s">
        <v>298</v>
      </c>
      <c r="F6549" s="104"/>
      <c r="G6549" s="104" t="s">
        <v>257</v>
      </c>
      <c r="H6549" s="105">
        <v>1</v>
      </c>
      <c r="I6549" s="104"/>
      <c r="J6549" s="104" t="s">
        <v>258</v>
      </c>
      <c r="K6549" s="104" t="s">
        <v>81</v>
      </c>
      <c r="L6549" s="104" t="s">
        <v>299</v>
      </c>
      <c r="M6549" s="104" t="s">
        <v>361</v>
      </c>
      <c r="N6549" s="104"/>
      <c r="O6549" s="108" t="str">
        <f>A6548</f>
        <v>18953</v>
      </c>
      <c r="P6549" s="111" t="s">
        <v>300</v>
      </c>
      <c r="Q6549" s="153" t="s">
        <v>4384</v>
      </c>
      <c r="R6549" s="153" t="s">
        <v>4385</v>
      </c>
      <c r="S6549" s="153">
        <f>Tabella2[[#This Row],[PLD STOP]]-Tabella2[[#This Row],[PLD START]]</f>
        <v>4.1666666666666685E-2</v>
      </c>
      <c r="T6549" s="153">
        <v>0.48958333333333331</v>
      </c>
      <c r="U6549" s="153">
        <v>0.52430555555555558</v>
      </c>
      <c r="V6549" s="153">
        <f>IF(ISBLANK(T6549),"",Tabella2[[#This Row],[ACT STOP]]-Tabella2[[#This Row],[ACT START]])</f>
        <v>3.4722222222222265E-2</v>
      </c>
      <c r="W6549" s="104" t="s">
        <v>122</v>
      </c>
      <c r="X6549" s="104" t="s">
        <v>91</v>
      </c>
      <c r="Y6549" s="110"/>
      <c r="Z6549" s="106"/>
      <c r="AA6549" s="104"/>
      <c r="AB6549" s="107"/>
      <c r="AC6549" s="72">
        <f>IF(OR(Tabella2[[#This Row],[OUTCOME]]="DCO",Tabella2[[#This Row],[OUTCOME]]="SDC"),1,0)</f>
        <v>1</v>
      </c>
      <c r="AH6549" s="70"/>
      <c r="AI6549" s="70"/>
      <c r="AJ6549">
        <f>IF(OR(Tabella2[[#This Row],[OUTCOME]]="DNCO", Tabella2[[#This Row],[OUTCOME]]="SDNC"),1,0)</f>
        <v>0</v>
      </c>
      <c r="AL6549" s="70"/>
      <c r="BM6549" s="135">
        <f>Tabella2[[#This Row],[ACT START]]</f>
        <v>0.48958333333333331</v>
      </c>
      <c r="BN6549" s="136">
        <f>Tabella2[[#This Row],[ACT STOP]]</f>
        <v>0.52430555555555558</v>
      </c>
      <c r="BO6549" s="101"/>
      <c r="BR6549" s="109" t="str">
        <f t="shared" si="120"/>
        <v>SH-25-6538</v>
      </c>
      <c r="BS6549" s="109" t="s">
        <v>332</v>
      </c>
      <c r="BT6549" t="str">
        <f>Tabella2[[#This Row],[OUTCOME]]</f>
        <v>SDC</v>
      </c>
      <c r="BU6549" t="str">
        <f>_xlfn.CONCAT(Tabella2[[#This Row],[NAME SP]],Tabella2[[#This Row],[ID SP]]," - ",Tabella2[[#This Row],[SYLLABUS NO]])</f>
        <v>Support QATAR - SUPP</v>
      </c>
    </row>
    <row r="6550" spans="1:74" hidden="1">
      <c r="A6550" s="103" t="s">
        <v>13769</v>
      </c>
      <c r="B6550" s="102">
        <v>45973</v>
      </c>
      <c r="C6550" s="104">
        <f>_xlfn.ISOWEEKNUM(Tabella2[[#This Row],[Date]])</f>
        <v>46</v>
      </c>
      <c r="D6550" s="104" t="s">
        <v>6766</v>
      </c>
      <c r="E6550" s="104" t="s">
        <v>284</v>
      </c>
      <c r="F6550" s="104">
        <v>79</v>
      </c>
      <c r="G6550" s="104" t="s">
        <v>257</v>
      </c>
      <c r="H6550" s="105">
        <v>32</v>
      </c>
      <c r="I6550" s="104"/>
      <c r="J6550" s="104" t="s">
        <v>258</v>
      </c>
      <c r="K6550" s="104" t="s">
        <v>83</v>
      </c>
      <c r="L6550" s="104" t="s">
        <v>259</v>
      </c>
      <c r="M6550" s="104" t="s">
        <v>260</v>
      </c>
      <c r="N6550" s="104"/>
      <c r="O6550" s="106"/>
      <c r="P6550" s="111" t="s">
        <v>261</v>
      </c>
      <c r="Q6550" s="153" t="s">
        <v>4384</v>
      </c>
      <c r="R6550" s="153" t="s">
        <v>4385</v>
      </c>
      <c r="S6550" s="153">
        <f>Tabella2[[#This Row],[PLD STOP]]-Tabella2[[#This Row],[PLD START]]</f>
        <v>4.1666666666666685E-2</v>
      </c>
      <c r="T6550" s="153">
        <v>0.48958333333333331</v>
      </c>
      <c r="U6550" s="153">
        <v>0.53125</v>
      </c>
      <c r="V6550" s="153">
        <f>IF(ISBLANK(T6550),"",Tabella2[[#This Row],[ACT STOP]]-Tabella2[[#This Row],[ACT START]])</f>
        <v>4.1666666666666685E-2</v>
      </c>
      <c r="W6550" s="104" t="s">
        <v>92</v>
      </c>
      <c r="X6550" s="104" t="s">
        <v>91</v>
      </c>
      <c r="Y6550" s="110" t="s">
        <v>13794</v>
      </c>
      <c r="Z6550" s="106"/>
      <c r="AA6550" s="104"/>
      <c r="AB6550" s="107"/>
      <c r="AC6550" s="72">
        <f>IF(OR(Tabella2[[#This Row],[OUTCOME]]="DCO",Tabella2[[#This Row],[OUTCOME]]="SDC"),1,0)</f>
        <v>1</v>
      </c>
      <c r="AH6550" s="70"/>
      <c r="AI6550" s="70"/>
      <c r="AJ6550">
        <f>IF(OR(Tabella2[[#This Row],[OUTCOME]]="DNCO", Tabella2[[#This Row],[OUTCOME]]="SDNC"),1,0)</f>
        <v>0</v>
      </c>
      <c r="AL6550" s="70"/>
      <c r="BL6550" t="s">
        <v>3810</v>
      </c>
      <c r="BM6550" s="135">
        <f>Tabella2[[#This Row],[ACT START]]</f>
        <v>0.48958333333333331</v>
      </c>
      <c r="BN6550" s="136">
        <f>Tabella2[[#This Row],[ACT STOP]]</f>
        <v>0.53125</v>
      </c>
      <c r="BO6550" s="101"/>
      <c r="BR6550" s="109" t="str">
        <f t="shared" si="120"/>
        <v>SH-25-6539</v>
      </c>
      <c r="BS6550" s="109" t="s">
        <v>356</v>
      </c>
      <c r="BT6550" t="str">
        <f>Tabella2[[#This Row],[OUTCOME]]</f>
        <v>DCO</v>
      </c>
      <c r="BU6550" t="str">
        <f>_xlfn.CONCAT(Tabella2[[#This Row],[NAME SP]],Tabella2[[#This Row],[ID SP]]," - ",Tabella2[[#This Row],[SYLLABUS NO]])</f>
        <v>IFTS79 - FMS R2RNVG01</v>
      </c>
      <c r="BV6550" t="s">
        <v>11863</v>
      </c>
    </row>
    <row r="6551" spans="1:74" hidden="1">
      <c r="A6551" s="103" t="s">
        <v>13770</v>
      </c>
      <c r="B6551" s="102">
        <v>45973</v>
      </c>
      <c r="C6551" s="104">
        <f>_xlfn.ISOWEEKNUM(Tabella2[[#This Row],[Date]])</f>
        <v>46</v>
      </c>
      <c r="D6551" s="104" t="s">
        <v>9759</v>
      </c>
      <c r="E6551" s="104" t="s">
        <v>284</v>
      </c>
      <c r="F6551" s="104">
        <v>85</v>
      </c>
      <c r="G6551" s="104" t="s">
        <v>284</v>
      </c>
      <c r="H6551" s="105">
        <v>22</v>
      </c>
      <c r="I6551" s="104"/>
      <c r="J6551" s="104" t="s">
        <v>258</v>
      </c>
      <c r="K6551" s="104" t="s">
        <v>75</v>
      </c>
      <c r="L6551" s="104" t="s">
        <v>259</v>
      </c>
      <c r="M6551" s="104" t="s">
        <v>361</v>
      </c>
      <c r="N6551" s="104"/>
      <c r="O6551" s="106"/>
      <c r="P6551" s="111" t="s">
        <v>2684</v>
      </c>
      <c r="Q6551" s="153" t="s">
        <v>4384</v>
      </c>
      <c r="R6551" s="153" t="s">
        <v>4385</v>
      </c>
      <c r="S6551" s="153">
        <f>Tabella2[[#This Row],[PLD STOP]]-Tabella2[[#This Row],[PLD START]]</f>
        <v>4.1666666666666685E-2</v>
      </c>
      <c r="T6551" s="153">
        <v>0.48958333333333331</v>
      </c>
      <c r="U6551" s="153">
        <v>0.53125</v>
      </c>
      <c r="V6551" s="153">
        <f>IF(ISBLANK(T6551),"",Tabella2[[#This Row],[ACT STOP]]-Tabella2[[#This Row],[ACT START]])</f>
        <v>4.1666666666666685E-2</v>
      </c>
      <c r="W6551" s="104" t="s">
        <v>92</v>
      </c>
      <c r="X6551" s="104" t="s">
        <v>91</v>
      </c>
      <c r="Y6551" s="110"/>
      <c r="Z6551" s="106"/>
      <c r="AA6551" s="104"/>
      <c r="AB6551" s="107"/>
      <c r="AC6551" s="72">
        <f>IF(OR(Tabella2[[#This Row],[OUTCOME]]="DCO",Tabella2[[#This Row],[OUTCOME]]="SDC"),1,0)</f>
        <v>1</v>
      </c>
      <c r="AH6551" s="70"/>
      <c r="AI6551" s="70"/>
      <c r="AJ6551">
        <f>IF(OR(Tabella2[[#This Row],[OUTCOME]]="DNCO", Tabella2[[#This Row],[OUTCOME]]="SDNC"),1,0)</f>
        <v>0</v>
      </c>
      <c r="AL6551" s="70"/>
      <c r="BM6551" s="135">
        <f>Tabella2[[#This Row],[ACT START]]</f>
        <v>0.48958333333333331</v>
      </c>
      <c r="BN6551" s="136">
        <f>Tabella2[[#This Row],[ACT STOP]]</f>
        <v>0.53125</v>
      </c>
      <c r="BO6551" s="101"/>
      <c r="BR6551" s="109" t="str">
        <f t="shared" si="120"/>
        <v>SH-25-6540</v>
      </c>
      <c r="BS6551" s="109" t="s">
        <v>295</v>
      </c>
      <c r="BT6551" t="str">
        <f>Tabella2[[#This Row],[OUTCOME]]</f>
        <v>DCO</v>
      </c>
      <c r="BU6551" t="str">
        <f>_xlfn.CONCAT(Tabella2[[#This Row],[NAME SP]],Tabella2[[#This Row],[ID SP]]," - ",Tabella2[[#This Row],[SYLLABUS NO]])</f>
        <v>IFTS85 - PT ERT02</v>
      </c>
      <c r="BV6551" t="s">
        <v>11935</v>
      </c>
    </row>
    <row r="6552" spans="1:74" hidden="1">
      <c r="A6552" s="103" t="s">
        <v>13771</v>
      </c>
      <c r="B6552" s="102">
        <v>45973</v>
      </c>
      <c r="C6552" s="104">
        <f>_xlfn.ISOWEEKNUM(Tabella2[[#This Row],[Date]])</f>
        <v>46</v>
      </c>
      <c r="D6552" s="104" t="s">
        <v>763</v>
      </c>
      <c r="E6552" s="104" t="s">
        <v>256</v>
      </c>
      <c r="F6552" s="104">
        <v>66</v>
      </c>
      <c r="G6552" s="104" t="s">
        <v>257</v>
      </c>
      <c r="H6552" s="105">
        <v>17</v>
      </c>
      <c r="I6552" s="104"/>
      <c r="J6552" s="104" t="s">
        <v>258</v>
      </c>
      <c r="K6552" s="104" t="s">
        <v>79</v>
      </c>
      <c r="L6552" s="104" t="s">
        <v>299</v>
      </c>
      <c r="M6552" s="104" t="s">
        <v>276</v>
      </c>
      <c r="N6552" s="104"/>
      <c r="O6552" s="108" t="str">
        <f>A6553</f>
        <v>18958</v>
      </c>
      <c r="P6552" s="111" t="s">
        <v>456</v>
      </c>
      <c r="Q6552" s="153" t="s">
        <v>8463</v>
      </c>
      <c r="R6552" s="153" t="s">
        <v>8464</v>
      </c>
      <c r="S6552" s="153">
        <f>Tabella2[[#This Row],[PLD STOP]]-Tabella2[[#This Row],[PLD START]]</f>
        <v>4.166666666666663E-2</v>
      </c>
      <c r="T6552" s="153" t="s">
        <v>8463</v>
      </c>
      <c r="U6552" s="153" t="s">
        <v>8464</v>
      </c>
      <c r="V6552" s="153">
        <f>IF(ISBLANK(T6552),"",Tabella2[[#This Row],[ACT STOP]]-Tabella2[[#This Row],[ACT START]])</f>
        <v>4.166666666666663E-2</v>
      </c>
      <c r="W6552" s="104" t="s">
        <v>92</v>
      </c>
      <c r="X6552" s="104" t="s">
        <v>91</v>
      </c>
      <c r="Y6552" s="110"/>
      <c r="Z6552" s="106"/>
      <c r="AA6552" s="104"/>
      <c r="AB6552" s="107"/>
      <c r="AC6552" s="72">
        <f>IF(OR(Tabella2[[#This Row],[OUTCOME]]="DCO",Tabella2[[#This Row],[OUTCOME]]="SDC"),1,0)</f>
        <v>1</v>
      </c>
      <c r="AH6552" s="70"/>
      <c r="AI6552" s="70"/>
      <c r="AJ6552">
        <f>IF(OR(Tabella2[[#This Row],[OUTCOME]]="DNCO", Tabella2[[#This Row],[OUTCOME]]="SDNC"),1,0)</f>
        <v>0</v>
      </c>
      <c r="AL6552" s="70"/>
      <c r="BM6552" s="135" t="str">
        <f>Tabella2[[#This Row],[ACT START]]</f>
        <v>13:15</v>
      </c>
      <c r="BN6552" s="136" t="str">
        <f>Tabella2[[#This Row],[ACT STOP]]</f>
        <v>14:15</v>
      </c>
      <c r="BO6552" s="101"/>
      <c r="BR6552" s="109" t="str">
        <f t="shared" si="120"/>
        <v>SH-25-6541</v>
      </c>
      <c r="BS6552" s="109" t="s">
        <v>393</v>
      </c>
      <c r="BT6552" t="str">
        <f>Tabella2[[#This Row],[OUTCOME]]</f>
        <v>DCO</v>
      </c>
      <c r="BU6552" t="str">
        <f>_xlfn.CONCAT(Tabella2[[#This Row],[NAME SP]],Tabella2[[#This Row],[ID SP]]," - ",Tabella2[[#This Row],[SYLLABUS NO]])</f>
        <v>QATAR66 - FMSC OACM02</v>
      </c>
      <c r="BV6552" t="s">
        <v>12985</v>
      </c>
    </row>
    <row r="6553" spans="1:74" hidden="1">
      <c r="A6553" s="103" t="s">
        <v>13772</v>
      </c>
      <c r="B6553" s="102">
        <v>45973</v>
      </c>
      <c r="C6553" s="104">
        <f>_xlfn.ISOWEEKNUM(Tabella2[[#This Row],[Date]])</f>
        <v>46</v>
      </c>
      <c r="D6553" s="104" t="s">
        <v>195</v>
      </c>
      <c r="E6553" s="104" t="s">
        <v>298</v>
      </c>
      <c r="F6553" s="104"/>
      <c r="G6553" s="104" t="s">
        <v>284</v>
      </c>
      <c r="H6553" s="105">
        <v>9</v>
      </c>
      <c r="I6553" s="104"/>
      <c r="J6553" s="104" t="s">
        <v>258</v>
      </c>
      <c r="K6553" s="104" t="s">
        <v>78</v>
      </c>
      <c r="L6553" s="104" t="s">
        <v>299</v>
      </c>
      <c r="M6553" s="104" t="s">
        <v>276</v>
      </c>
      <c r="N6553" s="104"/>
      <c r="O6553" s="108" t="str">
        <f>A6552</f>
        <v>18957</v>
      </c>
      <c r="P6553" s="111" t="s">
        <v>300</v>
      </c>
      <c r="Q6553" s="153" t="s">
        <v>8463</v>
      </c>
      <c r="R6553" s="153" t="s">
        <v>8464</v>
      </c>
      <c r="S6553" s="153">
        <f>Tabella2[[#This Row],[PLD STOP]]-Tabella2[[#This Row],[PLD START]]</f>
        <v>4.166666666666663E-2</v>
      </c>
      <c r="T6553" s="153" t="s">
        <v>8463</v>
      </c>
      <c r="U6553" s="153" t="s">
        <v>8464</v>
      </c>
      <c r="V6553" s="153">
        <f>IF(ISBLANK(T6553),"",Tabella2[[#This Row],[ACT STOP]]-Tabella2[[#This Row],[ACT START]])</f>
        <v>4.166666666666663E-2</v>
      </c>
      <c r="W6553" s="104" t="s">
        <v>122</v>
      </c>
      <c r="X6553" s="104" t="s">
        <v>91</v>
      </c>
      <c r="Y6553" s="110"/>
      <c r="Z6553" s="106"/>
      <c r="AA6553" s="104"/>
      <c r="AB6553" s="107"/>
      <c r="AC6553" s="72">
        <f>IF(OR(Tabella2[[#This Row],[OUTCOME]]="DCO",Tabella2[[#This Row],[OUTCOME]]="SDC"),1,0)</f>
        <v>1</v>
      </c>
      <c r="AH6553" s="70"/>
      <c r="AI6553" s="70"/>
      <c r="AJ6553">
        <f>IF(OR(Tabella2[[#This Row],[OUTCOME]]="DNCO", Tabella2[[#This Row],[OUTCOME]]="SDNC"),1,0)</f>
        <v>0</v>
      </c>
      <c r="AL6553" s="70"/>
      <c r="BM6553" s="135" t="str">
        <f>Tabella2[[#This Row],[ACT START]]</f>
        <v>13:15</v>
      </c>
      <c r="BN6553" s="136" t="str">
        <f>Tabella2[[#This Row],[ACT STOP]]</f>
        <v>14:15</v>
      </c>
      <c r="BO6553" s="101"/>
      <c r="BR6553" s="109" t="str">
        <f t="shared" si="120"/>
        <v>SH-25-6542</v>
      </c>
      <c r="BS6553" s="109" t="s">
        <v>339</v>
      </c>
      <c r="BT6553" t="str">
        <f>Tabella2[[#This Row],[OUTCOME]]</f>
        <v>SDC</v>
      </c>
      <c r="BU6553" t="str">
        <f>_xlfn.CONCAT(Tabella2[[#This Row],[NAME SP]],Tabella2[[#This Row],[ID SP]]," - ",Tabella2[[#This Row],[SYLLABUS NO]])</f>
        <v>Support QATAR - SUPP</v>
      </c>
    </row>
    <row r="6554" spans="1:74" hidden="1">
      <c r="A6554" s="103" t="s">
        <v>13773</v>
      </c>
      <c r="B6554" s="102">
        <v>45973</v>
      </c>
      <c r="C6554" s="104">
        <f>_xlfn.ISOWEEKNUM(Tabella2[[#This Row],[Date]])</f>
        <v>46</v>
      </c>
      <c r="D6554" s="104" t="s">
        <v>6396</v>
      </c>
      <c r="E6554" s="104" t="s">
        <v>256</v>
      </c>
      <c r="F6554" s="104">
        <v>73</v>
      </c>
      <c r="G6554" s="104" t="s">
        <v>257</v>
      </c>
      <c r="H6554" s="105">
        <v>13</v>
      </c>
      <c r="I6554" s="104"/>
      <c r="J6554" s="104" t="s">
        <v>258</v>
      </c>
      <c r="K6554" s="104" t="s">
        <v>80</v>
      </c>
      <c r="L6554" s="104" t="s">
        <v>299</v>
      </c>
      <c r="M6554" s="104" t="s">
        <v>361</v>
      </c>
      <c r="N6554" s="104"/>
      <c r="O6554" s="108" t="str">
        <f>A6555</f>
        <v>18960</v>
      </c>
      <c r="P6554" s="111" t="s">
        <v>2156</v>
      </c>
      <c r="Q6554" s="153" t="s">
        <v>8463</v>
      </c>
      <c r="R6554" s="153" t="s">
        <v>8464</v>
      </c>
      <c r="S6554" s="153">
        <f>Tabella2[[#This Row],[PLD STOP]]-Tabella2[[#This Row],[PLD START]]</f>
        <v>4.166666666666663E-2</v>
      </c>
      <c r="T6554" s="153">
        <v>0.55208333333333337</v>
      </c>
      <c r="U6554" s="153">
        <v>0.59375</v>
      </c>
      <c r="V6554" s="153">
        <f>IF(ISBLANK(T6554),"",Tabella2[[#This Row],[ACT STOP]]-Tabella2[[#This Row],[ACT START]])</f>
        <v>4.166666666666663E-2</v>
      </c>
      <c r="W6554" s="104" t="s">
        <v>92</v>
      </c>
      <c r="X6554" s="104" t="s">
        <v>91</v>
      </c>
      <c r="Y6554" s="110"/>
      <c r="Z6554" s="106"/>
      <c r="AA6554" s="104"/>
      <c r="AB6554" s="107"/>
      <c r="AC6554" s="72">
        <f>IF(OR(Tabella2[[#This Row],[OUTCOME]]="DCO",Tabella2[[#This Row],[OUTCOME]]="SDC"),1,0)</f>
        <v>1</v>
      </c>
      <c r="AH6554" s="70"/>
      <c r="AI6554" s="70"/>
      <c r="AJ6554">
        <f>IF(OR(Tabella2[[#This Row],[OUTCOME]]="DNCO", Tabella2[[#This Row],[OUTCOME]]="SDNC"),1,0)</f>
        <v>0</v>
      </c>
      <c r="AL6554" s="70"/>
      <c r="BM6554" s="135">
        <f>Tabella2[[#This Row],[ACT START]]</f>
        <v>0.55208333333333337</v>
      </c>
      <c r="BN6554" s="136">
        <f>Tabella2[[#This Row],[ACT STOP]]</f>
        <v>0.59375</v>
      </c>
      <c r="BO6554" s="101"/>
      <c r="BR6554" s="109" t="str">
        <f t="shared" si="120"/>
        <v>SH-25-6543</v>
      </c>
      <c r="BS6554" s="109" t="s">
        <v>427</v>
      </c>
      <c r="BT6554" t="str">
        <f>Tabella2[[#This Row],[OUTCOME]]</f>
        <v>DCO</v>
      </c>
      <c r="BU6554" t="str">
        <f>_xlfn.CONCAT(Tabella2[[#This Row],[NAME SP]],Tabella2[[#This Row],[ID SP]]," - ",Tabella2[[#This Row],[SYLLABUS NO]])</f>
        <v>QATAR73 - NET RNG02</v>
      </c>
      <c r="BV6554" t="s">
        <v>12012</v>
      </c>
    </row>
    <row r="6555" spans="1:74" hidden="1">
      <c r="A6555" s="103" t="s">
        <v>13774</v>
      </c>
      <c r="B6555" s="102">
        <v>45973</v>
      </c>
      <c r="C6555" s="104">
        <f>_xlfn.ISOWEEKNUM(Tabella2[[#This Row],[Date]])</f>
        <v>46</v>
      </c>
      <c r="D6555" s="104" t="s">
        <v>195</v>
      </c>
      <c r="E6555" s="104" t="s">
        <v>298</v>
      </c>
      <c r="F6555" s="104"/>
      <c r="G6555" s="104" t="s">
        <v>257</v>
      </c>
      <c r="H6555" s="105">
        <v>2</v>
      </c>
      <c r="I6555" s="104"/>
      <c r="J6555" s="104" t="s">
        <v>258</v>
      </c>
      <c r="K6555" s="104" t="s">
        <v>81</v>
      </c>
      <c r="L6555" s="104" t="s">
        <v>299</v>
      </c>
      <c r="M6555" s="104" t="s">
        <v>361</v>
      </c>
      <c r="N6555" s="104"/>
      <c r="O6555" s="108" t="str">
        <f>A6554</f>
        <v>18959</v>
      </c>
      <c r="P6555" s="111" t="s">
        <v>300</v>
      </c>
      <c r="Q6555" s="153" t="s">
        <v>8463</v>
      </c>
      <c r="R6555" s="153" t="s">
        <v>8464</v>
      </c>
      <c r="S6555" s="153">
        <f>Tabella2[[#This Row],[PLD STOP]]-Tabella2[[#This Row],[PLD START]]</f>
        <v>4.166666666666663E-2</v>
      </c>
      <c r="T6555" s="153">
        <v>0.55208333333333337</v>
      </c>
      <c r="U6555" s="153">
        <v>0.59375</v>
      </c>
      <c r="V6555" s="153">
        <f>IF(ISBLANK(T6555),"",Tabella2[[#This Row],[ACT STOP]]-Tabella2[[#This Row],[ACT START]])</f>
        <v>4.166666666666663E-2</v>
      </c>
      <c r="W6555" s="104" t="s">
        <v>122</v>
      </c>
      <c r="X6555" s="104" t="s">
        <v>91</v>
      </c>
      <c r="Y6555" s="110" t="s">
        <v>13793</v>
      </c>
      <c r="Z6555" s="106"/>
      <c r="AA6555" s="104"/>
      <c r="AB6555" s="107"/>
      <c r="AC6555" s="72">
        <f>IF(OR(Tabella2[[#This Row],[OUTCOME]]="DCO",Tabella2[[#This Row],[OUTCOME]]="SDC"),1,0)</f>
        <v>1</v>
      </c>
      <c r="AH6555" s="70"/>
      <c r="AI6555" s="70"/>
      <c r="AJ6555">
        <f>IF(OR(Tabella2[[#This Row],[OUTCOME]]="DNCO", Tabella2[[#This Row],[OUTCOME]]="SDNC"),1,0)</f>
        <v>0</v>
      </c>
      <c r="AL6555" s="70"/>
      <c r="BL6555" t="s">
        <v>3810</v>
      </c>
      <c r="BM6555" s="135">
        <f>Tabella2[[#This Row],[ACT START]]</f>
        <v>0.55208333333333337</v>
      </c>
      <c r="BN6555" s="136">
        <f>Tabella2[[#This Row],[ACT STOP]]</f>
        <v>0.59375</v>
      </c>
      <c r="BO6555" s="101"/>
      <c r="BR6555" s="109" t="str">
        <f t="shared" si="120"/>
        <v>SH-25-6544</v>
      </c>
      <c r="BS6555" s="109" t="s">
        <v>368</v>
      </c>
      <c r="BT6555" t="str">
        <f>Tabella2[[#This Row],[OUTCOME]]</f>
        <v>SDC</v>
      </c>
      <c r="BU6555" t="str">
        <f>_xlfn.CONCAT(Tabella2[[#This Row],[NAME SP]],Tabella2[[#This Row],[ID SP]]," - ",Tabella2[[#This Row],[SYLLABUS NO]])</f>
        <v>Support QATAR - SUPP</v>
      </c>
    </row>
    <row r="6556" spans="1:74" hidden="1">
      <c r="A6556" s="103" t="s">
        <v>13775</v>
      </c>
      <c r="B6556" s="102">
        <v>45973</v>
      </c>
      <c r="C6556" s="104">
        <f>_xlfn.ISOWEEKNUM(Tabella2[[#This Row],[Date]])</f>
        <v>46</v>
      </c>
      <c r="D6556" s="104" t="s">
        <v>763</v>
      </c>
      <c r="E6556" s="104" t="s">
        <v>256</v>
      </c>
      <c r="F6556" s="104">
        <v>63</v>
      </c>
      <c r="G6556" s="104" t="s">
        <v>257</v>
      </c>
      <c r="H6556" s="105">
        <v>12</v>
      </c>
      <c r="I6556" s="104"/>
      <c r="J6556" s="104" t="s">
        <v>258</v>
      </c>
      <c r="K6556" s="104" t="s">
        <v>83</v>
      </c>
      <c r="L6556" s="104" t="s">
        <v>259</v>
      </c>
      <c r="M6556" s="104" t="s">
        <v>260</v>
      </c>
      <c r="N6556" s="104"/>
      <c r="O6556" s="106"/>
      <c r="P6556" s="111" t="s">
        <v>1850</v>
      </c>
      <c r="Q6556" s="153" t="s">
        <v>8463</v>
      </c>
      <c r="R6556" s="153" t="s">
        <v>8464</v>
      </c>
      <c r="S6556" s="153">
        <f>Tabella2[[#This Row],[PLD STOP]]-Tabella2[[#This Row],[PLD START]]</f>
        <v>4.166666666666663E-2</v>
      </c>
      <c r="T6556" s="153">
        <v>0.55208333333333337</v>
      </c>
      <c r="U6556" s="153">
        <v>0.59375</v>
      </c>
      <c r="V6556" s="153">
        <f>IF(ISBLANK(T6556),"",Tabella2[[#This Row],[ACT STOP]]-Tabella2[[#This Row],[ACT START]])</f>
        <v>4.166666666666663E-2</v>
      </c>
      <c r="W6556" s="104" t="s">
        <v>92</v>
      </c>
      <c r="X6556" s="104" t="s">
        <v>91</v>
      </c>
      <c r="Y6556" s="110"/>
      <c r="Z6556" s="106"/>
      <c r="AA6556" s="104"/>
      <c r="AB6556" s="107"/>
      <c r="AC6556" s="72">
        <f>IF(OR(Tabella2[[#This Row],[OUTCOME]]="DCO",Tabella2[[#This Row],[OUTCOME]]="SDC"),1,0)</f>
        <v>1</v>
      </c>
      <c r="AH6556" s="70"/>
      <c r="AI6556" s="70"/>
      <c r="AJ6556">
        <f>IF(OR(Tabella2[[#This Row],[OUTCOME]]="DNCO", Tabella2[[#This Row],[OUTCOME]]="SDNC"),1,0)</f>
        <v>0</v>
      </c>
      <c r="AL6556" s="70"/>
      <c r="BM6556" s="135">
        <f>Tabella2[[#This Row],[ACT START]]</f>
        <v>0.55208333333333337</v>
      </c>
      <c r="BN6556" s="136">
        <f>Tabella2[[#This Row],[ACT STOP]]</f>
        <v>0.59375</v>
      </c>
      <c r="BO6556" s="101"/>
      <c r="BR6556" s="109" t="str">
        <f t="shared" si="120"/>
        <v>SH-25-6545</v>
      </c>
      <c r="BS6556" s="109" t="s">
        <v>266</v>
      </c>
      <c r="BT6556" t="str">
        <f>Tabella2[[#This Row],[OUTCOME]]</f>
        <v>DCO</v>
      </c>
      <c r="BU6556" t="str">
        <f>_xlfn.CONCAT(Tabella2[[#This Row],[NAME SP]],Tabella2[[#This Row],[ID SP]]," - ",Tabella2[[#This Row],[SYLLABUS NO]])</f>
        <v>QATAR63 - FMS NVG01</v>
      </c>
      <c r="BV6556" t="s">
        <v>12980</v>
      </c>
    </row>
    <row r="6557" spans="1:74" hidden="1">
      <c r="A6557" s="103" t="s">
        <v>13776</v>
      </c>
      <c r="B6557" s="102">
        <v>45973</v>
      </c>
      <c r="C6557" s="104">
        <f>_xlfn.ISOWEEKNUM(Tabella2[[#This Row],[Date]])</f>
        <v>46</v>
      </c>
      <c r="D6557" s="104" t="s">
        <v>11893</v>
      </c>
      <c r="E6557" s="104" t="s">
        <v>327</v>
      </c>
      <c r="F6557" s="104">
        <v>85</v>
      </c>
      <c r="G6557" s="104" t="s">
        <v>257</v>
      </c>
      <c r="H6557" s="105">
        <v>9</v>
      </c>
      <c r="I6557" s="104" t="s">
        <v>258</v>
      </c>
      <c r="J6557" s="104"/>
      <c r="K6557" s="104" t="s">
        <v>77</v>
      </c>
      <c r="L6557" s="104" t="s">
        <v>259</v>
      </c>
      <c r="M6557" s="104" t="s">
        <v>3055</v>
      </c>
      <c r="N6557" s="104"/>
      <c r="O6557" s="106"/>
      <c r="P6557" s="111" t="s">
        <v>3496</v>
      </c>
      <c r="Q6557" s="153" t="s">
        <v>8463</v>
      </c>
      <c r="R6557" s="153" t="s">
        <v>8464</v>
      </c>
      <c r="S6557" s="153">
        <f>Tabella2[[#This Row],[PLD STOP]]-Tabella2[[#This Row],[PLD START]]</f>
        <v>4.166666666666663E-2</v>
      </c>
      <c r="T6557" s="153">
        <v>0.55208333333333337</v>
      </c>
      <c r="U6557" s="153">
        <v>0.59375</v>
      </c>
      <c r="V6557" s="153">
        <f>IF(ISBLANK(T6557),"",Tabella2[[#This Row],[ACT STOP]]-Tabella2[[#This Row],[ACT START]])</f>
        <v>4.166666666666663E-2</v>
      </c>
      <c r="W6557" s="104" t="s">
        <v>92</v>
      </c>
      <c r="X6557" s="104" t="s">
        <v>91</v>
      </c>
      <c r="Y6557" s="110"/>
      <c r="Z6557" s="106"/>
      <c r="AA6557" s="104"/>
      <c r="AB6557" s="107"/>
      <c r="AC6557" s="72">
        <f>IF(OR(Tabella2[[#This Row],[OUTCOME]]="DCO",Tabella2[[#This Row],[OUTCOME]]="SDC"),1,0)</f>
        <v>1</v>
      </c>
      <c r="AH6557" s="70"/>
      <c r="AI6557" s="70"/>
      <c r="AJ6557">
        <f>IF(OR(Tabella2[[#This Row],[OUTCOME]]="DNCO", Tabella2[[#This Row],[OUTCOME]]="SDNC"),1,0)</f>
        <v>0</v>
      </c>
      <c r="AL6557" s="70"/>
      <c r="BM6557" s="135">
        <f>Tabella2[[#This Row],[ACT START]]</f>
        <v>0.55208333333333337</v>
      </c>
      <c r="BN6557" s="136">
        <f>Tabella2[[#This Row],[ACT STOP]]</f>
        <v>0.59375</v>
      </c>
      <c r="BO6557" s="101"/>
      <c r="BR6557" s="109" t="str">
        <f t="shared" si="120"/>
        <v>SH-25-6546</v>
      </c>
      <c r="BS6557" s="109" t="s">
        <v>318</v>
      </c>
      <c r="BT6557" t="str">
        <f>Tabella2[[#This Row],[OUTCOME]]</f>
        <v>DCO</v>
      </c>
      <c r="BU6557" t="str">
        <f>_xlfn.CONCAT(Tabella2[[#This Row],[NAME SP]],Tabella2[[#This Row],[ID SP]]," - ",Tabella2[[#This Row],[SYLLABUS NO]])</f>
        <v>AMI85 - SD NAV01</v>
      </c>
      <c r="BV6557" t="s">
        <v>11894</v>
      </c>
    </row>
    <row r="6558" spans="1:74" hidden="1">
      <c r="A6558" s="103" t="s">
        <v>13777</v>
      </c>
      <c r="B6558" s="102">
        <v>45973</v>
      </c>
      <c r="C6558" s="104">
        <f>_xlfn.ISOWEEKNUM(Tabella2[[#This Row],[Date]])</f>
        <v>46</v>
      </c>
      <c r="D6558" s="104" t="s">
        <v>6396</v>
      </c>
      <c r="E6558" s="104" t="s">
        <v>256</v>
      </c>
      <c r="F6558" s="104">
        <v>70</v>
      </c>
      <c r="G6558" s="104" t="s">
        <v>257</v>
      </c>
      <c r="H6558" s="105">
        <v>1</v>
      </c>
      <c r="I6558" s="104"/>
      <c r="J6558" s="104" t="s">
        <v>258</v>
      </c>
      <c r="K6558" s="104" t="s">
        <v>79</v>
      </c>
      <c r="L6558" s="104" t="s">
        <v>299</v>
      </c>
      <c r="M6558" s="104" t="s">
        <v>276</v>
      </c>
      <c r="N6558" s="104"/>
      <c r="O6558" s="108" t="str">
        <f>A6559</f>
        <v>18964</v>
      </c>
      <c r="P6558" s="111" t="s">
        <v>664</v>
      </c>
      <c r="Q6558" s="153" t="s">
        <v>12108</v>
      </c>
      <c r="R6558" s="153" t="s">
        <v>12109</v>
      </c>
      <c r="S6558" s="153">
        <f>Tabella2[[#This Row],[PLD STOP]]-Tabella2[[#This Row],[PLD START]]</f>
        <v>4.166666666666663E-2</v>
      </c>
      <c r="T6558" s="153" t="s">
        <v>12108</v>
      </c>
      <c r="U6558" s="153" t="s">
        <v>12109</v>
      </c>
      <c r="V6558" s="153">
        <f>IF(ISBLANK(T6558),"",Tabella2[[#This Row],[ACT STOP]]-Tabella2[[#This Row],[ACT START]])</f>
        <v>4.166666666666663E-2</v>
      </c>
      <c r="W6558" s="104" t="s">
        <v>92</v>
      </c>
      <c r="X6558" s="104" t="s">
        <v>91</v>
      </c>
      <c r="Y6558" s="110"/>
      <c r="Z6558" s="106"/>
      <c r="AA6558" s="104"/>
      <c r="AB6558" s="107"/>
      <c r="AC6558" s="72">
        <f>IF(OR(Tabella2[[#This Row],[OUTCOME]]="DCO",Tabella2[[#This Row],[OUTCOME]]="SDC"),1,0)</f>
        <v>1</v>
      </c>
      <c r="AH6558" s="70"/>
      <c r="AI6558" s="70"/>
      <c r="AJ6558">
        <f>IF(OR(Tabella2[[#This Row],[OUTCOME]]="DNCO", Tabella2[[#This Row],[OUTCOME]]="SDNC"),1,0)</f>
        <v>0</v>
      </c>
      <c r="AL6558" s="70"/>
      <c r="BM6558" s="135" t="str">
        <f>Tabella2[[#This Row],[ACT START]]</f>
        <v>14:45</v>
      </c>
      <c r="BN6558" s="136" t="str">
        <f>Tabella2[[#This Row],[ACT STOP]]</f>
        <v>15:45</v>
      </c>
      <c r="BO6558" s="101"/>
      <c r="BR6558" s="109" t="str">
        <f t="shared" si="120"/>
        <v>SH-25-6547</v>
      </c>
      <c r="BS6558" s="109" t="s">
        <v>332</v>
      </c>
      <c r="BT6558" t="str">
        <f>Tabella2[[#This Row],[OUTCOME]]</f>
        <v>DCO</v>
      </c>
      <c r="BU6558" t="str">
        <f>_xlfn.CONCAT(Tabella2[[#This Row],[NAME SP]],Tabella2[[#This Row],[ID SP]]," - ",Tabella2[[#This Row],[SYLLABUS NO]])</f>
        <v>QATAR70 - FMSC OBFM02</v>
      </c>
      <c r="BV6558" t="s">
        <v>12002</v>
      </c>
    </row>
    <row r="6559" spans="1:74" hidden="1">
      <c r="A6559" s="103" t="s">
        <v>13778</v>
      </c>
      <c r="B6559" s="102">
        <v>45973</v>
      </c>
      <c r="C6559" s="104">
        <f>_xlfn.ISOWEEKNUM(Tabella2[[#This Row],[Date]])</f>
        <v>46</v>
      </c>
      <c r="D6559" s="104" t="s">
        <v>195</v>
      </c>
      <c r="E6559" s="104" t="s">
        <v>298</v>
      </c>
      <c r="F6559" s="104"/>
      <c r="G6559" s="104" t="s">
        <v>257</v>
      </c>
      <c r="H6559" s="105">
        <v>14</v>
      </c>
      <c r="I6559" s="104"/>
      <c r="J6559" s="104" t="s">
        <v>258</v>
      </c>
      <c r="K6559" s="104" t="s">
        <v>78</v>
      </c>
      <c r="L6559" s="104" t="s">
        <v>299</v>
      </c>
      <c r="M6559" s="104" t="s">
        <v>276</v>
      </c>
      <c r="N6559" s="104"/>
      <c r="O6559" s="108" t="str">
        <f>A6558</f>
        <v>18963</v>
      </c>
      <c r="P6559" s="111" t="s">
        <v>300</v>
      </c>
      <c r="Q6559" s="153" t="s">
        <v>12108</v>
      </c>
      <c r="R6559" s="153" t="s">
        <v>12109</v>
      </c>
      <c r="S6559" s="153">
        <f>Tabella2[[#This Row],[PLD STOP]]-Tabella2[[#This Row],[PLD START]]</f>
        <v>4.166666666666663E-2</v>
      </c>
      <c r="T6559" s="153" t="s">
        <v>12108</v>
      </c>
      <c r="U6559" s="153" t="s">
        <v>12109</v>
      </c>
      <c r="V6559" s="153">
        <f>IF(ISBLANK(T6559),"",Tabella2[[#This Row],[ACT STOP]]-Tabella2[[#This Row],[ACT START]])</f>
        <v>4.166666666666663E-2</v>
      </c>
      <c r="W6559" s="104" t="s">
        <v>122</v>
      </c>
      <c r="X6559" s="104" t="s">
        <v>91</v>
      </c>
      <c r="Y6559" s="110"/>
      <c r="Z6559" s="106"/>
      <c r="AA6559" s="104"/>
      <c r="AB6559" s="107"/>
      <c r="AC6559" s="72">
        <f>IF(OR(Tabella2[[#This Row],[OUTCOME]]="DCO",Tabella2[[#This Row],[OUTCOME]]="SDC"),1,0)</f>
        <v>1</v>
      </c>
      <c r="AH6559" s="70"/>
      <c r="AI6559" s="70"/>
      <c r="AJ6559">
        <f>IF(OR(Tabella2[[#This Row],[OUTCOME]]="DNCO", Tabella2[[#This Row],[OUTCOME]]="SDNC"),1,0)</f>
        <v>0</v>
      </c>
      <c r="AL6559" s="70"/>
      <c r="BM6559" s="135" t="str">
        <f>Tabella2[[#This Row],[ACT START]]</f>
        <v>14:45</v>
      </c>
      <c r="BN6559" s="136" t="str">
        <f>Tabella2[[#This Row],[ACT STOP]]</f>
        <v>15:45</v>
      </c>
      <c r="BO6559" s="101"/>
      <c r="BR6559" s="109" t="str">
        <f t="shared" si="120"/>
        <v>SH-25-6548</v>
      </c>
      <c r="BS6559" s="109" t="s">
        <v>372</v>
      </c>
      <c r="BT6559" t="str">
        <f>Tabella2[[#This Row],[OUTCOME]]</f>
        <v>SDC</v>
      </c>
      <c r="BU6559" t="str">
        <f>_xlfn.CONCAT(Tabella2[[#This Row],[NAME SP]],Tabella2[[#This Row],[ID SP]]," - ",Tabella2[[#This Row],[SYLLABUS NO]])</f>
        <v>Support QATAR - SUPP</v>
      </c>
    </row>
    <row r="6560" spans="1:74" hidden="1">
      <c r="A6560" s="103" t="s">
        <v>13779</v>
      </c>
      <c r="B6560" s="102">
        <v>45973</v>
      </c>
      <c r="C6560" s="104">
        <f>_xlfn.ISOWEEKNUM(Tabella2[[#This Row],[Date]])</f>
        <v>46</v>
      </c>
      <c r="D6560" s="104" t="s">
        <v>763</v>
      </c>
      <c r="E6560" s="104" t="s">
        <v>256</v>
      </c>
      <c r="F6560" s="104">
        <v>65</v>
      </c>
      <c r="G6560" s="104" t="s">
        <v>257</v>
      </c>
      <c r="H6560" s="105">
        <v>10</v>
      </c>
      <c r="I6560" s="104"/>
      <c r="J6560" s="104" t="s">
        <v>258</v>
      </c>
      <c r="K6560" s="104" t="s">
        <v>83</v>
      </c>
      <c r="L6560" s="104" t="s">
        <v>299</v>
      </c>
      <c r="M6560" s="104" t="s">
        <v>276</v>
      </c>
      <c r="N6560" s="104"/>
      <c r="O6560" s="108" t="str">
        <f>A6561</f>
        <v>18966</v>
      </c>
      <c r="P6560" s="111" t="s">
        <v>664</v>
      </c>
      <c r="Q6560" s="153" t="s">
        <v>12108</v>
      </c>
      <c r="R6560" s="153" t="s">
        <v>12109</v>
      </c>
      <c r="S6560" s="153">
        <f>Tabella2[[#This Row],[PLD STOP]]-Tabella2[[#This Row],[PLD START]]</f>
        <v>4.166666666666663E-2</v>
      </c>
      <c r="T6560" s="153" t="s">
        <v>12108</v>
      </c>
      <c r="U6560" s="153" t="s">
        <v>12109</v>
      </c>
      <c r="V6560" s="153">
        <f>IF(ISBLANK(T6560),"",Tabella2[[#This Row],[ACT STOP]]-Tabella2[[#This Row],[ACT START]])</f>
        <v>4.166666666666663E-2</v>
      </c>
      <c r="W6560" s="104" t="s">
        <v>92</v>
      </c>
      <c r="X6560" s="104" t="s">
        <v>91</v>
      </c>
      <c r="Y6560" s="110"/>
      <c r="Z6560" s="106"/>
      <c r="AA6560" s="104"/>
      <c r="AB6560" s="107"/>
      <c r="AC6560" s="72">
        <f>IF(OR(Tabella2[[#This Row],[OUTCOME]]="DCO",Tabella2[[#This Row],[OUTCOME]]="SDC"),1,0)</f>
        <v>1</v>
      </c>
      <c r="AH6560" s="70"/>
      <c r="AI6560" s="70"/>
      <c r="AJ6560">
        <f>IF(OR(Tabella2[[#This Row],[OUTCOME]]="DNCO", Tabella2[[#This Row],[OUTCOME]]="SDNC"),1,0)</f>
        <v>0</v>
      </c>
      <c r="AL6560" s="70"/>
      <c r="BM6560" s="135" t="str">
        <f>Tabella2[[#This Row],[ACT START]]</f>
        <v>14:45</v>
      </c>
      <c r="BN6560" s="136" t="str">
        <f>Tabella2[[#This Row],[ACT STOP]]</f>
        <v>15:45</v>
      </c>
      <c r="BO6560" s="101"/>
      <c r="BR6560" s="109" t="str">
        <f t="shared" si="120"/>
        <v>SH-25-6549</v>
      </c>
      <c r="BS6560" s="109" t="s">
        <v>552</v>
      </c>
      <c r="BT6560" t="str">
        <f>Tabella2[[#This Row],[OUTCOME]]</f>
        <v>DCO</v>
      </c>
      <c r="BU6560" t="str">
        <f>_xlfn.CONCAT(Tabella2[[#This Row],[NAME SP]],Tabella2[[#This Row],[ID SP]]," - ",Tabella2[[#This Row],[SYLLABUS NO]])</f>
        <v>QATAR65 - FMSC OBFM02</v>
      </c>
      <c r="BV6560" t="s">
        <v>11943</v>
      </c>
    </row>
    <row r="6561" spans="1:74" hidden="1">
      <c r="A6561" s="103" t="s">
        <v>13780</v>
      </c>
      <c r="B6561" s="102">
        <v>45973</v>
      </c>
      <c r="C6561" s="104">
        <f>_xlfn.ISOWEEKNUM(Tabella2[[#This Row],[Date]])</f>
        <v>46</v>
      </c>
      <c r="D6561" s="104" t="s">
        <v>195</v>
      </c>
      <c r="E6561" s="104" t="s">
        <v>298</v>
      </c>
      <c r="F6561" s="104"/>
      <c r="G6561" s="104" t="s">
        <v>284</v>
      </c>
      <c r="H6561" s="105">
        <v>23</v>
      </c>
      <c r="I6561" s="104"/>
      <c r="J6561" s="104" t="s">
        <v>258</v>
      </c>
      <c r="K6561" s="104" t="s">
        <v>80</v>
      </c>
      <c r="L6561" s="104" t="s">
        <v>299</v>
      </c>
      <c r="M6561" s="104" t="s">
        <v>276</v>
      </c>
      <c r="N6561" s="104"/>
      <c r="O6561" s="108" t="str">
        <f>A6560</f>
        <v>18965</v>
      </c>
      <c r="P6561" s="111" t="s">
        <v>300</v>
      </c>
      <c r="Q6561" s="153" t="s">
        <v>12108</v>
      </c>
      <c r="R6561" s="153" t="s">
        <v>12109</v>
      </c>
      <c r="S6561" s="153">
        <f>Tabella2[[#This Row],[PLD STOP]]-Tabella2[[#This Row],[PLD START]]</f>
        <v>4.166666666666663E-2</v>
      </c>
      <c r="T6561" s="153" t="s">
        <v>12108</v>
      </c>
      <c r="U6561" s="153" t="s">
        <v>12109</v>
      </c>
      <c r="V6561" s="153">
        <f>IF(ISBLANK(T6561),"",Tabella2[[#This Row],[ACT STOP]]-Tabella2[[#This Row],[ACT START]])</f>
        <v>4.166666666666663E-2</v>
      </c>
      <c r="W6561" s="104" t="s">
        <v>122</v>
      </c>
      <c r="X6561" s="104" t="s">
        <v>91</v>
      </c>
      <c r="Y6561" s="110"/>
      <c r="Z6561" s="106"/>
      <c r="AA6561" s="104"/>
      <c r="AB6561" s="107"/>
      <c r="AC6561" s="72">
        <f>IF(OR(Tabella2[[#This Row],[OUTCOME]]="DCO",Tabella2[[#This Row],[OUTCOME]]="SDC"),1,0)</f>
        <v>1</v>
      </c>
      <c r="AH6561" s="70"/>
      <c r="AI6561" s="70"/>
      <c r="AJ6561">
        <f>IF(OR(Tabella2[[#This Row],[OUTCOME]]="DNCO", Tabella2[[#This Row],[OUTCOME]]="SDNC"),1,0)</f>
        <v>0</v>
      </c>
      <c r="AL6561" s="70"/>
      <c r="BM6561" s="135" t="str">
        <f>Tabella2[[#This Row],[ACT START]]</f>
        <v>14:45</v>
      </c>
      <c r="BN6561" s="136" t="str">
        <f>Tabella2[[#This Row],[ACT STOP]]</f>
        <v>15:45</v>
      </c>
      <c r="BO6561" s="101"/>
      <c r="BR6561" s="109" t="str">
        <f t="shared" si="120"/>
        <v>SH-25-6550</v>
      </c>
      <c r="BS6561" s="109" t="s">
        <v>358</v>
      </c>
      <c r="BT6561" t="str">
        <f>Tabella2[[#This Row],[OUTCOME]]</f>
        <v>SDC</v>
      </c>
      <c r="BU6561" t="str">
        <f>_xlfn.CONCAT(Tabella2[[#This Row],[NAME SP]],Tabella2[[#This Row],[ID SP]]," - ",Tabella2[[#This Row],[SYLLABUS NO]])</f>
        <v>Support QATAR - SUPP</v>
      </c>
    </row>
    <row r="6562" spans="1:74" hidden="1">
      <c r="A6562" s="103" t="s">
        <v>13781</v>
      </c>
      <c r="B6562" s="102">
        <v>45973</v>
      </c>
      <c r="C6562" s="104">
        <f>_xlfn.ISOWEEKNUM(Tabella2[[#This Row],[Date]])</f>
        <v>46</v>
      </c>
      <c r="D6562" s="104" t="s">
        <v>6396</v>
      </c>
      <c r="E6562" s="104" t="s">
        <v>256</v>
      </c>
      <c r="F6562" s="104">
        <v>72</v>
      </c>
      <c r="G6562" s="104" t="s">
        <v>257</v>
      </c>
      <c r="H6562" s="105">
        <v>5</v>
      </c>
      <c r="I6562" s="104"/>
      <c r="J6562" s="104" t="s">
        <v>258</v>
      </c>
      <c r="K6562" s="104" t="s">
        <v>75</v>
      </c>
      <c r="L6562" s="104" t="s">
        <v>299</v>
      </c>
      <c r="M6562" s="104" t="s">
        <v>516</v>
      </c>
      <c r="N6562" s="104"/>
      <c r="O6562" s="108" t="str">
        <f>A6563</f>
        <v>18968</v>
      </c>
      <c r="P6562" s="111" t="s">
        <v>1986</v>
      </c>
      <c r="Q6562" s="153" t="s">
        <v>12108</v>
      </c>
      <c r="R6562" s="153" t="s">
        <v>12109</v>
      </c>
      <c r="S6562" s="153">
        <f>Tabella2[[#This Row],[PLD STOP]]-Tabella2[[#This Row],[PLD START]]</f>
        <v>4.166666666666663E-2</v>
      </c>
      <c r="T6562" s="153" t="s">
        <v>12108</v>
      </c>
      <c r="U6562" s="153" t="s">
        <v>12109</v>
      </c>
      <c r="V6562" s="153">
        <f>IF(ISBLANK(T6562),"",Tabella2[[#This Row],[ACT STOP]]-Tabella2[[#This Row],[ACT START]])</f>
        <v>4.166666666666663E-2</v>
      </c>
      <c r="W6562" s="104" t="s">
        <v>92</v>
      </c>
      <c r="X6562" s="104" t="s">
        <v>91</v>
      </c>
      <c r="Y6562" s="110"/>
      <c r="Z6562" s="106"/>
      <c r="AA6562" s="104"/>
      <c r="AB6562" s="107"/>
      <c r="AC6562" s="72">
        <f>IF(OR(Tabella2[[#This Row],[OUTCOME]]="DCO",Tabella2[[#This Row],[OUTCOME]]="SDC"),1,0)</f>
        <v>1</v>
      </c>
      <c r="AH6562" s="70"/>
      <c r="AI6562" s="70"/>
      <c r="AJ6562">
        <f>IF(OR(Tabella2[[#This Row],[OUTCOME]]="DNCO", Tabella2[[#This Row],[OUTCOME]]="SDNC"),1,0)</f>
        <v>0</v>
      </c>
      <c r="AL6562" s="70"/>
      <c r="BM6562" s="135" t="str">
        <f>Tabella2[[#This Row],[ACT START]]</f>
        <v>14:45</v>
      </c>
      <c r="BN6562" s="136" t="str">
        <f>Tabella2[[#This Row],[ACT STOP]]</f>
        <v>15:45</v>
      </c>
      <c r="BO6562" s="101"/>
      <c r="BR6562" s="109" t="str">
        <f t="shared" si="120"/>
        <v>SH-25-6551</v>
      </c>
      <c r="BS6562" s="109" t="s">
        <v>416</v>
      </c>
      <c r="BT6562" t="str">
        <f>Tabella2[[#This Row],[OUTCOME]]</f>
        <v>DCO</v>
      </c>
      <c r="BU6562" t="str">
        <f>_xlfn.CONCAT(Tabella2[[#This Row],[NAME SP]],Tabella2[[#This Row],[ID SP]]," - ",Tabella2[[#This Row],[SYLLABUS NO]])</f>
        <v>QATAR72 - NET PGM03</v>
      </c>
      <c r="BV6562" t="s">
        <v>11847</v>
      </c>
    </row>
    <row r="6563" spans="1:74" hidden="1">
      <c r="A6563" s="103" t="s">
        <v>13782</v>
      </c>
      <c r="B6563" s="102">
        <v>45973</v>
      </c>
      <c r="C6563" s="104">
        <f>_xlfn.ISOWEEKNUM(Tabella2[[#This Row],[Date]])</f>
        <v>46</v>
      </c>
      <c r="D6563" s="104" t="s">
        <v>195</v>
      </c>
      <c r="E6563" s="104" t="s">
        <v>298</v>
      </c>
      <c r="F6563" s="104"/>
      <c r="G6563" s="104" t="s">
        <v>284</v>
      </c>
      <c r="H6563" s="105">
        <v>22</v>
      </c>
      <c r="I6563" s="104"/>
      <c r="J6563" s="104" t="s">
        <v>258</v>
      </c>
      <c r="K6563" s="104" t="s">
        <v>77</v>
      </c>
      <c r="L6563" s="104" t="s">
        <v>299</v>
      </c>
      <c r="M6563" s="104" t="s">
        <v>516</v>
      </c>
      <c r="N6563" s="104"/>
      <c r="O6563" s="108" t="str">
        <f>A6562</f>
        <v>18967</v>
      </c>
      <c r="P6563" s="111" t="s">
        <v>300</v>
      </c>
      <c r="Q6563" s="153" t="s">
        <v>12108</v>
      </c>
      <c r="R6563" s="153" t="s">
        <v>12109</v>
      </c>
      <c r="S6563" s="153">
        <f>Tabella2[[#This Row],[PLD STOP]]-Tabella2[[#This Row],[PLD START]]</f>
        <v>4.166666666666663E-2</v>
      </c>
      <c r="T6563" s="153" t="s">
        <v>12108</v>
      </c>
      <c r="U6563" s="153" t="s">
        <v>12109</v>
      </c>
      <c r="V6563" s="153">
        <f>IF(ISBLANK(T6563),"",Tabella2[[#This Row],[ACT STOP]]-Tabella2[[#This Row],[ACT START]])</f>
        <v>4.166666666666663E-2</v>
      </c>
      <c r="W6563" s="104" t="s">
        <v>122</v>
      </c>
      <c r="X6563" s="104" t="s">
        <v>91</v>
      </c>
      <c r="Y6563" s="110" t="s">
        <v>14228</v>
      </c>
      <c r="Z6563" s="106"/>
      <c r="AA6563" s="104"/>
      <c r="AB6563" s="107"/>
      <c r="AC6563" s="72">
        <f>IF(OR(Tabella2[[#This Row],[OUTCOME]]="DCO",Tabella2[[#This Row],[OUTCOME]]="SDC"),1,0)</f>
        <v>1</v>
      </c>
      <c r="AH6563" s="70"/>
      <c r="AI6563" s="70"/>
      <c r="AJ6563">
        <f>IF(OR(Tabella2[[#This Row],[OUTCOME]]="DNCO", Tabella2[[#This Row],[OUTCOME]]="SDNC"),1,0)</f>
        <v>0</v>
      </c>
      <c r="AL6563" s="70"/>
      <c r="BM6563" s="135" t="str">
        <f>Tabella2[[#This Row],[ACT START]]</f>
        <v>14:45</v>
      </c>
      <c r="BN6563" s="136" t="str">
        <f>Tabella2[[#This Row],[ACT STOP]]</f>
        <v>15:45</v>
      </c>
      <c r="BO6563" s="101"/>
      <c r="BR6563" s="109" t="str">
        <f t="shared" si="120"/>
        <v>SH-25-6552</v>
      </c>
      <c r="BS6563" s="109" t="s">
        <v>295</v>
      </c>
      <c r="BT6563" t="str">
        <f>Tabella2[[#This Row],[OUTCOME]]</f>
        <v>SDC</v>
      </c>
      <c r="BU6563" t="str">
        <f>_xlfn.CONCAT(Tabella2[[#This Row],[NAME SP]],Tabella2[[#This Row],[ID SP]]," - ",Tabella2[[#This Row],[SYLLABUS NO]])</f>
        <v>Support QATAR - SUPP</v>
      </c>
    </row>
    <row r="6564" spans="1:74" hidden="1">
      <c r="A6564" s="103" t="s">
        <v>13795</v>
      </c>
      <c r="B6564" s="102">
        <v>45974</v>
      </c>
      <c r="C6564" s="104">
        <f>_xlfn.ISOWEEKNUM(Tabella2[[#This Row],[Date]])</f>
        <v>46</v>
      </c>
      <c r="D6564" s="104" t="s">
        <v>722</v>
      </c>
      <c r="E6564" s="104" t="s">
        <v>327</v>
      </c>
      <c r="F6564" s="104">
        <v>82</v>
      </c>
      <c r="G6564" s="104" t="s">
        <v>257</v>
      </c>
      <c r="H6564" s="105">
        <v>17</v>
      </c>
      <c r="I6564" s="104" t="s">
        <v>258</v>
      </c>
      <c r="J6564" s="104"/>
      <c r="K6564" s="104" t="s">
        <v>79</v>
      </c>
      <c r="L6564" s="104" t="s">
        <v>299</v>
      </c>
      <c r="M6564" s="104" t="s">
        <v>1438</v>
      </c>
      <c r="N6564" s="104"/>
      <c r="O6564" s="108" t="str">
        <f>A6565</f>
        <v>18970</v>
      </c>
      <c r="P6564" s="111" t="s">
        <v>5456</v>
      </c>
      <c r="Q6564" s="153">
        <v>0.30208333333333331</v>
      </c>
      <c r="R6564" s="153">
        <v>0.34375</v>
      </c>
      <c r="S6564" s="153">
        <f>Tabella2[[#This Row],[PLD STOP]]-Tabella2[[#This Row],[PLD START]]</f>
        <v>4.1666666666666685E-2</v>
      </c>
      <c r="T6564" s="153">
        <v>0.30208333333333331</v>
      </c>
      <c r="U6564" s="153">
        <v>0.34375</v>
      </c>
      <c r="V6564" s="153">
        <f>IF(ISBLANK(T6564),"",Tabella2[[#This Row],[ACT STOP]]-Tabella2[[#This Row],[ACT START]])</f>
        <v>4.1666666666666685E-2</v>
      </c>
      <c r="W6564" s="104" t="s">
        <v>92</v>
      </c>
      <c r="X6564" s="104" t="s">
        <v>91</v>
      </c>
      <c r="Y6564" s="110"/>
      <c r="Z6564" s="106"/>
      <c r="AA6564" s="104"/>
      <c r="AB6564" s="107"/>
      <c r="AC6564" s="72">
        <f>IF(OR(Tabella2[[#This Row],[OUTCOME]]="DCO",Tabella2[[#This Row],[OUTCOME]]="SDC"),1,0)</f>
        <v>1</v>
      </c>
      <c r="AH6564" s="70"/>
      <c r="AI6564" s="70"/>
      <c r="AJ6564">
        <f>IF(OR(Tabella2[[#This Row],[OUTCOME]]="DNCO", Tabella2[[#This Row],[OUTCOME]]="SDNC"),1,0)</f>
        <v>0</v>
      </c>
      <c r="AL6564" s="70"/>
      <c r="BM6564" s="135">
        <f>Tabella2[[#This Row],[ACT START]]</f>
        <v>0.30208333333333331</v>
      </c>
      <c r="BN6564" s="136">
        <f>Tabella2[[#This Row],[ACT STOP]]</f>
        <v>0.34375</v>
      </c>
      <c r="BO6564" s="101"/>
      <c r="BR6564" s="109" t="str">
        <f t="shared" si="120"/>
        <v>SH-25-6553</v>
      </c>
      <c r="BS6564" s="109" t="s">
        <v>393</v>
      </c>
      <c r="BT6564" t="str">
        <f>Tabella2[[#This Row],[OUTCOME]]</f>
        <v>DCO</v>
      </c>
      <c r="BU6564" t="str">
        <f>_xlfn.CONCAT(Tabella2[[#This Row],[NAME SP]],Tabella2[[#This Row],[ID SP]]," - ",Tabella2[[#This Row],[SYLLABUS NO]])</f>
        <v>AMI82 - SD AI01</v>
      </c>
      <c r="BV6564" t="s">
        <v>11927</v>
      </c>
    </row>
    <row r="6565" spans="1:74" hidden="1">
      <c r="A6565" s="103" t="s">
        <v>13796</v>
      </c>
      <c r="B6565" s="102">
        <v>45974</v>
      </c>
      <c r="C6565" s="104">
        <f>_xlfn.ISOWEEKNUM(Tabella2[[#This Row],[Date]])</f>
        <v>46</v>
      </c>
      <c r="D6565" s="104" t="s">
        <v>722</v>
      </c>
      <c r="E6565" s="104" t="s">
        <v>327</v>
      </c>
      <c r="F6565" s="104">
        <v>77</v>
      </c>
      <c r="G6565" s="104" t="s">
        <v>284</v>
      </c>
      <c r="H6565" s="105">
        <v>9</v>
      </c>
      <c r="I6565" s="104" t="s">
        <v>258</v>
      </c>
      <c r="J6565" s="104"/>
      <c r="K6565" s="104" t="s">
        <v>78</v>
      </c>
      <c r="L6565" s="104" t="s">
        <v>299</v>
      </c>
      <c r="M6565" s="104" t="s">
        <v>1438</v>
      </c>
      <c r="N6565" s="104"/>
      <c r="O6565" s="108" t="str">
        <f>A6564</f>
        <v>18969</v>
      </c>
      <c r="P6565" s="111" t="s">
        <v>5456</v>
      </c>
      <c r="Q6565" s="153">
        <v>0.30208333333333331</v>
      </c>
      <c r="R6565" s="153">
        <v>0.34375</v>
      </c>
      <c r="S6565" s="153">
        <f>Tabella2[[#This Row],[PLD STOP]]-Tabella2[[#This Row],[PLD START]]</f>
        <v>4.1666666666666685E-2</v>
      </c>
      <c r="T6565" s="153">
        <v>0.30208333333333331</v>
      </c>
      <c r="U6565" s="153">
        <v>0.34375</v>
      </c>
      <c r="V6565" s="153">
        <f>IF(ISBLANK(T6565),"",Tabella2[[#This Row],[ACT STOP]]-Tabella2[[#This Row],[ACT START]])</f>
        <v>4.1666666666666685E-2</v>
      </c>
      <c r="W6565" s="104" t="s">
        <v>92</v>
      </c>
      <c r="X6565" s="104" t="s">
        <v>91</v>
      </c>
      <c r="Y6565" s="110"/>
      <c r="Z6565" s="106"/>
      <c r="AA6565" s="104"/>
      <c r="AB6565" s="107"/>
      <c r="AC6565" s="72">
        <f>IF(OR(Tabella2[[#This Row],[OUTCOME]]="DCO",Tabella2[[#This Row],[OUTCOME]]="SDC"),1,0)</f>
        <v>1</v>
      </c>
      <c r="AH6565" s="70"/>
      <c r="AI6565" s="70"/>
      <c r="AJ6565">
        <f>IF(OR(Tabella2[[#This Row],[OUTCOME]]="DNCO", Tabella2[[#This Row],[OUTCOME]]="SDNC"),1,0)</f>
        <v>0</v>
      </c>
      <c r="AL6565" s="70"/>
      <c r="BM6565" s="135">
        <f>Tabella2[[#This Row],[ACT START]]</f>
        <v>0.30208333333333331</v>
      </c>
      <c r="BN6565" s="136">
        <f>Tabella2[[#This Row],[ACT STOP]]</f>
        <v>0.34375</v>
      </c>
      <c r="BO6565" s="101"/>
      <c r="BR6565" s="109" t="str">
        <f t="shared" si="120"/>
        <v>SH-25-6554</v>
      </c>
      <c r="BS6565" s="109" t="s">
        <v>339</v>
      </c>
      <c r="BT6565" t="str">
        <f>Tabella2[[#This Row],[OUTCOME]]</f>
        <v>DCO</v>
      </c>
      <c r="BU6565" t="str">
        <f>_xlfn.CONCAT(Tabella2[[#This Row],[NAME SP]],Tabella2[[#This Row],[ID SP]]," - ",Tabella2[[#This Row],[SYLLABUS NO]])</f>
        <v>AMI77 - SD AI01</v>
      </c>
      <c r="BV6565" t="s">
        <v>11881</v>
      </c>
    </row>
    <row r="6566" spans="1:74" hidden="1">
      <c r="A6566" s="103" t="s">
        <v>13797</v>
      </c>
      <c r="B6566" s="102">
        <v>45974</v>
      </c>
      <c r="C6566" s="104">
        <f>_xlfn.ISOWEEKNUM(Tabella2[[#This Row],[Date]])</f>
        <v>46</v>
      </c>
      <c r="D6566" s="104" t="s">
        <v>860</v>
      </c>
      <c r="E6566" s="104" t="s">
        <v>284</v>
      </c>
      <c r="F6566" s="104">
        <v>80</v>
      </c>
      <c r="G6566" s="104" t="s">
        <v>257</v>
      </c>
      <c r="H6566" s="105">
        <v>13</v>
      </c>
      <c r="I6566" s="104"/>
      <c r="J6566" s="104" t="s">
        <v>258</v>
      </c>
      <c r="K6566" s="104" t="s">
        <v>80</v>
      </c>
      <c r="L6566" s="104" t="s">
        <v>299</v>
      </c>
      <c r="M6566" s="104" t="s">
        <v>361</v>
      </c>
      <c r="N6566" s="104"/>
      <c r="O6566" s="108" t="str">
        <f>A6567</f>
        <v>18972</v>
      </c>
      <c r="P6566" s="111" t="s">
        <v>2688</v>
      </c>
      <c r="Q6566" s="153">
        <v>0.30208333333333331</v>
      </c>
      <c r="R6566" s="153">
        <v>0.34375</v>
      </c>
      <c r="S6566" s="153">
        <f>Tabella2[[#This Row],[PLD STOP]]-Tabella2[[#This Row],[PLD START]]</f>
        <v>4.1666666666666685E-2</v>
      </c>
      <c r="T6566" s="153">
        <v>0.30208333333333331</v>
      </c>
      <c r="U6566" s="153">
        <v>0.34375</v>
      </c>
      <c r="V6566" s="153">
        <f>IF(ISBLANK(T6566),"",Tabella2[[#This Row],[ACT STOP]]-Tabella2[[#This Row],[ACT START]])</f>
        <v>4.1666666666666685E-2</v>
      </c>
      <c r="W6566" s="104" t="s">
        <v>92</v>
      </c>
      <c r="X6566" s="104" t="s">
        <v>91</v>
      </c>
      <c r="Y6566" s="110"/>
      <c r="Z6566" s="106"/>
      <c r="AA6566" s="104"/>
      <c r="AB6566" s="107"/>
      <c r="AC6566" s="72">
        <f>IF(OR(Tabella2[[#This Row],[OUTCOME]]="DCO",Tabella2[[#This Row],[OUTCOME]]="SDC"),1,0)</f>
        <v>1</v>
      </c>
      <c r="AH6566" s="70"/>
      <c r="AI6566" s="70"/>
      <c r="AJ6566">
        <f>IF(OR(Tabella2[[#This Row],[OUTCOME]]="DNCO", Tabella2[[#This Row],[OUTCOME]]="SDNC"),1,0)</f>
        <v>0</v>
      </c>
      <c r="AL6566" s="70"/>
      <c r="BM6566" s="135">
        <f>Tabella2[[#This Row],[ACT START]]</f>
        <v>0.30208333333333331</v>
      </c>
      <c r="BN6566" s="136">
        <f>Tabella2[[#This Row],[ACT STOP]]</f>
        <v>0.34375</v>
      </c>
      <c r="BO6566" s="101"/>
      <c r="BR6566" s="109" t="str">
        <f t="shared" si="120"/>
        <v>SH-25-6555</v>
      </c>
      <c r="BS6566" s="109" t="s">
        <v>427</v>
      </c>
      <c r="BT6566" t="str">
        <f>Tabella2[[#This Row],[OUTCOME]]</f>
        <v>DCO</v>
      </c>
      <c r="BU6566" t="str">
        <f>_xlfn.CONCAT(Tabella2[[#This Row],[NAME SP]],Tabella2[[#This Row],[ID SP]]," - ",Tabella2[[#This Row],[SYLLABUS NO]])</f>
        <v>IFTS80 - FMSC ARNG02</v>
      </c>
      <c r="BV6566" t="s">
        <v>13000</v>
      </c>
    </row>
    <row r="6567" spans="1:74" hidden="1">
      <c r="A6567" s="103" t="s">
        <v>13798</v>
      </c>
      <c r="B6567" s="102">
        <v>45974</v>
      </c>
      <c r="C6567" s="104">
        <f>_xlfn.ISOWEEKNUM(Tabella2[[#This Row],[Date]])</f>
        <v>46</v>
      </c>
      <c r="D6567" s="104" t="s">
        <v>195</v>
      </c>
      <c r="E6567" s="104" t="s">
        <v>398</v>
      </c>
      <c r="F6567" s="104"/>
      <c r="G6567" s="104" t="s">
        <v>257</v>
      </c>
      <c r="H6567" s="105">
        <v>1</v>
      </c>
      <c r="I6567" s="104"/>
      <c r="J6567" s="104" t="s">
        <v>258</v>
      </c>
      <c r="K6567" s="104" t="s">
        <v>81</v>
      </c>
      <c r="L6567" s="104" t="s">
        <v>299</v>
      </c>
      <c r="M6567" s="104" t="s">
        <v>361</v>
      </c>
      <c r="N6567" s="104"/>
      <c r="O6567" s="108" t="str">
        <f>A6566</f>
        <v>18971</v>
      </c>
      <c r="P6567" s="111" t="s">
        <v>300</v>
      </c>
      <c r="Q6567" s="153">
        <v>0.30208333333333331</v>
      </c>
      <c r="R6567" s="153">
        <v>0.34375</v>
      </c>
      <c r="S6567" s="153">
        <f>Tabella2[[#This Row],[PLD STOP]]-Tabella2[[#This Row],[PLD START]]</f>
        <v>4.1666666666666685E-2</v>
      </c>
      <c r="T6567" s="153">
        <v>0.30208333333333331</v>
      </c>
      <c r="U6567" s="153">
        <v>0.34375</v>
      </c>
      <c r="V6567" s="153">
        <f>IF(ISBLANK(T6567),"",Tabella2[[#This Row],[ACT STOP]]-Tabella2[[#This Row],[ACT START]])</f>
        <v>4.1666666666666685E-2</v>
      </c>
      <c r="W6567" s="104" t="s">
        <v>122</v>
      </c>
      <c r="X6567" s="104" t="s">
        <v>91</v>
      </c>
      <c r="Y6567" s="110"/>
      <c r="Z6567" s="106"/>
      <c r="AA6567" s="104"/>
      <c r="AB6567" s="107"/>
      <c r="AC6567" s="72">
        <f>IF(OR(Tabella2[[#This Row],[OUTCOME]]="DCO",Tabella2[[#This Row],[OUTCOME]]="SDC"),1,0)</f>
        <v>1</v>
      </c>
      <c r="AH6567" s="70"/>
      <c r="AI6567" s="70"/>
      <c r="AJ6567">
        <f>IF(OR(Tabella2[[#This Row],[OUTCOME]]="DNCO", Tabella2[[#This Row],[OUTCOME]]="SDNC"),1,0)</f>
        <v>0</v>
      </c>
      <c r="AL6567" s="70"/>
      <c r="BM6567" s="135">
        <f>Tabella2[[#This Row],[ACT START]]</f>
        <v>0.30208333333333331</v>
      </c>
      <c r="BN6567" s="136">
        <f>Tabella2[[#This Row],[ACT STOP]]</f>
        <v>0.34375</v>
      </c>
      <c r="BO6567" s="101"/>
      <c r="BR6567" s="109" t="str">
        <f t="shared" si="120"/>
        <v>SH-25-6556</v>
      </c>
      <c r="BS6567" s="109" t="s">
        <v>332</v>
      </c>
      <c r="BT6567" t="str">
        <f>Tabella2[[#This Row],[OUTCOME]]</f>
        <v>SDC</v>
      </c>
      <c r="BU6567" t="str">
        <f>_xlfn.CONCAT(Tabella2[[#This Row],[NAME SP]],Tabella2[[#This Row],[ID SP]]," - ",Tabella2[[#This Row],[SYLLABUS NO]])</f>
        <v>Support IFTS - SUPP</v>
      </c>
    </row>
    <row r="6568" spans="1:74" hidden="1">
      <c r="A6568" s="103" t="s">
        <v>13799</v>
      </c>
      <c r="B6568" s="102">
        <v>45974</v>
      </c>
      <c r="C6568" s="104">
        <f>_xlfn.ISOWEEKNUM(Tabella2[[#This Row],[Date]])</f>
        <v>46</v>
      </c>
      <c r="D6568" s="104" t="s">
        <v>751</v>
      </c>
      <c r="E6568" s="104" t="s">
        <v>256</v>
      </c>
      <c r="F6568" s="104">
        <v>76</v>
      </c>
      <c r="G6568" s="104" t="s">
        <v>257</v>
      </c>
      <c r="H6568" s="105">
        <v>2</v>
      </c>
      <c r="I6568" s="104" t="s">
        <v>258</v>
      </c>
      <c r="J6568" s="104"/>
      <c r="K6568" s="104" t="s">
        <v>83</v>
      </c>
      <c r="L6568" s="104" t="s">
        <v>259</v>
      </c>
      <c r="M6568" s="104" t="s">
        <v>260</v>
      </c>
      <c r="N6568" s="104"/>
      <c r="O6568" s="106"/>
      <c r="P6568" s="111" t="s">
        <v>1850</v>
      </c>
      <c r="Q6568" s="153">
        <v>0.30208333333333331</v>
      </c>
      <c r="R6568" s="153">
        <v>0.34375</v>
      </c>
      <c r="S6568" s="153">
        <f>Tabella2[[#This Row],[PLD STOP]]-Tabella2[[#This Row],[PLD START]]</f>
        <v>4.1666666666666685E-2</v>
      </c>
      <c r="T6568" s="153">
        <v>0.30208333333333331</v>
      </c>
      <c r="U6568" s="153">
        <v>0.34375</v>
      </c>
      <c r="V6568" s="153">
        <f>IF(ISBLANK(T6568),"",Tabella2[[#This Row],[ACT STOP]]-Tabella2[[#This Row],[ACT START]])</f>
        <v>4.1666666666666685E-2</v>
      </c>
      <c r="W6568" s="104" t="s">
        <v>92</v>
      </c>
      <c r="X6568" s="104" t="s">
        <v>91</v>
      </c>
      <c r="Y6568" s="110"/>
      <c r="Z6568" s="106"/>
      <c r="AA6568" s="104"/>
      <c r="AB6568" s="107"/>
      <c r="AC6568" s="72">
        <f>IF(OR(Tabella2[[#This Row],[OUTCOME]]="DCO",Tabella2[[#This Row],[OUTCOME]]="SDC"),1,0)</f>
        <v>1</v>
      </c>
      <c r="AH6568" s="70"/>
      <c r="AI6568" s="70"/>
      <c r="AJ6568">
        <f>IF(OR(Tabella2[[#This Row],[OUTCOME]]="DNCO", Tabella2[[#This Row],[OUTCOME]]="SDNC"),1,0)</f>
        <v>0</v>
      </c>
      <c r="AL6568" s="70"/>
      <c r="BM6568" s="135">
        <f>Tabella2[[#This Row],[ACT START]]</f>
        <v>0.30208333333333331</v>
      </c>
      <c r="BN6568" s="136">
        <f>Tabella2[[#This Row],[ACT STOP]]</f>
        <v>0.34375</v>
      </c>
      <c r="BO6568" s="101"/>
      <c r="BR6568" s="109" t="str">
        <f t="shared" si="120"/>
        <v>SH-25-6557</v>
      </c>
      <c r="BS6568" s="109" t="s">
        <v>368</v>
      </c>
      <c r="BT6568" t="str">
        <f>Tabella2[[#This Row],[OUTCOME]]</f>
        <v>DCO</v>
      </c>
      <c r="BU6568" t="str">
        <f>_xlfn.CONCAT(Tabella2[[#This Row],[NAME SP]],Tabella2[[#This Row],[ID SP]]," - ",Tabella2[[#This Row],[SYLLABUS NO]])</f>
        <v>QATAR76 - FMS NVG01</v>
      </c>
      <c r="BV6568" t="s">
        <v>11939</v>
      </c>
    </row>
    <row r="6569" spans="1:74" hidden="1">
      <c r="A6569" s="103" t="s">
        <v>13800</v>
      </c>
      <c r="B6569" s="102">
        <v>45974</v>
      </c>
      <c r="C6569" s="104">
        <f>_xlfn.ISOWEEKNUM(Tabella2[[#This Row],[Date]])</f>
        <v>46</v>
      </c>
      <c r="D6569" s="104" t="s">
        <v>722</v>
      </c>
      <c r="E6569" s="104" t="s">
        <v>327</v>
      </c>
      <c r="F6569" s="104">
        <v>76</v>
      </c>
      <c r="G6569" s="104" t="s">
        <v>257</v>
      </c>
      <c r="H6569" s="105">
        <v>6</v>
      </c>
      <c r="I6569" s="104" t="s">
        <v>258</v>
      </c>
      <c r="J6569" s="104"/>
      <c r="K6569" s="104" t="s">
        <v>79</v>
      </c>
      <c r="L6569" s="104" t="s">
        <v>299</v>
      </c>
      <c r="M6569" s="104" t="s">
        <v>1438</v>
      </c>
      <c r="N6569" s="104"/>
      <c r="O6569" s="108" t="str">
        <f>A6570</f>
        <v>18975</v>
      </c>
      <c r="P6569" s="111" t="s">
        <v>5456</v>
      </c>
      <c r="Q6569" s="153">
        <v>0.36458333333333331</v>
      </c>
      <c r="R6569" s="153">
        <v>0.40625</v>
      </c>
      <c r="S6569" s="153">
        <f>Tabella2[[#This Row],[PLD STOP]]-Tabella2[[#This Row],[PLD START]]</f>
        <v>4.1666666666666685E-2</v>
      </c>
      <c r="T6569" s="153">
        <v>0.36458333333333331</v>
      </c>
      <c r="U6569" s="153">
        <v>0.40625</v>
      </c>
      <c r="V6569" s="153">
        <f>IF(ISBLANK(T6569),"",Tabella2[[#This Row],[ACT STOP]]-Tabella2[[#This Row],[ACT START]])</f>
        <v>4.1666666666666685E-2</v>
      </c>
      <c r="W6569" s="104" t="s">
        <v>92</v>
      </c>
      <c r="X6569" s="104" t="s">
        <v>91</v>
      </c>
      <c r="Y6569" s="110"/>
      <c r="Z6569" s="106"/>
      <c r="AA6569" s="104"/>
      <c r="AB6569" s="107"/>
      <c r="AC6569" s="72">
        <f>IF(OR(Tabella2[[#This Row],[OUTCOME]]="DCO",Tabella2[[#This Row],[OUTCOME]]="SDC"),1,0)</f>
        <v>1</v>
      </c>
      <c r="AH6569" s="70"/>
      <c r="AI6569" s="70"/>
      <c r="AJ6569">
        <f>IF(OR(Tabella2[[#This Row],[OUTCOME]]="DNCO", Tabella2[[#This Row],[OUTCOME]]="SDNC"),1,0)</f>
        <v>0</v>
      </c>
      <c r="AL6569" s="70"/>
      <c r="BM6569" s="135">
        <f>Tabella2[[#This Row],[ACT START]]</f>
        <v>0.36458333333333331</v>
      </c>
      <c r="BN6569" s="136">
        <f>Tabella2[[#This Row],[ACT STOP]]</f>
        <v>0.40625</v>
      </c>
      <c r="BO6569" s="101"/>
      <c r="BR6569" s="109" t="str">
        <f t="shared" si="120"/>
        <v>SH-25-6558</v>
      </c>
      <c r="BS6569" s="109" t="s">
        <v>379</v>
      </c>
      <c r="BT6569" t="str">
        <f>Tabella2[[#This Row],[OUTCOME]]</f>
        <v>DCO</v>
      </c>
      <c r="BU6569" t="str">
        <f>_xlfn.CONCAT(Tabella2[[#This Row],[NAME SP]],Tabella2[[#This Row],[ID SP]]," - ",Tabella2[[#This Row],[SYLLABUS NO]])</f>
        <v>AMI76 - SD AI01</v>
      </c>
      <c r="BV6569" t="s">
        <v>11883</v>
      </c>
    </row>
    <row r="6570" spans="1:74" hidden="1">
      <c r="A6570" s="103" t="s">
        <v>13801</v>
      </c>
      <c r="B6570" s="102">
        <v>45974</v>
      </c>
      <c r="C6570" s="104">
        <f>_xlfn.ISOWEEKNUM(Tabella2[[#This Row],[Date]])</f>
        <v>46</v>
      </c>
      <c r="D6570" s="104" t="s">
        <v>722</v>
      </c>
      <c r="E6570" s="104" t="s">
        <v>327</v>
      </c>
      <c r="F6570" s="104">
        <v>80</v>
      </c>
      <c r="G6570" s="104" t="s">
        <v>257</v>
      </c>
      <c r="H6570" s="105">
        <v>14</v>
      </c>
      <c r="I6570" s="104" t="s">
        <v>258</v>
      </c>
      <c r="J6570" s="104"/>
      <c r="K6570" s="104" t="s">
        <v>78</v>
      </c>
      <c r="L6570" s="104" t="s">
        <v>299</v>
      </c>
      <c r="M6570" s="104" t="s">
        <v>1438</v>
      </c>
      <c r="N6570" s="104"/>
      <c r="O6570" s="108" t="str">
        <f>A6569</f>
        <v>18974</v>
      </c>
      <c r="P6570" s="111" t="s">
        <v>5456</v>
      </c>
      <c r="Q6570" s="153">
        <v>0.36458333333333331</v>
      </c>
      <c r="R6570" s="153">
        <v>0.40625</v>
      </c>
      <c r="S6570" s="153">
        <f>Tabella2[[#This Row],[PLD STOP]]-Tabella2[[#This Row],[PLD START]]</f>
        <v>4.1666666666666685E-2</v>
      </c>
      <c r="T6570" s="153">
        <v>0.36458333333333331</v>
      </c>
      <c r="U6570" s="153">
        <v>0.40625</v>
      </c>
      <c r="V6570" s="153">
        <f>IF(ISBLANK(T6570),"",Tabella2[[#This Row],[ACT STOP]]-Tabella2[[#This Row],[ACT START]])</f>
        <v>4.1666666666666685E-2</v>
      </c>
      <c r="W6570" s="104" t="s">
        <v>122</v>
      </c>
      <c r="X6570" s="104" t="s">
        <v>91</v>
      </c>
      <c r="Y6570" s="110"/>
      <c r="Z6570" s="106"/>
      <c r="AA6570" s="104"/>
      <c r="AB6570" s="107"/>
      <c r="AC6570" s="72">
        <f>IF(OR(Tabella2[[#This Row],[OUTCOME]]="DCO",Tabella2[[#This Row],[OUTCOME]]="SDC"),1,0)</f>
        <v>1</v>
      </c>
      <c r="AH6570" s="70"/>
      <c r="AI6570" s="70"/>
      <c r="AJ6570">
        <f>IF(OR(Tabella2[[#This Row],[OUTCOME]]="DNCO", Tabella2[[#This Row],[OUTCOME]]="SDNC"),1,0)</f>
        <v>0</v>
      </c>
      <c r="AL6570" s="70"/>
      <c r="BM6570" s="135">
        <f>Tabella2[[#This Row],[ACT START]]</f>
        <v>0.36458333333333331</v>
      </c>
      <c r="BN6570" s="136">
        <f>Tabella2[[#This Row],[ACT STOP]]</f>
        <v>0.40625</v>
      </c>
      <c r="BO6570" s="101"/>
      <c r="BR6570" s="109" t="str">
        <f t="shared" si="120"/>
        <v>SH-25-6559</v>
      </c>
      <c r="BS6570" s="109" t="s">
        <v>372</v>
      </c>
      <c r="BT6570" t="str">
        <f>Tabella2[[#This Row],[OUTCOME]]</f>
        <v>SDC</v>
      </c>
      <c r="BU6570" t="str">
        <f>_xlfn.CONCAT(Tabella2[[#This Row],[NAME SP]],Tabella2[[#This Row],[ID SP]]," - ",Tabella2[[#This Row],[SYLLABUS NO]])</f>
        <v>AMI80 - SD AI01</v>
      </c>
      <c r="BV6570" t="s">
        <v>11916</v>
      </c>
    </row>
    <row r="6571" spans="1:74" hidden="1">
      <c r="A6571" s="103" t="s">
        <v>13802</v>
      </c>
      <c r="B6571" s="102">
        <v>45974</v>
      </c>
      <c r="C6571" s="104">
        <f>_xlfn.ISOWEEKNUM(Tabella2[[#This Row],[Date]])</f>
        <v>46</v>
      </c>
      <c r="D6571" s="104" t="s">
        <v>255</v>
      </c>
      <c r="E6571" s="104" t="s">
        <v>256</v>
      </c>
      <c r="F6571" s="104">
        <v>40</v>
      </c>
      <c r="G6571" s="104" t="s">
        <v>257</v>
      </c>
      <c r="H6571" s="105">
        <v>5</v>
      </c>
      <c r="I6571" s="104" t="s">
        <v>258</v>
      </c>
      <c r="J6571" s="104"/>
      <c r="K6571" s="104" t="s">
        <v>83</v>
      </c>
      <c r="L6571" s="104" t="s">
        <v>299</v>
      </c>
      <c r="M6571" s="104" t="s">
        <v>276</v>
      </c>
      <c r="N6571" s="104"/>
      <c r="O6571" s="108" t="str">
        <f>A6572</f>
        <v>18977</v>
      </c>
      <c r="P6571" s="111" t="s">
        <v>733</v>
      </c>
      <c r="Q6571" s="153">
        <v>0.36458333333333331</v>
      </c>
      <c r="R6571" s="153">
        <v>0.40625</v>
      </c>
      <c r="S6571" s="153">
        <f>Tabella2[[#This Row],[PLD STOP]]-Tabella2[[#This Row],[PLD START]]</f>
        <v>4.1666666666666685E-2</v>
      </c>
      <c r="T6571" s="153">
        <v>0.36458333333333331</v>
      </c>
      <c r="U6571" s="153">
        <v>0.40625</v>
      </c>
      <c r="V6571" s="153">
        <f>IF(ISBLANK(T6571),"",Tabella2[[#This Row],[ACT STOP]]-Tabella2[[#This Row],[ACT START]])</f>
        <v>4.1666666666666685E-2</v>
      </c>
      <c r="W6571" s="104" t="s">
        <v>92</v>
      </c>
      <c r="X6571" s="104" t="s">
        <v>91</v>
      </c>
      <c r="Y6571" s="110"/>
      <c r="Z6571" s="106"/>
      <c r="AA6571" s="104"/>
      <c r="AB6571" s="107"/>
      <c r="AC6571" s="72">
        <f>IF(OR(Tabella2[[#This Row],[OUTCOME]]="DCO",Tabella2[[#This Row],[OUTCOME]]="SDC"),1,0)</f>
        <v>1</v>
      </c>
      <c r="AH6571" s="70"/>
      <c r="AI6571" s="70"/>
      <c r="AJ6571">
        <f>IF(OR(Tabella2[[#This Row],[OUTCOME]]="DNCO", Tabella2[[#This Row],[OUTCOME]]="SDNC"),1,0)</f>
        <v>0</v>
      </c>
      <c r="AL6571" s="70"/>
      <c r="BM6571" s="135">
        <f>Tabella2[[#This Row],[ACT START]]</f>
        <v>0.36458333333333331</v>
      </c>
      <c r="BN6571" s="136">
        <f>Tabella2[[#This Row],[ACT STOP]]</f>
        <v>0.40625</v>
      </c>
      <c r="BO6571" s="101"/>
      <c r="BR6571" s="109" t="str">
        <f t="shared" si="120"/>
        <v>SH-25-6560</v>
      </c>
      <c r="BS6571" s="109" t="s">
        <v>416</v>
      </c>
      <c r="BT6571" t="str">
        <f>Tabella2[[#This Row],[OUTCOME]]</f>
        <v>DCO</v>
      </c>
      <c r="BU6571" t="str">
        <f>_xlfn.CONCAT(Tabella2[[#This Row],[NAME SP]],Tabella2[[#This Row],[ID SP]]," - ",Tabella2[[#This Row],[SYLLABUS NO]])</f>
        <v>QATAR40 - FMSC DACM01</v>
      </c>
      <c r="BV6571" t="s">
        <v>12128</v>
      </c>
    </row>
    <row r="6572" spans="1:74" hidden="1">
      <c r="A6572" s="103" t="s">
        <v>13803</v>
      </c>
      <c r="B6572" s="102">
        <v>45974</v>
      </c>
      <c r="C6572" s="104">
        <f>_xlfn.ISOWEEKNUM(Tabella2[[#This Row],[Date]])</f>
        <v>46</v>
      </c>
      <c r="D6572" s="104" t="s">
        <v>195</v>
      </c>
      <c r="E6572" s="104" t="s">
        <v>298</v>
      </c>
      <c r="F6572" s="104"/>
      <c r="G6572" s="104" t="s">
        <v>257</v>
      </c>
      <c r="H6572" s="105">
        <v>9</v>
      </c>
      <c r="I6572" s="104"/>
      <c r="J6572" s="104" t="s">
        <v>258</v>
      </c>
      <c r="K6572" s="104" t="s">
        <v>80</v>
      </c>
      <c r="L6572" s="104" t="s">
        <v>299</v>
      </c>
      <c r="M6572" s="104" t="s">
        <v>276</v>
      </c>
      <c r="N6572" s="104"/>
      <c r="O6572" s="108" t="str">
        <f>A6571</f>
        <v>18976</v>
      </c>
      <c r="P6572" s="111" t="s">
        <v>300</v>
      </c>
      <c r="Q6572" s="153">
        <v>0.36458333333333331</v>
      </c>
      <c r="R6572" s="153">
        <v>0.40625</v>
      </c>
      <c r="S6572" s="153">
        <f>Tabella2[[#This Row],[PLD STOP]]-Tabella2[[#This Row],[PLD START]]</f>
        <v>4.1666666666666685E-2</v>
      </c>
      <c r="T6572" s="153">
        <v>0.36458333333333331</v>
      </c>
      <c r="U6572" s="153">
        <v>0.40625</v>
      </c>
      <c r="V6572" s="153">
        <f>IF(ISBLANK(T6572),"",Tabella2[[#This Row],[ACT STOP]]-Tabella2[[#This Row],[ACT START]])</f>
        <v>4.1666666666666685E-2</v>
      </c>
      <c r="W6572" s="104" t="s">
        <v>122</v>
      </c>
      <c r="X6572" s="104" t="s">
        <v>91</v>
      </c>
      <c r="Y6572" s="110"/>
      <c r="Z6572" s="106"/>
      <c r="AA6572" s="104"/>
      <c r="AB6572" s="107"/>
      <c r="AC6572" s="72">
        <f>IF(OR(Tabella2[[#This Row],[OUTCOME]]="DCO",Tabella2[[#This Row],[OUTCOME]]="SDC"),1,0)</f>
        <v>1</v>
      </c>
      <c r="AH6572" s="70"/>
      <c r="AI6572" s="70"/>
      <c r="AJ6572">
        <f>IF(OR(Tabella2[[#This Row],[OUTCOME]]="DNCO", Tabella2[[#This Row],[OUTCOME]]="SDNC"),1,0)</f>
        <v>0</v>
      </c>
      <c r="AL6572" s="70"/>
      <c r="BM6572" s="135">
        <f>Tabella2[[#This Row],[ACT START]]</f>
        <v>0.36458333333333331</v>
      </c>
      <c r="BN6572" s="136">
        <f>Tabella2[[#This Row],[ACT STOP]]</f>
        <v>0.40625</v>
      </c>
      <c r="BO6572" s="101"/>
      <c r="BR6572" s="109" t="str">
        <f t="shared" si="120"/>
        <v>SH-25-6561</v>
      </c>
      <c r="BS6572" s="109" t="s">
        <v>318</v>
      </c>
      <c r="BT6572" t="str">
        <f>Tabella2[[#This Row],[OUTCOME]]</f>
        <v>SDC</v>
      </c>
      <c r="BU6572" t="str">
        <f>_xlfn.CONCAT(Tabella2[[#This Row],[NAME SP]],Tabella2[[#This Row],[ID SP]]," - ",Tabella2[[#This Row],[SYLLABUS NO]])</f>
        <v>Support QATAR - SUPP</v>
      </c>
    </row>
    <row r="6573" spans="1:74" hidden="1">
      <c r="A6573" s="103" t="s">
        <v>13804</v>
      </c>
      <c r="B6573" s="102">
        <v>45974</v>
      </c>
      <c r="C6573" s="104">
        <f>_xlfn.ISOWEEKNUM(Tabella2[[#This Row],[Date]])</f>
        <v>46</v>
      </c>
      <c r="D6573" s="104" t="s">
        <v>195</v>
      </c>
      <c r="E6573" s="104" t="s">
        <v>398</v>
      </c>
      <c r="F6573" s="104"/>
      <c r="G6573" s="104" t="s">
        <v>284</v>
      </c>
      <c r="H6573" s="105">
        <v>22</v>
      </c>
      <c r="I6573" s="104"/>
      <c r="J6573" s="104" t="s">
        <v>258</v>
      </c>
      <c r="K6573" s="104" t="s">
        <v>75</v>
      </c>
      <c r="L6573" s="104" t="s">
        <v>299</v>
      </c>
      <c r="M6573" s="104" t="s">
        <v>516</v>
      </c>
      <c r="N6573" s="104"/>
      <c r="O6573" s="108" t="str">
        <f>A6574</f>
        <v>18979</v>
      </c>
      <c r="P6573" s="111" t="s">
        <v>300</v>
      </c>
      <c r="Q6573" s="153">
        <v>0.36458333333333331</v>
      </c>
      <c r="R6573" s="153">
        <v>0.40625</v>
      </c>
      <c r="S6573" s="153">
        <f>Tabella2[[#This Row],[PLD STOP]]-Tabella2[[#This Row],[PLD START]]</f>
        <v>4.1666666666666685E-2</v>
      </c>
      <c r="T6573" s="153"/>
      <c r="U6573" s="153"/>
      <c r="V6573" s="153" t="str">
        <f>IF(ISBLANK(T6573),"",Tabella2[[#This Row],[ACT STOP]]-Tabella2[[#This Row],[ACT START]])</f>
        <v/>
      </c>
      <c r="W6573" s="104" t="s">
        <v>133</v>
      </c>
      <c r="X6573" s="104" t="s">
        <v>97</v>
      </c>
      <c r="Y6573" s="110"/>
      <c r="Z6573" s="106"/>
      <c r="AA6573" s="104"/>
      <c r="AB6573" s="107"/>
      <c r="AC6573" s="72">
        <f>IF(OR(Tabella2[[#This Row],[OUTCOME]]="DCO",Tabella2[[#This Row],[OUTCOME]]="SDC"),1,0)</f>
        <v>0</v>
      </c>
      <c r="AH6573" s="70"/>
      <c r="AI6573" s="70"/>
      <c r="AJ6573">
        <f>IF(OR(Tabella2[[#This Row],[OUTCOME]]="DNCO", Tabella2[[#This Row],[OUTCOME]]="SDNC"),1,0)</f>
        <v>0</v>
      </c>
      <c r="AL6573" s="70"/>
      <c r="BL6573" t="s">
        <v>363</v>
      </c>
      <c r="BM6573" s="135">
        <f>Tabella2[[#This Row],[ACT START]]</f>
        <v>0</v>
      </c>
      <c r="BN6573" s="136">
        <f>Tabella2[[#This Row],[ACT STOP]]</f>
        <v>0</v>
      </c>
      <c r="BO6573" s="101"/>
      <c r="BR6573" s="109" t="str">
        <f t="shared" si="120"/>
        <v>SH-25-6562</v>
      </c>
      <c r="BS6573" s="109" t="s">
        <v>295</v>
      </c>
      <c r="BT6573" t="str">
        <f>Tabella2[[#This Row],[OUTCOME]]</f>
        <v>SMC</v>
      </c>
      <c r="BU6573" t="str">
        <f>_xlfn.CONCAT(Tabella2[[#This Row],[NAME SP]],Tabella2[[#This Row],[ID SP]]," - ",Tabella2[[#This Row],[SYLLABUS NO]])</f>
        <v>Support IFTS - SUPP</v>
      </c>
    </row>
    <row r="6574" spans="1:74" hidden="1">
      <c r="A6574" s="103" t="s">
        <v>13805</v>
      </c>
      <c r="B6574" s="102">
        <v>45974</v>
      </c>
      <c r="C6574" s="104">
        <f>_xlfn.ISOWEEKNUM(Tabella2[[#This Row],[Date]])</f>
        <v>46</v>
      </c>
      <c r="D6574" s="104" t="s">
        <v>6621</v>
      </c>
      <c r="E6574" s="104" t="s">
        <v>284</v>
      </c>
      <c r="F6574" s="104">
        <v>82</v>
      </c>
      <c r="G6574" s="104" t="s">
        <v>284</v>
      </c>
      <c r="H6574" s="105">
        <v>23</v>
      </c>
      <c r="I6574" s="104"/>
      <c r="J6574" s="104" t="s">
        <v>258</v>
      </c>
      <c r="K6574" s="104" t="s">
        <v>77</v>
      </c>
      <c r="L6574" s="104" t="s">
        <v>299</v>
      </c>
      <c r="M6574" s="104" t="s">
        <v>516</v>
      </c>
      <c r="N6574" s="104"/>
      <c r="O6574" s="108" t="str">
        <f>A6573</f>
        <v>18978</v>
      </c>
      <c r="P6574" s="111" t="s">
        <v>1986</v>
      </c>
      <c r="Q6574" s="153">
        <v>0.36458333333333331</v>
      </c>
      <c r="R6574" s="153">
        <v>0.40625</v>
      </c>
      <c r="S6574" s="153">
        <f>Tabella2[[#This Row],[PLD STOP]]-Tabella2[[#This Row],[PLD START]]</f>
        <v>4.1666666666666685E-2</v>
      </c>
      <c r="T6574" s="153"/>
      <c r="U6574" s="153"/>
      <c r="V6574" s="153" t="str">
        <f>IF(ISBLANK(T6574),"",Tabella2[[#This Row],[ACT STOP]]-Tabella2[[#This Row],[ACT START]])</f>
        <v/>
      </c>
      <c r="W6574" s="104" t="s">
        <v>108</v>
      </c>
      <c r="X6574" s="104" t="s">
        <v>97</v>
      </c>
      <c r="Y6574" s="110"/>
      <c r="Z6574" s="106"/>
      <c r="AA6574" s="104"/>
      <c r="AB6574" s="107"/>
      <c r="AC6574" s="72">
        <f>IF(OR(Tabella2[[#This Row],[OUTCOME]]="DCO",Tabella2[[#This Row],[OUTCOME]]="SDC"),1,0)</f>
        <v>0</v>
      </c>
      <c r="AH6574" s="70"/>
      <c r="AI6574" s="70"/>
      <c r="AJ6574">
        <f>IF(OR(Tabella2[[#This Row],[OUTCOME]]="DNCO", Tabella2[[#This Row],[OUTCOME]]="SDNC"),1,0)</f>
        <v>0</v>
      </c>
      <c r="AL6574" s="70"/>
      <c r="BL6574" t="s">
        <v>363</v>
      </c>
      <c r="BM6574" s="135">
        <f>Tabella2[[#This Row],[ACT START]]</f>
        <v>0</v>
      </c>
      <c r="BN6574" s="136">
        <f>Tabella2[[#This Row],[ACT STOP]]</f>
        <v>0</v>
      </c>
      <c r="BO6574" s="101"/>
      <c r="BR6574" s="109" t="str">
        <f t="shared" si="120"/>
        <v>SH-25-6563</v>
      </c>
      <c r="BS6574" s="109" t="s">
        <v>358</v>
      </c>
      <c r="BT6574" t="str">
        <f>Tabella2[[#This Row],[OUTCOME]]</f>
        <v>CANC</v>
      </c>
      <c r="BU6574" t="str">
        <f>_xlfn.CONCAT(Tabella2[[#This Row],[NAME SP]],Tabella2[[#This Row],[ID SP]]," - ",Tabella2[[#This Row],[SYLLABUS NO]])</f>
        <v>IFTS82 - NET PGM03</v>
      </c>
      <c r="BV6574" t="s">
        <v>11868</v>
      </c>
    </row>
    <row r="6575" spans="1:74" hidden="1">
      <c r="A6575" s="103" t="s">
        <v>13806</v>
      </c>
      <c r="B6575" s="102">
        <v>45974</v>
      </c>
      <c r="C6575" s="104">
        <f>_xlfn.ISOWEEKNUM(Tabella2[[#This Row],[Date]])</f>
        <v>46</v>
      </c>
      <c r="D6575" s="104" t="s">
        <v>763</v>
      </c>
      <c r="E6575" s="104" t="s">
        <v>256</v>
      </c>
      <c r="F6575" s="104">
        <v>68</v>
      </c>
      <c r="G6575" s="104" t="s">
        <v>257</v>
      </c>
      <c r="H6575" s="105">
        <v>17</v>
      </c>
      <c r="I6575" s="104"/>
      <c r="J6575" s="104" t="s">
        <v>258</v>
      </c>
      <c r="K6575" s="104" t="s">
        <v>79</v>
      </c>
      <c r="L6575" s="104" t="s">
        <v>299</v>
      </c>
      <c r="M6575" s="104" t="s">
        <v>276</v>
      </c>
      <c r="N6575" s="104"/>
      <c r="O6575" s="108" t="str">
        <f>A6576</f>
        <v>18981</v>
      </c>
      <c r="P6575" s="111" t="s">
        <v>829</v>
      </c>
      <c r="Q6575" s="153">
        <v>0.42708333333333331</v>
      </c>
      <c r="R6575" s="153">
        <v>0.46875</v>
      </c>
      <c r="S6575" s="153">
        <f>Tabella2[[#This Row],[PLD STOP]]-Tabella2[[#This Row],[PLD START]]</f>
        <v>4.1666666666666685E-2</v>
      </c>
      <c r="T6575" s="153">
        <v>0.42708333333333331</v>
      </c>
      <c r="U6575" s="153">
        <v>0.46875</v>
      </c>
      <c r="V6575" s="153">
        <f>IF(ISBLANK(T6575),"",Tabella2[[#This Row],[ACT STOP]]-Tabella2[[#This Row],[ACT START]])</f>
        <v>4.1666666666666685E-2</v>
      </c>
      <c r="W6575" s="104" t="s">
        <v>92</v>
      </c>
      <c r="X6575" s="104" t="s">
        <v>91</v>
      </c>
      <c r="Y6575" s="110"/>
      <c r="Z6575" s="106"/>
      <c r="AA6575" s="104"/>
      <c r="AB6575" s="107"/>
      <c r="AC6575" s="72">
        <f>IF(OR(Tabella2[[#This Row],[OUTCOME]]="DCO",Tabella2[[#This Row],[OUTCOME]]="SDC"),1,0)</f>
        <v>1</v>
      </c>
      <c r="AH6575" s="70"/>
      <c r="AI6575" s="70"/>
      <c r="AJ6575">
        <f>IF(OR(Tabella2[[#This Row],[OUTCOME]]="DNCO", Tabella2[[#This Row],[OUTCOME]]="SDNC"),1,0)</f>
        <v>0</v>
      </c>
      <c r="AL6575" s="70"/>
      <c r="BM6575" s="135">
        <f>Tabella2[[#This Row],[ACT START]]</f>
        <v>0.42708333333333331</v>
      </c>
      <c r="BN6575" s="136">
        <f>Tabella2[[#This Row],[ACT STOP]]</f>
        <v>0.46875</v>
      </c>
      <c r="BO6575" s="101"/>
      <c r="BR6575" s="109" t="str">
        <f t="shared" si="120"/>
        <v>SH-25-6564</v>
      </c>
      <c r="BS6575" s="109" t="s">
        <v>393</v>
      </c>
      <c r="BT6575" t="str">
        <f>Tabella2[[#This Row],[OUTCOME]]</f>
        <v>DCO</v>
      </c>
      <c r="BU6575" t="str">
        <f>_xlfn.CONCAT(Tabella2[[#This Row],[NAME SP]],Tabella2[[#This Row],[ID SP]]," - ",Tabella2[[#This Row],[SYLLABUS NO]])</f>
        <v>QATAR68 - FMSC HACM01</v>
      </c>
      <c r="BV6575" t="s">
        <v>11998</v>
      </c>
    </row>
    <row r="6576" spans="1:74" hidden="1">
      <c r="A6576" s="103" t="s">
        <v>13807</v>
      </c>
      <c r="B6576" s="102">
        <v>45974</v>
      </c>
      <c r="C6576" s="104">
        <f>_xlfn.ISOWEEKNUM(Tabella2[[#This Row],[Date]])</f>
        <v>46</v>
      </c>
      <c r="D6576" s="104" t="s">
        <v>195</v>
      </c>
      <c r="E6576" s="104" t="s">
        <v>298</v>
      </c>
      <c r="F6576" s="104"/>
      <c r="G6576" s="104" t="s">
        <v>284</v>
      </c>
      <c r="H6576" s="105">
        <v>9</v>
      </c>
      <c r="I6576" s="104"/>
      <c r="J6576" s="104" t="s">
        <v>258</v>
      </c>
      <c r="K6576" s="104" t="s">
        <v>78</v>
      </c>
      <c r="L6576" s="104" t="s">
        <v>299</v>
      </c>
      <c r="M6576" s="104" t="s">
        <v>276</v>
      </c>
      <c r="N6576" s="104"/>
      <c r="O6576" s="108" t="str">
        <f>A6575</f>
        <v>18980</v>
      </c>
      <c r="P6576" s="111" t="s">
        <v>300</v>
      </c>
      <c r="Q6576" s="153">
        <v>0.42708333333333331</v>
      </c>
      <c r="R6576" s="153">
        <v>0.46875</v>
      </c>
      <c r="S6576" s="153">
        <f>Tabella2[[#This Row],[PLD STOP]]-Tabella2[[#This Row],[PLD START]]</f>
        <v>4.1666666666666685E-2</v>
      </c>
      <c r="T6576" s="153">
        <v>0.42708333333333331</v>
      </c>
      <c r="U6576" s="153">
        <v>0.46875</v>
      </c>
      <c r="V6576" s="153">
        <f>IF(ISBLANK(T6576),"",Tabella2[[#This Row],[ACT STOP]]-Tabella2[[#This Row],[ACT START]])</f>
        <v>4.1666666666666685E-2</v>
      </c>
      <c r="W6576" s="104" t="s">
        <v>122</v>
      </c>
      <c r="X6576" s="104" t="s">
        <v>91</v>
      </c>
      <c r="Y6576" s="110"/>
      <c r="Z6576" s="106"/>
      <c r="AA6576" s="104"/>
      <c r="AB6576" s="107"/>
      <c r="AC6576" s="72">
        <f>IF(OR(Tabella2[[#This Row],[OUTCOME]]="DCO",Tabella2[[#This Row],[OUTCOME]]="SDC"),1,0)</f>
        <v>1</v>
      </c>
      <c r="AH6576" s="70"/>
      <c r="AI6576" s="70"/>
      <c r="AJ6576">
        <f>IF(OR(Tabella2[[#This Row],[OUTCOME]]="DNCO", Tabella2[[#This Row],[OUTCOME]]="SDNC"),1,0)</f>
        <v>0</v>
      </c>
      <c r="AL6576" s="70"/>
      <c r="BM6576" s="135">
        <f>Tabella2[[#This Row],[ACT START]]</f>
        <v>0.42708333333333331</v>
      </c>
      <c r="BN6576" s="136">
        <f>Tabella2[[#This Row],[ACT STOP]]</f>
        <v>0.46875</v>
      </c>
      <c r="BO6576" s="101"/>
      <c r="BR6576" s="109" t="str">
        <f t="shared" si="120"/>
        <v>SH-25-6565</v>
      </c>
      <c r="BS6576" s="109" t="s">
        <v>339</v>
      </c>
      <c r="BT6576" t="str">
        <f>Tabella2[[#This Row],[OUTCOME]]</f>
        <v>SDC</v>
      </c>
      <c r="BU6576" t="str">
        <f>_xlfn.CONCAT(Tabella2[[#This Row],[NAME SP]],Tabella2[[#This Row],[ID SP]]," - ",Tabella2[[#This Row],[SYLLABUS NO]])</f>
        <v>Support QATAR - SUPP</v>
      </c>
    </row>
    <row r="6577" spans="1:74" hidden="1">
      <c r="A6577" s="103" t="s">
        <v>13808</v>
      </c>
      <c r="B6577" s="102">
        <v>45974</v>
      </c>
      <c r="C6577" s="104">
        <f>_xlfn.ISOWEEKNUM(Tabella2[[#This Row],[Date]])</f>
        <v>46</v>
      </c>
      <c r="D6577" s="104" t="s">
        <v>9743</v>
      </c>
      <c r="E6577" s="104" t="s">
        <v>256</v>
      </c>
      <c r="F6577" s="104">
        <v>83</v>
      </c>
      <c r="G6577" s="104" t="s">
        <v>257</v>
      </c>
      <c r="H6577" s="105">
        <v>1</v>
      </c>
      <c r="I6577" s="104"/>
      <c r="J6577" s="104" t="s">
        <v>258</v>
      </c>
      <c r="K6577" s="104" t="s">
        <v>81</v>
      </c>
      <c r="L6577" s="104" t="s">
        <v>299</v>
      </c>
      <c r="M6577" s="104" t="s">
        <v>328</v>
      </c>
      <c r="N6577" s="104"/>
      <c r="O6577" s="108" t="str">
        <f>A6578</f>
        <v>18983</v>
      </c>
      <c r="P6577" s="111" t="s">
        <v>449</v>
      </c>
      <c r="Q6577" s="153">
        <v>0.42708333333333331</v>
      </c>
      <c r="R6577" s="153">
        <v>0.46875</v>
      </c>
      <c r="S6577" s="153">
        <f>Tabella2[[#This Row],[PLD STOP]]-Tabella2[[#This Row],[PLD START]]</f>
        <v>4.1666666666666685E-2</v>
      </c>
      <c r="T6577" s="153">
        <v>0.42708333333333331</v>
      </c>
      <c r="U6577" s="153">
        <v>0.46875</v>
      </c>
      <c r="V6577" s="153">
        <f>IF(ISBLANK(T6577),"",Tabella2[[#This Row],[ACT STOP]]-Tabella2[[#This Row],[ACT START]])</f>
        <v>4.1666666666666685E-2</v>
      </c>
      <c r="W6577" s="104" t="s">
        <v>92</v>
      </c>
      <c r="X6577" s="104" t="s">
        <v>91</v>
      </c>
      <c r="Y6577" s="110"/>
      <c r="Z6577" s="106"/>
      <c r="AA6577" s="104"/>
      <c r="AB6577" s="107"/>
      <c r="AC6577" s="72">
        <f>IF(OR(Tabella2[[#This Row],[OUTCOME]]="DCO",Tabella2[[#This Row],[OUTCOME]]="SDC"),1,0)</f>
        <v>1</v>
      </c>
      <c r="AH6577" s="70"/>
      <c r="AI6577" s="70"/>
      <c r="AJ6577">
        <f>IF(OR(Tabella2[[#This Row],[OUTCOME]]="DNCO", Tabella2[[#This Row],[OUTCOME]]="SDNC"),1,0)</f>
        <v>0</v>
      </c>
      <c r="AL6577" s="70"/>
      <c r="BM6577" s="135">
        <f>Tabella2[[#This Row],[ACT START]]</f>
        <v>0.42708333333333331</v>
      </c>
      <c r="BN6577" s="136">
        <f>Tabella2[[#This Row],[ACT STOP]]</f>
        <v>0.46875</v>
      </c>
      <c r="BO6577" s="101"/>
      <c r="BR6577" s="109" t="str">
        <f t="shared" si="120"/>
        <v>SH-25-6566</v>
      </c>
      <c r="BS6577" s="109" t="s">
        <v>332</v>
      </c>
      <c r="BT6577" t="str">
        <f>Tabella2[[#This Row],[OUTCOME]]</f>
        <v>DCO</v>
      </c>
      <c r="BU6577" t="str">
        <f>_xlfn.CONCAT(Tabella2[[#This Row],[NAME SP]],Tabella2[[#This Row],[ID SP]]," - ",Tabella2[[#This Row],[SYLLABUS NO]])</f>
        <v>QATAR83 - NET BTLLB02</v>
      </c>
      <c r="BV6577" t="s">
        <v>11834</v>
      </c>
    </row>
    <row r="6578" spans="1:74" hidden="1">
      <c r="A6578" s="103" t="s">
        <v>13809</v>
      </c>
      <c r="B6578" s="102">
        <v>45974</v>
      </c>
      <c r="C6578" s="104">
        <f>_xlfn.ISOWEEKNUM(Tabella2[[#This Row],[Date]])</f>
        <v>46</v>
      </c>
      <c r="D6578" s="104" t="s">
        <v>195</v>
      </c>
      <c r="E6578" s="104" t="s">
        <v>298</v>
      </c>
      <c r="F6578" s="104"/>
      <c r="G6578" s="104" t="s">
        <v>257</v>
      </c>
      <c r="H6578" s="105">
        <v>13</v>
      </c>
      <c r="I6578" s="104"/>
      <c r="J6578" s="104" t="s">
        <v>258</v>
      </c>
      <c r="K6578" s="104" t="s">
        <v>80</v>
      </c>
      <c r="L6578" s="104" t="s">
        <v>299</v>
      </c>
      <c r="M6578" s="104" t="s">
        <v>328</v>
      </c>
      <c r="N6578" s="104"/>
      <c r="O6578" s="108" t="str">
        <f>A6577</f>
        <v>18982</v>
      </c>
      <c r="P6578" s="111" t="s">
        <v>300</v>
      </c>
      <c r="Q6578" s="153">
        <v>0.42708333333333331</v>
      </c>
      <c r="R6578" s="153">
        <v>0.46875</v>
      </c>
      <c r="S6578" s="153">
        <f>Tabella2[[#This Row],[PLD STOP]]-Tabella2[[#This Row],[PLD START]]</f>
        <v>4.1666666666666685E-2</v>
      </c>
      <c r="T6578" s="153">
        <v>0.42708333333333331</v>
      </c>
      <c r="U6578" s="153">
        <v>0.46875</v>
      </c>
      <c r="V6578" s="153">
        <f>IF(ISBLANK(T6578),"",Tabella2[[#This Row],[ACT STOP]]-Tabella2[[#This Row],[ACT START]])</f>
        <v>4.1666666666666685E-2</v>
      </c>
      <c r="W6578" s="104" t="s">
        <v>122</v>
      </c>
      <c r="X6578" s="104" t="s">
        <v>91</v>
      </c>
      <c r="Y6578" s="110"/>
      <c r="Z6578" s="106"/>
      <c r="AA6578" s="104"/>
      <c r="AB6578" s="107"/>
      <c r="AC6578" s="72">
        <f>IF(OR(Tabella2[[#This Row],[OUTCOME]]="DCO",Tabella2[[#This Row],[OUTCOME]]="SDC"),1,0)</f>
        <v>1</v>
      </c>
      <c r="AH6578" s="70"/>
      <c r="AI6578" s="70"/>
      <c r="AJ6578">
        <f>IF(OR(Tabella2[[#This Row],[OUTCOME]]="DNCO", Tabella2[[#This Row],[OUTCOME]]="SDNC"),1,0)</f>
        <v>0</v>
      </c>
      <c r="AL6578" s="70"/>
      <c r="BM6578" s="135">
        <f>Tabella2[[#This Row],[ACT START]]</f>
        <v>0.42708333333333331</v>
      </c>
      <c r="BN6578" s="136">
        <f>Tabella2[[#This Row],[ACT STOP]]</f>
        <v>0.46875</v>
      </c>
      <c r="BO6578" s="101"/>
      <c r="BR6578" s="109" t="str">
        <f t="shared" si="120"/>
        <v>SH-25-6567</v>
      </c>
      <c r="BS6578" s="109" t="s">
        <v>427</v>
      </c>
      <c r="BT6578" t="str">
        <f>Tabella2[[#This Row],[OUTCOME]]</f>
        <v>SDC</v>
      </c>
      <c r="BU6578" t="str">
        <f>_xlfn.CONCAT(Tabella2[[#This Row],[NAME SP]],Tabella2[[#This Row],[ID SP]]," - ",Tabella2[[#This Row],[SYLLABUS NO]])</f>
        <v>Support QATAR - SUPP</v>
      </c>
    </row>
    <row r="6579" spans="1:74" hidden="1">
      <c r="A6579" s="103" t="s">
        <v>13810</v>
      </c>
      <c r="B6579" s="102">
        <v>45974</v>
      </c>
      <c r="C6579" s="104">
        <f>_xlfn.ISOWEEKNUM(Tabella2[[#This Row],[Date]])</f>
        <v>46</v>
      </c>
      <c r="D6579" s="104" t="s">
        <v>751</v>
      </c>
      <c r="E6579" s="104" t="s">
        <v>256</v>
      </c>
      <c r="F6579" s="104">
        <v>78</v>
      </c>
      <c r="G6579" s="104" t="s">
        <v>257</v>
      </c>
      <c r="H6579" s="105">
        <v>12</v>
      </c>
      <c r="I6579" s="104" t="s">
        <v>258</v>
      </c>
      <c r="J6579" s="104"/>
      <c r="K6579" s="104" t="s">
        <v>83</v>
      </c>
      <c r="L6579" s="104" t="s">
        <v>259</v>
      </c>
      <c r="M6579" s="104" t="s">
        <v>260</v>
      </c>
      <c r="N6579" s="104"/>
      <c r="O6579" s="106"/>
      <c r="P6579" s="111" t="s">
        <v>1850</v>
      </c>
      <c r="Q6579" s="153">
        <v>0.42708333333333331</v>
      </c>
      <c r="R6579" s="153">
        <v>0.46875</v>
      </c>
      <c r="S6579" s="153">
        <f>Tabella2[[#This Row],[PLD STOP]]-Tabella2[[#This Row],[PLD START]]</f>
        <v>4.1666666666666685E-2</v>
      </c>
      <c r="T6579" s="153">
        <v>0.42708333333333331</v>
      </c>
      <c r="U6579" s="153">
        <v>0.46875</v>
      </c>
      <c r="V6579" s="153">
        <f>IF(ISBLANK(T6579),"",Tabella2[[#This Row],[ACT STOP]]-Tabella2[[#This Row],[ACT START]])</f>
        <v>4.1666666666666685E-2</v>
      </c>
      <c r="W6579" s="104" t="s">
        <v>92</v>
      </c>
      <c r="X6579" s="104" t="s">
        <v>91</v>
      </c>
      <c r="Y6579" s="110"/>
      <c r="Z6579" s="106"/>
      <c r="AA6579" s="104"/>
      <c r="AB6579" s="107"/>
      <c r="AC6579" s="72">
        <f>IF(OR(Tabella2[[#This Row],[OUTCOME]]="DCO",Tabella2[[#This Row],[OUTCOME]]="SDC"),1,0)</f>
        <v>1</v>
      </c>
      <c r="AH6579" s="70"/>
      <c r="AI6579" s="70"/>
      <c r="AJ6579">
        <f>IF(OR(Tabella2[[#This Row],[OUTCOME]]="DNCO", Tabella2[[#This Row],[OUTCOME]]="SDNC"),1,0)</f>
        <v>0</v>
      </c>
      <c r="AL6579" s="70"/>
      <c r="BM6579" s="135">
        <f>Tabella2[[#This Row],[ACT START]]</f>
        <v>0.42708333333333331</v>
      </c>
      <c r="BN6579" s="136">
        <f>Tabella2[[#This Row],[ACT STOP]]</f>
        <v>0.46875</v>
      </c>
      <c r="BO6579" s="101"/>
      <c r="BR6579" s="109" t="str">
        <f t="shared" si="120"/>
        <v>SH-25-6568</v>
      </c>
      <c r="BS6579" s="109" t="s">
        <v>266</v>
      </c>
      <c r="BT6579" t="str">
        <f>Tabella2[[#This Row],[OUTCOME]]</f>
        <v>DCO</v>
      </c>
      <c r="BU6579" t="str">
        <f>_xlfn.CONCAT(Tabella2[[#This Row],[NAME SP]],Tabella2[[#This Row],[ID SP]]," - ",Tabella2[[#This Row],[SYLLABUS NO]])</f>
        <v>QATAR78 - FMS NVG01</v>
      </c>
      <c r="BV6579" t="s">
        <v>11966</v>
      </c>
    </row>
    <row r="6580" spans="1:74" hidden="1">
      <c r="A6580" s="103" t="s">
        <v>13811</v>
      </c>
      <c r="B6580" s="102">
        <v>45974</v>
      </c>
      <c r="C6580" s="104">
        <f>_xlfn.ISOWEEKNUM(Tabella2[[#This Row],[Date]])</f>
        <v>46</v>
      </c>
      <c r="D6580" s="104" t="s">
        <v>6396</v>
      </c>
      <c r="E6580" s="104" t="s">
        <v>256</v>
      </c>
      <c r="F6580" s="104">
        <v>75</v>
      </c>
      <c r="G6580" s="104" t="s">
        <v>284</v>
      </c>
      <c r="H6580" s="105">
        <v>23</v>
      </c>
      <c r="I6580" s="104"/>
      <c r="J6580" s="104" t="s">
        <v>258</v>
      </c>
      <c r="K6580" s="104" t="s">
        <v>79</v>
      </c>
      <c r="L6580" s="104" t="s">
        <v>299</v>
      </c>
      <c r="M6580" s="104" t="s">
        <v>276</v>
      </c>
      <c r="N6580" s="104"/>
      <c r="O6580" s="108" t="str">
        <f>A6581</f>
        <v>18986</v>
      </c>
      <c r="P6580" s="111" t="s">
        <v>2205</v>
      </c>
      <c r="Q6580" s="153">
        <v>0.48958333333333331</v>
      </c>
      <c r="R6580" s="153">
        <v>0.53125</v>
      </c>
      <c r="S6580" s="153">
        <f>Tabella2[[#This Row],[PLD STOP]]-Tabella2[[#This Row],[PLD START]]</f>
        <v>4.1666666666666685E-2</v>
      </c>
      <c r="T6580" s="153">
        <v>0.48958333333333331</v>
      </c>
      <c r="U6580" s="153">
        <v>0.52430555555555558</v>
      </c>
      <c r="V6580" s="153">
        <f>IF(ISBLANK(T6580),"",Tabella2[[#This Row],[ACT STOP]]-Tabella2[[#This Row],[ACT START]])</f>
        <v>3.4722222222222265E-2</v>
      </c>
      <c r="W6580" s="104" t="s">
        <v>92</v>
      </c>
      <c r="X6580" s="104" t="s">
        <v>91</v>
      </c>
      <c r="Y6580" s="110"/>
      <c r="Z6580" s="106"/>
      <c r="AA6580" s="104"/>
      <c r="AB6580" s="107"/>
      <c r="AC6580" s="72">
        <f>IF(OR(Tabella2[[#This Row],[OUTCOME]]="DCO",Tabella2[[#This Row],[OUTCOME]]="SDC"),1,0)</f>
        <v>1</v>
      </c>
      <c r="AH6580" s="70"/>
      <c r="AI6580" s="70"/>
      <c r="AJ6580">
        <f>IF(OR(Tabella2[[#This Row],[OUTCOME]]="DNCO", Tabella2[[#This Row],[OUTCOME]]="SDNC"),1,0)</f>
        <v>0</v>
      </c>
      <c r="AL6580" s="70"/>
      <c r="BM6580" s="135">
        <f>Tabella2[[#This Row],[ACT START]]</f>
        <v>0.48958333333333331</v>
      </c>
      <c r="BN6580" s="136">
        <f>Tabella2[[#This Row],[ACT STOP]]</f>
        <v>0.52430555555555558</v>
      </c>
      <c r="BO6580" s="101"/>
      <c r="BR6580" s="109" t="str">
        <f t="shared" si="120"/>
        <v>SH-25-6569</v>
      </c>
      <c r="BS6580" s="109" t="s">
        <v>358</v>
      </c>
      <c r="BT6580" t="str">
        <f>Tabella2[[#This Row],[OUTCOME]]</f>
        <v>DCO</v>
      </c>
      <c r="BU6580" t="str">
        <f>_xlfn.CONCAT(Tabella2[[#This Row],[NAME SP]],Tabella2[[#This Row],[ID SP]]," - ",Tabella2[[#This Row],[SYLLABUS NO]])</f>
        <v>QATAR75 - FMSC OBFM01</v>
      </c>
      <c r="BV6580" t="s">
        <v>11971</v>
      </c>
    </row>
    <row r="6581" spans="1:74" hidden="1">
      <c r="A6581" s="103" t="s">
        <v>13812</v>
      </c>
      <c r="B6581" s="102">
        <v>45974</v>
      </c>
      <c r="C6581" s="104">
        <f>_xlfn.ISOWEEKNUM(Tabella2[[#This Row],[Date]])</f>
        <v>46</v>
      </c>
      <c r="D6581" s="104" t="s">
        <v>195</v>
      </c>
      <c r="E6581" s="104" t="s">
        <v>298</v>
      </c>
      <c r="F6581" s="104"/>
      <c r="G6581" s="104" t="s">
        <v>257</v>
      </c>
      <c r="H6581" s="105">
        <v>10</v>
      </c>
      <c r="I6581" s="104"/>
      <c r="J6581" s="104" t="s">
        <v>258</v>
      </c>
      <c r="K6581" s="104" t="s">
        <v>78</v>
      </c>
      <c r="L6581" s="104" t="s">
        <v>299</v>
      </c>
      <c r="M6581" s="104" t="s">
        <v>276</v>
      </c>
      <c r="N6581" s="104"/>
      <c r="O6581" s="108" t="str">
        <f>A6580</f>
        <v>18985</v>
      </c>
      <c r="P6581" s="111" t="s">
        <v>300</v>
      </c>
      <c r="Q6581" s="153">
        <v>0.48958333333333331</v>
      </c>
      <c r="R6581" s="153">
        <v>0.53125</v>
      </c>
      <c r="S6581" s="153">
        <f>Tabella2[[#This Row],[PLD STOP]]-Tabella2[[#This Row],[PLD START]]</f>
        <v>4.1666666666666685E-2</v>
      </c>
      <c r="T6581" s="153">
        <v>0.48958333333333331</v>
      </c>
      <c r="U6581" s="153">
        <v>0.52430555555555558</v>
      </c>
      <c r="V6581" s="153">
        <f>IF(ISBLANK(T6581),"",Tabella2[[#This Row],[ACT STOP]]-Tabella2[[#This Row],[ACT START]])</f>
        <v>3.4722222222222265E-2</v>
      </c>
      <c r="W6581" s="104" t="s">
        <v>122</v>
      </c>
      <c r="X6581" s="104" t="s">
        <v>91</v>
      </c>
      <c r="Y6581" s="110"/>
      <c r="Z6581" s="106"/>
      <c r="AA6581" s="104"/>
      <c r="AB6581" s="107"/>
      <c r="AC6581" s="72">
        <f>IF(OR(Tabella2[[#This Row],[OUTCOME]]="DCO",Tabella2[[#This Row],[OUTCOME]]="SDC"),1,0)</f>
        <v>1</v>
      </c>
      <c r="AH6581" s="70"/>
      <c r="AI6581" s="70"/>
      <c r="AJ6581">
        <f>IF(OR(Tabella2[[#This Row],[OUTCOME]]="DNCO", Tabella2[[#This Row],[OUTCOME]]="SDNC"),1,0)</f>
        <v>0</v>
      </c>
      <c r="AL6581" s="70"/>
      <c r="BM6581" s="135">
        <f>Tabella2[[#This Row],[ACT START]]</f>
        <v>0.48958333333333331</v>
      </c>
      <c r="BN6581" s="136">
        <f>Tabella2[[#This Row],[ACT STOP]]</f>
        <v>0.52430555555555558</v>
      </c>
      <c r="BO6581" s="101"/>
      <c r="BR6581" s="109" t="str">
        <f t="shared" si="120"/>
        <v>SH-25-6570</v>
      </c>
      <c r="BS6581" s="109" t="s">
        <v>552</v>
      </c>
      <c r="BT6581" t="str">
        <f>Tabella2[[#This Row],[OUTCOME]]</f>
        <v>SDC</v>
      </c>
      <c r="BU6581" t="str">
        <f>_xlfn.CONCAT(Tabella2[[#This Row],[NAME SP]],Tabella2[[#This Row],[ID SP]]," - ",Tabella2[[#This Row],[SYLLABUS NO]])</f>
        <v>Support QATAR - SUPP</v>
      </c>
    </row>
    <row r="6582" spans="1:74" hidden="1">
      <c r="A6582" s="103" t="s">
        <v>13813</v>
      </c>
      <c r="B6582" s="102">
        <v>45974</v>
      </c>
      <c r="C6582" s="104">
        <f>_xlfn.ISOWEEKNUM(Tabella2[[#This Row],[Date]])</f>
        <v>46</v>
      </c>
      <c r="D6582" s="104" t="s">
        <v>6396</v>
      </c>
      <c r="E6582" s="104" t="s">
        <v>256</v>
      </c>
      <c r="F6582" s="104">
        <v>72</v>
      </c>
      <c r="G6582" s="104" t="s">
        <v>284</v>
      </c>
      <c r="H6582" s="105">
        <v>22</v>
      </c>
      <c r="I6582" s="104"/>
      <c r="J6582" s="104" t="s">
        <v>258</v>
      </c>
      <c r="K6582" s="104" t="s">
        <v>81</v>
      </c>
      <c r="L6582" s="104" t="s">
        <v>299</v>
      </c>
      <c r="M6582" s="104" t="s">
        <v>361</v>
      </c>
      <c r="N6582" s="104"/>
      <c r="O6582" s="108" t="str">
        <f>A6583</f>
        <v>18988</v>
      </c>
      <c r="P6582" s="111" t="s">
        <v>2108</v>
      </c>
      <c r="Q6582" s="153">
        <v>0.48958333333333331</v>
      </c>
      <c r="R6582" s="153">
        <v>0.53125</v>
      </c>
      <c r="S6582" s="153">
        <f>Tabella2[[#This Row],[PLD STOP]]-Tabella2[[#This Row],[PLD START]]</f>
        <v>4.1666666666666685E-2</v>
      </c>
      <c r="T6582" s="153">
        <v>0.48958333333333331</v>
      </c>
      <c r="U6582" s="153">
        <v>0.52430555555555558</v>
      </c>
      <c r="V6582" s="153">
        <f>IF(ISBLANK(T6582),"",Tabella2[[#This Row],[ACT STOP]]-Tabella2[[#This Row],[ACT START]])</f>
        <v>3.4722222222222265E-2</v>
      </c>
      <c r="W6582" s="104" t="s">
        <v>92</v>
      </c>
      <c r="X6582" s="104" t="s">
        <v>91</v>
      </c>
      <c r="Y6582" s="110"/>
      <c r="Z6582" s="106"/>
      <c r="AA6582" s="104"/>
      <c r="AB6582" s="107"/>
      <c r="AC6582" s="72">
        <f>IF(OR(Tabella2[[#This Row],[OUTCOME]]="DCO",Tabella2[[#This Row],[OUTCOME]]="SDC"),1,0)</f>
        <v>1</v>
      </c>
      <c r="AH6582" s="70"/>
      <c r="AI6582" s="70"/>
      <c r="AJ6582">
        <f>IF(OR(Tabella2[[#This Row],[OUTCOME]]="DNCO", Tabella2[[#This Row],[OUTCOME]]="SDNC"),1,0)</f>
        <v>0</v>
      </c>
      <c r="AL6582" s="70"/>
      <c r="BM6582" s="135">
        <f>Tabella2[[#This Row],[ACT START]]</f>
        <v>0.48958333333333331</v>
      </c>
      <c r="BN6582" s="136">
        <f>Tabella2[[#This Row],[ACT STOP]]</f>
        <v>0.52430555555555558</v>
      </c>
      <c r="BO6582" s="101"/>
      <c r="BR6582" s="109" t="str">
        <f t="shared" si="120"/>
        <v>SH-25-6571</v>
      </c>
      <c r="BS6582" s="109" t="s">
        <v>295</v>
      </c>
      <c r="BT6582" t="str">
        <f>Tabella2[[#This Row],[OUTCOME]]</f>
        <v>DCO</v>
      </c>
      <c r="BU6582" t="str">
        <f>_xlfn.CONCAT(Tabella2[[#This Row],[NAME SP]],Tabella2[[#This Row],[ID SP]]," - ",Tabella2[[#This Row],[SYLLABUS NO]])</f>
        <v>QATAR72 - NET RNG01</v>
      </c>
      <c r="BV6582" t="s">
        <v>11847</v>
      </c>
    </row>
    <row r="6583" spans="1:74" hidden="1">
      <c r="A6583" s="103" t="s">
        <v>13814</v>
      </c>
      <c r="B6583" s="102">
        <v>45974</v>
      </c>
      <c r="C6583" s="104">
        <f>_xlfn.ISOWEEKNUM(Tabella2[[#This Row],[Date]])</f>
        <v>46</v>
      </c>
      <c r="D6583" s="104" t="s">
        <v>195</v>
      </c>
      <c r="E6583" s="104" t="s">
        <v>298</v>
      </c>
      <c r="F6583" s="104"/>
      <c r="G6583" s="104" t="s">
        <v>257</v>
      </c>
      <c r="H6583" s="105">
        <v>5</v>
      </c>
      <c r="I6583" s="104"/>
      <c r="J6583" s="104" t="s">
        <v>258</v>
      </c>
      <c r="K6583" s="104" t="s">
        <v>80</v>
      </c>
      <c r="L6583" s="104" t="s">
        <v>299</v>
      </c>
      <c r="M6583" s="104" t="s">
        <v>361</v>
      </c>
      <c r="N6583" s="104"/>
      <c r="O6583" s="108" t="str">
        <f>A6582</f>
        <v>18987</v>
      </c>
      <c r="P6583" s="111" t="s">
        <v>300</v>
      </c>
      <c r="Q6583" s="153">
        <v>0.48958333333333331</v>
      </c>
      <c r="R6583" s="153">
        <v>0.53125</v>
      </c>
      <c r="S6583" s="153">
        <f>Tabella2[[#This Row],[PLD STOP]]-Tabella2[[#This Row],[PLD START]]</f>
        <v>4.1666666666666685E-2</v>
      </c>
      <c r="T6583" s="153">
        <v>0.48958333333333331</v>
      </c>
      <c r="U6583" s="153">
        <v>0.52430555555555558</v>
      </c>
      <c r="V6583" s="153">
        <f>IF(ISBLANK(T6583),"",Tabella2[[#This Row],[ACT STOP]]-Tabella2[[#This Row],[ACT START]])</f>
        <v>3.4722222222222265E-2</v>
      </c>
      <c r="W6583" s="104" t="s">
        <v>122</v>
      </c>
      <c r="X6583" s="104" t="s">
        <v>91</v>
      </c>
      <c r="Y6583" s="110"/>
      <c r="Z6583" s="106"/>
      <c r="AA6583" s="104"/>
      <c r="AB6583" s="107"/>
      <c r="AC6583" s="72">
        <f>IF(OR(Tabella2[[#This Row],[OUTCOME]]="DCO",Tabella2[[#This Row],[OUTCOME]]="SDC"),1,0)</f>
        <v>1</v>
      </c>
      <c r="AH6583" s="70"/>
      <c r="AI6583" s="70"/>
      <c r="AJ6583">
        <f>IF(OR(Tabella2[[#This Row],[OUTCOME]]="DNCO", Tabella2[[#This Row],[OUTCOME]]="SDNC"),1,0)</f>
        <v>0</v>
      </c>
      <c r="AL6583" s="70"/>
      <c r="BM6583" s="135">
        <f>Tabella2[[#This Row],[ACT START]]</f>
        <v>0.48958333333333331</v>
      </c>
      <c r="BN6583" s="136">
        <f>Tabella2[[#This Row],[ACT STOP]]</f>
        <v>0.52430555555555558</v>
      </c>
      <c r="BO6583" s="101"/>
      <c r="BR6583" s="109" t="str">
        <f t="shared" si="120"/>
        <v>SH-25-6572</v>
      </c>
      <c r="BS6583" s="109" t="s">
        <v>416</v>
      </c>
      <c r="BT6583" t="str">
        <f>Tabella2[[#This Row],[OUTCOME]]</f>
        <v>SDC</v>
      </c>
      <c r="BU6583" t="str">
        <f>_xlfn.CONCAT(Tabella2[[#This Row],[NAME SP]],Tabella2[[#This Row],[ID SP]]," - ",Tabella2[[#This Row],[SYLLABUS NO]])</f>
        <v>Support QATAR - SUPP</v>
      </c>
    </row>
    <row r="6584" spans="1:74" hidden="1">
      <c r="A6584" s="103" t="s">
        <v>13815</v>
      </c>
      <c r="B6584" s="102">
        <v>45974</v>
      </c>
      <c r="C6584" s="104">
        <f>_xlfn.ISOWEEKNUM(Tabella2[[#This Row],[Date]])</f>
        <v>46</v>
      </c>
      <c r="D6584" s="104" t="s">
        <v>751</v>
      </c>
      <c r="E6584" s="104" t="s">
        <v>256</v>
      </c>
      <c r="F6584" s="104">
        <v>77</v>
      </c>
      <c r="G6584" s="104" t="s">
        <v>257</v>
      </c>
      <c r="H6584" s="105">
        <v>32</v>
      </c>
      <c r="I6584" s="104" t="s">
        <v>258</v>
      </c>
      <c r="J6584" s="104"/>
      <c r="K6584" s="104" t="s">
        <v>83</v>
      </c>
      <c r="L6584" s="104" t="s">
        <v>259</v>
      </c>
      <c r="M6584" s="104" t="s">
        <v>260</v>
      </c>
      <c r="N6584" s="104"/>
      <c r="O6584" s="106"/>
      <c r="P6584" s="111" t="s">
        <v>1850</v>
      </c>
      <c r="Q6584" s="153">
        <v>0.48958333333333331</v>
      </c>
      <c r="R6584" s="153">
        <v>0.53125</v>
      </c>
      <c r="S6584" s="153">
        <f>Tabella2[[#This Row],[PLD STOP]]-Tabella2[[#This Row],[PLD START]]</f>
        <v>4.1666666666666685E-2</v>
      </c>
      <c r="T6584" s="153">
        <v>0.48958333333333331</v>
      </c>
      <c r="U6584" s="153">
        <v>0.53125</v>
      </c>
      <c r="V6584" s="153">
        <f>IF(ISBLANK(T6584),"",Tabella2[[#This Row],[ACT STOP]]-Tabella2[[#This Row],[ACT START]])</f>
        <v>4.1666666666666685E-2</v>
      </c>
      <c r="W6584" s="104" t="s">
        <v>92</v>
      </c>
      <c r="X6584" s="104" t="s">
        <v>91</v>
      </c>
      <c r="Y6584" s="110"/>
      <c r="Z6584" s="106"/>
      <c r="AA6584" s="104"/>
      <c r="AB6584" s="107"/>
      <c r="AC6584" s="72">
        <f>IF(OR(Tabella2[[#This Row],[OUTCOME]]="DCO",Tabella2[[#This Row],[OUTCOME]]="SDC"),1,0)</f>
        <v>1</v>
      </c>
      <c r="AH6584" s="70"/>
      <c r="AI6584" s="70"/>
      <c r="AJ6584">
        <f>IF(OR(Tabella2[[#This Row],[OUTCOME]]="DNCO", Tabella2[[#This Row],[OUTCOME]]="SDNC"),1,0)</f>
        <v>0</v>
      </c>
      <c r="AL6584" s="70"/>
      <c r="BM6584" s="135">
        <f>Tabella2[[#This Row],[ACT START]]</f>
        <v>0.48958333333333331</v>
      </c>
      <c r="BN6584" s="136">
        <f>Tabella2[[#This Row],[ACT STOP]]</f>
        <v>0.53125</v>
      </c>
      <c r="BO6584" s="101"/>
      <c r="BR6584" s="109" t="str">
        <f t="shared" si="120"/>
        <v>SH-25-6573</v>
      </c>
      <c r="BS6584" s="109" t="s">
        <v>356</v>
      </c>
      <c r="BT6584" t="str">
        <f>Tabella2[[#This Row],[OUTCOME]]</f>
        <v>DCO</v>
      </c>
      <c r="BU6584" t="str">
        <f>_xlfn.CONCAT(Tabella2[[#This Row],[NAME SP]],Tabella2[[#This Row],[ID SP]]," - ",Tabella2[[#This Row],[SYLLABUS NO]])</f>
        <v>QATAR77 - FMS NVG01</v>
      </c>
      <c r="BV6584" t="s">
        <v>12050</v>
      </c>
    </row>
    <row r="6585" spans="1:74" hidden="1">
      <c r="A6585" s="103" t="s">
        <v>13816</v>
      </c>
      <c r="B6585" s="102">
        <v>45974</v>
      </c>
      <c r="C6585" s="104">
        <f>_xlfn.ISOWEEKNUM(Tabella2[[#This Row],[Date]])</f>
        <v>46</v>
      </c>
      <c r="D6585" s="104" t="s">
        <v>255</v>
      </c>
      <c r="E6585" s="104" t="s">
        <v>256</v>
      </c>
      <c r="F6585" s="104">
        <v>40</v>
      </c>
      <c r="G6585" s="104" t="s">
        <v>284</v>
      </c>
      <c r="H6585" s="105">
        <v>9</v>
      </c>
      <c r="I6585" s="104" t="s">
        <v>258</v>
      </c>
      <c r="J6585" s="104"/>
      <c r="K6585" s="104" t="s">
        <v>79</v>
      </c>
      <c r="L6585" s="104" t="s">
        <v>299</v>
      </c>
      <c r="M6585" s="104" t="s">
        <v>276</v>
      </c>
      <c r="N6585" s="104"/>
      <c r="O6585" s="108" t="str">
        <f>A6586</f>
        <v>18991</v>
      </c>
      <c r="P6585" s="111" t="s">
        <v>2791</v>
      </c>
      <c r="Q6585" s="153">
        <v>0.55208333333333337</v>
      </c>
      <c r="R6585" s="153">
        <v>0.59375</v>
      </c>
      <c r="S6585" s="153">
        <f>Tabella2[[#This Row],[PLD STOP]]-Tabella2[[#This Row],[PLD START]]</f>
        <v>4.166666666666663E-2</v>
      </c>
      <c r="T6585" s="153">
        <v>0.55208333333333337</v>
      </c>
      <c r="U6585" s="153">
        <v>0.59375</v>
      </c>
      <c r="V6585" s="153">
        <f>IF(ISBLANK(T6585),"",Tabella2[[#This Row],[ACT STOP]]-Tabella2[[#This Row],[ACT START]])</f>
        <v>4.166666666666663E-2</v>
      </c>
      <c r="W6585" s="104" t="s">
        <v>92</v>
      </c>
      <c r="X6585" s="104" t="s">
        <v>91</v>
      </c>
      <c r="Y6585" s="110"/>
      <c r="Z6585" s="106"/>
      <c r="AA6585" s="104"/>
      <c r="AB6585" s="107"/>
      <c r="AC6585" s="72">
        <f>IF(OR(Tabella2[[#This Row],[OUTCOME]]="DCO",Tabella2[[#This Row],[OUTCOME]]="SDC"),1,0)</f>
        <v>1</v>
      </c>
      <c r="AH6585" s="70"/>
      <c r="AI6585" s="70"/>
      <c r="AJ6585">
        <f>IF(OR(Tabella2[[#This Row],[OUTCOME]]="DNCO", Tabella2[[#This Row],[OUTCOME]]="SDNC"),1,0)</f>
        <v>0</v>
      </c>
      <c r="AL6585" s="70"/>
      <c r="BM6585" s="135">
        <f>Tabella2[[#This Row],[ACT START]]</f>
        <v>0.55208333333333337</v>
      </c>
      <c r="BN6585" s="136">
        <f>Tabella2[[#This Row],[ACT STOP]]</f>
        <v>0.59375</v>
      </c>
      <c r="BO6585" s="101"/>
      <c r="BR6585" s="109" t="str">
        <f t="shared" si="120"/>
        <v>SH-25-6574</v>
      </c>
      <c r="BS6585" s="109" t="s">
        <v>339</v>
      </c>
      <c r="BT6585" t="str">
        <f>Tabella2[[#This Row],[OUTCOME]]</f>
        <v>DCO</v>
      </c>
      <c r="BU6585" t="str">
        <f>_xlfn.CONCAT(Tabella2[[#This Row],[NAME SP]],Tabella2[[#This Row],[ID SP]]," - ",Tabella2[[#This Row],[SYLLABUS NO]])</f>
        <v>QATAR40 - FMSC DACM02</v>
      </c>
      <c r="BV6585" t="s">
        <v>12128</v>
      </c>
    </row>
    <row r="6586" spans="1:74" hidden="1">
      <c r="A6586" s="103" t="s">
        <v>13817</v>
      </c>
      <c r="B6586" s="102">
        <v>45974</v>
      </c>
      <c r="C6586" s="104">
        <f>_xlfn.ISOWEEKNUM(Tabella2[[#This Row],[Date]])</f>
        <v>46</v>
      </c>
      <c r="D6586" s="104" t="s">
        <v>195</v>
      </c>
      <c r="E6586" s="104" t="s">
        <v>298</v>
      </c>
      <c r="F6586" s="104"/>
      <c r="G6586" s="104" t="s">
        <v>257</v>
      </c>
      <c r="H6586" s="105">
        <v>17</v>
      </c>
      <c r="I6586" s="104"/>
      <c r="J6586" s="104" t="s">
        <v>258</v>
      </c>
      <c r="K6586" s="104" t="s">
        <v>78</v>
      </c>
      <c r="L6586" s="104" t="s">
        <v>299</v>
      </c>
      <c r="M6586" s="104" t="s">
        <v>276</v>
      </c>
      <c r="N6586" s="104"/>
      <c r="O6586" s="108" t="str">
        <f>A6585</f>
        <v>18990</v>
      </c>
      <c r="P6586" s="111" t="s">
        <v>300</v>
      </c>
      <c r="Q6586" s="153">
        <v>0.55208333333333337</v>
      </c>
      <c r="R6586" s="153">
        <v>0.59375</v>
      </c>
      <c r="S6586" s="153">
        <f>Tabella2[[#This Row],[PLD STOP]]-Tabella2[[#This Row],[PLD START]]</f>
        <v>4.166666666666663E-2</v>
      </c>
      <c r="T6586" s="153">
        <v>0.55208333333333337</v>
      </c>
      <c r="U6586" s="153">
        <v>0.59375</v>
      </c>
      <c r="V6586" s="153">
        <f>IF(ISBLANK(T6586),"",Tabella2[[#This Row],[ACT STOP]]-Tabella2[[#This Row],[ACT START]])</f>
        <v>4.166666666666663E-2</v>
      </c>
      <c r="W6586" s="104" t="s">
        <v>122</v>
      </c>
      <c r="X6586" s="104" t="s">
        <v>91</v>
      </c>
      <c r="Y6586" s="110"/>
      <c r="Z6586" s="106"/>
      <c r="AA6586" s="104"/>
      <c r="AB6586" s="107"/>
      <c r="AC6586" s="72">
        <f>IF(OR(Tabella2[[#This Row],[OUTCOME]]="DCO",Tabella2[[#This Row],[OUTCOME]]="SDC"),1,0)</f>
        <v>1</v>
      </c>
      <c r="AH6586" s="70"/>
      <c r="AI6586" s="70"/>
      <c r="AJ6586">
        <f>IF(OR(Tabella2[[#This Row],[OUTCOME]]="DNCO", Tabella2[[#This Row],[OUTCOME]]="SDNC"),1,0)</f>
        <v>0</v>
      </c>
      <c r="AL6586" s="70"/>
      <c r="BM6586" s="135">
        <f>Tabella2[[#This Row],[ACT START]]</f>
        <v>0.55208333333333337</v>
      </c>
      <c r="BN6586" s="136">
        <f>Tabella2[[#This Row],[ACT STOP]]</f>
        <v>0.59375</v>
      </c>
      <c r="BO6586" s="101"/>
      <c r="BR6586" s="109" t="str">
        <f t="shared" si="120"/>
        <v>SH-25-6575</v>
      </c>
      <c r="BS6586" s="109" t="s">
        <v>393</v>
      </c>
      <c r="BT6586" t="str">
        <f>Tabella2[[#This Row],[OUTCOME]]</f>
        <v>SDC</v>
      </c>
      <c r="BU6586" t="str">
        <f>_xlfn.CONCAT(Tabella2[[#This Row],[NAME SP]],Tabella2[[#This Row],[ID SP]]," - ",Tabella2[[#This Row],[SYLLABUS NO]])</f>
        <v>Support QATAR - SUPP</v>
      </c>
    </row>
    <row r="6587" spans="1:74" hidden="1">
      <c r="A6587" s="103" t="s">
        <v>13818</v>
      </c>
      <c r="B6587" s="102">
        <v>45974</v>
      </c>
      <c r="C6587" s="104">
        <f>_xlfn.ISOWEEKNUM(Tabella2[[#This Row],[Date]])</f>
        <v>46</v>
      </c>
      <c r="D6587" s="104" t="s">
        <v>6396</v>
      </c>
      <c r="E6587" s="104" t="s">
        <v>256</v>
      </c>
      <c r="F6587" s="104">
        <v>73</v>
      </c>
      <c r="G6587" s="104" t="s">
        <v>257</v>
      </c>
      <c r="H6587" s="105">
        <v>1</v>
      </c>
      <c r="I6587" s="104"/>
      <c r="J6587" s="104" t="s">
        <v>258</v>
      </c>
      <c r="K6587" s="104" t="s">
        <v>83</v>
      </c>
      <c r="L6587" s="104" t="s">
        <v>299</v>
      </c>
      <c r="M6587" s="104" t="s">
        <v>361</v>
      </c>
      <c r="N6587" s="104"/>
      <c r="O6587" s="108" t="str">
        <f>A6588</f>
        <v>18993</v>
      </c>
      <c r="P6587" s="111" t="s">
        <v>371</v>
      </c>
      <c r="Q6587" s="153">
        <v>0.55208333333333337</v>
      </c>
      <c r="R6587" s="153">
        <v>0.59375</v>
      </c>
      <c r="S6587" s="153">
        <f>Tabella2[[#This Row],[PLD STOP]]-Tabella2[[#This Row],[PLD START]]</f>
        <v>4.166666666666663E-2</v>
      </c>
      <c r="T6587" s="153">
        <v>0.55208333333333337</v>
      </c>
      <c r="U6587" s="153">
        <v>0.59375</v>
      </c>
      <c r="V6587" s="153">
        <f>IF(ISBLANK(T6587),"",Tabella2[[#This Row],[ACT STOP]]-Tabella2[[#This Row],[ACT START]])</f>
        <v>4.166666666666663E-2</v>
      </c>
      <c r="W6587" s="104" t="s">
        <v>92</v>
      </c>
      <c r="X6587" s="104" t="s">
        <v>91</v>
      </c>
      <c r="Y6587" s="110"/>
      <c r="Z6587" s="106"/>
      <c r="AA6587" s="104"/>
      <c r="AB6587" s="107"/>
      <c r="AC6587" s="72">
        <f>IF(OR(Tabella2[[#This Row],[OUTCOME]]="DCO",Tabella2[[#This Row],[OUTCOME]]="SDC"),1,0)</f>
        <v>1</v>
      </c>
      <c r="AH6587" s="70"/>
      <c r="AI6587" s="70"/>
      <c r="AJ6587">
        <f>IF(OR(Tabella2[[#This Row],[OUTCOME]]="DNCO", Tabella2[[#This Row],[OUTCOME]]="SDNC"),1,0)</f>
        <v>0</v>
      </c>
      <c r="AL6587" s="70"/>
      <c r="BM6587" s="135">
        <f>Tabella2[[#This Row],[ACT START]]</f>
        <v>0.55208333333333337</v>
      </c>
      <c r="BN6587" s="136">
        <f>Tabella2[[#This Row],[ACT STOP]]</f>
        <v>0.59375</v>
      </c>
      <c r="BO6587" s="101"/>
      <c r="BR6587" s="109" t="str">
        <f t="shared" si="120"/>
        <v>SH-25-6576</v>
      </c>
      <c r="BS6587" s="109" t="s">
        <v>332</v>
      </c>
      <c r="BT6587" t="str">
        <f>Tabella2[[#This Row],[OUTCOME]]</f>
        <v>DCO</v>
      </c>
      <c r="BU6587" t="str">
        <f>_xlfn.CONCAT(Tabella2[[#This Row],[NAME SP]],Tabella2[[#This Row],[ID SP]]," - ",Tabella2[[#This Row],[SYLLABUS NO]])</f>
        <v>QATAR73 - NET ARNG01</v>
      </c>
      <c r="BV6587" t="s">
        <v>12012</v>
      </c>
    </row>
    <row r="6588" spans="1:74" hidden="1">
      <c r="A6588" s="103" t="s">
        <v>13819</v>
      </c>
      <c r="B6588" s="102">
        <v>45974</v>
      </c>
      <c r="C6588" s="104">
        <f>_xlfn.ISOWEEKNUM(Tabella2[[#This Row],[Date]])</f>
        <v>46</v>
      </c>
      <c r="D6588" s="104" t="s">
        <v>195</v>
      </c>
      <c r="E6588" s="104" t="s">
        <v>298</v>
      </c>
      <c r="F6588" s="104"/>
      <c r="G6588" s="104" t="s">
        <v>257</v>
      </c>
      <c r="H6588" s="105">
        <v>12</v>
      </c>
      <c r="I6588" s="104"/>
      <c r="J6588" s="104" t="s">
        <v>258</v>
      </c>
      <c r="K6588" s="104" t="s">
        <v>80</v>
      </c>
      <c r="L6588" s="104" t="s">
        <v>299</v>
      </c>
      <c r="M6588" s="104" t="s">
        <v>361</v>
      </c>
      <c r="N6588" s="104"/>
      <c r="O6588" s="108" t="str">
        <f>A6587</f>
        <v>18992</v>
      </c>
      <c r="P6588" s="111" t="s">
        <v>300</v>
      </c>
      <c r="Q6588" s="153">
        <v>0.55208333333333337</v>
      </c>
      <c r="R6588" s="153">
        <v>0.59375</v>
      </c>
      <c r="S6588" s="153">
        <f>Tabella2[[#This Row],[PLD STOP]]-Tabella2[[#This Row],[PLD START]]</f>
        <v>4.166666666666663E-2</v>
      </c>
      <c r="T6588" s="153">
        <v>0.55208333333333337</v>
      </c>
      <c r="U6588" s="153">
        <v>0.59375</v>
      </c>
      <c r="V6588" s="153">
        <f>IF(ISBLANK(T6588),"",Tabella2[[#This Row],[ACT STOP]]-Tabella2[[#This Row],[ACT START]])</f>
        <v>4.166666666666663E-2</v>
      </c>
      <c r="W6588" s="104" t="s">
        <v>122</v>
      </c>
      <c r="X6588" s="104" t="s">
        <v>91</v>
      </c>
      <c r="Y6588" s="110"/>
      <c r="Z6588" s="106"/>
      <c r="AA6588" s="104"/>
      <c r="AB6588" s="107"/>
      <c r="AC6588" s="72">
        <f>IF(OR(Tabella2[[#This Row],[OUTCOME]]="DCO",Tabella2[[#This Row],[OUTCOME]]="SDC"),1,0)</f>
        <v>1</v>
      </c>
      <c r="AH6588" s="70"/>
      <c r="AI6588" s="70"/>
      <c r="AJ6588">
        <f>IF(OR(Tabella2[[#This Row],[OUTCOME]]="DNCO", Tabella2[[#This Row],[OUTCOME]]="SDNC"),1,0)</f>
        <v>0</v>
      </c>
      <c r="AL6588" s="70"/>
      <c r="BM6588" s="135">
        <f>Tabella2[[#This Row],[ACT START]]</f>
        <v>0.55208333333333337</v>
      </c>
      <c r="BN6588" s="136">
        <f>Tabella2[[#This Row],[ACT STOP]]</f>
        <v>0.59375</v>
      </c>
      <c r="BO6588" s="101"/>
      <c r="BR6588" s="109" t="str">
        <f t="shared" si="120"/>
        <v>SH-25-6577</v>
      </c>
      <c r="BS6588" s="109" t="s">
        <v>266</v>
      </c>
      <c r="BT6588" t="str">
        <f>Tabella2[[#This Row],[OUTCOME]]</f>
        <v>SDC</v>
      </c>
      <c r="BU6588" t="str">
        <f>_xlfn.CONCAT(Tabella2[[#This Row],[NAME SP]],Tabella2[[#This Row],[ID SP]]," - ",Tabella2[[#This Row],[SYLLABUS NO]])</f>
        <v>Support QATAR - SUPP</v>
      </c>
    </row>
    <row r="6589" spans="1:74" hidden="1">
      <c r="A6589" s="103" t="s">
        <v>13820</v>
      </c>
      <c r="B6589" s="102">
        <v>45974</v>
      </c>
      <c r="C6589" s="104">
        <f>_xlfn.ISOWEEKNUM(Tabella2[[#This Row],[Date]])</f>
        <v>46</v>
      </c>
      <c r="D6589" s="104" t="s">
        <v>6621</v>
      </c>
      <c r="E6589" s="104" t="s">
        <v>284</v>
      </c>
      <c r="F6589" s="104">
        <v>82</v>
      </c>
      <c r="G6589" s="104" t="s">
        <v>257</v>
      </c>
      <c r="H6589" s="105">
        <v>13</v>
      </c>
      <c r="I6589" s="104"/>
      <c r="J6589" s="104" t="s">
        <v>258</v>
      </c>
      <c r="K6589" s="104" t="s">
        <v>81</v>
      </c>
      <c r="L6589" s="104" t="s">
        <v>259</v>
      </c>
      <c r="M6589" s="104" t="s">
        <v>461</v>
      </c>
      <c r="N6589" s="104"/>
      <c r="O6589" s="106"/>
      <c r="P6589" s="111" t="s">
        <v>491</v>
      </c>
      <c r="Q6589" s="153">
        <v>0.55208333333333337</v>
      </c>
      <c r="R6589" s="153">
        <v>0.59375</v>
      </c>
      <c r="S6589" s="153">
        <f>Tabella2[[#This Row],[PLD STOP]]-Tabella2[[#This Row],[PLD START]]</f>
        <v>4.166666666666663E-2</v>
      </c>
      <c r="T6589" s="153"/>
      <c r="U6589" s="153"/>
      <c r="V6589" s="153" t="str">
        <f>IF(ISBLANK(T6589),"",Tabella2[[#This Row],[ACT STOP]]-Tabella2[[#This Row],[ACT START]])</f>
        <v/>
      </c>
      <c r="W6589" s="104" t="s">
        <v>108</v>
      </c>
      <c r="X6589" s="104" t="s">
        <v>97</v>
      </c>
      <c r="Y6589" s="110"/>
      <c r="Z6589" s="106"/>
      <c r="AA6589" s="104"/>
      <c r="AB6589" s="107"/>
      <c r="AC6589" s="72">
        <f>IF(OR(Tabella2[[#This Row],[OUTCOME]]="DCO",Tabella2[[#This Row],[OUTCOME]]="SDC"),1,0)</f>
        <v>0</v>
      </c>
      <c r="AH6589" s="70"/>
      <c r="AI6589" s="70"/>
      <c r="AJ6589">
        <f>IF(OR(Tabella2[[#This Row],[OUTCOME]]="DNCO", Tabella2[[#This Row],[OUTCOME]]="SDNC"),1,0)</f>
        <v>0</v>
      </c>
      <c r="AL6589" s="70"/>
      <c r="BL6589" t="s">
        <v>363</v>
      </c>
      <c r="BM6589" s="135">
        <f>Tabella2[[#This Row],[ACT START]]</f>
        <v>0</v>
      </c>
      <c r="BN6589" s="136">
        <f>Tabella2[[#This Row],[ACT STOP]]</f>
        <v>0</v>
      </c>
      <c r="BO6589" s="101"/>
      <c r="BR6589" s="109" t="str">
        <f t="shared" si="120"/>
        <v>SH-25-6578</v>
      </c>
      <c r="BS6589" s="109" t="s">
        <v>427</v>
      </c>
      <c r="BT6589" t="str">
        <f>Tabella2[[#This Row],[OUTCOME]]</f>
        <v>CANC</v>
      </c>
      <c r="BU6589" t="str">
        <f>_xlfn.CONCAT(Tabella2[[#This Row],[NAME SP]],Tabella2[[#This Row],[ID SP]]," - ",Tabella2[[#This Row],[SYLLABUS NO]])</f>
        <v>IFTS82 - FMS CAS01</v>
      </c>
      <c r="BV6589" t="s">
        <v>11868</v>
      </c>
    </row>
    <row r="6590" spans="1:74" hidden="1">
      <c r="A6590" s="103" t="s">
        <v>13821</v>
      </c>
      <c r="B6590" s="102">
        <v>45974</v>
      </c>
      <c r="C6590" s="104">
        <f>_xlfn.ISOWEEKNUM(Tabella2[[#This Row],[Date]])</f>
        <v>46</v>
      </c>
      <c r="D6590" s="104" t="s">
        <v>6396</v>
      </c>
      <c r="E6590" s="104" t="s">
        <v>256</v>
      </c>
      <c r="F6590" s="104">
        <v>75</v>
      </c>
      <c r="G6590" s="104" t="s">
        <v>257</v>
      </c>
      <c r="H6590" s="105">
        <v>2</v>
      </c>
      <c r="I6590" s="104"/>
      <c r="J6590" s="104" t="s">
        <v>258</v>
      </c>
      <c r="K6590" s="104" t="s">
        <v>81</v>
      </c>
      <c r="L6590" s="104" t="s">
        <v>259</v>
      </c>
      <c r="M6590" s="104" t="s">
        <v>276</v>
      </c>
      <c r="N6590" s="104"/>
      <c r="O6590" s="106"/>
      <c r="P6590" s="111" t="s">
        <v>8246</v>
      </c>
      <c r="Q6590" s="153">
        <v>0.55208333333333337</v>
      </c>
      <c r="R6590" s="153">
        <v>0.59375</v>
      </c>
      <c r="S6590" s="153">
        <f>Tabella2[[#This Row],[PLD STOP]]-Tabella2[[#This Row],[PLD START]]</f>
        <v>4.166666666666663E-2</v>
      </c>
      <c r="T6590" s="153">
        <v>0.55208333333333337</v>
      </c>
      <c r="U6590" s="153">
        <v>0.59375</v>
      </c>
      <c r="V6590" s="153">
        <f>IF(ISBLANK(T6590),"",Tabella2[[#This Row],[ACT STOP]]-Tabella2[[#This Row],[ACT START]])</f>
        <v>4.166666666666663E-2</v>
      </c>
      <c r="W6590" s="104" t="s">
        <v>92</v>
      </c>
      <c r="X6590" s="104" t="s">
        <v>91</v>
      </c>
      <c r="Y6590" s="110"/>
      <c r="Z6590" s="106"/>
      <c r="AA6590" s="104"/>
      <c r="AB6590" s="107"/>
      <c r="AC6590" s="72">
        <f>IF(OR(Tabella2[[#This Row],[OUTCOME]]="DCO",Tabella2[[#This Row],[OUTCOME]]="SDC"),1,0)</f>
        <v>1</v>
      </c>
      <c r="AH6590" s="70"/>
      <c r="AI6590" s="70"/>
      <c r="AJ6590">
        <f>IF(OR(Tabella2[[#This Row],[OUTCOME]]="DNCO", Tabella2[[#This Row],[OUTCOME]]="SDNC"),1,0)</f>
        <v>0</v>
      </c>
      <c r="AL6590" s="70"/>
      <c r="BM6590" s="135">
        <f>Tabella2[[#This Row],[ACT START]]</f>
        <v>0.55208333333333337</v>
      </c>
      <c r="BN6590" s="136">
        <f>Tabella2[[#This Row],[ACT STOP]]</f>
        <v>0.59375</v>
      </c>
      <c r="BO6590" s="101"/>
      <c r="BR6590" s="109" t="str">
        <f t="shared" si="120"/>
        <v>SH-25-6579</v>
      </c>
      <c r="BS6590" s="109" t="s">
        <v>368</v>
      </c>
      <c r="BT6590" t="str">
        <f>Tabella2[[#This Row],[OUTCOME]]</f>
        <v>DCO</v>
      </c>
      <c r="BU6590" t="str">
        <f>_xlfn.CONCAT(Tabella2[[#This Row],[NAME SP]],Tabella2[[#This Row],[ID SP]]," - ",Tabella2[[#This Row],[SYLLABUS NO]])</f>
        <v>QATAR75 - PT NAVB01</v>
      </c>
      <c r="BV6590" t="s">
        <v>11971</v>
      </c>
    </row>
    <row r="6591" spans="1:74" hidden="1">
      <c r="A6591" s="103" t="s">
        <v>13822</v>
      </c>
      <c r="B6591" s="102">
        <v>45974</v>
      </c>
      <c r="C6591" s="104">
        <f>_xlfn.ISOWEEKNUM(Tabella2[[#This Row],[Date]])</f>
        <v>46</v>
      </c>
      <c r="D6591" s="104" t="s">
        <v>6766</v>
      </c>
      <c r="E6591" s="104" t="s">
        <v>284</v>
      </c>
      <c r="F6591" s="104">
        <v>79</v>
      </c>
      <c r="G6591" s="104" t="s">
        <v>257</v>
      </c>
      <c r="H6591" s="105">
        <v>9</v>
      </c>
      <c r="I6591" s="104"/>
      <c r="J6591" s="104" t="s">
        <v>258</v>
      </c>
      <c r="K6591" s="104" t="s">
        <v>79</v>
      </c>
      <c r="L6591" s="104" t="s">
        <v>299</v>
      </c>
      <c r="M6591" s="104" t="s">
        <v>386</v>
      </c>
      <c r="N6591" s="104"/>
      <c r="O6591" s="108" t="str">
        <f>A6592</f>
        <v>18997</v>
      </c>
      <c r="P6591" s="111" t="s">
        <v>565</v>
      </c>
      <c r="Q6591" s="153">
        <v>0.61458333333333337</v>
      </c>
      <c r="R6591" s="153">
        <v>0.65625</v>
      </c>
      <c r="S6591" s="153">
        <f>Tabella2[[#This Row],[PLD STOP]]-Tabella2[[#This Row],[PLD START]]</f>
        <v>4.166666666666663E-2</v>
      </c>
      <c r="T6591" s="153">
        <v>0.61458333333333337</v>
      </c>
      <c r="U6591" s="153">
        <v>0.65625</v>
      </c>
      <c r="V6591" s="153">
        <f>IF(ISBLANK(T6591),"",Tabella2[[#This Row],[ACT STOP]]-Tabella2[[#This Row],[ACT START]])</f>
        <v>4.166666666666663E-2</v>
      </c>
      <c r="W6591" s="104" t="s">
        <v>92</v>
      </c>
      <c r="X6591" s="104" t="s">
        <v>91</v>
      </c>
      <c r="Y6591" s="110"/>
      <c r="Z6591" s="106"/>
      <c r="AA6591" s="104"/>
      <c r="AB6591" s="107"/>
      <c r="AC6591" s="72">
        <f>IF(OR(Tabella2[[#This Row],[OUTCOME]]="DCO",Tabella2[[#This Row],[OUTCOME]]="SDC"),1,0)</f>
        <v>1</v>
      </c>
      <c r="AH6591" s="70"/>
      <c r="AI6591" s="70"/>
      <c r="AJ6591">
        <f>IF(OR(Tabella2[[#This Row],[OUTCOME]]="DNCO", Tabella2[[#This Row],[OUTCOME]]="SDNC"),1,0)</f>
        <v>0</v>
      </c>
      <c r="AL6591" s="70"/>
      <c r="BM6591" s="135">
        <f>Tabella2[[#This Row],[ACT START]]</f>
        <v>0.61458333333333337</v>
      </c>
      <c r="BN6591" s="136">
        <f>Tabella2[[#This Row],[ACT STOP]]</f>
        <v>0.65625</v>
      </c>
      <c r="BO6591" s="101"/>
      <c r="BR6591" s="109" t="str">
        <f t="shared" si="120"/>
        <v>SH-25-6580</v>
      </c>
      <c r="BS6591" s="109" t="s">
        <v>318</v>
      </c>
      <c r="BT6591" t="str">
        <f>Tabella2[[#This Row],[OUTCOME]]</f>
        <v>DCO</v>
      </c>
      <c r="BU6591" t="str">
        <f>_xlfn.CONCAT(Tabella2[[#This Row],[NAME SP]],Tabella2[[#This Row],[ID SP]]," - ",Tabella2[[#This Row],[SYLLABUS NO]])</f>
        <v>IFTS79 - NET DCA02</v>
      </c>
      <c r="BV6591" t="s">
        <v>11863</v>
      </c>
    </row>
    <row r="6592" spans="1:74" hidden="1">
      <c r="A6592" s="103" t="s">
        <v>13823</v>
      </c>
      <c r="B6592" s="102">
        <v>45974</v>
      </c>
      <c r="C6592" s="104">
        <f>_xlfn.ISOWEEKNUM(Tabella2[[#This Row],[Date]])</f>
        <v>46</v>
      </c>
      <c r="D6592" s="104" t="s">
        <v>6766</v>
      </c>
      <c r="E6592" s="104" t="s">
        <v>284</v>
      </c>
      <c r="F6592" s="104">
        <v>77</v>
      </c>
      <c r="G6592" s="104" t="s">
        <v>257</v>
      </c>
      <c r="H6592" s="105">
        <v>14</v>
      </c>
      <c r="I6592" s="104"/>
      <c r="J6592" s="104" t="s">
        <v>258</v>
      </c>
      <c r="K6592" s="104" t="s">
        <v>78</v>
      </c>
      <c r="L6592" s="104" t="s">
        <v>299</v>
      </c>
      <c r="M6592" s="104" t="s">
        <v>386</v>
      </c>
      <c r="N6592" s="104"/>
      <c r="O6592" s="108" t="str">
        <f>A6591</f>
        <v>18996</v>
      </c>
      <c r="P6592" s="111" t="s">
        <v>565</v>
      </c>
      <c r="Q6592" s="153">
        <v>0.61458333333333337</v>
      </c>
      <c r="R6592" s="153">
        <v>0.65625</v>
      </c>
      <c r="S6592" s="153">
        <f>Tabella2[[#This Row],[PLD STOP]]-Tabella2[[#This Row],[PLD START]]</f>
        <v>4.166666666666663E-2</v>
      </c>
      <c r="T6592" s="153">
        <v>0.61458333333333337</v>
      </c>
      <c r="U6592" s="153">
        <v>0.65625</v>
      </c>
      <c r="V6592" s="153">
        <f>IF(ISBLANK(T6592),"",Tabella2[[#This Row],[ACT STOP]]-Tabella2[[#This Row],[ACT START]])</f>
        <v>4.166666666666663E-2</v>
      </c>
      <c r="W6592" s="104" t="s">
        <v>122</v>
      </c>
      <c r="X6592" s="104" t="s">
        <v>91</v>
      </c>
      <c r="Y6592" s="110"/>
      <c r="Z6592" s="106"/>
      <c r="AA6592" s="104"/>
      <c r="AB6592" s="107"/>
      <c r="AC6592" s="72">
        <f>IF(OR(Tabella2[[#This Row],[OUTCOME]]="DCO",Tabella2[[#This Row],[OUTCOME]]="SDC"),1,0)</f>
        <v>1</v>
      </c>
      <c r="AH6592" s="70"/>
      <c r="AI6592" s="70"/>
      <c r="AJ6592">
        <f>IF(OR(Tabella2[[#This Row],[OUTCOME]]="DNCO", Tabella2[[#This Row],[OUTCOME]]="SDNC"),1,0)</f>
        <v>0</v>
      </c>
      <c r="AL6592" s="70"/>
      <c r="BM6592" s="135">
        <f>Tabella2[[#This Row],[ACT START]]</f>
        <v>0.61458333333333337</v>
      </c>
      <c r="BN6592" s="136">
        <f>Tabella2[[#This Row],[ACT STOP]]</f>
        <v>0.65625</v>
      </c>
      <c r="BO6592" s="101"/>
      <c r="BR6592" s="109" t="str">
        <f t="shared" si="120"/>
        <v>SH-25-6581</v>
      </c>
      <c r="BS6592" s="109" t="s">
        <v>372</v>
      </c>
      <c r="BT6592" t="str">
        <f>Tabella2[[#This Row],[OUTCOME]]</f>
        <v>SDC</v>
      </c>
      <c r="BU6592" t="str">
        <f>_xlfn.CONCAT(Tabella2[[#This Row],[NAME SP]],Tabella2[[#This Row],[ID SP]]," - ",Tabella2[[#This Row],[SYLLABUS NO]])</f>
        <v>IFTS77 - NET DCA02</v>
      </c>
      <c r="BV6592" t="s">
        <v>11873</v>
      </c>
    </row>
    <row r="6593" spans="1:74" hidden="1">
      <c r="A6593" s="103" t="s">
        <v>13824</v>
      </c>
      <c r="B6593" s="102">
        <v>45974</v>
      </c>
      <c r="C6593" s="104">
        <f>_xlfn.ISOWEEKNUM(Tabella2[[#This Row],[Date]])</f>
        <v>46</v>
      </c>
      <c r="D6593" s="104" t="s">
        <v>6396</v>
      </c>
      <c r="E6593" s="104" t="s">
        <v>256</v>
      </c>
      <c r="F6593" s="104">
        <v>71</v>
      </c>
      <c r="G6593" s="104" t="s">
        <v>257</v>
      </c>
      <c r="H6593" s="105">
        <v>10</v>
      </c>
      <c r="I6593" s="104"/>
      <c r="J6593" s="104" t="s">
        <v>258</v>
      </c>
      <c r="K6593" s="104" t="s">
        <v>80</v>
      </c>
      <c r="L6593" s="104" t="s">
        <v>299</v>
      </c>
      <c r="M6593" s="104" t="s">
        <v>361</v>
      </c>
      <c r="N6593" s="104"/>
      <c r="O6593" s="108" t="str">
        <f>A6594</f>
        <v>18999</v>
      </c>
      <c r="P6593" s="111" t="s">
        <v>2156</v>
      </c>
      <c r="Q6593" s="153">
        <v>0.61458333333333337</v>
      </c>
      <c r="R6593" s="153">
        <v>0.65625</v>
      </c>
      <c r="S6593" s="153">
        <f>Tabella2[[#This Row],[PLD STOP]]-Tabella2[[#This Row],[PLD START]]</f>
        <v>4.166666666666663E-2</v>
      </c>
      <c r="T6593" s="153">
        <v>0.61458333333333337</v>
      </c>
      <c r="U6593" s="153">
        <v>0.63194444444444442</v>
      </c>
      <c r="V6593" s="153">
        <f>IF(ISBLANK(T6593),"",Tabella2[[#This Row],[ACT STOP]]-Tabella2[[#This Row],[ACT START]])</f>
        <v>1.7361111111111049E-2</v>
      </c>
      <c r="W6593" s="104" t="s">
        <v>116</v>
      </c>
      <c r="X6593" s="104" t="s">
        <v>113</v>
      </c>
      <c r="Y6593" s="110" t="s">
        <v>13829</v>
      </c>
      <c r="Z6593" s="106"/>
      <c r="AA6593" s="104"/>
      <c r="AB6593" s="107"/>
      <c r="AC6593" s="72">
        <f>IF(OR(Tabella2[[#This Row],[OUTCOME]]="DCO",Tabella2[[#This Row],[OUTCOME]]="SDC"),1,0)</f>
        <v>0</v>
      </c>
      <c r="AH6593" s="70"/>
      <c r="AI6593" s="70"/>
      <c r="AJ6593">
        <f>IF(OR(Tabella2[[#This Row],[OUTCOME]]="DNCO", Tabella2[[#This Row],[OUTCOME]]="SDNC"),1,0)</f>
        <v>0</v>
      </c>
      <c r="AL6593" s="70"/>
      <c r="BL6593" t="s">
        <v>13828</v>
      </c>
      <c r="BM6593" s="135">
        <f>Tabella2[[#This Row],[ACT START]]</f>
        <v>0.61458333333333337</v>
      </c>
      <c r="BN6593" s="136">
        <f>Tabella2[[#This Row],[ACT STOP]]</f>
        <v>0.63194444444444442</v>
      </c>
      <c r="BO6593" s="101"/>
      <c r="BR6593" s="109" t="str">
        <f t="shared" si="120"/>
        <v>SH-25-6582</v>
      </c>
      <c r="BS6593" s="109" t="s">
        <v>552</v>
      </c>
      <c r="BT6593" t="s">
        <v>100</v>
      </c>
      <c r="BU6593" t="str">
        <f>_xlfn.CONCAT(Tabella2[[#This Row],[NAME SP]],Tabella2[[#This Row],[ID SP]]," - ",Tabella2[[#This Row],[SYLLABUS NO]])</f>
        <v>QATAR71 - NET RNG02</v>
      </c>
      <c r="BV6593" t="s">
        <v>12153</v>
      </c>
    </row>
    <row r="6594" spans="1:74" hidden="1">
      <c r="A6594" s="103" t="s">
        <v>13825</v>
      </c>
      <c r="B6594" s="102">
        <v>45974</v>
      </c>
      <c r="C6594" s="104">
        <f>_xlfn.ISOWEEKNUM(Tabella2[[#This Row],[Date]])</f>
        <v>46</v>
      </c>
      <c r="D6594" s="104" t="s">
        <v>195</v>
      </c>
      <c r="E6594" s="104" t="s">
        <v>298</v>
      </c>
      <c r="F6594" s="104"/>
      <c r="G6594" s="104" t="s">
        <v>257</v>
      </c>
      <c r="H6594" s="105">
        <v>32</v>
      </c>
      <c r="I6594" s="104"/>
      <c r="J6594" s="104" t="s">
        <v>258</v>
      </c>
      <c r="K6594" s="104" t="s">
        <v>81</v>
      </c>
      <c r="L6594" s="104" t="s">
        <v>299</v>
      </c>
      <c r="M6594" s="104" t="s">
        <v>361</v>
      </c>
      <c r="N6594" s="104"/>
      <c r="O6594" s="108" t="str">
        <f>A6593</f>
        <v>18998</v>
      </c>
      <c r="P6594" s="111" t="s">
        <v>300</v>
      </c>
      <c r="Q6594" s="153">
        <v>0.61458333333333337</v>
      </c>
      <c r="R6594" s="153">
        <v>0.65625</v>
      </c>
      <c r="S6594" s="153">
        <f>Tabella2[[#This Row],[PLD STOP]]-Tabella2[[#This Row],[PLD START]]</f>
        <v>4.166666666666663E-2</v>
      </c>
      <c r="T6594" s="153">
        <v>0.61458333333333337</v>
      </c>
      <c r="U6594" s="153">
        <v>0.63194444444444442</v>
      </c>
      <c r="V6594" s="153">
        <f>IF(ISBLANK(T6594),"",Tabella2[[#This Row],[ACT STOP]]-Tabella2[[#This Row],[ACT START]])</f>
        <v>1.7361111111111049E-2</v>
      </c>
      <c r="W6594" s="104" t="s">
        <v>116</v>
      </c>
      <c r="X6594" s="104" t="s">
        <v>113</v>
      </c>
      <c r="Y6594" s="110" t="s">
        <v>13827</v>
      </c>
      <c r="Z6594" s="106"/>
      <c r="AA6594" s="104"/>
      <c r="AB6594" s="107"/>
      <c r="AC6594" s="72">
        <f>IF(OR(Tabella2[[#This Row],[OUTCOME]]="DCO",Tabella2[[#This Row],[OUTCOME]]="SDC"),1,0)</f>
        <v>0</v>
      </c>
      <c r="AH6594" s="70"/>
      <c r="AI6594" s="70"/>
      <c r="AJ6594">
        <f>IF(OR(Tabella2[[#This Row],[OUTCOME]]="DNCO", Tabella2[[#This Row],[OUTCOME]]="SDNC"),1,0)</f>
        <v>0</v>
      </c>
      <c r="AL6594" s="70"/>
      <c r="BL6594" t="s">
        <v>13828</v>
      </c>
      <c r="BM6594" s="135">
        <f>Tabella2[[#This Row],[ACT START]]</f>
        <v>0.61458333333333337</v>
      </c>
      <c r="BN6594" s="136">
        <f>Tabella2[[#This Row],[ACT STOP]]</f>
        <v>0.63194444444444442</v>
      </c>
      <c r="BO6594" s="101"/>
      <c r="BR6594" s="109" t="str">
        <f t="shared" si="120"/>
        <v>SH-25-6583</v>
      </c>
      <c r="BS6594" s="109" t="s">
        <v>356</v>
      </c>
      <c r="BT6594" t="s">
        <v>127</v>
      </c>
      <c r="BU6594" t="str">
        <f>_xlfn.CONCAT(Tabella2[[#This Row],[NAME SP]],Tabella2[[#This Row],[ID SP]]," - ",Tabella2[[#This Row],[SYLLABUS NO]])</f>
        <v>Support QATAR - SUPP</v>
      </c>
    </row>
    <row r="6595" spans="1:74" hidden="1">
      <c r="A6595" s="103" t="s">
        <v>13826</v>
      </c>
      <c r="B6595" s="102">
        <v>45974</v>
      </c>
      <c r="C6595" s="104">
        <f>_xlfn.ISOWEEKNUM(Tabella2[[#This Row],[Date]])</f>
        <v>46</v>
      </c>
      <c r="D6595" s="104" t="s">
        <v>763</v>
      </c>
      <c r="E6595" s="104" t="s">
        <v>256</v>
      </c>
      <c r="F6595" s="104">
        <v>66</v>
      </c>
      <c r="G6595" s="104" t="s">
        <v>257</v>
      </c>
      <c r="H6595" s="105">
        <v>5</v>
      </c>
      <c r="I6595" s="104"/>
      <c r="J6595" s="104" t="s">
        <v>258</v>
      </c>
      <c r="K6595" s="104" t="s">
        <v>83</v>
      </c>
      <c r="L6595" s="104" t="s">
        <v>259</v>
      </c>
      <c r="M6595" s="104" t="s">
        <v>260</v>
      </c>
      <c r="N6595" s="104"/>
      <c r="O6595" s="106"/>
      <c r="P6595" s="111" t="s">
        <v>1850</v>
      </c>
      <c r="Q6595" s="153">
        <v>0.61458333333333337</v>
      </c>
      <c r="R6595" s="153">
        <v>0.65625</v>
      </c>
      <c r="S6595" s="153">
        <f>Tabella2[[#This Row],[PLD STOP]]-Tabella2[[#This Row],[PLD START]]</f>
        <v>4.166666666666663E-2</v>
      </c>
      <c r="T6595" s="153">
        <v>0.61458333333333337</v>
      </c>
      <c r="U6595" s="153">
        <v>0.65625</v>
      </c>
      <c r="V6595" s="153">
        <f>IF(ISBLANK(T6595),"",Tabella2[[#This Row],[ACT STOP]]-Tabella2[[#This Row],[ACT START]])</f>
        <v>4.166666666666663E-2</v>
      </c>
      <c r="W6595" s="104" t="s">
        <v>92</v>
      </c>
      <c r="X6595" s="104" t="s">
        <v>91</v>
      </c>
      <c r="Y6595" s="110"/>
      <c r="Z6595" s="106"/>
      <c r="AA6595" s="104"/>
      <c r="AB6595" s="107"/>
      <c r="AC6595" s="72">
        <f>IF(OR(Tabella2[[#This Row],[OUTCOME]]="DCO",Tabella2[[#This Row],[OUTCOME]]="SDC"),1,0)</f>
        <v>1</v>
      </c>
      <c r="AH6595" s="70"/>
      <c r="AI6595" s="70"/>
      <c r="AJ6595">
        <f>IF(OR(Tabella2[[#This Row],[OUTCOME]]="DNCO", Tabella2[[#This Row],[OUTCOME]]="SDNC"),1,0)</f>
        <v>0</v>
      </c>
      <c r="AL6595" s="70"/>
      <c r="BM6595" s="135">
        <f>Tabella2[[#This Row],[ACT START]]</f>
        <v>0.61458333333333337</v>
      </c>
      <c r="BN6595" s="136">
        <f>Tabella2[[#This Row],[ACT STOP]]</f>
        <v>0.65625</v>
      </c>
      <c r="BO6595" s="101"/>
      <c r="BR6595" s="109" t="str">
        <f t="shared" si="120"/>
        <v>SH-25-6584</v>
      </c>
      <c r="BS6595" s="109" t="s">
        <v>416</v>
      </c>
      <c r="BT6595" t="str">
        <f>Tabella2[[#This Row],[OUTCOME]]</f>
        <v>DCO</v>
      </c>
      <c r="BU6595" t="str">
        <f>_xlfn.CONCAT(Tabella2[[#This Row],[NAME SP]],Tabella2[[#This Row],[ID SP]]," - ",Tabella2[[#This Row],[SYLLABUS NO]])</f>
        <v>QATAR66 - FMS NVG01</v>
      </c>
      <c r="BV6595" t="s">
        <v>12985</v>
      </c>
    </row>
    <row r="6596" spans="1:74" hidden="1">
      <c r="A6596" s="103" t="s">
        <v>13830</v>
      </c>
      <c r="B6596" s="102">
        <v>45975</v>
      </c>
      <c r="C6596" s="104">
        <f>_xlfn.ISOWEEKNUM(Tabella2[[#This Row],[Date]])</f>
        <v>46</v>
      </c>
      <c r="D6596" s="104" t="s">
        <v>763</v>
      </c>
      <c r="E6596" s="104" t="s">
        <v>256</v>
      </c>
      <c r="F6596" s="104">
        <v>63</v>
      </c>
      <c r="G6596" s="104" t="s">
        <v>257</v>
      </c>
      <c r="H6596" s="105">
        <v>6</v>
      </c>
      <c r="I6596" s="104"/>
      <c r="J6596" s="104" t="s">
        <v>258</v>
      </c>
      <c r="K6596" s="104" t="s">
        <v>79</v>
      </c>
      <c r="L6596" s="104" t="s">
        <v>299</v>
      </c>
      <c r="M6596" s="104" t="s">
        <v>276</v>
      </c>
      <c r="N6596" s="104"/>
      <c r="O6596" s="108" t="str">
        <f>A6597</f>
        <v>19002</v>
      </c>
      <c r="P6596" s="111" t="s">
        <v>2947</v>
      </c>
      <c r="Q6596" s="153" t="s">
        <v>13677</v>
      </c>
      <c r="R6596" s="153" t="s">
        <v>13678</v>
      </c>
      <c r="S6596" s="153">
        <f>Tabella2[[#This Row],[PLD STOP]]-Tabella2[[#This Row],[PLD START]]</f>
        <v>4.1666666666666685E-2</v>
      </c>
      <c r="T6596" s="153" t="s">
        <v>13677</v>
      </c>
      <c r="U6596" s="153" t="s">
        <v>13678</v>
      </c>
      <c r="V6596" s="153">
        <f>IF(ISBLANK(T6596),"",Tabella2[[#This Row],[ACT STOP]]-Tabella2[[#This Row],[ACT START]])</f>
        <v>4.1666666666666685E-2</v>
      </c>
      <c r="W6596" s="104" t="s">
        <v>92</v>
      </c>
      <c r="X6596" s="104" t="s">
        <v>91</v>
      </c>
      <c r="Y6596" s="110"/>
      <c r="Z6596" s="106"/>
      <c r="AA6596" s="104"/>
      <c r="AB6596" s="107"/>
      <c r="AC6596" s="72">
        <f>IF(OR(Tabella2[[#This Row],[OUTCOME]]="DCO",Tabella2[[#This Row],[OUTCOME]]="SDC"),1,0)</f>
        <v>1</v>
      </c>
      <c r="AH6596" s="70"/>
      <c r="AI6596" s="70"/>
      <c r="AJ6596">
        <f>IF(OR(Tabella2[[#This Row],[OUTCOME]]="DNCO", Tabella2[[#This Row],[OUTCOME]]="SDNC"),1,0)</f>
        <v>0</v>
      </c>
      <c r="AL6596" s="70"/>
      <c r="BM6596" s="135" t="str">
        <f>Tabella2[[#This Row],[ACT START]]</f>
        <v>07:15</v>
      </c>
      <c r="BN6596" s="136" t="str">
        <f>Tabella2[[#This Row],[ACT STOP]]</f>
        <v>08:15</v>
      </c>
      <c r="BO6596" s="101"/>
      <c r="BR6596" s="109" t="str">
        <f t="shared" si="120"/>
        <v>SH-25-6585</v>
      </c>
      <c r="BS6596" s="109" t="s">
        <v>379</v>
      </c>
      <c r="BT6596" t="str">
        <f>Tabella2[[#This Row],[OUTCOME]]</f>
        <v>DCO</v>
      </c>
      <c r="BU6596" t="str">
        <f>_xlfn.CONCAT(Tabella2[[#This Row],[NAME SP]],Tabella2[[#This Row],[ID SP]]," - ",Tabella2[[#This Row],[SYLLABUS NO]])</f>
        <v>QATAR63 - FMSC OACM01</v>
      </c>
      <c r="BV6596" t="s">
        <v>12980</v>
      </c>
    </row>
    <row r="6597" spans="1:74" hidden="1">
      <c r="A6597" s="103" t="s">
        <v>13831</v>
      </c>
      <c r="B6597" s="102">
        <v>45975</v>
      </c>
      <c r="C6597" s="104">
        <f>_xlfn.ISOWEEKNUM(Tabella2[[#This Row],[Date]])</f>
        <v>46</v>
      </c>
      <c r="D6597" s="104" t="s">
        <v>195</v>
      </c>
      <c r="E6597" s="104" t="s">
        <v>298</v>
      </c>
      <c r="F6597" s="104"/>
      <c r="G6597" s="104" t="s">
        <v>257</v>
      </c>
      <c r="H6597" s="105">
        <v>2</v>
      </c>
      <c r="I6597" s="104"/>
      <c r="J6597" s="104" t="s">
        <v>258</v>
      </c>
      <c r="K6597" s="104" t="s">
        <v>78</v>
      </c>
      <c r="L6597" s="104" t="s">
        <v>299</v>
      </c>
      <c r="M6597" s="104" t="s">
        <v>276</v>
      </c>
      <c r="N6597" s="104"/>
      <c r="O6597" s="108" t="str">
        <f>A6596</f>
        <v>19001</v>
      </c>
      <c r="P6597" s="111" t="s">
        <v>300</v>
      </c>
      <c r="Q6597" s="153" t="s">
        <v>13677</v>
      </c>
      <c r="R6597" s="153" t="s">
        <v>13678</v>
      </c>
      <c r="S6597" s="153">
        <f>Tabella2[[#This Row],[PLD STOP]]-Tabella2[[#This Row],[PLD START]]</f>
        <v>4.1666666666666685E-2</v>
      </c>
      <c r="T6597" s="153" t="s">
        <v>13677</v>
      </c>
      <c r="U6597" s="153" t="s">
        <v>13678</v>
      </c>
      <c r="V6597" s="153">
        <f>IF(ISBLANK(T6597),"",Tabella2[[#This Row],[ACT STOP]]-Tabella2[[#This Row],[ACT START]])</f>
        <v>4.1666666666666685E-2</v>
      </c>
      <c r="W6597" s="104" t="s">
        <v>122</v>
      </c>
      <c r="X6597" s="104" t="s">
        <v>91</v>
      </c>
      <c r="Y6597" s="110"/>
      <c r="Z6597" s="106"/>
      <c r="AA6597" s="104"/>
      <c r="AB6597" s="107"/>
      <c r="AC6597" s="72">
        <f>IF(OR(Tabella2[[#This Row],[OUTCOME]]="DCO",Tabella2[[#This Row],[OUTCOME]]="SDC"),1,0)</f>
        <v>1</v>
      </c>
      <c r="AH6597" s="70"/>
      <c r="AI6597" s="70"/>
      <c r="AJ6597">
        <f>IF(OR(Tabella2[[#This Row],[OUTCOME]]="DNCO", Tabella2[[#This Row],[OUTCOME]]="SDNC"),1,0)</f>
        <v>0</v>
      </c>
      <c r="AL6597" s="70"/>
      <c r="BM6597" s="135" t="str">
        <f>Tabella2[[#This Row],[ACT START]]</f>
        <v>07:15</v>
      </c>
      <c r="BN6597" s="136" t="str">
        <f>Tabella2[[#This Row],[ACT STOP]]</f>
        <v>08:15</v>
      </c>
      <c r="BO6597" s="101"/>
      <c r="BR6597" s="109" t="str">
        <f t="shared" si="120"/>
        <v>SH-25-6586</v>
      </c>
      <c r="BS6597" s="109" t="s">
        <v>368</v>
      </c>
      <c r="BT6597" t="str">
        <f>Tabella2[[#This Row],[OUTCOME]]</f>
        <v>SDC</v>
      </c>
      <c r="BU6597" t="str">
        <f>_xlfn.CONCAT(Tabella2[[#This Row],[NAME SP]],Tabella2[[#This Row],[ID SP]]," - ",Tabella2[[#This Row],[SYLLABUS NO]])</f>
        <v>Support QATAR - SUPP</v>
      </c>
    </row>
    <row r="6598" spans="1:74" hidden="1">
      <c r="A6598" s="103" t="s">
        <v>13832</v>
      </c>
      <c r="B6598" s="102">
        <v>45975</v>
      </c>
      <c r="C6598" s="104">
        <f>_xlfn.ISOWEEKNUM(Tabella2[[#This Row],[Date]])</f>
        <v>46</v>
      </c>
      <c r="D6598" s="104" t="s">
        <v>6766</v>
      </c>
      <c r="E6598" s="104" t="s">
        <v>284</v>
      </c>
      <c r="F6598" s="104">
        <v>77</v>
      </c>
      <c r="G6598" s="104" t="s">
        <v>257</v>
      </c>
      <c r="H6598" s="105">
        <v>13</v>
      </c>
      <c r="I6598" s="104"/>
      <c r="J6598" s="104" t="s">
        <v>258</v>
      </c>
      <c r="K6598" s="104" t="s">
        <v>83</v>
      </c>
      <c r="L6598" s="104" t="s">
        <v>299</v>
      </c>
      <c r="M6598" s="104" t="s">
        <v>361</v>
      </c>
      <c r="N6598" s="104"/>
      <c r="O6598" s="108" t="str">
        <f>A6599</f>
        <v>19004</v>
      </c>
      <c r="P6598" s="111" t="s">
        <v>362</v>
      </c>
      <c r="Q6598" s="153" t="s">
        <v>13677</v>
      </c>
      <c r="R6598" s="153" t="s">
        <v>13678</v>
      </c>
      <c r="S6598" s="153">
        <f>Tabella2[[#This Row],[PLD STOP]]-Tabella2[[#This Row],[PLD START]]</f>
        <v>4.1666666666666685E-2</v>
      </c>
      <c r="T6598" s="153">
        <v>0.30208333333333331</v>
      </c>
      <c r="U6598" s="153">
        <v>0.34375</v>
      </c>
      <c r="V6598" s="153">
        <f>IF(ISBLANK(T6598),"",Tabella2[[#This Row],[ACT STOP]]-Tabella2[[#This Row],[ACT START]])</f>
        <v>4.1666666666666685E-2</v>
      </c>
      <c r="W6598" s="104" t="s">
        <v>92</v>
      </c>
      <c r="X6598" s="104" t="s">
        <v>91</v>
      </c>
      <c r="Y6598" s="110"/>
      <c r="Z6598" s="106"/>
      <c r="AA6598" s="104"/>
      <c r="AB6598" s="107"/>
      <c r="AC6598" s="72">
        <f>IF(OR(Tabella2[[#This Row],[OUTCOME]]="DCO",Tabella2[[#This Row],[OUTCOME]]="SDC"),1,0)</f>
        <v>1</v>
      </c>
      <c r="AH6598" s="70"/>
      <c r="AI6598" s="70"/>
      <c r="AJ6598">
        <f>IF(OR(Tabella2[[#This Row],[OUTCOME]]="DNCO", Tabella2[[#This Row],[OUTCOME]]="SDNC"),1,0)</f>
        <v>0</v>
      </c>
      <c r="AL6598" s="70"/>
      <c r="BM6598" s="135">
        <f>Tabella2[[#This Row],[ACT START]]</f>
        <v>0.30208333333333331</v>
      </c>
      <c r="BN6598" s="136">
        <f>Tabella2[[#This Row],[ACT STOP]]</f>
        <v>0.34375</v>
      </c>
      <c r="BO6598" s="101"/>
      <c r="BR6598" s="109" t="str">
        <f t="shared" si="120"/>
        <v>SH-25-6587</v>
      </c>
      <c r="BS6598" s="109" t="s">
        <v>427</v>
      </c>
      <c r="BT6598" t="str">
        <f>Tabella2[[#This Row],[OUTCOME]]</f>
        <v>DCO</v>
      </c>
      <c r="BU6598" t="str">
        <f>_xlfn.CONCAT(Tabella2[[#This Row],[NAME SP]],Tabella2[[#This Row],[ID SP]]," - ",Tabella2[[#This Row],[SYLLABUS NO]])</f>
        <v>IFTS77 - FMSC RNG01</v>
      </c>
      <c r="BV6598" t="s">
        <v>11873</v>
      </c>
    </row>
    <row r="6599" spans="1:74" hidden="1">
      <c r="A6599" s="103" t="s">
        <v>13833</v>
      </c>
      <c r="B6599" s="102">
        <v>45975</v>
      </c>
      <c r="C6599" s="104">
        <f>_xlfn.ISOWEEKNUM(Tabella2[[#This Row],[Date]])</f>
        <v>46</v>
      </c>
      <c r="D6599" s="104" t="s">
        <v>195</v>
      </c>
      <c r="E6599" s="104" t="s">
        <v>398</v>
      </c>
      <c r="F6599" s="104"/>
      <c r="G6599" s="104" t="s">
        <v>257</v>
      </c>
      <c r="H6599" s="105">
        <v>12</v>
      </c>
      <c r="I6599" s="104"/>
      <c r="J6599" s="104" t="s">
        <v>258</v>
      </c>
      <c r="K6599" s="104" t="s">
        <v>80</v>
      </c>
      <c r="L6599" s="104" t="s">
        <v>299</v>
      </c>
      <c r="M6599" s="104" t="s">
        <v>361</v>
      </c>
      <c r="N6599" s="104"/>
      <c r="O6599" s="108" t="str">
        <f>A6598</f>
        <v>19003</v>
      </c>
      <c r="P6599" s="111" t="s">
        <v>300</v>
      </c>
      <c r="Q6599" s="153" t="s">
        <v>13677</v>
      </c>
      <c r="R6599" s="153" t="s">
        <v>13678</v>
      </c>
      <c r="S6599" s="153">
        <f>Tabella2[[#This Row],[PLD STOP]]-Tabella2[[#This Row],[PLD START]]</f>
        <v>4.1666666666666685E-2</v>
      </c>
      <c r="T6599" s="153">
        <v>0.30208333333333331</v>
      </c>
      <c r="U6599" s="153">
        <v>0.34375</v>
      </c>
      <c r="V6599" s="153">
        <f>IF(ISBLANK(T6599),"",Tabella2[[#This Row],[ACT STOP]]-Tabella2[[#This Row],[ACT START]])</f>
        <v>4.1666666666666685E-2</v>
      </c>
      <c r="W6599" s="104" t="s">
        <v>122</v>
      </c>
      <c r="X6599" s="104" t="s">
        <v>91</v>
      </c>
      <c r="Y6599" s="110"/>
      <c r="Z6599" s="106"/>
      <c r="AA6599" s="104"/>
      <c r="AB6599" s="107"/>
      <c r="AC6599" s="72">
        <f>IF(OR(Tabella2[[#This Row],[OUTCOME]]="DCO",Tabella2[[#This Row],[OUTCOME]]="SDC"),1,0)</f>
        <v>1</v>
      </c>
      <c r="AH6599" s="70"/>
      <c r="AI6599" s="70"/>
      <c r="AJ6599">
        <f>IF(OR(Tabella2[[#This Row],[OUTCOME]]="DNCO", Tabella2[[#This Row],[OUTCOME]]="SDNC"),1,0)</f>
        <v>0</v>
      </c>
      <c r="AL6599" s="70"/>
      <c r="BM6599" s="135">
        <f>Tabella2[[#This Row],[ACT START]]</f>
        <v>0.30208333333333331</v>
      </c>
      <c r="BN6599" s="136">
        <f>Tabella2[[#This Row],[ACT STOP]]</f>
        <v>0.34375</v>
      </c>
      <c r="BO6599" s="101"/>
      <c r="BR6599" s="109" t="str">
        <f t="shared" si="120"/>
        <v>SH-25-6588</v>
      </c>
      <c r="BS6599" s="109" t="s">
        <v>266</v>
      </c>
      <c r="BT6599" t="str">
        <f>Tabella2[[#This Row],[OUTCOME]]</f>
        <v>SDC</v>
      </c>
      <c r="BU6599" t="str">
        <f>_xlfn.CONCAT(Tabella2[[#This Row],[NAME SP]],Tabella2[[#This Row],[ID SP]]," - ",Tabella2[[#This Row],[SYLLABUS NO]])</f>
        <v>Support IFTS - SUPP</v>
      </c>
    </row>
    <row r="6600" spans="1:74" hidden="1">
      <c r="A6600" s="103" t="s">
        <v>13834</v>
      </c>
      <c r="B6600" s="102">
        <v>45975</v>
      </c>
      <c r="C6600" s="104">
        <f>_xlfn.ISOWEEKNUM(Tabella2[[#This Row],[Date]])</f>
        <v>46</v>
      </c>
      <c r="D6600" s="104" t="s">
        <v>6396</v>
      </c>
      <c r="E6600" s="104" t="s">
        <v>256</v>
      </c>
      <c r="F6600" s="104">
        <v>75</v>
      </c>
      <c r="G6600" s="104" t="s">
        <v>257</v>
      </c>
      <c r="H6600" s="105">
        <v>1</v>
      </c>
      <c r="I6600" s="104"/>
      <c r="J6600" s="104" t="s">
        <v>258</v>
      </c>
      <c r="K6600" s="104" t="s">
        <v>81</v>
      </c>
      <c r="L6600" s="104" t="s">
        <v>259</v>
      </c>
      <c r="M6600" s="104" t="s">
        <v>1846</v>
      </c>
      <c r="N6600" s="104"/>
      <c r="O6600" s="106"/>
      <c r="P6600" s="111" t="s">
        <v>1858</v>
      </c>
      <c r="Q6600" s="153" t="s">
        <v>13677</v>
      </c>
      <c r="R6600" s="153" t="s">
        <v>13678</v>
      </c>
      <c r="S6600" s="153">
        <f>Tabella2[[#This Row],[PLD STOP]]-Tabella2[[#This Row],[PLD START]]</f>
        <v>4.1666666666666685E-2</v>
      </c>
      <c r="T6600" s="153">
        <v>0.30208333333333331</v>
      </c>
      <c r="U6600" s="153">
        <v>0.34375</v>
      </c>
      <c r="V6600" s="153">
        <f>IF(ISBLANK(T6600),"",Tabella2[[#This Row],[ACT STOP]]-Tabella2[[#This Row],[ACT START]])</f>
        <v>4.1666666666666685E-2</v>
      </c>
      <c r="W6600" s="104" t="s">
        <v>92</v>
      </c>
      <c r="X6600" s="104" t="s">
        <v>91</v>
      </c>
      <c r="Y6600" s="110"/>
      <c r="Z6600" s="106"/>
      <c r="AA6600" s="104"/>
      <c r="AB6600" s="107"/>
      <c r="AC6600" s="72">
        <f>IF(OR(Tabella2[[#This Row],[OUTCOME]]="DCO",Tabella2[[#This Row],[OUTCOME]]="SDC"),1,0)</f>
        <v>1</v>
      </c>
      <c r="AH6600" s="70"/>
      <c r="AI6600" s="70"/>
      <c r="AJ6600">
        <f>IF(OR(Tabella2[[#This Row],[OUTCOME]]="DNCO", Tabella2[[#This Row],[OUTCOME]]="SDNC"),1,0)</f>
        <v>0</v>
      </c>
      <c r="AL6600" s="70"/>
      <c r="BM6600" s="135">
        <f>Tabella2[[#This Row],[ACT START]]</f>
        <v>0.30208333333333331</v>
      </c>
      <c r="BN6600" s="136">
        <f>Tabella2[[#This Row],[ACT STOP]]</f>
        <v>0.34375</v>
      </c>
      <c r="BO6600" s="101"/>
      <c r="BR6600" s="109" t="str">
        <f t="shared" si="120"/>
        <v>SH-25-6589</v>
      </c>
      <c r="BS6600" s="109" t="s">
        <v>332</v>
      </c>
      <c r="BT6600" t="str">
        <f>Tabella2[[#This Row],[OUTCOME]]</f>
        <v>DCO</v>
      </c>
      <c r="BU6600" t="str">
        <f>_xlfn.CONCAT(Tabella2[[#This Row],[NAME SP]],Tabella2[[#This Row],[ID SP]]," - ",Tabella2[[#This Row],[SYLLABUS NO]])</f>
        <v>QATAR75 - FMS AAR01</v>
      </c>
      <c r="BV6600" t="s">
        <v>11971</v>
      </c>
    </row>
    <row r="6601" spans="1:74" hidden="1">
      <c r="A6601" s="103" t="s">
        <v>13835</v>
      </c>
      <c r="B6601" s="102">
        <v>45975</v>
      </c>
      <c r="C6601" s="104">
        <f>_xlfn.ISOWEEKNUM(Tabella2[[#This Row],[Date]])</f>
        <v>46</v>
      </c>
      <c r="D6601" s="104" t="s">
        <v>722</v>
      </c>
      <c r="E6601" s="104" t="s">
        <v>327</v>
      </c>
      <c r="F6601" s="104">
        <v>79</v>
      </c>
      <c r="G6601" s="104" t="s">
        <v>257</v>
      </c>
      <c r="H6601" s="105">
        <v>9</v>
      </c>
      <c r="I6601" s="104" t="s">
        <v>258</v>
      </c>
      <c r="J6601" s="104"/>
      <c r="K6601" s="104" t="s">
        <v>79</v>
      </c>
      <c r="L6601" s="104" t="s">
        <v>299</v>
      </c>
      <c r="M6601" s="104" t="s">
        <v>1438</v>
      </c>
      <c r="N6601" s="104"/>
      <c r="O6601" s="108" t="str">
        <f>A6602</f>
        <v>19007</v>
      </c>
      <c r="P6601" s="111" t="s">
        <v>5456</v>
      </c>
      <c r="Q6601" s="153" t="s">
        <v>4368</v>
      </c>
      <c r="R6601" s="153" t="s">
        <v>4369</v>
      </c>
      <c r="S6601" s="153">
        <f>Tabella2[[#This Row],[PLD STOP]]-Tabella2[[#This Row],[PLD START]]</f>
        <v>4.1666666666666685E-2</v>
      </c>
      <c r="T6601" s="153" t="s">
        <v>4368</v>
      </c>
      <c r="U6601" s="153" t="s">
        <v>4369</v>
      </c>
      <c r="V6601" s="153">
        <f>IF(ISBLANK(T6601),"",Tabella2[[#This Row],[ACT STOP]]-Tabella2[[#This Row],[ACT START]])</f>
        <v>4.1666666666666685E-2</v>
      </c>
      <c r="W6601" s="104" t="s">
        <v>92</v>
      </c>
      <c r="X6601" s="104" t="s">
        <v>91</v>
      </c>
      <c r="Y6601" s="110"/>
      <c r="Z6601" s="106"/>
      <c r="AA6601" s="104"/>
      <c r="AB6601" s="107"/>
      <c r="AC6601" s="72">
        <f>IF(OR(Tabella2[[#This Row],[OUTCOME]]="DCO",Tabella2[[#This Row],[OUTCOME]]="SDC"),1,0)</f>
        <v>1</v>
      </c>
      <c r="AH6601" s="70"/>
      <c r="AI6601" s="70"/>
      <c r="AJ6601">
        <f>IF(OR(Tabella2[[#This Row],[OUTCOME]]="DNCO", Tabella2[[#This Row],[OUTCOME]]="SDNC"),1,0)</f>
        <v>0</v>
      </c>
      <c r="AL6601" s="70"/>
      <c r="BM6601" s="135" t="str">
        <f>Tabella2[[#This Row],[ACT START]]</f>
        <v>08:45</v>
      </c>
      <c r="BN6601" s="136" t="str">
        <f>Tabella2[[#This Row],[ACT STOP]]</f>
        <v>09:45</v>
      </c>
      <c r="BO6601" s="101"/>
      <c r="BR6601" s="109" t="str">
        <f t="shared" si="120"/>
        <v>SH-25-6590</v>
      </c>
      <c r="BS6601" s="109" t="s">
        <v>318</v>
      </c>
      <c r="BT6601" t="str">
        <f>Tabella2[[#This Row],[OUTCOME]]</f>
        <v>DCO</v>
      </c>
      <c r="BU6601" t="str">
        <f>_xlfn.CONCAT(Tabella2[[#This Row],[NAME SP]],Tabella2[[#This Row],[ID SP]]," - ",Tabella2[[#This Row],[SYLLABUS NO]])</f>
        <v>AMI79 - SD AI01</v>
      </c>
      <c r="BV6601" t="s">
        <v>11919</v>
      </c>
    </row>
    <row r="6602" spans="1:74" hidden="1">
      <c r="A6602" s="103" t="s">
        <v>13836</v>
      </c>
      <c r="B6602" s="102">
        <v>45975</v>
      </c>
      <c r="C6602" s="104">
        <f>_xlfn.ISOWEEKNUM(Tabella2[[#This Row],[Date]])</f>
        <v>46</v>
      </c>
      <c r="D6602" s="104" t="s">
        <v>722</v>
      </c>
      <c r="E6602" s="104" t="s">
        <v>327</v>
      </c>
      <c r="F6602" s="104">
        <v>81</v>
      </c>
      <c r="G6602" s="104" t="s">
        <v>257</v>
      </c>
      <c r="H6602" s="105">
        <v>14</v>
      </c>
      <c r="I6602" s="104" t="s">
        <v>258</v>
      </c>
      <c r="J6602" s="104"/>
      <c r="K6602" s="104" t="s">
        <v>78</v>
      </c>
      <c r="L6602" s="104" t="s">
        <v>299</v>
      </c>
      <c r="M6602" s="104" t="s">
        <v>1438</v>
      </c>
      <c r="N6602" s="104"/>
      <c r="O6602" s="108" t="str">
        <f>A6601</f>
        <v>19006</v>
      </c>
      <c r="P6602" s="111" t="s">
        <v>5456</v>
      </c>
      <c r="Q6602" s="153" t="s">
        <v>4368</v>
      </c>
      <c r="R6602" s="153" t="s">
        <v>4369</v>
      </c>
      <c r="S6602" s="153">
        <f>Tabella2[[#This Row],[PLD STOP]]-Tabella2[[#This Row],[PLD START]]</f>
        <v>4.1666666666666685E-2</v>
      </c>
      <c r="T6602" s="153" t="s">
        <v>4368</v>
      </c>
      <c r="U6602" s="153" t="s">
        <v>4369</v>
      </c>
      <c r="V6602" s="153">
        <f>IF(ISBLANK(T6602),"",Tabella2[[#This Row],[ACT STOP]]-Tabella2[[#This Row],[ACT START]])</f>
        <v>4.1666666666666685E-2</v>
      </c>
      <c r="W6602" s="104" t="s">
        <v>92</v>
      </c>
      <c r="X6602" s="104" t="s">
        <v>91</v>
      </c>
      <c r="Y6602" s="110"/>
      <c r="Z6602" s="106"/>
      <c r="AA6602" s="104"/>
      <c r="AB6602" s="107"/>
      <c r="AC6602" s="72">
        <f>IF(OR(Tabella2[[#This Row],[OUTCOME]]="DCO",Tabella2[[#This Row],[OUTCOME]]="SDC"),1,0)</f>
        <v>1</v>
      </c>
      <c r="AH6602" s="70"/>
      <c r="AI6602" s="70"/>
      <c r="AJ6602">
        <f>IF(OR(Tabella2[[#This Row],[OUTCOME]]="DNCO", Tabella2[[#This Row],[OUTCOME]]="SDNC"),1,0)</f>
        <v>0</v>
      </c>
      <c r="AL6602" s="70"/>
      <c r="BL6602" t="s">
        <v>13887</v>
      </c>
      <c r="BM6602" s="135" t="str">
        <f>Tabella2[[#This Row],[ACT START]]</f>
        <v>08:45</v>
      </c>
      <c r="BN6602" s="136" t="str">
        <f>Tabella2[[#This Row],[ACT STOP]]</f>
        <v>09:45</v>
      </c>
      <c r="BO6602" s="101"/>
      <c r="BR6602" s="109" t="str">
        <f t="shared" si="120"/>
        <v>SH-25-6591</v>
      </c>
      <c r="BS6602" s="109" t="s">
        <v>372</v>
      </c>
      <c r="BT6602" t="str">
        <f>Tabella2[[#This Row],[OUTCOME]]</f>
        <v>DCO</v>
      </c>
      <c r="BU6602" t="str">
        <f>_xlfn.CONCAT(Tabella2[[#This Row],[NAME SP]],Tabella2[[#This Row],[ID SP]]," - ",Tabella2[[#This Row],[SYLLABUS NO]])</f>
        <v>AMI81 - SD AI01</v>
      </c>
      <c r="BV6602" t="s">
        <v>11921</v>
      </c>
    </row>
    <row r="6603" spans="1:74" hidden="1">
      <c r="A6603" s="103" t="s">
        <v>13837</v>
      </c>
      <c r="B6603" s="102">
        <v>45975</v>
      </c>
      <c r="C6603" s="104">
        <f>_xlfn.ISOWEEKNUM(Tabella2[[#This Row],[Date]])</f>
        <v>46</v>
      </c>
      <c r="D6603" s="104" t="s">
        <v>6396</v>
      </c>
      <c r="E6603" s="104" t="s">
        <v>256</v>
      </c>
      <c r="F6603" s="104">
        <v>72</v>
      </c>
      <c r="G6603" s="104" t="s">
        <v>284</v>
      </c>
      <c r="H6603" s="105">
        <v>23</v>
      </c>
      <c r="I6603" s="104"/>
      <c r="J6603" s="104" t="s">
        <v>258</v>
      </c>
      <c r="K6603" s="104" t="s">
        <v>81</v>
      </c>
      <c r="L6603" s="104" t="s">
        <v>299</v>
      </c>
      <c r="M6603" s="104" t="s">
        <v>361</v>
      </c>
      <c r="N6603" s="104"/>
      <c r="O6603" s="108" t="str">
        <f>A6604</f>
        <v>19009</v>
      </c>
      <c r="P6603" s="111" t="s">
        <v>2156</v>
      </c>
      <c r="Q6603" s="153" t="s">
        <v>4368</v>
      </c>
      <c r="R6603" s="153" t="s">
        <v>4369</v>
      </c>
      <c r="S6603" s="153">
        <f>Tabella2[[#This Row],[PLD STOP]]-Tabella2[[#This Row],[PLD START]]</f>
        <v>4.1666666666666685E-2</v>
      </c>
      <c r="T6603" s="153">
        <v>0.36458333333333331</v>
      </c>
      <c r="U6603" s="153">
        <v>0.40625</v>
      </c>
      <c r="V6603" s="153">
        <f>IF(ISBLANK(T6603),"",Tabella2[[#This Row],[ACT STOP]]-Tabella2[[#This Row],[ACT START]])</f>
        <v>4.1666666666666685E-2</v>
      </c>
      <c r="W6603" s="104" t="s">
        <v>92</v>
      </c>
      <c r="X6603" s="104" t="s">
        <v>91</v>
      </c>
      <c r="Y6603" s="110"/>
      <c r="Z6603" s="106"/>
      <c r="AA6603" s="104"/>
      <c r="AB6603" s="107"/>
      <c r="AC6603" s="72">
        <f>IF(OR(Tabella2[[#This Row],[OUTCOME]]="DCO",Tabella2[[#This Row],[OUTCOME]]="SDC"),1,0)</f>
        <v>1</v>
      </c>
      <c r="AH6603" s="70"/>
      <c r="AI6603" s="70"/>
      <c r="AJ6603">
        <f>IF(OR(Tabella2[[#This Row],[OUTCOME]]="DNCO", Tabella2[[#This Row],[OUTCOME]]="SDNC"),1,0)</f>
        <v>0</v>
      </c>
      <c r="AL6603" s="70"/>
      <c r="BM6603" s="135">
        <f>Tabella2[[#This Row],[ACT START]]</f>
        <v>0.36458333333333331</v>
      </c>
      <c r="BN6603" s="136">
        <f>Tabella2[[#This Row],[ACT STOP]]</f>
        <v>0.40625</v>
      </c>
      <c r="BO6603" s="101"/>
      <c r="BR6603" s="109" t="str">
        <f t="shared" si="120"/>
        <v>SH-25-6592</v>
      </c>
      <c r="BS6603" s="109" t="s">
        <v>358</v>
      </c>
      <c r="BT6603" t="str">
        <f>Tabella2[[#This Row],[OUTCOME]]</f>
        <v>DCO</v>
      </c>
      <c r="BU6603" t="str">
        <f>_xlfn.CONCAT(Tabella2[[#This Row],[NAME SP]],Tabella2[[#This Row],[ID SP]]," - ",Tabella2[[#This Row],[SYLLABUS NO]])</f>
        <v>QATAR72 - NET RNG02</v>
      </c>
      <c r="BV6603" t="s">
        <v>11847</v>
      </c>
    </row>
    <row r="6604" spans="1:74" hidden="1">
      <c r="A6604" s="103" t="s">
        <v>13838</v>
      </c>
      <c r="B6604" s="102">
        <v>45975</v>
      </c>
      <c r="C6604" s="104">
        <f>_xlfn.ISOWEEKNUM(Tabella2[[#This Row],[Date]])</f>
        <v>46</v>
      </c>
      <c r="D6604" s="104" t="s">
        <v>195</v>
      </c>
      <c r="E6604" s="104" t="s">
        <v>298</v>
      </c>
      <c r="F6604" s="104"/>
      <c r="G6604" s="104" t="s">
        <v>284</v>
      </c>
      <c r="H6604" s="105">
        <v>22</v>
      </c>
      <c r="I6604" s="104"/>
      <c r="J6604" s="104" t="s">
        <v>258</v>
      </c>
      <c r="K6604" s="104" t="s">
        <v>80</v>
      </c>
      <c r="L6604" s="104" t="s">
        <v>299</v>
      </c>
      <c r="M6604" s="104" t="s">
        <v>361</v>
      </c>
      <c r="N6604" s="104"/>
      <c r="O6604" s="108" t="str">
        <f>A6603</f>
        <v>19008</v>
      </c>
      <c r="P6604" s="111" t="s">
        <v>300</v>
      </c>
      <c r="Q6604" s="153" t="s">
        <v>4368</v>
      </c>
      <c r="R6604" s="153" t="s">
        <v>4369</v>
      </c>
      <c r="S6604" s="153">
        <f>Tabella2[[#This Row],[PLD STOP]]-Tabella2[[#This Row],[PLD START]]</f>
        <v>4.1666666666666685E-2</v>
      </c>
      <c r="T6604" s="153">
        <v>0.36458333333333331</v>
      </c>
      <c r="U6604" s="153">
        <v>0.40625</v>
      </c>
      <c r="V6604" s="153">
        <f>IF(ISBLANK(T6604),"",Tabella2[[#This Row],[ACT STOP]]-Tabella2[[#This Row],[ACT START]])</f>
        <v>4.1666666666666685E-2</v>
      </c>
      <c r="W6604" s="104" t="s">
        <v>122</v>
      </c>
      <c r="X6604" s="104" t="s">
        <v>91</v>
      </c>
      <c r="Y6604" s="110"/>
      <c r="Z6604" s="106"/>
      <c r="AA6604" s="104"/>
      <c r="AB6604" s="107"/>
      <c r="AC6604" s="72">
        <f>IF(OR(Tabella2[[#This Row],[OUTCOME]]="DCO",Tabella2[[#This Row],[OUTCOME]]="SDC"),1,0)</f>
        <v>1</v>
      </c>
      <c r="AH6604" s="70"/>
      <c r="AI6604" s="70"/>
      <c r="AJ6604">
        <f>IF(OR(Tabella2[[#This Row],[OUTCOME]]="DNCO", Tabella2[[#This Row],[OUTCOME]]="SDNC"),1,0)</f>
        <v>0</v>
      </c>
      <c r="AL6604" s="70"/>
      <c r="BM6604" s="135">
        <f>Tabella2[[#This Row],[ACT START]]</f>
        <v>0.36458333333333331</v>
      </c>
      <c r="BN6604" s="136">
        <f>Tabella2[[#This Row],[ACT STOP]]</f>
        <v>0.40625</v>
      </c>
      <c r="BO6604" s="101"/>
      <c r="BR6604" s="109" t="str">
        <f t="shared" si="120"/>
        <v>SH-25-6593</v>
      </c>
      <c r="BS6604" s="109" t="s">
        <v>295</v>
      </c>
      <c r="BT6604" t="str">
        <f>Tabella2[[#This Row],[OUTCOME]]</f>
        <v>SDC</v>
      </c>
      <c r="BU6604" t="str">
        <f>_xlfn.CONCAT(Tabella2[[#This Row],[NAME SP]],Tabella2[[#This Row],[ID SP]]," - ",Tabella2[[#This Row],[SYLLABUS NO]])</f>
        <v>Support QATAR - SUPP</v>
      </c>
    </row>
    <row r="6605" spans="1:74" hidden="1">
      <c r="A6605" s="103" t="s">
        <v>13839</v>
      </c>
      <c r="B6605" s="102">
        <v>45975</v>
      </c>
      <c r="C6605" s="104">
        <f>_xlfn.ISOWEEKNUM(Tabella2[[#This Row],[Date]])</f>
        <v>46</v>
      </c>
      <c r="D6605" s="104" t="s">
        <v>9759</v>
      </c>
      <c r="E6605" s="104" t="s">
        <v>284</v>
      </c>
      <c r="F6605" s="104">
        <v>85</v>
      </c>
      <c r="G6605" s="104" t="s">
        <v>257</v>
      </c>
      <c r="H6605" s="105">
        <v>10</v>
      </c>
      <c r="I6605" s="104"/>
      <c r="J6605" s="104" t="s">
        <v>258</v>
      </c>
      <c r="K6605" s="104" t="s">
        <v>83</v>
      </c>
      <c r="L6605" s="104" t="s">
        <v>259</v>
      </c>
      <c r="M6605" s="104" t="s">
        <v>260</v>
      </c>
      <c r="N6605" s="104"/>
      <c r="O6605" s="106"/>
      <c r="P6605" s="111" t="s">
        <v>1850</v>
      </c>
      <c r="Q6605" s="153" t="s">
        <v>4368</v>
      </c>
      <c r="R6605" s="153" t="s">
        <v>4369</v>
      </c>
      <c r="S6605" s="153">
        <f>Tabella2[[#This Row],[PLD STOP]]-Tabella2[[#This Row],[PLD START]]</f>
        <v>4.1666666666666685E-2</v>
      </c>
      <c r="T6605" s="153">
        <v>0.36458333333333331</v>
      </c>
      <c r="U6605" s="153">
        <v>0.40625</v>
      </c>
      <c r="V6605" s="153">
        <f>IF(ISBLANK(T6605),"",Tabella2[[#This Row],[ACT STOP]]-Tabella2[[#This Row],[ACT START]])</f>
        <v>4.1666666666666685E-2</v>
      </c>
      <c r="W6605" s="104" t="s">
        <v>92</v>
      </c>
      <c r="X6605" s="104" t="s">
        <v>91</v>
      </c>
      <c r="Y6605" s="110"/>
      <c r="Z6605" s="106"/>
      <c r="AA6605" s="104"/>
      <c r="AB6605" s="107"/>
      <c r="AC6605" s="72">
        <f>IF(OR(Tabella2[[#This Row],[OUTCOME]]="DCO",Tabella2[[#This Row],[OUTCOME]]="SDC"),1,0)</f>
        <v>1</v>
      </c>
      <c r="AH6605" s="70"/>
      <c r="AI6605" s="70"/>
      <c r="AJ6605">
        <f>IF(OR(Tabella2[[#This Row],[OUTCOME]]="DNCO", Tabella2[[#This Row],[OUTCOME]]="SDNC"),1,0)</f>
        <v>0</v>
      </c>
      <c r="AL6605" s="70"/>
      <c r="BM6605" s="135">
        <f>Tabella2[[#This Row],[ACT START]]</f>
        <v>0.36458333333333331</v>
      </c>
      <c r="BN6605" s="136">
        <f>Tabella2[[#This Row],[ACT STOP]]</f>
        <v>0.40625</v>
      </c>
      <c r="BO6605" s="101"/>
      <c r="BR6605" s="109" t="str">
        <f t="shared" ref="BR6605:BR6617" si="121">_xlfn.CONCAT(LEFT(BR6604,6),TEXT(RIGHT(BR6604,4)+1,"0000"))</f>
        <v>SH-25-6594</v>
      </c>
      <c r="BS6605" s="109" t="s">
        <v>552</v>
      </c>
      <c r="BT6605" t="str">
        <f>Tabella2[[#This Row],[OUTCOME]]</f>
        <v>DCO</v>
      </c>
      <c r="BU6605" t="str">
        <f>_xlfn.CONCAT(Tabella2[[#This Row],[NAME SP]],Tabella2[[#This Row],[ID SP]]," - ",Tabella2[[#This Row],[SYLLABUS NO]])</f>
        <v>IFTS85 - FMS NVG01</v>
      </c>
      <c r="BV6605" t="s">
        <v>11935</v>
      </c>
    </row>
    <row r="6606" spans="1:74" hidden="1">
      <c r="A6606" s="103" t="s">
        <v>13840</v>
      </c>
      <c r="B6606" s="102">
        <v>45975</v>
      </c>
      <c r="C6606" s="104">
        <f>_xlfn.ISOWEEKNUM(Tabella2[[#This Row],[Date]])</f>
        <v>46</v>
      </c>
      <c r="D6606" s="104" t="s">
        <v>9743</v>
      </c>
      <c r="E6606" s="104" t="s">
        <v>256</v>
      </c>
      <c r="F6606" s="104">
        <v>81</v>
      </c>
      <c r="G6606" s="104" t="s">
        <v>257</v>
      </c>
      <c r="H6606" s="105">
        <v>5</v>
      </c>
      <c r="I6606" s="104"/>
      <c r="J6606" s="104" t="s">
        <v>258</v>
      </c>
      <c r="K6606" s="104" t="s">
        <v>77</v>
      </c>
      <c r="L6606" s="104" t="s">
        <v>259</v>
      </c>
      <c r="M6606" s="104" t="s">
        <v>276</v>
      </c>
      <c r="N6606" s="104"/>
      <c r="O6606" s="106"/>
      <c r="P6606" s="111" t="s">
        <v>8294</v>
      </c>
      <c r="Q6606" s="153" t="s">
        <v>4368</v>
      </c>
      <c r="R6606" s="153" t="s">
        <v>4369</v>
      </c>
      <c r="S6606" s="153">
        <f>Tabella2[[#This Row],[PLD STOP]]-Tabella2[[#This Row],[PLD START]]</f>
        <v>4.1666666666666685E-2</v>
      </c>
      <c r="T6606" s="153">
        <v>0.36458333333333331</v>
      </c>
      <c r="U6606" s="153">
        <v>0.40625</v>
      </c>
      <c r="V6606" s="153">
        <f>IF(ISBLANK(T6606),"",Tabella2[[#This Row],[ACT STOP]]-Tabella2[[#This Row],[ACT START]])</f>
        <v>4.1666666666666685E-2</v>
      </c>
      <c r="W6606" s="104" t="s">
        <v>92</v>
      </c>
      <c r="X6606" s="104" t="s">
        <v>91</v>
      </c>
      <c r="Y6606" s="110"/>
      <c r="Z6606" s="106"/>
      <c r="AA6606" s="104"/>
      <c r="AB6606" s="107"/>
      <c r="AC6606" s="72">
        <f>IF(OR(Tabella2[[#This Row],[OUTCOME]]="DCO",Tabella2[[#This Row],[OUTCOME]]="SDC"),1,0)</f>
        <v>1</v>
      </c>
      <c r="AH6606" s="70"/>
      <c r="AI6606" s="70"/>
      <c r="AJ6606">
        <f>IF(OR(Tabella2[[#This Row],[OUTCOME]]="DNCO", Tabella2[[#This Row],[OUTCOME]]="SDNC"),1,0)</f>
        <v>0</v>
      </c>
      <c r="AL6606" s="70"/>
      <c r="BM6606" s="135">
        <f>Tabella2[[#This Row],[ACT START]]</f>
        <v>0.36458333333333331</v>
      </c>
      <c r="BN6606" s="136">
        <f>Tabella2[[#This Row],[ACT STOP]]</f>
        <v>0.40625</v>
      </c>
      <c r="BO6606" s="101"/>
      <c r="BR6606" s="109" t="str">
        <f t="shared" si="121"/>
        <v>SH-25-6595</v>
      </c>
      <c r="BS6606" s="109" t="s">
        <v>416</v>
      </c>
      <c r="BT6606" t="str">
        <f>Tabella2[[#This Row],[OUTCOME]]</f>
        <v>DCO</v>
      </c>
      <c r="BU6606" t="str">
        <f>_xlfn.CONCAT(Tabella2[[#This Row],[NAME SP]],Tabella2[[#This Row],[ID SP]]," - ",Tabella2[[#This Row],[SYLLABUS NO]])</f>
        <v>QATAR81 - PT NAVB02</v>
      </c>
      <c r="BV6606" t="s">
        <v>12146</v>
      </c>
    </row>
    <row r="6607" spans="1:74" hidden="1">
      <c r="A6607" s="103" t="s">
        <v>13841</v>
      </c>
      <c r="B6607" s="102">
        <v>45975</v>
      </c>
      <c r="C6607" s="104">
        <f>_xlfn.ISOWEEKNUM(Tabella2[[#This Row],[Date]])</f>
        <v>46</v>
      </c>
      <c r="D6607" s="104" t="s">
        <v>751</v>
      </c>
      <c r="E6607" s="104" t="s">
        <v>256</v>
      </c>
      <c r="F6607" s="104">
        <v>77</v>
      </c>
      <c r="G6607" s="104" t="s">
        <v>257</v>
      </c>
      <c r="H6607" s="105">
        <v>2</v>
      </c>
      <c r="I6607" s="104" t="s">
        <v>258</v>
      </c>
      <c r="J6607" s="104"/>
      <c r="K6607" s="104" t="s">
        <v>79</v>
      </c>
      <c r="L6607" s="104" t="s">
        <v>299</v>
      </c>
      <c r="M6607" s="104" t="s">
        <v>276</v>
      </c>
      <c r="N6607" s="104"/>
      <c r="O6607" s="108" t="str">
        <f>A6608</f>
        <v>19013</v>
      </c>
      <c r="P6607" s="111" t="s">
        <v>2947</v>
      </c>
      <c r="Q6607" s="153" t="s">
        <v>540</v>
      </c>
      <c r="R6607" s="153" t="s">
        <v>541</v>
      </c>
      <c r="S6607" s="153">
        <f>Tabella2[[#This Row],[PLD STOP]]-Tabella2[[#This Row],[PLD START]]</f>
        <v>4.1666666666666685E-2</v>
      </c>
      <c r="T6607" s="153" t="s">
        <v>540</v>
      </c>
      <c r="U6607" s="153" t="s">
        <v>541</v>
      </c>
      <c r="V6607" s="153">
        <f>IF(ISBLANK(T6607),"",Tabella2[[#This Row],[ACT STOP]]-Tabella2[[#This Row],[ACT START]])</f>
        <v>4.1666666666666685E-2</v>
      </c>
      <c r="W6607" s="104" t="s">
        <v>92</v>
      </c>
      <c r="X6607" s="104" t="s">
        <v>91</v>
      </c>
      <c r="Y6607" s="110"/>
      <c r="Z6607" s="106"/>
      <c r="AA6607" s="104"/>
      <c r="AB6607" s="107"/>
      <c r="AC6607" s="72">
        <f>IF(OR(Tabella2[[#This Row],[OUTCOME]]="DCO",Tabella2[[#This Row],[OUTCOME]]="SDC"),1,0)</f>
        <v>1</v>
      </c>
      <c r="AH6607" s="70"/>
      <c r="AI6607" s="70"/>
      <c r="AJ6607">
        <f>IF(OR(Tabella2[[#This Row],[OUTCOME]]="DNCO", Tabella2[[#This Row],[OUTCOME]]="SDNC"),1,0)</f>
        <v>0</v>
      </c>
      <c r="AL6607" s="70"/>
      <c r="BM6607" s="135" t="str">
        <f>Tabella2[[#This Row],[ACT START]]</f>
        <v>10:15</v>
      </c>
      <c r="BN6607" s="136" t="str">
        <f>Tabella2[[#This Row],[ACT STOP]]</f>
        <v>11:15</v>
      </c>
      <c r="BO6607" s="101"/>
      <c r="BR6607" s="109" t="str">
        <f t="shared" si="121"/>
        <v>SH-25-6596</v>
      </c>
      <c r="BS6607" s="109" t="s">
        <v>368</v>
      </c>
      <c r="BT6607" t="str">
        <f>Tabella2[[#This Row],[OUTCOME]]</f>
        <v>DCO</v>
      </c>
      <c r="BU6607" t="str">
        <f>_xlfn.CONCAT(Tabella2[[#This Row],[NAME SP]],Tabella2[[#This Row],[ID SP]]," - ",Tabella2[[#This Row],[SYLLABUS NO]])</f>
        <v>QATAR77 - FMSC OACM01</v>
      </c>
      <c r="BV6607" t="s">
        <v>12050</v>
      </c>
    </row>
    <row r="6608" spans="1:74" hidden="1">
      <c r="A6608" s="103" t="s">
        <v>13842</v>
      </c>
      <c r="B6608" s="102">
        <v>45975</v>
      </c>
      <c r="C6608" s="104">
        <f>_xlfn.ISOWEEKNUM(Tabella2[[#This Row],[Date]])</f>
        <v>46</v>
      </c>
      <c r="D6608" s="104" t="s">
        <v>195</v>
      </c>
      <c r="E6608" s="104" t="s">
        <v>298</v>
      </c>
      <c r="F6608" s="104"/>
      <c r="G6608" s="104" t="s">
        <v>257</v>
      </c>
      <c r="H6608" s="105">
        <v>13</v>
      </c>
      <c r="I6608" s="104"/>
      <c r="J6608" s="104" t="s">
        <v>258</v>
      </c>
      <c r="K6608" s="104" t="s">
        <v>78</v>
      </c>
      <c r="L6608" s="104" t="s">
        <v>299</v>
      </c>
      <c r="M6608" s="104" t="s">
        <v>276</v>
      </c>
      <c r="N6608" s="104"/>
      <c r="O6608" s="108" t="str">
        <f>A6607</f>
        <v>19012</v>
      </c>
      <c r="P6608" s="111" t="s">
        <v>300</v>
      </c>
      <c r="Q6608" s="153" t="s">
        <v>540</v>
      </c>
      <c r="R6608" s="153" t="s">
        <v>541</v>
      </c>
      <c r="S6608" s="153">
        <f>Tabella2[[#This Row],[PLD STOP]]-Tabella2[[#This Row],[PLD START]]</f>
        <v>4.1666666666666685E-2</v>
      </c>
      <c r="T6608" s="153" t="s">
        <v>540</v>
      </c>
      <c r="U6608" s="153" t="s">
        <v>541</v>
      </c>
      <c r="V6608" s="153">
        <f>IF(ISBLANK(T6608),"",Tabella2[[#This Row],[ACT STOP]]-Tabella2[[#This Row],[ACT START]])</f>
        <v>4.1666666666666685E-2</v>
      </c>
      <c r="W6608" s="104" t="s">
        <v>122</v>
      </c>
      <c r="X6608" s="104" t="s">
        <v>91</v>
      </c>
      <c r="Y6608" s="110"/>
      <c r="Z6608" s="106"/>
      <c r="AA6608" s="104"/>
      <c r="AB6608" s="107"/>
      <c r="AC6608" s="72">
        <f>IF(OR(Tabella2[[#This Row],[OUTCOME]]="DCO",Tabella2[[#This Row],[OUTCOME]]="SDC"),1,0)</f>
        <v>1</v>
      </c>
      <c r="AH6608" s="70"/>
      <c r="AI6608" s="70"/>
      <c r="AJ6608">
        <f>IF(OR(Tabella2[[#This Row],[OUTCOME]]="DNCO", Tabella2[[#This Row],[OUTCOME]]="SDNC"),1,0)</f>
        <v>0</v>
      </c>
      <c r="AL6608" s="70"/>
      <c r="BM6608" s="135" t="str">
        <f>Tabella2[[#This Row],[ACT START]]</f>
        <v>10:15</v>
      </c>
      <c r="BN6608" s="136" t="str">
        <f>Tabella2[[#This Row],[ACT STOP]]</f>
        <v>11:15</v>
      </c>
      <c r="BO6608" s="101"/>
      <c r="BR6608" s="109" t="str">
        <f t="shared" si="121"/>
        <v>SH-25-6597</v>
      </c>
      <c r="BS6608" s="109" t="s">
        <v>427</v>
      </c>
      <c r="BT6608" t="str">
        <f>Tabella2[[#This Row],[OUTCOME]]</f>
        <v>SDC</v>
      </c>
      <c r="BU6608" t="str">
        <f>_xlfn.CONCAT(Tabella2[[#This Row],[NAME SP]],Tabella2[[#This Row],[ID SP]]," - ",Tabella2[[#This Row],[SYLLABUS NO]])</f>
        <v>Support QATAR - SUPP</v>
      </c>
    </row>
    <row r="6609" spans="1:74" hidden="1">
      <c r="A6609" s="103" t="s">
        <v>13843</v>
      </c>
      <c r="B6609" s="102">
        <v>45975</v>
      </c>
      <c r="C6609" s="104">
        <f>_xlfn.ISOWEEKNUM(Tabella2[[#This Row],[Date]])</f>
        <v>46</v>
      </c>
      <c r="D6609" s="104" t="s">
        <v>6766</v>
      </c>
      <c r="E6609" s="104" t="s">
        <v>284</v>
      </c>
      <c r="F6609" s="104">
        <v>79</v>
      </c>
      <c r="G6609" s="104" t="s">
        <v>257</v>
      </c>
      <c r="H6609" s="105">
        <v>12</v>
      </c>
      <c r="I6609" s="104"/>
      <c r="J6609" s="104" t="s">
        <v>258</v>
      </c>
      <c r="K6609" s="104" t="s">
        <v>83</v>
      </c>
      <c r="L6609" s="104" t="s">
        <v>299</v>
      </c>
      <c r="M6609" s="104" t="s">
        <v>361</v>
      </c>
      <c r="N6609" s="104"/>
      <c r="O6609" s="108" t="str">
        <f>A6610</f>
        <v>19015</v>
      </c>
      <c r="P6609" s="111" t="s">
        <v>362</v>
      </c>
      <c r="Q6609" s="153" t="s">
        <v>540</v>
      </c>
      <c r="R6609" s="153" t="s">
        <v>541</v>
      </c>
      <c r="S6609" s="153">
        <f>Tabella2[[#This Row],[PLD STOP]]-Tabella2[[#This Row],[PLD START]]</f>
        <v>4.1666666666666685E-2</v>
      </c>
      <c r="T6609" s="153" t="s">
        <v>540</v>
      </c>
      <c r="U6609" s="153" t="s">
        <v>541</v>
      </c>
      <c r="V6609" s="153">
        <f>IF(ISBLANK(T6609),"",Tabella2[[#This Row],[ACT STOP]]-Tabella2[[#This Row],[ACT START]])</f>
        <v>4.1666666666666685E-2</v>
      </c>
      <c r="W6609" s="104" t="s">
        <v>92</v>
      </c>
      <c r="X6609" s="104" t="s">
        <v>91</v>
      </c>
      <c r="Y6609" s="110"/>
      <c r="Z6609" s="106"/>
      <c r="AA6609" s="104"/>
      <c r="AB6609" s="107"/>
      <c r="AC6609" s="72">
        <f>IF(OR(Tabella2[[#This Row],[OUTCOME]]="DCO",Tabella2[[#This Row],[OUTCOME]]="SDC"),1,0)</f>
        <v>1</v>
      </c>
      <c r="AH6609" s="70"/>
      <c r="AI6609" s="70"/>
      <c r="AJ6609">
        <f>IF(OR(Tabella2[[#This Row],[OUTCOME]]="DNCO", Tabella2[[#This Row],[OUTCOME]]="SDNC"),1,0)</f>
        <v>0</v>
      </c>
      <c r="AL6609" s="70"/>
      <c r="BM6609" s="135" t="str">
        <f>Tabella2[[#This Row],[ACT START]]</f>
        <v>10:15</v>
      </c>
      <c r="BN6609" s="136" t="str">
        <f>Tabella2[[#This Row],[ACT STOP]]</f>
        <v>11:15</v>
      </c>
      <c r="BO6609" s="101"/>
      <c r="BR6609" s="109" t="str">
        <f t="shared" si="121"/>
        <v>SH-25-6598</v>
      </c>
      <c r="BS6609" s="109" t="s">
        <v>266</v>
      </c>
      <c r="BT6609" t="str">
        <f>Tabella2[[#This Row],[OUTCOME]]</f>
        <v>DCO</v>
      </c>
      <c r="BU6609" t="str">
        <f>_xlfn.CONCAT(Tabella2[[#This Row],[NAME SP]],Tabella2[[#This Row],[ID SP]]," - ",Tabella2[[#This Row],[SYLLABUS NO]])</f>
        <v>IFTS79 - FMSC RNG01</v>
      </c>
      <c r="BV6609" t="s">
        <v>11863</v>
      </c>
    </row>
    <row r="6610" spans="1:74" hidden="1">
      <c r="A6610" s="103" t="s">
        <v>13844</v>
      </c>
      <c r="B6610" s="102">
        <v>45975</v>
      </c>
      <c r="C6610" s="104">
        <f>_xlfn.ISOWEEKNUM(Tabella2[[#This Row],[Date]])</f>
        <v>46</v>
      </c>
      <c r="D6610" s="104" t="s">
        <v>195</v>
      </c>
      <c r="E6610" s="104" t="s">
        <v>398</v>
      </c>
      <c r="F6610" s="104"/>
      <c r="G6610" s="104" t="s">
        <v>257</v>
      </c>
      <c r="H6610" s="105">
        <v>1</v>
      </c>
      <c r="I6610" s="104"/>
      <c r="J6610" s="104" t="s">
        <v>258</v>
      </c>
      <c r="K6610" s="104" t="s">
        <v>80</v>
      </c>
      <c r="L6610" s="104" t="s">
        <v>299</v>
      </c>
      <c r="M6610" s="104" t="s">
        <v>361</v>
      </c>
      <c r="N6610" s="104"/>
      <c r="O6610" s="108" t="str">
        <f>A6609</f>
        <v>19014</v>
      </c>
      <c r="P6610" s="111" t="s">
        <v>300</v>
      </c>
      <c r="Q6610" s="153" t="s">
        <v>540</v>
      </c>
      <c r="R6610" s="153" t="s">
        <v>541</v>
      </c>
      <c r="S6610" s="153">
        <f>Tabella2[[#This Row],[PLD STOP]]-Tabella2[[#This Row],[PLD START]]</f>
        <v>4.1666666666666685E-2</v>
      </c>
      <c r="T6610" s="153" t="s">
        <v>540</v>
      </c>
      <c r="U6610" s="153" t="s">
        <v>541</v>
      </c>
      <c r="V6610" s="153">
        <f>IF(ISBLANK(T6610),"",Tabella2[[#This Row],[ACT STOP]]-Tabella2[[#This Row],[ACT START]])</f>
        <v>4.1666666666666685E-2</v>
      </c>
      <c r="W6610" s="104" t="s">
        <v>122</v>
      </c>
      <c r="X6610" s="104" t="s">
        <v>91</v>
      </c>
      <c r="Y6610" s="110"/>
      <c r="Z6610" s="106"/>
      <c r="AA6610" s="104"/>
      <c r="AB6610" s="107"/>
      <c r="AC6610" s="72">
        <f>IF(OR(Tabella2[[#This Row],[OUTCOME]]="DCO",Tabella2[[#This Row],[OUTCOME]]="SDC"),1,0)</f>
        <v>1</v>
      </c>
      <c r="AH6610" s="70"/>
      <c r="AI6610" s="70"/>
      <c r="AJ6610">
        <f>IF(OR(Tabella2[[#This Row],[OUTCOME]]="DNCO", Tabella2[[#This Row],[OUTCOME]]="SDNC"),1,0)</f>
        <v>0</v>
      </c>
      <c r="AL6610" s="70"/>
      <c r="BM6610" s="135" t="str">
        <f>Tabella2[[#This Row],[ACT START]]</f>
        <v>10:15</v>
      </c>
      <c r="BN6610" s="136" t="str">
        <f>Tabella2[[#This Row],[ACT STOP]]</f>
        <v>11:15</v>
      </c>
      <c r="BO6610" s="101"/>
      <c r="BR6610" s="109" t="str">
        <f t="shared" si="121"/>
        <v>SH-25-6599</v>
      </c>
      <c r="BS6610" s="109" t="s">
        <v>332</v>
      </c>
      <c r="BT6610" t="str">
        <f>Tabella2[[#This Row],[OUTCOME]]</f>
        <v>SDC</v>
      </c>
      <c r="BU6610" t="str">
        <f>_xlfn.CONCAT(Tabella2[[#This Row],[NAME SP]],Tabella2[[#This Row],[ID SP]]," - ",Tabella2[[#This Row],[SYLLABUS NO]])</f>
        <v>Support IFTS - SUPP</v>
      </c>
    </row>
    <row r="6611" spans="1:74" hidden="1">
      <c r="A6611" s="103" t="s">
        <v>13845</v>
      </c>
      <c r="B6611" s="102">
        <v>45975</v>
      </c>
      <c r="C6611" s="104">
        <f>_xlfn.ISOWEEKNUM(Tabella2[[#This Row],[Date]])</f>
        <v>46</v>
      </c>
      <c r="D6611" s="104" t="s">
        <v>6396</v>
      </c>
      <c r="E6611" s="104" t="s">
        <v>256</v>
      </c>
      <c r="F6611" s="104">
        <v>71</v>
      </c>
      <c r="G6611" s="104" t="s">
        <v>284</v>
      </c>
      <c r="H6611" s="105">
        <v>9</v>
      </c>
      <c r="I6611" s="104"/>
      <c r="J6611" s="104" t="s">
        <v>258</v>
      </c>
      <c r="K6611" s="104" t="s">
        <v>81</v>
      </c>
      <c r="L6611" s="104" t="s">
        <v>259</v>
      </c>
      <c r="M6611" s="104" t="s">
        <v>461</v>
      </c>
      <c r="N6611" s="104"/>
      <c r="O6611" s="106"/>
      <c r="P6611" s="111" t="s">
        <v>491</v>
      </c>
      <c r="Q6611" s="153" t="s">
        <v>540</v>
      </c>
      <c r="R6611" s="153" t="s">
        <v>541</v>
      </c>
      <c r="S6611" s="153">
        <f>Tabella2[[#This Row],[PLD STOP]]-Tabella2[[#This Row],[PLD START]]</f>
        <v>4.1666666666666685E-2</v>
      </c>
      <c r="T6611" s="153" t="s">
        <v>540</v>
      </c>
      <c r="U6611" s="153" t="s">
        <v>541</v>
      </c>
      <c r="V6611" s="153">
        <f>IF(ISBLANK(T6611),"",Tabella2[[#This Row],[ACT STOP]]-Tabella2[[#This Row],[ACT START]])</f>
        <v>4.1666666666666685E-2</v>
      </c>
      <c r="W6611" s="104" t="s">
        <v>92</v>
      </c>
      <c r="X6611" s="104" t="s">
        <v>91</v>
      </c>
      <c r="Y6611" s="110"/>
      <c r="Z6611" s="106"/>
      <c r="AA6611" s="104"/>
      <c r="AB6611" s="107"/>
      <c r="AC6611" s="72">
        <f>IF(OR(Tabella2[[#This Row],[OUTCOME]]="DCO",Tabella2[[#This Row],[OUTCOME]]="SDC"),1,0)</f>
        <v>1</v>
      </c>
      <c r="AH6611" s="70"/>
      <c r="AI6611" s="70"/>
      <c r="AJ6611">
        <f>IF(OR(Tabella2[[#This Row],[OUTCOME]]="DNCO", Tabella2[[#This Row],[OUTCOME]]="SDNC"),1,0)</f>
        <v>0</v>
      </c>
      <c r="AL6611" s="70"/>
      <c r="BM6611" s="135" t="str">
        <f>Tabella2[[#This Row],[ACT START]]</f>
        <v>10:15</v>
      </c>
      <c r="BN6611" s="136" t="str">
        <f>Tabella2[[#This Row],[ACT STOP]]</f>
        <v>11:15</v>
      </c>
      <c r="BO6611" s="101"/>
      <c r="BR6611" s="109" t="str">
        <f t="shared" si="121"/>
        <v>SH-25-6600</v>
      </c>
      <c r="BS6611" s="109" t="s">
        <v>339</v>
      </c>
      <c r="BT6611" t="str">
        <f>Tabella2[[#This Row],[OUTCOME]]</f>
        <v>DCO</v>
      </c>
      <c r="BU6611" t="str">
        <f>_xlfn.CONCAT(Tabella2[[#This Row],[NAME SP]],Tabella2[[#This Row],[ID SP]]," - ",Tabella2[[#This Row],[SYLLABUS NO]])</f>
        <v>QATAR71 - FMS CAS01</v>
      </c>
      <c r="BV6611" t="s">
        <v>12153</v>
      </c>
    </row>
    <row r="6612" spans="1:74" hidden="1">
      <c r="A6612" s="103" t="s">
        <v>13846</v>
      </c>
      <c r="B6612" s="102">
        <v>45975</v>
      </c>
      <c r="C6612" s="104">
        <f>_xlfn.ISOWEEKNUM(Tabella2[[#This Row],[Date]])</f>
        <v>46</v>
      </c>
      <c r="D6612" s="104" t="s">
        <v>6396</v>
      </c>
      <c r="E6612" s="104" t="s">
        <v>256</v>
      </c>
      <c r="F6612" s="104">
        <v>70</v>
      </c>
      <c r="G6612" s="104" t="s">
        <v>257</v>
      </c>
      <c r="H6612" s="105">
        <v>14</v>
      </c>
      <c r="I6612" s="104"/>
      <c r="J6612" s="104" t="s">
        <v>258</v>
      </c>
      <c r="K6612" s="104" t="s">
        <v>79</v>
      </c>
      <c r="L6612" s="104" t="s">
        <v>299</v>
      </c>
      <c r="M6612" s="104" t="s">
        <v>361</v>
      </c>
      <c r="N6612" s="104"/>
      <c r="O6612" s="108" t="str">
        <f>A6613</f>
        <v>19018</v>
      </c>
      <c r="P6612" s="111" t="s">
        <v>2616</v>
      </c>
      <c r="Q6612" s="153" t="s">
        <v>4384</v>
      </c>
      <c r="R6612" s="153" t="s">
        <v>4385</v>
      </c>
      <c r="S6612" s="153">
        <f>Tabella2[[#This Row],[PLD STOP]]-Tabella2[[#This Row],[PLD START]]</f>
        <v>4.1666666666666685E-2</v>
      </c>
      <c r="T6612" s="153" t="s">
        <v>4384</v>
      </c>
      <c r="U6612" s="153" t="s">
        <v>4385</v>
      </c>
      <c r="V6612" s="153">
        <f>IF(ISBLANK(T6612),"",Tabella2[[#This Row],[ACT STOP]]-Tabella2[[#This Row],[ACT START]])</f>
        <v>4.1666666666666685E-2</v>
      </c>
      <c r="W6612" s="104" t="s">
        <v>92</v>
      </c>
      <c r="X6612" s="104" t="s">
        <v>91</v>
      </c>
      <c r="Y6612" s="110"/>
      <c r="Z6612" s="106"/>
      <c r="AA6612" s="104"/>
      <c r="AB6612" s="107"/>
      <c r="AC6612" s="72">
        <f>IF(OR(Tabella2[[#This Row],[OUTCOME]]="DCO",Tabella2[[#This Row],[OUTCOME]]="SDC"),1,0)</f>
        <v>1</v>
      </c>
      <c r="AH6612" s="70"/>
      <c r="AI6612" s="70"/>
      <c r="AJ6612">
        <f>IF(OR(Tabella2[[#This Row],[OUTCOME]]="DNCO", Tabella2[[#This Row],[OUTCOME]]="SDNC"),1,0)</f>
        <v>0</v>
      </c>
      <c r="AL6612" s="70"/>
      <c r="BM6612" s="135" t="str">
        <f>Tabella2[[#This Row],[ACT START]]</f>
        <v>11:45</v>
      </c>
      <c r="BN6612" s="136" t="str">
        <f>Tabella2[[#This Row],[ACT STOP]]</f>
        <v>12:45</v>
      </c>
      <c r="BO6612" s="101"/>
      <c r="BR6612" s="109" t="str">
        <f t="shared" si="121"/>
        <v>SH-25-6601</v>
      </c>
      <c r="BS6612" s="109" t="s">
        <v>372</v>
      </c>
      <c r="BT6612" t="str">
        <f>Tabella2[[#This Row],[OUTCOME]]</f>
        <v>DCO</v>
      </c>
      <c r="BU6612" t="str">
        <f>_xlfn.CONCAT(Tabella2[[#This Row],[NAME SP]],Tabella2[[#This Row],[ID SP]]," - ",Tabella2[[#This Row],[SYLLABUS NO]])</f>
        <v>QATAR70 - NET ARNG02</v>
      </c>
      <c r="BV6612" t="s">
        <v>12002</v>
      </c>
    </row>
    <row r="6613" spans="1:74" hidden="1">
      <c r="A6613" s="103" t="s">
        <v>13847</v>
      </c>
      <c r="B6613" s="102">
        <v>45975</v>
      </c>
      <c r="C6613" s="104">
        <f>_xlfn.ISOWEEKNUM(Tabella2[[#This Row],[Date]])</f>
        <v>46</v>
      </c>
      <c r="D6613" s="104" t="s">
        <v>195</v>
      </c>
      <c r="E6613" s="104" t="s">
        <v>298</v>
      </c>
      <c r="F6613" s="104"/>
      <c r="G6613" s="104" t="s">
        <v>257</v>
      </c>
      <c r="H6613" s="105">
        <v>9</v>
      </c>
      <c r="I6613" s="104"/>
      <c r="J6613" s="104" t="s">
        <v>258</v>
      </c>
      <c r="K6613" s="104" t="s">
        <v>78</v>
      </c>
      <c r="L6613" s="104" t="s">
        <v>299</v>
      </c>
      <c r="M6613" s="104" t="s">
        <v>361</v>
      </c>
      <c r="N6613" s="104"/>
      <c r="O6613" s="108" t="str">
        <f>A6612</f>
        <v>19017</v>
      </c>
      <c r="P6613" s="111" t="s">
        <v>300</v>
      </c>
      <c r="Q6613" s="153" t="s">
        <v>4384</v>
      </c>
      <c r="R6613" s="153" t="s">
        <v>4385</v>
      </c>
      <c r="S6613" s="153">
        <f>Tabella2[[#This Row],[PLD STOP]]-Tabella2[[#This Row],[PLD START]]</f>
        <v>4.1666666666666685E-2</v>
      </c>
      <c r="T6613" s="153" t="s">
        <v>4384</v>
      </c>
      <c r="U6613" s="153" t="s">
        <v>4385</v>
      </c>
      <c r="V6613" s="153">
        <f>IF(ISBLANK(T6613),"",Tabella2[[#This Row],[ACT STOP]]-Tabella2[[#This Row],[ACT START]])</f>
        <v>4.1666666666666685E-2</v>
      </c>
      <c r="W6613" s="104" t="s">
        <v>122</v>
      </c>
      <c r="X6613" s="104" t="s">
        <v>91</v>
      </c>
      <c r="Y6613" s="110"/>
      <c r="Z6613" s="106"/>
      <c r="AA6613" s="104"/>
      <c r="AB6613" s="107"/>
      <c r="AC6613" s="72">
        <f>IF(OR(Tabella2[[#This Row],[OUTCOME]]="DCO",Tabella2[[#This Row],[OUTCOME]]="SDC"),1,0)</f>
        <v>1</v>
      </c>
      <c r="AH6613" s="70"/>
      <c r="AI6613" s="70"/>
      <c r="AJ6613">
        <f>IF(OR(Tabella2[[#This Row],[OUTCOME]]="DNCO", Tabella2[[#This Row],[OUTCOME]]="SDNC"),1,0)</f>
        <v>0</v>
      </c>
      <c r="AL6613" s="70"/>
      <c r="BM6613" s="135" t="str">
        <f>Tabella2[[#This Row],[ACT START]]</f>
        <v>11:45</v>
      </c>
      <c r="BN6613" s="136" t="str">
        <f>Tabella2[[#This Row],[ACT STOP]]</f>
        <v>12:45</v>
      </c>
      <c r="BO6613" s="101"/>
      <c r="BR6613" s="109" t="str">
        <f t="shared" si="121"/>
        <v>SH-25-6602</v>
      </c>
      <c r="BS6613" s="109" t="s">
        <v>318</v>
      </c>
      <c r="BT6613" t="str">
        <f>Tabella2[[#This Row],[OUTCOME]]</f>
        <v>SDC</v>
      </c>
      <c r="BU6613" t="str">
        <f>_xlfn.CONCAT(Tabella2[[#This Row],[NAME SP]],Tabella2[[#This Row],[ID SP]]," - ",Tabella2[[#This Row],[SYLLABUS NO]])</f>
        <v>Support QATAR - SUPP</v>
      </c>
    </row>
    <row r="6614" spans="1:74" hidden="1">
      <c r="A6614" s="103" t="s">
        <v>13848</v>
      </c>
      <c r="B6614" s="102">
        <v>45975</v>
      </c>
      <c r="C6614" s="104">
        <f>_xlfn.ISOWEEKNUM(Tabella2[[#This Row],[Date]])</f>
        <v>46</v>
      </c>
      <c r="D6614" s="104" t="s">
        <v>763</v>
      </c>
      <c r="E6614" s="104" t="s">
        <v>256</v>
      </c>
      <c r="F6614" s="104">
        <v>65</v>
      </c>
      <c r="G6614" s="104" t="s">
        <v>284</v>
      </c>
      <c r="H6614" s="105">
        <v>22</v>
      </c>
      <c r="I6614" s="104"/>
      <c r="J6614" s="104" t="s">
        <v>258</v>
      </c>
      <c r="K6614" s="104" t="s">
        <v>81</v>
      </c>
      <c r="L6614" s="104" t="s">
        <v>299</v>
      </c>
      <c r="M6614" s="104" t="s">
        <v>361</v>
      </c>
      <c r="N6614" s="104"/>
      <c r="O6614" s="108" t="str">
        <f>A6615</f>
        <v>19020</v>
      </c>
      <c r="P6614" s="111" t="s">
        <v>371</v>
      </c>
      <c r="Q6614" s="153" t="s">
        <v>4384</v>
      </c>
      <c r="R6614" s="153" t="s">
        <v>4385</v>
      </c>
      <c r="S6614" s="153">
        <f>Tabella2[[#This Row],[PLD STOP]]-Tabella2[[#This Row],[PLD START]]</f>
        <v>4.1666666666666685E-2</v>
      </c>
      <c r="T6614" s="153" t="s">
        <v>4384</v>
      </c>
      <c r="U6614" s="153" t="s">
        <v>4385</v>
      </c>
      <c r="V6614" s="153">
        <f>IF(ISBLANK(T6614),"",Tabella2[[#This Row],[ACT STOP]]-Tabella2[[#This Row],[ACT START]])</f>
        <v>4.1666666666666685E-2</v>
      </c>
      <c r="W6614" s="104" t="s">
        <v>92</v>
      </c>
      <c r="X6614" s="104" t="s">
        <v>91</v>
      </c>
      <c r="Y6614" s="110"/>
      <c r="Z6614" s="106"/>
      <c r="AA6614" s="104"/>
      <c r="AB6614" s="107"/>
      <c r="AC6614" s="72">
        <f>IF(OR(Tabella2[[#This Row],[OUTCOME]]="DCO",Tabella2[[#This Row],[OUTCOME]]="SDC"),1,0)</f>
        <v>1</v>
      </c>
      <c r="AH6614" s="70"/>
      <c r="AI6614" s="70"/>
      <c r="AJ6614">
        <f>IF(OR(Tabella2[[#This Row],[OUTCOME]]="DNCO", Tabella2[[#This Row],[OUTCOME]]="SDNC"),1,0)</f>
        <v>0</v>
      </c>
      <c r="AL6614" s="70"/>
      <c r="BM6614" s="135" t="str">
        <f>Tabella2[[#This Row],[ACT START]]</f>
        <v>11:45</v>
      </c>
      <c r="BN6614" s="136" t="str">
        <f>Tabella2[[#This Row],[ACT STOP]]</f>
        <v>12:45</v>
      </c>
      <c r="BO6614" s="101"/>
      <c r="BR6614" s="109" t="str">
        <f t="shared" si="121"/>
        <v>SH-25-6603</v>
      </c>
      <c r="BS6614" s="109" t="s">
        <v>295</v>
      </c>
      <c r="BT6614" t="str">
        <f>Tabella2[[#This Row],[OUTCOME]]</f>
        <v>DCO</v>
      </c>
      <c r="BU6614" t="str">
        <f>_xlfn.CONCAT(Tabella2[[#This Row],[NAME SP]],Tabella2[[#This Row],[ID SP]]," - ",Tabella2[[#This Row],[SYLLABUS NO]])</f>
        <v>QATAR65 - NET ARNG01</v>
      </c>
      <c r="BV6614" t="s">
        <v>11943</v>
      </c>
    </row>
    <row r="6615" spans="1:74" hidden="1">
      <c r="A6615" s="103" t="s">
        <v>13849</v>
      </c>
      <c r="B6615" s="102">
        <v>45975</v>
      </c>
      <c r="C6615" s="104">
        <f>_xlfn.ISOWEEKNUM(Tabella2[[#This Row],[Date]])</f>
        <v>46</v>
      </c>
      <c r="D6615" s="104" t="s">
        <v>195</v>
      </c>
      <c r="E6615" s="104" t="s">
        <v>298</v>
      </c>
      <c r="F6615" s="104"/>
      <c r="G6615" s="104" t="s">
        <v>284</v>
      </c>
      <c r="H6615" s="105">
        <v>23</v>
      </c>
      <c r="I6615" s="104"/>
      <c r="J6615" s="104" t="s">
        <v>258</v>
      </c>
      <c r="K6615" s="104" t="s">
        <v>80</v>
      </c>
      <c r="L6615" s="104" t="s">
        <v>299</v>
      </c>
      <c r="M6615" s="104" t="s">
        <v>361</v>
      </c>
      <c r="N6615" s="104"/>
      <c r="O6615" s="108" t="str">
        <f>A6614</f>
        <v>19019</v>
      </c>
      <c r="P6615" s="111" t="s">
        <v>300</v>
      </c>
      <c r="Q6615" s="153" t="s">
        <v>4384</v>
      </c>
      <c r="R6615" s="153" t="s">
        <v>4385</v>
      </c>
      <c r="S6615" s="153">
        <f>Tabella2[[#This Row],[PLD STOP]]-Tabella2[[#This Row],[PLD START]]</f>
        <v>4.1666666666666685E-2</v>
      </c>
      <c r="T6615" s="153" t="s">
        <v>4384</v>
      </c>
      <c r="U6615" s="153" t="s">
        <v>4385</v>
      </c>
      <c r="V6615" s="153">
        <f>IF(ISBLANK(T6615),"",Tabella2[[#This Row],[ACT STOP]]-Tabella2[[#This Row],[ACT START]])</f>
        <v>4.1666666666666685E-2</v>
      </c>
      <c r="W6615" s="104" t="s">
        <v>122</v>
      </c>
      <c r="X6615" s="104" t="s">
        <v>91</v>
      </c>
      <c r="Y6615" s="110"/>
      <c r="Z6615" s="106"/>
      <c r="AA6615" s="104"/>
      <c r="AB6615" s="107"/>
      <c r="AC6615" s="72">
        <f>IF(OR(Tabella2[[#This Row],[OUTCOME]]="DCO",Tabella2[[#This Row],[OUTCOME]]="SDC"),1,0)</f>
        <v>1</v>
      </c>
      <c r="AH6615" s="70"/>
      <c r="AI6615" s="70"/>
      <c r="AJ6615">
        <f>IF(OR(Tabella2[[#This Row],[OUTCOME]]="DNCO", Tabella2[[#This Row],[OUTCOME]]="SDNC"),1,0)</f>
        <v>0</v>
      </c>
      <c r="AL6615" s="70"/>
      <c r="BM6615" s="135" t="str">
        <f>Tabella2[[#This Row],[ACT START]]</f>
        <v>11:45</v>
      </c>
      <c r="BN6615" s="136" t="str">
        <f>Tabella2[[#This Row],[ACT STOP]]</f>
        <v>12:45</v>
      </c>
      <c r="BO6615" s="101"/>
      <c r="BR6615" s="109" t="str">
        <f t="shared" si="121"/>
        <v>SH-25-6604</v>
      </c>
      <c r="BS6615" s="109" t="s">
        <v>358</v>
      </c>
      <c r="BT6615" t="str">
        <f>Tabella2[[#This Row],[OUTCOME]]</f>
        <v>SDC</v>
      </c>
      <c r="BU6615" t="str">
        <f>_xlfn.CONCAT(Tabella2[[#This Row],[NAME SP]],Tabella2[[#This Row],[ID SP]]," - ",Tabella2[[#This Row],[SYLLABUS NO]])</f>
        <v>Support QATAR - SUPP</v>
      </c>
    </row>
    <row r="6616" spans="1:74" hidden="1">
      <c r="A6616" s="103" t="s">
        <v>13850</v>
      </c>
      <c r="B6616" s="102">
        <v>45975</v>
      </c>
      <c r="C6616" s="104">
        <f>_xlfn.ISOWEEKNUM(Tabella2[[#This Row],[Date]])</f>
        <v>46</v>
      </c>
      <c r="D6616" s="104" t="s">
        <v>9759</v>
      </c>
      <c r="E6616" s="104" t="s">
        <v>284</v>
      </c>
      <c r="F6616" s="104">
        <v>86</v>
      </c>
      <c r="G6616" s="104" t="s">
        <v>257</v>
      </c>
      <c r="H6616" s="105">
        <v>10</v>
      </c>
      <c r="I6616" s="104"/>
      <c r="J6616" s="104" t="s">
        <v>258</v>
      </c>
      <c r="K6616" s="104" t="s">
        <v>83</v>
      </c>
      <c r="L6616" s="104" t="s">
        <v>259</v>
      </c>
      <c r="M6616" s="104" t="s">
        <v>260</v>
      </c>
      <c r="N6616" s="104"/>
      <c r="O6616" s="106"/>
      <c r="P6616" s="111" t="s">
        <v>1850</v>
      </c>
      <c r="Q6616" s="153" t="s">
        <v>4384</v>
      </c>
      <c r="R6616" s="153" t="s">
        <v>4385</v>
      </c>
      <c r="S6616" s="153">
        <f>Tabella2[[#This Row],[PLD STOP]]-Tabella2[[#This Row],[PLD START]]</f>
        <v>4.1666666666666685E-2</v>
      </c>
      <c r="T6616" s="153" t="s">
        <v>4384</v>
      </c>
      <c r="U6616" s="153" t="s">
        <v>4385</v>
      </c>
      <c r="V6616" s="153">
        <f>IF(ISBLANK(T6616),"",Tabella2[[#This Row],[ACT STOP]]-Tabella2[[#This Row],[ACT START]])</f>
        <v>4.1666666666666685E-2</v>
      </c>
      <c r="W6616" s="104" t="s">
        <v>92</v>
      </c>
      <c r="X6616" s="104" t="s">
        <v>91</v>
      </c>
      <c r="Y6616" s="110"/>
      <c r="Z6616" s="106"/>
      <c r="AA6616" s="104"/>
      <c r="AB6616" s="107"/>
      <c r="AC6616" s="72">
        <f>IF(OR(Tabella2[[#This Row],[OUTCOME]]="DCO",Tabella2[[#This Row],[OUTCOME]]="SDC"),1,0)</f>
        <v>1</v>
      </c>
      <c r="AH6616" s="70"/>
      <c r="AI6616" s="70"/>
      <c r="AJ6616">
        <f>IF(OR(Tabella2[[#This Row],[OUTCOME]]="DNCO", Tabella2[[#This Row],[OUTCOME]]="SDNC"),1,0)</f>
        <v>0</v>
      </c>
      <c r="AL6616" s="70"/>
      <c r="BM6616" s="135" t="str">
        <f>Tabella2[[#This Row],[ACT START]]</f>
        <v>11:45</v>
      </c>
      <c r="BN6616" s="136" t="str">
        <f>Tabella2[[#This Row],[ACT STOP]]</f>
        <v>12:45</v>
      </c>
      <c r="BO6616" s="101"/>
      <c r="BR6616" s="109" t="str">
        <f t="shared" si="121"/>
        <v>SH-25-6605</v>
      </c>
      <c r="BS6616" s="109" t="s">
        <v>552</v>
      </c>
      <c r="BT6616" t="str">
        <f>Tabella2[[#This Row],[OUTCOME]]</f>
        <v>DCO</v>
      </c>
      <c r="BU6616" t="str">
        <f>_xlfn.CONCAT(Tabella2[[#This Row],[NAME SP]],Tabella2[[#This Row],[ID SP]]," - ",Tabella2[[#This Row],[SYLLABUS NO]])</f>
        <v>IFTS86 - FMS NVG01</v>
      </c>
      <c r="BV6616" t="s">
        <v>11899</v>
      </c>
    </row>
    <row r="6617" spans="1:74" hidden="1">
      <c r="A6617" s="103" t="s">
        <v>13851</v>
      </c>
      <c r="B6617" s="102">
        <v>45975</v>
      </c>
      <c r="C6617" s="104">
        <f>_xlfn.ISOWEEKNUM(Tabella2[[#This Row],[Date]])</f>
        <v>46</v>
      </c>
      <c r="D6617" s="104" t="s">
        <v>6396</v>
      </c>
      <c r="E6617" s="104" t="s">
        <v>256</v>
      </c>
      <c r="F6617" s="104">
        <v>73</v>
      </c>
      <c r="G6617" s="104" t="s">
        <v>257</v>
      </c>
      <c r="H6617" s="105">
        <v>5</v>
      </c>
      <c r="I6617" s="104"/>
      <c r="J6617" s="104" t="s">
        <v>258</v>
      </c>
      <c r="K6617" s="104" t="s">
        <v>77</v>
      </c>
      <c r="L6617" s="104" t="s">
        <v>259</v>
      </c>
      <c r="M6617" s="104" t="s">
        <v>461</v>
      </c>
      <c r="N6617" s="104"/>
      <c r="O6617" s="106"/>
      <c r="P6617" s="111" t="s">
        <v>491</v>
      </c>
      <c r="Q6617" s="153" t="s">
        <v>4384</v>
      </c>
      <c r="R6617" s="153" t="s">
        <v>4385</v>
      </c>
      <c r="S6617" s="153">
        <f>Tabella2[[#This Row],[PLD STOP]]-Tabella2[[#This Row],[PLD START]]</f>
        <v>4.1666666666666685E-2</v>
      </c>
      <c r="T6617" s="153" t="s">
        <v>4384</v>
      </c>
      <c r="U6617" s="153" t="s">
        <v>4385</v>
      </c>
      <c r="V6617" s="153">
        <f>IF(ISBLANK(T6617),"",Tabella2[[#This Row],[ACT STOP]]-Tabella2[[#This Row],[ACT START]])</f>
        <v>4.1666666666666685E-2</v>
      </c>
      <c r="W6617" s="104" t="s">
        <v>92</v>
      </c>
      <c r="X6617" s="104" t="s">
        <v>91</v>
      </c>
      <c r="Y6617" s="110"/>
      <c r="Z6617" s="106"/>
      <c r="AA6617" s="104"/>
      <c r="AB6617" s="107"/>
      <c r="AC6617" s="72">
        <f>IF(OR(Tabella2[[#This Row],[OUTCOME]]="DCO",Tabella2[[#This Row],[OUTCOME]]="SDC"),1,0)</f>
        <v>1</v>
      </c>
      <c r="AH6617" s="70"/>
      <c r="AI6617" s="70"/>
      <c r="AJ6617">
        <f>IF(OR(Tabella2[[#This Row],[OUTCOME]]="DNCO", Tabella2[[#This Row],[OUTCOME]]="SDNC"),1,0)</f>
        <v>0</v>
      </c>
      <c r="AL6617" s="70"/>
      <c r="BM6617" s="135" t="str">
        <f>Tabella2[[#This Row],[ACT START]]</f>
        <v>11:45</v>
      </c>
      <c r="BN6617" s="136" t="str">
        <f>Tabella2[[#This Row],[ACT STOP]]</f>
        <v>12:45</v>
      </c>
      <c r="BO6617" s="101"/>
      <c r="BR6617" s="109" t="str">
        <f t="shared" si="121"/>
        <v>SH-25-6606</v>
      </c>
      <c r="BS6617" s="109" t="s">
        <v>416</v>
      </c>
      <c r="BT6617" t="str">
        <f>Tabella2[[#This Row],[OUTCOME]]</f>
        <v>DCO</v>
      </c>
      <c r="BU6617" t="str">
        <f>_xlfn.CONCAT(Tabella2[[#This Row],[NAME SP]],Tabella2[[#This Row],[ID SP]]," - ",Tabella2[[#This Row],[SYLLABUS NO]])</f>
        <v>QATAR73 - FMS CAS01</v>
      </c>
      <c r="BV6617" t="s">
        <v>12012</v>
      </c>
    </row>
    <row r="6618" spans="1:74" hidden="1">
      <c r="A6618" s="103" t="s">
        <v>13856</v>
      </c>
      <c r="B6618" s="102">
        <v>45978</v>
      </c>
      <c r="C6618" s="104">
        <f>_xlfn.ISOWEEKNUM(Tabella2[[#This Row],[Date]])</f>
        <v>47</v>
      </c>
      <c r="D6618" s="104" t="s">
        <v>6396</v>
      </c>
      <c r="E6618" s="104" t="s">
        <v>256</v>
      </c>
      <c r="F6618" s="104">
        <v>75</v>
      </c>
      <c r="G6618" s="104" t="s">
        <v>257</v>
      </c>
      <c r="H6618" s="105">
        <v>12</v>
      </c>
      <c r="I6618" s="104"/>
      <c r="J6618" s="104" t="s">
        <v>258</v>
      </c>
      <c r="K6618" s="104" t="s">
        <v>79</v>
      </c>
      <c r="L6618" s="104" t="s">
        <v>299</v>
      </c>
      <c r="M6618" s="104" t="s">
        <v>276</v>
      </c>
      <c r="N6618" s="104"/>
      <c r="O6618" s="108" t="str">
        <f>A6619</f>
        <v>19024</v>
      </c>
      <c r="P6618" s="111" t="s">
        <v>664</v>
      </c>
      <c r="Q6618" s="153" t="s">
        <v>541</v>
      </c>
      <c r="R6618" s="153" t="s">
        <v>10080</v>
      </c>
      <c r="S6618" s="153">
        <f>Tabella2[[#This Row],[PLD STOP]]-Tabella2[[#This Row],[PLD START]]</f>
        <v>4.166666666666663E-2</v>
      </c>
      <c r="T6618" s="153" t="s">
        <v>541</v>
      </c>
      <c r="U6618" s="153" t="s">
        <v>10080</v>
      </c>
      <c r="V6618" s="153">
        <f>IF(ISBLANK(T6618),"",Tabella2[[#This Row],[ACT STOP]]-Tabella2[[#This Row],[ACT START]])</f>
        <v>4.166666666666663E-2</v>
      </c>
      <c r="W6618" s="104" t="s">
        <v>92</v>
      </c>
      <c r="X6618" s="104" t="s">
        <v>91</v>
      </c>
      <c r="Y6618" s="110"/>
      <c r="Z6618" s="106"/>
      <c r="AA6618" s="104"/>
      <c r="AB6618" s="107"/>
      <c r="AC6618" s="72">
        <f>IF(OR(Tabella2[[#This Row],[OUTCOME]]="DCO",Tabella2[[#This Row],[OUTCOME]]="SDC"),1,0)</f>
        <v>1</v>
      </c>
      <c r="AH6618" s="70"/>
      <c r="AI6618" s="70"/>
      <c r="AJ6618">
        <f>IF(OR(Tabella2[[#This Row],[OUTCOME]]="DNCO", Tabella2[[#This Row],[OUTCOME]]="SDNC"),1,0)</f>
        <v>0</v>
      </c>
      <c r="AL6618" s="70"/>
      <c r="BM6618" s="135" t="str">
        <f>Tabella2[[#This Row],[ACT START]]</f>
        <v>11:15</v>
      </c>
      <c r="BN6618" s="136" t="str">
        <f>Tabella2[[#This Row],[ACT STOP]]</f>
        <v>12:15</v>
      </c>
      <c r="BO6618" s="101"/>
      <c r="BR6618" s="109" t="str">
        <f t="shared" ref="BR6618:BR6681" si="122">_xlfn.CONCAT(LEFT(BR6617,6),TEXT(RIGHT(BR6617,4)+1,"0000"))</f>
        <v>SH-25-6607</v>
      </c>
      <c r="BS6618" s="109" t="s">
        <v>266</v>
      </c>
      <c r="BT6618" t="str">
        <f>Tabella2[[#This Row],[OUTCOME]]</f>
        <v>DCO</v>
      </c>
      <c r="BU6618" t="str">
        <f>_xlfn.CONCAT(Tabella2[[#This Row],[NAME SP]],Tabella2[[#This Row],[ID SP]]," - ",Tabella2[[#This Row],[SYLLABUS NO]])</f>
        <v>QATAR75 - FMSC OBFM02</v>
      </c>
      <c r="BV6618" t="s">
        <v>11971</v>
      </c>
    </row>
    <row r="6619" spans="1:74" hidden="1">
      <c r="A6619" s="103" t="s">
        <v>13857</v>
      </c>
      <c r="B6619" s="102">
        <v>45978</v>
      </c>
      <c r="C6619" s="104">
        <f>_xlfn.ISOWEEKNUM(Tabella2[[#This Row],[Date]])</f>
        <v>47</v>
      </c>
      <c r="D6619" s="104" t="s">
        <v>195</v>
      </c>
      <c r="E6619" s="104" t="s">
        <v>298</v>
      </c>
      <c r="F6619" s="104"/>
      <c r="G6619" s="104" t="s">
        <v>257</v>
      </c>
      <c r="H6619" s="105">
        <v>15</v>
      </c>
      <c r="I6619" s="104"/>
      <c r="J6619" s="104" t="s">
        <v>258</v>
      </c>
      <c r="K6619" s="104" t="s">
        <v>78</v>
      </c>
      <c r="L6619" s="104" t="s">
        <v>299</v>
      </c>
      <c r="M6619" s="104" t="s">
        <v>276</v>
      </c>
      <c r="N6619" s="104"/>
      <c r="O6619" s="108" t="str">
        <f>A6618</f>
        <v>19023</v>
      </c>
      <c r="P6619" s="111" t="s">
        <v>300</v>
      </c>
      <c r="Q6619" s="153" t="s">
        <v>541</v>
      </c>
      <c r="R6619" s="153" t="s">
        <v>10080</v>
      </c>
      <c r="S6619" s="153">
        <f>Tabella2[[#This Row],[PLD STOP]]-Tabella2[[#This Row],[PLD START]]</f>
        <v>4.166666666666663E-2</v>
      </c>
      <c r="T6619" s="153" t="s">
        <v>541</v>
      </c>
      <c r="U6619" s="153" t="s">
        <v>10080</v>
      </c>
      <c r="V6619" s="153">
        <f>IF(ISBLANK(T6619),"",Tabella2[[#This Row],[ACT STOP]]-Tabella2[[#This Row],[ACT START]])</f>
        <v>4.166666666666663E-2</v>
      </c>
      <c r="W6619" s="104" t="s">
        <v>122</v>
      </c>
      <c r="X6619" s="104" t="s">
        <v>91</v>
      </c>
      <c r="Y6619" s="110"/>
      <c r="Z6619" s="106"/>
      <c r="AA6619" s="104"/>
      <c r="AB6619" s="107"/>
      <c r="AC6619" s="72">
        <f>IF(OR(Tabella2[[#This Row],[OUTCOME]]="DCO",Tabella2[[#This Row],[OUTCOME]]="SDC"),1,0)</f>
        <v>1</v>
      </c>
      <c r="AH6619" s="70"/>
      <c r="AI6619" s="70"/>
      <c r="AJ6619">
        <f>IF(OR(Tabella2[[#This Row],[OUTCOME]]="DNCO", Tabella2[[#This Row],[OUTCOME]]="SDNC"),1,0)</f>
        <v>0</v>
      </c>
      <c r="AL6619" s="70"/>
      <c r="BM6619" s="135" t="str">
        <f>Tabella2[[#This Row],[ACT START]]</f>
        <v>11:15</v>
      </c>
      <c r="BN6619" s="136" t="str">
        <f>Tabella2[[#This Row],[ACT STOP]]</f>
        <v>12:15</v>
      </c>
      <c r="BO6619" s="101"/>
      <c r="BR6619" s="109" t="str">
        <f t="shared" si="122"/>
        <v>SH-25-6608</v>
      </c>
      <c r="BS6619" s="109" t="s">
        <v>1028</v>
      </c>
      <c r="BT6619" t="str">
        <f>Tabella2[[#This Row],[OUTCOME]]</f>
        <v>SDC</v>
      </c>
      <c r="BU6619" t="str">
        <f>_xlfn.CONCAT(Tabella2[[#This Row],[NAME SP]],Tabella2[[#This Row],[ID SP]]," - ",Tabella2[[#This Row],[SYLLABUS NO]])</f>
        <v>Support QATAR - SUPP</v>
      </c>
    </row>
    <row r="6620" spans="1:74" hidden="1">
      <c r="A6620" s="103" t="s">
        <v>13858</v>
      </c>
      <c r="B6620" s="102">
        <v>45978</v>
      </c>
      <c r="C6620" s="104">
        <f>_xlfn.ISOWEEKNUM(Tabella2[[#This Row],[Date]])</f>
        <v>47</v>
      </c>
      <c r="D6620" s="104" t="s">
        <v>9764</v>
      </c>
      <c r="E6620" s="104" t="s">
        <v>284</v>
      </c>
      <c r="F6620" s="104">
        <v>78</v>
      </c>
      <c r="G6620" s="104" t="s">
        <v>257</v>
      </c>
      <c r="H6620" s="105">
        <v>13</v>
      </c>
      <c r="I6620" s="104"/>
      <c r="J6620" s="104" t="s">
        <v>258</v>
      </c>
      <c r="K6620" s="104" t="s">
        <v>83</v>
      </c>
      <c r="L6620" s="104" t="s">
        <v>299</v>
      </c>
      <c r="M6620" s="104" t="s">
        <v>361</v>
      </c>
      <c r="N6620" s="104"/>
      <c r="O6620" s="108" t="str">
        <f>A6621</f>
        <v>19026</v>
      </c>
      <c r="P6620" s="111" t="s">
        <v>362</v>
      </c>
      <c r="Q6620" s="153" t="s">
        <v>541</v>
      </c>
      <c r="R6620" s="153" t="s">
        <v>10080</v>
      </c>
      <c r="S6620" s="153">
        <f>Tabella2[[#This Row],[PLD STOP]]-Tabella2[[#This Row],[PLD START]]</f>
        <v>4.166666666666663E-2</v>
      </c>
      <c r="T6620" s="153">
        <v>0.46875</v>
      </c>
      <c r="U6620" s="153">
        <v>0.51041666666666663</v>
      </c>
      <c r="V6620" s="153">
        <f>IF(ISBLANK(T6620),"",Tabella2[[#This Row],[ACT STOP]]-Tabella2[[#This Row],[ACT START]])</f>
        <v>4.166666666666663E-2</v>
      </c>
      <c r="W6620" s="104" t="s">
        <v>92</v>
      </c>
      <c r="X6620" s="104" t="s">
        <v>91</v>
      </c>
      <c r="Y6620" s="110"/>
      <c r="Z6620" s="106"/>
      <c r="AA6620" s="104"/>
      <c r="AB6620" s="107"/>
      <c r="AC6620" s="72">
        <f>IF(OR(Tabella2[[#This Row],[OUTCOME]]="DCO",Tabella2[[#This Row],[OUTCOME]]="SDC"),1,0)</f>
        <v>1</v>
      </c>
      <c r="AH6620" s="70"/>
      <c r="AI6620" s="70"/>
      <c r="AJ6620">
        <f>IF(OR(Tabella2[[#This Row],[OUTCOME]]="DNCO", Tabella2[[#This Row],[OUTCOME]]="SDNC"),1,0)</f>
        <v>0</v>
      </c>
      <c r="AL6620" s="70"/>
      <c r="BM6620" s="135">
        <f>Tabella2[[#This Row],[ACT START]]</f>
        <v>0.46875</v>
      </c>
      <c r="BN6620" s="136">
        <f>Tabella2[[#This Row],[ACT STOP]]</f>
        <v>0.51041666666666663</v>
      </c>
      <c r="BO6620" s="101"/>
      <c r="BR6620" s="109" t="str">
        <f t="shared" si="122"/>
        <v>SH-25-6609</v>
      </c>
      <c r="BS6620" s="109" t="s">
        <v>427</v>
      </c>
      <c r="BT6620" t="str">
        <f>Tabella2[[#This Row],[OUTCOME]]</f>
        <v>DCO</v>
      </c>
      <c r="BU6620" t="str">
        <f>_xlfn.CONCAT(Tabella2[[#This Row],[NAME SP]],Tabella2[[#This Row],[ID SP]]," - ",Tabella2[[#This Row],[SYLLABUS NO]])</f>
        <v>IFTS78 - FMSC RNG01</v>
      </c>
      <c r="BV6620" t="s">
        <v>11877</v>
      </c>
    </row>
    <row r="6621" spans="1:74" hidden="1">
      <c r="A6621" s="103" t="s">
        <v>13859</v>
      </c>
      <c r="B6621" s="102">
        <v>45978</v>
      </c>
      <c r="C6621" s="104">
        <f>_xlfn.ISOWEEKNUM(Tabella2[[#This Row],[Date]])</f>
        <v>47</v>
      </c>
      <c r="D6621" s="104" t="s">
        <v>195</v>
      </c>
      <c r="E6621" s="104" t="s">
        <v>398</v>
      </c>
      <c r="F6621" s="104"/>
      <c r="G6621" s="104" t="s">
        <v>257</v>
      </c>
      <c r="H6621" s="105">
        <v>5</v>
      </c>
      <c r="I6621" s="104"/>
      <c r="J6621" s="104" t="s">
        <v>258</v>
      </c>
      <c r="K6621" s="104" t="s">
        <v>80</v>
      </c>
      <c r="L6621" s="104" t="s">
        <v>299</v>
      </c>
      <c r="M6621" s="104" t="s">
        <v>361</v>
      </c>
      <c r="N6621" s="104"/>
      <c r="O6621" s="108" t="str">
        <f>A6620</f>
        <v>19025</v>
      </c>
      <c r="P6621" s="111" t="s">
        <v>300</v>
      </c>
      <c r="Q6621" s="153" t="s">
        <v>541</v>
      </c>
      <c r="R6621" s="153" t="s">
        <v>10080</v>
      </c>
      <c r="S6621" s="153">
        <f>Tabella2[[#This Row],[PLD STOP]]-Tabella2[[#This Row],[PLD START]]</f>
        <v>4.166666666666663E-2</v>
      </c>
      <c r="T6621" s="153">
        <v>0.46875</v>
      </c>
      <c r="U6621" s="153">
        <v>0.51041666666666663</v>
      </c>
      <c r="V6621" s="153">
        <f>IF(ISBLANK(T6621),"",Tabella2[[#This Row],[ACT STOP]]-Tabella2[[#This Row],[ACT START]])</f>
        <v>4.166666666666663E-2</v>
      </c>
      <c r="W6621" s="104" t="s">
        <v>122</v>
      </c>
      <c r="X6621" s="104" t="s">
        <v>91</v>
      </c>
      <c r="Y6621" s="110"/>
      <c r="Z6621" s="106"/>
      <c r="AA6621" s="104"/>
      <c r="AB6621" s="107"/>
      <c r="AC6621" s="72">
        <f>IF(OR(Tabella2[[#This Row],[OUTCOME]]="DCO",Tabella2[[#This Row],[OUTCOME]]="SDC"),1,0)</f>
        <v>1</v>
      </c>
      <c r="AH6621" s="70"/>
      <c r="AI6621" s="70"/>
      <c r="AJ6621">
        <f>IF(OR(Tabella2[[#This Row],[OUTCOME]]="DNCO", Tabella2[[#This Row],[OUTCOME]]="SDNC"),1,0)</f>
        <v>0</v>
      </c>
      <c r="AL6621" s="70"/>
      <c r="BM6621" s="135">
        <f>Tabella2[[#This Row],[ACT START]]</f>
        <v>0.46875</v>
      </c>
      <c r="BN6621" s="136">
        <f>Tabella2[[#This Row],[ACT STOP]]</f>
        <v>0.51041666666666663</v>
      </c>
      <c r="BO6621" s="101"/>
      <c r="BR6621" s="109" t="str">
        <f t="shared" si="122"/>
        <v>SH-25-6610</v>
      </c>
      <c r="BS6621" s="109" t="s">
        <v>416</v>
      </c>
      <c r="BT6621" t="str">
        <f>Tabella2[[#This Row],[OUTCOME]]</f>
        <v>SDC</v>
      </c>
      <c r="BU6621" t="str">
        <f>_xlfn.CONCAT(Tabella2[[#This Row],[NAME SP]],Tabella2[[#This Row],[ID SP]]," - ",Tabella2[[#This Row],[SYLLABUS NO]])</f>
        <v>Support IFTS - SUPP</v>
      </c>
    </row>
    <row r="6622" spans="1:74" hidden="1">
      <c r="A6622" s="103" t="s">
        <v>13860</v>
      </c>
      <c r="B6622" s="102">
        <v>45978</v>
      </c>
      <c r="C6622" s="104">
        <f>_xlfn.ISOWEEKNUM(Tabella2[[#This Row],[Date]])</f>
        <v>47</v>
      </c>
      <c r="D6622" s="104" t="s">
        <v>11893</v>
      </c>
      <c r="E6622" s="104" t="s">
        <v>327</v>
      </c>
      <c r="F6622" s="104">
        <v>87</v>
      </c>
      <c r="G6622" s="104" t="s">
        <v>257</v>
      </c>
      <c r="H6622" s="105">
        <v>10</v>
      </c>
      <c r="I6622" s="104" t="s">
        <v>258</v>
      </c>
      <c r="J6622" s="104"/>
      <c r="K6622" s="104" t="s">
        <v>81</v>
      </c>
      <c r="L6622" s="104" t="s">
        <v>259</v>
      </c>
      <c r="M6622" s="104" t="s">
        <v>276</v>
      </c>
      <c r="N6622" s="104"/>
      <c r="O6622" s="106"/>
      <c r="P6622" s="111" t="s">
        <v>809</v>
      </c>
      <c r="Q6622" s="153" t="s">
        <v>541</v>
      </c>
      <c r="R6622" s="153" t="s">
        <v>10080</v>
      </c>
      <c r="S6622" s="153">
        <f>Tabella2[[#This Row],[PLD STOP]]-Tabella2[[#This Row],[PLD START]]</f>
        <v>4.166666666666663E-2</v>
      </c>
      <c r="T6622" s="153">
        <v>0.46875</v>
      </c>
      <c r="U6622" s="153">
        <v>0.51041666666666663</v>
      </c>
      <c r="V6622" s="153">
        <f>IF(ISBLANK(T6622),"",Tabella2[[#This Row],[ACT STOP]]-Tabella2[[#This Row],[ACT START]])</f>
        <v>4.166666666666663E-2</v>
      </c>
      <c r="W6622" s="104" t="s">
        <v>92</v>
      </c>
      <c r="X6622" s="104" t="s">
        <v>91</v>
      </c>
      <c r="Y6622" s="110"/>
      <c r="Z6622" s="106"/>
      <c r="AA6622" s="104"/>
      <c r="AB6622" s="107"/>
      <c r="AC6622" s="72">
        <f>IF(OR(Tabella2[[#This Row],[OUTCOME]]="DCO",Tabella2[[#This Row],[OUTCOME]]="SDC"),1,0)</f>
        <v>1</v>
      </c>
      <c r="AH6622" s="70"/>
      <c r="AI6622" s="70"/>
      <c r="AJ6622">
        <f>IF(OR(Tabella2[[#This Row],[OUTCOME]]="DNCO", Tabella2[[#This Row],[OUTCOME]]="SDNC"),1,0)</f>
        <v>0</v>
      </c>
      <c r="AL6622" s="70"/>
      <c r="BM6622" s="135">
        <f>Tabella2[[#This Row],[ACT START]]</f>
        <v>0.46875</v>
      </c>
      <c r="BN6622" s="136">
        <f>Tabella2[[#This Row],[ACT STOP]]</f>
        <v>0.51041666666666663</v>
      </c>
      <c r="BO6622" s="101"/>
      <c r="BR6622" s="109" t="str">
        <f t="shared" si="122"/>
        <v>SH-25-6611</v>
      </c>
      <c r="BS6622" s="109" t="s">
        <v>552</v>
      </c>
      <c r="BT6622" t="str">
        <f>Tabella2[[#This Row],[OUTCOME]]</f>
        <v>DCO</v>
      </c>
      <c r="BU6622" t="str">
        <f>_xlfn.CONCAT(Tabella2[[#This Row],[NAME SP]],Tabella2[[#This Row],[ID SP]]," - ",Tabella2[[#This Row],[SYLLABUS NO]])</f>
        <v>AMI87 - SD EMRSP01</v>
      </c>
      <c r="BV6622" t="s">
        <v>11910</v>
      </c>
    </row>
    <row r="6623" spans="1:74" hidden="1">
      <c r="A6623" s="103" t="s">
        <v>13861</v>
      </c>
      <c r="B6623" s="102">
        <v>45978</v>
      </c>
      <c r="C6623" s="104">
        <f>_xlfn.ISOWEEKNUM(Tabella2[[#This Row],[Date]])</f>
        <v>47</v>
      </c>
      <c r="D6623" s="104" t="s">
        <v>6396</v>
      </c>
      <c r="E6623" s="104" t="s">
        <v>256</v>
      </c>
      <c r="F6623" s="104">
        <v>74</v>
      </c>
      <c r="G6623" s="104" t="s">
        <v>257</v>
      </c>
      <c r="H6623" s="105">
        <v>14</v>
      </c>
      <c r="I6623" s="104"/>
      <c r="J6623" s="104" t="s">
        <v>258</v>
      </c>
      <c r="K6623" s="104" t="s">
        <v>75</v>
      </c>
      <c r="L6623" s="104" t="s">
        <v>259</v>
      </c>
      <c r="M6623" s="104" t="s">
        <v>276</v>
      </c>
      <c r="N6623" s="104"/>
      <c r="O6623" s="106"/>
      <c r="P6623" s="111" t="s">
        <v>2684</v>
      </c>
      <c r="Q6623" s="153" t="s">
        <v>541</v>
      </c>
      <c r="R6623" s="153" t="s">
        <v>10080</v>
      </c>
      <c r="S6623" s="153">
        <f>Tabella2[[#This Row],[PLD STOP]]-Tabella2[[#This Row],[PLD START]]</f>
        <v>4.166666666666663E-2</v>
      </c>
      <c r="T6623" s="153">
        <v>0.46875</v>
      </c>
      <c r="U6623" s="153">
        <v>0.51041666666666663</v>
      </c>
      <c r="V6623" s="153">
        <f>IF(ISBLANK(T6623),"",Tabella2[[#This Row],[ACT STOP]]-Tabella2[[#This Row],[ACT START]])</f>
        <v>4.166666666666663E-2</v>
      </c>
      <c r="W6623" s="104" t="s">
        <v>92</v>
      </c>
      <c r="X6623" s="104" t="s">
        <v>91</v>
      </c>
      <c r="Y6623" s="110"/>
      <c r="Z6623" s="106"/>
      <c r="AA6623" s="104"/>
      <c r="AB6623" s="107"/>
      <c r="AC6623" s="72">
        <f>IF(OR(Tabella2[[#This Row],[OUTCOME]]="DCO",Tabella2[[#This Row],[OUTCOME]]="SDC"),1,0)</f>
        <v>1</v>
      </c>
      <c r="AH6623" s="70"/>
      <c r="AI6623" s="70"/>
      <c r="AJ6623">
        <f>IF(OR(Tabella2[[#This Row],[OUTCOME]]="DNCO", Tabella2[[#This Row],[OUTCOME]]="SDNC"),1,0)</f>
        <v>0</v>
      </c>
      <c r="AL6623" s="70"/>
      <c r="BM6623" s="135">
        <f>Tabella2[[#This Row],[ACT START]]</f>
        <v>0.46875</v>
      </c>
      <c r="BN6623" s="136">
        <f>Tabella2[[#This Row],[ACT STOP]]</f>
        <v>0.51041666666666663</v>
      </c>
      <c r="BO6623" s="101"/>
      <c r="BR6623" s="109" t="str">
        <f t="shared" si="122"/>
        <v>SH-25-6612</v>
      </c>
      <c r="BS6623" s="109" t="s">
        <v>372</v>
      </c>
      <c r="BT6623" t="str">
        <f>Tabella2[[#This Row],[OUTCOME]]</f>
        <v>DCO</v>
      </c>
      <c r="BU6623" t="str">
        <f>_xlfn.CONCAT(Tabella2[[#This Row],[NAME SP]],Tabella2[[#This Row],[ID SP]]," - ",Tabella2[[#This Row],[SYLLABUS NO]])</f>
        <v>QATAR74 - PT ERT02</v>
      </c>
      <c r="BV6623" t="s">
        <v>11931</v>
      </c>
    </row>
    <row r="6624" spans="1:74" hidden="1">
      <c r="A6624" s="103" t="s">
        <v>13862</v>
      </c>
      <c r="B6624" s="102">
        <v>45978</v>
      </c>
      <c r="C6624" s="104">
        <f>_xlfn.ISOWEEKNUM(Tabella2[[#This Row],[Date]])</f>
        <v>47</v>
      </c>
      <c r="D6624" s="104" t="s">
        <v>9740</v>
      </c>
      <c r="E6624" s="104" t="s">
        <v>284</v>
      </c>
      <c r="F6624" s="104">
        <v>87</v>
      </c>
      <c r="G6624" s="104" t="s">
        <v>257</v>
      </c>
      <c r="H6624" s="105">
        <v>17</v>
      </c>
      <c r="I6624" s="104"/>
      <c r="J6624" s="104" t="s">
        <v>258</v>
      </c>
      <c r="K6624" s="104" t="s">
        <v>79</v>
      </c>
      <c r="L6624" s="104" t="s">
        <v>299</v>
      </c>
      <c r="M6624" s="104" t="s">
        <v>361</v>
      </c>
      <c r="N6624" s="104"/>
      <c r="O6624" s="108" t="str">
        <f>A6625</f>
        <v>19030</v>
      </c>
      <c r="P6624" s="111" t="s">
        <v>539</v>
      </c>
      <c r="Q6624" s="153" t="s">
        <v>4385</v>
      </c>
      <c r="R6624" s="153" t="s">
        <v>13852</v>
      </c>
      <c r="S6624" s="153">
        <f>Tabella2[[#This Row],[PLD STOP]]-Tabella2[[#This Row],[PLD START]]</f>
        <v>4.166666666666663E-2</v>
      </c>
      <c r="T6624" s="153" t="s">
        <v>4385</v>
      </c>
      <c r="U6624" s="153" t="s">
        <v>13852</v>
      </c>
      <c r="V6624" s="153">
        <f>IF(ISBLANK(T6624),"",Tabella2[[#This Row],[ACT STOP]]-Tabella2[[#This Row],[ACT START]])</f>
        <v>4.166666666666663E-2</v>
      </c>
      <c r="W6624" s="104" t="s">
        <v>92</v>
      </c>
      <c r="X6624" s="104" t="s">
        <v>91</v>
      </c>
      <c r="Y6624" s="110"/>
      <c r="Z6624" s="106"/>
      <c r="AA6624" s="104"/>
      <c r="AB6624" s="107"/>
      <c r="AC6624" s="72">
        <f>IF(OR(Tabella2[[#This Row],[OUTCOME]]="DCO",Tabella2[[#This Row],[OUTCOME]]="SDC"),1,0)</f>
        <v>1</v>
      </c>
      <c r="AH6624" s="70"/>
      <c r="AI6624" s="70"/>
      <c r="AJ6624">
        <f>IF(OR(Tabella2[[#This Row],[OUTCOME]]="DNCO", Tabella2[[#This Row],[OUTCOME]]="SDNC"),1,0)</f>
        <v>0</v>
      </c>
      <c r="AL6624" s="70"/>
      <c r="BM6624" s="135" t="str">
        <f>Tabella2[[#This Row],[ACT START]]</f>
        <v>12:45</v>
      </c>
      <c r="BN6624" s="136" t="str">
        <f>Tabella2[[#This Row],[ACT STOP]]</f>
        <v>13:45</v>
      </c>
      <c r="BO6624" s="101"/>
      <c r="BR6624" s="109" t="str">
        <f t="shared" si="122"/>
        <v>SH-25-6613</v>
      </c>
      <c r="BS6624" s="109" t="s">
        <v>393</v>
      </c>
      <c r="BT6624" t="str">
        <f>Tabella2[[#This Row],[OUTCOME]]</f>
        <v>DCO</v>
      </c>
      <c r="BU6624" t="str">
        <f>_xlfn.CONCAT(Tabella2[[#This Row],[NAME SP]],Tabella2[[#This Row],[ID SP]]," - ",Tabella2[[#This Row],[SYLLABUS NO]])</f>
        <v>IFTS87 - FMSC ARNG01</v>
      </c>
      <c r="BV6624" t="s">
        <v>11949</v>
      </c>
    </row>
    <row r="6625" spans="1:74" hidden="1">
      <c r="A6625" s="103" t="s">
        <v>13863</v>
      </c>
      <c r="B6625" s="102">
        <v>45978</v>
      </c>
      <c r="C6625" s="104">
        <f>_xlfn.ISOWEEKNUM(Tabella2[[#This Row],[Date]])</f>
        <v>47</v>
      </c>
      <c r="D6625" s="104" t="s">
        <v>195</v>
      </c>
      <c r="E6625" s="104" t="s">
        <v>398</v>
      </c>
      <c r="F6625" s="104"/>
      <c r="G6625" s="104" t="s">
        <v>257</v>
      </c>
      <c r="H6625" s="105">
        <v>30</v>
      </c>
      <c r="I6625" s="104"/>
      <c r="J6625" s="104" t="s">
        <v>258</v>
      </c>
      <c r="K6625" s="104" t="s">
        <v>78</v>
      </c>
      <c r="L6625" s="104" t="s">
        <v>299</v>
      </c>
      <c r="M6625" s="104" t="s">
        <v>361</v>
      </c>
      <c r="N6625" s="104"/>
      <c r="O6625" s="108" t="str">
        <f>A6624</f>
        <v>19029</v>
      </c>
      <c r="P6625" s="111" t="s">
        <v>300</v>
      </c>
      <c r="Q6625" s="153" t="s">
        <v>4385</v>
      </c>
      <c r="R6625" s="153" t="s">
        <v>13852</v>
      </c>
      <c r="S6625" s="153">
        <f>Tabella2[[#This Row],[PLD STOP]]-Tabella2[[#This Row],[PLD START]]</f>
        <v>4.166666666666663E-2</v>
      </c>
      <c r="T6625" s="153" t="s">
        <v>4385</v>
      </c>
      <c r="U6625" s="153" t="s">
        <v>13852</v>
      </c>
      <c r="V6625" s="153">
        <f>IF(ISBLANK(T6625),"",Tabella2[[#This Row],[ACT STOP]]-Tabella2[[#This Row],[ACT START]])</f>
        <v>4.166666666666663E-2</v>
      </c>
      <c r="W6625" s="104" t="s">
        <v>122</v>
      </c>
      <c r="X6625" s="104" t="s">
        <v>91</v>
      </c>
      <c r="Y6625" s="110"/>
      <c r="Z6625" s="106"/>
      <c r="AA6625" s="104"/>
      <c r="AB6625" s="107"/>
      <c r="AC6625" s="72">
        <f>IF(OR(Tabella2[[#This Row],[OUTCOME]]="DCO",Tabella2[[#This Row],[OUTCOME]]="SDC"),1,0)</f>
        <v>1</v>
      </c>
      <c r="AH6625" s="70"/>
      <c r="AI6625" s="70"/>
      <c r="AJ6625">
        <f>IF(OR(Tabella2[[#This Row],[OUTCOME]]="DNCO", Tabella2[[#This Row],[OUTCOME]]="SDNC"),1,0)</f>
        <v>0</v>
      </c>
      <c r="AL6625" s="70"/>
      <c r="BM6625" s="135" t="str">
        <f>Tabella2[[#This Row],[ACT START]]</f>
        <v>12:45</v>
      </c>
      <c r="BN6625" s="136" t="str">
        <f>Tabella2[[#This Row],[ACT STOP]]</f>
        <v>13:45</v>
      </c>
      <c r="BO6625" s="101"/>
      <c r="BR6625" s="109" t="str">
        <f t="shared" si="122"/>
        <v>SH-25-6614</v>
      </c>
      <c r="BS6625" s="109" t="s">
        <v>279</v>
      </c>
      <c r="BT6625" t="str">
        <f>Tabella2[[#This Row],[OUTCOME]]</f>
        <v>SDC</v>
      </c>
      <c r="BU6625" t="str">
        <f>_xlfn.CONCAT(Tabella2[[#This Row],[NAME SP]],Tabella2[[#This Row],[ID SP]]," - ",Tabella2[[#This Row],[SYLLABUS NO]])</f>
        <v>Support IFTS - SUPP</v>
      </c>
    </row>
    <row r="6626" spans="1:74" hidden="1">
      <c r="A6626" s="103" t="s">
        <v>13864</v>
      </c>
      <c r="B6626" s="102">
        <v>45978</v>
      </c>
      <c r="C6626" s="104">
        <f>_xlfn.ISOWEEKNUM(Tabella2[[#This Row],[Date]])</f>
        <v>47</v>
      </c>
      <c r="D6626" s="104" t="s">
        <v>9759</v>
      </c>
      <c r="E6626" s="104" t="s">
        <v>284</v>
      </c>
      <c r="F6626" s="104">
        <v>85</v>
      </c>
      <c r="G6626" s="104" t="s">
        <v>257</v>
      </c>
      <c r="H6626" s="105">
        <v>1</v>
      </c>
      <c r="I6626" s="104"/>
      <c r="J6626" s="104" t="s">
        <v>258</v>
      </c>
      <c r="K6626" s="104" t="s">
        <v>83</v>
      </c>
      <c r="L6626" s="104" t="s">
        <v>299</v>
      </c>
      <c r="M6626" s="104" t="s">
        <v>260</v>
      </c>
      <c r="N6626" s="104"/>
      <c r="O6626" s="108" t="str">
        <f>A6627</f>
        <v>19032</v>
      </c>
      <c r="P6626" s="111" t="s">
        <v>575</v>
      </c>
      <c r="Q6626" s="153" t="s">
        <v>4385</v>
      </c>
      <c r="R6626" s="153" t="s">
        <v>13852</v>
      </c>
      <c r="S6626" s="153">
        <f>Tabella2[[#This Row],[PLD STOP]]-Tabella2[[#This Row],[PLD START]]</f>
        <v>4.166666666666663E-2</v>
      </c>
      <c r="T6626" s="153">
        <v>0.53125</v>
      </c>
      <c r="U6626" s="153">
        <v>0.57291666666666663</v>
      </c>
      <c r="V6626" s="153">
        <f>IF(ISBLANK(T6626),"",Tabella2[[#This Row],[ACT STOP]]-Tabella2[[#This Row],[ACT START]])</f>
        <v>4.166666666666663E-2</v>
      </c>
      <c r="W6626" s="104" t="s">
        <v>92</v>
      </c>
      <c r="X6626" s="104" t="s">
        <v>91</v>
      </c>
      <c r="Y6626" s="110" t="s">
        <v>13888</v>
      </c>
      <c r="Z6626" s="106"/>
      <c r="AA6626" s="104"/>
      <c r="AB6626" s="107"/>
      <c r="AC6626" s="72">
        <f>IF(OR(Tabella2[[#This Row],[OUTCOME]]="DCO",Tabella2[[#This Row],[OUTCOME]]="SDC"),1,0)</f>
        <v>1</v>
      </c>
      <c r="AH6626" s="70"/>
      <c r="AI6626" s="70"/>
      <c r="AJ6626">
        <f>IF(OR(Tabella2[[#This Row],[OUTCOME]]="DNCO", Tabella2[[#This Row],[OUTCOME]]="SDNC"),1,0)</f>
        <v>0</v>
      </c>
      <c r="AL6626" s="70"/>
      <c r="BM6626" s="135">
        <f>Tabella2[[#This Row],[ACT START]]</f>
        <v>0.53125</v>
      </c>
      <c r="BN6626" s="136">
        <f>Tabella2[[#This Row],[ACT STOP]]</f>
        <v>0.57291666666666663</v>
      </c>
      <c r="BO6626" s="101"/>
      <c r="BR6626" s="109" t="str">
        <f t="shared" si="122"/>
        <v>SH-25-6615</v>
      </c>
      <c r="BS6626" s="109" t="s">
        <v>332</v>
      </c>
      <c r="BT6626" t="str">
        <f>Tabella2[[#This Row],[OUTCOME]]</f>
        <v>DCO</v>
      </c>
      <c r="BU6626" t="str">
        <f>_xlfn.CONCAT(Tabella2[[#This Row],[NAME SP]],Tabella2[[#This Row],[ID SP]]," - ",Tabella2[[#This Row],[SYLLABUS NO]])</f>
        <v>IFTS85 - NET BFFNVG01</v>
      </c>
      <c r="BV6626" t="s">
        <v>11935</v>
      </c>
    </row>
    <row r="6627" spans="1:74" hidden="1">
      <c r="A6627" s="103" t="s">
        <v>13865</v>
      </c>
      <c r="B6627" s="102">
        <v>45978</v>
      </c>
      <c r="C6627" s="104">
        <f>_xlfn.ISOWEEKNUM(Tabella2[[#This Row],[Date]])</f>
        <v>47</v>
      </c>
      <c r="D6627" s="104" t="s">
        <v>195</v>
      </c>
      <c r="E6627" s="104" t="s">
        <v>398</v>
      </c>
      <c r="F6627" s="104"/>
      <c r="G6627" s="104" t="s">
        <v>257</v>
      </c>
      <c r="H6627" s="105">
        <v>7</v>
      </c>
      <c r="I6627" s="104"/>
      <c r="J6627" s="104" t="s">
        <v>258</v>
      </c>
      <c r="K6627" s="104" t="s">
        <v>80</v>
      </c>
      <c r="L6627" s="104" t="s">
        <v>299</v>
      </c>
      <c r="M6627" s="104" t="s">
        <v>260</v>
      </c>
      <c r="N6627" s="104"/>
      <c r="O6627" s="108" t="str">
        <f>A6626</f>
        <v>19031</v>
      </c>
      <c r="P6627" s="111" t="s">
        <v>300</v>
      </c>
      <c r="Q6627" s="153">
        <v>0.53125</v>
      </c>
      <c r="R6627" s="153" t="s">
        <v>13852</v>
      </c>
      <c r="S6627" s="153">
        <f>Tabella2[[#This Row],[PLD STOP]]-Tabella2[[#This Row],[PLD START]]</f>
        <v>4.166666666666663E-2</v>
      </c>
      <c r="T6627" s="153">
        <v>0.53125</v>
      </c>
      <c r="U6627" s="153">
        <v>0.57291666666666663</v>
      </c>
      <c r="V6627" s="153">
        <f>IF(ISBLANK(T6627),"",Tabella2[[#This Row],[ACT STOP]]-Tabella2[[#This Row],[ACT START]])</f>
        <v>4.166666666666663E-2</v>
      </c>
      <c r="W6627" s="104" t="s">
        <v>122</v>
      </c>
      <c r="X6627" s="104" t="s">
        <v>91</v>
      </c>
      <c r="Y6627" s="110"/>
      <c r="Z6627" s="106"/>
      <c r="AA6627" s="104"/>
      <c r="AB6627" s="107"/>
      <c r="AC6627" s="72">
        <f>IF(OR(Tabella2[[#This Row],[OUTCOME]]="DCO",Tabella2[[#This Row],[OUTCOME]]="SDC"),1,0)</f>
        <v>1</v>
      </c>
      <c r="AH6627" s="70"/>
      <c r="AI6627" s="70"/>
      <c r="AJ6627">
        <f>IF(OR(Tabella2[[#This Row],[OUTCOME]]="DNCO", Tabella2[[#This Row],[OUTCOME]]="SDNC"),1,0)</f>
        <v>0</v>
      </c>
      <c r="AL6627" s="70"/>
      <c r="BM6627" s="135">
        <f>Tabella2[[#This Row],[ACT START]]</f>
        <v>0.53125</v>
      </c>
      <c r="BN6627" s="136">
        <f>Tabella2[[#This Row],[ACT STOP]]</f>
        <v>0.57291666666666663</v>
      </c>
      <c r="BO6627" s="101"/>
      <c r="BR6627" s="109" t="str">
        <f t="shared" si="122"/>
        <v>SH-25-6616</v>
      </c>
      <c r="BS6627" s="109" t="s">
        <v>1241</v>
      </c>
      <c r="BT6627" t="str">
        <f>Tabella2[[#This Row],[OUTCOME]]</f>
        <v>SDC</v>
      </c>
      <c r="BU6627" t="str">
        <f>_xlfn.CONCAT(Tabella2[[#This Row],[NAME SP]],Tabella2[[#This Row],[ID SP]]," - ",Tabella2[[#This Row],[SYLLABUS NO]])</f>
        <v>Support IFTS - SUPP</v>
      </c>
    </row>
    <row r="6628" spans="1:74" hidden="1">
      <c r="A6628" s="103" t="s">
        <v>13866</v>
      </c>
      <c r="B6628" s="102">
        <v>45978</v>
      </c>
      <c r="C6628" s="104">
        <f>_xlfn.ISOWEEKNUM(Tabella2[[#This Row],[Date]])</f>
        <v>47</v>
      </c>
      <c r="D6628" s="104" t="s">
        <v>11893</v>
      </c>
      <c r="E6628" s="104" t="s">
        <v>327</v>
      </c>
      <c r="F6628" s="104">
        <v>88</v>
      </c>
      <c r="G6628" s="104" t="s">
        <v>257</v>
      </c>
      <c r="H6628" s="105">
        <v>2</v>
      </c>
      <c r="I6628" s="104" t="s">
        <v>258</v>
      </c>
      <c r="J6628" s="104"/>
      <c r="K6628" s="104" t="s">
        <v>81</v>
      </c>
      <c r="L6628" s="104" t="s">
        <v>259</v>
      </c>
      <c r="M6628" s="104" t="s">
        <v>276</v>
      </c>
      <c r="N6628" s="104"/>
      <c r="O6628" s="106"/>
      <c r="P6628" s="111" t="s">
        <v>809</v>
      </c>
      <c r="Q6628" s="153" t="s">
        <v>4385</v>
      </c>
      <c r="R6628" s="153" t="s">
        <v>13852</v>
      </c>
      <c r="S6628" s="153">
        <f>Tabella2[[#This Row],[PLD STOP]]-Tabella2[[#This Row],[PLD START]]</f>
        <v>4.166666666666663E-2</v>
      </c>
      <c r="T6628" s="153">
        <v>0.53125</v>
      </c>
      <c r="U6628" s="153">
        <v>0.57291666666666663</v>
      </c>
      <c r="V6628" s="153">
        <f>IF(ISBLANK(T6628),"",Tabella2[[#This Row],[ACT STOP]]-Tabella2[[#This Row],[ACT START]])</f>
        <v>4.166666666666663E-2</v>
      </c>
      <c r="W6628" s="104" t="s">
        <v>92</v>
      </c>
      <c r="X6628" s="104" t="s">
        <v>91</v>
      </c>
      <c r="Y6628" s="110"/>
      <c r="Z6628" s="106"/>
      <c r="AA6628" s="104"/>
      <c r="AB6628" s="107"/>
      <c r="AC6628" s="72">
        <f>IF(OR(Tabella2[[#This Row],[OUTCOME]]="DCO",Tabella2[[#This Row],[OUTCOME]]="SDC"),1,0)</f>
        <v>1</v>
      </c>
      <c r="AH6628" s="70"/>
      <c r="AI6628" s="70"/>
      <c r="AJ6628">
        <f>IF(OR(Tabella2[[#This Row],[OUTCOME]]="DNCO", Tabella2[[#This Row],[OUTCOME]]="SDNC"),1,0)</f>
        <v>0</v>
      </c>
      <c r="AL6628" s="70"/>
      <c r="BM6628" s="135">
        <f>Tabella2[[#This Row],[ACT START]]</f>
        <v>0.53125</v>
      </c>
      <c r="BN6628" s="136">
        <f>Tabella2[[#This Row],[ACT STOP]]</f>
        <v>0.57291666666666663</v>
      </c>
      <c r="BO6628" s="101"/>
      <c r="BR6628" s="109" t="str">
        <f t="shared" si="122"/>
        <v>SH-25-6617</v>
      </c>
      <c r="BS6628" s="109" t="s">
        <v>368</v>
      </c>
      <c r="BT6628" t="str">
        <f>Tabella2[[#This Row],[OUTCOME]]</f>
        <v>DCO</v>
      </c>
      <c r="BU6628" t="str">
        <f>_xlfn.CONCAT(Tabella2[[#This Row],[NAME SP]],Tabella2[[#This Row],[ID SP]]," - ",Tabella2[[#This Row],[SYLLABUS NO]])</f>
        <v>AMI88 - SD EMRSP01</v>
      </c>
      <c r="BV6628" t="s">
        <v>11912</v>
      </c>
    </row>
    <row r="6629" spans="1:74" hidden="1">
      <c r="A6629" s="103" t="s">
        <v>13867</v>
      </c>
      <c r="B6629" s="102">
        <v>45978</v>
      </c>
      <c r="C6629" s="104">
        <f>_xlfn.ISOWEEKNUM(Tabella2[[#This Row],[Date]])</f>
        <v>47</v>
      </c>
      <c r="D6629" s="104" t="s">
        <v>9743</v>
      </c>
      <c r="E6629" s="104" t="s">
        <v>256</v>
      </c>
      <c r="F6629" s="104">
        <v>83</v>
      </c>
      <c r="G6629" s="104" t="s">
        <v>257</v>
      </c>
      <c r="H6629" s="105">
        <v>9</v>
      </c>
      <c r="I6629" s="104"/>
      <c r="J6629" s="104" t="s">
        <v>258</v>
      </c>
      <c r="K6629" s="104" t="s">
        <v>77</v>
      </c>
      <c r="L6629" s="104" t="s">
        <v>259</v>
      </c>
      <c r="M6629" s="104" t="s">
        <v>276</v>
      </c>
      <c r="N6629" s="104"/>
      <c r="O6629" s="106"/>
      <c r="P6629" s="111" t="s">
        <v>8294</v>
      </c>
      <c r="Q6629" s="153" t="s">
        <v>4385</v>
      </c>
      <c r="R6629" s="153" t="s">
        <v>13852</v>
      </c>
      <c r="S6629" s="153">
        <f>Tabella2[[#This Row],[PLD STOP]]-Tabella2[[#This Row],[PLD START]]</f>
        <v>4.166666666666663E-2</v>
      </c>
      <c r="T6629" s="153">
        <v>0.53125</v>
      </c>
      <c r="U6629" s="153">
        <v>0.57291666666666663</v>
      </c>
      <c r="V6629" s="153">
        <f>IF(ISBLANK(T6629),"",Tabella2[[#This Row],[ACT STOP]]-Tabella2[[#This Row],[ACT START]])</f>
        <v>4.166666666666663E-2</v>
      </c>
      <c r="W6629" s="104" t="s">
        <v>92</v>
      </c>
      <c r="X6629" s="104" t="s">
        <v>91</v>
      </c>
      <c r="Y6629" s="110"/>
      <c r="Z6629" s="106"/>
      <c r="AA6629" s="104"/>
      <c r="AB6629" s="107"/>
      <c r="AC6629" s="72">
        <f>IF(OR(Tabella2[[#This Row],[OUTCOME]]="DCO",Tabella2[[#This Row],[OUTCOME]]="SDC"),1,0)</f>
        <v>1</v>
      </c>
      <c r="AH6629" s="70"/>
      <c r="AI6629" s="70"/>
      <c r="AJ6629">
        <f>IF(OR(Tabella2[[#This Row],[OUTCOME]]="DNCO", Tabella2[[#This Row],[OUTCOME]]="SDNC"),1,0)</f>
        <v>0</v>
      </c>
      <c r="AL6629" s="70"/>
      <c r="BM6629" s="135">
        <f>Tabella2[[#This Row],[ACT START]]</f>
        <v>0.53125</v>
      </c>
      <c r="BN6629" s="136">
        <f>Tabella2[[#This Row],[ACT STOP]]</f>
        <v>0.57291666666666663</v>
      </c>
      <c r="BO6629" s="101"/>
      <c r="BR6629" s="109" t="str">
        <f t="shared" si="122"/>
        <v>SH-25-6618</v>
      </c>
      <c r="BS6629" s="109" t="s">
        <v>318</v>
      </c>
      <c r="BT6629" t="str">
        <f>Tabella2[[#This Row],[OUTCOME]]</f>
        <v>DCO</v>
      </c>
      <c r="BU6629" t="str">
        <f>_xlfn.CONCAT(Tabella2[[#This Row],[NAME SP]],Tabella2[[#This Row],[ID SP]]," - ",Tabella2[[#This Row],[SYLLABUS NO]])</f>
        <v>QATAR83 - PT NAVB02</v>
      </c>
      <c r="BV6629" t="s">
        <v>11834</v>
      </c>
    </row>
    <row r="6630" spans="1:74" hidden="1">
      <c r="A6630" s="103" t="s">
        <v>13868</v>
      </c>
      <c r="B6630" s="102">
        <v>45978</v>
      </c>
      <c r="C6630" s="104">
        <f>_xlfn.ISOWEEKNUM(Tabella2[[#This Row],[Date]])</f>
        <v>47</v>
      </c>
      <c r="D6630" s="104" t="s">
        <v>6396</v>
      </c>
      <c r="E6630" s="104" t="s">
        <v>256</v>
      </c>
      <c r="F6630" s="104">
        <v>71</v>
      </c>
      <c r="G6630" s="104" t="s">
        <v>257</v>
      </c>
      <c r="H6630" s="105">
        <v>10</v>
      </c>
      <c r="I6630" s="104"/>
      <c r="J6630" s="104" t="s">
        <v>258</v>
      </c>
      <c r="K6630" s="104" t="s">
        <v>79</v>
      </c>
      <c r="L6630" s="104" t="s">
        <v>299</v>
      </c>
      <c r="M6630" s="104" t="s">
        <v>361</v>
      </c>
      <c r="N6630" s="104"/>
      <c r="O6630" s="108" t="str">
        <f>A6631</f>
        <v>19036</v>
      </c>
      <c r="P6630" s="111" t="s">
        <v>11135</v>
      </c>
      <c r="Q6630" s="153" t="s">
        <v>8464</v>
      </c>
      <c r="R6630" s="153" t="s">
        <v>13562</v>
      </c>
      <c r="S6630" s="153">
        <f>Tabella2[[#This Row],[PLD STOP]]-Tabella2[[#This Row],[PLD START]]</f>
        <v>4.166666666666663E-2</v>
      </c>
      <c r="T6630" s="153">
        <v>0.59375</v>
      </c>
      <c r="U6630" s="153">
        <v>0.63541666666666663</v>
      </c>
      <c r="V6630" s="153">
        <f>IF(ISBLANK(T6630),"",Tabella2[[#This Row],[ACT STOP]]-Tabella2[[#This Row],[ACT START]])</f>
        <v>4.166666666666663E-2</v>
      </c>
      <c r="W6630" s="104" t="s">
        <v>92</v>
      </c>
      <c r="X6630" s="104" t="s">
        <v>91</v>
      </c>
      <c r="Y6630" s="110"/>
      <c r="Z6630" s="106"/>
      <c r="AA6630" s="104"/>
      <c r="AB6630" s="107"/>
      <c r="AC6630" s="72">
        <f>IF(OR(Tabella2[[#This Row],[OUTCOME]]="DCO",Tabella2[[#This Row],[OUTCOME]]="SDC"),1,0)</f>
        <v>1</v>
      </c>
      <c r="AH6630" s="70"/>
      <c r="AI6630" s="70"/>
      <c r="AJ6630">
        <f>IF(OR(Tabella2[[#This Row],[OUTCOME]]="DNCO", Tabella2[[#This Row],[OUTCOME]]="SDNC"),1,0)</f>
        <v>0</v>
      </c>
      <c r="AL6630" s="70"/>
      <c r="BM6630" s="135">
        <f>Tabella2[[#This Row],[ACT START]]</f>
        <v>0.59375</v>
      </c>
      <c r="BN6630" s="136">
        <f>Tabella2[[#This Row],[ACT STOP]]</f>
        <v>0.63541666666666663</v>
      </c>
      <c r="BO6630" s="101"/>
      <c r="BR6630" s="109" t="str">
        <f t="shared" si="122"/>
        <v>SH-25-6619</v>
      </c>
      <c r="BS6630" s="109" t="s">
        <v>552</v>
      </c>
      <c r="BT6630" t="str">
        <f>Tabella2[[#This Row],[OUTCOME]]</f>
        <v>DCO</v>
      </c>
      <c r="BU6630" t="str">
        <f>_xlfn.CONCAT(Tabella2[[#This Row],[NAME SP]],Tabella2[[#This Row],[ID SP]]," - ",Tabella2[[#This Row],[SYLLABUS NO]])</f>
        <v>QATAR71 - NET RNG02 CPL01</v>
      </c>
      <c r="BV6630" t="s">
        <v>12153</v>
      </c>
    </row>
    <row r="6631" spans="1:74" hidden="1">
      <c r="A6631" s="103" t="s">
        <v>13869</v>
      </c>
      <c r="B6631" s="102">
        <v>45978</v>
      </c>
      <c r="C6631" s="104">
        <f>_xlfn.ISOWEEKNUM(Tabella2[[#This Row],[Date]])</f>
        <v>47</v>
      </c>
      <c r="D6631" s="104" t="s">
        <v>195</v>
      </c>
      <c r="E6631" s="104" t="s">
        <v>298</v>
      </c>
      <c r="F6631" s="104"/>
      <c r="G6631" s="104" t="s">
        <v>257</v>
      </c>
      <c r="H6631" s="105">
        <v>12</v>
      </c>
      <c r="I6631" s="104"/>
      <c r="J6631" s="104" t="s">
        <v>258</v>
      </c>
      <c r="K6631" s="104" t="s">
        <v>78</v>
      </c>
      <c r="L6631" s="104" t="s">
        <v>299</v>
      </c>
      <c r="M6631" s="104" t="s">
        <v>361</v>
      </c>
      <c r="N6631" s="104"/>
      <c r="O6631" s="108" t="str">
        <f>A6630</f>
        <v>19035</v>
      </c>
      <c r="P6631" s="111" t="s">
        <v>300</v>
      </c>
      <c r="Q6631" s="153" t="s">
        <v>8464</v>
      </c>
      <c r="R6631" s="153" t="s">
        <v>13562</v>
      </c>
      <c r="S6631" s="153">
        <f>Tabella2[[#This Row],[PLD STOP]]-Tabella2[[#This Row],[PLD START]]</f>
        <v>4.166666666666663E-2</v>
      </c>
      <c r="T6631" s="153">
        <v>0.59375</v>
      </c>
      <c r="U6631" s="153">
        <v>0.63541666666666663</v>
      </c>
      <c r="V6631" s="153">
        <f>IF(ISBLANK(T6631),"",Tabella2[[#This Row],[ACT STOP]]-Tabella2[[#This Row],[ACT START]])</f>
        <v>4.166666666666663E-2</v>
      </c>
      <c r="W6631" s="104" t="s">
        <v>122</v>
      </c>
      <c r="X6631" s="104" t="s">
        <v>91</v>
      </c>
      <c r="Y6631" s="110"/>
      <c r="Z6631" s="106"/>
      <c r="AA6631" s="104"/>
      <c r="AB6631" s="107"/>
      <c r="AC6631" s="72">
        <f>IF(OR(Tabella2[[#This Row],[OUTCOME]]="DCO",Tabella2[[#This Row],[OUTCOME]]="SDC"),1,0)</f>
        <v>1</v>
      </c>
      <c r="AH6631" s="70"/>
      <c r="AI6631" s="70"/>
      <c r="AJ6631">
        <f>IF(OR(Tabella2[[#This Row],[OUTCOME]]="DNCO", Tabella2[[#This Row],[OUTCOME]]="SDNC"),1,0)</f>
        <v>0</v>
      </c>
      <c r="AL6631" s="70"/>
      <c r="BM6631" s="135">
        <f>Tabella2[[#This Row],[ACT START]]</f>
        <v>0.59375</v>
      </c>
      <c r="BN6631" s="136">
        <f>Tabella2[[#This Row],[ACT STOP]]</f>
        <v>0.63541666666666663</v>
      </c>
      <c r="BO6631" s="101"/>
      <c r="BR6631" s="109" t="str">
        <f t="shared" si="122"/>
        <v>SH-25-6620</v>
      </c>
      <c r="BS6631" s="109" t="s">
        <v>266</v>
      </c>
      <c r="BT6631" t="str">
        <f>Tabella2[[#This Row],[OUTCOME]]</f>
        <v>SDC</v>
      </c>
      <c r="BU6631" t="str">
        <f>_xlfn.CONCAT(Tabella2[[#This Row],[NAME SP]],Tabella2[[#This Row],[ID SP]]," - ",Tabella2[[#This Row],[SYLLABUS NO]])</f>
        <v>Support QATAR - SUPP</v>
      </c>
    </row>
    <row r="6632" spans="1:74" hidden="1">
      <c r="A6632" s="103" t="s">
        <v>13870</v>
      </c>
      <c r="B6632" s="102">
        <v>45978</v>
      </c>
      <c r="C6632" s="104">
        <f>_xlfn.ISOWEEKNUM(Tabella2[[#This Row],[Date]])</f>
        <v>47</v>
      </c>
      <c r="D6632" s="104" t="s">
        <v>9759</v>
      </c>
      <c r="E6632" s="104" t="s">
        <v>284</v>
      </c>
      <c r="F6632" s="104">
        <v>86</v>
      </c>
      <c r="G6632" s="104" t="s">
        <v>257</v>
      </c>
      <c r="H6632" s="105">
        <v>14</v>
      </c>
      <c r="I6632" s="104"/>
      <c r="J6632" s="104" t="s">
        <v>258</v>
      </c>
      <c r="K6632" s="104" t="s">
        <v>83</v>
      </c>
      <c r="L6632" s="104" t="s">
        <v>299</v>
      </c>
      <c r="M6632" s="104" t="s">
        <v>260</v>
      </c>
      <c r="N6632" s="104"/>
      <c r="O6632" s="108" t="str">
        <f>A6633</f>
        <v>19038</v>
      </c>
      <c r="P6632" s="111" t="s">
        <v>575</v>
      </c>
      <c r="Q6632" s="153" t="s">
        <v>8464</v>
      </c>
      <c r="R6632" s="153" t="s">
        <v>13562</v>
      </c>
      <c r="S6632" s="153">
        <f>Tabella2[[#This Row],[PLD STOP]]-Tabella2[[#This Row],[PLD START]]</f>
        <v>4.166666666666663E-2</v>
      </c>
      <c r="T6632" s="153">
        <v>0.59375</v>
      </c>
      <c r="U6632" s="153">
        <v>0.63541666666666663</v>
      </c>
      <c r="V6632" s="153">
        <f>IF(ISBLANK(T6632),"",Tabella2[[#This Row],[ACT STOP]]-Tabella2[[#This Row],[ACT START]])</f>
        <v>4.166666666666663E-2</v>
      </c>
      <c r="W6632" s="104" t="s">
        <v>92</v>
      </c>
      <c r="X6632" s="104" t="s">
        <v>91</v>
      </c>
      <c r="Y6632" s="110"/>
      <c r="Z6632" s="106"/>
      <c r="AA6632" s="104"/>
      <c r="AB6632" s="107"/>
      <c r="AC6632" s="72">
        <f>IF(OR(Tabella2[[#This Row],[OUTCOME]]="DCO",Tabella2[[#This Row],[OUTCOME]]="SDC"),1,0)</f>
        <v>1</v>
      </c>
      <c r="AH6632" s="70"/>
      <c r="AI6632" s="70"/>
      <c r="AJ6632">
        <f>IF(OR(Tabella2[[#This Row],[OUTCOME]]="DNCO", Tabella2[[#This Row],[OUTCOME]]="SDNC"),1,0)</f>
        <v>0</v>
      </c>
      <c r="AL6632" s="70"/>
      <c r="BM6632" s="135">
        <f>Tabella2[[#This Row],[ACT START]]</f>
        <v>0.59375</v>
      </c>
      <c r="BN6632" s="136">
        <f>Tabella2[[#This Row],[ACT STOP]]</f>
        <v>0.63541666666666663</v>
      </c>
      <c r="BO6632" s="101"/>
      <c r="BR6632" s="109" t="str">
        <f t="shared" si="122"/>
        <v>SH-25-6621</v>
      </c>
      <c r="BS6632" s="109" t="s">
        <v>372</v>
      </c>
      <c r="BT6632" t="str">
        <f>Tabella2[[#This Row],[OUTCOME]]</f>
        <v>DCO</v>
      </c>
      <c r="BU6632" t="str">
        <f>_xlfn.CONCAT(Tabella2[[#This Row],[NAME SP]],Tabella2[[#This Row],[ID SP]]," - ",Tabella2[[#This Row],[SYLLABUS NO]])</f>
        <v>IFTS86 - NET BFFNVG01</v>
      </c>
      <c r="BV6632" t="s">
        <v>11899</v>
      </c>
    </row>
    <row r="6633" spans="1:74" hidden="1">
      <c r="A6633" s="103" t="s">
        <v>13871</v>
      </c>
      <c r="B6633" s="102">
        <v>45978</v>
      </c>
      <c r="C6633" s="104">
        <f>_xlfn.ISOWEEKNUM(Tabella2[[#This Row],[Date]])</f>
        <v>47</v>
      </c>
      <c r="D6633" s="104" t="s">
        <v>195</v>
      </c>
      <c r="E6633" s="104" t="s">
        <v>398</v>
      </c>
      <c r="F6633" s="104"/>
      <c r="G6633" s="104" t="s">
        <v>257</v>
      </c>
      <c r="H6633" s="105">
        <v>13</v>
      </c>
      <c r="I6633" s="104"/>
      <c r="J6633" s="104" t="s">
        <v>258</v>
      </c>
      <c r="K6633" s="104" t="s">
        <v>80</v>
      </c>
      <c r="L6633" s="104" t="s">
        <v>299</v>
      </c>
      <c r="M6633" s="104" t="s">
        <v>260</v>
      </c>
      <c r="N6633" s="104"/>
      <c r="O6633" s="108" t="str">
        <f>A6632</f>
        <v>19037</v>
      </c>
      <c r="P6633" s="111" t="s">
        <v>300</v>
      </c>
      <c r="Q6633" s="153" t="s">
        <v>8464</v>
      </c>
      <c r="R6633" s="153" t="s">
        <v>13562</v>
      </c>
      <c r="S6633" s="153">
        <f>Tabella2[[#This Row],[PLD STOP]]-Tabella2[[#This Row],[PLD START]]</f>
        <v>4.166666666666663E-2</v>
      </c>
      <c r="T6633" s="153">
        <v>0.59375</v>
      </c>
      <c r="U6633" s="153">
        <v>0.63541666666666663</v>
      </c>
      <c r="V6633" s="153">
        <f>IF(ISBLANK(T6633),"",Tabella2[[#This Row],[ACT STOP]]-Tabella2[[#This Row],[ACT START]])</f>
        <v>4.166666666666663E-2</v>
      </c>
      <c r="W6633" s="104" t="s">
        <v>122</v>
      </c>
      <c r="X6633" s="104" t="s">
        <v>91</v>
      </c>
      <c r="Y6633" s="110"/>
      <c r="Z6633" s="106"/>
      <c r="AA6633" s="104"/>
      <c r="AB6633" s="107"/>
      <c r="AC6633" s="72">
        <f>IF(OR(Tabella2[[#This Row],[OUTCOME]]="DCO",Tabella2[[#This Row],[OUTCOME]]="SDC"),1,0)</f>
        <v>1</v>
      </c>
      <c r="AH6633" s="70"/>
      <c r="AI6633" s="70"/>
      <c r="AJ6633">
        <f>IF(OR(Tabella2[[#This Row],[OUTCOME]]="DNCO", Tabella2[[#This Row],[OUTCOME]]="SDNC"),1,0)</f>
        <v>0</v>
      </c>
      <c r="AL6633" s="70"/>
      <c r="BM6633" s="135">
        <f>Tabella2[[#This Row],[ACT START]]</f>
        <v>0.59375</v>
      </c>
      <c r="BN6633" s="136">
        <f>Tabella2[[#This Row],[ACT STOP]]</f>
        <v>0.63541666666666663</v>
      </c>
      <c r="BO6633" s="101"/>
      <c r="BR6633" s="109" t="str">
        <f t="shared" si="122"/>
        <v>SH-25-6622</v>
      </c>
      <c r="BS6633" s="109" t="s">
        <v>427</v>
      </c>
      <c r="BT6633" t="str">
        <f>Tabella2[[#This Row],[OUTCOME]]</f>
        <v>SDC</v>
      </c>
      <c r="BU6633" t="str">
        <f>_xlfn.CONCAT(Tabella2[[#This Row],[NAME SP]],Tabella2[[#This Row],[ID SP]]," - ",Tabella2[[#This Row],[SYLLABUS NO]])</f>
        <v>Support IFTS - SUPP</v>
      </c>
    </row>
    <row r="6634" spans="1:74" hidden="1">
      <c r="A6634" s="103" t="s">
        <v>13872</v>
      </c>
      <c r="B6634" s="102">
        <v>45978</v>
      </c>
      <c r="C6634" s="104">
        <f>_xlfn.ISOWEEKNUM(Tabella2[[#This Row],[Date]])</f>
        <v>47</v>
      </c>
      <c r="D6634" s="104" t="s">
        <v>195</v>
      </c>
      <c r="E6634" s="104" t="s">
        <v>398</v>
      </c>
      <c r="F6634" s="104"/>
      <c r="G6634" s="104" t="s">
        <v>257</v>
      </c>
      <c r="H6634" s="105">
        <v>16</v>
      </c>
      <c r="I6634" s="104"/>
      <c r="J6634" s="104" t="s">
        <v>258</v>
      </c>
      <c r="K6634" s="104" t="s">
        <v>75</v>
      </c>
      <c r="L6634" s="104" t="s">
        <v>299</v>
      </c>
      <c r="M6634" s="104" t="s">
        <v>516</v>
      </c>
      <c r="N6634" s="104"/>
      <c r="O6634" s="108" t="str">
        <f>A6635</f>
        <v>19040</v>
      </c>
      <c r="P6634" s="111" t="s">
        <v>300</v>
      </c>
      <c r="Q6634" s="153" t="s">
        <v>8464</v>
      </c>
      <c r="R6634" s="153" t="s">
        <v>13562</v>
      </c>
      <c r="S6634" s="153">
        <f>Tabella2[[#This Row],[PLD STOP]]-Tabella2[[#This Row],[PLD START]]</f>
        <v>4.166666666666663E-2</v>
      </c>
      <c r="T6634" s="153">
        <v>0.59375</v>
      </c>
      <c r="U6634" s="153">
        <v>0.63541666666666663</v>
      </c>
      <c r="V6634" s="153">
        <f>IF(ISBLANK(T6634),"",Tabella2[[#This Row],[ACT STOP]]-Tabella2[[#This Row],[ACT START]])</f>
        <v>4.166666666666663E-2</v>
      </c>
      <c r="W6634" s="104" t="s">
        <v>122</v>
      </c>
      <c r="X6634" s="104" t="s">
        <v>91</v>
      </c>
      <c r="Y6634" s="110"/>
      <c r="Z6634" s="106"/>
      <c r="AA6634" s="104"/>
      <c r="AB6634" s="107"/>
      <c r="AC6634" s="72">
        <f>IF(OR(Tabella2[[#This Row],[OUTCOME]]="DCO",Tabella2[[#This Row],[OUTCOME]]="SDC"),1,0)</f>
        <v>1</v>
      </c>
      <c r="AH6634" s="70"/>
      <c r="AI6634" s="70"/>
      <c r="AJ6634">
        <f>IF(OR(Tabella2[[#This Row],[OUTCOME]]="DNCO", Tabella2[[#This Row],[OUTCOME]]="SDNC"),1,0)</f>
        <v>0</v>
      </c>
      <c r="AL6634" s="70"/>
      <c r="BM6634" s="135">
        <f>Tabella2[[#This Row],[ACT START]]</f>
        <v>0.59375</v>
      </c>
      <c r="BN6634" s="136">
        <f>Tabella2[[#This Row],[ACT STOP]]</f>
        <v>0.63541666666666663</v>
      </c>
      <c r="BO6634" s="101"/>
      <c r="BR6634" s="109" t="str">
        <f t="shared" si="122"/>
        <v>SH-25-6623</v>
      </c>
      <c r="BS6634" s="109" t="s">
        <v>447</v>
      </c>
      <c r="BT6634" t="str">
        <f>Tabella2[[#This Row],[OUTCOME]]</f>
        <v>SDC</v>
      </c>
      <c r="BU6634" t="str">
        <f>_xlfn.CONCAT(Tabella2[[#This Row],[NAME SP]],Tabella2[[#This Row],[ID SP]]," - ",Tabella2[[#This Row],[SYLLABUS NO]])</f>
        <v>Support IFTS - SUPP</v>
      </c>
    </row>
    <row r="6635" spans="1:74" hidden="1">
      <c r="A6635" s="103" t="s">
        <v>13873</v>
      </c>
      <c r="B6635" s="102">
        <v>45978</v>
      </c>
      <c r="C6635" s="104">
        <f>_xlfn.ISOWEEKNUM(Tabella2[[#This Row],[Date]])</f>
        <v>47</v>
      </c>
      <c r="D6635" s="104" t="s">
        <v>6621</v>
      </c>
      <c r="E6635" s="104" t="s">
        <v>284</v>
      </c>
      <c r="F6635" s="104">
        <v>82</v>
      </c>
      <c r="G6635" s="104" t="s">
        <v>257</v>
      </c>
      <c r="H6635" s="105">
        <v>5</v>
      </c>
      <c r="I6635" s="104"/>
      <c r="J6635" s="104" t="s">
        <v>258</v>
      </c>
      <c r="K6635" s="104" t="s">
        <v>77</v>
      </c>
      <c r="L6635" s="104" t="s">
        <v>299</v>
      </c>
      <c r="M6635" s="104" t="s">
        <v>516</v>
      </c>
      <c r="N6635" s="104"/>
      <c r="O6635" s="108" t="str">
        <f>A6634</f>
        <v>19039</v>
      </c>
      <c r="P6635" s="111" t="s">
        <v>1986</v>
      </c>
      <c r="Q6635" s="153" t="s">
        <v>8464</v>
      </c>
      <c r="R6635" s="153" t="s">
        <v>13562</v>
      </c>
      <c r="S6635" s="153">
        <f>Tabella2[[#This Row],[PLD STOP]]-Tabella2[[#This Row],[PLD START]]</f>
        <v>4.166666666666663E-2</v>
      </c>
      <c r="T6635" s="153">
        <v>0.59375</v>
      </c>
      <c r="U6635" s="153">
        <v>0.63541666666666663</v>
      </c>
      <c r="V6635" s="153">
        <f>IF(ISBLANK(T6635),"",Tabella2[[#This Row],[ACT STOP]]-Tabella2[[#This Row],[ACT START]])</f>
        <v>4.166666666666663E-2</v>
      </c>
      <c r="W6635" s="104" t="s">
        <v>92</v>
      </c>
      <c r="X6635" s="104" t="s">
        <v>91</v>
      </c>
      <c r="Y6635" s="110" t="s">
        <v>13889</v>
      </c>
      <c r="Z6635" s="106"/>
      <c r="AA6635" s="104"/>
      <c r="AB6635" s="107"/>
      <c r="AC6635" s="72">
        <f>IF(OR(Tabella2[[#This Row],[OUTCOME]]="DCO",Tabella2[[#This Row],[OUTCOME]]="SDC"),1,0)</f>
        <v>1</v>
      </c>
      <c r="AH6635" s="70"/>
      <c r="AI6635" s="70"/>
      <c r="AJ6635">
        <f>IF(OR(Tabella2[[#This Row],[OUTCOME]]="DNCO", Tabella2[[#This Row],[OUTCOME]]="SDNC"),1,0)</f>
        <v>0</v>
      </c>
      <c r="AL6635" s="70"/>
      <c r="BM6635" s="135">
        <f>Tabella2[[#This Row],[ACT START]]</f>
        <v>0.59375</v>
      </c>
      <c r="BN6635" s="136">
        <f>Tabella2[[#This Row],[ACT STOP]]</f>
        <v>0.63541666666666663</v>
      </c>
      <c r="BO6635" s="101"/>
      <c r="BR6635" s="109" t="str">
        <f t="shared" si="122"/>
        <v>SH-25-6624</v>
      </c>
      <c r="BS6635" s="109" t="s">
        <v>416</v>
      </c>
      <c r="BT6635" t="str">
        <f>Tabella2[[#This Row],[OUTCOME]]</f>
        <v>DCO</v>
      </c>
      <c r="BU6635" t="str">
        <f>_xlfn.CONCAT(Tabella2[[#This Row],[NAME SP]],Tabella2[[#This Row],[ID SP]]," - ",Tabella2[[#This Row],[SYLLABUS NO]])</f>
        <v>IFTS82 - NET PGM03</v>
      </c>
      <c r="BV6635" t="s">
        <v>11868</v>
      </c>
    </row>
    <row r="6636" spans="1:74" hidden="1">
      <c r="A6636" s="103" t="s">
        <v>13874</v>
      </c>
      <c r="B6636" s="102">
        <v>45978</v>
      </c>
      <c r="C6636" s="104">
        <f>_xlfn.ISOWEEKNUM(Tabella2[[#This Row],[Date]])</f>
        <v>47</v>
      </c>
      <c r="D6636" s="104" t="s">
        <v>722</v>
      </c>
      <c r="E6636" s="104" t="s">
        <v>327</v>
      </c>
      <c r="F6636" s="104">
        <v>77</v>
      </c>
      <c r="G6636" s="104" t="s">
        <v>257</v>
      </c>
      <c r="H6636" s="105">
        <v>1</v>
      </c>
      <c r="I6636" s="104" t="s">
        <v>258</v>
      </c>
      <c r="J6636" s="104"/>
      <c r="K6636" s="104" t="s">
        <v>79</v>
      </c>
      <c r="L6636" s="104" t="s">
        <v>299</v>
      </c>
      <c r="M6636" s="104" t="s">
        <v>1438</v>
      </c>
      <c r="N6636" s="104"/>
      <c r="O6636" s="108" t="str">
        <f>A6637</f>
        <v>19042</v>
      </c>
      <c r="P6636" s="111" t="s">
        <v>5530</v>
      </c>
      <c r="Q6636" s="153" t="s">
        <v>12109</v>
      </c>
      <c r="R6636" s="153" t="s">
        <v>13853</v>
      </c>
      <c r="S6636" s="153">
        <f>Tabella2[[#This Row],[PLD STOP]]-Tabella2[[#This Row],[PLD START]]</f>
        <v>4.166666666666663E-2</v>
      </c>
      <c r="T6636" s="153" t="s">
        <v>12109</v>
      </c>
      <c r="U6636" s="153" t="s">
        <v>13853</v>
      </c>
      <c r="V6636" s="153">
        <f>IF(ISBLANK(T6636),"",Tabella2[[#This Row],[ACT STOP]]-Tabella2[[#This Row],[ACT START]])</f>
        <v>4.166666666666663E-2</v>
      </c>
      <c r="W6636" s="104" t="s">
        <v>92</v>
      </c>
      <c r="X6636" s="104" t="s">
        <v>91</v>
      </c>
      <c r="Y6636" s="110"/>
      <c r="Z6636" s="106"/>
      <c r="AA6636" s="104"/>
      <c r="AB6636" s="107"/>
      <c r="AC6636" s="72">
        <f>IF(OR(Tabella2[[#This Row],[OUTCOME]]="DCO",Tabella2[[#This Row],[OUTCOME]]="SDC"),1,0)</f>
        <v>1</v>
      </c>
      <c r="AH6636" s="70"/>
      <c r="AI6636" s="70"/>
      <c r="AJ6636">
        <f>IF(OR(Tabella2[[#This Row],[OUTCOME]]="DNCO", Tabella2[[#This Row],[OUTCOME]]="SDNC"),1,0)</f>
        <v>0</v>
      </c>
      <c r="AL6636" s="70"/>
      <c r="BM6636" s="135" t="str">
        <f>Tabella2[[#This Row],[ACT START]]</f>
        <v>15:45</v>
      </c>
      <c r="BN6636" s="136" t="str">
        <f>Tabella2[[#This Row],[ACT STOP]]</f>
        <v>16:45</v>
      </c>
      <c r="BO6636" s="101"/>
      <c r="BR6636" s="109" t="str">
        <f t="shared" si="122"/>
        <v>SH-25-6625</v>
      </c>
      <c r="BS6636" s="109" t="s">
        <v>332</v>
      </c>
      <c r="BT6636" t="str">
        <f>Tabella2[[#This Row],[OUTCOME]]</f>
        <v>DCO</v>
      </c>
      <c r="BU6636" t="str">
        <f>_xlfn.CONCAT(Tabella2[[#This Row],[NAME SP]],Tabella2[[#This Row],[ID SP]]," - ",Tabella2[[#This Row],[SYLLABUS NO]])</f>
        <v>AMI77 - SD AI02</v>
      </c>
      <c r="BV6636" t="s">
        <v>11881</v>
      </c>
    </row>
    <row r="6637" spans="1:74" hidden="1">
      <c r="A6637" s="103" t="s">
        <v>13875</v>
      </c>
      <c r="B6637" s="102">
        <v>45978</v>
      </c>
      <c r="C6637" s="104">
        <f>_xlfn.ISOWEEKNUM(Tabella2[[#This Row],[Date]])</f>
        <v>47</v>
      </c>
      <c r="D6637" s="104" t="s">
        <v>722</v>
      </c>
      <c r="E6637" s="104" t="s">
        <v>327</v>
      </c>
      <c r="F6637" s="104">
        <v>82</v>
      </c>
      <c r="G6637" s="104" t="s">
        <v>257</v>
      </c>
      <c r="H6637" s="105">
        <v>9</v>
      </c>
      <c r="I6637" s="104" t="s">
        <v>258</v>
      </c>
      <c r="J6637" s="104"/>
      <c r="K6637" s="104" t="s">
        <v>78</v>
      </c>
      <c r="L6637" s="104" t="s">
        <v>299</v>
      </c>
      <c r="M6637" s="104" t="s">
        <v>1438</v>
      </c>
      <c r="N6637" s="104"/>
      <c r="O6637" s="108" t="str">
        <f>A6636</f>
        <v>19041</v>
      </c>
      <c r="P6637" s="111" t="s">
        <v>5530</v>
      </c>
      <c r="Q6637" s="153" t="s">
        <v>12109</v>
      </c>
      <c r="R6637" s="153" t="s">
        <v>13853</v>
      </c>
      <c r="S6637" s="153">
        <f>Tabella2[[#This Row],[PLD STOP]]-Tabella2[[#This Row],[PLD START]]</f>
        <v>4.166666666666663E-2</v>
      </c>
      <c r="T6637" s="153" t="s">
        <v>12109</v>
      </c>
      <c r="U6637" s="153" t="s">
        <v>13853</v>
      </c>
      <c r="V6637" s="153">
        <f>IF(ISBLANK(T6637),"",Tabella2[[#This Row],[ACT STOP]]-Tabella2[[#This Row],[ACT START]])</f>
        <v>4.166666666666663E-2</v>
      </c>
      <c r="W6637" s="104" t="s">
        <v>92</v>
      </c>
      <c r="X6637" s="104" t="s">
        <v>91</v>
      </c>
      <c r="Y6637" s="110"/>
      <c r="Z6637" s="106"/>
      <c r="AA6637" s="104"/>
      <c r="AB6637" s="107"/>
      <c r="AC6637" s="72">
        <f>IF(OR(Tabella2[[#This Row],[OUTCOME]]="DCO",Tabella2[[#This Row],[OUTCOME]]="SDC"),1,0)</f>
        <v>1</v>
      </c>
      <c r="AH6637" s="70"/>
      <c r="AI6637" s="70"/>
      <c r="AJ6637">
        <f>IF(OR(Tabella2[[#This Row],[OUTCOME]]="DNCO", Tabella2[[#This Row],[OUTCOME]]="SDNC"),1,0)</f>
        <v>0</v>
      </c>
      <c r="AL6637" s="70"/>
      <c r="BM6637" s="135" t="str">
        <f>Tabella2[[#This Row],[ACT START]]</f>
        <v>15:45</v>
      </c>
      <c r="BN6637" s="136" t="str">
        <f>Tabella2[[#This Row],[ACT STOP]]</f>
        <v>16:45</v>
      </c>
      <c r="BO6637" s="101"/>
      <c r="BR6637" s="109" t="str">
        <f t="shared" si="122"/>
        <v>SH-25-6626</v>
      </c>
      <c r="BS6637" s="109" t="s">
        <v>318</v>
      </c>
      <c r="BT6637" t="str">
        <f>Tabella2[[#This Row],[OUTCOME]]</f>
        <v>DCO</v>
      </c>
      <c r="BU6637" t="str">
        <f>_xlfn.CONCAT(Tabella2[[#This Row],[NAME SP]],Tabella2[[#This Row],[ID SP]]," - ",Tabella2[[#This Row],[SYLLABUS NO]])</f>
        <v>AMI82 - SD AI02</v>
      </c>
      <c r="BV6637" t="s">
        <v>11927</v>
      </c>
    </row>
    <row r="6638" spans="1:74" hidden="1">
      <c r="A6638" s="103" t="s">
        <v>13876</v>
      </c>
      <c r="B6638" s="102">
        <v>45978</v>
      </c>
      <c r="C6638" s="104">
        <f>_xlfn.ISOWEEKNUM(Tabella2[[#This Row],[Date]])</f>
        <v>47</v>
      </c>
      <c r="D6638" s="104" t="s">
        <v>6396</v>
      </c>
      <c r="E6638" s="104" t="s">
        <v>256</v>
      </c>
      <c r="F6638" s="104">
        <v>72</v>
      </c>
      <c r="G6638" s="104" t="s">
        <v>257</v>
      </c>
      <c r="H6638" s="105">
        <v>2</v>
      </c>
      <c r="I6638" s="104"/>
      <c r="J6638" s="104" t="s">
        <v>258</v>
      </c>
      <c r="K6638" s="104" t="s">
        <v>83</v>
      </c>
      <c r="L6638" s="104" t="s">
        <v>299</v>
      </c>
      <c r="M6638" s="104" t="s">
        <v>361</v>
      </c>
      <c r="N6638" s="104"/>
      <c r="O6638" s="108" t="str">
        <f>A6639</f>
        <v>19044</v>
      </c>
      <c r="P6638" s="111" t="s">
        <v>371</v>
      </c>
      <c r="Q6638" s="153" t="s">
        <v>12109</v>
      </c>
      <c r="R6638" s="153" t="s">
        <v>13853</v>
      </c>
      <c r="S6638" s="153">
        <f>Tabella2[[#This Row],[PLD STOP]]-Tabella2[[#This Row],[PLD START]]</f>
        <v>4.166666666666663E-2</v>
      </c>
      <c r="T6638" s="153">
        <v>0.65625</v>
      </c>
      <c r="U6638" s="153">
        <v>0.69791666666666663</v>
      </c>
      <c r="V6638" s="153">
        <f>IF(ISBLANK(T6638),"",Tabella2[[#This Row],[ACT STOP]]-Tabella2[[#This Row],[ACT START]])</f>
        <v>4.166666666666663E-2</v>
      </c>
      <c r="W6638" s="104" t="s">
        <v>92</v>
      </c>
      <c r="X6638" s="104" t="s">
        <v>91</v>
      </c>
      <c r="Y6638" s="110"/>
      <c r="Z6638" s="106"/>
      <c r="AA6638" s="104"/>
      <c r="AB6638" s="107"/>
      <c r="AC6638" s="72">
        <f>IF(OR(Tabella2[[#This Row],[OUTCOME]]="DCO",Tabella2[[#This Row],[OUTCOME]]="SDC"),1,0)</f>
        <v>1</v>
      </c>
      <c r="AH6638" s="70"/>
      <c r="AI6638" s="70"/>
      <c r="AJ6638">
        <f>IF(OR(Tabella2[[#This Row],[OUTCOME]]="DNCO", Tabella2[[#This Row],[OUTCOME]]="SDNC"),1,0)</f>
        <v>0</v>
      </c>
      <c r="AL6638" s="70"/>
      <c r="BM6638" s="135">
        <f>Tabella2[[#This Row],[ACT START]]</f>
        <v>0.65625</v>
      </c>
      <c r="BN6638" s="136">
        <f>Tabella2[[#This Row],[ACT STOP]]</f>
        <v>0.69791666666666663</v>
      </c>
      <c r="BO6638" s="101"/>
      <c r="BR6638" s="109" t="str">
        <f t="shared" si="122"/>
        <v>SH-25-6627</v>
      </c>
      <c r="BS6638" s="109" t="s">
        <v>368</v>
      </c>
      <c r="BT6638" t="str">
        <f>Tabella2[[#This Row],[OUTCOME]]</f>
        <v>DCO</v>
      </c>
      <c r="BU6638" t="str">
        <f>_xlfn.CONCAT(Tabella2[[#This Row],[NAME SP]],Tabella2[[#This Row],[ID SP]]," - ",Tabella2[[#This Row],[SYLLABUS NO]])</f>
        <v>QATAR72 - NET ARNG01</v>
      </c>
      <c r="BV6638" t="s">
        <v>11847</v>
      </c>
    </row>
    <row r="6639" spans="1:74" hidden="1">
      <c r="A6639" s="103" t="s">
        <v>13877</v>
      </c>
      <c r="B6639" s="102">
        <v>45978</v>
      </c>
      <c r="C6639" s="104">
        <f>_xlfn.ISOWEEKNUM(Tabella2[[#This Row],[Date]])</f>
        <v>47</v>
      </c>
      <c r="D6639" s="104" t="s">
        <v>195</v>
      </c>
      <c r="E6639" s="104" t="s">
        <v>298</v>
      </c>
      <c r="F6639" s="104"/>
      <c r="G6639" s="104" t="s">
        <v>257</v>
      </c>
      <c r="H6639" s="105">
        <v>17</v>
      </c>
      <c r="I6639" s="104"/>
      <c r="J6639" s="104" t="s">
        <v>258</v>
      </c>
      <c r="K6639" s="104" t="s">
        <v>80</v>
      </c>
      <c r="L6639" s="104" t="s">
        <v>299</v>
      </c>
      <c r="M6639" s="104" t="s">
        <v>361</v>
      </c>
      <c r="N6639" s="104"/>
      <c r="O6639" s="108" t="str">
        <f>A6638</f>
        <v>19043</v>
      </c>
      <c r="P6639" s="111" t="s">
        <v>300</v>
      </c>
      <c r="Q6639" s="153" t="s">
        <v>12109</v>
      </c>
      <c r="R6639" s="153" t="s">
        <v>13853</v>
      </c>
      <c r="S6639" s="153">
        <f>Tabella2[[#This Row],[PLD STOP]]-Tabella2[[#This Row],[PLD START]]</f>
        <v>4.166666666666663E-2</v>
      </c>
      <c r="T6639" s="153">
        <v>0.65625</v>
      </c>
      <c r="U6639" s="153">
        <v>0.69791666666666663</v>
      </c>
      <c r="V6639" s="153">
        <f>IF(ISBLANK(T6639),"",Tabella2[[#This Row],[ACT STOP]]-Tabella2[[#This Row],[ACT START]])</f>
        <v>4.166666666666663E-2</v>
      </c>
      <c r="W6639" s="104" t="s">
        <v>122</v>
      </c>
      <c r="X6639" s="104" t="s">
        <v>91</v>
      </c>
      <c r="Y6639" s="110"/>
      <c r="Z6639" s="106"/>
      <c r="AA6639" s="104"/>
      <c r="AB6639" s="107"/>
      <c r="AC6639" s="72">
        <f>IF(OR(Tabella2[[#This Row],[OUTCOME]]="DCO",Tabella2[[#This Row],[OUTCOME]]="SDC"),1,0)</f>
        <v>1</v>
      </c>
      <c r="AH6639" s="70"/>
      <c r="AI6639" s="70"/>
      <c r="AJ6639">
        <f>IF(OR(Tabella2[[#This Row],[OUTCOME]]="DNCO", Tabella2[[#This Row],[OUTCOME]]="SDNC"),1,0)</f>
        <v>0</v>
      </c>
      <c r="AL6639" s="70"/>
      <c r="BM6639" s="135">
        <f>Tabella2[[#This Row],[ACT START]]</f>
        <v>0.65625</v>
      </c>
      <c r="BN6639" s="136">
        <f>Tabella2[[#This Row],[ACT STOP]]</f>
        <v>0.69791666666666663</v>
      </c>
      <c r="BO6639" s="101"/>
      <c r="BR6639" s="109" t="str">
        <f t="shared" si="122"/>
        <v>SH-25-6628</v>
      </c>
      <c r="BS6639" s="109" t="s">
        <v>393</v>
      </c>
      <c r="BT6639" t="str">
        <f>Tabella2[[#This Row],[OUTCOME]]</f>
        <v>SDC</v>
      </c>
      <c r="BU6639" t="str">
        <f>_xlfn.CONCAT(Tabella2[[#This Row],[NAME SP]],Tabella2[[#This Row],[ID SP]]," - ",Tabella2[[#This Row],[SYLLABUS NO]])</f>
        <v>Support QATAR - SUPP</v>
      </c>
    </row>
    <row r="6640" spans="1:74" hidden="1">
      <c r="A6640" s="103" t="s">
        <v>13878</v>
      </c>
      <c r="B6640" s="102">
        <v>45978</v>
      </c>
      <c r="C6640" s="104">
        <f>_xlfn.ISOWEEKNUM(Tabella2[[#This Row],[Date]])</f>
        <v>47</v>
      </c>
      <c r="D6640" s="104" t="s">
        <v>722</v>
      </c>
      <c r="E6640" s="104" t="s">
        <v>327</v>
      </c>
      <c r="F6640" s="104">
        <v>81</v>
      </c>
      <c r="G6640" s="104" t="s">
        <v>257</v>
      </c>
      <c r="H6640" s="105">
        <v>12</v>
      </c>
      <c r="I6640" s="104" t="s">
        <v>258</v>
      </c>
      <c r="J6640" s="104"/>
      <c r="K6640" s="104" t="s">
        <v>79</v>
      </c>
      <c r="L6640" s="104" t="s">
        <v>299</v>
      </c>
      <c r="M6640" s="104" t="s">
        <v>1438</v>
      </c>
      <c r="N6640" s="104"/>
      <c r="O6640" s="108" t="str">
        <f>A6641</f>
        <v>19046</v>
      </c>
      <c r="P6640" s="111" t="s">
        <v>5530</v>
      </c>
      <c r="Q6640" s="153" t="s">
        <v>12119</v>
      </c>
      <c r="R6640" s="153" t="s">
        <v>13854</v>
      </c>
      <c r="S6640" s="153">
        <f>Tabella2[[#This Row],[PLD STOP]]-Tabella2[[#This Row],[PLD START]]</f>
        <v>4.166666666666663E-2</v>
      </c>
      <c r="T6640" s="153" t="s">
        <v>12119</v>
      </c>
      <c r="U6640" s="153" t="s">
        <v>13854</v>
      </c>
      <c r="V6640" s="153">
        <f>IF(ISBLANK(T6640),"",Tabella2[[#This Row],[ACT STOP]]-Tabella2[[#This Row],[ACT START]])</f>
        <v>4.166666666666663E-2</v>
      </c>
      <c r="W6640" s="104" t="s">
        <v>92</v>
      </c>
      <c r="X6640" s="104" t="s">
        <v>91</v>
      </c>
      <c r="Y6640" s="110"/>
      <c r="Z6640" s="106"/>
      <c r="AA6640" s="104"/>
      <c r="AB6640" s="107"/>
      <c r="AC6640" s="72">
        <f>IF(OR(Tabella2[[#This Row],[OUTCOME]]="DCO",Tabella2[[#This Row],[OUTCOME]]="SDC"),1,0)</f>
        <v>1</v>
      </c>
      <c r="AH6640" s="70"/>
      <c r="AI6640" s="70"/>
      <c r="AJ6640">
        <f>IF(OR(Tabella2[[#This Row],[OUTCOME]]="DNCO", Tabella2[[#This Row],[OUTCOME]]="SDNC"),1,0)</f>
        <v>0</v>
      </c>
      <c r="AL6640" s="70"/>
      <c r="BM6640" s="135" t="str">
        <f>Tabella2[[#This Row],[ACT START]]</f>
        <v>17:15</v>
      </c>
      <c r="BN6640" s="136" t="str">
        <f>Tabella2[[#This Row],[ACT STOP]]</f>
        <v>18:15</v>
      </c>
      <c r="BO6640" s="101"/>
      <c r="BR6640" s="109" t="str">
        <f t="shared" si="122"/>
        <v>SH-25-6629</v>
      </c>
      <c r="BS6640" s="109" t="s">
        <v>266</v>
      </c>
      <c r="BT6640" t="str">
        <f>Tabella2[[#This Row],[OUTCOME]]</f>
        <v>DCO</v>
      </c>
      <c r="BU6640" t="str">
        <f>_xlfn.CONCAT(Tabella2[[#This Row],[NAME SP]],Tabella2[[#This Row],[ID SP]]," - ",Tabella2[[#This Row],[SYLLABUS NO]])</f>
        <v>AMI81 - SD AI02</v>
      </c>
      <c r="BV6640" t="s">
        <v>11921</v>
      </c>
    </row>
    <row r="6641" spans="1:74" hidden="1">
      <c r="A6641" s="103" t="s">
        <v>13879</v>
      </c>
      <c r="B6641" s="102">
        <v>45978</v>
      </c>
      <c r="C6641" s="104">
        <f>_xlfn.ISOWEEKNUM(Tabella2[[#This Row],[Date]])</f>
        <v>47</v>
      </c>
      <c r="D6641" s="104" t="s">
        <v>722</v>
      </c>
      <c r="E6641" s="104" t="s">
        <v>327</v>
      </c>
      <c r="F6641" s="104">
        <v>79</v>
      </c>
      <c r="G6641" s="104" t="s">
        <v>257</v>
      </c>
      <c r="H6641" s="105">
        <v>5</v>
      </c>
      <c r="I6641" s="104" t="s">
        <v>258</v>
      </c>
      <c r="J6641" s="104"/>
      <c r="K6641" s="104" t="s">
        <v>78</v>
      </c>
      <c r="L6641" s="104" t="s">
        <v>299</v>
      </c>
      <c r="M6641" s="104" t="s">
        <v>1438</v>
      </c>
      <c r="N6641" s="104"/>
      <c r="O6641" s="108" t="str">
        <f>A6640</f>
        <v>19045</v>
      </c>
      <c r="P6641" s="111" t="s">
        <v>5530</v>
      </c>
      <c r="Q6641" s="153" t="s">
        <v>12119</v>
      </c>
      <c r="R6641" s="153" t="s">
        <v>13854</v>
      </c>
      <c r="S6641" s="153">
        <f>Tabella2[[#This Row],[PLD STOP]]-Tabella2[[#This Row],[PLD START]]</f>
        <v>4.166666666666663E-2</v>
      </c>
      <c r="T6641" s="153" t="s">
        <v>12119</v>
      </c>
      <c r="U6641" s="153" t="s">
        <v>13854</v>
      </c>
      <c r="V6641" s="153">
        <f>IF(ISBLANK(T6641),"",Tabella2[[#This Row],[ACT STOP]]-Tabella2[[#This Row],[ACT START]])</f>
        <v>4.166666666666663E-2</v>
      </c>
      <c r="W6641" s="104" t="s">
        <v>92</v>
      </c>
      <c r="X6641" s="104" t="s">
        <v>91</v>
      </c>
      <c r="Y6641" s="110"/>
      <c r="Z6641" s="106"/>
      <c r="AA6641" s="104"/>
      <c r="AB6641" s="107"/>
      <c r="AC6641" s="72">
        <f>IF(OR(Tabella2[[#This Row],[OUTCOME]]="DCO",Tabella2[[#This Row],[OUTCOME]]="SDC"),1,0)</f>
        <v>1</v>
      </c>
      <c r="AH6641" s="70"/>
      <c r="AI6641" s="70"/>
      <c r="AJ6641">
        <f>IF(OR(Tabella2[[#This Row],[OUTCOME]]="DNCO", Tabella2[[#This Row],[OUTCOME]]="SDNC"),1,0)</f>
        <v>0</v>
      </c>
      <c r="AL6641" s="70"/>
      <c r="BM6641" s="135" t="str">
        <f>Tabella2[[#This Row],[ACT START]]</f>
        <v>17:15</v>
      </c>
      <c r="BN6641" s="136" t="str">
        <f>Tabella2[[#This Row],[ACT STOP]]</f>
        <v>18:15</v>
      </c>
      <c r="BO6641" s="101"/>
      <c r="BR6641" s="109" t="str">
        <f t="shared" si="122"/>
        <v>SH-25-6630</v>
      </c>
      <c r="BS6641" s="109" t="s">
        <v>416</v>
      </c>
      <c r="BT6641" t="str">
        <f>Tabella2[[#This Row],[OUTCOME]]</f>
        <v>DCO</v>
      </c>
      <c r="BU6641" t="str">
        <f>_xlfn.CONCAT(Tabella2[[#This Row],[NAME SP]],Tabella2[[#This Row],[ID SP]]," - ",Tabella2[[#This Row],[SYLLABUS NO]])</f>
        <v>AMI79 - SD AI02</v>
      </c>
      <c r="BV6641" t="s">
        <v>11919</v>
      </c>
    </row>
    <row r="6642" spans="1:74" hidden="1">
      <c r="A6642" s="103" t="s">
        <v>13880</v>
      </c>
      <c r="B6642" s="102">
        <v>45978</v>
      </c>
      <c r="C6642" s="104">
        <f>_xlfn.ISOWEEKNUM(Tabella2[[#This Row],[Date]])</f>
        <v>47</v>
      </c>
      <c r="D6642" s="104" t="s">
        <v>6396</v>
      </c>
      <c r="E6642" s="104" t="s">
        <v>256</v>
      </c>
      <c r="F6642" s="104">
        <v>73</v>
      </c>
      <c r="G6642" s="104" t="s">
        <v>257</v>
      </c>
      <c r="H6642" s="105">
        <v>13</v>
      </c>
      <c r="I6642" s="104"/>
      <c r="J6642" s="104" t="s">
        <v>258</v>
      </c>
      <c r="K6642" s="104" t="s">
        <v>83</v>
      </c>
      <c r="L6642" s="104" t="s">
        <v>299</v>
      </c>
      <c r="M6642" s="104" t="s">
        <v>361</v>
      </c>
      <c r="N6642" s="104"/>
      <c r="O6642" s="108" t="str">
        <f>A6643</f>
        <v>19048</v>
      </c>
      <c r="P6642" s="111" t="s">
        <v>2616</v>
      </c>
      <c r="Q6642" s="153" t="s">
        <v>12119</v>
      </c>
      <c r="R6642" s="153" t="s">
        <v>13854</v>
      </c>
      <c r="S6642" s="153">
        <f>Tabella2[[#This Row],[PLD STOP]]-Tabella2[[#This Row],[PLD START]]</f>
        <v>4.166666666666663E-2</v>
      </c>
      <c r="T6642" s="153">
        <v>0.71875</v>
      </c>
      <c r="U6642" s="153">
        <v>0.76041666666666663</v>
      </c>
      <c r="V6642" s="153">
        <f>IF(ISBLANK(T6642),"",Tabella2[[#This Row],[ACT STOP]]-Tabella2[[#This Row],[ACT START]])</f>
        <v>4.166666666666663E-2</v>
      </c>
      <c r="W6642" s="104" t="s">
        <v>92</v>
      </c>
      <c r="X6642" s="104" t="s">
        <v>91</v>
      </c>
      <c r="Y6642" s="110"/>
      <c r="Z6642" s="106"/>
      <c r="AA6642" s="104"/>
      <c r="AB6642" s="107"/>
      <c r="AC6642" s="72">
        <f>IF(OR(Tabella2[[#This Row],[OUTCOME]]="DCO",Tabella2[[#This Row],[OUTCOME]]="SDC"),1,0)</f>
        <v>1</v>
      </c>
      <c r="AH6642" s="70"/>
      <c r="AI6642" s="70"/>
      <c r="AJ6642">
        <f>IF(OR(Tabella2[[#This Row],[OUTCOME]]="DNCO", Tabella2[[#This Row],[OUTCOME]]="SDNC"),1,0)</f>
        <v>0</v>
      </c>
      <c r="AL6642" s="70"/>
      <c r="BM6642" s="135">
        <f>Tabella2[[#This Row],[ACT START]]</f>
        <v>0.71875</v>
      </c>
      <c r="BN6642" s="136">
        <f>Tabella2[[#This Row],[ACT STOP]]</f>
        <v>0.76041666666666663</v>
      </c>
      <c r="BO6642" s="101"/>
      <c r="BR6642" s="109" t="str">
        <f t="shared" si="122"/>
        <v>SH-25-6631</v>
      </c>
      <c r="BS6642" s="109" t="s">
        <v>427</v>
      </c>
      <c r="BT6642" t="str">
        <f>Tabella2[[#This Row],[OUTCOME]]</f>
        <v>DCO</v>
      </c>
      <c r="BU6642" t="str">
        <f>_xlfn.CONCAT(Tabella2[[#This Row],[NAME SP]],Tabella2[[#This Row],[ID SP]]," - ",Tabella2[[#This Row],[SYLLABUS NO]])</f>
        <v>QATAR73 - NET ARNG02</v>
      </c>
      <c r="BV6642" t="s">
        <v>12012</v>
      </c>
    </row>
    <row r="6643" spans="1:74" hidden="1">
      <c r="A6643" s="103" t="s">
        <v>13881</v>
      </c>
      <c r="B6643" s="102">
        <v>45978</v>
      </c>
      <c r="C6643" s="104">
        <f>_xlfn.ISOWEEKNUM(Tabella2[[#This Row],[Date]])</f>
        <v>47</v>
      </c>
      <c r="D6643" s="104" t="s">
        <v>195</v>
      </c>
      <c r="E6643" s="104" t="s">
        <v>298</v>
      </c>
      <c r="F6643" s="104"/>
      <c r="G6643" s="104" t="s">
        <v>257</v>
      </c>
      <c r="H6643" s="105">
        <v>14</v>
      </c>
      <c r="I6643" s="104"/>
      <c r="J6643" s="104" t="s">
        <v>258</v>
      </c>
      <c r="K6643" s="104" t="s">
        <v>80</v>
      </c>
      <c r="L6643" s="104" t="s">
        <v>299</v>
      </c>
      <c r="M6643" s="104" t="s">
        <v>361</v>
      </c>
      <c r="N6643" s="104"/>
      <c r="O6643" s="108" t="str">
        <f>A6642</f>
        <v>19047</v>
      </c>
      <c r="P6643" s="111" t="s">
        <v>300</v>
      </c>
      <c r="Q6643" s="153" t="s">
        <v>12119</v>
      </c>
      <c r="R6643" s="153" t="s">
        <v>13854</v>
      </c>
      <c r="S6643" s="153">
        <f>Tabella2[[#This Row],[PLD STOP]]-Tabella2[[#This Row],[PLD START]]</f>
        <v>4.166666666666663E-2</v>
      </c>
      <c r="T6643" s="153">
        <v>0.71875</v>
      </c>
      <c r="U6643" s="153">
        <v>0.76041666666666663</v>
      </c>
      <c r="V6643" s="153">
        <f>IF(ISBLANK(T6643),"",Tabella2[[#This Row],[ACT STOP]]-Tabella2[[#This Row],[ACT START]])</f>
        <v>4.166666666666663E-2</v>
      </c>
      <c r="W6643" s="104" t="s">
        <v>122</v>
      </c>
      <c r="X6643" s="104" t="s">
        <v>91</v>
      </c>
      <c r="Y6643" s="110"/>
      <c r="Z6643" s="106"/>
      <c r="AA6643" s="104"/>
      <c r="AB6643" s="107"/>
      <c r="AC6643" s="72">
        <f>IF(OR(Tabella2[[#This Row],[OUTCOME]]="DCO",Tabella2[[#This Row],[OUTCOME]]="SDC"),1,0)</f>
        <v>1</v>
      </c>
      <c r="AH6643" s="70"/>
      <c r="AI6643" s="70"/>
      <c r="AJ6643">
        <f>IF(OR(Tabella2[[#This Row],[OUTCOME]]="DNCO", Tabella2[[#This Row],[OUTCOME]]="SDNC"),1,0)</f>
        <v>0</v>
      </c>
      <c r="AL6643" s="70"/>
      <c r="BM6643" s="135">
        <f>Tabella2[[#This Row],[ACT START]]</f>
        <v>0.71875</v>
      </c>
      <c r="BN6643" s="136">
        <f>Tabella2[[#This Row],[ACT STOP]]</f>
        <v>0.76041666666666663</v>
      </c>
      <c r="BO6643" s="101"/>
      <c r="BR6643" s="109" t="str">
        <f t="shared" si="122"/>
        <v>SH-25-6632</v>
      </c>
      <c r="BS6643" s="109" t="s">
        <v>372</v>
      </c>
      <c r="BT6643" t="str">
        <f>Tabella2[[#This Row],[OUTCOME]]</f>
        <v>SDC</v>
      </c>
      <c r="BU6643" t="str">
        <f>_xlfn.CONCAT(Tabella2[[#This Row],[NAME SP]],Tabella2[[#This Row],[ID SP]]," - ",Tabella2[[#This Row],[SYLLABUS NO]])</f>
        <v>Support QATAR - SUPP</v>
      </c>
    </row>
    <row r="6644" spans="1:74" hidden="1">
      <c r="A6644" s="103" t="s">
        <v>13882</v>
      </c>
      <c r="B6644" s="102">
        <v>45978</v>
      </c>
      <c r="C6644" s="104">
        <f>_xlfn.ISOWEEKNUM(Tabella2[[#This Row],[Date]])</f>
        <v>47</v>
      </c>
      <c r="D6644" s="104" t="s">
        <v>6766</v>
      </c>
      <c r="E6644" s="104" t="s">
        <v>284</v>
      </c>
      <c r="F6644" s="104">
        <v>77</v>
      </c>
      <c r="G6644" s="104" t="s">
        <v>257</v>
      </c>
      <c r="H6644" s="105">
        <v>9</v>
      </c>
      <c r="I6644" s="104"/>
      <c r="J6644" s="104" t="s">
        <v>258</v>
      </c>
      <c r="K6644" s="104" t="s">
        <v>79</v>
      </c>
      <c r="L6644" s="104" t="s">
        <v>299</v>
      </c>
      <c r="M6644" s="104" t="s">
        <v>361</v>
      </c>
      <c r="N6644" s="104"/>
      <c r="O6644" s="108" t="str">
        <f>A6645</f>
        <v>19050</v>
      </c>
      <c r="P6644" s="111" t="s">
        <v>2067</v>
      </c>
      <c r="Q6644" s="153" t="s">
        <v>12127</v>
      </c>
      <c r="R6644" s="153" t="s">
        <v>13855</v>
      </c>
      <c r="S6644" s="153">
        <f>Tabella2[[#This Row],[PLD STOP]]-Tabella2[[#This Row],[PLD START]]</f>
        <v>4.166666666666663E-2</v>
      </c>
      <c r="T6644" s="153" t="s">
        <v>12127</v>
      </c>
      <c r="U6644" s="153">
        <v>0.8125</v>
      </c>
      <c r="V6644" s="153">
        <f>IF(ISBLANK(T6644),"",Tabella2[[#This Row],[ACT STOP]]-Tabella2[[#This Row],[ACT START]])</f>
        <v>3.125E-2</v>
      </c>
      <c r="W6644" s="104" t="s">
        <v>92</v>
      </c>
      <c r="X6644" s="104" t="s">
        <v>91</v>
      </c>
      <c r="Y6644" s="110"/>
      <c r="Z6644" s="106"/>
      <c r="AA6644" s="104"/>
      <c r="AB6644" s="107"/>
      <c r="AC6644" s="72">
        <f>IF(OR(Tabella2[[#This Row],[OUTCOME]]="DCO",Tabella2[[#This Row],[OUTCOME]]="SDC"),1,0)</f>
        <v>1</v>
      </c>
      <c r="AH6644" s="70"/>
      <c r="AI6644" s="70"/>
      <c r="AJ6644">
        <f>IF(OR(Tabella2[[#This Row],[OUTCOME]]="DNCO", Tabella2[[#This Row],[OUTCOME]]="SDNC"),1,0)</f>
        <v>0</v>
      </c>
      <c r="AL6644" s="70"/>
      <c r="BM6644" s="135" t="str">
        <f>Tabella2[[#This Row],[ACT START]]</f>
        <v>18:45</v>
      </c>
      <c r="BN6644" s="136">
        <f>Tabella2[[#This Row],[ACT STOP]]</f>
        <v>0.8125</v>
      </c>
      <c r="BO6644" s="101"/>
      <c r="BR6644" s="109" t="str">
        <f t="shared" si="122"/>
        <v>SH-25-6633</v>
      </c>
      <c r="BS6644" s="109" t="s">
        <v>318</v>
      </c>
      <c r="BT6644" t="str">
        <f>Tabella2[[#This Row],[OUTCOME]]</f>
        <v>DCO</v>
      </c>
      <c r="BU6644" t="str">
        <f>_xlfn.CONCAT(Tabella2[[#This Row],[NAME SP]],Tabella2[[#This Row],[ID SP]]," - ",Tabella2[[#This Row],[SYLLABUS NO]])</f>
        <v>IFTS77 - FMSC RNG02</v>
      </c>
      <c r="BV6644" t="s">
        <v>11873</v>
      </c>
    </row>
    <row r="6645" spans="1:74" hidden="1">
      <c r="A6645" s="103" t="s">
        <v>13883</v>
      </c>
      <c r="B6645" s="102">
        <v>45978</v>
      </c>
      <c r="C6645" s="104">
        <f>_xlfn.ISOWEEKNUM(Tabella2[[#This Row],[Date]])</f>
        <v>47</v>
      </c>
      <c r="D6645" s="104" t="s">
        <v>195</v>
      </c>
      <c r="E6645" s="104" t="s">
        <v>398</v>
      </c>
      <c r="F6645" s="104"/>
      <c r="G6645" s="104" t="s">
        <v>257</v>
      </c>
      <c r="H6645" s="105">
        <v>1</v>
      </c>
      <c r="I6645" s="104"/>
      <c r="J6645" s="104" t="s">
        <v>258</v>
      </c>
      <c r="K6645" s="104" t="s">
        <v>78</v>
      </c>
      <c r="L6645" s="104" t="s">
        <v>299</v>
      </c>
      <c r="M6645" s="104" t="s">
        <v>361</v>
      </c>
      <c r="N6645" s="104"/>
      <c r="O6645" s="108" t="str">
        <f>A6644</f>
        <v>19049</v>
      </c>
      <c r="P6645" s="111" t="s">
        <v>300</v>
      </c>
      <c r="Q6645" s="153" t="s">
        <v>12127</v>
      </c>
      <c r="R6645" s="153" t="s">
        <v>13855</v>
      </c>
      <c r="S6645" s="153">
        <f>Tabella2[[#This Row],[PLD STOP]]-Tabella2[[#This Row],[PLD START]]</f>
        <v>4.166666666666663E-2</v>
      </c>
      <c r="T6645" s="153" t="s">
        <v>12127</v>
      </c>
      <c r="U6645" s="153" t="s">
        <v>13855</v>
      </c>
      <c r="V6645" s="153">
        <f>IF(ISBLANK(T6645),"",Tabella2[[#This Row],[ACT STOP]]-Tabella2[[#This Row],[ACT START]])</f>
        <v>4.166666666666663E-2</v>
      </c>
      <c r="W6645" s="104" t="s">
        <v>122</v>
      </c>
      <c r="X6645" s="104" t="s">
        <v>91</v>
      </c>
      <c r="Y6645" s="110"/>
      <c r="Z6645" s="106"/>
      <c r="AA6645" s="104"/>
      <c r="AB6645" s="107"/>
      <c r="AC6645" s="72">
        <f>IF(OR(Tabella2[[#This Row],[OUTCOME]]="DCO",Tabella2[[#This Row],[OUTCOME]]="SDC"),1,0)</f>
        <v>1</v>
      </c>
      <c r="AH6645" s="70"/>
      <c r="AI6645" s="70"/>
      <c r="AJ6645">
        <f>IF(OR(Tabella2[[#This Row],[OUTCOME]]="DNCO", Tabella2[[#This Row],[OUTCOME]]="SDNC"),1,0)</f>
        <v>0</v>
      </c>
      <c r="AL6645" s="70"/>
      <c r="BM6645" s="135" t="str">
        <f>Tabella2[[#This Row],[ACT START]]</f>
        <v>18:45</v>
      </c>
      <c r="BN6645" s="136" t="str">
        <f>Tabella2[[#This Row],[ACT STOP]]</f>
        <v>19:45</v>
      </c>
      <c r="BO6645" s="101"/>
      <c r="BR6645" s="109" t="str">
        <f t="shared" si="122"/>
        <v>SH-25-6634</v>
      </c>
      <c r="BS6645" s="109" t="s">
        <v>332</v>
      </c>
      <c r="BT6645" t="str">
        <f>Tabella2[[#This Row],[OUTCOME]]</f>
        <v>SDC</v>
      </c>
      <c r="BU6645" t="str">
        <f>_xlfn.CONCAT(Tabella2[[#This Row],[NAME SP]],Tabella2[[#This Row],[ID SP]]," - ",Tabella2[[#This Row],[SYLLABUS NO]])</f>
        <v>Support IFTS - SUPP</v>
      </c>
    </row>
    <row r="6646" spans="1:74" hidden="1">
      <c r="A6646" s="103" t="s">
        <v>13884</v>
      </c>
      <c r="B6646" s="102">
        <v>45978</v>
      </c>
      <c r="C6646" s="104">
        <f>_xlfn.ISOWEEKNUM(Tabella2[[#This Row],[Date]])</f>
        <v>47</v>
      </c>
      <c r="D6646" s="104" t="s">
        <v>6766</v>
      </c>
      <c r="E6646" s="104" t="s">
        <v>284</v>
      </c>
      <c r="F6646" s="104">
        <v>79</v>
      </c>
      <c r="G6646" s="104" t="s">
        <v>257</v>
      </c>
      <c r="H6646" s="105">
        <v>17</v>
      </c>
      <c r="I6646" s="104"/>
      <c r="J6646" s="104" t="s">
        <v>258</v>
      </c>
      <c r="K6646" s="104" t="s">
        <v>83</v>
      </c>
      <c r="L6646" s="104" t="s">
        <v>299</v>
      </c>
      <c r="M6646" s="104" t="s">
        <v>361</v>
      </c>
      <c r="N6646" s="104"/>
      <c r="O6646" s="108" t="str">
        <f>A6647</f>
        <v>19052</v>
      </c>
      <c r="P6646" s="111" t="s">
        <v>2067</v>
      </c>
      <c r="Q6646" s="153" t="s">
        <v>12127</v>
      </c>
      <c r="R6646" s="153" t="s">
        <v>13855</v>
      </c>
      <c r="S6646" s="153">
        <f>Tabella2[[#This Row],[PLD STOP]]-Tabella2[[#This Row],[PLD START]]</f>
        <v>4.166666666666663E-2</v>
      </c>
      <c r="T6646" s="153" t="s">
        <v>12127</v>
      </c>
      <c r="U6646" s="153" t="s">
        <v>13855</v>
      </c>
      <c r="V6646" s="153">
        <f>IF(ISBLANK(T6646),"",Tabella2[[#This Row],[ACT STOP]]-Tabella2[[#This Row],[ACT START]])</f>
        <v>4.166666666666663E-2</v>
      </c>
      <c r="W6646" s="104" t="s">
        <v>92</v>
      </c>
      <c r="X6646" s="104" t="s">
        <v>91</v>
      </c>
      <c r="Y6646" s="110"/>
      <c r="Z6646" s="106"/>
      <c r="AA6646" s="104"/>
      <c r="AB6646" s="107"/>
      <c r="AC6646" s="72">
        <f>IF(OR(Tabella2[[#This Row],[OUTCOME]]="DCO",Tabella2[[#This Row],[OUTCOME]]="SDC"),1,0)</f>
        <v>1</v>
      </c>
      <c r="AH6646" s="70"/>
      <c r="AI6646" s="70"/>
      <c r="AJ6646">
        <f>IF(OR(Tabella2[[#This Row],[OUTCOME]]="DNCO", Tabella2[[#This Row],[OUTCOME]]="SDNC"),1,0)</f>
        <v>0</v>
      </c>
      <c r="AL6646" s="70"/>
      <c r="BM6646" s="135" t="str">
        <f>Tabella2[[#This Row],[ACT START]]</f>
        <v>18:45</v>
      </c>
      <c r="BN6646" s="136" t="str">
        <f>Tabella2[[#This Row],[ACT STOP]]</f>
        <v>19:45</v>
      </c>
      <c r="BO6646" s="101"/>
      <c r="BR6646" s="109" t="str">
        <f t="shared" si="122"/>
        <v>SH-25-6635</v>
      </c>
      <c r="BS6646" s="109" t="s">
        <v>393</v>
      </c>
      <c r="BT6646" t="str">
        <f>Tabella2[[#This Row],[OUTCOME]]</f>
        <v>DCO</v>
      </c>
      <c r="BU6646" t="str">
        <f>_xlfn.CONCAT(Tabella2[[#This Row],[NAME SP]],Tabella2[[#This Row],[ID SP]]," - ",Tabella2[[#This Row],[SYLLABUS NO]])</f>
        <v>IFTS79 - FMSC RNG02</v>
      </c>
      <c r="BV6646" t="s">
        <v>11863</v>
      </c>
    </row>
    <row r="6647" spans="1:74" hidden="1">
      <c r="A6647" s="103" t="s">
        <v>13885</v>
      </c>
      <c r="B6647" s="102">
        <v>45978</v>
      </c>
      <c r="C6647" s="104">
        <f>_xlfn.ISOWEEKNUM(Tabella2[[#This Row],[Date]])</f>
        <v>47</v>
      </c>
      <c r="D6647" s="104" t="s">
        <v>195</v>
      </c>
      <c r="E6647" s="104" t="s">
        <v>398</v>
      </c>
      <c r="F6647" s="104"/>
      <c r="G6647" s="104" t="s">
        <v>257</v>
      </c>
      <c r="H6647" s="105">
        <v>3</v>
      </c>
      <c r="I6647" s="104"/>
      <c r="J6647" s="104" t="s">
        <v>258</v>
      </c>
      <c r="K6647" s="104" t="s">
        <v>80</v>
      </c>
      <c r="L6647" s="104" t="s">
        <v>299</v>
      </c>
      <c r="M6647" s="104" t="s">
        <v>361</v>
      </c>
      <c r="N6647" s="104"/>
      <c r="O6647" s="108" t="str">
        <f>A6646</f>
        <v>19051</v>
      </c>
      <c r="P6647" s="111" t="s">
        <v>300</v>
      </c>
      <c r="Q6647" s="153" t="s">
        <v>12127</v>
      </c>
      <c r="R6647" s="153" t="s">
        <v>13855</v>
      </c>
      <c r="S6647" s="153">
        <f>Tabella2[[#This Row],[PLD STOP]]-Tabella2[[#This Row],[PLD START]]</f>
        <v>4.166666666666663E-2</v>
      </c>
      <c r="T6647" s="153" t="s">
        <v>12127</v>
      </c>
      <c r="U6647" s="153" t="s">
        <v>13855</v>
      </c>
      <c r="V6647" s="153">
        <f>IF(ISBLANK(T6647),"",Tabella2[[#This Row],[ACT STOP]]-Tabella2[[#This Row],[ACT START]])</f>
        <v>4.166666666666663E-2</v>
      </c>
      <c r="W6647" s="104" t="s">
        <v>122</v>
      </c>
      <c r="X6647" s="104" t="s">
        <v>91</v>
      </c>
      <c r="Y6647" s="110"/>
      <c r="Z6647" s="106"/>
      <c r="AA6647" s="104"/>
      <c r="AB6647" s="107"/>
      <c r="AC6647" s="72">
        <f>IF(OR(Tabella2[[#This Row],[OUTCOME]]="DCO",Tabella2[[#This Row],[OUTCOME]]="SDC"),1,0)</f>
        <v>1</v>
      </c>
      <c r="AH6647" s="70"/>
      <c r="AI6647" s="70"/>
      <c r="AJ6647">
        <f>IF(OR(Tabella2[[#This Row],[OUTCOME]]="DNCO", Tabella2[[#This Row],[OUTCOME]]="SDNC"),1,0)</f>
        <v>0</v>
      </c>
      <c r="AL6647" s="70"/>
      <c r="BM6647" s="135" t="str">
        <f>Tabella2[[#This Row],[ACT START]]</f>
        <v>18:45</v>
      </c>
      <c r="BN6647" s="136" t="str">
        <f>Tabella2[[#This Row],[ACT STOP]]</f>
        <v>19:45</v>
      </c>
      <c r="BO6647" s="101"/>
      <c r="BR6647" s="109" t="str">
        <f t="shared" si="122"/>
        <v>SH-25-6636</v>
      </c>
      <c r="BS6647" s="109" t="s">
        <v>757</v>
      </c>
      <c r="BT6647" t="str">
        <f>Tabella2[[#This Row],[OUTCOME]]</f>
        <v>SDC</v>
      </c>
      <c r="BU6647" t="str">
        <f>_xlfn.CONCAT(Tabella2[[#This Row],[NAME SP]],Tabella2[[#This Row],[ID SP]]," - ",Tabella2[[#This Row],[SYLLABUS NO]])</f>
        <v>Support IFTS - SUPP</v>
      </c>
    </row>
    <row r="6648" spans="1:74" hidden="1">
      <c r="A6648" s="103" t="s">
        <v>13886</v>
      </c>
      <c r="B6648" s="102">
        <v>45978</v>
      </c>
      <c r="C6648" s="104">
        <f>_xlfn.ISOWEEKNUM(Tabella2[[#This Row],[Date]])</f>
        <v>47</v>
      </c>
      <c r="D6648" s="104" t="s">
        <v>6621</v>
      </c>
      <c r="E6648" s="104" t="s">
        <v>284</v>
      </c>
      <c r="F6648" s="104">
        <v>82</v>
      </c>
      <c r="G6648" s="104" t="s">
        <v>257</v>
      </c>
      <c r="H6648" s="105">
        <v>2</v>
      </c>
      <c r="I6648" s="104"/>
      <c r="J6648" s="104" t="s">
        <v>258</v>
      </c>
      <c r="K6648" s="104" t="s">
        <v>81</v>
      </c>
      <c r="L6648" s="104" t="s">
        <v>259</v>
      </c>
      <c r="M6648" s="104" t="s">
        <v>461</v>
      </c>
      <c r="N6648" s="104"/>
      <c r="O6648" s="106"/>
      <c r="P6648" s="111" t="s">
        <v>491</v>
      </c>
      <c r="Q6648" s="153" t="s">
        <v>12127</v>
      </c>
      <c r="R6648" s="153" t="s">
        <v>13855</v>
      </c>
      <c r="S6648" s="153">
        <f>Tabella2[[#This Row],[PLD STOP]]-Tabella2[[#This Row],[PLD START]]</f>
        <v>4.166666666666663E-2</v>
      </c>
      <c r="T6648" s="153" t="s">
        <v>12127</v>
      </c>
      <c r="U6648" s="153" t="s">
        <v>13855</v>
      </c>
      <c r="V6648" s="153">
        <f>IF(ISBLANK(T6648),"",Tabella2[[#This Row],[ACT STOP]]-Tabella2[[#This Row],[ACT START]])</f>
        <v>4.166666666666663E-2</v>
      </c>
      <c r="W6648" s="104" t="s">
        <v>92</v>
      </c>
      <c r="X6648" s="104" t="s">
        <v>91</v>
      </c>
      <c r="Y6648" s="110"/>
      <c r="Z6648" s="106"/>
      <c r="AA6648" s="104"/>
      <c r="AB6648" s="107"/>
      <c r="AC6648" s="72">
        <f>IF(OR(Tabella2[[#This Row],[OUTCOME]]="DCO",Tabella2[[#This Row],[OUTCOME]]="SDC"),1,0)</f>
        <v>1</v>
      </c>
      <c r="AH6648" s="70"/>
      <c r="AI6648" s="70"/>
      <c r="AJ6648">
        <f>IF(OR(Tabella2[[#This Row],[OUTCOME]]="DNCO", Tabella2[[#This Row],[OUTCOME]]="SDNC"),1,0)</f>
        <v>0</v>
      </c>
      <c r="AL6648" s="70"/>
      <c r="BM6648" s="135" t="str">
        <f>Tabella2[[#This Row],[ACT START]]</f>
        <v>18:45</v>
      </c>
      <c r="BN6648" s="136" t="str">
        <f>Tabella2[[#This Row],[ACT STOP]]</f>
        <v>19:45</v>
      </c>
      <c r="BO6648" s="101"/>
      <c r="BR6648" s="109" t="str">
        <f t="shared" si="122"/>
        <v>SH-25-6637</v>
      </c>
      <c r="BS6648" s="109" t="s">
        <v>368</v>
      </c>
      <c r="BT6648" t="str">
        <f>Tabella2[[#This Row],[OUTCOME]]</f>
        <v>DCO</v>
      </c>
      <c r="BU6648" t="str">
        <f>_xlfn.CONCAT(Tabella2[[#This Row],[NAME SP]],Tabella2[[#This Row],[ID SP]]," - ",Tabella2[[#This Row],[SYLLABUS NO]])</f>
        <v>IFTS82 - FMS CAS01</v>
      </c>
      <c r="BV6648" t="s">
        <v>11868</v>
      </c>
    </row>
    <row r="6649" spans="1:74" hidden="1">
      <c r="A6649" s="103" t="s">
        <v>13890</v>
      </c>
      <c r="B6649" s="102">
        <v>45979</v>
      </c>
      <c r="C6649" s="104">
        <f>_xlfn.ISOWEEKNUM(Tabella2[[#This Row],[Date]])</f>
        <v>47</v>
      </c>
      <c r="D6649" s="104" t="s">
        <v>9764</v>
      </c>
      <c r="E6649" s="104" t="s">
        <v>284</v>
      </c>
      <c r="F6649" s="104">
        <v>78</v>
      </c>
      <c r="G6649" s="104" t="s">
        <v>257</v>
      </c>
      <c r="H6649" s="105">
        <v>9</v>
      </c>
      <c r="I6649" s="104"/>
      <c r="J6649" s="104" t="s">
        <v>258</v>
      </c>
      <c r="K6649" s="104" t="s">
        <v>79</v>
      </c>
      <c r="L6649" s="104" t="s">
        <v>299</v>
      </c>
      <c r="M6649" s="104" t="s">
        <v>361</v>
      </c>
      <c r="N6649" s="104"/>
      <c r="O6649" s="108" t="str">
        <f>A6650</f>
        <v>19055</v>
      </c>
      <c r="P6649" s="111" t="s">
        <v>2067</v>
      </c>
      <c r="Q6649" s="153" t="s">
        <v>541</v>
      </c>
      <c r="R6649" s="153" t="s">
        <v>10080</v>
      </c>
      <c r="S6649" s="153">
        <f>Tabella2[[#This Row],[PLD STOP]]-Tabella2[[#This Row],[PLD START]]</f>
        <v>4.166666666666663E-2</v>
      </c>
      <c r="T6649" s="153">
        <v>0.46875</v>
      </c>
      <c r="U6649" s="153">
        <v>0.50347222222222221</v>
      </c>
      <c r="V6649" s="153">
        <f>IF(ISBLANK(T6649),"",Tabella2[[#This Row],[ACT STOP]]-Tabella2[[#This Row],[ACT START]])</f>
        <v>3.472222222222221E-2</v>
      </c>
      <c r="W6649" s="104" t="s">
        <v>92</v>
      </c>
      <c r="X6649" s="104" t="s">
        <v>91</v>
      </c>
      <c r="Y6649" s="110"/>
      <c r="Z6649" s="106"/>
      <c r="AA6649" s="104"/>
      <c r="AB6649" s="107"/>
      <c r="AC6649" s="72">
        <f>IF(OR(Tabella2[[#This Row],[OUTCOME]]="DCO",Tabella2[[#This Row],[OUTCOME]]="SDC"),1,0)</f>
        <v>1</v>
      </c>
      <c r="AH6649" s="70"/>
      <c r="AI6649" s="70"/>
      <c r="AJ6649">
        <f>IF(OR(Tabella2[[#This Row],[OUTCOME]]="DNCO", Tabella2[[#This Row],[OUTCOME]]="SDNC"),1,0)</f>
        <v>0</v>
      </c>
      <c r="AL6649" s="70"/>
      <c r="BM6649" s="135">
        <f>Tabella2[[#This Row],[ACT START]]</f>
        <v>0.46875</v>
      </c>
      <c r="BN6649" s="136">
        <f>Tabella2[[#This Row],[ACT STOP]]</f>
        <v>0.50347222222222221</v>
      </c>
      <c r="BO6649" s="101"/>
      <c r="BR6649" s="109" t="str">
        <f t="shared" si="122"/>
        <v>SH-25-6638</v>
      </c>
      <c r="BS6649" s="109" t="s">
        <v>318</v>
      </c>
      <c r="BT6649" t="str">
        <f>Tabella2[[#This Row],[OUTCOME]]</f>
        <v>DCO</v>
      </c>
      <c r="BU6649" t="str">
        <f>_xlfn.CONCAT(Tabella2[[#This Row],[NAME SP]],Tabella2[[#This Row],[ID SP]]," - ",Tabella2[[#This Row],[SYLLABUS NO]])</f>
        <v>IFTS78 - FMSC RNG02</v>
      </c>
      <c r="BV6649" t="s">
        <v>11877</v>
      </c>
    </row>
    <row r="6650" spans="1:74" hidden="1">
      <c r="A6650" s="103" t="s">
        <v>13891</v>
      </c>
      <c r="B6650" s="102">
        <v>45979</v>
      </c>
      <c r="C6650" s="104">
        <f>_xlfn.ISOWEEKNUM(Tabella2[[#This Row],[Date]])</f>
        <v>47</v>
      </c>
      <c r="D6650" s="104" t="s">
        <v>195</v>
      </c>
      <c r="E6650" s="104" t="s">
        <v>398</v>
      </c>
      <c r="F6650" s="104"/>
      <c r="G6650" s="104" t="s">
        <v>257</v>
      </c>
      <c r="H6650" s="105">
        <v>14</v>
      </c>
      <c r="I6650" s="104"/>
      <c r="J6650" s="104" t="s">
        <v>258</v>
      </c>
      <c r="K6650" s="104" t="s">
        <v>78</v>
      </c>
      <c r="L6650" s="104" t="s">
        <v>299</v>
      </c>
      <c r="M6650" s="104" t="s">
        <v>361</v>
      </c>
      <c r="N6650" s="104"/>
      <c r="O6650" s="108" t="str">
        <f>A6649</f>
        <v>19054</v>
      </c>
      <c r="P6650" s="111" t="s">
        <v>300</v>
      </c>
      <c r="Q6650" s="153" t="s">
        <v>541</v>
      </c>
      <c r="R6650" s="153" t="s">
        <v>10080</v>
      </c>
      <c r="S6650" s="153">
        <f>Tabella2[[#This Row],[PLD STOP]]-Tabella2[[#This Row],[PLD START]]</f>
        <v>4.166666666666663E-2</v>
      </c>
      <c r="T6650" s="153">
        <v>0.46875</v>
      </c>
      <c r="U6650" s="153">
        <v>0.50347222222222221</v>
      </c>
      <c r="V6650" s="153">
        <f>IF(ISBLANK(T6650),"",Tabella2[[#This Row],[ACT STOP]]-Tabella2[[#This Row],[ACT START]])</f>
        <v>3.472222222222221E-2</v>
      </c>
      <c r="W6650" s="104" t="s">
        <v>122</v>
      </c>
      <c r="X6650" s="104" t="s">
        <v>91</v>
      </c>
      <c r="Y6650" s="110"/>
      <c r="Z6650" s="106"/>
      <c r="AA6650" s="104"/>
      <c r="AB6650" s="107"/>
      <c r="AC6650" s="72">
        <f>IF(OR(Tabella2[[#This Row],[OUTCOME]]="DCO",Tabella2[[#This Row],[OUTCOME]]="SDC"),1,0)</f>
        <v>1</v>
      </c>
      <c r="AH6650" s="70"/>
      <c r="AI6650" s="70"/>
      <c r="AJ6650">
        <f>IF(OR(Tabella2[[#This Row],[OUTCOME]]="DNCO", Tabella2[[#This Row],[OUTCOME]]="SDNC"),1,0)</f>
        <v>0</v>
      </c>
      <c r="AL6650" s="70"/>
      <c r="BM6650" s="135">
        <f>Tabella2[[#This Row],[ACT START]]</f>
        <v>0.46875</v>
      </c>
      <c r="BN6650" s="136">
        <f>Tabella2[[#This Row],[ACT STOP]]</f>
        <v>0.50347222222222221</v>
      </c>
      <c r="BO6650" s="101"/>
      <c r="BR6650" s="109" t="str">
        <f t="shared" si="122"/>
        <v>SH-25-6639</v>
      </c>
      <c r="BS6650" s="109" t="s">
        <v>372</v>
      </c>
      <c r="BT6650" t="str">
        <f>Tabella2[[#This Row],[OUTCOME]]</f>
        <v>SDC</v>
      </c>
      <c r="BU6650" t="str">
        <f>_xlfn.CONCAT(Tabella2[[#This Row],[NAME SP]],Tabella2[[#This Row],[ID SP]]," - ",Tabella2[[#This Row],[SYLLABUS NO]])</f>
        <v>Support IFTS - SUPP</v>
      </c>
    </row>
    <row r="6651" spans="1:74" hidden="1">
      <c r="A6651" s="103" t="s">
        <v>13892</v>
      </c>
      <c r="B6651" s="102">
        <v>45979</v>
      </c>
      <c r="C6651" s="104">
        <f>_xlfn.ISOWEEKNUM(Tabella2[[#This Row],[Date]])</f>
        <v>47</v>
      </c>
      <c r="D6651" s="104" t="s">
        <v>751</v>
      </c>
      <c r="E6651" s="104" t="s">
        <v>256</v>
      </c>
      <c r="F6651" s="104">
        <v>76</v>
      </c>
      <c r="G6651" s="104" t="s">
        <v>257</v>
      </c>
      <c r="H6651" s="105">
        <v>13</v>
      </c>
      <c r="I6651" s="104" t="s">
        <v>258</v>
      </c>
      <c r="J6651" s="104"/>
      <c r="K6651" s="104" t="s">
        <v>83</v>
      </c>
      <c r="L6651" s="104" t="s">
        <v>299</v>
      </c>
      <c r="M6651" s="104" t="s">
        <v>276</v>
      </c>
      <c r="N6651" s="104"/>
      <c r="O6651" s="108" t="str">
        <f>A6652</f>
        <v>19057</v>
      </c>
      <c r="P6651" s="111" t="s">
        <v>829</v>
      </c>
      <c r="Q6651" s="153" t="s">
        <v>541</v>
      </c>
      <c r="R6651" s="153" t="s">
        <v>10080</v>
      </c>
      <c r="S6651" s="153">
        <f>Tabella2[[#This Row],[PLD STOP]]-Tabella2[[#This Row],[PLD START]]</f>
        <v>4.166666666666663E-2</v>
      </c>
      <c r="T6651" s="153">
        <v>0.46875</v>
      </c>
      <c r="U6651" s="153">
        <v>0.51041666666666663</v>
      </c>
      <c r="V6651" s="153">
        <f>IF(ISBLANK(T6651),"",Tabella2[[#This Row],[ACT STOP]]-Tabella2[[#This Row],[ACT START]])</f>
        <v>4.166666666666663E-2</v>
      </c>
      <c r="W6651" s="104" t="s">
        <v>92</v>
      </c>
      <c r="X6651" s="104" t="s">
        <v>91</v>
      </c>
      <c r="Y6651" s="110"/>
      <c r="Z6651" s="106"/>
      <c r="AA6651" s="104"/>
      <c r="AB6651" s="107"/>
      <c r="AC6651" s="72">
        <f>IF(OR(Tabella2[[#This Row],[OUTCOME]]="DCO",Tabella2[[#This Row],[OUTCOME]]="SDC"),1,0)</f>
        <v>1</v>
      </c>
      <c r="AH6651" s="70"/>
      <c r="AI6651" s="70"/>
      <c r="AJ6651">
        <f>IF(OR(Tabella2[[#This Row],[OUTCOME]]="DNCO", Tabella2[[#This Row],[OUTCOME]]="SDNC"),1,0)</f>
        <v>0</v>
      </c>
      <c r="AL6651" s="70"/>
      <c r="BM6651" s="135">
        <f>Tabella2[[#This Row],[ACT START]]</f>
        <v>0.46875</v>
      </c>
      <c r="BN6651" s="136">
        <f>Tabella2[[#This Row],[ACT STOP]]</f>
        <v>0.51041666666666663</v>
      </c>
      <c r="BO6651" s="101"/>
      <c r="BR6651" s="109" t="str">
        <f t="shared" si="122"/>
        <v>SH-25-6640</v>
      </c>
      <c r="BS6651" s="109" t="s">
        <v>427</v>
      </c>
      <c r="BT6651" t="str">
        <f>Tabella2[[#This Row],[OUTCOME]]</f>
        <v>DCO</v>
      </c>
      <c r="BU6651" t="str">
        <f>_xlfn.CONCAT(Tabella2[[#This Row],[NAME SP]],Tabella2[[#This Row],[ID SP]]," - ",Tabella2[[#This Row],[SYLLABUS NO]])</f>
        <v>QATAR76 - FMSC HACM01</v>
      </c>
      <c r="BV6651" t="s">
        <v>11939</v>
      </c>
    </row>
    <row r="6652" spans="1:74" hidden="1">
      <c r="A6652" s="103" t="s">
        <v>13893</v>
      </c>
      <c r="B6652" s="102">
        <v>45979</v>
      </c>
      <c r="C6652" s="104">
        <f>_xlfn.ISOWEEKNUM(Tabella2[[#This Row],[Date]])</f>
        <v>47</v>
      </c>
      <c r="D6652" s="104" t="s">
        <v>195</v>
      </c>
      <c r="E6652" s="104" t="s">
        <v>298</v>
      </c>
      <c r="F6652" s="104"/>
      <c r="G6652" s="104" t="s">
        <v>257</v>
      </c>
      <c r="H6652" s="105">
        <v>10</v>
      </c>
      <c r="I6652" s="104"/>
      <c r="J6652" s="104" t="s">
        <v>258</v>
      </c>
      <c r="K6652" s="104" t="s">
        <v>80</v>
      </c>
      <c r="L6652" s="104" t="s">
        <v>299</v>
      </c>
      <c r="M6652" s="104" t="s">
        <v>276</v>
      </c>
      <c r="N6652" s="104"/>
      <c r="O6652" s="108" t="str">
        <f>A6651</f>
        <v>19056</v>
      </c>
      <c r="P6652" s="111" t="s">
        <v>300</v>
      </c>
      <c r="Q6652" s="153" t="s">
        <v>541</v>
      </c>
      <c r="R6652" s="153" t="s">
        <v>10080</v>
      </c>
      <c r="S6652" s="153">
        <f>Tabella2[[#This Row],[PLD STOP]]-Tabella2[[#This Row],[PLD START]]</f>
        <v>4.166666666666663E-2</v>
      </c>
      <c r="T6652" s="153">
        <v>0.46875</v>
      </c>
      <c r="U6652" s="153">
        <v>0.51041666666666663</v>
      </c>
      <c r="V6652" s="153">
        <f>IF(ISBLANK(T6652),"",Tabella2[[#This Row],[ACT STOP]]-Tabella2[[#This Row],[ACT START]])</f>
        <v>4.166666666666663E-2</v>
      </c>
      <c r="W6652" s="104" t="s">
        <v>122</v>
      </c>
      <c r="X6652" s="104" t="s">
        <v>91</v>
      </c>
      <c r="Y6652" s="110"/>
      <c r="Z6652" s="106"/>
      <c r="AA6652" s="104"/>
      <c r="AB6652" s="107"/>
      <c r="AC6652" s="72">
        <f>IF(OR(Tabella2[[#This Row],[OUTCOME]]="DCO",Tabella2[[#This Row],[OUTCOME]]="SDC"),1,0)</f>
        <v>1</v>
      </c>
      <c r="AH6652" s="70"/>
      <c r="AI6652" s="70"/>
      <c r="AJ6652">
        <f>IF(OR(Tabella2[[#This Row],[OUTCOME]]="DNCO", Tabella2[[#This Row],[OUTCOME]]="SDNC"),1,0)</f>
        <v>0</v>
      </c>
      <c r="AL6652" s="70"/>
      <c r="BM6652" s="135">
        <f>Tabella2[[#This Row],[ACT START]]</f>
        <v>0.46875</v>
      </c>
      <c r="BN6652" s="136">
        <f>Tabella2[[#This Row],[ACT STOP]]</f>
        <v>0.51041666666666663</v>
      </c>
      <c r="BO6652" s="101"/>
      <c r="BR6652" s="109" t="str">
        <f t="shared" si="122"/>
        <v>SH-25-6641</v>
      </c>
      <c r="BS6652" s="109" t="s">
        <v>552</v>
      </c>
      <c r="BT6652" t="str">
        <f>Tabella2[[#This Row],[OUTCOME]]</f>
        <v>SDC</v>
      </c>
      <c r="BU6652" t="str">
        <f>_xlfn.CONCAT(Tabella2[[#This Row],[NAME SP]],Tabella2[[#This Row],[ID SP]]," - ",Tabella2[[#This Row],[SYLLABUS NO]])</f>
        <v>Support QATAR - SUPP</v>
      </c>
    </row>
    <row r="6653" spans="1:74" hidden="1">
      <c r="A6653" s="103" t="s">
        <v>13894</v>
      </c>
      <c r="B6653" s="102">
        <v>45979</v>
      </c>
      <c r="C6653" s="104">
        <f>_xlfn.ISOWEEKNUM(Tabella2[[#This Row],[Date]])</f>
        <v>47</v>
      </c>
      <c r="D6653" s="104" t="s">
        <v>11893</v>
      </c>
      <c r="E6653" s="104" t="s">
        <v>327</v>
      </c>
      <c r="F6653" s="104">
        <v>85</v>
      </c>
      <c r="G6653" s="104" t="s">
        <v>257</v>
      </c>
      <c r="H6653" s="105">
        <v>17</v>
      </c>
      <c r="I6653" s="104" t="s">
        <v>258</v>
      </c>
      <c r="J6653" s="104"/>
      <c r="K6653" s="104" t="s">
        <v>81</v>
      </c>
      <c r="L6653" s="104" t="s">
        <v>259</v>
      </c>
      <c r="M6653" s="104" t="s">
        <v>276</v>
      </c>
      <c r="N6653" s="104"/>
      <c r="O6653" s="106"/>
      <c r="P6653" s="111" t="s">
        <v>809</v>
      </c>
      <c r="Q6653" s="153" t="s">
        <v>541</v>
      </c>
      <c r="R6653" s="153" t="s">
        <v>10080</v>
      </c>
      <c r="S6653" s="153">
        <f>Tabella2[[#This Row],[PLD STOP]]-Tabella2[[#This Row],[PLD START]]</f>
        <v>4.166666666666663E-2</v>
      </c>
      <c r="T6653" s="153"/>
      <c r="U6653" s="153"/>
      <c r="V6653" s="153" t="str">
        <f>IF(ISBLANK(T6653),"",Tabella2[[#This Row],[ACT STOP]]-Tabella2[[#This Row],[ACT START]])</f>
        <v/>
      </c>
      <c r="W6653" s="104" t="s">
        <v>108</v>
      </c>
      <c r="X6653" s="104" t="s">
        <v>97</v>
      </c>
      <c r="Y6653" s="110"/>
      <c r="Z6653" s="106"/>
      <c r="AA6653" s="104"/>
      <c r="AB6653" s="107"/>
      <c r="AC6653" s="72">
        <f>IF(OR(Tabella2[[#This Row],[OUTCOME]]="DCO",Tabella2[[#This Row],[OUTCOME]]="SDC"),1,0)</f>
        <v>0</v>
      </c>
      <c r="AH6653" s="70"/>
      <c r="AI6653" s="70"/>
      <c r="AJ6653">
        <f>IF(OR(Tabella2[[#This Row],[OUTCOME]]="DNCO", Tabella2[[#This Row],[OUTCOME]]="SDNC"),1,0)</f>
        <v>0</v>
      </c>
      <c r="AL6653" s="70"/>
      <c r="BL6653" t="s">
        <v>363</v>
      </c>
      <c r="BM6653" s="135">
        <f>Tabella2[[#This Row],[ACT START]]</f>
        <v>0</v>
      </c>
      <c r="BN6653" s="136">
        <f>Tabella2[[#This Row],[ACT STOP]]</f>
        <v>0</v>
      </c>
      <c r="BO6653" s="101"/>
      <c r="BR6653" s="109" t="str">
        <f t="shared" si="122"/>
        <v>SH-25-6642</v>
      </c>
      <c r="BS6653" s="109" t="s">
        <v>393</v>
      </c>
      <c r="BT6653" t="str">
        <f>Tabella2[[#This Row],[OUTCOME]]</f>
        <v>CANC</v>
      </c>
      <c r="BU6653" t="str">
        <f>_xlfn.CONCAT(Tabella2[[#This Row],[NAME SP]],Tabella2[[#This Row],[ID SP]]," - ",Tabella2[[#This Row],[SYLLABUS NO]])</f>
        <v>AMI85 - SD EMRSP01</v>
      </c>
      <c r="BV6653" t="s">
        <v>11894</v>
      </c>
    </row>
    <row r="6654" spans="1:74" hidden="1">
      <c r="A6654" s="103" t="s">
        <v>13895</v>
      </c>
      <c r="B6654" s="102">
        <v>45979</v>
      </c>
      <c r="C6654" s="104">
        <f>_xlfn.ISOWEEKNUM(Tabella2[[#This Row],[Date]])</f>
        <v>47</v>
      </c>
      <c r="D6654" s="104" t="s">
        <v>860</v>
      </c>
      <c r="E6654" s="104" t="s">
        <v>284</v>
      </c>
      <c r="F6654" s="104">
        <v>81</v>
      </c>
      <c r="G6654" s="104" t="s">
        <v>257</v>
      </c>
      <c r="H6654" s="105">
        <v>12</v>
      </c>
      <c r="I6654" s="104"/>
      <c r="J6654" s="104" t="s">
        <v>258</v>
      </c>
      <c r="K6654" s="104" t="s">
        <v>75</v>
      </c>
      <c r="L6654" s="104" t="s">
        <v>259</v>
      </c>
      <c r="M6654" s="104" t="s">
        <v>269</v>
      </c>
      <c r="N6654" s="104"/>
      <c r="O6654" s="106"/>
      <c r="P6654" s="111" t="s">
        <v>1814</v>
      </c>
      <c r="Q6654" s="153" t="s">
        <v>541</v>
      </c>
      <c r="R6654" s="153" t="s">
        <v>10080</v>
      </c>
      <c r="S6654" s="153">
        <f>Tabella2[[#This Row],[PLD STOP]]-Tabella2[[#This Row],[PLD START]]</f>
        <v>4.166666666666663E-2</v>
      </c>
      <c r="T6654" s="153">
        <v>0.46875</v>
      </c>
      <c r="U6654" s="153">
        <v>0.51041666666666663</v>
      </c>
      <c r="V6654" s="153">
        <f>IF(ISBLANK(T6654),"",Tabella2[[#This Row],[ACT STOP]]-Tabella2[[#This Row],[ACT START]])</f>
        <v>4.166666666666663E-2</v>
      </c>
      <c r="W6654" s="104" t="s">
        <v>92</v>
      </c>
      <c r="X6654" s="104" t="s">
        <v>91</v>
      </c>
      <c r="Y6654" s="110"/>
      <c r="Z6654" s="106"/>
      <c r="AA6654" s="104"/>
      <c r="AB6654" s="107"/>
      <c r="AC6654" s="72">
        <f>IF(OR(Tabella2[[#This Row],[OUTCOME]]="DCO",Tabella2[[#This Row],[OUTCOME]]="SDC"),1,0)</f>
        <v>1</v>
      </c>
      <c r="AH6654" s="70"/>
      <c r="AI6654" s="70"/>
      <c r="AJ6654">
        <f>IF(OR(Tabella2[[#This Row],[OUTCOME]]="DNCO", Tabella2[[#This Row],[OUTCOME]]="SDNC"),1,0)</f>
        <v>0</v>
      </c>
      <c r="AL6654" s="70"/>
      <c r="BM6654" s="135">
        <f>Tabella2[[#This Row],[ACT START]]</f>
        <v>0.46875</v>
      </c>
      <c r="BN6654" s="136">
        <f>Tabella2[[#This Row],[ACT STOP]]</f>
        <v>0.51041666666666663</v>
      </c>
      <c r="BO6654" s="101"/>
      <c r="BR6654" s="109" t="str">
        <f t="shared" si="122"/>
        <v>SH-25-6643</v>
      </c>
      <c r="BS6654" s="109" t="s">
        <v>266</v>
      </c>
      <c r="BT6654" t="str">
        <f>Tabella2[[#This Row],[OUTCOME]]</f>
        <v>DCO</v>
      </c>
      <c r="BU6654" t="str">
        <f>_xlfn.CONCAT(Tabella2[[#This Row],[NAME SP]],Tabella2[[#This Row],[ID SP]]," - ",Tabella2[[#This Row],[SYLLABUS NO]])</f>
        <v>IFTS81 - PT R2R01</v>
      </c>
      <c r="BV6654" t="s">
        <v>11890</v>
      </c>
    </row>
    <row r="6655" spans="1:74" hidden="1">
      <c r="A6655" s="103" t="s">
        <v>13896</v>
      </c>
      <c r="B6655" s="102">
        <v>45979</v>
      </c>
      <c r="C6655" s="104">
        <f>_xlfn.ISOWEEKNUM(Tabella2[[#This Row],[Date]])</f>
        <v>47</v>
      </c>
      <c r="D6655" s="104" t="s">
        <v>9740</v>
      </c>
      <c r="E6655" s="104" t="s">
        <v>284</v>
      </c>
      <c r="F6655" s="104">
        <v>87</v>
      </c>
      <c r="G6655" s="104" t="s">
        <v>257</v>
      </c>
      <c r="H6655" s="105">
        <v>2</v>
      </c>
      <c r="I6655" s="104"/>
      <c r="J6655" s="104" t="s">
        <v>258</v>
      </c>
      <c r="K6655" s="104" t="s">
        <v>79</v>
      </c>
      <c r="L6655" s="104" t="s">
        <v>299</v>
      </c>
      <c r="M6655" s="104" t="s">
        <v>361</v>
      </c>
      <c r="N6655" s="104"/>
      <c r="O6655" s="108" t="str">
        <f>A6656</f>
        <v>19061</v>
      </c>
      <c r="P6655" s="111" t="s">
        <v>2688</v>
      </c>
      <c r="Q6655" s="153" t="s">
        <v>4385</v>
      </c>
      <c r="R6655" s="153" t="s">
        <v>13852</v>
      </c>
      <c r="S6655" s="153">
        <f>Tabella2[[#This Row],[PLD STOP]]-Tabella2[[#This Row],[PLD START]]</f>
        <v>4.166666666666663E-2</v>
      </c>
      <c r="T6655" s="153">
        <v>0.53125</v>
      </c>
      <c r="U6655" s="153">
        <v>0.57291666666666663</v>
      </c>
      <c r="V6655" s="153">
        <f>IF(ISBLANK(T6655),"",Tabella2[[#This Row],[ACT STOP]]-Tabella2[[#This Row],[ACT START]])</f>
        <v>4.166666666666663E-2</v>
      </c>
      <c r="W6655" s="104" t="s">
        <v>92</v>
      </c>
      <c r="X6655" s="104" t="s">
        <v>91</v>
      </c>
      <c r="Y6655" s="110"/>
      <c r="Z6655" s="106"/>
      <c r="AA6655" s="104"/>
      <c r="AB6655" s="107"/>
      <c r="AC6655" s="72">
        <f>IF(OR(Tabella2[[#This Row],[OUTCOME]]="DCO",Tabella2[[#This Row],[OUTCOME]]="SDC"),1,0)</f>
        <v>1</v>
      </c>
      <c r="AH6655" s="70"/>
      <c r="AI6655" s="70"/>
      <c r="AJ6655">
        <f>IF(OR(Tabella2[[#This Row],[OUTCOME]]="DNCO", Tabella2[[#This Row],[OUTCOME]]="SDNC"),1,0)</f>
        <v>0</v>
      </c>
      <c r="AL6655" s="70"/>
      <c r="BM6655" s="135">
        <f>Tabella2[[#This Row],[ACT START]]</f>
        <v>0.53125</v>
      </c>
      <c r="BN6655" s="136">
        <f>Tabella2[[#This Row],[ACT STOP]]</f>
        <v>0.57291666666666663</v>
      </c>
      <c r="BO6655" s="101"/>
      <c r="BR6655" s="109" t="str">
        <f t="shared" si="122"/>
        <v>SH-25-6644</v>
      </c>
      <c r="BS6655" s="109" t="s">
        <v>368</v>
      </c>
      <c r="BT6655" t="str">
        <f>Tabella2[[#This Row],[OUTCOME]]</f>
        <v>DCO</v>
      </c>
      <c r="BU6655" t="str">
        <f>_xlfn.CONCAT(Tabella2[[#This Row],[NAME SP]],Tabella2[[#This Row],[ID SP]]," - ",Tabella2[[#This Row],[SYLLABUS NO]])</f>
        <v>IFTS87 - FMSC ARNG02</v>
      </c>
      <c r="BV6655" t="s">
        <v>11949</v>
      </c>
    </row>
    <row r="6656" spans="1:74" hidden="1">
      <c r="A6656" s="103" t="s">
        <v>13897</v>
      </c>
      <c r="B6656" s="102">
        <v>45979</v>
      </c>
      <c r="C6656" s="104">
        <f>_xlfn.ISOWEEKNUM(Tabella2[[#This Row],[Date]])</f>
        <v>47</v>
      </c>
      <c r="D6656" s="104" t="s">
        <v>195</v>
      </c>
      <c r="E6656" s="104" t="s">
        <v>398</v>
      </c>
      <c r="F6656" s="104"/>
      <c r="G6656" s="104" t="s">
        <v>257</v>
      </c>
      <c r="H6656" s="105">
        <v>22</v>
      </c>
      <c r="I6656" s="104"/>
      <c r="J6656" s="104" t="s">
        <v>258</v>
      </c>
      <c r="K6656" s="104" t="s">
        <v>78</v>
      </c>
      <c r="L6656" s="104" t="s">
        <v>299</v>
      </c>
      <c r="M6656" s="104" t="s">
        <v>361</v>
      </c>
      <c r="N6656" s="104"/>
      <c r="O6656" s="108" t="str">
        <f>A6655</f>
        <v>19060</v>
      </c>
      <c r="P6656" s="111" t="s">
        <v>300</v>
      </c>
      <c r="Q6656" s="153" t="s">
        <v>4385</v>
      </c>
      <c r="R6656" s="153" t="s">
        <v>13852</v>
      </c>
      <c r="S6656" s="153">
        <f>Tabella2[[#This Row],[PLD STOP]]-Tabella2[[#This Row],[PLD START]]</f>
        <v>4.166666666666663E-2</v>
      </c>
      <c r="T6656" s="153">
        <v>0.53125</v>
      </c>
      <c r="U6656" s="153">
        <v>0.57291666666666663</v>
      </c>
      <c r="V6656" s="153">
        <f>IF(ISBLANK(T6656),"",Tabella2[[#This Row],[ACT STOP]]-Tabella2[[#This Row],[ACT START]])</f>
        <v>4.166666666666663E-2</v>
      </c>
      <c r="W6656" s="104" t="s">
        <v>122</v>
      </c>
      <c r="X6656" s="104" t="s">
        <v>91</v>
      </c>
      <c r="Y6656" s="110"/>
      <c r="Z6656" s="106"/>
      <c r="AA6656" s="104"/>
      <c r="AB6656" s="107"/>
      <c r="AC6656" s="72">
        <f>IF(OR(Tabella2[[#This Row],[OUTCOME]]="DCO",Tabella2[[#This Row],[OUTCOME]]="SDC"),1,0)</f>
        <v>1</v>
      </c>
      <c r="AH6656" s="70"/>
      <c r="AI6656" s="70"/>
      <c r="AJ6656">
        <f>IF(OR(Tabella2[[#This Row],[OUTCOME]]="DNCO", Tabella2[[#This Row],[OUTCOME]]="SDNC"),1,0)</f>
        <v>0</v>
      </c>
      <c r="AL6656" s="70"/>
      <c r="BM6656" s="135">
        <f>Tabella2[[#This Row],[ACT START]]</f>
        <v>0.53125</v>
      </c>
      <c r="BN6656" s="136">
        <f>Tabella2[[#This Row],[ACT STOP]]</f>
        <v>0.57291666666666663</v>
      </c>
      <c r="BO6656" s="101"/>
      <c r="BR6656" s="109" t="str">
        <f t="shared" si="122"/>
        <v>SH-25-6645</v>
      </c>
      <c r="BS6656" s="109" t="s">
        <v>1257</v>
      </c>
      <c r="BT6656" t="str">
        <f>Tabella2[[#This Row],[OUTCOME]]</f>
        <v>SDC</v>
      </c>
      <c r="BU6656" t="str">
        <f>_xlfn.CONCAT(Tabella2[[#This Row],[NAME SP]],Tabella2[[#This Row],[ID SP]]," - ",Tabella2[[#This Row],[SYLLABUS NO]])</f>
        <v>Support IFTS - SUPP</v>
      </c>
    </row>
    <row r="6657" spans="1:74" hidden="1">
      <c r="A6657" s="103" t="s">
        <v>13898</v>
      </c>
      <c r="B6657" s="102">
        <v>45979</v>
      </c>
      <c r="C6657" s="104">
        <f>_xlfn.ISOWEEKNUM(Tabella2[[#This Row],[Date]])</f>
        <v>47</v>
      </c>
      <c r="D6657" s="104" t="s">
        <v>722</v>
      </c>
      <c r="E6657" s="104" t="s">
        <v>327</v>
      </c>
      <c r="F6657" s="104">
        <v>80</v>
      </c>
      <c r="G6657" s="104" t="s">
        <v>284</v>
      </c>
      <c r="H6657" s="105">
        <v>9</v>
      </c>
      <c r="I6657" s="104" t="s">
        <v>258</v>
      </c>
      <c r="J6657" s="104"/>
      <c r="K6657" s="104" t="s">
        <v>83</v>
      </c>
      <c r="L6657" s="104" t="s">
        <v>299</v>
      </c>
      <c r="M6657" s="104" t="s">
        <v>1438</v>
      </c>
      <c r="N6657" s="104"/>
      <c r="O6657" s="108" t="str">
        <f>A6658</f>
        <v>19063</v>
      </c>
      <c r="P6657" s="111" t="s">
        <v>5530</v>
      </c>
      <c r="Q6657" s="153" t="s">
        <v>4385</v>
      </c>
      <c r="R6657" s="153" t="s">
        <v>13852</v>
      </c>
      <c r="S6657" s="153">
        <f>Tabella2[[#This Row],[PLD STOP]]-Tabella2[[#This Row],[PLD START]]</f>
        <v>4.166666666666663E-2</v>
      </c>
      <c r="T6657" s="153">
        <v>0.53125</v>
      </c>
      <c r="U6657" s="153">
        <v>0.57291666666666663</v>
      </c>
      <c r="V6657" s="153">
        <f>IF(ISBLANK(T6657),"",Tabella2[[#This Row],[ACT STOP]]-Tabella2[[#This Row],[ACT START]])</f>
        <v>4.166666666666663E-2</v>
      </c>
      <c r="W6657" s="104" t="s">
        <v>92</v>
      </c>
      <c r="X6657" s="104" t="s">
        <v>91</v>
      </c>
      <c r="Y6657" s="110" t="s">
        <v>13925</v>
      </c>
      <c r="Z6657" s="106"/>
      <c r="AA6657" s="104"/>
      <c r="AB6657" s="107"/>
      <c r="AC6657" s="72">
        <f>IF(OR(Tabella2[[#This Row],[OUTCOME]]="DCO",Tabella2[[#This Row],[OUTCOME]]="SDC"),1,0)</f>
        <v>1</v>
      </c>
      <c r="AH6657" s="70"/>
      <c r="AI6657" s="70"/>
      <c r="AJ6657">
        <f>IF(OR(Tabella2[[#This Row],[OUTCOME]]="DNCO", Tabella2[[#This Row],[OUTCOME]]="SDNC"),1,0)</f>
        <v>0</v>
      </c>
      <c r="AL6657" s="70"/>
      <c r="BM6657" s="135">
        <f>Tabella2[[#This Row],[ACT START]]</f>
        <v>0.53125</v>
      </c>
      <c r="BN6657" s="136">
        <f>Tabella2[[#This Row],[ACT STOP]]</f>
        <v>0.57291666666666663</v>
      </c>
      <c r="BO6657" s="101"/>
      <c r="BR6657" s="109" t="str">
        <f t="shared" si="122"/>
        <v>SH-25-6646</v>
      </c>
      <c r="BS6657" s="109" t="s">
        <v>339</v>
      </c>
      <c r="BT6657" t="str">
        <f>Tabella2[[#This Row],[OUTCOME]]</f>
        <v>DCO</v>
      </c>
      <c r="BU6657" t="str">
        <f>_xlfn.CONCAT(Tabella2[[#This Row],[NAME SP]],Tabella2[[#This Row],[ID SP]]," - ",Tabella2[[#This Row],[SYLLABUS NO]])</f>
        <v>AMI80 - SD AI02</v>
      </c>
      <c r="BV6657" t="s">
        <v>11916</v>
      </c>
    </row>
    <row r="6658" spans="1:74" hidden="1">
      <c r="A6658" s="103" t="s">
        <v>13899</v>
      </c>
      <c r="B6658" s="102">
        <v>45979</v>
      </c>
      <c r="C6658" s="104">
        <f>_xlfn.ISOWEEKNUM(Tabella2[[#This Row],[Date]])</f>
        <v>47</v>
      </c>
      <c r="D6658" s="104" t="s">
        <v>722</v>
      </c>
      <c r="E6658" s="104" t="s">
        <v>327</v>
      </c>
      <c r="F6658" s="104">
        <v>76</v>
      </c>
      <c r="G6658" s="104" t="s">
        <v>257</v>
      </c>
      <c r="H6658" s="105">
        <v>32</v>
      </c>
      <c r="I6658" s="104" t="s">
        <v>258</v>
      </c>
      <c r="J6658" s="104"/>
      <c r="K6658" s="104" t="s">
        <v>80</v>
      </c>
      <c r="L6658" s="104" t="s">
        <v>299</v>
      </c>
      <c r="M6658" s="104" t="s">
        <v>1438</v>
      </c>
      <c r="N6658" s="104"/>
      <c r="O6658" s="108" t="str">
        <f>A6657</f>
        <v>19062</v>
      </c>
      <c r="P6658" s="111" t="s">
        <v>5530</v>
      </c>
      <c r="Q6658" s="153" t="s">
        <v>4385</v>
      </c>
      <c r="R6658" s="153" t="s">
        <v>13852</v>
      </c>
      <c r="S6658" s="153">
        <f>Tabella2[[#This Row],[PLD STOP]]-Tabella2[[#This Row],[PLD START]]</f>
        <v>4.166666666666663E-2</v>
      </c>
      <c r="T6658" s="153">
        <v>0.53125</v>
      </c>
      <c r="U6658" s="153">
        <v>0.57291666666666663</v>
      </c>
      <c r="V6658" s="153">
        <f>IF(ISBLANK(T6658),"",Tabella2[[#This Row],[ACT STOP]]-Tabella2[[#This Row],[ACT START]])</f>
        <v>4.166666666666663E-2</v>
      </c>
      <c r="W6658" s="104" t="s">
        <v>92</v>
      </c>
      <c r="X6658" s="104" t="s">
        <v>91</v>
      </c>
      <c r="Y6658" s="110" t="s">
        <v>14230</v>
      </c>
      <c r="Z6658" s="106"/>
      <c r="AA6658" s="104"/>
      <c r="AB6658" s="107"/>
      <c r="AC6658" s="72">
        <f>IF(OR(Tabella2[[#This Row],[OUTCOME]]="DCO",Tabella2[[#This Row],[OUTCOME]]="SDC"),1,0)</f>
        <v>1</v>
      </c>
      <c r="AH6658" s="70"/>
      <c r="AI6658" s="70"/>
      <c r="AJ6658">
        <f>IF(OR(Tabella2[[#This Row],[OUTCOME]]="DNCO", Tabella2[[#This Row],[OUTCOME]]="SDNC"),1,0)</f>
        <v>0</v>
      </c>
      <c r="AL6658" s="70"/>
      <c r="BM6658" s="135">
        <f>Tabella2[[#This Row],[ACT START]]</f>
        <v>0.53125</v>
      </c>
      <c r="BN6658" s="136">
        <f>Tabella2[[#This Row],[ACT STOP]]</f>
        <v>0.57291666666666663</v>
      </c>
      <c r="BO6658" s="101"/>
      <c r="BR6658" s="109" t="str">
        <f t="shared" si="122"/>
        <v>SH-25-6647</v>
      </c>
      <c r="BS6658" s="109" t="s">
        <v>356</v>
      </c>
      <c r="BT6658" t="str">
        <f>Tabella2[[#This Row],[OUTCOME]]</f>
        <v>DCO</v>
      </c>
      <c r="BU6658" t="str">
        <f>_xlfn.CONCAT(Tabella2[[#This Row],[NAME SP]],Tabella2[[#This Row],[ID SP]]," - ",Tabella2[[#This Row],[SYLLABUS NO]])</f>
        <v>AMI76 - SD AI02</v>
      </c>
      <c r="BV6658" t="s">
        <v>11883</v>
      </c>
    </row>
    <row r="6659" spans="1:74" hidden="1">
      <c r="A6659" s="103" t="s">
        <v>13900</v>
      </c>
      <c r="B6659" s="102">
        <v>45979</v>
      </c>
      <c r="C6659" s="104">
        <f>_xlfn.ISOWEEKNUM(Tabella2[[#This Row],[Date]])</f>
        <v>47</v>
      </c>
      <c r="D6659" s="104" t="s">
        <v>860</v>
      </c>
      <c r="E6659" s="104" t="s">
        <v>284</v>
      </c>
      <c r="F6659" s="104">
        <v>80</v>
      </c>
      <c r="G6659" s="104" t="s">
        <v>257</v>
      </c>
      <c r="H6659" s="105">
        <v>20</v>
      </c>
      <c r="I6659" s="104"/>
      <c r="J6659" s="104" t="s">
        <v>258</v>
      </c>
      <c r="K6659" s="104" t="s">
        <v>81</v>
      </c>
      <c r="L6659" s="104" t="s">
        <v>259</v>
      </c>
      <c r="M6659" s="104" t="s">
        <v>269</v>
      </c>
      <c r="N6659" s="104"/>
      <c r="O6659" s="106"/>
      <c r="P6659" s="111" t="s">
        <v>1814</v>
      </c>
      <c r="Q6659" s="153" t="s">
        <v>4385</v>
      </c>
      <c r="R6659" s="153" t="s">
        <v>13852</v>
      </c>
      <c r="S6659" s="153">
        <f>Tabella2[[#This Row],[PLD STOP]]-Tabella2[[#This Row],[PLD START]]</f>
        <v>4.166666666666663E-2</v>
      </c>
      <c r="T6659" s="153">
        <v>0.53125</v>
      </c>
      <c r="U6659" s="153">
        <v>0.57291666666666663</v>
      </c>
      <c r="V6659" s="153">
        <f>IF(ISBLANK(T6659),"",Tabella2[[#This Row],[ACT STOP]]-Tabella2[[#This Row],[ACT START]])</f>
        <v>4.166666666666663E-2</v>
      </c>
      <c r="W6659" s="104" t="s">
        <v>92</v>
      </c>
      <c r="X6659" s="104" t="s">
        <v>91</v>
      </c>
      <c r="Y6659" s="110" t="s">
        <v>13924</v>
      </c>
      <c r="Z6659" s="106"/>
      <c r="AA6659" s="104"/>
      <c r="AB6659" s="107"/>
      <c r="AC6659" s="72">
        <f>IF(OR(Tabella2[[#This Row],[OUTCOME]]="DCO",Tabella2[[#This Row],[OUTCOME]]="SDC"),1,0)</f>
        <v>1</v>
      </c>
      <c r="AH6659" s="70"/>
      <c r="AI6659" s="70"/>
      <c r="AJ6659">
        <f>IF(OR(Tabella2[[#This Row],[OUTCOME]]="DNCO", Tabella2[[#This Row],[OUTCOME]]="SDNC"),1,0)</f>
        <v>0</v>
      </c>
      <c r="AL6659" s="70"/>
      <c r="BM6659" s="135">
        <f>Tabella2[[#This Row],[ACT START]]</f>
        <v>0.53125</v>
      </c>
      <c r="BN6659" s="136">
        <f>Tabella2[[#This Row],[ACT STOP]]</f>
        <v>0.57291666666666663</v>
      </c>
      <c r="BO6659" s="101"/>
      <c r="BR6659" s="109" t="str">
        <f t="shared" si="122"/>
        <v>SH-25-6648</v>
      </c>
      <c r="BS6659" s="109" t="s">
        <v>1220</v>
      </c>
      <c r="BT6659" t="str">
        <f>Tabella2[[#This Row],[OUTCOME]]</f>
        <v>DCO</v>
      </c>
      <c r="BU6659" t="str">
        <f>_xlfn.CONCAT(Tabella2[[#This Row],[NAME SP]],Tabella2[[#This Row],[ID SP]]," - ",Tabella2[[#This Row],[SYLLABUS NO]])</f>
        <v>IFTS80 - PT R2R01</v>
      </c>
      <c r="BV6659" t="s">
        <v>13000</v>
      </c>
    </row>
    <row r="6660" spans="1:74" hidden="1">
      <c r="A6660" s="103" t="s">
        <v>13901</v>
      </c>
      <c r="B6660" s="102">
        <v>45979</v>
      </c>
      <c r="C6660" s="104">
        <f>_xlfn.ISOWEEKNUM(Tabella2[[#This Row],[Date]])</f>
        <v>47</v>
      </c>
      <c r="D6660" s="104" t="s">
        <v>6396</v>
      </c>
      <c r="E6660" s="104" t="s">
        <v>256</v>
      </c>
      <c r="F6660" s="104">
        <v>73</v>
      </c>
      <c r="G6660" s="104" t="s">
        <v>257</v>
      </c>
      <c r="H6660" s="105">
        <v>1</v>
      </c>
      <c r="I6660" s="104"/>
      <c r="J6660" s="104" t="s">
        <v>258</v>
      </c>
      <c r="K6660" s="104" t="s">
        <v>77</v>
      </c>
      <c r="L6660" s="104" t="s">
        <v>259</v>
      </c>
      <c r="M6660" s="104" t="s">
        <v>461</v>
      </c>
      <c r="N6660" s="104"/>
      <c r="O6660" s="106"/>
      <c r="P6660" s="111" t="s">
        <v>610</v>
      </c>
      <c r="Q6660" s="153" t="s">
        <v>4385</v>
      </c>
      <c r="R6660" s="153" t="s">
        <v>13852</v>
      </c>
      <c r="S6660" s="153">
        <f>Tabella2[[#This Row],[PLD STOP]]-Tabella2[[#This Row],[PLD START]]</f>
        <v>4.166666666666663E-2</v>
      </c>
      <c r="T6660" s="153">
        <v>0.53125</v>
      </c>
      <c r="U6660" s="153">
        <v>0.57291666666666663</v>
      </c>
      <c r="V6660" s="153">
        <f>IF(ISBLANK(T6660),"",Tabella2[[#This Row],[ACT STOP]]-Tabella2[[#This Row],[ACT START]])</f>
        <v>4.166666666666663E-2</v>
      </c>
      <c r="W6660" s="104" t="s">
        <v>92</v>
      </c>
      <c r="X6660" s="104" t="s">
        <v>91</v>
      </c>
      <c r="Y6660" s="110"/>
      <c r="Z6660" s="106"/>
      <c r="AA6660" s="104"/>
      <c r="AB6660" s="107"/>
      <c r="AC6660" s="72">
        <f>IF(OR(Tabella2[[#This Row],[OUTCOME]]="DCO",Tabella2[[#This Row],[OUTCOME]]="SDC"),1,0)</f>
        <v>1</v>
      </c>
      <c r="AH6660" s="70"/>
      <c r="AI6660" s="70"/>
      <c r="AJ6660">
        <f>IF(OR(Tabella2[[#This Row],[OUTCOME]]="DNCO", Tabella2[[#This Row],[OUTCOME]]="SDNC"),1,0)</f>
        <v>0</v>
      </c>
      <c r="AL6660" s="70"/>
      <c r="BM6660" s="135">
        <f>Tabella2[[#This Row],[ACT START]]</f>
        <v>0.53125</v>
      </c>
      <c r="BN6660" s="136">
        <f>Tabella2[[#This Row],[ACT STOP]]</f>
        <v>0.57291666666666663</v>
      </c>
      <c r="BO6660" s="101"/>
      <c r="BR6660" s="109" t="str">
        <f t="shared" si="122"/>
        <v>SH-25-6649</v>
      </c>
      <c r="BS6660" s="109" t="s">
        <v>332</v>
      </c>
      <c r="BT6660" t="str">
        <f>Tabella2[[#This Row],[OUTCOME]]</f>
        <v>DCO</v>
      </c>
      <c r="BU6660" t="str">
        <f>_xlfn.CONCAT(Tabella2[[#This Row],[NAME SP]],Tabella2[[#This Row],[ID SP]]," - ",Tabella2[[#This Row],[SYLLABUS NO]])</f>
        <v>QATAR73 - FMS CAS02</v>
      </c>
      <c r="BV6660" t="s">
        <v>12012</v>
      </c>
    </row>
    <row r="6661" spans="1:74" hidden="1">
      <c r="A6661" s="103" t="s">
        <v>13902</v>
      </c>
      <c r="B6661" s="102">
        <v>45979</v>
      </c>
      <c r="C6661" s="104">
        <f>_xlfn.ISOWEEKNUM(Tabella2[[#This Row],[Date]])</f>
        <v>47</v>
      </c>
      <c r="D6661" s="104" t="s">
        <v>9759</v>
      </c>
      <c r="E6661" s="104" t="s">
        <v>284</v>
      </c>
      <c r="F6661" s="104">
        <v>85</v>
      </c>
      <c r="G6661" s="104" t="s">
        <v>257</v>
      </c>
      <c r="H6661" s="105">
        <v>14</v>
      </c>
      <c r="I6661" s="104"/>
      <c r="J6661" s="104" t="s">
        <v>258</v>
      </c>
      <c r="K6661" s="104" t="s">
        <v>79</v>
      </c>
      <c r="L6661" s="104" t="s">
        <v>299</v>
      </c>
      <c r="M6661" s="104" t="s">
        <v>361</v>
      </c>
      <c r="N6661" s="104"/>
      <c r="O6661" s="108" t="str">
        <f>A6662</f>
        <v>19067</v>
      </c>
      <c r="P6661" s="111" t="s">
        <v>539</v>
      </c>
      <c r="Q6661" s="153" t="s">
        <v>8464</v>
      </c>
      <c r="R6661" s="153" t="s">
        <v>13562</v>
      </c>
      <c r="S6661" s="153">
        <f>Tabella2[[#This Row],[PLD STOP]]-Tabella2[[#This Row],[PLD START]]</f>
        <v>4.166666666666663E-2</v>
      </c>
      <c r="T6661" s="153" t="s">
        <v>8464</v>
      </c>
      <c r="U6661" s="153" t="s">
        <v>13562</v>
      </c>
      <c r="V6661" s="153">
        <f>IF(ISBLANK(T6661),"",Tabella2[[#This Row],[ACT STOP]]-Tabella2[[#This Row],[ACT START]])</f>
        <v>4.166666666666663E-2</v>
      </c>
      <c r="W6661" s="104" t="s">
        <v>92</v>
      </c>
      <c r="X6661" s="104" t="s">
        <v>91</v>
      </c>
      <c r="Y6661" s="110"/>
      <c r="Z6661" s="106"/>
      <c r="AA6661" s="104"/>
      <c r="AB6661" s="107"/>
      <c r="AC6661" s="72">
        <f>IF(OR(Tabella2[[#This Row],[OUTCOME]]="DCO",Tabella2[[#This Row],[OUTCOME]]="SDC"),1,0)</f>
        <v>1</v>
      </c>
      <c r="AH6661" s="70"/>
      <c r="AI6661" s="70"/>
      <c r="AJ6661">
        <f>IF(OR(Tabella2[[#This Row],[OUTCOME]]="DNCO", Tabella2[[#This Row],[OUTCOME]]="SDNC"),1,0)</f>
        <v>0</v>
      </c>
      <c r="AL6661" s="70"/>
      <c r="BM6661" s="135" t="str">
        <f>Tabella2[[#This Row],[ACT START]]</f>
        <v>14:15</v>
      </c>
      <c r="BN6661" s="136" t="str">
        <f>Tabella2[[#This Row],[ACT STOP]]</f>
        <v>15:15</v>
      </c>
      <c r="BO6661" s="101"/>
      <c r="BR6661" s="109" t="str">
        <f t="shared" si="122"/>
        <v>SH-25-6650</v>
      </c>
      <c r="BS6661" s="109" t="s">
        <v>372</v>
      </c>
      <c r="BT6661" t="str">
        <f>Tabella2[[#This Row],[OUTCOME]]</f>
        <v>DCO</v>
      </c>
      <c r="BU6661" t="str">
        <f>_xlfn.CONCAT(Tabella2[[#This Row],[NAME SP]],Tabella2[[#This Row],[ID SP]]," - ",Tabella2[[#This Row],[SYLLABUS NO]])</f>
        <v>IFTS85 - FMSC ARNG01</v>
      </c>
      <c r="BV6661" t="s">
        <v>11935</v>
      </c>
    </row>
    <row r="6662" spans="1:74" hidden="1">
      <c r="A6662" s="103" t="s">
        <v>13903</v>
      </c>
      <c r="B6662" s="102">
        <v>45979</v>
      </c>
      <c r="C6662" s="104">
        <f>_xlfn.ISOWEEKNUM(Tabella2[[#This Row],[Date]])</f>
        <v>47</v>
      </c>
      <c r="D6662" s="104" t="s">
        <v>195</v>
      </c>
      <c r="E6662" s="104" t="s">
        <v>398</v>
      </c>
      <c r="F6662" s="104"/>
      <c r="G6662" s="104" t="s">
        <v>257</v>
      </c>
      <c r="H6662" s="105">
        <v>12</v>
      </c>
      <c r="I6662" s="104"/>
      <c r="J6662" s="104" t="s">
        <v>258</v>
      </c>
      <c r="K6662" s="104" t="s">
        <v>78</v>
      </c>
      <c r="L6662" s="104" t="s">
        <v>299</v>
      </c>
      <c r="M6662" s="104" t="s">
        <v>361</v>
      </c>
      <c r="N6662" s="104"/>
      <c r="O6662" s="108" t="str">
        <f>A6661</f>
        <v>19066</v>
      </c>
      <c r="P6662" s="111" t="s">
        <v>300</v>
      </c>
      <c r="Q6662" s="153" t="s">
        <v>8464</v>
      </c>
      <c r="R6662" s="153" t="s">
        <v>13562</v>
      </c>
      <c r="S6662" s="153">
        <f>Tabella2[[#This Row],[PLD STOP]]-Tabella2[[#This Row],[PLD START]]</f>
        <v>4.166666666666663E-2</v>
      </c>
      <c r="T6662" s="153" t="s">
        <v>8464</v>
      </c>
      <c r="U6662" s="153" t="s">
        <v>13562</v>
      </c>
      <c r="V6662" s="153">
        <f>IF(ISBLANK(T6662),"",Tabella2[[#This Row],[ACT STOP]]-Tabella2[[#This Row],[ACT START]])</f>
        <v>4.166666666666663E-2</v>
      </c>
      <c r="W6662" s="104" t="s">
        <v>122</v>
      </c>
      <c r="X6662" s="104" t="s">
        <v>91</v>
      </c>
      <c r="Y6662" s="110"/>
      <c r="Z6662" s="106"/>
      <c r="AA6662" s="104"/>
      <c r="AB6662" s="107"/>
      <c r="AC6662" s="72">
        <f>IF(OR(Tabella2[[#This Row],[OUTCOME]]="DCO",Tabella2[[#This Row],[OUTCOME]]="SDC"),1,0)</f>
        <v>1</v>
      </c>
      <c r="AH6662" s="70"/>
      <c r="AI6662" s="70"/>
      <c r="AJ6662">
        <f>IF(OR(Tabella2[[#This Row],[OUTCOME]]="DNCO", Tabella2[[#This Row],[OUTCOME]]="SDNC"),1,0)</f>
        <v>0</v>
      </c>
      <c r="AL6662" s="70"/>
      <c r="BM6662" s="135" t="str">
        <f>Tabella2[[#This Row],[ACT START]]</f>
        <v>14:15</v>
      </c>
      <c r="BN6662" s="136" t="str">
        <f>Tabella2[[#This Row],[ACT STOP]]</f>
        <v>15:15</v>
      </c>
      <c r="BO6662" s="101"/>
      <c r="BR6662" s="109" t="str">
        <f t="shared" si="122"/>
        <v>SH-25-6651</v>
      </c>
      <c r="BS6662" s="109" t="s">
        <v>266</v>
      </c>
      <c r="BT6662" t="str">
        <f>Tabella2[[#This Row],[OUTCOME]]</f>
        <v>SDC</v>
      </c>
      <c r="BU6662" t="str">
        <f>_xlfn.CONCAT(Tabella2[[#This Row],[NAME SP]],Tabella2[[#This Row],[ID SP]]," - ",Tabella2[[#This Row],[SYLLABUS NO]])</f>
        <v>Support IFTS - SUPP</v>
      </c>
    </row>
    <row r="6663" spans="1:74" hidden="1">
      <c r="A6663" s="103" t="s">
        <v>13904</v>
      </c>
      <c r="B6663" s="102">
        <v>45979</v>
      </c>
      <c r="C6663" s="104">
        <f>_xlfn.ISOWEEKNUM(Tabella2[[#This Row],[Date]])</f>
        <v>47</v>
      </c>
      <c r="D6663" s="104" t="s">
        <v>6621</v>
      </c>
      <c r="E6663" s="104" t="s">
        <v>284</v>
      </c>
      <c r="F6663" s="104">
        <v>82</v>
      </c>
      <c r="G6663" s="104" t="s">
        <v>257</v>
      </c>
      <c r="H6663" s="105">
        <v>9</v>
      </c>
      <c r="I6663" s="104"/>
      <c r="J6663" s="104" t="s">
        <v>258</v>
      </c>
      <c r="K6663" s="104" t="s">
        <v>83</v>
      </c>
      <c r="L6663" s="104" t="s">
        <v>299</v>
      </c>
      <c r="M6663" s="104" t="s">
        <v>276</v>
      </c>
      <c r="N6663" s="104"/>
      <c r="O6663" s="108" t="str">
        <f>A6664</f>
        <v>19069</v>
      </c>
      <c r="P6663" s="111" t="s">
        <v>2947</v>
      </c>
      <c r="Q6663" s="153" t="s">
        <v>8464</v>
      </c>
      <c r="R6663" s="153" t="s">
        <v>13562</v>
      </c>
      <c r="S6663" s="153">
        <f>Tabella2[[#This Row],[PLD STOP]]-Tabella2[[#This Row],[PLD START]]</f>
        <v>4.166666666666663E-2</v>
      </c>
      <c r="T6663" s="153" t="s">
        <v>8464</v>
      </c>
      <c r="U6663" s="153" t="s">
        <v>13562</v>
      </c>
      <c r="V6663" s="153">
        <f>IF(ISBLANK(T6663),"",Tabella2[[#This Row],[ACT STOP]]-Tabella2[[#This Row],[ACT START]])</f>
        <v>4.166666666666663E-2</v>
      </c>
      <c r="W6663" s="104" t="s">
        <v>92</v>
      </c>
      <c r="X6663" s="104" t="s">
        <v>91</v>
      </c>
      <c r="Y6663" s="110" t="s">
        <v>13958</v>
      </c>
      <c r="Z6663" s="106"/>
      <c r="AA6663" s="104"/>
      <c r="AB6663" s="107"/>
      <c r="AC6663" s="72">
        <f>IF(OR(Tabella2[[#This Row],[OUTCOME]]="DCO",Tabella2[[#This Row],[OUTCOME]]="SDC"),1,0)</f>
        <v>1</v>
      </c>
      <c r="AH6663" s="70"/>
      <c r="AI6663" s="70"/>
      <c r="AJ6663">
        <f>IF(OR(Tabella2[[#This Row],[OUTCOME]]="DNCO", Tabella2[[#This Row],[OUTCOME]]="SDNC"),1,0)</f>
        <v>0</v>
      </c>
      <c r="AL6663" s="70"/>
      <c r="BM6663" s="135" t="str">
        <f>Tabella2[[#This Row],[ACT START]]</f>
        <v>14:15</v>
      </c>
      <c r="BN6663" s="136" t="str">
        <f>Tabella2[[#This Row],[ACT STOP]]</f>
        <v>15:15</v>
      </c>
      <c r="BO6663" s="101"/>
      <c r="BR6663" s="109" t="str">
        <f t="shared" si="122"/>
        <v>SH-25-6652</v>
      </c>
      <c r="BS6663" s="109" t="s">
        <v>318</v>
      </c>
      <c r="BT6663" t="str">
        <f>Tabella2[[#This Row],[OUTCOME]]</f>
        <v>DCO</v>
      </c>
      <c r="BU6663" t="str">
        <f>_xlfn.CONCAT(Tabella2[[#This Row],[NAME SP]],Tabella2[[#This Row],[ID SP]]," - ",Tabella2[[#This Row],[SYLLABUS NO]])</f>
        <v>IFTS82 - FMSC OACM01</v>
      </c>
      <c r="BV6663" t="s">
        <v>11868</v>
      </c>
    </row>
    <row r="6664" spans="1:74" hidden="1">
      <c r="A6664" s="103" t="s">
        <v>13905</v>
      </c>
      <c r="B6664" s="102">
        <v>45979</v>
      </c>
      <c r="C6664" s="104">
        <f>_xlfn.ISOWEEKNUM(Tabella2[[#This Row],[Date]])</f>
        <v>47</v>
      </c>
      <c r="D6664" s="104" t="s">
        <v>195</v>
      </c>
      <c r="E6664" s="104" t="s">
        <v>398</v>
      </c>
      <c r="F6664" s="104"/>
      <c r="G6664" s="104" t="s">
        <v>257</v>
      </c>
      <c r="H6664" s="105">
        <v>13</v>
      </c>
      <c r="I6664" s="104"/>
      <c r="J6664" s="104" t="s">
        <v>258</v>
      </c>
      <c r="K6664" s="104" t="s">
        <v>80</v>
      </c>
      <c r="L6664" s="104" t="s">
        <v>299</v>
      </c>
      <c r="M6664" s="104" t="s">
        <v>276</v>
      </c>
      <c r="N6664" s="104"/>
      <c r="O6664" s="108" t="str">
        <f>A6663</f>
        <v>19068</v>
      </c>
      <c r="P6664" s="111" t="s">
        <v>300</v>
      </c>
      <c r="Q6664" s="153" t="s">
        <v>8464</v>
      </c>
      <c r="R6664" s="153" t="s">
        <v>13562</v>
      </c>
      <c r="S6664" s="153">
        <f>Tabella2[[#This Row],[PLD STOP]]-Tabella2[[#This Row],[PLD START]]</f>
        <v>4.166666666666663E-2</v>
      </c>
      <c r="T6664" s="153" t="s">
        <v>8464</v>
      </c>
      <c r="U6664" s="153" t="s">
        <v>13562</v>
      </c>
      <c r="V6664" s="153">
        <f>IF(ISBLANK(T6664),"",Tabella2[[#This Row],[ACT STOP]]-Tabella2[[#This Row],[ACT START]])</f>
        <v>4.166666666666663E-2</v>
      </c>
      <c r="W6664" s="104" t="s">
        <v>122</v>
      </c>
      <c r="X6664" s="104" t="s">
        <v>91</v>
      </c>
      <c r="Y6664" s="110"/>
      <c r="Z6664" s="106"/>
      <c r="AA6664" s="104"/>
      <c r="AB6664" s="107"/>
      <c r="AC6664" s="72">
        <f>IF(OR(Tabella2[[#This Row],[OUTCOME]]="DCO",Tabella2[[#This Row],[OUTCOME]]="SDC"),1,0)</f>
        <v>1</v>
      </c>
      <c r="AH6664" s="70"/>
      <c r="AI6664" s="70"/>
      <c r="AJ6664">
        <f>IF(OR(Tabella2[[#This Row],[OUTCOME]]="DNCO", Tabella2[[#This Row],[OUTCOME]]="SDNC"),1,0)</f>
        <v>0</v>
      </c>
      <c r="AL6664" s="70"/>
      <c r="BM6664" s="135" t="str">
        <f>Tabella2[[#This Row],[ACT START]]</f>
        <v>14:15</v>
      </c>
      <c r="BN6664" s="136" t="str">
        <f>Tabella2[[#This Row],[ACT STOP]]</f>
        <v>15:15</v>
      </c>
      <c r="BO6664" s="101"/>
      <c r="BR6664" s="109" t="str">
        <f t="shared" si="122"/>
        <v>SH-25-6653</v>
      </c>
      <c r="BS6664" s="109" t="s">
        <v>427</v>
      </c>
      <c r="BT6664" t="str">
        <f>Tabella2[[#This Row],[OUTCOME]]</f>
        <v>SDC</v>
      </c>
      <c r="BU6664" t="str">
        <f>_xlfn.CONCAT(Tabella2[[#This Row],[NAME SP]],Tabella2[[#This Row],[ID SP]]," - ",Tabella2[[#This Row],[SYLLABUS NO]])</f>
        <v>Support IFTS - SUPP</v>
      </c>
    </row>
    <row r="6665" spans="1:74" hidden="1">
      <c r="A6665" s="103" t="s">
        <v>13906</v>
      </c>
      <c r="B6665" s="102">
        <v>45979</v>
      </c>
      <c r="C6665" s="104">
        <f>_xlfn.ISOWEEKNUM(Tabella2[[#This Row],[Date]])</f>
        <v>47</v>
      </c>
      <c r="D6665" s="104" t="s">
        <v>6396</v>
      </c>
      <c r="E6665" s="104" t="s">
        <v>256</v>
      </c>
      <c r="F6665" s="104">
        <v>71</v>
      </c>
      <c r="G6665" s="104" t="s">
        <v>257</v>
      </c>
      <c r="H6665" s="105">
        <v>10</v>
      </c>
      <c r="I6665" s="104"/>
      <c r="J6665" s="104" t="s">
        <v>258</v>
      </c>
      <c r="K6665" s="104" t="s">
        <v>81</v>
      </c>
      <c r="L6665" s="104" t="s">
        <v>259</v>
      </c>
      <c r="M6665" s="104" t="s">
        <v>461</v>
      </c>
      <c r="N6665" s="104"/>
      <c r="O6665" s="106"/>
      <c r="P6665" s="111" t="s">
        <v>610</v>
      </c>
      <c r="Q6665" s="153" t="s">
        <v>8464</v>
      </c>
      <c r="R6665" s="153" t="s">
        <v>13562</v>
      </c>
      <c r="S6665" s="153">
        <f>Tabella2[[#This Row],[PLD STOP]]-Tabella2[[#This Row],[PLD START]]</f>
        <v>4.166666666666663E-2</v>
      </c>
      <c r="T6665" s="153" t="s">
        <v>8464</v>
      </c>
      <c r="U6665" s="153" t="s">
        <v>13562</v>
      </c>
      <c r="V6665" s="153">
        <f>IF(ISBLANK(T6665),"",Tabella2[[#This Row],[ACT STOP]]-Tabella2[[#This Row],[ACT START]])</f>
        <v>4.166666666666663E-2</v>
      </c>
      <c r="W6665" s="104" t="s">
        <v>92</v>
      </c>
      <c r="X6665" s="104" t="s">
        <v>91</v>
      </c>
      <c r="Y6665" s="110"/>
      <c r="Z6665" s="106"/>
      <c r="AA6665" s="104"/>
      <c r="AB6665" s="107"/>
      <c r="AC6665" s="72">
        <f>IF(OR(Tabella2[[#This Row],[OUTCOME]]="DCO",Tabella2[[#This Row],[OUTCOME]]="SDC"),1,0)</f>
        <v>1</v>
      </c>
      <c r="AH6665" s="70"/>
      <c r="AI6665" s="70"/>
      <c r="AJ6665">
        <f>IF(OR(Tabella2[[#This Row],[OUTCOME]]="DNCO", Tabella2[[#This Row],[OUTCOME]]="SDNC"),1,0)</f>
        <v>0</v>
      </c>
      <c r="AL6665" s="70"/>
      <c r="BM6665" s="135" t="str">
        <f>Tabella2[[#This Row],[ACT START]]</f>
        <v>14:15</v>
      </c>
      <c r="BN6665" s="136" t="str">
        <f>Tabella2[[#This Row],[ACT STOP]]</f>
        <v>15:15</v>
      </c>
      <c r="BO6665" s="101"/>
      <c r="BR6665" s="109" t="str">
        <f t="shared" si="122"/>
        <v>SH-25-6654</v>
      </c>
      <c r="BS6665" s="109" t="s">
        <v>552</v>
      </c>
      <c r="BT6665" t="str">
        <f>Tabella2[[#This Row],[OUTCOME]]</f>
        <v>DCO</v>
      </c>
      <c r="BU6665" t="str">
        <f>_xlfn.CONCAT(Tabella2[[#This Row],[NAME SP]],Tabella2[[#This Row],[ID SP]]," - ",Tabella2[[#This Row],[SYLLABUS NO]])</f>
        <v>QATAR71 - FMS CAS02</v>
      </c>
      <c r="BV6665" t="s">
        <v>12153</v>
      </c>
    </row>
    <row r="6666" spans="1:74" hidden="1">
      <c r="A6666" s="103" t="s">
        <v>13907</v>
      </c>
      <c r="B6666" s="102">
        <v>45979</v>
      </c>
      <c r="C6666" s="104">
        <f>_xlfn.ISOWEEKNUM(Tabella2[[#This Row],[Date]])</f>
        <v>47</v>
      </c>
      <c r="D6666" s="104" t="s">
        <v>9743</v>
      </c>
      <c r="E6666" s="104" t="s">
        <v>256</v>
      </c>
      <c r="F6666" s="104">
        <v>83</v>
      </c>
      <c r="G6666" s="104" t="s">
        <v>284</v>
      </c>
      <c r="H6666" s="105">
        <v>3</v>
      </c>
      <c r="I6666" s="104"/>
      <c r="J6666" s="104" t="s">
        <v>258</v>
      </c>
      <c r="K6666" s="104" t="s">
        <v>75</v>
      </c>
      <c r="L6666" s="104" t="s">
        <v>259</v>
      </c>
      <c r="M6666" s="104" t="s">
        <v>276</v>
      </c>
      <c r="N6666" s="104"/>
      <c r="O6666" s="106"/>
      <c r="P6666" s="111" t="s">
        <v>467</v>
      </c>
      <c r="Q6666" s="153" t="s">
        <v>8464</v>
      </c>
      <c r="R6666" s="153" t="s">
        <v>13562</v>
      </c>
      <c r="S6666" s="153">
        <f>Tabella2[[#This Row],[PLD STOP]]-Tabella2[[#This Row],[PLD START]]</f>
        <v>4.166666666666663E-2</v>
      </c>
      <c r="T6666" s="153" t="s">
        <v>8464</v>
      </c>
      <c r="U6666" s="153" t="s">
        <v>13562</v>
      </c>
      <c r="V6666" s="153">
        <f>IF(ISBLANK(T6666),"",Tabella2[[#This Row],[ACT STOP]]-Tabella2[[#This Row],[ACT START]])</f>
        <v>4.166666666666663E-2</v>
      </c>
      <c r="W6666" s="104" t="s">
        <v>92</v>
      </c>
      <c r="X6666" s="104" t="s">
        <v>91</v>
      </c>
      <c r="Y6666" s="110" t="s">
        <v>13960</v>
      </c>
      <c r="Z6666" s="106"/>
      <c r="AA6666" s="104"/>
      <c r="AB6666" s="107"/>
      <c r="AC6666" s="72">
        <f>IF(OR(Tabella2[[#This Row],[OUTCOME]]="DCO",Tabella2[[#This Row],[OUTCOME]]="SDC"),1,0)</f>
        <v>1</v>
      </c>
      <c r="AH6666" s="70"/>
      <c r="AI6666" s="70"/>
      <c r="AJ6666">
        <f>IF(OR(Tabella2[[#This Row],[OUTCOME]]="DNCO", Tabella2[[#This Row],[OUTCOME]]="SDNC"),1,0)</f>
        <v>0</v>
      </c>
      <c r="AL6666" s="70"/>
      <c r="BM6666" s="135" t="str">
        <f>Tabella2[[#This Row],[ACT START]]</f>
        <v>14:15</v>
      </c>
      <c r="BN6666" s="136" t="str">
        <f>Tabella2[[#This Row],[ACT STOP]]</f>
        <v>15:15</v>
      </c>
      <c r="BO6666" s="101"/>
      <c r="BR6666" s="109" t="str">
        <f t="shared" si="122"/>
        <v>SH-25-6655</v>
      </c>
      <c r="BS6666" s="109" t="s">
        <v>301</v>
      </c>
      <c r="BT6666" t="str">
        <f>Tabella2[[#This Row],[OUTCOME]]</f>
        <v>DCO</v>
      </c>
      <c r="BU6666" t="str">
        <f>_xlfn.CONCAT(Tabella2[[#This Row],[NAME SP]],Tabella2[[#This Row],[ID SP]]," - ",Tabella2[[#This Row],[SYLLABUS NO]])</f>
        <v>QATAR83 - PT NAV01</v>
      </c>
      <c r="BV6666" t="s">
        <v>11834</v>
      </c>
    </row>
    <row r="6667" spans="1:74" hidden="1">
      <c r="A6667" s="103" t="s">
        <v>13908</v>
      </c>
      <c r="B6667" s="102">
        <v>45979</v>
      </c>
      <c r="C6667" s="104">
        <f>_xlfn.ISOWEEKNUM(Tabella2[[#This Row],[Date]])</f>
        <v>47</v>
      </c>
      <c r="D6667" s="104" t="s">
        <v>6396</v>
      </c>
      <c r="E6667" s="104" t="s">
        <v>256</v>
      </c>
      <c r="F6667" s="104">
        <v>72</v>
      </c>
      <c r="G6667" s="104" t="s">
        <v>257</v>
      </c>
      <c r="H6667" s="105">
        <v>2</v>
      </c>
      <c r="I6667" s="104"/>
      <c r="J6667" s="104" t="s">
        <v>258</v>
      </c>
      <c r="K6667" s="104" t="s">
        <v>79</v>
      </c>
      <c r="L6667" s="104" t="s">
        <v>299</v>
      </c>
      <c r="M6667" s="104" t="s">
        <v>361</v>
      </c>
      <c r="N6667" s="104"/>
      <c r="O6667" s="108" t="str">
        <f>A6668</f>
        <v>19073</v>
      </c>
      <c r="P6667" s="111" t="s">
        <v>2616</v>
      </c>
      <c r="Q6667" s="153" t="s">
        <v>12109</v>
      </c>
      <c r="R6667" s="153" t="s">
        <v>13853</v>
      </c>
      <c r="S6667" s="153">
        <f>Tabella2[[#This Row],[PLD STOP]]-Tabella2[[#This Row],[PLD START]]</f>
        <v>4.166666666666663E-2</v>
      </c>
      <c r="T6667" s="153" t="s">
        <v>12109</v>
      </c>
      <c r="U6667" s="153" t="s">
        <v>13853</v>
      </c>
      <c r="V6667" s="153">
        <f>Tabella2[[#This Row],[PLD STOP]]-Tabella2[[#This Row],[PLD START]]</f>
        <v>4.166666666666663E-2</v>
      </c>
      <c r="W6667" s="104" t="s">
        <v>92</v>
      </c>
      <c r="X6667" s="104" t="s">
        <v>91</v>
      </c>
      <c r="Y6667" s="110"/>
      <c r="Z6667" s="106"/>
      <c r="AA6667" s="104"/>
      <c r="AB6667" s="107"/>
      <c r="AC6667" s="72">
        <f>IF(OR(Tabella2[[#This Row],[OUTCOME]]="DCO",Tabella2[[#This Row],[OUTCOME]]="SDC"),1,0)</f>
        <v>1</v>
      </c>
      <c r="AH6667" s="70"/>
      <c r="AI6667" s="70"/>
      <c r="AJ6667">
        <f>IF(OR(Tabella2[[#This Row],[OUTCOME]]="DNCO", Tabella2[[#This Row],[OUTCOME]]="SDNC"),1,0)</f>
        <v>0</v>
      </c>
      <c r="AL6667" s="70"/>
      <c r="BM6667" s="135" t="str">
        <f>Tabella2[[#This Row],[ACT START]]</f>
        <v>15:45</v>
      </c>
      <c r="BN6667" s="136" t="str">
        <f>Tabella2[[#This Row],[ACT STOP]]</f>
        <v>16:45</v>
      </c>
      <c r="BO6667" s="101"/>
      <c r="BR6667" s="109" t="str">
        <f t="shared" si="122"/>
        <v>SH-25-6656</v>
      </c>
      <c r="BS6667" s="109" t="s">
        <v>368</v>
      </c>
      <c r="BT6667" t="str">
        <f>Tabella2[[#This Row],[OUTCOME]]</f>
        <v>DCO</v>
      </c>
      <c r="BU6667" t="str">
        <f>_xlfn.CONCAT(Tabella2[[#This Row],[NAME SP]],Tabella2[[#This Row],[ID SP]]," - ",Tabella2[[#This Row],[SYLLABUS NO]])</f>
        <v>QATAR72 - NET ARNG02</v>
      </c>
      <c r="BV6667" t="s">
        <v>11847</v>
      </c>
    </row>
    <row r="6668" spans="1:74" hidden="1">
      <c r="A6668" s="103" t="s">
        <v>13909</v>
      </c>
      <c r="B6668" s="102">
        <v>45979</v>
      </c>
      <c r="C6668" s="104">
        <f>_xlfn.ISOWEEKNUM(Tabella2[[#This Row],[Date]])</f>
        <v>47</v>
      </c>
      <c r="D6668" s="104" t="s">
        <v>195</v>
      </c>
      <c r="E6668" s="104" t="s">
        <v>298</v>
      </c>
      <c r="F6668" s="104"/>
      <c r="G6668" s="104" t="s">
        <v>257</v>
      </c>
      <c r="H6668" s="105">
        <v>1</v>
      </c>
      <c r="I6668" s="104"/>
      <c r="J6668" s="104" t="s">
        <v>258</v>
      </c>
      <c r="K6668" s="104" t="s">
        <v>78</v>
      </c>
      <c r="L6668" s="104" t="s">
        <v>299</v>
      </c>
      <c r="M6668" s="104" t="s">
        <v>361</v>
      </c>
      <c r="N6668" s="104"/>
      <c r="O6668" s="108" t="str">
        <f>A6667</f>
        <v>19072</v>
      </c>
      <c r="P6668" s="111" t="s">
        <v>300</v>
      </c>
      <c r="Q6668" s="153" t="s">
        <v>12109</v>
      </c>
      <c r="R6668" s="153" t="s">
        <v>13853</v>
      </c>
      <c r="S6668" s="153">
        <f>Tabella2[[#This Row],[PLD STOP]]-Tabella2[[#This Row],[PLD START]]</f>
        <v>4.166666666666663E-2</v>
      </c>
      <c r="T6668" s="153" t="s">
        <v>12109</v>
      </c>
      <c r="U6668" s="153" t="s">
        <v>13853</v>
      </c>
      <c r="V6668" s="153">
        <f>Tabella2[[#This Row],[PLD STOP]]-Tabella2[[#This Row],[PLD START]]</f>
        <v>4.166666666666663E-2</v>
      </c>
      <c r="W6668" s="104" t="s">
        <v>122</v>
      </c>
      <c r="X6668" s="104" t="s">
        <v>91</v>
      </c>
      <c r="Y6668" s="110"/>
      <c r="Z6668" s="106"/>
      <c r="AA6668" s="104"/>
      <c r="AB6668" s="107"/>
      <c r="AC6668" s="72">
        <f>IF(OR(Tabella2[[#This Row],[OUTCOME]]="DCO",Tabella2[[#This Row],[OUTCOME]]="SDC"),1,0)</f>
        <v>1</v>
      </c>
      <c r="AH6668" s="70"/>
      <c r="AI6668" s="70"/>
      <c r="AJ6668">
        <f>IF(OR(Tabella2[[#This Row],[OUTCOME]]="DNCO", Tabella2[[#This Row],[OUTCOME]]="SDNC"),1,0)</f>
        <v>0</v>
      </c>
      <c r="AL6668" s="70"/>
      <c r="BM6668" s="135" t="str">
        <f>Tabella2[[#This Row],[ACT START]]</f>
        <v>15:45</v>
      </c>
      <c r="BN6668" s="136" t="str">
        <f>Tabella2[[#This Row],[ACT STOP]]</f>
        <v>16:45</v>
      </c>
      <c r="BO6668" s="101"/>
      <c r="BR6668" s="109" t="str">
        <f t="shared" si="122"/>
        <v>SH-25-6657</v>
      </c>
      <c r="BS6668" s="109" t="s">
        <v>332</v>
      </c>
      <c r="BT6668" t="str">
        <f>Tabella2[[#This Row],[OUTCOME]]</f>
        <v>SDC</v>
      </c>
      <c r="BU6668" t="str">
        <f>_xlfn.CONCAT(Tabella2[[#This Row],[NAME SP]],Tabella2[[#This Row],[ID SP]]," - ",Tabella2[[#This Row],[SYLLABUS NO]])</f>
        <v>Support QATAR - SUPP</v>
      </c>
    </row>
    <row r="6669" spans="1:74" hidden="1">
      <c r="A6669" s="103" t="s">
        <v>13910</v>
      </c>
      <c r="B6669" s="102">
        <v>45979</v>
      </c>
      <c r="C6669" s="104">
        <f>_xlfn.ISOWEEKNUM(Tabella2[[#This Row],[Date]])</f>
        <v>47</v>
      </c>
      <c r="D6669" s="104" t="s">
        <v>6621</v>
      </c>
      <c r="E6669" s="104" t="s">
        <v>284</v>
      </c>
      <c r="F6669" s="104">
        <v>83</v>
      </c>
      <c r="G6669" s="104" t="s">
        <v>284</v>
      </c>
      <c r="H6669" s="105">
        <v>9</v>
      </c>
      <c r="I6669" s="104"/>
      <c r="J6669" s="104" t="s">
        <v>258</v>
      </c>
      <c r="K6669" s="104" t="s">
        <v>83</v>
      </c>
      <c r="L6669" s="104" t="s">
        <v>299</v>
      </c>
      <c r="M6669" s="104" t="s">
        <v>276</v>
      </c>
      <c r="N6669" s="104"/>
      <c r="O6669" s="108" t="str">
        <f>A6670</f>
        <v>19075</v>
      </c>
      <c r="P6669" s="111" t="s">
        <v>2947</v>
      </c>
      <c r="Q6669" s="153" t="s">
        <v>12109</v>
      </c>
      <c r="R6669" s="153" t="s">
        <v>13853</v>
      </c>
      <c r="S6669" s="153">
        <f>Tabella2[[#This Row],[PLD STOP]]-Tabella2[[#This Row],[PLD START]]</f>
        <v>4.166666666666663E-2</v>
      </c>
      <c r="T6669" s="153" t="s">
        <v>12109</v>
      </c>
      <c r="U6669" s="153" t="s">
        <v>13853</v>
      </c>
      <c r="V6669" s="153">
        <f>IF(ISBLANK(T6669),"",Tabella2[[#This Row],[ACT STOP]]-Tabella2[[#This Row],[ACT START]])</f>
        <v>4.166666666666663E-2</v>
      </c>
      <c r="W6669" s="104" t="s">
        <v>92</v>
      </c>
      <c r="X6669" s="104" t="s">
        <v>91</v>
      </c>
      <c r="Y6669" s="110" t="s">
        <v>13959</v>
      </c>
      <c r="Z6669" s="106"/>
      <c r="AA6669" s="104"/>
      <c r="AB6669" s="107"/>
      <c r="AC6669" s="72">
        <f>IF(OR(Tabella2[[#This Row],[OUTCOME]]="DCO",Tabella2[[#This Row],[OUTCOME]]="SDC"),1,0)</f>
        <v>1</v>
      </c>
      <c r="AH6669" s="70"/>
      <c r="AI6669" s="70"/>
      <c r="AJ6669">
        <f>IF(OR(Tabella2[[#This Row],[OUTCOME]]="DNCO", Tabella2[[#This Row],[OUTCOME]]="SDNC"),1,0)</f>
        <v>0</v>
      </c>
      <c r="AL6669" s="70"/>
      <c r="BM6669" s="135" t="str">
        <f>Tabella2[[#This Row],[ACT START]]</f>
        <v>15:45</v>
      </c>
      <c r="BN6669" s="136" t="str">
        <f>Tabella2[[#This Row],[ACT STOP]]</f>
        <v>16:45</v>
      </c>
      <c r="BO6669" s="101"/>
      <c r="BR6669" s="109" t="str">
        <f t="shared" si="122"/>
        <v>SH-25-6658</v>
      </c>
      <c r="BS6669" s="109" t="s">
        <v>339</v>
      </c>
      <c r="BT6669" t="str">
        <f>Tabella2[[#This Row],[OUTCOME]]</f>
        <v>DCO</v>
      </c>
      <c r="BU6669" t="str">
        <f>_xlfn.CONCAT(Tabella2[[#This Row],[NAME SP]],Tabella2[[#This Row],[ID SP]]," - ",Tabella2[[#This Row],[SYLLABUS NO]])</f>
        <v>IFTS83 - FMSC OACM01</v>
      </c>
      <c r="BV6669" t="s">
        <v>11871</v>
      </c>
    </row>
    <row r="6670" spans="1:74" hidden="1">
      <c r="A6670" s="103" t="s">
        <v>13911</v>
      </c>
      <c r="B6670" s="102">
        <v>45979</v>
      </c>
      <c r="C6670" s="104">
        <f>_xlfn.ISOWEEKNUM(Tabella2[[#This Row],[Date]])</f>
        <v>47</v>
      </c>
      <c r="D6670" s="104" t="s">
        <v>195</v>
      </c>
      <c r="E6670" s="104" t="s">
        <v>398</v>
      </c>
      <c r="F6670" s="104"/>
      <c r="G6670" s="104" t="s">
        <v>257</v>
      </c>
      <c r="H6670" s="105">
        <v>16</v>
      </c>
      <c r="I6670" s="104"/>
      <c r="J6670" s="104" t="s">
        <v>258</v>
      </c>
      <c r="K6670" s="104" t="s">
        <v>80</v>
      </c>
      <c r="L6670" s="104" t="s">
        <v>299</v>
      </c>
      <c r="M6670" s="104" t="s">
        <v>276</v>
      </c>
      <c r="N6670" s="104"/>
      <c r="O6670" s="108" t="str">
        <f>A6669</f>
        <v>19074</v>
      </c>
      <c r="P6670" s="111" t="s">
        <v>300</v>
      </c>
      <c r="Q6670" s="153" t="s">
        <v>12109</v>
      </c>
      <c r="R6670" s="153" t="s">
        <v>13853</v>
      </c>
      <c r="S6670" s="153">
        <f>Tabella2[[#This Row],[PLD STOP]]-Tabella2[[#This Row],[PLD START]]</f>
        <v>4.166666666666663E-2</v>
      </c>
      <c r="T6670" s="153" t="s">
        <v>12109</v>
      </c>
      <c r="U6670" s="153" t="s">
        <v>13853</v>
      </c>
      <c r="V6670" s="153">
        <f>IF(ISBLANK(T6670),"",Tabella2[[#This Row],[ACT STOP]]-Tabella2[[#This Row],[ACT START]])</f>
        <v>4.166666666666663E-2</v>
      </c>
      <c r="W6670" s="104" t="s">
        <v>122</v>
      </c>
      <c r="X6670" s="104" t="s">
        <v>91</v>
      </c>
      <c r="Y6670" s="110"/>
      <c r="Z6670" s="106"/>
      <c r="AA6670" s="104"/>
      <c r="AB6670" s="107"/>
      <c r="AC6670" s="72">
        <f>IF(OR(Tabella2[[#This Row],[OUTCOME]]="DCO",Tabella2[[#This Row],[OUTCOME]]="SDC"),1,0)</f>
        <v>1</v>
      </c>
      <c r="AH6670" s="70"/>
      <c r="AI6670" s="70"/>
      <c r="AJ6670">
        <f>IF(OR(Tabella2[[#This Row],[OUTCOME]]="DNCO", Tabella2[[#This Row],[OUTCOME]]="SDNC"),1,0)</f>
        <v>0</v>
      </c>
      <c r="AL6670" s="70"/>
      <c r="BM6670" s="135" t="str">
        <f>Tabella2[[#This Row],[ACT START]]</f>
        <v>15:45</v>
      </c>
      <c r="BN6670" s="136" t="str">
        <f>Tabella2[[#This Row],[ACT STOP]]</f>
        <v>16:45</v>
      </c>
      <c r="BO6670" s="101"/>
      <c r="BR6670" s="109" t="str">
        <f t="shared" si="122"/>
        <v>SH-25-6659</v>
      </c>
      <c r="BS6670" s="109" t="s">
        <v>447</v>
      </c>
      <c r="BT6670" t="str">
        <f>Tabella2[[#This Row],[OUTCOME]]</f>
        <v>SDC</v>
      </c>
      <c r="BU6670" t="str">
        <f>_xlfn.CONCAT(Tabella2[[#This Row],[NAME SP]],Tabella2[[#This Row],[ID SP]]," - ",Tabella2[[#This Row],[SYLLABUS NO]])</f>
        <v>Support IFTS - SUPP</v>
      </c>
    </row>
    <row r="6671" spans="1:74" hidden="1">
      <c r="A6671" s="103" t="s">
        <v>13912</v>
      </c>
      <c r="B6671" s="102">
        <v>45979</v>
      </c>
      <c r="C6671" s="104">
        <f>_xlfn.ISOWEEKNUM(Tabella2[[#This Row],[Date]])</f>
        <v>47</v>
      </c>
      <c r="D6671" s="104" t="s">
        <v>860</v>
      </c>
      <c r="E6671" s="104" t="s">
        <v>284</v>
      </c>
      <c r="F6671" s="104">
        <v>81</v>
      </c>
      <c r="G6671" s="104" t="s">
        <v>257</v>
      </c>
      <c r="H6671" s="105">
        <v>32</v>
      </c>
      <c r="I6671" s="104"/>
      <c r="J6671" s="104" t="s">
        <v>258</v>
      </c>
      <c r="K6671" s="104" t="s">
        <v>81</v>
      </c>
      <c r="L6671" s="104" t="s">
        <v>259</v>
      </c>
      <c r="M6671" s="104" t="s">
        <v>269</v>
      </c>
      <c r="N6671" s="104"/>
      <c r="O6671" s="106"/>
      <c r="P6671" s="111" t="s">
        <v>607</v>
      </c>
      <c r="Q6671" s="153" t="s">
        <v>12109</v>
      </c>
      <c r="R6671" s="153" t="s">
        <v>13853</v>
      </c>
      <c r="S6671" s="153">
        <f>Tabella2[[#This Row],[PLD STOP]]-Tabella2[[#This Row],[PLD START]]</f>
        <v>4.166666666666663E-2</v>
      </c>
      <c r="T6671" s="153" t="s">
        <v>12109</v>
      </c>
      <c r="U6671" s="153" t="s">
        <v>13853</v>
      </c>
      <c r="V6671" s="153">
        <f>IF(ISBLANK(T6671),"",Tabella2[[#This Row],[ACT STOP]]-Tabella2[[#This Row],[ACT START]])</f>
        <v>4.166666666666663E-2</v>
      </c>
      <c r="W6671" s="104" t="s">
        <v>92</v>
      </c>
      <c r="X6671" s="104" t="s">
        <v>91</v>
      </c>
      <c r="Y6671" s="110"/>
      <c r="Z6671" s="106"/>
      <c r="AA6671" s="104"/>
      <c r="AB6671" s="107"/>
      <c r="AC6671" s="72">
        <f>IF(OR(Tabella2[[#This Row],[OUTCOME]]="DCO",Tabella2[[#This Row],[OUTCOME]]="SDC"),1,0)</f>
        <v>1</v>
      </c>
      <c r="AH6671" s="70"/>
      <c r="AI6671" s="70"/>
      <c r="AJ6671">
        <f>IF(OR(Tabella2[[#This Row],[OUTCOME]]="DNCO", Tabella2[[#This Row],[OUTCOME]]="SDNC"),1,0)</f>
        <v>0</v>
      </c>
      <c r="AL6671" s="70"/>
      <c r="BM6671" s="135" t="str">
        <f>Tabella2[[#This Row],[ACT START]]</f>
        <v>15:45</v>
      </c>
      <c r="BN6671" s="136" t="str">
        <f>Tabella2[[#This Row],[ACT STOP]]</f>
        <v>16:45</v>
      </c>
      <c r="BO6671" s="101"/>
      <c r="BR6671" s="109" t="str">
        <f t="shared" si="122"/>
        <v>SH-25-6660</v>
      </c>
      <c r="BS6671" s="109" t="s">
        <v>356</v>
      </c>
      <c r="BT6671" t="str">
        <f>Tabella2[[#This Row],[OUTCOME]]</f>
        <v>DCO</v>
      </c>
      <c r="BU6671" t="str">
        <f>_xlfn.CONCAT(Tabella2[[#This Row],[NAME SP]],Tabella2[[#This Row],[ID SP]]," - ",Tabella2[[#This Row],[SYLLABUS NO]])</f>
        <v>IFTS81 - PT R2R02</v>
      </c>
      <c r="BV6671" t="s">
        <v>11890</v>
      </c>
    </row>
    <row r="6672" spans="1:74" hidden="1">
      <c r="A6672" s="103" t="s">
        <v>13913</v>
      </c>
      <c r="B6672" s="102">
        <v>45979</v>
      </c>
      <c r="C6672" s="104">
        <f>_xlfn.ISOWEEKNUM(Tabella2[[#This Row],[Date]])</f>
        <v>47</v>
      </c>
      <c r="D6672" s="104" t="s">
        <v>6766</v>
      </c>
      <c r="E6672" s="104" t="s">
        <v>284</v>
      </c>
      <c r="F6672" s="104">
        <v>77</v>
      </c>
      <c r="G6672" s="104" t="s">
        <v>257</v>
      </c>
      <c r="H6672" s="105">
        <v>12</v>
      </c>
      <c r="I6672" s="104"/>
      <c r="J6672" s="104" t="s">
        <v>258</v>
      </c>
      <c r="K6672" s="104" t="s">
        <v>79</v>
      </c>
      <c r="L6672" s="104" t="s">
        <v>299</v>
      </c>
      <c r="M6672" s="104" t="s">
        <v>361</v>
      </c>
      <c r="N6672" s="104"/>
      <c r="O6672" s="108" t="str">
        <f>A6673</f>
        <v>19078</v>
      </c>
      <c r="P6672" s="111" t="s">
        <v>539</v>
      </c>
      <c r="Q6672" s="153">
        <v>0.71875</v>
      </c>
      <c r="R6672" s="153">
        <v>0.76041666666666663</v>
      </c>
      <c r="S6672" s="153">
        <f>Tabella2[[#This Row],[PLD STOP]]-Tabella2[[#This Row],[PLD START]]</f>
        <v>4.166666666666663E-2</v>
      </c>
      <c r="T6672" s="153">
        <v>0.71875</v>
      </c>
      <c r="U6672" s="153">
        <v>0.76041666666666663</v>
      </c>
      <c r="V6672" s="153">
        <f>IF(ISBLANK(T6672),"",Tabella2[[#This Row],[ACT STOP]]-Tabella2[[#This Row],[ACT START]])</f>
        <v>4.166666666666663E-2</v>
      </c>
      <c r="W6672" s="104" t="s">
        <v>92</v>
      </c>
      <c r="X6672" s="104" t="s">
        <v>91</v>
      </c>
      <c r="Y6672" s="110"/>
      <c r="Z6672" s="106"/>
      <c r="AA6672" s="104"/>
      <c r="AB6672" s="107"/>
      <c r="AC6672" s="72">
        <f>IF(OR(Tabella2[[#This Row],[OUTCOME]]="DCO",Tabella2[[#This Row],[OUTCOME]]="SDC"),1,0)</f>
        <v>1</v>
      </c>
      <c r="AH6672" s="70"/>
      <c r="AI6672" s="70"/>
      <c r="AJ6672">
        <f>IF(OR(Tabella2[[#This Row],[OUTCOME]]="DNCO", Tabella2[[#This Row],[OUTCOME]]="SDNC"),1,0)</f>
        <v>0</v>
      </c>
      <c r="AL6672" s="70"/>
      <c r="BM6672" s="135">
        <f>Tabella2[[#This Row],[ACT START]]</f>
        <v>0.71875</v>
      </c>
      <c r="BN6672" s="136">
        <f>Tabella2[[#This Row],[ACT STOP]]</f>
        <v>0.76041666666666663</v>
      </c>
      <c r="BO6672" s="101"/>
      <c r="BR6672" s="109" t="str">
        <f t="shared" si="122"/>
        <v>SH-25-6661</v>
      </c>
      <c r="BS6672" s="109" t="s">
        <v>266</v>
      </c>
      <c r="BT6672" t="str">
        <f>Tabella2[[#This Row],[OUTCOME]]</f>
        <v>DCO</v>
      </c>
      <c r="BU6672" t="str">
        <f>_xlfn.CONCAT(Tabella2[[#This Row],[NAME SP]],Tabella2[[#This Row],[ID SP]]," - ",Tabella2[[#This Row],[SYLLABUS NO]])</f>
        <v>IFTS77 - FMSC ARNG01</v>
      </c>
      <c r="BV6672" t="s">
        <v>11873</v>
      </c>
    </row>
    <row r="6673" spans="1:74" hidden="1">
      <c r="A6673" s="103" t="s">
        <v>13914</v>
      </c>
      <c r="B6673" s="102">
        <v>45979</v>
      </c>
      <c r="C6673" s="104">
        <f>_xlfn.ISOWEEKNUM(Tabella2[[#This Row],[Date]])</f>
        <v>47</v>
      </c>
      <c r="D6673" s="104" t="s">
        <v>195</v>
      </c>
      <c r="E6673" s="104" t="s">
        <v>398</v>
      </c>
      <c r="F6673" s="104"/>
      <c r="G6673" s="104" t="s">
        <v>284</v>
      </c>
      <c r="H6673" s="105">
        <v>48</v>
      </c>
      <c r="I6673" s="104"/>
      <c r="J6673" s="104" t="s">
        <v>258</v>
      </c>
      <c r="K6673" s="104" t="s">
        <v>78</v>
      </c>
      <c r="L6673" s="104" t="s">
        <v>299</v>
      </c>
      <c r="M6673" s="104" t="s">
        <v>361</v>
      </c>
      <c r="N6673" s="104"/>
      <c r="O6673" s="108" t="str">
        <f>A6672</f>
        <v>19077</v>
      </c>
      <c r="P6673" s="111" t="s">
        <v>300</v>
      </c>
      <c r="Q6673" s="153" t="s">
        <v>12119</v>
      </c>
      <c r="R6673" s="153" t="s">
        <v>13854</v>
      </c>
      <c r="S6673" s="153">
        <f>Tabella2[[#This Row],[PLD STOP]]-Tabella2[[#This Row],[PLD START]]</f>
        <v>4.166666666666663E-2</v>
      </c>
      <c r="T6673" s="153" t="s">
        <v>12119</v>
      </c>
      <c r="U6673" s="153" t="s">
        <v>13854</v>
      </c>
      <c r="V6673" s="153">
        <f>IF(ISBLANK(T6673),"",Tabella2[[#This Row],[ACT STOP]]-Tabella2[[#This Row],[ACT START]])</f>
        <v>4.166666666666663E-2</v>
      </c>
      <c r="W6673" s="104" t="s">
        <v>122</v>
      </c>
      <c r="X6673" s="104" t="s">
        <v>91</v>
      </c>
      <c r="Y6673" s="110"/>
      <c r="Z6673" s="106"/>
      <c r="AA6673" s="104"/>
      <c r="AB6673" s="107"/>
      <c r="AC6673" s="72">
        <f>IF(OR(Tabella2[[#This Row],[OUTCOME]]="DCO",Tabella2[[#This Row],[OUTCOME]]="SDC"),1,0)</f>
        <v>1</v>
      </c>
      <c r="AH6673" s="70"/>
      <c r="AI6673" s="70"/>
      <c r="AJ6673">
        <f>IF(OR(Tabella2[[#This Row],[OUTCOME]]="DNCO", Tabella2[[#This Row],[OUTCOME]]="SDNC"),1,0)</f>
        <v>0</v>
      </c>
      <c r="AL6673" s="70"/>
      <c r="BM6673" s="135" t="str">
        <f>Tabella2[[#This Row],[ACT START]]</f>
        <v>17:15</v>
      </c>
      <c r="BN6673" s="136" t="str">
        <f>Tabella2[[#This Row],[ACT STOP]]</f>
        <v>18:15</v>
      </c>
      <c r="BO6673" s="101"/>
      <c r="BR6673" s="109" t="str">
        <f t="shared" si="122"/>
        <v>SH-25-6662</v>
      </c>
      <c r="BS6673" s="109" t="s">
        <v>1758</v>
      </c>
      <c r="BT6673" t="str">
        <f>Tabella2[[#This Row],[OUTCOME]]</f>
        <v>SDC</v>
      </c>
      <c r="BU6673" t="str">
        <f>_xlfn.CONCAT(Tabella2[[#This Row],[NAME SP]],Tabella2[[#This Row],[ID SP]]," - ",Tabella2[[#This Row],[SYLLABUS NO]])</f>
        <v>Support IFTS - SUPP</v>
      </c>
    </row>
    <row r="6674" spans="1:74" hidden="1">
      <c r="A6674" s="103" t="s">
        <v>13915</v>
      </c>
      <c r="B6674" s="102">
        <v>45979</v>
      </c>
      <c r="C6674" s="104">
        <f>_xlfn.ISOWEEKNUM(Tabella2[[#This Row],[Date]])</f>
        <v>47</v>
      </c>
      <c r="D6674" s="104" t="s">
        <v>6396</v>
      </c>
      <c r="E6674" s="104" t="s">
        <v>256</v>
      </c>
      <c r="F6674" s="104">
        <v>75</v>
      </c>
      <c r="G6674" s="104" t="s">
        <v>257</v>
      </c>
      <c r="H6674" s="105">
        <v>10</v>
      </c>
      <c r="I6674" s="104"/>
      <c r="J6674" s="104" t="s">
        <v>258</v>
      </c>
      <c r="K6674" s="104" t="s">
        <v>83</v>
      </c>
      <c r="L6674" s="104" t="s">
        <v>299</v>
      </c>
      <c r="M6674" s="104" t="s">
        <v>328</v>
      </c>
      <c r="N6674" s="104"/>
      <c r="O6674" s="108" t="str">
        <f>A6675</f>
        <v>19080</v>
      </c>
      <c r="P6674" s="111" t="s">
        <v>2641</v>
      </c>
      <c r="Q6674" s="153" t="s">
        <v>12119</v>
      </c>
      <c r="R6674" s="153" t="s">
        <v>13854</v>
      </c>
      <c r="S6674" s="153">
        <f>Tabella2[[#This Row],[PLD STOP]]-Tabella2[[#This Row],[PLD START]]</f>
        <v>4.166666666666663E-2</v>
      </c>
      <c r="T6674" s="153">
        <v>0.71875</v>
      </c>
      <c r="U6674" s="153">
        <v>0.76041666666666663</v>
      </c>
      <c r="V6674" s="153">
        <f>IF(ISBLANK(T6674),"",Tabella2[[#This Row],[ACT STOP]]-Tabella2[[#This Row],[ACT START]])</f>
        <v>4.166666666666663E-2</v>
      </c>
      <c r="W6674" s="104" t="s">
        <v>92</v>
      </c>
      <c r="X6674" s="104" t="s">
        <v>91</v>
      </c>
      <c r="Y6674" s="110"/>
      <c r="Z6674" s="106"/>
      <c r="AA6674" s="104"/>
      <c r="AB6674" s="107"/>
      <c r="AC6674" s="72">
        <f>IF(OR(Tabella2[[#This Row],[OUTCOME]]="DCO",Tabella2[[#This Row],[OUTCOME]]="SDC"),1,0)</f>
        <v>1</v>
      </c>
      <c r="AH6674" s="70"/>
      <c r="AI6674" s="70"/>
      <c r="AJ6674">
        <f>IF(OR(Tabella2[[#This Row],[OUTCOME]]="DNCO", Tabella2[[#This Row],[OUTCOME]]="SDNC"),1,0)</f>
        <v>0</v>
      </c>
      <c r="AL6674" s="70"/>
      <c r="BM6674" s="135">
        <f>Tabella2[[#This Row],[ACT START]]</f>
        <v>0.71875</v>
      </c>
      <c r="BN6674" s="136">
        <f>Tabella2[[#This Row],[ACT STOP]]</f>
        <v>0.76041666666666663</v>
      </c>
      <c r="BO6674" s="101"/>
      <c r="BR6674" s="109" t="str">
        <f t="shared" si="122"/>
        <v>SH-25-6663</v>
      </c>
      <c r="BS6674" s="109" t="s">
        <v>552</v>
      </c>
      <c r="BT6674" t="str">
        <f>Tabella2[[#This Row],[OUTCOME]]</f>
        <v>DCO</v>
      </c>
      <c r="BU6674" t="str">
        <f>_xlfn.CONCAT(Tabella2[[#This Row],[NAME SP]],Tabella2[[#This Row],[ID SP]]," - ",Tabella2[[#This Row],[SYLLABUS NO]])</f>
        <v>QATAR75 - NET BTLLB01</v>
      </c>
      <c r="BV6674" t="s">
        <v>11971</v>
      </c>
    </row>
    <row r="6675" spans="1:74" hidden="1">
      <c r="A6675" s="103" t="s">
        <v>13916</v>
      </c>
      <c r="B6675" s="102">
        <v>45979</v>
      </c>
      <c r="C6675" s="104">
        <f>_xlfn.ISOWEEKNUM(Tabella2[[#This Row],[Date]])</f>
        <v>47</v>
      </c>
      <c r="D6675" s="104" t="s">
        <v>9743</v>
      </c>
      <c r="E6675" s="104" t="s">
        <v>256</v>
      </c>
      <c r="F6675" s="104">
        <v>81</v>
      </c>
      <c r="G6675" s="104" t="s">
        <v>257</v>
      </c>
      <c r="H6675" s="105">
        <v>13</v>
      </c>
      <c r="I6675" s="104"/>
      <c r="J6675" s="104" t="s">
        <v>258</v>
      </c>
      <c r="K6675" s="104" t="s">
        <v>80</v>
      </c>
      <c r="L6675" s="104" t="s">
        <v>299</v>
      </c>
      <c r="M6675" s="104" t="s">
        <v>328</v>
      </c>
      <c r="N6675" s="104"/>
      <c r="O6675" s="108" t="str">
        <f>A6674</f>
        <v>19079</v>
      </c>
      <c r="P6675" s="111" t="s">
        <v>2641</v>
      </c>
      <c r="Q6675" s="153" t="s">
        <v>12119</v>
      </c>
      <c r="R6675" s="153" t="s">
        <v>13854</v>
      </c>
      <c r="S6675" s="153">
        <f>Tabella2[[#This Row],[PLD STOP]]-Tabella2[[#This Row],[PLD START]]</f>
        <v>4.166666666666663E-2</v>
      </c>
      <c r="T6675" s="153">
        <v>0.71875</v>
      </c>
      <c r="U6675" s="153">
        <v>0.76041666666666663</v>
      </c>
      <c r="V6675" s="153">
        <f>IF(ISBLANK(T6675),"",Tabella2[[#This Row],[ACT STOP]]-Tabella2[[#This Row],[ACT START]])</f>
        <v>4.166666666666663E-2</v>
      </c>
      <c r="W6675" s="104" t="s">
        <v>92</v>
      </c>
      <c r="X6675" s="104" t="s">
        <v>91</v>
      </c>
      <c r="Y6675" s="110"/>
      <c r="Z6675" s="106"/>
      <c r="AA6675" s="104"/>
      <c r="AB6675" s="107"/>
      <c r="AC6675" s="72">
        <f>IF(OR(Tabella2[[#This Row],[OUTCOME]]="DCO",Tabella2[[#This Row],[OUTCOME]]="SDC"),1,0)</f>
        <v>1</v>
      </c>
      <c r="AH6675" s="70"/>
      <c r="AI6675" s="70"/>
      <c r="AJ6675">
        <f>IF(OR(Tabella2[[#This Row],[OUTCOME]]="DNCO", Tabella2[[#This Row],[OUTCOME]]="SDNC"),1,0)</f>
        <v>0</v>
      </c>
      <c r="AL6675" s="70"/>
      <c r="BM6675" s="135">
        <f>Tabella2[[#This Row],[ACT START]]</f>
        <v>0.71875</v>
      </c>
      <c r="BN6675" s="136">
        <f>Tabella2[[#This Row],[ACT STOP]]</f>
        <v>0.76041666666666663</v>
      </c>
      <c r="BO6675" s="101"/>
      <c r="BR6675" s="109" t="str">
        <f t="shared" si="122"/>
        <v>SH-25-6664</v>
      </c>
      <c r="BS6675" s="109" t="s">
        <v>427</v>
      </c>
      <c r="BT6675" t="str">
        <f>Tabella2[[#This Row],[OUTCOME]]</f>
        <v>DCO</v>
      </c>
      <c r="BU6675" t="str">
        <f>_xlfn.CONCAT(Tabella2[[#This Row],[NAME SP]],Tabella2[[#This Row],[ID SP]]," - ",Tabella2[[#This Row],[SYLLABUS NO]])</f>
        <v>QATAR81 - NET BTLLB01</v>
      </c>
      <c r="BV6675" t="s">
        <v>12146</v>
      </c>
    </row>
    <row r="6676" spans="1:74" hidden="1">
      <c r="A6676" s="103" t="s">
        <v>13917</v>
      </c>
      <c r="B6676" s="102">
        <v>45979</v>
      </c>
      <c r="C6676" s="104">
        <f>_xlfn.ISOWEEKNUM(Tabella2[[#This Row],[Date]])</f>
        <v>47</v>
      </c>
      <c r="D6676" s="104" t="s">
        <v>860</v>
      </c>
      <c r="E6676" s="104" t="s">
        <v>284</v>
      </c>
      <c r="F6676" s="104">
        <v>80</v>
      </c>
      <c r="G6676" s="104" t="s">
        <v>257</v>
      </c>
      <c r="H6676" s="105">
        <v>14</v>
      </c>
      <c r="I6676" s="104"/>
      <c r="J6676" s="104" t="s">
        <v>258</v>
      </c>
      <c r="K6676" s="104" t="s">
        <v>81</v>
      </c>
      <c r="L6676" s="104" t="s">
        <v>259</v>
      </c>
      <c r="M6676" s="104" t="s">
        <v>269</v>
      </c>
      <c r="N6676" s="104"/>
      <c r="O6676" s="106"/>
      <c r="P6676" s="111" t="s">
        <v>607</v>
      </c>
      <c r="Q6676" s="153" t="s">
        <v>12119</v>
      </c>
      <c r="R6676" s="153" t="s">
        <v>13854</v>
      </c>
      <c r="S6676" s="153">
        <f>Tabella2[[#This Row],[PLD STOP]]-Tabella2[[#This Row],[PLD START]]</f>
        <v>4.166666666666663E-2</v>
      </c>
      <c r="T6676" s="153">
        <v>0.71875</v>
      </c>
      <c r="U6676" s="153">
        <v>0.76041666666666663</v>
      </c>
      <c r="V6676" s="153">
        <f>IF(ISBLANK(T6676),"",Tabella2[[#This Row],[ACT STOP]]-Tabella2[[#This Row],[ACT START]])</f>
        <v>4.166666666666663E-2</v>
      </c>
      <c r="W6676" s="104" t="s">
        <v>92</v>
      </c>
      <c r="X6676" s="104" t="s">
        <v>91</v>
      </c>
      <c r="Y6676" s="110"/>
      <c r="Z6676" s="106"/>
      <c r="AA6676" s="104"/>
      <c r="AB6676" s="107"/>
      <c r="AC6676" s="72">
        <f>IF(OR(Tabella2[[#This Row],[OUTCOME]]="DCO",Tabella2[[#This Row],[OUTCOME]]="SDC"),1,0)</f>
        <v>1</v>
      </c>
      <c r="AH6676" s="70"/>
      <c r="AI6676" s="70"/>
      <c r="AJ6676">
        <f>IF(OR(Tabella2[[#This Row],[OUTCOME]]="DNCO", Tabella2[[#This Row],[OUTCOME]]="SDNC"),1,0)</f>
        <v>0</v>
      </c>
      <c r="AL6676" s="70"/>
      <c r="BM6676" s="135">
        <f>Tabella2[[#This Row],[ACT START]]</f>
        <v>0.71875</v>
      </c>
      <c r="BN6676" s="136">
        <f>Tabella2[[#This Row],[ACT STOP]]</f>
        <v>0.76041666666666663</v>
      </c>
      <c r="BO6676" s="101"/>
      <c r="BR6676" s="109" t="str">
        <f t="shared" si="122"/>
        <v>SH-25-6665</v>
      </c>
      <c r="BS6676" s="109" t="s">
        <v>372</v>
      </c>
      <c r="BT6676" t="str">
        <f>Tabella2[[#This Row],[OUTCOME]]</f>
        <v>DCO</v>
      </c>
      <c r="BU6676" t="str">
        <f>_xlfn.CONCAT(Tabella2[[#This Row],[NAME SP]],Tabella2[[#This Row],[ID SP]]," - ",Tabella2[[#This Row],[SYLLABUS NO]])</f>
        <v>IFTS80 - PT R2R02</v>
      </c>
      <c r="BV6676" t="s">
        <v>13000</v>
      </c>
    </row>
    <row r="6677" spans="1:74" hidden="1">
      <c r="A6677" s="103" t="s">
        <v>13918</v>
      </c>
      <c r="B6677" s="102">
        <v>45979</v>
      </c>
      <c r="C6677" s="104">
        <f>_xlfn.ISOWEEKNUM(Tabella2[[#This Row],[Date]])</f>
        <v>47</v>
      </c>
      <c r="D6677" s="104" t="s">
        <v>6766</v>
      </c>
      <c r="E6677" s="104" t="s">
        <v>284</v>
      </c>
      <c r="F6677" s="104">
        <v>79</v>
      </c>
      <c r="G6677" s="104" t="s">
        <v>257</v>
      </c>
      <c r="H6677" s="105">
        <v>1</v>
      </c>
      <c r="I6677" s="104"/>
      <c r="J6677" s="104" t="s">
        <v>258</v>
      </c>
      <c r="K6677" s="104" t="s">
        <v>79</v>
      </c>
      <c r="L6677" s="104" t="s">
        <v>299</v>
      </c>
      <c r="M6677" s="104" t="s">
        <v>361</v>
      </c>
      <c r="N6677" s="104"/>
      <c r="O6677" s="108" t="str">
        <f>A6678</f>
        <v>19083</v>
      </c>
      <c r="P6677" s="111" t="s">
        <v>539</v>
      </c>
      <c r="Q6677" s="153" t="s">
        <v>12127</v>
      </c>
      <c r="R6677" s="153" t="s">
        <v>13855</v>
      </c>
      <c r="S6677" s="153">
        <f>Tabella2[[#This Row],[PLD STOP]]-Tabella2[[#This Row],[PLD START]]</f>
        <v>4.166666666666663E-2</v>
      </c>
      <c r="T6677" s="153">
        <v>0.78125</v>
      </c>
      <c r="U6677" s="153">
        <v>0.81597222222222221</v>
      </c>
      <c r="V6677" s="153">
        <f>IF(ISBLANK(T6677),"",Tabella2[[#This Row],[ACT STOP]]-Tabella2[[#This Row],[ACT START]])</f>
        <v>3.472222222222221E-2</v>
      </c>
      <c r="W6677" s="104" t="s">
        <v>92</v>
      </c>
      <c r="X6677" s="104" t="s">
        <v>91</v>
      </c>
      <c r="Y6677" s="110"/>
      <c r="Z6677" s="106"/>
      <c r="AA6677" s="104"/>
      <c r="AB6677" s="107"/>
      <c r="AC6677" s="72">
        <f>IF(OR(Tabella2[[#This Row],[OUTCOME]]="DCO",Tabella2[[#This Row],[OUTCOME]]="SDC"),1,0)</f>
        <v>1</v>
      </c>
      <c r="AH6677" s="70"/>
      <c r="AI6677" s="70"/>
      <c r="AJ6677">
        <f>IF(OR(Tabella2[[#This Row],[OUTCOME]]="DNCO", Tabella2[[#This Row],[OUTCOME]]="SDNC"),1,0)</f>
        <v>0</v>
      </c>
      <c r="AL6677" s="70"/>
      <c r="BM6677" s="135">
        <f>Tabella2[[#This Row],[ACT START]]</f>
        <v>0.78125</v>
      </c>
      <c r="BN6677" s="136">
        <f>Tabella2[[#This Row],[ACT STOP]]</f>
        <v>0.81597222222222221</v>
      </c>
      <c r="BO6677" s="101"/>
      <c r="BR6677" s="109" t="str">
        <f t="shared" si="122"/>
        <v>SH-25-6666</v>
      </c>
      <c r="BS6677" s="109" t="s">
        <v>332</v>
      </c>
      <c r="BT6677" t="str">
        <f>Tabella2[[#This Row],[OUTCOME]]</f>
        <v>DCO</v>
      </c>
      <c r="BU6677" t="str">
        <f>_xlfn.CONCAT(Tabella2[[#This Row],[NAME SP]],Tabella2[[#This Row],[ID SP]]," - ",Tabella2[[#This Row],[SYLLABUS NO]])</f>
        <v>IFTS79 - FMSC ARNG01</v>
      </c>
      <c r="BV6677" t="s">
        <v>11863</v>
      </c>
    </row>
    <row r="6678" spans="1:74" hidden="1">
      <c r="A6678" s="103" t="s">
        <v>13919</v>
      </c>
      <c r="B6678" s="102">
        <v>45979</v>
      </c>
      <c r="C6678" s="104">
        <f>_xlfn.ISOWEEKNUM(Tabella2[[#This Row],[Date]])</f>
        <v>47</v>
      </c>
      <c r="D6678" s="104" t="s">
        <v>195</v>
      </c>
      <c r="E6678" s="104" t="s">
        <v>398</v>
      </c>
      <c r="F6678" s="104"/>
      <c r="G6678" s="104" t="s">
        <v>284</v>
      </c>
      <c r="H6678" s="105">
        <v>9</v>
      </c>
      <c r="I6678" s="104"/>
      <c r="J6678" s="104" t="s">
        <v>258</v>
      </c>
      <c r="K6678" s="104" t="s">
        <v>78</v>
      </c>
      <c r="L6678" s="104" t="s">
        <v>299</v>
      </c>
      <c r="M6678" s="104" t="s">
        <v>361</v>
      </c>
      <c r="N6678" s="104"/>
      <c r="O6678" s="108" t="str">
        <f>A6677</f>
        <v>19082</v>
      </c>
      <c r="P6678" s="111" t="s">
        <v>300</v>
      </c>
      <c r="Q6678" s="153" t="s">
        <v>12127</v>
      </c>
      <c r="R6678" s="153" t="s">
        <v>13855</v>
      </c>
      <c r="S6678" s="153">
        <f>Tabella2[[#This Row],[PLD STOP]]-Tabella2[[#This Row],[PLD START]]</f>
        <v>4.166666666666663E-2</v>
      </c>
      <c r="T6678" s="153">
        <v>0.78125</v>
      </c>
      <c r="U6678" s="153">
        <v>0.82291666666666663</v>
      </c>
      <c r="V6678" s="153">
        <f>IF(ISBLANK(T6678),"",Tabella2[[#This Row],[ACT STOP]]-Tabella2[[#This Row],[ACT START]])</f>
        <v>4.166666666666663E-2</v>
      </c>
      <c r="W6678" s="104" t="s">
        <v>122</v>
      </c>
      <c r="X6678" s="104" t="s">
        <v>91</v>
      </c>
      <c r="Y6678" s="110"/>
      <c r="Z6678" s="106"/>
      <c r="AA6678" s="104"/>
      <c r="AB6678" s="107"/>
      <c r="AC6678" s="72">
        <f>IF(OR(Tabella2[[#This Row],[OUTCOME]]="DCO",Tabella2[[#This Row],[OUTCOME]]="SDC"),1,0)</f>
        <v>1</v>
      </c>
      <c r="AH6678" s="70"/>
      <c r="AI6678" s="70"/>
      <c r="AJ6678">
        <f>IF(OR(Tabella2[[#This Row],[OUTCOME]]="DNCO", Tabella2[[#This Row],[OUTCOME]]="SDNC"),1,0)</f>
        <v>0</v>
      </c>
      <c r="AL6678" s="70"/>
      <c r="BM6678" s="135">
        <f>Tabella2[[#This Row],[ACT START]]</f>
        <v>0.78125</v>
      </c>
      <c r="BN6678" s="136">
        <f>Tabella2[[#This Row],[ACT STOP]]</f>
        <v>0.82291666666666663</v>
      </c>
      <c r="BO6678" s="101"/>
      <c r="BR6678" s="109" t="str">
        <f t="shared" si="122"/>
        <v>SH-25-6667</v>
      </c>
      <c r="BS6678" s="109" t="s">
        <v>339</v>
      </c>
      <c r="BT6678" t="str">
        <f>Tabella2[[#This Row],[OUTCOME]]</f>
        <v>SDC</v>
      </c>
      <c r="BU6678" t="str">
        <f>_xlfn.CONCAT(Tabella2[[#This Row],[NAME SP]],Tabella2[[#This Row],[ID SP]]," - ",Tabella2[[#This Row],[SYLLABUS NO]])</f>
        <v>Support IFTS - SUPP</v>
      </c>
    </row>
    <row r="6679" spans="1:74" hidden="1">
      <c r="A6679" s="103" t="s">
        <v>13920</v>
      </c>
      <c r="B6679" s="102">
        <v>45979</v>
      </c>
      <c r="C6679" s="104">
        <f>_xlfn.ISOWEEKNUM(Tabella2[[#This Row],[Date]])</f>
        <v>47</v>
      </c>
      <c r="D6679" s="104" t="s">
        <v>6396</v>
      </c>
      <c r="E6679" s="104" t="s">
        <v>256</v>
      </c>
      <c r="F6679" s="104">
        <v>71</v>
      </c>
      <c r="G6679" s="104" t="s">
        <v>257</v>
      </c>
      <c r="H6679" s="105">
        <v>2</v>
      </c>
      <c r="I6679" s="104"/>
      <c r="J6679" s="104" t="s">
        <v>258</v>
      </c>
      <c r="K6679" s="104" t="s">
        <v>83</v>
      </c>
      <c r="L6679" s="104" t="s">
        <v>299</v>
      </c>
      <c r="M6679" s="104" t="s">
        <v>361</v>
      </c>
      <c r="N6679" s="104"/>
      <c r="O6679" s="108" t="str">
        <f>A6680</f>
        <v>19085</v>
      </c>
      <c r="P6679" s="111" t="s">
        <v>371</v>
      </c>
      <c r="Q6679" s="153" t="s">
        <v>12127</v>
      </c>
      <c r="R6679" s="153" t="s">
        <v>13855</v>
      </c>
      <c r="S6679" s="153">
        <f>Tabella2[[#This Row],[PLD STOP]]-Tabella2[[#This Row],[PLD START]]</f>
        <v>4.166666666666663E-2</v>
      </c>
      <c r="T6679" s="153">
        <v>0.78125</v>
      </c>
      <c r="U6679" s="153">
        <v>0.82291666666666663</v>
      </c>
      <c r="V6679" s="153">
        <f>IF(ISBLANK(T6679),"",Tabella2[[#This Row],[ACT STOP]]-Tabella2[[#This Row],[ACT START]])</f>
        <v>4.166666666666663E-2</v>
      </c>
      <c r="W6679" s="104" t="s">
        <v>92</v>
      </c>
      <c r="X6679" s="104" t="s">
        <v>91</v>
      </c>
      <c r="Y6679" s="110"/>
      <c r="Z6679" s="106"/>
      <c r="AA6679" s="104"/>
      <c r="AB6679" s="107"/>
      <c r="AC6679" s="72">
        <f>IF(OR(Tabella2[[#This Row],[OUTCOME]]="DCO",Tabella2[[#This Row],[OUTCOME]]="SDC"),1,0)</f>
        <v>1</v>
      </c>
      <c r="AH6679" s="70"/>
      <c r="AI6679" s="70"/>
      <c r="AJ6679">
        <f>IF(OR(Tabella2[[#This Row],[OUTCOME]]="DNCO", Tabella2[[#This Row],[OUTCOME]]="SDNC"),1,0)</f>
        <v>0</v>
      </c>
      <c r="AL6679" s="70"/>
      <c r="BM6679" s="135">
        <f>Tabella2[[#This Row],[ACT START]]</f>
        <v>0.78125</v>
      </c>
      <c r="BN6679" s="136">
        <f>Tabella2[[#This Row],[ACT STOP]]</f>
        <v>0.82291666666666663</v>
      </c>
      <c r="BO6679" s="101"/>
      <c r="BR6679" s="109" t="str">
        <f t="shared" si="122"/>
        <v>SH-25-6668</v>
      </c>
      <c r="BS6679" s="109" t="s">
        <v>368</v>
      </c>
      <c r="BT6679" t="str">
        <f>Tabella2[[#This Row],[OUTCOME]]</f>
        <v>DCO</v>
      </c>
      <c r="BU6679" t="str">
        <f>_xlfn.CONCAT(Tabella2[[#This Row],[NAME SP]],Tabella2[[#This Row],[ID SP]]," - ",Tabella2[[#This Row],[SYLLABUS NO]])</f>
        <v>QATAR71 - NET ARNG01</v>
      </c>
      <c r="BV6679" t="s">
        <v>12153</v>
      </c>
    </row>
    <row r="6680" spans="1:74" hidden="1">
      <c r="A6680" s="103" t="s">
        <v>13921</v>
      </c>
      <c r="B6680" s="102">
        <v>45979</v>
      </c>
      <c r="C6680" s="104">
        <f>_xlfn.ISOWEEKNUM(Tabella2[[#This Row],[Date]])</f>
        <v>47</v>
      </c>
      <c r="D6680" s="104" t="s">
        <v>195</v>
      </c>
      <c r="E6680" s="104" t="s">
        <v>298</v>
      </c>
      <c r="F6680" s="104"/>
      <c r="G6680" s="104" t="s">
        <v>257</v>
      </c>
      <c r="H6680" s="105">
        <v>32</v>
      </c>
      <c r="I6680" s="104"/>
      <c r="J6680" s="104" t="s">
        <v>258</v>
      </c>
      <c r="K6680" s="104" t="s">
        <v>80</v>
      </c>
      <c r="L6680" s="104" t="s">
        <v>299</v>
      </c>
      <c r="M6680" s="104" t="s">
        <v>361</v>
      </c>
      <c r="N6680" s="104"/>
      <c r="O6680" s="108" t="str">
        <f>A6679</f>
        <v>19084</v>
      </c>
      <c r="P6680" s="111" t="s">
        <v>300</v>
      </c>
      <c r="Q6680" s="153" t="s">
        <v>12127</v>
      </c>
      <c r="R6680" s="153" t="s">
        <v>13855</v>
      </c>
      <c r="S6680" s="153">
        <f>Tabella2[[#This Row],[PLD STOP]]-Tabella2[[#This Row],[PLD START]]</f>
        <v>4.166666666666663E-2</v>
      </c>
      <c r="T6680" s="153">
        <v>0.78125</v>
      </c>
      <c r="U6680" s="153">
        <v>0.82291666666666663</v>
      </c>
      <c r="V6680" s="153">
        <f>IF(ISBLANK(T6680),"",Tabella2[[#This Row],[ACT STOP]]-Tabella2[[#This Row],[ACT START]])</f>
        <v>4.166666666666663E-2</v>
      </c>
      <c r="W6680" s="104" t="s">
        <v>122</v>
      </c>
      <c r="X6680" s="104" t="s">
        <v>91</v>
      </c>
      <c r="Y6680" s="110"/>
      <c r="Z6680" s="106"/>
      <c r="AA6680" s="104"/>
      <c r="AB6680" s="107"/>
      <c r="AC6680" s="72">
        <f>IF(OR(Tabella2[[#This Row],[OUTCOME]]="DCO",Tabella2[[#This Row],[OUTCOME]]="SDC"),1,0)</f>
        <v>1</v>
      </c>
      <c r="AH6680" s="70"/>
      <c r="AI6680" s="70"/>
      <c r="AJ6680">
        <f>IF(OR(Tabella2[[#This Row],[OUTCOME]]="DNCO", Tabella2[[#This Row],[OUTCOME]]="SDNC"),1,0)</f>
        <v>0</v>
      </c>
      <c r="AL6680" s="70"/>
      <c r="BM6680" s="135">
        <f>Tabella2[[#This Row],[ACT START]]</f>
        <v>0.78125</v>
      </c>
      <c r="BN6680" s="136">
        <f>Tabella2[[#This Row],[ACT STOP]]</f>
        <v>0.82291666666666663</v>
      </c>
      <c r="BO6680" s="101"/>
      <c r="BR6680" s="109" t="str">
        <f t="shared" si="122"/>
        <v>SH-25-6669</v>
      </c>
      <c r="BS6680" s="109" t="s">
        <v>356</v>
      </c>
      <c r="BT6680" t="str">
        <f>Tabella2[[#This Row],[OUTCOME]]</f>
        <v>SDC</v>
      </c>
      <c r="BU6680" t="str">
        <f>_xlfn.CONCAT(Tabella2[[#This Row],[NAME SP]],Tabella2[[#This Row],[ID SP]]," - ",Tabella2[[#This Row],[SYLLABUS NO]])</f>
        <v>Support QATAR - SUPP</v>
      </c>
    </row>
    <row r="6681" spans="1:74" hidden="1">
      <c r="A6681" s="103" t="s">
        <v>13922</v>
      </c>
      <c r="B6681" s="102">
        <v>45979</v>
      </c>
      <c r="C6681" s="104">
        <f>_xlfn.ISOWEEKNUM(Tabella2[[#This Row],[Date]])</f>
        <v>47</v>
      </c>
      <c r="D6681" s="104" t="s">
        <v>6621</v>
      </c>
      <c r="E6681" s="104" t="s">
        <v>284</v>
      </c>
      <c r="F6681" s="104">
        <v>82</v>
      </c>
      <c r="G6681" s="104" t="s">
        <v>257</v>
      </c>
      <c r="H6681" s="105">
        <v>4</v>
      </c>
      <c r="I6681" s="104"/>
      <c r="J6681" s="104" t="s">
        <v>258</v>
      </c>
      <c r="K6681" s="104" t="s">
        <v>81</v>
      </c>
      <c r="L6681" s="104" t="s">
        <v>259</v>
      </c>
      <c r="M6681" s="104" t="s">
        <v>461</v>
      </c>
      <c r="N6681" s="104"/>
      <c r="O6681" s="106"/>
      <c r="P6681" s="111" t="s">
        <v>610</v>
      </c>
      <c r="Q6681" s="153" t="s">
        <v>12127</v>
      </c>
      <c r="R6681" s="153" t="s">
        <v>13855</v>
      </c>
      <c r="S6681" s="153">
        <f>Tabella2[[#This Row],[PLD STOP]]-Tabella2[[#This Row],[PLD START]]</f>
        <v>4.166666666666663E-2</v>
      </c>
      <c r="T6681" s="153">
        <v>0.77777777777777779</v>
      </c>
      <c r="U6681" s="153">
        <v>0.81944444444444453</v>
      </c>
      <c r="V6681" s="153">
        <f>IF(ISBLANK(T6681),"",Tabella2[[#This Row],[ACT STOP]]-Tabella2[[#This Row],[ACT START]])</f>
        <v>4.1666666666666741E-2</v>
      </c>
      <c r="W6681" s="104" t="s">
        <v>92</v>
      </c>
      <c r="X6681" s="104" t="s">
        <v>91</v>
      </c>
      <c r="Y6681" s="110"/>
      <c r="Z6681" s="106"/>
      <c r="AA6681" s="104"/>
      <c r="AB6681" s="107"/>
      <c r="AC6681" s="72">
        <f>IF(OR(Tabella2[[#This Row],[OUTCOME]]="DCO",Tabella2[[#This Row],[OUTCOME]]="SDC"),1,0)</f>
        <v>1</v>
      </c>
      <c r="AH6681" s="70"/>
      <c r="AI6681" s="70"/>
      <c r="AJ6681">
        <f>IF(OR(Tabella2[[#This Row],[OUTCOME]]="DNCO", Tabella2[[#This Row],[OUTCOME]]="SDNC"),1,0)</f>
        <v>0</v>
      </c>
      <c r="AL6681" s="70"/>
      <c r="BM6681" s="135">
        <f>Tabella2[[#This Row],[ACT START]]</f>
        <v>0.77777777777777779</v>
      </c>
      <c r="BN6681" s="136">
        <f>Tabella2[[#This Row],[ACT STOP]]</f>
        <v>0.81944444444444453</v>
      </c>
      <c r="BO6681" s="101"/>
      <c r="BR6681" s="109" t="str">
        <f t="shared" si="122"/>
        <v>SH-25-6670</v>
      </c>
      <c r="BS6681" s="109" t="s">
        <v>699</v>
      </c>
      <c r="BT6681" t="str">
        <f>Tabella2[[#This Row],[OUTCOME]]</f>
        <v>DCO</v>
      </c>
      <c r="BU6681" t="str">
        <f>_xlfn.CONCAT(Tabella2[[#This Row],[NAME SP]],Tabella2[[#This Row],[ID SP]]," - ",Tabella2[[#This Row],[SYLLABUS NO]])</f>
        <v>IFTS82 - FMS CAS02</v>
      </c>
      <c r="BV6681" t="s">
        <v>11868</v>
      </c>
    </row>
    <row r="6682" spans="1:74" hidden="1">
      <c r="A6682" s="103" t="s">
        <v>13923</v>
      </c>
      <c r="B6682" s="102">
        <v>45979</v>
      </c>
      <c r="C6682" s="104">
        <f>_xlfn.ISOWEEKNUM(Tabella2[[#This Row],[Date]])</f>
        <v>47</v>
      </c>
      <c r="D6682" s="104" t="s">
        <v>11893</v>
      </c>
      <c r="E6682" s="104" t="s">
        <v>327</v>
      </c>
      <c r="F6682" s="104">
        <v>85</v>
      </c>
      <c r="G6682" s="104" t="s">
        <v>257</v>
      </c>
      <c r="H6682" s="105">
        <v>8</v>
      </c>
      <c r="I6682" s="104" t="s">
        <v>258</v>
      </c>
      <c r="J6682" s="104"/>
      <c r="K6682" s="104" t="s">
        <v>77</v>
      </c>
      <c r="L6682" s="104" t="s">
        <v>259</v>
      </c>
      <c r="M6682" s="104" t="s">
        <v>276</v>
      </c>
      <c r="N6682" s="104"/>
      <c r="O6682" s="106"/>
      <c r="P6682" s="111" t="s">
        <v>809</v>
      </c>
      <c r="Q6682" s="153">
        <v>0.65625</v>
      </c>
      <c r="R6682" s="153">
        <v>0.69791666666666663</v>
      </c>
      <c r="S6682" s="153">
        <f>Tabella2[[#This Row],[PLD STOP]]-Tabella2[[#This Row],[PLD START]]</f>
        <v>4.166666666666663E-2</v>
      </c>
      <c r="T6682" s="153">
        <v>0.65625</v>
      </c>
      <c r="U6682" s="153">
        <v>0.69791666666666663</v>
      </c>
      <c r="V6682" s="153">
        <f>IF(ISBLANK(T6682),"",Tabella2[[#This Row],[ACT STOP]]-Tabella2[[#This Row],[ACT START]])</f>
        <v>4.166666666666663E-2</v>
      </c>
      <c r="W6682" s="104" t="s">
        <v>92</v>
      </c>
      <c r="X6682" s="104" t="s">
        <v>91</v>
      </c>
      <c r="Y6682" s="110"/>
      <c r="Z6682" s="106"/>
      <c r="AA6682" s="104"/>
      <c r="AB6682" s="107"/>
      <c r="AC6682" s="72">
        <f>IF(OR(Tabella2[[#This Row],[OUTCOME]]="DCO",Tabella2[[#This Row],[OUTCOME]]="SDC"),1,0)</f>
        <v>1</v>
      </c>
      <c r="AH6682" s="70"/>
      <c r="AI6682" s="70"/>
      <c r="AJ6682">
        <f>IF(OR(Tabella2[[#This Row],[OUTCOME]]="DNCO", Tabella2[[#This Row],[OUTCOME]]="SDNC"),1,0)</f>
        <v>0</v>
      </c>
      <c r="AL6682" s="70"/>
      <c r="BM6682" s="135">
        <f>Tabella2[[#This Row],[ACT START]]</f>
        <v>0.65625</v>
      </c>
      <c r="BN6682" s="136">
        <f>Tabella2[[#This Row],[ACT STOP]]</f>
        <v>0.69791666666666663</v>
      </c>
      <c r="BO6682" s="101"/>
      <c r="BR6682" s="109" t="str">
        <f t="shared" ref="BR6682" si="123">_xlfn.CONCAT(LEFT(BR6681,6),TEXT(RIGHT(BR6681,4)+1,"0000"))</f>
        <v>SH-25-6671</v>
      </c>
      <c r="BS6682" s="109" t="s">
        <v>653</v>
      </c>
      <c r="BT6682" t="str">
        <f>Tabella2[[#This Row],[OUTCOME]]</f>
        <v>DCO</v>
      </c>
      <c r="BU6682" t="str">
        <f>_xlfn.CONCAT(Tabella2[[#This Row],[NAME SP]],Tabella2[[#This Row],[ID SP]]," - ",Tabella2[[#This Row],[SYLLABUS NO]])</f>
        <v>AMI85 - SD EMRSP01</v>
      </c>
      <c r="BV6682" t="s">
        <v>11894</v>
      </c>
    </row>
    <row r="6683" spans="1:74" hidden="1">
      <c r="A6683" s="103" t="s">
        <v>13926</v>
      </c>
      <c r="B6683" s="102">
        <v>45980</v>
      </c>
      <c r="C6683" s="104">
        <f>_xlfn.ISOWEEKNUM(Tabella2[[#This Row],[Date]])</f>
        <v>47</v>
      </c>
      <c r="D6683" s="104" t="s">
        <v>751</v>
      </c>
      <c r="E6683" s="104" t="s">
        <v>256</v>
      </c>
      <c r="F6683" s="104">
        <v>76</v>
      </c>
      <c r="G6683" s="104" t="s">
        <v>257</v>
      </c>
      <c r="H6683" s="105">
        <v>14</v>
      </c>
      <c r="I6683" s="104" t="s">
        <v>258</v>
      </c>
      <c r="J6683" s="104"/>
      <c r="K6683" s="104" t="s">
        <v>79</v>
      </c>
      <c r="L6683" s="104" t="s">
        <v>299</v>
      </c>
      <c r="M6683" s="104" t="s">
        <v>276</v>
      </c>
      <c r="N6683" s="104"/>
      <c r="O6683" s="106" t="str">
        <f>A6684</f>
        <v>19089</v>
      </c>
      <c r="P6683" s="111" t="s">
        <v>844</v>
      </c>
      <c r="Q6683" s="153" t="s">
        <v>541</v>
      </c>
      <c r="R6683" s="153" t="s">
        <v>10080</v>
      </c>
      <c r="S6683" s="153">
        <f>Tabella2[[#This Row],[PLD STOP]]-Tabella2[[#This Row],[PLD START]]</f>
        <v>4.166666666666663E-2</v>
      </c>
      <c r="T6683" s="153">
        <v>0.46875</v>
      </c>
      <c r="U6683" s="153">
        <v>0.51041666666666663</v>
      </c>
      <c r="V6683" s="153">
        <f>IF(ISBLANK(T6683),"",Tabella2[[#This Row],[ACT STOP]]-Tabella2[[#This Row],[ACT START]])</f>
        <v>4.166666666666663E-2</v>
      </c>
      <c r="W6683" s="104" t="s">
        <v>92</v>
      </c>
      <c r="X6683" s="104" t="s">
        <v>91</v>
      </c>
      <c r="Y6683" s="110"/>
      <c r="Z6683" s="106"/>
      <c r="AA6683" s="104"/>
      <c r="AB6683" s="107"/>
      <c r="AC6683" s="72">
        <f>IF(OR(Tabella2[[#This Row],[OUTCOME]]="DCO",Tabella2[[#This Row],[OUTCOME]]="SDC"),1,0)</f>
        <v>1</v>
      </c>
      <c r="AH6683" s="70"/>
      <c r="AI6683" s="70"/>
      <c r="AJ6683">
        <f>IF(OR(Tabella2[[#This Row],[OUTCOME]]="DNCO", Tabella2[[#This Row],[OUTCOME]]="SDNC"),1,0)</f>
        <v>0</v>
      </c>
      <c r="AL6683" s="70"/>
      <c r="BM6683" s="135">
        <f>Tabella2[[#This Row],[ACT START]]</f>
        <v>0.46875</v>
      </c>
      <c r="BN6683" s="136">
        <f>Tabella2[[#This Row],[ACT STOP]]</f>
        <v>0.51041666666666663</v>
      </c>
      <c r="BO6683" s="101"/>
      <c r="BR6683" s="109" t="str">
        <f t="shared" ref="BR6683:BR6714" si="124">_xlfn.CONCAT(LEFT(BR6682,6),TEXT(RIGHT(BR6682,4)+1,"0000"))</f>
        <v>SH-25-6672</v>
      </c>
      <c r="BS6683" s="109" t="s">
        <v>372</v>
      </c>
      <c r="BT6683" t="str">
        <f>Tabella2[[#This Row],[OUTCOME]]</f>
        <v>DCO</v>
      </c>
      <c r="BU6683" t="str">
        <f>_xlfn.CONCAT(Tabella2[[#This Row],[NAME SP]],Tabella2[[#This Row],[ID SP]]," - ",Tabella2[[#This Row],[SYLLABUS NO]])</f>
        <v>QATAR76 - FMSC HACM02</v>
      </c>
      <c r="BV6683" t="s">
        <v>11939</v>
      </c>
    </row>
    <row r="6684" spans="1:74" hidden="1">
      <c r="A6684" s="103" t="s">
        <v>13927</v>
      </c>
      <c r="B6684" s="102">
        <v>45980</v>
      </c>
      <c r="C6684" s="104">
        <f>_xlfn.ISOWEEKNUM(Tabella2[[#This Row],[Date]])</f>
        <v>47</v>
      </c>
      <c r="D6684" s="104" t="s">
        <v>195</v>
      </c>
      <c r="E6684" s="104" t="s">
        <v>298</v>
      </c>
      <c r="F6684" s="104"/>
      <c r="G6684" s="104" t="s">
        <v>284</v>
      </c>
      <c r="H6684" s="105">
        <v>9</v>
      </c>
      <c r="I6684" s="104"/>
      <c r="J6684" s="104" t="s">
        <v>258</v>
      </c>
      <c r="K6684" s="104" t="s">
        <v>78</v>
      </c>
      <c r="L6684" s="104" t="s">
        <v>259</v>
      </c>
      <c r="M6684" s="104" t="s">
        <v>276</v>
      </c>
      <c r="N6684" s="104"/>
      <c r="O6684" s="106" t="str">
        <f>A6683</f>
        <v>19088</v>
      </c>
      <c r="P6684" s="111" t="s">
        <v>300</v>
      </c>
      <c r="Q6684" s="153" t="s">
        <v>541</v>
      </c>
      <c r="R6684" s="153" t="s">
        <v>10080</v>
      </c>
      <c r="S6684" s="153">
        <f>Tabella2[[#This Row],[PLD STOP]]-Tabella2[[#This Row],[PLD START]]</f>
        <v>4.166666666666663E-2</v>
      </c>
      <c r="T6684" s="153">
        <v>0.46875</v>
      </c>
      <c r="U6684" s="153">
        <v>0.51041666666666663</v>
      </c>
      <c r="V6684" s="153">
        <f>IF(ISBLANK(T6684),"",Tabella2[[#This Row],[ACT STOP]]-Tabella2[[#This Row],[ACT START]])</f>
        <v>4.166666666666663E-2</v>
      </c>
      <c r="W6684" s="104" t="s">
        <v>122</v>
      </c>
      <c r="X6684" s="104" t="s">
        <v>91</v>
      </c>
      <c r="Y6684" s="110"/>
      <c r="Z6684" s="106"/>
      <c r="AA6684" s="104"/>
      <c r="AB6684" s="107"/>
      <c r="AC6684" s="72">
        <f>IF(OR(Tabella2[[#This Row],[OUTCOME]]="DCO",Tabella2[[#This Row],[OUTCOME]]="SDC"),1,0)</f>
        <v>1</v>
      </c>
      <c r="AH6684" s="70"/>
      <c r="AI6684" s="70"/>
      <c r="AJ6684">
        <f>IF(OR(Tabella2[[#This Row],[OUTCOME]]="DNCO", Tabella2[[#This Row],[OUTCOME]]="SDNC"),1,0)</f>
        <v>0</v>
      </c>
      <c r="AL6684" s="70"/>
      <c r="BM6684" s="135">
        <f>Tabella2[[#This Row],[ACT START]]</f>
        <v>0.46875</v>
      </c>
      <c r="BN6684" s="136">
        <f>Tabella2[[#This Row],[ACT STOP]]</f>
        <v>0.51041666666666663</v>
      </c>
      <c r="BO6684" s="101"/>
      <c r="BR6684" s="109" t="str">
        <f t="shared" si="124"/>
        <v>SH-25-6673</v>
      </c>
      <c r="BS6684" s="109" t="s">
        <v>339</v>
      </c>
      <c r="BT6684" t="str">
        <f>Tabella2[[#This Row],[OUTCOME]]</f>
        <v>SDC</v>
      </c>
      <c r="BU6684" t="str">
        <f>_xlfn.CONCAT(Tabella2[[#This Row],[NAME SP]],Tabella2[[#This Row],[ID SP]]," - ",Tabella2[[#This Row],[SYLLABUS NO]])</f>
        <v>Support QATAR - SUPP</v>
      </c>
    </row>
    <row r="6685" spans="1:74" hidden="1">
      <c r="A6685" s="103" t="s">
        <v>13928</v>
      </c>
      <c r="B6685" s="102">
        <v>45980</v>
      </c>
      <c r="C6685" s="104">
        <f>_xlfn.ISOWEEKNUM(Tabella2[[#This Row],[Date]])</f>
        <v>47</v>
      </c>
      <c r="D6685" s="104" t="s">
        <v>6396</v>
      </c>
      <c r="E6685" s="104" t="s">
        <v>256</v>
      </c>
      <c r="F6685" s="104">
        <v>75</v>
      </c>
      <c r="G6685" s="104" t="s">
        <v>257</v>
      </c>
      <c r="H6685" s="105">
        <v>13</v>
      </c>
      <c r="I6685" s="104"/>
      <c r="J6685" s="104" t="s">
        <v>258</v>
      </c>
      <c r="K6685" s="104" t="s">
        <v>81</v>
      </c>
      <c r="L6685" s="104" t="s">
        <v>299</v>
      </c>
      <c r="M6685" s="104" t="s">
        <v>361</v>
      </c>
      <c r="N6685" s="104"/>
      <c r="O6685" s="106" t="str">
        <f>A6686</f>
        <v>19091</v>
      </c>
      <c r="P6685" s="111" t="s">
        <v>2616</v>
      </c>
      <c r="Q6685" s="153" t="s">
        <v>541</v>
      </c>
      <c r="R6685" s="153" t="s">
        <v>10080</v>
      </c>
      <c r="S6685" s="153">
        <f>Tabella2[[#This Row],[PLD STOP]]-Tabella2[[#This Row],[PLD START]]</f>
        <v>4.166666666666663E-2</v>
      </c>
      <c r="T6685" s="153">
        <v>0.46875</v>
      </c>
      <c r="U6685" s="153">
        <v>0.51041666666666663</v>
      </c>
      <c r="V6685" s="153">
        <f>IF(ISBLANK(T6685),"",Tabella2[[#This Row],[ACT STOP]]-Tabella2[[#This Row],[ACT START]])</f>
        <v>4.166666666666663E-2</v>
      </c>
      <c r="W6685" s="104" t="s">
        <v>92</v>
      </c>
      <c r="X6685" s="104" t="s">
        <v>91</v>
      </c>
      <c r="Y6685" s="110"/>
      <c r="Z6685" s="106"/>
      <c r="AA6685" s="104"/>
      <c r="AB6685" s="107"/>
      <c r="AC6685" s="72">
        <f>IF(OR(Tabella2[[#This Row],[OUTCOME]]="DCO",Tabella2[[#This Row],[OUTCOME]]="SDC"),1,0)</f>
        <v>1</v>
      </c>
      <c r="AH6685" s="70"/>
      <c r="AI6685" s="70"/>
      <c r="AJ6685">
        <f>IF(OR(Tabella2[[#This Row],[OUTCOME]]="DNCO", Tabella2[[#This Row],[OUTCOME]]="SDNC"),1,0)</f>
        <v>0</v>
      </c>
      <c r="AL6685" s="70"/>
      <c r="BM6685" s="135">
        <f>Tabella2[[#This Row],[ACT START]]</f>
        <v>0.46875</v>
      </c>
      <c r="BN6685" s="136">
        <f>Tabella2[[#This Row],[ACT STOP]]</f>
        <v>0.51041666666666663</v>
      </c>
      <c r="BO6685" s="101"/>
      <c r="BR6685" s="109" t="str">
        <f t="shared" si="124"/>
        <v>SH-25-6674</v>
      </c>
      <c r="BS6685" s="109" t="s">
        <v>427</v>
      </c>
      <c r="BT6685" t="str">
        <f>Tabella2[[#This Row],[OUTCOME]]</f>
        <v>DCO</v>
      </c>
      <c r="BU6685" t="str">
        <f>_xlfn.CONCAT(Tabella2[[#This Row],[NAME SP]],Tabella2[[#This Row],[ID SP]]," - ",Tabella2[[#This Row],[SYLLABUS NO]])</f>
        <v>QATAR75 - NET ARNG02</v>
      </c>
      <c r="BV6685" t="s">
        <v>11971</v>
      </c>
    </row>
    <row r="6686" spans="1:74" hidden="1">
      <c r="A6686" s="103" t="s">
        <v>13929</v>
      </c>
      <c r="B6686" s="102">
        <v>45980</v>
      </c>
      <c r="C6686" s="104">
        <f>_xlfn.ISOWEEKNUM(Tabella2[[#This Row],[Date]])</f>
        <v>47</v>
      </c>
      <c r="D6686" s="104" t="s">
        <v>195</v>
      </c>
      <c r="E6686" s="104" t="s">
        <v>298</v>
      </c>
      <c r="F6686" s="104"/>
      <c r="G6686" s="104" t="s">
        <v>257</v>
      </c>
      <c r="H6686" s="105">
        <v>10</v>
      </c>
      <c r="I6686" s="104"/>
      <c r="J6686" s="104" t="s">
        <v>258</v>
      </c>
      <c r="K6686" s="104" t="s">
        <v>80</v>
      </c>
      <c r="L6686" s="104" t="s">
        <v>259</v>
      </c>
      <c r="M6686" s="104" t="s">
        <v>361</v>
      </c>
      <c r="N6686" s="104"/>
      <c r="O6686" s="106" t="str">
        <f>A6685</f>
        <v>19090</v>
      </c>
      <c r="P6686" s="111" t="s">
        <v>300</v>
      </c>
      <c r="Q6686" s="153" t="s">
        <v>541</v>
      </c>
      <c r="R6686" s="153" t="s">
        <v>10080</v>
      </c>
      <c r="S6686" s="153">
        <f>Tabella2[[#This Row],[PLD STOP]]-Tabella2[[#This Row],[PLD START]]</f>
        <v>4.166666666666663E-2</v>
      </c>
      <c r="T6686" s="153">
        <v>0.46875</v>
      </c>
      <c r="U6686" s="153">
        <v>0.51041666666666663</v>
      </c>
      <c r="V6686" s="153">
        <f>IF(ISBLANK(T6686),"",Tabella2[[#This Row],[ACT STOP]]-Tabella2[[#This Row],[ACT START]])</f>
        <v>4.166666666666663E-2</v>
      </c>
      <c r="W6686" s="104" t="s">
        <v>122</v>
      </c>
      <c r="X6686" s="104" t="s">
        <v>91</v>
      </c>
      <c r="Y6686" s="110"/>
      <c r="Z6686" s="106"/>
      <c r="AA6686" s="104"/>
      <c r="AB6686" s="107"/>
      <c r="AC6686" s="72">
        <f>IF(OR(Tabella2[[#This Row],[OUTCOME]]="DCO",Tabella2[[#This Row],[OUTCOME]]="SDC"),1,0)</f>
        <v>1</v>
      </c>
      <c r="AH6686" s="70"/>
      <c r="AI6686" s="70"/>
      <c r="AJ6686">
        <f>IF(OR(Tabella2[[#This Row],[OUTCOME]]="DNCO", Tabella2[[#This Row],[OUTCOME]]="SDNC"),1,0)</f>
        <v>0</v>
      </c>
      <c r="AL6686" s="70"/>
      <c r="BM6686" s="135">
        <f>Tabella2[[#This Row],[ACT START]]</f>
        <v>0.46875</v>
      </c>
      <c r="BN6686" s="136">
        <f>Tabella2[[#This Row],[ACT STOP]]</f>
        <v>0.51041666666666663</v>
      </c>
      <c r="BO6686" s="101"/>
      <c r="BR6686" s="109" t="str">
        <f t="shared" si="124"/>
        <v>SH-25-6675</v>
      </c>
      <c r="BS6686" s="109" t="s">
        <v>552</v>
      </c>
      <c r="BT6686" t="str">
        <f>Tabella2[[#This Row],[OUTCOME]]</f>
        <v>SDC</v>
      </c>
      <c r="BU6686" t="str">
        <f>_xlfn.CONCAT(Tabella2[[#This Row],[NAME SP]],Tabella2[[#This Row],[ID SP]]," - ",Tabella2[[#This Row],[SYLLABUS NO]])</f>
        <v>Support QATAR - SUPP</v>
      </c>
    </row>
    <row r="6687" spans="1:74" hidden="1">
      <c r="A6687" s="103" t="s">
        <v>13930</v>
      </c>
      <c r="B6687" s="102">
        <v>45980</v>
      </c>
      <c r="C6687" s="104">
        <f>_xlfn.ISOWEEKNUM(Tabella2[[#This Row],[Date]])</f>
        <v>47</v>
      </c>
      <c r="D6687" s="104" t="s">
        <v>9740</v>
      </c>
      <c r="E6687" s="104" t="s">
        <v>284</v>
      </c>
      <c r="F6687" s="104">
        <v>87</v>
      </c>
      <c r="G6687" s="104" t="s">
        <v>257</v>
      </c>
      <c r="H6687" s="105">
        <v>17</v>
      </c>
      <c r="I6687" s="104"/>
      <c r="J6687" s="104" t="s">
        <v>258</v>
      </c>
      <c r="K6687" s="104" t="s">
        <v>83</v>
      </c>
      <c r="L6687" s="104" t="s">
        <v>259</v>
      </c>
      <c r="M6687" s="104" t="s">
        <v>260</v>
      </c>
      <c r="N6687" s="104"/>
      <c r="O6687" s="106"/>
      <c r="P6687" s="111" t="s">
        <v>1850</v>
      </c>
      <c r="Q6687" s="153" t="s">
        <v>541</v>
      </c>
      <c r="R6687" s="153" t="s">
        <v>10080</v>
      </c>
      <c r="S6687" s="153">
        <f>Tabella2[[#This Row],[PLD STOP]]-Tabella2[[#This Row],[PLD START]]</f>
        <v>4.166666666666663E-2</v>
      </c>
      <c r="T6687" s="153">
        <v>0.46875</v>
      </c>
      <c r="U6687" s="153">
        <v>0.51041666666666663</v>
      </c>
      <c r="V6687" s="153">
        <f>IF(ISBLANK(T6687),"",Tabella2[[#This Row],[ACT STOP]]-Tabella2[[#This Row],[ACT START]])</f>
        <v>4.166666666666663E-2</v>
      </c>
      <c r="W6687" s="104" t="s">
        <v>92</v>
      </c>
      <c r="X6687" s="104" t="s">
        <v>91</v>
      </c>
      <c r="Y6687" s="110"/>
      <c r="Z6687" s="106"/>
      <c r="AA6687" s="104"/>
      <c r="AB6687" s="107"/>
      <c r="AC6687" s="72">
        <f>IF(OR(Tabella2[[#This Row],[OUTCOME]]="DCO",Tabella2[[#This Row],[OUTCOME]]="SDC"),1,0)</f>
        <v>1</v>
      </c>
      <c r="AH6687" s="70"/>
      <c r="AI6687" s="70"/>
      <c r="AJ6687">
        <f>IF(OR(Tabella2[[#This Row],[OUTCOME]]="DNCO", Tabella2[[#This Row],[OUTCOME]]="SDNC"),1,0)</f>
        <v>0</v>
      </c>
      <c r="AL6687" s="70"/>
      <c r="BM6687" s="135">
        <f>Tabella2[[#This Row],[ACT START]]</f>
        <v>0.46875</v>
      </c>
      <c r="BN6687" s="136">
        <f>Tabella2[[#This Row],[ACT STOP]]</f>
        <v>0.51041666666666663</v>
      </c>
      <c r="BO6687" s="101"/>
      <c r="BR6687" s="109" t="str">
        <f t="shared" si="124"/>
        <v>SH-25-6676</v>
      </c>
      <c r="BS6687" s="109" t="s">
        <v>393</v>
      </c>
      <c r="BT6687" t="str">
        <f>Tabella2[[#This Row],[OUTCOME]]</f>
        <v>DCO</v>
      </c>
      <c r="BU6687" t="str">
        <f>_xlfn.CONCAT(Tabella2[[#This Row],[NAME SP]],Tabella2[[#This Row],[ID SP]]," - ",Tabella2[[#This Row],[SYLLABUS NO]])</f>
        <v>IFTS87 - FMS NVG01</v>
      </c>
      <c r="BV6687" t="s">
        <v>11949</v>
      </c>
    </row>
    <row r="6688" spans="1:74" hidden="1">
      <c r="A6688" s="103" t="s">
        <v>13931</v>
      </c>
      <c r="B6688" s="102">
        <v>45980</v>
      </c>
      <c r="C6688" s="104">
        <f>_xlfn.ISOWEEKNUM(Tabella2[[#This Row],[Date]])</f>
        <v>47</v>
      </c>
      <c r="D6688" s="104" t="s">
        <v>6396</v>
      </c>
      <c r="E6688" s="104" t="s">
        <v>256</v>
      </c>
      <c r="F6688" s="104">
        <v>70</v>
      </c>
      <c r="G6688" s="104" t="s">
        <v>257</v>
      </c>
      <c r="H6688" s="105">
        <v>12</v>
      </c>
      <c r="I6688" s="104"/>
      <c r="J6688" s="104" t="s">
        <v>258</v>
      </c>
      <c r="K6688" s="104" t="s">
        <v>75</v>
      </c>
      <c r="L6688" s="104" t="s">
        <v>259</v>
      </c>
      <c r="M6688" s="104" t="s">
        <v>276</v>
      </c>
      <c r="N6688" s="104"/>
      <c r="O6688" s="106"/>
      <c r="P6688" s="111" t="s">
        <v>2684</v>
      </c>
      <c r="Q6688" s="153" t="s">
        <v>541</v>
      </c>
      <c r="R6688" s="153" t="s">
        <v>10080</v>
      </c>
      <c r="S6688" s="153">
        <f>Tabella2[[#This Row],[PLD STOP]]-Tabella2[[#This Row],[PLD START]]</f>
        <v>4.166666666666663E-2</v>
      </c>
      <c r="T6688" s="153">
        <v>0.46875</v>
      </c>
      <c r="U6688" s="153">
        <v>0.51041666666666663</v>
      </c>
      <c r="V6688" s="153">
        <f>IF(ISBLANK(T6688),"",Tabella2[[#This Row],[ACT STOP]]-Tabella2[[#This Row],[ACT START]])</f>
        <v>4.166666666666663E-2</v>
      </c>
      <c r="W6688" s="104" t="s">
        <v>92</v>
      </c>
      <c r="X6688" s="104" t="s">
        <v>91</v>
      </c>
      <c r="Y6688" s="110"/>
      <c r="Z6688" s="106"/>
      <c r="AA6688" s="104"/>
      <c r="AB6688" s="107"/>
      <c r="AC6688" s="72">
        <f>IF(OR(Tabella2[[#This Row],[OUTCOME]]="DCO",Tabella2[[#This Row],[OUTCOME]]="SDC"),1,0)</f>
        <v>1</v>
      </c>
      <c r="AH6688" s="70"/>
      <c r="AI6688" s="70"/>
      <c r="AJ6688">
        <f>IF(OR(Tabella2[[#This Row],[OUTCOME]]="DNCO", Tabella2[[#This Row],[OUTCOME]]="SDNC"),1,0)</f>
        <v>0</v>
      </c>
      <c r="AL6688" s="70"/>
      <c r="BM6688" s="135">
        <f>Tabella2[[#This Row],[ACT START]]</f>
        <v>0.46875</v>
      </c>
      <c r="BN6688" s="136">
        <f>Tabella2[[#This Row],[ACT STOP]]</f>
        <v>0.51041666666666663</v>
      </c>
      <c r="BO6688" s="101"/>
      <c r="BR6688" s="109" t="str">
        <f t="shared" si="124"/>
        <v>SH-25-6677</v>
      </c>
      <c r="BS6688" s="109" t="s">
        <v>266</v>
      </c>
      <c r="BT6688" t="str">
        <f>Tabella2[[#This Row],[OUTCOME]]</f>
        <v>DCO</v>
      </c>
      <c r="BU6688" t="str">
        <f>_xlfn.CONCAT(Tabella2[[#This Row],[NAME SP]],Tabella2[[#This Row],[ID SP]]," - ",Tabella2[[#This Row],[SYLLABUS NO]])</f>
        <v>QATAR70 - PT ERT02</v>
      </c>
      <c r="BV6688" t="s">
        <v>12002</v>
      </c>
    </row>
    <row r="6689" spans="1:74" hidden="1">
      <c r="A6689" s="103" t="s">
        <v>13932</v>
      </c>
      <c r="B6689" s="102">
        <v>45980</v>
      </c>
      <c r="C6689" s="104">
        <f>_xlfn.ISOWEEKNUM(Tabella2[[#This Row],[Date]])</f>
        <v>47</v>
      </c>
      <c r="D6689" s="104" t="s">
        <v>722</v>
      </c>
      <c r="E6689" s="104" t="s">
        <v>327</v>
      </c>
      <c r="F6689" s="104">
        <v>77</v>
      </c>
      <c r="G6689" s="104" t="s">
        <v>257</v>
      </c>
      <c r="H6689" s="105">
        <v>1</v>
      </c>
      <c r="I6689" s="104" t="s">
        <v>258</v>
      </c>
      <c r="J6689" s="104"/>
      <c r="K6689" s="104" t="s">
        <v>79</v>
      </c>
      <c r="L6689" s="104" t="s">
        <v>299</v>
      </c>
      <c r="M6689" s="104" t="s">
        <v>5716</v>
      </c>
      <c r="N6689" s="104"/>
      <c r="O6689" s="106" t="str">
        <f>A6690</f>
        <v>19095</v>
      </c>
      <c r="P6689" s="111" t="s">
        <v>5717</v>
      </c>
      <c r="Q6689" s="153" t="s">
        <v>4385</v>
      </c>
      <c r="R6689" s="153" t="s">
        <v>13852</v>
      </c>
      <c r="S6689" s="153">
        <f>Tabella2[[#This Row],[PLD STOP]]-Tabella2[[#This Row],[PLD START]]</f>
        <v>4.166666666666663E-2</v>
      </c>
      <c r="T6689" s="153" t="s">
        <v>4385</v>
      </c>
      <c r="U6689" s="153" t="s">
        <v>13852</v>
      </c>
      <c r="V6689" s="153">
        <f>IF(ISBLANK(T6689),"",Tabella2[[#This Row],[ACT STOP]]-Tabella2[[#This Row],[ACT START]])</f>
        <v>4.166666666666663E-2</v>
      </c>
      <c r="W6689" s="104" t="s">
        <v>92</v>
      </c>
      <c r="X6689" s="104" t="s">
        <v>91</v>
      </c>
      <c r="Y6689" s="110"/>
      <c r="Z6689" s="106"/>
      <c r="AA6689" s="104"/>
      <c r="AB6689" s="107"/>
      <c r="AC6689" s="72">
        <f>IF(OR(Tabella2[[#This Row],[OUTCOME]]="DCO",Tabella2[[#This Row],[OUTCOME]]="SDC"),1,0)</f>
        <v>1</v>
      </c>
      <c r="AH6689" s="70"/>
      <c r="AI6689" s="70"/>
      <c r="AJ6689">
        <f>IF(OR(Tabella2[[#This Row],[OUTCOME]]="DNCO", Tabella2[[#This Row],[OUTCOME]]="SDNC"),1,0)</f>
        <v>0</v>
      </c>
      <c r="AL6689" s="70"/>
      <c r="BM6689" s="135" t="str">
        <f>Tabella2[[#This Row],[ACT START]]</f>
        <v>12:45</v>
      </c>
      <c r="BN6689" s="136" t="str">
        <f>Tabella2[[#This Row],[ACT STOP]]</f>
        <v>13:45</v>
      </c>
      <c r="BO6689" s="101"/>
      <c r="BR6689" s="109" t="str">
        <f t="shared" si="124"/>
        <v>SH-25-6678</v>
      </c>
      <c r="BS6689" s="109" t="s">
        <v>332</v>
      </c>
      <c r="BT6689" t="str">
        <f>Tabella2[[#This Row],[OUTCOME]]</f>
        <v>DCO</v>
      </c>
      <c r="BU6689" t="str">
        <f>_xlfn.CONCAT(Tabella2[[#This Row],[NAME SP]],Tabella2[[#This Row],[ID SP]]," - ",Tabella2[[#This Row],[SYLLABUS NO]])</f>
        <v>AMI77 - SD AAI01</v>
      </c>
      <c r="BV6689" t="s">
        <v>11881</v>
      </c>
    </row>
    <row r="6690" spans="1:74" hidden="1">
      <c r="A6690" s="103" t="s">
        <v>13933</v>
      </c>
      <c r="B6690" s="102">
        <v>45980</v>
      </c>
      <c r="C6690" s="104">
        <f>_xlfn.ISOWEEKNUM(Tabella2[[#This Row],[Date]])</f>
        <v>47</v>
      </c>
      <c r="D6690" s="104" t="s">
        <v>722</v>
      </c>
      <c r="E6690" s="104" t="s">
        <v>327</v>
      </c>
      <c r="F6690" s="104">
        <v>82</v>
      </c>
      <c r="G6690" s="104" t="s">
        <v>257</v>
      </c>
      <c r="H6690" s="105">
        <v>9</v>
      </c>
      <c r="I6690" s="104" t="s">
        <v>258</v>
      </c>
      <c r="J6690" s="104"/>
      <c r="K6690" s="104" t="s">
        <v>78</v>
      </c>
      <c r="L6690" s="104" t="s">
        <v>259</v>
      </c>
      <c r="M6690" s="104" t="s">
        <v>5716</v>
      </c>
      <c r="N6690" s="104"/>
      <c r="O6690" s="106" t="str">
        <f>A6689</f>
        <v>19094</v>
      </c>
      <c r="P6690" s="111" t="s">
        <v>5717</v>
      </c>
      <c r="Q6690" s="153" t="s">
        <v>4385</v>
      </c>
      <c r="R6690" s="153" t="s">
        <v>13852</v>
      </c>
      <c r="S6690" s="153">
        <f>Tabella2[[#This Row],[PLD STOP]]-Tabella2[[#This Row],[PLD START]]</f>
        <v>4.166666666666663E-2</v>
      </c>
      <c r="T6690" s="153" t="s">
        <v>4385</v>
      </c>
      <c r="U6690" s="153" t="s">
        <v>13852</v>
      </c>
      <c r="V6690" s="153">
        <f>IF(ISBLANK(T6690),"",Tabella2[[#This Row],[ACT STOP]]-Tabella2[[#This Row],[ACT START]])</f>
        <v>4.166666666666663E-2</v>
      </c>
      <c r="W6690" s="104" t="s">
        <v>92</v>
      </c>
      <c r="X6690" s="104" t="s">
        <v>91</v>
      </c>
      <c r="Y6690" s="110"/>
      <c r="Z6690" s="106"/>
      <c r="AA6690" s="104"/>
      <c r="AB6690" s="107"/>
      <c r="AC6690" s="72">
        <f>IF(OR(Tabella2[[#This Row],[OUTCOME]]="DCO",Tabella2[[#This Row],[OUTCOME]]="SDC"),1,0)</f>
        <v>1</v>
      </c>
      <c r="AH6690" s="70"/>
      <c r="AI6690" s="70"/>
      <c r="AJ6690">
        <f>IF(OR(Tabella2[[#This Row],[OUTCOME]]="DNCO", Tabella2[[#This Row],[OUTCOME]]="SDNC"),1,0)</f>
        <v>0</v>
      </c>
      <c r="AL6690" s="70"/>
      <c r="BM6690" s="135" t="str">
        <f>Tabella2[[#This Row],[ACT START]]</f>
        <v>12:45</v>
      </c>
      <c r="BN6690" s="136" t="str">
        <f>Tabella2[[#This Row],[ACT STOP]]</f>
        <v>13:45</v>
      </c>
      <c r="BO6690" s="101"/>
      <c r="BR6690" s="109" t="str">
        <f t="shared" si="124"/>
        <v>SH-25-6679</v>
      </c>
      <c r="BS6690" s="109" t="s">
        <v>318</v>
      </c>
      <c r="BT6690" t="str">
        <f>Tabella2[[#This Row],[OUTCOME]]</f>
        <v>DCO</v>
      </c>
      <c r="BU6690" t="str">
        <f>_xlfn.CONCAT(Tabella2[[#This Row],[NAME SP]],Tabella2[[#This Row],[ID SP]]," - ",Tabella2[[#This Row],[SYLLABUS NO]])</f>
        <v>AMI82 - SD AAI01</v>
      </c>
      <c r="BV6690" t="s">
        <v>11927</v>
      </c>
    </row>
    <row r="6691" spans="1:74" hidden="1">
      <c r="A6691" s="103" t="s">
        <v>13934</v>
      </c>
      <c r="B6691" s="102">
        <v>45980</v>
      </c>
      <c r="C6691" s="104">
        <f>_xlfn.ISOWEEKNUM(Tabella2[[#This Row],[Date]])</f>
        <v>47</v>
      </c>
      <c r="D6691" s="104" t="s">
        <v>9759</v>
      </c>
      <c r="E6691" s="104" t="s">
        <v>284</v>
      </c>
      <c r="F6691" s="104">
        <v>86</v>
      </c>
      <c r="G6691" s="104" t="s">
        <v>257</v>
      </c>
      <c r="H6691" s="105">
        <v>32</v>
      </c>
      <c r="I6691" s="104"/>
      <c r="J6691" s="104" t="s">
        <v>258</v>
      </c>
      <c r="K6691" s="104" t="s">
        <v>83</v>
      </c>
      <c r="L6691" s="104" t="s">
        <v>299</v>
      </c>
      <c r="M6691" s="104" t="s">
        <v>361</v>
      </c>
      <c r="N6691" s="104"/>
      <c r="O6691" s="106" t="str">
        <f>A6692</f>
        <v>19097</v>
      </c>
      <c r="P6691" s="111" t="s">
        <v>539</v>
      </c>
      <c r="Q6691" s="153" t="s">
        <v>4385</v>
      </c>
      <c r="R6691" s="153" t="s">
        <v>13852</v>
      </c>
      <c r="S6691" s="153">
        <f>Tabella2[[#This Row],[PLD STOP]]-Tabella2[[#This Row],[PLD START]]</f>
        <v>4.166666666666663E-2</v>
      </c>
      <c r="T6691" s="153" t="s">
        <v>4385</v>
      </c>
      <c r="U6691" s="153" t="s">
        <v>13852</v>
      </c>
      <c r="V6691" s="153">
        <f>IF(ISBLANK(T6691),"",Tabella2[[#This Row],[ACT STOP]]-Tabella2[[#This Row],[ACT START]])</f>
        <v>4.166666666666663E-2</v>
      </c>
      <c r="W6691" s="104" t="s">
        <v>92</v>
      </c>
      <c r="X6691" s="104" t="s">
        <v>91</v>
      </c>
      <c r="Y6691" s="110"/>
      <c r="Z6691" s="106"/>
      <c r="AA6691" s="104"/>
      <c r="AB6691" s="107"/>
      <c r="AC6691" s="72">
        <f>IF(OR(Tabella2[[#This Row],[OUTCOME]]="DCO",Tabella2[[#This Row],[OUTCOME]]="SDC"),1,0)</f>
        <v>1</v>
      </c>
      <c r="AH6691" s="70"/>
      <c r="AI6691" s="70"/>
      <c r="AJ6691">
        <f>IF(OR(Tabella2[[#This Row],[OUTCOME]]="DNCO", Tabella2[[#This Row],[OUTCOME]]="SDNC"),1,0)</f>
        <v>0</v>
      </c>
      <c r="AL6691" s="70"/>
      <c r="BM6691" s="135" t="str">
        <f>Tabella2[[#This Row],[ACT START]]</f>
        <v>12:45</v>
      </c>
      <c r="BN6691" s="136" t="str">
        <f>Tabella2[[#This Row],[ACT STOP]]</f>
        <v>13:45</v>
      </c>
      <c r="BO6691" s="101"/>
      <c r="BR6691" s="109" t="str">
        <f t="shared" si="124"/>
        <v>SH-25-6680</v>
      </c>
      <c r="BS6691" s="109" t="s">
        <v>356</v>
      </c>
      <c r="BT6691" t="str">
        <f>Tabella2[[#This Row],[OUTCOME]]</f>
        <v>DCO</v>
      </c>
      <c r="BU6691" t="str">
        <f>_xlfn.CONCAT(Tabella2[[#This Row],[NAME SP]],Tabella2[[#This Row],[ID SP]]," - ",Tabella2[[#This Row],[SYLLABUS NO]])</f>
        <v>IFTS86 - FMSC ARNG01</v>
      </c>
      <c r="BV6691" t="s">
        <v>11899</v>
      </c>
    </row>
    <row r="6692" spans="1:74" hidden="1">
      <c r="A6692" s="103" t="s">
        <v>13935</v>
      </c>
      <c r="B6692" s="102">
        <v>45980</v>
      </c>
      <c r="C6692" s="104">
        <f>_xlfn.ISOWEEKNUM(Tabella2[[#This Row],[Date]])</f>
        <v>47</v>
      </c>
      <c r="D6692" s="104" t="s">
        <v>195</v>
      </c>
      <c r="E6692" s="104" t="s">
        <v>398</v>
      </c>
      <c r="F6692" s="104"/>
      <c r="G6692" s="104" t="s">
        <v>257</v>
      </c>
      <c r="H6692" s="105">
        <v>2</v>
      </c>
      <c r="I6692" s="104"/>
      <c r="J6692" s="104" t="s">
        <v>258</v>
      </c>
      <c r="K6692" s="104" t="s">
        <v>80</v>
      </c>
      <c r="L6692" s="104" t="s">
        <v>259</v>
      </c>
      <c r="M6692" s="104" t="s">
        <v>361</v>
      </c>
      <c r="N6692" s="104"/>
      <c r="O6692" s="106" t="str">
        <f>A6691</f>
        <v>19096</v>
      </c>
      <c r="P6692" s="111" t="s">
        <v>300</v>
      </c>
      <c r="Q6692" s="153" t="s">
        <v>4385</v>
      </c>
      <c r="R6692" s="153" t="s">
        <v>13852</v>
      </c>
      <c r="S6692" s="153">
        <f>Tabella2[[#This Row],[PLD STOP]]-Tabella2[[#This Row],[PLD START]]</f>
        <v>4.166666666666663E-2</v>
      </c>
      <c r="T6692" s="153" t="s">
        <v>4385</v>
      </c>
      <c r="U6692" s="153" t="s">
        <v>13852</v>
      </c>
      <c r="V6692" s="153">
        <f>IF(ISBLANK(T6692),"",Tabella2[[#This Row],[ACT STOP]]-Tabella2[[#This Row],[ACT START]])</f>
        <v>4.166666666666663E-2</v>
      </c>
      <c r="W6692" s="104" t="s">
        <v>122</v>
      </c>
      <c r="X6692" s="104" t="s">
        <v>91</v>
      </c>
      <c r="Y6692" s="110"/>
      <c r="Z6692" s="106"/>
      <c r="AA6692" s="104"/>
      <c r="AB6692" s="107"/>
      <c r="AC6692" s="72">
        <f>IF(OR(Tabella2[[#This Row],[OUTCOME]]="DCO",Tabella2[[#This Row],[OUTCOME]]="SDC"),1,0)</f>
        <v>1</v>
      </c>
      <c r="AH6692" s="70"/>
      <c r="AI6692" s="70"/>
      <c r="AJ6692">
        <f>IF(OR(Tabella2[[#This Row],[OUTCOME]]="DNCO", Tabella2[[#This Row],[OUTCOME]]="SDNC"),1,0)</f>
        <v>0</v>
      </c>
      <c r="AL6692" s="70"/>
      <c r="BM6692" s="135" t="str">
        <f>Tabella2[[#This Row],[ACT START]]</f>
        <v>12:45</v>
      </c>
      <c r="BN6692" s="136" t="str">
        <f>Tabella2[[#This Row],[ACT STOP]]</f>
        <v>13:45</v>
      </c>
      <c r="BO6692" s="101"/>
      <c r="BR6692" s="109" t="str">
        <f t="shared" si="124"/>
        <v>SH-25-6681</v>
      </c>
      <c r="BS6692" s="109" t="s">
        <v>368</v>
      </c>
      <c r="BT6692" t="str">
        <f>Tabella2[[#This Row],[OUTCOME]]</f>
        <v>SDC</v>
      </c>
      <c r="BU6692" t="str">
        <f>_xlfn.CONCAT(Tabella2[[#This Row],[NAME SP]],Tabella2[[#This Row],[ID SP]]," - ",Tabella2[[#This Row],[SYLLABUS NO]])</f>
        <v>Support IFTS - SUPP</v>
      </c>
    </row>
    <row r="6693" spans="1:74" hidden="1">
      <c r="A6693" s="103" t="s">
        <v>13936</v>
      </c>
      <c r="B6693" s="102">
        <v>45980</v>
      </c>
      <c r="C6693" s="104">
        <f>_xlfn.ISOWEEKNUM(Tabella2[[#This Row],[Date]])</f>
        <v>47</v>
      </c>
      <c r="D6693" s="104" t="s">
        <v>860</v>
      </c>
      <c r="E6693" s="104" t="s">
        <v>284</v>
      </c>
      <c r="F6693" s="104">
        <v>81</v>
      </c>
      <c r="G6693" s="104" t="s">
        <v>284</v>
      </c>
      <c r="H6693" s="105">
        <v>23</v>
      </c>
      <c r="I6693" s="104"/>
      <c r="J6693" s="104" t="s">
        <v>258</v>
      </c>
      <c r="K6693" s="104" t="s">
        <v>81</v>
      </c>
      <c r="L6693" s="104" t="s">
        <v>259</v>
      </c>
      <c r="M6693" s="104" t="s">
        <v>269</v>
      </c>
      <c r="N6693" s="104"/>
      <c r="O6693" s="106"/>
      <c r="P6693" s="111" t="s">
        <v>1966</v>
      </c>
      <c r="Q6693" s="153" t="s">
        <v>4385</v>
      </c>
      <c r="R6693" s="153" t="s">
        <v>13852</v>
      </c>
      <c r="S6693" s="153">
        <f>Tabella2[[#This Row],[PLD STOP]]-Tabella2[[#This Row],[PLD START]]</f>
        <v>4.166666666666663E-2</v>
      </c>
      <c r="T6693" s="153" t="s">
        <v>4385</v>
      </c>
      <c r="U6693" s="153" t="s">
        <v>13852</v>
      </c>
      <c r="V6693" s="153">
        <f>IF(ISBLANK(T6693),"",Tabella2[[#This Row],[ACT STOP]]-Tabella2[[#This Row],[ACT START]])</f>
        <v>4.166666666666663E-2</v>
      </c>
      <c r="W6693" s="104" t="s">
        <v>92</v>
      </c>
      <c r="X6693" s="104" t="s">
        <v>91</v>
      </c>
      <c r="Y6693" s="110"/>
      <c r="Z6693" s="106"/>
      <c r="AA6693" s="104"/>
      <c r="AB6693" s="107"/>
      <c r="AC6693" s="72">
        <f>IF(OR(Tabella2[[#This Row],[OUTCOME]]="DCO",Tabella2[[#This Row],[OUTCOME]]="SDC"),1,0)</f>
        <v>1</v>
      </c>
      <c r="AH6693" s="70"/>
      <c r="AI6693" s="70"/>
      <c r="AJ6693">
        <f>IF(OR(Tabella2[[#This Row],[OUTCOME]]="DNCO", Tabella2[[#This Row],[OUTCOME]]="SDNC"),1,0)</f>
        <v>0</v>
      </c>
      <c r="AL6693" s="70"/>
      <c r="BM6693" s="135" t="str">
        <f>Tabella2[[#This Row],[ACT START]]</f>
        <v>12:45</v>
      </c>
      <c r="BN6693" s="136" t="str">
        <f>Tabella2[[#This Row],[ACT STOP]]</f>
        <v>13:45</v>
      </c>
      <c r="BO6693" s="101"/>
      <c r="BR6693" s="109" t="str">
        <f t="shared" si="124"/>
        <v>SH-25-6682</v>
      </c>
      <c r="BS6693" s="109" t="s">
        <v>358</v>
      </c>
      <c r="BT6693" t="str">
        <f>Tabella2[[#This Row],[OUTCOME]]</f>
        <v>DCO</v>
      </c>
      <c r="BU6693" t="str">
        <f>_xlfn.CONCAT(Tabella2[[#This Row],[NAME SP]],Tabella2[[#This Row],[ID SP]]," - ",Tabella2[[#This Row],[SYLLABUS NO]])</f>
        <v>IFTS81 - PT BVR01</v>
      </c>
      <c r="BV6693" t="s">
        <v>11890</v>
      </c>
    </row>
    <row r="6694" spans="1:74" hidden="1">
      <c r="A6694" s="103" t="s">
        <v>13937</v>
      </c>
      <c r="B6694" s="102">
        <v>45980</v>
      </c>
      <c r="C6694" s="104">
        <f>_xlfn.ISOWEEKNUM(Tabella2[[#This Row],[Date]])</f>
        <v>47</v>
      </c>
      <c r="D6694" s="104" t="s">
        <v>9759</v>
      </c>
      <c r="E6694" s="104" t="s">
        <v>284</v>
      </c>
      <c r="F6694" s="104">
        <v>85</v>
      </c>
      <c r="G6694" s="104" t="s">
        <v>284</v>
      </c>
      <c r="H6694" s="105">
        <v>9</v>
      </c>
      <c r="I6694" s="104"/>
      <c r="J6694" s="104" t="s">
        <v>258</v>
      </c>
      <c r="K6694" s="104" t="s">
        <v>79</v>
      </c>
      <c r="L6694" s="104" t="s">
        <v>299</v>
      </c>
      <c r="M6694" s="104" t="s">
        <v>361</v>
      </c>
      <c r="N6694" s="104"/>
      <c r="O6694" s="106" t="str">
        <f>A6695</f>
        <v>19100</v>
      </c>
      <c r="P6694" s="111" t="s">
        <v>2688</v>
      </c>
      <c r="Q6694" s="153" t="s">
        <v>8464</v>
      </c>
      <c r="R6694" s="153" t="s">
        <v>13562</v>
      </c>
      <c r="S6694" s="153">
        <f>Tabella2[[#This Row],[PLD STOP]]-Tabella2[[#This Row],[PLD START]]</f>
        <v>4.166666666666663E-2</v>
      </c>
      <c r="T6694" s="153" t="s">
        <v>8464</v>
      </c>
      <c r="U6694" s="153" t="s">
        <v>13562</v>
      </c>
      <c r="V6694" s="153">
        <f>IF(ISBLANK(T6694),"",Tabella2[[#This Row],[ACT STOP]]-Tabella2[[#This Row],[ACT START]])</f>
        <v>4.166666666666663E-2</v>
      </c>
      <c r="W6694" s="104" t="s">
        <v>92</v>
      </c>
      <c r="X6694" s="104" t="s">
        <v>91</v>
      </c>
      <c r="Y6694" s="110"/>
      <c r="Z6694" s="106"/>
      <c r="AA6694" s="104"/>
      <c r="AB6694" s="107"/>
      <c r="AC6694" s="72">
        <f>IF(OR(Tabella2[[#This Row],[OUTCOME]]="DCO",Tabella2[[#This Row],[OUTCOME]]="SDC"),1,0)</f>
        <v>1</v>
      </c>
      <c r="AH6694" s="70"/>
      <c r="AI6694" s="70"/>
      <c r="AJ6694">
        <f>IF(OR(Tabella2[[#This Row],[OUTCOME]]="DNCO", Tabella2[[#This Row],[OUTCOME]]="SDNC"),1,0)</f>
        <v>0</v>
      </c>
      <c r="AL6694" s="70"/>
      <c r="BM6694" s="135" t="str">
        <f>Tabella2[[#This Row],[ACT START]]</f>
        <v>14:15</v>
      </c>
      <c r="BN6694" s="136" t="str">
        <f>Tabella2[[#This Row],[ACT STOP]]</f>
        <v>15:15</v>
      </c>
      <c r="BO6694" s="101"/>
      <c r="BR6694" s="109" t="str">
        <f t="shared" si="124"/>
        <v>SH-25-6683</v>
      </c>
      <c r="BS6694" s="109" t="s">
        <v>339</v>
      </c>
      <c r="BT6694" t="str">
        <f>Tabella2[[#This Row],[OUTCOME]]</f>
        <v>DCO</v>
      </c>
      <c r="BU6694" t="str">
        <f>_xlfn.CONCAT(Tabella2[[#This Row],[NAME SP]],Tabella2[[#This Row],[ID SP]]," - ",Tabella2[[#This Row],[SYLLABUS NO]])</f>
        <v>IFTS85 - FMSC ARNG02</v>
      </c>
      <c r="BV6694" t="s">
        <v>11935</v>
      </c>
    </row>
    <row r="6695" spans="1:74" hidden="1">
      <c r="A6695" s="103" t="s">
        <v>13938</v>
      </c>
      <c r="B6695" s="102">
        <v>45980</v>
      </c>
      <c r="C6695" s="104">
        <f>_xlfn.ISOWEEKNUM(Tabella2[[#This Row],[Date]])</f>
        <v>47</v>
      </c>
      <c r="D6695" s="104" t="s">
        <v>195</v>
      </c>
      <c r="E6695" s="104" t="s">
        <v>398</v>
      </c>
      <c r="F6695" s="104"/>
      <c r="G6695" s="104" t="s">
        <v>257</v>
      </c>
      <c r="H6695" s="105">
        <v>14</v>
      </c>
      <c r="I6695" s="104"/>
      <c r="J6695" s="104" t="s">
        <v>258</v>
      </c>
      <c r="K6695" s="104" t="s">
        <v>78</v>
      </c>
      <c r="L6695" s="104" t="s">
        <v>259</v>
      </c>
      <c r="M6695" s="104" t="s">
        <v>361</v>
      </c>
      <c r="N6695" s="104"/>
      <c r="O6695" s="106" t="str">
        <f>A6694</f>
        <v>19099</v>
      </c>
      <c r="P6695" s="111" t="s">
        <v>300</v>
      </c>
      <c r="Q6695" s="153" t="s">
        <v>8464</v>
      </c>
      <c r="R6695" s="153" t="s">
        <v>13562</v>
      </c>
      <c r="S6695" s="153">
        <f>Tabella2[[#This Row],[PLD STOP]]-Tabella2[[#This Row],[PLD START]]</f>
        <v>4.166666666666663E-2</v>
      </c>
      <c r="T6695" s="153" t="s">
        <v>8464</v>
      </c>
      <c r="U6695" s="153" t="s">
        <v>13562</v>
      </c>
      <c r="V6695" s="153">
        <f>IF(ISBLANK(T6695),"",Tabella2[[#This Row],[ACT STOP]]-Tabella2[[#This Row],[ACT START]])</f>
        <v>4.166666666666663E-2</v>
      </c>
      <c r="W6695" s="104" t="s">
        <v>122</v>
      </c>
      <c r="X6695" s="104" t="s">
        <v>91</v>
      </c>
      <c r="Y6695" s="110"/>
      <c r="Z6695" s="106"/>
      <c r="AA6695" s="104"/>
      <c r="AB6695" s="107"/>
      <c r="AC6695" s="72">
        <f>IF(OR(Tabella2[[#This Row],[OUTCOME]]="DCO",Tabella2[[#This Row],[OUTCOME]]="SDC"),1,0)</f>
        <v>1</v>
      </c>
      <c r="AH6695" s="70"/>
      <c r="AI6695" s="70"/>
      <c r="AJ6695">
        <f>IF(OR(Tabella2[[#This Row],[OUTCOME]]="DNCO", Tabella2[[#This Row],[OUTCOME]]="SDNC"),1,0)</f>
        <v>0</v>
      </c>
      <c r="AL6695" s="70"/>
      <c r="BM6695" s="135" t="str">
        <f>Tabella2[[#This Row],[ACT START]]</f>
        <v>14:15</v>
      </c>
      <c r="BN6695" s="136" t="str">
        <f>Tabella2[[#This Row],[ACT STOP]]</f>
        <v>15:15</v>
      </c>
      <c r="BO6695" s="101"/>
      <c r="BR6695" s="109" t="str">
        <f t="shared" si="124"/>
        <v>SH-25-6684</v>
      </c>
      <c r="BS6695" s="109" t="s">
        <v>372</v>
      </c>
      <c r="BT6695" t="str">
        <f>Tabella2[[#This Row],[OUTCOME]]</f>
        <v>SDC</v>
      </c>
      <c r="BU6695" t="str">
        <f>_xlfn.CONCAT(Tabella2[[#This Row],[NAME SP]],Tabella2[[#This Row],[ID SP]]," - ",Tabella2[[#This Row],[SYLLABUS NO]])</f>
        <v>Support IFTS - SUPP</v>
      </c>
    </row>
    <row r="6696" spans="1:74" hidden="1">
      <c r="A6696" s="103" t="s">
        <v>13939</v>
      </c>
      <c r="B6696" s="102">
        <v>45980</v>
      </c>
      <c r="C6696" s="104">
        <f>_xlfn.ISOWEEKNUM(Tabella2[[#This Row],[Date]])</f>
        <v>47</v>
      </c>
      <c r="D6696" s="104" t="s">
        <v>722</v>
      </c>
      <c r="E6696" s="104" t="s">
        <v>327</v>
      </c>
      <c r="F6696" s="104">
        <v>79</v>
      </c>
      <c r="G6696" s="104" t="s">
        <v>257</v>
      </c>
      <c r="H6696" s="105">
        <v>10</v>
      </c>
      <c r="I6696" s="104" t="s">
        <v>258</v>
      </c>
      <c r="J6696" s="104"/>
      <c r="K6696" s="104" t="s">
        <v>83</v>
      </c>
      <c r="L6696" s="104" t="s">
        <v>299</v>
      </c>
      <c r="M6696" s="104" t="s">
        <v>5716</v>
      </c>
      <c r="N6696" s="104"/>
      <c r="O6696" s="106" t="str">
        <f>A6697</f>
        <v>19102</v>
      </c>
      <c r="P6696" s="111" t="s">
        <v>5717</v>
      </c>
      <c r="Q6696" s="153" t="s">
        <v>8464</v>
      </c>
      <c r="R6696" s="153" t="s">
        <v>13562</v>
      </c>
      <c r="S6696" s="153">
        <f>Tabella2[[#This Row],[PLD STOP]]-Tabella2[[#This Row],[PLD START]]</f>
        <v>4.166666666666663E-2</v>
      </c>
      <c r="T6696" s="153" t="s">
        <v>8464</v>
      </c>
      <c r="U6696" s="153" t="s">
        <v>13562</v>
      </c>
      <c r="V6696" s="153">
        <f>IF(ISBLANK(T6696),"",Tabella2[[#This Row],[ACT STOP]]-Tabella2[[#This Row],[ACT START]])</f>
        <v>4.166666666666663E-2</v>
      </c>
      <c r="W6696" s="104" t="s">
        <v>92</v>
      </c>
      <c r="X6696" s="104" t="s">
        <v>91</v>
      </c>
      <c r="Y6696" s="110"/>
      <c r="Z6696" s="106"/>
      <c r="AA6696" s="104"/>
      <c r="AB6696" s="107"/>
      <c r="AC6696" s="72">
        <f>IF(OR(Tabella2[[#This Row],[OUTCOME]]="DCO",Tabella2[[#This Row],[OUTCOME]]="SDC"),1,0)</f>
        <v>1</v>
      </c>
      <c r="AH6696" s="70"/>
      <c r="AI6696" s="70"/>
      <c r="AJ6696">
        <f>IF(OR(Tabella2[[#This Row],[OUTCOME]]="DNCO", Tabella2[[#This Row],[OUTCOME]]="SDNC"),1,0)</f>
        <v>0</v>
      </c>
      <c r="AL6696" s="70"/>
      <c r="BM6696" s="135" t="str">
        <f>Tabella2[[#This Row],[ACT START]]</f>
        <v>14:15</v>
      </c>
      <c r="BN6696" s="136" t="str">
        <f>Tabella2[[#This Row],[ACT STOP]]</f>
        <v>15:15</v>
      </c>
      <c r="BO6696" s="101"/>
      <c r="BR6696" s="109" t="str">
        <f t="shared" si="124"/>
        <v>SH-25-6685</v>
      </c>
      <c r="BS6696" s="109" t="s">
        <v>552</v>
      </c>
      <c r="BT6696" t="str">
        <f>Tabella2[[#This Row],[OUTCOME]]</f>
        <v>DCO</v>
      </c>
      <c r="BU6696" t="str">
        <f>_xlfn.CONCAT(Tabella2[[#This Row],[NAME SP]],Tabella2[[#This Row],[ID SP]]," - ",Tabella2[[#This Row],[SYLLABUS NO]])</f>
        <v>AMI79 - SD AAI01</v>
      </c>
      <c r="BV6696" t="s">
        <v>11919</v>
      </c>
    </row>
    <row r="6697" spans="1:74" hidden="1">
      <c r="A6697" s="103" t="s">
        <v>13940</v>
      </c>
      <c r="B6697" s="102">
        <v>45980</v>
      </c>
      <c r="C6697" s="104">
        <f>_xlfn.ISOWEEKNUM(Tabella2[[#This Row],[Date]])</f>
        <v>47</v>
      </c>
      <c r="D6697" s="104" t="s">
        <v>722</v>
      </c>
      <c r="E6697" s="104" t="s">
        <v>327</v>
      </c>
      <c r="F6697" s="104">
        <v>81</v>
      </c>
      <c r="G6697" s="104" t="s">
        <v>257</v>
      </c>
      <c r="H6697" s="105">
        <v>13</v>
      </c>
      <c r="I6697" s="104" t="s">
        <v>258</v>
      </c>
      <c r="J6697" s="104"/>
      <c r="K6697" s="104" t="s">
        <v>80</v>
      </c>
      <c r="L6697" s="104" t="s">
        <v>259</v>
      </c>
      <c r="M6697" s="104" t="s">
        <v>5716</v>
      </c>
      <c r="N6697" s="104"/>
      <c r="O6697" s="106" t="str">
        <f>A6696</f>
        <v>19101</v>
      </c>
      <c r="P6697" s="111" t="s">
        <v>5717</v>
      </c>
      <c r="Q6697" s="153" t="s">
        <v>8464</v>
      </c>
      <c r="R6697" s="153" t="s">
        <v>13562</v>
      </c>
      <c r="S6697" s="153">
        <f>Tabella2[[#This Row],[PLD STOP]]-Tabella2[[#This Row],[PLD START]]</f>
        <v>4.166666666666663E-2</v>
      </c>
      <c r="T6697" s="153" t="s">
        <v>8464</v>
      </c>
      <c r="U6697" s="153" t="s">
        <v>13562</v>
      </c>
      <c r="V6697" s="153">
        <f>IF(ISBLANK(T6697),"",Tabella2[[#This Row],[ACT STOP]]-Tabella2[[#This Row],[ACT START]])</f>
        <v>4.166666666666663E-2</v>
      </c>
      <c r="W6697" s="104" t="s">
        <v>92</v>
      </c>
      <c r="X6697" s="104" t="s">
        <v>91</v>
      </c>
      <c r="Y6697" s="110" t="s">
        <v>14235</v>
      </c>
      <c r="Z6697" s="106"/>
      <c r="AA6697" s="104"/>
      <c r="AB6697" s="107"/>
      <c r="AC6697" s="72">
        <f>IF(OR(Tabella2[[#This Row],[OUTCOME]]="DCO",Tabella2[[#This Row],[OUTCOME]]="SDC"),1,0)</f>
        <v>1</v>
      </c>
      <c r="AH6697" s="70"/>
      <c r="AI6697" s="70"/>
      <c r="AJ6697">
        <f>IF(OR(Tabella2[[#This Row],[OUTCOME]]="DNCO", Tabella2[[#This Row],[OUTCOME]]="SDNC"),1,0)</f>
        <v>0</v>
      </c>
      <c r="AL6697" s="70"/>
      <c r="BM6697" s="135" t="str">
        <f>Tabella2[[#This Row],[ACT START]]</f>
        <v>14:15</v>
      </c>
      <c r="BN6697" s="136" t="str">
        <f>Tabella2[[#This Row],[ACT STOP]]</f>
        <v>15:15</v>
      </c>
      <c r="BO6697" s="101"/>
      <c r="BR6697" s="109" t="str">
        <f t="shared" si="124"/>
        <v>SH-25-6686</v>
      </c>
      <c r="BS6697" s="109" t="s">
        <v>427</v>
      </c>
      <c r="BT6697" t="str">
        <f>Tabella2[[#This Row],[OUTCOME]]</f>
        <v>DCO</v>
      </c>
      <c r="BU6697" t="str">
        <f>_xlfn.CONCAT(Tabella2[[#This Row],[NAME SP]],Tabella2[[#This Row],[ID SP]]," - ",Tabella2[[#This Row],[SYLLABUS NO]])</f>
        <v>AMI81 - SD AAI01</v>
      </c>
      <c r="BV6697" t="s">
        <v>11921</v>
      </c>
    </row>
    <row r="6698" spans="1:74" hidden="1">
      <c r="A6698" s="103" t="s">
        <v>13941</v>
      </c>
      <c r="B6698" s="102">
        <v>45980</v>
      </c>
      <c r="C6698" s="104">
        <f>_xlfn.ISOWEEKNUM(Tabella2[[#This Row],[Date]])</f>
        <v>47</v>
      </c>
      <c r="D6698" s="104" t="s">
        <v>860</v>
      </c>
      <c r="E6698" s="104" t="s">
        <v>284</v>
      </c>
      <c r="F6698" s="104">
        <v>80</v>
      </c>
      <c r="G6698" s="104" t="s">
        <v>257</v>
      </c>
      <c r="H6698" s="105">
        <v>5</v>
      </c>
      <c r="I6698" s="104"/>
      <c r="J6698" s="104" t="s">
        <v>258</v>
      </c>
      <c r="K6698" s="104" t="s">
        <v>81</v>
      </c>
      <c r="L6698" s="104" t="s">
        <v>259</v>
      </c>
      <c r="M6698" s="104" t="s">
        <v>269</v>
      </c>
      <c r="N6698" s="104"/>
      <c r="O6698" s="106"/>
      <c r="P6698" s="111" t="s">
        <v>1966</v>
      </c>
      <c r="Q6698" s="153" t="s">
        <v>8464</v>
      </c>
      <c r="R6698" s="153" t="s">
        <v>13562</v>
      </c>
      <c r="S6698" s="153">
        <f>Tabella2[[#This Row],[PLD STOP]]-Tabella2[[#This Row],[PLD START]]</f>
        <v>4.166666666666663E-2</v>
      </c>
      <c r="T6698" s="153" t="s">
        <v>8464</v>
      </c>
      <c r="U6698" s="153" t="s">
        <v>13562</v>
      </c>
      <c r="V6698" s="153">
        <f>IF(ISBLANK(T6698),"",Tabella2[[#This Row],[ACT STOP]]-Tabella2[[#This Row],[ACT START]])</f>
        <v>4.166666666666663E-2</v>
      </c>
      <c r="W6698" s="104" t="s">
        <v>92</v>
      </c>
      <c r="X6698" s="104" t="s">
        <v>91</v>
      </c>
      <c r="Y6698" s="110"/>
      <c r="Z6698" s="106"/>
      <c r="AA6698" s="104"/>
      <c r="AB6698" s="107"/>
      <c r="AC6698" s="72">
        <f>IF(OR(Tabella2[[#This Row],[OUTCOME]]="DCO",Tabella2[[#This Row],[OUTCOME]]="SDC"),1,0)</f>
        <v>1</v>
      </c>
      <c r="AH6698" s="70"/>
      <c r="AI6698" s="70"/>
      <c r="AJ6698">
        <f>IF(OR(Tabella2[[#This Row],[OUTCOME]]="DNCO", Tabella2[[#This Row],[OUTCOME]]="SDNC"),1,0)</f>
        <v>0</v>
      </c>
      <c r="AL6698" s="70"/>
      <c r="BM6698" s="135" t="str">
        <f>Tabella2[[#This Row],[ACT START]]</f>
        <v>14:15</v>
      </c>
      <c r="BN6698" s="136" t="str">
        <f>Tabella2[[#This Row],[ACT STOP]]</f>
        <v>15:15</v>
      </c>
      <c r="BO6698" s="101"/>
      <c r="BR6698" s="109" t="str">
        <f t="shared" si="124"/>
        <v>SH-25-6687</v>
      </c>
      <c r="BS6698" s="109" t="s">
        <v>416</v>
      </c>
      <c r="BT6698" t="str">
        <f>Tabella2[[#This Row],[OUTCOME]]</f>
        <v>DCO</v>
      </c>
      <c r="BU6698" t="str">
        <f>_xlfn.CONCAT(Tabella2[[#This Row],[NAME SP]],Tabella2[[#This Row],[ID SP]]," - ",Tabella2[[#This Row],[SYLLABUS NO]])</f>
        <v>IFTS80 - PT BVR01</v>
      </c>
      <c r="BV6698" t="s">
        <v>13000</v>
      </c>
    </row>
    <row r="6699" spans="1:74" hidden="1">
      <c r="A6699" s="103" t="s">
        <v>13942</v>
      </c>
      <c r="B6699" s="102">
        <v>45980</v>
      </c>
      <c r="C6699" s="104">
        <f>_xlfn.ISOWEEKNUM(Tabella2[[#This Row],[Date]])</f>
        <v>47</v>
      </c>
      <c r="D6699" s="104" t="s">
        <v>763</v>
      </c>
      <c r="E6699" s="104" t="s">
        <v>256</v>
      </c>
      <c r="F6699" s="104">
        <v>65</v>
      </c>
      <c r="G6699" s="104" t="s">
        <v>257</v>
      </c>
      <c r="H6699" s="105">
        <v>17</v>
      </c>
      <c r="I6699" s="104"/>
      <c r="J6699" s="104" t="s">
        <v>258</v>
      </c>
      <c r="K6699" s="104" t="s">
        <v>75</v>
      </c>
      <c r="L6699" s="104" t="s">
        <v>259</v>
      </c>
      <c r="M6699" s="104" t="s">
        <v>276</v>
      </c>
      <c r="N6699" s="104"/>
      <c r="O6699" s="106"/>
      <c r="P6699" s="111" t="s">
        <v>2684</v>
      </c>
      <c r="Q6699" s="153" t="s">
        <v>8464</v>
      </c>
      <c r="R6699" s="153" t="s">
        <v>13562</v>
      </c>
      <c r="S6699" s="153">
        <f>Tabella2[[#This Row],[PLD STOP]]-Tabella2[[#This Row],[PLD START]]</f>
        <v>4.166666666666663E-2</v>
      </c>
      <c r="T6699" s="153" t="s">
        <v>8464</v>
      </c>
      <c r="U6699" s="153" t="s">
        <v>13562</v>
      </c>
      <c r="V6699" s="153">
        <f>IF(ISBLANK(T6699),"",Tabella2[[#This Row],[ACT STOP]]-Tabella2[[#This Row],[ACT START]])</f>
        <v>4.166666666666663E-2</v>
      </c>
      <c r="W6699" s="104" t="s">
        <v>92</v>
      </c>
      <c r="X6699" s="104" t="s">
        <v>91</v>
      </c>
      <c r="Y6699" s="110"/>
      <c r="Z6699" s="106"/>
      <c r="AA6699" s="104"/>
      <c r="AB6699" s="107"/>
      <c r="AC6699" s="72">
        <f>IF(OR(Tabella2[[#This Row],[OUTCOME]]="DCO",Tabella2[[#This Row],[OUTCOME]]="SDC"),1,0)</f>
        <v>1</v>
      </c>
      <c r="AH6699" s="70"/>
      <c r="AI6699" s="70"/>
      <c r="AJ6699">
        <f>IF(OR(Tabella2[[#This Row],[OUTCOME]]="DNCO", Tabella2[[#This Row],[OUTCOME]]="SDNC"),1,0)</f>
        <v>0</v>
      </c>
      <c r="AL6699" s="70"/>
      <c r="BM6699" s="135" t="str">
        <f>Tabella2[[#This Row],[ACT START]]</f>
        <v>14:15</v>
      </c>
      <c r="BN6699" s="136" t="str">
        <f>Tabella2[[#This Row],[ACT STOP]]</f>
        <v>15:15</v>
      </c>
      <c r="BO6699" s="101"/>
      <c r="BR6699" s="109" t="str">
        <f t="shared" si="124"/>
        <v>SH-25-6688</v>
      </c>
      <c r="BS6699" s="109" t="s">
        <v>393</v>
      </c>
      <c r="BT6699" t="str">
        <f>Tabella2[[#This Row],[OUTCOME]]</f>
        <v>DCO</v>
      </c>
      <c r="BU6699" t="str">
        <f>_xlfn.CONCAT(Tabella2[[#This Row],[NAME SP]],Tabella2[[#This Row],[ID SP]]," - ",Tabella2[[#This Row],[SYLLABUS NO]])</f>
        <v>QATAR65 - PT ERT02</v>
      </c>
      <c r="BV6699" t="s">
        <v>11943</v>
      </c>
    </row>
    <row r="6700" spans="1:74" hidden="1">
      <c r="A6700" s="103" t="s">
        <v>13943</v>
      </c>
      <c r="B6700" s="102">
        <v>45980</v>
      </c>
      <c r="C6700" s="104">
        <f>_xlfn.ISOWEEKNUM(Tabella2[[#This Row],[Date]])</f>
        <v>47</v>
      </c>
      <c r="D6700" s="104" t="s">
        <v>9740</v>
      </c>
      <c r="E6700" s="104" t="s">
        <v>284</v>
      </c>
      <c r="F6700" s="104">
        <v>87</v>
      </c>
      <c r="G6700" s="104" t="s">
        <v>257</v>
      </c>
      <c r="H6700" s="105">
        <v>1</v>
      </c>
      <c r="I6700" s="104"/>
      <c r="J6700" s="104" t="s">
        <v>258</v>
      </c>
      <c r="K6700" s="104" t="s">
        <v>79</v>
      </c>
      <c r="L6700" s="104" t="s">
        <v>299</v>
      </c>
      <c r="M6700" s="104" t="s">
        <v>276</v>
      </c>
      <c r="N6700" s="104"/>
      <c r="O6700" s="106" t="str">
        <f>A6701</f>
        <v>19106</v>
      </c>
      <c r="P6700" s="111" t="s">
        <v>3960</v>
      </c>
      <c r="Q6700" s="153" t="s">
        <v>12109</v>
      </c>
      <c r="R6700" s="153" t="s">
        <v>13853</v>
      </c>
      <c r="S6700" s="153">
        <f>Tabella2[[#This Row],[PLD STOP]]-Tabella2[[#This Row],[PLD START]]</f>
        <v>4.166666666666663E-2</v>
      </c>
      <c r="T6700" s="153">
        <v>0.65625</v>
      </c>
      <c r="U6700" s="153">
        <v>0.69097222222222221</v>
      </c>
      <c r="V6700" s="153">
        <f>IF(ISBLANK(T6700),"",Tabella2[[#This Row],[ACT STOP]]-Tabella2[[#This Row],[ACT START]])</f>
        <v>3.472222222222221E-2</v>
      </c>
      <c r="W6700" s="104" t="s">
        <v>92</v>
      </c>
      <c r="X6700" s="104" t="s">
        <v>91</v>
      </c>
      <c r="Y6700" s="110"/>
      <c r="Z6700" s="106"/>
      <c r="AA6700" s="104"/>
      <c r="AB6700" s="107"/>
      <c r="AC6700" s="72">
        <f>IF(OR(Tabella2[[#This Row],[OUTCOME]]="DCO",Tabella2[[#This Row],[OUTCOME]]="SDC"),1,0)</f>
        <v>1</v>
      </c>
      <c r="AH6700" s="70"/>
      <c r="AI6700" s="70"/>
      <c r="AJ6700">
        <f>IF(OR(Tabella2[[#This Row],[OUTCOME]]="DNCO", Tabella2[[#This Row],[OUTCOME]]="SDNC"),1,0)</f>
        <v>0</v>
      </c>
      <c r="AL6700" s="70"/>
      <c r="BM6700" s="135">
        <f>Tabella2[[#This Row],[ACT START]]</f>
        <v>0.65625</v>
      </c>
      <c r="BN6700" s="136">
        <f>Tabella2[[#This Row],[ACT STOP]]</f>
        <v>0.69097222222222221</v>
      </c>
      <c r="BO6700" s="101"/>
      <c r="BR6700" s="109" t="str">
        <f t="shared" si="124"/>
        <v>SH-25-6689</v>
      </c>
      <c r="BS6700" s="109" t="s">
        <v>332</v>
      </c>
      <c r="BT6700" t="str">
        <f>Tabella2[[#This Row],[OUTCOME]]</f>
        <v>DCO</v>
      </c>
      <c r="BU6700" t="str">
        <f>_xlfn.CONCAT(Tabella2[[#This Row],[NAME SP]],Tabella2[[#This Row],[ID SP]]," - ",Tabella2[[#This Row],[SYLLABUS NO]])</f>
        <v>IFTS87 - FMSC BFM01</v>
      </c>
      <c r="BV6700" t="s">
        <v>11949</v>
      </c>
    </row>
    <row r="6701" spans="1:74" hidden="1">
      <c r="A6701" s="103" t="s">
        <v>13944</v>
      </c>
      <c r="B6701" s="102">
        <v>45980</v>
      </c>
      <c r="C6701" s="104">
        <f>_xlfn.ISOWEEKNUM(Tabella2[[#This Row],[Date]])</f>
        <v>47</v>
      </c>
      <c r="D6701" s="104" t="s">
        <v>195</v>
      </c>
      <c r="E6701" s="104" t="s">
        <v>398</v>
      </c>
      <c r="F6701" s="104"/>
      <c r="G6701" s="104" t="s">
        <v>257</v>
      </c>
      <c r="H6701" s="105">
        <v>9</v>
      </c>
      <c r="I6701" s="104"/>
      <c r="J6701" s="104" t="s">
        <v>258</v>
      </c>
      <c r="K6701" s="104" t="s">
        <v>78</v>
      </c>
      <c r="L6701" s="104" t="s">
        <v>259</v>
      </c>
      <c r="M6701" s="104" t="s">
        <v>276</v>
      </c>
      <c r="N6701" s="104"/>
      <c r="O6701" s="106" t="str">
        <f>A6700</f>
        <v>19105</v>
      </c>
      <c r="P6701" s="111" t="s">
        <v>300</v>
      </c>
      <c r="Q6701" s="153" t="s">
        <v>12109</v>
      </c>
      <c r="R6701" s="153" t="s">
        <v>13853</v>
      </c>
      <c r="S6701" s="153">
        <f>Tabella2[[#This Row],[PLD STOP]]-Tabella2[[#This Row],[PLD START]]</f>
        <v>4.166666666666663E-2</v>
      </c>
      <c r="T6701" s="153">
        <v>0.65625</v>
      </c>
      <c r="U6701" s="153">
        <v>0.69097222222222221</v>
      </c>
      <c r="V6701" s="153">
        <f>IF(ISBLANK(T6701),"",Tabella2[[#This Row],[ACT STOP]]-Tabella2[[#This Row],[ACT START]])</f>
        <v>3.472222222222221E-2</v>
      </c>
      <c r="W6701" s="104" t="s">
        <v>122</v>
      </c>
      <c r="X6701" s="104" t="s">
        <v>91</v>
      </c>
      <c r="Y6701" s="110"/>
      <c r="Z6701" s="106"/>
      <c r="AA6701" s="104"/>
      <c r="AB6701" s="107"/>
      <c r="AC6701" s="72">
        <f>IF(OR(Tabella2[[#This Row],[OUTCOME]]="DCO",Tabella2[[#This Row],[OUTCOME]]="SDC"),1,0)</f>
        <v>1</v>
      </c>
      <c r="AH6701" s="70"/>
      <c r="AI6701" s="70"/>
      <c r="AJ6701">
        <f>IF(OR(Tabella2[[#This Row],[OUTCOME]]="DNCO", Tabella2[[#This Row],[OUTCOME]]="SDNC"),1,0)</f>
        <v>0</v>
      </c>
      <c r="AL6701" s="70"/>
      <c r="BM6701" s="135">
        <f>Tabella2[[#This Row],[ACT START]]</f>
        <v>0.65625</v>
      </c>
      <c r="BN6701" s="136">
        <f>Tabella2[[#This Row],[ACT STOP]]</f>
        <v>0.69097222222222221</v>
      </c>
      <c r="BO6701" s="101"/>
      <c r="BR6701" s="109" t="str">
        <f t="shared" si="124"/>
        <v>SH-25-6690</v>
      </c>
      <c r="BS6701" s="109" t="s">
        <v>318</v>
      </c>
      <c r="BT6701" t="str">
        <f>Tabella2[[#This Row],[OUTCOME]]</f>
        <v>SDC</v>
      </c>
      <c r="BU6701" t="str">
        <f>_xlfn.CONCAT(Tabella2[[#This Row],[NAME SP]],Tabella2[[#This Row],[ID SP]]," - ",Tabella2[[#This Row],[SYLLABUS NO]])</f>
        <v>Support IFTS - SUPP</v>
      </c>
    </row>
    <row r="6702" spans="1:74" hidden="1">
      <c r="A6702" s="103" t="s">
        <v>13945</v>
      </c>
      <c r="B6702" s="102">
        <v>45980</v>
      </c>
      <c r="C6702" s="104">
        <f>_xlfn.ISOWEEKNUM(Tabella2[[#This Row],[Date]])</f>
        <v>47</v>
      </c>
      <c r="D6702" s="104" t="s">
        <v>6621</v>
      </c>
      <c r="E6702" s="104" t="s">
        <v>284</v>
      </c>
      <c r="F6702" s="104">
        <v>82</v>
      </c>
      <c r="G6702" s="104" t="s">
        <v>284</v>
      </c>
      <c r="H6702" s="105">
        <v>23</v>
      </c>
      <c r="I6702" s="104"/>
      <c r="J6702" s="104" t="s">
        <v>258</v>
      </c>
      <c r="K6702" s="104" t="s">
        <v>83</v>
      </c>
      <c r="L6702" s="104" t="s">
        <v>299</v>
      </c>
      <c r="M6702" s="104" t="s">
        <v>276</v>
      </c>
      <c r="N6702" s="104"/>
      <c r="O6702" s="106" t="str">
        <f>A6703</f>
        <v>19108</v>
      </c>
      <c r="P6702" s="111" t="s">
        <v>456</v>
      </c>
      <c r="Q6702" s="153" t="s">
        <v>12109</v>
      </c>
      <c r="R6702" s="153" t="s">
        <v>13853</v>
      </c>
      <c r="S6702" s="153">
        <f>Tabella2[[#This Row],[PLD STOP]]-Tabella2[[#This Row],[PLD START]]</f>
        <v>4.166666666666663E-2</v>
      </c>
      <c r="T6702" s="153">
        <v>0.65625</v>
      </c>
      <c r="U6702" s="153">
        <v>0.69097222222222221</v>
      </c>
      <c r="V6702" s="153">
        <f>IF(ISBLANK(T6702),"",Tabella2[[#This Row],[ACT STOP]]-Tabella2[[#This Row],[ACT START]])</f>
        <v>3.472222222222221E-2</v>
      </c>
      <c r="W6702" s="104" t="s">
        <v>92</v>
      </c>
      <c r="X6702" s="104" t="s">
        <v>91</v>
      </c>
      <c r="Y6702" s="110"/>
      <c r="Z6702" s="106"/>
      <c r="AA6702" s="104"/>
      <c r="AB6702" s="107"/>
      <c r="AC6702" s="72">
        <f>IF(OR(Tabella2[[#This Row],[OUTCOME]]="DCO",Tabella2[[#This Row],[OUTCOME]]="SDC"),1,0)</f>
        <v>1</v>
      </c>
      <c r="AH6702" s="70"/>
      <c r="AI6702" s="70"/>
      <c r="AJ6702">
        <f>IF(OR(Tabella2[[#This Row],[OUTCOME]]="DNCO", Tabella2[[#This Row],[OUTCOME]]="SDNC"),1,0)</f>
        <v>0</v>
      </c>
      <c r="AL6702" s="70"/>
      <c r="BM6702" s="135">
        <f>Tabella2[[#This Row],[ACT START]]</f>
        <v>0.65625</v>
      </c>
      <c r="BN6702" s="136">
        <f>Tabella2[[#This Row],[ACT STOP]]</f>
        <v>0.69097222222222221</v>
      </c>
      <c r="BO6702" s="101"/>
      <c r="BR6702" s="109" t="str">
        <f t="shared" si="124"/>
        <v>SH-25-6691</v>
      </c>
      <c r="BS6702" s="109" t="s">
        <v>358</v>
      </c>
      <c r="BT6702" t="str">
        <f>Tabella2[[#This Row],[OUTCOME]]</f>
        <v>DCO</v>
      </c>
      <c r="BU6702" t="str">
        <f>_xlfn.CONCAT(Tabella2[[#This Row],[NAME SP]],Tabella2[[#This Row],[ID SP]]," - ",Tabella2[[#This Row],[SYLLABUS NO]])</f>
        <v>IFTS82 - FMSC OACM02</v>
      </c>
      <c r="BV6702" t="s">
        <v>11868</v>
      </c>
    </row>
    <row r="6703" spans="1:74" hidden="1">
      <c r="A6703" s="103" t="s">
        <v>13946</v>
      </c>
      <c r="B6703" s="102">
        <v>45980</v>
      </c>
      <c r="C6703" s="104">
        <f>_xlfn.ISOWEEKNUM(Tabella2[[#This Row],[Date]])</f>
        <v>47</v>
      </c>
      <c r="D6703" s="104" t="s">
        <v>195</v>
      </c>
      <c r="E6703" s="104" t="s">
        <v>398</v>
      </c>
      <c r="F6703" s="104"/>
      <c r="G6703" s="104" t="s">
        <v>257</v>
      </c>
      <c r="H6703" s="105">
        <v>32</v>
      </c>
      <c r="I6703" s="104"/>
      <c r="J6703" s="104" t="s">
        <v>258</v>
      </c>
      <c r="K6703" s="104" t="s">
        <v>80</v>
      </c>
      <c r="L6703" s="104" t="s">
        <v>259</v>
      </c>
      <c r="M6703" s="104" t="s">
        <v>276</v>
      </c>
      <c r="N6703" s="104"/>
      <c r="O6703" s="106" t="str">
        <f>A6702</f>
        <v>19107</v>
      </c>
      <c r="P6703" s="111" t="s">
        <v>300</v>
      </c>
      <c r="Q6703" s="153" t="s">
        <v>12109</v>
      </c>
      <c r="R6703" s="153" t="s">
        <v>13853</v>
      </c>
      <c r="S6703" s="153">
        <f>Tabella2[[#This Row],[PLD STOP]]-Tabella2[[#This Row],[PLD START]]</f>
        <v>4.166666666666663E-2</v>
      </c>
      <c r="T6703" s="153">
        <v>0.65625</v>
      </c>
      <c r="U6703" s="153">
        <v>0.69097222222222221</v>
      </c>
      <c r="V6703" s="153">
        <f>IF(ISBLANK(T6703),"",Tabella2[[#This Row],[ACT STOP]]-Tabella2[[#This Row],[ACT START]])</f>
        <v>3.472222222222221E-2</v>
      </c>
      <c r="W6703" s="104" t="s">
        <v>122</v>
      </c>
      <c r="X6703" s="104" t="s">
        <v>91</v>
      </c>
      <c r="Y6703" s="110"/>
      <c r="Z6703" s="106"/>
      <c r="AA6703" s="104"/>
      <c r="AB6703" s="107"/>
      <c r="AC6703" s="72">
        <f>IF(OR(Tabella2[[#This Row],[OUTCOME]]="DCO",Tabella2[[#This Row],[OUTCOME]]="SDC"),1,0)</f>
        <v>1</v>
      </c>
      <c r="AH6703" s="70"/>
      <c r="AI6703" s="70"/>
      <c r="AJ6703">
        <f>IF(OR(Tabella2[[#This Row],[OUTCOME]]="DNCO", Tabella2[[#This Row],[OUTCOME]]="SDNC"),1,0)</f>
        <v>0</v>
      </c>
      <c r="AL6703" s="70"/>
      <c r="BM6703" s="135">
        <f>Tabella2[[#This Row],[ACT START]]</f>
        <v>0.65625</v>
      </c>
      <c r="BN6703" s="136">
        <f>Tabella2[[#This Row],[ACT STOP]]</f>
        <v>0.69097222222222221</v>
      </c>
      <c r="BO6703" s="101"/>
      <c r="BR6703" s="109" t="str">
        <f t="shared" si="124"/>
        <v>SH-25-6692</v>
      </c>
      <c r="BS6703" s="109" t="s">
        <v>356</v>
      </c>
      <c r="BT6703" t="str">
        <f>Tabella2[[#This Row],[OUTCOME]]</f>
        <v>SDC</v>
      </c>
      <c r="BU6703" t="str">
        <f>_xlfn.CONCAT(Tabella2[[#This Row],[NAME SP]],Tabella2[[#This Row],[ID SP]]," - ",Tabella2[[#This Row],[SYLLABUS NO]])</f>
        <v>Support IFTS - SUPP</v>
      </c>
    </row>
    <row r="6704" spans="1:74" hidden="1">
      <c r="A6704" s="103" t="s">
        <v>13947</v>
      </c>
      <c r="B6704" s="102">
        <v>45980</v>
      </c>
      <c r="C6704" s="104">
        <f>_xlfn.ISOWEEKNUM(Tabella2[[#This Row],[Date]])</f>
        <v>47</v>
      </c>
      <c r="D6704" s="104" t="s">
        <v>6396</v>
      </c>
      <c r="E6704" s="104" t="s">
        <v>256</v>
      </c>
      <c r="F6704" s="104">
        <v>72</v>
      </c>
      <c r="G6704" s="104" t="s">
        <v>257</v>
      </c>
      <c r="H6704" s="105">
        <v>2</v>
      </c>
      <c r="I6704" s="104"/>
      <c r="J6704" s="104" t="s">
        <v>258</v>
      </c>
      <c r="K6704" s="104" t="s">
        <v>81</v>
      </c>
      <c r="L6704" s="104" t="s">
        <v>259</v>
      </c>
      <c r="M6704" s="104" t="s">
        <v>276</v>
      </c>
      <c r="N6704" s="104"/>
      <c r="O6704" s="106"/>
      <c r="P6704" s="111" t="s">
        <v>1858</v>
      </c>
      <c r="Q6704" s="153" t="s">
        <v>12109</v>
      </c>
      <c r="R6704" s="153" t="s">
        <v>13853</v>
      </c>
      <c r="S6704" s="153">
        <f>Tabella2[[#This Row],[PLD STOP]]-Tabella2[[#This Row],[PLD START]]</f>
        <v>4.166666666666663E-2</v>
      </c>
      <c r="T6704" s="153" t="s">
        <v>12109</v>
      </c>
      <c r="U6704" s="153" t="s">
        <v>13853</v>
      </c>
      <c r="V6704" s="153">
        <f>IF(ISBLANK(T6704),"",Tabella2[[#This Row],[ACT STOP]]-Tabella2[[#This Row],[ACT START]])</f>
        <v>4.166666666666663E-2</v>
      </c>
      <c r="W6704" s="104" t="s">
        <v>92</v>
      </c>
      <c r="X6704" s="104" t="s">
        <v>91</v>
      </c>
      <c r="Y6704" s="110"/>
      <c r="Z6704" s="106"/>
      <c r="AA6704" s="104"/>
      <c r="AB6704" s="107"/>
      <c r="AC6704" s="72">
        <f>IF(OR(Tabella2[[#This Row],[OUTCOME]]="DCO",Tabella2[[#This Row],[OUTCOME]]="SDC"),1,0)</f>
        <v>1</v>
      </c>
      <c r="AH6704" s="70"/>
      <c r="AI6704" s="70"/>
      <c r="AJ6704">
        <f>IF(OR(Tabella2[[#This Row],[OUTCOME]]="DNCO", Tabella2[[#This Row],[OUTCOME]]="SDNC"),1,0)</f>
        <v>0</v>
      </c>
      <c r="AL6704" s="70"/>
      <c r="BM6704" s="135" t="str">
        <f>Tabella2[[#This Row],[ACT START]]</f>
        <v>15:45</v>
      </c>
      <c r="BN6704" s="136" t="str">
        <f>Tabella2[[#This Row],[ACT STOP]]</f>
        <v>16:45</v>
      </c>
      <c r="BO6704" s="101"/>
      <c r="BR6704" s="109" t="str">
        <f t="shared" si="124"/>
        <v>SH-25-6693</v>
      </c>
      <c r="BS6704" s="109" t="s">
        <v>368</v>
      </c>
      <c r="BT6704" t="str">
        <f>Tabella2[[#This Row],[OUTCOME]]</f>
        <v>DCO</v>
      </c>
      <c r="BU6704" t="str">
        <f>_xlfn.CONCAT(Tabella2[[#This Row],[NAME SP]],Tabella2[[#This Row],[ID SP]]," - ",Tabella2[[#This Row],[SYLLABUS NO]])</f>
        <v>QATAR72 - FMS AAR01</v>
      </c>
      <c r="BV6704" t="s">
        <v>11847</v>
      </c>
    </row>
    <row r="6705" spans="1:74" hidden="1">
      <c r="A6705" s="103" t="s">
        <v>13948</v>
      </c>
      <c r="B6705" s="102">
        <v>45980</v>
      </c>
      <c r="C6705" s="104">
        <f>_xlfn.ISOWEEKNUM(Tabella2[[#This Row],[Date]])</f>
        <v>47</v>
      </c>
      <c r="D6705" s="104" t="s">
        <v>6621</v>
      </c>
      <c r="E6705" s="104" t="s">
        <v>284</v>
      </c>
      <c r="F6705" s="104">
        <v>83</v>
      </c>
      <c r="G6705" s="104" t="s">
        <v>284</v>
      </c>
      <c r="H6705" s="105">
        <v>9</v>
      </c>
      <c r="I6705" s="104"/>
      <c r="J6705" s="104" t="s">
        <v>258</v>
      </c>
      <c r="K6705" s="104" t="s">
        <v>79</v>
      </c>
      <c r="L6705" s="104" t="s">
        <v>299</v>
      </c>
      <c r="M6705" s="104" t="s">
        <v>276</v>
      </c>
      <c r="N6705" s="104"/>
      <c r="O6705" s="106" t="str">
        <f>A6706</f>
        <v>19111</v>
      </c>
      <c r="P6705" s="111" t="s">
        <v>456</v>
      </c>
      <c r="Q6705" s="153" t="s">
        <v>12119</v>
      </c>
      <c r="R6705" s="153" t="s">
        <v>13854</v>
      </c>
      <c r="S6705" s="153">
        <f>Tabella2[[#This Row],[PLD STOP]]-Tabella2[[#This Row],[PLD START]]</f>
        <v>4.166666666666663E-2</v>
      </c>
      <c r="T6705" s="153" t="s">
        <v>12119</v>
      </c>
      <c r="U6705" s="153">
        <v>0.75347222222222221</v>
      </c>
      <c r="V6705" s="153">
        <f>IF(ISBLANK(T6705),"",Tabella2[[#This Row],[ACT STOP]]-Tabella2[[#This Row],[ACT START]])</f>
        <v>3.472222222222221E-2</v>
      </c>
      <c r="W6705" s="104" t="s">
        <v>92</v>
      </c>
      <c r="X6705" s="104" t="s">
        <v>91</v>
      </c>
      <c r="Y6705" s="110"/>
      <c r="Z6705" s="106"/>
      <c r="AA6705" s="104"/>
      <c r="AB6705" s="107"/>
      <c r="AC6705" s="72">
        <f>IF(OR(Tabella2[[#This Row],[OUTCOME]]="DCO",Tabella2[[#This Row],[OUTCOME]]="SDC"),1,0)</f>
        <v>1</v>
      </c>
      <c r="AH6705" s="70"/>
      <c r="AI6705" s="70"/>
      <c r="AJ6705">
        <f>IF(OR(Tabella2[[#This Row],[OUTCOME]]="DNCO", Tabella2[[#This Row],[OUTCOME]]="SDNC"),1,0)</f>
        <v>0</v>
      </c>
      <c r="AL6705" s="70"/>
      <c r="BM6705" s="135" t="str">
        <f>Tabella2[[#This Row],[ACT START]]</f>
        <v>17:15</v>
      </c>
      <c r="BN6705" s="136">
        <f>Tabella2[[#This Row],[ACT STOP]]</f>
        <v>0.75347222222222221</v>
      </c>
      <c r="BO6705" s="101"/>
      <c r="BR6705" s="109" t="str">
        <f t="shared" si="124"/>
        <v>SH-25-6694</v>
      </c>
      <c r="BS6705" s="109" t="s">
        <v>339</v>
      </c>
      <c r="BT6705" t="str">
        <f>Tabella2[[#This Row],[OUTCOME]]</f>
        <v>DCO</v>
      </c>
      <c r="BU6705" t="str">
        <f>_xlfn.CONCAT(Tabella2[[#This Row],[NAME SP]],Tabella2[[#This Row],[ID SP]]," - ",Tabella2[[#This Row],[SYLLABUS NO]])</f>
        <v>IFTS83 - FMSC OACM02</v>
      </c>
      <c r="BV6705" t="s">
        <v>11871</v>
      </c>
    </row>
    <row r="6706" spans="1:74" hidden="1">
      <c r="A6706" s="103" t="s">
        <v>13949</v>
      </c>
      <c r="B6706" s="102">
        <v>45980</v>
      </c>
      <c r="C6706" s="104">
        <f>_xlfn.ISOWEEKNUM(Tabella2[[#This Row],[Date]])</f>
        <v>47</v>
      </c>
      <c r="D6706" s="104" t="s">
        <v>195</v>
      </c>
      <c r="E6706" s="104" t="s">
        <v>398</v>
      </c>
      <c r="F6706" s="104"/>
      <c r="G6706" s="104" t="s">
        <v>257</v>
      </c>
      <c r="H6706" s="105">
        <v>17</v>
      </c>
      <c r="I6706" s="104"/>
      <c r="J6706" s="104" t="s">
        <v>258</v>
      </c>
      <c r="K6706" s="104" t="s">
        <v>78</v>
      </c>
      <c r="L6706" s="104" t="s">
        <v>259</v>
      </c>
      <c r="M6706" s="104" t="s">
        <v>276</v>
      </c>
      <c r="N6706" s="104"/>
      <c r="O6706" s="106" t="str">
        <f>A6705</f>
        <v>19110</v>
      </c>
      <c r="P6706" s="111" t="s">
        <v>300</v>
      </c>
      <c r="Q6706" s="153" t="s">
        <v>12119</v>
      </c>
      <c r="R6706" s="153" t="s">
        <v>13854</v>
      </c>
      <c r="S6706" s="153">
        <f>Tabella2[[#This Row],[PLD STOP]]-Tabella2[[#This Row],[PLD START]]</f>
        <v>4.166666666666663E-2</v>
      </c>
      <c r="T6706" s="153" t="s">
        <v>12119</v>
      </c>
      <c r="U6706" s="153">
        <v>0.75347222222222221</v>
      </c>
      <c r="V6706" s="153">
        <f>IF(ISBLANK(T6706),"",Tabella2[[#This Row],[ACT STOP]]-Tabella2[[#This Row],[ACT START]])</f>
        <v>3.472222222222221E-2</v>
      </c>
      <c r="W6706" s="104" t="s">
        <v>122</v>
      </c>
      <c r="X6706" s="104" t="s">
        <v>91</v>
      </c>
      <c r="Y6706" s="110"/>
      <c r="Z6706" s="106"/>
      <c r="AA6706" s="104"/>
      <c r="AB6706" s="107"/>
      <c r="AC6706" s="72">
        <f>IF(OR(Tabella2[[#This Row],[OUTCOME]]="DCO",Tabella2[[#This Row],[OUTCOME]]="SDC"),1,0)</f>
        <v>1</v>
      </c>
      <c r="AH6706" s="70"/>
      <c r="AI6706" s="70"/>
      <c r="AJ6706">
        <f>IF(OR(Tabella2[[#This Row],[OUTCOME]]="DNCO", Tabella2[[#This Row],[OUTCOME]]="SDNC"),1,0)</f>
        <v>0</v>
      </c>
      <c r="AL6706" s="70"/>
      <c r="BM6706" s="135" t="str">
        <f>Tabella2[[#This Row],[ACT START]]</f>
        <v>17:15</v>
      </c>
      <c r="BN6706" s="136">
        <f>Tabella2[[#This Row],[ACT STOP]]</f>
        <v>0.75347222222222221</v>
      </c>
      <c r="BO6706" s="101"/>
      <c r="BR6706" s="109" t="str">
        <f t="shared" si="124"/>
        <v>SH-25-6695</v>
      </c>
      <c r="BS6706" s="109" t="s">
        <v>393</v>
      </c>
      <c r="BT6706" t="str">
        <f>Tabella2[[#This Row],[OUTCOME]]</f>
        <v>SDC</v>
      </c>
      <c r="BU6706" t="str">
        <f>_xlfn.CONCAT(Tabella2[[#This Row],[NAME SP]],Tabella2[[#This Row],[ID SP]]," - ",Tabella2[[#This Row],[SYLLABUS NO]])</f>
        <v>Support IFTS - SUPP</v>
      </c>
    </row>
    <row r="6707" spans="1:74" hidden="1">
      <c r="A6707" s="103" t="s">
        <v>13950</v>
      </c>
      <c r="B6707" s="102">
        <v>45980</v>
      </c>
      <c r="C6707" s="104">
        <f>_xlfn.ISOWEEKNUM(Tabella2[[#This Row],[Date]])</f>
        <v>47</v>
      </c>
      <c r="D6707" s="104" t="s">
        <v>6396</v>
      </c>
      <c r="E6707" s="104" t="s">
        <v>256</v>
      </c>
      <c r="F6707" s="104">
        <v>75</v>
      </c>
      <c r="G6707" s="104" t="s">
        <v>257</v>
      </c>
      <c r="H6707" s="105">
        <v>14</v>
      </c>
      <c r="I6707" s="104"/>
      <c r="J6707" s="104" t="s">
        <v>258</v>
      </c>
      <c r="K6707" s="104" t="s">
        <v>83</v>
      </c>
      <c r="L6707" s="104" t="s">
        <v>299</v>
      </c>
      <c r="M6707" s="104" t="s">
        <v>328</v>
      </c>
      <c r="N6707" s="104"/>
      <c r="O6707" s="106" t="str">
        <f>A6708</f>
        <v>19113</v>
      </c>
      <c r="P6707" s="111" t="s">
        <v>449</v>
      </c>
      <c r="Q6707" s="153" t="s">
        <v>12119</v>
      </c>
      <c r="R6707" s="153" t="s">
        <v>13854</v>
      </c>
      <c r="S6707" s="153">
        <f>Tabella2[[#This Row],[PLD STOP]]-Tabella2[[#This Row],[PLD START]]</f>
        <v>4.166666666666663E-2</v>
      </c>
      <c r="T6707" s="153" t="s">
        <v>12119</v>
      </c>
      <c r="U6707" s="153" t="s">
        <v>13854</v>
      </c>
      <c r="V6707" s="153">
        <f>IF(ISBLANK(T6707),"",Tabella2[[#This Row],[ACT STOP]]-Tabella2[[#This Row],[ACT START]])</f>
        <v>4.166666666666663E-2</v>
      </c>
      <c r="W6707" s="104" t="s">
        <v>92</v>
      </c>
      <c r="X6707" s="104" t="s">
        <v>91</v>
      </c>
      <c r="Y6707" s="110"/>
      <c r="Z6707" s="106"/>
      <c r="AA6707" s="104"/>
      <c r="AB6707" s="107"/>
      <c r="AC6707" s="72">
        <f>IF(OR(Tabella2[[#This Row],[OUTCOME]]="DCO",Tabella2[[#This Row],[OUTCOME]]="SDC"),1,0)</f>
        <v>1</v>
      </c>
      <c r="AH6707" s="70"/>
      <c r="AI6707" s="70"/>
      <c r="AJ6707">
        <f>IF(OR(Tabella2[[#This Row],[OUTCOME]]="DNCO", Tabella2[[#This Row],[OUTCOME]]="SDNC"),1,0)</f>
        <v>0</v>
      </c>
      <c r="AL6707" s="70"/>
      <c r="BM6707" s="135" t="str">
        <f>Tabella2[[#This Row],[ACT START]]</f>
        <v>17:15</v>
      </c>
      <c r="BN6707" s="136" t="str">
        <f>Tabella2[[#This Row],[ACT STOP]]</f>
        <v>18:15</v>
      </c>
      <c r="BO6707" s="101"/>
      <c r="BR6707" s="109" t="str">
        <f t="shared" si="124"/>
        <v>SH-25-6696</v>
      </c>
      <c r="BS6707" s="109" t="s">
        <v>372</v>
      </c>
      <c r="BT6707" t="str">
        <f>Tabella2[[#This Row],[OUTCOME]]</f>
        <v>DCO</v>
      </c>
      <c r="BU6707" t="str">
        <f>_xlfn.CONCAT(Tabella2[[#This Row],[NAME SP]],Tabella2[[#This Row],[ID SP]]," - ",Tabella2[[#This Row],[SYLLABUS NO]])</f>
        <v>QATAR75 - NET BTLLB02</v>
      </c>
      <c r="BV6707" t="s">
        <v>11971</v>
      </c>
    </row>
    <row r="6708" spans="1:74" hidden="1">
      <c r="A6708" s="103" t="s">
        <v>13951</v>
      </c>
      <c r="B6708" s="102">
        <v>45980</v>
      </c>
      <c r="C6708" s="104">
        <f>_xlfn.ISOWEEKNUM(Tabella2[[#This Row],[Date]])</f>
        <v>47</v>
      </c>
      <c r="D6708" s="104" t="s">
        <v>9743</v>
      </c>
      <c r="E6708" s="104" t="s">
        <v>256</v>
      </c>
      <c r="F6708" s="104">
        <v>81</v>
      </c>
      <c r="G6708" s="104" t="s">
        <v>257</v>
      </c>
      <c r="H6708" s="105">
        <v>5</v>
      </c>
      <c r="I6708" s="104"/>
      <c r="J6708" s="104" t="s">
        <v>258</v>
      </c>
      <c r="K6708" s="104" t="s">
        <v>80</v>
      </c>
      <c r="L6708" s="104" t="s">
        <v>259</v>
      </c>
      <c r="M6708" s="104" t="s">
        <v>328</v>
      </c>
      <c r="N6708" s="104"/>
      <c r="O6708" s="106" t="str">
        <f>A6707</f>
        <v>19112</v>
      </c>
      <c r="P6708" s="111" t="s">
        <v>449</v>
      </c>
      <c r="Q6708" s="153" t="s">
        <v>12119</v>
      </c>
      <c r="R6708" s="153" t="s">
        <v>13854</v>
      </c>
      <c r="S6708" s="153">
        <f>Tabella2[[#This Row],[PLD STOP]]-Tabella2[[#This Row],[PLD START]]</f>
        <v>4.166666666666663E-2</v>
      </c>
      <c r="T6708" s="153" t="s">
        <v>12119</v>
      </c>
      <c r="U6708" s="153" t="s">
        <v>13854</v>
      </c>
      <c r="V6708" s="153">
        <f>IF(ISBLANK(T6708),"",Tabella2[[#This Row],[ACT STOP]]-Tabella2[[#This Row],[ACT START]])</f>
        <v>4.166666666666663E-2</v>
      </c>
      <c r="W6708" s="104" t="s">
        <v>92</v>
      </c>
      <c r="X6708" s="104" t="s">
        <v>91</v>
      </c>
      <c r="Y6708" s="110"/>
      <c r="Z6708" s="106"/>
      <c r="AA6708" s="104"/>
      <c r="AB6708" s="107"/>
      <c r="AC6708" s="72">
        <f>IF(OR(Tabella2[[#This Row],[OUTCOME]]="DCO",Tabella2[[#This Row],[OUTCOME]]="SDC"),1,0)</f>
        <v>1</v>
      </c>
      <c r="AH6708" s="70"/>
      <c r="AI6708" s="70"/>
      <c r="AJ6708">
        <f>IF(OR(Tabella2[[#This Row],[OUTCOME]]="DNCO", Tabella2[[#This Row],[OUTCOME]]="SDNC"),1,0)</f>
        <v>0</v>
      </c>
      <c r="AL6708" s="70"/>
      <c r="BM6708" s="135" t="str">
        <f>Tabella2[[#This Row],[ACT START]]</f>
        <v>17:15</v>
      </c>
      <c r="BN6708" s="136" t="str">
        <f>Tabella2[[#This Row],[ACT STOP]]</f>
        <v>18:15</v>
      </c>
      <c r="BO6708" s="101"/>
      <c r="BR6708" s="109" t="str">
        <f t="shared" si="124"/>
        <v>SH-25-6697</v>
      </c>
      <c r="BS6708" s="109" t="s">
        <v>416</v>
      </c>
      <c r="BT6708" t="str">
        <f>Tabella2[[#This Row],[OUTCOME]]</f>
        <v>DCO</v>
      </c>
      <c r="BU6708" t="str">
        <f>_xlfn.CONCAT(Tabella2[[#This Row],[NAME SP]],Tabella2[[#This Row],[ID SP]]," - ",Tabella2[[#This Row],[SYLLABUS NO]])</f>
        <v>QATAR81 - NET BTLLB02</v>
      </c>
      <c r="BV6708" t="s">
        <v>12146</v>
      </c>
    </row>
    <row r="6709" spans="1:74" hidden="1">
      <c r="A6709" s="103" t="s">
        <v>13952</v>
      </c>
      <c r="B6709" s="102">
        <v>45980</v>
      </c>
      <c r="C6709" s="104">
        <f>_xlfn.ISOWEEKNUM(Tabella2[[#This Row],[Date]])</f>
        <v>47</v>
      </c>
      <c r="D6709" s="104" t="s">
        <v>9743</v>
      </c>
      <c r="E6709" s="104" t="s">
        <v>256</v>
      </c>
      <c r="F6709" s="104">
        <v>80</v>
      </c>
      <c r="G6709" s="104" t="s">
        <v>257</v>
      </c>
      <c r="H6709" s="105">
        <v>10</v>
      </c>
      <c r="I6709" s="104"/>
      <c r="J6709" s="104" t="s">
        <v>258</v>
      </c>
      <c r="K6709" s="104" t="s">
        <v>81</v>
      </c>
      <c r="L6709" s="104" t="s">
        <v>259</v>
      </c>
      <c r="M6709" s="104" t="s">
        <v>276</v>
      </c>
      <c r="N6709" s="104"/>
      <c r="O6709" s="106"/>
      <c r="P6709" s="111" t="s">
        <v>277</v>
      </c>
      <c r="Q6709" s="153" t="s">
        <v>12119</v>
      </c>
      <c r="R6709" s="153" t="s">
        <v>13854</v>
      </c>
      <c r="S6709" s="153">
        <f>Tabella2[[#This Row],[PLD STOP]]-Tabella2[[#This Row],[PLD START]]</f>
        <v>4.166666666666663E-2</v>
      </c>
      <c r="T6709" s="153" t="s">
        <v>12119</v>
      </c>
      <c r="U6709" s="153" t="s">
        <v>13854</v>
      </c>
      <c r="V6709" s="153">
        <f>IF(ISBLANK(T6709),"",Tabella2[[#This Row],[ACT STOP]]-Tabella2[[#This Row],[ACT START]])</f>
        <v>4.166666666666663E-2</v>
      </c>
      <c r="W6709" s="104" t="s">
        <v>92</v>
      </c>
      <c r="X6709" s="104" t="s">
        <v>91</v>
      </c>
      <c r="Y6709" s="110"/>
      <c r="Z6709" s="106"/>
      <c r="AA6709" s="104"/>
      <c r="AB6709" s="107"/>
      <c r="AC6709" s="72">
        <f>IF(OR(Tabella2[[#This Row],[OUTCOME]]="DCO",Tabella2[[#This Row],[OUTCOME]]="SDC"),1,0)</f>
        <v>1</v>
      </c>
      <c r="AH6709" s="70"/>
      <c r="AI6709" s="70"/>
      <c r="AJ6709">
        <f>IF(OR(Tabella2[[#This Row],[OUTCOME]]="DNCO", Tabella2[[#This Row],[OUTCOME]]="SDNC"),1,0)</f>
        <v>0</v>
      </c>
      <c r="AL6709" s="70"/>
      <c r="BM6709" s="135" t="str">
        <f>Tabella2[[#This Row],[ACT START]]</f>
        <v>17:15</v>
      </c>
      <c r="BN6709" s="136" t="str">
        <f>Tabella2[[#This Row],[ACT STOP]]</f>
        <v>18:15</v>
      </c>
      <c r="BO6709" s="101"/>
      <c r="BR6709" s="109" t="str">
        <f t="shared" si="124"/>
        <v>SH-25-6698</v>
      </c>
      <c r="BS6709" s="109" t="s">
        <v>552</v>
      </c>
      <c r="BT6709" t="str">
        <f>Tabella2[[#This Row],[OUTCOME]]</f>
        <v>DCO</v>
      </c>
      <c r="BU6709" t="str">
        <f>_xlfn.CONCAT(Tabella2[[#This Row],[NAME SP]],Tabella2[[#This Row],[ID SP]]," - ",Tabella2[[#This Row],[SYLLABUS NO]])</f>
        <v>QATAR80 - PT NIT01</v>
      </c>
      <c r="BV6709" t="s">
        <v>11904</v>
      </c>
    </row>
    <row r="6710" spans="1:74" hidden="1">
      <c r="A6710" s="103" t="s">
        <v>13953</v>
      </c>
      <c r="B6710" s="102">
        <v>45980</v>
      </c>
      <c r="C6710" s="104">
        <f>_xlfn.ISOWEEKNUM(Tabella2[[#This Row],[Date]])</f>
        <v>47</v>
      </c>
      <c r="D6710" s="104" t="s">
        <v>6766</v>
      </c>
      <c r="E6710" s="104" t="s">
        <v>284</v>
      </c>
      <c r="F6710" s="104">
        <v>77</v>
      </c>
      <c r="G6710" s="104" t="s">
        <v>257</v>
      </c>
      <c r="H6710" s="105">
        <v>9</v>
      </c>
      <c r="I6710" s="104"/>
      <c r="J6710" s="104" t="s">
        <v>258</v>
      </c>
      <c r="K6710" s="104" t="s">
        <v>79</v>
      </c>
      <c r="L6710" s="104" t="s">
        <v>299</v>
      </c>
      <c r="M6710" s="104" t="s">
        <v>361</v>
      </c>
      <c r="N6710" s="104"/>
      <c r="O6710" s="106" t="str">
        <f>A6711</f>
        <v>19116</v>
      </c>
      <c r="P6710" s="111" t="s">
        <v>2688</v>
      </c>
      <c r="Q6710" s="153" t="s">
        <v>12127</v>
      </c>
      <c r="R6710" s="153" t="s">
        <v>13855</v>
      </c>
      <c r="S6710" s="153">
        <f>Tabella2[[#This Row],[PLD STOP]]-Tabella2[[#This Row],[PLD START]]</f>
        <v>4.166666666666663E-2</v>
      </c>
      <c r="T6710" s="153" t="s">
        <v>12127</v>
      </c>
      <c r="U6710" s="153">
        <v>0.81597222222222221</v>
      </c>
      <c r="V6710" s="153">
        <f>IF(ISBLANK(T6710),"",Tabella2[[#This Row],[ACT STOP]]-Tabella2[[#This Row],[ACT START]])</f>
        <v>3.472222222222221E-2</v>
      </c>
      <c r="W6710" s="104" t="s">
        <v>92</v>
      </c>
      <c r="X6710" s="104" t="s">
        <v>91</v>
      </c>
      <c r="Y6710" s="110"/>
      <c r="Z6710" s="106"/>
      <c r="AA6710" s="104"/>
      <c r="AB6710" s="107"/>
      <c r="AC6710" s="72">
        <f>IF(OR(Tabella2[[#This Row],[OUTCOME]]="DCO",Tabella2[[#This Row],[OUTCOME]]="SDC"),1,0)</f>
        <v>1</v>
      </c>
      <c r="AH6710" s="70"/>
      <c r="AI6710" s="70"/>
      <c r="AJ6710">
        <f>IF(OR(Tabella2[[#This Row],[OUTCOME]]="DNCO", Tabella2[[#This Row],[OUTCOME]]="SDNC"),1,0)</f>
        <v>0</v>
      </c>
      <c r="AL6710" s="70"/>
      <c r="BM6710" s="135" t="str">
        <f>Tabella2[[#This Row],[ACT START]]</f>
        <v>18:45</v>
      </c>
      <c r="BN6710" s="136">
        <f>Tabella2[[#This Row],[ACT STOP]]</f>
        <v>0.81597222222222221</v>
      </c>
      <c r="BO6710" s="101"/>
      <c r="BR6710" s="109" t="str">
        <f t="shared" si="124"/>
        <v>SH-25-6699</v>
      </c>
      <c r="BS6710" s="109" t="s">
        <v>318</v>
      </c>
      <c r="BT6710" t="str">
        <f>Tabella2[[#This Row],[OUTCOME]]</f>
        <v>DCO</v>
      </c>
      <c r="BU6710" t="str">
        <f>_xlfn.CONCAT(Tabella2[[#This Row],[NAME SP]],Tabella2[[#This Row],[ID SP]]," - ",Tabella2[[#This Row],[SYLLABUS NO]])</f>
        <v>IFTS77 - FMSC ARNG02</v>
      </c>
      <c r="BV6710" t="s">
        <v>11873</v>
      </c>
    </row>
    <row r="6711" spans="1:74" hidden="1">
      <c r="A6711" s="103" t="s">
        <v>13954</v>
      </c>
      <c r="B6711" s="102">
        <v>45980</v>
      </c>
      <c r="C6711" s="104">
        <f>_xlfn.ISOWEEKNUM(Tabella2[[#This Row],[Date]])</f>
        <v>47</v>
      </c>
      <c r="D6711" s="104" t="s">
        <v>195</v>
      </c>
      <c r="E6711" s="104" t="s">
        <v>398</v>
      </c>
      <c r="F6711" s="104"/>
      <c r="G6711" s="104" t="s">
        <v>257</v>
      </c>
      <c r="H6711" s="105">
        <v>1</v>
      </c>
      <c r="I6711" s="104"/>
      <c r="J6711" s="104" t="s">
        <v>258</v>
      </c>
      <c r="K6711" s="104" t="s">
        <v>78</v>
      </c>
      <c r="L6711" s="104" t="s">
        <v>259</v>
      </c>
      <c r="M6711" s="104" t="s">
        <v>361</v>
      </c>
      <c r="N6711" s="104"/>
      <c r="O6711" s="106" t="str">
        <f>A6710</f>
        <v>19115</v>
      </c>
      <c r="P6711" s="111" t="s">
        <v>300</v>
      </c>
      <c r="Q6711" s="153" t="s">
        <v>12127</v>
      </c>
      <c r="R6711" s="153" t="s">
        <v>13855</v>
      </c>
      <c r="S6711" s="153">
        <f>Tabella2[[#This Row],[PLD STOP]]-Tabella2[[#This Row],[PLD START]]</f>
        <v>4.166666666666663E-2</v>
      </c>
      <c r="T6711" s="153" t="s">
        <v>12127</v>
      </c>
      <c r="U6711" s="153">
        <v>0.81597222222222221</v>
      </c>
      <c r="V6711" s="153">
        <f>IF(ISBLANK(T6711),"",Tabella2[[#This Row],[ACT STOP]]-Tabella2[[#This Row],[ACT START]])</f>
        <v>3.472222222222221E-2</v>
      </c>
      <c r="W6711" s="104" t="s">
        <v>122</v>
      </c>
      <c r="X6711" s="104" t="s">
        <v>91</v>
      </c>
      <c r="Y6711" s="110"/>
      <c r="Z6711" s="106"/>
      <c r="AA6711" s="104"/>
      <c r="AB6711" s="107"/>
      <c r="AC6711" s="72">
        <f>IF(OR(Tabella2[[#This Row],[OUTCOME]]="DCO",Tabella2[[#This Row],[OUTCOME]]="SDC"),1,0)</f>
        <v>1</v>
      </c>
      <c r="AH6711" s="70"/>
      <c r="AI6711" s="70"/>
      <c r="AJ6711">
        <f>IF(OR(Tabella2[[#This Row],[OUTCOME]]="DNCO", Tabella2[[#This Row],[OUTCOME]]="SDNC"),1,0)</f>
        <v>0</v>
      </c>
      <c r="AL6711" s="70"/>
      <c r="BM6711" s="135" t="str">
        <f>Tabella2[[#This Row],[ACT START]]</f>
        <v>18:45</v>
      </c>
      <c r="BN6711" s="136">
        <f>Tabella2[[#This Row],[ACT STOP]]</f>
        <v>0.81597222222222221</v>
      </c>
      <c r="BO6711" s="101"/>
      <c r="BR6711" s="109" t="str">
        <f t="shared" si="124"/>
        <v>SH-25-6700</v>
      </c>
      <c r="BS6711" s="109" t="s">
        <v>332</v>
      </c>
      <c r="BT6711" t="str">
        <f>Tabella2[[#This Row],[OUTCOME]]</f>
        <v>SDC</v>
      </c>
      <c r="BU6711" t="str">
        <f>_xlfn.CONCAT(Tabella2[[#This Row],[NAME SP]],Tabella2[[#This Row],[ID SP]]," - ",Tabella2[[#This Row],[SYLLABUS NO]])</f>
        <v>Support IFTS - SUPP</v>
      </c>
    </row>
    <row r="6712" spans="1:74" hidden="1">
      <c r="A6712" s="103" t="s">
        <v>13955</v>
      </c>
      <c r="B6712" s="102">
        <v>45980</v>
      </c>
      <c r="C6712" s="104">
        <f>_xlfn.ISOWEEKNUM(Tabella2[[#This Row],[Date]])</f>
        <v>47</v>
      </c>
      <c r="D6712" s="104" t="s">
        <v>6766</v>
      </c>
      <c r="E6712" s="104" t="s">
        <v>284</v>
      </c>
      <c r="F6712" s="104">
        <v>79</v>
      </c>
      <c r="G6712" s="104" t="s">
        <v>257</v>
      </c>
      <c r="H6712" s="105">
        <v>32</v>
      </c>
      <c r="I6712" s="104"/>
      <c r="J6712" s="104" t="s">
        <v>258</v>
      </c>
      <c r="K6712" s="104" t="s">
        <v>83</v>
      </c>
      <c r="L6712" s="104" t="s">
        <v>299</v>
      </c>
      <c r="M6712" s="104" t="s">
        <v>361</v>
      </c>
      <c r="N6712" s="104"/>
      <c r="O6712" s="106" t="str">
        <f>A6713</f>
        <v>19118</v>
      </c>
      <c r="P6712" s="111" t="s">
        <v>2688</v>
      </c>
      <c r="Q6712" s="153" t="s">
        <v>12127</v>
      </c>
      <c r="R6712" s="153" t="s">
        <v>13855</v>
      </c>
      <c r="S6712" s="153">
        <f>Tabella2[[#This Row],[PLD STOP]]-Tabella2[[#This Row],[PLD START]]</f>
        <v>4.166666666666663E-2</v>
      </c>
      <c r="T6712" s="153" t="s">
        <v>12127</v>
      </c>
      <c r="U6712" s="153" t="s">
        <v>13855</v>
      </c>
      <c r="V6712" s="153">
        <f>IF(ISBLANK(T6712),"",Tabella2[[#This Row],[ACT STOP]]-Tabella2[[#This Row],[ACT START]])</f>
        <v>4.166666666666663E-2</v>
      </c>
      <c r="W6712" s="104" t="s">
        <v>92</v>
      </c>
      <c r="X6712" s="104" t="s">
        <v>91</v>
      </c>
      <c r="Y6712" s="110"/>
      <c r="Z6712" s="106"/>
      <c r="AA6712" s="104"/>
      <c r="AB6712" s="107"/>
      <c r="AC6712" s="72">
        <f>IF(OR(Tabella2[[#This Row],[OUTCOME]]="DCO",Tabella2[[#This Row],[OUTCOME]]="SDC"),1,0)</f>
        <v>1</v>
      </c>
      <c r="AH6712" s="70"/>
      <c r="AI6712" s="70"/>
      <c r="AJ6712">
        <f>IF(OR(Tabella2[[#This Row],[OUTCOME]]="DNCO", Tabella2[[#This Row],[OUTCOME]]="SDNC"),1,0)</f>
        <v>0</v>
      </c>
      <c r="AL6712" s="70"/>
      <c r="BM6712" s="135" t="str">
        <f>Tabella2[[#This Row],[ACT START]]</f>
        <v>18:45</v>
      </c>
      <c r="BN6712" s="136" t="str">
        <f>Tabella2[[#This Row],[ACT STOP]]</f>
        <v>19:45</v>
      </c>
      <c r="BO6712" s="101"/>
      <c r="BR6712" s="109" t="str">
        <f t="shared" si="124"/>
        <v>SH-25-6701</v>
      </c>
      <c r="BS6712" s="109" t="s">
        <v>356</v>
      </c>
      <c r="BT6712" t="str">
        <f>Tabella2[[#This Row],[OUTCOME]]</f>
        <v>DCO</v>
      </c>
      <c r="BU6712" t="str">
        <f>_xlfn.CONCAT(Tabella2[[#This Row],[NAME SP]],Tabella2[[#This Row],[ID SP]]," - ",Tabella2[[#This Row],[SYLLABUS NO]])</f>
        <v>IFTS79 - FMSC ARNG02</v>
      </c>
      <c r="BV6712" t="s">
        <v>11863</v>
      </c>
    </row>
    <row r="6713" spans="1:74" hidden="1">
      <c r="A6713" s="103" t="s">
        <v>13956</v>
      </c>
      <c r="B6713" s="102">
        <v>45980</v>
      </c>
      <c r="C6713" s="104">
        <f>_xlfn.ISOWEEKNUM(Tabella2[[#This Row],[Date]])</f>
        <v>47</v>
      </c>
      <c r="D6713" s="104" t="s">
        <v>195</v>
      </c>
      <c r="E6713" s="104" t="s">
        <v>398</v>
      </c>
      <c r="F6713" s="104"/>
      <c r="G6713" s="104" t="s">
        <v>284</v>
      </c>
      <c r="H6713" s="105">
        <v>23</v>
      </c>
      <c r="I6713" s="104"/>
      <c r="J6713" s="104" t="s">
        <v>258</v>
      </c>
      <c r="K6713" s="104" t="s">
        <v>80</v>
      </c>
      <c r="L6713" s="104" t="s">
        <v>259</v>
      </c>
      <c r="M6713" s="104" t="s">
        <v>361</v>
      </c>
      <c r="N6713" s="104"/>
      <c r="O6713" s="106" t="str">
        <f>A6712</f>
        <v>19117</v>
      </c>
      <c r="P6713" s="111" t="s">
        <v>300</v>
      </c>
      <c r="Q6713" s="153" t="s">
        <v>12127</v>
      </c>
      <c r="R6713" s="153" t="s">
        <v>13855</v>
      </c>
      <c r="S6713" s="153">
        <f>Tabella2[[#This Row],[PLD STOP]]-Tabella2[[#This Row],[PLD START]]</f>
        <v>4.166666666666663E-2</v>
      </c>
      <c r="T6713" s="153" t="s">
        <v>12127</v>
      </c>
      <c r="U6713" s="153" t="s">
        <v>13855</v>
      </c>
      <c r="V6713" s="153">
        <f>IF(ISBLANK(T6713),"",Tabella2[[#This Row],[ACT STOP]]-Tabella2[[#This Row],[ACT START]])</f>
        <v>4.166666666666663E-2</v>
      </c>
      <c r="W6713" s="104" t="s">
        <v>122</v>
      </c>
      <c r="X6713" s="104" t="s">
        <v>91</v>
      </c>
      <c r="Y6713" s="110"/>
      <c r="Z6713" s="106"/>
      <c r="AA6713" s="104"/>
      <c r="AB6713" s="107"/>
      <c r="AC6713" s="72">
        <f>IF(OR(Tabella2[[#This Row],[OUTCOME]]="DCO",Tabella2[[#This Row],[OUTCOME]]="SDC"),1,0)</f>
        <v>1</v>
      </c>
      <c r="AH6713" s="70"/>
      <c r="AI6713" s="70"/>
      <c r="AJ6713">
        <f>IF(OR(Tabella2[[#This Row],[OUTCOME]]="DNCO", Tabella2[[#This Row],[OUTCOME]]="SDNC"),1,0)</f>
        <v>0</v>
      </c>
      <c r="AL6713" s="70"/>
      <c r="BM6713" s="135" t="str">
        <f>Tabella2[[#This Row],[ACT START]]</f>
        <v>18:45</v>
      </c>
      <c r="BN6713" s="136" t="str">
        <f>Tabella2[[#This Row],[ACT STOP]]</f>
        <v>19:45</v>
      </c>
      <c r="BO6713" s="101"/>
      <c r="BR6713" s="109" t="str">
        <f t="shared" si="124"/>
        <v>SH-25-6702</v>
      </c>
      <c r="BS6713" s="109" t="s">
        <v>358</v>
      </c>
      <c r="BT6713" t="str">
        <f>Tabella2[[#This Row],[OUTCOME]]</f>
        <v>SDC</v>
      </c>
      <c r="BU6713" t="str">
        <f>_xlfn.CONCAT(Tabella2[[#This Row],[NAME SP]],Tabella2[[#This Row],[ID SP]]," - ",Tabella2[[#This Row],[SYLLABUS NO]])</f>
        <v>Support IFTS - SUPP</v>
      </c>
    </row>
    <row r="6714" spans="1:74" hidden="1">
      <c r="A6714" s="103" t="s">
        <v>13957</v>
      </c>
      <c r="B6714" s="102">
        <v>45980</v>
      </c>
      <c r="C6714" s="104">
        <f>_xlfn.ISOWEEKNUM(Tabella2[[#This Row],[Date]])</f>
        <v>47</v>
      </c>
      <c r="D6714" s="104" t="s">
        <v>9743</v>
      </c>
      <c r="E6714" s="104" t="s">
        <v>256</v>
      </c>
      <c r="F6714" s="104">
        <v>79</v>
      </c>
      <c r="G6714" s="104" t="s">
        <v>257</v>
      </c>
      <c r="H6714" s="105">
        <v>2</v>
      </c>
      <c r="I6714" s="104"/>
      <c r="J6714" s="104" t="s">
        <v>258</v>
      </c>
      <c r="K6714" s="104" t="s">
        <v>81</v>
      </c>
      <c r="L6714" s="104" t="s">
        <v>259</v>
      </c>
      <c r="M6714" s="104" t="s">
        <v>276</v>
      </c>
      <c r="N6714" s="104"/>
      <c r="O6714" s="106"/>
      <c r="P6714" s="111" t="s">
        <v>277</v>
      </c>
      <c r="Q6714" s="153" t="s">
        <v>12127</v>
      </c>
      <c r="R6714" s="153" t="s">
        <v>13855</v>
      </c>
      <c r="S6714" s="153">
        <f>Tabella2[[#This Row],[PLD STOP]]-Tabella2[[#This Row],[PLD START]]</f>
        <v>4.166666666666663E-2</v>
      </c>
      <c r="T6714" s="153" t="s">
        <v>12127</v>
      </c>
      <c r="U6714" s="153" t="s">
        <v>13855</v>
      </c>
      <c r="V6714" s="153">
        <f>IF(ISBLANK(T6714),"",Tabella2[[#This Row],[ACT STOP]]-Tabella2[[#This Row],[ACT START]])</f>
        <v>4.166666666666663E-2</v>
      </c>
      <c r="W6714" s="104" t="s">
        <v>92</v>
      </c>
      <c r="X6714" s="104" t="s">
        <v>91</v>
      </c>
      <c r="Y6714" s="110"/>
      <c r="Z6714" s="106"/>
      <c r="AA6714" s="104"/>
      <c r="AB6714" s="107"/>
      <c r="AC6714" s="72">
        <f>IF(OR(Tabella2[[#This Row],[OUTCOME]]="DCO",Tabella2[[#This Row],[OUTCOME]]="SDC"),1,0)</f>
        <v>1</v>
      </c>
      <c r="AH6714" s="70"/>
      <c r="AI6714" s="70"/>
      <c r="AJ6714">
        <f>IF(OR(Tabella2[[#This Row],[OUTCOME]]="DNCO", Tabella2[[#This Row],[OUTCOME]]="SDNC"),1,0)</f>
        <v>0</v>
      </c>
      <c r="AL6714" s="70"/>
      <c r="BM6714" s="135" t="str">
        <f>Tabella2[[#This Row],[ACT START]]</f>
        <v>18:45</v>
      </c>
      <c r="BN6714" s="136" t="str">
        <f>Tabella2[[#This Row],[ACT STOP]]</f>
        <v>19:45</v>
      </c>
      <c r="BO6714" s="101"/>
      <c r="BR6714" s="109" t="str">
        <f t="shared" si="124"/>
        <v>SH-25-6703</v>
      </c>
      <c r="BS6714" s="109" t="s">
        <v>368</v>
      </c>
      <c r="BT6714" t="str">
        <f>Tabella2[[#This Row],[OUTCOME]]</f>
        <v>DCO</v>
      </c>
      <c r="BU6714" t="str">
        <f>_xlfn.CONCAT(Tabella2[[#This Row],[NAME SP]],Tabella2[[#This Row],[ID SP]]," - ",Tabella2[[#This Row],[SYLLABUS NO]])</f>
        <v>QATAR79 - PT NIT01</v>
      </c>
      <c r="BV6714" t="s">
        <v>11914</v>
      </c>
    </row>
    <row r="6715" spans="1:74" hidden="1">
      <c r="A6715" s="103" t="s">
        <v>13961</v>
      </c>
      <c r="B6715" s="102">
        <v>45981</v>
      </c>
      <c r="C6715" s="104">
        <f>_xlfn.ISOWEEKNUM(Tabella2[[#This Row],[Date]])</f>
        <v>47</v>
      </c>
      <c r="D6715" s="104" t="s">
        <v>9759</v>
      </c>
      <c r="E6715" s="104" t="s">
        <v>284</v>
      </c>
      <c r="F6715" s="104">
        <v>86</v>
      </c>
      <c r="G6715" s="104" t="s">
        <v>257</v>
      </c>
      <c r="H6715" s="105">
        <v>13</v>
      </c>
      <c r="I6715" s="104"/>
      <c r="J6715" s="104" t="s">
        <v>258</v>
      </c>
      <c r="K6715" s="104" t="s">
        <v>79</v>
      </c>
      <c r="L6715" s="104" t="s">
        <v>299</v>
      </c>
      <c r="M6715" s="104" t="s">
        <v>361</v>
      </c>
      <c r="N6715" s="104"/>
      <c r="O6715" s="108" t="str">
        <f>A6716</f>
        <v>19121</v>
      </c>
      <c r="P6715" s="111" t="s">
        <v>2688</v>
      </c>
      <c r="Q6715" s="153" t="s">
        <v>541</v>
      </c>
      <c r="R6715" s="153" t="s">
        <v>10080</v>
      </c>
      <c r="S6715" s="153">
        <f>Tabella2[[#This Row],[PLD STOP]]-Tabella2[[#This Row],[PLD START]]</f>
        <v>4.166666666666663E-2</v>
      </c>
      <c r="T6715" s="153" t="s">
        <v>541</v>
      </c>
      <c r="U6715" s="153" t="s">
        <v>10080</v>
      </c>
      <c r="V6715" s="153">
        <f>IF(ISBLANK(T6715),"",Tabella2[[#This Row],[ACT STOP]]-Tabella2[[#This Row],[ACT START]])</f>
        <v>4.166666666666663E-2</v>
      </c>
      <c r="W6715" s="104" t="s">
        <v>92</v>
      </c>
      <c r="X6715" s="104" t="s">
        <v>91</v>
      </c>
      <c r="Y6715" s="110"/>
      <c r="Z6715" s="106"/>
      <c r="AA6715" s="104"/>
      <c r="AB6715" s="107"/>
      <c r="AC6715" s="72">
        <f>IF(OR(Tabella2[[#This Row],[OUTCOME]]="DCO",Tabella2[[#This Row],[OUTCOME]]="SDC"),1,0)</f>
        <v>1</v>
      </c>
      <c r="AH6715" s="70"/>
      <c r="AI6715" s="70"/>
      <c r="AJ6715">
        <f>IF(OR(Tabella2[[#This Row],[OUTCOME]]="DNCO", Tabella2[[#This Row],[OUTCOME]]="SDNC"),1,0)</f>
        <v>0</v>
      </c>
      <c r="AL6715" s="70"/>
      <c r="BM6715" s="135" t="str">
        <f>Tabella2[[#This Row],[ACT START]]</f>
        <v>11:15</v>
      </c>
      <c r="BN6715" s="136" t="str">
        <f>Tabella2[[#This Row],[ACT STOP]]</f>
        <v>12:15</v>
      </c>
      <c r="BO6715" s="101"/>
      <c r="BR6715" s="109" t="str">
        <f t="shared" ref="BR6715:BR6743" si="125">_xlfn.CONCAT(LEFT(BR6714,6),TEXT(RIGHT(BR6714,4)+1,"0000"))</f>
        <v>SH-25-6704</v>
      </c>
      <c r="BS6715" s="109" t="s">
        <v>427</v>
      </c>
      <c r="BT6715" t="str">
        <f>Tabella2[[#This Row],[OUTCOME]]</f>
        <v>DCO</v>
      </c>
      <c r="BU6715" t="str">
        <f>_xlfn.CONCAT(Tabella2[[#This Row],[NAME SP]],Tabella2[[#This Row],[ID SP]]," - ",Tabella2[[#This Row],[SYLLABUS NO]])</f>
        <v>IFTS86 - FMSC ARNG02</v>
      </c>
      <c r="BV6715" t="s">
        <v>11899</v>
      </c>
    </row>
    <row r="6716" spans="1:74" hidden="1">
      <c r="A6716" s="103" t="s">
        <v>13962</v>
      </c>
      <c r="B6716" s="102">
        <v>45981</v>
      </c>
      <c r="C6716" s="104">
        <f>_xlfn.ISOWEEKNUM(Tabella2[[#This Row],[Date]])</f>
        <v>47</v>
      </c>
      <c r="D6716" s="104" t="s">
        <v>195</v>
      </c>
      <c r="E6716" s="104" t="s">
        <v>398</v>
      </c>
      <c r="F6716" s="104"/>
      <c r="G6716" s="104" t="s">
        <v>257</v>
      </c>
      <c r="H6716" s="105">
        <v>14</v>
      </c>
      <c r="I6716" s="104"/>
      <c r="J6716" s="104" t="s">
        <v>258</v>
      </c>
      <c r="K6716" s="104" t="s">
        <v>78</v>
      </c>
      <c r="L6716" s="104" t="s">
        <v>299</v>
      </c>
      <c r="M6716" s="104" t="s">
        <v>361</v>
      </c>
      <c r="N6716" s="104"/>
      <c r="O6716" s="108" t="str">
        <f>A6715</f>
        <v>19120</v>
      </c>
      <c r="P6716" s="111" t="s">
        <v>300</v>
      </c>
      <c r="Q6716" s="153" t="s">
        <v>541</v>
      </c>
      <c r="R6716" s="153" t="s">
        <v>10080</v>
      </c>
      <c r="S6716" s="153">
        <f>Tabella2[[#This Row],[PLD STOP]]-Tabella2[[#This Row],[PLD START]]</f>
        <v>4.166666666666663E-2</v>
      </c>
      <c r="T6716" s="153" t="s">
        <v>541</v>
      </c>
      <c r="U6716" s="153" t="s">
        <v>10080</v>
      </c>
      <c r="V6716" s="153">
        <f>IF(ISBLANK(T6716),"",Tabella2[[#This Row],[ACT STOP]]-Tabella2[[#This Row],[ACT START]])</f>
        <v>4.166666666666663E-2</v>
      </c>
      <c r="W6716" s="104" t="s">
        <v>122</v>
      </c>
      <c r="X6716" s="104" t="s">
        <v>91</v>
      </c>
      <c r="Y6716" s="110"/>
      <c r="Z6716" s="106"/>
      <c r="AA6716" s="104"/>
      <c r="AB6716" s="107"/>
      <c r="AC6716" s="72">
        <f>IF(OR(Tabella2[[#This Row],[OUTCOME]]="DCO",Tabella2[[#This Row],[OUTCOME]]="SDC"),1,0)</f>
        <v>1</v>
      </c>
      <c r="AH6716" s="70"/>
      <c r="AI6716" s="70"/>
      <c r="AJ6716">
        <f>IF(OR(Tabella2[[#This Row],[OUTCOME]]="DNCO", Tabella2[[#This Row],[OUTCOME]]="SDNC"),1,0)</f>
        <v>0</v>
      </c>
      <c r="AL6716" s="70"/>
      <c r="BM6716" s="135" t="str">
        <f>Tabella2[[#This Row],[ACT START]]</f>
        <v>11:15</v>
      </c>
      <c r="BN6716" s="136" t="str">
        <f>Tabella2[[#This Row],[ACT STOP]]</f>
        <v>12:15</v>
      </c>
      <c r="BO6716" s="101"/>
      <c r="BR6716" s="109" t="str">
        <f t="shared" si="125"/>
        <v>SH-25-6705</v>
      </c>
      <c r="BS6716" s="109" t="s">
        <v>372</v>
      </c>
      <c r="BT6716" t="str">
        <f>Tabella2[[#This Row],[OUTCOME]]</f>
        <v>SDC</v>
      </c>
      <c r="BU6716" t="str">
        <f>_xlfn.CONCAT(Tabella2[[#This Row],[NAME SP]],Tabella2[[#This Row],[ID SP]]," - ",Tabella2[[#This Row],[SYLLABUS NO]])</f>
        <v>Support IFTS - SUPP</v>
      </c>
    </row>
    <row r="6717" spans="1:74" hidden="1">
      <c r="A6717" s="103" t="s">
        <v>13963</v>
      </c>
      <c r="B6717" s="102">
        <v>45981</v>
      </c>
      <c r="C6717" s="104">
        <f>_xlfn.ISOWEEKNUM(Tabella2[[#This Row],[Date]])</f>
        <v>47</v>
      </c>
      <c r="D6717" s="104" t="s">
        <v>722</v>
      </c>
      <c r="E6717" s="104" t="s">
        <v>327</v>
      </c>
      <c r="F6717" s="104">
        <v>81</v>
      </c>
      <c r="G6717" s="104" t="s">
        <v>257</v>
      </c>
      <c r="H6717" s="105">
        <v>1</v>
      </c>
      <c r="I6717" s="104" t="s">
        <v>258</v>
      </c>
      <c r="J6717" s="104"/>
      <c r="K6717" s="104" t="s">
        <v>83</v>
      </c>
      <c r="L6717" s="104" t="s">
        <v>299</v>
      </c>
      <c r="M6717" s="104" t="s">
        <v>5716</v>
      </c>
      <c r="N6717" s="104"/>
      <c r="O6717" s="108" t="str">
        <f>A6718</f>
        <v>19123</v>
      </c>
      <c r="P6717" s="111" t="s">
        <v>5781</v>
      </c>
      <c r="Q6717" s="153" t="s">
        <v>541</v>
      </c>
      <c r="R6717" s="153" t="s">
        <v>10080</v>
      </c>
      <c r="S6717" s="153">
        <f>Tabella2[[#This Row],[PLD STOP]]-Tabella2[[#This Row],[PLD START]]</f>
        <v>4.166666666666663E-2</v>
      </c>
      <c r="T6717" s="153">
        <v>0.46875</v>
      </c>
      <c r="U6717" s="153">
        <v>0.50347222222222221</v>
      </c>
      <c r="V6717" s="153">
        <f>IF(ISBLANK(T6717),"",Tabella2[[#This Row],[ACT STOP]]-Tabella2[[#This Row],[ACT START]])</f>
        <v>3.472222222222221E-2</v>
      </c>
      <c r="W6717" s="104" t="s">
        <v>92</v>
      </c>
      <c r="X6717" s="104" t="s">
        <v>91</v>
      </c>
      <c r="Y6717" s="110"/>
      <c r="Z6717" s="106"/>
      <c r="AA6717" s="104"/>
      <c r="AB6717" s="107"/>
      <c r="AC6717" s="72">
        <f>IF(OR(Tabella2[[#This Row],[OUTCOME]]="DCO",Tabella2[[#This Row],[OUTCOME]]="SDC"),1,0)</f>
        <v>1</v>
      </c>
      <c r="AH6717" s="70"/>
      <c r="AI6717" s="70"/>
      <c r="AJ6717">
        <f>IF(OR(Tabella2[[#This Row],[OUTCOME]]="DNCO", Tabella2[[#This Row],[OUTCOME]]="SDNC"),1,0)</f>
        <v>0</v>
      </c>
      <c r="AL6717" s="70"/>
      <c r="BM6717" s="135">
        <f>Tabella2[[#This Row],[ACT START]]</f>
        <v>0.46875</v>
      </c>
      <c r="BN6717" s="136">
        <f>Tabella2[[#This Row],[ACT STOP]]</f>
        <v>0.50347222222222221</v>
      </c>
      <c r="BO6717" s="101"/>
      <c r="BR6717" s="109" t="str">
        <f t="shared" si="125"/>
        <v>SH-25-6706</v>
      </c>
      <c r="BS6717" s="109" t="s">
        <v>332</v>
      </c>
      <c r="BT6717" t="str">
        <f>Tabella2[[#This Row],[OUTCOME]]</f>
        <v>DCO</v>
      </c>
      <c r="BU6717" t="str">
        <f>_xlfn.CONCAT(Tabella2[[#This Row],[NAME SP]],Tabella2[[#This Row],[ID SP]]," - ",Tabella2[[#This Row],[SYLLABUS NO]])</f>
        <v>AMI81 - SD AAI02</v>
      </c>
      <c r="BV6717" t="s">
        <v>11921</v>
      </c>
    </row>
    <row r="6718" spans="1:74" hidden="1">
      <c r="A6718" s="103" t="s">
        <v>13964</v>
      </c>
      <c r="B6718" s="102">
        <v>45981</v>
      </c>
      <c r="C6718" s="104">
        <f>_xlfn.ISOWEEKNUM(Tabella2[[#This Row],[Date]])</f>
        <v>47</v>
      </c>
      <c r="D6718" s="104" t="s">
        <v>722</v>
      </c>
      <c r="E6718" s="104" t="s">
        <v>327</v>
      </c>
      <c r="F6718" s="104">
        <v>79</v>
      </c>
      <c r="G6718" s="104" t="s">
        <v>257</v>
      </c>
      <c r="H6718" s="105">
        <v>12</v>
      </c>
      <c r="I6718" s="104" t="s">
        <v>258</v>
      </c>
      <c r="J6718" s="104"/>
      <c r="K6718" s="104" t="s">
        <v>80</v>
      </c>
      <c r="L6718" s="104" t="s">
        <v>299</v>
      </c>
      <c r="M6718" s="104" t="s">
        <v>5716</v>
      </c>
      <c r="N6718" s="104"/>
      <c r="O6718" s="108" t="str">
        <f>A6717</f>
        <v>19122</v>
      </c>
      <c r="P6718" s="111" t="s">
        <v>5781</v>
      </c>
      <c r="Q6718" s="153" t="s">
        <v>541</v>
      </c>
      <c r="R6718" s="153" t="s">
        <v>10080</v>
      </c>
      <c r="S6718" s="153">
        <f>Tabella2[[#This Row],[PLD STOP]]-Tabella2[[#This Row],[PLD START]]</f>
        <v>4.166666666666663E-2</v>
      </c>
      <c r="T6718" s="153">
        <v>0.46875</v>
      </c>
      <c r="U6718" s="153">
        <v>0.50347222222222221</v>
      </c>
      <c r="V6718" s="153">
        <f>IF(ISBLANK(T6718),"",Tabella2[[#This Row],[ACT STOP]]-Tabella2[[#This Row],[ACT START]])</f>
        <v>3.472222222222221E-2</v>
      </c>
      <c r="W6718" s="104" t="s">
        <v>122</v>
      </c>
      <c r="X6718" s="104" t="s">
        <v>91</v>
      </c>
      <c r="Y6718" s="110"/>
      <c r="Z6718" s="106"/>
      <c r="AA6718" s="104"/>
      <c r="AB6718" s="107"/>
      <c r="AC6718" s="72">
        <f>IF(OR(Tabella2[[#This Row],[OUTCOME]]="DCO",Tabella2[[#This Row],[OUTCOME]]="SDC"),1,0)</f>
        <v>1</v>
      </c>
      <c r="AH6718" s="70"/>
      <c r="AI6718" s="70"/>
      <c r="AJ6718">
        <f>IF(OR(Tabella2[[#This Row],[OUTCOME]]="DNCO", Tabella2[[#This Row],[OUTCOME]]="SDNC"),1,0)</f>
        <v>0</v>
      </c>
      <c r="AL6718" s="70"/>
      <c r="BM6718" s="135">
        <f>Tabella2[[#This Row],[ACT START]]</f>
        <v>0.46875</v>
      </c>
      <c r="BN6718" s="136">
        <f>Tabella2[[#This Row],[ACT STOP]]</f>
        <v>0.50347222222222221</v>
      </c>
      <c r="BO6718" s="101"/>
      <c r="BR6718" s="109" t="str">
        <f t="shared" si="125"/>
        <v>SH-25-6707</v>
      </c>
      <c r="BS6718" s="109" t="s">
        <v>266</v>
      </c>
      <c r="BT6718" t="str">
        <f>Tabella2[[#This Row],[OUTCOME]]</f>
        <v>SDC</v>
      </c>
      <c r="BU6718" t="str">
        <f>_xlfn.CONCAT(Tabella2[[#This Row],[NAME SP]],Tabella2[[#This Row],[ID SP]]," - ",Tabella2[[#This Row],[SYLLABUS NO]])</f>
        <v>AMI79 - SD AAI02</v>
      </c>
      <c r="BV6718" t="s">
        <v>11919</v>
      </c>
    </row>
    <row r="6719" spans="1:74" hidden="1">
      <c r="A6719" s="103" t="s">
        <v>13965</v>
      </c>
      <c r="B6719" s="102">
        <v>45981</v>
      </c>
      <c r="C6719" s="104">
        <f>_xlfn.ISOWEEKNUM(Tabella2[[#This Row],[Date]])</f>
        <v>47</v>
      </c>
      <c r="D6719" s="104" t="s">
        <v>6396</v>
      </c>
      <c r="E6719" s="104" t="s">
        <v>256</v>
      </c>
      <c r="F6719" s="104">
        <v>75</v>
      </c>
      <c r="G6719" s="104" t="s">
        <v>284</v>
      </c>
      <c r="H6719" s="105">
        <v>22</v>
      </c>
      <c r="I6719" s="104"/>
      <c r="J6719" s="104" t="s">
        <v>258</v>
      </c>
      <c r="K6719" s="104" t="s">
        <v>81</v>
      </c>
      <c r="L6719" s="104" t="s">
        <v>259</v>
      </c>
      <c r="M6719" s="104" t="s">
        <v>276</v>
      </c>
      <c r="N6719" s="104"/>
      <c r="O6719" s="106"/>
      <c r="P6719" s="111" t="s">
        <v>2684</v>
      </c>
      <c r="Q6719" s="153" t="s">
        <v>541</v>
      </c>
      <c r="R6719" s="153" t="s">
        <v>10080</v>
      </c>
      <c r="S6719" s="153">
        <f>Tabella2[[#This Row],[PLD STOP]]-Tabella2[[#This Row],[PLD START]]</f>
        <v>4.166666666666663E-2</v>
      </c>
      <c r="T6719" s="153">
        <v>0.46180555555555558</v>
      </c>
      <c r="U6719" s="153">
        <v>0.5</v>
      </c>
      <c r="V6719" s="153">
        <f>IF(ISBLANK(T6719),"",Tabella2[[#This Row],[ACT STOP]]-Tabella2[[#This Row],[ACT START]])</f>
        <v>3.819444444444442E-2</v>
      </c>
      <c r="W6719" s="104" t="s">
        <v>92</v>
      </c>
      <c r="X6719" s="104" t="s">
        <v>91</v>
      </c>
      <c r="Y6719" s="110"/>
      <c r="Z6719" s="106"/>
      <c r="AA6719" s="104"/>
      <c r="AB6719" s="107"/>
      <c r="AC6719" s="72">
        <f>IF(OR(Tabella2[[#This Row],[OUTCOME]]="DCO",Tabella2[[#This Row],[OUTCOME]]="SDC"),1,0)</f>
        <v>1</v>
      </c>
      <c r="AH6719" s="70"/>
      <c r="AI6719" s="70"/>
      <c r="AJ6719">
        <f>IF(OR(Tabella2[[#This Row],[OUTCOME]]="DNCO", Tabella2[[#This Row],[OUTCOME]]="SDNC"),1,0)</f>
        <v>0</v>
      </c>
      <c r="AL6719" s="70"/>
      <c r="BM6719" s="135">
        <f>Tabella2[[#This Row],[ACT START]]</f>
        <v>0.46180555555555558</v>
      </c>
      <c r="BN6719" s="136">
        <f>Tabella2[[#This Row],[ACT STOP]]</f>
        <v>0.5</v>
      </c>
      <c r="BO6719" s="101"/>
      <c r="BR6719" s="109" t="str">
        <f t="shared" si="125"/>
        <v>SH-25-6708</v>
      </c>
      <c r="BS6719" s="109" t="s">
        <v>295</v>
      </c>
      <c r="BT6719" t="str">
        <f>Tabella2[[#This Row],[OUTCOME]]</f>
        <v>DCO</v>
      </c>
      <c r="BU6719" t="str">
        <f>_xlfn.CONCAT(Tabella2[[#This Row],[NAME SP]],Tabella2[[#This Row],[ID SP]]," - ",Tabella2[[#This Row],[SYLLABUS NO]])</f>
        <v>QATAR75 - PT ERT02</v>
      </c>
      <c r="BV6719" t="s">
        <v>11971</v>
      </c>
    </row>
    <row r="6720" spans="1:74" hidden="1">
      <c r="A6720" s="103" t="s">
        <v>13966</v>
      </c>
      <c r="B6720" s="102">
        <v>45981</v>
      </c>
      <c r="C6720" s="104">
        <f>_xlfn.ISOWEEKNUM(Tabella2[[#This Row],[Date]])</f>
        <v>47</v>
      </c>
      <c r="D6720" s="104" t="s">
        <v>9740</v>
      </c>
      <c r="E6720" s="104" t="s">
        <v>284</v>
      </c>
      <c r="F6720" s="104">
        <v>87</v>
      </c>
      <c r="G6720" s="104" t="s">
        <v>257</v>
      </c>
      <c r="H6720" s="105">
        <v>9</v>
      </c>
      <c r="I6720" s="104"/>
      <c r="J6720" s="104" t="s">
        <v>258</v>
      </c>
      <c r="K6720" s="104" t="s">
        <v>79</v>
      </c>
      <c r="L6720" s="104" t="s">
        <v>299</v>
      </c>
      <c r="M6720" s="104" t="s">
        <v>260</v>
      </c>
      <c r="N6720" s="104"/>
      <c r="O6720" s="108" t="str">
        <f>A6721</f>
        <v>19126</v>
      </c>
      <c r="P6720" s="111" t="s">
        <v>575</v>
      </c>
      <c r="Q6720" s="153" t="s">
        <v>4385</v>
      </c>
      <c r="R6720" s="153" t="s">
        <v>13852</v>
      </c>
      <c r="S6720" s="153">
        <f>Tabella2[[#This Row],[PLD STOP]]-Tabella2[[#This Row],[PLD START]]</f>
        <v>4.166666666666663E-2</v>
      </c>
      <c r="T6720" s="153" t="s">
        <v>4385</v>
      </c>
      <c r="U6720" s="153" t="s">
        <v>13852</v>
      </c>
      <c r="V6720" s="153">
        <f>IF(ISBLANK(T6720),"",Tabella2[[#This Row],[ACT STOP]]-Tabella2[[#This Row],[ACT START]])</f>
        <v>4.166666666666663E-2</v>
      </c>
      <c r="W6720" s="104" t="s">
        <v>92</v>
      </c>
      <c r="X6720" s="104" t="s">
        <v>91</v>
      </c>
      <c r="Y6720" s="110"/>
      <c r="Z6720" s="106"/>
      <c r="AA6720" s="104"/>
      <c r="AB6720" s="107"/>
      <c r="AC6720" s="72">
        <f>IF(OR(Tabella2[[#This Row],[OUTCOME]]="DCO",Tabella2[[#This Row],[OUTCOME]]="SDC"),1,0)</f>
        <v>1</v>
      </c>
      <c r="AH6720" s="70"/>
      <c r="AI6720" s="70"/>
      <c r="AJ6720">
        <f>IF(OR(Tabella2[[#This Row],[OUTCOME]]="DNCO", Tabella2[[#This Row],[OUTCOME]]="SDNC"),1,0)</f>
        <v>0</v>
      </c>
      <c r="AL6720" s="70"/>
      <c r="BM6720" s="135" t="str">
        <f>Tabella2[[#This Row],[ACT START]]</f>
        <v>12:45</v>
      </c>
      <c r="BN6720" s="136" t="str">
        <f>Tabella2[[#This Row],[ACT STOP]]</f>
        <v>13:45</v>
      </c>
      <c r="BO6720" s="101"/>
      <c r="BR6720" s="109" t="str">
        <f t="shared" si="125"/>
        <v>SH-25-6709</v>
      </c>
      <c r="BS6720" s="109" t="s">
        <v>318</v>
      </c>
      <c r="BT6720" t="str">
        <f>Tabella2[[#This Row],[OUTCOME]]</f>
        <v>DCO</v>
      </c>
      <c r="BU6720" t="str">
        <f>_xlfn.CONCAT(Tabella2[[#This Row],[NAME SP]],Tabella2[[#This Row],[ID SP]]," - ",Tabella2[[#This Row],[SYLLABUS NO]])</f>
        <v>IFTS87 - NET BFFNVG01</v>
      </c>
      <c r="BV6720" t="s">
        <v>11949</v>
      </c>
    </row>
    <row r="6721" spans="1:74" hidden="1">
      <c r="A6721" s="103" t="s">
        <v>13967</v>
      </c>
      <c r="B6721" s="102">
        <v>45981</v>
      </c>
      <c r="C6721" s="104">
        <f>_xlfn.ISOWEEKNUM(Tabella2[[#This Row],[Date]])</f>
        <v>47</v>
      </c>
      <c r="D6721" s="104" t="s">
        <v>195</v>
      </c>
      <c r="E6721" s="104" t="s">
        <v>398</v>
      </c>
      <c r="F6721" s="104"/>
      <c r="G6721" s="104" t="s">
        <v>257</v>
      </c>
      <c r="H6721" s="105">
        <v>2</v>
      </c>
      <c r="I6721" s="104"/>
      <c r="J6721" s="104" t="s">
        <v>258</v>
      </c>
      <c r="K6721" s="104" t="s">
        <v>78</v>
      </c>
      <c r="L6721" s="104" t="s">
        <v>299</v>
      </c>
      <c r="M6721" s="104" t="s">
        <v>260</v>
      </c>
      <c r="N6721" s="104"/>
      <c r="O6721" s="108" t="str">
        <f>A6720</f>
        <v>19125</v>
      </c>
      <c r="P6721" s="111" t="s">
        <v>300</v>
      </c>
      <c r="Q6721" s="153" t="s">
        <v>4385</v>
      </c>
      <c r="R6721" s="153" t="s">
        <v>13852</v>
      </c>
      <c r="S6721" s="153">
        <f>Tabella2[[#This Row],[PLD STOP]]-Tabella2[[#This Row],[PLD START]]</f>
        <v>4.166666666666663E-2</v>
      </c>
      <c r="T6721" s="153" t="s">
        <v>4385</v>
      </c>
      <c r="U6721" s="153" t="s">
        <v>13852</v>
      </c>
      <c r="V6721" s="153">
        <f>IF(ISBLANK(T6721),"",Tabella2[[#This Row],[ACT STOP]]-Tabella2[[#This Row],[ACT START]])</f>
        <v>4.166666666666663E-2</v>
      </c>
      <c r="W6721" s="104" t="s">
        <v>122</v>
      </c>
      <c r="X6721" s="104" t="s">
        <v>91</v>
      </c>
      <c r="Y6721" s="110"/>
      <c r="Z6721" s="106"/>
      <c r="AA6721" s="104"/>
      <c r="AB6721" s="107"/>
      <c r="AC6721" s="72">
        <f>IF(OR(Tabella2[[#This Row],[OUTCOME]]="DCO",Tabella2[[#This Row],[OUTCOME]]="SDC"),1,0)</f>
        <v>1</v>
      </c>
      <c r="AH6721" s="70"/>
      <c r="AI6721" s="70"/>
      <c r="AJ6721">
        <f>IF(OR(Tabella2[[#This Row],[OUTCOME]]="DNCO", Tabella2[[#This Row],[OUTCOME]]="SDNC"),1,0)</f>
        <v>0</v>
      </c>
      <c r="AL6721" s="70"/>
      <c r="BM6721" s="135" t="str">
        <f>Tabella2[[#This Row],[ACT START]]</f>
        <v>12:45</v>
      </c>
      <c r="BN6721" s="136" t="str">
        <f>Tabella2[[#This Row],[ACT STOP]]</f>
        <v>13:45</v>
      </c>
      <c r="BO6721" s="101"/>
      <c r="BR6721" s="109" t="str">
        <f t="shared" si="125"/>
        <v>SH-25-6710</v>
      </c>
      <c r="BS6721" s="109" t="s">
        <v>368</v>
      </c>
      <c r="BT6721" t="str">
        <f>Tabella2[[#This Row],[OUTCOME]]</f>
        <v>SDC</v>
      </c>
      <c r="BU6721" t="str">
        <f>_xlfn.CONCAT(Tabella2[[#This Row],[NAME SP]],Tabella2[[#This Row],[ID SP]]," - ",Tabella2[[#This Row],[SYLLABUS NO]])</f>
        <v>Support IFTS - SUPP</v>
      </c>
    </row>
    <row r="6722" spans="1:74" hidden="1">
      <c r="A6722" s="103" t="s">
        <v>13968</v>
      </c>
      <c r="B6722" s="102">
        <v>45981</v>
      </c>
      <c r="C6722" s="104">
        <f>_xlfn.ISOWEEKNUM(Tabella2[[#This Row],[Date]])</f>
        <v>47</v>
      </c>
      <c r="D6722" s="104" t="s">
        <v>763</v>
      </c>
      <c r="E6722" s="104" t="s">
        <v>256</v>
      </c>
      <c r="F6722" s="104">
        <v>68</v>
      </c>
      <c r="G6722" s="104" t="s">
        <v>284</v>
      </c>
      <c r="H6722" s="105">
        <v>23</v>
      </c>
      <c r="I6722" s="104"/>
      <c r="J6722" s="104" t="s">
        <v>258</v>
      </c>
      <c r="K6722" s="104" t="s">
        <v>83</v>
      </c>
      <c r="L6722" s="104" t="s">
        <v>299</v>
      </c>
      <c r="M6722" s="104" t="s">
        <v>276</v>
      </c>
      <c r="N6722" s="104"/>
      <c r="O6722" s="108" t="str">
        <f>A6723</f>
        <v>19128</v>
      </c>
      <c r="P6722" s="111" t="s">
        <v>844</v>
      </c>
      <c r="Q6722" s="153" t="s">
        <v>4385</v>
      </c>
      <c r="R6722" s="153" t="s">
        <v>13852</v>
      </c>
      <c r="S6722" s="153">
        <f>Tabella2[[#This Row],[PLD STOP]]-Tabella2[[#This Row],[PLD START]]</f>
        <v>4.166666666666663E-2</v>
      </c>
      <c r="T6722" s="153" t="s">
        <v>4385</v>
      </c>
      <c r="U6722" s="153" t="s">
        <v>13852</v>
      </c>
      <c r="V6722" s="153">
        <f>IF(ISBLANK(T6722),"",Tabella2[[#This Row],[ACT STOP]]-Tabella2[[#This Row],[ACT START]])</f>
        <v>4.166666666666663E-2</v>
      </c>
      <c r="W6722" s="104" t="s">
        <v>92</v>
      </c>
      <c r="X6722" s="104" t="s">
        <v>91</v>
      </c>
      <c r="Y6722" s="110"/>
      <c r="Z6722" s="106"/>
      <c r="AA6722" s="104"/>
      <c r="AB6722" s="107"/>
      <c r="AC6722" s="72">
        <f>IF(OR(Tabella2[[#This Row],[OUTCOME]]="DCO",Tabella2[[#This Row],[OUTCOME]]="SDC"),1,0)</f>
        <v>1</v>
      </c>
      <c r="AH6722" s="70"/>
      <c r="AI6722" s="70"/>
      <c r="AJ6722">
        <f>IF(OR(Tabella2[[#This Row],[OUTCOME]]="DNCO", Tabella2[[#This Row],[OUTCOME]]="SDNC"),1,0)</f>
        <v>0</v>
      </c>
      <c r="AL6722" s="70"/>
      <c r="BM6722" s="135" t="str">
        <f>Tabella2[[#This Row],[ACT START]]</f>
        <v>12:45</v>
      </c>
      <c r="BN6722" s="136" t="str">
        <f>Tabella2[[#This Row],[ACT STOP]]</f>
        <v>13:45</v>
      </c>
      <c r="BO6722" s="101"/>
      <c r="BR6722" s="109" t="str">
        <f t="shared" si="125"/>
        <v>SH-25-6711</v>
      </c>
      <c r="BS6722" s="109" t="s">
        <v>358</v>
      </c>
      <c r="BT6722" t="str">
        <f>Tabella2[[#This Row],[OUTCOME]]</f>
        <v>DCO</v>
      </c>
      <c r="BU6722" t="str">
        <f>_xlfn.CONCAT(Tabella2[[#This Row],[NAME SP]],Tabella2[[#This Row],[ID SP]]," - ",Tabella2[[#This Row],[SYLLABUS NO]])</f>
        <v>QATAR68 - FMSC HACM02</v>
      </c>
      <c r="BV6722" t="s">
        <v>11998</v>
      </c>
    </row>
    <row r="6723" spans="1:74" hidden="1">
      <c r="A6723" s="103" t="s">
        <v>13969</v>
      </c>
      <c r="B6723" s="102">
        <v>45981</v>
      </c>
      <c r="C6723" s="104">
        <f>_xlfn.ISOWEEKNUM(Tabella2[[#This Row],[Date]])</f>
        <v>47</v>
      </c>
      <c r="D6723" s="104" t="s">
        <v>195</v>
      </c>
      <c r="E6723" s="104" t="s">
        <v>298</v>
      </c>
      <c r="F6723" s="104"/>
      <c r="G6723" s="104" t="s">
        <v>257</v>
      </c>
      <c r="H6723" s="105">
        <v>17</v>
      </c>
      <c r="I6723" s="104"/>
      <c r="J6723" s="104" t="s">
        <v>258</v>
      </c>
      <c r="K6723" s="104" t="s">
        <v>80</v>
      </c>
      <c r="L6723" s="104" t="s">
        <v>299</v>
      </c>
      <c r="M6723" s="104" t="s">
        <v>276</v>
      </c>
      <c r="N6723" s="104"/>
      <c r="O6723" s="108" t="str">
        <f>A6722</f>
        <v>19127</v>
      </c>
      <c r="P6723" s="111" t="s">
        <v>300</v>
      </c>
      <c r="Q6723" s="153" t="s">
        <v>4385</v>
      </c>
      <c r="R6723" s="153" t="s">
        <v>13852</v>
      </c>
      <c r="S6723" s="153">
        <f>Tabella2[[#This Row],[PLD STOP]]-Tabella2[[#This Row],[PLD START]]</f>
        <v>4.166666666666663E-2</v>
      </c>
      <c r="T6723" s="153" t="s">
        <v>4385</v>
      </c>
      <c r="U6723" s="153" t="s">
        <v>13852</v>
      </c>
      <c r="V6723" s="153">
        <f>IF(ISBLANK(T6723),"",Tabella2[[#This Row],[ACT STOP]]-Tabella2[[#This Row],[ACT START]])</f>
        <v>4.166666666666663E-2</v>
      </c>
      <c r="W6723" s="104" t="s">
        <v>122</v>
      </c>
      <c r="X6723" s="104" t="s">
        <v>91</v>
      </c>
      <c r="Y6723" s="110"/>
      <c r="Z6723" s="106"/>
      <c r="AA6723" s="104"/>
      <c r="AB6723" s="107"/>
      <c r="AC6723" s="72">
        <f>IF(OR(Tabella2[[#This Row],[OUTCOME]]="DCO",Tabella2[[#This Row],[OUTCOME]]="SDC"),1,0)</f>
        <v>1</v>
      </c>
      <c r="AH6723" s="70"/>
      <c r="AI6723" s="70"/>
      <c r="AJ6723">
        <f>IF(OR(Tabella2[[#This Row],[OUTCOME]]="DNCO", Tabella2[[#This Row],[OUTCOME]]="SDNC"),1,0)</f>
        <v>0</v>
      </c>
      <c r="AL6723" s="70"/>
      <c r="BM6723" s="135" t="str">
        <f>Tabella2[[#This Row],[ACT START]]</f>
        <v>12:45</v>
      </c>
      <c r="BN6723" s="136" t="str">
        <f>Tabella2[[#This Row],[ACT STOP]]</f>
        <v>13:45</v>
      </c>
      <c r="BO6723" s="101"/>
      <c r="BR6723" s="109" t="str">
        <f t="shared" si="125"/>
        <v>SH-25-6712</v>
      </c>
      <c r="BS6723" s="109" t="s">
        <v>393</v>
      </c>
      <c r="BT6723" t="str">
        <f>Tabella2[[#This Row],[OUTCOME]]</f>
        <v>SDC</v>
      </c>
      <c r="BU6723" t="str">
        <f>_xlfn.CONCAT(Tabella2[[#This Row],[NAME SP]],Tabella2[[#This Row],[ID SP]]," - ",Tabella2[[#This Row],[SYLLABUS NO]])</f>
        <v>Support QATAR - SUPP</v>
      </c>
    </row>
    <row r="6724" spans="1:74" hidden="1">
      <c r="A6724" s="103" t="s">
        <v>13970</v>
      </c>
      <c r="B6724" s="102">
        <v>45981</v>
      </c>
      <c r="C6724" s="104">
        <f>_xlfn.ISOWEEKNUM(Tabella2[[#This Row],[Date]])</f>
        <v>47</v>
      </c>
      <c r="D6724" s="104" t="s">
        <v>9764</v>
      </c>
      <c r="E6724" s="104" t="s">
        <v>284</v>
      </c>
      <c r="F6724" s="104">
        <v>78</v>
      </c>
      <c r="G6724" s="104" t="s">
        <v>257</v>
      </c>
      <c r="H6724" s="105">
        <v>32</v>
      </c>
      <c r="I6724" s="104"/>
      <c r="J6724" s="104" t="s">
        <v>258</v>
      </c>
      <c r="K6724" s="104" t="s">
        <v>81</v>
      </c>
      <c r="L6724" s="104" t="s">
        <v>259</v>
      </c>
      <c r="M6724" s="104" t="s">
        <v>461</v>
      </c>
      <c r="N6724" s="104"/>
      <c r="O6724" s="106"/>
      <c r="P6724" s="111" t="s">
        <v>610</v>
      </c>
      <c r="Q6724" s="153" t="s">
        <v>4385</v>
      </c>
      <c r="R6724" s="153" t="s">
        <v>13852</v>
      </c>
      <c r="S6724" s="153">
        <f>Tabella2[[#This Row],[PLD STOP]]-Tabella2[[#This Row],[PLD START]]</f>
        <v>4.166666666666663E-2</v>
      </c>
      <c r="T6724" s="153" t="s">
        <v>4385</v>
      </c>
      <c r="U6724" s="153" t="s">
        <v>13852</v>
      </c>
      <c r="V6724" s="153">
        <f>IF(ISBLANK(T6724),"",Tabella2[[#This Row],[ACT STOP]]-Tabella2[[#This Row],[ACT START]])</f>
        <v>4.166666666666663E-2</v>
      </c>
      <c r="W6724" s="104" t="s">
        <v>92</v>
      </c>
      <c r="X6724" s="104" t="s">
        <v>91</v>
      </c>
      <c r="Y6724" s="110" t="s">
        <v>13990</v>
      </c>
      <c r="Z6724" s="106"/>
      <c r="AA6724" s="104"/>
      <c r="AB6724" s="107"/>
      <c r="AC6724" s="72">
        <f>IF(OR(Tabella2[[#This Row],[OUTCOME]]="DCO",Tabella2[[#This Row],[OUTCOME]]="SDC"),1,0)</f>
        <v>1</v>
      </c>
      <c r="AH6724" s="70"/>
      <c r="AI6724" s="70"/>
      <c r="AJ6724">
        <f>IF(OR(Tabella2[[#This Row],[OUTCOME]]="DNCO", Tabella2[[#This Row],[OUTCOME]]="SDNC"),1,0)</f>
        <v>0</v>
      </c>
      <c r="AL6724" s="70"/>
      <c r="BM6724" s="135" t="str">
        <f>Tabella2[[#This Row],[ACT START]]</f>
        <v>12:45</v>
      </c>
      <c r="BN6724" s="136" t="str">
        <f>Tabella2[[#This Row],[ACT STOP]]</f>
        <v>13:45</v>
      </c>
      <c r="BO6724" s="101"/>
      <c r="BR6724" s="109" t="str">
        <f t="shared" si="125"/>
        <v>SH-25-6713</v>
      </c>
      <c r="BS6724" s="109" t="s">
        <v>356</v>
      </c>
      <c r="BT6724" t="str">
        <f>Tabella2[[#This Row],[OUTCOME]]</f>
        <v>DCO</v>
      </c>
      <c r="BU6724" t="str">
        <f>_xlfn.CONCAT(Tabella2[[#This Row],[NAME SP]],Tabella2[[#This Row],[ID SP]]," - ",Tabella2[[#This Row],[SYLLABUS NO]])</f>
        <v>IFTS78 - FMS CAS02</v>
      </c>
      <c r="BV6724" t="s">
        <v>11877</v>
      </c>
    </row>
    <row r="6725" spans="1:74" hidden="1">
      <c r="A6725" s="103" t="s">
        <v>13971</v>
      </c>
      <c r="B6725" s="102">
        <v>45981</v>
      </c>
      <c r="C6725" s="104">
        <f>_xlfn.ISOWEEKNUM(Tabella2[[#This Row],[Date]])</f>
        <v>47</v>
      </c>
      <c r="D6725" s="104" t="s">
        <v>722</v>
      </c>
      <c r="E6725" s="104" t="s">
        <v>327</v>
      </c>
      <c r="F6725" s="104">
        <v>82</v>
      </c>
      <c r="G6725" s="104" t="s">
        <v>257</v>
      </c>
      <c r="H6725" s="105">
        <v>14</v>
      </c>
      <c r="I6725" s="104" t="s">
        <v>258</v>
      </c>
      <c r="J6725" s="104"/>
      <c r="K6725" s="104" t="s">
        <v>79</v>
      </c>
      <c r="L6725" s="104" t="s">
        <v>299</v>
      </c>
      <c r="M6725" s="104" t="s">
        <v>5716</v>
      </c>
      <c r="N6725" s="104"/>
      <c r="O6725" s="108" t="str">
        <f>A6726</f>
        <v>19131</v>
      </c>
      <c r="P6725" s="111" t="s">
        <v>5781</v>
      </c>
      <c r="Q6725" s="153" t="s">
        <v>8464</v>
      </c>
      <c r="R6725" s="153" t="s">
        <v>13562</v>
      </c>
      <c r="S6725" s="153">
        <f>Tabella2[[#This Row],[PLD STOP]]-Tabella2[[#This Row],[PLD START]]</f>
        <v>4.166666666666663E-2</v>
      </c>
      <c r="T6725" s="153" t="s">
        <v>8464</v>
      </c>
      <c r="U6725" s="153" t="s">
        <v>13562</v>
      </c>
      <c r="V6725" s="153">
        <f>IF(ISBLANK(T6725),"",Tabella2[[#This Row],[ACT STOP]]-Tabella2[[#This Row],[ACT START]])</f>
        <v>4.166666666666663E-2</v>
      </c>
      <c r="W6725" s="104" t="s">
        <v>92</v>
      </c>
      <c r="X6725" s="104" t="s">
        <v>91</v>
      </c>
      <c r="Y6725" s="110"/>
      <c r="Z6725" s="106"/>
      <c r="AA6725" s="104"/>
      <c r="AB6725" s="107"/>
      <c r="AC6725" s="72">
        <f>IF(OR(Tabella2[[#This Row],[OUTCOME]]="DCO",Tabella2[[#This Row],[OUTCOME]]="SDC"),1,0)</f>
        <v>1</v>
      </c>
      <c r="AH6725" s="70"/>
      <c r="AI6725" s="70"/>
      <c r="AJ6725">
        <f>IF(OR(Tabella2[[#This Row],[OUTCOME]]="DNCO", Tabella2[[#This Row],[OUTCOME]]="SDNC"),1,0)</f>
        <v>0</v>
      </c>
      <c r="AL6725" s="70"/>
      <c r="BM6725" s="135" t="str">
        <f>Tabella2[[#This Row],[ACT START]]</f>
        <v>14:15</v>
      </c>
      <c r="BN6725" s="136" t="str">
        <f>Tabella2[[#This Row],[ACT STOP]]</f>
        <v>15:15</v>
      </c>
      <c r="BO6725" s="101"/>
      <c r="BR6725" s="109" t="str">
        <f t="shared" si="125"/>
        <v>SH-25-6714</v>
      </c>
      <c r="BS6725" s="109" t="s">
        <v>372</v>
      </c>
      <c r="BT6725" t="str">
        <f>Tabella2[[#This Row],[OUTCOME]]</f>
        <v>DCO</v>
      </c>
      <c r="BU6725" t="str">
        <f>_xlfn.CONCAT(Tabella2[[#This Row],[NAME SP]],Tabella2[[#This Row],[ID SP]]," - ",Tabella2[[#This Row],[SYLLABUS NO]])</f>
        <v>AMI82 - SD AAI02</v>
      </c>
      <c r="BV6725" t="s">
        <v>11927</v>
      </c>
    </row>
    <row r="6726" spans="1:74" hidden="1">
      <c r="A6726" s="103" t="s">
        <v>13972</v>
      </c>
      <c r="B6726" s="102">
        <v>45981</v>
      </c>
      <c r="C6726" s="104">
        <f>_xlfn.ISOWEEKNUM(Tabella2[[#This Row],[Date]])</f>
        <v>47</v>
      </c>
      <c r="D6726" s="104" t="s">
        <v>722</v>
      </c>
      <c r="E6726" s="104" t="s">
        <v>327</v>
      </c>
      <c r="F6726" s="104">
        <v>77</v>
      </c>
      <c r="G6726" s="104" t="s">
        <v>284</v>
      </c>
      <c r="H6726" s="105">
        <v>9</v>
      </c>
      <c r="I6726" s="104" t="s">
        <v>258</v>
      </c>
      <c r="J6726" s="104"/>
      <c r="K6726" s="104" t="s">
        <v>78</v>
      </c>
      <c r="L6726" s="104" t="s">
        <v>299</v>
      </c>
      <c r="M6726" s="104" t="s">
        <v>5716</v>
      </c>
      <c r="N6726" s="104"/>
      <c r="O6726" s="108" t="str">
        <f>A6725</f>
        <v>19130</v>
      </c>
      <c r="P6726" s="111" t="s">
        <v>5781</v>
      </c>
      <c r="Q6726" s="153" t="s">
        <v>8464</v>
      </c>
      <c r="R6726" s="153" t="s">
        <v>13562</v>
      </c>
      <c r="S6726" s="153">
        <f>Tabella2[[#This Row],[PLD STOP]]-Tabella2[[#This Row],[PLD START]]</f>
        <v>4.166666666666663E-2</v>
      </c>
      <c r="T6726" s="153" t="s">
        <v>8464</v>
      </c>
      <c r="U6726" s="153" t="s">
        <v>13562</v>
      </c>
      <c r="V6726" s="153">
        <f>IF(ISBLANK(T6726),"",Tabella2[[#This Row],[ACT STOP]]-Tabella2[[#This Row],[ACT START]])</f>
        <v>4.166666666666663E-2</v>
      </c>
      <c r="W6726" s="104" t="s">
        <v>122</v>
      </c>
      <c r="X6726" s="104" t="s">
        <v>91</v>
      </c>
      <c r="Y6726" s="110"/>
      <c r="Z6726" s="106"/>
      <c r="AA6726" s="104"/>
      <c r="AB6726" s="107"/>
      <c r="AC6726" s="72">
        <f>IF(OR(Tabella2[[#This Row],[OUTCOME]]="DCO",Tabella2[[#This Row],[OUTCOME]]="SDC"),1,0)</f>
        <v>1</v>
      </c>
      <c r="AH6726" s="70"/>
      <c r="AI6726" s="70"/>
      <c r="AJ6726">
        <f>IF(OR(Tabella2[[#This Row],[OUTCOME]]="DNCO", Tabella2[[#This Row],[OUTCOME]]="SDNC"),1,0)</f>
        <v>0</v>
      </c>
      <c r="AL6726" s="70"/>
      <c r="BM6726" s="135" t="str">
        <f>Tabella2[[#This Row],[ACT START]]</f>
        <v>14:15</v>
      </c>
      <c r="BN6726" s="136" t="str">
        <f>Tabella2[[#This Row],[ACT STOP]]</f>
        <v>15:15</v>
      </c>
      <c r="BO6726" s="101"/>
      <c r="BR6726" s="109" t="str">
        <f t="shared" si="125"/>
        <v>SH-25-6715</v>
      </c>
      <c r="BS6726" s="109" t="s">
        <v>339</v>
      </c>
      <c r="BT6726" t="str">
        <f>Tabella2[[#This Row],[OUTCOME]]</f>
        <v>SDC</v>
      </c>
      <c r="BU6726" t="str">
        <f>_xlfn.CONCAT(Tabella2[[#This Row],[NAME SP]],Tabella2[[#This Row],[ID SP]]," - ",Tabella2[[#This Row],[SYLLABUS NO]])</f>
        <v>AMI77 - SD AAI02</v>
      </c>
      <c r="BV6726" t="s">
        <v>11881</v>
      </c>
    </row>
    <row r="6727" spans="1:74" hidden="1">
      <c r="A6727" s="103" t="s">
        <v>13973</v>
      </c>
      <c r="B6727" s="102">
        <v>45981</v>
      </c>
      <c r="C6727" s="104">
        <f>_xlfn.ISOWEEKNUM(Tabella2[[#This Row],[Date]])</f>
        <v>47</v>
      </c>
      <c r="D6727" s="104" t="s">
        <v>763</v>
      </c>
      <c r="E6727" s="104" t="s">
        <v>256</v>
      </c>
      <c r="F6727" s="104">
        <v>63</v>
      </c>
      <c r="G6727" s="104" t="s">
        <v>257</v>
      </c>
      <c r="H6727" s="105">
        <v>12</v>
      </c>
      <c r="I6727" s="104"/>
      <c r="J6727" s="104" t="s">
        <v>258</v>
      </c>
      <c r="K6727" s="104" t="s">
        <v>83</v>
      </c>
      <c r="L6727" s="104" t="s">
        <v>299</v>
      </c>
      <c r="M6727" s="104" t="s">
        <v>276</v>
      </c>
      <c r="N6727" s="104"/>
      <c r="O6727" s="108" t="str">
        <f>A6728</f>
        <v>19133</v>
      </c>
      <c r="P6727" s="111" t="s">
        <v>456</v>
      </c>
      <c r="Q6727" s="153" t="s">
        <v>8464</v>
      </c>
      <c r="R6727" s="153" t="s">
        <v>13562</v>
      </c>
      <c r="S6727" s="153">
        <f>Tabella2[[#This Row],[PLD STOP]]-Tabella2[[#This Row],[PLD START]]</f>
        <v>4.166666666666663E-2</v>
      </c>
      <c r="T6727" s="153">
        <v>0.59375</v>
      </c>
      <c r="U6727" s="153">
        <v>0.62847222222222221</v>
      </c>
      <c r="V6727" s="153">
        <f>IF(ISBLANK(T6727),"",Tabella2[[#This Row],[ACT STOP]]-Tabella2[[#This Row],[ACT START]])</f>
        <v>3.472222222222221E-2</v>
      </c>
      <c r="W6727" s="104" t="s">
        <v>92</v>
      </c>
      <c r="X6727" s="104" t="s">
        <v>91</v>
      </c>
      <c r="Y6727" s="110"/>
      <c r="Z6727" s="106"/>
      <c r="AA6727" s="104"/>
      <c r="AB6727" s="107"/>
      <c r="AC6727" s="72">
        <f>IF(OR(Tabella2[[#This Row],[OUTCOME]]="DCO",Tabella2[[#This Row],[OUTCOME]]="SDC"),1,0)</f>
        <v>1</v>
      </c>
      <c r="AH6727" s="70"/>
      <c r="AI6727" s="70"/>
      <c r="AJ6727">
        <f>IF(OR(Tabella2[[#This Row],[OUTCOME]]="DNCO", Tabella2[[#This Row],[OUTCOME]]="SDNC"),1,0)</f>
        <v>0</v>
      </c>
      <c r="AL6727" s="70"/>
      <c r="BM6727" s="135">
        <f>Tabella2[[#This Row],[ACT START]]</f>
        <v>0.59375</v>
      </c>
      <c r="BN6727" s="136">
        <f>Tabella2[[#This Row],[ACT STOP]]</f>
        <v>0.62847222222222221</v>
      </c>
      <c r="BO6727" s="101"/>
      <c r="BR6727" s="109" t="str">
        <f t="shared" si="125"/>
        <v>SH-25-6716</v>
      </c>
      <c r="BS6727" s="109" t="s">
        <v>266</v>
      </c>
      <c r="BT6727" t="str">
        <f>Tabella2[[#This Row],[OUTCOME]]</f>
        <v>DCO</v>
      </c>
      <c r="BU6727" t="str">
        <f>_xlfn.CONCAT(Tabella2[[#This Row],[NAME SP]],Tabella2[[#This Row],[ID SP]]," - ",Tabella2[[#This Row],[SYLLABUS NO]])</f>
        <v>QATAR63 - FMSC OACM02</v>
      </c>
      <c r="BV6727" t="s">
        <v>12980</v>
      </c>
    </row>
    <row r="6728" spans="1:74" hidden="1">
      <c r="A6728" s="103" t="s">
        <v>13974</v>
      </c>
      <c r="B6728" s="102">
        <v>45981</v>
      </c>
      <c r="C6728" s="104">
        <f>_xlfn.ISOWEEKNUM(Tabella2[[#This Row],[Date]])</f>
        <v>47</v>
      </c>
      <c r="D6728" s="104" t="s">
        <v>195</v>
      </c>
      <c r="E6728" s="104" t="s">
        <v>298</v>
      </c>
      <c r="F6728" s="104"/>
      <c r="G6728" s="104" t="s">
        <v>257</v>
      </c>
      <c r="H6728" s="105">
        <v>1</v>
      </c>
      <c r="I6728" s="104"/>
      <c r="J6728" s="104" t="s">
        <v>258</v>
      </c>
      <c r="K6728" s="104" t="s">
        <v>80</v>
      </c>
      <c r="L6728" s="104" t="s">
        <v>299</v>
      </c>
      <c r="M6728" s="104" t="s">
        <v>276</v>
      </c>
      <c r="N6728" s="104"/>
      <c r="O6728" s="108" t="str">
        <f>A6727</f>
        <v>19132</v>
      </c>
      <c r="P6728" s="111" t="s">
        <v>300</v>
      </c>
      <c r="Q6728" s="153" t="s">
        <v>8464</v>
      </c>
      <c r="R6728" s="153" t="s">
        <v>13562</v>
      </c>
      <c r="S6728" s="153">
        <f>Tabella2[[#This Row],[PLD STOP]]-Tabella2[[#This Row],[PLD START]]</f>
        <v>4.166666666666663E-2</v>
      </c>
      <c r="T6728" s="153">
        <v>0.59375</v>
      </c>
      <c r="U6728" s="153">
        <v>0.62847222222222221</v>
      </c>
      <c r="V6728" s="153">
        <f>IF(ISBLANK(T6728),"",Tabella2[[#This Row],[ACT STOP]]-Tabella2[[#This Row],[ACT START]])</f>
        <v>3.472222222222221E-2</v>
      </c>
      <c r="W6728" s="104" t="s">
        <v>122</v>
      </c>
      <c r="X6728" s="104" t="s">
        <v>91</v>
      </c>
      <c r="Y6728" s="110"/>
      <c r="Z6728" s="106"/>
      <c r="AA6728" s="104"/>
      <c r="AB6728" s="107"/>
      <c r="AC6728" s="72">
        <f>IF(OR(Tabella2[[#This Row],[OUTCOME]]="DCO",Tabella2[[#This Row],[OUTCOME]]="SDC"),1,0)</f>
        <v>1</v>
      </c>
      <c r="AH6728" s="70"/>
      <c r="AI6728" s="70"/>
      <c r="AJ6728">
        <f>IF(OR(Tabella2[[#This Row],[OUTCOME]]="DNCO", Tabella2[[#This Row],[OUTCOME]]="SDNC"),1,0)</f>
        <v>0</v>
      </c>
      <c r="AL6728" s="70"/>
      <c r="BM6728" s="135">
        <f>Tabella2[[#This Row],[ACT START]]</f>
        <v>0.59375</v>
      </c>
      <c r="BN6728" s="136">
        <f>Tabella2[[#This Row],[ACT STOP]]</f>
        <v>0.62847222222222221</v>
      </c>
      <c r="BO6728" s="101"/>
      <c r="BR6728" s="109" t="str">
        <f t="shared" si="125"/>
        <v>SH-25-6717</v>
      </c>
      <c r="BS6728" s="109" t="s">
        <v>332</v>
      </c>
      <c r="BT6728" t="str">
        <f>Tabella2[[#This Row],[OUTCOME]]</f>
        <v>SDC</v>
      </c>
      <c r="BU6728" t="str">
        <f>_xlfn.CONCAT(Tabella2[[#This Row],[NAME SP]],Tabella2[[#This Row],[ID SP]]," - ",Tabella2[[#This Row],[SYLLABUS NO]])</f>
        <v>Support QATAR - SUPP</v>
      </c>
    </row>
    <row r="6729" spans="1:74" hidden="1">
      <c r="A6729" s="103" t="s">
        <v>13975</v>
      </c>
      <c r="B6729" s="102">
        <v>45981</v>
      </c>
      <c r="C6729" s="104">
        <f>_xlfn.ISOWEEKNUM(Tabella2[[#This Row],[Date]])</f>
        <v>47</v>
      </c>
      <c r="D6729" s="104" t="s">
        <v>9764</v>
      </c>
      <c r="E6729" s="104" t="s">
        <v>284</v>
      </c>
      <c r="F6729" s="104">
        <v>76</v>
      </c>
      <c r="G6729" s="104" t="s">
        <v>284</v>
      </c>
      <c r="H6729" s="105">
        <v>22</v>
      </c>
      <c r="I6729" s="104"/>
      <c r="J6729" s="104" t="s">
        <v>258</v>
      </c>
      <c r="K6729" s="104" t="s">
        <v>81</v>
      </c>
      <c r="L6729" s="104" t="s">
        <v>259</v>
      </c>
      <c r="M6729" s="104" t="s">
        <v>461</v>
      </c>
      <c r="N6729" s="104"/>
      <c r="O6729" s="106"/>
      <c r="P6729" s="111" t="s">
        <v>610</v>
      </c>
      <c r="Q6729" s="153" t="s">
        <v>8464</v>
      </c>
      <c r="R6729" s="153" t="s">
        <v>13562</v>
      </c>
      <c r="S6729" s="153">
        <f>Tabella2[[#This Row],[PLD STOP]]-Tabella2[[#This Row],[PLD START]]</f>
        <v>4.166666666666663E-2</v>
      </c>
      <c r="T6729" s="153">
        <v>0.59375</v>
      </c>
      <c r="U6729" s="153">
        <v>0.63541666666666663</v>
      </c>
      <c r="V6729" s="153">
        <f>IF(ISBLANK(T6729),"",Tabella2[[#This Row],[ACT STOP]]-Tabella2[[#This Row],[ACT START]])</f>
        <v>4.166666666666663E-2</v>
      </c>
      <c r="W6729" s="104" t="s">
        <v>92</v>
      </c>
      <c r="X6729" s="104" t="s">
        <v>91</v>
      </c>
      <c r="Y6729" s="110"/>
      <c r="Z6729" s="106"/>
      <c r="AA6729" s="104"/>
      <c r="AB6729" s="107"/>
      <c r="AC6729" s="72">
        <f>IF(OR(Tabella2[[#This Row],[OUTCOME]]="DCO",Tabella2[[#This Row],[OUTCOME]]="SDC"),1,0)</f>
        <v>1</v>
      </c>
      <c r="AH6729" s="70"/>
      <c r="AI6729" s="70"/>
      <c r="AJ6729">
        <f>IF(OR(Tabella2[[#This Row],[OUTCOME]]="DNCO", Tabella2[[#This Row],[OUTCOME]]="SDNC"),1,0)</f>
        <v>0</v>
      </c>
      <c r="AL6729" s="70"/>
      <c r="BM6729" s="135">
        <f>Tabella2[[#This Row],[ACT START]]</f>
        <v>0.59375</v>
      </c>
      <c r="BN6729" s="136">
        <f>Tabella2[[#This Row],[ACT STOP]]</f>
        <v>0.63541666666666663</v>
      </c>
      <c r="BO6729" s="101"/>
      <c r="BR6729" s="109" t="str">
        <f t="shared" si="125"/>
        <v>SH-25-6718</v>
      </c>
      <c r="BS6729" s="109" t="s">
        <v>295</v>
      </c>
      <c r="BT6729" t="str">
        <f>Tabella2[[#This Row],[OUTCOME]]</f>
        <v>DCO</v>
      </c>
      <c r="BU6729" t="str">
        <f>_xlfn.CONCAT(Tabella2[[#This Row],[NAME SP]],Tabella2[[#This Row],[ID SP]]," - ",Tabella2[[#This Row],[SYLLABUS NO]])</f>
        <v>IFTS76 - FMS CAS02</v>
      </c>
      <c r="BV6729" t="s">
        <v>11885</v>
      </c>
    </row>
    <row r="6730" spans="1:74" hidden="1">
      <c r="A6730" s="103" t="s">
        <v>13976</v>
      </c>
      <c r="B6730" s="102">
        <v>45981</v>
      </c>
      <c r="C6730" s="104">
        <f>_xlfn.ISOWEEKNUM(Tabella2[[#This Row],[Date]])</f>
        <v>47</v>
      </c>
      <c r="D6730" s="104" t="s">
        <v>6396</v>
      </c>
      <c r="E6730" s="104" t="s">
        <v>256</v>
      </c>
      <c r="F6730" s="104">
        <v>70</v>
      </c>
      <c r="G6730" s="104" t="s">
        <v>257</v>
      </c>
      <c r="H6730" s="105">
        <v>2</v>
      </c>
      <c r="I6730" s="104"/>
      <c r="J6730" s="104" t="s">
        <v>258</v>
      </c>
      <c r="K6730" s="104" t="s">
        <v>79</v>
      </c>
      <c r="L6730" s="104" t="s">
        <v>299</v>
      </c>
      <c r="M6730" s="104" t="s">
        <v>276</v>
      </c>
      <c r="N6730" s="104"/>
      <c r="O6730" s="108" t="str">
        <f>A6731</f>
        <v>19136</v>
      </c>
      <c r="P6730" s="111" t="s">
        <v>554</v>
      </c>
      <c r="Q6730" s="153" t="s">
        <v>12109</v>
      </c>
      <c r="R6730" s="153" t="s">
        <v>13853</v>
      </c>
      <c r="S6730" s="153">
        <f>Tabella2[[#This Row],[PLD STOP]]-Tabella2[[#This Row],[PLD START]]</f>
        <v>4.166666666666663E-2</v>
      </c>
      <c r="T6730" s="153" t="s">
        <v>12109</v>
      </c>
      <c r="U6730" s="153" t="s">
        <v>13853</v>
      </c>
      <c r="V6730" s="153">
        <f>IF(ISBLANK(T6730),"",Tabella2[[#This Row],[ACT STOP]]-Tabella2[[#This Row],[ACT START]])</f>
        <v>4.166666666666663E-2</v>
      </c>
      <c r="W6730" s="104" t="s">
        <v>92</v>
      </c>
      <c r="X6730" s="104" t="s">
        <v>91</v>
      </c>
      <c r="Y6730" s="110"/>
      <c r="Z6730" s="106"/>
      <c r="AA6730" s="104"/>
      <c r="AB6730" s="107"/>
      <c r="AC6730" s="72">
        <f>IF(OR(Tabella2[[#This Row],[OUTCOME]]="DCO",Tabella2[[#This Row],[OUTCOME]]="SDC"),1,0)</f>
        <v>1</v>
      </c>
      <c r="AH6730" s="70"/>
      <c r="AI6730" s="70"/>
      <c r="AJ6730">
        <f>IF(OR(Tabella2[[#This Row],[OUTCOME]]="DNCO", Tabella2[[#This Row],[OUTCOME]]="SDNC"),1,0)</f>
        <v>0</v>
      </c>
      <c r="AL6730" s="70"/>
      <c r="BM6730" s="135" t="str">
        <f>Tabella2[[#This Row],[ACT START]]</f>
        <v>15:45</v>
      </c>
      <c r="BN6730" s="136" t="str">
        <f>Tabella2[[#This Row],[ACT STOP]]</f>
        <v>16:45</v>
      </c>
      <c r="BO6730" s="101"/>
      <c r="BR6730" s="109" t="str">
        <f t="shared" si="125"/>
        <v>SH-25-6719</v>
      </c>
      <c r="BS6730" s="109" t="s">
        <v>368</v>
      </c>
      <c r="BT6730" t="str">
        <f>Tabella2[[#This Row],[OUTCOME]]</f>
        <v>DCO</v>
      </c>
      <c r="BU6730" t="str">
        <f>_xlfn.CONCAT(Tabella2[[#This Row],[NAME SP]],Tabella2[[#This Row],[ID SP]]," - ",Tabella2[[#This Row],[SYLLABUS NO]])</f>
        <v>QATAR70 - FMSC DBFM01</v>
      </c>
      <c r="BV6730" t="s">
        <v>12002</v>
      </c>
    </row>
    <row r="6731" spans="1:74" hidden="1">
      <c r="A6731" s="103" t="s">
        <v>13977</v>
      </c>
      <c r="B6731" s="102">
        <v>45981</v>
      </c>
      <c r="C6731" s="104">
        <f>_xlfn.ISOWEEKNUM(Tabella2[[#This Row],[Date]])</f>
        <v>47</v>
      </c>
      <c r="D6731" s="104" t="s">
        <v>195</v>
      </c>
      <c r="E6731" s="104" t="s">
        <v>298</v>
      </c>
      <c r="F6731" s="104"/>
      <c r="G6731" s="104" t="s">
        <v>257</v>
      </c>
      <c r="H6731" s="105">
        <v>9</v>
      </c>
      <c r="I6731" s="104"/>
      <c r="J6731" s="104" t="s">
        <v>258</v>
      </c>
      <c r="K6731" s="104" t="s">
        <v>78</v>
      </c>
      <c r="L6731" s="104" t="s">
        <v>299</v>
      </c>
      <c r="M6731" s="104" t="s">
        <v>276</v>
      </c>
      <c r="N6731" s="104"/>
      <c r="O6731" s="108" t="str">
        <f>A6730</f>
        <v>19135</v>
      </c>
      <c r="P6731" s="111" t="s">
        <v>300</v>
      </c>
      <c r="Q6731" s="153" t="s">
        <v>12109</v>
      </c>
      <c r="R6731" s="153" t="s">
        <v>13853</v>
      </c>
      <c r="S6731" s="153">
        <f>Tabella2[[#This Row],[PLD STOP]]-Tabella2[[#This Row],[PLD START]]</f>
        <v>4.166666666666663E-2</v>
      </c>
      <c r="T6731" s="153" t="s">
        <v>12109</v>
      </c>
      <c r="U6731" s="153" t="s">
        <v>13853</v>
      </c>
      <c r="V6731" s="153">
        <f>IF(ISBLANK(T6731),"",Tabella2[[#This Row],[ACT STOP]]-Tabella2[[#This Row],[ACT START]])</f>
        <v>4.166666666666663E-2</v>
      </c>
      <c r="W6731" s="104" t="s">
        <v>122</v>
      </c>
      <c r="X6731" s="104" t="s">
        <v>91</v>
      </c>
      <c r="Y6731" s="110"/>
      <c r="Z6731" s="106"/>
      <c r="AA6731" s="104"/>
      <c r="AB6731" s="107"/>
      <c r="AC6731" s="72">
        <f>IF(OR(Tabella2[[#This Row],[OUTCOME]]="DCO",Tabella2[[#This Row],[OUTCOME]]="SDC"),1,0)</f>
        <v>1</v>
      </c>
      <c r="AH6731" s="70"/>
      <c r="AI6731" s="70"/>
      <c r="AJ6731">
        <f>IF(OR(Tabella2[[#This Row],[OUTCOME]]="DNCO", Tabella2[[#This Row],[OUTCOME]]="SDNC"),1,0)</f>
        <v>0</v>
      </c>
      <c r="AL6731" s="70"/>
      <c r="BM6731" s="135" t="str">
        <f>Tabella2[[#This Row],[ACT START]]</f>
        <v>15:45</v>
      </c>
      <c r="BN6731" s="136" t="str">
        <f>Tabella2[[#This Row],[ACT STOP]]</f>
        <v>16:45</v>
      </c>
      <c r="BO6731" s="101"/>
      <c r="BR6731" s="109" t="str">
        <f t="shared" si="125"/>
        <v>SH-25-6720</v>
      </c>
      <c r="BS6731" s="109" t="s">
        <v>318</v>
      </c>
      <c r="BT6731" t="str">
        <f>Tabella2[[#This Row],[OUTCOME]]</f>
        <v>SDC</v>
      </c>
      <c r="BU6731" t="str">
        <f>_xlfn.CONCAT(Tabella2[[#This Row],[NAME SP]],Tabella2[[#This Row],[ID SP]]," - ",Tabella2[[#This Row],[SYLLABUS NO]])</f>
        <v>Support QATAR - SUPP</v>
      </c>
    </row>
    <row r="6732" spans="1:74" hidden="1">
      <c r="A6732" s="103" t="s">
        <v>13978</v>
      </c>
      <c r="B6732" s="102">
        <v>45981</v>
      </c>
      <c r="C6732" s="104">
        <f>_xlfn.ISOWEEKNUM(Tabella2[[#This Row],[Date]])</f>
        <v>47</v>
      </c>
      <c r="D6732" s="104" t="s">
        <v>751</v>
      </c>
      <c r="E6732" s="104" t="s">
        <v>256</v>
      </c>
      <c r="F6732" s="104">
        <v>78</v>
      </c>
      <c r="G6732" s="104" t="s">
        <v>257</v>
      </c>
      <c r="H6732" s="105">
        <v>17</v>
      </c>
      <c r="I6732" s="104" t="s">
        <v>258</v>
      </c>
      <c r="J6732" s="104"/>
      <c r="K6732" s="104" t="s">
        <v>83</v>
      </c>
      <c r="L6732" s="104" t="s">
        <v>299</v>
      </c>
      <c r="M6732" s="104" t="s">
        <v>276</v>
      </c>
      <c r="N6732" s="104"/>
      <c r="O6732" s="108" t="str">
        <f>A6733</f>
        <v>19138</v>
      </c>
      <c r="P6732" s="111" t="s">
        <v>829</v>
      </c>
      <c r="Q6732" s="153" t="s">
        <v>12109</v>
      </c>
      <c r="R6732" s="153" t="s">
        <v>13853</v>
      </c>
      <c r="S6732" s="153">
        <f>Tabella2[[#This Row],[PLD STOP]]-Tabella2[[#This Row],[PLD START]]</f>
        <v>4.166666666666663E-2</v>
      </c>
      <c r="T6732" s="153">
        <v>0.65625</v>
      </c>
      <c r="U6732" s="153">
        <v>0.69791666666666663</v>
      </c>
      <c r="V6732" s="153">
        <f>IF(ISBLANK(T6732),"",Tabella2[[#This Row],[ACT STOP]]-Tabella2[[#This Row],[ACT START]])</f>
        <v>4.166666666666663E-2</v>
      </c>
      <c r="W6732" s="104" t="s">
        <v>92</v>
      </c>
      <c r="X6732" s="104" t="s">
        <v>91</v>
      </c>
      <c r="Y6732" s="110"/>
      <c r="Z6732" s="106"/>
      <c r="AA6732" s="104"/>
      <c r="AB6732" s="107"/>
      <c r="AC6732" s="72">
        <f>IF(OR(Tabella2[[#This Row],[OUTCOME]]="DCO",Tabella2[[#This Row],[OUTCOME]]="SDC"),1,0)</f>
        <v>1</v>
      </c>
      <c r="AH6732" s="70"/>
      <c r="AI6732" s="70"/>
      <c r="AJ6732">
        <f>IF(OR(Tabella2[[#This Row],[OUTCOME]]="DNCO", Tabella2[[#This Row],[OUTCOME]]="SDNC"),1,0)</f>
        <v>0</v>
      </c>
      <c r="AL6732" s="70"/>
      <c r="BM6732" s="135">
        <f>Tabella2[[#This Row],[ACT START]]</f>
        <v>0.65625</v>
      </c>
      <c r="BN6732" s="136">
        <f>Tabella2[[#This Row],[ACT STOP]]</f>
        <v>0.69791666666666663</v>
      </c>
      <c r="BO6732" s="101"/>
      <c r="BR6732" s="109" t="str">
        <f t="shared" si="125"/>
        <v>SH-25-6721</v>
      </c>
      <c r="BS6732" s="109" t="s">
        <v>393</v>
      </c>
      <c r="BT6732" t="str">
        <f>Tabella2[[#This Row],[OUTCOME]]</f>
        <v>DCO</v>
      </c>
      <c r="BU6732" t="str">
        <f>_xlfn.CONCAT(Tabella2[[#This Row],[NAME SP]],Tabella2[[#This Row],[ID SP]]," - ",Tabella2[[#This Row],[SYLLABUS NO]])</f>
        <v>QATAR78 - FMSC HACM01</v>
      </c>
      <c r="BV6732" t="s">
        <v>11966</v>
      </c>
    </row>
    <row r="6733" spans="1:74" hidden="1">
      <c r="A6733" s="103" t="s">
        <v>13979</v>
      </c>
      <c r="B6733" s="102">
        <v>45981</v>
      </c>
      <c r="C6733" s="104">
        <f>_xlfn.ISOWEEKNUM(Tabella2[[#This Row],[Date]])</f>
        <v>47</v>
      </c>
      <c r="D6733" s="104" t="s">
        <v>195</v>
      </c>
      <c r="E6733" s="104" t="s">
        <v>298</v>
      </c>
      <c r="F6733" s="104"/>
      <c r="G6733" s="104" t="s">
        <v>284</v>
      </c>
      <c r="H6733" s="105">
        <v>23</v>
      </c>
      <c r="I6733" s="104"/>
      <c r="J6733" s="104" t="s">
        <v>258</v>
      </c>
      <c r="K6733" s="104" t="s">
        <v>80</v>
      </c>
      <c r="L6733" s="104" t="s">
        <v>299</v>
      </c>
      <c r="M6733" s="104" t="s">
        <v>276</v>
      </c>
      <c r="N6733" s="104"/>
      <c r="O6733" s="108" t="str">
        <f>A6732</f>
        <v>19137</v>
      </c>
      <c r="P6733" s="111" t="s">
        <v>300</v>
      </c>
      <c r="Q6733" s="153" t="s">
        <v>12109</v>
      </c>
      <c r="R6733" s="153" t="s">
        <v>13853</v>
      </c>
      <c r="S6733" s="153">
        <f>Tabella2[[#This Row],[PLD STOP]]-Tabella2[[#This Row],[PLD START]]</f>
        <v>4.166666666666663E-2</v>
      </c>
      <c r="T6733" s="153">
        <v>0.65625</v>
      </c>
      <c r="U6733" s="153">
        <v>0.69791666666666663</v>
      </c>
      <c r="V6733" s="153">
        <f>IF(ISBLANK(T6733),"",Tabella2[[#This Row],[ACT STOP]]-Tabella2[[#This Row],[ACT START]])</f>
        <v>4.166666666666663E-2</v>
      </c>
      <c r="W6733" s="104" t="s">
        <v>122</v>
      </c>
      <c r="X6733" s="104" t="s">
        <v>91</v>
      </c>
      <c r="Y6733" s="110"/>
      <c r="Z6733" s="106"/>
      <c r="AA6733" s="104"/>
      <c r="AB6733" s="107"/>
      <c r="AC6733" s="72">
        <f>IF(OR(Tabella2[[#This Row],[OUTCOME]]="DCO",Tabella2[[#This Row],[OUTCOME]]="SDC"),1,0)</f>
        <v>1</v>
      </c>
      <c r="AH6733" s="70"/>
      <c r="AI6733" s="70"/>
      <c r="AJ6733">
        <f>IF(OR(Tabella2[[#This Row],[OUTCOME]]="DNCO", Tabella2[[#This Row],[OUTCOME]]="SDNC"),1,0)</f>
        <v>0</v>
      </c>
      <c r="AL6733" s="70"/>
      <c r="BM6733" s="135">
        <f>Tabella2[[#This Row],[ACT START]]</f>
        <v>0.65625</v>
      </c>
      <c r="BN6733" s="136">
        <f>Tabella2[[#This Row],[ACT STOP]]</f>
        <v>0.69791666666666663</v>
      </c>
      <c r="BO6733" s="101"/>
      <c r="BR6733" s="109" t="str">
        <f t="shared" si="125"/>
        <v>SH-25-6722</v>
      </c>
      <c r="BS6733" s="109" t="s">
        <v>358</v>
      </c>
      <c r="BT6733" t="str">
        <f>Tabella2[[#This Row],[OUTCOME]]</f>
        <v>SDC</v>
      </c>
      <c r="BU6733" t="str">
        <f>_xlfn.CONCAT(Tabella2[[#This Row],[NAME SP]],Tabella2[[#This Row],[ID SP]]," - ",Tabella2[[#This Row],[SYLLABUS NO]])</f>
        <v>Support QATAR - SUPP</v>
      </c>
    </row>
    <row r="6734" spans="1:74" hidden="1">
      <c r="A6734" s="103" t="s">
        <v>13980</v>
      </c>
      <c r="B6734" s="102">
        <v>45981</v>
      </c>
      <c r="C6734" s="104">
        <f>_xlfn.ISOWEEKNUM(Tabella2[[#This Row],[Date]])</f>
        <v>47</v>
      </c>
      <c r="D6734" s="104" t="s">
        <v>9764</v>
      </c>
      <c r="E6734" s="104" t="s">
        <v>284</v>
      </c>
      <c r="F6734" s="104">
        <v>78</v>
      </c>
      <c r="G6734" s="104" t="s">
        <v>257</v>
      </c>
      <c r="H6734" s="105">
        <v>1</v>
      </c>
      <c r="I6734" s="104"/>
      <c r="J6734" s="104" t="s">
        <v>258</v>
      </c>
      <c r="K6734" s="104" t="s">
        <v>79</v>
      </c>
      <c r="L6734" s="104" t="s">
        <v>299</v>
      </c>
      <c r="M6734" s="104" t="s">
        <v>361</v>
      </c>
      <c r="N6734" s="104"/>
      <c r="O6734" s="108" t="str">
        <f>A6735</f>
        <v>19140</v>
      </c>
      <c r="P6734" s="111" t="s">
        <v>539</v>
      </c>
      <c r="Q6734" s="153" t="s">
        <v>12119</v>
      </c>
      <c r="R6734" s="153" t="s">
        <v>13854</v>
      </c>
      <c r="S6734" s="153">
        <f>Tabella2[[#This Row],[PLD STOP]]-Tabella2[[#This Row],[PLD START]]</f>
        <v>4.166666666666663E-2</v>
      </c>
      <c r="T6734" s="153" t="s">
        <v>12119</v>
      </c>
      <c r="U6734" s="153" t="s">
        <v>13854</v>
      </c>
      <c r="V6734" s="153">
        <f>IF(ISBLANK(T6734),"",Tabella2[[#This Row],[ACT STOP]]-Tabella2[[#This Row],[ACT START]])</f>
        <v>4.166666666666663E-2</v>
      </c>
      <c r="W6734" s="104" t="s">
        <v>92</v>
      </c>
      <c r="X6734" s="104" t="s">
        <v>91</v>
      </c>
      <c r="Y6734" s="110"/>
      <c r="Z6734" s="106"/>
      <c r="AA6734" s="104"/>
      <c r="AB6734" s="107"/>
      <c r="AC6734" s="72">
        <f>IF(OR(Tabella2[[#This Row],[OUTCOME]]="DCO",Tabella2[[#This Row],[OUTCOME]]="SDC"),1,0)</f>
        <v>1</v>
      </c>
      <c r="AH6734" s="70"/>
      <c r="AI6734" s="70"/>
      <c r="AJ6734">
        <f>IF(OR(Tabella2[[#This Row],[OUTCOME]]="DNCO", Tabella2[[#This Row],[OUTCOME]]="SDNC"),1,0)</f>
        <v>0</v>
      </c>
      <c r="AL6734" s="70"/>
      <c r="BL6734" t="s">
        <v>14014</v>
      </c>
      <c r="BM6734" s="135" t="str">
        <f>Tabella2[[#This Row],[ACT START]]</f>
        <v>17:15</v>
      </c>
      <c r="BN6734" s="136" t="str">
        <f>Tabella2[[#This Row],[ACT STOP]]</f>
        <v>18:15</v>
      </c>
      <c r="BO6734" s="101"/>
      <c r="BR6734" s="109" t="str">
        <f t="shared" si="125"/>
        <v>SH-25-6723</v>
      </c>
      <c r="BS6734" s="109" t="s">
        <v>332</v>
      </c>
      <c r="BT6734" t="str">
        <f>Tabella2[[#This Row],[OUTCOME]]</f>
        <v>DCO</v>
      </c>
      <c r="BU6734" t="str">
        <f>_xlfn.CONCAT(Tabella2[[#This Row],[NAME SP]],Tabella2[[#This Row],[ID SP]]," - ",Tabella2[[#This Row],[SYLLABUS NO]])</f>
        <v>IFTS78 - FMSC ARNG01</v>
      </c>
      <c r="BV6734" t="s">
        <v>11877</v>
      </c>
    </row>
    <row r="6735" spans="1:74" hidden="1">
      <c r="A6735" s="103" t="s">
        <v>13981</v>
      </c>
      <c r="B6735" s="102">
        <v>45981</v>
      </c>
      <c r="C6735" s="104">
        <f>_xlfn.ISOWEEKNUM(Tabella2[[#This Row],[Date]])</f>
        <v>47</v>
      </c>
      <c r="D6735" s="104" t="s">
        <v>195</v>
      </c>
      <c r="E6735" s="104" t="s">
        <v>398</v>
      </c>
      <c r="F6735" s="104"/>
      <c r="G6735" s="104" t="s">
        <v>284</v>
      </c>
      <c r="H6735" s="105">
        <v>22</v>
      </c>
      <c r="I6735" s="104"/>
      <c r="J6735" s="104" t="s">
        <v>258</v>
      </c>
      <c r="K6735" s="104" t="s">
        <v>78</v>
      </c>
      <c r="L6735" s="104" t="s">
        <v>299</v>
      </c>
      <c r="M6735" s="104" t="s">
        <v>361</v>
      </c>
      <c r="N6735" s="104"/>
      <c r="O6735" s="108" t="str">
        <f>A6734</f>
        <v>19139</v>
      </c>
      <c r="P6735" s="111" t="s">
        <v>300</v>
      </c>
      <c r="Q6735" s="153" t="s">
        <v>12119</v>
      </c>
      <c r="R6735" s="153" t="s">
        <v>13854</v>
      </c>
      <c r="S6735" s="153">
        <f>Tabella2[[#This Row],[PLD STOP]]-Tabella2[[#This Row],[PLD START]]</f>
        <v>4.166666666666663E-2</v>
      </c>
      <c r="T6735" s="153" t="s">
        <v>12119</v>
      </c>
      <c r="U6735" s="153" t="s">
        <v>13854</v>
      </c>
      <c r="V6735" s="153">
        <f>IF(ISBLANK(T6735),"",Tabella2[[#This Row],[ACT STOP]]-Tabella2[[#This Row],[ACT START]])</f>
        <v>4.166666666666663E-2</v>
      </c>
      <c r="W6735" s="104" t="s">
        <v>122</v>
      </c>
      <c r="X6735" s="104" t="s">
        <v>91</v>
      </c>
      <c r="Y6735" s="110"/>
      <c r="Z6735" s="106"/>
      <c r="AA6735" s="104"/>
      <c r="AB6735" s="107"/>
      <c r="AC6735" s="72">
        <f>IF(OR(Tabella2[[#This Row],[OUTCOME]]="DCO",Tabella2[[#This Row],[OUTCOME]]="SDC"),1,0)</f>
        <v>1</v>
      </c>
      <c r="AH6735" s="70"/>
      <c r="AI6735" s="70"/>
      <c r="AJ6735">
        <f>IF(OR(Tabella2[[#This Row],[OUTCOME]]="DNCO", Tabella2[[#This Row],[OUTCOME]]="SDNC"),1,0)</f>
        <v>0</v>
      </c>
      <c r="AL6735" s="70"/>
      <c r="BM6735" s="135" t="str">
        <f>Tabella2[[#This Row],[ACT START]]</f>
        <v>17:15</v>
      </c>
      <c r="BN6735" s="136" t="str">
        <f>Tabella2[[#This Row],[ACT STOP]]</f>
        <v>18:15</v>
      </c>
      <c r="BO6735" s="101"/>
      <c r="BR6735" s="109" t="str">
        <f t="shared" si="125"/>
        <v>SH-25-6724</v>
      </c>
      <c r="BS6735" s="109" t="s">
        <v>295</v>
      </c>
      <c r="BT6735" t="str">
        <f>Tabella2[[#This Row],[OUTCOME]]</f>
        <v>SDC</v>
      </c>
      <c r="BU6735" t="str">
        <f>_xlfn.CONCAT(Tabella2[[#This Row],[NAME SP]],Tabella2[[#This Row],[ID SP]]," - ",Tabella2[[#This Row],[SYLLABUS NO]])</f>
        <v>Support IFTS - SUPP</v>
      </c>
    </row>
    <row r="6736" spans="1:74" hidden="1">
      <c r="A6736" s="103" t="s">
        <v>13982</v>
      </c>
      <c r="B6736" s="102">
        <v>45981</v>
      </c>
      <c r="C6736" s="104">
        <f>_xlfn.ISOWEEKNUM(Tabella2[[#This Row],[Date]])</f>
        <v>47</v>
      </c>
      <c r="D6736" s="104" t="s">
        <v>763</v>
      </c>
      <c r="E6736" s="104" t="s">
        <v>256</v>
      </c>
      <c r="F6736" s="104">
        <v>66</v>
      </c>
      <c r="G6736" s="104" t="s">
        <v>284</v>
      </c>
      <c r="H6736" s="105">
        <v>9</v>
      </c>
      <c r="I6736" s="104"/>
      <c r="J6736" s="104" t="s">
        <v>258</v>
      </c>
      <c r="K6736" s="104" t="s">
        <v>83</v>
      </c>
      <c r="L6736" s="104" t="s">
        <v>299</v>
      </c>
      <c r="M6736" s="104" t="s">
        <v>276</v>
      </c>
      <c r="N6736" s="104"/>
      <c r="O6736" s="108" t="str">
        <f>A6737</f>
        <v>19142</v>
      </c>
      <c r="P6736" s="111" t="s">
        <v>829</v>
      </c>
      <c r="Q6736" s="153" t="s">
        <v>12119</v>
      </c>
      <c r="R6736" s="153" t="s">
        <v>13854</v>
      </c>
      <c r="S6736" s="153">
        <f>Tabella2[[#This Row],[PLD STOP]]-Tabella2[[#This Row],[PLD START]]</f>
        <v>4.166666666666663E-2</v>
      </c>
      <c r="T6736" s="153">
        <v>0.71875</v>
      </c>
      <c r="U6736" s="153">
        <v>0.76041666666666663</v>
      </c>
      <c r="V6736" s="153">
        <f>IF(ISBLANK(T6736),"",Tabella2[[#This Row],[ACT STOP]]-Tabella2[[#This Row],[ACT START]])</f>
        <v>4.166666666666663E-2</v>
      </c>
      <c r="W6736" s="104" t="s">
        <v>92</v>
      </c>
      <c r="X6736" s="104" t="s">
        <v>91</v>
      </c>
      <c r="Y6736" s="110"/>
      <c r="Z6736" s="106"/>
      <c r="AA6736" s="104"/>
      <c r="AB6736" s="107"/>
      <c r="AC6736" s="72">
        <f>IF(OR(Tabella2[[#This Row],[OUTCOME]]="DCO",Tabella2[[#This Row],[OUTCOME]]="SDC"),1,0)</f>
        <v>1</v>
      </c>
      <c r="AH6736" s="70"/>
      <c r="AI6736" s="70"/>
      <c r="AJ6736">
        <f>IF(OR(Tabella2[[#This Row],[OUTCOME]]="DNCO", Tabella2[[#This Row],[OUTCOME]]="SDNC"),1,0)</f>
        <v>0</v>
      </c>
      <c r="AL6736" s="70"/>
      <c r="BM6736" s="135">
        <f>Tabella2[[#This Row],[ACT START]]</f>
        <v>0.71875</v>
      </c>
      <c r="BN6736" s="136">
        <f>Tabella2[[#This Row],[ACT STOP]]</f>
        <v>0.76041666666666663</v>
      </c>
      <c r="BO6736" s="101"/>
      <c r="BR6736" s="109" t="str">
        <f t="shared" si="125"/>
        <v>SH-25-6725</v>
      </c>
      <c r="BS6736" s="109" t="s">
        <v>339</v>
      </c>
      <c r="BT6736" t="str">
        <f>Tabella2[[#This Row],[OUTCOME]]</f>
        <v>DCO</v>
      </c>
      <c r="BU6736" t="str">
        <f>_xlfn.CONCAT(Tabella2[[#This Row],[NAME SP]],Tabella2[[#This Row],[ID SP]]," - ",Tabella2[[#This Row],[SYLLABUS NO]])</f>
        <v>QATAR66 - FMSC HACM01</v>
      </c>
      <c r="BV6736" t="s">
        <v>12985</v>
      </c>
    </row>
    <row r="6737" spans="1:74" hidden="1">
      <c r="A6737" s="103" t="s">
        <v>13983</v>
      </c>
      <c r="B6737" s="102">
        <v>45981</v>
      </c>
      <c r="C6737" s="104">
        <f>_xlfn.ISOWEEKNUM(Tabella2[[#This Row],[Date]])</f>
        <v>47</v>
      </c>
      <c r="D6737" s="104" t="s">
        <v>195</v>
      </c>
      <c r="E6737" s="104" t="s">
        <v>298</v>
      </c>
      <c r="F6737" s="104"/>
      <c r="G6737" s="104" t="s">
        <v>257</v>
      </c>
      <c r="H6737" s="105">
        <v>13</v>
      </c>
      <c r="I6737" s="104"/>
      <c r="J6737" s="104" t="s">
        <v>258</v>
      </c>
      <c r="K6737" s="104" t="s">
        <v>80</v>
      </c>
      <c r="L6737" s="104" t="s">
        <v>299</v>
      </c>
      <c r="M6737" s="104" t="s">
        <v>276</v>
      </c>
      <c r="N6737" s="104"/>
      <c r="O6737" s="108" t="str">
        <f>A6736</f>
        <v>19141</v>
      </c>
      <c r="P6737" s="111" t="s">
        <v>300</v>
      </c>
      <c r="Q6737" s="153" t="s">
        <v>12119</v>
      </c>
      <c r="R6737" s="153" t="s">
        <v>13854</v>
      </c>
      <c r="S6737" s="153">
        <f>Tabella2[[#This Row],[PLD STOP]]-Tabella2[[#This Row],[PLD START]]</f>
        <v>4.166666666666663E-2</v>
      </c>
      <c r="T6737" s="153">
        <v>0.71875</v>
      </c>
      <c r="U6737" s="153">
        <v>0.76041666666666663</v>
      </c>
      <c r="V6737" s="153">
        <f>IF(ISBLANK(T6737),"",Tabella2[[#This Row],[ACT STOP]]-Tabella2[[#This Row],[ACT START]])</f>
        <v>4.166666666666663E-2</v>
      </c>
      <c r="W6737" s="104" t="s">
        <v>122</v>
      </c>
      <c r="X6737" s="104" t="s">
        <v>91</v>
      </c>
      <c r="Y6737" s="110"/>
      <c r="Z6737" s="106"/>
      <c r="AA6737" s="104"/>
      <c r="AB6737" s="107"/>
      <c r="AC6737" s="72">
        <f>IF(OR(Tabella2[[#This Row],[OUTCOME]]="DCO",Tabella2[[#This Row],[OUTCOME]]="SDC"),1,0)</f>
        <v>1</v>
      </c>
      <c r="AH6737" s="70"/>
      <c r="AI6737" s="70"/>
      <c r="AJ6737">
        <f>IF(OR(Tabella2[[#This Row],[OUTCOME]]="DNCO", Tabella2[[#This Row],[OUTCOME]]="SDNC"),1,0)</f>
        <v>0</v>
      </c>
      <c r="AL6737" s="70"/>
      <c r="BM6737" s="135">
        <f>Tabella2[[#This Row],[ACT START]]</f>
        <v>0.71875</v>
      </c>
      <c r="BN6737" s="136">
        <f>Tabella2[[#This Row],[ACT STOP]]</f>
        <v>0.76041666666666663</v>
      </c>
      <c r="BO6737" s="101"/>
      <c r="BR6737" s="109" t="str">
        <f t="shared" si="125"/>
        <v>SH-25-6726</v>
      </c>
      <c r="BS6737" s="109" t="s">
        <v>427</v>
      </c>
      <c r="BT6737" t="str">
        <f>Tabella2[[#This Row],[OUTCOME]]</f>
        <v>SDC</v>
      </c>
      <c r="BU6737" t="str">
        <f>_xlfn.CONCAT(Tabella2[[#This Row],[NAME SP]],Tabella2[[#This Row],[ID SP]]," - ",Tabella2[[#This Row],[SYLLABUS NO]])</f>
        <v>Support QATAR - SUPP</v>
      </c>
    </row>
    <row r="6738" spans="1:74" hidden="1">
      <c r="A6738" s="103" t="s">
        <v>13984</v>
      </c>
      <c r="B6738" s="102">
        <v>45981</v>
      </c>
      <c r="C6738" s="104">
        <f>_xlfn.ISOWEEKNUM(Tabella2[[#This Row],[Date]])</f>
        <v>47</v>
      </c>
      <c r="D6738" s="104" t="s">
        <v>817</v>
      </c>
      <c r="E6738" s="104" t="s">
        <v>284</v>
      </c>
      <c r="F6738" s="104">
        <v>74</v>
      </c>
      <c r="G6738" s="104" t="s">
        <v>257</v>
      </c>
      <c r="H6738" s="105">
        <v>14</v>
      </c>
      <c r="I6738" s="104"/>
      <c r="J6738" s="104" t="s">
        <v>258</v>
      </c>
      <c r="K6738" s="104" t="s">
        <v>81</v>
      </c>
      <c r="L6738" s="104" t="s">
        <v>259</v>
      </c>
      <c r="M6738" s="104" t="s">
        <v>269</v>
      </c>
      <c r="N6738" s="104"/>
      <c r="O6738" s="106"/>
      <c r="P6738" s="111" t="s">
        <v>1814</v>
      </c>
      <c r="Q6738" s="153" t="s">
        <v>12119</v>
      </c>
      <c r="R6738" s="153" t="s">
        <v>13854</v>
      </c>
      <c r="S6738" s="153">
        <f>Tabella2[[#This Row],[PLD STOP]]-Tabella2[[#This Row],[PLD START]]</f>
        <v>4.166666666666663E-2</v>
      </c>
      <c r="T6738" s="153">
        <v>0.71875</v>
      </c>
      <c r="U6738" s="153">
        <v>0.76041666666666663</v>
      </c>
      <c r="V6738" s="153">
        <f>IF(ISBLANK(T6738),"",Tabella2[[#This Row],[ACT STOP]]-Tabella2[[#This Row],[ACT START]])</f>
        <v>4.166666666666663E-2</v>
      </c>
      <c r="W6738" s="104" t="s">
        <v>92</v>
      </c>
      <c r="X6738" s="104" t="s">
        <v>91</v>
      </c>
      <c r="Y6738" s="110"/>
      <c r="Z6738" s="106"/>
      <c r="AA6738" s="104"/>
      <c r="AB6738" s="107"/>
      <c r="AC6738" s="72">
        <f>IF(OR(Tabella2[[#This Row],[OUTCOME]]="DCO",Tabella2[[#This Row],[OUTCOME]]="SDC"),1,0)</f>
        <v>1</v>
      </c>
      <c r="AH6738" s="70"/>
      <c r="AI6738" s="70"/>
      <c r="AJ6738">
        <f>IF(OR(Tabella2[[#This Row],[OUTCOME]]="DNCO", Tabella2[[#This Row],[OUTCOME]]="SDNC"),1,0)</f>
        <v>0</v>
      </c>
      <c r="AL6738" s="70"/>
      <c r="BM6738" s="135">
        <f>Tabella2[[#This Row],[ACT START]]</f>
        <v>0.71875</v>
      </c>
      <c r="BN6738" s="136">
        <f>Tabella2[[#This Row],[ACT STOP]]</f>
        <v>0.76041666666666663</v>
      </c>
      <c r="BO6738" s="101"/>
      <c r="BR6738" s="109" t="str">
        <f t="shared" si="125"/>
        <v>SH-25-6727</v>
      </c>
      <c r="BS6738" s="109" t="s">
        <v>372</v>
      </c>
      <c r="BT6738" t="str">
        <f>Tabella2[[#This Row],[OUTCOME]]</f>
        <v>DCO</v>
      </c>
      <c r="BU6738" t="str">
        <f>_xlfn.CONCAT(Tabella2[[#This Row],[NAME SP]],Tabella2[[#This Row],[ID SP]]," - ",Tabella2[[#This Row],[SYLLABUS NO]])</f>
        <v>IFTS74 - PT R2R01</v>
      </c>
      <c r="BV6738" t="s">
        <v>11990</v>
      </c>
    </row>
    <row r="6739" spans="1:74" hidden="1">
      <c r="A6739" s="103" t="s">
        <v>13985</v>
      </c>
      <c r="B6739" s="102">
        <v>45981</v>
      </c>
      <c r="C6739" s="104">
        <f>_xlfn.ISOWEEKNUM(Tabella2[[#This Row],[Date]])</f>
        <v>47</v>
      </c>
      <c r="D6739" s="104" t="s">
        <v>9764</v>
      </c>
      <c r="E6739" s="104" t="s">
        <v>284</v>
      </c>
      <c r="F6739" s="104">
        <v>76</v>
      </c>
      <c r="G6739" s="104" t="s">
        <v>257</v>
      </c>
      <c r="H6739" s="105">
        <v>2</v>
      </c>
      <c r="I6739" s="104"/>
      <c r="J6739" s="104" t="s">
        <v>258</v>
      </c>
      <c r="K6739" s="104" t="s">
        <v>79</v>
      </c>
      <c r="L6739" s="104" t="s">
        <v>299</v>
      </c>
      <c r="M6739" s="104" t="s">
        <v>361</v>
      </c>
      <c r="N6739" s="104"/>
      <c r="O6739" s="108" t="str">
        <f>A6740</f>
        <v>19145</v>
      </c>
      <c r="P6739" s="111" t="s">
        <v>539</v>
      </c>
      <c r="Q6739" s="153" t="s">
        <v>12127</v>
      </c>
      <c r="R6739" s="153" t="s">
        <v>13855</v>
      </c>
      <c r="S6739" s="153">
        <f>Tabella2[[#This Row],[PLD STOP]]-Tabella2[[#This Row],[PLD START]]</f>
        <v>4.166666666666663E-2</v>
      </c>
      <c r="T6739" s="153" t="s">
        <v>12127</v>
      </c>
      <c r="U6739" s="153" t="s">
        <v>13855</v>
      </c>
      <c r="V6739" s="153">
        <f>IF(ISBLANK(T6739),"",Tabella2[[#This Row],[ACT STOP]]-Tabella2[[#This Row],[ACT START]])</f>
        <v>4.166666666666663E-2</v>
      </c>
      <c r="W6739" s="104" t="s">
        <v>92</v>
      </c>
      <c r="X6739" s="104" t="s">
        <v>91</v>
      </c>
      <c r="Y6739" s="110"/>
      <c r="Z6739" s="106"/>
      <c r="AA6739" s="104"/>
      <c r="AB6739" s="107"/>
      <c r="AC6739" s="72">
        <f>IF(OR(Tabella2[[#This Row],[OUTCOME]]="DCO",Tabella2[[#This Row],[OUTCOME]]="SDC"),1,0)</f>
        <v>1</v>
      </c>
      <c r="AH6739" s="70"/>
      <c r="AI6739" s="70"/>
      <c r="AJ6739">
        <f>IF(OR(Tabella2[[#This Row],[OUTCOME]]="DNCO", Tabella2[[#This Row],[OUTCOME]]="SDNC"),1,0)</f>
        <v>0</v>
      </c>
      <c r="AL6739" s="70"/>
      <c r="BM6739" s="135" t="str">
        <f>Tabella2[[#This Row],[ACT START]]</f>
        <v>18:45</v>
      </c>
      <c r="BN6739" s="136" t="str">
        <f>Tabella2[[#This Row],[ACT STOP]]</f>
        <v>19:45</v>
      </c>
      <c r="BO6739" s="101"/>
      <c r="BR6739" s="109" t="str">
        <f t="shared" si="125"/>
        <v>SH-25-6728</v>
      </c>
      <c r="BS6739" s="109" t="s">
        <v>368</v>
      </c>
      <c r="BT6739" t="str">
        <f>Tabella2[[#This Row],[OUTCOME]]</f>
        <v>DCO</v>
      </c>
      <c r="BU6739" t="str">
        <f>_xlfn.CONCAT(Tabella2[[#This Row],[NAME SP]],Tabella2[[#This Row],[ID SP]]," - ",Tabella2[[#This Row],[SYLLABUS NO]])</f>
        <v>IFTS76 - FMSC ARNG01</v>
      </c>
      <c r="BV6739" t="s">
        <v>11885</v>
      </c>
    </row>
    <row r="6740" spans="1:74" hidden="1">
      <c r="A6740" s="103" t="s">
        <v>13986</v>
      </c>
      <c r="B6740" s="102">
        <v>45981</v>
      </c>
      <c r="C6740" s="104">
        <f>_xlfn.ISOWEEKNUM(Tabella2[[#This Row],[Date]])</f>
        <v>47</v>
      </c>
      <c r="D6740" s="104" t="s">
        <v>195</v>
      </c>
      <c r="E6740" s="104" t="s">
        <v>398</v>
      </c>
      <c r="F6740" s="104"/>
      <c r="G6740" s="104" t="s">
        <v>257</v>
      </c>
      <c r="H6740" s="105">
        <v>32</v>
      </c>
      <c r="I6740" s="104"/>
      <c r="J6740" s="104" t="s">
        <v>258</v>
      </c>
      <c r="K6740" s="104" t="s">
        <v>78</v>
      </c>
      <c r="L6740" s="104" t="s">
        <v>299</v>
      </c>
      <c r="M6740" s="104" t="s">
        <v>361</v>
      </c>
      <c r="N6740" s="104"/>
      <c r="O6740" s="108" t="str">
        <f>A6739</f>
        <v>19144</v>
      </c>
      <c r="P6740" s="111" t="s">
        <v>300</v>
      </c>
      <c r="Q6740" s="153" t="s">
        <v>12127</v>
      </c>
      <c r="R6740" s="153" t="s">
        <v>13855</v>
      </c>
      <c r="S6740" s="153">
        <f>Tabella2[[#This Row],[PLD STOP]]-Tabella2[[#This Row],[PLD START]]</f>
        <v>4.166666666666663E-2</v>
      </c>
      <c r="T6740" s="153" t="s">
        <v>12127</v>
      </c>
      <c r="U6740" s="153" t="s">
        <v>13855</v>
      </c>
      <c r="V6740" s="153">
        <f>IF(ISBLANK(T6740),"",Tabella2[[#This Row],[ACT STOP]]-Tabella2[[#This Row],[ACT START]])</f>
        <v>4.166666666666663E-2</v>
      </c>
      <c r="W6740" s="104" t="s">
        <v>122</v>
      </c>
      <c r="X6740" s="104" t="s">
        <v>91</v>
      </c>
      <c r="Y6740" s="110"/>
      <c r="Z6740" s="106"/>
      <c r="AA6740" s="104"/>
      <c r="AB6740" s="107"/>
      <c r="AC6740" s="72">
        <f>IF(OR(Tabella2[[#This Row],[OUTCOME]]="DCO",Tabella2[[#This Row],[OUTCOME]]="SDC"),1,0)</f>
        <v>1</v>
      </c>
      <c r="AH6740" s="70"/>
      <c r="AI6740" s="70"/>
      <c r="AJ6740">
        <f>IF(OR(Tabella2[[#This Row],[OUTCOME]]="DNCO", Tabella2[[#This Row],[OUTCOME]]="SDNC"),1,0)</f>
        <v>0</v>
      </c>
      <c r="AL6740" s="70"/>
      <c r="BM6740" s="135" t="str">
        <f>Tabella2[[#This Row],[ACT START]]</f>
        <v>18:45</v>
      </c>
      <c r="BN6740" s="136" t="str">
        <f>Tabella2[[#This Row],[ACT STOP]]</f>
        <v>19:45</v>
      </c>
      <c r="BO6740" s="101"/>
      <c r="BR6740" s="109" t="str">
        <f t="shared" si="125"/>
        <v>SH-25-6729</v>
      </c>
      <c r="BS6740" s="109" t="s">
        <v>356</v>
      </c>
      <c r="BT6740" t="str">
        <f>Tabella2[[#This Row],[OUTCOME]]</f>
        <v>SDC</v>
      </c>
      <c r="BU6740" t="str">
        <f>_xlfn.CONCAT(Tabella2[[#This Row],[NAME SP]],Tabella2[[#This Row],[ID SP]]," - ",Tabella2[[#This Row],[SYLLABUS NO]])</f>
        <v>Support IFTS - SUPP</v>
      </c>
    </row>
    <row r="6741" spans="1:74" hidden="1">
      <c r="A6741" s="103" t="s">
        <v>13987</v>
      </c>
      <c r="B6741" s="102">
        <v>45981</v>
      </c>
      <c r="C6741" s="104">
        <f>_xlfn.ISOWEEKNUM(Tabella2[[#This Row],[Date]])</f>
        <v>47</v>
      </c>
      <c r="D6741" s="104" t="s">
        <v>722</v>
      </c>
      <c r="E6741" s="104" t="s">
        <v>327</v>
      </c>
      <c r="F6741" s="104">
        <v>76</v>
      </c>
      <c r="G6741" s="104" t="s">
        <v>257</v>
      </c>
      <c r="H6741" s="105">
        <v>9</v>
      </c>
      <c r="I6741" s="104" t="s">
        <v>258</v>
      </c>
      <c r="J6741" s="104"/>
      <c r="K6741" s="104" t="s">
        <v>83</v>
      </c>
      <c r="L6741" s="104" t="s">
        <v>299</v>
      </c>
      <c r="M6741" s="104" t="s">
        <v>5716</v>
      </c>
      <c r="N6741" s="104"/>
      <c r="O6741" s="108" t="str">
        <f>A6742</f>
        <v>19147</v>
      </c>
      <c r="P6741" s="111" t="s">
        <v>5717</v>
      </c>
      <c r="Q6741" s="153" t="s">
        <v>12127</v>
      </c>
      <c r="R6741" s="153" t="s">
        <v>13855</v>
      </c>
      <c r="S6741" s="153">
        <f>Tabella2[[#This Row],[PLD STOP]]-Tabella2[[#This Row],[PLD START]]</f>
        <v>4.166666666666663E-2</v>
      </c>
      <c r="T6741" s="153">
        <v>0.78125</v>
      </c>
      <c r="U6741" s="153">
        <v>0.81597222222222221</v>
      </c>
      <c r="V6741" s="153">
        <f>IF(ISBLANK(T6741),"",Tabella2[[#This Row],[ACT STOP]]-Tabella2[[#This Row],[ACT START]])</f>
        <v>3.472222222222221E-2</v>
      </c>
      <c r="W6741" s="104" t="s">
        <v>92</v>
      </c>
      <c r="X6741" s="104" t="s">
        <v>91</v>
      </c>
      <c r="Y6741" s="110"/>
      <c r="Z6741" s="106"/>
      <c r="AA6741" s="104"/>
      <c r="AB6741" s="107"/>
      <c r="AC6741" s="72">
        <f>IF(OR(Tabella2[[#This Row],[OUTCOME]]="DCO",Tabella2[[#This Row],[OUTCOME]]="SDC"),1,0)</f>
        <v>1</v>
      </c>
      <c r="AH6741" s="70"/>
      <c r="AI6741" s="70"/>
      <c r="AJ6741">
        <f>IF(OR(Tabella2[[#This Row],[OUTCOME]]="DNCO", Tabella2[[#This Row],[OUTCOME]]="SDNC"),1,0)</f>
        <v>0</v>
      </c>
      <c r="AL6741" s="70"/>
      <c r="BM6741" s="135">
        <f>Tabella2[[#This Row],[ACT START]]</f>
        <v>0.78125</v>
      </c>
      <c r="BN6741" s="136">
        <f>Tabella2[[#This Row],[ACT STOP]]</f>
        <v>0.81597222222222221</v>
      </c>
      <c r="BO6741" s="101"/>
      <c r="BR6741" s="109" t="str">
        <f t="shared" si="125"/>
        <v>SH-25-6730</v>
      </c>
      <c r="BS6741" s="109" t="s">
        <v>318</v>
      </c>
      <c r="BT6741" t="str">
        <f>Tabella2[[#This Row],[OUTCOME]]</f>
        <v>DCO</v>
      </c>
      <c r="BU6741" t="str">
        <f>_xlfn.CONCAT(Tabella2[[#This Row],[NAME SP]],Tabella2[[#This Row],[ID SP]]," - ",Tabella2[[#This Row],[SYLLABUS NO]])</f>
        <v>AMI76 - SD AAI01</v>
      </c>
      <c r="BV6741" t="s">
        <v>11883</v>
      </c>
    </row>
    <row r="6742" spans="1:74" hidden="1">
      <c r="A6742" s="103" t="s">
        <v>13988</v>
      </c>
      <c r="B6742" s="102">
        <v>45981</v>
      </c>
      <c r="C6742" s="104">
        <f>_xlfn.ISOWEEKNUM(Tabella2[[#This Row],[Date]])</f>
        <v>47</v>
      </c>
      <c r="D6742" s="104" t="s">
        <v>722</v>
      </c>
      <c r="E6742" s="104" t="s">
        <v>327</v>
      </c>
      <c r="F6742" s="104">
        <v>80</v>
      </c>
      <c r="G6742" s="104" t="s">
        <v>257</v>
      </c>
      <c r="H6742" s="105">
        <v>17</v>
      </c>
      <c r="I6742" s="104" t="s">
        <v>258</v>
      </c>
      <c r="J6742" s="104"/>
      <c r="K6742" s="104" t="s">
        <v>80</v>
      </c>
      <c r="L6742" s="104" t="s">
        <v>299</v>
      </c>
      <c r="M6742" s="104" t="s">
        <v>5716</v>
      </c>
      <c r="N6742" s="104"/>
      <c r="O6742" s="108" t="str">
        <f>A6741</f>
        <v>19146</v>
      </c>
      <c r="P6742" s="111" t="s">
        <v>5717</v>
      </c>
      <c r="Q6742" s="153" t="s">
        <v>12127</v>
      </c>
      <c r="R6742" s="153" t="s">
        <v>13855</v>
      </c>
      <c r="S6742" s="153">
        <f>Tabella2[[#This Row],[PLD STOP]]-Tabella2[[#This Row],[PLD START]]</f>
        <v>4.166666666666663E-2</v>
      </c>
      <c r="T6742" s="153">
        <v>0.78125</v>
      </c>
      <c r="U6742" s="153">
        <v>0.81597222222222221</v>
      </c>
      <c r="V6742" s="153">
        <f>IF(ISBLANK(T6742),"",Tabella2[[#This Row],[ACT STOP]]-Tabella2[[#This Row],[ACT START]])</f>
        <v>3.472222222222221E-2</v>
      </c>
      <c r="W6742" s="104" t="s">
        <v>92</v>
      </c>
      <c r="X6742" s="104" t="s">
        <v>91</v>
      </c>
      <c r="Y6742" s="110"/>
      <c r="Z6742" s="106"/>
      <c r="AA6742" s="104"/>
      <c r="AB6742" s="107"/>
      <c r="AC6742" s="72">
        <f>IF(OR(Tabella2[[#This Row],[OUTCOME]]="DCO",Tabella2[[#This Row],[OUTCOME]]="SDC"),1,0)</f>
        <v>1</v>
      </c>
      <c r="AH6742" s="70"/>
      <c r="AI6742" s="70"/>
      <c r="AJ6742">
        <f>IF(OR(Tabella2[[#This Row],[OUTCOME]]="DNCO", Tabella2[[#This Row],[OUTCOME]]="SDNC"),1,0)</f>
        <v>0</v>
      </c>
      <c r="AL6742" s="70"/>
      <c r="BM6742" s="135">
        <f>Tabella2[[#This Row],[ACT START]]</f>
        <v>0.78125</v>
      </c>
      <c r="BN6742" s="136">
        <f>Tabella2[[#This Row],[ACT STOP]]</f>
        <v>0.81597222222222221</v>
      </c>
      <c r="BO6742" s="101"/>
      <c r="BR6742" s="109" t="str">
        <f t="shared" si="125"/>
        <v>SH-25-6731</v>
      </c>
      <c r="BS6742" s="109" t="s">
        <v>393</v>
      </c>
      <c r="BT6742" t="str">
        <f>Tabella2[[#This Row],[OUTCOME]]</f>
        <v>DCO</v>
      </c>
      <c r="BU6742" t="str">
        <f>_xlfn.CONCAT(Tabella2[[#This Row],[NAME SP]],Tabella2[[#This Row],[ID SP]]," - ",Tabella2[[#This Row],[SYLLABUS NO]])</f>
        <v>AMI80 - SD AAI01</v>
      </c>
      <c r="BV6742" t="s">
        <v>11916</v>
      </c>
    </row>
    <row r="6743" spans="1:74" hidden="1">
      <c r="A6743" s="103" t="s">
        <v>13989</v>
      </c>
      <c r="B6743" s="102">
        <v>45981</v>
      </c>
      <c r="C6743" s="104">
        <f>_xlfn.ISOWEEKNUM(Tabella2[[#This Row],[Date]])</f>
        <v>47</v>
      </c>
      <c r="D6743" s="104" t="s">
        <v>817</v>
      </c>
      <c r="E6743" s="104" t="s">
        <v>284</v>
      </c>
      <c r="F6743" s="104">
        <v>72</v>
      </c>
      <c r="G6743" s="104" t="s">
        <v>284</v>
      </c>
      <c r="H6743" s="105">
        <v>23</v>
      </c>
      <c r="I6743" s="104"/>
      <c r="J6743" s="104" t="s">
        <v>258</v>
      </c>
      <c r="K6743" s="104" t="s">
        <v>81</v>
      </c>
      <c r="L6743" s="104" t="s">
        <v>259</v>
      </c>
      <c r="M6743" s="104" t="s">
        <v>269</v>
      </c>
      <c r="N6743" s="104"/>
      <c r="O6743" s="106"/>
      <c r="P6743" s="111" t="s">
        <v>1814</v>
      </c>
      <c r="Q6743" s="153" t="s">
        <v>12127</v>
      </c>
      <c r="R6743" s="153" t="s">
        <v>13855</v>
      </c>
      <c r="S6743" s="153">
        <f>Tabella2[[#This Row],[PLD STOP]]-Tabella2[[#This Row],[PLD START]]</f>
        <v>4.166666666666663E-2</v>
      </c>
      <c r="T6743" s="153">
        <v>0.78125</v>
      </c>
      <c r="U6743" s="153">
        <v>0.82291666666666663</v>
      </c>
      <c r="V6743" s="153">
        <f>IF(ISBLANK(T6743),"",Tabella2[[#This Row],[ACT STOP]]-Tabella2[[#This Row],[ACT START]])</f>
        <v>4.166666666666663E-2</v>
      </c>
      <c r="W6743" s="104" t="s">
        <v>92</v>
      </c>
      <c r="X6743" s="104" t="s">
        <v>91</v>
      </c>
      <c r="Y6743" s="110"/>
      <c r="Z6743" s="106"/>
      <c r="AA6743" s="104"/>
      <c r="AB6743" s="107"/>
      <c r="AC6743" s="72">
        <f>IF(OR(Tabella2[[#This Row],[OUTCOME]]="DCO",Tabella2[[#This Row],[OUTCOME]]="SDC"),1,0)</f>
        <v>1</v>
      </c>
      <c r="AH6743" s="70"/>
      <c r="AI6743" s="70"/>
      <c r="AJ6743">
        <f>IF(OR(Tabella2[[#This Row],[OUTCOME]]="DNCO", Tabella2[[#This Row],[OUTCOME]]="SDNC"),1,0)</f>
        <v>0</v>
      </c>
      <c r="AL6743" s="70"/>
      <c r="BM6743" s="135">
        <f>Tabella2[[#This Row],[ACT START]]</f>
        <v>0.78125</v>
      </c>
      <c r="BN6743" s="136">
        <f>Tabella2[[#This Row],[ACT STOP]]</f>
        <v>0.82291666666666663</v>
      </c>
      <c r="BO6743" s="101"/>
      <c r="BR6743" s="109" t="str">
        <f t="shared" si="125"/>
        <v>SH-25-6732</v>
      </c>
      <c r="BS6743" s="109" t="s">
        <v>358</v>
      </c>
      <c r="BT6743" t="str">
        <f>Tabella2[[#This Row],[OUTCOME]]</f>
        <v>DCO</v>
      </c>
      <c r="BU6743" t="str">
        <f>_xlfn.CONCAT(Tabella2[[#This Row],[NAME SP]],Tabella2[[#This Row],[ID SP]]," - ",Tabella2[[#This Row],[SYLLABUS NO]])</f>
        <v>IFTS72 - PT R2R01</v>
      </c>
      <c r="BV6743" t="s">
        <v>11975</v>
      </c>
    </row>
    <row r="6744" spans="1:74" hidden="1">
      <c r="A6744" s="103" t="s">
        <v>13991</v>
      </c>
      <c r="B6744" s="102">
        <v>45982</v>
      </c>
      <c r="C6744" s="104">
        <f>_xlfn.ISOWEEKNUM(Tabella2[[#This Row],[Date]])</f>
        <v>47</v>
      </c>
      <c r="D6744" s="104" t="s">
        <v>763</v>
      </c>
      <c r="E6744" s="104" t="s">
        <v>256</v>
      </c>
      <c r="F6744" s="104">
        <v>63</v>
      </c>
      <c r="G6744" s="104" t="s">
        <v>257</v>
      </c>
      <c r="H6744" s="105">
        <v>1</v>
      </c>
      <c r="I6744" s="104"/>
      <c r="J6744" s="104" t="s">
        <v>258</v>
      </c>
      <c r="K6744" s="104" t="s">
        <v>79</v>
      </c>
      <c r="L6744" s="104" t="s">
        <v>299</v>
      </c>
      <c r="M6744" s="104" t="s">
        <v>276</v>
      </c>
      <c r="N6744" s="104"/>
      <c r="O6744" s="108" t="str">
        <f>A6745</f>
        <v>19150</v>
      </c>
      <c r="P6744" s="111" t="s">
        <v>829</v>
      </c>
      <c r="Q6744" s="153" t="s">
        <v>13678</v>
      </c>
      <c r="R6744" s="153" t="s">
        <v>7553</v>
      </c>
      <c r="S6744" s="153">
        <f>Tabella2[[#This Row],[PLD STOP]]-Tabella2[[#This Row],[PLD START]]</f>
        <v>4.1666666666666685E-2</v>
      </c>
      <c r="T6744" s="153" t="s">
        <v>13678</v>
      </c>
      <c r="U6744" s="153" t="s">
        <v>7553</v>
      </c>
      <c r="V6744" s="153">
        <f>IF(ISBLANK(T6744),"",Tabella2[[#This Row],[ACT STOP]]-Tabella2[[#This Row],[ACT START]])</f>
        <v>4.1666666666666685E-2</v>
      </c>
      <c r="W6744" s="104" t="s">
        <v>92</v>
      </c>
      <c r="X6744" s="104" t="s">
        <v>91</v>
      </c>
      <c r="Y6744" s="110"/>
      <c r="Z6744" s="106"/>
      <c r="AA6744" s="104"/>
      <c r="AB6744" s="107"/>
      <c r="AC6744" s="72">
        <f>IF(OR(Tabella2[[#This Row],[OUTCOME]]="DCO",Tabella2[[#This Row],[OUTCOME]]="SDC"),1,0)</f>
        <v>1</v>
      </c>
      <c r="AH6744" s="70"/>
      <c r="AI6744" s="70"/>
      <c r="AJ6744">
        <f>IF(OR(Tabella2[[#This Row],[OUTCOME]]="DNCO", Tabella2[[#This Row],[OUTCOME]]="SDNC"),1,0)</f>
        <v>0</v>
      </c>
      <c r="AL6744" s="70"/>
      <c r="BM6744" s="135" t="str">
        <f>Tabella2[[#This Row],[ACT START]]</f>
        <v>08:15</v>
      </c>
      <c r="BN6744" s="136" t="str">
        <f>Tabella2[[#This Row],[ACT STOP]]</f>
        <v>09:15</v>
      </c>
      <c r="BO6744" s="101"/>
      <c r="BR6744" s="109" t="str">
        <f t="shared" ref="BR6744:BR6767" si="126">_xlfn.CONCAT(LEFT(BR6743,6),TEXT(RIGHT(BR6743,4)+1,"0000"))</f>
        <v>SH-25-6733</v>
      </c>
      <c r="BS6744" s="109" t="s">
        <v>332</v>
      </c>
      <c r="BT6744" t="str">
        <f>Tabella2[[#This Row],[OUTCOME]]</f>
        <v>DCO</v>
      </c>
      <c r="BU6744" t="str">
        <f>_xlfn.CONCAT(Tabella2[[#This Row],[NAME SP]],Tabella2[[#This Row],[ID SP]]," - ",Tabella2[[#This Row],[SYLLABUS NO]])</f>
        <v>QATAR63 - FMSC HACM01</v>
      </c>
      <c r="BV6744" t="s">
        <v>12980</v>
      </c>
    </row>
    <row r="6745" spans="1:74" hidden="1">
      <c r="A6745" s="103" t="s">
        <v>13992</v>
      </c>
      <c r="B6745" s="102">
        <v>45982</v>
      </c>
      <c r="C6745" s="104">
        <f>_xlfn.ISOWEEKNUM(Tabella2[[#This Row],[Date]])</f>
        <v>47</v>
      </c>
      <c r="D6745" s="104" t="s">
        <v>195</v>
      </c>
      <c r="E6745" s="104" t="s">
        <v>298</v>
      </c>
      <c r="F6745" s="104"/>
      <c r="G6745" s="104" t="s">
        <v>257</v>
      </c>
      <c r="H6745" s="105">
        <v>14</v>
      </c>
      <c r="I6745" s="104"/>
      <c r="J6745" s="104" t="s">
        <v>258</v>
      </c>
      <c r="K6745" s="104" t="s">
        <v>78</v>
      </c>
      <c r="L6745" s="104" t="s">
        <v>299</v>
      </c>
      <c r="M6745" s="104" t="s">
        <v>276</v>
      </c>
      <c r="N6745" s="104"/>
      <c r="O6745" s="108" t="str">
        <f>A6744</f>
        <v>19149</v>
      </c>
      <c r="P6745" s="111" t="s">
        <v>300</v>
      </c>
      <c r="Q6745" s="153" t="s">
        <v>13678</v>
      </c>
      <c r="R6745" s="153" t="s">
        <v>7553</v>
      </c>
      <c r="S6745" s="153">
        <f>Tabella2[[#This Row],[PLD STOP]]-Tabella2[[#This Row],[PLD START]]</f>
        <v>4.1666666666666685E-2</v>
      </c>
      <c r="T6745" s="153" t="s">
        <v>13678</v>
      </c>
      <c r="U6745" s="153" t="s">
        <v>7553</v>
      </c>
      <c r="V6745" s="153">
        <f>IF(ISBLANK(T6745),"",Tabella2[[#This Row],[ACT STOP]]-Tabella2[[#This Row],[ACT START]])</f>
        <v>4.1666666666666685E-2</v>
      </c>
      <c r="W6745" s="104" t="s">
        <v>122</v>
      </c>
      <c r="X6745" s="104" t="s">
        <v>91</v>
      </c>
      <c r="Y6745" s="110"/>
      <c r="Z6745" s="106"/>
      <c r="AA6745" s="104"/>
      <c r="AB6745" s="107"/>
      <c r="AC6745" s="72">
        <f>IF(OR(Tabella2[[#This Row],[OUTCOME]]="DCO",Tabella2[[#This Row],[OUTCOME]]="SDC"),1,0)</f>
        <v>1</v>
      </c>
      <c r="AH6745" s="70"/>
      <c r="AI6745" s="70"/>
      <c r="AJ6745">
        <f>IF(OR(Tabella2[[#This Row],[OUTCOME]]="DNCO", Tabella2[[#This Row],[OUTCOME]]="SDNC"),1,0)</f>
        <v>0</v>
      </c>
      <c r="AL6745" s="70"/>
      <c r="BM6745" s="135" t="str">
        <f>Tabella2[[#This Row],[ACT START]]</f>
        <v>08:15</v>
      </c>
      <c r="BN6745" s="136" t="str">
        <f>Tabella2[[#This Row],[ACT STOP]]</f>
        <v>09:15</v>
      </c>
      <c r="BO6745" s="101"/>
      <c r="BR6745" s="109" t="str">
        <f t="shared" si="126"/>
        <v>SH-25-6734</v>
      </c>
      <c r="BS6745" s="109" t="s">
        <v>372</v>
      </c>
      <c r="BT6745" t="str">
        <f>Tabella2[[#This Row],[OUTCOME]]</f>
        <v>SDC</v>
      </c>
      <c r="BU6745" t="str">
        <f>_xlfn.CONCAT(Tabella2[[#This Row],[NAME SP]],Tabella2[[#This Row],[ID SP]]," - ",Tabella2[[#This Row],[SYLLABUS NO]])</f>
        <v>Support QATAR - SUPP</v>
      </c>
    </row>
    <row r="6746" spans="1:74" ht="31.5" hidden="1">
      <c r="A6746" s="103" t="s">
        <v>13993</v>
      </c>
      <c r="B6746" s="102">
        <v>45982</v>
      </c>
      <c r="C6746" s="104">
        <f>_xlfn.ISOWEEKNUM(Tabella2[[#This Row],[Date]])</f>
        <v>47</v>
      </c>
      <c r="D6746" s="104" t="s">
        <v>6396</v>
      </c>
      <c r="E6746" s="104" t="s">
        <v>256</v>
      </c>
      <c r="F6746" s="104">
        <v>70</v>
      </c>
      <c r="G6746" s="104" t="s">
        <v>284</v>
      </c>
      <c r="H6746" s="105">
        <v>9</v>
      </c>
      <c r="I6746" s="104"/>
      <c r="J6746" s="104" t="s">
        <v>258</v>
      </c>
      <c r="K6746" s="104" t="s">
        <v>83</v>
      </c>
      <c r="L6746" s="104" t="s">
        <v>299</v>
      </c>
      <c r="M6746" s="104" t="s">
        <v>276</v>
      </c>
      <c r="N6746" s="104"/>
      <c r="O6746" s="108" t="str">
        <f>A6747</f>
        <v>19152</v>
      </c>
      <c r="P6746" s="111" t="s">
        <v>306</v>
      </c>
      <c r="Q6746" s="153" t="s">
        <v>13678</v>
      </c>
      <c r="R6746" s="153" t="s">
        <v>7553</v>
      </c>
      <c r="S6746" s="153">
        <f>Tabella2[[#This Row],[PLD STOP]]-Tabella2[[#This Row],[PLD START]]</f>
        <v>4.1666666666666685E-2</v>
      </c>
      <c r="T6746" s="153">
        <v>0.34375</v>
      </c>
      <c r="U6746" s="153" t="s">
        <v>7553</v>
      </c>
      <c r="V6746" s="153">
        <f>IF(ISBLANK(T6746),"",Tabella2[[#This Row],[ACT STOP]]-Tabella2[[#This Row],[ACT START]])</f>
        <v>4.1666666666666685E-2</v>
      </c>
      <c r="W6746" s="104" t="s">
        <v>92</v>
      </c>
      <c r="X6746" s="104" t="s">
        <v>91</v>
      </c>
      <c r="Y6746" s="110" t="s">
        <v>14015</v>
      </c>
      <c r="Z6746" s="106"/>
      <c r="AA6746" s="104"/>
      <c r="AB6746" s="107"/>
      <c r="AC6746" s="72">
        <f>IF(OR(Tabella2[[#This Row],[OUTCOME]]="DCO",Tabella2[[#This Row],[OUTCOME]]="SDC"),1,0)</f>
        <v>1</v>
      </c>
      <c r="AH6746" s="70"/>
      <c r="AI6746" s="70"/>
      <c r="AJ6746">
        <f>IF(OR(Tabella2[[#This Row],[OUTCOME]]="DNCO", Tabella2[[#This Row],[OUTCOME]]="SDNC"),1,0)</f>
        <v>0</v>
      </c>
      <c r="AL6746" s="70"/>
      <c r="BM6746" s="135">
        <f>Tabella2[[#This Row],[ACT START]]</f>
        <v>0.34375</v>
      </c>
      <c r="BN6746" s="136" t="str">
        <f>Tabella2[[#This Row],[ACT STOP]]</f>
        <v>09:15</v>
      </c>
      <c r="BO6746" s="101"/>
      <c r="BR6746" s="109" t="str">
        <f t="shared" si="126"/>
        <v>SH-25-6735</v>
      </c>
      <c r="BS6746" s="109" t="s">
        <v>339</v>
      </c>
      <c r="BT6746" t="str">
        <f>Tabella2[[#This Row],[OUTCOME]]</f>
        <v>DCO</v>
      </c>
      <c r="BU6746" t="str">
        <f>_xlfn.CONCAT(Tabella2[[#This Row],[NAME SP]],Tabella2[[#This Row],[ID SP]]," - ",Tabella2[[#This Row],[SYLLABUS NO]])</f>
        <v>QATAR70 - FMSC DBFM02</v>
      </c>
      <c r="BV6746" t="s">
        <v>12002</v>
      </c>
    </row>
    <row r="6747" spans="1:74" hidden="1">
      <c r="A6747" s="103" t="s">
        <v>13994</v>
      </c>
      <c r="B6747" s="102">
        <v>45982</v>
      </c>
      <c r="C6747" s="104">
        <f>_xlfn.ISOWEEKNUM(Tabella2[[#This Row],[Date]])</f>
        <v>47</v>
      </c>
      <c r="D6747" s="104" t="s">
        <v>195</v>
      </c>
      <c r="E6747" s="104" t="s">
        <v>298</v>
      </c>
      <c r="F6747" s="104"/>
      <c r="G6747" s="104" t="s">
        <v>257</v>
      </c>
      <c r="H6747" s="105">
        <v>12</v>
      </c>
      <c r="I6747" s="104"/>
      <c r="J6747" s="104" t="s">
        <v>258</v>
      </c>
      <c r="K6747" s="104" t="s">
        <v>80</v>
      </c>
      <c r="L6747" s="104" t="s">
        <v>299</v>
      </c>
      <c r="M6747" s="104" t="s">
        <v>276</v>
      </c>
      <c r="N6747" s="104"/>
      <c r="O6747" s="108" t="str">
        <f>A6746</f>
        <v>19151</v>
      </c>
      <c r="P6747" s="111" t="s">
        <v>300</v>
      </c>
      <c r="Q6747" s="153" t="s">
        <v>13678</v>
      </c>
      <c r="R6747" s="153" t="s">
        <v>7553</v>
      </c>
      <c r="S6747" s="153">
        <f>Tabella2[[#This Row],[PLD STOP]]-Tabella2[[#This Row],[PLD START]]</f>
        <v>4.1666666666666685E-2</v>
      </c>
      <c r="T6747" s="153" t="s">
        <v>13678</v>
      </c>
      <c r="U6747" s="153" t="s">
        <v>7553</v>
      </c>
      <c r="V6747" s="153">
        <f>IF(ISBLANK(T6747),"",Tabella2[[#This Row],[ACT STOP]]-Tabella2[[#This Row],[ACT START]])</f>
        <v>4.1666666666666685E-2</v>
      </c>
      <c r="W6747" s="104" t="s">
        <v>122</v>
      </c>
      <c r="X6747" s="104" t="s">
        <v>91</v>
      </c>
      <c r="Y6747" s="110" t="s">
        <v>14016</v>
      </c>
      <c r="Z6747" s="106"/>
      <c r="AA6747" s="104"/>
      <c r="AB6747" s="107"/>
      <c r="AC6747" s="72">
        <f>IF(OR(Tabella2[[#This Row],[OUTCOME]]="DCO",Tabella2[[#This Row],[OUTCOME]]="SDC"),1,0)</f>
        <v>1</v>
      </c>
      <c r="AH6747" s="70"/>
      <c r="AI6747" s="70"/>
      <c r="AJ6747">
        <f>IF(OR(Tabella2[[#This Row],[OUTCOME]]="DNCO", Tabella2[[#This Row],[OUTCOME]]="SDNC"),1,0)</f>
        <v>0</v>
      </c>
      <c r="AL6747" s="70"/>
      <c r="BM6747" s="135" t="str">
        <f>Tabella2[[#This Row],[ACT START]]</f>
        <v>08:15</v>
      </c>
      <c r="BN6747" s="136" t="str">
        <f>Tabella2[[#This Row],[ACT STOP]]</f>
        <v>09:15</v>
      </c>
      <c r="BO6747" s="101"/>
      <c r="BR6747" s="109" t="str">
        <f t="shared" si="126"/>
        <v>SH-25-6736</v>
      </c>
      <c r="BS6747" s="109" t="s">
        <v>266</v>
      </c>
      <c r="BT6747" t="str">
        <f>Tabella2[[#This Row],[OUTCOME]]</f>
        <v>SDC</v>
      </c>
      <c r="BU6747" t="str">
        <f>_xlfn.CONCAT(Tabella2[[#This Row],[NAME SP]],Tabella2[[#This Row],[ID SP]]," - ",Tabella2[[#This Row],[SYLLABUS NO]])</f>
        <v>Support QATAR - SUPP</v>
      </c>
    </row>
    <row r="6748" spans="1:74" hidden="1">
      <c r="A6748" s="103" t="s">
        <v>13995</v>
      </c>
      <c r="B6748" s="102">
        <v>45982</v>
      </c>
      <c r="C6748" s="104">
        <f>_xlfn.ISOWEEKNUM(Tabella2[[#This Row],[Date]])</f>
        <v>47</v>
      </c>
      <c r="D6748" s="104" t="s">
        <v>817</v>
      </c>
      <c r="E6748" s="104" t="s">
        <v>284</v>
      </c>
      <c r="F6748" s="104">
        <v>74</v>
      </c>
      <c r="G6748" s="104" t="s">
        <v>284</v>
      </c>
      <c r="H6748" s="105">
        <v>22</v>
      </c>
      <c r="I6748" s="104"/>
      <c r="J6748" s="104" t="s">
        <v>258</v>
      </c>
      <c r="K6748" s="104" t="s">
        <v>81</v>
      </c>
      <c r="L6748" s="104" t="s">
        <v>259</v>
      </c>
      <c r="M6748" s="104" t="s">
        <v>269</v>
      </c>
      <c r="N6748" s="104"/>
      <c r="O6748" s="106"/>
      <c r="P6748" s="111" t="s">
        <v>607</v>
      </c>
      <c r="Q6748" s="153" t="s">
        <v>13678</v>
      </c>
      <c r="R6748" s="153" t="s">
        <v>7553</v>
      </c>
      <c r="S6748" s="153">
        <f>Tabella2[[#This Row],[PLD STOP]]-Tabella2[[#This Row],[PLD START]]</f>
        <v>4.1666666666666685E-2</v>
      </c>
      <c r="T6748" s="153" t="s">
        <v>13678</v>
      </c>
      <c r="U6748" s="153" t="s">
        <v>7553</v>
      </c>
      <c r="V6748" s="153">
        <f>IF(ISBLANK(T6748),"",Tabella2[[#This Row],[ACT STOP]]-Tabella2[[#This Row],[ACT START]])</f>
        <v>4.1666666666666685E-2</v>
      </c>
      <c r="W6748" s="104" t="s">
        <v>92</v>
      </c>
      <c r="X6748" s="104" t="s">
        <v>91</v>
      </c>
      <c r="Y6748" s="110"/>
      <c r="Z6748" s="106"/>
      <c r="AA6748" s="104"/>
      <c r="AB6748" s="107"/>
      <c r="AC6748" s="72">
        <f>IF(OR(Tabella2[[#This Row],[OUTCOME]]="DCO",Tabella2[[#This Row],[OUTCOME]]="SDC"),1,0)</f>
        <v>1</v>
      </c>
      <c r="AH6748" s="70"/>
      <c r="AI6748" s="70"/>
      <c r="AJ6748">
        <f>IF(OR(Tabella2[[#This Row],[OUTCOME]]="DNCO", Tabella2[[#This Row],[OUTCOME]]="SDNC"),1,0)</f>
        <v>0</v>
      </c>
      <c r="AL6748" s="70"/>
      <c r="BM6748" s="135" t="str">
        <f>Tabella2[[#This Row],[ACT START]]</f>
        <v>08:15</v>
      </c>
      <c r="BN6748" s="136" t="str">
        <f>Tabella2[[#This Row],[ACT STOP]]</f>
        <v>09:15</v>
      </c>
      <c r="BO6748" s="101"/>
      <c r="BR6748" s="109" t="str">
        <f t="shared" si="126"/>
        <v>SH-25-6737</v>
      </c>
      <c r="BS6748" s="109" t="s">
        <v>295</v>
      </c>
      <c r="BT6748" t="str">
        <f>Tabella2[[#This Row],[OUTCOME]]</f>
        <v>DCO</v>
      </c>
      <c r="BU6748" t="str">
        <f>_xlfn.CONCAT(Tabella2[[#This Row],[NAME SP]],Tabella2[[#This Row],[ID SP]]," - ",Tabella2[[#This Row],[SYLLABUS NO]])</f>
        <v>IFTS74 - PT R2R02</v>
      </c>
      <c r="BV6748" t="s">
        <v>11990</v>
      </c>
    </row>
    <row r="6749" spans="1:74" ht="47.25" hidden="1">
      <c r="A6749" s="103" t="s">
        <v>13996</v>
      </c>
      <c r="B6749" s="102">
        <v>45982</v>
      </c>
      <c r="C6749" s="104">
        <f>_xlfn.ISOWEEKNUM(Tabella2[[#This Row],[Date]])</f>
        <v>47</v>
      </c>
      <c r="D6749" s="104" t="s">
        <v>6396</v>
      </c>
      <c r="E6749" s="104" t="s">
        <v>256</v>
      </c>
      <c r="F6749" s="104">
        <v>72</v>
      </c>
      <c r="G6749" s="104" t="s">
        <v>257</v>
      </c>
      <c r="H6749" s="105">
        <v>13</v>
      </c>
      <c r="I6749" s="104"/>
      <c r="J6749" s="104" t="s">
        <v>258</v>
      </c>
      <c r="K6749" s="104" t="s">
        <v>77</v>
      </c>
      <c r="L6749" s="104" t="s">
        <v>259</v>
      </c>
      <c r="M6749" s="104" t="s">
        <v>361</v>
      </c>
      <c r="N6749" s="104"/>
      <c r="O6749" s="106"/>
      <c r="P6749" s="111" t="s">
        <v>2684</v>
      </c>
      <c r="Q6749" s="153" t="s">
        <v>13678</v>
      </c>
      <c r="R6749" s="153" t="s">
        <v>7553</v>
      </c>
      <c r="S6749" s="153">
        <f>Tabella2[[#This Row],[PLD STOP]]-Tabella2[[#This Row],[PLD START]]</f>
        <v>4.1666666666666685E-2</v>
      </c>
      <c r="T6749" s="153">
        <v>0.35416666666666669</v>
      </c>
      <c r="U6749" s="153">
        <v>0.39583333333333331</v>
      </c>
      <c r="V6749" s="153">
        <f>IF(ISBLANK(T6749),"",Tabella2[[#This Row],[ACT STOP]]-Tabella2[[#This Row],[ACT START]])</f>
        <v>4.166666666666663E-2</v>
      </c>
      <c r="W6749" s="104" t="s">
        <v>92</v>
      </c>
      <c r="X6749" s="104" t="s">
        <v>91</v>
      </c>
      <c r="Y6749" s="110" t="s">
        <v>14019</v>
      </c>
      <c r="Z6749" s="106"/>
      <c r="AA6749" s="104"/>
      <c r="AB6749" s="107"/>
      <c r="AC6749" s="72">
        <f>IF(OR(Tabella2[[#This Row],[OUTCOME]]="DCO",Tabella2[[#This Row],[OUTCOME]]="SDC"),1,0)</f>
        <v>1</v>
      </c>
      <c r="AH6749" s="70"/>
      <c r="AI6749" s="70"/>
      <c r="AJ6749">
        <f>IF(OR(Tabella2[[#This Row],[OUTCOME]]="DNCO", Tabella2[[#This Row],[OUTCOME]]="SDNC"),1,0)</f>
        <v>0</v>
      </c>
      <c r="AL6749" s="70"/>
      <c r="BM6749" s="135">
        <f>Tabella2[[#This Row],[ACT START]]</f>
        <v>0.35416666666666669</v>
      </c>
      <c r="BN6749" s="136">
        <f>Tabella2[[#This Row],[ACT STOP]]</f>
        <v>0.39583333333333331</v>
      </c>
      <c r="BO6749" s="101"/>
      <c r="BR6749" s="109" t="str">
        <f t="shared" si="126"/>
        <v>SH-25-6738</v>
      </c>
      <c r="BS6749" s="109" t="s">
        <v>427</v>
      </c>
      <c r="BT6749" t="str">
        <f>Tabella2[[#This Row],[OUTCOME]]</f>
        <v>DCO</v>
      </c>
      <c r="BU6749" t="str">
        <f>_xlfn.CONCAT(Tabella2[[#This Row],[NAME SP]],Tabella2[[#This Row],[ID SP]]," - ",Tabella2[[#This Row],[SYLLABUS NO]])</f>
        <v>QATAR72 - PT ERT02</v>
      </c>
      <c r="BV6749" t="s">
        <v>11847</v>
      </c>
    </row>
    <row r="6750" spans="1:74" hidden="1">
      <c r="A6750" s="103" t="s">
        <v>13997</v>
      </c>
      <c r="B6750" s="102">
        <v>45982</v>
      </c>
      <c r="C6750" s="104">
        <f>_xlfn.ISOWEEKNUM(Tabella2[[#This Row],[Date]])</f>
        <v>47</v>
      </c>
      <c r="D6750" s="104" t="s">
        <v>6396</v>
      </c>
      <c r="E6750" s="104" t="s">
        <v>256</v>
      </c>
      <c r="F6750" s="104">
        <v>74</v>
      </c>
      <c r="G6750" s="104" t="s">
        <v>257</v>
      </c>
      <c r="H6750" s="105">
        <v>9</v>
      </c>
      <c r="I6750" s="104"/>
      <c r="J6750" s="104" t="s">
        <v>258</v>
      </c>
      <c r="K6750" s="104" t="s">
        <v>79</v>
      </c>
      <c r="L6750" s="104" t="s">
        <v>299</v>
      </c>
      <c r="M6750" s="104" t="s">
        <v>276</v>
      </c>
      <c r="N6750" s="104"/>
      <c r="O6750" s="108" t="str">
        <f>A6751</f>
        <v>19156</v>
      </c>
      <c r="P6750" s="111" t="s">
        <v>2205</v>
      </c>
      <c r="Q6750" s="153" t="s">
        <v>4369</v>
      </c>
      <c r="R6750" s="153" t="s">
        <v>7566</v>
      </c>
      <c r="S6750" s="153">
        <f>Tabella2[[#This Row],[PLD STOP]]-Tabella2[[#This Row],[PLD START]]</f>
        <v>4.1666666666666685E-2</v>
      </c>
      <c r="T6750" s="153">
        <v>0.40625</v>
      </c>
      <c r="U6750" s="153">
        <v>0.44791666666666669</v>
      </c>
      <c r="V6750" s="153">
        <f>IF(ISBLANK(T6750),"",Tabella2[[#This Row],[ACT STOP]]-Tabella2[[#This Row],[ACT START]])</f>
        <v>4.1666666666666685E-2</v>
      </c>
      <c r="W6750" s="104" t="s">
        <v>92</v>
      </c>
      <c r="X6750" s="104" t="s">
        <v>91</v>
      </c>
      <c r="Y6750" s="110"/>
      <c r="Z6750" s="106"/>
      <c r="AA6750" s="104"/>
      <c r="AB6750" s="107"/>
      <c r="AC6750" s="72">
        <f>IF(OR(Tabella2[[#This Row],[OUTCOME]]="DCO",Tabella2[[#This Row],[OUTCOME]]="SDC"),1,0)</f>
        <v>1</v>
      </c>
      <c r="AH6750" s="70"/>
      <c r="AI6750" s="70"/>
      <c r="AJ6750">
        <f>IF(OR(Tabella2[[#This Row],[OUTCOME]]="DNCO", Tabella2[[#This Row],[OUTCOME]]="SDNC"),1,0)</f>
        <v>0</v>
      </c>
      <c r="AL6750" s="70"/>
      <c r="BM6750" s="135">
        <f>Tabella2[[#This Row],[ACT START]]</f>
        <v>0.40625</v>
      </c>
      <c r="BN6750" s="136">
        <f>Tabella2[[#This Row],[ACT STOP]]</f>
        <v>0.44791666666666669</v>
      </c>
      <c r="BO6750" s="101"/>
      <c r="BR6750" s="109" t="str">
        <f t="shared" si="126"/>
        <v>SH-25-6739</v>
      </c>
      <c r="BS6750" s="109" t="s">
        <v>318</v>
      </c>
      <c r="BT6750" t="str">
        <f>Tabella2[[#This Row],[OUTCOME]]</f>
        <v>DCO</v>
      </c>
      <c r="BU6750" t="str">
        <f>_xlfn.CONCAT(Tabella2[[#This Row],[NAME SP]],Tabella2[[#This Row],[ID SP]]," - ",Tabella2[[#This Row],[SYLLABUS NO]])</f>
        <v>QATAR74 - FMSC OBFM01</v>
      </c>
      <c r="BV6750" t="s">
        <v>11931</v>
      </c>
    </row>
    <row r="6751" spans="1:74" hidden="1">
      <c r="A6751" s="103" t="s">
        <v>13998</v>
      </c>
      <c r="B6751" s="102">
        <v>45982</v>
      </c>
      <c r="C6751" s="104">
        <f>_xlfn.ISOWEEKNUM(Tabella2[[#This Row],[Date]])</f>
        <v>47</v>
      </c>
      <c r="D6751" s="104" t="s">
        <v>195</v>
      </c>
      <c r="E6751" s="104" t="s">
        <v>298</v>
      </c>
      <c r="F6751" s="104"/>
      <c r="G6751" s="104" t="s">
        <v>257</v>
      </c>
      <c r="H6751" s="105">
        <v>17</v>
      </c>
      <c r="I6751" s="104"/>
      <c r="J6751" s="104" t="s">
        <v>258</v>
      </c>
      <c r="K6751" s="104" t="s">
        <v>78</v>
      </c>
      <c r="L6751" s="104" t="s">
        <v>299</v>
      </c>
      <c r="M6751" s="104" t="s">
        <v>276</v>
      </c>
      <c r="N6751" s="104"/>
      <c r="O6751" s="108" t="str">
        <f>A6750</f>
        <v>19155</v>
      </c>
      <c r="P6751" s="111" t="s">
        <v>300</v>
      </c>
      <c r="Q6751" s="153" t="s">
        <v>4369</v>
      </c>
      <c r="R6751" s="153" t="s">
        <v>7566</v>
      </c>
      <c r="S6751" s="153">
        <f>Tabella2[[#This Row],[PLD STOP]]-Tabella2[[#This Row],[PLD START]]</f>
        <v>4.1666666666666685E-2</v>
      </c>
      <c r="T6751" s="153">
        <v>0.40625</v>
      </c>
      <c r="U6751" s="153">
        <v>0.44791666666666669</v>
      </c>
      <c r="V6751" s="153">
        <f>IF(ISBLANK(T6751),"",Tabella2[[#This Row],[ACT STOP]]-Tabella2[[#This Row],[ACT START]])</f>
        <v>4.1666666666666685E-2</v>
      </c>
      <c r="W6751" s="104" t="s">
        <v>122</v>
      </c>
      <c r="X6751" s="104" t="s">
        <v>91</v>
      </c>
      <c r="Y6751" s="110"/>
      <c r="Z6751" s="106"/>
      <c r="AA6751" s="104"/>
      <c r="AB6751" s="107"/>
      <c r="AC6751" s="72">
        <f>IF(OR(Tabella2[[#This Row],[OUTCOME]]="DCO",Tabella2[[#This Row],[OUTCOME]]="SDC"),1,0)</f>
        <v>1</v>
      </c>
      <c r="AH6751" s="70"/>
      <c r="AI6751" s="70"/>
      <c r="AJ6751">
        <f>IF(OR(Tabella2[[#This Row],[OUTCOME]]="DNCO", Tabella2[[#This Row],[OUTCOME]]="SDNC"),1,0)</f>
        <v>0</v>
      </c>
      <c r="AL6751" s="70"/>
      <c r="BM6751" s="135">
        <f>Tabella2[[#This Row],[ACT START]]</f>
        <v>0.40625</v>
      </c>
      <c r="BN6751" s="136">
        <f>Tabella2[[#This Row],[ACT STOP]]</f>
        <v>0.44791666666666669</v>
      </c>
      <c r="BO6751" s="101"/>
      <c r="BR6751" s="109" t="str">
        <f t="shared" si="126"/>
        <v>SH-25-6740</v>
      </c>
      <c r="BS6751" s="109" t="s">
        <v>393</v>
      </c>
      <c r="BT6751" t="str">
        <f>Tabella2[[#This Row],[OUTCOME]]</f>
        <v>SDC</v>
      </c>
      <c r="BU6751" t="str">
        <f>_xlfn.CONCAT(Tabella2[[#This Row],[NAME SP]],Tabella2[[#This Row],[ID SP]]," - ",Tabella2[[#This Row],[SYLLABUS NO]])</f>
        <v>Support QATAR - SUPP</v>
      </c>
    </row>
    <row r="6752" spans="1:74" hidden="1">
      <c r="A6752" s="103" t="s">
        <v>13999</v>
      </c>
      <c r="B6752" s="102">
        <v>45982</v>
      </c>
      <c r="C6752" s="104">
        <f>_xlfn.ISOWEEKNUM(Tabella2[[#This Row],[Date]])</f>
        <v>47</v>
      </c>
      <c r="D6752" s="104" t="s">
        <v>722</v>
      </c>
      <c r="E6752" s="104" t="s">
        <v>327</v>
      </c>
      <c r="F6752" s="104">
        <v>80</v>
      </c>
      <c r="G6752" s="104" t="s">
        <v>257</v>
      </c>
      <c r="H6752" s="105">
        <v>2</v>
      </c>
      <c r="I6752" s="104" t="s">
        <v>258</v>
      </c>
      <c r="J6752" s="104"/>
      <c r="K6752" s="104" t="s">
        <v>83</v>
      </c>
      <c r="L6752" s="104" t="s">
        <v>299</v>
      </c>
      <c r="M6752" s="104" t="s">
        <v>5716</v>
      </c>
      <c r="N6752" s="104"/>
      <c r="O6752" s="108" t="str">
        <f>A6753</f>
        <v>19158</v>
      </c>
      <c r="P6752" s="111" t="s">
        <v>5781</v>
      </c>
      <c r="Q6752" s="153" t="s">
        <v>4369</v>
      </c>
      <c r="R6752" s="153" t="s">
        <v>7566</v>
      </c>
      <c r="S6752" s="153">
        <f>Tabella2[[#This Row],[PLD STOP]]-Tabella2[[#This Row],[PLD START]]</f>
        <v>4.1666666666666685E-2</v>
      </c>
      <c r="T6752" s="153" t="s">
        <v>4369</v>
      </c>
      <c r="U6752" s="153" t="s">
        <v>7566</v>
      </c>
      <c r="V6752" s="153">
        <f>IF(ISBLANK(T6752),"",Tabella2[[#This Row],[ACT STOP]]-Tabella2[[#This Row],[ACT START]])</f>
        <v>4.1666666666666685E-2</v>
      </c>
      <c r="W6752" s="104" t="s">
        <v>92</v>
      </c>
      <c r="X6752" s="104" t="s">
        <v>91</v>
      </c>
      <c r="Y6752" s="110"/>
      <c r="Z6752" s="106"/>
      <c r="AA6752" s="104"/>
      <c r="AB6752" s="107"/>
      <c r="AC6752" s="72">
        <f>IF(OR(Tabella2[[#This Row],[OUTCOME]]="DCO",Tabella2[[#This Row],[OUTCOME]]="SDC"),1,0)</f>
        <v>1</v>
      </c>
      <c r="AH6752" s="70"/>
      <c r="AI6752" s="70"/>
      <c r="AJ6752">
        <f>IF(OR(Tabella2[[#This Row],[OUTCOME]]="DNCO", Tabella2[[#This Row],[OUTCOME]]="SDNC"),1,0)</f>
        <v>0</v>
      </c>
      <c r="AL6752" s="70"/>
      <c r="BM6752" s="135" t="str">
        <f>Tabella2[[#This Row],[ACT START]]</f>
        <v>09:45</v>
      </c>
      <c r="BN6752" s="136" t="str">
        <f>Tabella2[[#This Row],[ACT STOP]]</f>
        <v>10:45</v>
      </c>
      <c r="BO6752" s="101"/>
      <c r="BR6752" s="109" t="str">
        <f t="shared" si="126"/>
        <v>SH-25-6741</v>
      </c>
      <c r="BS6752" s="109" t="s">
        <v>368</v>
      </c>
      <c r="BT6752" t="str">
        <f>Tabella2[[#This Row],[OUTCOME]]</f>
        <v>DCO</v>
      </c>
      <c r="BU6752" t="str">
        <f>_xlfn.CONCAT(Tabella2[[#This Row],[NAME SP]],Tabella2[[#This Row],[ID SP]]," - ",Tabella2[[#This Row],[SYLLABUS NO]])</f>
        <v>AMI80 - SD AAI02</v>
      </c>
      <c r="BV6752" t="s">
        <v>11916</v>
      </c>
    </row>
    <row r="6753" spans="1:74" hidden="1">
      <c r="A6753" s="103" t="s">
        <v>14000</v>
      </c>
      <c r="B6753" s="102">
        <v>45982</v>
      </c>
      <c r="C6753" s="104">
        <f>_xlfn.ISOWEEKNUM(Tabella2[[#This Row],[Date]])</f>
        <v>47</v>
      </c>
      <c r="D6753" s="104" t="s">
        <v>722</v>
      </c>
      <c r="E6753" s="104" t="s">
        <v>327</v>
      </c>
      <c r="F6753" s="104">
        <v>76</v>
      </c>
      <c r="G6753" s="104" t="s">
        <v>257</v>
      </c>
      <c r="H6753" s="105">
        <v>16</v>
      </c>
      <c r="I6753" s="104" t="s">
        <v>258</v>
      </c>
      <c r="J6753" s="104"/>
      <c r="K6753" s="104" t="s">
        <v>80</v>
      </c>
      <c r="L6753" s="104" t="s">
        <v>299</v>
      </c>
      <c r="M6753" s="104" t="s">
        <v>5716</v>
      </c>
      <c r="N6753" s="104"/>
      <c r="O6753" s="108" t="str">
        <f>A6752</f>
        <v>19157</v>
      </c>
      <c r="P6753" s="111" t="s">
        <v>5781</v>
      </c>
      <c r="Q6753" s="153" t="s">
        <v>4369</v>
      </c>
      <c r="R6753" s="153" t="s">
        <v>7566</v>
      </c>
      <c r="S6753" s="153">
        <f>Tabella2[[#This Row],[PLD STOP]]-Tabella2[[#This Row],[PLD START]]</f>
        <v>4.1666666666666685E-2</v>
      </c>
      <c r="T6753" s="153" t="s">
        <v>4369</v>
      </c>
      <c r="U6753" s="153" t="s">
        <v>7566</v>
      </c>
      <c r="V6753" s="153">
        <f>IF(ISBLANK(T6753),"",Tabella2[[#This Row],[ACT STOP]]-Tabella2[[#This Row],[ACT START]])</f>
        <v>4.1666666666666685E-2</v>
      </c>
      <c r="W6753" s="104" t="s">
        <v>92</v>
      </c>
      <c r="X6753" s="104" t="s">
        <v>91</v>
      </c>
      <c r="Y6753" s="110"/>
      <c r="Z6753" s="106"/>
      <c r="AA6753" s="104"/>
      <c r="AB6753" s="107"/>
      <c r="AC6753" s="72">
        <f>IF(OR(Tabella2[[#This Row],[OUTCOME]]="DCO",Tabella2[[#This Row],[OUTCOME]]="SDC"),1,0)</f>
        <v>1</v>
      </c>
      <c r="AH6753" s="70"/>
      <c r="AI6753" s="70"/>
      <c r="AJ6753">
        <f>IF(OR(Tabella2[[#This Row],[OUTCOME]]="DNCO", Tabella2[[#This Row],[OUTCOME]]="SDNC"),1,0)</f>
        <v>0</v>
      </c>
      <c r="AL6753" s="70"/>
      <c r="BM6753" s="135" t="str">
        <f>Tabella2[[#This Row],[ACT START]]</f>
        <v>09:45</v>
      </c>
      <c r="BN6753" s="136" t="str">
        <f>Tabella2[[#This Row],[ACT STOP]]</f>
        <v>10:45</v>
      </c>
      <c r="BO6753" s="101"/>
      <c r="BR6753" s="109" t="str">
        <f t="shared" si="126"/>
        <v>SH-25-6742</v>
      </c>
      <c r="BS6753" s="109" t="s">
        <v>447</v>
      </c>
      <c r="BT6753" t="str">
        <f>Tabella2[[#This Row],[OUTCOME]]</f>
        <v>DCO</v>
      </c>
      <c r="BU6753" t="str">
        <f>_xlfn.CONCAT(Tabella2[[#This Row],[NAME SP]],Tabella2[[#This Row],[ID SP]]," - ",Tabella2[[#This Row],[SYLLABUS NO]])</f>
        <v>AMI76 - SD AAI02</v>
      </c>
      <c r="BV6753" t="s">
        <v>11883</v>
      </c>
    </row>
    <row r="6754" spans="1:74" hidden="1">
      <c r="A6754" s="103" t="s">
        <v>14001</v>
      </c>
      <c r="B6754" s="102">
        <v>45982</v>
      </c>
      <c r="C6754" s="104">
        <f>_xlfn.ISOWEEKNUM(Tabella2[[#This Row],[Date]])</f>
        <v>47</v>
      </c>
      <c r="D6754" s="104" t="s">
        <v>860</v>
      </c>
      <c r="E6754" s="104" t="s">
        <v>284</v>
      </c>
      <c r="F6754" s="104">
        <v>81</v>
      </c>
      <c r="G6754" s="104" t="s">
        <v>257</v>
      </c>
      <c r="H6754" s="105">
        <v>10</v>
      </c>
      <c r="I6754" s="104"/>
      <c r="J6754" s="104" t="s">
        <v>258</v>
      </c>
      <c r="K6754" s="104" t="s">
        <v>81</v>
      </c>
      <c r="L6754" s="104" t="s">
        <v>259</v>
      </c>
      <c r="M6754" s="104" t="s">
        <v>269</v>
      </c>
      <c r="N6754" s="104"/>
      <c r="O6754" s="106"/>
      <c r="P6754" s="111" t="s">
        <v>270</v>
      </c>
      <c r="Q6754" s="153" t="s">
        <v>4369</v>
      </c>
      <c r="R6754" s="153" t="s">
        <v>7566</v>
      </c>
      <c r="S6754" s="153">
        <f>Tabella2[[#This Row],[PLD STOP]]-Tabella2[[#This Row],[PLD START]]</f>
        <v>4.1666666666666685E-2</v>
      </c>
      <c r="T6754" s="153" t="s">
        <v>4369</v>
      </c>
      <c r="U6754" s="153" t="s">
        <v>7566</v>
      </c>
      <c r="V6754" s="153">
        <f>IF(ISBLANK(T6754),"",Tabella2[[#This Row],[ACT STOP]]-Tabella2[[#This Row],[ACT START]])</f>
        <v>4.1666666666666685E-2</v>
      </c>
      <c r="W6754" s="104" t="s">
        <v>92</v>
      </c>
      <c r="X6754" s="104" t="s">
        <v>91</v>
      </c>
      <c r="Y6754" s="110"/>
      <c r="Z6754" s="106"/>
      <c r="AA6754" s="104"/>
      <c r="AB6754" s="107"/>
      <c r="AC6754" s="72">
        <f>IF(OR(Tabella2[[#This Row],[OUTCOME]]="DCO",Tabella2[[#This Row],[OUTCOME]]="SDC"),1,0)</f>
        <v>1</v>
      </c>
      <c r="AH6754" s="70"/>
      <c r="AI6754" s="70"/>
      <c r="AJ6754">
        <f>IF(OR(Tabella2[[#This Row],[OUTCOME]]="DNCO", Tabella2[[#This Row],[OUTCOME]]="SDNC"),1,0)</f>
        <v>0</v>
      </c>
      <c r="AL6754" s="70"/>
      <c r="BM6754" s="135" t="str">
        <f>Tabella2[[#This Row],[ACT START]]</f>
        <v>09:45</v>
      </c>
      <c r="BN6754" s="136" t="str">
        <f>Tabella2[[#This Row],[ACT STOP]]</f>
        <v>10:45</v>
      </c>
      <c r="BO6754" s="101"/>
      <c r="BR6754" s="109" t="str">
        <f t="shared" si="126"/>
        <v>SH-25-6743</v>
      </c>
      <c r="BS6754" s="109" t="s">
        <v>552</v>
      </c>
      <c r="BT6754" t="str">
        <f>Tabella2[[#This Row],[OUTCOME]]</f>
        <v>DCO</v>
      </c>
      <c r="BU6754" t="str">
        <f>_xlfn.CONCAT(Tabella2[[#This Row],[NAME SP]],Tabella2[[#This Row],[ID SP]]," - ",Tabella2[[#This Row],[SYLLABUS NO]])</f>
        <v>IFTS81 - PT BVR02</v>
      </c>
      <c r="BV6754" t="s">
        <v>11890</v>
      </c>
    </row>
    <row r="6755" spans="1:74" hidden="1">
      <c r="A6755" s="103" t="s">
        <v>14002</v>
      </c>
      <c r="B6755" s="102">
        <v>45982</v>
      </c>
      <c r="C6755" s="104">
        <f>_xlfn.ISOWEEKNUM(Tabella2[[#This Row],[Date]])</f>
        <v>47</v>
      </c>
      <c r="D6755" s="104" t="s">
        <v>9740</v>
      </c>
      <c r="E6755" s="104" t="s">
        <v>284</v>
      </c>
      <c r="F6755" s="104">
        <v>87</v>
      </c>
      <c r="G6755" s="104" t="s">
        <v>257</v>
      </c>
      <c r="H6755" s="105">
        <v>5</v>
      </c>
      <c r="I6755" s="104"/>
      <c r="J6755" s="104" t="s">
        <v>258</v>
      </c>
      <c r="K6755" s="104" t="s">
        <v>77</v>
      </c>
      <c r="L6755" s="104" t="s">
        <v>259</v>
      </c>
      <c r="M6755" s="104" t="s">
        <v>361</v>
      </c>
      <c r="N6755" s="104"/>
      <c r="O6755" s="106"/>
      <c r="P6755" s="111" t="s">
        <v>2684</v>
      </c>
      <c r="Q6755" s="153" t="s">
        <v>4369</v>
      </c>
      <c r="R6755" s="153" t="s">
        <v>7566</v>
      </c>
      <c r="S6755" s="153">
        <f>Tabella2[[#This Row],[PLD STOP]]-Tabella2[[#This Row],[PLD START]]</f>
        <v>4.1666666666666685E-2</v>
      </c>
      <c r="T6755" s="153" t="s">
        <v>4369</v>
      </c>
      <c r="U6755" s="153" t="s">
        <v>7566</v>
      </c>
      <c r="V6755" s="153">
        <f>IF(ISBLANK(T6755),"",Tabella2[[#This Row],[ACT STOP]]-Tabella2[[#This Row],[ACT START]])</f>
        <v>4.1666666666666685E-2</v>
      </c>
      <c r="W6755" s="104" t="s">
        <v>92</v>
      </c>
      <c r="X6755" s="104" t="s">
        <v>91</v>
      </c>
      <c r="Y6755" s="110" t="s">
        <v>14020</v>
      </c>
      <c r="Z6755" s="106"/>
      <c r="AA6755" s="104"/>
      <c r="AB6755" s="107"/>
      <c r="AC6755" s="72">
        <f>IF(OR(Tabella2[[#This Row],[OUTCOME]]="DCO",Tabella2[[#This Row],[OUTCOME]]="SDC"),1,0)</f>
        <v>1</v>
      </c>
      <c r="AH6755" s="70"/>
      <c r="AI6755" s="70"/>
      <c r="AJ6755">
        <f>IF(OR(Tabella2[[#This Row],[OUTCOME]]="DNCO", Tabella2[[#This Row],[OUTCOME]]="SDNC"),1,0)</f>
        <v>0</v>
      </c>
      <c r="AL6755" s="70"/>
      <c r="BM6755" s="135" t="str">
        <f>Tabella2[[#This Row],[ACT START]]</f>
        <v>09:45</v>
      </c>
      <c r="BN6755" s="136" t="str">
        <f>Tabella2[[#This Row],[ACT STOP]]</f>
        <v>10:45</v>
      </c>
      <c r="BO6755" s="101"/>
      <c r="BR6755" s="109" t="str">
        <f t="shared" si="126"/>
        <v>SH-25-6744</v>
      </c>
      <c r="BS6755" s="109" t="s">
        <v>416</v>
      </c>
      <c r="BT6755" t="str">
        <f>Tabella2[[#This Row],[OUTCOME]]</f>
        <v>DCO</v>
      </c>
      <c r="BU6755" t="str">
        <f>_xlfn.CONCAT(Tabella2[[#This Row],[NAME SP]],Tabella2[[#This Row],[ID SP]]," - ",Tabella2[[#This Row],[SYLLABUS NO]])</f>
        <v>IFTS87 - PT ERT02</v>
      </c>
      <c r="BV6755" t="s">
        <v>11949</v>
      </c>
    </row>
    <row r="6756" spans="1:74" hidden="1">
      <c r="A6756" s="103" t="s">
        <v>14003</v>
      </c>
      <c r="B6756" s="102">
        <v>45982</v>
      </c>
      <c r="C6756" s="104">
        <f>_xlfn.ISOWEEKNUM(Tabella2[[#This Row],[Date]])</f>
        <v>47</v>
      </c>
      <c r="D6756" s="104" t="s">
        <v>751</v>
      </c>
      <c r="E6756" s="104" t="s">
        <v>256</v>
      </c>
      <c r="F6756" s="104">
        <v>77</v>
      </c>
      <c r="G6756" s="104" t="s">
        <v>257</v>
      </c>
      <c r="H6756" s="105">
        <v>14</v>
      </c>
      <c r="I6756" s="104" t="s">
        <v>258</v>
      </c>
      <c r="J6756" s="104"/>
      <c r="K6756" s="104" t="s">
        <v>79</v>
      </c>
      <c r="L6756" s="104" t="s">
        <v>299</v>
      </c>
      <c r="M6756" s="104" t="s">
        <v>276</v>
      </c>
      <c r="N6756" s="104"/>
      <c r="O6756" s="108" t="str">
        <f>A6757</f>
        <v>19162</v>
      </c>
      <c r="P6756" s="111" t="s">
        <v>456</v>
      </c>
      <c r="Q6756" s="153" t="s">
        <v>541</v>
      </c>
      <c r="R6756" s="153" t="s">
        <v>10080</v>
      </c>
      <c r="S6756" s="153">
        <f>Tabella2[[#This Row],[PLD STOP]]-Tabella2[[#This Row],[PLD START]]</f>
        <v>4.166666666666663E-2</v>
      </c>
      <c r="T6756" s="153" t="s">
        <v>541</v>
      </c>
      <c r="U6756" s="153">
        <v>0.50347222222222221</v>
      </c>
      <c r="V6756" s="153">
        <f>IF(ISBLANK(T6756),"",Tabella2[[#This Row],[ACT STOP]]-Tabella2[[#This Row],[ACT START]])</f>
        <v>3.472222222222221E-2</v>
      </c>
      <c r="W6756" s="104" t="s">
        <v>92</v>
      </c>
      <c r="X6756" s="104" t="s">
        <v>91</v>
      </c>
      <c r="Y6756" s="110"/>
      <c r="Z6756" s="106"/>
      <c r="AA6756" s="104"/>
      <c r="AB6756" s="107"/>
      <c r="AC6756" s="72">
        <f>IF(OR(Tabella2[[#This Row],[OUTCOME]]="DCO",Tabella2[[#This Row],[OUTCOME]]="SDC"),1,0)</f>
        <v>1</v>
      </c>
      <c r="AH6756" s="70"/>
      <c r="AI6756" s="70"/>
      <c r="AJ6756">
        <f>IF(OR(Tabella2[[#This Row],[OUTCOME]]="DNCO", Tabella2[[#This Row],[OUTCOME]]="SDNC"),1,0)</f>
        <v>0</v>
      </c>
      <c r="AL6756" s="70"/>
      <c r="BM6756" s="135" t="str">
        <f>Tabella2[[#This Row],[ACT START]]</f>
        <v>11:15</v>
      </c>
      <c r="BN6756" s="136">
        <f>Tabella2[[#This Row],[ACT STOP]]</f>
        <v>0.50347222222222221</v>
      </c>
      <c r="BO6756" s="101"/>
      <c r="BR6756" s="109" t="str">
        <f t="shared" si="126"/>
        <v>SH-25-6745</v>
      </c>
      <c r="BS6756" s="109" t="s">
        <v>372</v>
      </c>
      <c r="BT6756" t="str">
        <f>Tabella2[[#This Row],[OUTCOME]]</f>
        <v>DCO</v>
      </c>
      <c r="BU6756" t="str">
        <f>_xlfn.CONCAT(Tabella2[[#This Row],[NAME SP]],Tabella2[[#This Row],[ID SP]]," - ",Tabella2[[#This Row],[SYLLABUS NO]])</f>
        <v>QATAR77 - FMSC OACM02</v>
      </c>
      <c r="BV6756" t="s">
        <v>12050</v>
      </c>
    </row>
    <row r="6757" spans="1:74" hidden="1">
      <c r="A6757" s="103" t="s">
        <v>14004</v>
      </c>
      <c r="B6757" s="102">
        <v>45982</v>
      </c>
      <c r="C6757" s="104">
        <f>_xlfn.ISOWEEKNUM(Tabella2[[#This Row],[Date]])</f>
        <v>47</v>
      </c>
      <c r="D6757" s="104" t="s">
        <v>195</v>
      </c>
      <c r="E6757" s="104" t="s">
        <v>298</v>
      </c>
      <c r="F6757" s="104"/>
      <c r="G6757" s="104" t="s">
        <v>284</v>
      </c>
      <c r="H6757" s="105">
        <v>9</v>
      </c>
      <c r="I6757" s="104"/>
      <c r="J6757" s="104" t="s">
        <v>258</v>
      </c>
      <c r="K6757" s="104" t="s">
        <v>78</v>
      </c>
      <c r="L6757" s="104" t="s">
        <v>299</v>
      </c>
      <c r="M6757" s="104" t="s">
        <v>276</v>
      </c>
      <c r="N6757" s="104"/>
      <c r="O6757" s="108" t="str">
        <f>A6756</f>
        <v>19161</v>
      </c>
      <c r="P6757" s="111" t="s">
        <v>300</v>
      </c>
      <c r="Q6757" s="153" t="s">
        <v>541</v>
      </c>
      <c r="R6757" s="153" t="s">
        <v>10080</v>
      </c>
      <c r="S6757" s="153">
        <f>Tabella2[[#This Row],[PLD STOP]]-Tabella2[[#This Row],[PLD START]]</f>
        <v>4.166666666666663E-2</v>
      </c>
      <c r="T6757" s="153" t="s">
        <v>541</v>
      </c>
      <c r="U6757" s="153">
        <v>0.50347222222222221</v>
      </c>
      <c r="V6757" s="153">
        <f>IF(ISBLANK(T6757),"",Tabella2[[#This Row],[ACT STOP]]-Tabella2[[#This Row],[ACT START]])</f>
        <v>3.472222222222221E-2</v>
      </c>
      <c r="W6757" s="104" t="s">
        <v>122</v>
      </c>
      <c r="X6757" s="104" t="s">
        <v>91</v>
      </c>
      <c r="Y6757" s="110"/>
      <c r="Z6757" s="106"/>
      <c r="AA6757" s="104"/>
      <c r="AB6757" s="107"/>
      <c r="AC6757" s="72">
        <f>IF(OR(Tabella2[[#This Row],[OUTCOME]]="DCO",Tabella2[[#This Row],[OUTCOME]]="SDC"),1,0)</f>
        <v>1</v>
      </c>
      <c r="AH6757" s="70"/>
      <c r="AI6757" s="70"/>
      <c r="AJ6757">
        <f>IF(OR(Tabella2[[#This Row],[OUTCOME]]="DNCO", Tabella2[[#This Row],[OUTCOME]]="SDNC"),1,0)</f>
        <v>0</v>
      </c>
      <c r="AL6757" s="70"/>
      <c r="BM6757" s="135" t="str">
        <f>Tabella2[[#This Row],[ACT START]]</f>
        <v>11:15</v>
      </c>
      <c r="BN6757" s="136">
        <f>Tabella2[[#This Row],[ACT STOP]]</f>
        <v>0.50347222222222221</v>
      </c>
      <c r="BO6757" s="101"/>
      <c r="BR6757" s="109" t="str">
        <f t="shared" si="126"/>
        <v>SH-25-6746</v>
      </c>
      <c r="BS6757" s="109" t="s">
        <v>339</v>
      </c>
      <c r="BT6757" t="str">
        <f>Tabella2[[#This Row],[OUTCOME]]</f>
        <v>SDC</v>
      </c>
      <c r="BU6757" t="str">
        <f>_xlfn.CONCAT(Tabella2[[#This Row],[NAME SP]],Tabella2[[#This Row],[ID SP]]," - ",Tabella2[[#This Row],[SYLLABUS NO]])</f>
        <v>Support QATAR - SUPP</v>
      </c>
    </row>
    <row r="6758" spans="1:74" hidden="1">
      <c r="A6758" s="103" t="s">
        <v>14005</v>
      </c>
      <c r="B6758" s="102">
        <v>45982</v>
      </c>
      <c r="C6758" s="104">
        <f>_xlfn.ISOWEEKNUM(Tabella2[[#This Row],[Date]])</f>
        <v>47</v>
      </c>
      <c r="D6758" s="104" t="s">
        <v>6396</v>
      </c>
      <c r="E6758" s="104" t="s">
        <v>256</v>
      </c>
      <c r="F6758" s="104">
        <v>71</v>
      </c>
      <c r="G6758" s="104" t="s">
        <v>284</v>
      </c>
      <c r="H6758" s="105">
        <v>22</v>
      </c>
      <c r="I6758" s="104"/>
      <c r="J6758" s="104" t="s">
        <v>258</v>
      </c>
      <c r="K6758" s="104" t="s">
        <v>81</v>
      </c>
      <c r="L6758" s="104" t="s">
        <v>299</v>
      </c>
      <c r="M6758" s="104" t="s">
        <v>361</v>
      </c>
      <c r="N6758" s="104"/>
      <c r="O6758" s="108" t="str">
        <f>A6759</f>
        <v>19164</v>
      </c>
      <c r="P6758" s="111" t="s">
        <v>2616</v>
      </c>
      <c r="Q6758" s="153" t="s">
        <v>541</v>
      </c>
      <c r="R6758" s="153" t="s">
        <v>10080</v>
      </c>
      <c r="S6758" s="153">
        <f>Tabella2[[#This Row],[PLD STOP]]-Tabella2[[#This Row],[PLD START]]</f>
        <v>4.166666666666663E-2</v>
      </c>
      <c r="T6758" s="153" t="s">
        <v>541</v>
      </c>
      <c r="U6758" s="153" t="s">
        <v>10080</v>
      </c>
      <c r="V6758" s="153">
        <f>IF(ISBLANK(T6758),"",Tabella2[[#This Row],[ACT STOP]]-Tabella2[[#This Row],[ACT START]])</f>
        <v>4.166666666666663E-2</v>
      </c>
      <c r="W6758" s="104" t="s">
        <v>92</v>
      </c>
      <c r="X6758" s="104" t="s">
        <v>91</v>
      </c>
      <c r="Y6758" s="110"/>
      <c r="Z6758" s="106"/>
      <c r="AA6758" s="104"/>
      <c r="AB6758" s="107"/>
      <c r="AC6758" s="72">
        <f>IF(OR(Tabella2[[#This Row],[OUTCOME]]="DCO",Tabella2[[#This Row],[OUTCOME]]="SDC"),1,0)</f>
        <v>1</v>
      </c>
      <c r="AH6758" s="70"/>
      <c r="AI6758" s="70"/>
      <c r="AJ6758">
        <f>IF(OR(Tabella2[[#This Row],[OUTCOME]]="DNCO", Tabella2[[#This Row],[OUTCOME]]="SDNC"),1,0)</f>
        <v>0</v>
      </c>
      <c r="AL6758" s="70"/>
      <c r="BM6758" s="135" t="str">
        <f>Tabella2[[#This Row],[ACT START]]</f>
        <v>11:15</v>
      </c>
      <c r="BN6758" s="136" t="str">
        <f>Tabella2[[#This Row],[ACT STOP]]</f>
        <v>12:15</v>
      </c>
      <c r="BO6758" s="101"/>
      <c r="BR6758" s="109" t="str">
        <f t="shared" si="126"/>
        <v>SH-25-6747</v>
      </c>
      <c r="BS6758" s="109" t="s">
        <v>295</v>
      </c>
      <c r="BT6758" t="str">
        <f>Tabella2[[#This Row],[OUTCOME]]</f>
        <v>DCO</v>
      </c>
      <c r="BU6758" t="str">
        <f>_xlfn.CONCAT(Tabella2[[#This Row],[NAME SP]],Tabella2[[#This Row],[ID SP]]," - ",Tabella2[[#This Row],[SYLLABUS NO]])</f>
        <v>QATAR71 - NET ARNG02</v>
      </c>
      <c r="BV6758" t="s">
        <v>12153</v>
      </c>
    </row>
    <row r="6759" spans="1:74" hidden="1">
      <c r="A6759" s="103" t="s">
        <v>14006</v>
      </c>
      <c r="B6759" s="102">
        <v>45982</v>
      </c>
      <c r="C6759" s="104">
        <f>_xlfn.ISOWEEKNUM(Tabella2[[#This Row],[Date]])</f>
        <v>47</v>
      </c>
      <c r="D6759" s="104" t="s">
        <v>195</v>
      </c>
      <c r="E6759" s="104" t="s">
        <v>298</v>
      </c>
      <c r="F6759" s="104"/>
      <c r="G6759" s="104" t="s">
        <v>257</v>
      </c>
      <c r="H6759" s="105">
        <v>1</v>
      </c>
      <c r="I6759" s="104"/>
      <c r="J6759" s="104" t="s">
        <v>258</v>
      </c>
      <c r="K6759" s="104" t="s">
        <v>80</v>
      </c>
      <c r="L6759" s="104" t="s">
        <v>299</v>
      </c>
      <c r="M6759" s="104" t="s">
        <v>361</v>
      </c>
      <c r="N6759" s="104"/>
      <c r="O6759" s="108" t="str">
        <f>A6758</f>
        <v>19163</v>
      </c>
      <c r="P6759" s="111" t="s">
        <v>300</v>
      </c>
      <c r="Q6759" s="153" t="s">
        <v>541</v>
      </c>
      <c r="R6759" s="153" t="s">
        <v>10080</v>
      </c>
      <c r="S6759" s="153">
        <f>Tabella2[[#This Row],[PLD STOP]]-Tabella2[[#This Row],[PLD START]]</f>
        <v>4.166666666666663E-2</v>
      </c>
      <c r="T6759" s="153" t="s">
        <v>541</v>
      </c>
      <c r="U6759" s="153" t="s">
        <v>10080</v>
      </c>
      <c r="V6759" s="153">
        <f>IF(ISBLANK(T6759),"",Tabella2[[#This Row],[ACT STOP]]-Tabella2[[#This Row],[ACT START]])</f>
        <v>4.166666666666663E-2</v>
      </c>
      <c r="W6759" s="104" t="s">
        <v>122</v>
      </c>
      <c r="X6759" s="104" t="s">
        <v>91</v>
      </c>
      <c r="Y6759" s="110"/>
      <c r="Z6759" s="106"/>
      <c r="AA6759" s="104"/>
      <c r="AB6759" s="107"/>
      <c r="AC6759" s="72">
        <f>IF(OR(Tabella2[[#This Row],[OUTCOME]]="DCO",Tabella2[[#This Row],[OUTCOME]]="SDC"),1,0)</f>
        <v>1</v>
      </c>
      <c r="AH6759" s="70"/>
      <c r="AI6759" s="70"/>
      <c r="AJ6759">
        <f>IF(OR(Tabella2[[#This Row],[OUTCOME]]="DNCO", Tabella2[[#This Row],[OUTCOME]]="SDNC"),1,0)</f>
        <v>0</v>
      </c>
      <c r="AL6759" s="70"/>
      <c r="BM6759" s="135" t="str">
        <f>Tabella2[[#This Row],[ACT START]]</f>
        <v>11:15</v>
      </c>
      <c r="BN6759" s="136" t="str">
        <f>Tabella2[[#This Row],[ACT STOP]]</f>
        <v>12:15</v>
      </c>
      <c r="BO6759" s="101"/>
      <c r="BR6759" s="109" t="str">
        <f t="shared" si="126"/>
        <v>SH-25-6748</v>
      </c>
      <c r="BS6759" s="109" t="s">
        <v>332</v>
      </c>
      <c r="BT6759" t="str">
        <f>Tabella2[[#This Row],[OUTCOME]]</f>
        <v>SDC</v>
      </c>
      <c r="BU6759" t="str">
        <f>_xlfn.CONCAT(Tabella2[[#This Row],[NAME SP]],Tabella2[[#This Row],[ID SP]]," - ",Tabella2[[#This Row],[SYLLABUS NO]])</f>
        <v>Support QATAR - SUPP</v>
      </c>
    </row>
    <row r="6760" spans="1:74" hidden="1">
      <c r="A6760" s="103" t="s">
        <v>14007</v>
      </c>
      <c r="B6760" s="102">
        <v>45982</v>
      </c>
      <c r="C6760" s="104">
        <f>_xlfn.ISOWEEKNUM(Tabella2[[#This Row],[Date]])</f>
        <v>47</v>
      </c>
      <c r="D6760" s="104" t="s">
        <v>255</v>
      </c>
      <c r="E6760" s="104" t="s">
        <v>256</v>
      </c>
      <c r="F6760" s="104">
        <v>40</v>
      </c>
      <c r="G6760" s="104" t="s">
        <v>257</v>
      </c>
      <c r="H6760" s="105">
        <v>12</v>
      </c>
      <c r="I6760" s="104" t="s">
        <v>258</v>
      </c>
      <c r="J6760" s="104"/>
      <c r="K6760" s="104" t="s">
        <v>83</v>
      </c>
      <c r="L6760" s="104" t="s">
        <v>259</v>
      </c>
      <c r="M6760" s="104" t="s">
        <v>260</v>
      </c>
      <c r="N6760" s="104"/>
      <c r="O6760" s="106"/>
      <c r="P6760" s="111" t="s">
        <v>1850</v>
      </c>
      <c r="Q6760" s="153" t="s">
        <v>541</v>
      </c>
      <c r="R6760" s="153" t="s">
        <v>10080</v>
      </c>
      <c r="S6760" s="153">
        <f>Tabella2[[#This Row],[PLD STOP]]-Tabella2[[#This Row],[PLD START]]</f>
        <v>4.166666666666663E-2</v>
      </c>
      <c r="T6760" s="153" t="s">
        <v>541</v>
      </c>
      <c r="U6760" s="153" t="s">
        <v>10080</v>
      </c>
      <c r="V6760" s="153">
        <f>IF(ISBLANK(T6760),"",Tabella2[[#This Row],[ACT STOP]]-Tabella2[[#This Row],[ACT START]])</f>
        <v>4.166666666666663E-2</v>
      </c>
      <c r="W6760" s="104" t="s">
        <v>92</v>
      </c>
      <c r="X6760" s="104" t="s">
        <v>91</v>
      </c>
      <c r="Y6760" s="110"/>
      <c r="Z6760" s="106"/>
      <c r="AA6760" s="104"/>
      <c r="AB6760" s="107"/>
      <c r="AC6760" s="72">
        <f>IF(OR(Tabella2[[#This Row],[OUTCOME]]="DCO",Tabella2[[#This Row],[OUTCOME]]="SDC"),1,0)</f>
        <v>1</v>
      </c>
      <c r="AH6760" s="70"/>
      <c r="AI6760" s="70"/>
      <c r="AJ6760">
        <f>IF(OR(Tabella2[[#This Row],[OUTCOME]]="DNCO", Tabella2[[#This Row],[OUTCOME]]="SDNC"),1,0)</f>
        <v>0</v>
      </c>
      <c r="AL6760" s="70"/>
      <c r="BM6760" s="135" t="str">
        <f>Tabella2[[#This Row],[ACT START]]</f>
        <v>11:15</v>
      </c>
      <c r="BN6760" s="136" t="str">
        <f>Tabella2[[#This Row],[ACT STOP]]</f>
        <v>12:15</v>
      </c>
      <c r="BO6760" s="101"/>
      <c r="BR6760" s="109" t="str">
        <f t="shared" si="126"/>
        <v>SH-25-6749</v>
      </c>
      <c r="BS6760" s="109" t="s">
        <v>266</v>
      </c>
      <c r="BT6760" t="str">
        <f>Tabella2[[#This Row],[OUTCOME]]</f>
        <v>DCO</v>
      </c>
      <c r="BU6760" t="str">
        <f>_xlfn.CONCAT(Tabella2[[#This Row],[NAME SP]],Tabella2[[#This Row],[ID SP]]," - ",Tabella2[[#This Row],[SYLLABUS NO]])</f>
        <v>QATAR40 - FMS NVG01</v>
      </c>
      <c r="BV6760" t="s">
        <v>12128</v>
      </c>
    </row>
    <row r="6761" spans="1:74" hidden="1">
      <c r="A6761" s="103" t="s">
        <v>14008</v>
      </c>
      <c r="B6761" s="102">
        <v>45982</v>
      </c>
      <c r="C6761" s="104">
        <f>_xlfn.ISOWEEKNUM(Tabella2[[#This Row],[Date]])</f>
        <v>47</v>
      </c>
      <c r="D6761" s="104" t="s">
        <v>6396</v>
      </c>
      <c r="E6761" s="104" t="s">
        <v>256</v>
      </c>
      <c r="F6761" s="104">
        <v>73</v>
      </c>
      <c r="G6761" s="104" t="s">
        <v>284</v>
      </c>
      <c r="H6761" s="105">
        <v>23</v>
      </c>
      <c r="I6761" s="104"/>
      <c r="J6761" s="104" t="s">
        <v>258</v>
      </c>
      <c r="K6761" s="104" t="s">
        <v>77</v>
      </c>
      <c r="L6761" s="104" t="s">
        <v>259</v>
      </c>
      <c r="M6761" s="104" t="s">
        <v>361</v>
      </c>
      <c r="N6761" s="104"/>
      <c r="O6761" s="106"/>
      <c r="P6761" s="111" t="s">
        <v>2684</v>
      </c>
      <c r="Q6761" s="153" t="s">
        <v>541</v>
      </c>
      <c r="R6761" s="153" t="s">
        <v>10080</v>
      </c>
      <c r="S6761" s="153">
        <f>Tabella2[[#This Row],[PLD STOP]]-Tabella2[[#This Row],[PLD START]]</f>
        <v>4.166666666666663E-2</v>
      </c>
      <c r="T6761" s="153" t="s">
        <v>541</v>
      </c>
      <c r="U6761" s="153" t="s">
        <v>10080</v>
      </c>
      <c r="V6761" s="153">
        <f>IF(ISBLANK(T6761),"",Tabella2[[#This Row],[ACT STOP]]-Tabella2[[#This Row],[ACT START]])</f>
        <v>4.166666666666663E-2</v>
      </c>
      <c r="W6761" s="104" t="s">
        <v>92</v>
      </c>
      <c r="X6761" s="104" t="s">
        <v>91</v>
      </c>
      <c r="Y6761" s="110"/>
      <c r="Z6761" s="106"/>
      <c r="AA6761" s="104"/>
      <c r="AB6761" s="107"/>
      <c r="AC6761" s="72">
        <f>IF(OR(Tabella2[[#This Row],[OUTCOME]]="DCO",Tabella2[[#This Row],[OUTCOME]]="SDC"),1,0)</f>
        <v>1</v>
      </c>
      <c r="AH6761" s="70"/>
      <c r="AI6761" s="70"/>
      <c r="AJ6761">
        <f>IF(OR(Tabella2[[#This Row],[OUTCOME]]="DNCO", Tabella2[[#This Row],[OUTCOME]]="SDNC"),1,0)</f>
        <v>0</v>
      </c>
      <c r="AL6761" s="70"/>
      <c r="BM6761" s="135" t="str">
        <f>Tabella2[[#This Row],[ACT START]]</f>
        <v>11:15</v>
      </c>
      <c r="BN6761" s="136" t="str">
        <f>Tabella2[[#This Row],[ACT STOP]]</f>
        <v>12:15</v>
      </c>
      <c r="BO6761" s="101"/>
      <c r="BR6761" s="109" t="str">
        <f t="shared" si="126"/>
        <v>SH-25-6750</v>
      </c>
      <c r="BS6761" s="109" t="s">
        <v>358</v>
      </c>
      <c r="BT6761" t="str">
        <f>Tabella2[[#This Row],[OUTCOME]]</f>
        <v>DCO</v>
      </c>
      <c r="BU6761" t="str">
        <f>_xlfn.CONCAT(Tabella2[[#This Row],[NAME SP]],Tabella2[[#This Row],[ID SP]]," - ",Tabella2[[#This Row],[SYLLABUS NO]])</f>
        <v>QATAR73 - PT ERT02</v>
      </c>
      <c r="BV6761" t="s">
        <v>12012</v>
      </c>
    </row>
    <row r="6762" spans="1:74" hidden="1">
      <c r="A6762" s="103" t="s">
        <v>14009</v>
      </c>
      <c r="B6762" s="102">
        <v>45982</v>
      </c>
      <c r="C6762" s="104">
        <f>_xlfn.ISOWEEKNUM(Tabella2[[#This Row],[Date]])</f>
        <v>47</v>
      </c>
      <c r="D6762" s="104" t="s">
        <v>9764</v>
      </c>
      <c r="E6762" s="104" t="s">
        <v>284</v>
      </c>
      <c r="F6762" s="104">
        <v>76</v>
      </c>
      <c r="G6762" s="104" t="s">
        <v>257</v>
      </c>
      <c r="H6762" s="105">
        <v>17</v>
      </c>
      <c r="I6762" s="104"/>
      <c r="J6762" s="104" t="s">
        <v>258</v>
      </c>
      <c r="K6762" s="104" t="s">
        <v>79</v>
      </c>
      <c r="L6762" s="104" t="s">
        <v>299</v>
      </c>
      <c r="M6762" s="104" t="s">
        <v>361</v>
      </c>
      <c r="N6762" s="104"/>
      <c r="O6762" s="108" t="str">
        <f>A6763</f>
        <v>19168</v>
      </c>
      <c r="P6762" s="111" t="s">
        <v>2688</v>
      </c>
      <c r="Q6762" s="153" t="s">
        <v>4385</v>
      </c>
      <c r="R6762" s="153" t="s">
        <v>13852</v>
      </c>
      <c r="S6762" s="153">
        <f>Tabella2[[#This Row],[PLD STOP]]-Tabella2[[#This Row],[PLD START]]</f>
        <v>4.166666666666663E-2</v>
      </c>
      <c r="T6762" s="153" t="s">
        <v>4385</v>
      </c>
      <c r="U6762" s="153" t="s">
        <v>13852</v>
      </c>
      <c r="V6762" s="153">
        <f>IF(ISBLANK(T6762),"",Tabella2[[#This Row],[ACT STOP]]-Tabella2[[#This Row],[ACT START]])</f>
        <v>4.166666666666663E-2</v>
      </c>
      <c r="W6762" s="104" t="s">
        <v>92</v>
      </c>
      <c r="X6762" s="104" t="s">
        <v>91</v>
      </c>
      <c r="Y6762" s="110"/>
      <c r="Z6762" s="106"/>
      <c r="AA6762" s="104"/>
      <c r="AB6762" s="107"/>
      <c r="AC6762" s="72">
        <f>IF(OR(Tabella2[[#This Row],[OUTCOME]]="DCO",Tabella2[[#This Row],[OUTCOME]]="SDC"),1,0)</f>
        <v>1</v>
      </c>
      <c r="AH6762" s="70"/>
      <c r="AI6762" s="70"/>
      <c r="AJ6762">
        <f>IF(OR(Tabella2[[#This Row],[OUTCOME]]="DNCO", Tabella2[[#This Row],[OUTCOME]]="SDNC"),1,0)</f>
        <v>0</v>
      </c>
      <c r="AL6762" s="70"/>
      <c r="BM6762" s="135" t="str">
        <f>Tabella2[[#This Row],[ACT START]]</f>
        <v>12:45</v>
      </c>
      <c r="BN6762" s="136" t="str">
        <f>Tabella2[[#This Row],[ACT STOP]]</f>
        <v>13:45</v>
      </c>
      <c r="BO6762" s="101"/>
      <c r="BR6762" s="109" t="str">
        <f t="shared" si="126"/>
        <v>SH-25-6751</v>
      </c>
      <c r="BS6762" s="109" t="s">
        <v>393</v>
      </c>
      <c r="BT6762" t="str">
        <f>Tabella2[[#This Row],[OUTCOME]]</f>
        <v>DCO</v>
      </c>
      <c r="BU6762" t="str">
        <f>_xlfn.CONCAT(Tabella2[[#This Row],[NAME SP]],Tabella2[[#This Row],[ID SP]]," - ",Tabella2[[#This Row],[SYLLABUS NO]])</f>
        <v>IFTS76 - FMSC ARNG02</v>
      </c>
      <c r="BV6762" t="s">
        <v>11885</v>
      </c>
    </row>
    <row r="6763" spans="1:74" hidden="1">
      <c r="A6763" s="103" t="s">
        <v>14010</v>
      </c>
      <c r="B6763" s="102">
        <v>45982</v>
      </c>
      <c r="C6763" s="104">
        <f>_xlfn.ISOWEEKNUM(Tabella2[[#This Row],[Date]])</f>
        <v>47</v>
      </c>
      <c r="D6763" s="104" t="s">
        <v>195</v>
      </c>
      <c r="E6763" s="104" t="s">
        <v>398</v>
      </c>
      <c r="F6763" s="104"/>
      <c r="G6763" s="104" t="s">
        <v>257</v>
      </c>
      <c r="H6763" s="105">
        <v>9</v>
      </c>
      <c r="I6763" s="104"/>
      <c r="J6763" s="104" t="s">
        <v>258</v>
      </c>
      <c r="K6763" s="104" t="s">
        <v>78</v>
      </c>
      <c r="L6763" s="104" t="s">
        <v>299</v>
      </c>
      <c r="M6763" s="104" t="s">
        <v>361</v>
      </c>
      <c r="N6763" s="104"/>
      <c r="O6763" s="108" t="str">
        <f>A6762</f>
        <v>19167</v>
      </c>
      <c r="P6763" s="111" t="s">
        <v>300</v>
      </c>
      <c r="Q6763" s="153" t="s">
        <v>4385</v>
      </c>
      <c r="R6763" s="153" t="s">
        <v>13852</v>
      </c>
      <c r="S6763" s="153">
        <f>Tabella2[[#This Row],[PLD STOP]]-Tabella2[[#This Row],[PLD START]]</f>
        <v>4.166666666666663E-2</v>
      </c>
      <c r="T6763" s="153" t="s">
        <v>4385</v>
      </c>
      <c r="U6763" s="153" t="s">
        <v>13852</v>
      </c>
      <c r="V6763" s="153">
        <f>IF(ISBLANK(T6763),"",Tabella2[[#This Row],[ACT STOP]]-Tabella2[[#This Row],[ACT START]])</f>
        <v>4.166666666666663E-2</v>
      </c>
      <c r="W6763" s="104" t="s">
        <v>122</v>
      </c>
      <c r="X6763" s="104" t="s">
        <v>91</v>
      </c>
      <c r="Y6763" s="110"/>
      <c r="Z6763" s="106"/>
      <c r="AA6763" s="104"/>
      <c r="AB6763" s="107"/>
      <c r="AC6763" s="72">
        <f>IF(OR(Tabella2[[#This Row],[OUTCOME]]="DCO",Tabella2[[#This Row],[OUTCOME]]="SDC"),1,0)</f>
        <v>1</v>
      </c>
      <c r="AH6763" s="70"/>
      <c r="AI6763" s="70"/>
      <c r="AJ6763">
        <f>IF(OR(Tabella2[[#This Row],[OUTCOME]]="DNCO", Tabella2[[#This Row],[OUTCOME]]="SDNC"),1,0)</f>
        <v>0</v>
      </c>
      <c r="AL6763" s="70"/>
      <c r="BM6763" s="135" t="str">
        <f>Tabella2[[#This Row],[ACT START]]</f>
        <v>12:45</v>
      </c>
      <c r="BN6763" s="136" t="str">
        <f>Tabella2[[#This Row],[ACT STOP]]</f>
        <v>13:45</v>
      </c>
      <c r="BO6763" s="101"/>
      <c r="BR6763" s="109" t="str">
        <f t="shared" si="126"/>
        <v>SH-25-6752</v>
      </c>
      <c r="BS6763" s="109" t="s">
        <v>318</v>
      </c>
      <c r="BT6763" t="str">
        <f>Tabella2[[#This Row],[OUTCOME]]</f>
        <v>SDC</v>
      </c>
      <c r="BU6763" t="str">
        <f>_xlfn.CONCAT(Tabella2[[#This Row],[NAME SP]],Tabella2[[#This Row],[ID SP]]," - ",Tabella2[[#This Row],[SYLLABUS NO]])</f>
        <v>Support IFTS - SUPP</v>
      </c>
    </row>
    <row r="6764" spans="1:74" hidden="1">
      <c r="A6764" s="103" t="s">
        <v>14011</v>
      </c>
      <c r="B6764" s="102">
        <v>45982</v>
      </c>
      <c r="C6764" s="104">
        <f>_xlfn.ISOWEEKNUM(Tabella2[[#This Row],[Date]])</f>
        <v>47</v>
      </c>
      <c r="D6764" s="104" t="s">
        <v>9764</v>
      </c>
      <c r="E6764" s="104" t="s">
        <v>284</v>
      </c>
      <c r="F6764" s="104">
        <v>78</v>
      </c>
      <c r="G6764" s="104" t="s">
        <v>257</v>
      </c>
      <c r="H6764" s="105">
        <v>32</v>
      </c>
      <c r="I6764" s="104"/>
      <c r="J6764" s="104" t="s">
        <v>258</v>
      </c>
      <c r="K6764" s="104" t="s">
        <v>83</v>
      </c>
      <c r="L6764" s="104" t="s">
        <v>299</v>
      </c>
      <c r="M6764" s="104" t="s">
        <v>361</v>
      </c>
      <c r="N6764" s="104"/>
      <c r="O6764" s="108" t="str">
        <f>A6765</f>
        <v>19170</v>
      </c>
      <c r="P6764" s="111" t="s">
        <v>2688</v>
      </c>
      <c r="Q6764" s="153" t="s">
        <v>4385</v>
      </c>
      <c r="R6764" s="153" t="s">
        <v>13852</v>
      </c>
      <c r="S6764" s="153">
        <f>Tabella2[[#This Row],[PLD STOP]]-Tabella2[[#This Row],[PLD START]]</f>
        <v>4.166666666666663E-2</v>
      </c>
      <c r="T6764" s="153" t="s">
        <v>4385</v>
      </c>
      <c r="U6764" s="153" t="s">
        <v>13852</v>
      </c>
      <c r="V6764" s="153">
        <f>IF(ISBLANK(T6764),"",Tabella2[[#This Row],[ACT STOP]]-Tabella2[[#This Row],[ACT START]])</f>
        <v>4.166666666666663E-2</v>
      </c>
      <c r="W6764" s="104" t="s">
        <v>92</v>
      </c>
      <c r="X6764" s="104" t="s">
        <v>91</v>
      </c>
      <c r="Y6764" s="110"/>
      <c r="Z6764" s="106"/>
      <c r="AA6764" s="104"/>
      <c r="AB6764" s="107"/>
      <c r="AC6764" s="72">
        <f>IF(OR(Tabella2[[#This Row],[OUTCOME]]="DCO",Tabella2[[#This Row],[OUTCOME]]="SDC"),1,0)</f>
        <v>1</v>
      </c>
      <c r="AH6764" s="70"/>
      <c r="AI6764" s="70"/>
      <c r="AJ6764">
        <f>IF(OR(Tabella2[[#This Row],[OUTCOME]]="DNCO", Tabella2[[#This Row],[OUTCOME]]="SDNC"),1,0)</f>
        <v>0</v>
      </c>
      <c r="AL6764" s="70"/>
      <c r="BM6764" s="135" t="str">
        <f>Tabella2[[#This Row],[ACT START]]</f>
        <v>12:45</v>
      </c>
      <c r="BN6764" s="136" t="str">
        <f>Tabella2[[#This Row],[ACT STOP]]</f>
        <v>13:45</v>
      </c>
      <c r="BO6764" s="101"/>
      <c r="BR6764" s="109" t="str">
        <f t="shared" si="126"/>
        <v>SH-25-6753</v>
      </c>
      <c r="BS6764" s="109" t="s">
        <v>356</v>
      </c>
      <c r="BT6764" t="str">
        <f>Tabella2[[#This Row],[OUTCOME]]</f>
        <v>DCO</v>
      </c>
      <c r="BU6764" t="str">
        <f>_xlfn.CONCAT(Tabella2[[#This Row],[NAME SP]],Tabella2[[#This Row],[ID SP]]," - ",Tabella2[[#This Row],[SYLLABUS NO]])</f>
        <v>IFTS78 - FMSC ARNG02</v>
      </c>
      <c r="BV6764" t="s">
        <v>11877</v>
      </c>
    </row>
    <row r="6765" spans="1:74" hidden="1">
      <c r="A6765" s="103" t="s">
        <v>14012</v>
      </c>
      <c r="B6765" s="102">
        <v>45982</v>
      </c>
      <c r="C6765" s="104">
        <f>_xlfn.ISOWEEKNUM(Tabella2[[#This Row],[Date]])</f>
        <v>47</v>
      </c>
      <c r="D6765" s="104" t="s">
        <v>195</v>
      </c>
      <c r="E6765" s="104" t="s">
        <v>398</v>
      </c>
      <c r="F6765" s="104"/>
      <c r="G6765" s="104" t="s">
        <v>257</v>
      </c>
      <c r="H6765" s="105">
        <v>2</v>
      </c>
      <c r="I6765" s="104"/>
      <c r="J6765" s="104" t="s">
        <v>258</v>
      </c>
      <c r="K6765" s="104" t="s">
        <v>80</v>
      </c>
      <c r="L6765" s="104" t="s">
        <v>299</v>
      </c>
      <c r="M6765" s="104" t="s">
        <v>361</v>
      </c>
      <c r="N6765" s="104"/>
      <c r="O6765" s="108" t="str">
        <f>A6764</f>
        <v>19169</v>
      </c>
      <c r="P6765" s="111" t="s">
        <v>300</v>
      </c>
      <c r="Q6765" s="153" t="s">
        <v>4385</v>
      </c>
      <c r="R6765" s="153" t="s">
        <v>13852</v>
      </c>
      <c r="S6765" s="153">
        <f>Tabella2[[#This Row],[PLD STOP]]-Tabella2[[#This Row],[PLD START]]</f>
        <v>4.166666666666663E-2</v>
      </c>
      <c r="T6765" s="153" t="s">
        <v>4385</v>
      </c>
      <c r="U6765" s="153" t="s">
        <v>13852</v>
      </c>
      <c r="V6765" s="153">
        <f>IF(ISBLANK(T6765),"",Tabella2[[#This Row],[ACT STOP]]-Tabella2[[#This Row],[ACT START]])</f>
        <v>4.166666666666663E-2</v>
      </c>
      <c r="W6765" s="104" t="s">
        <v>122</v>
      </c>
      <c r="X6765" s="104" t="s">
        <v>91</v>
      </c>
      <c r="Y6765" s="110"/>
      <c r="Z6765" s="106"/>
      <c r="AA6765" s="104"/>
      <c r="AB6765" s="107"/>
      <c r="AC6765" s="72">
        <f>IF(OR(Tabella2[[#This Row],[OUTCOME]]="DCO",Tabella2[[#This Row],[OUTCOME]]="SDC"),1,0)</f>
        <v>1</v>
      </c>
      <c r="AH6765" s="70"/>
      <c r="AI6765" s="70"/>
      <c r="AJ6765">
        <f>IF(OR(Tabella2[[#This Row],[OUTCOME]]="DNCO", Tabella2[[#This Row],[OUTCOME]]="SDNC"),1,0)</f>
        <v>0</v>
      </c>
      <c r="AL6765" s="70"/>
      <c r="BM6765" s="135" t="str">
        <f>Tabella2[[#This Row],[ACT START]]</f>
        <v>12:45</v>
      </c>
      <c r="BN6765" s="136" t="str">
        <f>Tabella2[[#This Row],[ACT STOP]]</f>
        <v>13:45</v>
      </c>
      <c r="BO6765" s="101"/>
      <c r="BR6765" s="109" t="str">
        <f t="shared" si="126"/>
        <v>SH-25-6754</v>
      </c>
      <c r="BS6765" s="109" t="s">
        <v>368</v>
      </c>
      <c r="BT6765" t="str">
        <f>Tabella2[[#This Row],[OUTCOME]]</f>
        <v>SDC</v>
      </c>
      <c r="BU6765" t="str">
        <f>_xlfn.CONCAT(Tabella2[[#This Row],[NAME SP]],Tabella2[[#This Row],[ID SP]]," - ",Tabella2[[#This Row],[SYLLABUS NO]])</f>
        <v>Support IFTS - SUPP</v>
      </c>
    </row>
    <row r="6766" spans="1:74" hidden="1">
      <c r="A6766" s="103" t="s">
        <v>14013</v>
      </c>
      <c r="B6766" s="102">
        <v>45982</v>
      </c>
      <c r="C6766" s="104">
        <f>_xlfn.ISOWEEKNUM(Tabella2[[#This Row],[Date]])</f>
        <v>47</v>
      </c>
      <c r="D6766" s="104" t="s">
        <v>860</v>
      </c>
      <c r="E6766" s="104" t="s">
        <v>284</v>
      </c>
      <c r="F6766" s="104">
        <v>80</v>
      </c>
      <c r="G6766" s="104" t="s">
        <v>257</v>
      </c>
      <c r="H6766" s="105">
        <v>5</v>
      </c>
      <c r="I6766" s="104"/>
      <c r="J6766" s="104" t="s">
        <v>258</v>
      </c>
      <c r="K6766" s="104" t="s">
        <v>81</v>
      </c>
      <c r="L6766" s="104" t="s">
        <v>259</v>
      </c>
      <c r="M6766" s="104" t="s">
        <v>269</v>
      </c>
      <c r="N6766" s="104"/>
      <c r="O6766" s="106"/>
      <c r="P6766" s="111" t="s">
        <v>270</v>
      </c>
      <c r="Q6766" s="153" t="s">
        <v>4385</v>
      </c>
      <c r="R6766" s="153" t="s">
        <v>13852</v>
      </c>
      <c r="S6766" s="153">
        <f>Tabella2[[#This Row],[PLD STOP]]-Tabella2[[#This Row],[PLD START]]</f>
        <v>4.166666666666663E-2</v>
      </c>
      <c r="T6766" s="153" t="s">
        <v>4385</v>
      </c>
      <c r="U6766" s="153" t="s">
        <v>13852</v>
      </c>
      <c r="V6766" s="153">
        <f>IF(ISBLANK(T6766),"",Tabella2[[#This Row],[ACT STOP]]-Tabella2[[#This Row],[ACT START]])</f>
        <v>4.166666666666663E-2</v>
      </c>
      <c r="W6766" s="104" t="s">
        <v>92</v>
      </c>
      <c r="X6766" s="104" t="s">
        <v>91</v>
      </c>
      <c r="Y6766" s="110"/>
      <c r="Z6766" s="106"/>
      <c r="AA6766" s="104"/>
      <c r="AB6766" s="107"/>
      <c r="AC6766" s="72">
        <f>IF(OR(Tabella2[[#This Row],[OUTCOME]]="DCO",Tabella2[[#This Row],[OUTCOME]]="SDC"),1,0)</f>
        <v>1</v>
      </c>
      <c r="AH6766" s="70"/>
      <c r="AI6766" s="70"/>
      <c r="AJ6766">
        <f>IF(OR(Tabella2[[#This Row],[OUTCOME]]="DNCO", Tabella2[[#This Row],[OUTCOME]]="SDNC"),1,0)</f>
        <v>0</v>
      </c>
      <c r="AL6766" s="70"/>
      <c r="BM6766" s="135" t="str">
        <f>Tabella2[[#This Row],[ACT START]]</f>
        <v>12:45</v>
      </c>
      <c r="BN6766" s="136" t="str">
        <f>Tabella2[[#This Row],[ACT STOP]]</f>
        <v>13:45</v>
      </c>
      <c r="BO6766" s="101"/>
      <c r="BR6766" s="109" t="str">
        <f t="shared" si="126"/>
        <v>SH-25-6755</v>
      </c>
      <c r="BS6766" s="109" t="s">
        <v>416</v>
      </c>
      <c r="BT6766" t="str">
        <f>Tabella2[[#This Row],[OUTCOME]]</f>
        <v>DCO</v>
      </c>
      <c r="BU6766" t="str">
        <f>_xlfn.CONCAT(Tabella2[[#This Row],[NAME SP]],Tabella2[[#This Row],[ID SP]]," - ",Tabella2[[#This Row],[SYLLABUS NO]])</f>
        <v>IFTS80 - PT BVR02</v>
      </c>
      <c r="BV6766" t="s">
        <v>13000</v>
      </c>
    </row>
    <row r="6767" spans="1:74" hidden="1">
      <c r="A6767" s="103">
        <v>19172</v>
      </c>
      <c r="B6767" s="102">
        <v>45982</v>
      </c>
      <c r="C6767" s="104">
        <f>_xlfn.ISOWEEKNUM(Tabella2[[#This Row],[Date]])</f>
        <v>47</v>
      </c>
      <c r="D6767" s="104" t="s">
        <v>817</v>
      </c>
      <c r="E6767" s="104" t="s">
        <v>284</v>
      </c>
      <c r="F6767" s="104">
        <v>72</v>
      </c>
      <c r="G6767" s="104" t="s">
        <v>257</v>
      </c>
      <c r="H6767" s="105">
        <v>10</v>
      </c>
      <c r="I6767" s="104"/>
      <c r="J6767" s="104" t="s">
        <v>258</v>
      </c>
      <c r="K6767" s="104" t="s">
        <v>77</v>
      </c>
      <c r="L6767" s="104" t="s">
        <v>259</v>
      </c>
      <c r="M6767" s="104" t="s">
        <v>269</v>
      </c>
      <c r="N6767" s="104"/>
      <c r="O6767" s="106"/>
      <c r="P6767" s="111" t="s">
        <v>607</v>
      </c>
      <c r="Q6767" s="153" t="s">
        <v>4385</v>
      </c>
      <c r="R6767" s="153" t="s">
        <v>13852</v>
      </c>
      <c r="S6767" s="153">
        <f>Tabella2[[#This Row],[PLD STOP]]-Tabella2[[#This Row],[PLD START]]</f>
        <v>4.166666666666663E-2</v>
      </c>
      <c r="T6767" s="153" t="s">
        <v>4385</v>
      </c>
      <c r="U6767" s="153" t="s">
        <v>13852</v>
      </c>
      <c r="V6767" s="153">
        <f>IF(ISBLANK(T6767),"",Tabella2[[#This Row],[ACT STOP]]-Tabella2[[#This Row],[ACT START]])</f>
        <v>4.166666666666663E-2</v>
      </c>
      <c r="W6767" s="104" t="s">
        <v>92</v>
      </c>
      <c r="X6767" s="104" t="s">
        <v>91</v>
      </c>
      <c r="Y6767" s="110"/>
      <c r="Z6767" s="106"/>
      <c r="AA6767" s="104"/>
      <c r="AB6767" s="107"/>
      <c r="AC6767" s="72">
        <f>IF(OR(Tabella2[[#This Row],[OUTCOME]]="DCO",Tabella2[[#This Row],[OUTCOME]]="SDC"),1,0)</f>
        <v>1</v>
      </c>
      <c r="AH6767" s="70"/>
      <c r="AI6767" s="70"/>
      <c r="AJ6767">
        <f>IF(OR(Tabella2[[#This Row],[OUTCOME]]="DNCO", Tabella2[[#This Row],[OUTCOME]]="SDNC"),1,0)</f>
        <v>0</v>
      </c>
      <c r="AL6767" s="70"/>
      <c r="BM6767" s="135" t="str">
        <f>Tabella2[[#This Row],[ACT START]]</f>
        <v>12:45</v>
      </c>
      <c r="BN6767" s="136" t="str">
        <f>Tabella2[[#This Row],[ACT STOP]]</f>
        <v>13:45</v>
      </c>
      <c r="BO6767" s="101"/>
      <c r="BR6767" s="109" t="str">
        <f t="shared" si="126"/>
        <v>SH-25-6756</v>
      </c>
      <c r="BS6767" s="109" t="s">
        <v>552</v>
      </c>
      <c r="BT6767" t="str">
        <f>Tabella2[[#This Row],[OUTCOME]]</f>
        <v>DCO</v>
      </c>
      <c r="BU6767" t="str">
        <f>_xlfn.CONCAT(Tabella2[[#This Row],[NAME SP]],Tabella2[[#This Row],[ID SP]]," - ",Tabella2[[#This Row],[SYLLABUS NO]])</f>
        <v>IFTS72 - PT R2R02</v>
      </c>
      <c r="BV6767" t="s">
        <v>11975</v>
      </c>
    </row>
    <row r="6768" spans="1:74" hidden="1">
      <c r="A6768" s="103">
        <v>19173</v>
      </c>
      <c r="B6768" s="102">
        <v>45985</v>
      </c>
      <c r="C6768" s="104">
        <f>_xlfn.ISOWEEKNUM(Tabella2[[#This Row],[Date]])</f>
        <v>48</v>
      </c>
      <c r="D6768" s="104" t="s">
        <v>763</v>
      </c>
      <c r="E6768" s="104" t="s">
        <v>256</v>
      </c>
      <c r="F6768" s="104">
        <v>68</v>
      </c>
      <c r="G6768" s="104" t="s">
        <v>257</v>
      </c>
      <c r="H6768" s="105">
        <v>2</v>
      </c>
      <c r="I6768" s="104"/>
      <c r="J6768" s="104" t="s">
        <v>258</v>
      </c>
      <c r="K6768" s="104" t="s">
        <v>79</v>
      </c>
      <c r="L6768" s="104" t="s">
        <v>299</v>
      </c>
      <c r="M6768" s="104" t="s">
        <v>276</v>
      </c>
      <c r="N6768" s="104"/>
      <c r="O6768" s="108">
        <f>A6769</f>
        <v>19174</v>
      </c>
      <c r="P6768" s="111" t="s">
        <v>575</v>
      </c>
      <c r="Q6768" s="153" t="s">
        <v>307</v>
      </c>
      <c r="R6768" s="153" t="s">
        <v>308</v>
      </c>
      <c r="S6768" s="153">
        <f>Tabella2[[#This Row],[PLD STOP]]-Tabella2[[#This Row],[PLD START]]</f>
        <v>4.1666666666666685E-2</v>
      </c>
      <c r="T6768" s="153" t="s">
        <v>307</v>
      </c>
      <c r="U6768" s="153">
        <v>0.30902777777777779</v>
      </c>
      <c r="V6768" s="153">
        <f>IF(ISBLANK(T6768),"",Tabella2[[#This Row],[ACT STOP]]-Tabella2[[#This Row],[ACT START]])</f>
        <v>1.3888888888888895E-2</v>
      </c>
      <c r="W6768" s="104" t="s">
        <v>100</v>
      </c>
      <c r="X6768" s="104" t="s">
        <v>113</v>
      </c>
      <c r="Y6768" s="110" t="s">
        <v>14021</v>
      </c>
      <c r="Z6768" s="106"/>
      <c r="AA6768" s="104"/>
      <c r="AB6768" s="107"/>
      <c r="AC6768" s="72">
        <f>IF(OR(Tabella2[[#This Row],[OUTCOME]]="DCO",Tabella2[[#This Row],[OUTCOME]]="SDC"),1,0)</f>
        <v>0</v>
      </c>
      <c r="AH6768" s="70"/>
      <c r="AI6768" s="70"/>
      <c r="AJ6768">
        <f>IF(OR(Tabella2[[#This Row],[OUTCOME]]="DNCO", Tabella2[[#This Row],[OUTCOME]]="SDNC"),1,0)</f>
        <v>1</v>
      </c>
      <c r="AL6768" s="70"/>
      <c r="BL6768" t="s">
        <v>14022</v>
      </c>
      <c r="BM6768" s="135" t="str">
        <f>Tabella2[[#This Row],[ACT START]]</f>
        <v>07:05</v>
      </c>
      <c r="BN6768" s="136">
        <f>Tabella2[[#This Row],[ACT STOP]]</f>
        <v>0.30902777777777779</v>
      </c>
      <c r="BO6768" s="101"/>
      <c r="BR6768" s="109" t="str">
        <f t="shared" ref="BR6768:BR6800" si="127">_xlfn.CONCAT(LEFT(BR6767,6),TEXT(RIGHT(BR6767,4)+1,"0000"))</f>
        <v>SH-25-6757</v>
      </c>
      <c r="BS6768" s="109" t="s">
        <v>368</v>
      </c>
      <c r="BT6768" t="str">
        <f>Tabella2[[#This Row],[OUTCOME]]</f>
        <v>DNCO</v>
      </c>
      <c r="BU6768" t="str">
        <f>_xlfn.CONCAT(Tabella2[[#This Row],[NAME SP]],Tabella2[[#This Row],[ID SP]]," - ",Tabella2[[#This Row],[SYLLABUS NO]])</f>
        <v>QATAR68 - NET BFFNVG01</v>
      </c>
      <c r="BV6768" t="s">
        <v>11885</v>
      </c>
    </row>
    <row r="6769" spans="1:74" hidden="1">
      <c r="A6769" s="103">
        <v>19174</v>
      </c>
      <c r="B6769" s="102">
        <v>45985</v>
      </c>
      <c r="C6769" s="104">
        <f>_xlfn.ISOWEEKNUM(Tabella2[[#This Row],[Date]])</f>
        <v>48</v>
      </c>
      <c r="D6769" s="104" t="s">
        <v>195</v>
      </c>
      <c r="E6769" s="104" t="s">
        <v>398</v>
      </c>
      <c r="F6769" s="104"/>
      <c r="G6769" s="104" t="s">
        <v>257</v>
      </c>
      <c r="H6769" s="105">
        <v>20</v>
      </c>
      <c r="I6769" s="104"/>
      <c r="J6769" s="104" t="s">
        <v>258</v>
      </c>
      <c r="K6769" s="104" t="s">
        <v>78</v>
      </c>
      <c r="L6769" s="104" t="s">
        <v>299</v>
      </c>
      <c r="M6769" s="104" t="s">
        <v>276</v>
      </c>
      <c r="N6769" s="104"/>
      <c r="O6769" s="108">
        <f>A6768</f>
        <v>19173</v>
      </c>
      <c r="P6769" s="111" t="s">
        <v>300</v>
      </c>
      <c r="Q6769" s="153" t="s">
        <v>307</v>
      </c>
      <c r="R6769" s="153" t="s">
        <v>308</v>
      </c>
      <c r="S6769" s="153">
        <f>Tabella2[[#This Row],[PLD STOP]]-Tabella2[[#This Row],[PLD START]]</f>
        <v>4.1666666666666685E-2</v>
      </c>
      <c r="T6769" s="153" t="s">
        <v>307</v>
      </c>
      <c r="U6769" s="153">
        <v>0.30902777777777779</v>
      </c>
      <c r="V6769" s="153">
        <f>IF(ISBLANK(T6769),"",Tabella2[[#This Row],[ACT STOP]]-Tabella2[[#This Row],[ACT START]])</f>
        <v>1.3888888888888895E-2</v>
      </c>
      <c r="W6769" s="104" t="s">
        <v>127</v>
      </c>
      <c r="X6769" s="104" t="s">
        <v>143</v>
      </c>
      <c r="Y6769" s="110" t="s">
        <v>14023</v>
      </c>
      <c r="Z6769" s="106"/>
      <c r="AA6769" s="104"/>
      <c r="AB6769" s="107"/>
      <c r="AC6769" s="72">
        <f>IF(OR(Tabella2[[#This Row],[OUTCOME]]="DCO",Tabella2[[#This Row],[OUTCOME]]="SDC"),1,0)</f>
        <v>0</v>
      </c>
      <c r="AH6769" s="70"/>
      <c r="AI6769" s="70"/>
      <c r="AJ6769">
        <f>IF(OR(Tabella2[[#This Row],[OUTCOME]]="DNCO", Tabella2[[#This Row],[OUTCOME]]="SDNC"),1,0)</f>
        <v>1</v>
      </c>
      <c r="AL6769" s="70"/>
      <c r="BL6769" t="s">
        <v>14022</v>
      </c>
      <c r="BM6769" s="135" t="str">
        <f>Tabella2[[#This Row],[ACT START]]</f>
        <v>07:05</v>
      </c>
      <c r="BN6769" s="136">
        <f>Tabella2[[#This Row],[ACT STOP]]</f>
        <v>0.30902777777777779</v>
      </c>
      <c r="BO6769" s="101"/>
      <c r="BR6769" s="109" t="str">
        <f t="shared" si="127"/>
        <v>SH-25-6758</v>
      </c>
      <c r="BS6769" s="109" t="s">
        <v>1220</v>
      </c>
      <c r="BT6769" t="str">
        <f>Tabella2[[#This Row],[OUTCOME]]</f>
        <v>SDNC</v>
      </c>
      <c r="BU6769" t="str">
        <f>_xlfn.CONCAT(Tabella2[[#This Row],[NAME SP]],Tabella2[[#This Row],[ID SP]]," - ",Tabella2[[#This Row],[SYLLABUS NO]])</f>
        <v>Support IFTS - SUPP</v>
      </c>
    </row>
    <row r="6770" spans="1:74" hidden="1">
      <c r="A6770" s="103">
        <v>19175</v>
      </c>
      <c r="B6770" s="102">
        <v>45985</v>
      </c>
      <c r="C6770" s="104">
        <f>_xlfn.ISOWEEKNUM(Tabella2[[#This Row],[Date]])</f>
        <v>48</v>
      </c>
      <c r="D6770" s="104" t="s">
        <v>13289</v>
      </c>
      <c r="E6770" s="104" t="s">
        <v>327</v>
      </c>
      <c r="F6770" s="104">
        <v>91</v>
      </c>
      <c r="G6770" s="104" t="s">
        <v>257</v>
      </c>
      <c r="H6770" s="105">
        <v>10</v>
      </c>
      <c r="I6770" s="104" t="s">
        <v>258</v>
      </c>
      <c r="J6770" s="104"/>
      <c r="K6770" s="104" t="s">
        <v>83</v>
      </c>
      <c r="L6770" s="104" t="s">
        <v>259</v>
      </c>
      <c r="M6770" s="104" t="s">
        <v>276</v>
      </c>
      <c r="N6770" s="104"/>
      <c r="O6770" s="106"/>
      <c r="P6770" s="111" t="s">
        <v>727</v>
      </c>
      <c r="Q6770" s="153" t="s">
        <v>307</v>
      </c>
      <c r="R6770" s="153" t="s">
        <v>308</v>
      </c>
      <c r="S6770" s="153">
        <f>Tabella2[[#This Row],[PLD STOP]]-Tabella2[[#This Row],[PLD START]]</f>
        <v>4.1666666666666685E-2</v>
      </c>
      <c r="T6770" s="153" t="s">
        <v>307</v>
      </c>
      <c r="U6770" s="153" t="s">
        <v>308</v>
      </c>
      <c r="V6770" s="153">
        <f>IF(ISBLANK(T6770),"",Tabella2[[#This Row],[ACT STOP]]-Tabella2[[#This Row],[ACT START]])</f>
        <v>4.1666666666666685E-2</v>
      </c>
      <c r="W6770" s="104" t="s">
        <v>92</v>
      </c>
      <c r="X6770" s="104" t="s">
        <v>91</v>
      </c>
      <c r="Y6770" s="110"/>
      <c r="Z6770" s="106"/>
      <c r="AA6770" s="104"/>
      <c r="AB6770" s="107"/>
      <c r="AC6770" s="72">
        <f>IF(OR(Tabella2[[#This Row],[OUTCOME]]="DCO",Tabella2[[#This Row],[OUTCOME]]="SDC"),1,0)</f>
        <v>1</v>
      </c>
      <c r="AH6770" s="70"/>
      <c r="AI6770" s="70"/>
      <c r="AJ6770">
        <f>IF(OR(Tabella2[[#This Row],[OUTCOME]]="DNCO", Tabella2[[#This Row],[OUTCOME]]="SDNC"),1,0)</f>
        <v>0</v>
      </c>
      <c r="AL6770" s="70"/>
      <c r="BM6770" s="135" t="str">
        <f>Tabella2[[#This Row],[ACT START]]</f>
        <v>07:05</v>
      </c>
      <c r="BN6770" s="136" t="str">
        <f>Tabella2[[#This Row],[ACT STOP]]</f>
        <v>08:05</v>
      </c>
      <c r="BO6770" s="101"/>
      <c r="BR6770" s="109" t="str">
        <f t="shared" si="127"/>
        <v>SH-25-6759</v>
      </c>
      <c r="BS6770" s="109" t="s">
        <v>552</v>
      </c>
      <c r="BT6770" t="str">
        <f>Tabella2[[#This Row],[OUTCOME]]</f>
        <v>DCO</v>
      </c>
      <c r="BU6770" t="str">
        <f>_xlfn.CONCAT(Tabella2[[#This Row],[NAME SP]],Tabella2[[#This Row],[ID SP]]," - ",Tabella2[[#This Row],[SYLLABUS NO]])</f>
        <v>AMI91 - SD FAM01</v>
      </c>
      <c r="BV6770" t="s">
        <v>13251</v>
      </c>
    </row>
    <row r="6771" spans="1:74" hidden="1">
      <c r="A6771" s="103">
        <v>19176</v>
      </c>
      <c r="B6771" s="102">
        <v>45985</v>
      </c>
      <c r="C6771" s="104">
        <f>_xlfn.ISOWEEKNUM(Tabella2[[#This Row],[Date]])</f>
        <v>48</v>
      </c>
      <c r="D6771" s="104" t="s">
        <v>817</v>
      </c>
      <c r="E6771" s="104" t="s">
        <v>284</v>
      </c>
      <c r="F6771" s="104">
        <v>72</v>
      </c>
      <c r="G6771" s="104" t="s">
        <v>257</v>
      </c>
      <c r="H6771" s="105">
        <v>5</v>
      </c>
      <c r="I6771" s="104"/>
      <c r="J6771" s="104" t="s">
        <v>258</v>
      </c>
      <c r="K6771" s="104" t="s">
        <v>80</v>
      </c>
      <c r="L6771" s="104" t="s">
        <v>259</v>
      </c>
      <c r="M6771" s="104" t="s">
        <v>269</v>
      </c>
      <c r="N6771" s="104"/>
      <c r="O6771" s="106"/>
      <c r="P6771" s="111" t="s">
        <v>1966</v>
      </c>
      <c r="Q6771" s="153" t="s">
        <v>307</v>
      </c>
      <c r="R6771" s="153" t="s">
        <v>308</v>
      </c>
      <c r="S6771" s="153">
        <f>Tabella2[[#This Row],[PLD STOP]]-Tabella2[[#This Row],[PLD START]]</f>
        <v>4.1666666666666685E-2</v>
      </c>
      <c r="T6771" s="153" t="s">
        <v>307</v>
      </c>
      <c r="U6771" s="153" t="s">
        <v>308</v>
      </c>
      <c r="V6771" s="153">
        <f>IF(ISBLANK(T6771),"",Tabella2[[#This Row],[ACT STOP]]-Tabella2[[#This Row],[ACT START]])</f>
        <v>4.1666666666666685E-2</v>
      </c>
      <c r="W6771" s="104" t="s">
        <v>92</v>
      </c>
      <c r="X6771" s="104" t="s">
        <v>91</v>
      </c>
      <c r="Y6771" s="110"/>
      <c r="Z6771" s="106"/>
      <c r="AA6771" s="104"/>
      <c r="AB6771" s="107"/>
      <c r="AC6771" s="72">
        <f>IF(OR(Tabella2[[#This Row],[OUTCOME]]="DCO",Tabella2[[#This Row],[OUTCOME]]="SDC"),1,0)</f>
        <v>1</v>
      </c>
      <c r="AH6771" s="70"/>
      <c r="AI6771" s="70"/>
      <c r="AJ6771">
        <f>IF(OR(Tabella2[[#This Row],[OUTCOME]]="DNCO", Tabella2[[#This Row],[OUTCOME]]="SDNC"),1,0)</f>
        <v>0</v>
      </c>
      <c r="AL6771" s="70"/>
      <c r="BM6771" s="135" t="str">
        <f>Tabella2[[#This Row],[ACT START]]</f>
        <v>07:05</v>
      </c>
      <c r="BN6771" s="136" t="str">
        <f>Tabella2[[#This Row],[ACT STOP]]</f>
        <v>08:05</v>
      </c>
      <c r="BO6771" s="101"/>
      <c r="BR6771" s="109" t="str">
        <f t="shared" si="127"/>
        <v>SH-25-6760</v>
      </c>
      <c r="BS6771" s="109" t="s">
        <v>416</v>
      </c>
      <c r="BT6771" t="str">
        <f>Tabella2[[#This Row],[OUTCOME]]</f>
        <v>DCO</v>
      </c>
      <c r="BU6771" t="str">
        <f>_xlfn.CONCAT(Tabella2[[#This Row],[NAME SP]],Tabella2[[#This Row],[ID SP]]," - ",Tabella2[[#This Row],[SYLLABUS NO]])</f>
        <v>IFTS72 - PT BVR01</v>
      </c>
      <c r="BV6771" t="s">
        <v>11975</v>
      </c>
    </row>
    <row r="6772" spans="1:74" hidden="1">
      <c r="A6772" s="103">
        <v>19177</v>
      </c>
      <c r="B6772" s="102">
        <v>45985</v>
      </c>
      <c r="C6772" s="104">
        <f>_xlfn.ISOWEEKNUM(Tabella2[[#This Row],[Date]])</f>
        <v>48</v>
      </c>
      <c r="D6772" s="104" t="s">
        <v>13048</v>
      </c>
      <c r="E6772" s="104" t="s">
        <v>284</v>
      </c>
      <c r="F6772" s="104">
        <v>107</v>
      </c>
      <c r="G6772" s="104" t="s">
        <v>284</v>
      </c>
      <c r="H6772" s="105">
        <v>23</v>
      </c>
      <c r="I6772" s="104"/>
      <c r="J6772" s="104" t="s">
        <v>258</v>
      </c>
      <c r="K6772" s="104" t="s">
        <v>81</v>
      </c>
      <c r="L6772" s="104" t="s">
        <v>259</v>
      </c>
      <c r="M6772" s="104" t="s">
        <v>276</v>
      </c>
      <c r="N6772" s="104"/>
      <c r="O6772" s="106"/>
      <c r="P6772" s="111" t="s">
        <v>2613</v>
      </c>
      <c r="Q6772" s="153" t="s">
        <v>307</v>
      </c>
      <c r="R6772" s="153" t="s">
        <v>308</v>
      </c>
      <c r="S6772" s="153">
        <f>Tabella2[[#This Row],[PLD STOP]]-Tabella2[[#This Row],[PLD START]]</f>
        <v>4.1666666666666685E-2</v>
      </c>
      <c r="T6772" s="153" t="s">
        <v>307</v>
      </c>
      <c r="U6772" s="153" t="s">
        <v>308</v>
      </c>
      <c r="V6772" s="153">
        <f>IF(ISBLANK(T6772),"",Tabella2[[#This Row],[ACT STOP]]-Tabella2[[#This Row],[ACT START]])</f>
        <v>4.1666666666666685E-2</v>
      </c>
      <c r="W6772" s="104" t="s">
        <v>92</v>
      </c>
      <c r="X6772" s="104" t="s">
        <v>91</v>
      </c>
      <c r="Y6772" s="110"/>
      <c r="Z6772" s="106"/>
      <c r="AA6772" s="104"/>
      <c r="AB6772" s="107"/>
      <c r="AC6772" s="72">
        <f>IF(OR(Tabella2[[#This Row],[OUTCOME]]="DCO",Tabella2[[#This Row],[OUTCOME]]="SDC"),1,0)</f>
        <v>1</v>
      </c>
      <c r="AH6772" s="70"/>
      <c r="AI6772" s="70"/>
      <c r="AJ6772">
        <f>IF(OR(Tabella2[[#This Row],[OUTCOME]]="DNCO", Tabella2[[#This Row],[OUTCOME]]="SDNC"),1,0)</f>
        <v>0</v>
      </c>
      <c r="AL6772" s="70"/>
      <c r="BM6772" s="135" t="str">
        <f>Tabella2[[#This Row],[ACT START]]</f>
        <v>07:05</v>
      </c>
      <c r="BN6772" s="136" t="str">
        <f>Tabella2[[#This Row],[ACT STOP]]</f>
        <v>08:05</v>
      </c>
      <c r="BO6772" s="101"/>
      <c r="BR6772" s="109" t="str">
        <f t="shared" si="127"/>
        <v>SH-25-6761</v>
      </c>
      <c r="BS6772" s="109" t="s">
        <v>358</v>
      </c>
      <c r="BT6772" t="str">
        <f>Tabella2[[#This Row],[OUTCOME]]</f>
        <v>DCO</v>
      </c>
      <c r="BU6772" t="str">
        <f>_xlfn.CONCAT(Tabella2[[#This Row],[NAME SP]],Tabella2[[#This Row],[ID SP]]," - ",Tabella2[[#This Row],[SYLLABUS NO]])</f>
        <v>IFTS107 - PT FAM01</v>
      </c>
      <c r="BV6772" t="s">
        <v>11971</v>
      </c>
    </row>
    <row r="6773" spans="1:74" hidden="1">
      <c r="A6773" s="103">
        <v>19178</v>
      </c>
      <c r="B6773" s="102">
        <v>45985</v>
      </c>
      <c r="C6773" s="104">
        <f>_xlfn.ISOWEEKNUM(Tabella2[[#This Row],[Date]])</f>
        <v>48</v>
      </c>
      <c r="D6773" s="104" t="s">
        <v>9743</v>
      </c>
      <c r="E6773" s="104" t="s">
        <v>256</v>
      </c>
      <c r="F6773" s="104">
        <v>79</v>
      </c>
      <c r="G6773" s="104" t="s">
        <v>284</v>
      </c>
      <c r="H6773" s="105">
        <v>22</v>
      </c>
      <c r="I6773" s="104"/>
      <c r="J6773" s="104" t="s">
        <v>258</v>
      </c>
      <c r="K6773" s="104" t="s">
        <v>75</v>
      </c>
      <c r="L6773" s="104" t="s">
        <v>259</v>
      </c>
      <c r="M6773" s="104" t="s">
        <v>276</v>
      </c>
      <c r="N6773" s="104"/>
      <c r="O6773" s="106"/>
      <c r="P6773" s="111" t="s">
        <v>467</v>
      </c>
      <c r="Q6773" s="153" t="s">
        <v>307</v>
      </c>
      <c r="R6773" s="153" t="s">
        <v>308</v>
      </c>
      <c r="S6773" s="153">
        <f>Tabella2[[#This Row],[PLD STOP]]-Tabella2[[#This Row],[PLD START]]</f>
        <v>4.1666666666666685E-2</v>
      </c>
      <c r="T6773" s="153">
        <v>0.30555555555555552</v>
      </c>
      <c r="U6773" s="153">
        <v>0.34722222222222227</v>
      </c>
      <c r="V6773" s="153">
        <f>IF(ISBLANK(T6773),"",Tabella2[[#This Row],[ACT STOP]]-Tabella2[[#This Row],[ACT START]])</f>
        <v>4.1666666666666741E-2</v>
      </c>
      <c r="W6773" s="104" t="s">
        <v>92</v>
      </c>
      <c r="X6773" s="104" t="s">
        <v>91</v>
      </c>
      <c r="Y6773" s="110" t="s">
        <v>14025</v>
      </c>
      <c r="Z6773" s="106"/>
      <c r="AA6773" s="104"/>
      <c r="AB6773" s="107"/>
      <c r="AC6773" s="72">
        <f>IF(OR(Tabella2[[#This Row],[OUTCOME]]="DCO",Tabella2[[#This Row],[OUTCOME]]="SDC"),1,0)</f>
        <v>1</v>
      </c>
      <c r="AH6773" s="70"/>
      <c r="AI6773" s="70"/>
      <c r="AJ6773">
        <f>IF(OR(Tabella2[[#This Row],[OUTCOME]]="DNCO", Tabella2[[#This Row],[OUTCOME]]="SDNC"),1,0)</f>
        <v>0</v>
      </c>
      <c r="AL6773" s="70"/>
      <c r="BM6773" s="135">
        <f>Tabella2[[#This Row],[ACT START]]</f>
        <v>0.30555555555555552</v>
      </c>
      <c r="BN6773" s="136">
        <f>Tabella2[[#This Row],[ACT STOP]]</f>
        <v>0.34722222222222227</v>
      </c>
      <c r="BO6773" s="101"/>
      <c r="BR6773" s="109" t="str">
        <f t="shared" si="127"/>
        <v>SH-25-6762</v>
      </c>
      <c r="BS6773" s="109" t="s">
        <v>295</v>
      </c>
      <c r="BT6773" t="str">
        <f>Tabella2[[#This Row],[OUTCOME]]</f>
        <v>DCO</v>
      </c>
      <c r="BU6773" t="str">
        <f>_xlfn.CONCAT(Tabella2[[#This Row],[NAME SP]],Tabella2[[#This Row],[ID SP]]," - ",Tabella2[[#This Row],[SYLLABUS NO]])</f>
        <v>QATAR79 - PT NAV01</v>
      </c>
      <c r="BV6773" t="s">
        <v>11914</v>
      </c>
    </row>
    <row r="6774" spans="1:74" hidden="1">
      <c r="A6774" s="103">
        <v>19179</v>
      </c>
      <c r="B6774" s="102">
        <v>45985</v>
      </c>
      <c r="C6774" s="104">
        <f>_xlfn.ISOWEEKNUM(Tabella2[[#This Row],[Date]])</f>
        <v>48</v>
      </c>
      <c r="D6774" s="104" t="s">
        <v>751</v>
      </c>
      <c r="E6774" s="104" t="s">
        <v>256</v>
      </c>
      <c r="F6774" s="104">
        <v>78</v>
      </c>
      <c r="G6774" s="104" t="s">
        <v>257</v>
      </c>
      <c r="H6774" s="105">
        <v>1</v>
      </c>
      <c r="I6774" s="104" t="s">
        <v>258</v>
      </c>
      <c r="J6774" s="104"/>
      <c r="K6774" s="104" t="s">
        <v>79</v>
      </c>
      <c r="L6774" s="104" t="s">
        <v>299</v>
      </c>
      <c r="M6774" s="104" t="s">
        <v>276</v>
      </c>
      <c r="N6774" s="104"/>
      <c r="O6774" s="108">
        <f>A6775</f>
        <v>19180</v>
      </c>
      <c r="P6774" s="111" t="s">
        <v>844</v>
      </c>
      <c r="Q6774" s="153" t="s">
        <v>330</v>
      </c>
      <c r="R6774" s="153" t="s">
        <v>331</v>
      </c>
      <c r="S6774" s="153">
        <f>Tabella2[[#This Row],[PLD STOP]]-Tabella2[[#This Row],[PLD START]]</f>
        <v>4.1666666666666685E-2</v>
      </c>
      <c r="T6774" s="153" t="s">
        <v>330</v>
      </c>
      <c r="U6774" s="153" t="s">
        <v>331</v>
      </c>
      <c r="V6774" s="153">
        <f>IF(ISBLANK(T6774),"",Tabella2[[#This Row],[ACT STOP]]-Tabella2[[#This Row],[ACT START]])</f>
        <v>4.1666666666666685E-2</v>
      </c>
      <c r="W6774" s="104" t="s">
        <v>92</v>
      </c>
      <c r="X6774" s="104" t="s">
        <v>91</v>
      </c>
      <c r="Y6774" s="110"/>
      <c r="Z6774" s="106"/>
      <c r="AA6774" s="104"/>
      <c r="AB6774" s="107"/>
      <c r="AC6774" s="72">
        <f>IF(OR(Tabella2[[#This Row],[OUTCOME]]="DCO",Tabella2[[#This Row],[OUTCOME]]="SDC"),1,0)</f>
        <v>1</v>
      </c>
      <c r="AH6774" s="70"/>
      <c r="AI6774" s="70"/>
      <c r="AJ6774">
        <f>IF(OR(Tabella2[[#This Row],[OUTCOME]]="DNCO", Tabella2[[#This Row],[OUTCOME]]="SDNC"),1,0)</f>
        <v>0</v>
      </c>
      <c r="AL6774" s="70"/>
      <c r="BM6774" s="135" t="str">
        <f>Tabella2[[#This Row],[ACT START]]</f>
        <v>08:35</v>
      </c>
      <c r="BN6774" s="136" t="str">
        <f>Tabella2[[#This Row],[ACT STOP]]</f>
        <v>09:35</v>
      </c>
      <c r="BO6774" s="101"/>
      <c r="BR6774" s="109" t="str">
        <f t="shared" si="127"/>
        <v>SH-25-6763</v>
      </c>
      <c r="BS6774" s="109" t="s">
        <v>332</v>
      </c>
      <c r="BT6774" t="str">
        <f>Tabella2[[#This Row],[OUTCOME]]</f>
        <v>DCO</v>
      </c>
      <c r="BU6774" t="str">
        <f>_xlfn.CONCAT(Tabella2[[#This Row],[NAME SP]],Tabella2[[#This Row],[ID SP]]," - ",Tabella2[[#This Row],[SYLLABUS NO]])</f>
        <v>QATAR78 - FMSC HACM02</v>
      </c>
      <c r="BV6774" t="s">
        <v>11966</v>
      </c>
    </row>
    <row r="6775" spans="1:74" hidden="1">
      <c r="A6775" s="103">
        <v>19180</v>
      </c>
      <c r="B6775" s="102">
        <v>45985</v>
      </c>
      <c r="C6775" s="104">
        <f>_xlfn.ISOWEEKNUM(Tabella2[[#This Row],[Date]])</f>
        <v>48</v>
      </c>
      <c r="D6775" s="104" t="s">
        <v>195</v>
      </c>
      <c r="E6775" s="104" t="s">
        <v>298</v>
      </c>
      <c r="F6775" s="104"/>
      <c r="G6775" s="104" t="s">
        <v>257</v>
      </c>
      <c r="H6775" s="105">
        <v>7</v>
      </c>
      <c r="I6775" s="104"/>
      <c r="J6775" s="104" t="s">
        <v>258</v>
      </c>
      <c r="K6775" s="104" t="s">
        <v>78</v>
      </c>
      <c r="L6775" s="104" t="s">
        <v>299</v>
      </c>
      <c r="M6775" s="104" t="s">
        <v>276</v>
      </c>
      <c r="N6775" s="104"/>
      <c r="O6775" s="108">
        <f>A6774</f>
        <v>19179</v>
      </c>
      <c r="P6775" s="111" t="s">
        <v>300</v>
      </c>
      <c r="Q6775" s="153" t="s">
        <v>330</v>
      </c>
      <c r="R6775" s="153" t="s">
        <v>331</v>
      </c>
      <c r="S6775" s="153">
        <f>Tabella2[[#This Row],[PLD STOP]]-Tabella2[[#This Row],[PLD START]]</f>
        <v>4.1666666666666685E-2</v>
      </c>
      <c r="T6775" s="153" t="s">
        <v>330</v>
      </c>
      <c r="U6775" s="153" t="s">
        <v>331</v>
      </c>
      <c r="V6775" s="153">
        <f>IF(ISBLANK(T6775),"",Tabella2[[#This Row],[ACT STOP]]-Tabella2[[#This Row],[ACT START]])</f>
        <v>4.1666666666666685E-2</v>
      </c>
      <c r="W6775" s="104" t="s">
        <v>122</v>
      </c>
      <c r="X6775" s="104" t="s">
        <v>91</v>
      </c>
      <c r="Y6775" s="110"/>
      <c r="Z6775" s="106"/>
      <c r="AA6775" s="104"/>
      <c r="AB6775" s="107"/>
      <c r="AC6775" s="72">
        <f>IF(OR(Tabella2[[#This Row],[OUTCOME]]="DCO",Tabella2[[#This Row],[OUTCOME]]="SDC"),1,0)</f>
        <v>1</v>
      </c>
      <c r="AH6775" s="70"/>
      <c r="AI6775" s="70"/>
      <c r="AJ6775">
        <f>IF(OR(Tabella2[[#This Row],[OUTCOME]]="DNCO", Tabella2[[#This Row],[OUTCOME]]="SDNC"),1,0)</f>
        <v>0</v>
      </c>
      <c r="AL6775" s="70"/>
      <c r="BM6775" s="135" t="str">
        <f>Tabella2[[#This Row],[ACT START]]</f>
        <v>08:35</v>
      </c>
      <c r="BN6775" s="136" t="str">
        <f>Tabella2[[#This Row],[ACT STOP]]</f>
        <v>09:35</v>
      </c>
      <c r="BO6775" s="101"/>
      <c r="BR6775" s="109" t="str">
        <f t="shared" si="127"/>
        <v>SH-25-6764</v>
      </c>
      <c r="BS6775" s="109" t="s">
        <v>1241</v>
      </c>
      <c r="BT6775" t="str">
        <f>Tabella2[[#This Row],[OUTCOME]]</f>
        <v>SDC</v>
      </c>
      <c r="BU6775" t="str">
        <f>_xlfn.CONCAT(Tabella2[[#This Row],[NAME SP]],Tabella2[[#This Row],[ID SP]]," - ",Tabella2[[#This Row],[SYLLABUS NO]])</f>
        <v>Support QATAR - SUPP</v>
      </c>
    </row>
    <row r="6776" spans="1:74" hidden="1">
      <c r="A6776" s="103">
        <v>19181</v>
      </c>
      <c r="B6776" s="102">
        <v>45985</v>
      </c>
      <c r="C6776" s="104">
        <f>_xlfn.ISOWEEKNUM(Tabella2[[#This Row],[Date]])</f>
        <v>48</v>
      </c>
      <c r="D6776" s="104" t="s">
        <v>13289</v>
      </c>
      <c r="E6776" s="104" t="s">
        <v>327</v>
      </c>
      <c r="F6776" s="104">
        <v>89</v>
      </c>
      <c r="G6776" s="104" t="s">
        <v>284</v>
      </c>
      <c r="H6776" s="105">
        <v>9</v>
      </c>
      <c r="I6776" s="104" t="s">
        <v>258</v>
      </c>
      <c r="J6776" s="104"/>
      <c r="K6776" s="104" t="s">
        <v>83</v>
      </c>
      <c r="L6776" s="104" t="s">
        <v>259</v>
      </c>
      <c r="M6776" s="104" t="s">
        <v>276</v>
      </c>
      <c r="N6776" s="104"/>
      <c r="O6776" s="106"/>
      <c r="P6776" s="111" t="s">
        <v>727</v>
      </c>
      <c r="Q6776" s="153" t="s">
        <v>330</v>
      </c>
      <c r="R6776" s="153" t="s">
        <v>331</v>
      </c>
      <c r="S6776" s="153">
        <f>Tabella2[[#This Row],[PLD STOP]]-Tabella2[[#This Row],[PLD START]]</f>
        <v>4.1666666666666685E-2</v>
      </c>
      <c r="T6776" s="153" t="s">
        <v>330</v>
      </c>
      <c r="U6776" s="153" t="s">
        <v>331</v>
      </c>
      <c r="V6776" s="153">
        <f>IF(ISBLANK(T6776),"",Tabella2[[#This Row],[ACT STOP]]-Tabella2[[#This Row],[ACT START]])</f>
        <v>4.1666666666666685E-2</v>
      </c>
      <c r="W6776" s="104" t="s">
        <v>92</v>
      </c>
      <c r="X6776" s="104" t="s">
        <v>91</v>
      </c>
      <c r="Y6776" s="110"/>
      <c r="Z6776" s="106"/>
      <c r="AA6776" s="104"/>
      <c r="AB6776" s="107"/>
      <c r="AC6776" s="72">
        <f>IF(OR(Tabella2[[#This Row],[OUTCOME]]="DCO",Tabella2[[#This Row],[OUTCOME]]="SDC"),1,0)</f>
        <v>1</v>
      </c>
      <c r="AH6776" s="70"/>
      <c r="AI6776" s="70"/>
      <c r="AJ6776">
        <f>IF(OR(Tabella2[[#This Row],[OUTCOME]]="DNCO", Tabella2[[#This Row],[OUTCOME]]="SDNC"),1,0)</f>
        <v>0</v>
      </c>
      <c r="AL6776" s="70"/>
      <c r="BM6776" s="135" t="str">
        <f>Tabella2[[#This Row],[ACT START]]</f>
        <v>08:35</v>
      </c>
      <c r="BN6776" s="136" t="str">
        <f>Tabella2[[#This Row],[ACT STOP]]</f>
        <v>09:35</v>
      </c>
      <c r="BO6776" s="101"/>
      <c r="BR6776" s="109" t="str">
        <f t="shared" si="127"/>
        <v>SH-25-6765</v>
      </c>
      <c r="BS6776" s="109" t="s">
        <v>339</v>
      </c>
      <c r="BT6776" t="str">
        <f>Tabella2[[#This Row],[OUTCOME]]</f>
        <v>DCO</v>
      </c>
      <c r="BU6776" t="str">
        <f>_xlfn.CONCAT(Tabella2[[#This Row],[NAME SP]],Tabella2[[#This Row],[ID SP]]," - ",Tabella2[[#This Row],[SYLLABUS NO]])</f>
        <v>AMI89 - SD FAM01</v>
      </c>
      <c r="BV6776" t="s">
        <v>13249</v>
      </c>
    </row>
    <row r="6777" spans="1:74" ht="31.5" hidden="1">
      <c r="A6777" s="103">
        <v>19182</v>
      </c>
      <c r="B6777" s="102">
        <v>45985</v>
      </c>
      <c r="C6777" s="104">
        <f>_xlfn.ISOWEEKNUM(Tabella2[[#This Row],[Date]])</f>
        <v>48</v>
      </c>
      <c r="D6777" s="104" t="s">
        <v>817</v>
      </c>
      <c r="E6777" s="104" t="s">
        <v>284</v>
      </c>
      <c r="F6777" s="104">
        <v>74</v>
      </c>
      <c r="G6777" s="104" t="s">
        <v>257</v>
      </c>
      <c r="H6777" s="105">
        <v>14</v>
      </c>
      <c r="I6777" s="104"/>
      <c r="J6777" s="104" t="s">
        <v>258</v>
      </c>
      <c r="K6777" s="104" t="s">
        <v>80</v>
      </c>
      <c r="L6777" s="104" t="s">
        <v>259</v>
      </c>
      <c r="M6777" s="104" t="s">
        <v>269</v>
      </c>
      <c r="N6777" s="104"/>
      <c r="O6777" s="106"/>
      <c r="P6777" s="111" t="s">
        <v>1966</v>
      </c>
      <c r="Q6777" s="153" t="s">
        <v>330</v>
      </c>
      <c r="R6777" s="153" t="s">
        <v>331</v>
      </c>
      <c r="S6777" s="153">
        <f>Tabella2[[#This Row],[PLD STOP]]-Tabella2[[#This Row],[PLD START]]</f>
        <v>4.1666666666666685E-2</v>
      </c>
      <c r="T6777" s="153" t="s">
        <v>330</v>
      </c>
      <c r="U6777" s="153" t="s">
        <v>331</v>
      </c>
      <c r="V6777" s="153">
        <f>IF(ISBLANK(T6777),"",Tabella2[[#This Row],[ACT STOP]]-Tabella2[[#This Row],[ACT START]])</f>
        <v>4.1666666666666685E-2</v>
      </c>
      <c r="W6777" s="104" t="s">
        <v>92</v>
      </c>
      <c r="X6777" s="104" t="s">
        <v>91</v>
      </c>
      <c r="Y6777" s="110" t="s">
        <v>14069</v>
      </c>
      <c r="Z6777" s="106"/>
      <c r="AA6777" s="104"/>
      <c r="AB6777" s="107"/>
      <c r="AC6777" s="72">
        <f>IF(OR(Tabella2[[#This Row],[OUTCOME]]="DCO",Tabella2[[#This Row],[OUTCOME]]="SDC"),1,0)</f>
        <v>1</v>
      </c>
      <c r="AH6777" s="70"/>
      <c r="AI6777" s="70"/>
      <c r="AJ6777">
        <f>IF(OR(Tabella2[[#This Row],[OUTCOME]]="DNCO", Tabella2[[#This Row],[OUTCOME]]="SDNC"),1,0)</f>
        <v>0</v>
      </c>
      <c r="AL6777" s="70"/>
      <c r="BM6777" s="135" t="str">
        <f>Tabella2[[#This Row],[ACT START]]</f>
        <v>08:35</v>
      </c>
      <c r="BN6777" s="136" t="str">
        <f>Tabella2[[#This Row],[ACT STOP]]</f>
        <v>09:35</v>
      </c>
      <c r="BO6777" s="101"/>
      <c r="BR6777" s="109" t="str">
        <f t="shared" si="127"/>
        <v>SH-25-6766</v>
      </c>
      <c r="BS6777" s="109" t="s">
        <v>372</v>
      </c>
      <c r="BT6777" t="str">
        <f>Tabella2[[#This Row],[OUTCOME]]</f>
        <v>DCO</v>
      </c>
      <c r="BU6777" t="str">
        <f>_xlfn.CONCAT(Tabella2[[#This Row],[NAME SP]],Tabella2[[#This Row],[ID SP]]," - ",Tabella2[[#This Row],[SYLLABUS NO]])</f>
        <v>IFTS74 - PT BVR01</v>
      </c>
      <c r="BV6777" t="s">
        <v>11990</v>
      </c>
    </row>
    <row r="6778" spans="1:74" hidden="1">
      <c r="A6778" s="103">
        <v>19183</v>
      </c>
      <c r="B6778" s="102">
        <v>45985</v>
      </c>
      <c r="C6778" s="104">
        <f>_xlfn.ISOWEEKNUM(Tabella2[[#This Row],[Date]])</f>
        <v>48</v>
      </c>
      <c r="D6778" s="104" t="s">
        <v>6396</v>
      </c>
      <c r="E6778" s="104" t="s">
        <v>256</v>
      </c>
      <c r="F6778" s="104">
        <v>72</v>
      </c>
      <c r="G6778" s="104" t="s">
        <v>257</v>
      </c>
      <c r="H6778" s="105">
        <v>12</v>
      </c>
      <c r="I6778" s="104"/>
      <c r="J6778" s="104" t="s">
        <v>258</v>
      </c>
      <c r="K6778" s="104" t="s">
        <v>81</v>
      </c>
      <c r="L6778" s="104" t="s">
        <v>259</v>
      </c>
      <c r="M6778" s="104" t="s">
        <v>276</v>
      </c>
      <c r="N6778" s="104"/>
      <c r="O6778" s="106"/>
      <c r="P6778" s="111" t="s">
        <v>342</v>
      </c>
      <c r="Q6778" s="153" t="s">
        <v>330</v>
      </c>
      <c r="R6778" s="153" t="s">
        <v>331</v>
      </c>
      <c r="S6778" s="153">
        <f>Tabella2[[#This Row],[PLD STOP]]-Tabella2[[#This Row],[PLD START]]</f>
        <v>4.1666666666666685E-2</v>
      </c>
      <c r="T6778" s="153" t="s">
        <v>330</v>
      </c>
      <c r="U6778" s="153" t="s">
        <v>331</v>
      </c>
      <c r="V6778" s="153">
        <f>IF(ISBLANK(T6778),"",Tabella2[[#This Row],[ACT STOP]]-Tabella2[[#This Row],[ACT START]])</f>
        <v>4.1666666666666685E-2</v>
      </c>
      <c r="W6778" s="104" t="s">
        <v>92</v>
      </c>
      <c r="X6778" s="104" t="s">
        <v>91</v>
      </c>
      <c r="Y6778" s="110"/>
      <c r="Z6778" s="106"/>
      <c r="AA6778" s="104"/>
      <c r="AB6778" s="107"/>
      <c r="AC6778" s="72">
        <f>IF(OR(Tabella2[[#This Row],[OUTCOME]]="DCO",Tabella2[[#This Row],[OUTCOME]]="SDC"),1,0)</f>
        <v>1</v>
      </c>
      <c r="AH6778" s="70"/>
      <c r="AI6778" s="70"/>
      <c r="AJ6778">
        <f>IF(OR(Tabella2[[#This Row],[OUTCOME]]="DNCO", Tabella2[[#This Row],[OUTCOME]]="SDNC"),1,0)</f>
        <v>0</v>
      </c>
      <c r="AL6778" s="70"/>
      <c r="BM6778" s="135" t="str">
        <f>Tabella2[[#This Row],[ACT START]]</f>
        <v>08:35</v>
      </c>
      <c r="BN6778" s="136" t="str">
        <f>Tabella2[[#This Row],[ACT STOP]]</f>
        <v>09:35</v>
      </c>
      <c r="BO6778" s="101"/>
      <c r="BR6778" s="109" t="str">
        <f t="shared" si="127"/>
        <v>SH-25-6767</v>
      </c>
      <c r="BS6778" s="109" t="s">
        <v>266</v>
      </c>
      <c r="BT6778" t="str">
        <f>Tabella2[[#This Row],[OUTCOME]]</f>
        <v>DCO</v>
      </c>
      <c r="BU6778" t="str">
        <f>_xlfn.CONCAT(Tabella2[[#This Row],[NAME SP]],Tabella2[[#This Row],[ID SP]]," - ",Tabella2[[#This Row],[SYLLABUS NO]])</f>
        <v>QATAR72 - PT ERT03</v>
      </c>
      <c r="BV6778" t="s">
        <v>11847</v>
      </c>
    </row>
    <row r="6779" spans="1:74" ht="31.5" hidden="1">
      <c r="A6779" s="103">
        <v>19184</v>
      </c>
      <c r="B6779" s="102">
        <v>45985</v>
      </c>
      <c r="C6779" s="104">
        <f>_xlfn.ISOWEEKNUM(Tabella2[[#This Row],[Date]])</f>
        <v>48</v>
      </c>
      <c r="D6779" s="104" t="s">
        <v>13048</v>
      </c>
      <c r="E6779" s="104" t="s">
        <v>284</v>
      </c>
      <c r="F6779" s="104">
        <v>104</v>
      </c>
      <c r="G6779" s="104" t="s">
        <v>257</v>
      </c>
      <c r="H6779" s="105">
        <v>32</v>
      </c>
      <c r="I6779" s="104"/>
      <c r="J6779" s="104" t="s">
        <v>258</v>
      </c>
      <c r="K6779" s="104" t="s">
        <v>77</v>
      </c>
      <c r="L6779" s="104" t="s">
        <v>259</v>
      </c>
      <c r="M6779" s="104" t="s">
        <v>276</v>
      </c>
      <c r="N6779" s="104"/>
      <c r="O6779" s="106"/>
      <c r="P6779" s="111" t="s">
        <v>2613</v>
      </c>
      <c r="Q6779" s="153" t="s">
        <v>330</v>
      </c>
      <c r="R6779" s="153" t="s">
        <v>331</v>
      </c>
      <c r="S6779" s="153">
        <f>Tabella2[[#This Row],[PLD STOP]]-Tabella2[[#This Row],[PLD START]]</f>
        <v>4.1666666666666685E-2</v>
      </c>
      <c r="T6779" s="153" t="s">
        <v>330</v>
      </c>
      <c r="U6779" s="153" t="s">
        <v>331</v>
      </c>
      <c r="V6779" s="153">
        <f>IF(ISBLANK(T6779),"",Tabella2[[#This Row],[ACT STOP]]-Tabella2[[#This Row],[ACT START]])</f>
        <v>4.1666666666666685E-2</v>
      </c>
      <c r="W6779" s="104" t="s">
        <v>92</v>
      </c>
      <c r="X6779" s="104" t="s">
        <v>91</v>
      </c>
      <c r="Y6779" s="110" t="s">
        <v>14067</v>
      </c>
      <c r="Z6779" s="106"/>
      <c r="AA6779" s="104"/>
      <c r="AB6779" s="107"/>
      <c r="AC6779" s="72">
        <f>IF(OR(Tabella2[[#This Row],[OUTCOME]]="DCO",Tabella2[[#This Row],[OUTCOME]]="SDC"),1,0)</f>
        <v>1</v>
      </c>
      <c r="AH6779" s="70"/>
      <c r="AI6779" s="70"/>
      <c r="AJ6779">
        <f>IF(OR(Tabella2[[#This Row],[OUTCOME]]="DNCO", Tabella2[[#This Row],[OUTCOME]]="SDNC"),1,0)</f>
        <v>0</v>
      </c>
      <c r="AL6779" s="70"/>
      <c r="BM6779" s="135" t="str">
        <f>Tabella2[[#This Row],[ACT START]]</f>
        <v>08:35</v>
      </c>
      <c r="BN6779" s="136" t="str">
        <f>Tabella2[[#This Row],[ACT STOP]]</f>
        <v>09:35</v>
      </c>
      <c r="BO6779" s="101"/>
      <c r="BR6779" s="109" t="str">
        <f t="shared" si="127"/>
        <v>SH-25-6768</v>
      </c>
      <c r="BS6779" s="109" t="s">
        <v>356</v>
      </c>
      <c r="BT6779" t="str">
        <f>Tabella2[[#This Row],[OUTCOME]]</f>
        <v>DCO</v>
      </c>
      <c r="BU6779" t="str">
        <f>_xlfn.CONCAT(Tabella2[[#This Row],[NAME SP]],Tabella2[[#This Row],[ID SP]]," - ",Tabella2[[#This Row],[SYLLABUS NO]])</f>
        <v>IFTS104 - PT FAM01</v>
      </c>
      <c r="BV6779" t="s">
        <v>14017</v>
      </c>
    </row>
    <row r="6780" spans="1:74" hidden="1">
      <c r="A6780" s="103">
        <v>19185</v>
      </c>
      <c r="B6780" s="102">
        <v>45985</v>
      </c>
      <c r="C6780" s="104">
        <f>_xlfn.ISOWEEKNUM(Tabella2[[#This Row],[Date]])</f>
        <v>48</v>
      </c>
      <c r="D6780" s="104" t="s">
        <v>9764</v>
      </c>
      <c r="E6780" s="104" t="s">
        <v>284</v>
      </c>
      <c r="F6780" s="104">
        <v>78</v>
      </c>
      <c r="G6780" s="104" t="s">
        <v>284</v>
      </c>
      <c r="H6780" s="105">
        <v>23</v>
      </c>
      <c r="I6780" s="104"/>
      <c r="J6780" s="104" t="s">
        <v>258</v>
      </c>
      <c r="K6780" s="104" t="s">
        <v>79</v>
      </c>
      <c r="L6780" s="104" t="s">
        <v>299</v>
      </c>
      <c r="M6780" s="104" t="s">
        <v>276</v>
      </c>
      <c r="N6780" s="104"/>
      <c r="O6780" s="108">
        <f>A6781</f>
        <v>19186</v>
      </c>
      <c r="P6780" s="111" t="s">
        <v>3960</v>
      </c>
      <c r="Q6780" s="153" t="s">
        <v>336</v>
      </c>
      <c r="R6780" s="153" t="s">
        <v>337</v>
      </c>
      <c r="S6780" s="153">
        <f>Tabella2[[#This Row],[PLD STOP]]-Tabella2[[#This Row],[PLD START]]</f>
        <v>4.1666666666666685E-2</v>
      </c>
      <c r="T6780" s="153" t="s">
        <v>336</v>
      </c>
      <c r="U6780" s="153" t="s">
        <v>337</v>
      </c>
      <c r="V6780" s="153">
        <f>IF(ISBLANK(T6780),"",Tabella2[[#This Row],[ACT STOP]]-Tabella2[[#This Row],[ACT START]])</f>
        <v>4.1666666666666685E-2</v>
      </c>
      <c r="W6780" s="104" t="s">
        <v>92</v>
      </c>
      <c r="X6780" s="104" t="s">
        <v>91</v>
      </c>
      <c r="Y6780" s="110"/>
      <c r="Z6780" s="106"/>
      <c r="AA6780" s="104"/>
      <c r="AB6780" s="107"/>
      <c r="AC6780" s="72">
        <f>IF(OR(Tabella2[[#This Row],[OUTCOME]]="DCO",Tabella2[[#This Row],[OUTCOME]]="SDC"),1,0)</f>
        <v>1</v>
      </c>
      <c r="AH6780" s="70"/>
      <c r="AI6780" s="70"/>
      <c r="AJ6780">
        <f>IF(OR(Tabella2[[#This Row],[OUTCOME]]="DNCO", Tabella2[[#This Row],[OUTCOME]]="SDNC"),1,0)</f>
        <v>0</v>
      </c>
      <c r="AL6780" s="70"/>
      <c r="BM6780" s="135" t="str">
        <f>Tabella2[[#This Row],[ACT START]]</f>
        <v>10:05</v>
      </c>
      <c r="BN6780" s="136" t="str">
        <f>Tabella2[[#This Row],[ACT STOP]]</f>
        <v>11:05</v>
      </c>
      <c r="BO6780" s="101"/>
      <c r="BR6780" s="109" t="str">
        <f t="shared" si="127"/>
        <v>SH-25-6769</v>
      </c>
      <c r="BS6780" s="109" t="s">
        <v>358</v>
      </c>
      <c r="BT6780" t="str">
        <f>Tabella2[[#This Row],[OUTCOME]]</f>
        <v>DCO</v>
      </c>
      <c r="BU6780" t="str">
        <f>_xlfn.CONCAT(Tabella2[[#This Row],[NAME SP]],Tabella2[[#This Row],[ID SP]]," - ",Tabella2[[#This Row],[SYLLABUS NO]])</f>
        <v>IFTS78 - FMSC BFM01</v>
      </c>
      <c r="BV6780" t="s">
        <v>11877</v>
      </c>
    </row>
    <row r="6781" spans="1:74" hidden="1">
      <c r="A6781" s="103">
        <v>19186</v>
      </c>
      <c r="B6781" s="102">
        <v>45985</v>
      </c>
      <c r="C6781" s="104">
        <f>_xlfn.ISOWEEKNUM(Tabella2[[#This Row],[Date]])</f>
        <v>48</v>
      </c>
      <c r="D6781" s="104" t="s">
        <v>195</v>
      </c>
      <c r="E6781" s="104" t="s">
        <v>398</v>
      </c>
      <c r="F6781" s="104"/>
      <c r="G6781" s="104" t="s">
        <v>257</v>
      </c>
      <c r="H6781" s="105">
        <v>2</v>
      </c>
      <c r="I6781" s="104"/>
      <c r="J6781" s="104" t="s">
        <v>258</v>
      </c>
      <c r="K6781" s="104" t="s">
        <v>78</v>
      </c>
      <c r="L6781" s="104" t="s">
        <v>299</v>
      </c>
      <c r="M6781" s="104" t="s">
        <v>276</v>
      </c>
      <c r="N6781" s="104"/>
      <c r="O6781" s="108">
        <f>A6780</f>
        <v>19185</v>
      </c>
      <c r="P6781" s="111" t="s">
        <v>300</v>
      </c>
      <c r="Q6781" s="153" t="s">
        <v>336</v>
      </c>
      <c r="R6781" s="153" t="s">
        <v>337</v>
      </c>
      <c r="S6781" s="153">
        <f>Tabella2[[#This Row],[PLD STOP]]-Tabella2[[#This Row],[PLD START]]</f>
        <v>4.1666666666666685E-2</v>
      </c>
      <c r="T6781" s="153" t="s">
        <v>336</v>
      </c>
      <c r="U6781" s="153" t="s">
        <v>337</v>
      </c>
      <c r="V6781" s="153">
        <f>IF(ISBLANK(T6781),"",Tabella2[[#This Row],[ACT STOP]]-Tabella2[[#This Row],[ACT START]])</f>
        <v>4.1666666666666685E-2</v>
      </c>
      <c r="W6781" s="104" t="s">
        <v>122</v>
      </c>
      <c r="X6781" s="104" t="s">
        <v>91</v>
      </c>
      <c r="Y6781" s="110"/>
      <c r="Z6781" s="106"/>
      <c r="AA6781" s="104"/>
      <c r="AB6781" s="107"/>
      <c r="AC6781" s="72">
        <f>IF(OR(Tabella2[[#This Row],[OUTCOME]]="DCO",Tabella2[[#This Row],[OUTCOME]]="SDC"),1,0)</f>
        <v>1</v>
      </c>
      <c r="AH6781" s="70"/>
      <c r="AI6781" s="70"/>
      <c r="AJ6781">
        <f>IF(OR(Tabella2[[#This Row],[OUTCOME]]="DNCO", Tabella2[[#This Row],[OUTCOME]]="SDNC"),1,0)</f>
        <v>0</v>
      </c>
      <c r="AL6781" s="70"/>
      <c r="BM6781" s="135" t="str">
        <f>Tabella2[[#This Row],[ACT START]]</f>
        <v>10:05</v>
      </c>
      <c r="BN6781" s="136" t="str">
        <f>Tabella2[[#This Row],[ACT STOP]]</f>
        <v>11:05</v>
      </c>
      <c r="BO6781" s="101"/>
      <c r="BR6781" s="109" t="str">
        <f t="shared" si="127"/>
        <v>SH-25-6770</v>
      </c>
      <c r="BS6781" s="109" t="s">
        <v>368</v>
      </c>
      <c r="BT6781" t="str">
        <f>Tabella2[[#This Row],[OUTCOME]]</f>
        <v>SDC</v>
      </c>
      <c r="BU6781" t="str">
        <f>_xlfn.CONCAT(Tabella2[[#This Row],[NAME SP]],Tabella2[[#This Row],[ID SP]]," - ",Tabella2[[#This Row],[SYLLABUS NO]])</f>
        <v>Support IFTS - SUPP</v>
      </c>
    </row>
    <row r="6782" spans="1:74" hidden="1">
      <c r="A6782" s="103">
        <v>19187</v>
      </c>
      <c r="B6782" s="102">
        <v>45985</v>
      </c>
      <c r="C6782" s="104">
        <f>_xlfn.ISOWEEKNUM(Tabella2[[#This Row],[Date]])</f>
        <v>48</v>
      </c>
      <c r="D6782" s="104" t="s">
        <v>9764</v>
      </c>
      <c r="E6782" s="104" t="s">
        <v>284</v>
      </c>
      <c r="F6782" s="104">
        <v>76</v>
      </c>
      <c r="G6782" s="104" t="s">
        <v>257</v>
      </c>
      <c r="H6782" s="105">
        <v>5</v>
      </c>
      <c r="I6782" s="104"/>
      <c r="J6782" s="104" t="s">
        <v>258</v>
      </c>
      <c r="K6782" s="104" t="s">
        <v>83</v>
      </c>
      <c r="L6782" s="104" t="s">
        <v>299</v>
      </c>
      <c r="M6782" s="104" t="s">
        <v>276</v>
      </c>
      <c r="N6782" s="104"/>
      <c r="O6782" s="108">
        <f>A6783</f>
        <v>19188</v>
      </c>
      <c r="P6782" s="111" t="s">
        <v>3960</v>
      </c>
      <c r="Q6782" s="153" t="s">
        <v>336</v>
      </c>
      <c r="R6782" s="153" t="s">
        <v>337</v>
      </c>
      <c r="S6782" s="153">
        <f>Tabella2[[#This Row],[PLD STOP]]-Tabella2[[#This Row],[PLD START]]</f>
        <v>4.1666666666666685E-2</v>
      </c>
      <c r="T6782" s="153">
        <v>0.4201388888888889</v>
      </c>
      <c r="U6782" s="153">
        <v>0.44444444444444442</v>
      </c>
      <c r="V6782" s="153">
        <f>IF(ISBLANK(T6782),"",Tabella2[[#This Row],[ACT STOP]]-Tabella2[[#This Row],[ACT START]])</f>
        <v>2.4305555555555525E-2</v>
      </c>
      <c r="W6782" s="104" t="s">
        <v>100</v>
      </c>
      <c r="X6782" s="104" t="s">
        <v>113</v>
      </c>
      <c r="Y6782" s="110" t="s">
        <v>14032</v>
      </c>
      <c r="Z6782" s="106"/>
      <c r="AA6782" s="104"/>
      <c r="AB6782" s="107"/>
      <c r="AC6782" s="72">
        <f>IF(OR(Tabella2[[#This Row],[OUTCOME]]="DCO",Tabella2[[#This Row],[OUTCOME]]="SDC"),1,0)</f>
        <v>0</v>
      </c>
      <c r="AH6782" s="70"/>
      <c r="AI6782" s="70"/>
      <c r="AJ6782">
        <f>IF(OR(Tabella2[[#This Row],[OUTCOME]]="DNCO", Tabella2[[#This Row],[OUTCOME]]="SDNC"),1,0)</f>
        <v>1</v>
      </c>
      <c r="AL6782" s="70"/>
      <c r="BL6782" t="s">
        <v>14066</v>
      </c>
      <c r="BM6782" s="135">
        <f>Tabella2[[#This Row],[ACT START]]</f>
        <v>0.4201388888888889</v>
      </c>
      <c r="BN6782" s="136">
        <f>Tabella2[[#This Row],[ACT STOP]]</f>
        <v>0.44444444444444442</v>
      </c>
      <c r="BO6782" s="101"/>
      <c r="BR6782" s="109" t="str">
        <f t="shared" si="127"/>
        <v>SH-25-6771</v>
      </c>
      <c r="BS6782" s="109" t="s">
        <v>416</v>
      </c>
      <c r="BT6782" t="str">
        <f>Tabella2[[#This Row],[OUTCOME]]</f>
        <v>DNCO</v>
      </c>
      <c r="BU6782" t="str">
        <f>_xlfn.CONCAT(Tabella2[[#This Row],[NAME SP]],Tabella2[[#This Row],[ID SP]]," - ",Tabella2[[#This Row],[SYLLABUS NO]])</f>
        <v>IFTS76 - FMSC BFM01</v>
      </c>
      <c r="BV6782" t="s">
        <v>11998</v>
      </c>
    </row>
    <row r="6783" spans="1:74" hidden="1">
      <c r="A6783" s="103">
        <v>19188</v>
      </c>
      <c r="B6783" s="102">
        <v>45985</v>
      </c>
      <c r="C6783" s="104">
        <f>_xlfn.ISOWEEKNUM(Tabella2[[#This Row],[Date]])</f>
        <v>48</v>
      </c>
      <c r="D6783" s="104" t="s">
        <v>195</v>
      </c>
      <c r="E6783" s="104" t="s">
        <v>298</v>
      </c>
      <c r="F6783" s="104"/>
      <c r="G6783" s="104" t="s">
        <v>257</v>
      </c>
      <c r="H6783" s="105">
        <v>10</v>
      </c>
      <c r="I6783" s="104"/>
      <c r="J6783" s="104" t="s">
        <v>258</v>
      </c>
      <c r="K6783" s="104" t="s">
        <v>80</v>
      </c>
      <c r="L6783" s="104" t="s">
        <v>299</v>
      </c>
      <c r="M6783" s="104" t="s">
        <v>276</v>
      </c>
      <c r="N6783" s="104"/>
      <c r="O6783" s="108">
        <f>A6782</f>
        <v>19187</v>
      </c>
      <c r="P6783" s="111" t="s">
        <v>300</v>
      </c>
      <c r="Q6783" s="153" t="s">
        <v>336</v>
      </c>
      <c r="R6783" s="153" t="s">
        <v>337</v>
      </c>
      <c r="S6783" s="153">
        <f>Tabella2[[#This Row],[PLD STOP]]-Tabella2[[#This Row],[PLD START]]</f>
        <v>4.1666666666666685E-2</v>
      </c>
      <c r="T6783" s="153" t="s">
        <v>336</v>
      </c>
      <c r="U6783" s="153">
        <v>0.44444444444444442</v>
      </c>
      <c r="V6783" s="153">
        <f>IF(ISBLANK(T6783),"",Tabella2[[#This Row],[ACT STOP]]-Tabella2[[#This Row],[ACT START]])</f>
        <v>2.4305555555555525E-2</v>
      </c>
      <c r="W6783" s="104" t="s">
        <v>100</v>
      </c>
      <c r="X6783" s="104" t="s">
        <v>113</v>
      </c>
      <c r="Y6783" s="110" t="s">
        <v>14070</v>
      </c>
      <c r="Z6783" s="106"/>
      <c r="AA6783" s="104"/>
      <c r="AB6783" s="107"/>
      <c r="AC6783" s="72">
        <f>IF(OR(Tabella2[[#This Row],[OUTCOME]]="DCO",Tabella2[[#This Row],[OUTCOME]]="SDC"),1,0)</f>
        <v>0</v>
      </c>
      <c r="AH6783" s="70"/>
      <c r="AI6783" s="70"/>
      <c r="AJ6783">
        <f>IF(OR(Tabella2[[#This Row],[OUTCOME]]="DNCO", Tabella2[[#This Row],[OUTCOME]]="SDNC"),1,0)</f>
        <v>1</v>
      </c>
      <c r="AL6783" s="70"/>
      <c r="BL6783" t="s">
        <v>14066</v>
      </c>
      <c r="BM6783" s="135" t="str">
        <f>Tabella2[[#This Row],[ACT START]]</f>
        <v>10:05</v>
      </c>
      <c r="BN6783" s="136">
        <f>Tabella2[[#This Row],[ACT STOP]]</f>
        <v>0.44444444444444442</v>
      </c>
      <c r="BO6783" s="101"/>
      <c r="BR6783" s="109" t="str">
        <f t="shared" si="127"/>
        <v>SH-25-6772</v>
      </c>
      <c r="BS6783" s="109" t="s">
        <v>552</v>
      </c>
      <c r="BT6783" t="str">
        <f>Tabella2[[#This Row],[OUTCOME]]</f>
        <v>DNCO</v>
      </c>
      <c r="BU6783" t="str">
        <f>_xlfn.CONCAT(Tabella2[[#This Row],[NAME SP]],Tabella2[[#This Row],[ID SP]]," - ",Tabella2[[#This Row],[SYLLABUS NO]])</f>
        <v>Support QATAR - SUPP</v>
      </c>
    </row>
    <row r="6784" spans="1:74" hidden="1">
      <c r="A6784" s="103">
        <v>19189</v>
      </c>
      <c r="B6784" s="102">
        <v>45985</v>
      </c>
      <c r="C6784" s="104">
        <f>_xlfn.ISOWEEKNUM(Tabella2[[#This Row],[Date]])</f>
        <v>48</v>
      </c>
      <c r="D6784" s="104" t="s">
        <v>13295</v>
      </c>
      <c r="E6784" s="104" t="s">
        <v>284</v>
      </c>
      <c r="F6784" s="104">
        <v>110</v>
      </c>
      <c r="G6784" s="104" t="s">
        <v>284</v>
      </c>
      <c r="H6784" s="105">
        <v>22</v>
      </c>
      <c r="I6784" s="104"/>
      <c r="J6784" s="104" t="s">
        <v>258</v>
      </c>
      <c r="K6784" s="104" t="s">
        <v>81</v>
      </c>
      <c r="L6784" s="104" t="s">
        <v>259</v>
      </c>
      <c r="M6784" s="104" t="s">
        <v>276</v>
      </c>
      <c r="N6784" s="104"/>
      <c r="O6784" s="106"/>
      <c r="P6784" s="111" t="s">
        <v>2613</v>
      </c>
      <c r="Q6784" s="153" t="s">
        <v>336</v>
      </c>
      <c r="R6784" s="153" t="s">
        <v>337</v>
      </c>
      <c r="S6784" s="153">
        <f>Tabella2[[#This Row],[PLD STOP]]-Tabella2[[#This Row],[PLD START]]</f>
        <v>4.1666666666666685E-2</v>
      </c>
      <c r="T6784" s="153" t="s">
        <v>336</v>
      </c>
      <c r="U6784" s="153" t="s">
        <v>337</v>
      </c>
      <c r="V6784" s="153">
        <f>IF(ISBLANK(T6784),"",Tabella2[[#This Row],[ACT STOP]]-Tabella2[[#This Row],[ACT START]])</f>
        <v>4.1666666666666685E-2</v>
      </c>
      <c r="W6784" s="104" t="s">
        <v>92</v>
      </c>
      <c r="X6784" s="104" t="s">
        <v>91</v>
      </c>
      <c r="Y6784" s="110"/>
      <c r="Z6784" s="106"/>
      <c r="AA6784" s="104"/>
      <c r="AB6784" s="107"/>
      <c r="AC6784" s="72">
        <f>IF(OR(Tabella2[[#This Row],[OUTCOME]]="DCO",Tabella2[[#This Row],[OUTCOME]]="SDC"),1,0)</f>
        <v>1</v>
      </c>
      <c r="AH6784" s="70"/>
      <c r="AI6784" s="70"/>
      <c r="AJ6784">
        <f>IF(OR(Tabella2[[#This Row],[OUTCOME]]="DNCO", Tabella2[[#This Row],[OUTCOME]]="SDNC"),1,0)</f>
        <v>0</v>
      </c>
      <c r="AL6784" s="70"/>
      <c r="BM6784" s="135" t="str">
        <f>Tabella2[[#This Row],[ACT START]]</f>
        <v>10:05</v>
      </c>
      <c r="BN6784" s="136" t="str">
        <f>Tabella2[[#This Row],[ACT STOP]]</f>
        <v>11:05</v>
      </c>
      <c r="BO6784" s="101"/>
      <c r="BR6784" s="109" t="str">
        <f t="shared" si="127"/>
        <v>SH-25-6773</v>
      </c>
      <c r="BS6784" s="109" t="s">
        <v>295</v>
      </c>
      <c r="BT6784" t="str">
        <f>Tabella2[[#This Row],[OUTCOME]]</f>
        <v>DCO</v>
      </c>
      <c r="BU6784" t="str">
        <f>_xlfn.CONCAT(Tabella2[[#This Row],[NAME SP]],Tabella2[[#This Row],[ID SP]]," - ",Tabella2[[#This Row],[SYLLABUS NO]])</f>
        <v>IFTS110 - PT FAM01</v>
      </c>
      <c r="BV6784" t="s">
        <v>12146</v>
      </c>
    </row>
    <row r="6785" spans="1:74" hidden="1">
      <c r="A6785" s="103">
        <v>19190</v>
      </c>
      <c r="B6785" s="102">
        <v>45985</v>
      </c>
      <c r="C6785" s="104">
        <f>_xlfn.ISOWEEKNUM(Tabella2[[#This Row],[Date]])</f>
        <v>48</v>
      </c>
      <c r="D6785" s="104" t="s">
        <v>751</v>
      </c>
      <c r="E6785" s="104" t="s">
        <v>256</v>
      </c>
      <c r="F6785" s="104">
        <v>77</v>
      </c>
      <c r="G6785" s="104" t="s">
        <v>257</v>
      </c>
      <c r="H6785" s="105">
        <v>32</v>
      </c>
      <c r="I6785" s="104" t="s">
        <v>258</v>
      </c>
      <c r="J6785" s="104"/>
      <c r="K6785" s="104" t="s">
        <v>79</v>
      </c>
      <c r="L6785" s="104" t="s">
        <v>299</v>
      </c>
      <c r="M6785" s="104" t="s">
        <v>276</v>
      </c>
      <c r="N6785" s="104"/>
      <c r="O6785" s="108">
        <f>A6786</f>
        <v>19191</v>
      </c>
      <c r="P6785" s="111" t="s">
        <v>829</v>
      </c>
      <c r="Q6785" s="153" t="s">
        <v>349</v>
      </c>
      <c r="R6785" s="153" t="s">
        <v>350</v>
      </c>
      <c r="S6785" s="153">
        <f>Tabella2[[#This Row],[PLD STOP]]-Tabella2[[#This Row],[PLD START]]</f>
        <v>4.1666666666666685E-2</v>
      </c>
      <c r="T6785" s="153" t="s">
        <v>349</v>
      </c>
      <c r="U6785" s="153" t="s">
        <v>350</v>
      </c>
      <c r="V6785" s="153">
        <f>IF(ISBLANK(T6785),"",Tabella2[[#This Row],[ACT STOP]]-Tabella2[[#This Row],[ACT START]])</f>
        <v>4.1666666666666685E-2</v>
      </c>
      <c r="W6785" s="104" t="s">
        <v>92</v>
      </c>
      <c r="X6785" s="104" t="s">
        <v>91</v>
      </c>
      <c r="Y6785" s="110" t="s">
        <v>14629</v>
      </c>
      <c r="Z6785" s="106"/>
      <c r="AA6785" s="104"/>
      <c r="AB6785" s="107"/>
      <c r="AC6785" s="72">
        <f>IF(OR(Tabella2[[#This Row],[OUTCOME]]="DCO",Tabella2[[#This Row],[OUTCOME]]="SDC"),1,0)</f>
        <v>1</v>
      </c>
      <c r="AH6785" s="70"/>
      <c r="AI6785" s="70"/>
      <c r="AJ6785">
        <f>IF(OR(Tabella2[[#This Row],[OUTCOME]]="DNCO", Tabella2[[#This Row],[OUTCOME]]="SDNC"),1,0)</f>
        <v>0</v>
      </c>
      <c r="AL6785" s="70"/>
      <c r="BM6785" s="135" t="str">
        <f>Tabella2[[#This Row],[ACT START]]</f>
        <v>11:35</v>
      </c>
      <c r="BN6785" s="136" t="str">
        <f>Tabella2[[#This Row],[ACT STOP]]</f>
        <v>12:35</v>
      </c>
      <c r="BO6785" s="101"/>
      <c r="BR6785" s="109" t="str">
        <f t="shared" si="127"/>
        <v>SH-25-6774</v>
      </c>
      <c r="BS6785" s="109" t="s">
        <v>356</v>
      </c>
      <c r="BT6785" t="str">
        <f>Tabella2[[#This Row],[OUTCOME]]</f>
        <v>DCO</v>
      </c>
      <c r="BU6785" t="str">
        <f>_xlfn.CONCAT(Tabella2[[#This Row],[NAME SP]],Tabella2[[#This Row],[ID SP]]," - ",Tabella2[[#This Row],[SYLLABUS NO]])</f>
        <v>QATAR77 - FMSC HACM01</v>
      </c>
      <c r="BV6785" t="s">
        <v>12050</v>
      </c>
    </row>
    <row r="6786" spans="1:74" hidden="1">
      <c r="A6786" s="103">
        <v>19191</v>
      </c>
      <c r="B6786" s="102">
        <v>45985</v>
      </c>
      <c r="C6786" s="104">
        <f>_xlfn.ISOWEEKNUM(Tabella2[[#This Row],[Date]])</f>
        <v>48</v>
      </c>
      <c r="D6786" s="104" t="s">
        <v>195</v>
      </c>
      <c r="E6786" s="104" t="s">
        <v>298</v>
      </c>
      <c r="F6786" s="104"/>
      <c r="G6786" s="104" t="s">
        <v>257</v>
      </c>
      <c r="H6786" s="105">
        <v>1</v>
      </c>
      <c r="I6786" s="104"/>
      <c r="J6786" s="104" t="s">
        <v>258</v>
      </c>
      <c r="K6786" s="104" t="s">
        <v>78</v>
      </c>
      <c r="L6786" s="104" t="s">
        <v>299</v>
      </c>
      <c r="M6786" s="104" t="s">
        <v>276</v>
      </c>
      <c r="N6786" s="104"/>
      <c r="O6786" s="108">
        <f>A6785</f>
        <v>19190</v>
      </c>
      <c r="P6786" s="111" t="s">
        <v>300</v>
      </c>
      <c r="Q6786" s="153" t="s">
        <v>349</v>
      </c>
      <c r="R6786" s="153" t="s">
        <v>350</v>
      </c>
      <c r="S6786" s="153">
        <f>Tabella2[[#This Row],[PLD STOP]]-Tabella2[[#This Row],[PLD START]]</f>
        <v>4.1666666666666685E-2</v>
      </c>
      <c r="T6786" s="153" t="s">
        <v>349</v>
      </c>
      <c r="U6786" s="153" t="s">
        <v>350</v>
      </c>
      <c r="V6786" s="153">
        <f>IF(ISBLANK(T6786),"",Tabella2[[#This Row],[ACT STOP]]-Tabella2[[#This Row],[ACT START]])</f>
        <v>4.1666666666666685E-2</v>
      </c>
      <c r="W6786" s="104" t="s">
        <v>122</v>
      </c>
      <c r="X6786" s="104" t="s">
        <v>91</v>
      </c>
      <c r="Y6786" s="110" t="s">
        <v>14024</v>
      </c>
      <c r="Z6786" s="106"/>
      <c r="AA6786" s="104"/>
      <c r="AB6786" s="107"/>
      <c r="AC6786" s="72">
        <f>IF(OR(Tabella2[[#This Row],[OUTCOME]]="DCO",Tabella2[[#This Row],[OUTCOME]]="SDC"),1,0)</f>
        <v>1</v>
      </c>
      <c r="AH6786" s="70"/>
      <c r="AI6786" s="70"/>
      <c r="AJ6786">
        <f>IF(OR(Tabella2[[#This Row],[OUTCOME]]="DNCO", Tabella2[[#This Row],[OUTCOME]]="SDNC"),1,0)</f>
        <v>0</v>
      </c>
      <c r="AL6786" s="70"/>
      <c r="BM6786" s="135" t="str">
        <f>Tabella2[[#This Row],[ACT START]]</f>
        <v>11:35</v>
      </c>
      <c r="BN6786" s="136" t="str">
        <f>Tabella2[[#This Row],[ACT STOP]]</f>
        <v>12:35</v>
      </c>
      <c r="BO6786" s="101"/>
      <c r="BR6786" s="109" t="str">
        <f t="shared" si="127"/>
        <v>SH-25-6775</v>
      </c>
      <c r="BS6786" s="109" t="s">
        <v>332</v>
      </c>
      <c r="BT6786" t="str">
        <f>Tabella2[[#This Row],[OUTCOME]]</f>
        <v>SDC</v>
      </c>
      <c r="BU6786" t="str">
        <f>_xlfn.CONCAT(Tabella2[[#This Row],[NAME SP]],Tabella2[[#This Row],[ID SP]]," - ",Tabella2[[#This Row],[SYLLABUS NO]])</f>
        <v>Support QATAR - SUPP</v>
      </c>
    </row>
    <row r="6787" spans="1:74" hidden="1">
      <c r="A6787" s="103">
        <v>19192</v>
      </c>
      <c r="B6787" s="102">
        <v>45985</v>
      </c>
      <c r="C6787" s="104">
        <f>_xlfn.ISOWEEKNUM(Tabella2[[#This Row],[Date]])</f>
        <v>48</v>
      </c>
      <c r="D6787" s="104" t="s">
        <v>13289</v>
      </c>
      <c r="E6787" s="104" t="s">
        <v>327</v>
      </c>
      <c r="F6787" s="104">
        <v>93</v>
      </c>
      <c r="G6787" s="104" t="s">
        <v>284</v>
      </c>
      <c r="H6787" s="105">
        <v>9</v>
      </c>
      <c r="I6787" s="104" t="s">
        <v>258</v>
      </c>
      <c r="J6787" s="104"/>
      <c r="K6787" s="104" t="s">
        <v>83</v>
      </c>
      <c r="L6787" s="104" t="s">
        <v>259</v>
      </c>
      <c r="M6787" s="104" t="s">
        <v>276</v>
      </c>
      <c r="N6787" s="104"/>
      <c r="O6787" s="106"/>
      <c r="P6787" s="111" t="s">
        <v>727</v>
      </c>
      <c r="Q6787" s="153" t="s">
        <v>349</v>
      </c>
      <c r="R6787" s="153" t="s">
        <v>350</v>
      </c>
      <c r="S6787" s="153">
        <f>Tabella2[[#This Row],[PLD STOP]]-Tabella2[[#This Row],[PLD START]]</f>
        <v>4.1666666666666685E-2</v>
      </c>
      <c r="T6787" s="153" t="s">
        <v>349</v>
      </c>
      <c r="U6787" s="153" t="s">
        <v>350</v>
      </c>
      <c r="V6787" s="153">
        <f>IF(ISBLANK(T6787),"",Tabella2[[#This Row],[ACT STOP]]-Tabella2[[#This Row],[ACT START]])</f>
        <v>4.1666666666666685E-2</v>
      </c>
      <c r="W6787" s="104" t="s">
        <v>92</v>
      </c>
      <c r="X6787" s="104" t="s">
        <v>91</v>
      </c>
      <c r="Y6787" s="110"/>
      <c r="Z6787" s="106"/>
      <c r="AA6787" s="104"/>
      <c r="AB6787" s="107"/>
      <c r="AC6787" s="72">
        <f>IF(OR(Tabella2[[#This Row],[OUTCOME]]="DCO",Tabella2[[#This Row],[OUTCOME]]="SDC"),1,0)</f>
        <v>1</v>
      </c>
      <c r="AH6787" s="70"/>
      <c r="AI6787" s="70"/>
      <c r="AJ6787">
        <f>IF(OR(Tabella2[[#This Row],[OUTCOME]]="DNCO", Tabella2[[#This Row],[OUTCOME]]="SDNC"),1,0)</f>
        <v>0</v>
      </c>
      <c r="AL6787" s="70"/>
      <c r="BM6787" s="135" t="str">
        <f>Tabella2[[#This Row],[ACT START]]</f>
        <v>11:35</v>
      </c>
      <c r="BN6787" s="136" t="str">
        <f>Tabella2[[#This Row],[ACT STOP]]</f>
        <v>12:35</v>
      </c>
      <c r="BO6787" s="101"/>
      <c r="BR6787" s="109" t="str">
        <f t="shared" si="127"/>
        <v>SH-25-6776</v>
      </c>
      <c r="BS6787" s="109" t="s">
        <v>339</v>
      </c>
      <c r="BT6787" t="str">
        <f>Tabella2[[#This Row],[OUTCOME]]</f>
        <v>DCO</v>
      </c>
      <c r="BU6787" t="str">
        <f>_xlfn.CONCAT(Tabella2[[#This Row],[NAME SP]],Tabella2[[#This Row],[ID SP]]," - ",Tabella2[[#This Row],[SYLLABUS NO]])</f>
        <v>AMI93 - SD FAM01</v>
      </c>
      <c r="BV6787" t="s">
        <v>14018</v>
      </c>
    </row>
    <row r="6788" spans="1:74" hidden="1">
      <c r="A6788" s="103">
        <v>19193</v>
      </c>
      <c r="B6788" s="102">
        <v>45985</v>
      </c>
      <c r="C6788" s="104">
        <f>_xlfn.ISOWEEKNUM(Tabella2[[#This Row],[Date]])</f>
        <v>48</v>
      </c>
      <c r="D6788" s="104" t="s">
        <v>13044</v>
      </c>
      <c r="E6788" s="104" t="s">
        <v>284</v>
      </c>
      <c r="F6788" s="104">
        <v>100</v>
      </c>
      <c r="G6788" s="104" t="s">
        <v>257</v>
      </c>
      <c r="H6788" s="105">
        <v>14</v>
      </c>
      <c r="I6788" s="104" t="s">
        <v>258</v>
      </c>
      <c r="J6788" s="104"/>
      <c r="K6788" s="104" t="s">
        <v>80</v>
      </c>
      <c r="L6788" s="104" t="s">
        <v>259</v>
      </c>
      <c r="M6788" s="104" t="s">
        <v>276</v>
      </c>
      <c r="N6788" s="104"/>
      <c r="O6788" s="106"/>
      <c r="P6788" s="111" t="s">
        <v>2613</v>
      </c>
      <c r="Q6788" s="153" t="s">
        <v>349</v>
      </c>
      <c r="R6788" s="153" t="s">
        <v>350</v>
      </c>
      <c r="S6788" s="153">
        <f>Tabella2[[#This Row],[PLD STOP]]-Tabella2[[#This Row],[PLD START]]</f>
        <v>4.1666666666666685E-2</v>
      </c>
      <c r="T6788" s="153" t="s">
        <v>349</v>
      </c>
      <c r="U6788" s="153" t="s">
        <v>350</v>
      </c>
      <c r="V6788" s="153">
        <f>IF(ISBLANK(T6788),"",Tabella2[[#This Row],[ACT STOP]]-Tabella2[[#This Row],[ACT START]])</f>
        <v>4.1666666666666685E-2</v>
      </c>
      <c r="W6788" s="104" t="s">
        <v>92</v>
      </c>
      <c r="X6788" s="104" t="s">
        <v>91</v>
      </c>
      <c r="Y6788" s="110"/>
      <c r="Z6788" s="106"/>
      <c r="AA6788" s="104"/>
      <c r="AB6788" s="107"/>
      <c r="AC6788" s="72">
        <f>IF(OR(Tabella2[[#This Row],[OUTCOME]]="DCO",Tabella2[[#This Row],[OUTCOME]]="SDC"),1,0)</f>
        <v>1</v>
      </c>
      <c r="AH6788" s="70"/>
      <c r="AI6788" s="70"/>
      <c r="AJ6788">
        <f>IF(OR(Tabella2[[#This Row],[OUTCOME]]="DNCO", Tabella2[[#This Row],[OUTCOME]]="SDNC"),1,0)</f>
        <v>0</v>
      </c>
      <c r="AL6788" s="70"/>
      <c r="BM6788" s="135" t="str">
        <f>Tabella2[[#This Row],[ACT START]]</f>
        <v>11:35</v>
      </c>
      <c r="BN6788" s="136" t="str">
        <f>Tabella2[[#This Row],[ACT STOP]]</f>
        <v>12:35</v>
      </c>
      <c r="BO6788" s="101"/>
      <c r="BR6788" s="109" t="str">
        <f t="shared" si="127"/>
        <v>SH-25-6777</v>
      </c>
      <c r="BS6788" s="109" t="s">
        <v>372</v>
      </c>
      <c r="BT6788" t="str">
        <f>Tabella2[[#This Row],[OUTCOME]]</f>
        <v>DCO</v>
      </c>
      <c r="BU6788" t="str">
        <f>_xlfn.CONCAT(Tabella2[[#This Row],[NAME SP]],Tabella2[[#This Row],[ID SP]]," - ",Tabella2[[#This Row],[SYLLABUS NO]])</f>
        <v>IFTS100 - PT FAM01</v>
      </c>
      <c r="BV6788" t="s">
        <v>13043</v>
      </c>
    </row>
    <row r="6789" spans="1:74" hidden="1">
      <c r="A6789" s="103">
        <v>19194</v>
      </c>
      <c r="B6789" s="102">
        <v>45985</v>
      </c>
      <c r="C6789" s="104">
        <f>_xlfn.ISOWEEKNUM(Tabella2[[#This Row],[Date]])</f>
        <v>48</v>
      </c>
      <c r="D6789" s="104" t="s">
        <v>11893</v>
      </c>
      <c r="E6789" s="104" t="s">
        <v>327</v>
      </c>
      <c r="F6789" s="104">
        <v>86</v>
      </c>
      <c r="G6789" s="104" t="s">
        <v>257</v>
      </c>
      <c r="H6789" s="105">
        <v>12</v>
      </c>
      <c r="I6789" s="104" t="s">
        <v>258</v>
      </c>
      <c r="J6789" s="104"/>
      <c r="K6789" s="104" t="s">
        <v>81</v>
      </c>
      <c r="L6789" s="104" t="s">
        <v>259</v>
      </c>
      <c r="M6789" s="104" t="s">
        <v>276</v>
      </c>
      <c r="N6789" s="104"/>
      <c r="O6789" s="106"/>
      <c r="P6789" s="111" t="s">
        <v>809</v>
      </c>
      <c r="Q6789" s="153" t="s">
        <v>349</v>
      </c>
      <c r="R6789" s="153" t="s">
        <v>350</v>
      </c>
      <c r="S6789" s="153">
        <f>Tabella2[[#This Row],[PLD STOP]]-Tabella2[[#This Row],[PLD START]]</f>
        <v>4.1666666666666685E-2</v>
      </c>
      <c r="T6789" s="153" t="s">
        <v>349</v>
      </c>
      <c r="U6789" s="153" t="s">
        <v>350</v>
      </c>
      <c r="V6789" s="153">
        <f>IF(ISBLANK(T6789),"",Tabella2[[#This Row],[ACT STOP]]-Tabella2[[#This Row],[ACT START]])</f>
        <v>4.1666666666666685E-2</v>
      </c>
      <c r="W6789" s="104" t="s">
        <v>92</v>
      </c>
      <c r="X6789" s="104" t="s">
        <v>91</v>
      </c>
      <c r="Y6789" s="110"/>
      <c r="Z6789" s="106"/>
      <c r="AA6789" s="104"/>
      <c r="AB6789" s="107"/>
      <c r="AC6789" s="72">
        <f>IF(OR(Tabella2[[#This Row],[OUTCOME]]="DCO",Tabella2[[#This Row],[OUTCOME]]="SDC"),1,0)</f>
        <v>1</v>
      </c>
      <c r="AH6789" s="70"/>
      <c r="AI6789" s="70"/>
      <c r="AJ6789">
        <f>IF(OR(Tabella2[[#This Row],[OUTCOME]]="DNCO", Tabella2[[#This Row],[OUTCOME]]="SDNC"),1,0)</f>
        <v>0</v>
      </c>
      <c r="AL6789" s="70"/>
      <c r="BM6789" s="135" t="str">
        <f>Tabella2[[#This Row],[ACT START]]</f>
        <v>11:35</v>
      </c>
      <c r="BN6789" s="136" t="str">
        <f>Tabella2[[#This Row],[ACT STOP]]</f>
        <v>12:35</v>
      </c>
      <c r="BO6789" s="101"/>
      <c r="BR6789" s="109" t="str">
        <f t="shared" si="127"/>
        <v>SH-25-6778</v>
      </c>
      <c r="BS6789" s="109" t="s">
        <v>266</v>
      </c>
      <c r="BT6789" t="str">
        <f>Tabella2[[#This Row],[OUTCOME]]</f>
        <v>DCO</v>
      </c>
      <c r="BU6789" t="str">
        <f>_xlfn.CONCAT(Tabella2[[#This Row],[NAME SP]],Tabella2[[#This Row],[ID SP]]," - ",Tabella2[[#This Row],[SYLLABUS NO]])</f>
        <v>AMI86 - SD EMRSP01</v>
      </c>
      <c r="BV6789" t="s">
        <v>11908</v>
      </c>
    </row>
    <row r="6790" spans="1:74" hidden="1">
      <c r="A6790" s="103">
        <v>19195</v>
      </c>
      <c r="B6790" s="102">
        <v>45985</v>
      </c>
      <c r="C6790" s="104">
        <f>_xlfn.ISOWEEKNUM(Tabella2[[#This Row],[Date]])</f>
        <v>48</v>
      </c>
      <c r="D6790" s="104" t="s">
        <v>763</v>
      </c>
      <c r="E6790" s="104" t="s">
        <v>256</v>
      </c>
      <c r="F6790" s="104">
        <v>63</v>
      </c>
      <c r="G6790" s="104" t="s">
        <v>257</v>
      </c>
      <c r="H6790" s="105">
        <v>10</v>
      </c>
      <c r="I6790" s="104"/>
      <c r="J6790" s="104" t="s">
        <v>258</v>
      </c>
      <c r="K6790" s="104" t="s">
        <v>79</v>
      </c>
      <c r="L6790" s="104" t="s">
        <v>299</v>
      </c>
      <c r="M6790" s="104" t="s">
        <v>260</v>
      </c>
      <c r="N6790" s="104"/>
      <c r="O6790" s="108">
        <f>A6791</f>
        <v>19196</v>
      </c>
      <c r="P6790" s="111" t="s">
        <v>575</v>
      </c>
      <c r="Q6790" s="153" t="s">
        <v>315</v>
      </c>
      <c r="R6790" s="153" t="s">
        <v>316</v>
      </c>
      <c r="S6790" s="153">
        <f>Tabella2[[#This Row],[PLD STOP]]-Tabella2[[#This Row],[PLD START]]</f>
        <v>4.166666666666663E-2</v>
      </c>
      <c r="T6790" s="153" t="s">
        <v>315</v>
      </c>
      <c r="U6790" s="153" t="s">
        <v>316</v>
      </c>
      <c r="V6790" s="153">
        <f>IF(ISBLANK(T6790),"",Tabella2[[#This Row],[ACT STOP]]-Tabella2[[#This Row],[ACT START]])</f>
        <v>4.166666666666663E-2</v>
      </c>
      <c r="W6790" s="104" t="s">
        <v>92</v>
      </c>
      <c r="X6790" s="104" t="s">
        <v>91</v>
      </c>
      <c r="Y6790" s="110"/>
      <c r="Z6790" s="106"/>
      <c r="AA6790" s="104"/>
      <c r="AB6790" s="107"/>
      <c r="AC6790" s="72">
        <f>IF(OR(Tabella2[[#This Row],[OUTCOME]]="DCO",Tabella2[[#This Row],[OUTCOME]]="SDC"),1,0)</f>
        <v>1</v>
      </c>
      <c r="AH6790" s="70"/>
      <c r="AI6790" s="70"/>
      <c r="AJ6790">
        <f>IF(OR(Tabella2[[#This Row],[OUTCOME]]="DNCO", Tabella2[[#This Row],[OUTCOME]]="SDNC"),1,0)</f>
        <v>0</v>
      </c>
      <c r="AL6790" s="70"/>
      <c r="BM6790" s="135" t="str">
        <f>Tabella2[[#This Row],[ACT START]]</f>
        <v>13:05</v>
      </c>
      <c r="BN6790" s="136" t="str">
        <f>Tabella2[[#This Row],[ACT STOP]]</f>
        <v>14:05</v>
      </c>
      <c r="BO6790" s="101"/>
      <c r="BR6790" s="109" t="str">
        <f t="shared" si="127"/>
        <v>SH-25-6779</v>
      </c>
      <c r="BS6790" s="109" t="s">
        <v>552</v>
      </c>
      <c r="BT6790" t="str">
        <f>Tabella2[[#This Row],[OUTCOME]]</f>
        <v>DCO</v>
      </c>
      <c r="BU6790" t="str">
        <f>_xlfn.CONCAT(Tabella2[[#This Row],[NAME SP]],Tabella2[[#This Row],[ID SP]]," - ",Tabella2[[#This Row],[SYLLABUS NO]])</f>
        <v>QATAR63 - NET BFFNVG01</v>
      </c>
      <c r="BV6790" t="s">
        <v>12980</v>
      </c>
    </row>
    <row r="6791" spans="1:74" hidden="1">
      <c r="A6791" s="103">
        <v>19196</v>
      </c>
      <c r="B6791" s="102">
        <v>45985</v>
      </c>
      <c r="C6791" s="104">
        <f>_xlfn.ISOWEEKNUM(Tabella2[[#This Row],[Date]])</f>
        <v>48</v>
      </c>
      <c r="D6791" s="104" t="s">
        <v>195</v>
      </c>
      <c r="E6791" s="104" t="s">
        <v>298</v>
      </c>
      <c r="F6791" s="104"/>
      <c r="G6791" s="104" t="s">
        <v>257</v>
      </c>
      <c r="H6791" s="105">
        <v>4</v>
      </c>
      <c r="I6791" s="104"/>
      <c r="J6791" s="104" t="s">
        <v>258</v>
      </c>
      <c r="K6791" s="104" t="s">
        <v>78</v>
      </c>
      <c r="L6791" s="104" t="s">
        <v>299</v>
      </c>
      <c r="M6791" s="104" t="s">
        <v>260</v>
      </c>
      <c r="N6791" s="104"/>
      <c r="O6791" s="108">
        <f>A6790</f>
        <v>19195</v>
      </c>
      <c r="P6791" s="111" t="s">
        <v>300</v>
      </c>
      <c r="Q6791" s="153" t="s">
        <v>315</v>
      </c>
      <c r="R6791" s="153" t="s">
        <v>316</v>
      </c>
      <c r="S6791" s="153">
        <f>Tabella2[[#This Row],[PLD STOP]]-Tabella2[[#This Row],[PLD START]]</f>
        <v>4.166666666666663E-2</v>
      </c>
      <c r="T6791" s="153" t="s">
        <v>315</v>
      </c>
      <c r="U6791" s="153" t="s">
        <v>316</v>
      </c>
      <c r="V6791" s="153">
        <f>IF(ISBLANK(T6791),"",Tabella2[[#This Row],[ACT STOP]]-Tabella2[[#This Row],[ACT START]])</f>
        <v>4.166666666666663E-2</v>
      </c>
      <c r="W6791" s="104" t="s">
        <v>122</v>
      </c>
      <c r="X6791" s="104" t="s">
        <v>91</v>
      </c>
      <c r="Y6791" s="110"/>
      <c r="Z6791" s="106"/>
      <c r="AA6791" s="104"/>
      <c r="AB6791" s="107"/>
      <c r="AC6791" s="72">
        <f>IF(OR(Tabella2[[#This Row],[OUTCOME]]="DCO",Tabella2[[#This Row],[OUTCOME]]="SDC"),1,0)</f>
        <v>1</v>
      </c>
      <c r="AH6791" s="70"/>
      <c r="AI6791" s="70"/>
      <c r="AJ6791">
        <f>IF(OR(Tabella2[[#This Row],[OUTCOME]]="DNCO", Tabella2[[#This Row],[OUTCOME]]="SDNC"),1,0)</f>
        <v>0</v>
      </c>
      <c r="AL6791" s="70"/>
      <c r="BM6791" s="135" t="str">
        <f>Tabella2[[#This Row],[ACT START]]</f>
        <v>13:05</v>
      </c>
      <c r="BN6791" s="136" t="str">
        <f>Tabella2[[#This Row],[ACT STOP]]</f>
        <v>14:05</v>
      </c>
      <c r="BO6791" s="101"/>
      <c r="BR6791" s="109" t="str">
        <f t="shared" si="127"/>
        <v>SH-25-6780</v>
      </c>
      <c r="BS6791" s="109" t="s">
        <v>699</v>
      </c>
      <c r="BT6791" t="str">
        <f>Tabella2[[#This Row],[OUTCOME]]</f>
        <v>SDC</v>
      </c>
      <c r="BU6791" t="str">
        <f>_xlfn.CONCAT(Tabella2[[#This Row],[NAME SP]],Tabella2[[#This Row],[ID SP]]," - ",Tabella2[[#This Row],[SYLLABUS NO]])</f>
        <v>Support QATAR - SUPP</v>
      </c>
    </row>
    <row r="6792" spans="1:74" hidden="1">
      <c r="A6792" s="103">
        <v>19197</v>
      </c>
      <c r="B6792" s="102">
        <v>45985</v>
      </c>
      <c r="C6792" s="104">
        <f>_xlfn.ISOWEEKNUM(Tabella2[[#This Row],[Date]])</f>
        <v>48</v>
      </c>
      <c r="D6792" s="104" t="s">
        <v>13289</v>
      </c>
      <c r="E6792" s="104" t="s">
        <v>327</v>
      </c>
      <c r="F6792" s="104">
        <v>90</v>
      </c>
      <c r="G6792" s="104" t="s">
        <v>257</v>
      </c>
      <c r="H6792" s="105">
        <v>5</v>
      </c>
      <c r="I6792" s="104" t="s">
        <v>258</v>
      </c>
      <c r="J6792" s="104"/>
      <c r="K6792" s="104" t="s">
        <v>83</v>
      </c>
      <c r="L6792" s="104" t="s">
        <v>259</v>
      </c>
      <c r="M6792" s="104" t="s">
        <v>276</v>
      </c>
      <c r="N6792" s="104"/>
      <c r="O6792" s="106"/>
      <c r="P6792" s="111" t="s">
        <v>727</v>
      </c>
      <c r="Q6792" s="153" t="s">
        <v>315</v>
      </c>
      <c r="R6792" s="153" t="s">
        <v>316</v>
      </c>
      <c r="S6792" s="153">
        <f>Tabella2[[#This Row],[PLD STOP]]-Tabella2[[#This Row],[PLD START]]</f>
        <v>4.166666666666663E-2</v>
      </c>
      <c r="T6792" s="153" t="s">
        <v>315</v>
      </c>
      <c r="U6792" s="153" t="s">
        <v>316</v>
      </c>
      <c r="V6792" s="153">
        <f>IF(ISBLANK(T6792),"",Tabella2[[#This Row],[ACT STOP]]-Tabella2[[#This Row],[ACT START]])</f>
        <v>4.166666666666663E-2</v>
      </c>
      <c r="W6792" s="104" t="s">
        <v>92</v>
      </c>
      <c r="X6792" s="104" t="s">
        <v>91</v>
      </c>
      <c r="Y6792" s="110"/>
      <c r="Z6792" s="106"/>
      <c r="AA6792" s="104"/>
      <c r="AB6792" s="107"/>
      <c r="AC6792" s="72">
        <f>IF(OR(Tabella2[[#This Row],[OUTCOME]]="DCO",Tabella2[[#This Row],[OUTCOME]]="SDC"),1,0)</f>
        <v>1</v>
      </c>
      <c r="AH6792" s="70"/>
      <c r="AI6792" s="70"/>
      <c r="AJ6792">
        <f>IF(OR(Tabella2[[#This Row],[OUTCOME]]="DNCO", Tabella2[[#This Row],[OUTCOME]]="SDNC"),1,0)</f>
        <v>0</v>
      </c>
      <c r="AL6792" s="70"/>
      <c r="BM6792" s="135" t="str">
        <f>Tabella2[[#This Row],[ACT START]]</f>
        <v>13:05</v>
      </c>
      <c r="BN6792" s="136" t="str">
        <f>Tabella2[[#This Row],[ACT STOP]]</f>
        <v>14:05</v>
      </c>
      <c r="BO6792" s="101"/>
      <c r="BR6792" s="109" t="str">
        <f t="shared" si="127"/>
        <v>SH-25-6781</v>
      </c>
      <c r="BS6792" s="109" t="s">
        <v>416</v>
      </c>
      <c r="BT6792" t="str">
        <f>Tabella2[[#This Row],[OUTCOME]]</f>
        <v>DCO</v>
      </c>
      <c r="BU6792" t="str">
        <f>_xlfn.CONCAT(Tabella2[[#This Row],[NAME SP]],Tabella2[[#This Row],[ID SP]]," - ",Tabella2[[#This Row],[SYLLABUS NO]])</f>
        <v>AMI90 - SD FAM01</v>
      </c>
      <c r="BV6792" t="s">
        <v>13250</v>
      </c>
    </row>
    <row r="6793" spans="1:74" hidden="1">
      <c r="A6793" s="103">
        <v>19198</v>
      </c>
      <c r="B6793" s="102">
        <v>45985</v>
      </c>
      <c r="C6793" s="104">
        <f>_xlfn.ISOWEEKNUM(Tabella2[[#This Row],[Date]])</f>
        <v>48</v>
      </c>
      <c r="D6793" s="104" t="s">
        <v>13289</v>
      </c>
      <c r="E6793" s="104" t="s">
        <v>327</v>
      </c>
      <c r="F6793" s="104">
        <v>92</v>
      </c>
      <c r="G6793" s="104" t="s">
        <v>257</v>
      </c>
      <c r="H6793" s="105">
        <v>2</v>
      </c>
      <c r="I6793" s="104" t="s">
        <v>258</v>
      </c>
      <c r="J6793" s="104"/>
      <c r="K6793" s="104" t="s">
        <v>80</v>
      </c>
      <c r="L6793" s="104" t="s">
        <v>259</v>
      </c>
      <c r="M6793" s="104" t="s">
        <v>276</v>
      </c>
      <c r="N6793" s="104"/>
      <c r="O6793" s="106"/>
      <c r="P6793" s="111" t="s">
        <v>727</v>
      </c>
      <c r="Q6793" s="153" t="s">
        <v>315</v>
      </c>
      <c r="R6793" s="153" t="s">
        <v>316</v>
      </c>
      <c r="S6793" s="153">
        <f>Tabella2[[#This Row],[PLD STOP]]-Tabella2[[#This Row],[PLD START]]</f>
        <v>4.166666666666663E-2</v>
      </c>
      <c r="T6793" s="153" t="s">
        <v>315</v>
      </c>
      <c r="U6793" s="153" t="s">
        <v>316</v>
      </c>
      <c r="V6793" s="153">
        <f>IF(ISBLANK(T6793),"",Tabella2[[#This Row],[ACT STOP]]-Tabella2[[#This Row],[ACT START]])</f>
        <v>4.166666666666663E-2</v>
      </c>
      <c r="W6793" s="104" t="s">
        <v>92</v>
      </c>
      <c r="X6793" s="104" t="s">
        <v>91</v>
      </c>
      <c r="Y6793" s="110"/>
      <c r="Z6793" s="106"/>
      <c r="AA6793" s="104"/>
      <c r="AB6793" s="107"/>
      <c r="AC6793" s="72">
        <f>IF(OR(Tabella2[[#This Row],[OUTCOME]]="DCO",Tabella2[[#This Row],[OUTCOME]]="SDC"),1,0)</f>
        <v>1</v>
      </c>
      <c r="AH6793" s="70"/>
      <c r="AI6793" s="70"/>
      <c r="AJ6793">
        <f>IF(OR(Tabella2[[#This Row],[OUTCOME]]="DNCO", Tabella2[[#This Row],[OUTCOME]]="SDNC"),1,0)</f>
        <v>0</v>
      </c>
      <c r="AL6793" s="70"/>
      <c r="BM6793" s="135" t="str">
        <f>Tabella2[[#This Row],[ACT START]]</f>
        <v>13:05</v>
      </c>
      <c r="BN6793" s="136" t="str">
        <f>Tabella2[[#This Row],[ACT STOP]]</f>
        <v>14:05</v>
      </c>
      <c r="BO6793" s="101"/>
      <c r="BR6793" s="109" t="str">
        <f t="shared" si="127"/>
        <v>SH-25-6782</v>
      </c>
      <c r="BS6793" s="109" t="s">
        <v>368</v>
      </c>
      <c r="BT6793" t="str">
        <f>Tabella2[[#This Row],[OUTCOME]]</f>
        <v>DCO</v>
      </c>
      <c r="BU6793" t="str">
        <f>_xlfn.CONCAT(Tabella2[[#This Row],[NAME SP]],Tabella2[[#This Row],[ID SP]]," - ",Tabella2[[#This Row],[SYLLABUS NO]])</f>
        <v>AMI92 - SD FAM01</v>
      </c>
      <c r="BV6793" t="s">
        <v>13252</v>
      </c>
    </row>
    <row r="6794" spans="1:74" hidden="1">
      <c r="A6794" s="103">
        <v>19199</v>
      </c>
      <c r="B6794" s="102">
        <v>45985</v>
      </c>
      <c r="C6794" s="104">
        <f>_xlfn.ISOWEEKNUM(Tabella2[[#This Row],[Date]])</f>
        <v>48</v>
      </c>
      <c r="D6794" s="104" t="s">
        <v>13048</v>
      </c>
      <c r="E6794" s="104" t="s">
        <v>284</v>
      </c>
      <c r="F6794" s="104">
        <v>106</v>
      </c>
      <c r="G6794" s="104" t="s">
        <v>284</v>
      </c>
      <c r="H6794" s="105">
        <v>22</v>
      </c>
      <c r="I6794" s="104"/>
      <c r="J6794" s="104" t="s">
        <v>258</v>
      </c>
      <c r="K6794" s="104" t="s">
        <v>81</v>
      </c>
      <c r="L6794" s="104" t="s">
        <v>259</v>
      </c>
      <c r="M6794" s="104" t="s">
        <v>276</v>
      </c>
      <c r="N6794" s="104"/>
      <c r="O6794" s="106"/>
      <c r="P6794" s="111" t="s">
        <v>2613</v>
      </c>
      <c r="Q6794" s="153" t="s">
        <v>315</v>
      </c>
      <c r="R6794" s="153" t="s">
        <v>316</v>
      </c>
      <c r="S6794" s="153">
        <f>Tabella2[[#This Row],[PLD STOP]]-Tabella2[[#This Row],[PLD START]]</f>
        <v>4.166666666666663E-2</v>
      </c>
      <c r="T6794" s="153" t="s">
        <v>315</v>
      </c>
      <c r="U6794" s="153" t="s">
        <v>316</v>
      </c>
      <c r="V6794" s="153">
        <f>IF(ISBLANK(T6794),"",Tabella2[[#This Row],[ACT STOP]]-Tabella2[[#This Row],[ACT START]])</f>
        <v>4.166666666666663E-2</v>
      </c>
      <c r="W6794" s="104" t="s">
        <v>92</v>
      </c>
      <c r="X6794" s="104" t="s">
        <v>91</v>
      </c>
      <c r="Y6794" s="110"/>
      <c r="Z6794" s="106"/>
      <c r="AA6794" s="104"/>
      <c r="AB6794" s="107"/>
      <c r="AC6794" s="72">
        <f>IF(OR(Tabella2[[#This Row],[OUTCOME]]="DCO",Tabella2[[#This Row],[OUTCOME]]="SDC"),1,0)</f>
        <v>1</v>
      </c>
      <c r="AH6794" s="70"/>
      <c r="AI6794" s="70"/>
      <c r="AJ6794">
        <f>IF(OR(Tabella2[[#This Row],[OUTCOME]]="DNCO", Tabella2[[#This Row],[OUTCOME]]="SDNC"),1,0)</f>
        <v>0</v>
      </c>
      <c r="AL6794" s="70"/>
      <c r="BM6794" s="135" t="str">
        <f>Tabella2[[#This Row],[ACT START]]</f>
        <v>13:05</v>
      </c>
      <c r="BN6794" s="136" t="str">
        <f>Tabella2[[#This Row],[ACT STOP]]</f>
        <v>14:05</v>
      </c>
      <c r="BO6794" s="101"/>
      <c r="BR6794" s="109" t="str">
        <f t="shared" si="127"/>
        <v>SH-25-6783</v>
      </c>
      <c r="BS6794" s="109" t="s">
        <v>295</v>
      </c>
      <c r="BT6794" t="str">
        <f>Tabella2[[#This Row],[OUTCOME]]</f>
        <v>DCO</v>
      </c>
      <c r="BU6794" t="str">
        <f>_xlfn.CONCAT(Tabella2[[#This Row],[NAME SP]],Tabella2[[#This Row],[ID SP]]," - ",Tabella2[[#This Row],[SYLLABUS NO]])</f>
        <v>IFTS106 - PT FAM01</v>
      </c>
      <c r="BV6794" t="s">
        <v>13050</v>
      </c>
    </row>
    <row r="6795" spans="1:74" hidden="1">
      <c r="A6795" s="103">
        <v>19200</v>
      </c>
      <c r="B6795" s="102">
        <v>45985</v>
      </c>
      <c r="C6795" s="104">
        <f>_xlfn.ISOWEEKNUM(Tabella2[[#This Row],[Date]])</f>
        <v>48</v>
      </c>
      <c r="D6795" s="104" t="s">
        <v>9764</v>
      </c>
      <c r="E6795" s="104" t="s">
        <v>284</v>
      </c>
      <c r="F6795" s="104">
        <v>76</v>
      </c>
      <c r="G6795" s="104" t="s">
        <v>257</v>
      </c>
      <c r="H6795" s="105">
        <v>1</v>
      </c>
      <c r="I6795" s="104"/>
      <c r="J6795" s="104" t="s">
        <v>258</v>
      </c>
      <c r="K6795" s="104" t="s">
        <v>79</v>
      </c>
      <c r="L6795" s="104" t="s">
        <v>299</v>
      </c>
      <c r="M6795" s="104" t="s">
        <v>386</v>
      </c>
      <c r="N6795" s="104"/>
      <c r="O6795" s="108">
        <f>A6796</f>
        <v>19201</v>
      </c>
      <c r="P6795" s="111" t="s">
        <v>3960</v>
      </c>
      <c r="Q6795" s="153" t="s">
        <v>343</v>
      </c>
      <c r="R6795" s="153" t="s">
        <v>344</v>
      </c>
      <c r="S6795" s="153">
        <f>Tabella2[[#This Row],[PLD STOP]]-Tabella2[[#This Row],[PLD START]]</f>
        <v>4.166666666666663E-2</v>
      </c>
      <c r="T6795" s="153" t="s">
        <v>343</v>
      </c>
      <c r="U6795" s="153" t="s">
        <v>344</v>
      </c>
      <c r="V6795" s="153">
        <f>IF(ISBLANK(T6795),"",Tabella2[[#This Row],[ACT STOP]]-Tabella2[[#This Row],[ACT START]])</f>
        <v>4.166666666666663E-2</v>
      </c>
      <c r="W6795" s="104" t="s">
        <v>92</v>
      </c>
      <c r="X6795" s="104" t="s">
        <v>91</v>
      </c>
      <c r="Y6795" s="110"/>
      <c r="Z6795" s="106"/>
      <c r="AA6795" s="104"/>
      <c r="AB6795" s="107"/>
      <c r="AC6795" s="72">
        <f>IF(OR(Tabella2[[#This Row],[OUTCOME]]="DCO",Tabella2[[#This Row],[OUTCOME]]="SDC"),1,0)</f>
        <v>1</v>
      </c>
      <c r="AH6795" s="70"/>
      <c r="AI6795" s="70"/>
      <c r="AJ6795">
        <f>IF(OR(Tabella2[[#This Row],[OUTCOME]]="DNCO", Tabella2[[#This Row],[OUTCOME]]="SDNC"),1,0)</f>
        <v>0</v>
      </c>
      <c r="AL6795" s="70"/>
      <c r="BM6795" s="135" t="str">
        <f>Tabella2[[#This Row],[ACT START]]</f>
        <v>14:35</v>
      </c>
      <c r="BN6795" s="136" t="str">
        <f>Tabella2[[#This Row],[ACT STOP]]</f>
        <v>15:35</v>
      </c>
      <c r="BO6795" s="101"/>
      <c r="BR6795" s="109" t="str">
        <f t="shared" si="127"/>
        <v>SH-25-6784</v>
      </c>
      <c r="BS6795" s="109" t="s">
        <v>332</v>
      </c>
      <c r="BT6795" t="str">
        <f>Tabella2[[#This Row],[OUTCOME]]</f>
        <v>DCO</v>
      </c>
      <c r="BU6795" t="str">
        <f>_xlfn.CONCAT(Tabella2[[#This Row],[NAME SP]],Tabella2[[#This Row],[ID SP]]," - ",Tabella2[[#This Row],[SYLLABUS NO]])</f>
        <v>IFTS76 - FMSC BFM01</v>
      </c>
      <c r="BV6795" t="s">
        <v>11885</v>
      </c>
    </row>
    <row r="6796" spans="1:74" hidden="1">
      <c r="A6796" s="103">
        <v>19201</v>
      </c>
      <c r="B6796" s="102">
        <v>45985</v>
      </c>
      <c r="C6796" s="104">
        <f>_xlfn.ISOWEEKNUM(Tabella2[[#This Row],[Date]])</f>
        <v>48</v>
      </c>
      <c r="D6796" s="104" t="s">
        <v>195</v>
      </c>
      <c r="E6796" s="104" t="s">
        <v>398</v>
      </c>
      <c r="F6796" s="104"/>
      <c r="G6796" s="104" t="s">
        <v>284</v>
      </c>
      <c r="H6796" s="105">
        <v>9</v>
      </c>
      <c r="I6796" s="104"/>
      <c r="J6796" s="104" t="s">
        <v>258</v>
      </c>
      <c r="K6796" s="104" t="s">
        <v>78</v>
      </c>
      <c r="L6796" s="104" t="s">
        <v>299</v>
      </c>
      <c r="M6796" s="104" t="s">
        <v>386</v>
      </c>
      <c r="N6796" s="104"/>
      <c r="O6796" s="108">
        <f>A6795</f>
        <v>19200</v>
      </c>
      <c r="P6796" s="111" t="s">
        <v>300</v>
      </c>
      <c r="Q6796" s="153" t="s">
        <v>343</v>
      </c>
      <c r="R6796" s="153" t="s">
        <v>344</v>
      </c>
      <c r="S6796" s="153">
        <f>Tabella2[[#This Row],[PLD STOP]]-Tabella2[[#This Row],[PLD START]]</f>
        <v>4.166666666666663E-2</v>
      </c>
      <c r="T6796" s="153" t="s">
        <v>343</v>
      </c>
      <c r="U6796" s="153" t="s">
        <v>344</v>
      </c>
      <c r="V6796" s="153">
        <f>IF(ISBLANK(T6796),"",Tabella2[[#This Row],[ACT STOP]]-Tabella2[[#This Row],[ACT START]])</f>
        <v>4.166666666666663E-2</v>
      </c>
      <c r="W6796" s="104" t="s">
        <v>122</v>
      </c>
      <c r="X6796" s="104" t="s">
        <v>91</v>
      </c>
      <c r="Y6796" s="110"/>
      <c r="Z6796" s="106"/>
      <c r="AA6796" s="104"/>
      <c r="AB6796" s="107"/>
      <c r="AC6796" s="72">
        <f>IF(OR(Tabella2[[#This Row],[OUTCOME]]="DCO",Tabella2[[#This Row],[OUTCOME]]="SDC"),1,0)</f>
        <v>1</v>
      </c>
      <c r="AH6796" s="70"/>
      <c r="AI6796" s="70"/>
      <c r="AJ6796">
        <f>IF(OR(Tabella2[[#This Row],[OUTCOME]]="DNCO", Tabella2[[#This Row],[OUTCOME]]="SDNC"),1,0)</f>
        <v>0</v>
      </c>
      <c r="AL6796" s="70"/>
      <c r="BM6796" s="135" t="str">
        <f>Tabella2[[#This Row],[ACT START]]</f>
        <v>14:35</v>
      </c>
      <c r="BN6796" s="136" t="str">
        <f>Tabella2[[#This Row],[ACT STOP]]</f>
        <v>15:35</v>
      </c>
      <c r="BO6796" s="101"/>
      <c r="BR6796" s="109" t="str">
        <f t="shared" si="127"/>
        <v>SH-25-6785</v>
      </c>
      <c r="BS6796" s="109" t="s">
        <v>339</v>
      </c>
      <c r="BT6796" t="str">
        <f>Tabella2[[#This Row],[OUTCOME]]</f>
        <v>SDC</v>
      </c>
      <c r="BU6796" t="str">
        <f>_xlfn.CONCAT(Tabella2[[#This Row],[NAME SP]],Tabella2[[#This Row],[ID SP]]," - ",Tabella2[[#This Row],[SYLLABUS NO]])</f>
        <v>Support IFTS - SUPP</v>
      </c>
    </row>
    <row r="6797" spans="1:74" hidden="1">
      <c r="A6797" s="103">
        <v>19202</v>
      </c>
      <c r="B6797" s="102">
        <v>45985</v>
      </c>
      <c r="C6797" s="104">
        <f>_xlfn.ISOWEEKNUM(Tabella2[[#This Row],[Date]])</f>
        <v>48</v>
      </c>
      <c r="D6797" s="104" t="s">
        <v>13044</v>
      </c>
      <c r="E6797" s="104" t="s">
        <v>284</v>
      </c>
      <c r="F6797" s="104">
        <v>101</v>
      </c>
      <c r="G6797" s="104" t="s">
        <v>257</v>
      </c>
      <c r="H6797" s="105">
        <v>14</v>
      </c>
      <c r="I6797" s="104" t="s">
        <v>258</v>
      </c>
      <c r="J6797" s="104"/>
      <c r="K6797" s="104" t="s">
        <v>83</v>
      </c>
      <c r="L6797" s="104" t="s">
        <v>259</v>
      </c>
      <c r="M6797" s="104" t="s">
        <v>276</v>
      </c>
      <c r="N6797" s="104"/>
      <c r="O6797" s="106"/>
      <c r="P6797" s="111" t="s">
        <v>2613</v>
      </c>
      <c r="Q6797" s="153" t="s">
        <v>343</v>
      </c>
      <c r="R6797" s="153" t="s">
        <v>344</v>
      </c>
      <c r="S6797" s="153">
        <f>Tabella2[[#This Row],[PLD STOP]]-Tabella2[[#This Row],[PLD START]]</f>
        <v>4.166666666666663E-2</v>
      </c>
      <c r="T6797" s="153" t="s">
        <v>343</v>
      </c>
      <c r="U6797" s="153" t="s">
        <v>344</v>
      </c>
      <c r="V6797" s="153">
        <f>IF(ISBLANK(T6797),"",Tabella2[[#This Row],[ACT STOP]]-Tabella2[[#This Row],[ACT START]])</f>
        <v>4.166666666666663E-2</v>
      </c>
      <c r="W6797" s="104" t="s">
        <v>92</v>
      </c>
      <c r="X6797" s="104" t="s">
        <v>91</v>
      </c>
      <c r="Y6797" s="110"/>
      <c r="Z6797" s="106"/>
      <c r="AA6797" s="104"/>
      <c r="AB6797" s="107"/>
      <c r="AC6797" s="72">
        <f>IF(OR(Tabella2[[#This Row],[OUTCOME]]="DCO",Tabella2[[#This Row],[OUTCOME]]="SDC"),1,0)</f>
        <v>1</v>
      </c>
      <c r="AH6797" s="70"/>
      <c r="AI6797" s="70"/>
      <c r="AJ6797">
        <f>IF(OR(Tabella2[[#This Row],[OUTCOME]]="DNCO", Tabella2[[#This Row],[OUTCOME]]="SDNC"),1,0)</f>
        <v>0</v>
      </c>
      <c r="AL6797" s="70"/>
      <c r="BM6797" s="135" t="str">
        <f>Tabella2[[#This Row],[ACT START]]</f>
        <v>14:35</v>
      </c>
      <c r="BN6797" s="136" t="str">
        <f>Tabella2[[#This Row],[ACT STOP]]</f>
        <v>15:35</v>
      </c>
      <c r="BO6797" s="101"/>
      <c r="BR6797" s="109" t="str">
        <f t="shared" si="127"/>
        <v>SH-25-6786</v>
      </c>
      <c r="BS6797" s="109" t="s">
        <v>372</v>
      </c>
      <c r="BT6797" t="str">
        <f>Tabella2[[#This Row],[OUTCOME]]</f>
        <v>DCO</v>
      </c>
      <c r="BU6797" t="str">
        <f>_xlfn.CONCAT(Tabella2[[#This Row],[NAME SP]],Tabella2[[#This Row],[ID SP]]," - ",Tabella2[[#This Row],[SYLLABUS NO]])</f>
        <v>IFTS101 - PT FAM01</v>
      </c>
      <c r="BV6797" t="s">
        <v>13045</v>
      </c>
    </row>
    <row r="6798" spans="1:74" hidden="1">
      <c r="A6798" s="103">
        <v>19203</v>
      </c>
      <c r="B6798" s="102">
        <v>45985</v>
      </c>
      <c r="C6798" s="104">
        <f>_xlfn.ISOWEEKNUM(Tabella2[[#This Row],[Date]])</f>
        <v>48</v>
      </c>
      <c r="D6798" s="104" t="s">
        <v>13044</v>
      </c>
      <c r="E6798" s="104" t="s">
        <v>284</v>
      </c>
      <c r="F6798" s="104">
        <v>102</v>
      </c>
      <c r="G6798" s="104" t="s">
        <v>257</v>
      </c>
      <c r="H6798" s="105">
        <v>12</v>
      </c>
      <c r="I6798" s="104" t="s">
        <v>258</v>
      </c>
      <c r="J6798" s="104"/>
      <c r="K6798" s="104" t="s">
        <v>80</v>
      </c>
      <c r="L6798" s="104" t="s">
        <v>259</v>
      </c>
      <c r="M6798" s="104" t="s">
        <v>276</v>
      </c>
      <c r="N6798" s="104"/>
      <c r="O6798" s="106"/>
      <c r="P6798" s="111" t="s">
        <v>2613</v>
      </c>
      <c r="Q6798" s="153" t="s">
        <v>343</v>
      </c>
      <c r="R6798" s="153" t="s">
        <v>344</v>
      </c>
      <c r="S6798" s="153">
        <f>Tabella2[[#This Row],[PLD STOP]]-Tabella2[[#This Row],[PLD START]]</f>
        <v>4.166666666666663E-2</v>
      </c>
      <c r="T6798" s="153" t="s">
        <v>343</v>
      </c>
      <c r="U6798" s="153">
        <v>0.65277777777777779</v>
      </c>
      <c r="V6798" s="153">
        <f>IF(ISBLANK(T6798),"",Tabella2[[#This Row],[ACT STOP]]-Tabella2[[#This Row],[ACT START]])</f>
        <v>4.513888888888884E-2</v>
      </c>
      <c r="W6798" s="104" t="s">
        <v>92</v>
      </c>
      <c r="X6798" s="104" t="s">
        <v>91</v>
      </c>
      <c r="Y6798" s="110"/>
      <c r="Z6798" s="106"/>
      <c r="AA6798" s="104"/>
      <c r="AB6798" s="107"/>
      <c r="AC6798" s="72">
        <f>IF(OR(Tabella2[[#This Row],[OUTCOME]]="DCO",Tabella2[[#This Row],[OUTCOME]]="SDC"),1,0)</f>
        <v>1</v>
      </c>
      <c r="AH6798" s="70"/>
      <c r="AI6798" s="70"/>
      <c r="AJ6798">
        <f>IF(OR(Tabella2[[#This Row],[OUTCOME]]="DNCO", Tabella2[[#This Row],[OUTCOME]]="SDNC"),1,0)</f>
        <v>0</v>
      </c>
      <c r="AL6798" s="70"/>
      <c r="BM6798" s="135" t="str">
        <f>Tabella2[[#This Row],[ACT START]]</f>
        <v>14:35</v>
      </c>
      <c r="BN6798" s="136">
        <f>Tabella2[[#This Row],[ACT STOP]]</f>
        <v>0.65277777777777779</v>
      </c>
      <c r="BO6798" s="101"/>
      <c r="BR6798" s="109" t="str">
        <f t="shared" si="127"/>
        <v>SH-25-6787</v>
      </c>
      <c r="BS6798" s="109" t="s">
        <v>266</v>
      </c>
      <c r="BT6798" t="str">
        <f>Tabella2[[#This Row],[OUTCOME]]</f>
        <v>DCO</v>
      </c>
      <c r="BU6798" t="str">
        <f>_xlfn.CONCAT(Tabella2[[#This Row],[NAME SP]],Tabella2[[#This Row],[ID SP]]," - ",Tabella2[[#This Row],[SYLLABUS NO]])</f>
        <v>IFTS102 - PT FAM01</v>
      </c>
      <c r="BV6798" t="s">
        <v>13046</v>
      </c>
    </row>
    <row r="6799" spans="1:74" hidden="1">
      <c r="A6799" s="103">
        <v>19204</v>
      </c>
      <c r="B6799" s="102">
        <v>45985</v>
      </c>
      <c r="C6799" s="104">
        <f>_xlfn.ISOWEEKNUM(Tabella2[[#This Row],[Date]])</f>
        <v>48</v>
      </c>
      <c r="D6799" s="104" t="s">
        <v>13048</v>
      </c>
      <c r="E6799" s="104" t="s">
        <v>284</v>
      </c>
      <c r="F6799" s="104">
        <v>105</v>
      </c>
      <c r="G6799" s="104" t="s">
        <v>257</v>
      </c>
      <c r="H6799" s="105">
        <v>32</v>
      </c>
      <c r="I6799" s="104"/>
      <c r="J6799" s="104" t="s">
        <v>258</v>
      </c>
      <c r="K6799" s="104" t="s">
        <v>81</v>
      </c>
      <c r="L6799" s="104" t="s">
        <v>259</v>
      </c>
      <c r="M6799" s="104" t="s">
        <v>276</v>
      </c>
      <c r="N6799" s="104"/>
      <c r="O6799" s="106"/>
      <c r="P6799" s="111" t="s">
        <v>2613</v>
      </c>
      <c r="Q6799" s="153" t="s">
        <v>343</v>
      </c>
      <c r="R6799" s="153" t="s">
        <v>344</v>
      </c>
      <c r="S6799" s="153">
        <f>Tabella2[[#This Row],[PLD STOP]]-Tabella2[[#This Row],[PLD START]]</f>
        <v>4.166666666666663E-2</v>
      </c>
      <c r="T6799" s="153" t="s">
        <v>343</v>
      </c>
      <c r="U6799" s="153" t="s">
        <v>344</v>
      </c>
      <c r="V6799" s="153">
        <f>IF(ISBLANK(T6799),"",Tabella2[[#This Row],[ACT STOP]]-Tabella2[[#This Row],[ACT START]])</f>
        <v>4.166666666666663E-2</v>
      </c>
      <c r="W6799" s="104" t="s">
        <v>92</v>
      </c>
      <c r="X6799" s="104" t="s">
        <v>91</v>
      </c>
      <c r="Y6799" s="110"/>
      <c r="Z6799" s="106"/>
      <c r="AA6799" s="104"/>
      <c r="AB6799" s="107"/>
      <c r="AC6799" s="72">
        <f>IF(OR(Tabella2[[#This Row],[OUTCOME]]="DCO",Tabella2[[#This Row],[OUTCOME]]="SDC"),1,0)</f>
        <v>1</v>
      </c>
      <c r="AH6799" s="70"/>
      <c r="AI6799" s="70"/>
      <c r="AJ6799">
        <f>IF(OR(Tabella2[[#This Row],[OUTCOME]]="DNCO", Tabella2[[#This Row],[OUTCOME]]="SDNC"),1,0)</f>
        <v>0</v>
      </c>
      <c r="AL6799" s="70"/>
      <c r="BM6799" s="135" t="str">
        <f>Tabella2[[#This Row],[ACT START]]</f>
        <v>14:35</v>
      </c>
      <c r="BN6799" s="136" t="str">
        <f>Tabella2[[#This Row],[ACT STOP]]</f>
        <v>15:35</v>
      </c>
      <c r="BO6799" s="101"/>
      <c r="BR6799" s="109" t="str">
        <f t="shared" si="127"/>
        <v>SH-25-6788</v>
      </c>
      <c r="BS6799" s="109" t="s">
        <v>356</v>
      </c>
      <c r="BT6799" t="str">
        <f>Tabella2[[#This Row],[OUTCOME]]</f>
        <v>DCO</v>
      </c>
      <c r="BU6799" t="str">
        <f>_xlfn.CONCAT(Tabella2[[#This Row],[NAME SP]],Tabella2[[#This Row],[ID SP]]," - ",Tabella2[[#This Row],[SYLLABUS NO]])</f>
        <v>IFTS105 - PT FAM01</v>
      </c>
      <c r="BV6799" t="s">
        <v>13049</v>
      </c>
    </row>
    <row r="6800" spans="1:74" hidden="1">
      <c r="A6800" s="103" t="s">
        <v>14028</v>
      </c>
      <c r="B6800" s="102">
        <v>45985</v>
      </c>
      <c r="C6800" s="104">
        <f>_xlfn.ISOWEEKNUM(Tabella2[[#This Row],[Date]])</f>
        <v>48</v>
      </c>
      <c r="D6800" s="104" t="s">
        <v>13044</v>
      </c>
      <c r="E6800" s="104" t="s">
        <v>284</v>
      </c>
      <c r="F6800" s="104">
        <v>103</v>
      </c>
      <c r="G6800" s="104" t="s">
        <v>257</v>
      </c>
      <c r="H6800" s="105">
        <v>6</v>
      </c>
      <c r="I6800" s="104" t="s">
        <v>258</v>
      </c>
      <c r="J6800" s="104"/>
      <c r="K6800" s="104" t="s">
        <v>77</v>
      </c>
      <c r="L6800" s="104" t="s">
        <v>259</v>
      </c>
      <c r="M6800" s="104" t="s">
        <v>276</v>
      </c>
      <c r="N6800" s="104"/>
      <c r="O6800" s="106"/>
      <c r="P6800" s="111" t="s">
        <v>2613</v>
      </c>
      <c r="Q6800" s="153">
        <v>0.54513888888888895</v>
      </c>
      <c r="R6800" s="153">
        <v>0.58680555555555558</v>
      </c>
      <c r="S6800" s="153">
        <f>Tabella2[[#This Row],[PLD STOP]]-Tabella2[[#This Row],[PLD START]]</f>
        <v>4.166666666666663E-2</v>
      </c>
      <c r="T6800" s="153">
        <v>0.54513888888888895</v>
      </c>
      <c r="U6800" s="153">
        <v>0.58680555555555558</v>
      </c>
      <c r="V6800" s="153">
        <f>IF(ISBLANK(T6800),"",Tabella2[[#This Row],[ACT STOP]]-Tabella2[[#This Row],[ACT START]])</f>
        <v>4.166666666666663E-2</v>
      </c>
      <c r="W6800" s="104" t="s">
        <v>92</v>
      </c>
      <c r="X6800" s="104" t="s">
        <v>91</v>
      </c>
      <c r="Y6800" s="110" t="s">
        <v>14068</v>
      </c>
      <c r="Z6800" s="106"/>
      <c r="AA6800" s="104"/>
      <c r="AB6800" s="107"/>
      <c r="AC6800" s="72">
        <f>IF(OR(Tabella2[[#This Row],[OUTCOME]]="DCO",Tabella2[[#This Row],[OUTCOME]]="SDC"),1,0)</f>
        <v>1</v>
      </c>
      <c r="AH6800" s="70"/>
      <c r="AI6800" s="70"/>
      <c r="AJ6800">
        <f>IF(OR(Tabella2[[#This Row],[OUTCOME]]="DNCO", Tabella2[[#This Row],[OUTCOME]]="SDNC"),1,0)</f>
        <v>0</v>
      </c>
      <c r="AL6800" s="70"/>
      <c r="BM6800" s="135">
        <f>Tabella2[[#This Row],[ACT START]]</f>
        <v>0.54513888888888895</v>
      </c>
      <c r="BN6800" s="136">
        <f>Tabella2[[#This Row],[ACT STOP]]</f>
        <v>0.58680555555555558</v>
      </c>
      <c r="BO6800" s="101"/>
      <c r="BR6800" s="109" t="str">
        <f t="shared" si="127"/>
        <v>SH-25-6789</v>
      </c>
      <c r="BS6800" s="109" t="s">
        <v>379</v>
      </c>
      <c r="BT6800" t="str">
        <f>Tabella2[[#This Row],[OUTCOME]]</f>
        <v>DCO</v>
      </c>
      <c r="BU6800" t="str">
        <f>_xlfn.CONCAT(Tabella2[[#This Row],[NAME SP]],Tabella2[[#This Row],[ID SP]]," - ",Tabella2[[#This Row],[SYLLABUS NO]])</f>
        <v>IFTS103 - PT FAM01</v>
      </c>
      <c r="BV6800" t="s">
        <v>13047</v>
      </c>
    </row>
    <row r="6801" spans="1:74" hidden="1">
      <c r="A6801" s="103" t="s">
        <v>14026</v>
      </c>
      <c r="B6801" s="102">
        <v>45985</v>
      </c>
      <c r="C6801" s="104">
        <f>_xlfn.ISOWEEKNUM(Tabella2[[#This Row],[Date]])</f>
        <v>48</v>
      </c>
      <c r="D6801" s="104" t="s">
        <v>6396</v>
      </c>
      <c r="E6801" s="104" t="s">
        <v>256</v>
      </c>
      <c r="F6801" s="104">
        <v>71</v>
      </c>
      <c r="G6801" s="104" t="s">
        <v>284</v>
      </c>
      <c r="H6801" s="105">
        <v>23</v>
      </c>
      <c r="I6801" s="104"/>
      <c r="J6801" s="104" t="s">
        <v>258</v>
      </c>
      <c r="K6801" s="104" t="s">
        <v>77</v>
      </c>
      <c r="L6801" s="104" t="s">
        <v>259</v>
      </c>
      <c r="M6801" s="104" t="s">
        <v>276</v>
      </c>
      <c r="N6801" s="104"/>
      <c r="O6801" s="106"/>
      <c r="P6801" s="111" t="s">
        <v>2684</v>
      </c>
      <c r="Q6801" s="153">
        <v>0.60763888888888895</v>
      </c>
      <c r="R6801" s="153">
        <v>0.64930555555555558</v>
      </c>
      <c r="S6801" s="153">
        <f>Tabella2[[#This Row],[PLD STOP]]-Tabella2[[#This Row],[PLD START]]</f>
        <v>4.166666666666663E-2</v>
      </c>
      <c r="T6801" s="153">
        <v>0.60416666666666663</v>
      </c>
      <c r="U6801" s="153">
        <v>0.64583333333333337</v>
      </c>
      <c r="V6801" s="153">
        <f>IF(ISBLANK(T6801),"",Tabella2[[#This Row],[ACT STOP]]-Tabella2[[#This Row],[ACT START]])</f>
        <v>4.1666666666666741E-2</v>
      </c>
      <c r="W6801" s="104" t="s">
        <v>92</v>
      </c>
      <c r="X6801" s="104" t="s">
        <v>91</v>
      </c>
      <c r="Y6801" s="110"/>
      <c r="Z6801" s="106"/>
      <c r="AA6801" s="104"/>
      <c r="AB6801" s="107"/>
      <c r="AC6801" s="72">
        <f>IF(OR(Tabella2[[#This Row],[OUTCOME]]="DCO",Tabella2[[#This Row],[OUTCOME]]="SDC"),1,0)</f>
        <v>1</v>
      </c>
      <c r="AH6801" s="70"/>
      <c r="AI6801" s="70"/>
      <c r="AJ6801">
        <f>IF(OR(Tabella2[[#This Row],[OUTCOME]]="DNCO", Tabella2[[#This Row],[OUTCOME]]="SDNC"),1,0)</f>
        <v>0</v>
      </c>
      <c r="AL6801" s="70"/>
      <c r="BM6801" s="135">
        <f>Tabella2[[#This Row],[ACT START]]</f>
        <v>0.60416666666666663</v>
      </c>
      <c r="BN6801" s="136">
        <f>Tabella2[[#This Row],[ACT STOP]]</f>
        <v>0.64583333333333337</v>
      </c>
      <c r="BO6801" s="101"/>
      <c r="BR6801" s="109" t="str">
        <f t="shared" ref="BR6801:BR6834" si="128">_xlfn.CONCAT(LEFT(BR6800,6),TEXT(RIGHT(BR6800,4)+1,"0000"))</f>
        <v>SH-25-6790</v>
      </c>
      <c r="BS6801" s="109" t="s">
        <v>358</v>
      </c>
      <c r="BT6801" t="str">
        <f>Tabella2[[#This Row],[OUTCOME]]</f>
        <v>DCO</v>
      </c>
      <c r="BU6801" t="str">
        <f>_xlfn.CONCAT(Tabella2[[#This Row],[NAME SP]],Tabella2[[#This Row],[ID SP]]," - ",Tabella2[[#This Row],[SYLLABUS NO]])</f>
        <v>QATAR71 - PT ERT02</v>
      </c>
      <c r="BV6801" t="s">
        <v>14027</v>
      </c>
    </row>
    <row r="6802" spans="1:74" hidden="1">
      <c r="A6802" s="103" t="s">
        <v>14033</v>
      </c>
      <c r="B6802" s="102">
        <v>45986</v>
      </c>
      <c r="C6802" s="104">
        <f>_xlfn.ISOWEEKNUM(Tabella2[[#This Row],[Date]])</f>
        <v>48</v>
      </c>
      <c r="D6802" s="104" t="s">
        <v>6396</v>
      </c>
      <c r="E6802" s="104" t="s">
        <v>256</v>
      </c>
      <c r="F6802" s="104">
        <v>72</v>
      </c>
      <c r="G6802" s="104" t="s">
        <v>257</v>
      </c>
      <c r="H6802" s="105">
        <v>10</v>
      </c>
      <c r="I6802" s="104"/>
      <c r="J6802" s="104" t="s">
        <v>258</v>
      </c>
      <c r="K6802" s="104" t="s">
        <v>79</v>
      </c>
      <c r="L6802" s="104" t="s">
        <v>299</v>
      </c>
      <c r="M6802" s="104" t="s">
        <v>276</v>
      </c>
      <c r="N6802" s="104"/>
      <c r="O6802" s="108" t="str">
        <f>A6803</f>
        <v>19208</v>
      </c>
      <c r="P6802" s="111" t="s">
        <v>2205</v>
      </c>
      <c r="Q6802" s="153" t="s">
        <v>307</v>
      </c>
      <c r="R6802" s="153" t="s">
        <v>308</v>
      </c>
      <c r="S6802" s="153">
        <f>Tabella2[[#This Row],[PLD STOP]]-Tabella2[[#This Row],[PLD START]]</f>
        <v>4.1666666666666685E-2</v>
      </c>
      <c r="T6802" s="153" t="s">
        <v>307</v>
      </c>
      <c r="U6802" s="153" t="s">
        <v>308</v>
      </c>
      <c r="V6802" s="153">
        <f>IF(ISBLANK(T6802),"",Tabella2[[#This Row],[ACT STOP]]-Tabella2[[#This Row],[ACT START]])</f>
        <v>4.1666666666666685E-2</v>
      </c>
      <c r="W6802" s="104" t="s">
        <v>92</v>
      </c>
      <c r="X6802" s="104" t="s">
        <v>91</v>
      </c>
      <c r="Y6802" s="110"/>
      <c r="Z6802" s="106"/>
      <c r="AA6802" s="104"/>
      <c r="AB6802" s="107"/>
      <c r="AC6802" s="72">
        <f>IF(OR(Tabella2[[#This Row],[OUTCOME]]="DCO",Tabella2[[#This Row],[OUTCOME]]="SDC"),1,0)</f>
        <v>1</v>
      </c>
      <c r="AH6802" s="70"/>
      <c r="AI6802" s="70"/>
      <c r="AJ6802">
        <f>IF(OR(Tabella2[[#This Row],[OUTCOME]]="DNCO", Tabella2[[#This Row],[OUTCOME]]="SDNC"),1,0)</f>
        <v>0</v>
      </c>
      <c r="AL6802" s="70"/>
      <c r="BM6802" s="135" t="str">
        <f>Tabella2[[#This Row],[ACT START]]</f>
        <v>07:05</v>
      </c>
      <c r="BN6802" s="136" t="str">
        <f>Tabella2[[#This Row],[ACT STOP]]</f>
        <v>08:05</v>
      </c>
      <c r="BO6802" s="101"/>
      <c r="BR6802" s="109" t="str">
        <f t="shared" si="128"/>
        <v>SH-25-6791</v>
      </c>
      <c r="BS6802" s="109" t="s">
        <v>552</v>
      </c>
      <c r="BT6802" t="str">
        <f>Tabella2[[#This Row],[OUTCOME]]</f>
        <v>DCO</v>
      </c>
      <c r="BU6802" t="str">
        <f>_xlfn.CONCAT(Tabella2[[#This Row],[NAME SP]],Tabella2[[#This Row],[ID SP]]," - ",Tabella2[[#This Row],[SYLLABUS NO]])</f>
        <v>QATAR72 - FMSC OBFM01</v>
      </c>
      <c r="BV6802" t="s">
        <v>11847</v>
      </c>
    </row>
    <row r="6803" spans="1:74" hidden="1">
      <c r="A6803" s="103" t="s">
        <v>14034</v>
      </c>
      <c r="B6803" s="102">
        <v>45986</v>
      </c>
      <c r="C6803" s="104">
        <f>_xlfn.ISOWEEKNUM(Tabella2[[#This Row],[Date]])</f>
        <v>48</v>
      </c>
      <c r="D6803" s="104" t="s">
        <v>195</v>
      </c>
      <c r="E6803" s="104" t="s">
        <v>298</v>
      </c>
      <c r="F6803" s="104"/>
      <c r="G6803" s="104" t="s">
        <v>257</v>
      </c>
      <c r="H6803" s="105">
        <v>15</v>
      </c>
      <c r="I6803" s="104"/>
      <c r="J6803" s="104" t="s">
        <v>258</v>
      </c>
      <c r="K6803" s="104" t="s">
        <v>78</v>
      </c>
      <c r="L6803" s="104" t="s">
        <v>299</v>
      </c>
      <c r="M6803" s="104" t="s">
        <v>276</v>
      </c>
      <c r="N6803" s="104"/>
      <c r="O6803" s="108" t="str">
        <f>A6802</f>
        <v>19207</v>
      </c>
      <c r="P6803" s="111" t="s">
        <v>300</v>
      </c>
      <c r="Q6803" s="153" t="s">
        <v>307</v>
      </c>
      <c r="R6803" s="153" t="s">
        <v>308</v>
      </c>
      <c r="S6803" s="153">
        <f>Tabella2[[#This Row],[PLD STOP]]-Tabella2[[#This Row],[PLD START]]</f>
        <v>4.1666666666666685E-2</v>
      </c>
      <c r="T6803" s="153" t="s">
        <v>307</v>
      </c>
      <c r="U6803" s="153" t="s">
        <v>308</v>
      </c>
      <c r="V6803" s="153">
        <f>IF(ISBLANK(T6803),"",Tabella2[[#This Row],[ACT STOP]]-Tabella2[[#This Row],[ACT START]])</f>
        <v>4.1666666666666685E-2</v>
      </c>
      <c r="W6803" s="104" t="s">
        <v>122</v>
      </c>
      <c r="X6803" s="104" t="s">
        <v>91</v>
      </c>
      <c r="Y6803" s="110"/>
      <c r="Z6803" s="106"/>
      <c r="AA6803" s="104"/>
      <c r="AB6803" s="107"/>
      <c r="AC6803" s="72">
        <f>IF(OR(Tabella2[[#This Row],[OUTCOME]]="DCO",Tabella2[[#This Row],[OUTCOME]]="SDC"),1,0)</f>
        <v>1</v>
      </c>
      <c r="AH6803" s="70"/>
      <c r="AI6803" s="70"/>
      <c r="AJ6803">
        <f>IF(OR(Tabella2[[#This Row],[OUTCOME]]="DNCO", Tabella2[[#This Row],[OUTCOME]]="SDNC"),1,0)</f>
        <v>0</v>
      </c>
      <c r="AL6803" s="70"/>
      <c r="BM6803" s="135" t="str">
        <f>Tabella2[[#This Row],[ACT START]]</f>
        <v>07:05</v>
      </c>
      <c r="BN6803" s="136" t="str">
        <f>Tabella2[[#This Row],[ACT STOP]]</f>
        <v>08:05</v>
      </c>
      <c r="BO6803" s="101"/>
      <c r="BR6803" s="109" t="str">
        <f t="shared" si="128"/>
        <v>SH-25-6792</v>
      </c>
      <c r="BS6803" s="109" t="s">
        <v>1028</v>
      </c>
      <c r="BT6803" t="str">
        <f>Tabella2[[#This Row],[OUTCOME]]</f>
        <v>SDC</v>
      </c>
      <c r="BU6803" t="str">
        <f>_xlfn.CONCAT(Tabella2[[#This Row],[NAME SP]],Tabella2[[#This Row],[ID SP]]," - ",Tabella2[[#This Row],[SYLLABUS NO]])</f>
        <v>Support QATAR - SUPP</v>
      </c>
    </row>
    <row r="6804" spans="1:74" hidden="1">
      <c r="A6804" s="103" t="s">
        <v>14035</v>
      </c>
      <c r="B6804" s="102">
        <v>45986</v>
      </c>
      <c r="C6804" s="104">
        <f>_xlfn.ISOWEEKNUM(Tabella2[[#This Row],[Date]])</f>
        <v>48</v>
      </c>
      <c r="D6804" s="104" t="s">
        <v>763</v>
      </c>
      <c r="E6804" s="104" t="s">
        <v>256</v>
      </c>
      <c r="F6804" s="104">
        <v>63</v>
      </c>
      <c r="G6804" s="104" t="s">
        <v>257</v>
      </c>
      <c r="H6804" s="105">
        <v>17</v>
      </c>
      <c r="I6804" s="104"/>
      <c r="J6804" s="104" t="s">
        <v>258</v>
      </c>
      <c r="K6804" s="104" t="s">
        <v>83</v>
      </c>
      <c r="L6804" s="104" t="s">
        <v>299</v>
      </c>
      <c r="M6804" s="104" t="s">
        <v>276</v>
      </c>
      <c r="N6804" s="104"/>
      <c r="O6804" s="108" t="str">
        <f>A6805</f>
        <v>19210</v>
      </c>
      <c r="P6804" s="111" t="s">
        <v>844</v>
      </c>
      <c r="Q6804" s="153" t="s">
        <v>307</v>
      </c>
      <c r="R6804" s="153" t="s">
        <v>308</v>
      </c>
      <c r="S6804" s="153">
        <f>Tabella2[[#This Row],[PLD STOP]]-Tabella2[[#This Row],[PLD START]]</f>
        <v>4.1666666666666685E-2</v>
      </c>
      <c r="T6804" s="153" t="s">
        <v>307</v>
      </c>
      <c r="U6804" s="153" t="s">
        <v>308</v>
      </c>
      <c r="V6804" s="153">
        <f>IF(ISBLANK(T6804),"",Tabella2[[#This Row],[ACT STOP]]-Tabella2[[#This Row],[ACT START]])</f>
        <v>4.1666666666666685E-2</v>
      </c>
      <c r="W6804" s="104" t="s">
        <v>92</v>
      </c>
      <c r="X6804" s="104" t="s">
        <v>91</v>
      </c>
      <c r="Y6804" s="110"/>
      <c r="Z6804" s="106"/>
      <c r="AA6804" s="104"/>
      <c r="AB6804" s="107"/>
      <c r="AC6804" s="72">
        <f>IF(OR(Tabella2[[#This Row],[OUTCOME]]="DCO",Tabella2[[#This Row],[OUTCOME]]="SDC"),1,0)</f>
        <v>1</v>
      </c>
      <c r="AH6804" s="70"/>
      <c r="AI6804" s="70"/>
      <c r="AJ6804">
        <f>IF(OR(Tabella2[[#This Row],[OUTCOME]]="DNCO", Tabella2[[#This Row],[OUTCOME]]="SDNC"),1,0)</f>
        <v>0</v>
      </c>
      <c r="AL6804" s="70"/>
      <c r="BM6804" s="135" t="str">
        <f>Tabella2[[#This Row],[ACT START]]</f>
        <v>07:05</v>
      </c>
      <c r="BN6804" s="136" t="str">
        <f>Tabella2[[#This Row],[ACT STOP]]</f>
        <v>08:05</v>
      </c>
      <c r="BO6804" s="101"/>
      <c r="BR6804" s="109" t="str">
        <f t="shared" si="128"/>
        <v>SH-25-6793</v>
      </c>
      <c r="BS6804" s="109" t="s">
        <v>393</v>
      </c>
      <c r="BT6804" t="str">
        <f>Tabella2[[#This Row],[OUTCOME]]</f>
        <v>DCO</v>
      </c>
      <c r="BU6804" t="str">
        <f>_xlfn.CONCAT(Tabella2[[#This Row],[NAME SP]],Tabella2[[#This Row],[ID SP]]," - ",Tabella2[[#This Row],[SYLLABUS NO]])</f>
        <v>QATAR63 - FMSC HACM02</v>
      </c>
      <c r="BV6804" t="s">
        <v>12980</v>
      </c>
    </row>
    <row r="6805" spans="1:74" hidden="1">
      <c r="A6805" s="103" t="s">
        <v>14036</v>
      </c>
      <c r="B6805" s="102">
        <v>45986</v>
      </c>
      <c r="C6805" s="104">
        <f>_xlfn.ISOWEEKNUM(Tabella2[[#This Row],[Date]])</f>
        <v>48</v>
      </c>
      <c r="D6805" s="104" t="s">
        <v>195</v>
      </c>
      <c r="E6805" s="104" t="s">
        <v>298</v>
      </c>
      <c r="F6805" s="104"/>
      <c r="G6805" s="104" t="s">
        <v>257</v>
      </c>
      <c r="H6805" s="105">
        <v>23</v>
      </c>
      <c r="I6805" s="104"/>
      <c r="J6805" s="104" t="s">
        <v>258</v>
      </c>
      <c r="K6805" s="104" t="s">
        <v>80</v>
      </c>
      <c r="L6805" s="104" t="s">
        <v>299</v>
      </c>
      <c r="M6805" s="104" t="s">
        <v>276</v>
      </c>
      <c r="N6805" s="104"/>
      <c r="O6805" s="108" t="str">
        <f>A6804</f>
        <v>19209</v>
      </c>
      <c r="P6805" s="111" t="s">
        <v>300</v>
      </c>
      <c r="Q6805" s="153" t="s">
        <v>307</v>
      </c>
      <c r="R6805" s="153" t="s">
        <v>308</v>
      </c>
      <c r="S6805" s="153">
        <f>Tabella2[[#This Row],[PLD STOP]]-Tabella2[[#This Row],[PLD START]]</f>
        <v>4.1666666666666685E-2</v>
      </c>
      <c r="T6805" s="153" t="s">
        <v>307</v>
      </c>
      <c r="U6805" s="153" t="s">
        <v>308</v>
      </c>
      <c r="V6805" s="153">
        <f>IF(ISBLANK(T6805),"",Tabella2[[#This Row],[ACT STOP]]-Tabella2[[#This Row],[ACT START]])</f>
        <v>4.1666666666666685E-2</v>
      </c>
      <c r="W6805" s="104" t="s">
        <v>122</v>
      </c>
      <c r="X6805" s="104" t="s">
        <v>91</v>
      </c>
      <c r="Y6805" s="110"/>
      <c r="Z6805" s="106"/>
      <c r="AA6805" s="104"/>
      <c r="AB6805" s="107"/>
      <c r="AC6805" s="72">
        <f>IF(OR(Tabella2[[#This Row],[OUTCOME]]="DCO",Tabella2[[#This Row],[OUTCOME]]="SDC"),1,0)</f>
        <v>1</v>
      </c>
      <c r="AH6805" s="70"/>
      <c r="AI6805" s="70"/>
      <c r="AJ6805">
        <f>IF(OR(Tabella2[[#This Row],[OUTCOME]]="DNCO", Tabella2[[#This Row],[OUTCOME]]="SDNC"),1,0)</f>
        <v>0</v>
      </c>
      <c r="AL6805" s="70"/>
      <c r="BM6805" s="135" t="str">
        <f>Tabella2[[#This Row],[ACT START]]</f>
        <v>07:05</v>
      </c>
      <c r="BN6805" s="136" t="str">
        <f>Tabella2[[#This Row],[ACT STOP]]</f>
        <v>08:05</v>
      </c>
      <c r="BO6805" s="101"/>
      <c r="BR6805" s="109" t="str">
        <f t="shared" si="128"/>
        <v>SH-25-6794</v>
      </c>
      <c r="BS6805" s="109" t="s">
        <v>1226</v>
      </c>
      <c r="BT6805" t="str">
        <f>Tabella2[[#This Row],[OUTCOME]]</f>
        <v>SDC</v>
      </c>
      <c r="BU6805" t="str">
        <f>_xlfn.CONCAT(Tabella2[[#This Row],[NAME SP]],Tabella2[[#This Row],[ID SP]]," - ",Tabella2[[#This Row],[SYLLABUS NO]])</f>
        <v>Support QATAR - SUPP</v>
      </c>
    </row>
    <row r="6806" spans="1:74" hidden="1">
      <c r="A6806" s="103" t="s">
        <v>14037</v>
      </c>
      <c r="B6806" s="102">
        <v>45986</v>
      </c>
      <c r="C6806" s="104">
        <f>_xlfn.ISOWEEKNUM(Tabella2[[#This Row],[Date]])</f>
        <v>48</v>
      </c>
      <c r="D6806" s="104" t="s">
        <v>9743</v>
      </c>
      <c r="E6806" s="104" t="s">
        <v>256</v>
      </c>
      <c r="F6806" s="104">
        <v>79</v>
      </c>
      <c r="G6806" s="104" t="s">
        <v>284</v>
      </c>
      <c r="H6806" s="105">
        <v>22</v>
      </c>
      <c r="I6806" s="104"/>
      <c r="J6806" s="104" t="s">
        <v>258</v>
      </c>
      <c r="K6806" s="104" t="s">
        <v>81</v>
      </c>
      <c r="L6806" s="104" t="s">
        <v>259</v>
      </c>
      <c r="M6806" s="104" t="s">
        <v>276</v>
      </c>
      <c r="N6806" s="104"/>
      <c r="O6806" s="106"/>
      <c r="P6806" s="111" t="s">
        <v>2932</v>
      </c>
      <c r="Q6806" s="153" t="s">
        <v>307</v>
      </c>
      <c r="R6806" s="153" t="s">
        <v>308</v>
      </c>
      <c r="S6806" s="153">
        <f>Tabella2[[#This Row],[PLD STOP]]-Tabella2[[#This Row],[PLD START]]</f>
        <v>4.1666666666666685E-2</v>
      </c>
      <c r="T6806" s="153" t="s">
        <v>307</v>
      </c>
      <c r="U6806" s="153" t="s">
        <v>308</v>
      </c>
      <c r="V6806" s="153">
        <f>IF(ISBLANK(T6806),"",Tabella2[[#This Row],[ACT STOP]]-Tabella2[[#This Row],[ACT START]])</f>
        <v>4.1666666666666685E-2</v>
      </c>
      <c r="W6806" s="104" t="s">
        <v>92</v>
      </c>
      <c r="X6806" s="104" t="s">
        <v>91</v>
      </c>
      <c r="Y6806" s="110" t="s">
        <v>14071</v>
      </c>
      <c r="Z6806" s="106"/>
      <c r="AA6806" s="104"/>
      <c r="AB6806" s="107"/>
      <c r="AC6806" s="72">
        <f>IF(OR(Tabella2[[#This Row],[OUTCOME]]="DCO",Tabella2[[#This Row],[OUTCOME]]="SDC"),1,0)</f>
        <v>1</v>
      </c>
      <c r="AH6806" s="70"/>
      <c r="AI6806" s="70"/>
      <c r="AJ6806">
        <f>IF(OR(Tabella2[[#This Row],[OUTCOME]]="DNCO", Tabella2[[#This Row],[OUTCOME]]="SDNC"),1,0)</f>
        <v>0</v>
      </c>
      <c r="AL6806" s="70"/>
      <c r="BL6806" t="s">
        <v>14072</v>
      </c>
      <c r="BM6806" s="135" t="str">
        <f>Tabella2[[#This Row],[ACT START]]</f>
        <v>07:05</v>
      </c>
      <c r="BN6806" s="136" t="str">
        <f>Tabella2[[#This Row],[ACT STOP]]</f>
        <v>08:05</v>
      </c>
      <c r="BO6806" s="101"/>
      <c r="BR6806" s="109" t="str">
        <f t="shared" si="128"/>
        <v>SH-25-6795</v>
      </c>
      <c r="BS6806" s="109" t="s">
        <v>295</v>
      </c>
      <c r="BT6806" t="str">
        <f>Tabella2[[#This Row],[OUTCOME]]</f>
        <v>DCO</v>
      </c>
      <c r="BU6806" t="str">
        <f>_xlfn.CONCAT(Tabella2[[#This Row],[NAME SP]],Tabella2[[#This Row],[ID SP]]," - ",Tabella2[[#This Row],[SYLLABUS NO]])</f>
        <v>QATAR79 - PT NAV02</v>
      </c>
      <c r="BV6806" t="s">
        <v>11914</v>
      </c>
    </row>
    <row r="6807" spans="1:74" hidden="1">
      <c r="A6807" s="103" t="s">
        <v>14038</v>
      </c>
      <c r="B6807" s="102">
        <v>45986</v>
      </c>
      <c r="C6807" s="104">
        <f>_xlfn.ISOWEEKNUM(Tabella2[[#This Row],[Date]])</f>
        <v>48</v>
      </c>
      <c r="D6807" s="104" t="s">
        <v>13289</v>
      </c>
      <c r="E6807" s="104" t="s">
        <v>327</v>
      </c>
      <c r="F6807" s="104">
        <v>89</v>
      </c>
      <c r="G6807" s="104" t="s">
        <v>257</v>
      </c>
      <c r="H6807" s="105">
        <v>2</v>
      </c>
      <c r="I6807" s="104" t="s">
        <v>258</v>
      </c>
      <c r="J6807" s="104"/>
      <c r="K6807" s="104" t="s">
        <v>75</v>
      </c>
      <c r="L6807" s="104" t="s">
        <v>259</v>
      </c>
      <c r="M6807" s="104" t="s">
        <v>276</v>
      </c>
      <c r="N6807" s="104"/>
      <c r="O6807" s="106"/>
      <c r="P6807" s="111" t="s">
        <v>2693</v>
      </c>
      <c r="Q6807" s="153" t="s">
        <v>307</v>
      </c>
      <c r="R6807" s="153" t="s">
        <v>308</v>
      </c>
      <c r="S6807" s="153">
        <f>Tabella2[[#This Row],[PLD STOP]]-Tabella2[[#This Row],[PLD START]]</f>
        <v>4.1666666666666685E-2</v>
      </c>
      <c r="T6807" s="153" t="s">
        <v>307</v>
      </c>
      <c r="U6807" s="153" t="s">
        <v>308</v>
      </c>
      <c r="V6807" s="153">
        <f>IF(ISBLANK(T6807),"",Tabella2[[#This Row],[ACT STOP]]-Tabella2[[#This Row],[ACT START]])</f>
        <v>4.1666666666666685E-2</v>
      </c>
      <c r="W6807" s="104" t="s">
        <v>92</v>
      </c>
      <c r="X6807" s="104" t="s">
        <v>91</v>
      </c>
      <c r="Y6807" s="110"/>
      <c r="Z6807" s="106"/>
      <c r="AA6807" s="104"/>
      <c r="AB6807" s="107"/>
      <c r="AC6807" s="72">
        <f>IF(OR(Tabella2[[#This Row],[OUTCOME]]="DCO",Tabella2[[#This Row],[OUTCOME]]="SDC"),1,0)</f>
        <v>1</v>
      </c>
      <c r="AH6807" s="70"/>
      <c r="AI6807" s="70"/>
      <c r="AJ6807">
        <f>IF(OR(Tabella2[[#This Row],[OUTCOME]]="DNCO", Tabella2[[#This Row],[OUTCOME]]="SDNC"),1,0)</f>
        <v>0</v>
      </c>
      <c r="AL6807" s="70"/>
      <c r="BM6807" s="135" t="str">
        <f>Tabella2[[#This Row],[ACT START]]</f>
        <v>07:05</v>
      </c>
      <c r="BN6807" s="136" t="str">
        <f>Tabella2[[#This Row],[ACT STOP]]</f>
        <v>08:05</v>
      </c>
      <c r="BO6807" s="101"/>
      <c r="BR6807" s="109" t="str">
        <f t="shared" si="128"/>
        <v>SH-25-6796</v>
      </c>
      <c r="BS6807" s="109" t="s">
        <v>368</v>
      </c>
      <c r="BT6807" t="str">
        <f>Tabella2[[#This Row],[OUTCOME]]</f>
        <v>DCO</v>
      </c>
      <c r="BU6807" t="str">
        <f>_xlfn.CONCAT(Tabella2[[#This Row],[NAME SP]],Tabella2[[#This Row],[ID SP]]," - ",Tabella2[[#This Row],[SYLLABUS NO]])</f>
        <v>AMI89 - SD FAM02</v>
      </c>
      <c r="BV6807" t="s">
        <v>13249</v>
      </c>
    </row>
    <row r="6808" spans="1:74" hidden="1">
      <c r="A6808" s="103" t="s">
        <v>14039</v>
      </c>
      <c r="B6808" s="102">
        <v>45986</v>
      </c>
      <c r="C6808" s="104">
        <f>_xlfn.ISOWEEKNUM(Tabella2[[#This Row],[Date]])</f>
        <v>48</v>
      </c>
      <c r="D6808" s="104" t="s">
        <v>751</v>
      </c>
      <c r="E6808" s="104" t="s">
        <v>256</v>
      </c>
      <c r="F6808" s="104">
        <v>78</v>
      </c>
      <c r="G6808" s="104" t="s">
        <v>257</v>
      </c>
      <c r="H6808" s="105">
        <v>1</v>
      </c>
      <c r="I6808" s="104" t="s">
        <v>258</v>
      </c>
      <c r="J6808" s="104"/>
      <c r="K6808" s="104" t="s">
        <v>79</v>
      </c>
      <c r="L6808" s="104" t="s">
        <v>299</v>
      </c>
      <c r="M6808" s="104" t="s">
        <v>260</v>
      </c>
      <c r="N6808" s="104"/>
      <c r="O6808" s="108" t="str">
        <f>A6809</f>
        <v>19214</v>
      </c>
      <c r="P6808" s="111" t="s">
        <v>575</v>
      </c>
      <c r="Q6808" s="153" t="s">
        <v>330</v>
      </c>
      <c r="R6808" s="153" t="s">
        <v>331</v>
      </c>
      <c r="S6808" s="153">
        <f>Tabella2[[#This Row],[PLD STOP]]-Tabella2[[#This Row],[PLD START]]</f>
        <v>4.1666666666666685E-2</v>
      </c>
      <c r="T6808" s="153" t="s">
        <v>330</v>
      </c>
      <c r="U6808" s="153" t="s">
        <v>331</v>
      </c>
      <c r="V6808" s="153">
        <f>IF(ISBLANK(T6808),"",Tabella2[[#This Row],[ACT STOP]]-Tabella2[[#This Row],[ACT START]])</f>
        <v>4.1666666666666685E-2</v>
      </c>
      <c r="W6808" s="104" t="s">
        <v>92</v>
      </c>
      <c r="X6808" s="104" t="s">
        <v>91</v>
      </c>
      <c r="Y6808" s="110"/>
      <c r="Z6808" s="106"/>
      <c r="AA6808" s="104"/>
      <c r="AB6808" s="107"/>
      <c r="AC6808" s="72">
        <f>IF(OR(Tabella2[[#This Row],[OUTCOME]]="DCO",Tabella2[[#This Row],[OUTCOME]]="SDC"),1,0)</f>
        <v>1</v>
      </c>
      <c r="AH6808" s="70"/>
      <c r="AI6808" s="70"/>
      <c r="AJ6808">
        <f>IF(OR(Tabella2[[#This Row],[OUTCOME]]="DNCO", Tabella2[[#This Row],[OUTCOME]]="SDNC"),1,0)</f>
        <v>0</v>
      </c>
      <c r="AL6808" s="70"/>
      <c r="BM6808" s="135" t="str">
        <f>Tabella2[[#This Row],[ACT START]]</f>
        <v>08:35</v>
      </c>
      <c r="BN6808" s="136" t="str">
        <f>Tabella2[[#This Row],[ACT STOP]]</f>
        <v>09:35</v>
      </c>
      <c r="BO6808" s="101"/>
      <c r="BR6808" s="109" t="str">
        <f t="shared" si="128"/>
        <v>SH-25-6797</v>
      </c>
      <c r="BS6808" s="109" t="s">
        <v>332</v>
      </c>
      <c r="BT6808" t="str">
        <f>Tabella2[[#This Row],[OUTCOME]]</f>
        <v>DCO</v>
      </c>
      <c r="BU6808" t="str">
        <f>_xlfn.CONCAT(Tabella2[[#This Row],[NAME SP]],Tabella2[[#This Row],[ID SP]]," - ",Tabella2[[#This Row],[SYLLABUS NO]])</f>
        <v>QATAR78 - NET BFFNVG01</v>
      </c>
      <c r="BV6808" t="s">
        <v>11966</v>
      </c>
    </row>
    <row r="6809" spans="1:74" hidden="1">
      <c r="A6809" s="103" t="s">
        <v>14040</v>
      </c>
      <c r="B6809" s="102">
        <v>45986</v>
      </c>
      <c r="C6809" s="104">
        <f>_xlfn.ISOWEEKNUM(Tabella2[[#This Row],[Date]])</f>
        <v>48</v>
      </c>
      <c r="D6809" s="104" t="s">
        <v>195</v>
      </c>
      <c r="E6809" s="104" t="s">
        <v>298</v>
      </c>
      <c r="F6809" s="104"/>
      <c r="G6809" s="104" t="s">
        <v>257</v>
      </c>
      <c r="H6809" s="105">
        <v>32</v>
      </c>
      <c r="I6809" s="104"/>
      <c r="J6809" s="104" t="s">
        <v>258</v>
      </c>
      <c r="K6809" s="104" t="s">
        <v>78</v>
      </c>
      <c r="L6809" s="104" t="s">
        <v>299</v>
      </c>
      <c r="M6809" s="104" t="s">
        <v>260</v>
      </c>
      <c r="N6809" s="104"/>
      <c r="O6809" s="108" t="str">
        <f>A6808</f>
        <v>19213</v>
      </c>
      <c r="P6809" s="111" t="s">
        <v>300</v>
      </c>
      <c r="Q6809" s="153" t="s">
        <v>330</v>
      </c>
      <c r="R6809" s="153" t="s">
        <v>331</v>
      </c>
      <c r="S6809" s="153">
        <f>Tabella2[[#This Row],[PLD STOP]]-Tabella2[[#This Row],[PLD START]]</f>
        <v>4.1666666666666685E-2</v>
      </c>
      <c r="T6809" s="153" t="s">
        <v>330</v>
      </c>
      <c r="U6809" s="153" t="s">
        <v>331</v>
      </c>
      <c r="V6809" s="153">
        <f>IF(ISBLANK(T6809),"",Tabella2[[#This Row],[ACT STOP]]-Tabella2[[#This Row],[ACT START]])</f>
        <v>4.1666666666666685E-2</v>
      </c>
      <c r="W6809" s="104" t="s">
        <v>122</v>
      </c>
      <c r="X6809" s="104" t="s">
        <v>91</v>
      </c>
      <c r="Y6809" s="110"/>
      <c r="Z6809" s="106"/>
      <c r="AA6809" s="104"/>
      <c r="AB6809" s="107"/>
      <c r="AC6809" s="72">
        <f>IF(OR(Tabella2[[#This Row],[OUTCOME]]="DCO",Tabella2[[#This Row],[OUTCOME]]="SDC"),1,0)</f>
        <v>1</v>
      </c>
      <c r="AH6809" s="70"/>
      <c r="AI6809" s="70"/>
      <c r="AJ6809">
        <f>IF(OR(Tabella2[[#This Row],[OUTCOME]]="DNCO", Tabella2[[#This Row],[OUTCOME]]="SDNC"),1,0)</f>
        <v>0</v>
      </c>
      <c r="AL6809" s="70"/>
      <c r="BM6809" s="135" t="str">
        <f>Tabella2[[#This Row],[ACT START]]</f>
        <v>08:35</v>
      </c>
      <c r="BN6809" s="136" t="str">
        <f>Tabella2[[#This Row],[ACT STOP]]</f>
        <v>09:35</v>
      </c>
      <c r="BO6809" s="101"/>
      <c r="BR6809" s="109" t="str">
        <f t="shared" si="128"/>
        <v>SH-25-6798</v>
      </c>
      <c r="BS6809" s="109" t="s">
        <v>356</v>
      </c>
      <c r="BT6809" t="str">
        <f>Tabella2[[#This Row],[OUTCOME]]</f>
        <v>SDC</v>
      </c>
      <c r="BU6809" t="str">
        <f>_xlfn.CONCAT(Tabella2[[#This Row],[NAME SP]],Tabella2[[#This Row],[ID SP]]," - ",Tabella2[[#This Row],[SYLLABUS NO]])</f>
        <v>Support QATAR - SUPP</v>
      </c>
    </row>
    <row r="6810" spans="1:74" hidden="1">
      <c r="A6810" s="103" t="s">
        <v>14041</v>
      </c>
      <c r="B6810" s="102">
        <v>45986</v>
      </c>
      <c r="C6810" s="104">
        <f>_xlfn.ISOWEEKNUM(Tabella2[[#This Row],[Date]])</f>
        <v>48</v>
      </c>
      <c r="D6810" s="104" t="s">
        <v>6621</v>
      </c>
      <c r="E6810" s="104" t="s">
        <v>284</v>
      </c>
      <c r="F6810" s="104">
        <v>83</v>
      </c>
      <c r="G6810" s="104" t="s">
        <v>257</v>
      </c>
      <c r="H6810" s="105">
        <v>14</v>
      </c>
      <c r="I6810" s="104"/>
      <c r="J6810" s="104" t="s">
        <v>258</v>
      </c>
      <c r="K6810" s="104" t="s">
        <v>83</v>
      </c>
      <c r="L6810" s="104" t="s">
        <v>299</v>
      </c>
      <c r="M6810" s="104" t="s">
        <v>276</v>
      </c>
      <c r="N6810" s="104"/>
      <c r="O6810" s="108" t="str">
        <f>A6811</f>
        <v>19216</v>
      </c>
      <c r="P6810" s="111" t="s">
        <v>829</v>
      </c>
      <c r="Q6810" s="153" t="s">
        <v>330</v>
      </c>
      <c r="R6810" s="153" t="s">
        <v>331</v>
      </c>
      <c r="S6810" s="153">
        <f>Tabella2[[#This Row],[PLD STOP]]-Tabella2[[#This Row],[PLD START]]</f>
        <v>4.1666666666666685E-2</v>
      </c>
      <c r="T6810" s="153" t="s">
        <v>330</v>
      </c>
      <c r="U6810" s="153" t="s">
        <v>331</v>
      </c>
      <c r="V6810" s="153">
        <f>IF(ISBLANK(T6810),"",Tabella2[[#This Row],[ACT STOP]]-Tabella2[[#This Row],[ACT START]])</f>
        <v>4.1666666666666685E-2</v>
      </c>
      <c r="W6810" s="104" t="s">
        <v>92</v>
      </c>
      <c r="X6810" s="104" t="s">
        <v>91</v>
      </c>
      <c r="Y6810" s="110"/>
      <c r="Z6810" s="106"/>
      <c r="AA6810" s="104"/>
      <c r="AB6810" s="107"/>
      <c r="AC6810" s="72">
        <f>IF(OR(Tabella2[[#This Row],[OUTCOME]]="DCO",Tabella2[[#This Row],[OUTCOME]]="SDC"),1,0)</f>
        <v>1</v>
      </c>
      <c r="AH6810" s="70"/>
      <c r="AI6810" s="70"/>
      <c r="AJ6810">
        <f>IF(OR(Tabella2[[#This Row],[OUTCOME]]="DNCO", Tabella2[[#This Row],[OUTCOME]]="SDNC"),1,0)</f>
        <v>0</v>
      </c>
      <c r="AL6810" s="70"/>
      <c r="BM6810" s="135" t="str">
        <f>Tabella2[[#This Row],[ACT START]]</f>
        <v>08:35</v>
      </c>
      <c r="BN6810" s="136" t="str">
        <f>Tabella2[[#This Row],[ACT STOP]]</f>
        <v>09:35</v>
      </c>
      <c r="BO6810" s="101"/>
      <c r="BR6810" s="109" t="str">
        <f t="shared" si="128"/>
        <v>SH-25-6799</v>
      </c>
      <c r="BS6810" s="109" t="s">
        <v>372</v>
      </c>
      <c r="BT6810" t="str">
        <f>Tabella2[[#This Row],[OUTCOME]]</f>
        <v>DCO</v>
      </c>
      <c r="BU6810" t="str">
        <f>_xlfn.CONCAT(Tabella2[[#This Row],[NAME SP]],Tabella2[[#This Row],[ID SP]]," - ",Tabella2[[#This Row],[SYLLABUS NO]])</f>
        <v>IFTS83 - FMSC HACM01</v>
      </c>
      <c r="BV6810" t="s">
        <v>11871</v>
      </c>
    </row>
    <row r="6811" spans="1:74" hidden="1">
      <c r="A6811" s="103" t="s">
        <v>14042</v>
      </c>
      <c r="B6811" s="102">
        <v>45986</v>
      </c>
      <c r="C6811" s="104">
        <f>_xlfn.ISOWEEKNUM(Tabella2[[#This Row],[Date]])</f>
        <v>48</v>
      </c>
      <c r="D6811" s="104" t="s">
        <v>195</v>
      </c>
      <c r="E6811" s="104" t="s">
        <v>398</v>
      </c>
      <c r="F6811" s="104"/>
      <c r="G6811" s="104" t="s">
        <v>284</v>
      </c>
      <c r="H6811" s="105">
        <v>23</v>
      </c>
      <c r="I6811" s="104"/>
      <c r="J6811" s="104" t="s">
        <v>258</v>
      </c>
      <c r="K6811" s="104" t="s">
        <v>80</v>
      </c>
      <c r="L6811" s="104" t="s">
        <v>299</v>
      </c>
      <c r="M6811" s="104" t="s">
        <v>276</v>
      </c>
      <c r="N6811" s="104"/>
      <c r="O6811" s="108" t="str">
        <f>A6810</f>
        <v>19215</v>
      </c>
      <c r="P6811" s="111" t="s">
        <v>300</v>
      </c>
      <c r="Q6811" s="153" t="s">
        <v>330</v>
      </c>
      <c r="R6811" s="153" t="s">
        <v>331</v>
      </c>
      <c r="S6811" s="153">
        <f>Tabella2[[#This Row],[PLD STOP]]-Tabella2[[#This Row],[PLD START]]</f>
        <v>4.1666666666666685E-2</v>
      </c>
      <c r="T6811" s="153" t="s">
        <v>330</v>
      </c>
      <c r="U6811" s="153" t="s">
        <v>331</v>
      </c>
      <c r="V6811" s="153">
        <f>IF(ISBLANK(T6811),"",Tabella2[[#This Row],[ACT STOP]]-Tabella2[[#This Row],[ACT START]])</f>
        <v>4.1666666666666685E-2</v>
      </c>
      <c r="W6811" s="104" t="s">
        <v>122</v>
      </c>
      <c r="X6811" s="104" t="s">
        <v>91</v>
      </c>
      <c r="Y6811" s="110"/>
      <c r="Z6811" s="106"/>
      <c r="AA6811" s="104"/>
      <c r="AB6811" s="107"/>
      <c r="AC6811" s="72">
        <f>IF(OR(Tabella2[[#This Row],[OUTCOME]]="DCO",Tabella2[[#This Row],[OUTCOME]]="SDC"),1,0)</f>
        <v>1</v>
      </c>
      <c r="AH6811" s="70"/>
      <c r="AI6811" s="70"/>
      <c r="AJ6811">
        <f>IF(OR(Tabella2[[#This Row],[OUTCOME]]="DNCO", Tabella2[[#This Row],[OUTCOME]]="SDNC"),1,0)</f>
        <v>0</v>
      </c>
      <c r="AL6811" s="70"/>
      <c r="BM6811" s="135" t="str">
        <f>Tabella2[[#This Row],[ACT START]]</f>
        <v>08:35</v>
      </c>
      <c r="BN6811" s="136" t="str">
        <f>Tabella2[[#This Row],[ACT STOP]]</f>
        <v>09:35</v>
      </c>
      <c r="BO6811" s="101"/>
      <c r="BR6811" s="109" t="str">
        <f t="shared" si="128"/>
        <v>SH-25-6800</v>
      </c>
      <c r="BS6811" s="109" t="s">
        <v>358</v>
      </c>
      <c r="BT6811" t="str">
        <f>Tabella2[[#This Row],[OUTCOME]]</f>
        <v>SDC</v>
      </c>
      <c r="BU6811" t="str">
        <f>_xlfn.CONCAT(Tabella2[[#This Row],[NAME SP]],Tabella2[[#This Row],[ID SP]]," - ",Tabella2[[#This Row],[SYLLABUS NO]])</f>
        <v>Support IFTS - SUPP</v>
      </c>
    </row>
    <row r="6812" spans="1:74" hidden="1">
      <c r="A6812" s="103" t="s">
        <v>14043</v>
      </c>
      <c r="B6812" s="102">
        <v>45986</v>
      </c>
      <c r="C6812" s="104">
        <f>_xlfn.ISOWEEKNUM(Tabella2[[#This Row],[Date]])</f>
        <v>48</v>
      </c>
      <c r="D6812" s="104" t="s">
        <v>13291</v>
      </c>
      <c r="E6812" s="104" t="s">
        <v>284</v>
      </c>
      <c r="F6812" s="104">
        <v>108</v>
      </c>
      <c r="G6812" s="104" t="s">
        <v>257</v>
      </c>
      <c r="H6812" s="105">
        <v>12</v>
      </c>
      <c r="I6812" s="104"/>
      <c r="J6812" s="104" t="s">
        <v>258</v>
      </c>
      <c r="K6812" s="104" t="s">
        <v>81</v>
      </c>
      <c r="L6812" s="104" t="s">
        <v>259</v>
      </c>
      <c r="M6812" s="104" t="s">
        <v>276</v>
      </c>
      <c r="N6812" s="104"/>
      <c r="O6812" s="106"/>
      <c r="P6812" s="111" t="s">
        <v>727</v>
      </c>
      <c r="Q6812" s="153" t="s">
        <v>330</v>
      </c>
      <c r="R6812" s="153" t="s">
        <v>331</v>
      </c>
      <c r="S6812" s="153">
        <f>Tabella2[[#This Row],[PLD STOP]]-Tabella2[[#This Row],[PLD START]]</f>
        <v>4.1666666666666685E-2</v>
      </c>
      <c r="T6812" s="153" t="s">
        <v>330</v>
      </c>
      <c r="U6812" s="153">
        <v>0.40277777777777773</v>
      </c>
      <c r="V6812" s="153">
        <f>IF(ISBLANK(T6812),"",Tabella2[[#This Row],[ACT STOP]]-Tabella2[[#This Row],[ACT START]])</f>
        <v>4.513888888888884E-2</v>
      </c>
      <c r="W6812" s="104" t="s">
        <v>92</v>
      </c>
      <c r="X6812" s="104" t="s">
        <v>91</v>
      </c>
      <c r="Y6812" s="110"/>
      <c r="Z6812" s="106"/>
      <c r="AA6812" s="104"/>
      <c r="AB6812" s="107"/>
      <c r="AC6812" s="72">
        <f>IF(OR(Tabella2[[#This Row],[OUTCOME]]="DCO",Tabella2[[#This Row],[OUTCOME]]="SDC"),1,0)</f>
        <v>1</v>
      </c>
      <c r="AH6812" s="70"/>
      <c r="AI6812" s="70"/>
      <c r="AJ6812">
        <f>IF(OR(Tabella2[[#This Row],[OUTCOME]]="DNCO", Tabella2[[#This Row],[OUTCOME]]="SDNC"),1,0)</f>
        <v>0</v>
      </c>
      <c r="AL6812" s="70"/>
      <c r="BM6812" s="135" t="str">
        <f>Tabella2[[#This Row],[ACT START]]</f>
        <v>08:35</v>
      </c>
      <c r="BN6812" s="136">
        <f>Tabella2[[#This Row],[ACT STOP]]</f>
        <v>0.40277777777777773</v>
      </c>
      <c r="BO6812" s="101"/>
      <c r="BR6812" s="109" t="str">
        <f t="shared" si="128"/>
        <v>SH-25-6801</v>
      </c>
      <c r="BS6812" s="109" t="s">
        <v>266</v>
      </c>
      <c r="BT6812" t="str">
        <f>Tabella2[[#This Row],[OUTCOME]]</f>
        <v>DCO</v>
      </c>
      <c r="BU6812" t="str">
        <f>_xlfn.CONCAT(Tabella2[[#This Row],[NAME SP]],Tabella2[[#This Row],[ID SP]]," - ",Tabella2[[#This Row],[SYLLABUS NO]])</f>
        <v>IFTS108 - SD FAM01</v>
      </c>
      <c r="BV6812" t="s">
        <v>13290</v>
      </c>
    </row>
    <row r="6813" spans="1:74" hidden="1">
      <c r="A6813" s="103" t="s">
        <v>14044</v>
      </c>
      <c r="B6813" s="102">
        <v>45986</v>
      </c>
      <c r="C6813" s="104">
        <f>_xlfn.ISOWEEKNUM(Tabella2[[#This Row],[Date]])</f>
        <v>48</v>
      </c>
      <c r="D6813" s="104" t="s">
        <v>13289</v>
      </c>
      <c r="E6813" s="104" t="s">
        <v>327</v>
      </c>
      <c r="F6813" s="104">
        <v>90</v>
      </c>
      <c r="G6813" s="104" t="s">
        <v>257</v>
      </c>
      <c r="H6813" s="105">
        <v>4</v>
      </c>
      <c r="I6813" s="104" t="s">
        <v>258</v>
      </c>
      <c r="J6813" s="104"/>
      <c r="K6813" s="104" t="s">
        <v>77</v>
      </c>
      <c r="L6813" s="104" t="s">
        <v>259</v>
      </c>
      <c r="M6813" s="104" t="s">
        <v>276</v>
      </c>
      <c r="N6813" s="104"/>
      <c r="O6813" s="106"/>
      <c r="P6813" s="111" t="s">
        <v>2693</v>
      </c>
      <c r="Q6813" s="153" t="s">
        <v>330</v>
      </c>
      <c r="R6813" s="153" t="s">
        <v>331</v>
      </c>
      <c r="S6813" s="153">
        <f>Tabella2[[#This Row],[PLD STOP]]-Tabella2[[#This Row],[PLD START]]</f>
        <v>4.1666666666666685E-2</v>
      </c>
      <c r="T6813" s="153" t="s">
        <v>330</v>
      </c>
      <c r="U6813" s="153" t="s">
        <v>331</v>
      </c>
      <c r="V6813" s="153">
        <f>IF(ISBLANK(T6813),"",Tabella2[[#This Row],[ACT STOP]]-Tabella2[[#This Row],[ACT START]])</f>
        <v>4.1666666666666685E-2</v>
      </c>
      <c r="W6813" s="104" t="s">
        <v>92</v>
      </c>
      <c r="X6813" s="104" t="s">
        <v>91</v>
      </c>
      <c r="Y6813" s="110"/>
      <c r="Z6813" s="106"/>
      <c r="AA6813" s="104"/>
      <c r="AB6813" s="107"/>
      <c r="AC6813" s="72">
        <f>IF(OR(Tabella2[[#This Row],[OUTCOME]]="DCO",Tabella2[[#This Row],[OUTCOME]]="SDC"),1,0)</f>
        <v>1</v>
      </c>
      <c r="AH6813" s="70"/>
      <c r="AI6813" s="70"/>
      <c r="AJ6813">
        <f>IF(OR(Tabella2[[#This Row],[OUTCOME]]="DNCO", Tabella2[[#This Row],[OUTCOME]]="SDNC"),1,0)</f>
        <v>0</v>
      </c>
      <c r="AL6813" s="70"/>
      <c r="BM6813" s="135" t="str">
        <f>Tabella2[[#This Row],[ACT START]]</f>
        <v>08:35</v>
      </c>
      <c r="BN6813" s="136" t="str">
        <f>Tabella2[[#This Row],[ACT STOP]]</f>
        <v>09:35</v>
      </c>
      <c r="BO6813" s="101"/>
      <c r="BR6813" s="109" t="str">
        <f t="shared" si="128"/>
        <v>SH-25-6802</v>
      </c>
      <c r="BS6813" s="109" t="s">
        <v>699</v>
      </c>
      <c r="BT6813" t="str">
        <f>Tabella2[[#This Row],[OUTCOME]]</f>
        <v>DCO</v>
      </c>
      <c r="BU6813" t="str">
        <f>_xlfn.CONCAT(Tabella2[[#This Row],[NAME SP]],Tabella2[[#This Row],[ID SP]]," - ",Tabella2[[#This Row],[SYLLABUS NO]])</f>
        <v>AMI90 - SD FAM02</v>
      </c>
      <c r="BV6813" t="s">
        <v>13250</v>
      </c>
    </row>
    <row r="6814" spans="1:74" hidden="1">
      <c r="A6814" s="103" t="s">
        <v>14045</v>
      </c>
      <c r="B6814" s="102">
        <v>45986</v>
      </c>
      <c r="C6814" s="104">
        <f>_xlfn.ISOWEEKNUM(Tabella2[[#This Row],[Date]])</f>
        <v>48</v>
      </c>
      <c r="D6814" s="104" t="s">
        <v>255</v>
      </c>
      <c r="E6814" s="104" t="s">
        <v>256</v>
      </c>
      <c r="F6814" s="104">
        <v>40</v>
      </c>
      <c r="G6814" s="104" t="s">
        <v>257</v>
      </c>
      <c r="H6814" s="105">
        <v>17</v>
      </c>
      <c r="I6814" s="104" t="s">
        <v>258</v>
      </c>
      <c r="J6814" s="104"/>
      <c r="K6814" s="104" t="s">
        <v>79</v>
      </c>
      <c r="L6814" s="104" t="s">
        <v>299</v>
      </c>
      <c r="M6814" s="104" t="s">
        <v>276</v>
      </c>
      <c r="N6814" s="104"/>
      <c r="O6814" s="108" t="str">
        <f>A6815</f>
        <v>19220</v>
      </c>
      <c r="P6814" s="111" t="s">
        <v>2947</v>
      </c>
      <c r="Q6814" s="153" t="s">
        <v>336</v>
      </c>
      <c r="R6814" s="153" t="s">
        <v>337</v>
      </c>
      <c r="S6814" s="153">
        <f>Tabella2[[#This Row],[PLD STOP]]-Tabella2[[#This Row],[PLD START]]</f>
        <v>4.1666666666666685E-2</v>
      </c>
      <c r="T6814" s="153" t="s">
        <v>336</v>
      </c>
      <c r="U6814" s="153" t="s">
        <v>337</v>
      </c>
      <c r="V6814" s="153">
        <f>IF(ISBLANK(T6814),"",Tabella2[[#This Row],[ACT STOP]]-Tabella2[[#This Row],[ACT START]])</f>
        <v>4.1666666666666685E-2</v>
      </c>
      <c r="W6814" s="104" t="s">
        <v>92</v>
      </c>
      <c r="X6814" s="104" t="s">
        <v>91</v>
      </c>
      <c r="Y6814" s="110"/>
      <c r="Z6814" s="106"/>
      <c r="AA6814" s="104"/>
      <c r="AB6814" s="107"/>
      <c r="AC6814" s="72">
        <f>IF(OR(Tabella2[[#This Row],[OUTCOME]]="DCO",Tabella2[[#This Row],[OUTCOME]]="SDC"),1,0)</f>
        <v>1</v>
      </c>
      <c r="AH6814" s="70"/>
      <c r="AI6814" s="70"/>
      <c r="AJ6814">
        <f>IF(OR(Tabella2[[#This Row],[OUTCOME]]="DNCO", Tabella2[[#This Row],[OUTCOME]]="SDNC"),1,0)</f>
        <v>0</v>
      </c>
      <c r="AL6814" s="70"/>
      <c r="BM6814" s="135" t="str">
        <f>Tabella2[[#This Row],[ACT START]]</f>
        <v>10:05</v>
      </c>
      <c r="BN6814" s="136" t="str">
        <f>Tabella2[[#This Row],[ACT STOP]]</f>
        <v>11:05</v>
      </c>
      <c r="BO6814" s="101"/>
      <c r="BR6814" s="109" t="str">
        <f t="shared" si="128"/>
        <v>SH-25-6803</v>
      </c>
      <c r="BS6814" s="109" t="s">
        <v>393</v>
      </c>
      <c r="BT6814" t="str">
        <f>Tabella2[[#This Row],[OUTCOME]]</f>
        <v>DCO</v>
      </c>
      <c r="BU6814" t="str">
        <f>_xlfn.CONCAT(Tabella2[[#This Row],[NAME SP]],Tabella2[[#This Row],[ID SP]]," - ",Tabella2[[#This Row],[SYLLABUS NO]])</f>
        <v>QATAR40 - FMSC OACM01</v>
      </c>
      <c r="BV6814" t="s">
        <v>12128</v>
      </c>
    </row>
    <row r="6815" spans="1:74" hidden="1">
      <c r="A6815" s="103" t="s">
        <v>14046</v>
      </c>
      <c r="B6815" s="102">
        <v>45986</v>
      </c>
      <c r="C6815" s="104">
        <f>_xlfn.ISOWEEKNUM(Tabella2[[#This Row],[Date]])</f>
        <v>48</v>
      </c>
      <c r="D6815" s="104" t="s">
        <v>195</v>
      </c>
      <c r="E6815" s="104" t="s">
        <v>298</v>
      </c>
      <c r="F6815" s="104"/>
      <c r="G6815" s="104" t="s">
        <v>284</v>
      </c>
      <c r="H6815" s="105">
        <v>22</v>
      </c>
      <c r="I6815" s="104"/>
      <c r="J6815" s="104" t="s">
        <v>258</v>
      </c>
      <c r="K6815" s="104" t="s">
        <v>78</v>
      </c>
      <c r="L6815" s="104" t="s">
        <v>299</v>
      </c>
      <c r="M6815" s="104" t="s">
        <v>276</v>
      </c>
      <c r="N6815" s="104"/>
      <c r="O6815" s="108" t="str">
        <f>A6814</f>
        <v>19219</v>
      </c>
      <c r="P6815" s="111" t="s">
        <v>300</v>
      </c>
      <c r="Q6815" s="153" t="s">
        <v>336</v>
      </c>
      <c r="R6815" s="153" t="s">
        <v>337</v>
      </c>
      <c r="S6815" s="153">
        <f>Tabella2[[#This Row],[PLD STOP]]-Tabella2[[#This Row],[PLD START]]</f>
        <v>4.1666666666666685E-2</v>
      </c>
      <c r="T6815" s="153" t="s">
        <v>336</v>
      </c>
      <c r="U6815" s="153" t="s">
        <v>337</v>
      </c>
      <c r="V6815" s="153">
        <f>IF(ISBLANK(T6815),"",Tabella2[[#This Row],[ACT STOP]]-Tabella2[[#This Row],[ACT START]])</f>
        <v>4.1666666666666685E-2</v>
      </c>
      <c r="W6815" s="104" t="s">
        <v>122</v>
      </c>
      <c r="X6815" s="104" t="s">
        <v>91</v>
      </c>
      <c r="Y6815" s="110"/>
      <c r="Z6815" s="106"/>
      <c r="AA6815" s="104"/>
      <c r="AB6815" s="107"/>
      <c r="AC6815" s="72">
        <f>IF(OR(Tabella2[[#This Row],[OUTCOME]]="DCO",Tabella2[[#This Row],[OUTCOME]]="SDC"),1,0)</f>
        <v>1</v>
      </c>
      <c r="AH6815" s="70"/>
      <c r="AI6815" s="70"/>
      <c r="AJ6815">
        <f>IF(OR(Tabella2[[#This Row],[OUTCOME]]="DNCO", Tabella2[[#This Row],[OUTCOME]]="SDNC"),1,0)</f>
        <v>0</v>
      </c>
      <c r="AL6815" s="70"/>
      <c r="BM6815" s="135" t="str">
        <f>Tabella2[[#This Row],[ACT START]]</f>
        <v>10:05</v>
      </c>
      <c r="BN6815" s="136" t="str">
        <f>Tabella2[[#This Row],[ACT STOP]]</f>
        <v>11:05</v>
      </c>
      <c r="BO6815" s="101"/>
      <c r="BR6815" s="109" t="str">
        <f t="shared" si="128"/>
        <v>SH-25-6804</v>
      </c>
      <c r="BS6815" s="109" t="s">
        <v>295</v>
      </c>
      <c r="BT6815" t="str">
        <f>Tabella2[[#This Row],[OUTCOME]]</f>
        <v>SDC</v>
      </c>
      <c r="BU6815" t="str">
        <f>_xlfn.CONCAT(Tabella2[[#This Row],[NAME SP]],Tabella2[[#This Row],[ID SP]]," - ",Tabella2[[#This Row],[SYLLABUS NO]])</f>
        <v>Support QATAR - SUPP</v>
      </c>
    </row>
    <row r="6816" spans="1:74" hidden="1">
      <c r="A6816" s="103" t="s">
        <v>14047</v>
      </c>
      <c r="B6816" s="102">
        <v>45986</v>
      </c>
      <c r="C6816" s="104">
        <f>_xlfn.ISOWEEKNUM(Tabella2[[#This Row],[Date]])</f>
        <v>48</v>
      </c>
      <c r="D6816" s="104" t="s">
        <v>9764</v>
      </c>
      <c r="E6816" s="104" t="s">
        <v>284</v>
      </c>
      <c r="F6816" s="104">
        <v>78</v>
      </c>
      <c r="G6816" s="104" t="s">
        <v>257</v>
      </c>
      <c r="H6816" s="105">
        <v>2</v>
      </c>
      <c r="I6816" s="104"/>
      <c r="J6816" s="104" t="s">
        <v>258</v>
      </c>
      <c r="K6816" s="104" t="s">
        <v>83</v>
      </c>
      <c r="L6816" s="104" t="s">
        <v>299</v>
      </c>
      <c r="M6816" s="104" t="s">
        <v>276</v>
      </c>
      <c r="N6816" s="104"/>
      <c r="O6816" s="108" t="str">
        <f>A6817</f>
        <v>19222</v>
      </c>
      <c r="P6816" s="111" t="s">
        <v>635</v>
      </c>
      <c r="Q6816" s="153" t="s">
        <v>336</v>
      </c>
      <c r="R6816" s="153" t="s">
        <v>337</v>
      </c>
      <c r="S6816" s="153">
        <f>Tabella2[[#This Row],[PLD STOP]]-Tabella2[[#This Row],[PLD START]]</f>
        <v>4.1666666666666685E-2</v>
      </c>
      <c r="T6816" s="153" t="s">
        <v>336</v>
      </c>
      <c r="U6816" s="153" t="s">
        <v>337</v>
      </c>
      <c r="V6816" s="153">
        <f>IF(ISBLANK(T6816),"",Tabella2[[#This Row],[ACT STOP]]-Tabella2[[#This Row],[ACT START]])</f>
        <v>4.1666666666666685E-2</v>
      </c>
      <c r="W6816" s="104" t="s">
        <v>92</v>
      </c>
      <c r="X6816" s="104" t="s">
        <v>91</v>
      </c>
      <c r="Y6816" s="110"/>
      <c r="Z6816" s="106"/>
      <c r="AA6816" s="104"/>
      <c r="AB6816" s="107"/>
      <c r="AC6816" s="72">
        <f>IF(OR(Tabella2[[#This Row],[OUTCOME]]="DCO",Tabella2[[#This Row],[OUTCOME]]="SDC"),1,0)</f>
        <v>1</v>
      </c>
      <c r="AH6816" s="70"/>
      <c r="AI6816" s="70"/>
      <c r="AJ6816">
        <f>IF(OR(Tabella2[[#This Row],[OUTCOME]]="DNCO", Tabella2[[#This Row],[OUTCOME]]="SDNC"),1,0)</f>
        <v>0</v>
      </c>
      <c r="AL6816" s="70"/>
      <c r="BM6816" s="135" t="str">
        <f>Tabella2[[#This Row],[ACT START]]</f>
        <v>10:05</v>
      </c>
      <c r="BN6816" s="136" t="str">
        <f>Tabella2[[#This Row],[ACT STOP]]</f>
        <v>11:05</v>
      </c>
      <c r="BO6816" s="101"/>
      <c r="BR6816" s="109" t="str">
        <f t="shared" si="128"/>
        <v>SH-25-6805</v>
      </c>
      <c r="BS6816" s="109" t="s">
        <v>368</v>
      </c>
      <c r="BT6816" t="str">
        <f>Tabella2[[#This Row],[OUTCOME]]</f>
        <v>DCO</v>
      </c>
      <c r="BU6816" t="str">
        <f>_xlfn.CONCAT(Tabella2[[#This Row],[NAME SP]],Tabella2[[#This Row],[ID SP]]," - ",Tabella2[[#This Row],[SYLLABUS NO]])</f>
        <v>IFTS78 - FMSC BFM02</v>
      </c>
      <c r="BV6816" t="s">
        <v>11877</v>
      </c>
    </row>
    <row r="6817" spans="1:74" hidden="1">
      <c r="A6817" s="103" t="s">
        <v>14048</v>
      </c>
      <c r="B6817" s="102">
        <v>45986</v>
      </c>
      <c r="C6817" s="104">
        <f>_xlfn.ISOWEEKNUM(Tabella2[[#This Row],[Date]])</f>
        <v>48</v>
      </c>
      <c r="D6817" s="104" t="s">
        <v>195</v>
      </c>
      <c r="E6817" s="104" t="s">
        <v>398</v>
      </c>
      <c r="F6817" s="104"/>
      <c r="G6817" s="104" t="s">
        <v>257</v>
      </c>
      <c r="H6817" s="105">
        <v>5</v>
      </c>
      <c r="I6817" s="104"/>
      <c r="J6817" s="104" t="s">
        <v>258</v>
      </c>
      <c r="K6817" s="104" t="s">
        <v>80</v>
      </c>
      <c r="L6817" s="104" t="s">
        <v>299</v>
      </c>
      <c r="M6817" s="104" t="s">
        <v>276</v>
      </c>
      <c r="N6817" s="104"/>
      <c r="O6817" s="108" t="str">
        <f>A6816</f>
        <v>19221</v>
      </c>
      <c r="P6817" s="111" t="s">
        <v>300</v>
      </c>
      <c r="Q6817" s="153" t="s">
        <v>336</v>
      </c>
      <c r="R6817" s="153" t="s">
        <v>337</v>
      </c>
      <c r="S6817" s="153">
        <f>Tabella2[[#This Row],[PLD STOP]]-Tabella2[[#This Row],[PLD START]]</f>
        <v>4.1666666666666685E-2</v>
      </c>
      <c r="T6817" s="153" t="s">
        <v>336</v>
      </c>
      <c r="U6817" s="153" t="s">
        <v>337</v>
      </c>
      <c r="V6817" s="153">
        <f>IF(ISBLANK(T6817),"",Tabella2[[#This Row],[ACT STOP]]-Tabella2[[#This Row],[ACT START]])</f>
        <v>4.1666666666666685E-2</v>
      </c>
      <c r="W6817" s="104" t="s">
        <v>122</v>
      </c>
      <c r="X6817" s="104" t="s">
        <v>91</v>
      </c>
      <c r="Y6817" s="110"/>
      <c r="Z6817" s="106"/>
      <c r="AA6817" s="104"/>
      <c r="AB6817" s="107"/>
      <c r="AC6817" s="72">
        <f>IF(OR(Tabella2[[#This Row],[OUTCOME]]="DCO",Tabella2[[#This Row],[OUTCOME]]="SDC"),1,0)</f>
        <v>1</v>
      </c>
      <c r="AH6817" s="70"/>
      <c r="AI6817" s="70"/>
      <c r="AJ6817">
        <f>IF(OR(Tabella2[[#This Row],[OUTCOME]]="DNCO", Tabella2[[#This Row],[OUTCOME]]="SDNC"),1,0)</f>
        <v>0</v>
      </c>
      <c r="AL6817" s="70"/>
      <c r="BM6817" s="135" t="str">
        <f>Tabella2[[#This Row],[ACT START]]</f>
        <v>10:05</v>
      </c>
      <c r="BN6817" s="136" t="str">
        <f>Tabella2[[#This Row],[ACT STOP]]</f>
        <v>11:05</v>
      </c>
      <c r="BO6817" s="101"/>
      <c r="BR6817" s="109" t="str">
        <f t="shared" si="128"/>
        <v>SH-25-6806</v>
      </c>
      <c r="BS6817" s="109" t="s">
        <v>416</v>
      </c>
      <c r="BT6817" t="str">
        <f>Tabella2[[#This Row],[OUTCOME]]</f>
        <v>SDC</v>
      </c>
      <c r="BU6817" t="str">
        <f>_xlfn.CONCAT(Tabella2[[#This Row],[NAME SP]],Tabella2[[#This Row],[ID SP]]," - ",Tabella2[[#This Row],[SYLLABUS NO]])</f>
        <v>Support IFTS - SUPP</v>
      </c>
    </row>
    <row r="6818" spans="1:74" hidden="1">
      <c r="A6818" s="103" t="s">
        <v>14049</v>
      </c>
      <c r="B6818" s="102">
        <v>45986</v>
      </c>
      <c r="C6818" s="104">
        <f>_xlfn.ISOWEEKNUM(Tabella2[[#This Row],[Date]])</f>
        <v>48</v>
      </c>
      <c r="D6818" s="104" t="s">
        <v>13289</v>
      </c>
      <c r="E6818" s="104" t="s">
        <v>327</v>
      </c>
      <c r="F6818" s="104">
        <v>91</v>
      </c>
      <c r="G6818" s="104" t="s">
        <v>257</v>
      </c>
      <c r="H6818" s="105">
        <v>10</v>
      </c>
      <c r="I6818" s="104" t="s">
        <v>258</v>
      </c>
      <c r="J6818" s="104"/>
      <c r="K6818" s="104" t="s">
        <v>75</v>
      </c>
      <c r="L6818" s="104" t="s">
        <v>259</v>
      </c>
      <c r="M6818" s="104" t="s">
        <v>276</v>
      </c>
      <c r="N6818" s="104"/>
      <c r="O6818" s="106"/>
      <c r="P6818" s="111" t="s">
        <v>2693</v>
      </c>
      <c r="Q6818" s="153" t="s">
        <v>336</v>
      </c>
      <c r="R6818" s="153" t="s">
        <v>337</v>
      </c>
      <c r="S6818" s="153">
        <f>Tabella2[[#This Row],[PLD STOP]]-Tabella2[[#This Row],[PLD START]]</f>
        <v>4.1666666666666685E-2</v>
      </c>
      <c r="T6818" s="153" t="s">
        <v>336</v>
      </c>
      <c r="U6818" s="153" t="s">
        <v>337</v>
      </c>
      <c r="V6818" s="153">
        <f>IF(ISBLANK(T6818),"",Tabella2[[#This Row],[ACT STOP]]-Tabella2[[#This Row],[ACT START]])</f>
        <v>4.1666666666666685E-2</v>
      </c>
      <c r="W6818" s="104" t="s">
        <v>92</v>
      </c>
      <c r="X6818" s="104" t="s">
        <v>91</v>
      </c>
      <c r="Y6818" s="110"/>
      <c r="Z6818" s="106"/>
      <c r="AA6818" s="104"/>
      <c r="AB6818" s="107"/>
      <c r="AC6818" s="72">
        <f>IF(OR(Tabella2[[#This Row],[OUTCOME]]="DCO",Tabella2[[#This Row],[OUTCOME]]="SDC"),1,0)</f>
        <v>1</v>
      </c>
      <c r="AH6818" s="70"/>
      <c r="AI6818" s="70"/>
      <c r="AJ6818">
        <f>IF(OR(Tabella2[[#This Row],[OUTCOME]]="DNCO", Tabella2[[#This Row],[OUTCOME]]="SDNC"),1,0)</f>
        <v>0</v>
      </c>
      <c r="AL6818" s="70"/>
      <c r="BM6818" s="135" t="str">
        <f>Tabella2[[#This Row],[ACT START]]</f>
        <v>10:05</v>
      </c>
      <c r="BN6818" s="136" t="str">
        <f>Tabella2[[#This Row],[ACT STOP]]</f>
        <v>11:05</v>
      </c>
      <c r="BO6818" s="101"/>
      <c r="BR6818" s="109" t="str">
        <f t="shared" si="128"/>
        <v>SH-25-6807</v>
      </c>
      <c r="BS6818" s="109" t="s">
        <v>552</v>
      </c>
      <c r="BT6818" t="str">
        <f>Tabella2[[#This Row],[OUTCOME]]</f>
        <v>DCO</v>
      </c>
      <c r="BU6818" t="str">
        <f>_xlfn.CONCAT(Tabella2[[#This Row],[NAME SP]],Tabella2[[#This Row],[ID SP]]," - ",Tabella2[[#This Row],[SYLLABUS NO]])</f>
        <v>AMI91 - SD FAM02</v>
      </c>
      <c r="BV6818" t="s">
        <v>13251</v>
      </c>
    </row>
    <row r="6819" spans="1:74" hidden="1">
      <c r="A6819" s="103" t="s">
        <v>14050</v>
      </c>
      <c r="B6819" s="102">
        <v>45986</v>
      </c>
      <c r="C6819" s="104">
        <f>_xlfn.ISOWEEKNUM(Tabella2[[#This Row],[Date]])</f>
        <v>48</v>
      </c>
      <c r="D6819" s="104" t="s">
        <v>763</v>
      </c>
      <c r="E6819" s="104" t="s">
        <v>256</v>
      </c>
      <c r="F6819" s="104">
        <v>66</v>
      </c>
      <c r="G6819" s="104" t="s">
        <v>257</v>
      </c>
      <c r="H6819" s="105">
        <v>32</v>
      </c>
      <c r="I6819" s="104"/>
      <c r="J6819" s="104" t="s">
        <v>258</v>
      </c>
      <c r="K6819" s="104" t="s">
        <v>79</v>
      </c>
      <c r="L6819" s="104" t="s">
        <v>299</v>
      </c>
      <c r="M6819" s="104" t="s">
        <v>276</v>
      </c>
      <c r="N6819" s="104"/>
      <c r="O6819" s="108" t="str">
        <f>A6820</f>
        <v>19225</v>
      </c>
      <c r="P6819" s="111" t="s">
        <v>844</v>
      </c>
      <c r="Q6819" s="153" t="s">
        <v>349</v>
      </c>
      <c r="R6819" s="153" t="s">
        <v>350</v>
      </c>
      <c r="S6819" s="153">
        <f>Tabella2[[#This Row],[PLD STOP]]-Tabella2[[#This Row],[PLD START]]</f>
        <v>4.1666666666666685E-2</v>
      </c>
      <c r="T6819" s="153" t="s">
        <v>349</v>
      </c>
      <c r="U6819" s="153" t="s">
        <v>350</v>
      </c>
      <c r="V6819" s="153">
        <f>IF(ISBLANK(T6819),"",Tabella2[[#This Row],[ACT STOP]]-Tabella2[[#This Row],[ACT START]])</f>
        <v>4.1666666666666685E-2</v>
      </c>
      <c r="W6819" s="104" t="s">
        <v>92</v>
      </c>
      <c r="X6819" s="104" t="s">
        <v>91</v>
      </c>
      <c r="Y6819" s="110"/>
      <c r="Z6819" s="106"/>
      <c r="AA6819" s="104"/>
      <c r="AB6819" s="107"/>
      <c r="AC6819" s="72">
        <f>IF(OR(Tabella2[[#This Row],[OUTCOME]]="DCO",Tabella2[[#This Row],[OUTCOME]]="SDC"),1,0)</f>
        <v>1</v>
      </c>
      <c r="AH6819" s="70"/>
      <c r="AI6819" s="70"/>
      <c r="AJ6819">
        <f>IF(OR(Tabella2[[#This Row],[OUTCOME]]="DNCO", Tabella2[[#This Row],[OUTCOME]]="SDNC"),1,0)</f>
        <v>0</v>
      </c>
      <c r="AL6819" s="70"/>
      <c r="BM6819" s="135" t="str">
        <f>Tabella2[[#This Row],[ACT START]]</f>
        <v>11:35</v>
      </c>
      <c r="BN6819" s="136" t="str">
        <f>Tabella2[[#This Row],[ACT STOP]]</f>
        <v>12:35</v>
      </c>
      <c r="BO6819" s="101"/>
      <c r="BR6819" s="109" t="str">
        <f t="shared" si="128"/>
        <v>SH-25-6808</v>
      </c>
      <c r="BS6819" s="109" t="s">
        <v>356</v>
      </c>
      <c r="BT6819" t="str">
        <f>Tabella2[[#This Row],[OUTCOME]]</f>
        <v>DCO</v>
      </c>
      <c r="BU6819" t="str">
        <f>_xlfn.CONCAT(Tabella2[[#This Row],[NAME SP]],Tabella2[[#This Row],[ID SP]]," - ",Tabella2[[#This Row],[SYLLABUS NO]])</f>
        <v>QATAR66 - FMSC HACM02</v>
      </c>
      <c r="BV6819" t="s">
        <v>12985</v>
      </c>
    </row>
    <row r="6820" spans="1:74" hidden="1">
      <c r="A6820" s="103" t="s">
        <v>14051</v>
      </c>
      <c r="B6820" s="102">
        <v>45986</v>
      </c>
      <c r="C6820" s="104">
        <f>_xlfn.ISOWEEKNUM(Tabella2[[#This Row],[Date]])</f>
        <v>48</v>
      </c>
      <c r="D6820" s="104" t="s">
        <v>195</v>
      </c>
      <c r="E6820" s="104" t="s">
        <v>298</v>
      </c>
      <c r="F6820" s="104"/>
      <c r="G6820" s="104" t="s">
        <v>284</v>
      </c>
      <c r="H6820" s="105">
        <v>48</v>
      </c>
      <c r="I6820" s="104"/>
      <c r="J6820" s="104" t="s">
        <v>258</v>
      </c>
      <c r="K6820" s="104" t="s">
        <v>78</v>
      </c>
      <c r="L6820" s="104" t="s">
        <v>299</v>
      </c>
      <c r="M6820" s="104" t="s">
        <v>276</v>
      </c>
      <c r="N6820" s="104"/>
      <c r="O6820" s="108" t="str">
        <f>A6819</f>
        <v>19224</v>
      </c>
      <c r="P6820" s="111" t="s">
        <v>300</v>
      </c>
      <c r="Q6820" s="153" t="s">
        <v>349</v>
      </c>
      <c r="R6820" s="153" t="s">
        <v>350</v>
      </c>
      <c r="S6820" s="153">
        <f>Tabella2[[#This Row],[PLD STOP]]-Tabella2[[#This Row],[PLD START]]</f>
        <v>4.1666666666666685E-2</v>
      </c>
      <c r="T6820" s="153" t="s">
        <v>349</v>
      </c>
      <c r="U6820" s="153" t="s">
        <v>350</v>
      </c>
      <c r="V6820" s="153">
        <f>IF(ISBLANK(T6820),"",Tabella2[[#This Row],[ACT STOP]]-Tabella2[[#This Row],[ACT START]])</f>
        <v>4.1666666666666685E-2</v>
      </c>
      <c r="W6820" s="104" t="s">
        <v>122</v>
      </c>
      <c r="X6820" s="104" t="s">
        <v>91</v>
      </c>
      <c r="Y6820" s="110"/>
      <c r="Z6820" s="106"/>
      <c r="AA6820" s="104"/>
      <c r="AB6820" s="107"/>
      <c r="AC6820" s="72">
        <f>IF(OR(Tabella2[[#This Row],[OUTCOME]]="DCO",Tabella2[[#This Row],[OUTCOME]]="SDC"),1,0)</f>
        <v>1</v>
      </c>
      <c r="AH6820" s="70"/>
      <c r="AI6820" s="70"/>
      <c r="AJ6820">
        <f>IF(OR(Tabella2[[#This Row],[OUTCOME]]="DNCO", Tabella2[[#This Row],[OUTCOME]]="SDNC"),1,0)</f>
        <v>0</v>
      </c>
      <c r="AL6820" s="70"/>
      <c r="BM6820" s="135" t="str">
        <f>Tabella2[[#This Row],[ACT START]]</f>
        <v>11:35</v>
      </c>
      <c r="BN6820" s="136" t="str">
        <f>Tabella2[[#This Row],[ACT STOP]]</f>
        <v>12:35</v>
      </c>
      <c r="BO6820" s="101"/>
      <c r="BR6820" s="109" t="str">
        <f t="shared" si="128"/>
        <v>SH-25-6809</v>
      </c>
      <c r="BS6820" s="109" t="s">
        <v>1758</v>
      </c>
      <c r="BT6820" t="str">
        <f>Tabella2[[#This Row],[OUTCOME]]</f>
        <v>SDC</v>
      </c>
      <c r="BU6820" t="str">
        <f>_xlfn.CONCAT(Tabella2[[#This Row],[NAME SP]],Tabella2[[#This Row],[ID SP]]," - ",Tabella2[[#This Row],[SYLLABUS NO]])</f>
        <v>Support QATAR - SUPP</v>
      </c>
    </row>
    <row r="6821" spans="1:74" hidden="1">
      <c r="A6821" s="103" t="s">
        <v>14052</v>
      </c>
      <c r="B6821" s="102">
        <v>45986</v>
      </c>
      <c r="C6821" s="104">
        <f>_xlfn.ISOWEEKNUM(Tabella2[[#This Row],[Date]])</f>
        <v>48</v>
      </c>
      <c r="D6821" s="104" t="s">
        <v>13042</v>
      </c>
      <c r="E6821" s="104" t="s">
        <v>284</v>
      </c>
      <c r="F6821" s="104">
        <v>99</v>
      </c>
      <c r="G6821" s="104" t="s">
        <v>257</v>
      </c>
      <c r="H6821" s="105">
        <v>14</v>
      </c>
      <c r="I6821" s="104"/>
      <c r="J6821" s="104" t="s">
        <v>258</v>
      </c>
      <c r="K6821" s="104" t="s">
        <v>83</v>
      </c>
      <c r="L6821" s="104" t="s">
        <v>259</v>
      </c>
      <c r="M6821" s="104" t="s">
        <v>276</v>
      </c>
      <c r="N6821" s="104"/>
      <c r="O6821" s="106"/>
      <c r="P6821" s="111" t="s">
        <v>2613</v>
      </c>
      <c r="Q6821" s="153" t="s">
        <v>349</v>
      </c>
      <c r="R6821" s="153" t="s">
        <v>350</v>
      </c>
      <c r="S6821" s="153">
        <f>Tabella2[[#This Row],[PLD STOP]]-Tabella2[[#This Row],[PLD START]]</f>
        <v>4.1666666666666685E-2</v>
      </c>
      <c r="T6821" s="153" t="s">
        <v>349</v>
      </c>
      <c r="U6821" s="153" t="s">
        <v>350</v>
      </c>
      <c r="V6821" s="153">
        <f>IF(ISBLANK(T6821),"",Tabella2[[#This Row],[ACT STOP]]-Tabella2[[#This Row],[ACT START]])</f>
        <v>4.1666666666666685E-2</v>
      </c>
      <c r="W6821" s="104" t="s">
        <v>92</v>
      </c>
      <c r="X6821" s="104" t="s">
        <v>91</v>
      </c>
      <c r="Y6821" s="110"/>
      <c r="Z6821" s="106"/>
      <c r="AA6821" s="104"/>
      <c r="AB6821" s="107"/>
      <c r="AC6821" s="72">
        <f>IF(OR(Tabella2[[#This Row],[OUTCOME]]="DCO",Tabella2[[#This Row],[OUTCOME]]="SDC"),1,0)</f>
        <v>1</v>
      </c>
      <c r="AH6821" s="70"/>
      <c r="AI6821" s="70"/>
      <c r="AJ6821">
        <f>IF(OR(Tabella2[[#This Row],[OUTCOME]]="DNCO", Tabella2[[#This Row],[OUTCOME]]="SDNC"),1,0)</f>
        <v>0</v>
      </c>
      <c r="AL6821" s="70"/>
      <c r="BM6821" s="135" t="str">
        <f>Tabella2[[#This Row],[ACT START]]</f>
        <v>11:35</v>
      </c>
      <c r="BN6821" s="136" t="str">
        <f>Tabella2[[#This Row],[ACT STOP]]</f>
        <v>12:35</v>
      </c>
      <c r="BO6821" s="101"/>
      <c r="BR6821" s="109" t="str">
        <f t="shared" si="128"/>
        <v>SH-25-6810</v>
      </c>
      <c r="BS6821" s="109" t="s">
        <v>372</v>
      </c>
      <c r="BT6821" t="str">
        <f>Tabella2[[#This Row],[OUTCOME]]</f>
        <v>DCO</v>
      </c>
      <c r="BU6821" t="str">
        <f>_xlfn.CONCAT(Tabella2[[#This Row],[NAME SP]],Tabella2[[#This Row],[ID SP]]," - ",Tabella2[[#This Row],[SYLLABUS NO]])</f>
        <v>IFTS99 - PT FAM01</v>
      </c>
      <c r="BV6821" t="s">
        <v>14029</v>
      </c>
    </row>
    <row r="6822" spans="1:74" hidden="1">
      <c r="A6822" s="103" t="s">
        <v>14053</v>
      </c>
      <c r="B6822" s="102">
        <v>45986</v>
      </c>
      <c r="C6822" s="104">
        <f>_xlfn.ISOWEEKNUM(Tabella2[[#This Row],[Date]])</f>
        <v>48</v>
      </c>
      <c r="D6822" s="104" t="s">
        <v>13042</v>
      </c>
      <c r="E6822" s="104" t="s">
        <v>284</v>
      </c>
      <c r="F6822" s="104">
        <v>98</v>
      </c>
      <c r="G6822" s="104" t="s">
        <v>257</v>
      </c>
      <c r="H6822" s="105">
        <v>12</v>
      </c>
      <c r="I6822" s="104"/>
      <c r="J6822" s="104" t="s">
        <v>258</v>
      </c>
      <c r="K6822" s="104" t="s">
        <v>80</v>
      </c>
      <c r="L6822" s="104" t="s">
        <v>259</v>
      </c>
      <c r="M6822" s="104" t="s">
        <v>276</v>
      </c>
      <c r="N6822" s="104"/>
      <c r="O6822" s="106"/>
      <c r="P6822" s="111" t="s">
        <v>2613</v>
      </c>
      <c r="Q6822" s="153" t="s">
        <v>349</v>
      </c>
      <c r="R6822" s="153" t="s">
        <v>350</v>
      </c>
      <c r="S6822" s="153">
        <f>Tabella2[[#This Row],[PLD STOP]]-Tabella2[[#This Row],[PLD START]]</f>
        <v>4.1666666666666685E-2</v>
      </c>
      <c r="T6822" s="153" t="s">
        <v>349</v>
      </c>
      <c r="U6822" s="153" t="s">
        <v>350</v>
      </c>
      <c r="V6822" s="153">
        <f>IF(ISBLANK(T6822),"",Tabella2[[#This Row],[ACT STOP]]-Tabella2[[#This Row],[ACT START]])</f>
        <v>4.1666666666666685E-2</v>
      </c>
      <c r="W6822" s="104" t="s">
        <v>92</v>
      </c>
      <c r="X6822" s="104" t="s">
        <v>91</v>
      </c>
      <c r="Y6822" s="110"/>
      <c r="Z6822" s="106"/>
      <c r="AA6822" s="104"/>
      <c r="AB6822" s="107"/>
      <c r="AC6822" s="72">
        <f>IF(OR(Tabella2[[#This Row],[OUTCOME]]="DCO",Tabella2[[#This Row],[OUTCOME]]="SDC"),1,0)</f>
        <v>1</v>
      </c>
      <c r="AH6822" s="70"/>
      <c r="AI6822" s="70"/>
      <c r="AJ6822">
        <f>IF(OR(Tabella2[[#This Row],[OUTCOME]]="DNCO", Tabella2[[#This Row],[OUTCOME]]="SDNC"),1,0)</f>
        <v>0</v>
      </c>
      <c r="AL6822" s="70"/>
      <c r="BM6822" s="135" t="str">
        <f>Tabella2[[#This Row],[ACT START]]</f>
        <v>11:35</v>
      </c>
      <c r="BN6822" s="136" t="str">
        <f>Tabella2[[#This Row],[ACT STOP]]</f>
        <v>12:35</v>
      </c>
      <c r="BO6822" s="101"/>
      <c r="BR6822" s="109" t="str">
        <f t="shared" si="128"/>
        <v>SH-25-6811</v>
      </c>
      <c r="BS6822" s="109" t="s">
        <v>266</v>
      </c>
      <c r="BT6822" t="str">
        <f>Tabella2[[#This Row],[OUTCOME]]</f>
        <v>DCO</v>
      </c>
      <c r="BU6822" t="str">
        <f>_xlfn.CONCAT(Tabella2[[#This Row],[NAME SP]],Tabella2[[#This Row],[ID SP]]," - ",Tabella2[[#This Row],[SYLLABUS NO]])</f>
        <v>IFTS98 - PT FAM01</v>
      </c>
      <c r="BV6822" t="s">
        <v>14030</v>
      </c>
    </row>
    <row r="6823" spans="1:74" hidden="1">
      <c r="A6823" s="103" t="s">
        <v>14054</v>
      </c>
      <c r="B6823" s="102">
        <v>45986</v>
      </c>
      <c r="C6823" s="104">
        <f>_xlfn.ISOWEEKNUM(Tabella2[[#This Row],[Date]])</f>
        <v>48</v>
      </c>
      <c r="D6823" s="104" t="s">
        <v>817</v>
      </c>
      <c r="E6823" s="104" t="s">
        <v>284</v>
      </c>
      <c r="F6823" s="104">
        <v>74</v>
      </c>
      <c r="G6823" s="104" t="s">
        <v>257</v>
      </c>
      <c r="H6823" s="105">
        <v>1</v>
      </c>
      <c r="I6823" s="104"/>
      <c r="J6823" s="104" t="s">
        <v>258</v>
      </c>
      <c r="K6823" s="104" t="s">
        <v>81</v>
      </c>
      <c r="L6823" s="104" t="s">
        <v>259</v>
      </c>
      <c r="M6823" s="104" t="s">
        <v>269</v>
      </c>
      <c r="N6823" s="104"/>
      <c r="O6823" s="106"/>
      <c r="P6823" s="111" t="s">
        <v>270</v>
      </c>
      <c r="Q6823" s="153" t="s">
        <v>349</v>
      </c>
      <c r="R6823" s="153" t="s">
        <v>350</v>
      </c>
      <c r="S6823" s="153">
        <f>Tabella2[[#This Row],[PLD STOP]]-Tabella2[[#This Row],[PLD START]]</f>
        <v>4.1666666666666685E-2</v>
      </c>
      <c r="T6823" s="153" t="s">
        <v>349</v>
      </c>
      <c r="U6823" s="153" t="s">
        <v>350</v>
      </c>
      <c r="V6823" s="153">
        <f>IF(ISBLANK(T6823),"",Tabella2[[#This Row],[ACT STOP]]-Tabella2[[#This Row],[ACT START]])</f>
        <v>4.1666666666666685E-2</v>
      </c>
      <c r="W6823" s="104" t="s">
        <v>92</v>
      </c>
      <c r="X6823" s="104" t="s">
        <v>91</v>
      </c>
      <c r="Y6823" s="110"/>
      <c r="Z6823" s="106"/>
      <c r="AA6823" s="104"/>
      <c r="AB6823" s="107"/>
      <c r="AC6823" s="72">
        <f>IF(OR(Tabella2[[#This Row],[OUTCOME]]="DCO",Tabella2[[#This Row],[OUTCOME]]="SDC"),1,0)</f>
        <v>1</v>
      </c>
      <c r="AH6823" s="70"/>
      <c r="AI6823" s="70"/>
      <c r="AJ6823">
        <f>IF(OR(Tabella2[[#This Row],[OUTCOME]]="DNCO", Tabella2[[#This Row],[OUTCOME]]="SDNC"),1,0)</f>
        <v>0</v>
      </c>
      <c r="AL6823" s="70"/>
      <c r="BM6823" s="135" t="str">
        <f>Tabella2[[#This Row],[ACT START]]</f>
        <v>11:35</v>
      </c>
      <c r="BN6823" s="136" t="str">
        <f>Tabella2[[#This Row],[ACT STOP]]</f>
        <v>12:35</v>
      </c>
      <c r="BO6823" s="101"/>
      <c r="BR6823" s="109" t="str">
        <f t="shared" si="128"/>
        <v>SH-25-6812</v>
      </c>
      <c r="BS6823" s="109" t="s">
        <v>332</v>
      </c>
      <c r="BT6823" t="str">
        <f>Tabella2[[#This Row],[OUTCOME]]</f>
        <v>DCO</v>
      </c>
      <c r="BU6823" t="str">
        <f>_xlfn.CONCAT(Tabella2[[#This Row],[NAME SP]],Tabella2[[#This Row],[ID SP]]," - ",Tabella2[[#This Row],[SYLLABUS NO]])</f>
        <v>IFTS74 - PT BVR02</v>
      </c>
      <c r="BV6823" t="s">
        <v>11990</v>
      </c>
    </row>
    <row r="6824" spans="1:74" hidden="1">
      <c r="A6824" s="103" t="s">
        <v>14055</v>
      </c>
      <c r="B6824" s="102">
        <v>45986</v>
      </c>
      <c r="C6824" s="104">
        <f>_xlfn.ISOWEEKNUM(Tabella2[[#This Row],[Date]])</f>
        <v>48</v>
      </c>
      <c r="D6824" s="104" t="s">
        <v>751</v>
      </c>
      <c r="E6824" s="104" t="s">
        <v>256</v>
      </c>
      <c r="F6824" s="104">
        <v>77</v>
      </c>
      <c r="G6824" s="104" t="s">
        <v>257</v>
      </c>
      <c r="H6824" s="105">
        <v>5</v>
      </c>
      <c r="I6824" s="104" t="s">
        <v>258</v>
      </c>
      <c r="J6824" s="104"/>
      <c r="K6824" s="104" t="s">
        <v>79</v>
      </c>
      <c r="L6824" s="104" t="s">
        <v>299</v>
      </c>
      <c r="M6824" s="104" t="s">
        <v>276</v>
      </c>
      <c r="N6824" s="104"/>
      <c r="O6824" s="108" t="str">
        <f>A6825</f>
        <v>19230</v>
      </c>
      <c r="P6824" s="111" t="s">
        <v>844</v>
      </c>
      <c r="Q6824" s="153" t="s">
        <v>315</v>
      </c>
      <c r="R6824" s="153" t="s">
        <v>316</v>
      </c>
      <c r="S6824" s="153">
        <f>Tabella2[[#This Row],[PLD STOP]]-Tabella2[[#This Row],[PLD START]]</f>
        <v>4.166666666666663E-2</v>
      </c>
      <c r="T6824" s="153" t="s">
        <v>315</v>
      </c>
      <c r="U6824" s="153" t="s">
        <v>316</v>
      </c>
      <c r="V6824" s="153">
        <f>IF(ISBLANK(T6824),"",Tabella2[[#This Row],[ACT STOP]]-Tabella2[[#This Row],[ACT START]])</f>
        <v>4.166666666666663E-2</v>
      </c>
      <c r="W6824" s="104" t="s">
        <v>92</v>
      </c>
      <c r="X6824" s="104" t="s">
        <v>91</v>
      </c>
      <c r="Y6824" s="110"/>
      <c r="Z6824" s="106"/>
      <c r="AA6824" s="104"/>
      <c r="AB6824" s="107"/>
      <c r="AC6824" s="72">
        <f>IF(OR(Tabella2[[#This Row],[OUTCOME]]="DCO",Tabella2[[#This Row],[OUTCOME]]="SDC"),1,0)</f>
        <v>1</v>
      </c>
      <c r="AH6824" s="70"/>
      <c r="AI6824" s="70"/>
      <c r="AJ6824">
        <f>IF(OR(Tabella2[[#This Row],[OUTCOME]]="DNCO", Tabella2[[#This Row],[OUTCOME]]="SDNC"),1,0)</f>
        <v>0</v>
      </c>
      <c r="AL6824" s="70"/>
      <c r="BM6824" s="135" t="str">
        <f>Tabella2[[#This Row],[ACT START]]</f>
        <v>13:05</v>
      </c>
      <c r="BN6824" s="136" t="str">
        <f>Tabella2[[#This Row],[ACT STOP]]</f>
        <v>14:05</v>
      </c>
      <c r="BO6824" s="101"/>
      <c r="BR6824" s="109" t="str">
        <f t="shared" si="128"/>
        <v>SH-25-6813</v>
      </c>
      <c r="BS6824" s="109" t="s">
        <v>416</v>
      </c>
      <c r="BT6824" t="str">
        <f>Tabella2[[#This Row],[OUTCOME]]</f>
        <v>DCO</v>
      </c>
      <c r="BU6824" t="str">
        <f>_xlfn.CONCAT(Tabella2[[#This Row],[NAME SP]],Tabella2[[#This Row],[ID SP]]," - ",Tabella2[[#This Row],[SYLLABUS NO]])</f>
        <v>QATAR77 - FMSC HACM02</v>
      </c>
      <c r="BV6824" t="s">
        <v>12050</v>
      </c>
    </row>
    <row r="6825" spans="1:74" hidden="1">
      <c r="A6825" s="103" t="s">
        <v>14056</v>
      </c>
      <c r="B6825" s="102">
        <v>45986</v>
      </c>
      <c r="C6825" s="104">
        <f>_xlfn.ISOWEEKNUM(Tabella2[[#This Row],[Date]])</f>
        <v>48</v>
      </c>
      <c r="D6825" s="104" t="s">
        <v>195</v>
      </c>
      <c r="E6825" s="104" t="s">
        <v>298</v>
      </c>
      <c r="F6825" s="104"/>
      <c r="G6825" s="104" t="s">
        <v>257</v>
      </c>
      <c r="H6825" s="105">
        <v>10</v>
      </c>
      <c r="I6825" s="104"/>
      <c r="J6825" s="104" t="s">
        <v>258</v>
      </c>
      <c r="K6825" s="104" t="s">
        <v>78</v>
      </c>
      <c r="L6825" s="104" t="s">
        <v>299</v>
      </c>
      <c r="M6825" s="104" t="s">
        <v>276</v>
      </c>
      <c r="N6825" s="104"/>
      <c r="O6825" s="108" t="str">
        <f>A6824</f>
        <v>19229</v>
      </c>
      <c r="P6825" s="111" t="s">
        <v>300</v>
      </c>
      <c r="Q6825" s="153" t="s">
        <v>315</v>
      </c>
      <c r="R6825" s="153" t="s">
        <v>316</v>
      </c>
      <c r="S6825" s="153">
        <f>Tabella2[[#This Row],[PLD STOP]]-Tabella2[[#This Row],[PLD START]]</f>
        <v>4.166666666666663E-2</v>
      </c>
      <c r="T6825" s="153" t="s">
        <v>315</v>
      </c>
      <c r="U6825" s="153" t="s">
        <v>316</v>
      </c>
      <c r="V6825" s="153">
        <f>IF(ISBLANK(T6825),"",Tabella2[[#This Row],[ACT STOP]]-Tabella2[[#This Row],[ACT START]])</f>
        <v>4.166666666666663E-2</v>
      </c>
      <c r="W6825" s="104" t="s">
        <v>122</v>
      </c>
      <c r="X6825" s="104" t="s">
        <v>91</v>
      </c>
      <c r="Y6825" s="110"/>
      <c r="Z6825" s="106"/>
      <c r="AA6825" s="104"/>
      <c r="AB6825" s="107"/>
      <c r="AC6825" s="72">
        <f>IF(OR(Tabella2[[#This Row],[OUTCOME]]="DCO",Tabella2[[#This Row],[OUTCOME]]="SDC"),1,0)</f>
        <v>1</v>
      </c>
      <c r="AH6825" s="70"/>
      <c r="AI6825" s="70"/>
      <c r="AJ6825">
        <f>IF(OR(Tabella2[[#This Row],[OUTCOME]]="DNCO", Tabella2[[#This Row],[OUTCOME]]="SDNC"),1,0)</f>
        <v>0</v>
      </c>
      <c r="AL6825" s="70"/>
      <c r="BM6825" s="135" t="str">
        <f>Tabella2[[#This Row],[ACT START]]</f>
        <v>13:05</v>
      </c>
      <c r="BN6825" s="136" t="str">
        <f>Tabella2[[#This Row],[ACT STOP]]</f>
        <v>14:05</v>
      </c>
      <c r="BO6825" s="101"/>
      <c r="BR6825" s="109" t="str">
        <f t="shared" si="128"/>
        <v>SH-25-6814</v>
      </c>
      <c r="BS6825" s="109" t="s">
        <v>552</v>
      </c>
      <c r="BT6825" t="str">
        <f>Tabella2[[#This Row],[OUTCOME]]</f>
        <v>SDC</v>
      </c>
      <c r="BU6825" t="str">
        <f>_xlfn.CONCAT(Tabella2[[#This Row],[NAME SP]],Tabella2[[#This Row],[ID SP]]," - ",Tabella2[[#This Row],[SYLLABUS NO]])</f>
        <v>Support QATAR - SUPP</v>
      </c>
    </row>
    <row r="6826" spans="1:74" hidden="1">
      <c r="A6826" s="103" t="s">
        <v>14057</v>
      </c>
      <c r="B6826" s="102">
        <v>45986</v>
      </c>
      <c r="C6826" s="104">
        <f>_xlfn.ISOWEEKNUM(Tabella2[[#This Row],[Date]])</f>
        <v>48</v>
      </c>
      <c r="D6826" s="104" t="s">
        <v>13044</v>
      </c>
      <c r="E6826" s="104" t="s">
        <v>284</v>
      </c>
      <c r="F6826" s="104">
        <v>100</v>
      </c>
      <c r="G6826" s="104" t="s">
        <v>257</v>
      </c>
      <c r="H6826" s="105">
        <v>2</v>
      </c>
      <c r="I6826" s="104" t="s">
        <v>258</v>
      </c>
      <c r="J6826" s="104"/>
      <c r="K6826" s="104" t="s">
        <v>83</v>
      </c>
      <c r="L6826" s="104" t="s">
        <v>259</v>
      </c>
      <c r="M6826" s="104" t="s">
        <v>276</v>
      </c>
      <c r="N6826" s="104"/>
      <c r="O6826" s="108"/>
      <c r="P6826" s="111" t="s">
        <v>2716</v>
      </c>
      <c r="Q6826" s="153" t="s">
        <v>315</v>
      </c>
      <c r="R6826" s="153" t="s">
        <v>316</v>
      </c>
      <c r="S6826" s="153">
        <f>Tabella2[[#This Row],[PLD STOP]]-Tabella2[[#This Row],[PLD START]]</f>
        <v>4.166666666666663E-2</v>
      </c>
      <c r="T6826" s="153" t="s">
        <v>315</v>
      </c>
      <c r="U6826" s="153" t="s">
        <v>316</v>
      </c>
      <c r="V6826" s="153">
        <f>IF(ISBLANK(T6826),"",Tabella2[[#This Row],[ACT STOP]]-Tabella2[[#This Row],[ACT START]])</f>
        <v>4.166666666666663E-2</v>
      </c>
      <c r="W6826" s="104" t="s">
        <v>92</v>
      </c>
      <c r="X6826" s="104" t="s">
        <v>91</v>
      </c>
      <c r="Y6826" s="110"/>
      <c r="Z6826" s="106"/>
      <c r="AA6826" s="104"/>
      <c r="AB6826" s="107"/>
      <c r="AC6826" s="72">
        <f>IF(OR(Tabella2[[#This Row],[OUTCOME]]="DCO",Tabella2[[#This Row],[OUTCOME]]="SDC"),1,0)</f>
        <v>1</v>
      </c>
      <c r="AH6826" s="70"/>
      <c r="AI6826" s="70"/>
      <c r="AJ6826">
        <f>IF(OR(Tabella2[[#This Row],[OUTCOME]]="DNCO", Tabella2[[#This Row],[OUTCOME]]="SDNC"),1,0)</f>
        <v>0</v>
      </c>
      <c r="AL6826" s="70"/>
      <c r="BM6826" s="135" t="str">
        <f>Tabella2[[#This Row],[ACT START]]</f>
        <v>13:05</v>
      </c>
      <c r="BN6826" s="136" t="str">
        <f>Tabella2[[#This Row],[ACT STOP]]</f>
        <v>14:05</v>
      </c>
      <c r="BO6826" s="101"/>
      <c r="BR6826" s="109" t="str">
        <f t="shared" si="128"/>
        <v>SH-25-6815</v>
      </c>
      <c r="BS6826" s="109" t="s">
        <v>368</v>
      </c>
      <c r="BT6826" t="str">
        <f>Tabella2[[#This Row],[OUTCOME]]</f>
        <v>DCO</v>
      </c>
      <c r="BU6826" t="str">
        <f>_xlfn.CONCAT(Tabella2[[#This Row],[NAME SP]],Tabella2[[#This Row],[ID SP]]," - ",Tabella2[[#This Row],[SYLLABUS NO]])</f>
        <v>IFTS100 - PT FAM02</v>
      </c>
      <c r="BV6826" t="s">
        <v>13043</v>
      </c>
    </row>
    <row r="6827" spans="1:74" hidden="1">
      <c r="A6827" s="103" t="s">
        <v>14058</v>
      </c>
      <c r="B6827" s="102">
        <v>45986</v>
      </c>
      <c r="C6827" s="104">
        <f>_xlfn.ISOWEEKNUM(Tabella2[[#This Row],[Date]])</f>
        <v>48</v>
      </c>
      <c r="D6827" s="104" t="s">
        <v>13295</v>
      </c>
      <c r="E6827" s="104" t="s">
        <v>284</v>
      </c>
      <c r="F6827" s="104">
        <v>112</v>
      </c>
      <c r="G6827" s="104" t="s">
        <v>257</v>
      </c>
      <c r="H6827" s="105">
        <v>17</v>
      </c>
      <c r="I6827" s="104"/>
      <c r="J6827" s="104" t="s">
        <v>258</v>
      </c>
      <c r="K6827" s="104" t="s">
        <v>80</v>
      </c>
      <c r="L6827" s="104" t="s">
        <v>259</v>
      </c>
      <c r="M6827" s="104" t="s">
        <v>276</v>
      </c>
      <c r="N6827" s="104"/>
      <c r="O6827" s="108"/>
      <c r="P6827" s="111" t="s">
        <v>2613</v>
      </c>
      <c r="Q6827" s="153" t="s">
        <v>315</v>
      </c>
      <c r="R6827" s="153" t="s">
        <v>316</v>
      </c>
      <c r="S6827" s="153">
        <f>Tabella2[[#This Row],[PLD STOP]]-Tabella2[[#This Row],[PLD START]]</f>
        <v>4.166666666666663E-2</v>
      </c>
      <c r="T6827" s="153" t="s">
        <v>315</v>
      </c>
      <c r="U6827" s="153" t="s">
        <v>316</v>
      </c>
      <c r="V6827" s="153">
        <f>IF(ISBLANK(T6827),"",Tabella2[[#This Row],[ACT STOP]]-Tabella2[[#This Row],[ACT START]])</f>
        <v>4.166666666666663E-2</v>
      </c>
      <c r="W6827" s="104" t="s">
        <v>92</v>
      </c>
      <c r="X6827" s="104" t="s">
        <v>91</v>
      </c>
      <c r="Y6827" s="110"/>
      <c r="Z6827" s="106"/>
      <c r="AA6827" s="104"/>
      <c r="AB6827" s="107"/>
      <c r="AC6827" s="72">
        <f>IF(OR(Tabella2[[#This Row],[OUTCOME]]="DCO",Tabella2[[#This Row],[OUTCOME]]="SDC"),1,0)</f>
        <v>1</v>
      </c>
      <c r="AH6827" s="70"/>
      <c r="AI6827" s="70"/>
      <c r="AJ6827">
        <f>IF(OR(Tabella2[[#This Row],[OUTCOME]]="DNCO", Tabella2[[#This Row],[OUTCOME]]="SDNC"),1,0)</f>
        <v>0</v>
      </c>
      <c r="AL6827" s="70"/>
      <c r="BM6827" s="135" t="str">
        <f>Tabella2[[#This Row],[ACT START]]</f>
        <v>13:05</v>
      </c>
      <c r="BN6827" s="136" t="str">
        <f>Tabella2[[#This Row],[ACT STOP]]</f>
        <v>14:05</v>
      </c>
      <c r="BO6827" s="101"/>
      <c r="BR6827" s="109" t="str">
        <f t="shared" si="128"/>
        <v>SH-25-6816</v>
      </c>
      <c r="BS6827" s="109" t="s">
        <v>393</v>
      </c>
      <c r="BT6827" t="str">
        <f>Tabella2[[#This Row],[OUTCOME]]</f>
        <v>DCO</v>
      </c>
      <c r="BU6827" t="str">
        <f>_xlfn.CONCAT(Tabella2[[#This Row],[NAME SP]],Tabella2[[#This Row],[ID SP]]," - ",Tabella2[[#This Row],[SYLLABUS NO]])</f>
        <v>IFTS112 - PT FAM01</v>
      </c>
      <c r="BV6827" t="s">
        <v>13294</v>
      </c>
    </row>
    <row r="6828" spans="1:74" hidden="1">
      <c r="A6828" s="103" t="s">
        <v>14059</v>
      </c>
      <c r="B6828" s="102">
        <v>45986</v>
      </c>
      <c r="C6828" s="104">
        <f>_xlfn.ISOWEEKNUM(Tabella2[[#This Row],[Date]])</f>
        <v>48</v>
      </c>
      <c r="D6828" s="104" t="s">
        <v>817</v>
      </c>
      <c r="E6828" s="104" t="s">
        <v>284</v>
      </c>
      <c r="F6828" s="104">
        <v>72</v>
      </c>
      <c r="G6828" s="104" t="s">
        <v>284</v>
      </c>
      <c r="H6828" s="105">
        <v>23</v>
      </c>
      <c r="I6828" s="104"/>
      <c r="J6828" s="104" t="s">
        <v>258</v>
      </c>
      <c r="K6828" s="104" t="s">
        <v>81</v>
      </c>
      <c r="L6828" s="104" t="s">
        <v>259</v>
      </c>
      <c r="M6828" s="104" t="s">
        <v>276</v>
      </c>
      <c r="N6828" s="104"/>
      <c r="O6828" s="108"/>
      <c r="P6828" s="111" t="s">
        <v>2716</v>
      </c>
      <c r="Q6828" s="153" t="s">
        <v>315</v>
      </c>
      <c r="R6828" s="153" t="s">
        <v>316</v>
      </c>
      <c r="S6828" s="153">
        <f>Tabella2[[#This Row],[PLD STOP]]-Tabella2[[#This Row],[PLD START]]</f>
        <v>4.166666666666663E-2</v>
      </c>
      <c r="T6828" s="153" t="s">
        <v>315</v>
      </c>
      <c r="U6828" s="153" t="s">
        <v>316</v>
      </c>
      <c r="V6828" s="153">
        <f>IF(ISBLANK(T6828),"",Tabella2[[#This Row],[ACT STOP]]-Tabella2[[#This Row],[ACT START]])</f>
        <v>4.166666666666663E-2</v>
      </c>
      <c r="W6828" s="104" t="s">
        <v>92</v>
      </c>
      <c r="X6828" s="104" t="s">
        <v>91</v>
      </c>
      <c r="Y6828" s="110"/>
      <c r="Z6828" s="106"/>
      <c r="AA6828" s="104"/>
      <c r="AB6828" s="107"/>
      <c r="AC6828" s="72">
        <f>IF(OR(Tabella2[[#This Row],[OUTCOME]]="DCO",Tabella2[[#This Row],[OUTCOME]]="SDC"),1,0)</f>
        <v>1</v>
      </c>
      <c r="AH6828" s="70"/>
      <c r="AI6828" s="70"/>
      <c r="AJ6828">
        <f>IF(OR(Tabella2[[#This Row],[OUTCOME]]="DNCO", Tabella2[[#This Row],[OUTCOME]]="SDNC"),1,0)</f>
        <v>0</v>
      </c>
      <c r="AL6828" s="70"/>
      <c r="BM6828" s="135" t="str">
        <f>Tabella2[[#This Row],[ACT START]]</f>
        <v>13:05</v>
      </c>
      <c r="BN6828" s="136" t="str">
        <f>Tabella2[[#This Row],[ACT STOP]]</f>
        <v>14:05</v>
      </c>
      <c r="BO6828" s="101"/>
      <c r="BR6828" s="109" t="str">
        <f t="shared" si="128"/>
        <v>SH-25-6817</v>
      </c>
      <c r="BS6828" s="109" t="s">
        <v>358</v>
      </c>
      <c r="BT6828" t="str">
        <f>Tabella2[[#This Row],[OUTCOME]]</f>
        <v>DCO</v>
      </c>
      <c r="BU6828" t="str">
        <f>_xlfn.CONCAT(Tabella2[[#This Row],[NAME SP]],Tabella2[[#This Row],[ID SP]]," - ",Tabella2[[#This Row],[SYLLABUS NO]])</f>
        <v>IFTS72 - PT FAM02</v>
      </c>
      <c r="BV6828" t="s">
        <v>11975</v>
      </c>
    </row>
    <row r="6829" spans="1:74" hidden="1">
      <c r="A6829" s="103" t="s">
        <v>14060</v>
      </c>
      <c r="B6829" s="102">
        <v>45986</v>
      </c>
      <c r="C6829" s="104">
        <f>_xlfn.ISOWEEKNUM(Tabella2[[#This Row],[Date]])</f>
        <v>48</v>
      </c>
      <c r="D6829" s="104" t="s">
        <v>6621</v>
      </c>
      <c r="E6829" s="104" t="s">
        <v>284</v>
      </c>
      <c r="F6829" s="104">
        <v>82</v>
      </c>
      <c r="G6829" s="104" t="s">
        <v>257</v>
      </c>
      <c r="H6829" s="105">
        <v>1</v>
      </c>
      <c r="I6829" s="104"/>
      <c r="J6829" s="104" t="s">
        <v>258</v>
      </c>
      <c r="K6829" s="104" t="s">
        <v>79</v>
      </c>
      <c r="L6829" s="104" t="s">
        <v>299</v>
      </c>
      <c r="M6829" s="104" t="s">
        <v>276</v>
      </c>
      <c r="N6829" s="104"/>
      <c r="O6829" s="108" t="str">
        <f>A6830</f>
        <v>19235</v>
      </c>
      <c r="P6829" s="111" t="s">
        <v>829</v>
      </c>
      <c r="Q6829" s="153" t="s">
        <v>343</v>
      </c>
      <c r="R6829" s="153" t="s">
        <v>344</v>
      </c>
      <c r="S6829" s="153">
        <f>Tabella2[[#This Row],[PLD STOP]]-Tabella2[[#This Row],[PLD START]]</f>
        <v>4.166666666666663E-2</v>
      </c>
      <c r="T6829" s="153" t="s">
        <v>343</v>
      </c>
      <c r="U6829" s="153">
        <v>0.64236111111111116</v>
      </c>
      <c r="V6829" s="153">
        <f>IF(ISBLANK(T6829),"",Tabella2[[#This Row],[ACT STOP]]-Tabella2[[#This Row],[ACT START]])</f>
        <v>3.472222222222221E-2</v>
      </c>
      <c r="W6829" s="104" t="s">
        <v>92</v>
      </c>
      <c r="X6829" s="104" t="s">
        <v>91</v>
      </c>
      <c r="Y6829" s="110" t="s">
        <v>14110</v>
      </c>
      <c r="Z6829" s="106"/>
      <c r="AA6829" s="104"/>
      <c r="AB6829" s="107"/>
      <c r="AC6829" s="72">
        <f>IF(OR(Tabella2[[#This Row],[OUTCOME]]="DCO",Tabella2[[#This Row],[OUTCOME]]="SDC"),1,0)</f>
        <v>1</v>
      </c>
      <c r="AH6829" s="70"/>
      <c r="AI6829" s="70"/>
      <c r="AJ6829">
        <f>IF(OR(Tabella2[[#This Row],[OUTCOME]]="DNCO", Tabella2[[#This Row],[OUTCOME]]="SDNC"),1,0)</f>
        <v>0</v>
      </c>
      <c r="AL6829" s="70"/>
      <c r="BM6829" s="135" t="str">
        <f>Tabella2[[#This Row],[ACT START]]</f>
        <v>14:35</v>
      </c>
      <c r="BN6829" s="136">
        <f>Tabella2[[#This Row],[ACT STOP]]</f>
        <v>0.64236111111111116</v>
      </c>
      <c r="BO6829" s="101"/>
      <c r="BR6829" s="109" t="str">
        <f t="shared" si="128"/>
        <v>SH-25-6818</v>
      </c>
      <c r="BS6829" s="109" t="s">
        <v>332</v>
      </c>
      <c r="BT6829" t="str">
        <f>Tabella2[[#This Row],[OUTCOME]]</f>
        <v>DCO</v>
      </c>
      <c r="BU6829" t="str">
        <f>_xlfn.CONCAT(Tabella2[[#This Row],[NAME SP]],Tabella2[[#This Row],[ID SP]]," - ",Tabella2[[#This Row],[SYLLABUS NO]])</f>
        <v>IFTS82 - FMSC HACM01</v>
      </c>
      <c r="BV6829" t="s">
        <v>11868</v>
      </c>
    </row>
    <row r="6830" spans="1:74" hidden="1">
      <c r="A6830" s="103" t="s">
        <v>14061</v>
      </c>
      <c r="B6830" s="102">
        <v>45986</v>
      </c>
      <c r="C6830" s="104">
        <f>_xlfn.ISOWEEKNUM(Tabella2[[#This Row],[Date]])</f>
        <v>48</v>
      </c>
      <c r="D6830" s="104" t="s">
        <v>195</v>
      </c>
      <c r="E6830" s="104" t="s">
        <v>398</v>
      </c>
      <c r="F6830" s="104"/>
      <c r="G6830" s="104" t="s">
        <v>257</v>
      </c>
      <c r="H6830" s="105">
        <v>12</v>
      </c>
      <c r="I6830" s="104"/>
      <c r="J6830" s="104" t="s">
        <v>258</v>
      </c>
      <c r="K6830" s="104" t="s">
        <v>78</v>
      </c>
      <c r="L6830" s="104" t="s">
        <v>299</v>
      </c>
      <c r="M6830" s="104" t="s">
        <v>276</v>
      </c>
      <c r="N6830" s="104"/>
      <c r="O6830" s="108" t="str">
        <f>A6829</f>
        <v>19234</v>
      </c>
      <c r="P6830" s="111" t="s">
        <v>300</v>
      </c>
      <c r="Q6830" s="153" t="s">
        <v>343</v>
      </c>
      <c r="R6830" s="153" t="s">
        <v>344</v>
      </c>
      <c r="S6830" s="153">
        <f>Tabella2[[#This Row],[PLD STOP]]-Tabella2[[#This Row],[PLD START]]</f>
        <v>4.166666666666663E-2</v>
      </c>
      <c r="T6830" s="153" t="s">
        <v>343</v>
      </c>
      <c r="U6830" s="153">
        <v>0.64236111111111116</v>
      </c>
      <c r="V6830" s="153">
        <f>IF(ISBLANK(T6830),"",Tabella2[[#This Row],[ACT STOP]]-Tabella2[[#This Row],[ACT START]])</f>
        <v>3.472222222222221E-2</v>
      </c>
      <c r="W6830" s="104" t="s">
        <v>122</v>
      </c>
      <c r="X6830" s="104" t="s">
        <v>91</v>
      </c>
      <c r="Y6830" s="110"/>
      <c r="Z6830" s="106"/>
      <c r="AA6830" s="104"/>
      <c r="AB6830" s="107"/>
      <c r="AC6830" s="72">
        <f>IF(OR(Tabella2[[#This Row],[OUTCOME]]="DCO",Tabella2[[#This Row],[OUTCOME]]="SDC"),1,0)</f>
        <v>1</v>
      </c>
      <c r="AH6830" s="70"/>
      <c r="AI6830" s="70"/>
      <c r="AJ6830">
        <f>IF(OR(Tabella2[[#This Row],[OUTCOME]]="DNCO", Tabella2[[#This Row],[OUTCOME]]="SDNC"),1,0)</f>
        <v>0</v>
      </c>
      <c r="AL6830" s="70"/>
      <c r="BM6830" s="135" t="str">
        <f>Tabella2[[#This Row],[ACT START]]</f>
        <v>14:35</v>
      </c>
      <c r="BN6830" s="136">
        <f>Tabella2[[#This Row],[ACT STOP]]</f>
        <v>0.64236111111111116</v>
      </c>
      <c r="BO6830" s="101"/>
      <c r="BR6830" s="109" t="str">
        <f t="shared" si="128"/>
        <v>SH-25-6819</v>
      </c>
      <c r="BS6830" s="109" t="s">
        <v>266</v>
      </c>
      <c r="BT6830" t="str">
        <f>Tabella2[[#This Row],[OUTCOME]]</f>
        <v>SDC</v>
      </c>
      <c r="BU6830" t="str">
        <f>_xlfn.CONCAT(Tabella2[[#This Row],[NAME SP]],Tabella2[[#This Row],[ID SP]]," - ",Tabella2[[#This Row],[SYLLABUS NO]])</f>
        <v>Support IFTS - SUPP</v>
      </c>
    </row>
    <row r="6831" spans="1:74" hidden="1">
      <c r="A6831" s="103" t="s">
        <v>14062</v>
      </c>
      <c r="B6831" s="102">
        <v>45986</v>
      </c>
      <c r="C6831" s="104">
        <f>_xlfn.ISOWEEKNUM(Tabella2[[#This Row],[Date]])</f>
        <v>48</v>
      </c>
      <c r="D6831" s="104" t="s">
        <v>9764</v>
      </c>
      <c r="E6831" s="104" t="s">
        <v>284</v>
      </c>
      <c r="F6831" s="104">
        <v>76</v>
      </c>
      <c r="G6831" s="104" t="s">
        <v>257</v>
      </c>
      <c r="H6831" s="105">
        <v>6</v>
      </c>
      <c r="I6831" s="104"/>
      <c r="J6831" s="104" t="s">
        <v>258</v>
      </c>
      <c r="K6831" s="104" t="s">
        <v>83</v>
      </c>
      <c r="L6831" s="104" t="s">
        <v>299</v>
      </c>
      <c r="M6831" s="104" t="s">
        <v>276</v>
      </c>
      <c r="N6831" s="104"/>
      <c r="O6831" s="108" t="str">
        <f>A6832</f>
        <v>19237</v>
      </c>
      <c r="P6831" s="111" t="s">
        <v>635</v>
      </c>
      <c r="Q6831" s="153" t="s">
        <v>343</v>
      </c>
      <c r="R6831" s="153" t="s">
        <v>344</v>
      </c>
      <c r="S6831" s="153">
        <f>Tabella2[[#This Row],[PLD STOP]]-Tabella2[[#This Row],[PLD START]]</f>
        <v>4.166666666666663E-2</v>
      </c>
      <c r="T6831" s="153" t="s">
        <v>343</v>
      </c>
      <c r="U6831" s="153" t="s">
        <v>344</v>
      </c>
      <c r="V6831" s="153">
        <f>IF(ISBLANK(T6831),"",Tabella2[[#This Row],[ACT STOP]]-Tabella2[[#This Row],[ACT START]])</f>
        <v>4.166666666666663E-2</v>
      </c>
      <c r="W6831" s="104" t="s">
        <v>92</v>
      </c>
      <c r="X6831" s="104" t="s">
        <v>91</v>
      </c>
      <c r="Y6831" s="110"/>
      <c r="Z6831" s="106"/>
      <c r="AA6831" s="104"/>
      <c r="AB6831" s="107"/>
      <c r="AC6831" s="72">
        <f>IF(OR(Tabella2[[#This Row],[OUTCOME]]="DCO",Tabella2[[#This Row],[OUTCOME]]="SDC"),1,0)</f>
        <v>1</v>
      </c>
      <c r="AH6831" s="70"/>
      <c r="AI6831" s="70"/>
      <c r="AJ6831">
        <f>IF(OR(Tabella2[[#This Row],[OUTCOME]]="DNCO", Tabella2[[#This Row],[OUTCOME]]="SDNC"),1,0)</f>
        <v>0</v>
      </c>
      <c r="AL6831" s="70"/>
      <c r="BM6831" s="135" t="str">
        <f>Tabella2[[#This Row],[ACT START]]</f>
        <v>14:35</v>
      </c>
      <c r="BN6831" s="136" t="str">
        <f>Tabella2[[#This Row],[ACT STOP]]</f>
        <v>15:35</v>
      </c>
      <c r="BO6831" s="101"/>
      <c r="BR6831" s="109" t="str">
        <f t="shared" si="128"/>
        <v>SH-25-6820</v>
      </c>
      <c r="BS6831" s="109" t="s">
        <v>379</v>
      </c>
      <c r="BT6831" t="str">
        <f>Tabella2[[#This Row],[OUTCOME]]</f>
        <v>DCO</v>
      </c>
      <c r="BU6831" t="str">
        <f>_xlfn.CONCAT(Tabella2[[#This Row],[NAME SP]],Tabella2[[#This Row],[ID SP]]," - ",Tabella2[[#This Row],[SYLLABUS NO]])</f>
        <v>IFTS76 - FMSC BFM02</v>
      </c>
      <c r="BV6831" t="s">
        <v>11885</v>
      </c>
    </row>
    <row r="6832" spans="1:74" hidden="1">
      <c r="A6832" s="103" t="s">
        <v>14063</v>
      </c>
      <c r="B6832" s="102">
        <v>45986</v>
      </c>
      <c r="C6832" s="104">
        <f>_xlfn.ISOWEEKNUM(Tabella2[[#This Row],[Date]])</f>
        <v>48</v>
      </c>
      <c r="D6832" s="104" t="s">
        <v>195</v>
      </c>
      <c r="E6832" s="104" t="s">
        <v>398</v>
      </c>
      <c r="F6832" s="104"/>
      <c r="G6832" s="104" t="s">
        <v>257</v>
      </c>
      <c r="H6832" s="105">
        <v>14</v>
      </c>
      <c r="I6832" s="104"/>
      <c r="J6832" s="104" t="s">
        <v>258</v>
      </c>
      <c r="K6832" s="104" t="s">
        <v>80</v>
      </c>
      <c r="L6832" s="104" t="s">
        <v>299</v>
      </c>
      <c r="M6832" s="104" t="s">
        <v>276</v>
      </c>
      <c r="N6832" s="104"/>
      <c r="O6832" s="108" t="str">
        <f>A6831</f>
        <v>19236</v>
      </c>
      <c r="P6832" s="111" t="s">
        <v>300</v>
      </c>
      <c r="Q6832" s="153" t="s">
        <v>343</v>
      </c>
      <c r="R6832" s="153" t="s">
        <v>344</v>
      </c>
      <c r="S6832" s="153">
        <f>Tabella2[[#This Row],[PLD STOP]]-Tabella2[[#This Row],[PLD START]]</f>
        <v>4.166666666666663E-2</v>
      </c>
      <c r="T6832" s="153">
        <v>0.60416666666666663</v>
      </c>
      <c r="U6832" s="153">
        <v>0.64583333333333337</v>
      </c>
      <c r="V6832" s="153">
        <f>IF(ISBLANK(T6832),"",Tabella2[[#This Row],[ACT STOP]]-Tabella2[[#This Row],[ACT START]])</f>
        <v>4.1666666666666741E-2</v>
      </c>
      <c r="W6832" s="104" t="s">
        <v>122</v>
      </c>
      <c r="X6832" s="104" t="s">
        <v>91</v>
      </c>
      <c r="Y6832" s="110"/>
      <c r="Z6832" s="106"/>
      <c r="AA6832" s="104"/>
      <c r="AB6832" s="107"/>
      <c r="AC6832" s="72">
        <f>IF(OR(Tabella2[[#This Row],[OUTCOME]]="DCO",Tabella2[[#This Row],[OUTCOME]]="SDC"),1,0)</f>
        <v>1</v>
      </c>
      <c r="AH6832" s="70"/>
      <c r="AI6832" s="70"/>
      <c r="AJ6832">
        <f>IF(OR(Tabella2[[#This Row],[OUTCOME]]="DNCO", Tabella2[[#This Row],[OUTCOME]]="SDNC"),1,0)</f>
        <v>0</v>
      </c>
      <c r="AL6832" s="70"/>
      <c r="BM6832" s="135">
        <f>Tabella2[[#This Row],[ACT START]]</f>
        <v>0.60416666666666663</v>
      </c>
      <c r="BN6832" s="136">
        <f>Tabella2[[#This Row],[ACT STOP]]</f>
        <v>0.64583333333333337</v>
      </c>
      <c r="BO6832" s="101"/>
      <c r="BR6832" s="109" t="str">
        <f t="shared" si="128"/>
        <v>SH-25-6821</v>
      </c>
      <c r="BS6832" s="109" t="s">
        <v>372</v>
      </c>
      <c r="BT6832" t="str">
        <f>Tabella2[[#This Row],[OUTCOME]]</f>
        <v>SDC</v>
      </c>
      <c r="BU6832" t="str">
        <f>_xlfn.CONCAT(Tabella2[[#This Row],[NAME SP]],Tabella2[[#This Row],[ID SP]]," - ",Tabella2[[#This Row],[SYLLABUS NO]])</f>
        <v>Support IFTS - SUPP</v>
      </c>
    </row>
    <row r="6833" spans="1:74" hidden="1">
      <c r="A6833" s="103" t="s">
        <v>14064</v>
      </c>
      <c r="B6833" s="102">
        <v>45986</v>
      </c>
      <c r="C6833" s="104">
        <f>_xlfn.ISOWEEKNUM(Tabella2[[#This Row],[Date]])</f>
        <v>48</v>
      </c>
      <c r="D6833" s="104" t="s">
        <v>13295</v>
      </c>
      <c r="E6833" s="104" t="s">
        <v>284</v>
      </c>
      <c r="F6833" s="104">
        <v>109</v>
      </c>
      <c r="G6833" s="104" t="s">
        <v>284</v>
      </c>
      <c r="H6833" s="105">
        <v>50</v>
      </c>
      <c r="I6833" s="104"/>
      <c r="J6833" s="104" t="s">
        <v>258</v>
      </c>
      <c r="K6833" s="104" t="s">
        <v>81</v>
      </c>
      <c r="L6833" s="104" t="s">
        <v>259</v>
      </c>
      <c r="M6833" s="104" t="s">
        <v>276</v>
      </c>
      <c r="N6833" s="104"/>
      <c r="O6833" s="106"/>
      <c r="P6833" s="111" t="s">
        <v>2613</v>
      </c>
      <c r="Q6833" s="153" t="s">
        <v>343</v>
      </c>
      <c r="R6833" s="153" t="s">
        <v>344</v>
      </c>
      <c r="S6833" s="153">
        <f>Tabella2[[#This Row],[PLD STOP]]-Tabella2[[#This Row],[PLD START]]</f>
        <v>4.166666666666663E-2</v>
      </c>
      <c r="T6833" s="153" t="s">
        <v>343</v>
      </c>
      <c r="U6833" s="153" t="s">
        <v>344</v>
      </c>
      <c r="V6833" s="153">
        <f>IF(ISBLANK(T6833),"",Tabella2[[#This Row],[ACT STOP]]-Tabella2[[#This Row],[ACT START]])</f>
        <v>4.166666666666663E-2</v>
      </c>
      <c r="W6833" s="104" t="s">
        <v>92</v>
      </c>
      <c r="X6833" s="104" t="s">
        <v>91</v>
      </c>
      <c r="Y6833" s="110"/>
      <c r="Z6833" s="106"/>
      <c r="AA6833" s="104"/>
      <c r="AB6833" s="107"/>
      <c r="AC6833" s="72">
        <f>IF(OR(Tabella2[[#This Row],[OUTCOME]]="DCO",Tabella2[[#This Row],[OUTCOME]]="SDC"),1,0)</f>
        <v>1</v>
      </c>
      <c r="AH6833" s="70"/>
      <c r="AI6833" s="70"/>
      <c r="AJ6833">
        <f>IF(OR(Tabella2[[#This Row],[OUTCOME]]="DNCO", Tabella2[[#This Row],[OUTCOME]]="SDNC"),1,0)</f>
        <v>0</v>
      </c>
      <c r="AL6833" s="70"/>
      <c r="BM6833" s="135" t="str">
        <f>Tabella2[[#This Row],[ACT START]]</f>
        <v>14:35</v>
      </c>
      <c r="BN6833" s="136" t="str">
        <f>Tabella2[[#This Row],[ACT STOP]]</f>
        <v>15:35</v>
      </c>
      <c r="BO6833" s="101"/>
      <c r="BR6833" s="109" t="str">
        <f t="shared" si="128"/>
        <v>SH-25-6822</v>
      </c>
      <c r="BS6833" s="109" t="s">
        <v>1763</v>
      </c>
      <c r="BT6833" t="str">
        <f>Tabella2[[#This Row],[OUTCOME]]</f>
        <v>DCO</v>
      </c>
      <c r="BU6833" t="str">
        <f>_xlfn.CONCAT(Tabella2[[#This Row],[NAME SP]],Tabella2[[#This Row],[ID SP]]," - ",Tabella2[[#This Row],[SYLLABUS NO]])</f>
        <v>IFTS109 - PT FAM01</v>
      </c>
      <c r="BV6833" t="s">
        <v>14031</v>
      </c>
    </row>
    <row r="6834" spans="1:74" hidden="1">
      <c r="A6834" s="103" t="s">
        <v>14065</v>
      </c>
      <c r="B6834" s="102">
        <v>45986</v>
      </c>
      <c r="C6834" s="104">
        <f>_xlfn.ISOWEEKNUM(Tabella2[[#This Row],[Date]])</f>
        <v>48</v>
      </c>
      <c r="D6834" s="104" t="s">
        <v>13295</v>
      </c>
      <c r="E6834" s="104" t="s">
        <v>284</v>
      </c>
      <c r="F6834" s="104">
        <v>109</v>
      </c>
      <c r="G6834" s="104" t="s">
        <v>257</v>
      </c>
      <c r="H6834" s="105">
        <v>32</v>
      </c>
      <c r="I6834" s="104"/>
      <c r="J6834" s="104" t="s">
        <v>258</v>
      </c>
      <c r="K6834" s="104" t="s">
        <v>77</v>
      </c>
      <c r="L6834" s="104" t="s">
        <v>259</v>
      </c>
      <c r="M6834" s="104" t="s">
        <v>276</v>
      </c>
      <c r="N6834" s="104"/>
      <c r="O6834" s="106"/>
      <c r="P6834" s="111" t="s">
        <v>2613</v>
      </c>
      <c r="Q6834" s="153" t="s">
        <v>343</v>
      </c>
      <c r="R6834" s="153" t="s">
        <v>344</v>
      </c>
      <c r="S6834" s="153">
        <f>Tabella2[[#This Row],[PLD STOP]]-Tabella2[[#This Row],[PLD START]]</f>
        <v>4.166666666666663E-2</v>
      </c>
      <c r="T6834" s="153" t="s">
        <v>343</v>
      </c>
      <c r="U6834" s="153" t="s">
        <v>344</v>
      </c>
      <c r="V6834" s="153">
        <f>IF(ISBLANK(T6834),"",Tabella2[[#This Row],[ACT STOP]]-Tabella2[[#This Row],[ACT START]])</f>
        <v>4.166666666666663E-2</v>
      </c>
      <c r="W6834" s="104" t="s">
        <v>92</v>
      </c>
      <c r="X6834" s="104" t="s">
        <v>91</v>
      </c>
      <c r="Y6834" s="110" t="s">
        <v>14111</v>
      </c>
      <c r="Z6834" s="106"/>
      <c r="AA6834" s="104"/>
      <c r="AB6834" s="107"/>
      <c r="AC6834" s="72">
        <f>IF(OR(Tabella2[[#This Row],[OUTCOME]]="DCO",Tabella2[[#This Row],[OUTCOME]]="SDC"),1,0)</f>
        <v>1</v>
      </c>
      <c r="AH6834" s="70"/>
      <c r="AI6834" s="70"/>
      <c r="AJ6834">
        <f>IF(OR(Tabella2[[#This Row],[OUTCOME]]="DNCO", Tabella2[[#This Row],[OUTCOME]]="SDNC"),1,0)</f>
        <v>0</v>
      </c>
      <c r="AL6834" s="70"/>
      <c r="BL6834" t="s">
        <v>14072</v>
      </c>
      <c r="BM6834" s="135" t="str">
        <f>Tabella2[[#This Row],[ACT START]]</f>
        <v>14:35</v>
      </c>
      <c r="BN6834" s="136" t="str">
        <f>Tabella2[[#This Row],[ACT STOP]]</f>
        <v>15:35</v>
      </c>
      <c r="BO6834" s="101"/>
      <c r="BR6834" s="109" t="str">
        <f t="shared" si="128"/>
        <v>SH-25-6823</v>
      </c>
      <c r="BS6834" s="109" t="s">
        <v>356</v>
      </c>
      <c r="BT6834" t="str">
        <f>Tabella2[[#This Row],[OUTCOME]]</f>
        <v>DCO</v>
      </c>
      <c r="BU6834" t="str">
        <f>_xlfn.CONCAT(Tabella2[[#This Row],[NAME SP]],Tabella2[[#This Row],[ID SP]]," - ",Tabella2[[#This Row],[SYLLABUS NO]])</f>
        <v>IFTS109 - PT FAM01</v>
      </c>
      <c r="BV6834" t="s">
        <v>13292</v>
      </c>
    </row>
    <row r="6835" spans="1:74" hidden="1">
      <c r="A6835" s="103" t="s">
        <v>14073</v>
      </c>
      <c r="B6835" s="102">
        <v>45987</v>
      </c>
      <c r="C6835" s="104">
        <f>_xlfn.ISOWEEKNUM(Tabella2[[#This Row],[Date]])</f>
        <v>48</v>
      </c>
      <c r="D6835" s="104" t="s">
        <v>817</v>
      </c>
      <c r="E6835" s="104" t="s">
        <v>284</v>
      </c>
      <c r="F6835" s="104">
        <v>74</v>
      </c>
      <c r="G6835" s="104" t="s">
        <v>257</v>
      </c>
      <c r="H6835" s="105">
        <v>17</v>
      </c>
      <c r="I6835" s="104"/>
      <c r="J6835" s="104" t="s">
        <v>258</v>
      </c>
      <c r="K6835" s="104" t="s">
        <v>79</v>
      </c>
      <c r="L6835" s="104" t="s">
        <v>299</v>
      </c>
      <c r="M6835" s="104" t="s">
        <v>386</v>
      </c>
      <c r="N6835" s="104"/>
      <c r="O6835" s="108" t="str">
        <f>A6836</f>
        <v>19241</v>
      </c>
      <c r="P6835" s="111" t="s">
        <v>391</v>
      </c>
      <c r="Q6835" s="153" t="s">
        <v>307</v>
      </c>
      <c r="R6835" s="153" t="s">
        <v>308</v>
      </c>
      <c r="S6835" s="153">
        <f>Tabella2[[#This Row],[PLD STOP]]-Tabella2[[#This Row],[PLD START]]</f>
        <v>4.1666666666666685E-2</v>
      </c>
      <c r="T6835" s="153" t="s">
        <v>307</v>
      </c>
      <c r="U6835" s="153" t="s">
        <v>308</v>
      </c>
      <c r="V6835" s="153">
        <f>IF(ISBLANK(T6835),"",Tabella2[[#This Row],[ACT STOP]]-Tabella2[[#This Row],[ACT START]])</f>
        <v>4.1666666666666685E-2</v>
      </c>
      <c r="W6835" s="104" t="s">
        <v>92</v>
      </c>
      <c r="X6835" s="104" t="s">
        <v>91</v>
      </c>
      <c r="Y6835" s="110"/>
      <c r="Z6835" s="106"/>
      <c r="AA6835" s="104"/>
      <c r="AB6835" s="107"/>
      <c r="AC6835" s="72">
        <f>IF(OR(Tabella2[[#This Row],[OUTCOME]]="DCO",Tabella2[[#This Row],[OUTCOME]]="SDC"),1,0)</f>
        <v>1</v>
      </c>
      <c r="AH6835" s="70"/>
      <c r="AI6835" s="70"/>
      <c r="AJ6835">
        <f>IF(OR(Tabella2[[#This Row],[OUTCOME]]="DNCO", Tabella2[[#This Row],[OUTCOME]]="SDNC"),1,0)</f>
        <v>0</v>
      </c>
      <c r="AL6835" s="70"/>
      <c r="BM6835" s="135" t="str">
        <f>Tabella2[[#This Row],[ACT START]]</f>
        <v>07:05</v>
      </c>
      <c r="BN6835" s="136" t="str">
        <f>Tabella2[[#This Row],[ACT STOP]]</f>
        <v>08:05</v>
      </c>
      <c r="BO6835" s="101"/>
      <c r="BR6835" s="109" t="str">
        <f t="shared" ref="BR6835:BR6870" si="129">_xlfn.CONCAT(LEFT(BR6834,6),TEXT(RIGHT(BR6834,4)+1,"0000"))</f>
        <v>SH-25-6824</v>
      </c>
      <c r="BS6835" s="109" t="s">
        <v>393</v>
      </c>
      <c r="BT6835" t="str">
        <f>Tabella2[[#This Row],[OUTCOME]]</f>
        <v>DCO</v>
      </c>
      <c r="BU6835" t="str">
        <f>_xlfn.CONCAT(Tabella2[[#This Row],[NAME SP]],Tabella2[[#This Row],[ID SP]]," - ",Tabella2[[#This Row],[SYLLABUS NO]])</f>
        <v>IFTS74 - NET QRA01</v>
      </c>
      <c r="BV6835" t="s">
        <v>11990</v>
      </c>
    </row>
    <row r="6836" spans="1:74" hidden="1">
      <c r="A6836" s="103" t="s">
        <v>14075</v>
      </c>
      <c r="B6836" s="102">
        <v>45987</v>
      </c>
      <c r="C6836" s="104">
        <f>_xlfn.ISOWEEKNUM(Tabella2[[#This Row],[Date]])</f>
        <v>48</v>
      </c>
      <c r="D6836" s="104" t="s">
        <v>817</v>
      </c>
      <c r="E6836" s="104" t="s">
        <v>284</v>
      </c>
      <c r="F6836" s="104">
        <v>72</v>
      </c>
      <c r="G6836" s="104" t="s">
        <v>284</v>
      </c>
      <c r="H6836" s="105">
        <v>9</v>
      </c>
      <c r="I6836" s="104"/>
      <c r="J6836" s="104" t="s">
        <v>258</v>
      </c>
      <c r="K6836" s="104" t="s">
        <v>78</v>
      </c>
      <c r="L6836" s="104" t="s">
        <v>299</v>
      </c>
      <c r="M6836" s="104" t="s">
        <v>386</v>
      </c>
      <c r="N6836" s="104"/>
      <c r="O6836" s="108" t="str">
        <f>A6835</f>
        <v>19240</v>
      </c>
      <c r="P6836" s="111" t="s">
        <v>391</v>
      </c>
      <c r="Q6836" s="153" t="s">
        <v>307</v>
      </c>
      <c r="R6836" s="153" t="s">
        <v>308</v>
      </c>
      <c r="S6836" s="153">
        <f>Tabella2[[#This Row],[PLD STOP]]-Tabella2[[#This Row],[PLD START]]</f>
        <v>4.1666666666666685E-2</v>
      </c>
      <c r="T6836" s="153" t="s">
        <v>307</v>
      </c>
      <c r="U6836" s="153" t="s">
        <v>308</v>
      </c>
      <c r="V6836" s="153">
        <f>IF(ISBLANK(T6836),"",Tabella2[[#This Row],[ACT STOP]]-Tabella2[[#This Row],[ACT START]])</f>
        <v>4.1666666666666685E-2</v>
      </c>
      <c r="W6836" s="104" t="s">
        <v>92</v>
      </c>
      <c r="X6836" s="104" t="s">
        <v>91</v>
      </c>
      <c r="Y6836" s="110"/>
      <c r="Z6836" s="106"/>
      <c r="AA6836" s="104"/>
      <c r="AB6836" s="107"/>
      <c r="AC6836" s="72">
        <f>IF(OR(Tabella2[[#This Row],[OUTCOME]]="DCO",Tabella2[[#This Row],[OUTCOME]]="SDC"),1,0)</f>
        <v>1</v>
      </c>
      <c r="AH6836" s="70"/>
      <c r="AI6836" s="70"/>
      <c r="AJ6836">
        <f>IF(OR(Tabella2[[#This Row],[OUTCOME]]="DNCO", Tabella2[[#This Row],[OUTCOME]]="SDNC"),1,0)</f>
        <v>0</v>
      </c>
      <c r="AL6836" s="70"/>
      <c r="BM6836" s="135" t="str">
        <f>Tabella2[[#This Row],[ACT START]]</f>
        <v>07:05</v>
      </c>
      <c r="BN6836" s="136" t="str">
        <f>Tabella2[[#This Row],[ACT STOP]]</f>
        <v>08:05</v>
      </c>
      <c r="BO6836" s="101"/>
      <c r="BR6836" s="109" t="str">
        <f t="shared" si="129"/>
        <v>SH-25-6825</v>
      </c>
      <c r="BS6836" s="109" t="s">
        <v>339</v>
      </c>
      <c r="BT6836" t="str">
        <f>Tabella2[[#This Row],[OUTCOME]]</f>
        <v>DCO</v>
      </c>
      <c r="BU6836" t="str">
        <f>_xlfn.CONCAT(Tabella2[[#This Row],[NAME SP]],Tabella2[[#This Row],[ID SP]]," - ",Tabella2[[#This Row],[SYLLABUS NO]])</f>
        <v>IFTS72 - NET QRA01</v>
      </c>
      <c r="BV6836" t="s">
        <v>11975</v>
      </c>
    </row>
    <row r="6837" spans="1:74" hidden="1">
      <c r="A6837" s="103" t="s">
        <v>14076</v>
      </c>
      <c r="B6837" s="102">
        <v>45987</v>
      </c>
      <c r="C6837" s="104">
        <f>_xlfn.ISOWEEKNUM(Tabella2[[#This Row],[Date]])</f>
        <v>48</v>
      </c>
      <c r="D6837" s="104" t="s">
        <v>13042</v>
      </c>
      <c r="E6837" s="104" t="s">
        <v>284</v>
      </c>
      <c r="F6837" s="104">
        <v>99</v>
      </c>
      <c r="G6837" s="104" t="s">
        <v>284</v>
      </c>
      <c r="H6837" s="105">
        <v>23</v>
      </c>
      <c r="I6837" s="104"/>
      <c r="J6837" s="104" t="s">
        <v>258</v>
      </c>
      <c r="K6837" s="104" t="s">
        <v>83</v>
      </c>
      <c r="L6837" s="104" t="s">
        <v>259</v>
      </c>
      <c r="M6837" s="104" t="s">
        <v>276</v>
      </c>
      <c r="N6837" s="104"/>
      <c r="O6837" s="106"/>
      <c r="P6837" s="111" t="s">
        <v>2716</v>
      </c>
      <c r="Q6837" s="153" t="s">
        <v>307</v>
      </c>
      <c r="R6837" s="153" t="s">
        <v>308</v>
      </c>
      <c r="S6837" s="153">
        <f>Tabella2[[#This Row],[PLD STOP]]-Tabella2[[#This Row],[PLD START]]</f>
        <v>4.1666666666666685E-2</v>
      </c>
      <c r="T6837" s="153" t="s">
        <v>307</v>
      </c>
      <c r="U6837" s="153" t="s">
        <v>308</v>
      </c>
      <c r="V6837" s="153">
        <f>IF(ISBLANK(T6837),"",Tabella2[[#This Row],[ACT STOP]]-Tabella2[[#This Row],[ACT START]])</f>
        <v>4.1666666666666685E-2</v>
      </c>
      <c r="W6837" s="104" t="s">
        <v>92</v>
      </c>
      <c r="X6837" s="104" t="s">
        <v>91</v>
      </c>
      <c r="Y6837" s="110"/>
      <c r="Z6837" s="106"/>
      <c r="AA6837" s="104"/>
      <c r="AB6837" s="107"/>
      <c r="AC6837" s="72">
        <f>IF(OR(Tabella2[[#This Row],[OUTCOME]]="DCO",Tabella2[[#This Row],[OUTCOME]]="SDC"),1,0)</f>
        <v>1</v>
      </c>
      <c r="AH6837" s="70"/>
      <c r="AI6837" s="70"/>
      <c r="AJ6837">
        <f>IF(OR(Tabella2[[#This Row],[OUTCOME]]="DNCO", Tabella2[[#This Row],[OUTCOME]]="SDNC"),1,0)</f>
        <v>0</v>
      </c>
      <c r="AL6837" s="70"/>
      <c r="BM6837" s="135" t="str">
        <f>Tabella2[[#This Row],[ACT START]]</f>
        <v>07:05</v>
      </c>
      <c r="BN6837" s="136" t="str">
        <f>Tabella2[[#This Row],[ACT STOP]]</f>
        <v>08:05</v>
      </c>
      <c r="BO6837" s="101"/>
      <c r="BR6837" s="109" t="str">
        <f t="shared" si="129"/>
        <v>SH-25-6826</v>
      </c>
      <c r="BS6837" s="109" t="s">
        <v>358</v>
      </c>
      <c r="BT6837" t="str">
        <f>Tabella2[[#This Row],[OUTCOME]]</f>
        <v>DCO</v>
      </c>
      <c r="BU6837" t="str">
        <f>_xlfn.CONCAT(Tabella2[[#This Row],[NAME SP]],Tabella2[[#This Row],[ID SP]]," - ",Tabella2[[#This Row],[SYLLABUS NO]])</f>
        <v>IFTS99 - PT FAM02</v>
      </c>
      <c r="BV6837" t="s">
        <v>14029</v>
      </c>
    </row>
    <row r="6838" spans="1:74" hidden="1">
      <c r="A6838" s="103" t="s">
        <v>14077</v>
      </c>
      <c r="B6838" s="102">
        <v>45987</v>
      </c>
      <c r="C6838" s="104">
        <f>_xlfn.ISOWEEKNUM(Tabella2[[#This Row],[Date]])</f>
        <v>48</v>
      </c>
      <c r="D6838" s="104" t="s">
        <v>13289</v>
      </c>
      <c r="E6838" s="104" t="s">
        <v>327</v>
      </c>
      <c r="F6838" s="104">
        <v>93</v>
      </c>
      <c r="G6838" s="104" t="s">
        <v>257</v>
      </c>
      <c r="H6838" s="105">
        <v>12</v>
      </c>
      <c r="I6838" s="104" t="s">
        <v>258</v>
      </c>
      <c r="J6838" s="104"/>
      <c r="K6838" s="104" t="s">
        <v>80</v>
      </c>
      <c r="L6838" s="104" t="s">
        <v>259</v>
      </c>
      <c r="M6838" s="104" t="s">
        <v>276</v>
      </c>
      <c r="N6838" s="104"/>
      <c r="O6838" s="106"/>
      <c r="P6838" s="111" t="s">
        <v>2693</v>
      </c>
      <c r="Q6838" s="153" t="s">
        <v>307</v>
      </c>
      <c r="R6838" s="153" t="s">
        <v>308</v>
      </c>
      <c r="S6838" s="153">
        <f>Tabella2[[#This Row],[PLD STOP]]-Tabella2[[#This Row],[PLD START]]</f>
        <v>4.1666666666666685E-2</v>
      </c>
      <c r="T6838" s="153" t="s">
        <v>307</v>
      </c>
      <c r="U6838" s="153" t="s">
        <v>308</v>
      </c>
      <c r="V6838" s="153">
        <f>IF(ISBLANK(T6838),"",Tabella2[[#This Row],[ACT STOP]]-Tabella2[[#This Row],[ACT START]])</f>
        <v>4.1666666666666685E-2</v>
      </c>
      <c r="W6838" s="104" t="s">
        <v>92</v>
      </c>
      <c r="X6838" s="104" t="s">
        <v>91</v>
      </c>
      <c r="Y6838" s="110"/>
      <c r="Z6838" s="106"/>
      <c r="AA6838" s="104"/>
      <c r="AB6838" s="107"/>
      <c r="AC6838" s="72">
        <f>IF(OR(Tabella2[[#This Row],[OUTCOME]]="DCO",Tabella2[[#This Row],[OUTCOME]]="SDC"),1,0)</f>
        <v>1</v>
      </c>
      <c r="AH6838" s="70"/>
      <c r="AI6838" s="70"/>
      <c r="AJ6838">
        <f>IF(OR(Tabella2[[#This Row],[OUTCOME]]="DNCO", Tabella2[[#This Row],[OUTCOME]]="SDNC"),1,0)</f>
        <v>0</v>
      </c>
      <c r="AL6838" s="70"/>
      <c r="BM6838" s="135" t="str">
        <f>Tabella2[[#This Row],[ACT START]]</f>
        <v>07:05</v>
      </c>
      <c r="BN6838" s="136" t="str">
        <f>Tabella2[[#This Row],[ACT STOP]]</f>
        <v>08:05</v>
      </c>
      <c r="BO6838" s="101"/>
      <c r="BR6838" s="109" t="str">
        <f t="shared" si="129"/>
        <v>SH-25-6827</v>
      </c>
      <c r="BS6838" s="109" t="s">
        <v>266</v>
      </c>
      <c r="BT6838" t="str">
        <f>Tabella2[[#This Row],[OUTCOME]]</f>
        <v>DCO</v>
      </c>
      <c r="BU6838" t="str">
        <f>_xlfn.CONCAT(Tabella2[[#This Row],[NAME SP]],Tabella2[[#This Row],[ID SP]]," - ",Tabella2[[#This Row],[SYLLABUS NO]])</f>
        <v>AMI93 - SD FAM02</v>
      </c>
      <c r="BV6838" t="s">
        <v>14018</v>
      </c>
    </row>
    <row r="6839" spans="1:74" hidden="1">
      <c r="A6839" s="103" t="s">
        <v>14078</v>
      </c>
      <c r="B6839" s="102">
        <v>45987</v>
      </c>
      <c r="C6839" s="104">
        <f>_xlfn.ISOWEEKNUM(Tabella2[[#This Row],[Date]])</f>
        <v>48</v>
      </c>
      <c r="D6839" s="104" t="s">
        <v>13044</v>
      </c>
      <c r="E6839" s="104" t="s">
        <v>284</v>
      </c>
      <c r="F6839" s="104">
        <v>101</v>
      </c>
      <c r="G6839" s="104" t="s">
        <v>257</v>
      </c>
      <c r="H6839" s="105">
        <v>13</v>
      </c>
      <c r="I6839" s="104" t="s">
        <v>258</v>
      </c>
      <c r="J6839" s="104"/>
      <c r="K6839" s="104" t="s">
        <v>81</v>
      </c>
      <c r="L6839" s="104" t="s">
        <v>259</v>
      </c>
      <c r="M6839" s="104" t="s">
        <v>276</v>
      </c>
      <c r="N6839" s="104"/>
      <c r="O6839" s="106"/>
      <c r="P6839" s="111" t="s">
        <v>2716</v>
      </c>
      <c r="Q6839" s="153" t="s">
        <v>307</v>
      </c>
      <c r="R6839" s="153" t="s">
        <v>308</v>
      </c>
      <c r="S6839" s="153">
        <f>Tabella2[[#This Row],[PLD STOP]]-Tabella2[[#This Row],[PLD START]]</f>
        <v>4.1666666666666685E-2</v>
      </c>
      <c r="T6839" s="153" t="s">
        <v>307</v>
      </c>
      <c r="U6839" s="153" t="s">
        <v>308</v>
      </c>
      <c r="V6839" s="153">
        <f>IF(ISBLANK(T6839),"",Tabella2[[#This Row],[ACT STOP]]-Tabella2[[#This Row],[ACT START]])</f>
        <v>4.1666666666666685E-2</v>
      </c>
      <c r="W6839" s="104" t="s">
        <v>92</v>
      </c>
      <c r="X6839" s="104" t="s">
        <v>91</v>
      </c>
      <c r="Y6839" s="110"/>
      <c r="Z6839" s="106"/>
      <c r="AA6839" s="104"/>
      <c r="AB6839" s="107"/>
      <c r="AC6839" s="72">
        <f>IF(OR(Tabella2[[#This Row],[OUTCOME]]="DCO",Tabella2[[#This Row],[OUTCOME]]="SDC"),1,0)</f>
        <v>1</v>
      </c>
      <c r="AH6839" s="70"/>
      <c r="AI6839" s="70"/>
      <c r="AJ6839">
        <f>IF(OR(Tabella2[[#This Row],[OUTCOME]]="DNCO", Tabella2[[#This Row],[OUTCOME]]="SDNC"),1,0)</f>
        <v>0</v>
      </c>
      <c r="AL6839" s="70"/>
      <c r="BM6839" s="135" t="str">
        <f>Tabella2[[#This Row],[ACT START]]</f>
        <v>07:05</v>
      </c>
      <c r="BN6839" s="136" t="str">
        <f>Tabella2[[#This Row],[ACT STOP]]</f>
        <v>08:05</v>
      </c>
      <c r="BO6839" s="101"/>
      <c r="BR6839" s="109" t="str">
        <f t="shared" si="129"/>
        <v>SH-25-6828</v>
      </c>
      <c r="BS6839" s="109" t="s">
        <v>427</v>
      </c>
      <c r="BT6839" t="str">
        <f>Tabella2[[#This Row],[OUTCOME]]</f>
        <v>DCO</v>
      </c>
      <c r="BU6839" t="str">
        <f>_xlfn.CONCAT(Tabella2[[#This Row],[NAME SP]],Tabella2[[#This Row],[ID SP]]," - ",Tabella2[[#This Row],[SYLLABUS NO]])</f>
        <v>IFTS101 - PT FAM02</v>
      </c>
      <c r="BV6839" t="s">
        <v>13045</v>
      </c>
    </row>
    <row r="6840" spans="1:74" hidden="1">
      <c r="A6840" s="103" t="s">
        <v>14079</v>
      </c>
      <c r="B6840" s="102">
        <v>45987</v>
      </c>
      <c r="C6840" s="104">
        <f>_xlfn.ISOWEEKNUM(Tabella2[[#This Row],[Date]])</f>
        <v>48</v>
      </c>
      <c r="D6840" s="104" t="s">
        <v>13044</v>
      </c>
      <c r="E6840" s="104" t="s">
        <v>284</v>
      </c>
      <c r="F6840" s="104">
        <v>102</v>
      </c>
      <c r="G6840" s="104" t="s">
        <v>257</v>
      </c>
      <c r="H6840" s="105">
        <v>2</v>
      </c>
      <c r="I6840" s="104" t="s">
        <v>258</v>
      </c>
      <c r="J6840" s="104"/>
      <c r="K6840" s="104" t="s">
        <v>75</v>
      </c>
      <c r="L6840" s="104" t="s">
        <v>259</v>
      </c>
      <c r="M6840" s="104" t="s">
        <v>276</v>
      </c>
      <c r="N6840" s="104"/>
      <c r="O6840" s="106"/>
      <c r="P6840" s="111" t="s">
        <v>2716</v>
      </c>
      <c r="Q6840" s="153" t="s">
        <v>307</v>
      </c>
      <c r="R6840" s="153" t="s">
        <v>308</v>
      </c>
      <c r="S6840" s="153">
        <f>Tabella2[[#This Row],[PLD STOP]]-Tabella2[[#This Row],[PLD START]]</f>
        <v>4.1666666666666685E-2</v>
      </c>
      <c r="T6840" s="153" t="s">
        <v>307</v>
      </c>
      <c r="U6840" s="153" t="s">
        <v>308</v>
      </c>
      <c r="V6840" s="153">
        <f>IF(ISBLANK(T6840),"",Tabella2[[#This Row],[ACT STOP]]-Tabella2[[#This Row],[ACT START]])</f>
        <v>4.1666666666666685E-2</v>
      </c>
      <c r="W6840" s="104" t="s">
        <v>92</v>
      </c>
      <c r="X6840" s="104" t="s">
        <v>91</v>
      </c>
      <c r="Y6840" s="110"/>
      <c r="Z6840" s="106"/>
      <c r="AA6840" s="104"/>
      <c r="AB6840" s="107"/>
      <c r="AC6840" s="72">
        <f>IF(OR(Tabella2[[#This Row],[OUTCOME]]="DCO",Tabella2[[#This Row],[OUTCOME]]="SDC"),1,0)</f>
        <v>1</v>
      </c>
      <c r="AH6840" s="70"/>
      <c r="AI6840" s="70"/>
      <c r="AJ6840">
        <f>IF(OR(Tabella2[[#This Row],[OUTCOME]]="DNCO", Tabella2[[#This Row],[OUTCOME]]="SDNC"),1,0)</f>
        <v>0</v>
      </c>
      <c r="AL6840" s="70"/>
      <c r="BM6840" s="135" t="str">
        <f>Tabella2[[#This Row],[ACT START]]</f>
        <v>07:05</v>
      </c>
      <c r="BN6840" s="136" t="str">
        <f>Tabella2[[#This Row],[ACT STOP]]</f>
        <v>08:05</v>
      </c>
      <c r="BO6840" s="101"/>
      <c r="BR6840" s="109" t="str">
        <f t="shared" si="129"/>
        <v>SH-25-6829</v>
      </c>
      <c r="BS6840" s="109" t="s">
        <v>368</v>
      </c>
      <c r="BT6840" t="str">
        <f>Tabella2[[#This Row],[OUTCOME]]</f>
        <v>DCO</v>
      </c>
      <c r="BU6840" t="str">
        <f>_xlfn.CONCAT(Tabella2[[#This Row],[NAME SP]],Tabella2[[#This Row],[ID SP]]," - ",Tabella2[[#This Row],[SYLLABUS NO]])</f>
        <v>IFTS102 - PT FAM02</v>
      </c>
      <c r="BV6840" t="s">
        <v>13046</v>
      </c>
    </row>
    <row r="6841" spans="1:74" hidden="1">
      <c r="A6841" s="103" t="s">
        <v>14080</v>
      </c>
      <c r="B6841" s="102">
        <v>45987</v>
      </c>
      <c r="C6841" s="104">
        <f>_xlfn.ISOWEEKNUM(Tabella2[[#This Row],[Date]])</f>
        <v>48</v>
      </c>
      <c r="D6841" s="104" t="s">
        <v>6396</v>
      </c>
      <c r="E6841" s="104" t="s">
        <v>256</v>
      </c>
      <c r="F6841" s="104">
        <v>71</v>
      </c>
      <c r="G6841" s="104" t="s">
        <v>257</v>
      </c>
      <c r="H6841" s="105">
        <v>32</v>
      </c>
      <c r="I6841" s="104"/>
      <c r="J6841" s="104" t="s">
        <v>258</v>
      </c>
      <c r="K6841" s="104" t="s">
        <v>79</v>
      </c>
      <c r="L6841" s="104" t="s">
        <v>299</v>
      </c>
      <c r="M6841" s="104" t="s">
        <v>276</v>
      </c>
      <c r="N6841" s="104"/>
      <c r="O6841" s="108" t="str">
        <f>A6842</f>
        <v>19247</v>
      </c>
      <c r="P6841" s="111" t="s">
        <v>2205</v>
      </c>
      <c r="Q6841" s="153" t="s">
        <v>330</v>
      </c>
      <c r="R6841" s="153" t="s">
        <v>331</v>
      </c>
      <c r="S6841" s="153">
        <f>Tabella2[[#This Row],[PLD STOP]]-Tabella2[[#This Row],[PLD START]]</f>
        <v>4.1666666666666685E-2</v>
      </c>
      <c r="T6841" s="153" t="s">
        <v>330</v>
      </c>
      <c r="U6841" s="153" t="s">
        <v>331</v>
      </c>
      <c r="V6841" s="153">
        <f>IF(ISBLANK(T6841),"",Tabella2[[#This Row],[ACT STOP]]-Tabella2[[#This Row],[ACT START]])</f>
        <v>4.1666666666666685E-2</v>
      </c>
      <c r="W6841" s="104" t="s">
        <v>92</v>
      </c>
      <c r="X6841" s="104" t="s">
        <v>91</v>
      </c>
      <c r="Y6841" s="110"/>
      <c r="Z6841" s="106"/>
      <c r="AA6841" s="104"/>
      <c r="AB6841" s="107"/>
      <c r="AC6841" s="72">
        <f>IF(OR(Tabella2[[#This Row],[OUTCOME]]="DCO",Tabella2[[#This Row],[OUTCOME]]="SDC"),1,0)</f>
        <v>1</v>
      </c>
      <c r="AH6841" s="70"/>
      <c r="AI6841" s="70"/>
      <c r="AJ6841">
        <f>IF(OR(Tabella2[[#This Row],[OUTCOME]]="DNCO", Tabella2[[#This Row],[OUTCOME]]="SDNC"),1,0)</f>
        <v>0</v>
      </c>
      <c r="AL6841" s="70"/>
      <c r="BM6841" s="135" t="str">
        <f>Tabella2[[#This Row],[ACT START]]</f>
        <v>08:35</v>
      </c>
      <c r="BN6841" s="136" t="str">
        <f>Tabella2[[#This Row],[ACT STOP]]</f>
        <v>09:35</v>
      </c>
      <c r="BO6841" s="101"/>
      <c r="BR6841" s="109" t="str">
        <f t="shared" si="129"/>
        <v>SH-25-6830</v>
      </c>
      <c r="BS6841" s="109" t="s">
        <v>356</v>
      </c>
      <c r="BT6841" t="str">
        <f>Tabella2[[#This Row],[OUTCOME]]</f>
        <v>DCO</v>
      </c>
      <c r="BU6841" t="str">
        <f>_xlfn.CONCAT(Tabella2[[#This Row],[NAME SP]],Tabella2[[#This Row],[ID SP]]," - ",Tabella2[[#This Row],[SYLLABUS NO]])</f>
        <v>QATAR71 - FMSC OBFM01</v>
      </c>
      <c r="BV6841" t="s">
        <v>12153</v>
      </c>
    </row>
    <row r="6842" spans="1:74" hidden="1">
      <c r="A6842" s="103" t="s">
        <v>14081</v>
      </c>
      <c r="B6842" s="102">
        <v>45987</v>
      </c>
      <c r="C6842" s="104">
        <f>_xlfn.ISOWEEKNUM(Tabella2[[#This Row],[Date]])</f>
        <v>48</v>
      </c>
      <c r="D6842" s="104" t="s">
        <v>195</v>
      </c>
      <c r="E6842" s="104" t="s">
        <v>298</v>
      </c>
      <c r="F6842" s="104"/>
      <c r="G6842" s="104" t="s">
        <v>257</v>
      </c>
      <c r="H6842" s="105">
        <v>5</v>
      </c>
      <c r="I6842" s="104"/>
      <c r="J6842" s="104" t="s">
        <v>258</v>
      </c>
      <c r="K6842" s="104" t="s">
        <v>78</v>
      </c>
      <c r="L6842" s="104" t="s">
        <v>299</v>
      </c>
      <c r="M6842" s="104" t="s">
        <v>276</v>
      </c>
      <c r="N6842" s="104"/>
      <c r="O6842" s="108" t="str">
        <f>A6841</f>
        <v>19246</v>
      </c>
      <c r="P6842" s="111" t="s">
        <v>300</v>
      </c>
      <c r="Q6842" s="153" t="s">
        <v>330</v>
      </c>
      <c r="R6842" s="153" t="s">
        <v>331</v>
      </c>
      <c r="S6842" s="153">
        <f>Tabella2[[#This Row],[PLD STOP]]-Tabella2[[#This Row],[PLD START]]</f>
        <v>4.1666666666666685E-2</v>
      </c>
      <c r="T6842" s="153" t="s">
        <v>330</v>
      </c>
      <c r="U6842" s="153" t="s">
        <v>331</v>
      </c>
      <c r="V6842" s="153">
        <f>IF(ISBLANK(T6842),"",Tabella2[[#This Row],[ACT STOP]]-Tabella2[[#This Row],[ACT START]])</f>
        <v>4.1666666666666685E-2</v>
      </c>
      <c r="W6842" s="104" t="s">
        <v>122</v>
      </c>
      <c r="X6842" s="104" t="s">
        <v>91</v>
      </c>
      <c r="Y6842" s="110"/>
      <c r="Z6842" s="106"/>
      <c r="AA6842" s="104"/>
      <c r="AB6842" s="107"/>
      <c r="AC6842" s="72">
        <f>IF(OR(Tabella2[[#This Row],[OUTCOME]]="DCO",Tabella2[[#This Row],[OUTCOME]]="SDC"),1,0)</f>
        <v>1</v>
      </c>
      <c r="AH6842" s="70"/>
      <c r="AI6842" s="70"/>
      <c r="AJ6842">
        <f>IF(OR(Tabella2[[#This Row],[OUTCOME]]="DNCO", Tabella2[[#This Row],[OUTCOME]]="SDNC"),1,0)</f>
        <v>0</v>
      </c>
      <c r="AL6842" s="70"/>
      <c r="BM6842" s="135" t="str">
        <f>Tabella2[[#This Row],[ACT START]]</f>
        <v>08:35</v>
      </c>
      <c r="BN6842" s="136" t="str">
        <f>Tabella2[[#This Row],[ACT STOP]]</f>
        <v>09:35</v>
      </c>
      <c r="BO6842" s="101"/>
      <c r="BR6842" s="109" t="str">
        <f t="shared" si="129"/>
        <v>SH-25-6831</v>
      </c>
      <c r="BS6842" s="109" t="s">
        <v>416</v>
      </c>
      <c r="BT6842" t="str">
        <f>Tabella2[[#This Row],[OUTCOME]]</f>
        <v>SDC</v>
      </c>
      <c r="BU6842" t="str">
        <f>_xlfn.CONCAT(Tabella2[[#This Row],[NAME SP]],Tabella2[[#This Row],[ID SP]]," - ",Tabella2[[#This Row],[SYLLABUS NO]])</f>
        <v>Support QATAR - SUPP</v>
      </c>
    </row>
    <row r="6843" spans="1:74" hidden="1">
      <c r="A6843" s="103" t="s">
        <v>14082</v>
      </c>
      <c r="B6843" s="102">
        <v>45987</v>
      </c>
      <c r="C6843" s="104">
        <f>_xlfn.ISOWEEKNUM(Tabella2[[#This Row],[Date]])</f>
        <v>48</v>
      </c>
      <c r="D6843" s="104" t="s">
        <v>763</v>
      </c>
      <c r="E6843" s="104" t="s">
        <v>256</v>
      </c>
      <c r="F6843" s="104">
        <v>66</v>
      </c>
      <c r="G6843" s="104" t="s">
        <v>257</v>
      </c>
      <c r="H6843" s="105">
        <v>10</v>
      </c>
      <c r="I6843" s="104"/>
      <c r="J6843" s="104" t="s">
        <v>258</v>
      </c>
      <c r="K6843" s="104" t="s">
        <v>83</v>
      </c>
      <c r="L6843" s="104" t="s">
        <v>299</v>
      </c>
      <c r="M6843" s="104" t="s">
        <v>260</v>
      </c>
      <c r="N6843" s="104"/>
      <c r="O6843" s="108" t="str">
        <f>A6844</f>
        <v>19249</v>
      </c>
      <c r="P6843" s="111" t="s">
        <v>575</v>
      </c>
      <c r="Q6843" s="153" t="s">
        <v>330</v>
      </c>
      <c r="R6843" s="153" t="s">
        <v>331</v>
      </c>
      <c r="S6843" s="153">
        <f>Tabella2[[#This Row],[PLD STOP]]-Tabella2[[#This Row],[PLD START]]</f>
        <v>4.1666666666666685E-2</v>
      </c>
      <c r="T6843" s="153" t="s">
        <v>330</v>
      </c>
      <c r="U6843" s="153" t="s">
        <v>331</v>
      </c>
      <c r="V6843" s="153">
        <f>IF(ISBLANK(T6843),"",Tabella2[[#This Row],[ACT STOP]]-Tabella2[[#This Row],[ACT START]])</f>
        <v>4.1666666666666685E-2</v>
      </c>
      <c r="W6843" s="104" t="s">
        <v>92</v>
      </c>
      <c r="X6843" s="104" t="s">
        <v>91</v>
      </c>
      <c r="Y6843" s="110"/>
      <c r="Z6843" s="106"/>
      <c r="AA6843" s="104"/>
      <c r="AB6843" s="107"/>
      <c r="AC6843" s="72">
        <f>IF(OR(Tabella2[[#This Row],[OUTCOME]]="DCO",Tabella2[[#This Row],[OUTCOME]]="SDC"),1,0)</f>
        <v>1</v>
      </c>
      <c r="AH6843" s="70"/>
      <c r="AI6843" s="70"/>
      <c r="AJ6843">
        <f>IF(OR(Tabella2[[#This Row],[OUTCOME]]="DNCO", Tabella2[[#This Row],[OUTCOME]]="SDNC"),1,0)</f>
        <v>0</v>
      </c>
      <c r="AL6843" s="70"/>
      <c r="BM6843" s="135" t="str">
        <f>Tabella2[[#This Row],[ACT START]]</f>
        <v>08:35</v>
      </c>
      <c r="BN6843" s="136" t="str">
        <f>Tabella2[[#This Row],[ACT STOP]]</f>
        <v>09:35</v>
      </c>
      <c r="BO6843" s="101"/>
      <c r="BR6843" s="109" t="str">
        <f t="shared" si="129"/>
        <v>SH-25-6832</v>
      </c>
      <c r="BS6843" s="109" t="s">
        <v>552</v>
      </c>
      <c r="BT6843" t="str">
        <f>Tabella2[[#This Row],[OUTCOME]]</f>
        <v>DCO</v>
      </c>
      <c r="BU6843" t="str">
        <f>_xlfn.CONCAT(Tabella2[[#This Row],[NAME SP]],Tabella2[[#This Row],[ID SP]]," - ",Tabella2[[#This Row],[SYLLABUS NO]])</f>
        <v>QATAR66 - NET BFFNVG01</v>
      </c>
      <c r="BV6843" t="s">
        <v>12985</v>
      </c>
    </row>
    <row r="6844" spans="1:74" hidden="1">
      <c r="A6844" s="103" t="s">
        <v>14083</v>
      </c>
      <c r="B6844" s="102">
        <v>45987</v>
      </c>
      <c r="C6844" s="104">
        <f>_xlfn.ISOWEEKNUM(Tabella2[[#This Row],[Date]])</f>
        <v>48</v>
      </c>
      <c r="D6844" s="104" t="s">
        <v>195</v>
      </c>
      <c r="E6844" s="104" t="s">
        <v>298</v>
      </c>
      <c r="F6844" s="104"/>
      <c r="G6844" s="104" t="s">
        <v>257</v>
      </c>
      <c r="H6844" s="105">
        <v>3</v>
      </c>
      <c r="I6844" s="104"/>
      <c r="J6844" s="104" t="s">
        <v>258</v>
      </c>
      <c r="K6844" s="104" t="s">
        <v>80</v>
      </c>
      <c r="L6844" s="104" t="s">
        <v>299</v>
      </c>
      <c r="M6844" s="104" t="s">
        <v>260</v>
      </c>
      <c r="N6844" s="104"/>
      <c r="O6844" s="108" t="str">
        <f>A6843</f>
        <v>19248</v>
      </c>
      <c r="P6844" s="111" t="s">
        <v>300</v>
      </c>
      <c r="Q6844" s="153" t="s">
        <v>330</v>
      </c>
      <c r="R6844" s="153" t="s">
        <v>331</v>
      </c>
      <c r="S6844" s="153">
        <f>Tabella2[[#This Row],[PLD STOP]]-Tabella2[[#This Row],[PLD START]]</f>
        <v>4.1666666666666685E-2</v>
      </c>
      <c r="T6844" s="153" t="s">
        <v>330</v>
      </c>
      <c r="U6844" s="153" t="s">
        <v>331</v>
      </c>
      <c r="V6844" s="153">
        <f>IF(ISBLANK(T6844),"",Tabella2[[#This Row],[ACT STOP]]-Tabella2[[#This Row],[ACT START]])</f>
        <v>4.1666666666666685E-2</v>
      </c>
      <c r="W6844" s="104" t="s">
        <v>122</v>
      </c>
      <c r="X6844" s="104" t="s">
        <v>91</v>
      </c>
      <c r="Y6844" s="110"/>
      <c r="Z6844" s="106"/>
      <c r="AA6844" s="104"/>
      <c r="AB6844" s="107"/>
      <c r="AC6844" s="72">
        <f>IF(OR(Tabella2[[#This Row],[OUTCOME]]="DCO",Tabella2[[#This Row],[OUTCOME]]="SDC"),1,0)</f>
        <v>1</v>
      </c>
      <c r="AH6844" s="70"/>
      <c r="AI6844" s="70"/>
      <c r="AJ6844">
        <f>IF(OR(Tabella2[[#This Row],[OUTCOME]]="DNCO", Tabella2[[#This Row],[OUTCOME]]="SDNC"),1,0)</f>
        <v>0</v>
      </c>
      <c r="AL6844" s="70"/>
      <c r="BM6844" s="135" t="str">
        <f>Tabella2[[#This Row],[ACT START]]</f>
        <v>08:35</v>
      </c>
      <c r="BN6844" s="136" t="str">
        <f>Tabella2[[#This Row],[ACT STOP]]</f>
        <v>09:35</v>
      </c>
      <c r="BO6844" s="101"/>
      <c r="BR6844" s="109" t="str">
        <f t="shared" si="129"/>
        <v>SH-25-6833</v>
      </c>
      <c r="BS6844" s="109" t="s">
        <v>757</v>
      </c>
      <c r="BT6844" t="str">
        <f>Tabella2[[#This Row],[OUTCOME]]</f>
        <v>SDC</v>
      </c>
      <c r="BU6844" t="str">
        <f>_xlfn.CONCAT(Tabella2[[#This Row],[NAME SP]],Tabella2[[#This Row],[ID SP]]," - ",Tabella2[[#This Row],[SYLLABUS NO]])</f>
        <v>Support QATAR - SUPP</v>
      </c>
    </row>
    <row r="6845" spans="1:74" hidden="1">
      <c r="A6845" s="103" t="s">
        <v>14084</v>
      </c>
      <c r="B6845" s="102">
        <v>45987</v>
      </c>
      <c r="C6845" s="104">
        <f>_xlfn.ISOWEEKNUM(Tabella2[[#This Row],[Date]])</f>
        <v>48</v>
      </c>
      <c r="D6845" s="104" t="s">
        <v>817</v>
      </c>
      <c r="E6845" s="104" t="s">
        <v>284</v>
      </c>
      <c r="F6845" s="104">
        <v>73</v>
      </c>
      <c r="G6845" s="104" t="s">
        <v>284</v>
      </c>
      <c r="H6845" s="105">
        <v>48</v>
      </c>
      <c r="I6845" s="104"/>
      <c r="J6845" s="104" t="s">
        <v>258</v>
      </c>
      <c r="K6845" s="104" t="s">
        <v>77</v>
      </c>
      <c r="L6845" s="104" t="s">
        <v>259</v>
      </c>
      <c r="M6845" s="104" t="s">
        <v>269</v>
      </c>
      <c r="N6845" s="104"/>
      <c r="O6845" s="106"/>
      <c r="P6845" s="111" t="s">
        <v>1814</v>
      </c>
      <c r="Q6845" s="153" t="s">
        <v>330</v>
      </c>
      <c r="R6845" s="153" t="s">
        <v>331</v>
      </c>
      <c r="S6845" s="153">
        <f>Tabella2[[#This Row],[PLD STOP]]-Tabella2[[#This Row],[PLD START]]</f>
        <v>4.1666666666666685E-2</v>
      </c>
      <c r="T6845" s="153" t="s">
        <v>330</v>
      </c>
      <c r="U6845" s="153" t="s">
        <v>331</v>
      </c>
      <c r="V6845" s="153">
        <f>IF(ISBLANK(T6845),"",Tabella2[[#This Row],[ACT STOP]]-Tabella2[[#This Row],[ACT START]])</f>
        <v>4.1666666666666685E-2</v>
      </c>
      <c r="W6845" s="104" t="s">
        <v>92</v>
      </c>
      <c r="X6845" s="104" t="s">
        <v>91</v>
      </c>
      <c r="Y6845" s="110"/>
      <c r="Z6845" s="106"/>
      <c r="AA6845" s="104"/>
      <c r="AB6845" s="107"/>
      <c r="AC6845" s="72">
        <f>IF(OR(Tabella2[[#This Row],[OUTCOME]]="DCO",Tabella2[[#This Row],[OUTCOME]]="SDC"),1,0)</f>
        <v>1</v>
      </c>
      <c r="AH6845" s="70"/>
      <c r="AI6845" s="70"/>
      <c r="AJ6845">
        <f>IF(OR(Tabella2[[#This Row],[OUTCOME]]="DNCO", Tabella2[[#This Row],[OUTCOME]]="SDNC"),1,0)</f>
        <v>0</v>
      </c>
      <c r="AL6845" s="70"/>
      <c r="BM6845" s="135" t="str">
        <f>Tabella2[[#This Row],[ACT START]]</f>
        <v>08:35</v>
      </c>
      <c r="BN6845" s="136" t="str">
        <f>Tabella2[[#This Row],[ACT STOP]]</f>
        <v>09:35</v>
      </c>
      <c r="BO6845" s="101"/>
      <c r="BR6845" s="109" t="str">
        <f t="shared" si="129"/>
        <v>SH-25-6834</v>
      </c>
      <c r="BS6845" s="109" t="s">
        <v>1758</v>
      </c>
      <c r="BT6845" t="str">
        <f>Tabella2[[#This Row],[OUTCOME]]</f>
        <v>DCO</v>
      </c>
      <c r="BU6845" t="str">
        <f>_xlfn.CONCAT(Tabella2[[#This Row],[NAME SP]],Tabella2[[#This Row],[ID SP]]," - ",Tabella2[[#This Row],[SYLLABUS NO]])</f>
        <v>IFTS73 - PT R2R01</v>
      </c>
      <c r="BV6845" t="s">
        <v>12008</v>
      </c>
    </row>
    <row r="6846" spans="1:74" hidden="1">
      <c r="A6846" s="103" t="s">
        <v>14085</v>
      </c>
      <c r="B6846" s="102">
        <v>45987</v>
      </c>
      <c r="C6846" s="104">
        <f>_xlfn.ISOWEEKNUM(Tabella2[[#This Row],[Date]])</f>
        <v>48</v>
      </c>
      <c r="D6846" s="104" t="s">
        <v>817</v>
      </c>
      <c r="E6846" s="104" t="s">
        <v>284</v>
      </c>
      <c r="F6846" s="104">
        <v>75</v>
      </c>
      <c r="G6846" s="104" t="s">
        <v>257</v>
      </c>
      <c r="H6846" s="105">
        <v>14</v>
      </c>
      <c r="I6846" s="104"/>
      <c r="J6846" s="104" t="s">
        <v>258</v>
      </c>
      <c r="K6846" s="104" t="s">
        <v>81</v>
      </c>
      <c r="L6846" s="104" t="s">
        <v>259</v>
      </c>
      <c r="M6846" s="104" t="s">
        <v>269</v>
      </c>
      <c r="N6846" s="104"/>
      <c r="O6846" s="106"/>
      <c r="P6846" s="111" t="s">
        <v>1814</v>
      </c>
      <c r="Q6846" s="153" t="s">
        <v>330</v>
      </c>
      <c r="R6846" s="153" t="s">
        <v>331</v>
      </c>
      <c r="S6846" s="153">
        <f>Tabella2[[#This Row],[PLD STOP]]-Tabella2[[#This Row],[PLD START]]</f>
        <v>4.1666666666666685E-2</v>
      </c>
      <c r="T6846" s="153" t="s">
        <v>330</v>
      </c>
      <c r="U6846" s="153" t="s">
        <v>331</v>
      </c>
      <c r="V6846" s="153">
        <f>IF(ISBLANK(T6846),"",Tabella2[[#This Row],[ACT STOP]]-Tabella2[[#This Row],[ACT START]])</f>
        <v>4.1666666666666685E-2</v>
      </c>
      <c r="W6846" s="104" t="s">
        <v>92</v>
      </c>
      <c r="X6846" s="104" t="s">
        <v>91</v>
      </c>
      <c r="Y6846" s="110"/>
      <c r="Z6846" s="106"/>
      <c r="AA6846" s="104"/>
      <c r="AB6846" s="107"/>
      <c r="AC6846" s="72">
        <f>IF(OR(Tabella2[[#This Row],[OUTCOME]]="DCO",Tabella2[[#This Row],[OUTCOME]]="SDC"),1,0)</f>
        <v>1</v>
      </c>
      <c r="AH6846" s="70"/>
      <c r="AI6846" s="70"/>
      <c r="AJ6846">
        <f>IF(OR(Tabella2[[#This Row],[OUTCOME]]="DNCO", Tabella2[[#This Row],[OUTCOME]]="SDNC"),1,0)</f>
        <v>0</v>
      </c>
      <c r="AL6846" s="70"/>
      <c r="BM6846" s="135" t="str">
        <f>Tabella2[[#This Row],[ACT START]]</f>
        <v>08:35</v>
      </c>
      <c r="BN6846" s="136" t="str">
        <f>Tabella2[[#This Row],[ACT STOP]]</f>
        <v>09:35</v>
      </c>
      <c r="BO6846" s="101"/>
      <c r="BR6846" s="109" t="str">
        <f t="shared" si="129"/>
        <v>SH-25-6835</v>
      </c>
      <c r="BS6846" s="109" t="s">
        <v>372</v>
      </c>
      <c r="BT6846" t="str">
        <f>Tabella2[[#This Row],[OUTCOME]]</f>
        <v>DCO</v>
      </c>
      <c r="BU6846" t="str">
        <f>_xlfn.CONCAT(Tabella2[[#This Row],[NAME SP]],Tabella2[[#This Row],[ID SP]]," - ",Tabella2[[#This Row],[SYLLABUS NO]])</f>
        <v>IFTS75 - PT R2R01</v>
      </c>
      <c r="BV6846" t="s">
        <v>12078</v>
      </c>
    </row>
    <row r="6847" spans="1:74" hidden="1">
      <c r="A6847" s="103" t="s">
        <v>14086</v>
      </c>
      <c r="B6847" s="102">
        <v>45987</v>
      </c>
      <c r="C6847" s="104">
        <f>_xlfn.ISOWEEKNUM(Tabella2[[#This Row],[Date]])</f>
        <v>48</v>
      </c>
      <c r="D6847" s="104" t="s">
        <v>6396</v>
      </c>
      <c r="E6847" s="104" t="s">
        <v>256</v>
      </c>
      <c r="F6847" s="104">
        <v>73</v>
      </c>
      <c r="G6847" s="104" t="s">
        <v>257</v>
      </c>
      <c r="H6847" s="105">
        <v>13</v>
      </c>
      <c r="I6847" s="104"/>
      <c r="J6847" s="104" t="s">
        <v>258</v>
      </c>
      <c r="K6847" s="104" t="s">
        <v>79</v>
      </c>
      <c r="L6847" s="104" t="s">
        <v>299</v>
      </c>
      <c r="M6847" s="104" t="s">
        <v>276</v>
      </c>
      <c r="N6847" s="104"/>
      <c r="O6847" s="108" t="str">
        <f>A6848</f>
        <v>19253</v>
      </c>
      <c r="P6847" s="111" t="s">
        <v>2205</v>
      </c>
      <c r="Q6847" s="153" t="s">
        <v>336</v>
      </c>
      <c r="R6847" s="153" t="s">
        <v>337</v>
      </c>
      <c r="S6847" s="153">
        <f>Tabella2[[#This Row],[PLD STOP]]-Tabella2[[#This Row],[PLD START]]</f>
        <v>4.1666666666666685E-2</v>
      </c>
      <c r="T6847" s="153" t="s">
        <v>336</v>
      </c>
      <c r="U6847" s="153" t="s">
        <v>337</v>
      </c>
      <c r="V6847" s="153">
        <f>IF(ISBLANK(T6847),"",Tabella2[[#This Row],[ACT STOP]]-Tabella2[[#This Row],[ACT START]])</f>
        <v>4.1666666666666685E-2</v>
      </c>
      <c r="W6847" s="104" t="s">
        <v>92</v>
      </c>
      <c r="X6847" s="104" t="s">
        <v>91</v>
      </c>
      <c r="Y6847" s="110"/>
      <c r="Z6847" s="106"/>
      <c r="AA6847" s="104"/>
      <c r="AB6847" s="107"/>
      <c r="AC6847" s="72">
        <f>IF(OR(Tabella2[[#This Row],[OUTCOME]]="DCO",Tabella2[[#This Row],[OUTCOME]]="SDC"),1,0)</f>
        <v>1</v>
      </c>
      <c r="AH6847" s="70"/>
      <c r="AI6847" s="70"/>
      <c r="AJ6847">
        <f>IF(OR(Tabella2[[#This Row],[OUTCOME]]="DNCO", Tabella2[[#This Row],[OUTCOME]]="SDNC"),1,0)</f>
        <v>0</v>
      </c>
      <c r="AL6847" s="70"/>
      <c r="BM6847" s="135" t="str">
        <f>Tabella2[[#This Row],[ACT START]]</f>
        <v>10:05</v>
      </c>
      <c r="BN6847" s="136" t="str">
        <f>Tabella2[[#This Row],[ACT STOP]]</f>
        <v>11:05</v>
      </c>
      <c r="BO6847" s="101"/>
      <c r="BR6847" s="109" t="str">
        <f t="shared" si="129"/>
        <v>SH-25-6836</v>
      </c>
      <c r="BS6847" s="109" t="s">
        <v>427</v>
      </c>
      <c r="BT6847" t="str">
        <f>Tabella2[[#This Row],[OUTCOME]]</f>
        <v>DCO</v>
      </c>
      <c r="BU6847" t="str">
        <f>_xlfn.CONCAT(Tabella2[[#This Row],[NAME SP]],Tabella2[[#This Row],[ID SP]]," - ",Tabella2[[#This Row],[SYLLABUS NO]])</f>
        <v>QATAR73 - FMSC OBFM01</v>
      </c>
      <c r="BV6847" t="s">
        <v>12012</v>
      </c>
    </row>
    <row r="6848" spans="1:74" hidden="1">
      <c r="A6848" s="103" t="s">
        <v>14087</v>
      </c>
      <c r="B6848" s="102">
        <v>45987</v>
      </c>
      <c r="C6848" s="104">
        <f>_xlfn.ISOWEEKNUM(Tabella2[[#This Row],[Date]])</f>
        <v>48</v>
      </c>
      <c r="D6848" s="104" t="s">
        <v>195</v>
      </c>
      <c r="E6848" s="104" t="s">
        <v>298</v>
      </c>
      <c r="F6848" s="104"/>
      <c r="G6848" s="104" t="s">
        <v>257</v>
      </c>
      <c r="H6848" s="105">
        <v>2</v>
      </c>
      <c r="I6848" s="104"/>
      <c r="J6848" s="104" t="s">
        <v>258</v>
      </c>
      <c r="K6848" s="104" t="s">
        <v>78</v>
      </c>
      <c r="L6848" s="104" t="s">
        <v>299</v>
      </c>
      <c r="M6848" s="104" t="s">
        <v>276</v>
      </c>
      <c r="N6848" s="104"/>
      <c r="O6848" s="108" t="str">
        <f>A6847</f>
        <v>19252</v>
      </c>
      <c r="P6848" s="111" t="s">
        <v>300</v>
      </c>
      <c r="Q6848" s="153" t="s">
        <v>336</v>
      </c>
      <c r="R6848" s="153" t="s">
        <v>337</v>
      </c>
      <c r="S6848" s="153">
        <f>Tabella2[[#This Row],[PLD STOP]]-Tabella2[[#This Row],[PLD START]]</f>
        <v>4.1666666666666685E-2</v>
      </c>
      <c r="T6848" s="153" t="s">
        <v>336</v>
      </c>
      <c r="U6848" s="153" t="s">
        <v>337</v>
      </c>
      <c r="V6848" s="153">
        <f>IF(ISBLANK(T6848),"",Tabella2[[#This Row],[ACT STOP]]-Tabella2[[#This Row],[ACT START]])</f>
        <v>4.1666666666666685E-2</v>
      </c>
      <c r="W6848" s="104" t="s">
        <v>122</v>
      </c>
      <c r="X6848" s="104" t="s">
        <v>91</v>
      </c>
      <c r="Y6848" s="110"/>
      <c r="Z6848" s="106"/>
      <c r="AA6848" s="104"/>
      <c r="AB6848" s="107"/>
      <c r="AC6848" s="72">
        <f>IF(OR(Tabella2[[#This Row],[OUTCOME]]="DCO",Tabella2[[#This Row],[OUTCOME]]="SDC"),1,0)</f>
        <v>1</v>
      </c>
      <c r="AH6848" s="70"/>
      <c r="AI6848" s="70"/>
      <c r="AJ6848">
        <f>IF(OR(Tabella2[[#This Row],[OUTCOME]]="DNCO", Tabella2[[#This Row],[OUTCOME]]="SDNC"),1,0)</f>
        <v>0</v>
      </c>
      <c r="AL6848" s="70"/>
      <c r="BM6848" s="135" t="str">
        <f>Tabella2[[#This Row],[ACT START]]</f>
        <v>10:05</v>
      </c>
      <c r="BN6848" s="136" t="str">
        <f>Tabella2[[#This Row],[ACT STOP]]</f>
        <v>11:05</v>
      </c>
      <c r="BO6848" s="101"/>
      <c r="BR6848" s="109" t="str">
        <f t="shared" si="129"/>
        <v>SH-25-6837</v>
      </c>
      <c r="BS6848" s="109" t="s">
        <v>368</v>
      </c>
      <c r="BT6848" t="str">
        <f>Tabella2[[#This Row],[OUTCOME]]</f>
        <v>SDC</v>
      </c>
      <c r="BU6848" t="str">
        <f>_xlfn.CONCAT(Tabella2[[#This Row],[NAME SP]],Tabella2[[#This Row],[ID SP]]," - ",Tabella2[[#This Row],[SYLLABUS NO]])</f>
        <v>Support QATAR - SUPP</v>
      </c>
    </row>
    <row r="6849" spans="1:74" hidden="1">
      <c r="A6849" s="103" t="s">
        <v>14088</v>
      </c>
      <c r="B6849" s="102">
        <v>45987</v>
      </c>
      <c r="C6849" s="104">
        <f>_xlfn.ISOWEEKNUM(Tabella2[[#This Row],[Date]])</f>
        <v>48</v>
      </c>
      <c r="D6849" s="104" t="s">
        <v>751</v>
      </c>
      <c r="E6849" s="104" t="s">
        <v>256</v>
      </c>
      <c r="F6849" s="104">
        <v>77</v>
      </c>
      <c r="G6849" s="104" t="s">
        <v>284</v>
      </c>
      <c r="H6849" s="105">
        <v>9</v>
      </c>
      <c r="I6849" s="104" t="s">
        <v>258</v>
      </c>
      <c r="J6849" s="104"/>
      <c r="K6849" s="104" t="s">
        <v>83</v>
      </c>
      <c r="L6849" s="104" t="s">
        <v>299</v>
      </c>
      <c r="M6849" s="104" t="s">
        <v>260</v>
      </c>
      <c r="N6849" s="104"/>
      <c r="O6849" s="108" t="str">
        <f>A6850</f>
        <v>19255</v>
      </c>
      <c r="P6849" s="111" t="s">
        <v>575</v>
      </c>
      <c r="Q6849" s="153" t="s">
        <v>336</v>
      </c>
      <c r="R6849" s="153" t="s">
        <v>337</v>
      </c>
      <c r="S6849" s="153">
        <f>Tabella2[[#This Row],[PLD STOP]]-Tabella2[[#This Row],[PLD START]]</f>
        <v>4.1666666666666685E-2</v>
      </c>
      <c r="T6849" s="153">
        <v>0.4201388888888889</v>
      </c>
      <c r="U6849" s="153">
        <v>0.46180555555555558</v>
      </c>
      <c r="V6849" s="153">
        <f>IF(ISBLANK(T6849),"",Tabella2[[#This Row],[ACT STOP]]-Tabella2[[#This Row],[ACT START]])</f>
        <v>4.1666666666666685E-2</v>
      </c>
      <c r="W6849" s="104" t="s">
        <v>92</v>
      </c>
      <c r="X6849" s="104" t="s">
        <v>91</v>
      </c>
      <c r="Y6849" s="110"/>
      <c r="Z6849" s="106"/>
      <c r="AA6849" s="104"/>
      <c r="AB6849" s="107"/>
      <c r="AC6849" s="72">
        <f>IF(OR(Tabella2[[#This Row],[OUTCOME]]="DCO",Tabella2[[#This Row],[OUTCOME]]="SDC"),1,0)</f>
        <v>1</v>
      </c>
      <c r="AH6849" s="70"/>
      <c r="AI6849" s="70"/>
      <c r="AJ6849">
        <f>IF(OR(Tabella2[[#This Row],[OUTCOME]]="DNCO", Tabella2[[#This Row],[OUTCOME]]="SDNC"),1,0)</f>
        <v>0</v>
      </c>
      <c r="AL6849" s="70"/>
      <c r="BM6849" s="135">
        <f>Tabella2[[#This Row],[ACT START]]</f>
        <v>0.4201388888888889</v>
      </c>
      <c r="BN6849" s="136">
        <f>Tabella2[[#This Row],[ACT STOP]]</f>
        <v>0.46180555555555558</v>
      </c>
      <c r="BO6849" s="101"/>
      <c r="BR6849" s="109" t="str">
        <f t="shared" si="129"/>
        <v>SH-25-6838</v>
      </c>
      <c r="BS6849" s="109" t="s">
        <v>339</v>
      </c>
      <c r="BT6849" t="str">
        <f>Tabella2[[#This Row],[OUTCOME]]</f>
        <v>DCO</v>
      </c>
      <c r="BU6849" t="str">
        <f>_xlfn.CONCAT(Tabella2[[#This Row],[NAME SP]],Tabella2[[#This Row],[ID SP]]," - ",Tabella2[[#This Row],[SYLLABUS NO]])</f>
        <v>QATAR77 - NET BFFNVG01</v>
      </c>
      <c r="BV6849" t="s">
        <v>12050</v>
      </c>
    </row>
    <row r="6850" spans="1:74" hidden="1">
      <c r="A6850" s="103" t="s">
        <v>14089</v>
      </c>
      <c r="B6850" s="102">
        <v>45987</v>
      </c>
      <c r="C6850" s="104">
        <f>_xlfn.ISOWEEKNUM(Tabella2[[#This Row],[Date]])</f>
        <v>48</v>
      </c>
      <c r="D6850" s="104" t="s">
        <v>195</v>
      </c>
      <c r="E6850" s="104" t="s">
        <v>298</v>
      </c>
      <c r="F6850" s="104"/>
      <c r="G6850" s="104" t="s">
        <v>284</v>
      </c>
      <c r="H6850" s="105">
        <v>23</v>
      </c>
      <c r="I6850" s="104"/>
      <c r="J6850" s="104" t="s">
        <v>258</v>
      </c>
      <c r="K6850" s="104" t="s">
        <v>80</v>
      </c>
      <c r="L6850" s="104" t="s">
        <v>299</v>
      </c>
      <c r="M6850" s="104" t="s">
        <v>260</v>
      </c>
      <c r="N6850" s="104"/>
      <c r="O6850" s="108" t="str">
        <f>A6849</f>
        <v>19254</v>
      </c>
      <c r="P6850" s="111" t="s">
        <v>300</v>
      </c>
      <c r="Q6850" s="153" t="s">
        <v>336</v>
      </c>
      <c r="R6850" s="153" t="s">
        <v>337</v>
      </c>
      <c r="S6850" s="153">
        <f>Tabella2[[#This Row],[PLD STOP]]-Tabella2[[#This Row],[PLD START]]</f>
        <v>4.1666666666666685E-2</v>
      </c>
      <c r="T6850" s="153">
        <v>0.4201388888888889</v>
      </c>
      <c r="U6850" s="153">
        <v>0.46180555555555558</v>
      </c>
      <c r="V6850" s="153">
        <f>IF(ISBLANK(T6850),"",Tabella2[[#This Row],[ACT STOP]]-Tabella2[[#This Row],[ACT START]])</f>
        <v>4.1666666666666685E-2</v>
      </c>
      <c r="W6850" s="104" t="s">
        <v>122</v>
      </c>
      <c r="X6850" s="104" t="s">
        <v>91</v>
      </c>
      <c r="Y6850" s="110"/>
      <c r="Z6850" s="106"/>
      <c r="AA6850" s="104"/>
      <c r="AB6850" s="107"/>
      <c r="AC6850" s="72">
        <f>IF(OR(Tabella2[[#This Row],[OUTCOME]]="DCO",Tabella2[[#This Row],[OUTCOME]]="SDC"),1,0)</f>
        <v>1</v>
      </c>
      <c r="AH6850" s="70"/>
      <c r="AI6850" s="70"/>
      <c r="AJ6850">
        <f>IF(OR(Tabella2[[#This Row],[OUTCOME]]="DNCO", Tabella2[[#This Row],[OUTCOME]]="SDNC"),1,0)</f>
        <v>0</v>
      </c>
      <c r="AL6850" s="70"/>
      <c r="BM6850" s="135">
        <f>Tabella2[[#This Row],[ACT START]]</f>
        <v>0.4201388888888889</v>
      </c>
      <c r="BN6850" s="136">
        <f>Tabella2[[#This Row],[ACT STOP]]</f>
        <v>0.46180555555555558</v>
      </c>
      <c r="BO6850" s="101"/>
      <c r="BR6850" s="109" t="str">
        <f t="shared" si="129"/>
        <v>SH-25-6839</v>
      </c>
      <c r="BS6850" s="109" t="s">
        <v>358</v>
      </c>
      <c r="BT6850" t="str">
        <f>Tabella2[[#This Row],[OUTCOME]]</f>
        <v>SDC</v>
      </c>
      <c r="BU6850" t="str">
        <f>_xlfn.CONCAT(Tabella2[[#This Row],[NAME SP]],Tabella2[[#This Row],[ID SP]]," - ",Tabella2[[#This Row],[SYLLABUS NO]])</f>
        <v>Support QATAR - SUPP</v>
      </c>
    </row>
    <row r="6851" spans="1:74" hidden="1">
      <c r="A6851" s="103" t="s">
        <v>14090</v>
      </c>
      <c r="B6851" s="102">
        <v>45987</v>
      </c>
      <c r="C6851" s="104">
        <f>_xlfn.ISOWEEKNUM(Tabella2[[#This Row],[Date]])</f>
        <v>48</v>
      </c>
      <c r="D6851" s="104" t="s">
        <v>11710</v>
      </c>
      <c r="E6851" s="104" t="s">
        <v>284</v>
      </c>
      <c r="F6851" s="104">
        <v>95</v>
      </c>
      <c r="G6851" s="104" t="s">
        <v>257</v>
      </c>
      <c r="H6851" s="105">
        <v>12</v>
      </c>
      <c r="I6851" s="104" t="s">
        <v>258</v>
      </c>
      <c r="J6851" s="104"/>
      <c r="K6851" s="104" t="s">
        <v>81</v>
      </c>
      <c r="L6851" s="104" t="s">
        <v>259</v>
      </c>
      <c r="M6851" s="104" t="s">
        <v>276</v>
      </c>
      <c r="N6851" s="104"/>
      <c r="O6851" s="106"/>
      <c r="P6851" s="111" t="s">
        <v>14074</v>
      </c>
      <c r="Q6851" s="153" t="s">
        <v>336</v>
      </c>
      <c r="R6851" s="153" t="s">
        <v>337</v>
      </c>
      <c r="S6851" s="153">
        <f>Tabella2[[#This Row],[PLD STOP]]-Tabella2[[#This Row],[PLD START]]</f>
        <v>4.1666666666666685E-2</v>
      </c>
      <c r="T6851" s="153">
        <v>0.42777777777777781</v>
      </c>
      <c r="U6851" s="153">
        <v>0.4680555555555555</v>
      </c>
      <c r="V6851" s="153">
        <f>IF(ISBLANK(T6851),"",Tabella2[[#This Row],[ACT STOP]]-Tabella2[[#This Row],[ACT START]])</f>
        <v>4.027777777777769E-2</v>
      </c>
      <c r="W6851" s="104" t="s">
        <v>92</v>
      </c>
      <c r="X6851" s="104" t="s">
        <v>91</v>
      </c>
      <c r="Y6851" s="110" t="s">
        <v>14149</v>
      </c>
      <c r="Z6851" s="106"/>
      <c r="AA6851" s="104"/>
      <c r="AB6851" s="107"/>
      <c r="AC6851" s="72">
        <f>IF(OR(Tabella2[[#This Row],[OUTCOME]]="DCO",Tabella2[[#This Row],[OUTCOME]]="SDC"),1,0)</f>
        <v>1</v>
      </c>
      <c r="AH6851" s="70"/>
      <c r="AI6851" s="70"/>
      <c r="AJ6851">
        <f>IF(OR(Tabella2[[#This Row],[OUTCOME]]="DNCO", Tabella2[[#This Row],[OUTCOME]]="SDNC"),1,0)</f>
        <v>0</v>
      </c>
      <c r="AL6851" s="70"/>
      <c r="BL6851" t="s">
        <v>14150</v>
      </c>
      <c r="BM6851" s="135">
        <f>Tabella2[[#This Row],[ACT START]]</f>
        <v>0.42777777777777781</v>
      </c>
      <c r="BN6851" s="136">
        <f>Tabella2[[#This Row],[ACT STOP]]</f>
        <v>0.4680555555555555</v>
      </c>
      <c r="BO6851" s="101">
        <v>1.273148148148148E-4</v>
      </c>
      <c r="BQ6851" t="s">
        <v>94</v>
      </c>
      <c r="BR6851" s="109" t="str">
        <f t="shared" si="129"/>
        <v>SH-25-6840</v>
      </c>
      <c r="BS6851" s="109" t="s">
        <v>266</v>
      </c>
      <c r="BT6851" t="str">
        <f>Tabella2[[#This Row],[OUTCOME]]</f>
        <v>DCO</v>
      </c>
      <c r="BU6851" t="str">
        <f>_xlfn.CONCAT(Tabella2[[#This Row],[NAME SP]],Tabella2[[#This Row],[ID SP]]," - ",Tabella2[[#This Row],[SYLLABUS NO]])</f>
        <v>IFTS95 - SD NIT0101</v>
      </c>
      <c r="BV6851" t="s">
        <v>11832</v>
      </c>
    </row>
    <row r="6852" spans="1:74" hidden="1">
      <c r="A6852" s="103" t="s">
        <v>14091</v>
      </c>
      <c r="B6852" s="102">
        <v>45987</v>
      </c>
      <c r="C6852" s="104">
        <f>_xlfn.ISOWEEKNUM(Tabella2[[#This Row],[Date]])</f>
        <v>48</v>
      </c>
      <c r="D6852" s="104" t="s">
        <v>13289</v>
      </c>
      <c r="E6852" s="104" t="s">
        <v>327</v>
      </c>
      <c r="F6852" s="104">
        <v>89</v>
      </c>
      <c r="G6852" s="104" t="s">
        <v>257</v>
      </c>
      <c r="H6852" s="105">
        <v>1</v>
      </c>
      <c r="I6852" s="104" t="s">
        <v>258</v>
      </c>
      <c r="J6852" s="104"/>
      <c r="K6852" s="104" t="s">
        <v>75</v>
      </c>
      <c r="L6852" s="104" t="s">
        <v>259</v>
      </c>
      <c r="M6852" s="104" t="s">
        <v>276</v>
      </c>
      <c r="N6852" s="104"/>
      <c r="O6852" s="106"/>
      <c r="P6852" s="111" t="s">
        <v>723</v>
      </c>
      <c r="Q6852" s="153" t="s">
        <v>336</v>
      </c>
      <c r="R6852" s="153" t="s">
        <v>337</v>
      </c>
      <c r="S6852" s="153">
        <f>Tabella2[[#This Row],[PLD STOP]]-Tabella2[[#This Row],[PLD START]]</f>
        <v>4.1666666666666685E-2</v>
      </c>
      <c r="T6852" s="153">
        <v>0.4201388888888889</v>
      </c>
      <c r="U6852" s="153">
        <v>0.46180555555555558</v>
      </c>
      <c r="V6852" s="153">
        <f>IF(ISBLANK(T6852),"",Tabella2[[#This Row],[ACT STOP]]-Tabella2[[#This Row],[ACT START]])</f>
        <v>4.1666666666666685E-2</v>
      </c>
      <c r="W6852" s="104" t="s">
        <v>92</v>
      </c>
      <c r="X6852" s="104" t="s">
        <v>91</v>
      </c>
      <c r="Y6852" s="110"/>
      <c r="Z6852" s="106"/>
      <c r="AA6852" s="104"/>
      <c r="AB6852" s="107"/>
      <c r="AC6852" s="72">
        <f>IF(OR(Tabella2[[#This Row],[OUTCOME]]="DCO",Tabella2[[#This Row],[OUTCOME]]="SDC"),1,0)</f>
        <v>1</v>
      </c>
      <c r="AH6852" s="70"/>
      <c r="AI6852" s="70"/>
      <c r="AJ6852">
        <f>IF(OR(Tabella2[[#This Row],[OUTCOME]]="DNCO", Tabella2[[#This Row],[OUTCOME]]="SDNC"),1,0)</f>
        <v>0</v>
      </c>
      <c r="AL6852" s="70"/>
      <c r="BM6852" s="135">
        <f>Tabella2[[#This Row],[ACT START]]</f>
        <v>0.4201388888888889</v>
      </c>
      <c r="BN6852" s="136">
        <f>Tabella2[[#This Row],[ACT STOP]]</f>
        <v>0.46180555555555558</v>
      </c>
      <c r="BO6852" s="101"/>
      <c r="BR6852" s="109" t="str">
        <f t="shared" si="129"/>
        <v>SH-25-6841</v>
      </c>
      <c r="BS6852" s="109" t="s">
        <v>332</v>
      </c>
      <c r="BT6852" t="str">
        <f>Tabella2[[#This Row],[OUTCOME]]</f>
        <v>DCO</v>
      </c>
      <c r="BU6852" t="str">
        <f>_xlfn.CONCAT(Tabella2[[#This Row],[NAME SP]],Tabella2[[#This Row],[ID SP]]," - ",Tabella2[[#This Row],[SYLLABUS NO]])</f>
        <v>AMI89 - SD CF01</v>
      </c>
      <c r="BV6852" t="s">
        <v>13249</v>
      </c>
    </row>
    <row r="6853" spans="1:74" hidden="1">
      <c r="A6853" s="103" t="s">
        <v>14092</v>
      </c>
      <c r="B6853" s="102">
        <v>45987</v>
      </c>
      <c r="C6853" s="104">
        <f>_xlfn.ISOWEEKNUM(Tabella2[[#This Row],[Date]])</f>
        <v>48</v>
      </c>
      <c r="D6853" s="104" t="s">
        <v>255</v>
      </c>
      <c r="E6853" s="104" t="s">
        <v>256</v>
      </c>
      <c r="F6853" s="104">
        <v>40</v>
      </c>
      <c r="G6853" s="104" t="s">
        <v>257</v>
      </c>
      <c r="H6853" s="105">
        <v>14</v>
      </c>
      <c r="I6853" s="104" t="s">
        <v>258</v>
      </c>
      <c r="J6853" s="104"/>
      <c r="K6853" s="104" t="s">
        <v>79</v>
      </c>
      <c r="L6853" s="104" t="s">
        <v>299</v>
      </c>
      <c r="M6853" s="104" t="s">
        <v>276</v>
      </c>
      <c r="N6853" s="104"/>
      <c r="O6853" s="108" t="str">
        <f>A6854</f>
        <v>19259</v>
      </c>
      <c r="P6853" s="111" t="s">
        <v>456</v>
      </c>
      <c r="Q6853" s="153" t="s">
        <v>349</v>
      </c>
      <c r="R6853" s="153" t="s">
        <v>350</v>
      </c>
      <c r="S6853" s="153">
        <f>Tabella2[[#This Row],[PLD STOP]]-Tabella2[[#This Row],[PLD START]]</f>
        <v>4.1666666666666685E-2</v>
      </c>
      <c r="T6853" s="153" t="s">
        <v>349</v>
      </c>
      <c r="U6853" s="153" t="s">
        <v>350</v>
      </c>
      <c r="V6853" s="153">
        <f>IF(ISBLANK(T6853),"",Tabella2[[#This Row],[ACT STOP]]-Tabella2[[#This Row],[ACT START]])</f>
        <v>4.1666666666666685E-2</v>
      </c>
      <c r="W6853" s="104" t="s">
        <v>92</v>
      </c>
      <c r="X6853" s="104" t="s">
        <v>91</v>
      </c>
      <c r="Y6853" s="110"/>
      <c r="Z6853" s="106"/>
      <c r="AA6853" s="104"/>
      <c r="AB6853" s="107"/>
      <c r="AC6853" s="72">
        <f>IF(OR(Tabella2[[#This Row],[OUTCOME]]="DCO",Tabella2[[#This Row],[OUTCOME]]="SDC"),1,0)</f>
        <v>1</v>
      </c>
      <c r="AH6853" s="70"/>
      <c r="AI6853" s="70"/>
      <c r="AJ6853">
        <f>IF(OR(Tabella2[[#This Row],[OUTCOME]]="DNCO", Tabella2[[#This Row],[OUTCOME]]="SDNC"),1,0)</f>
        <v>0</v>
      </c>
      <c r="AL6853" s="70"/>
      <c r="BM6853" s="135" t="str">
        <f>Tabella2[[#This Row],[ACT START]]</f>
        <v>11:35</v>
      </c>
      <c r="BN6853" s="136" t="str">
        <f>Tabella2[[#This Row],[ACT STOP]]</f>
        <v>12:35</v>
      </c>
      <c r="BO6853" s="101"/>
      <c r="BR6853" s="109" t="str">
        <f t="shared" si="129"/>
        <v>SH-25-6842</v>
      </c>
      <c r="BS6853" s="109" t="s">
        <v>372</v>
      </c>
      <c r="BT6853" t="str">
        <f>Tabella2[[#This Row],[OUTCOME]]</f>
        <v>DCO</v>
      </c>
      <c r="BU6853" t="str">
        <f>_xlfn.CONCAT(Tabella2[[#This Row],[NAME SP]],Tabella2[[#This Row],[ID SP]]," - ",Tabella2[[#This Row],[SYLLABUS NO]])</f>
        <v>QATAR40 - FMSC OACM02</v>
      </c>
      <c r="BV6853" t="s">
        <v>12128</v>
      </c>
    </row>
    <row r="6854" spans="1:74" hidden="1">
      <c r="A6854" s="103" t="s">
        <v>14093</v>
      </c>
      <c r="B6854" s="102">
        <v>45987</v>
      </c>
      <c r="C6854" s="104">
        <f>_xlfn.ISOWEEKNUM(Tabella2[[#This Row],[Date]])</f>
        <v>48</v>
      </c>
      <c r="D6854" s="104" t="s">
        <v>195</v>
      </c>
      <c r="E6854" s="104" t="s">
        <v>298</v>
      </c>
      <c r="F6854" s="104"/>
      <c r="G6854" s="104" t="s">
        <v>257</v>
      </c>
      <c r="H6854" s="105">
        <v>32</v>
      </c>
      <c r="I6854" s="104"/>
      <c r="J6854" s="104" t="s">
        <v>258</v>
      </c>
      <c r="K6854" s="104" t="s">
        <v>78</v>
      </c>
      <c r="L6854" s="104" t="s">
        <v>299</v>
      </c>
      <c r="M6854" s="104" t="s">
        <v>276</v>
      </c>
      <c r="N6854" s="104"/>
      <c r="O6854" s="108" t="str">
        <f>A6853</f>
        <v>19258</v>
      </c>
      <c r="P6854" s="111" t="s">
        <v>300</v>
      </c>
      <c r="Q6854" s="153" t="s">
        <v>349</v>
      </c>
      <c r="R6854" s="153" t="s">
        <v>350</v>
      </c>
      <c r="S6854" s="153">
        <f>Tabella2[[#This Row],[PLD STOP]]-Tabella2[[#This Row],[PLD START]]</f>
        <v>4.1666666666666685E-2</v>
      </c>
      <c r="T6854" s="153" t="s">
        <v>349</v>
      </c>
      <c r="U6854" s="153" t="s">
        <v>350</v>
      </c>
      <c r="V6854" s="153">
        <f>IF(ISBLANK(T6854),"",Tabella2[[#This Row],[ACT STOP]]-Tabella2[[#This Row],[ACT START]])</f>
        <v>4.1666666666666685E-2</v>
      </c>
      <c r="W6854" s="104" t="s">
        <v>122</v>
      </c>
      <c r="X6854" s="104" t="s">
        <v>91</v>
      </c>
      <c r="Y6854" s="110"/>
      <c r="Z6854" s="106"/>
      <c r="AA6854" s="104"/>
      <c r="AB6854" s="107"/>
      <c r="AC6854" s="72">
        <f>IF(OR(Tabella2[[#This Row],[OUTCOME]]="DCO",Tabella2[[#This Row],[OUTCOME]]="SDC"),1,0)</f>
        <v>1</v>
      </c>
      <c r="AH6854" s="70"/>
      <c r="AI6854" s="70"/>
      <c r="AJ6854">
        <f>IF(OR(Tabella2[[#This Row],[OUTCOME]]="DNCO", Tabella2[[#This Row],[OUTCOME]]="SDNC"),1,0)</f>
        <v>0</v>
      </c>
      <c r="AL6854" s="70"/>
      <c r="BM6854" s="135" t="str">
        <f>Tabella2[[#This Row],[ACT START]]</f>
        <v>11:35</v>
      </c>
      <c r="BN6854" s="136" t="str">
        <f>Tabella2[[#This Row],[ACT STOP]]</f>
        <v>12:35</v>
      </c>
      <c r="BO6854" s="101"/>
      <c r="BR6854" s="109" t="str">
        <f t="shared" si="129"/>
        <v>SH-25-6843</v>
      </c>
      <c r="BS6854" s="109" t="s">
        <v>356</v>
      </c>
      <c r="BT6854" t="str">
        <f>Tabella2[[#This Row],[OUTCOME]]</f>
        <v>SDC</v>
      </c>
      <c r="BU6854" t="str">
        <f>_xlfn.CONCAT(Tabella2[[#This Row],[NAME SP]],Tabella2[[#This Row],[ID SP]]," - ",Tabella2[[#This Row],[SYLLABUS NO]])</f>
        <v>Support QATAR - SUPP</v>
      </c>
    </row>
    <row r="6855" spans="1:74" hidden="1">
      <c r="A6855" s="103" t="s">
        <v>14094</v>
      </c>
      <c r="B6855" s="102">
        <v>45987</v>
      </c>
      <c r="C6855" s="104">
        <f>_xlfn.ISOWEEKNUM(Tabella2[[#This Row],[Date]])</f>
        <v>48</v>
      </c>
      <c r="D6855" s="104" t="s">
        <v>13042</v>
      </c>
      <c r="E6855" s="104" t="s">
        <v>284</v>
      </c>
      <c r="F6855" s="104">
        <v>98</v>
      </c>
      <c r="G6855" s="104" t="s">
        <v>284</v>
      </c>
      <c r="H6855" s="105">
        <v>22</v>
      </c>
      <c r="I6855" s="104"/>
      <c r="J6855" s="104" t="s">
        <v>258</v>
      </c>
      <c r="K6855" s="104" t="s">
        <v>83</v>
      </c>
      <c r="L6855" s="104" t="s">
        <v>259</v>
      </c>
      <c r="M6855" s="104" t="s">
        <v>276</v>
      </c>
      <c r="N6855" s="104"/>
      <c r="O6855" s="106"/>
      <c r="P6855" s="111" t="s">
        <v>2716</v>
      </c>
      <c r="Q6855" s="153" t="s">
        <v>349</v>
      </c>
      <c r="R6855" s="153" t="s">
        <v>350</v>
      </c>
      <c r="S6855" s="153">
        <f>Tabella2[[#This Row],[PLD STOP]]-Tabella2[[#This Row],[PLD START]]</f>
        <v>4.1666666666666685E-2</v>
      </c>
      <c r="T6855" s="153" t="s">
        <v>349</v>
      </c>
      <c r="U6855" s="153" t="s">
        <v>350</v>
      </c>
      <c r="V6855" s="153">
        <f>IF(ISBLANK(T6855),"",Tabella2[[#This Row],[ACT STOP]]-Tabella2[[#This Row],[ACT START]])</f>
        <v>4.1666666666666685E-2</v>
      </c>
      <c r="W6855" s="104" t="s">
        <v>92</v>
      </c>
      <c r="X6855" s="104" t="s">
        <v>91</v>
      </c>
      <c r="Y6855" s="110" t="s">
        <v>14152</v>
      </c>
      <c r="Z6855" s="106"/>
      <c r="AA6855" s="104"/>
      <c r="AB6855" s="107"/>
      <c r="AC6855" s="72">
        <f>IF(OR(Tabella2[[#This Row],[OUTCOME]]="DCO",Tabella2[[#This Row],[OUTCOME]]="SDC"),1,0)</f>
        <v>1</v>
      </c>
      <c r="AH6855" s="70"/>
      <c r="AI6855" s="70"/>
      <c r="AJ6855">
        <f>IF(OR(Tabella2[[#This Row],[OUTCOME]]="DNCO", Tabella2[[#This Row],[OUTCOME]]="SDNC"),1,0)</f>
        <v>0</v>
      </c>
      <c r="AL6855" s="70"/>
      <c r="BL6855" t="s">
        <v>14151</v>
      </c>
      <c r="BM6855" s="135" t="str">
        <f>Tabella2[[#This Row],[ACT START]]</f>
        <v>11:35</v>
      </c>
      <c r="BN6855" s="136" t="str">
        <f>Tabella2[[#This Row],[ACT STOP]]</f>
        <v>12:35</v>
      </c>
      <c r="BO6855" s="101"/>
      <c r="BR6855" s="109" t="str">
        <f t="shared" si="129"/>
        <v>SH-25-6844</v>
      </c>
      <c r="BS6855" s="109" t="s">
        <v>295</v>
      </c>
      <c r="BT6855" t="str">
        <f>Tabella2[[#This Row],[OUTCOME]]</f>
        <v>DCO</v>
      </c>
      <c r="BU6855" t="str">
        <f>_xlfn.CONCAT(Tabella2[[#This Row],[NAME SP]],Tabella2[[#This Row],[ID SP]]," - ",Tabella2[[#This Row],[SYLLABUS NO]])</f>
        <v>IFTS98 - PT FAM02</v>
      </c>
      <c r="BV6855" t="s">
        <v>14030</v>
      </c>
    </row>
    <row r="6856" spans="1:74" hidden="1">
      <c r="A6856" s="103" t="s">
        <v>14095</v>
      </c>
      <c r="B6856" s="102">
        <v>45987</v>
      </c>
      <c r="C6856" s="104">
        <f>_xlfn.ISOWEEKNUM(Tabella2[[#This Row],[Date]])</f>
        <v>48</v>
      </c>
      <c r="D6856" s="104" t="s">
        <v>13289</v>
      </c>
      <c r="E6856" s="104" t="s">
        <v>327</v>
      </c>
      <c r="F6856" s="104">
        <v>92</v>
      </c>
      <c r="G6856" s="104" t="s">
        <v>257</v>
      </c>
      <c r="H6856" s="105">
        <v>10</v>
      </c>
      <c r="I6856" s="104" t="s">
        <v>258</v>
      </c>
      <c r="J6856" s="104"/>
      <c r="K6856" s="104" t="s">
        <v>80</v>
      </c>
      <c r="L6856" s="104" t="s">
        <v>259</v>
      </c>
      <c r="M6856" s="104" t="s">
        <v>276</v>
      </c>
      <c r="N6856" s="104"/>
      <c r="O6856" s="106"/>
      <c r="P6856" s="111" t="s">
        <v>2693</v>
      </c>
      <c r="Q6856" s="153" t="s">
        <v>349</v>
      </c>
      <c r="R6856" s="153" t="s">
        <v>350</v>
      </c>
      <c r="S6856" s="153">
        <f>Tabella2[[#This Row],[PLD STOP]]-Tabella2[[#This Row],[PLD START]]</f>
        <v>4.1666666666666685E-2</v>
      </c>
      <c r="T6856" s="153" t="s">
        <v>349</v>
      </c>
      <c r="U6856" s="153" t="s">
        <v>350</v>
      </c>
      <c r="V6856" s="153">
        <f>IF(ISBLANK(T6856),"",Tabella2[[#This Row],[ACT STOP]]-Tabella2[[#This Row],[ACT START]])</f>
        <v>4.1666666666666685E-2</v>
      </c>
      <c r="W6856" s="104" t="s">
        <v>92</v>
      </c>
      <c r="X6856" s="104" t="s">
        <v>91</v>
      </c>
      <c r="Y6856" s="110"/>
      <c r="Z6856" s="106"/>
      <c r="AA6856" s="104"/>
      <c r="AB6856" s="107"/>
      <c r="AC6856" s="72">
        <f>IF(OR(Tabella2[[#This Row],[OUTCOME]]="DCO",Tabella2[[#This Row],[OUTCOME]]="SDC"),1,0)</f>
        <v>1</v>
      </c>
      <c r="AH6856" s="70"/>
      <c r="AI6856" s="70"/>
      <c r="AJ6856">
        <f>IF(OR(Tabella2[[#This Row],[OUTCOME]]="DNCO", Tabella2[[#This Row],[OUTCOME]]="SDNC"),1,0)</f>
        <v>0</v>
      </c>
      <c r="AL6856" s="70"/>
      <c r="BM6856" s="135" t="str">
        <f>Tabella2[[#This Row],[ACT START]]</f>
        <v>11:35</v>
      </c>
      <c r="BN6856" s="136" t="str">
        <f>Tabella2[[#This Row],[ACT STOP]]</f>
        <v>12:35</v>
      </c>
      <c r="BO6856" s="101"/>
      <c r="BR6856" s="109" t="str">
        <f t="shared" si="129"/>
        <v>SH-25-6845</v>
      </c>
      <c r="BS6856" s="109" t="s">
        <v>552</v>
      </c>
      <c r="BT6856" t="str">
        <f>Tabella2[[#This Row],[OUTCOME]]</f>
        <v>DCO</v>
      </c>
      <c r="BU6856" t="str">
        <f>_xlfn.CONCAT(Tabella2[[#This Row],[NAME SP]],Tabella2[[#This Row],[ID SP]]," - ",Tabella2[[#This Row],[SYLLABUS NO]])</f>
        <v>AMI92 - SD FAM02</v>
      </c>
      <c r="BV6856" t="s">
        <v>13252</v>
      </c>
    </row>
    <row r="6857" spans="1:74" hidden="1">
      <c r="A6857" s="103" t="s">
        <v>14096</v>
      </c>
      <c r="B6857" s="102">
        <v>45987</v>
      </c>
      <c r="C6857" s="104">
        <f>_xlfn.ISOWEEKNUM(Tabella2[[#This Row],[Date]])</f>
        <v>48</v>
      </c>
      <c r="D6857" s="104" t="s">
        <v>13048</v>
      </c>
      <c r="E6857" s="104" t="s">
        <v>284</v>
      </c>
      <c r="F6857" s="104">
        <v>104</v>
      </c>
      <c r="G6857" s="104" t="s">
        <v>257</v>
      </c>
      <c r="H6857" s="105">
        <v>17</v>
      </c>
      <c r="I6857" s="104"/>
      <c r="J6857" s="104" t="s">
        <v>258</v>
      </c>
      <c r="K6857" s="104" t="s">
        <v>81</v>
      </c>
      <c r="L6857" s="104" t="s">
        <v>259</v>
      </c>
      <c r="M6857" s="104" t="s">
        <v>276</v>
      </c>
      <c r="N6857" s="104"/>
      <c r="O6857" s="106"/>
      <c r="P6857" s="111" t="s">
        <v>2716</v>
      </c>
      <c r="Q6857" s="153" t="s">
        <v>349</v>
      </c>
      <c r="R6857" s="153" t="s">
        <v>350</v>
      </c>
      <c r="S6857" s="153">
        <f>Tabella2[[#This Row],[PLD STOP]]-Tabella2[[#This Row],[PLD START]]</f>
        <v>4.1666666666666685E-2</v>
      </c>
      <c r="T6857" s="153" t="s">
        <v>349</v>
      </c>
      <c r="U6857" s="153" t="s">
        <v>350</v>
      </c>
      <c r="V6857" s="153">
        <f>IF(ISBLANK(T6857),"",Tabella2[[#This Row],[ACT STOP]]-Tabella2[[#This Row],[ACT START]])</f>
        <v>4.1666666666666685E-2</v>
      </c>
      <c r="W6857" s="104" t="s">
        <v>92</v>
      </c>
      <c r="X6857" s="104" t="s">
        <v>91</v>
      </c>
      <c r="Y6857" s="110"/>
      <c r="Z6857" s="106"/>
      <c r="AA6857" s="104"/>
      <c r="AB6857" s="107"/>
      <c r="AC6857" s="72">
        <f>IF(OR(Tabella2[[#This Row],[OUTCOME]]="DCO",Tabella2[[#This Row],[OUTCOME]]="SDC"),1,0)</f>
        <v>1</v>
      </c>
      <c r="AH6857" s="70"/>
      <c r="AI6857" s="70"/>
      <c r="AJ6857">
        <f>IF(OR(Tabella2[[#This Row],[OUTCOME]]="DNCO", Tabella2[[#This Row],[OUTCOME]]="SDNC"),1,0)</f>
        <v>0</v>
      </c>
      <c r="AL6857" s="70"/>
      <c r="BM6857" s="135" t="str">
        <f>Tabella2[[#This Row],[ACT START]]</f>
        <v>11:35</v>
      </c>
      <c r="BN6857" s="136" t="str">
        <f>Tabella2[[#This Row],[ACT STOP]]</f>
        <v>12:35</v>
      </c>
      <c r="BO6857" s="101"/>
      <c r="BR6857" s="109" t="str">
        <f t="shared" si="129"/>
        <v>SH-25-6846</v>
      </c>
      <c r="BS6857" s="109" t="s">
        <v>393</v>
      </c>
      <c r="BT6857" t="str">
        <f>Tabella2[[#This Row],[OUTCOME]]</f>
        <v>DCO</v>
      </c>
      <c r="BU6857" t="str">
        <f>_xlfn.CONCAT(Tabella2[[#This Row],[NAME SP]],Tabella2[[#This Row],[ID SP]]," - ",Tabella2[[#This Row],[SYLLABUS NO]])</f>
        <v>IFTS104 - PT FAM02</v>
      </c>
      <c r="BV6857" t="s">
        <v>14017</v>
      </c>
    </row>
    <row r="6858" spans="1:74" hidden="1">
      <c r="A6858" s="103" t="s">
        <v>14097</v>
      </c>
      <c r="B6858" s="102">
        <v>45987</v>
      </c>
      <c r="C6858" s="104">
        <f>_xlfn.ISOWEEKNUM(Tabella2[[#This Row],[Date]])</f>
        <v>48</v>
      </c>
      <c r="D6858" s="104" t="s">
        <v>13048</v>
      </c>
      <c r="E6858" s="104" t="s">
        <v>284</v>
      </c>
      <c r="F6858" s="104">
        <v>105</v>
      </c>
      <c r="G6858" s="104" t="s">
        <v>257</v>
      </c>
      <c r="H6858" s="105">
        <v>5</v>
      </c>
      <c r="I6858" s="104"/>
      <c r="J6858" s="104" t="s">
        <v>258</v>
      </c>
      <c r="K6858" s="104" t="s">
        <v>77</v>
      </c>
      <c r="L6858" s="104" t="s">
        <v>259</v>
      </c>
      <c r="M6858" s="104" t="s">
        <v>276</v>
      </c>
      <c r="N6858" s="104"/>
      <c r="O6858" s="106"/>
      <c r="P6858" s="111" t="s">
        <v>2716</v>
      </c>
      <c r="Q6858" s="153" t="s">
        <v>349</v>
      </c>
      <c r="R6858" s="153" t="s">
        <v>350</v>
      </c>
      <c r="S6858" s="153">
        <f>Tabella2[[#This Row],[PLD STOP]]-Tabella2[[#This Row],[PLD START]]</f>
        <v>4.1666666666666685E-2</v>
      </c>
      <c r="T6858" s="153" t="s">
        <v>349</v>
      </c>
      <c r="U6858" s="153" t="s">
        <v>350</v>
      </c>
      <c r="V6858" s="153">
        <f>IF(ISBLANK(T6858),"",Tabella2[[#This Row],[ACT STOP]]-Tabella2[[#This Row],[ACT START]])</f>
        <v>4.1666666666666685E-2</v>
      </c>
      <c r="W6858" s="104" t="s">
        <v>92</v>
      </c>
      <c r="X6858" s="104" t="s">
        <v>91</v>
      </c>
      <c r="Y6858" s="110"/>
      <c r="Z6858" s="106"/>
      <c r="AA6858" s="104"/>
      <c r="AB6858" s="107"/>
      <c r="AC6858" s="72">
        <f>IF(OR(Tabella2[[#This Row],[OUTCOME]]="DCO",Tabella2[[#This Row],[OUTCOME]]="SDC"),1,0)</f>
        <v>1</v>
      </c>
      <c r="AH6858" s="70"/>
      <c r="AI6858" s="70"/>
      <c r="AJ6858">
        <f>IF(OR(Tabella2[[#This Row],[OUTCOME]]="DNCO", Tabella2[[#This Row],[OUTCOME]]="SDNC"),1,0)</f>
        <v>0</v>
      </c>
      <c r="AL6858" s="70"/>
      <c r="BM6858" s="135" t="str">
        <f>Tabella2[[#This Row],[ACT START]]</f>
        <v>11:35</v>
      </c>
      <c r="BN6858" s="136" t="str">
        <f>Tabella2[[#This Row],[ACT STOP]]</f>
        <v>12:35</v>
      </c>
      <c r="BO6858" s="101"/>
      <c r="BR6858" s="109" t="str">
        <f t="shared" si="129"/>
        <v>SH-25-6847</v>
      </c>
      <c r="BS6858" s="109" t="s">
        <v>416</v>
      </c>
      <c r="BT6858" t="str">
        <f>Tabella2[[#This Row],[OUTCOME]]</f>
        <v>DCO</v>
      </c>
      <c r="BU6858" t="str">
        <f>_xlfn.CONCAT(Tabella2[[#This Row],[NAME SP]],Tabella2[[#This Row],[ID SP]]," - ",Tabella2[[#This Row],[SYLLABUS NO]])</f>
        <v>IFTS105 - PT FAM02</v>
      </c>
      <c r="BV6858" t="s">
        <v>13049</v>
      </c>
    </row>
    <row r="6859" spans="1:74" hidden="1">
      <c r="A6859" s="103" t="s">
        <v>14098</v>
      </c>
      <c r="B6859" s="102">
        <v>45987</v>
      </c>
      <c r="C6859" s="104">
        <f>_xlfn.ISOWEEKNUM(Tabella2[[#This Row],[Date]])</f>
        <v>48</v>
      </c>
      <c r="D6859" s="104" t="s">
        <v>9743</v>
      </c>
      <c r="E6859" s="104" t="s">
        <v>256</v>
      </c>
      <c r="F6859" s="104">
        <v>79</v>
      </c>
      <c r="G6859" s="104" t="s">
        <v>257</v>
      </c>
      <c r="H6859" s="105">
        <v>13</v>
      </c>
      <c r="I6859" s="104"/>
      <c r="J6859" s="104" t="s">
        <v>258</v>
      </c>
      <c r="K6859" s="104" t="s">
        <v>77</v>
      </c>
      <c r="L6859" s="104" t="s">
        <v>259</v>
      </c>
      <c r="M6859" s="104" t="s">
        <v>276</v>
      </c>
      <c r="N6859" s="104"/>
      <c r="O6859" s="106"/>
      <c r="P6859" s="111" t="s">
        <v>14112</v>
      </c>
      <c r="Q6859" s="153" t="s">
        <v>315</v>
      </c>
      <c r="R6859" s="153" t="s">
        <v>316</v>
      </c>
      <c r="S6859" s="153">
        <f>Tabella2[[#This Row],[PLD STOP]]-Tabella2[[#This Row],[PLD START]]</f>
        <v>4.166666666666663E-2</v>
      </c>
      <c r="T6859" s="153" t="s">
        <v>315</v>
      </c>
      <c r="U6859" s="153" t="s">
        <v>316</v>
      </c>
      <c r="V6859" s="153">
        <f>IF(ISBLANK(T6859),"",Tabella2[[#This Row],[ACT STOP]]-Tabella2[[#This Row],[ACT START]])</f>
        <v>4.166666666666663E-2</v>
      </c>
      <c r="W6859" s="104" t="s">
        <v>92</v>
      </c>
      <c r="X6859" s="104" t="s">
        <v>91</v>
      </c>
      <c r="Y6859" s="110"/>
      <c r="Z6859" s="106"/>
      <c r="AA6859" s="104"/>
      <c r="AB6859" s="107"/>
      <c r="AC6859" s="72">
        <f>IF(OR(Tabella2[[#This Row],[OUTCOME]]="DCO",Tabella2[[#This Row],[OUTCOME]]="SDC"),1,0)</f>
        <v>1</v>
      </c>
      <c r="AH6859" s="70"/>
      <c r="AI6859" s="70"/>
      <c r="AJ6859">
        <f>IF(OR(Tabella2[[#This Row],[OUTCOME]]="DNCO", Tabella2[[#This Row],[OUTCOME]]="SDNC"),1,0)</f>
        <v>0</v>
      </c>
      <c r="AL6859" s="70"/>
      <c r="BM6859" s="135" t="str">
        <f>Tabella2[[#This Row],[ACT START]]</f>
        <v>13:05</v>
      </c>
      <c r="BN6859" s="136" t="str">
        <f>Tabella2[[#This Row],[ACT STOP]]</f>
        <v>14:05</v>
      </c>
      <c r="BO6859" s="101"/>
      <c r="BR6859" s="109" t="str">
        <f t="shared" si="129"/>
        <v>SH-25-6848</v>
      </c>
      <c r="BS6859" s="109" t="s">
        <v>427</v>
      </c>
      <c r="BT6859" t="str">
        <f>Tabella2[[#This Row],[OUTCOME]]</f>
        <v>DCO</v>
      </c>
      <c r="BU6859" t="str">
        <f>_xlfn.CONCAT(Tabella2[[#This Row],[NAME SP]],Tabella2[[#This Row],[ID SP]]," - ",Tabella2[[#This Row],[SYLLABUS NO]])</f>
        <v>QATAR79 - PT NAV02 PAT01</v>
      </c>
      <c r="BV6859" t="s">
        <v>11914</v>
      </c>
    </row>
    <row r="6860" spans="1:74" hidden="1">
      <c r="A6860" s="103" t="s">
        <v>14099</v>
      </c>
      <c r="B6860" s="102">
        <v>45987</v>
      </c>
      <c r="C6860" s="104">
        <f>_xlfn.ISOWEEKNUM(Tabella2[[#This Row],[Date]])</f>
        <v>48</v>
      </c>
      <c r="D6860" s="104" t="s">
        <v>6396</v>
      </c>
      <c r="E6860" s="104" t="s">
        <v>256</v>
      </c>
      <c r="F6860" s="104">
        <v>70</v>
      </c>
      <c r="G6860" s="104" t="s">
        <v>284</v>
      </c>
      <c r="H6860" s="105">
        <v>9</v>
      </c>
      <c r="I6860" s="104"/>
      <c r="J6860" s="104" t="s">
        <v>258</v>
      </c>
      <c r="K6860" s="104" t="s">
        <v>79</v>
      </c>
      <c r="L6860" s="104" t="s">
        <v>259</v>
      </c>
      <c r="M6860" s="104" t="s">
        <v>260</v>
      </c>
      <c r="N6860" s="104"/>
      <c r="O6860" s="106"/>
      <c r="P6860" s="111" t="s">
        <v>1850</v>
      </c>
      <c r="Q6860" s="153" t="s">
        <v>315</v>
      </c>
      <c r="R6860" s="153" t="s">
        <v>316</v>
      </c>
      <c r="S6860" s="153">
        <f>Tabella2[[#This Row],[PLD STOP]]-Tabella2[[#This Row],[PLD START]]</f>
        <v>4.166666666666663E-2</v>
      </c>
      <c r="T6860" s="153" t="s">
        <v>315</v>
      </c>
      <c r="U6860" s="153" t="s">
        <v>316</v>
      </c>
      <c r="V6860" s="153">
        <f>IF(ISBLANK(T6860),"",Tabella2[[#This Row],[ACT STOP]]-Tabella2[[#This Row],[ACT START]])</f>
        <v>4.166666666666663E-2</v>
      </c>
      <c r="W6860" s="104" t="s">
        <v>92</v>
      </c>
      <c r="X6860" s="104" t="s">
        <v>91</v>
      </c>
      <c r="Y6860" s="110"/>
      <c r="Z6860" s="106"/>
      <c r="AA6860" s="104"/>
      <c r="AB6860" s="107"/>
      <c r="AC6860" s="72">
        <f>IF(OR(Tabella2[[#This Row],[OUTCOME]]="DCO",Tabella2[[#This Row],[OUTCOME]]="SDC"),1,0)</f>
        <v>1</v>
      </c>
      <c r="AH6860" s="70"/>
      <c r="AI6860" s="70"/>
      <c r="AJ6860">
        <f>IF(OR(Tabella2[[#This Row],[OUTCOME]]="DNCO", Tabella2[[#This Row],[OUTCOME]]="SDNC"),1,0)</f>
        <v>0</v>
      </c>
      <c r="AL6860" s="70"/>
      <c r="BM6860" s="135" t="str">
        <f>Tabella2[[#This Row],[ACT START]]</f>
        <v>13:05</v>
      </c>
      <c r="BN6860" s="136" t="str">
        <f>Tabella2[[#This Row],[ACT STOP]]</f>
        <v>14:05</v>
      </c>
      <c r="BO6860" s="101"/>
      <c r="BR6860" s="109" t="str">
        <f t="shared" si="129"/>
        <v>SH-25-6849</v>
      </c>
      <c r="BS6860" s="109" t="s">
        <v>339</v>
      </c>
      <c r="BT6860" t="str">
        <f>Tabella2[[#This Row],[OUTCOME]]</f>
        <v>DCO</v>
      </c>
      <c r="BU6860" t="str">
        <f>_xlfn.CONCAT(Tabella2[[#This Row],[NAME SP]],Tabella2[[#This Row],[ID SP]]," - ",Tabella2[[#This Row],[SYLLABUS NO]])</f>
        <v>QATAR70 - FMS NVG01</v>
      </c>
      <c r="BV6860" t="s">
        <v>12002</v>
      </c>
    </row>
    <row r="6861" spans="1:74" hidden="1">
      <c r="A6861" s="103" t="s">
        <v>14100</v>
      </c>
      <c r="B6861" s="102">
        <v>45987</v>
      </c>
      <c r="C6861" s="104">
        <f>_xlfn.ISOWEEKNUM(Tabella2[[#This Row],[Date]])</f>
        <v>48</v>
      </c>
      <c r="D6861" s="104" t="s">
        <v>13295</v>
      </c>
      <c r="E6861" s="104" t="s">
        <v>284</v>
      </c>
      <c r="F6861" s="104">
        <v>110</v>
      </c>
      <c r="G6861" s="104" t="s">
        <v>284</v>
      </c>
      <c r="H6861" s="105">
        <v>23</v>
      </c>
      <c r="I6861" s="104"/>
      <c r="J6861" s="104" t="s">
        <v>258</v>
      </c>
      <c r="K6861" s="104" t="s">
        <v>78</v>
      </c>
      <c r="L6861" s="104" t="s">
        <v>259</v>
      </c>
      <c r="M6861" s="104" t="s">
        <v>276</v>
      </c>
      <c r="N6861" s="104"/>
      <c r="O6861" s="106"/>
      <c r="P6861" s="111" t="s">
        <v>2716</v>
      </c>
      <c r="Q6861" s="153" t="s">
        <v>315</v>
      </c>
      <c r="R6861" s="153" t="s">
        <v>316</v>
      </c>
      <c r="S6861" s="153">
        <f>Tabella2[[#This Row],[PLD STOP]]-Tabella2[[#This Row],[PLD START]]</f>
        <v>4.166666666666663E-2</v>
      </c>
      <c r="T6861" s="153" t="s">
        <v>315</v>
      </c>
      <c r="U6861" s="153" t="s">
        <v>316</v>
      </c>
      <c r="V6861" s="153">
        <f>IF(ISBLANK(T6861),"",Tabella2[[#This Row],[ACT STOP]]-Tabella2[[#This Row],[ACT START]])</f>
        <v>4.166666666666663E-2</v>
      </c>
      <c r="W6861" s="104" t="s">
        <v>92</v>
      </c>
      <c r="X6861" s="104" t="s">
        <v>91</v>
      </c>
      <c r="Y6861" s="110"/>
      <c r="Z6861" s="106"/>
      <c r="AA6861" s="104"/>
      <c r="AB6861" s="107"/>
      <c r="AC6861" s="72">
        <f>IF(OR(Tabella2[[#This Row],[OUTCOME]]="DCO",Tabella2[[#This Row],[OUTCOME]]="SDC"),1,0)</f>
        <v>1</v>
      </c>
      <c r="AH6861" s="70"/>
      <c r="AI6861" s="70"/>
      <c r="AJ6861">
        <f>IF(OR(Tabella2[[#This Row],[OUTCOME]]="DNCO", Tabella2[[#This Row],[OUTCOME]]="SDNC"),1,0)</f>
        <v>0</v>
      </c>
      <c r="AL6861" s="70"/>
      <c r="BM6861" s="135" t="str">
        <f>Tabella2[[#This Row],[ACT START]]</f>
        <v>13:05</v>
      </c>
      <c r="BN6861" s="136" t="str">
        <f>Tabella2[[#This Row],[ACT STOP]]</f>
        <v>14:05</v>
      </c>
      <c r="BO6861" s="101"/>
      <c r="BR6861" s="109" t="str">
        <f t="shared" si="129"/>
        <v>SH-25-6850</v>
      </c>
      <c r="BS6861" s="109" t="s">
        <v>358</v>
      </c>
      <c r="BT6861" t="str">
        <f>Tabella2[[#This Row],[OUTCOME]]</f>
        <v>DCO</v>
      </c>
      <c r="BU6861" t="str">
        <f>_xlfn.CONCAT(Tabella2[[#This Row],[NAME SP]],Tabella2[[#This Row],[ID SP]]," - ",Tabella2[[#This Row],[SYLLABUS NO]])</f>
        <v>IFTS110 - PT FAM02</v>
      </c>
      <c r="BV6861" t="s">
        <v>13293</v>
      </c>
    </row>
    <row r="6862" spans="1:74" hidden="1">
      <c r="A6862" s="103" t="s">
        <v>14101</v>
      </c>
      <c r="B6862" s="102">
        <v>45987</v>
      </c>
      <c r="C6862" s="104">
        <f>_xlfn.ISOWEEKNUM(Tabella2[[#This Row],[Date]])</f>
        <v>48</v>
      </c>
      <c r="D6862" s="104" t="s">
        <v>13295</v>
      </c>
      <c r="E6862" s="104" t="s">
        <v>284</v>
      </c>
      <c r="F6862" s="104">
        <v>109</v>
      </c>
      <c r="G6862" s="104" t="s">
        <v>257</v>
      </c>
      <c r="H6862" s="105">
        <v>12</v>
      </c>
      <c r="I6862" s="104"/>
      <c r="J6862" s="104" t="s">
        <v>258</v>
      </c>
      <c r="K6862" s="104" t="s">
        <v>83</v>
      </c>
      <c r="L6862" s="104" t="s">
        <v>259</v>
      </c>
      <c r="M6862" s="104" t="s">
        <v>276</v>
      </c>
      <c r="N6862" s="104"/>
      <c r="O6862" s="106"/>
      <c r="P6862" s="111" t="s">
        <v>2716</v>
      </c>
      <c r="Q6862" s="153" t="s">
        <v>315</v>
      </c>
      <c r="R6862" s="153" t="s">
        <v>316</v>
      </c>
      <c r="S6862" s="153">
        <f>Tabella2[[#This Row],[PLD STOP]]-Tabella2[[#This Row],[PLD START]]</f>
        <v>4.166666666666663E-2</v>
      </c>
      <c r="T6862" s="153" t="s">
        <v>315</v>
      </c>
      <c r="U6862" s="153">
        <v>0.59027777777777779</v>
      </c>
      <c r="V6862" s="153">
        <f>IF(ISBLANK(T6862),"",Tabella2[[#This Row],[ACT STOP]]-Tabella2[[#This Row],[ACT START]])</f>
        <v>4.513888888888884E-2</v>
      </c>
      <c r="W6862" s="104" t="s">
        <v>92</v>
      </c>
      <c r="X6862" s="104" t="s">
        <v>91</v>
      </c>
      <c r="Y6862" s="110"/>
      <c r="Z6862" s="106"/>
      <c r="AA6862" s="104"/>
      <c r="AB6862" s="107"/>
      <c r="AC6862" s="72">
        <f>IF(OR(Tabella2[[#This Row],[OUTCOME]]="DCO",Tabella2[[#This Row],[OUTCOME]]="SDC"),1,0)</f>
        <v>1</v>
      </c>
      <c r="AH6862" s="70"/>
      <c r="AI6862" s="70"/>
      <c r="AJ6862">
        <f>IF(OR(Tabella2[[#This Row],[OUTCOME]]="DNCO", Tabella2[[#This Row],[OUTCOME]]="SDNC"),1,0)</f>
        <v>0</v>
      </c>
      <c r="AL6862" s="70"/>
      <c r="BM6862" s="135" t="str">
        <f>Tabella2[[#This Row],[ACT START]]</f>
        <v>13:05</v>
      </c>
      <c r="BN6862" s="136">
        <f>Tabella2[[#This Row],[ACT STOP]]</f>
        <v>0.59027777777777779</v>
      </c>
      <c r="BO6862" s="101"/>
      <c r="BR6862" s="109" t="str">
        <f t="shared" si="129"/>
        <v>SH-25-6851</v>
      </c>
      <c r="BS6862" s="109" t="s">
        <v>266</v>
      </c>
      <c r="BT6862" t="str">
        <f>Tabella2[[#This Row],[OUTCOME]]</f>
        <v>DCO</v>
      </c>
      <c r="BU6862" t="str">
        <f>_xlfn.CONCAT(Tabella2[[#This Row],[NAME SP]],Tabella2[[#This Row],[ID SP]]," - ",Tabella2[[#This Row],[SYLLABUS NO]])</f>
        <v>IFTS109 - PT FAM02</v>
      </c>
      <c r="BV6862" t="s">
        <v>14031</v>
      </c>
    </row>
    <row r="6863" spans="1:74" hidden="1">
      <c r="A6863" s="103" t="s">
        <v>14102</v>
      </c>
      <c r="B6863" s="102">
        <v>45987</v>
      </c>
      <c r="C6863" s="104">
        <f>_xlfn.ISOWEEKNUM(Tabella2[[#This Row],[Date]])</f>
        <v>48</v>
      </c>
      <c r="D6863" s="104" t="s">
        <v>13295</v>
      </c>
      <c r="E6863" s="104" t="s">
        <v>284</v>
      </c>
      <c r="F6863" s="104">
        <v>111</v>
      </c>
      <c r="G6863" s="104" t="s">
        <v>257</v>
      </c>
      <c r="H6863" s="105">
        <v>1</v>
      </c>
      <c r="I6863" s="104"/>
      <c r="J6863" s="104" t="s">
        <v>258</v>
      </c>
      <c r="K6863" s="104" t="s">
        <v>80</v>
      </c>
      <c r="L6863" s="104" t="s">
        <v>259</v>
      </c>
      <c r="M6863" s="104" t="s">
        <v>276</v>
      </c>
      <c r="N6863" s="104"/>
      <c r="O6863" s="106"/>
      <c r="P6863" s="111" t="s">
        <v>2716</v>
      </c>
      <c r="Q6863" s="153" t="s">
        <v>315</v>
      </c>
      <c r="R6863" s="153" t="s">
        <v>316</v>
      </c>
      <c r="S6863" s="153">
        <f>Tabella2[[#This Row],[PLD STOP]]-Tabella2[[#This Row],[PLD START]]</f>
        <v>4.166666666666663E-2</v>
      </c>
      <c r="T6863" s="153" t="s">
        <v>315</v>
      </c>
      <c r="U6863" s="153" t="s">
        <v>316</v>
      </c>
      <c r="V6863" s="153">
        <f>IF(ISBLANK(T6863),"",Tabella2[[#This Row],[ACT STOP]]-Tabella2[[#This Row],[ACT START]])</f>
        <v>4.166666666666663E-2</v>
      </c>
      <c r="W6863" s="104" t="s">
        <v>92</v>
      </c>
      <c r="X6863" s="104" t="s">
        <v>91</v>
      </c>
      <c r="Y6863" s="110"/>
      <c r="Z6863" s="106"/>
      <c r="AA6863" s="104"/>
      <c r="AB6863" s="107"/>
      <c r="AC6863" s="72">
        <f>IF(OR(Tabella2[[#This Row],[OUTCOME]]="DCO",Tabella2[[#This Row],[OUTCOME]]="SDC"),1,0)</f>
        <v>1</v>
      </c>
      <c r="AH6863" s="70"/>
      <c r="AI6863" s="70"/>
      <c r="AJ6863">
        <f>IF(OR(Tabella2[[#This Row],[OUTCOME]]="DNCO", Tabella2[[#This Row],[OUTCOME]]="SDNC"),1,0)</f>
        <v>0</v>
      </c>
      <c r="AL6863" s="70"/>
      <c r="BM6863" s="135" t="str">
        <f>Tabella2[[#This Row],[ACT START]]</f>
        <v>13:05</v>
      </c>
      <c r="BN6863" s="136" t="str">
        <f>Tabella2[[#This Row],[ACT STOP]]</f>
        <v>14:05</v>
      </c>
      <c r="BO6863" s="101"/>
      <c r="BR6863" s="109" t="str">
        <f t="shared" si="129"/>
        <v>SH-25-6852</v>
      </c>
      <c r="BS6863" s="109" t="s">
        <v>332</v>
      </c>
      <c r="BT6863" t="str">
        <f>Tabella2[[#This Row],[OUTCOME]]</f>
        <v>DCO</v>
      </c>
      <c r="BU6863" t="str">
        <f>_xlfn.CONCAT(Tabella2[[#This Row],[NAME SP]],Tabella2[[#This Row],[ID SP]]," - ",Tabella2[[#This Row],[SYLLABUS NO]])</f>
        <v>IFTS111 - PT FAM02</v>
      </c>
      <c r="BV6863" t="s">
        <v>13292</v>
      </c>
    </row>
    <row r="6864" spans="1:74" hidden="1">
      <c r="A6864" s="103" t="s">
        <v>14103</v>
      </c>
      <c r="B6864" s="102">
        <v>45987</v>
      </c>
      <c r="C6864" s="104">
        <f>_xlfn.ISOWEEKNUM(Tabella2[[#This Row],[Date]])</f>
        <v>48</v>
      </c>
      <c r="D6864" s="104" t="s">
        <v>13295</v>
      </c>
      <c r="E6864" s="104" t="s">
        <v>284</v>
      </c>
      <c r="F6864" s="104">
        <v>112</v>
      </c>
      <c r="G6864" s="104" t="s">
        <v>257</v>
      </c>
      <c r="H6864" s="105">
        <v>2</v>
      </c>
      <c r="I6864" s="104"/>
      <c r="J6864" s="104" t="s">
        <v>258</v>
      </c>
      <c r="K6864" s="104" t="s">
        <v>81</v>
      </c>
      <c r="L6864" s="104" t="s">
        <v>259</v>
      </c>
      <c r="M6864" s="104" t="s">
        <v>276</v>
      </c>
      <c r="N6864" s="104"/>
      <c r="O6864" s="106"/>
      <c r="P6864" s="111" t="s">
        <v>2716</v>
      </c>
      <c r="Q6864" s="153" t="s">
        <v>315</v>
      </c>
      <c r="R6864" s="153" t="s">
        <v>316</v>
      </c>
      <c r="S6864" s="153">
        <f>Tabella2[[#This Row],[PLD STOP]]-Tabella2[[#This Row],[PLD START]]</f>
        <v>4.166666666666663E-2</v>
      </c>
      <c r="T6864" s="153" t="s">
        <v>315</v>
      </c>
      <c r="U6864" s="153" t="s">
        <v>316</v>
      </c>
      <c r="V6864" s="153">
        <f>IF(ISBLANK(T6864),"",Tabella2[[#This Row],[ACT STOP]]-Tabella2[[#This Row],[ACT START]])</f>
        <v>4.166666666666663E-2</v>
      </c>
      <c r="W6864" s="104" t="s">
        <v>92</v>
      </c>
      <c r="X6864" s="104" t="s">
        <v>91</v>
      </c>
      <c r="Y6864" s="110"/>
      <c r="Z6864" s="106"/>
      <c r="AA6864" s="104"/>
      <c r="AB6864" s="107"/>
      <c r="AC6864" s="72">
        <f>IF(OR(Tabella2[[#This Row],[OUTCOME]]="DCO",Tabella2[[#This Row],[OUTCOME]]="SDC"),1,0)</f>
        <v>1</v>
      </c>
      <c r="AH6864" s="70"/>
      <c r="AI6864" s="70"/>
      <c r="AJ6864">
        <f>IF(OR(Tabella2[[#This Row],[OUTCOME]]="DNCO", Tabella2[[#This Row],[OUTCOME]]="SDNC"),1,0)</f>
        <v>0</v>
      </c>
      <c r="AL6864" s="70"/>
      <c r="BM6864" s="135" t="str">
        <f>Tabella2[[#This Row],[ACT START]]</f>
        <v>13:05</v>
      </c>
      <c r="BN6864" s="136" t="str">
        <f>Tabella2[[#This Row],[ACT STOP]]</f>
        <v>14:05</v>
      </c>
      <c r="BO6864" s="101"/>
      <c r="BR6864" s="109" t="str">
        <f t="shared" si="129"/>
        <v>SH-25-6853</v>
      </c>
      <c r="BS6864" s="109" t="s">
        <v>368</v>
      </c>
      <c r="BT6864" t="str">
        <f>Tabella2[[#This Row],[OUTCOME]]</f>
        <v>DCO</v>
      </c>
      <c r="BU6864" t="str">
        <f>_xlfn.CONCAT(Tabella2[[#This Row],[NAME SP]],Tabella2[[#This Row],[ID SP]]," - ",Tabella2[[#This Row],[SYLLABUS NO]])</f>
        <v>IFTS112 - PT FAM02</v>
      </c>
      <c r="BV6864" t="s">
        <v>13294</v>
      </c>
    </row>
    <row r="6865" spans="1:74" hidden="1">
      <c r="A6865" s="103" t="s">
        <v>14104</v>
      </c>
      <c r="B6865" s="102">
        <v>45987</v>
      </c>
      <c r="C6865" s="104">
        <f>_xlfn.ISOWEEKNUM(Tabella2[[#This Row],[Date]])</f>
        <v>48</v>
      </c>
      <c r="D6865" s="104" t="s">
        <v>6396</v>
      </c>
      <c r="E6865" s="104" t="s">
        <v>256</v>
      </c>
      <c r="F6865" s="104">
        <v>74</v>
      </c>
      <c r="G6865" s="104" t="s">
        <v>257</v>
      </c>
      <c r="H6865" s="105">
        <v>32</v>
      </c>
      <c r="I6865" s="104"/>
      <c r="J6865" s="104" t="s">
        <v>258</v>
      </c>
      <c r="K6865" s="104" t="s">
        <v>79</v>
      </c>
      <c r="L6865" s="104" t="s">
        <v>299</v>
      </c>
      <c r="M6865" s="104" t="s">
        <v>276</v>
      </c>
      <c r="N6865" s="104"/>
      <c r="O6865" s="108" t="str">
        <f>A6866</f>
        <v>19271</v>
      </c>
      <c r="P6865" s="111" t="s">
        <v>664</v>
      </c>
      <c r="Q6865" s="153" t="s">
        <v>343</v>
      </c>
      <c r="R6865" s="153" t="s">
        <v>344</v>
      </c>
      <c r="S6865" s="153">
        <f>Tabella2[[#This Row],[PLD STOP]]-Tabella2[[#This Row],[PLD START]]</f>
        <v>4.166666666666663E-2</v>
      </c>
      <c r="T6865" s="153" t="s">
        <v>343</v>
      </c>
      <c r="U6865" s="153" t="s">
        <v>344</v>
      </c>
      <c r="V6865" s="153">
        <f>IF(ISBLANK(T6865),"",Tabella2[[#This Row],[ACT STOP]]-Tabella2[[#This Row],[ACT START]])</f>
        <v>4.166666666666663E-2</v>
      </c>
      <c r="W6865" s="104" t="s">
        <v>92</v>
      </c>
      <c r="X6865" s="104" t="s">
        <v>91</v>
      </c>
      <c r="Y6865" s="110"/>
      <c r="Z6865" s="106"/>
      <c r="AA6865" s="104"/>
      <c r="AB6865" s="107"/>
      <c r="AC6865" s="72">
        <f>IF(OR(Tabella2[[#This Row],[OUTCOME]]="DCO",Tabella2[[#This Row],[OUTCOME]]="SDC"),1,0)</f>
        <v>1</v>
      </c>
      <c r="AH6865" s="70"/>
      <c r="AI6865" s="70"/>
      <c r="AJ6865">
        <f>IF(OR(Tabella2[[#This Row],[OUTCOME]]="DNCO", Tabella2[[#This Row],[OUTCOME]]="SDNC"),1,0)</f>
        <v>0</v>
      </c>
      <c r="AL6865" s="70"/>
      <c r="BM6865" s="135" t="str">
        <f>Tabella2[[#This Row],[ACT START]]</f>
        <v>14:35</v>
      </c>
      <c r="BN6865" s="136" t="str">
        <f>Tabella2[[#This Row],[ACT STOP]]</f>
        <v>15:35</v>
      </c>
      <c r="BO6865" s="101"/>
      <c r="BR6865" s="109" t="str">
        <f t="shared" si="129"/>
        <v>SH-25-6854</v>
      </c>
      <c r="BS6865" s="109" t="s">
        <v>356</v>
      </c>
      <c r="BT6865" t="str">
        <f>Tabella2[[#This Row],[OUTCOME]]</f>
        <v>DCO</v>
      </c>
      <c r="BU6865" t="str">
        <f>_xlfn.CONCAT(Tabella2[[#This Row],[NAME SP]],Tabella2[[#This Row],[ID SP]]," - ",Tabella2[[#This Row],[SYLLABUS NO]])</f>
        <v>QATAR74 - FMSC OBFM02</v>
      </c>
      <c r="BV6865" t="s">
        <v>11931</v>
      </c>
    </row>
    <row r="6866" spans="1:74" hidden="1">
      <c r="A6866" s="103" t="s">
        <v>14105</v>
      </c>
      <c r="B6866" s="102">
        <v>45987</v>
      </c>
      <c r="C6866" s="104">
        <f>_xlfn.ISOWEEKNUM(Tabella2[[#This Row],[Date]])</f>
        <v>48</v>
      </c>
      <c r="D6866" s="104" t="s">
        <v>195</v>
      </c>
      <c r="E6866" s="104" t="s">
        <v>298</v>
      </c>
      <c r="F6866" s="104"/>
      <c r="G6866" s="104" t="s">
        <v>257</v>
      </c>
      <c r="H6866" s="105">
        <v>14</v>
      </c>
      <c r="I6866" s="104"/>
      <c r="J6866" s="104" t="s">
        <v>258</v>
      </c>
      <c r="K6866" s="104" t="s">
        <v>78</v>
      </c>
      <c r="L6866" s="104" t="s">
        <v>299</v>
      </c>
      <c r="M6866" s="104" t="s">
        <v>276</v>
      </c>
      <c r="N6866" s="104"/>
      <c r="O6866" s="108" t="str">
        <f>A6865</f>
        <v>19270</v>
      </c>
      <c r="P6866" s="111" t="s">
        <v>300</v>
      </c>
      <c r="Q6866" s="153" t="s">
        <v>343</v>
      </c>
      <c r="R6866" s="153" t="s">
        <v>344</v>
      </c>
      <c r="S6866" s="153">
        <f>Tabella2[[#This Row],[PLD STOP]]-Tabella2[[#This Row],[PLD START]]</f>
        <v>4.166666666666663E-2</v>
      </c>
      <c r="T6866" s="153" t="s">
        <v>343</v>
      </c>
      <c r="U6866" s="153" t="s">
        <v>344</v>
      </c>
      <c r="V6866" s="153">
        <f>IF(ISBLANK(T6866),"",Tabella2[[#This Row],[ACT STOP]]-Tabella2[[#This Row],[ACT START]])</f>
        <v>4.166666666666663E-2</v>
      </c>
      <c r="W6866" s="104" t="s">
        <v>122</v>
      </c>
      <c r="X6866" s="104" t="s">
        <v>91</v>
      </c>
      <c r="Y6866" s="110"/>
      <c r="Z6866" s="106"/>
      <c r="AA6866" s="104"/>
      <c r="AB6866" s="107"/>
      <c r="AC6866" s="72">
        <f>IF(OR(Tabella2[[#This Row],[OUTCOME]]="DCO",Tabella2[[#This Row],[OUTCOME]]="SDC"),1,0)</f>
        <v>1</v>
      </c>
      <c r="AH6866" s="70"/>
      <c r="AI6866" s="70"/>
      <c r="AJ6866">
        <f>IF(OR(Tabella2[[#This Row],[OUTCOME]]="DNCO", Tabella2[[#This Row],[OUTCOME]]="SDNC"),1,0)</f>
        <v>0</v>
      </c>
      <c r="AL6866" s="70"/>
      <c r="BM6866" s="135" t="str">
        <f>Tabella2[[#This Row],[ACT START]]</f>
        <v>14:35</v>
      </c>
      <c r="BN6866" s="136" t="str">
        <f>Tabella2[[#This Row],[ACT STOP]]</f>
        <v>15:35</v>
      </c>
      <c r="BO6866" s="101"/>
      <c r="BR6866" s="109" t="str">
        <f t="shared" si="129"/>
        <v>SH-25-6855</v>
      </c>
      <c r="BS6866" s="109" t="s">
        <v>372</v>
      </c>
      <c r="BT6866" t="str">
        <f>Tabella2[[#This Row],[OUTCOME]]</f>
        <v>SDC</v>
      </c>
      <c r="BU6866" t="str">
        <f>_xlfn.CONCAT(Tabella2[[#This Row],[NAME SP]],Tabella2[[#This Row],[ID SP]]," - ",Tabella2[[#This Row],[SYLLABUS NO]])</f>
        <v>Support QATAR - SUPP</v>
      </c>
    </row>
    <row r="6867" spans="1:74" hidden="1">
      <c r="A6867" s="103" t="s">
        <v>14106</v>
      </c>
      <c r="B6867" s="102">
        <v>45987</v>
      </c>
      <c r="C6867" s="104">
        <f>_xlfn.ISOWEEKNUM(Tabella2[[#This Row],[Date]])</f>
        <v>48</v>
      </c>
      <c r="D6867" s="104" t="s">
        <v>817</v>
      </c>
      <c r="E6867" s="104" t="s">
        <v>284</v>
      </c>
      <c r="F6867" s="104">
        <v>73</v>
      </c>
      <c r="G6867" s="104" t="s">
        <v>284</v>
      </c>
      <c r="H6867" s="105">
        <v>22</v>
      </c>
      <c r="I6867" s="104"/>
      <c r="J6867" s="104" t="s">
        <v>258</v>
      </c>
      <c r="K6867" s="104" t="s">
        <v>81</v>
      </c>
      <c r="L6867" s="104" t="s">
        <v>259</v>
      </c>
      <c r="M6867" s="104" t="s">
        <v>269</v>
      </c>
      <c r="N6867" s="104"/>
      <c r="O6867" s="106"/>
      <c r="P6867" s="111" t="s">
        <v>607</v>
      </c>
      <c r="Q6867" s="153" t="s">
        <v>343</v>
      </c>
      <c r="R6867" s="153" t="s">
        <v>344</v>
      </c>
      <c r="S6867" s="153">
        <f>Tabella2[[#This Row],[PLD STOP]]-Tabella2[[#This Row],[PLD START]]</f>
        <v>4.166666666666663E-2</v>
      </c>
      <c r="T6867" s="153">
        <v>0.60416666666666663</v>
      </c>
      <c r="U6867" s="153">
        <v>0.64583333333333337</v>
      </c>
      <c r="V6867" s="153">
        <f>IF(ISBLANK(T6867),"",Tabella2[[#This Row],[ACT STOP]]-Tabella2[[#This Row],[ACT START]])</f>
        <v>4.1666666666666741E-2</v>
      </c>
      <c r="W6867" s="104" t="s">
        <v>92</v>
      </c>
      <c r="X6867" s="104" t="s">
        <v>91</v>
      </c>
      <c r="Y6867" s="110"/>
      <c r="Z6867" s="106"/>
      <c r="AA6867" s="104"/>
      <c r="AB6867" s="107"/>
      <c r="AC6867" s="72">
        <f>IF(OR(Tabella2[[#This Row],[OUTCOME]]="DCO",Tabella2[[#This Row],[OUTCOME]]="SDC"),1,0)</f>
        <v>1</v>
      </c>
      <c r="AH6867" s="70"/>
      <c r="AI6867" s="70"/>
      <c r="AJ6867">
        <f>IF(OR(Tabella2[[#This Row],[OUTCOME]]="DNCO", Tabella2[[#This Row],[OUTCOME]]="SDNC"),1,0)</f>
        <v>0</v>
      </c>
      <c r="AL6867" s="70"/>
      <c r="BM6867" s="135">
        <f>Tabella2[[#This Row],[ACT START]]</f>
        <v>0.60416666666666663</v>
      </c>
      <c r="BN6867" s="136">
        <f>Tabella2[[#This Row],[ACT STOP]]</f>
        <v>0.64583333333333337</v>
      </c>
      <c r="BO6867" s="101"/>
      <c r="BR6867" s="109" t="str">
        <f t="shared" si="129"/>
        <v>SH-25-6856</v>
      </c>
      <c r="BS6867" s="109" t="s">
        <v>295</v>
      </c>
      <c r="BT6867" t="str">
        <f>Tabella2[[#This Row],[OUTCOME]]</f>
        <v>DCO</v>
      </c>
      <c r="BU6867" t="str">
        <f>_xlfn.CONCAT(Tabella2[[#This Row],[NAME SP]],Tabella2[[#This Row],[ID SP]]," - ",Tabella2[[#This Row],[SYLLABUS NO]])</f>
        <v>IFTS73 - PT R2R02</v>
      </c>
      <c r="BV6867" t="s">
        <v>12008</v>
      </c>
    </row>
    <row r="6868" spans="1:74" hidden="1">
      <c r="A6868" s="103" t="s">
        <v>14107</v>
      </c>
      <c r="B6868" s="102">
        <v>45987</v>
      </c>
      <c r="C6868" s="104">
        <f>_xlfn.ISOWEEKNUM(Tabella2[[#This Row],[Date]])</f>
        <v>48</v>
      </c>
      <c r="D6868" s="104" t="s">
        <v>817</v>
      </c>
      <c r="E6868" s="104" t="s">
        <v>284</v>
      </c>
      <c r="F6868" s="104">
        <v>75</v>
      </c>
      <c r="G6868" s="104" t="s">
        <v>257</v>
      </c>
      <c r="H6868" s="105">
        <v>5</v>
      </c>
      <c r="I6868" s="104"/>
      <c r="J6868" s="104" t="s">
        <v>258</v>
      </c>
      <c r="K6868" s="104" t="s">
        <v>80</v>
      </c>
      <c r="L6868" s="104" t="s">
        <v>259</v>
      </c>
      <c r="M6868" s="104" t="s">
        <v>269</v>
      </c>
      <c r="N6868" s="104"/>
      <c r="O6868" s="106"/>
      <c r="P6868" s="111" t="s">
        <v>607</v>
      </c>
      <c r="Q6868" s="153" t="s">
        <v>343</v>
      </c>
      <c r="R6868" s="153" t="s">
        <v>344</v>
      </c>
      <c r="S6868" s="153">
        <f>Tabella2[[#This Row],[PLD STOP]]-Tabella2[[#This Row],[PLD START]]</f>
        <v>4.166666666666663E-2</v>
      </c>
      <c r="T6868" s="153" t="s">
        <v>343</v>
      </c>
      <c r="U6868" s="153" t="s">
        <v>344</v>
      </c>
      <c r="V6868" s="153">
        <f>IF(ISBLANK(T6868),"",Tabella2[[#This Row],[ACT STOP]]-Tabella2[[#This Row],[ACT START]])</f>
        <v>4.166666666666663E-2</v>
      </c>
      <c r="W6868" s="104" t="s">
        <v>92</v>
      </c>
      <c r="X6868" s="104" t="s">
        <v>91</v>
      </c>
      <c r="Y6868" s="110"/>
      <c r="Z6868" s="106"/>
      <c r="AA6868" s="104"/>
      <c r="AB6868" s="107"/>
      <c r="AC6868" s="72">
        <f>IF(OR(Tabella2[[#This Row],[OUTCOME]]="DCO",Tabella2[[#This Row],[OUTCOME]]="SDC"),1,0)</f>
        <v>1</v>
      </c>
      <c r="AH6868" s="70"/>
      <c r="AI6868" s="70"/>
      <c r="AJ6868">
        <f>IF(OR(Tabella2[[#This Row],[OUTCOME]]="DNCO", Tabella2[[#This Row],[OUTCOME]]="SDNC"),1,0)</f>
        <v>0</v>
      </c>
      <c r="AL6868" s="70"/>
      <c r="BM6868" s="135" t="str">
        <f>Tabella2[[#This Row],[ACT START]]</f>
        <v>14:35</v>
      </c>
      <c r="BN6868" s="136" t="str">
        <f>Tabella2[[#This Row],[ACT STOP]]</f>
        <v>15:35</v>
      </c>
      <c r="BO6868" s="101"/>
      <c r="BR6868" s="109" t="str">
        <f t="shared" si="129"/>
        <v>SH-25-6857</v>
      </c>
      <c r="BS6868" s="109" t="s">
        <v>416</v>
      </c>
      <c r="BT6868" t="str">
        <f>Tabella2[[#This Row],[OUTCOME]]</f>
        <v>DCO</v>
      </c>
      <c r="BU6868" t="str">
        <f>_xlfn.CONCAT(Tabella2[[#This Row],[NAME SP]],Tabella2[[#This Row],[ID SP]]," - ",Tabella2[[#This Row],[SYLLABUS NO]])</f>
        <v>IFTS75 - PT R2R02</v>
      </c>
      <c r="BV6868" t="s">
        <v>12078</v>
      </c>
    </row>
    <row r="6869" spans="1:74" hidden="1">
      <c r="A6869" s="103" t="s">
        <v>14108</v>
      </c>
      <c r="B6869" s="102">
        <v>45987</v>
      </c>
      <c r="C6869" s="104">
        <f>_xlfn.ISOWEEKNUM(Tabella2[[#This Row],[Date]])</f>
        <v>48</v>
      </c>
      <c r="D6869" s="104" t="s">
        <v>13044</v>
      </c>
      <c r="E6869" s="104" t="s">
        <v>284</v>
      </c>
      <c r="F6869" s="104">
        <v>103</v>
      </c>
      <c r="G6869" s="104" t="s">
        <v>257</v>
      </c>
      <c r="H6869" s="105">
        <v>10</v>
      </c>
      <c r="I6869" s="104" t="s">
        <v>258</v>
      </c>
      <c r="J6869" s="104"/>
      <c r="K6869" s="104" t="s">
        <v>83</v>
      </c>
      <c r="L6869" s="104" t="s">
        <v>259</v>
      </c>
      <c r="M6869" s="104" t="s">
        <v>276</v>
      </c>
      <c r="N6869" s="104"/>
      <c r="O6869" s="106"/>
      <c r="P6869" s="111" t="s">
        <v>2716</v>
      </c>
      <c r="Q6869" s="153" t="s">
        <v>343</v>
      </c>
      <c r="R6869" s="153" t="s">
        <v>344</v>
      </c>
      <c r="S6869" s="153">
        <f>Tabella2[[#This Row],[PLD STOP]]-Tabella2[[#This Row],[PLD START]]</f>
        <v>4.166666666666663E-2</v>
      </c>
      <c r="T6869" s="153" t="s">
        <v>343</v>
      </c>
      <c r="U6869" s="153" t="s">
        <v>344</v>
      </c>
      <c r="V6869" s="153">
        <f>IF(ISBLANK(T6869),"",Tabella2[[#This Row],[ACT STOP]]-Tabella2[[#This Row],[ACT START]])</f>
        <v>4.166666666666663E-2</v>
      </c>
      <c r="W6869" s="104" t="s">
        <v>92</v>
      </c>
      <c r="X6869" s="104" t="s">
        <v>91</v>
      </c>
      <c r="Y6869" s="110"/>
      <c r="Z6869" s="106"/>
      <c r="AA6869" s="104"/>
      <c r="AB6869" s="107"/>
      <c r="AC6869" s="72">
        <f>IF(OR(Tabella2[[#This Row],[OUTCOME]]="DCO",Tabella2[[#This Row],[OUTCOME]]="SDC"),1,0)</f>
        <v>1</v>
      </c>
      <c r="AH6869" s="70"/>
      <c r="AI6869" s="70"/>
      <c r="AJ6869">
        <f>IF(OR(Tabella2[[#This Row],[OUTCOME]]="DNCO", Tabella2[[#This Row],[OUTCOME]]="SDNC"),1,0)</f>
        <v>0</v>
      </c>
      <c r="AL6869" s="70"/>
      <c r="BM6869" s="135" t="str">
        <f>Tabella2[[#This Row],[ACT START]]</f>
        <v>14:35</v>
      </c>
      <c r="BN6869" s="136" t="str">
        <f>Tabella2[[#This Row],[ACT STOP]]</f>
        <v>15:35</v>
      </c>
      <c r="BO6869" s="101"/>
      <c r="BR6869" s="109" t="str">
        <f t="shared" si="129"/>
        <v>SH-25-6858</v>
      </c>
      <c r="BS6869" s="109" t="s">
        <v>552</v>
      </c>
      <c r="BT6869" t="str">
        <f>Tabella2[[#This Row],[OUTCOME]]</f>
        <v>DCO</v>
      </c>
      <c r="BU6869" t="str">
        <f>_xlfn.CONCAT(Tabella2[[#This Row],[NAME SP]],Tabella2[[#This Row],[ID SP]]," - ",Tabella2[[#This Row],[SYLLABUS NO]])</f>
        <v>IFTS103 - PT FAM02</v>
      </c>
      <c r="BV6869" t="s">
        <v>13047</v>
      </c>
    </row>
    <row r="6870" spans="1:74" hidden="1">
      <c r="A6870" s="103" t="s">
        <v>14109</v>
      </c>
      <c r="B6870" s="102">
        <v>45987</v>
      </c>
      <c r="C6870" s="104">
        <f>_xlfn.ISOWEEKNUM(Tabella2[[#This Row],[Date]])</f>
        <v>48</v>
      </c>
      <c r="D6870" s="104" t="s">
        <v>13289</v>
      </c>
      <c r="E6870" s="104" t="s">
        <v>327</v>
      </c>
      <c r="F6870" s="104">
        <v>90</v>
      </c>
      <c r="G6870" s="104" t="s">
        <v>284</v>
      </c>
      <c r="H6870" s="105">
        <v>41</v>
      </c>
      <c r="I6870" s="104" t="s">
        <v>258</v>
      </c>
      <c r="J6870" s="104"/>
      <c r="K6870" s="104" t="s">
        <v>77</v>
      </c>
      <c r="L6870" s="104" t="s">
        <v>259</v>
      </c>
      <c r="M6870" s="104" t="s">
        <v>276</v>
      </c>
      <c r="N6870" s="104"/>
      <c r="O6870" s="106"/>
      <c r="P6870" s="111" t="s">
        <v>723</v>
      </c>
      <c r="Q6870" s="153" t="s">
        <v>343</v>
      </c>
      <c r="R6870" s="153" t="s">
        <v>344</v>
      </c>
      <c r="S6870" s="153">
        <f>Tabella2[[#This Row],[PLD STOP]]-Tabella2[[#This Row],[PLD START]]</f>
        <v>4.166666666666663E-2</v>
      </c>
      <c r="T6870" s="153" t="s">
        <v>343</v>
      </c>
      <c r="U6870" s="153" t="s">
        <v>344</v>
      </c>
      <c r="V6870" s="153">
        <f>IF(ISBLANK(T6870),"",Tabella2[[#This Row],[ACT STOP]]-Tabella2[[#This Row],[ACT START]])</f>
        <v>4.166666666666663E-2</v>
      </c>
      <c r="W6870" s="104" t="s">
        <v>92</v>
      </c>
      <c r="X6870" s="104" t="s">
        <v>91</v>
      </c>
      <c r="Y6870" s="110"/>
      <c r="Z6870" s="106"/>
      <c r="AA6870" s="104"/>
      <c r="AB6870" s="107"/>
      <c r="AC6870" s="72">
        <f>IF(OR(Tabella2[[#This Row],[OUTCOME]]="DCO",Tabella2[[#This Row],[OUTCOME]]="SDC"),1,0)</f>
        <v>1</v>
      </c>
      <c r="AH6870" s="70"/>
      <c r="AI6870" s="70"/>
      <c r="AJ6870">
        <f>IF(OR(Tabella2[[#This Row],[OUTCOME]]="DNCO", Tabella2[[#This Row],[OUTCOME]]="SDNC"),1,0)</f>
        <v>0</v>
      </c>
      <c r="AL6870" s="70"/>
      <c r="BM6870" s="135" t="str">
        <f>Tabella2[[#This Row],[ACT START]]</f>
        <v>14:35</v>
      </c>
      <c r="BN6870" s="136" t="str">
        <f>Tabella2[[#This Row],[ACT STOP]]</f>
        <v>15:35</v>
      </c>
      <c r="BO6870" s="101"/>
      <c r="BR6870" s="109" t="str">
        <f t="shared" si="129"/>
        <v>SH-25-6859</v>
      </c>
      <c r="BS6870" s="109" t="s">
        <v>1750</v>
      </c>
      <c r="BT6870" t="str">
        <f>Tabella2[[#This Row],[OUTCOME]]</f>
        <v>DCO</v>
      </c>
      <c r="BU6870" t="str">
        <f>_xlfn.CONCAT(Tabella2[[#This Row],[NAME SP]],Tabella2[[#This Row],[ID SP]]," - ",Tabella2[[#This Row],[SYLLABUS NO]])</f>
        <v>AMI90 - SD CF01</v>
      </c>
      <c r="BV6870" t="s">
        <v>13250</v>
      </c>
    </row>
    <row r="6871" spans="1:74" hidden="1">
      <c r="A6871" s="103" t="s">
        <v>14113</v>
      </c>
      <c r="B6871" s="102">
        <v>45988</v>
      </c>
      <c r="C6871" s="104">
        <f>_xlfn.ISOWEEKNUM(Tabella2[[#This Row],[Date]])</f>
        <v>48</v>
      </c>
      <c r="D6871" s="104" t="s">
        <v>6621</v>
      </c>
      <c r="E6871" s="104" t="s">
        <v>284</v>
      </c>
      <c r="F6871" s="104">
        <v>82</v>
      </c>
      <c r="G6871" s="104" t="s">
        <v>284</v>
      </c>
      <c r="H6871" s="105">
        <v>82</v>
      </c>
      <c r="I6871" s="104"/>
      <c r="J6871" s="104" t="s">
        <v>258</v>
      </c>
      <c r="K6871" s="104" t="s">
        <v>79</v>
      </c>
      <c r="L6871" s="104" t="s">
        <v>299</v>
      </c>
      <c r="M6871" s="104" t="s">
        <v>276</v>
      </c>
      <c r="N6871" s="104"/>
      <c r="O6871" s="108" t="str">
        <f>A6872</f>
        <v>19277</v>
      </c>
      <c r="P6871" s="111" t="s">
        <v>844</v>
      </c>
      <c r="Q6871" s="153" t="s">
        <v>307</v>
      </c>
      <c r="R6871" s="153" t="s">
        <v>308</v>
      </c>
      <c r="S6871" s="153">
        <f>Tabella2[[#This Row],[PLD STOP]]-Tabella2[[#This Row],[PLD START]]</f>
        <v>4.1666666666666685E-2</v>
      </c>
      <c r="T6871" s="153" t="s">
        <v>307</v>
      </c>
      <c r="U6871" s="153" t="s">
        <v>308</v>
      </c>
      <c r="V6871" s="153">
        <f>IF(ISBLANK(T6871),"",Tabella2[[#This Row],[ACT STOP]]-Tabella2[[#This Row],[ACT START]])</f>
        <v>4.1666666666666685E-2</v>
      </c>
      <c r="W6871" s="104" t="s">
        <v>92</v>
      </c>
      <c r="X6871" s="104" t="s">
        <v>91</v>
      </c>
      <c r="Y6871" s="110"/>
      <c r="Z6871" s="106"/>
      <c r="AA6871" s="104"/>
      <c r="AB6871" s="107"/>
      <c r="AC6871" s="72">
        <f>IF(OR(Tabella2[[#This Row],[OUTCOME]]="DCO",Tabella2[[#This Row],[OUTCOME]]="SDC"),1,0)</f>
        <v>1</v>
      </c>
      <c r="AH6871" s="70"/>
      <c r="AI6871" s="70"/>
      <c r="AJ6871">
        <f>IF(OR(Tabella2[[#This Row],[OUTCOME]]="DNCO", Tabella2[[#This Row],[OUTCOME]]="SDNC"),1,0)</f>
        <v>0</v>
      </c>
      <c r="AL6871" s="70"/>
      <c r="BM6871" s="135" t="str">
        <f>Tabella2[[#This Row],[ACT START]]</f>
        <v>07:05</v>
      </c>
      <c r="BN6871" s="136" t="str">
        <f>Tabella2[[#This Row],[ACT STOP]]</f>
        <v>08:05</v>
      </c>
      <c r="BO6871" s="101"/>
      <c r="BR6871" s="109" t="str">
        <f t="shared" ref="BR6871:BR6902" si="130">_xlfn.CONCAT(LEFT(BR6870,6),TEXT(RIGHT(BR6870,4)+1,"0000"))</f>
        <v>SH-25-6860</v>
      </c>
      <c r="BS6871" s="109" t="s">
        <v>11868</v>
      </c>
      <c r="BT6871" t="str">
        <f>Tabella2[[#This Row],[OUTCOME]]</f>
        <v>DCO</v>
      </c>
      <c r="BU6871" t="str">
        <f>_xlfn.CONCAT(Tabella2[[#This Row],[NAME SP]],Tabella2[[#This Row],[ID SP]]," - ",Tabella2[[#This Row],[SYLLABUS NO]])</f>
        <v>IFTS82 - FMSC HACM02</v>
      </c>
      <c r="BV6871" t="s">
        <v>11868</v>
      </c>
    </row>
    <row r="6872" spans="1:74" hidden="1">
      <c r="A6872" s="103" t="s">
        <v>14114</v>
      </c>
      <c r="B6872" s="102">
        <v>45988</v>
      </c>
      <c r="C6872" s="104">
        <f>_xlfn.ISOWEEKNUM(Tabella2[[#This Row],[Date]])</f>
        <v>48</v>
      </c>
      <c r="D6872" s="104" t="s">
        <v>195</v>
      </c>
      <c r="E6872" s="104" t="s">
        <v>398</v>
      </c>
      <c r="F6872" s="104"/>
      <c r="G6872" s="104" t="s">
        <v>257</v>
      </c>
      <c r="H6872" s="105">
        <v>12</v>
      </c>
      <c r="I6872" s="104"/>
      <c r="J6872" s="104" t="s">
        <v>258</v>
      </c>
      <c r="K6872" s="104" t="s">
        <v>78</v>
      </c>
      <c r="L6872" s="104" t="s">
        <v>299</v>
      </c>
      <c r="M6872" s="104" t="s">
        <v>276</v>
      </c>
      <c r="N6872" s="104"/>
      <c r="O6872" s="108" t="str">
        <f>A6871</f>
        <v>19276</v>
      </c>
      <c r="P6872" s="111" t="s">
        <v>300</v>
      </c>
      <c r="Q6872" s="153" t="s">
        <v>307</v>
      </c>
      <c r="R6872" s="153" t="s">
        <v>308</v>
      </c>
      <c r="S6872" s="153">
        <f>Tabella2[[#This Row],[PLD STOP]]-Tabella2[[#This Row],[PLD START]]</f>
        <v>4.1666666666666685E-2</v>
      </c>
      <c r="T6872" s="153" t="s">
        <v>307</v>
      </c>
      <c r="U6872" s="153" t="s">
        <v>308</v>
      </c>
      <c r="V6872" s="153">
        <f>IF(ISBLANK(T6872),"",Tabella2[[#This Row],[ACT STOP]]-Tabella2[[#This Row],[ACT START]])</f>
        <v>4.1666666666666685E-2</v>
      </c>
      <c r="W6872" s="104" t="s">
        <v>122</v>
      </c>
      <c r="X6872" s="104" t="s">
        <v>91</v>
      </c>
      <c r="Y6872" s="110"/>
      <c r="Z6872" s="106"/>
      <c r="AA6872" s="104"/>
      <c r="AB6872" s="107"/>
      <c r="AC6872" s="72">
        <f>IF(OR(Tabella2[[#This Row],[OUTCOME]]="DCO",Tabella2[[#This Row],[OUTCOME]]="SDC"),1,0)</f>
        <v>1</v>
      </c>
      <c r="AH6872" s="70"/>
      <c r="AI6872" s="70"/>
      <c r="AJ6872">
        <f>IF(OR(Tabella2[[#This Row],[OUTCOME]]="DNCO", Tabella2[[#This Row],[OUTCOME]]="SDNC"),1,0)</f>
        <v>0</v>
      </c>
      <c r="AL6872" s="70"/>
      <c r="BM6872" s="135" t="str">
        <f>Tabella2[[#This Row],[ACT START]]</f>
        <v>07:05</v>
      </c>
      <c r="BN6872" s="136" t="str">
        <f>Tabella2[[#This Row],[ACT STOP]]</f>
        <v>08:05</v>
      </c>
      <c r="BO6872" s="101"/>
      <c r="BR6872" s="109" t="str">
        <f t="shared" si="130"/>
        <v>SH-25-6861</v>
      </c>
      <c r="BS6872" s="109" t="s">
        <v>266</v>
      </c>
      <c r="BT6872" t="str">
        <f>Tabella2[[#This Row],[OUTCOME]]</f>
        <v>SDC</v>
      </c>
      <c r="BU6872" t="str">
        <f>_xlfn.CONCAT(Tabella2[[#This Row],[NAME SP]],Tabella2[[#This Row],[ID SP]]," - ",Tabella2[[#This Row],[SYLLABUS NO]])</f>
        <v>Support IFTS - SUPP</v>
      </c>
    </row>
    <row r="6873" spans="1:74" hidden="1">
      <c r="A6873" s="103" t="s">
        <v>14115</v>
      </c>
      <c r="B6873" s="102">
        <v>45988</v>
      </c>
      <c r="C6873" s="104">
        <f>_xlfn.ISOWEEKNUM(Tabella2[[#This Row],[Date]])</f>
        <v>48</v>
      </c>
      <c r="D6873" s="104" t="s">
        <v>6621</v>
      </c>
      <c r="E6873" s="104" t="s">
        <v>284</v>
      </c>
      <c r="F6873" s="104">
        <v>83</v>
      </c>
      <c r="G6873" s="104" t="s">
        <v>257</v>
      </c>
      <c r="H6873" s="105">
        <v>2</v>
      </c>
      <c r="I6873" s="104"/>
      <c r="J6873" s="104" t="s">
        <v>258</v>
      </c>
      <c r="K6873" s="104" t="s">
        <v>83</v>
      </c>
      <c r="L6873" s="104" t="s">
        <v>299</v>
      </c>
      <c r="M6873" s="104" t="s">
        <v>276</v>
      </c>
      <c r="N6873" s="104"/>
      <c r="O6873" s="108" t="str">
        <f>A6874</f>
        <v>19279</v>
      </c>
      <c r="P6873" s="111" t="s">
        <v>844</v>
      </c>
      <c r="Q6873" s="153" t="s">
        <v>307</v>
      </c>
      <c r="R6873" s="153" t="s">
        <v>308</v>
      </c>
      <c r="S6873" s="153">
        <f>Tabella2[[#This Row],[PLD STOP]]-Tabella2[[#This Row],[PLD START]]</f>
        <v>4.1666666666666685E-2</v>
      </c>
      <c r="T6873" s="153" t="s">
        <v>307</v>
      </c>
      <c r="U6873" s="153" t="s">
        <v>308</v>
      </c>
      <c r="V6873" s="153">
        <f>IF(ISBLANK(T6873),"",Tabella2[[#This Row],[ACT STOP]]-Tabella2[[#This Row],[ACT START]])</f>
        <v>4.1666666666666685E-2</v>
      </c>
      <c r="W6873" s="104" t="s">
        <v>92</v>
      </c>
      <c r="X6873" s="104" t="s">
        <v>91</v>
      </c>
      <c r="Y6873" s="110"/>
      <c r="Z6873" s="106"/>
      <c r="AA6873" s="104"/>
      <c r="AB6873" s="107"/>
      <c r="AC6873" s="72">
        <f>IF(OR(Tabella2[[#This Row],[OUTCOME]]="DCO",Tabella2[[#This Row],[OUTCOME]]="SDC"),1,0)</f>
        <v>1</v>
      </c>
      <c r="AH6873" s="70"/>
      <c r="AI6873" s="70"/>
      <c r="AJ6873">
        <f>IF(OR(Tabella2[[#This Row],[OUTCOME]]="DNCO", Tabella2[[#This Row],[OUTCOME]]="SDNC"),1,0)</f>
        <v>0</v>
      </c>
      <c r="AL6873" s="70"/>
      <c r="BM6873" s="135" t="str">
        <f>Tabella2[[#This Row],[ACT START]]</f>
        <v>07:05</v>
      </c>
      <c r="BN6873" s="136" t="str">
        <f>Tabella2[[#This Row],[ACT STOP]]</f>
        <v>08:05</v>
      </c>
      <c r="BO6873" s="101"/>
      <c r="BR6873" s="109" t="str">
        <f t="shared" si="130"/>
        <v>SH-25-6862</v>
      </c>
      <c r="BS6873" s="109" t="s">
        <v>368</v>
      </c>
      <c r="BT6873" t="str">
        <f>Tabella2[[#This Row],[OUTCOME]]</f>
        <v>DCO</v>
      </c>
      <c r="BU6873" t="str">
        <f>_xlfn.CONCAT(Tabella2[[#This Row],[NAME SP]],Tabella2[[#This Row],[ID SP]]," - ",Tabella2[[#This Row],[SYLLABUS NO]])</f>
        <v>IFTS83 - FMSC HACM02</v>
      </c>
      <c r="BV6873" t="s">
        <v>11871</v>
      </c>
    </row>
    <row r="6874" spans="1:74" hidden="1">
      <c r="A6874" s="103" t="s">
        <v>14116</v>
      </c>
      <c r="B6874" s="102">
        <v>45988</v>
      </c>
      <c r="C6874" s="104">
        <f>_xlfn.ISOWEEKNUM(Tabella2[[#This Row],[Date]])</f>
        <v>48</v>
      </c>
      <c r="D6874" s="104" t="s">
        <v>195</v>
      </c>
      <c r="E6874" s="104" t="s">
        <v>398</v>
      </c>
      <c r="F6874" s="104"/>
      <c r="G6874" s="104" t="s">
        <v>257</v>
      </c>
      <c r="H6874" s="105">
        <v>1</v>
      </c>
      <c r="I6874" s="104"/>
      <c r="J6874" s="104" t="s">
        <v>258</v>
      </c>
      <c r="K6874" s="104" t="s">
        <v>80</v>
      </c>
      <c r="L6874" s="104" t="s">
        <v>299</v>
      </c>
      <c r="M6874" s="104" t="s">
        <v>276</v>
      </c>
      <c r="N6874" s="104"/>
      <c r="O6874" s="108" t="str">
        <f>A6873</f>
        <v>19278</v>
      </c>
      <c r="P6874" s="111" t="s">
        <v>300</v>
      </c>
      <c r="Q6874" s="153" t="s">
        <v>307</v>
      </c>
      <c r="R6874" s="153" t="s">
        <v>308</v>
      </c>
      <c r="S6874" s="153">
        <f>Tabella2[[#This Row],[PLD STOP]]-Tabella2[[#This Row],[PLD START]]</f>
        <v>4.1666666666666685E-2</v>
      </c>
      <c r="T6874" s="153" t="s">
        <v>307</v>
      </c>
      <c r="U6874" s="153" t="s">
        <v>308</v>
      </c>
      <c r="V6874" s="153">
        <f>IF(ISBLANK(T6874),"",Tabella2[[#This Row],[ACT STOP]]-Tabella2[[#This Row],[ACT START]])</f>
        <v>4.1666666666666685E-2</v>
      </c>
      <c r="W6874" s="104" t="s">
        <v>122</v>
      </c>
      <c r="X6874" s="104" t="s">
        <v>91</v>
      </c>
      <c r="Y6874" s="110"/>
      <c r="Z6874" s="106"/>
      <c r="AA6874" s="104"/>
      <c r="AB6874" s="107"/>
      <c r="AC6874" s="72">
        <f>IF(OR(Tabella2[[#This Row],[OUTCOME]]="DCO",Tabella2[[#This Row],[OUTCOME]]="SDC"),1,0)</f>
        <v>1</v>
      </c>
      <c r="AH6874" s="70"/>
      <c r="AI6874" s="70"/>
      <c r="AJ6874">
        <f>IF(OR(Tabella2[[#This Row],[OUTCOME]]="DNCO", Tabella2[[#This Row],[OUTCOME]]="SDNC"),1,0)</f>
        <v>0</v>
      </c>
      <c r="AL6874" s="70"/>
      <c r="BM6874" s="135" t="str">
        <f>Tabella2[[#This Row],[ACT START]]</f>
        <v>07:05</v>
      </c>
      <c r="BN6874" s="136" t="str">
        <f>Tabella2[[#This Row],[ACT STOP]]</f>
        <v>08:05</v>
      </c>
      <c r="BO6874" s="101"/>
      <c r="BR6874" s="109" t="str">
        <f t="shared" si="130"/>
        <v>SH-25-6863</v>
      </c>
      <c r="BS6874" s="109" t="s">
        <v>332</v>
      </c>
      <c r="BT6874" t="str">
        <f>Tabella2[[#This Row],[OUTCOME]]</f>
        <v>SDC</v>
      </c>
      <c r="BU6874" t="str">
        <f>_xlfn.CONCAT(Tabella2[[#This Row],[NAME SP]],Tabella2[[#This Row],[ID SP]]," - ",Tabella2[[#This Row],[SYLLABUS NO]])</f>
        <v>Support IFTS - SUPP</v>
      </c>
    </row>
    <row r="6875" spans="1:74" hidden="1">
      <c r="A6875" s="103" t="s">
        <v>14117</v>
      </c>
      <c r="B6875" s="102">
        <v>45988</v>
      </c>
      <c r="C6875" s="104">
        <f>_xlfn.ISOWEEKNUM(Tabella2[[#This Row],[Date]])</f>
        <v>48</v>
      </c>
      <c r="D6875" s="104" t="s">
        <v>13048</v>
      </c>
      <c r="E6875" s="104" t="s">
        <v>284</v>
      </c>
      <c r="F6875" s="104">
        <v>106</v>
      </c>
      <c r="G6875" s="104" t="s">
        <v>284</v>
      </c>
      <c r="H6875" s="105">
        <v>23</v>
      </c>
      <c r="I6875" s="104"/>
      <c r="J6875" s="104" t="s">
        <v>258</v>
      </c>
      <c r="K6875" s="104" t="s">
        <v>81</v>
      </c>
      <c r="L6875" s="104" t="s">
        <v>259</v>
      </c>
      <c r="M6875" s="104" t="s">
        <v>276</v>
      </c>
      <c r="N6875" s="104"/>
      <c r="O6875" s="106"/>
      <c r="P6875" s="111" t="s">
        <v>2716</v>
      </c>
      <c r="Q6875" s="153" t="s">
        <v>307</v>
      </c>
      <c r="R6875" s="153" t="s">
        <v>308</v>
      </c>
      <c r="S6875" s="153">
        <f>Tabella2[[#This Row],[PLD STOP]]-Tabella2[[#This Row],[PLD START]]</f>
        <v>4.1666666666666685E-2</v>
      </c>
      <c r="T6875" s="153" t="s">
        <v>307</v>
      </c>
      <c r="U6875" s="153" t="s">
        <v>308</v>
      </c>
      <c r="V6875" s="153">
        <f>IF(ISBLANK(T6875),"",Tabella2[[#This Row],[ACT STOP]]-Tabella2[[#This Row],[ACT START]])</f>
        <v>4.1666666666666685E-2</v>
      </c>
      <c r="W6875" s="104" t="s">
        <v>92</v>
      </c>
      <c r="X6875" s="104" t="s">
        <v>91</v>
      </c>
      <c r="Y6875" s="110"/>
      <c r="Z6875" s="106"/>
      <c r="AA6875" s="104"/>
      <c r="AB6875" s="107"/>
      <c r="AC6875" s="72">
        <f>IF(OR(Tabella2[[#This Row],[OUTCOME]]="DCO",Tabella2[[#This Row],[OUTCOME]]="SDC"),1,0)</f>
        <v>1</v>
      </c>
      <c r="AH6875" s="70"/>
      <c r="AI6875" s="70"/>
      <c r="AJ6875">
        <f>IF(OR(Tabella2[[#This Row],[OUTCOME]]="DNCO", Tabella2[[#This Row],[OUTCOME]]="SDNC"),1,0)</f>
        <v>0</v>
      </c>
      <c r="AL6875" s="70"/>
      <c r="BM6875" s="135" t="str">
        <f>Tabella2[[#This Row],[ACT START]]</f>
        <v>07:05</v>
      </c>
      <c r="BN6875" s="136" t="str">
        <f>Tabella2[[#This Row],[ACT STOP]]</f>
        <v>08:05</v>
      </c>
      <c r="BO6875" s="101"/>
      <c r="BR6875" s="109" t="str">
        <f t="shared" si="130"/>
        <v>SH-25-6864</v>
      </c>
      <c r="BS6875" s="109" t="s">
        <v>358</v>
      </c>
      <c r="BT6875" t="str">
        <f>Tabella2[[#This Row],[OUTCOME]]</f>
        <v>DCO</v>
      </c>
      <c r="BU6875" t="str">
        <f>_xlfn.CONCAT(Tabella2[[#This Row],[NAME SP]],Tabella2[[#This Row],[ID SP]]," - ",Tabella2[[#This Row],[SYLLABUS NO]])</f>
        <v>IFTS106 - PT FAM02</v>
      </c>
      <c r="BV6875" t="s">
        <v>13050</v>
      </c>
    </row>
    <row r="6876" spans="1:74" hidden="1">
      <c r="A6876" s="103" t="s">
        <v>14118</v>
      </c>
      <c r="B6876" s="102">
        <v>45988</v>
      </c>
      <c r="C6876" s="104">
        <f>_xlfn.ISOWEEKNUM(Tabella2[[#This Row],[Date]])</f>
        <v>48</v>
      </c>
      <c r="D6876" s="104" t="s">
        <v>13048</v>
      </c>
      <c r="E6876" s="104" t="s">
        <v>284</v>
      </c>
      <c r="F6876" s="104">
        <v>107</v>
      </c>
      <c r="G6876" s="104" t="s">
        <v>284</v>
      </c>
      <c r="H6876" s="105">
        <v>22</v>
      </c>
      <c r="I6876" s="104"/>
      <c r="J6876" s="104" t="s">
        <v>258</v>
      </c>
      <c r="K6876" s="104" t="s">
        <v>75</v>
      </c>
      <c r="L6876" s="104" t="s">
        <v>259</v>
      </c>
      <c r="M6876" s="104" t="s">
        <v>276</v>
      </c>
      <c r="N6876" s="104"/>
      <c r="O6876" s="106"/>
      <c r="P6876" s="111" t="s">
        <v>2716</v>
      </c>
      <c r="Q6876" s="153" t="s">
        <v>307</v>
      </c>
      <c r="R6876" s="153" t="s">
        <v>308</v>
      </c>
      <c r="S6876" s="153">
        <f>Tabella2[[#This Row],[PLD STOP]]-Tabella2[[#This Row],[PLD START]]</f>
        <v>4.1666666666666685E-2</v>
      </c>
      <c r="T6876" s="153">
        <v>0.29166666666666669</v>
      </c>
      <c r="U6876" s="153">
        <v>0.33333333333333331</v>
      </c>
      <c r="V6876" s="153">
        <f>IF(ISBLANK(T6876),"",Tabella2[[#This Row],[ACT STOP]]-Tabella2[[#This Row],[ACT START]])</f>
        <v>4.166666666666663E-2</v>
      </c>
      <c r="W6876" s="104" t="s">
        <v>92</v>
      </c>
      <c r="X6876" s="104" t="s">
        <v>91</v>
      </c>
      <c r="Y6876" s="110"/>
      <c r="Z6876" s="106"/>
      <c r="AA6876" s="104"/>
      <c r="AB6876" s="107"/>
      <c r="AC6876" s="72">
        <f>IF(OR(Tabella2[[#This Row],[OUTCOME]]="DCO",Tabella2[[#This Row],[OUTCOME]]="SDC"),1,0)</f>
        <v>1</v>
      </c>
      <c r="AH6876" s="70"/>
      <c r="AI6876" s="70"/>
      <c r="AJ6876">
        <f>IF(OR(Tabella2[[#This Row],[OUTCOME]]="DNCO", Tabella2[[#This Row],[OUTCOME]]="SDNC"),1,0)</f>
        <v>0</v>
      </c>
      <c r="AL6876" s="70"/>
      <c r="BM6876" s="135">
        <f>Tabella2[[#This Row],[ACT START]]</f>
        <v>0.29166666666666669</v>
      </c>
      <c r="BN6876" s="136">
        <f>Tabella2[[#This Row],[ACT STOP]]</f>
        <v>0.33333333333333331</v>
      </c>
      <c r="BO6876" s="101"/>
      <c r="BR6876" s="109" t="str">
        <f t="shared" si="130"/>
        <v>SH-25-6865</v>
      </c>
      <c r="BS6876" s="109" t="s">
        <v>295</v>
      </c>
      <c r="BT6876" t="str">
        <f>Tabella2[[#This Row],[OUTCOME]]</f>
        <v>DCO</v>
      </c>
      <c r="BU6876" t="str">
        <f>_xlfn.CONCAT(Tabella2[[#This Row],[NAME SP]],Tabella2[[#This Row],[ID SP]]," - ",Tabella2[[#This Row],[SYLLABUS NO]])</f>
        <v>IFTS107 - PT FAM02</v>
      </c>
      <c r="BV6876" t="s">
        <v>13051</v>
      </c>
    </row>
    <row r="6877" spans="1:74" hidden="1">
      <c r="A6877" s="103" t="s">
        <v>14119</v>
      </c>
      <c r="B6877" s="102">
        <v>45988</v>
      </c>
      <c r="C6877" s="104">
        <f>_xlfn.ISOWEEKNUM(Tabella2[[#This Row],[Date]])</f>
        <v>48</v>
      </c>
      <c r="D6877" s="104" t="s">
        <v>6396</v>
      </c>
      <c r="E6877" s="104" t="s">
        <v>256</v>
      </c>
      <c r="F6877" s="104">
        <v>70</v>
      </c>
      <c r="G6877" s="104" t="s">
        <v>257</v>
      </c>
      <c r="H6877" s="105">
        <v>13</v>
      </c>
      <c r="I6877" s="104"/>
      <c r="J6877" s="104" t="s">
        <v>258</v>
      </c>
      <c r="K6877" s="104" t="s">
        <v>79</v>
      </c>
      <c r="L6877" s="104" t="s">
        <v>299</v>
      </c>
      <c r="M6877" s="104" t="s">
        <v>260</v>
      </c>
      <c r="N6877" s="104"/>
      <c r="O6877" s="108" t="str">
        <f>A6878</f>
        <v>19283</v>
      </c>
      <c r="P6877" s="111" t="s">
        <v>575</v>
      </c>
      <c r="Q6877" s="153" t="s">
        <v>330</v>
      </c>
      <c r="R6877" s="153" t="s">
        <v>331</v>
      </c>
      <c r="S6877" s="153">
        <f>Tabella2[[#This Row],[PLD STOP]]-Tabella2[[#This Row],[PLD START]]</f>
        <v>4.1666666666666685E-2</v>
      </c>
      <c r="T6877" s="153" t="s">
        <v>330</v>
      </c>
      <c r="U6877" s="153" t="s">
        <v>331</v>
      </c>
      <c r="V6877" s="153">
        <f>IF(ISBLANK(T6877),"",Tabella2[[#This Row],[ACT STOP]]-Tabella2[[#This Row],[ACT START]])</f>
        <v>4.1666666666666685E-2</v>
      </c>
      <c r="W6877" s="104" t="s">
        <v>92</v>
      </c>
      <c r="X6877" s="104" t="s">
        <v>91</v>
      </c>
      <c r="Y6877" s="110"/>
      <c r="Z6877" s="106"/>
      <c r="AA6877" s="104"/>
      <c r="AB6877" s="107"/>
      <c r="AC6877" s="72">
        <f>IF(OR(Tabella2[[#This Row],[OUTCOME]]="DCO",Tabella2[[#This Row],[OUTCOME]]="SDC"),1,0)</f>
        <v>1</v>
      </c>
      <c r="AH6877" s="70"/>
      <c r="AI6877" s="70"/>
      <c r="AJ6877">
        <f>IF(OR(Tabella2[[#This Row],[OUTCOME]]="DNCO", Tabella2[[#This Row],[OUTCOME]]="SDNC"),1,0)</f>
        <v>0</v>
      </c>
      <c r="AL6877" s="70"/>
      <c r="BM6877" s="135" t="str">
        <f>Tabella2[[#This Row],[ACT START]]</f>
        <v>08:35</v>
      </c>
      <c r="BN6877" s="136" t="str">
        <f>Tabella2[[#This Row],[ACT STOP]]</f>
        <v>09:35</v>
      </c>
      <c r="BO6877" s="101"/>
      <c r="BR6877" s="109" t="str">
        <f t="shared" si="130"/>
        <v>SH-25-6866</v>
      </c>
      <c r="BS6877" s="109" t="s">
        <v>427</v>
      </c>
      <c r="BT6877" t="str">
        <f>Tabella2[[#This Row],[OUTCOME]]</f>
        <v>DCO</v>
      </c>
      <c r="BU6877" t="str">
        <f>_xlfn.CONCAT(Tabella2[[#This Row],[NAME SP]],Tabella2[[#This Row],[ID SP]]," - ",Tabella2[[#This Row],[SYLLABUS NO]])</f>
        <v>QATAR70 - NET BFFNVG01</v>
      </c>
      <c r="BV6877" t="s">
        <v>12002</v>
      </c>
    </row>
    <row r="6878" spans="1:74" hidden="1">
      <c r="A6878" s="103" t="s">
        <v>14120</v>
      </c>
      <c r="B6878" s="102">
        <v>45988</v>
      </c>
      <c r="C6878" s="104">
        <f>_xlfn.ISOWEEKNUM(Tabella2[[#This Row],[Date]])</f>
        <v>48</v>
      </c>
      <c r="D6878" s="104" t="s">
        <v>195</v>
      </c>
      <c r="E6878" s="104" t="s">
        <v>298</v>
      </c>
      <c r="F6878" s="104"/>
      <c r="G6878" s="104" t="s">
        <v>257</v>
      </c>
      <c r="H6878" s="105">
        <v>9</v>
      </c>
      <c r="I6878" s="104"/>
      <c r="J6878" s="104" t="s">
        <v>258</v>
      </c>
      <c r="K6878" s="104" t="s">
        <v>78</v>
      </c>
      <c r="L6878" s="104" t="s">
        <v>299</v>
      </c>
      <c r="M6878" s="104" t="s">
        <v>260</v>
      </c>
      <c r="N6878" s="104"/>
      <c r="O6878" s="108" t="str">
        <f>A6877</f>
        <v>19282</v>
      </c>
      <c r="P6878" s="111" t="s">
        <v>300</v>
      </c>
      <c r="Q6878" s="153" t="s">
        <v>330</v>
      </c>
      <c r="R6878" s="153" t="s">
        <v>331</v>
      </c>
      <c r="S6878" s="153">
        <f>Tabella2[[#This Row],[PLD STOP]]-Tabella2[[#This Row],[PLD START]]</f>
        <v>4.1666666666666685E-2</v>
      </c>
      <c r="T6878" s="153" t="s">
        <v>330</v>
      </c>
      <c r="U6878" s="153" t="s">
        <v>331</v>
      </c>
      <c r="V6878" s="153">
        <f>IF(ISBLANK(T6878),"",Tabella2[[#This Row],[ACT STOP]]-Tabella2[[#This Row],[ACT START]])</f>
        <v>4.1666666666666685E-2</v>
      </c>
      <c r="W6878" s="104" t="s">
        <v>122</v>
      </c>
      <c r="X6878" s="104" t="s">
        <v>91</v>
      </c>
      <c r="Y6878" s="110"/>
      <c r="Z6878" s="106"/>
      <c r="AA6878" s="104"/>
      <c r="AB6878" s="107"/>
      <c r="AC6878" s="72">
        <f>IF(OR(Tabella2[[#This Row],[OUTCOME]]="DCO",Tabella2[[#This Row],[OUTCOME]]="SDC"),1,0)</f>
        <v>1</v>
      </c>
      <c r="AH6878" s="70"/>
      <c r="AI6878" s="70"/>
      <c r="AJ6878">
        <f>IF(OR(Tabella2[[#This Row],[OUTCOME]]="DNCO", Tabella2[[#This Row],[OUTCOME]]="SDNC"),1,0)</f>
        <v>0</v>
      </c>
      <c r="AL6878" s="70"/>
      <c r="BM6878" s="135" t="str">
        <f>Tabella2[[#This Row],[ACT START]]</f>
        <v>08:35</v>
      </c>
      <c r="BN6878" s="136" t="str">
        <f>Tabella2[[#This Row],[ACT STOP]]</f>
        <v>09:35</v>
      </c>
      <c r="BO6878" s="101"/>
      <c r="BR6878" s="109" t="str">
        <f t="shared" si="130"/>
        <v>SH-25-6867</v>
      </c>
      <c r="BS6878" s="109" t="s">
        <v>318</v>
      </c>
      <c r="BT6878" t="str">
        <f>Tabella2[[#This Row],[OUTCOME]]</f>
        <v>SDC</v>
      </c>
      <c r="BU6878" t="str">
        <f>_xlfn.CONCAT(Tabella2[[#This Row],[NAME SP]],Tabella2[[#This Row],[ID SP]]," - ",Tabella2[[#This Row],[SYLLABUS NO]])</f>
        <v>Support QATAR - SUPP</v>
      </c>
    </row>
    <row r="6879" spans="1:74" hidden="1">
      <c r="A6879" s="103" t="s">
        <v>14121</v>
      </c>
      <c r="B6879" s="102">
        <v>45988</v>
      </c>
      <c r="C6879" s="104">
        <f>_xlfn.ISOWEEKNUM(Tabella2[[#This Row],[Date]])</f>
        <v>48</v>
      </c>
      <c r="D6879" s="104" t="s">
        <v>817</v>
      </c>
      <c r="E6879" s="104" t="s">
        <v>284</v>
      </c>
      <c r="F6879" s="104">
        <v>72</v>
      </c>
      <c r="G6879" s="104" t="s">
        <v>257</v>
      </c>
      <c r="H6879" s="105">
        <v>5</v>
      </c>
      <c r="I6879" s="104"/>
      <c r="J6879" s="104" t="s">
        <v>258</v>
      </c>
      <c r="K6879" s="104" t="s">
        <v>83</v>
      </c>
      <c r="L6879" s="104" t="s">
        <v>299</v>
      </c>
      <c r="M6879" s="104" t="s">
        <v>386</v>
      </c>
      <c r="N6879" s="104"/>
      <c r="O6879" s="108" t="str">
        <f>A6880</f>
        <v>19285</v>
      </c>
      <c r="P6879" s="111" t="s">
        <v>387</v>
      </c>
      <c r="Q6879" s="153" t="s">
        <v>330</v>
      </c>
      <c r="R6879" s="153" t="s">
        <v>331</v>
      </c>
      <c r="S6879" s="153">
        <f>Tabella2[[#This Row],[PLD STOP]]-Tabella2[[#This Row],[PLD START]]</f>
        <v>4.1666666666666685E-2</v>
      </c>
      <c r="T6879" s="153" t="s">
        <v>330</v>
      </c>
      <c r="U6879" s="153" t="s">
        <v>331</v>
      </c>
      <c r="V6879" s="153">
        <f>IF(ISBLANK(T6879),"",Tabella2[[#This Row],[ACT STOP]]-Tabella2[[#This Row],[ACT START]])</f>
        <v>4.1666666666666685E-2</v>
      </c>
      <c r="W6879" s="104" t="s">
        <v>92</v>
      </c>
      <c r="X6879" s="104" t="s">
        <v>91</v>
      </c>
      <c r="Y6879" s="110"/>
      <c r="Z6879" s="106"/>
      <c r="AA6879" s="104"/>
      <c r="AB6879" s="107"/>
      <c r="AC6879" s="72">
        <f>IF(OR(Tabella2[[#This Row],[OUTCOME]]="DCO",Tabella2[[#This Row],[OUTCOME]]="SDC"),1,0)</f>
        <v>1</v>
      </c>
      <c r="AH6879" s="70"/>
      <c r="AI6879" s="70"/>
      <c r="AJ6879">
        <f>IF(OR(Tabella2[[#This Row],[OUTCOME]]="DNCO", Tabella2[[#This Row],[OUTCOME]]="SDNC"),1,0)</f>
        <v>0</v>
      </c>
      <c r="AL6879" s="70"/>
      <c r="BM6879" s="135" t="str">
        <f>Tabella2[[#This Row],[ACT START]]</f>
        <v>08:35</v>
      </c>
      <c r="BN6879" s="136" t="str">
        <f>Tabella2[[#This Row],[ACT STOP]]</f>
        <v>09:35</v>
      </c>
      <c r="BO6879" s="101"/>
      <c r="BR6879" s="109" t="str">
        <f t="shared" si="130"/>
        <v>SH-25-6868</v>
      </c>
      <c r="BS6879" s="109" t="s">
        <v>416</v>
      </c>
      <c r="BT6879" t="str">
        <f>Tabella2[[#This Row],[OUTCOME]]</f>
        <v>DCO</v>
      </c>
      <c r="BU6879" t="str">
        <f>_xlfn.CONCAT(Tabella2[[#This Row],[NAME SP]],Tabella2[[#This Row],[ID SP]]," - ",Tabella2[[#This Row],[SYLLABUS NO]])</f>
        <v>IFTS72 - NET QRA02</v>
      </c>
      <c r="BV6879" t="s">
        <v>11975</v>
      </c>
    </row>
    <row r="6880" spans="1:74" hidden="1">
      <c r="A6880" s="103" t="s">
        <v>14122</v>
      </c>
      <c r="B6880" s="102">
        <v>45988</v>
      </c>
      <c r="C6880" s="104">
        <f>_xlfn.ISOWEEKNUM(Tabella2[[#This Row],[Date]])</f>
        <v>48</v>
      </c>
      <c r="D6880" s="104" t="s">
        <v>817</v>
      </c>
      <c r="E6880" s="104" t="s">
        <v>284</v>
      </c>
      <c r="F6880" s="104">
        <v>74</v>
      </c>
      <c r="G6880" s="104" t="s">
        <v>257</v>
      </c>
      <c r="H6880" s="105">
        <v>32</v>
      </c>
      <c r="I6880" s="104"/>
      <c r="J6880" s="104" t="s">
        <v>258</v>
      </c>
      <c r="K6880" s="104" t="s">
        <v>80</v>
      </c>
      <c r="L6880" s="104" t="s">
        <v>299</v>
      </c>
      <c r="M6880" s="104" t="s">
        <v>386</v>
      </c>
      <c r="N6880" s="104"/>
      <c r="O6880" s="108" t="str">
        <f>A6879</f>
        <v>19284</v>
      </c>
      <c r="P6880" s="111" t="s">
        <v>387</v>
      </c>
      <c r="Q6880" s="153" t="s">
        <v>330</v>
      </c>
      <c r="R6880" s="153" t="s">
        <v>331</v>
      </c>
      <c r="S6880" s="153">
        <f>Tabella2[[#This Row],[PLD STOP]]-Tabella2[[#This Row],[PLD START]]</f>
        <v>4.1666666666666685E-2</v>
      </c>
      <c r="T6880" s="153" t="s">
        <v>330</v>
      </c>
      <c r="U6880" s="153" t="s">
        <v>331</v>
      </c>
      <c r="V6880" s="153">
        <f>IF(ISBLANK(T6880),"",Tabella2[[#This Row],[ACT STOP]]-Tabella2[[#This Row],[ACT START]])</f>
        <v>4.1666666666666685E-2</v>
      </c>
      <c r="W6880" s="104" t="s">
        <v>92</v>
      </c>
      <c r="X6880" s="104" t="s">
        <v>91</v>
      </c>
      <c r="Y6880" s="110"/>
      <c r="Z6880" s="106"/>
      <c r="AA6880" s="104"/>
      <c r="AB6880" s="107"/>
      <c r="AC6880" s="72">
        <f>IF(OR(Tabella2[[#This Row],[OUTCOME]]="DCO",Tabella2[[#This Row],[OUTCOME]]="SDC"),1,0)</f>
        <v>1</v>
      </c>
      <c r="AH6880" s="70"/>
      <c r="AI6880" s="70"/>
      <c r="AJ6880">
        <f>IF(OR(Tabella2[[#This Row],[OUTCOME]]="DNCO", Tabella2[[#This Row],[OUTCOME]]="SDNC"),1,0)</f>
        <v>0</v>
      </c>
      <c r="AL6880" s="70"/>
      <c r="BM6880" s="135" t="str">
        <f>Tabella2[[#This Row],[ACT START]]</f>
        <v>08:35</v>
      </c>
      <c r="BN6880" s="136" t="str">
        <f>Tabella2[[#This Row],[ACT STOP]]</f>
        <v>09:35</v>
      </c>
      <c r="BO6880" s="101"/>
      <c r="BR6880" s="109" t="str">
        <f t="shared" si="130"/>
        <v>SH-25-6869</v>
      </c>
      <c r="BS6880" s="109" t="s">
        <v>356</v>
      </c>
      <c r="BT6880" t="str">
        <f>Tabella2[[#This Row],[OUTCOME]]</f>
        <v>DCO</v>
      </c>
      <c r="BU6880" t="str">
        <f>_xlfn.CONCAT(Tabella2[[#This Row],[NAME SP]],Tabella2[[#This Row],[ID SP]]," - ",Tabella2[[#This Row],[SYLLABUS NO]])</f>
        <v>IFTS74 - NET QRA02</v>
      </c>
      <c r="BV6880" t="s">
        <v>11990</v>
      </c>
    </row>
    <row r="6881" spans="1:74" hidden="1">
      <c r="A6881" s="103" t="s">
        <v>14123</v>
      </c>
      <c r="B6881" s="102">
        <v>45988</v>
      </c>
      <c r="C6881" s="104">
        <f>_xlfn.ISOWEEKNUM(Tabella2[[#This Row],[Date]])</f>
        <v>48</v>
      </c>
      <c r="D6881" s="104" t="s">
        <v>13042</v>
      </c>
      <c r="E6881" s="104" t="s">
        <v>284</v>
      </c>
      <c r="F6881" s="104">
        <v>99</v>
      </c>
      <c r="G6881" s="104" t="s">
        <v>257</v>
      </c>
      <c r="H6881" s="105">
        <v>10</v>
      </c>
      <c r="I6881" s="104"/>
      <c r="J6881" s="104" t="s">
        <v>258</v>
      </c>
      <c r="K6881" s="104" t="s">
        <v>81</v>
      </c>
      <c r="L6881" s="104" t="s">
        <v>259</v>
      </c>
      <c r="M6881" s="104" t="s">
        <v>276</v>
      </c>
      <c r="N6881" s="104"/>
      <c r="O6881" s="106"/>
      <c r="P6881" s="111" t="s">
        <v>752</v>
      </c>
      <c r="Q6881" s="153" t="s">
        <v>330</v>
      </c>
      <c r="R6881" s="153" t="s">
        <v>331</v>
      </c>
      <c r="S6881" s="153">
        <f>Tabella2[[#This Row],[PLD STOP]]-Tabella2[[#This Row],[PLD START]]</f>
        <v>4.1666666666666685E-2</v>
      </c>
      <c r="T6881" s="153" t="s">
        <v>330</v>
      </c>
      <c r="U6881" s="153" t="s">
        <v>331</v>
      </c>
      <c r="V6881" s="153">
        <f>IF(ISBLANK(T6881),"",Tabella2[[#This Row],[ACT STOP]]-Tabella2[[#This Row],[ACT START]])</f>
        <v>4.1666666666666685E-2</v>
      </c>
      <c r="W6881" s="104" t="s">
        <v>92</v>
      </c>
      <c r="X6881" s="104" t="s">
        <v>91</v>
      </c>
      <c r="Y6881" s="110"/>
      <c r="Z6881" s="106"/>
      <c r="AA6881" s="104"/>
      <c r="AB6881" s="107"/>
      <c r="AC6881" s="72">
        <f>IF(OR(Tabella2[[#This Row],[OUTCOME]]="DCO",Tabella2[[#This Row],[OUTCOME]]="SDC"),1,0)</f>
        <v>1</v>
      </c>
      <c r="AH6881" s="70"/>
      <c r="AI6881" s="70"/>
      <c r="AJ6881">
        <f>IF(OR(Tabella2[[#This Row],[OUTCOME]]="DNCO", Tabella2[[#This Row],[OUTCOME]]="SDNC"),1,0)</f>
        <v>0</v>
      </c>
      <c r="AL6881" s="70"/>
      <c r="BM6881" s="135" t="str">
        <f>Tabella2[[#This Row],[ACT START]]</f>
        <v>08:35</v>
      </c>
      <c r="BN6881" s="136" t="str">
        <f>Tabella2[[#This Row],[ACT STOP]]</f>
        <v>09:35</v>
      </c>
      <c r="BO6881" s="101"/>
      <c r="BR6881" s="109" t="str">
        <f t="shared" si="130"/>
        <v>SH-25-6870</v>
      </c>
      <c r="BS6881" s="109" t="s">
        <v>552</v>
      </c>
      <c r="BT6881" t="str">
        <f>Tabella2[[#This Row],[OUTCOME]]</f>
        <v>DCO</v>
      </c>
      <c r="BU6881" t="str">
        <f>_xlfn.CONCAT(Tabella2[[#This Row],[NAME SP]],Tabella2[[#This Row],[ID SP]]," - ",Tabella2[[#This Row],[SYLLABUS NO]])</f>
        <v>IFTS99 - FMS CF01</v>
      </c>
      <c r="BV6881" t="s">
        <v>14029</v>
      </c>
    </row>
    <row r="6882" spans="1:74" hidden="1">
      <c r="A6882" s="103" t="s">
        <v>14124</v>
      </c>
      <c r="B6882" s="102">
        <v>45988</v>
      </c>
      <c r="C6882" s="104">
        <f>_xlfn.ISOWEEKNUM(Tabella2[[#This Row],[Date]])</f>
        <v>48</v>
      </c>
      <c r="D6882" s="104" t="s">
        <v>13042</v>
      </c>
      <c r="E6882" s="104" t="s">
        <v>284</v>
      </c>
      <c r="F6882" s="104">
        <v>98</v>
      </c>
      <c r="G6882" s="104" t="s">
        <v>257</v>
      </c>
      <c r="H6882" s="105">
        <v>3</v>
      </c>
      <c r="I6882" s="104"/>
      <c r="J6882" s="104" t="s">
        <v>258</v>
      </c>
      <c r="K6882" s="104" t="s">
        <v>77</v>
      </c>
      <c r="L6882" s="104" t="s">
        <v>259</v>
      </c>
      <c r="M6882" s="104" t="s">
        <v>276</v>
      </c>
      <c r="N6882" s="104"/>
      <c r="O6882" s="106"/>
      <c r="P6882" s="111" t="s">
        <v>752</v>
      </c>
      <c r="Q6882" s="153" t="s">
        <v>330</v>
      </c>
      <c r="R6882" s="153" t="s">
        <v>331</v>
      </c>
      <c r="S6882" s="153">
        <f>Tabella2[[#This Row],[PLD STOP]]-Tabella2[[#This Row],[PLD START]]</f>
        <v>4.1666666666666685E-2</v>
      </c>
      <c r="T6882" s="153" t="s">
        <v>330</v>
      </c>
      <c r="U6882" s="153" t="s">
        <v>331</v>
      </c>
      <c r="V6882" s="153">
        <f>IF(ISBLANK(T6882),"",Tabella2[[#This Row],[ACT STOP]]-Tabella2[[#This Row],[ACT START]])</f>
        <v>4.1666666666666685E-2</v>
      </c>
      <c r="W6882" s="104" t="s">
        <v>92</v>
      </c>
      <c r="X6882" s="104" t="s">
        <v>91</v>
      </c>
      <c r="Y6882" s="110"/>
      <c r="Z6882" s="106"/>
      <c r="AA6882" s="104"/>
      <c r="AB6882" s="107"/>
      <c r="AC6882" s="72">
        <f>IF(OR(Tabella2[[#This Row],[OUTCOME]]="DCO",Tabella2[[#This Row],[OUTCOME]]="SDC"),1,0)</f>
        <v>1</v>
      </c>
      <c r="AH6882" s="70"/>
      <c r="AI6882" s="70"/>
      <c r="AJ6882">
        <f>IF(OR(Tabella2[[#This Row],[OUTCOME]]="DNCO", Tabella2[[#This Row],[OUTCOME]]="SDNC"),1,0)</f>
        <v>0</v>
      </c>
      <c r="AL6882" s="70"/>
      <c r="BM6882" s="135" t="str">
        <f>Tabella2[[#This Row],[ACT START]]</f>
        <v>08:35</v>
      </c>
      <c r="BN6882" s="136" t="str">
        <f>Tabella2[[#This Row],[ACT STOP]]</f>
        <v>09:35</v>
      </c>
      <c r="BO6882" s="101"/>
      <c r="BR6882" s="109" t="str">
        <f t="shared" si="130"/>
        <v>SH-25-6871</v>
      </c>
      <c r="BS6882" s="109" t="s">
        <v>757</v>
      </c>
      <c r="BT6882" t="str">
        <f>Tabella2[[#This Row],[OUTCOME]]</f>
        <v>DCO</v>
      </c>
      <c r="BU6882" t="str">
        <f>_xlfn.CONCAT(Tabella2[[#This Row],[NAME SP]],Tabella2[[#This Row],[ID SP]]," - ",Tabella2[[#This Row],[SYLLABUS NO]])</f>
        <v>IFTS98 - FMS CF01</v>
      </c>
      <c r="BV6882" t="s">
        <v>14030</v>
      </c>
    </row>
    <row r="6883" spans="1:74" hidden="1">
      <c r="A6883" s="103" t="s">
        <v>14125</v>
      </c>
      <c r="B6883" s="102">
        <v>45988</v>
      </c>
      <c r="C6883" s="104">
        <f>_xlfn.ISOWEEKNUM(Tabella2[[#This Row],[Date]])</f>
        <v>48</v>
      </c>
      <c r="D6883" s="104" t="s">
        <v>11710</v>
      </c>
      <c r="E6883" s="104" t="s">
        <v>284</v>
      </c>
      <c r="F6883" s="104">
        <v>97</v>
      </c>
      <c r="G6883" s="104" t="s">
        <v>257</v>
      </c>
      <c r="H6883" s="105">
        <v>12</v>
      </c>
      <c r="I6883" s="104" t="s">
        <v>258</v>
      </c>
      <c r="J6883" s="104"/>
      <c r="K6883" s="104" t="s">
        <v>79</v>
      </c>
      <c r="L6883" s="104" t="s">
        <v>259</v>
      </c>
      <c r="M6883" s="104" t="s">
        <v>276</v>
      </c>
      <c r="N6883" s="104"/>
      <c r="O6883" s="106"/>
      <c r="P6883" s="111" t="s">
        <v>14074</v>
      </c>
      <c r="Q6883" s="153" t="s">
        <v>336</v>
      </c>
      <c r="R6883" s="153" t="s">
        <v>337</v>
      </c>
      <c r="S6883" s="153">
        <f>Tabella2[[#This Row],[PLD STOP]]-Tabella2[[#This Row],[PLD START]]</f>
        <v>4.1666666666666685E-2</v>
      </c>
      <c r="T6883" s="153">
        <v>0.42083333333333334</v>
      </c>
      <c r="U6883" s="153">
        <v>0.46111111111111108</v>
      </c>
      <c r="V6883" s="153">
        <f>IF(ISBLANK(T6883),"",Tabella2[[#This Row],[ACT STOP]]-Tabella2[[#This Row],[ACT START]])</f>
        <v>4.0277777777777746E-2</v>
      </c>
      <c r="W6883" s="104" t="s">
        <v>92</v>
      </c>
      <c r="X6883" s="104" t="s">
        <v>91</v>
      </c>
      <c r="Y6883" s="110"/>
      <c r="Z6883" s="106"/>
      <c r="AA6883" s="104"/>
      <c r="AB6883" s="107"/>
      <c r="AC6883" s="72">
        <f>IF(OR(Tabella2[[#This Row],[OUTCOME]]="DCO",Tabella2[[#This Row],[OUTCOME]]="SDC"),1,0)</f>
        <v>1</v>
      </c>
      <c r="AH6883" s="70"/>
      <c r="AI6883" s="70"/>
      <c r="AJ6883">
        <f>IF(OR(Tabella2[[#This Row],[OUTCOME]]="DNCO", Tabella2[[#This Row],[OUTCOME]]="SDNC"),1,0)</f>
        <v>0</v>
      </c>
      <c r="AL6883" s="70"/>
      <c r="BM6883" s="135">
        <f>Tabella2[[#This Row],[ACT START]]</f>
        <v>0.42083333333333334</v>
      </c>
      <c r="BN6883" s="136">
        <f>Tabella2[[#This Row],[ACT STOP]]</f>
        <v>0.46111111111111108</v>
      </c>
      <c r="BO6883" s="101"/>
      <c r="BR6883" s="109" t="str">
        <f t="shared" si="130"/>
        <v>SH-25-6872</v>
      </c>
      <c r="BS6883" s="109" t="s">
        <v>266</v>
      </c>
      <c r="BT6883" t="str">
        <f>Tabella2[[#This Row],[OUTCOME]]</f>
        <v>DCO</v>
      </c>
      <c r="BU6883" t="str">
        <f>_xlfn.CONCAT(Tabella2[[#This Row],[NAME SP]],Tabella2[[#This Row],[ID SP]]," - ",Tabella2[[#This Row],[SYLLABUS NO]])</f>
        <v>IFTS97 - SD NIT0101</v>
      </c>
      <c r="BV6883" t="s">
        <v>11849</v>
      </c>
    </row>
    <row r="6884" spans="1:74" hidden="1">
      <c r="A6884" s="103" t="s">
        <v>14126</v>
      </c>
      <c r="B6884" s="102">
        <v>45988</v>
      </c>
      <c r="C6884" s="104">
        <f>_xlfn.ISOWEEKNUM(Tabella2[[#This Row],[Date]])</f>
        <v>48</v>
      </c>
      <c r="D6884" s="104" t="s">
        <v>13291</v>
      </c>
      <c r="E6884" s="104" t="s">
        <v>284</v>
      </c>
      <c r="F6884" s="104">
        <v>108</v>
      </c>
      <c r="G6884" s="104" t="s">
        <v>257</v>
      </c>
      <c r="H6884" s="105">
        <v>1</v>
      </c>
      <c r="I6884" s="104"/>
      <c r="J6884" s="104" t="s">
        <v>258</v>
      </c>
      <c r="K6884" s="104" t="s">
        <v>78</v>
      </c>
      <c r="L6884" s="104" t="s">
        <v>259</v>
      </c>
      <c r="M6884" s="104" t="s">
        <v>276</v>
      </c>
      <c r="N6884" s="104"/>
      <c r="O6884" s="106"/>
      <c r="P6884" s="111" t="s">
        <v>2693</v>
      </c>
      <c r="Q6884" s="153" t="s">
        <v>336</v>
      </c>
      <c r="R6884" s="153" t="s">
        <v>337</v>
      </c>
      <c r="S6884" s="153">
        <f>Tabella2[[#This Row],[PLD STOP]]-Tabella2[[#This Row],[PLD START]]</f>
        <v>4.1666666666666685E-2</v>
      </c>
      <c r="T6884" s="153" t="s">
        <v>336</v>
      </c>
      <c r="U6884" s="153" t="s">
        <v>337</v>
      </c>
      <c r="V6884" s="153">
        <f>IF(ISBLANK(T6884),"",Tabella2[[#This Row],[ACT STOP]]-Tabella2[[#This Row],[ACT START]])</f>
        <v>4.1666666666666685E-2</v>
      </c>
      <c r="W6884" s="104" t="s">
        <v>92</v>
      </c>
      <c r="X6884" s="104" t="s">
        <v>91</v>
      </c>
      <c r="Y6884" s="110"/>
      <c r="Z6884" s="106"/>
      <c r="AA6884" s="104"/>
      <c r="AB6884" s="107"/>
      <c r="AC6884" s="72">
        <f>IF(OR(Tabella2[[#This Row],[OUTCOME]]="DCO",Tabella2[[#This Row],[OUTCOME]]="SDC"),1,0)</f>
        <v>1</v>
      </c>
      <c r="AH6884" s="70"/>
      <c r="AI6884" s="70"/>
      <c r="AJ6884">
        <f>IF(OR(Tabella2[[#This Row],[OUTCOME]]="DNCO", Tabella2[[#This Row],[OUTCOME]]="SDNC"),1,0)</f>
        <v>0</v>
      </c>
      <c r="AL6884" s="70"/>
      <c r="BM6884" s="135" t="str">
        <f>Tabella2[[#This Row],[ACT START]]</f>
        <v>10:05</v>
      </c>
      <c r="BN6884" s="136" t="str">
        <f>Tabella2[[#This Row],[ACT STOP]]</f>
        <v>11:05</v>
      </c>
      <c r="BO6884" s="101"/>
      <c r="BR6884" s="109" t="str">
        <f t="shared" si="130"/>
        <v>SH-25-6873</v>
      </c>
      <c r="BS6884" s="109" t="s">
        <v>332</v>
      </c>
      <c r="BT6884" t="str">
        <f>Tabella2[[#This Row],[OUTCOME]]</f>
        <v>DCO</v>
      </c>
      <c r="BU6884" t="str">
        <f>_xlfn.CONCAT(Tabella2[[#This Row],[NAME SP]],Tabella2[[#This Row],[ID SP]]," - ",Tabella2[[#This Row],[SYLLABUS NO]])</f>
        <v>IFTS108 - SD FAM02</v>
      </c>
      <c r="BV6884" t="s">
        <v>13290</v>
      </c>
    </row>
    <row r="6885" spans="1:74" hidden="1">
      <c r="A6885" s="103" t="s">
        <v>14127</v>
      </c>
      <c r="B6885" s="102">
        <v>45988</v>
      </c>
      <c r="C6885" s="104">
        <f>_xlfn.ISOWEEKNUM(Tabella2[[#This Row],[Date]])</f>
        <v>48</v>
      </c>
      <c r="D6885" s="104" t="s">
        <v>6396</v>
      </c>
      <c r="E6885" s="104" t="s">
        <v>256</v>
      </c>
      <c r="F6885" s="104">
        <v>73</v>
      </c>
      <c r="G6885" s="104" t="s">
        <v>257</v>
      </c>
      <c r="H6885" s="105">
        <v>14</v>
      </c>
      <c r="I6885" s="104"/>
      <c r="J6885" s="104" t="s">
        <v>258</v>
      </c>
      <c r="K6885" s="104" t="s">
        <v>83</v>
      </c>
      <c r="L6885" s="104" t="s">
        <v>259</v>
      </c>
      <c r="M6885" s="104" t="s">
        <v>260</v>
      </c>
      <c r="N6885" s="104"/>
      <c r="O6885" s="106"/>
      <c r="P6885" s="111" t="s">
        <v>1850</v>
      </c>
      <c r="Q6885" s="153" t="s">
        <v>336</v>
      </c>
      <c r="R6885" s="153" t="s">
        <v>337</v>
      </c>
      <c r="S6885" s="153">
        <f>Tabella2[[#This Row],[PLD STOP]]-Tabella2[[#This Row],[PLD START]]</f>
        <v>4.1666666666666685E-2</v>
      </c>
      <c r="T6885" s="153">
        <v>0.4201388888888889</v>
      </c>
      <c r="U6885" s="153">
        <v>0.46180555555555558</v>
      </c>
      <c r="V6885" s="153">
        <f>IF(ISBLANK(T6885),"",Tabella2[[#This Row],[ACT STOP]]-Tabella2[[#This Row],[ACT START]])</f>
        <v>4.1666666666666685E-2</v>
      </c>
      <c r="W6885" s="104" t="s">
        <v>92</v>
      </c>
      <c r="X6885" s="104" t="s">
        <v>91</v>
      </c>
      <c r="Y6885" s="110"/>
      <c r="Z6885" s="106"/>
      <c r="AA6885" s="104"/>
      <c r="AB6885" s="107"/>
      <c r="AC6885" s="72">
        <f>IF(OR(Tabella2[[#This Row],[OUTCOME]]="DCO",Tabella2[[#This Row],[OUTCOME]]="SDC"),1,0)</f>
        <v>1</v>
      </c>
      <c r="AH6885" s="70"/>
      <c r="AI6885" s="70"/>
      <c r="AJ6885">
        <f>IF(OR(Tabella2[[#This Row],[OUTCOME]]="DNCO", Tabella2[[#This Row],[OUTCOME]]="SDNC"),1,0)</f>
        <v>0</v>
      </c>
      <c r="AL6885" s="70"/>
      <c r="BL6885" t="s">
        <v>14179</v>
      </c>
      <c r="BM6885" s="135">
        <f>Tabella2[[#This Row],[ACT START]]</f>
        <v>0.4201388888888889</v>
      </c>
      <c r="BN6885" s="136">
        <f>Tabella2[[#This Row],[ACT STOP]]</f>
        <v>0.46180555555555558</v>
      </c>
      <c r="BO6885" s="101"/>
      <c r="BR6885" s="109" t="str">
        <f t="shared" si="130"/>
        <v>SH-25-6874</v>
      </c>
      <c r="BS6885" s="109" t="s">
        <v>372</v>
      </c>
      <c r="BT6885" t="str">
        <f>Tabella2[[#This Row],[OUTCOME]]</f>
        <v>DCO</v>
      </c>
      <c r="BU6885" t="str">
        <f>_xlfn.CONCAT(Tabella2[[#This Row],[NAME SP]],Tabella2[[#This Row],[ID SP]]," - ",Tabella2[[#This Row],[SYLLABUS NO]])</f>
        <v>QATAR73 - FMS NVG01</v>
      </c>
      <c r="BV6885" t="s">
        <v>12012</v>
      </c>
    </row>
    <row r="6886" spans="1:74" hidden="1">
      <c r="A6886" s="103" t="s">
        <v>14128</v>
      </c>
      <c r="B6886" s="102">
        <v>45988</v>
      </c>
      <c r="C6886" s="104">
        <f>_xlfn.ISOWEEKNUM(Tabella2[[#This Row],[Date]])</f>
        <v>48</v>
      </c>
      <c r="D6886" s="104" t="s">
        <v>13044</v>
      </c>
      <c r="E6886" s="104" t="s">
        <v>284</v>
      </c>
      <c r="F6886" s="104">
        <v>100</v>
      </c>
      <c r="G6886" s="104" t="s">
        <v>257</v>
      </c>
      <c r="H6886" s="105">
        <v>2</v>
      </c>
      <c r="I6886" s="104" t="s">
        <v>258</v>
      </c>
      <c r="J6886" s="104"/>
      <c r="K6886" s="104" t="s">
        <v>80</v>
      </c>
      <c r="L6886" s="104" t="s">
        <v>259</v>
      </c>
      <c r="M6886" s="104" t="s">
        <v>276</v>
      </c>
      <c r="N6886" s="104"/>
      <c r="O6886" s="106"/>
      <c r="P6886" s="111" t="s">
        <v>752</v>
      </c>
      <c r="Q6886" s="153" t="s">
        <v>336</v>
      </c>
      <c r="R6886" s="153" t="s">
        <v>337</v>
      </c>
      <c r="S6886" s="153">
        <f>Tabella2[[#This Row],[PLD STOP]]-Tabella2[[#This Row],[PLD START]]</f>
        <v>4.1666666666666685E-2</v>
      </c>
      <c r="T6886" s="153" t="s">
        <v>336</v>
      </c>
      <c r="U6886" s="153" t="s">
        <v>337</v>
      </c>
      <c r="V6886" s="153">
        <f>IF(ISBLANK(T6886),"",Tabella2[[#This Row],[ACT STOP]]-Tabella2[[#This Row],[ACT START]])</f>
        <v>4.1666666666666685E-2</v>
      </c>
      <c r="W6886" s="104" t="s">
        <v>92</v>
      </c>
      <c r="X6886" s="104" t="s">
        <v>91</v>
      </c>
      <c r="Y6886" s="110"/>
      <c r="Z6886" s="106"/>
      <c r="AA6886" s="104"/>
      <c r="AB6886" s="107"/>
      <c r="AC6886" s="72">
        <f>IF(OR(Tabella2[[#This Row],[OUTCOME]]="DCO",Tabella2[[#This Row],[OUTCOME]]="SDC"),1,0)</f>
        <v>1</v>
      </c>
      <c r="AH6886" s="70"/>
      <c r="AI6886" s="70"/>
      <c r="AJ6886">
        <f>IF(OR(Tabella2[[#This Row],[OUTCOME]]="DNCO", Tabella2[[#This Row],[OUTCOME]]="SDNC"),1,0)</f>
        <v>0</v>
      </c>
      <c r="AL6886" s="70"/>
      <c r="BL6886" t="s">
        <v>14180</v>
      </c>
      <c r="BM6886" s="135" t="str">
        <f>Tabella2[[#This Row],[ACT START]]</f>
        <v>10:05</v>
      </c>
      <c r="BN6886" s="136" t="str">
        <f>Tabella2[[#This Row],[ACT STOP]]</f>
        <v>11:05</v>
      </c>
      <c r="BO6886" s="101"/>
      <c r="BR6886" s="109" t="str">
        <f t="shared" si="130"/>
        <v>SH-25-6875</v>
      </c>
      <c r="BS6886" s="109" t="s">
        <v>368</v>
      </c>
      <c r="BT6886" t="str">
        <f>Tabella2[[#This Row],[OUTCOME]]</f>
        <v>DCO</v>
      </c>
      <c r="BU6886" t="str">
        <f>_xlfn.CONCAT(Tabella2[[#This Row],[NAME SP]],Tabella2[[#This Row],[ID SP]]," - ",Tabella2[[#This Row],[SYLLABUS NO]])</f>
        <v>IFTS100 - FMS CF01</v>
      </c>
      <c r="BV6886" t="s">
        <v>13043</v>
      </c>
    </row>
    <row r="6887" spans="1:74" hidden="1">
      <c r="A6887" s="103" t="s">
        <v>14129</v>
      </c>
      <c r="B6887" s="102">
        <v>45988</v>
      </c>
      <c r="C6887" s="104">
        <f>_xlfn.ISOWEEKNUM(Tabella2[[#This Row],[Date]])</f>
        <v>48</v>
      </c>
      <c r="D6887" s="104" t="s">
        <v>13044</v>
      </c>
      <c r="E6887" s="104" t="s">
        <v>284</v>
      </c>
      <c r="F6887" s="104">
        <v>101</v>
      </c>
      <c r="G6887" s="104" t="s">
        <v>284</v>
      </c>
      <c r="H6887" s="105">
        <v>23</v>
      </c>
      <c r="I6887" s="104" t="s">
        <v>258</v>
      </c>
      <c r="J6887" s="104"/>
      <c r="K6887" s="104" t="s">
        <v>81</v>
      </c>
      <c r="L6887" s="104" t="s">
        <v>259</v>
      </c>
      <c r="M6887" s="104" t="s">
        <v>276</v>
      </c>
      <c r="N6887" s="104"/>
      <c r="O6887" s="106"/>
      <c r="P6887" s="111" t="s">
        <v>752</v>
      </c>
      <c r="Q6887" s="153" t="s">
        <v>336</v>
      </c>
      <c r="R6887" s="153" t="s">
        <v>337</v>
      </c>
      <c r="S6887" s="153">
        <f>Tabella2[[#This Row],[PLD STOP]]-Tabella2[[#This Row],[PLD START]]</f>
        <v>4.1666666666666685E-2</v>
      </c>
      <c r="T6887" s="153" t="s">
        <v>336</v>
      </c>
      <c r="U6887" s="153" t="s">
        <v>337</v>
      </c>
      <c r="V6887" s="153">
        <f>IF(ISBLANK(T6887),"",Tabella2[[#This Row],[ACT STOP]]-Tabella2[[#This Row],[ACT START]])</f>
        <v>4.1666666666666685E-2</v>
      </c>
      <c r="W6887" s="104" t="s">
        <v>92</v>
      </c>
      <c r="X6887" s="104" t="s">
        <v>91</v>
      </c>
      <c r="Y6887" s="110"/>
      <c r="Z6887" s="106"/>
      <c r="AA6887" s="104"/>
      <c r="AB6887" s="107"/>
      <c r="AC6887" s="72">
        <f>IF(OR(Tabella2[[#This Row],[OUTCOME]]="DCO",Tabella2[[#This Row],[OUTCOME]]="SDC"),1,0)</f>
        <v>1</v>
      </c>
      <c r="AH6887" s="70"/>
      <c r="AI6887" s="70"/>
      <c r="AJ6887">
        <f>IF(OR(Tabella2[[#This Row],[OUTCOME]]="DNCO", Tabella2[[#This Row],[OUTCOME]]="SDNC"),1,0)</f>
        <v>0</v>
      </c>
      <c r="AL6887" s="70"/>
      <c r="BM6887" s="135" t="str">
        <f>Tabella2[[#This Row],[ACT START]]</f>
        <v>10:05</v>
      </c>
      <c r="BN6887" s="136" t="str">
        <f>Tabella2[[#This Row],[ACT STOP]]</f>
        <v>11:05</v>
      </c>
      <c r="BO6887" s="101"/>
      <c r="BR6887" s="109" t="str">
        <f t="shared" si="130"/>
        <v>SH-25-6876</v>
      </c>
      <c r="BS6887" s="109" t="s">
        <v>358</v>
      </c>
      <c r="BT6887" t="str">
        <f>Tabella2[[#This Row],[OUTCOME]]</f>
        <v>DCO</v>
      </c>
      <c r="BU6887" t="str">
        <f>_xlfn.CONCAT(Tabella2[[#This Row],[NAME SP]],Tabella2[[#This Row],[ID SP]]," - ",Tabella2[[#This Row],[SYLLABUS NO]])</f>
        <v>IFTS101 - FMS CF01</v>
      </c>
      <c r="BV6887" t="s">
        <v>13045</v>
      </c>
    </row>
    <row r="6888" spans="1:74" hidden="1">
      <c r="A6888" s="103" t="s">
        <v>14130</v>
      </c>
      <c r="B6888" s="102">
        <v>45988</v>
      </c>
      <c r="C6888" s="104">
        <f>_xlfn.ISOWEEKNUM(Tabella2[[#This Row],[Date]])</f>
        <v>48</v>
      </c>
      <c r="D6888" s="104" t="s">
        <v>13295</v>
      </c>
      <c r="E6888" s="104" t="s">
        <v>284</v>
      </c>
      <c r="F6888" s="104">
        <v>110</v>
      </c>
      <c r="G6888" s="104" t="s">
        <v>284</v>
      </c>
      <c r="H6888" s="105">
        <v>22</v>
      </c>
      <c r="I6888" s="104"/>
      <c r="J6888" s="104" t="s">
        <v>258</v>
      </c>
      <c r="K6888" s="104" t="s">
        <v>75</v>
      </c>
      <c r="L6888" s="104" t="s">
        <v>259</v>
      </c>
      <c r="M6888" s="104" t="s">
        <v>276</v>
      </c>
      <c r="N6888" s="104"/>
      <c r="O6888" s="106"/>
      <c r="P6888" s="111" t="s">
        <v>752</v>
      </c>
      <c r="Q6888" s="153" t="s">
        <v>336</v>
      </c>
      <c r="R6888" s="153" t="s">
        <v>337</v>
      </c>
      <c r="S6888" s="153">
        <f>Tabella2[[#This Row],[PLD STOP]]-Tabella2[[#This Row],[PLD START]]</f>
        <v>4.1666666666666685E-2</v>
      </c>
      <c r="T6888" s="153" t="s">
        <v>336</v>
      </c>
      <c r="U6888" s="153" t="s">
        <v>337</v>
      </c>
      <c r="V6888" s="153">
        <f>IF(ISBLANK(T6888),"",Tabella2[[#This Row],[ACT STOP]]-Tabella2[[#This Row],[ACT START]])</f>
        <v>4.1666666666666685E-2</v>
      </c>
      <c r="W6888" s="104" t="s">
        <v>92</v>
      </c>
      <c r="X6888" s="104" t="s">
        <v>91</v>
      </c>
      <c r="Y6888" s="110"/>
      <c r="Z6888" s="106"/>
      <c r="AA6888" s="104"/>
      <c r="AB6888" s="107"/>
      <c r="AC6888" s="72">
        <f>IF(OR(Tabella2[[#This Row],[OUTCOME]]="DCO",Tabella2[[#This Row],[OUTCOME]]="SDC"),1,0)</f>
        <v>1</v>
      </c>
      <c r="AH6888" s="70"/>
      <c r="AI6888" s="70"/>
      <c r="AJ6888">
        <f>IF(OR(Tabella2[[#This Row],[OUTCOME]]="DNCO", Tabella2[[#This Row],[OUTCOME]]="SDNC"),1,0)</f>
        <v>0</v>
      </c>
      <c r="AL6888" s="70"/>
      <c r="BM6888" s="135" t="str">
        <f>Tabella2[[#This Row],[ACT START]]</f>
        <v>10:05</v>
      </c>
      <c r="BN6888" s="136" t="str">
        <f>Tabella2[[#This Row],[ACT STOP]]</f>
        <v>11:05</v>
      </c>
      <c r="BO6888" s="101"/>
      <c r="BR6888" s="109" t="str">
        <f t="shared" si="130"/>
        <v>SH-25-6877</v>
      </c>
      <c r="BS6888" s="109" t="s">
        <v>295</v>
      </c>
      <c r="BT6888" t="str">
        <f>Tabella2[[#This Row],[OUTCOME]]</f>
        <v>DCO</v>
      </c>
      <c r="BU6888" t="str">
        <f>_xlfn.CONCAT(Tabella2[[#This Row],[NAME SP]],Tabella2[[#This Row],[ID SP]]," - ",Tabella2[[#This Row],[SYLLABUS NO]])</f>
        <v>IFTS110 - FMS CF01</v>
      </c>
      <c r="BV6888" t="s">
        <v>13293</v>
      </c>
    </row>
    <row r="6889" spans="1:74" hidden="1">
      <c r="A6889" s="103" t="s">
        <v>14131</v>
      </c>
      <c r="B6889" s="102">
        <v>45988</v>
      </c>
      <c r="C6889" s="104">
        <f>_xlfn.ISOWEEKNUM(Tabella2[[#This Row],[Date]])</f>
        <v>48</v>
      </c>
      <c r="D6889" s="104" t="s">
        <v>11710</v>
      </c>
      <c r="E6889" s="104" t="s">
        <v>284</v>
      </c>
      <c r="F6889" s="104">
        <v>93</v>
      </c>
      <c r="G6889" s="104" t="s">
        <v>257</v>
      </c>
      <c r="H6889" s="105">
        <v>32</v>
      </c>
      <c r="I6889" s="104" t="s">
        <v>258</v>
      </c>
      <c r="J6889" s="104"/>
      <c r="K6889" s="104" t="s">
        <v>79</v>
      </c>
      <c r="L6889" s="104" t="s">
        <v>259</v>
      </c>
      <c r="M6889" s="104" t="s">
        <v>276</v>
      </c>
      <c r="N6889" s="104"/>
      <c r="O6889" s="106"/>
      <c r="P6889" s="111" t="s">
        <v>14074</v>
      </c>
      <c r="Q6889" s="153" t="s">
        <v>349</v>
      </c>
      <c r="R6889" s="153" t="s">
        <v>350</v>
      </c>
      <c r="S6889" s="153">
        <f>Tabella2[[#This Row],[PLD STOP]]-Tabella2[[#This Row],[PLD START]]</f>
        <v>4.1666666666666685E-2</v>
      </c>
      <c r="T6889" s="153" t="s">
        <v>349</v>
      </c>
      <c r="U6889" s="153" t="s">
        <v>350</v>
      </c>
      <c r="V6889" s="153">
        <f>IF(ISBLANK(T6889),"",Tabella2[[#This Row],[ACT STOP]]-Tabella2[[#This Row],[ACT START]])</f>
        <v>4.1666666666666685E-2</v>
      </c>
      <c r="W6889" s="104" t="s">
        <v>92</v>
      </c>
      <c r="X6889" s="104" t="s">
        <v>91</v>
      </c>
      <c r="Y6889" s="110"/>
      <c r="Z6889" s="106"/>
      <c r="AA6889" s="104"/>
      <c r="AB6889" s="107"/>
      <c r="AC6889" s="72">
        <f>IF(OR(Tabella2[[#This Row],[OUTCOME]]="DCO",Tabella2[[#This Row],[OUTCOME]]="SDC"),1,0)</f>
        <v>1</v>
      </c>
      <c r="AH6889" s="70"/>
      <c r="AI6889" s="70"/>
      <c r="AJ6889">
        <f>IF(OR(Tabella2[[#This Row],[OUTCOME]]="DNCO", Tabella2[[#This Row],[OUTCOME]]="SDNC"),1,0)</f>
        <v>0</v>
      </c>
      <c r="AL6889" s="70"/>
      <c r="BM6889" s="135" t="str">
        <f>Tabella2[[#This Row],[ACT START]]</f>
        <v>11:35</v>
      </c>
      <c r="BN6889" s="136" t="str">
        <f>Tabella2[[#This Row],[ACT STOP]]</f>
        <v>12:35</v>
      </c>
      <c r="BO6889" s="101"/>
      <c r="BR6889" s="109" t="str">
        <f t="shared" si="130"/>
        <v>SH-25-6878</v>
      </c>
      <c r="BS6889" s="109" t="s">
        <v>356</v>
      </c>
      <c r="BT6889" t="str">
        <f>Tabella2[[#This Row],[OUTCOME]]</f>
        <v>DCO</v>
      </c>
      <c r="BU6889" t="str">
        <f>_xlfn.CONCAT(Tabella2[[#This Row],[NAME SP]],Tabella2[[#This Row],[ID SP]]," - ",Tabella2[[#This Row],[SYLLABUS NO]])</f>
        <v>IFTS93 - SD NIT0101</v>
      </c>
      <c r="BV6889" t="s">
        <v>11845</v>
      </c>
    </row>
    <row r="6890" spans="1:74" hidden="1">
      <c r="A6890" s="103" t="s">
        <v>14132</v>
      </c>
      <c r="B6890" s="102">
        <v>45988</v>
      </c>
      <c r="C6890" s="104">
        <f>_xlfn.ISOWEEKNUM(Tabella2[[#This Row],[Date]])</f>
        <v>48</v>
      </c>
      <c r="D6890" s="104" t="s">
        <v>13295</v>
      </c>
      <c r="E6890" s="104" t="s">
        <v>284</v>
      </c>
      <c r="F6890" s="104">
        <v>109</v>
      </c>
      <c r="G6890" s="104" t="s">
        <v>257</v>
      </c>
      <c r="H6890" s="105">
        <v>9</v>
      </c>
      <c r="I6890" s="104"/>
      <c r="J6890" s="104" t="s">
        <v>258</v>
      </c>
      <c r="K6890" s="104" t="s">
        <v>78</v>
      </c>
      <c r="L6890" s="104" t="s">
        <v>259</v>
      </c>
      <c r="M6890" s="104" t="s">
        <v>276</v>
      </c>
      <c r="N6890" s="104"/>
      <c r="O6890" s="106"/>
      <c r="P6890" s="111" t="s">
        <v>752</v>
      </c>
      <c r="Q6890" s="153" t="s">
        <v>349</v>
      </c>
      <c r="R6890" s="153" t="s">
        <v>350</v>
      </c>
      <c r="S6890" s="153">
        <f>Tabella2[[#This Row],[PLD STOP]]-Tabella2[[#This Row],[PLD START]]</f>
        <v>4.1666666666666685E-2</v>
      </c>
      <c r="T6890" s="153" t="s">
        <v>349</v>
      </c>
      <c r="U6890" s="153" t="s">
        <v>350</v>
      </c>
      <c r="V6890" s="153">
        <f>IF(ISBLANK(T6890),"",Tabella2[[#This Row],[ACT STOP]]-Tabella2[[#This Row],[ACT START]])</f>
        <v>4.1666666666666685E-2</v>
      </c>
      <c r="W6890" s="104" t="s">
        <v>92</v>
      </c>
      <c r="X6890" s="104" t="s">
        <v>91</v>
      </c>
      <c r="Y6890" s="110"/>
      <c r="Z6890" s="106"/>
      <c r="AA6890" s="104"/>
      <c r="AB6890" s="107"/>
      <c r="AC6890" s="72">
        <f>IF(OR(Tabella2[[#This Row],[OUTCOME]]="DCO",Tabella2[[#This Row],[OUTCOME]]="SDC"),1,0)</f>
        <v>1</v>
      </c>
      <c r="AH6890" s="70"/>
      <c r="AI6890" s="70"/>
      <c r="AJ6890">
        <f>IF(OR(Tabella2[[#This Row],[OUTCOME]]="DNCO", Tabella2[[#This Row],[OUTCOME]]="SDNC"),1,0)</f>
        <v>0</v>
      </c>
      <c r="AL6890" s="70"/>
      <c r="BM6890" s="135" t="str">
        <f>Tabella2[[#This Row],[ACT START]]</f>
        <v>11:35</v>
      </c>
      <c r="BN6890" s="136" t="str">
        <f>Tabella2[[#This Row],[ACT STOP]]</f>
        <v>12:35</v>
      </c>
      <c r="BO6890" s="101"/>
      <c r="BR6890" s="109" t="str">
        <f t="shared" si="130"/>
        <v>SH-25-6879</v>
      </c>
      <c r="BS6890" s="109" t="s">
        <v>318</v>
      </c>
      <c r="BT6890" t="str">
        <f>Tabella2[[#This Row],[OUTCOME]]</f>
        <v>DCO</v>
      </c>
      <c r="BU6890" t="str">
        <f>_xlfn.CONCAT(Tabella2[[#This Row],[NAME SP]],Tabella2[[#This Row],[ID SP]]," - ",Tabella2[[#This Row],[SYLLABUS NO]])</f>
        <v>IFTS109 - FMS CF01</v>
      </c>
      <c r="BV6890" t="s">
        <v>14031</v>
      </c>
    </row>
    <row r="6891" spans="1:74" hidden="1">
      <c r="A6891" s="103" t="s">
        <v>14133</v>
      </c>
      <c r="B6891" s="102">
        <v>45988</v>
      </c>
      <c r="C6891" s="104">
        <f>_xlfn.ISOWEEKNUM(Tabella2[[#This Row],[Date]])</f>
        <v>48</v>
      </c>
      <c r="D6891" s="104" t="s">
        <v>6396</v>
      </c>
      <c r="E6891" s="104" t="s">
        <v>256</v>
      </c>
      <c r="F6891" s="104">
        <v>72</v>
      </c>
      <c r="G6891" s="104" t="s">
        <v>257</v>
      </c>
      <c r="H6891" s="105">
        <v>13</v>
      </c>
      <c r="I6891" s="104"/>
      <c r="J6891" s="104" t="s">
        <v>258</v>
      </c>
      <c r="K6891" s="104" t="s">
        <v>83</v>
      </c>
      <c r="L6891" s="104" t="s">
        <v>259</v>
      </c>
      <c r="M6891" s="104" t="s">
        <v>461</v>
      </c>
      <c r="N6891" s="104"/>
      <c r="O6891" s="106"/>
      <c r="P6891" s="111" t="s">
        <v>491</v>
      </c>
      <c r="Q6891" s="153" t="s">
        <v>349</v>
      </c>
      <c r="R6891" s="153" t="s">
        <v>350</v>
      </c>
      <c r="S6891" s="153">
        <f>Tabella2[[#This Row],[PLD STOP]]-Tabella2[[#This Row],[PLD START]]</f>
        <v>4.1666666666666685E-2</v>
      </c>
      <c r="T6891" s="153" t="s">
        <v>349</v>
      </c>
      <c r="U6891" s="153" t="s">
        <v>350</v>
      </c>
      <c r="V6891" s="153">
        <f>IF(ISBLANK(T6891),"",Tabella2[[#This Row],[ACT STOP]]-Tabella2[[#This Row],[ACT START]])</f>
        <v>4.1666666666666685E-2</v>
      </c>
      <c r="W6891" s="104" t="s">
        <v>92</v>
      </c>
      <c r="X6891" s="104" t="s">
        <v>91</v>
      </c>
      <c r="Y6891" s="110"/>
      <c r="Z6891" s="106"/>
      <c r="AA6891" s="104"/>
      <c r="AB6891" s="107"/>
      <c r="AC6891" s="72">
        <f>IF(OR(Tabella2[[#This Row],[OUTCOME]]="DCO",Tabella2[[#This Row],[OUTCOME]]="SDC"),1,0)</f>
        <v>1</v>
      </c>
      <c r="AH6891" s="70"/>
      <c r="AI6891" s="70"/>
      <c r="AJ6891">
        <f>IF(OR(Tabella2[[#This Row],[OUTCOME]]="DNCO", Tabella2[[#This Row],[OUTCOME]]="SDNC"),1,0)</f>
        <v>0</v>
      </c>
      <c r="AL6891" s="70"/>
      <c r="BM6891" s="135" t="str">
        <f>Tabella2[[#This Row],[ACT START]]</f>
        <v>11:35</v>
      </c>
      <c r="BN6891" s="136" t="str">
        <f>Tabella2[[#This Row],[ACT STOP]]</f>
        <v>12:35</v>
      </c>
      <c r="BO6891" s="101"/>
      <c r="BR6891" s="109" t="str">
        <f t="shared" si="130"/>
        <v>SH-25-6880</v>
      </c>
      <c r="BS6891" s="109" t="s">
        <v>427</v>
      </c>
      <c r="BT6891" t="str">
        <f>Tabella2[[#This Row],[OUTCOME]]</f>
        <v>DCO</v>
      </c>
      <c r="BU6891" t="str">
        <f>_xlfn.CONCAT(Tabella2[[#This Row],[NAME SP]],Tabella2[[#This Row],[ID SP]]," - ",Tabella2[[#This Row],[SYLLABUS NO]])</f>
        <v>QATAR72 - FMS CAS01</v>
      </c>
      <c r="BV6891" t="s">
        <v>11847</v>
      </c>
    </row>
    <row r="6892" spans="1:74" hidden="1">
      <c r="A6892" s="103" t="s">
        <v>14134</v>
      </c>
      <c r="B6892" s="102">
        <v>45988</v>
      </c>
      <c r="C6892" s="104">
        <f>_xlfn.ISOWEEKNUM(Tabella2[[#This Row],[Date]])</f>
        <v>48</v>
      </c>
      <c r="D6892" s="104" t="s">
        <v>13044</v>
      </c>
      <c r="E6892" s="104" t="s">
        <v>284</v>
      </c>
      <c r="F6892" s="104">
        <v>102</v>
      </c>
      <c r="G6892" s="104" t="s">
        <v>257</v>
      </c>
      <c r="H6892" s="105">
        <v>5</v>
      </c>
      <c r="I6892" s="104" t="s">
        <v>258</v>
      </c>
      <c r="J6892" s="104"/>
      <c r="K6892" s="104" t="s">
        <v>80</v>
      </c>
      <c r="L6892" s="104" t="s">
        <v>259</v>
      </c>
      <c r="M6892" s="104" t="s">
        <v>276</v>
      </c>
      <c r="N6892" s="104"/>
      <c r="O6892" s="106"/>
      <c r="P6892" s="111" t="s">
        <v>752</v>
      </c>
      <c r="Q6892" s="153" t="s">
        <v>349</v>
      </c>
      <c r="R6892" s="153" t="s">
        <v>350</v>
      </c>
      <c r="S6892" s="153">
        <f>Tabella2[[#This Row],[PLD STOP]]-Tabella2[[#This Row],[PLD START]]</f>
        <v>4.1666666666666685E-2</v>
      </c>
      <c r="T6892" s="153" t="s">
        <v>349</v>
      </c>
      <c r="U6892" s="153" t="s">
        <v>350</v>
      </c>
      <c r="V6892" s="153">
        <f>IF(ISBLANK(T6892),"",Tabella2[[#This Row],[ACT STOP]]-Tabella2[[#This Row],[ACT START]])</f>
        <v>4.1666666666666685E-2</v>
      </c>
      <c r="W6892" s="104" t="s">
        <v>92</v>
      </c>
      <c r="X6892" s="104" t="s">
        <v>91</v>
      </c>
      <c r="Y6892" s="110"/>
      <c r="Z6892" s="106"/>
      <c r="AA6892" s="104"/>
      <c r="AB6892" s="107"/>
      <c r="AC6892" s="72">
        <f>IF(OR(Tabella2[[#This Row],[OUTCOME]]="DCO",Tabella2[[#This Row],[OUTCOME]]="SDC"),1,0)</f>
        <v>1</v>
      </c>
      <c r="AH6892" s="70"/>
      <c r="AI6892" s="70"/>
      <c r="AJ6892">
        <f>IF(OR(Tabella2[[#This Row],[OUTCOME]]="DNCO", Tabella2[[#This Row],[OUTCOME]]="SDNC"),1,0)</f>
        <v>0</v>
      </c>
      <c r="AL6892" s="70"/>
      <c r="BM6892" s="135" t="str">
        <f>Tabella2[[#This Row],[ACT START]]</f>
        <v>11:35</v>
      </c>
      <c r="BN6892" s="136" t="str">
        <f>Tabella2[[#This Row],[ACT STOP]]</f>
        <v>12:35</v>
      </c>
      <c r="BO6892" s="101"/>
      <c r="BR6892" s="109" t="str">
        <f t="shared" si="130"/>
        <v>SH-25-6881</v>
      </c>
      <c r="BS6892" s="109" t="s">
        <v>416</v>
      </c>
      <c r="BT6892" t="str">
        <f>Tabella2[[#This Row],[OUTCOME]]</f>
        <v>DCO</v>
      </c>
      <c r="BU6892" t="str">
        <f>_xlfn.CONCAT(Tabella2[[#This Row],[NAME SP]],Tabella2[[#This Row],[ID SP]]," - ",Tabella2[[#This Row],[SYLLABUS NO]])</f>
        <v>IFTS102 - FMS CF01</v>
      </c>
      <c r="BV6892" t="s">
        <v>13046</v>
      </c>
    </row>
    <row r="6893" spans="1:74" hidden="1">
      <c r="A6893" s="103" t="s">
        <v>14135</v>
      </c>
      <c r="B6893" s="102">
        <v>45988</v>
      </c>
      <c r="C6893" s="104">
        <f>_xlfn.ISOWEEKNUM(Tabella2[[#This Row],[Date]])</f>
        <v>48</v>
      </c>
      <c r="D6893" s="104" t="s">
        <v>13044</v>
      </c>
      <c r="E6893" s="104" t="s">
        <v>284</v>
      </c>
      <c r="F6893" s="104">
        <v>103</v>
      </c>
      <c r="G6893" s="104" t="s">
        <v>257</v>
      </c>
      <c r="H6893" s="105">
        <v>10</v>
      </c>
      <c r="I6893" s="104" t="s">
        <v>258</v>
      </c>
      <c r="J6893" s="104"/>
      <c r="K6893" s="104" t="s">
        <v>81</v>
      </c>
      <c r="L6893" s="104" t="s">
        <v>259</v>
      </c>
      <c r="M6893" s="104" t="s">
        <v>276</v>
      </c>
      <c r="N6893" s="104"/>
      <c r="O6893" s="106"/>
      <c r="P6893" s="111" t="s">
        <v>752</v>
      </c>
      <c r="Q6893" s="153" t="s">
        <v>349</v>
      </c>
      <c r="R6893" s="153" t="s">
        <v>350</v>
      </c>
      <c r="S6893" s="153">
        <f>Tabella2[[#This Row],[PLD STOP]]-Tabella2[[#This Row],[PLD START]]</f>
        <v>4.1666666666666685E-2</v>
      </c>
      <c r="T6893" s="153" t="s">
        <v>349</v>
      </c>
      <c r="U6893" s="153" t="s">
        <v>350</v>
      </c>
      <c r="V6893" s="153">
        <f>IF(ISBLANK(T6893),"",Tabella2[[#This Row],[ACT STOP]]-Tabella2[[#This Row],[ACT START]])</f>
        <v>4.1666666666666685E-2</v>
      </c>
      <c r="W6893" s="104" t="s">
        <v>92</v>
      </c>
      <c r="X6893" s="104" t="s">
        <v>91</v>
      </c>
      <c r="Y6893" s="110"/>
      <c r="Z6893" s="106"/>
      <c r="AA6893" s="104"/>
      <c r="AB6893" s="107"/>
      <c r="AC6893" s="72">
        <f>IF(OR(Tabella2[[#This Row],[OUTCOME]]="DCO",Tabella2[[#This Row],[OUTCOME]]="SDC"),1,0)</f>
        <v>1</v>
      </c>
      <c r="AH6893" s="70"/>
      <c r="AI6893" s="70"/>
      <c r="AJ6893">
        <f>IF(OR(Tabella2[[#This Row],[OUTCOME]]="DNCO", Tabella2[[#This Row],[OUTCOME]]="SDNC"),1,0)</f>
        <v>0</v>
      </c>
      <c r="AL6893" s="70"/>
      <c r="BM6893" s="135" t="str">
        <f>Tabella2[[#This Row],[ACT START]]</f>
        <v>11:35</v>
      </c>
      <c r="BN6893" s="136" t="str">
        <f>Tabella2[[#This Row],[ACT STOP]]</f>
        <v>12:35</v>
      </c>
      <c r="BO6893" s="101"/>
      <c r="BR6893" s="109" t="str">
        <f t="shared" si="130"/>
        <v>SH-25-6882</v>
      </c>
      <c r="BS6893" s="109" t="s">
        <v>552</v>
      </c>
      <c r="BT6893" t="str">
        <f>Tabella2[[#This Row],[OUTCOME]]</f>
        <v>DCO</v>
      </c>
      <c r="BU6893" t="str">
        <f>_xlfn.CONCAT(Tabella2[[#This Row],[NAME SP]],Tabella2[[#This Row],[ID SP]]," - ",Tabella2[[#This Row],[SYLLABUS NO]])</f>
        <v>IFTS103 - FMS CF01</v>
      </c>
      <c r="BV6893" t="s">
        <v>13047</v>
      </c>
    </row>
    <row r="6894" spans="1:74" hidden="1">
      <c r="A6894" s="103" t="s">
        <v>14136</v>
      </c>
      <c r="B6894" s="102">
        <v>45988</v>
      </c>
      <c r="C6894" s="104">
        <f>_xlfn.ISOWEEKNUM(Tabella2[[#This Row],[Date]])</f>
        <v>48</v>
      </c>
      <c r="D6894" s="104" t="s">
        <v>6396</v>
      </c>
      <c r="E6894" s="104" t="s">
        <v>256</v>
      </c>
      <c r="F6894" s="104">
        <v>75</v>
      </c>
      <c r="G6894" s="104" t="s">
        <v>257</v>
      </c>
      <c r="H6894" s="105">
        <v>17</v>
      </c>
      <c r="I6894" s="104"/>
      <c r="J6894" s="104" t="s">
        <v>258</v>
      </c>
      <c r="K6894" s="104" t="s">
        <v>77</v>
      </c>
      <c r="L6894" s="104" t="s">
        <v>259</v>
      </c>
      <c r="M6894" s="104" t="s">
        <v>276</v>
      </c>
      <c r="N6894" s="104"/>
      <c r="O6894" s="106"/>
      <c r="P6894" s="111" t="s">
        <v>8294</v>
      </c>
      <c r="Q6894" s="153" t="s">
        <v>349</v>
      </c>
      <c r="R6894" s="153" t="s">
        <v>350</v>
      </c>
      <c r="S6894" s="153">
        <f>Tabella2[[#This Row],[PLD STOP]]-Tabella2[[#This Row],[PLD START]]</f>
        <v>4.1666666666666685E-2</v>
      </c>
      <c r="T6894" s="153" t="s">
        <v>349</v>
      </c>
      <c r="U6894" s="153" t="s">
        <v>350</v>
      </c>
      <c r="V6894" s="153">
        <f>IF(ISBLANK(T6894),"",Tabella2[[#This Row],[ACT STOP]]-Tabella2[[#This Row],[ACT START]])</f>
        <v>4.1666666666666685E-2</v>
      </c>
      <c r="W6894" s="104" t="s">
        <v>92</v>
      </c>
      <c r="X6894" s="104" t="s">
        <v>91</v>
      </c>
      <c r="Y6894" s="110"/>
      <c r="Z6894" s="106"/>
      <c r="AA6894" s="104"/>
      <c r="AB6894" s="107"/>
      <c r="AC6894" s="72">
        <f>IF(OR(Tabella2[[#This Row],[OUTCOME]]="DCO",Tabella2[[#This Row],[OUTCOME]]="SDC"),1,0)</f>
        <v>1</v>
      </c>
      <c r="AH6894" s="70"/>
      <c r="AI6894" s="70"/>
      <c r="AJ6894">
        <f>IF(OR(Tabella2[[#This Row],[OUTCOME]]="DNCO", Tabella2[[#This Row],[OUTCOME]]="SDNC"),1,0)</f>
        <v>0</v>
      </c>
      <c r="AL6894" s="70"/>
      <c r="BM6894" s="135" t="str">
        <f>Tabella2[[#This Row],[ACT START]]</f>
        <v>11:35</v>
      </c>
      <c r="BN6894" s="136" t="str">
        <f>Tabella2[[#This Row],[ACT STOP]]</f>
        <v>12:35</v>
      </c>
      <c r="BO6894" s="101"/>
      <c r="BR6894" s="109" t="str">
        <f t="shared" si="130"/>
        <v>SH-25-6883</v>
      </c>
      <c r="BS6894" s="109" t="s">
        <v>393</v>
      </c>
      <c r="BT6894" t="str">
        <f>Tabella2[[#This Row],[OUTCOME]]</f>
        <v>DCO</v>
      </c>
      <c r="BU6894" t="str">
        <f>_xlfn.CONCAT(Tabella2[[#This Row],[NAME SP]],Tabella2[[#This Row],[ID SP]]," - ",Tabella2[[#This Row],[SYLLABUS NO]])</f>
        <v>QATAR75 - PT NAVB02</v>
      </c>
      <c r="BV6894" t="s">
        <v>11971</v>
      </c>
    </row>
    <row r="6895" spans="1:74" hidden="1">
      <c r="A6895" s="103" t="s">
        <v>14137</v>
      </c>
      <c r="B6895" s="102">
        <v>45988</v>
      </c>
      <c r="C6895" s="104">
        <f>_xlfn.ISOWEEKNUM(Tabella2[[#This Row],[Date]])</f>
        <v>48</v>
      </c>
      <c r="D6895" s="104" t="s">
        <v>11710</v>
      </c>
      <c r="E6895" s="104" t="s">
        <v>284</v>
      </c>
      <c r="F6895" s="104">
        <v>94</v>
      </c>
      <c r="G6895" s="104" t="s">
        <v>284</v>
      </c>
      <c r="H6895" s="105">
        <v>22</v>
      </c>
      <c r="I6895" s="104" t="s">
        <v>258</v>
      </c>
      <c r="J6895" s="104"/>
      <c r="K6895" s="104" t="s">
        <v>79</v>
      </c>
      <c r="L6895" s="104" t="s">
        <v>259</v>
      </c>
      <c r="M6895" s="104" t="s">
        <v>276</v>
      </c>
      <c r="N6895" s="104"/>
      <c r="O6895" s="106"/>
      <c r="P6895" s="111" t="s">
        <v>14074</v>
      </c>
      <c r="Q6895" s="153" t="s">
        <v>315</v>
      </c>
      <c r="R6895" s="153" t="s">
        <v>316</v>
      </c>
      <c r="S6895" s="153">
        <f>Tabella2[[#This Row],[PLD STOP]]-Tabella2[[#This Row],[PLD START]]</f>
        <v>4.166666666666663E-2</v>
      </c>
      <c r="T6895" s="153">
        <v>0.54236111111111118</v>
      </c>
      <c r="U6895" s="153">
        <v>0.58263888888888882</v>
      </c>
      <c r="V6895" s="153">
        <f>IF(ISBLANK(T6895),"",Tabella2[[#This Row],[ACT STOP]]-Tabella2[[#This Row],[ACT START]])</f>
        <v>4.0277777777777635E-2</v>
      </c>
      <c r="W6895" s="104" t="s">
        <v>92</v>
      </c>
      <c r="X6895" s="104" t="s">
        <v>91</v>
      </c>
      <c r="Y6895" s="110"/>
      <c r="Z6895" s="106"/>
      <c r="AA6895" s="104"/>
      <c r="AB6895" s="107"/>
      <c r="AC6895" s="72">
        <f>IF(OR(Tabella2[[#This Row],[OUTCOME]]="DCO",Tabella2[[#This Row],[OUTCOME]]="SDC"),1,0)</f>
        <v>1</v>
      </c>
      <c r="AH6895" s="70"/>
      <c r="AI6895" s="70"/>
      <c r="AJ6895">
        <f>IF(OR(Tabella2[[#This Row],[OUTCOME]]="DNCO", Tabella2[[#This Row],[OUTCOME]]="SDNC"),1,0)</f>
        <v>0</v>
      </c>
      <c r="AL6895" s="70"/>
      <c r="BM6895" s="135">
        <f>Tabella2[[#This Row],[ACT START]]</f>
        <v>0.54236111111111118</v>
      </c>
      <c r="BN6895" s="136">
        <f>Tabella2[[#This Row],[ACT STOP]]</f>
        <v>0.58263888888888882</v>
      </c>
      <c r="BO6895" s="101"/>
      <c r="BR6895" s="109" t="str">
        <f t="shared" si="130"/>
        <v>SH-25-6884</v>
      </c>
      <c r="BS6895" s="109" t="s">
        <v>295</v>
      </c>
      <c r="BT6895" t="str">
        <f>Tabella2[[#This Row],[OUTCOME]]</f>
        <v>DCO</v>
      </c>
      <c r="BU6895" t="str">
        <f>_xlfn.CONCAT(Tabella2[[#This Row],[NAME SP]],Tabella2[[#This Row],[ID SP]]," - ",Tabella2[[#This Row],[SYLLABUS NO]])</f>
        <v>IFTS94 - SD NIT0101</v>
      </c>
      <c r="BV6895" t="s">
        <v>11838</v>
      </c>
    </row>
    <row r="6896" spans="1:74" hidden="1">
      <c r="A6896" s="103" t="s">
        <v>14138</v>
      </c>
      <c r="B6896" s="102">
        <v>45988</v>
      </c>
      <c r="C6896" s="104">
        <f>_xlfn.ISOWEEKNUM(Tabella2[[#This Row],[Date]])</f>
        <v>48</v>
      </c>
      <c r="D6896" s="104" t="s">
        <v>6396</v>
      </c>
      <c r="E6896" s="104" t="s">
        <v>256</v>
      </c>
      <c r="F6896" s="104">
        <v>71</v>
      </c>
      <c r="G6896" s="104" t="s">
        <v>257</v>
      </c>
      <c r="H6896" s="105">
        <v>14</v>
      </c>
      <c r="I6896" s="104"/>
      <c r="J6896" s="104" t="s">
        <v>258</v>
      </c>
      <c r="K6896" s="104" t="s">
        <v>78</v>
      </c>
      <c r="L6896" s="104" t="s">
        <v>259</v>
      </c>
      <c r="M6896" s="104" t="s">
        <v>1846</v>
      </c>
      <c r="N6896" s="104"/>
      <c r="O6896" s="106"/>
      <c r="P6896" s="111" t="s">
        <v>1847</v>
      </c>
      <c r="Q6896" s="153" t="s">
        <v>315</v>
      </c>
      <c r="R6896" s="153" t="s">
        <v>316</v>
      </c>
      <c r="S6896" s="153">
        <f>Tabella2[[#This Row],[PLD STOP]]-Tabella2[[#This Row],[PLD START]]</f>
        <v>4.166666666666663E-2</v>
      </c>
      <c r="T6896" s="153" t="s">
        <v>315</v>
      </c>
      <c r="U6896" s="153" t="s">
        <v>316</v>
      </c>
      <c r="V6896" s="153">
        <f>IF(ISBLANK(T6896),"",Tabella2[[#This Row],[ACT STOP]]-Tabella2[[#This Row],[ACT START]])</f>
        <v>4.166666666666663E-2</v>
      </c>
      <c r="W6896" s="104" t="s">
        <v>92</v>
      </c>
      <c r="X6896" s="104" t="s">
        <v>91</v>
      </c>
      <c r="Y6896" s="110"/>
      <c r="Z6896" s="106"/>
      <c r="AA6896" s="104"/>
      <c r="AB6896" s="107"/>
      <c r="AC6896" s="72">
        <f>IF(OR(Tabella2[[#This Row],[OUTCOME]]="DCO",Tabella2[[#This Row],[OUTCOME]]="SDC"),1,0)</f>
        <v>1</v>
      </c>
      <c r="AH6896" s="70"/>
      <c r="AI6896" s="70"/>
      <c r="AJ6896">
        <f>IF(OR(Tabella2[[#This Row],[OUTCOME]]="DNCO", Tabella2[[#This Row],[OUTCOME]]="SDNC"),1,0)</f>
        <v>0</v>
      </c>
      <c r="AL6896" s="70"/>
      <c r="BM6896" s="135" t="str">
        <f>Tabella2[[#This Row],[ACT START]]</f>
        <v>13:05</v>
      </c>
      <c r="BN6896" s="136" t="str">
        <f>Tabella2[[#This Row],[ACT STOP]]</f>
        <v>14:05</v>
      </c>
      <c r="BO6896" s="101"/>
      <c r="BR6896" s="109" t="str">
        <f t="shared" si="130"/>
        <v>SH-25-6885</v>
      </c>
      <c r="BS6896" s="109" t="s">
        <v>372</v>
      </c>
      <c r="BT6896" t="str">
        <f>Tabella2[[#This Row],[OUTCOME]]</f>
        <v>DCO</v>
      </c>
      <c r="BU6896" t="str">
        <f>_xlfn.CONCAT(Tabella2[[#This Row],[NAME SP]],Tabella2[[#This Row],[ID SP]]," - ",Tabella2[[#This Row],[SYLLABUS NO]])</f>
        <v>QATAR71 - PT AAR01</v>
      </c>
      <c r="BV6896" t="s">
        <v>12153</v>
      </c>
    </row>
    <row r="6897" spans="1:74" hidden="1">
      <c r="A6897" s="103" t="s">
        <v>14139</v>
      </c>
      <c r="B6897" s="102">
        <v>45988</v>
      </c>
      <c r="C6897" s="104">
        <f>_xlfn.ISOWEEKNUM(Tabella2[[#This Row],[Date]])</f>
        <v>48</v>
      </c>
      <c r="D6897" s="104" t="s">
        <v>11983</v>
      </c>
      <c r="E6897" s="104" t="s">
        <v>284</v>
      </c>
      <c r="F6897" s="104">
        <v>84</v>
      </c>
      <c r="G6897" s="104" t="s">
        <v>257</v>
      </c>
      <c r="H6897" s="105">
        <v>12</v>
      </c>
      <c r="I6897" s="104"/>
      <c r="J6897" s="104" t="s">
        <v>258</v>
      </c>
      <c r="K6897" s="104" t="s">
        <v>83</v>
      </c>
      <c r="L6897" s="104" t="s">
        <v>259</v>
      </c>
      <c r="M6897" s="104" t="s">
        <v>276</v>
      </c>
      <c r="N6897" s="104"/>
      <c r="O6897" s="106"/>
      <c r="P6897" s="111" t="s">
        <v>809</v>
      </c>
      <c r="Q6897" s="153" t="s">
        <v>315</v>
      </c>
      <c r="R6897" s="153" t="s">
        <v>316</v>
      </c>
      <c r="S6897" s="153">
        <f>Tabella2[[#This Row],[PLD STOP]]-Tabella2[[#This Row],[PLD START]]</f>
        <v>4.166666666666663E-2</v>
      </c>
      <c r="T6897" s="153" t="s">
        <v>315</v>
      </c>
      <c r="U6897" s="153" t="s">
        <v>316</v>
      </c>
      <c r="V6897" s="153">
        <f>IF(ISBLANK(T6897),"",Tabella2[[#This Row],[ACT STOP]]-Tabella2[[#This Row],[ACT START]])</f>
        <v>4.166666666666663E-2</v>
      </c>
      <c r="W6897" s="104" t="s">
        <v>92</v>
      </c>
      <c r="X6897" s="104" t="s">
        <v>91</v>
      </c>
      <c r="Y6897" s="110"/>
      <c r="Z6897" s="106"/>
      <c r="AA6897" s="104"/>
      <c r="AB6897" s="107"/>
      <c r="AC6897" s="72">
        <f>IF(OR(Tabella2[[#This Row],[OUTCOME]]="DCO",Tabella2[[#This Row],[OUTCOME]]="SDC"),1,0)</f>
        <v>1</v>
      </c>
      <c r="AH6897" s="70"/>
      <c r="AI6897" s="70"/>
      <c r="AJ6897">
        <f>IF(OR(Tabella2[[#This Row],[OUTCOME]]="DNCO", Tabella2[[#This Row],[OUTCOME]]="SDNC"),1,0)</f>
        <v>0</v>
      </c>
      <c r="AL6897" s="70"/>
      <c r="BM6897" s="135" t="str">
        <f>Tabella2[[#This Row],[ACT START]]</f>
        <v>13:05</v>
      </c>
      <c r="BN6897" s="136" t="str">
        <f>Tabella2[[#This Row],[ACT STOP]]</f>
        <v>14:05</v>
      </c>
      <c r="BO6897" s="101"/>
      <c r="BR6897" s="109" t="str">
        <f t="shared" si="130"/>
        <v>SH-25-6886</v>
      </c>
      <c r="BS6897" s="109" t="s">
        <v>266</v>
      </c>
      <c r="BT6897" t="str">
        <f>Tabella2[[#This Row],[OUTCOME]]</f>
        <v>DCO</v>
      </c>
      <c r="BU6897" t="str">
        <f>_xlfn.CONCAT(Tabella2[[#This Row],[NAME SP]],Tabella2[[#This Row],[ID SP]]," - ",Tabella2[[#This Row],[SYLLABUS NO]])</f>
        <v>IFTS84 - SD EMRSP01</v>
      </c>
      <c r="BV6897" t="s">
        <v>11984</v>
      </c>
    </row>
    <row r="6898" spans="1:74" hidden="1">
      <c r="A6898" s="103" t="s">
        <v>14140</v>
      </c>
      <c r="B6898" s="102">
        <v>45988</v>
      </c>
      <c r="C6898" s="104">
        <f>_xlfn.ISOWEEKNUM(Tabella2[[#This Row],[Date]])</f>
        <v>48</v>
      </c>
      <c r="D6898" s="104" t="s">
        <v>13295</v>
      </c>
      <c r="E6898" s="104" t="s">
        <v>284</v>
      </c>
      <c r="F6898" s="104">
        <v>111</v>
      </c>
      <c r="G6898" s="104" t="s">
        <v>257</v>
      </c>
      <c r="H6898" s="105">
        <v>1</v>
      </c>
      <c r="I6898" s="104"/>
      <c r="J6898" s="104" t="s">
        <v>258</v>
      </c>
      <c r="K6898" s="104" t="s">
        <v>80</v>
      </c>
      <c r="L6898" s="104" t="s">
        <v>259</v>
      </c>
      <c r="M6898" s="104" t="s">
        <v>276</v>
      </c>
      <c r="N6898" s="104"/>
      <c r="O6898" s="106"/>
      <c r="P6898" s="111" t="s">
        <v>752</v>
      </c>
      <c r="Q6898" s="153" t="s">
        <v>315</v>
      </c>
      <c r="R6898" s="153" t="s">
        <v>316</v>
      </c>
      <c r="S6898" s="153">
        <f>Tabella2[[#This Row],[PLD STOP]]-Tabella2[[#This Row],[PLD START]]</f>
        <v>4.166666666666663E-2</v>
      </c>
      <c r="T6898" s="153" t="s">
        <v>315</v>
      </c>
      <c r="U6898" s="153" t="s">
        <v>316</v>
      </c>
      <c r="V6898" s="153">
        <f>IF(ISBLANK(T6898),"",Tabella2[[#This Row],[ACT STOP]]-Tabella2[[#This Row],[ACT START]])</f>
        <v>4.166666666666663E-2</v>
      </c>
      <c r="W6898" s="104" t="s">
        <v>92</v>
      </c>
      <c r="X6898" s="104" t="s">
        <v>91</v>
      </c>
      <c r="Y6898" s="110"/>
      <c r="Z6898" s="106"/>
      <c r="AA6898" s="104"/>
      <c r="AB6898" s="107"/>
      <c r="AC6898" s="72">
        <f>IF(OR(Tabella2[[#This Row],[OUTCOME]]="DCO",Tabella2[[#This Row],[OUTCOME]]="SDC"),1,0)</f>
        <v>1</v>
      </c>
      <c r="AH6898" s="70"/>
      <c r="AI6898" s="70"/>
      <c r="AJ6898">
        <f>IF(OR(Tabella2[[#This Row],[OUTCOME]]="DNCO", Tabella2[[#This Row],[OUTCOME]]="SDNC"),1,0)</f>
        <v>0</v>
      </c>
      <c r="AL6898" s="70"/>
      <c r="BM6898" s="135" t="str">
        <f>Tabella2[[#This Row],[ACT START]]</f>
        <v>13:05</v>
      </c>
      <c r="BN6898" s="136" t="str">
        <f>Tabella2[[#This Row],[ACT STOP]]</f>
        <v>14:05</v>
      </c>
      <c r="BO6898" s="101"/>
      <c r="BR6898" s="109" t="str">
        <f t="shared" si="130"/>
        <v>SH-25-6887</v>
      </c>
      <c r="BS6898" s="109" t="s">
        <v>332</v>
      </c>
      <c r="BT6898" t="str">
        <f>Tabella2[[#This Row],[OUTCOME]]</f>
        <v>DCO</v>
      </c>
      <c r="BU6898" t="str">
        <f>_xlfn.CONCAT(Tabella2[[#This Row],[NAME SP]],Tabella2[[#This Row],[ID SP]]," - ",Tabella2[[#This Row],[SYLLABUS NO]])</f>
        <v>IFTS111 - FMS CF01</v>
      </c>
      <c r="BV6898" t="s">
        <v>13292</v>
      </c>
    </row>
    <row r="6899" spans="1:74" hidden="1">
      <c r="A6899" s="103" t="s">
        <v>14141</v>
      </c>
      <c r="B6899" s="102">
        <v>45988</v>
      </c>
      <c r="C6899" s="104">
        <f>_xlfn.ISOWEEKNUM(Tabella2[[#This Row],[Date]])</f>
        <v>48</v>
      </c>
      <c r="D6899" s="104" t="s">
        <v>13295</v>
      </c>
      <c r="E6899" s="104" t="s">
        <v>284</v>
      </c>
      <c r="F6899" s="104">
        <v>112</v>
      </c>
      <c r="G6899" s="104" t="s">
        <v>257</v>
      </c>
      <c r="H6899" s="105">
        <v>2</v>
      </c>
      <c r="I6899" s="104"/>
      <c r="J6899" s="104" t="s">
        <v>258</v>
      </c>
      <c r="K6899" s="104" t="s">
        <v>81</v>
      </c>
      <c r="L6899" s="104" t="s">
        <v>259</v>
      </c>
      <c r="M6899" s="104" t="s">
        <v>276</v>
      </c>
      <c r="N6899" s="104"/>
      <c r="O6899" s="106"/>
      <c r="P6899" s="111" t="s">
        <v>752</v>
      </c>
      <c r="Q6899" s="153" t="s">
        <v>315</v>
      </c>
      <c r="R6899" s="153" t="s">
        <v>316</v>
      </c>
      <c r="S6899" s="153">
        <f>Tabella2[[#This Row],[PLD STOP]]-Tabella2[[#This Row],[PLD START]]</f>
        <v>4.166666666666663E-2</v>
      </c>
      <c r="T6899" s="153">
        <v>0.54513888888888884</v>
      </c>
      <c r="U6899" s="153">
        <v>0.57638888888888884</v>
      </c>
      <c r="V6899" s="153">
        <f>IF(ISBLANK(T6899),"",Tabella2[[#This Row],[ACT STOP]]-Tabella2[[#This Row],[ACT START]])</f>
        <v>3.125E-2</v>
      </c>
      <c r="W6899" s="104" t="s">
        <v>116</v>
      </c>
      <c r="X6899" s="104" t="s">
        <v>113</v>
      </c>
      <c r="Y6899" s="110" t="s">
        <v>14181</v>
      </c>
      <c r="Z6899" s="106"/>
      <c r="AA6899" s="104"/>
      <c r="AB6899" s="107"/>
      <c r="AC6899" s="72">
        <f>IF(OR(Tabella2[[#This Row],[OUTCOME]]="DCO",Tabella2[[#This Row],[OUTCOME]]="SDC"),1,0)</f>
        <v>0</v>
      </c>
      <c r="AH6899" s="70"/>
      <c r="AI6899" s="70"/>
      <c r="AJ6899">
        <f>IF(OR(Tabella2[[#This Row],[OUTCOME]]="DNCO", Tabella2[[#This Row],[OUTCOME]]="SDNC"),1,0)</f>
        <v>0</v>
      </c>
      <c r="AL6899" s="70"/>
      <c r="BL6899" t="s">
        <v>14182</v>
      </c>
      <c r="BM6899" s="135">
        <f>Tabella2[[#This Row],[ACT START]]</f>
        <v>0.54513888888888884</v>
      </c>
      <c r="BN6899" s="136">
        <f>Tabella2[[#This Row],[ACT STOP]]</f>
        <v>0.57638888888888884</v>
      </c>
      <c r="BO6899" s="101"/>
      <c r="BR6899" s="109" t="str">
        <f t="shared" si="130"/>
        <v>SH-25-6888</v>
      </c>
      <c r="BS6899" s="109" t="s">
        <v>368</v>
      </c>
      <c r="BT6899" t="s">
        <v>100</v>
      </c>
      <c r="BU6899" t="str">
        <f>_xlfn.CONCAT(Tabella2[[#This Row],[NAME SP]],Tabella2[[#This Row],[ID SP]]," - ",Tabella2[[#This Row],[SYLLABUS NO]])</f>
        <v>IFTS112 - FMS CF01</v>
      </c>
      <c r="BV6899" t="s">
        <v>13294</v>
      </c>
    </row>
    <row r="6900" spans="1:74" hidden="1">
      <c r="A6900" s="103" t="s">
        <v>14142</v>
      </c>
      <c r="B6900" s="102">
        <v>45988</v>
      </c>
      <c r="C6900" s="104">
        <f>_xlfn.ISOWEEKNUM(Tabella2[[#This Row],[Date]])</f>
        <v>48</v>
      </c>
      <c r="D6900" s="104" t="s">
        <v>9743</v>
      </c>
      <c r="E6900" s="104" t="s">
        <v>256</v>
      </c>
      <c r="F6900" s="104">
        <v>81</v>
      </c>
      <c r="G6900" s="104" t="s">
        <v>284</v>
      </c>
      <c r="H6900" s="105">
        <v>23</v>
      </c>
      <c r="I6900" s="104"/>
      <c r="J6900" s="104" t="s">
        <v>258</v>
      </c>
      <c r="K6900" s="104" t="s">
        <v>75</v>
      </c>
      <c r="L6900" s="104" t="s">
        <v>259</v>
      </c>
      <c r="M6900" s="104" t="s">
        <v>276</v>
      </c>
      <c r="N6900" s="104"/>
      <c r="O6900" s="106"/>
      <c r="P6900" s="111" t="s">
        <v>467</v>
      </c>
      <c r="Q6900" s="153" t="s">
        <v>315</v>
      </c>
      <c r="R6900" s="153" t="s">
        <v>316</v>
      </c>
      <c r="S6900" s="153">
        <f>Tabella2[[#This Row],[PLD STOP]]-Tabella2[[#This Row],[PLD START]]</f>
        <v>4.166666666666663E-2</v>
      </c>
      <c r="T6900" s="153" t="s">
        <v>315</v>
      </c>
      <c r="U6900" s="153" t="s">
        <v>316</v>
      </c>
      <c r="V6900" s="153">
        <f>IF(ISBLANK(T6900),"",Tabella2[[#This Row],[ACT STOP]]-Tabella2[[#This Row],[ACT START]])</f>
        <v>4.166666666666663E-2</v>
      </c>
      <c r="W6900" s="104" t="s">
        <v>92</v>
      </c>
      <c r="X6900" s="104" t="s">
        <v>91</v>
      </c>
      <c r="Y6900" s="110"/>
      <c r="Z6900" s="106"/>
      <c r="AA6900" s="104"/>
      <c r="AB6900" s="107"/>
      <c r="AC6900" s="72">
        <f>IF(OR(Tabella2[[#This Row],[OUTCOME]]="DCO",Tabella2[[#This Row],[OUTCOME]]="SDC"),1,0)</f>
        <v>1</v>
      </c>
      <c r="AH6900" s="70"/>
      <c r="AI6900" s="70"/>
      <c r="AJ6900">
        <f>IF(OR(Tabella2[[#This Row],[OUTCOME]]="DNCO", Tabella2[[#This Row],[OUTCOME]]="SDNC"),1,0)</f>
        <v>0</v>
      </c>
      <c r="AL6900" s="70"/>
      <c r="BM6900" s="135" t="str">
        <f>Tabella2[[#This Row],[ACT START]]</f>
        <v>13:05</v>
      </c>
      <c r="BN6900" s="136" t="str">
        <f>Tabella2[[#This Row],[ACT STOP]]</f>
        <v>14:05</v>
      </c>
      <c r="BO6900" s="101"/>
      <c r="BR6900" s="109" t="str">
        <f t="shared" si="130"/>
        <v>SH-25-6889</v>
      </c>
      <c r="BS6900" s="109" t="s">
        <v>358</v>
      </c>
      <c r="BT6900" t="str">
        <f>Tabella2[[#This Row],[OUTCOME]]</f>
        <v>DCO</v>
      </c>
      <c r="BU6900" t="str">
        <f>_xlfn.CONCAT(Tabella2[[#This Row],[NAME SP]],Tabella2[[#This Row],[ID SP]]," - ",Tabella2[[#This Row],[SYLLABUS NO]])</f>
        <v>QATAR81 - PT NAV01</v>
      </c>
      <c r="BV6900" t="s">
        <v>12146</v>
      </c>
    </row>
    <row r="6901" spans="1:74" hidden="1">
      <c r="A6901" s="103" t="s">
        <v>14143</v>
      </c>
      <c r="B6901" s="102">
        <v>45988</v>
      </c>
      <c r="C6901" s="104">
        <f>_xlfn.ISOWEEKNUM(Tabella2[[#This Row],[Date]])</f>
        <v>48</v>
      </c>
      <c r="D6901" s="104" t="s">
        <v>255</v>
      </c>
      <c r="E6901" s="104" t="s">
        <v>256</v>
      </c>
      <c r="F6901" s="104">
        <v>40</v>
      </c>
      <c r="G6901" s="104" t="s">
        <v>257</v>
      </c>
      <c r="H6901" s="105">
        <v>9</v>
      </c>
      <c r="I6901" s="104" t="s">
        <v>258</v>
      </c>
      <c r="J6901" s="104"/>
      <c r="K6901" s="104" t="s">
        <v>79</v>
      </c>
      <c r="L6901" s="104" t="s">
        <v>299</v>
      </c>
      <c r="M6901" s="104" t="s">
        <v>276</v>
      </c>
      <c r="N6901" s="104"/>
      <c r="O6901" s="108" t="str">
        <f>A6902</f>
        <v>19307</v>
      </c>
      <c r="P6901" s="111" t="s">
        <v>829</v>
      </c>
      <c r="Q6901" s="153" t="s">
        <v>343</v>
      </c>
      <c r="R6901" s="153" t="s">
        <v>344</v>
      </c>
      <c r="S6901" s="153">
        <f>Tabella2[[#This Row],[PLD STOP]]-Tabella2[[#This Row],[PLD START]]</f>
        <v>4.166666666666663E-2</v>
      </c>
      <c r="T6901" s="153" t="s">
        <v>343</v>
      </c>
      <c r="U6901" s="153" t="s">
        <v>344</v>
      </c>
      <c r="V6901" s="153">
        <f>IF(ISBLANK(T6901),"",Tabella2[[#This Row],[ACT STOP]]-Tabella2[[#This Row],[ACT START]])</f>
        <v>4.166666666666663E-2</v>
      </c>
      <c r="W6901" s="104" t="s">
        <v>92</v>
      </c>
      <c r="X6901" s="104" t="s">
        <v>91</v>
      </c>
      <c r="Y6901" s="110"/>
      <c r="Z6901" s="106"/>
      <c r="AA6901" s="104"/>
      <c r="AB6901" s="107"/>
      <c r="AC6901" s="72">
        <f>IF(OR(Tabella2[[#This Row],[OUTCOME]]="DCO",Tabella2[[#This Row],[OUTCOME]]="SDC"),1,0)</f>
        <v>1</v>
      </c>
      <c r="AH6901" s="70"/>
      <c r="AI6901" s="70"/>
      <c r="AJ6901">
        <f>IF(OR(Tabella2[[#This Row],[OUTCOME]]="DNCO", Tabella2[[#This Row],[OUTCOME]]="SDNC"),1,0)</f>
        <v>0</v>
      </c>
      <c r="AL6901" s="70"/>
      <c r="BM6901" s="135" t="str">
        <f>Tabella2[[#This Row],[ACT START]]</f>
        <v>14:35</v>
      </c>
      <c r="BN6901" s="136" t="str">
        <f>Tabella2[[#This Row],[ACT STOP]]</f>
        <v>15:35</v>
      </c>
      <c r="BO6901" s="101"/>
      <c r="BR6901" s="109" t="str">
        <f t="shared" si="130"/>
        <v>SH-25-6890</v>
      </c>
      <c r="BS6901" s="109" t="s">
        <v>318</v>
      </c>
      <c r="BT6901" t="str">
        <f>Tabella2[[#This Row],[OUTCOME]]</f>
        <v>DCO</v>
      </c>
      <c r="BU6901" t="str">
        <f>_xlfn.CONCAT(Tabella2[[#This Row],[NAME SP]],Tabella2[[#This Row],[ID SP]]," - ",Tabella2[[#This Row],[SYLLABUS NO]])</f>
        <v>QATAR40 - FMSC HACM01</v>
      </c>
      <c r="BV6901" t="s">
        <v>12128</v>
      </c>
    </row>
    <row r="6902" spans="1:74" hidden="1">
      <c r="A6902" s="103" t="s">
        <v>14144</v>
      </c>
      <c r="B6902" s="102">
        <v>45988</v>
      </c>
      <c r="C6902" s="104">
        <f>_xlfn.ISOWEEKNUM(Tabella2[[#This Row],[Date]])</f>
        <v>48</v>
      </c>
      <c r="D6902" s="104" t="s">
        <v>195</v>
      </c>
      <c r="E6902" s="104" t="s">
        <v>298</v>
      </c>
      <c r="F6902" s="104"/>
      <c r="G6902" s="104" t="s">
        <v>257</v>
      </c>
      <c r="H6902" s="105">
        <v>13</v>
      </c>
      <c r="I6902" s="104"/>
      <c r="J6902" s="104" t="s">
        <v>258</v>
      </c>
      <c r="K6902" s="104" t="s">
        <v>78</v>
      </c>
      <c r="L6902" s="104" t="s">
        <v>299</v>
      </c>
      <c r="M6902" s="104" t="s">
        <v>276</v>
      </c>
      <c r="N6902" s="104"/>
      <c r="O6902" s="108" t="str">
        <f>A6901</f>
        <v>19306</v>
      </c>
      <c r="P6902" s="111" t="s">
        <v>300</v>
      </c>
      <c r="Q6902" s="153" t="s">
        <v>343</v>
      </c>
      <c r="R6902" s="153" t="s">
        <v>344</v>
      </c>
      <c r="S6902" s="153">
        <f>Tabella2[[#This Row],[PLD STOP]]-Tabella2[[#This Row],[PLD START]]</f>
        <v>4.166666666666663E-2</v>
      </c>
      <c r="T6902" s="153" t="s">
        <v>343</v>
      </c>
      <c r="U6902" s="153" t="s">
        <v>344</v>
      </c>
      <c r="V6902" s="153">
        <f>IF(ISBLANK(T6902),"",Tabella2[[#This Row],[ACT STOP]]-Tabella2[[#This Row],[ACT START]])</f>
        <v>4.166666666666663E-2</v>
      </c>
      <c r="W6902" s="104" t="s">
        <v>122</v>
      </c>
      <c r="X6902" s="104" t="s">
        <v>91</v>
      </c>
      <c r="Y6902" s="110"/>
      <c r="Z6902" s="106"/>
      <c r="AA6902" s="104"/>
      <c r="AB6902" s="107"/>
      <c r="AC6902" s="72">
        <f>IF(OR(Tabella2[[#This Row],[OUTCOME]]="DCO",Tabella2[[#This Row],[OUTCOME]]="SDC"),1,0)</f>
        <v>1</v>
      </c>
      <c r="AH6902" s="70"/>
      <c r="AI6902" s="70"/>
      <c r="AJ6902">
        <f>IF(OR(Tabella2[[#This Row],[OUTCOME]]="DNCO", Tabella2[[#This Row],[OUTCOME]]="SDNC"),1,0)</f>
        <v>0</v>
      </c>
      <c r="AL6902" s="70"/>
      <c r="BM6902" s="135" t="str">
        <f>Tabella2[[#This Row],[ACT START]]</f>
        <v>14:35</v>
      </c>
      <c r="BN6902" s="136" t="str">
        <f>Tabella2[[#This Row],[ACT STOP]]</f>
        <v>15:35</v>
      </c>
      <c r="BO6902" s="101"/>
      <c r="BR6902" s="109" t="str">
        <f t="shared" si="130"/>
        <v>SH-25-6891</v>
      </c>
      <c r="BS6902" s="109" t="s">
        <v>427</v>
      </c>
      <c r="BT6902" t="str">
        <f>Tabella2[[#This Row],[OUTCOME]]</f>
        <v>SDC</v>
      </c>
      <c r="BU6902" t="str">
        <f>_xlfn.CONCAT(Tabella2[[#This Row],[NAME SP]],Tabella2[[#This Row],[ID SP]]," - ",Tabella2[[#This Row],[SYLLABUS NO]])</f>
        <v>Support QATAR - SUPP</v>
      </c>
    </row>
    <row r="6903" spans="1:74" hidden="1">
      <c r="A6903" s="103" t="s">
        <v>14145</v>
      </c>
      <c r="B6903" s="102">
        <v>45988</v>
      </c>
      <c r="C6903" s="104">
        <f>_xlfn.ISOWEEKNUM(Tabella2[[#This Row],[Date]])</f>
        <v>48</v>
      </c>
      <c r="D6903" s="104" t="s">
        <v>817</v>
      </c>
      <c r="E6903" s="104" t="s">
        <v>284</v>
      </c>
      <c r="F6903" s="104">
        <v>75</v>
      </c>
      <c r="G6903" s="104" t="s">
        <v>257</v>
      </c>
      <c r="H6903" s="105">
        <v>5</v>
      </c>
      <c r="I6903" s="104"/>
      <c r="J6903" s="104" t="s">
        <v>258</v>
      </c>
      <c r="K6903" s="104" t="s">
        <v>83</v>
      </c>
      <c r="L6903" s="104" t="s">
        <v>259</v>
      </c>
      <c r="M6903" s="104" t="s">
        <v>260</v>
      </c>
      <c r="N6903" s="104"/>
      <c r="O6903" s="106"/>
      <c r="P6903" s="111" t="s">
        <v>261</v>
      </c>
      <c r="Q6903" s="153" t="s">
        <v>343</v>
      </c>
      <c r="R6903" s="153" t="s">
        <v>344</v>
      </c>
      <c r="S6903" s="153">
        <f>Tabella2[[#This Row],[PLD STOP]]-Tabella2[[#This Row],[PLD START]]</f>
        <v>4.166666666666663E-2</v>
      </c>
      <c r="T6903" s="153" t="s">
        <v>343</v>
      </c>
      <c r="U6903" s="153" t="s">
        <v>344</v>
      </c>
      <c r="V6903" s="153">
        <f>IF(ISBLANK(T6903),"",Tabella2[[#This Row],[ACT STOP]]-Tabella2[[#This Row],[ACT START]])</f>
        <v>4.166666666666663E-2</v>
      </c>
      <c r="W6903" s="104" t="s">
        <v>92</v>
      </c>
      <c r="X6903" s="104" t="s">
        <v>91</v>
      </c>
      <c r="Y6903" s="110"/>
      <c r="Z6903" s="106"/>
      <c r="AA6903" s="104"/>
      <c r="AB6903" s="107"/>
      <c r="AC6903" s="72">
        <f>IF(OR(Tabella2[[#This Row],[OUTCOME]]="DCO",Tabella2[[#This Row],[OUTCOME]]="SDC"),1,0)</f>
        <v>1</v>
      </c>
      <c r="AH6903" s="70"/>
      <c r="AI6903" s="70"/>
      <c r="AJ6903">
        <f>IF(OR(Tabella2[[#This Row],[OUTCOME]]="DNCO", Tabella2[[#This Row],[OUTCOME]]="SDNC"),1,0)</f>
        <v>0</v>
      </c>
      <c r="AL6903" s="70"/>
      <c r="BM6903" s="135" t="str">
        <f>Tabella2[[#This Row],[ACT START]]</f>
        <v>14:35</v>
      </c>
      <c r="BN6903" s="136" t="str">
        <f>Tabella2[[#This Row],[ACT STOP]]</f>
        <v>15:35</v>
      </c>
      <c r="BO6903" s="101"/>
      <c r="BR6903" s="109" t="str">
        <f t="shared" ref="BR6903:BR6934" si="131">_xlfn.CONCAT(LEFT(BR6902,6),TEXT(RIGHT(BR6902,4)+1,"0000"))</f>
        <v>SH-25-6892</v>
      </c>
      <c r="BS6903" s="109" t="s">
        <v>416</v>
      </c>
      <c r="BT6903" t="str">
        <f>Tabella2[[#This Row],[OUTCOME]]</f>
        <v>DCO</v>
      </c>
      <c r="BU6903" t="str">
        <f>_xlfn.CONCAT(Tabella2[[#This Row],[NAME SP]],Tabella2[[#This Row],[ID SP]]," - ",Tabella2[[#This Row],[SYLLABUS NO]])</f>
        <v>IFTS75 - FMS R2RNVG01</v>
      </c>
      <c r="BV6903" t="s">
        <v>12078</v>
      </c>
    </row>
    <row r="6904" spans="1:74" hidden="1">
      <c r="A6904" s="103" t="s">
        <v>14146</v>
      </c>
      <c r="B6904" s="102">
        <v>45988</v>
      </c>
      <c r="C6904" s="104">
        <f>_xlfn.ISOWEEKNUM(Tabella2[[#This Row],[Date]])</f>
        <v>48</v>
      </c>
      <c r="D6904" s="104" t="s">
        <v>817</v>
      </c>
      <c r="E6904" s="104" t="s">
        <v>284</v>
      </c>
      <c r="F6904" s="104">
        <v>73</v>
      </c>
      <c r="G6904" s="104" t="s">
        <v>257</v>
      </c>
      <c r="H6904" s="105">
        <v>32</v>
      </c>
      <c r="I6904" s="104"/>
      <c r="J6904" s="104" t="s">
        <v>258</v>
      </c>
      <c r="K6904" s="104" t="s">
        <v>80</v>
      </c>
      <c r="L6904" s="104" t="s">
        <v>259</v>
      </c>
      <c r="M6904" s="104" t="s">
        <v>269</v>
      </c>
      <c r="N6904" s="104"/>
      <c r="O6904" s="106"/>
      <c r="P6904" s="111" t="s">
        <v>1966</v>
      </c>
      <c r="Q6904" s="153" t="s">
        <v>343</v>
      </c>
      <c r="R6904" s="153" t="s">
        <v>344</v>
      </c>
      <c r="S6904" s="153">
        <f>Tabella2[[#This Row],[PLD STOP]]-Tabella2[[#This Row],[PLD START]]</f>
        <v>4.166666666666663E-2</v>
      </c>
      <c r="T6904" s="153" t="s">
        <v>343</v>
      </c>
      <c r="U6904" s="153" t="s">
        <v>344</v>
      </c>
      <c r="V6904" s="153">
        <f>IF(ISBLANK(T6904),"",Tabella2[[#This Row],[ACT STOP]]-Tabella2[[#This Row],[ACT START]])</f>
        <v>4.166666666666663E-2</v>
      </c>
      <c r="W6904" s="104" t="s">
        <v>92</v>
      </c>
      <c r="X6904" s="104" t="s">
        <v>91</v>
      </c>
      <c r="Y6904" s="110"/>
      <c r="Z6904" s="106"/>
      <c r="AA6904" s="104"/>
      <c r="AB6904" s="107"/>
      <c r="AC6904" s="72">
        <f>IF(OR(Tabella2[[#This Row],[OUTCOME]]="DCO",Tabella2[[#This Row],[OUTCOME]]="SDC"),1,0)</f>
        <v>1</v>
      </c>
      <c r="AH6904" s="70"/>
      <c r="AI6904" s="70"/>
      <c r="AJ6904">
        <f>IF(OR(Tabella2[[#This Row],[OUTCOME]]="DNCO", Tabella2[[#This Row],[OUTCOME]]="SDNC"),1,0)</f>
        <v>0</v>
      </c>
      <c r="AL6904" s="70"/>
      <c r="BM6904" s="135" t="str">
        <f>Tabella2[[#This Row],[ACT START]]</f>
        <v>14:35</v>
      </c>
      <c r="BN6904" s="136" t="str">
        <f>Tabella2[[#This Row],[ACT STOP]]</f>
        <v>15:35</v>
      </c>
      <c r="BO6904" s="101"/>
      <c r="BR6904" s="109" t="str">
        <f t="shared" si="131"/>
        <v>SH-25-6893</v>
      </c>
      <c r="BS6904" s="109" t="s">
        <v>356</v>
      </c>
      <c r="BT6904" t="str">
        <f>Tabella2[[#This Row],[OUTCOME]]</f>
        <v>DCO</v>
      </c>
      <c r="BU6904" t="str">
        <f>_xlfn.CONCAT(Tabella2[[#This Row],[NAME SP]],Tabella2[[#This Row],[ID SP]]," - ",Tabella2[[#This Row],[SYLLABUS NO]])</f>
        <v>IFTS73 - PT BVR01</v>
      </c>
      <c r="BV6904" t="s">
        <v>12008</v>
      </c>
    </row>
    <row r="6905" spans="1:74" hidden="1">
      <c r="A6905" s="103" t="s">
        <v>14147</v>
      </c>
      <c r="B6905" s="102">
        <v>45988</v>
      </c>
      <c r="C6905" s="104">
        <f>_xlfn.ISOWEEKNUM(Tabella2[[#This Row],[Date]])</f>
        <v>48</v>
      </c>
      <c r="D6905" s="104" t="s">
        <v>9764</v>
      </c>
      <c r="E6905" s="104" t="s">
        <v>284</v>
      </c>
      <c r="F6905" s="104">
        <v>76</v>
      </c>
      <c r="G6905" s="104" t="s">
        <v>257</v>
      </c>
      <c r="H6905" s="105">
        <v>10</v>
      </c>
      <c r="I6905" s="104"/>
      <c r="J6905" s="104" t="s">
        <v>258</v>
      </c>
      <c r="K6905" s="104" t="s">
        <v>81</v>
      </c>
      <c r="L6905" s="104" t="s">
        <v>259</v>
      </c>
      <c r="M6905" s="104" t="s">
        <v>361</v>
      </c>
      <c r="N6905" s="104"/>
      <c r="O6905" s="106"/>
      <c r="P6905" s="111" t="s">
        <v>2684</v>
      </c>
      <c r="Q6905" s="153" t="s">
        <v>343</v>
      </c>
      <c r="R6905" s="153" t="s">
        <v>344</v>
      </c>
      <c r="S6905" s="153">
        <f>Tabella2[[#This Row],[PLD STOP]]-Tabella2[[#This Row],[PLD START]]</f>
        <v>4.166666666666663E-2</v>
      </c>
      <c r="T6905" s="153"/>
      <c r="U6905" s="153"/>
      <c r="V6905" s="153" t="str">
        <f>IF(ISBLANK(T6905),"",Tabella2[[#This Row],[ACT STOP]]-Tabella2[[#This Row],[ACT START]])</f>
        <v/>
      </c>
      <c r="W6905" s="104" t="s">
        <v>116</v>
      </c>
      <c r="X6905" s="104" t="s">
        <v>119</v>
      </c>
      <c r="Y6905" s="110"/>
      <c r="Z6905" s="106"/>
      <c r="AA6905" s="104"/>
      <c r="AB6905" s="107"/>
      <c r="AC6905" s="72">
        <f>IF(OR(Tabella2[[#This Row],[OUTCOME]]="DCO",Tabella2[[#This Row],[OUTCOME]]="SDC"),1,0)</f>
        <v>0</v>
      </c>
      <c r="AH6905" s="70"/>
      <c r="AI6905" s="70"/>
      <c r="AJ6905">
        <f>IF(OR(Tabella2[[#This Row],[OUTCOME]]="DNCO", Tabella2[[#This Row],[OUTCOME]]="SDNC"),1,0)</f>
        <v>0</v>
      </c>
      <c r="AL6905" s="70"/>
      <c r="BL6905" t="s">
        <v>14183</v>
      </c>
      <c r="BM6905" s="135">
        <f>Tabella2[[#This Row],[ACT START]]</f>
        <v>0</v>
      </c>
      <c r="BN6905" s="136">
        <f>Tabella2[[#This Row],[ACT STOP]]</f>
        <v>0</v>
      </c>
      <c r="BO6905" s="101"/>
      <c r="BR6905" s="109" t="str">
        <f t="shared" si="131"/>
        <v>SH-25-6894</v>
      </c>
      <c r="BS6905" s="109" t="s">
        <v>552</v>
      </c>
      <c r="BT6905" t="str">
        <f>Tabella2[[#This Row],[OUTCOME]]</f>
        <v>RSLD</v>
      </c>
      <c r="BU6905" t="str">
        <f>_xlfn.CONCAT(Tabella2[[#This Row],[NAME SP]],Tabella2[[#This Row],[ID SP]]," - ",Tabella2[[#This Row],[SYLLABUS NO]])</f>
        <v>IFTS76 - PT ERT02</v>
      </c>
      <c r="BV6905" t="s">
        <v>11885</v>
      </c>
    </row>
    <row r="6906" spans="1:74" hidden="1">
      <c r="A6906" s="103" t="s">
        <v>14148</v>
      </c>
      <c r="B6906" s="102">
        <v>45988</v>
      </c>
      <c r="C6906" s="104">
        <f>_xlfn.ISOWEEKNUM(Tabella2[[#This Row],[Date]])</f>
        <v>48</v>
      </c>
      <c r="D6906" s="104" t="s">
        <v>9764</v>
      </c>
      <c r="E6906" s="104" t="s">
        <v>284</v>
      </c>
      <c r="F6906" s="104">
        <v>78</v>
      </c>
      <c r="G6906" s="104" t="s">
        <v>257</v>
      </c>
      <c r="H6906" s="105">
        <v>17</v>
      </c>
      <c r="I6906" s="104"/>
      <c r="J6906" s="104" t="s">
        <v>258</v>
      </c>
      <c r="K6906" s="104" t="s">
        <v>77</v>
      </c>
      <c r="L6906" s="104" t="s">
        <v>259</v>
      </c>
      <c r="M6906" s="104" t="s">
        <v>361</v>
      </c>
      <c r="N6906" s="104"/>
      <c r="O6906" s="106"/>
      <c r="P6906" s="111" t="s">
        <v>2684</v>
      </c>
      <c r="Q6906" s="153" t="s">
        <v>343</v>
      </c>
      <c r="R6906" s="153" t="s">
        <v>344</v>
      </c>
      <c r="S6906" s="153">
        <f>Tabella2[[#This Row],[PLD STOP]]-Tabella2[[#This Row],[PLD START]]</f>
        <v>4.166666666666663E-2</v>
      </c>
      <c r="T6906" s="153" t="s">
        <v>343</v>
      </c>
      <c r="U6906" s="153" t="s">
        <v>344</v>
      </c>
      <c r="V6906" s="153">
        <f>IF(ISBLANK(T6906),"",Tabella2[[#This Row],[ACT STOP]]-Tabella2[[#This Row],[ACT START]])</f>
        <v>4.166666666666663E-2</v>
      </c>
      <c r="W6906" s="104" t="s">
        <v>92</v>
      </c>
      <c r="X6906" s="104" t="s">
        <v>91</v>
      </c>
      <c r="Y6906" s="110"/>
      <c r="Z6906" s="106"/>
      <c r="AA6906" s="104"/>
      <c r="AB6906" s="107"/>
      <c r="AC6906" s="72">
        <f>IF(OR(Tabella2[[#This Row],[OUTCOME]]="DCO",Tabella2[[#This Row],[OUTCOME]]="SDC"),1,0)</f>
        <v>1</v>
      </c>
      <c r="AH6906" s="70"/>
      <c r="AI6906" s="70"/>
      <c r="AJ6906">
        <f>IF(OR(Tabella2[[#This Row],[OUTCOME]]="DNCO", Tabella2[[#This Row],[OUTCOME]]="SDNC"),1,0)</f>
        <v>0</v>
      </c>
      <c r="AL6906" s="70"/>
      <c r="BM6906" s="135" t="str">
        <f>Tabella2[[#This Row],[ACT START]]</f>
        <v>14:35</v>
      </c>
      <c r="BN6906" s="136" t="str">
        <f>Tabella2[[#This Row],[ACT STOP]]</f>
        <v>15:35</v>
      </c>
      <c r="BO6906" s="101"/>
      <c r="BR6906" s="109" t="str">
        <f t="shared" si="131"/>
        <v>SH-25-6895</v>
      </c>
      <c r="BS6906" s="109" t="s">
        <v>393</v>
      </c>
      <c r="BT6906" t="str">
        <f>Tabella2[[#This Row],[OUTCOME]]</f>
        <v>DCO</v>
      </c>
      <c r="BU6906" t="str">
        <f>_xlfn.CONCAT(Tabella2[[#This Row],[NAME SP]],Tabella2[[#This Row],[ID SP]]," - ",Tabella2[[#This Row],[SYLLABUS NO]])</f>
        <v>IFTS78 - PT ERT02</v>
      </c>
      <c r="BV6906" t="s">
        <v>11877</v>
      </c>
    </row>
    <row r="6907" spans="1:74" hidden="1">
      <c r="A6907" s="103" t="s">
        <v>14153</v>
      </c>
      <c r="B6907" s="102">
        <v>45989</v>
      </c>
      <c r="C6907" s="104">
        <f>_xlfn.ISOWEEKNUM(Tabella2[[#This Row],[Date]])</f>
        <v>48</v>
      </c>
      <c r="D6907" s="104" t="s">
        <v>817</v>
      </c>
      <c r="E6907" s="104" t="s">
        <v>284</v>
      </c>
      <c r="F6907" s="104">
        <v>74</v>
      </c>
      <c r="G6907" s="104" t="s">
        <v>257</v>
      </c>
      <c r="H6907" s="105">
        <v>17</v>
      </c>
      <c r="I6907" s="104"/>
      <c r="J6907" s="104" t="s">
        <v>258</v>
      </c>
      <c r="K6907" s="104" t="s">
        <v>79</v>
      </c>
      <c r="L6907" s="104" t="s">
        <v>259</v>
      </c>
      <c r="M6907" s="104" t="s">
        <v>260</v>
      </c>
      <c r="N6907" s="104"/>
      <c r="O6907" s="106"/>
      <c r="P6907" s="111" t="s">
        <v>261</v>
      </c>
      <c r="Q6907" s="153" t="s">
        <v>307</v>
      </c>
      <c r="R6907" s="153" t="s">
        <v>308</v>
      </c>
      <c r="S6907" s="153">
        <f>Tabella2[[#This Row],[PLD STOP]]-Tabella2[[#This Row],[PLD START]]</f>
        <v>4.1666666666666685E-2</v>
      </c>
      <c r="T6907" s="153" t="s">
        <v>307</v>
      </c>
      <c r="U6907" s="153" t="s">
        <v>308</v>
      </c>
      <c r="V6907" s="153">
        <f>IF(ISBLANK(T6907),"",Tabella2[[#This Row],[ACT STOP]]-Tabella2[[#This Row],[ACT START]])</f>
        <v>4.1666666666666685E-2</v>
      </c>
      <c r="W6907" s="104" t="s">
        <v>92</v>
      </c>
      <c r="X6907" s="104" t="s">
        <v>91</v>
      </c>
      <c r="Y6907" s="110"/>
      <c r="Z6907" s="106"/>
      <c r="AA6907" s="104"/>
      <c r="AB6907" s="107"/>
      <c r="AC6907" s="72">
        <f>IF(OR(Tabella2[[#This Row],[OUTCOME]]="DCO",Tabella2[[#This Row],[OUTCOME]]="SDC"),1,0)</f>
        <v>1</v>
      </c>
      <c r="AH6907" s="70"/>
      <c r="AI6907" s="70"/>
      <c r="AJ6907">
        <f>IF(OR(Tabella2[[#This Row],[OUTCOME]]="DNCO", Tabella2[[#This Row],[OUTCOME]]="SDNC"),1,0)</f>
        <v>0</v>
      </c>
      <c r="AL6907" s="70"/>
      <c r="BM6907" s="135" t="str">
        <f>Tabella2[[#This Row],[ACT START]]</f>
        <v>07:05</v>
      </c>
      <c r="BN6907" s="136" t="str">
        <f>Tabella2[[#This Row],[ACT STOP]]</f>
        <v>08:05</v>
      </c>
      <c r="BO6907" s="101"/>
      <c r="BR6907" s="109" t="str">
        <f t="shared" si="131"/>
        <v>SH-25-6896</v>
      </c>
      <c r="BS6907" s="109" t="s">
        <v>393</v>
      </c>
      <c r="BT6907" t="str">
        <f>Tabella2[[#This Row],[OUTCOME]]</f>
        <v>DCO</v>
      </c>
      <c r="BU6907" t="str">
        <f>_xlfn.CONCAT(Tabella2[[#This Row],[NAME SP]],Tabella2[[#This Row],[ID SP]]," - ",Tabella2[[#This Row],[SYLLABUS NO]])</f>
        <v>IFTS74 - FMS R2RNVG01</v>
      </c>
      <c r="BV6907" t="s">
        <v>11990</v>
      </c>
    </row>
    <row r="6908" spans="1:74" hidden="1">
      <c r="A6908" s="103" t="s">
        <v>14156</v>
      </c>
      <c r="B6908" s="102">
        <v>45989</v>
      </c>
      <c r="C6908" s="104">
        <f>_xlfn.ISOWEEKNUM(Tabella2[[#This Row],[Date]])</f>
        <v>48</v>
      </c>
      <c r="D6908" s="104" t="s">
        <v>13289</v>
      </c>
      <c r="E6908" s="104" t="s">
        <v>327</v>
      </c>
      <c r="F6908" s="104">
        <v>91</v>
      </c>
      <c r="G6908" s="104" t="s">
        <v>257</v>
      </c>
      <c r="H6908" s="105">
        <v>32</v>
      </c>
      <c r="I6908" s="104" t="s">
        <v>258</v>
      </c>
      <c r="J6908" s="104"/>
      <c r="K6908" s="104" t="s">
        <v>78</v>
      </c>
      <c r="L6908" s="104" t="s">
        <v>259</v>
      </c>
      <c r="M6908" s="104" t="s">
        <v>276</v>
      </c>
      <c r="N6908" s="104"/>
      <c r="O6908" s="106"/>
      <c r="P6908" s="111" t="s">
        <v>723</v>
      </c>
      <c r="Q6908" s="153" t="s">
        <v>307</v>
      </c>
      <c r="R6908" s="153" t="s">
        <v>308</v>
      </c>
      <c r="S6908" s="153">
        <f>Tabella2[[#This Row],[PLD STOP]]-Tabella2[[#This Row],[PLD START]]</f>
        <v>4.1666666666666685E-2</v>
      </c>
      <c r="T6908" s="153" t="s">
        <v>307</v>
      </c>
      <c r="U6908" s="153" t="s">
        <v>308</v>
      </c>
      <c r="V6908" s="153">
        <f>IF(ISBLANK(T6908),"",Tabella2[[#This Row],[ACT STOP]]-Tabella2[[#This Row],[ACT START]])</f>
        <v>4.1666666666666685E-2</v>
      </c>
      <c r="W6908" s="104" t="s">
        <v>92</v>
      </c>
      <c r="X6908" s="104" t="s">
        <v>91</v>
      </c>
      <c r="Y6908" s="110"/>
      <c r="Z6908" s="106"/>
      <c r="AA6908" s="104"/>
      <c r="AB6908" s="107"/>
      <c r="AC6908" s="72">
        <f>IF(OR(Tabella2[[#This Row],[OUTCOME]]="DCO",Tabella2[[#This Row],[OUTCOME]]="SDC"),1,0)</f>
        <v>1</v>
      </c>
      <c r="AH6908" s="70"/>
      <c r="AI6908" s="70"/>
      <c r="AJ6908">
        <f>IF(OR(Tabella2[[#This Row],[OUTCOME]]="DNCO", Tabella2[[#This Row],[OUTCOME]]="SDNC"),1,0)</f>
        <v>0</v>
      </c>
      <c r="AL6908" s="70"/>
      <c r="BM6908" s="135" t="str">
        <f>Tabella2[[#This Row],[ACT START]]</f>
        <v>07:05</v>
      </c>
      <c r="BN6908" s="136" t="str">
        <f>Tabella2[[#This Row],[ACT STOP]]</f>
        <v>08:05</v>
      </c>
      <c r="BO6908" s="101"/>
      <c r="BR6908" s="109" t="str">
        <f t="shared" si="131"/>
        <v>SH-25-6897</v>
      </c>
      <c r="BS6908" s="109" t="s">
        <v>356</v>
      </c>
      <c r="BT6908" t="str">
        <f>Tabella2[[#This Row],[OUTCOME]]</f>
        <v>DCO</v>
      </c>
      <c r="BU6908" t="str">
        <f>_xlfn.CONCAT(Tabella2[[#This Row],[NAME SP]],Tabella2[[#This Row],[ID SP]]," - ",Tabella2[[#This Row],[SYLLABUS NO]])</f>
        <v>AMI91 - SD CF01</v>
      </c>
      <c r="BV6908" t="s">
        <v>13251</v>
      </c>
    </row>
    <row r="6909" spans="1:74" hidden="1">
      <c r="A6909" s="103" t="s">
        <v>14157</v>
      </c>
      <c r="B6909" s="102">
        <v>45989</v>
      </c>
      <c r="C6909" s="104">
        <f>_xlfn.ISOWEEKNUM(Tabella2[[#This Row],[Date]])</f>
        <v>48</v>
      </c>
      <c r="D6909" s="104" t="s">
        <v>255</v>
      </c>
      <c r="E6909" s="104" t="s">
        <v>256</v>
      </c>
      <c r="F6909" s="104">
        <v>40</v>
      </c>
      <c r="G6909" s="104" t="s">
        <v>257</v>
      </c>
      <c r="H6909" s="105">
        <v>13</v>
      </c>
      <c r="I6909" s="104" t="s">
        <v>258</v>
      </c>
      <c r="J6909" s="104"/>
      <c r="K6909" s="104" t="s">
        <v>83</v>
      </c>
      <c r="L6909" s="104" t="s">
        <v>299</v>
      </c>
      <c r="M6909" s="104" t="s">
        <v>276</v>
      </c>
      <c r="N6909" s="104"/>
      <c r="O6909" s="108" t="str">
        <f>A6910</f>
        <v>19315</v>
      </c>
      <c r="P6909" s="111" t="s">
        <v>844</v>
      </c>
      <c r="Q6909" s="153" t="s">
        <v>307</v>
      </c>
      <c r="R6909" s="153" t="s">
        <v>308</v>
      </c>
      <c r="S6909" s="153">
        <f>Tabella2[[#This Row],[PLD STOP]]-Tabella2[[#This Row],[PLD START]]</f>
        <v>4.1666666666666685E-2</v>
      </c>
      <c r="T6909" s="153" t="s">
        <v>307</v>
      </c>
      <c r="U6909" s="153" t="s">
        <v>308</v>
      </c>
      <c r="V6909" s="153">
        <f>IF(ISBLANK(T6909),"",Tabella2[[#This Row],[ACT STOP]]-Tabella2[[#This Row],[ACT START]])</f>
        <v>4.1666666666666685E-2</v>
      </c>
      <c r="W6909" s="104" t="s">
        <v>92</v>
      </c>
      <c r="X6909" s="104" t="s">
        <v>91</v>
      </c>
      <c r="Y6909" s="110"/>
      <c r="Z6909" s="106"/>
      <c r="AA6909" s="104"/>
      <c r="AB6909" s="107"/>
      <c r="AC6909" s="72">
        <f>IF(OR(Tabella2[[#This Row],[OUTCOME]]="DCO",Tabella2[[#This Row],[OUTCOME]]="SDC"),1,0)</f>
        <v>1</v>
      </c>
      <c r="AH6909" s="70"/>
      <c r="AI6909" s="70"/>
      <c r="AJ6909">
        <f>IF(OR(Tabella2[[#This Row],[OUTCOME]]="DNCO", Tabella2[[#This Row],[OUTCOME]]="SDNC"),1,0)</f>
        <v>0</v>
      </c>
      <c r="AL6909" s="70"/>
      <c r="BM6909" s="135" t="str">
        <f>Tabella2[[#This Row],[ACT START]]</f>
        <v>07:05</v>
      </c>
      <c r="BN6909" s="136" t="str">
        <f>Tabella2[[#This Row],[ACT STOP]]</f>
        <v>08:05</v>
      </c>
      <c r="BO6909" s="101"/>
      <c r="BR6909" s="109" t="str">
        <f t="shared" si="131"/>
        <v>SH-25-6898</v>
      </c>
      <c r="BS6909" s="109" t="s">
        <v>427</v>
      </c>
      <c r="BT6909" t="str">
        <f>Tabella2[[#This Row],[OUTCOME]]</f>
        <v>DCO</v>
      </c>
      <c r="BU6909" t="str">
        <f>_xlfn.CONCAT(Tabella2[[#This Row],[NAME SP]],Tabella2[[#This Row],[ID SP]]," - ",Tabella2[[#This Row],[SYLLABUS NO]])</f>
        <v>QATAR40 - FMSC HACM02</v>
      </c>
      <c r="BV6909" t="s">
        <v>12128</v>
      </c>
    </row>
    <row r="6910" spans="1:74" hidden="1">
      <c r="A6910" s="103" t="s">
        <v>14158</v>
      </c>
      <c r="B6910" s="102">
        <v>45989</v>
      </c>
      <c r="C6910" s="104">
        <f>_xlfn.ISOWEEKNUM(Tabella2[[#This Row],[Date]])</f>
        <v>48</v>
      </c>
      <c r="D6910" s="104" t="s">
        <v>195</v>
      </c>
      <c r="E6910" s="104" t="s">
        <v>298</v>
      </c>
      <c r="F6910" s="104"/>
      <c r="G6910" s="104" t="s">
        <v>257</v>
      </c>
      <c r="H6910" s="105">
        <v>2</v>
      </c>
      <c r="I6910" s="104"/>
      <c r="J6910" s="104" t="s">
        <v>258</v>
      </c>
      <c r="K6910" s="104" t="s">
        <v>80</v>
      </c>
      <c r="L6910" s="104" t="s">
        <v>299</v>
      </c>
      <c r="M6910" s="104" t="s">
        <v>276</v>
      </c>
      <c r="N6910" s="104"/>
      <c r="O6910" s="108" t="str">
        <f>A6909</f>
        <v>19314</v>
      </c>
      <c r="P6910" s="111" t="s">
        <v>300</v>
      </c>
      <c r="Q6910" s="153" t="s">
        <v>307</v>
      </c>
      <c r="R6910" s="153" t="s">
        <v>308</v>
      </c>
      <c r="S6910" s="153">
        <f>Tabella2[[#This Row],[PLD STOP]]-Tabella2[[#This Row],[PLD START]]</f>
        <v>4.1666666666666685E-2</v>
      </c>
      <c r="T6910" s="153" t="s">
        <v>307</v>
      </c>
      <c r="U6910" s="153" t="s">
        <v>308</v>
      </c>
      <c r="V6910" s="153">
        <f>IF(ISBLANK(T6910),"",Tabella2[[#This Row],[ACT STOP]]-Tabella2[[#This Row],[ACT START]])</f>
        <v>4.1666666666666685E-2</v>
      </c>
      <c r="W6910" s="104" t="s">
        <v>122</v>
      </c>
      <c r="X6910" s="104" t="s">
        <v>91</v>
      </c>
      <c r="Y6910" s="110"/>
      <c r="Z6910" s="106"/>
      <c r="AA6910" s="104"/>
      <c r="AB6910" s="107"/>
      <c r="AC6910" s="72">
        <f>IF(OR(Tabella2[[#This Row],[OUTCOME]]="DCO",Tabella2[[#This Row],[OUTCOME]]="SDC"),1,0)</f>
        <v>1</v>
      </c>
      <c r="AH6910" s="70"/>
      <c r="AI6910" s="70"/>
      <c r="AJ6910">
        <f>IF(OR(Tabella2[[#This Row],[OUTCOME]]="DNCO", Tabella2[[#This Row],[OUTCOME]]="SDNC"),1,0)</f>
        <v>0</v>
      </c>
      <c r="AL6910" s="70"/>
      <c r="BM6910" s="135" t="str">
        <f>Tabella2[[#This Row],[ACT START]]</f>
        <v>07:05</v>
      </c>
      <c r="BN6910" s="136" t="str">
        <f>Tabella2[[#This Row],[ACT STOP]]</f>
        <v>08:05</v>
      </c>
      <c r="BO6910" s="101"/>
      <c r="BR6910" s="109" t="str">
        <f t="shared" si="131"/>
        <v>SH-25-6899</v>
      </c>
      <c r="BS6910" s="109" t="s">
        <v>368</v>
      </c>
      <c r="BT6910" t="str">
        <f>Tabella2[[#This Row],[OUTCOME]]</f>
        <v>SDC</v>
      </c>
      <c r="BU6910" t="str">
        <f>_xlfn.CONCAT(Tabella2[[#This Row],[NAME SP]],Tabella2[[#This Row],[ID SP]]," - ",Tabella2[[#This Row],[SYLLABUS NO]])</f>
        <v>Support QATAR - SUPP</v>
      </c>
    </row>
    <row r="6911" spans="1:74" hidden="1">
      <c r="A6911" s="103" t="s">
        <v>14159</v>
      </c>
      <c r="B6911" s="102">
        <v>45989</v>
      </c>
      <c r="C6911" s="104">
        <f>_xlfn.ISOWEEKNUM(Tabella2[[#This Row],[Date]])</f>
        <v>48</v>
      </c>
      <c r="D6911" s="104" t="s">
        <v>11710</v>
      </c>
      <c r="E6911" s="104" t="s">
        <v>284</v>
      </c>
      <c r="F6911" s="104">
        <v>92</v>
      </c>
      <c r="G6911" s="104" t="s">
        <v>257</v>
      </c>
      <c r="H6911" s="105">
        <v>12</v>
      </c>
      <c r="I6911" s="104" t="s">
        <v>258</v>
      </c>
      <c r="J6911" s="104"/>
      <c r="K6911" s="104" t="s">
        <v>81</v>
      </c>
      <c r="L6911" s="104" t="s">
        <v>259</v>
      </c>
      <c r="M6911" s="104" t="s">
        <v>276</v>
      </c>
      <c r="N6911" s="104"/>
      <c r="O6911" s="106"/>
      <c r="P6911" s="111" t="s">
        <v>14074</v>
      </c>
      <c r="Q6911" s="153" t="s">
        <v>307</v>
      </c>
      <c r="R6911" s="153" t="s">
        <v>308</v>
      </c>
      <c r="S6911" s="153">
        <f>Tabella2[[#This Row],[PLD STOP]]-Tabella2[[#This Row],[PLD START]]</f>
        <v>4.1666666666666685E-2</v>
      </c>
      <c r="T6911" s="153" t="s">
        <v>307</v>
      </c>
      <c r="U6911" s="153" t="s">
        <v>308</v>
      </c>
      <c r="V6911" s="153">
        <f>IF(ISBLANK(T6911),"",Tabella2[[#This Row],[ACT STOP]]-Tabella2[[#This Row],[ACT START]])</f>
        <v>4.1666666666666685E-2</v>
      </c>
      <c r="W6911" s="104" t="s">
        <v>92</v>
      </c>
      <c r="X6911" s="104" t="s">
        <v>91</v>
      </c>
      <c r="Y6911" s="110"/>
      <c r="Z6911" s="106"/>
      <c r="AA6911" s="104"/>
      <c r="AB6911" s="107"/>
      <c r="AC6911" s="72">
        <f>IF(OR(Tabella2[[#This Row],[OUTCOME]]="DCO",Tabella2[[#This Row],[OUTCOME]]="SDC"),1,0)</f>
        <v>1</v>
      </c>
      <c r="AH6911" s="70"/>
      <c r="AI6911" s="70"/>
      <c r="AJ6911">
        <f>IF(OR(Tabella2[[#This Row],[OUTCOME]]="DNCO", Tabella2[[#This Row],[OUTCOME]]="SDNC"),1,0)</f>
        <v>0</v>
      </c>
      <c r="AL6911" s="70"/>
      <c r="BM6911" s="135" t="str">
        <f>Tabella2[[#This Row],[ACT START]]</f>
        <v>07:05</v>
      </c>
      <c r="BN6911" s="136" t="str">
        <f>Tabella2[[#This Row],[ACT STOP]]</f>
        <v>08:05</v>
      </c>
      <c r="BO6911" s="101"/>
      <c r="BR6911" s="109" t="str">
        <f t="shared" si="131"/>
        <v>SH-25-6900</v>
      </c>
      <c r="BS6911" s="109" t="s">
        <v>266</v>
      </c>
      <c r="BT6911" t="str">
        <f>Tabella2[[#This Row],[OUTCOME]]</f>
        <v>DCO</v>
      </c>
      <c r="BU6911" t="str">
        <f>_xlfn.CONCAT(Tabella2[[#This Row],[NAME SP]],Tabella2[[#This Row],[ID SP]]," - ",Tabella2[[#This Row],[SYLLABUS NO]])</f>
        <v>IFTS92 - SD NIT0101</v>
      </c>
      <c r="BV6911" t="s">
        <v>11842</v>
      </c>
    </row>
    <row r="6912" spans="1:74" hidden="1">
      <c r="A6912" s="103" t="s">
        <v>14160</v>
      </c>
      <c r="B6912" s="102">
        <v>45989</v>
      </c>
      <c r="C6912" s="104">
        <f>_xlfn.ISOWEEKNUM(Tabella2[[#This Row],[Date]])</f>
        <v>48</v>
      </c>
      <c r="D6912" s="104" t="s">
        <v>13044</v>
      </c>
      <c r="E6912" s="104" t="s">
        <v>284</v>
      </c>
      <c r="F6912" s="104">
        <v>101</v>
      </c>
      <c r="G6912" s="104" t="s">
        <v>257</v>
      </c>
      <c r="H6912" s="105">
        <v>1</v>
      </c>
      <c r="I6912" s="104" t="s">
        <v>258</v>
      </c>
      <c r="J6912" s="104"/>
      <c r="K6912" s="104" t="s">
        <v>77</v>
      </c>
      <c r="L6912" s="104" t="s">
        <v>259</v>
      </c>
      <c r="M6912" s="104" t="s">
        <v>764</v>
      </c>
      <c r="N6912" s="104"/>
      <c r="O6912" s="106"/>
      <c r="P6912" s="111" t="s">
        <v>765</v>
      </c>
      <c r="Q6912" s="153" t="s">
        <v>307</v>
      </c>
      <c r="R6912" s="153" t="s">
        <v>308</v>
      </c>
      <c r="S6912" s="153">
        <f>Tabella2[[#This Row],[PLD STOP]]-Tabella2[[#This Row],[PLD START]]</f>
        <v>4.1666666666666685E-2</v>
      </c>
      <c r="T6912" s="153" t="s">
        <v>307</v>
      </c>
      <c r="U6912" s="153" t="s">
        <v>308</v>
      </c>
      <c r="V6912" s="153">
        <f>IF(ISBLANK(T6912),"",Tabella2[[#This Row],[ACT STOP]]-Tabella2[[#This Row],[ACT START]])</f>
        <v>4.1666666666666685E-2</v>
      </c>
      <c r="W6912" s="104" t="s">
        <v>92</v>
      </c>
      <c r="X6912" s="104" t="s">
        <v>91</v>
      </c>
      <c r="Y6912" s="110"/>
      <c r="Z6912" s="106"/>
      <c r="AA6912" s="104"/>
      <c r="AB6912" s="107"/>
      <c r="AC6912" s="72">
        <f>IF(OR(Tabella2[[#This Row],[OUTCOME]]="DCO",Tabella2[[#This Row],[OUTCOME]]="SDC"),1,0)</f>
        <v>1</v>
      </c>
      <c r="AH6912" s="70"/>
      <c r="AI6912" s="70"/>
      <c r="AJ6912">
        <f>IF(OR(Tabella2[[#This Row],[OUTCOME]]="DNCO", Tabella2[[#This Row],[OUTCOME]]="SDNC"),1,0)</f>
        <v>0</v>
      </c>
      <c r="AL6912" s="70"/>
      <c r="BM6912" s="135" t="str">
        <f>Tabella2[[#This Row],[ACT START]]</f>
        <v>07:05</v>
      </c>
      <c r="BN6912" s="136" t="str">
        <f>Tabella2[[#This Row],[ACT STOP]]</f>
        <v>08:05</v>
      </c>
      <c r="BO6912" s="101"/>
      <c r="BR6912" s="109" t="str">
        <f t="shared" si="131"/>
        <v>SH-25-6901</v>
      </c>
      <c r="BS6912" s="109" t="s">
        <v>332</v>
      </c>
      <c r="BT6912" t="str">
        <f>Tabella2[[#This Row],[OUTCOME]]</f>
        <v>DCO</v>
      </c>
      <c r="BU6912" t="str">
        <f>_xlfn.CONCAT(Tabella2[[#This Row],[NAME SP]],Tabella2[[#This Row],[ID SP]]," - ",Tabella2[[#This Row],[SYLLABUS NO]])</f>
        <v>IFTS101 - FMS CF02</v>
      </c>
      <c r="BV6912" t="s">
        <v>13045</v>
      </c>
    </row>
    <row r="6913" spans="1:74" hidden="1">
      <c r="A6913" s="103" t="s">
        <v>14161</v>
      </c>
      <c r="B6913" s="102">
        <v>45989</v>
      </c>
      <c r="C6913" s="104">
        <f>_xlfn.ISOWEEKNUM(Tabella2[[#This Row],[Date]])</f>
        <v>48</v>
      </c>
      <c r="D6913" s="104" t="s">
        <v>817</v>
      </c>
      <c r="E6913" s="104" t="s">
        <v>284</v>
      </c>
      <c r="F6913" s="104">
        <v>72</v>
      </c>
      <c r="G6913" s="104" t="s">
        <v>257</v>
      </c>
      <c r="H6913" s="105">
        <v>9</v>
      </c>
      <c r="I6913" s="104"/>
      <c r="J6913" s="104" t="s">
        <v>258</v>
      </c>
      <c r="K6913" s="104" t="s">
        <v>79</v>
      </c>
      <c r="L6913" s="104" t="s">
        <v>259</v>
      </c>
      <c r="M6913" s="104" t="s">
        <v>260</v>
      </c>
      <c r="N6913" s="104"/>
      <c r="O6913" s="106"/>
      <c r="P6913" s="111" t="s">
        <v>261</v>
      </c>
      <c r="Q6913" s="153" t="s">
        <v>330</v>
      </c>
      <c r="R6913" s="153" t="s">
        <v>331</v>
      </c>
      <c r="S6913" s="153">
        <f>Tabella2[[#This Row],[PLD STOP]]-Tabella2[[#This Row],[PLD START]]</f>
        <v>4.1666666666666685E-2</v>
      </c>
      <c r="T6913" s="153">
        <v>0.3576388888888889</v>
      </c>
      <c r="U6913" s="153">
        <v>0.39930555555555558</v>
      </c>
      <c r="V6913" s="153">
        <f>IF(ISBLANK(T6913),"",Tabella2[[#This Row],[ACT STOP]]-Tabella2[[#This Row],[ACT START]])</f>
        <v>4.1666666666666685E-2</v>
      </c>
      <c r="W6913" s="104" t="s">
        <v>92</v>
      </c>
      <c r="X6913" s="104" t="s">
        <v>91</v>
      </c>
      <c r="Y6913" s="110"/>
      <c r="Z6913" s="106"/>
      <c r="AA6913" s="104"/>
      <c r="AB6913" s="107"/>
      <c r="AC6913" s="72">
        <f>IF(OR(Tabella2[[#This Row],[OUTCOME]]="DCO",Tabella2[[#This Row],[OUTCOME]]="SDC"),1,0)</f>
        <v>1</v>
      </c>
      <c r="AH6913" s="70"/>
      <c r="AI6913" s="70"/>
      <c r="AJ6913">
        <f>IF(OR(Tabella2[[#This Row],[OUTCOME]]="DNCO", Tabella2[[#This Row],[OUTCOME]]="SDNC"),1,0)</f>
        <v>0</v>
      </c>
      <c r="AL6913" s="70"/>
      <c r="BM6913" s="135">
        <f>Tabella2[[#This Row],[ACT START]]</f>
        <v>0.3576388888888889</v>
      </c>
      <c r="BN6913" s="136">
        <f>Tabella2[[#This Row],[ACT STOP]]</f>
        <v>0.39930555555555558</v>
      </c>
      <c r="BO6913" s="101"/>
      <c r="BR6913" s="109" t="str">
        <f t="shared" si="131"/>
        <v>SH-25-6902</v>
      </c>
      <c r="BS6913" s="109" t="s">
        <v>318</v>
      </c>
      <c r="BT6913" t="str">
        <f>Tabella2[[#This Row],[OUTCOME]]</f>
        <v>DCO</v>
      </c>
      <c r="BU6913" t="str">
        <f>_xlfn.CONCAT(Tabella2[[#This Row],[NAME SP]],Tabella2[[#This Row],[ID SP]]," - ",Tabella2[[#This Row],[SYLLABUS NO]])</f>
        <v>IFTS72 - FMS R2RNVG01</v>
      </c>
      <c r="BV6913" t="s">
        <v>11975</v>
      </c>
    </row>
    <row r="6914" spans="1:74" hidden="1">
      <c r="A6914" s="103" t="s">
        <v>14162</v>
      </c>
      <c r="B6914" s="102">
        <v>45989</v>
      </c>
      <c r="C6914" s="104">
        <f>_xlfn.ISOWEEKNUM(Tabella2[[#This Row],[Date]])</f>
        <v>48</v>
      </c>
      <c r="D6914" s="104" t="s">
        <v>11710</v>
      </c>
      <c r="E6914" s="104" t="s">
        <v>284</v>
      </c>
      <c r="F6914" s="104">
        <v>88</v>
      </c>
      <c r="G6914" s="104" t="s">
        <v>284</v>
      </c>
      <c r="H6914" s="105">
        <v>22</v>
      </c>
      <c r="I6914" s="104" t="s">
        <v>258</v>
      </c>
      <c r="J6914" s="104"/>
      <c r="K6914" s="104" t="s">
        <v>78</v>
      </c>
      <c r="L6914" s="104" t="s">
        <v>259</v>
      </c>
      <c r="M6914" s="104" t="s">
        <v>276</v>
      </c>
      <c r="N6914" s="104"/>
      <c r="O6914" s="106"/>
      <c r="P6914" s="111" t="s">
        <v>14074</v>
      </c>
      <c r="Q6914" s="153" t="s">
        <v>330</v>
      </c>
      <c r="R6914" s="153" t="s">
        <v>331</v>
      </c>
      <c r="S6914" s="153">
        <f>Tabella2[[#This Row],[PLD STOP]]-Tabella2[[#This Row],[PLD START]]</f>
        <v>4.1666666666666685E-2</v>
      </c>
      <c r="T6914" s="153">
        <v>0.35833333333333334</v>
      </c>
      <c r="U6914" s="153">
        <v>0.39861111111111108</v>
      </c>
      <c r="V6914" s="153">
        <f>IF(ISBLANK(T6914),"",Tabella2[[#This Row],[ACT STOP]]-Tabella2[[#This Row],[ACT START]])</f>
        <v>4.0277777777777746E-2</v>
      </c>
      <c r="W6914" s="104" t="s">
        <v>92</v>
      </c>
      <c r="X6914" s="104" t="s">
        <v>91</v>
      </c>
      <c r="Y6914" s="110"/>
      <c r="Z6914" s="106"/>
      <c r="AA6914" s="104"/>
      <c r="AB6914" s="107"/>
      <c r="AC6914" s="72">
        <f>IF(OR(Tabella2[[#This Row],[OUTCOME]]="DCO",Tabella2[[#This Row],[OUTCOME]]="SDC"),1,0)</f>
        <v>1</v>
      </c>
      <c r="AH6914" s="70"/>
      <c r="AI6914" s="70"/>
      <c r="AJ6914">
        <f>IF(OR(Tabella2[[#This Row],[OUTCOME]]="DNCO", Tabella2[[#This Row],[OUTCOME]]="SDNC"),1,0)</f>
        <v>0</v>
      </c>
      <c r="AL6914" s="70"/>
      <c r="BM6914" s="135">
        <f>Tabella2[[#This Row],[ACT START]]</f>
        <v>0.35833333333333334</v>
      </c>
      <c r="BN6914" s="136">
        <f>Tabella2[[#This Row],[ACT STOP]]</f>
        <v>0.39861111111111108</v>
      </c>
      <c r="BO6914" s="101"/>
      <c r="BR6914" s="109" t="str">
        <f t="shared" si="131"/>
        <v>SH-25-6903</v>
      </c>
      <c r="BS6914" s="109" t="s">
        <v>295</v>
      </c>
      <c r="BT6914" t="str">
        <f>Tabella2[[#This Row],[OUTCOME]]</f>
        <v>DCO</v>
      </c>
      <c r="BU6914" t="str">
        <f>_xlfn.CONCAT(Tabella2[[#This Row],[NAME SP]],Tabella2[[#This Row],[ID SP]]," - ",Tabella2[[#This Row],[SYLLABUS NO]])</f>
        <v>IFTS88 - SD NIT0101</v>
      </c>
      <c r="BV6914" t="s">
        <v>11840</v>
      </c>
    </row>
    <row r="6915" spans="1:74" hidden="1">
      <c r="A6915" s="103" t="s">
        <v>14163</v>
      </c>
      <c r="B6915" s="102">
        <v>45989</v>
      </c>
      <c r="C6915" s="104">
        <f>_xlfn.ISOWEEKNUM(Tabella2[[#This Row],[Date]])</f>
        <v>48</v>
      </c>
      <c r="D6915" s="104" t="s">
        <v>817</v>
      </c>
      <c r="E6915" s="104" t="s">
        <v>284</v>
      </c>
      <c r="F6915" s="104">
        <v>73</v>
      </c>
      <c r="G6915" s="104" t="s">
        <v>257</v>
      </c>
      <c r="H6915" s="105">
        <v>5</v>
      </c>
      <c r="I6915" s="104"/>
      <c r="J6915" s="104" t="s">
        <v>258</v>
      </c>
      <c r="K6915" s="104" t="s">
        <v>83</v>
      </c>
      <c r="L6915" s="104" t="s">
        <v>259</v>
      </c>
      <c r="M6915" s="104" t="s">
        <v>260</v>
      </c>
      <c r="N6915" s="104"/>
      <c r="O6915" s="106"/>
      <c r="P6915" s="111" t="s">
        <v>261</v>
      </c>
      <c r="Q6915" s="153" t="s">
        <v>330</v>
      </c>
      <c r="R6915" s="153" t="s">
        <v>331</v>
      </c>
      <c r="S6915" s="153">
        <f>Tabella2[[#This Row],[PLD STOP]]-Tabella2[[#This Row],[PLD START]]</f>
        <v>4.1666666666666685E-2</v>
      </c>
      <c r="T6915" s="153" t="s">
        <v>330</v>
      </c>
      <c r="U6915" s="153" t="s">
        <v>331</v>
      </c>
      <c r="V6915" s="153">
        <f>IF(ISBLANK(T6915),"",Tabella2[[#This Row],[ACT STOP]]-Tabella2[[#This Row],[ACT START]])</f>
        <v>4.1666666666666685E-2</v>
      </c>
      <c r="W6915" s="104" t="s">
        <v>92</v>
      </c>
      <c r="X6915" s="104" t="s">
        <v>91</v>
      </c>
      <c r="Y6915" s="110"/>
      <c r="Z6915" s="106"/>
      <c r="AA6915" s="104"/>
      <c r="AB6915" s="107"/>
      <c r="AC6915" s="72">
        <f>IF(OR(Tabella2[[#This Row],[OUTCOME]]="DCO",Tabella2[[#This Row],[OUTCOME]]="SDC"),1,0)</f>
        <v>1</v>
      </c>
      <c r="AH6915" s="70"/>
      <c r="AI6915" s="70"/>
      <c r="AJ6915">
        <f>IF(OR(Tabella2[[#This Row],[OUTCOME]]="DNCO", Tabella2[[#This Row],[OUTCOME]]="SDNC"),1,0)</f>
        <v>0</v>
      </c>
      <c r="AL6915" s="70"/>
      <c r="BM6915" s="135" t="str">
        <f>Tabella2[[#This Row],[ACT START]]</f>
        <v>08:35</v>
      </c>
      <c r="BN6915" s="136" t="str">
        <f>Tabella2[[#This Row],[ACT STOP]]</f>
        <v>09:35</v>
      </c>
      <c r="BO6915" s="101"/>
      <c r="BR6915" s="109" t="str">
        <f t="shared" si="131"/>
        <v>SH-25-6904</v>
      </c>
      <c r="BS6915" s="109" t="s">
        <v>416</v>
      </c>
      <c r="BT6915" t="str">
        <f>Tabella2[[#This Row],[OUTCOME]]</f>
        <v>DCO</v>
      </c>
      <c r="BU6915" t="str">
        <f>_xlfn.CONCAT(Tabella2[[#This Row],[NAME SP]],Tabella2[[#This Row],[ID SP]]," - ",Tabella2[[#This Row],[SYLLABUS NO]])</f>
        <v>IFTS73 - FMS R2RNVG01</v>
      </c>
      <c r="BV6915" t="s">
        <v>12008</v>
      </c>
    </row>
    <row r="6916" spans="1:74" hidden="1">
      <c r="A6916" s="103" t="s">
        <v>14164</v>
      </c>
      <c r="B6916" s="102">
        <v>45989</v>
      </c>
      <c r="C6916" s="104">
        <f>_xlfn.ISOWEEKNUM(Tabella2[[#This Row],[Date]])</f>
        <v>48</v>
      </c>
      <c r="D6916" s="104" t="s">
        <v>817</v>
      </c>
      <c r="E6916" s="104" t="s">
        <v>284</v>
      </c>
      <c r="F6916" s="104">
        <v>75</v>
      </c>
      <c r="G6916" s="104" t="s">
        <v>257</v>
      </c>
      <c r="H6916" s="105">
        <v>14</v>
      </c>
      <c r="I6916" s="104"/>
      <c r="J6916" s="104" t="s">
        <v>258</v>
      </c>
      <c r="K6916" s="104" t="s">
        <v>80</v>
      </c>
      <c r="L6916" s="104" t="s">
        <v>259</v>
      </c>
      <c r="M6916" s="104" t="s">
        <v>269</v>
      </c>
      <c r="N6916" s="104"/>
      <c r="O6916" s="106"/>
      <c r="P6916" s="111" t="s">
        <v>1966</v>
      </c>
      <c r="Q6916" s="153" t="s">
        <v>330</v>
      </c>
      <c r="R6916" s="153" t="s">
        <v>331</v>
      </c>
      <c r="S6916" s="153">
        <f>Tabella2[[#This Row],[PLD STOP]]-Tabella2[[#This Row],[PLD START]]</f>
        <v>4.1666666666666685E-2</v>
      </c>
      <c r="T6916" s="153" t="s">
        <v>330</v>
      </c>
      <c r="U6916" s="153" t="s">
        <v>331</v>
      </c>
      <c r="V6916" s="153">
        <f>IF(ISBLANK(T6916),"",Tabella2[[#This Row],[ACT STOP]]-Tabella2[[#This Row],[ACT START]])</f>
        <v>4.1666666666666685E-2</v>
      </c>
      <c r="W6916" s="104" t="s">
        <v>92</v>
      </c>
      <c r="X6916" s="104" t="s">
        <v>91</v>
      </c>
      <c r="Y6916" s="110"/>
      <c r="Z6916" s="106"/>
      <c r="AA6916" s="104"/>
      <c r="AB6916" s="107"/>
      <c r="AC6916" s="72">
        <f>IF(OR(Tabella2[[#This Row],[OUTCOME]]="DCO",Tabella2[[#This Row],[OUTCOME]]="SDC"),1,0)</f>
        <v>1</v>
      </c>
      <c r="AH6916" s="70"/>
      <c r="AI6916" s="70"/>
      <c r="AJ6916">
        <f>IF(OR(Tabella2[[#This Row],[OUTCOME]]="DNCO", Tabella2[[#This Row],[OUTCOME]]="SDNC"),1,0)</f>
        <v>0</v>
      </c>
      <c r="AL6916" s="70"/>
      <c r="BM6916" s="135" t="str">
        <f>Tabella2[[#This Row],[ACT START]]</f>
        <v>08:35</v>
      </c>
      <c r="BN6916" s="136" t="str">
        <f>Tabella2[[#This Row],[ACT STOP]]</f>
        <v>09:35</v>
      </c>
      <c r="BO6916" s="101"/>
      <c r="BR6916" s="109" t="str">
        <f t="shared" si="131"/>
        <v>SH-25-6905</v>
      </c>
      <c r="BS6916" s="109" t="s">
        <v>372</v>
      </c>
      <c r="BT6916" t="str">
        <f>Tabella2[[#This Row],[OUTCOME]]</f>
        <v>DCO</v>
      </c>
      <c r="BU6916" t="str">
        <f>_xlfn.CONCAT(Tabella2[[#This Row],[NAME SP]],Tabella2[[#This Row],[ID SP]]," - ",Tabella2[[#This Row],[SYLLABUS NO]])</f>
        <v>IFTS75 - PT BVR01</v>
      </c>
      <c r="BV6916" t="s">
        <v>12078</v>
      </c>
    </row>
    <row r="6917" spans="1:74" hidden="1">
      <c r="A6917" s="103" t="s">
        <v>14165</v>
      </c>
      <c r="B6917" s="102">
        <v>45989</v>
      </c>
      <c r="C6917" s="104">
        <f>_xlfn.ISOWEEKNUM(Tabella2[[#This Row],[Date]])</f>
        <v>48</v>
      </c>
      <c r="D6917" s="104" t="s">
        <v>13044</v>
      </c>
      <c r="E6917" s="104" t="s">
        <v>284</v>
      </c>
      <c r="F6917" s="104">
        <v>103</v>
      </c>
      <c r="G6917" s="104" t="s">
        <v>257</v>
      </c>
      <c r="H6917" s="105">
        <v>10</v>
      </c>
      <c r="I6917" s="104" t="s">
        <v>258</v>
      </c>
      <c r="J6917" s="104"/>
      <c r="K6917" s="104" t="s">
        <v>81</v>
      </c>
      <c r="L6917" s="104" t="s">
        <v>259</v>
      </c>
      <c r="M6917" s="104" t="s">
        <v>276</v>
      </c>
      <c r="N6917" s="104"/>
      <c r="O6917" s="106"/>
      <c r="P6917" s="111" t="s">
        <v>765</v>
      </c>
      <c r="Q6917" s="153" t="s">
        <v>330</v>
      </c>
      <c r="R6917" s="153" t="s">
        <v>331</v>
      </c>
      <c r="S6917" s="153">
        <f>Tabella2[[#This Row],[PLD STOP]]-Tabella2[[#This Row],[PLD START]]</f>
        <v>4.1666666666666685E-2</v>
      </c>
      <c r="T6917" s="153" t="s">
        <v>330</v>
      </c>
      <c r="U6917" s="153" t="s">
        <v>331</v>
      </c>
      <c r="V6917" s="153">
        <f>IF(ISBLANK(T6917),"",Tabella2[[#This Row],[ACT STOP]]-Tabella2[[#This Row],[ACT START]])</f>
        <v>4.1666666666666685E-2</v>
      </c>
      <c r="W6917" s="104" t="s">
        <v>92</v>
      </c>
      <c r="X6917" s="104" t="s">
        <v>91</v>
      </c>
      <c r="Y6917" s="110"/>
      <c r="Z6917" s="106"/>
      <c r="AA6917" s="104"/>
      <c r="AB6917" s="107"/>
      <c r="AC6917" s="72">
        <f>IF(OR(Tabella2[[#This Row],[OUTCOME]]="DCO",Tabella2[[#This Row],[OUTCOME]]="SDC"),1,0)</f>
        <v>1</v>
      </c>
      <c r="AH6917" s="70"/>
      <c r="AI6917" s="70"/>
      <c r="AJ6917">
        <f>IF(OR(Tabella2[[#This Row],[OUTCOME]]="DNCO", Tabella2[[#This Row],[OUTCOME]]="SDNC"),1,0)</f>
        <v>0</v>
      </c>
      <c r="AL6917" s="70"/>
      <c r="BM6917" s="135" t="str">
        <f>Tabella2[[#This Row],[ACT START]]</f>
        <v>08:35</v>
      </c>
      <c r="BN6917" s="136" t="str">
        <f>Tabella2[[#This Row],[ACT STOP]]</f>
        <v>09:35</v>
      </c>
      <c r="BO6917" s="101"/>
      <c r="BR6917" s="109" t="str">
        <f t="shared" si="131"/>
        <v>SH-25-6906</v>
      </c>
      <c r="BS6917" s="109" t="s">
        <v>552</v>
      </c>
      <c r="BT6917" t="str">
        <f>Tabella2[[#This Row],[OUTCOME]]</f>
        <v>DCO</v>
      </c>
      <c r="BU6917" t="str">
        <f>_xlfn.CONCAT(Tabella2[[#This Row],[NAME SP]],Tabella2[[#This Row],[ID SP]]," - ",Tabella2[[#This Row],[SYLLABUS NO]])</f>
        <v>IFTS103 - FMS CF02</v>
      </c>
      <c r="BV6917" t="s">
        <v>13047</v>
      </c>
    </row>
    <row r="6918" spans="1:74" hidden="1">
      <c r="A6918" s="103" t="s">
        <v>14166</v>
      </c>
      <c r="B6918" s="102">
        <v>45989</v>
      </c>
      <c r="C6918" s="104">
        <f>_xlfn.ISOWEEKNUM(Tabella2[[#This Row],[Date]])</f>
        <v>48</v>
      </c>
      <c r="D6918" s="104" t="s">
        <v>13044</v>
      </c>
      <c r="E6918" s="104" t="s">
        <v>284</v>
      </c>
      <c r="F6918" s="104">
        <v>100</v>
      </c>
      <c r="G6918" s="104" t="s">
        <v>284</v>
      </c>
      <c r="H6918" s="105">
        <v>23</v>
      </c>
      <c r="I6918" s="104" t="s">
        <v>258</v>
      </c>
      <c r="J6918" s="104"/>
      <c r="K6918" s="104" t="s">
        <v>77</v>
      </c>
      <c r="L6918" s="104" t="s">
        <v>259</v>
      </c>
      <c r="M6918" s="104" t="s">
        <v>764</v>
      </c>
      <c r="N6918" s="104"/>
      <c r="O6918" s="106"/>
      <c r="P6918" s="111" t="s">
        <v>765</v>
      </c>
      <c r="Q6918" s="153" t="s">
        <v>330</v>
      </c>
      <c r="R6918" s="153" t="s">
        <v>331</v>
      </c>
      <c r="S6918" s="153">
        <f>Tabella2[[#This Row],[PLD STOP]]-Tabella2[[#This Row],[PLD START]]</f>
        <v>4.1666666666666685E-2</v>
      </c>
      <c r="T6918" s="153">
        <v>0.3576388888888889</v>
      </c>
      <c r="U6918" s="153">
        <v>0.39930555555555558</v>
      </c>
      <c r="V6918" s="153">
        <f>IF(ISBLANK(T6918),"",Tabella2[[#This Row],[ACT STOP]]-Tabella2[[#This Row],[ACT START]])</f>
        <v>4.1666666666666685E-2</v>
      </c>
      <c r="W6918" s="104" t="s">
        <v>92</v>
      </c>
      <c r="X6918" s="104" t="s">
        <v>91</v>
      </c>
      <c r="Y6918" s="110" t="s">
        <v>14222</v>
      </c>
      <c r="Z6918" s="106"/>
      <c r="AA6918" s="104"/>
      <c r="AB6918" s="107"/>
      <c r="AC6918" s="72">
        <f>IF(OR(Tabella2[[#This Row],[OUTCOME]]="DCO",Tabella2[[#This Row],[OUTCOME]]="SDC"),1,0)</f>
        <v>1</v>
      </c>
      <c r="AH6918" s="70"/>
      <c r="AI6918" s="70"/>
      <c r="AJ6918">
        <f>IF(OR(Tabella2[[#This Row],[OUTCOME]]="DNCO", Tabella2[[#This Row],[OUTCOME]]="SDNC"),1,0)</f>
        <v>0</v>
      </c>
      <c r="AL6918" s="70"/>
      <c r="BM6918" s="135">
        <f>Tabella2[[#This Row],[ACT START]]</f>
        <v>0.3576388888888889</v>
      </c>
      <c r="BN6918" s="136">
        <f>Tabella2[[#This Row],[ACT STOP]]</f>
        <v>0.39930555555555558</v>
      </c>
      <c r="BO6918" s="101"/>
      <c r="BR6918" s="109" t="str">
        <f t="shared" si="131"/>
        <v>SH-25-6907</v>
      </c>
      <c r="BS6918" s="109" t="s">
        <v>358</v>
      </c>
      <c r="BT6918" t="str">
        <f>Tabella2[[#This Row],[OUTCOME]]</f>
        <v>DCO</v>
      </c>
      <c r="BU6918" t="str">
        <f>_xlfn.CONCAT(Tabella2[[#This Row],[NAME SP]],Tabella2[[#This Row],[ID SP]]," - ",Tabella2[[#This Row],[SYLLABUS NO]])</f>
        <v>IFTS100 - FMS CF02</v>
      </c>
      <c r="BV6918" t="s">
        <v>13043</v>
      </c>
    </row>
    <row r="6919" spans="1:74" hidden="1">
      <c r="A6919" s="103" t="s">
        <v>14167</v>
      </c>
      <c r="B6919" s="102">
        <v>45989</v>
      </c>
      <c r="C6919" s="104">
        <f>_xlfn.ISOWEEKNUM(Tabella2[[#This Row],[Date]])</f>
        <v>48</v>
      </c>
      <c r="D6919" s="104" t="s">
        <v>6396</v>
      </c>
      <c r="E6919" s="104" t="s">
        <v>256</v>
      </c>
      <c r="F6919" s="104">
        <v>75</v>
      </c>
      <c r="G6919" s="104" t="s">
        <v>257</v>
      </c>
      <c r="H6919" s="105">
        <v>1</v>
      </c>
      <c r="I6919" s="104"/>
      <c r="J6919" s="104" t="s">
        <v>258</v>
      </c>
      <c r="K6919" s="104" t="s">
        <v>79</v>
      </c>
      <c r="L6919" s="104" t="s">
        <v>259</v>
      </c>
      <c r="M6919" s="104" t="s">
        <v>260</v>
      </c>
      <c r="N6919" s="104"/>
      <c r="O6919" s="106"/>
      <c r="P6919" s="111" t="s">
        <v>1850</v>
      </c>
      <c r="Q6919" s="153" t="s">
        <v>336</v>
      </c>
      <c r="R6919" s="153" t="s">
        <v>337</v>
      </c>
      <c r="S6919" s="153">
        <f>Tabella2[[#This Row],[PLD STOP]]-Tabella2[[#This Row],[PLD START]]</f>
        <v>4.1666666666666685E-2</v>
      </c>
      <c r="T6919" s="153" t="s">
        <v>336</v>
      </c>
      <c r="U6919" s="153" t="s">
        <v>337</v>
      </c>
      <c r="V6919" s="153">
        <f>IF(ISBLANK(T6919),"",Tabella2[[#This Row],[ACT STOP]]-Tabella2[[#This Row],[ACT START]])</f>
        <v>4.1666666666666685E-2</v>
      </c>
      <c r="W6919" s="104" t="s">
        <v>92</v>
      </c>
      <c r="X6919" s="104" t="s">
        <v>91</v>
      </c>
      <c r="Y6919" s="110"/>
      <c r="Z6919" s="106"/>
      <c r="AA6919" s="104"/>
      <c r="AB6919" s="107"/>
      <c r="AC6919" s="72">
        <f>IF(OR(Tabella2[[#This Row],[OUTCOME]]="DCO",Tabella2[[#This Row],[OUTCOME]]="SDC"),1,0)</f>
        <v>1</v>
      </c>
      <c r="AH6919" s="70"/>
      <c r="AI6919" s="70"/>
      <c r="AJ6919">
        <f>IF(OR(Tabella2[[#This Row],[OUTCOME]]="DNCO", Tabella2[[#This Row],[OUTCOME]]="SDNC"),1,0)</f>
        <v>0</v>
      </c>
      <c r="AL6919" s="70"/>
      <c r="BM6919" s="135" t="str">
        <f>Tabella2[[#This Row],[ACT START]]</f>
        <v>10:05</v>
      </c>
      <c r="BN6919" s="136" t="str">
        <f>Tabella2[[#This Row],[ACT STOP]]</f>
        <v>11:05</v>
      </c>
      <c r="BO6919" s="101"/>
      <c r="BR6919" s="109" t="str">
        <f t="shared" si="131"/>
        <v>SH-25-6908</v>
      </c>
      <c r="BS6919" s="109" t="s">
        <v>332</v>
      </c>
      <c r="BT6919" t="str">
        <f>Tabella2[[#This Row],[OUTCOME]]</f>
        <v>DCO</v>
      </c>
      <c r="BU6919" t="str">
        <f>_xlfn.CONCAT(Tabella2[[#This Row],[NAME SP]],Tabella2[[#This Row],[ID SP]]," - ",Tabella2[[#This Row],[SYLLABUS NO]])</f>
        <v>QATAR75 - FMS NVG01</v>
      </c>
      <c r="BV6919" t="s">
        <v>11971</v>
      </c>
    </row>
    <row r="6920" spans="1:74" hidden="1">
      <c r="A6920" s="103" t="s">
        <v>14168</v>
      </c>
      <c r="B6920" s="102">
        <v>45989</v>
      </c>
      <c r="C6920" s="104">
        <f>_xlfn.ISOWEEKNUM(Tabella2[[#This Row],[Date]])</f>
        <v>48</v>
      </c>
      <c r="D6920" s="104" t="s">
        <v>13044</v>
      </c>
      <c r="E6920" s="104" t="s">
        <v>284</v>
      </c>
      <c r="F6920" s="104">
        <v>102</v>
      </c>
      <c r="G6920" s="104" t="s">
        <v>257</v>
      </c>
      <c r="H6920" s="105">
        <v>13</v>
      </c>
      <c r="I6920" s="104" t="s">
        <v>258</v>
      </c>
      <c r="J6920" s="104"/>
      <c r="K6920" s="104" t="s">
        <v>78</v>
      </c>
      <c r="L6920" s="104" t="s">
        <v>259</v>
      </c>
      <c r="M6920" s="104" t="s">
        <v>276</v>
      </c>
      <c r="N6920" s="104"/>
      <c r="O6920" s="106"/>
      <c r="P6920" s="111" t="s">
        <v>765</v>
      </c>
      <c r="Q6920" s="153" t="s">
        <v>336</v>
      </c>
      <c r="R6920" s="153" t="s">
        <v>337</v>
      </c>
      <c r="S6920" s="153">
        <f>Tabella2[[#This Row],[PLD STOP]]-Tabella2[[#This Row],[PLD START]]</f>
        <v>4.1666666666666685E-2</v>
      </c>
      <c r="T6920" s="153" t="s">
        <v>336</v>
      </c>
      <c r="U6920" s="153" t="s">
        <v>337</v>
      </c>
      <c r="V6920" s="153">
        <f>IF(ISBLANK(T6920),"",Tabella2[[#This Row],[ACT STOP]]-Tabella2[[#This Row],[ACT START]])</f>
        <v>4.1666666666666685E-2</v>
      </c>
      <c r="W6920" s="104" t="s">
        <v>92</v>
      </c>
      <c r="X6920" s="104" t="s">
        <v>91</v>
      </c>
      <c r="Y6920" s="110"/>
      <c r="Z6920" s="106"/>
      <c r="AA6920" s="104"/>
      <c r="AB6920" s="107"/>
      <c r="AC6920" s="72">
        <f>IF(OR(Tabella2[[#This Row],[OUTCOME]]="DCO",Tabella2[[#This Row],[OUTCOME]]="SDC"),1,0)</f>
        <v>1</v>
      </c>
      <c r="AH6920" s="70"/>
      <c r="AI6920" s="70"/>
      <c r="AJ6920">
        <f>IF(OR(Tabella2[[#This Row],[OUTCOME]]="DNCO", Tabella2[[#This Row],[OUTCOME]]="SDNC"),1,0)</f>
        <v>0</v>
      </c>
      <c r="AL6920" s="70"/>
      <c r="BM6920" s="135" t="str">
        <f>Tabella2[[#This Row],[ACT START]]</f>
        <v>10:05</v>
      </c>
      <c r="BN6920" s="136" t="str">
        <f>Tabella2[[#This Row],[ACT STOP]]</f>
        <v>11:05</v>
      </c>
      <c r="BO6920" s="101"/>
      <c r="BR6920" s="109" t="str">
        <f t="shared" si="131"/>
        <v>SH-25-6909</v>
      </c>
      <c r="BS6920" s="109" t="s">
        <v>427</v>
      </c>
      <c r="BT6920" t="str">
        <f>Tabella2[[#This Row],[OUTCOME]]</f>
        <v>DCO</v>
      </c>
      <c r="BU6920" t="str">
        <f>_xlfn.CONCAT(Tabella2[[#This Row],[NAME SP]],Tabella2[[#This Row],[ID SP]]," - ",Tabella2[[#This Row],[SYLLABUS NO]])</f>
        <v>IFTS102 - FMS CF02</v>
      </c>
      <c r="BV6920" t="s">
        <v>13046</v>
      </c>
    </row>
    <row r="6921" spans="1:74" hidden="1">
      <c r="A6921" s="103" t="s">
        <v>14169</v>
      </c>
      <c r="B6921" s="102">
        <v>45989</v>
      </c>
      <c r="C6921" s="104">
        <f>_xlfn.ISOWEEKNUM(Tabella2[[#This Row],[Date]])</f>
        <v>48</v>
      </c>
      <c r="D6921" s="104" t="s">
        <v>6396</v>
      </c>
      <c r="E6921" s="104" t="s">
        <v>256</v>
      </c>
      <c r="F6921" s="104">
        <v>74</v>
      </c>
      <c r="G6921" s="104" t="s">
        <v>257</v>
      </c>
      <c r="H6921" s="105">
        <v>2</v>
      </c>
      <c r="I6921" s="104"/>
      <c r="J6921" s="104" t="s">
        <v>258</v>
      </c>
      <c r="K6921" s="104" t="s">
        <v>83</v>
      </c>
      <c r="L6921" s="104" t="s">
        <v>259</v>
      </c>
      <c r="M6921" s="104" t="s">
        <v>260</v>
      </c>
      <c r="N6921" s="104"/>
      <c r="O6921" s="106"/>
      <c r="P6921" s="111" t="s">
        <v>1850</v>
      </c>
      <c r="Q6921" s="153" t="s">
        <v>336</v>
      </c>
      <c r="R6921" s="153" t="s">
        <v>337</v>
      </c>
      <c r="S6921" s="153">
        <f>Tabella2[[#This Row],[PLD STOP]]-Tabella2[[#This Row],[PLD START]]</f>
        <v>4.1666666666666685E-2</v>
      </c>
      <c r="T6921" s="153" t="s">
        <v>336</v>
      </c>
      <c r="U6921" s="153" t="s">
        <v>337</v>
      </c>
      <c r="V6921" s="153">
        <f>IF(ISBLANK(T6921),"",Tabella2[[#This Row],[ACT STOP]]-Tabella2[[#This Row],[ACT START]])</f>
        <v>4.1666666666666685E-2</v>
      </c>
      <c r="W6921" s="104" t="s">
        <v>92</v>
      </c>
      <c r="X6921" s="104" t="s">
        <v>91</v>
      </c>
      <c r="Y6921" s="110"/>
      <c r="Z6921" s="106"/>
      <c r="AA6921" s="104"/>
      <c r="AB6921" s="107"/>
      <c r="AC6921" s="72">
        <f>IF(OR(Tabella2[[#This Row],[OUTCOME]]="DCO",Tabella2[[#This Row],[OUTCOME]]="SDC"),1,0)</f>
        <v>1</v>
      </c>
      <c r="AH6921" s="70"/>
      <c r="AI6921" s="70"/>
      <c r="AJ6921">
        <f>IF(OR(Tabella2[[#This Row],[OUTCOME]]="DNCO", Tabella2[[#This Row],[OUTCOME]]="SDNC"),1,0)</f>
        <v>0</v>
      </c>
      <c r="AL6921" s="70"/>
      <c r="BM6921" s="135" t="str">
        <f>Tabella2[[#This Row],[ACT START]]</f>
        <v>10:05</v>
      </c>
      <c r="BN6921" s="136" t="str">
        <f>Tabella2[[#This Row],[ACT STOP]]</f>
        <v>11:05</v>
      </c>
      <c r="BO6921" s="101"/>
      <c r="BR6921" s="109" t="str">
        <f t="shared" si="131"/>
        <v>SH-25-6910</v>
      </c>
      <c r="BS6921" s="109" t="s">
        <v>368</v>
      </c>
      <c r="BT6921" t="str">
        <f>Tabella2[[#This Row],[OUTCOME]]</f>
        <v>DCO</v>
      </c>
      <c r="BU6921" t="str">
        <f>_xlfn.CONCAT(Tabella2[[#This Row],[NAME SP]],Tabella2[[#This Row],[ID SP]]," - ",Tabella2[[#This Row],[SYLLABUS NO]])</f>
        <v>QATAR74 - FMS NVG01</v>
      </c>
      <c r="BV6921" t="s">
        <v>11931</v>
      </c>
    </row>
    <row r="6922" spans="1:74" hidden="1">
      <c r="A6922" s="103" t="s">
        <v>14170</v>
      </c>
      <c r="B6922" s="102">
        <v>45989</v>
      </c>
      <c r="C6922" s="104">
        <f>_xlfn.ISOWEEKNUM(Tabella2[[#This Row],[Date]])</f>
        <v>48</v>
      </c>
      <c r="D6922" s="104" t="s">
        <v>11710</v>
      </c>
      <c r="E6922" s="104" t="s">
        <v>284</v>
      </c>
      <c r="F6922" s="104">
        <v>95</v>
      </c>
      <c r="G6922" s="104" t="s">
        <v>257</v>
      </c>
      <c r="H6922" s="105">
        <v>12</v>
      </c>
      <c r="I6922" s="104" t="s">
        <v>258</v>
      </c>
      <c r="J6922" s="104"/>
      <c r="K6922" s="104" t="s">
        <v>80</v>
      </c>
      <c r="L6922" s="104" t="s">
        <v>259</v>
      </c>
      <c r="M6922" s="104" t="s">
        <v>276</v>
      </c>
      <c r="N6922" s="104"/>
      <c r="O6922" s="106"/>
      <c r="P6922" s="111" t="s">
        <v>14154</v>
      </c>
      <c r="Q6922" s="153" t="s">
        <v>336</v>
      </c>
      <c r="R6922" s="153" t="s">
        <v>337</v>
      </c>
      <c r="S6922" s="153">
        <f>Tabella2[[#This Row],[PLD STOP]]-Tabella2[[#This Row],[PLD START]]</f>
        <v>4.1666666666666685E-2</v>
      </c>
      <c r="T6922" s="153">
        <v>0.42083333333333334</v>
      </c>
      <c r="U6922" s="153">
        <v>0.46111111111111114</v>
      </c>
      <c r="V6922" s="153">
        <f>IF(ISBLANK(T6922),"",Tabella2[[#This Row],[ACT STOP]]-Tabella2[[#This Row],[ACT START]])</f>
        <v>4.0277777777777801E-2</v>
      </c>
      <c r="W6922" s="104" t="s">
        <v>92</v>
      </c>
      <c r="X6922" s="104" t="s">
        <v>91</v>
      </c>
      <c r="Y6922" s="110"/>
      <c r="Z6922" s="106"/>
      <c r="AA6922" s="104"/>
      <c r="AB6922" s="107"/>
      <c r="AC6922" s="72">
        <f>IF(OR(Tabella2[[#This Row],[OUTCOME]]="DCO",Tabella2[[#This Row],[OUTCOME]]="SDC"),1,0)</f>
        <v>1</v>
      </c>
      <c r="AH6922" s="70"/>
      <c r="AI6922" s="70"/>
      <c r="AJ6922">
        <f>IF(OR(Tabella2[[#This Row],[OUTCOME]]="DNCO", Tabella2[[#This Row],[OUTCOME]]="SDNC"),1,0)</f>
        <v>0</v>
      </c>
      <c r="AL6922" s="70"/>
      <c r="BM6922" s="135">
        <f>Tabella2[[#This Row],[ACT START]]</f>
        <v>0.42083333333333334</v>
      </c>
      <c r="BN6922" s="136">
        <f>Tabella2[[#This Row],[ACT STOP]]</f>
        <v>0.46111111111111114</v>
      </c>
      <c r="BO6922" s="101"/>
      <c r="BR6922" s="109" t="str">
        <f t="shared" si="131"/>
        <v>SH-25-6911</v>
      </c>
      <c r="BS6922" s="109" t="s">
        <v>266</v>
      </c>
      <c r="BT6922" t="str">
        <f>Tabella2[[#This Row],[OUTCOME]]</f>
        <v>DCO</v>
      </c>
      <c r="BU6922" t="str">
        <f>_xlfn.CONCAT(Tabella2[[#This Row],[NAME SP]],Tabella2[[#This Row],[ID SP]]," - ",Tabella2[[#This Row],[SYLLABUS NO]])</f>
        <v>IFTS95 - SD NIT0102</v>
      </c>
      <c r="BV6922" t="s">
        <v>11832</v>
      </c>
    </row>
    <row r="6923" spans="1:74" ht="31.5" hidden="1">
      <c r="A6923" s="103" t="s">
        <v>14171</v>
      </c>
      <c r="B6923" s="102">
        <v>45989</v>
      </c>
      <c r="C6923" s="104">
        <f>_xlfn.ISOWEEKNUM(Tabella2[[#This Row],[Date]])</f>
        <v>48</v>
      </c>
      <c r="D6923" s="104" t="s">
        <v>11710</v>
      </c>
      <c r="E6923" s="104" t="s">
        <v>284</v>
      </c>
      <c r="F6923" s="104">
        <v>96</v>
      </c>
      <c r="G6923" s="104" t="s">
        <v>257</v>
      </c>
      <c r="H6923" s="105">
        <v>32</v>
      </c>
      <c r="I6923" s="104" t="s">
        <v>258</v>
      </c>
      <c r="J6923" s="104"/>
      <c r="K6923" s="104" t="s">
        <v>81</v>
      </c>
      <c r="L6923" s="104" t="s">
        <v>259</v>
      </c>
      <c r="M6923" s="104" t="s">
        <v>276</v>
      </c>
      <c r="N6923" s="104"/>
      <c r="O6923" s="106"/>
      <c r="P6923" s="111" t="s">
        <v>14074</v>
      </c>
      <c r="Q6923" s="153" t="s">
        <v>336</v>
      </c>
      <c r="R6923" s="153" t="s">
        <v>337</v>
      </c>
      <c r="S6923" s="153">
        <f>Tabella2[[#This Row],[PLD STOP]]-Tabella2[[#This Row],[PLD START]]</f>
        <v>4.1666666666666685E-2</v>
      </c>
      <c r="T6923" s="153" t="s">
        <v>336</v>
      </c>
      <c r="U6923" s="153" t="s">
        <v>337</v>
      </c>
      <c r="V6923" s="153">
        <f>IF(ISBLANK(T6923),"",Tabella2[[#This Row],[ACT STOP]]-Tabella2[[#This Row],[ACT START]])</f>
        <v>4.1666666666666685E-2</v>
      </c>
      <c r="W6923" s="104" t="s">
        <v>92</v>
      </c>
      <c r="X6923" s="104" t="s">
        <v>91</v>
      </c>
      <c r="Y6923" s="110" t="s">
        <v>14223</v>
      </c>
      <c r="Z6923" s="106"/>
      <c r="AA6923" s="104"/>
      <c r="AB6923" s="107"/>
      <c r="AC6923" s="72">
        <f>IF(OR(Tabella2[[#This Row],[OUTCOME]]="DCO",Tabella2[[#This Row],[OUTCOME]]="SDC"),1,0)</f>
        <v>1</v>
      </c>
      <c r="AH6923" s="70"/>
      <c r="AI6923" s="70"/>
      <c r="AJ6923">
        <f>IF(OR(Tabella2[[#This Row],[OUTCOME]]="DNCO", Tabella2[[#This Row],[OUTCOME]]="SDNC"),1,0)</f>
        <v>0</v>
      </c>
      <c r="AL6923" s="70"/>
      <c r="BM6923" s="135" t="str">
        <f>Tabella2[[#This Row],[ACT START]]</f>
        <v>10:05</v>
      </c>
      <c r="BN6923" s="136" t="str">
        <f>Tabella2[[#This Row],[ACT STOP]]</f>
        <v>11:05</v>
      </c>
      <c r="BO6923" s="101"/>
      <c r="BR6923" s="109" t="str">
        <f t="shared" si="131"/>
        <v>SH-25-6912</v>
      </c>
      <c r="BS6923" s="109" t="s">
        <v>356</v>
      </c>
      <c r="BT6923" t="str">
        <f>Tabella2[[#This Row],[OUTCOME]]</f>
        <v>DCO</v>
      </c>
      <c r="BU6923" t="str">
        <f>_xlfn.CONCAT(Tabella2[[#This Row],[NAME SP]],Tabella2[[#This Row],[ID SP]]," - ",Tabella2[[#This Row],[SYLLABUS NO]])</f>
        <v>IFTS96 - SD NIT0101</v>
      </c>
      <c r="BV6923" t="s">
        <v>11851</v>
      </c>
    </row>
    <row r="6924" spans="1:74" hidden="1">
      <c r="A6924" s="103" t="s">
        <v>14172</v>
      </c>
      <c r="B6924" s="102">
        <v>45989</v>
      </c>
      <c r="C6924" s="104">
        <f>_xlfn.ISOWEEKNUM(Tabella2[[#This Row],[Date]])</f>
        <v>48</v>
      </c>
      <c r="D6924" s="104" t="s">
        <v>13295</v>
      </c>
      <c r="E6924" s="104" t="s">
        <v>284</v>
      </c>
      <c r="F6924" s="104">
        <v>112</v>
      </c>
      <c r="G6924" s="104" t="s">
        <v>257</v>
      </c>
      <c r="H6924" s="105">
        <v>31</v>
      </c>
      <c r="I6924" s="104"/>
      <c r="J6924" s="104" t="s">
        <v>258</v>
      </c>
      <c r="K6924" s="104" t="s">
        <v>77</v>
      </c>
      <c r="L6924" s="104" t="s">
        <v>259</v>
      </c>
      <c r="M6924" s="104" t="s">
        <v>14155</v>
      </c>
      <c r="N6924" s="104"/>
      <c r="O6924" s="106"/>
      <c r="P6924" s="111" t="s">
        <v>14626</v>
      </c>
      <c r="Q6924" s="153" t="s">
        <v>336</v>
      </c>
      <c r="R6924" s="153" t="s">
        <v>337</v>
      </c>
      <c r="S6924" s="153">
        <f>Tabella2[[#This Row],[PLD STOP]]-Tabella2[[#This Row],[PLD START]]</f>
        <v>4.1666666666666685E-2</v>
      </c>
      <c r="T6924" s="153">
        <v>0.4201388888888889</v>
      </c>
      <c r="U6924" s="153">
        <v>0.46180555555555558</v>
      </c>
      <c r="V6924" s="153">
        <f>IF(ISBLANK(T6924),"",Tabella2[[#This Row],[ACT STOP]]-Tabella2[[#This Row],[ACT START]])</f>
        <v>4.1666666666666685E-2</v>
      </c>
      <c r="W6924" s="104" t="s">
        <v>92</v>
      </c>
      <c r="X6924" s="104" t="s">
        <v>91</v>
      </c>
      <c r="Y6924" s="110" t="s">
        <v>14224</v>
      </c>
      <c r="Z6924" s="106"/>
      <c r="AA6924" s="104"/>
      <c r="AB6924" s="107"/>
      <c r="AC6924" s="72">
        <f>IF(OR(Tabella2[[#This Row],[OUTCOME]]="DCO",Tabella2[[#This Row],[OUTCOME]]="SDC"),1,0)</f>
        <v>1</v>
      </c>
      <c r="AH6924" s="70"/>
      <c r="AI6924" s="70"/>
      <c r="AJ6924">
        <f>IF(OR(Tabella2[[#This Row],[OUTCOME]]="DNCO", Tabella2[[#This Row],[OUTCOME]]="SDNC"),1,0)</f>
        <v>0</v>
      </c>
      <c r="AL6924" s="70"/>
      <c r="BM6924" s="135">
        <f>Tabella2[[#This Row],[ACT START]]</f>
        <v>0.4201388888888889</v>
      </c>
      <c r="BN6924" s="136">
        <f>Tabella2[[#This Row],[ACT STOP]]</f>
        <v>0.46180555555555558</v>
      </c>
      <c r="BO6924" s="101"/>
      <c r="BR6924" s="109" t="str">
        <f t="shared" si="131"/>
        <v>SH-25-6913</v>
      </c>
      <c r="BS6924" s="109" t="s">
        <v>345</v>
      </c>
      <c r="BT6924" t="str">
        <f>Tabella2[[#This Row],[OUTCOME]]</f>
        <v>DCO</v>
      </c>
      <c r="BU6924" t="str">
        <f>_xlfn.CONCAT(Tabella2[[#This Row],[NAME SP]],Tabella2[[#This Row],[ID SP]]," - ",Tabella2[[#This Row],[SYLLABUS NO]])</f>
        <v>IFTS112 - FMS CF01 CPL01</v>
      </c>
      <c r="BV6924" t="s">
        <v>13294</v>
      </c>
    </row>
    <row r="6925" spans="1:74" hidden="1">
      <c r="A6925" s="103" t="s">
        <v>14173</v>
      </c>
      <c r="B6925" s="102">
        <v>45989</v>
      </c>
      <c r="C6925" s="104">
        <f>_xlfn.ISOWEEKNUM(Tabella2[[#This Row],[Date]])</f>
        <v>48</v>
      </c>
      <c r="D6925" s="104" t="s">
        <v>6396</v>
      </c>
      <c r="E6925" s="104" t="s">
        <v>256</v>
      </c>
      <c r="F6925" s="104">
        <v>71</v>
      </c>
      <c r="G6925" s="104" t="s">
        <v>257</v>
      </c>
      <c r="H6925" s="105">
        <v>9</v>
      </c>
      <c r="I6925" s="104"/>
      <c r="J6925" s="104" t="s">
        <v>258</v>
      </c>
      <c r="K6925" s="104" t="s">
        <v>79</v>
      </c>
      <c r="L6925" s="104" t="s">
        <v>259</v>
      </c>
      <c r="M6925" s="104" t="s">
        <v>1846</v>
      </c>
      <c r="N6925" s="104"/>
      <c r="O6925" s="106"/>
      <c r="P6925" s="111" t="s">
        <v>1858</v>
      </c>
      <c r="Q6925" s="153" t="s">
        <v>349</v>
      </c>
      <c r="R6925" s="153" t="s">
        <v>350</v>
      </c>
      <c r="S6925" s="153">
        <f>Tabella2[[#This Row],[PLD STOP]]-Tabella2[[#This Row],[PLD START]]</f>
        <v>4.1666666666666685E-2</v>
      </c>
      <c r="T6925" s="153" t="s">
        <v>349</v>
      </c>
      <c r="U6925" s="153">
        <v>0.51388888888888895</v>
      </c>
      <c r="V6925" s="153">
        <f>IF(ISBLANK(T6925),"",Tabella2[[#This Row],[ACT STOP]]-Tabella2[[#This Row],[ACT START]])</f>
        <v>3.1250000000000056E-2</v>
      </c>
      <c r="W6925" s="104" t="s">
        <v>92</v>
      </c>
      <c r="X6925" s="104" t="s">
        <v>91</v>
      </c>
      <c r="Y6925" s="110"/>
      <c r="Z6925" s="106"/>
      <c r="AA6925" s="104"/>
      <c r="AB6925" s="107"/>
      <c r="AC6925" s="72">
        <f>IF(OR(Tabella2[[#This Row],[OUTCOME]]="DCO",Tabella2[[#This Row],[OUTCOME]]="SDC"),1,0)</f>
        <v>1</v>
      </c>
      <c r="AH6925" s="70"/>
      <c r="AI6925" s="70"/>
      <c r="AJ6925">
        <f>IF(OR(Tabella2[[#This Row],[OUTCOME]]="DNCO", Tabella2[[#This Row],[OUTCOME]]="SDNC"),1,0)</f>
        <v>0</v>
      </c>
      <c r="AL6925" s="70"/>
      <c r="BM6925" s="135" t="str">
        <f>Tabella2[[#This Row],[ACT START]]</f>
        <v>11:35</v>
      </c>
      <c r="BN6925" s="136">
        <f>Tabella2[[#This Row],[ACT STOP]]</f>
        <v>0.51388888888888895</v>
      </c>
      <c r="BO6925" s="101"/>
      <c r="BR6925" s="109" t="str">
        <f t="shared" si="131"/>
        <v>SH-25-6914</v>
      </c>
      <c r="BS6925" s="109" t="s">
        <v>318</v>
      </c>
      <c r="BT6925" t="str">
        <f>Tabella2[[#This Row],[OUTCOME]]</f>
        <v>DCO</v>
      </c>
      <c r="BU6925" t="str">
        <f>_xlfn.CONCAT(Tabella2[[#This Row],[NAME SP]],Tabella2[[#This Row],[ID SP]]," - ",Tabella2[[#This Row],[SYLLABUS NO]])</f>
        <v>QATAR71 - FMS AAR01</v>
      </c>
      <c r="BV6925" t="s">
        <v>12153</v>
      </c>
    </row>
    <row r="6926" spans="1:74" hidden="1">
      <c r="A6926" s="103" t="s">
        <v>14174</v>
      </c>
      <c r="B6926" s="102">
        <v>45989</v>
      </c>
      <c r="C6926" s="104">
        <f>_xlfn.ISOWEEKNUM(Tabella2[[#This Row],[Date]])</f>
        <v>48</v>
      </c>
      <c r="D6926" s="104" t="s">
        <v>6396</v>
      </c>
      <c r="E6926" s="104" t="s">
        <v>256</v>
      </c>
      <c r="F6926" s="104">
        <v>72</v>
      </c>
      <c r="G6926" s="104" t="s">
        <v>257</v>
      </c>
      <c r="H6926" s="105">
        <v>14</v>
      </c>
      <c r="I6926" s="104"/>
      <c r="J6926" s="104" t="s">
        <v>258</v>
      </c>
      <c r="K6926" s="104" t="s">
        <v>78</v>
      </c>
      <c r="L6926" s="104" t="s">
        <v>259</v>
      </c>
      <c r="M6926" s="104" t="s">
        <v>461</v>
      </c>
      <c r="N6926" s="104"/>
      <c r="O6926" s="106"/>
      <c r="P6926" s="111" t="s">
        <v>610</v>
      </c>
      <c r="Q6926" s="153" t="s">
        <v>349</v>
      </c>
      <c r="R6926" s="153" t="s">
        <v>350</v>
      </c>
      <c r="S6926" s="153">
        <f>Tabella2[[#This Row],[PLD STOP]]-Tabella2[[#This Row],[PLD START]]</f>
        <v>4.1666666666666685E-2</v>
      </c>
      <c r="T6926" s="153" t="s">
        <v>349</v>
      </c>
      <c r="U6926" s="153" t="s">
        <v>350</v>
      </c>
      <c r="V6926" s="153">
        <f>IF(ISBLANK(T6926),"",Tabella2[[#This Row],[ACT STOP]]-Tabella2[[#This Row],[ACT START]])</f>
        <v>4.1666666666666685E-2</v>
      </c>
      <c r="W6926" s="104" t="s">
        <v>92</v>
      </c>
      <c r="X6926" s="104" t="s">
        <v>91</v>
      </c>
      <c r="Y6926" s="110"/>
      <c r="Z6926" s="106"/>
      <c r="AA6926" s="104"/>
      <c r="AB6926" s="107"/>
      <c r="AC6926" s="72">
        <f>IF(OR(Tabella2[[#This Row],[OUTCOME]]="DCO",Tabella2[[#This Row],[OUTCOME]]="SDC"),1,0)</f>
        <v>1</v>
      </c>
      <c r="AH6926" s="70"/>
      <c r="AI6926" s="70"/>
      <c r="AJ6926">
        <f>IF(OR(Tabella2[[#This Row],[OUTCOME]]="DNCO", Tabella2[[#This Row],[OUTCOME]]="SDNC"),1,0)</f>
        <v>0</v>
      </c>
      <c r="AL6926" s="70"/>
      <c r="BM6926" s="135" t="str">
        <f>Tabella2[[#This Row],[ACT START]]</f>
        <v>11:35</v>
      </c>
      <c r="BN6926" s="136" t="str">
        <f>Tabella2[[#This Row],[ACT STOP]]</f>
        <v>12:35</v>
      </c>
      <c r="BO6926" s="101"/>
      <c r="BR6926" s="109" t="str">
        <f t="shared" si="131"/>
        <v>SH-25-6915</v>
      </c>
      <c r="BS6926" s="109" t="s">
        <v>372</v>
      </c>
      <c r="BT6926" t="str">
        <f>Tabella2[[#This Row],[OUTCOME]]</f>
        <v>DCO</v>
      </c>
      <c r="BU6926" t="str">
        <f>_xlfn.CONCAT(Tabella2[[#This Row],[NAME SP]],Tabella2[[#This Row],[ID SP]]," - ",Tabella2[[#This Row],[SYLLABUS NO]])</f>
        <v>QATAR72 - FMS CAS02</v>
      </c>
      <c r="BV6926" t="s">
        <v>11847</v>
      </c>
    </row>
    <row r="6927" spans="1:74" hidden="1">
      <c r="A6927" s="103" t="s">
        <v>14175</v>
      </c>
      <c r="B6927" s="102">
        <v>45989</v>
      </c>
      <c r="C6927" s="104">
        <f>_xlfn.ISOWEEKNUM(Tabella2[[#This Row],[Date]])</f>
        <v>48</v>
      </c>
      <c r="D6927" s="104" t="s">
        <v>763</v>
      </c>
      <c r="E6927" s="104" t="s">
        <v>256</v>
      </c>
      <c r="F6927" s="104">
        <v>65</v>
      </c>
      <c r="G6927" s="104" t="s">
        <v>257</v>
      </c>
      <c r="H6927" s="105">
        <v>5</v>
      </c>
      <c r="I6927" s="104"/>
      <c r="J6927" s="104" t="s">
        <v>258</v>
      </c>
      <c r="K6927" s="104" t="s">
        <v>83</v>
      </c>
      <c r="L6927" s="104" t="s">
        <v>299</v>
      </c>
      <c r="M6927" s="104" t="s">
        <v>361</v>
      </c>
      <c r="N6927" s="104"/>
      <c r="O6927" s="108" t="str">
        <f>A6928</f>
        <v>19333</v>
      </c>
      <c r="P6927" s="111" t="s">
        <v>2616</v>
      </c>
      <c r="Q6927" s="153" t="s">
        <v>349</v>
      </c>
      <c r="R6927" s="153" t="s">
        <v>350</v>
      </c>
      <c r="S6927" s="153">
        <f>Tabella2[[#This Row],[PLD STOP]]-Tabella2[[#This Row],[PLD START]]</f>
        <v>4.1666666666666685E-2</v>
      </c>
      <c r="T6927" s="153">
        <v>0.4826388888888889</v>
      </c>
      <c r="U6927" s="153">
        <v>0.52430555555555558</v>
      </c>
      <c r="V6927" s="153">
        <f>IF(ISBLANK(T6927),"",Tabella2[[#This Row],[ACT STOP]]-Tabella2[[#This Row],[ACT START]])</f>
        <v>4.1666666666666685E-2</v>
      </c>
      <c r="W6927" s="104" t="s">
        <v>92</v>
      </c>
      <c r="X6927" s="104" t="s">
        <v>91</v>
      </c>
      <c r="Y6927" s="110"/>
      <c r="Z6927" s="106"/>
      <c r="AA6927" s="104"/>
      <c r="AB6927" s="107"/>
      <c r="AC6927" s="72">
        <f>IF(OR(Tabella2[[#This Row],[OUTCOME]]="DCO",Tabella2[[#This Row],[OUTCOME]]="SDC"),1,0)</f>
        <v>1</v>
      </c>
      <c r="AH6927" s="70"/>
      <c r="AI6927" s="70"/>
      <c r="AJ6927">
        <f>IF(OR(Tabella2[[#This Row],[OUTCOME]]="DNCO", Tabella2[[#This Row],[OUTCOME]]="SDNC"),1,0)</f>
        <v>0</v>
      </c>
      <c r="AL6927" s="70"/>
      <c r="BM6927" s="135">
        <f>Tabella2[[#This Row],[ACT START]]</f>
        <v>0.4826388888888889</v>
      </c>
      <c r="BN6927" s="136">
        <f>Tabella2[[#This Row],[ACT STOP]]</f>
        <v>0.52430555555555558</v>
      </c>
      <c r="BO6927" s="101"/>
      <c r="BR6927" s="109" t="str">
        <f t="shared" si="131"/>
        <v>SH-25-6916</v>
      </c>
      <c r="BS6927" s="109" t="s">
        <v>416</v>
      </c>
      <c r="BT6927" t="str">
        <f>Tabella2[[#This Row],[OUTCOME]]</f>
        <v>DCO</v>
      </c>
      <c r="BU6927" t="str">
        <f>_xlfn.CONCAT(Tabella2[[#This Row],[NAME SP]],Tabella2[[#This Row],[ID SP]]," - ",Tabella2[[#This Row],[SYLLABUS NO]])</f>
        <v>QATAR65 - NET ARNG02</v>
      </c>
      <c r="BV6927" t="s">
        <v>11943</v>
      </c>
    </row>
    <row r="6928" spans="1:74" hidden="1">
      <c r="A6928" s="103" t="s">
        <v>14176</v>
      </c>
      <c r="B6928" s="102">
        <v>45989</v>
      </c>
      <c r="C6928" s="104">
        <f>_xlfn.ISOWEEKNUM(Tabella2[[#This Row],[Date]])</f>
        <v>48</v>
      </c>
      <c r="D6928" s="104" t="s">
        <v>195</v>
      </c>
      <c r="E6928" s="104" t="s">
        <v>298</v>
      </c>
      <c r="F6928" s="104"/>
      <c r="G6928" s="104" t="s">
        <v>284</v>
      </c>
      <c r="H6928" s="105">
        <v>22</v>
      </c>
      <c r="I6928" s="104"/>
      <c r="J6928" s="104" t="s">
        <v>258</v>
      </c>
      <c r="K6928" s="104" t="s">
        <v>80</v>
      </c>
      <c r="L6928" s="104" t="s">
        <v>299</v>
      </c>
      <c r="M6928" s="104" t="s">
        <v>361</v>
      </c>
      <c r="N6928" s="104"/>
      <c r="O6928" s="108" t="str">
        <f>A6927</f>
        <v>19332</v>
      </c>
      <c r="P6928" s="111" t="s">
        <v>300</v>
      </c>
      <c r="Q6928" s="153" t="s">
        <v>349</v>
      </c>
      <c r="R6928" s="153" t="s">
        <v>350</v>
      </c>
      <c r="S6928" s="153">
        <f>Tabella2[[#This Row],[PLD STOP]]-Tabella2[[#This Row],[PLD START]]</f>
        <v>4.1666666666666685E-2</v>
      </c>
      <c r="T6928" s="153">
        <v>0.4826388888888889</v>
      </c>
      <c r="U6928" s="153">
        <v>0.52430555555555558</v>
      </c>
      <c r="V6928" s="153">
        <f>IF(ISBLANK(T6928),"",Tabella2[[#This Row],[ACT STOP]]-Tabella2[[#This Row],[ACT START]])</f>
        <v>4.1666666666666685E-2</v>
      </c>
      <c r="W6928" s="104" t="s">
        <v>122</v>
      </c>
      <c r="X6928" s="104" t="s">
        <v>91</v>
      </c>
      <c r="Y6928" s="110"/>
      <c r="Z6928" s="106"/>
      <c r="AA6928" s="104"/>
      <c r="AB6928" s="107"/>
      <c r="AC6928" s="72">
        <f>IF(OR(Tabella2[[#This Row],[OUTCOME]]="DCO",Tabella2[[#This Row],[OUTCOME]]="SDC"),1,0)</f>
        <v>1</v>
      </c>
      <c r="AH6928" s="70"/>
      <c r="AI6928" s="70"/>
      <c r="AJ6928">
        <f>IF(OR(Tabella2[[#This Row],[OUTCOME]]="DNCO", Tabella2[[#This Row],[OUTCOME]]="SDNC"),1,0)</f>
        <v>0</v>
      </c>
      <c r="AL6928" s="70"/>
      <c r="BM6928" s="135">
        <f>Tabella2[[#This Row],[ACT START]]</f>
        <v>0.4826388888888889</v>
      </c>
      <c r="BN6928" s="136">
        <f>Tabella2[[#This Row],[ACT STOP]]</f>
        <v>0.52430555555555558</v>
      </c>
      <c r="BO6928" s="101"/>
      <c r="BR6928" s="109" t="str">
        <f t="shared" si="131"/>
        <v>SH-25-6917</v>
      </c>
      <c r="BS6928" s="109" t="s">
        <v>295</v>
      </c>
      <c r="BT6928" t="str">
        <f>Tabella2[[#This Row],[OUTCOME]]</f>
        <v>SDC</v>
      </c>
      <c r="BU6928" t="str">
        <f>_xlfn.CONCAT(Tabella2[[#This Row],[NAME SP]],Tabella2[[#This Row],[ID SP]]," - ",Tabella2[[#This Row],[SYLLABUS NO]])</f>
        <v>Support QATAR - SUPP</v>
      </c>
    </row>
    <row r="6929" spans="1:74" hidden="1">
      <c r="A6929" s="103" t="s">
        <v>14177</v>
      </c>
      <c r="B6929" s="102">
        <v>45989</v>
      </c>
      <c r="C6929" s="104">
        <f>_xlfn.ISOWEEKNUM(Tabella2[[#This Row],[Date]])</f>
        <v>48</v>
      </c>
      <c r="D6929" s="104" t="s">
        <v>13042</v>
      </c>
      <c r="E6929" s="104" t="s">
        <v>284</v>
      </c>
      <c r="F6929" s="104">
        <v>99</v>
      </c>
      <c r="G6929" s="104" t="s">
        <v>284</v>
      </c>
      <c r="H6929" s="105">
        <v>23</v>
      </c>
      <c r="I6929" s="104"/>
      <c r="J6929" s="104" t="s">
        <v>258</v>
      </c>
      <c r="K6929" s="104" t="s">
        <v>81</v>
      </c>
      <c r="L6929" s="104" t="s">
        <v>259</v>
      </c>
      <c r="M6929" s="104" t="s">
        <v>764</v>
      </c>
      <c r="N6929" s="104"/>
      <c r="O6929" s="106"/>
      <c r="P6929" s="111" t="s">
        <v>765</v>
      </c>
      <c r="Q6929" s="153" t="s">
        <v>349</v>
      </c>
      <c r="R6929" s="153" t="s">
        <v>350</v>
      </c>
      <c r="S6929" s="153">
        <f>Tabella2[[#This Row],[PLD STOP]]-Tabella2[[#This Row],[PLD START]]</f>
        <v>4.1666666666666685E-2</v>
      </c>
      <c r="T6929" s="153">
        <v>0.4826388888888889</v>
      </c>
      <c r="U6929" s="153">
        <v>0.52430555555555558</v>
      </c>
      <c r="V6929" s="153">
        <f>IF(ISBLANK(T6929),"",Tabella2[[#This Row],[ACT STOP]]-Tabella2[[#This Row],[ACT START]])</f>
        <v>4.1666666666666685E-2</v>
      </c>
      <c r="W6929" s="104" t="s">
        <v>92</v>
      </c>
      <c r="X6929" s="104" t="s">
        <v>91</v>
      </c>
      <c r="Y6929" s="110"/>
      <c r="Z6929" s="106"/>
      <c r="AA6929" s="104"/>
      <c r="AB6929" s="107"/>
      <c r="AC6929" s="72">
        <f>IF(OR(Tabella2[[#This Row],[OUTCOME]]="DCO",Tabella2[[#This Row],[OUTCOME]]="SDC"),1,0)</f>
        <v>1</v>
      </c>
      <c r="AH6929" s="70"/>
      <c r="AI6929" s="70"/>
      <c r="AJ6929">
        <f>IF(OR(Tabella2[[#This Row],[OUTCOME]]="DNCO", Tabella2[[#This Row],[OUTCOME]]="SDNC"),1,0)</f>
        <v>0</v>
      </c>
      <c r="AL6929" s="70"/>
      <c r="BM6929" s="135">
        <f>Tabella2[[#This Row],[ACT START]]</f>
        <v>0.4826388888888889</v>
      </c>
      <c r="BN6929" s="136">
        <f>Tabella2[[#This Row],[ACT STOP]]</f>
        <v>0.52430555555555558</v>
      </c>
      <c r="BO6929" s="101"/>
      <c r="BR6929" s="109" t="str">
        <f t="shared" si="131"/>
        <v>SH-25-6918</v>
      </c>
      <c r="BS6929" s="109" t="s">
        <v>358</v>
      </c>
      <c r="BT6929" t="str">
        <f>Tabella2[[#This Row],[OUTCOME]]</f>
        <v>DCO</v>
      </c>
      <c r="BU6929" t="str">
        <f>_xlfn.CONCAT(Tabella2[[#This Row],[NAME SP]],Tabella2[[#This Row],[ID SP]]," - ",Tabella2[[#This Row],[SYLLABUS NO]])</f>
        <v>IFTS99 - FMS CF02</v>
      </c>
      <c r="BV6929" t="s">
        <v>14029</v>
      </c>
    </row>
    <row r="6930" spans="1:74" hidden="1">
      <c r="A6930" s="103" t="s">
        <v>14178</v>
      </c>
      <c r="B6930" s="102">
        <v>45989</v>
      </c>
      <c r="C6930" s="104">
        <f>_xlfn.ISOWEEKNUM(Tabella2[[#This Row],[Date]])</f>
        <v>48</v>
      </c>
      <c r="D6930" s="104" t="s">
        <v>13042</v>
      </c>
      <c r="E6930" s="104" t="s">
        <v>284</v>
      </c>
      <c r="F6930" s="104">
        <v>98</v>
      </c>
      <c r="G6930" s="104" t="s">
        <v>257</v>
      </c>
      <c r="H6930" s="105">
        <v>10</v>
      </c>
      <c r="I6930" s="104"/>
      <c r="J6930" s="104" t="s">
        <v>258</v>
      </c>
      <c r="K6930" s="104" t="s">
        <v>77</v>
      </c>
      <c r="L6930" s="104" t="s">
        <v>259</v>
      </c>
      <c r="M6930" s="104" t="s">
        <v>764</v>
      </c>
      <c r="N6930" s="104"/>
      <c r="O6930" s="106"/>
      <c r="P6930" s="111" t="s">
        <v>765</v>
      </c>
      <c r="Q6930" s="153" t="s">
        <v>349</v>
      </c>
      <c r="R6930" s="153" t="s">
        <v>350</v>
      </c>
      <c r="S6930" s="153">
        <f>Tabella2[[#This Row],[PLD STOP]]-Tabella2[[#This Row],[PLD START]]</f>
        <v>4.1666666666666685E-2</v>
      </c>
      <c r="T6930" s="153">
        <v>0.4826388888888889</v>
      </c>
      <c r="U6930" s="153">
        <v>0.52430555555555558</v>
      </c>
      <c r="V6930" s="153">
        <f>IF(ISBLANK(T6930),"",Tabella2[[#This Row],[ACT STOP]]-Tabella2[[#This Row],[ACT START]])</f>
        <v>4.1666666666666685E-2</v>
      </c>
      <c r="W6930" s="104" t="s">
        <v>92</v>
      </c>
      <c r="X6930" s="104" t="s">
        <v>91</v>
      </c>
      <c r="Y6930" s="110"/>
      <c r="Z6930" s="106"/>
      <c r="AA6930" s="104"/>
      <c r="AB6930" s="107"/>
      <c r="AC6930" s="72">
        <f>IF(OR(Tabella2[[#This Row],[OUTCOME]]="DCO",Tabella2[[#This Row],[OUTCOME]]="SDC"),1,0)</f>
        <v>1</v>
      </c>
      <c r="AH6930" s="70"/>
      <c r="AI6930" s="70"/>
      <c r="AJ6930">
        <f>IF(OR(Tabella2[[#This Row],[OUTCOME]]="DNCO", Tabella2[[#This Row],[OUTCOME]]="SDNC"),1,0)</f>
        <v>0</v>
      </c>
      <c r="AL6930" s="70"/>
      <c r="BM6930" s="135">
        <f>Tabella2[[#This Row],[ACT START]]</f>
        <v>0.4826388888888889</v>
      </c>
      <c r="BN6930" s="136">
        <f>Tabella2[[#This Row],[ACT STOP]]</f>
        <v>0.52430555555555558</v>
      </c>
      <c r="BO6930" s="101"/>
      <c r="BR6930" s="109" t="str">
        <f t="shared" si="131"/>
        <v>SH-25-6919</v>
      </c>
      <c r="BS6930" s="109" t="s">
        <v>552</v>
      </c>
      <c r="BT6930" t="str">
        <f>Tabella2[[#This Row],[OUTCOME]]</f>
        <v>DCO</v>
      </c>
      <c r="BU6930" t="str">
        <f>_xlfn.CONCAT(Tabella2[[#This Row],[NAME SP]],Tabella2[[#This Row],[ID SP]]," - ",Tabella2[[#This Row],[SYLLABUS NO]])</f>
        <v>IFTS98 - FMS CF02</v>
      </c>
      <c r="BV6930" t="s">
        <v>14030</v>
      </c>
    </row>
    <row r="6931" spans="1:74" hidden="1">
      <c r="A6931" s="103" t="s">
        <v>14185</v>
      </c>
      <c r="B6931" s="102">
        <v>45988</v>
      </c>
      <c r="C6931" s="104">
        <f>_xlfn.ISOWEEKNUM(Tabella2[[#This Row],[Date]])</f>
        <v>48</v>
      </c>
      <c r="D6931" s="104" t="s">
        <v>9764</v>
      </c>
      <c r="E6931" s="104" t="s">
        <v>284</v>
      </c>
      <c r="F6931" s="104">
        <v>76</v>
      </c>
      <c r="G6931" s="104" t="s">
        <v>257</v>
      </c>
      <c r="H6931" s="105">
        <v>10</v>
      </c>
      <c r="I6931" s="104"/>
      <c r="J6931" s="104" t="s">
        <v>258</v>
      </c>
      <c r="K6931" s="104" t="s">
        <v>75</v>
      </c>
      <c r="L6931" s="104" t="s">
        <v>259</v>
      </c>
      <c r="M6931" s="104" t="s">
        <v>361</v>
      </c>
      <c r="N6931" s="104"/>
      <c r="O6931" s="106"/>
      <c r="P6931" s="111" t="s">
        <v>2684</v>
      </c>
      <c r="Q6931" s="153">
        <v>0.60763888888888884</v>
      </c>
      <c r="R6931" s="153">
        <v>0.64930555555555558</v>
      </c>
      <c r="S6931" s="153">
        <f>Tabella2[[#This Row],[PLD STOP]]-Tabella2[[#This Row],[PLD START]]</f>
        <v>4.1666666666666741E-2</v>
      </c>
      <c r="T6931" s="153">
        <v>0.61458333333333337</v>
      </c>
      <c r="U6931" s="153">
        <v>0.65625</v>
      </c>
      <c r="V6931" s="153">
        <f>IF(ISBLANK(T6931),"",Tabella2[[#This Row],[ACT STOP]]-Tabella2[[#This Row],[ACT START]])</f>
        <v>4.166666666666663E-2</v>
      </c>
      <c r="W6931" s="104" t="s">
        <v>92</v>
      </c>
      <c r="X6931" s="104" t="s">
        <v>91</v>
      </c>
      <c r="Y6931" s="110"/>
      <c r="Z6931" s="106"/>
      <c r="AA6931" s="104"/>
      <c r="AB6931" s="107"/>
      <c r="AC6931" s="72">
        <f>IF(OR(Tabella2[[#This Row],[OUTCOME]]="DCO",Tabella2[[#This Row],[OUTCOME]]="SDC"),1,0)</f>
        <v>1</v>
      </c>
      <c r="AH6931" s="70"/>
      <c r="AI6931" s="70"/>
      <c r="AJ6931">
        <f>IF(OR(Tabella2[[#This Row],[OUTCOME]]="DNCO", Tabella2[[#This Row],[OUTCOME]]="SDNC"),1,0)</f>
        <v>0</v>
      </c>
      <c r="AL6931" s="70"/>
      <c r="BL6931" t="s">
        <v>14184</v>
      </c>
      <c r="BM6931" s="135">
        <f>Tabella2[[#This Row],[ACT START]]</f>
        <v>0.61458333333333337</v>
      </c>
      <c r="BN6931" s="136">
        <f>Tabella2[[#This Row],[ACT STOP]]</f>
        <v>0.65625</v>
      </c>
      <c r="BO6931" s="101"/>
      <c r="BR6931" s="109" t="str">
        <f t="shared" si="131"/>
        <v>SH-25-6920</v>
      </c>
      <c r="BS6931" s="109"/>
      <c r="BT6931" t="str">
        <f>Tabella2[[#This Row],[OUTCOME]]</f>
        <v>DCO</v>
      </c>
      <c r="BU6931" t="str">
        <f>_xlfn.CONCAT(Tabella2[[#This Row],[NAME SP]],Tabella2[[#This Row],[ID SP]]," - ",Tabella2[[#This Row],[SYLLABUS NO]])</f>
        <v>IFTS76 - PT ERT02</v>
      </c>
    </row>
    <row r="6932" spans="1:74" hidden="1">
      <c r="A6932" s="103" t="s">
        <v>14186</v>
      </c>
      <c r="B6932" s="102">
        <v>45992</v>
      </c>
      <c r="C6932" s="104">
        <f>_xlfn.ISOWEEKNUM(Tabella2[[#This Row],[Date]])</f>
        <v>49</v>
      </c>
      <c r="D6932" s="104" t="s">
        <v>6396</v>
      </c>
      <c r="E6932" s="104" t="s">
        <v>256</v>
      </c>
      <c r="F6932" s="104">
        <v>71</v>
      </c>
      <c r="G6932" s="104" t="s">
        <v>257</v>
      </c>
      <c r="H6932" s="105">
        <v>13</v>
      </c>
      <c r="I6932" s="104"/>
      <c r="J6932" s="104" t="s">
        <v>258</v>
      </c>
      <c r="K6932" s="104" t="s">
        <v>79</v>
      </c>
      <c r="L6932" s="104" t="s">
        <v>259</v>
      </c>
      <c r="M6932" s="104" t="s">
        <v>260</v>
      </c>
      <c r="N6932" s="104"/>
      <c r="O6932" s="106"/>
      <c r="P6932" s="111" t="s">
        <v>1850</v>
      </c>
      <c r="Q6932" s="153" t="s">
        <v>307</v>
      </c>
      <c r="R6932" s="153" t="s">
        <v>308</v>
      </c>
      <c r="S6932" s="153">
        <f>Tabella2[[#This Row],[PLD STOP]]-Tabella2[[#This Row],[PLD START]]</f>
        <v>4.1666666666666685E-2</v>
      </c>
      <c r="T6932" s="153">
        <v>0.2951388888888889</v>
      </c>
      <c r="U6932" s="153">
        <v>0.33680555555555558</v>
      </c>
      <c r="V6932" s="153">
        <f>IF(ISBLANK(T6932),"",Tabella2[[#This Row],[ACT STOP]]-Tabella2[[#This Row],[ACT START]])</f>
        <v>4.1666666666666685E-2</v>
      </c>
      <c r="W6932" s="104" t="s">
        <v>92</v>
      </c>
      <c r="X6932" s="104" t="s">
        <v>91</v>
      </c>
      <c r="Y6932" s="110"/>
      <c r="Z6932" s="106"/>
      <c r="AA6932" s="104"/>
      <c r="AB6932" s="107"/>
      <c r="AC6932" s="72">
        <f>IF(OR(Tabella2[[#This Row],[OUTCOME]]="DCO",Tabella2[[#This Row],[OUTCOME]]="SDC"),1,0)</f>
        <v>1</v>
      </c>
      <c r="AH6932" s="70"/>
      <c r="AI6932" s="70"/>
      <c r="AJ6932">
        <f>IF(OR(Tabella2[[#This Row],[OUTCOME]]="DNCO", Tabella2[[#This Row],[OUTCOME]]="SDNC"),1,0)</f>
        <v>0</v>
      </c>
      <c r="AL6932" s="70"/>
      <c r="BM6932" s="135">
        <f>Tabella2[[#This Row],[ACT START]]</f>
        <v>0.2951388888888889</v>
      </c>
      <c r="BN6932" s="136">
        <f>Tabella2[[#This Row],[ACT STOP]]</f>
        <v>0.33680555555555558</v>
      </c>
      <c r="BO6932" s="101"/>
      <c r="BR6932" s="109" t="str">
        <f t="shared" si="131"/>
        <v>SH-25-6921</v>
      </c>
      <c r="BS6932" s="109" t="s">
        <v>427</v>
      </c>
      <c r="BT6932" t="str">
        <f>Tabella2[[#This Row],[OUTCOME]]</f>
        <v>DCO</v>
      </c>
      <c r="BU6932" t="str">
        <f>_xlfn.CONCAT(Tabella2[[#This Row],[NAME SP]],Tabella2[[#This Row],[ID SP]]," - ",Tabella2[[#This Row],[SYLLABUS NO]])</f>
        <v>QATAR71 - FMS NVG01</v>
      </c>
      <c r="BV6932" t="s">
        <v>12153</v>
      </c>
    </row>
    <row r="6933" spans="1:74" hidden="1">
      <c r="A6933" s="103" t="s">
        <v>14187</v>
      </c>
      <c r="B6933" s="102">
        <v>45992</v>
      </c>
      <c r="C6933" s="104">
        <f>_xlfn.ISOWEEKNUM(Tabella2[[#This Row],[Date]])</f>
        <v>49</v>
      </c>
      <c r="D6933" s="104" t="s">
        <v>13048</v>
      </c>
      <c r="E6933" s="104" t="s">
        <v>284</v>
      </c>
      <c r="F6933" s="104">
        <v>104</v>
      </c>
      <c r="G6933" s="104" t="s">
        <v>257</v>
      </c>
      <c r="H6933" s="105">
        <v>10</v>
      </c>
      <c r="I6933" s="104"/>
      <c r="J6933" s="104" t="s">
        <v>258</v>
      </c>
      <c r="K6933" s="104" t="s">
        <v>78</v>
      </c>
      <c r="L6933" s="104" t="s">
        <v>259</v>
      </c>
      <c r="M6933" s="104" t="s">
        <v>276</v>
      </c>
      <c r="N6933" s="104"/>
      <c r="O6933" s="106"/>
      <c r="P6933" s="111" t="s">
        <v>752</v>
      </c>
      <c r="Q6933" s="153" t="s">
        <v>307</v>
      </c>
      <c r="R6933" s="153" t="s">
        <v>308</v>
      </c>
      <c r="S6933" s="153">
        <f>Tabella2[[#This Row],[PLD STOP]]-Tabella2[[#This Row],[PLD START]]</f>
        <v>4.1666666666666685E-2</v>
      </c>
      <c r="T6933" s="153">
        <v>0.2951388888888889</v>
      </c>
      <c r="U6933" s="153">
        <v>0.33680555555555558</v>
      </c>
      <c r="V6933" s="153">
        <f>IF(ISBLANK(T6933),"",Tabella2[[#This Row],[ACT STOP]]-Tabella2[[#This Row],[ACT START]])</f>
        <v>4.1666666666666685E-2</v>
      </c>
      <c r="W6933" s="104" t="s">
        <v>92</v>
      </c>
      <c r="X6933" s="104" t="s">
        <v>91</v>
      </c>
      <c r="Y6933" s="110"/>
      <c r="Z6933" s="106"/>
      <c r="AA6933" s="104"/>
      <c r="AB6933" s="107"/>
      <c r="AC6933" s="72">
        <f>IF(OR(Tabella2[[#This Row],[OUTCOME]]="DCO",Tabella2[[#This Row],[OUTCOME]]="SDC"),1,0)</f>
        <v>1</v>
      </c>
      <c r="AH6933" s="70"/>
      <c r="AI6933" s="70"/>
      <c r="AJ6933">
        <f>IF(OR(Tabella2[[#This Row],[OUTCOME]]="DNCO", Tabella2[[#This Row],[OUTCOME]]="SDNC"),1,0)</f>
        <v>0</v>
      </c>
      <c r="AL6933" s="70"/>
      <c r="BM6933" s="135">
        <f>Tabella2[[#This Row],[ACT START]]</f>
        <v>0.2951388888888889</v>
      </c>
      <c r="BN6933" s="136">
        <f>Tabella2[[#This Row],[ACT STOP]]</f>
        <v>0.33680555555555558</v>
      </c>
      <c r="BO6933" s="101"/>
      <c r="BR6933" s="109" t="str">
        <f t="shared" si="131"/>
        <v>SH-25-6922</v>
      </c>
      <c r="BS6933" s="109" t="s">
        <v>552</v>
      </c>
      <c r="BT6933" t="str">
        <f>Tabella2[[#This Row],[OUTCOME]]</f>
        <v>DCO</v>
      </c>
      <c r="BU6933" t="str">
        <f>_xlfn.CONCAT(Tabella2[[#This Row],[NAME SP]],Tabella2[[#This Row],[ID SP]]," - ",Tabella2[[#This Row],[SYLLABUS NO]])</f>
        <v>IFTS104 - FMS CF01</v>
      </c>
      <c r="BV6933" t="s">
        <v>14017</v>
      </c>
    </row>
    <row r="6934" spans="1:74" hidden="1">
      <c r="A6934" s="103" t="s">
        <v>14188</v>
      </c>
      <c r="B6934" s="102">
        <v>45992</v>
      </c>
      <c r="C6934" s="104">
        <f>_xlfn.ISOWEEKNUM(Tabella2[[#This Row],[Date]])</f>
        <v>49</v>
      </c>
      <c r="D6934" s="104" t="s">
        <v>817</v>
      </c>
      <c r="E6934" s="104" t="s">
        <v>284</v>
      </c>
      <c r="F6934" s="104">
        <v>73</v>
      </c>
      <c r="G6934" s="104" t="s">
        <v>284</v>
      </c>
      <c r="H6934" s="105">
        <v>23</v>
      </c>
      <c r="I6934" s="104"/>
      <c r="J6934" s="104" t="s">
        <v>258</v>
      </c>
      <c r="K6934" s="104" t="s">
        <v>83</v>
      </c>
      <c r="L6934" s="104" t="s">
        <v>259</v>
      </c>
      <c r="M6934" s="104" t="s">
        <v>269</v>
      </c>
      <c r="N6934" s="104"/>
      <c r="O6934" s="106"/>
      <c r="P6934" s="111" t="s">
        <v>270</v>
      </c>
      <c r="Q6934" s="153" t="s">
        <v>307</v>
      </c>
      <c r="R6934" s="153" t="s">
        <v>308</v>
      </c>
      <c r="S6934" s="153">
        <f>Tabella2[[#This Row],[PLD STOP]]-Tabella2[[#This Row],[PLD START]]</f>
        <v>4.1666666666666685E-2</v>
      </c>
      <c r="T6934" s="153" t="s">
        <v>307</v>
      </c>
      <c r="U6934" s="153" t="s">
        <v>308</v>
      </c>
      <c r="V6934" s="153">
        <f>IF(ISBLANK(T6934),"",Tabella2[[#This Row],[ACT STOP]]-Tabella2[[#This Row],[ACT START]])</f>
        <v>4.1666666666666685E-2</v>
      </c>
      <c r="W6934" s="104" t="s">
        <v>92</v>
      </c>
      <c r="X6934" s="104" t="s">
        <v>91</v>
      </c>
      <c r="Y6934" s="110"/>
      <c r="Z6934" s="106"/>
      <c r="AA6934" s="104"/>
      <c r="AB6934" s="107"/>
      <c r="AC6934" s="72">
        <f>IF(OR(Tabella2[[#This Row],[OUTCOME]]="DCO",Tabella2[[#This Row],[OUTCOME]]="SDC"),1,0)</f>
        <v>1</v>
      </c>
      <c r="AH6934" s="70"/>
      <c r="AI6934" s="70"/>
      <c r="AJ6934">
        <f>IF(OR(Tabella2[[#This Row],[OUTCOME]]="DNCO", Tabella2[[#This Row],[OUTCOME]]="SDNC"),1,0)</f>
        <v>0</v>
      </c>
      <c r="AL6934" s="70"/>
      <c r="BM6934" s="135" t="str">
        <f>Tabella2[[#This Row],[ACT START]]</f>
        <v>07:05</v>
      </c>
      <c r="BN6934" s="136" t="str">
        <f>Tabella2[[#This Row],[ACT STOP]]</f>
        <v>08:05</v>
      </c>
      <c r="BO6934" s="101"/>
      <c r="BR6934" s="109" t="str">
        <f t="shared" si="131"/>
        <v>SH-25-6923</v>
      </c>
      <c r="BS6934" s="109" t="s">
        <v>358</v>
      </c>
      <c r="BT6934" t="str">
        <f>Tabella2[[#This Row],[OUTCOME]]</f>
        <v>DCO</v>
      </c>
      <c r="BU6934" t="str">
        <f>_xlfn.CONCAT(Tabella2[[#This Row],[NAME SP]],Tabella2[[#This Row],[ID SP]]," - ",Tabella2[[#This Row],[SYLLABUS NO]])</f>
        <v>IFTS73 - PT BVR02</v>
      </c>
      <c r="BV6934" t="s">
        <v>12008</v>
      </c>
    </row>
    <row r="6935" spans="1:74" hidden="1">
      <c r="A6935" s="103" t="s">
        <v>14189</v>
      </c>
      <c r="B6935" s="102">
        <v>45992</v>
      </c>
      <c r="C6935" s="104">
        <f>_xlfn.ISOWEEKNUM(Tabella2[[#This Row],[Date]])</f>
        <v>49</v>
      </c>
      <c r="D6935" s="104" t="s">
        <v>817</v>
      </c>
      <c r="E6935" s="104" t="s">
        <v>284</v>
      </c>
      <c r="F6935" s="104">
        <v>75</v>
      </c>
      <c r="G6935" s="104" t="s">
        <v>257</v>
      </c>
      <c r="H6935" s="105">
        <v>17</v>
      </c>
      <c r="I6935" s="104"/>
      <c r="J6935" s="104" t="s">
        <v>258</v>
      </c>
      <c r="K6935" s="104" t="s">
        <v>80</v>
      </c>
      <c r="L6935" s="104" t="s">
        <v>259</v>
      </c>
      <c r="M6935" s="104" t="s">
        <v>269</v>
      </c>
      <c r="N6935" s="104"/>
      <c r="O6935" s="106"/>
      <c r="P6935" s="111" t="s">
        <v>270</v>
      </c>
      <c r="Q6935" s="153" t="s">
        <v>307</v>
      </c>
      <c r="R6935" s="153" t="s">
        <v>308</v>
      </c>
      <c r="S6935" s="153">
        <f>Tabella2[[#This Row],[PLD STOP]]-Tabella2[[#This Row],[PLD START]]</f>
        <v>4.1666666666666685E-2</v>
      </c>
      <c r="T6935" s="153" t="s">
        <v>307</v>
      </c>
      <c r="U6935" s="153" t="s">
        <v>308</v>
      </c>
      <c r="V6935" s="153">
        <f>IF(ISBLANK(T6935),"",Tabella2[[#This Row],[ACT STOP]]-Tabella2[[#This Row],[ACT START]])</f>
        <v>4.1666666666666685E-2</v>
      </c>
      <c r="W6935" s="104" t="s">
        <v>92</v>
      </c>
      <c r="X6935" s="104" t="s">
        <v>91</v>
      </c>
      <c r="Y6935" s="110"/>
      <c r="Z6935" s="106"/>
      <c r="AA6935" s="104"/>
      <c r="AB6935" s="107"/>
      <c r="AC6935" s="72">
        <f>IF(OR(Tabella2[[#This Row],[OUTCOME]]="DCO",Tabella2[[#This Row],[OUTCOME]]="SDC"),1,0)</f>
        <v>1</v>
      </c>
      <c r="AH6935" s="70"/>
      <c r="AI6935" s="70"/>
      <c r="AJ6935">
        <f>IF(OR(Tabella2[[#This Row],[OUTCOME]]="DNCO", Tabella2[[#This Row],[OUTCOME]]="SDNC"),1,0)</f>
        <v>0</v>
      </c>
      <c r="AL6935" s="70"/>
      <c r="BM6935" s="135" t="str">
        <f>Tabella2[[#This Row],[ACT START]]</f>
        <v>07:05</v>
      </c>
      <c r="BN6935" s="136" t="str">
        <f>Tabella2[[#This Row],[ACT STOP]]</f>
        <v>08:05</v>
      </c>
      <c r="BO6935" s="101"/>
      <c r="BR6935" s="109" t="str">
        <f t="shared" ref="BR6935:BR6998" si="132">_xlfn.CONCAT(LEFT(BR6934,6),TEXT(RIGHT(BR6934,4)+1,"0000"))</f>
        <v>SH-25-6924</v>
      </c>
      <c r="BS6935" s="109" t="s">
        <v>393</v>
      </c>
      <c r="BT6935" t="str">
        <f>Tabella2[[#This Row],[OUTCOME]]</f>
        <v>DCO</v>
      </c>
      <c r="BU6935" t="str">
        <f>_xlfn.CONCAT(Tabella2[[#This Row],[NAME SP]],Tabella2[[#This Row],[ID SP]]," - ",Tabella2[[#This Row],[SYLLABUS NO]])</f>
        <v>IFTS75 - PT BVR02</v>
      </c>
      <c r="BV6935" t="s">
        <v>12078</v>
      </c>
    </row>
    <row r="6936" spans="1:74" hidden="1">
      <c r="A6936" s="103" t="s">
        <v>14190</v>
      </c>
      <c r="B6936" s="102">
        <v>45992</v>
      </c>
      <c r="C6936" s="104">
        <f>_xlfn.ISOWEEKNUM(Tabella2[[#This Row],[Date]])</f>
        <v>49</v>
      </c>
      <c r="D6936" s="104" t="s">
        <v>11710</v>
      </c>
      <c r="E6936" s="104" t="s">
        <v>284</v>
      </c>
      <c r="F6936" s="104">
        <v>89</v>
      </c>
      <c r="G6936" s="104" t="s">
        <v>284</v>
      </c>
      <c r="H6936" s="105">
        <v>22</v>
      </c>
      <c r="I6936" s="104" t="s">
        <v>258</v>
      </c>
      <c r="J6936" s="104"/>
      <c r="K6936" s="104" t="s">
        <v>81</v>
      </c>
      <c r="L6936" s="104" t="s">
        <v>259</v>
      </c>
      <c r="M6936" s="104" t="s">
        <v>276</v>
      </c>
      <c r="N6936" s="104"/>
      <c r="O6936" s="106"/>
      <c r="P6936" s="111" t="s">
        <v>14074</v>
      </c>
      <c r="Q6936" s="153" t="s">
        <v>307</v>
      </c>
      <c r="R6936" s="153" t="s">
        <v>308</v>
      </c>
      <c r="S6936" s="153">
        <f>Tabella2[[#This Row],[PLD STOP]]-Tabella2[[#This Row],[PLD START]]</f>
        <v>4.1666666666666685E-2</v>
      </c>
      <c r="T6936" s="153" t="s">
        <v>307</v>
      </c>
      <c r="U6936" s="153" t="s">
        <v>308</v>
      </c>
      <c r="V6936" s="153">
        <f>IF(ISBLANK(T6936),"",Tabella2[[#This Row],[ACT STOP]]-Tabella2[[#This Row],[ACT START]])</f>
        <v>4.1666666666666685E-2</v>
      </c>
      <c r="W6936" s="104" t="s">
        <v>92</v>
      </c>
      <c r="X6936" s="104" t="s">
        <v>91</v>
      </c>
      <c r="Y6936" s="110"/>
      <c r="Z6936" s="106"/>
      <c r="AA6936" s="104"/>
      <c r="AB6936" s="107"/>
      <c r="AC6936" s="72">
        <f>IF(OR(Tabella2[[#This Row],[OUTCOME]]="DCO",Tabella2[[#This Row],[OUTCOME]]="SDC"),1,0)</f>
        <v>1</v>
      </c>
      <c r="AH6936" s="70"/>
      <c r="AI6936" s="70"/>
      <c r="AJ6936">
        <f>IF(OR(Tabella2[[#This Row],[OUTCOME]]="DNCO", Tabella2[[#This Row],[OUTCOME]]="SDNC"),1,0)</f>
        <v>0</v>
      </c>
      <c r="AL6936" s="70"/>
      <c r="BM6936" s="135" t="str">
        <f>Tabella2[[#This Row],[ACT START]]</f>
        <v>07:05</v>
      </c>
      <c r="BN6936" s="136" t="str">
        <f>Tabella2[[#This Row],[ACT STOP]]</f>
        <v>08:05</v>
      </c>
      <c r="BO6936" s="101"/>
      <c r="BR6936" s="109" t="str">
        <f t="shared" si="132"/>
        <v>SH-25-6925</v>
      </c>
      <c r="BS6936" s="109" t="s">
        <v>295</v>
      </c>
      <c r="BT6936" t="str">
        <f>Tabella2[[#This Row],[OUTCOME]]</f>
        <v>DCO</v>
      </c>
      <c r="BU6936" t="str">
        <f>_xlfn.CONCAT(Tabella2[[#This Row],[NAME SP]],Tabella2[[#This Row],[ID SP]]," - ",Tabella2[[#This Row],[SYLLABUS NO]])</f>
        <v>IFTS89 - SD NIT0101</v>
      </c>
      <c r="BV6936" t="s">
        <v>11853</v>
      </c>
    </row>
    <row r="6937" spans="1:74" hidden="1">
      <c r="A6937" s="103" t="s">
        <v>14191</v>
      </c>
      <c r="B6937" s="102">
        <v>45992</v>
      </c>
      <c r="C6937" s="104">
        <f>_xlfn.ISOWEEKNUM(Tabella2[[#This Row],[Date]])</f>
        <v>49</v>
      </c>
      <c r="D6937" s="104" t="s">
        <v>13048</v>
      </c>
      <c r="E6937" s="104" t="s">
        <v>284</v>
      </c>
      <c r="F6937" s="104">
        <v>105</v>
      </c>
      <c r="G6937" s="104" t="s">
        <v>257</v>
      </c>
      <c r="H6937" s="105">
        <v>5</v>
      </c>
      <c r="I6937" s="104"/>
      <c r="J6937" s="104" t="s">
        <v>258</v>
      </c>
      <c r="K6937" s="104" t="s">
        <v>75</v>
      </c>
      <c r="L6937" s="104" t="s">
        <v>259</v>
      </c>
      <c r="M6937" s="104" t="s">
        <v>276</v>
      </c>
      <c r="N6937" s="104"/>
      <c r="O6937" s="106"/>
      <c r="P6937" s="111" t="s">
        <v>752</v>
      </c>
      <c r="Q6937" s="153" t="s">
        <v>307</v>
      </c>
      <c r="R6937" s="153" t="s">
        <v>308</v>
      </c>
      <c r="S6937" s="153">
        <f>Tabella2[[#This Row],[PLD STOP]]-Tabella2[[#This Row],[PLD START]]</f>
        <v>4.1666666666666685E-2</v>
      </c>
      <c r="T6937" s="153" t="s">
        <v>307</v>
      </c>
      <c r="U6937" s="153" t="s">
        <v>308</v>
      </c>
      <c r="V6937" s="153">
        <f>IF(ISBLANK(T6937),"",Tabella2[[#This Row],[ACT STOP]]-Tabella2[[#This Row],[ACT START]])</f>
        <v>4.1666666666666685E-2</v>
      </c>
      <c r="W6937" s="104" t="s">
        <v>92</v>
      </c>
      <c r="X6937" s="104" t="s">
        <v>91</v>
      </c>
      <c r="Y6937" s="110"/>
      <c r="Z6937" s="106"/>
      <c r="AA6937" s="104"/>
      <c r="AB6937" s="107"/>
      <c r="AC6937" s="72">
        <f>IF(OR(Tabella2[[#This Row],[OUTCOME]]="DCO",Tabella2[[#This Row],[OUTCOME]]="SDC"),1,0)</f>
        <v>1</v>
      </c>
      <c r="AH6937" s="70"/>
      <c r="AI6937" s="70"/>
      <c r="AJ6937">
        <f>IF(OR(Tabella2[[#This Row],[OUTCOME]]="DNCO", Tabella2[[#This Row],[OUTCOME]]="SDNC"),1,0)</f>
        <v>0</v>
      </c>
      <c r="AL6937" s="70"/>
      <c r="BM6937" s="135" t="str">
        <f>Tabella2[[#This Row],[ACT START]]</f>
        <v>07:05</v>
      </c>
      <c r="BN6937" s="136" t="str">
        <f>Tabella2[[#This Row],[ACT STOP]]</f>
        <v>08:05</v>
      </c>
      <c r="BO6937" s="101"/>
      <c r="BR6937" s="109" t="str">
        <f t="shared" si="132"/>
        <v>SH-25-6926</v>
      </c>
      <c r="BS6937" s="109" t="s">
        <v>416</v>
      </c>
      <c r="BT6937" t="str">
        <f>Tabella2[[#This Row],[OUTCOME]]</f>
        <v>DCO</v>
      </c>
      <c r="BU6937" t="str">
        <f>_xlfn.CONCAT(Tabella2[[#This Row],[NAME SP]],Tabella2[[#This Row],[ID SP]]," - ",Tabella2[[#This Row],[SYLLABUS NO]])</f>
        <v>IFTS105 - FMS CF01</v>
      </c>
      <c r="BV6937" t="s">
        <v>13049</v>
      </c>
    </row>
    <row r="6938" spans="1:74" hidden="1">
      <c r="A6938" s="103" t="s">
        <v>14192</v>
      </c>
      <c r="B6938" s="102">
        <v>45992</v>
      </c>
      <c r="C6938" s="104">
        <f>_xlfn.ISOWEEKNUM(Tabella2[[#This Row],[Date]])</f>
        <v>49</v>
      </c>
      <c r="D6938" s="104" t="s">
        <v>6396</v>
      </c>
      <c r="E6938" s="104" t="s">
        <v>256</v>
      </c>
      <c r="F6938" s="104">
        <v>73</v>
      </c>
      <c r="G6938" s="104" t="s">
        <v>257</v>
      </c>
      <c r="H6938" s="105">
        <v>9</v>
      </c>
      <c r="I6938" s="104"/>
      <c r="J6938" s="104" t="s">
        <v>258</v>
      </c>
      <c r="K6938" s="104" t="s">
        <v>79</v>
      </c>
      <c r="L6938" s="104" t="s">
        <v>299</v>
      </c>
      <c r="M6938" s="104" t="s">
        <v>260</v>
      </c>
      <c r="N6938" s="104"/>
      <c r="O6938" s="108" t="str">
        <f>A6939</f>
        <v>19344</v>
      </c>
      <c r="P6938" s="111" t="s">
        <v>575</v>
      </c>
      <c r="Q6938" s="153" t="s">
        <v>330</v>
      </c>
      <c r="R6938" s="153" t="s">
        <v>331</v>
      </c>
      <c r="S6938" s="153">
        <f>Tabella2[[#This Row],[PLD STOP]]-Tabella2[[#This Row],[PLD START]]</f>
        <v>4.1666666666666685E-2</v>
      </c>
      <c r="T6938" s="153">
        <v>0.3576388888888889</v>
      </c>
      <c r="U6938" s="153">
        <v>0.39930555555555558</v>
      </c>
      <c r="V6938" s="153">
        <f>IF(ISBLANK(T6938),"",Tabella2[[#This Row],[ACT STOP]]-Tabella2[[#This Row],[ACT START]])</f>
        <v>4.1666666666666685E-2</v>
      </c>
      <c r="W6938" s="104" t="s">
        <v>92</v>
      </c>
      <c r="X6938" s="104" t="s">
        <v>91</v>
      </c>
      <c r="Y6938" s="110"/>
      <c r="Z6938" s="106"/>
      <c r="AA6938" s="104"/>
      <c r="AB6938" s="107"/>
      <c r="AC6938" s="72">
        <f>IF(OR(Tabella2[[#This Row],[OUTCOME]]="DCO",Tabella2[[#This Row],[OUTCOME]]="SDC"),1,0)</f>
        <v>1</v>
      </c>
      <c r="AH6938" s="70"/>
      <c r="AI6938" s="70"/>
      <c r="AJ6938">
        <f>IF(OR(Tabella2[[#This Row],[OUTCOME]]="DNCO", Tabella2[[#This Row],[OUTCOME]]="SDNC"),1,0)</f>
        <v>0</v>
      </c>
      <c r="AL6938" s="70"/>
      <c r="BM6938" s="135">
        <f>Tabella2[[#This Row],[ACT START]]</f>
        <v>0.3576388888888889</v>
      </c>
      <c r="BN6938" s="136">
        <f>Tabella2[[#This Row],[ACT STOP]]</f>
        <v>0.39930555555555558</v>
      </c>
      <c r="BO6938" s="101"/>
      <c r="BR6938" s="109" t="str">
        <f t="shared" si="132"/>
        <v>SH-25-6927</v>
      </c>
      <c r="BS6938" s="109" t="s">
        <v>318</v>
      </c>
      <c r="BT6938" t="str">
        <f>Tabella2[[#This Row],[OUTCOME]]</f>
        <v>DCO</v>
      </c>
      <c r="BU6938" t="str">
        <f>_xlfn.CONCAT(Tabella2[[#This Row],[NAME SP]],Tabella2[[#This Row],[ID SP]]," - ",Tabella2[[#This Row],[SYLLABUS NO]])</f>
        <v>QATAR73 - NET BFFNVG01</v>
      </c>
      <c r="BV6938" t="s">
        <v>12012</v>
      </c>
    </row>
    <row r="6939" spans="1:74" hidden="1">
      <c r="A6939" s="103" t="s">
        <v>14193</v>
      </c>
      <c r="B6939" s="102">
        <v>45992</v>
      </c>
      <c r="C6939" s="104">
        <f>_xlfn.ISOWEEKNUM(Tabella2[[#This Row],[Date]])</f>
        <v>49</v>
      </c>
      <c r="D6939" s="104" t="s">
        <v>195</v>
      </c>
      <c r="E6939" s="104" t="s">
        <v>298</v>
      </c>
      <c r="F6939" s="104"/>
      <c r="G6939" s="104" t="s">
        <v>257</v>
      </c>
      <c r="H6939" s="105">
        <v>14</v>
      </c>
      <c r="I6939" s="104"/>
      <c r="J6939" s="104" t="s">
        <v>258</v>
      </c>
      <c r="K6939" s="104" t="s">
        <v>78</v>
      </c>
      <c r="L6939" s="104" t="s">
        <v>299</v>
      </c>
      <c r="M6939" s="104" t="s">
        <v>260</v>
      </c>
      <c r="N6939" s="104"/>
      <c r="O6939" s="108" t="str">
        <f>A6938</f>
        <v>19343</v>
      </c>
      <c r="P6939" s="111" t="s">
        <v>300</v>
      </c>
      <c r="Q6939" s="153" t="s">
        <v>330</v>
      </c>
      <c r="R6939" s="153" t="s">
        <v>331</v>
      </c>
      <c r="S6939" s="153">
        <f>Tabella2[[#This Row],[PLD STOP]]-Tabella2[[#This Row],[PLD START]]</f>
        <v>4.1666666666666685E-2</v>
      </c>
      <c r="T6939" s="153">
        <v>0.3576388888888889</v>
      </c>
      <c r="U6939" s="153">
        <v>0.39930555555555558</v>
      </c>
      <c r="V6939" s="153">
        <f>IF(ISBLANK(T6939),"",Tabella2[[#This Row],[ACT STOP]]-Tabella2[[#This Row],[ACT START]])</f>
        <v>4.1666666666666685E-2</v>
      </c>
      <c r="W6939" s="104" t="s">
        <v>122</v>
      </c>
      <c r="X6939" s="104" t="s">
        <v>91</v>
      </c>
      <c r="Y6939" s="110"/>
      <c r="Z6939" s="106"/>
      <c r="AA6939" s="104"/>
      <c r="AB6939" s="107"/>
      <c r="AC6939" s="72">
        <f>IF(OR(Tabella2[[#This Row],[OUTCOME]]="DCO",Tabella2[[#This Row],[OUTCOME]]="SDC"),1,0)</f>
        <v>1</v>
      </c>
      <c r="AH6939" s="70"/>
      <c r="AI6939" s="70"/>
      <c r="AJ6939">
        <f>IF(OR(Tabella2[[#This Row],[OUTCOME]]="DNCO", Tabella2[[#This Row],[OUTCOME]]="SDNC"),1,0)</f>
        <v>0</v>
      </c>
      <c r="AL6939" s="70"/>
      <c r="BM6939" s="135">
        <f>Tabella2[[#This Row],[ACT START]]</f>
        <v>0.3576388888888889</v>
      </c>
      <c r="BN6939" s="136">
        <f>Tabella2[[#This Row],[ACT STOP]]</f>
        <v>0.39930555555555558</v>
      </c>
      <c r="BO6939" s="101"/>
      <c r="BR6939" s="109" t="str">
        <f t="shared" si="132"/>
        <v>SH-25-6928</v>
      </c>
      <c r="BS6939" s="109" t="s">
        <v>372</v>
      </c>
      <c r="BT6939" t="str">
        <f>Tabella2[[#This Row],[OUTCOME]]</f>
        <v>SDC</v>
      </c>
      <c r="BU6939" t="str">
        <f>_xlfn.CONCAT(Tabella2[[#This Row],[NAME SP]],Tabella2[[#This Row],[ID SP]]," - ",Tabella2[[#This Row],[SYLLABUS NO]])</f>
        <v>Support QATAR - SUPP</v>
      </c>
    </row>
    <row r="6940" spans="1:74" hidden="1">
      <c r="A6940" s="103" t="s">
        <v>14194</v>
      </c>
      <c r="B6940" s="102">
        <v>45992</v>
      </c>
      <c r="C6940" s="104">
        <f>_xlfn.ISOWEEKNUM(Tabella2[[#This Row],[Date]])</f>
        <v>49</v>
      </c>
      <c r="D6940" s="104" t="s">
        <v>817</v>
      </c>
      <c r="E6940" s="104" t="s">
        <v>284</v>
      </c>
      <c r="F6940" s="104">
        <v>74</v>
      </c>
      <c r="G6940" s="104" t="s">
        <v>257</v>
      </c>
      <c r="H6940" s="105">
        <v>1</v>
      </c>
      <c r="I6940" s="104"/>
      <c r="J6940" s="104" t="s">
        <v>258</v>
      </c>
      <c r="K6940" s="104" t="s">
        <v>83</v>
      </c>
      <c r="L6940" s="104" t="s">
        <v>299</v>
      </c>
      <c r="M6940" s="104" t="s">
        <v>386</v>
      </c>
      <c r="N6940" s="104"/>
      <c r="O6940" s="108" t="str">
        <f>A6941</f>
        <v>19346</v>
      </c>
      <c r="P6940" s="111" t="s">
        <v>2075</v>
      </c>
      <c r="Q6940" s="153" t="s">
        <v>330</v>
      </c>
      <c r="R6940" s="153" t="s">
        <v>331</v>
      </c>
      <c r="S6940" s="153">
        <f>Tabella2[[#This Row],[PLD STOP]]-Tabella2[[#This Row],[PLD START]]</f>
        <v>4.1666666666666685E-2</v>
      </c>
      <c r="T6940" s="153" t="s">
        <v>330</v>
      </c>
      <c r="U6940" s="153" t="s">
        <v>331</v>
      </c>
      <c r="V6940" s="153">
        <f>IF(ISBLANK(T6940),"",Tabella2[[#This Row],[ACT STOP]]-Tabella2[[#This Row],[ACT START]])</f>
        <v>4.1666666666666685E-2</v>
      </c>
      <c r="W6940" s="104" t="s">
        <v>92</v>
      </c>
      <c r="X6940" s="104" t="s">
        <v>91</v>
      </c>
      <c r="Y6940" s="110" t="s">
        <v>14234</v>
      </c>
      <c r="Z6940" s="106"/>
      <c r="AA6940" s="104"/>
      <c r="AB6940" s="107"/>
      <c r="AC6940" s="72">
        <f>IF(OR(Tabella2[[#This Row],[OUTCOME]]="DCO",Tabella2[[#This Row],[OUTCOME]]="SDC"),1,0)</f>
        <v>1</v>
      </c>
      <c r="AH6940" s="70"/>
      <c r="AI6940" s="70"/>
      <c r="AJ6940">
        <f>IF(OR(Tabella2[[#This Row],[OUTCOME]]="DNCO", Tabella2[[#This Row],[OUTCOME]]="SDNC"),1,0)</f>
        <v>0</v>
      </c>
      <c r="AL6940" s="70"/>
      <c r="BM6940" s="135" t="str">
        <f>Tabella2[[#This Row],[ACT START]]</f>
        <v>08:35</v>
      </c>
      <c r="BN6940" s="136" t="str">
        <f>Tabella2[[#This Row],[ACT STOP]]</f>
        <v>09:35</v>
      </c>
      <c r="BO6940" s="101"/>
      <c r="BR6940" s="109" t="str">
        <f t="shared" si="132"/>
        <v>SH-25-6929</v>
      </c>
      <c r="BS6940" s="109" t="s">
        <v>332</v>
      </c>
      <c r="BT6940" t="str">
        <f>Tabella2[[#This Row],[OUTCOME]]</f>
        <v>DCO</v>
      </c>
      <c r="BU6940" t="str">
        <f>_xlfn.CONCAT(Tabella2[[#This Row],[NAME SP]],Tabella2[[#This Row],[ID SP]]," - ",Tabella2[[#This Row],[SYLLABUS NO]])</f>
        <v>IFTS74 - NET DCA01</v>
      </c>
      <c r="BV6940" t="s">
        <v>11990</v>
      </c>
    </row>
    <row r="6941" spans="1:74" hidden="1">
      <c r="A6941" s="103" t="s">
        <v>14195</v>
      </c>
      <c r="B6941" s="102">
        <v>45992</v>
      </c>
      <c r="C6941" s="104">
        <f>_xlfn.ISOWEEKNUM(Tabella2[[#This Row],[Date]])</f>
        <v>49</v>
      </c>
      <c r="D6941" s="104" t="s">
        <v>817</v>
      </c>
      <c r="E6941" s="104" t="s">
        <v>284</v>
      </c>
      <c r="F6941" s="104">
        <v>72</v>
      </c>
      <c r="G6941" s="104" t="s">
        <v>257</v>
      </c>
      <c r="H6941" s="105">
        <v>2</v>
      </c>
      <c r="I6941" s="104"/>
      <c r="J6941" s="104" t="s">
        <v>258</v>
      </c>
      <c r="K6941" s="104" t="s">
        <v>80</v>
      </c>
      <c r="L6941" s="104" t="s">
        <v>299</v>
      </c>
      <c r="M6941" s="104" t="s">
        <v>386</v>
      </c>
      <c r="N6941" s="104"/>
      <c r="O6941" s="108" t="str">
        <f>A6940</f>
        <v>19345</v>
      </c>
      <c r="P6941" s="111" t="s">
        <v>2075</v>
      </c>
      <c r="Q6941" s="153" t="s">
        <v>330</v>
      </c>
      <c r="R6941" s="153" t="s">
        <v>331</v>
      </c>
      <c r="S6941" s="153">
        <f>Tabella2[[#This Row],[PLD STOP]]-Tabella2[[#This Row],[PLD START]]</f>
        <v>4.1666666666666685E-2</v>
      </c>
      <c r="T6941" s="153" t="s">
        <v>330</v>
      </c>
      <c r="U6941" s="153" t="s">
        <v>331</v>
      </c>
      <c r="V6941" s="153">
        <f>IF(ISBLANK(T6941),"",Tabella2[[#This Row],[ACT STOP]]-Tabella2[[#This Row],[ACT START]])</f>
        <v>4.1666666666666685E-2</v>
      </c>
      <c r="W6941" s="104" t="s">
        <v>92</v>
      </c>
      <c r="X6941" s="104" t="s">
        <v>91</v>
      </c>
      <c r="Y6941" s="110" t="s">
        <v>14233</v>
      </c>
      <c r="Z6941" s="106"/>
      <c r="AA6941" s="104"/>
      <c r="AB6941" s="107"/>
      <c r="AC6941" s="72">
        <f>IF(OR(Tabella2[[#This Row],[OUTCOME]]="DCO",Tabella2[[#This Row],[OUTCOME]]="SDC"),1,0)</f>
        <v>1</v>
      </c>
      <c r="AH6941" s="70"/>
      <c r="AI6941" s="70"/>
      <c r="AJ6941">
        <f>IF(OR(Tabella2[[#This Row],[OUTCOME]]="DNCO", Tabella2[[#This Row],[OUTCOME]]="SDNC"),1,0)</f>
        <v>0</v>
      </c>
      <c r="AL6941" s="70"/>
      <c r="BM6941" s="135" t="str">
        <f>Tabella2[[#This Row],[ACT START]]</f>
        <v>08:35</v>
      </c>
      <c r="BN6941" s="136" t="str">
        <f>Tabella2[[#This Row],[ACT STOP]]</f>
        <v>09:35</v>
      </c>
      <c r="BO6941" s="101"/>
      <c r="BR6941" s="109" t="str">
        <f t="shared" si="132"/>
        <v>SH-25-6930</v>
      </c>
      <c r="BS6941" s="109" t="s">
        <v>368</v>
      </c>
      <c r="BT6941" t="str">
        <f>Tabella2[[#This Row],[OUTCOME]]</f>
        <v>DCO</v>
      </c>
      <c r="BU6941" t="str">
        <f>_xlfn.CONCAT(Tabella2[[#This Row],[NAME SP]],Tabella2[[#This Row],[ID SP]]," - ",Tabella2[[#This Row],[SYLLABUS NO]])</f>
        <v>IFTS72 - NET DCA01</v>
      </c>
      <c r="BV6941" t="s">
        <v>11975</v>
      </c>
    </row>
    <row r="6942" spans="1:74" hidden="1">
      <c r="A6942" s="103" t="s">
        <v>14196</v>
      </c>
      <c r="B6942" s="102">
        <v>45992</v>
      </c>
      <c r="C6942" s="104">
        <f>_xlfn.ISOWEEKNUM(Tabella2[[#This Row],[Date]])</f>
        <v>49</v>
      </c>
      <c r="D6942" s="104" t="s">
        <v>13048</v>
      </c>
      <c r="E6942" s="104" t="s">
        <v>284</v>
      </c>
      <c r="F6942" s="104">
        <v>106</v>
      </c>
      <c r="G6942" s="104" t="s">
        <v>284</v>
      </c>
      <c r="H6942" s="105">
        <v>9</v>
      </c>
      <c r="I6942" s="104"/>
      <c r="J6942" s="104" t="s">
        <v>258</v>
      </c>
      <c r="K6942" s="104" t="s">
        <v>81</v>
      </c>
      <c r="L6942" s="104" t="s">
        <v>259</v>
      </c>
      <c r="M6942" s="104" t="s">
        <v>276</v>
      </c>
      <c r="N6942" s="104"/>
      <c r="O6942" s="106"/>
      <c r="P6942" s="111" t="s">
        <v>752</v>
      </c>
      <c r="Q6942" s="153" t="s">
        <v>330</v>
      </c>
      <c r="R6942" s="153" t="s">
        <v>331</v>
      </c>
      <c r="S6942" s="153">
        <f>Tabella2[[#This Row],[PLD STOP]]-Tabella2[[#This Row],[PLD START]]</f>
        <v>4.1666666666666685E-2</v>
      </c>
      <c r="T6942" s="153" t="s">
        <v>330</v>
      </c>
      <c r="U6942" s="153" t="s">
        <v>331</v>
      </c>
      <c r="V6942" s="153">
        <f>IF(ISBLANK(T6942),"",Tabella2[[#This Row],[ACT STOP]]-Tabella2[[#This Row],[ACT START]])</f>
        <v>4.1666666666666685E-2</v>
      </c>
      <c r="W6942" s="104" t="s">
        <v>92</v>
      </c>
      <c r="X6942" s="104" t="s">
        <v>91</v>
      </c>
      <c r="Y6942" s="110" t="s">
        <v>14231</v>
      </c>
      <c r="Z6942" s="106"/>
      <c r="AA6942" s="104"/>
      <c r="AB6942" s="107"/>
      <c r="AC6942" s="72">
        <f>IF(OR(Tabella2[[#This Row],[OUTCOME]]="DCO",Tabella2[[#This Row],[OUTCOME]]="SDC"),1,0)</f>
        <v>1</v>
      </c>
      <c r="AH6942" s="70"/>
      <c r="AI6942" s="70"/>
      <c r="AJ6942">
        <f>IF(OR(Tabella2[[#This Row],[OUTCOME]]="DNCO", Tabella2[[#This Row],[OUTCOME]]="SDNC"),1,0)</f>
        <v>0</v>
      </c>
      <c r="AL6942" s="70"/>
      <c r="BM6942" s="135" t="str">
        <f>Tabella2[[#This Row],[ACT START]]</f>
        <v>08:35</v>
      </c>
      <c r="BN6942" s="136" t="str">
        <f>Tabella2[[#This Row],[ACT STOP]]</f>
        <v>09:35</v>
      </c>
      <c r="BO6942" s="101"/>
      <c r="BR6942" s="109" t="str">
        <f t="shared" si="132"/>
        <v>SH-25-6931</v>
      </c>
      <c r="BS6942" s="109" t="s">
        <v>339</v>
      </c>
      <c r="BT6942" t="str">
        <f>Tabella2[[#This Row],[OUTCOME]]</f>
        <v>DCO</v>
      </c>
      <c r="BU6942" t="str">
        <f>_xlfn.CONCAT(Tabella2[[#This Row],[NAME SP]],Tabella2[[#This Row],[ID SP]]," - ",Tabella2[[#This Row],[SYLLABUS NO]])</f>
        <v>IFTS106 - FMS CF01</v>
      </c>
      <c r="BV6942" t="s">
        <v>13050</v>
      </c>
    </row>
    <row r="6943" spans="1:74" hidden="1">
      <c r="A6943" s="103" t="s">
        <v>14197</v>
      </c>
      <c r="B6943" s="102">
        <v>45992</v>
      </c>
      <c r="C6943" s="104">
        <f>_xlfn.ISOWEEKNUM(Tabella2[[#This Row],[Date]])</f>
        <v>49</v>
      </c>
      <c r="D6943" s="104" t="s">
        <v>13048</v>
      </c>
      <c r="E6943" s="104" t="s">
        <v>284</v>
      </c>
      <c r="F6943" s="104">
        <v>107</v>
      </c>
      <c r="G6943" s="104" t="s">
        <v>257</v>
      </c>
      <c r="H6943" s="105">
        <v>12</v>
      </c>
      <c r="I6943" s="104"/>
      <c r="J6943" s="104" t="s">
        <v>258</v>
      </c>
      <c r="K6943" s="104" t="s">
        <v>77</v>
      </c>
      <c r="L6943" s="104" t="s">
        <v>259</v>
      </c>
      <c r="M6943" s="104" t="s">
        <v>276</v>
      </c>
      <c r="N6943" s="104"/>
      <c r="O6943" s="106"/>
      <c r="P6943" s="111" t="s">
        <v>752</v>
      </c>
      <c r="Q6943" s="153" t="s">
        <v>330</v>
      </c>
      <c r="R6943" s="153" t="s">
        <v>331</v>
      </c>
      <c r="S6943" s="153">
        <f>Tabella2[[#This Row],[PLD STOP]]-Tabella2[[#This Row],[PLD START]]</f>
        <v>4.1666666666666685E-2</v>
      </c>
      <c r="T6943" s="153" t="s">
        <v>336</v>
      </c>
      <c r="U6943" s="153" t="s">
        <v>337</v>
      </c>
      <c r="V6943" s="153">
        <f>IF(ISBLANK(T6943),"",Tabella2[[#This Row],[ACT STOP]]-Tabella2[[#This Row],[ACT START]])</f>
        <v>4.1666666666666685E-2</v>
      </c>
      <c r="W6943" s="104" t="s">
        <v>92</v>
      </c>
      <c r="X6943" s="104" t="s">
        <v>91</v>
      </c>
      <c r="Y6943" s="110"/>
      <c r="Z6943" s="106"/>
      <c r="AA6943" s="104"/>
      <c r="AB6943" s="107"/>
      <c r="AC6943" s="72">
        <f>IF(OR(Tabella2[[#This Row],[OUTCOME]]="DCO",Tabella2[[#This Row],[OUTCOME]]="SDC"),1,0)</f>
        <v>1</v>
      </c>
      <c r="AH6943" s="70"/>
      <c r="AI6943" s="70"/>
      <c r="AJ6943">
        <f>IF(OR(Tabella2[[#This Row],[OUTCOME]]="DNCO", Tabella2[[#This Row],[OUTCOME]]="SDNC"),1,0)</f>
        <v>0</v>
      </c>
      <c r="AL6943" s="70"/>
      <c r="BM6943" s="135" t="str">
        <f>Tabella2[[#This Row],[ACT START]]</f>
        <v>10:05</v>
      </c>
      <c r="BN6943" s="136" t="str">
        <f>Tabella2[[#This Row],[ACT STOP]]</f>
        <v>11:05</v>
      </c>
      <c r="BO6943" s="101"/>
      <c r="BR6943" s="109" t="str">
        <f t="shared" si="132"/>
        <v>SH-25-6932</v>
      </c>
      <c r="BS6943" s="109" t="s">
        <v>266</v>
      </c>
      <c r="BT6943" t="str">
        <f>Tabella2[[#This Row],[OUTCOME]]</f>
        <v>DCO</v>
      </c>
      <c r="BU6943" t="str">
        <f>_xlfn.CONCAT(Tabella2[[#This Row],[NAME SP]],Tabella2[[#This Row],[ID SP]]," - ",Tabella2[[#This Row],[SYLLABUS NO]])</f>
        <v>IFTS107 - FMS CF01</v>
      </c>
      <c r="BV6943" t="s">
        <v>13051</v>
      </c>
    </row>
    <row r="6944" spans="1:74" hidden="1">
      <c r="A6944" s="103" t="s">
        <v>14198</v>
      </c>
      <c r="B6944" s="102">
        <v>45992</v>
      </c>
      <c r="C6944" s="104">
        <f>_xlfn.ISOWEEKNUM(Tabella2[[#This Row],[Date]])</f>
        <v>49</v>
      </c>
      <c r="D6944" s="104" t="s">
        <v>6396</v>
      </c>
      <c r="E6944" s="104" t="s">
        <v>256</v>
      </c>
      <c r="F6944" s="104">
        <v>75</v>
      </c>
      <c r="G6944" s="104" t="s">
        <v>257</v>
      </c>
      <c r="H6944" s="105">
        <v>13</v>
      </c>
      <c r="I6944" s="104"/>
      <c r="J6944" s="104" t="s">
        <v>258</v>
      </c>
      <c r="K6944" s="104" t="s">
        <v>79</v>
      </c>
      <c r="L6944" s="104" t="s">
        <v>299</v>
      </c>
      <c r="M6944" s="104" t="s">
        <v>260</v>
      </c>
      <c r="N6944" s="104"/>
      <c r="O6944" s="108" t="str">
        <f>A6945</f>
        <v>19350</v>
      </c>
      <c r="P6944" s="111" t="s">
        <v>575</v>
      </c>
      <c r="Q6944" s="153" t="s">
        <v>336</v>
      </c>
      <c r="R6944" s="153" t="s">
        <v>337</v>
      </c>
      <c r="S6944" s="153">
        <f>Tabella2[[#This Row],[PLD STOP]]-Tabella2[[#This Row],[PLD START]]</f>
        <v>4.1666666666666685E-2</v>
      </c>
      <c r="T6944" s="153">
        <v>0.4201388888888889</v>
      </c>
      <c r="U6944" s="153">
        <v>0.46180555555555558</v>
      </c>
      <c r="V6944" s="153">
        <f>IF(ISBLANK(T6944),"",Tabella2[[#This Row],[ACT STOP]]-Tabella2[[#This Row],[ACT START]])</f>
        <v>4.1666666666666685E-2</v>
      </c>
      <c r="W6944" s="104" t="s">
        <v>92</v>
      </c>
      <c r="X6944" s="104" t="s">
        <v>91</v>
      </c>
      <c r="Y6944" s="110"/>
      <c r="Z6944" s="106"/>
      <c r="AA6944" s="104"/>
      <c r="AB6944" s="107"/>
      <c r="AC6944" s="72">
        <f>IF(OR(Tabella2[[#This Row],[OUTCOME]]="DCO",Tabella2[[#This Row],[OUTCOME]]="SDC"),1,0)</f>
        <v>1</v>
      </c>
      <c r="AH6944" s="70"/>
      <c r="AI6944" s="70"/>
      <c r="AJ6944">
        <f>IF(OR(Tabella2[[#This Row],[OUTCOME]]="DNCO", Tabella2[[#This Row],[OUTCOME]]="SDNC"),1,0)</f>
        <v>0</v>
      </c>
      <c r="AL6944" s="70"/>
      <c r="BM6944" s="135">
        <f>Tabella2[[#This Row],[ACT START]]</f>
        <v>0.4201388888888889</v>
      </c>
      <c r="BN6944" s="136">
        <f>Tabella2[[#This Row],[ACT STOP]]</f>
        <v>0.46180555555555558</v>
      </c>
      <c r="BO6944" s="101"/>
      <c r="BR6944" s="109" t="str">
        <f t="shared" si="132"/>
        <v>SH-25-6933</v>
      </c>
      <c r="BS6944" s="109" t="s">
        <v>427</v>
      </c>
      <c r="BT6944" t="str">
        <f>Tabella2[[#This Row],[OUTCOME]]</f>
        <v>DCO</v>
      </c>
      <c r="BU6944" t="str">
        <f>_xlfn.CONCAT(Tabella2[[#This Row],[NAME SP]],Tabella2[[#This Row],[ID SP]]," - ",Tabella2[[#This Row],[SYLLABUS NO]])</f>
        <v>QATAR75 - NET BFFNVG01</v>
      </c>
      <c r="BV6944" t="s">
        <v>11971</v>
      </c>
    </row>
    <row r="6945" spans="1:74" hidden="1">
      <c r="A6945" s="103" t="s">
        <v>14199</v>
      </c>
      <c r="B6945" s="102">
        <v>45992</v>
      </c>
      <c r="C6945" s="104">
        <f>_xlfn.ISOWEEKNUM(Tabella2[[#This Row],[Date]])</f>
        <v>49</v>
      </c>
      <c r="D6945" s="104" t="s">
        <v>195</v>
      </c>
      <c r="E6945" s="104" t="s">
        <v>298</v>
      </c>
      <c r="F6945" s="104"/>
      <c r="G6945" s="104" t="s">
        <v>284</v>
      </c>
      <c r="H6945" s="105">
        <v>22</v>
      </c>
      <c r="I6945" s="104"/>
      <c r="J6945" s="104" t="s">
        <v>258</v>
      </c>
      <c r="K6945" s="104" t="s">
        <v>78</v>
      </c>
      <c r="L6945" s="104" t="s">
        <v>299</v>
      </c>
      <c r="M6945" s="104" t="s">
        <v>260</v>
      </c>
      <c r="N6945" s="104"/>
      <c r="O6945" s="108" t="str">
        <f>A6944</f>
        <v>19349</v>
      </c>
      <c r="P6945" s="111" t="s">
        <v>300</v>
      </c>
      <c r="Q6945" s="153" t="s">
        <v>336</v>
      </c>
      <c r="R6945" s="153" t="s">
        <v>337</v>
      </c>
      <c r="S6945" s="153">
        <f>Tabella2[[#This Row],[PLD STOP]]-Tabella2[[#This Row],[PLD START]]</f>
        <v>4.1666666666666685E-2</v>
      </c>
      <c r="T6945" s="153">
        <v>0.4201388888888889</v>
      </c>
      <c r="U6945" s="153">
        <v>0.46180555555555558</v>
      </c>
      <c r="V6945" s="153">
        <f>IF(ISBLANK(T6945),"",Tabella2[[#This Row],[ACT STOP]]-Tabella2[[#This Row],[ACT START]])</f>
        <v>4.1666666666666685E-2</v>
      </c>
      <c r="W6945" s="104" t="s">
        <v>122</v>
      </c>
      <c r="X6945" s="104" t="s">
        <v>91</v>
      </c>
      <c r="Y6945" s="110"/>
      <c r="Z6945" s="106"/>
      <c r="AA6945" s="104"/>
      <c r="AB6945" s="107"/>
      <c r="AC6945" s="72">
        <f>IF(OR(Tabella2[[#This Row],[OUTCOME]]="DCO",Tabella2[[#This Row],[OUTCOME]]="SDC"),1,0)</f>
        <v>1</v>
      </c>
      <c r="AH6945" s="70"/>
      <c r="AI6945" s="70"/>
      <c r="AJ6945">
        <f>IF(OR(Tabella2[[#This Row],[OUTCOME]]="DNCO", Tabella2[[#This Row],[OUTCOME]]="SDNC"),1,0)</f>
        <v>0</v>
      </c>
      <c r="AL6945" s="70"/>
      <c r="BM6945" s="135">
        <f>Tabella2[[#This Row],[ACT START]]</f>
        <v>0.4201388888888889</v>
      </c>
      <c r="BN6945" s="136">
        <f>Tabella2[[#This Row],[ACT STOP]]</f>
        <v>0.46180555555555558</v>
      </c>
      <c r="BO6945" s="101"/>
      <c r="BR6945" s="109" t="str">
        <f t="shared" si="132"/>
        <v>SH-25-6934</v>
      </c>
      <c r="BS6945" s="109" t="s">
        <v>295</v>
      </c>
      <c r="BT6945" t="str">
        <f>Tabella2[[#This Row],[OUTCOME]]</f>
        <v>SDC</v>
      </c>
      <c r="BU6945" t="str">
        <f>_xlfn.CONCAT(Tabella2[[#This Row],[NAME SP]],Tabella2[[#This Row],[ID SP]]," - ",Tabella2[[#This Row],[SYLLABUS NO]])</f>
        <v>Support QATAR - SUPP</v>
      </c>
    </row>
    <row r="6946" spans="1:74" hidden="1">
      <c r="A6946" s="103" t="s">
        <v>14200</v>
      </c>
      <c r="B6946" s="102">
        <v>45992</v>
      </c>
      <c r="C6946" s="104">
        <f>_xlfn.ISOWEEKNUM(Tabella2[[#This Row],[Date]])</f>
        <v>49</v>
      </c>
      <c r="D6946" s="104" t="s">
        <v>13295</v>
      </c>
      <c r="E6946" s="104" t="s">
        <v>284</v>
      </c>
      <c r="F6946" s="104">
        <v>109</v>
      </c>
      <c r="G6946" s="104" t="s">
        <v>284</v>
      </c>
      <c r="H6946" s="105">
        <v>23</v>
      </c>
      <c r="I6946" s="104"/>
      <c r="J6946" s="104" t="s">
        <v>258</v>
      </c>
      <c r="K6946" s="104" t="s">
        <v>81</v>
      </c>
      <c r="L6946" s="104" t="s">
        <v>259</v>
      </c>
      <c r="M6946" s="104" t="s">
        <v>764</v>
      </c>
      <c r="N6946" s="104"/>
      <c r="O6946" s="106"/>
      <c r="P6946" s="111" t="s">
        <v>765</v>
      </c>
      <c r="Q6946" s="153" t="s">
        <v>336</v>
      </c>
      <c r="R6946" s="153" t="s">
        <v>337</v>
      </c>
      <c r="S6946" s="153">
        <f>Tabella2[[#This Row],[PLD STOP]]-Tabella2[[#This Row],[PLD START]]</f>
        <v>4.1666666666666685E-2</v>
      </c>
      <c r="T6946" s="153" t="s">
        <v>336</v>
      </c>
      <c r="U6946" s="153" t="s">
        <v>337</v>
      </c>
      <c r="V6946" s="153">
        <f>IF(ISBLANK(T6946),"",Tabella2[[#This Row],[ACT STOP]]-Tabella2[[#This Row],[ACT START]])</f>
        <v>4.1666666666666685E-2</v>
      </c>
      <c r="W6946" s="104" t="s">
        <v>92</v>
      </c>
      <c r="X6946" s="104" t="s">
        <v>91</v>
      </c>
      <c r="Y6946" s="110" t="s">
        <v>14232</v>
      </c>
      <c r="Z6946" s="106"/>
      <c r="AA6946" s="104"/>
      <c r="AB6946" s="107"/>
      <c r="AC6946" s="72">
        <f>IF(OR(Tabella2[[#This Row],[OUTCOME]]="DCO",Tabella2[[#This Row],[OUTCOME]]="SDC"),1,0)</f>
        <v>1</v>
      </c>
      <c r="AH6946" s="70"/>
      <c r="AI6946" s="70"/>
      <c r="AJ6946">
        <f>IF(OR(Tabella2[[#This Row],[OUTCOME]]="DNCO", Tabella2[[#This Row],[OUTCOME]]="SDNC"),1,0)</f>
        <v>0</v>
      </c>
      <c r="AL6946" s="70"/>
      <c r="BM6946" s="135" t="str">
        <f>Tabella2[[#This Row],[ACT START]]</f>
        <v>10:05</v>
      </c>
      <c r="BN6946" s="136" t="str">
        <f>Tabella2[[#This Row],[ACT STOP]]</f>
        <v>11:05</v>
      </c>
      <c r="BO6946" s="101"/>
      <c r="BR6946" s="109" t="str">
        <f t="shared" si="132"/>
        <v>SH-25-6935</v>
      </c>
      <c r="BS6946" s="109" t="s">
        <v>358</v>
      </c>
      <c r="BT6946" t="str">
        <f>Tabella2[[#This Row],[OUTCOME]]</f>
        <v>DCO</v>
      </c>
      <c r="BU6946" t="str">
        <f>_xlfn.CONCAT(Tabella2[[#This Row],[NAME SP]],Tabella2[[#This Row],[ID SP]]," - ",Tabella2[[#This Row],[SYLLABUS NO]])</f>
        <v>IFTS109 - FMS CF02</v>
      </c>
      <c r="BV6946" t="s">
        <v>14031</v>
      </c>
    </row>
    <row r="6947" spans="1:74" hidden="1">
      <c r="A6947" s="103" t="s">
        <v>14201</v>
      </c>
      <c r="B6947" s="102">
        <v>45992</v>
      </c>
      <c r="C6947" s="104">
        <f>_xlfn.ISOWEEKNUM(Tabella2[[#This Row],[Date]])</f>
        <v>49</v>
      </c>
      <c r="D6947" s="104" t="s">
        <v>11710</v>
      </c>
      <c r="E6947" s="104" t="s">
        <v>284</v>
      </c>
      <c r="F6947" s="104">
        <v>96</v>
      </c>
      <c r="G6947" s="104" t="s">
        <v>257</v>
      </c>
      <c r="H6947" s="105">
        <v>17</v>
      </c>
      <c r="I6947" s="104" t="s">
        <v>258</v>
      </c>
      <c r="J6947" s="104"/>
      <c r="K6947" s="104" t="s">
        <v>80</v>
      </c>
      <c r="L6947" s="104" t="s">
        <v>259</v>
      </c>
      <c r="M6947" s="104" t="s">
        <v>276</v>
      </c>
      <c r="N6947" s="104"/>
      <c r="O6947" s="106"/>
      <c r="P6947" s="111" t="s">
        <v>14154</v>
      </c>
      <c r="Q6947" s="153" t="s">
        <v>336</v>
      </c>
      <c r="R6947" s="153" t="s">
        <v>337</v>
      </c>
      <c r="S6947" s="153">
        <f>Tabella2[[#This Row],[PLD STOP]]-Tabella2[[#This Row],[PLD START]]</f>
        <v>4.1666666666666685E-2</v>
      </c>
      <c r="T6947" s="153" t="s">
        <v>336</v>
      </c>
      <c r="U6947" s="153" t="s">
        <v>337</v>
      </c>
      <c r="V6947" s="153">
        <f>IF(ISBLANK(T6947),"",Tabella2[[#This Row],[ACT STOP]]-Tabella2[[#This Row],[ACT START]])</f>
        <v>4.1666666666666685E-2</v>
      </c>
      <c r="W6947" s="104" t="s">
        <v>92</v>
      </c>
      <c r="X6947" s="104" t="s">
        <v>91</v>
      </c>
      <c r="Y6947" s="110"/>
      <c r="Z6947" s="106"/>
      <c r="AA6947" s="104"/>
      <c r="AB6947" s="107"/>
      <c r="AC6947" s="72">
        <f>IF(OR(Tabella2[[#This Row],[OUTCOME]]="DCO",Tabella2[[#This Row],[OUTCOME]]="SDC"),1,0)</f>
        <v>1</v>
      </c>
      <c r="AH6947" s="70"/>
      <c r="AI6947" s="70"/>
      <c r="AJ6947">
        <f>IF(OR(Tabella2[[#This Row],[OUTCOME]]="DNCO", Tabella2[[#This Row],[OUTCOME]]="SDNC"),1,0)</f>
        <v>0</v>
      </c>
      <c r="AL6947" s="70"/>
      <c r="BM6947" s="135" t="str">
        <f>Tabella2[[#This Row],[ACT START]]</f>
        <v>10:05</v>
      </c>
      <c r="BN6947" s="136" t="str">
        <f>Tabella2[[#This Row],[ACT STOP]]</f>
        <v>11:05</v>
      </c>
      <c r="BO6947" s="101"/>
      <c r="BR6947" s="109" t="str">
        <f t="shared" si="132"/>
        <v>SH-25-6936</v>
      </c>
      <c r="BS6947" s="109" t="s">
        <v>393</v>
      </c>
      <c r="BT6947" t="str">
        <f>Tabella2[[#This Row],[OUTCOME]]</f>
        <v>DCO</v>
      </c>
      <c r="BU6947" t="str">
        <f>_xlfn.CONCAT(Tabella2[[#This Row],[NAME SP]],Tabella2[[#This Row],[ID SP]]," - ",Tabella2[[#This Row],[SYLLABUS NO]])</f>
        <v>IFTS96 - SD NIT0102</v>
      </c>
      <c r="BV6947" t="s">
        <v>11851</v>
      </c>
    </row>
    <row r="6948" spans="1:74" hidden="1">
      <c r="A6948" s="103" t="s">
        <v>14202</v>
      </c>
      <c r="B6948" s="102">
        <v>45992</v>
      </c>
      <c r="C6948" s="104">
        <f>_xlfn.ISOWEEKNUM(Tabella2[[#This Row],[Date]])</f>
        <v>49</v>
      </c>
      <c r="D6948" s="104" t="s">
        <v>6396</v>
      </c>
      <c r="E6948" s="104" t="s">
        <v>256</v>
      </c>
      <c r="F6948" s="104">
        <v>72</v>
      </c>
      <c r="G6948" s="104" t="s">
        <v>257</v>
      </c>
      <c r="H6948" s="105">
        <v>5</v>
      </c>
      <c r="I6948" s="104"/>
      <c r="J6948" s="104" t="s">
        <v>258</v>
      </c>
      <c r="K6948" s="104" t="s">
        <v>83</v>
      </c>
      <c r="L6948" s="104" t="s">
        <v>259</v>
      </c>
      <c r="M6948" s="104" t="s">
        <v>260</v>
      </c>
      <c r="N6948" s="104"/>
      <c r="O6948" s="106"/>
      <c r="P6948" s="111" t="s">
        <v>1850</v>
      </c>
      <c r="Q6948" s="153" t="s">
        <v>336</v>
      </c>
      <c r="R6948" s="153" t="s">
        <v>337</v>
      </c>
      <c r="S6948" s="153">
        <f>Tabella2[[#This Row],[PLD STOP]]-Tabella2[[#This Row],[PLD START]]</f>
        <v>4.1666666666666685E-2</v>
      </c>
      <c r="T6948" s="153" t="s">
        <v>336</v>
      </c>
      <c r="U6948" s="153" t="s">
        <v>337</v>
      </c>
      <c r="V6948" s="153">
        <f>IF(ISBLANK(T6948),"",Tabella2[[#This Row],[ACT STOP]]-Tabella2[[#This Row],[ACT START]])</f>
        <v>4.1666666666666685E-2</v>
      </c>
      <c r="W6948" s="104" t="s">
        <v>92</v>
      </c>
      <c r="X6948" s="104" t="s">
        <v>91</v>
      </c>
      <c r="Y6948" s="110"/>
      <c r="Z6948" s="106"/>
      <c r="AA6948" s="104"/>
      <c r="AB6948" s="107"/>
      <c r="AC6948" s="72">
        <f>IF(OR(Tabella2[[#This Row],[OUTCOME]]="DCO",Tabella2[[#This Row],[OUTCOME]]="SDC"),1,0)</f>
        <v>1</v>
      </c>
      <c r="AH6948" s="70"/>
      <c r="AI6948" s="70"/>
      <c r="AJ6948">
        <f>IF(OR(Tabella2[[#This Row],[OUTCOME]]="DNCO", Tabella2[[#This Row],[OUTCOME]]="SDNC"),1,0)</f>
        <v>0</v>
      </c>
      <c r="AL6948" s="70"/>
      <c r="BM6948" s="135" t="str">
        <f>Tabella2[[#This Row],[ACT START]]</f>
        <v>10:05</v>
      </c>
      <c r="BN6948" s="136" t="str">
        <f>Tabella2[[#This Row],[ACT STOP]]</f>
        <v>11:05</v>
      </c>
      <c r="BO6948" s="101"/>
      <c r="BR6948" s="109" t="str">
        <f t="shared" si="132"/>
        <v>SH-25-6937</v>
      </c>
      <c r="BS6948" s="109" t="s">
        <v>416</v>
      </c>
      <c r="BT6948" t="str">
        <f>Tabella2[[#This Row],[OUTCOME]]</f>
        <v>DCO</v>
      </c>
      <c r="BU6948" t="str">
        <f>_xlfn.CONCAT(Tabella2[[#This Row],[NAME SP]],Tabella2[[#This Row],[ID SP]]," - ",Tabella2[[#This Row],[SYLLABUS NO]])</f>
        <v>QATAR72 - FMS NVG01</v>
      </c>
      <c r="BV6948" t="s">
        <v>11847</v>
      </c>
    </row>
    <row r="6949" spans="1:74" hidden="1">
      <c r="A6949" s="103" t="s">
        <v>14203</v>
      </c>
      <c r="B6949" s="102">
        <v>45992</v>
      </c>
      <c r="C6949" s="104">
        <f>_xlfn.ISOWEEKNUM(Tabella2[[#This Row],[Date]])</f>
        <v>49</v>
      </c>
      <c r="D6949" s="104" t="s">
        <v>13042</v>
      </c>
      <c r="E6949" s="104" t="s">
        <v>284</v>
      </c>
      <c r="F6949" s="104">
        <v>98</v>
      </c>
      <c r="G6949" s="104" t="s">
        <v>257</v>
      </c>
      <c r="H6949" s="105">
        <v>10</v>
      </c>
      <c r="I6949" s="104"/>
      <c r="J6949" s="104" t="s">
        <v>258</v>
      </c>
      <c r="K6949" s="104" t="s">
        <v>75</v>
      </c>
      <c r="L6949" s="104" t="s">
        <v>259</v>
      </c>
      <c r="M6949" s="104" t="s">
        <v>764</v>
      </c>
      <c r="N6949" s="104"/>
      <c r="O6949" s="106"/>
      <c r="P6949" s="111" t="s">
        <v>510</v>
      </c>
      <c r="Q6949" s="153" t="s">
        <v>336</v>
      </c>
      <c r="R6949" s="153" t="s">
        <v>337</v>
      </c>
      <c r="S6949" s="153">
        <f>Tabella2[[#This Row],[PLD STOP]]-Tabella2[[#This Row],[PLD START]]</f>
        <v>4.1666666666666685E-2</v>
      </c>
      <c r="T6949" s="153" t="s">
        <v>336</v>
      </c>
      <c r="U6949" s="153" t="s">
        <v>337</v>
      </c>
      <c r="V6949" s="153">
        <f>IF(ISBLANK(T6949),"",Tabella2[[#This Row],[ACT STOP]]-Tabella2[[#This Row],[ACT START]])</f>
        <v>4.1666666666666685E-2</v>
      </c>
      <c r="W6949" s="104" t="s">
        <v>92</v>
      </c>
      <c r="X6949" s="104" t="s">
        <v>91</v>
      </c>
      <c r="Y6949" s="110"/>
      <c r="Z6949" s="106"/>
      <c r="AA6949" s="104"/>
      <c r="AB6949" s="107"/>
      <c r="AC6949" s="72">
        <f>IF(OR(Tabella2[[#This Row],[OUTCOME]]="DCO",Tabella2[[#This Row],[OUTCOME]]="SDC"),1,0)</f>
        <v>1</v>
      </c>
      <c r="AH6949" s="70"/>
      <c r="AI6949" s="70"/>
      <c r="AJ6949">
        <f>IF(OR(Tabella2[[#This Row],[OUTCOME]]="DNCO", Tabella2[[#This Row],[OUTCOME]]="SDNC"),1,0)</f>
        <v>0</v>
      </c>
      <c r="AL6949" s="70"/>
      <c r="BM6949" s="135" t="str">
        <f>Tabella2[[#This Row],[ACT START]]</f>
        <v>10:05</v>
      </c>
      <c r="BN6949" s="136" t="str">
        <f>Tabella2[[#This Row],[ACT STOP]]</f>
        <v>11:05</v>
      </c>
      <c r="BO6949" s="101"/>
      <c r="BR6949" s="109" t="str">
        <f t="shared" si="132"/>
        <v>SH-25-6938</v>
      </c>
      <c r="BS6949" s="109" t="s">
        <v>552</v>
      </c>
      <c r="BT6949" t="str">
        <f>Tabella2[[#This Row],[OUTCOME]]</f>
        <v>DCO</v>
      </c>
      <c r="BU6949" t="str">
        <f>_xlfn.CONCAT(Tabella2[[#This Row],[NAME SP]],Tabella2[[#This Row],[ID SP]]," - ",Tabella2[[#This Row],[SYLLABUS NO]])</f>
        <v>IFTS98 - PT IF01</v>
      </c>
      <c r="BV6949" t="s">
        <v>14030</v>
      </c>
    </row>
    <row r="6950" spans="1:74" hidden="1">
      <c r="A6950" s="103" t="s">
        <v>14204</v>
      </c>
      <c r="B6950" s="102">
        <v>45992</v>
      </c>
      <c r="C6950" s="104">
        <f>_xlfn.ISOWEEKNUM(Tabella2[[#This Row],[Date]])</f>
        <v>49</v>
      </c>
      <c r="D6950" s="104" t="s">
        <v>817</v>
      </c>
      <c r="E6950" s="104" t="s">
        <v>284</v>
      </c>
      <c r="F6950" s="104">
        <v>73</v>
      </c>
      <c r="G6950" s="104" t="s">
        <v>257</v>
      </c>
      <c r="H6950" s="105">
        <v>1</v>
      </c>
      <c r="I6950" s="104"/>
      <c r="J6950" s="104" t="s">
        <v>258</v>
      </c>
      <c r="K6950" s="104" t="s">
        <v>79</v>
      </c>
      <c r="L6950" s="104" t="s">
        <v>299</v>
      </c>
      <c r="M6950" s="104" t="s">
        <v>386</v>
      </c>
      <c r="N6950" s="104"/>
      <c r="O6950" s="108" t="str">
        <f>A6951</f>
        <v>19356</v>
      </c>
      <c r="P6950" s="111" t="s">
        <v>391</v>
      </c>
      <c r="Q6950" s="153" t="s">
        <v>349</v>
      </c>
      <c r="R6950" s="153" t="s">
        <v>350</v>
      </c>
      <c r="S6950" s="153">
        <f>Tabella2[[#This Row],[PLD STOP]]-Tabella2[[#This Row],[PLD START]]</f>
        <v>4.1666666666666685E-2</v>
      </c>
      <c r="T6950" s="153">
        <v>0.4826388888888889</v>
      </c>
      <c r="U6950" s="153">
        <v>0.52430555555555558</v>
      </c>
      <c r="V6950" s="153">
        <f>IF(ISBLANK(T6950),"",Tabella2[[#This Row],[ACT STOP]]-Tabella2[[#This Row],[ACT START]])</f>
        <v>4.1666666666666685E-2</v>
      </c>
      <c r="W6950" s="104" t="s">
        <v>92</v>
      </c>
      <c r="X6950" s="104" t="s">
        <v>91</v>
      </c>
      <c r="Y6950" s="110"/>
      <c r="Z6950" s="106"/>
      <c r="AA6950" s="104"/>
      <c r="AB6950" s="107"/>
      <c r="AC6950" s="72">
        <f>IF(OR(Tabella2[[#This Row],[OUTCOME]]="DCO",Tabella2[[#This Row],[OUTCOME]]="SDC"),1,0)</f>
        <v>1</v>
      </c>
      <c r="AH6950" s="70"/>
      <c r="AI6950" s="70"/>
      <c r="AJ6950">
        <f>IF(OR(Tabella2[[#This Row],[OUTCOME]]="DNCO", Tabella2[[#This Row],[OUTCOME]]="SDNC"),1,0)</f>
        <v>0</v>
      </c>
      <c r="AL6950" s="70"/>
      <c r="BM6950" s="135">
        <f>Tabella2[[#This Row],[ACT START]]</f>
        <v>0.4826388888888889</v>
      </c>
      <c r="BN6950" s="136">
        <f>Tabella2[[#This Row],[ACT STOP]]</f>
        <v>0.52430555555555558</v>
      </c>
      <c r="BO6950" s="101"/>
      <c r="BR6950" s="109" t="str">
        <f t="shared" si="132"/>
        <v>SH-25-6939</v>
      </c>
      <c r="BS6950" s="109" t="s">
        <v>332</v>
      </c>
      <c r="BT6950" t="str">
        <f>Tabella2[[#This Row],[OUTCOME]]</f>
        <v>DCO</v>
      </c>
      <c r="BU6950" t="str">
        <f>_xlfn.CONCAT(Tabella2[[#This Row],[NAME SP]],Tabella2[[#This Row],[ID SP]]," - ",Tabella2[[#This Row],[SYLLABUS NO]])</f>
        <v>IFTS73 - NET QRA01</v>
      </c>
      <c r="BV6950" t="s">
        <v>12008</v>
      </c>
    </row>
    <row r="6951" spans="1:74" hidden="1">
      <c r="A6951" s="103" t="s">
        <v>14205</v>
      </c>
      <c r="B6951" s="102">
        <v>45992</v>
      </c>
      <c r="C6951" s="104">
        <f>_xlfn.ISOWEEKNUM(Tabella2[[#This Row],[Date]])</f>
        <v>49</v>
      </c>
      <c r="D6951" s="104" t="s">
        <v>817</v>
      </c>
      <c r="E6951" s="104" t="s">
        <v>284</v>
      </c>
      <c r="F6951" s="104">
        <v>75</v>
      </c>
      <c r="G6951" s="104" t="s">
        <v>257</v>
      </c>
      <c r="H6951" s="105">
        <v>2</v>
      </c>
      <c r="I6951" s="104"/>
      <c r="J6951" s="104" t="s">
        <v>258</v>
      </c>
      <c r="K6951" s="104" t="s">
        <v>78</v>
      </c>
      <c r="L6951" s="104" t="s">
        <v>299</v>
      </c>
      <c r="M6951" s="104" t="s">
        <v>386</v>
      </c>
      <c r="N6951" s="104"/>
      <c r="O6951" s="108" t="str">
        <f>A6950</f>
        <v>19355</v>
      </c>
      <c r="P6951" s="111" t="s">
        <v>391</v>
      </c>
      <c r="Q6951" s="153" t="s">
        <v>349</v>
      </c>
      <c r="R6951" s="153" t="s">
        <v>350</v>
      </c>
      <c r="S6951" s="153">
        <f>Tabella2[[#This Row],[PLD STOP]]-Tabella2[[#This Row],[PLD START]]</f>
        <v>4.1666666666666685E-2</v>
      </c>
      <c r="T6951" s="153">
        <v>0.4826388888888889</v>
      </c>
      <c r="U6951" s="153">
        <v>0.52430555555555558</v>
      </c>
      <c r="V6951" s="153">
        <f>IF(ISBLANK(T6951),"",Tabella2[[#This Row],[ACT STOP]]-Tabella2[[#This Row],[ACT START]])</f>
        <v>4.1666666666666685E-2</v>
      </c>
      <c r="W6951" s="104" t="s">
        <v>92</v>
      </c>
      <c r="X6951" s="104" t="s">
        <v>91</v>
      </c>
      <c r="Y6951" s="110"/>
      <c r="Z6951" s="106"/>
      <c r="AA6951" s="104"/>
      <c r="AB6951" s="107"/>
      <c r="AC6951" s="72">
        <f>IF(OR(Tabella2[[#This Row],[OUTCOME]]="DCO",Tabella2[[#This Row],[OUTCOME]]="SDC"),1,0)</f>
        <v>1</v>
      </c>
      <c r="AH6951" s="70"/>
      <c r="AI6951" s="70"/>
      <c r="AJ6951">
        <f>IF(OR(Tabella2[[#This Row],[OUTCOME]]="DNCO", Tabella2[[#This Row],[OUTCOME]]="SDNC"),1,0)</f>
        <v>0</v>
      </c>
      <c r="AL6951" s="70"/>
      <c r="BM6951" s="135">
        <f>Tabella2[[#This Row],[ACT START]]</f>
        <v>0.4826388888888889</v>
      </c>
      <c r="BN6951" s="136">
        <f>Tabella2[[#This Row],[ACT STOP]]</f>
        <v>0.52430555555555558</v>
      </c>
      <c r="BO6951" s="101"/>
      <c r="BR6951" s="109" t="str">
        <f t="shared" si="132"/>
        <v>SH-25-6940</v>
      </c>
      <c r="BS6951" s="109" t="s">
        <v>368</v>
      </c>
      <c r="BT6951" t="str">
        <f>Tabella2[[#This Row],[OUTCOME]]</f>
        <v>DCO</v>
      </c>
      <c r="BU6951" t="str">
        <f>_xlfn.CONCAT(Tabella2[[#This Row],[NAME SP]],Tabella2[[#This Row],[ID SP]]," - ",Tabella2[[#This Row],[SYLLABUS NO]])</f>
        <v>IFTS75 - NET QRA01</v>
      </c>
      <c r="BV6951" t="s">
        <v>12078</v>
      </c>
    </row>
    <row r="6952" spans="1:74" hidden="1">
      <c r="A6952" s="103" t="s">
        <v>14206</v>
      </c>
      <c r="B6952" s="102">
        <v>45992</v>
      </c>
      <c r="C6952" s="104">
        <f>_xlfn.ISOWEEKNUM(Tabella2[[#This Row],[Date]])</f>
        <v>49</v>
      </c>
      <c r="D6952" s="104" t="s">
        <v>11710</v>
      </c>
      <c r="E6952" s="104" t="s">
        <v>284</v>
      </c>
      <c r="F6952" s="104">
        <v>97</v>
      </c>
      <c r="G6952" s="104" t="s">
        <v>284</v>
      </c>
      <c r="H6952" s="105">
        <v>9</v>
      </c>
      <c r="I6952" s="104" t="s">
        <v>258</v>
      </c>
      <c r="J6952" s="104"/>
      <c r="K6952" s="104" t="s">
        <v>83</v>
      </c>
      <c r="L6952" s="104" t="s">
        <v>259</v>
      </c>
      <c r="M6952" s="104" t="s">
        <v>276</v>
      </c>
      <c r="N6952" s="104"/>
      <c r="O6952" s="106"/>
      <c r="P6952" s="111" t="s">
        <v>14154</v>
      </c>
      <c r="Q6952" s="153" t="s">
        <v>349</v>
      </c>
      <c r="R6952" s="153" t="s">
        <v>350</v>
      </c>
      <c r="S6952" s="153">
        <f>Tabella2[[#This Row],[PLD STOP]]-Tabella2[[#This Row],[PLD START]]</f>
        <v>4.1666666666666685E-2</v>
      </c>
      <c r="T6952" s="153" t="s">
        <v>349</v>
      </c>
      <c r="U6952" s="153" t="s">
        <v>350</v>
      </c>
      <c r="V6952" s="153">
        <f>IF(ISBLANK(T6952),"",Tabella2[[#This Row],[ACT STOP]]-Tabella2[[#This Row],[ACT START]])</f>
        <v>4.1666666666666685E-2</v>
      </c>
      <c r="W6952" s="104" t="s">
        <v>92</v>
      </c>
      <c r="X6952" s="104" t="s">
        <v>91</v>
      </c>
      <c r="Y6952" s="110"/>
      <c r="Z6952" s="106"/>
      <c r="AA6952" s="104"/>
      <c r="AB6952" s="107"/>
      <c r="AC6952" s="72">
        <f>IF(OR(Tabella2[[#This Row],[OUTCOME]]="DCO",Tabella2[[#This Row],[OUTCOME]]="SDC"),1,0)</f>
        <v>1</v>
      </c>
      <c r="AH6952" s="70"/>
      <c r="AI6952" s="70"/>
      <c r="AJ6952">
        <f>IF(OR(Tabella2[[#This Row],[OUTCOME]]="DNCO", Tabella2[[#This Row],[OUTCOME]]="SDNC"),1,0)</f>
        <v>0</v>
      </c>
      <c r="AL6952" s="70"/>
      <c r="BM6952" s="135" t="str">
        <f>Tabella2[[#This Row],[ACT START]]</f>
        <v>11:35</v>
      </c>
      <c r="BN6952" s="136" t="str">
        <f>Tabella2[[#This Row],[ACT STOP]]</f>
        <v>12:35</v>
      </c>
      <c r="BO6952" s="101"/>
      <c r="BR6952" s="109" t="str">
        <f t="shared" si="132"/>
        <v>SH-25-6941</v>
      </c>
      <c r="BS6952" s="109" t="s">
        <v>339</v>
      </c>
      <c r="BT6952" t="str">
        <f>Tabella2[[#This Row],[OUTCOME]]</f>
        <v>DCO</v>
      </c>
      <c r="BU6952" t="str">
        <f>_xlfn.CONCAT(Tabella2[[#This Row],[NAME SP]],Tabella2[[#This Row],[ID SP]]," - ",Tabella2[[#This Row],[SYLLABUS NO]])</f>
        <v>IFTS97 - SD NIT0102</v>
      </c>
      <c r="BV6952" t="s">
        <v>11849</v>
      </c>
    </row>
    <row r="6953" spans="1:74" hidden="1">
      <c r="A6953" s="103" t="s">
        <v>14207</v>
      </c>
      <c r="B6953" s="102">
        <v>45992</v>
      </c>
      <c r="C6953" s="104">
        <f>_xlfn.ISOWEEKNUM(Tabella2[[#This Row],[Date]])</f>
        <v>49</v>
      </c>
      <c r="D6953" s="104" t="s">
        <v>13295</v>
      </c>
      <c r="E6953" s="104" t="s">
        <v>284</v>
      </c>
      <c r="F6953" s="104">
        <v>111</v>
      </c>
      <c r="G6953" s="104" t="s">
        <v>257</v>
      </c>
      <c r="H6953" s="105">
        <v>14</v>
      </c>
      <c r="I6953" s="104"/>
      <c r="J6953" s="104" t="s">
        <v>258</v>
      </c>
      <c r="K6953" s="104" t="s">
        <v>80</v>
      </c>
      <c r="L6953" s="104" t="s">
        <v>259</v>
      </c>
      <c r="M6953" s="104" t="s">
        <v>764</v>
      </c>
      <c r="N6953" s="104"/>
      <c r="O6953" s="106"/>
      <c r="P6953" s="111" t="s">
        <v>765</v>
      </c>
      <c r="Q6953" s="153" t="s">
        <v>349</v>
      </c>
      <c r="R6953" s="153" t="s">
        <v>350</v>
      </c>
      <c r="S6953" s="153">
        <f>Tabella2[[#This Row],[PLD STOP]]-Tabella2[[#This Row],[PLD START]]</f>
        <v>4.1666666666666685E-2</v>
      </c>
      <c r="T6953" s="153" t="s">
        <v>349</v>
      </c>
      <c r="U6953" s="153" t="s">
        <v>350</v>
      </c>
      <c r="V6953" s="153">
        <f>IF(ISBLANK(T6953),"",Tabella2[[#This Row],[ACT STOP]]-Tabella2[[#This Row],[ACT START]])</f>
        <v>4.1666666666666685E-2</v>
      </c>
      <c r="W6953" s="104" t="s">
        <v>92</v>
      </c>
      <c r="X6953" s="104" t="s">
        <v>91</v>
      </c>
      <c r="Y6953" s="110"/>
      <c r="Z6953" s="106"/>
      <c r="AA6953" s="104"/>
      <c r="AB6953" s="107"/>
      <c r="AC6953" s="72">
        <f>IF(OR(Tabella2[[#This Row],[OUTCOME]]="DCO",Tabella2[[#This Row],[OUTCOME]]="SDC"),1,0)</f>
        <v>1</v>
      </c>
      <c r="AH6953" s="70"/>
      <c r="AI6953" s="70"/>
      <c r="AJ6953">
        <f>IF(OR(Tabella2[[#This Row],[OUTCOME]]="DNCO", Tabella2[[#This Row],[OUTCOME]]="SDNC"),1,0)</f>
        <v>0</v>
      </c>
      <c r="AL6953" s="70"/>
      <c r="BM6953" s="135" t="str">
        <f>Tabella2[[#This Row],[ACT START]]</f>
        <v>11:35</v>
      </c>
      <c r="BN6953" s="136" t="str">
        <f>Tabella2[[#This Row],[ACT STOP]]</f>
        <v>12:35</v>
      </c>
      <c r="BO6953" s="101"/>
      <c r="BR6953" s="109" t="str">
        <f t="shared" si="132"/>
        <v>SH-25-6942</v>
      </c>
      <c r="BS6953" s="109" t="s">
        <v>372</v>
      </c>
      <c r="BT6953" t="str">
        <f>Tabella2[[#This Row],[OUTCOME]]</f>
        <v>DCO</v>
      </c>
      <c r="BU6953" t="str">
        <f>_xlfn.CONCAT(Tabella2[[#This Row],[NAME SP]],Tabella2[[#This Row],[ID SP]]," - ",Tabella2[[#This Row],[SYLLABUS NO]])</f>
        <v>IFTS111 - FMS CF02</v>
      </c>
      <c r="BV6953" t="s">
        <v>13292</v>
      </c>
    </row>
    <row r="6954" spans="1:74" hidden="1">
      <c r="A6954" s="103" t="s">
        <v>14208</v>
      </c>
      <c r="B6954" s="102">
        <v>45992</v>
      </c>
      <c r="C6954" s="104">
        <f>_xlfn.ISOWEEKNUM(Tabella2[[#This Row],[Date]])</f>
        <v>49</v>
      </c>
      <c r="D6954" s="104" t="s">
        <v>11710</v>
      </c>
      <c r="E6954" s="104" t="s">
        <v>284</v>
      </c>
      <c r="F6954" s="104">
        <v>91</v>
      </c>
      <c r="G6954" s="104" t="s">
        <v>257</v>
      </c>
      <c r="H6954" s="105">
        <v>32</v>
      </c>
      <c r="I6954" s="104" t="s">
        <v>258</v>
      </c>
      <c r="J6954" s="104"/>
      <c r="K6954" s="104" t="s">
        <v>81</v>
      </c>
      <c r="L6954" s="104" t="s">
        <v>259</v>
      </c>
      <c r="M6954" s="104" t="s">
        <v>276</v>
      </c>
      <c r="N6954" s="104"/>
      <c r="O6954" s="106"/>
      <c r="P6954" s="111" t="s">
        <v>14074</v>
      </c>
      <c r="Q6954" s="153" t="s">
        <v>349</v>
      </c>
      <c r="R6954" s="153" t="s">
        <v>350</v>
      </c>
      <c r="S6954" s="153">
        <f>Tabella2[[#This Row],[PLD STOP]]-Tabella2[[#This Row],[PLD START]]</f>
        <v>4.1666666666666685E-2</v>
      </c>
      <c r="T6954" s="153" t="s">
        <v>349</v>
      </c>
      <c r="U6954" s="153" t="s">
        <v>350</v>
      </c>
      <c r="V6954" s="153">
        <f>IF(ISBLANK(T6954),"",Tabella2[[#This Row],[ACT STOP]]-Tabella2[[#This Row],[ACT START]])</f>
        <v>4.1666666666666685E-2</v>
      </c>
      <c r="W6954" s="104" t="s">
        <v>92</v>
      </c>
      <c r="X6954" s="104" t="s">
        <v>91</v>
      </c>
      <c r="Y6954" s="110"/>
      <c r="Z6954" s="106"/>
      <c r="AA6954" s="104"/>
      <c r="AB6954" s="107"/>
      <c r="AC6954" s="72">
        <f>IF(OR(Tabella2[[#This Row],[OUTCOME]]="DCO",Tabella2[[#This Row],[OUTCOME]]="SDC"),1,0)</f>
        <v>1</v>
      </c>
      <c r="AH6954" s="70"/>
      <c r="AI6954" s="70"/>
      <c r="AJ6954">
        <f>IF(OR(Tabella2[[#This Row],[OUTCOME]]="DNCO", Tabella2[[#This Row],[OUTCOME]]="SDNC"),1,0)</f>
        <v>0</v>
      </c>
      <c r="AL6954" s="70"/>
      <c r="BM6954" s="135" t="str">
        <f>Tabella2[[#This Row],[ACT START]]</f>
        <v>11:35</v>
      </c>
      <c r="BN6954" s="136" t="str">
        <f>Tabella2[[#This Row],[ACT STOP]]</f>
        <v>12:35</v>
      </c>
      <c r="BO6954" s="101"/>
      <c r="BR6954" s="109" t="str">
        <f t="shared" si="132"/>
        <v>SH-25-6943</v>
      </c>
      <c r="BS6954" s="109" t="s">
        <v>356</v>
      </c>
      <c r="BT6954" t="str">
        <f>Tabella2[[#This Row],[OUTCOME]]</f>
        <v>DCO</v>
      </c>
      <c r="BU6954" t="str">
        <f>_xlfn.CONCAT(Tabella2[[#This Row],[NAME SP]],Tabella2[[#This Row],[ID SP]]," - ",Tabella2[[#This Row],[SYLLABUS NO]])</f>
        <v>IFTS91 - SD NIT0101</v>
      </c>
      <c r="BV6954" t="s">
        <v>11836</v>
      </c>
    </row>
    <row r="6955" spans="1:74" hidden="1">
      <c r="A6955" s="103" t="s">
        <v>14209</v>
      </c>
      <c r="B6955" s="102">
        <v>45992</v>
      </c>
      <c r="C6955" s="104">
        <f>_xlfn.ISOWEEKNUM(Tabella2[[#This Row],[Date]])</f>
        <v>49</v>
      </c>
      <c r="D6955" s="104" t="s">
        <v>13295</v>
      </c>
      <c r="E6955" s="104" t="s">
        <v>284</v>
      </c>
      <c r="F6955" s="104">
        <v>112</v>
      </c>
      <c r="G6955" s="104" t="s">
        <v>257</v>
      </c>
      <c r="H6955" s="105">
        <v>9</v>
      </c>
      <c r="I6955" s="104"/>
      <c r="J6955" s="104" t="s">
        <v>258</v>
      </c>
      <c r="K6955" s="104" t="s">
        <v>77</v>
      </c>
      <c r="L6955" s="104" t="s">
        <v>259</v>
      </c>
      <c r="M6955" s="104" t="s">
        <v>764</v>
      </c>
      <c r="N6955" s="104"/>
      <c r="O6955" s="106"/>
      <c r="P6955" s="111" t="s">
        <v>765</v>
      </c>
      <c r="Q6955" s="153" t="s">
        <v>349</v>
      </c>
      <c r="R6955" s="153" t="s">
        <v>350</v>
      </c>
      <c r="S6955" s="153">
        <f>Tabella2[[#This Row],[PLD STOP]]-Tabella2[[#This Row],[PLD START]]</f>
        <v>4.1666666666666685E-2</v>
      </c>
      <c r="T6955" s="153" t="s">
        <v>349</v>
      </c>
      <c r="U6955" s="153" t="s">
        <v>350</v>
      </c>
      <c r="V6955" s="153">
        <f>IF(ISBLANK(T6955),"",Tabella2[[#This Row],[ACT STOP]]-Tabella2[[#This Row],[ACT START]])</f>
        <v>4.1666666666666685E-2</v>
      </c>
      <c r="W6955" s="104" t="s">
        <v>92</v>
      </c>
      <c r="X6955" s="104" t="s">
        <v>91</v>
      </c>
      <c r="Y6955" s="110"/>
      <c r="Z6955" s="106"/>
      <c r="AA6955" s="104"/>
      <c r="AB6955" s="107"/>
      <c r="AC6955" s="72">
        <f>IF(OR(Tabella2[[#This Row],[OUTCOME]]="DCO",Tabella2[[#This Row],[OUTCOME]]="SDC"),1,0)</f>
        <v>1</v>
      </c>
      <c r="AH6955" s="70"/>
      <c r="AI6955" s="70"/>
      <c r="AJ6955">
        <f>IF(OR(Tabella2[[#This Row],[OUTCOME]]="DNCO", Tabella2[[#This Row],[OUTCOME]]="SDNC"),1,0)</f>
        <v>0</v>
      </c>
      <c r="AL6955" s="70"/>
      <c r="BM6955" s="135" t="str">
        <f>Tabella2[[#This Row],[ACT START]]</f>
        <v>11:35</v>
      </c>
      <c r="BN6955" s="136" t="str">
        <f>Tabella2[[#This Row],[ACT STOP]]</f>
        <v>12:35</v>
      </c>
      <c r="BO6955" s="101"/>
      <c r="BR6955" s="109" t="str">
        <f t="shared" si="132"/>
        <v>SH-25-6944</v>
      </c>
      <c r="BS6955" s="109" t="s">
        <v>318</v>
      </c>
      <c r="BT6955" t="str">
        <f>Tabella2[[#This Row],[OUTCOME]]</f>
        <v>DCO</v>
      </c>
      <c r="BU6955" t="str">
        <f>_xlfn.CONCAT(Tabella2[[#This Row],[NAME SP]],Tabella2[[#This Row],[ID SP]]," - ",Tabella2[[#This Row],[SYLLABUS NO]])</f>
        <v>IFTS112 - FMS CF02</v>
      </c>
      <c r="BV6955" t="s">
        <v>13294</v>
      </c>
    </row>
    <row r="6956" spans="1:74" hidden="1">
      <c r="A6956" s="103" t="s">
        <v>14210</v>
      </c>
      <c r="B6956" s="102">
        <v>45992</v>
      </c>
      <c r="C6956" s="104">
        <f>_xlfn.ISOWEEKNUM(Tabella2[[#This Row],[Date]])</f>
        <v>49</v>
      </c>
      <c r="D6956" s="104" t="s">
        <v>13044</v>
      </c>
      <c r="E6956" s="104" t="s">
        <v>284</v>
      </c>
      <c r="F6956" s="104">
        <v>101</v>
      </c>
      <c r="G6956" s="104" t="s">
        <v>257</v>
      </c>
      <c r="H6956" s="105">
        <v>10</v>
      </c>
      <c r="I6956" s="104" t="s">
        <v>258</v>
      </c>
      <c r="J6956" s="104"/>
      <c r="K6956" s="104" t="s">
        <v>79</v>
      </c>
      <c r="L6956" s="104" t="s">
        <v>259</v>
      </c>
      <c r="M6956" s="104" t="s">
        <v>276</v>
      </c>
      <c r="N6956" s="104"/>
      <c r="O6956" s="108"/>
      <c r="P6956" s="111" t="s">
        <v>510</v>
      </c>
      <c r="Q6956" s="153" t="s">
        <v>315</v>
      </c>
      <c r="R6956" s="153" t="s">
        <v>316</v>
      </c>
      <c r="S6956" s="153">
        <f>Tabella2[[#This Row],[PLD STOP]]-Tabella2[[#This Row],[PLD START]]</f>
        <v>4.166666666666663E-2</v>
      </c>
      <c r="T6956" s="153">
        <v>0.55208333333333337</v>
      </c>
      <c r="U6956" s="153">
        <v>0.59375</v>
      </c>
      <c r="V6956" s="153">
        <f>IF(ISBLANK(T6956),"",Tabella2[[#This Row],[ACT STOP]]-Tabella2[[#This Row],[ACT START]])</f>
        <v>4.166666666666663E-2</v>
      </c>
      <c r="W6956" s="104" t="s">
        <v>92</v>
      </c>
      <c r="X6956" s="104" t="s">
        <v>91</v>
      </c>
      <c r="Y6956" s="110"/>
      <c r="Z6956" s="106"/>
      <c r="AA6956" s="104"/>
      <c r="AB6956" s="107"/>
      <c r="AC6956" s="72">
        <f>IF(OR(Tabella2[[#This Row],[OUTCOME]]="DCO",Tabella2[[#This Row],[OUTCOME]]="SDC"),1,0)</f>
        <v>1</v>
      </c>
      <c r="AH6956" s="70"/>
      <c r="AI6956" s="70"/>
      <c r="AJ6956">
        <f>IF(OR(Tabella2[[#This Row],[OUTCOME]]="DNCO", Tabella2[[#This Row],[OUTCOME]]="SDNC"),1,0)</f>
        <v>0</v>
      </c>
      <c r="AL6956" s="70"/>
      <c r="BM6956" s="135">
        <v>0.54513888888888895</v>
      </c>
      <c r="BN6956" s="136">
        <f>Tabella2[[#This Row],[ACT STOP]]</f>
        <v>0.59375</v>
      </c>
      <c r="BO6956" s="101">
        <v>6.9444444444444441E-3</v>
      </c>
      <c r="BQ6956" t="s">
        <v>102</v>
      </c>
      <c r="BR6956" s="109" t="str">
        <f t="shared" si="132"/>
        <v>SH-25-6945</v>
      </c>
      <c r="BS6956" s="109" t="s">
        <v>552</v>
      </c>
      <c r="BT6956" t="str">
        <f>Tabella2[[#This Row],[OUTCOME]]</f>
        <v>DCO</v>
      </c>
      <c r="BU6956" t="str">
        <f>_xlfn.CONCAT(Tabella2[[#This Row],[NAME SP]],Tabella2[[#This Row],[ID SP]]," - ",Tabella2[[#This Row],[SYLLABUS NO]])</f>
        <v>IFTS101 - PT IF01</v>
      </c>
      <c r="BV6956" t="s">
        <v>13045</v>
      </c>
    </row>
    <row r="6957" spans="1:74" hidden="1">
      <c r="A6957" s="103" t="s">
        <v>14211</v>
      </c>
      <c r="B6957" s="102">
        <v>45992</v>
      </c>
      <c r="C6957" s="104">
        <f>_xlfn.ISOWEEKNUM(Tabella2[[#This Row],[Date]])</f>
        <v>49</v>
      </c>
      <c r="D6957" s="104" t="s">
        <v>13044</v>
      </c>
      <c r="E6957" s="104" t="s">
        <v>284</v>
      </c>
      <c r="F6957" s="104">
        <v>102</v>
      </c>
      <c r="G6957" s="104" t="s">
        <v>257</v>
      </c>
      <c r="H6957" s="105">
        <v>30</v>
      </c>
      <c r="I6957" s="104" t="s">
        <v>258</v>
      </c>
      <c r="J6957" s="104"/>
      <c r="K6957" s="104" t="s">
        <v>78</v>
      </c>
      <c r="L6957" s="104" t="s">
        <v>259</v>
      </c>
      <c r="M6957" s="104" t="s">
        <v>276</v>
      </c>
      <c r="N6957" s="104"/>
      <c r="O6957" s="108"/>
      <c r="P6957" s="111" t="s">
        <v>510</v>
      </c>
      <c r="Q6957" s="153" t="s">
        <v>315</v>
      </c>
      <c r="R6957" s="153" t="s">
        <v>316</v>
      </c>
      <c r="S6957" s="153">
        <f>Tabella2[[#This Row],[PLD STOP]]-Tabella2[[#This Row],[PLD START]]</f>
        <v>4.166666666666663E-2</v>
      </c>
      <c r="T6957" s="153">
        <v>0.54513888888888895</v>
      </c>
      <c r="U6957" s="153">
        <v>0.58680555555555558</v>
      </c>
      <c r="V6957" s="153">
        <f>IF(ISBLANK(T6957),"",Tabella2[[#This Row],[ACT STOP]]-Tabella2[[#This Row],[ACT START]])</f>
        <v>4.166666666666663E-2</v>
      </c>
      <c r="W6957" s="104" t="s">
        <v>92</v>
      </c>
      <c r="X6957" s="104" t="s">
        <v>91</v>
      </c>
      <c r="Y6957" s="110"/>
      <c r="Z6957" s="106"/>
      <c r="AA6957" s="104"/>
      <c r="AB6957" s="107"/>
      <c r="AC6957" s="72">
        <f>IF(OR(Tabella2[[#This Row],[OUTCOME]]="DCO",Tabella2[[#This Row],[OUTCOME]]="SDC"),1,0)</f>
        <v>1</v>
      </c>
      <c r="AH6957" s="70"/>
      <c r="AI6957" s="70"/>
      <c r="AJ6957">
        <f>IF(OR(Tabella2[[#This Row],[OUTCOME]]="DNCO", Tabella2[[#This Row],[OUTCOME]]="SDNC"),1,0)</f>
        <v>0</v>
      </c>
      <c r="AL6957" s="70"/>
      <c r="BM6957" s="135">
        <f>Tabella2[[#This Row],[ACT START]]</f>
        <v>0.54513888888888895</v>
      </c>
      <c r="BN6957" s="136">
        <v>0.59375</v>
      </c>
      <c r="BO6957" s="101">
        <v>6.9444444444444441E-3</v>
      </c>
      <c r="BQ6957" t="s">
        <v>102</v>
      </c>
      <c r="BR6957" s="109" t="str">
        <f t="shared" si="132"/>
        <v>SH-25-6946</v>
      </c>
      <c r="BS6957" s="109" t="s">
        <v>279</v>
      </c>
      <c r="BT6957" t="str">
        <f>Tabella2[[#This Row],[OUTCOME]]</f>
        <v>DCO</v>
      </c>
      <c r="BU6957" t="str">
        <f>_xlfn.CONCAT(Tabella2[[#This Row],[NAME SP]],Tabella2[[#This Row],[ID SP]]," - ",Tabella2[[#This Row],[SYLLABUS NO]])</f>
        <v>IFTS102 - PT IF01</v>
      </c>
      <c r="BV6957" t="s">
        <v>13046</v>
      </c>
    </row>
    <row r="6958" spans="1:74" hidden="1">
      <c r="A6958" s="103" t="s">
        <v>14212</v>
      </c>
      <c r="B6958" s="102">
        <v>45992</v>
      </c>
      <c r="C6958" s="104">
        <f>_xlfn.ISOWEEKNUM(Tabella2[[#This Row],[Date]])</f>
        <v>49</v>
      </c>
      <c r="D6958" s="104" t="s">
        <v>11710</v>
      </c>
      <c r="E6958" s="104" t="s">
        <v>284</v>
      </c>
      <c r="F6958" s="104">
        <v>93</v>
      </c>
      <c r="G6958" s="104" t="s">
        <v>257</v>
      </c>
      <c r="H6958" s="105">
        <v>17</v>
      </c>
      <c r="I6958" s="104" t="s">
        <v>258</v>
      </c>
      <c r="J6958" s="104"/>
      <c r="K6958" s="104" t="s">
        <v>83</v>
      </c>
      <c r="L6958" s="104" t="s">
        <v>259</v>
      </c>
      <c r="M6958" s="104" t="s">
        <v>276</v>
      </c>
      <c r="N6958" s="104"/>
      <c r="O6958" s="106"/>
      <c r="P6958" s="111" t="s">
        <v>14154</v>
      </c>
      <c r="Q6958" s="153" t="s">
        <v>315</v>
      </c>
      <c r="R6958" s="153" t="s">
        <v>316</v>
      </c>
      <c r="S6958" s="153">
        <f>Tabella2[[#This Row],[PLD STOP]]-Tabella2[[#This Row],[PLD START]]</f>
        <v>4.166666666666663E-2</v>
      </c>
      <c r="T6958" s="153" t="s">
        <v>315</v>
      </c>
      <c r="U6958" s="153" t="s">
        <v>316</v>
      </c>
      <c r="V6958" s="153">
        <f>IF(ISBLANK(T6958),"",Tabella2[[#This Row],[ACT STOP]]-Tabella2[[#This Row],[ACT START]])</f>
        <v>4.166666666666663E-2</v>
      </c>
      <c r="W6958" s="104" t="s">
        <v>92</v>
      </c>
      <c r="X6958" s="104" t="s">
        <v>91</v>
      </c>
      <c r="Y6958" s="110"/>
      <c r="Z6958" s="106"/>
      <c r="AA6958" s="104"/>
      <c r="AB6958" s="107"/>
      <c r="AC6958" s="72">
        <f>IF(OR(Tabella2[[#This Row],[OUTCOME]]="DCO",Tabella2[[#This Row],[OUTCOME]]="SDC"),1,0)</f>
        <v>1</v>
      </c>
      <c r="AH6958" s="70"/>
      <c r="AI6958" s="70"/>
      <c r="AJ6958">
        <f>IF(OR(Tabella2[[#This Row],[OUTCOME]]="DNCO", Tabella2[[#This Row],[OUTCOME]]="SDNC"),1,0)</f>
        <v>0</v>
      </c>
      <c r="AL6958" s="70"/>
      <c r="BM6958" s="135" t="str">
        <f>Tabella2[[#This Row],[ACT START]]</f>
        <v>13:05</v>
      </c>
      <c r="BN6958" s="136" t="str">
        <f>Tabella2[[#This Row],[ACT STOP]]</f>
        <v>14:05</v>
      </c>
      <c r="BO6958" s="101"/>
      <c r="BR6958" s="109" t="str">
        <f t="shared" si="132"/>
        <v>SH-25-6947</v>
      </c>
      <c r="BS6958" s="109" t="s">
        <v>393</v>
      </c>
      <c r="BT6958" t="str">
        <f>Tabella2[[#This Row],[OUTCOME]]</f>
        <v>DCO</v>
      </c>
      <c r="BU6958" t="str">
        <f>_xlfn.CONCAT(Tabella2[[#This Row],[NAME SP]],Tabella2[[#This Row],[ID SP]]," - ",Tabella2[[#This Row],[SYLLABUS NO]])</f>
        <v>IFTS93 - SD NIT0102</v>
      </c>
      <c r="BV6958" t="s">
        <v>11845</v>
      </c>
    </row>
    <row r="6959" spans="1:74" hidden="1">
      <c r="A6959" s="103" t="s">
        <v>14213</v>
      </c>
      <c r="B6959" s="102">
        <v>45992</v>
      </c>
      <c r="C6959" s="104">
        <f>_xlfn.ISOWEEKNUM(Tabella2[[#This Row],[Date]])</f>
        <v>49</v>
      </c>
      <c r="D6959" s="104" t="s">
        <v>13295</v>
      </c>
      <c r="E6959" s="104" t="s">
        <v>284</v>
      </c>
      <c r="F6959" s="104">
        <v>110</v>
      </c>
      <c r="G6959" s="104" t="s">
        <v>257</v>
      </c>
      <c r="H6959" s="105">
        <v>13</v>
      </c>
      <c r="I6959" s="104"/>
      <c r="J6959" s="104" t="s">
        <v>258</v>
      </c>
      <c r="K6959" s="104" t="s">
        <v>80</v>
      </c>
      <c r="L6959" s="104" t="s">
        <v>259</v>
      </c>
      <c r="M6959" s="104" t="s">
        <v>764</v>
      </c>
      <c r="N6959" s="104"/>
      <c r="O6959" s="106"/>
      <c r="P6959" s="111" t="s">
        <v>765</v>
      </c>
      <c r="Q6959" s="153" t="s">
        <v>315</v>
      </c>
      <c r="R6959" s="153" t="s">
        <v>316</v>
      </c>
      <c r="S6959" s="153">
        <f>Tabella2[[#This Row],[PLD STOP]]-Tabella2[[#This Row],[PLD START]]</f>
        <v>4.166666666666663E-2</v>
      </c>
      <c r="T6959" s="153" t="s">
        <v>315</v>
      </c>
      <c r="U6959" s="153" t="s">
        <v>316</v>
      </c>
      <c r="V6959" s="153">
        <f>IF(ISBLANK(T6959),"",Tabella2[[#This Row],[ACT STOP]]-Tabella2[[#This Row],[ACT START]])</f>
        <v>4.166666666666663E-2</v>
      </c>
      <c r="W6959" s="104" t="s">
        <v>92</v>
      </c>
      <c r="X6959" s="104" t="s">
        <v>91</v>
      </c>
      <c r="Y6959" s="110"/>
      <c r="Z6959" s="106"/>
      <c r="AA6959" s="104"/>
      <c r="AB6959" s="107"/>
      <c r="AC6959" s="72">
        <f>IF(OR(Tabella2[[#This Row],[OUTCOME]]="DCO",Tabella2[[#This Row],[OUTCOME]]="SDC"),1,0)</f>
        <v>1</v>
      </c>
      <c r="AH6959" s="70"/>
      <c r="AI6959" s="70"/>
      <c r="AJ6959">
        <f>IF(OR(Tabella2[[#This Row],[OUTCOME]]="DNCO", Tabella2[[#This Row],[OUTCOME]]="SDNC"),1,0)</f>
        <v>0</v>
      </c>
      <c r="AL6959" s="70"/>
      <c r="BM6959" s="135" t="str">
        <f>Tabella2[[#This Row],[ACT START]]</f>
        <v>13:05</v>
      </c>
      <c r="BN6959" s="136" t="str">
        <f>Tabella2[[#This Row],[ACT STOP]]</f>
        <v>14:05</v>
      </c>
      <c r="BO6959" s="101"/>
      <c r="BR6959" s="109" t="str">
        <f t="shared" si="132"/>
        <v>SH-25-6948</v>
      </c>
      <c r="BS6959" s="109" t="s">
        <v>427</v>
      </c>
      <c r="BT6959" t="str">
        <f>Tabella2[[#This Row],[OUTCOME]]</f>
        <v>DCO</v>
      </c>
      <c r="BU6959" t="str">
        <f>_xlfn.CONCAT(Tabella2[[#This Row],[NAME SP]],Tabella2[[#This Row],[ID SP]]," - ",Tabella2[[#This Row],[SYLLABUS NO]])</f>
        <v>IFTS110 - FMS CF02</v>
      </c>
      <c r="BV6959" t="s">
        <v>13293</v>
      </c>
    </row>
    <row r="6960" spans="1:74" hidden="1">
      <c r="A6960" s="103" t="s">
        <v>14214</v>
      </c>
      <c r="B6960" s="102">
        <v>45992</v>
      </c>
      <c r="C6960" s="104">
        <f>_xlfn.ISOWEEKNUM(Tabella2[[#This Row],[Date]])</f>
        <v>49</v>
      </c>
      <c r="D6960" s="104" t="s">
        <v>13042</v>
      </c>
      <c r="E6960" s="104" t="s">
        <v>284</v>
      </c>
      <c r="F6960" s="104">
        <v>99</v>
      </c>
      <c r="G6960" s="104" t="s">
        <v>257</v>
      </c>
      <c r="H6960" s="105">
        <v>5</v>
      </c>
      <c r="I6960" s="104"/>
      <c r="J6960" s="104" t="s">
        <v>258</v>
      </c>
      <c r="K6960" s="104" t="s">
        <v>81</v>
      </c>
      <c r="L6960" s="104" t="s">
        <v>259</v>
      </c>
      <c r="M6960" s="104" t="s">
        <v>276</v>
      </c>
      <c r="N6960" s="104"/>
      <c r="O6960" s="106"/>
      <c r="P6960" s="111" t="s">
        <v>510</v>
      </c>
      <c r="Q6960" s="153" t="s">
        <v>315</v>
      </c>
      <c r="R6960" s="153" t="s">
        <v>316</v>
      </c>
      <c r="S6960" s="153">
        <f>Tabella2[[#This Row],[PLD STOP]]-Tabella2[[#This Row],[PLD START]]</f>
        <v>4.166666666666663E-2</v>
      </c>
      <c r="T6960" s="153" t="s">
        <v>315</v>
      </c>
      <c r="U6960" s="153" t="s">
        <v>316</v>
      </c>
      <c r="V6960" s="153">
        <f>IF(ISBLANK(T6960),"",Tabella2[[#This Row],[ACT STOP]]-Tabella2[[#This Row],[ACT START]])</f>
        <v>4.166666666666663E-2</v>
      </c>
      <c r="W6960" s="104" t="s">
        <v>92</v>
      </c>
      <c r="X6960" s="104" t="s">
        <v>91</v>
      </c>
      <c r="Y6960" s="110"/>
      <c r="Z6960" s="106"/>
      <c r="AA6960" s="104"/>
      <c r="AB6960" s="107"/>
      <c r="AC6960" s="72">
        <f>IF(OR(Tabella2[[#This Row],[OUTCOME]]="DCO",Tabella2[[#This Row],[OUTCOME]]="SDC"),1,0)</f>
        <v>1</v>
      </c>
      <c r="AH6960" s="70"/>
      <c r="AI6960" s="70"/>
      <c r="AJ6960">
        <f>IF(OR(Tabella2[[#This Row],[OUTCOME]]="DNCO", Tabella2[[#This Row],[OUTCOME]]="SDNC"),1,0)</f>
        <v>0</v>
      </c>
      <c r="AL6960" s="70"/>
      <c r="BM6960" s="135" t="str">
        <f>Tabella2[[#This Row],[ACT START]]</f>
        <v>13:05</v>
      </c>
      <c r="BN6960" s="136" t="str">
        <f>Tabella2[[#This Row],[ACT STOP]]</f>
        <v>14:05</v>
      </c>
      <c r="BO6960" s="101"/>
      <c r="BR6960" s="109" t="str">
        <f t="shared" si="132"/>
        <v>SH-25-6949</v>
      </c>
      <c r="BS6960" s="109" t="s">
        <v>416</v>
      </c>
      <c r="BT6960" t="str">
        <f>Tabella2[[#This Row],[OUTCOME]]</f>
        <v>DCO</v>
      </c>
      <c r="BU6960" t="str">
        <f>_xlfn.CONCAT(Tabella2[[#This Row],[NAME SP]],Tabella2[[#This Row],[ID SP]]," - ",Tabella2[[#This Row],[SYLLABUS NO]])</f>
        <v>IFTS99 - PT IF01</v>
      </c>
      <c r="BV6960" t="s">
        <v>14029</v>
      </c>
    </row>
    <row r="6961" spans="1:74" hidden="1">
      <c r="A6961" s="103" t="s">
        <v>14215</v>
      </c>
      <c r="B6961" s="102">
        <v>45992</v>
      </c>
      <c r="C6961" s="104">
        <f>_xlfn.ISOWEEKNUM(Tabella2[[#This Row],[Date]])</f>
        <v>49</v>
      </c>
      <c r="D6961" s="104" t="s">
        <v>13042</v>
      </c>
      <c r="E6961" s="104" t="s">
        <v>284</v>
      </c>
      <c r="F6961" s="104">
        <v>98</v>
      </c>
      <c r="G6961" s="104" t="s">
        <v>284</v>
      </c>
      <c r="H6961" s="105">
        <v>23</v>
      </c>
      <c r="I6961" s="104"/>
      <c r="J6961" s="104" t="s">
        <v>258</v>
      </c>
      <c r="K6961" s="104" t="s">
        <v>75</v>
      </c>
      <c r="L6961" s="104" t="s">
        <v>259</v>
      </c>
      <c r="M6961" s="104" t="s">
        <v>276</v>
      </c>
      <c r="N6961" s="104"/>
      <c r="O6961" s="106"/>
      <c r="P6961" s="111" t="s">
        <v>510</v>
      </c>
      <c r="Q6961" s="153" t="s">
        <v>315</v>
      </c>
      <c r="R6961" s="153" t="s">
        <v>316</v>
      </c>
      <c r="S6961" s="153">
        <f>Tabella2[[#This Row],[PLD STOP]]-Tabella2[[#This Row],[PLD START]]</f>
        <v>4.166666666666663E-2</v>
      </c>
      <c r="T6961" s="153" t="s">
        <v>315</v>
      </c>
      <c r="U6961" s="153" t="s">
        <v>316</v>
      </c>
      <c r="V6961" s="153">
        <f>IF(ISBLANK(T6961),"",Tabella2[[#This Row],[ACT STOP]]-Tabella2[[#This Row],[ACT START]])</f>
        <v>4.166666666666663E-2</v>
      </c>
      <c r="W6961" s="104" t="s">
        <v>92</v>
      </c>
      <c r="X6961" s="104" t="s">
        <v>91</v>
      </c>
      <c r="Y6961" s="110"/>
      <c r="Z6961" s="106"/>
      <c r="AA6961" s="104"/>
      <c r="AB6961" s="107"/>
      <c r="AC6961" s="72">
        <f>IF(OR(Tabella2[[#This Row],[OUTCOME]]="DCO",Tabella2[[#This Row],[OUTCOME]]="SDC"),1,0)</f>
        <v>1</v>
      </c>
      <c r="AH6961" s="70"/>
      <c r="AI6961" s="70"/>
      <c r="AJ6961">
        <f>IF(OR(Tabella2[[#This Row],[OUTCOME]]="DNCO", Tabella2[[#This Row],[OUTCOME]]="SDNC"),1,0)</f>
        <v>0</v>
      </c>
      <c r="AL6961" s="70"/>
      <c r="BM6961" s="135" t="str">
        <f>Tabella2[[#This Row],[ACT START]]</f>
        <v>13:05</v>
      </c>
      <c r="BN6961" s="136" t="str">
        <f>Tabella2[[#This Row],[ACT STOP]]</f>
        <v>14:05</v>
      </c>
      <c r="BO6961" s="101"/>
      <c r="BR6961" s="109" t="str">
        <f t="shared" si="132"/>
        <v>SH-25-6950</v>
      </c>
      <c r="BS6961" s="109" t="s">
        <v>358</v>
      </c>
      <c r="BT6961" t="str">
        <f>Tabella2[[#This Row],[OUTCOME]]</f>
        <v>DCO</v>
      </c>
      <c r="BU6961" t="str">
        <f>_xlfn.CONCAT(Tabella2[[#This Row],[NAME SP]],Tabella2[[#This Row],[ID SP]]," - ",Tabella2[[#This Row],[SYLLABUS NO]])</f>
        <v>IFTS98 - PT IF01</v>
      </c>
      <c r="BV6961" t="s">
        <v>14030</v>
      </c>
    </row>
    <row r="6962" spans="1:74" hidden="1">
      <c r="A6962" s="103" t="s">
        <v>14216</v>
      </c>
      <c r="B6962" s="102">
        <v>45992</v>
      </c>
      <c r="C6962" s="104">
        <f>_xlfn.ISOWEEKNUM(Tabella2[[#This Row],[Date]])</f>
        <v>49</v>
      </c>
      <c r="D6962" s="104" t="s">
        <v>13289</v>
      </c>
      <c r="E6962" s="104" t="s">
        <v>327</v>
      </c>
      <c r="F6962" s="104">
        <v>89</v>
      </c>
      <c r="G6962" s="104" t="s">
        <v>257</v>
      </c>
      <c r="H6962" s="105">
        <v>12</v>
      </c>
      <c r="I6962" s="104" t="s">
        <v>258</v>
      </c>
      <c r="J6962" s="104"/>
      <c r="K6962" s="104" t="s">
        <v>79</v>
      </c>
      <c r="L6962" s="104" t="s">
        <v>259</v>
      </c>
      <c r="M6962" s="104" t="s">
        <v>1509</v>
      </c>
      <c r="N6962" s="104"/>
      <c r="O6962" s="106"/>
      <c r="P6962" s="111" t="s">
        <v>1510</v>
      </c>
      <c r="Q6962" s="153" t="s">
        <v>343</v>
      </c>
      <c r="R6962" s="153" t="s">
        <v>344</v>
      </c>
      <c r="S6962" s="153">
        <f>Tabella2[[#This Row],[PLD STOP]]-Tabella2[[#This Row],[PLD START]]</f>
        <v>4.166666666666663E-2</v>
      </c>
      <c r="T6962" s="153">
        <v>0.61111111111111105</v>
      </c>
      <c r="U6962" s="153">
        <v>0.65277777777777779</v>
      </c>
      <c r="V6962" s="153">
        <f>IF(ISBLANK(T6962),"",Tabella2[[#This Row],[ACT STOP]]-Tabella2[[#This Row],[ACT START]])</f>
        <v>4.1666666666666741E-2</v>
      </c>
      <c r="W6962" s="104" t="s">
        <v>92</v>
      </c>
      <c r="X6962" s="104" t="s">
        <v>91</v>
      </c>
      <c r="Y6962" s="110"/>
      <c r="Z6962" s="106"/>
      <c r="AA6962" s="104"/>
      <c r="AB6962" s="107"/>
      <c r="AC6962" s="72">
        <f>IF(OR(Tabella2[[#This Row],[OUTCOME]]="DCO",Tabella2[[#This Row],[OUTCOME]]="SDC"),1,0)</f>
        <v>1</v>
      </c>
      <c r="AH6962" s="70"/>
      <c r="AI6962" s="70"/>
      <c r="AJ6962">
        <f>IF(OR(Tabella2[[#This Row],[OUTCOME]]="DNCO", Tabella2[[#This Row],[OUTCOME]]="SDNC"),1,0)</f>
        <v>0</v>
      </c>
      <c r="AL6962" s="70"/>
      <c r="BM6962" s="135">
        <f>Tabella2[[#This Row],[ACT START]]</f>
        <v>0.61111111111111105</v>
      </c>
      <c r="BN6962" s="136">
        <f>Tabella2[[#This Row],[ACT STOP]]</f>
        <v>0.65277777777777779</v>
      </c>
      <c r="BO6962" s="101"/>
      <c r="BR6962" s="109" t="str">
        <f t="shared" si="132"/>
        <v>SH-25-6951</v>
      </c>
      <c r="BS6962" s="109" t="s">
        <v>266</v>
      </c>
      <c r="BT6962" t="str">
        <f>Tabella2[[#This Row],[OUTCOME]]</f>
        <v>DCO</v>
      </c>
      <c r="BU6962" t="str">
        <f>_xlfn.CONCAT(Tabella2[[#This Row],[NAME SP]],Tabella2[[#This Row],[ID SP]]," - ",Tabella2[[#This Row],[SYLLABUS NO]])</f>
        <v>AMI89 - SD CF02</v>
      </c>
      <c r="BV6962" t="s">
        <v>13249</v>
      </c>
    </row>
    <row r="6963" spans="1:74" hidden="1">
      <c r="A6963" s="103" t="s">
        <v>14217</v>
      </c>
      <c r="B6963" s="102">
        <v>45992</v>
      </c>
      <c r="C6963" s="104">
        <f>_xlfn.ISOWEEKNUM(Tabella2[[#This Row],[Date]])</f>
        <v>49</v>
      </c>
      <c r="D6963" s="104" t="s">
        <v>13289</v>
      </c>
      <c r="E6963" s="104" t="s">
        <v>327</v>
      </c>
      <c r="F6963" s="104">
        <v>90</v>
      </c>
      <c r="G6963" s="104" t="s">
        <v>257</v>
      </c>
      <c r="H6963" s="105">
        <v>2</v>
      </c>
      <c r="I6963" s="104" t="s">
        <v>258</v>
      </c>
      <c r="J6963" s="104"/>
      <c r="K6963" s="104" t="s">
        <v>78</v>
      </c>
      <c r="L6963" s="104" t="s">
        <v>259</v>
      </c>
      <c r="M6963" s="104" t="s">
        <v>1509</v>
      </c>
      <c r="N6963" s="104"/>
      <c r="O6963" s="106"/>
      <c r="P6963" s="111" t="s">
        <v>1510</v>
      </c>
      <c r="Q6963" s="153" t="s">
        <v>343</v>
      </c>
      <c r="R6963" s="153" t="s">
        <v>344</v>
      </c>
      <c r="S6963" s="153">
        <f>Tabella2[[#This Row],[PLD STOP]]-Tabella2[[#This Row],[PLD START]]</f>
        <v>4.166666666666663E-2</v>
      </c>
      <c r="T6963" s="153" t="s">
        <v>343</v>
      </c>
      <c r="U6963" s="153" t="s">
        <v>344</v>
      </c>
      <c r="V6963" s="153">
        <f>IF(ISBLANK(T6963),"",Tabella2[[#This Row],[ACT STOP]]-Tabella2[[#This Row],[ACT START]])</f>
        <v>4.166666666666663E-2</v>
      </c>
      <c r="W6963" s="104" t="s">
        <v>92</v>
      </c>
      <c r="X6963" s="104" t="s">
        <v>91</v>
      </c>
      <c r="Y6963" s="110"/>
      <c r="Z6963" s="106"/>
      <c r="AA6963" s="104"/>
      <c r="AB6963" s="107"/>
      <c r="AC6963" s="72">
        <f>IF(OR(Tabella2[[#This Row],[OUTCOME]]="DCO",Tabella2[[#This Row],[OUTCOME]]="SDC"),1,0)</f>
        <v>1</v>
      </c>
      <c r="AH6963" s="70"/>
      <c r="AI6963" s="70"/>
      <c r="AJ6963">
        <f>IF(OR(Tabella2[[#This Row],[OUTCOME]]="DNCO", Tabella2[[#This Row],[OUTCOME]]="SDNC"),1,0)</f>
        <v>0</v>
      </c>
      <c r="AL6963" s="70"/>
      <c r="BM6963" s="135" t="str">
        <f>Tabella2[[#This Row],[ACT START]]</f>
        <v>14:35</v>
      </c>
      <c r="BN6963" s="136" t="str">
        <f>Tabella2[[#This Row],[ACT STOP]]</f>
        <v>15:35</v>
      </c>
      <c r="BO6963" s="101"/>
      <c r="BR6963" s="109" t="str">
        <f t="shared" si="132"/>
        <v>SH-25-6952</v>
      </c>
      <c r="BS6963" s="109" t="s">
        <v>368</v>
      </c>
      <c r="BT6963" t="str">
        <f>Tabella2[[#This Row],[OUTCOME]]</f>
        <v>DCO</v>
      </c>
      <c r="BU6963" t="str">
        <f>_xlfn.CONCAT(Tabella2[[#This Row],[NAME SP]],Tabella2[[#This Row],[ID SP]]," - ",Tabella2[[#This Row],[SYLLABUS NO]])</f>
        <v>AMI90 - SD CF02</v>
      </c>
      <c r="BV6963" t="s">
        <v>13250</v>
      </c>
    </row>
    <row r="6964" spans="1:74" hidden="1">
      <c r="A6964" s="103" t="s">
        <v>14218</v>
      </c>
      <c r="B6964" s="102">
        <v>45992</v>
      </c>
      <c r="C6964" s="104">
        <f>_xlfn.ISOWEEKNUM(Tabella2[[#This Row],[Date]])</f>
        <v>49</v>
      </c>
      <c r="D6964" s="104" t="s">
        <v>13289</v>
      </c>
      <c r="E6964" s="104" t="s">
        <v>327</v>
      </c>
      <c r="F6964" s="104">
        <v>91</v>
      </c>
      <c r="G6964" s="104" t="s">
        <v>257</v>
      </c>
      <c r="H6964" s="105">
        <v>14</v>
      </c>
      <c r="I6964" s="104" t="s">
        <v>258</v>
      </c>
      <c r="J6964" s="104"/>
      <c r="K6964" s="104" t="s">
        <v>83</v>
      </c>
      <c r="L6964" s="104" t="s">
        <v>259</v>
      </c>
      <c r="M6964" s="104" t="s">
        <v>1509</v>
      </c>
      <c r="N6964" s="104"/>
      <c r="O6964" s="106"/>
      <c r="P6964" s="111" t="s">
        <v>1510</v>
      </c>
      <c r="Q6964" s="153" t="s">
        <v>343</v>
      </c>
      <c r="R6964" s="153" t="s">
        <v>344</v>
      </c>
      <c r="S6964" s="153">
        <f>Tabella2[[#This Row],[PLD STOP]]-Tabella2[[#This Row],[PLD START]]</f>
        <v>4.166666666666663E-2</v>
      </c>
      <c r="T6964" s="153" t="s">
        <v>343</v>
      </c>
      <c r="U6964" s="153" t="s">
        <v>344</v>
      </c>
      <c r="V6964" s="153">
        <f>IF(ISBLANK(T6964),"",Tabella2[[#This Row],[ACT STOP]]-Tabella2[[#This Row],[ACT START]])</f>
        <v>4.166666666666663E-2</v>
      </c>
      <c r="W6964" s="104" t="s">
        <v>92</v>
      </c>
      <c r="X6964" s="104" t="s">
        <v>91</v>
      </c>
      <c r="Y6964" s="110"/>
      <c r="Z6964" s="106"/>
      <c r="AA6964" s="104"/>
      <c r="AB6964" s="107"/>
      <c r="AC6964" s="72">
        <f>IF(OR(Tabella2[[#This Row],[OUTCOME]]="DCO",Tabella2[[#This Row],[OUTCOME]]="SDC"),1,0)</f>
        <v>1</v>
      </c>
      <c r="AH6964" s="70"/>
      <c r="AI6964" s="70"/>
      <c r="AJ6964">
        <f>IF(OR(Tabella2[[#This Row],[OUTCOME]]="DNCO", Tabella2[[#This Row],[OUTCOME]]="SDNC"),1,0)</f>
        <v>0</v>
      </c>
      <c r="AL6964" s="70"/>
      <c r="BM6964" s="135" t="str">
        <f>Tabella2[[#This Row],[ACT START]]</f>
        <v>14:35</v>
      </c>
      <c r="BN6964" s="136" t="str">
        <f>Tabella2[[#This Row],[ACT STOP]]</f>
        <v>15:35</v>
      </c>
      <c r="BO6964" s="101"/>
      <c r="BR6964" s="109" t="str">
        <f t="shared" si="132"/>
        <v>SH-25-6953</v>
      </c>
      <c r="BS6964" s="109" t="s">
        <v>372</v>
      </c>
      <c r="BT6964" t="str">
        <f>Tabella2[[#This Row],[OUTCOME]]</f>
        <v>DCO</v>
      </c>
      <c r="BU6964" t="str">
        <f>_xlfn.CONCAT(Tabella2[[#This Row],[NAME SP]],Tabella2[[#This Row],[ID SP]]," - ",Tabella2[[#This Row],[SYLLABUS NO]])</f>
        <v>AMI91 - SD CF02</v>
      </c>
      <c r="BV6964" t="s">
        <v>13251</v>
      </c>
    </row>
    <row r="6965" spans="1:74" hidden="1">
      <c r="A6965" s="103" t="s">
        <v>14219</v>
      </c>
      <c r="B6965" s="102">
        <v>45992</v>
      </c>
      <c r="C6965" s="104">
        <f>_xlfn.ISOWEEKNUM(Tabella2[[#This Row],[Date]])</f>
        <v>49</v>
      </c>
      <c r="D6965" s="104" t="s">
        <v>13289</v>
      </c>
      <c r="E6965" s="104" t="s">
        <v>327</v>
      </c>
      <c r="F6965" s="104">
        <v>92</v>
      </c>
      <c r="G6965" s="104" t="s">
        <v>257</v>
      </c>
      <c r="H6965" s="105">
        <v>32</v>
      </c>
      <c r="I6965" s="104" t="s">
        <v>258</v>
      </c>
      <c r="J6965" s="104"/>
      <c r="K6965" s="104" t="s">
        <v>80</v>
      </c>
      <c r="L6965" s="104" t="s">
        <v>259</v>
      </c>
      <c r="M6965" s="104" t="s">
        <v>276</v>
      </c>
      <c r="N6965" s="104"/>
      <c r="O6965" s="106"/>
      <c r="P6965" s="111" t="s">
        <v>723</v>
      </c>
      <c r="Q6965" s="153" t="s">
        <v>343</v>
      </c>
      <c r="R6965" s="153" t="s">
        <v>344</v>
      </c>
      <c r="S6965" s="153">
        <f>Tabella2[[#This Row],[PLD STOP]]-Tabella2[[#This Row],[PLD START]]</f>
        <v>4.166666666666663E-2</v>
      </c>
      <c r="T6965" s="153" t="s">
        <v>343</v>
      </c>
      <c r="U6965" s="153" t="s">
        <v>344</v>
      </c>
      <c r="V6965" s="153">
        <f>IF(ISBLANK(T6965),"",Tabella2[[#This Row],[ACT STOP]]-Tabella2[[#This Row],[ACT START]])</f>
        <v>4.166666666666663E-2</v>
      </c>
      <c r="W6965" s="104" t="s">
        <v>92</v>
      </c>
      <c r="X6965" s="104" t="s">
        <v>91</v>
      </c>
      <c r="Y6965" s="110"/>
      <c r="Z6965" s="106"/>
      <c r="AA6965" s="104"/>
      <c r="AB6965" s="107"/>
      <c r="AC6965" s="72">
        <f>IF(OR(Tabella2[[#This Row],[OUTCOME]]="DCO",Tabella2[[#This Row],[OUTCOME]]="SDC"),1,0)</f>
        <v>1</v>
      </c>
      <c r="AH6965" s="70"/>
      <c r="AI6965" s="70"/>
      <c r="AJ6965">
        <f>IF(OR(Tabella2[[#This Row],[OUTCOME]]="DNCO", Tabella2[[#This Row],[OUTCOME]]="SDNC"),1,0)</f>
        <v>0</v>
      </c>
      <c r="AL6965" s="70"/>
      <c r="BM6965" s="135" t="str">
        <f>Tabella2[[#This Row],[ACT START]]</f>
        <v>14:35</v>
      </c>
      <c r="BN6965" s="136" t="str">
        <f>Tabella2[[#This Row],[ACT STOP]]</f>
        <v>15:35</v>
      </c>
      <c r="BO6965" s="101"/>
      <c r="BR6965" s="109" t="str">
        <f t="shared" si="132"/>
        <v>SH-25-6954</v>
      </c>
      <c r="BS6965" s="109" t="s">
        <v>356</v>
      </c>
      <c r="BT6965" t="str">
        <f>Tabella2[[#This Row],[OUTCOME]]</f>
        <v>DCO</v>
      </c>
      <c r="BU6965" t="str">
        <f>_xlfn.CONCAT(Tabella2[[#This Row],[NAME SP]],Tabella2[[#This Row],[ID SP]]," - ",Tabella2[[#This Row],[SYLLABUS NO]])</f>
        <v>AMI92 - SD CF01</v>
      </c>
      <c r="BV6965" t="s">
        <v>13252</v>
      </c>
    </row>
    <row r="6966" spans="1:74" hidden="1">
      <c r="A6966" s="103" t="s">
        <v>14220</v>
      </c>
      <c r="B6966" s="102">
        <v>45992</v>
      </c>
      <c r="C6966" s="104">
        <f>_xlfn.ISOWEEKNUM(Tabella2[[#This Row],[Date]])</f>
        <v>49</v>
      </c>
      <c r="D6966" s="104" t="s">
        <v>13289</v>
      </c>
      <c r="E6966" s="104" t="s">
        <v>327</v>
      </c>
      <c r="F6966" s="104">
        <v>93</v>
      </c>
      <c r="G6966" s="104" t="s">
        <v>284</v>
      </c>
      <c r="H6966" s="105">
        <v>9</v>
      </c>
      <c r="I6966" s="104" t="s">
        <v>258</v>
      </c>
      <c r="J6966" s="104"/>
      <c r="K6966" s="104" t="s">
        <v>81</v>
      </c>
      <c r="L6966" s="104" t="s">
        <v>259</v>
      </c>
      <c r="M6966" s="104" t="s">
        <v>276</v>
      </c>
      <c r="N6966" s="104"/>
      <c r="O6966" s="106"/>
      <c r="P6966" s="111" t="s">
        <v>723</v>
      </c>
      <c r="Q6966" s="153" t="s">
        <v>343</v>
      </c>
      <c r="R6966" s="153" t="s">
        <v>344</v>
      </c>
      <c r="S6966" s="153">
        <f>Tabella2[[#This Row],[PLD STOP]]-Tabella2[[#This Row],[PLD START]]</f>
        <v>4.166666666666663E-2</v>
      </c>
      <c r="T6966" s="153" t="s">
        <v>343</v>
      </c>
      <c r="U6966" s="153" t="s">
        <v>344</v>
      </c>
      <c r="V6966" s="153">
        <f>IF(ISBLANK(T6966),"",Tabella2[[#This Row],[ACT STOP]]-Tabella2[[#This Row],[ACT START]])</f>
        <v>4.166666666666663E-2</v>
      </c>
      <c r="W6966" s="104" t="s">
        <v>92</v>
      </c>
      <c r="X6966" s="104" t="s">
        <v>91</v>
      </c>
      <c r="Y6966" s="110" t="s">
        <v>14272</v>
      </c>
      <c r="Z6966" s="106"/>
      <c r="AA6966" s="104"/>
      <c r="AB6966" s="107"/>
      <c r="AC6966" s="72">
        <f>IF(OR(Tabella2[[#This Row],[OUTCOME]]="DCO",Tabella2[[#This Row],[OUTCOME]]="SDC"),1,0)</f>
        <v>1</v>
      </c>
      <c r="AH6966" s="70"/>
      <c r="AI6966" s="70"/>
      <c r="AJ6966">
        <f>IF(OR(Tabella2[[#This Row],[OUTCOME]]="DNCO", Tabella2[[#This Row],[OUTCOME]]="SDNC"),1,0)</f>
        <v>0</v>
      </c>
      <c r="AL6966" s="70"/>
      <c r="BM6966" s="135" t="str">
        <f>Tabella2[[#This Row],[ACT START]]</f>
        <v>14:35</v>
      </c>
      <c r="BN6966" s="136" t="str">
        <f>Tabella2[[#This Row],[ACT STOP]]</f>
        <v>15:35</v>
      </c>
      <c r="BO6966" s="101"/>
      <c r="BR6966" s="109" t="str">
        <f t="shared" si="132"/>
        <v>SH-25-6955</v>
      </c>
      <c r="BS6966" s="109" t="s">
        <v>339</v>
      </c>
      <c r="BT6966" t="str">
        <f>Tabella2[[#This Row],[OUTCOME]]</f>
        <v>DCO</v>
      </c>
      <c r="BU6966" t="str">
        <f>_xlfn.CONCAT(Tabella2[[#This Row],[NAME SP]],Tabella2[[#This Row],[ID SP]]," - ",Tabella2[[#This Row],[SYLLABUS NO]])</f>
        <v>AMI93 - SD CF01</v>
      </c>
      <c r="BV6966" t="s">
        <v>14018</v>
      </c>
    </row>
    <row r="6967" spans="1:74" hidden="1">
      <c r="A6967" s="103" t="s">
        <v>14221</v>
      </c>
      <c r="B6967" s="102">
        <v>45992</v>
      </c>
      <c r="C6967" s="104">
        <f>_xlfn.ISOWEEKNUM(Tabella2[[#This Row],[Date]])</f>
        <v>49</v>
      </c>
      <c r="D6967" s="104" t="s">
        <v>13291</v>
      </c>
      <c r="E6967" s="104" t="s">
        <v>284</v>
      </c>
      <c r="F6967" s="104">
        <v>108</v>
      </c>
      <c r="G6967" s="104" t="s">
        <v>257</v>
      </c>
      <c r="H6967" s="105">
        <v>1</v>
      </c>
      <c r="I6967" s="104"/>
      <c r="J6967" s="104" t="s">
        <v>258</v>
      </c>
      <c r="K6967" s="104" t="s">
        <v>75</v>
      </c>
      <c r="L6967" s="104" t="s">
        <v>259</v>
      </c>
      <c r="M6967" s="104" t="s">
        <v>276</v>
      </c>
      <c r="N6967" s="104"/>
      <c r="O6967" s="106"/>
      <c r="P6967" s="111" t="s">
        <v>723</v>
      </c>
      <c r="Q6967" s="153" t="s">
        <v>343</v>
      </c>
      <c r="R6967" s="153" t="s">
        <v>344</v>
      </c>
      <c r="S6967" s="153">
        <f>Tabella2[[#This Row],[PLD STOP]]-Tabella2[[#This Row],[PLD START]]</f>
        <v>4.166666666666663E-2</v>
      </c>
      <c r="T6967" s="153" t="s">
        <v>343</v>
      </c>
      <c r="U6967" s="153" t="s">
        <v>344</v>
      </c>
      <c r="V6967" s="153">
        <f>IF(ISBLANK(T6967),"",Tabella2[[#This Row],[ACT STOP]]-Tabella2[[#This Row],[ACT START]])</f>
        <v>4.166666666666663E-2</v>
      </c>
      <c r="W6967" s="104" t="s">
        <v>92</v>
      </c>
      <c r="X6967" s="104" t="s">
        <v>91</v>
      </c>
      <c r="Y6967" s="110"/>
      <c r="Z6967" s="106"/>
      <c r="AA6967" s="104"/>
      <c r="AB6967" s="107"/>
      <c r="AC6967" s="72">
        <f>IF(OR(Tabella2[[#This Row],[OUTCOME]]="DCO",Tabella2[[#This Row],[OUTCOME]]="SDC"),1,0)</f>
        <v>1</v>
      </c>
      <c r="AH6967" s="70"/>
      <c r="AI6967" s="70"/>
      <c r="AJ6967">
        <f>IF(OR(Tabella2[[#This Row],[OUTCOME]]="DNCO", Tabella2[[#This Row],[OUTCOME]]="SDNC"),1,0)</f>
        <v>0</v>
      </c>
      <c r="AL6967" s="70"/>
      <c r="BM6967" s="135" t="str">
        <f>Tabella2[[#This Row],[ACT START]]</f>
        <v>14:35</v>
      </c>
      <c r="BN6967" s="136" t="str">
        <f>Tabella2[[#This Row],[ACT STOP]]</f>
        <v>15:35</v>
      </c>
      <c r="BO6967" s="101"/>
      <c r="BR6967" s="109" t="str">
        <f t="shared" si="132"/>
        <v>SH-25-6956</v>
      </c>
      <c r="BS6967" s="109" t="s">
        <v>332</v>
      </c>
      <c r="BT6967" t="str">
        <f>Tabella2[[#This Row],[OUTCOME]]</f>
        <v>DCO</v>
      </c>
      <c r="BU6967" t="str">
        <f>_xlfn.CONCAT(Tabella2[[#This Row],[NAME SP]],Tabella2[[#This Row],[ID SP]]," - ",Tabella2[[#This Row],[SYLLABUS NO]])</f>
        <v>IFTS108 - SD CF01</v>
      </c>
      <c r="BV6967" t="s">
        <v>13290</v>
      </c>
    </row>
    <row r="6968" spans="1:74" hidden="1">
      <c r="A6968" s="103" t="s">
        <v>14236</v>
      </c>
      <c r="B6968" s="102">
        <v>45993</v>
      </c>
      <c r="C6968" s="104">
        <f>_xlfn.ISOWEEKNUM(Tabella2[[#This Row],[Date]])</f>
        <v>49</v>
      </c>
      <c r="D6968" s="104" t="s">
        <v>6396</v>
      </c>
      <c r="E6968" s="104" t="s">
        <v>256</v>
      </c>
      <c r="F6968" s="104">
        <v>71</v>
      </c>
      <c r="G6968" s="104" t="s">
        <v>257</v>
      </c>
      <c r="H6968" s="105">
        <v>13</v>
      </c>
      <c r="I6968" s="104"/>
      <c r="J6968" s="104" t="s">
        <v>258</v>
      </c>
      <c r="K6968" s="104" t="s">
        <v>79</v>
      </c>
      <c r="L6968" s="104" t="s">
        <v>299</v>
      </c>
      <c r="M6968" s="104" t="s">
        <v>276</v>
      </c>
      <c r="N6968" s="104"/>
      <c r="O6968" s="106" t="str">
        <f>A6969</f>
        <v>19374</v>
      </c>
      <c r="P6968" s="111" t="s">
        <v>664</v>
      </c>
      <c r="Q6968" s="153" t="s">
        <v>307</v>
      </c>
      <c r="R6968" s="153" t="s">
        <v>308</v>
      </c>
      <c r="S6968" s="153">
        <f>Tabella2[[#This Row],[PLD STOP]]-Tabella2[[#This Row],[PLD START]]</f>
        <v>4.1666666666666685E-2</v>
      </c>
      <c r="T6968" s="153" t="s">
        <v>307</v>
      </c>
      <c r="U6968" s="153" t="s">
        <v>308</v>
      </c>
      <c r="V6968" s="153">
        <f>IF(ISBLANK(T6968),"",Tabella2[[#This Row],[ACT STOP]]-Tabella2[[#This Row],[ACT START]])</f>
        <v>4.1666666666666685E-2</v>
      </c>
      <c r="W6968" s="104" t="s">
        <v>92</v>
      </c>
      <c r="X6968" s="104" t="s">
        <v>91</v>
      </c>
      <c r="Y6968" s="110"/>
      <c r="Z6968" s="106"/>
      <c r="AA6968" s="104"/>
      <c r="AB6968" s="107"/>
      <c r="AC6968" s="72">
        <f>IF(OR(Tabella2[[#This Row],[OUTCOME]]="DCO",Tabella2[[#This Row],[OUTCOME]]="SDC"),1,0)</f>
        <v>1</v>
      </c>
      <c r="AH6968" s="70"/>
      <c r="AI6968" s="70"/>
      <c r="AJ6968">
        <f>IF(OR(Tabella2[[#This Row],[OUTCOME]]="DNCO", Tabella2[[#This Row],[OUTCOME]]="SDNC"),1,0)</f>
        <v>0</v>
      </c>
      <c r="AL6968" s="70"/>
      <c r="BM6968" s="135" t="str">
        <f>Tabella2[[#This Row],[ACT START]]</f>
        <v>07:05</v>
      </c>
      <c r="BN6968" s="136" t="str">
        <f>Tabella2[[#This Row],[ACT STOP]]</f>
        <v>08:05</v>
      </c>
      <c r="BO6968" s="101"/>
      <c r="BR6968" s="109" t="str">
        <f t="shared" si="132"/>
        <v>SH-25-6957</v>
      </c>
      <c r="BS6968" s="109" t="s">
        <v>427</v>
      </c>
      <c r="BT6968" t="str">
        <f>Tabella2[[#This Row],[OUTCOME]]</f>
        <v>DCO</v>
      </c>
      <c r="BU6968" t="str">
        <f>_xlfn.CONCAT(Tabella2[[#This Row],[NAME SP]],Tabella2[[#This Row],[ID SP]]," - ",Tabella2[[#This Row],[SYLLABUS NO]])</f>
        <v>QATAR71 - FMSC OBFM02</v>
      </c>
      <c r="BV6968" t="s">
        <v>12153</v>
      </c>
    </row>
    <row r="6969" spans="1:74" hidden="1">
      <c r="A6969" s="103" t="s">
        <v>14237</v>
      </c>
      <c r="B6969" s="102">
        <v>45993</v>
      </c>
      <c r="C6969" s="104">
        <f>_xlfn.ISOWEEKNUM(Tabella2[[#This Row],[Date]])</f>
        <v>49</v>
      </c>
      <c r="D6969" s="104" t="s">
        <v>195</v>
      </c>
      <c r="E6969" s="104" t="s">
        <v>298</v>
      </c>
      <c r="F6969" s="104"/>
      <c r="G6969" s="104" t="s">
        <v>284</v>
      </c>
      <c r="H6969" s="105">
        <v>9</v>
      </c>
      <c r="I6969" s="104"/>
      <c r="J6969" s="104" t="s">
        <v>258</v>
      </c>
      <c r="K6969" s="104" t="s">
        <v>78</v>
      </c>
      <c r="L6969" s="104" t="s">
        <v>299</v>
      </c>
      <c r="M6969" s="104" t="s">
        <v>276</v>
      </c>
      <c r="N6969" s="104"/>
      <c r="O6969" s="106" t="str">
        <f>A6968</f>
        <v>19373</v>
      </c>
      <c r="P6969" s="111" t="s">
        <v>300</v>
      </c>
      <c r="Q6969" s="153" t="s">
        <v>307</v>
      </c>
      <c r="R6969" s="153" t="s">
        <v>308</v>
      </c>
      <c r="S6969" s="153">
        <f>Tabella2[[#This Row],[PLD STOP]]-Tabella2[[#This Row],[PLD START]]</f>
        <v>4.1666666666666685E-2</v>
      </c>
      <c r="T6969" s="153" t="s">
        <v>307</v>
      </c>
      <c r="U6969" s="153" t="s">
        <v>308</v>
      </c>
      <c r="V6969" s="153">
        <f>IF(ISBLANK(T6969),"",Tabella2[[#This Row],[ACT STOP]]-Tabella2[[#This Row],[ACT START]])</f>
        <v>4.1666666666666685E-2</v>
      </c>
      <c r="W6969" s="104" t="s">
        <v>122</v>
      </c>
      <c r="X6969" s="104" t="s">
        <v>91</v>
      </c>
      <c r="Y6969" s="110"/>
      <c r="Z6969" s="106"/>
      <c r="AA6969" s="104"/>
      <c r="AB6969" s="107"/>
      <c r="AC6969" s="72">
        <f>IF(OR(Tabella2[[#This Row],[OUTCOME]]="DCO",Tabella2[[#This Row],[OUTCOME]]="SDC"),1,0)</f>
        <v>1</v>
      </c>
      <c r="AH6969" s="70"/>
      <c r="AI6969" s="70"/>
      <c r="AJ6969">
        <f>IF(OR(Tabella2[[#This Row],[OUTCOME]]="DNCO", Tabella2[[#This Row],[OUTCOME]]="SDNC"),1,0)</f>
        <v>0</v>
      </c>
      <c r="AL6969" s="70"/>
      <c r="BM6969" s="135" t="str">
        <f>Tabella2[[#This Row],[ACT START]]</f>
        <v>07:05</v>
      </c>
      <c r="BN6969" s="136" t="str">
        <f>Tabella2[[#This Row],[ACT STOP]]</f>
        <v>08:05</v>
      </c>
      <c r="BO6969" s="101"/>
      <c r="BR6969" s="109" t="str">
        <f t="shared" si="132"/>
        <v>SH-25-6958</v>
      </c>
      <c r="BS6969" s="109" t="s">
        <v>339</v>
      </c>
      <c r="BT6969" t="str">
        <f>Tabella2[[#This Row],[OUTCOME]]</f>
        <v>SDC</v>
      </c>
      <c r="BU6969" t="str">
        <f>_xlfn.CONCAT(Tabella2[[#This Row],[NAME SP]],Tabella2[[#This Row],[ID SP]]," - ",Tabella2[[#This Row],[SYLLABUS NO]])</f>
        <v>Support QATAR - SUPP</v>
      </c>
    </row>
    <row r="6970" spans="1:74" hidden="1">
      <c r="A6970" s="103" t="s">
        <v>14238</v>
      </c>
      <c r="B6970" s="102">
        <v>45993</v>
      </c>
      <c r="C6970" s="104">
        <f>_xlfn.ISOWEEKNUM(Tabella2[[#This Row],[Date]])</f>
        <v>49</v>
      </c>
      <c r="D6970" s="104" t="s">
        <v>722</v>
      </c>
      <c r="E6970" s="104" t="s">
        <v>327</v>
      </c>
      <c r="F6970" s="104">
        <v>80</v>
      </c>
      <c r="G6970" s="104" t="s">
        <v>284</v>
      </c>
      <c r="H6970" s="105">
        <v>23</v>
      </c>
      <c r="I6970" s="104" t="s">
        <v>258</v>
      </c>
      <c r="J6970" s="104"/>
      <c r="K6970" s="104" t="s">
        <v>83</v>
      </c>
      <c r="L6970" s="104" t="s">
        <v>299</v>
      </c>
      <c r="M6970" s="104" t="s">
        <v>915</v>
      </c>
      <c r="N6970" s="104"/>
      <c r="O6970" s="106" t="str">
        <f>A6971</f>
        <v>19376</v>
      </c>
      <c r="P6970" s="111" t="s">
        <v>5977</v>
      </c>
      <c r="Q6970" s="153" t="s">
        <v>307</v>
      </c>
      <c r="R6970" s="153" t="s">
        <v>308</v>
      </c>
      <c r="S6970" s="153">
        <f>Tabella2[[#This Row],[PLD STOP]]-Tabella2[[#This Row],[PLD START]]</f>
        <v>4.1666666666666685E-2</v>
      </c>
      <c r="T6970" s="153" t="s">
        <v>307</v>
      </c>
      <c r="U6970" s="153" t="s">
        <v>308</v>
      </c>
      <c r="V6970" s="153">
        <f>IF(ISBLANK(T6970),"",Tabella2[[#This Row],[ACT STOP]]-Tabella2[[#This Row],[ACT START]])</f>
        <v>4.1666666666666685E-2</v>
      </c>
      <c r="W6970" s="104" t="s">
        <v>92</v>
      </c>
      <c r="X6970" s="104" t="s">
        <v>91</v>
      </c>
      <c r="Y6970" s="110" t="s">
        <v>14273</v>
      </c>
      <c r="Z6970" s="106"/>
      <c r="AA6970" s="104"/>
      <c r="AB6970" s="107"/>
      <c r="AC6970" s="72">
        <f>IF(OR(Tabella2[[#This Row],[OUTCOME]]="DCO",Tabella2[[#This Row],[OUTCOME]]="SDC"),1,0)</f>
        <v>1</v>
      </c>
      <c r="AH6970" s="70"/>
      <c r="AI6970" s="70"/>
      <c r="AJ6970">
        <f>IF(OR(Tabella2[[#This Row],[OUTCOME]]="DNCO", Tabella2[[#This Row],[OUTCOME]]="SDNC"),1,0)</f>
        <v>0</v>
      </c>
      <c r="AL6970" s="70"/>
      <c r="BM6970" s="135" t="str">
        <f>Tabella2[[#This Row],[ACT START]]</f>
        <v>07:05</v>
      </c>
      <c r="BN6970" s="136" t="str">
        <f>Tabella2[[#This Row],[ACT STOP]]</f>
        <v>08:05</v>
      </c>
      <c r="BO6970" s="101"/>
      <c r="BR6970" s="109" t="str">
        <f t="shared" si="132"/>
        <v>SH-25-6959</v>
      </c>
      <c r="BS6970" s="109" t="s">
        <v>358</v>
      </c>
      <c r="BT6970" t="str">
        <f>Tabella2[[#This Row],[OUTCOME]]</f>
        <v>DCO</v>
      </c>
      <c r="BU6970" t="str">
        <f>_xlfn.CONCAT(Tabella2[[#This Row],[NAME SP]],Tabella2[[#This Row],[ID SP]]," - ",Tabella2[[#This Row],[SYLLABUS NO]])</f>
        <v>AMI80 - SD COMAOAA01</v>
      </c>
      <c r="BV6970" t="s">
        <v>11916</v>
      </c>
    </row>
    <row r="6971" spans="1:74" hidden="1">
      <c r="A6971" s="103" t="s">
        <v>14239</v>
      </c>
      <c r="B6971" s="102">
        <v>45993</v>
      </c>
      <c r="C6971" s="104">
        <f>_xlfn.ISOWEEKNUM(Tabella2[[#This Row],[Date]])</f>
        <v>49</v>
      </c>
      <c r="D6971" s="104" t="s">
        <v>722</v>
      </c>
      <c r="E6971" s="104" t="s">
        <v>327</v>
      </c>
      <c r="F6971" s="104">
        <v>76</v>
      </c>
      <c r="G6971" s="104" t="s">
        <v>257</v>
      </c>
      <c r="H6971" s="105">
        <v>5</v>
      </c>
      <c r="I6971" s="104" t="s">
        <v>258</v>
      </c>
      <c r="J6971" s="104"/>
      <c r="K6971" s="104" t="s">
        <v>80</v>
      </c>
      <c r="L6971" s="104" t="s">
        <v>299</v>
      </c>
      <c r="M6971" s="104" t="s">
        <v>915</v>
      </c>
      <c r="N6971" s="104"/>
      <c r="O6971" s="106" t="str">
        <f>A6970</f>
        <v>19375</v>
      </c>
      <c r="P6971" s="111" t="s">
        <v>5977</v>
      </c>
      <c r="Q6971" s="153" t="s">
        <v>307</v>
      </c>
      <c r="R6971" s="153" t="s">
        <v>308</v>
      </c>
      <c r="S6971" s="153">
        <f>Tabella2[[#This Row],[PLD STOP]]-Tabella2[[#This Row],[PLD START]]</f>
        <v>4.1666666666666685E-2</v>
      </c>
      <c r="T6971" s="153" t="s">
        <v>307</v>
      </c>
      <c r="U6971" s="153" t="s">
        <v>308</v>
      </c>
      <c r="V6971" s="153">
        <f>IF(ISBLANK(T6971),"",Tabella2[[#This Row],[ACT STOP]]-Tabella2[[#This Row],[ACT START]])</f>
        <v>4.1666666666666685E-2</v>
      </c>
      <c r="W6971" s="104" t="s">
        <v>92</v>
      </c>
      <c r="X6971" s="104" t="s">
        <v>91</v>
      </c>
      <c r="Y6971" s="110"/>
      <c r="Z6971" s="106"/>
      <c r="AA6971" s="104"/>
      <c r="AB6971" s="107"/>
      <c r="AC6971" s="72">
        <f>IF(OR(Tabella2[[#This Row],[OUTCOME]]="DCO",Tabella2[[#This Row],[OUTCOME]]="SDC"),1,0)</f>
        <v>1</v>
      </c>
      <c r="AH6971" s="70"/>
      <c r="AI6971" s="70"/>
      <c r="AJ6971">
        <f>IF(OR(Tabella2[[#This Row],[OUTCOME]]="DNCO", Tabella2[[#This Row],[OUTCOME]]="SDNC"),1,0)</f>
        <v>0</v>
      </c>
      <c r="AL6971" s="70"/>
      <c r="BM6971" s="135" t="str">
        <f>Tabella2[[#This Row],[ACT START]]</f>
        <v>07:05</v>
      </c>
      <c r="BN6971" s="136" t="str">
        <f>Tabella2[[#This Row],[ACT STOP]]</f>
        <v>08:05</v>
      </c>
      <c r="BO6971" s="101"/>
      <c r="BR6971" s="109" t="str">
        <f t="shared" si="132"/>
        <v>SH-25-6960</v>
      </c>
      <c r="BS6971" s="109" t="s">
        <v>416</v>
      </c>
      <c r="BT6971" t="str">
        <f>Tabella2[[#This Row],[OUTCOME]]</f>
        <v>DCO</v>
      </c>
      <c r="BU6971" t="str">
        <f>_xlfn.CONCAT(Tabella2[[#This Row],[NAME SP]],Tabella2[[#This Row],[ID SP]]," - ",Tabella2[[#This Row],[SYLLABUS NO]])</f>
        <v>AMI76 - SD COMAOAA01</v>
      </c>
      <c r="BV6971" t="s">
        <v>11883</v>
      </c>
    </row>
    <row r="6972" spans="1:74" hidden="1">
      <c r="A6972" s="103" t="s">
        <v>14240</v>
      </c>
      <c r="B6972" s="102">
        <v>45993</v>
      </c>
      <c r="C6972" s="104">
        <f>_xlfn.ISOWEEKNUM(Tabella2[[#This Row],[Date]])</f>
        <v>49</v>
      </c>
      <c r="D6972" s="104" t="s">
        <v>11710</v>
      </c>
      <c r="E6972" s="104" t="s">
        <v>284</v>
      </c>
      <c r="F6972" s="104">
        <v>88</v>
      </c>
      <c r="G6972" s="104" t="s">
        <v>284</v>
      </c>
      <c r="H6972" s="105">
        <v>22</v>
      </c>
      <c r="I6972" s="104" t="s">
        <v>258</v>
      </c>
      <c r="J6972" s="104"/>
      <c r="K6972" s="104" t="s">
        <v>81</v>
      </c>
      <c r="L6972" s="104" t="s">
        <v>259</v>
      </c>
      <c r="M6972" s="104" t="s">
        <v>276</v>
      </c>
      <c r="N6972" s="104"/>
      <c r="O6972" s="106"/>
      <c r="P6972" s="111" t="s">
        <v>14154</v>
      </c>
      <c r="Q6972" s="153" t="s">
        <v>307</v>
      </c>
      <c r="R6972" s="153" t="s">
        <v>308</v>
      </c>
      <c r="S6972" s="153">
        <f>Tabella2[[#This Row],[PLD STOP]]-Tabella2[[#This Row],[PLD START]]</f>
        <v>4.1666666666666685E-2</v>
      </c>
      <c r="T6972" s="153">
        <v>0.29583333333333334</v>
      </c>
      <c r="U6972" s="153">
        <v>0.33611111111111108</v>
      </c>
      <c r="V6972" s="153">
        <f>IF(ISBLANK(T6972),"",Tabella2[[#This Row],[ACT STOP]]-Tabella2[[#This Row],[ACT START]])</f>
        <v>4.0277777777777746E-2</v>
      </c>
      <c r="W6972" s="104" t="s">
        <v>92</v>
      </c>
      <c r="X6972" s="104" t="s">
        <v>91</v>
      </c>
      <c r="Y6972" s="110"/>
      <c r="Z6972" s="106"/>
      <c r="AA6972" s="104"/>
      <c r="AB6972" s="107"/>
      <c r="AC6972" s="72">
        <f>IF(OR(Tabella2[[#This Row],[OUTCOME]]="DCO",Tabella2[[#This Row],[OUTCOME]]="SDC"),1,0)</f>
        <v>1</v>
      </c>
      <c r="AH6972" s="70"/>
      <c r="AI6972" s="70"/>
      <c r="AJ6972">
        <f>IF(OR(Tabella2[[#This Row],[OUTCOME]]="DNCO", Tabella2[[#This Row],[OUTCOME]]="SDNC"),1,0)</f>
        <v>0</v>
      </c>
      <c r="AL6972" s="70"/>
      <c r="BM6972" s="135">
        <f>Tabella2[[#This Row],[ACT START]]</f>
        <v>0.29583333333333334</v>
      </c>
      <c r="BN6972" s="136">
        <f>Tabella2[[#This Row],[ACT STOP]]</f>
        <v>0.33611111111111108</v>
      </c>
      <c r="BO6972" s="101"/>
      <c r="BR6972" s="109" t="str">
        <f t="shared" si="132"/>
        <v>SH-25-6961</v>
      </c>
      <c r="BS6972" s="109" t="s">
        <v>295</v>
      </c>
      <c r="BT6972" t="str">
        <f>Tabella2[[#This Row],[OUTCOME]]</f>
        <v>DCO</v>
      </c>
      <c r="BU6972" t="str">
        <f>_xlfn.CONCAT(Tabella2[[#This Row],[NAME SP]],Tabella2[[#This Row],[ID SP]]," - ",Tabella2[[#This Row],[SYLLABUS NO]])</f>
        <v>IFTS88 - SD NIT0102</v>
      </c>
      <c r="BV6972" t="s">
        <v>11840</v>
      </c>
    </row>
    <row r="6973" spans="1:74" hidden="1">
      <c r="A6973" s="103" t="s">
        <v>14241</v>
      </c>
      <c r="B6973" s="102">
        <v>45993</v>
      </c>
      <c r="C6973" s="104">
        <f>_xlfn.ISOWEEKNUM(Tabella2[[#This Row],[Date]])</f>
        <v>49</v>
      </c>
      <c r="D6973" s="104" t="s">
        <v>13042</v>
      </c>
      <c r="E6973" s="104" t="s">
        <v>284</v>
      </c>
      <c r="F6973" s="104">
        <v>98</v>
      </c>
      <c r="G6973" s="104" t="s">
        <v>257</v>
      </c>
      <c r="H6973" s="105">
        <v>10</v>
      </c>
      <c r="I6973" s="104"/>
      <c r="J6973" s="104" t="s">
        <v>258</v>
      </c>
      <c r="K6973" s="104" t="s">
        <v>75</v>
      </c>
      <c r="L6973" s="104" t="s">
        <v>259</v>
      </c>
      <c r="M6973" s="104" t="s">
        <v>276</v>
      </c>
      <c r="N6973" s="104"/>
      <c r="O6973" s="106"/>
      <c r="P6973" s="111" t="s">
        <v>3000</v>
      </c>
      <c r="Q6973" s="153" t="s">
        <v>307</v>
      </c>
      <c r="R6973" s="153" t="s">
        <v>308</v>
      </c>
      <c r="S6973" s="153">
        <f>Tabella2[[#This Row],[PLD STOP]]-Tabella2[[#This Row],[PLD START]]</f>
        <v>4.1666666666666685E-2</v>
      </c>
      <c r="T6973" s="153" t="s">
        <v>307</v>
      </c>
      <c r="U6973" s="153" t="s">
        <v>308</v>
      </c>
      <c r="V6973" s="153">
        <f>IF(ISBLANK(T6973),"",Tabella2[[#This Row],[ACT STOP]]-Tabella2[[#This Row],[ACT START]])</f>
        <v>4.1666666666666685E-2</v>
      </c>
      <c r="W6973" s="104" t="s">
        <v>92</v>
      </c>
      <c r="X6973" s="104" t="s">
        <v>91</v>
      </c>
      <c r="Y6973" s="110"/>
      <c r="Z6973" s="106"/>
      <c r="AA6973" s="104"/>
      <c r="AB6973" s="107"/>
      <c r="AC6973" s="72">
        <f>IF(OR(Tabella2[[#This Row],[OUTCOME]]="DCO",Tabella2[[#This Row],[OUTCOME]]="SDC"),1,0)</f>
        <v>1</v>
      </c>
      <c r="AH6973" s="70"/>
      <c r="AI6973" s="70"/>
      <c r="AJ6973">
        <f>IF(OR(Tabella2[[#This Row],[OUTCOME]]="DNCO", Tabella2[[#This Row],[OUTCOME]]="SDNC"),1,0)</f>
        <v>0</v>
      </c>
      <c r="AL6973" s="70"/>
      <c r="BM6973" s="135" t="str">
        <f>Tabella2[[#This Row],[ACT START]]</f>
        <v>07:05</v>
      </c>
      <c r="BN6973" s="136" t="str">
        <f>Tabella2[[#This Row],[ACT STOP]]</f>
        <v>08:05</v>
      </c>
      <c r="BO6973" s="101"/>
      <c r="BR6973" s="109" t="str">
        <f t="shared" si="132"/>
        <v>SH-25-6962</v>
      </c>
      <c r="BS6973" s="109" t="s">
        <v>552</v>
      </c>
      <c r="BT6973" t="str">
        <f>Tabella2[[#This Row],[OUTCOME]]</f>
        <v>DCO</v>
      </c>
      <c r="BU6973" t="str">
        <f>_xlfn.CONCAT(Tabella2[[#This Row],[NAME SP]],Tabella2[[#This Row],[ID SP]]," - ",Tabella2[[#This Row],[SYLLABUS NO]])</f>
        <v>IFTS98 - PT IF02</v>
      </c>
      <c r="BV6973" t="s">
        <v>14030</v>
      </c>
    </row>
    <row r="6974" spans="1:74" hidden="1">
      <c r="A6974" s="103" t="s">
        <v>14242</v>
      </c>
      <c r="B6974" s="102">
        <v>45993</v>
      </c>
      <c r="C6974" s="104">
        <f>_xlfn.ISOWEEKNUM(Tabella2[[#This Row],[Date]])</f>
        <v>49</v>
      </c>
      <c r="D6974" s="104" t="s">
        <v>6396</v>
      </c>
      <c r="E6974" s="104" t="s">
        <v>256</v>
      </c>
      <c r="F6974" s="104">
        <v>73</v>
      </c>
      <c r="G6974" s="104" t="s">
        <v>257</v>
      </c>
      <c r="H6974" s="105">
        <v>9</v>
      </c>
      <c r="I6974" s="104"/>
      <c r="J6974" s="104" t="s">
        <v>258</v>
      </c>
      <c r="K6974" s="104" t="s">
        <v>79</v>
      </c>
      <c r="L6974" s="104" t="s">
        <v>299</v>
      </c>
      <c r="M6974" s="104" t="s">
        <v>276</v>
      </c>
      <c r="N6974" s="104"/>
      <c r="O6974" s="106" t="str">
        <f>A6975</f>
        <v>19380</v>
      </c>
      <c r="P6974" s="111" t="s">
        <v>664</v>
      </c>
      <c r="Q6974" s="153" t="s">
        <v>330</v>
      </c>
      <c r="R6974" s="153" t="s">
        <v>331</v>
      </c>
      <c r="S6974" s="153">
        <f>Tabella2[[#This Row],[PLD STOP]]-Tabella2[[#This Row],[PLD START]]</f>
        <v>4.1666666666666685E-2</v>
      </c>
      <c r="T6974" s="153">
        <v>0.3576388888888889</v>
      </c>
      <c r="U6974" s="153">
        <v>0.39930555555555558</v>
      </c>
      <c r="V6974" s="153">
        <f>IF(ISBLANK(T6974),"",Tabella2[[#This Row],[ACT STOP]]-Tabella2[[#This Row],[ACT START]])</f>
        <v>4.1666666666666685E-2</v>
      </c>
      <c r="W6974" s="104" t="s">
        <v>92</v>
      </c>
      <c r="X6974" s="104" t="s">
        <v>91</v>
      </c>
      <c r="Y6974" s="110"/>
      <c r="Z6974" s="106"/>
      <c r="AA6974" s="104"/>
      <c r="AB6974" s="107"/>
      <c r="AC6974" s="72">
        <f>IF(OR(Tabella2[[#This Row],[OUTCOME]]="DCO",Tabella2[[#This Row],[OUTCOME]]="SDC"),1,0)</f>
        <v>1</v>
      </c>
      <c r="AH6974" s="70"/>
      <c r="AI6974" s="70"/>
      <c r="AJ6974">
        <f>IF(OR(Tabella2[[#This Row],[OUTCOME]]="DNCO", Tabella2[[#This Row],[OUTCOME]]="SDNC"),1,0)</f>
        <v>0</v>
      </c>
      <c r="AL6974" s="70"/>
      <c r="BM6974" s="135">
        <f>Tabella2[[#This Row],[ACT START]]</f>
        <v>0.3576388888888889</v>
      </c>
      <c r="BN6974" s="136">
        <f>Tabella2[[#This Row],[ACT STOP]]</f>
        <v>0.39930555555555558</v>
      </c>
      <c r="BO6974" s="101"/>
      <c r="BR6974" s="109" t="str">
        <f t="shared" si="132"/>
        <v>SH-25-6963</v>
      </c>
      <c r="BS6974" s="109" t="s">
        <v>318</v>
      </c>
      <c r="BT6974" t="str">
        <f>Tabella2[[#This Row],[OUTCOME]]</f>
        <v>DCO</v>
      </c>
      <c r="BU6974" t="str">
        <f>_xlfn.CONCAT(Tabella2[[#This Row],[NAME SP]],Tabella2[[#This Row],[ID SP]]," - ",Tabella2[[#This Row],[SYLLABUS NO]])</f>
        <v>QATAR73 - FMSC OBFM02</v>
      </c>
      <c r="BV6974" t="s">
        <v>12012</v>
      </c>
    </row>
    <row r="6975" spans="1:74" hidden="1">
      <c r="A6975" s="103" t="s">
        <v>14243</v>
      </c>
      <c r="B6975" s="102">
        <v>45993</v>
      </c>
      <c r="C6975" s="104">
        <f>_xlfn.ISOWEEKNUM(Tabella2[[#This Row],[Date]])</f>
        <v>49</v>
      </c>
      <c r="D6975" s="104" t="s">
        <v>195</v>
      </c>
      <c r="E6975" s="104" t="s">
        <v>298</v>
      </c>
      <c r="F6975" s="104"/>
      <c r="G6975" s="104" t="s">
        <v>257</v>
      </c>
      <c r="H6975" s="105">
        <v>32</v>
      </c>
      <c r="I6975" s="104"/>
      <c r="J6975" s="104" t="s">
        <v>258</v>
      </c>
      <c r="K6975" s="104" t="s">
        <v>78</v>
      </c>
      <c r="L6975" s="104" t="s">
        <v>299</v>
      </c>
      <c r="M6975" s="104" t="s">
        <v>276</v>
      </c>
      <c r="N6975" s="104"/>
      <c r="O6975" s="106" t="str">
        <f>A6974</f>
        <v>19379</v>
      </c>
      <c r="P6975" s="111" t="s">
        <v>300</v>
      </c>
      <c r="Q6975" s="153" t="s">
        <v>330</v>
      </c>
      <c r="R6975" s="153" t="s">
        <v>331</v>
      </c>
      <c r="S6975" s="153">
        <f>Tabella2[[#This Row],[PLD STOP]]-Tabella2[[#This Row],[PLD START]]</f>
        <v>4.1666666666666685E-2</v>
      </c>
      <c r="T6975" s="153">
        <v>0.3576388888888889</v>
      </c>
      <c r="U6975" s="153">
        <v>0.39930555555555558</v>
      </c>
      <c r="V6975" s="153">
        <f>IF(ISBLANK(T6975),"",Tabella2[[#This Row],[ACT STOP]]-Tabella2[[#This Row],[ACT START]])</f>
        <v>4.1666666666666685E-2</v>
      </c>
      <c r="W6975" s="104" t="s">
        <v>122</v>
      </c>
      <c r="X6975" s="104" t="s">
        <v>91</v>
      </c>
      <c r="Y6975" s="110"/>
      <c r="Z6975" s="106"/>
      <c r="AA6975" s="104"/>
      <c r="AB6975" s="107"/>
      <c r="AC6975" s="72">
        <f>IF(OR(Tabella2[[#This Row],[OUTCOME]]="DCO",Tabella2[[#This Row],[OUTCOME]]="SDC"),1,0)</f>
        <v>1</v>
      </c>
      <c r="AH6975" s="70"/>
      <c r="AI6975" s="70"/>
      <c r="AJ6975">
        <f>IF(OR(Tabella2[[#This Row],[OUTCOME]]="DNCO", Tabella2[[#This Row],[OUTCOME]]="SDNC"),1,0)</f>
        <v>0</v>
      </c>
      <c r="AL6975" s="70"/>
      <c r="BM6975" s="135">
        <f>Tabella2[[#This Row],[ACT START]]</f>
        <v>0.3576388888888889</v>
      </c>
      <c r="BN6975" s="136">
        <f>Tabella2[[#This Row],[ACT STOP]]</f>
        <v>0.39930555555555558</v>
      </c>
      <c r="BO6975" s="101"/>
      <c r="BR6975" s="109" t="str">
        <f t="shared" si="132"/>
        <v>SH-25-6964</v>
      </c>
      <c r="BS6975" s="109" t="s">
        <v>356</v>
      </c>
      <c r="BT6975" t="str">
        <f>Tabella2[[#This Row],[OUTCOME]]</f>
        <v>SDC</v>
      </c>
      <c r="BU6975" t="str">
        <f>_xlfn.CONCAT(Tabella2[[#This Row],[NAME SP]],Tabella2[[#This Row],[ID SP]]," - ",Tabella2[[#This Row],[SYLLABUS NO]])</f>
        <v>Support QATAR - SUPP</v>
      </c>
    </row>
    <row r="6976" spans="1:74" hidden="1">
      <c r="A6976" s="103" t="s">
        <v>14244</v>
      </c>
      <c r="B6976" s="102">
        <v>45993</v>
      </c>
      <c r="C6976" s="104">
        <f>_xlfn.ISOWEEKNUM(Tabella2[[#This Row],[Date]])</f>
        <v>49</v>
      </c>
      <c r="D6976" s="104" t="s">
        <v>9759</v>
      </c>
      <c r="E6976" s="104" t="s">
        <v>284</v>
      </c>
      <c r="F6976" s="104">
        <v>85</v>
      </c>
      <c r="G6976" s="104" t="s">
        <v>257</v>
      </c>
      <c r="H6976" s="105">
        <v>1</v>
      </c>
      <c r="I6976" s="104"/>
      <c r="J6976" s="104" t="s">
        <v>258</v>
      </c>
      <c r="K6976" s="104" t="s">
        <v>83</v>
      </c>
      <c r="L6976" s="104" t="s">
        <v>299</v>
      </c>
      <c r="M6976" s="104" t="s">
        <v>276</v>
      </c>
      <c r="N6976" s="104"/>
      <c r="O6976" s="106" t="str">
        <f>A6977</f>
        <v>19382</v>
      </c>
      <c r="P6976" s="111" t="s">
        <v>635</v>
      </c>
      <c r="Q6976" s="153">
        <v>0.3576388888888889</v>
      </c>
      <c r="R6976" s="153" t="s">
        <v>331</v>
      </c>
      <c r="S6976" s="153">
        <f>Tabella2[[#This Row],[PLD STOP]]-Tabella2[[#This Row],[PLD START]]</f>
        <v>4.1666666666666685E-2</v>
      </c>
      <c r="T6976" s="153">
        <v>0.3576388888888889</v>
      </c>
      <c r="U6976" s="153" t="s">
        <v>331</v>
      </c>
      <c r="V6976" s="153">
        <f>IF(ISBLANK(T6976),"",Tabella2[[#This Row],[ACT STOP]]-Tabella2[[#This Row],[ACT START]])</f>
        <v>4.1666666666666685E-2</v>
      </c>
      <c r="W6976" s="104" t="s">
        <v>92</v>
      </c>
      <c r="X6976" s="104" t="s">
        <v>91</v>
      </c>
      <c r="Y6976" s="110"/>
      <c r="Z6976" s="106"/>
      <c r="AA6976" s="104"/>
      <c r="AB6976" s="107"/>
      <c r="AC6976" s="72">
        <f>IF(OR(Tabella2[[#This Row],[OUTCOME]]="DCO",Tabella2[[#This Row],[OUTCOME]]="SDC"),1,0)</f>
        <v>1</v>
      </c>
      <c r="AH6976" s="70"/>
      <c r="AI6976" s="70"/>
      <c r="AJ6976">
        <f>IF(OR(Tabella2[[#This Row],[OUTCOME]]="DNCO", Tabella2[[#This Row],[OUTCOME]]="SDNC"),1,0)</f>
        <v>0</v>
      </c>
      <c r="AL6976" s="70"/>
      <c r="BM6976" s="135">
        <f>Tabella2[[#This Row],[ACT START]]</f>
        <v>0.3576388888888889</v>
      </c>
      <c r="BN6976" s="136" t="str">
        <f>Tabella2[[#This Row],[ACT STOP]]</f>
        <v>09:35</v>
      </c>
      <c r="BO6976" s="101"/>
      <c r="BR6976" s="109" t="str">
        <f t="shared" si="132"/>
        <v>SH-25-6965</v>
      </c>
      <c r="BS6976" s="109" t="s">
        <v>332</v>
      </c>
      <c r="BT6976" t="str">
        <f>Tabella2[[#This Row],[OUTCOME]]</f>
        <v>DCO</v>
      </c>
      <c r="BU6976" t="str">
        <f>_xlfn.CONCAT(Tabella2[[#This Row],[NAME SP]],Tabella2[[#This Row],[ID SP]]," - ",Tabella2[[#This Row],[SYLLABUS NO]])</f>
        <v>IFTS85 - FMSC BFM02</v>
      </c>
      <c r="BV6976" t="s">
        <v>11935</v>
      </c>
    </row>
    <row r="6977" spans="1:74" hidden="1">
      <c r="A6977" s="103" t="s">
        <v>14245</v>
      </c>
      <c r="B6977" s="102">
        <v>45993</v>
      </c>
      <c r="C6977" s="104">
        <f>_xlfn.ISOWEEKNUM(Tabella2[[#This Row],[Date]])</f>
        <v>49</v>
      </c>
      <c r="D6977" s="104"/>
      <c r="E6977" s="104"/>
      <c r="F6977" s="104"/>
      <c r="G6977" s="104" t="s">
        <v>257</v>
      </c>
      <c r="H6977" s="105">
        <v>17</v>
      </c>
      <c r="I6977" s="104" t="s">
        <v>258</v>
      </c>
      <c r="J6977" s="104"/>
      <c r="K6977" s="104" t="s">
        <v>80</v>
      </c>
      <c r="L6977" s="104" t="s">
        <v>299</v>
      </c>
      <c r="M6977" s="104" t="s">
        <v>276</v>
      </c>
      <c r="N6977" s="104"/>
      <c r="O6977" s="106" t="str">
        <f>A6976</f>
        <v>19381</v>
      </c>
      <c r="P6977" s="111" t="s">
        <v>300</v>
      </c>
      <c r="Q6977" s="153" t="s">
        <v>330</v>
      </c>
      <c r="R6977" s="153" t="s">
        <v>331</v>
      </c>
      <c r="S6977" s="153">
        <f>Tabella2[[#This Row],[PLD STOP]]-Tabella2[[#This Row],[PLD START]]</f>
        <v>4.1666666666666685E-2</v>
      </c>
      <c r="T6977" s="153" t="s">
        <v>330</v>
      </c>
      <c r="U6977" s="153" t="s">
        <v>331</v>
      </c>
      <c r="V6977" s="153">
        <f>IF(ISBLANK(T6977),"",Tabella2[[#This Row],[ACT STOP]]-Tabella2[[#This Row],[ACT START]])</f>
        <v>4.1666666666666685E-2</v>
      </c>
      <c r="W6977" s="104" t="s">
        <v>122</v>
      </c>
      <c r="X6977" s="104" t="s">
        <v>91</v>
      </c>
      <c r="Y6977" s="110"/>
      <c r="Z6977" s="106"/>
      <c r="AA6977" s="104"/>
      <c r="AB6977" s="107"/>
      <c r="AC6977" s="72">
        <f>IF(OR(Tabella2[[#This Row],[OUTCOME]]="DCO",Tabella2[[#This Row],[OUTCOME]]="SDC"),1,0)</f>
        <v>1</v>
      </c>
      <c r="AH6977" s="70"/>
      <c r="AI6977" s="70"/>
      <c r="AJ6977">
        <f>IF(OR(Tabella2[[#This Row],[OUTCOME]]="DNCO", Tabella2[[#This Row],[OUTCOME]]="SDNC"),1,0)</f>
        <v>0</v>
      </c>
      <c r="AL6977" s="70"/>
      <c r="BM6977" s="135" t="str">
        <f>Tabella2[[#This Row],[ACT START]]</f>
        <v>08:35</v>
      </c>
      <c r="BN6977" s="136" t="str">
        <f>Tabella2[[#This Row],[ACT STOP]]</f>
        <v>09:35</v>
      </c>
      <c r="BO6977" s="101"/>
      <c r="BR6977" s="109" t="str">
        <f t="shared" si="132"/>
        <v>SH-25-6966</v>
      </c>
      <c r="BS6977" s="109" t="s">
        <v>393</v>
      </c>
      <c r="BT6977" t="str">
        <f>Tabella2[[#This Row],[OUTCOME]]</f>
        <v>SDC</v>
      </c>
      <c r="BU6977" t="str">
        <f>_xlfn.CONCAT(Tabella2[[#This Row],[NAME SP]],Tabella2[[#This Row],[ID SP]]," - ",Tabella2[[#This Row],[SYLLABUS NO]])</f>
        <v xml:space="preserve"> - SUPP</v>
      </c>
    </row>
    <row r="6978" spans="1:74" hidden="1">
      <c r="A6978" s="103" t="s">
        <v>14246</v>
      </c>
      <c r="B6978" s="102">
        <v>45993</v>
      </c>
      <c r="C6978" s="104">
        <f>_xlfn.ISOWEEKNUM(Tabella2[[#This Row],[Date]])</f>
        <v>49</v>
      </c>
      <c r="D6978" s="104" t="s">
        <v>751</v>
      </c>
      <c r="E6978" s="104" t="s">
        <v>256</v>
      </c>
      <c r="F6978" s="104">
        <v>76</v>
      </c>
      <c r="G6978" s="104" t="s">
        <v>257</v>
      </c>
      <c r="H6978" s="105">
        <v>14</v>
      </c>
      <c r="I6978" s="104" t="s">
        <v>258</v>
      </c>
      <c r="J6978" s="104"/>
      <c r="K6978" s="104" t="s">
        <v>81</v>
      </c>
      <c r="L6978" s="104" t="s">
        <v>259</v>
      </c>
      <c r="M6978" s="104" t="s">
        <v>269</v>
      </c>
      <c r="N6978" s="104"/>
      <c r="O6978" s="106"/>
      <c r="P6978" s="111" t="s">
        <v>1814</v>
      </c>
      <c r="Q6978" s="153" t="s">
        <v>330</v>
      </c>
      <c r="R6978" s="153" t="s">
        <v>331</v>
      </c>
      <c r="S6978" s="153">
        <f>Tabella2[[#This Row],[PLD STOP]]-Tabella2[[#This Row],[PLD START]]</f>
        <v>4.1666666666666685E-2</v>
      </c>
      <c r="T6978" s="153" t="s">
        <v>330</v>
      </c>
      <c r="U6978" s="153" t="s">
        <v>331</v>
      </c>
      <c r="V6978" s="153">
        <f>IF(ISBLANK(T6978),"",Tabella2[[#This Row],[ACT STOP]]-Tabella2[[#This Row],[ACT START]])</f>
        <v>4.1666666666666685E-2</v>
      </c>
      <c r="W6978" s="104" t="s">
        <v>92</v>
      </c>
      <c r="X6978" s="104" t="s">
        <v>91</v>
      </c>
      <c r="Y6978" s="110"/>
      <c r="Z6978" s="106"/>
      <c r="AA6978" s="104"/>
      <c r="AB6978" s="107"/>
      <c r="AC6978" s="72">
        <f>IF(OR(Tabella2[[#This Row],[OUTCOME]]="DCO",Tabella2[[#This Row],[OUTCOME]]="SDC"),1,0)</f>
        <v>1</v>
      </c>
      <c r="AH6978" s="70"/>
      <c r="AI6978" s="70"/>
      <c r="AJ6978">
        <f>IF(OR(Tabella2[[#This Row],[OUTCOME]]="DNCO", Tabella2[[#This Row],[OUTCOME]]="SDNC"),1,0)</f>
        <v>0</v>
      </c>
      <c r="AL6978" s="70"/>
      <c r="BM6978" s="135" t="str">
        <f>Tabella2[[#This Row],[ACT START]]</f>
        <v>08:35</v>
      </c>
      <c r="BN6978" s="136" t="str">
        <f>Tabella2[[#This Row],[ACT STOP]]</f>
        <v>09:35</v>
      </c>
      <c r="BO6978" s="101"/>
      <c r="BR6978" s="109" t="str">
        <f t="shared" si="132"/>
        <v>SH-25-6967</v>
      </c>
      <c r="BS6978" s="109" t="s">
        <v>372</v>
      </c>
      <c r="BT6978" t="str">
        <f>Tabella2[[#This Row],[OUTCOME]]</f>
        <v>DCO</v>
      </c>
      <c r="BU6978" t="str">
        <f>_xlfn.CONCAT(Tabella2[[#This Row],[NAME SP]],Tabella2[[#This Row],[ID SP]]," - ",Tabella2[[#This Row],[SYLLABUS NO]])</f>
        <v>QATAR76 - PT R2R01</v>
      </c>
      <c r="BV6978" t="s">
        <v>11939</v>
      </c>
    </row>
    <row r="6979" spans="1:74" hidden="1">
      <c r="A6979" s="103" t="s">
        <v>14247</v>
      </c>
      <c r="B6979" s="102">
        <v>45993</v>
      </c>
      <c r="C6979" s="104">
        <f>_xlfn.ISOWEEKNUM(Tabella2[[#This Row],[Date]])</f>
        <v>49</v>
      </c>
      <c r="D6979" s="104" t="s">
        <v>763</v>
      </c>
      <c r="E6979" s="104" t="s">
        <v>256</v>
      </c>
      <c r="F6979" s="104">
        <v>68</v>
      </c>
      <c r="G6979" s="104" t="s">
        <v>257</v>
      </c>
      <c r="H6979" s="105">
        <v>2</v>
      </c>
      <c r="I6979" s="104"/>
      <c r="J6979" s="104" t="s">
        <v>258</v>
      </c>
      <c r="K6979" s="104" t="s">
        <v>77</v>
      </c>
      <c r="L6979" s="104" t="s">
        <v>259</v>
      </c>
      <c r="M6979" s="104" t="s">
        <v>269</v>
      </c>
      <c r="N6979" s="104"/>
      <c r="O6979" s="106"/>
      <c r="P6979" s="111" t="s">
        <v>1814</v>
      </c>
      <c r="Q6979" s="153" t="s">
        <v>330</v>
      </c>
      <c r="R6979" s="153" t="s">
        <v>331</v>
      </c>
      <c r="S6979" s="153">
        <f>Tabella2[[#This Row],[PLD STOP]]-Tabella2[[#This Row],[PLD START]]</f>
        <v>4.1666666666666685E-2</v>
      </c>
      <c r="T6979" s="153" t="s">
        <v>330</v>
      </c>
      <c r="U6979" s="153" t="s">
        <v>331</v>
      </c>
      <c r="V6979" s="153">
        <f>IF(ISBLANK(T6979),"",Tabella2[[#This Row],[ACT STOP]]-Tabella2[[#This Row],[ACT START]])</f>
        <v>4.1666666666666685E-2</v>
      </c>
      <c r="W6979" s="104" t="s">
        <v>92</v>
      </c>
      <c r="X6979" s="104" t="s">
        <v>91</v>
      </c>
      <c r="Y6979" s="110"/>
      <c r="Z6979" s="106"/>
      <c r="AA6979" s="104"/>
      <c r="AB6979" s="107"/>
      <c r="AC6979" s="72">
        <f>IF(OR(Tabella2[[#This Row],[OUTCOME]]="DCO",Tabella2[[#This Row],[OUTCOME]]="SDC"),1,0)</f>
        <v>1</v>
      </c>
      <c r="AH6979" s="70"/>
      <c r="AI6979" s="70"/>
      <c r="AJ6979">
        <f>IF(OR(Tabella2[[#This Row],[OUTCOME]]="DNCO", Tabella2[[#This Row],[OUTCOME]]="SDNC"),1,0)</f>
        <v>0</v>
      </c>
      <c r="AL6979" s="70"/>
      <c r="BM6979" s="135" t="str">
        <f>Tabella2[[#This Row],[ACT START]]</f>
        <v>08:35</v>
      </c>
      <c r="BN6979" s="136" t="str">
        <f>Tabella2[[#This Row],[ACT STOP]]</f>
        <v>09:35</v>
      </c>
      <c r="BO6979" s="101"/>
      <c r="BR6979" s="109" t="str">
        <f t="shared" si="132"/>
        <v>SH-25-6968</v>
      </c>
      <c r="BS6979" s="109" t="s">
        <v>368</v>
      </c>
      <c r="BT6979" t="str">
        <f>Tabella2[[#This Row],[OUTCOME]]</f>
        <v>DCO</v>
      </c>
      <c r="BU6979" t="str">
        <f>_xlfn.CONCAT(Tabella2[[#This Row],[NAME SP]],Tabella2[[#This Row],[ID SP]]," - ",Tabella2[[#This Row],[SYLLABUS NO]])</f>
        <v>QATAR68 - PT R2R01</v>
      </c>
      <c r="BV6979" t="s">
        <v>11998</v>
      </c>
    </row>
    <row r="6980" spans="1:74" hidden="1">
      <c r="A6980" s="103" t="s">
        <v>14248</v>
      </c>
      <c r="B6980" s="102">
        <v>45993</v>
      </c>
      <c r="C6980" s="104">
        <f>_xlfn.ISOWEEKNUM(Tabella2[[#This Row],[Date]])</f>
        <v>49</v>
      </c>
      <c r="D6980" s="104" t="s">
        <v>6396</v>
      </c>
      <c r="E6980" s="104" t="s">
        <v>256</v>
      </c>
      <c r="F6980" s="104">
        <v>72</v>
      </c>
      <c r="G6980" s="104" t="s">
        <v>284</v>
      </c>
      <c r="H6980" s="105">
        <v>22</v>
      </c>
      <c r="I6980" s="104"/>
      <c r="J6980" s="104" t="s">
        <v>258</v>
      </c>
      <c r="K6980" s="104" t="s">
        <v>79</v>
      </c>
      <c r="L6980" s="104" t="s">
        <v>299</v>
      </c>
      <c r="M6980" s="104" t="s">
        <v>276</v>
      </c>
      <c r="N6980" s="104"/>
      <c r="O6980" s="106" t="str">
        <f>A6981</f>
        <v>19386</v>
      </c>
      <c r="P6980" s="111" t="s">
        <v>664</v>
      </c>
      <c r="Q6980" s="153" t="s">
        <v>336</v>
      </c>
      <c r="R6980" s="153" t="s">
        <v>337</v>
      </c>
      <c r="S6980" s="153">
        <f>Tabella2[[#This Row],[PLD STOP]]-Tabella2[[#This Row],[PLD START]]</f>
        <v>4.1666666666666685E-2</v>
      </c>
      <c r="T6980" s="153">
        <v>0.4201388888888889</v>
      </c>
      <c r="U6980" s="153">
        <v>0.46180555555555558</v>
      </c>
      <c r="V6980" s="153">
        <f>IF(ISBLANK(T6980),"",Tabella2[[#This Row],[ACT STOP]]-Tabella2[[#This Row],[ACT START]])</f>
        <v>4.1666666666666685E-2</v>
      </c>
      <c r="W6980" s="104" t="s">
        <v>92</v>
      </c>
      <c r="X6980" s="104" t="s">
        <v>91</v>
      </c>
      <c r="Y6980" s="110"/>
      <c r="Z6980" s="106"/>
      <c r="AA6980" s="104"/>
      <c r="AB6980" s="107"/>
      <c r="AC6980" s="72">
        <f>IF(OR(Tabella2[[#This Row],[OUTCOME]]="DCO",Tabella2[[#This Row],[OUTCOME]]="SDC"),1,0)</f>
        <v>1</v>
      </c>
      <c r="AH6980" s="70"/>
      <c r="AI6980" s="70"/>
      <c r="AJ6980">
        <f>IF(OR(Tabella2[[#This Row],[OUTCOME]]="DNCO", Tabella2[[#This Row],[OUTCOME]]="SDNC"),1,0)</f>
        <v>0</v>
      </c>
      <c r="AL6980" s="70"/>
      <c r="BM6980" s="135">
        <f>Tabella2[[#This Row],[ACT START]]</f>
        <v>0.4201388888888889</v>
      </c>
      <c r="BN6980" s="136">
        <f>Tabella2[[#This Row],[ACT STOP]]</f>
        <v>0.46180555555555558</v>
      </c>
      <c r="BO6980" s="101"/>
      <c r="BR6980" s="109" t="str">
        <f t="shared" si="132"/>
        <v>SH-25-6969</v>
      </c>
      <c r="BS6980" s="109" t="s">
        <v>295</v>
      </c>
      <c r="BT6980" t="str">
        <f>Tabella2[[#This Row],[OUTCOME]]</f>
        <v>DCO</v>
      </c>
      <c r="BU6980" t="str">
        <f>_xlfn.CONCAT(Tabella2[[#This Row],[NAME SP]],Tabella2[[#This Row],[ID SP]]," - ",Tabella2[[#This Row],[SYLLABUS NO]])</f>
        <v>QATAR72 - FMSC OBFM02</v>
      </c>
      <c r="BV6980" t="s">
        <v>11847</v>
      </c>
    </row>
    <row r="6981" spans="1:74" hidden="1">
      <c r="A6981" s="103" t="s">
        <v>14249</v>
      </c>
      <c r="B6981" s="102">
        <v>45993</v>
      </c>
      <c r="C6981" s="104">
        <f>_xlfn.ISOWEEKNUM(Tabella2[[#This Row],[Date]])</f>
        <v>49</v>
      </c>
      <c r="D6981" s="104" t="s">
        <v>195</v>
      </c>
      <c r="E6981" s="104" t="s">
        <v>298</v>
      </c>
      <c r="F6981" s="104"/>
      <c r="G6981" s="104" t="s">
        <v>257</v>
      </c>
      <c r="H6981" s="105">
        <v>5</v>
      </c>
      <c r="I6981" s="104"/>
      <c r="J6981" s="104" t="s">
        <v>258</v>
      </c>
      <c r="K6981" s="104" t="s">
        <v>78</v>
      </c>
      <c r="L6981" s="104" t="s">
        <v>299</v>
      </c>
      <c r="M6981" s="104" t="s">
        <v>276</v>
      </c>
      <c r="N6981" s="104"/>
      <c r="O6981" s="106" t="str">
        <f>A6980</f>
        <v>19385</v>
      </c>
      <c r="P6981" s="111" t="s">
        <v>300</v>
      </c>
      <c r="Q6981" s="153" t="s">
        <v>336</v>
      </c>
      <c r="R6981" s="153" t="s">
        <v>337</v>
      </c>
      <c r="S6981" s="153">
        <f>Tabella2[[#This Row],[PLD STOP]]-Tabella2[[#This Row],[PLD START]]</f>
        <v>4.1666666666666685E-2</v>
      </c>
      <c r="T6981" s="153">
        <v>0.4201388888888889</v>
      </c>
      <c r="U6981" s="153">
        <v>0.46180555555555558</v>
      </c>
      <c r="V6981" s="153">
        <f>IF(ISBLANK(T6981),"",Tabella2[[#This Row],[ACT STOP]]-Tabella2[[#This Row],[ACT START]])</f>
        <v>4.1666666666666685E-2</v>
      </c>
      <c r="W6981" s="104" t="s">
        <v>122</v>
      </c>
      <c r="X6981" s="104" t="s">
        <v>91</v>
      </c>
      <c r="Y6981" s="110"/>
      <c r="Z6981" s="106"/>
      <c r="AA6981" s="104"/>
      <c r="AB6981" s="107"/>
      <c r="AC6981" s="72">
        <f>IF(OR(Tabella2[[#This Row],[OUTCOME]]="DCO",Tabella2[[#This Row],[OUTCOME]]="SDC"),1,0)</f>
        <v>1</v>
      </c>
      <c r="AH6981" s="70"/>
      <c r="AI6981" s="70"/>
      <c r="AJ6981">
        <f>IF(OR(Tabella2[[#This Row],[OUTCOME]]="DNCO", Tabella2[[#This Row],[OUTCOME]]="SDNC"),1,0)</f>
        <v>0</v>
      </c>
      <c r="AL6981" s="70"/>
      <c r="BM6981" s="135">
        <f>Tabella2[[#This Row],[ACT START]]</f>
        <v>0.4201388888888889</v>
      </c>
      <c r="BN6981" s="136">
        <f>Tabella2[[#This Row],[ACT STOP]]</f>
        <v>0.46180555555555558</v>
      </c>
      <c r="BO6981" s="101"/>
      <c r="BR6981" s="109" t="str">
        <f t="shared" si="132"/>
        <v>SH-25-6970</v>
      </c>
      <c r="BS6981" s="109" t="s">
        <v>416</v>
      </c>
      <c r="BT6981" t="str">
        <f>Tabella2[[#This Row],[OUTCOME]]</f>
        <v>SDC</v>
      </c>
      <c r="BU6981" t="str">
        <f>_xlfn.CONCAT(Tabella2[[#This Row],[NAME SP]],Tabella2[[#This Row],[ID SP]]," - ",Tabella2[[#This Row],[SYLLABUS NO]])</f>
        <v>Support QATAR - SUPP</v>
      </c>
    </row>
    <row r="6982" spans="1:74" hidden="1">
      <c r="A6982" s="103" t="s">
        <v>14250</v>
      </c>
      <c r="B6982" s="102">
        <v>45993</v>
      </c>
      <c r="C6982" s="104">
        <f>_xlfn.ISOWEEKNUM(Tabella2[[#This Row],[Date]])</f>
        <v>49</v>
      </c>
      <c r="D6982" s="104" t="s">
        <v>722</v>
      </c>
      <c r="E6982" s="104" t="s">
        <v>327</v>
      </c>
      <c r="F6982" s="104">
        <v>77</v>
      </c>
      <c r="G6982" s="104" t="s">
        <v>284</v>
      </c>
      <c r="H6982" s="105">
        <v>9</v>
      </c>
      <c r="I6982" s="104" t="s">
        <v>258</v>
      </c>
      <c r="J6982" s="104"/>
      <c r="K6982" s="104" t="s">
        <v>83</v>
      </c>
      <c r="L6982" s="104" t="s">
        <v>299</v>
      </c>
      <c r="M6982" s="104" t="s">
        <v>915</v>
      </c>
      <c r="N6982" s="104"/>
      <c r="O6982" s="106" t="str">
        <f>A6983</f>
        <v>19388</v>
      </c>
      <c r="P6982" s="111" t="s">
        <v>5977</v>
      </c>
      <c r="Q6982" s="153" t="s">
        <v>336</v>
      </c>
      <c r="R6982" s="153" t="s">
        <v>337</v>
      </c>
      <c r="S6982" s="153">
        <f>Tabella2[[#This Row],[PLD STOP]]-Tabella2[[#This Row],[PLD START]]</f>
        <v>4.1666666666666685E-2</v>
      </c>
      <c r="T6982" s="153" t="s">
        <v>336</v>
      </c>
      <c r="U6982" s="153" t="s">
        <v>337</v>
      </c>
      <c r="V6982" s="153">
        <f>IF(ISBLANK(T6982),"",Tabella2[[#This Row],[ACT STOP]]-Tabella2[[#This Row],[ACT START]])</f>
        <v>4.1666666666666685E-2</v>
      </c>
      <c r="W6982" s="104" t="s">
        <v>92</v>
      </c>
      <c r="X6982" s="104" t="s">
        <v>91</v>
      </c>
      <c r="Y6982" s="110"/>
      <c r="Z6982" s="106"/>
      <c r="AA6982" s="104"/>
      <c r="AB6982" s="107"/>
      <c r="AC6982" s="72">
        <f>IF(OR(Tabella2[[#This Row],[OUTCOME]]="DCO",Tabella2[[#This Row],[OUTCOME]]="SDC"),1,0)</f>
        <v>1</v>
      </c>
      <c r="AH6982" s="70"/>
      <c r="AI6982" s="70"/>
      <c r="AJ6982">
        <f>IF(OR(Tabella2[[#This Row],[OUTCOME]]="DNCO", Tabella2[[#This Row],[OUTCOME]]="SDNC"),1,0)</f>
        <v>0</v>
      </c>
      <c r="AL6982" s="70"/>
      <c r="BM6982" s="135" t="str">
        <f>Tabella2[[#This Row],[ACT START]]</f>
        <v>10:05</v>
      </c>
      <c r="BN6982" s="136" t="str">
        <f>Tabella2[[#This Row],[ACT STOP]]</f>
        <v>11:05</v>
      </c>
      <c r="BO6982" s="101"/>
      <c r="BR6982" s="109" t="str">
        <f t="shared" si="132"/>
        <v>SH-25-6971</v>
      </c>
      <c r="BS6982" s="109" t="s">
        <v>339</v>
      </c>
      <c r="BT6982" t="str">
        <f>Tabella2[[#This Row],[OUTCOME]]</f>
        <v>DCO</v>
      </c>
      <c r="BU6982" t="str">
        <f>_xlfn.CONCAT(Tabella2[[#This Row],[NAME SP]],Tabella2[[#This Row],[ID SP]]," - ",Tabella2[[#This Row],[SYLLABUS NO]])</f>
        <v>AMI77 - SD COMAOAA01</v>
      </c>
      <c r="BV6982" t="s">
        <v>11881</v>
      </c>
    </row>
    <row r="6983" spans="1:74" hidden="1">
      <c r="A6983" s="103" t="s">
        <v>14251</v>
      </c>
      <c r="B6983" s="102">
        <v>45993</v>
      </c>
      <c r="C6983" s="104">
        <f>_xlfn.ISOWEEKNUM(Tabella2[[#This Row],[Date]])</f>
        <v>49</v>
      </c>
      <c r="D6983" s="104" t="s">
        <v>722</v>
      </c>
      <c r="E6983" s="104" t="s">
        <v>327</v>
      </c>
      <c r="F6983" s="104">
        <v>82</v>
      </c>
      <c r="G6983" s="104" t="s">
        <v>257</v>
      </c>
      <c r="H6983" s="105">
        <v>10</v>
      </c>
      <c r="I6983" s="104" t="s">
        <v>258</v>
      </c>
      <c r="J6983" s="104"/>
      <c r="K6983" s="104" t="s">
        <v>80</v>
      </c>
      <c r="L6983" s="104" t="s">
        <v>299</v>
      </c>
      <c r="M6983" s="104" t="s">
        <v>915</v>
      </c>
      <c r="N6983" s="104"/>
      <c r="O6983" s="106" t="str">
        <f>A6982</f>
        <v>19387</v>
      </c>
      <c r="P6983" s="111" t="s">
        <v>5977</v>
      </c>
      <c r="Q6983" s="153" t="s">
        <v>336</v>
      </c>
      <c r="R6983" s="153" t="s">
        <v>337</v>
      </c>
      <c r="S6983" s="153">
        <f>Tabella2[[#This Row],[PLD STOP]]-Tabella2[[#This Row],[PLD START]]</f>
        <v>4.1666666666666685E-2</v>
      </c>
      <c r="T6983" s="153" t="s">
        <v>336</v>
      </c>
      <c r="U6983" s="153" t="s">
        <v>337</v>
      </c>
      <c r="V6983" s="153">
        <f>IF(ISBLANK(T6983),"",Tabella2[[#This Row],[ACT STOP]]-Tabella2[[#This Row],[ACT START]])</f>
        <v>4.1666666666666685E-2</v>
      </c>
      <c r="W6983" s="104" t="s">
        <v>92</v>
      </c>
      <c r="X6983" s="104" t="s">
        <v>91</v>
      </c>
      <c r="Y6983" s="110"/>
      <c r="Z6983" s="106"/>
      <c r="AA6983" s="104"/>
      <c r="AB6983" s="107"/>
      <c r="AC6983" s="72">
        <f>IF(OR(Tabella2[[#This Row],[OUTCOME]]="DCO",Tabella2[[#This Row],[OUTCOME]]="SDC"),1,0)</f>
        <v>1</v>
      </c>
      <c r="AH6983" s="70"/>
      <c r="AI6983" s="70"/>
      <c r="AJ6983">
        <f>IF(OR(Tabella2[[#This Row],[OUTCOME]]="DNCO", Tabella2[[#This Row],[OUTCOME]]="SDNC"),1,0)</f>
        <v>0</v>
      </c>
      <c r="AL6983" s="70"/>
      <c r="BM6983" s="135" t="str">
        <f>Tabella2[[#This Row],[ACT START]]</f>
        <v>10:05</v>
      </c>
      <c r="BN6983" s="136" t="str">
        <f>Tabella2[[#This Row],[ACT STOP]]</f>
        <v>11:05</v>
      </c>
      <c r="BO6983" s="101"/>
      <c r="BR6983" s="109" t="str">
        <f t="shared" si="132"/>
        <v>SH-25-6972</v>
      </c>
      <c r="BS6983" s="109" t="s">
        <v>552</v>
      </c>
      <c r="BT6983" t="str">
        <f>Tabella2[[#This Row],[OUTCOME]]</f>
        <v>DCO</v>
      </c>
      <c r="BU6983" t="str">
        <f>_xlfn.CONCAT(Tabella2[[#This Row],[NAME SP]],Tabella2[[#This Row],[ID SP]]," - ",Tabella2[[#This Row],[SYLLABUS NO]])</f>
        <v>AMI82 - SD COMAOAA01</v>
      </c>
      <c r="BV6983" t="s">
        <v>11927</v>
      </c>
    </row>
    <row r="6984" spans="1:74" hidden="1">
      <c r="A6984" s="103" t="s">
        <v>14252</v>
      </c>
      <c r="B6984" s="102">
        <v>45993</v>
      </c>
      <c r="C6984" s="104">
        <f>_xlfn.ISOWEEKNUM(Tabella2[[#This Row],[Date]])</f>
        <v>49</v>
      </c>
      <c r="D6984" s="104" t="s">
        <v>11710</v>
      </c>
      <c r="E6984" s="104" t="s">
        <v>284</v>
      </c>
      <c r="F6984" s="104">
        <v>92</v>
      </c>
      <c r="G6984" s="104" t="s">
        <v>257</v>
      </c>
      <c r="H6984" s="105">
        <v>12</v>
      </c>
      <c r="I6984" s="104" t="s">
        <v>258</v>
      </c>
      <c r="J6984" s="104"/>
      <c r="K6984" s="104" t="s">
        <v>81</v>
      </c>
      <c r="L6984" s="104" t="s">
        <v>259</v>
      </c>
      <c r="M6984" s="104" t="s">
        <v>276</v>
      </c>
      <c r="N6984" s="104"/>
      <c r="O6984" s="106"/>
      <c r="P6984" s="111" t="s">
        <v>14154</v>
      </c>
      <c r="Q6984" s="153" t="s">
        <v>336</v>
      </c>
      <c r="R6984" s="153" t="s">
        <v>337</v>
      </c>
      <c r="S6984" s="153">
        <f>Tabella2[[#This Row],[PLD STOP]]-Tabella2[[#This Row],[PLD START]]</f>
        <v>4.1666666666666685E-2</v>
      </c>
      <c r="T6984" s="153">
        <v>0.42083333333333334</v>
      </c>
      <c r="U6984" s="153">
        <v>0.46111111111111108</v>
      </c>
      <c r="V6984" s="153">
        <f>IF(ISBLANK(T6984),"",Tabella2[[#This Row],[ACT STOP]]-Tabella2[[#This Row],[ACT START]])</f>
        <v>4.0277777777777746E-2</v>
      </c>
      <c r="W6984" s="104" t="s">
        <v>92</v>
      </c>
      <c r="X6984" s="104" t="s">
        <v>91</v>
      </c>
      <c r="Y6984" s="110"/>
      <c r="Z6984" s="106"/>
      <c r="AA6984" s="104"/>
      <c r="AB6984" s="107"/>
      <c r="AC6984" s="72">
        <f>IF(OR(Tabella2[[#This Row],[OUTCOME]]="DCO",Tabella2[[#This Row],[OUTCOME]]="SDC"),1,0)</f>
        <v>1</v>
      </c>
      <c r="AH6984" s="70"/>
      <c r="AI6984" s="70"/>
      <c r="AJ6984">
        <f>IF(OR(Tabella2[[#This Row],[OUTCOME]]="DNCO", Tabella2[[#This Row],[OUTCOME]]="SDNC"),1,0)</f>
        <v>0</v>
      </c>
      <c r="AL6984" s="70"/>
      <c r="BM6984" s="135">
        <f>Tabella2[[#This Row],[ACT START]]</f>
        <v>0.42083333333333334</v>
      </c>
      <c r="BN6984" s="136">
        <f>Tabella2[[#This Row],[ACT STOP]]</f>
        <v>0.46111111111111108</v>
      </c>
      <c r="BO6984" s="101"/>
      <c r="BR6984" s="109" t="str">
        <f t="shared" si="132"/>
        <v>SH-25-6973</v>
      </c>
      <c r="BS6984" s="109" t="s">
        <v>266</v>
      </c>
      <c r="BT6984" t="str">
        <f>Tabella2[[#This Row],[OUTCOME]]</f>
        <v>DCO</v>
      </c>
      <c r="BU6984" t="str">
        <f>_xlfn.CONCAT(Tabella2[[#This Row],[NAME SP]],Tabella2[[#This Row],[ID SP]]," - ",Tabella2[[#This Row],[SYLLABUS NO]])</f>
        <v>IFTS92 - SD NIT0102</v>
      </c>
      <c r="BV6984" t="s">
        <v>11842</v>
      </c>
    </row>
    <row r="6985" spans="1:74" hidden="1">
      <c r="A6985" s="103" t="s">
        <v>14253</v>
      </c>
      <c r="B6985" s="102">
        <v>45993</v>
      </c>
      <c r="C6985" s="104">
        <f>_xlfn.ISOWEEKNUM(Tabella2[[#This Row],[Date]])</f>
        <v>49</v>
      </c>
      <c r="D6985" s="104" t="s">
        <v>13042</v>
      </c>
      <c r="E6985" s="104" t="s">
        <v>284</v>
      </c>
      <c r="F6985" s="104">
        <v>99</v>
      </c>
      <c r="G6985" s="104" t="s">
        <v>284</v>
      </c>
      <c r="H6985" s="105">
        <v>23</v>
      </c>
      <c r="I6985" s="104"/>
      <c r="J6985" s="104" t="s">
        <v>258</v>
      </c>
      <c r="K6985" s="104" t="s">
        <v>75</v>
      </c>
      <c r="L6985" s="104" t="s">
        <v>259</v>
      </c>
      <c r="M6985" s="104" t="s">
        <v>276</v>
      </c>
      <c r="N6985" s="104"/>
      <c r="O6985" s="106"/>
      <c r="P6985" s="111" t="s">
        <v>3000</v>
      </c>
      <c r="Q6985" s="153" t="s">
        <v>336</v>
      </c>
      <c r="R6985" s="153" t="s">
        <v>337</v>
      </c>
      <c r="S6985" s="153">
        <f>Tabella2[[#This Row],[PLD STOP]]-Tabella2[[#This Row],[PLD START]]</f>
        <v>4.1666666666666685E-2</v>
      </c>
      <c r="T6985" s="153" t="s">
        <v>336</v>
      </c>
      <c r="U6985" s="153" t="s">
        <v>337</v>
      </c>
      <c r="V6985" s="153">
        <f>IF(ISBLANK(T6985),"",Tabella2[[#This Row],[ACT STOP]]-Tabella2[[#This Row],[ACT START]])</f>
        <v>4.1666666666666685E-2</v>
      </c>
      <c r="W6985" s="104" t="s">
        <v>92</v>
      </c>
      <c r="X6985" s="104" t="s">
        <v>91</v>
      </c>
      <c r="Y6985" s="110"/>
      <c r="Z6985" s="106"/>
      <c r="AA6985" s="104"/>
      <c r="AB6985" s="107"/>
      <c r="AC6985" s="72">
        <f>IF(OR(Tabella2[[#This Row],[OUTCOME]]="DCO",Tabella2[[#This Row],[OUTCOME]]="SDC"),1,0)</f>
        <v>1</v>
      </c>
      <c r="AH6985" s="70"/>
      <c r="AI6985" s="70"/>
      <c r="AJ6985">
        <f>IF(OR(Tabella2[[#This Row],[OUTCOME]]="DNCO", Tabella2[[#This Row],[OUTCOME]]="SDNC"),1,0)</f>
        <v>0</v>
      </c>
      <c r="AL6985" s="70"/>
      <c r="BM6985" s="135" t="str">
        <f>Tabella2[[#This Row],[ACT START]]</f>
        <v>10:05</v>
      </c>
      <c r="BN6985" s="136" t="str">
        <f>Tabella2[[#This Row],[ACT STOP]]</f>
        <v>11:05</v>
      </c>
      <c r="BO6985" s="101"/>
      <c r="BR6985" s="109" t="str">
        <f t="shared" si="132"/>
        <v>SH-25-6974</v>
      </c>
      <c r="BS6985" s="109" t="s">
        <v>358</v>
      </c>
      <c r="BT6985" t="str">
        <f>Tabella2[[#This Row],[OUTCOME]]</f>
        <v>DCO</v>
      </c>
      <c r="BU6985" t="str">
        <f>_xlfn.CONCAT(Tabella2[[#This Row],[NAME SP]],Tabella2[[#This Row],[ID SP]]," - ",Tabella2[[#This Row],[SYLLABUS NO]])</f>
        <v>IFTS99 - PT IF02</v>
      </c>
      <c r="BV6985" t="s">
        <v>14029</v>
      </c>
    </row>
    <row r="6986" spans="1:74" hidden="1">
      <c r="A6986" s="103" t="s">
        <v>14254</v>
      </c>
      <c r="B6986" s="102">
        <v>45993</v>
      </c>
      <c r="C6986" s="104">
        <f>_xlfn.ISOWEEKNUM(Tabella2[[#This Row],[Date]])</f>
        <v>49</v>
      </c>
      <c r="D6986" s="104" t="s">
        <v>6396</v>
      </c>
      <c r="E6986" s="104" t="s">
        <v>256</v>
      </c>
      <c r="F6986" s="104">
        <v>75</v>
      </c>
      <c r="G6986" s="104" t="s">
        <v>257</v>
      </c>
      <c r="H6986" s="105">
        <v>2</v>
      </c>
      <c r="I6986" s="104"/>
      <c r="J6986" s="104" t="s">
        <v>258</v>
      </c>
      <c r="K6986" s="104" t="s">
        <v>79</v>
      </c>
      <c r="L6986" s="104" t="s">
        <v>299</v>
      </c>
      <c r="M6986" s="104" t="s">
        <v>276</v>
      </c>
      <c r="N6986" s="104"/>
      <c r="O6986" s="106" t="str">
        <f>A6987</f>
        <v>19392</v>
      </c>
      <c r="P6986" s="111" t="s">
        <v>554</v>
      </c>
      <c r="Q6986" s="153" t="s">
        <v>349</v>
      </c>
      <c r="R6986" s="153" t="s">
        <v>350</v>
      </c>
      <c r="S6986" s="153">
        <f>Tabella2[[#This Row],[PLD STOP]]-Tabella2[[#This Row],[PLD START]]</f>
        <v>4.1666666666666685E-2</v>
      </c>
      <c r="T6986" s="153">
        <v>0.4826388888888889</v>
      </c>
      <c r="U6986" s="153">
        <v>0.52430555555555558</v>
      </c>
      <c r="V6986" s="153">
        <f>IF(ISBLANK(T6986),"",Tabella2[[#This Row],[ACT STOP]]-Tabella2[[#This Row],[ACT START]])</f>
        <v>4.1666666666666685E-2</v>
      </c>
      <c r="W6986" s="104" t="s">
        <v>92</v>
      </c>
      <c r="X6986" s="104" t="s">
        <v>91</v>
      </c>
      <c r="Y6986" s="110"/>
      <c r="Z6986" s="106"/>
      <c r="AA6986" s="104"/>
      <c r="AB6986" s="107"/>
      <c r="AC6986" s="72">
        <f>IF(OR(Tabella2[[#This Row],[OUTCOME]]="DCO",Tabella2[[#This Row],[OUTCOME]]="SDC"),1,0)</f>
        <v>1</v>
      </c>
      <c r="AH6986" s="70"/>
      <c r="AI6986" s="70"/>
      <c r="AJ6986">
        <f>IF(OR(Tabella2[[#This Row],[OUTCOME]]="DNCO", Tabella2[[#This Row],[OUTCOME]]="SDNC"),1,0)</f>
        <v>0</v>
      </c>
      <c r="AL6986" s="70"/>
      <c r="BM6986" s="135">
        <f>Tabella2[[#This Row],[ACT START]]</f>
        <v>0.4826388888888889</v>
      </c>
      <c r="BN6986" s="136">
        <f>Tabella2[[#This Row],[ACT STOP]]</f>
        <v>0.52430555555555558</v>
      </c>
      <c r="BO6986" s="101"/>
      <c r="BR6986" s="109" t="str">
        <f t="shared" si="132"/>
        <v>SH-25-6975</v>
      </c>
      <c r="BS6986" s="109" t="s">
        <v>368</v>
      </c>
      <c r="BT6986" t="str">
        <f>Tabella2[[#This Row],[OUTCOME]]</f>
        <v>DCO</v>
      </c>
      <c r="BU6986" t="str">
        <f>_xlfn.CONCAT(Tabella2[[#This Row],[NAME SP]],Tabella2[[#This Row],[ID SP]]," - ",Tabella2[[#This Row],[SYLLABUS NO]])</f>
        <v>QATAR75 - FMSC DBFM01</v>
      </c>
      <c r="BV6986" t="s">
        <v>11971</v>
      </c>
    </row>
    <row r="6987" spans="1:74" hidden="1">
      <c r="A6987" s="103" t="s">
        <v>14255</v>
      </c>
      <c r="B6987" s="102">
        <v>45993</v>
      </c>
      <c r="C6987" s="104">
        <f>_xlfn.ISOWEEKNUM(Tabella2[[#This Row],[Date]])</f>
        <v>49</v>
      </c>
      <c r="D6987" s="104" t="s">
        <v>195</v>
      </c>
      <c r="E6987" s="104" t="s">
        <v>298</v>
      </c>
      <c r="F6987" s="104"/>
      <c r="G6987" s="104" t="s">
        <v>257</v>
      </c>
      <c r="H6987" s="105">
        <v>14</v>
      </c>
      <c r="I6987" s="104"/>
      <c r="J6987" s="104" t="s">
        <v>258</v>
      </c>
      <c r="K6987" s="104" t="s">
        <v>78</v>
      </c>
      <c r="L6987" s="104" t="s">
        <v>299</v>
      </c>
      <c r="M6987" s="104" t="s">
        <v>276</v>
      </c>
      <c r="N6987" s="104"/>
      <c r="O6987" s="106" t="str">
        <f>A6986</f>
        <v>19391</v>
      </c>
      <c r="P6987" s="111" t="s">
        <v>300</v>
      </c>
      <c r="Q6987" s="153" t="s">
        <v>349</v>
      </c>
      <c r="R6987" s="153" t="s">
        <v>350</v>
      </c>
      <c r="S6987" s="153">
        <f>Tabella2[[#This Row],[PLD STOP]]-Tabella2[[#This Row],[PLD START]]</f>
        <v>4.1666666666666685E-2</v>
      </c>
      <c r="T6987" s="153">
        <v>0.4826388888888889</v>
      </c>
      <c r="U6987" s="153">
        <v>0.52430555555555558</v>
      </c>
      <c r="V6987" s="153">
        <f>IF(ISBLANK(T6987),"",Tabella2[[#This Row],[ACT STOP]]-Tabella2[[#This Row],[ACT START]])</f>
        <v>4.1666666666666685E-2</v>
      </c>
      <c r="W6987" s="104" t="s">
        <v>122</v>
      </c>
      <c r="X6987" s="104" t="s">
        <v>91</v>
      </c>
      <c r="Y6987" s="110"/>
      <c r="Z6987" s="106"/>
      <c r="AA6987" s="104"/>
      <c r="AB6987" s="107"/>
      <c r="AC6987" s="72">
        <f>IF(OR(Tabella2[[#This Row],[OUTCOME]]="DCO",Tabella2[[#This Row],[OUTCOME]]="SDC"),1,0)</f>
        <v>1</v>
      </c>
      <c r="AH6987" s="70"/>
      <c r="AI6987" s="70"/>
      <c r="AJ6987">
        <f>IF(OR(Tabella2[[#This Row],[OUTCOME]]="DNCO", Tabella2[[#This Row],[OUTCOME]]="SDNC"),1,0)</f>
        <v>0</v>
      </c>
      <c r="AL6987" s="70"/>
      <c r="BM6987" s="135">
        <f>Tabella2[[#This Row],[ACT START]]</f>
        <v>0.4826388888888889</v>
      </c>
      <c r="BN6987" s="136">
        <f>Tabella2[[#This Row],[ACT STOP]]</f>
        <v>0.52430555555555558</v>
      </c>
      <c r="BO6987" s="101"/>
      <c r="BR6987" s="109" t="str">
        <f t="shared" si="132"/>
        <v>SH-25-6976</v>
      </c>
      <c r="BS6987" s="109" t="s">
        <v>372</v>
      </c>
      <c r="BT6987" t="str">
        <f>Tabella2[[#This Row],[OUTCOME]]</f>
        <v>SDC</v>
      </c>
      <c r="BU6987" t="str">
        <f>_xlfn.CONCAT(Tabella2[[#This Row],[NAME SP]],Tabella2[[#This Row],[ID SP]]," - ",Tabella2[[#This Row],[SYLLABUS NO]])</f>
        <v>Support QATAR - SUPP</v>
      </c>
    </row>
    <row r="6988" spans="1:74" hidden="1">
      <c r="A6988" s="103" t="s">
        <v>14256</v>
      </c>
      <c r="B6988" s="102">
        <v>45993</v>
      </c>
      <c r="C6988" s="104">
        <f>_xlfn.ISOWEEKNUM(Tabella2[[#This Row],[Date]])</f>
        <v>49</v>
      </c>
      <c r="D6988" s="104" t="s">
        <v>9740</v>
      </c>
      <c r="E6988" s="104" t="s">
        <v>284</v>
      </c>
      <c r="F6988" s="104">
        <v>87</v>
      </c>
      <c r="G6988" s="104" t="s">
        <v>257</v>
      </c>
      <c r="H6988" s="105">
        <v>32</v>
      </c>
      <c r="I6988" s="104"/>
      <c r="J6988" s="104" t="s">
        <v>258</v>
      </c>
      <c r="K6988" s="104" t="s">
        <v>83</v>
      </c>
      <c r="L6988" s="104" t="s">
        <v>259</v>
      </c>
      <c r="M6988" s="104" t="s">
        <v>276</v>
      </c>
      <c r="N6988" s="104"/>
      <c r="O6988" s="106"/>
      <c r="P6988" s="111" t="s">
        <v>635</v>
      </c>
      <c r="Q6988" s="153" t="s">
        <v>349</v>
      </c>
      <c r="R6988" s="153" t="s">
        <v>350</v>
      </c>
      <c r="S6988" s="153">
        <f>Tabella2[[#This Row],[PLD STOP]]-Tabella2[[#This Row],[PLD START]]</f>
        <v>4.1666666666666685E-2</v>
      </c>
      <c r="T6988" s="153" t="s">
        <v>349</v>
      </c>
      <c r="U6988" s="153" t="s">
        <v>350</v>
      </c>
      <c r="V6988" s="153">
        <f>IF(ISBLANK(T6988),"",Tabella2[[#This Row],[ACT STOP]]-Tabella2[[#This Row],[ACT START]])</f>
        <v>4.1666666666666685E-2</v>
      </c>
      <c r="W6988" s="104" t="s">
        <v>92</v>
      </c>
      <c r="X6988" s="104" t="s">
        <v>91</v>
      </c>
      <c r="Y6988" s="110"/>
      <c r="Z6988" s="106"/>
      <c r="AA6988" s="104"/>
      <c r="AB6988" s="107"/>
      <c r="AC6988" s="72">
        <f>IF(OR(Tabella2[[#This Row],[OUTCOME]]="DCO",Tabella2[[#This Row],[OUTCOME]]="SDC"),1,0)</f>
        <v>1</v>
      </c>
      <c r="AH6988" s="70"/>
      <c r="AI6988" s="70"/>
      <c r="AJ6988">
        <f>IF(OR(Tabella2[[#This Row],[OUTCOME]]="DNCO", Tabella2[[#This Row],[OUTCOME]]="SDNC"),1,0)</f>
        <v>0</v>
      </c>
      <c r="AL6988" s="70"/>
      <c r="BM6988" s="135" t="str">
        <f>Tabella2[[#This Row],[ACT START]]</f>
        <v>11:35</v>
      </c>
      <c r="BN6988" s="136" t="str">
        <f>Tabella2[[#This Row],[ACT STOP]]</f>
        <v>12:35</v>
      </c>
      <c r="BO6988" s="101"/>
      <c r="BR6988" s="109" t="str">
        <f t="shared" si="132"/>
        <v>SH-25-6977</v>
      </c>
      <c r="BS6988" s="109" t="s">
        <v>356</v>
      </c>
      <c r="BT6988" t="str">
        <f>Tabella2[[#This Row],[OUTCOME]]</f>
        <v>DCO</v>
      </c>
      <c r="BU6988" t="str">
        <f>_xlfn.CONCAT(Tabella2[[#This Row],[NAME SP]],Tabella2[[#This Row],[ID SP]]," - ",Tabella2[[#This Row],[SYLLABUS NO]])</f>
        <v>IFTS87 - FMSC BFM02</v>
      </c>
      <c r="BV6988" t="s">
        <v>11949</v>
      </c>
    </row>
    <row r="6989" spans="1:74" hidden="1">
      <c r="A6989" s="103" t="s">
        <v>14257</v>
      </c>
      <c r="B6989" s="102">
        <v>45993</v>
      </c>
      <c r="C6989" s="104">
        <f>_xlfn.ISOWEEKNUM(Tabella2[[#This Row],[Date]])</f>
        <v>49</v>
      </c>
      <c r="D6989" s="104" t="s">
        <v>195</v>
      </c>
      <c r="E6989" s="104" t="s">
        <v>398</v>
      </c>
      <c r="F6989" s="104"/>
      <c r="G6989" s="104" t="s">
        <v>257</v>
      </c>
      <c r="H6989" s="105">
        <v>1</v>
      </c>
      <c r="I6989" s="104"/>
      <c r="J6989" s="104" t="s">
        <v>258</v>
      </c>
      <c r="K6989" s="104" t="s">
        <v>80</v>
      </c>
      <c r="L6989" s="104" t="s">
        <v>299</v>
      </c>
      <c r="M6989" s="104" t="s">
        <v>276</v>
      </c>
      <c r="N6989" s="104"/>
      <c r="O6989" s="106" t="str">
        <f>A6990</f>
        <v>19395</v>
      </c>
      <c r="P6989" s="111" t="s">
        <v>300</v>
      </c>
      <c r="Q6989" s="153" t="s">
        <v>349</v>
      </c>
      <c r="R6989" s="153" t="s">
        <v>350</v>
      </c>
      <c r="S6989" s="153">
        <f>Tabella2[[#This Row],[PLD STOP]]-Tabella2[[#This Row],[PLD START]]</f>
        <v>4.1666666666666685E-2</v>
      </c>
      <c r="T6989" s="153" t="s">
        <v>349</v>
      </c>
      <c r="U6989" s="153" t="s">
        <v>350</v>
      </c>
      <c r="V6989" s="153">
        <f>IF(ISBLANK(T6989),"",Tabella2[[#This Row],[ACT STOP]]-Tabella2[[#This Row],[ACT START]])</f>
        <v>4.1666666666666685E-2</v>
      </c>
      <c r="W6989" s="104" t="s">
        <v>122</v>
      </c>
      <c r="X6989" s="104" t="s">
        <v>91</v>
      </c>
      <c r="Y6989" s="110"/>
      <c r="Z6989" s="106"/>
      <c r="AA6989" s="104"/>
      <c r="AB6989" s="107"/>
      <c r="AC6989" s="72">
        <f>IF(OR(Tabella2[[#This Row],[OUTCOME]]="DCO",Tabella2[[#This Row],[OUTCOME]]="SDC"),1,0)</f>
        <v>1</v>
      </c>
      <c r="AH6989" s="70"/>
      <c r="AI6989" s="70"/>
      <c r="AJ6989">
        <f>IF(OR(Tabella2[[#This Row],[OUTCOME]]="DNCO", Tabella2[[#This Row],[OUTCOME]]="SDNC"),1,0)</f>
        <v>0</v>
      </c>
      <c r="AL6989" s="70"/>
      <c r="BM6989" s="135" t="str">
        <f>Tabella2[[#This Row],[ACT START]]</f>
        <v>11:35</v>
      </c>
      <c r="BN6989" s="136" t="str">
        <f>Tabella2[[#This Row],[ACT STOP]]</f>
        <v>12:35</v>
      </c>
      <c r="BO6989" s="101"/>
      <c r="BR6989" s="109" t="str">
        <f t="shared" si="132"/>
        <v>SH-25-6978</v>
      </c>
      <c r="BS6989" s="109" t="s">
        <v>332</v>
      </c>
      <c r="BT6989" t="str">
        <f>Tabella2[[#This Row],[OUTCOME]]</f>
        <v>SDC</v>
      </c>
      <c r="BU6989" t="str">
        <f>_xlfn.CONCAT(Tabella2[[#This Row],[NAME SP]],Tabella2[[#This Row],[ID SP]]," - ",Tabella2[[#This Row],[SYLLABUS NO]])</f>
        <v>Support IFTS - SUPP</v>
      </c>
    </row>
    <row r="6990" spans="1:74" hidden="1">
      <c r="A6990" s="103" t="s">
        <v>14258</v>
      </c>
      <c r="B6990" s="102">
        <v>45993</v>
      </c>
      <c r="C6990" s="104">
        <f>_xlfn.ISOWEEKNUM(Tabella2[[#This Row],[Date]])</f>
        <v>49</v>
      </c>
      <c r="D6990" s="104" t="s">
        <v>13044</v>
      </c>
      <c r="E6990" s="104" t="s">
        <v>284</v>
      </c>
      <c r="F6990" s="104">
        <v>100</v>
      </c>
      <c r="G6990" s="104" t="s">
        <v>257</v>
      </c>
      <c r="H6990" s="105">
        <v>17</v>
      </c>
      <c r="I6990" s="104" t="s">
        <v>258</v>
      </c>
      <c r="J6990" s="104"/>
      <c r="K6990" s="104" t="s">
        <v>81</v>
      </c>
      <c r="L6990" s="104" t="s">
        <v>299</v>
      </c>
      <c r="M6990" s="104" t="s">
        <v>276</v>
      </c>
      <c r="N6990" s="104"/>
      <c r="O6990" s="106" t="str">
        <f>A6989</f>
        <v>19394</v>
      </c>
      <c r="P6990" s="111" t="s">
        <v>3000</v>
      </c>
      <c r="Q6990" s="153" t="s">
        <v>349</v>
      </c>
      <c r="R6990" s="153" t="s">
        <v>350</v>
      </c>
      <c r="S6990" s="153">
        <f>Tabella2[[#This Row],[PLD STOP]]-Tabella2[[#This Row],[PLD START]]</f>
        <v>4.1666666666666685E-2</v>
      </c>
      <c r="T6990" s="153" t="s">
        <v>349</v>
      </c>
      <c r="U6990" s="153" t="s">
        <v>350</v>
      </c>
      <c r="V6990" s="153">
        <f>IF(ISBLANK(T6990),"",Tabella2[[#This Row],[ACT STOP]]-Tabella2[[#This Row],[ACT START]])</f>
        <v>4.1666666666666685E-2</v>
      </c>
      <c r="W6990" s="104" t="s">
        <v>92</v>
      </c>
      <c r="X6990" s="104" t="s">
        <v>91</v>
      </c>
      <c r="Y6990" s="110"/>
      <c r="Z6990" s="106"/>
      <c r="AA6990" s="104"/>
      <c r="AB6990" s="107"/>
      <c r="AC6990" s="72">
        <f>IF(OR(Tabella2[[#This Row],[OUTCOME]]="DCO",Tabella2[[#This Row],[OUTCOME]]="SDC"),1,0)</f>
        <v>1</v>
      </c>
      <c r="AH6990" s="70"/>
      <c r="AI6990" s="70"/>
      <c r="AJ6990">
        <f>IF(OR(Tabella2[[#This Row],[OUTCOME]]="DNCO", Tabella2[[#This Row],[OUTCOME]]="SDNC"),1,0)</f>
        <v>0</v>
      </c>
      <c r="AL6990" s="70"/>
      <c r="BM6990" s="135" t="str">
        <f>Tabella2[[#This Row],[ACT START]]</f>
        <v>11:35</v>
      </c>
      <c r="BN6990" s="136" t="str">
        <f>Tabella2[[#This Row],[ACT STOP]]</f>
        <v>12:35</v>
      </c>
      <c r="BO6990" s="101"/>
      <c r="BR6990" s="109" t="str">
        <f t="shared" si="132"/>
        <v>SH-25-6979</v>
      </c>
      <c r="BS6990" s="109" t="s">
        <v>393</v>
      </c>
      <c r="BT6990" t="str">
        <f>Tabella2[[#This Row],[OUTCOME]]</f>
        <v>DCO</v>
      </c>
      <c r="BU6990" t="str">
        <f>_xlfn.CONCAT(Tabella2[[#This Row],[NAME SP]],Tabella2[[#This Row],[ID SP]]," - ",Tabella2[[#This Row],[SYLLABUS NO]])</f>
        <v>IFTS100 - PT IF02</v>
      </c>
      <c r="BV6990" t="s">
        <v>13043</v>
      </c>
    </row>
    <row r="6991" spans="1:74" hidden="1">
      <c r="A6991" s="103" t="s">
        <v>14259</v>
      </c>
      <c r="B6991" s="102">
        <v>45993</v>
      </c>
      <c r="C6991" s="104">
        <f>_xlfn.ISOWEEKNUM(Tabella2[[#This Row],[Date]])</f>
        <v>49</v>
      </c>
      <c r="D6991" s="104" t="s">
        <v>13044</v>
      </c>
      <c r="E6991" s="104" t="s">
        <v>284</v>
      </c>
      <c r="F6991" s="104">
        <v>101</v>
      </c>
      <c r="G6991" s="104" t="s">
        <v>257</v>
      </c>
      <c r="H6991" s="105">
        <v>9</v>
      </c>
      <c r="I6991" s="104" t="s">
        <v>258</v>
      </c>
      <c r="J6991" s="104"/>
      <c r="K6991" s="104" t="s">
        <v>77</v>
      </c>
      <c r="L6991" s="104" t="s">
        <v>259</v>
      </c>
      <c r="M6991" s="104" t="s">
        <v>276</v>
      </c>
      <c r="N6991" s="104"/>
      <c r="O6991" s="106"/>
      <c r="P6991" s="111" t="s">
        <v>3000</v>
      </c>
      <c r="Q6991" s="153" t="s">
        <v>349</v>
      </c>
      <c r="R6991" s="153" t="s">
        <v>350</v>
      </c>
      <c r="S6991" s="153">
        <f>Tabella2[[#This Row],[PLD STOP]]-Tabella2[[#This Row],[PLD START]]</f>
        <v>4.1666666666666685E-2</v>
      </c>
      <c r="T6991" s="153" t="s">
        <v>349</v>
      </c>
      <c r="U6991" s="153" t="s">
        <v>350</v>
      </c>
      <c r="V6991" s="153">
        <f>IF(ISBLANK(T6991),"",Tabella2[[#This Row],[ACT STOP]]-Tabella2[[#This Row],[ACT START]])</f>
        <v>4.1666666666666685E-2</v>
      </c>
      <c r="W6991" s="104" t="s">
        <v>92</v>
      </c>
      <c r="X6991" s="104" t="s">
        <v>91</v>
      </c>
      <c r="Y6991" s="110"/>
      <c r="Z6991" s="106"/>
      <c r="AA6991" s="104"/>
      <c r="AB6991" s="107"/>
      <c r="AC6991" s="72">
        <f>IF(OR(Tabella2[[#This Row],[OUTCOME]]="DCO",Tabella2[[#This Row],[OUTCOME]]="SDC"),1,0)</f>
        <v>1</v>
      </c>
      <c r="AH6991" s="70"/>
      <c r="AI6991" s="70"/>
      <c r="AJ6991">
        <f>IF(OR(Tabella2[[#This Row],[OUTCOME]]="DNCO", Tabella2[[#This Row],[OUTCOME]]="SDNC"),1,0)</f>
        <v>0</v>
      </c>
      <c r="AL6991" s="70"/>
      <c r="BM6991" s="135" t="str">
        <f>Tabella2[[#This Row],[ACT START]]</f>
        <v>11:35</v>
      </c>
      <c r="BN6991" s="136" t="str">
        <f>Tabella2[[#This Row],[ACT STOP]]</f>
        <v>12:35</v>
      </c>
      <c r="BO6991" s="101"/>
      <c r="BR6991" s="109" t="str">
        <f t="shared" si="132"/>
        <v>SH-25-6980</v>
      </c>
      <c r="BS6991" s="109" t="s">
        <v>318</v>
      </c>
      <c r="BT6991" t="str">
        <f>Tabella2[[#This Row],[OUTCOME]]</f>
        <v>DCO</v>
      </c>
      <c r="BU6991" t="str">
        <f>_xlfn.CONCAT(Tabella2[[#This Row],[NAME SP]],Tabella2[[#This Row],[ID SP]]," - ",Tabella2[[#This Row],[SYLLABUS NO]])</f>
        <v>IFTS101 - PT IF02</v>
      </c>
      <c r="BV6991" t="s">
        <v>13045</v>
      </c>
    </row>
    <row r="6992" spans="1:74" hidden="1">
      <c r="A6992" s="103" t="s">
        <v>14260</v>
      </c>
      <c r="B6992" s="102">
        <v>45993</v>
      </c>
      <c r="C6992" s="104">
        <f>_xlfn.ISOWEEKNUM(Tabella2[[#This Row],[Date]])</f>
        <v>49</v>
      </c>
      <c r="D6992" s="104" t="s">
        <v>860</v>
      </c>
      <c r="E6992" s="104" t="s">
        <v>284</v>
      </c>
      <c r="F6992" s="104">
        <v>81</v>
      </c>
      <c r="G6992" s="104" t="s">
        <v>257</v>
      </c>
      <c r="H6992" s="105">
        <v>5</v>
      </c>
      <c r="I6992" s="104"/>
      <c r="J6992" s="104" t="s">
        <v>258</v>
      </c>
      <c r="K6992" s="104" t="s">
        <v>79</v>
      </c>
      <c r="L6992" s="104" t="s">
        <v>299</v>
      </c>
      <c r="M6992" s="104" t="s">
        <v>386</v>
      </c>
      <c r="N6992" s="104"/>
      <c r="O6992" s="106" t="str">
        <f>A6993</f>
        <v>19398</v>
      </c>
      <c r="P6992" s="111" t="s">
        <v>391</v>
      </c>
      <c r="Q6992" s="153" t="s">
        <v>315</v>
      </c>
      <c r="R6992" s="153" t="s">
        <v>316</v>
      </c>
      <c r="S6992" s="153">
        <f>Tabella2[[#This Row],[PLD STOP]]-Tabella2[[#This Row],[PLD START]]</f>
        <v>4.166666666666663E-2</v>
      </c>
      <c r="T6992" s="153" t="s">
        <v>315</v>
      </c>
      <c r="U6992" s="153" t="s">
        <v>316</v>
      </c>
      <c r="V6992" s="153">
        <f>IF(ISBLANK(T6992),"",Tabella2[[#This Row],[ACT STOP]]-Tabella2[[#This Row],[ACT START]])</f>
        <v>4.166666666666663E-2</v>
      </c>
      <c r="W6992" s="104" t="s">
        <v>92</v>
      </c>
      <c r="X6992" s="104" t="s">
        <v>91</v>
      </c>
      <c r="Y6992" s="110"/>
      <c r="Z6992" s="106"/>
      <c r="AA6992" s="104"/>
      <c r="AB6992" s="107"/>
      <c r="AC6992" s="72">
        <f>IF(OR(Tabella2[[#This Row],[OUTCOME]]="DCO",Tabella2[[#This Row],[OUTCOME]]="SDC"),1,0)</f>
        <v>1</v>
      </c>
      <c r="AH6992" s="70"/>
      <c r="AI6992" s="70"/>
      <c r="AJ6992">
        <f>IF(OR(Tabella2[[#This Row],[OUTCOME]]="DNCO", Tabella2[[#This Row],[OUTCOME]]="SDNC"),1,0)</f>
        <v>0</v>
      </c>
      <c r="AL6992" s="70"/>
      <c r="BM6992" s="135" t="str">
        <f>Tabella2[[#This Row],[ACT START]]</f>
        <v>13:05</v>
      </c>
      <c r="BN6992" s="136" t="str">
        <f>Tabella2[[#This Row],[ACT STOP]]</f>
        <v>14:05</v>
      </c>
      <c r="BO6992" s="101"/>
      <c r="BR6992" s="109" t="str">
        <f t="shared" si="132"/>
        <v>SH-25-6981</v>
      </c>
      <c r="BS6992" s="109" t="s">
        <v>416</v>
      </c>
      <c r="BT6992" t="str">
        <f>Tabella2[[#This Row],[OUTCOME]]</f>
        <v>DCO</v>
      </c>
      <c r="BU6992" t="str">
        <f>_xlfn.CONCAT(Tabella2[[#This Row],[NAME SP]],Tabella2[[#This Row],[ID SP]]," - ",Tabella2[[#This Row],[SYLLABUS NO]])</f>
        <v>IFTS81 - NET QRA01</v>
      </c>
      <c r="BV6992" t="s">
        <v>11890</v>
      </c>
    </row>
    <row r="6993" spans="1:74" hidden="1">
      <c r="A6993" s="103" t="s">
        <v>14261</v>
      </c>
      <c r="B6993" s="102">
        <v>45993</v>
      </c>
      <c r="C6993" s="104">
        <f>_xlfn.ISOWEEKNUM(Tabella2[[#This Row],[Date]])</f>
        <v>49</v>
      </c>
      <c r="D6993" s="104" t="s">
        <v>860</v>
      </c>
      <c r="E6993" s="104" t="s">
        <v>284</v>
      </c>
      <c r="F6993" s="104">
        <v>80</v>
      </c>
      <c r="G6993" s="104" t="s">
        <v>257</v>
      </c>
      <c r="H6993" s="105">
        <v>13</v>
      </c>
      <c r="I6993" s="104"/>
      <c r="J6993" s="104" t="s">
        <v>258</v>
      </c>
      <c r="K6993" s="104" t="s">
        <v>78</v>
      </c>
      <c r="L6993" s="104" t="s">
        <v>299</v>
      </c>
      <c r="M6993" s="104" t="s">
        <v>386</v>
      </c>
      <c r="N6993" s="104"/>
      <c r="O6993" s="106" t="str">
        <f>A6992</f>
        <v>19397</v>
      </c>
      <c r="P6993" s="111" t="s">
        <v>391</v>
      </c>
      <c r="Q6993" s="153" t="s">
        <v>315</v>
      </c>
      <c r="R6993" s="153" t="s">
        <v>316</v>
      </c>
      <c r="S6993" s="153">
        <f>Tabella2[[#This Row],[PLD STOP]]-Tabella2[[#This Row],[PLD START]]</f>
        <v>4.166666666666663E-2</v>
      </c>
      <c r="T6993" s="153" t="s">
        <v>315</v>
      </c>
      <c r="U6993" s="153" t="s">
        <v>316</v>
      </c>
      <c r="V6993" s="153">
        <f>IF(ISBLANK(T6993),"",Tabella2[[#This Row],[ACT STOP]]-Tabella2[[#This Row],[ACT START]])</f>
        <v>4.166666666666663E-2</v>
      </c>
      <c r="W6993" s="104" t="s">
        <v>92</v>
      </c>
      <c r="X6993" s="104" t="s">
        <v>91</v>
      </c>
      <c r="Y6993" s="110"/>
      <c r="Z6993" s="106"/>
      <c r="AA6993" s="104"/>
      <c r="AB6993" s="107"/>
      <c r="AC6993" s="72">
        <f>IF(OR(Tabella2[[#This Row],[OUTCOME]]="DCO",Tabella2[[#This Row],[OUTCOME]]="SDC"),1,0)</f>
        <v>1</v>
      </c>
      <c r="AH6993" s="70"/>
      <c r="AI6993" s="70"/>
      <c r="AJ6993">
        <f>IF(OR(Tabella2[[#This Row],[OUTCOME]]="DNCO", Tabella2[[#This Row],[OUTCOME]]="SDNC"),1,0)</f>
        <v>0</v>
      </c>
      <c r="AL6993" s="70"/>
      <c r="BM6993" s="135" t="str">
        <f>Tabella2[[#This Row],[ACT START]]</f>
        <v>13:05</v>
      </c>
      <c r="BN6993" s="136" t="str">
        <f>Tabella2[[#This Row],[ACT STOP]]</f>
        <v>14:05</v>
      </c>
      <c r="BO6993" s="101"/>
      <c r="BR6993" s="109" t="str">
        <f t="shared" si="132"/>
        <v>SH-25-6982</v>
      </c>
      <c r="BS6993" s="109" t="s">
        <v>427</v>
      </c>
      <c r="BT6993" t="str">
        <f>Tabella2[[#This Row],[OUTCOME]]</f>
        <v>DCO</v>
      </c>
      <c r="BU6993" t="str">
        <f>_xlfn.CONCAT(Tabella2[[#This Row],[NAME SP]],Tabella2[[#This Row],[ID SP]]," - ",Tabella2[[#This Row],[SYLLABUS NO]])</f>
        <v>IFTS80 - NET QRA01</v>
      </c>
      <c r="BV6993" t="s">
        <v>13000</v>
      </c>
    </row>
    <row r="6994" spans="1:74" hidden="1">
      <c r="A6994" s="103" t="s">
        <v>14262</v>
      </c>
      <c r="B6994" s="102">
        <v>45993</v>
      </c>
      <c r="C6994" s="104">
        <f>_xlfn.ISOWEEKNUM(Tabella2[[#This Row],[Date]])</f>
        <v>49</v>
      </c>
      <c r="D6994" s="104" t="s">
        <v>722</v>
      </c>
      <c r="E6994" s="104" t="s">
        <v>327</v>
      </c>
      <c r="F6994" s="104">
        <v>76</v>
      </c>
      <c r="G6994" s="104" t="s">
        <v>284</v>
      </c>
      <c r="H6994" s="105">
        <v>23</v>
      </c>
      <c r="I6994" s="104" t="s">
        <v>258</v>
      </c>
      <c r="J6994" s="104"/>
      <c r="K6994" s="104" t="s">
        <v>83</v>
      </c>
      <c r="L6994" s="104" t="s">
        <v>299</v>
      </c>
      <c r="M6994" s="104" t="s">
        <v>913</v>
      </c>
      <c r="N6994" s="104"/>
      <c r="O6994" s="106" t="str">
        <f>A6995</f>
        <v>19400</v>
      </c>
      <c r="P6994" s="111" t="s">
        <v>5940</v>
      </c>
      <c r="Q6994" s="153" t="s">
        <v>315</v>
      </c>
      <c r="R6994" s="153" t="s">
        <v>316</v>
      </c>
      <c r="S6994" s="153">
        <f>Tabella2[[#This Row],[PLD STOP]]-Tabella2[[#This Row],[PLD START]]</f>
        <v>4.166666666666663E-2</v>
      </c>
      <c r="T6994" s="153" t="s">
        <v>315</v>
      </c>
      <c r="U6994" s="153" t="s">
        <v>316</v>
      </c>
      <c r="V6994" s="153">
        <f>IF(ISBLANK(T6994),"",Tabella2[[#This Row],[ACT STOP]]-Tabella2[[#This Row],[ACT START]])</f>
        <v>4.166666666666663E-2</v>
      </c>
      <c r="W6994" s="104" t="s">
        <v>92</v>
      </c>
      <c r="X6994" s="104" t="s">
        <v>91</v>
      </c>
      <c r="Y6994" s="110"/>
      <c r="Z6994" s="106"/>
      <c r="AA6994" s="104"/>
      <c r="AB6994" s="107"/>
      <c r="AC6994" s="72">
        <f>IF(OR(Tabella2[[#This Row],[OUTCOME]]="DCO",Tabella2[[#This Row],[OUTCOME]]="SDC"),1,0)</f>
        <v>1</v>
      </c>
      <c r="AH6994" s="70"/>
      <c r="AI6994" s="70"/>
      <c r="AJ6994">
        <f>IF(OR(Tabella2[[#This Row],[OUTCOME]]="DNCO", Tabella2[[#This Row],[OUTCOME]]="SDNC"),1,0)</f>
        <v>0</v>
      </c>
      <c r="AL6994" s="70"/>
      <c r="BM6994" s="135" t="str">
        <f>Tabella2[[#This Row],[ACT START]]</f>
        <v>13:05</v>
      </c>
      <c r="BN6994" s="136" t="str">
        <f>Tabella2[[#This Row],[ACT STOP]]</f>
        <v>14:05</v>
      </c>
      <c r="BO6994" s="101"/>
      <c r="BR6994" s="109" t="str">
        <f t="shared" si="132"/>
        <v>SH-25-6983</v>
      </c>
      <c r="BS6994" s="109" t="s">
        <v>358</v>
      </c>
      <c r="BT6994" t="str">
        <f>Tabella2[[#This Row],[OUTCOME]]</f>
        <v>DCO</v>
      </c>
      <c r="BU6994" t="str">
        <f>_xlfn.CONCAT(Tabella2[[#This Row],[NAME SP]],Tabella2[[#This Row],[ID SP]]," - ",Tabella2[[#This Row],[SYLLABUS NO]])</f>
        <v>AMI76 - SD COMAOAG01</v>
      </c>
      <c r="BV6994" t="s">
        <v>11883</v>
      </c>
    </row>
    <row r="6995" spans="1:74" hidden="1">
      <c r="A6995" s="103" t="s">
        <v>14263</v>
      </c>
      <c r="B6995" s="102">
        <v>45993</v>
      </c>
      <c r="C6995" s="104">
        <f>_xlfn.ISOWEEKNUM(Tabella2[[#This Row],[Date]])</f>
        <v>49</v>
      </c>
      <c r="D6995" s="104" t="s">
        <v>722</v>
      </c>
      <c r="E6995" s="104" t="s">
        <v>327</v>
      </c>
      <c r="F6995" s="104">
        <v>80</v>
      </c>
      <c r="G6995" s="104" t="s">
        <v>257</v>
      </c>
      <c r="H6995" s="105">
        <v>25</v>
      </c>
      <c r="I6995" s="104" t="s">
        <v>258</v>
      </c>
      <c r="J6995" s="104"/>
      <c r="K6995" s="104" t="s">
        <v>80</v>
      </c>
      <c r="L6995" s="104" t="s">
        <v>299</v>
      </c>
      <c r="M6995" s="104" t="s">
        <v>913</v>
      </c>
      <c r="N6995" s="104"/>
      <c r="O6995" s="106" t="str">
        <f>A6994</f>
        <v>19399</v>
      </c>
      <c r="P6995" s="111" t="s">
        <v>5940</v>
      </c>
      <c r="Q6995" s="153" t="s">
        <v>315</v>
      </c>
      <c r="R6995" s="153" t="s">
        <v>316</v>
      </c>
      <c r="S6995" s="153">
        <f>Tabella2[[#This Row],[PLD STOP]]-Tabella2[[#This Row],[PLD START]]</f>
        <v>4.166666666666663E-2</v>
      </c>
      <c r="T6995" s="153" t="s">
        <v>315</v>
      </c>
      <c r="U6995" s="153" t="s">
        <v>316</v>
      </c>
      <c r="V6995" s="153">
        <f>IF(ISBLANK(T6995),"",Tabella2[[#This Row],[ACT STOP]]-Tabella2[[#This Row],[ACT START]])</f>
        <v>4.166666666666663E-2</v>
      </c>
      <c r="W6995" s="104" t="s">
        <v>92</v>
      </c>
      <c r="X6995" s="104" t="s">
        <v>91</v>
      </c>
      <c r="Y6995" s="110"/>
      <c r="Z6995" s="106"/>
      <c r="AA6995" s="104"/>
      <c r="AB6995" s="107"/>
      <c r="AC6995" s="72">
        <f>IF(OR(Tabella2[[#This Row],[OUTCOME]]="DCO",Tabella2[[#This Row],[OUTCOME]]="SDC"),1,0)</f>
        <v>1</v>
      </c>
      <c r="AH6995" s="70"/>
      <c r="AI6995" s="70"/>
      <c r="AJ6995">
        <f>IF(OR(Tabella2[[#This Row],[OUTCOME]]="DNCO", Tabella2[[#This Row],[OUTCOME]]="SDNC"),1,0)</f>
        <v>0</v>
      </c>
      <c r="AL6995" s="70"/>
      <c r="BM6995" s="135" t="str">
        <f>Tabella2[[#This Row],[ACT START]]</f>
        <v>13:05</v>
      </c>
      <c r="BN6995" s="136" t="str">
        <f>Tabella2[[#This Row],[ACT STOP]]</f>
        <v>14:05</v>
      </c>
      <c r="BO6995" s="101"/>
      <c r="BR6995" s="109" t="str">
        <f t="shared" si="132"/>
        <v>SH-25-6984</v>
      </c>
      <c r="BS6995" s="109" t="s">
        <v>867</v>
      </c>
      <c r="BT6995" t="str">
        <f>Tabella2[[#This Row],[OUTCOME]]</f>
        <v>DCO</v>
      </c>
      <c r="BU6995" t="str">
        <f>_xlfn.CONCAT(Tabella2[[#This Row],[NAME SP]],Tabella2[[#This Row],[ID SP]]," - ",Tabella2[[#This Row],[SYLLABUS NO]])</f>
        <v>AMI80 - SD COMAOAG01</v>
      </c>
      <c r="BV6995" t="s">
        <v>11916</v>
      </c>
    </row>
    <row r="6996" spans="1:74" hidden="1">
      <c r="A6996" s="103" t="s">
        <v>14264</v>
      </c>
      <c r="B6996" s="102">
        <v>45993</v>
      </c>
      <c r="C6996" s="104">
        <f>_xlfn.ISOWEEKNUM(Tabella2[[#This Row],[Date]])</f>
        <v>49</v>
      </c>
      <c r="D6996" s="104" t="s">
        <v>11710</v>
      </c>
      <c r="E6996" s="104" t="s">
        <v>284</v>
      </c>
      <c r="F6996" s="104">
        <v>94</v>
      </c>
      <c r="G6996" s="104" t="s">
        <v>284</v>
      </c>
      <c r="H6996" s="105">
        <v>9</v>
      </c>
      <c r="I6996" s="104" t="s">
        <v>258</v>
      </c>
      <c r="J6996" s="104"/>
      <c r="K6996" s="104" t="s">
        <v>81</v>
      </c>
      <c r="L6996" s="104" t="s">
        <v>259</v>
      </c>
      <c r="M6996" s="104" t="s">
        <v>276</v>
      </c>
      <c r="N6996" s="104"/>
      <c r="O6996" s="106"/>
      <c r="P6996" s="111" t="s">
        <v>14154</v>
      </c>
      <c r="Q6996" s="153" t="s">
        <v>315</v>
      </c>
      <c r="R6996" s="153" t="s">
        <v>316</v>
      </c>
      <c r="S6996" s="153">
        <f>Tabella2[[#This Row],[PLD STOP]]-Tabella2[[#This Row],[PLD START]]</f>
        <v>4.166666666666663E-2</v>
      </c>
      <c r="T6996" s="153">
        <v>0.54583333333333328</v>
      </c>
      <c r="U6996" s="153">
        <v>0.58611111111111114</v>
      </c>
      <c r="V6996" s="153">
        <f>IF(ISBLANK(T6996),"",Tabella2[[#This Row],[ACT STOP]]-Tabella2[[#This Row],[ACT START]])</f>
        <v>4.0277777777777857E-2</v>
      </c>
      <c r="W6996" s="104" t="s">
        <v>92</v>
      </c>
      <c r="X6996" s="104" t="s">
        <v>91</v>
      </c>
      <c r="Y6996" s="110"/>
      <c r="Z6996" s="106"/>
      <c r="AA6996" s="104"/>
      <c r="AB6996" s="107"/>
      <c r="AC6996" s="72">
        <f>IF(OR(Tabella2[[#This Row],[OUTCOME]]="DCO",Tabella2[[#This Row],[OUTCOME]]="SDC"),1,0)</f>
        <v>1</v>
      </c>
      <c r="AH6996" s="70"/>
      <c r="AI6996" s="70"/>
      <c r="AJ6996">
        <f>IF(OR(Tabella2[[#This Row],[OUTCOME]]="DNCO", Tabella2[[#This Row],[OUTCOME]]="SDNC"),1,0)</f>
        <v>0</v>
      </c>
      <c r="AL6996" s="70"/>
      <c r="BM6996" s="135">
        <f>Tabella2[[#This Row],[ACT START]]</f>
        <v>0.54583333333333328</v>
      </c>
      <c r="BN6996" s="136">
        <f>Tabella2[[#This Row],[ACT STOP]]</f>
        <v>0.58611111111111114</v>
      </c>
      <c r="BO6996" s="101"/>
      <c r="BR6996" s="109" t="str">
        <f t="shared" si="132"/>
        <v>SH-25-6985</v>
      </c>
      <c r="BS6996" s="109" t="s">
        <v>339</v>
      </c>
      <c r="BT6996" t="str">
        <f>Tabella2[[#This Row],[OUTCOME]]</f>
        <v>DCO</v>
      </c>
      <c r="BU6996" t="str">
        <f>_xlfn.CONCAT(Tabella2[[#This Row],[NAME SP]],Tabella2[[#This Row],[ID SP]]," - ",Tabella2[[#This Row],[SYLLABUS NO]])</f>
        <v>IFTS94 - SD NIT0102</v>
      </c>
      <c r="BV6996" t="s">
        <v>11838</v>
      </c>
    </row>
    <row r="6997" spans="1:74" hidden="1">
      <c r="A6997" s="103" t="s">
        <v>14265</v>
      </c>
      <c r="B6997" s="102">
        <v>45993</v>
      </c>
      <c r="C6997" s="104">
        <f>_xlfn.ISOWEEKNUM(Tabella2[[#This Row],[Date]])</f>
        <v>49</v>
      </c>
      <c r="D6997" s="104" t="s">
        <v>13044</v>
      </c>
      <c r="E6997" s="104" t="s">
        <v>284</v>
      </c>
      <c r="F6997" s="104">
        <v>102</v>
      </c>
      <c r="G6997" s="104" t="s">
        <v>257</v>
      </c>
      <c r="H6997" s="105">
        <v>10</v>
      </c>
      <c r="I6997" s="104" t="s">
        <v>258</v>
      </c>
      <c r="J6997" s="104"/>
      <c r="K6997" s="104" t="s">
        <v>75</v>
      </c>
      <c r="L6997" s="104" t="s">
        <v>259</v>
      </c>
      <c r="M6997" s="104" t="s">
        <v>276</v>
      </c>
      <c r="N6997" s="104"/>
      <c r="O6997" s="106"/>
      <c r="P6997" s="111" t="s">
        <v>3000</v>
      </c>
      <c r="Q6997" s="153" t="s">
        <v>315</v>
      </c>
      <c r="R6997" s="153" t="s">
        <v>316</v>
      </c>
      <c r="S6997" s="153">
        <f>Tabella2[[#This Row],[PLD STOP]]-Tabella2[[#This Row],[PLD START]]</f>
        <v>4.166666666666663E-2</v>
      </c>
      <c r="T6997" s="153" t="s">
        <v>315</v>
      </c>
      <c r="U6997" s="153" t="s">
        <v>316</v>
      </c>
      <c r="V6997" s="153">
        <f>IF(ISBLANK(T6997),"",Tabella2[[#This Row],[ACT STOP]]-Tabella2[[#This Row],[ACT START]])</f>
        <v>4.166666666666663E-2</v>
      </c>
      <c r="W6997" s="104" t="s">
        <v>92</v>
      </c>
      <c r="X6997" s="104" t="s">
        <v>91</v>
      </c>
      <c r="Y6997" s="110"/>
      <c r="Z6997" s="106"/>
      <c r="AA6997" s="104"/>
      <c r="AB6997" s="107"/>
      <c r="AC6997" s="72">
        <f>IF(OR(Tabella2[[#This Row],[OUTCOME]]="DCO",Tabella2[[#This Row],[OUTCOME]]="SDC"),1,0)</f>
        <v>1</v>
      </c>
      <c r="AH6997" s="70"/>
      <c r="AI6997" s="70"/>
      <c r="AJ6997">
        <f>IF(OR(Tabella2[[#This Row],[OUTCOME]]="DNCO", Tabella2[[#This Row],[OUTCOME]]="SDNC"),1,0)</f>
        <v>0</v>
      </c>
      <c r="AL6997" s="70"/>
      <c r="BM6997" s="135" t="str">
        <f>Tabella2[[#This Row],[ACT START]]</f>
        <v>13:05</v>
      </c>
      <c r="BN6997" s="136" t="str">
        <f>Tabella2[[#This Row],[ACT STOP]]</f>
        <v>14:05</v>
      </c>
      <c r="BO6997" s="101"/>
      <c r="BR6997" s="109" t="str">
        <f t="shared" si="132"/>
        <v>SH-25-6986</v>
      </c>
      <c r="BS6997" s="109" t="s">
        <v>552</v>
      </c>
      <c r="BT6997" t="str">
        <f>Tabella2[[#This Row],[OUTCOME]]</f>
        <v>DCO</v>
      </c>
      <c r="BU6997" t="str">
        <f>_xlfn.CONCAT(Tabella2[[#This Row],[NAME SP]],Tabella2[[#This Row],[ID SP]]," - ",Tabella2[[#This Row],[SYLLABUS NO]])</f>
        <v>IFTS102 - PT IF02</v>
      </c>
      <c r="BV6997" t="s">
        <v>13046</v>
      </c>
    </row>
    <row r="6998" spans="1:74" hidden="1">
      <c r="A6998" s="103" t="s">
        <v>14266</v>
      </c>
      <c r="B6998" s="102">
        <v>45993</v>
      </c>
      <c r="C6998" s="104">
        <f>_xlfn.ISOWEEKNUM(Tabella2[[#This Row],[Date]])</f>
        <v>49</v>
      </c>
      <c r="D6998" s="104" t="s">
        <v>817</v>
      </c>
      <c r="E6998" s="104" t="s">
        <v>284</v>
      </c>
      <c r="F6998" s="104">
        <v>75</v>
      </c>
      <c r="G6998" s="104" t="s">
        <v>257</v>
      </c>
      <c r="H6998" s="105">
        <v>2</v>
      </c>
      <c r="I6998" s="104"/>
      <c r="J6998" s="104" t="s">
        <v>258</v>
      </c>
      <c r="K6998" s="104" t="s">
        <v>79</v>
      </c>
      <c r="L6998" s="104" t="s">
        <v>299</v>
      </c>
      <c r="M6998" s="104" t="s">
        <v>386</v>
      </c>
      <c r="N6998" s="104"/>
      <c r="O6998" s="106" t="str">
        <f>A6999</f>
        <v>19404</v>
      </c>
      <c r="P6998" s="111" t="s">
        <v>387</v>
      </c>
      <c r="Q6998" s="153" t="s">
        <v>343</v>
      </c>
      <c r="R6998" s="153" t="s">
        <v>344</v>
      </c>
      <c r="S6998" s="153">
        <f>Tabella2[[#This Row],[PLD STOP]]-Tabella2[[#This Row],[PLD START]]</f>
        <v>4.166666666666663E-2</v>
      </c>
      <c r="T6998" s="153" t="s">
        <v>343</v>
      </c>
      <c r="U6998" s="153" t="s">
        <v>344</v>
      </c>
      <c r="V6998" s="153">
        <f>IF(ISBLANK(T6998),"",Tabella2[[#This Row],[ACT STOP]]-Tabella2[[#This Row],[ACT START]])</f>
        <v>4.166666666666663E-2</v>
      </c>
      <c r="W6998" s="104" t="s">
        <v>92</v>
      </c>
      <c r="X6998" s="104" t="s">
        <v>91</v>
      </c>
      <c r="Y6998" s="110"/>
      <c r="Z6998" s="106"/>
      <c r="AA6998" s="104"/>
      <c r="AB6998" s="107"/>
      <c r="AC6998" s="72">
        <f>IF(OR(Tabella2[[#This Row],[OUTCOME]]="DCO",Tabella2[[#This Row],[OUTCOME]]="SDC"),1,0)</f>
        <v>1</v>
      </c>
      <c r="AH6998" s="70"/>
      <c r="AI6998" s="70"/>
      <c r="AJ6998">
        <f>IF(OR(Tabella2[[#This Row],[OUTCOME]]="DNCO", Tabella2[[#This Row],[OUTCOME]]="SDNC"),1,0)</f>
        <v>0</v>
      </c>
      <c r="AL6998" s="70"/>
      <c r="BM6998" s="135" t="str">
        <f>Tabella2[[#This Row],[ACT START]]</f>
        <v>14:35</v>
      </c>
      <c r="BN6998" s="136" t="str">
        <f>Tabella2[[#This Row],[ACT STOP]]</f>
        <v>15:35</v>
      </c>
      <c r="BO6998" s="101"/>
      <c r="BR6998" s="109" t="str">
        <f t="shared" si="132"/>
        <v>SH-25-6987</v>
      </c>
      <c r="BS6998" s="109" t="s">
        <v>368</v>
      </c>
      <c r="BT6998" t="str">
        <f>Tabella2[[#This Row],[OUTCOME]]</f>
        <v>DCO</v>
      </c>
      <c r="BU6998" t="str">
        <f>_xlfn.CONCAT(Tabella2[[#This Row],[NAME SP]],Tabella2[[#This Row],[ID SP]]," - ",Tabella2[[#This Row],[SYLLABUS NO]])</f>
        <v>IFTS75 - NET QRA02</v>
      </c>
      <c r="BV6998" t="s">
        <v>12078</v>
      </c>
    </row>
    <row r="6999" spans="1:74" hidden="1">
      <c r="A6999" s="103" t="s">
        <v>14267</v>
      </c>
      <c r="B6999" s="102">
        <v>45993</v>
      </c>
      <c r="C6999" s="104">
        <f>_xlfn.ISOWEEKNUM(Tabella2[[#This Row],[Date]])</f>
        <v>49</v>
      </c>
      <c r="D6999" s="104" t="s">
        <v>817</v>
      </c>
      <c r="E6999" s="104" t="s">
        <v>284</v>
      </c>
      <c r="F6999" s="104">
        <v>73</v>
      </c>
      <c r="G6999" s="104" t="s">
        <v>257</v>
      </c>
      <c r="H6999" s="105">
        <v>14</v>
      </c>
      <c r="I6999" s="104"/>
      <c r="J6999" s="104" t="s">
        <v>258</v>
      </c>
      <c r="K6999" s="104" t="s">
        <v>78</v>
      </c>
      <c r="L6999" s="104" t="s">
        <v>299</v>
      </c>
      <c r="M6999" s="104" t="s">
        <v>386</v>
      </c>
      <c r="N6999" s="104"/>
      <c r="O6999" s="106" t="str">
        <f>A6998</f>
        <v>19403</v>
      </c>
      <c r="P6999" s="111" t="s">
        <v>387</v>
      </c>
      <c r="Q6999" s="153" t="s">
        <v>343</v>
      </c>
      <c r="R6999" s="153" t="s">
        <v>344</v>
      </c>
      <c r="S6999" s="153">
        <f>Tabella2[[#This Row],[PLD STOP]]-Tabella2[[#This Row],[PLD START]]</f>
        <v>4.166666666666663E-2</v>
      </c>
      <c r="T6999" s="153" t="s">
        <v>343</v>
      </c>
      <c r="U6999" s="153" t="s">
        <v>344</v>
      </c>
      <c r="V6999" s="153">
        <f>IF(ISBLANK(T6999),"",Tabella2[[#This Row],[ACT STOP]]-Tabella2[[#This Row],[ACT START]])</f>
        <v>4.166666666666663E-2</v>
      </c>
      <c r="W6999" s="104" t="s">
        <v>92</v>
      </c>
      <c r="X6999" s="104" t="s">
        <v>91</v>
      </c>
      <c r="Y6999" s="110"/>
      <c r="Z6999" s="106"/>
      <c r="AA6999" s="104"/>
      <c r="AB6999" s="107"/>
      <c r="AC6999" s="72">
        <f>IF(OR(Tabella2[[#This Row],[OUTCOME]]="DCO",Tabella2[[#This Row],[OUTCOME]]="SDC"),1,0)</f>
        <v>1</v>
      </c>
      <c r="AH6999" s="70"/>
      <c r="AI6999" s="70"/>
      <c r="AJ6999">
        <f>IF(OR(Tabella2[[#This Row],[OUTCOME]]="DNCO", Tabella2[[#This Row],[OUTCOME]]="SDNC"),1,0)</f>
        <v>0</v>
      </c>
      <c r="AL6999" s="70"/>
      <c r="BM6999" s="135" t="str">
        <f>Tabella2[[#This Row],[ACT START]]</f>
        <v>14:35</v>
      </c>
      <c r="BN6999" s="136" t="str">
        <f>Tabella2[[#This Row],[ACT STOP]]</f>
        <v>15:35</v>
      </c>
      <c r="BO6999" s="101"/>
      <c r="BR6999" s="109" t="str">
        <f t="shared" ref="BR6999:BR7003" si="133">_xlfn.CONCAT(LEFT(BR6998,6),TEXT(RIGHT(BR6998,4)+1,"0000"))</f>
        <v>SH-25-6988</v>
      </c>
      <c r="BS6999" s="109" t="s">
        <v>372</v>
      </c>
      <c r="BT6999" t="str">
        <f>Tabella2[[#This Row],[OUTCOME]]</f>
        <v>DCO</v>
      </c>
      <c r="BU6999" t="str">
        <f>_xlfn.CONCAT(Tabella2[[#This Row],[NAME SP]],Tabella2[[#This Row],[ID SP]]," - ",Tabella2[[#This Row],[SYLLABUS NO]])</f>
        <v>IFTS73 - NET QRA02</v>
      </c>
      <c r="BV6999" t="s">
        <v>12008</v>
      </c>
    </row>
    <row r="7000" spans="1:74" hidden="1">
      <c r="A7000" s="103" t="s">
        <v>14268</v>
      </c>
      <c r="B7000" s="102">
        <v>45993</v>
      </c>
      <c r="C7000" s="104">
        <f>_xlfn.ISOWEEKNUM(Tabella2[[#This Row],[Date]])</f>
        <v>49</v>
      </c>
      <c r="D7000" s="104" t="s">
        <v>13289</v>
      </c>
      <c r="E7000" s="104" t="s">
        <v>327</v>
      </c>
      <c r="F7000" s="104">
        <v>92</v>
      </c>
      <c r="G7000" s="104" t="s">
        <v>257</v>
      </c>
      <c r="H7000" s="105">
        <v>32</v>
      </c>
      <c r="I7000" s="104" t="s">
        <v>258</v>
      </c>
      <c r="J7000" s="104"/>
      <c r="K7000" s="104" t="s">
        <v>83</v>
      </c>
      <c r="L7000" s="104" t="s">
        <v>259</v>
      </c>
      <c r="M7000" s="104" t="s">
        <v>1509</v>
      </c>
      <c r="N7000" s="104"/>
      <c r="O7000" s="106"/>
      <c r="P7000" s="111" t="s">
        <v>1510</v>
      </c>
      <c r="Q7000" s="153" t="s">
        <v>343</v>
      </c>
      <c r="R7000" s="153" t="s">
        <v>344</v>
      </c>
      <c r="S7000" s="153">
        <f>Tabella2[[#This Row],[PLD STOP]]-Tabella2[[#This Row],[PLD START]]</f>
        <v>4.166666666666663E-2</v>
      </c>
      <c r="T7000" s="153" t="s">
        <v>343</v>
      </c>
      <c r="U7000" s="153" t="s">
        <v>344</v>
      </c>
      <c r="V7000" s="153">
        <f>IF(ISBLANK(T7000),"",Tabella2[[#This Row],[ACT STOP]]-Tabella2[[#This Row],[ACT START]])</f>
        <v>4.166666666666663E-2</v>
      </c>
      <c r="W7000" s="104" t="s">
        <v>92</v>
      </c>
      <c r="X7000" s="104" t="s">
        <v>91</v>
      </c>
      <c r="Y7000" s="110"/>
      <c r="Z7000" s="106"/>
      <c r="AA7000" s="104"/>
      <c r="AB7000" s="107"/>
      <c r="AC7000" s="72">
        <f>IF(OR(Tabella2[[#This Row],[OUTCOME]]="DCO",Tabella2[[#This Row],[OUTCOME]]="SDC"),1,0)</f>
        <v>1</v>
      </c>
      <c r="AH7000" s="70"/>
      <c r="AI7000" s="70"/>
      <c r="AJ7000">
        <f>IF(OR(Tabella2[[#This Row],[OUTCOME]]="DNCO", Tabella2[[#This Row],[OUTCOME]]="SDNC"),1,0)</f>
        <v>0</v>
      </c>
      <c r="AL7000" s="70"/>
      <c r="BM7000" s="135" t="str">
        <f>Tabella2[[#This Row],[ACT START]]</f>
        <v>14:35</v>
      </c>
      <c r="BN7000" s="136" t="str">
        <f>Tabella2[[#This Row],[ACT STOP]]</f>
        <v>15:35</v>
      </c>
      <c r="BO7000" s="101"/>
      <c r="BR7000" s="109" t="str">
        <f t="shared" si="133"/>
        <v>SH-25-6989</v>
      </c>
      <c r="BS7000" s="109" t="s">
        <v>356</v>
      </c>
      <c r="BT7000" t="str">
        <f>Tabella2[[#This Row],[OUTCOME]]</f>
        <v>DCO</v>
      </c>
      <c r="BU7000" t="str">
        <f>_xlfn.CONCAT(Tabella2[[#This Row],[NAME SP]],Tabella2[[#This Row],[ID SP]]," - ",Tabella2[[#This Row],[SYLLABUS NO]])</f>
        <v>AMI92 - SD CF02</v>
      </c>
      <c r="BV7000" t="s">
        <v>13252</v>
      </c>
    </row>
    <row r="7001" spans="1:74" hidden="1">
      <c r="A7001" s="103" t="s">
        <v>14269</v>
      </c>
      <c r="B7001" s="102">
        <v>45993</v>
      </c>
      <c r="C7001" s="104">
        <f>_xlfn.ISOWEEKNUM(Tabella2[[#This Row],[Date]])</f>
        <v>49</v>
      </c>
      <c r="D7001" s="104" t="s">
        <v>13291</v>
      </c>
      <c r="E7001" s="104" t="s">
        <v>284</v>
      </c>
      <c r="F7001" s="104">
        <v>108</v>
      </c>
      <c r="G7001" s="104" t="s">
        <v>257</v>
      </c>
      <c r="H7001" s="105">
        <v>9</v>
      </c>
      <c r="I7001" s="104"/>
      <c r="J7001" s="104" t="s">
        <v>258</v>
      </c>
      <c r="K7001" s="104" t="s">
        <v>80</v>
      </c>
      <c r="L7001" s="104" t="s">
        <v>259</v>
      </c>
      <c r="M7001" s="104" t="s">
        <v>1509</v>
      </c>
      <c r="N7001" s="104"/>
      <c r="O7001" s="106"/>
      <c r="P7001" s="111" t="s">
        <v>1510</v>
      </c>
      <c r="Q7001" s="153" t="s">
        <v>343</v>
      </c>
      <c r="R7001" s="153" t="s">
        <v>344</v>
      </c>
      <c r="S7001" s="153">
        <f>Tabella2[[#This Row],[PLD STOP]]-Tabella2[[#This Row],[PLD START]]</f>
        <v>4.166666666666663E-2</v>
      </c>
      <c r="T7001" s="153" t="s">
        <v>343</v>
      </c>
      <c r="U7001" s="153" t="s">
        <v>344</v>
      </c>
      <c r="V7001" s="153">
        <f>IF(ISBLANK(T7001),"",Tabella2[[#This Row],[ACT STOP]]-Tabella2[[#This Row],[ACT START]])</f>
        <v>4.166666666666663E-2</v>
      </c>
      <c r="W7001" s="104" t="s">
        <v>92</v>
      </c>
      <c r="X7001" s="104" t="s">
        <v>91</v>
      </c>
      <c r="Y7001" s="110" t="s">
        <v>14311</v>
      </c>
      <c r="Z7001" s="106"/>
      <c r="AA7001" s="104"/>
      <c r="AB7001" s="107"/>
      <c r="AC7001" s="72">
        <f>IF(OR(Tabella2[[#This Row],[OUTCOME]]="DCO",Tabella2[[#This Row],[OUTCOME]]="SDC"),1,0)</f>
        <v>1</v>
      </c>
      <c r="AH7001" s="70"/>
      <c r="AI7001" s="70"/>
      <c r="AJ7001">
        <f>IF(OR(Tabella2[[#This Row],[OUTCOME]]="DNCO", Tabella2[[#This Row],[OUTCOME]]="SDNC"),1,0)</f>
        <v>0</v>
      </c>
      <c r="AL7001" s="70"/>
      <c r="BM7001" s="135" t="str">
        <f>Tabella2[[#This Row],[ACT START]]</f>
        <v>14:35</v>
      </c>
      <c r="BN7001" s="136" t="str">
        <f>Tabella2[[#This Row],[ACT STOP]]</f>
        <v>15:35</v>
      </c>
      <c r="BO7001" s="101"/>
      <c r="BR7001" s="109" t="str">
        <f t="shared" si="133"/>
        <v>SH-25-6990</v>
      </c>
      <c r="BS7001" s="109" t="s">
        <v>318</v>
      </c>
      <c r="BT7001" t="str">
        <f>Tabella2[[#This Row],[OUTCOME]]</f>
        <v>DCO</v>
      </c>
      <c r="BU7001" t="str">
        <f>_xlfn.CONCAT(Tabella2[[#This Row],[NAME SP]],Tabella2[[#This Row],[ID SP]]," - ",Tabella2[[#This Row],[SYLLABUS NO]])</f>
        <v>IFTS108 - SD CF02</v>
      </c>
      <c r="BV7001" t="s">
        <v>13290</v>
      </c>
    </row>
    <row r="7002" spans="1:74" hidden="1">
      <c r="A7002" s="103" t="s">
        <v>14270</v>
      </c>
      <c r="B7002" s="102">
        <v>45993</v>
      </c>
      <c r="C7002" s="104">
        <f>_xlfn.ISOWEEKNUM(Tabella2[[#This Row],[Date]])</f>
        <v>49</v>
      </c>
      <c r="D7002" s="104" t="s">
        <v>13289</v>
      </c>
      <c r="E7002" s="104" t="s">
        <v>327</v>
      </c>
      <c r="F7002" s="104">
        <v>93</v>
      </c>
      <c r="G7002" s="104" t="s">
        <v>257</v>
      </c>
      <c r="H7002" s="105">
        <v>17</v>
      </c>
      <c r="I7002" s="104" t="s">
        <v>258</v>
      </c>
      <c r="J7002" s="104"/>
      <c r="K7002" s="104" t="s">
        <v>81</v>
      </c>
      <c r="L7002" s="104" t="s">
        <v>259</v>
      </c>
      <c r="M7002" s="104" t="s">
        <v>1509</v>
      </c>
      <c r="N7002" s="104"/>
      <c r="O7002" s="106"/>
      <c r="P7002" s="111" t="s">
        <v>1510</v>
      </c>
      <c r="Q7002" s="153" t="s">
        <v>343</v>
      </c>
      <c r="R7002" s="153" t="s">
        <v>344</v>
      </c>
      <c r="S7002" s="153">
        <f>Tabella2[[#This Row],[PLD STOP]]-Tabella2[[#This Row],[PLD START]]</f>
        <v>4.166666666666663E-2</v>
      </c>
      <c r="T7002" s="153" t="s">
        <v>343</v>
      </c>
      <c r="U7002" s="153" t="s">
        <v>344</v>
      </c>
      <c r="V7002" s="153">
        <f>IF(ISBLANK(T7002),"",Tabella2[[#This Row],[ACT STOP]]-Tabella2[[#This Row],[ACT START]])</f>
        <v>4.166666666666663E-2</v>
      </c>
      <c r="W7002" s="104" t="s">
        <v>92</v>
      </c>
      <c r="X7002" s="104" t="s">
        <v>91</v>
      </c>
      <c r="Y7002" s="110"/>
      <c r="Z7002" s="106"/>
      <c r="AA7002" s="104"/>
      <c r="AB7002" s="107"/>
      <c r="AC7002" s="72">
        <f>IF(OR(Tabella2[[#This Row],[OUTCOME]]="DCO",Tabella2[[#This Row],[OUTCOME]]="SDC"),1,0)</f>
        <v>1</v>
      </c>
      <c r="AH7002" s="70"/>
      <c r="AI7002" s="70"/>
      <c r="AJ7002">
        <f>IF(OR(Tabella2[[#This Row],[OUTCOME]]="DNCO", Tabella2[[#This Row],[OUTCOME]]="SDNC"),1,0)</f>
        <v>0</v>
      </c>
      <c r="AL7002" s="70"/>
      <c r="BM7002" s="135" t="str">
        <f>Tabella2[[#This Row],[ACT START]]</f>
        <v>14:35</v>
      </c>
      <c r="BN7002" s="136" t="str">
        <f>Tabella2[[#This Row],[ACT STOP]]</f>
        <v>15:35</v>
      </c>
      <c r="BO7002" s="101"/>
      <c r="BR7002" s="109" t="str">
        <f t="shared" si="133"/>
        <v>SH-25-6991</v>
      </c>
      <c r="BS7002" s="109" t="s">
        <v>393</v>
      </c>
      <c r="BT7002" t="str">
        <f>Tabella2[[#This Row],[OUTCOME]]</f>
        <v>DCO</v>
      </c>
      <c r="BU7002" t="str">
        <f>_xlfn.CONCAT(Tabella2[[#This Row],[NAME SP]],Tabella2[[#This Row],[ID SP]]," - ",Tabella2[[#This Row],[SYLLABUS NO]])</f>
        <v>AMI93 - SD CF02</v>
      </c>
      <c r="BV7002" t="s">
        <v>14018</v>
      </c>
    </row>
    <row r="7003" spans="1:74" hidden="1">
      <c r="A7003" s="103" t="s">
        <v>14271</v>
      </c>
      <c r="B7003" s="102">
        <v>45993</v>
      </c>
      <c r="C7003" s="104">
        <f>_xlfn.ISOWEEKNUM(Tabella2[[#This Row],[Date]])</f>
        <v>49</v>
      </c>
      <c r="D7003" s="104" t="s">
        <v>13044</v>
      </c>
      <c r="E7003" s="104" t="s">
        <v>284</v>
      </c>
      <c r="F7003" s="104">
        <v>103</v>
      </c>
      <c r="G7003" s="104" t="s">
        <v>257</v>
      </c>
      <c r="H7003" s="105">
        <v>1</v>
      </c>
      <c r="I7003" s="104" t="s">
        <v>258</v>
      </c>
      <c r="J7003" s="104"/>
      <c r="K7003" s="104" t="s">
        <v>75</v>
      </c>
      <c r="L7003" s="104" t="s">
        <v>259</v>
      </c>
      <c r="M7003" s="104" t="s">
        <v>276</v>
      </c>
      <c r="N7003" s="104"/>
      <c r="O7003" s="106"/>
      <c r="P7003" s="111" t="s">
        <v>510</v>
      </c>
      <c r="Q7003" s="153" t="s">
        <v>343</v>
      </c>
      <c r="R7003" s="153" t="s">
        <v>344</v>
      </c>
      <c r="S7003" s="153">
        <f>Tabella2[[#This Row],[PLD STOP]]-Tabella2[[#This Row],[PLD START]]</f>
        <v>4.166666666666663E-2</v>
      </c>
      <c r="T7003" s="153" t="s">
        <v>343</v>
      </c>
      <c r="U7003" s="153" t="s">
        <v>344</v>
      </c>
      <c r="V7003" s="153">
        <f>IF(ISBLANK(T7003),"",Tabella2[[#This Row],[ACT STOP]]-Tabella2[[#This Row],[ACT START]])</f>
        <v>4.166666666666663E-2</v>
      </c>
      <c r="W7003" s="104" t="s">
        <v>92</v>
      </c>
      <c r="X7003" s="104" t="s">
        <v>91</v>
      </c>
      <c r="Y7003" s="110"/>
      <c r="Z7003" s="106"/>
      <c r="AA7003" s="104"/>
      <c r="AB7003" s="107"/>
      <c r="AC7003" s="72">
        <f>IF(OR(Tabella2[[#This Row],[OUTCOME]]="DCO",Tabella2[[#This Row],[OUTCOME]]="SDC"),1,0)</f>
        <v>1</v>
      </c>
      <c r="AH7003" s="70"/>
      <c r="AI7003" s="70"/>
      <c r="AJ7003">
        <f>IF(OR(Tabella2[[#This Row],[OUTCOME]]="DNCO", Tabella2[[#This Row],[OUTCOME]]="SDNC"),1,0)</f>
        <v>0</v>
      </c>
      <c r="AL7003" s="70"/>
      <c r="BM7003" s="135" t="str">
        <f>Tabella2[[#This Row],[ACT START]]</f>
        <v>14:35</v>
      </c>
      <c r="BN7003" s="136" t="str">
        <f>Tabella2[[#This Row],[ACT STOP]]</f>
        <v>15:35</v>
      </c>
      <c r="BO7003" s="101"/>
      <c r="BR7003" s="109" t="str">
        <f t="shared" si="133"/>
        <v>SH-25-6992</v>
      </c>
      <c r="BS7003" s="109" t="s">
        <v>332</v>
      </c>
      <c r="BT7003" t="str">
        <f>Tabella2[[#This Row],[OUTCOME]]</f>
        <v>DCO</v>
      </c>
      <c r="BU7003" t="str">
        <f>_xlfn.CONCAT(Tabella2[[#This Row],[NAME SP]],Tabella2[[#This Row],[ID SP]]," - ",Tabella2[[#This Row],[SYLLABUS NO]])</f>
        <v>IFTS103 - PT IF01</v>
      </c>
      <c r="BV7003" t="s">
        <v>13047</v>
      </c>
    </row>
    <row r="7004" spans="1:74" hidden="1">
      <c r="A7004" s="103" t="s">
        <v>14274</v>
      </c>
      <c r="B7004" s="102">
        <v>45994</v>
      </c>
      <c r="C7004" s="104">
        <f>_xlfn.ISOWEEKNUM(Tabella2[[#This Row],[Date]])</f>
        <v>49</v>
      </c>
      <c r="D7004" s="104" t="s">
        <v>9740</v>
      </c>
      <c r="E7004" s="104" t="s">
        <v>284</v>
      </c>
      <c r="F7004" s="104">
        <v>87</v>
      </c>
      <c r="G7004" s="104" t="s">
        <v>257</v>
      </c>
      <c r="H7004" s="105">
        <v>2</v>
      </c>
      <c r="I7004" s="104"/>
      <c r="J7004" s="104" t="s">
        <v>258</v>
      </c>
      <c r="K7004" s="104" t="s">
        <v>79</v>
      </c>
      <c r="L7004" s="104" t="s">
        <v>299</v>
      </c>
      <c r="M7004" s="104" t="s">
        <v>276</v>
      </c>
      <c r="N7004" s="104"/>
      <c r="O7004" s="108" t="str">
        <f>A7005</f>
        <v>19410</v>
      </c>
      <c r="P7004" s="111" t="s">
        <v>2205</v>
      </c>
      <c r="Q7004" s="153" t="s">
        <v>307</v>
      </c>
      <c r="R7004" s="153" t="s">
        <v>308</v>
      </c>
      <c r="S7004" s="153">
        <f>Tabella2[[#This Row],[PLD STOP]]-Tabella2[[#This Row],[PLD START]]</f>
        <v>4.1666666666666685E-2</v>
      </c>
      <c r="T7004" s="153">
        <v>0.2951388888888889</v>
      </c>
      <c r="U7004" s="153">
        <v>0.33680555555555558</v>
      </c>
      <c r="V7004" s="153">
        <f>IF(ISBLANK(T7004),"",Tabella2[[#This Row],[ACT STOP]]-Tabella2[[#This Row],[ACT START]])</f>
        <v>4.1666666666666685E-2</v>
      </c>
      <c r="W7004" s="104" t="s">
        <v>92</v>
      </c>
      <c r="X7004" s="104" t="s">
        <v>91</v>
      </c>
      <c r="Y7004" s="110"/>
      <c r="Z7004" s="106"/>
      <c r="AA7004" s="104"/>
      <c r="AB7004" s="107"/>
      <c r="AC7004" s="72">
        <f>IF(OR(Tabella2[[#This Row],[OUTCOME]]="DCO",Tabella2[[#This Row],[OUTCOME]]="SDC"),1,0)</f>
        <v>1</v>
      </c>
      <c r="AH7004" s="70"/>
      <c r="AI7004" s="70"/>
      <c r="AJ7004">
        <f>IF(OR(Tabella2[[#This Row],[OUTCOME]]="DNCO", Tabella2[[#This Row],[OUTCOME]]="SDNC"),1,0)</f>
        <v>0</v>
      </c>
      <c r="AL7004" s="70"/>
      <c r="BM7004" s="135">
        <f>Tabella2[[#This Row],[ACT START]]</f>
        <v>0.2951388888888889</v>
      </c>
      <c r="BN7004" s="136">
        <f>Tabella2[[#This Row],[ACT STOP]]</f>
        <v>0.33680555555555558</v>
      </c>
      <c r="BO7004" s="101"/>
      <c r="BR7004" s="109" t="str">
        <f t="shared" ref="BR7004:BR7040" si="134">_xlfn.CONCAT(LEFT(BR7003,6),TEXT(RIGHT(BR7003,4)+1,"0000"))</f>
        <v>SH-25-6993</v>
      </c>
      <c r="BS7004" s="109" t="s">
        <v>368</v>
      </c>
      <c r="BT7004" t="str">
        <f>Tabella2[[#This Row],[OUTCOME]]</f>
        <v>DCO</v>
      </c>
      <c r="BU7004" t="str">
        <f>_xlfn.CONCAT(Tabella2[[#This Row],[NAME SP]],Tabella2[[#This Row],[ID SP]]," - ",Tabella2[[#This Row],[SYLLABUS NO]])</f>
        <v>IFTS87 - FMSC OBFM01</v>
      </c>
      <c r="BV7004" t="s">
        <v>11949</v>
      </c>
    </row>
    <row r="7005" spans="1:74" hidden="1">
      <c r="A7005" s="103" t="s">
        <v>14275</v>
      </c>
      <c r="B7005" s="102">
        <v>45994</v>
      </c>
      <c r="C7005" s="104">
        <f>_xlfn.ISOWEEKNUM(Tabella2[[#This Row],[Date]])</f>
        <v>49</v>
      </c>
      <c r="D7005" s="104" t="s">
        <v>195</v>
      </c>
      <c r="E7005" s="104" t="s">
        <v>398</v>
      </c>
      <c r="F7005" s="104"/>
      <c r="G7005" s="104" t="s">
        <v>257</v>
      </c>
      <c r="H7005" s="105">
        <v>13</v>
      </c>
      <c r="I7005" s="104"/>
      <c r="J7005" s="104" t="s">
        <v>258</v>
      </c>
      <c r="K7005" s="104" t="s">
        <v>78</v>
      </c>
      <c r="L7005" s="104" t="s">
        <v>299</v>
      </c>
      <c r="M7005" s="104" t="s">
        <v>276</v>
      </c>
      <c r="N7005" s="104"/>
      <c r="O7005" s="108" t="str">
        <f>A7004</f>
        <v>19409</v>
      </c>
      <c r="P7005" s="111" t="s">
        <v>300</v>
      </c>
      <c r="Q7005" s="153" t="s">
        <v>307</v>
      </c>
      <c r="R7005" s="153" t="s">
        <v>308</v>
      </c>
      <c r="S7005" s="153">
        <f>Tabella2[[#This Row],[PLD STOP]]-Tabella2[[#This Row],[PLD START]]</f>
        <v>4.1666666666666685E-2</v>
      </c>
      <c r="T7005" s="153">
        <v>0.2951388888888889</v>
      </c>
      <c r="U7005" s="153">
        <v>0.33680555555555558</v>
      </c>
      <c r="V7005" s="153">
        <f>IF(ISBLANK(T7005),"",Tabella2[[#This Row],[ACT STOP]]-Tabella2[[#This Row],[ACT START]])</f>
        <v>4.1666666666666685E-2</v>
      </c>
      <c r="W7005" s="104" t="s">
        <v>122</v>
      </c>
      <c r="X7005" s="104" t="s">
        <v>91</v>
      </c>
      <c r="Y7005" s="110"/>
      <c r="Z7005" s="106"/>
      <c r="AA7005" s="104"/>
      <c r="AB7005" s="107"/>
      <c r="AC7005" s="72">
        <f>IF(OR(Tabella2[[#This Row],[OUTCOME]]="DCO",Tabella2[[#This Row],[OUTCOME]]="SDC"),1,0)</f>
        <v>1</v>
      </c>
      <c r="AH7005" s="70"/>
      <c r="AI7005" s="70"/>
      <c r="AJ7005">
        <f>IF(OR(Tabella2[[#This Row],[OUTCOME]]="DNCO", Tabella2[[#This Row],[OUTCOME]]="SDNC"),1,0)</f>
        <v>0</v>
      </c>
      <c r="AL7005" s="70"/>
      <c r="BM7005" s="135">
        <f>Tabella2[[#This Row],[ACT START]]</f>
        <v>0.2951388888888889</v>
      </c>
      <c r="BN7005" s="136">
        <f>Tabella2[[#This Row],[ACT STOP]]</f>
        <v>0.33680555555555558</v>
      </c>
      <c r="BO7005" s="101"/>
      <c r="BR7005" s="109" t="str">
        <f t="shared" si="134"/>
        <v>SH-25-6994</v>
      </c>
      <c r="BS7005" s="109" t="s">
        <v>427</v>
      </c>
      <c r="BT7005" t="str">
        <f>Tabella2[[#This Row],[OUTCOME]]</f>
        <v>SDC</v>
      </c>
      <c r="BU7005" t="str">
        <f>_xlfn.CONCAT(Tabella2[[#This Row],[NAME SP]],Tabella2[[#This Row],[ID SP]]," - ",Tabella2[[#This Row],[SYLLABUS NO]])</f>
        <v>Support IFTS - SUPP</v>
      </c>
    </row>
    <row r="7006" spans="1:74" hidden="1">
      <c r="A7006" s="103" t="s">
        <v>14276</v>
      </c>
      <c r="B7006" s="102">
        <v>45994</v>
      </c>
      <c r="C7006" s="104">
        <f>_xlfn.ISOWEEKNUM(Tabella2[[#This Row],[Date]])</f>
        <v>49</v>
      </c>
      <c r="D7006" s="104" t="s">
        <v>722</v>
      </c>
      <c r="E7006" s="104" t="s">
        <v>327</v>
      </c>
      <c r="F7006" s="104">
        <v>79</v>
      </c>
      <c r="G7006" s="104" t="s">
        <v>257</v>
      </c>
      <c r="H7006" s="105">
        <v>17</v>
      </c>
      <c r="I7006" s="104" t="s">
        <v>258</v>
      </c>
      <c r="J7006" s="104"/>
      <c r="K7006" s="104" t="s">
        <v>83</v>
      </c>
      <c r="L7006" s="104" t="s">
        <v>299</v>
      </c>
      <c r="M7006" s="104" t="s">
        <v>915</v>
      </c>
      <c r="N7006" s="104"/>
      <c r="O7006" s="108" t="str">
        <f>A7007</f>
        <v>19412</v>
      </c>
      <c r="P7006" s="111" t="s">
        <v>5977</v>
      </c>
      <c r="Q7006" s="153" t="s">
        <v>307</v>
      </c>
      <c r="R7006" s="153" t="s">
        <v>308</v>
      </c>
      <c r="S7006" s="153">
        <f>Tabella2[[#This Row],[PLD STOP]]-Tabella2[[#This Row],[PLD START]]</f>
        <v>4.1666666666666685E-2</v>
      </c>
      <c r="T7006" s="153" t="s">
        <v>307</v>
      </c>
      <c r="U7006" s="153" t="s">
        <v>308</v>
      </c>
      <c r="V7006" s="153">
        <f>IF(ISBLANK(T7006),"",Tabella2[[#This Row],[ACT STOP]]-Tabella2[[#This Row],[ACT START]])</f>
        <v>4.1666666666666685E-2</v>
      </c>
      <c r="W7006" s="104" t="s">
        <v>92</v>
      </c>
      <c r="X7006" s="104" t="s">
        <v>91</v>
      </c>
      <c r="Y7006" s="110"/>
      <c r="Z7006" s="106"/>
      <c r="AA7006" s="104"/>
      <c r="AB7006" s="107"/>
      <c r="AC7006" s="72">
        <f>IF(OR(Tabella2[[#This Row],[OUTCOME]]="DCO",Tabella2[[#This Row],[OUTCOME]]="SDC"),1,0)</f>
        <v>1</v>
      </c>
      <c r="AH7006" s="70"/>
      <c r="AI7006" s="70"/>
      <c r="AJ7006">
        <f>IF(OR(Tabella2[[#This Row],[OUTCOME]]="DNCO", Tabella2[[#This Row],[OUTCOME]]="SDNC"),1,0)</f>
        <v>0</v>
      </c>
      <c r="AL7006" s="70"/>
      <c r="BM7006" s="135" t="str">
        <f>Tabella2[[#This Row],[ACT START]]</f>
        <v>07:05</v>
      </c>
      <c r="BN7006" s="136" t="str">
        <f>Tabella2[[#This Row],[ACT STOP]]</f>
        <v>08:05</v>
      </c>
      <c r="BO7006" s="101"/>
      <c r="BR7006" s="109" t="str">
        <f t="shared" si="134"/>
        <v>SH-25-6995</v>
      </c>
      <c r="BS7006" s="109" t="s">
        <v>393</v>
      </c>
      <c r="BT7006" t="str">
        <f>Tabella2[[#This Row],[OUTCOME]]</f>
        <v>DCO</v>
      </c>
      <c r="BU7006" t="str">
        <f>_xlfn.CONCAT(Tabella2[[#This Row],[NAME SP]],Tabella2[[#This Row],[ID SP]]," - ",Tabella2[[#This Row],[SYLLABUS NO]])</f>
        <v>AMI79 - SD COMAOAA01</v>
      </c>
      <c r="BV7006" t="s">
        <v>11919</v>
      </c>
    </row>
    <row r="7007" spans="1:74" hidden="1">
      <c r="A7007" s="103" t="s">
        <v>14277</v>
      </c>
      <c r="B7007" s="102">
        <v>45994</v>
      </c>
      <c r="C7007" s="104">
        <f>_xlfn.ISOWEEKNUM(Tabella2[[#This Row],[Date]])</f>
        <v>49</v>
      </c>
      <c r="D7007" s="104" t="s">
        <v>722</v>
      </c>
      <c r="E7007" s="104" t="s">
        <v>327</v>
      </c>
      <c r="F7007" s="104">
        <v>81</v>
      </c>
      <c r="G7007" s="104" t="s">
        <v>257</v>
      </c>
      <c r="H7007" s="105">
        <v>12</v>
      </c>
      <c r="I7007" s="104" t="s">
        <v>258</v>
      </c>
      <c r="J7007" s="104"/>
      <c r="K7007" s="104" t="s">
        <v>80</v>
      </c>
      <c r="L7007" s="104" t="s">
        <v>299</v>
      </c>
      <c r="M7007" s="104" t="s">
        <v>915</v>
      </c>
      <c r="N7007" s="104"/>
      <c r="O7007" s="108" t="str">
        <f>A7006</f>
        <v>19411</v>
      </c>
      <c r="P7007" s="111" t="s">
        <v>5977</v>
      </c>
      <c r="Q7007" s="153" t="s">
        <v>307</v>
      </c>
      <c r="R7007" s="153" t="s">
        <v>308</v>
      </c>
      <c r="S7007" s="153">
        <f>Tabella2[[#This Row],[PLD STOP]]-Tabella2[[#This Row],[PLD START]]</f>
        <v>4.1666666666666685E-2</v>
      </c>
      <c r="T7007" s="153" t="s">
        <v>307</v>
      </c>
      <c r="U7007" s="153" t="s">
        <v>308</v>
      </c>
      <c r="V7007" s="153">
        <f>IF(ISBLANK(T7007),"",Tabella2[[#This Row],[ACT STOP]]-Tabella2[[#This Row],[ACT START]])</f>
        <v>4.1666666666666685E-2</v>
      </c>
      <c r="W7007" s="104" t="s">
        <v>92</v>
      </c>
      <c r="X7007" s="104" t="s">
        <v>91</v>
      </c>
      <c r="Y7007" s="110"/>
      <c r="Z7007" s="106"/>
      <c r="AA7007" s="104"/>
      <c r="AB7007" s="107"/>
      <c r="AC7007" s="72">
        <f>IF(OR(Tabella2[[#This Row],[OUTCOME]]="DCO",Tabella2[[#This Row],[OUTCOME]]="SDC"),1,0)</f>
        <v>1</v>
      </c>
      <c r="AH7007" s="70"/>
      <c r="AI7007" s="70"/>
      <c r="AJ7007">
        <f>IF(OR(Tabella2[[#This Row],[OUTCOME]]="DNCO", Tabella2[[#This Row],[OUTCOME]]="SDNC"),1,0)</f>
        <v>0</v>
      </c>
      <c r="AL7007" s="70"/>
      <c r="BM7007" s="135" t="str">
        <f>Tabella2[[#This Row],[ACT START]]</f>
        <v>07:05</v>
      </c>
      <c r="BN7007" s="136" t="str">
        <f>Tabella2[[#This Row],[ACT STOP]]</f>
        <v>08:05</v>
      </c>
      <c r="BO7007" s="101"/>
      <c r="BR7007" s="109" t="str">
        <f t="shared" si="134"/>
        <v>SH-25-6996</v>
      </c>
      <c r="BS7007" s="109" t="s">
        <v>266</v>
      </c>
      <c r="BT7007" t="str">
        <f>Tabella2[[#This Row],[OUTCOME]]</f>
        <v>DCO</v>
      </c>
      <c r="BU7007" t="str">
        <f>_xlfn.CONCAT(Tabella2[[#This Row],[NAME SP]],Tabella2[[#This Row],[ID SP]]," - ",Tabella2[[#This Row],[SYLLABUS NO]])</f>
        <v>AMI81 - SD COMAOAA01</v>
      </c>
      <c r="BV7007" t="s">
        <v>11921</v>
      </c>
    </row>
    <row r="7008" spans="1:74" hidden="1">
      <c r="A7008" s="103" t="s">
        <v>14278</v>
      </c>
      <c r="B7008" s="102">
        <v>45994</v>
      </c>
      <c r="C7008" s="104">
        <f>_xlfn.ISOWEEKNUM(Tabella2[[#This Row],[Date]])</f>
        <v>49</v>
      </c>
      <c r="D7008" s="104" t="s">
        <v>13289</v>
      </c>
      <c r="E7008" s="104" t="s">
        <v>327</v>
      </c>
      <c r="F7008" s="104">
        <v>89</v>
      </c>
      <c r="G7008" s="104" t="s">
        <v>284</v>
      </c>
      <c r="H7008" s="105">
        <v>23</v>
      </c>
      <c r="I7008" s="104" t="s">
        <v>258</v>
      </c>
      <c r="J7008" s="104"/>
      <c r="K7008" s="104" t="s">
        <v>81</v>
      </c>
      <c r="L7008" s="104" t="s">
        <v>259</v>
      </c>
      <c r="M7008" s="104" t="s">
        <v>798</v>
      </c>
      <c r="N7008" s="104"/>
      <c r="O7008" s="106"/>
      <c r="P7008" s="111" t="s">
        <v>2830</v>
      </c>
      <c r="Q7008" s="153" t="s">
        <v>307</v>
      </c>
      <c r="R7008" s="153" t="s">
        <v>308</v>
      </c>
      <c r="S7008" s="153">
        <f>Tabella2[[#This Row],[PLD STOP]]-Tabella2[[#This Row],[PLD START]]</f>
        <v>4.1666666666666685E-2</v>
      </c>
      <c r="T7008" s="153" t="s">
        <v>307</v>
      </c>
      <c r="U7008" s="153" t="s">
        <v>308</v>
      </c>
      <c r="V7008" s="153">
        <f>IF(ISBLANK(T7008),"",Tabella2[[#This Row],[ACT STOP]]-Tabella2[[#This Row],[ACT START]])</f>
        <v>4.1666666666666685E-2</v>
      </c>
      <c r="W7008" s="104" t="s">
        <v>92</v>
      </c>
      <c r="X7008" s="104" t="s">
        <v>91</v>
      </c>
      <c r="Y7008" s="110"/>
      <c r="Z7008" s="106"/>
      <c r="AA7008" s="104"/>
      <c r="AB7008" s="107"/>
      <c r="AC7008" s="72">
        <f>IF(OR(Tabella2[[#This Row],[OUTCOME]]="DCO",Tabella2[[#This Row],[OUTCOME]]="SDC"),1,0)</f>
        <v>1</v>
      </c>
      <c r="AH7008" s="70"/>
      <c r="AI7008" s="70"/>
      <c r="AJ7008">
        <f>IF(OR(Tabella2[[#This Row],[OUTCOME]]="DNCO", Tabella2[[#This Row],[OUTCOME]]="SDNC"),1,0)</f>
        <v>0</v>
      </c>
      <c r="AL7008" s="70"/>
      <c r="BM7008" s="135" t="str">
        <f>Tabella2[[#This Row],[ACT START]]</f>
        <v>07:05</v>
      </c>
      <c r="BN7008" s="136" t="str">
        <f>Tabella2[[#This Row],[ACT STOP]]</f>
        <v>08:05</v>
      </c>
      <c r="BO7008" s="101"/>
      <c r="BR7008" s="109" t="str">
        <f t="shared" si="134"/>
        <v>SH-25-6997</v>
      </c>
      <c r="BS7008" s="109" t="s">
        <v>358</v>
      </c>
      <c r="BT7008" t="str">
        <f>Tabella2[[#This Row],[OUTCOME]]</f>
        <v>DCO</v>
      </c>
      <c r="BU7008" t="str">
        <f>_xlfn.CONCAT(Tabella2[[#This Row],[NAME SP]],Tabella2[[#This Row],[ID SP]]," - ",Tabella2[[#This Row],[SYLLABUS NO]])</f>
        <v>AMI89 - SD IF01</v>
      </c>
      <c r="BV7008" t="s">
        <v>13249</v>
      </c>
    </row>
    <row r="7009" spans="1:74" hidden="1">
      <c r="A7009" s="103" t="s">
        <v>14279</v>
      </c>
      <c r="B7009" s="102">
        <v>45994</v>
      </c>
      <c r="C7009" s="104">
        <f>_xlfn.ISOWEEKNUM(Tabella2[[#This Row],[Date]])</f>
        <v>49</v>
      </c>
      <c r="D7009" s="104" t="s">
        <v>13289</v>
      </c>
      <c r="E7009" s="104" t="s">
        <v>327</v>
      </c>
      <c r="F7009" s="104">
        <v>90</v>
      </c>
      <c r="G7009" s="104" t="s">
        <v>257</v>
      </c>
      <c r="H7009" s="105">
        <v>5</v>
      </c>
      <c r="I7009" s="104" t="s">
        <v>258</v>
      </c>
      <c r="J7009" s="104"/>
      <c r="K7009" s="104" t="s">
        <v>77</v>
      </c>
      <c r="L7009" s="104" t="s">
        <v>259</v>
      </c>
      <c r="M7009" s="104" t="s">
        <v>798</v>
      </c>
      <c r="N7009" s="104"/>
      <c r="O7009" s="106"/>
      <c r="P7009" s="111" t="s">
        <v>2830</v>
      </c>
      <c r="Q7009" s="153" t="s">
        <v>307</v>
      </c>
      <c r="R7009" s="153" t="s">
        <v>308</v>
      </c>
      <c r="S7009" s="153">
        <f>Tabella2[[#This Row],[PLD STOP]]-Tabella2[[#This Row],[PLD START]]</f>
        <v>4.1666666666666685E-2</v>
      </c>
      <c r="T7009" s="153" t="s">
        <v>307</v>
      </c>
      <c r="U7009" s="153" t="s">
        <v>308</v>
      </c>
      <c r="V7009" s="153">
        <f>IF(ISBLANK(T7009),"",Tabella2[[#This Row],[ACT STOP]]-Tabella2[[#This Row],[ACT START]])</f>
        <v>4.1666666666666685E-2</v>
      </c>
      <c r="W7009" s="104" t="s">
        <v>92</v>
      </c>
      <c r="X7009" s="104" t="s">
        <v>91</v>
      </c>
      <c r="Y7009" s="110"/>
      <c r="Z7009" s="106"/>
      <c r="AA7009" s="104"/>
      <c r="AB7009" s="107"/>
      <c r="AC7009" s="72">
        <f>IF(OR(Tabella2[[#This Row],[OUTCOME]]="DCO",Tabella2[[#This Row],[OUTCOME]]="SDC"),1,0)</f>
        <v>1</v>
      </c>
      <c r="AH7009" s="70"/>
      <c r="AI7009" s="70"/>
      <c r="AJ7009">
        <f>IF(OR(Tabella2[[#This Row],[OUTCOME]]="DNCO", Tabella2[[#This Row],[OUTCOME]]="SDNC"),1,0)</f>
        <v>0</v>
      </c>
      <c r="AL7009" s="70"/>
      <c r="BM7009" s="135" t="str">
        <f>Tabella2[[#This Row],[ACT START]]</f>
        <v>07:05</v>
      </c>
      <c r="BN7009" s="136" t="str">
        <f>Tabella2[[#This Row],[ACT STOP]]</f>
        <v>08:05</v>
      </c>
      <c r="BO7009" s="101"/>
      <c r="BR7009" s="109" t="str">
        <f t="shared" si="134"/>
        <v>SH-25-6998</v>
      </c>
      <c r="BS7009" s="109" t="s">
        <v>416</v>
      </c>
      <c r="BT7009" t="str">
        <f>Tabella2[[#This Row],[OUTCOME]]</f>
        <v>DCO</v>
      </c>
      <c r="BU7009" t="str">
        <f>_xlfn.CONCAT(Tabella2[[#This Row],[NAME SP]],Tabella2[[#This Row],[ID SP]]," - ",Tabella2[[#This Row],[SYLLABUS NO]])</f>
        <v>AMI90 - SD IF01</v>
      </c>
      <c r="BV7009" t="s">
        <v>13250</v>
      </c>
    </row>
    <row r="7010" spans="1:74" hidden="1">
      <c r="A7010" s="103" t="s">
        <v>14280</v>
      </c>
      <c r="B7010" s="102">
        <v>45994</v>
      </c>
      <c r="C7010" s="104">
        <f>_xlfn.ISOWEEKNUM(Tabella2[[#This Row],[Date]])</f>
        <v>49</v>
      </c>
      <c r="D7010" s="104" t="s">
        <v>13048</v>
      </c>
      <c r="E7010" s="104" t="s">
        <v>284</v>
      </c>
      <c r="F7010" s="104">
        <v>105</v>
      </c>
      <c r="G7010" s="104" t="s">
        <v>257</v>
      </c>
      <c r="H7010" s="105">
        <v>9</v>
      </c>
      <c r="I7010" s="104"/>
      <c r="J7010" s="104" t="s">
        <v>258</v>
      </c>
      <c r="K7010" s="104" t="s">
        <v>79</v>
      </c>
      <c r="L7010" s="104" t="s">
        <v>259</v>
      </c>
      <c r="M7010" s="104" t="s">
        <v>764</v>
      </c>
      <c r="N7010" s="104"/>
      <c r="O7010" s="106"/>
      <c r="P7010" s="111" t="s">
        <v>765</v>
      </c>
      <c r="Q7010" s="153" t="s">
        <v>330</v>
      </c>
      <c r="R7010" s="153" t="s">
        <v>331</v>
      </c>
      <c r="S7010" s="153">
        <f>Tabella2[[#This Row],[PLD STOP]]-Tabella2[[#This Row],[PLD START]]</f>
        <v>4.1666666666666685E-2</v>
      </c>
      <c r="T7010" s="153">
        <v>0.3576388888888889</v>
      </c>
      <c r="U7010" s="153">
        <v>0.39930555555555558</v>
      </c>
      <c r="V7010" s="153">
        <f>IF(ISBLANK(T7010),"",Tabella2[[#This Row],[ACT STOP]]-Tabella2[[#This Row],[ACT START]])</f>
        <v>4.1666666666666685E-2</v>
      </c>
      <c r="W7010" s="104" t="s">
        <v>92</v>
      </c>
      <c r="X7010" s="104" t="s">
        <v>91</v>
      </c>
      <c r="Y7010" s="110"/>
      <c r="Z7010" s="106"/>
      <c r="AA7010" s="104"/>
      <c r="AB7010" s="107"/>
      <c r="AC7010" s="72">
        <f>IF(OR(Tabella2[[#This Row],[OUTCOME]]="DCO",Tabella2[[#This Row],[OUTCOME]]="SDC"),1,0)</f>
        <v>1</v>
      </c>
      <c r="AH7010" s="70"/>
      <c r="AI7010" s="70"/>
      <c r="AJ7010">
        <f>IF(OR(Tabella2[[#This Row],[OUTCOME]]="DNCO", Tabella2[[#This Row],[OUTCOME]]="SDNC"),1,0)</f>
        <v>0</v>
      </c>
      <c r="AL7010" s="70"/>
      <c r="BM7010" s="135">
        <f>Tabella2[[#This Row],[ACT START]]</f>
        <v>0.3576388888888889</v>
      </c>
      <c r="BN7010" s="136">
        <f>Tabella2[[#This Row],[ACT STOP]]</f>
        <v>0.39930555555555558</v>
      </c>
      <c r="BO7010" s="101"/>
      <c r="BR7010" s="109" t="str">
        <f t="shared" si="134"/>
        <v>SH-25-6999</v>
      </c>
      <c r="BS7010" s="109" t="s">
        <v>318</v>
      </c>
      <c r="BT7010" t="str">
        <f>Tabella2[[#This Row],[OUTCOME]]</f>
        <v>DCO</v>
      </c>
      <c r="BU7010" t="str">
        <f>_xlfn.CONCAT(Tabella2[[#This Row],[NAME SP]],Tabella2[[#This Row],[ID SP]]," - ",Tabella2[[#This Row],[SYLLABUS NO]])</f>
        <v>IFTS105 - FMS CF02</v>
      </c>
      <c r="BV7010" t="s">
        <v>13049</v>
      </c>
    </row>
    <row r="7011" spans="1:74" hidden="1">
      <c r="A7011" s="103" t="s">
        <v>14281</v>
      </c>
      <c r="B7011" s="102">
        <v>45994</v>
      </c>
      <c r="C7011" s="104">
        <f>_xlfn.ISOWEEKNUM(Tabella2[[#This Row],[Date]])</f>
        <v>49</v>
      </c>
      <c r="D7011" s="104" t="s">
        <v>13289</v>
      </c>
      <c r="E7011" s="104" t="s">
        <v>327</v>
      </c>
      <c r="F7011" s="104">
        <v>91</v>
      </c>
      <c r="G7011" s="104" t="s">
        <v>257</v>
      </c>
      <c r="H7011" s="105">
        <v>14</v>
      </c>
      <c r="I7011" s="104" t="s">
        <v>258</v>
      </c>
      <c r="J7011" s="104"/>
      <c r="K7011" s="104" t="s">
        <v>78</v>
      </c>
      <c r="L7011" s="104" t="s">
        <v>259</v>
      </c>
      <c r="M7011" s="104" t="s">
        <v>798</v>
      </c>
      <c r="N7011" s="104"/>
      <c r="O7011" s="106"/>
      <c r="P7011" s="111" t="s">
        <v>2830</v>
      </c>
      <c r="Q7011" s="153" t="s">
        <v>330</v>
      </c>
      <c r="R7011" s="153" t="s">
        <v>331</v>
      </c>
      <c r="S7011" s="153">
        <f>Tabella2[[#This Row],[PLD STOP]]-Tabella2[[#This Row],[PLD START]]</f>
        <v>4.1666666666666685E-2</v>
      </c>
      <c r="T7011" s="153">
        <v>0.3576388888888889</v>
      </c>
      <c r="U7011" s="153">
        <v>0.40277777777777773</v>
      </c>
      <c r="V7011" s="153">
        <f>IF(ISBLANK(T7011),"",Tabella2[[#This Row],[ACT STOP]]-Tabella2[[#This Row],[ACT START]])</f>
        <v>4.513888888888884E-2</v>
      </c>
      <c r="W7011" s="104" t="s">
        <v>92</v>
      </c>
      <c r="X7011" s="104" t="s">
        <v>91</v>
      </c>
      <c r="Y7011" s="110"/>
      <c r="Z7011" s="106"/>
      <c r="AA7011" s="104"/>
      <c r="AB7011" s="107"/>
      <c r="AC7011" s="72">
        <f>IF(OR(Tabella2[[#This Row],[OUTCOME]]="DCO",Tabella2[[#This Row],[OUTCOME]]="SDC"),1,0)</f>
        <v>1</v>
      </c>
      <c r="AH7011" s="70"/>
      <c r="AI7011" s="70"/>
      <c r="AJ7011">
        <f>IF(OR(Tabella2[[#This Row],[OUTCOME]]="DNCO", Tabella2[[#This Row],[OUTCOME]]="SDNC"),1,0)</f>
        <v>0</v>
      </c>
      <c r="AL7011" s="70"/>
      <c r="BM7011" s="135">
        <f>Tabella2[[#This Row],[ACT START]]</f>
        <v>0.3576388888888889</v>
      </c>
      <c r="BN7011" s="136">
        <f>Tabella2[[#This Row],[ACT STOP]]</f>
        <v>0.40277777777777773</v>
      </c>
      <c r="BO7011" s="101"/>
      <c r="BR7011" s="109" t="str">
        <f t="shared" si="134"/>
        <v>SH-25-7000</v>
      </c>
      <c r="BS7011" s="109" t="s">
        <v>372</v>
      </c>
      <c r="BT7011" t="str">
        <f>Tabella2[[#This Row],[OUTCOME]]</f>
        <v>DCO</v>
      </c>
      <c r="BU7011" t="str">
        <f>_xlfn.CONCAT(Tabella2[[#This Row],[NAME SP]],Tabella2[[#This Row],[ID SP]]," - ",Tabella2[[#This Row],[SYLLABUS NO]])</f>
        <v>AMI91 - SD IF01</v>
      </c>
      <c r="BV7011" t="s">
        <v>13251</v>
      </c>
    </row>
    <row r="7012" spans="1:74" hidden="1">
      <c r="A7012" s="103" t="s">
        <v>14282</v>
      </c>
      <c r="B7012" s="102">
        <v>45994</v>
      </c>
      <c r="C7012" s="104">
        <f>_xlfn.ISOWEEKNUM(Tabella2[[#This Row],[Date]])</f>
        <v>49</v>
      </c>
      <c r="D7012" s="104" t="s">
        <v>860</v>
      </c>
      <c r="E7012" s="104" t="s">
        <v>284</v>
      </c>
      <c r="F7012" s="104">
        <v>80</v>
      </c>
      <c r="G7012" s="104" t="s">
        <v>284</v>
      </c>
      <c r="H7012" s="105">
        <v>22</v>
      </c>
      <c r="I7012" s="104"/>
      <c r="J7012" s="104" t="s">
        <v>258</v>
      </c>
      <c r="K7012" s="104" t="s">
        <v>83</v>
      </c>
      <c r="L7012" s="104" t="s">
        <v>299</v>
      </c>
      <c r="M7012" s="104" t="s">
        <v>386</v>
      </c>
      <c r="N7012" s="104"/>
      <c r="O7012" s="108" t="str">
        <f>A7013</f>
        <v>19418</v>
      </c>
      <c r="P7012" s="111" t="s">
        <v>387</v>
      </c>
      <c r="Q7012" s="153" t="s">
        <v>330</v>
      </c>
      <c r="R7012" s="153" t="s">
        <v>331</v>
      </c>
      <c r="S7012" s="153">
        <f>Tabella2[[#This Row],[PLD STOP]]-Tabella2[[#This Row],[PLD START]]</f>
        <v>4.1666666666666685E-2</v>
      </c>
      <c r="T7012" s="153" t="s">
        <v>330</v>
      </c>
      <c r="U7012" s="153" t="s">
        <v>331</v>
      </c>
      <c r="V7012" s="153">
        <f>IF(ISBLANK(T7012),"",Tabella2[[#This Row],[ACT STOP]]-Tabella2[[#This Row],[ACT START]])</f>
        <v>4.1666666666666685E-2</v>
      </c>
      <c r="W7012" s="104" t="s">
        <v>92</v>
      </c>
      <c r="X7012" s="104" t="s">
        <v>91</v>
      </c>
      <c r="Y7012" s="110" t="s">
        <v>14312</v>
      </c>
      <c r="Z7012" s="106"/>
      <c r="AA7012" s="104"/>
      <c r="AB7012" s="107"/>
      <c r="AC7012" s="72">
        <f>IF(OR(Tabella2[[#This Row],[OUTCOME]]="DCO",Tabella2[[#This Row],[OUTCOME]]="SDC"),1,0)</f>
        <v>1</v>
      </c>
      <c r="AH7012" s="70"/>
      <c r="AI7012" s="70"/>
      <c r="AJ7012">
        <f>IF(OR(Tabella2[[#This Row],[OUTCOME]]="DNCO", Tabella2[[#This Row],[OUTCOME]]="SDNC"),1,0)</f>
        <v>0</v>
      </c>
      <c r="AL7012" s="70"/>
      <c r="BM7012" s="135" t="str">
        <f>Tabella2[[#This Row],[ACT START]]</f>
        <v>08:35</v>
      </c>
      <c r="BN7012" s="136" t="str">
        <f>Tabella2[[#This Row],[ACT STOP]]</f>
        <v>09:35</v>
      </c>
      <c r="BO7012" s="101"/>
      <c r="BR7012" s="109" t="str">
        <f t="shared" si="134"/>
        <v>SH-25-7001</v>
      </c>
      <c r="BS7012" s="109" t="s">
        <v>295</v>
      </c>
      <c r="BT7012" t="str">
        <f>Tabella2[[#This Row],[OUTCOME]]</f>
        <v>DCO</v>
      </c>
      <c r="BU7012" t="str">
        <f>_xlfn.CONCAT(Tabella2[[#This Row],[NAME SP]],Tabella2[[#This Row],[ID SP]]," - ",Tabella2[[#This Row],[SYLLABUS NO]])</f>
        <v>IFTS80 - NET QRA02</v>
      </c>
      <c r="BV7012" t="s">
        <v>13000</v>
      </c>
    </row>
    <row r="7013" spans="1:74" hidden="1">
      <c r="A7013" s="103" t="s">
        <v>14283</v>
      </c>
      <c r="B7013" s="102">
        <v>45994</v>
      </c>
      <c r="C7013" s="104">
        <f>_xlfn.ISOWEEKNUM(Tabella2[[#This Row],[Date]])</f>
        <v>49</v>
      </c>
      <c r="D7013" s="104" t="s">
        <v>860</v>
      </c>
      <c r="E7013" s="104" t="s">
        <v>284</v>
      </c>
      <c r="F7013" s="104">
        <v>81</v>
      </c>
      <c r="G7013" s="104" t="s">
        <v>257</v>
      </c>
      <c r="H7013" s="105">
        <v>32</v>
      </c>
      <c r="I7013" s="104"/>
      <c r="J7013" s="104" t="s">
        <v>258</v>
      </c>
      <c r="K7013" s="104" t="s">
        <v>80</v>
      </c>
      <c r="L7013" s="104" t="s">
        <v>299</v>
      </c>
      <c r="M7013" s="104" t="s">
        <v>386</v>
      </c>
      <c r="N7013" s="104"/>
      <c r="O7013" s="108" t="str">
        <f>A7012</f>
        <v>19417</v>
      </c>
      <c r="P7013" s="111" t="s">
        <v>387</v>
      </c>
      <c r="Q7013" s="153" t="s">
        <v>330</v>
      </c>
      <c r="R7013" s="153" t="s">
        <v>331</v>
      </c>
      <c r="S7013" s="153">
        <f>Tabella2[[#This Row],[PLD STOP]]-Tabella2[[#This Row],[PLD START]]</f>
        <v>4.1666666666666685E-2</v>
      </c>
      <c r="T7013" s="153" t="s">
        <v>330</v>
      </c>
      <c r="U7013" s="153" t="s">
        <v>331</v>
      </c>
      <c r="V7013" s="153">
        <f>IF(ISBLANK(T7013),"",Tabella2[[#This Row],[ACT STOP]]-Tabella2[[#This Row],[ACT START]])</f>
        <v>4.1666666666666685E-2</v>
      </c>
      <c r="W7013" s="104" t="s">
        <v>92</v>
      </c>
      <c r="X7013" s="104" t="s">
        <v>91</v>
      </c>
      <c r="Y7013" s="110" t="s">
        <v>14313</v>
      </c>
      <c r="Z7013" s="106"/>
      <c r="AA7013" s="104"/>
      <c r="AB7013" s="107"/>
      <c r="AC7013" s="72">
        <f>IF(OR(Tabella2[[#This Row],[OUTCOME]]="DCO",Tabella2[[#This Row],[OUTCOME]]="SDC"),1,0)</f>
        <v>1</v>
      </c>
      <c r="AH7013" s="70"/>
      <c r="AI7013" s="70"/>
      <c r="AJ7013">
        <f>IF(OR(Tabella2[[#This Row],[OUTCOME]]="DNCO", Tabella2[[#This Row],[OUTCOME]]="SDNC"),1,0)</f>
        <v>0</v>
      </c>
      <c r="AL7013" s="70"/>
      <c r="BM7013" s="135" t="str">
        <f>Tabella2[[#This Row],[ACT START]]</f>
        <v>08:35</v>
      </c>
      <c r="BN7013" s="136" t="str">
        <f>Tabella2[[#This Row],[ACT STOP]]</f>
        <v>09:35</v>
      </c>
      <c r="BO7013" s="101"/>
      <c r="BR7013" s="109" t="str">
        <f t="shared" si="134"/>
        <v>SH-25-7002</v>
      </c>
      <c r="BS7013" s="109" t="s">
        <v>356</v>
      </c>
      <c r="BT7013" t="str">
        <f>Tabella2[[#This Row],[OUTCOME]]</f>
        <v>DCO</v>
      </c>
      <c r="BU7013" t="str">
        <f>_xlfn.CONCAT(Tabella2[[#This Row],[NAME SP]],Tabella2[[#This Row],[ID SP]]," - ",Tabella2[[#This Row],[SYLLABUS NO]])</f>
        <v>IFTS81 - NET QRA02</v>
      </c>
      <c r="BV7013" t="s">
        <v>11890</v>
      </c>
    </row>
    <row r="7014" spans="1:74" hidden="1">
      <c r="A7014" s="103" t="s">
        <v>14284</v>
      </c>
      <c r="B7014" s="102">
        <v>45994</v>
      </c>
      <c r="C7014" s="104">
        <f>_xlfn.ISOWEEKNUM(Tabella2[[#This Row],[Date]])</f>
        <v>49</v>
      </c>
      <c r="D7014" s="104" t="s">
        <v>11710</v>
      </c>
      <c r="E7014" s="104" t="s">
        <v>284</v>
      </c>
      <c r="F7014" s="104">
        <v>89</v>
      </c>
      <c r="G7014" s="104" t="s">
        <v>284</v>
      </c>
      <c r="H7014" s="105">
        <v>9</v>
      </c>
      <c r="I7014" s="104" t="s">
        <v>258</v>
      </c>
      <c r="J7014" s="104"/>
      <c r="K7014" s="104" t="s">
        <v>81</v>
      </c>
      <c r="L7014" s="104" t="s">
        <v>259</v>
      </c>
      <c r="M7014" s="104" t="s">
        <v>276</v>
      </c>
      <c r="N7014" s="104"/>
      <c r="O7014" s="106"/>
      <c r="P7014" s="111" t="s">
        <v>14154</v>
      </c>
      <c r="Q7014" s="153" t="s">
        <v>330</v>
      </c>
      <c r="R7014" s="153" t="s">
        <v>331</v>
      </c>
      <c r="S7014" s="153">
        <f>Tabella2[[#This Row],[PLD STOP]]-Tabella2[[#This Row],[PLD START]]</f>
        <v>4.1666666666666685E-2</v>
      </c>
      <c r="T7014" s="153">
        <v>0.35833333333333334</v>
      </c>
      <c r="U7014" s="153">
        <v>0.39861111111111114</v>
      </c>
      <c r="V7014" s="153">
        <f>IF(ISBLANK(T7014),"",Tabella2[[#This Row],[ACT STOP]]-Tabella2[[#This Row],[ACT START]])</f>
        <v>4.0277777777777801E-2</v>
      </c>
      <c r="W7014" s="104" t="s">
        <v>92</v>
      </c>
      <c r="X7014" s="104" t="s">
        <v>91</v>
      </c>
      <c r="Y7014" s="110"/>
      <c r="Z7014" s="106"/>
      <c r="AA7014" s="104"/>
      <c r="AB7014" s="107"/>
      <c r="AC7014" s="72">
        <f>IF(OR(Tabella2[[#This Row],[OUTCOME]]="DCO",Tabella2[[#This Row],[OUTCOME]]="SDC"),1,0)</f>
        <v>1</v>
      </c>
      <c r="AH7014" s="70"/>
      <c r="AI7014" s="70"/>
      <c r="AJ7014">
        <f>IF(OR(Tabella2[[#This Row],[OUTCOME]]="DNCO", Tabella2[[#This Row],[OUTCOME]]="SDNC"),1,0)</f>
        <v>0</v>
      </c>
      <c r="AL7014" s="70"/>
      <c r="BM7014" s="135">
        <f>Tabella2[[#This Row],[ACT START]]</f>
        <v>0.35833333333333334</v>
      </c>
      <c r="BN7014" s="136">
        <f>Tabella2[[#This Row],[ACT STOP]]</f>
        <v>0.39861111111111114</v>
      </c>
      <c r="BO7014" s="101"/>
      <c r="BR7014" s="109" t="str">
        <f t="shared" si="134"/>
        <v>SH-25-7003</v>
      </c>
      <c r="BS7014" s="109" t="s">
        <v>339</v>
      </c>
      <c r="BT7014" t="str">
        <f>Tabella2[[#This Row],[OUTCOME]]</f>
        <v>DCO</v>
      </c>
      <c r="BU7014" t="str">
        <f>_xlfn.CONCAT(Tabella2[[#This Row],[NAME SP]],Tabella2[[#This Row],[ID SP]]," - ",Tabella2[[#This Row],[SYLLABUS NO]])</f>
        <v>IFTS89 - SD NIT0102</v>
      </c>
      <c r="BV7014" t="s">
        <v>11853</v>
      </c>
    </row>
    <row r="7015" spans="1:74" hidden="1">
      <c r="A7015" s="103" t="s">
        <v>14285</v>
      </c>
      <c r="B7015" s="102">
        <v>45994</v>
      </c>
      <c r="C7015" s="104">
        <f>_xlfn.ISOWEEKNUM(Tabella2[[#This Row],[Date]])</f>
        <v>49</v>
      </c>
      <c r="D7015" s="104" t="s">
        <v>13044</v>
      </c>
      <c r="E7015" s="104" t="s">
        <v>284</v>
      </c>
      <c r="F7015" s="104">
        <v>101</v>
      </c>
      <c r="G7015" s="104" t="s">
        <v>257</v>
      </c>
      <c r="H7015" s="105">
        <v>1</v>
      </c>
      <c r="I7015" s="104"/>
      <c r="J7015" s="104" t="s">
        <v>258</v>
      </c>
      <c r="K7015" s="104" t="s">
        <v>77</v>
      </c>
      <c r="L7015" s="104" t="s">
        <v>259</v>
      </c>
      <c r="M7015" s="104" t="s">
        <v>276</v>
      </c>
      <c r="N7015" s="104"/>
      <c r="O7015" s="106"/>
      <c r="P7015" s="111" t="s">
        <v>1828</v>
      </c>
      <c r="Q7015" s="153" t="s">
        <v>330</v>
      </c>
      <c r="R7015" s="153" t="s">
        <v>331</v>
      </c>
      <c r="S7015" s="153">
        <f>Tabella2[[#This Row],[PLD STOP]]-Tabella2[[#This Row],[PLD START]]</f>
        <v>4.1666666666666685E-2</v>
      </c>
      <c r="T7015" s="153" t="s">
        <v>330</v>
      </c>
      <c r="U7015" s="153" t="s">
        <v>331</v>
      </c>
      <c r="V7015" s="153">
        <f>IF(ISBLANK(T7015),"",Tabella2[[#This Row],[ACT STOP]]-Tabella2[[#This Row],[ACT START]])</f>
        <v>4.1666666666666685E-2</v>
      </c>
      <c r="W7015" s="104" t="s">
        <v>92</v>
      </c>
      <c r="X7015" s="104" t="s">
        <v>91</v>
      </c>
      <c r="Y7015" s="110"/>
      <c r="Z7015" s="106"/>
      <c r="AA7015" s="104"/>
      <c r="AB7015" s="107"/>
      <c r="AC7015" s="72">
        <f>IF(OR(Tabella2[[#This Row],[OUTCOME]]="DCO",Tabella2[[#This Row],[OUTCOME]]="SDC"),1,0)</f>
        <v>1</v>
      </c>
      <c r="AH7015" s="70"/>
      <c r="AI7015" s="70"/>
      <c r="AJ7015">
        <f>IF(OR(Tabella2[[#This Row],[OUTCOME]]="DNCO", Tabella2[[#This Row],[OUTCOME]]="SDNC"),1,0)</f>
        <v>0</v>
      </c>
      <c r="AL7015" s="70"/>
      <c r="BM7015" s="135" t="str">
        <f>Tabella2[[#This Row],[ACT START]]</f>
        <v>08:35</v>
      </c>
      <c r="BN7015" s="136" t="str">
        <f>Tabella2[[#This Row],[ACT STOP]]</f>
        <v>09:35</v>
      </c>
      <c r="BO7015" s="101"/>
      <c r="BR7015" s="109" t="str">
        <f t="shared" si="134"/>
        <v>SH-25-7004</v>
      </c>
      <c r="BS7015" s="109" t="s">
        <v>332</v>
      </c>
      <c r="BT7015" t="str">
        <f>Tabella2[[#This Row],[OUTCOME]]</f>
        <v>DCO</v>
      </c>
      <c r="BU7015" t="str">
        <f>_xlfn.CONCAT(Tabella2[[#This Row],[NAME SP]],Tabella2[[#This Row],[ID SP]]," - ",Tabella2[[#This Row],[SYLLABUS NO]])</f>
        <v>IFTS101 - PT EMR01</v>
      </c>
      <c r="BV7015" t="s">
        <v>13045</v>
      </c>
    </row>
    <row r="7016" spans="1:74" hidden="1">
      <c r="A7016" s="103" t="s">
        <v>14286</v>
      </c>
      <c r="B7016" s="102">
        <v>45994</v>
      </c>
      <c r="C7016" s="104">
        <f>_xlfn.ISOWEEKNUM(Tabella2[[#This Row],[Date]])</f>
        <v>49</v>
      </c>
      <c r="D7016" s="104" t="s">
        <v>763</v>
      </c>
      <c r="E7016" s="104" t="s">
        <v>256</v>
      </c>
      <c r="F7016" s="104">
        <v>68</v>
      </c>
      <c r="G7016" s="104" t="s">
        <v>257</v>
      </c>
      <c r="H7016" s="105">
        <v>13</v>
      </c>
      <c r="I7016" s="104"/>
      <c r="J7016" s="104" t="s">
        <v>258</v>
      </c>
      <c r="K7016" s="104" t="s">
        <v>79</v>
      </c>
      <c r="L7016" s="104" t="s">
        <v>299</v>
      </c>
      <c r="M7016" s="104" t="s">
        <v>260</v>
      </c>
      <c r="N7016" s="104"/>
      <c r="O7016" s="108" t="str">
        <f>A7017</f>
        <v>19422</v>
      </c>
      <c r="P7016" s="111" t="s">
        <v>14627</v>
      </c>
      <c r="Q7016" s="153" t="s">
        <v>336</v>
      </c>
      <c r="R7016" s="153" t="s">
        <v>337</v>
      </c>
      <c r="S7016" s="153">
        <f>Tabella2[[#This Row],[PLD STOP]]-Tabella2[[#This Row],[PLD START]]</f>
        <v>4.1666666666666685E-2</v>
      </c>
      <c r="T7016" s="153">
        <v>0.4201388888888889</v>
      </c>
      <c r="U7016" s="153">
        <v>0.46180555555555558</v>
      </c>
      <c r="V7016" s="153">
        <f>IF(ISBLANK(T7016),"",Tabella2[[#This Row],[ACT STOP]]-Tabella2[[#This Row],[ACT START]])</f>
        <v>4.1666666666666685E-2</v>
      </c>
      <c r="W7016" s="104" t="s">
        <v>92</v>
      </c>
      <c r="X7016" s="104" t="s">
        <v>91</v>
      </c>
      <c r="Y7016" s="110"/>
      <c r="Z7016" s="106"/>
      <c r="AA7016" s="104"/>
      <c r="AB7016" s="107"/>
      <c r="AC7016" s="72">
        <f>IF(OR(Tabella2[[#This Row],[OUTCOME]]="DCO",Tabella2[[#This Row],[OUTCOME]]="SDC"),1,0)</f>
        <v>1</v>
      </c>
      <c r="AH7016" s="70"/>
      <c r="AI7016" s="70"/>
      <c r="AJ7016">
        <f>IF(OR(Tabella2[[#This Row],[OUTCOME]]="DNCO", Tabella2[[#This Row],[OUTCOME]]="SDNC"),1,0)</f>
        <v>0</v>
      </c>
      <c r="AL7016" s="70"/>
      <c r="BM7016" s="135">
        <f>Tabella2[[#This Row],[ACT START]]</f>
        <v>0.4201388888888889</v>
      </c>
      <c r="BN7016" s="136">
        <f>Tabella2[[#This Row],[ACT STOP]]</f>
        <v>0.46180555555555558</v>
      </c>
      <c r="BO7016" s="101"/>
      <c r="BR7016" s="109" t="str">
        <f t="shared" si="134"/>
        <v>SH-25-7005</v>
      </c>
      <c r="BS7016" s="109" t="s">
        <v>427</v>
      </c>
      <c r="BT7016" t="str">
        <f>Tabella2[[#This Row],[OUTCOME]]</f>
        <v>DCO</v>
      </c>
      <c r="BU7016" t="str">
        <f>_xlfn.CONCAT(Tabella2[[#This Row],[NAME SP]],Tabella2[[#This Row],[ID SP]]," - ",Tabella2[[#This Row],[SYLLABUS NO]])</f>
        <v>QATAR68 - NET BFFNVG01 CPL01</v>
      </c>
      <c r="BV7016" t="s">
        <v>11998</v>
      </c>
    </row>
    <row r="7017" spans="1:74" hidden="1">
      <c r="A7017" s="103" t="s">
        <v>14287</v>
      </c>
      <c r="B7017" s="102">
        <v>45994</v>
      </c>
      <c r="C7017" s="104">
        <f>_xlfn.ISOWEEKNUM(Tabella2[[#This Row],[Date]])</f>
        <v>49</v>
      </c>
      <c r="D7017" s="104" t="s">
        <v>195</v>
      </c>
      <c r="E7017" s="104" t="s">
        <v>298</v>
      </c>
      <c r="F7017" s="104"/>
      <c r="G7017" s="104" t="s">
        <v>284</v>
      </c>
      <c r="H7017" s="105">
        <v>23</v>
      </c>
      <c r="I7017" s="104"/>
      <c r="J7017" s="104" t="s">
        <v>258</v>
      </c>
      <c r="K7017" s="104" t="s">
        <v>78</v>
      </c>
      <c r="L7017" s="104" t="s">
        <v>299</v>
      </c>
      <c r="M7017" s="104" t="s">
        <v>260</v>
      </c>
      <c r="N7017" s="104"/>
      <c r="O7017" s="108" t="str">
        <f>A7016</f>
        <v>19421</v>
      </c>
      <c r="P7017" s="111" t="s">
        <v>300</v>
      </c>
      <c r="Q7017" s="153" t="s">
        <v>336</v>
      </c>
      <c r="R7017" s="153" t="s">
        <v>337</v>
      </c>
      <c r="S7017" s="153">
        <f>Tabella2[[#This Row],[PLD STOP]]-Tabella2[[#This Row],[PLD START]]</f>
        <v>4.1666666666666685E-2</v>
      </c>
      <c r="T7017" s="153">
        <v>0.4201388888888889</v>
      </c>
      <c r="U7017" s="153">
        <v>0.46180555555555558</v>
      </c>
      <c r="V7017" s="153">
        <f>IF(ISBLANK(T7017),"",Tabella2[[#This Row],[ACT STOP]]-Tabella2[[#This Row],[ACT START]])</f>
        <v>4.1666666666666685E-2</v>
      </c>
      <c r="W7017" s="104" t="s">
        <v>122</v>
      </c>
      <c r="X7017" s="104" t="s">
        <v>91</v>
      </c>
      <c r="Y7017" s="110"/>
      <c r="Z7017" s="106"/>
      <c r="AA7017" s="104"/>
      <c r="AB7017" s="107"/>
      <c r="AC7017" s="72">
        <f>IF(OR(Tabella2[[#This Row],[OUTCOME]]="DCO",Tabella2[[#This Row],[OUTCOME]]="SDC"),1,0)</f>
        <v>1</v>
      </c>
      <c r="AH7017" s="70"/>
      <c r="AI7017" s="70"/>
      <c r="AJ7017">
        <f>IF(OR(Tabella2[[#This Row],[OUTCOME]]="DNCO", Tabella2[[#This Row],[OUTCOME]]="SDNC"),1,0)</f>
        <v>0</v>
      </c>
      <c r="AL7017" s="70"/>
      <c r="BM7017" s="135">
        <f>Tabella2[[#This Row],[ACT START]]</f>
        <v>0.4201388888888889</v>
      </c>
      <c r="BN7017" s="136">
        <f>Tabella2[[#This Row],[ACT STOP]]</f>
        <v>0.46180555555555558</v>
      </c>
      <c r="BO7017" s="101"/>
      <c r="BR7017" s="109" t="str">
        <f t="shared" si="134"/>
        <v>SH-25-7006</v>
      </c>
      <c r="BS7017" s="109" t="s">
        <v>358</v>
      </c>
      <c r="BT7017" t="str">
        <f>Tabella2[[#This Row],[OUTCOME]]</f>
        <v>SDC</v>
      </c>
      <c r="BU7017" t="str">
        <f>_xlfn.CONCAT(Tabella2[[#This Row],[NAME SP]],Tabella2[[#This Row],[ID SP]]," - ",Tabella2[[#This Row],[SYLLABUS NO]])</f>
        <v>Support QATAR - SUPP</v>
      </c>
    </row>
    <row r="7018" spans="1:74" hidden="1">
      <c r="A7018" s="103" t="s">
        <v>14288</v>
      </c>
      <c r="B7018" s="102">
        <v>45994</v>
      </c>
      <c r="C7018" s="104">
        <f>_xlfn.ISOWEEKNUM(Tabella2[[#This Row],[Date]])</f>
        <v>49</v>
      </c>
      <c r="D7018" s="104" t="s">
        <v>722</v>
      </c>
      <c r="E7018" s="104" t="s">
        <v>327</v>
      </c>
      <c r="F7018" s="104">
        <v>82</v>
      </c>
      <c r="G7018" s="104" t="s">
        <v>257</v>
      </c>
      <c r="H7018" s="105">
        <v>12</v>
      </c>
      <c r="I7018" s="104" t="s">
        <v>258</v>
      </c>
      <c r="J7018" s="104"/>
      <c r="K7018" s="104" t="s">
        <v>83</v>
      </c>
      <c r="L7018" s="104" t="s">
        <v>299</v>
      </c>
      <c r="M7018" s="104" t="s">
        <v>913</v>
      </c>
      <c r="N7018" s="104"/>
      <c r="O7018" s="108" t="str">
        <f>A7019</f>
        <v>19424</v>
      </c>
      <c r="P7018" s="111" t="s">
        <v>5940</v>
      </c>
      <c r="Q7018" s="153" t="s">
        <v>336</v>
      </c>
      <c r="R7018" s="153" t="s">
        <v>337</v>
      </c>
      <c r="S7018" s="153">
        <f>Tabella2[[#This Row],[PLD STOP]]-Tabella2[[#This Row],[PLD START]]</f>
        <v>4.1666666666666685E-2</v>
      </c>
      <c r="T7018" s="153" t="s">
        <v>336</v>
      </c>
      <c r="U7018" s="153" t="s">
        <v>337</v>
      </c>
      <c r="V7018" s="153">
        <f>IF(ISBLANK(T7018),"",Tabella2[[#This Row],[ACT STOP]]-Tabella2[[#This Row],[ACT START]])</f>
        <v>4.1666666666666685E-2</v>
      </c>
      <c r="W7018" s="104" t="s">
        <v>92</v>
      </c>
      <c r="X7018" s="104" t="s">
        <v>91</v>
      </c>
      <c r="Y7018" s="110"/>
      <c r="Z7018" s="106"/>
      <c r="AA7018" s="104"/>
      <c r="AB7018" s="107"/>
      <c r="AC7018" s="72">
        <f>IF(OR(Tabella2[[#This Row],[OUTCOME]]="DCO",Tabella2[[#This Row],[OUTCOME]]="SDC"),1,0)</f>
        <v>1</v>
      </c>
      <c r="AH7018" s="70"/>
      <c r="AI7018" s="70"/>
      <c r="AJ7018">
        <f>IF(OR(Tabella2[[#This Row],[OUTCOME]]="DNCO", Tabella2[[#This Row],[OUTCOME]]="SDNC"),1,0)</f>
        <v>0</v>
      </c>
      <c r="AL7018" s="70"/>
      <c r="BM7018" s="135" t="str">
        <f>Tabella2[[#This Row],[ACT START]]</f>
        <v>10:05</v>
      </c>
      <c r="BN7018" s="136" t="str">
        <f>Tabella2[[#This Row],[ACT STOP]]</f>
        <v>11:05</v>
      </c>
      <c r="BO7018" s="101"/>
      <c r="BR7018" s="109" t="str">
        <f t="shared" si="134"/>
        <v>SH-25-7007</v>
      </c>
      <c r="BS7018" s="109" t="s">
        <v>266</v>
      </c>
      <c r="BT7018" t="str">
        <f>Tabella2[[#This Row],[OUTCOME]]</f>
        <v>DCO</v>
      </c>
      <c r="BU7018" t="str">
        <f>_xlfn.CONCAT(Tabella2[[#This Row],[NAME SP]],Tabella2[[#This Row],[ID SP]]," - ",Tabella2[[#This Row],[SYLLABUS NO]])</f>
        <v>AMI82 - SD COMAOAG01</v>
      </c>
      <c r="BV7018" t="s">
        <v>11927</v>
      </c>
    </row>
    <row r="7019" spans="1:74" hidden="1">
      <c r="A7019" s="103" t="s">
        <v>14289</v>
      </c>
      <c r="B7019" s="102">
        <v>45994</v>
      </c>
      <c r="C7019" s="104">
        <f>_xlfn.ISOWEEKNUM(Tabella2[[#This Row],[Date]])</f>
        <v>49</v>
      </c>
      <c r="D7019" s="104" t="s">
        <v>722</v>
      </c>
      <c r="E7019" s="104" t="s">
        <v>327</v>
      </c>
      <c r="F7019" s="104">
        <v>77</v>
      </c>
      <c r="G7019" s="104" t="s">
        <v>257</v>
      </c>
      <c r="H7019" s="105">
        <v>10</v>
      </c>
      <c r="I7019" s="104" t="s">
        <v>258</v>
      </c>
      <c r="J7019" s="104"/>
      <c r="K7019" s="104" t="s">
        <v>80</v>
      </c>
      <c r="L7019" s="104" t="s">
        <v>299</v>
      </c>
      <c r="M7019" s="104" t="s">
        <v>913</v>
      </c>
      <c r="N7019" s="104"/>
      <c r="O7019" s="108" t="str">
        <f>A7018</f>
        <v>19423</v>
      </c>
      <c r="P7019" s="111" t="s">
        <v>5940</v>
      </c>
      <c r="Q7019" s="153" t="s">
        <v>336</v>
      </c>
      <c r="R7019" s="153" t="s">
        <v>337</v>
      </c>
      <c r="S7019" s="153">
        <f>Tabella2[[#This Row],[PLD STOP]]-Tabella2[[#This Row],[PLD START]]</f>
        <v>4.1666666666666685E-2</v>
      </c>
      <c r="T7019" s="153" t="s">
        <v>336</v>
      </c>
      <c r="U7019" s="153" t="s">
        <v>337</v>
      </c>
      <c r="V7019" s="153">
        <f>IF(ISBLANK(T7019),"",Tabella2[[#This Row],[ACT STOP]]-Tabella2[[#This Row],[ACT START]])</f>
        <v>4.1666666666666685E-2</v>
      </c>
      <c r="W7019" s="104" t="s">
        <v>92</v>
      </c>
      <c r="X7019" s="104" t="s">
        <v>91</v>
      </c>
      <c r="Y7019" s="110"/>
      <c r="Z7019" s="106"/>
      <c r="AA7019" s="104"/>
      <c r="AB7019" s="107"/>
      <c r="AC7019" s="72">
        <f>IF(OR(Tabella2[[#This Row],[OUTCOME]]="DCO",Tabella2[[#This Row],[OUTCOME]]="SDC"),1,0)</f>
        <v>1</v>
      </c>
      <c r="AH7019" s="70"/>
      <c r="AI7019" s="70"/>
      <c r="AJ7019">
        <f>IF(OR(Tabella2[[#This Row],[OUTCOME]]="DNCO", Tabella2[[#This Row],[OUTCOME]]="SDNC"),1,0)</f>
        <v>0</v>
      </c>
      <c r="AL7019" s="70"/>
      <c r="BM7019" s="135" t="str">
        <f>Tabella2[[#This Row],[ACT START]]</f>
        <v>10:05</v>
      </c>
      <c r="BN7019" s="136" t="str">
        <f>Tabella2[[#This Row],[ACT STOP]]</f>
        <v>11:05</v>
      </c>
      <c r="BO7019" s="101"/>
      <c r="BR7019" s="109" t="str">
        <f t="shared" si="134"/>
        <v>SH-25-7008</v>
      </c>
      <c r="BS7019" s="109" t="s">
        <v>552</v>
      </c>
      <c r="BT7019" t="str">
        <f>Tabella2[[#This Row],[OUTCOME]]</f>
        <v>DCO</v>
      </c>
      <c r="BU7019" t="str">
        <f>_xlfn.CONCAT(Tabella2[[#This Row],[NAME SP]],Tabella2[[#This Row],[ID SP]]," - ",Tabella2[[#This Row],[SYLLABUS NO]])</f>
        <v>AMI77 - SD COMAOAG01</v>
      </c>
      <c r="BV7019" t="s">
        <v>11881</v>
      </c>
    </row>
    <row r="7020" spans="1:74" hidden="1">
      <c r="A7020" s="103" t="s">
        <v>14290</v>
      </c>
      <c r="B7020" s="102">
        <v>45994</v>
      </c>
      <c r="C7020" s="104">
        <f>_xlfn.ISOWEEKNUM(Tabella2[[#This Row],[Date]])</f>
        <v>49</v>
      </c>
      <c r="D7020" s="104" t="s">
        <v>751</v>
      </c>
      <c r="E7020" s="104" t="s">
        <v>256</v>
      </c>
      <c r="F7020" s="104">
        <v>78</v>
      </c>
      <c r="G7020" s="104" t="s">
        <v>257</v>
      </c>
      <c r="H7020" s="105">
        <v>17</v>
      </c>
      <c r="I7020" s="104" t="s">
        <v>258</v>
      </c>
      <c r="J7020" s="104"/>
      <c r="K7020" s="104" t="s">
        <v>81</v>
      </c>
      <c r="L7020" s="104" t="s">
        <v>259</v>
      </c>
      <c r="M7020" s="104" t="s">
        <v>269</v>
      </c>
      <c r="N7020" s="104"/>
      <c r="O7020" s="106"/>
      <c r="P7020" s="111" t="s">
        <v>1814</v>
      </c>
      <c r="Q7020" s="153" t="s">
        <v>336</v>
      </c>
      <c r="R7020" s="153" t="s">
        <v>337</v>
      </c>
      <c r="S7020" s="153">
        <f>Tabella2[[#This Row],[PLD STOP]]-Tabella2[[#This Row],[PLD START]]</f>
        <v>4.1666666666666685E-2</v>
      </c>
      <c r="T7020" s="153" t="s">
        <v>336</v>
      </c>
      <c r="U7020" s="153" t="s">
        <v>337</v>
      </c>
      <c r="V7020" s="153">
        <f>IF(ISBLANK(T7020),"",Tabella2[[#This Row],[ACT STOP]]-Tabella2[[#This Row],[ACT START]])</f>
        <v>4.1666666666666685E-2</v>
      </c>
      <c r="W7020" s="104" t="s">
        <v>92</v>
      </c>
      <c r="X7020" s="104" t="s">
        <v>91</v>
      </c>
      <c r="Y7020" s="110"/>
      <c r="Z7020" s="106"/>
      <c r="AA7020" s="104"/>
      <c r="AB7020" s="107"/>
      <c r="AC7020" s="72">
        <f>IF(OR(Tabella2[[#This Row],[OUTCOME]]="DCO",Tabella2[[#This Row],[OUTCOME]]="SDC"),1,0)</f>
        <v>1</v>
      </c>
      <c r="AH7020" s="70"/>
      <c r="AI7020" s="70"/>
      <c r="AJ7020">
        <f>IF(OR(Tabella2[[#This Row],[OUTCOME]]="DNCO", Tabella2[[#This Row],[OUTCOME]]="SDNC"),1,0)</f>
        <v>0</v>
      </c>
      <c r="AL7020" s="70"/>
      <c r="BM7020" s="135" t="str">
        <f>Tabella2[[#This Row],[ACT START]]</f>
        <v>10:05</v>
      </c>
      <c r="BN7020" s="136" t="str">
        <f>Tabella2[[#This Row],[ACT STOP]]</f>
        <v>11:05</v>
      </c>
      <c r="BO7020" s="101"/>
      <c r="BR7020" s="109" t="str">
        <f t="shared" si="134"/>
        <v>SH-25-7009</v>
      </c>
      <c r="BS7020" s="109" t="s">
        <v>393</v>
      </c>
      <c r="BT7020" t="str">
        <f>Tabella2[[#This Row],[OUTCOME]]</f>
        <v>DCO</v>
      </c>
      <c r="BU7020" t="str">
        <f>_xlfn.CONCAT(Tabella2[[#This Row],[NAME SP]],Tabella2[[#This Row],[ID SP]]," - ",Tabella2[[#This Row],[SYLLABUS NO]])</f>
        <v>QATAR78 - PT R2R01</v>
      </c>
      <c r="BV7020" t="s">
        <v>11966</v>
      </c>
    </row>
    <row r="7021" spans="1:74" hidden="1">
      <c r="A7021" s="103" t="s">
        <v>14291</v>
      </c>
      <c r="B7021" s="102">
        <v>45994</v>
      </c>
      <c r="C7021" s="104">
        <f>_xlfn.ISOWEEKNUM(Tabella2[[#This Row],[Date]])</f>
        <v>49</v>
      </c>
      <c r="D7021" s="104" t="s">
        <v>13044</v>
      </c>
      <c r="E7021" s="104" t="s">
        <v>284</v>
      </c>
      <c r="F7021" s="104">
        <v>100</v>
      </c>
      <c r="G7021" s="104" t="s">
        <v>257</v>
      </c>
      <c r="H7021" s="105">
        <v>2</v>
      </c>
      <c r="I7021" s="104" t="s">
        <v>258</v>
      </c>
      <c r="J7021" s="104"/>
      <c r="K7021" s="104" t="s">
        <v>77</v>
      </c>
      <c r="L7021" s="104" t="s">
        <v>259</v>
      </c>
      <c r="M7021" s="104" t="s">
        <v>276</v>
      </c>
      <c r="N7021" s="104"/>
      <c r="O7021" s="106"/>
      <c r="P7021" s="111" t="s">
        <v>1828</v>
      </c>
      <c r="Q7021" s="153" t="s">
        <v>336</v>
      </c>
      <c r="R7021" s="153" t="s">
        <v>337</v>
      </c>
      <c r="S7021" s="153">
        <f>Tabella2[[#This Row],[PLD STOP]]-Tabella2[[#This Row],[PLD START]]</f>
        <v>4.1666666666666685E-2</v>
      </c>
      <c r="T7021" s="153" t="s">
        <v>336</v>
      </c>
      <c r="U7021" s="153" t="s">
        <v>337</v>
      </c>
      <c r="V7021" s="153">
        <f>IF(ISBLANK(T7021),"",Tabella2[[#This Row],[ACT STOP]]-Tabella2[[#This Row],[ACT START]])</f>
        <v>4.1666666666666685E-2</v>
      </c>
      <c r="W7021" s="104" t="s">
        <v>92</v>
      </c>
      <c r="X7021" s="104" t="s">
        <v>91</v>
      </c>
      <c r="Y7021" s="110"/>
      <c r="Z7021" s="106"/>
      <c r="AA7021" s="104"/>
      <c r="AB7021" s="107"/>
      <c r="AC7021" s="72">
        <f>IF(OR(Tabella2[[#This Row],[OUTCOME]]="DCO",Tabella2[[#This Row],[OUTCOME]]="SDC"),1,0)</f>
        <v>1</v>
      </c>
      <c r="AH7021" s="70"/>
      <c r="AI7021" s="70"/>
      <c r="AJ7021">
        <f>IF(OR(Tabella2[[#This Row],[OUTCOME]]="DNCO", Tabella2[[#This Row],[OUTCOME]]="SDNC"),1,0)</f>
        <v>0</v>
      </c>
      <c r="AL7021" s="70"/>
      <c r="BM7021" s="135" t="str">
        <f>Tabella2[[#This Row],[ACT START]]</f>
        <v>10:05</v>
      </c>
      <c r="BN7021" s="136" t="str">
        <f>Tabella2[[#This Row],[ACT STOP]]</f>
        <v>11:05</v>
      </c>
      <c r="BO7021" s="101"/>
      <c r="BR7021" s="109" t="str">
        <f t="shared" si="134"/>
        <v>SH-25-7010</v>
      </c>
      <c r="BS7021" s="109" t="s">
        <v>368</v>
      </c>
      <c r="BT7021" t="str">
        <f>Tabella2[[#This Row],[OUTCOME]]</f>
        <v>DCO</v>
      </c>
      <c r="BU7021" t="str">
        <f>_xlfn.CONCAT(Tabella2[[#This Row],[NAME SP]],Tabella2[[#This Row],[ID SP]]," - ",Tabella2[[#This Row],[SYLLABUS NO]])</f>
        <v>IFTS100 - PT EMR01</v>
      </c>
      <c r="BV7021" t="s">
        <v>13043</v>
      </c>
    </row>
    <row r="7022" spans="1:74" hidden="1">
      <c r="A7022" s="103" t="s">
        <v>14292</v>
      </c>
      <c r="B7022" s="102">
        <v>45994</v>
      </c>
      <c r="C7022" s="104">
        <f>_xlfn.ISOWEEKNUM(Tabella2[[#This Row],[Date]])</f>
        <v>49</v>
      </c>
      <c r="D7022" s="104" t="s">
        <v>195</v>
      </c>
      <c r="E7022" s="104" t="s">
        <v>327</v>
      </c>
      <c r="F7022" s="104">
        <v>50</v>
      </c>
      <c r="G7022" s="104" t="s">
        <v>257</v>
      </c>
      <c r="H7022" s="105">
        <v>16</v>
      </c>
      <c r="I7022" s="104"/>
      <c r="J7022" s="104" t="s">
        <v>258</v>
      </c>
      <c r="K7022" s="104" t="s">
        <v>75</v>
      </c>
      <c r="L7022" s="104" t="s">
        <v>259</v>
      </c>
      <c r="M7022" s="104" t="s">
        <v>276</v>
      </c>
      <c r="N7022" s="104"/>
      <c r="O7022" s="106"/>
      <c r="P7022" s="111" t="s">
        <v>377</v>
      </c>
      <c r="Q7022" s="153" t="s">
        <v>263</v>
      </c>
      <c r="R7022" s="153" t="s">
        <v>504</v>
      </c>
      <c r="S7022" s="153">
        <f>Tabella2[[#This Row],[PLD STOP]]-Tabella2[[#This Row],[PLD START]]</f>
        <v>4.1666666666666685E-2</v>
      </c>
      <c r="T7022" s="153">
        <v>0.43402777777777773</v>
      </c>
      <c r="U7022" s="153">
        <v>0.47222222222222227</v>
      </c>
      <c r="V7022" s="153">
        <f>IF(ISBLANK(T7022),"",Tabella2[[#This Row],[ACT STOP]]-Tabella2[[#This Row],[ACT START]])</f>
        <v>3.8194444444444531E-2</v>
      </c>
      <c r="W7022" s="104" t="s">
        <v>92</v>
      </c>
      <c r="X7022" s="104" t="s">
        <v>91</v>
      </c>
      <c r="Y7022" s="110"/>
      <c r="Z7022" s="106"/>
      <c r="AA7022" s="104"/>
      <c r="AB7022" s="107"/>
      <c r="AC7022" s="72">
        <f>IF(OR(Tabella2[[#This Row],[OUTCOME]]="DCO",Tabella2[[#This Row],[OUTCOME]]="SDC"),1,0)</f>
        <v>1</v>
      </c>
      <c r="AH7022" s="70"/>
      <c r="AI7022" s="70"/>
      <c r="AJ7022">
        <f>IF(OR(Tabella2[[#This Row],[OUTCOME]]="DNCO", Tabella2[[#This Row],[OUTCOME]]="SDNC"),1,0)</f>
        <v>0</v>
      </c>
      <c r="AL7022" s="70"/>
      <c r="BM7022" s="135">
        <f>Tabella2[[#This Row],[ACT START]]</f>
        <v>0.43402777777777773</v>
      </c>
      <c r="BN7022" s="136">
        <f>Tabella2[[#This Row],[ACT STOP]]</f>
        <v>0.47222222222222227</v>
      </c>
      <c r="BO7022" s="101"/>
      <c r="BR7022" s="109" t="str">
        <f t="shared" si="134"/>
        <v>SH-25-7011</v>
      </c>
      <c r="BS7022" s="109" t="s">
        <v>447</v>
      </c>
      <c r="BT7022" t="str">
        <f>Tabella2[[#This Row],[OUTCOME]]</f>
        <v>DCO</v>
      </c>
      <c r="BU7022" t="str">
        <f>_xlfn.CONCAT(Tabella2[[#This Row],[NAME SP]],Tabella2[[#This Row],[ID SP]]," - ",Tabella2[[#This Row],[SYLLABUS NO]])</f>
        <v>AMI50 - RI SEM</v>
      </c>
      <c r="BV7022" t="s">
        <v>2756</v>
      </c>
    </row>
    <row r="7023" spans="1:74" hidden="1">
      <c r="A7023" s="103" t="s">
        <v>14293</v>
      </c>
      <c r="B7023" s="102">
        <v>45994</v>
      </c>
      <c r="C7023" s="104">
        <f>_xlfn.ISOWEEKNUM(Tabella2[[#This Row],[Date]])</f>
        <v>49</v>
      </c>
      <c r="D7023" s="104" t="s">
        <v>751</v>
      </c>
      <c r="E7023" s="104" t="s">
        <v>256</v>
      </c>
      <c r="F7023" s="104">
        <v>76</v>
      </c>
      <c r="G7023" s="104" t="s">
        <v>257</v>
      </c>
      <c r="H7023" s="105">
        <v>14</v>
      </c>
      <c r="I7023" s="104" t="s">
        <v>258</v>
      </c>
      <c r="J7023" s="104"/>
      <c r="K7023" s="104" t="s">
        <v>79</v>
      </c>
      <c r="L7023" s="104" t="s">
        <v>299</v>
      </c>
      <c r="M7023" s="104" t="s">
        <v>260</v>
      </c>
      <c r="N7023" s="104"/>
      <c r="O7023" s="108" t="str">
        <f>A7024</f>
        <v>19429</v>
      </c>
      <c r="P7023" s="111" t="s">
        <v>575</v>
      </c>
      <c r="Q7023" s="153" t="s">
        <v>349</v>
      </c>
      <c r="R7023" s="153" t="s">
        <v>350</v>
      </c>
      <c r="S7023" s="153">
        <f>Tabella2[[#This Row],[PLD STOP]]-Tabella2[[#This Row],[PLD START]]</f>
        <v>4.1666666666666685E-2</v>
      </c>
      <c r="T7023" s="153">
        <v>0.4826388888888889</v>
      </c>
      <c r="U7023" s="153">
        <v>0.51736111111111105</v>
      </c>
      <c r="V7023" s="153">
        <f>IF(ISBLANK(T7023),"",Tabella2[[#This Row],[ACT STOP]]-Tabella2[[#This Row],[ACT START]])</f>
        <v>3.4722222222222154E-2</v>
      </c>
      <c r="W7023" s="104" t="s">
        <v>92</v>
      </c>
      <c r="X7023" s="104" t="s">
        <v>91</v>
      </c>
      <c r="Y7023" s="110"/>
      <c r="Z7023" s="106"/>
      <c r="AA7023" s="104"/>
      <c r="AB7023" s="107"/>
      <c r="AC7023" s="72">
        <f>IF(OR(Tabella2[[#This Row],[OUTCOME]]="DCO",Tabella2[[#This Row],[OUTCOME]]="SDC"),1,0)</f>
        <v>1</v>
      </c>
      <c r="AH7023" s="70"/>
      <c r="AI7023" s="70"/>
      <c r="AJ7023">
        <f>IF(OR(Tabella2[[#This Row],[OUTCOME]]="DNCO", Tabella2[[#This Row],[OUTCOME]]="SDNC"),1,0)</f>
        <v>0</v>
      </c>
      <c r="AL7023" s="70"/>
      <c r="BM7023" s="135">
        <f>Tabella2[[#This Row],[ACT START]]</f>
        <v>0.4826388888888889</v>
      </c>
      <c r="BN7023" s="136">
        <f>Tabella2[[#This Row],[ACT STOP]]</f>
        <v>0.51736111111111105</v>
      </c>
      <c r="BO7023" s="101"/>
      <c r="BR7023" s="109" t="str">
        <f t="shared" si="134"/>
        <v>SH-25-7012</v>
      </c>
      <c r="BS7023" s="109" t="s">
        <v>372</v>
      </c>
      <c r="BT7023" t="str">
        <f>Tabella2[[#This Row],[OUTCOME]]</f>
        <v>DCO</v>
      </c>
      <c r="BU7023" t="str">
        <f>_xlfn.CONCAT(Tabella2[[#This Row],[NAME SP]],Tabella2[[#This Row],[ID SP]]," - ",Tabella2[[#This Row],[SYLLABUS NO]])</f>
        <v>QATAR76 - NET BFFNVG01</v>
      </c>
      <c r="BV7023" t="s">
        <v>11939</v>
      </c>
    </row>
    <row r="7024" spans="1:74" hidden="1">
      <c r="A7024" s="103" t="s">
        <v>14294</v>
      </c>
      <c r="B7024" s="102">
        <v>45994</v>
      </c>
      <c r="C7024" s="104">
        <f>_xlfn.ISOWEEKNUM(Tabella2[[#This Row],[Date]])</f>
        <v>49</v>
      </c>
      <c r="D7024" s="104" t="s">
        <v>195</v>
      </c>
      <c r="E7024" s="104" t="s">
        <v>298</v>
      </c>
      <c r="F7024" s="104"/>
      <c r="G7024" s="104" t="s">
        <v>257</v>
      </c>
      <c r="H7024" s="105">
        <v>1</v>
      </c>
      <c r="I7024" s="104"/>
      <c r="J7024" s="104" t="s">
        <v>258</v>
      </c>
      <c r="K7024" s="104" t="s">
        <v>78</v>
      </c>
      <c r="L7024" s="104" t="s">
        <v>299</v>
      </c>
      <c r="M7024" s="104" t="s">
        <v>260</v>
      </c>
      <c r="N7024" s="104"/>
      <c r="O7024" s="108" t="str">
        <f>A7023</f>
        <v>19428</v>
      </c>
      <c r="P7024" s="111" t="s">
        <v>300</v>
      </c>
      <c r="Q7024" s="153" t="s">
        <v>349</v>
      </c>
      <c r="R7024" s="153" t="s">
        <v>350</v>
      </c>
      <c r="S7024" s="153">
        <f>Tabella2[[#This Row],[PLD STOP]]-Tabella2[[#This Row],[PLD START]]</f>
        <v>4.1666666666666685E-2</v>
      </c>
      <c r="T7024" s="153">
        <v>0.4826388888888889</v>
      </c>
      <c r="U7024" s="153">
        <v>0.51736111111111105</v>
      </c>
      <c r="V7024" s="153">
        <f>IF(ISBLANK(T7024),"",Tabella2[[#This Row],[ACT STOP]]-Tabella2[[#This Row],[ACT START]])</f>
        <v>3.4722222222222154E-2</v>
      </c>
      <c r="W7024" s="104" t="s">
        <v>122</v>
      </c>
      <c r="X7024" s="104" t="s">
        <v>91</v>
      </c>
      <c r="Y7024" s="110"/>
      <c r="Z7024" s="106"/>
      <c r="AA7024" s="104"/>
      <c r="AB7024" s="107"/>
      <c r="AC7024" s="72">
        <f>IF(OR(Tabella2[[#This Row],[OUTCOME]]="DCO",Tabella2[[#This Row],[OUTCOME]]="SDC"),1,0)</f>
        <v>1</v>
      </c>
      <c r="AH7024" s="70"/>
      <c r="AI7024" s="70"/>
      <c r="AJ7024">
        <f>IF(OR(Tabella2[[#This Row],[OUTCOME]]="DNCO", Tabella2[[#This Row],[OUTCOME]]="SDNC"),1,0)</f>
        <v>0</v>
      </c>
      <c r="AL7024" s="70"/>
      <c r="BM7024" s="135">
        <f>Tabella2[[#This Row],[ACT START]]</f>
        <v>0.4826388888888889</v>
      </c>
      <c r="BN7024" s="136">
        <f>Tabella2[[#This Row],[ACT STOP]]</f>
        <v>0.51736111111111105</v>
      </c>
      <c r="BO7024" s="101"/>
      <c r="BR7024" s="109" t="str">
        <f t="shared" si="134"/>
        <v>SH-25-7013</v>
      </c>
      <c r="BS7024" s="109" t="s">
        <v>332</v>
      </c>
      <c r="BT7024" t="str">
        <f>Tabella2[[#This Row],[OUTCOME]]</f>
        <v>SDC</v>
      </c>
      <c r="BU7024" t="str">
        <f>_xlfn.CONCAT(Tabella2[[#This Row],[NAME SP]],Tabella2[[#This Row],[ID SP]]," - ",Tabella2[[#This Row],[SYLLABUS NO]])</f>
        <v>Support QATAR - SUPP</v>
      </c>
    </row>
    <row r="7025" spans="1:74" hidden="1">
      <c r="A7025" s="103" t="s">
        <v>14295</v>
      </c>
      <c r="B7025" s="102">
        <v>45994</v>
      </c>
      <c r="C7025" s="104">
        <f>_xlfn.ISOWEEKNUM(Tabella2[[#This Row],[Date]])</f>
        <v>49</v>
      </c>
      <c r="D7025" s="104" t="s">
        <v>13048</v>
      </c>
      <c r="E7025" s="104" t="s">
        <v>284</v>
      </c>
      <c r="F7025" s="104">
        <v>104</v>
      </c>
      <c r="G7025" s="104" t="s">
        <v>257</v>
      </c>
      <c r="H7025" s="105">
        <v>9</v>
      </c>
      <c r="I7025" s="104"/>
      <c r="J7025" s="104" t="s">
        <v>258</v>
      </c>
      <c r="K7025" s="104" t="s">
        <v>83</v>
      </c>
      <c r="L7025" s="104" t="s">
        <v>259</v>
      </c>
      <c r="M7025" s="104" t="s">
        <v>764</v>
      </c>
      <c r="N7025" s="104"/>
      <c r="O7025" s="106"/>
      <c r="P7025" s="111" t="s">
        <v>765</v>
      </c>
      <c r="Q7025" s="153" t="s">
        <v>349</v>
      </c>
      <c r="R7025" s="153" t="s">
        <v>350</v>
      </c>
      <c r="S7025" s="153">
        <f>Tabella2[[#This Row],[PLD STOP]]-Tabella2[[#This Row],[PLD START]]</f>
        <v>4.1666666666666685E-2</v>
      </c>
      <c r="T7025" s="153" t="s">
        <v>349</v>
      </c>
      <c r="U7025" s="153" t="s">
        <v>350</v>
      </c>
      <c r="V7025" s="153">
        <f>IF(ISBLANK(T7025),"",Tabella2[[#This Row],[ACT STOP]]-Tabella2[[#This Row],[ACT START]])</f>
        <v>4.1666666666666685E-2</v>
      </c>
      <c r="W7025" s="104" t="s">
        <v>92</v>
      </c>
      <c r="X7025" s="104" t="s">
        <v>91</v>
      </c>
      <c r="Y7025" s="110"/>
      <c r="Z7025" s="106"/>
      <c r="AA7025" s="104"/>
      <c r="AB7025" s="107"/>
      <c r="AC7025" s="72">
        <f>IF(OR(Tabella2[[#This Row],[OUTCOME]]="DCO",Tabella2[[#This Row],[OUTCOME]]="SDC"),1,0)</f>
        <v>1</v>
      </c>
      <c r="AH7025" s="70"/>
      <c r="AI7025" s="70"/>
      <c r="AJ7025">
        <f>IF(OR(Tabella2[[#This Row],[OUTCOME]]="DNCO", Tabella2[[#This Row],[OUTCOME]]="SDNC"),1,0)</f>
        <v>0</v>
      </c>
      <c r="AL7025" s="70"/>
      <c r="BM7025" s="135" t="str">
        <f>Tabella2[[#This Row],[ACT START]]</f>
        <v>11:35</v>
      </c>
      <c r="BN7025" s="136" t="str">
        <f>Tabella2[[#This Row],[ACT STOP]]</f>
        <v>12:35</v>
      </c>
      <c r="BO7025" s="101"/>
      <c r="BR7025" s="109" t="str">
        <f t="shared" si="134"/>
        <v>SH-25-7014</v>
      </c>
      <c r="BS7025" s="109" t="s">
        <v>318</v>
      </c>
      <c r="BT7025" t="str">
        <f>Tabella2[[#This Row],[OUTCOME]]</f>
        <v>DCO</v>
      </c>
      <c r="BU7025" t="str">
        <f>_xlfn.CONCAT(Tabella2[[#This Row],[NAME SP]],Tabella2[[#This Row],[ID SP]]," - ",Tabella2[[#This Row],[SYLLABUS NO]])</f>
        <v>IFTS104 - FMS CF02</v>
      </c>
      <c r="BV7025" t="s">
        <v>14017</v>
      </c>
    </row>
    <row r="7026" spans="1:74" hidden="1">
      <c r="A7026" s="103" t="s">
        <v>14296</v>
      </c>
      <c r="B7026" s="102">
        <v>45994</v>
      </c>
      <c r="C7026" s="104">
        <f>_xlfn.ISOWEEKNUM(Tabella2[[#This Row],[Date]])</f>
        <v>49</v>
      </c>
      <c r="D7026" s="104" t="s">
        <v>13289</v>
      </c>
      <c r="E7026" s="104" t="s">
        <v>327</v>
      </c>
      <c r="F7026" s="104">
        <v>93</v>
      </c>
      <c r="G7026" s="104" t="s">
        <v>284</v>
      </c>
      <c r="H7026" s="105">
        <v>22</v>
      </c>
      <c r="I7026" s="104" t="s">
        <v>258</v>
      </c>
      <c r="J7026" s="104"/>
      <c r="K7026" s="104" t="s">
        <v>80</v>
      </c>
      <c r="L7026" s="104" t="s">
        <v>259</v>
      </c>
      <c r="M7026" s="104" t="s">
        <v>798</v>
      </c>
      <c r="N7026" s="104"/>
      <c r="O7026" s="106"/>
      <c r="P7026" s="111" t="s">
        <v>2830</v>
      </c>
      <c r="Q7026" s="153" t="s">
        <v>349</v>
      </c>
      <c r="R7026" s="153" t="s">
        <v>350</v>
      </c>
      <c r="S7026" s="153">
        <f>Tabella2[[#This Row],[PLD STOP]]-Tabella2[[#This Row],[PLD START]]</f>
        <v>4.1666666666666685E-2</v>
      </c>
      <c r="T7026" s="153" t="s">
        <v>349</v>
      </c>
      <c r="U7026" s="153" t="s">
        <v>350</v>
      </c>
      <c r="V7026" s="153">
        <f>IF(ISBLANK(T7026),"",Tabella2[[#This Row],[ACT STOP]]-Tabella2[[#This Row],[ACT START]])</f>
        <v>4.1666666666666685E-2</v>
      </c>
      <c r="W7026" s="104" t="s">
        <v>92</v>
      </c>
      <c r="X7026" s="104" t="s">
        <v>91</v>
      </c>
      <c r="Y7026" s="110"/>
      <c r="Z7026" s="106"/>
      <c r="AA7026" s="104"/>
      <c r="AB7026" s="107"/>
      <c r="AC7026" s="72">
        <f>IF(OR(Tabella2[[#This Row],[OUTCOME]]="DCO",Tabella2[[#This Row],[OUTCOME]]="SDC"),1,0)</f>
        <v>1</v>
      </c>
      <c r="AH7026" s="70"/>
      <c r="AI7026" s="70"/>
      <c r="AJ7026">
        <f>IF(OR(Tabella2[[#This Row],[OUTCOME]]="DNCO", Tabella2[[#This Row],[OUTCOME]]="SDNC"),1,0)</f>
        <v>0</v>
      </c>
      <c r="AL7026" s="70"/>
      <c r="BM7026" s="135" t="str">
        <f>Tabella2[[#This Row],[ACT START]]</f>
        <v>11:35</v>
      </c>
      <c r="BN7026" s="136" t="str">
        <f>Tabella2[[#This Row],[ACT STOP]]</f>
        <v>12:35</v>
      </c>
      <c r="BO7026" s="101"/>
      <c r="BR7026" s="109" t="str">
        <f t="shared" si="134"/>
        <v>SH-25-7015</v>
      </c>
      <c r="BS7026" s="109" t="s">
        <v>295</v>
      </c>
      <c r="BT7026" t="str">
        <f>Tabella2[[#This Row],[OUTCOME]]</f>
        <v>DCO</v>
      </c>
      <c r="BU7026" t="str">
        <f>_xlfn.CONCAT(Tabella2[[#This Row],[NAME SP]],Tabella2[[#This Row],[ID SP]]," - ",Tabella2[[#This Row],[SYLLABUS NO]])</f>
        <v>AMI93 - SD IF01</v>
      </c>
      <c r="BV7026" t="s">
        <v>14018</v>
      </c>
    </row>
    <row r="7027" spans="1:74" hidden="1">
      <c r="A7027" s="103" t="s">
        <v>14297</v>
      </c>
      <c r="B7027" s="102">
        <v>45994</v>
      </c>
      <c r="C7027" s="104">
        <f>_xlfn.ISOWEEKNUM(Tabella2[[#This Row],[Date]])</f>
        <v>49</v>
      </c>
      <c r="D7027" s="104" t="s">
        <v>763</v>
      </c>
      <c r="E7027" s="104" t="s">
        <v>256</v>
      </c>
      <c r="F7027" s="104">
        <v>66</v>
      </c>
      <c r="G7027" s="104" t="s">
        <v>284</v>
      </c>
      <c r="H7027" s="105">
        <v>9</v>
      </c>
      <c r="I7027" s="104"/>
      <c r="J7027" s="104" t="s">
        <v>258</v>
      </c>
      <c r="K7027" s="104" t="s">
        <v>81</v>
      </c>
      <c r="L7027" s="104" t="s">
        <v>259</v>
      </c>
      <c r="M7027" s="104" t="s">
        <v>269</v>
      </c>
      <c r="N7027" s="104"/>
      <c r="O7027" s="106"/>
      <c r="P7027" s="111" t="s">
        <v>1814</v>
      </c>
      <c r="Q7027" s="153" t="s">
        <v>349</v>
      </c>
      <c r="R7027" s="153" t="s">
        <v>350</v>
      </c>
      <c r="S7027" s="153">
        <f>Tabella2[[#This Row],[PLD STOP]]-Tabella2[[#This Row],[PLD START]]</f>
        <v>4.1666666666666685E-2</v>
      </c>
      <c r="T7027" s="153" t="s">
        <v>349</v>
      </c>
      <c r="U7027" s="153" t="s">
        <v>350</v>
      </c>
      <c r="V7027" s="153">
        <f>IF(ISBLANK(T7027),"",Tabella2[[#This Row],[ACT STOP]]-Tabella2[[#This Row],[ACT START]])</f>
        <v>4.1666666666666685E-2</v>
      </c>
      <c r="W7027" s="104" t="s">
        <v>92</v>
      </c>
      <c r="X7027" s="104" t="s">
        <v>91</v>
      </c>
      <c r="Y7027" s="110"/>
      <c r="Z7027" s="106"/>
      <c r="AA7027" s="104"/>
      <c r="AB7027" s="107"/>
      <c r="AC7027" s="72">
        <f>IF(OR(Tabella2[[#This Row],[OUTCOME]]="DCO",Tabella2[[#This Row],[OUTCOME]]="SDC"),1,0)</f>
        <v>1</v>
      </c>
      <c r="AH7027" s="70"/>
      <c r="AI7027" s="70"/>
      <c r="AJ7027">
        <f>IF(OR(Tabella2[[#This Row],[OUTCOME]]="DNCO", Tabella2[[#This Row],[OUTCOME]]="SDNC"),1,0)</f>
        <v>0</v>
      </c>
      <c r="AL7027" s="70"/>
      <c r="BM7027" s="135" t="str">
        <f>Tabella2[[#This Row],[ACT START]]</f>
        <v>11:35</v>
      </c>
      <c r="BN7027" s="136" t="str">
        <f>Tabella2[[#This Row],[ACT STOP]]</f>
        <v>12:35</v>
      </c>
      <c r="BO7027" s="101"/>
      <c r="BR7027" s="109" t="str">
        <f t="shared" si="134"/>
        <v>SH-25-7016</v>
      </c>
      <c r="BS7027" s="109" t="s">
        <v>339</v>
      </c>
      <c r="BT7027" t="str">
        <f>Tabella2[[#This Row],[OUTCOME]]</f>
        <v>DCO</v>
      </c>
      <c r="BU7027" t="str">
        <f>_xlfn.CONCAT(Tabella2[[#This Row],[NAME SP]],Tabella2[[#This Row],[ID SP]]," - ",Tabella2[[#This Row],[SYLLABUS NO]])</f>
        <v>QATAR66 - PT R2R01</v>
      </c>
      <c r="BV7027" t="s">
        <v>12985</v>
      </c>
    </row>
    <row r="7028" spans="1:74" hidden="1">
      <c r="A7028" s="103" t="s">
        <v>14298</v>
      </c>
      <c r="B7028" s="102">
        <v>45994</v>
      </c>
      <c r="C7028" s="104">
        <f>_xlfn.ISOWEEKNUM(Tabella2[[#This Row],[Date]])</f>
        <v>49</v>
      </c>
      <c r="D7028" s="104" t="s">
        <v>13289</v>
      </c>
      <c r="E7028" s="104" t="s">
        <v>327</v>
      </c>
      <c r="F7028" s="104">
        <v>92</v>
      </c>
      <c r="G7028" s="104" t="s">
        <v>257</v>
      </c>
      <c r="H7028" s="105">
        <v>32</v>
      </c>
      <c r="I7028" s="104" t="s">
        <v>258</v>
      </c>
      <c r="J7028" s="104"/>
      <c r="K7028" s="104" t="s">
        <v>77</v>
      </c>
      <c r="L7028" s="104" t="s">
        <v>259</v>
      </c>
      <c r="M7028" s="104" t="s">
        <v>798</v>
      </c>
      <c r="N7028" s="104"/>
      <c r="O7028" s="106"/>
      <c r="P7028" s="111" t="s">
        <v>2830</v>
      </c>
      <c r="Q7028" s="153" t="s">
        <v>349</v>
      </c>
      <c r="R7028" s="153" t="s">
        <v>350</v>
      </c>
      <c r="S7028" s="153">
        <f>Tabella2[[#This Row],[PLD STOP]]-Tabella2[[#This Row],[PLD START]]</f>
        <v>4.1666666666666685E-2</v>
      </c>
      <c r="T7028" s="153" t="s">
        <v>349</v>
      </c>
      <c r="U7028" s="153" t="s">
        <v>350</v>
      </c>
      <c r="V7028" s="153">
        <f>IF(ISBLANK(T7028),"",Tabella2[[#This Row],[ACT STOP]]-Tabella2[[#This Row],[ACT START]])</f>
        <v>4.1666666666666685E-2</v>
      </c>
      <c r="W7028" s="104" t="s">
        <v>92</v>
      </c>
      <c r="X7028" s="104" t="s">
        <v>91</v>
      </c>
      <c r="Y7028" s="110" t="s">
        <v>14314</v>
      </c>
      <c r="Z7028" s="106"/>
      <c r="AA7028" s="104"/>
      <c r="AB7028" s="107"/>
      <c r="AC7028" s="72">
        <f>IF(OR(Tabella2[[#This Row],[OUTCOME]]="DCO",Tabella2[[#This Row],[OUTCOME]]="SDC"),1,0)</f>
        <v>1</v>
      </c>
      <c r="AH7028" s="70"/>
      <c r="AI7028" s="70"/>
      <c r="AJ7028">
        <f>IF(OR(Tabella2[[#This Row],[OUTCOME]]="DNCO", Tabella2[[#This Row],[OUTCOME]]="SDNC"),1,0)</f>
        <v>0</v>
      </c>
      <c r="AL7028" s="70"/>
      <c r="BM7028" s="135" t="str">
        <f>Tabella2[[#This Row],[ACT START]]</f>
        <v>11:35</v>
      </c>
      <c r="BN7028" s="136" t="str">
        <f>Tabella2[[#This Row],[ACT STOP]]</f>
        <v>12:35</v>
      </c>
      <c r="BO7028" s="101"/>
      <c r="BR7028" s="109" t="str">
        <f t="shared" si="134"/>
        <v>SH-25-7017</v>
      </c>
      <c r="BS7028" s="109" t="s">
        <v>356</v>
      </c>
      <c r="BT7028" t="str">
        <f>Tabella2[[#This Row],[OUTCOME]]</f>
        <v>DCO</v>
      </c>
      <c r="BU7028" t="str">
        <f>_xlfn.CONCAT(Tabella2[[#This Row],[NAME SP]],Tabella2[[#This Row],[ID SP]]," - ",Tabella2[[#This Row],[SYLLABUS NO]])</f>
        <v>AMI92 - SD IF01</v>
      </c>
      <c r="BV7028" t="s">
        <v>13252</v>
      </c>
    </row>
    <row r="7029" spans="1:74" hidden="1">
      <c r="A7029" s="103" t="s">
        <v>14299</v>
      </c>
      <c r="B7029" s="102">
        <v>45994</v>
      </c>
      <c r="C7029" s="104">
        <f>_xlfn.ISOWEEKNUM(Tabella2[[#This Row],[Date]])</f>
        <v>49</v>
      </c>
      <c r="D7029" s="104" t="s">
        <v>11710</v>
      </c>
      <c r="E7029" s="104" t="s">
        <v>284</v>
      </c>
      <c r="F7029" s="104">
        <v>90</v>
      </c>
      <c r="G7029" s="104" t="s">
        <v>257</v>
      </c>
      <c r="H7029" s="105">
        <v>12</v>
      </c>
      <c r="I7029" s="104" t="s">
        <v>258</v>
      </c>
      <c r="J7029" s="104"/>
      <c r="K7029" s="104" t="s">
        <v>79</v>
      </c>
      <c r="L7029" s="104" t="s">
        <v>259</v>
      </c>
      <c r="M7029" s="104" t="s">
        <v>276</v>
      </c>
      <c r="N7029" s="104"/>
      <c r="O7029" s="106"/>
      <c r="P7029" s="111" t="s">
        <v>14074</v>
      </c>
      <c r="Q7029" s="153" t="s">
        <v>315</v>
      </c>
      <c r="R7029" s="153" t="s">
        <v>316</v>
      </c>
      <c r="S7029" s="153">
        <f>Tabella2[[#This Row],[PLD STOP]]-Tabella2[[#This Row],[PLD START]]</f>
        <v>4.166666666666663E-2</v>
      </c>
      <c r="T7029" s="153">
        <v>0.54513888888888895</v>
      </c>
      <c r="U7029" s="153">
        <v>0.58680555555555558</v>
      </c>
      <c r="V7029" s="153">
        <f>IF(ISBLANK(T7029),"",Tabella2[[#This Row],[ACT STOP]]-Tabella2[[#This Row],[ACT START]])</f>
        <v>4.166666666666663E-2</v>
      </c>
      <c r="W7029" s="104" t="s">
        <v>92</v>
      </c>
      <c r="X7029" s="104" t="s">
        <v>91</v>
      </c>
      <c r="Y7029" s="110"/>
      <c r="Z7029" s="106"/>
      <c r="AA7029" s="104"/>
      <c r="AB7029" s="107"/>
      <c r="AC7029" s="72">
        <f>IF(OR(Tabella2[[#This Row],[OUTCOME]]="DCO",Tabella2[[#This Row],[OUTCOME]]="SDC"),1,0)</f>
        <v>1</v>
      </c>
      <c r="AH7029" s="70"/>
      <c r="AI7029" s="70"/>
      <c r="AJ7029">
        <f>IF(OR(Tabella2[[#This Row],[OUTCOME]]="DNCO", Tabella2[[#This Row],[OUTCOME]]="SDNC"),1,0)</f>
        <v>0</v>
      </c>
      <c r="AL7029" s="70"/>
      <c r="BM7029" s="135">
        <f>Tabella2[[#This Row],[ACT START]]</f>
        <v>0.54513888888888895</v>
      </c>
      <c r="BN7029" s="136">
        <f>Tabella2[[#This Row],[ACT STOP]]</f>
        <v>0.58680555555555558</v>
      </c>
      <c r="BO7029" s="101"/>
      <c r="BR7029" s="109" t="str">
        <f t="shared" si="134"/>
        <v>SH-25-7018</v>
      </c>
      <c r="BS7029" s="109" t="s">
        <v>266</v>
      </c>
      <c r="BT7029" t="str">
        <f>Tabella2[[#This Row],[OUTCOME]]</f>
        <v>DCO</v>
      </c>
      <c r="BU7029" t="str">
        <f>_xlfn.CONCAT(Tabella2[[#This Row],[NAME SP]],Tabella2[[#This Row],[ID SP]]," - ",Tabella2[[#This Row],[SYLLABUS NO]])</f>
        <v>IFTS90 - SD NIT0101</v>
      </c>
      <c r="BV7029" t="s">
        <v>11856</v>
      </c>
    </row>
    <row r="7030" spans="1:74" hidden="1">
      <c r="A7030" s="103" t="s">
        <v>14300</v>
      </c>
      <c r="B7030" s="102">
        <v>45994</v>
      </c>
      <c r="C7030" s="104">
        <f>_xlfn.ISOWEEKNUM(Tabella2[[#This Row],[Date]])</f>
        <v>49</v>
      </c>
      <c r="D7030" s="104" t="s">
        <v>13295</v>
      </c>
      <c r="E7030" s="104" t="s">
        <v>284</v>
      </c>
      <c r="F7030" s="104">
        <v>110</v>
      </c>
      <c r="G7030" s="104" t="s">
        <v>257</v>
      </c>
      <c r="H7030" s="105">
        <v>10</v>
      </c>
      <c r="I7030" s="104"/>
      <c r="J7030" s="104" t="s">
        <v>258</v>
      </c>
      <c r="K7030" s="104" t="s">
        <v>78</v>
      </c>
      <c r="L7030" s="104" t="s">
        <v>259</v>
      </c>
      <c r="M7030" s="104" t="s">
        <v>276</v>
      </c>
      <c r="N7030" s="104"/>
      <c r="O7030" s="106"/>
      <c r="P7030" s="111" t="s">
        <v>510</v>
      </c>
      <c r="Q7030" s="153" t="s">
        <v>315</v>
      </c>
      <c r="R7030" s="153" t="s">
        <v>316</v>
      </c>
      <c r="S7030" s="153">
        <f>Tabella2[[#This Row],[PLD STOP]]-Tabella2[[#This Row],[PLD START]]</f>
        <v>4.166666666666663E-2</v>
      </c>
      <c r="T7030" s="153">
        <v>0.54513888888888895</v>
      </c>
      <c r="U7030" s="153">
        <v>0.58680555555555558</v>
      </c>
      <c r="V7030" s="153">
        <f>IF(ISBLANK(T7030),"",Tabella2[[#This Row],[ACT STOP]]-Tabella2[[#This Row],[ACT START]])</f>
        <v>4.166666666666663E-2</v>
      </c>
      <c r="W7030" s="104" t="s">
        <v>92</v>
      </c>
      <c r="X7030" s="104" t="s">
        <v>91</v>
      </c>
      <c r="Y7030" s="110"/>
      <c r="Z7030" s="106"/>
      <c r="AA7030" s="104"/>
      <c r="AB7030" s="107"/>
      <c r="AC7030" s="72">
        <f>IF(OR(Tabella2[[#This Row],[OUTCOME]]="DCO",Tabella2[[#This Row],[OUTCOME]]="SDC"),1,0)</f>
        <v>1</v>
      </c>
      <c r="AH7030" s="70"/>
      <c r="AI7030" s="70"/>
      <c r="AJ7030">
        <f>IF(OR(Tabella2[[#This Row],[OUTCOME]]="DNCO", Tabella2[[#This Row],[OUTCOME]]="SDNC"),1,0)</f>
        <v>0</v>
      </c>
      <c r="AL7030" s="70"/>
      <c r="BM7030" s="135">
        <f>Tabella2[[#This Row],[ACT START]]</f>
        <v>0.54513888888888895</v>
      </c>
      <c r="BN7030" s="136">
        <f>Tabella2[[#This Row],[ACT STOP]]</f>
        <v>0.58680555555555558</v>
      </c>
      <c r="BO7030" s="101"/>
      <c r="BR7030" s="109" t="str">
        <f t="shared" si="134"/>
        <v>SH-25-7019</v>
      </c>
      <c r="BS7030" s="109" t="s">
        <v>552</v>
      </c>
      <c r="BT7030" t="str">
        <f>Tabella2[[#This Row],[OUTCOME]]</f>
        <v>DCO</v>
      </c>
      <c r="BU7030" t="str">
        <f>_xlfn.CONCAT(Tabella2[[#This Row],[NAME SP]],Tabella2[[#This Row],[ID SP]]," - ",Tabella2[[#This Row],[SYLLABUS NO]])</f>
        <v>IFTS110 - PT IF01</v>
      </c>
      <c r="BV7030" t="s">
        <v>13293</v>
      </c>
    </row>
    <row r="7031" spans="1:74" hidden="1">
      <c r="A7031" s="103" t="s">
        <v>14301</v>
      </c>
      <c r="B7031" s="102">
        <v>45994</v>
      </c>
      <c r="C7031" s="104">
        <f>_xlfn.ISOWEEKNUM(Tabella2[[#This Row],[Date]])</f>
        <v>49</v>
      </c>
      <c r="D7031" s="104" t="s">
        <v>722</v>
      </c>
      <c r="E7031" s="104" t="s">
        <v>327</v>
      </c>
      <c r="F7031" s="104">
        <v>81</v>
      </c>
      <c r="G7031" s="104" t="s">
        <v>257</v>
      </c>
      <c r="H7031" s="105">
        <v>17</v>
      </c>
      <c r="I7031" s="104" t="s">
        <v>258</v>
      </c>
      <c r="J7031" s="104"/>
      <c r="K7031" s="104" t="s">
        <v>83</v>
      </c>
      <c r="L7031" s="104" t="s">
        <v>299</v>
      </c>
      <c r="M7031" s="104" t="s">
        <v>913</v>
      </c>
      <c r="N7031" s="104"/>
      <c r="O7031" s="108" t="str">
        <f>A7032</f>
        <v>19437</v>
      </c>
      <c r="P7031" s="111" t="s">
        <v>5940</v>
      </c>
      <c r="Q7031" s="153" t="s">
        <v>315</v>
      </c>
      <c r="R7031" s="153" t="s">
        <v>316</v>
      </c>
      <c r="S7031" s="153">
        <f>Tabella2[[#This Row],[PLD STOP]]-Tabella2[[#This Row],[PLD START]]</f>
        <v>4.166666666666663E-2</v>
      </c>
      <c r="T7031" s="153" t="s">
        <v>315</v>
      </c>
      <c r="U7031" s="153" t="s">
        <v>316</v>
      </c>
      <c r="V7031" s="153">
        <f>IF(ISBLANK(T7031),"",Tabella2[[#This Row],[ACT STOP]]-Tabella2[[#This Row],[ACT START]])</f>
        <v>4.166666666666663E-2</v>
      </c>
      <c r="W7031" s="104" t="s">
        <v>92</v>
      </c>
      <c r="X7031" s="104" t="s">
        <v>91</v>
      </c>
      <c r="Y7031" s="110"/>
      <c r="Z7031" s="106"/>
      <c r="AA7031" s="104"/>
      <c r="AB7031" s="107"/>
      <c r="AC7031" s="72">
        <f>IF(OR(Tabella2[[#This Row],[OUTCOME]]="DCO",Tabella2[[#This Row],[OUTCOME]]="SDC"),1,0)</f>
        <v>1</v>
      </c>
      <c r="AH7031" s="70"/>
      <c r="AI7031" s="70"/>
      <c r="AJ7031">
        <f>IF(OR(Tabella2[[#This Row],[OUTCOME]]="DNCO", Tabella2[[#This Row],[OUTCOME]]="SDNC"),1,0)</f>
        <v>0</v>
      </c>
      <c r="AL7031" s="70"/>
      <c r="BM7031" s="135" t="str">
        <f>Tabella2[[#This Row],[ACT START]]</f>
        <v>13:05</v>
      </c>
      <c r="BN7031" s="136" t="str">
        <f>Tabella2[[#This Row],[ACT STOP]]</f>
        <v>14:05</v>
      </c>
      <c r="BO7031" s="101"/>
      <c r="BR7031" s="109" t="str">
        <f t="shared" si="134"/>
        <v>SH-25-7020</v>
      </c>
      <c r="BS7031" s="109" t="s">
        <v>393</v>
      </c>
      <c r="BT7031" t="str">
        <f>Tabella2[[#This Row],[OUTCOME]]</f>
        <v>DCO</v>
      </c>
      <c r="BU7031" t="str">
        <f>_xlfn.CONCAT(Tabella2[[#This Row],[NAME SP]],Tabella2[[#This Row],[ID SP]]," - ",Tabella2[[#This Row],[SYLLABUS NO]])</f>
        <v>AMI81 - SD COMAOAG01</v>
      </c>
      <c r="BV7031" t="s">
        <v>11921</v>
      </c>
    </row>
    <row r="7032" spans="1:74" hidden="1">
      <c r="A7032" s="103" t="s">
        <v>14302</v>
      </c>
      <c r="B7032" s="102">
        <v>45994</v>
      </c>
      <c r="C7032" s="104">
        <f>_xlfn.ISOWEEKNUM(Tabella2[[#This Row],[Date]])</f>
        <v>49</v>
      </c>
      <c r="D7032" s="104" t="s">
        <v>722</v>
      </c>
      <c r="E7032" s="104" t="s">
        <v>327</v>
      </c>
      <c r="F7032" s="104">
        <v>79</v>
      </c>
      <c r="G7032" s="104" t="s">
        <v>284</v>
      </c>
      <c r="H7032" s="105">
        <v>23</v>
      </c>
      <c r="I7032" s="104" t="s">
        <v>258</v>
      </c>
      <c r="J7032" s="104"/>
      <c r="K7032" s="104" t="s">
        <v>80</v>
      </c>
      <c r="L7032" s="104" t="s">
        <v>299</v>
      </c>
      <c r="M7032" s="104" t="s">
        <v>913</v>
      </c>
      <c r="N7032" s="104"/>
      <c r="O7032" s="108" t="str">
        <f>A7031</f>
        <v>19436</v>
      </c>
      <c r="P7032" s="111" t="s">
        <v>5940</v>
      </c>
      <c r="Q7032" s="153" t="s">
        <v>315</v>
      </c>
      <c r="R7032" s="153" t="s">
        <v>316</v>
      </c>
      <c r="S7032" s="153">
        <f>Tabella2[[#This Row],[PLD STOP]]-Tabella2[[#This Row],[PLD START]]</f>
        <v>4.166666666666663E-2</v>
      </c>
      <c r="T7032" s="153" t="s">
        <v>315</v>
      </c>
      <c r="U7032" s="153" t="s">
        <v>316</v>
      </c>
      <c r="V7032" s="153">
        <f>IF(ISBLANK(T7032),"",Tabella2[[#This Row],[ACT STOP]]-Tabella2[[#This Row],[ACT START]])</f>
        <v>4.166666666666663E-2</v>
      </c>
      <c r="W7032" s="104" t="s">
        <v>92</v>
      </c>
      <c r="X7032" s="104" t="s">
        <v>91</v>
      </c>
      <c r="Y7032" s="110"/>
      <c r="Z7032" s="106"/>
      <c r="AA7032" s="104"/>
      <c r="AB7032" s="107"/>
      <c r="AC7032" s="72">
        <f>IF(OR(Tabella2[[#This Row],[OUTCOME]]="DCO",Tabella2[[#This Row],[OUTCOME]]="SDC"),1,0)</f>
        <v>1</v>
      </c>
      <c r="AH7032" s="70"/>
      <c r="AI7032" s="70"/>
      <c r="AJ7032">
        <f>IF(OR(Tabella2[[#This Row],[OUTCOME]]="DNCO", Tabella2[[#This Row],[OUTCOME]]="SDNC"),1,0)</f>
        <v>0</v>
      </c>
      <c r="AL7032" s="70"/>
      <c r="BM7032" s="135" t="str">
        <f>Tabella2[[#This Row],[ACT START]]</f>
        <v>13:05</v>
      </c>
      <c r="BN7032" s="136" t="str">
        <f>Tabella2[[#This Row],[ACT STOP]]</f>
        <v>14:05</v>
      </c>
      <c r="BO7032" s="101"/>
      <c r="BR7032" s="109" t="str">
        <f t="shared" si="134"/>
        <v>SH-25-7021</v>
      </c>
      <c r="BS7032" s="109" t="s">
        <v>358</v>
      </c>
      <c r="BT7032" t="str">
        <f>Tabella2[[#This Row],[OUTCOME]]</f>
        <v>DCO</v>
      </c>
      <c r="BU7032" t="str">
        <f>_xlfn.CONCAT(Tabella2[[#This Row],[NAME SP]],Tabella2[[#This Row],[ID SP]]," - ",Tabella2[[#This Row],[SYLLABUS NO]])</f>
        <v>AMI79 - SD COMAOAG01</v>
      </c>
      <c r="BV7032" t="s">
        <v>11919</v>
      </c>
    </row>
    <row r="7033" spans="1:74" hidden="1">
      <c r="A7033" s="103" t="s">
        <v>14303</v>
      </c>
      <c r="B7033" s="102">
        <v>45994</v>
      </c>
      <c r="C7033" s="104">
        <f>_xlfn.ISOWEEKNUM(Tabella2[[#This Row],[Date]])</f>
        <v>49</v>
      </c>
      <c r="D7033" s="104" t="s">
        <v>13295</v>
      </c>
      <c r="E7033" s="104" t="s">
        <v>284</v>
      </c>
      <c r="F7033" s="104">
        <v>109</v>
      </c>
      <c r="G7033" s="104" t="s">
        <v>257</v>
      </c>
      <c r="H7033" s="105">
        <v>13</v>
      </c>
      <c r="I7033" s="104"/>
      <c r="J7033" s="104" t="s">
        <v>258</v>
      </c>
      <c r="K7033" s="104" t="s">
        <v>81</v>
      </c>
      <c r="L7033" s="104" t="s">
        <v>259</v>
      </c>
      <c r="M7033" s="104" t="s">
        <v>276</v>
      </c>
      <c r="N7033" s="104"/>
      <c r="O7033" s="106"/>
      <c r="P7033" s="111" t="s">
        <v>510</v>
      </c>
      <c r="Q7033" s="153" t="s">
        <v>315</v>
      </c>
      <c r="R7033" s="153" t="s">
        <v>316</v>
      </c>
      <c r="S7033" s="153">
        <f>Tabella2[[#This Row],[PLD STOP]]-Tabella2[[#This Row],[PLD START]]</f>
        <v>4.166666666666663E-2</v>
      </c>
      <c r="T7033" s="153" t="s">
        <v>315</v>
      </c>
      <c r="U7033" s="153" t="s">
        <v>316</v>
      </c>
      <c r="V7033" s="153">
        <f>IF(ISBLANK(T7033),"",Tabella2[[#This Row],[ACT STOP]]-Tabella2[[#This Row],[ACT START]])</f>
        <v>4.166666666666663E-2</v>
      </c>
      <c r="W7033" s="104" t="s">
        <v>92</v>
      </c>
      <c r="X7033" s="104" t="s">
        <v>91</v>
      </c>
      <c r="Y7033" s="110"/>
      <c r="Z7033" s="106"/>
      <c r="AA7033" s="104"/>
      <c r="AB7033" s="107"/>
      <c r="AC7033" s="72">
        <f>IF(OR(Tabella2[[#This Row],[OUTCOME]]="DCO",Tabella2[[#This Row],[OUTCOME]]="SDC"),1,0)</f>
        <v>1</v>
      </c>
      <c r="AH7033" s="70"/>
      <c r="AI7033" s="70"/>
      <c r="AJ7033">
        <f>IF(OR(Tabella2[[#This Row],[OUTCOME]]="DNCO", Tabella2[[#This Row],[OUTCOME]]="SDNC"),1,0)</f>
        <v>0</v>
      </c>
      <c r="AL7033" s="70"/>
      <c r="BM7033" s="135" t="str">
        <f>Tabella2[[#This Row],[ACT START]]</f>
        <v>13:05</v>
      </c>
      <c r="BN7033" s="136" t="str">
        <f>Tabella2[[#This Row],[ACT STOP]]</f>
        <v>14:05</v>
      </c>
      <c r="BO7033" s="101"/>
      <c r="BR7033" s="109" t="str">
        <f t="shared" si="134"/>
        <v>SH-25-7022</v>
      </c>
      <c r="BS7033" s="109" t="s">
        <v>427</v>
      </c>
      <c r="BT7033" t="str">
        <f>Tabella2[[#This Row],[OUTCOME]]</f>
        <v>DCO</v>
      </c>
      <c r="BU7033" t="str">
        <f>_xlfn.CONCAT(Tabella2[[#This Row],[NAME SP]],Tabella2[[#This Row],[ID SP]]," - ",Tabella2[[#This Row],[SYLLABUS NO]])</f>
        <v>IFTS109 - PT IF01</v>
      </c>
      <c r="BV7033" t="s">
        <v>14031</v>
      </c>
    </row>
    <row r="7034" spans="1:74" hidden="1">
      <c r="A7034" s="103" t="s">
        <v>14304</v>
      </c>
      <c r="B7034" s="102">
        <v>45994</v>
      </c>
      <c r="C7034" s="104">
        <f>_xlfn.ISOWEEKNUM(Tabella2[[#This Row],[Date]])</f>
        <v>49</v>
      </c>
      <c r="D7034" s="104" t="s">
        <v>13042</v>
      </c>
      <c r="E7034" s="104" t="s">
        <v>284</v>
      </c>
      <c r="F7034" s="104">
        <v>99</v>
      </c>
      <c r="G7034" s="104" t="s">
        <v>257</v>
      </c>
      <c r="H7034" s="105">
        <v>5</v>
      </c>
      <c r="I7034" s="104"/>
      <c r="J7034" s="104" t="s">
        <v>258</v>
      </c>
      <c r="K7034" s="104" t="s">
        <v>77</v>
      </c>
      <c r="L7034" s="104" t="s">
        <v>259</v>
      </c>
      <c r="M7034" s="104" t="s">
        <v>276</v>
      </c>
      <c r="N7034" s="104"/>
      <c r="O7034" s="106"/>
      <c r="P7034" s="111" t="s">
        <v>1828</v>
      </c>
      <c r="Q7034" s="153" t="s">
        <v>315</v>
      </c>
      <c r="R7034" s="153" t="s">
        <v>316</v>
      </c>
      <c r="S7034" s="153">
        <f>Tabella2[[#This Row],[PLD STOP]]-Tabella2[[#This Row],[PLD START]]</f>
        <v>4.166666666666663E-2</v>
      </c>
      <c r="T7034" s="153" t="s">
        <v>315</v>
      </c>
      <c r="U7034" s="153" t="s">
        <v>316</v>
      </c>
      <c r="V7034" s="153">
        <f>IF(ISBLANK(T7034),"",Tabella2[[#This Row],[ACT STOP]]-Tabella2[[#This Row],[ACT START]])</f>
        <v>4.166666666666663E-2</v>
      </c>
      <c r="W7034" s="104" t="s">
        <v>92</v>
      </c>
      <c r="X7034" s="104" t="s">
        <v>91</v>
      </c>
      <c r="Y7034" s="110"/>
      <c r="Z7034" s="106"/>
      <c r="AA7034" s="104"/>
      <c r="AB7034" s="107"/>
      <c r="AC7034" s="72">
        <f>IF(OR(Tabella2[[#This Row],[OUTCOME]]="DCO",Tabella2[[#This Row],[OUTCOME]]="SDC"),1,0)</f>
        <v>1</v>
      </c>
      <c r="AH7034" s="70"/>
      <c r="AI7034" s="70"/>
      <c r="AJ7034">
        <f>IF(OR(Tabella2[[#This Row],[OUTCOME]]="DNCO", Tabella2[[#This Row],[OUTCOME]]="SDNC"),1,0)</f>
        <v>0</v>
      </c>
      <c r="AL7034" s="70"/>
      <c r="BM7034" s="135" t="str">
        <f>Tabella2[[#This Row],[ACT START]]</f>
        <v>13:05</v>
      </c>
      <c r="BN7034" s="136" t="str">
        <f>Tabella2[[#This Row],[ACT STOP]]</f>
        <v>14:05</v>
      </c>
      <c r="BO7034" s="101"/>
      <c r="BR7034" s="109" t="str">
        <f t="shared" si="134"/>
        <v>SH-25-7023</v>
      </c>
      <c r="BS7034" s="109" t="s">
        <v>416</v>
      </c>
      <c r="BT7034" t="str">
        <f>Tabella2[[#This Row],[OUTCOME]]</f>
        <v>DCO</v>
      </c>
      <c r="BU7034" t="str">
        <f>_xlfn.CONCAT(Tabella2[[#This Row],[NAME SP]],Tabella2[[#This Row],[ID SP]]," - ",Tabella2[[#This Row],[SYLLABUS NO]])</f>
        <v>IFTS99 - PT EMR01</v>
      </c>
      <c r="BV7034" t="s">
        <v>14029</v>
      </c>
    </row>
    <row r="7035" spans="1:74" hidden="1">
      <c r="A7035" s="103" t="s">
        <v>14305</v>
      </c>
      <c r="B7035" s="102">
        <v>45994</v>
      </c>
      <c r="C7035" s="104">
        <f>_xlfn.ISOWEEKNUM(Tabella2[[#This Row],[Date]])</f>
        <v>49</v>
      </c>
      <c r="D7035" s="104" t="s">
        <v>9759</v>
      </c>
      <c r="E7035" s="104" t="s">
        <v>284</v>
      </c>
      <c r="F7035" s="104">
        <v>85</v>
      </c>
      <c r="G7035" s="104" t="s">
        <v>257</v>
      </c>
      <c r="H7035" s="105">
        <v>1</v>
      </c>
      <c r="I7035" s="104"/>
      <c r="J7035" s="104" t="s">
        <v>258</v>
      </c>
      <c r="K7035" s="104" t="s">
        <v>79</v>
      </c>
      <c r="L7035" s="104" t="s">
        <v>299</v>
      </c>
      <c r="M7035" s="104" t="s">
        <v>276</v>
      </c>
      <c r="N7035" s="104"/>
      <c r="O7035" s="108" t="str">
        <f>A7036</f>
        <v>19441</v>
      </c>
      <c r="P7035" s="111" t="s">
        <v>2205</v>
      </c>
      <c r="Q7035" s="153" t="s">
        <v>343</v>
      </c>
      <c r="R7035" s="153" t="s">
        <v>344</v>
      </c>
      <c r="S7035" s="153">
        <f>Tabella2[[#This Row],[PLD STOP]]-Tabella2[[#This Row],[PLD START]]</f>
        <v>4.166666666666663E-2</v>
      </c>
      <c r="T7035" s="153" t="s">
        <v>343</v>
      </c>
      <c r="U7035" s="153" t="s">
        <v>344</v>
      </c>
      <c r="V7035" s="153">
        <f>IF(ISBLANK(T7035),"",Tabella2[[#This Row],[ACT STOP]]-Tabella2[[#This Row],[ACT START]])</f>
        <v>4.166666666666663E-2</v>
      </c>
      <c r="W7035" s="104" t="s">
        <v>92</v>
      </c>
      <c r="X7035" s="104" t="s">
        <v>91</v>
      </c>
      <c r="Y7035" s="110"/>
      <c r="Z7035" s="106"/>
      <c r="AA7035" s="104"/>
      <c r="AB7035" s="107"/>
      <c r="AC7035" s="72">
        <f>IF(OR(Tabella2[[#This Row],[OUTCOME]]="DCO",Tabella2[[#This Row],[OUTCOME]]="SDC"),1,0)</f>
        <v>1</v>
      </c>
      <c r="AH7035" s="70"/>
      <c r="AI7035" s="70"/>
      <c r="AJ7035">
        <f>IF(OR(Tabella2[[#This Row],[OUTCOME]]="DNCO", Tabella2[[#This Row],[OUTCOME]]="SDNC"),1,0)</f>
        <v>0</v>
      </c>
      <c r="AL7035" s="70"/>
      <c r="BM7035" s="135" t="str">
        <f>Tabella2[[#This Row],[ACT START]]</f>
        <v>14:35</v>
      </c>
      <c r="BN7035" s="136" t="str">
        <f>Tabella2[[#This Row],[ACT STOP]]</f>
        <v>15:35</v>
      </c>
      <c r="BO7035" s="101"/>
      <c r="BR7035" s="109" t="str">
        <f t="shared" si="134"/>
        <v>SH-25-7024</v>
      </c>
      <c r="BS7035" s="109" t="s">
        <v>332</v>
      </c>
      <c r="BT7035" t="str">
        <f>Tabella2[[#This Row],[OUTCOME]]</f>
        <v>DCO</v>
      </c>
      <c r="BU7035" t="str">
        <f>_xlfn.CONCAT(Tabella2[[#This Row],[NAME SP]],Tabella2[[#This Row],[ID SP]]," - ",Tabella2[[#This Row],[SYLLABUS NO]])</f>
        <v>IFTS85 - FMSC OBFM01</v>
      </c>
      <c r="BV7035" t="s">
        <v>11935</v>
      </c>
    </row>
    <row r="7036" spans="1:74" hidden="1">
      <c r="A7036" s="103" t="s">
        <v>14306</v>
      </c>
      <c r="B7036" s="102">
        <v>45994</v>
      </c>
      <c r="C7036" s="104">
        <f>_xlfn.ISOWEEKNUM(Tabella2[[#This Row],[Date]])</f>
        <v>49</v>
      </c>
      <c r="D7036" s="104" t="s">
        <v>195</v>
      </c>
      <c r="E7036" s="104" t="s">
        <v>398</v>
      </c>
      <c r="F7036" s="104"/>
      <c r="G7036" s="104" t="s">
        <v>257</v>
      </c>
      <c r="H7036" s="105">
        <v>33</v>
      </c>
      <c r="I7036" s="104"/>
      <c r="J7036" s="104" t="s">
        <v>258</v>
      </c>
      <c r="K7036" s="104" t="s">
        <v>78</v>
      </c>
      <c r="L7036" s="104" t="s">
        <v>299</v>
      </c>
      <c r="M7036" s="104" t="s">
        <v>276</v>
      </c>
      <c r="N7036" s="104"/>
      <c r="O7036" s="108" t="str">
        <f>A7035</f>
        <v>19440</v>
      </c>
      <c r="P7036" s="111" t="s">
        <v>300</v>
      </c>
      <c r="Q7036" s="153" t="s">
        <v>343</v>
      </c>
      <c r="R7036" s="153" t="s">
        <v>344</v>
      </c>
      <c r="S7036" s="153">
        <f>Tabella2[[#This Row],[PLD STOP]]-Tabella2[[#This Row],[PLD START]]</f>
        <v>4.166666666666663E-2</v>
      </c>
      <c r="T7036" s="153" t="s">
        <v>343</v>
      </c>
      <c r="U7036" s="153" t="s">
        <v>344</v>
      </c>
      <c r="V7036" s="153">
        <f>IF(ISBLANK(T7036),"",Tabella2[[#This Row],[ACT STOP]]-Tabella2[[#This Row],[ACT START]])</f>
        <v>4.166666666666663E-2</v>
      </c>
      <c r="W7036" s="104" t="s">
        <v>122</v>
      </c>
      <c r="X7036" s="104" t="s">
        <v>91</v>
      </c>
      <c r="Y7036" s="110"/>
      <c r="Z7036" s="106"/>
      <c r="AA7036" s="104"/>
      <c r="AB7036" s="107"/>
      <c r="AC7036" s="72">
        <f>IF(OR(Tabella2[[#This Row],[OUTCOME]]="DCO",Tabella2[[#This Row],[OUTCOME]]="SDC"),1,0)</f>
        <v>1</v>
      </c>
      <c r="AH7036" s="70"/>
      <c r="AI7036" s="70"/>
      <c r="AJ7036">
        <f>IF(OR(Tabella2[[#This Row],[OUTCOME]]="DNCO", Tabella2[[#This Row],[OUTCOME]]="SDNC"),1,0)</f>
        <v>0</v>
      </c>
      <c r="AL7036" s="70"/>
      <c r="BM7036" s="135" t="str">
        <f>Tabella2[[#This Row],[ACT START]]</f>
        <v>14:35</v>
      </c>
      <c r="BN7036" s="136" t="str">
        <f>Tabella2[[#This Row],[ACT STOP]]</f>
        <v>15:35</v>
      </c>
      <c r="BO7036" s="101"/>
      <c r="BR7036" s="109" t="str">
        <f t="shared" si="134"/>
        <v>SH-25-7025</v>
      </c>
      <c r="BS7036" s="109" t="s">
        <v>458</v>
      </c>
      <c r="BT7036" t="str">
        <f>Tabella2[[#This Row],[OUTCOME]]</f>
        <v>SDC</v>
      </c>
      <c r="BU7036" t="str">
        <f>_xlfn.CONCAT(Tabella2[[#This Row],[NAME SP]],Tabella2[[#This Row],[ID SP]]," - ",Tabella2[[#This Row],[SYLLABUS NO]])</f>
        <v>Support IFTS - SUPP</v>
      </c>
    </row>
    <row r="7037" spans="1:74" hidden="1">
      <c r="A7037" s="103" t="s">
        <v>14307</v>
      </c>
      <c r="B7037" s="102">
        <v>45994</v>
      </c>
      <c r="C7037" s="104">
        <f>_xlfn.ISOWEEKNUM(Tabella2[[#This Row],[Date]])</f>
        <v>49</v>
      </c>
      <c r="D7037" s="104" t="s">
        <v>817</v>
      </c>
      <c r="E7037" s="104" t="s">
        <v>284</v>
      </c>
      <c r="F7037" s="104">
        <v>75</v>
      </c>
      <c r="G7037" s="104" t="s">
        <v>257</v>
      </c>
      <c r="H7037" s="105">
        <v>9</v>
      </c>
      <c r="I7037" s="104"/>
      <c r="J7037" s="104" t="s">
        <v>258</v>
      </c>
      <c r="K7037" s="104" t="s">
        <v>83</v>
      </c>
      <c r="L7037" s="104" t="s">
        <v>299</v>
      </c>
      <c r="M7037" s="104" t="s">
        <v>386</v>
      </c>
      <c r="N7037" s="104"/>
      <c r="O7037" s="108" t="str">
        <f>A7038</f>
        <v>19443</v>
      </c>
      <c r="P7037" s="111" t="s">
        <v>2075</v>
      </c>
      <c r="Q7037" s="153" t="s">
        <v>343</v>
      </c>
      <c r="R7037" s="153" t="s">
        <v>344</v>
      </c>
      <c r="S7037" s="153">
        <f>Tabella2[[#This Row],[PLD STOP]]-Tabella2[[#This Row],[PLD START]]</f>
        <v>4.166666666666663E-2</v>
      </c>
      <c r="T7037" s="153" t="s">
        <v>343</v>
      </c>
      <c r="U7037" s="153" t="s">
        <v>344</v>
      </c>
      <c r="V7037" s="153">
        <f>IF(ISBLANK(T7037),"",Tabella2[[#This Row],[ACT STOP]]-Tabella2[[#This Row],[ACT START]])</f>
        <v>4.166666666666663E-2</v>
      </c>
      <c r="W7037" s="104" t="s">
        <v>92</v>
      </c>
      <c r="X7037" s="104" t="s">
        <v>91</v>
      </c>
      <c r="Y7037" s="110"/>
      <c r="Z7037" s="106"/>
      <c r="AA7037" s="104"/>
      <c r="AB7037" s="107"/>
      <c r="AC7037" s="72">
        <f>IF(OR(Tabella2[[#This Row],[OUTCOME]]="DCO",Tabella2[[#This Row],[OUTCOME]]="SDC"),1,0)</f>
        <v>1</v>
      </c>
      <c r="AH7037" s="70"/>
      <c r="AI7037" s="70"/>
      <c r="AJ7037">
        <f>IF(OR(Tabella2[[#This Row],[OUTCOME]]="DNCO", Tabella2[[#This Row],[OUTCOME]]="SDNC"),1,0)</f>
        <v>0</v>
      </c>
      <c r="AL7037" s="70"/>
      <c r="BM7037" s="135" t="str">
        <f>Tabella2[[#This Row],[ACT START]]</f>
        <v>14:35</v>
      </c>
      <c r="BN7037" s="136" t="str">
        <f>Tabella2[[#This Row],[ACT STOP]]</f>
        <v>15:35</v>
      </c>
      <c r="BO7037" s="101"/>
      <c r="BR7037" s="109" t="str">
        <f t="shared" si="134"/>
        <v>SH-25-7026</v>
      </c>
      <c r="BS7037" s="109" t="s">
        <v>318</v>
      </c>
      <c r="BT7037" t="str">
        <f>Tabella2[[#This Row],[OUTCOME]]</f>
        <v>DCO</v>
      </c>
      <c r="BU7037" t="str">
        <f>_xlfn.CONCAT(Tabella2[[#This Row],[NAME SP]],Tabella2[[#This Row],[ID SP]]," - ",Tabella2[[#This Row],[SYLLABUS NO]])</f>
        <v>IFTS75 - NET DCA01</v>
      </c>
      <c r="BV7037" t="s">
        <v>12078</v>
      </c>
    </row>
    <row r="7038" spans="1:74" hidden="1">
      <c r="A7038" s="103" t="s">
        <v>14308</v>
      </c>
      <c r="B7038" s="102">
        <v>45994</v>
      </c>
      <c r="C7038" s="104">
        <f>_xlfn.ISOWEEKNUM(Tabella2[[#This Row],[Date]])</f>
        <v>49</v>
      </c>
      <c r="D7038" s="104" t="s">
        <v>817</v>
      </c>
      <c r="E7038" s="104" t="s">
        <v>284</v>
      </c>
      <c r="F7038" s="104">
        <v>73</v>
      </c>
      <c r="G7038" s="104" t="s">
        <v>284</v>
      </c>
      <c r="H7038" s="105">
        <v>9</v>
      </c>
      <c r="I7038" s="104"/>
      <c r="J7038" s="104" t="s">
        <v>258</v>
      </c>
      <c r="K7038" s="104" t="s">
        <v>80</v>
      </c>
      <c r="L7038" s="104" t="s">
        <v>299</v>
      </c>
      <c r="M7038" s="104" t="s">
        <v>386</v>
      </c>
      <c r="N7038" s="104"/>
      <c r="O7038" s="108" t="str">
        <f>A7037</f>
        <v>19442</v>
      </c>
      <c r="P7038" s="111" t="s">
        <v>2075</v>
      </c>
      <c r="Q7038" s="153" t="s">
        <v>343</v>
      </c>
      <c r="R7038" s="153" t="s">
        <v>344</v>
      </c>
      <c r="S7038" s="153">
        <f>Tabella2[[#This Row],[PLD STOP]]-Tabella2[[#This Row],[PLD START]]</f>
        <v>4.166666666666663E-2</v>
      </c>
      <c r="T7038" s="153" t="s">
        <v>343</v>
      </c>
      <c r="U7038" s="153" t="s">
        <v>344</v>
      </c>
      <c r="V7038" s="153">
        <f>IF(ISBLANK(T7038),"",Tabella2[[#This Row],[ACT STOP]]-Tabella2[[#This Row],[ACT START]])</f>
        <v>4.166666666666663E-2</v>
      </c>
      <c r="W7038" s="104" t="s">
        <v>92</v>
      </c>
      <c r="X7038" s="104" t="s">
        <v>91</v>
      </c>
      <c r="Y7038" s="110"/>
      <c r="Z7038" s="106"/>
      <c r="AA7038" s="104"/>
      <c r="AB7038" s="107"/>
      <c r="AC7038" s="72">
        <f>IF(OR(Tabella2[[#This Row],[OUTCOME]]="DCO",Tabella2[[#This Row],[OUTCOME]]="SDC"),1,0)</f>
        <v>1</v>
      </c>
      <c r="AH7038" s="70"/>
      <c r="AI7038" s="70"/>
      <c r="AJ7038">
        <f>IF(OR(Tabella2[[#This Row],[OUTCOME]]="DNCO", Tabella2[[#This Row],[OUTCOME]]="SDNC"),1,0)</f>
        <v>0</v>
      </c>
      <c r="AL7038" s="70"/>
      <c r="BM7038" s="135" t="str">
        <f>Tabella2[[#This Row],[ACT START]]</f>
        <v>14:35</v>
      </c>
      <c r="BN7038" s="136" t="str">
        <f>Tabella2[[#This Row],[ACT STOP]]</f>
        <v>15:35</v>
      </c>
      <c r="BO7038" s="101"/>
      <c r="BR7038" s="109" t="str">
        <f t="shared" si="134"/>
        <v>SH-25-7027</v>
      </c>
      <c r="BS7038" s="109" t="s">
        <v>339</v>
      </c>
      <c r="BT7038" t="str">
        <f>Tabella2[[#This Row],[OUTCOME]]</f>
        <v>DCO</v>
      </c>
      <c r="BU7038" t="str">
        <f>_xlfn.CONCAT(Tabella2[[#This Row],[NAME SP]],Tabella2[[#This Row],[ID SP]]," - ",Tabella2[[#This Row],[SYLLABUS NO]])</f>
        <v>IFTS73 - NET DCA01</v>
      </c>
      <c r="BV7038" t="s">
        <v>12008</v>
      </c>
    </row>
    <row r="7039" spans="1:74" hidden="1">
      <c r="A7039" s="103" t="s">
        <v>14309</v>
      </c>
      <c r="B7039" s="102">
        <v>45994</v>
      </c>
      <c r="C7039" s="104">
        <f>_xlfn.ISOWEEKNUM(Tabella2[[#This Row],[Date]])</f>
        <v>49</v>
      </c>
      <c r="D7039" s="104" t="s">
        <v>13044</v>
      </c>
      <c r="E7039" s="104" t="s">
        <v>284</v>
      </c>
      <c r="F7039" s="104">
        <v>103</v>
      </c>
      <c r="G7039" s="104" t="s">
        <v>257</v>
      </c>
      <c r="H7039" s="105">
        <v>14</v>
      </c>
      <c r="I7039" s="104" t="s">
        <v>258</v>
      </c>
      <c r="J7039" s="104"/>
      <c r="K7039" s="104" t="s">
        <v>81</v>
      </c>
      <c r="L7039" s="104" t="s">
        <v>259</v>
      </c>
      <c r="M7039" s="104" t="s">
        <v>276</v>
      </c>
      <c r="N7039" s="104"/>
      <c r="O7039" s="106"/>
      <c r="P7039" s="111" t="s">
        <v>3000</v>
      </c>
      <c r="Q7039" s="153" t="s">
        <v>343</v>
      </c>
      <c r="R7039" s="153" t="s">
        <v>344</v>
      </c>
      <c r="S7039" s="153">
        <f>Tabella2[[#This Row],[PLD STOP]]-Tabella2[[#This Row],[PLD START]]</f>
        <v>4.166666666666663E-2</v>
      </c>
      <c r="T7039" s="153" t="s">
        <v>343</v>
      </c>
      <c r="U7039" s="153" t="s">
        <v>344</v>
      </c>
      <c r="V7039" s="153">
        <f>IF(ISBLANK(T7039),"",Tabella2[[#This Row],[ACT STOP]]-Tabella2[[#This Row],[ACT START]])</f>
        <v>4.166666666666663E-2</v>
      </c>
      <c r="W7039" s="104" t="s">
        <v>92</v>
      </c>
      <c r="X7039" s="104" t="s">
        <v>91</v>
      </c>
      <c r="Y7039" s="110"/>
      <c r="Z7039" s="106"/>
      <c r="AA7039" s="104"/>
      <c r="AB7039" s="107"/>
      <c r="AC7039" s="72">
        <f>IF(OR(Tabella2[[#This Row],[OUTCOME]]="DCO",Tabella2[[#This Row],[OUTCOME]]="SDC"),1,0)</f>
        <v>1</v>
      </c>
      <c r="AH7039" s="70"/>
      <c r="AI7039" s="70"/>
      <c r="AJ7039">
        <f>IF(OR(Tabella2[[#This Row],[OUTCOME]]="DNCO", Tabella2[[#This Row],[OUTCOME]]="SDNC"),1,0)</f>
        <v>0</v>
      </c>
      <c r="AL7039" s="70"/>
      <c r="BM7039" s="135" t="str">
        <f>Tabella2[[#This Row],[ACT START]]</f>
        <v>14:35</v>
      </c>
      <c r="BN7039" s="136" t="str">
        <f>Tabella2[[#This Row],[ACT STOP]]</f>
        <v>15:35</v>
      </c>
      <c r="BO7039" s="101"/>
      <c r="BR7039" s="109" t="str">
        <f t="shared" si="134"/>
        <v>SH-25-7028</v>
      </c>
      <c r="BS7039" s="109" t="s">
        <v>372</v>
      </c>
      <c r="BT7039" t="str">
        <f>Tabella2[[#This Row],[OUTCOME]]</f>
        <v>DCO</v>
      </c>
      <c r="BU7039" t="str">
        <f>_xlfn.CONCAT(Tabella2[[#This Row],[NAME SP]],Tabella2[[#This Row],[ID SP]]," - ",Tabella2[[#This Row],[SYLLABUS NO]])</f>
        <v>IFTS103 - PT IF02</v>
      </c>
      <c r="BV7039" t="s">
        <v>13047</v>
      </c>
    </row>
    <row r="7040" spans="1:74" hidden="1">
      <c r="A7040" s="103" t="s">
        <v>14310</v>
      </c>
      <c r="B7040" s="102">
        <v>45994</v>
      </c>
      <c r="C7040" s="104">
        <f>_xlfn.ISOWEEKNUM(Tabella2[[#This Row],[Date]])</f>
        <v>49</v>
      </c>
      <c r="D7040" s="104" t="s">
        <v>13042</v>
      </c>
      <c r="E7040" s="104" t="s">
        <v>284</v>
      </c>
      <c r="F7040" s="104">
        <v>98</v>
      </c>
      <c r="G7040" s="104" t="s">
        <v>284</v>
      </c>
      <c r="H7040" s="105">
        <v>22</v>
      </c>
      <c r="I7040" s="104"/>
      <c r="J7040" s="104" t="s">
        <v>258</v>
      </c>
      <c r="K7040" s="104" t="s">
        <v>77</v>
      </c>
      <c r="L7040" s="104" t="s">
        <v>259</v>
      </c>
      <c r="M7040" s="104" t="s">
        <v>276</v>
      </c>
      <c r="N7040" s="104"/>
      <c r="O7040" s="106"/>
      <c r="P7040" s="111" t="s">
        <v>1828</v>
      </c>
      <c r="Q7040" s="153" t="s">
        <v>343</v>
      </c>
      <c r="R7040" s="153" t="s">
        <v>344</v>
      </c>
      <c r="S7040" s="153">
        <f>Tabella2[[#This Row],[PLD STOP]]-Tabella2[[#This Row],[PLD START]]</f>
        <v>4.166666666666663E-2</v>
      </c>
      <c r="T7040" s="153" t="s">
        <v>343</v>
      </c>
      <c r="U7040" s="153" t="s">
        <v>344</v>
      </c>
      <c r="V7040" s="153">
        <f>IF(ISBLANK(T7040),"",Tabella2[[#This Row],[ACT STOP]]-Tabella2[[#This Row],[ACT START]])</f>
        <v>4.166666666666663E-2</v>
      </c>
      <c r="W7040" s="104" t="s">
        <v>92</v>
      </c>
      <c r="X7040" s="104" t="s">
        <v>91</v>
      </c>
      <c r="Y7040" s="110" t="s">
        <v>14315</v>
      </c>
      <c r="Z7040" s="106"/>
      <c r="AA7040" s="104"/>
      <c r="AB7040" s="107"/>
      <c r="AC7040" s="72">
        <f>IF(OR(Tabella2[[#This Row],[OUTCOME]]="DCO",Tabella2[[#This Row],[OUTCOME]]="SDC"),1,0)</f>
        <v>1</v>
      </c>
      <c r="AH7040" s="70"/>
      <c r="AI7040" s="70"/>
      <c r="AJ7040">
        <f>IF(OR(Tabella2[[#This Row],[OUTCOME]]="DNCO", Tabella2[[#This Row],[OUTCOME]]="SDNC"),1,0)</f>
        <v>0</v>
      </c>
      <c r="AL7040" s="70"/>
      <c r="BM7040" s="135" t="str">
        <f>Tabella2[[#This Row],[ACT START]]</f>
        <v>14:35</v>
      </c>
      <c r="BN7040" s="136" t="str">
        <f>Tabella2[[#This Row],[ACT STOP]]</f>
        <v>15:35</v>
      </c>
      <c r="BO7040" s="101"/>
      <c r="BR7040" s="109" t="str">
        <f t="shared" si="134"/>
        <v>SH-25-7029</v>
      </c>
      <c r="BS7040" s="109" t="s">
        <v>295</v>
      </c>
      <c r="BT7040" t="str">
        <f>Tabella2[[#This Row],[OUTCOME]]</f>
        <v>DCO</v>
      </c>
      <c r="BU7040" t="str">
        <f>_xlfn.CONCAT(Tabella2[[#This Row],[NAME SP]],Tabella2[[#This Row],[ID SP]]," - ",Tabella2[[#This Row],[SYLLABUS NO]])</f>
        <v>IFTS98 - PT EMR01</v>
      </c>
      <c r="BV7040" t="s">
        <v>14030</v>
      </c>
    </row>
    <row r="7041" spans="1:74" hidden="1">
      <c r="A7041" s="103" t="s">
        <v>14316</v>
      </c>
      <c r="B7041" s="102">
        <v>45995</v>
      </c>
      <c r="C7041" s="104">
        <f>_xlfn.ISOWEEKNUM(Tabella2[[#This Row],[Date]])</f>
        <v>49</v>
      </c>
      <c r="D7041" s="104" t="s">
        <v>6766</v>
      </c>
      <c r="E7041" s="104" t="s">
        <v>284</v>
      </c>
      <c r="F7041" s="104">
        <v>77</v>
      </c>
      <c r="G7041" s="104" t="s">
        <v>257</v>
      </c>
      <c r="H7041" s="105">
        <v>5</v>
      </c>
      <c r="I7041" s="104"/>
      <c r="J7041" s="104" t="s">
        <v>258</v>
      </c>
      <c r="K7041" s="104" t="s">
        <v>79</v>
      </c>
      <c r="L7041" s="104" t="s">
        <v>299</v>
      </c>
      <c r="M7041" s="104" t="s">
        <v>386</v>
      </c>
      <c r="N7041" s="104"/>
      <c r="O7041" s="106" t="str">
        <f>A7042</f>
        <v>19447</v>
      </c>
      <c r="P7041" s="111" t="s">
        <v>2292</v>
      </c>
      <c r="Q7041" s="153" t="s">
        <v>307</v>
      </c>
      <c r="R7041" s="153" t="s">
        <v>308</v>
      </c>
      <c r="S7041" s="153">
        <f>Tabella2[[#This Row],[PLD STOP]]-Tabella2[[#This Row],[PLD START]]</f>
        <v>4.1666666666666685E-2</v>
      </c>
      <c r="T7041" s="153">
        <v>0.2951388888888889</v>
      </c>
      <c r="U7041" s="153">
        <v>0.33680555555555558</v>
      </c>
      <c r="V7041" s="153">
        <f>IF(ISBLANK(T7041),"",Tabella2[[#This Row],[ACT STOP]]-Tabella2[[#This Row],[ACT START]])</f>
        <v>4.1666666666666685E-2</v>
      </c>
      <c r="W7041" s="104" t="s">
        <v>92</v>
      </c>
      <c r="X7041" s="104" t="s">
        <v>91</v>
      </c>
      <c r="Y7041" s="110"/>
      <c r="Z7041" s="106"/>
      <c r="AA7041" s="104"/>
      <c r="AB7041" s="107"/>
      <c r="AC7041" s="72">
        <f>IF(OR(Tabella2[[#This Row],[OUTCOME]]="DCO",Tabella2[[#This Row],[OUTCOME]]="SDC"),1,0)</f>
        <v>1</v>
      </c>
      <c r="AH7041" s="70"/>
      <c r="AI7041" s="70"/>
      <c r="AJ7041">
        <f>IF(OR(Tabella2[[#This Row],[OUTCOME]]="DNCO", Tabella2[[#This Row],[OUTCOME]]="SDNC"),1,0)</f>
        <v>0</v>
      </c>
      <c r="AL7041" s="70"/>
      <c r="BM7041" s="135">
        <f>Tabella2[[#This Row],[ACT START]]</f>
        <v>0.2951388888888889</v>
      </c>
      <c r="BN7041" s="136">
        <f>Tabella2[[#This Row],[ACT STOP]]</f>
        <v>0.33680555555555558</v>
      </c>
      <c r="BO7041" s="101"/>
      <c r="BR7041" s="109" t="str">
        <f t="shared" ref="BR7041:BR7069" si="135">_xlfn.CONCAT(LEFT(BR7040,6),TEXT(RIGHT(BR7040,4)+1,"0000"))</f>
        <v>SH-25-7030</v>
      </c>
      <c r="BS7041" s="109" t="s">
        <v>416</v>
      </c>
      <c r="BT7041" t="str">
        <f>Tabella2[[#This Row],[OUTCOME]]</f>
        <v>DCO</v>
      </c>
      <c r="BU7041" t="str">
        <f>_xlfn.CONCAT(Tabella2[[#This Row],[NAME SP]],Tabella2[[#This Row],[ID SP]]," - ",Tabella2[[#This Row],[SYLLABUS NO]])</f>
        <v>IFTS77 - NET ADCA01</v>
      </c>
      <c r="BV7041" t="s">
        <v>11873</v>
      </c>
    </row>
    <row r="7042" spans="1:74" hidden="1">
      <c r="A7042" s="103" t="s">
        <v>14317</v>
      </c>
      <c r="B7042" s="102">
        <v>45995</v>
      </c>
      <c r="C7042" s="104">
        <f>_xlfn.ISOWEEKNUM(Tabella2[[#This Row],[Date]])</f>
        <v>49</v>
      </c>
      <c r="D7042" s="104" t="s">
        <v>6766</v>
      </c>
      <c r="E7042" s="104" t="s">
        <v>284</v>
      </c>
      <c r="F7042" s="104">
        <v>79</v>
      </c>
      <c r="G7042" s="104" t="s">
        <v>257</v>
      </c>
      <c r="H7042" s="105">
        <v>10</v>
      </c>
      <c r="I7042" s="104"/>
      <c r="J7042" s="104" t="s">
        <v>258</v>
      </c>
      <c r="K7042" s="104" t="s">
        <v>78</v>
      </c>
      <c r="L7042" s="104" t="s">
        <v>299</v>
      </c>
      <c r="M7042" s="104" t="s">
        <v>386</v>
      </c>
      <c r="N7042" s="104"/>
      <c r="O7042" s="106" t="str">
        <f>A7041</f>
        <v>19446</v>
      </c>
      <c r="P7042" s="111" t="s">
        <v>2292</v>
      </c>
      <c r="Q7042" s="153" t="s">
        <v>307</v>
      </c>
      <c r="R7042" s="153" t="s">
        <v>308</v>
      </c>
      <c r="S7042" s="153">
        <f>Tabella2[[#This Row],[PLD STOP]]-Tabella2[[#This Row],[PLD START]]</f>
        <v>4.1666666666666685E-2</v>
      </c>
      <c r="T7042" s="153">
        <v>0.2951388888888889</v>
      </c>
      <c r="U7042" s="153">
        <v>0.33680555555555558</v>
      </c>
      <c r="V7042" s="153">
        <f>IF(ISBLANK(T7042),"",Tabella2[[#This Row],[ACT STOP]]-Tabella2[[#This Row],[ACT START]])</f>
        <v>4.1666666666666685E-2</v>
      </c>
      <c r="W7042" s="104" t="s">
        <v>92</v>
      </c>
      <c r="X7042" s="104" t="s">
        <v>91</v>
      </c>
      <c r="Y7042" s="110"/>
      <c r="Z7042" s="106"/>
      <c r="AA7042" s="104"/>
      <c r="AB7042" s="107"/>
      <c r="AC7042" s="72">
        <f>IF(OR(Tabella2[[#This Row],[OUTCOME]]="DCO",Tabella2[[#This Row],[OUTCOME]]="SDC"),1,0)</f>
        <v>1</v>
      </c>
      <c r="AH7042" s="70"/>
      <c r="AI7042" s="70"/>
      <c r="AJ7042">
        <f>IF(OR(Tabella2[[#This Row],[OUTCOME]]="DNCO", Tabella2[[#This Row],[OUTCOME]]="SDNC"),1,0)</f>
        <v>0</v>
      </c>
      <c r="AL7042" s="70"/>
      <c r="BM7042" s="135">
        <f>Tabella2[[#This Row],[ACT START]]</f>
        <v>0.2951388888888889</v>
      </c>
      <c r="BN7042" s="136">
        <f>Tabella2[[#This Row],[ACT STOP]]</f>
        <v>0.33680555555555558</v>
      </c>
      <c r="BO7042" s="101"/>
      <c r="BR7042" s="109" t="str">
        <f t="shared" si="135"/>
        <v>SH-25-7031</v>
      </c>
      <c r="BS7042" s="109" t="s">
        <v>552</v>
      </c>
      <c r="BT7042" t="str">
        <f>Tabella2[[#This Row],[OUTCOME]]</f>
        <v>DCO</v>
      </c>
      <c r="BU7042" t="str">
        <f>_xlfn.CONCAT(Tabella2[[#This Row],[NAME SP]],Tabella2[[#This Row],[ID SP]]," - ",Tabella2[[#This Row],[SYLLABUS NO]])</f>
        <v>IFTS79 - NET ADCA01</v>
      </c>
      <c r="BV7042" t="s">
        <v>11863</v>
      </c>
    </row>
    <row r="7043" spans="1:74" hidden="1">
      <c r="A7043" s="103" t="s">
        <v>14318</v>
      </c>
      <c r="B7043" s="102">
        <v>45995</v>
      </c>
      <c r="C7043" s="104">
        <f>_xlfn.ISOWEEKNUM(Tabella2[[#This Row],[Date]])</f>
        <v>49</v>
      </c>
      <c r="D7043" s="104" t="s">
        <v>6396</v>
      </c>
      <c r="E7043" s="104" t="s">
        <v>256</v>
      </c>
      <c r="F7043" s="104">
        <v>75</v>
      </c>
      <c r="G7043" s="104" t="s">
        <v>284</v>
      </c>
      <c r="H7043" s="105">
        <v>23</v>
      </c>
      <c r="I7043" s="104"/>
      <c r="J7043" s="104" t="s">
        <v>258</v>
      </c>
      <c r="K7043" s="104" t="s">
        <v>83</v>
      </c>
      <c r="L7043" s="104" t="s">
        <v>299</v>
      </c>
      <c r="M7043" s="104" t="s">
        <v>276</v>
      </c>
      <c r="N7043" s="104"/>
      <c r="O7043" s="106" t="str">
        <f>A7044</f>
        <v>19449</v>
      </c>
      <c r="P7043" s="111" t="s">
        <v>306</v>
      </c>
      <c r="Q7043" s="153" t="s">
        <v>307</v>
      </c>
      <c r="R7043" s="153" t="s">
        <v>308</v>
      </c>
      <c r="S7043" s="153">
        <f>Tabella2[[#This Row],[PLD STOP]]-Tabella2[[#This Row],[PLD START]]</f>
        <v>4.1666666666666685E-2</v>
      </c>
      <c r="T7043" s="153" t="s">
        <v>307</v>
      </c>
      <c r="U7043" s="153" t="s">
        <v>308</v>
      </c>
      <c r="V7043" s="153">
        <f>IF(ISBLANK(T7043),"",Tabella2[[#This Row],[ACT STOP]]-Tabella2[[#This Row],[ACT START]])</f>
        <v>4.1666666666666685E-2</v>
      </c>
      <c r="W7043" s="104" t="s">
        <v>92</v>
      </c>
      <c r="X7043" s="104" t="s">
        <v>91</v>
      </c>
      <c r="Y7043" s="110"/>
      <c r="Z7043" s="106"/>
      <c r="AA7043" s="104"/>
      <c r="AB7043" s="107"/>
      <c r="AC7043" s="72">
        <f>IF(OR(Tabella2[[#This Row],[OUTCOME]]="DCO",Tabella2[[#This Row],[OUTCOME]]="SDC"),1,0)</f>
        <v>1</v>
      </c>
      <c r="AH7043" s="70"/>
      <c r="AI7043" s="70"/>
      <c r="AJ7043">
        <f>IF(OR(Tabella2[[#This Row],[OUTCOME]]="DNCO", Tabella2[[#This Row],[OUTCOME]]="SDNC"),1,0)</f>
        <v>0</v>
      </c>
      <c r="AL7043" s="70"/>
      <c r="BM7043" s="135" t="str">
        <f>Tabella2[[#This Row],[ACT START]]</f>
        <v>07:05</v>
      </c>
      <c r="BN7043" s="136" t="str">
        <f>Tabella2[[#This Row],[ACT STOP]]</f>
        <v>08:05</v>
      </c>
      <c r="BO7043" s="101"/>
      <c r="BR7043" s="109" t="str">
        <f t="shared" si="135"/>
        <v>SH-25-7032</v>
      </c>
      <c r="BS7043" s="109" t="s">
        <v>358</v>
      </c>
      <c r="BT7043" t="str">
        <f>Tabella2[[#This Row],[OUTCOME]]</f>
        <v>DCO</v>
      </c>
      <c r="BU7043" t="str">
        <f>_xlfn.CONCAT(Tabella2[[#This Row],[NAME SP]],Tabella2[[#This Row],[ID SP]]," - ",Tabella2[[#This Row],[SYLLABUS NO]])</f>
        <v>QATAR75 - FMSC DBFM02</v>
      </c>
      <c r="BV7043" t="s">
        <v>11971</v>
      </c>
    </row>
    <row r="7044" spans="1:74" hidden="1">
      <c r="A7044" s="103" t="s">
        <v>14319</v>
      </c>
      <c r="B7044" s="102">
        <v>45995</v>
      </c>
      <c r="C7044" s="104">
        <f>_xlfn.ISOWEEKNUM(Tabella2[[#This Row],[Date]])</f>
        <v>49</v>
      </c>
      <c r="D7044" s="104" t="s">
        <v>195</v>
      </c>
      <c r="E7044" s="104" t="s">
        <v>398</v>
      </c>
      <c r="F7044" s="104"/>
      <c r="G7044" s="104" t="s">
        <v>257</v>
      </c>
      <c r="H7044" s="105">
        <v>17</v>
      </c>
      <c r="I7044" s="104"/>
      <c r="J7044" s="104" t="s">
        <v>258</v>
      </c>
      <c r="K7044" s="104" t="s">
        <v>80</v>
      </c>
      <c r="L7044" s="104" t="s">
        <v>299</v>
      </c>
      <c r="M7044" s="104" t="s">
        <v>276</v>
      </c>
      <c r="N7044" s="104"/>
      <c r="O7044" s="106" t="str">
        <f>A7043</f>
        <v>19448</v>
      </c>
      <c r="P7044" s="111" t="s">
        <v>300</v>
      </c>
      <c r="Q7044" s="153" t="s">
        <v>307</v>
      </c>
      <c r="R7044" s="153" t="s">
        <v>308</v>
      </c>
      <c r="S7044" s="153">
        <f>Tabella2[[#This Row],[PLD STOP]]-Tabella2[[#This Row],[PLD START]]</f>
        <v>4.1666666666666685E-2</v>
      </c>
      <c r="T7044" s="153" t="s">
        <v>307</v>
      </c>
      <c r="U7044" s="153" t="s">
        <v>308</v>
      </c>
      <c r="V7044" s="153">
        <f>IF(ISBLANK(T7044),"",Tabella2[[#This Row],[ACT STOP]]-Tabella2[[#This Row],[ACT START]])</f>
        <v>4.1666666666666685E-2</v>
      </c>
      <c r="W7044" s="104" t="s">
        <v>122</v>
      </c>
      <c r="X7044" s="104" t="s">
        <v>91</v>
      </c>
      <c r="Y7044" s="110"/>
      <c r="Z7044" s="106"/>
      <c r="AA7044" s="104"/>
      <c r="AB7044" s="107"/>
      <c r="AC7044" s="72">
        <f>IF(OR(Tabella2[[#This Row],[OUTCOME]]="DCO",Tabella2[[#This Row],[OUTCOME]]="SDC"),1,0)</f>
        <v>1</v>
      </c>
      <c r="AH7044" s="70"/>
      <c r="AI7044" s="70"/>
      <c r="AJ7044">
        <f>IF(OR(Tabella2[[#This Row],[OUTCOME]]="DNCO", Tabella2[[#This Row],[OUTCOME]]="SDNC"),1,0)</f>
        <v>0</v>
      </c>
      <c r="AL7044" s="70"/>
      <c r="BM7044" s="135" t="str">
        <f>Tabella2[[#This Row],[ACT START]]</f>
        <v>07:05</v>
      </c>
      <c r="BN7044" s="136" t="str">
        <f>Tabella2[[#This Row],[ACT STOP]]</f>
        <v>08:05</v>
      </c>
      <c r="BO7044" s="101"/>
      <c r="BR7044" s="109" t="str">
        <f t="shared" si="135"/>
        <v>SH-25-7033</v>
      </c>
      <c r="BS7044" s="109" t="s">
        <v>393</v>
      </c>
      <c r="BT7044" t="str">
        <f>Tabella2[[#This Row],[OUTCOME]]</f>
        <v>SDC</v>
      </c>
      <c r="BU7044" t="str">
        <f>_xlfn.CONCAT(Tabella2[[#This Row],[NAME SP]],Tabella2[[#This Row],[ID SP]]," - ",Tabella2[[#This Row],[SYLLABUS NO]])</f>
        <v>Support IFTS - SUPP</v>
      </c>
    </row>
    <row r="7045" spans="1:74" hidden="1">
      <c r="A7045" s="103" t="s">
        <v>14320</v>
      </c>
      <c r="B7045" s="102">
        <v>45995</v>
      </c>
      <c r="C7045" s="104">
        <f>_xlfn.ISOWEEKNUM(Tabella2[[#This Row],[Date]])</f>
        <v>49</v>
      </c>
      <c r="D7045" s="104" t="s">
        <v>13042</v>
      </c>
      <c r="E7045" s="104" t="s">
        <v>284</v>
      </c>
      <c r="F7045" s="104">
        <v>99</v>
      </c>
      <c r="G7045" s="104" t="s">
        <v>284</v>
      </c>
      <c r="H7045" s="105">
        <v>22</v>
      </c>
      <c r="I7045" s="104"/>
      <c r="J7045" s="104" t="s">
        <v>258</v>
      </c>
      <c r="K7045" s="104" t="s">
        <v>81</v>
      </c>
      <c r="L7045" s="104" t="s">
        <v>259</v>
      </c>
      <c r="M7045" s="104" t="s">
        <v>276</v>
      </c>
      <c r="N7045" s="104"/>
      <c r="O7045" s="106"/>
      <c r="P7045" s="111" t="s">
        <v>479</v>
      </c>
      <c r="Q7045" s="153" t="s">
        <v>307</v>
      </c>
      <c r="R7045" s="153" t="s">
        <v>308</v>
      </c>
      <c r="S7045" s="153">
        <f>Tabella2[[#This Row],[PLD STOP]]-Tabella2[[#This Row],[PLD START]]</f>
        <v>4.1666666666666685E-2</v>
      </c>
      <c r="T7045" s="153" t="s">
        <v>307</v>
      </c>
      <c r="U7045" s="153" t="s">
        <v>308</v>
      </c>
      <c r="V7045" s="153">
        <f>IF(ISBLANK(T7045),"",Tabella2[[#This Row],[ACT STOP]]-Tabella2[[#This Row],[ACT START]])</f>
        <v>4.1666666666666685E-2</v>
      </c>
      <c r="W7045" s="104" t="s">
        <v>92</v>
      </c>
      <c r="X7045" s="104" t="s">
        <v>91</v>
      </c>
      <c r="Y7045" s="110"/>
      <c r="Z7045" s="106"/>
      <c r="AA7045" s="104"/>
      <c r="AB7045" s="107"/>
      <c r="AC7045" s="72">
        <f>IF(OR(Tabella2[[#This Row],[OUTCOME]]="DCO",Tabella2[[#This Row],[OUTCOME]]="SDC"),1,0)</f>
        <v>1</v>
      </c>
      <c r="AH7045" s="70"/>
      <c r="AI7045" s="70"/>
      <c r="AJ7045">
        <f>IF(OR(Tabella2[[#This Row],[OUTCOME]]="DNCO", Tabella2[[#This Row],[OUTCOME]]="SDNC"),1,0)</f>
        <v>0</v>
      </c>
      <c r="AL7045" s="70"/>
      <c r="BM7045" s="135" t="str">
        <f>Tabella2[[#This Row],[ACT START]]</f>
        <v>07:05</v>
      </c>
      <c r="BN7045" s="136" t="str">
        <f>Tabella2[[#This Row],[ACT STOP]]</f>
        <v>08:05</v>
      </c>
      <c r="BO7045" s="101"/>
      <c r="BR7045" s="109" t="str">
        <f t="shared" si="135"/>
        <v>SH-25-7034</v>
      </c>
      <c r="BS7045" s="109" t="s">
        <v>295</v>
      </c>
      <c r="BT7045" t="str">
        <f>Tabella2[[#This Row],[OUTCOME]]</f>
        <v>DCO</v>
      </c>
      <c r="BU7045" t="str">
        <f>_xlfn.CONCAT(Tabella2[[#This Row],[NAME SP]],Tabella2[[#This Row],[ID SP]]," - ",Tabella2[[#This Row],[SYLLABUS NO]])</f>
        <v>IFTS99 - PT EMR02</v>
      </c>
      <c r="BV7045" t="s">
        <v>14029</v>
      </c>
    </row>
    <row r="7046" spans="1:74" hidden="1">
      <c r="A7046" s="103" t="s">
        <v>14321</v>
      </c>
      <c r="B7046" s="102">
        <v>45995</v>
      </c>
      <c r="C7046" s="104">
        <f>_xlfn.ISOWEEKNUM(Tabella2[[#This Row],[Date]])</f>
        <v>49</v>
      </c>
      <c r="D7046" s="104" t="s">
        <v>13042</v>
      </c>
      <c r="E7046" s="104" t="s">
        <v>284</v>
      </c>
      <c r="F7046" s="104">
        <v>98</v>
      </c>
      <c r="G7046" s="104" t="s">
        <v>257</v>
      </c>
      <c r="H7046" s="105">
        <v>14</v>
      </c>
      <c r="I7046" s="104"/>
      <c r="J7046" s="104" t="s">
        <v>258</v>
      </c>
      <c r="K7046" s="104" t="s">
        <v>75</v>
      </c>
      <c r="L7046" s="104" t="s">
        <v>259</v>
      </c>
      <c r="M7046" s="104" t="s">
        <v>276</v>
      </c>
      <c r="N7046" s="104"/>
      <c r="O7046" s="106"/>
      <c r="P7046" s="111" t="s">
        <v>479</v>
      </c>
      <c r="Q7046" s="153" t="s">
        <v>307</v>
      </c>
      <c r="R7046" s="153" t="s">
        <v>308</v>
      </c>
      <c r="S7046" s="153">
        <f>Tabella2[[#This Row],[PLD STOP]]-Tabella2[[#This Row],[PLD START]]</f>
        <v>4.1666666666666685E-2</v>
      </c>
      <c r="T7046" s="153" t="s">
        <v>307</v>
      </c>
      <c r="U7046" s="153" t="s">
        <v>308</v>
      </c>
      <c r="V7046" s="153">
        <f>IF(ISBLANK(T7046),"",Tabella2[[#This Row],[ACT STOP]]-Tabella2[[#This Row],[ACT START]])</f>
        <v>4.1666666666666685E-2</v>
      </c>
      <c r="W7046" s="104" t="s">
        <v>92</v>
      </c>
      <c r="X7046" s="104" t="s">
        <v>91</v>
      </c>
      <c r="Y7046" s="110"/>
      <c r="Z7046" s="106"/>
      <c r="AA7046" s="104"/>
      <c r="AB7046" s="107"/>
      <c r="AC7046" s="72">
        <f>IF(OR(Tabella2[[#This Row],[OUTCOME]]="DCO",Tabella2[[#This Row],[OUTCOME]]="SDC"),1,0)</f>
        <v>1</v>
      </c>
      <c r="AH7046" s="70"/>
      <c r="AI7046" s="70"/>
      <c r="AJ7046">
        <f>IF(OR(Tabella2[[#This Row],[OUTCOME]]="DNCO", Tabella2[[#This Row],[OUTCOME]]="SDNC"),1,0)</f>
        <v>0</v>
      </c>
      <c r="AL7046" s="70"/>
      <c r="BM7046" s="135" t="str">
        <f>Tabella2[[#This Row],[ACT START]]</f>
        <v>07:05</v>
      </c>
      <c r="BN7046" s="136" t="str">
        <f>Tabella2[[#This Row],[ACT STOP]]</f>
        <v>08:05</v>
      </c>
      <c r="BO7046" s="101"/>
      <c r="BR7046" s="109" t="str">
        <f t="shared" si="135"/>
        <v>SH-25-7035</v>
      </c>
      <c r="BS7046" s="109" t="s">
        <v>372</v>
      </c>
      <c r="BT7046" t="str">
        <f>Tabella2[[#This Row],[OUTCOME]]</f>
        <v>DCO</v>
      </c>
      <c r="BU7046" t="str">
        <f>_xlfn.CONCAT(Tabella2[[#This Row],[NAME SP]],Tabella2[[#This Row],[ID SP]]," - ",Tabella2[[#This Row],[SYLLABUS NO]])</f>
        <v>IFTS98 - PT EMR02</v>
      </c>
      <c r="BV7046" t="s">
        <v>14030</v>
      </c>
    </row>
    <row r="7047" spans="1:74" hidden="1">
      <c r="A7047" s="103" t="s">
        <v>14322</v>
      </c>
      <c r="B7047" s="102">
        <v>45995</v>
      </c>
      <c r="C7047" s="104">
        <f>_xlfn.ISOWEEKNUM(Tabella2[[#This Row],[Date]])</f>
        <v>49</v>
      </c>
      <c r="D7047" s="104" t="s">
        <v>860</v>
      </c>
      <c r="E7047" s="104" t="s">
        <v>284</v>
      </c>
      <c r="F7047" s="104">
        <v>81</v>
      </c>
      <c r="G7047" s="104" t="s">
        <v>257</v>
      </c>
      <c r="H7047" s="105">
        <v>32</v>
      </c>
      <c r="I7047" s="104"/>
      <c r="J7047" s="104" t="s">
        <v>258</v>
      </c>
      <c r="K7047" s="104" t="s">
        <v>79</v>
      </c>
      <c r="L7047" s="104" t="s">
        <v>259</v>
      </c>
      <c r="M7047" s="104" t="s">
        <v>260</v>
      </c>
      <c r="N7047" s="104"/>
      <c r="O7047" s="106"/>
      <c r="P7047" s="111" t="s">
        <v>261</v>
      </c>
      <c r="Q7047" s="153" t="s">
        <v>330</v>
      </c>
      <c r="R7047" s="153" t="s">
        <v>331</v>
      </c>
      <c r="S7047" s="153">
        <f>Tabella2[[#This Row],[PLD STOP]]-Tabella2[[#This Row],[PLD START]]</f>
        <v>4.1666666666666685E-2</v>
      </c>
      <c r="T7047" s="153">
        <v>0.3576388888888889</v>
      </c>
      <c r="U7047" s="153">
        <v>0.39930555555555558</v>
      </c>
      <c r="V7047" s="153">
        <f>IF(ISBLANK(T7047),"",Tabella2[[#This Row],[ACT STOP]]-Tabella2[[#This Row],[ACT START]])</f>
        <v>4.1666666666666685E-2</v>
      </c>
      <c r="W7047" s="104" t="s">
        <v>92</v>
      </c>
      <c r="X7047" s="104" t="s">
        <v>91</v>
      </c>
      <c r="Y7047" s="110"/>
      <c r="Z7047" s="106"/>
      <c r="AA7047" s="104"/>
      <c r="AB7047" s="107"/>
      <c r="AC7047" s="72">
        <f>IF(OR(Tabella2[[#This Row],[OUTCOME]]="DCO",Tabella2[[#This Row],[OUTCOME]]="SDC"),1,0)</f>
        <v>1</v>
      </c>
      <c r="AH7047" s="70"/>
      <c r="AI7047" s="70"/>
      <c r="AJ7047">
        <f>IF(OR(Tabella2[[#This Row],[OUTCOME]]="DNCO", Tabella2[[#This Row],[OUTCOME]]="SDNC"),1,0)</f>
        <v>0</v>
      </c>
      <c r="AL7047" s="70"/>
      <c r="BM7047" s="135">
        <f>Tabella2[[#This Row],[ACT START]]</f>
        <v>0.3576388888888889</v>
      </c>
      <c r="BN7047" s="136">
        <f>Tabella2[[#This Row],[ACT STOP]]</f>
        <v>0.39930555555555558</v>
      </c>
      <c r="BO7047" s="101"/>
      <c r="BR7047" s="109" t="str">
        <f t="shared" si="135"/>
        <v>SH-25-7036</v>
      </c>
      <c r="BS7047" s="109" t="s">
        <v>356</v>
      </c>
      <c r="BT7047" t="str">
        <f>Tabella2[[#This Row],[OUTCOME]]</f>
        <v>DCO</v>
      </c>
      <c r="BU7047" t="str">
        <f>_xlfn.CONCAT(Tabella2[[#This Row],[NAME SP]],Tabella2[[#This Row],[ID SP]]," - ",Tabella2[[#This Row],[SYLLABUS NO]])</f>
        <v>IFTS81 - FMS R2RNVG01</v>
      </c>
      <c r="BV7047" t="s">
        <v>11890</v>
      </c>
    </row>
    <row r="7048" spans="1:74" hidden="1">
      <c r="A7048" s="103" t="s">
        <v>14323</v>
      </c>
      <c r="B7048" s="102">
        <v>45995</v>
      </c>
      <c r="C7048" s="104">
        <f>_xlfn.ISOWEEKNUM(Tabella2[[#This Row],[Date]])</f>
        <v>49</v>
      </c>
      <c r="D7048" s="104" t="s">
        <v>13044</v>
      </c>
      <c r="E7048" s="104" t="s">
        <v>284</v>
      </c>
      <c r="F7048" s="104">
        <v>102</v>
      </c>
      <c r="G7048" s="104" t="s">
        <v>257</v>
      </c>
      <c r="H7048" s="105">
        <v>2</v>
      </c>
      <c r="I7048" s="104" t="s">
        <v>258</v>
      </c>
      <c r="J7048" s="104"/>
      <c r="K7048" s="104" t="s">
        <v>78</v>
      </c>
      <c r="L7048" s="104" t="s">
        <v>259</v>
      </c>
      <c r="M7048" s="104" t="s">
        <v>276</v>
      </c>
      <c r="N7048" s="104"/>
      <c r="O7048" s="106"/>
      <c r="P7048" s="111" t="s">
        <v>1828</v>
      </c>
      <c r="Q7048" s="153" t="s">
        <v>330</v>
      </c>
      <c r="R7048" s="153" t="s">
        <v>331</v>
      </c>
      <c r="S7048" s="153">
        <f>Tabella2[[#This Row],[PLD STOP]]-Tabella2[[#This Row],[PLD START]]</f>
        <v>4.1666666666666685E-2</v>
      </c>
      <c r="T7048" s="153">
        <v>0.3576388888888889</v>
      </c>
      <c r="U7048" s="153">
        <v>0.39930555555555558</v>
      </c>
      <c r="V7048" s="153">
        <f>IF(ISBLANK(T7048),"",Tabella2[[#This Row],[ACT STOP]]-Tabella2[[#This Row],[ACT START]])</f>
        <v>4.1666666666666685E-2</v>
      </c>
      <c r="W7048" s="104" t="s">
        <v>92</v>
      </c>
      <c r="X7048" s="104" t="s">
        <v>91</v>
      </c>
      <c r="Y7048" s="110"/>
      <c r="Z7048" s="106"/>
      <c r="AA7048" s="104"/>
      <c r="AB7048" s="107"/>
      <c r="AC7048" s="72">
        <f>IF(OR(Tabella2[[#This Row],[OUTCOME]]="DCO",Tabella2[[#This Row],[OUTCOME]]="SDC"),1,0)</f>
        <v>1</v>
      </c>
      <c r="AH7048" s="70"/>
      <c r="AI7048" s="70"/>
      <c r="AJ7048">
        <f>IF(OR(Tabella2[[#This Row],[OUTCOME]]="DNCO", Tabella2[[#This Row],[OUTCOME]]="SDNC"),1,0)</f>
        <v>0</v>
      </c>
      <c r="AL7048" s="70"/>
      <c r="BM7048" s="135">
        <f>Tabella2[[#This Row],[ACT START]]</f>
        <v>0.3576388888888889</v>
      </c>
      <c r="BN7048" s="136">
        <f>Tabella2[[#This Row],[ACT STOP]]</f>
        <v>0.39930555555555558</v>
      </c>
      <c r="BO7048" s="101"/>
      <c r="BR7048" s="109" t="str">
        <f t="shared" si="135"/>
        <v>SH-25-7037</v>
      </c>
      <c r="BS7048" s="109" t="s">
        <v>368</v>
      </c>
      <c r="BT7048" t="str">
        <f>Tabella2[[#This Row],[OUTCOME]]</f>
        <v>DCO</v>
      </c>
      <c r="BU7048" t="str">
        <f>_xlfn.CONCAT(Tabella2[[#This Row],[NAME SP]],Tabella2[[#This Row],[ID SP]]," - ",Tabella2[[#This Row],[SYLLABUS NO]])</f>
        <v>IFTS102 - PT EMR01</v>
      </c>
      <c r="BV7048" t="s">
        <v>13046</v>
      </c>
    </row>
    <row r="7049" spans="1:74" hidden="1">
      <c r="A7049" s="103" t="s">
        <v>14324</v>
      </c>
      <c r="B7049" s="102">
        <v>45995</v>
      </c>
      <c r="C7049" s="104">
        <f>_xlfn.ISOWEEKNUM(Tabella2[[#This Row],[Date]])</f>
        <v>49</v>
      </c>
      <c r="D7049" s="104" t="s">
        <v>817</v>
      </c>
      <c r="E7049" s="104" t="s">
        <v>284</v>
      </c>
      <c r="F7049" s="104">
        <v>72</v>
      </c>
      <c r="G7049" s="104" t="s">
        <v>257</v>
      </c>
      <c r="H7049" s="105">
        <v>12</v>
      </c>
      <c r="I7049" s="104"/>
      <c r="J7049" s="104" t="s">
        <v>258</v>
      </c>
      <c r="K7049" s="104" t="s">
        <v>83</v>
      </c>
      <c r="L7049" s="104" t="s">
        <v>299</v>
      </c>
      <c r="M7049" s="104" t="s">
        <v>386</v>
      </c>
      <c r="N7049" s="104"/>
      <c r="O7049" s="106" t="str">
        <f>A7050</f>
        <v>19455</v>
      </c>
      <c r="P7049" s="111" t="s">
        <v>565</v>
      </c>
      <c r="Q7049" s="153" t="s">
        <v>330</v>
      </c>
      <c r="R7049" s="153" t="s">
        <v>331</v>
      </c>
      <c r="S7049" s="153">
        <f>Tabella2[[#This Row],[PLD STOP]]-Tabella2[[#This Row],[PLD START]]</f>
        <v>4.1666666666666685E-2</v>
      </c>
      <c r="T7049" s="153" t="s">
        <v>330</v>
      </c>
      <c r="U7049" s="153" t="s">
        <v>331</v>
      </c>
      <c r="V7049" s="153">
        <f>IF(ISBLANK(T7049),"",Tabella2[[#This Row],[ACT STOP]]-Tabella2[[#This Row],[ACT START]])</f>
        <v>4.1666666666666685E-2</v>
      </c>
      <c r="W7049" s="104" t="s">
        <v>92</v>
      </c>
      <c r="X7049" s="104" t="s">
        <v>91</v>
      </c>
      <c r="Y7049" s="110"/>
      <c r="Z7049" s="106"/>
      <c r="AA7049" s="104"/>
      <c r="AB7049" s="107"/>
      <c r="AC7049" s="72">
        <f>IF(OR(Tabella2[[#This Row],[OUTCOME]]="DCO",Tabella2[[#This Row],[OUTCOME]]="SDC"),1,0)</f>
        <v>1</v>
      </c>
      <c r="AH7049" s="70"/>
      <c r="AI7049" s="70"/>
      <c r="AJ7049">
        <f>IF(OR(Tabella2[[#This Row],[OUTCOME]]="DNCO", Tabella2[[#This Row],[OUTCOME]]="SDNC"),1,0)</f>
        <v>0</v>
      </c>
      <c r="AL7049" s="70"/>
      <c r="BM7049" s="135" t="str">
        <f>Tabella2[[#This Row],[ACT START]]</f>
        <v>08:35</v>
      </c>
      <c r="BN7049" s="136" t="str">
        <f>Tabella2[[#This Row],[ACT STOP]]</f>
        <v>09:35</v>
      </c>
      <c r="BO7049" s="101"/>
      <c r="BR7049" s="109" t="str">
        <f t="shared" si="135"/>
        <v>SH-25-7038</v>
      </c>
      <c r="BS7049" s="109" t="s">
        <v>266</v>
      </c>
      <c r="BT7049" t="str">
        <f>Tabella2[[#This Row],[OUTCOME]]</f>
        <v>DCO</v>
      </c>
      <c r="BU7049" t="str">
        <f>_xlfn.CONCAT(Tabella2[[#This Row],[NAME SP]],Tabella2[[#This Row],[ID SP]]," - ",Tabella2[[#This Row],[SYLLABUS NO]])</f>
        <v>IFTS72 - NET DCA02</v>
      </c>
      <c r="BV7049" t="s">
        <v>11975</v>
      </c>
    </row>
    <row r="7050" spans="1:74" hidden="1">
      <c r="A7050" s="103" t="s">
        <v>14325</v>
      </c>
      <c r="B7050" s="102">
        <v>45995</v>
      </c>
      <c r="C7050" s="104">
        <f>_xlfn.ISOWEEKNUM(Tabella2[[#This Row],[Date]])</f>
        <v>49</v>
      </c>
      <c r="D7050" s="104" t="s">
        <v>817</v>
      </c>
      <c r="E7050" s="104" t="s">
        <v>284</v>
      </c>
      <c r="F7050" s="104">
        <v>74</v>
      </c>
      <c r="G7050" s="104" t="s">
        <v>257</v>
      </c>
      <c r="H7050" s="105">
        <v>1</v>
      </c>
      <c r="I7050" s="104"/>
      <c r="J7050" s="104" t="s">
        <v>258</v>
      </c>
      <c r="K7050" s="104" t="s">
        <v>80</v>
      </c>
      <c r="L7050" s="104" t="s">
        <v>299</v>
      </c>
      <c r="M7050" s="104" t="s">
        <v>386</v>
      </c>
      <c r="N7050" s="104"/>
      <c r="O7050" s="106" t="str">
        <f>A7049</f>
        <v>19454</v>
      </c>
      <c r="P7050" s="111" t="s">
        <v>565</v>
      </c>
      <c r="Q7050" s="153" t="s">
        <v>330</v>
      </c>
      <c r="R7050" s="153" t="s">
        <v>331</v>
      </c>
      <c r="S7050" s="153">
        <f>Tabella2[[#This Row],[PLD STOP]]-Tabella2[[#This Row],[PLD START]]</f>
        <v>4.1666666666666685E-2</v>
      </c>
      <c r="T7050" s="153" t="s">
        <v>330</v>
      </c>
      <c r="U7050" s="153" t="s">
        <v>331</v>
      </c>
      <c r="V7050" s="153">
        <f>IF(ISBLANK(T7050),"",Tabella2[[#This Row],[ACT STOP]]-Tabella2[[#This Row],[ACT START]])</f>
        <v>4.1666666666666685E-2</v>
      </c>
      <c r="W7050" s="104" t="s">
        <v>92</v>
      </c>
      <c r="X7050" s="104" t="s">
        <v>91</v>
      </c>
      <c r="Y7050" s="110"/>
      <c r="Z7050" s="106"/>
      <c r="AA7050" s="104"/>
      <c r="AB7050" s="107"/>
      <c r="AC7050" s="72">
        <f>IF(OR(Tabella2[[#This Row],[OUTCOME]]="DCO",Tabella2[[#This Row],[OUTCOME]]="SDC"),1,0)</f>
        <v>1</v>
      </c>
      <c r="AH7050" s="70"/>
      <c r="AI7050" s="70"/>
      <c r="AJ7050">
        <f>IF(OR(Tabella2[[#This Row],[OUTCOME]]="DNCO", Tabella2[[#This Row],[OUTCOME]]="SDNC"),1,0)</f>
        <v>0</v>
      </c>
      <c r="AL7050" s="70"/>
      <c r="BM7050" s="135" t="str">
        <f>Tabella2[[#This Row],[ACT START]]</f>
        <v>08:35</v>
      </c>
      <c r="BN7050" s="136" t="str">
        <f>Tabella2[[#This Row],[ACT STOP]]</f>
        <v>09:35</v>
      </c>
      <c r="BO7050" s="101"/>
      <c r="BR7050" s="109" t="str">
        <f t="shared" si="135"/>
        <v>SH-25-7039</v>
      </c>
      <c r="BS7050" s="109" t="s">
        <v>332</v>
      </c>
      <c r="BT7050" t="str">
        <f>Tabella2[[#This Row],[OUTCOME]]</f>
        <v>DCO</v>
      </c>
      <c r="BU7050" t="str">
        <f>_xlfn.CONCAT(Tabella2[[#This Row],[NAME SP]],Tabella2[[#This Row],[ID SP]]," - ",Tabella2[[#This Row],[SYLLABUS NO]])</f>
        <v>IFTS74 - NET DCA02</v>
      </c>
      <c r="BV7050" t="s">
        <v>11990</v>
      </c>
    </row>
    <row r="7051" spans="1:74" hidden="1">
      <c r="A7051" s="103" t="s">
        <v>14326</v>
      </c>
      <c r="B7051" s="102">
        <v>45995</v>
      </c>
      <c r="C7051" s="104">
        <f>_xlfn.ISOWEEKNUM(Tabella2[[#This Row],[Date]])</f>
        <v>49</v>
      </c>
      <c r="D7051" s="104" t="s">
        <v>13044</v>
      </c>
      <c r="E7051" s="104" t="s">
        <v>284</v>
      </c>
      <c r="F7051" s="104">
        <v>103</v>
      </c>
      <c r="G7051" s="104" t="s">
        <v>257</v>
      </c>
      <c r="H7051" s="105">
        <v>13</v>
      </c>
      <c r="I7051" s="104" t="s">
        <v>258</v>
      </c>
      <c r="J7051" s="104"/>
      <c r="K7051" s="104" t="s">
        <v>81</v>
      </c>
      <c r="L7051" s="104" t="s">
        <v>259</v>
      </c>
      <c r="M7051" s="104" t="s">
        <v>276</v>
      </c>
      <c r="N7051" s="104"/>
      <c r="O7051" s="106"/>
      <c r="P7051" s="111" t="s">
        <v>1828</v>
      </c>
      <c r="Q7051" s="153" t="s">
        <v>330</v>
      </c>
      <c r="R7051" s="153" t="s">
        <v>331</v>
      </c>
      <c r="S7051" s="153">
        <f>Tabella2[[#This Row],[PLD STOP]]-Tabella2[[#This Row],[PLD START]]</f>
        <v>4.1666666666666685E-2</v>
      </c>
      <c r="T7051" s="153" t="s">
        <v>330</v>
      </c>
      <c r="U7051" s="153" t="s">
        <v>331</v>
      </c>
      <c r="V7051" s="153">
        <f>IF(ISBLANK(T7051),"",Tabella2[[#This Row],[ACT STOP]]-Tabella2[[#This Row],[ACT START]])</f>
        <v>4.1666666666666685E-2</v>
      </c>
      <c r="W7051" s="104" t="s">
        <v>92</v>
      </c>
      <c r="X7051" s="104" t="s">
        <v>91</v>
      </c>
      <c r="Y7051" s="110" t="s">
        <v>14352</v>
      </c>
      <c r="Z7051" s="106"/>
      <c r="AA7051" s="104"/>
      <c r="AB7051" s="107"/>
      <c r="AC7051" s="72">
        <f>IF(OR(Tabella2[[#This Row],[OUTCOME]]="DCO",Tabella2[[#This Row],[OUTCOME]]="SDC"),1,0)</f>
        <v>1</v>
      </c>
      <c r="AH7051" s="70"/>
      <c r="AI7051" s="70"/>
      <c r="AJ7051">
        <f>IF(OR(Tabella2[[#This Row],[OUTCOME]]="DNCO", Tabella2[[#This Row],[OUTCOME]]="SDNC"),1,0)</f>
        <v>0</v>
      </c>
      <c r="AL7051" s="70"/>
      <c r="BL7051" t="s">
        <v>14353</v>
      </c>
      <c r="BM7051" s="135" t="str">
        <f>Tabella2[[#This Row],[ACT START]]</f>
        <v>08:35</v>
      </c>
      <c r="BN7051" s="136" t="str">
        <f>Tabella2[[#This Row],[ACT STOP]]</f>
        <v>09:35</v>
      </c>
      <c r="BO7051" s="101"/>
      <c r="BR7051" s="109" t="str">
        <f t="shared" si="135"/>
        <v>SH-25-7040</v>
      </c>
      <c r="BS7051" s="109" t="s">
        <v>427</v>
      </c>
      <c r="BT7051" t="str">
        <f>Tabella2[[#This Row],[OUTCOME]]</f>
        <v>DCO</v>
      </c>
      <c r="BU7051" t="str">
        <f>_xlfn.CONCAT(Tabella2[[#This Row],[NAME SP]],Tabella2[[#This Row],[ID SP]]," - ",Tabella2[[#This Row],[SYLLABUS NO]])</f>
        <v>IFTS103 - PT EMR01</v>
      </c>
      <c r="BV7051" t="s">
        <v>13047</v>
      </c>
    </row>
    <row r="7052" spans="1:74" hidden="1">
      <c r="A7052" s="103" t="s">
        <v>14327</v>
      </c>
      <c r="B7052" s="102">
        <v>45995</v>
      </c>
      <c r="C7052" s="104">
        <f>_xlfn.ISOWEEKNUM(Tabella2[[#This Row],[Date]])</f>
        <v>49</v>
      </c>
      <c r="D7052" s="104" t="s">
        <v>13295</v>
      </c>
      <c r="E7052" s="104" t="s">
        <v>284</v>
      </c>
      <c r="F7052" s="104">
        <v>111</v>
      </c>
      <c r="G7052" s="104" t="s">
        <v>257</v>
      </c>
      <c r="H7052" s="105">
        <v>9</v>
      </c>
      <c r="I7052" s="104"/>
      <c r="J7052" s="104" t="s">
        <v>258</v>
      </c>
      <c r="K7052" s="104" t="s">
        <v>77</v>
      </c>
      <c r="L7052" s="104" t="s">
        <v>259</v>
      </c>
      <c r="M7052" s="104" t="s">
        <v>276</v>
      </c>
      <c r="N7052" s="104"/>
      <c r="O7052" s="106"/>
      <c r="P7052" s="111" t="s">
        <v>510</v>
      </c>
      <c r="Q7052" s="153" t="s">
        <v>330</v>
      </c>
      <c r="R7052" s="153" t="s">
        <v>331</v>
      </c>
      <c r="S7052" s="153">
        <f>Tabella2[[#This Row],[PLD STOP]]-Tabella2[[#This Row],[PLD START]]</f>
        <v>4.1666666666666685E-2</v>
      </c>
      <c r="T7052" s="153" t="s">
        <v>330</v>
      </c>
      <c r="U7052" s="153" t="s">
        <v>331</v>
      </c>
      <c r="V7052" s="153">
        <f>IF(ISBLANK(T7052),"",Tabella2[[#This Row],[ACT STOP]]-Tabella2[[#This Row],[ACT START]])</f>
        <v>4.1666666666666685E-2</v>
      </c>
      <c r="W7052" s="104" t="s">
        <v>92</v>
      </c>
      <c r="X7052" s="104" t="s">
        <v>91</v>
      </c>
      <c r="Y7052" s="110"/>
      <c r="Z7052" s="106"/>
      <c r="AA7052" s="104"/>
      <c r="AB7052" s="107"/>
      <c r="AC7052" s="72">
        <f>IF(OR(Tabella2[[#This Row],[OUTCOME]]="DCO",Tabella2[[#This Row],[OUTCOME]]="SDC"),1,0)</f>
        <v>1</v>
      </c>
      <c r="AH7052" s="70"/>
      <c r="AI7052" s="70"/>
      <c r="AJ7052">
        <f>IF(OR(Tabella2[[#This Row],[OUTCOME]]="DNCO", Tabella2[[#This Row],[OUTCOME]]="SDNC"),1,0)</f>
        <v>0</v>
      </c>
      <c r="AL7052" s="70"/>
      <c r="BM7052" s="135" t="str">
        <f>Tabella2[[#This Row],[ACT START]]</f>
        <v>08:35</v>
      </c>
      <c r="BN7052" s="136" t="str">
        <f>Tabella2[[#This Row],[ACT STOP]]</f>
        <v>09:35</v>
      </c>
      <c r="BO7052" s="101"/>
      <c r="BR7052" s="109" t="str">
        <f t="shared" si="135"/>
        <v>SH-25-7041</v>
      </c>
      <c r="BS7052" s="109" t="s">
        <v>318</v>
      </c>
      <c r="BT7052" t="str">
        <f>Tabella2[[#This Row],[OUTCOME]]</f>
        <v>DCO</v>
      </c>
      <c r="BU7052" t="str">
        <f>_xlfn.CONCAT(Tabella2[[#This Row],[NAME SP]],Tabella2[[#This Row],[ID SP]]," - ",Tabella2[[#This Row],[SYLLABUS NO]])</f>
        <v>IFTS111 - PT IF01</v>
      </c>
      <c r="BV7052" t="s">
        <v>13292</v>
      </c>
    </row>
    <row r="7053" spans="1:74" hidden="1">
      <c r="A7053" s="103" t="s">
        <v>14328</v>
      </c>
      <c r="B7053" s="102">
        <v>45995</v>
      </c>
      <c r="C7053" s="104">
        <f>_xlfn.ISOWEEKNUM(Tabella2[[#This Row],[Date]])</f>
        <v>49</v>
      </c>
      <c r="D7053" s="104" t="s">
        <v>13048</v>
      </c>
      <c r="E7053" s="104" t="s">
        <v>284</v>
      </c>
      <c r="F7053" s="104">
        <v>107</v>
      </c>
      <c r="G7053" s="104" t="s">
        <v>257</v>
      </c>
      <c r="H7053" s="105">
        <v>14</v>
      </c>
      <c r="I7053" s="104"/>
      <c r="J7053" s="104" t="s">
        <v>258</v>
      </c>
      <c r="K7053" s="104" t="s">
        <v>79</v>
      </c>
      <c r="L7053" s="104" t="s">
        <v>259</v>
      </c>
      <c r="M7053" s="104" t="s">
        <v>764</v>
      </c>
      <c r="N7053" s="104"/>
      <c r="O7053" s="106"/>
      <c r="P7053" s="111" t="s">
        <v>765</v>
      </c>
      <c r="Q7053" s="153" t="s">
        <v>336</v>
      </c>
      <c r="R7053" s="153" t="s">
        <v>337</v>
      </c>
      <c r="S7053" s="153">
        <f>Tabella2[[#This Row],[PLD STOP]]-Tabella2[[#This Row],[PLD START]]</f>
        <v>4.1666666666666685E-2</v>
      </c>
      <c r="T7053" s="153" t="s">
        <v>336</v>
      </c>
      <c r="U7053" s="153" t="s">
        <v>337</v>
      </c>
      <c r="V7053" s="153">
        <f>IF(ISBLANK(T7053),"",Tabella2[[#This Row],[ACT STOP]]-Tabella2[[#This Row],[ACT START]])</f>
        <v>4.1666666666666685E-2</v>
      </c>
      <c r="W7053" s="104" t="s">
        <v>92</v>
      </c>
      <c r="X7053" s="104" t="s">
        <v>91</v>
      </c>
      <c r="Y7053" s="110"/>
      <c r="Z7053" s="106"/>
      <c r="AA7053" s="104"/>
      <c r="AB7053" s="107"/>
      <c r="AC7053" s="72">
        <f>IF(OR(Tabella2[[#This Row],[OUTCOME]]="DCO",Tabella2[[#This Row],[OUTCOME]]="SDC"),1,0)</f>
        <v>1</v>
      </c>
      <c r="AH7053" s="70"/>
      <c r="AI7053" s="70"/>
      <c r="AJ7053">
        <f>IF(OR(Tabella2[[#This Row],[OUTCOME]]="DNCO", Tabella2[[#This Row],[OUTCOME]]="SDNC"),1,0)</f>
        <v>0</v>
      </c>
      <c r="AL7053" s="70"/>
      <c r="BM7053" s="135" t="str">
        <f>Tabella2[[#This Row],[ACT START]]</f>
        <v>10:05</v>
      </c>
      <c r="BN7053" s="136" t="str">
        <f>Tabella2[[#This Row],[ACT STOP]]</f>
        <v>11:05</v>
      </c>
      <c r="BO7053" s="101"/>
      <c r="BR7053" s="109" t="str">
        <f t="shared" si="135"/>
        <v>SH-25-7042</v>
      </c>
      <c r="BS7053" s="109" t="s">
        <v>372</v>
      </c>
      <c r="BT7053" t="str">
        <f>Tabella2[[#This Row],[OUTCOME]]</f>
        <v>DCO</v>
      </c>
      <c r="BU7053" t="str">
        <f>_xlfn.CONCAT(Tabella2[[#This Row],[NAME SP]],Tabella2[[#This Row],[ID SP]]," - ",Tabella2[[#This Row],[SYLLABUS NO]])</f>
        <v>IFTS107 - FMS CF02</v>
      </c>
      <c r="BV7053" t="s">
        <v>13051</v>
      </c>
    </row>
    <row r="7054" spans="1:74" hidden="1">
      <c r="A7054" s="103" t="s">
        <v>14329</v>
      </c>
      <c r="B7054" s="102">
        <v>45995</v>
      </c>
      <c r="C7054" s="104">
        <f>_xlfn.ISOWEEKNUM(Tabella2[[#This Row],[Date]])</f>
        <v>49</v>
      </c>
      <c r="D7054" s="104" t="s">
        <v>13289</v>
      </c>
      <c r="E7054" s="104" t="s">
        <v>327</v>
      </c>
      <c r="F7054" s="104">
        <v>89</v>
      </c>
      <c r="G7054" s="104" t="s">
        <v>284</v>
      </c>
      <c r="H7054" s="105">
        <v>22</v>
      </c>
      <c r="I7054" s="104" t="s">
        <v>258</v>
      </c>
      <c r="J7054" s="104"/>
      <c r="K7054" s="104" t="s">
        <v>78</v>
      </c>
      <c r="L7054" s="104" t="s">
        <v>259</v>
      </c>
      <c r="M7054" s="104" t="s">
        <v>798</v>
      </c>
      <c r="N7054" s="104"/>
      <c r="O7054" s="106"/>
      <c r="P7054" s="111" t="s">
        <v>799</v>
      </c>
      <c r="Q7054" s="153" t="s">
        <v>336</v>
      </c>
      <c r="R7054" s="153" t="s">
        <v>337</v>
      </c>
      <c r="S7054" s="153">
        <f>Tabella2[[#This Row],[PLD STOP]]-Tabella2[[#This Row],[PLD START]]</f>
        <v>4.1666666666666685E-2</v>
      </c>
      <c r="T7054" s="153" t="s">
        <v>336</v>
      </c>
      <c r="U7054" s="153" t="s">
        <v>337</v>
      </c>
      <c r="V7054" s="153">
        <f>IF(ISBLANK(T7054),"",Tabella2[[#This Row],[ACT STOP]]-Tabella2[[#This Row],[ACT START]])</f>
        <v>4.1666666666666685E-2</v>
      </c>
      <c r="W7054" s="104" t="s">
        <v>92</v>
      </c>
      <c r="X7054" s="104" t="s">
        <v>91</v>
      </c>
      <c r="Y7054" s="110" t="s">
        <v>14355</v>
      </c>
      <c r="Z7054" s="106"/>
      <c r="AA7054" s="104"/>
      <c r="AB7054" s="107"/>
      <c r="AC7054" s="72">
        <f>IF(OR(Tabella2[[#This Row],[OUTCOME]]="DCO",Tabella2[[#This Row],[OUTCOME]]="SDC"),1,0)</f>
        <v>1</v>
      </c>
      <c r="AH7054" s="70"/>
      <c r="AI7054" s="70"/>
      <c r="AJ7054">
        <f>IF(OR(Tabella2[[#This Row],[OUTCOME]]="DNCO", Tabella2[[#This Row],[OUTCOME]]="SDNC"),1,0)</f>
        <v>0</v>
      </c>
      <c r="AL7054" s="70"/>
      <c r="BM7054" s="135" t="str">
        <f>Tabella2[[#This Row],[ACT START]]</f>
        <v>10:05</v>
      </c>
      <c r="BN7054" s="136" t="str">
        <f>Tabella2[[#This Row],[ACT STOP]]</f>
        <v>11:05</v>
      </c>
      <c r="BO7054" s="101"/>
      <c r="BR7054" s="109" t="str">
        <f t="shared" si="135"/>
        <v>SH-25-7043</v>
      </c>
      <c r="BS7054" s="109" t="s">
        <v>295</v>
      </c>
      <c r="BT7054" t="str">
        <f>Tabella2[[#This Row],[OUTCOME]]</f>
        <v>DCO</v>
      </c>
      <c r="BU7054" t="str">
        <f>_xlfn.CONCAT(Tabella2[[#This Row],[NAME SP]],Tabella2[[#This Row],[ID SP]]," - ",Tabella2[[#This Row],[SYLLABUS NO]])</f>
        <v>AMI89 - SD IF02</v>
      </c>
      <c r="BV7054" t="s">
        <v>13249</v>
      </c>
    </row>
    <row r="7055" spans="1:74" hidden="1">
      <c r="A7055" s="103" t="s">
        <v>14330</v>
      </c>
      <c r="B7055" s="102">
        <v>45995</v>
      </c>
      <c r="C7055" s="104">
        <f>_xlfn.ISOWEEKNUM(Tabella2[[#This Row],[Date]])</f>
        <v>49</v>
      </c>
      <c r="D7055" s="104" t="s">
        <v>9759</v>
      </c>
      <c r="E7055" s="104" t="s">
        <v>284</v>
      </c>
      <c r="F7055" s="104">
        <v>86</v>
      </c>
      <c r="G7055" s="104" t="s">
        <v>257</v>
      </c>
      <c r="H7055" s="105">
        <v>17</v>
      </c>
      <c r="I7055" s="104"/>
      <c r="J7055" s="104" t="s">
        <v>258</v>
      </c>
      <c r="K7055" s="104" t="s">
        <v>83</v>
      </c>
      <c r="L7055" s="104" t="s">
        <v>299</v>
      </c>
      <c r="M7055" s="104" t="s">
        <v>276</v>
      </c>
      <c r="N7055" s="104"/>
      <c r="O7055" s="106" t="str">
        <f>A7056</f>
        <v>19461</v>
      </c>
      <c r="P7055" s="111" t="s">
        <v>635</v>
      </c>
      <c r="Q7055" s="153" t="s">
        <v>336</v>
      </c>
      <c r="R7055" s="153" t="s">
        <v>337</v>
      </c>
      <c r="S7055" s="153">
        <f>Tabella2[[#This Row],[PLD STOP]]-Tabella2[[#This Row],[PLD START]]</f>
        <v>4.1666666666666685E-2</v>
      </c>
      <c r="T7055" s="153" t="s">
        <v>336</v>
      </c>
      <c r="U7055" s="153" t="s">
        <v>337</v>
      </c>
      <c r="V7055" s="153">
        <f>IF(ISBLANK(T7055),"",Tabella2[[#This Row],[ACT STOP]]-Tabella2[[#This Row],[ACT START]])</f>
        <v>4.1666666666666685E-2</v>
      </c>
      <c r="W7055" s="104" t="s">
        <v>92</v>
      </c>
      <c r="X7055" s="104" t="s">
        <v>91</v>
      </c>
      <c r="Y7055" s="110"/>
      <c r="Z7055" s="106"/>
      <c r="AA7055" s="104"/>
      <c r="AB7055" s="107"/>
      <c r="AC7055" s="72">
        <f>IF(OR(Tabella2[[#This Row],[OUTCOME]]="DCO",Tabella2[[#This Row],[OUTCOME]]="SDC"),1,0)</f>
        <v>1</v>
      </c>
      <c r="AH7055" s="70"/>
      <c r="AI7055" s="70"/>
      <c r="AJ7055">
        <f>IF(OR(Tabella2[[#This Row],[OUTCOME]]="DNCO", Tabella2[[#This Row],[OUTCOME]]="SDNC"),1,0)</f>
        <v>0</v>
      </c>
      <c r="AL7055" s="70"/>
      <c r="BM7055" s="135" t="str">
        <f>Tabella2[[#This Row],[ACT START]]</f>
        <v>10:05</v>
      </c>
      <c r="BN7055" s="136" t="str">
        <f>Tabella2[[#This Row],[ACT STOP]]</f>
        <v>11:05</v>
      </c>
      <c r="BO7055" s="101"/>
      <c r="BR7055" s="109" t="str">
        <f t="shared" si="135"/>
        <v>SH-25-7044</v>
      </c>
      <c r="BS7055" s="109" t="s">
        <v>393</v>
      </c>
      <c r="BT7055" t="str">
        <f>Tabella2[[#This Row],[OUTCOME]]</f>
        <v>DCO</v>
      </c>
      <c r="BU7055" t="str">
        <f>_xlfn.CONCAT(Tabella2[[#This Row],[NAME SP]],Tabella2[[#This Row],[ID SP]]," - ",Tabella2[[#This Row],[SYLLABUS NO]])</f>
        <v>IFTS86 - FMSC BFM02</v>
      </c>
      <c r="BV7055" t="s">
        <v>11899</v>
      </c>
    </row>
    <row r="7056" spans="1:74" hidden="1">
      <c r="A7056" s="103" t="s">
        <v>14331</v>
      </c>
      <c r="B7056" s="102">
        <v>45995</v>
      </c>
      <c r="C7056" s="104">
        <f>_xlfn.ISOWEEKNUM(Tabella2[[#This Row],[Date]])</f>
        <v>49</v>
      </c>
      <c r="D7056" s="104" t="s">
        <v>195</v>
      </c>
      <c r="E7056" s="104" t="s">
        <v>398</v>
      </c>
      <c r="F7056" s="104"/>
      <c r="G7056" s="104" t="s">
        <v>284</v>
      </c>
      <c r="H7056" s="105">
        <v>3</v>
      </c>
      <c r="I7056" s="104"/>
      <c r="J7056" s="104" t="s">
        <v>258</v>
      </c>
      <c r="K7056" s="104" t="s">
        <v>80</v>
      </c>
      <c r="L7056" s="104" t="s">
        <v>299</v>
      </c>
      <c r="M7056" s="104" t="s">
        <v>276</v>
      </c>
      <c r="N7056" s="104"/>
      <c r="O7056" s="106" t="str">
        <f>A7055</f>
        <v>19460</v>
      </c>
      <c r="P7056" s="111" t="s">
        <v>300</v>
      </c>
      <c r="Q7056" s="153" t="s">
        <v>336</v>
      </c>
      <c r="R7056" s="153" t="s">
        <v>337</v>
      </c>
      <c r="S7056" s="153">
        <f>Tabella2[[#This Row],[PLD STOP]]-Tabella2[[#This Row],[PLD START]]</f>
        <v>4.1666666666666685E-2</v>
      </c>
      <c r="T7056" s="153" t="s">
        <v>336</v>
      </c>
      <c r="U7056" s="153" t="s">
        <v>337</v>
      </c>
      <c r="V7056" s="153">
        <f>IF(ISBLANK(T7056),"",Tabella2[[#This Row],[ACT STOP]]-Tabella2[[#This Row],[ACT START]])</f>
        <v>4.1666666666666685E-2</v>
      </c>
      <c r="W7056" s="104" t="s">
        <v>122</v>
      </c>
      <c r="X7056" s="104" t="s">
        <v>91</v>
      </c>
      <c r="Y7056" s="110"/>
      <c r="Z7056" s="106"/>
      <c r="AA7056" s="104"/>
      <c r="AB7056" s="107"/>
      <c r="AC7056" s="72">
        <f>IF(OR(Tabella2[[#This Row],[OUTCOME]]="DCO",Tabella2[[#This Row],[OUTCOME]]="SDC"),1,0)</f>
        <v>1</v>
      </c>
      <c r="AH7056" s="70"/>
      <c r="AI7056" s="70"/>
      <c r="AJ7056">
        <f>IF(OR(Tabella2[[#This Row],[OUTCOME]]="DNCO", Tabella2[[#This Row],[OUTCOME]]="SDNC"),1,0)</f>
        <v>0</v>
      </c>
      <c r="AL7056" s="70"/>
      <c r="BM7056" s="135" t="str">
        <f>Tabella2[[#This Row],[ACT START]]</f>
        <v>10:05</v>
      </c>
      <c r="BN7056" s="136" t="str">
        <f>Tabella2[[#This Row],[ACT STOP]]</f>
        <v>11:05</v>
      </c>
      <c r="BO7056" s="101"/>
      <c r="BR7056" s="109" t="str">
        <f t="shared" si="135"/>
        <v>SH-25-7045</v>
      </c>
      <c r="BS7056" s="109" t="s">
        <v>301</v>
      </c>
      <c r="BT7056" t="str">
        <f>Tabella2[[#This Row],[OUTCOME]]</f>
        <v>SDC</v>
      </c>
      <c r="BU7056" t="str">
        <f>_xlfn.CONCAT(Tabella2[[#This Row],[NAME SP]],Tabella2[[#This Row],[ID SP]]," - ",Tabella2[[#This Row],[SYLLABUS NO]])</f>
        <v>Support IFTS - SUPP</v>
      </c>
    </row>
    <row r="7057" spans="1:74" hidden="1">
      <c r="A7057" s="103" t="s">
        <v>14332</v>
      </c>
      <c r="B7057" s="102">
        <v>45995</v>
      </c>
      <c r="C7057" s="104">
        <f>_xlfn.ISOWEEKNUM(Tabella2[[#This Row],[Date]])</f>
        <v>49</v>
      </c>
      <c r="D7057" s="104" t="s">
        <v>751</v>
      </c>
      <c r="E7057" s="104" t="s">
        <v>256</v>
      </c>
      <c r="F7057" s="104">
        <v>78</v>
      </c>
      <c r="G7057" s="104" t="s">
        <v>257</v>
      </c>
      <c r="H7057" s="105">
        <v>5</v>
      </c>
      <c r="I7057" s="104" t="s">
        <v>258</v>
      </c>
      <c r="J7057" s="104"/>
      <c r="K7057" s="104" t="s">
        <v>81</v>
      </c>
      <c r="L7057" s="104" t="s">
        <v>259</v>
      </c>
      <c r="M7057" s="104" t="s">
        <v>269</v>
      </c>
      <c r="N7057" s="104"/>
      <c r="O7057" s="106"/>
      <c r="P7057" s="111" t="s">
        <v>607</v>
      </c>
      <c r="Q7057" s="153" t="s">
        <v>336</v>
      </c>
      <c r="R7057" s="153" t="s">
        <v>337</v>
      </c>
      <c r="S7057" s="153">
        <f>Tabella2[[#This Row],[PLD STOP]]-Tabella2[[#This Row],[PLD START]]</f>
        <v>4.1666666666666685E-2</v>
      </c>
      <c r="T7057" s="153" t="s">
        <v>336</v>
      </c>
      <c r="U7057" s="153" t="s">
        <v>337</v>
      </c>
      <c r="V7057" s="153">
        <f>IF(ISBLANK(T7057),"",Tabella2[[#This Row],[ACT STOP]]-Tabella2[[#This Row],[ACT START]])</f>
        <v>4.1666666666666685E-2</v>
      </c>
      <c r="W7057" s="104" t="s">
        <v>92</v>
      </c>
      <c r="X7057" s="104" t="s">
        <v>91</v>
      </c>
      <c r="Y7057" s="110"/>
      <c r="Z7057" s="106"/>
      <c r="AA7057" s="104"/>
      <c r="AB7057" s="107"/>
      <c r="AC7057" s="72">
        <f>IF(OR(Tabella2[[#This Row],[OUTCOME]]="DCO",Tabella2[[#This Row],[OUTCOME]]="SDC"),1,0)</f>
        <v>1</v>
      </c>
      <c r="AH7057" s="70"/>
      <c r="AI7057" s="70"/>
      <c r="AJ7057">
        <f>IF(OR(Tabella2[[#This Row],[OUTCOME]]="DNCO", Tabella2[[#This Row],[OUTCOME]]="SDNC"),1,0)</f>
        <v>0</v>
      </c>
      <c r="AL7057" s="70"/>
      <c r="BM7057" s="135" t="str">
        <f>Tabella2[[#This Row],[ACT START]]</f>
        <v>10:05</v>
      </c>
      <c r="BN7057" s="136" t="str">
        <f>Tabella2[[#This Row],[ACT STOP]]</f>
        <v>11:05</v>
      </c>
      <c r="BO7057" s="101"/>
      <c r="BR7057" s="109" t="str">
        <f t="shared" si="135"/>
        <v>SH-25-7046</v>
      </c>
      <c r="BS7057" s="109" t="s">
        <v>416</v>
      </c>
      <c r="BT7057" t="str">
        <f>Tabella2[[#This Row],[OUTCOME]]</f>
        <v>DCO</v>
      </c>
      <c r="BU7057" t="str">
        <f>_xlfn.CONCAT(Tabella2[[#This Row],[NAME SP]],Tabella2[[#This Row],[ID SP]]," - ",Tabella2[[#This Row],[SYLLABUS NO]])</f>
        <v>QATAR78 - PT R2R02</v>
      </c>
      <c r="BV7057" t="s">
        <v>11966</v>
      </c>
    </row>
    <row r="7058" spans="1:74" hidden="1">
      <c r="A7058" s="103" t="s">
        <v>14333</v>
      </c>
      <c r="B7058" s="102">
        <v>45995</v>
      </c>
      <c r="C7058" s="104">
        <f>_xlfn.ISOWEEKNUM(Tabella2[[#This Row],[Date]])</f>
        <v>49</v>
      </c>
      <c r="D7058" s="104" t="s">
        <v>13289</v>
      </c>
      <c r="E7058" s="104" t="s">
        <v>327</v>
      </c>
      <c r="F7058" s="104">
        <v>93</v>
      </c>
      <c r="G7058" s="104" t="s">
        <v>284</v>
      </c>
      <c r="H7058" s="105">
        <v>23</v>
      </c>
      <c r="I7058" s="104" t="s">
        <v>258</v>
      </c>
      <c r="J7058" s="104"/>
      <c r="K7058" s="104" t="s">
        <v>75</v>
      </c>
      <c r="L7058" s="104" t="s">
        <v>259</v>
      </c>
      <c r="M7058" s="104" t="s">
        <v>798</v>
      </c>
      <c r="N7058" s="104"/>
      <c r="O7058" s="106"/>
      <c r="P7058" s="111" t="s">
        <v>799</v>
      </c>
      <c r="Q7058" s="153" t="s">
        <v>336</v>
      </c>
      <c r="R7058" s="153" t="s">
        <v>337</v>
      </c>
      <c r="S7058" s="153">
        <f>Tabella2[[#This Row],[PLD STOP]]-Tabella2[[#This Row],[PLD START]]</f>
        <v>4.1666666666666685E-2</v>
      </c>
      <c r="T7058" s="153" t="s">
        <v>336</v>
      </c>
      <c r="U7058" s="153" t="s">
        <v>337</v>
      </c>
      <c r="V7058" s="153">
        <f>IF(ISBLANK(T7058),"",Tabella2[[#This Row],[ACT STOP]]-Tabella2[[#This Row],[ACT START]])</f>
        <v>4.1666666666666685E-2</v>
      </c>
      <c r="W7058" s="104" t="s">
        <v>92</v>
      </c>
      <c r="X7058" s="104" t="s">
        <v>91</v>
      </c>
      <c r="Y7058" s="110"/>
      <c r="Z7058" s="106"/>
      <c r="AA7058" s="104"/>
      <c r="AB7058" s="107"/>
      <c r="AC7058" s="72">
        <f>IF(OR(Tabella2[[#This Row],[OUTCOME]]="DCO",Tabella2[[#This Row],[OUTCOME]]="SDC"),1,0)</f>
        <v>1</v>
      </c>
      <c r="AH7058" s="70"/>
      <c r="AI7058" s="70"/>
      <c r="AJ7058">
        <f>IF(OR(Tabella2[[#This Row],[OUTCOME]]="DNCO", Tabella2[[#This Row],[OUTCOME]]="SDNC"),1,0)</f>
        <v>0</v>
      </c>
      <c r="AL7058" s="70"/>
      <c r="BM7058" s="135" t="str">
        <f>Tabella2[[#This Row],[ACT START]]</f>
        <v>10:05</v>
      </c>
      <c r="BN7058" s="136" t="str">
        <f>Tabella2[[#This Row],[ACT STOP]]</f>
        <v>11:05</v>
      </c>
      <c r="BO7058" s="101"/>
      <c r="BR7058" s="109" t="str">
        <f t="shared" si="135"/>
        <v>SH-25-7047</v>
      </c>
      <c r="BS7058" s="109" t="s">
        <v>358</v>
      </c>
      <c r="BT7058" t="str">
        <f>Tabella2[[#This Row],[OUTCOME]]</f>
        <v>DCO</v>
      </c>
      <c r="BU7058" t="str">
        <f>_xlfn.CONCAT(Tabella2[[#This Row],[NAME SP]],Tabella2[[#This Row],[ID SP]]," - ",Tabella2[[#This Row],[SYLLABUS NO]])</f>
        <v>AMI93 - SD IF02</v>
      </c>
      <c r="BV7058" t="s">
        <v>14018</v>
      </c>
    </row>
    <row r="7059" spans="1:74" hidden="1">
      <c r="A7059" s="103" t="s">
        <v>14334</v>
      </c>
      <c r="B7059" s="102">
        <v>45995</v>
      </c>
      <c r="C7059" s="104">
        <f>_xlfn.ISOWEEKNUM(Tabella2[[#This Row],[Date]])</f>
        <v>49</v>
      </c>
      <c r="D7059" s="104" t="s">
        <v>9759</v>
      </c>
      <c r="E7059" s="104" t="s">
        <v>284</v>
      </c>
      <c r="F7059" s="104">
        <v>85</v>
      </c>
      <c r="G7059" s="104" t="s">
        <v>257</v>
      </c>
      <c r="H7059" s="105">
        <v>2</v>
      </c>
      <c r="I7059" s="104"/>
      <c r="J7059" s="104" t="s">
        <v>258</v>
      </c>
      <c r="K7059" s="104" t="s">
        <v>79</v>
      </c>
      <c r="L7059" s="104" t="s">
        <v>299</v>
      </c>
      <c r="M7059" s="104" t="s">
        <v>276</v>
      </c>
      <c r="N7059" s="104"/>
      <c r="O7059" s="106" t="str">
        <f>A7060</f>
        <v>19465</v>
      </c>
      <c r="P7059" s="111" t="s">
        <v>664</v>
      </c>
      <c r="Q7059" s="153" t="s">
        <v>349</v>
      </c>
      <c r="R7059" s="153" t="s">
        <v>350</v>
      </c>
      <c r="S7059" s="153">
        <f>Tabella2[[#This Row],[PLD STOP]]-Tabella2[[#This Row],[PLD START]]</f>
        <v>4.1666666666666685E-2</v>
      </c>
      <c r="T7059" s="153" t="s">
        <v>349</v>
      </c>
      <c r="U7059" s="153" t="s">
        <v>350</v>
      </c>
      <c r="V7059" s="153">
        <f>IF(ISBLANK(T7059),"",Tabella2[[#This Row],[ACT STOP]]-Tabella2[[#This Row],[ACT START]])</f>
        <v>4.1666666666666685E-2</v>
      </c>
      <c r="W7059" s="104" t="s">
        <v>100</v>
      </c>
      <c r="X7059" s="104" t="s">
        <v>119</v>
      </c>
      <c r="Y7059" s="110"/>
      <c r="Z7059" s="106"/>
      <c r="AA7059" s="104"/>
      <c r="AB7059" s="107"/>
      <c r="AC7059" s="72">
        <f>IF(OR(Tabella2[[#This Row],[OUTCOME]]="DCO",Tabella2[[#This Row],[OUTCOME]]="SDC"),1,0)</f>
        <v>0</v>
      </c>
      <c r="AH7059" s="70"/>
      <c r="AI7059" s="70"/>
      <c r="AJ7059">
        <f>IF(OR(Tabella2[[#This Row],[OUTCOME]]="DNCO", Tabella2[[#This Row],[OUTCOME]]="SDNC"),1,0)</f>
        <v>1</v>
      </c>
      <c r="AL7059" s="70"/>
      <c r="BL7059" s="30" t="s">
        <v>14359</v>
      </c>
      <c r="BM7059" s="135" t="str">
        <f>Tabella2[[#This Row],[ACT START]]</f>
        <v>11:35</v>
      </c>
      <c r="BN7059" s="136" t="str">
        <f>Tabella2[[#This Row],[ACT STOP]]</f>
        <v>12:35</v>
      </c>
      <c r="BO7059" s="101"/>
      <c r="BR7059" s="109" t="str">
        <f t="shared" si="135"/>
        <v>SH-25-7048</v>
      </c>
      <c r="BS7059" s="109" t="s">
        <v>368</v>
      </c>
      <c r="BT7059" t="str">
        <f>Tabella2[[#This Row],[OUTCOME]]</f>
        <v>DNCO</v>
      </c>
      <c r="BU7059" t="str">
        <f>_xlfn.CONCAT(Tabella2[[#This Row],[NAME SP]],Tabella2[[#This Row],[ID SP]]," - ",Tabella2[[#This Row],[SYLLABUS NO]])</f>
        <v>IFTS85 - FMSC OBFM02</v>
      </c>
      <c r="BV7059" t="s">
        <v>11935</v>
      </c>
    </row>
    <row r="7060" spans="1:74" ht="47.25" hidden="1">
      <c r="A7060" s="103" t="s">
        <v>14335</v>
      </c>
      <c r="B7060" s="102">
        <v>45995</v>
      </c>
      <c r="C7060" s="104">
        <f>_xlfn.ISOWEEKNUM(Tabella2[[#This Row],[Date]])</f>
        <v>49</v>
      </c>
      <c r="D7060" s="104" t="s">
        <v>195</v>
      </c>
      <c r="E7060" s="104" t="s">
        <v>398</v>
      </c>
      <c r="F7060" s="104"/>
      <c r="G7060" s="104" t="s">
        <v>257</v>
      </c>
      <c r="H7060" s="105">
        <v>9</v>
      </c>
      <c r="I7060" s="104"/>
      <c r="J7060" s="104" t="s">
        <v>258</v>
      </c>
      <c r="K7060" s="104" t="s">
        <v>78</v>
      </c>
      <c r="L7060" s="104" t="s">
        <v>299</v>
      </c>
      <c r="M7060" s="104" t="s">
        <v>276</v>
      </c>
      <c r="N7060" s="104"/>
      <c r="O7060" s="106" t="str">
        <f>A7059</f>
        <v>19464</v>
      </c>
      <c r="P7060" s="111" t="s">
        <v>300</v>
      </c>
      <c r="Q7060" s="153" t="s">
        <v>349</v>
      </c>
      <c r="R7060" s="153" t="s">
        <v>350</v>
      </c>
      <c r="S7060" s="153">
        <f>Tabella2[[#This Row],[PLD STOP]]-Tabella2[[#This Row],[PLD START]]</f>
        <v>4.1666666666666685E-2</v>
      </c>
      <c r="T7060" s="153" t="s">
        <v>349</v>
      </c>
      <c r="U7060" s="153" t="s">
        <v>350</v>
      </c>
      <c r="V7060" s="153">
        <f>IF(ISBLANK(T7060),"",Tabella2[[#This Row],[ACT STOP]]-Tabella2[[#This Row],[ACT START]])</f>
        <v>4.1666666666666685E-2</v>
      </c>
      <c r="W7060" s="104" t="s">
        <v>127</v>
      </c>
      <c r="X7060" s="104" t="s">
        <v>119</v>
      </c>
      <c r="Y7060" s="110"/>
      <c r="Z7060" s="106"/>
      <c r="AA7060" s="104"/>
      <c r="AB7060" s="107"/>
      <c r="AC7060" s="72">
        <f>IF(OR(Tabella2[[#This Row],[OUTCOME]]="DCO",Tabella2[[#This Row],[OUTCOME]]="SDC"),1,0)</f>
        <v>0</v>
      </c>
      <c r="AH7060" s="70"/>
      <c r="AI7060" s="70"/>
      <c r="AJ7060">
        <f>IF(OR(Tabella2[[#This Row],[OUTCOME]]="DNCO", Tabella2[[#This Row],[OUTCOME]]="SDNC"),1,0)</f>
        <v>1</v>
      </c>
      <c r="AL7060" s="70"/>
      <c r="BL7060" s="30" t="s">
        <v>14357</v>
      </c>
      <c r="BM7060" s="135" t="str">
        <f>Tabella2[[#This Row],[ACT START]]</f>
        <v>11:35</v>
      </c>
      <c r="BN7060" s="136" t="str">
        <f>Tabella2[[#This Row],[ACT STOP]]</f>
        <v>12:35</v>
      </c>
      <c r="BO7060" s="101"/>
      <c r="BR7060" s="109" t="str">
        <f t="shared" si="135"/>
        <v>SH-25-7049</v>
      </c>
      <c r="BS7060" s="109" t="s">
        <v>318</v>
      </c>
      <c r="BT7060" t="str">
        <f>Tabella2[[#This Row],[OUTCOME]]</f>
        <v>SDNC</v>
      </c>
      <c r="BU7060" t="str">
        <f>_xlfn.CONCAT(Tabella2[[#This Row],[NAME SP]],Tabella2[[#This Row],[ID SP]]," - ",Tabella2[[#This Row],[SYLLABUS NO]])</f>
        <v>Support IFTS - SUPP</v>
      </c>
    </row>
    <row r="7061" spans="1:74" hidden="1">
      <c r="A7061" s="103" t="s">
        <v>14336</v>
      </c>
      <c r="B7061" s="102">
        <v>45995</v>
      </c>
      <c r="C7061" s="104">
        <f>_xlfn.ISOWEEKNUM(Tabella2[[#This Row],[Date]])</f>
        <v>49</v>
      </c>
      <c r="D7061" s="104" t="s">
        <v>763</v>
      </c>
      <c r="E7061" s="104" t="s">
        <v>256</v>
      </c>
      <c r="F7061" s="104">
        <v>66</v>
      </c>
      <c r="G7061" s="104" t="s">
        <v>257</v>
      </c>
      <c r="H7061" s="105">
        <v>1</v>
      </c>
      <c r="I7061" s="104"/>
      <c r="J7061" s="104" t="s">
        <v>258</v>
      </c>
      <c r="K7061" s="104" t="s">
        <v>83</v>
      </c>
      <c r="L7061" s="104" t="s">
        <v>259</v>
      </c>
      <c r="M7061" s="104" t="s">
        <v>269</v>
      </c>
      <c r="N7061" s="104"/>
      <c r="O7061" s="106"/>
      <c r="P7061" s="111" t="s">
        <v>607</v>
      </c>
      <c r="Q7061" s="153" t="s">
        <v>349</v>
      </c>
      <c r="R7061" s="153" t="s">
        <v>350</v>
      </c>
      <c r="S7061" s="153">
        <f>Tabella2[[#This Row],[PLD STOP]]-Tabella2[[#This Row],[PLD START]]</f>
        <v>4.1666666666666685E-2</v>
      </c>
      <c r="T7061" s="153" t="s">
        <v>349</v>
      </c>
      <c r="U7061" s="153" t="s">
        <v>350</v>
      </c>
      <c r="V7061" s="153">
        <f>IF(ISBLANK(T7061),"",Tabella2[[#This Row],[ACT STOP]]-Tabella2[[#This Row],[ACT START]])</f>
        <v>4.1666666666666685E-2</v>
      </c>
      <c r="W7061" s="104" t="s">
        <v>92</v>
      </c>
      <c r="X7061" s="104" t="s">
        <v>91</v>
      </c>
      <c r="Y7061" s="110"/>
      <c r="Z7061" s="106"/>
      <c r="AA7061" s="104"/>
      <c r="AB7061" s="107"/>
      <c r="AC7061" s="72">
        <f>IF(OR(Tabella2[[#This Row],[OUTCOME]]="DCO",Tabella2[[#This Row],[OUTCOME]]="SDC"),1,0)</f>
        <v>1</v>
      </c>
      <c r="AH7061" s="70"/>
      <c r="AI7061" s="70"/>
      <c r="AJ7061">
        <f>IF(OR(Tabella2[[#This Row],[OUTCOME]]="DNCO", Tabella2[[#This Row],[OUTCOME]]="SDNC"),1,0)</f>
        <v>0</v>
      </c>
      <c r="AL7061" s="70"/>
      <c r="BM7061" s="135" t="str">
        <f>Tabella2[[#This Row],[ACT START]]</f>
        <v>11:35</v>
      </c>
      <c r="BN7061" s="136" t="str">
        <f>Tabella2[[#This Row],[ACT STOP]]</f>
        <v>12:35</v>
      </c>
      <c r="BO7061" s="101"/>
      <c r="BR7061" s="109" t="str">
        <f t="shared" si="135"/>
        <v>SH-25-7050</v>
      </c>
      <c r="BS7061" s="109" t="s">
        <v>332</v>
      </c>
      <c r="BT7061" t="str">
        <f>Tabella2[[#This Row],[OUTCOME]]</f>
        <v>DCO</v>
      </c>
      <c r="BU7061" t="str">
        <f>_xlfn.CONCAT(Tabella2[[#This Row],[NAME SP]],Tabella2[[#This Row],[ID SP]]," - ",Tabella2[[#This Row],[SYLLABUS NO]])</f>
        <v>QATAR66 - PT R2R02</v>
      </c>
      <c r="BV7061" t="s">
        <v>12985</v>
      </c>
    </row>
    <row r="7062" spans="1:74" hidden="1">
      <c r="A7062" s="103" t="s">
        <v>14337</v>
      </c>
      <c r="B7062" s="102">
        <v>45995</v>
      </c>
      <c r="C7062" s="104">
        <f>_xlfn.ISOWEEKNUM(Tabella2[[#This Row],[Date]])</f>
        <v>49</v>
      </c>
      <c r="D7062" s="104" t="s">
        <v>13289</v>
      </c>
      <c r="E7062" s="104" t="s">
        <v>327</v>
      </c>
      <c r="F7062" s="104">
        <v>90</v>
      </c>
      <c r="G7062" s="104" t="s">
        <v>257</v>
      </c>
      <c r="H7062" s="105">
        <v>32</v>
      </c>
      <c r="I7062" s="104" t="s">
        <v>258</v>
      </c>
      <c r="J7062" s="104"/>
      <c r="K7062" s="104" t="s">
        <v>80</v>
      </c>
      <c r="L7062" s="104" t="s">
        <v>259</v>
      </c>
      <c r="M7062" s="104" t="s">
        <v>798</v>
      </c>
      <c r="N7062" s="104"/>
      <c r="O7062" s="106"/>
      <c r="P7062" s="111" t="s">
        <v>799</v>
      </c>
      <c r="Q7062" s="153" t="s">
        <v>349</v>
      </c>
      <c r="R7062" s="153" t="s">
        <v>350</v>
      </c>
      <c r="S7062" s="153">
        <f>Tabella2[[#This Row],[PLD STOP]]-Tabella2[[#This Row],[PLD START]]</f>
        <v>4.1666666666666685E-2</v>
      </c>
      <c r="T7062" s="153" t="s">
        <v>349</v>
      </c>
      <c r="U7062" s="153" t="s">
        <v>350</v>
      </c>
      <c r="V7062" s="153">
        <f>IF(ISBLANK(T7062),"",Tabella2[[#This Row],[ACT STOP]]-Tabella2[[#This Row],[ACT START]])</f>
        <v>4.1666666666666685E-2</v>
      </c>
      <c r="W7062" s="104" t="s">
        <v>92</v>
      </c>
      <c r="X7062" s="104" t="s">
        <v>91</v>
      </c>
      <c r="Y7062" s="110"/>
      <c r="Z7062" s="106"/>
      <c r="AA7062" s="104"/>
      <c r="AB7062" s="107"/>
      <c r="AC7062" s="72">
        <f>IF(OR(Tabella2[[#This Row],[OUTCOME]]="DCO",Tabella2[[#This Row],[OUTCOME]]="SDC"),1,0)</f>
        <v>1</v>
      </c>
      <c r="AH7062" s="70"/>
      <c r="AI7062" s="70"/>
      <c r="AJ7062">
        <f>IF(OR(Tabella2[[#This Row],[OUTCOME]]="DNCO", Tabella2[[#This Row],[OUTCOME]]="SDNC"),1,0)</f>
        <v>0</v>
      </c>
      <c r="AL7062" s="70"/>
      <c r="BM7062" s="135" t="str">
        <f>Tabella2[[#This Row],[ACT START]]</f>
        <v>11:35</v>
      </c>
      <c r="BN7062" s="136" t="str">
        <f>Tabella2[[#This Row],[ACT STOP]]</f>
        <v>12:35</v>
      </c>
      <c r="BO7062" s="101"/>
      <c r="BR7062" s="109" t="str">
        <f t="shared" si="135"/>
        <v>SH-25-7051</v>
      </c>
      <c r="BS7062" s="109" t="s">
        <v>356</v>
      </c>
      <c r="BT7062" t="str">
        <f>Tabella2[[#This Row],[OUTCOME]]</f>
        <v>DCO</v>
      </c>
      <c r="BU7062" t="str">
        <f>_xlfn.CONCAT(Tabella2[[#This Row],[NAME SP]],Tabella2[[#This Row],[ID SP]]," - ",Tabella2[[#This Row],[SYLLABUS NO]])</f>
        <v>AMI90 - SD IF02</v>
      </c>
      <c r="BV7062" t="s">
        <v>13250</v>
      </c>
    </row>
    <row r="7063" spans="1:74" hidden="1">
      <c r="A7063" s="103" t="s">
        <v>14338</v>
      </c>
      <c r="B7063" s="102">
        <v>45995</v>
      </c>
      <c r="C7063" s="104">
        <f>_xlfn.ISOWEEKNUM(Tabella2[[#This Row],[Date]])</f>
        <v>49</v>
      </c>
      <c r="D7063" s="104" t="s">
        <v>751</v>
      </c>
      <c r="E7063" s="104" t="s">
        <v>256</v>
      </c>
      <c r="F7063" s="104">
        <v>76</v>
      </c>
      <c r="G7063" s="104" t="s">
        <v>257</v>
      </c>
      <c r="H7063" s="105">
        <v>12</v>
      </c>
      <c r="I7063" s="104" t="s">
        <v>258</v>
      </c>
      <c r="J7063" s="104"/>
      <c r="K7063" s="104" t="s">
        <v>81</v>
      </c>
      <c r="L7063" s="104" t="s">
        <v>259</v>
      </c>
      <c r="M7063" s="104" t="s">
        <v>269</v>
      </c>
      <c r="N7063" s="104"/>
      <c r="O7063" s="106"/>
      <c r="P7063" s="111" t="s">
        <v>607</v>
      </c>
      <c r="Q7063" s="153" t="s">
        <v>349</v>
      </c>
      <c r="R7063" s="153" t="s">
        <v>350</v>
      </c>
      <c r="S7063" s="153">
        <f>Tabella2[[#This Row],[PLD STOP]]-Tabella2[[#This Row],[PLD START]]</f>
        <v>4.1666666666666685E-2</v>
      </c>
      <c r="T7063" s="153" t="s">
        <v>349</v>
      </c>
      <c r="U7063" s="153" t="s">
        <v>350</v>
      </c>
      <c r="V7063" s="153">
        <f>IF(ISBLANK(T7063),"",Tabella2[[#This Row],[ACT STOP]]-Tabella2[[#This Row],[ACT START]])</f>
        <v>4.1666666666666685E-2</v>
      </c>
      <c r="W7063" s="104" t="s">
        <v>92</v>
      </c>
      <c r="X7063" s="104" t="s">
        <v>91</v>
      </c>
      <c r="Y7063" s="110"/>
      <c r="Z7063" s="106"/>
      <c r="AA7063" s="104"/>
      <c r="AB7063" s="107"/>
      <c r="AC7063" s="72">
        <f>IF(OR(Tabella2[[#This Row],[OUTCOME]]="DCO",Tabella2[[#This Row],[OUTCOME]]="SDC"),1,0)</f>
        <v>1</v>
      </c>
      <c r="AH7063" s="70"/>
      <c r="AI7063" s="70"/>
      <c r="AJ7063">
        <f>IF(OR(Tabella2[[#This Row],[OUTCOME]]="DNCO", Tabella2[[#This Row],[OUTCOME]]="SDNC"),1,0)</f>
        <v>0</v>
      </c>
      <c r="AL7063" s="70"/>
      <c r="BM7063" s="135" t="str">
        <f>Tabella2[[#This Row],[ACT START]]</f>
        <v>11:35</v>
      </c>
      <c r="BN7063" s="136" t="str">
        <f>Tabella2[[#This Row],[ACT STOP]]</f>
        <v>12:35</v>
      </c>
      <c r="BO7063" s="101"/>
      <c r="BR7063" s="109" t="str">
        <f t="shared" si="135"/>
        <v>SH-25-7052</v>
      </c>
      <c r="BS7063" s="109" t="s">
        <v>266</v>
      </c>
      <c r="BT7063" t="str">
        <f>Tabella2[[#This Row],[OUTCOME]]</f>
        <v>DCO</v>
      </c>
      <c r="BU7063" t="str">
        <f>_xlfn.CONCAT(Tabella2[[#This Row],[NAME SP]],Tabella2[[#This Row],[ID SP]]," - ",Tabella2[[#This Row],[SYLLABUS NO]])</f>
        <v>QATAR76 - PT R2R02</v>
      </c>
      <c r="BV7063" t="s">
        <v>11939</v>
      </c>
    </row>
    <row r="7064" spans="1:74" hidden="1">
      <c r="A7064" s="103" t="s">
        <v>14339</v>
      </c>
      <c r="B7064" s="102">
        <v>45995</v>
      </c>
      <c r="C7064" s="104">
        <f>_xlfn.ISOWEEKNUM(Tabella2[[#This Row],[Date]])</f>
        <v>49</v>
      </c>
      <c r="D7064" s="104" t="s">
        <v>13044</v>
      </c>
      <c r="E7064" s="104" t="s">
        <v>284</v>
      </c>
      <c r="F7064" s="104">
        <v>100</v>
      </c>
      <c r="G7064" s="104" t="s">
        <v>284</v>
      </c>
      <c r="H7064" s="105">
        <v>9</v>
      </c>
      <c r="I7064" s="104" t="s">
        <v>258</v>
      </c>
      <c r="J7064" s="104"/>
      <c r="K7064" s="104" t="s">
        <v>77</v>
      </c>
      <c r="L7064" s="104" t="s">
        <v>259</v>
      </c>
      <c r="M7064" s="104" t="s">
        <v>276</v>
      </c>
      <c r="N7064" s="104"/>
      <c r="O7064" s="106"/>
      <c r="P7064" s="111" t="s">
        <v>479</v>
      </c>
      <c r="Q7064" s="153" t="s">
        <v>349</v>
      </c>
      <c r="R7064" s="153" t="s">
        <v>350</v>
      </c>
      <c r="S7064" s="153">
        <f>Tabella2[[#This Row],[PLD STOP]]-Tabella2[[#This Row],[PLD START]]</f>
        <v>4.1666666666666685E-2</v>
      </c>
      <c r="T7064" s="153">
        <v>0.4826388888888889</v>
      </c>
      <c r="U7064" s="153">
        <v>0.52430555555555558</v>
      </c>
      <c r="V7064" s="153">
        <f>IF(ISBLANK(T7064),"",Tabella2[[#This Row],[ACT STOP]]-Tabella2[[#This Row],[ACT START]])</f>
        <v>4.1666666666666685E-2</v>
      </c>
      <c r="W7064" s="104" t="s">
        <v>92</v>
      </c>
      <c r="X7064" s="104" t="s">
        <v>91</v>
      </c>
      <c r="Y7064" s="110" t="s">
        <v>14354</v>
      </c>
      <c r="Z7064" s="106"/>
      <c r="AA7064" s="104"/>
      <c r="AB7064" s="107"/>
      <c r="AC7064" s="72">
        <f>IF(OR(Tabella2[[#This Row],[OUTCOME]]="DCO",Tabella2[[#This Row],[OUTCOME]]="SDC"),1,0)</f>
        <v>1</v>
      </c>
      <c r="AH7064" s="70"/>
      <c r="AI7064" s="70"/>
      <c r="AJ7064">
        <f>IF(OR(Tabella2[[#This Row],[OUTCOME]]="DNCO", Tabella2[[#This Row],[OUTCOME]]="SDNC"),1,0)</f>
        <v>0</v>
      </c>
      <c r="AL7064" s="70"/>
      <c r="BL7064" t="s">
        <v>14356</v>
      </c>
      <c r="BM7064" s="135">
        <f>Tabella2[[#This Row],[ACT START]]</f>
        <v>0.4826388888888889</v>
      </c>
      <c r="BN7064" s="136">
        <f>Tabella2[[#This Row],[ACT STOP]]</f>
        <v>0.52430555555555558</v>
      </c>
      <c r="BO7064" s="101"/>
      <c r="BR7064" s="109" t="str">
        <f t="shared" si="135"/>
        <v>SH-25-7053</v>
      </c>
      <c r="BS7064" s="109" t="s">
        <v>339</v>
      </c>
      <c r="BT7064" t="str">
        <f>Tabella2[[#This Row],[OUTCOME]]</f>
        <v>DCO</v>
      </c>
      <c r="BU7064" t="str">
        <f>_xlfn.CONCAT(Tabella2[[#This Row],[NAME SP]],Tabella2[[#This Row],[ID SP]]," - ",Tabella2[[#This Row],[SYLLABUS NO]])</f>
        <v>IFTS100 - PT EMR02</v>
      </c>
      <c r="BV7064" t="s">
        <v>13043</v>
      </c>
    </row>
    <row r="7065" spans="1:74" hidden="1">
      <c r="A7065" s="103" t="s">
        <v>14340</v>
      </c>
      <c r="B7065" s="102">
        <v>45995</v>
      </c>
      <c r="C7065" s="104">
        <f>_xlfn.ISOWEEKNUM(Tabella2[[#This Row],[Date]])</f>
        <v>49</v>
      </c>
      <c r="D7065" s="104" t="s">
        <v>9740</v>
      </c>
      <c r="E7065" s="104" t="s">
        <v>284</v>
      </c>
      <c r="F7065" s="104">
        <v>87</v>
      </c>
      <c r="G7065" s="104" t="s">
        <v>257</v>
      </c>
      <c r="H7065" s="105">
        <v>17</v>
      </c>
      <c r="I7065" s="104"/>
      <c r="J7065" s="104" t="s">
        <v>258</v>
      </c>
      <c r="K7065" s="104" t="s">
        <v>79</v>
      </c>
      <c r="L7065" s="104" t="s">
        <v>299</v>
      </c>
      <c r="M7065" s="104" t="s">
        <v>276</v>
      </c>
      <c r="N7065" s="104"/>
      <c r="O7065" s="106" t="str">
        <f>A7066</f>
        <v>19471</v>
      </c>
      <c r="P7065" s="111" t="s">
        <v>664</v>
      </c>
      <c r="Q7065" s="153" t="s">
        <v>315</v>
      </c>
      <c r="R7065" s="153" t="s">
        <v>316</v>
      </c>
      <c r="S7065" s="153">
        <f>Tabella2[[#This Row],[PLD STOP]]-Tabella2[[#This Row],[PLD START]]</f>
        <v>4.166666666666663E-2</v>
      </c>
      <c r="T7065" s="153"/>
      <c r="U7065" s="153"/>
      <c r="V7065" s="153" t="str">
        <f>IF(ISBLANK(T7065),"",Tabella2[[#This Row],[ACT STOP]]-Tabella2[[#This Row],[ACT START]])</f>
        <v/>
      </c>
      <c r="W7065" s="104"/>
      <c r="X7065" s="104"/>
      <c r="Y7065" s="110"/>
      <c r="Z7065" s="106"/>
      <c r="AA7065" s="104"/>
      <c r="AB7065" s="107"/>
      <c r="AC7065" s="72">
        <f>IF(OR(Tabella2[[#This Row],[OUTCOME]]="DCO",Tabella2[[#This Row],[OUTCOME]]="SDC"),1,0)</f>
        <v>0</v>
      </c>
      <c r="AH7065" s="70"/>
      <c r="AI7065" s="70"/>
      <c r="AJ7065">
        <f>IF(OR(Tabella2[[#This Row],[OUTCOME]]="DNCO", Tabella2[[#This Row],[OUTCOME]]="SDNC"),1,0)</f>
        <v>0</v>
      </c>
      <c r="AL7065" s="70"/>
      <c r="BM7065" s="135">
        <f>Tabella2[[#This Row],[ACT START]]</f>
        <v>0</v>
      </c>
      <c r="BN7065" s="136">
        <f>Tabella2[[#This Row],[ACT STOP]]</f>
        <v>0</v>
      </c>
      <c r="BO7065" s="101"/>
      <c r="BR7065" s="109" t="str">
        <f t="shared" si="135"/>
        <v>SH-25-7054</v>
      </c>
      <c r="BS7065" s="109" t="s">
        <v>393</v>
      </c>
      <c r="BT7065">
        <f>Tabella2[[#This Row],[OUTCOME]]</f>
        <v>0</v>
      </c>
      <c r="BU7065" t="str">
        <f>_xlfn.CONCAT(Tabella2[[#This Row],[NAME SP]],Tabella2[[#This Row],[ID SP]]," - ",Tabella2[[#This Row],[SYLLABUS NO]])</f>
        <v>IFTS87 - FMSC OBFM02</v>
      </c>
      <c r="BV7065" t="s">
        <v>11949</v>
      </c>
    </row>
    <row r="7066" spans="1:74" hidden="1">
      <c r="A7066" s="103" t="s">
        <v>14341</v>
      </c>
      <c r="B7066" s="102">
        <v>45995</v>
      </c>
      <c r="C7066" s="104">
        <f>_xlfn.ISOWEEKNUM(Tabella2[[#This Row],[Date]])</f>
        <v>49</v>
      </c>
      <c r="D7066" s="104" t="s">
        <v>195</v>
      </c>
      <c r="E7066" s="104" t="s">
        <v>298</v>
      </c>
      <c r="F7066" s="104"/>
      <c r="G7066" s="104" t="s">
        <v>284</v>
      </c>
      <c r="H7066" s="105">
        <v>23</v>
      </c>
      <c r="I7066" s="104"/>
      <c r="J7066" s="104" t="s">
        <v>258</v>
      </c>
      <c r="K7066" s="104" t="s">
        <v>78</v>
      </c>
      <c r="L7066" s="104" t="s">
        <v>299</v>
      </c>
      <c r="M7066" s="104" t="s">
        <v>276</v>
      </c>
      <c r="N7066" s="104"/>
      <c r="O7066" s="106" t="str">
        <f>A7065</f>
        <v>19470</v>
      </c>
      <c r="P7066" s="111" t="s">
        <v>300</v>
      </c>
      <c r="Q7066" s="153" t="s">
        <v>315</v>
      </c>
      <c r="R7066" s="153" t="s">
        <v>316</v>
      </c>
      <c r="S7066" s="153">
        <f>Tabella2[[#This Row],[PLD STOP]]-Tabella2[[#This Row],[PLD START]]</f>
        <v>4.166666666666663E-2</v>
      </c>
      <c r="T7066" s="153"/>
      <c r="U7066" s="153"/>
      <c r="V7066" s="153" t="str">
        <f>IF(ISBLANK(T7066),"",Tabella2[[#This Row],[ACT STOP]]-Tabella2[[#This Row],[ACT START]])</f>
        <v/>
      </c>
      <c r="W7066" s="104"/>
      <c r="X7066" s="104"/>
      <c r="Y7066" s="110"/>
      <c r="Z7066" s="106"/>
      <c r="AA7066" s="104"/>
      <c r="AB7066" s="107"/>
      <c r="AC7066" s="72">
        <f>IF(OR(Tabella2[[#This Row],[OUTCOME]]="DCO",Tabella2[[#This Row],[OUTCOME]]="SDC"),1,0)</f>
        <v>0</v>
      </c>
      <c r="AH7066" s="70"/>
      <c r="AI7066" s="70"/>
      <c r="AJ7066">
        <f>IF(OR(Tabella2[[#This Row],[OUTCOME]]="DNCO", Tabella2[[#This Row],[OUTCOME]]="SDNC"),1,0)</f>
        <v>0</v>
      </c>
      <c r="AL7066" s="70"/>
      <c r="BM7066" s="135">
        <f>Tabella2[[#This Row],[ACT START]]</f>
        <v>0</v>
      </c>
      <c r="BN7066" s="136">
        <f>Tabella2[[#This Row],[ACT STOP]]</f>
        <v>0</v>
      </c>
      <c r="BO7066" s="101"/>
      <c r="BR7066" s="109" t="str">
        <f t="shared" si="135"/>
        <v>SH-25-7055</v>
      </c>
      <c r="BS7066" s="109" t="s">
        <v>358</v>
      </c>
      <c r="BT7066">
        <f>Tabella2[[#This Row],[OUTCOME]]</f>
        <v>0</v>
      </c>
      <c r="BU7066" t="str">
        <f>_xlfn.CONCAT(Tabella2[[#This Row],[NAME SP]],Tabella2[[#This Row],[ID SP]]," - ",Tabella2[[#This Row],[SYLLABUS NO]])</f>
        <v>Support QATAR - SUPP</v>
      </c>
    </row>
    <row r="7067" spans="1:74" hidden="1">
      <c r="A7067" s="103" t="s">
        <v>14342</v>
      </c>
      <c r="B7067" s="102">
        <v>45995</v>
      </c>
      <c r="C7067" s="104">
        <f>_xlfn.ISOWEEKNUM(Tabella2[[#This Row],[Date]])</f>
        <v>49</v>
      </c>
      <c r="D7067" s="104" t="s">
        <v>195</v>
      </c>
      <c r="E7067" s="104" t="s">
        <v>257</v>
      </c>
      <c r="F7067" s="104">
        <v>10</v>
      </c>
      <c r="G7067" s="104" t="s">
        <v>257</v>
      </c>
      <c r="H7067" s="105">
        <v>8</v>
      </c>
      <c r="I7067" s="104"/>
      <c r="J7067" s="104" t="s">
        <v>258</v>
      </c>
      <c r="K7067" s="104" t="s">
        <v>83</v>
      </c>
      <c r="L7067" s="104" t="s">
        <v>259</v>
      </c>
      <c r="M7067" s="104" t="s">
        <v>764</v>
      </c>
      <c r="N7067" s="104"/>
      <c r="O7067" s="106"/>
      <c r="P7067" s="111" t="s">
        <v>765</v>
      </c>
      <c r="Q7067" s="153" t="s">
        <v>315</v>
      </c>
      <c r="R7067" s="153" t="s">
        <v>316</v>
      </c>
      <c r="S7067" s="153">
        <f>Tabella2[[#This Row],[PLD STOP]]-Tabella2[[#This Row],[PLD START]]</f>
        <v>4.166666666666663E-2</v>
      </c>
      <c r="T7067" s="153"/>
      <c r="U7067" s="153"/>
      <c r="V7067" s="153" t="str">
        <f>IF(ISBLANK(T7067),"",Tabella2[[#This Row],[ACT STOP]]-Tabella2[[#This Row],[ACT START]])</f>
        <v/>
      </c>
      <c r="W7067" s="104"/>
      <c r="X7067" s="104"/>
      <c r="Y7067" s="110"/>
      <c r="Z7067" s="106"/>
      <c r="AA7067" s="104"/>
      <c r="AB7067" s="107"/>
      <c r="AC7067" s="72">
        <f>IF(OR(Tabella2[[#This Row],[OUTCOME]]="DCO",Tabella2[[#This Row],[OUTCOME]]="SDC"),1,0)</f>
        <v>0</v>
      </c>
      <c r="AH7067" s="70"/>
      <c r="AI7067" s="70"/>
      <c r="AJ7067">
        <f>IF(OR(Tabella2[[#This Row],[OUTCOME]]="DNCO", Tabella2[[#This Row],[OUTCOME]]="SDNC"),1,0)</f>
        <v>0</v>
      </c>
      <c r="AL7067" s="70"/>
      <c r="BM7067" s="135">
        <f>Tabella2[[#This Row],[ACT START]]</f>
        <v>0</v>
      </c>
      <c r="BN7067" s="136">
        <f>Tabella2[[#This Row],[ACT STOP]]</f>
        <v>0</v>
      </c>
      <c r="BO7067" s="101"/>
      <c r="BR7067" s="109" t="str">
        <f t="shared" si="135"/>
        <v>SH-25-7056</v>
      </c>
      <c r="BS7067" s="109" t="s">
        <v>653</v>
      </c>
      <c r="BT7067">
        <f>Tabella2[[#This Row],[OUTCOME]]</f>
        <v>0</v>
      </c>
      <c r="BU7067" t="str">
        <f>_xlfn.CONCAT(Tabella2[[#This Row],[NAME SP]],Tabella2[[#This Row],[ID SP]]," - ",Tabella2[[#This Row],[SYLLABUS NO]])</f>
        <v>ACS10 - FMS CF02</v>
      </c>
      <c r="BV7067" t="s">
        <v>14358</v>
      </c>
    </row>
    <row r="7068" spans="1:74" hidden="1">
      <c r="A7068" s="103" t="s">
        <v>14343</v>
      </c>
      <c r="B7068" s="102">
        <v>45995</v>
      </c>
      <c r="C7068" s="104">
        <f>_xlfn.ISOWEEKNUM(Tabella2[[#This Row],[Date]])</f>
        <v>49</v>
      </c>
      <c r="D7068" s="104" t="s">
        <v>13295</v>
      </c>
      <c r="E7068" s="104" t="s">
        <v>284</v>
      </c>
      <c r="F7068" s="104">
        <v>112</v>
      </c>
      <c r="G7068" s="104" t="s">
        <v>284</v>
      </c>
      <c r="H7068" s="105">
        <v>22</v>
      </c>
      <c r="I7068" s="104"/>
      <c r="J7068" s="104" t="s">
        <v>258</v>
      </c>
      <c r="K7068" s="104" t="s">
        <v>80</v>
      </c>
      <c r="L7068" s="104" t="s">
        <v>259</v>
      </c>
      <c r="M7068" s="104" t="s">
        <v>276</v>
      </c>
      <c r="N7068" s="104"/>
      <c r="O7068" s="106"/>
      <c r="P7068" s="111" t="s">
        <v>510</v>
      </c>
      <c r="Q7068" s="153" t="s">
        <v>315</v>
      </c>
      <c r="R7068" s="153" t="s">
        <v>316</v>
      </c>
      <c r="S7068" s="153">
        <f>Tabella2[[#This Row],[PLD STOP]]-Tabella2[[#This Row],[PLD START]]</f>
        <v>4.166666666666663E-2</v>
      </c>
      <c r="T7068" s="153"/>
      <c r="U7068" s="153"/>
      <c r="V7068" s="153" t="str">
        <f>IF(ISBLANK(T7068),"",Tabella2[[#This Row],[ACT STOP]]-Tabella2[[#This Row],[ACT START]])</f>
        <v/>
      </c>
      <c r="W7068" s="104"/>
      <c r="X7068" s="104"/>
      <c r="Y7068" s="110"/>
      <c r="Z7068" s="106"/>
      <c r="AA7068" s="104"/>
      <c r="AB7068" s="107"/>
      <c r="AC7068" s="72">
        <f>IF(OR(Tabella2[[#This Row],[OUTCOME]]="DCO",Tabella2[[#This Row],[OUTCOME]]="SDC"),1,0)</f>
        <v>0</v>
      </c>
      <c r="AH7068" s="70"/>
      <c r="AI7068" s="70"/>
      <c r="AJ7068">
        <f>IF(OR(Tabella2[[#This Row],[OUTCOME]]="DNCO", Tabella2[[#This Row],[OUTCOME]]="SDNC"),1,0)</f>
        <v>0</v>
      </c>
      <c r="AL7068" s="70"/>
      <c r="BM7068" s="135">
        <f>Tabella2[[#This Row],[ACT START]]</f>
        <v>0</v>
      </c>
      <c r="BN7068" s="136">
        <f>Tabella2[[#This Row],[ACT STOP]]</f>
        <v>0</v>
      </c>
      <c r="BO7068" s="101"/>
      <c r="BR7068" s="109" t="str">
        <f t="shared" si="135"/>
        <v>SH-25-7057</v>
      </c>
      <c r="BS7068" s="109" t="s">
        <v>295</v>
      </c>
      <c r="BT7068">
        <f>Tabella2[[#This Row],[OUTCOME]]</f>
        <v>0</v>
      </c>
      <c r="BU7068" t="str">
        <f>_xlfn.CONCAT(Tabella2[[#This Row],[NAME SP]],Tabella2[[#This Row],[ID SP]]," - ",Tabella2[[#This Row],[SYLLABUS NO]])</f>
        <v>IFTS112 - PT IF01</v>
      </c>
      <c r="BV7068" t="s">
        <v>13294</v>
      </c>
    </row>
    <row r="7069" spans="1:74" hidden="1">
      <c r="A7069" s="103" t="s">
        <v>14344</v>
      </c>
      <c r="B7069" s="102">
        <v>45995</v>
      </c>
      <c r="C7069" s="104">
        <f>_xlfn.ISOWEEKNUM(Tabella2[[#This Row],[Date]])</f>
        <v>49</v>
      </c>
      <c r="D7069" s="104" t="s">
        <v>763</v>
      </c>
      <c r="E7069" s="104" t="s">
        <v>256</v>
      </c>
      <c r="F7069" s="104">
        <v>68</v>
      </c>
      <c r="G7069" s="104" t="s">
        <v>257</v>
      </c>
      <c r="H7069" s="105">
        <v>5</v>
      </c>
      <c r="I7069" s="104"/>
      <c r="J7069" s="104" t="s">
        <v>258</v>
      </c>
      <c r="K7069" s="104" t="s">
        <v>81</v>
      </c>
      <c r="L7069" s="104" t="s">
        <v>259</v>
      </c>
      <c r="M7069" s="104" t="s">
        <v>269</v>
      </c>
      <c r="N7069" s="104"/>
      <c r="O7069" s="106"/>
      <c r="P7069" s="111" t="s">
        <v>607</v>
      </c>
      <c r="Q7069" s="153" t="s">
        <v>315</v>
      </c>
      <c r="R7069" s="153" t="s">
        <v>316</v>
      </c>
      <c r="S7069" s="153">
        <f>Tabella2[[#This Row],[PLD STOP]]-Tabella2[[#This Row],[PLD START]]</f>
        <v>4.166666666666663E-2</v>
      </c>
      <c r="T7069" s="153"/>
      <c r="U7069" s="153"/>
      <c r="V7069" s="153" t="str">
        <f>IF(ISBLANK(T7069),"",Tabella2[[#This Row],[ACT STOP]]-Tabella2[[#This Row],[ACT START]])</f>
        <v/>
      </c>
      <c r="W7069" s="104"/>
      <c r="X7069" s="104"/>
      <c r="Y7069" s="110"/>
      <c r="Z7069" s="106"/>
      <c r="AA7069" s="104"/>
      <c r="AB7069" s="107"/>
      <c r="AC7069" s="72">
        <f>IF(OR(Tabella2[[#This Row],[OUTCOME]]="DCO",Tabella2[[#This Row],[OUTCOME]]="SDC"),1,0)</f>
        <v>0</v>
      </c>
      <c r="AH7069" s="70"/>
      <c r="AI7069" s="70"/>
      <c r="AJ7069">
        <f>IF(OR(Tabella2[[#This Row],[OUTCOME]]="DNCO", Tabella2[[#This Row],[OUTCOME]]="SDNC"),1,0)</f>
        <v>0</v>
      </c>
      <c r="AL7069" s="70"/>
      <c r="BM7069" s="135">
        <f>Tabella2[[#This Row],[ACT START]]</f>
        <v>0</v>
      </c>
      <c r="BN7069" s="136">
        <f>Tabella2[[#This Row],[ACT STOP]]</f>
        <v>0</v>
      </c>
      <c r="BO7069" s="101"/>
      <c r="BR7069" s="109" t="str">
        <f t="shared" si="135"/>
        <v>SH-25-7058</v>
      </c>
      <c r="BS7069" s="109" t="s">
        <v>416</v>
      </c>
      <c r="BT7069">
        <f>Tabella2[[#This Row],[OUTCOME]]</f>
        <v>0</v>
      </c>
      <c r="BU7069" t="str">
        <f>_xlfn.CONCAT(Tabella2[[#This Row],[NAME SP]],Tabella2[[#This Row],[ID SP]]," - ",Tabella2[[#This Row],[SYLLABUS NO]])</f>
        <v>QATAR68 - PT R2R02</v>
      </c>
      <c r="BV7069" t="s">
        <v>11998</v>
      </c>
    </row>
    <row r="7070" spans="1:74" hidden="1">
      <c r="A7070" s="103" t="s">
        <v>14345</v>
      </c>
      <c r="B7070" s="102">
        <v>45995</v>
      </c>
      <c r="C7070" s="104">
        <f>_xlfn.ISOWEEKNUM(Tabella2[[#This Row],[Date]])</f>
        <v>49</v>
      </c>
      <c r="D7070" s="104" t="s">
        <v>13044</v>
      </c>
      <c r="E7070" s="104" t="s">
        <v>284</v>
      </c>
      <c r="F7070" s="104">
        <v>101</v>
      </c>
      <c r="G7070" s="104" t="s">
        <v>257</v>
      </c>
      <c r="H7070" s="105">
        <v>13</v>
      </c>
      <c r="I7070" s="104" t="s">
        <v>258</v>
      </c>
      <c r="J7070" s="104"/>
      <c r="K7070" s="104" t="s">
        <v>75</v>
      </c>
      <c r="L7070" s="104" t="s">
        <v>259</v>
      </c>
      <c r="M7070" s="104" t="s">
        <v>276</v>
      </c>
      <c r="N7070" s="104"/>
      <c r="O7070" s="106"/>
      <c r="P7070" s="111" t="s">
        <v>479</v>
      </c>
      <c r="Q7070" s="153" t="s">
        <v>315</v>
      </c>
      <c r="R7070" s="153" t="s">
        <v>316</v>
      </c>
      <c r="S7070" s="153">
        <f>Tabella2[[#This Row],[PLD STOP]]-Tabella2[[#This Row],[PLD START]]</f>
        <v>4.166666666666663E-2</v>
      </c>
      <c r="T7070" s="153"/>
      <c r="U7070" s="153"/>
      <c r="V7070" s="153" t="str">
        <f>IF(ISBLANK(T7070),"",Tabella2[[#This Row],[ACT STOP]]-Tabella2[[#This Row],[ACT START]])</f>
        <v/>
      </c>
      <c r="W7070" s="104"/>
      <c r="X7070" s="104"/>
      <c r="Y7070" s="110"/>
      <c r="Z7070" s="106"/>
      <c r="AA7070" s="104"/>
      <c r="AB7070" s="107"/>
      <c r="AC7070" s="72">
        <f>IF(OR(Tabella2[[#This Row],[OUTCOME]]="DCO",Tabella2[[#This Row],[OUTCOME]]="SDC"),1,0)</f>
        <v>0</v>
      </c>
      <c r="AH7070" s="70"/>
      <c r="AI7070" s="70"/>
      <c r="AJ7070">
        <f>IF(OR(Tabella2[[#This Row],[OUTCOME]]="DNCO", Tabella2[[#This Row],[OUTCOME]]="SDNC"),1,0)</f>
        <v>0</v>
      </c>
      <c r="AL7070" s="70"/>
      <c r="BM7070" s="135">
        <f>Tabella2[[#This Row],[ACT START]]</f>
        <v>0</v>
      </c>
      <c r="BN7070" s="136">
        <f>Tabella2[[#This Row],[ACT STOP]]</f>
        <v>0</v>
      </c>
      <c r="BO7070" s="101"/>
      <c r="BR7070" s="109" t="str">
        <f t="shared" ref="BR7070:BR7101" si="136">_xlfn.CONCAT(LEFT(BR7069,6),TEXT(RIGHT(BR7069,4)+1,"0000"))</f>
        <v>SH-25-7059</v>
      </c>
      <c r="BS7070" s="109" t="s">
        <v>427</v>
      </c>
      <c r="BT7070">
        <f>Tabella2[[#This Row],[OUTCOME]]</f>
        <v>0</v>
      </c>
      <c r="BU7070" t="str">
        <f>_xlfn.CONCAT(Tabella2[[#This Row],[NAME SP]],Tabella2[[#This Row],[ID SP]]," - ",Tabella2[[#This Row],[SYLLABUS NO]])</f>
        <v>IFTS101 - PT EMR02</v>
      </c>
      <c r="BV7070" t="s">
        <v>13045</v>
      </c>
    </row>
    <row r="7071" spans="1:74" hidden="1">
      <c r="A7071" s="103" t="s">
        <v>14346</v>
      </c>
      <c r="B7071" s="102">
        <v>45995</v>
      </c>
      <c r="C7071" s="104">
        <f>_xlfn.ISOWEEKNUM(Tabella2[[#This Row],[Date]])</f>
        <v>49</v>
      </c>
      <c r="D7071" s="104" t="s">
        <v>13714</v>
      </c>
      <c r="E7071" s="104" t="s">
        <v>284</v>
      </c>
      <c r="F7071" s="104">
        <v>49</v>
      </c>
      <c r="G7071" s="104" t="s">
        <v>257</v>
      </c>
      <c r="H7071" s="105">
        <v>13</v>
      </c>
      <c r="I7071" s="104"/>
      <c r="J7071" s="104" t="s">
        <v>258</v>
      </c>
      <c r="K7071" s="104" t="s">
        <v>79</v>
      </c>
      <c r="L7071" s="104" t="s">
        <v>259</v>
      </c>
      <c r="M7071" s="104" t="s">
        <v>386</v>
      </c>
      <c r="N7071" s="104"/>
      <c r="O7071" s="106"/>
      <c r="P7071" s="111" t="s">
        <v>786</v>
      </c>
      <c r="Q7071" s="153" t="s">
        <v>343</v>
      </c>
      <c r="R7071" s="153" t="s">
        <v>344</v>
      </c>
      <c r="S7071" s="153">
        <f>Tabella2[[#This Row],[PLD STOP]]-Tabella2[[#This Row],[PLD START]]</f>
        <v>4.166666666666663E-2</v>
      </c>
      <c r="T7071" s="153"/>
      <c r="U7071" s="153"/>
      <c r="V7071" s="153" t="str">
        <f>IF(ISBLANK(T7071),"",Tabella2[[#This Row],[ACT STOP]]-Tabella2[[#This Row],[ACT START]])</f>
        <v/>
      </c>
      <c r="W7071" s="104"/>
      <c r="X7071" s="104"/>
      <c r="Y7071" s="110"/>
      <c r="Z7071" s="106"/>
      <c r="AA7071" s="104"/>
      <c r="AB7071" s="107"/>
      <c r="AC7071" s="72">
        <f>IF(OR(Tabella2[[#This Row],[OUTCOME]]="DCO",Tabella2[[#This Row],[OUTCOME]]="SDC"),1,0)</f>
        <v>0</v>
      </c>
      <c r="AH7071" s="70"/>
      <c r="AI7071" s="70"/>
      <c r="AJ7071">
        <f>IF(OR(Tabella2[[#This Row],[OUTCOME]]="DNCO", Tabella2[[#This Row],[OUTCOME]]="SDNC"),1,0)</f>
        <v>0</v>
      </c>
      <c r="AL7071" s="70"/>
      <c r="BM7071" s="135">
        <f>Tabella2[[#This Row],[ACT START]]</f>
        <v>0</v>
      </c>
      <c r="BN7071" s="136">
        <f>Tabella2[[#This Row],[ACT STOP]]</f>
        <v>0</v>
      </c>
      <c r="BO7071" s="101"/>
      <c r="BR7071" s="109" t="str">
        <f t="shared" si="136"/>
        <v>SH-25-7060</v>
      </c>
      <c r="BS7071" s="109" t="s">
        <v>427</v>
      </c>
      <c r="BT7071">
        <f>Tabella2[[#This Row],[OUTCOME]]</f>
        <v>0</v>
      </c>
      <c r="BU7071" t="str">
        <f>_xlfn.CONCAT(Tabella2[[#This Row],[NAME SP]],Tabella2[[#This Row],[ID SP]]," - ",Tabella2[[#This Row],[SYLLABUS NO]])</f>
        <v>IFTS49 - SD TI01</v>
      </c>
      <c r="BV7071" t="s">
        <v>12787</v>
      </c>
    </row>
    <row r="7072" spans="1:74" hidden="1">
      <c r="A7072" s="103" t="s">
        <v>14347</v>
      </c>
      <c r="B7072" s="102">
        <v>45995</v>
      </c>
      <c r="C7072" s="104">
        <f>_xlfn.ISOWEEKNUM(Tabella2[[#This Row],[Date]])</f>
        <v>49</v>
      </c>
      <c r="D7072" s="104" t="s">
        <v>13289</v>
      </c>
      <c r="E7072" s="104" t="s">
        <v>327</v>
      </c>
      <c r="F7072" s="104">
        <v>91</v>
      </c>
      <c r="G7072" s="104" t="s">
        <v>257</v>
      </c>
      <c r="H7072" s="105">
        <v>9</v>
      </c>
      <c r="I7072" s="104" t="s">
        <v>258</v>
      </c>
      <c r="J7072" s="104"/>
      <c r="K7072" s="104" t="s">
        <v>78</v>
      </c>
      <c r="L7072" s="104" t="s">
        <v>259</v>
      </c>
      <c r="M7072" s="104" t="s">
        <v>798</v>
      </c>
      <c r="N7072" s="104"/>
      <c r="O7072" s="106"/>
      <c r="P7072" s="111" t="s">
        <v>799</v>
      </c>
      <c r="Q7072" s="153" t="s">
        <v>343</v>
      </c>
      <c r="R7072" s="153" t="s">
        <v>344</v>
      </c>
      <c r="S7072" s="153">
        <f>Tabella2[[#This Row],[PLD STOP]]-Tabella2[[#This Row],[PLD START]]</f>
        <v>4.166666666666663E-2</v>
      </c>
      <c r="T7072" s="153"/>
      <c r="U7072" s="153"/>
      <c r="V7072" s="153" t="str">
        <f>IF(ISBLANK(T7072),"",Tabella2[[#This Row],[ACT STOP]]-Tabella2[[#This Row],[ACT START]])</f>
        <v/>
      </c>
      <c r="W7072" s="104"/>
      <c r="X7072" s="104"/>
      <c r="Y7072" s="110"/>
      <c r="Z7072" s="106"/>
      <c r="AA7072" s="104"/>
      <c r="AB7072" s="107"/>
      <c r="AC7072" s="72">
        <f>IF(OR(Tabella2[[#This Row],[OUTCOME]]="DCO",Tabella2[[#This Row],[OUTCOME]]="SDC"),1,0)</f>
        <v>0</v>
      </c>
      <c r="AH7072" s="70"/>
      <c r="AI7072" s="70"/>
      <c r="AJ7072">
        <f>IF(OR(Tabella2[[#This Row],[OUTCOME]]="DNCO", Tabella2[[#This Row],[OUTCOME]]="SDNC"),1,0)</f>
        <v>0</v>
      </c>
      <c r="AL7072" s="70"/>
      <c r="BM7072" s="135">
        <f>Tabella2[[#This Row],[ACT START]]</f>
        <v>0</v>
      </c>
      <c r="BN7072" s="136">
        <f>Tabella2[[#This Row],[ACT STOP]]</f>
        <v>0</v>
      </c>
      <c r="BO7072" s="101"/>
      <c r="BR7072" s="109" t="str">
        <f t="shared" si="136"/>
        <v>SH-25-7061</v>
      </c>
      <c r="BS7072" s="109" t="s">
        <v>318</v>
      </c>
      <c r="BT7072">
        <f>Tabella2[[#This Row],[OUTCOME]]</f>
        <v>0</v>
      </c>
      <c r="BU7072" t="str">
        <f>_xlfn.CONCAT(Tabella2[[#This Row],[NAME SP]],Tabella2[[#This Row],[ID SP]]," - ",Tabella2[[#This Row],[SYLLABUS NO]])</f>
        <v>AMI91 - SD IF02</v>
      </c>
      <c r="BV7072" t="s">
        <v>13251</v>
      </c>
    </row>
    <row r="7073" spans="1:74" hidden="1">
      <c r="A7073" s="103" t="s">
        <v>14348</v>
      </c>
      <c r="B7073" s="102">
        <v>45995</v>
      </c>
      <c r="C7073" s="104">
        <f>_xlfn.ISOWEEKNUM(Tabella2[[#This Row],[Date]])</f>
        <v>49</v>
      </c>
      <c r="D7073" s="104" t="s">
        <v>6396</v>
      </c>
      <c r="E7073" s="104" t="s">
        <v>256</v>
      </c>
      <c r="F7073" s="104">
        <v>73</v>
      </c>
      <c r="G7073" s="104" t="s">
        <v>257</v>
      </c>
      <c r="H7073" s="105">
        <v>1</v>
      </c>
      <c r="I7073" s="104"/>
      <c r="J7073" s="104" t="s">
        <v>258</v>
      </c>
      <c r="K7073" s="104" t="s">
        <v>83</v>
      </c>
      <c r="L7073" s="104" t="s">
        <v>299</v>
      </c>
      <c r="M7073" s="104" t="s">
        <v>276</v>
      </c>
      <c r="N7073" s="104"/>
      <c r="O7073" s="106" t="str">
        <f>A7074</f>
        <v>19479</v>
      </c>
      <c r="P7073" s="111" t="s">
        <v>554</v>
      </c>
      <c r="Q7073" s="153" t="s">
        <v>343</v>
      </c>
      <c r="R7073" s="153" t="s">
        <v>344</v>
      </c>
      <c r="S7073" s="153">
        <f>Tabella2[[#This Row],[PLD STOP]]-Tabella2[[#This Row],[PLD START]]</f>
        <v>4.166666666666663E-2</v>
      </c>
      <c r="T7073" s="153"/>
      <c r="U7073" s="153"/>
      <c r="V7073" s="153" t="str">
        <f>IF(ISBLANK(T7073),"",Tabella2[[#This Row],[ACT STOP]]-Tabella2[[#This Row],[ACT START]])</f>
        <v/>
      </c>
      <c r="W7073" s="104"/>
      <c r="X7073" s="104"/>
      <c r="Y7073" s="110"/>
      <c r="Z7073" s="106"/>
      <c r="AA7073" s="104"/>
      <c r="AB7073" s="107"/>
      <c r="AC7073" s="72">
        <f>IF(OR(Tabella2[[#This Row],[OUTCOME]]="DCO",Tabella2[[#This Row],[OUTCOME]]="SDC"),1,0)</f>
        <v>0</v>
      </c>
      <c r="AH7073" s="70"/>
      <c r="AI7073" s="70"/>
      <c r="AJ7073">
        <f>IF(OR(Tabella2[[#This Row],[OUTCOME]]="DNCO", Tabella2[[#This Row],[OUTCOME]]="SDNC"),1,0)</f>
        <v>0</v>
      </c>
      <c r="AL7073" s="70"/>
      <c r="BM7073" s="135">
        <f>Tabella2[[#This Row],[ACT START]]</f>
        <v>0</v>
      </c>
      <c r="BN7073" s="136">
        <f>Tabella2[[#This Row],[ACT STOP]]</f>
        <v>0</v>
      </c>
      <c r="BO7073" s="101"/>
      <c r="BR7073" s="109" t="str">
        <f t="shared" si="136"/>
        <v>SH-25-7062</v>
      </c>
      <c r="BS7073" s="109" t="s">
        <v>332</v>
      </c>
      <c r="BT7073">
        <f>Tabella2[[#This Row],[OUTCOME]]</f>
        <v>0</v>
      </c>
      <c r="BU7073" t="str">
        <f>_xlfn.CONCAT(Tabella2[[#This Row],[NAME SP]],Tabella2[[#This Row],[ID SP]]," - ",Tabella2[[#This Row],[SYLLABUS NO]])</f>
        <v>QATAR73 - FMSC DBFM01</v>
      </c>
      <c r="BV7073" t="s">
        <v>12012</v>
      </c>
    </row>
    <row r="7074" spans="1:74" hidden="1">
      <c r="A7074" s="103" t="s">
        <v>14349</v>
      </c>
      <c r="B7074" s="102">
        <v>45995</v>
      </c>
      <c r="C7074" s="104">
        <f>_xlfn.ISOWEEKNUM(Tabella2[[#This Row],[Date]])</f>
        <v>49</v>
      </c>
      <c r="D7074" s="104" t="s">
        <v>195</v>
      </c>
      <c r="E7074" s="104" t="s">
        <v>298</v>
      </c>
      <c r="F7074" s="104"/>
      <c r="G7074" s="104" t="s">
        <v>284</v>
      </c>
      <c r="H7074" s="105">
        <v>9</v>
      </c>
      <c r="I7074" s="104"/>
      <c r="J7074" s="104" t="s">
        <v>258</v>
      </c>
      <c r="K7074" s="104" t="s">
        <v>80</v>
      </c>
      <c r="L7074" s="104" t="s">
        <v>299</v>
      </c>
      <c r="M7074" s="104" t="s">
        <v>276</v>
      </c>
      <c r="N7074" s="104"/>
      <c r="O7074" s="106" t="str">
        <f>A7073</f>
        <v>19478</v>
      </c>
      <c r="P7074" s="111" t="s">
        <v>300</v>
      </c>
      <c r="Q7074" s="153" t="s">
        <v>343</v>
      </c>
      <c r="R7074" s="153" t="s">
        <v>344</v>
      </c>
      <c r="S7074" s="153">
        <f>Tabella2[[#This Row],[PLD STOP]]-Tabella2[[#This Row],[PLD START]]</f>
        <v>4.166666666666663E-2</v>
      </c>
      <c r="T7074" s="153"/>
      <c r="U7074" s="153"/>
      <c r="V7074" s="153" t="str">
        <f>IF(ISBLANK(T7074),"",Tabella2[[#This Row],[ACT STOP]]-Tabella2[[#This Row],[ACT START]])</f>
        <v/>
      </c>
      <c r="W7074" s="104"/>
      <c r="X7074" s="104"/>
      <c r="Y7074" s="110"/>
      <c r="Z7074" s="106"/>
      <c r="AA7074" s="104"/>
      <c r="AB7074" s="107"/>
      <c r="AC7074" s="72">
        <f>IF(OR(Tabella2[[#This Row],[OUTCOME]]="DCO",Tabella2[[#This Row],[OUTCOME]]="SDC"),1,0)</f>
        <v>0</v>
      </c>
      <c r="AH7074" s="70"/>
      <c r="AI7074" s="70"/>
      <c r="AJ7074">
        <f>IF(OR(Tabella2[[#This Row],[OUTCOME]]="DNCO", Tabella2[[#This Row],[OUTCOME]]="SDNC"),1,0)</f>
        <v>0</v>
      </c>
      <c r="AL7074" s="70"/>
      <c r="BM7074" s="135">
        <f>Tabella2[[#This Row],[ACT START]]</f>
        <v>0</v>
      </c>
      <c r="BN7074" s="136">
        <f>Tabella2[[#This Row],[ACT STOP]]</f>
        <v>0</v>
      </c>
      <c r="BO7074" s="101"/>
      <c r="BR7074" s="109" t="str">
        <f t="shared" si="136"/>
        <v>SH-25-7063</v>
      </c>
      <c r="BS7074" s="109" t="s">
        <v>339</v>
      </c>
      <c r="BT7074">
        <f>Tabella2[[#This Row],[OUTCOME]]</f>
        <v>0</v>
      </c>
      <c r="BU7074" t="str">
        <f>_xlfn.CONCAT(Tabella2[[#This Row],[NAME SP]],Tabella2[[#This Row],[ID SP]]," - ",Tabella2[[#This Row],[SYLLABUS NO]])</f>
        <v>Support QATAR - SUPP</v>
      </c>
    </row>
    <row r="7075" spans="1:74" hidden="1">
      <c r="A7075" s="103" t="s">
        <v>14350</v>
      </c>
      <c r="B7075" s="102">
        <v>45995</v>
      </c>
      <c r="C7075" s="104">
        <f>_xlfn.ISOWEEKNUM(Tabella2[[#This Row],[Date]])</f>
        <v>49</v>
      </c>
      <c r="D7075" s="104" t="s">
        <v>13289</v>
      </c>
      <c r="E7075" s="104" t="s">
        <v>327</v>
      </c>
      <c r="F7075" s="104">
        <v>92</v>
      </c>
      <c r="G7075" s="104" t="s">
        <v>257</v>
      </c>
      <c r="H7075" s="105">
        <v>12</v>
      </c>
      <c r="I7075" s="104" t="s">
        <v>258</v>
      </c>
      <c r="J7075" s="104"/>
      <c r="K7075" s="104" t="s">
        <v>81</v>
      </c>
      <c r="L7075" s="104" t="s">
        <v>259</v>
      </c>
      <c r="M7075" s="104" t="s">
        <v>798</v>
      </c>
      <c r="N7075" s="104"/>
      <c r="O7075" s="106"/>
      <c r="P7075" s="111" t="s">
        <v>799</v>
      </c>
      <c r="Q7075" s="153" t="s">
        <v>343</v>
      </c>
      <c r="R7075" s="153" t="s">
        <v>344</v>
      </c>
      <c r="S7075" s="153">
        <f>Tabella2[[#This Row],[PLD STOP]]-Tabella2[[#This Row],[PLD START]]</f>
        <v>4.166666666666663E-2</v>
      </c>
      <c r="T7075" s="153"/>
      <c r="U7075" s="153"/>
      <c r="V7075" s="153" t="str">
        <f>IF(ISBLANK(T7075),"",Tabella2[[#This Row],[ACT STOP]]-Tabella2[[#This Row],[ACT START]])</f>
        <v/>
      </c>
      <c r="W7075" s="104"/>
      <c r="X7075" s="104"/>
      <c r="Y7075" s="110"/>
      <c r="Z7075" s="106"/>
      <c r="AA7075" s="104"/>
      <c r="AB7075" s="107"/>
      <c r="AC7075" s="72">
        <f>IF(OR(Tabella2[[#This Row],[OUTCOME]]="DCO",Tabella2[[#This Row],[OUTCOME]]="SDC"),1,0)</f>
        <v>0</v>
      </c>
      <c r="AH7075" s="70"/>
      <c r="AI7075" s="70"/>
      <c r="AJ7075">
        <f>IF(OR(Tabella2[[#This Row],[OUTCOME]]="DNCO", Tabella2[[#This Row],[OUTCOME]]="SDNC"),1,0)</f>
        <v>0</v>
      </c>
      <c r="AL7075" s="70"/>
      <c r="BM7075" s="135">
        <f>Tabella2[[#This Row],[ACT START]]</f>
        <v>0</v>
      </c>
      <c r="BN7075" s="136">
        <f>Tabella2[[#This Row],[ACT STOP]]</f>
        <v>0</v>
      </c>
      <c r="BO7075" s="101"/>
      <c r="BR7075" s="109" t="str">
        <f t="shared" si="136"/>
        <v>SH-25-7064</v>
      </c>
      <c r="BS7075" s="109" t="s">
        <v>266</v>
      </c>
      <c r="BT7075">
        <f>Tabella2[[#This Row],[OUTCOME]]</f>
        <v>0</v>
      </c>
      <c r="BU7075" t="str">
        <f>_xlfn.CONCAT(Tabella2[[#This Row],[NAME SP]],Tabella2[[#This Row],[ID SP]]," - ",Tabella2[[#This Row],[SYLLABUS NO]])</f>
        <v>AMI92 - SD IF02</v>
      </c>
      <c r="BV7075" t="s">
        <v>13252</v>
      </c>
    </row>
    <row r="7076" spans="1:74" hidden="1">
      <c r="A7076" s="103" t="s">
        <v>14351</v>
      </c>
      <c r="B7076" s="102">
        <v>45995</v>
      </c>
      <c r="C7076" s="104">
        <f>_xlfn.ISOWEEKNUM(Tabella2[[#This Row],[Date]])</f>
        <v>49</v>
      </c>
      <c r="D7076" s="104" t="s">
        <v>13291</v>
      </c>
      <c r="E7076" s="104" t="s">
        <v>284</v>
      </c>
      <c r="F7076" s="104">
        <v>108</v>
      </c>
      <c r="G7076" s="104" t="s">
        <v>257</v>
      </c>
      <c r="H7076" s="105">
        <v>32</v>
      </c>
      <c r="I7076" s="104"/>
      <c r="J7076" s="104" t="s">
        <v>258</v>
      </c>
      <c r="K7076" s="104" t="s">
        <v>77</v>
      </c>
      <c r="L7076" s="104" t="s">
        <v>259</v>
      </c>
      <c r="M7076" s="104" t="s">
        <v>798</v>
      </c>
      <c r="N7076" s="104"/>
      <c r="O7076" s="106"/>
      <c r="P7076" s="111" t="s">
        <v>2830</v>
      </c>
      <c r="Q7076" s="153" t="s">
        <v>343</v>
      </c>
      <c r="R7076" s="153" t="s">
        <v>344</v>
      </c>
      <c r="S7076" s="153">
        <f>Tabella2[[#This Row],[PLD STOP]]-Tabella2[[#This Row],[PLD START]]</f>
        <v>4.166666666666663E-2</v>
      </c>
      <c r="T7076" s="153"/>
      <c r="U7076" s="153"/>
      <c r="V7076" s="153" t="str">
        <f>IF(ISBLANK(T7076),"",Tabella2[[#This Row],[ACT STOP]]-Tabella2[[#This Row],[ACT START]])</f>
        <v/>
      </c>
      <c r="W7076" s="104"/>
      <c r="X7076" s="104"/>
      <c r="Y7076" s="110"/>
      <c r="Z7076" s="106"/>
      <c r="AA7076" s="104"/>
      <c r="AB7076" s="107"/>
      <c r="AC7076" s="72">
        <f>IF(OR(Tabella2[[#This Row],[OUTCOME]]="DCO",Tabella2[[#This Row],[OUTCOME]]="SDC"),1,0)</f>
        <v>0</v>
      </c>
      <c r="AH7076" s="70"/>
      <c r="AI7076" s="70"/>
      <c r="AJ7076">
        <f>IF(OR(Tabella2[[#This Row],[OUTCOME]]="DNCO", Tabella2[[#This Row],[OUTCOME]]="SDNC"),1,0)</f>
        <v>0</v>
      </c>
      <c r="AL7076" s="70"/>
      <c r="BM7076" s="135">
        <f>Tabella2[[#This Row],[ACT START]]</f>
        <v>0</v>
      </c>
      <c r="BN7076" s="136">
        <f>Tabella2[[#This Row],[ACT STOP]]</f>
        <v>0</v>
      </c>
      <c r="BO7076" s="101"/>
      <c r="BR7076" s="109" t="str">
        <f t="shared" si="136"/>
        <v>SH-25-7065</v>
      </c>
      <c r="BS7076" s="109" t="s">
        <v>356</v>
      </c>
      <c r="BT7076">
        <f>Tabella2[[#This Row],[OUTCOME]]</f>
        <v>0</v>
      </c>
      <c r="BU7076" t="str">
        <f>_xlfn.CONCAT(Tabella2[[#This Row],[NAME SP]],Tabella2[[#This Row],[ID SP]]," - ",Tabella2[[#This Row],[SYLLABUS NO]])</f>
        <v>IFTS108 - SD IF01</v>
      </c>
      <c r="BV7076" t="s">
        <v>13290</v>
      </c>
    </row>
    <row r="7077" spans="1:74" hidden="1">
      <c r="A7077" s="103" t="s">
        <v>14360</v>
      </c>
      <c r="B7077" s="102">
        <v>45996</v>
      </c>
      <c r="C7077" s="104">
        <f>_xlfn.ISOWEEKNUM(Tabella2[[#This Row],[Date]])</f>
        <v>49</v>
      </c>
      <c r="D7077" s="104" t="s">
        <v>860</v>
      </c>
      <c r="E7077" s="104" t="s">
        <v>284</v>
      </c>
      <c r="F7077" s="104">
        <v>80</v>
      </c>
      <c r="G7077" s="104" t="s">
        <v>284</v>
      </c>
      <c r="H7077" s="105">
        <v>22</v>
      </c>
      <c r="I7077" s="104"/>
      <c r="J7077" s="104" t="s">
        <v>258</v>
      </c>
      <c r="K7077" s="104" t="s">
        <v>79</v>
      </c>
      <c r="L7077" s="104" t="s">
        <v>299</v>
      </c>
      <c r="M7077" s="104" t="s">
        <v>2075</v>
      </c>
      <c r="N7077" s="104"/>
      <c r="O7077" s="106" t="str">
        <f>A7078</f>
        <v>19483</v>
      </c>
      <c r="P7077" s="111" t="s">
        <v>386</v>
      </c>
      <c r="Q7077" s="153">
        <v>0.2951388888888889</v>
      </c>
      <c r="R7077" s="153">
        <v>0.33680555555555558</v>
      </c>
      <c r="S7077" s="153">
        <f>Tabella2[[#This Row],[PLD STOP]]-Tabella2[[#This Row],[PLD START]]</f>
        <v>4.1666666666666685E-2</v>
      </c>
      <c r="T7077" s="153">
        <v>0.2951388888888889</v>
      </c>
      <c r="U7077" s="153">
        <v>0.33680555555555558</v>
      </c>
      <c r="V7077" s="153">
        <f>IF(ISBLANK(T7077),"",Tabella2[[#This Row],[ACT STOP]]-Tabella2[[#This Row],[ACT START]])</f>
        <v>4.1666666666666685E-2</v>
      </c>
      <c r="W7077" s="104" t="s">
        <v>92</v>
      </c>
      <c r="X7077" s="104" t="s">
        <v>91</v>
      </c>
      <c r="Y7077" s="110"/>
      <c r="Z7077" s="106"/>
      <c r="AA7077" s="104"/>
      <c r="AB7077" s="107"/>
      <c r="AC7077" s="72">
        <f>IF(OR(Tabella2[[#This Row],[OUTCOME]]="DCO",Tabella2[[#This Row],[OUTCOME]]="SDC"),1,0)</f>
        <v>1</v>
      </c>
      <c r="AH7077" s="70"/>
      <c r="AI7077" s="70"/>
      <c r="AJ7077">
        <f>IF(OR(Tabella2[[#This Row],[OUTCOME]]="DNCO", Tabella2[[#This Row],[OUTCOME]]="SDNC"),1,0)</f>
        <v>0</v>
      </c>
      <c r="AL7077" s="70"/>
      <c r="BM7077" s="135">
        <f>Tabella2[[#This Row],[ACT START]]</f>
        <v>0.2951388888888889</v>
      </c>
      <c r="BN7077" s="136">
        <f>Tabella2[[#This Row],[ACT STOP]]</f>
        <v>0.33680555555555558</v>
      </c>
      <c r="BO7077" s="101"/>
      <c r="BR7077" s="109" t="str">
        <f t="shared" si="136"/>
        <v>SH-25-7066</v>
      </c>
      <c r="BS7077" s="109" t="s">
        <v>295</v>
      </c>
      <c r="BT7077" t="str">
        <f>Tabella2[[#This Row],[OUTCOME]]</f>
        <v>DCO</v>
      </c>
      <c r="BU7077" t="str">
        <f>_xlfn.CONCAT(Tabella2[[#This Row],[NAME SP]],Tabella2[[#This Row],[ID SP]]," - ",Tabella2[[#This Row],[SYLLABUS NO]])</f>
        <v>IFTS80 - DCA</v>
      </c>
      <c r="BV7077" t="s">
        <v>13000</v>
      </c>
    </row>
    <row r="7078" spans="1:74" hidden="1">
      <c r="A7078" s="103" t="s">
        <v>14361</v>
      </c>
      <c r="B7078" s="102">
        <v>45996</v>
      </c>
      <c r="C7078" s="104">
        <f>_xlfn.ISOWEEKNUM(Tabella2[[#This Row],[Date]])</f>
        <v>49</v>
      </c>
      <c r="D7078" s="104" t="s">
        <v>860</v>
      </c>
      <c r="E7078" s="104" t="s">
        <v>284</v>
      </c>
      <c r="F7078" s="104">
        <v>81</v>
      </c>
      <c r="G7078" s="104" t="s">
        <v>257</v>
      </c>
      <c r="H7078" s="105">
        <v>13</v>
      </c>
      <c r="I7078" s="104"/>
      <c r="J7078" s="104" t="s">
        <v>258</v>
      </c>
      <c r="K7078" s="104" t="s">
        <v>78</v>
      </c>
      <c r="L7078" s="104" t="s">
        <v>299</v>
      </c>
      <c r="M7078" s="104" t="s">
        <v>2075</v>
      </c>
      <c r="N7078" s="104"/>
      <c r="O7078" s="106" t="str">
        <f>A7077</f>
        <v>19482</v>
      </c>
      <c r="P7078" s="111" t="s">
        <v>386</v>
      </c>
      <c r="Q7078" s="153">
        <v>0.2951388888888889</v>
      </c>
      <c r="R7078" s="153">
        <v>0.33680555555555558</v>
      </c>
      <c r="S7078" s="153">
        <f>Tabella2[[#This Row],[PLD STOP]]-Tabella2[[#This Row],[PLD START]]</f>
        <v>4.1666666666666685E-2</v>
      </c>
      <c r="T7078" s="153">
        <v>0.2951388888888889</v>
      </c>
      <c r="U7078" s="153">
        <v>0.33680555555555558</v>
      </c>
      <c r="V7078" s="153">
        <f>IF(ISBLANK(T7078),"",Tabella2[[#This Row],[ACT STOP]]-Tabella2[[#This Row],[ACT START]])</f>
        <v>4.1666666666666685E-2</v>
      </c>
      <c r="W7078" s="104" t="s">
        <v>92</v>
      </c>
      <c r="X7078" s="104" t="s">
        <v>91</v>
      </c>
      <c r="Y7078" s="110"/>
      <c r="Z7078" s="106"/>
      <c r="AA7078" s="104"/>
      <c r="AB7078" s="107"/>
      <c r="AC7078" s="72">
        <f>IF(OR(Tabella2[[#This Row],[OUTCOME]]="DCO",Tabella2[[#This Row],[OUTCOME]]="SDC"),1,0)</f>
        <v>1</v>
      </c>
      <c r="AH7078" s="70"/>
      <c r="AI7078" s="70"/>
      <c r="AJ7078">
        <f>IF(OR(Tabella2[[#This Row],[OUTCOME]]="DNCO", Tabella2[[#This Row],[OUTCOME]]="SDNC"),1,0)</f>
        <v>0</v>
      </c>
      <c r="AL7078" s="70"/>
      <c r="BM7078" s="135">
        <f>Tabella2[[#This Row],[ACT START]]</f>
        <v>0.2951388888888889</v>
      </c>
      <c r="BN7078" s="136">
        <f>Tabella2[[#This Row],[ACT STOP]]</f>
        <v>0.33680555555555558</v>
      </c>
      <c r="BO7078" s="101"/>
      <c r="BR7078" s="109" t="str">
        <f t="shared" si="136"/>
        <v>SH-25-7067</v>
      </c>
      <c r="BS7078" s="109" t="s">
        <v>427</v>
      </c>
      <c r="BT7078" t="str">
        <f>Tabella2[[#This Row],[OUTCOME]]</f>
        <v>DCO</v>
      </c>
      <c r="BU7078" t="str">
        <f>_xlfn.CONCAT(Tabella2[[#This Row],[NAME SP]],Tabella2[[#This Row],[ID SP]]," - ",Tabella2[[#This Row],[SYLLABUS NO]])</f>
        <v>IFTS81 - DCA</v>
      </c>
      <c r="BV7078" t="s">
        <v>11890</v>
      </c>
    </row>
    <row r="7079" spans="1:74" hidden="1">
      <c r="A7079" s="103" t="s">
        <v>14362</v>
      </c>
      <c r="B7079" s="102">
        <v>45996</v>
      </c>
      <c r="C7079" s="104">
        <f>_xlfn.ISOWEEKNUM(Tabella2[[#This Row],[Date]])</f>
        <v>49</v>
      </c>
      <c r="D7079" s="104" t="s">
        <v>255</v>
      </c>
      <c r="E7079" s="104" t="s">
        <v>256</v>
      </c>
      <c r="F7079" s="104">
        <v>40</v>
      </c>
      <c r="G7079" s="104" t="s">
        <v>257</v>
      </c>
      <c r="H7079" s="105">
        <v>5</v>
      </c>
      <c r="I7079" s="104" t="s">
        <v>258</v>
      </c>
      <c r="J7079" s="104"/>
      <c r="K7079" s="104" t="s">
        <v>83</v>
      </c>
      <c r="L7079" s="104" t="s">
        <v>259</v>
      </c>
      <c r="M7079" s="104" t="s">
        <v>1858</v>
      </c>
      <c r="N7079" s="104"/>
      <c r="O7079" s="106"/>
      <c r="P7079" s="111" t="s">
        <v>1846</v>
      </c>
      <c r="Q7079" s="153">
        <v>0.2951388888888889</v>
      </c>
      <c r="R7079" s="153">
        <v>0.33680555555555558</v>
      </c>
      <c r="S7079" s="153">
        <f>Tabella2[[#This Row],[PLD STOP]]-Tabella2[[#This Row],[PLD START]]</f>
        <v>4.1666666666666685E-2</v>
      </c>
      <c r="T7079" s="153">
        <v>0.2951388888888889</v>
      </c>
      <c r="U7079" s="153">
        <v>0.33680555555555558</v>
      </c>
      <c r="V7079" s="153">
        <f>IF(ISBLANK(T7079),"",Tabella2[[#This Row],[ACT STOP]]-Tabella2[[#This Row],[ACT START]])</f>
        <v>4.1666666666666685E-2</v>
      </c>
      <c r="W7079" s="104" t="s">
        <v>92</v>
      </c>
      <c r="X7079" s="104" t="s">
        <v>91</v>
      </c>
      <c r="Y7079" s="110"/>
      <c r="Z7079" s="106"/>
      <c r="AA7079" s="104"/>
      <c r="AB7079" s="107"/>
      <c r="AC7079" s="72">
        <f>IF(OR(Tabella2[[#This Row],[OUTCOME]]="DCO",Tabella2[[#This Row],[OUTCOME]]="SDC"),1,0)</f>
        <v>1</v>
      </c>
      <c r="AH7079" s="70"/>
      <c r="AI7079" s="70"/>
      <c r="AJ7079">
        <f>IF(OR(Tabella2[[#This Row],[OUTCOME]]="DNCO", Tabella2[[#This Row],[OUTCOME]]="SDNC"),1,0)</f>
        <v>0</v>
      </c>
      <c r="AL7079" s="70"/>
      <c r="BM7079" s="135">
        <f>Tabella2[[#This Row],[ACT START]]</f>
        <v>0.2951388888888889</v>
      </c>
      <c r="BN7079" s="136">
        <f>Tabella2[[#This Row],[ACT STOP]]</f>
        <v>0.33680555555555558</v>
      </c>
      <c r="BO7079" s="101"/>
      <c r="BR7079" s="109" t="str">
        <f t="shared" si="136"/>
        <v>SH-25-7068</v>
      </c>
      <c r="BS7079" s="109" t="s">
        <v>416</v>
      </c>
      <c r="BT7079" t="str">
        <f>Tabella2[[#This Row],[OUTCOME]]</f>
        <v>DCO</v>
      </c>
      <c r="BU7079" t="str">
        <f>_xlfn.CONCAT(Tabella2[[#This Row],[NAME SP]],Tabella2[[#This Row],[ID SP]]," - ",Tabella2[[#This Row],[SYLLABUS NO]])</f>
        <v>QATAR40 - AAR</v>
      </c>
      <c r="BV7079" t="s">
        <v>12128</v>
      </c>
    </row>
    <row r="7080" spans="1:74" hidden="1">
      <c r="A7080" s="103" t="s">
        <v>14363</v>
      </c>
      <c r="B7080" s="102">
        <v>45996</v>
      </c>
      <c r="C7080" s="104">
        <f>_xlfn.ISOWEEKNUM(Tabella2[[#This Row],[Date]])</f>
        <v>49</v>
      </c>
      <c r="D7080" s="104" t="s">
        <v>751</v>
      </c>
      <c r="E7080" s="104" t="s">
        <v>256</v>
      </c>
      <c r="F7080" s="104">
        <v>78</v>
      </c>
      <c r="G7080" s="104" t="s">
        <v>257</v>
      </c>
      <c r="H7080" s="105">
        <v>10</v>
      </c>
      <c r="I7080" s="104" t="s">
        <v>258</v>
      </c>
      <c r="J7080" s="104"/>
      <c r="K7080" s="104" t="s">
        <v>80</v>
      </c>
      <c r="L7080" s="104" t="s">
        <v>259</v>
      </c>
      <c r="M7080" s="104" t="s">
        <v>1966</v>
      </c>
      <c r="N7080" s="104"/>
      <c r="O7080" s="106"/>
      <c r="P7080" s="111" t="s">
        <v>14364</v>
      </c>
      <c r="Q7080" s="153">
        <v>0.2951388888888889</v>
      </c>
      <c r="R7080" s="153">
        <v>0.33680555555555558</v>
      </c>
      <c r="S7080" s="153">
        <f>Tabella2[[#This Row],[PLD STOP]]-Tabella2[[#This Row],[PLD START]]</f>
        <v>4.1666666666666685E-2</v>
      </c>
      <c r="T7080" s="153">
        <v>0.30555555555555552</v>
      </c>
      <c r="U7080" s="153">
        <v>0.33680555555555558</v>
      </c>
      <c r="V7080" s="153">
        <f>IF(ISBLANK(T7080),"",Tabella2[[#This Row],[ACT STOP]]-Tabella2[[#This Row],[ACT START]])</f>
        <v>3.1250000000000056E-2</v>
      </c>
      <c r="W7080" s="104" t="s">
        <v>92</v>
      </c>
      <c r="X7080" s="104" t="s">
        <v>91</v>
      </c>
      <c r="Y7080" s="110"/>
      <c r="Z7080" s="106"/>
      <c r="AA7080" s="104"/>
      <c r="AB7080" s="107"/>
      <c r="AC7080" s="72">
        <f>IF(OR(Tabella2[[#This Row],[OUTCOME]]="DCO",Tabella2[[#This Row],[OUTCOME]]="SDC"),1,0)</f>
        <v>1</v>
      </c>
      <c r="AH7080" s="70"/>
      <c r="AI7080" s="70"/>
      <c r="AJ7080">
        <f>IF(OR(Tabella2[[#This Row],[OUTCOME]]="DNCO", Tabella2[[#This Row],[OUTCOME]]="SDNC"),1,0)</f>
        <v>0</v>
      </c>
      <c r="AL7080" s="70"/>
      <c r="BM7080" s="135">
        <f>Tabella2[[#This Row],[ACT START]]</f>
        <v>0.30555555555555552</v>
      </c>
      <c r="BN7080" s="136">
        <f>Tabella2[[#This Row],[ACT STOP]]</f>
        <v>0.33680555555555558</v>
      </c>
      <c r="BO7080" s="101"/>
      <c r="BR7080" s="109" t="str">
        <f t="shared" si="136"/>
        <v>SH-25-7069</v>
      </c>
      <c r="BS7080" s="109" t="s">
        <v>552</v>
      </c>
      <c r="BT7080" t="str">
        <f>Tabella2[[#This Row],[OUTCOME]]</f>
        <v>DCO</v>
      </c>
      <c r="BU7080" t="str">
        <f>_xlfn.CONCAT(Tabella2[[#This Row],[NAME SP]],Tabella2[[#This Row],[ID SP]]," - ",Tabella2[[#This Row],[SYLLABUS NO]])</f>
        <v>QATAR78 - BVR_R2R_STD</v>
      </c>
      <c r="BV7080" t="s">
        <v>11966</v>
      </c>
    </row>
    <row r="7081" spans="1:74" hidden="1">
      <c r="A7081" s="103" t="s">
        <v>14365</v>
      </c>
      <c r="B7081" s="102">
        <v>45996</v>
      </c>
      <c r="C7081" s="104">
        <f>_xlfn.ISOWEEKNUM(Tabella2[[#This Row],[Date]])</f>
        <v>49</v>
      </c>
      <c r="D7081" s="104" t="s">
        <v>763</v>
      </c>
      <c r="E7081" s="104" t="s">
        <v>256</v>
      </c>
      <c r="F7081" s="104">
        <v>66</v>
      </c>
      <c r="G7081" s="104" t="s">
        <v>284</v>
      </c>
      <c r="H7081" s="105">
        <v>23</v>
      </c>
      <c r="I7081" s="104"/>
      <c r="J7081" s="104" t="s">
        <v>258</v>
      </c>
      <c r="K7081" s="104" t="s">
        <v>81</v>
      </c>
      <c r="L7081" s="104" t="s">
        <v>259</v>
      </c>
      <c r="M7081" s="104" t="s">
        <v>1966</v>
      </c>
      <c r="N7081" s="104"/>
      <c r="O7081" s="106"/>
      <c r="P7081" s="111" t="s">
        <v>14364</v>
      </c>
      <c r="Q7081" s="153">
        <v>0.2951388888888889</v>
      </c>
      <c r="R7081" s="153">
        <v>0.33680555555555558</v>
      </c>
      <c r="S7081" s="153">
        <f>Tabella2[[#This Row],[PLD STOP]]-Tabella2[[#This Row],[PLD START]]</f>
        <v>4.1666666666666685E-2</v>
      </c>
      <c r="T7081" s="153">
        <v>0.2951388888888889</v>
      </c>
      <c r="U7081" s="153">
        <v>0.33680555555555558</v>
      </c>
      <c r="V7081" s="153">
        <f>IF(ISBLANK(T7081),"",Tabella2[[#This Row],[ACT STOP]]-Tabella2[[#This Row],[ACT START]])</f>
        <v>4.1666666666666685E-2</v>
      </c>
      <c r="W7081" s="104" t="s">
        <v>92</v>
      </c>
      <c r="X7081" s="104" t="s">
        <v>91</v>
      </c>
      <c r="Y7081" s="110"/>
      <c r="Z7081" s="106"/>
      <c r="AA7081" s="104"/>
      <c r="AB7081" s="107"/>
      <c r="AC7081" s="72">
        <f>IF(OR(Tabella2[[#This Row],[OUTCOME]]="DCO",Tabella2[[#This Row],[OUTCOME]]="SDC"),1,0)</f>
        <v>1</v>
      </c>
      <c r="AH7081" s="70"/>
      <c r="AI7081" s="70"/>
      <c r="AJ7081">
        <f>IF(OR(Tabella2[[#This Row],[OUTCOME]]="DNCO", Tabella2[[#This Row],[OUTCOME]]="SDNC"),1,0)</f>
        <v>0</v>
      </c>
      <c r="AL7081" s="70"/>
      <c r="BM7081" s="135">
        <f>Tabella2[[#This Row],[ACT START]]</f>
        <v>0.2951388888888889</v>
      </c>
      <c r="BN7081" s="136">
        <f>Tabella2[[#This Row],[ACT STOP]]</f>
        <v>0.33680555555555558</v>
      </c>
      <c r="BO7081" s="101"/>
      <c r="BR7081" s="109" t="str">
        <f t="shared" si="136"/>
        <v>SH-25-7070</v>
      </c>
      <c r="BS7081" s="109" t="s">
        <v>358</v>
      </c>
      <c r="BT7081" t="str">
        <f>Tabella2[[#This Row],[OUTCOME]]</f>
        <v>DCO</v>
      </c>
      <c r="BU7081" t="str">
        <f>_xlfn.CONCAT(Tabella2[[#This Row],[NAME SP]],Tabella2[[#This Row],[ID SP]]," - ",Tabella2[[#This Row],[SYLLABUS NO]])</f>
        <v>QATAR66 - BVR_R2R_STD</v>
      </c>
      <c r="BV7081" t="s">
        <v>12985</v>
      </c>
    </row>
    <row r="7082" spans="1:74" hidden="1">
      <c r="A7082" s="103" t="s">
        <v>14366</v>
      </c>
      <c r="B7082" s="102">
        <v>45996</v>
      </c>
      <c r="C7082" s="104">
        <f>_xlfn.ISOWEEKNUM(Tabella2[[#This Row],[Date]])</f>
        <v>49</v>
      </c>
      <c r="D7082" s="104" t="s">
        <v>13289</v>
      </c>
      <c r="E7082" s="104" t="s">
        <v>327</v>
      </c>
      <c r="F7082" s="104">
        <v>91</v>
      </c>
      <c r="G7082" s="104" t="s">
        <v>257</v>
      </c>
      <c r="H7082" s="105">
        <v>7</v>
      </c>
      <c r="I7082" s="104" t="s">
        <v>258</v>
      </c>
      <c r="J7082" s="104"/>
      <c r="K7082" s="104" t="s">
        <v>75</v>
      </c>
      <c r="L7082" s="104" t="s">
        <v>259</v>
      </c>
      <c r="M7082" s="104" t="s">
        <v>738</v>
      </c>
      <c r="N7082" s="104"/>
      <c r="O7082" s="106"/>
      <c r="P7082" s="111" t="s">
        <v>276</v>
      </c>
      <c r="Q7082" s="153">
        <v>0.2951388888888889</v>
      </c>
      <c r="R7082" s="153">
        <v>0.33680555555555558</v>
      </c>
      <c r="S7082" s="153">
        <f>Tabella2[[#This Row],[PLD STOP]]-Tabella2[[#This Row],[PLD START]]</f>
        <v>4.1666666666666685E-2</v>
      </c>
      <c r="T7082" s="153"/>
      <c r="U7082" s="153"/>
      <c r="V7082" s="153" t="str">
        <f>IF(ISBLANK(T7082),"",Tabella2[[#This Row],[ACT STOP]]-Tabella2[[#This Row],[ACT START]])</f>
        <v/>
      </c>
      <c r="W7082" s="104" t="s">
        <v>116</v>
      </c>
      <c r="X7082" s="104" t="s">
        <v>113</v>
      </c>
      <c r="Y7082" s="110" t="s">
        <v>14367</v>
      </c>
      <c r="Z7082" s="106"/>
      <c r="AA7082" s="104"/>
      <c r="AB7082" s="107"/>
      <c r="AC7082" s="72">
        <f>IF(OR(Tabella2[[#This Row],[OUTCOME]]="DCO",Tabella2[[#This Row],[OUTCOME]]="SDC"),1,0)</f>
        <v>0</v>
      </c>
      <c r="AH7082" s="70"/>
      <c r="AI7082" s="70"/>
      <c r="AJ7082">
        <f>IF(OR(Tabella2[[#This Row],[OUTCOME]]="DNCO", Tabella2[[#This Row],[OUTCOME]]="SDNC"),1,0)</f>
        <v>0</v>
      </c>
      <c r="AL7082" s="70"/>
      <c r="BL7082" t="s">
        <v>14368</v>
      </c>
      <c r="BM7082" s="135">
        <f>Tabella2[[#This Row],[ACT START]]</f>
        <v>0</v>
      </c>
      <c r="BN7082" s="136">
        <f>Tabella2[[#This Row],[ACT STOP]]</f>
        <v>0</v>
      </c>
      <c r="BO7082" s="101"/>
      <c r="BR7082" s="109" t="str">
        <f t="shared" si="136"/>
        <v>SH-25-7071</v>
      </c>
      <c r="BS7082" s="109" t="s">
        <v>1241</v>
      </c>
      <c r="BT7082" t="str">
        <f>Tabella2[[#This Row],[OUTCOME]]</f>
        <v>RSLD</v>
      </c>
      <c r="BU7082" t="str">
        <f>_xlfn.CONCAT(Tabella2[[#This Row],[NAME SP]],Tabella2[[#This Row],[ID SP]]," - ",Tabella2[[#This Row],[SYLLABUS NO]])</f>
        <v>AMI91 - DECI_STD</v>
      </c>
      <c r="BV7082" t="s">
        <v>13251</v>
      </c>
    </row>
    <row r="7083" spans="1:74" hidden="1">
      <c r="A7083" s="103" t="s">
        <v>14369</v>
      </c>
      <c r="B7083" s="102">
        <v>45996</v>
      </c>
      <c r="C7083" s="104">
        <f>_xlfn.ISOWEEKNUM(Tabella2[[#This Row],[Date]])</f>
        <v>49</v>
      </c>
      <c r="D7083" s="104" t="s">
        <v>6396</v>
      </c>
      <c r="E7083" s="104" t="s">
        <v>256</v>
      </c>
      <c r="F7083" s="104">
        <v>72</v>
      </c>
      <c r="G7083" s="104" t="s">
        <v>257</v>
      </c>
      <c r="H7083" s="105">
        <v>1</v>
      </c>
      <c r="I7083" s="104"/>
      <c r="J7083" s="104" t="s">
        <v>258</v>
      </c>
      <c r="K7083" s="104" t="s">
        <v>79</v>
      </c>
      <c r="L7083" s="104" t="s">
        <v>299</v>
      </c>
      <c r="M7083" s="104" t="s">
        <v>554</v>
      </c>
      <c r="N7083" s="104"/>
      <c r="O7083" s="106" t="str">
        <f>A7084</f>
        <v>19489</v>
      </c>
      <c r="P7083" s="111" t="s">
        <v>276</v>
      </c>
      <c r="Q7083" s="153">
        <v>0.3576388888888889</v>
      </c>
      <c r="R7083" s="153">
        <v>0.39930555555555558</v>
      </c>
      <c r="S7083" s="153">
        <f>Tabella2[[#This Row],[PLD STOP]]-Tabella2[[#This Row],[PLD START]]</f>
        <v>4.1666666666666685E-2</v>
      </c>
      <c r="T7083" s="153">
        <v>0.3576388888888889</v>
      </c>
      <c r="U7083" s="153">
        <v>0.39930555555555558</v>
      </c>
      <c r="V7083" s="153">
        <f>IF(ISBLANK(T7083),"",Tabella2[[#This Row],[ACT STOP]]-Tabella2[[#This Row],[ACT START]])</f>
        <v>4.1666666666666685E-2</v>
      </c>
      <c r="W7083" s="104" t="s">
        <v>92</v>
      </c>
      <c r="X7083" s="104" t="s">
        <v>91</v>
      </c>
      <c r="Y7083" s="110"/>
      <c r="Z7083" s="106"/>
      <c r="AA7083" s="104"/>
      <c r="AB7083" s="107"/>
      <c r="AC7083" s="72">
        <f>IF(OR(Tabella2[[#This Row],[OUTCOME]]="DCO",Tabella2[[#This Row],[OUTCOME]]="SDC"),1,0)</f>
        <v>1</v>
      </c>
      <c r="AH7083" s="70"/>
      <c r="AI7083" s="70"/>
      <c r="AJ7083">
        <f>IF(OR(Tabella2[[#This Row],[OUTCOME]]="DNCO", Tabella2[[#This Row],[OUTCOME]]="SDNC"),1,0)</f>
        <v>0</v>
      </c>
      <c r="AL7083" s="70"/>
      <c r="BM7083" s="135">
        <f>Tabella2[[#This Row],[ACT START]]</f>
        <v>0.3576388888888889</v>
      </c>
      <c r="BN7083" s="136">
        <f>Tabella2[[#This Row],[ACT STOP]]</f>
        <v>0.39930555555555558</v>
      </c>
      <c r="BO7083" s="101"/>
      <c r="BR7083" s="109" t="str">
        <f t="shared" si="136"/>
        <v>SH-25-7072</v>
      </c>
      <c r="BS7083" s="109" t="s">
        <v>332</v>
      </c>
      <c r="BT7083" t="str">
        <f>Tabella2[[#This Row],[OUTCOME]]</f>
        <v>DCO</v>
      </c>
      <c r="BU7083" t="str">
        <f>_xlfn.CONCAT(Tabella2[[#This Row],[NAME SP]],Tabella2[[#This Row],[ID SP]]," - ",Tabella2[[#This Row],[SYLLABUS NO]])</f>
        <v>QATAR72 - DECI_STD</v>
      </c>
      <c r="BV7083" t="s">
        <v>11847</v>
      </c>
    </row>
    <row r="7084" spans="1:74" hidden="1">
      <c r="A7084" s="103" t="s">
        <v>14370</v>
      </c>
      <c r="B7084" s="102">
        <v>45996</v>
      </c>
      <c r="C7084" s="104">
        <f>_xlfn.ISOWEEKNUM(Tabella2[[#This Row],[Date]])</f>
        <v>49</v>
      </c>
      <c r="D7084" s="104" t="s">
        <v>195</v>
      </c>
      <c r="E7084" s="104" t="s">
        <v>298</v>
      </c>
      <c r="F7084" s="104"/>
      <c r="G7084" s="104" t="s">
        <v>257</v>
      </c>
      <c r="H7084" s="105">
        <v>30</v>
      </c>
      <c r="I7084" s="104"/>
      <c r="J7084" s="104" t="s">
        <v>258</v>
      </c>
      <c r="K7084" s="104" t="s">
        <v>78</v>
      </c>
      <c r="L7084" s="104" t="s">
        <v>299</v>
      </c>
      <c r="M7084" s="104" t="s">
        <v>300</v>
      </c>
      <c r="N7084" s="104"/>
      <c r="O7084" s="106" t="str">
        <f>A7083</f>
        <v>19488</v>
      </c>
      <c r="P7084" s="111" t="s">
        <v>276</v>
      </c>
      <c r="Q7084" s="153">
        <v>0.3576388888888889</v>
      </c>
      <c r="R7084" s="153">
        <v>0.39930555555555558</v>
      </c>
      <c r="S7084" s="153">
        <f>Tabella2[[#This Row],[PLD STOP]]-Tabella2[[#This Row],[PLD START]]</f>
        <v>4.1666666666666685E-2</v>
      </c>
      <c r="T7084" s="153">
        <v>0.3576388888888889</v>
      </c>
      <c r="U7084" s="153">
        <v>0.39930555555555558</v>
      </c>
      <c r="V7084" s="153">
        <f>IF(ISBLANK(T7084),"",Tabella2[[#This Row],[ACT STOP]]-Tabella2[[#This Row],[ACT START]])</f>
        <v>4.1666666666666685E-2</v>
      </c>
      <c r="W7084" s="104" t="s">
        <v>122</v>
      </c>
      <c r="X7084" s="104" t="s">
        <v>91</v>
      </c>
      <c r="Y7084" s="110"/>
      <c r="Z7084" s="106"/>
      <c r="AA7084" s="104"/>
      <c r="AB7084" s="107"/>
      <c r="AC7084" s="72">
        <f>IF(OR(Tabella2[[#This Row],[OUTCOME]]="DCO",Tabella2[[#This Row],[OUTCOME]]="SDC"),1,0)</f>
        <v>1</v>
      </c>
      <c r="AH7084" s="70"/>
      <c r="AI7084" s="70"/>
      <c r="AJ7084">
        <f>IF(OR(Tabella2[[#This Row],[OUTCOME]]="DNCO", Tabella2[[#This Row],[OUTCOME]]="SDNC"),1,0)</f>
        <v>0</v>
      </c>
      <c r="AL7084" s="70"/>
      <c r="BM7084" s="135">
        <f>Tabella2[[#This Row],[ACT START]]</f>
        <v>0.3576388888888889</v>
      </c>
      <c r="BN7084" s="136">
        <f>Tabella2[[#This Row],[ACT STOP]]</f>
        <v>0.39930555555555558</v>
      </c>
      <c r="BO7084" s="101"/>
      <c r="BR7084" s="109" t="str">
        <f t="shared" si="136"/>
        <v>SH-25-7073</v>
      </c>
      <c r="BS7084" s="109" t="s">
        <v>279</v>
      </c>
      <c r="BT7084" t="str">
        <f>Tabella2[[#This Row],[OUTCOME]]</f>
        <v>SDC</v>
      </c>
      <c r="BU7084" t="str">
        <f>_xlfn.CONCAT(Tabella2[[#This Row],[NAME SP]],Tabella2[[#This Row],[ID SP]]," - ",Tabella2[[#This Row],[SYLLABUS NO]])</f>
        <v>Support QATAR - DECI_STD</v>
      </c>
    </row>
    <row r="7085" spans="1:74" hidden="1">
      <c r="A7085" s="103" t="s">
        <v>14371</v>
      </c>
      <c r="B7085" s="102">
        <v>45996</v>
      </c>
      <c r="C7085" s="104">
        <f>_xlfn.ISOWEEKNUM(Tabella2[[#This Row],[Date]])</f>
        <v>49</v>
      </c>
      <c r="D7085" s="104" t="s">
        <v>11710</v>
      </c>
      <c r="E7085" s="104" t="s">
        <v>284</v>
      </c>
      <c r="F7085" s="104">
        <v>90</v>
      </c>
      <c r="G7085" s="104" t="s">
        <v>257</v>
      </c>
      <c r="H7085" s="105">
        <v>12</v>
      </c>
      <c r="I7085" s="104" t="s">
        <v>258</v>
      </c>
      <c r="J7085" s="104"/>
      <c r="K7085" s="104" t="s">
        <v>83</v>
      </c>
      <c r="L7085" s="104" t="s">
        <v>259</v>
      </c>
      <c r="M7085" s="104" t="s">
        <v>14154</v>
      </c>
      <c r="N7085" s="104"/>
      <c r="O7085" s="106"/>
      <c r="P7085" s="111" t="s">
        <v>276</v>
      </c>
      <c r="Q7085" s="153">
        <v>0.3576388888888889</v>
      </c>
      <c r="R7085" s="153">
        <v>0.39930555555555558</v>
      </c>
      <c r="S7085" s="153">
        <f>Tabella2[[#This Row],[PLD STOP]]-Tabella2[[#This Row],[PLD START]]</f>
        <v>4.1666666666666685E-2</v>
      </c>
      <c r="T7085" s="153">
        <v>0.3576388888888889</v>
      </c>
      <c r="U7085" s="153">
        <v>0.39930555555555558</v>
      </c>
      <c r="V7085" s="153">
        <f>IF(ISBLANK(T7085),"",Tabella2[[#This Row],[ACT STOP]]-Tabella2[[#This Row],[ACT START]])</f>
        <v>4.1666666666666685E-2</v>
      </c>
      <c r="W7085" s="104" t="s">
        <v>92</v>
      </c>
      <c r="X7085" s="104" t="s">
        <v>91</v>
      </c>
      <c r="Y7085" s="110"/>
      <c r="Z7085" s="106"/>
      <c r="AA7085" s="104"/>
      <c r="AB7085" s="107"/>
      <c r="AC7085" s="72">
        <f>IF(OR(Tabella2[[#This Row],[OUTCOME]]="DCO",Tabella2[[#This Row],[OUTCOME]]="SDC"),1,0)</f>
        <v>1</v>
      </c>
      <c r="AH7085" s="70"/>
      <c r="AI7085" s="70"/>
      <c r="AJ7085">
        <f>IF(OR(Tabella2[[#This Row],[OUTCOME]]="DNCO", Tabella2[[#This Row],[OUTCOME]]="SDNC"),1,0)</f>
        <v>0</v>
      </c>
      <c r="AL7085" s="70"/>
      <c r="BM7085" s="135">
        <f>Tabella2[[#This Row],[ACT START]]</f>
        <v>0.3576388888888889</v>
      </c>
      <c r="BN7085" s="136">
        <f>Tabella2[[#This Row],[ACT STOP]]</f>
        <v>0.39930555555555558</v>
      </c>
      <c r="BO7085" s="101"/>
      <c r="BR7085" s="109" t="str">
        <f t="shared" si="136"/>
        <v>SH-25-7074</v>
      </c>
      <c r="BS7085" s="109" t="s">
        <v>266</v>
      </c>
      <c r="BT7085" t="str">
        <f>Tabella2[[#This Row],[OUTCOME]]</f>
        <v>DCO</v>
      </c>
      <c r="BU7085" t="str">
        <f>_xlfn.CONCAT(Tabella2[[#This Row],[NAME SP]],Tabella2[[#This Row],[ID SP]]," - ",Tabella2[[#This Row],[SYLLABUS NO]])</f>
        <v>IFTS90 - DECI_STD</v>
      </c>
      <c r="BV7085" t="s">
        <v>11856</v>
      </c>
    </row>
    <row r="7086" spans="1:74" hidden="1">
      <c r="A7086" s="103" t="s">
        <v>14372</v>
      </c>
      <c r="B7086" s="102">
        <v>45996</v>
      </c>
      <c r="C7086" s="104">
        <f>_xlfn.ISOWEEKNUM(Tabella2[[#This Row],[Date]])</f>
        <v>49</v>
      </c>
      <c r="D7086" s="104" t="s">
        <v>751</v>
      </c>
      <c r="E7086" s="104" t="s">
        <v>256</v>
      </c>
      <c r="F7086" s="104">
        <v>76</v>
      </c>
      <c r="G7086" s="104" t="s">
        <v>284</v>
      </c>
      <c r="H7086" s="105">
        <v>9</v>
      </c>
      <c r="I7086" s="104" t="s">
        <v>258</v>
      </c>
      <c r="J7086" s="104"/>
      <c r="K7086" s="104" t="s">
        <v>80</v>
      </c>
      <c r="L7086" s="104" t="s">
        <v>259</v>
      </c>
      <c r="M7086" s="104" t="s">
        <v>1966</v>
      </c>
      <c r="N7086" s="104"/>
      <c r="O7086" s="106"/>
      <c r="P7086" s="111" t="s">
        <v>14364</v>
      </c>
      <c r="Q7086" s="153">
        <v>0.3576388888888889</v>
      </c>
      <c r="R7086" s="153">
        <v>0.39930555555555558</v>
      </c>
      <c r="S7086" s="153">
        <f>Tabella2[[#This Row],[PLD STOP]]-Tabella2[[#This Row],[PLD START]]</f>
        <v>4.1666666666666685E-2</v>
      </c>
      <c r="T7086" s="153">
        <v>0.3576388888888889</v>
      </c>
      <c r="U7086" s="153">
        <v>0.39930555555555558</v>
      </c>
      <c r="V7086" s="153">
        <f>IF(ISBLANK(T7086),"",Tabella2[[#This Row],[ACT STOP]]-Tabella2[[#This Row],[ACT START]])</f>
        <v>4.1666666666666685E-2</v>
      </c>
      <c r="W7086" s="104" t="s">
        <v>92</v>
      </c>
      <c r="X7086" s="104" t="s">
        <v>91</v>
      </c>
      <c r="Y7086" s="110"/>
      <c r="Z7086" s="106"/>
      <c r="AA7086" s="104"/>
      <c r="AB7086" s="107"/>
      <c r="AC7086" s="72">
        <f>IF(OR(Tabella2[[#This Row],[OUTCOME]]="DCO",Tabella2[[#This Row],[OUTCOME]]="SDC"),1,0)</f>
        <v>1</v>
      </c>
      <c r="AH7086" s="70"/>
      <c r="AI7086" s="70"/>
      <c r="AJ7086">
        <f>IF(OR(Tabella2[[#This Row],[OUTCOME]]="DNCO", Tabella2[[#This Row],[OUTCOME]]="SDNC"),1,0)</f>
        <v>0</v>
      </c>
      <c r="AL7086" s="70"/>
      <c r="BM7086" s="135">
        <f>Tabella2[[#This Row],[ACT START]]</f>
        <v>0.3576388888888889</v>
      </c>
      <c r="BN7086" s="136">
        <f>Tabella2[[#This Row],[ACT STOP]]</f>
        <v>0.39930555555555558</v>
      </c>
      <c r="BO7086" s="101"/>
      <c r="BR7086" s="109" t="str">
        <f t="shared" si="136"/>
        <v>SH-25-7075</v>
      </c>
      <c r="BS7086" s="109" t="s">
        <v>339</v>
      </c>
      <c r="BT7086" t="str">
        <f>Tabella2[[#This Row],[OUTCOME]]</f>
        <v>DCO</v>
      </c>
      <c r="BU7086" t="str">
        <f>_xlfn.CONCAT(Tabella2[[#This Row],[NAME SP]],Tabella2[[#This Row],[ID SP]]," - ",Tabella2[[#This Row],[SYLLABUS NO]])</f>
        <v>QATAR76 - BVR_R2R_STD</v>
      </c>
      <c r="BV7086" t="s">
        <v>11939</v>
      </c>
    </row>
    <row r="7087" spans="1:74" hidden="1">
      <c r="A7087" s="103" t="s">
        <v>14373</v>
      </c>
      <c r="B7087" s="102">
        <v>45996</v>
      </c>
      <c r="C7087" s="104">
        <f>_xlfn.ISOWEEKNUM(Tabella2[[#This Row],[Date]])</f>
        <v>49</v>
      </c>
      <c r="D7087" s="104" t="s">
        <v>763</v>
      </c>
      <c r="E7087" s="104" t="s">
        <v>256</v>
      </c>
      <c r="F7087" s="104">
        <v>68</v>
      </c>
      <c r="G7087" s="104" t="s">
        <v>257</v>
      </c>
      <c r="H7087" s="105">
        <v>14</v>
      </c>
      <c r="I7087" s="104"/>
      <c r="J7087" s="104" t="s">
        <v>258</v>
      </c>
      <c r="K7087" s="104" t="s">
        <v>81</v>
      </c>
      <c r="L7087" s="104" t="s">
        <v>259</v>
      </c>
      <c r="M7087" s="104" t="s">
        <v>1966</v>
      </c>
      <c r="N7087" s="104"/>
      <c r="O7087" s="106"/>
      <c r="P7087" s="111" t="s">
        <v>14364</v>
      </c>
      <c r="Q7087" s="153">
        <v>0.3576388888888889</v>
      </c>
      <c r="R7087" s="153">
        <v>0.39930555555555558</v>
      </c>
      <c r="S7087" s="153">
        <f>Tabella2[[#This Row],[PLD STOP]]-Tabella2[[#This Row],[PLD START]]</f>
        <v>4.1666666666666685E-2</v>
      </c>
      <c r="T7087" s="153">
        <v>0.3576388888888889</v>
      </c>
      <c r="U7087" s="153">
        <v>0.39930555555555558</v>
      </c>
      <c r="V7087" s="153">
        <f>IF(ISBLANK(T7087),"",Tabella2[[#This Row],[ACT STOP]]-Tabella2[[#This Row],[ACT START]])</f>
        <v>4.1666666666666685E-2</v>
      </c>
      <c r="W7087" s="104" t="s">
        <v>92</v>
      </c>
      <c r="X7087" s="104" t="s">
        <v>91</v>
      </c>
      <c r="Y7087" s="110"/>
      <c r="Z7087" s="106"/>
      <c r="AA7087" s="104"/>
      <c r="AB7087" s="107"/>
      <c r="AC7087" s="72">
        <f>IF(OR(Tabella2[[#This Row],[OUTCOME]]="DCO",Tabella2[[#This Row],[OUTCOME]]="SDC"),1,0)</f>
        <v>1</v>
      </c>
      <c r="AH7087" s="70"/>
      <c r="AI7087" s="70"/>
      <c r="AJ7087">
        <f>IF(OR(Tabella2[[#This Row],[OUTCOME]]="DNCO", Tabella2[[#This Row],[OUTCOME]]="SDNC"),1,0)</f>
        <v>0</v>
      </c>
      <c r="AL7087" s="70"/>
      <c r="BM7087" s="135">
        <f>Tabella2[[#This Row],[ACT START]]</f>
        <v>0.3576388888888889</v>
      </c>
      <c r="BN7087" s="136">
        <f>Tabella2[[#This Row],[ACT STOP]]</f>
        <v>0.39930555555555558</v>
      </c>
      <c r="BO7087" s="101"/>
      <c r="BR7087" s="109" t="str">
        <f t="shared" si="136"/>
        <v>SH-25-7076</v>
      </c>
      <c r="BS7087" s="109" t="s">
        <v>372</v>
      </c>
      <c r="BT7087" t="str">
        <f>Tabella2[[#This Row],[OUTCOME]]</f>
        <v>DCO</v>
      </c>
      <c r="BU7087" t="str">
        <f>_xlfn.CONCAT(Tabella2[[#This Row],[NAME SP]],Tabella2[[#This Row],[ID SP]]," - ",Tabella2[[#This Row],[SYLLABUS NO]])</f>
        <v>QATAR68 - BVR_R2R_STD</v>
      </c>
      <c r="BV7087" t="s">
        <v>11998</v>
      </c>
    </row>
    <row r="7088" spans="1:74" ht="31.5" hidden="1">
      <c r="A7088" s="103" t="s">
        <v>14374</v>
      </c>
      <c r="B7088" s="102">
        <v>45996</v>
      </c>
      <c r="C7088" s="104">
        <f>_xlfn.ISOWEEKNUM(Tabella2[[#This Row],[Date]])</f>
        <v>49</v>
      </c>
      <c r="D7088" s="104" t="s">
        <v>13289</v>
      </c>
      <c r="E7088" s="104" t="s">
        <v>327</v>
      </c>
      <c r="F7088" s="104">
        <v>93</v>
      </c>
      <c r="G7088" s="104" t="s">
        <v>284</v>
      </c>
      <c r="H7088" s="105">
        <v>50</v>
      </c>
      <c r="I7088" s="104" t="s">
        <v>258</v>
      </c>
      <c r="J7088" s="104"/>
      <c r="K7088" s="104" t="s">
        <v>77</v>
      </c>
      <c r="L7088" s="104" t="s">
        <v>259</v>
      </c>
      <c r="M7088" s="104" t="s">
        <v>738</v>
      </c>
      <c r="N7088" s="104"/>
      <c r="O7088" s="106"/>
      <c r="P7088" s="111" t="s">
        <v>276</v>
      </c>
      <c r="Q7088" s="153">
        <v>0.3576388888888889</v>
      </c>
      <c r="R7088" s="153">
        <v>0.39930555555555558</v>
      </c>
      <c r="S7088" s="153">
        <f>Tabella2[[#This Row],[PLD STOP]]-Tabella2[[#This Row],[PLD START]]</f>
        <v>4.1666666666666685E-2</v>
      </c>
      <c r="T7088" s="153">
        <v>0.3576388888888889</v>
      </c>
      <c r="U7088" s="153">
        <v>0.36805555555555558</v>
      </c>
      <c r="V7088" s="153">
        <f>IF(ISBLANK(T7088),"",Tabella2[[#This Row],[ACT STOP]]-Tabella2[[#This Row],[ACT START]])</f>
        <v>1.0416666666666685E-2</v>
      </c>
      <c r="W7088" s="104" t="s">
        <v>116</v>
      </c>
      <c r="X7088" s="104" t="s">
        <v>113</v>
      </c>
      <c r="Y7088" s="110" t="s">
        <v>14375</v>
      </c>
      <c r="Z7088" s="106"/>
      <c r="AA7088" s="104"/>
      <c r="AB7088" s="107"/>
      <c r="AC7088" s="72">
        <f>IF(OR(Tabella2[[#This Row],[OUTCOME]]="DCO",Tabella2[[#This Row],[OUTCOME]]="SDC"),1,0)</f>
        <v>0</v>
      </c>
      <c r="AH7088" s="70"/>
      <c r="AI7088" s="70"/>
      <c r="AJ7088">
        <f>IF(OR(Tabella2[[#This Row],[OUTCOME]]="DNCO", Tabella2[[#This Row],[OUTCOME]]="SDNC"),1,0)</f>
        <v>0</v>
      </c>
      <c r="AL7088" s="70"/>
      <c r="BL7088" s="30" t="s">
        <v>14376</v>
      </c>
      <c r="BM7088" s="135">
        <f>Tabella2[[#This Row],[ACT START]]</f>
        <v>0.3576388888888889</v>
      </c>
      <c r="BN7088" s="136">
        <f>Tabella2[[#This Row],[ACT STOP]]</f>
        <v>0.36805555555555558</v>
      </c>
      <c r="BO7088" s="101"/>
      <c r="BR7088" s="109" t="str">
        <f t="shared" si="136"/>
        <v>SH-25-7077</v>
      </c>
      <c r="BS7088" s="109" t="s">
        <v>1763</v>
      </c>
      <c r="BT7088" t="str">
        <f>Tabella2[[#This Row],[OUTCOME]]</f>
        <v>RSLD</v>
      </c>
      <c r="BU7088" t="str">
        <f>_xlfn.CONCAT(Tabella2[[#This Row],[NAME SP]],Tabella2[[#This Row],[ID SP]]," - ",Tabella2[[#This Row],[SYLLABUS NO]])</f>
        <v>AMI93 - DECI_STD</v>
      </c>
      <c r="BV7088" t="s">
        <v>14018</v>
      </c>
    </row>
    <row r="7089" spans="1:74" hidden="1">
      <c r="A7089" s="103" t="s">
        <v>14377</v>
      </c>
      <c r="B7089" s="102">
        <v>45996</v>
      </c>
      <c r="C7089" s="104">
        <f>_xlfn.ISOWEEKNUM(Tabella2[[#This Row],[Date]])</f>
        <v>49</v>
      </c>
      <c r="D7089" s="104" t="s">
        <v>6766</v>
      </c>
      <c r="E7089" s="104" t="s">
        <v>284</v>
      </c>
      <c r="F7089" s="104">
        <v>79</v>
      </c>
      <c r="G7089" s="104" t="s">
        <v>284</v>
      </c>
      <c r="H7089" s="105">
        <v>23</v>
      </c>
      <c r="I7089" s="104"/>
      <c r="J7089" s="104" t="s">
        <v>258</v>
      </c>
      <c r="K7089" s="104" t="s">
        <v>79</v>
      </c>
      <c r="L7089" s="104" t="s">
        <v>299</v>
      </c>
      <c r="M7089" s="104" t="s">
        <v>2187</v>
      </c>
      <c r="N7089" s="104"/>
      <c r="O7089" s="106" t="str">
        <f>A7090</f>
        <v>19495</v>
      </c>
      <c r="P7089" s="111" t="s">
        <v>386</v>
      </c>
      <c r="Q7089" s="153">
        <v>0.4201388888888889</v>
      </c>
      <c r="R7089" s="153">
        <v>0.46180555555555558</v>
      </c>
      <c r="S7089" s="153">
        <f>Tabella2[[#This Row],[PLD STOP]]-Tabella2[[#This Row],[PLD START]]</f>
        <v>4.1666666666666685E-2</v>
      </c>
      <c r="T7089" s="153">
        <v>0.4201388888888889</v>
      </c>
      <c r="U7089" s="153">
        <v>0.46180555555555558</v>
      </c>
      <c r="V7089" s="153">
        <f>IF(ISBLANK(T7089),"",Tabella2[[#This Row],[ACT STOP]]-Tabella2[[#This Row],[ACT START]])</f>
        <v>4.1666666666666685E-2</v>
      </c>
      <c r="W7089" s="104" t="s">
        <v>92</v>
      </c>
      <c r="X7089" s="104" t="s">
        <v>91</v>
      </c>
      <c r="Y7089" s="110"/>
      <c r="Z7089" s="106"/>
      <c r="AA7089" s="104"/>
      <c r="AB7089" s="107"/>
      <c r="AC7089" s="72">
        <f>IF(OR(Tabella2[[#This Row],[OUTCOME]]="DCO",Tabella2[[#This Row],[OUTCOME]]="SDC"),1,0)</f>
        <v>1</v>
      </c>
      <c r="AH7089" s="70"/>
      <c r="AI7089" s="70"/>
      <c r="AJ7089">
        <f>IF(OR(Tabella2[[#This Row],[OUTCOME]]="DNCO", Tabella2[[#This Row],[OUTCOME]]="SDNC"),1,0)</f>
        <v>0</v>
      </c>
      <c r="AL7089" s="70"/>
      <c r="BM7089" s="135">
        <f>Tabella2[[#This Row],[ACT START]]</f>
        <v>0.4201388888888889</v>
      </c>
      <c r="BN7089" s="136">
        <f>Tabella2[[#This Row],[ACT STOP]]</f>
        <v>0.46180555555555558</v>
      </c>
      <c r="BO7089" s="101"/>
      <c r="BR7089" s="109" t="str">
        <f t="shared" si="136"/>
        <v>SH-25-7078</v>
      </c>
      <c r="BS7089" s="109" t="s">
        <v>358</v>
      </c>
      <c r="BT7089" t="str">
        <f>Tabella2[[#This Row],[OUTCOME]]</f>
        <v>DCO</v>
      </c>
      <c r="BU7089" t="str">
        <f>_xlfn.CONCAT(Tabella2[[#This Row],[NAME SP]],Tabella2[[#This Row],[ID SP]]," - ",Tabella2[[#This Row],[SYLLABUS NO]])</f>
        <v>IFTS79 - DCA</v>
      </c>
      <c r="BV7089" t="s">
        <v>11863</v>
      </c>
    </row>
    <row r="7090" spans="1:74" hidden="1">
      <c r="A7090" s="103" t="s">
        <v>14378</v>
      </c>
      <c r="B7090" s="102">
        <v>45996</v>
      </c>
      <c r="C7090" s="104">
        <f>_xlfn.ISOWEEKNUM(Tabella2[[#This Row],[Date]])</f>
        <v>49</v>
      </c>
      <c r="D7090" s="104" t="s">
        <v>6766</v>
      </c>
      <c r="E7090" s="104" t="s">
        <v>284</v>
      </c>
      <c r="F7090" s="104">
        <v>77</v>
      </c>
      <c r="G7090" s="104" t="s">
        <v>257</v>
      </c>
      <c r="H7090" s="105">
        <v>10</v>
      </c>
      <c r="I7090" s="104"/>
      <c r="J7090" s="104" t="s">
        <v>258</v>
      </c>
      <c r="K7090" s="104" t="s">
        <v>78</v>
      </c>
      <c r="L7090" s="104" t="s">
        <v>299</v>
      </c>
      <c r="M7090" s="104" t="s">
        <v>2187</v>
      </c>
      <c r="N7090" s="104"/>
      <c r="O7090" s="106" t="str">
        <f>A7089</f>
        <v>19494</v>
      </c>
      <c r="P7090" s="111" t="s">
        <v>386</v>
      </c>
      <c r="Q7090" s="153">
        <v>0.4201388888888889</v>
      </c>
      <c r="R7090" s="153">
        <v>0.46180555555555558</v>
      </c>
      <c r="S7090" s="153">
        <f>Tabella2[[#This Row],[PLD STOP]]-Tabella2[[#This Row],[PLD START]]</f>
        <v>4.1666666666666685E-2</v>
      </c>
      <c r="T7090" s="153">
        <v>0.4201388888888889</v>
      </c>
      <c r="U7090" s="153">
        <v>0.46180555555555558</v>
      </c>
      <c r="V7090" s="153">
        <f>IF(ISBLANK(T7090),"",Tabella2[[#This Row],[ACT STOP]]-Tabella2[[#This Row],[ACT START]])</f>
        <v>4.1666666666666685E-2</v>
      </c>
      <c r="W7090" s="104" t="s">
        <v>92</v>
      </c>
      <c r="X7090" s="104" t="s">
        <v>91</v>
      </c>
      <c r="Y7090" s="110"/>
      <c r="Z7090" s="106"/>
      <c r="AA7090" s="104"/>
      <c r="AB7090" s="107"/>
      <c r="AC7090" s="72">
        <f>IF(OR(Tabella2[[#This Row],[OUTCOME]]="DCO",Tabella2[[#This Row],[OUTCOME]]="SDC"),1,0)</f>
        <v>1</v>
      </c>
      <c r="AH7090" s="70"/>
      <c r="AI7090" s="70"/>
      <c r="AJ7090">
        <f>IF(OR(Tabella2[[#This Row],[OUTCOME]]="DNCO", Tabella2[[#This Row],[OUTCOME]]="SDNC"),1,0)</f>
        <v>0</v>
      </c>
      <c r="AL7090" s="70"/>
      <c r="BM7090" s="135">
        <f>Tabella2[[#This Row],[ACT START]]</f>
        <v>0.4201388888888889</v>
      </c>
      <c r="BN7090" s="136">
        <f>Tabella2[[#This Row],[ACT STOP]]</f>
        <v>0.46180555555555558</v>
      </c>
      <c r="BO7090" s="101"/>
      <c r="BR7090" s="109" t="str">
        <f t="shared" si="136"/>
        <v>SH-25-7079</v>
      </c>
      <c r="BS7090" s="109" t="s">
        <v>552</v>
      </c>
      <c r="BT7090" t="str">
        <f>Tabella2[[#This Row],[OUTCOME]]</f>
        <v>DCO</v>
      </c>
      <c r="BU7090" t="str">
        <f>_xlfn.CONCAT(Tabella2[[#This Row],[NAME SP]],Tabella2[[#This Row],[ID SP]]," - ",Tabella2[[#This Row],[SYLLABUS NO]])</f>
        <v>IFTS77 - DCA</v>
      </c>
      <c r="BV7090" t="s">
        <v>11873</v>
      </c>
    </row>
    <row r="7091" spans="1:74" hidden="1">
      <c r="A7091" s="103" t="s">
        <v>14379</v>
      </c>
      <c r="B7091" s="102">
        <v>45996</v>
      </c>
      <c r="C7091" s="104">
        <f>_xlfn.ISOWEEKNUM(Tabella2[[#This Row],[Date]])</f>
        <v>49</v>
      </c>
      <c r="D7091" s="104" t="s">
        <v>9759</v>
      </c>
      <c r="E7091" s="104" t="s">
        <v>284</v>
      </c>
      <c r="F7091" s="104">
        <v>86</v>
      </c>
      <c r="G7091" s="104" t="s">
        <v>257</v>
      </c>
      <c r="H7091" s="105">
        <v>5</v>
      </c>
      <c r="I7091" s="104"/>
      <c r="J7091" s="104" t="s">
        <v>258</v>
      </c>
      <c r="K7091" s="104" t="s">
        <v>83</v>
      </c>
      <c r="L7091" s="104" t="s">
        <v>299</v>
      </c>
      <c r="M7091" s="104" t="s">
        <v>2205</v>
      </c>
      <c r="N7091" s="104"/>
      <c r="O7091" s="106" t="str">
        <f>A7092</f>
        <v>19497</v>
      </c>
      <c r="P7091" s="111" t="s">
        <v>276</v>
      </c>
      <c r="Q7091" s="153">
        <v>0.4201388888888889</v>
      </c>
      <c r="R7091" s="153">
        <v>0.46180555555555558</v>
      </c>
      <c r="S7091" s="153">
        <f>Tabella2[[#This Row],[PLD STOP]]-Tabella2[[#This Row],[PLD START]]</f>
        <v>4.1666666666666685E-2</v>
      </c>
      <c r="T7091" s="153">
        <v>0.4201388888888889</v>
      </c>
      <c r="U7091" s="153">
        <v>0.46180555555555558</v>
      </c>
      <c r="V7091" s="153">
        <f>IF(ISBLANK(T7091),"",Tabella2[[#This Row],[ACT STOP]]-Tabella2[[#This Row],[ACT START]])</f>
        <v>4.1666666666666685E-2</v>
      </c>
      <c r="W7091" s="104" t="s">
        <v>92</v>
      </c>
      <c r="X7091" s="104" t="s">
        <v>91</v>
      </c>
      <c r="Y7091" s="110"/>
      <c r="Z7091" s="106"/>
      <c r="AA7091" s="104"/>
      <c r="AB7091" s="107"/>
      <c r="AC7091" s="72">
        <f>IF(OR(Tabella2[[#This Row],[OUTCOME]]="DCO",Tabella2[[#This Row],[OUTCOME]]="SDC"),1,0)</f>
        <v>1</v>
      </c>
      <c r="AH7091" s="70"/>
      <c r="AI7091" s="70"/>
      <c r="AJ7091">
        <f>IF(OR(Tabella2[[#This Row],[OUTCOME]]="DNCO", Tabella2[[#This Row],[OUTCOME]]="SDNC"),1,0)</f>
        <v>0</v>
      </c>
      <c r="AL7091" s="70"/>
      <c r="BM7091" s="135">
        <f>Tabella2[[#This Row],[ACT START]]</f>
        <v>0.4201388888888889</v>
      </c>
      <c r="BN7091" s="136">
        <f>Tabella2[[#This Row],[ACT STOP]]</f>
        <v>0.46180555555555558</v>
      </c>
      <c r="BO7091" s="101"/>
      <c r="BR7091" s="109" t="str">
        <f t="shared" si="136"/>
        <v>SH-25-7080</v>
      </c>
      <c r="BS7091" s="109" t="s">
        <v>416</v>
      </c>
      <c r="BT7091" t="str">
        <f>Tabella2[[#This Row],[OUTCOME]]</f>
        <v>DCO</v>
      </c>
      <c r="BU7091" t="str">
        <f>_xlfn.CONCAT(Tabella2[[#This Row],[NAME SP]],Tabella2[[#This Row],[ID SP]]," - ",Tabella2[[#This Row],[SYLLABUS NO]])</f>
        <v>IFTS86 - DECI_STD</v>
      </c>
      <c r="BV7091" t="s">
        <v>11899</v>
      </c>
    </row>
    <row r="7092" spans="1:74" hidden="1">
      <c r="A7092" s="103" t="s">
        <v>14380</v>
      </c>
      <c r="B7092" s="102">
        <v>45996</v>
      </c>
      <c r="C7092" s="104">
        <f>_xlfn.ISOWEEKNUM(Tabella2[[#This Row],[Date]])</f>
        <v>49</v>
      </c>
      <c r="D7092" s="104" t="s">
        <v>195</v>
      </c>
      <c r="E7092" s="104" t="s">
        <v>398</v>
      </c>
      <c r="F7092" s="104"/>
      <c r="G7092" s="104" t="s">
        <v>257</v>
      </c>
      <c r="H7092" s="105">
        <v>7</v>
      </c>
      <c r="I7092" s="104"/>
      <c r="J7092" s="104" t="s">
        <v>258</v>
      </c>
      <c r="K7092" s="104" t="s">
        <v>80</v>
      </c>
      <c r="L7092" s="104" t="s">
        <v>299</v>
      </c>
      <c r="M7092" s="104" t="s">
        <v>300</v>
      </c>
      <c r="N7092" s="104"/>
      <c r="O7092" s="106" t="str">
        <f>A7091</f>
        <v>19496</v>
      </c>
      <c r="P7092" s="111" t="s">
        <v>276</v>
      </c>
      <c r="Q7092" s="153">
        <v>0.4201388888888889</v>
      </c>
      <c r="R7092" s="153">
        <v>0.46180555555555558</v>
      </c>
      <c r="S7092" s="153">
        <f>Tabella2[[#This Row],[PLD STOP]]-Tabella2[[#This Row],[PLD START]]</f>
        <v>4.1666666666666685E-2</v>
      </c>
      <c r="T7092" s="153">
        <v>0.4201388888888889</v>
      </c>
      <c r="U7092" s="153">
        <v>0.46180555555555558</v>
      </c>
      <c r="V7092" s="153">
        <f>IF(ISBLANK(T7092),"",Tabella2[[#This Row],[ACT STOP]]-Tabella2[[#This Row],[ACT START]])</f>
        <v>4.1666666666666685E-2</v>
      </c>
      <c r="W7092" s="104" t="s">
        <v>92</v>
      </c>
      <c r="X7092" s="104" t="s">
        <v>91</v>
      </c>
      <c r="Y7092" s="110"/>
      <c r="Z7092" s="106"/>
      <c r="AA7092" s="104"/>
      <c r="AB7092" s="107"/>
      <c r="AC7092" s="72">
        <f>IF(OR(Tabella2[[#This Row],[OUTCOME]]="DCO",Tabella2[[#This Row],[OUTCOME]]="SDC"),1,0)</f>
        <v>1</v>
      </c>
      <c r="AH7092" s="70"/>
      <c r="AI7092" s="70"/>
      <c r="AJ7092">
        <f>IF(OR(Tabella2[[#This Row],[OUTCOME]]="DNCO", Tabella2[[#This Row],[OUTCOME]]="SDNC"),1,0)</f>
        <v>0</v>
      </c>
      <c r="AL7092" s="70"/>
      <c r="BM7092" s="135">
        <f>Tabella2[[#This Row],[ACT START]]</f>
        <v>0.4201388888888889</v>
      </c>
      <c r="BN7092" s="136">
        <f>Tabella2[[#This Row],[ACT STOP]]</f>
        <v>0.46180555555555558</v>
      </c>
      <c r="BO7092" s="101"/>
      <c r="BR7092" s="109" t="str">
        <f t="shared" si="136"/>
        <v>SH-25-7081</v>
      </c>
      <c r="BS7092" s="109" t="s">
        <v>1241</v>
      </c>
      <c r="BT7092" t="str">
        <f>Tabella2[[#This Row],[OUTCOME]]</f>
        <v>DCO</v>
      </c>
      <c r="BU7092" t="str">
        <f>_xlfn.CONCAT(Tabella2[[#This Row],[NAME SP]],Tabella2[[#This Row],[ID SP]]," - ",Tabella2[[#This Row],[SYLLABUS NO]])</f>
        <v>Support IFTS - DECI_STD</v>
      </c>
    </row>
    <row r="7093" spans="1:74" hidden="1">
      <c r="A7093" s="103" t="s">
        <v>14381</v>
      </c>
      <c r="B7093" s="102">
        <v>45996</v>
      </c>
      <c r="C7093" s="104">
        <f>_xlfn.ISOWEEKNUM(Tabella2[[#This Row],[Date]])</f>
        <v>49</v>
      </c>
      <c r="D7093" s="104" t="s">
        <v>13289</v>
      </c>
      <c r="E7093" s="104" t="s">
        <v>327</v>
      </c>
      <c r="F7093" s="104">
        <v>89</v>
      </c>
      <c r="G7093" s="104" t="s">
        <v>257</v>
      </c>
      <c r="H7093" s="105">
        <v>25</v>
      </c>
      <c r="I7093" s="104" t="s">
        <v>258</v>
      </c>
      <c r="J7093" s="104"/>
      <c r="K7093" s="104" t="s">
        <v>81</v>
      </c>
      <c r="L7093" s="104" t="s">
        <v>259</v>
      </c>
      <c r="M7093" s="104" t="s">
        <v>14382</v>
      </c>
      <c r="N7093" s="104"/>
      <c r="O7093" s="106"/>
      <c r="P7093" s="111" t="s">
        <v>798</v>
      </c>
      <c r="Q7093" s="153">
        <v>0.4201388888888889</v>
      </c>
      <c r="R7093" s="153">
        <v>0.46180555555555558</v>
      </c>
      <c r="S7093" s="153">
        <f>Tabella2[[#This Row],[PLD STOP]]-Tabella2[[#This Row],[PLD START]]</f>
        <v>4.1666666666666685E-2</v>
      </c>
      <c r="T7093" s="153">
        <v>0.4201388888888889</v>
      </c>
      <c r="U7093" s="153">
        <v>0.46180555555555558</v>
      </c>
      <c r="V7093" s="153">
        <f>IF(ISBLANK(T7093),"",Tabella2[[#This Row],[ACT STOP]]-Tabella2[[#This Row],[ACT START]])</f>
        <v>4.1666666666666685E-2</v>
      </c>
      <c r="W7093" s="104" t="s">
        <v>92</v>
      </c>
      <c r="X7093" s="104" t="s">
        <v>91</v>
      </c>
      <c r="Y7093" s="110"/>
      <c r="Z7093" s="106"/>
      <c r="AA7093" s="104"/>
      <c r="AB7093" s="107"/>
      <c r="AC7093" s="72">
        <f>IF(OR(Tabella2[[#This Row],[OUTCOME]]="DCO",Tabella2[[#This Row],[OUTCOME]]="SDC"),1,0)</f>
        <v>1</v>
      </c>
      <c r="AH7093" s="70"/>
      <c r="AI7093" s="70"/>
      <c r="AJ7093">
        <f>IF(OR(Tabella2[[#This Row],[OUTCOME]]="DNCO", Tabella2[[#This Row],[OUTCOME]]="SDNC"),1,0)</f>
        <v>0</v>
      </c>
      <c r="AL7093" s="70"/>
      <c r="BM7093" s="135">
        <f>Tabella2[[#This Row],[ACT START]]</f>
        <v>0.4201388888888889</v>
      </c>
      <c r="BN7093" s="136">
        <f>Tabella2[[#This Row],[ACT STOP]]</f>
        <v>0.46180555555555558</v>
      </c>
      <c r="BO7093" s="101"/>
      <c r="BR7093" s="109" t="str">
        <f t="shared" si="136"/>
        <v>SH-25-7082</v>
      </c>
      <c r="BS7093" s="109" t="s">
        <v>867</v>
      </c>
      <c r="BT7093" t="str">
        <f>Tabella2[[#This Row],[OUTCOME]]</f>
        <v>DCO</v>
      </c>
      <c r="BU7093" t="str">
        <f>_xlfn.CONCAT(Tabella2[[#This Row],[NAME SP]],Tabella2[[#This Row],[ID SP]]," - ",Tabella2[[#This Row],[SYLLABUS NO]])</f>
        <v>AMI89 - IF</v>
      </c>
      <c r="BV7093" t="s">
        <v>13249</v>
      </c>
    </row>
    <row r="7094" spans="1:74" hidden="1">
      <c r="A7094" s="103" t="s">
        <v>14383</v>
      </c>
      <c r="B7094" s="102">
        <v>45996</v>
      </c>
      <c r="C7094" s="104">
        <f>_xlfn.ISOWEEKNUM(Tabella2[[#This Row],[Date]])</f>
        <v>49</v>
      </c>
      <c r="D7094" s="104" t="s">
        <v>13044</v>
      </c>
      <c r="E7094" s="104" t="s">
        <v>284</v>
      </c>
      <c r="F7094" s="104">
        <v>102</v>
      </c>
      <c r="G7094" s="104" t="s">
        <v>257</v>
      </c>
      <c r="H7094" s="105">
        <v>13</v>
      </c>
      <c r="I7094" s="104" t="s">
        <v>258</v>
      </c>
      <c r="J7094" s="104"/>
      <c r="K7094" s="104" t="s">
        <v>75</v>
      </c>
      <c r="L7094" s="104" t="s">
        <v>259</v>
      </c>
      <c r="M7094" s="104" t="s">
        <v>479</v>
      </c>
      <c r="N7094" s="104"/>
      <c r="O7094" s="106"/>
      <c r="P7094" s="111" t="s">
        <v>276</v>
      </c>
      <c r="Q7094" s="153">
        <v>0.4201388888888889</v>
      </c>
      <c r="R7094" s="153">
        <v>0.46180555555555558</v>
      </c>
      <c r="S7094" s="153">
        <f>Tabella2[[#This Row],[PLD STOP]]-Tabella2[[#This Row],[PLD START]]</f>
        <v>4.1666666666666685E-2</v>
      </c>
      <c r="T7094" s="153">
        <v>0.4201388888888889</v>
      </c>
      <c r="U7094" s="153">
        <v>0.46180555555555558</v>
      </c>
      <c r="V7094" s="153">
        <f>IF(ISBLANK(T7094),"",Tabella2[[#This Row],[ACT STOP]]-Tabella2[[#This Row],[ACT START]])</f>
        <v>4.1666666666666685E-2</v>
      </c>
      <c r="W7094" s="104" t="s">
        <v>92</v>
      </c>
      <c r="X7094" s="104" t="s">
        <v>91</v>
      </c>
      <c r="Y7094" s="110"/>
      <c r="Z7094" s="106"/>
      <c r="AA7094" s="104"/>
      <c r="AB7094" s="107"/>
      <c r="AC7094" s="72">
        <f>IF(OR(Tabella2[[#This Row],[OUTCOME]]="DCO",Tabella2[[#This Row],[OUTCOME]]="SDC"),1,0)</f>
        <v>1</v>
      </c>
      <c r="AH7094" s="70"/>
      <c r="AI7094" s="70"/>
      <c r="AJ7094">
        <f>IF(OR(Tabella2[[#This Row],[OUTCOME]]="DNCO", Tabella2[[#This Row],[OUTCOME]]="SDNC"),1,0)</f>
        <v>0</v>
      </c>
      <c r="AL7094" s="70"/>
      <c r="BM7094" s="135">
        <f>Tabella2[[#This Row],[ACT START]]</f>
        <v>0.4201388888888889</v>
      </c>
      <c r="BN7094" s="136">
        <f>Tabella2[[#This Row],[ACT STOP]]</f>
        <v>0.46180555555555558</v>
      </c>
      <c r="BO7094" s="101"/>
      <c r="BR7094" s="109" t="str">
        <f t="shared" si="136"/>
        <v>SH-25-7083</v>
      </c>
      <c r="BS7094" s="109" t="s">
        <v>427</v>
      </c>
      <c r="BT7094" t="str">
        <f>Tabella2[[#This Row],[OUTCOME]]</f>
        <v>DCO</v>
      </c>
      <c r="BU7094" t="str">
        <f>_xlfn.CONCAT(Tabella2[[#This Row],[NAME SP]],Tabella2[[#This Row],[ID SP]]," - ",Tabella2[[#This Row],[SYLLABUS NO]])</f>
        <v>IFTS102 - DECI_STD</v>
      </c>
      <c r="BV7094" t="s">
        <v>13046</v>
      </c>
    </row>
    <row r="7095" spans="1:74" hidden="1">
      <c r="A7095" s="103" t="s">
        <v>14384</v>
      </c>
      <c r="B7095" s="102">
        <v>45996</v>
      </c>
      <c r="C7095" s="104">
        <f>_xlfn.ISOWEEKNUM(Tabella2[[#This Row],[Date]])</f>
        <v>49</v>
      </c>
      <c r="D7095" s="104" t="s">
        <v>13289</v>
      </c>
      <c r="E7095" s="104" t="s">
        <v>327</v>
      </c>
      <c r="F7095" s="104">
        <v>90</v>
      </c>
      <c r="G7095" s="104" t="s">
        <v>257</v>
      </c>
      <c r="H7095" s="105">
        <v>1</v>
      </c>
      <c r="I7095" s="104" t="s">
        <v>258</v>
      </c>
      <c r="J7095" s="104"/>
      <c r="K7095" s="104" t="s">
        <v>79</v>
      </c>
      <c r="L7095" s="104" t="s">
        <v>259</v>
      </c>
      <c r="M7095" s="104" t="s">
        <v>738</v>
      </c>
      <c r="N7095" s="104"/>
      <c r="O7095" s="106"/>
      <c r="P7095" s="111" t="s">
        <v>276</v>
      </c>
      <c r="Q7095" s="153">
        <v>0.4826388888888889</v>
      </c>
      <c r="R7095" s="153">
        <v>0.52430555555555558</v>
      </c>
      <c r="S7095" s="153">
        <f>Tabella2[[#This Row],[PLD STOP]]-Tabella2[[#This Row],[PLD START]]</f>
        <v>4.1666666666666685E-2</v>
      </c>
      <c r="T7095" s="153">
        <v>0.4826388888888889</v>
      </c>
      <c r="U7095" s="153">
        <v>0.52430555555555558</v>
      </c>
      <c r="V7095" s="153">
        <f>IF(ISBLANK(T7095),"",Tabella2[[#This Row],[ACT STOP]]-Tabella2[[#This Row],[ACT START]])</f>
        <v>4.1666666666666685E-2</v>
      </c>
      <c r="W7095" s="104" t="s">
        <v>92</v>
      </c>
      <c r="X7095" s="104" t="s">
        <v>91</v>
      </c>
      <c r="Y7095" s="110"/>
      <c r="Z7095" s="106"/>
      <c r="AA7095" s="104"/>
      <c r="AB7095" s="107"/>
      <c r="AC7095" s="72">
        <f>IF(OR(Tabella2[[#This Row],[OUTCOME]]="DCO",Tabella2[[#This Row],[OUTCOME]]="SDC"),1,0)</f>
        <v>1</v>
      </c>
      <c r="AH7095" s="70"/>
      <c r="AI7095" s="70"/>
      <c r="AJ7095">
        <f>IF(OR(Tabella2[[#This Row],[OUTCOME]]="DNCO", Tabella2[[#This Row],[OUTCOME]]="SDNC"),1,0)</f>
        <v>0</v>
      </c>
      <c r="AL7095" s="70"/>
      <c r="BM7095" s="135">
        <f>Tabella2[[#This Row],[ACT START]]</f>
        <v>0.4826388888888889</v>
      </c>
      <c r="BN7095" s="136">
        <f>Tabella2[[#This Row],[ACT STOP]]</f>
        <v>0.52430555555555558</v>
      </c>
      <c r="BO7095" s="101"/>
      <c r="BR7095" s="109" t="str">
        <f t="shared" si="136"/>
        <v>SH-25-7084</v>
      </c>
      <c r="BS7095" s="109" t="s">
        <v>332</v>
      </c>
      <c r="BT7095" t="str">
        <f>Tabella2[[#This Row],[OUTCOME]]</f>
        <v>DCO</v>
      </c>
      <c r="BU7095" t="str">
        <f>_xlfn.CONCAT(Tabella2[[#This Row],[NAME SP]],Tabella2[[#This Row],[ID SP]]," - ",Tabella2[[#This Row],[SYLLABUS NO]])</f>
        <v>AMI90 - DECI_STD</v>
      </c>
      <c r="BV7095" t="s">
        <v>13250</v>
      </c>
    </row>
    <row r="7096" spans="1:74" hidden="1">
      <c r="A7096" s="103" t="s">
        <v>14385</v>
      </c>
      <c r="B7096" s="102">
        <v>45996</v>
      </c>
      <c r="C7096" s="104">
        <f>_xlfn.ISOWEEKNUM(Tabella2[[#This Row],[Date]])</f>
        <v>49</v>
      </c>
      <c r="D7096" s="104" t="s">
        <v>13289</v>
      </c>
      <c r="E7096" s="104" t="s">
        <v>327</v>
      </c>
      <c r="F7096" s="104">
        <v>92</v>
      </c>
      <c r="G7096" s="104" t="s">
        <v>257</v>
      </c>
      <c r="H7096" s="105">
        <v>14</v>
      </c>
      <c r="I7096" s="104" t="s">
        <v>258</v>
      </c>
      <c r="J7096" s="104"/>
      <c r="K7096" s="104" t="s">
        <v>78</v>
      </c>
      <c r="L7096" s="104" t="s">
        <v>259</v>
      </c>
      <c r="M7096" s="104" t="s">
        <v>738</v>
      </c>
      <c r="N7096" s="104"/>
      <c r="O7096" s="106"/>
      <c r="P7096" s="111" t="s">
        <v>276</v>
      </c>
      <c r="Q7096" s="153">
        <v>0.4826388888888889</v>
      </c>
      <c r="R7096" s="153">
        <v>0.52430555555555558</v>
      </c>
      <c r="S7096" s="153">
        <f>Tabella2[[#This Row],[PLD STOP]]-Tabella2[[#This Row],[PLD START]]</f>
        <v>4.1666666666666685E-2</v>
      </c>
      <c r="T7096" s="153">
        <v>0.4826388888888889</v>
      </c>
      <c r="U7096" s="153">
        <v>0.52430555555555558</v>
      </c>
      <c r="V7096" s="153">
        <f>IF(ISBLANK(T7096),"",Tabella2[[#This Row],[ACT STOP]]-Tabella2[[#This Row],[ACT START]])</f>
        <v>4.1666666666666685E-2</v>
      </c>
      <c r="W7096" s="104" t="s">
        <v>92</v>
      </c>
      <c r="X7096" s="104" t="s">
        <v>91</v>
      </c>
      <c r="Y7096" s="110"/>
      <c r="Z7096" s="106"/>
      <c r="AA7096" s="104"/>
      <c r="AB7096" s="107"/>
      <c r="AC7096" s="72">
        <f>IF(OR(Tabella2[[#This Row],[OUTCOME]]="DCO",Tabella2[[#This Row],[OUTCOME]]="SDC"),1,0)</f>
        <v>1</v>
      </c>
      <c r="AH7096" s="70"/>
      <c r="AI7096" s="70"/>
      <c r="AJ7096">
        <f>IF(OR(Tabella2[[#This Row],[OUTCOME]]="DNCO", Tabella2[[#This Row],[OUTCOME]]="SDNC"),1,0)</f>
        <v>0</v>
      </c>
      <c r="AL7096" s="70"/>
      <c r="BM7096" s="135">
        <f>Tabella2[[#This Row],[ACT START]]</f>
        <v>0.4826388888888889</v>
      </c>
      <c r="BN7096" s="136">
        <f>Tabella2[[#This Row],[ACT STOP]]</f>
        <v>0.52430555555555558</v>
      </c>
      <c r="BO7096" s="101"/>
      <c r="BR7096" s="109" t="str">
        <f t="shared" si="136"/>
        <v>SH-25-7085</v>
      </c>
      <c r="BS7096" s="109" t="s">
        <v>372</v>
      </c>
      <c r="BT7096" t="str">
        <f>Tabella2[[#This Row],[OUTCOME]]</f>
        <v>DCO</v>
      </c>
      <c r="BU7096" t="str">
        <f>_xlfn.CONCAT(Tabella2[[#This Row],[NAME SP]],Tabella2[[#This Row],[ID SP]]," - ",Tabella2[[#This Row],[SYLLABUS NO]])</f>
        <v>AMI92 - DECI_STD</v>
      </c>
      <c r="BV7096" t="s">
        <v>13252</v>
      </c>
    </row>
    <row r="7097" spans="1:74" hidden="1">
      <c r="A7097" s="103" t="s">
        <v>14386</v>
      </c>
      <c r="B7097" s="102">
        <v>45996</v>
      </c>
      <c r="C7097" s="104">
        <f>_xlfn.ISOWEEKNUM(Tabella2[[#This Row],[Date]])</f>
        <v>49</v>
      </c>
      <c r="D7097" s="104" t="s">
        <v>11710</v>
      </c>
      <c r="E7097" s="104" t="s">
        <v>284</v>
      </c>
      <c r="F7097" s="104">
        <v>91</v>
      </c>
      <c r="G7097" s="104" t="s">
        <v>284</v>
      </c>
      <c r="H7097" s="105">
        <v>9</v>
      </c>
      <c r="I7097" s="104" t="s">
        <v>258</v>
      </c>
      <c r="J7097" s="104"/>
      <c r="K7097" s="104" t="s">
        <v>83</v>
      </c>
      <c r="L7097" s="104" t="s">
        <v>259</v>
      </c>
      <c r="M7097" s="104" t="s">
        <v>14154</v>
      </c>
      <c r="N7097" s="104"/>
      <c r="O7097" s="106"/>
      <c r="P7097" s="111" t="s">
        <v>276</v>
      </c>
      <c r="Q7097" s="153">
        <v>0.4826388888888889</v>
      </c>
      <c r="R7097" s="153">
        <v>0.52430555555555558</v>
      </c>
      <c r="S7097" s="153">
        <f>Tabella2[[#This Row],[PLD STOP]]-Tabella2[[#This Row],[PLD START]]</f>
        <v>4.1666666666666685E-2</v>
      </c>
      <c r="T7097" s="153">
        <v>0.48333333333333334</v>
      </c>
      <c r="U7097" s="153">
        <v>0.52361111111111114</v>
      </c>
      <c r="V7097" s="153">
        <f>IF(ISBLANK(T7097),"",Tabella2[[#This Row],[ACT STOP]]-Tabella2[[#This Row],[ACT START]])</f>
        <v>4.0277777777777801E-2</v>
      </c>
      <c r="W7097" s="104" t="s">
        <v>92</v>
      </c>
      <c r="X7097" s="104" t="s">
        <v>91</v>
      </c>
      <c r="Y7097" s="110"/>
      <c r="Z7097" s="106"/>
      <c r="AA7097" s="104"/>
      <c r="AB7097" s="107"/>
      <c r="AC7097" s="72">
        <f>IF(OR(Tabella2[[#This Row],[OUTCOME]]="DCO",Tabella2[[#This Row],[OUTCOME]]="SDC"),1,0)</f>
        <v>1</v>
      </c>
      <c r="AH7097" s="70"/>
      <c r="AI7097" s="70"/>
      <c r="AJ7097">
        <f>IF(OR(Tabella2[[#This Row],[OUTCOME]]="DNCO", Tabella2[[#This Row],[OUTCOME]]="SDNC"),1,0)</f>
        <v>0</v>
      </c>
      <c r="AL7097" s="70"/>
      <c r="BM7097" s="135">
        <f>Tabella2[[#This Row],[ACT START]]</f>
        <v>0.48333333333333334</v>
      </c>
      <c r="BN7097" s="136">
        <f>Tabella2[[#This Row],[ACT STOP]]</f>
        <v>0.52361111111111114</v>
      </c>
      <c r="BO7097" s="101"/>
      <c r="BR7097" s="109" t="str">
        <f t="shared" si="136"/>
        <v>SH-25-7086</v>
      </c>
      <c r="BS7097" s="109" t="s">
        <v>339</v>
      </c>
      <c r="BT7097" t="str">
        <f>Tabella2[[#This Row],[OUTCOME]]</f>
        <v>DCO</v>
      </c>
      <c r="BU7097" t="str">
        <f>_xlfn.CONCAT(Tabella2[[#This Row],[NAME SP]],Tabella2[[#This Row],[ID SP]]," - ",Tabella2[[#This Row],[SYLLABUS NO]])</f>
        <v>IFTS91 - DECI_STD</v>
      </c>
      <c r="BV7097" t="s">
        <v>11836</v>
      </c>
    </row>
    <row r="7098" spans="1:74" hidden="1">
      <c r="A7098" s="103" t="s">
        <v>14387</v>
      </c>
      <c r="B7098" s="102">
        <v>45996</v>
      </c>
      <c r="C7098" s="104">
        <f>_xlfn.ISOWEEKNUM(Tabella2[[#This Row],[Date]])</f>
        <v>49</v>
      </c>
      <c r="D7098" s="104" t="s">
        <v>13042</v>
      </c>
      <c r="E7098" s="104" t="s">
        <v>284</v>
      </c>
      <c r="F7098" s="104">
        <v>99</v>
      </c>
      <c r="G7098" s="104" t="s">
        <v>257</v>
      </c>
      <c r="H7098" s="105">
        <v>12</v>
      </c>
      <c r="I7098" s="104"/>
      <c r="J7098" s="104" t="s">
        <v>258</v>
      </c>
      <c r="K7098" s="104" t="s">
        <v>80</v>
      </c>
      <c r="L7098" s="104" t="s">
        <v>259</v>
      </c>
      <c r="M7098" s="104" t="s">
        <v>2896</v>
      </c>
      <c r="N7098" s="104"/>
      <c r="O7098" s="106"/>
      <c r="P7098" s="111" t="s">
        <v>276</v>
      </c>
      <c r="Q7098" s="153">
        <v>0.4826388888888889</v>
      </c>
      <c r="R7098" s="153">
        <v>0.52430555555555558</v>
      </c>
      <c r="S7098" s="153">
        <f>Tabella2[[#This Row],[PLD STOP]]-Tabella2[[#This Row],[PLD START]]</f>
        <v>4.1666666666666685E-2</v>
      </c>
      <c r="T7098" s="153">
        <v>0.4826388888888889</v>
      </c>
      <c r="U7098" s="153">
        <v>0.52777777777777779</v>
      </c>
      <c r="V7098" s="153">
        <f>IF(ISBLANK(T7098),"",Tabella2[[#This Row],[ACT STOP]]-Tabella2[[#This Row],[ACT START]])</f>
        <v>4.5138888888888895E-2</v>
      </c>
      <c r="W7098" s="104" t="s">
        <v>92</v>
      </c>
      <c r="X7098" s="104" t="s">
        <v>91</v>
      </c>
      <c r="Y7098" s="110"/>
      <c r="Z7098" s="106"/>
      <c r="AA7098" s="104"/>
      <c r="AB7098" s="107"/>
      <c r="AC7098" s="72">
        <f>IF(OR(Tabella2[[#This Row],[OUTCOME]]="DCO",Tabella2[[#This Row],[OUTCOME]]="SDC"),1,0)</f>
        <v>1</v>
      </c>
      <c r="AH7098" s="70"/>
      <c r="AI7098" s="70"/>
      <c r="AJ7098">
        <f>IF(OR(Tabella2[[#This Row],[OUTCOME]]="DNCO", Tabella2[[#This Row],[OUTCOME]]="SDNC"),1,0)</f>
        <v>0</v>
      </c>
      <c r="AL7098" s="70"/>
      <c r="BM7098" s="135">
        <f>Tabella2[[#This Row],[ACT START]]</f>
        <v>0.4826388888888889</v>
      </c>
      <c r="BN7098" s="136">
        <f>Tabella2[[#This Row],[ACT STOP]]</f>
        <v>0.52777777777777779</v>
      </c>
      <c r="BO7098" s="101">
        <v>3.472222222222222E-3</v>
      </c>
      <c r="BQ7098" t="s">
        <v>102</v>
      </c>
      <c r="BR7098" s="109" t="str">
        <f t="shared" si="136"/>
        <v>SH-25-7087</v>
      </c>
      <c r="BS7098" s="109" t="s">
        <v>266</v>
      </c>
      <c r="BT7098" t="str">
        <f>Tabella2[[#This Row],[OUTCOME]]</f>
        <v>DCO</v>
      </c>
      <c r="BU7098" t="str">
        <f>_xlfn.CONCAT(Tabella2[[#This Row],[NAME SP]],Tabella2[[#This Row],[ID SP]]," - ",Tabella2[[#This Row],[SYLLABUS NO]])</f>
        <v>IFTS99 - DECI_STD</v>
      </c>
      <c r="BV7098" t="s">
        <v>14029</v>
      </c>
    </row>
    <row r="7099" spans="1:74" hidden="1">
      <c r="A7099" s="103" t="s">
        <v>14388</v>
      </c>
      <c r="B7099" s="102">
        <v>45996</v>
      </c>
      <c r="C7099" s="104">
        <f>_xlfn.ISOWEEKNUM(Tabella2[[#This Row],[Date]])</f>
        <v>49</v>
      </c>
      <c r="D7099" s="104" t="s">
        <v>13042</v>
      </c>
      <c r="E7099" s="104" t="s">
        <v>284</v>
      </c>
      <c r="F7099" s="104">
        <v>98</v>
      </c>
      <c r="G7099" s="104" t="s">
        <v>284</v>
      </c>
      <c r="H7099" s="105">
        <v>5</v>
      </c>
      <c r="I7099" s="104"/>
      <c r="J7099" s="104" t="s">
        <v>258</v>
      </c>
      <c r="K7099" s="104" t="s">
        <v>81</v>
      </c>
      <c r="L7099" s="104" t="s">
        <v>259</v>
      </c>
      <c r="M7099" s="104" t="s">
        <v>2896</v>
      </c>
      <c r="N7099" s="104"/>
      <c r="O7099" s="106"/>
      <c r="P7099" s="111" t="s">
        <v>276</v>
      </c>
      <c r="Q7099" s="153">
        <v>0.4826388888888889</v>
      </c>
      <c r="R7099" s="153">
        <v>0.52430555555555558</v>
      </c>
      <c r="S7099" s="153">
        <f>Tabella2[[#This Row],[PLD STOP]]-Tabella2[[#This Row],[PLD START]]</f>
        <v>4.1666666666666685E-2</v>
      </c>
      <c r="T7099" s="153">
        <v>0.4826388888888889</v>
      </c>
      <c r="U7099" s="153">
        <v>0.52430555555555558</v>
      </c>
      <c r="V7099" s="153">
        <f>IF(ISBLANK(T7099),"",Tabella2[[#This Row],[ACT STOP]]-Tabella2[[#This Row],[ACT START]])</f>
        <v>4.1666666666666685E-2</v>
      </c>
      <c r="W7099" s="104" t="s">
        <v>92</v>
      </c>
      <c r="X7099" s="104" t="s">
        <v>91</v>
      </c>
      <c r="Y7099" s="110"/>
      <c r="Z7099" s="106"/>
      <c r="AA7099" s="104"/>
      <c r="AB7099" s="107"/>
      <c r="AC7099" s="72">
        <f>IF(OR(Tabella2[[#This Row],[OUTCOME]]="DCO",Tabella2[[#This Row],[OUTCOME]]="SDC"),1,0)</f>
        <v>1</v>
      </c>
      <c r="AH7099" s="70"/>
      <c r="AI7099" s="70"/>
      <c r="AJ7099">
        <f>IF(OR(Tabella2[[#This Row],[OUTCOME]]="DNCO", Tabella2[[#This Row],[OUTCOME]]="SDNC"),1,0)</f>
        <v>0</v>
      </c>
      <c r="AL7099" s="70"/>
      <c r="BM7099" s="135">
        <f>Tabella2[[#This Row],[ACT START]]</f>
        <v>0.4826388888888889</v>
      </c>
      <c r="BN7099" s="136">
        <f>Tabella2[[#This Row],[ACT STOP]]</f>
        <v>0.52430555555555558</v>
      </c>
      <c r="BO7099" s="101"/>
      <c r="BR7099" s="109" t="str">
        <f t="shared" si="136"/>
        <v>SH-25-7088</v>
      </c>
      <c r="BS7099" s="109" t="s">
        <v>288</v>
      </c>
      <c r="BT7099" t="str">
        <f>Tabella2[[#This Row],[OUTCOME]]</f>
        <v>DCO</v>
      </c>
      <c r="BU7099" t="str">
        <f>_xlfn.CONCAT(Tabella2[[#This Row],[NAME SP]],Tabella2[[#This Row],[ID SP]]," - ",Tabella2[[#This Row],[SYLLABUS NO]])</f>
        <v>IFTS98 - DECI_STD</v>
      </c>
      <c r="BV7099" t="s">
        <v>14030</v>
      </c>
    </row>
    <row r="7100" spans="1:74" hidden="1">
      <c r="A7100" s="103" t="s">
        <v>14389</v>
      </c>
      <c r="B7100" s="102">
        <v>45996</v>
      </c>
      <c r="C7100" s="104">
        <f>_xlfn.ISOWEEKNUM(Tabella2[[#This Row],[Date]])</f>
        <v>49</v>
      </c>
      <c r="D7100" s="104" t="s">
        <v>13044</v>
      </c>
      <c r="E7100" s="104" t="s">
        <v>284</v>
      </c>
      <c r="F7100" s="104">
        <v>103</v>
      </c>
      <c r="G7100" s="104" t="s">
        <v>257</v>
      </c>
      <c r="H7100" s="105">
        <v>30</v>
      </c>
      <c r="I7100" s="104" t="s">
        <v>258</v>
      </c>
      <c r="J7100" s="104"/>
      <c r="K7100" s="104" t="s">
        <v>77</v>
      </c>
      <c r="L7100" s="104" t="s">
        <v>259</v>
      </c>
      <c r="M7100" s="104" t="s">
        <v>479</v>
      </c>
      <c r="N7100" s="104"/>
      <c r="O7100" s="106"/>
      <c r="P7100" s="111" t="s">
        <v>276</v>
      </c>
      <c r="Q7100" s="153">
        <v>0.4826388888888889</v>
      </c>
      <c r="R7100" s="153">
        <v>0.52430555555555558</v>
      </c>
      <c r="S7100" s="153">
        <f>Tabella2[[#This Row],[PLD STOP]]-Tabella2[[#This Row],[PLD START]]</f>
        <v>4.1666666666666685E-2</v>
      </c>
      <c r="T7100" s="153">
        <v>0.47916666666666669</v>
      </c>
      <c r="U7100" s="153">
        <v>0.52083333333333337</v>
      </c>
      <c r="V7100" s="153">
        <f>IF(ISBLANK(T7100),"",Tabella2[[#This Row],[ACT STOP]]-Tabella2[[#This Row],[ACT START]])</f>
        <v>4.1666666666666685E-2</v>
      </c>
      <c r="W7100" s="104" t="s">
        <v>92</v>
      </c>
      <c r="X7100" s="104" t="s">
        <v>91</v>
      </c>
      <c r="Y7100" s="110"/>
      <c r="Z7100" s="106"/>
      <c r="AA7100" s="104"/>
      <c r="AB7100" s="107"/>
      <c r="AC7100" s="72">
        <f>IF(OR(Tabella2[[#This Row],[OUTCOME]]="DCO",Tabella2[[#This Row],[OUTCOME]]="SDC"),1,0)</f>
        <v>1</v>
      </c>
      <c r="AH7100" s="70"/>
      <c r="AI7100" s="70"/>
      <c r="AJ7100">
        <f>IF(OR(Tabella2[[#This Row],[OUTCOME]]="DNCO", Tabella2[[#This Row],[OUTCOME]]="SDNC"),1,0)</f>
        <v>0</v>
      </c>
      <c r="AL7100" s="70"/>
      <c r="BM7100" s="135">
        <f>Tabella2[[#This Row],[ACT START]]</f>
        <v>0.47916666666666669</v>
      </c>
      <c r="BN7100" s="136">
        <f>Tabella2[[#This Row],[ACT STOP]]</f>
        <v>0.52083333333333337</v>
      </c>
      <c r="BO7100" s="101"/>
      <c r="BR7100" s="109" t="str">
        <f t="shared" si="136"/>
        <v>SH-25-7089</v>
      </c>
      <c r="BS7100" s="109" t="s">
        <v>279</v>
      </c>
      <c r="BT7100" t="str">
        <f>Tabella2[[#This Row],[OUTCOME]]</f>
        <v>DCO</v>
      </c>
      <c r="BU7100" t="str">
        <f>_xlfn.CONCAT(Tabella2[[#This Row],[NAME SP]],Tabella2[[#This Row],[ID SP]]," - ",Tabella2[[#This Row],[SYLLABUS NO]])</f>
        <v>IFTS103 - DECI_STD</v>
      </c>
      <c r="BV7100" t="s">
        <v>13047</v>
      </c>
    </row>
    <row r="7101" spans="1:74" hidden="1">
      <c r="A7101" s="103" t="s">
        <v>14390</v>
      </c>
      <c r="B7101" s="102">
        <v>45996</v>
      </c>
      <c r="C7101" s="104">
        <f>_xlfn.ISOWEEKNUM(Tabella2[[#This Row],[Date]])</f>
        <v>49</v>
      </c>
      <c r="D7101" s="104" t="s">
        <v>13289</v>
      </c>
      <c r="E7101" s="104" t="s">
        <v>327</v>
      </c>
      <c r="F7101" s="104">
        <v>91</v>
      </c>
      <c r="G7101" s="104" t="s">
        <v>257</v>
      </c>
      <c r="H7101" s="105">
        <v>7</v>
      </c>
      <c r="I7101" s="104" t="s">
        <v>258</v>
      </c>
      <c r="J7101" s="104"/>
      <c r="K7101" s="104" t="s">
        <v>77</v>
      </c>
      <c r="L7101" s="104" t="s">
        <v>259</v>
      </c>
      <c r="M7101" s="104" t="s">
        <v>738</v>
      </c>
      <c r="N7101" s="104"/>
      <c r="O7101" s="106"/>
      <c r="P7101" s="111" t="s">
        <v>276</v>
      </c>
      <c r="Q7101" s="153">
        <v>0.2951388888888889</v>
      </c>
      <c r="R7101" s="153">
        <v>0.33680555555555558</v>
      </c>
      <c r="S7101" s="153">
        <f>Tabella2[[#This Row],[PLD STOP]]-Tabella2[[#This Row],[PLD START]]</f>
        <v>4.1666666666666685E-2</v>
      </c>
      <c r="T7101" s="153">
        <v>0.30555555555555552</v>
      </c>
      <c r="U7101" s="153">
        <v>0.33680555555555558</v>
      </c>
      <c r="V7101" s="153">
        <f>IF(ISBLANK(T7101),"",Tabella2[[#This Row],[ACT STOP]]-Tabella2[[#This Row],[ACT START]])</f>
        <v>3.1250000000000056E-2</v>
      </c>
      <c r="W7101" s="104" t="s">
        <v>92</v>
      </c>
      <c r="X7101" s="104" t="s">
        <v>91</v>
      </c>
      <c r="Y7101" s="110"/>
      <c r="Z7101" s="106" t="s">
        <v>14368</v>
      </c>
      <c r="AA7101" s="104">
        <v>0.2951388888888889</v>
      </c>
      <c r="AB7101" s="107">
        <v>0.30208333333333331</v>
      </c>
      <c r="AC7101" s="72">
        <f>IF(OR(Tabella2[[#This Row],[OUTCOME]]="DCO",Tabella2[[#This Row],[OUTCOME]]="SDC"),1,0)</f>
        <v>1</v>
      </c>
      <c r="AF7101" t="s">
        <v>14391</v>
      </c>
      <c r="AG7101" t="s">
        <v>1241</v>
      </c>
      <c r="AH7101" s="70" t="s">
        <v>116</v>
      </c>
      <c r="AI7101" s="70" t="s">
        <v>14392</v>
      </c>
      <c r="AJ7101">
        <f>IF(OR(Tabella2[[#This Row],[OUTCOME]]="DNCO", Tabella2[[#This Row],[OUTCOME]]="SDNC"),1,0)</f>
        <v>0</v>
      </c>
      <c r="AL7101" s="70"/>
      <c r="BL7101" t="s">
        <v>612</v>
      </c>
      <c r="BM7101" s="135">
        <f>Tabella2[[#This Row],[ACT START]]</f>
        <v>0.30555555555555552</v>
      </c>
      <c r="BN7101" s="136">
        <f>Tabella2[[#This Row],[ACT STOP]]</f>
        <v>0.33680555555555558</v>
      </c>
      <c r="BO7101" s="101"/>
      <c r="BR7101" s="109" t="str">
        <f t="shared" si="136"/>
        <v>SH-25-7090</v>
      </c>
      <c r="BS7101" s="109"/>
      <c r="BT7101" t="str">
        <f>Tabella2[[#This Row],[OUTCOME]]</f>
        <v>DCO</v>
      </c>
      <c r="BU7101" t="str">
        <f>_xlfn.CONCAT(Tabella2[[#This Row],[NAME SP]],Tabella2[[#This Row],[ID SP]]," - ",Tabella2[[#This Row],[SYLLABUS NO]])</f>
        <v>AMI91 - DECI_STD</v>
      </c>
    </row>
    <row r="7102" spans="1:74" hidden="1">
      <c r="A7102" s="103" t="s">
        <v>14393</v>
      </c>
      <c r="B7102" s="102">
        <v>45996</v>
      </c>
      <c r="C7102" s="104">
        <f>_xlfn.ISOWEEKNUM(Tabella2[[#This Row],[Date]])</f>
        <v>49</v>
      </c>
      <c r="D7102" s="104" t="s">
        <v>13289</v>
      </c>
      <c r="E7102" s="104" t="s">
        <v>327</v>
      </c>
      <c r="F7102" s="104">
        <v>93</v>
      </c>
      <c r="G7102" s="104" t="s">
        <v>284</v>
      </c>
      <c r="H7102" s="105">
        <v>50</v>
      </c>
      <c r="I7102" s="104" t="s">
        <v>258</v>
      </c>
      <c r="J7102" s="104"/>
      <c r="K7102" s="104" t="s">
        <v>75</v>
      </c>
      <c r="L7102" s="104" t="s">
        <v>259</v>
      </c>
      <c r="M7102" s="104" t="s">
        <v>738</v>
      </c>
      <c r="N7102" s="104"/>
      <c r="O7102" s="106"/>
      <c r="P7102" s="111" t="s">
        <v>276</v>
      </c>
      <c r="Q7102" s="153">
        <v>0.3576388888888889</v>
      </c>
      <c r="R7102" s="153">
        <v>0.39930555555555558</v>
      </c>
      <c r="S7102" s="153">
        <f>Tabella2[[#This Row],[PLD STOP]]-Tabella2[[#This Row],[PLD START]]</f>
        <v>4.1666666666666685E-2</v>
      </c>
      <c r="T7102" s="153">
        <v>0.36805555555555558</v>
      </c>
      <c r="U7102" s="153">
        <v>0.39930555555555558</v>
      </c>
      <c r="V7102" s="153">
        <f>IF(ISBLANK(T7102),"",Tabella2[[#This Row],[ACT STOP]]-Tabella2[[#This Row],[ACT START]])</f>
        <v>3.125E-2</v>
      </c>
      <c r="W7102" s="104" t="s">
        <v>92</v>
      </c>
      <c r="X7102" s="104" t="s">
        <v>91</v>
      </c>
      <c r="Y7102" s="110"/>
      <c r="Z7102" s="106" t="s">
        <v>14376</v>
      </c>
      <c r="AA7102" s="104">
        <v>0</v>
      </c>
      <c r="AB7102" s="107">
        <v>0</v>
      </c>
      <c r="AC7102" s="72">
        <f>IF(OR(Tabella2[[#This Row],[OUTCOME]]="DCO",Tabella2[[#This Row],[OUTCOME]]="SDC"),1,0)</f>
        <v>1</v>
      </c>
      <c r="AF7102" t="s">
        <v>14394</v>
      </c>
      <c r="AG7102" t="s">
        <v>1763</v>
      </c>
      <c r="AH7102" s="70" t="s">
        <v>116</v>
      </c>
      <c r="AI7102" s="70" t="s">
        <v>14395</v>
      </c>
      <c r="AJ7102">
        <f>IF(OR(Tabella2[[#This Row],[OUTCOME]]="DNCO", Tabella2[[#This Row],[OUTCOME]]="SDNC"),1,0)</f>
        <v>0</v>
      </c>
      <c r="AL7102" s="70"/>
      <c r="BL7102" t="s">
        <v>14396</v>
      </c>
      <c r="BM7102" s="135">
        <f>Tabella2[[#This Row],[ACT START]]</f>
        <v>0.36805555555555558</v>
      </c>
      <c r="BN7102" s="136">
        <f>Tabella2[[#This Row],[ACT STOP]]</f>
        <v>0.39930555555555558</v>
      </c>
      <c r="BO7102" s="101"/>
      <c r="BR7102" s="109" t="str">
        <f t="shared" ref="BR7102:BR7133" si="137">_xlfn.CONCAT(LEFT(BR7101,6),TEXT(RIGHT(BR7101,4)+1,"0000"))</f>
        <v>SH-25-7091</v>
      </c>
      <c r="BS7102" s="109"/>
      <c r="BT7102" t="str">
        <f>Tabella2[[#This Row],[OUTCOME]]</f>
        <v>DCO</v>
      </c>
      <c r="BU7102" t="str">
        <f>_xlfn.CONCAT(Tabella2[[#This Row],[NAME SP]],Tabella2[[#This Row],[ID SP]]," - ",Tabella2[[#This Row],[SYLLABUS NO]])</f>
        <v>AMI93 - DECI_STD</v>
      </c>
    </row>
    <row r="7103" spans="1:74" ht="47.25" hidden="1">
      <c r="A7103" s="103" t="s">
        <v>14397</v>
      </c>
      <c r="B7103" s="102">
        <v>46000</v>
      </c>
      <c r="C7103" s="104">
        <f>_xlfn.ISOWEEKNUM(Tabella2[[#This Row],[Date]])</f>
        <v>50</v>
      </c>
      <c r="D7103" s="104" t="s">
        <v>9759</v>
      </c>
      <c r="E7103" s="104" t="s">
        <v>284</v>
      </c>
      <c r="F7103" s="104">
        <v>85</v>
      </c>
      <c r="G7103" s="104" t="s">
        <v>257</v>
      </c>
      <c r="H7103" s="105">
        <v>14</v>
      </c>
      <c r="I7103" s="104"/>
      <c r="J7103" s="104" t="s">
        <v>258</v>
      </c>
      <c r="K7103" s="104" t="s">
        <v>79</v>
      </c>
      <c r="L7103" s="104" t="s">
        <v>299</v>
      </c>
      <c r="M7103" s="104" t="s">
        <v>276</v>
      </c>
      <c r="N7103" s="104"/>
      <c r="O7103" s="106" t="str">
        <f>A7104</f>
        <v>19509</v>
      </c>
      <c r="P7103" s="111" t="s">
        <v>664</v>
      </c>
      <c r="Q7103" s="153" t="s">
        <v>7566</v>
      </c>
      <c r="R7103" s="153" t="s">
        <v>4384</v>
      </c>
      <c r="S7103" s="153">
        <f>Tabella2[[#This Row],[PLD STOP]]-Tabella2[[#This Row],[PLD START]]</f>
        <v>4.166666666666663E-2</v>
      </c>
      <c r="T7103" s="153">
        <v>0.44791666666666669</v>
      </c>
      <c r="U7103" s="153">
        <v>0.52430555555555558</v>
      </c>
      <c r="V7103" s="153">
        <f>IF(ISBLANK(T7103),"",Tabella2[[#This Row],[ACT STOP]]-Tabella2[[#This Row],[ACT START]])</f>
        <v>7.6388888888888895E-2</v>
      </c>
      <c r="W7103" s="104" t="s">
        <v>92</v>
      </c>
      <c r="X7103" s="104" t="s">
        <v>91</v>
      </c>
      <c r="Y7103" s="110" t="s">
        <v>14398</v>
      </c>
      <c r="Z7103" s="106"/>
      <c r="AA7103" s="104"/>
      <c r="AB7103" s="107"/>
      <c r="AC7103" s="72">
        <f>IF(OR(Tabella2[[#This Row],[OUTCOME]]="DCO",Tabella2[[#This Row],[OUTCOME]]="SDC"),1,0)</f>
        <v>1</v>
      </c>
      <c r="AH7103" s="70"/>
      <c r="AI7103" s="70"/>
      <c r="AJ7103">
        <f>IF(OR(Tabella2[[#This Row],[OUTCOME]]="DNCO", Tabella2[[#This Row],[OUTCOME]]="SDNC"),1,0)</f>
        <v>0</v>
      </c>
      <c r="AL7103" s="70"/>
      <c r="BL7103" s="30" t="s">
        <v>14399</v>
      </c>
      <c r="BM7103" s="135">
        <f>Tabella2[[#This Row],[ACT START]]</f>
        <v>0.44791666666666669</v>
      </c>
      <c r="BN7103" s="136">
        <f>Tabella2[[#This Row],[ACT STOP]]</f>
        <v>0.52430555555555558</v>
      </c>
      <c r="BO7103" s="101">
        <v>3.4722222222222224E-2</v>
      </c>
      <c r="BQ7103" t="s">
        <v>94</v>
      </c>
      <c r="BR7103" s="109" t="str">
        <f t="shared" si="137"/>
        <v>SH-25-7092</v>
      </c>
      <c r="BS7103" s="109" t="s">
        <v>372</v>
      </c>
      <c r="BT7103" t="str">
        <f>Tabella2[[#This Row],[OUTCOME]]</f>
        <v>DCO</v>
      </c>
      <c r="BU7103" t="str">
        <f>_xlfn.CONCAT(Tabella2[[#This Row],[NAME SP]],Tabella2[[#This Row],[ID SP]]," - ",Tabella2[[#This Row],[SYLLABUS NO]])</f>
        <v>IFTS85 - FMSC OBFM02</v>
      </c>
      <c r="BV7103" t="s">
        <v>11935</v>
      </c>
    </row>
    <row r="7104" spans="1:74" hidden="1">
      <c r="A7104" s="103" t="s">
        <v>14400</v>
      </c>
      <c r="B7104" s="102">
        <v>46000</v>
      </c>
      <c r="C7104" s="104">
        <f>_xlfn.ISOWEEKNUM(Tabella2[[#This Row],[Date]])</f>
        <v>50</v>
      </c>
      <c r="D7104" s="104" t="s">
        <v>195</v>
      </c>
      <c r="E7104" s="104" t="s">
        <v>398</v>
      </c>
      <c r="F7104" s="104"/>
      <c r="G7104" s="104" t="s">
        <v>257</v>
      </c>
      <c r="H7104" s="105">
        <v>1</v>
      </c>
      <c r="I7104" s="104"/>
      <c r="J7104" s="104" t="s">
        <v>258</v>
      </c>
      <c r="K7104" s="104" t="s">
        <v>78</v>
      </c>
      <c r="L7104" s="104" t="s">
        <v>299</v>
      </c>
      <c r="M7104" s="104" t="s">
        <v>276</v>
      </c>
      <c r="N7104" s="104"/>
      <c r="O7104" s="106" t="str">
        <f>A7103</f>
        <v>19508</v>
      </c>
      <c r="P7104" s="111" t="s">
        <v>300</v>
      </c>
      <c r="Q7104" s="153" t="s">
        <v>7566</v>
      </c>
      <c r="R7104" s="153" t="s">
        <v>4384</v>
      </c>
      <c r="S7104" s="153">
        <f>Tabella2[[#This Row],[PLD STOP]]-Tabella2[[#This Row],[PLD START]]</f>
        <v>4.166666666666663E-2</v>
      </c>
      <c r="T7104" s="153">
        <v>0.44791666666666669</v>
      </c>
      <c r="U7104" s="153">
        <v>0.52430555555555558</v>
      </c>
      <c r="V7104" s="153">
        <f>IF(ISBLANK(T7104),"",Tabella2[[#This Row],[ACT STOP]]-Tabella2[[#This Row],[ACT START]])</f>
        <v>7.6388888888888895E-2</v>
      </c>
      <c r="W7104" s="104" t="s">
        <v>122</v>
      </c>
      <c r="X7104" s="104" t="s">
        <v>91</v>
      </c>
      <c r="Y7104" s="110"/>
      <c r="Z7104" s="106"/>
      <c r="AA7104" s="104"/>
      <c r="AB7104" s="107"/>
      <c r="AC7104" s="72">
        <f>IF(OR(Tabella2[[#This Row],[OUTCOME]]="DCO",Tabella2[[#This Row],[OUTCOME]]="SDC"),1,0)</f>
        <v>1</v>
      </c>
      <c r="AH7104" s="70"/>
      <c r="AI7104" s="70"/>
      <c r="AJ7104">
        <f>IF(OR(Tabella2[[#This Row],[OUTCOME]]="DNCO", Tabella2[[#This Row],[OUTCOME]]="SDNC"),1,0)</f>
        <v>0</v>
      </c>
      <c r="AL7104" s="70"/>
      <c r="BM7104" s="135">
        <f>Tabella2[[#This Row],[ACT START]]</f>
        <v>0.44791666666666669</v>
      </c>
      <c r="BN7104" s="136">
        <f>Tabella2[[#This Row],[ACT STOP]]</f>
        <v>0.52430555555555558</v>
      </c>
      <c r="BO7104" s="101">
        <v>3.4722222222222224E-2</v>
      </c>
      <c r="BQ7104" t="s">
        <v>94</v>
      </c>
      <c r="BR7104" s="109" t="str">
        <f t="shared" si="137"/>
        <v>SH-25-7093</v>
      </c>
      <c r="BS7104" s="109" t="s">
        <v>332</v>
      </c>
      <c r="BT7104" t="str">
        <f>Tabella2[[#This Row],[OUTCOME]]</f>
        <v>SDC</v>
      </c>
      <c r="BU7104" t="str">
        <f>_xlfn.CONCAT(Tabella2[[#This Row],[NAME SP]],Tabella2[[#This Row],[ID SP]]," - ",Tabella2[[#This Row],[SYLLABUS NO]])</f>
        <v>Support IFTS - SUPP</v>
      </c>
    </row>
    <row r="7105" spans="1:74" hidden="1">
      <c r="A7105" s="103" t="s">
        <v>14401</v>
      </c>
      <c r="B7105" s="102">
        <v>46000</v>
      </c>
      <c r="C7105" s="104">
        <f>_xlfn.ISOWEEKNUM(Tabella2[[#This Row],[Date]])</f>
        <v>50</v>
      </c>
      <c r="D7105" s="104" t="s">
        <v>13289</v>
      </c>
      <c r="E7105" s="104" t="s">
        <v>327</v>
      </c>
      <c r="F7105" s="104">
        <v>89</v>
      </c>
      <c r="G7105" s="104" t="s">
        <v>257</v>
      </c>
      <c r="H7105" s="105">
        <v>5</v>
      </c>
      <c r="I7105" s="104" t="s">
        <v>258</v>
      </c>
      <c r="J7105" s="104"/>
      <c r="K7105" s="104" t="s">
        <v>83</v>
      </c>
      <c r="L7105" s="104" t="s">
        <v>259</v>
      </c>
      <c r="M7105" s="104" t="s">
        <v>276</v>
      </c>
      <c r="N7105" s="104"/>
      <c r="O7105" s="106"/>
      <c r="P7105" s="111" t="s">
        <v>738</v>
      </c>
      <c r="Q7105" s="153" t="s">
        <v>7566</v>
      </c>
      <c r="R7105" s="153" t="s">
        <v>4384</v>
      </c>
      <c r="S7105" s="153">
        <f>Tabella2[[#This Row],[PLD STOP]]-Tabella2[[#This Row],[PLD START]]</f>
        <v>4.166666666666663E-2</v>
      </c>
      <c r="T7105" s="153">
        <v>0.44791666666666669</v>
      </c>
      <c r="U7105" s="153">
        <v>0.5</v>
      </c>
      <c r="V7105" s="153">
        <f>IF(ISBLANK(T7105),"",Tabella2[[#This Row],[ACT STOP]]-Tabella2[[#This Row],[ACT START]])</f>
        <v>5.2083333333333315E-2</v>
      </c>
      <c r="W7105" s="104" t="s">
        <v>92</v>
      </c>
      <c r="X7105" s="104" t="s">
        <v>91</v>
      </c>
      <c r="Y7105" s="110"/>
      <c r="Z7105" s="106"/>
      <c r="AA7105" s="104"/>
      <c r="AB7105" s="107"/>
      <c r="AC7105" s="72">
        <f>IF(OR(Tabella2[[#This Row],[OUTCOME]]="DCO",Tabella2[[#This Row],[OUTCOME]]="SDC"),1,0)</f>
        <v>1</v>
      </c>
      <c r="AH7105" s="70"/>
      <c r="AI7105" s="70"/>
      <c r="AJ7105">
        <f>IF(OR(Tabella2[[#This Row],[OUTCOME]]="DNCO", Tabella2[[#This Row],[OUTCOME]]="SDNC"),1,0)</f>
        <v>0</v>
      </c>
      <c r="AL7105" s="70"/>
      <c r="BM7105" s="135">
        <f>Tabella2[[#This Row],[ACT START]]</f>
        <v>0.44791666666666669</v>
      </c>
      <c r="BN7105" s="136">
        <f>Tabella2[[#This Row],[ACT STOP]]</f>
        <v>0.5</v>
      </c>
      <c r="BO7105" s="101">
        <v>1.0416666666666666E-2</v>
      </c>
      <c r="BQ7105" t="s">
        <v>102</v>
      </c>
      <c r="BR7105" s="109" t="str">
        <f t="shared" si="137"/>
        <v>SH-25-7094</v>
      </c>
      <c r="BS7105" s="109" t="s">
        <v>416</v>
      </c>
      <c r="BT7105" t="str">
        <f>Tabella2[[#This Row],[OUTCOME]]</f>
        <v>DCO</v>
      </c>
      <c r="BU7105" t="str">
        <f>_xlfn.CONCAT(Tabella2[[#This Row],[NAME SP]],Tabella2[[#This Row],[ID SP]]," - ",Tabella2[[#This Row],[SYLLABUS NO]])</f>
        <v>AMI89 - SD EMR01</v>
      </c>
      <c r="BV7105" t="s">
        <v>13249</v>
      </c>
    </row>
    <row r="7106" spans="1:74" hidden="1">
      <c r="A7106" s="103" t="s">
        <v>14402</v>
      </c>
      <c r="B7106" s="102">
        <v>46000</v>
      </c>
      <c r="C7106" s="104">
        <f>_xlfn.ISOWEEKNUM(Tabella2[[#This Row],[Date]])</f>
        <v>50</v>
      </c>
      <c r="D7106" s="104" t="s">
        <v>13289</v>
      </c>
      <c r="E7106" s="104" t="s">
        <v>327</v>
      </c>
      <c r="F7106" s="104">
        <v>90</v>
      </c>
      <c r="G7106" s="104" t="s">
        <v>257</v>
      </c>
      <c r="H7106" s="105">
        <v>13</v>
      </c>
      <c r="I7106" s="104" t="s">
        <v>258</v>
      </c>
      <c r="J7106" s="104"/>
      <c r="K7106" s="104" t="s">
        <v>80</v>
      </c>
      <c r="L7106" s="104" t="s">
        <v>259</v>
      </c>
      <c r="M7106" s="104" t="s">
        <v>276</v>
      </c>
      <c r="N7106" s="104"/>
      <c r="O7106" s="106"/>
      <c r="P7106" s="111" t="s">
        <v>742</v>
      </c>
      <c r="Q7106" s="153" t="s">
        <v>7566</v>
      </c>
      <c r="R7106" s="153" t="s">
        <v>4384</v>
      </c>
      <c r="S7106" s="153">
        <f>Tabella2[[#This Row],[PLD STOP]]-Tabella2[[#This Row],[PLD START]]</f>
        <v>4.166666666666663E-2</v>
      </c>
      <c r="T7106" s="153" t="s">
        <v>7566</v>
      </c>
      <c r="U7106" s="153" t="s">
        <v>4384</v>
      </c>
      <c r="V7106" s="153">
        <f>IF(ISBLANK(T7106),"",Tabella2[[#This Row],[ACT STOP]]-Tabella2[[#This Row],[ACT START]])</f>
        <v>4.166666666666663E-2</v>
      </c>
      <c r="W7106" s="104" t="s">
        <v>92</v>
      </c>
      <c r="X7106" s="104" t="s">
        <v>91</v>
      </c>
      <c r="Y7106" s="110"/>
      <c r="Z7106" s="106"/>
      <c r="AA7106" s="104"/>
      <c r="AB7106" s="107"/>
      <c r="AC7106" s="72">
        <f>IF(OR(Tabella2[[#This Row],[OUTCOME]]="DCO",Tabella2[[#This Row],[OUTCOME]]="SDC"),1,0)</f>
        <v>1</v>
      </c>
      <c r="AH7106" s="70"/>
      <c r="AI7106" s="70"/>
      <c r="AJ7106">
        <f>IF(OR(Tabella2[[#This Row],[OUTCOME]]="DNCO", Tabella2[[#This Row],[OUTCOME]]="SDNC"),1,0)</f>
        <v>0</v>
      </c>
      <c r="AL7106" s="70"/>
      <c r="BM7106" s="135" t="str">
        <f>Tabella2[[#This Row],[ACT START]]</f>
        <v>10:45</v>
      </c>
      <c r="BN7106" s="136" t="str">
        <f>Tabella2[[#This Row],[ACT STOP]]</f>
        <v>11:45</v>
      </c>
      <c r="BO7106" s="101"/>
      <c r="BR7106" s="109" t="str">
        <f t="shared" si="137"/>
        <v>SH-25-7095</v>
      </c>
      <c r="BS7106" s="109" t="s">
        <v>427</v>
      </c>
      <c r="BT7106" t="str">
        <f>Tabella2[[#This Row],[OUTCOME]]</f>
        <v>DCO</v>
      </c>
      <c r="BU7106" t="str">
        <f>_xlfn.CONCAT(Tabella2[[#This Row],[NAME SP]],Tabella2[[#This Row],[ID SP]]," - ",Tabella2[[#This Row],[SYLLABUS NO]])</f>
        <v>AMI90 - SD EMR02</v>
      </c>
      <c r="BV7106" t="s">
        <v>13250</v>
      </c>
    </row>
    <row r="7107" spans="1:74" hidden="1">
      <c r="A7107" s="103" t="s">
        <v>14403</v>
      </c>
      <c r="B7107" s="102">
        <v>46000</v>
      </c>
      <c r="C7107" s="104">
        <f>_xlfn.ISOWEEKNUM(Tabella2[[#This Row],[Date]])</f>
        <v>50</v>
      </c>
      <c r="D7107" s="104" t="s">
        <v>5705</v>
      </c>
      <c r="E7107" s="104" t="s">
        <v>327</v>
      </c>
      <c r="F7107" s="104">
        <v>83</v>
      </c>
      <c r="G7107" s="104" t="s">
        <v>257</v>
      </c>
      <c r="H7107" s="105">
        <v>10</v>
      </c>
      <c r="I7107" s="104"/>
      <c r="J7107" s="104" t="s">
        <v>258</v>
      </c>
      <c r="K7107" s="104" t="s">
        <v>81</v>
      </c>
      <c r="L7107" s="104" t="s">
        <v>259</v>
      </c>
      <c r="M7107" s="104" t="s">
        <v>386</v>
      </c>
      <c r="N7107" s="104"/>
      <c r="O7107" s="106"/>
      <c r="P7107" s="111" t="s">
        <v>786</v>
      </c>
      <c r="Q7107" s="153" t="s">
        <v>7566</v>
      </c>
      <c r="R7107" s="153" t="s">
        <v>4384</v>
      </c>
      <c r="S7107" s="153">
        <f>Tabella2[[#This Row],[PLD STOP]]-Tabella2[[#This Row],[PLD START]]</f>
        <v>4.166666666666663E-2</v>
      </c>
      <c r="T7107" s="153" t="s">
        <v>7566</v>
      </c>
      <c r="U7107" s="153" t="s">
        <v>4384</v>
      </c>
      <c r="V7107" s="153">
        <f>IF(ISBLANK(T7107),"",Tabella2[[#This Row],[ACT STOP]]-Tabella2[[#This Row],[ACT START]])</f>
        <v>4.166666666666663E-2</v>
      </c>
      <c r="W7107" s="104" t="s">
        <v>92</v>
      </c>
      <c r="X7107" s="104" t="s">
        <v>91</v>
      </c>
      <c r="Y7107" s="110"/>
      <c r="Z7107" s="106"/>
      <c r="AA7107" s="104"/>
      <c r="AB7107" s="107"/>
      <c r="AC7107" s="72">
        <f>IF(OR(Tabella2[[#This Row],[OUTCOME]]="DCO",Tabella2[[#This Row],[OUTCOME]]="SDC"),1,0)</f>
        <v>1</v>
      </c>
      <c r="AH7107" s="70"/>
      <c r="AI7107" s="70"/>
      <c r="AJ7107">
        <f>IF(OR(Tabella2[[#This Row],[OUTCOME]]="DNCO", Tabella2[[#This Row],[OUTCOME]]="SDNC"),1,0)</f>
        <v>0</v>
      </c>
      <c r="AL7107" s="70"/>
      <c r="BM7107" s="135" t="str">
        <f>Tabella2[[#This Row],[ACT START]]</f>
        <v>10:45</v>
      </c>
      <c r="BN7107" s="136" t="str">
        <f>Tabella2[[#This Row],[ACT STOP]]</f>
        <v>11:45</v>
      </c>
      <c r="BO7107" s="101"/>
      <c r="BR7107" s="109" t="str">
        <f t="shared" si="137"/>
        <v>SH-25-7096</v>
      </c>
      <c r="BS7107" s="109" t="s">
        <v>552</v>
      </c>
      <c r="BT7107" t="str">
        <f>Tabella2[[#This Row],[OUTCOME]]</f>
        <v>DCO</v>
      </c>
      <c r="BU7107" t="str">
        <f>_xlfn.CONCAT(Tabella2[[#This Row],[NAME SP]],Tabella2[[#This Row],[ID SP]]," - ",Tabella2[[#This Row],[SYLLABUS NO]])</f>
        <v>AMI83 - SD TI01</v>
      </c>
      <c r="BV7107" t="s">
        <v>11952</v>
      </c>
    </row>
    <row r="7108" spans="1:74" hidden="1">
      <c r="A7108" s="103" t="s">
        <v>14404</v>
      </c>
      <c r="B7108" s="102">
        <v>46000</v>
      </c>
      <c r="C7108" s="104">
        <f>_xlfn.ISOWEEKNUM(Tabella2[[#This Row],[Date]])</f>
        <v>50</v>
      </c>
      <c r="D7108" s="104" t="s">
        <v>6621</v>
      </c>
      <c r="E7108" s="104" t="s">
        <v>284</v>
      </c>
      <c r="F7108" s="104">
        <v>83</v>
      </c>
      <c r="G7108" s="104" t="s">
        <v>257</v>
      </c>
      <c r="H7108" s="105">
        <v>25</v>
      </c>
      <c r="I7108" s="104"/>
      <c r="J7108" s="104" t="s">
        <v>258</v>
      </c>
      <c r="K7108" s="104" t="s">
        <v>75</v>
      </c>
      <c r="L7108" s="104" t="s">
        <v>259</v>
      </c>
      <c r="M7108" s="104" t="s">
        <v>269</v>
      </c>
      <c r="N7108" s="104"/>
      <c r="O7108" s="106"/>
      <c r="P7108" s="111" t="s">
        <v>1814</v>
      </c>
      <c r="Q7108" s="153" t="s">
        <v>7566</v>
      </c>
      <c r="R7108" s="153" t="s">
        <v>4384</v>
      </c>
      <c r="S7108" s="153">
        <f>Tabella2[[#This Row],[PLD STOP]]-Tabella2[[#This Row],[PLD START]]</f>
        <v>4.166666666666663E-2</v>
      </c>
      <c r="T7108" s="153" t="s">
        <v>7566</v>
      </c>
      <c r="U7108" s="153" t="s">
        <v>4384</v>
      </c>
      <c r="V7108" s="153">
        <f>IF(ISBLANK(T7108),"",Tabella2[[#This Row],[ACT STOP]]-Tabella2[[#This Row],[ACT START]])</f>
        <v>4.166666666666663E-2</v>
      </c>
      <c r="W7108" s="104" t="s">
        <v>92</v>
      </c>
      <c r="X7108" s="104" t="s">
        <v>91</v>
      </c>
      <c r="Y7108" s="110"/>
      <c r="Z7108" s="106"/>
      <c r="AA7108" s="104"/>
      <c r="AB7108" s="107"/>
      <c r="AC7108" s="72">
        <f>IF(OR(Tabella2[[#This Row],[OUTCOME]]="DCO",Tabella2[[#This Row],[OUTCOME]]="SDC"),1,0)</f>
        <v>1</v>
      </c>
      <c r="AH7108" s="70"/>
      <c r="AI7108" s="70"/>
      <c r="AJ7108">
        <f>IF(OR(Tabella2[[#This Row],[OUTCOME]]="DNCO", Tabella2[[#This Row],[OUTCOME]]="SDNC"),1,0)</f>
        <v>0</v>
      </c>
      <c r="AL7108" s="70"/>
      <c r="BM7108" s="135" t="str">
        <f>Tabella2[[#This Row],[ACT START]]</f>
        <v>10:45</v>
      </c>
      <c r="BN7108" s="136" t="str">
        <f>Tabella2[[#This Row],[ACT STOP]]</f>
        <v>11:45</v>
      </c>
      <c r="BO7108" s="101"/>
      <c r="BR7108" s="109" t="str">
        <f t="shared" si="137"/>
        <v>SH-25-7097</v>
      </c>
      <c r="BS7108" s="109" t="s">
        <v>867</v>
      </c>
      <c r="BT7108" t="str">
        <f>Tabella2[[#This Row],[OUTCOME]]</f>
        <v>DCO</v>
      </c>
      <c r="BU7108" t="str">
        <f>_xlfn.CONCAT(Tabella2[[#This Row],[NAME SP]],Tabella2[[#This Row],[ID SP]]," - ",Tabella2[[#This Row],[SYLLABUS NO]])</f>
        <v>IFTS83 - PT R2R01</v>
      </c>
      <c r="BV7108" t="s">
        <v>11871</v>
      </c>
    </row>
    <row r="7109" spans="1:74" hidden="1">
      <c r="A7109" s="103" t="s">
        <v>14405</v>
      </c>
      <c r="B7109" s="102">
        <v>46000</v>
      </c>
      <c r="C7109" s="104">
        <f>_xlfn.ISOWEEKNUM(Tabella2[[#This Row],[Date]])</f>
        <v>50</v>
      </c>
      <c r="D7109" s="104" t="s">
        <v>9759</v>
      </c>
      <c r="E7109" s="104" t="s">
        <v>284</v>
      </c>
      <c r="F7109" s="104">
        <v>86</v>
      </c>
      <c r="G7109" s="104" t="s">
        <v>257</v>
      </c>
      <c r="H7109" s="105">
        <v>9</v>
      </c>
      <c r="I7109" s="104"/>
      <c r="J7109" s="104" t="s">
        <v>258</v>
      </c>
      <c r="K7109" s="104" t="s">
        <v>79</v>
      </c>
      <c r="L7109" s="104" t="s">
        <v>299</v>
      </c>
      <c r="M7109" s="104" t="s">
        <v>276</v>
      </c>
      <c r="N7109" s="104"/>
      <c r="O7109" s="106" t="str">
        <f>A7110</f>
        <v>19515</v>
      </c>
      <c r="P7109" s="111" t="s">
        <v>664</v>
      </c>
      <c r="Q7109" s="153" t="s">
        <v>10080</v>
      </c>
      <c r="R7109" s="153" t="s">
        <v>8463</v>
      </c>
      <c r="S7109" s="153">
        <f>Tabella2[[#This Row],[PLD STOP]]-Tabella2[[#This Row],[PLD START]]</f>
        <v>4.1666666666666741E-2</v>
      </c>
      <c r="T7109" s="153">
        <v>0.53472222222222221</v>
      </c>
      <c r="U7109" s="153">
        <v>0.5625</v>
      </c>
      <c r="V7109" s="153">
        <f>IF(ISBLANK(T7109),"",Tabella2[[#This Row],[ACT STOP]]-Tabella2[[#This Row],[ACT START]])</f>
        <v>2.777777777777779E-2</v>
      </c>
      <c r="W7109" s="104" t="s">
        <v>92</v>
      </c>
      <c r="X7109" s="104" t="s">
        <v>91</v>
      </c>
      <c r="Y7109" s="110" t="s">
        <v>14406</v>
      </c>
      <c r="Z7109" s="106"/>
      <c r="AA7109" s="104"/>
      <c r="AB7109" s="107"/>
      <c r="AC7109" s="72">
        <f>IF(OR(Tabella2[[#This Row],[OUTCOME]]="DCO",Tabella2[[#This Row],[OUTCOME]]="SDC"),1,0)</f>
        <v>1</v>
      </c>
      <c r="AH7109" s="70"/>
      <c r="AI7109" s="70"/>
      <c r="AJ7109">
        <f>IF(OR(Tabella2[[#This Row],[OUTCOME]]="DNCO", Tabella2[[#This Row],[OUTCOME]]="SDNC"),1,0)</f>
        <v>0</v>
      </c>
      <c r="AL7109" s="70"/>
      <c r="BL7109" t="s">
        <v>14407</v>
      </c>
      <c r="BM7109" s="135">
        <f>Tabella2[[#This Row],[ACT START]]</f>
        <v>0.53472222222222221</v>
      </c>
      <c r="BN7109" s="136">
        <f>Tabella2[[#This Row],[ACT STOP]]</f>
        <v>0.5625</v>
      </c>
      <c r="BO7109" s="101">
        <v>2.4305555555555556E-2</v>
      </c>
      <c r="BQ7109" t="s">
        <v>94</v>
      </c>
      <c r="BR7109" s="109" t="str">
        <f t="shared" si="137"/>
        <v>SH-25-7098</v>
      </c>
      <c r="BS7109" s="109" t="s">
        <v>318</v>
      </c>
      <c r="BT7109" t="str">
        <f>Tabella2[[#This Row],[OUTCOME]]</f>
        <v>DCO</v>
      </c>
      <c r="BU7109" t="str">
        <f>_xlfn.CONCAT(Tabella2[[#This Row],[NAME SP]],Tabella2[[#This Row],[ID SP]]," - ",Tabella2[[#This Row],[SYLLABUS NO]])</f>
        <v>IFTS86 - FMSC OBFM02</v>
      </c>
      <c r="BV7109" t="s">
        <v>11899</v>
      </c>
    </row>
    <row r="7110" spans="1:74" hidden="1">
      <c r="A7110" s="103" t="s">
        <v>14408</v>
      </c>
      <c r="B7110" s="102">
        <v>46000</v>
      </c>
      <c r="C7110" s="104">
        <f>_xlfn.ISOWEEKNUM(Tabella2[[#This Row],[Date]])</f>
        <v>50</v>
      </c>
      <c r="D7110" s="104" t="s">
        <v>195</v>
      </c>
      <c r="E7110" s="104" t="s">
        <v>398</v>
      </c>
      <c r="F7110" s="104"/>
      <c r="G7110" s="104" t="s">
        <v>257</v>
      </c>
      <c r="H7110" s="105">
        <v>12</v>
      </c>
      <c r="I7110" s="104"/>
      <c r="J7110" s="104" t="s">
        <v>258</v>
      </c>
      <c r="K7110" s="104" t="s">
        <v>78</v>
      </c>
      <c r="L7110" s="104" t="s">
        <v>299</v>
      </c>
      <c r="M7110" s="104" t="s">
        <v>276</v>
      </c>
      <c r="N7110" s="104"/>
      <c r="O7110" s="106" t="str">
        <f>A7109</f>
        <v>19514</v>
      </c>
      <c r="P7110" s="111" t="s">
        <v>300</v>
      </c>
      <c r="Q7110" s="153" t="s">
        <v>10080</v>
      </c>
      <c r="R7110" s="153" t="s">
        <v>8463</v>
      </c>
      <c r="S7110" s="153">
        <f>Tabella2[[#This Row],[PLD STOP]]-Tabella2[[#This Row],[PLD START]]</f>
        <v>4.1666666666666741E-2</v>
      </c>
      <c r="T7110" s="153">
        <v>0.53472222222222221</v>
      </c>
      <c r="U7110" s="153">
        <v>0.5625</v>
      </c>
      <c r="V7110" s="153">
        <f>IF(ISBLANK(T7110),"",Tabella2[[#This Row],[ACT STOP]]-Tabella2[[#This Row],[ACT START]])</f>
        <v>2.777777777777779E-2</v>
      </c>
      <c r="W7110" s="104" t="s">
        <v>122</v>
      </c>
      <c r="X7110" s="104" t="s">
        <v>91</v>
      </c>
      <c r="Y7110" s="110"/>
      <c r="Z7110" s="106"/>
      <c r="AA7110" s="104"/>
      <c r="AB7110" s="107"/>
      <c r="AC7110" s="72">
        <f>IF(OR(Tabella2[[#This Row],[OUTCOME]]="DCO",Tabella2[[#This Row],[OUTCOME]]="SDC"),1,0)</f>
        <v>1</v>
      </c>
      <c r="AH7110" s="70"/>
      <c r="AI7110" s="70"/>
      <c r="AJ7110">
        <f>IF(OR(Tabella2[[#This Row],[OUTCOME]]="DNCO", Tabella2[[#This Row],[OUTCOME]]="SDNC"),1,0)</f>
        <v>0</v>
      </c>
      <c r="AL7110" s="70"/>
      <c r="BM7110" s="135">
        <f>Tabella2[[#This Row],[ACT START]]</f>
        <v>0.53472222222222221</v>
      </c>
      <c r="BN7110" s="136">
        <f>Tabella2[[#This Row],[ACT STOP]]</f>
        <v>0.5625</v>
      </c>
      <c r="BO7110" s="101">
        <v>2.4305555555555556E-2</v>
      </c>
      <c r="BQ7110" t="s">
        <v>94</v>
      </c>
      <c r="BR7110" s="109" t="str">
        <f t="shared" si="137"/>
        <v>SH-25-7099</v>
      </c>
      <c r="BS7110" s="109" t="s">
        <v>266</v>
      </c>
      <c r="BT7110" t="str">
        <f>Tabella2[[#This Row],[OUTCOME]]</f>
        <v>SDC</v>
      </c>
      <c r="BU7110" t="str">
        <f>_xlfn.CONCAT(Tabella2[[#This Row],[NAME SP]],Tabella2[[#This Row],[ID SP]]," - ",Tabella2[[#This Row],[SYLLABUS NO]])</f>
        <v>Support IFTS - SUPP</v>
      </c>
    </row>
    <row r="7111" spans="1:74" hidden="1">
      <c r="A7111" s="103" t="s">
        <v>14409</v>
      </c>
      <c r="B7111" s="102">
        <v>46000</v>
      </c>
      <c r="C7111" s="104">
        <f>_xlfn.ISOWEEKNUM(Tabella2[[#This Row],[Date]])</f>
        <v>50</v>
      </c>
      <c r="D7111" s="104" t="s">
        <v>6396</v>
      </c>
      <c r="E7111" s="104" t="s">
        <v>256</v>
      </c>
      <c r="F7111" s="104">
        <v>70</v>
      </c>
      <c r="G7111" s="104" t="s">
        <v>284</v>
      </c>
      <c r="H7111" s="105">
        <v>22</v>
      </c>
      <c r="I7111" s="104"/>
      <c r="J7111" s="104" t="s">
        <v>258</v>
      </c>
      <c r="K7111" s="104" t="s">
        <v>83</v>
      </c>
      <c r="L7111" s="104" t="s">
        <v>299</v>
      </c>
      <c r="M7111" s="104" t="s">
        <v>276</v>
      </c>
      <c r="N7111" s="104"/>
      <c r="O7111" s="106" t="str">
        <f>A7112</f>
        <v>19517</v>
      </c>
      <c r="P7111" s="111" t="s">
        <v>2593</v>
      </c>
      <c r="Q7111" s="153" t="s">
        <v>10080</v>
      </c>
      <c r="R7111" s="153" t="s">
        <v>8463</v>
      </c>
      <c r="S7111" s="153">
        <f>Tabella2[[#This Row],[PLD STOP]]-Tabella2[[#This Row],[PLD START]]</f>
        <v>4.1666666666666741E-2</v>
      </c>
      <c r="T7111" s="153" t="s">
        <v>10080</v>
      </c>
      <c r="U7111" s="153" t="s">
        <v>8463</v>
      </c>
      <c r="V7111" s="153">
        <f>IF(ISBLANK(T7111),"",Tabella2[[#This Row],[ACT STOP]]-Tabella2[[#This Row],[ACT START]])</f>
        <v>4.1666666666666741E-2</v>
      </c>
      <c r="W7111" s="104" t="s">
        <v>92</v>
      </c>
      <c r="X7111" s="104" t="s">
        <v>91</v>
      </c>
      <c r="Y7111" s="110" t="s">
        <v>14410</v>
      </c>
      <c r="Z7111" s="106"/>
      <c r="AA7111" s="104"/>
      <c r="AB7111" s="107"/>
      <c r="AC7111" s="72">
        <f>IF(OR(Tabella2[[#This Row],[OUTCOME]]="DCO",Tabella2[[#This Row],[OUTCOME]]="SDC"),1,0)</f>
        <v>1</v>
      </c>
      <c r="AH7111" s="70"/>
      <c r="AI7111" s="70"/>
      <c r="AJ7111">
        <f>IF(OR(Tabella2[[#This Row],[OUTCOME]]="DNCO", Tabella2[[#This Row],[OUTCOME]]="SDNC"),1,0)</f>
        <v>0</v>
      </c>
      <c r="AL7111" s="70"/>
      <c r="BM7111" s="135" t="str">
        <f>Tabella2[[#This Row],[ACT START]]</f>
        <v>12:15</v>
      </c>
      <c r="BN7111" s="136" t="str">
        <f>Tabella2[[#This Row],[ACT STOP]]</f>
        <v>13:15</v>
      </c>
      <c r="BO7111" s="101"/>
      <c r="BR7111" s="109" t="str">
        <f t="shared" si="137"/>
        <v>SH-25-7100</v>
      </c>
      <c r="BS7111" s="109" t="s">
        <v>295</v>
      </c>
      <c r="BT7111" t="str">
        <f>Tabella2[[#This Row],[OUTCOME]]</f>
        <v>DCO</v>
      </c>
      <c r="BU7111" t="str">
        <f>_xlfn.CONCAT(Tabella2[[#This Row],[NAME SP]],Tabella2[[#This Row],[ID SP]]," - ",Tabella2[[#This Row],[SYLLABUS NO]])</f>
        <v>QATAR70 - FMSC HBFM01</v>
      </c>
      <c r="BV7111" t="s">
        <v>12002</v>
      </c>
    </row>
    <row r="7112" spans="1:74" hidden="1">
      <c r="A7112" s="103" t="s">
        <v>14411</v>
      </c>
      <c r="B7112" s="102">
        <v>46000</v>
      </c>
      <c r="C7112" s="104">
        <f>_xlfn.ISOWEEKNUM(Tabella2[[#This Row],[Date]])</f>
        <v>50</v>
      </c>
      <c r="D7112" s="104" t="s">
        <v>195</v>
      </c>
      <c r="E7112" s="104" t="s">
        <v>298</v>
      </c>
      <c r="F7112" s="104"/>
      <c r="G7112" s="104" t="s">
        <v>257</v>
      </c>
      <c r="H7112" s="105">
        <v>2</v>
      </c>
      <c r="I7112" s="104"/>
      <c r="J7112" s="104" t="s">
        <v>258</v>
      </c>
      <c r="K7112" s="104" t="s">
        <v>80</v>
      </c>
      <c r="L7112" s="104" t="s">
        <v>299</v>
      </c>
      <c r="M7112" s="104" t="s">
        <v>276</v>
      </c>
      <c r="N7112" s="104"/>
      <c r="O7112" s="106" t="str">
        <f>A7111</f>
        <v>19516</v>
      </c>
      <c r="P7112" s="111" t="s">
        <v>300</v>
      </c>
      <c r="Q7112" s="153" t="s">
        <v>10080</v>
      </c>
      <c r="R7112" s="153" t="s">
        <v>8463</v>
      </c>
      <c r="S7112" s="153">
        <f>Tabella2[[#This Row],[PLD STOP]]-Tabella2[[#This Row],[PLD START]]</f>
        <v>4.1666666666666741E-2</v>
      </c>
      <c r="T7112" s="153" t="s">
        <v>10080</v>
      </c>
      <c r="U7112" s="153" t="s">
        <v>8463</v>
      </c>
      <c r="V7112" s="153">
        <f>IF(ISBLANK(T7112),"",Tabella2[[#This Row],[ACT STOP]]-Tabella2[[#This Row],[ACT START]])</f>
        <v>4.1666666666666741E-2</v>
      </c>
      <c r="W7112" s="104" t="s">
        <v>122</v>
      </c>
      <c r="X7112" s="104" t="s">
        <v>91</v>
      </c>
      <c r="Y7112" s="110"/>
      <c r="Z7112" s="106"/>
      <c r="AA7112" s="104"/>
      <c r="AB7112" s="107"/>
      <c r="AC7112" s="72">
        <f>IF(OR(Tabella2[[#This Row],[OUTCOME]]="DCO",Tabella2[[#This Row],[OUTCOME]]="SDC"),1,0)</f>
        <v>1</v>
      </c>
      <c r="AH7112" s="70"/>
      <c r="AI7112" s="70"/>
      <c r="AJ7112">
        <f>IF(OR(Tabella2[[#This Row],[OUTCOME]]="DNCO", Tabella2[[#This Row],[OUTCOME]]="SDNC"),1,0)</f>
        <v>0</v>
      </c>
      <c r="AL7112" s="70"/>
      <c r="BM7112" s="135" t="str">
        <f>Tabella2[[#This Row],[ACT START]]</f>
        <v>12:15</v>
      </c>
      <c r="BN7112" s="136" t="str">
        <f>Tabella2[[#This Row],[ACT STOP]]</f>
        <v>13:15</v>
      </c>
      <c r="BO7112" s="101"/>
      <c r="BR7112" s="109" t="str">
        <f t="shared" si="137"/>
        <v>SH-25-7101</v>
      </c>
      <c r="BS7112" s="109" t="s">
        <v>368</v>
      </c>
      <c r="BT7112" t="str">
        <f>Tabella2[[#This Row],[OUTCOME]]</f>
        <v>SDC</v>
      </c>
      <c r="BU7112" t="str">
        <f>_xlfn.CONCAT(Tabella2[[#This Row],[NAME SP]],Tabella2[[#This Row],[ID SP]]," - ",Tabella2[[#This Row],[SYLLABUS NO]])</f>
        <v>Support QATAR - SUPP</v>
      </c>
    </row>
    <row r="7113" spans="1:74" hidden="1">
      <c r="A7113" s="103" t="s">
        <v>14412</v>
      </c>
      <c r="B7113" s="102">
        <v>46000</v>
      </c>
      <c r="C7113" s="104">
        <f>_xlfn.ISOWEEKNUM(Tabella2[[#This Row],[Date]])</f>
        <v>50</v>
      </c>
      <c r="D7113" s="104" t="s">
        <v>763</v>
      </c>
      <c r="E7113" s="104" t="s">
        <v>256</v>
      </c>
      <c r="F7113" s="104">
        <v>66</v>
      </c>
      <c r="G7113" s="104" t="s">
        <v>284</v>
      </c>
      <c r="H7113" s="105">
        <v>23</v>
      </c>
      <c r="I7113" s="104"/>
      <c r="J7113" s="104" t="s">
        <v>258</v>
      </c>
      <c r="K7113" s="104" t="s">
        <v>81</v>
      </c>
      <c r="L7113" s="104" t="s">
        <v>259</v>
      </c>
      <c r="M7113" s="104" t="s">
        <v>269</v>
      </c>
      <c r="N7113" s="104"/>
      <c r="O7113" s="106"/>
      <c r="P7113" s="111" t="s">
        <v>270</v>
      </c>
      <c r="Q7113" s="153" t="s">
        <v>10080</v>
      </c>
      <c r="R7113" s="153" t="s">
        <v>8463</v>
      </c>
      <c r="S7113" s="153">
        <f>Tabella2[[#This Row],[PLD STOP]]-Tabella2[[#This Row],[PLD START]]</f>
        <v>4.1666666666666741E-2</v>
      </c>
      <c r="T7113" s="153" t="s">
        <v>10080</v>
      </c>
      <c r="U7113" s="153" t="s">
        <v>8463</v>
      </c>
      <c r="V7113" s="153">
        <f>IF(ISBLANK(T7113),"",Tabella2[[#This Row],[ACT STOP]]-Tabella2[[#This Row],[ACT START]])</f>
        <v>4.1666666666666741E-2</v>
      </c>
      <c r="W7113" s="104" t="s">
        <v>92</v>
      </c>
      <c r="X7113" s="104" t="s">
        <v>91</v>
      </c>
      <c r="Y7113" s="110"/>
      <c r="Z7113" s="106"/>
      <c r="AA7113" s="104"/>
      <c r="AB7113" s="107"/>
      <c r="AC7113" s="72">
        <f>IF(OR(Tabella2[[#This Row],[OUTCOME]]="DCO",Tabella2[[#This Row],[OUTCOME]]="SDC"),1,0)</f>
        <v>1</v>
      </c>
      <c r="AH7113" s="70"/>
      <c r="AI7113" s="70"/>
      <c r="AJ7113">
        <f>IF(OR(Tabella2[[#This Row],[OUTCOME]]="DNCO", Tabella2[[#This Row],[OUTCOME]]="SDNC"),1,0)</f>
        <v>0</v>
      </c>
      <c r="AL7113" s="70"/>
      <c r="BM7113" s="135" t="str">
        <f>Tabella2[[#This Row],[ACT START]]</f>
        <v>12:15</v>
      </c>
      <c r="BN7113" s="136" t="str">
        <f>Tabella2[[#This Row],[ACT STOP]]</f>
        <v>13:15</v>
      </c>
      <c r="BO7113" s="101"/>
      <c r="BR7113" s="109" t="str">
        <f t="shared" si="137"/>
        <v>SH-25-7102</v>
      </c>
      <c r="BS7113" s="109" t="s">
        <v>358</v>
      </c>
      <c r="BT7113" t="str">
        <f>Tabella2[[#This Row],[OUTCOME]]</f>
        <v>DCO</v>
      </c>
      <c r="BU7113" t="str">
        <f>_xlfn.CONCAT(Tabella2[[#This Row],[NAME SP]],Tabella2[[#This Row],[ID SP]]," - ",Tabella2[[#This Row],[SYLLABUS NO]])</f>
        <v>QATAR66 - PT BVR02</v>
      </c>
      <c r="BV7113" t="s">
        <v>12985</v>
      </c>
    </row>
    <row r="7114" spans="1:74" hidden="1">
      <c r="A7114" s="103" t="s">
        <v>14413</v>
      </c>
      <c r="B7114" s="102">
        <v>46000</v>
      </c>
      <c r="C7114" s="104">
        <f>_xlfn.ISOWEEKNUM(Tabella2[[#This Row],[Date]])</f>
        <v>50</v>
      </c>
      <c r="D7114" s="104" t="s">
        <v>13289</v>
      </c>
      <c r="E7114" s="104" t="s">
        <v>327</v>
      </c>
      <c r="F7114" s="104">
        <v>91</v>
      </c>
      <c r="G7114" s="104" t="s">
        <v>257</v>
      </c>
      <c r="H7114" s="105">
        <v>7</v>
      </c>
      <c r="I7114" s="104" t="s">
        <v>258</v>
      </c>
      <c r="J7114" s="104"/>
      <c r="K7114" s="104" t="s">
        <v>77</v>
      </c>
      <c r="L7114" s="104" t="s">
        <v>259</v>
      </c>
      <c r="M7114" s="104" t="s">
        <v>276</v>
      </c>
      <c r="N7114" s="104"/>
      <c r="O7114" s="106"/>
      <c r="P7114" s="111" t="s">
        <v>742</v>
      </c>
      <c r="Q7114" s="153" t="s">
        <v>10080</v>
      </c>
      <c r="R7114" s="153" t="s">
        <v>8463</v>
      </c>
      <c r="S7114" s="153">
        <f>Tabella2[[#This Row],[PLD STOP]]-Tabella2[[#This Row],[PLD START]]</f>
        <v>4.1666666666666741E-2</v>
      </c>
      <c r="T7114" s="153"/>
      <c r="U7114" s="153"/>
      <c r="V7114" s="153" t="str">
        <f>IF(ISBLANK(T7114),"",Tabella2[[#This Row],[ACT STOP]]-Tabella2[[#This Row],[ACT START]])</f>
        <v/>
      </c>
      <c r="W7114" s="104" t="s">
        <v>116</v>
      </c>
      <c r="X7114" s="104" t="s">
        <v>119</v>
      </c>
      <c r="Y7114" s="110"/>
      <c r="Z7114" s="106"/>
      <c r="AA7114" s="104"/>
      <c r="AB7114" s="107"/>
      <c r="AC7114" s="72">
        <f>IF(OR(Tabella2[[#This Row],[OUTCOME]]="DCO",Tabella2[[#This Row],[OUTCOME]]="SDC"),1,0)</f>
        <v>0</v>
      </c>
      <c r="AH7114" s="70"/>
      <c r="AI7114" s="70"/>
      <c r="AJ7114">
        <f>IF(OR(Tabella2[[#This Row],[OUTCOME]]="DNCO", Tabella2[[#This Row],[OUTCOME]]="SDNC"),1,0)</f>
        <v>0</v>
      </c>
      <c r="AL7114" s="70"/>
      <c r="BL7114" t="s">
        <v>14414</v>
      </c>
      <c r="BM7114" s="135">
        <f>Tabella2[[#This Row],[ACT START]]</f>
        <v>0</v>
      </c>
      <c r="BN7114" s="136">
        <f>Tabella2[[#This Row],[ACT STOP]]</f>
        <v>0</v>
      </c>
      <c r="BO7114" s="101"/>
      <c r="BR7114" s="109" t="str">
        <f t="shared" si="137"/>
        <v>SH-25-7103</v>
      </c>
      <c r="BS7114" s="109" t="s">
        <v>1241</v>
      </c>
      <c r="BT7114" t="str">
        <f>Tabella2[[#This Row],[OUTCOME]]</f>
        <v>RSLD</v>
      </c>
      <c r="BU7114" t="str">
        <f>_xlfn.CONCAT(Tabella2[[#This Row],[NAME SP]],Tabella2[[#This Row],[ID SP]]," - ",Tabella2[[#This Row],[SYLLABUS NO]])</f>
        <v>AMI91 - SD EMR02</v>
      </c>
      <c r="BV7114" t="s">
        <v>13251</v>
      </c>
    </row>
    <row r="7115" spans="1:74" hidden="1">
      <c r="A7115" s="103" t="s">
        <v>14415</v>
      </c>
      <c r="B7115" s="102">
        <v>46000</v>
      </c>
      <c r="C7115" s="104">
        <f>_xlfn.ISOWEEKNUM(Tabella2[[#This Row],[Date]])</f>
        <v>50</v>
      </c>
      <c r="D7115" s="104" t="s">
        <v>13289</v>
      </c>
      <c r="E7115" s="104" t="s">
        <v>327</v>
      </c>
      <c r="F7115" s="104">
        <v>93</v>
      </c>
      <c r="G7115" s="104" t="s">
        <v>257</v>
      </c>
      <c r="H7115" s="105">
        <v>14</v>
      </c>
      <c r="I7115" s="104" t="s">
        <v>258</v>
      </c>
      <c r="J7115" s="104"/>
      <c r="K7115" s="104" t="s">
        <v>79</v>
      </c>
      <c r="L7115" s="104" t="s">
        <v>259</v>
      </c>
      <c r="M7115" s="104" t="s">
        <v>276</v>
      </c>
      <c r="N7115" s="104"/>
      <c r="O7115" s="106"/>
      <c r="P7115" s="111" t="s">
        <v>742</v>
      </c>
      <c r="Q7115" s="153" t="s">
        <v>13852</v>
      </c>
      <c r="R7115" s="153" t="s">
        <v>12108</v>
      </c>
      <c r="S7115" s="153">
        <f>Tabella2[[#This Row],[PLD STOP]]-Tabella2[[#This Row],[PLD START]]</f>
        <v>4.1666666666666741E-2</v>
      </c>
      <c r="T7115" s="153">
        <v>0.57291666666666663</v>
      </c>
      <c r="U7115" s="153">
        <v>0.61458333333333337</v>
      </c>
      <c r="V7115" s="153">
        <f>IF(ISBLANK(T7115),"",Tabella2[[#This Row],[ACT STOP]]-Tabella2[[#This Row],[ACT START]])</f>
        <v>4.1666666666666741E-2</v>
      </c>
      <c r="W7115" s="104" t="s">
        <v>92</v>
      </c>
      <c r="X7115" s="104" t="s">
        <v>91</v>
      </c>
      <c r="Y7115" s="110"/>
      <c r="Z7115" s="106"/>
      <c r="AA7115" s="104"/>
      <c r="AB7115" s="107"/>
      <c r="AC7115" s="72">
        <f>IF(OR(Tabella2[[#This Row],[OUTCOME]]="DCO",Tabella2[[#This Row],[OUTCOME]]="SDC"),1,0)</f>
        <v>1</v>
      </c>
      <c r="AH7115" s="70"/>
      <c r="AI7115" s="70"/>
      <c r="AJ7115">
        <f>IF(OR(Tabella2[[#This Row],[OUTCOME]]="DNCO", Tabella2[[#This Row],[OUTCOME]]="SDNC"),1,0)</f>
        <v>0</v>
      </c>
      <c r="AL7115" s="70"/>
      <c r="BM7115" s="135">
        <f>Tabella2[[#This Row],[ACT START]]</f>
        <v>0.57291666666666663</v>
      </c>
      <c r="BN7115" s="136">
        <f>Tabella2[[#This Row],[ACT STOP]]</f>
        <v>0.61458333333333337</v>
      </c>
      <c r="BO7115" s="101"/>
      <c r="BR7115" s="109" t="str">
        <f t="shared" si="137"/>
        <v>SH-25-7104</v>
      </c>
      <c r="BS7115" s="109" t="s">
        <v>372</v>
      </c>
      <c r="BT7115" t="str">
        <f>Tabella2[[#This Row],[OUTCOME]]</f>
        <v>DCO</v>
      </c>
      <c r="BU7115" t="str">
        <f>_xlfn.CONCAT(Tabella2[[#This Row],[NAME SP]],Tabella2[[#This Row],[ID SP]]," - ",Tabella2[[#This Row],[SYLLABUS NO]])</f>
        <v>AMI93 - SD EMR02</v>
      </c>
      <c r="BV7115" t="s">
        <v>14018</v>
      </c>
    </row>
    <row r="7116" spans="1:74" hidden="1">
      <c r="A7116" s="103" t="s">
        <v>14416</v>
      </c>
      <c r="B7116" s="102">
        <v>46000</v>
      </c>
      <c r="C7116" s="104">
        <f>_xlfn.ISOWEEKNUM(Tabella2[[#This Row],[Date]])</f>
        <v>50</v>
      </c>
      <c r="D7116" s="104" t="s">
        <v>13714</v>
      </c>
      <c r="E7116" s="104" t="s">
        <v>284</v>
      </c>
      <c r="F7116" s="104">
        <v>49</v>
      </c>
      <c r="G7116" s="104" t="s">
        <v>257</v>
      </c>
      <c r="H7116" s="105">
        <v>1</v>
      </c>
      <c r="I7116" s="104"/>
      <c r="J7116" s="104" t="s">
        <v>258</v>
      </c>
      <c r="K7116" s="104" t="s">
        <v>78</v>
      </c>
      <c r="L7116" s="104" t="s">
        <v>259</v>
      </c>
      <c r="M7116" s="104" t="s">
        <v>386</v>
      </c>
      <c r="N7116" s="104"/>
      <c r="O7116" s="106"/>
      <c r="P7116" s="111" t="s">
        <v>813</v>
      </c>
      <c r="Q7116" s="153" t="s">
        <v>13852</v>
      </c>
      <c r="R7116" s="153" t="s">
        <v>12108</v>
      </c>
      <c r="S7116" s="153">
        <f>Tabella2[[#This Row],[PLD STOP]]-Tabella2[[#This Row],[PLD START]]</f>
        <v>4.1666666666666741E-2</v>
      </c>
      <c r="T7116" s="153">
        <v>0.57291666666666663</v>
      </c>
      <c r="U7116" s="153">
        <v>0.61458333333333337</v>
      </c>
      <c r="V7116" s="153">
        <f>IF(ISBLANK(T7116),"",Tabella2[[#This Row],[ACT STOP]]-Tabella2[[#This Row],[ACT START]])</f>
        <v>4.1666666666666741E-2</v>
      </c>
      <c r="W7116" s="104" t="s">
        <v>92</v>
      </c>
      <c r="X7116" s="104" t="s">
        <v>91</v>
      </c>
      <c r="Y7116" s="110"/>
      <c r="Z7116" s="106"/>
      <c r="AA7116" s="104"/>
      <c r="AB7116" s="107"/>
      <c r="AC7116" s="72">
        <f>IF(OR(Tabella2[[#This Row],[OUTCOME]]="DCO",Tabella2[[#This Row],[OUTCOME]]="SDC"),1,0)</f>
        <v>1</v>
      </c>
      <c r="AH7116" s="70"/>
      <c r="AI7116" s="70"/>
      <c r="AJ7116">
        <f>IF(OR(Tabella2[[#This Row],[OUTCOME]]="DNCO", Tabella2[[#This Row],[OUTCOME]]="SDNC"),1,0)</f>
        <v>0</v>
      </c>
      <c r="AL7116" s="70"/>
      <c r="BM7116" s="135">
        <f>Tabella2[[#This Row],[ACT START]]</f>
        <v>0.57291666666666663</v>
      </c>
      <c r="BN7116" s="136">
        <f>Tabella2[[#This Row],[ACT STOP]]</f>
        <v>0.61458333333333337</v>
      </c>
      <c r="BO7116" s="101"/>
      <c r="BR7116" s="109" t="str">
        <f t="shared" si="137"/>
        <v>SH-25-7105</v>
      </c>
      <c r="BS7116" s="109" t="s">
        <v>332</v>
      </c>
      <c r="BT7116" t="str">
        <f>Tabella2[[#This Row],[OUTCOME]]</f>
        <v>DCO</v>
      </c>
      <c r="BU7116" t="str">
        <f>_xlfn.CONCAT(Tabella2[[#This Row],[NAME SP]],Tabella2[[#This Row],[ID SP]]," - ",Tabella2[[#This Row],[SYLLABUS NO]])</f>
        <v>IFTS49 - SD TI02</v>
      </c>
      <c r="BV7116" t="s">
        <v>12787</v>
      </c>
    </row>
    <row r="7117" spans="1:74" hidden="1">
      <c r="A7117" s="103" t="s">
        <v>14417</v>
      </c>
      <c r="B7117" s="102">
        <v>46000</v>
      </c>
      <c r="C7117" s="104">
        <f>_xlfn.ISOWEEKNUM(Tabella2[[#This Row],[Date]])</f>
        <v>50</v>
      </c>
      <c r="D7117" s="104" t="s">
        <v>751</v>
      </c>
      <c r="E7117" s="104" t="s">
        <v>256</v>
      </c>
      <c r="F7117" s="104">
        <v>78</v>
      </c>
      <c r="G7117" s="104" t="s">
        <v>257</v>
      </c>
      <c r="H7117" s="105">
        <v>5</v>
      </c>
      <c r="I7117" s="104" t="s">
        <v>258</v>
      </c>
      <c r="J7117" s="104"/>
      <c r="K7117" s="104" t="s">
        <v>83</v>
      </c>
      <c r="L7117" s="104" t="s">
        <v>259</v>
      </c>
      <c r="M7117" s="104" t="s">
        <v>269</v>
      </c>
      <c r="N7117" s="104"/>
      <c r="O7117" s="106"/>
      <c r="P7117" s="111" t="s">
        <v>270</v>
      </c>
      <c r="Q7117" s="153" t="s">
        <v>13852</v>
      </c>
      <c r="R7117" s="153" t="s">
        <v>12108</v>
      </c>
      <c r="S7117" s="153">
        <f>Tabella2[[#This Row],[PLD STOP]]-Tabella2[[#This Row],[PLD START]]</f>
        <v>4.1666666666666741E-2</v>
      </c>
      <c r="T7117" s="153" t="s">
        <v>13852</v>
      </c>
      <c r="U7117" s="153" t="s">
        <v>12108</v>
      </c>
      <c r="V7117" s="153">
        <f>IF(ISBLANK(T7117),"",Tabella2[[#This Row],[ACT STOP]]-Tabella2[[#This Row],[ACT START]])</f>
        <v>4.1666666666666741E-2</v>
      </c>
      <c r="W7117" s="104" t="s">
        <v>92</v>
      </c>
      <c r="X7117" s="104" t="s">
        <v>91</v>
      </c>
      <c r="Y7117" s="110"/>
      <c r="Z7117" s="106"/>
      <c r="AA7117" s="104"/>
      <c r="AB7117" s="107"/>
      <c r="AC7117" s="72">
        <f>IF(OR(Tabella2[[#This Row],[OUTCOME]]="DCO",Tabella2[[#This Row],[OUTCOME]]="SDC"),1,0)</f>
        <v>1</v>
      </c>
      <c r="AH7117" s="70"/>
      <c r="AI7117" s="70"/>
      <c r="AJ7117">
        <f>IF(OR(Tabella2[[#This Row],[OUTCOME]]="DNCO", Tabella2[[#This Row],[OUTCOME]]="SDNC"),1,0)</f>
        <v>0</v>
      </c>
      <c r="AL7117" s="70"/>
      <c r="BM7117" s="135" t="str">
        <f>Tabella2[[#This Row],[ACT START]]</f>
        <v>13:45</v>
      </c>
      <c r="BN7117" s="136" t="str">
        <f>Tabella2[[#This Row],[ACT STOP]]</f>
        <v>14:45</v>
      </c>
      <c r="BO7117" s="101"/>
      <c r="BR7117" s="109" t="str">
        <f t="shared" si="137"/>
        <v>SH-25-7106</v>
      </c>
      <c r="BS7117" s="109" t="s">
        <v>416</v>
      </c>
      <c r="BT7117" t="str">
        <f>Tabella2[[#This Row],[OUTCOME]]</f>
        <v>DCO</v>
      </c>
      <c r="BU7117" t="str">
        <f>_xlfn.CONCAT(Tabella2[[#This Row],[NAME SP]],Tabella2[[#This Row],[ID SP]]," - ",Tabella2[[#This Row],[SYLLABUS NO]])</f>
        <v>QATAR78 - PT BVR02</v>
      </c>
      <c r="BV7117" t="s">
        <v>11966</v>
      </c>
    </row>
    <row r="7118" spans="1:74" hidden="1">
      <c r="A7118" s="103" t="s">
        <v>14418</v>
      </c>
      <c r="B7118" s="102">
        <v>46000</v>
      </c>
      <c r="C7118" s="104">
        <f>_xlfn.ISOWEEKNUM(Tabella2[[#This Row],[Date]])</f>
        <v>50</v>
      </c>
      <c r="D7118" s="104" t="s">
        <v>763</v>
      </c>
      <c r="E7118" s="104" t="s">
        <v>256</v>
      </c>
      <c r="F7118" s="104">
        <v>63</v>
      </c>
      <c r="G7118" s="104" t="s">
        <v>257</v>
      </c>
      <c r="H7118" s="105">
        <v>13</v>
      </c>
      <c r="I7118" s="104"/>
      <c r="J7118" s="104" t="s">
        <v>258</v>
      </c>
      <c r="K7118" s="104" t="s">
        <v>80</v>
      </c>
      <c r="L7118" s="104" t="s">
        <v>259</v>
      </c>
      <c r="M7118" s="104" t="s">
        <v>269</v>
      </c>
      <c r="N7118" s="104"/>
      <c r="O7118" s="106"/>
      <c r="P7118" s="111" t="s">
        <v>1814</v>
      </c>
      <c r="Q7118" s="153" t="s">
        <v>13852</v>
      </c>
      <c r="R7118" s="153" t="s">
        <v>12108</v>
      </c>
      <c r="S7118" s="153">
        <f>Tabella2[[#This Row],[PLD STOP]]-Tabella2[[#This Row],[PLD START]]</f>
        <v>4.1666666666666741E-2</v>
      </c>
      <c r="T7118" s="153" t="s">
        <v>13852</v>
      </c>
      <c r="U7118" s="153" t="s">
        <v>12108</v>
      </c>
      <c r="V7118" s="153">
        <f>IF(ISBLANK(T7118),"",Tabella2[[#This Row],[ACT STOP]]-Tabella2[[#This Row],[ACT START]])</f>
        <v>4.1666666666666741E-2</v>
      </c>
      <c r="W7118" s="104" t="s">
        <v>92</v>
      </c>
      <c r="X7118" s="104" t="s">
        <v>91</v>
      </c>
      <c r="Y7118" s="110"/>
      <c r="Z7118" s="106"/>
      <c r="AA7118" s="104"/>
      <c r="AB7118" s="107"/>
      <c r="AC7118" s="72">
        <f>IF(OR(Tabella2[[#This Row],[OUTCOME]]="DCO",Tabella2[[#This Row],[OUTCOME]]="SDC"),1,0)</f>
        <v>1</v>
      </c>
      <c r="AH7118" s="70"/>
      <c r="AI7118" s="70"/>
      <c r="AJ7118">
        <f>IF(OR(Tabella2[[#This Row],[OUTCOME]]="DNCO", Tabella2[[#This Row],[OUTCOME]]="SDNC"),1,0)</f>
        <v>0</v>
      </c>
      <c r="AL7118" s="70"/>
      <c r="BM7118" s="135" t="str">
        <f>Tabella2[[#This Row],[ACT START]]</f>
        <v>13:45</v>
      </c>
      <c r="BN7118" s="136" t="str">
        <f>Tabella2[[#This Row],[ACT STOP]]</f>
        <v>14:45</v>
      </c>
      <c r="BO7118" s="101"/>
      <c r="BR7118" s="109" t="str">
        <f t="shared" si="137"/>
        <v>SH-25-7107</v>
      </c>
      <c r="BS7118" s="109" t="s">
        <v>427</v>
      </c>
      <c r="BT7118" t="str">
        <f>Tabella2[[#This Row],[OUTCOME]]</f>
        <v>DCO</v>
      </c>
      <c r="BU7118" t="str">
        <f>_xlfn.CONCAT(Tabella2[[#This Row],[NAME SP]],Tabella2[[#This Row],[ID SP]]," - ",Tabella2[[#This Row],[SYLLABUS NO]])</f>
        <v>QATAR63 - PT R2R01</v>
      </c>
      <c r="BV7118" t="s">
        <v>12980</v>
      </c>
    </row>
    <row r="7119" spans="1:74" hidden="1">
      <c r="A7119" s="103" t="s">
        <v>14419</v>
      </c>
      <c r="B7119" s="102">
        <v>46000</v>
      </c>
      <c r="C7119" s="104">
        <f>_xlfn.ISOWEEKNUM(Tabella2[[#This Row],[Date]])</f>
        <v>50</v>
      </c>
      <c r="D7119" s="104" t="s">
        <v>751</v>
      </c>
      <c r="E7119" s="104" t="s">
        <v>256</v>
      </c>
      <c r="F7119" s="104">
        <v>76</v>
      </c>
      <c r="G7119" s="104" t="s">
        <v>257</v>
      </c>
      <c r="H7119" s="105">
        <v>10</v>
      </c>
      <c r="I7119" s="104" t="s">
        <v>258</v>
      </c>
      <c r="J7119" s="104"/>
      <c r="K7119" s="104" t="s">
        <v>81</v>
      </c>
      <c r="L7119" s="104" t="s">
        <v>259</v>
      </c>
      <c r="M7119" s="104" t="s">
        <v>269</v>
      </c>
      <c r="N7119" s="104"/>
      <c r="O7119" s="106"/>
      <c r="P7119" s="111" t="s">
        <v>270</v>
      </c>
      <c r="Q7119" s="153" t="s">
        <v>13852</v>
      </c>
      <c r="R7119" s="153" t="s">
        <v>12108</v>
      </c>
      <c r="S7119" s="153">
        <f>Tabella2[[#This Row],[PLD STOP]]-Tabella2[[#This Row],[PLD START]]</f>
        <v>4.1666666666666741E-2</v>
      </c>
      <c r="T7119" s="153" t="s">
        <v>13852</v>
      </c>
      <c r="U7119" s="153" t="s">
        <v>12108</v>
      </c>
      <c r="V7119" s="153">
        <f>IF(ISBLANK(T7119),"",Tabella2[[#This Row],[ACT STOP]]-Tabella2[[#This Row],[ACT START]])</f>
        <v>4.1666666666666741E-2</v>
      </c>
      <c r="W7119" s="104" t="s">
        <v>92</v>
      </c>
      <c r="X7119" s="104" t="s">
        <v>91</v>
      </c>
      <c r="Y7119" s="110"/>
      <c r="Z7119" s="106"/>
      <c r="AA7119" s="104"/>
      <c r="AB7119" s="107"/>
      <c r="AC7119" s="72">
        <f>IF(OR(Tabella2[[#This Row],[OUTCOME]]="DCO",Tabella2[[#This Row],[OUTCOME]]="SDC"),1,0)</f>
        <v>1</v>
      </c>
      <c r="AH7119" s="70"/>
      <c r="AI7119" s="70"/>
      <c r="AJ7119">
        <f>IF(OR(Tabella2[[#This Row],[OUTCOME]]="DNCO", Tabella2[[#This Row],[OUTCOME]]="SDNC"),1,0)</f>
        <v>0</v>
      </c>
      <c r="AL7119" s="70"/>
      <c r="BM7119" s="135" t="str">
        <f>Tabella2[[#This Row],[ACT START]]</f>
        <v>13:45</v>
      </c>
      <c r="BN7119" s="136" t="str">
        <f>Tabella2[[#This Row],[ACT STOP]]</f>
        <v>14:45</v>
      </c>
      <c r="BO7119" s="101"/>
      <c r="BR7119" s="109" t="str">
        <f t="shared" si="137"/>
        <v>SH-25-7108</v>
      </c>
      <c r="BS7119" s="109" t="s">
        <v>552</v>
      </c>
      <c r="BT7119" t="str">
        <f>Tabella2[[#This Row],[OUTCOME]]</f>
        <v>DCO</v>
      </c>
      <c r="BU7119" t="str">
        <f>_xlfn.CONCAT(Tabella2[[#This Row],[NAME SP]],Tabella2[[#This Row],[ID SP]]," - ",Tabella2[[#This Row],[SYLLABUS NO]])</f>
        <v>QATAR76 - PT BVR02</v>
      </c>
      <c r="BV7119" t="s">
        <v>11939</v>
      </c>
    </row>
    <row r="7120" spans="1:74" hidden="1">
      <c r="A7120" s="103" t="s">
        <v>14420</v>
      </c>
      <c r="B7120" s="102">
        <v>46000</v>
      </c>
      <c r="C7120" s="104">
        <f>_xlfn.ISOWEEKNUM(Tabella2[[#This Row],[Date]])</f>
        <v>50</v>
      </c>
      <c r="D7120" s="104" t="s">
        <v>13295</v>
      </c>
      <c r="E7120" s="104" t="s">
        <v>284</v>
      </c>
      <c r="F7120" s="104">
        <v>112</v>
      </c>
      <c r="G7120" s="104" t="s">
        <v>257</v>
      </c>
      <c r="H7120" s="105">
        <v>17</v>
      </c>
      <c r="I7120" s="104"/>
      <c r="J7120" s="104" t="s">
        <v>258</v>
      </c>
      <c r="K7120" s="104" t="s">
        <v>75</v>
      </c>
      <c r="L7120" s="104" t="s">
        <v>259</v>
      </c>
      <c r="M7120" s="104" t="s">
        <v>276</v>
      </c>
      <c r="N7120" s="104"/>
      <c r="O7120" s="106"/>
      <c r="P7120" s="111" t="s">
        <v>3000</v>
      </c>
      <c r="Q7120" s="153" t="s">
        <v>13852</v>
      </c>
      <c r="R7120" s="153" t="s">
        <v>12108</v>
      </c>
      <c r="S7120" s="153">
        <f>Tabella2[[#This Row],[PLD STOP]]-Tabella2[[#This Row],[PLD START]]</f>
        <v>4.1666666666666741E-2</v>
      </c>
      <c r="T7120" s="153">
        <v>0.57291666666666663</v>
      </c>
      <c r="U7120" s="153">
        <v>0.61458333333333337</v>
      </c>
      <c r="V7120" s="153">
        <f>IF(ISBLANK(T7120),"",Tabella2[[#This Row],[ACT STOP]]-Tabella2[[#This Row],[ACT START]])</f>
        <v>4.1666666666666741E-2</v>
      </c>
      <c r="W7120" s="104" t="s">
        <v>92</v>
      </c>
      <c r="X7120" s="104" t="s">
        <v>91</v>
      </c>
      <c r="Y7120" s="110"/>
      <c r="Z7120" s="106"/>
      <c r="AA7120" s="104"/>
      <c r="AB7120" s="107"/>
      <c r="AC7120" s="72">
        <f>IF(OR(Tabella2[[#This Row],[OUTCOME]]="DCO",Tabella2[[#This Row],[OUTCOME]]="SDC"),1,0)</f>
        <v>1</v>
      </c>
      <c r="AH7120" s="70"/>
      <c r="AI7120" s="70"/>
      <c r="AJ7120">
        <f>IF(OR(Tabella2[[#This Row],[OUTCOME]]="DNCO", Tabella2[[#This Row],[OUTCOME]]="SDNC"),1,0)</f>
        <v>0</v>
      </c>
      <c r="AL7120" s="70"/>
      <c r="BM7120" s="135">
        <f>Tabella2[[#This Row],[ACT START]]</f>
        <v>0.57291666666666663</v>
      </c>
      <c r="BN7120" s="136">
        <f>Tabella2[[#This Row],[ACT STOP]]</f>
        <v>0.61458333333333337</v>
      </c>
      <c r="BO7120" s="101"/>
      <c r="BR7120" s="109" t="str">
        <f t="shared" si="137"/>
        <v>SH-25-7109</v>
      </c>
      <c r="BS7120" s="109" t="s">
        <v>393</v>
      </c>
      <c r="BT7120" t="str">
        <f>Tabella2[[#This Row],[OUTCOME]]</f>
        <v>DCO</v>
      </c>
      <c r="BU7120" t="str">
        <f>_xlfn.CONCAT(Tabella2[[#This Row],[NAME SP]],Tabella2[[#This Row],[ID SP]]," - ",Tabella2[[#This Row],[SYLLABUS NO]])</f>
        <v>IFTS112 - PT IF02</v>
      </c>
      <c r="BV7120" t="s">
        <v>13294</v>
      </c>
    </row>
    <row r="7121" spans="1:74" hidden="1">
      <c r="A7121" s="103" t="s">
        <v>14421</v>
      </c>
      <c r="B7121" s="102">
        <v>46000</v>
      </c>
      <c r="C7121" s="104">
        <f>_xlfn.ISOWEEKNUM(Tabella2[[#This Row],[Date]])</f>
        <v>50</v>
      </c>
      <c r="D7121" s="104" t="s">
        <v>763</v>
      </c>
      <c r="E7121" s="104" t="s">
        <v>256</v>
      </c>
      <c r="F7121" s="104">
        <v>65</v>
      </c>
      <c r="G7121" s="104" t="s">
        <v>257</v>
      </c>
      <c r="H7121" s="105">
        <v>9</v>
      </c>
      <c r="I7121" s="104"/>
      <c r="J7121" s="104" t="s">
        <v>258</v>
      </c>
      <c r="K7121" s="104" t="s">
        <v>79</v>
      </c>
      <c r="L7121" s="104" t="s">
        <v>299</v>
      </c>
      <c r="M7121" s="104" t="s">
        <v>276</v>
      </c>
      <c r="N7121" s="104"/>
      <c r="O7121" s="106" t="str">
        <f>A7122</f>
        <v>19527</v>
      </c>
      <c r="P7121" s="111" t="s">
        <v>554</v>
      </c>
      <c r="Q7121" s="153" t="s">
        <v>13562</v>
      </c>
      <c r="R7121" s="153" t="s">
        <v>12118</v>
      </c>
      <c r="S7121" s="153">
        <f>Tabella2[[#This Row],[PLD STOP]]-Tabella2[[#This Row],[PLD START]]</f>
        <v>4.1666666666666741E-2</v>
      </c>
      <c r="T7121" s="153">
        <v>0.63541666666666663</v>
      </c>
      <c r="U7121" s="153">
        <v>0.67708333333333337</v>
      </c>
      <c r="V7121" s="153">
        <f>IF(ISBLANK(T7121),"",Tabella2[[#This Row],[ACT STOP]]-Tabella2[[#This Row],[ACT START]])</f>
        <v>4.1666666666666741E-2</v>
      </c>
      <c r="W7121" s="104" t="s">
        <v>92</v>
      </c>
      <c r="X7121" s="104" t="s">
        <v>91</v>
      </c>
      <c r="Y7121" s="110"/>
      <c r="Z7121" s="106"/>
      <c r="AA7121" s="104"/>
      <c r="AB7121" s="107"/>
      <c r="AC7121" s="72">
        <f>IF(OR(Tabella2[[#This Row],[OUTCOME]]="DCO",Tabella2[[#This Row],[OUTCOME]]="SDC"),1,0)</f>
        <v>1</v>
      </c>
      <c r="AH7121" s="70"/>
      <c r="AI7121" s="70"/>
      <c r="AJ7121">
        <f>IF(OR(Tabella2[[#This Row],[OUTCOME]]="DNCO", Tabella2[[#This Row],[OUTCOME]]="SDNC"),1,0)</f>
        <v>0</v>
      </c>
      <c r="AL7121" s="70"/>
      <c r="BM7121" s="135">
        <f>Tabella2[[#This Row],[ACT START]]</f>
        <v>0.63541666666666663</v>
      </c>
      <c r="BN7121" s="136">
        <f>Tabella2[[#This Row],[ACT STOP]]</f>
        <v>0.67708333333333337</v>
      </c>
      <c r="BO7121" s="101"/>
      <c r="BR7121" s="109" t="str">
        <f t="shared" si="137"/>
        <v>SH-25-7110</v>
      </c>
      <c r="BS7121" s="109" t="s">
        <v>318</v>
      </c>
      <c r="BT7121" t="str">
        <f>Tabella2[[#This Row],[OUTCOME]]</f>
        <v>DCO</v>
      </c>
      <c r="BU7121" t="str">
        <f>_xlfn.CONCAT(Tabella2[[#This Row],[NAME SP]],Tabella2[[#This Row],[ID SP]]," - ",Tabella2[[#This Row],[SYLLABUS NO]])</f>
        <v>QATAR65 - FMSC DBFM01</v>
      </c>
      <c r="BV7121" t="s">
        <v>11943</v>
      </c>
    </row>
    <row r="7122" spans="1:74" hidden="1">
      <c r="A7122" s="103" t="s">
        <v>14422</v>
      </c>
      <c r="B7122" s="102">
        <v>46000</v>
      </c>
      <c r="C7122" s="104">
        <f>_xlfn.ISOWEEKNUM(Tabella2[[#This Row],[Date]])</f>
        <v>50</v>
      </c>
      <c r="D7122" s="104" t="s">
        <v>195</v>
      </c>
      <c r="E7122" s="104" t="s">
        <v>298</v>
      </c>
      <c r="F7122" s="104"/>
      <c r="G7122" s="104" t="s">
        <v>284</v>
      </c>
      <c r="H7122" s="105">
        <v>48</v>
      </c>
      <c r="I7122" s="104"/>
      <c r="J7122" s="104" t="s">
        <v>258</v>
      </c>
      <c r="K7122" s="104" t="s">
        <v>78</v>
      </c>
      <c r="L7122" s="104" t="s">
        <v>299</v>
      </c>
      <c r="M7122" s="104" t="s">
        <v>276</v>
      </c>
      <c r="N7122" s="104"/>
      <c r="O7122" s="106" t="str">
        <f>A7121</f>
        <v>19526</v>
      </c>
      <c r="P7122" s="111" t="s">
        <v>300</v>
      </c>
      <c r="Q7122" s="153" t="s">
        <v>13562</v>
      </c>
      <c r="R7122" s="153" t="s">
        <v>12118</v>
      </c>
      <c r="S7122" s="153">
        <f>Tabella2[[#This Row],[PLD STOP]]-Tabella2[[#This Row],[PLD START]]</f>
        <v>4.1666666666666741E-2</v>
      </c>
      <c r="T7122" s="153">
        <v>0.63541666666666663</v>
      </c>
      <c r="U7122" s="153">
        <v>0.67708333333333337</v>
      </c>
      <c r="V7122" s="153">
        <f>IF(ISBLANK(T7122),"",Tabella2[[#This Row],[ACT STOP]]-Tabella2[[#This Row],[ACT START]])</f>
        <v>4.1666666666666741E-2</v>
      </c>
      <c r="W7122" s="104" t="s">
        <v>122</v>
      </c>
      <c r="X7122" s="104" t="s">
        <v>91</v>
      </c>
      <c r="Y7122" s="110"/>
      <c r="Z7122" s="106"/>
      <c r="AA7122" s="104"/>
      <c r="AB7122" s="107"/>
      <c r="AC7122" s="72">
        <f>IF(OR(Tabella2[[#This Row],[OUTCOME]]="DCO",Tabella2[[#This Row],[OUTCOME]]="SDC"),1,0)</f>
        <v>1</v>
      </c>
      <c r="AH7122" s="70"/>
      <c r="AI7122" s="70"/>
      <c r="AJ7122">
        <f>IF(OR(Tabella2[[#This Row],[OUTCOME]]="DNCO", Tabella2[[#This Row],[OUTCOME]]="SDNC"),1,0)</f>
        <v>0</v>
      </c>
      <c r="AL7122" s="70"/>
      <c r="BM7122" s="135">
        <f>Tabella2[[#This Row],[ACT START]]</f>
        <v>0.63541666666666663</v>
      </c>
      <c r="BN7122" s="136">
        <f>Tabella2[[#This Row],[ACT STOP]]</f>
        <v>0.67708333333333337</v>
      </c>
      <c r="BO7122" s="101"/>
      <c r="BR7122" s="109" t="str">
        <f t="shared" si="137"/>
        <v>SH-25-7111</v>
      </c>
      <c r="BS7122" s="109" t="s">
        <v>1758</v>
      </c>
      <c r="BT7122" t="str">
        <f>Tabella2[[#This Row],[OUTCOME]]</f>
        <v>SDC</v>
      </c>
      <c r="BU7122" t="str">
        <f>_xlfn.CONCAT(Tabella2[[#This Row],[NAME SP]],Tabella2[[#This Row],[ID SP]]," - ",Tabella2[[#This Row],[SYLLABUS NO]])</f>
        <v>Support QATAR - SUPP</v>
      </c>
    </row>
    <row r="7123" spans="1:74" hidden="1">
      <c r="A7123" s="103" t="s">
        <v>14423</v>
      </c>
      <c r="B7123" s="102">
        <v>46000</v>
      </c>
      <c r="C7123" s="104">
        <f>_xlfn.ISOWEEKNUM(Tabella2[[#This Row],[Date]])</f>
        <v>50</v>
      </c>
      <c r="D7123" s="104" t="s">
        <v>763</v>
      </c>
      <c r="E7123" s="104" t="s">
        <v>256</v>
      </c>
      <c r="F7123" s="104">
        <v>68</v>
      </c>
      <c r="G7123" s="104" t="s">
        <v>284</v>
      </c>
      <c r="H7123" s="105">
        <v>22</v>
      </c>
      <c r="I7123" s="104"/>
      <c r="J7123" s="104" t="s">
        <v>258</v>
      </c>
      <c r="K7123" s="104" t="s">
        <v>83</v>
      </c>
      <c r="L7123" s="104" t="s">
        <v>259</v>
      </c>
      <c r="M7123" s="104" t="s">
        <v>269</v>
      </c>
      <c r="N7123" s="104"/>
      <c r="O7123" s="106"/>
      <c r="P7123" s="111" t="s">
        <v>270</v>
      </c>
      <c r="Q7123" s="153" t="s">
        <v>13562</v>
      </c>
      <c r="R7123" s="153" t="s">
        <v>12118</v>
      </c>
      <c r="S7123" s="153">
        <f>Tabella2[[#This Row],[PLD STOP]]-Tabella2[[#This Row],[PLD START]]</f>
        <v>4.1666666666666741E-2</v>
      </c>
      <c r="T7123" s="153">
        <v>0.63541666666666663</v>
      </c>
      <c r="U7123" s="153">
        <v>0.67708333333333337</v>
      </c>
      <c r="V7123" s="153">
        <f>IF(ISBLANK(T7123),"",Tabella2[[#This Row],[ACT STOP]]-Tabella2[[#This Row],[ACT START]])</f>
        <v>4.1666666666666741E-2</v>
      </c>
      <c r="W7123" s="104" t="s">
        <v>92</v>
      </c>
      <c r="X7123" s="104" t="s">
        <v>91</v>
      </c>
      <c r="Y7123" s="110"/>
      <c r="Z7123" s="106"/>
      <c r="AA7123" s="104"/>
      <c r="AB7123" s="107"/>
      <c r="AC7123" s="72">
        <f>IF(OR(Tabella2[[#This Row],[OUTCOME]]="DCO",Tabella2[[#This Row],[OUTCOME]]="SDC"),1,0)</f>
        <v>1</v>
      </c>
      <c r="AH7123" s="70"/>
      <c r="AI7123" s="70"/>
      <c r="AJ7123">
        <f>IF(OR(Tabella2[[#This Row],[OUTCOME]]="DNCO", Tabella2[[#This Row],[OUTCOME]]="SDNC"),1,0)</f>
        <v>0</v>
      </c>
      <c r="AL7123" s="70"/>
      <c r="BM7123" s="135">
        <f>Tabella2[[#This Row],[ACT START]]</f>
        <v>0.63541666666666663</v>
      </c>
      <c r="BN7123" s="136">
        <f>Tabella2[[#This Row],[ACT STOP]]</f>
        <v>0.67708333333333337</v>
      </c>
      <c r="BO7123" s="101"/>
      <c r="BR7123" s="109" t="str">
        <f t="shared" si="137"/>
        <v>SH-25-7112</v>
      </c>
      <c r="BS7123" s="109" t="s">
        <v>295</v>
      </c>
      <c r="BT7123" t="str">
        <f>Tabella2[[#This Row],[OUTCOME]]</f>
        <v>DCO</v>
      </c>
      <c r="BU7123" t="str">
        <f>_xlfn.CONCAT(Tabella2[[#This Row],[NAME SP]],Tabella2[[#This Row],[ID SP]]," - ",Tabella2[[#This Row],[SYLLABUS NO]])</f>
        <v>QATAR68 - PT BVR02</v>
      </c>
      <c r="BV7123" t="s">
        <v>11998</v>
      </c>
    </row>
    <row r="7124" spans="1:74" hidden="1">
      <c r="A7124" s="103" t="s">
        <v>14424</v>
      </c>
      <c r="B7124" s="102">
        <v>46000</v>
      </c>
      <c r="C7124" s="104">
        <f>_xlfn.ISOWEEKNUM(Tabella2[[#This Row],[Date]])</f>
        <v>50</v>
      </c>
      <c r="D7124" s="104" t="s">
        <v>13295</v>
      </c>
      <c r="E7124" s="104" t="s">
        <v>284</v>
      </c>
      <c r="F7124" s="104">
        <v>110</v>
      </c>
      <c r="G7124" s="104" t="s">
        <v>257</v>
      </c>
      <c r="H7124" s="105">
        <v>2</v>
      </c>
      <c r="I7124" s="104"/>
      <c r="J7124" s="104" t="s">
        <v>258</v>
      </c>
      <c r="K7124" s="104" t="s">
        <v>80</v>
      </c>
      <c r="L7124" s="104" t="s">
        <v>259</v>
      </c>
      <c r="M7124" s="104" t="s">
        <v>276</v>
      </c>
      <c r="N7124" s="104"/>
      <c r="O7124" s="106"/>
      <c r="P7124" s="111" t="s">
        <v>3000</v>
      </c>
      <c r="Q7124" s="153" t="s">
        <v>13562</v>
      </c>
      <c r="R7124" s="153" t="s">
        <v>12118</v>
      </c>
      <c r="S7124" s="153">
        <f>Tabella2[[#This Row],[PLD STOP]]-Tabella2[[#This Row],[PLD START]]</f>
        <v>4.1666666666666741E-2</v>
      </c>
      <c r="T7124" s="153">
        <v>0.63541666666666663</v>
      </c>
      <c r="U7124" s="153">
        <v>0.67708333333333337</v>
      </c>
      <c r="V7124" s="153">
        <f>IF(ISBLANK(T7124),"",Tabella2[[#This Row],[ACT STOP]]-Tabella2[[#This Row],[ACT START]])</f>
        <v>4.1666666666666741E-2</v>
      </c>
      <c r="W7124" s="104" t="s">
        <v>92</v>
      </c>
      <c r="X7124" s="104" t="s">
        <v>91</v>
      </c>
      <c r="Y7124" s="110"/>
      <c r="Z7124" s="106"/>
      <c r="AA7124" s="104"/>
      <c r="AB7124" s="107"/>
      <c r="AC7124" s="72">
        <f>IF(OR(Tabella2[[#This Row],[OUTCOME]]="DCO",Tabella2[[#This Row],[OUTCOME]]="SDC"),1,0)</f>
        <v>1</v>
      </c>
      <c r="AH7124" s="70"/>
      <c r="AI7124" s="70"/>
      <c r="AJ7124">
        <f>IF(OR(Tabella2[[#This Row],[OUTCOME]]="DNCO", Tabella2[[#This Row],[OUTCOME]]="SDNC"),1,0)</f>
        <v>0</v>
      </c>
      <c r="AL7124" s="70"/>
      <c r="BM7124" s="135">
        <f>Tabella2[[#This Row],[ACT START]]</f>
        <v>0.63541666666666663</v>
      </c>
      <c r="BN7124" s="136">
        <f>Tabella2[[#This Row],[ACT STOP]]</f>
        <v>0.67708333333333337</v>
      </c>
      <c r="BO7124" s="101"/>
      <c r="BR7124" s="109" t="str">
        <f t="shared" si="137"/>
        <v>SH-25-7113</v>
      </c>
      <c r="BS7124" s="109" t="s">
        <v>368</v>
      </c>
      <c r="BT7124" t="str">
        <f>Tabella2[[#This Row],[OUTCOME]]</f>
        <v>DCO</v>
      </c>
      <c r="BU7124" t="str">
        <f>_xlfn.CONCAT(Tabella2[[#This Row],[NAME SP]],Tabella2[[#This Row],[ID SP]]," - ",Tabella2[[#This Row],[SYLLABUS NO]])</f>
        <v>IFTS110 - PT IF02</v>
      </c>
      <c r="BV7124" t="s">
        <v>13293</v>
      </c>
    </row>
    <row r="7125" spans="1:74" hidden="1">
      <c r="A7125" s="103" t="s">
        <v>14425</v>
      </c>
      <c r="B7125" s="102">
        <v>46000</v>
      </c>
      <c r="C7125" s="104">
        <f>_xlfn.ISOWEEKNUM(Tabella2[[#This Row],[Date]])</f>
        <v>50</v>
      </c>
      <c r="D7125" s="104" t="s">
        <v>13295</v>
      </c>
      <c r="E7125" s="104" t="s">
        <v>284</v>
      </c>
      <c r="F7125" s="104">
        <v>109</v>
      </c>
      <c r="G7125" s="104" t="s">
        <v>284</v>
      </c>
      <c r="H7125" s="105">
        <v>23</v>
      </c>
      <c r="I7125" s="104"/>
      <c r="J7125" s="104" t="s">
        <v>258</v>
      </c>
      <c r="K7125" s="104" t="s">
        <v>81</v>
      </c>
      <c r="L7125" s="104" t="s">
        <v>259</v>
      </c>
      <c r="M7125" s="104" t="s">
        <v>276</v>
      </c>
      <c r="N7125" s="104"/>
      <c r="O7125" s="106"/>
      <c r="P7125" s="111" t="s">
        <v>3000</v>
      </c>
      <c r="Q7125" s="153" t="s">
        <v>13562</v>
      </c>
      <c r="R7125" s="153" t="s">
        <v>12118</v>
      </c>
      <c r="S7125" s="153">
        <f>Tabella2[[#This Row],[PLD STOP]]-Tabella2[[#This Row],[PLD START]]</f>
        <v>4.1666666666666741E-2</v>
      </c>
      <c r="T7125" s="153">
        <v>0.63541666666666663</v>
      </c>
      <c r="U7125" s="153">
        <v>0.67708333333333337</v>
      </c>
      <c r="V7125" s="153">
        <f>IF(ISBLANK(T7125),"",Tabella2[[#This Row],[ACT STOP]]-Tabella2[[#This Row],[ACT START]])</f>
        <v>4.1666666666666741E-2</v>
      </c>
      <c r="W7125" s="104" t="s">
        <v>92</v>
      </c>
      <c r="X7125" s="104" t="s">
        <v>91</v>
      </c>
      <c r="Y7125" s="110"/>
      <c r="Z7125" s="106"/>
      <c r="AA7125" s="104"/>
      <c r="AB7125" s="107"/>
      <c r="AC7125" s="72">
        <f>IF(OR(Tabella2[[#This Row],[OUTCOME]]="DCO",Tabella2[[#This Row],[OUTCOME]]="SDC"),1,0)</f>
        <v>1</v>
      </c>
      <c r="AH7125" s="70"/>
      <c r="AI7125" s="70"/>
      <c r="AJ7125">
        <f>IF(OR(Tabella2[[#This Row],[OUTCOME]]="DNCO", Tabella2[[#This Row],[OUTCOME]]="SDNC"),1,0)</f>
        <v>0</v>
      </c>
      <c r="AL7125" s="70"/>
      <c r="BM7125" s="135">
        <f>Tabella2[[#This Row],[ACT START]]</f>
        <v>0.63541666666666663</v>
      </c>
      <c r="BN7125" s="136">
        <f>Tabella2[[#This Row],[ACT STOP]]</f>
        <v>0.67708333333333337</v>
      </c>
      <c r="BO7125" s="101"/>
      <c r="BR7125" s="109" t="str">
        <f t="shared" si="137"/>
        <v>SH-25-7114</v>
      </c>
      <c r="BS7125" s="109" t="s">
        <v>358</v>
      </c>
      <c r="BT7125" t="str">
        <f>Tabella2[[#This Row],[OUTCOME]]</f>
        <v>DCO</v>
      </c>
      <c r="BU7125" t="str">
        <f>_xlfn.CONCAT(Tabella2[[#This Row],[NAME SP]],Tabella2[[#This Row],[ID SP]]," - ",Tabella2[[#This Row],[SYLLABUS NO]])</f>
        <v>IFTS109 - PT IF02</v>
      </c>
      <c r="BV7125" t="s">
        <v>14031</v>
      </c>
    </row>
    <row r="7126" spans="1:74" hidden="1">
      <c r="A7126" s="103" t="s">
        <v>14426</v>
      </c>
      <c r="B7126" s="102">
        <v>46000</v>
      </c>
      <c r="C7126" s="104">
        <f>_xlfn.ISOWEEKNUM(Tabella2[[#This Row],[Date]])</f>
        <v>50</v>
      </c>
      <c r="D7126" s="104" t="s">
        <v>13295</v>
      </c>
      <c r="E7126" s="104" t="s">
        <v>284</v>
      </c>
      <c r="F7126" s="104">
        <v>111</v>
      </c>
      <c r="G7126" s="104" t="s">
        <v>257</v>
      </c>
      <c r="H7126" s="105">
        <v>12</v>
      </c>
      <c r="I7126" s="104"/>
      <c r="J7126" s="104" t="s">
        <v>258</v>
      </c>
      <c r="K7126" s="104" t="s">
        <v>75</v>
      </c>
      <c r="L7126" s="104" t="s">
        <v>259</v>
      </c>
      <c r="M7126" s="104" t="s">
        <v>276</v>
      </c>
      <c r="N7126" s="104"/>
      <c r="O7126" s="106"/>
      <c r="P7126" s="111" t="s">
        <v>3000</v>
      </c>
      <c r="Q7126" s="153" t="s">
        <v>13562</v>
      </c>
      <c r="R7126" s="153" t="s">
        <v>12118</v>
      </c>
      <c r="S7126" s="153">
        <f>Tabella2[[#This Row],[PLD STOP]]-Tabella2[[#This Row],[PLD START]]</f>
        <v>4.1666666666666741E-2</v>
      </c>
      <c r="T7126" s="153">
        <v>0.63541666666666663</v>
      </c>
      <c r="U7126" s="153">
        <v>0.67708333333333337</v>
      </c>
      <c r="V7126" s="153">
        <f>IF(ISBLANK(T7126),"",Tabella2[[#This Row],[ACT STOP]]-Tabella2[[#This Row],[ACT START]])</f>
        <v>4.1666666666666741E-2</v>
      </c>
      <c r="W7126" s="104" t="s">
        <v>92</v>
      </c>
      <c r="X7126" s="104" t="s">
        <v>91</v>
      </c>
      <c r="Y7126" s="110"/>
      <c r="Z7126" s="106"/>
      <c r="AA7126" s="104"/>
      <c r="AB7126" s="107"/>
      <c r="AC7126" s="72">
        <f>IF(OR(Tabella2[[#This Row],[OUTCOME]]="DCO",Tabella2[[#This Row],[OUTCOME]]="SDC"),1,0)</f>
        <v>1</v>
      </c>
      <c r="AH7126" s="70"/>
      <c r="AI7126" s="70"/>
      <c r="AJ7126">
        <f>IF(OR(Tabella2[[#This Row],[OUTCOME]]="DNCO", Tabella2[[#This Row],[OUTCOME]]="SDNC"),1,0)</f>
        <v>0</v>
      </c>
      <c r="AL7126" s="70"/>
      <c r="BM7126" s="135">
        <f>Tabella2[[#This Row],[ACT START]]</f>
        <v>0.63541666666666663</v>
      </c>
      <c r="BN7126" s="136">
        <f>Tabella2[[#This Row],[ACT STOP]]</f>
        <v>0.67708333333333337</v>
      </c>
      <c r="BO7126" s="101"/>
      <c r="BR7126" s="109" t="str">
        <f t="shared" si="137"/>
        <v>SH-25-7115</v>
      </c>
      <c r="BS7126" s="109" t="s">
        <v>266</v>
      </c>
      <c r="BT7126" t="str">
        <f>Tabella2[[#This Row],[OUTCOME]]</f>
        <v>DCO</v>
      </c>
      <c r="BU7126" t="str">
        <f>_xlfn.CONCAT(Tabella2[[#This Row],[NAME SP]],Tabella2[[#This Row],[ID SP]]," - ",Tabella2[[#This Row],[SYLLABUS NO]])</f>
        <v>IFTS111 - PT IF02</v>
      </c>
      <c r="BV7126" t="s">
        <v>13292</v>
      </c>
    </row>
    <row r="7127" spans="1:74" hidden="1">
      <c r="A7127" s="103" t="s">
        <v>14427</v>
      </c>
      <c r="B7127" s="102">
        <v>46000</v>
      </c>
      <c r="C7127" s="104">
        <f>_xlfn.ISOWEEKNUM(Tabella2[[#This Row],[Date]])</f>
        <v>50</v>
      </c>
      <c r="D7127" s="104" t="s">
        <v>860</v>
      </c>
      <c r="E7127" s="104" t="s">
        <v>284</v>
      </c>
      <c r="F7127" s="104">
        <v>80</v>
      </c>
      <c r="G7127" s="104" t="s">
        <v>257</v>
      </c>
      <c r="H7127" s="105">
        <v>14</v>
      </c>
      <c r="I7127" s="104"/>
      <c r="J7127" s="104" t="s">
        <v>258</v>
      </c>
      <c r="K7127" s="104" t="s">
        <v>79</v>
      </c>
      <c r="L7127" s="104" t="s">
        <v>259</v>
      </c>
      <c r="M7127" s="104" t="s">
        <v>260</v>
      </c>
      <c r="N7127" s="104"/>
      <c r="O7127" s="106"/>
      <c r="P7127" s="111" t="s">
        <v>261</v>
      </c>
      <c r="Q7127" s="153" t="s">
        <v>13853</v>
      </c>
      <c r="R7127" s="153" t="s">
        <v>12126</v>
      </c>
      <c r="S7127" s="153">
        <f>Tabella2[[#This Row],[PLD STOP]]-Tabella2[[#This Row],[PLD START]]</f>
        <v>4.1666666666666741E-2</v>
      </c>
      <c r="T7127" s="153" t="s">
        <v>13853</v>
      </c>
      <c r="U7127" s="153" t="s">
        <v>12126</v>
      </c>
      <c r="V7127" s="153">
        <f>IF(ISBLANK(T7127),"",Tabella2[[#This Row],[ACT STOP]]-Tabella2[[#This Row],[ACT START]])</f>
        <v>4.1666666666666741E-2</v>
      </c>
      <c r="W7127" s="104" t="s">
        <v>92</v>
      </c>
      <c r="X7127" s="104" t="s">
        <v>91</v>
      </c>
      <c r="Y7127" s="110"/>
      <c r="Z7127" s="106"/>
      <c r="AA7127" s="104"/>
      <c r="AB7127" s="107"/>
      <c r="AC7127" s="72">
        <f>IF(OR(Tabella2[[#This Row],[OUTCOME]]="DCO",Tabella2[[#This Row],[OUTCOME]]="SDC"),1,0)</f>
        <v>1</v>
      </c>
      <c r="AH7127" s="70"/>
      <c r="AI7127" s="70"/>
      <c r="AJ7127">
        <f>IF(OR(Tabella2[[#This Row],[OUTCOME]]="DNCO", Tabella2[[#This Row],[OUTCOME]]="SDNC"),1,0)</f>
        <v>0</v>
      </c>
      <c r="AL7127" s="70"/>
      <c r="BM7127" s="135" t="str">
        <f>Tabella2[[#This Row],[ACT START]]</f>
        <v>16:45</v>
      </c>
      <c r="BN7127" s="136" t="str">
        <f>Tabella2[[#This Row],[ACT STOP]]</f>
        <v>17:45</v>
      </c>
      <c r="BO7127" s="101"/>
      <c r="BR7127" s="109" t="str">
        <f t="shared" si="137"/>
        <v>SH-25-7116</v>
      </c>
      <c r="BS7127" s="109" t="s">
        <v>372</v>
      </c>
      <c r="BT7127" t="str">
        <f>Tabella2[[#This Row],[OUTCOME]]</f>
        <v>DCO</v>
      </c>
      <c r="BU7127" t="str">
        <f>_xlfn.CONCAT(Tabella2[[#This Row],[NAME SP]],Tabella2[[#This Row],[ID SP]]," - ",Tabella2[[#This Row],[SYLLABUS NO]])</f>
        <v>IFTS80 - FMS R2RNVG01</v>
      </c>
      <c r="BV7127" t="s">
        <v>13000</v>
      </c>
    </row>
    <row r="7128" spans="1:74" hidden="1">
      <c r="A7128" s="103" t="s">
        <v>14428</v>
      </c>
      <c r="B7128" s="102">
        <v>46000</v>
      </c>
      <c r="C7128" s="104">
        <f>_xlfn.ISOWEEKNUM(Tabella2[[#This Row],[Date]])</f>
        <v>50</v>
      </c>
      <c r="D7128" s="104" t="s">
        <v>5705</v>
      </c>
      <c r="E7128" s="104" t="s">
        <v>327</v>
      </c>
      <c r="F7128" s="104">
        <v>83</v>
      </c>
      <c r="G7128" s="104" t="s">
        <v>257</v>
      </c>
      <c r="H7128" s="105">
        <v>17</v>
      </c>
      <c r="I7128" s="104"/>
      <c r="J7128" s="104" t="s">
        <v>258</v>
      </c>
      <c r="K7128" s="104" t="s">
        <v>78</v>
      </c>
      <c r="L7128" s="104" t="s">
        <v>259</v>
      </c>
      <c r="M7128" s="104" t="s">
        <v>386</v>
      </c>
      <c r="N7128" s="104"/>
      <c r="O7128" s="106"/>
      <c r="P7128" s="111" t="s">
        <v>813</v>
      </c>
      <c r="Q7128" s="153" t="s">
        <v>13853</v>
      </c>
      <c r="R7128" s="153" t="s">
        <v>12126</v>
      </c>
      <c r="S7128" s="153">
        <f>Tabella2[[#This Row],[PLD STOP]]-Tabella2[[#This Row],[PLD START]]</f>
        <v>4.1666666666666741E-2</v>
      </c>
      <c r="T7128" s="153" t="s">
        <v>13853</v>
      </c>
      <c r="U7128" s="153" t="s">
        <v>12126</v>
      </c>
      <c r="V7128" s="153">
        <f>IF(ISBLANK(T7128),"",Tabella2[[#This Row],[ACT STOP]]-Tabella2[[#This Row],[ACT START]])</f>
        <v>4.1666666666666741E-2</v>
      </c>
      <c r="W7128" s="104" t="s">
        <v>92</v>
      </c>
      <c r="X7128" s="104" t="s">
        <v>91</v>
      </c>
      <c r="Y7128" s="110"/>
      <c r="Z7128" s="106"/>
      <c r="AA7128" s="104"/>
      <c r="AB7128" s="107"/>
      <c r="AC7128" s="72">
        <f>IF(OR(Tabella2[[#This Row],[OUTCOME]]="DCO",Tabella2[[#This Row],[OUTCOME]]="SDC"),1,0)</f>
        <v>1</v>
      </c>
      <c r="AH7128" s="70"/>
      <c r="AI7128" s="70"/>
      <c r="AJ7128">
        <f>IF(OR(Tabella2[[#This Row],[OUTCOME]]="DNCO", Tabella2[[#This Row],[OUTCOME]]="SDNC"),1,0)</f>
        <v>0</v>
      </c>
      <c r="AL7128" s="70"/>
      <c r="BM7128" s="135" t="str">
        <f>Tabella2[[#This Row],[ACT START]]</f>
        <v>16:45</v>
      </c>
      <c r="BN7128" s="136" t="str">
        <f>Tabella2[[#This Row],[ACT STOP]]</f>
        <v>17:45</v>
      </c>
      <c r="BO7128" s="101"/>
      <c r="BR7128" s="109" t="str">
        <f t="shared" si="137"/>
        <v>SH-25-7117</v>
      </c>
      <c r="BS7128" s="109" t="s">
        <v>393</v>
      </c>
      <c r="BT7128" t="str">
        <f>Tabella2[[#This Row],[OUTCOME]]</f>
        <v>DCO</v>
      </c>
      <c r="BU7128" t="str">
        <f>_xlfn.CONCAT(Tabella2[[#This Row],[NAME SP]],Tabella2[[#This Row],[ID SP]]," - ",Tabella2[[#This Row],[SYLLABUS NO]])</f>
        <v>AMI83 - SD TI02</v>
      </c>
      <c r="BV7128" t="s">
        <v>11952</v>
      </c>
    </row>
    <row r="7129" spans="1:74" hidden="1">
      <c r="A7129" s="103" t="s">
        <v>14429</v>
      </c>
      <c r="B7129" s="102">
        <v>46000</v>
      </c>
      <c r="C7129" s="104">
        <f>_xlfn.ISOWEEKNUM(Tabella2[[#This Row],[Date]])</f>
        <v>50</v>
      </c>
      <c r="D7129" s="104" t="s">
        <v>13042</v>
      </c>
      <c r="E7129" s="104" t="s">
        <v>284</v>
      </c>
      <c r="F7129" s="104">
        <v>99</v>
      </c>
      <c r="G7129" s="104" t="s">
        <v>257</v>
      </c>
      <c r="H7129" s="105">
        <v>5</v>
      </c>
      <c r="I7129" s="104"/>
      <c r="J7129" s="104" t="s">
        <v>258</v>
      </c>
      <c r="K7129" s="104" t="s">
        <v>83</v>
      </c>
      <c r="L7129" s="104" t="s">
        <v>259</v>
      </c>
      <c r="M7129" s="104" t="s">
        <v>276</v>
      </c>
      <c r="N7129" s="104"/>
      <c r="O7129" s="106"/>
      <c r="P7129" s="111" t="s">
        <v>871</v>
      </c>
      <c r="Q7129" s="153" t="s">
        <v>13853</v>
      </c>
      <c r="R7129" s="153" t="s">
        <v>12126</v>
      </c>
      <c r="S7129" s="153">
        <f>Tabella2[[#This Row],[PLD STOP]]-Tabella2[[#This Row],[PLD START]]</f>
        <v>4.1666666666666741E-2</v>
      </c>
      <c r="T7129" s="153">
        <v>0.69791666666666663</v>
      </c>
      <c r="U7129" s="153">
        <v>0.74583333333333335</v>
      </c>
      <c r="V7129" s="153">
        <f>IF(ISBLANK(T7129),"",Tabella2[[#This Row],[ACT STOP]]-Tabella2[[#This Row],[ACT START]])</f>
        <v>4.7916666666666718E-2</v>
      </c>
      <c r="W7129" s="104" t="s">
        <v>92</v>
      </c>
      <c r="X7129" s="104" t="s">
        <v>91</v>
      </c>
      <c r="Y7129" s="110"/>
      <c r="Z7129" s="106"/>
      <c r="AA7129" s="104"/>
      <c r="AB7129" s="107"/>
      <c r="AC7129" s="72">
        <f>IF(OR(Tabella2[[#This Row],[OUTCOME]]="DCO",Tabella2[[#This Row],[OUTCOME]]="SDC"),1,0)</f>
        <v>1</v>
      </c>
      <c r="AH7129" s="70"/>
      <c r="AI7129" s="70"/>
      <c r="AJ7129">
        <f>IF(OR(Tabella2[[#This Row],[OUTCOME]]="DNCO", Tabella2[[#This Row],[OUTCOME]]="SDNC"),1,0)</f>
        <v>0</v>
      </c>
      <c r="AL7129" s="70"/>
      <c r="BM7129" s="135">
        <f>Tabella2[[#This Row],[ACT START]]</f>
        <v>0.69791666666666663</v>
      </c>
      <c r="BN7129" s="136">
        <f>Tabella2[[#This Row],[ACT STOP]]</f>
        <v>0.74583333333333335</v>
      </c>
      <c r="BO7129" s="101"/>
      <c r="BR7129" s="109" t="str">
        <f t="shared" si="137"/>
        <v>SH-25-7118</v>
      </c>
      <c r="BS7129" s="109" t="s">
        <v>416</v>
      </c>
      <c r="BT7129" t="str">
        <f>Tabella2[[#This Row],[OUTCOME]]</f>
        <v>DCO</v>
      </c>
      <c r="BU7129" t="str">
        <f>_xlfn.CONCAT(Tabella2[[#This Row],[NAME SP]],Tabella2[[#This Row],[ID SP]]," - ",Tabella2[[#This Row],[SYLLABUS NO]])</f>
        <v>IFTS99 - PT EMR04</v>
      </c>
      <c r="BV7129" t="s">
        <v>14029</v>
      </c>
    </row>
    <row r="7130" spans="1:74" hidden="1">
      <c r="A7130" s="103" t="s">
        <v>14430</v>
      </c>
      <c r="B7130" s="102">
        <v>46000</v>
      </c>
      <c r="C7130" s="104">
        <f>_xlfn.ISOWEEKNUM(Tabella2[[#This Row],[Date]])</f>
        <v>50</v>
      </c>
      <c r="D7130" s="104" t="s">
        <v>13042</v>
      </c>
      <c r="E7130" s="104" t="s">
        <v>284</v>
      </c>
      <c r="F7130" s="104">
        <v>98</v>
      </c>
      <c r="G7130" s="104" t="s">
        <v>257</v>
      </c>
      <c r="H7130" s="105">
        <v>13</v>
      </c>
      <c r="I7130" s="104"/>
      <c r="J7130" s="104" t="s">
        <v>258</v>
      </c>
      <c r="K7130" s="104" t="s">
        <v>80</v>
      </c>
      <c r="L7130" s="104" t="s">
        <v>259</v>
      </c>
      <c r="M7130" s="104" t="s">
        <v>276</v>
      </c>
      <c r="N7130" s="104"/>
      <c r="O7130" s="106"/>
      <c r="P7130" s="111" t="s">
        <v>871</v>
      </c>
      <c r="Q7130" s="153" t="s">
        <v>13853</v>
      </c>
      <c r="R7130" s="153" t="s">
        <v>12126</v>
      </c>
      <c r="S7130" s="153">
        <f>Tabella2[[#This Row],[PLD STOP]]-Tabella2[[#This Row],[PLD START]]</f>
        <v>4.1666666666666741E-2</v>
      </c>
      <c r="T7130" s="153">
        <v>0.69791666666666663</v>
      </c>
      <c r="U7130" s="153">
        <v>0.73958333333333337</v>
      </c>
      <c r="V7130" s="153">
        <f>IF(ISBLANK(T7130),"",Tabella2[[#This Row],[ACT STOP]]-Tabella2[[#This Row],[ACT START]])</f>
        <v>4.1666666666666741E-2</v>
      </c>
      <c r="W7130" s="104" t="s">
        <v>92</v>
      </c>
      <c r="X7130" s="104" t="s">
        <v>91</v>
      </c>
      <c r="Y7130" s="110"/>
      <c r="Z7130" s="106"/>
      <c r="AA7130" s="104"/>
      <c r="AB7130" s="107"/>
      <c r="AC7130" s="72">
        <f>IF(OR(Tabella2[[#This Row],[OUTCOME]]="DCO",Tabella2[[#This Row],[OUTCOME]]="SDC"),1,0)</f>
        <v>1</v>
      </c>
      <c r="AH7130" s="70"/>
      <c r="AI7130" s="70"/>
      <c r="AJ7130">
        <f>IF(OR(Tabella2[[#This Row],[OUTCOME]]="DNCO", Tabella2[[#This Row],[OUTCOME]]="SDNC"),1,0)</f>
        <v>0</v>
      </c>
      <c r="AL7130" s="70"/>
      <c r="BM7130" s="135">
        <f>Tabella2[[#This Row],[ACT START]]</f>
        <v>0.69791666666666663</v>
      </c>
      <c r="BN7130" s="136">
        <f>Tabella2[[#This Row],[ACT STOP]]</f>
        <v>0.73958333333333337</v>
      </c>
      <c r="BO7130" s="101"/>
      <c r="BR7130" s="109" t="str">
        <f t="shared" si="137"/>
        <v>SH-25-7119</v>
      </c>
      <c r="BS7130" s="109" t="s">
        <v>427</v>
      </c>
      <c r="BT7130" t="str">
        <f>Tabella2[[#This Row],[OUTCOME]]</f>
        <v>DCO</v>
      </c>
      <c r="BU7130" t="str">
        <f>_xlfn.CONCAT(Tabella2[[#This Row],[NAME SP]],Tabella2[[#This Row],[ID SP]]," - ",Tabella2[[#This Row],[SYLLABUS NO]])</f>
        <v>IFTS98 - PT EMR04</v>
      </c>
      <c r="BV7130" t="s">
        <v>14030</v>
      </c>
    </row>
    <row r="7131" spans="1:74" hidden="1">
      <c r="A7131" s="103" t="s">
        <v>14431</v>
      </c>
      <c r="B7131" s="102">
        <v>46000</v>
      </c>
      <c r="C7131" s="104">
        <f>_xlfn.ISOWEEKNUM(Tabella2[[#This Row],[Date]])</f>
        <v>50</v>
      </c>
      <c r="D7131" s="104" t="s">
        <v>13289</v>
      </c>
      <c r="E7131" s="104" t="s">
        <v>327</v>
      </c>
      <c r="F7131" s="104">
        <v>92</v>
      </c>
      <c r="G7131" s="104" t="s">
        <v>257</v>
      </c>
      <c r="H7131" s="105">
        <v>10</v>
      </c>
      <c r="I7131" s="104" t="s">
        <v>258</v>
      </c>
      <c r="J7131" s="104"/>
      <c r="K7131" s="104" t="s">
        <v>81</v>
      </c>
      <c r="L7131" s="104" t="s">
        <v>259</v>
      </c>
      <c r="M7131" s="104" t="s">
        <v>276</v>
      </c>
      <c r="N7131" s="104"/>
      <c r="O7131" s="106"/>
      <c r="P7131" s="111" t="s">
        <v>742</v>
      </c>
      <c r="Q7131" s="153" t="s">
        <v>13853</v>
      </c>
      <c r="R7131" s="153" t="s">
        <v>12126</v>
      </c>
      <c r="S7131" s="153">
        <f>Tabella2[[#This Row],[PLD STOP]]-Tabella2[[#This Row],[PLD START]]</f>
        <v>4.1666666666666741E-2</v>
      </c>
      <c r="T7131" s="153">
        <v>0.69791666666666663</v>
      </c>
      <c r="U7131" s="153">
        <v>0.73958333333333337</v>
      </c>
      <c r="V7131" s="153">
        <f>IF(ISBLANK(T7131),"",Tabella2[[#This Row],[ACT STOP]]-Tabella2[[#This Row],[ACT START]])</f>
        <v>4.1666666666666741E-2</v>
      </c>
      <c r="W7131" s="104" t="s">
        <v>92</v>
      </c>
      <c r="X7131" s="104" t="s">
        <v>91</v>
      </c>
      <c r="Y7131" s="110"/>
      <c r="Z7131" s="106"/>
      <c r="AA7131" s="104"/>
      <c r="AB7131" s="107"/>
      <c r="AC7131" s="72">
        <f>IF(OR(Tabella2[[#This Row],[OUTCOME]]="DCO",Tabella2[[#This Row],[OUTCOME]]="SDC"),1,0)</f>
        <v>1</v>
      </c>
      <c r="AH7131" s="70"/>
      <c r="AI7131" s="70"/>
      <c r="AJ7131">
        <f>IF(OR(Tabella2[[#This Row],[OUTCOME]]="DNCO", Tabella2[[#This Row],[OUTCOME]]="SDNC"),1,0)</f>
        <v>0</v>
      </c>
      <c r="AL7131" s="70"/>
      <c r="BM7131" s="135">
        <f>Tabella2[[#This Row],[ACT START]]</f>
        <v>0.69791666666666663</v>
      </c>
      <c r="BN7131" s="136">
        <f>Tabella2[[#This Row],[ACT STOP]]</f>
        <v>0.73958333333333337</v>
      </c>
      <c r="BO7131" s="101"/>
      <c r="BR7131" s="109" t="str">
        <f t="shared" si="137"/>
        <v>SH-25-7120</v>
      </c>
      <c r="BS7131" s="109" t="s">
        <v>552</v>
      </c>
      <c r="BT7131" t="str">
        <f>Tabella2[[#This Row],[OUTCOME]]</f>
        <v>DCO</v>
      </c>
      <c r="BU7131" t="str">
        <f>_xlfn.CONCAT(Tabella2[[#This Row],[NAME SP]],Tabella2[[#This Row],[ID SP]]," - ",Tabella2[[#This Row],[SYLLABUS NO]])</f>
        <v>AMI92 - SD EMR02</v>
      </c>
      <c r="BV7131" t="s">
        <v>13252</v>
      </c>
    </row>
    <row r="7132" spans="1:74" hidden="1">
      <c r="A7132" s="103" t="s">
        <v>14432</v>
      </c>
      <c r="B7132" s="102">
        <v>46000</v>
      </c>
      <c r="C7132" s="104">
        <f>_xlfn.ISOWEEKNUM(Tabella2[[#This Row],[Date]])</f>
        <v>50</v>
      </c>
      <c r="D7132" s="104" t="s">
        <v>13291</v>
      </c>
      <c r="E7132" s="104" t="s">
        <v>284</v>
      </c>
      <c r="F7132" s="104">
        <v>108</v>
      </c>
      <c r="G7132" s="104" t="s">
        <v>257</v>
      </c>
      <c r="H7132" s="105">
        <v>1</v>
      </c>
      <c r="I7132" s="104"/>
      <c r="J7132" s="104" t="s">
        <v>258</v>
      </c>
      <c r="K7132" s="104" t="s">
        <v>75</v>
      </c>
      <c r="L7132" s="104" t="s">
        <v>259</v>
      </c>
      <c r="M7132" s="104" t="s">
        <v>798</v>
      </c>
      <c r="N7132" s="104"/>
      <c r="O7132" s="106"/>
      <c r="P7132" s="111" t="s">
        <v>799</v>
      </c>
      <c r="Q7132" s="153" t="s">
        <v>13853</v>
      </c>
      <c r="R7132" s="153" t="s">
        <v>12126</v>
      </c>
      <c r="S7132" s="153">
        <f>Tabella2[[#This Row],[PLD STOP]]-Tabella2[[#This Row],[PLD START]]</f>
        <v>4.1666666666666741E-2</v>
      </c>
      <c r="T7132" s="153">
        <v>0.69791666666666663</v>
      </c>
      <c r="U7132" s="153">
        <v>0.73958333333333337</v>
      </c>
      <c r="V7132" s="153">
        <f>IF(ISBLANK(T7132),"",Tabella2[[#This Row],[ACT STOP]]-Tabella2[[#This Row],[ACT START]])</f>
        <v>4.1666666666666741E-2</v>
      </c>
      <c r="W7132" s="104" t="s">
        <v>92</v>
      </c>
      <c r="X7132" s="104" t="s">
        <v>91</v>
      </c>
      <c r="Y7132" s="110"/>
      <c r="Z7132" s="106"/>
      <c r="AA7132" s="104"/>
      <c r="AB7132" s="107"/>
      <c r="AC7132" s="72">
        <f>IF(OR(Tabella2[[#This Row],[OUTCOME]]="DCO",Tabella2[[#This Row],[OUTCOME]]="SDC"),1,0)</f>
        <v>1</v>
      </c>
      <c r="AH7132" s="70"/>
      <c r="AI7132" s="70"/>
      <c r="AJ7132">
        <f>IF(OR(Tabella2[[#This Row],[OUTCOME]]="DNCO", Tabella2[[#This Row],[OUTCOME]]="SDNC"),1,0)</f>
        <v>0</v>
      </c>
      <c r="AL7132" s="70"/>
      <c r="BM7132" s="135">
        <f>Tabella2[[#This Row],[ACT START]]</f>
        <v>0.69791666666666663</v>
      </c>
      <c r="BN7132" s="136">
        <f>Tabella2[[#This Row],[ACT STOP]]</f>
        <v>0.73958333333333337</v>
      </c>
      <c r="BO7132" s="101"/>
      <c r="BR7132" s="109" t="str">
        <f t="shared" si="137"/>
        <v>SH-25-7121</v>
      </c>
      <c r="BS7132" s="109" t="s">
        <v>332</v>
      </c>
      <c r="BT7132" t="str">
        <f>Tabella2[[#This Row],[OUTCOME]]</f>
        <v>DCO</v>
      </c>
      <c r="BU7132" t="str">
        <f>_xlfn.CONCAT(Tabella2[[#This Row],[NAME SP]],Tabella2[[#This Row],[ID SP]]," - ",Tabella2[[#This Row],[SYLLABUS NO]])</f>
        <v>IFTS108 - SD IF02</v>
      </c>
      <c r="BV7132" t="s">
        <v>13290</v>
      </c>
    </row>
    <row r="7133" spans="1:74" hidden="1">
      <c r="A7133" s="103" t="s">
        <v>14433</v>
      </c>
      <c r="B7133" s="102">
        <v>46000</v>
      </c>
      <c r="C7133" s="104">
        <f>_xlfn.ISOWEEKNUM(Tabella2[[#This Row],[Date]])</f>
        <v>50</v>
      </c>
      <c r="D7133" s="104" t="s">
        <v>13044</v>
      </c>
      <c r="E7133" s="104" t="s">
        <v>284</v>
      </c>
      <c r="F7133" s="104">
        <v>100</v>
      </c>
      <c r="G7133" s="104" t="s">
        <v>257</v>
      </c>
      <c r="H7133" s="105">
        <v>9</v>
      </c>
      <c r="I7133" s="104" t="s">
        <v>258</v>
      </c>
      <c r="J7133" s="104"/>
      <c r="K7133" s="104" t="s">
        <v>79</v>
      </c>
      <c r="L7133" s="104" t="s">
        <v>259</v>
      </c>
      <c r="M7133" s="104" t="s">
        <v>276</v>
      </c>
      <c r="N7133" s="104"/>
      <c r="O7133" s="106"/>
      <c r="P7133" s="111" t="s">
        <v>2896</v>
      </c>
      <c r="Q7133" s="153" t="s">
        <v>13854</v>
      </c>
      <c r="R7133" s="153" t="s">
        <v>14434</v>
      </c>
      <c r="S7133" s="153">
        <f>Tabella2[[#This Row],[PLD STOP]]-Tabella2[[#This Row],[PLD START]]</f>
        <v>4.1666666666666741E-2</v>
      </c>
      <c r="T7133" s="153" t="s">
        <v>13854</v>
      </c>
      <c r="U7133" s="153" t="s">
        <v>14434</v>
      </c>
      <c r="V7133" s="153">
        <f>IF(ISBLANK(T7133),"",Tabella2[[#This Row],[ACT STOP]]-Tabella2[[#This Row],[ACT START]])</f>
        <v>4.1666666666666741E-2</v>
      </c>
      <c r="W7133" s="104" t="s">
        <v>92</v>
      </c>
      <c r="X7133" s="104" t="s">
        <v>91</v>
      </c>
      <c r="Y7133" s="110"/>
      <c r="Z7133" s="106"/>
      <c r="AA7133" s="104"/>
      <c r="AB7133" s="107"/>
      <c r="AC7133" s="72">
        <f>IF(OR(Tabella2[[#This Row],[OUTCOME]]="DCO",Tabella2[[#This Row],[OUTCOME]]="SDC"),1,0)</f>
        <v>1</v>
      </c>
      <c r="AH7133" s="70"/>
      <c r="AI7133" s="70"/>
      <c r="AJ7133">
        <f>IF(OR(Tabella2[[#This Row],[OUTCOME]]="DNCO", Tabella2[[#This Row],[OUTCOME]]="SDNC"),1,0)</f>
        <v>0</v>
      </c>
      <c r="AL7133" s="70"/>
      <c r="BM7133" s="135" t="str">
        <f>Tabella2[[#This Row],[ACT START]]</f>
        <v>18:15</v>
      </c>
      <c r="BN7133" s="136" t="str">
        <f>Tabella2[[#This Row],[ACT STOP]]</f>
        <v>19:15</v>
      </c>
      <c r="BO7133" s="101"/>
      <c r="BR7133" s="109" t="str">
        <f t="shared" si="137"/>
        <v>SH-25-7122</v>
      </c>
      <c r="BS7133" s="109" t="s">
        <v>318</v>
      </c>
      <c r="BT7133" t="str">
        <f>Tabella2[[#This Row],[OUTCOME]]</f>
        <v>DCO</v>
      </c>
      <c r="BU7133" t="str">
        <f>_xlfn.CONCAT(Tabella2[[#This Row],[NAME SP]],Tabella2[[#This Row],[ID SP]]," - ",Tabella2[[#This Row],[SYLLABUS NO]])</f>
        <v>IFTS100 - PT EMR03</v>
      </c>
      <c r="BV7133" t="s">
        <v>13043</v>
      </c>
    </row>
    <row r="7134" spans="1:74" hidden="1">
      <c r="A7134" s="103" t="s">
        <v>14435</v>
      </c>
      <c r="B7134" s="102">
        <v>46000</v>
      </c>
      <c r="C7134" s="104">
        <f>_xlfn.ISOWEEKNUM(Tabella2[[#This Row],[Date]])</f>
        <v>50</v>
      </c>
      <c r="D7134" s="104" t="s">
        <v>13044</v>
      </c>
      <c r="E7134" s="104" t="s">
        <v>284</v>
      </c>
      <c r="F7134" s="104">
        <v>101</v>
      </c>
      <c r="G7134" s="104" t="s">
        <v>257</v>
      </c>
      <c r="H7134" s="105">
        <v>12</v>
      </c>
      <c r="I7134" s="104" t="s">
        <v>258</v>
      </c>
      <c r="J7134" s="104"/>
      <c r="K7134" s="104" t="s">
        <v>78</v>
      </c>
      <c r="L7134" s="104" t="s">
        <v>259</v>
      </c>
      <c r="M7134" s="104" t="s">
        <v>276</v>
      </c>
      <c r="N7134" s="104"/>
      <c r="O7134" s="106"/>
      <c r="P7134" s="111" t="s">
        <v>2896</v>
      </c>
      <c r="Q7134" s="153" t="s">
        <v>13854</v>
      </c>
      <c r="R7134" s="153" t="s">
        <v>14434</v>
      </c>
      <c r="S7134" s="153">
        <f>Tabella2[[#This Row],[PLD STOP]]-Tabella2[[#This Row],[PLD START]]</f>
        <v>4.1666666666666741E-2</v>
      </c>
      <c r="T7134" s="153" t="s">
        <v>13854</v>
      </c>
      <c r="U7134" s="153" t="s">
        <v>14434</v>
      </c>
      <c r="V7134" s="153">
        <f>IF(ISBLANK(T7134),"",Tabella2[[#This Row],[ACT STOP]]-Tabella2[[#This Row],[ACT START]])</f>
        <v>4.1666666666666741E-2</v>
      </c>
      <c r="W7134" s="104" t="s">
        <v>92</v>
      </c>
      <c r="X7134" s="104" t="s">
        <v>91</v>
      </c>
      <c r="Y7134" s="110"/>
      <c r="Z7134" s="106"/>
      <c r="AA7134" s="104"/>
      <c r="AB7134" s="107"/>
      <c r="AC7134" s="72">
        <f>IF(OR(Tabella2[[#This Row],[OUTCOME]]="DCO",Tabella2[[#This Row],[OUTCOME]]="SDC"),1,0)</f>
        <v>1</v>
      </c>
      <c r="AH7134" s="70"/>
      <c r="AI7134" s="70"/>
      <c r="AJ7134">
        <f>IF(OR(Tabella2[[#This Row],[OUTCOME]]="DNCO", Tabella2[[#This Row],[OUTCOME]]="SDNC"),1,0)</f>
        <v>0</v>
      </c>
      <c r="AL7134" s="70"/>
      <c r="BM7134" s="135" t="str">
        <f>Tabella2[[#This Row],[ACT START]]</f>
        <v>18:15</v>
      </c>
      <c r="BN7134" s="136" t="str">
        <f>Tabella2[[#This Row],[ACT STOP]]</f>
        <v>19:15</v>
      </c>
      <c r="BO7134" s="101"/>
      <c r="BR7134" s="109" t="str">
        <f t="shared" ref="BR7134:BR7165" si="138">_xlfn.CONCAT(LEFT(BR7133,6),TEXT(RIGHT(BR7133,4)+1,"0000"))</f>
        <v>SH-25-7123</v>
      </c>
      <c r="BS7134" s="109" t="s">
        <v>266</v>
      </c>
      <c r="BT7134" t="str">
        <f>Tabella2[[#This Row],[OUTCOME]]</f>
        <v>DCO</v>
      </c>
      <c r="BU7134" t="str">
        <f>_xlfn.CONCAT(Tabella2[[#This Row],[NAME SP]],Tabella2[[#This Row],[ID SP]]," - ",Tabella2[[#This Row],[SYLLABUS NO]])</f>
        <v>IFTS101 - PT EMR03</v>
      </c>
      <c r="BV7134" t="s">
        <v>13045</v>
      </c>
    </row>
    <row r="7135" spans="1:74" hidden="1">
      <c r="A7135" s="103" t="s">
        <v>14436</v>
      </c>
      <c r="B7135" s="102">
        <v>46000</v>
      </c>
      <c r="C7135" s="104">
        <f>_xlfn.ISOWEEKNUM(Tabella2[[#This Row],[Date]])</f>
        <v>50</v>
      </c>
      <c r="D7135" s="104" t="s">
        <v>13044</v>
      </c>
      <c r="E7135" s="104" t="s">
        <v>284</v>
      </c>
      <c r="F7135" s="104">
        <v>102</v>
      </c>
      <c r="G7135" s="104" t="s">
        <v>284</v>
      </c>
      <c r="H7135" s="105">
        <v>22</v>
      </c>
      <c r="I7135" s="104" t="s">
        <v>258</v>
      </c>
      <c r="J7135" s="104"/>
      <c r="K7135" s="104" t="s">
        <v>83</v>
      </c>
      <c r="L7135" s="104" t="s">
        <v>259</v>
      </c>
      <c r="M7135" s="104" t="s">
        <v>276</v>
      </c>
      <c r="N7135" s="104"/>
      <c r="O7135" s="106"/>
      <c r="P7135" s="111" t="s">
        <v>2896</v>
      </c>
      <c r="Q7135" s="153" t="s">
        <v>13854</v>
      </c>
      <c r="R7135" s="153" t="s">
        <v>14434</v>
      </c>
      <c r="S7135" s="153">
        <f>Tabella2[[#This Row],[PLD STOP]]-Tabella2[[#This Row],[PLD START]]</f>
        <v>4.1666666666666741E-2</v>
      </c>
      <c r="T7135" s="153" t="s">
        <v>13854</v>
      </c>
      <c r="U7135" s="153" t="s">
        <v>14434</v>
      </c>
      <c r="V7135" s="153">
        <f>IF(ISBLANK(T7135),"",Tabella2[[#This Row],[ACT STOP]]-Tabella2[[#This Row],[ACT START]])</f>
        <v>4.1666666666666741E-2</v>
      </c>
      <c r="W7135" s="104" t="s">
        <v>92</v>
      </c>
      <c r="X7135" s="104" t="s">
        <v>91</v>
      </c>
      <c r="Y7135" s="110"/>
      <c r="Z7135" s="106"/>
      <c r="AA7135" s="104"/>
      <c r="AB7135" s="107"/>
      <c r="AC7135" s="72">
        <f>IF(OR(Tabella2[[#This Row],[OUTCOME]]="DCO",Tabella2[[#This Row],[OUTCOME]]="SDC"),1,0)</f>
        <v>1</v>
      </c>
      <c r="AH7135" s="70"/>
      <c r="AI7135" s="70"/>
      <c r="AJ7135">
        <f>IF(OR(Tabella2[[#This Row],[OUTCOME]]="DNCO", Tabella2[[#This Row],[OUTCOME]]="SDNC"),1,0)</f>
        <v>0</v>
      </c>
      <c r="AL7135" s="70"/>
      <c r="BM7135" s="135" t="str">
        <f>Tabella2[[#This Row],[ACT START]]</f>
        <v>18:15</v>
      </c>
      <c r="BN7135" s="136" t="str">
        <f>Tabella2[[#This Row],[ACT STOP]]</f>
        <v>19:15</v>
      </c>
      <c r="BO7135" s="101"/>
      <c r="BR7135" s="109" t="str">
        <f t="shared" si="138"/>
        <v>SH-25-7124</v>
      </c>
      <c r="BS7135" s="109" t="s">
        <v>295</v>
      </c>
      <c r="BT7135" t="str">
        <f>Tabella2[[#This Row],[OUTCOME]]</f>
        <v>DCO</v>
      </c>
      <c r="BU7135" t="str">
        <f>_xlfn.CONCAT(Tabella2[[#This Row],[NAME SP]],Tabella2[[#This Row],[ID SP]]," - ",Tabella2[[#This Row],[SYLLABUS NO]])</f>
        <v>IFTS102 - PT EMR03</v>
      </c>
      <c r="BV7135" t="s">
        <v>13046</v>
      </c>
    </row>
    <row r="7136" spans="1:74" hidden="1">
      <c r="A7136" s="103" t="s">
        <v>14437</v>
      </c>
      <c r="B7136" s="102">
        <v>46000</v>
      </c>
      <c r="C7136" s="104">
        <f>_xlfn.ISOWEEKNUM(Tabella2[[#This Row],[Date]])</f>
        <v>50</v>
      </c>
      <c r="D7136" s="104" t="s">
        <v>13044</v>
      </c>
      <c r="E7136" s="104" t="s">
        <v>284</v>
      </c>
      <c r="F7136" s="104">
        <v>103</v>
      </c>
      <c r="G7136" s="104" t="s">
        <v>257</v>
      </c>
      <c r="H7136" s="105">
        <v>2</v>
      </c>
      <c r="I7136" s="104" t="s">
        <v>258</v>
      </c>
      <c r="J7136" s="104"/>
      <c r="K7136" s="104" t="s">
        <v>80</v>
      </c>
      <c r="L7136" s="104" t="s">
        <v>259</v>
      </c>
      <c r="M7136" s="104" t="s">
        <v>276</v>
      </c>
      <c r="N7136" s="104"/>
      <c r="O7136" s="106"/>
      <c r="P7136" s="111" t="s">
        <v>2896</v>
      </c>
      <c r="Q7136" s="153" t="s">
        <v>13854</v>
      </c>
      <c r="R7136" s="153" t="s">
        <v>14434</v>
      </c>
      <c r="S7136" s="153">
        <f>Tabella2[[#This Row],[PLD STOP]]-Tabella2[[#This Row],[PLD START]]</f>
        <v>4.1666666666666741E-2</v>
      </c>
      <c r="T7136" s="153" t="s">
        <v>13854</v>
      </c>
      <c r="U7136" s="153" t="s">
        <v>14434</v>
      </c>
      <c r="V7136" s="153">
        <f>IF(ISBLANK(T7136),"",Tabella2[[#This Row],[ACT STOP]]-Tabella2[[#This Row],[ACT START]])</f>
        <v>4.1666666666666741E-2</v>
      </c>
      <c r="W7136" s="104" t="s">
        <v>92</v>
      </c>
      <c r="X7136" s="104" t="s">
        <v>91</v>
      </c>
      <c r="Y7136" s="110"/>
      <c r="Z7136" s="106"/>
      <c r="AA7136" s="104"/>
      <c r="AB7136" s="107"/>
      <c r="AC7136" s="72">
        <f>IF(OR(Tabella2[[#This Row],[OUTCOME]]="DCO",Tabella2[[#This Row],[OUTCOME]]="SDC"),1,0)</f>
        <v>1</v>
      </c>
      <c r="AH7136" s="70"/>
      <c r="AI7136" s="70"/>
      <c r="AJ7136">
        <f>IF(OR(Tabella2[[#This Row],[OUTCOME]]="DNCO", Tabella2[[#This Row],[OUTCOME]]="SDNC"),1,0)</f>
        <v>0</v>
      </c>
      <c r="AL7136" s="70"/>
      <c r="BM7136" s="135" t="str">
        <f>Tabella2[[#This Row],[ACT START]]</f>
        <v>18:15</v>
      </c>
      <c r="BN7136" s="136" t="str">
        <f>Tabella2[[#This Row],[ACT STOP]]</f>
        <v>19:15</v>
      </c>
      <c r="BO7136" s="101"/>
      <c r="BR7136" s="109" t="str">
        <f t="shared" si="138"/>
        <v>SH-25-7125</v>
      </c>
      <c r="BS7136" s="109" t="s">
        <v>368</v>
      </c>
      <c r="BT7136" t="str">
        <f>Tabella2[[#This Row],[OUTCOME]]</f>
        <v>DCO</v>
      </c>
      <c r="BU7136" t="str">
        <f>_xlfn.CONCAT(Tabella2[[#This Row],[NAME SP]],Tabella2[[#This Row],[ID SP]]," - ",Tabella2[[#This Row],[SYLLABUS NO]])</f>
        <v>IFTS103 - PT EMR03</v>
      </c>
      <c r="BV7136" t="s">
        <v>13047</v>
      </c>
    </row>
    <row r="7137" spans="1:74" hidden="1">
      <c r="A7137" s="103" t="s">
        <v>14438</v>
      </c>
      <c r="B7137" s="102">
        <v>46000</v>
      </c>
      <c r="C7137" s="104">
        <f>_xlfn.ISOWEEKNUM(Tabella2[[#This Row],[Date]])</f>
        <v>50</v>
      </c>
      <c r="D7137" s="104" t="s">
        <v>13048</v>
      </c>
      <c r="E7137" s="104" t="s">
        <v>284</v>
      </c>
      <c r="F7137" s="104">
        <v>104</v>
      </c>
      <c r="G7137" s="104" t="s">
        <v>284</v>
      </c>
      <c r="H7137" s="105">
        <v>23</v>
      </c>
      <c r="I7137" s="104"/>
      <c r="J7137" s="104" t="s">
        <v>258</v>
      </c>
      <c r="K7137" s="104" t="s">
        <v>81</v>
      </c>
      <c r="L7137" s="104" t="s">
        <v>259</v>
      </c>
      <c r="M7137" s="104" t="s">
        <v>276</v>
      </c>
      <c r="N7137" s="104"/>
      <c r="O7137" s="106"/>
      <c r="P7137" s="111" t="s">
        <v>510</v>
      </c>
      <c r="Q7137" s="153" t="s">
        <v>13854</v>
      </c>
      <c r="R7137" s="153" t="s">
        <v>14434</v>
      </c>
      <c r="S7137" s="153">
        <f>Tabella2[[#This Row],[PLD STOP]]-Tabella2[[#This Row],[PLD START]]</f>
        <v>4.1666666666666741E-2</v>
      </c>
      <c r="T7137" s="153" t="s">
        <v>13854</v>
      </c>
      <c r="U7137" s="153" t="s">
        <v>14434</v>
      </c>
      <c r="V7137" s="153">
        <f>IF(ISBLANK(T7137),"",Tabella2[[#This Row],[ACT STOP]]-Tabella2[[#This Row],[ACT START]])</f>
        <v>4.1666666666666741E-2</v>
      </c>
      <c r="W7137" s="104" t="s">
        <v>92</v>
      </c>
      <c r="X7137" s="104" t="s">
        <v>91</v>
      </c>
      <c r="Y7137" s="110"/>
      <c r="Z7137" s="106"/>
      <c r="AA7137" s="104"/>
      <c r="AB7137" s="107"/>
      <c r="AC7137" s="72">
        <f>IF(OR(Tabella2[[#This Row],[OUTCOME]]="DCO",Tabella2[[#This Row],[OUTCOME]]="SDC"),1,0)</f>
        <v>1</v>
      </c>
      <c r="AH7137" s="70"/>
      <c r="AI7137" s="70"/>
      <c r="AJ7137">
        <f>IF(OR(Tabella2[[#This Row],[OUTCOME]]="DNCO", Tabella2[[#This Row],[OUTCOME]]="SDNC"),1,0)</f>
        <v>0</v>
      </c>
      <c r="AL7137" s="70"/>
      <c r="BM7137" s="135" t="str">
        <f>Tabella2[[#This Row],[ACT START]]</f>
        <v>18:15</v>
      </c>
      <c r="BN7137" s="136" t="str">
        <f>Tabella2[[#This Row],[ACT STOP]]</f>
        <v>19:15</v>
      </c>
      <c r="BO7137" s="101"/>
      <c r="BR7137" s="109" t="str">
        <f t="shared" si="138"/>
        <v>SH-25-7126</v>
      </c>
      <c r="BS7137" s="109" t="s">
        <v>358</v>
      </c>
      <c r="BT7137" t="str">
        <f>Tabella2[[#This Row],[OUTCOME]]</f>
        <v>DCO</v>
      </c>
      <c r="BU7137" t="str">
        <f>_xlfn.CONCAT(Tabella2[[#This Row],[NAME SP]],Tabella2[[#This Row],[ID SP]]," - ",Tabella2[[#This Row],[SYLLABUS NO]])</f>
        <v>IFTS104 - PT IF01</v>
      </c>
      <c r="BV7137" t="s">
        <v>14017</v>
      </c>
    </row>
    <row r="7138" spans="1:74" hidden="1">
      <c r="A7138" s="103" t="s">
        <v>14439</v>
      </c>
      <c r="B7138" s="102">
        <v>46000</v>
      </c>
      <c r="C7138" s="104">
        <f>_xlfn.ISOWEEKNUM(Tabella2[[#This Row],[Date]])</f>
        <v>50</v>
      </c>
      <c r="D7138" s="104" t="s">
        <v>13048</v>
      </c>
      <c r="E7138" s="104" t="s">
        <v>284</v>
      </c>
      <c r="F7138" s="104">
        <v>105</v>
      </c>
      <c r="G7138" s="104" t="s">
        <v>257</v>
      </c>
      <c r="H7138" s="105">
        <v>8</v>
      </c>
      <c r="I7138" s="104"/>
      <c r="J7138" s="104" t="s">
        <v>258</v>
      </c>
      <c r="K7138" s="104" t="s">
        <v>75</v>
      </c>
      <c r="L7138" s="104" t="s">
        <v>259</v>
      </c>
      <c r="M7138" s="104" t="s">
        <v>276</v>
      </c>
      <c r="N7138" s="104"/>
      <c r="O7138" s="106"/>
      <c r="P7138" s="111" t="s">
        <v>510</v>
      </c>
      <c r="Q7138" s="153" t="s">
        <v>13854</v>
      </c>
      <c r="R7138" s="153" t="s">
        <v>14434</v>
      </c>
      <c r="S7138" s="153">
        <f>Tabella2[[#This Row],[PLD STOP]]-Tabella2[[#This Row],[PLD START]]</f>
        <v>4.1666666666666741E-2</v>
      </c>
      <c r="T7138" s="153" t="s">
        <v>13854</v>
      </c>
      <c r="U7138" s="153" t="s">
        <v>14434</v>
      </c>
      <c r="V7138" s="153">
        <f>IF(ISBLANK(T7138),"",Tabella2[[#This Row],[ACT STOP]]-Tabella2[[#This Row],[ACT START]])</f>
        <v>4.1666666666666741E-2</v>
      </c>
      <c r="W7138" s="104" t="s">
        <v>92</v>
      </c>
      <c r="X7138" s="104" t="s">
        <v>91</v>
      </c>
      <c r="Y7138" s="110"/>
      <c r="Z7138" s="106"/>
      <c r="AA7138" s="104"/>
      <c r="AB7138" s="107"/>
      <c r="AC7138" s="72">
        <f>IF(OR(Tabella2[[#This Row],[OUTCOME]]="DCO",Tabella2[[#This Row],[OUTCOME]]="SDC"),1,0)</f>
        <v>1</v>
      </c>
      <c r="AH7138" s="70"/>
      <c r="AI7138" s="70"/>
      <c r="AJ7138">
        <f>IF(OR(Tabella2[[#This Row],[OUTCOME]]="DNCO", Tabella2[[#This Row],[OUTCOME]]="SDNC"),1,0)</f>
        <v>0</v>
      </c>
      <c r="AL7138" s="70"/>
      <c r="BM7138" s="135" t="str">
        <f>Tabella2[[#This Row],[ACT START]]</f>
        <v>18:15</v>
      </c>
      <c r="BN7138" s="136" t="str">
        <f>Tabella2[[#This Row],[ACT STOP]]</f>
        <v>19:15</v>
      </c>
      <c r="BO7138" s="101"/>
      <c r="BR7138" s="109" t="str">
        <f t="shared" si="138"/>
        <v>SH-25-7127</v>
      </c>
      <c r="BS7138" s="109" t="s">
        <v>653</v>
      </c>
      <c r="BT7138" t="str">
        <f>Tabella2[[#This Row],[OUTCOME]]</f>
        <v>DCO</v>
      </c>
      <c r="BU7138" t="str">
        <f>_xlfn.CONCAT(Tabella2[[#This Row],[NAME SP]],Tabella2[[#This Row],[ID SP]]," - ",Tabella2[[#This Row],[SYLLABUS NO]])</f>
        <v>IFTS105 - PT IF01</v>
      </c>
      <c r="BV7138" t="s">
        <v>13049</v>
      </c>
    </row>
    <row r="7139" spans="1:74" hidden="1">
      <c r="A7139" s="103" t="s">
        <v>14440</v>
      </c>
      <c r="B7139" s="102">
        <v>46000</v>
      </c>
      <c r="C7139" s="104">
        <f>_xlfn.ISOWEEKNUM(Tabella2[[#This Row],[Date]])</f>
        <v>50</v>
      </c>
      <c r="D7139" s="104" t="s">
        <v>13289</v>
      </c>
      <c r="E7139" s="104" t="s">
        <v>327</v>
      </c>
      <c r="F7139" s="104">
        <v>91</v>
      </c>
      <c r="G7139" s="104" t="s">
        <v>257</v>
      </c>
      <c r="H7139" s="105">
        <v>7</v>
      </c>
      <c r="I7139" s="104" t="s">
        <v>258</v>
      </c>
      <c r="J7139" s="104"/>
      <c r="K7139" s="104" t="s">
        <v>75</v>
      </c>
      <c r="L7139" s="104" t="s">
        <v>259</v>
      </c>
      <c r="M7139" s="104" t="s">
        <v>276</v>
      </c>
      <c r="N7139" s="104"/>
      <c r="O7139" s="106"/>
      <c r="P7139" s="111" t="s">
        <v>742</v>
      </c>
      <c r="Q7139" s="153">
        <v>0.51041666666666663</v>
      </c>
      <c r="R7139" s="153">
        <v>0.55208333333333337</v>
      </c>
      <c r="S7139" s="153">
        <f>Tabella2[[#This Row],[PLD STOP]]-Tabella2[[#This Row],[PLD START]]</f>
        <v>4.1666666666666741E-2</v>
      </c>
      <c r="T7139" s="153">
        <v>0.52430555555555558</v>
      </c>
      <c r="U7139" s="153">
        <v>0.55208333333333337</v>
      </c>
      <c r="V7139" s="153">
        <f>IF(ISBLANK(T7139),"",Tabella2[[#This Row],[ACT STOP]]-Tabella2[[#This Row],[ACT START]])</f>
        <v>2.777777777777779E-2</v>
      </c>
      <c r="W7139" s="104" t="s">
        <v>92</v>
      </c>
      <c r="X7139" s="104" t="s">
        <v>91</v>
      </c>
      <c r="Y7139" s="110" t="s">
        <v>14441</v>
      </c>
      <c r="Z7139" s="106"/>
      <c r="AA7139" s="104"/>
      <c r="AB7139" s="107"/>
      <c r="AC7139" s="72">
        <f>IF(OR(Tabella2[[#This Row],[OUTCOME]]="DCO",Tabella2[[#This Row],[OUTCOME]]="SDC"),1,0)</f>
        <v>1</v>
      </c>
      <c r="AH7139" s="70"/>
      <c r="AI7139" s="70"/>
      <c r="AJ7139">
        <f>IF(OR(Tabella2[[#This Row],[OUTCOME]]="DNCO", Tabella2[[#This Row],[OUTCOME]]="SDNC"),1,0)</f>
        <v>0</v>
      </c>
      <c r="AL7139" s="70"/>
      <c r="BM7139" s="135">
        <f>Tabella2[[#This Row],[ACT START]]</f>
        <v>0.52430555555555558</v>
      </c>
      <c r="BN7139" s="136">
        <f>Tabella2[[#This Row],[ACT STOP]]</f>
        <v>0.55208333333333337</v>
      </c>
      <c r="BO7139" s="101"/>
      <c r="BR7139" s="109" t="str">
        <f t="shared" si="138"/>
        <v>SH-25-7128</v>
      </c>
      <c r="BS7139" s="109" t="s">
        <v>1241</v>
      </c>
      <c r="BT7139" t="str">
        <f>Tabella2[[#This Row],[OUTCOME]]</f>
        <v>DCO</v>
      </c>
      <c r="BU7139" t="str">
        <f>_xlfn.CONCAT(Tabella2[[#This Row],[NAME SP]],Tabella2[[#This Row],[ID SP]]," - ",Tabella2[[#This Row],[SYLLABUS NO]])</f>
        <v>AMI91 - SD EMR02</v>
      </c>
      <c r="BV7139" t="s">
        <v>13251</v>
      </c>
    </row>
    <row r="7140" spans="1:74" hidden="1">
      <c r="A7140" s="103" t="s">
        <v>14442</v>
      </c>
      <c r="B7140" s="102">
        <v>46001</v>
      </c>
      <c r="C7140" s="104">
        <f>_xlfn.ISOWEEKNUM(Tabella2[[#This Row],[Date]])</f>
        <v>50</v>
      </c>
      <c r="D7140" s="104" t="s">
        <v>763</v>
      </c>
      <c r="E7140" s="104" t="s">
        <v>256</v>
      </c>
      <c r="F7140" s="104">
        <v>66</v>
      </c>
      <c r="G7140" s="104" t="s">
        <v>257</v>
      </c>
      <c r="H7140" s="105">
        <v>1</v>
      </c>
      <c r="I7140" s="104"/>
      <c r="J7140" s="104" t="s">
        <v>258</v>
      </c>
      <c r="K7140" s="104" t="s">
        <v>79</v>
      </c>
      <c r="L7140" s="104" t="s">
        <v>299</v>
      </c>
      <c r="M7140" s="104" t="s">
        <v>386</v>
      </c>
      <c r="N7140" s="104"/>
      <c r="O7140" s="106" t="str">
        <f>A7141</f>
        <v>19546</v>
      </c>
      <c r="P7140" s="111" t="s">
        <v>391</v>
      </c>
      <c r="Q7140" s="153" t="s">
        <v>7566</v>
      </c>
      <c r="R7140" s="153" t="s">
        <v>4384</v>
      </c>
      <c r="S7140" s="153">
        <f>Tabella2[[#This Row],[PLD STOP]]-Tabella2[[#This Row],[PLD START]]</f>
        <v>4.166666666666663E-2</v>
      </c>
      <c r="T7140" s="153" t="s">
        <v>7566</v>
      </c>
      <c r="U7140" s="153" t="s">
        <v>4384</v>
      </c>
      <c r="V7140" s="153">
        <f>IF(ISBLANK(T7140),"",Tabella2[[#This Row],[ACT STOP]]-Tabella2[[#This Row],[ACT START]])</f>
        <v>4.166666666666663E-2</v>
      </c>
      <c r="W7140" s="104" t="s">
        <v>92</v>
      </c>
      <c r="X7140" s="104" t="s">
        <v>91</v>
      </c>
      <c r="Y7140" s="110"/>
      <c r="Z7140" s="106"/>
      <c r="AA7140" s="104"/>
      <c r="AB7140" s="107"/>
      <c r="AC7140" s="72">
        <f>IF(OR(Tabella2[[#This Row],[OUTCOME]]="DCO",Tabella2[[#This Row],[OUTCOME]]="SDC"),1,0)</f>
        <v>1</v>
      </c>
      <c r="AH7140" s="70"/>
      <c r="AI7140" s="70"/>
      <c r="AJ7140">
        <f>IF(OR(Tabella2[[#This Row],[OUTCOME]]="DNCO", Tabella2[[#This Row],[OUTCOME]]="SDNC"),1,0)</f>
        <v>0</v>
      </c>
      <c r="AL7140" s="70"/>
      <c r="BM7140" s="135" t="str">
        <f>Tabella2[[#This Row],[ACT START]]</f>
        <v>10:45</v>
      </c>
      <c r="BN7140" s="136" t="str">
        <f>Tabella2[[#This Row],[ACT STOP]]</f>
        <v>11:45</v>
      </c>
      <c r="BO7140" s="101"/>
      <c r="BR7140" s="109" t="str">
        <f t="shared" si="138"/>
        <v>SH-25-7129</v>
      </c>
      <c r="BS7140" s="109" t="s">
        <v>332</v>
      </c>
      <c r="BT7140" t="str">
        <f>Tabella2[[#This Row],[OUTCOME]]</f>
        <v>DCO</v>
      </c>
      <c r="BU7140" t="str">
        <f>_xlfn.CONCAT(Tabella2[[#This Row],[NAME SP]],Tabella2[[#This Row],[ID SP]]," - ",Tabella2[[#This Row],[SYLLABUS NO]])</f>
        <v>QATAR66 - NET QRA01</v>
      </c>
      <c r="BV7140" t="s">
        <v>12985</v>
      </c>
    </row>
    <row r="7141" spans="1:74" hidden="1">
      <c r="A7141" s="103" t="s">
        <v>14443</v>
      </c>
      <c r="B7141" s="102">
        <v>46001</v>
      </c>
      <c r="C7141" s="104">
        <f>_xlfn.ISOWEEKNUM(Tabella2[[#This Row],[Date]])</f>
        <v>50</v>
      </c>
      <c r="D7141" s="104" t="s">
        <v>751</v>
      </c>
      <c r="E7141" s="104" t="s">
        <v>256</v>
      </c>
      <c r="F7141" s="104">
        <v>78</v>
      </c>
      <c r="G7141" s="104" t="s">
        <v>257</v>
      </c>
      <c r="H7141" s="105">
        <v>5</v>
      </c>
      <c r="I7141" s="104" t="s">
        <v>258</v>
      </c>
      <c r="J7141" s="104"/>
      <c r="K7141" s="104" t="s">
        <v>78</v>
      </c>
      <c r="L7141" s="104" t="s">
        <v>299</v>
      </c>
      <c r="M7141" s="104" t="s">
        <v>386</v>
      </c>
      <c r="N7141" s="104"/>
      <c r="O7141" s="106" t="str">
        <f>A7140</f>
        <v>19545</v>
      </c>
      <c r="P7141" s="111" t="s">
        <v>391</v>
      </c>
      <c r="Q7141" s="153" t="s">
        <v>7566</v>
      </c>
      <c r="R7141" s="153" t="s">
        <v>4384</v>
      </c>
      <c r="S7141" s="153">
        <f>Tabella2[[#This Row],[PLD STOP]]-Tabella2[[#This Row],[PLD START]]</f>
        <v>4.166666666666663E-2</v>
      </c>
      <c r="T7141" s="153" t="s">
        <v>7566</v>
      </c>
      <c r="U7141" s="153" t="s">
        <v>4384</v>
      </c>
      <c r="V7141" s="153">
        <f>IF(ISBLANK(T7141),"",Tabella2[[#This Row],[ACT STOP]]-Tabella2[[#This Row],[ACT START]])</f>
        <v>4.166666666666663E-2</v>
      </c>
      <c r="W7141" s="104" t="s">
        <v>92</v>
      </c>
      <c r="X7141" s="104" t="s">
        <v>91</v>
      </c>
      <c r="Y7141" s="110"/>
      <c r="Z7141" s="106"/>
      <c r="AA7141" s="104"/>
      <c r="AB7141" s="107"/>
      <c r="AC7141" s="72">
        <f>IF(OR(Tabella2[[#This Row],[OUTCOME]]="DCO",Tabella2[[#This Row],[OUTCOME]]="SDC"),1,0)</f>
        <v>1</v>
      </c>
      <c r="AH7141" s="70"/>
      <c r="AI7141" s="70"/>
      <c r="AJ7141">
        <f>IF(OR(Tabella2[[#This Row],[OUTCOME]]="DNCO", Tabella2[[#This Row],[OUTCOME]]="SDNC"),1,0)</f>
        <v>0</v>
      </c>
      <c r="AL7141" s="70"/>
      <c r="BM7141" s="135" t="str">
        <f>Tabella2[[#This Row],[ACT START]]</f>
        <v>10:45</v>
      </c>
      <c r="BN7141" s="136" t="str">
        <f>Tabella2[[#This Row],[ACT STOP]]</f>
        <v>11:45</v>
      </c>
      <c r="BO7141" s="101"/>
      <c r="BR7141" s="109" t="str">
        <f t="shared" si="138"/>
        <v>SH-25-7130</v>
      </c>
      <c r="BS7141" s="109" t="s">
        <v>416</v>
      </c>
      <c r="BT7141" t="str">
        <f>Tabella2[[#This Row],[OUTCOME]]</f>
        <v>DCO</v>
      </c>
      <c r="BU7141" t="str">
        <f>_xlfn.CONCAT(Tabella2[[#This Row],[NAME SP]],Tabella2[[#This Row],[ID SP]]," - ",Tabella2[[#This Row],[SYLLABUS NO]])</f>
        <v>QATAR78 - NET QRA01</v>
      </c>
      <c r="BV7141" t="s">
        <v>11966</v>
      </c>
    </row>
    <row r="7142" spans="1:74" hidden="1">
      <c r="A7142" s="103" t="s">
        <v>14444</v>
      </c>
      <c r="B7142" s="102">
        <v>46001</v>
      </c>
      <c r="C7142" s="104">
        <f>_xlfn.ISOWEEKNUM(Tabella2[[#This Row],[Date]])</f>
        <v>50</v>
      </c>
      <c r="D7142" s="104" t="s">
        <v>763</v>
      </c>
      <c r="E7142" s="104" t="s">
        <v>256</v>
      </c>
      <c r="F7142" s="104">
        <v>68</v>
      </c>
      <c r="G7142" s="104" t="s">
        <v>257</v>
      </c>
      <c r="H7142" s="105">
        <v>10</v>
      </c>
      <c r="I7142" s="104"/>
      <c r="J7142" s="104" t="s">
        <v>258</v>
      </c>
      <c r="K7142" s="104" t="s">
        <v>83</v>
      </c>
      <c r="L7142" s="104" t="s">
        <v>259</v>
      </c>
      <c r="M7142" s="104" t="s">
        <v>260</v>
      </c>
      <c r="N7142" s="104"/>
      <c r="O7142" s="106"/>
      <c r="P7142" s="111" t="s">
        <v>261</v>
      </c>
      <c r="Q7142" s="153" t="s">
        <v>7566</v>
      </c>
      <c r="R7142" s="153" t="s">
        <v>4384</v>
      </c>
      <c r="S7142" s="153">
        <f>Tabella2[[#This Row],[PLD STOP]]-Tabella2[[#This Row],[PLD START]]</f>
        <v>4.166666666666663E-2</v>
      </c>
      <c r="T7142" s="153" t="s">
        <v>7566</v>
      </c>
      <c r="U7142" s="153" t="s">
        <v>4384</v>
      </c>
      <c r="V7142" s="153">
        <f>IF(ISBLANK(T7142),"",Tabella2[[#This Row],[ACT STOP]]-Tabella2[[#This Row],[ACT START]])</f>
        <v>4.166666666666663E-2</v>
      </c>
      <c r="W7142" s="104" t="s">
        <v>92</v>
      </c>
      <c r="X7142" s="104" t="s">
        <v>91</v>
      </c>
      <c r="Y7142" s="110"/>
      <c r="Z7142" s="106"/>
      <c r="AA7142" s="104"/>
      <c r="AB7142" s="107"/>
      <c r="AC7142" s="72">
        <f>IF(OR(Tabella2[[#This Row],[OUTCOME]]="DCO",Tabella2[[#This Row],[OUTCOME]]="SDC"),1,0)</f>
        <v>1</v>
      </c>
      <c r="AH7142" s="70"/>
      <c r="AI7142" s="70"/>
      <c r="AJ7142">
        <f>IF(OR(Tabella2[[#This Row],[OUTCOME]]="DNCO", Tabella2[[#This Row],[OUTCOME]]="SDNC"),1,0)</f>
        <v>0</v>
      </c>
      <c r="AL7142" s="70"/>
      <c r="BM7142" s="135" t="str">
        <f>Tabella2[[#This Row],[ACT START]]</f>
        <v>10:45</v>
      </c>
      <c r="BN7142" s="136" t="str">
        <f>Tabella2[[#This Row],[ACT STOP]]</f>
        <v>11:45</v>
      </c>
      <c r="BO7142" s="101"/>
      <c r="BR7142" s="109" t="str">
        <f t="shared" si="138"/>
        <v>SH-25-7131</v>
      </c>
      <c r="BS7142" s="109" t="s">
        <v>552</v>
      </c>
      <c r="BT7142" t="str">
        <f>Tabella2[[#This Row],[OUTCOME]]</f>
        <v>DCO</v>
      </c>
      <c r="BU7142" t="str">
        <f>_xlfn.CONCAT(Tabella2[[#This Row],[NAME SP]],Tabella2[[#This Row],[ID SP]]," - ",Tabella2[[#This Row],[SYLLABUS NO]])</f>
        <v>QATAR68 - FMS R2RNVG01</v>
      </c>
      <c r="BV7142" t="s">
        <v>11998</v>
      </c>
    </row>
    <row r="7143" spans="1:74" hidden="1">
      <c r="A7143" s="103" t="s">
        <v>14445</v>
      </c>
      <c r="B7143" s="102">
        <v>46001</v>
      </c>
      <c r="C7143" s="104">
        <f>_xlfn.ISOWEEKNUM(Tabella2[[#This Row],[Date]])</f>
        <v>50</v>
      </c>
      <c r="D7143" s="104" t="s">
        <v>763</v>
      </c>
      <c r="E7143" s="104" t="s">
        <v>256</v>
      </c>
      <c r="F7143" s="104">
        <v>63</v>
      </c>
      <c r="G7143" s="104" t="s">
        <v>257</v>
      </c>
      <c r="H7143" s="105">
        <v>13</v>
      </c>
      <c r="I7143" s="104"/>
      <c r="J7143" s="104" t="s">
        <v>258</v>
      </c>
      <c r="K7143" s="104" t="s">
        <v>80</v>
      </c>
      <c r="L7143" s="104" t="s">
        <v>259</v>
      </c>
      <c r="M7143" s="104" t="s">
        <v>269</v>
      </c>
      <c r="N7143" s="104"/>
      <c r="O7143" s="106"/>
      <c r="P7143" s="111" t="s">
        <v>607</v>
      </c>
      <c r="Q7143" s="153" t="s">
        <v>7566</v>
      </c>
      <c r="R7143" s="153" t="s">
        <v>4384</v>
      </c>
      <c r="S7143" s="153">
        <f>Tabella2[[#This Row],[PLD STOP]]-Tabella2[[#This Row],[PLD START]]</f>
        <v>4.166666666666663E-2</v>
      </c>
      <c r="T7143" s="153" t="s">
        <v>7566</v>
      </c>
      <c r="U7143" s="153" t="s">
        <v>4384</v>
      </c>
      <c r="V7143" s="153">
        <f>IF(ISBLANK(T7143),"",Tabella2[[#This Row],[ACT STOP]]-Tabella2[[#This Row],[ACT START]])</f>
        <v>4.166666666666663E-2</v>
      </c>
      <c r="W7143" s="104" t="s">
        <v>92</v>
      </c>
      <c r="X7143" s="104" t="s">
        <v>91</v>
      </c>
      <c r="Y7143" s="110"/>
      <c r="Z7143" s="106"/>
      <c r="AA7143" s="104"/>
      <c r="AB7143" s="107"/>
      <c r="AC7143" s="72">
        <f>IF(OR(Tabella2[[#This Row],[OUTCOME]]="DCO",Tabella2[[#This Row],[OUTCOME]]="SDC"),1,0)</f>
        <v>1</v>
      </c>
      <c r="AH7143" s="70"/>
      <c r="AI7143" s="70"/>
      <c r="AJ7143">
        <f>IF(OR(Tabella2[[#This Row],[OUTCOME]]="DNCO", Tabella2[[#This Row],[OUTCOME]]="SDNC"),1,0)</f>
        <v>0</v>
      </c>
      <c r="AL7143" s="70"/>
      <c r="BM7143" s="135" t="str">
        <f>Tabella2[[#This Row],[ACT START]]</f>
        <v>10:45</v>
      </c>
      <c r="BN7143" s="136" t="str">
        <f>Tabella2[[#This Row],[ACT STOP]]</f>
        <v>11:45</v>
      </c>
      <c r="BO7143" s="101"/>
      <c r="BR7143" s="109" t="str">
        <f t="shared" si="138"/>
        <v>SH-25-7132</v>
      </c>
      <c r="BS7143" s="109" t="s">
        <v>427</v>
      </c>
      <c r="BT7143" t="str">
        <f>Tabella2[[#This Row],[OUTCOME]]</f>
        <v>DCO</v>
      </c>
      <c r="BU7143" t="str">
        <f>_xlfn.CONCAT(Tabella2[[#This Row],[NAME SP]],Tabella2[[#This Row],[ID SP]]," - ",Tabella2[[#This Row],[SYLLABUS NO]])</f>
        <v>QATAR63 - PT R2R02</v>
      </c>
      <c r="BV7143" t="s">
        <v>12980</v>
      </c>
    </row>
    <row r="7144" spans="1:74" hidden="1">
      <c r="A7144" s="103" t="s">
        <v>14446</v>
      </c>
      <c r="B7144" s="102">
        <v>46001</v>
      </c>
      <c r="C7144" s="104">
        <f>_xlfn.ISOWEEKNUM(Tabella2[[#This Row],[Date]])</f>
        <v>50</v>
      </c>
      <c r="D7144" s="104" t="s">
        <v>6621</v>
      </c>
      <c r="E7144" s="104" t="s">
        <v>284</v>
      </c>
      <c r="F7144" s="104">
        <v>82</v>
      </c>
      <c r="G7144" s="104" t="s">
        <v>257</v>
      </c>
      <c r="H7144" s="105">
        <v>17</v>
      </c>
      <c r="I7144" s="104"/>
      <c r="J7144" s="104" t="s">
        <v>258</v>
      </c>
      <c r="K7144" s="104" t="s">
        <v>81</v>
      </c>
      <c r="L7144" s="104" t="s">
        <v>259</v>
      </c>
      <c r="M7144" s="104" t="s">
        <v>269</v>
      </c>
      <c r="N7144" s="104"/>
      <c r="O7144" s="106"/>
      <c r="P7144" s="111" t="s">
        <v>1814</v>
      </c>
      <c r="Q7144" s="153" t="s">
        <v>7566</v>
      </c>
      <c r="R7144" s="153" t="s">
        <v>4384</v>
      </c>
      <c r="S7144" s="153">
        <f>Tabella2[[#This Row],[PLD STOP]]-Tabella2[[#This Row],[PLD START]]</f>
        <v>4.166666666666663E-2</v>
      </c>
      <c r="T7144" s="153" t="s">
        <v>7566</v>
      </c>
      <c r="U7144" s="153" t="s">
        <v>4384</v>
      </c>
      <c r="V7144" s="153">
        <f>IF(ISBLANK(T7144),"",Tabella2[[#This Row],[ACT STOP]]-Tabella2[[#This Row],[ACT START]])</f>
        <v>4.166666666666663E-2</v>
      </c>
      <c r="W7144" s="104" t="s">
        <v>92</v>
      </c>
      <c r="X7144" s="104" t="s">
        <v>91</v>
      </c>
      <c r="Y7144" s="110"/>
      <c r="Z7144" s="106"/>
      <c r="AA7144" s="104"/>
      <c r="AB7144" s="107"/>
      <c r="AC7144" s="72">
        <f>IF(OR(Tabella2[[#This Row],[OUTCOME]]="DCO",Tabella2[[#This Row],[OUTCOME]]="SDC"),1,0)</f>
        <v>1</v>
      </c>
      <c r="AH7144" s="70"/>
      <c r="AI7144" s="70"/>
      <c r="AJ7144">
        <f>IF(OR(Tabella2[[#This Row],[OUTCOME]]="DNCO", Tabella2[[#This Row],[OUTCOME]]="SDNC"),1,0)</f>
        <v>0</v>
      </c>
      <c r="AL7144" s="70"/>
      <c r="BM7144" s="135" t="str">
        <f>Tabella2[[#This Row],[ACT START]]</f>
        <v>10:45</v>
      </c>
      <c r="BN7144" s="136" t="str">
        <f>Tabella2[[#This Row],[ACT STOP]]</f>
        <v>11:45</v>
      </c>
      <c r="BO7144" s="101"/>
      <c r="BR7144" s="109" t="str">
        <f t="shared" si="138"/>
        <v>SH-25-7133</v>
      </c>
      <c r="BS7144" s="109" t="s">
        <v>393</v>
      </c>
      <c r="BT7144" t="str">
        <f>Tabella2[[#This Row],[OUTCOME]]</f>
        <v>DCO</v>
      </c>
      <c r="BU7144" t="str">
        <f>_xlfn.CONCAT(Tabella2[[#This Row],[NAME SP]],Tabella2[[#This Row],[ID SP]]," - ",Tabella2[[#This Row],[SYLLABUS NO]])</f>
        <v>IFTS82 - PT R2R01</v>
      </c>
      <c r="BV7144" t="s">
        <v>11868</v>
      </c>
    </row>
    <row r="7145" spans="1:74" hidden="1">
      <c r="A7145" s="103" t="s">
        <v>14447</v>
      </c>
      <c r="B7145" s="102">
        <v>46001</v>
      </c>
      <c r="C7145" s="104">
        <f>_xlfn.ISOWEEKNUM(Tabella2[[#This Row],[Date]])</f>
        <v>50</v>
      </c>
      <c r="D7145" s="104" t="s">
        <v>13048</v>
      </c>
      <c r="E7145" s="104" t="s">
        <v>284</v>
      </c>
      <c r="F7145" s="104">
        <v>107</v>
      </c>
      <c r="G7145" s="104" t="s">
        <v>284</v>
      </c>
      <c r="H7145" s="105">
        <v>9</v>
      </c>
      <c r="I7145" s="104"/>
      <c r="J7145" s="104" t="s">
        <v>258</v>
      </c>
      <c r="K7145" s="104" t="s">
        <v>75</v>
      </c>
      <c r="L7145" s="104" t="s">
        <v>259</v>
      </c>
      <c r="M7145" s="104" t="s">
        <v>276</v>
      </c>
      <c r="N7145" s="104"/>
      <c r="O7145" s="106"/>
      <c r="P7145" s="111" t="s">
        <v>510</v>
      </c>
      <c r="Q7145" s="153" t="s">
        <v>7566</v>
      </c>
      <c r="R7145" s="153" t="s">
        <v>4384</v>
      </c>
      <c r="S7145" s="153">
        <f>Tabella2[[#This Row],[PLD STOP]]-Tabella2[[#This Row],[PLD START]]</f>
        <v>4.166666666666663E-2</v>
      </c>
      <c r="T7145" s="153" t="s">
        <v>7566</v>
      </c>
      <c r="U7145" s="153" t="s">
        <v>4384</v>
      </c>
      <c r="V7145" s="153">
        <f>IF(ISBLANK(T7145),"",Tabella2[[#This Row],[ACT STOP]]-Tabella2[[#This Row],[ACT START]])</f>
        <v>4.166666666666663E-2</v>
      </c>
      <c r="W7145" s="104" t="s">
        <v>92</v>
      </c>
      <c r="X7145" s="104" t="s">
        <v>91</v>
      </c>
      <c r="Y7145" s="110"/>
      <c r="Z7145" s="106"/>
      <c r="AA7145" s="104"/>
      <c r="AB7145" s="107"/>
      <c r="AC7145" s="72">
        <f>IF(OR(Tabella2[[#This Row],[OUTCOME]]="DCO",Tabella2[[#This Row],[OUTCOME]]="SDC"),1,0)</f>
        <v>1</v>
      </c>
      <c r="AH7145" s="70"/>
      <c r="AI7145" s="70"/>
      <c r="AJ7145">
        <f>IF(OR(Tabella2[[#This Row],[OUTCOME]]="DNCO", Tabella2[[#This Row],[OUTCOME]]="SDNC"),1,0)</f>
        <v>0</v>
      </c>
      <c r="AL7145" s="70"/>
      <c r="BM7145" s="135" t="str">
        <f>Tabella2[[#This Row],[ACT START]]</f>
        <v>10:45</v>
      </c>
      <c r="BN7145" s="136" t="str">
        <f>Tabella2[[#This Row],[ACT STOP]]</f>
        <v>11:45</v>
      </c>
      <c r="BO7145" s="101"/>
      <c r="BR7145" s="109" t="str">
        <f t="shared" si="138"/>
        <v>SH-25-7134</v>
      </c>
      <c r="BS7145" s="109" t="s">
        <v>339</v>
      </c>
      <c r="BT7145" t="str">
        <f>Tabella2[[#This Row],[OUTCOME]]</f>
        <v>DCO</v>
      </c>
      <c r="BU7145" t="str">
        <f>_xlfn.CONCAT(Tabella2[[#This Row],[NAME SP]],Tabella2[[#This Row],[ID SP]]," - ",Tabella2[[#This Row],[SYLLABUS NO]])</f>
        <v>IFTS107 - PT IF01</v>
      </c>
      <c r="BV7145" t="s">
        <v>13051</v>
      </c>
    </row>
    <row r="7146" spans="1:74" hidden="1">
      <c r="A7146" s="103" t="s">
        <v>14448</v>
      </c>
      <c r="B7146" s="102">
        <v>46001</v>
      </c>
      <c r="C7146" s="104">
        <f>_xlfn.ISOWEEKNUM(Tabella2[[#This Row],[Date]])</f>
        <v>50</v>
      </c>
      <c r="D7146" s="104" t="s">
        <v>6396</v>
      </c>
      <c r="E7146" s="104" t="s">
        <v>256</v>
      </c>
      <c r="F7146" s="104">
        <v>71</v>
      </c>
      <c r="G7146" s="104" t="s">
        <v>257</v>
      </c>
      <c r="H7146" s="105">
        <v>12</v>
      </c>
      <c r="I7146" s="104"/>
      <c r="J7146" s="104" t="s">
        <v>258</v>
      </c>
      <c r="K7146" s="104" t="s">
        <v>79</v>
      </c>
      <c r="L7146" s="104" t="s">
        <v>299</v>
      </c>
      <c r="M7146" s="104" t="s">
        <v>276</v>
      </c>
      <c r="N7146" s="104"/>
      <c r="O7146" s="106" t="str">
        <f>A7147</f>
        <v>19552</v>
      </c>
      <c r="P7146" s="111" t="s">
        <v>554</v>
      </c>
      <c r="Q7146" s="153" t="s">
        <v>10080</v>
      </c>
      <c r="R7146" s="153" t="s">
        <v>8463</v>
      </c>
      <c r="S7146" s="153">
        <f>Tabella2[[#This Row],[PLD STOP]]-Tabella2[[#This Row],[PLD START]]</f>
        <v>4.1666666666666741E-2</v>
      </c>
      <c r="T7146" s="153" t="s">
        <v>10080</v>
      </c>
      <c r="U7146" s="153" t="s">
        <v>8463</v>
      </c>
      <c r="V7146" s="153">
        <f>IF(ISBLANK(T7146),"",Tabella2[[#This Row],[ACT STOP]]-Tabella2[[#This Row],[ACT START]])</f>
        <v>4.1666666666666741E-2</v>
      </c>
      <c r="W7146" s="104" t="s">
        <v>92</v>
      </c>
      <c r="X7146" s="104" t="s">
        <v>91</v>
      </c>
      <c r="Y7146" s="110"/>
      <c r="Z7146" s="106"/>
      <c r="AA7146" s="104"/>
      <c r="AB7146" s="107"/>
      <c r="AC7146" s="72">
        <f>IF(OR(Tabella2[[#This Row],[OUTCOME]]="DCO",Tabella2[[#This Row],[OUTCOME]]="SDC"),1,0)</f>
        <v>1</v>
      </c>
      <c r="AH7146" s="70"/>
      <c r="AI7146" s="70"/>
      <c r="AJ7146">
        <f>IF(OR(Tabella2[[#This Row],[OUTCOME]]="DNCO", Tabella2[[#This Row],[OUTCOME]]="SDNC"),1,0)</f>
        <v>0</v>
      </c>
      <c r="AL7146" s="70"/>
      <c r="BM7146" s="135" t="str">
        <f>Tabella2[[#This Row],[ACT START]]</f>
        <v>12:15</v>
      </c>
      <c r="BN7146" s="136" t="str">
        <f>Tabella2[[#This Row],[ACT STOP]]</f>
        <v>13:15</v>
      </c>
      <c r="BO7146" s="101"/>
      <c r="BR7146" s="109" t="str">
        <f t="shared" si="138"/>
        <v>SH-25-7135</v>
      </c>
      <c r="BS7146" s="109" t="s">
        <v>266</v>
      </c>
      <c r="BT7146" t="str">
        <f>Tabella2[[#This Row],[OUTCOME]]</f>
        <v>DCO</v>
      </c>
      <c r="BU7146" t="str">
        <f>_xlfn.CONCAT(Tabella2[[#This Row],[NAME SP]],Tabella2[[#This Row],[ID SP]]," - ",Tabella2[[#This Row],[SYLLABUS NO]])</f>
        <v>QATAR71 - FMSC DBFM01</v>
      </c>
      <c r="BV7146" t="s">
        <v>12153</v>
      </c>
    </row>
    <row r="7147" spans="1:74" hidden="1">
      <c r="A7147" s="103" t="s">
        <v>14449</v>
      </c>
      <c r="B7147" s="102">
        <v>46001</v>
      </c>
      <c r="C7147" s="104">
        <f>_xlfn.ISOWEEKNUM(Tabella2[[#This Row],[Date]])</f>
        <v>50</v>
      </c>
      <c r="D7147" s="104" t="s">
        <v>195</v>
      </c>
      <c r="E7147" s="104" t="s">
        <v>298</v>
      </c>
      <c r="F7147" s="104"/>
      <c r="G7147" s="104" t="s">
        <v>257</v>
      </c>
      <c r="H7147" s="105">
        <v>14</v>
      </c>
      <c r="I7147" s="104"/>
      <c r="J7147" s="104" t="s">
        <v>258</v>
      </c>
      <c r="K7147" s="104" t="s">
        <v>78</v>
      </c>
      <c r="L7147" s="104" t="s">
        <v>299</v>
      </c>
      <c r="M7147" s="104" t="s">
        <v>276</v>
      </c>
      <c r="N7147" s="104"/>
      <c r="O7147" s="106" t="str">
        <f>A7146</f>
        <v>19551</v>
      </c>
      <c r="P7147" s="111" t="s">
        <v>300</v>
      </c>
      <c r="Q7147" s="153" t="s">
        <v>10080</v>
      </c>
      <c r="R7147" s="153" t="s">
        <v>8463</v>
      </c>
      <c r="S7147" s="153">
        <f>Tabella2[[#This Row],[PLD STOP]]-Tabella2[[#This Row],[PLD START]]</f>
        <v>4.1666666666666741E-2</v>
      </c>
      <c r="T7147" s="153" t="s">
        <v>10080</v>
      </c>
      <c r="U7147" s="153" t="s">
        <v>8463</v>
      </c>
      <c r="V7147" s="153">
        <f>IF(ISBLANK(T7147),"",Tabella2[[#This Row],[ACT STOP]]-Tabella2[[#This Row],[ACT START]])</f>
        <v>4.1666666666666741E-2</v>
      </c>
      <c r="W7147" s="104" t="s">
        <v>122</v>
      </c>
      <c r="X7147" s="104" t="s">
        <v>91</v>
      </c>
      <c r="Y7147" s="110"/>
      <c r="Z7147" s="106"/>
      <c r="AA7147" s="104"/>
      <c r="AB7147" s="107"/>
      <c r="AC7147" s="72">
        <f>IF(OR(Tabella2[[#This Row],[OUTCOME]]="DCO",Tabella2[[#This Row],[OUTCOME]]="SDC"),1,0)</f>
        <v>1</v>
      </c>
      <c r="AH7147" s="70"/>
      <c r="AI7147" s="70"/>
      <c r="AJ7147">
        <f>IF(OR(Tabella2[[#This Row],[OUTCOME]]="DNCO", Tabella2[[#This Row],[OUTCOME]]="SDNC"),1,0)</f>
        <v>0</v>
      </c>
      <c r="AL7147" s="70"/>
      <c r="BM7147" s="135" t="str">
        <f>Tabella2[[#This Row],[ACT START]]</f>
        <v>12:15</v>
      </c>
      <c r="BN7147" s="136" t="str">
        <f>Tabella2[[#This Row],[ACT STOP]]</f>
        <v>13:15</v>
      </c>
      <c r="BO7147" s="101"/>
      <c r="BR7147" s="109" t="str">
        <f t="shared" si="138"/>
        <v>SH-25-7136</v>
      </c>
      <c r="BS7147" s="109" t="s">
        <v>372</v>
      </c>
      <c r="BT7147" t="str">
        <f>Tabella2[[#This Row],[OUTCOME]]</f>
        <v>SDC</v>
      </c>
      <c r="BU7147" t="str">
        <f>_xlfn.CONCAT(Tabella2[[#This Row],[NAME SP]],Tabella2[[#This Row],[ID SP]]," - ",Tabella2[[#This Row],[SYLLABUS NO]])</f>
        <v>Support QATAR - SUPP</v>
      </c>
    </row>
    <row r="7148" spans="1:74" hidden="1">
      <c r="A7148" s="103" t="s">
        <v>14450</v>
      </c>
      <c r="B7148" s="102">
        <v>46001</v>
      </c>
      <c r="C7148" s="104">
        <f>_xlfn.ISOWEEKNUM(Tabella2[[#This Row],[Date]])</f>
        <v>50</v>
      </c>
      <c r="D7148" s="104" t="s">
        <v>6766</v>
      </c>
      <c r="E7148" s="104" t="s">
        <v>284</v>
      </c>
      <c r="F7148" s="104">
        <v>77</v>
      </c>
      <c r="G7148" s="104" t="s">
        <v>257</v>
      </c>
      <c r="H7148" s="105">
        <v>2</v>
      </c>
      <c r="I7148" s="104"/>
      <c r="J7148" s="104" t="s">
        <v>258</v>
      </c>
      <c r="K7148" s="104" t="s">
        <v>83</v>
      </c>
      <c r="L7148" s="104" t="s">
        <v>299</v>
      </c>
      <c r="M7148" s="104" t="s">
        <v>386</v>
      </c>
      <c r="N7148" s="104"/>
      <c r="O7148" s="106" t="str">
        <f>A7149</f>
        <v>19554</v>
      </c>
      <c r="P7148" s="111" t="s">
        <v>2209</v>
      </c>
      <c r="Q7148" s="153" t="s">
        <v>10080</v>
      </c>
      <c r="R7148" s="153" t="s">
        <v>8463</v>
      </c>
      <c r="S7148" s="153">
        <f>Tabella2[[#This Row],[PLD STOP]]-Tabella2[[#This Row],[PLD START]]</f>
        <v>4.1666666666666741E-2</v>
      </c>
      <c r="T7148" s="153" t="s">
        <v>10080</v>
      </c>
      <c r="U7148" s="153" t="s">
        <v>8463</v>
      </c>
      <c r="V7148" s="153">
        <f>IF(ISBLANK(T7148),"",Tabella2[[#This Row],[ACT STOP]]-Tabella2[[#This Row],[ACT START]])</f>
        <v>4.1666666666666741E-2</v>
      </c>
      <c r="W7148" s="104" t="s">
        <v>92</v>
      </c>
      <c r="X7148" s="104" t="s">
        <v>91</v>
      </c>
      <c r="Y7148" s="110"/>
      <c r="Z7148" s="106"/>
      <c r="AA7148" s="104"/>
      <c r="AB7148" s="107"/>
      <c r="AC7148" s="72">
        <f>IF(OR(Tabella2[[#This Row],[OUTCOME]]="DCO",Tabella2[[#This Row],[OUTCOME]]="SDC"),1,0)</f>
        <v>1</v>
      </c>
      <c r="AH7148" s="70"/>
      <c r="AI7148" s="70"/>
      <c r="AJ7148">
        <f>IF(OR(Tabella2[[#This Row],[OUTCOME]]="DNCO", Tabella2[[#This Row],[OUTCOME]]="SDNC"),1,0)</f>
        <v>0</v>
      </c>
      <c r="AL7148" s="70"/>
      <c r="BM7148" s="135" t="str">
        <f>Tabella2[[#This Row],[ACT START]]</f>
        <v>12:15</v>
      </c>
      <c r="BN7148" s="136" t="str">
        <f>Tabella2[[#This Row],[ACT STOP]]</f>
        <v>13:15</v>
      </c>
      <c r="BO7148" s="101"/>
      <c r="BR7148" s="109" t="str">
        <f t="shared" si="138"/>
        <v>SH-25-7137</v>
      </c>
      <c r="BS7148" s="109" t="s">
        <v>368</v>
      </c>
      <c r="BT7148" t="str">
        <f>Tabella2[[#This Row],[OUTCOME]]</f>
        <v>DCO</v>
      </c>
      <c r="BU7148" t="str">
        <f>_xlfn.CONCAT(Tabella2[[#This Row],[NAME SP]],Tabella2[[#This Row],[ID SP]]," - ",Tabella2[[#This Row],[SYLLABUS NO]])</f>
        <v>IFTS77 - NET SMI01</v>
      </c>
      <c r="BV7148" t="s">
        <v>11873</v>
      </c>
    </row>
    <row r="7149" spans="1:74" hidden="1">
      <c r="A7149" s="103" t="s">
        <v>14451</v>
      </c>
      <c r="B7149" s="102">
        <v>46001</v>
      </c>
      <c r="C7149" s="104">
        <f>_xlfn.ISOWEEKNUM(Tabella2[[#This Row],[Date]])</f>
        <v>50</v>
      </c>
      <c r="D7149" s="104" t="s">
        <v>6766</v>
      </c>
      <c r="E7149" s="104" t="s">
        <v>284</v>
      </c>
      <c r="F7149" s="104">
        <v>79</v>
      </c>
      <c r="G7149" s="104" t="s">
        <v>284</v>
      </c>
      <c r="H7149" s="105">
        <v>23</v>
      </c>
      <c r="I7149" s="104"/>
      <c r="J7149" s="104" t="s">
        <v>258</v>
      </c>
      <c r="K7149" s="104" t="s">
        <v>80</v>
      </c>
      <c r="L7149" s="104" t="s">
        <v>299</v>
      </c>
      <c r="M7149" s="104" t="s">
        <v>386</v>
      </c>
      <c r="N7149" s="104"/>
      <c r="O7149" s="106" t="str">
        <f>A7148</f>
        <v>19553</v>
      </c>
      <c r="P7149" s="111" t="s">
        <v>2209</v>
      </c>
      <c r="Q7149" s="153" t="s">
        <v>10080</v>
      </c>
      <c r="R7149" s="153" t="s">
        <v>8463</v>
      </c>
      <c r="S7149" s="153">
        <f>Tabella2[[#This Row],[PLD STOP]]-Tabella2[[#This Row],[PLD START]]</f>
        <v>4.1666666666666741E-2</v>
      </c>
      <c r="T7149" s="153" t="s">
        <v>10080</v>
      </c>
      <c r="U7149" s="153" t="s">
        <v>8463</v>
      </c>
      <c r="V7149" s="153">
        <f>IF(ISBLANK(T7149),"",Tabella2[[#This Row],[ACT STOP]]-Tabella2[[#This Row],[ACT START]])</f>
        <v>4.1666666666666741E-2</v>
      </c>
      <c r="W7149" s="104" t="s">
        <v>92</v>
      </c>
      <c r="X7149" s="104" t="s">
        <v>91</v>
      </c>
      <c r="Y7149" s="110"/>
      <c r="Z7149" s="106"/>
      <c r="AA7149" s="104"/>
      <c r="AB7149" s="107"/>
      <c r="AC7149" s="72">
        <f>IF(OR(Tabella2[[#This Row],[OUTCOME]]="DCO",Tabella2[[#This Row],[OUTCOME]]="SDC"),1,0)</f>
        <v>1</v>
      </c>
      <c r="AH7149" s="70"/>
      <c r="AI7149" s="70"/>
      <c r="AJ7149">
        <f>IF(OR(Tabella2[[#This Row],[OUTCOME]]="DNCO", Tabella2[[#This Row],[OUTCOME]]="SDNC"),1,0)</f>
        <v>0</v>
      </c>
      <c r="AL7149" s="70"/>
      <c r="BM7149" s="135" t="str">
        <f>Tabella2[[#This Row],[ACT START]]</f>
        <v>12:15</v>
      </c>
      <c r="BN7149" s="136" t="str">
        <f>Tabella2[[#This Row],[ACT STOP]]</f>
        <v>13:15</v>
      </c>
      <c r="BO7149" s="101"/>
      <c r="BR7149" s="109" t="str">
        <f t="shared" si="138"/>
        <v>SH-25-7138</v>
      </c>
      <c r="BS7149" s="109" t="s">
        <v>358</v>
      </c>
      <c r="BT7149" t="str">
        <f>Tabella2[[#This Row],[OUTCOME]]</f>
        <v>DCO</v>
      </c>
      <c r="BU7149" t="str">
        <f>_xlfn.CONCAT(Tabella2[[#This Row],[NAME SP]],Tabella2[[#This Row],[ID SP]]," - ",Tabella2[[#This Row],[SYLLABUS NO]])</f>
        <v>IFTS79 - NET SMI01</v>
      </c>
      <c r="BV7149" t="s">
        <v>11863</v>
      </c>
    </row>
    <row r="7150" spans="1:74" hidden="1">
      <c r="A7150" s="103" t="s">
        <v>14452</v>
      </c>
      <c r="B7150" s="102">
        <v>46001</v>
      </c>
      <c r="C7150" s="104">
        <f>_xlfn.ISOWEEKNUM(Tabella2[[#This Row],[Date]])</f>
        <v>50</v>
      </c>
      <c r="D7150" s="104" t="s">
        <v>6621</v>
      </c>
      <c r="E7150" s="104" t="s">
        <v>284</v>
      </c>
      <c r="F7150" s="104">
        <v>83</v>
      </c>
      <c r="G7150" s="104" t="s">
        <v>257</v>
      </c>
      <c r="H7150" s="105">
        <v>9</v>
      </c>
      <c r="I7150" s="104"/>
      <c r="J7150" s="104" t="s">
        <v>258</v>
      </c>
      <c r="K7150" s="104" t="s">
        <v>81</v>
      </c>
      <c r="L7150" s="104" t="s">
        <v>259</v>
      </c>
      <c r="M7150" s="104" t="s">
        <v>269</v>
      </c>
      <c r="N7150" s="104"/>
      <c r="O7150" s="106"/>
      <c r="P7150" s="111" t="s">
        <v>607</v>
      </c>
      <c r="Q7150" s="153" t="s">
        <v>10080</v>
      </c>
      <c r="R7150" s="153" t="s">
        <v>8463</v>
      </c>
      <c r="S7150" s="153">
        <f>Tabella2[[#This Row],[PLD STOP]]-Tabella2[[#This Row],[PLD START]]</f>
        <v>4.1666666666666741E-2</v>
      </c>
      <c r="T7150" s="153" t="s">
        <v>10080</v>
      </c>
      <c r="U7150" s="153" t="s">
        <v>8463</v>
      </c>
      <c r="V7150" s="153">
        <f>IF(ISBLANK(T7150),"",Tabella2[[#This Row],[ACT STOP]]-Tabella2[[#This Row],[ACT START]])</f>
        <v>4.1666666666666741E-2</v>
      </c>
      <c r="W7150" s="104" t="s">
        <v>92</v>
      </c>
      <c r="X7150" s="104" t="s">
        <v>91</v>
      </c>
      <c r="Y7150" s="110"/>
      <c r="Z7150" s="106"/>
      <c r="AA7150" s="104"/>
      <c r="AB7150" s="107"/>
      <c r="AC7150" s="72">
        <f>IF(OR(Tabella2[[#This Row],[OUTCOME]]="DCO",Tabella2[[#This Row],[OUTCOME]]="SDC"),1,0)</f>
        <v>1</v>
      </c>
      <c r="AH7150" s="70"/>
      <c r="AI7150" s="70"/>
      <c r="AJ7150">
        <f>IF(OR(Tabella2[[#This Row],[OUTCOME]]="DNCO", Tabella2[[#This Row],[OUTCOME]]="SDNC"),1,0)</f>
        <v>0</v>
      </c>
      <c r="AL7150" s="70"/>
      <c r="BM7150" s="135" t="str">
        <f>Tabella2[[#This Row],[ACT START]]</f>
        <v>12:15</v>
      </c>
      <c r="BN7150" s="136" t="str">
        <f>Tabella2[[#This Row],[ACT STOP]]</f>
        <v>13:15</v>
      </c>
      <c r="BO7150" s="101"/>
      <c r="BR7150" s="109" t="str">
        <f t="shared" si="138"/>
        <v>SH-25-7139</v>
      </c>
      <c r="BS7150" s="109" t="s">
        <v>318</v>
      </c>
      <c r="BT7150" t="str">
        <f>Tabella2[[#This Row],[OUTCOME]]</f>
        <v>DCO</v>
      </c>
      <c r="BU7150" t="str">
        <f>_xlfn.CONCAT(Tabella2[[#This Row],[NAME SP]],Tabella2[[#This Row],[ID SP]]," - ",Tabella2[[#This Row],[SYLLABUS NO]])</f>
        <v>IFTS83 - PT R2R02</v>
      </c>
      <c r="BV7150" t="s">
        <v>11871</v>
      </c>
    </row>
    <row r="7151" spans="1:74" hidden="1">
      <c r="A7151" s="103" t="s">
        <v>14453</v>
      </c>
      <c r="B7151" s="102">
        <v>46001</v>
      </c>
      <c r="C7151" s="104">
        <f>_xlfn.ISOWEEKNUM(Tabella2[[#This Row],[Date]])</f>
        <v>50</v>
      </c>
      <c r="D7151" s="104" t="s">
        <v>13295</v>
      </c>
      <c r="E7151" s="104" t="s">
        <v>284</v>
      </c>
      <c r="F7151" s="104">
        <v>110</v>
      </c>
      <c r="G7151" s="104" t="s">
        <v>284</v>
      </c>
      <c r="H7151" s="105">
        <v>22</v>
      </c>
      <c r="I7151" s="104"/>
      <c r="J7151" s="104" t="s">
        <v>258</v>
      </c>
      <c r="K7151" s="104" t="s">
        <v>77</v>
      </c>
      <c r="L7151" s="104" t="s">
        <v>259</v>
      </c>
      <c r="M7151" s="104" t="s">
        <v>276</v>
      </c>
      <c r="N7151" s="104"/>
      <c r="O7151" s="106"/>
      <c r="P7151" s="111" t="s">
        <v>1828</v>
      </c>
      <c r="Q7151" s="153" t="s">
        <v>10080</v>
      </c>
      <c r="R7151" s="153" t="s">
        <v>8463</v>
      </c>
      <c r="S7151" s="153">
        <f>Tabella2[[#This Row],[PLD STOP]]-Tabella2[[#This Row],[PLD START]]</f>
        <v>4.1666666666666741E-2</v>
      </c>
      <c r="T7151" s="153" t="s">
        <v>10080</v>
      </c>
      <c r="U7151" s="153" t="s">
        <v>8463</v>
      </c>
      <c r="V7151" s="153">
        <f>IF(ISBLANK(T7151),"",Tabella2[[#This Row],[ACT STOP]]-Tabella2[[#This Row],[ACT START]])</f>
        <v>4.1666666666666741E-2</v>
      </c>
      <c r="W7151" s="104" t="s">
        <v>92</v>
      </c>
      <c r="X7151" s="104" t="s">
        <v>91</v>
      </c>
      <c r="Y7151" s="110"/>
      <c r="Z7151" s="106"/>
      <c r="AA7151" s="104"/>
      <c r="AB7151" s="107"/>
      <c r="AC7151" s="72">
        <f>IF(OR(Tabella2[[#This Row],[OUTCOME]]="DCO",Tabella2[[#This Row],[OUTCOME]]="SDC"),1,0)</f>
        <v>1</v>
      </c>
      <c r="AH7151" s="70"/>
      <c r="AI7151" s="70"/>
      <c r="AJ7151">
        <f>IF(OR(Tabella2[[#This Row],[OUTCOME]]="DNCO", Tabella2[[#This Row],[OUTCOME]]="SDNC"),1,0)</f>
        <v>0</v>
      </c>
      <c r="AL7151" s="70"/>
      <c r="BM7151" s="135" t="str">
        <f>Tabella2[[#This Row],[ACT START]]</f>
        <v>12:15</v>
      </c>
      <c r="BN7151" s="136" t="str">
        <f>Tabella2[[#This Row],[ACT STOP]]</f>
        <v>13:15</v>
      </c>
      <c r="BO7151" s="101"/>
      <c r="BR7151" s="109" t="str">
        <f t="shared" si="138"/>
        <v>SH-25-7140</v>
      </c>
      <c r="BS7151" s="109" t="s">
        <v>295</v>
      </c>
      <c r="BT7151" t="str">
        <f>Tabella2[[#This Row],[OUTCOME]]</f>
        <v>DCO</v>
      </c>
      <c r="BU7151" t="str">
        <f>_xlfn.CONCAT(Tabella2[[#This Row],[NAME SP]],Tabella2[[#This Row],[ID SP]]," - ",Tabella2[[#This Row],[SYLLABUS NO]])</f>
        <v>IFTS110 - PT EMR01</v>
      </c>
      <c r="BV7151" t="s">
        <v>13293</v>
      </c>
    </row>
    <row r="7152" spans="1:74" hidden="1">
      <c r="A7152" s="103" t="s">
        <v>14454</v>
      </c>
      <c r="B7152" s="102">
        <v>46001</v>
      </c>
      <c r="C7152" s="104">
        <f>_xlfn.ISOWEEKNUM(Tabella2[[#This Row],[Date]])</f>
        <v>50</v>
      </c>
      <c r="D7152" s="104" t="s">
        <v>13289</v>
      </c>
      <c r="E7152" s="104" t="s">
        <v>327</v>
      </c>
      <c r="F7152" s="104">
        <v>91</v>
      </c>
      <c r="G7152" s="104" t="s">
        <v>257</v>
      </c>
      <c r="H7152" s="105">
        <v>5</v>
      </c>
      <c r="I7152" s="104" t="s">
        <v>258</v>
      </c>
      <c r="J7152" s="104"/>
      <c r="K7152" s="104" t="s">
        <v>79</v>
      </c>
      <c r="L7152" s="104" t="s">
        <v>259</v>
      </c>
      <c r="M7152" s="104" t="s">
        <v>276</v>
      </c>
      <c r="N7152" s="104"/>
      <c r="O7152" s="106"/>
      <c r="P7152" s="111" t="s">
        <v>745</v>
      </c>
      <c r="Q7152" s="153" t="s">
        <v>13852</v>
      </c>
      <c r="R7152" s="153" t="s">
        <v>12108</v>
      </c>
      <c r="S7152" s="153">
        <f>Tabella2[[#This Row],[PLD STOP]]-Tabella2[[#This Row],[PLD START]]</f>
        <v>4.1666666666666741E-2</v>
      </c>
      <c r="T7152" s="153" t="s">
        <v>13852</v>
      </c>
      <c r="U7152" s="153" t="s">
        <v>12108</v>
      </c>
      <c r="V7152" s="153">
        <f>IF(ISBLANK(T7152),"",Tabella2[[#This Row],[ACT STOP]]-Tabella2[[#This Row],[ACT START]])</f>
        <v>4.1666666666666741E-2</v>
      </c>
      <c r="W7152" s="104" t="s">
        <v>92</v>
      </c>
      <c r="X7152" s="104" t="s">
        <v>91</v>
      </c>
      <c r="Y7152" s="110"/>
      <c r="Z7152" s="106"/>
      <c r="AA7152" s="104"/>
      <c r="AB7152" s="107"/>
      <c r="AC7152" s="72">
        <f>IF(OR(Tabella2[[#This Row],[OUTCOME]]="DCO",Tabella2[[#This Row],[OUTCOME]]="SDC"),1,0)</f>
        <v>1</v>
      </c>
      <c r="AH7152" s="70"/>
      <c r="AI7152" s="70"/>
      <c r="AJ7152">
        <f>IF(OR(Tabella2[[#This Row],[OUTCOME]]="DNCO", Tabella2[[#This Row],[OUTCOME]]="SDNC"),1,0)</f>
        <v>0</v>
      </c>
      <c r="AL7152" s="70"/>
      <c r="BM7152" s="135" t="str">
        <f>Tabella2[[#This Row],[ACT START]]</f>
        <v>13:45</v>
      </c>
      <c r="BN7152" s="136" t="str">
        <f>Tabella2[[#This Row],[ACT STOP]]</f>
        <v>14:45</v>
      </c>
      <c r="BO7152" s="101"/>
      <c r="BR7152" s="109" t="str">
        <f t="shared" si="138"/>
        <v>SH-25-7141</v>
      </c>
      <c r="BS7152" s="109" t="s">
        <v>416</v>
      </c>
      <c r="BT7152" t="str">
        <f>Tabella2[[#This Row],[OUTCOME]]</f>
        <v>DCO</v>
      </c>
      <c r="BU7152" t="str">
        <f>_xlfn.CONCAT(Tabella2[[#This Row],[NAME SP]],Tabella2[[#This Row],[ID SP]]," - ",Tabella2[[#This Row],[SYLLABUS NO]])</f>
        <v>AMI91 - SD EMR03</v>
      </c>
      <c r="BV7152" t="s">
        <v>13251</v>
      </c>
    </row>
    <row r="7153" spans="1:74" hidden="1">
      <c r="A7153" s="103" t="s">
        <v>14455</v>
      </c>
      <c r="B7153" s="102">
        <v>46001</v>
      </c>
      <c r="C7153" s="104">
        <f>_xlfn.ISOWEEKNUM(Tabella2[[#This Row],[Date]])</f>
        <v>50</v>
      </c>
      <c r="D7153" s="104" t="s">
        <v>13289</v>
      </c>
      <c r="E7153" s="104" t="s">
        <v>327</v>
      </c>
      <c r="F7153" s="104">
        <v>92</v>
      </c>
      <c r="G7153" s="104" t="s">
        <v>257</v>
      </c>
      <c r="H7153" s="105">
        <v>1</v>
      </c>
      <c r="I7153" s="104" t="s">
        <v>258</v>
      </c>
      <c r="J7153" s="104"/>
      <c r="K7153" s="104" t="s">
        <v>78</v>
      </c>
      <c r="L7153" s="104" t="s">
        <v>259</v>
      </c>
      <c r="M7153" s="104" t="s">
        <v>276</v>
      </c>
      <c r="N7153" s="104"/>
      <c r="O7153" s="106"/>
      <c r="P7153" s="111" t="s">
        <v>745</v>
      </c>
      <c r="Q7153" s="153" t="s">
        <v>13852</v>
      </c>
      <c r="R7153" s="153" t="s">
        <v>12108</v>
      </c>
      <c r="S7153" s="153">
        <f>Tabella2[[#This Row],[PLD STOP]]-Tabella2[[#This Row],[PLD START]]</f>
        <v>4.1666666666666741E-2</v>
      </c>
      <c r="T7153" s="153" t="s">
        <v>13852</v>
      </c>
      <c r="U7153" s="153" t="s">
        <v>12108</v>
      </c>
      <c r="V7153" s="153">
        <f>IF(ISBLANK(T7153),"",Tabella2[[#This Row],[ACT STOP]]-Tabella2[[#This Row],[ACT START]])</f>
        <v>4.1666666666666741E-2</v>
      </c>
      <c r="W7153" s="104" t="s">
        <v>92</v>
      </c>
      <c r="X7153" s="104" t="s">
        <v>91</v>
      </c>
      <c r="Y7153" s="110"/>
      <c r="Z7153" s="106"/>
      <c r="AA7153" s="104"/>
      <c r="AB7153" s="107"/>
      <c r="AC7153" s="72">
        <f>IF(OR(Tabella2[[#This Row],[OUTCOME]]="DCO",Tabella2[[#This Row],[OUTCOME]]="SDC"),1,0)</f>
        <v>1</v>
      </c>
      <c r="AH7153" s="70"/>
      <c r="AI7153" s="70"/>
      <c r="AJ7153">
        <f>IF(OR(Tabella2[[#This Row],[OUTCOME]]="DNCO", Tabella2[[#This Row],[OUTCOME]]="SDNC"),1,0)</f>
        <v>0</v>
      </c>
      <c r="AL7153" s="70"/>
      <c r="BM7153" s="135" t="str">
        <f>Tabella2[[#This Row],[ACT START]]</f>
        <v>13:45</v>
      </c>
      <c r="BN7153" s="136" t="str">
        <f>Tabella2[[#This Row],[ACT STOP]]</f>
        <v>14:45</v>
      </c>
      <c r="BO7153" s="101"/>
      <c r="BR7153" s="109" t="str">
        <f t="shared" si="138"/>
        <v>SH-25-7142</v>
      </c>
      <c r="BS7153" s="109" t="s">
        <v>332</v>
      </c>
      <c r="BT7153" t="str">
        <f>Tabella2[[#This Row],[OUTCOME]]</f>
        <v>DCO</v>
      </c>
      <c r="BU7153" t="str">
        <f>_xlfn.CONCAT(Tabella2[[#This Row],[NAME SP]],Tabella2[[#This Row],[ID SP]]," - ",Tabella2[[#This Row],[SYLLABUS NO]])</f>
        <v>AMI92 - SD EMR03</v>
      </c>
      <c r="BV7153" t="s">
        <v>13252</v>
      </c>
    </row>
    <row r="7154" spans="1:74" hidden="1">
      <c r="A7154" s="103" t="s">
        <v>14456</v>
      </c>
      <c r="B7154" s="102">
        <v>46001</v>
      </c>
      <c r="C7154" s="104">
        <f>_xlfn.ISOWEEKNUM(Tabella2[[#This Row],[Date]])</f>
        <v>50</v>
      </c>
      <c r="D7154" s="104" t="s">
        <v>13042</v>
      </c>
      <c r="E7154" s="104" t="s">
        <v>284</v>
      </c>
      <c r="F7154" s="104">
        <v>98</v>
      </c>
      <c r="G7154" s="104" t="s">
        <v>257</v>
      </c>
      <c r="H7154" s="105">
        <v>10</v>
      </c>
      <c r="I7154" s="104"/>
      <c r="J7154" s="104" t="s">
        <v>258</v>
      </c>
      <c r="K7154" s="104" t="s">
        <v>83</v>
      </c>
      <c r="L7154" s="104" t="s">
        <v>259</v>
      </c>
      <c r="M7154" s="104" t="s">
        <v>276</v>
      </c>
      <c r="N7154" s="104"/>
      <c r="O7154" s="106"/>
      <c r="P7154" s="111" t="s">
        <v>322</v>
      </c>
      <c r="Q7154" s="153" t="s">
        <v>13852</v>
      </c>
      <c r="R7154" s="153" t="s">
        <v>12108</v>
      </c>
      <c r="S7154" s="153">
        <f>Tabella2[[#This Row],[PLD STOP]]-Tabella2[[#This Row],[PLD START]]</f>
        <v>4.1666666666666741E-2</v>
      </c>
      <c r="T7154" s="153">
        <v>0.57291666666666663</v>
      </c>
      <c r="U7154" s="153">
        <v>0.61458333333333337</v>
      </c>
      <c r="V7154" s="153">
        <f>IF(ISBLANK(T7154),"",Tabella2[[#This Row],[ACT STOP]]-Tabella2[[#This Row],[ACT START]])</f>
        <v>4.1666666666666741E-2</v>
      </c>
      <c r="W7154" s="104" t="s">
        <v>92</v>
      </c>
      <c r="X7154" s="104" t="s">
        <v>91</v>
      </c>
      <c r="Y7154" s="110"/>
      <c r="Z7154" s="106"/>
      <c r="AA7154" s="104"/>
      <c r="AB7154" s="107"/>
      <c r="AC7154" s="72">
        <f>IF(OR(Tabella2[[#This Row],[OUTCOME]]="DCO",Tabella2[[#This Row],[OUTCOME]]="SDC"),1,0)</f>
        <v>1</v>
      </c>
      <c r="AH7154" s="70"/>
      <c r="AI7154" s="70"/>
      <c r="AJ7154">
        <f>IF(OR(Tabella2[[#This Row],[OUTCOME]]="DNCO", Tabella2[[#This Row],[OUTCOME]]="SDNC"),1,0)</f>
        <v>0</v>
      </c>
      <c r="AL7154" s="70"/>
      <c r="BM7154" s="135">
        <f>Tabella2[[#This Row],[ACT START]]</f>
        <v>0.57291666666666663</v>
      </c>
      <c r="BN7154" s="136">
        <f>Tabella2[[#This Row],[ACT STOP]]</f>
        <v>0.61458333333333337</v>
      </c>
      <c r="BO7154" s="101"/>
      <c r="BR7154" s="109" t="str">
        <f t="shared" si="138"/>
        <v>SH-25-7143</v>
      </c>
      <c r="BS7154" s="109" t="s">
        <v>552</v>
      </c>
      <c r="BT7154" t="str">
        <f>Tabella2[[#This Row],[OUTCOME]]</f>
        <v>DCO</v>
      </c>
      <c r="BU7154" t="str">
        <f>_xlfn.CONCAT(Tabella2[[#This Row],[NAME SP]],Tabella2[[#This Row],[ID SP]]," - ",Tabella2[[#This Row],[SYLLABUS NO]])</f>
        <v>IFTS98 - FMS CF03</v>
      </c>
      <c r="BV7154" t="s">
        <v>14030</v>
      </c>
    </row>
    <row r="7155" spans="1:74" hidden="1">
      <c r="A7155" s="103" t="s">
        <v>14457</v>
      </c>
      <c r="B7155" s="102">
        <v>46001</v>
      </c>
      <c r="C7155" s="104">
        <f>_xlfn.ISOWEEKNUM(Tabella2[[#This Row],[Date]])</f>
        <v>50</v>
      </c>
      <c r="D7155" s="104" t="s">
        <v>13289</v>
      </c>
      <c r="E7155" s="104" t="s">
        <v>327</v>
      </c>
      <c r="F7155" s="104">
        <v>93</v>
      </c>
      <c r="G7155" s="104" t="s">
        <v>284</v>
      </c>
      <c r="H7155" s="105">
        <v>9</v>
      </c>
      <c r="I7155" s="104" t="s">
        <v>258</v>
      </c>
      <c r="J7155" s="104"/>
      <c r="K7155" s="104" t="s">
        <v>80</v>
      </c>
      <c r="L7155" s="104" t="s">
        <v>259</v>
      </c>
      <c r="M7155" s="104" t="s">
        <v>276</v>
      </c>
      <c r="N7155" s="104"/>
      <c r="O7155" s="106"/>
      <c r="P7155" s="111" t="s">
        <v>745</v>
      </c>
      <c r="Q7155" s="153" t="s">
        <v>13852</v>
      </c>
      <c r="R7155" s="153" t="s">
        <v>12108</v>
      </c>
      <c r="S7155" s="153">
        <f>Tabella2[[#This Row],[PLD STOP]]-Tabella2[[#This Row],[PLD START]]</f>
        <v>4.1666666666666741E-2</v>
      </c>
      <c r="T7155" s="153">
        <v>0.57291666666666663</v>
      </c>
      <c r="U7155" s="153">
        <v>0.61458333333333337</v>
      </c>
      <c r="V7155" s="153">
        <f>IF(ISBLANK(T7155),"",Tabella2[[#This Row],[ACT STOP]]-Tabella2[[#This Row],[ACT START]])</f>
        <v>4.1666666666666741E-2</v>
      </c>
      <c r="W7155" s="104" t="s">
        <v>92</v>
      </c>
      <c r="X7155" s="104" t="s">
        <v>91</v>
      </c>
      <c r="Y7155" s="110"/>
      <c r="Z7155" s="106"/>
      <c r="AA7155" s="104"/>
      <c r="AB7155" s="107"/>
      <c r="AC7155" s="72">
        <f>IF(OR(Tabella2[[#This Row],[OUTCOME]]="DCO",Tabella2[[#This Row],[OUTCOME]]="SDC"),1,0)</f>
        <v>1</v>
      </c>
      <c r="AH7155" s="70"/>
      <c r="AI7155" s="70"/>
      <c r="AJ7155">
        <f>IF(OR(Tabella2[[#This Row],[OUTCOME]]="DNCO", Tabella2[[#This Row],[OUTCOME]]="SDNC"),1,0)</f>
        <v>0</v>
      </c>
      <c r="AL7155" s="70"/>
      <c r="BM7155" s="135">
        <f>Tabella2[[#This Row],[ACT START]]</f>
        <v>0.57291666666666663</v>
      </c>
      <c r="BN7155" s="136">
        <f>Tabella2[[#This Row],[ACT STOP]]</f>
        <v>0.61458333333333337</v>
      </c>
      <c r="BO7155" s="101"/>
      <c r="BR7155" s="109" t="str">
        <f t="shared" si="138"/>
        <v>SH-25-7144</v>
      </c>
      <c r="BS7155" s="109" t="s">
        <v>339</v>
      </c>
      <c r="BT7155" t="str">
        <f>Tabella2[[#This Row],[OUTCOME]]</f>
        <v>DCO</v>
      </c>
      <c r="BU7155" t="str">
        <f>_xlfn.CONCAT(Tabella2[[#This Row],[NAME SP]],Tabella2[[#This Row],[ID SP]]," - ",Tabella2[[#This Row],[SYLLABUS NO]])</f>
        <v>AMI93 - SD EMR03</v>
      </c>
      <c r="BV7155" t="s">
        <v>14018</v>
      </c>
    </row>
    <row r="7156" spans="1:74" hidden="1">
      <c r="A7156" s="103" t="s">
        <v>14458</v>
      </c>
      <c r="B7156" s="102">
        <v>46001</v>
      </c>
      <c r="C7156" s="104">
        <f>_xlfn.ISOWEEKNUM(Tabella2[[#This Row],[Date]])</f>
        <v>50</v>
      </c>
      <c r="D7156" s="104" t="s">
        <v>13295</v>
      </c>
      <c r="E7156" s="104" t="s">
        <v>284</v>
      </c>
      <c r="F7156" s="104">
        <v>109</v>
      </c>
      <c r="G7156" s="104" t="s">
        <v>257</v>
      </c>
      <c r="H7156" s="105">
        <v>17</v>
      </c>
      <c r="I7156" s="104"/>
      <c r="J7156" s="104" t="s">
        <v>258</v>
      </c>
      <c r="K7156" s="104" t="s">
        <v>81</v>
      </c>
      <c r="L7156" s="104" t="s">
        <v>259</v>
      </c>
      <c r="M7156" s="104" t="s">
        <v>276</v>
      </c>
      <c r="N7156" s="104"/>
      <c r="O7156" s="106"/>
      <c r="P7156" s="111" t="s">
        <v>1828</v>
      </c>
      <c r="Q7156" s="153" t="s">
        <v>13852</v>
      </c>
      <c r="R7156" s="153" t="s">
        <v>12108</v>
      </c>
      <c r="S7156" s="153">
        <f>Tabella2[[#This Row],[PLD STOP]]-Tabella2[[#This Row],[PLD START]]</f>
        <v>4.1666666666666741E-2</v>
      </c>
      <c r="T7156" s="153">
        <v>0.57291666666666663</v>
      </c>
      <c r="U7156" s="153">
        <v>0.61458333333333337</v>
      </c>
      <c r="V7156" s="153">
        <f>IF(ISBLANK(T7156),"",Tabella2[[#This Row],[ACT STOP]]-Tabella2[[#This Row],[ACT START]])</f>
        <v>4.1666666666666741E-2</v>
      </c>
      <c r="W7156" s="104" t="s">
        <v>92</v>
      </c>
      <c r="X7156" s="104" t="s">
        <v>91</v>
      </c>
      <c r="Y7156" s="110"/>
      <c r="Z7156" s="106"/>
      <c r="AA7156" s="104"/>
      <c r="AB7156" s="107"/>
      <c r="AC7156" s="72">
        <f>IF(OR(Tabella2[[#This Row],[OUTCOME]]="DCO",Tabella2[[#This Row],[OUTCOME]]="SDC"),1,0)</f>
        <v>1</v>
      </c>
      <c r="AH7156" s="70"/>
      <c r="AI7156" s="70"/>
      <c r="AJ7156">
        <f>IF(OR(Tabella2[[#This Row],[OUTCOME]]="DNCO", Tabella2[[#This Row],[OUTCOME]]="SDNC"),1,0)</f>
        <v>0</v>
      </c>
      <c r="AL7156" s="70"/>
      <c r="BM7156" s="135">
        <f>Tabella2[[#This Row],[ACT START]]</f>
        <v>0.57291666666666663</v>
      </c>
      <c r="BN7156" s="136">
        <f>Tabella2[[#This Row],[ACT STOP]]</f>
        <v>0.61458333333333337</v>
      </c>
      <c r="BO7156" s="101"/>
      <c r="BR7156" s="109" t="str">
        <f t="shared" si="138"/>
        <v>SH-25-7145</v>
      </c>
      <c r="BS7156" s="109" t="s">
        <v>393</v>
      </c>
      <c r="BT7156" t="str">
        <f>Tabella2[[#This Row],[OUTCOME]]</f>
        <v>DCO</v>
      </c>
      <c r="BU7156" t="str">
        <f>_xlfn.CONCAT(Tabella2[[#This Row],[NAME SP]],Tabella2[[#This Row],[ID SP]]," - ",Tabella2[[#This Row],[SYLLABUS NO]])</f>
        <v>IFTS109 - PT EMR01</v>
      </c>
      <c r="BV7156" t="s">
        <v>14031</v>
      </c>
    </row>
    <row r="7157" spans="1:74" hidden="1">
      <c r="A7157" s="103" t="s">
        <v>14459</v>
      </c>
      <c r="B7157" s="102">
        <v>46001</v>
      </c>
      <c r="C7157" s="104">
        <f>_xlfn.ISOWEEKNUM(Tabella2[[#This Row],[Date]])</f>
        <v>50</v>
      </c>
      <c r="D7157" s="104" t="s">
        <v>13295</v>
      </c>
      <c r="E7157" s="104" t="s">
        <v>284</v>
      </c>
      <c r="F7157" s="104">
        <v>111</v>
      </c>
      <c r="G7157" s="104" t="s">
        <v>257</v>
      </c>
      <c r="H7157" s="105">
        <v>13</v>
      </c>
      <c r="I7157" s="104"/>
      <c r="J7157" s="104" t="s">
        <v>258</v>
      </c>
      <c r="K7157" s="104" t="s">
        <v>75</v>
      </c>
      <c r="L7157" s="104" t="s">
        <v>259</v>
      </c>
      <c r="M7157" s="104" t="s">
        <v>276</v>
      </c>
      <c r="N7157" s="104"/>
      <c r="O7157" s="106"/>
      <c r="P7157" s="111" t="s">
        <v>1828</v>
      </c>
      <c r="Q7157" s="153" t="s">
        <v>13852</v>
      </c>
      <c r="R7157" s="153" t="s">
        <v>12108</v>
      </c>
      <c r="S7157" s="153">
        <f>Tabella2[[#This Row],[PLD STOP]]-Tabella2[[#This Row],[PLD START]]</f>
        <v>4.1666666666666741E-2</v>
      </c>
      <c r="T7157" s="153">
        <v>0.57291666666666663</v>
      </c>
      <c r="U7157" s="153">
        <v>0.61458333333333337</v>
      </c>
      <c r="V7157" s="153">
        <f>IF(ISBLANK(T7157),"",Tabella2[[#This Row],[ACT STOP]]-Tabella2[[#This Row],[ACT START]])</f>
        <v>4.1666666666666741E-2</v>
      </c>
      <c r="W7157" s="104" t="s">
        <v>92</v>
      </c>
      <c r="X7157" s="104" t="s">
        <v>91</v>
      </c>
      <c r="Y7157" s="110"/>
      <c r="Z7157" s="106"/>
      <c r="AA7157" s="104"/>
      <c r="AB7157" s="107"/>
      <c r="AC7157" s="72">
        <f>IF(OR(Tabella2[[#This Row],[OUTCOME]]="DCO",Tabella2[[#This Row],[OUTCOME]]="SDC"),1,0)</f>
        <v>1</v>
      </c>
      <c r="AH7157" s="70"/>
      <c r="AI7157" s="70"/>
      <c r="AJ7157">
        <f>IF(OR(Tabella2[[#This Row],[OUTCOME]]="DNCO", Tabella2[[#This Row],[OUTCOME]]="SDNC"),1,0)</f>
        <v>0</v>
      </c>
      <c r="AL7157" s="70"/>
      <c r="BM7157" s="135">
        <f>Tabella2[[#This Row],[ACT START]]</f>
        <v>0.57291666666666663</v>
      </c>
      <c r="BN7157" s="136">
        <f>Tabella2[[#This Row],[ACT STOP]]</f>
        <v>0.61458333333333337</v>
      </c>
      <c r="BO7157" s="101"/>
      <c r="BR7157" s="109" t="str">
        <f t="shared" si="138"/>
        <v>SH-25-7146</v>
      </c>
      <c r="BS7157" s="109" t="s">
        <v>427</v>
      </c>
      <c r="BT7157" t="str">
        <f>Tabella2[[#This Row],[OUTCOME]]</f>
        <v>DCO</v>
      </c>
      <c r="BU7157" t="str">
        <f>_xlfn.CONCAT(Tabella2[[#This Row],[NAME SP]],Tabella2[[#This Row],[ID SP]]," - ",Tabella2[[#This Row],[SYLLABUS NO]])</f>
        <v>IFTS111 - PT EMR01</v>
      </c>
      <c r="BV7157" t="s">
        <v>13292</v>
      </c>
    </row>
    <row r="7158" spans="1:74" hidden="1">
      <c r="A7158" s="103" t="s">
        <v>14460</v>
      </c>
      <c r="B7158" s="102">
        <v>46001</v>
      </c>
      <c r="C7158" s="104">
        <f>_xlfn.ISOWEEKNUM(Tabella2[[#This Row],[Date]])</f>
        <v>50</v>
      </c>
      <c r="D7158" s="104" t="s">
        <v>9764</v>
      </c>
      <c r="E7158" s="104" t="s">
        <v>284</v>
      </c>
      <c r="F7158" s="104">
        <v>78</v>
      </c>
      <c r="G7158" s="104" t="s">
        <v>257</v>
      </c>
      <c r="H7158" s="105">
        <v>14</v>
      </c>
      <c r="I7158" s="104"/>
      <c r="J7158" s="104" t="s">
        <v>258</v>
      </c>
      <c r="K7158" s="104" t="s">
        <v>79</v>
      </c>
      <c r="L7158" s="104" t="s">
        <v>299</v>
      </c>
      <c r="M7158" s="104" t="s">
        <v>276</v>
      </c>
      <c r="N7158" s="104"/>
      <c r="O7158" s="106" t="str">
        <f>A7159</f>
        <v>19564</v>
      </c>
      <c r="P7158" s="111" t="s">
        <v>2205</v>
      </c>
      <c r="Q7158" s="153" t="s">
        <v>13562</v>
      </c>
      <c r="R7158" s="153" t="s">
        <v>12118</v>
      </c>
      <c r="S7158" s="153">
        <f>Tabella2[[#This Row],[PLD STOP]]-Tabella2[[#This Row],[PLD START]]</f>
        <v>4.1666666666666741E-2</v>
      </c>
      <c r="T7158" s="153" t="s">
        <v>13562</v>
      </c>
      <c r="U7158" s="153" t="s">
        <v>12118</v>
      </c>
      <c r="V7158" s="153">
        <f>IF(ISBLANK(T7158),"",Tabella2[[#This Row],[ACT STOP]]-Tabella2[[#This Row],[ACT START]])</f>
        <v>4.1666666666666741E-2</v>
      </c>
      <c r="W7158" s="104" t="s">
        <v>92</v>
      </c>
      <c r="X7158" s="104" t="s">
        <v>91</v>
      </c>
      <c r="Y7158" s="110"/>
      <c r="Z7158" s="106"/>
      <c r="AA7158" s="104"/>
      <c r="AB7158" s="107"/>
      <c r="AC7158" s="72">
        <f>IF(OR(Tabella2[[#This Row],[OUTCOME]]="DCO",Tabella2[[#This Row],[OUTCOME]]="SDC"),1,0)</f>
        <v>1</v>
      </c>
      <c r="AH7158" s="70"/>
      <c r="AI7158" s="70"/>
      <c r="AJ7158">
        <f>IF(OR(Tabella2[[#This Row],[OUTCOME]]="DNCO", Tabella2[[#This Row],[OUTCOME]]="SDNC"),1,0)</f>
        <v>0</v>
      </c>
      <c r="AL7158" s="70"/>
      <c r="BM7158" s="135" t="str">
        <f>Tabella2[[#This Row],[ACT START]]</f>
        <v>15:15</v>
      </c>
      <c r="BN7158" s="136" t="str">
        <f>Tabella2[[#This Row],[ACT STOP]]</f>
        <v>16:15</v>
      </c>
      <c r="BO7158" s="101"/>
      <c r="BR7158" s="109" t="str">
        <f t="shared" si="138"/>
        <v>SH-25-7147</v>
      </c>
      <c r="BS7158" s="109" t="s">
        <v>372</v>
      </c>
      <c r="BT7158" t="str">
        <f>Tabella2[[#This Row],[OUTCOME]]</f>
        <v>DCO</v>
      </c>
      <c r="BU7158" t="str">
        <f>_xlfn.CONCAT(Tabella2[[#This Row],[NAME SP]],Tabella2[[#This Row],[ID SP]]," - ",Tabella2[[#This Row],[SYLLABUS NO]])</f>
        <v>IFTS78 - FMSC OBFM01</v>
      </c>
      <c r="BV7158" t="s">
        <v>11877</v>
      </c>
    </row>
    <row r="7159" spans="1:74" hidden="1">
      <c r="A7159" s="103" t="s">
        <v>14461</v>
      </c>
      <c r="B7159" s="102">
        <v>46001</v>
      </c>
      <c r="C7159" s="104">
        <f>_xlfn.ISOWEEKNUM(Tabella2[[#This Row],[Date]])</f>
        <v>50</v>
      </c>
      <c r="D7159" s="104" t="s">
        <v>195</v>
      </c>
      <c r="E7159" s="104" t="s">
        <v>398</v>
      </c>
      <c r="F7159" s="104"/>
      <c r="G7159" s="104" t="s">
        <v>257</v>
      </c>
      <c r="H7159" s="105">
        <v>9</v>
      </c>
      <c r="I7159" s="104"/>
      <c r="J7159" s="104" t="s">
        <v>258</v>
      </c>
      <c r="K7159" s="104" t="s">
        <v>78</v>
      </c>
      <c r="L7159" s="104" t="s">
        <v>299</v>
      </c>
      <c r="M7159" s="104" t="s">
        <v>276</v>
      </c>
      <c r="N7159" s="104"/>
      <c r="O7159" s="106" t="str">
        <f>A7158</f>
        <v>19563</v>
      </c>
      <c r="P7159" s="111" t="s">
        <v>300</v>
      </c>
      <c r="Q7159" s="153" t="s">
        <v>13562</v>
      </c>
      <c r="R7159" s="153" t="s">
        <v>12118</v>
      </c>
      <c r="S7159" s="153">
        <f>Tabella2[[#This Row],[PLD STOP]]-Tabella2[[#This Row],[PLD START]]</f>
        <v>4.1666666666666741E-2</v>
      </c>
      <c r="T7159" s="153" t="s">
        <v>13562</v>
      </c>
      <c r="U7159" s="153" t="s">
        <v>12118</v>
      </c>
      <c r="V7159" s="153">
        <f>IF(ISBLANK(T7159),"",Tabella2[[#This Row],[ACT STOP]]-Tabella2[[#This Row],[ACT START]])</f>
        <v>4.1666666666666741E-2</v>
      </c>
      <c r="W7159" s="104" t="s">
        <v>122</v>
      </c>
      <c r="X7159" s="104" t="s">
        <v>91</v>
      </c>
      <c r="Y7159" s="110"/>
      <c r="Z7159" s="106"/>
      <c r="AA7159" s="104"/>
      <c r="AB7159" s="107"/>
      <c r="AC7159" s="72">
        <f>IF(OR(Tabella2[[#This Row],[OUTCOME]]="DCO",Tabella2[[#This Row],[OUTCOME]]="SDC"),1,0)</f>
        <v>1</v>
      </c>
      <c r="AH7159" s="70"/>
      <c r="AI7159" s="70"/>
      <c r="AJ7159">
        <f>IF(OR(Tabella2[[#This Row],[OUTCOME]]="DNCO", Tabella2[[#This Row],[OUTCOME]]="SDNC"),1,0)</f>
        <v>0</v>
      </c>
      <c r="AL7159" s="70"/>
      <c r="BM7159" s="135" t="str">
        <f>Tabella2[[#This Row],[ACT START]]</f>
        <v>15:15</v>
      </c>
      <c r="BN7159" s="136" t="str">
        <f>Tabella2[[#This Row],[ACT STOP]]</f>
        <v>16:15</v>
      </c>
      <c r="BO7159" s="101"/>
      <c r="BR7159" s="109" t="str">
        <f t="shared" si="138"/>
        <v>SH-25-7148</v>
      </c>
      <c r="BS7159" s="109" t="s">
        <v>318</v>
      </c>
      <c r="BT7159" t="str">
        <f>Tabella2[[#This Row],[OUTCOME]]</f>
        <v>SDC</v>
      </c>
      <c r="BU7159" t="str">
        <f>_xlfn.CONCAT(Tabella2[[#This Row],[NAME SP]],Tabella2[[#This Row],[ID SP]]," - ",Tabella2[[#This Row],[SYLLABUS NO]])</f>
        <v>Support IFTS - SUPP</v>
      </c>
    </row>
    <row r="7160" spans="1:74" hidden="1">
      <c r="A7160" s="103" t="s">
        <v>14462</v>
      </c>
      <c r="B7160" s="102">
        <v>46001</v>
      </c>
      <c r="C7160" s="104">
        <f>_xlfn.ISOWEEKNUM(Tabella2[[#This Row],[Date]])</f>
        <v>50</v>
      </c>
      <c r="D7160" s="104" t="s">
        <v>13042</v>
      </c>
      <c r="E7160" s="104" t="s">
        <v>284</v>
      </c>
      <c r="F7160" s="104">
        <v>99</v>
      </c>
      <c r="G7160" s="104" t="s">
        <v>284</v>
      </c>
      <c r="H7160" s="105">
        <v>22</v>
      </c>
      <c r="I7160" s="104"/>
      <c r="J7160" s="104" t="s">
        <v>258</v>
      </c>
      <c r="K7160" s="104" t="s">
        <v>83</v>
      </c>
      <c r="L7160" s="104" t="s">
        <v>259</v>
      </c>
      <c r="M7160" s="104" t="s">
        <v>276</v>
      </c>
      <c r="N7160" s="104"/>
      <c r="O7160" s="106"/>
      <c r="P7160" s="111" t="s">
        <v>322</v>
      </c>
      <c r="Q7160" s="153" t="s">
        <v>13562</v>
      </c>
      <c r="R7160" s="153" t="s">
        <v>12118</v>
      </c>
      <c r="S7160" s="153">
        <f>Tabella2[[#This Row],[PLD STOP]]-Tabella2[[#This Row],[PLD START]]</f>
        <v>4.1666666666666741E-2</v>
      </c>
      <c r="T7160" s="153">
        <v>0.63541666666666663</v>
      </c>
      <c r="U7160" s="153">
        <v>0.67708333333333337</v>
      </c>
      <c r="V7160" s="153">
        <f>IF(ISBLANK(T7160),"",Tabella2[[#This Row],[ACT STOP]]-Tabella2[[#This Row],[ACT START]])</f>
        <v>4.1666666666666741E-2</v>
      </c>
      <c r="W7160" s="104" t="s">
        <v>92</v>
      </c>
      <c r="X7160" s="104" t="s">
        <v>91</v>
      </c>
      <c r="Y7160" s="110"/>
      <c r="Z7160" s="106"/>
      <c r="AA7160" s="104"/>
      <c r="AB7160" s="107"/>
      <c r="AC7160" s="72">
        <f>IF(OR(Tabella2[[#This Row],[OUTCOME]]="DCO",Tabella2[[#This Row],[OUTCOME]]="SDC"),1,0)</f>
        <v>1</v>
      </c>
      <c r="AH7160" s="70"/>
      <c r="AI7160" s="70"/>
      <c r="AJ7160">
        <f>IF(OR(Tabella2[[#This Row],[OUTCOME]]="DNCO", Tabella2[[#This Row],[OUTCOME]]="SDNC"),1,0)</f>
        <v>0</v>
      </c>
      <c r="AL7160" s="70"/>
      <c r="BM7160" s="135">
        <f>Tabella2[[#This Row],[ACT START]]</f>
        <v>0.63541666666666663</v>
      </c>
      <c r="BN7160" s="136">
        <f>Tabella2[[#This Row],[ACT STOP]]</f>
        <v>0.67708333333333337</v>
      </c>
      <c r="BO7160" s="101"/>
      <c r="BR7160" s="109" t="str">
        <f t="shared" si="138"/>
        <v>SH-25-7149</v>
      </c>
      <c r="BS7160" s="109" t="s">
        <v>295</v>
      </c>
      <c r="BT7160" t="str">
        <f>Tabella2[[#This Row],[OUTCOME]]</f>
        <v>DCO</v>
      </c>
      <c r="BU7160" t="str">
        <f>_xlfn.CONCAT(Tabella2[[#This Row],[NAME SP]],Tabella2[[#This Row],[ID SP]]," - ",Tabella2[[#This Row],[SYLLABUS NO]])</f>
        <v>IFTS99 - FMS CF03</v>
      </c>
      <c r="BV7160" t="s">
        <v>14029</v>
      </c>
    </row>
    <row r="7161" spans="1:74" hidden="1">
      <c r="A7161" s="103" t="s">
        <v>14463</v>
      </c>
      <c r="B7161" s="102">
        <v>46001</v>
      </c>
      <c r="C7161" s="104">
        <f>_xlfn.ISOWEEKNUM(Tabella2[[#This Row],[Date]])</f>
        <v>50</v>
      </c>
      <c r="D7161" s="104" t="s">
        <v>13048</v>
      </c>
      <c r="E7161" s="104" t="s">
        <v>284</v>
      </c>
      <c r="F7161" s="104">
        <v>106</v>
      </c>
      <c r="G7161" s="104" t="s">
        <v>257</v>
      </c>
      <c r="H7161" s="105">
        <v>12</v>
      </c>
      <c r="I7161" s="104"/>
      <c r="J7161" s="104" t="s">
        <v>258</v>
      </c>
      <c r="K7161" s="104" t="s">
        <v>80</v>
      </c>
      <c r="L7161" s="104" t="s">
        <v>259</v>
      </c>
      <c r="M7161" s="104" t="s">
        <v>276</v>
      </c>
      <c r="N7161" s="104"/>
      <c r="O7161" s="106"/>
      <c r="P7161" s="111" t="s">
        <v>510</v>
      </c>
      <c r="Q7161" s="153" t="s">
        <v>13562</v>
      </c>
      <c r="R7161" s="153" t="s">
        <v>12118</v>
      </c>
      <c r="S7161" s="153">
        <f>Tabella2[[#This Row],[PLD STOP]]-Tabella2[[#This Row],[PLD START]]</f>
        <v>4.1666666666666741E-2</v>
      </c>
      <c r="T7161" s="153">
        <v>0.63541666666666663</v>
      </c>
      <c r="U7161" s="153">
        <v>0.68055555555555558</v>
      </c>
      <c r="V7161" s="153">
        <f>IF(ISBLANK(T7161),"",Tabella2[[#This Row],[ACT STOP]]-Tabella2[[#This Row],[ACT START]])</f>
        <v>4.5138888888888951E-2</v>
      </c>
      <c r="W7161" s="104" t="s">
        <v>92</v>
      </c>
      <c r="X7161" s="104" t="s">
        <v>91</v>
      </c>
      <c r="Y7161" s="110"/>
      <c r="Z7161" s="106"/>
      <c r="AA7161" s="104"/>
      <c r="AB7161" s="107"/>
      <c r="AC7161" s="72">
        <f>IF(OR(Tabella2[[#This Row],[OUTCOME]]="DCO",Tabella2[[#This Row],[OUTCOME]]="SDC"),1,0)</f>
        <v>1</v>
      </c>
      <c r="AH7161" s="70"/>
      <c r="AI7161" s="70"/>
      <c r="AJ7161">
        <f>IF(OR(Tabella2[[#This Row],[OUTCOME]]="DNCO", Tabella2[[#This Row],[OUTCOME]]="SDNC"),1,0)</f>
        <v>0</v>
      </c>
      <c r="AL7161" s="70"/>
      <c r="BM7161" s="135">
        <f>Tabella2[[#This Row],[ACT START]]</f>
        <v>0.63541666666666663</v>
      </c>
      <c r="BN7161" s="136">
        <f>Tabella2[[#This Row],[ACT STOP]]</f>
        <v>0.68055555555555558</v>
      </c>
      <c r="BO7161" s="101"/>
      <c r="BR7161" s="109" t="str">
        <f t="shared" si="138"/>
        <v>SH-25-7150</v>
      </c>
      <c r="BS7161" s="109" t="s">
        <v>266</v>
      </c>
      <c r="BT7161" t="str">
        <f>Tabella2[[#This Row],[OUTCOME]]</f>
        <v>DCO</v>
      </c>
      <c r="BU7161" t="str">
        <f>_xlfn.CONCAT(Tabella2[[#This Row],[NAME SP]],Tabella2[[#This Row],[ID SP]]," - ",Tabella2[[#This Row],[SYLLABUS NO]])</f>
        <v>IFTS106 - PT IF01</v>
      </c>
      <c r="BV7161" t="s">
        <v>13050</v>
      </c>
    </row>
    <row r="7162" spans="1:74" hidden="1">
      <c r="A7162" s="103" t="s">
        <v>14464</v>
      </c>
      <c r="B7162" s="102">
        <v>46001</v>
      </c>
      <c r="C7162" s="104">
        <f>_xlfn.ISOWEEKNUM(Tabella2[[#This Row],[Date]])</f>
        <v>50</v>
      </c>
      <c r="D7162" s="104" t="s">
        <v>6621</v>
      </c>
      <c r="E7162" s="104" t="s">
        <v>284</v>
      </c>
      <c r="F7162" s="104">
        <v>82</v>
      </c>
      <c r="G7162" s="104" t="s">
        <v>257</v>
      </c>
      <c r="H7162" s="105">
        <v>2</v>
      </c>
      <c r="I7162" s="104"/>
      <c r="J7162" s="104" t="s">
        <v>258</v>
      </c>
      <c r="K7162" s="104" t="s">
        <v>81</v>
      </c>
      <c r="L7162" s="104" t="s">
        <v>259</v>
      </c>
      <c r="M7162" s="104" t="s">
        <v>269</v>
      </c>
      <c r="N7162" s="104"/>
      <c r="O7162" s="106"/>
      <c r="P7162" s="111" t="s">
        <v>607</v>
      </c>
      <c r="Q7162" s="153" t="s">
        <v>13562</v>
      </c>
      <c r="R7162" s="153" t="s">
        <v>12118</v>
      </c>
      <c r="S7162" s="153">
        <f>Tabella2[[#This Row],[PLD STOP]]-Tabella2[[#This Row],[PLD START]]</f>
        <v>4.1666666666666741E-2</v>
      </c>
      <c r="T7162" s="153">
        <v>0.63541666666666663</v>
      </c>
      <c r="U7162" s="153">
        <v>0.68055555555555558</v>
      </c>
      <c r="V7162" s="153">
        <f>IF(ISBLANK(T7162),"",Tabella2[[#This Row],[ACT STOP]]-Tabella2[[#This Row],[ACT START]])</f>
        <v>4.5138888888888951E-2</v>
      </c>
      <c r="W7162" s="104" t="s">
        <v>92</v>
      </c>
      <c r="X7162" s="104" t="s">
        <v>91</v>
      </c>
      <c r="Y7162" s="110"/>
      <c r="Z7162" s="106"/>
      <c r="AA7162" s="104"/>
      <c r="AB7162" s="107"/>
      <c r="AC7162" s="72">
        <f>IF(OR(Tabella2[[#This Row],[OUTCOME]]="DCO",Tabella2[[#This Row],[OUTCOME]]="SDC"),1,0)</f>
        <v>1</v>
      </c>
      <c r="AH7162" s="70"/>
      <c r="AI7162" s="70"/>
      <c r="AJ7162">
        <f>IF(OR(Tabella2[[#This Row],[OUTCOME]]="DNCO", Tabella2[[#This Row],[OUTCOME]]="SDNC"),1,0)</f>
        <v>0</v>
      </c>
      <c r="AL7162" s="70"/>
      <c r="BM7162" s="135">
        <f>Tabella2[[#This Row],[ACT START]]</f>
        <v>0.63541666666666663</v>
      </c>
      <c r="BN7162" s="136">
        <f>Tabella2[[#This Row],[ACT STOP]]</f>
        <v>0.68055555555555558</v>
      </c>
      <c r="BO7162" s="101"/>
      <c r="BR7162" s="109" t="str">
        <f t="shared" si="138"/>
        <v>SH-25-7151</v>
      </c>
      <c r="BS7162" s="109" t="s">
        <v>368</v>
      </c>
      <c r="BT7162" t="str">
        <f>Tabella2[[#This Row],[OUTCOME]]</f>
        <v>DCO</v>
      </c>
      <c r="BU7162" t="str">
        <f>_xlfn.CONCAT(Tabella2[[#This Row],[NAME SP]],Tabella2[[#This Row],[ID SP]]," - ",Tabella2[[#This Row],[SYLLABUS NO]])</f>
        <v>IFTS82 - PT R2R02</v>
      </c>
      <c r="BV7162" t="s">
        <v>11868</v>
      </c>
    </row>
    <row r="7163" spans="1:74" hidden="1">
      <c r="A7163" s="103" t="s">
        <v>14465</v>
      </c>
      <c r="B7163" s="102">
        <v>46001</v>
      </c>
      <c r="C7163" s="104">
        <f>_xlfn.ISOWEEKNUM(Tabella2[[#This Row],[Date]])</f>
        <v>50</v>
      </c>
      <c r="D7163" s="104" t="s">
        <v>13295</v>
      </c>
      <c r="E7163" s="104" t="s">
        <v>284</v>
      </c>
      <c r="F7163" s="104">
        <v>112</v>
      </c>
      <c r="G7163" s="104" t="s">
        <v>284</v>
      </c>
      <c r="H7163" s="105">
        <v>23</v>
      </c>
      <c r="I7163" s="104"/>
      <c r="J7163" s="104" t="s">
        <v>258</v>
      </c>
      <c r="K7163" s="104" t="s">
        <v>77</v>
      </c>
      <c r="L7163" s="104" t="s">
        <v>259</v>
      </c>
      <c r="M7163" s="104" t="s">
        <v>276</v>
      </c>
      <c r="N7163" s="104"/>
      <c r="O7163" s="106"/>
      <c r="P7163" s="111" t="s">
        <v>1828</v>
      </c>
      <c r="Q7163" s="153" t="s">
        <v>13562</v>
      </c>
      <c r="R7163" s="153" t="s">
        <v>12118</v>
      </c>
      <c r="S7163" s="153">
        <f>Tabella2[[#This Row],[PLD STOP]]-Tabella2[[#This Row],[PLD START]]</f>
        <v>4.1666666666666741E-2</v>
      </c>
      <c r="T7163" s="153">
        <v>0.63541666666666663</v>
      </c>
      <c r="U7163" s="153">
        <v>0.68055555555555558</v>
      </c>
      <c r="V7163" s="153">
        <f>IF(ISBLANK(T7163),"",Tabella2[[#This Row],[ACT STOP]]-Tabella2[[#This Row],[ACT START]])</f>
        <v>4.5138888888888951E-2</v>
      </c>
      <c r="W7163" s="104" t="s">
        <v>92</v>
      </c>
      <c r="X7163" s="104" t="s">
        <v>91</v>
      </c>
      <c r="Y7163" s="110"/>
      <c r="Z7163" s="106"/>
      <c r="AA7163" s="104"/>
      <c r="AB7163" s="107"/>
      <c r="AC7163" s="72">
        <f>IF(OR(Tabella2[[#This Row],[OUTCOME]]="DCO",Tabella2[[#This Row],[OUTCOME]]="SDC"),1,0)</f>
        <v>1</v>
      </c>
      <c r="AH7163" s="70"/>
      <c r="AI7163" s="70"/>
      <c r="AJ7163">
        <f>IF(OR(Tabella2[[#This Row],[OUTCOME]]="DNCO", Tabella2[[#This Row],[OUTCOME]]="SDNC"),1,0)</f>
        <v>0</v>
      </c>
      <c r="AL7163" s="70"/>
      <c r="BM7163" s="135">
        <f>Tabella2[[#This Row],[ACT START]]</f>
        <v>0.63541666666666663</v>
      </c>
      <c r="BN7163" s="136">
        <f>Tabella2[[#This Row],[ACT STOP]]</f>
        <v>0.68055555555555558</v>
      </c>
      <c r="BO7163" s="101">
        <v>3.472222222222222E-3</v>
      </c>
      <c r="BQ7163" t="s">
        <v>102</v>
      </c>
      <c r="BR7163" s="109" t="str">
        <f t="shared" si="138"/>
        <v>SH-25-7152</v>
      </c>
      <c r="BS7163" s="109" t="s">
        <v>358</v>
      </c>
      <c r="BT7163" t="str">
        <f>Tabella2[[#This Row],[OUTCOME]]</f>
        <v>DCO</v>
      </c>
      <c r="BU7163" t="str">
        <f>_xlfn.CONCAT(Tabella2[[#This Row],[NAME SP]],Tabella2[[#This Row],[ID SP]]," - ",Tabella2[[#This Row],[SYLLABUS NO]])</f>
        <v>IFTS112 - PT EMR01</v>
      </c>
      <c r="BV7163" t="s">
        <v>13294</v>
      </c>
    </row>
    <row r="7164" spans="1:74" hidden="1">
      <c r="A7164" s="103" t="s">
        <v>14466</v>
      </c>
      <c r="B7164" s="102">
        <v>46001</v>
      </c>
      <c r="C7164" s="104">
        <f>_xlfn.ISOWEEKNUM(Tabella2[[#This Row],[Date]])</f>
        <v>50</v>
      </c>
      <c r="D7164" s="104" t="s">
        <v>13048</v>
      </c>
      <c r="E7164" s="104" t="s">
        <v>284</v>
      </c>
      <c r="F7164" s="104">
        <v>105</v>
      </c>
      <c r="G7164" s="104" t="s">
        <v>257</v>
      </c>
      <c r="H7164" s="105">
        <v>5</v>
      </c>
      <c r="I7164" s="104"/>
      <c r="J7164" s="104" t="s">
        <v>258</v>
      </c>
      <c r="K7164" s="104" t="s">
        <v>79</v>
      </c>
      <c r="L7164" s="104" t="s">
        <v>259</v>
      </c>
      <c r="M7164" s="104" t="s">
        <v>276</v>
      </c>
      <c r="N7164" s="104"/>
      <c r="O7164" s="106"/>
      <c r="P7164" s="111" t="s">
        <v>3000</v>
      </c>
      <c r="Q7164" s="153" t="s">
        <v>13853</v>
      </c>
      <c r="R7164" s="153" t="s">
        <v>12126</v>
      </c>
      <c r="S7164" s="153">
        <f>Tabella2[[#This Row],[PLD STOP]]-Tabella2[[#This Row],[PLD START]]</f>
        <v>4.1666666666666741E-2</v>
      </c>
      <c r="T7164" s="153" t="s">
        <v>13853</v>
      </c>
      <c r="U7164" s="153" t="s">
        <v>12126</v>
      </c>
      <c r="V7164" s="153">
        <f>IF(ISBLANK(T7164),"",Tabella2[[#This Row],[ACT STOP]]-Tabella2[[#This Row],[ACT START]])</f>
        <v>4.1666666666666741E-2</v>
      </c>
      <c r="W7164" s="104" t="s">
        <v>92</v>
      </c>
      <c r="X7164" s="104" t="s">
        <v>91</v>
      </c>
      <c r="Y7164" s="110"/>
      <c r="Z7164" s="106"/>
      <c r="AA7164" s="104"/>
      <c r="AB7164" s="107"/>
      <c r="AC7164" s="72">
        <f>IF(OR(Tabella2[[#This Row],[OUTCOME]]="DCO",Tabella2[[#This Row],[OUTCOME]]="SDC"),1,0)</f>
        <v>1</v>
      </c>
      <c r="AH7164" s="70"/>
      <c r="AI7164" s="70"/>
      <c r="AJ7164">
        <f>IF(OR(Tabella2[[#This Row],[OUTCOME]]="DNCO", Tabella2[[#This Row],[OUTCOME]]="SDNC"),1,0)</f>
        <v>0</v>
      </c>
      <c r="AL7164" s="70"/>
      <c r="BM7164" s="135" t="str">
        <f>Tabella2[[#This Row],[ACT START]]</f>
        <v>16:45</v>
      </c>
      <c r="BN7164" s="136" t="str">
        <f>Tabella2[[#This Row],[ACT STOP]]</f>
        <v>17:45</v>
      </c>
      <c r="BO7164" s="101"/>
      <c r="BR7164" s="109" t="str">
        <f t="shared" si="138"/>
        <v>SH-25-7153</v>
      </c>
      <c r="BS7164" s="109" t="s">
        <v>416</v>
      </c>
      <c r="BT7164" t="str">
        <f>Tabella2[[#This Row],[OUTCOME]]</f>
        <v>DCO</v>
      </c>
      <c r="BU7164" t="str">
        <f>_xlfn.CONCAT(Tabella2[[#This Row],[NAME SP]],Tabella2[[#This Row],[ID SP]]," - ",Tabella2[[#This Row],[SYLLABUS NO]])</f>
        <v>IFTS105 - PT IF02</v>
      </c>
      <c r="BV7164" t="s">
        <v>13049</v>
      </c>
    </row>
    <row r="7165" spans="1:74" hidden="1">
      <c r="A7165" s="103" t="s">
        <v>14467</v>
      </c>
      <c r="B7165" s="102">
        <v>46001</v>
      </c>
      <c r="C7165" s="104">
        <f>_xlfn.ISOWEEKNUM(Tabella2[[#This Row],[Date]])</f>
        <v>50</v>
      </c>
      <c r="D7165" s="104" t="s">
        <v>9759</v>
      </c>
      <c r="E7165" s="104" t="s">
        <v>284</v>
      </c>
      <c r="F7165" s="104">
        <v>86</v>
      </c>
      <c r="G7165" s="104" t="s">
        <v>257</v>
      </c>
      <c r="H7165" s="105">
        <v>1</v>
      </c>
      <c r="I7165" s="104"/>
      <c r="J7165" s="104" t="s">
        <v>258</v>
      </c>
      <c r="K7165" s="104" t="s">
        <v>78</v>
      </c>
      <c r="L7165" s="104" t="s">
        <v>259</v>
      </c>
      <c r="M7165" s="104" t="s">
        <v>276</v>
      </c>
      <c r="N7165" s="104"/>
      <c r="O7165" s="106"/>
      <c r="P7165" s="111" t="s">
        <v>342</v>
      </c>
      <c r="Q7165" s="153" t="s">
        <v>13853</v>
      </c>
      <c r="R7165" s="153" t="s">
        <v>12126</v>
      </c>
      <c r="S7165" s="153">
        <f>Tabella2[[#This Row],[PLD STOP]]-Tabella2[[#This Row],[PLD START]]</f>
        <v>4.1666666666666741E-2</v>
      </c>
      <c r="T7165" s="153" t="s">
        <v>13853</v>
      </c>
      <c r="U7165" s="153" t="s">
        <v>12126</v>
      </c>
      <c r="V7165" s="153">
        <f>IF(ISBLANK(T7165),"",Tabella2[[#This Row],[ACT STOP]]-Tabella2[[#This Row],[ACT START]])</f>
        <v>4.1666666666666741E-2</v>
      </c>
      <c r="W7165" s="104" t="s">
        <v>92</v>
      </c>
      <c r="X7165" s="104" t="s">
        <v>91</v>
      </c>
      <c r="Y7165" s="110"/>
      <c r="Z7165" s="106"/>
      <c r="AA7165" s="104"/>
      <c r="AB7165" s="107"/>
      <c r="AC7165" s="72">
        <f>IF(OR(Tabella2[[#This Row],[OUTCOME]]="DCO",Tabella2[[#This Row],[OUTCOME]]="SDC"),1,0)</f>
        <v>1</v>
      </c>
      <c r="AH7165" s="70"/>
      <c r="AI7165" s="70"/>
      <c r="AJ7165">
        <f>IF(OR(Tabella2[[#This Row],[OUTCOME]]="DNCO", Tabella2[[#This Row],[OUTCOME]]="SDNC"),1,0)</f>
        <v>0</v>
      </c>
      <c r="AL7165" s="70"/>
      <c r="BM7165" s="135" t="str">
        <f>Tabella2[[#This Row],[ACT START]]</f>
        <v>16:45</v>
      </c>
      <c r="BN7165" s="136" t="str">
        <f>Tabella2[[#This Row],[ACT STOP]]</f>
        <v>17:45</v>
      </c>
      <c r="BO7165" s="101"/>
      <c r="BR7165" s="109" t="str">
        <f t="shared" si="138"/>
        <v>SH-25-7154</v>
      </c>
      <c r="BS7165" s="109" t="s">
        <v>332</v>
      </c>
      <c r="BT7165" t="str">
        <f>Tabella2[[#This Row],[OUTCOME]]</f>
        <v>DCO</v>
      </c>
      <c r="BU7165" t="str">
        <f>_xlfn.CONCAT(Tabella2[[#This Row],[NAME SP]],Tabella2[[#This Row],[ID SP]]," - ",Tabella2[[#This Row],[SYLLABUS NO]])</f>
        <v>IFTS86 - PT ERT03</v>
      </c>
      <c r="BV7165" t="s">
        <v>11899</v>
      </c>
    </row>
    <row r="7166" spans="1:74" hidden="1">
      <c r="A7166" s="103" t="s">
        <v>14468</v>
      </c>
      <c r="B7166" s="102">
        <v>46001</v>
      </c>
      <c r="C7166" s="104">
        <f>_xlfn.ISOWEEKNUM(Tabella2[[#This Row],[Date]])</f>
        <v>50</v>
      </c>
      <c r="D7166" s="104" t="s">
        <v>5705</v>
      </c>
      <c r="E7166" s="104" t="s">
        <v>327</v>
      </c>
      <c r="F7166" s="104">
        <v>83</v>
      </c>
      <c r="G7166" s="104" t="s">
        <v>257</v>
      </c>
      <c r="H7166" s="105">
        <v>31</v>
      </c>
      <c r="I7166" s="104"/>
      <c r="J7166" s="104" t="s">
        <v>258</v>
      </c>
      <c r="K7166" s="104" t="s">
        <v>83</v>
      </c>
      <c r="L7166" s="104" t="s">
        <v>299</v>
      </c>
      <c r="M7166" s="104" t="s">
        <v>386</v>
      </c>
      <c r="N7166" s="104"/>
      <c r="O7166" s="106" t="str">
        <f>A7167</f>
        <v>19572</v>
      </c>
      <c r="P7166" s="111" t="s">
        <v>3577</v>
      </c>
      <c r="Q7166" s="153" t="s">
        <v>13853</v>
      </c>
      <c r="R7166" s="153" t="s">
        <v>12126</v>
      </c>
      <c r="S7166" s="153">
        <f>Tabella2[[#This Row],[PLD STOP]]-Tabella2[[#This Row],[PLD START]]</f>
        <v>4.1666666666666741E-2</v>
      </c>
      <c r="T7166" s="153" t="s">
        <v>13853</v>
      </c>
      <c r="U7166" s="153" t="s">
        <v>12126</v>
      </c>
      <c r="V7166" s="153">
        <f>IF(ISBLANK(T7166),"",Tabella2[[#This Row],[ACT STOP]]-Tabella2[[#This Row],[ACT START]])</f>
        <v>4.1666666666666741E-2</v>
      </c>
      <c r="W7166" s="104" t="s">
        <v>92</v>
      </c>
      <c r="X7166" s="104" t="s">
        <v>91</v>
      </c>
      <c r="Y7166" s="110"/>
      <c r="Z7166" s="106"/>
      <c r="AA7166" s="104"/>
      <c r="AB7166" s="107"/>
      <c r="AC7166" s="72">
        <f>IF(OR(Tabella2[[#This Row],[OUTCOME]]="DCO",Tabella2[[#This Row],[OUTCOME]]="SDC"),1,0)</f>
        <v>1</v>
      </c>
      <c r="AH7166" s="70"/>
      <c r="AI7166" s="70"/>
      <c r="AJ7166">
        <f>IF(OR(Tabella2[[#This Row],[OUTCOME]]="DNCO", Tabella2[[#This Row],[OUTCOME]]="SDNC"),1,0)</f>
        <v>0</v>
      </c>
      <c r="AL7166" s="70"/>
      <c r="BM7166" s="135" t="str">
        <f>Tabella2[[#This Row],[ACT START]]</f>
        <v>16:45</v>
      </c>
      <c r="BN7166" s="136" t="str">
        <f>Tabella2[[#This Row],[ACT STOP]]</f>
        <v>17:45</v>
      </c>
      <c r="BO7166" s="101"/>
      <c r="BR7166" s="109" t="str">
        <f t="shared" ref="BR7166:BR7197" si="139">_xlfn.CONCAT(LEFT(BR7165,6),TEXT(RIGHT(BR7165,4)+1,"0000"))</f>
        <v>SH-25-7155</v>
      </c>
      <c r="BS7166" s="109" t="s">
        <v>345</v>
      </c>
      <c r="BT7166" t="str">
        <f>Tabella2[[#This Row],[OUTCOME]]</f>
        <v>DCO</v>
      </c>
      <c r="BU7166" t="str">
        <f>_xlfn.CONCAT(Tabella2[[#This Row],[NAME SP]],Tabella2[[#This Row],[ID SP]]," - ",Tabella2[[#This Row],[SYLLABUS NO]])</f>
        <v>AMI83 - SD QRA01</v>
      </c>
      <c r="BV7166" t="s">
        <v>11952</v>
      </c>
    </row>
    <row r="7167" spans="1:74" hidden="1">
      <c r="A7167" s="103" t="s">
        <v>14469</v>
      </c>
      <c r="B7167" s="102">
        <v>46001</v>
      </c>
      <c r="C7167" s="104">
        <f>_xlfn.ISOWEEKNUM(Tabella2[[#This Row],[Date]])</f>
        <v>50</v>
      </c>
      <c r="D7167" s="104" t="s">
        <v>13714</v>
      </c>
      <c r="E7167" s="104" t="s">
        <v>284</v>
      </c>
      <c r="F7167" s="104">
        <v>49</v>
      </c>
      <c r="G7167" s="104" t="s">
        <v>257</v>
      </c>
      <c r="H7167" s="105">
        <v>30</v>
      </c>
      <c r="I7167" s="104"/>
      <c r="J7167" s="104" t="s">
        <v>258</v>
      </c>
      <c r="K7167" s="104" t="s">
        <v>80</v>
      </c>
      <c r="L7167" s="104" t="s">
        <v>299</v>
      </c>
      <c r="M7167" s="104" t="s">
        <v>386</v>
      </c>
      <c r="N7167" s="104"/>
      <c r="O7167" s="106" t="str">
        <f>A7166</f>
        <v>19571</v>
      </c>
      <c r="P7167" s="111" t="s">
        <v>3577</v>
      </c>
      <c r="Q7167" s="153" t="s">
        <v>13853</v>
      </c>
      <c r="R7167" s="153" t="s">
        <v>12126</v>
      </c>
      <c r="S7167" s="153">
        <f>Tabella2[[#This Row],[PLD STOP]]-Tabella2[[#This Row],[PLD START]]</f>
        <v>4.1666666666666741E-2</v>
      </c>
      <c r="T7167" s="153" t="s">
        <v>13853</v>
      </c>
      <c r="U7167" s="153" t="s">
        <v>12126</v>
      </c>
      <c r="V7167" s="153">
        <f>IF(ISBLANK(T7167),"",Tabella2[[#This Row],[ACT STOP]]-Tabella2[[#This Row],[ACT START]])</f>
        <v>4.1666666666666741E-2</v>
      </c>
      <c r="W7167" s="104" t="s">
        <v>92</v>
      </c>
      <c r="X7167" s="104" t="s">
        <v>91</v>
      </c>
      <c r="Y7167" s="110"/>
      <c r="Z7167" s="106"/>
      <c r="AA7167" s="104"/>
      <c r="AB7167" s="107"/>
      <c r="AC7167" s="72">
        <f>IF(OR(Tabella2[[#This Row],[OUTCOME]]="DCO",Tabella2[[#This Row],[OUTCOME]]="SDC"),1,0)</f>
        <v>1</v>
      </c>
      <c r="AH7167" s="70"/>
      <c r="AI7167" s="70"/>
      <c r="AJ7167">
        <f>IF(OR(Tabella2[[#This Row],[OUTCOME]]="DNCO", Tabella2[[#This Row],[OUTCOME]]="SDNC"),1,0)</f>
        <v>0</v>
      </c>
      <c r="AL7167" s="70"/>
      <c r="BM7167" s="135" t="str">
        <f>Tabella2[[#This Row],[ACT START]]</f>
        <v>16:45</v>
      </c>
      <c r="BN7167" s="136" t="str">
        <f>Tabella2[[#This Row],[ACT STOP]]</f>
        <v>17:45</v>
      </c>
      <c r="BO7167" s="101"/>
      <c r="BR7167" s="109" t="str">
        <f t="shared" si="139"/>
        <v>SH-25-7156</v>
      </c>
      <c r="BS7167" s="109" t="s">
        <v>279</v>
      </c>
      <c r="BT7167" t="str">
        <f>Tabella2[[#This Row],[OUTCOME]]</f>
        <v>DCO</v>
      </c>
      <c r="BU7167" t="str">
        <f>_xlfn.CONCAT(Tabella2[[#This Row],[NAME SP]],Tabella2[[#This Row],[ID SP]]," - ",Tabella2[[#This Row],[SYLLABUS NO]])</f>
        <v>IFTS49 - SD QRA01</v>
      </c>
      <c r="BV7167" t="s">
        <v>12787</v>
      </c>
    </row>
    <row r="7168" spans="1:74" hidden="1">
      <c r="A7168" s="103" t="s">
        <v>14470</v>
      </c>
      <c r="B7168" s="102">
        <v>46001</v>
      </c>
      <c r="C7168" s="104">
        <f>_xlfn.ISOWEEKNUM(Tabella2[[#This Row],[Date]])</f>
        <v>50</v>
      </c>
      <c r="D7168" s="104" t="s">
        <v>13291</v>
      </c>
      <c r="E7168" s="104" t="s">
        <v>284</v>
      </c>
      <c r="F7168" s="104">
        <v>108</v>
      </c>
      <c r="G7168" s="104" t="s">
        <v>257</v>
      </c>
      <c r="H7168" s="105">
        <v>23</v>
      </c>
      <c r="I7168" s="104"/>
      <c r="J7168" s="104" t="s">
        <v>258</v>
      </c>
      <c r="K7168" s="104" t="s">
        <v>81</v>
      </c>
      <c r="L7168" s="104" t="s">
        <v>259</v>
      </c>
      <c r="M7168" s="104" t="s">
        <v>276</v>
      </c>
      <c r="N7168" s="104"/>
      <c r="O7168" s="106"/>
      <c r="P7168" s="111" t="s">
        <v>738</v>
      </c>
      <c r="Q7168" s="153" t="s">
        <v>13853</v>
      </c>
      <c r="R7168" s="153" t="s">
        <v>12126</v>
      </c>
      <c r="S7168" s="153">
        <f>Tabella2[[#This Row],[PLD STOP]]-Tabella2[[#This Row],[PLD START]]</f>
        <v>4.1666666666666741E-2</v>
      </c>
      <c r="T7168" s="153" t="s">
        <v>13853</v>
      </c>
      <c r="U7168" s="153" t="s">
        <v>12126</v>
      </c>
      <c r="V7168" s="153">
        <f>IF(ISBLANK(T7168),"",Tabella2[[#This Row],[ACT STOP]]-Tabella2[[#This Row],[ACT START]])</f>
        <v>4.1666666666666741E-2</v>
      </c>
      <c r="W7168" s="104" t="s">
        <v>92</v>
      </c>
      <c r="X7168" s="104" t="s">
        <v>91</v>
      </c>
      <c r="Y7168" s="110"/>
      <c r="Z7168" s="106"/>
      <c r="AA7168" s="104"/>
      <c r="AB7168" s="107"/>
      <c r="AC7168" s="72">
        <f>IF(OR(Tabella2[[#This Row],[OUTCOME]]="DCO",Tabella2[[#This Row],[OUTCOME]]="SDC"),1,0)</f>
        <v>1</v>
      </c>
      <c r="AH7168" s="70"/>
      <c r="AI7168" s="70"/>
      <c r="AJ7168">
        <f>IF(OR(Tabella2[[#This Row],[OUTCOME]]="DNCO", Tabella2[[#This Row],[OUTCOME]]="SDNC"),1,0)</f>
        <v>0</v>
      </c>
      <c r="AL7168" s="70"/>
      <c r="BM7168" s="135" t="str">
        <f>Tabella2[[#This Row],[ACT START]]</f>
        <v>16:45</v>
      </c>
      <c r="BN7168" s="136" t="str">
        <f>Tabella2[[#This Row],[ACT STOP]]</f>
        <v>17:45</v>
      </c>
      <c r="BO7168" s="101"/>
      <c r="BR7168" s="109" t="str">
        <f t="shared" si="139"/>
        <v>SH-25-7157</v>
      </c>
      <c r="BS7168" s="109" t="s">
        <v>1226</v>
      </c>
      <c r="BT7168" t="str">
        <f>Tabella2[[#This Row],[OUTCOME]]</f>
        <v>DCO</v>
      </c>
      <c r="BU7168" t="str">
        <f>_xlfn.CONCAT(Tabella2[[#This Row],[NAME SP]],Tabella2[[#This Row],[ID SP]]," - ",Tabella2[[#This Row],[SYLLABUS NO]])</f>
        <v>IFTS108 - SD EMR01</v>
      </c>
      <c r="BV7168" t="s">
        <v>13290</v>
      </c>
    </row>
    <row r="7169" spans="1:74" hidden="1">
      <c r="A7169" s="103" t="s">
        <v>14471</v>
      </c>
      <c r="B7169" s="102">
        <v>46001</v>
      </c>
      <c r="C7169" s="104">
        <f>_xlfn.ISOWEEKNUM(Tabella2[[#This Row],[Date]])</f>
        <v>50</v>
      </c>
      <c r="D7169" s="104" t="s">
        <v>13048</v>
      </c>
      <c r="E7169" s="104" t="s">
        <v>284</v>
      </c>
      <c r="F7169" s="104">
        <v>104</v>
      </c>
      <c r="G7169" s="104" t="s">
        <v>257</v>
      </c>
      <c r="H7169" s="105">
        <v>13</v>
      </c>
      <c r="I7169" s="104"/>
      <c r="J7169" s="104" t="s">
        <v>258</v>
      </c>
      <c r="K7169" s="104" t="s">
        <v>75</v>
      </c>
      <c r="L7169" s="104" t="s">
        <v>259</v>
      </c>
      <c r="M7169" s="104" t="s">
        <v>276</v>
      </c>
      <c r="N7169" s="104"/>
      <c r="O7169" s="106"/>
      <c r="P7169" s="111" t="s">
        <v>3000</v>
      </c>
      <c r="Q7169" s="153" t="s">
        <v>13853</v>
      </c>
      <c r="R7169" s="153" t="s">
        <v>12126</v>
      </c>
      <c r="S7169" s="153">
        <f>Tabella2[[#This Row],[PLD STOP]]-Tabella2[[#This Row],[PLD START]]</f>
        <v>4.1666666666666741E-2</v>
      </c>
      <c r="T7169" s="153" t="s">
        <v>13853</v>
      </c>
      <c r="U7169" s="153" t="s">
        <v>12126</v>
      </c>
      <c r="V7169" s="153">
        <f>IF(ISBLANK(T7169),"",Tabella2[[#This Row],[ACT STOP]]-Tabella2[[#This Row],[ACT START]])</f>
        <v>4.1666666666666741E-2</v>
      </c>
      <c r="W7169" s="104" t="s">
        <v>92</v>
      </c>
      <c r="X7169" s="104" t="s">
        <v>91</v>
      </c>
      <c r="Y7169" s="110"/>
      <c r="Z7169" s="106"/>
      <c r="AA7169" s="104"/>
      <c r="AB7169" s="107"/>
      <c r="AC7169" s="72">
        <f>IF(OR(Tabella2[[#This Row],[OUTCOME]]="DCO",Tabella2[[#This Row],[OUTCOME]]="SDC"),1,0)</f>
        <v>1</v>
      </c>
      <c r="AH7169" s="70"/>
      <c r="AI7169" s="70"/>
      <c r="AJ7169">
        <f>IF(OR(Tabella2[[#This Row],[OUTCOME]]="DNCO", Tabella2[[#This Row],[OUTCOME]]="SDNC"),1,0)</f>
        <v>0</v>
      </c>
      <c r="AL7169" s="70"/>
      <c r="BM7169" s="135" t="str">
        <f>Tabella2[[#This Row],[ACT START]]</f>
        <v>16:45</v>
      </c>
      <c r="BN7169" s="136" t="str">
        <f>Tabella2[[#This Row],[ACT STOP]]</f>
        <v>17:45</v>
      </c>
      <c r="BO7169" s="101"/>
      <c r="BR7169" s="109" t="str">
        <f t="shared" si="139"/>
        <v>SH-25-7158</v>
      </c>
      <c r="BS7169" s="109" t="s">
        <v>427</v>
      </c>
      <c r="BT7169" t="str">
        <f>Tabella2[[#This Row],[OUTCOME]]</f>
        <v>DCO</v>
      </c>
      <c r="BU7169" t="str">
        <f>_xlfn.CONCAT(Tabella2[[#This Row],[NAME SP]],Tabella2[[#This Row],[ID SP]]," - ",Tabella2[[#This Row],[SYLLABUS NO]])</f>
        <v>IFTS104 - PT IF02</v>
      </c>
      <c r="BV7169" t="s">
        <v>14017</v>
      </c>
    </row>
    <row r="7170" spans="1:74" hidden="1">
      <c r="A7170" s="103" t="s">
        <v>14472</v>
      </c>
      <c r="B7170" s="102">
        <v>46001</v>
      </c>
      <c r="C7170" s="104">
        <f>_xlfn.ISOWEEKNUM(Tabella2[[#This Row],[Date]])</f>
        <v>50</v>
      </c>
      <c r="D7170" s="104" t="s">
        <v>13044</v>
      </c>
      <c r="E7170" s="104" t="s">
        <v>284</v>
      </c>
      <c r="F7170" s="104">
        <v>100</v>
      </c>
      <c r="G7170" s="104" t="s">
        <v>257</v>
      </c>
      <c r="H7170" s="105">
        <v>14</v>
      </c>
      <c r="I7170" s="104" t="s">
        <v>258</v>
      </c>
      <c r="J7170" s="104"/>
      <c r="K7170" s="104" t="s">
        <v>79</v>
      </c>
      <c r="L7170" s="104" t="s">
        <v>259</v>
      </c>
      <c r="M7170" s="104" t="s">
        <v>276</v>
      </c>
      <c r="N7170" s="104"/>
      <c r="O7170" s="106"/>
      <c r="P7170" s="111" t="s">
        <v>871</v>
      </c>
      <c r="Q7170" s="153" t="s">
        <v>13854</v>
      </c>
      <c r="R7170" s="153" t="s">
        <v>14434</v>
      </c>
      <c r="S7170" s="153">
        <f>Tabella2[[#This Row],[PLD STOP]]-Tabella2[[#This Row],[PLD START]]</f>
        <v>4.1666666666666741E-2</v>
      </c>
      <c r="T7170" s="153" t="s">
        <v>13854</v>
      </c>
      <c r="U7170" s="153" t="s">
        <v>14434</v>
      </c>
      <c r="V7170" s="153">
        <f>IF(ISBLANK(T7170),"",Tabella2[[#This Row],[ACT STOP]]-Tabella2[[#This Row],[ACT START]])</f>
        <v>4.1666666666666741E-2</v>
      </c>
      <c r="W7170" s="104" t="s">
        <v>92</v>
      </c>
      <c r="X7170" s="104" t="s">
        <v>91</v>
      </c>
      <c r="Y7170" s="110"/>
      <c r="Z7170" s="106"/>
      <c r="AA7170" s="104"/>
      <c r="AB7170" s="107"/>
      <c r="AC7170" s="72">
        <f>IF(OR(Tabella2[[#This Row],[OUTCOME]]="DCO",Tabella2[[#This Row],[OUTCOME]]="SDC"),1,0)</f>
        <v>1</v>
      </c>
      <c r="AH7170" s="70"/>
      <c r="AI7170" s="70"/>
      <c r="AJ7170">
        <f>IF(OR(Tabella2[[#This Row],[OUTCOME]]="DNCO", Tabella2[[#This Row],[OUTCOME]]="SDNC"),1,0)</f>
        <v>0</v>
      </c>
      <c r="AL7170" s="70"/>
      <c r="BM7170" s="135" t="str">
        <f>Tabella2[[#This Row],[ACT START]]</f>
        <v>18:15</v>
      </c>
      <c r="BN7170" s="136" t="str">
        <f>Tabella2[[#This Row],[ACT STOP]]</f>
        <v>19:15</v>
      </c>
      <c r="BO7170" s="101"/>
      <c r="BR7170" s="109" t="str">
        <f t="shared" si="139"/>
        <v>SH-25-7159</v>
      </c>
      <c r="BS7170" s="109" t="s">
        <v>372</v>
      </c>
      <c r="BT7170" t="str">
        <f>Tabella2[[#This Row],[OUTCOME]]</f>
        <v>DCO</v>
      </c>
      <c r="BU7170" t="str">
        <f>_xlfn.CONCAT(Tabella2[[#This Row],[NAME SP]],Tabella2[[#This Row],[ID SP]]," - ",Tabella2[[#This Row],[SYLLABUS NO]])</f>
        <v>IFTS100 - PT EMR04</v>
      </c>
      <c r="BV7170" t="s">
        <v>13043</v>
      </c>
    </row>
    <row r="7171" spans="1:74" hidden="1">
      <c r="A7171" s="103" t="s">
        <v>14473</v>
      </c>
      <c r="B7171" s="102">
        <v>46001</v>
      </c>
      <c r="C7171" s="104">
        <f>_xlfn.ISOWEEKNUM(Tabella2[[#This Row],[Date]])</f>
        <v>50</v>
      </c>
      <c r="D7171" s="104" t="s">
        <v>13044</v>
      </c>
      <c r="E7171" s="104" t="s">
        <v>284</v>
      </c>
      <c r="F7171" s="104">
        <v>101</v>
      </c>
      <c r="G7171" s="104" t="s">
        <v>257</v>
      </c>
      <c r="H7171" s="105">
        <v>2</v>
      </c>
      <c r="I7171" s="104" t="s">
        <v>258</v>
      </c>
      <c r="J7171" s="104"/>
      <c r="K7171" s="104" t="s">
        <v>78</v>
      </c>
      <c r="L7171" s="104" t="s">
        <v>259</v>
      </c>
      <c r="M7171" s="104" t="s">
        <v>276</v>
      </c>
      <c r="N7171" s="104"/>
      <c r="O7171" s="106"/>
      <c r="P7171" s="111" t="s">
        <v>871</v>
      </c>
      <c r="Q7171" s="153" t="s">
        <v>13854</v>
      </c>
      <c r="R7171" s="153" t="s">
        <v>14434</v>
      </c>
      <c r="S7171" s="153">
        <f>Tabella2[[#This Row],[PLD STOP]]-Tabella2[[#This Row],[PLD START]]</f>
        <v>4.1666666666666741E-2</v>
      </c>
      <c r="T7171" s="153" t="s">
        <v>13854</v>
      </c>
      <c r="U7171" s="153" t="s">
        <v>14434</v>
      </c>
      <c r="V7171" s="153">
        <f>IF(ISBLANK(T7171),"",Tabella2[[#This Row],[ACT STOP]]-Tabella2[[#This Row],[ACT START]])</f>
        <v>4.1666666666666741E-2</v>
      </c>
      <c r="W7171" s="104" t="s">
        <v>92</v>
      </c>
      <c r="X7171" s="104" t="s">
        <v>91</v>
      </c>
      <c r="Y7171" s="110"/>
      <c r="Z7171" s="106"/>
      <c r="AA7171" s="104"/>
      <c r="AB7171" s="107"/>
      <c r="AC7171" s="72">
        <f>IF(OR(Tabella2[[#This Row],[OUTCOME]]="DCO",Tabella2[[#This Row],[OUTCOME]]="SDC"),1,0)</f>
        <v>1</v>
      </c>
      <c r="AH7171" s="70"/>
      <c r="AI7171" s="70"/>
      <c r="AJ7171">
        <f>IF(OR(Tabella2[[#This Row],[OUTCOME]]="DNCO", Tabella2[[#This Row],[OUTCOME]]="SDNC"),1,0)</f>
        <v>0</v>
      </c>
      <c r="AL7171" s="70"/>
      <c r="BM7171" s="135" t="str">
        <f>Tabella2[[#This Row],[ACT START]]</f>
        <v>18:15</v>
      </c>
      <c r="BN7171" s="136" t="str">
        <f>Tabella2[[#This Row],[ACT STOP]]</f>
        <v>19:15</v>
      </c>
      <c r="BO7171" s="101"/>
      <c r="BR7171" s="109" t="str">
        <f t="shared" si="139"/>
        <v>SH-25-7160</v>
      </c>
      <c r="BS7171" s="109" t="s">
        <v>368</v>
      </c>
      <c r="BT7171" t="str">
        <f>Tabella2[[#This Row],[OUTCOME]]</f>
        <v>DCO</v>
      </c>
      <c r="BU7171" t="str">
        <f>_xlfn.CONCAT(Tabella2[[#This Row],[NAME SP]],Tabella2[[#This Row],[ID SP]]," - ",Tabella2[[#This Row],[SYLLABUS NO]])</f>
        <v>IFTS101 - PT EMR04</v>
      </c>
      <c r="BV7171" t="s">
        <v>13045</v>
      </c>
    </row>
    <row r="7172" spans="1:74" hidden="1">
      <c r="A7172" s="103" t="s">
        <v>14474</v>
      </c>
      <c r="B7172" s="102">
        <v>46001</v>
      </c>
      <c r="C7172" s="104">
        <f>_xlfn.ISOWEEKNUM(Tabella2[[#This Row],[Date]])</f>
        <v>50</v>
      </c>
      <c r="D7172" s="104" t="s">
        <v>13044</v>
      </c>
      <c r="E7172" s="104" t="s">
        <v>284</v>
      </c>
      <c r="F7172" s="104">
        <v>102</v>
      </c>
      <c r="G7172" s="104" t="s">
        <v>284</v>
      </c>
      <c r="H7172" s="105">
        <v>23</v>
      </c>
      <c r="I7172" s="104" t="s">
        <v>258</v>
      </c>
      <c r="J7172" s="104"/>
      <c r="K7172" s="104" t="s">
        <v>83</v>
      </c>
      <c r="L7172" s="104" t="s">
        <v>259</v>
      </c>
      <c r="M7172" s="104" t="s">
        <v>276</v>
      </c>
      <c r="N7172" s="104"/>
      <c r="O7172" s="106"/>
      <c r="P7172" s="111" t="s">
        <v>871</v>
      </c>
      <c r="Q7172" s="153" t="s">
        <v>13854</v>
      </c>
      <c r="R7172" s="153" t="s">
        <v>14434</v>
      </c>
      <c r="S7172" s="153">
        <f>Tabella2[[#This Row],[PLD STOP]]-Tabella2[[#This Row],[PLD START]]</f>
        <v>4.1666666666666741E-2</v>
      </c>
      <c r="T7172" s="153" t="s">
        <v>13854</v>
      </c>
      <c r="U7172" s="153" t="s">
        <v>14434</v>
      </c>
      <c r="V7172" s="153">
        <f>IF(ISBLANK(T7172),"",Tabella2[[#This Row],[ACT STOP]]-Tabella2[[#This Row],[ACT START]])</f>
        <v>4.1666666666666741E-2</v>
      </c>
      <c r="W7172" s="104" t="s">
        <v>92</v>
      </c>
      <c r="X7172" s="104" t="s">
        <v>91</v>
      </c>
      <c r="Y7172" s="110"/>
      <c r="Z7172" s="106"/>
      <c r="AA7172" s="104"/>
      <c r="AB7172" s="107"/>
      <c r="AC7172" s="72">
        <f>IF(OR(Tabella2[[#This Row],[OUTCOME]]="DCO",Tabella2[[#This Row],[OUTCOME]]="SDC"),1,0)</f>
        <v>1</v>
      </c>
      <c r="AH7172" s="70"/>
      <c r="AI7172" s="70"/>
      <c r="AJ7172">
        <f>IF(OR(Tabella2[[#This Row],[OUTCOME]]="DNCO", Tabella2[[#This Row],[OUTCOME]]="SDNC"),1,0)</f>
        <v>0</v>
      </c>
      <c r="AL7172" s="70"/>
      <c r="BM7172" s="135" t="str">
        <f>Tabella2[[#This Row],[ACT START]]</f>
        <v>18:15</v>
      </c>
      <c r="BN7172" s="136" t="str">
        <f>Tabella2[[#This Row],[ACT STOP]]</f>
        <v>19:15</v>
      </c>
      <c r="BO7172" s="101"/>
      <c r="BR7172" s="109" t="str">
        <f t="shared" si="139"/>
        <v>SH-25-7161</v>
      </c>
      <c r="BS7172" s="109" t="s">
        <v>358</v>
      </c>
      <c r="BT7172" t="str">
        <f>Tabella2[[#This Row],[OUTCOME]]</f>
        <v>DCO</v>
      </c>
      <c r="BU7172" t="str">
        <f>_xlfn.CONCAT(Tabella2[[#This Row],[NAME SP]],Tabella2[[#This Row],[ID SP]]," - ",Tabella2[[#This Row],[SYLLABUS NO]])</f>
        <v>IFTS102 - PT EMR04</v>
      </c>
      <c r="BV7172" t="s">
        <v>13046</v>
      </c>
    </row>
    <row r="7173" spans="1:74" hidden="1">
      <c r="A7173" s="103" t="s">
        <v>14475</v>
      </c>
      <c r="B7173" s="102">
        <v>46001</v>
      </c>
      <c r="C7173" s="104">
        <f>_xlfn.ISOWEEKNUM(Tabella2[[#This Row],[Date]])</f>
        <v>50</v>
      </c>
      <c r="D7173" s="104" t="s">
        <v>13044</v>
      </c>
      <c r="E7173" s="104" t="s">
        <v>284</v>
      </c>
      <c r="F7173" s="104">
        <v>103</v>
      </c>
      <c r="G7173" s="104" t="s">
        <v>257</v>
      </c>
      <c r="H7173" s="105">
        <v>9</v>
      </c>
      <c r="I7173" s="104" t="s">
        <v>258</v>
      </c>
      <c r="J7173" s="104"/>
      <c r="K7173" s="104" t="s">
        <v>80</v>
      </c>
      <c r="L7173" s="104" t="s">
        <v>259</v>
      </c>
      <c r="M7173" s="104" t="s">
        <v>276</v>
      </c>
      <c r="N7173" s="104"/>
      <c r="O7173" s="106"/>
      <c r="P7173" s="111" t="s">
        <v>871</v>
      </c>
      <c r="Q7173" s="153" t="s">
        <v>13854</v>
      </c>
      <c r="R7173" s="153" t="s">
        <v>14434</v>
      </c>
      <c r="S7173" s="153">
        <f>Tabella2[[#This Row],[PLD STOP]]-Tabella2[[#This Row],[PLD START]]</f>
        <v>4.1666666666666741E-2</v>
      </c>
      <c r="T7173" s="153" t="s">
        <v>13854</v>
      </c>
      <c r="U7173" s="153" t="s">
        <v>14434</v>
      </c>
      <c r="V7173" s="153">
        <f>IF(ISBLANK(T7173),"",Tabella2[[#This Row],[ACT STOP]]-Tabella2[[#This Row],[ACT START]])</f>
        <v>4.1666666666666741E-2</v>
      </c>
      <c r="W7173" s="104" t="s">
        <v>92</v>
      </c>
      <c r="X7173" s="104" t="s">
        <v>91</v>
      </c>
      <c r="Y7173" s="110"/>
      <c r="Z7173" s="106"/>
      <c r="AA7173" s="104"/>
      <c r="AB7173" s="107"/>
      <c r="AC7173" s="72">
        <f>IF(OR(Tabella2[[#This Row],[OUTCOME]]="DCO",Tabella2[[#This Row],[OUTCOME]]="SDC"),1,0)</f>
        <v>1</v>
      </c>
      <c r="AH7173" s="70"/>
      <c r="AI7173" s="70"/>
      <c r="AJ7173">
        <f>IF(OR(Tabella2[[#This Row],[OUTCOME]]="DNCO", Tabella2[[#This Row],[OUTCOME]]="SDNC"),1,0)</f>
        <v>0</v>
      </c>
      <c r="AL7173" s="70"/>
      <c r="BM7173" s="135" t="str">
        <f>Tabella2[[#This Row],[ACT START]]</f>
        <v>18:15</v>
      </c>
      <c r="BN7173" s="136" t="str">
        <f>Tabella2[[#This Row],[ACT STOP]]</f>
        <v>19:15</v>
      </c>
      <c r="BO7173" s="101"/>
      <c r="BR7173" s="109" t="str">
        <f t="shared" si="139"/>
        <v>SH-25-7162</v>
      </c>
      <c r="BS7173" s="109" t="s">
        <v>318</v>
      </c>
      <c r="BT7173" t="str">
        <f>Tabella2[[#This Row],[OUTCOME]]</f>
        <v>DCO</v>
      </c>
      <c r="BU7173" t="str">
        <f>_xlfn.CONCAT(Tabella2[[#This Row],[NAME SP]],Tabella2[[#This Row],[ID SP]]," - ",Tabella2[[#This Row],[SYLLABUS NO]])</f>
        <v>IFTS103 - PT EMR04</v>
      </c>
      <c r="BV7173" t="s">
        <v>13047</v>
      </c>
    </row>
    <row r="7174" spans="1:74" hidden="1">
      <c r="A7174" s="103" t="s">
        <v>14476</v>
      </c>
      <c r="B7174" s="102">
        <v>46001</v>
      </c>
      <c r="C7174" s="104">
        <f>_xlfn.ISOWEEKNUM(Tabella2[[#This Row],[Date]])</f>
        <v>50</v>
      </c>
      <c r="D7174" s="104" t="s">
        <v>13289</v>
      </c>
      <c r="E7174" s="104" t="s">
        <v>327</v>
      </c>
      <c r="F7174" s="104">
        <v>89</v>
      </c>
      <c r="G7174" s="104" t="s">
        <v>257</v>
      </c>
      <c r="H7174" s="105">
        <v>12</v>
      </c>
      <c r="I7174" s="104" t="s">
        <v>258</v>
      </c>
      <c r="J7174" s="104"/>
      <c r="K7174" s="104" t="s">
        <v>81</v>
      </c>
      <c r="L7174" s="104" t="s">
        <v>259</v>
      </c>
      <c r="M7174" s="104" t="s">
        <v>276</v>
      </c>
      <c r="N7174" s="104"/>
      <c r="O7174" s="106"/>
      <c r="P7174" s="111" t="s">
        <v>742</v>
      </c>
      <c r="Q7174" s="153" t="s">
        <v>13854</v>
      </c>
      <c r="R7174" s="153" t="s">
        <v>14434</v>
      </c>
      <c r="S7174" s="153">
        <f>Tabella2[[#This Row],[PLD STOP]]-Tabella2[[#This Row],[PLD START]]</f>
        <v>4.1666666666666741E-2</v>
      </c>
      <c r="T7174" s="153" t="s">
        <v>13854</v>
      </c>
      <c r="U7174" s="153" t="s">
        <v>14434</v>
      </c>
      <c r="V7174" s="153">
        <f>IF(ISBLANK(T7174),"",Tabella2[[#This Row],[ACT STOP]]-Tabella2[[#This Row],[ACT START]])</f>
        <v>4.1666666666666741E-2</v>
      </c>
      <c r="W7174" s="104" t="s">
        <v>92</v>
      </c>
      <c r="X7174" s="104" t="s">
        <v>91</v>
      </c>
      <c r="Y7174" s="110"/>
      <c r="Z7174" s="106"/>
      <c r="AA7174" s="104"/>
      <c r="AB7174" s="107"/>
      <c r="AC7174" s="72">
        <f>IF(OR(Tabella2[[#This Row],[OUTCOME]]="DCO",Tabella2[[#This Row],[OUTCOME]]="SDC"),1,0)</f>
        <v>1</v>
      </c>
      <c r="AH7174" s="70"/>
      <c r="AI7174" s="70"/>
      <c r="AJ7174">
        <f>IF(OR(Tabella2[[#This Row],[OUTCOME]]="DNCO", Tabella2[[#This Row],[OUTCOME]]="SDNC"),1,0)</f>
        <v>0</v>
      </c>
      <c r="AL7174" s="70"/>
      <c r="BM7174" s="135" t="str">
        <f>Tabella2[[#This Row],[ACT START]]</f>
        <v>18:15</v>
      </c>
      <c r="BN7174" s="136" t="str">
        <f>Tabella2[[#This Row],[ACT STOP]]</f>
        <v>19:15</v>
      </c>
      <c r="BO7174" s="101"/>
      <c r="BR7174" s="109" t="str">
        <f t="shared" si="139"/>
        <v>SH-25-7163</v>
      </c>
      <c r="BS7174" s="109" t="s">
        <v>266</v>
      </c>
      <c r="BT7174" t="str">
        <f>Tabella2[[#This Row],[OUTCOME]]</f>
        <v>DCO</v>
      </c>
      <c r="BU7174" t="str">
        <f>_xlfn.CONCAT(Tabella2[[#This Row],[NAME SP]],Tabella2[[#This Row],[ID SP]]," - ",Tabella2[[#This Row],[SYLLABUS NO]])</f>
        <v>AMI89 - SD EMR02</v>
      </c>
      <c r="BV7174" t="s">
        <v>13249</v>
      </c>
    </row>
    <row r="7175" spans="1:74" hidden="1">
      <c r="A7175" s="103" t="s">
        <v>14477</v>
      </c>
      <c r="B7175" s="102">
        <v>46001</v>
      </c>
      <c r="C7175" s="104">
        <f>_xlfn.ISOWEEKNUM(Tabella2[[#This Row],[Date]])</f>
        <v>50</v>
      </c>
      <c r="D7175" s="104" t="s">
        <v>13289</v>
      </c>
      <c r="E7175" s="104" t="s">
        <v>327</v>
      </c>
      <c r="F7175" s="104">
        <v>90</v>
      </c>
      <c r="G7175" s="104" t="s">
        <v>284</v>
      </c>
      <c r="H7175" s="105">
        <v>22</v>
      </c>
      <c r="I7175" s="104" t="s">
        <v>258</v>
      </c>
      <c r="J7175" s="104"/>
      <c r="K7175" s="104" t="s">
        <v>77</v>
      </c>
      <c r="L7175" s="104" t="s">
        <v>259</v>
      </c>
      <c r="M7175" s="104" t="s">
        <v>276</v>
      </c>
      <c r="N7175" s="104"/>
      <c r="O7175" s="106"/>
      <c r="P7175" s="111" t="s">
        <v>745</v>
      </c>
      <c r="Q7175" s="153" t="s">
        <v>13854</v>
      </c>
      <c r="R7175" s="153" t="s">
        <v>14434</v>
      </c>
      <c r="S7175" s="153">
        <f>Tabella2[[#This Row],[PLD STOP]]-Tabella2[[#This Row],[PLD START]]</f>
        <v>4.1666666666666741E-2</v>
      </c>
      <c r="T7175" s="153">
        <v>0.75347222222222221</v>
      </c>
      <c r="U7175" s="153">
        <v>0.78819444444444453</v>
      </c>
      <c r="V7175" s="153">
        <f>IF(ISBLANK(T7175),"",Tabella2[[#This Row],[ACT STOP]]-Tabella2[[#This Row],[ACT START]])</f>
        <v>3.4722222222222321E-2</v>
      </c>
      <c r="W7175" s="104" t="s">
        <v>92</v>
      </c>
      <c r="X7175" s="104" t="s">
        <v>91</v>
      </c>
      <c r="Y7175" s="110"/>
      <c r="Z7175" s="106"/>
      <c r="AA7175" s="104"/>
      <c r="AB7175" s="107"/>
      <c r="AC7175" s="72">
        <f>IF(OR(Tabella2[[#This Row],[OUTCOME]]="DCO",Tabella2[[#This Row],[OUTCOME]]="SDC"),1,0)</f>
        <v>1</v>
      </c>
      <c r="AH7175" s="70"/>
      <c r="AI7175" s="70"/>
      <c r="AJ7175">
        <f>IF(OR(Tabella2[[#This Row],[OUTCOME]]="DNCO", Tabella2[[#This Row],[OUTCOME]]="SDNC"),1,0)</f>
        <v>0</v>
      </c>
      <c r="AL7175" s="70"/>
      <c r="BM7175" s="135">
        <f>Tabella2[[#This Row],[ACT START]]</f>
        <v>0.75347222222222221</v>
      </c>
      <c r="BN7175" s="136">
        <f>Tabella2[[#This Row],[ACT STOP]]</f>
        <v>0.78819444444444453</v>
      </c>
      <c r="BO7175" s="101"/>
      <c r="BR7175" s="109" t="str">
        <f t="shared" si="139"/>
        <v>SH-25-7164</v>
      </c>
      <c r="BS7175" s="109" t="s">
        <v>295</v>
      </c>
      <c r="BT7175" t="str">
        <f>Tabella2[[#This Row],[OUTCOME]]</f>
        <v>DCO</v>
      </c>
      <c r="BU7175" t="str">
        <f>_xlfn.CONCAT(Tabella2[[#This Row],[NAME SP]],Tabella2[[#This Row],[ID SP]]," - ",Tabella2[[#This Row],[SYLLABUS NO]])</f>
        <v>AMI90 - SD EMR03</v>
      </c>
      <c r="BV7175" t="s">
        <v>13250</v>
      </c>
    </row>
    <row r="7176" spans="1:74" hidden="1">
      <c r="A7176" s="103" t="s">
        <v>14478</v>
      </c>
      <c r="B7176" s="102">
        <v>46002</v>
      </c>
      <c r="C7176" s="104">
        <f>_xlfn.ISOWEEKNUM(Tabella2[[#This Row],[Date]])</f>
        <v>50</v>
      </c>
      <c r="D7176" s="104" t="s">
        <v>751</v>
      </c>
      <c r="E7176" s="104" t="s">
        <v>256</v>
      </c>
      <c r="F7176" s="104">
        <v>78</v>
      </c>
      <c r="G7176" s="104" t="s">
        <v>257</v>
      </c>
      <c r="H7176" s="105">
        <v>1</v>
      </c>
      <c r="I7176" s="104" t="s">
        <v>258</v>
      </c>
      <c r="J7176" s="104"/>
      <c r="K7176" s="104" t="s">
        <v>79</v>
      </c>
      <c r="L7176" s="104" t="s">
        <v>299</v>
      </c>
      <c r="M7176" s="104" t="s">
        <v>386</v>
      </c>
      <c r="N7176" s="104"/>
      <c r="O7176" s="106" t="str">
        <f>A7177</f>
        <v>19582</v>
      </c>
      <c r="P7176" s="111" t="s">
        <v>387</v>
      </c>
      <c r="Q7176" s="153" t="s">
        <v>7566</v>
      </c>
      <c r="R7176" s="153" t="s">
        <v>4384</v>
      </c>
      <c r="S7176" s="153">
        <f>Tabella2[[#This Row],[PLD STOP]]-Tabella2[[#This Row],[PLD START]]</f>
        <v>4.166666666666663E-2</v>
      </c>
      <c r="T7176" s="153" t="s">
        <v>7566</v>
      </c>
      <c r="U7176" s="153" t="s">
        <v>4384</v>
      </c>
      <c r="V7176" s="153">
        <f>IF(ISBLANK(T7176),"",Tabella2[[#This Row],[ACT STOP]]-Tabella2[[#This Row],[ACT START]])</f>
        <v>4.166666666666663E-2</v>
      </c>
      <c r="W7176" s="104" t="s">
        <v>92</v>
      </c>
      <c r="X7176" s="104" t="s">
        <v>91</v>
      </c>
      <c r="Y7176" s="110"/>
      <c r="Z7176" s="106"/>
      <c r="AA7176" s="104"/>
      <c r="AB7176" s="107"/>
      <c r="AC7176" s="72">
        <f>IF(OR(Tabella2[[#This Row],[OUTCOME]]="DCO",Tabella2[[#This Row],[OUTCOME]]="SDC"),1,0)</f>
        <v>1</v>
      </c>
      <c r="AH7176" s="70"/>
      <c r="AI7176" s="70"/>
      <c r="AJ7176">
        <f>IF(OR(Tabella2[[#This Row],[OUTCOME]]="DNCO", Tabella2[[#This Row],[OUTCOME]]="SDNC"),1,0)</f>
        <v>0</v>
      </c>
      <c r="AL7176" s="70"/>
      <c r="BM7176" s="135" t="str">
        <f>Tabella2[[#This Row],[ACT START]]</f>
        <v>10:45</v>
      </c>
      <c r="BN7176" s="136" t="str">
        <f>Tabella2[[#This Row],[ACT STOP]]</f>
        <v>11:45</v>
      </c>
      <c r="BO7176" s="101"/>
      <c r="BR7176" s="109" t="str">
        <f t="shared" si="139"/>
        <v>SH-25-7165</v>
      </c>
      <c r="BS7176" s="109" t="s">
        <v>332</v>
      </c>
      <c r="BT7176" t="str">
        <f>Tabella2[[#This Row],[OUTCOME]]</f>
        <v>DCO</v>
      </c>
      <c r="BU7176" t="str">
        <f>_xlfn.CONCAT(Tabella2[[#This Row],[NAME SP]],Tabella2[[#This Row],[ID SP]]," - ",Tabella2[[#This Row],[SYLLABUS NO]])</f>
        <v>QATAR78 - NET QRA02</v>
      </c>
      <c r="BV7176" t="s">
        <v>11966</v>
      </c>
    </row>
    <row r="7177" spans="1:74" hidden="1">
      <c r="A7177" s="103" t="s">
        <v>14479</v>
      </c>
      <c r="B7177" s="102">
        <v>46002</v>
      </c>
      <c r="C7177" s="104">
        <f>_xlfn.ISOWEEKNUM(Tabella2[[#This Row],[Date]])</f>
        <v>50</v>
      </c>
      <c r="D7177" s="104" t="s">
        <v>763</v>
      </c>
      <c r="E7177" s="104" t="s">
        <v>256</v>
      </c>
      <c r="F7177" s="104">
        <v>66</v>
      </c>
      <c r="G7177" s="104" t="s">
        <v>257</v>
      </c>
      <c r="H7177" s="105">
        <v>17</v>
      </c>
      <c r="I7177" s="104"/>
      <c r="J7177" s="104" t="s">
        <v>258</v>
      </c>
      <c r="K7177" s="104" t="s">
        <v>78</v>
      </c>
      <c r="L7177" s="104" t="s">
        <v>299</v>
      </c>
      <c r="M7177" s="104" t="s">
        <v>386</v>
      </c>
      <c r="N7177" s="104"/>
      <c r="O7177" s="106" t="str">
        <f>A7176</f>
        <v>19581</v>
      </c>
      <c r="P7177" s="111" t="s">
        <v>387</v>
      </c>
      <c r="Q7177" s="153" t="s">
        <v>7566</v>
      </c>
      <c r="R7177" s="153" t="s">
        <v>4384</v>
      </c>
      <c r="S7177" s="153">
        <f>Tabella2[[#This Row],[PLD STOP]]-Tabella2[[#This Row],[PLD START]]</f>
        <v>4.166666666666663E-2</v>
      </c>
      <c r="T7177" s="153" t="s">
        <v>7566</v>
      </c>
      <c r="U7177" s="153" t="s">
        <v>4384</v>
      </c>
      <c r="V7177" s="153">
        <f>IF(ISBLANK(T7177),"",Tabella2[[#This Row],[ACT STOP]]-Tabella2[[#This Row],[ACT START]])</f>
        <v>4.166666666666663E-2</v>
      </c>
      <c r="W7177" s="104" t="s">
        <v>92</v>
      </c>
      <c r="X7177" s="104" t="s">
        <v>91</v>
      </c>
      <c r="Y7177" s="110"/>
      <c r="Z7177" s="106"/>
      <c r="AA7177" s="104"/>
      <c r="AB7177" s="107"/>
      <c r="AC7177" s="72">
        <f>IF(OR(Tabella2[[#This Row],[OUTCOME]]="DCO",Tabella2[[#This Row],[OUTCOME]]="SDC"),1,0)</f>
        <v>1</v>
      </c>
      <c r="AH7177" s="70"/>
      <c r="AI7177" s="70"/>
      <c r="AJ7177">
        <f>IF(OR(Tabella2[[#This Row],[OUTCOME]]="DNCO", Tabella2[[#This Row],[OUTCOME]]="SDNC"),1,0)</f>
        <v>0</v>
      </c>
      <c r="AL7177" s="70"/>
      <c r="BM7177" s="135" t="str">
        <f>Tabella2[[#This Row],[ACT START]]</f>
        <v>10:45</v>
      </c>
      <c r="BN7177" s="136" t="str">
        <f>Tabella2[[#This Row],[ACT STOP]]</f>
        <v>11:45</v>
      </c>
      <c r="BO7177" s="101"/>
      <c r="BR7177" s="109" t="str">
        <f t="shared" si="139"/>
        <v>SH-25-7166</v>
      </c>
      <c r="BS7177" s="109" t="s">
        <v>393</v>
      </c>
      <c r="BT7177" t="str">
        <f>Tabella2[[#This Row],[OUTCOME]]</f>
        <v>DCO</v>
      </c>
      <c r="BU7177" t="str">
        <f>_xlfn.CONCAT(Tabella2[[#This Row],[NAME SP]],Tabella2[[#This Row],[ID SP]]," - ",Tabella2[[#This Row],[SYLLABUS NO]])</f>
        <v>QATAR66 - NET QRA02</v>
      </c>
      <c r="BV7177" t="s">
        <v>12985</v>
      </c>
    </row>
    <row r="7178" spans="1:74" hidden="1">
      <c r="A7178" s="103" t="s">
        <v>14480</v>
      </c>
      <c r="B7178" s="102">
        <v>46002</v>
      </c>
      <c r="C7178" s="104">
        <f>_xlfn.ISOWEEKNUM(Tabella2[[#This Row],[Date]])</f>
        <v>50</v>
      </c>
      <c r="D7178" s="104" t="s">
        <v>13044</v>
      </c>
      <c r="E7178" s="104" t="s">
        <v>284</v>
      </c>
      <c r="F7178" s="104">
        <v>100</v>
      </c>
      <c r="G7178" s="104" t="s">
        <v>257</v>
      </c>
      <c r="H7178" s="105">
        <v>5</v>
      </c>
      <c r="I7178" s="104" t="s">
        <v>258</v>
      </c>
      <c r="J7178" s="104"/>
      <c r="K7178" s="104" t="s">
        <v>83</v>
      </c>
      <c r="L7178" s="104" t="s">
        <v>259</v>
      </c>
      <c r="M7178" s="104" t="s">
        <v>276</v>
      </c>
      <c r="N7178" s="104"/>
      <c r="O7178" s="106"/>
      <c r="P7178" s="111" t="s">
        <v>322</v>
      </c>
      <c r="Q7178" s="153" t="s">
        <v>7566</v>
      </c>
      <c r="R7178" s="153" t="s">
        <v>4384</v>
      </c>
      <c r="S7178" s="153">
        <f>Tabella2[[#This Row],[PLD STOP]]-Tabella2[[#This Row],[PLD START]]</f>
        <v>4.166666666666663E-2</v>
      </c>
      <c r="T7178" s="153">
        <v>0.44791666666666669</v>
      </c>
      <c r="U7178" s="153">
        <v>0.48958333333333331</v>
      </c>
      <c r="V7178" s="153">
        <f>IF(ISBLANK(T7178),"",Tabella2[[#This Row],[ACT STOP]]-Tabella2[[#This Row],[ACT START]])</f>
        <v>4.166666666666663E-2</v>
      </c>
      <c r="W7178" s="104" t="s">
        <v>92</v>
      </c>
      <c r="X7178" s="104" t="s">
        <v>91</v>
      </c>
      <c r="Y7178" s="110"/>
      <c r="Z7178" s="106"/>
      <c r="AA7178" s="104"/>
      <c r="AB7178" s="107"/>
      <c r="AC7178" s="72">
        <f>IF(OR(Tabella2[[#This Row],[OUTCOME]]="DCO",Tabella2[[#This Row],[OUTCOME]]="SDC"),1,0)</f>
        <v>1</v>
      </c>
      <c r="AH7178" s="70"/>
      <c r="AI7178" s="70"/>
      <c r="AJ7178">
        <f>IF(OR(Tabella2[[#This Row],[OUTCOME]]="DNCO", Tabella2[[#This Row],[OUTCOME]]="SDNC"),1,0)</f>
        <v>0</v>
      </c>
      <c r="AL7178" s="70"/>
      <c r="BM7178" s="135">
        <f>Tabella2[[#This Row],[ACT START]]</f>
        <v>0.44791666666666669</v>
      </c>
      <c r="BN7178" s="136">
        <f>Tabella2[[#This Row],[ACT STOP]]</f>
        <v>0.48958333333333331</v>
      </c>
      <c r="BO7178" s="101"/>
      <c r="BR7178" s="109" t="str">
        <f t="shared" si="139"/>
        <v>SH-25-7167</v>
      </c>
      <c r="BS7178" s="109" t="s">
        <v>416</v>
      </c>
      <c r="BT7178" t="str">
        <f>Tabella2[[#This Row],[OUTCOME]]</f>
        <v>DCO</v>
      </c>
      <c r="BU7178" t="str">
        <f>_xlfn.CONCAT(Tabella2[[#This Row],[NAME SP]],Tabella2[[#This Row],[ID SP]]," - ",Tabella2[[#This Row],[SYLLABUS NO]])</f>
        <v>IFTS100 - FMS CF03</v>
      </c>
      <c r="BV7178" t="s">
        <v>13043</v>
      </c>
    </row>
    <row r="7179" spans="1:74" hidden="1">
      <c r="A7179" s="103" t="s">
        <v>14481</v>
      </c>
      <c r="B7179" s="102">
        <v>46002</v>
      </c>
      <c r="C7179" s="104">
        <f>_xlfn.ISOWEEKNUM(Tabella2[[#This Row],[Date]])</f>
        <v>50</v>
      </c>
      <c r="D7179" s="104" t="s">
        <v>13289</v>
      </c>
      <c r="E7179" s="104" t="s">
        <v>327</v>
      </c>
      <c r="F7179" s="104">
        <v>90</v>
      </c>
      <c r="G7179" s="104" t="s">
        <v>257</v>
      </c>
      <c r="H7179" s="105">
        <v>32</v>
      </c>
      <c r="I7179" s="104" t="s">
        <v>258</v>
      </c>
      <c r="J7179" s="104"/>
      <c r="K7179" s="104" t="s">
        <v>80</v>
      </c>
      <c r="L7179" s="104" t="s">
        <v>259</v>
      </c>
      <c r="M7179" s="104" t="s">
        <v>276</v>
      </c>
      <c r="N7179" s="104"/>
      <c r="O7179" s="106"/>
      <c r="P7179" s="111" t="s">
        <v>776</v>
      </c>
      <c r="Q7179" s="153" t="s">
        <v>7566</v>
      </c>
      <c r="R7179" s="153" t="s">
        <v>4384</v>
      </c>
      <c r="S7179" s="153">
        <f>Tabella2[[#This Row],[PLD STOP]]-Tabella2[[#This Row],[PLD START]]</f>
        <v>4.166666666666663E-2</v>
      </c>
      <c r="T7179" s="153">
        <v>0.44791666666666669</v>
      </c>
      <c r="U7179" s="153">
        <v>0.48958333333333331</v>
      </c>
      <c r="V7179" s="153">
        <f>IF(ISBLANK(T7179),"",Tabella2[[#This Row],[ACT STOP]]-Tabella2[[#This Row],[ACT START]])</f>
        <v>4.166666666666663E-2</v>
      </c>
      <c r="W7179" s="104" t="s">
        <v>92</v>
      </c>
      <c r="X7179" s="104" t="s">
        <v>91</v>
      </c>
      <c r="Y7179" s="110"/>
      <c r="Z7179" s="106"/>
      <c r="AA7179" s="104"/>
      <c r="AB7179" s="107"/>
      <c r="AC7179" s="72">
        <f>IF(OR(Tabella2[[#This Row],[OUTCOME]]="DCO",Tabella2[[#This Row],[OUTCOME]]="SDC"),1,0)</f>
        <v>1</v>
      </c>
      <c r="AH7179" s="70"/>
      <c r="AI7179" s="70"/>
      <c r="AJ7179">
        <f>IF(OR(Tabella2[[#This Row],[OUTCOME]]="DNCO", Tabella2[[#This Row],[OUTCOME]]="SDNC"),1,0)</f>
        <v>0</v>
      </c>
      <c r="AL7179" s="70"/>
      <c r="BM7179" s="135">
        <f>Tabella2[[#This Row],[ACT START]]</f>
        <v>0.44791666666666669</v>
      </c>
      <c r="BN7179" s="136">
        <f>Tabella2[[#This Row],[ACT STOP]]</f>
        <v>0.48958333333333331</v>
      </c>
      <c r="BO7179" s="101"/>
      <c r="BR7179" s="109" t="str">
        <f t="shared" si="139"/>
        <v>SH-25-7168</v>
      </c>
      <c r="BS7179" s="109" t="s">
        <v>356</v>
      </c>
      <c r="BT7179" t="str">
        <f>Tabella2[[#This Row],[OUTCOME]]</f>
        <v>DCO</v>
      </c>
      <c r="BU7179" t="str">
        <f>_xlfn.CONCAT(Tabella2[[#This Row],[NAME SP]],Tabella2[[#This Row],[ID SP]]," - ",Tabella2[[#This Row],[SYLLABUS NO]])</f>
        <v>AMI90 - SD EMR04</v>
      </c>
      <c r="BV7179" t="s">
        <v>13250</v>
      </c>
    </row>
    <row r="7180" spans="1:74" hidden="1">
      <c r="A7180" s="103" t="s">
        <v>14482</v>
      </c>
      <c r="B7180" s="102">
        <v>46002</v>
      </c>
      <c r="C7180" s="104">
        <f>_xlfn.ISOWEEKNUM(Tabella2[[#This Row],[Date]])</f>
        <v>50</v>
      </c>
      <c r="D7180" s="104" t="s">
        <v>6621</v>
      </c>
      <c r="E7180" s="104" t="s">
        <v>284</v>
      </c>
      <c r="F7180" s="104">
        <v>82</v>
      </c>
      <c r="G7180" s="104" t="s">
        <v>257</v>
      </c>
      <c r="H7180" s="105">
        <v>20</v>
      </c>
      <c r="I7180" s="104"/>
      <c r="J7180" s="104" t="s">
        <v>258</v>
      </c>
      <c r="K7180" s="104" t="s">
        <v>81</v>
      </c>
      <c r="L7180" s="104" t="s">
        <v>259</v>
      </c>
      <c r="M7180" s="104" t="s">
        <v>269</v>
      </c>
      <c r="N7180" s="104"/>
      <c r="O7180" s="106"/>
      <c r="P7180" s="111" t="s">
        <v>1966</v>
      </c>
      <c r="Q7180" s="153" t="s">
        <v>7566</v>
      </c>
      <c r="R7180" s="153" t="s">
        <v>4384</v>
      </c>
      <c r="S7180" s="153">
        <f>Tabella2[[#This Row],[PLD STOP]]-Tabella2[[#This Row],[PLD START]]</f>
        <v>4.166666666666663E-2</v>
      </c>
      <c r="T7180" s="153">
        <v>0.44791666666666669</v>
      </c>
      <c r="U7180" s="153">
        <v>0.48958333333333331</v>
      </c>
      <c r="V7180" s="153">
        <f>IF(ISBLANK(T7180),"",Tabella2[[#This Row],[ACT STOP]]-Tabella2[[#This Row],[ACT START]])</f>
        <v>4.166666666666663E-2</v>
      </c>
      <c r="W7180" s="104" t="s">
        <v>92</v>
      </c>
      <c r="X7180" s="104" t="s">
        <v>91</v>
      </c>
      <c r="Y7180" s="110"/>
      <c r="Z7180" s="106"/>
      <c r="AA7180" s="104"/>
      <c r="AB7180" s="107"/>
      <c r="AC7180" s="72">
        <f>IF(OR(Tabella2[[#This Row],[OUTCOME]]="DCO",Tabella2[[#This Row],[OUTCOME]]="SDC"),1,0)</f>
        <v>1</v>
      </c>
      <c r="AH7180" s="70"/>
      <c r="AI7180" s="70"/>
      <c r="AJ7180">
        <f>IF(OR(Tabella2[[#This Row],[OUTCOME]]="DNCO", Tabella2[[#This Row],[OUTCOME]]="SDNC"),1,0)</f>
        <v>0</v>
      </c>
      <c r="AL7180" s="70"/>
      <c r="BM7180" s="135">
        <f>Tabella2[[#This Row],[ACT START]]</f>
        <v>0.44791666666666669</v>
      </c>
      <c r="BN7180" s="136">
        <f>Tabella2[[#This Row],[ACT STOP]]</f>
        <v>0.48958333333333331</v>
      </c>
      <c r="BO7180" s="101"/>
      <c r="BR7180" s="109" t="str">
        <f t="shared" si="139"/>
        <v>SH-25-7169</v>
      </c>
      <c r="BS7180" s="109" t="s">
        <v>1220</v>
      </c>
      <c r="BT7180" t="str">
        <f>Tabella2[[#This Row],[OUTCOME]]</f>
        <v>DCO</v>
      </c>
      <c r="BU7180" t="str">
        <f>_xlfn.CONCAT(Tabella2[[#This Row],[NAME SP]],Tabella2[[#This Row],[ID SP]]," - ",Tabella2[[#This Row],[SYLLABUS NO]])</f>
        <v>IFTS82 - PT BVR01</v>
      </c>
      <c r="BV7180" t="s">
        <v>11868</v>
      </c>
    </row>
    <row r="7181" spans="1:74" hidden="1">
      <c r="A7181" s="103" t="s">
        <v>14483</v>
      </c>
      <c r="B7181" s="102">
        <v>46002</v>
      </c>
      <c r="C7181" s="104">
        <f>_xlfn.ISOWEEKNUM(Tabella2[[#This Row],[Date]])</f>
        <v>50</v>
      </c>
      <c r="D7181" s="104" t="s">
        <v>13289</v>
      </c>
      <c r="E7181" s="104" t="s">
        <v>327</v>
      </c>
      <c r="F7181" s="104">
        <v>93</v>
      </c>
      <c r="G7181" s="104" t="s">
        <v>257</v>
      </c>
      <c r="H7181" s="105">
        <v>13</v>
      </c>
      <c r="I7181" s="104" t="s">
        <v>258</v>
      </c>
      <c r="J7181" s="104"/>
      <c r="K7181" s="104" t="s">
        <v>75</v>
      </c>
      <c r="L7181" s="104" t="s">
        <v>259</v>
      </c>
      <c r="M7181" s="104" t="s">
        <v>276</v>
      </c>
      <c r="N7181" s="104"/>
      <c r="O7181" s="106"/>
      <c r="P7181" s="111" t="s">
        <v>776</v>
      </c>
      <c r="Q7181" s="153" t="s">
        <v>7566</v>
      </c>
      <c r="R7181" s="153" t="s">
        <v>4384</v>
      </c>
      <c r="S7181" s="153">
        <f>Tabella2[[#This Row],[PLD STOP]]-Tabella2[[#This Row],[PLD START]]</f>
        <v>4.166666666666663E-2</v>
      </c>
      <c r="T7181" s="153">
        <v>0.44791666666666669</v>
      </c>
      <c r="U7181" s="153">
        <v>0.48958333333333331</v>
      </c>
      <c r="V7181" s="153">
        <f>IF(ISBLANK(T7181),"",Tabella2[[#This Row],[ACT STOP]]-Tabella2[[#This Row],[ACT START]])</f>
        <v>4.166666666666663E-2</v>
      </c>
      <c r="W7181" s="104" t="s">
        <v>92</v>
      </c>
      <c r="X7181" s="104" t="s">
        <v>91</v>
      </c>
      <c r="Y7181" s="110"/>
      <c r="Z7181" s="106"/>
      <c r="AA7181" s="104"/>
      <c r="AB7181" s="107"/>
      <c r="AC7181" s="72">
        <f>IF(OR(Tabella2[[#This Row],[OUTCOME]]="DCO",Tabella2[[#This Row],[OUTCOME]]="SDC"),1,0)</f>
        <v>1</v>
      </c>
      <c r="AH7181" s="70"/>
      <c r="AI7181" s="70"/>
      <c r="AJ7181">
        <f>IF(OR(Tabella2[[#This Row],[OUTCOME]]="DNCO", Tabella2[[#This Row],[OUTCOME]]="SDNC"),1,0)</f>
        <v>0</v>
      </c>
      <c r="AL7181" s="70"/>
      <c r="BM7181" s="135">
        <f>Tabella2[[#This Row],[ACT START]]</f>
        <v>0.44791666666666669</v>
      </c>
      <c r="BN7181" s="136">
        <f>Tabella2[[#This Row],[ACT STOP]]</f>
        <v>0.48958333333333331</v>
      </c>
      <c r="BO7181" s="101"/>
      <c r="BR7181" s="109" t="str">
        <f t="shared" si="139"/>
        <v>SH-25-7170</v>
      </c>
      <c r="BS7181" s="109" t="s">
        <v>427</v>
      </c>
      <c r="BT7181" t="str">
        <f>Tabella2[[#This Row],[OUTCOME]]</f>
        <v>DCO</v>
      </c>
      <c r="BU7181" t="str">
        <f>_xlfn.CONCAT(Tabella2[[#This Row],[NAME SP]],Tabella2[[#This Row],[ID SP]]," - ",Tabella2[[#This Row],[SYLLABUS NO]])</f>
        <v>AMI93 - SD EMR04</v>
      </c>
      <c r="BV7181" t="s">
        <v>14018</v>
      </c>
    </row>
    <row r="7182" spans="1:74" hidden="1">
      <c r="A7182" s="103" t="s">
        <v>14484</v>
      </c>
      <c r="B7182" s="102">
        <v>46002</v>
      </c>
      <c r="C7182" s="104">
        <f>_xlfn.ISOWEEKNUM(Tabella2[[#This Row],[Date]])</f>
        <v>50</v>
      </c>
      <c r="D7182" s="104" t="s">
        <v>751</v>
      </c>
      <c r="E7182" s="104" t="s">
        <v>256</v>
      </c>
      <c r="F7182" s="104">
        <v>76</v>
      </c>
      <c r="G7182" s="104" t="s">
        <v>257</v>
      </c>
      <c r="H7182" s="105">
        <v>14</v>
      </c>
      <c r="I7182" s="104" t="s">
        <v>258</v>
      </c>
      <c r="J7182" s="104"/>
      <c r="K7182" s="104" t="s">
        <v>79</v>
      </c>
      <c r="L7182" s="104" t="s">
        <v>299</v>
      </c>
      <c r="M7182" s="104" t="s">
        <v>386</v>
      </c>
      <c r="N7182" s="104"/>
      <c r="O7182" s="106" t="str">
        <f>A7183</f>
        <v>19588</v>
      </c>
      <c r="P7182" s="111" t="s">
        <v>391</v>
      </c>
      <c r="Q7182" s="153" t="s">
        <v>10080</v>
      </c>
      <c r="R7182" s="153" t="s">
        <v>8463</v>
      </c>
      <c r="S7182" s="153">
        <f>Tabella2[[#This Row],[PLD STOP]]-Tabella2[[#This Row],[PLD START]]</f>
        <v>4.1666666666666741E-2</v>
      </c>
      <c r="T7182" s="153" t="s">
        <v>10080</v>
      </c>
      <c r="U7182" s="153" t="s">
        <v>8463</v>
      </c>
      <c r="V7182" s="153">
        <f>IF(ISBLANK(T7182),"",Tabella2[[#This Row],[ACT STOP]]-Tabella2[[#This Row],[ACT START]])</f>
        <v>4.1666666666666741E-2</v>
      </c>
      <c r="W7182" s="104" t="s">
        <v>92</v>
      </c>
      <c r="X7182" s="104" t="s">
        <v>91</v>
      </c>
      <c r="Y7182" s="110"/>
      <c r="Z7182" s="106"/>
      <c r="AA7182" s="104"/>
      <c r="AB7182" s="107"/>
      <c r="AC7182" s="72">
        <f>IF(OR(Tabella2[[#This Row],[OUTCOME]]="DCO",Tabella2[[#This Row],[OUTCOME]]="SDC"),1,0)</f>
        <v>1</v>
      </c>
      <c r="AH7182" s="70"/>
      <c r="AI7182" s="70"/>
      <c r="AJ7182">
        <f>IF(OR(Tabella2[[#This Row],[OUTCOME]]="DNCO", Tabella2[[#This Row],[OUTCOME]]="SDNC"),1,0)</f>
        <v>0</v>
      </c>
      <c r="AL7182" s="70"/>
      <c r="BM7182" s="135" t="str">
        <f>Tabella2[[#This Row],[ACT START]]</f>
        <v>12:15</v>
      </c>
      <c r="BN7182" s="136" t="str">
        <f>Tabella2[[#This Row],[ACT STOP]]</f>
        <v>13:15</v>
      </c>
      <c r="BO7182" s="101"/>
      <c r="BR7182" s="109" t="str">
        <f t="shared" si="139"/>
        <v>SH-25-7171</v>
      </c>
      <c r="BS7182" s="109" t="s">
        <v>372</v>
      </c>
      <c r="BT7182" t="str">
        <f>Tabella2[[#This Row],[OUTCOME]]</f>
        <v>DCO</v>
      </c>
      <c r="BU7182" t="str">
        <f>_xlfn.CONCAT(Tabella2[[#This Row],[NAME SP]],Tabella2[[#This Row],[ID SP]]," - ",Tabella2[[#This Row],[SYLLABUS NO]])</f>
        <v>QATAR76 - NET QRA01</v>
      </c>
      <c r="BV7182" t="s">
        <v>11939</v>
      </c>
    </row>
    <row r="7183" spans="1:74" hidden="1">
      <c r="A7183" s="103" t="s">
        <v>14485</v>
      </c>
      <c r="B7183" s="102">
        <v>46002</v>
      </c>
      <c r="C7183" s="104">
        <f>_xlfn.ISOWEEKNUM(Tabella2[[#This Row],[Date]])</f>
        <v>50</v>
      </c>
      <c r="D7183" s="104" t="s">
        <v>763</v>
      </c>
      <c r="E7183" s="104" t="s">
        <v>256</v>
      </c>
      <c r="F7183" s="104">
        <v>68</v>
      </c>
      <c r="G7183" s="104" t="s">
        <v>257</v>
      </c>
      <c r="H7183" s="105">
        <v>9</v>
      </c>
      <c r="I7183" s="104"/>
      <c r="J7183" s="104" t="s">
        <v>258</v>
      </c>
      <c r="K7183" s="104" t="s">
        <v>78</v>
      </c>
      <c r="L7183" s="104" t="s">
        <v>299</v>
      </c>
      <c r="M7183" s="104" t="s">
        <v>386</v>
      </c>
      <c r="N7183" s="104"/>
      <c r="O7183" s="106" t="str">
        <f>A7182</f>
        <v>19587</v>
      </c>
      <c r="P7183" s="111" t="s">
        <v>391</v>
      </c>
      <c r="Q7183" s="153" t="s">
        <v>10080</v>
      </c>
      <c r="R7183" s="153" t="s">
        <v>8463</v>
      </c>
      <c r="S7183" s="153">
        <f>Tabella2[[#This Row],[PLD STOP]]-Tabella2[[#This Row],[PLD START]]</f>
        <v>4.1666666666666741E-2</v>
      </c>
      <c r="T7183" s="153" t="s">
        <v>10080</v>
      </c>
      <c r="U7183" s="153" t="s">
        <v>8463</v>
      </c>
      <c r="V7183" s="153">
        <f>IF(ISBLANK(T7183),"",Tabella2[[#This Row],[ACT STOP]]-Tabella2[[#This Row],[ACT START]])</f>
        <v>4.1666666666666741E-2</v>
      </c>
      <c r="W7183" s="104" t="s">
        <v>92</v>
      </c>
      <c r="X7183" s="104" t="s">
        <v>91</v>
      </c>
      <c r="Y7183" s="110"/>
      <c r="Z7183" s="106"/>
      <c r="AA7183" s="104"/>
      <c r="AB7183" s="107"/>
      <c r="AC7183" s="72">
        <f>IF(OR(Tabella2[[#This Row],[OUTCOME]]="DCO",Tabella2[[#This Row],[OUTCOME]]="SDC"),1,0)</f>
        <v>1</v>
      </c>
      <c r="AH7183" s="70"/>
      <c r="AI7183" s="70"/>
      <c r="AJ7183">
        <f>IF(OR(Tabella2[[#This Row],[OUTCOME]]="DNCO", Tabella2[[#This Row],[OUTCOME]]="SDNC"),1,0)</f>
        <v>0</v>
      </c>
      <c r="AL7183" s="70"/>
      <c r="BM7183" s="135" t="str">
        <f>Tabella2[[#This Row],[ACT START]]</f>
        <v>12:15</v>
      </c>
      <c r="BN7183" s="136" t="str">
        <f>Tabella2[[#This Row],[ACT STOP]]</f>
        <v>13:15</v>
      </c>
      <c r="BO7183" s="101"/>
      <c r="BR7183" s="109" t="str">
        <f t="shared" si="139"/>
        <v>SH-25-7172</v>
      </c>
      <c r="BS7183" s="109" t="s">
        <v>318</v>
      </c>
      <c r="BT7183" t="str">
        <f>Tabella2[[#This Row],[OUTCOME]]</f>
        <v>DCO</v>
      </c>
      <c r="BU7183" t="str">
        <f>_xlfn.CONCAT(Tabella2[[#This Row],[NAME SP]],Tabella2[[#This Row],[ID SP]]," - ",Tabella2[[#This Row],[SYLLABUS NO]])</f>
        <v>QATAR68 - NET QRA01</v>
      </c>
      <c r="BV7183" t="s">
        <v>11998</v>
      </c>
    </row>
    <row r="7184" spans="1:74" hidden="1">
      <c r="A7184" s="103" t="s">
        <v>14486</v>
      </c>
      <c r="B7184" s="102">
        <v>46002</v>
      </c>
      <c r="C7184" s="104">
        <f>_xlfn.ISOWEEKNUM(Tabella2[[#This Row],[Date]])</f>
        <v>50</v>
      </c>
      <c r="D7184" s="104" t="s">
        <v>13044</v>
      </c>
      <c r="E7184" s="104" t="s">
        <v>284</v>
      </c>
      <c r="F7184" s="104">
        <v>101</v>
      </c>
      <c r="G7184" s="104" t="s">
        <v>284</v>
      </c>
      <c r="H7184" s="105">
        <v>22</v>
      </c>
      <c r="I7184" s="104" t="s">
        <v>258</v>
      </c>
      <c r="J7184" s="104"/>
      <c r="K7184" s="104" t="s">
        <v>83</v>
      </c>
      <c r="L7184" s="104" t="s">
        <v>259</v>
      </c>
      <c r="M7184" s="104" t="s">
        <v>276</v>
      </c>
      <c r="N7184" s="104"/>
      <c r="O7184" s="106"/>
      <c r="P7184" s="111" t="s">
        <v>322</v>
      </c>
      <c r="Q7184" s="153" t="s">
        <v>10080</v>
      </c>
      <c r="R7184" s="153" t="s">
        <v>8463</v>
      </c>
      <c r="S7184" s="153">
        <f>Tabella2[[#This Row],[PLD STOP]]-Tabella2[[#This Row],[PLD START]]</f>
        <v>4.1666666666666741E-2</v>
      </c>
      <c r="T7184" s="153">
        <v>0.51041666666666663</v>
      </c>
      <c r="U7184" s="153">
        <v>0.55208333333333337</v>
      </c>
      <c r="V7184" s="153">
        <f>IF(ISBLANK(T7184),"",Tabella2[[#This Row],[ACT STOP]]-Tabella2[[#This Row],[ACT START]])</f>
        <v>4.1666666666666741E-2</v>
      </c>
      <c r="W7184" s="104" t="s">
        <v>92</v>
      </c>
      <c r="X7184" s="104" t="s">
        <v>91</v>
      </c>
      <c r="Y7184" s="110"/>
      <c r="Z7184" s="106"/>
      <c r="AA7184" s="104"/>
      <c r="AB7184" s="107"/>
      <c r="AC7184" s="72">
        <f>IF(OR(Tabella2[[#This Row],[OUTCOME]]="DCO",Tabella2[[#This Row],[OUTCOME]]="SDC"),1,0)</f>
        <v>1</v>
      </c>
      <c r="AH7184" s="70"/>
      <c r="AI7184" s="70"/>
      <c r="AJ7184">
        <f>IF(OR(Tabella2[[#This Row],[OUTCOME]]="DNCO", Tabella2[[#This Row],[OUTCOME]]="SDNC"),1,0)</f>
        <v>0</v>
      </c>
      <c r="AL7184" s="70"/>
      <c r="BM7184" s="135">
        <f>Tabella2[[#This Row],[ACT START]]</f>
        <v>0.51041666666666663</v>
      </c>
      <c r="BN7184" s="136">
        <f>Tabella2[[#This Row],[ACT STOP]]</f>
        <v>0.55208333333333337</v>
      </c>
      <c r="BO7184" s="101"/>
      <c r="BR7184" s="109" t="str">
        <f t="shared" si="139"/>
        <v>SH-25-7173</v>
      </c>
      <c r="BS7184" s="109" t="s">
        <v>295</v>
      </c>
      <c r="BT7184" t="str">
        <f>Tabella2[[#This Row],[OUTCOME]]</f>
        <v>DCO</v>
      </c>
      <c r="BU7184" t="str">
        <f>_xlfn.CONCAT(Tabella2[[#This Row],[NAME SP]],Tabella2[[#This Row],[ID SP]]," - ",Tabella2[[#This Row],[SYLLABUS NO]])</f>
        <v>IFTS101 - FMS CF03</v>
      </c>
      <c r="BV7184" t="s">
        <v>13045</v>
      </c>
    </row>
    <row r="7185" spans="1:74" hidden="1">
      <c r="A7185" s="103" t="s">
        <v>14487</v>
      </c>
      <c r="B7185" s="102">
        <v>46002</v>
      </c>
      <c r="C7185" s="104">
        <f>_xlfn.ISOWEEKNUM(Tabella2[[#This Row],[Date]])</f>
        <v>50</v>
      </c>
      <c r="D7185" s="104" t="s">
        <v>763</v>
      </c>
      <c r="E7185" s="104" t="s">
        <v>256</v>
      </c>
      <c r="F7185" s="104">
        <v>63</v>
      </c>
      <c r="G7185" s="104" t="s">
        <v>284</v>
      </c>
      <c r="H7185" s="105">
        <v>23</v>
      </c>
      <c r="I7185" s="104"/>
      <c r="J7185" s="104" t="s">
        <v>258</v>
      </c>
      <c r="K7185" s="104" t="s">
        <v>80</v>
      </c>
      <c r="L7185" s="104" t="s">
        <v>259</v>
      </c>
      <c r="M7185" s="104" t="s">
        <v>269</v>
      </c>
      <c r="N7185" s="104"/>
      <c r="O7185" s="106"/>
      <c r="P7185" s="111" t="s">
        <v>1966</v>
      </c>
      <c r="Q7185" s="153" t="s">
        <v>10080</v>
      </c>
      <c r="R7185" s="153" t="s">
        <v>8463</v>
      </c>
      <c r="S7185" s="153">
        <f>Tabella2[[#This Row],[PLD STOP]]-Tabella2[[#This Row],[PLD START]]</f>
        <v>4.1666666666666741E-2</v>
      </c>
      <c r="T7185" s="153">
        <v>0.51041666666666663</v>
      </c>
      <c r="U7185" s="153">
        <v>0.55208333333333337</v>
      </c>
      <c r="V7185" s="153">
        <f>IF(ISBLANK(T7185),"",Tabella2[[#This Row],[ACT STOP]]-Tabella2[[#This Row],[ACT START]])</f>
        <v>4.1666666666666741E-2</v>
      </c>
      <c r="W7185" s="104" t="s">
        <v>92</v>
      </c>
      <c r="X7185" s="104" t="s">
        <v>91</v>
      </c>
      <c r="Y7185" s="110"/>
      <c r="Z7185" s="106"/>
      <c r="AA7185" s="104"/>
      <c r="AB7185" s="107"/>
      <c r="AC7185" s="72">
        <f>IF(OR(Tabella2[[#This Row],[OUTCOME]]="DCO",Tabella2[[#This Row],[OUTCOME]]="SDC"),1,0)</f>
        <v>1</v>
      </c>
      <c r="AH7185" s="70"/>
      <c r="AI7185" s="70"/>
      <c r="AJ7185">
        <f>IF(OR(Tabella2[[#This Row],[OUTCOME]]="DNCO", Tabella2[[#This Row],[OUTCOME]]="SDNC"),1,0)</f>
        <v>0</v>
      </c>
      <c r="AL7185" s="70"/>
      <c r="BM7185" s="135">
        <f>Tabella2[[#This Row],[ACT START]]</f>
        <v>0.51041666666666663</v>
      </c>
      <c r="BN7185" s="136">
        <f>Tabella2[[#This Row],[ACT STOP]]</f>
        <v>0.55208333333333337</v>
      </c>
      <c r="BO7185" s="101"/>
      <c r="BR7185" s="109" t="str">
        <f t="shared" si="139"/>
        <v>SH-25-7174</v>
      </c>
      <c r="BS7185" s="109" t="s">
        <v>358</v>
      </c>
      <c r="BT7185" t="str">
        <f>Tabella2[[#This Row],[OUTCOME]]</f>
        <v>DCO</v>
      </c>
      <c r="BU7185" t="str">
        <f>_xlfn.CONCAT(Tabella2[[#This Row],[NAME SP]],Tabella2[[#This Row],[ID SP]]," - ",Tabella2[[#This Row],[SYLLABUS NO]])</f>
        <v>QATAR63 - PT BVR01</v>
      </c>
      <c r="BV7185" t="s">
        <v>12980</v>
      </c>
    </row>
    <row r="7186" spans="1:74" hidden="1">
      <c r="A7186" s="103" t="s">
        <v>14488</v>
      </c>
      <c r="B7186" s="102">
        <v>46002</v>
      </c>
      <c r="C7186" s="104">
        <f>_xlfn.ISOWEEKNUM(Tabella2[[#This Row],[Date]])</f>
        <v>50</v>
      </c>
      <c r="D7186" s="104" t="s">
        <v>13289</v>
      </c>
      <c r="E7186" s="104" t="s">
        <v>327</v>
      </c>
      <c r="F7186" s="104">
        <v>92</v>
      </c>
      <c r="G7186" s="104" t="s">
        <v>284</v>
      </c>
      <c r="H7186" s="105">
        <v>50</v>
      </c>
      <c r="I7186" s="104" t="s">
        <v>258</v>
      </c>
      <c r="J7186" s="104"/>
      <c r="K7186" s="104" t="s">
        <v>81</v>
      </c>
      <c r="L7186" s="104" t="s">
        <v>259</v>
      </c>
      <c r="M7186" s="104" t="s">
        <v>276</v>
      </c>
      <c r="N7186" s="104"/>
      <c r="O7186" s="106"/>
      <c r="P7186" s="111" t="s">
        <v>776</v>
      </c>
      <c r="Q7186" s="153" t="s">
        <v>10080</v>
      </c>
      <c r="R7186" s="237" t="s">
        <v>8463</v>
      </c>
      <c r="S7186" s="153">
        <f>Tabella2[[#This Row],[PLD STOP]]-Tabella2[[#This Row],[PLD START]]</f>
        <v>4.1666666666666741E-2</v>
      </c>
      <c r="T7186" s="153">
        <v>0.51041666666666663</v>
      </c>
      <c r="U7186" s="153">
        <v>0.55208333333333337</v>
      </c>
      <c r="V7186" s="153">
        <f>IF(ISBLANK(T7186),"",Tabella2[[#This Row],[ACT STOP]]-Tabella2[[#This Row],[ACT START]])</f>
        <v>4.1666666666666741E-2</v>
      </c>
      <c r="W7186" s="104" t="s">
        <v>92</v>
      </c>
      <c r="X7186" s="104" t="s">
        <v>91</v>
      </c>
      <c r="Y7186" s="110"/>
      <c r="Z7186" s="106"/>
      <c r="AA7186" s="104"/>
      <c r="AB7186" s="107"/>
      <c r="AC7186" s="72">
        <f>IF(OR(Tabella2[[#This Row],[OUTCOME]]="DCO",Tabella2[[#This Row],[OUTCOME]]="SDC"),1,0)</f>
        <v>1</v>
      </c>
      <c r="AH7186" s="70"/>
      <c r="AI7186" s="70"/>
      <c r="AJ7186">
        <f>IF(OR(Tabella2[[#This Row],[OUTCOME]]="DNCO", Tabella2[[#This Row],[OUTCOME]]="SDNC"),1,0)</f>
        <v>0</v>
      </c>
      <c r="AL7186" s="70"/>
      <c r="BM7186" s="135">
        <f>Tabella2[[#This Row],[ACT START]]</f>
        <v>0.51041666666666663</v>
      </c>
      <c r="BN7186" s="136">
        <f>Tabella2[[#This Row],[ACT STOP]]</f>
        <v>0.55208333333333337</v>
      </c>
      <c r="BO7186" s="101"/>
      <c r="BR7186" s="109" t="str">
        <f t="shared" si="139"/>
        <v>SH-25-7175</v>
      </c>
      <c r="BS7186" s="109" t="s">
        <v>1763</v>
      </c>
      <c r="BT7186" t="str">
        <f>Tabella2[[#This Row],[OUTCOME]]</f>
        <v>DCO</v>
      </c>
      <c r="BU7186" t="str">
        <f>_xlfn.CONCAT(Tabella2[[#This Row],[NAME SP]],Tabella2[[#This Row],[ID SP]]," - ",Tabella2[[#This Row],[SYLLABUS NO]])</f>
        <v>AMI92 - SD EMR04</v>
      </c>
      <c r="BV7186" t="s">
        <v>13252</v>
      </c>
    </row>
    <row r="7187" spans="1:74" hidden="1">
      <c r="A7187" s="103" t="s">
        <v>14489</v>
      </c>
      <c r="B7187" s="102">
        <v>46002</v>
      </c>
      <c r="C7187" s="104">
        <f>_xlfn.ISOWEEKNUM(Tabella2[[#This Row],[Date]])</f>
        <v>50</v>
      </c>
      <c r="D7187" s="104" t="s">
        <v>13289</v>
      </c>
      <c r="E7187" s="104" t="s">
        <v>327</v>
      </c>
      <c r="F7187" s="104">
        <v>91</v>
      </c>
      <c r="G7187" s="104" t="s">
        <v>257</v>
      </c>
      <c r="H7187" s="105">
        <v>2</v>
      </c>
      <c r="I7187" s="104" t="s">
        <v>258</v>
      </c>
      <c r="J7187" s="104"/>
      <c r="K7187" s="104" t="s">
        <v>77</v>
      </c>
      <c r="L7187" s="104" t="s">
        <v>259</v>
      </c>
      <c r="M7187" s="104" t="s">
        <v>276</v>
      </c>
      <c r="N7187" s="104"/>
      <c r="O7187" s="106"/>
      <c r="P7187" s="111" t="s">
        <v>776</v>
      </c>
      <c r="Q7187" s="153" t="s">
        <v>10080</v>
      </c>
      <c r="R7187" s="153" t="s">
        <v>8463</v>
      </c>
      <c r="S7187" s="153">
        <f>Tabella2[[#This Row],[PLD STOP]]-Tabella2[[#This Row],[PLD START]]</f>
        <v>4.1666666666666741E-2</v>
      </c>
      <c r="T7187" s="153">
        <v>0.51041666666666663</v>
      </c>
      <c r="U7187" s="153">
        <v>0.55208333333333337</v>
      </c>
      <c r="V7187" s="153">
        <f>IF(ISBLANK(T7187),"",Tabella2[[#This Row],[ACT STOP]]-Tabella2[[#This Row],[ACT START]])</f>
        <v>4.1666666666666741E-2</v>
      </c>
      <c r="W7187" s="104" t="s">
        <v>92</v>
      </c>
      <c r="X7187" s="104" t="s">
        <v>91</v>
      </c>
      <c r="Y7187" s="110"/>
      <c r="Z7187" s="106"/>
      <c r="AA7187" s="104"/>
      <c r="AB7187" s="107"/>
      <c r="AC7187" s="72">
        <f>IF(OR(Tabella2[[#This Row],[OUTCOME]]="DCO",Tabella2[[#This Row],[OUTCOME]]="SDC"),1,0)</f>
        <v>1</v>
      </c>
      <c r="AH7187" s="70"/>
      <c r="AI7187" s="70"/>
      <c r="AJ7187">
        <f>IF(OR(Tabella2[[#This Row],[OUTCOME]]="DNCO", Tabella2[[#This Row],[OUTCOME]]="SDNC"),1,0)</f>
        <v>0</v>
      </c>
      <c r="AL7187" s="70"/>
      <c r="BM7187" s="135">
        <f>Tabella2[[#This Row],[ACT START]]</f>
        <v>0.51041666666666663</v>
      </c>
      <c r="BN7187" s="136">
        <f>Tabella2[[#This Row],[ACT STOP]]</f>
        <v>0.55208333333333337</v>
      </c>
      <c r="BO7187" s="101"/>
      <c r="BR7187" s="109" t="str">
        <f t="shared" si="139"/>
        <v>SH-25-7176</v>
      </c>
      <c r="BS7187" s="109" t="s">
        <v>368</v>
      </c>
      <c r="BT7187" t="str">
        <f>Tabella2[[#This Row],[OUTCOME]]</f>
        <v>DCO</v>
      </c>
      <c r="BU7187" t="str">
        <f>_xlfn.CONCAT(Tabella2[[#This Row],[NAME SP]],Tabella2[[#This Row],[ID SP]]," - ",Tabella2[[#This Row],[SYLLABUS NO]])</f>
        <v>AMI91 - SD EMR04</v>
      </c>
      <c r="BV7187" t="s">
        <v>13251</v>
      </c>
    </row>
    <row r="7188" spans="1:74" hidden="1">
      <c r="A7188" s="103" t="s">
        <v>14490</v>
      </c>
      <c r="B7188" s="102">
        <v>46002</v>
      </c>
      <c r="C7188" s="104">
        <f>_xlfn.ISOWEEKNUM(Tabella2[[#This Row],[Date]])</f>
        <v>50</v>
      </c>
      <c r="D7188" s="104" t="s">
        <v>817</v>
      </c>
      <c r="E7188" s="104" t="s">
        <v>284</v>
      </c>
      <c r="F7188" s="104">
        <v>73</v>
      </c>
      <c r="G7188" s="104" t="s">
        <v>257</v>
      </c>
      <c r="H7188" s="105">
        <v>32</v>
      </c>
      <c r="I7188" s="104"/>
      <c r="J7188" s="104" t="s">
        <v>258</v>
      </c>
      <c r="K7188" s="104" t="s">
        <v>79</v>
      </c>
      <c r="L7188" s="104" t="s">
        <v>299</v>
      </c>
      <c r="M7188" s="104" t="s">
        <v>386</v>
      </c>
      <c r="N7188" s="104"/>
      <c r="O7188" s="106" t="str">
        <f>A7189</f>
        <v>19594</v>
      </c>
      <c r="P7188" s="111" t="s">
        <v>565</v>
      </c>
      <c r="Q7188" s="153" t="s">
        <v>13852</v>
      </c>
      <c r="R7188" s="153" t="s">
        <v>12108</v>
      </c>
      <c r="S7188" s="153">
        <f>Tabella2[[#This Row],[PLD STOP]]-Tabella2[[#This Row],[PLD START]]</f>
        <v>4.1666666666666741E-2</v>
      </c>
      <c r="T7188" s="153" t="s">
        <v>13852</v>
      </c>
      <c r="U7188" s="153" t="s">
        <v>12108</v>
      </c>
      <c r="V7188" s="153">
        <f>IF(ISBLANK(T7188),"",Tabella2[[#This Row],[ACT STOP]]-Tabella2[[#This Row],[ACT START]])</f>
        <v>4.1666666666666741E-2</v>
      </c>
      <c r="W7188" s="104" t="s">
        <v>92</v>
      </c>
      <c r="X7188" s="104" t="s">
        <v>91</v>
      </c>
      <c r="Y7188" s="110"/>
      <c r="Z7188" s="106"/>
      <c r="AA7188" s="104"/>
      <c r="AB7188" s="107"/>
      <c r="AC7188" s="72">
        <f>IF(OR(Tabella2[[#This Row],[OUTCOME]]="DCO",Tabella2[[#This Row],[OUTCOME]]="SDC"),1,0)</f>
        <v>1</v>
      </c>
      <c r="AH7188" s="70"/>
      <c r="AI7188" s="70"/>
      <c r="AJ7188">
        <f>IF(OR(Tabella2[[#This Row],[OUTCOME]]="DNCO", Tabella2[[#This Row],[OUTCOME]]="SDNC"),1,0)</f>
        <v>0</v>
      </c>
      <c r="AL7188" s="70"/>
      <c r="BM7188" s="135" t="str">
        <f>Tabella2[[#This Row],[ACT START]]</f>
        <v>13:45</v>
      </c>
      <c r="BN7188" s="136" t="str">
        <f>Tabella2[[#This Row],[ACT STOP]]</f>
        <v>14:45</v>
      </c>
      <c r="BO7188" s="101"/>
      <c r="BR7188" s="109" t="str">
        <f t="shared" si="139"/>
        <v>SH-25-7177</v>
      </c>
      <c r="BS7188" s="109" t="s">
        <v>356</v>
      </c>
      <c r="BT7188" t="str">
        <f>Tabella2[[#This Row],[OUTCOME]]</f>
        <v>DCO</v>
      </c>
      <c r="BU7188" t="str">
        <f>_xlfn.CONCAT(Tabella2[[#This Row],[NAME SP]],Tabella2[[#This Row],[ID SP]]," - ",Tabella2[[#This Row],[SYLLABUS NO]])</f>
        <v>IFTS73 - NET DCA02</v>
      </c>
      <c r="BV7188" t="s">
        <v>12008</v>
      </c>
    </row>
    <row r="7189" spans="1:74" hidden="1">
      <c r="A7189" s="103" t="s">
        <v>14491</v>
      </c>
      <c r="B7189" s="102">
        <v>46002</v>
      </c>
      <c r="C7189" s="104">
        <f>_xlfn.ISOWEEKNUM(Tabella2[[#This Row],[Date]])</f>
        <v>50</v>
      </c>
      <c r="D7189" s="104" t="s">
        <v>817</v>
      </c>
      <c r="E7189" s="104" t="s">
        <v>284</v>
      </c>
      <c r="F7189" s="104">
        <v>75</v>
      </c>
      <c r="G7189" s="104" t="s">
        <v>257</v>
      </c>
      <c r="H7189" s="105">
        <v>5</v>
      </c>
      <c r="I7189" s="104"/>
      <c r="J7189" s="104" t="s">
        <v>258</v>
      </c>
      <c r="K7189" s="104" t="s">
        <v>78</v>
      </c>
      <c r="L7189" s="104" t="s">
        <v>299</v>
      </c>
      <c r="M7189" s="104" t="s">
        <v>386</v>
      </c>
      <c r="N7189" s="104"/>
      <c r="O7189" s="106" t="str">
        <f>A7188</f>
        <v>19593</v>
      </c>
      <c r="P7189" s="111" t="s">
        <v>565</v>
      </c>
      <c r="Q7189" s="153" t="s">
        <v>13852</v>
      </c>
      <c r="R7189" s="153" t="s">
        <v>12108</v>
      </c>
      <c r="S7189" s="153">
        <f>Tabella2[[#This Row],[PLD STOP]]-Tabella2[[#This Row],[PLD START]]</f>
        <v>4.1666666666666741E-2</v>
      </c>
      <c r="T7189" s="153" t="s">
        <v>13852</v>
      </c>
      <c r="U7189" s="153" t="s">
        <v>12108</v>
      </c>
      <c r="V7189" s="153">
        <f>IF(ISBLANK(T7189),"",Tabella2[[#This Row],[ACT STOP]]-Tabella2[[#This Row],[ACT START]])</f>
        <v>4.1666666666666741E-2</v>
      </c>
      <c r="W7189" s="104" t="s">
        <v>92</v>
      </c>
      <c r="X7189" s="104" t="s">
        <v>91</v>
      </c>
      <c r="Y7189" s="110"/>
      <c r="Z7189" s="106"/>
      <c r="AA7189" s="104"/>
      <c r="AB7189" s="107"/>
      <c r="AC7189" s="72">
        <f>IF(OR(Tabella2[[#This Row],[OUTCOME]]="DCO",Tabella2[[#This Row],[OUTCOME]]="SDC"),1,0)</f>
        <v>1</v>
      </c>
      <c r="AH7189" s="70"/>
      <c r="AI7189" s="70"/>
      <c r="AJ7189">
        <f>IF(OR(Tabella2[[#This Row],[OUTCOME]]="DNCO", Tabella2[[#This Row],[OUTCOME]]="SDNC"),1,0)</f>
        <v>0</v>
      </c>
      <c r="AL7189" s="70"/>
      <c r="BM7189" s="135" t="str">
        <f>Tabella2[[#This Row],[ACT START]]</f>
        <v>13:45</v>
      </c>
      <c r="BN7189" s="136" t="str">
        <f>Tabella2[[#This Row],[ACT STOP]]</f>
        <v>14:45</v>
      </c>
      <c r="BO7189" s="101"/>
      <c r="BR7189" s="109" t="str">
        <f t="shared" si="139"/>
        <v>SH-25-7178</v>
      </c>
      <c r="BS7189" s="109" t="s">
        <v>416</v>
      </c>
      <c r="BT7189" t="str">
        <f>Tabella2[[#This Row],[OUTCOME]]</f>
        <v>DCO</v>
      </c>
      <c r="BU7189" t="str">
        <f>_xlfn.CONCAT(Tabella2[[#This Row],[NAME SP]],Tabella2[[#This Row],[ID SP]]," - ",Tabella2[[#This Row],[SYLLABUS NO]])</f>
        <v>IFTS75 - NET DCA02</v>
      </c>
      <c r="BV7189" t="s">
        <v>12078</v>
      </c>
    </row>
    <row r="7190" spans="1:74" hidden="1">
      <c r="A7190" s="103" t="s">
        <v>14492</v>
      </c>
      <c r="B7190" s="102">
        <v>46002</v>
      </c>
      <c r="C7190" s="104">
        <f>_xlfn.ISOWEEKNUM(Tabella2[[#This Row],[Date]])</f>
        <v>50</v>
      </c>
      <c r="D7190" s="104" t="s">
        <v>13044</v>
      </c>
      <c r="E7190" s="104" t="s">
        <v>284</v>
      </c>
      <c r="F7190" s="104">
        <v>102</v>
      </c>
      <c r="G7190" s="104" t="s">
        <v>257</v>
      </c>
      <c r="H7190" s="105">
        <v>1</v>
      </c>
      <c r="I7190" s="104" t="s">
        <v>258</v>
      </c>
      <c r="J7190" s="104"/>
      <c r="K7190" s="104" t="s">
        <v>83</v>
      </c>
      <c r="L7190" s="104" t="s">
        <v>259</v>
      </c>
      <c r="M7190" s="104" t="s">
        <v>276</v>
      </c>
      <c r="N7190" s="104"/>
      <c r="O7190" s="106"/>
      <c r="P7190" s="111" t="s">
        <v>322</v>
      </c>
      <c r="Q7190" s="153" t="s">
        <v>13852</v>
      </c>
      <c r="R7190" s="153" t="s">
        <v>12108</v>
      </c>
      <c r="S7190" s="153">
        <f>Tabella2[[#This Row],[PLD STOP]]-Tabella2[[#This Row],[PLD START]]</f>
        <v>4.1666666666666741E-2</v>
      </c>
      <c r="T7190" s="153">
        <v>0.57291666666666663</v>
      </c>
      <c r="U7190" s="153">
        <v>0.61458333333333337</v>
      </c>
      <c r="V7190" s="153">
        <f>IF(ISBLANK(T7190),"",Tabella2[[#This Row],[ACT STOP]]-Tabella2[[#This Row],[ACT START]])</f>
        <v>4.1666666666666741E-2</v>
      </c>
      <c r="W7190" s="104" t="s">
        <v>92</v>
      </c>
      <c r="X7190" s="104" t="s">
        <v>91</v>
      </c>
      <c r="Y7190" s="110"/>
      <c r="Z7190" s="106"/>
      <c r="AA7190" s="104"/>
      <c r="AB7190" s="107"/>
      <c r="AC7190" s="72">
        <f>IF(OR(Tabella2[[#This Row],[OUTCOME]]="DCO",Tabella2[[#This Row],[OUTCOME]]="SDC"),1,0)</f>
        <v>1</v>
      </c>
      <c r="AH7190" s="70"/>
      <c r="AI7190" s="70"/>
      <c r="AJ7190">
        <f>IF(OR(Tabella2[[#This Row],[OUTCOME]]="DNCO", Tabella2[[#This Row],[OUTCOME]]="SDNC"),1,0)</f>
        <v>0</v>
      </c>
      <c r="AL7190" s="70"/>
      <c r="BM7190" s="135">
        <f>Tabella2[[#This Row],[ACT START]]</f>
        <v>0.57291666666666663</v>
      </c>
      <c r="BN7190" s="136">
        <f>Tabella2[[#This Row],[ACT STOP]]</f>
        <v>0.61458333333333337</v>
      </c>
      <c r="BO7190" s="101"/>
      <c r="BR7190" s="109" t="str">
        <f t="shared" si="139"/>
        <v>SH-25-7179</v>
      </c>
      <c r="BS7190" s="109" t="s">
        <v>332</v>
      </c>
      <c r="BT7190" t="str">
        <f>Tabella2[[#This Row],[OUTCOME]]</f>
        <v>DCO</v>
      </c>
      <c r="BU7190" t="str">
        <f>_xlfn.CONCAT(Tabella2[[#This Row],[NAME SP]],Tabella2[[#This Row],[ID SP]]," - ",Tabella2[[#This Row],[SYLLABUS NO]])</f>
        <v>IFTS102 - FMS CF03</v>
      </c>
      <c r="BV7190" t="s">
        <v>13046</v>
      </c>
    </row>
    <row r="7191" spans="1:74" hidden="1">
      <c r="A7191" s="103" t="s">
        <v>14493</v>
      </c>
      <c r="B7191" s="102">
        <v>46002</v>
      </c>
      <c r="C7191" s="104">
        <f>_xlfn.ISOWEEKNUM(Tabella2[[#This Row],[Date]])</f>
        <v>50</v>
      </c>
      <c r="D7191" s="104" t="s">
        <v>11710</v>
      </c>
      <c r="E7191" s="104" t="s">
        <v>284</v>
      </c>
      <c r="F7191" s="104">
        <v>97</v>
      </c>
      <c r="G7191" s="104" t="s">
        <v>327</v>
      </c>
      <c r="H7191" s="105">
        <v>27</v>
      </c>
      <c r="I7191" s="104" t="s">
        <v>258</v>
      </c>
      <c r="J7191" s="104"/>
      <c r="K7191" s="104" t="s">
        <v>80</v>
      </c>
      <c r="L7191" s="104" t="s">
        <v>259</v>
      </c>
      <c r="M7191" s="104" t="s">
        <v>276</v>
      </c>
      <c r="N7191" s="104"/>
      <c r="O7191" s="106"/>
      <c r="P7191" s="111" t="s">
        <v>14494</v>
      </c>
      <c r="Q7191" s="153" t="s">
        <v>13852</v>
      </c>
      <c r="R7191" s="153" t="s">
        <v>12108</v>
      </c>
      <c r="S7191" s="153">
        <f>Tabella2[[#This Row],[PLD STOP]]-Tabella2[[#This Row],[PLD START]]</f>
        <v>4.1666666666666741E-2</v>
      </c>
      <c r="T7191" s="153">
        <v>0.56944444444444442</v>
      </c>
      <c r="U7191" s="153">
        <v>0.61111111111111105</v>
      </c>
      <c r="V7191" s="153">
        <f>IF(ISBLANK(T7191),"",Tabella2[[#This Row],[ACT STOP]]-Tabella2[[#This Row],[ACT START]])</f>
        <v>4.166666666666663E-2</v>
      </c>
      <c r="W7191" s="104" t="s">
        <v>92</v>
      </c>
      <c r="X7191" s="104" t="s">
        <v>91</v>
      </c>
      <c r="Y7191" s="110"/>
      <c r="Z7191" s="106"/>
      <c r="AA7191" s="104"/>
      <c r="AB7191" s="107"/>
      <c r="AC7191" s="72">
        <f>IF(OR(Tabella2[[#This Row],[OUTCOME]]="DCO",Tabella2[[#This Row],[OUTCOME]]="SDC"),1,0)</f>
        <v>1</v>
      </c>
      <c r="AH7191" s="70"/>
      <c r="AI7191" s="70"/>
      <c r="AJ7191">
        <f>IF(OR(Tabella2[[#This Row],[OUTCOME]]="DNCO", Tabella2[[#This Row],[OUTCOME]]="SDNC"),1,0)</f>
        <v>0</v>
      </c>
      <c r="AL7191" s="70"/>
      <c r="BM7191" s="135">
        <f>Tabella2[[#This Row],[ACT START]]</f>
        <v>0.56944444444444442</v>
      </c>
      <c r="BN7191" s="136">
        <f>Tabella2[[#This Row],[ACT STOP]]</f>
        <v>0.61111111111111105</v>
      </c>
      <c r="BO7191" s="101"/>
      <c r="BR7191" s="109" t="str">
        <f t="shared" si="139"/>
        <v>SH-25-7180</v>
      </c>
      <c r="BS7191" s="109" t="s">
        <v>11677</v>
      </c>
      <c r="BT7191" t="str">
        <f>Tabella2[[#This Row],[OUTCOME]]</f>
        <v>DCO</v>
      </c>
      <c r="BU7191" t="str">
        <f>_xlfn.CONCAT(Tabella2[[#This Row],[NAME SP]],Tabella2[[#This Row],[ID SP]]," - ",Tabella2[[#This Row],[SYLLABUS NO]])</f>
        <v>IFTS97 - SD IF0201</v>
      </c>
      <c r="BV7191" t="s">
        <v>11849</v>
      </c>
    </row>
    <row r="7192" spans="1:74" hidden="1">
      <c r="A7192" s="103" t="s">
        <v>14495</v>
      </c>
      <c r="B7192" s="102">
        <v>46002</v>
      </c>
      <c r="C7192" s="104">
        <f>_xlfn.ISOWEEKNUM(Tabella2[[#This Row],[Date]])</f>
        <v>50</v>
      </c>
      <c r="D7192" s="104" t="s">
        <v>255</v>
      </c>
      <c r="E7192" s="104" t="s">
        <v>256</v>
      </c>
      <c r="F7192" s="104">
        <v>40</v>
      </c>
      <c r="G7192" s="104" t="s">
        <v>257</v>
      </c>
      <c r="H7192" s="105">
        <v>17</v>
      </c>
      <c r="I7192" s="104" t="s">
        <v>258</v>
      </c>
      <c r="J7192" s="104"/>
      <c r="K7192" s="104" t="s">
        <v>81</v>
      </c>
      <c r="L7192" s="104" t="s">
        <v>259</v>
      </c>
      <c r="M7192" s="104" t="s">
        <v>269</v>
      </c>
      <c r="N7192" s="104"/>
      <c r="O7192" s="106"/>
      <c r="P7192" s="111" t="s">
        <v>1814</v>
      </c>
      <c r="Q7192" s="153" t="s">
        <v>13852</v>
      </c>
      <c r="R7192" s="153" t="s">
        <v>12108</v>
      </c>
      <c r="S7192" s="153">
        <f>Tabella2[[#This Row],[PLD STOP]]-Tabella2[[#This Row],[PLD START]]</f>
        <v>4.1666666666666741E-2</v>
      </c>
      <c r="T7192" s="153">
        <v>0.57291666666666663</v>
      </c>
      <c r="U7192" s="153">
        <v>0.61458333333333337</v>
      </c>
      <c r="V7192" s="153">
        <f>IF(ISBLANK(T7192),"",Tabella2[[#This Row],[ACT STOP]]-Tabella2[[#This Row],[ACT START]])</f>
        <v>4.1666666666666741E-2</v>
      </c>
      <c r="W7192" s="104" t="s">
        <v>92</v>
      </c>
      <c r="X7192" s="104" t="s">
        <v>91</v>
      </c>
      <c r="Y7192" s="110"/>
      <c r="Z7192" s="106"/>
      <c r="AA7192" s="104"/>
      <c r="AB7192" s="107"/>
      <c r="AC7192" s="72">
        <f>IF(OR(Tabella2[[#This Row],[OUTCOME]]="DCO",Tabella2[[#This Row],[OUTCOME]]="SDC"),1,0)</f>
        <v>1</v>
      </c>
      <c r="AH7192" s="70"/>
      <c r="AI7192" s="70"/>
      <c r="AJ7192">
        <f>IF(OR(Tabella2[[#This Row],[OUTCOME]]="DNCO", Tabella2[[#This Row],[OUTCOME]]="SDNC"),1,0)</f>
        <v>0</v>
      </c>
      <c r="AL7192" s="70"/>
      <c r="BM7192" s="135">
        <f>Tabella2[[#This Row],[ACT START]]</f>
        <v>0.57291666666666663</v>
      </c>
      <c r="BN7192" s="136">
        <f>Tabella2[[#This Row],[ACT STOP]]</f>
        <v>0.61458333333333337</v>
      </c>
      <c r="BO7192" s="101"/>
      <c r="BR7192" s="109" t="str">
        <f t="shared" si="139"/>
        <v>SH-25-7181</v>
      </c>
      <c r="BS7192" s="109" t="s">
        <v>393</v>
      </c>
      <c r="BT7192" t="str">
        <f>Tabella2[[#This Row],[OUTCOME]]</f>
        <v>DCO</v>
      </c>
      <c r="BU7192" t="str">
        <f>_xlfn.CONCAT(Tabella2[[#This Row],[NAME SP]],Tabella2[[#This Row],[ID SP]]," - ",Tabella2[[#This Row],[SYLLABUS NO]])</f>
        <v>QATAR40 - PT R2R01</v>
      </c>
      <c r="BV7192" t="s">
        <v>12128</v>
      </c>
    </row>
    <row r="7193" spans="1:74" hidden="1">
      <c r="A7193" s="103" t="s">
        <v>14496</v>
      </c>
      <c r="B7193" s="102">
        <v>46002</v>
      </c>
      <c r="C7193" s="104">
        <f>_xlfn.ISOWEEKNUM(Tabella2[[#This Row],[Date]])</f>
        <v>50</v>
      </c>
      <c r="D7193" s="104" t="s">
        <v>13295</v>
      </c>
      <c r="E7193" s="104" t="s">
        <v>284</v>
      </c>
      <c r="F7193" s="104">
        <v>109</v>
      </c>
      <c r="G7193" s="104" t="s">
        <v>257</v>
      </c>
      <c r="H7193" s="105">
        <v>13</v>
      </c>
      <c r="I7193" s="104"/>
      <c r="J7193" s="104" t="s">
        <v>258</v>
      </c>
      <c r="K7193" s="104" t="s">
        <v>75</v>
      </c>
      <c r="L7193" s="104" t="s">
        <v>259</v>
      </c>
      <c r="M7193" s="104" t="s">
        <v>276</v>
      </c>
      <c r="N7193" s="104"/>
      <c r="O7193" s="106"/>
      <c r="P7193" s="111" t="s">
        <v>479</v>
      </c>
      <c r="Q7193" s="153" t="s">
        <v>13852</v>
      </c>
      <c r="R7193" s="153" t="s">
        <v>12108</v>
      </c>
      <c r="S7193" s="153">
        <f>Tabella2[[#This Row],[PLD STOP]]-Tabella2[[#This Row],[PLD START]]</f>
        <v>4.1666666666666741E-2</v>
      </c>
      <c r="T7193" s="153">
        <v>0.57291666666666663</v>
      </c>
      <c r="U7193" s="153">
        <v>0.61458333333333337</v>
      </c>
      <c r="V7193" s="153">
        <f>IF(ISBLANK(T7193),"",Tabella2[[#This Row],[ACT STOP]]-Tabella2[[#This Row],[ACT START]])</f>
        <v>4.1666666666666741E-2</v>
      </c>
      <c r="W7193" s="104" t="s">
        <v>92</v>
      </c>
      <c r="X7193" s="104" t="s">
        <v>91</v>
      </c>
      <c r="Y7193" s="110"/>
      <c r="Z7193" s="106"/>
      <c r="AA7193" s="104"/>
      <c r="AB7193" s="107"/>
      <c r="AC7193" s="72">
        <f>IF(OR(Tabella2[[#This Row],[OUTCOME]]="DCO",Tabella2[[#This Row],[OUTCOME]]="SDC"),1,0)</f>
        <v>1</v>
      </c>
      <c r="AH7193" s="70"/>
      <c r="AI7193" s="70"/>
      <c r="AJ7193">
        <f>IF(OR(Tabella2[[#This Row],[OUTCOME]]="DNCO", Tabella2[[#This Row],[OUTCOME]]="SDNC"),1,0)</f>
        <v>0</v>
      </c>
      <c r="AL7193" s="70"/>
      <c r="BM7193" s="135">
        <f>Tabella2[[#This Row],[ACT START]]</f>
        <v>0.57291666666666663</v>
      </c>
      <c r="BN7193" s="136">
        <f>Tabella2[[#This Row],[ACT STOP]]</f>
        <v>0.61458333333333337</v>
      </c>
      <c r="BO7193" s="101"/>
      <c r="BR7193" s="109" t="str">
        <f t="shared" si="139"/>
        <v>SH-25-7182</v>
      </c>
      <c r="BS7193" s="109" t="s">
        <v>427</v>
      </c>
      <c r="BT7193" t="str">
        <f>Tabella2[[#This Row],[OUTCOME]]</f>
        <v>DCO</v>
      </c>
      <c r="BU7193" t="str">
        <f>_xlfn.CONCAT(Tabella2[[#This Row],[NAME SP]],Tabella2[[#This Row],[ID SP]]," - ",Tabella2[[#This Row],[SYLLABUS NO]])</f>
        <v>IFTS109 - PT EMR02</v>
      </c>
      <c r="BV7193" t="s">
        <v>14031</v>
      </c>
    </row>
    <row r="7194" spans="1:74" hidden="1">
      <c r="A7194" s="103" t="s">
        <v>14497</v>
      </c>
      <c r="B7194" s="102">
        <v>46002</v>
      </c>
      <c r="C7194" s="104">
        <f>_xlfn.ISOWEEKNUM(Tabella2[[#This Row],[Date]])</f>
        <v>50</v>
      </c>
      <c r="D7194" s="104" t="s">
        <v>9740</v>
      </c>
      <c r="E7194" s="104" t="s">
        <v>284</v>
      </c>
      <c r="F7194" s="104">
        <v>87</v>
      </c>
      <c r="G7194" s="104" t="s">
        <v>284</v>
      </c>
      <c r="H7194" s="105">
        <v>23</v>
      </c>
      <c r="I7194" s="104"/>
      <c r="J7194" s="104" t="s">
        <v>258</v>
      </c>
      <c r="K7194" s="104" t="s">
        <v>79</v>
      </c>
      <c r="L7194" s="104" t="s">
        <v>299</v>
      </c>
      <c r="M7194" s="104" t="s">
        <v>276</v>
      </c>
      <c r="N7194" s="104"/>
      <c r="O7194" s="106" t="str">
        <f>A7195</f>
        <v>19600</v>
      </c>
      <c r="P7194" s="111" t="s">
        <v>554</v>
      </c>
      <c r="Q7194" s="153" t="s">
        <v>13562</v>
      </c>
      <c r="R7194" s="153" t="s">
        <v>12118</v>
      </c>
      <c r="S7194" s="153">
        <f>Tabella2[[#This Row],[PLD STOP]]-Tabella2[[#This Row],[PLD START]]</f>
        <v>4.1666666666666741E-2</v>
      </c>
      <c r="T7194" s="153" t="s">
        <v>13562</v>
      </c>
      <c r="U7194" s="153" t="s">
        <v>12118</v>
      </c>
      <c r="V7194" s="153">
        <f>IF(ISBLANK(T7194),"",Tabella2[[#This Row],[ACT STOP]]-Tabella2[[#This Row],[ACT START]])</f>
        <v>4.1666666666666741E-2</v>
      </c>
      <c r="W7194" s="104" t="s">
        <v>92</v>
      </c>
      <c r="X7194" s="104" t="s">
        <v>91</v>
      </c>
      <c r="Y7194" s="110"/>
      <c r="Z7194" s="106"/>
      <c r="AA7194" s="104"/>
      <c r="AB7194" s="107"/>
      <c r="AC7194" s="72">
        <f>IF(OR(Tabella2[[#This Row],[OUTCOME]]="DCO",Tabella2[[#This Row],[OUTCOME]]="SDC"),1,0)</f>
        <v>1</v>
      </c>
      <c r="AH7194" s="70"/>
      <c r="AI7194" s="70"/>
      <c r="AJ7194">
        <f>IF(OR(Tabella2[[#This Row],[OUTCOME]]="DNCO", Tabella2[[#This Row],[OUTCOME]]="SDNC"),1,0)</f>
        <v>0</v>
      </c>
      <c r="AL7194" s="70"/>
      <c r="BM7194" s="135" t="str">
        <f>Tabella2[[#This Row],[ACT START]]</f>
        <v>15:15</v>
      </c>
      <c r="BN7194" s="136" t="str">
        <f>Tabella2[[#This Row],[ACT STOP]]</f>
        <v>16:15</v>
      </c>
      <c r="BO7194" s="101"/>
      <c r="BR7194" s="109" t="str">
        <f t="shared" si="139"/>
        <v>SH-25-7183</v>
      </c>
      <c r="BS7194" s="109" t="s">
        <v>358</v>
      </c>
      <c r="BT7194" t="str">
        <f>Tabella2[[#This Row],[OUTCOME]]</f>
        <v>DCO</v>
      </c>
      <c r="BU7194" t="str">
        <f>_xlfn.CONCAT(Tabella2[[#This Row],[NAME SP]],Tabella2[[#This Row],[ID SP]]," - ",Tabella2[[#This Row],[SYLLABUS NO]])</f>
        <v>IFTS87 - FMSC DBFM01</v>
      </c>
      <c r="BV7194" t="s">
        <v>11949</v>
      </c>
    </row>
    <row r="7195" spans="1:74" hidden="1">
      <c r="A7195" s="103" t="s">
        <v>14498</v>
      </c>
      <c r="B7195" s="102">
        <v>46002</v>
      </c>
      <c r="C7195" s="104">
        <f>_xlfn.ISOWEEKNUM(Tabella2[[#This Row],[Date]])</f>
        <v>50</v>
      </c>
      <c r="D7195" s="104" t="s">
        <v>195</v>
      </c>
      <c r="E7195" s="104" t="s">
        <v>398</v>
      </c>
      <c r="F7195" s="104"/>
      <c r="G7195" s="104" t="s">
        <v>257</v>
      </c>
      <c r="H7195" s="105">
        <v>6</v>
      </c>
      <c r="I7195" s="104"/>
      <c r="J7195" s="104" t="s">
        <v>258</v>
      </c>
      <c r="K7195" s="104" t="s">
        <v>78</v>
      </c>
      <c r="L7195" s="104" t="s">
        <v>299</v>
      </c>
      <c r="M7195" s="104" t="s">
        <v>276</v>
      </c>
      <c r="N7195" s="104"/>
      <c r="O7195" s="106" t="str">
        <f>A7194</f>
        <v>19599</v>
      </c>
      <c r="P7195" s="111" t="s">
        <v>300</v>
      </c>
      <c r="Q7195" s="153" t="s">
        <v>13562</v>
      </c>
      <c r="R7195" s="153" t="s">
        <v>12118</v>
      </c>
      <c r="S7195" s="153">
        <f>Tabella2[[#This Row],[PLD STOP]]-Tabella2[[#This Row],[PLD START]]</f>
        <v>4.1666666666666741E-2</v>
      </c>
      <c r="T7195" s="153" t="s">
        <v>13562</v>
      </c>
      <c r="U7195" s="153" t="s">
        <v>12118</v>
      </c>
      <c r="V7195" s="153">
        <f>IF(ISBLANK(T7195),"",Tabella2[[#This Row],[ACT STOP]]-Tabella2[[#This Row],[ACT START]])</f>
        <v>4.1666666666666741E-2</v>
      </c>
      <c r="W7195" s="104" t="s">
        <v>122</v>
      </c>
      <c r="X7195" s="104" t="s">
        <v>91</v>
      </c>
      <c r="Y7195" s="110"/>
      <c r="Z7195" s="106"/>
      <c r="AA7195" s="104"/>
      <c r="AB7195" s="107"/>
      <c r="AC7195" s="72">
        <f>IF(OR(Tabella2[[#This Row],[OUTCOME]]="DCO",Tabella2[[#This Row],[OUTCOME]]="SDC"),1,0)</f>
        <v>1</v>
      </c>
      <c r="AH7195" s="70"/>
      <c r="AI7195" s="70"/>
      <c r="AJ7195">
        <f>IF(OR(Tabella2[[#This Row],[OUTCOME]]="DNCO", Tabella2[[#This Row],[OUTCOME]]="SDNC"),1,0)</f>
        <v>0</v>
      </c>
      <c r="AL7195" s="70"/>
      <c r="BM7195" s="135" t="str">
        <f>Tabella2[[#This Row],[ACT START]]</f>
        <v>15:15</v>
      </c>
      <c r="BN7195" s="136" t="str">
        <f>Tabella2[[#This Row],[ACT STOP]]</f>
        <v>16:15</v>
      </c>
      <c r="BO7195" s="101"/>
      <c r="BR7195" s="109" t="str">
        <f t="shared" si="139"/>
        <v>SH-25-7184</v>
      </c>
      <c r="BS7195" s="109" t="s">
        <v>379</v>
      </c>
      <c r="BT7195" t="str">
        <f>Tabella2[[#This Row],[OUTCOME]]</f>
        <v>SDC</v>
      </c>
      <c r="BU7195" t="str">
        <f>_xlfn.CONCAT(Tabella2[[#This Row],[NAME SP]],Tabella2[[#This Row],[ID SP]]," - ",Tabella2[[#This Row],[SYLLABUS NO]])</f>
        <v>Support IFTS - SUPP</v>
      </c>
    </row>
    <row r="7196" spans="1:74" hidden="1">
      <c r="A7196" s="103" t="s">
        <v>14499</v>
      </c>
      <c r="B7196" s="102">
        <v>46002</v>
      </c>
      <c r="C7196" s="104">
        <f>_xlfn.ISOWEEKNUM(Tabella2[[#This Row],[Date]])</f>
        <v>50</v>
      </c>
      <c r="D7196" s="104" t="s">
        <v>9764</v>
      </c>
      <c r="E7196" s="104" t="s">
        <v>284</v>
      </c>
      <c r="F7196" s="104">
        <v>76</v>
      </c>
      <c r="G7196" s="104" t="s">
        <v>257</v>
      </c>
      <c r="H7196" s="105">
        <v>2</v>
      </c>
      <c r="I7196" s="104"/>
      <c r="J7196" s="104" t="s">
        <v>258</v>
      </c>
      <c r="K7196" s="104" t="s">
        <v>83</v>
      </c>
      <c r="L7196" s="104" t="s">
        <v>299</v>
      </c>
      <c r="M7196" s="104" t="s">
        <v>276</v>
      </c>
      <c r="N7196" s="104"/>
      <c r="O7196" s="106" t="str">
        <f>A7197</f>
        <v>19602</v>
      </c>
      <c r="P7196" s="111" t="s">
        <v>2205</v>
      </c>
      <c r="Q7196" s="153" t="s">
        <v>13562</v>
      </c>
      <c r="R7196" s="153" t="s">
        <v>12118</v>
      </c>
      <c r="S7196" s="153">
        <f>Tabella2[[#This Row],[PLD STOP]]-Tabella2[[#This Row],[PLD START]]</f>
        <v>4.1666666666666741E-2</v>
      </c>
      <c r="T7196" s="153">
        <v>0.63541666666666663</v>
      </c>
      <c r="U7196" s="153">
        <v>0.67708333333333337</v>
      </c>
      <c r="V7196" s="153">
        <f>IF(ISBLANK(T7196),"",Tabella2[[#This Row],[ACT STOP]]-Tabella2[[#This Row],[ACT START]])</f>
        <v>4.1666666666666741E-2</v>
      </c>
      <c r="W7196" s="104" t="s">
        <v>92</v>
      </c>
      <c r="X7196" s="104" t="s">
        <v>91</v>
      </c>
      <c r="Y7196" s="110"/>
      <c r="Z7196" s="106"/>
      <c r="AA7196" s="104"/>
      <c r="AB7196" s="107"/>
      <c r="AC7196" s="72">
        <f>IF(OR(Tabella2[[#This Row],[OUTCOME]]="DCO",Tabella2[[#This Row],[OUTCOME]]="SDC"),1,0)</f>
        <v>1</v>
      </c>
      <c r="AH7196" s="70"/>
      <c r="AI7196" s="70"/>
      <c r="AJ7196">
        <f>IF(OR(Tabella2[[#This Row],[OUTCOME]]="DNCO", Tabella2[[#This Row],[OUTCOME]]="SDNC"),1,0)</f>
        <v>0</v>
      </c>
      <c r="AL7196" s="70"/>
      <c r="BM7196" s="135">
        <f>Tabella2[[#This Row],[ACT START]]</f>
        <v>0.63541666666666663</v>
      </c>
      <c r="BN7196" s="136">
        <f>Tabella2[[#This Row],[ACT STOP]]</f>
        <v>0.67708333333333337</v>
      </c>
      <c r="BO7196" s="101"/>
      <c r="BR7196" s="109" t="str">
        <f t="shared" si="139"/>
        <v>SH-25-7185</v>
      </c>
      <c r="BS7196" s="109" t="s">
        <v>368</v>
      </c>
      <c r="BT7196" t="str">
        <f>Tabella2[[#This Row],[OUTCOME]]</f>
        <v>DCO</v>
      </c>
      <c r="BU7196" t="str">
        <f>_xlfn.CONCAT(Tabella2[[#This Row],[NAME SP]],Tabella2[[#This Row],[ID SP]]," - ",Tabella2[[#This Row],[SYLLABUS NO]])</f>
        <v>IFTS76 - FMSC OBFM01</v>
      </c>
      <c r="BV7196" t="s">
        <v>11885</v>
      </c>
    </row>
    <row r="7197" spans="1:74" hidden="1">
      <c r="A7197" s="103" t="s">
        <v>14500</v>
      </c>
      <c r="B7197" s="102">
        <v>46002</v>
      </c>
      <c r="C7197" s="104">
        <f>_xlfn.ISOWEEKNUM(Tabella2[[#This Row],[Date]])</f>
        <v>50</v>
      </c>
      <c r="D7197" s="104" t="s">
        <v>195</v>
      </c>
      <c r="E7197" s="104" t="s">
        <v>398</v>
      </c>
      <c r="F7197" s="104"/>
      <c r="G7197" s="104" t="s">
        <v>284</v>
      </c>
      <c r="H7197" s="105">
        <v>22</v>
      </c>
      <c r="I7197" s="104"/>
      <c r="J7197" s="104" t="s">
        <v>258</v>
      </c>
      <c r="K7197" s="104" t="s">
        <v>80</v>
      </c>
      <c r="L7197" s="104" t="s">
        <v>299</v>
      </c>
      <c r="M7197" s="104" t="s">
        <v>276</v>
      </c>
      <c r="N7197" s="104"/>
      <c r="O7197" s="106" t="str">
        <f>A7196</f>
        <v>19601</v>
      </c>
      <c r="P7197" s="111" t="s">
        <v>300</v>
      </c>
      <c r="Q7197" s="153" t="s">
        <v>13562</v>
      </c>
      <c r="R7197" s="153" t="s">
        <v>12118</v>
      </c>
      <c r="S7197" s="153">
        <f>Tabella2[[#This Row],[PLD STOP]]-Tabella2[[#This Row],[PLD START]]</f>
        <v>4.1666666666666741E-2</v>
      </c>
      <c r="T7197" s="153">
        <v>0.63541666666666663</v>
      </c>
      <c r="U7197" s="153">
        <v>0.67708333333333337</v>
      </c>
      <c r="V7197" s="153">
        <f>IF(ISBLANK(T7197),"",Tabella2[[#This Row],[ACT STOP]]-Tabella2[[#This Row],[ACT START]])</f>
        <v>4.1666666666666741E-2</v>
      </c>
      <c r="W7197" s="104" t="s">
        <v>92</v>
      </c>
      <c r="X7197" s="104" t="s">
        <v>91</v>
      </c>
      <c r="Y7197" s="110"/>
      <c r="Z7197" s="106"/>
      <c r="AA7197" s="104"/>
      <c r="AB7197" s="107"/>
      <c r="AC7197" s="72">
        <f>IF(OR(Tabella2[[#This Row],[OUTCOME]]="DCO",Tabella2[[#This Row],[OUTCOME]]="SDC"),1,0)</f>
        <v>1</v>
      </c>
      <c r="AH7197" s="70"/>
      <c r="AI7197" s="70"/>
      <c r="AJ7197">
        <f>IF(OR(Tabella2[[#This Row],[OUTCOME]]="DNCO", Tabella2[[#This Row],[OUTCOME]]="SDNC"),1,0)</f>
        <v>0</v>
      </c>
      <c r="AL7197" s="70"/>
      <c r="BM7197" s="135">
        <f>Tabella2[[#This Row],[ACT START]]</f>
        <v>0.63541666666666663</v>
      </c>
      <c r="BN7197" s="136">
        <f>Tabella2[[#This Row],[ACT STOP]]</f>
        <v>0.67708333333333337</v>
      </c>
      <c r="BO7197" s="101"/>
      <c r="BR7197" s="109" t="str">
        <f t="shared" si="139"/>
        <v>SH-25-7186</v>
      </c>
      <c r="BS7197" s="109" t="s">
        <v>295</v>
      </c>
      <c r="BT7197" t="str">
        <f>Tabella2[[#This Row],[OUTCOME]]</f>
        <v>DCO</v>
      </c>
      <c r="BU7197" t="str">
        <f>_xlfn.CONCAT(Tabella2[[#This Row],[NAME SP]],Tabella2[[#This Row],[ID SP]]," - ",Tabella2[[#This Row],[SYLLABUS NO]])</f>
        <v>Support IFTS - SUPP</v>
      </c>
    </row>
    <row r="7198" spans="1:74" hidden="1">
      <c r="A7198" s="103" t="s">
        <v>14501</v>
      </c>
      <c r="B7198" s="102">
        <v>46002</v>
      </c>
      <c r="C7198" s="104">
        <f>_xlfn.ISOWEEKNUM(Tabella2[[#This Row],[Date]])</f>
        <v>50</v>
      </c>
      <c r="D7198" s="104" t="s">
        <v>6621</v>
      </c>
      <c r="E7198" s="104" t="s">
        <v>284</v>
      </c>
      <c r="F7198" s="104">
        <v>83</v>
      </c>
      <c r="G7198" s="104" t="s">
        <v>257</v>
      </c>
      <c r="H7198" s="105">
        <v>9</v>
      </c>
      <c r="I7198" s="104"/>
      <c r="J7198" s="104" t="s">
        <v>258</v>
      </c>
      <c r="K7198" s="104" t="s">
        <v>81</v>
      </c>
      <c r="L7198" s="104" t="s">
        <v>259</v>
      </c>
      <c r="M7198" s="104" t="s">
        <v>269</v>
      </c>
      <c r="N7198" s="104"/>
      <c r="O7198" s="106"/>
      <c r="P7198" s="111" t="s">
        <v>1966</v>
      </c>
      <c r="Q7198" s="153" t="s">
        <v>13562</v>
      </c>
      <c r="R7198" s="153" t="s">
        <v>12118</v>
      </c>
      <c r="S7198" s="153">
        <f>Tabella2[[#This Row],[PLD STOP]]-Tabella2[[#This Row],[PLD START]]</f>
        <v>4.1666666666666741E-2</v>
      </c>
      <c r="T7198" s="153">
        <v>0.63541666666666663</v>
      </c>
      <c r="U7198" s="153">
        <v>0.67708333333333337</v>
      </c>
      <c r="V7198" s="153">
        <f>IF(ISBLANK(T7198),"",Tabella2[[#This Row],[ACT STOP]]-Tabella2[[#This Row],[ACT START]])</f>
        <v>4.1666666666666741E-2</v>
      </c>
      <c r="W7198" s="104" t="s">
        <v>92</v>
      </c>
      <c r="X7198" s="104" t="s">
        <v>91</v>
      </c>
      <c r="Y7198" s="110"/>
      <c r="Z7198" s="106"/>
      <c r="AA7198" s="104"/>
      <c r="AB7198" s="107"/>
      <c r="AC7198" s="72">
        <f>IF(OR(Tabella2[[#This Row],[OUTCOME]]="DCO",Tabella2[[#This Row],[OUTCOME]]="SDC"),1,0)</f>
        <v>1</v>
      </c>
      <c r="AH7198" s="70"/>
      <c r="AI7198" s="70"/>
      <c r="AJ7198">
        <f>IF(OR(Tabella2[[#This Row],[OUTCOME]]="DNCO", Tabella2[[#This Row],[OUTCOME]]="SDNC"),1,0)</f>
        <v>0</v>
      </c>
      <c r="AL7198" s="70"/>
      <c r="BM7198" s="135">
        <f>Tabella2[[#This Row],[ACT START]]</f>
        <v>0.63541666666666663</v>
      </c>
      <c r="BN7198" s="136">
        <f>Tabella2[[#This Row],[ACT STOP]]</f>
        <v>0.67708333333333337</v>
      </c>
      <c r="BO7198" s="101"/>
      <c r="BR7198" s="109" t="str">
        <f t="shared" ref="BR7198:BR7211" si="140">_xlfn.CONCAT(LEFT(BR7197,6),TEXT(RIGHT(BR7197,4)+1,"0000"))</f>
        <v>SH-25-7187</v>
      </c>
      <c r="BS7198" s="109" t="s">
        <v>318</v>
      </c>
      <c r="BT7198" t="str">
        <f>Tabella2[[#This Row],[OUTCOME]]</f>
        <v>DCO</v>
      </c>
      <c r="BU7198" t="str">
        <f>_xlfn.CONCAT(Tabella2[[#This Row],[NAME SP]],Tabella2[[#This Row],[ID SP]]," - ",Tabella2[[#This Row],[SYLLABUS NO]])</f>
        <v>IFTS83 - PT BVR01</v>
      </c>
      <c r="BV7198" t="s">
        <v>11871</v>
      </c>
    </row>
    <row r="7199" spans="1:74" hidden="1">
      <c r="A7199" s="103" t="s">
        <v>14502</v>
      </c>
      <c r="B7199" s="102">
        <v>46002</v>
      </c>
      <c r="C7199" s="104">
        <f>_xlfn.ISOWEEKNUM(Tabella2[[#This Row],[Date]])</f>
        <v>50</v>
      </c>
      <c r="D7199" s="104" t="s">
        <v>13289</v>
      </c>
      <c r="E7199" s="104" t="s">
        <v>327</v>
      </c>
      <c r="F7199" s="104">
        <v>89</v>
      </c>
      <c r="G7199" s="104" t="s">
        <v>257</v>
      </c>
      <c r="H7199" s="105">
        <v>14</v>
      </c>
      <c r="I7199" s="104" t="s">
        <v>258</v>
      </c>
      <c r="J7199" s="104"/>
      <c r="K7199" s="104" t="s">
        <v>77</v>
      </c>
      <c r="L7199" s="104" t="s">
        <v>259</v>
      </c>
      <c r="M7199" s="104" t="s">
        <v>276</v>
      </c>
      <c r="N7199" s="104"/>
      <c r="O7199" s="106"/>
      <c r="P7199" s="111" t="s">
        <v>745</v>
      </c>
      <c r="Q7199" s="153" t="s">
        <v>13562</v>
      </c>
      <c r="R7199" s="153" t="s">
        <v>12118</v>
      </c>
      <c r="S7199" s="153">
        <f>Tabella2[[#This Row],[PLD STOP]]-Tabella2[[#This Row],[PLD START]]</f>
        <v>4.1666666666666741E-2</v>
      </c>
      <c r="T7199" s="153">
        <v>0.63541666666666663</v>
      </c>
      <c r="U7199" s="153">
        <v>0.67708333333333337</v>
      </c>
      <c r="V7199" s="153">
        <f>IF(ISBLANK(T7199),"",Tabella2[[#This Row],[ACT STOP]]-Tabella2[[#This Row],[ACT START]])</f>
        <v>4.1666666666666741E-2</v>
      </c>
      <c r="W7199" s="104" t="s">
        <v>92</v>
      </c>
      <c r="X7199" s="104" t="s">
        <v>91</v>
      </c>
      <c r="Y7199" s="110"/>
      <c r="Z7199" s="106"/>
      <c r="AA7199" s="104"/>
      <c r="AB7199" s="107"/>
      <c r="AC7199" s="72">
        <f>IF(OR(Tabella2[[#This Row],[OUTCOME]]="DCO",Tabella2[[#This Row],[OUTCOME]]="SDC"),1,0)</f>
        <v>1</v>
      </c>
      <c r="AH7199" s="70"/>
      <c r="AI7199" s="70"/>
      <c r="AJ7199">
        <f>IF(OR(Tabella2[[#This Row],[OUTCOME]]="DNCO", Tabella2[[#This Row],[OUTCOME]]="SDNC"),1,0)</f>
        <v>0</v>
      </c>
      <c r="AL7199" s="70"/>
      <c r="BM7199" s="135">
        <f>Tabella2[[#This Row],[ACT START]]</f>
        <v>0.63541666666666663</v>
      </c>
      <c r="BN7199" s="136">
        <f>Tabella2[[#This Row],[ACT STOP]]</f>
        <v>0.67708333333333337</v>
      </c>
      <c r="BO7199" s="101"/>
      <c r="BR7199" s="109" t="str">
        <f t="shared" si="140"/>
        <v>SH-25-7188</v>
      </c>
      <c r="BS7199" s="109" t="s">
        <v>372</v>
      </c>
      <c r="BT7199" t="str">
        <f>Tabella2[[#This Row],[OUTCOME]]</f>
        <v>DCO</v>
      </c>
      <c r="BU7199" t="str">
        <f>_xlfn.CONCAT(Tabella2[[#This Row],[NAME SP]],Tabella2[[#This Row],[ID SP]]," - ",Tabella2[[#This Row],[SYLLABUS NO]])</f>
        <v>AMI89 - SD EMR03</v>
      </c>
      <c r="BV7199" t="s">
        <v>13249</v>
      </c>
    </row>
    <row r="7200" spans="1:74" hidden="1">
      <c r="A7200" s="103" t="s">
        <v>14503</v>
      </c>
      <c r="B7200" s="102">
        <v>46002</v>
      </c>
      <c r="C7200" s="104">
        <f>_xlfn.ISOWEEKNUM(Tabella2[[#This Row],[Date]])</f>
        <v>50</v>
      </c>
      <c r="D7200" s="104" t="s">
        <v>6396</v>
      </c>
      <c r="E7200" s="104" t="s">
        <v>256</v>
      </c>
      <c r="F7200" s="104">
        <v>73</v>
      </c>
      <c r="G7200" s="104" t="s">
        <v>257</v>
      </c>
      <c r="H7200" s="105">
        <v>13</v>
      </c>
      <c r="I7200" s="104"/>
      <c r="J7200" s="104" t="s">
        <v>258</v>
      </c>
      <c r="K7200" s="104" t="s">
        <v>79</v>
      </c>
      <c r="L7200" s="104" t="s">
        <v>299</v>
      </c>
      <c r="M7200" s="104" t="s">
        <v>276</v>
      </c>
      <c r="N7200" s="104"/>
      <c r="O7200" s="106" t="str">
        <f>A7201</f>
        <v>19606</v>
      </c>
      <c r="P7200" s="111" t="s">
        <v>306</v>
      </c>
      <c r="Q7200" s="153" t="s">
        <v>13853</v>
      </c>
      <c r="R7200" s="153" t="s">
        <v>12126</v>
      </c>
      <c r="S7200" s="153">
        <f>Tabella2[[#This Row],[PLD STOP]]-Tabella2[[#This Row],[PLD START]]</f>
        <v>4.1666666666666741E-2</v>
      </c>
      <c r="T7200" s="153" t="s">
        <v>13853</v>
      </c>
      <c r="U7200" s="153" t="s">
        <v>12126</v>
      </c>
      <c r="V7200" s="153">
        <f>IF(ISBLANK(T7200),"",Tabella2[[#This Row],[ACT STOP]]-Tabella2[[#This Row],[ACT START]])</f>
        <v>4.1666666666666741E-2</v>
      </c>
      <c r="W7200" s="104" t="s">
        <v>92</v>
      </c>
      <c r="X7200" s="104" t="s">
        <v>91</v>
      </c>
      <c r="Y7200" s="110"/>
      <c r="Z7200" s="106"/>
      <c r="AA7200" s="104"/>
      <c r="AB7200" s="107"/>
      <c r="AC7200" s="72">
        <f>IF(OR(Tabella2[[#This Row],[OUTCOME]]="DCO",Tabella2[[#This Row],[OUTCOME]]="SDC"),1,0)</f>
        <v>1</v>
      </c>
      <c r="AH7200" s="70"/>
      <c r="AI7200" s="70"/>
      <c r="AJ7200">
        <f>IF(OR(Tabella2[[#This Row],[OUTCOME]]="DNCO", Tabella2[[#This Row],[OUTCOME]]="SDNC"),1,0)</f>
        <v>0</v>
      </c>
      <c r="AL7200" s="70"/>
      <c r="BM7200" s="135" t="str">
        <f>Tabella2[[#This Row],[ACT START]]</f>
        <v>16:45</v>
      </c>
      <c r="BN7200" s="136" t="str">
        <f>Tabella2[[#This Row],[ACT STOP]]</f>
        <v>17:45</v>
      </c>
      <c r="BO7200" s="101"/>
      <c r="BR7200" s="109" t="str">
        <f t="shared" si="140"/>
        <v>SH-25-7189</v>
      </c>
      <c r="BS7200" s="109" t="s">
        <v>427</v>
      </c>
      <c r="BT7200" t="str">
        <f>Tabella2[[#This Row],[OUTCOME]]</f>
        <v>DCO</v>
      </c>
      <c r="BU7200" t="str">
        <f>_xlfn.CONCAT(Tabella2[[#This Row],[NAME SP]],Tabella2[[#This Row],[ID SP]]," - ",Tabella2[[#This Row],[SYLLABUS NO]])</f>
        <v>QATAR73 - FMSC DBFM02</v>
      </c>
      <c r="BV7200" t="s">
        <v>12012</v>
      </c>
    </row>
    <row r="7201" spans="1:74" hidden="1">
      <c r="A7201" s="103" t="s">
        <v>14504</v>
      </c>
      <c r="B7201" s="102">
        <v>46002</v>
      </c>
      <c r="C7201" s="104">
        <f>_xlfn.ISOWEEKNUM(Tabella2[[#This Row],[Date]])</f>
        <v>50</v>
      </c>
      <c r="D7201" s="104" t="s">
        <v>195</v>
      </c>
      <c r="E7201" s="104" t="s">
        <v>298</v>
      </c>
      <c r="F7201" s="104"/>
      <c r="G7201" s="104" t="s">
        <v>284</v>
      </c>
      <c r="H7201" s="105">
        <v>50</v>
      </c>
      <c r="I7201" s="104"/>
      <c r="J7201" s="104" t="s">
        <v>258</v>
      </c>
      <c r="K7201" s="104" t="s">
        <v>78</v>
      </c>
      <c r="L7201" s="104" t="s">
        <v>299</v>
      </c>
      <c r="M7201" s="104" t="s">
        <v>276</v>
      </c>
      <c r="N7201" s="104"/>
      <c r="O7201" s="106" t="str">
        <f>A7200</f>
        <v>19605</v>
      </c>
      <c r="P7201" s="111" t="s">
        <v>300</v>
      </c>
      <c r="Q7201" s="153" t="s">
        <v>13853</v>
      </c>
      <c r="R7201" s="153" t="s">
        <v>12126</v>
      </c>
      <c r="S7201" s="153">
        <f>Tabella2[[#This Row],[PLD STOP]]-Tabella2[[#This Row],[PLD START]]</f>
        <v>4.1666666666666741E-2</v>
      </c>
      <c r="T7201" s="153" t="s">
        <v>13853</v>
      </c>
      <c r="U7201" s="153" t="s">
        <v>12126</v>
      </c>
      <c r="V7201" s="153">
        <f>IF(ISBLANK(T7201),"",Tabella2[[#This Row],[ACT STOP]]-Tabella2[[#This Row],[ACT START]])</f>
        <v>4.1666666666666741E-2</v>
      </c>
      <c r="W7201" s="104" t="s">
        <v>122</v>
      </c>
      <c r="X7201" s="104" t="s">
        <v>91</v>
      </c>
      <c r="Y7201" s="110"/>
      <c r="Z7201" s="106"/>
      <c r="AA7201" s="104"/>
      <c r="AB7201" s="107"/>
      <c r="AC7201" s="72">
        <f>IF(OR(Tabella2[[#This Row],[OUTCOME]]="DCO",Tabella2[[#This Row],[OUTCOME]]="SDC"),1,0)</f>
        <v>1</v>
      </c>
      <c r="AH7201" s="70"/>
      <c r="AI7201" s="70"/>
      <c r="AJ7201">
        <f>IF(OR(Tabella2[[#This Row],[OUTCOME]]="DNCO", Tabella2[[#This Row],[OUTCOME]]="SDNC"),1,0)</f>
        <v>0</v>
      </c>
      <c r="AL7201" s="70"/>
      <c r="BM7201" s="135" t="str">
        <f>Tabella2[[#This Row],[ACT START]]</f>
        <v>16:45</v>
      </c>
      <c r="BN7201" s="136" t="str">
        <f>Tabella2[[#This Row],[ACT STOP]]</f>
        <v>17:45</v>
      </c>
      <c r="BO7201" s="101"/>
      <c r="BR7201" s="109" t="str">
        <f t="shared" si="140"/>
        <v>SH-25-7190</v>
      </c>
      <c r="BS7201" s="109" t="s">
        <v>1763</v>
      </c>
      <c r="BT7201" t="str">
        <f>Tabella2[[#This Row],[OUTCOME]]</f>
        <v>SDC</v>
      </c>
      <c r="BU7201" t="str">
        <f>_xlfn.CONCAT(Tabella2[[#This Row],[NAME SP]],Tabella2[[#This Row],[ID SP]]," - ",Tabella2[[#This Row],[SYLLABUS NO]])</f>
        <v>Support QATAR - SUPP</v>
      </c>
    </row>
    <row r="7202" spans="1:74" hidden="1">
      <c r="A7202" s="103" t="s">
        <v>14505</v>
      </c>
      <c r="B7202" s="102">
        <v>46002</v>
      </c>
      <c r="C7202" s="104">
        <f>_xlfn.ISOWEEKNUM(Tabella2[[#This Row],[Date]])</f>
        <v>50</v>
      </c>
      <c r="D7202" s="104" t="s">
        <v>13714</v>
      </c>
      <c r="E7202" s="104" t="s">
        <v>284</v>
      </c>
      <c r="F7202" s="104">
        <v>49</v>
      </c>
      <c r="G7202" s="104" t="s">
        <v>257</v>
      </c>
      <c r="H7202" s="105">
        <v>1</v>
      </c>
      <c r="I7202" s="104"/>
      <c r="J7202" s="104" t="s">
        <v>258</v>
      </c>
      <c r="K7202" s="104" t="s">
        <v>83</v>
      </c>
      <c r="L7202" s="104" t="s">
        <v>299</v>
      </c>
      <c r="M7202" s="104" t="s">
        <v>386</v>
      </c>
      <c r="N7202" s="104"/>
      <c r="O7202" s="106" t="str">
        <f>A7203</f>
        <v>19608</v>
      </c>
      <c r="P7202" s="111" t="s">
        <v>668</v>
      </c>
      <c r="Q7202" s="153" t="s">
        <v>13853</v>
      </c>
      <c r="R7202" s="153" t="s">
        <v>12126</v>
      </c>
      <c r="S7202" s="153">
        <f>Tabella2[[#This Row],[PLD STOP]]-Tabella2[[#This Row],[PLD START]]</f>
        <v>4.1666666666666741E-2</v>
      </c>
      <c r="T7202" s="153">
        <v>0.69791666666666663</v>
      </c>
      <c r="U7202" s="153">
        <v>0.73958333333333337</v>
      </c>
      <c r="V7202" s="153">
        <f>IF(ISBLANK(T7202),"",Tabella2[[#This Row],[ACT STOP]]-Tabella2[[#This Row],[ACT START]])</f>
        <v>4.1666666666666741E-2</v>
      </c>
      <c r="W7202" s="104" t="s">
        <v>92</v>
      </c>
      <c r="X7202" s="104" t="s">
        <v>91</v>
      </c>
      <c r="Y7202" s="110" t="s">
        <v>14544</v>
      </c>
      <c r="Z7202" s="106"/>
      <c r="AA7202" s="104"/>
      <c r="AB7202" s="107"/>
      <c r="AC7202" s="72">
        <f>IF(OR(Tabella2[[#This Row],[OUTCOME]]="DCO",Tabella2[[#This Row],[OUTCOME]]="SDC"),1,0)</f>
        <v>1</v>
      </c>
      <c r="AH7202" s="70"/>
      <c r="AI7202" s="70"/>
      <c r="AJ7202">
        <f>IF(OR(Tabella2[[#This Row],[OUTCOME]]="DNCO", Tabella2[[#This Row],[OUTCOME]]="SDNC"),1,0)</f>
        <v>0</v>
      </c>
      <c r="AL7202" s="70"/>
      <c r="BM7202" s="135">
        <f>Tabella2[[#This Row],[ACT START]]</f>
        <v>0.69791666666666663</v>
      </c>
      <c r="BN7202" s="136">
        <f>Tabella2[[#This Row],[ACT STOP]]</f>
        <v>0.73958333333333337</v>
      </c>
      <c r="BO7202" s="101"/>
      <c r="BR7202" s="109" t="str">
        <f t="shared" si="140"/>
        <v>SH-25-7191</v>
      </c>
      <c r="BS7202" s="109" t="s">
        <v>332</v>
      </c>
      <c r="BT7202" t="str">
        <f>Tabella2[[#This Row],[OUTCOME]]</f>
        <v>DCO</v>
      </c>
      <c r="BU7202" t="str">
        <f>_xlfn.CONCAT(Tabella2[[#This Row],[NAME SP]],Tabella2[[#This Row],[ID SP]]," - ",Tabella2[[#This Row],[SYLLABUS NO]])</f>
        <v>IFTS49 - SD QRA02</v>
      </c>
      <c r="BV7202" t="s">
        <v>12787</v>
      </c>
    </row>
    <row r="7203" spans="1:74" hidden="1">
      <c r="A7203" s="103" t="s">
        <v>14506</v>
      </c>
      <c r="B7203" s="102">
        <v>46002</v>
      </c>
      <c r="C7203" s="104">
        <f>_xlfn.ISOWEEKNUM(Tabella2[[#This Row],[Date]])</f>
        <v>50</v>
      </c>
      <c r="D7203" s="104" t="s">
        <v>5705</v>
      </c>
      <c r="E7203" s="104" t="s">
        <v>327</v>
      </c>
      <c r="F7203" s="104">
        <v>83</v>
      </c>
      <c r="G7203" s="104" t="s">
        <v>257</v>
      </c>
      <c r="H7203" s="105">
        <v>32</v>
      </c>
      <c r="I7203" s="104"/>
      <c r="J7203" s="104" t="s">
        <v>258</v>
      </c>
      <c r="K7203" s="104" t="s">
        <v>80</v>
      </c>
      <c r="L7203" s="104" t="s">
        <v>299</v>
      </c>
      <c r="M7203" s="104" t="s">
        <v>386</v>
      </c>
      <c r="N7203" s="104"/>
      <c r="O7203" s="106" t="str">
        <f>A7202</f>
        <v>19607</v>
      </c>
      <c r="P7203" s="111" t="s">
        <v>668</v>
      </c>
      <c r="Q7203" s="153" t="s">
        <v>13853</v>
      </c>
      <c r="R7203" s="153" t="s">
        <v>12126</v>
      </c>
      <c r="S7203" s="153">
        <f>Tabella2[[#This Row],[PLD STOP]]-Tabella2[[#This Row],[PLD START]]</f>
        <v>4.1666666666666741E-2</v>
      </c>
      <c r="T7203" s="153">
        <v>0.69791666666666663</v>
      </c>
      <c r="U7203" s="153">
        <v>0.73958333333333337</v>
      </c>
      <c r="V7203" s="153">
        <f>IF(ISBLANK(T7203),"",Tabella2[[#This Row],[ACT STOP]]-Tabella2[[#This Row],[ACT START]])</f>
        <v>4.1666666666666741E-2</v>
      </c>
      <c r="W7203" s="104" t="s">
        <v>92</v>
      </c>
      <c r="X7203" s="104" t="s">
        <v>91</v>
      </c>
      <c r="Y7203" s="110"/>
      <c r="Z7203" s="106"/>
      <c r="AA7203" s="104"/>
      <c r="AB7203" s="107"/>
      <c r="AC7203" s="72">
        <f>IF(OR(Tabella2[[#This Row],[OUTCOME]]="DCO",Tabella2[[#This Row],[OUTCOME]]="SDC"),1,0)</f>
        <v>1</v>
      </c>
      <c r="AH7203" s="70"/>
      <c r="AI7203" s="70"/>
      <c r="AJ7203">
        <f>IF(OR(Tabella2[[#This Row],[OUTCOME]]="DNCO", Tabella2[[#This Row],[OUTCOME]]="SDNC"),1,0)</f>
        <v>0</v>
      </c>
      <c r="AL7203" s="70"/>
      <c r="BM7203" s="135">
        <f>Tabella2[[#This Row],[ACT START]]</f>
        <v>0.69791666666666663</v>
      </c>
      <c r="BN7203" s="136">
        <f>Tabella2[[#This Row],[ACT STOP]]</f>
        <v>0.73958333333333337</v>
      </c>
      <c r="BO7203" s="101"/>
      <c r="BR7203" s="109" t="str">
        <f t="shared" si="140"/>
        <v>SH-25-7192</v>
      </c>
      <c r="BS7203" s="109" t="s">
        <v>356</v>
      </c>
      <c r="BT7203" t="str">
        <f>Tabella2[[#This Row],[OUTCOME]]</f>
        <v>DCO</v>
      </c>
      <c r="BU7203" t="str">
        <f>_xlfn.CONCAT(Tabella2[[#This Row],[NAME SP]],Tabella2[[#This Row],[ID SP]]," - ",Tabella2[[#This Row],[SYLLABUS NO]])</f>
        <v>AMI83 - SD QRA02</v>
      </c>
      <c r="BV7203" t="s">
        <v>11952</v>
      </c>
    </row>
    <row r="7204" spans="1:74" hidden="1">
      <c r="A7204" s="103" t="s">
        <v>14507</v>
      </c>
      <c r="B7204" s="102">
        <v>46002</v>
      </c>
      <c r="C7204" s="104">
        <f>_xlfn.ISOWEEKNUM(Tabella2[[#This Row],[Date]])</f>
        <v>50</v>
      </c>
      <c r="D7204" s="104" t="s">
        <v>13295</v>
      </c>
      <c r="E7204" s="104" t="s">
        <v>284</v>
      </c>
      <c r="F7204" s="104">
        <v>111</v>
      </c>
      <c r="G7204" s="104" t="s">
        <v>257</v>
      </c>
      <c r="H7204" s="105">
        <v>17</v>
      </c>
      <c r="I7204" s="104"/>
      <c r="J7204" s="104" t="s">
        <v>258</v>
      </c>
      <c r="K7204" s="104" t="s">
        <v>81</v>
      </c>
      <c r="L7204" s="104" t="s">
        <v>259</v>
      </c>
      <c r="M7204" s="104" t="s">
        <v>276</v>
      </c>
      <c r="N7204" s="104"/>
      <c r="O7204" s="106"/>
      <c r="P7204" s="111" t="s">
        <v>479</v>
      </c>
      <c r="Q7204" s="153" t="s">
        <v>13853</v>
      </c>
      <c r="R7204" s="153" t="s">
        <v>12126</v>
      </c>
      <c r="S7204" s="153">
        <f>Tabella2[[#This Row],[PLD STOP]]-Tabella2[[#This Row],[PLD START]]</f>
        <v>4.1666666666666741E-2</v>
      </c>
      <c r="T7204" s="153">
        <v>0.69791666666666663</v>
      </c>
      <c r="U7204" s="153">
        <v>0.73958333333333337</v>
      </c>
      <c r="V7204" s="153">
        <f>IF(ISBLANK(T7204),"",Tabella2[[#This Row],[ACT STOP]]-Tabella2[[#This Row],[ACT START]])</f>
        <v>4.1666666666666741E-2</v>
      </c>
      <c r="W7204" s="104" t="s">
        <v>92</v>
      </c>
      <c r="X7204" s="104" t="s">
        <v>91</v>
      </c>
      <c r="Y7204" s="110"/>
      <c r="Z7204" s="106"/>
      <c r="AA7204" s="104"/>
      <c r="AB7204" s="107"/>
      <c r="AC7204" s="72">
        <f>IF(OR(Tabella2[[#This Row],[OUTCOME]]="DCO",Tabella2[[#This Row],[OUTCOME]]="SDC"),1,0)</f>
        <v>1</v>
      </c>
      <c r="AH7204" s="70"/>
      <c r="AI7204" s="70"/>
      <c r="AJ7204">
        <f>IF(OR(Tabella2[[#This Row],[OUTCOME]]="DNCO", Tabella2[[#This Row],[OUTCOME]]="SDNC"),1,0)</f>
        <v>0</v>
      </c>
      <c r="AL7204" s="70"/>
      <c r="BM7204" s="135">
        <f>Tabella2[[#This Row],[ACT START]]</f>
        <v>0.69791666666666663</v>
      </c>
      <c r="BN7204" s="136">
        <f>Tabella2[[#This Row],[ACT STOP]]</f>
        <v>0.73958333333333337</v>
      </c>
      <c r="BO7204" s="101"/>
      <c r="BR7204" s="109" t="str">
        <f t="shared" si="140"/>
        <v>SH-25-7193</v>
      </c>
      <c r="BS7204" s="109" t="s">
        <v>393</v>
      </c>
      <c r="BT7204" t="str">
        <f>Tabella2[[#This Row],[OUTCOME]]</f>
        <v>DCO</v>
      </c>
      <c r="BU7204" t="str">
        <f>_xlfn.CONCAT(Tabella2[[#This Row],[NAME SP]],Tabella2[[#This Row],[ID SP]]," - ",Tabella2[[#This Row],[SYLLABUS NO]])</f>
        <v>IFTS111 - PT EMR02</v>
      </c>
      <c r="BV7204" t="s">
        <v>13292</v>
      </c>
    </row>
    <row r="7205" spans="1:74" hidden="1">
      <c r="A7205" s="103" t="s">
        <v>14508</v>
      </c>
      <c r="B7205" s="102">
        <v>46002</v>
      </c>
      <c r="C7205" s="104">
        <f>_xlfn.ISOWEEKNUM(Tabella2[[#This Row],[Date]])</f>
        <v>50</v>
      </c>
      <c r="D7205" s="104" t="s">
        <v>13295</v>
      </c>
      <c r="E7205" s="104" t="s">
        <v>284</v>
      </c>
      <c r="F7205" s="104">
        <v>110</v>
      </c>
      <c r="G7205" s="104" t="s">
        <v>257</v>
      </c>
      <c r="H7205" s="105">
        <v>5</v>
      </c>
      <c r="I7205" s="104"/>
      <c r="J7205" s="104" t="s">
        <v>258</v>
      </c>
      <c r="K7205" s="104" t="s">
        <v>75</v>
      </c>
      <c r="L7205" s="104" t="s">
        <v>259</v>
      </c>
      <c r="M7205" s="104" t="s">
        <v>276</v>
      </c>
      <c r="N7205" s="104"/>
      <c r="O7205" s="106"/>
      <c r="P7205" s="111" t="s">
        <v>479</v>
      </c>
      <c r="Q7205" s="153" t="s">
        <v>13853</v>
      </c>
      <c r="R7205" s="153" t="s">
        <v>12126</v>
      </c>
      <c r="S7205" s="153">
        <f>Tabella2[[#This Row],[PLD STOP]]-Tabella2[[#This Row],[PLD START]]</f>
        <v>4.1666666666666741E-2</v>
      </c>
      <c r="T7205" s="153">
        <v>0.69791666666666663</v>
      </c>
      <c r="U7205" s="153">
        <v>0.73958333333333337</v>
      </c>
      <c r="V7205" s="153">
        <f>IF(ISBLANK(T7205),"",Tabella2[[#This Row],[ACT STOP]]-Tabella2[[#This Row],[ACT START]])</f>
        <v>4.1666666666666741E-2</v>
      </c>
      <c r="W7205" s="104" t="s">
        <v>92</v>
      </c>
      <c r="X7205" s="104" t="s">
        <v>91</v>
      </c>
      <c r="Y7205" s="110"/>
      <c r="Z7205" s="106"/>
      <c r="AA7205" s="104"/>
      <c r="AB7205" s="107"/>
      <c r="AC7205" s="72">
        <f>IF(OR(Tabella2[[#This Row],[OUTCOME]]="DCO",Tabella2[[#This Row],[OUTCOME]]="SDC"),1,0)</f>
        <v>1</v>
      </c>
      <c r="AH7205" s="70"/>
      <c r="AI7205" s="70"/>
      <c r="AJ7205">
        <f>IF(OR(Tabella2[[#This Row],[OUTCOME]]="DNCO", Tabella2[[#This Row],[OUTCOME]]="SDNC"),1,0)</f>
        <v>0</v>
      </c>
      <c r="AL7205" s="70"/>
      <c r="BM7205" s="135">
        <f>Tabella2[[#This Row],[ACT START]]</f>
        <v>0.69791666666666663</v>
      </c>
      <c r="BN7205" s="136">
        <f>Tabella2[[#This Row],[ACT STOP]]</f>
        <v>0.73958333333333337</v>
      </c>
      <c r="BO7205" s="101"/>
      <c r="BR7205" s="109" t="str">
        <f t="shared" si="140"/>
        <v>SH-25-7194</v>
      </c>
      <c r="BS7205" s="109" t="s">
        <v>416</v>
      </c>
      <c r="BT7205" t="str">
        <f>Tabella2[[#This Row],[OUTCOME]]</f>
        <v>DCO</v>
      </c>
      <c r="BU7205" t="str">
        <f>_xlfn.CONCAT(Tabella2[[#This Row],[NAME SP]],Tabella2[[#This Row],[ID SP]]," - ",Tabella2[[#This Row],[SYLLABUS NO]])</f>
        <v>IFTS110 - PT EMR02</v>
      </c>
      <c r="BV7205" t="s">
        <v>13293</v>
      </c>
    </row>
    <row r="7206" spans="1:74" hidden="1">
      <c r="A7206" s="103" t="s">
        <v>14509</v>
      </c>
      <c r="B7206" s="102">
        <v>46002</v>
      </c>
      <c r="C7206" s="104">
        <f>_xlfn.ISOWEEKNUM(Tabella2[[#This Row],[Date]])</f>
        <v>50</v>
      </c>
      <c r="D7206" s="104" t="s">
        <v>6396</v>
      </c>
      <c r="E7206" s="104" t="s">
        <v>256</v>
      </c>
      <c r="F7206" s="104">
        <v>71</v>
      </c>
      <c r="G7206" s="104" t="s">
        <v>257</v>
      </c>
      <c r="H7206" s="105">
        <v>2</v>
      </c>
      <c r="I7206" s="104"/>
      <c r="J7206" s="104" t="s">
        <v>258</v>
      </c>
      <c r="K7206" s="104" t="s">
        <v>79</v>
      </c>
      <c r="L7206" s="104" t="s">
        <v>299</v>
      </c>
      <c r="M7206" s="104" t="s">
        <v>276</v>
      </c>
      <c r="N7206" s="104"/>
      <c r="O7206" s="106" t="str">
        <f>A7207</f>
        <v>19612</v>
      </c>
      <c r="P7206" s="111" t="s">
        <v>306</v>
      </c>
      <c r="Q7206" s="153" t="s">
        <v>13854</v>
      </c>
      <c r="R7206" s="153" t="s">
        <v>14434</v>
      </c>
      <c r="S7206" s="153">
        <f>Tabella2[[#This Row],[PLD STOP]]-Tabella2[[#This Row],[PLD START]]</f>
        <v>4.1666666666666741E-2</v>
      </c>
      <c r="T7206" s="153" t="s">
        <v>13854</v>
      </c>
      <c r="U7206" s="153" t="s">
        <v>14434</v>
      </c>
      <c r="V7206" s="153">
        <f>IF(ISBLANK(T7206),"",Tabella2[[#This Row],[ACT STOP]]-Tabella2[[#This Row],[ACT START]])</f>
        <v>4.1666666666666741E-2</v>
      </c>
      <c r="W7206" s="104" t="s">
        <v>92</v>
      </c>
      <c r="X7206" s="104" t="s">
        <v>91</v>
      </c>
      <c r="Y7206" s="110"/>
      <c r="Z7206" s="106"/>
      <c r="AA7206" s="104"/>
      <c r="AB7206" s="107"/>
      <c r="AC7206" s="72">
        <f>IF(OR(Tabella2[[#This Row],[OUTCOME]]="DCO",Tabella2[[#This Row],[OUTCOME]]="SDC"),1,0)</f>
        <v>1</v>
      </c>
      <c r="AH7206" s="70"/>
      <c r="AI7206" s="70"/>
      <c r="AJ7206">
        <f>IF(OR(Tabella2[[#This Row],[OUTCOME]]="DNCO", Tabella2[[#This Row],[OUTCOME]]="SDNC"),1,0)</f>
        <v>0</v>
      </c>
      <c r="AL7206" s="70"/>
      <c r="BM7206" s="135" t="str">
        <f>Tabella2[[#This Row],[ACT START]]</f>
        <v>18:15</v>
      </c>
      <c r="BN7206" s="136" t="str">
        <f>Tabella2[[#This Row],[ACT STOP]]</f>
        <v>19:15</v>
      </c>
      <c r="BO7206" s="101"/>
      <c r="BR7206" s="109" t="str">
        <f t="shared" si="140"/>
        <v>SH-25-7195</v>
      </c>
      <c r="BS7206" s="109" t="s">
        <v>368</v>
      </c>
      <c r="BT7206" t="str">
        <f>Tabella2[[#This Row],[OUTCOME]]</f>
        <v>DCO</v>
      </c>
      <c r="BU7206" t="str">
        <f>_xlfn.CONCAT(Tabella2[[#This Row],[NAME SP]],Tabella2[[#This Row],[ID SP]]," - ",Tabella2[[#This Row],[SYLLABUS NO]])</f>
        <v>QATAR71 - FMSC DBFM02</v>
      </c>
      <c r="BV7206" t="s">
        <v>12153</v>
      </c>
    </row>
    <row r="7207" spans="1:74" hidden="1">
      <c r="A7207" s="103" t="s">
        <v>14510</v>
      </c>
      <c r="B7207" s="102">
        <v>46002</v>
      </c>
      <c r="C7207" s="104">
        <f>_xlfn.ISOWEEKNUM(Tabella2[[#This Row],[Date]])</f>
        <v>50</v>
      </c>
      <c r="D7207" s="104" t="s">
        <v>195</v>
      </c>
      <c r="E7207" s="104" t="s">
        <v>298</v>
      </c>
      <c r="F7207" s="104"/>
      <c r="G7207" s="104" t="s">
        <v>257</v>
      </c>
      <c r="H7207" s="105">
        <v>33</v>
      </c>
      <c r="I7207" s="104"/>
      <c r="J7207" s="104" t="s">
        <v>258</v>
      </c>
      <c r="K7207" s="104" t="s">
        <v>78</v>
      </c>
      <c r="L7207" s="104" t="s">
        <v>299</v>
      </c>
      <c r="M7207" s="104" t="s">
        <v>276</v>
      </c>
      <c r="N7207" s="104"/>
      <c r="O7207" s="106" t="str">
        <f>A7206</f>
        <v>19611</v>
      </c>
      <c r="P7207" s="111" t="s">
        <v>300</v>
      </c>
      <c r="Q7207" s="153" t="s">
        <v>13854</v>
      </c>
      <c r="R7207" s="153" t="s">
        <v>14434</v>
      </c>
      <c r="S7207" s="153">
        <f>Tabella2[[#This Row],[PLD STOP]]-Tabella2[[#This Row],[PLD START]]</f>
        <v>4.1666666666666741E-2</v>
      </c>
      <c r="T7207" s="153" t="s">
        <v>13854</v>
      </c>
      <c r="U7207" s="153" t="s">
        <v>14434</v>
      </c>
      <c r="V7207" s="153">
        <f>IF(ISBLANK(T7207),"",Tabella2[[#This Row],[ACT STOP]]-Tabella2[[#This Row],[ACT START]])</f>
        <v>4.1666666666666741E-2</v>
      </c>
      <c r="W7207" s="104" t="s">
        <v>122</v>
      </c>
      <c r="X7207" s="104" t="s">
        <v>91</v>
      </c>
      <c r="Y7207" s="110"/>
      <c r="Z7207" s="106"/>
      <c r="AA7207" s="104"/>
      <c r="AB7207" s="107"/>
      <c r="AC7207" s="72">
        <f>IF(OR(Tabella2[[#This Row],[OUTCOME]]="DCO",Tabella2[[#This Row],[OUTCOME]]="SDC"),1,0)</f>
        <v>1</v>
      </c>
      <c r="AH7207" s="70"/>
      <c r="AI7207" s="70"/>
      <c r="AJ7207">
        <f>IF(OR(Tabella2[[#This Row],[OUTCOME]]="DNCO", Tabella2[[#This Row],[OUTCOME]]="SDNC"),1,0)</f>
        <v>0</v>
      </c>
      <c r="AL7207" s="70"/>
      <c r="BM7207" s="135" t="str">
        <f>Tabella2[[#This Row],[ACT START]]</f>
        <v>18:15</v>
      </c>
      <c r="BN7207" s="136" t="str">
        <f>Tabella2[[#This Row],[ACT STOP]]</f>
        <v>19:15</v>
      </c>
      <c r="BO7207" s="101"/>
      <c r="BR7207" s="109" t="str">
        <f t="shared" si="140"/>
        <v>SH-25-7196</v>
      </c>
      <c r="BS7207" s="109" t="s">
        <v>458</v>
      </c>
      <c r="BT7207" t="str">
        <f>Tabella2[[#This Row],[OUTCOME]]</f>
        <v>SDC</v>
      </c>
      <c r="BU7207" t="str">
        <f>_xlfn.CONCAT(Tabella2[[#This Row],[NAME SP]],Tabella2[[#This Row],[ID SP]]," - ",Tabella2[[#This Row],[SYLLABUS NO]])</f>
        <v>Support QATAR - SUPP</v>
      </c>
    </row>
    <row r="7208" spans="1:74" hidden="1">
      <c r="A7208" s="103" t="s">
        <v>14511</v>
      </c>
      <c r="B7208" s="102">
        <v>46002</v>
      </c>
      <c r="C7208" s="104">
        <f>_xlfn.ISOWEEKNUM(Tabella2[[#This Row],[Date]])</f>
        <v>50</v>
      </c>
      <c r="D7208" s="104" t="s">
        <v>13044</v>
      </c>
      <c r="E7208" s="104" t="s">
        <v>284</v>
      </c>
      <c r="F7208" s="104">
        <v>103</v>
      </c>
      <c r="G7208" s="104" t="s">
        <v>284</v>
      </c>
      <c r="H7208" s="105">
        <v>23</v>
      </c>
      <c r="I7208" s="104" t="s">
        <v>258</v>
      </c>
      <c r="J7208" s="104"/>
      <c r="K7208" s="104" t="s">
        <v>83</v>
      </c>
      <c r="L7208" s="104" t="s">
        <v>259</v>
      </c>
      <c r="M7208" s="104" t="s">
        <v>276</v>
      </c>
      <c r="N7208" s="104"/>
      <c r="O7208" s="106"/>
      <c r="P7208" s="111" t="s">
        <v>322</v>
      </c>
      <c r="Q7208" s="153" t="s">
        <v>13854</v>
      </c>
      <c r="R7208" s="153" t="s">
        <v>14434</v>
      </c>
      <c r="S7208" s="153">
        <f>Tabella2[[#This Row],[PLD STOP]]-Tabella2[[#This Row],[PLD START]]</f>
        <v>4.1666666666666741E-2</v>
      </c>
      <c r="T7208" s="153">
        <v>0.76041666666666663</v>
      </c>
      <c r="U7208" s="153">
        <v>0.80208333333333337</v>
      </c>
      <c r="V7208" s="153">
        <f>IF(ISBLANK(T7208),"",Tabella2[[#This Row],[ACT STOP]]-Tabella2[[#This Row],[ACT START]])</f>
        <v>4.1666666666666741E-2</v>
      </c>
      <c r="W7208" s="104" t="s">
        <v>92</v>
      </c>
      <c r="X7208" s="104" t="s">
        <v>91</v>
      </c>
      <c r="Y7208" s="110"/>
      <c r="Z7208" s="106"/>
      <c r="AA7208" s="104"/>
      <c r="AB7208" s="107"/>
      <c r="AC7208" s="72">
        <f>IF(OR(Tabella2[[#This Row],[OUTCOME]]="DCO",Tabella2[[#This Row],[OUTCOME]]="SDC"),1,0)</f>
        <v>1</v>
      </c>
      <c r="AH7208" s="70"/>
      <c r="AI7208" s="70"/>
      <c r="AJ7208">
        <f>IF(OR(Tabella2[[#This Row],[OUTCOME]]="DNCO", Tabella2[[#This Row],[OUTCOME]]="SDNC"),1,0)</f>
        <v>0</v>
      </c>
      <c r="AL7208" s="70"/>
      <c r="BM7208" s="135">
        <f>Tabella2[[#This Row],[ACT START]]</f>
        <v>0.76041666666666663</v>
      </c>
      <c r="BN7208" s="136">
        <f>Tabella2[[#This Row],[ACT STOP]]</f>
        <v>0.80208333333333337</v>
      </c>
      <c r="BO7208" s="101"/>
      <c r="BR7208" s="109" t="str">
        <f t="shared" si="140"/>
        <v>SH-25-7197</v>
      </c>
      <c r="BS7208" s="109" t="s">
        <v>358</v>
      </c>
      <c r="BT7208" t="str">
        <f>Tabella2[[#This Row],[OUTCOME]]</f>
        <v>DCO</v>
      </c>
      <c r="BU7208" t="str">
        <f>_xlfn.CONCAT(Tabella2[[#This Row],[NAME SP]],Tabella2[[#This Row],[ID SP]]," - ",Tabella2[[#This Row],[SYLLABUS NO]])</f>
        <v>IFTS103 - FMS CF03</v>
      </c>
      <c r="BV7208" t="s">
        <v>13047</v>
      </c>
    </row>
    <row r="7209" spans="1:74" hidden="1">
      <c r="A7209" s="103" t="s">
        <v>14512</v>
      </c>
      <c r="B7209" s="102">
        <v>46002</v>
      </c>
      <c r="C7209" s="104">
        <f>_xlfn.ISOWEEKNUM(Tabella2[[#This Row],[Date]])</f>
        <v>50</v>
      </c>
      <c r="D7209" s="104" t="s">
        <v>13048</v>
      </c>
      <c r="E7209" s="104" t="s">
        <v>284</v>
      </c>
      <c r="F7209" s="104">
        <v>107</v>
      </c>
      <c r="G7209" s="104" t="s">
        <v>257</v>
      </c>
      <c r="H7209" s="105">
        <v>9</v>
      </c>
      <c r="I7209" s="104"/>
      <c r="J7209" s="104" t="s">
        <v>258</v>
      </c>
      <c r="K7209" s="104" t="s">
        <v>80</v>
      </c>
      <c r="L7209" s="104" t="s">
        <v>259</v>
      </c>
      <c r="M7209" s="104" t="s">
        <v>276</v>
      </c>
      <c r="N7209" s="104"/>
      <c r="O7209" s="106"/>
      <c r="P7209" s="111" t="s">
        <v>3000</v>
      </c>
      <c r="Q7209" s="153" t="s">
        <v>13854</v>
      </c>
      <c r="R7209" s="153" t="s">
        <v>14434</v>
      </c>
      <c r="S7209" s="153">
        <f>Tabella2[[#This Row],[PLD STOP]]-Tabella2[[#This Row],[PLD START]]</f>
        <v>4.1666666666666741E-2</v>
      </c>
      <c r="T7209" s="153">
        <v>0.76041666666666663</v>
      </c>
      <c r="U7209" s="153">
        <v>0.80208333333333337</v>
      </c>
      <c r="V7209" s="153">
        <f>IF(ISBLANK(T7209),"",Tabella2[[#This Row],[ACT STOP]]-Tabella2[[#This Row],[ACT START]])</f>
        <v>4.1666666666666741E-2</v>
      </c>
      <c r="W7209" s="104" t="s">
        <v>92</v>
      </c>
      <c r="X7209" s="104" t="s">
        <v>91</v>
      </c>
      <c r="Y7209" s="110"/>
      <c r="Z7209" s="106"/>
      <c r="AA7209" s="104"/>
      <c r="AB7209" s="107"/>
      <c r="AC7209" s="72">
        <f>IF(OR(Tabella2[[#This Row],[OUTCOME]]="DCO",Tabella2[[#This Row],[OUTCOME]]="SDC"),1,0)</f>
        <v>1</v>
      </c>
      <c r="AH7209" s="70"/>
      <c r="AI7209" s="70"/>
      <c r="AJ7209">
        <f>IF(OR(Tabella2[[#This Row],[OUTCOME]]="DNCO", Tabella2[[#This Row],[OUTCOME]]="SDNC"),1,0)</f>
        <v>0</v>
      </c>
      <c r="AL7209" s="70"/>
      <c r="BM7209" s="135">
        <f>Tabella2[[#This Row],[ACT START]]</f>
        <v>0.76041666666666663</v>
      </c>
      <c r="BN7209" s="136">
        <f>Tabella2[[#This Row],[ACT STOP]]</f>
        <v>0.80208333333333337</v>
      </c>
      <c r="BO7209" s="101"/>
      <c r="BR7209" s="109" t="str">
        <f t="shared" si="140"/>
        <v>SH-25-7198</v>
      </c>
      <c r="BS7209" s="109" t="s">
        <v>318</v>
      </c>
      <c r="BT7209" t="str">
        <f>Tabella2[[#This Row],[OUTCOME]]</f>
        <v>DCO</v>
      </c>
      <c r="BU7209" t="str">
        <f>_xlfn.CONCAT(Tabella2[[#This Row],[NAME SP]],Tabella2[[#This Row],[ID SP]]," - ",Tabella2[[#This Row],[SYLLABUS NO]])</f>
        <v>IFTS107 - PT IF02</v>
      </c>
      <c r="BV7209" t="s">
        <v>13051</v>
      </c>
    </row>
    <row r="7210" spans="1:74" hidden="1">
      <c r="A7210" s="103" t="s">
        <v>14513</v>
      </c>
      <c r="B7210" s="102">
        <v>46002</v>
      </c>
      <c r="C7210" s="104">
        <f>_xlfn.ISOWEEKNUM(Tabella2[[#This Row],[Date]])</f>
        <v>50</v>
      </c>
      <c r="D7210" s="104" t="s">
        <v>13048</v>
      </c>
      <c r="E7210" s="104" t="s">
        <v>284</v>
      </c>
      <c r="F7210" s="104">
        <v>106</v>
      </c>
      <c r="G7210" s="104" t="s">
        <v>284</v>
      </c>
      <c r="H7210" s="105">
        <v>22</v>
      </c>
      <c r="I7210" s="104"/>
      <c r="J7210" s="104" t="s">
        <v>258</v>
      </c>
      <c r="K7210" s="104" t="s">
        <v>81</v>
      </c>
      <c r="L7210" s="104" t="s">
        <v>259</v>
      </c>
      <c r="M7210" s="104" t="s">
        <v>276</v>
      </c>
      <c r="N7210" s="104"/>
      <c r="O7210" s="106"/>
      <c r="P7210" s="111" t="s">
        <v>3000</v>
      </c>
      <c r="Q7210" s="153" t="s">
        <v>13854</v>
      </c>
      <c r="R7210" s="153" t="s">
        <v>14434</v>
      </c>
      <c r="S7210" s="153">
        <f>Tabella2[[#This Row],[PLD STOP]]-Tabella2[[#This Row],[PLD START]]</f>
        <v>4.1666666666666741E-2</v>
      </c>
      <c r="T7210" s="153"/>
      <c r="U7210" s="153"/>
      <c r="V7210" s="153" t="str">
        <f>IF(ISBLANK(T7210),"",Tabella2[[#This Row],[ACT STOP]]-Tabella2[[#This Row],[ACT START]])</f>
        <v/>
      </c>
      <c r="W7210" s="104" t="s">
        <v>116</v>
      </c>
      <c r="X7210" s="104" t="s">
        <v>113</v>
      </c>
      <c r="Y7210" s="110"/>
      <c r="Z7210" s="106"/>
      <c r="AA7210" s="104"/>
      <c r="AB7210" s="107"/>
      <c r="AC7210" s="72">
        <f>IF(OR(Tabella2[[#This Row],[OUTCOME]]="DCO",Tabella2[[#This Row],[OUTCOME]]="SDC"),1,0)</f>
        <v>0</v>
      </c>
      <c r="AH7210" s="70"/>
      <c r="AI7210" s="70"/>
      <c r="AJ7210">
        <f>IF(OR(Tabella2[[#This Row],[OUTCOME]]="DNCO", Tabella2[[#This Row],[OUTCOME]]="SDNC"),1,0)</f>
        <v>0</v>
      </c>
      <c r="AL7210" s="70"/>
      <c r="BL7210" t="s">
        <v>14547</v>
      </c>
      <c r="BM7210" s="135">
        <f>Tabella2[[#This Row],[ACT START]]</f>
        <v>0</v>
      </c>
      <c r="BN7210" s="136">
        <f>Tabella2[[#This Row],[ACT STOP]]</f>
        <v>0</v>
      </c>
      <c r="BO7210" s="101"/>
      <c r="BR7210" s="109" t="str">
        <f t="shared" si="140"/>
        <v>SH-25-7199</v>
      </c>
      <c r="BS7210" s="109" t="s">
        <v>295</v>
      </c>
      <c r="BT7210" t="str">
        <f>Tabella2[[#This Row],[OUTCOME]]</f>
        <v>RSLD</v>
      </c>
      <c r="BU7210" t="str">
        <f>_xlfn.CONCAT(Tabella2[[#This Row],[NAME SP]],Tabella2[[#This Row],[ID SP]]," - ",Tabella2[[#This Row],[SYLLABUS NO]])</f>
        <v>IFTS106 - PT IF02</v>
      </c>
      <c r="BV7210" t="s">
        <v>13050</v>
      </c>
    </row>
    <row r="7211" spans="1:74" hidden="1">
      <c r="A7211" s="103" t="s">
        <v>14514</v>
      </c>
      <c r="B7211" s="102">
        <v>46002</v>
      </c>
      <c r="C7211" s="104">
        <f>_xlfn.ISOWEEKNUM(Tabella2[[#This Row],[Date]])</f>
        <v>50</v>
      </c>
      <c r="D7211" s="104" t="s">
        <v>13295</v>
      </c>
      <c r="E7211" s="104" t="s">
        <v>284</v>
      </c>
      <c r="F7211" s="104">
        <v>112</v>
      </c>
      <c r="G7211" s="104" t="s">
        <v>257</v>
      </c>
      <c r="H7211" s="105">
        <v>14</v>
      </c>
      <c r="I7211" s="104"/>
      <c r="J7211" s="104" t="s">
        <v>258</v>
      </c>
      <c r="K7211" s="104" t="s">
        <v>77</v>
      </c>
      <c r="L7211" s="104" t="s">
        <v>259</v>
      </c>
      <c r="M7211" s="104" t="s">
        <v>276</v>
      </c>
      <c r="N7211" s="104"/>
      <c r="O7211" s="106"/>
      <c r="P7211" s="111" t="s">
        <v>479</v>
      </c>
      <c r="Q7211" s="153" t="s">
        <v>13854</v>
      </c>
      <c r="R7211" s="153" t="s">
        <v>14434</v>
      </c>
      <c r="S7211" s="153">
        <f>Tabella2[[#This Row],[PLD STOP]]-Tabella2[[#This Row],[PLD START]]</f>
        <v>4.1666666666666741E-2</v>
      </c>
      <c r="T7211" s="153">
        <v>0.76041666666666663</v>
      </c>
      <c r="U7211" s="153">
        <v>0.80208333333333337</v>
      </c>
      <c r="V7211" s="153">
        <f>IF(ISBLANK(T7211),"",Tabella2[[#This Row],[ACT STOP]]-Tabella2[[#This Row],[ACT START]])</f>
        <v>4.1666666666666741E-2</v>
      </c>
      <c r="W7211" s="104" t="s">
        <v>92</v>
      </c>
      <c r="X7211" s="104" t="s">
        <v>91</v>
      </c>
      <c r="Y7211" s="110"/>
      <c r="Z7211" s="106"/>
      <c r="AA7211" s="104"/>
      <c r="AB7211" s="107"/>
      <c r="AC7211" s="72">
        <f>IF(OR(Tabella2[[#This Row],[OUTCOME]]="DCO",Tabella2[[#This Row],[OUTCOME]]="SDC"),1,0)</f>
        <v>1</v>
      </c>
      <c r="AH7211" s="70"/>
      <c r="AI7211" s="70"/>
      <c r="AJ7211">
        <f>IF(OR(Tabella2[[#This Row],[OUTCOME]]="DNCO", Tabella2[[#This Row],[OUTCOME]]="SDNC"),1,0)</f>
        <v>0</v>
      </c>
      <c r="AL7211" s="70"/>
      <c r="BM7211" s="135">
        <f>Tabella2[[#This Row],[ACT START]]</f>
        <v>0.76041666666666663</v>
      </c>
      <c r="BN7211" s="136">
        <f>Tabella2[[#This Row],[ACT STOP]]</f>
        <v>0.80208333333333337</v>
      </c>
      <c r="BO7211" s="101"/>
      <c r="BR7211" s="109" t="str">
        <f t="shared" si="140"/>
        <v>SH-25-7200</v>
      </c>
      <c r="BS7211" s="109" t="s">
        <v>372</v>
      </c>
      <c r="BT7211" t="str">
        <f>Tabella2[[#This Row],[OUTCOME]]</f>
        <v>DCO</v>
      </c>
      <c r="BU7211" t="str">
        <f>_xlfn.CONCAT(Tabella2[[#This Row],[NAME SP]],Tabella2[[#This Row],[ID SP]]," - ",Tabella2[[#This Row],[SYLLABUS NO]])</f>
        <v>IFTS112 - PT EMR02</v>
      </c>
      <c r="BV7211" t="s">
        <v>13294</v>
      </c>
    </row>
    <row r="7212" spans="1:74" hidden="1">
      <c r="A7212" s="103" t="s">
        <v>14519</v>
      </c>
      <c r="B7212" s="102">
        <v>46003</v>
      </c>
      <c r="C7212" s="104">
        <f>_xlfn.ISOWEEKNUM(Tabella2[[#This Row],[Date]])</f>
        <v>50</v>
      </c>
      <c r="D7212" s="104" t="s">
        <v>6766</v>
      </c>
      <c r="E7212" s="104" t="s">
        <v>284</v>
      </c>
      <c r="F7212" s="104">
        <v>79</v>
      </c>
      <c r="G7212" s="104" t="s">
        <v>257</v>
      </c>
      <c r="H7212" s="105">
        <v>16</v>
      </c>
      <c r="I7212" s="104"/>
      <c r="J7212" s="104" t="s">
        <v>258</v>
      </c>
      <c r="K7212" s="104" t="s">
        <v>79</v>
      </c>
      <c r="L7212" s="104" t="s">
        <v>299</v>
      </c>
      <c r="M7212" s="104" t="s">
        <v>386</v>
      </c>
      <c r="N7212" s="104"/>
      <c r="O7212" s="108" t="str">
        <f>A7213</f>
        <v>19618</v>
      </c>
      <c r="P7212" s="111" t="s">
        <v>2248</v>
      </c>
      <c r="Q7212" s="153" t="s">
        <v>6759</v>
      </c>
      <c r="R7212" s="153" t="s">
        <v>4368</v>
      </c>
      <c r="S7212" s="153">
        <f>Tabella2[[#This Row],[PLD STOP]]-Tabella2[[#This Row],[PLD START]]</f>
        <v>4.166666666666663E-2</v>
      </c>
      <c r="T7212" s="153">
        <v>0.32291666666666669</v>
      </c>
      <c r="U7212" s="153">
        <v>0.36458333333333331</v>
      </c>
      <c r="V7212" s="153">
        <f>IF(ISBLANK(T7212),"",Tabella2[[#This Row],[ACT STOP]]-Tabella2[[#This Row],[ACT START]])</f>
        <v>4.166666666666663E-2</v>
      </c>
      <c r="W7212" s="104" t="s">
        <v>92</v>
      </c>
      <c r="X7212" s="104" t="s">
        <v>91</v>
      </c>
      <c r="Y7212" s="110"/>
      <c r="Z7212" s="106"/>
      <c r="AA7212" s="104"/>
      <c r="AB7212" s="107"/>
      <c r="AC7212" s="72">
        <f>IF(OR(Tabella2[[#This Row],[OUTCOME]]="DCO",Tabella2[[#This Row],[OUTCOME]]="SDC"),1,0)</f>
        <v>1</v>
      </c>
      <c r="AH7212" s="70"/>
      <c r="AI7212" s="70"/>
      <c r="AJ7212">
        <f>IF(OR(Tabella2[[#This Row],[OUTCOME]]="DNCO", Tabella2[[#This Row],[OUTCOME]]="SDNC"),1,0)</f>
        <v>0</v>
      </c>
      <c r="AL7212" s="70"/>
      <c r="BM7212" s="135">
        <f>Tabella2[[#This Row],[ACT START]]</f>
        <v>0.32291666666666669</v>
      </c>
      <c r="BN7212" s="136">
        <f>Tabella2[[#This Row],[ACT STOP]]</f>
        <v>0.36458333333333331</v>
      </c>
      <c r="BO7212" s="101"/>
      <c r="BR7212" s="109" t="str">
        <f t="shared" ref="BR7212:BR7236" si="141">_xlfn.CONCAT(LEFT(BR7211,6),TEXT(RIGHT(BR7211,4)+1,"0000"))</f>
        <v>SH-25-7201</v>
      </c>
      <c r="BS7212" s="109" t="s">
        <v>447</v>
      </c>
      <c r="BT7212" t="str">
        <f>Tabella2[[#This Row],[OUTCOME]]</f>
        <v>DCO</v>
      </c>
      <c r="BU7212" t="str">
        <f>_xlfn.CONCAT(Tabella2[[#This Row],[NAME SP]],Tabella2[[#This Row],[ID SP]]," - ",Tabella2[[#This Row],[SYLLABUS NO]])</f>
        <v>IFTS79 - NET SMI02</v>
      </c>
      <c r="BV7212" t="s">
        <v>11863</v>
      </c>
    </row>
    <row r="7213" spans="1:74" hidden="1">
      <c r="A7213" s="103" t="s">
        <v>14520</v>
      </c>
      <c r="B7213" s="102">
        <v>46003</v>
      </c>
      <c r="C7213" s="104">
        <f>_xlfn.ISOWEEKNUM(Tabella2[[#This Row],[Date]])</f>
        <v>50</v>
      </c>
      <c r="D7213" s="104" t="s">
        <v>6766</v>
      </c>
      <c r="E7213" s="104" t="s">
        <v>284</v>
      </c>
      <c r="F7213" s="104">
        <v>77</v>
      </c>
      <c r="G7213" s="104" t="s">
        <v>257</v>
      </c>
      <c r="H7213" s="105">
        <v>1</v>
      </c>
      <c r="I7213" s="104"/>
      <c r="J7213" s="104" t="s">
        <v>258</v>
      </c>
      <c r="K7213" s="104" t="s">
        <v>78</v>
      </c>
      <c r="L7213" s="104" t="s">
        <v>299</v>
      </c>
      <c r="M7213" s="104" t="s">
        <v>386</v>
      </c>
      <c r="N7213" s="104"/>
      <c r="O7213" s="108" t="str">
        <f>A7212</f>
        <v>19617</v>
      </c>
      <c r="P7213" s="111" t="s">
        <v>2248</v>
      </c>
      <c r="Q7213" s="153" t="s">
        <v>6759</v>
      </c>
      <c r="R7213" s="153" t="s">
        <v>4368</v>
      </c>
      <c r="S7213" s="153">
        <f>Tabella2[[#This Row],[PLD STOP]]-Tabella2[[#This Row],[PLD START]]</f>
        <v>4.166666666666663E-2</v>
      </c>
      <c r="T7213" s="153">
        <v>0.32291666666666669</v>
      </c>
      <c r="U7213" s="153">
        <v>0.36458333333333331</v>
      </c>
      <c r="V7213" s="153">
        <f>IF(ISBLANK(T7213),"",Tabella2[[#This Row],[ACT STOP]]-Tabella2[[#This Row],[ACT START]])</f>
        <v>4.166666666666663E-2</v>
      </c>
      <c r="W7213" s="104" t="s">
        <v>92</v>
      </c>
      <c r="X7213" s="104" t="s">
        <v>91</v>
      </c>
      <c r="Y7213" s="110"/>
      <c r="Z7213" s="106"/>
      <c r="AA7213" s="104"/>
      <c r="AB7213" s="107"/>
      <c r="AC7213" s="72">
        <f>IF(OR(Tabella2[[#This Row],[OUTCOME]]="DCO",Tabella2[[#This Row],[OUTCOME]]="SDC"),1,0)</f>
        <v>1</v>
      </c>
      <c r="AH7213" s="70"/>
      <c r="AI7213" s="70"/>
      <c r="AJ7213">
        <f>IF(OR(Tabella2[[#This Row],[OUTCOME]]="DNCO", Tabella2[[#This Row],[OUTCOME]]="SDNC"),1,0)</f>
        <v>0</v>
      </c>
      <c r="AL7213" s="70"/>
      <c r="BM7213" s="135">
        <f>Tabella2[[#This Row],[ACT START]]</f>
        <v>0.32291666666666669</v>
      </c>
      <c r="BN7213" s="136">
        <f>Tabella2[[#This Row],[ACT STOP]]</f>
        <v>0.36458333333333331</v>
      </c>
      <c r="BO7213" s="101"/>
      <c r="BR7213" s="109" t="str">
        <f t="shared" si="141"/>
        <v>SH-25-7202</v>
      </c>
      <c r="BS7213" s="109" t="s">
        <v>332</v>
      </c>
      <c r="BT7213" t="str">
        <f>Tabella2[[#This Row],[OUTCOME]]</f>
        <v>DCO</v>
      </c>
      <c r="BU7213" t="str">
        <f>_xlfn.CONCAT(Tabella2[[#This Row],[NAME SP]],Tabella2[[#This Row],[ID SP]]," - ",Tabella2[[#This Row],[SYLLABUS NO]])</f>
        <v>IFTS77 - NET SMI02</v>
      </c>
      <c r="BV7213" t="s">
        <v>11873</v>
      </c>
    </row>
    <row r="7214" spans="1:74" hidden="1">
      <c r="A7214" s="103" t="s">
        <v>14521</v>
      </c>
      <c r="B7214" s="102">
        <v>46003</v>
      </c>
      <c r="C7214" s="104">
        <f>_xlfn.ISOWEEKNUM(Tabella2[[#This Row],[Date]])</f>
        <v>50</v>
      </c>
      <c r="D7214" s="104" t="s">
        <v>9764</v>
      </c>
      <c r="E7214" s="104" t="s">
        <v>284</v>
      </c>
      <c r="F7214" s="104">
        <v>76</v>
      </c>
      <c r="G7214" s="104" t="s">
        <v>257</v>
      </c>
      <c r="H7214" s="105">
        <v>32</v>
      </c>
      <c r="I7214" s="104"/>
      <c r="J7214" s="104" t="s">
        <v>258</v>
      </c>
      <c r="K7214" s="104" t="s">
        <v>83</v>
      </c>
      <c r="L7214" s="104" t="s">
        <v>259</v>
      </c>
      <c r="M7214" s="104" t="s">
        <v>260</v>
      </c>
      <c r="N7214" s="104"/>
      <c r="O7214" s="106"/>
      <c r="P7214" s="111" t="s">
        <v>1850</v>
      </c>
      <c r="Q7214" s="153" t="s">
        <v>6759</v>
      </c>
      <c r="R7214" s="153" t="s">
        <v>4368</v>
      </c>
      <c r="S7214" s="153">
        <f>Tabella2[[#This Row],[PLD STOP]]-Tabella2[[#This Row],[PLD START]]</f>
        <v>4.166666666666663E-2</v>
      </c>
      <c r="T7214" s="153">
        <v>0.32291666666666669</v>
      </c>
      <c r="U7214" s="153">
        <v>0.36458333333333331</v>
      </c>
      <c r="V7214" s="153">
        <f>IF(ISBLANK(T7214),"",Tabella2[[#This Row],[ACT STOP]]-Tabella2[[#This Row],[ACT START]])</f>
        <v>4.166666666666663E-2</v>
      </c>
      <c r="W7214" s="104" t="s">
        <v>92</v>
      </c>
      <c r="X7214" s="104" t="s">
        <v>91</v>
      </c>
      <c r="Y7214" s="110" t="s">
        <v>14549</v>
      </c>
      <c r="Z7214" s="106"/>
      <c r="AA7214" s="104"/>
      <c r="AB7214" s="107"/>
      <c r="AC7214" s="72">
        <f>IF(OR(Tabella2[[#This Row],[OUTCOME]]="DCO",Tabella2[[#This Row],[OUTCOME]]="SDC"),1,0)</f>
        <v>1</v>
      </c>
      <c r="AH7214" s="70"/>
      <c r="AI7214" s="70"/>
      <c r="AJ7214">
        <f>IF(OR(Tabella2[[#This Row],[OUTCOME]]="DNCO", Tabella2[[#This Row],[OUTCOME]]="SDNC"),1,0)</f>
        <v>0</v>
      </c>
      <c r="AL7214" s="70"/>
      <c r="BM7214" s="135">
        <f>Tabella2[[#This Row],[ACT START]]</f>
        <v>0.32291666666666669</v>
      </c>
      <c r="BN7214" s="136">
        <f>Tabella2[[#This Row],[ACT STOP]]</f>
        <v>0.36458333333333331</v>
      </c>
      <c r="BO7214" s="101"/>
      <c r="BR7214" s="109" t="str">
        <f t="shared" si="141"/>
        <v>SH-25-7203</v>
      </c>
      <c r="BS7214" s="109" t="s">
        <v>356</v>
      </c>
      <c r="BT7214" t="str">
        <f>Tabella2[[#This Row],[OUTCOME]]</f>
        <v>DCO</v>
      </c>
      <c r="BU7214" t="str">
        <f>_xlfn.CONCAT(Tabella2[[#This Row],[NAME SP]],Tabella2[[#This Row],[ID SP]]," - ",Tabella2[[#This Row],[SYLLABUS NO]])</f>
        <v>IFTS76 - FMS NVG01</v>
      </c>
      <c r="BV7214" t="s">
        <v>11885</v>
      </c>
    </row>
    <row r="7215" spans="1:74" hidden="1">
      <c r="A7215" s="103" t="s">
        <v>14522</v>
      </c>
      <c r="B7215" s="102">
        <v>46003</v>
      </c>
      <c r="C7215" s="104">
        <f>_xlfn.ISOWEEKNUM(Tabella2[[#This Row],[Date]])</f>
        <v>50</v>
      </c>
      <c r="D7215" s="104" t="s">
        <v>763</v>
      </c>
      <c r="E7215" s="104" t="s">
        <v>256</v>
      </c>
      <c r="F7215" s="104">
        <v>63</v>
      </c>
      <c r="G7215" s="104" t="s">
        <v>257</v>
      </c>
      <c r="H7215" s="105">
        <v>13</v>
      </c>
      <c r="I7215" s="104"/>
      <c r="J7215" s="104" t="s">
        <v>258</v>
      </c>
      <c r="K7215" s="104" t="s">
        <v>80</v>
      </c>
      <c r="L7215" s="104" t="s">
        <v>259</v>
      </c>
      <c r="M7215" s="104" t="s">
        <v>269</v>
      </c>
      <c r="N7215" s="104"/>
      <c r="O7215" s="106"/>
      <c r="P7215" s="111" t="s">
        <v>270</v>
      </c>
      <c r="Q7215" s="153" t="s">
        <v>6759</v>
      </c>
      <c r="R7215" s="153" t="s">
        <v>4368</v>
      </c>
      <c r="S7215" s="153">
        <f>Tabella2[[#This Row],[PLD STOP]]-Tabella2[[#This Row],[PLD START]]</f>
        <v>4.166666666666663E-2</v>
      </c>
      <c r="T7215" s="153">
        <v>0.32291666666666669</v>
      </c>
      <c r="U7215" s="153">
        <v>0.36458333333333331</v>
      </c>
      <c r="V7215" s="153">
        <f>IF(ISBLANK(T7215),"",Tabella2[[#This Row],[ACT STOP]]-Tabella2[[#This Row],[ACT START]])</f>
        <v>4.166666666666663E-2</v>
      </c>
      <c r="W7215" s="104" t="s">
        <v>92</v>
      </c>
      <c r="X7215" s="104" t="s">
        <v>91</v>
      </c>
      <c r="Y7215" s="110"/>
      <c r="Z7215" s="106"/>
      <c r="AA7215" s="104"/>
      <c r="AB7215" s="107"/>
      <c r="AC7215" s="72">
        <f>IF(OR(Tabella2[[#This Row],[OUTCOME]]="DCO",Tabella2[[#This Row],[OUTCOME]]="SDC"),1,0)</f>
        <v>1</v>
      </c>
      <c r="AH7215" s="70"/>
      <c r="AI7215" s="70"/>
      <c r="AJ7215">
        <f>IF(OR(Tabella2[[#This Row],[OUTCOME]]="DNCO", Tabella2[[#This Row],[OUTCOME]]="SDNC"),1,0)</f>
        <v>0</v>
      </c>
      <c r="AL7215" s="70"/>
      <c r="BM7215" s="135">
        <f>Tabella2[[#This Row],[ACT START]]</f>
        <v>0.32291666666666669</v>
      </c>
      <c r="BN7215" s="136">
        <f>Tabella2[[#This Row],[ACT STOP]]</f>
        <v>0.36458333333333331</v>
      </c>
      <c r="BO7215" s="101"/>
      <c r="BR7215" s="109" t="str">
        <f t="shared" si="141"/>
        <v>SH-25-7204</v>
      </c>
      <c r="BS7215" s="109" t="s">
        <v>427</v>
      </c>
      <c r="BT7215" t="str">
        <f>Tabella2[[#This Row],[OUTCOME]]</f>
        <v>DCO</v>
      </c>
      <c r="BU7215" t="str">
        <f>_xlfn.CONCAT(Tabella2[[#This Row],[NAME SP]],Tabella2[[#This Row],[ID SP]]," - ",Tabella2[[#This Row],[SYLLABUS NO]])</f>
        <v>QATAR63 - PT BVR02</v>
      </c>
      <c r="BV7215" t="s">
        <v>12980</v>
      </c>
    </row>
    <row r="7216" spans="1:74" hidden="1">
      <c r="A7216" s="103" t="s">
        <v>14523</v>
      </c>
      <c r="B7216" s="102">
        <v>46003</v>
      </c>
      <c r="C7216" s="104">
        <f>_xlfn.ISOWEEKNUM(Tabella2[[#This Row],[Date]])</f>
        <v>50</v>
      </c>
      <c r="D7216" s="104" t="s">
        <v>6621</v>
      </c>
      <c r="E7216" s="104" t="s">
        <v>284</v>
      </c>
      <c r="F7216" s="104">
        <v>82</v>
      </c>
      <c r="G7216" s="104" t="s">
        <v>257</v>
      </c>
      <c r="H7216" s="105">
        <v>10</v>
      </c>
      <c r="I7216" s="104"/>
      <c r="J7216" s="104" t="s">
        <v>258</v>
      </c>
      <c r="K7216" s="104" t="s">
        <v>81</v>
      </c>
      <c r="L7216" s="104" t="s">
        <v>259</v>
      </c>
      <c r="M7216" s="104" t="s">
        <v>269</v>
      </c>
      <c r="N7216" s="104"/>
      <c r="O7216" s="106"/>
      <c r="P7216" s="111" t="s">
        <v>270</v>
      </c>
      <c r="Q7216" s="153" t="s">
        <v>6759</v>
      </c>
      <c r="R7216" s="153" t="s">
        <v>4368</v>
      </c>
      <c r="S7216" s="153">
        <f>Tabella2[[#This Row],[PLD STOP]]-Tabella2[[#This Row],[PLD START]]</f>
        <v>4.166666666666663E-2</v>
      </c>
      <c r="T7216" s="153">
        <v>0.32291666666666669</v>
      </c>
      <c r="U7216" s="153">
        <v>0.36458333333333331</v>
      </c>
      <c r="V7216" s="153">
        <f>IF(ISBLANK(T7216),"",Tabella2[[#This Row],[ACT STOP]]-Tabella2[[#This Row],[ACT START]])</f>
        <v>4.166666666666663E-2</v>
      </c>
      <c r="W7216" s="104" t="s">
        <v>92</v>
      </c>
      <c r="X7216" s="104" t="s">
        <v>91</v>
      </c>
      <c r="Y7216" s="110"/>
      <c r="Z7216" s="106"/>
      <c r="AA7216" s="104"/>
      <c r="AB7216" s="107"/>
      <c r="AC7216" s="72">
        <f>IF(OR(Tabella2[[#This Row],[OUTCOME]]="DCO",Tabella2[[#This Row],[OUTCOME]]="SDC"),1,0)</f>
        <v>1</v>
      </c>
      <c r="AH7216" s="70"/>
      <c r="AI7216" s="70"/>
      <c r="AJ7216">
        <f>IF(OR(Tabella2[[#This Row],[OUTCOME]]="DNCO", Tabella2[[#This Row],[OUTCOME]]="SDNC"),1,0)</f>
        <v>0</v>
      </c>
      <c r="AL7216" s="70"/>
      <c r="BM7216" s="135">
        <f>Tabella2[[#This Row],[ACT START]]</f>
        <v>0.32291666666666669</v>
      </c>
      <c r="BN7216" s="136">
        <f>Tabella2[[#This Row],[ACT STOP]]</f>
        <v>0.36458333333333331</v>
      </c>
      <c r="BO7216" s="101"/>
      <c r="BR7216" s="109" t="str">
        <f t="shared" si="141"/>
        <v>SH-25-7205</v>
      </c>
      <c r="BS7216" s="109" t="s">
        <v>552</v>
      </c>
      <c r="BT7216" t="str">
        <f>Tabella2[[#This Row],[OUTCOME]]</f>
        <v>DCO</v>
      </c>
      <c r="BU7216" t="str">
        <f>_xlfn.CONCAT(Tabella2[[#This Row],[NAME SP]],Tabella2[[#This Row],[ID SP]]," - ",Tabella2[[#This Row],[SYLLABUS NO]])</f>
        <v>IFTS82 - PT BVR02</v>
      </c>
      <c r="BV7216" t="s">
        <v>11868</v>
      </c>
    </row>
    <row r="7217" spans="1:74" hidden="1">
      <c r="A7217" s="103" t="s">
        <v>14524</v>
      </c>
      <c r="B7217" s="102">
        <v>46003</v>
      </c>
      <c r="C7217" s="104">
        <f>_xlfn.ISOWEEKNUM(Tabella2[[#This Row],[Date]])</f>
        <v>50</v>
      </c>
      <c r="D7217" s="104" t="s">
        <v>13289</v>
      </c>
      <c r="E7217" s="104" t="s">
        <v>327</v>
      </c>
      <c r="F7217" s="104">
        <v>89</v>
      </c>
      <c r="G7217" s="104" t="s">
        <v>257</v>
      </c>
      <c r="H7217" s="105">
        <v>14</v>
      </c>
      <c r="I7217" s="104" t="s">
        <v>258</v>
      </c>
      <c r="J7217" s="104"/>
      <c r="K7217" s="104" t="s">
        <v>75</v>
      </c>
      <c r="L7217" s="104" t="s">
        <v>259</v>
      </c>
      <c r="M7217" s="104" t="s">
        <v>276</v>
      </c>
      <c r="N7217" s="104"/>
      <c r="O7217" s="106"/>
      <c r="P7217" s="111" t="s">
        <v>776</v>
      </c>
      <c r="Q7217" s="153" t="s">
        <v>6759</v>
      </c>
      <c r="R7217" s="153" t="s">
        <v>4368</v>
      </c>
      <c r="S7217" s="153">
        <f>Tabella2[[#This Row],[PLD STOP]]-Tabella2[[#This Row],[PLD START]]</f>
        <v>4.166666666666663E-2</v>
      </c>
      <c r="T7217" s="153">
        <v>0.32291666666666669</v>
      </c>
      <c r="U7217" s="153">
        <v>0.36458333333333331</v>
      </c>
      <c r="V7217" s="153">
        <f>IF(ISBLANK(T7217),"",Tabella2[[#This Row],[ACT STOP]]-Tabella2[[#This Row],[ACT START]])</f>
        <v>4.166666666666663E-2</v>
      </c>
      <c r="W7217" s="104" t="s">
        <v>92</v>
      </c>
      <c r="X7217" s="104" t="s">
        <v>91</v>
      </c>
      <c r="Y7217" s="110"/>
      <c r="Z7217" s="106"/>
      <c r="AA7217" s="104"/>
      <c r="AB7217" s="107"/>
      <c r="AC7217" s="72">
        <f>IF(OR(Tabella2[[#This Row],[OUTCOME]]="DCO",Tabella2[[#This Row],[OUTCOME]]="SDC"),1,0)</f>
        <v>1</v>
      </c>
      <c r="AH7217" s="70"/>
      <c r="AI7217" s="70"/>
      <c r="AJ7217">
        <f>IF(OR(Tabella2[[#This Row],[OUTCOME]]="DNCO", Tabella2[[#This Row],[OUTCOME]]="SDNC"),1,0)</f>
        <v>0</v>
      </c>
      <c r="AL7217" s="70"/>
      <c r="BM7217" s="135">
        <f>Tabella2[[#This Row],[ACT START]]</f>
        <v>0.32291666666666669</v>
      </c>
      <c r="BN7217" s="136">
        <f>Tabella2[[#This Row],[ACT STOP]]</f>
        <v>0.36458333333333331</v>
      </c>
      <c r="BO7217" s="101"/>
      <c r="BR7217" s="109" t="str">
        <f t="shared" si="141"/>
        <v>SH-25-7206</v>
      </c>
      <c r="BS7217" s="109" t="s">
        <v>372</v>
      </c>
      <c r="BT7217" t="str">
        <f>Tabella2[[#This Row],[OUTCOME]]</f>
        <v>DCO</v>
      </c>
      <c r="BU7217" t="str">
        <f>_xlfn.CONCAT(Tabella2[[#This Row],[NAME SP]],Tabella2[[#This Row],[ID SP]]," - ",Tabella2[[#This Row],[SYLLABUS NO]])</f>
        <v>AMI89 - SD EMR04</v>
      </c>
      <c r="BV7217" t="s">
        <v>13249</v>
      </c>
    </row>
    <row r="7218" spans="1:74" hidden="1">
      <c r="A7218" s="103" t="s">
        <v>14525</v>
      </c>
      <c r="B7218" s="102">
        <v>46003</v>
      </c>
      <c r="C7218" s="104">
        <f>_xlfn.ISOWEEKNUM(Tabella2[[#This Row],[Date]])</f>
        <v>50</v>
      </c>
      <c r="D7218" s="104" t="s">
        <v>860</v>
      </c>
      <c r="E7218" s="104" t="s">
        <v>284</v>
      </c>
      <c r="F7218" s="104">
        <v>81</v>
      </c>
      <c r="G7218" s="104" t="s">
        <v>284</v>
      </c>
      <c r="H7218" s="105">
        <v>22</v>
      </c>
      <c r="I7218" s="104"/>
      <c r="J7218" s="104" t="s">
        <v>258</v>
      </c>
      <c r="K7218" s="104" t="s">
        <v>79</v>
      </c>
      <c r="L7218" s="104" t="s">
        <v>299</v>
      </c>
      <c r="M7218" s="104" t="s">
        <v>386</v>
      </c>
      <c r="N7218" s="104"/>
      <c r="O7218" s="108" t="str">
        <f>A7219</f>
        <v>19624</v>
      </c>
      <c r="P7218" s="111" t="s">
        <v>565</v>
      </c>
      <c r="Q7218" s="153" t="s">
        <v>7553</v>
      </c>
      <c r="R7218" s="153" t="s">
        <v>540</v>
      </c>
      <c r="S7218" s="153">
        <f>Tabella2[[#This Row],[PLD STOP]]-Tabella2[[#This Row],[PLD START]]</f>
        <v>4.166666666666663E-2</v>
      </c>
      <c r="T7218" s="153">
        <v>0.38541666666666669</v>
      </c>
      <c r="U7218" s="153">
        <v>0.42708333333333331</v>
      </c>
      <c r="V7218" s="153">
        <f>IF(ISBLANK(T7218),"",Tabella2[[#This Row],[ACT STOP]]-Tabella2[[#This Row],[ACT START]])</f>
        <v>4.166666666666663E-2</v>
      </c>
      <c r="W7218" s="104" t="s">
        <v>92</v>
      </c>
      <c r="X7218" s="104" t="s">
        <v>91</v>
      </c>
      <c r="Y7218" s="110"/>
      <c r="Z7218" s="106"/>
      <c r="AA7218" s="104"/>
      <c r="AB7218" s="107"/>
      <c r="AC7218" s="72">
        <f>IF(OR(Tabella2[[#This Row],[OUTCOME]]="DCO",Tabella2[[#This Row],[OUTCOME]]="SDC"),1,0)</f>
        <v>1</v>
      </c>
      <c r="AH7218" s="70"/>
      <c r="AI7218" s="70"/>
      <c r="AJ7218">
        <f>IF(OR(Tabella2[[#This Row],[OUTCOME]]="DNCO", Tabella2[[#This Row],[OUTCOME]]="SDNC"),1,0)</f>
        <v>0</v>
      </c>
      <c r="AL7218" s="70"/>
      <c r="BM7218" s="135">
        <f>Tabella2[[#This Row],[ACT START]]</f>
        <v>0.38541666666666669</v>
      </c>
      <c r="BN7218" s="136">
        <f>Tabella2[[#This Row],[ACT STOP]]</f>
        <v>0.42708333333333331</v>
      </c>
      <c r="BO7218" s="101"/>
      <c r="BR7218" s="109" t="str">
        <f t="shared" si="141"/>
        <v>SH-25-7207</v>
      </c>
      <c r="BS7218" s="109" t="s">
        <v>295</v>
      </c>
      <c r="BT7218" t="str">
        <f>Tabella2[[#This Row],[OUTCOME]]</f>
        <v>DCO</v>
      </c>
      <c r="BU7218" t="str">
        <f>_xlfn.CONCAT(Tabella2[[#This Row],[NAME SP]],Tabella2[[#This Row],[ID SP]]," - ",Tabella2[[#This Row],[SYLLABUS NO]])</f>
        <v>IFTS81 - NET DCA02</v>
      </c>
      <c r="BV7218" t="s">
        <v>11890</v>
      </c>
    </row>
    <row r="7219" spans="1:74" hidden="1">
      <c r="A7219" s="103" t="s">
        <v>14526</v>
      </c>
      <c r="B7219" s="102">
        <v>46003</v>
      </c>
      <c r="C7219" s="104">
        <f>_xlfn.ISOWEEKNUM(Tabella2[[#This Row],[Date]])</f>
        <v>50</v>
      </c>
      <c r="D7219" s="104" t="s">
        <v>860</v>
      </c>
      <c r="E7219" s="104" t="s">
        <v>284</v>
      </c>
      <c r="F7219" s="104">
        <v>80</v>
      </c>
      <c r="G7219" s="104" t="s">
        <v>257</v>
      </c>
      <c r="H7219" s="105">
        <v>33</v>
      </c>
      <c r="I7219" s="104"/>
      <c r="J7219" s="104" t="s">
        <v>258</v>
      </c>
      <c r="K7219" s="104" t="s">
        <v>78</v>
      </c>
      <c r="L7219" s="104" t="s">
        <v>299</v>
      </c>
      <c r="M7219" s="104" t="s">
        <v>386</v>
      </c>
      <c r="N7219" s="104"/>
      <c r="O7219" s="108" t="str">
        <f>A7218</f>
        <v>19623</v>
      </c>
      <c r="P7219" s="111" t="s">
        <v>565</v>
      </c>
      <c r="Q7219" s="153" t="s">
        <v>7553</v>
      </c>
      <c r="R7219" s="153" t="s">
        <v>540</v>
      </c>
      <c r="S7219" s="153">
        <f>Tabella2[[#This Row],[PLD STOP]]-Tabella2[[#This Row],[PLD START]]</f>
        <v>4.166666666666663E-2</v>
      </c>
      <c r="T7219" s="153">
        <v>0.38541666666666669</v>
      </c>
      <c r="U7219" s="153">
        <v>0.42708333333333331</v>
      </c>
      <c r="V7219" s="153">
        <f>IF(ISBLANK(T7219),"",Tabella2[[#This Row],[ACT STOP]]-Tabella2[[#This Row],[ACT START]])</f>
        <v>4.166666666666663E-2</v>
      </c>
      <c r="W7219" s="104" t="s">
        <v>92</v>
      </c>
      <c r="X7219" s="104" t="s">
        <v>91</v>
      </c>
      <c r="Y7219" s="110"/>
      <c r="Z7219" s="106"/>
      <c r="AA7219" s="104"/>
      <c r="AB7219" s="107"/>
      <c r="AC7219" s="72">
        <f>IF(OR(Tabella2[[#This Row],[OUTCOME]]="DCO",Tabella2[[#This Row],[OUTCOME]]="SDC"),1,0)</f>
        <v>1</v>
      </c>
      <c r="AH7219" s="70"/>
      <c r="AI7219" s="70"/>
      <c r="AJ7219">
        <f>IF(OR(Tabella2[[#This Row],[OUTCOME]]="DNCO", Tabella2[[#This Row],[OUTCOME]]="SDNC"),1,0)</f>
        <v>0</v>
      </c>
      <c r="AL7219" s="70"/>
      <c r="BM7219" s="135">
        <f>Tabella2[[#This Row],[ACT START]]</f>
        <v>0.38541666666666669</v>
      </c>
      <c r="BN7219" s="136">
        <f>Tabella2[[#This Row],[ACT STOP]]</f>
        <v>0.42708333333333331</v>
      </c>
      <c r="BO7219" s="101"/>
      <c r="BR7219" s="109" t="str">
        <f t="shared" si="141"/>
        <v>SH-25-7208</v>
      </c>
      <c r="BS7219" s="109" t="s">
        <v>458</v>
      </c>
      <c r="BT7219" t="str">
        <f>Tabella2[[#This Row],[OUTCOME]]</f>
        <v>DCO</v>
      </c>
      <c r="BU7219" t="str">
        <f>_xlfn.CONCAT(Tabella2[[#This Row],[NAME SP]],Tabella2[[#This Row],[ID SP]]," - ",Tabella2[[#This Row],[SYLLABUS NO]])</f>
        <v>IFTS80 - NET DCA02</v>
      </c>
      <c r="BV7219" t="s">
        <v>13000</v>
      </c>
    </row>
    <row r="7220" spans="1:74" hidden="1">
      <c r="A7220" s="103" t="s">
        <v>14527</v>
      </c>
      <c r="B7220" s="102">
        <v>46003</v>
      </c>
      <c r="C7220" s="104">
        <f>_xlfn.ISOWEEKNUM(Tabella2[[#This Row],[Date]])</f>
        <v>50</v>
      </c>
      <c r="D7220" s="104" t="s">
        <v>5705</v>
      </c>
      <c r="E7220" s="104" t="s">
        <v>327</v>
      </c>
      <c r="F7220" s="104">
        <v>83</v>
      </c>
      <c r="G7220" s="104" t="s">
        <v>257</v>
      </c>
      <c r="H7220" s="105">
        <v>17</v>
      </c>
      <c r="I7220" s="104"/>
      <c r="J7220" s="104" t="s">
        <v>258</v>
      </c>
      <c r="K7220" s="104" t="s">
        <v>83</v>
      </c>
      <c r="L7220" s="104" t="s">
        <v>299</v>
      </c>
      <c r="M7220" s="104" t="s">
        <v>386</v>
      </c>
      <c r="N7220" s="104"/>
      <c r="O7220" s="108" t="str">
        <f>A7221</f>
        <v>19626</v>
      </c>
      <c r="P7220" s="111" t="s">
        <v>3963</v>
      </c>
      <c r="Q7220" s="153" t="s">
        <v>7553</v>
      </c>
      <c r="R7220" s="153" t="s">
        <v>540</v>
      </c>
      <c r="S7220" s="153">
        <f>Tabella2[[#This Row],[PLD STOP]]-Tabella2[[#This Row],[PLD START]]</f>
        <v>4.166666666666663E-2</v>
      </c>
      <c r="T7220" s="153">
        <v>0.40625</v>
      </c>
      <c r="U7220" s="153">
        <v>0.4375</v>
      </c>
      <c r="V7220" s="153">
        <f>IF(ISBLANK(T7220),"",Tabella2[[#This Row],[ACT STOP]]-Tabella2[[#This Row],[ACT START]])</f>
        <v>3.125E-2</v>
      </c>
      <c r="W7220" s="104" t="s">
        <v>92</v>
      </c>
      <c r="X7220" s="104" t="s">
        <v>91</v>
      </c>
      <c r="Y7220" s="110"/>
      <c r="Z7220" s="106"/>
      <c r="AA7220" s="104"/>
      <c r="AB7220" s="107"/>
      <c r="AC7220" s="72">
        <f>IF(OR(Tabella2[[#This Row],[OUTCOME]]="DCO",Tabella2[[#This Row],[OUTCOME]]="SDC"),1,0)</f>
        <v>1</v>
      </c>
      <c r="AH7220" s="70"/>
      <c r="AI7220" s="70"/>
      <c r="AJ7220">
        <f>IF(OR(Tabella2[[#This Row],[OUTCOME]]="DNCO", Tabella2[[#This Row],[OUTCOME]]="SDNC"),1,0)</f>
        <v>0</v>
      </c>
      <c r="AL7220" s="70"/>
      <c r="BM7220" s="135">
        <f>Tabella2[[#This Row],[ACT START]]</f>
        <v>0.40625</v>
      </c>
      <c r="BN7220" s="136">
        <f>Tabella2[[#This Row],[ACT STOP]]</f>
        <v>0.4375</v>
      </c>
      <c r="BO7220" s="101"/>
      <c r="BR7220" s="109" t="str">
        <f t="shared" si="141"/>
        <v>SH-25-7209</v>
      </c>
      <c r="BS7220" s="109" t="s">
        <v>393</v>
      </c>
      <c r="BT7220" t="str">
        <f>Tabella2[[#This Row],[OUTCOME]]</f>
        <v>DCO</v>
      </c>
      <c r="BU7220" t="str">
        <f>_xlfn.CONCAT(Tabella2[[#This Row],[NAME SP]],Tabella2[[#This Row],[ID SP]]," - ",Tabella2[[#This Row],[SYLLABUS NO]])</f>
        <v>AMI83 - SD R2V01</v>
      </c>
      <c r="BV7220" t="s">
        <v>11952</v>
      </c>
    </row>
    <row r="7221" spans="1:74" hidden="1">
      <c r="A7221" s="103" t="s">
        <v>14528</v>
      </c>
      <c r="B7221" s="102">
        <v>46003</v>
      </c>
      <c r="C7221" s="104">
        <f>_xlfn.ISOWEEKNUM(Tabella2[[#This Row],[Date]])</f>
        <v>50</v>
      </c>
      <c r="D7221" s="104" t="s">
        <v>195</v>
      </c>
      <c r="E7221" s="104" t="s">
        <v>880</v>
      </c>
      <c r="F7221" s="104"/>
      <c r="G7221" s="104" t="s">
        <v>257</v>
      </c>
      <c r="H7221" s="105">
        <v>9</v>
      </c>
      <c r="I7221" s="104"/>
      <c r="J7221" s="104" t="s">
        <v>258</v>
      </c>
      <c r="K7221" s="104" t="s">
        <v>80</v>
      </c>
      <c r="L7221" s="104" t="s">
        <v>299</v>
      </c>
      <c r="M7221" s="104" t="s">
        <v>386</v>
      </c>
      <c r="N7221" s="104"/>
      <c r="O7221" s="108" t="str">
        <f>A7220</f>
        <v>19625</v>
      </c>
      <c r="P7221" s="111" t="s">
        <v>300</v>
      </c>
      <c r="Q7221" s="153" t="s">
        <v>7553</v>
      </c>
      <c r="R7221" s="153" t="s">
        <v>540</v>
      </c>
      <c r="S7221" s="153">
        <f>Tabella2[[#This Row],[PLD STOP]]-Tabella2[[#This Row],[PLD START]]</f>
        <v>4.166666666666663E-2</v>
      </c>
      <c r="T7221" s="153">
        <v>0.40625</v>
      </c>
      <c r="U7221" s="153">
        <v>0.4375</v>
      </c>
      <c r="V7221" s="153">
        <f>IF(ISBLANK(T7221),"",Tabella2[[#This Row],[ACT STOP]]-Tabella2[[#This Row],[ACT START]])</f>
        <v>3.125E-2</v>
      </c>
      <c r="W7221" s="104" t="s">
        <v>92</v>
      </c>
      <c r="X7221" s="104" t="s">
        <v>91</v>
      </c>
      <c r="Y7221" s="110"/>
      <c r="Z7221" s="106"/>
      <c r="AA7221" s="104"/>
      <c r="AB7221" s="107"/>
      <c r="AC7221" s="72">
        <f>IF(OR(Tabella2[[#This Row],[OUTCOME]]="DCO",Tabella2[[#This Row],[OUTCOME]]="SDC"),1,0)</f>
        <v>1</v>
      </c>
      <c r="AH7221" s="70"/>
      <c r="AI7221" s="70"/>
      <c r="AJ7221">
        <f>IF(OR(Tabella2[[#This Row],[OUTCOME]]="DNCO", Tabella2[[#This Row],[OUTCOME]]="SDNC"),1,0)</f>
        <v>0</v>
      </c>
      <c r="AL7221" s="70"/>
      <c r="BM7221" s="135">
        <f>Tabella2[[#This Row],[ACT START]]</f>
        <v>0.40625</v>
      </c>
      <c r="BN7221" s="136">
        <f>Tabella2[[#This Row],[ACT STOP]]</f>
        <v>0.4375</v>
      </c>
      <c r="BO7221" s="101"/>
      <c r="BR7221" s="109" t="str">
        <f t="shared" si="141"/>
        <v>SH-25-7210</v>
      </c>
      <c r="BS7221" s="109" t="s">
        <v>318</v>
      </c>
      <c r="BT7221" t="str">
        <f>Tabella2[[#This Row],[OUTCOME]]</f>
        <v>DCO</v>
      </c>
      <c r="BU7221" t="str">
        <f>_xlfn.CONCAT(Tabella2[[#This Row],[NAME SP]],Tabella2[[#This Row],[ID SP]]," - ",Tabella2[[#This Row],[SYLLABUS NO]])</f>
        <v>Support AMI - SUPP</v>
      </c>
    </row>
    <row r="7222" spans="1:74" hidden="1">
      <c r="A7222" s="103" t="s">
        <v>14529</v>
      </c>
      <c r="B7222" s="102">
        <v>46003</v>
      </c>
      <c r="C7222" s="104">
        <f>_xlfn.ISOWEEKNUM(Tabella2[[#This Row],[Date]])</f>
        <v>50</v>
      </c>
      <c r="D7222" s="104" t="s">
        <v>255</v>
      </c>
      <c r="E7222" s="104" t="s">
        <v>256</v>
      </c>
      <c r="F7222" s="104">
        <v>40</v>
      </c>
      <c r="G7222" s="104" t="s">
        <v>257</v>
      </c>
      <c r="H7222" s="105">
        <v>12</v>
      </c>
      <c r="I7222" s="104" t="s">
        <v>258</v>
      </c>
      <c r="J7222" s="104"/>
      <c r="K7222" s="104" t="s">
        <v>81</v>
      </c>
      <c r="L7222" s="104" t="s">
        <v>259</v>
      </c>
      <c r="M7222" s="104" t="s">
        <v>269</v>
      </c>
      <c r="N7222" s="104"/>
      <c r="O7222" s="106"/>
      <c r="P7222" s="111" t="s">
        <v>607</v>
      </c>
      <c r="Q7222" s="153" t="s">
        <v>7553</v>
      </c>
      <c r="R7222" s="153" t="s">
        <v>540</v>
      </c>
      <c r="S7222" s="153">
        <f>Tabella2[[#This Row],[PLD STOP]]-Tabella2[[#This Row],[PLD START]]</f>
        <v>4.166666666666663E-2</v>
      </c>
      <c r="T7222" s="153">
        <v>0.39583333333333331</v>
      </c>
      <c r="U7222" s="153">
        <v>0.43055555555555558</v>
      </c>
      <c r="V7222" s="153">
        <f>IF(ISBLANK(T7222),"",Tabella2[[#This Row],[ACT STOP]]-Tabella2[[#This Row],[ACT START]])</f>
        <v>3.4722222222222265E-2</v>
      </c>
      <c r="W7222" s="104" t="s">
        <v>92</v>
      </c>
      <c r="X7222" s="104" t="s">
        <v>91</v>
      </c>
      <c r="Y7222" s="110" t="s">
        <v>14586</v>
      </c>
      <c r="Z7222" s="106"/>
      <c r="AA7222" s="104"/>
      <c r="AB7222" s="107"/>
      <c r="AC7222" s="72">
        <f>IF(OR(Tabella2[[#This Row],[OUTCOME]]="DCO",Tabella2[[#This Row],[OUTCOME]]="SDC"),1,0)</f>
        <v>1</v>
      </c>
      <c r="AH7222" s="70"/>
      <c r="AI7222" s="70"/>
      <c r="AJ7222">
        <f>IF(OR(Tabella2[[#This Row],[OUTCOME]]="DNCO", Tabella2[[#This Row],[OUTCOME]]="SDNC"),1,0)</f>
        <v>0</v>
      </c>
      <c r="AL7222" s="70"/>
      <c r="BM7222" s="135">
        <f>Tabella2[[#This Row],[ACT START]]</f>
        <v>0.39583333333333331</v>
      </c>
      <c r="BN7222" s="136">
        <f>Tabella2[[#This Row],[ACT STOP]]</f>
        <v>0.43055555555555558</v>
      </c>
      <c r="BO7222" s="101"/>
      <c r="BR7222" s="109" t="str">
        <f t="shared" si="141"/>
        <v>SH-25-7211</v>
      </c>
      <c r="BS7222" s="109" t="s">
        <v>266</v>
      </c>
      <c r="BT7222" t="str">
        <f>Tabella2[[#This Row],[OUTCOME]]</f>
        <v>DCO</v>
      </c>
      <c r="BU7222" t="str">
        <f>_xlfn.CONCAT(Tabella2[[#This Row],[NAME SP]],Tabella2[[#This Row],[ID SP]]," - ",Tabella2[[#This Row],[SYLLABUS NO]])</f>
        <v>QATAR40 - PT R2R02</v>
      </c>
      <c r="BV7222" t="s">
        <v>12128</v>
      </c>
    </row>
    <row r="7223" spans="1:74" hidden="1">
      <c r="A7223" s="103" t="s">
        <v>14530</v>
      </c>
      <c r="B7223" s="102">
        <v>46003</v>
      </c>
      <c r="C7223" s="104">
        <f>_xlfn.ISOWEEKNUM(Tabella2[[#This Row],[Date]])</f>
        <v>50</v>
      </c>
      <c r="D7223" s="104" t="s">
        <v>13048</v>
      </c>
      <c r="E7223" s="104" t="s">
        <v>284</v>
      </c>
      <c r="F7223" s="104">
        <v>104</v>
      </c>
      <c r="G7223" s="104" t="s">
        <v>257</v>
      </c>
      <c r="H7223" s="105">
        <v>2</v>
      </c>
      <c r="I7223" s="104"/>
      <c r="J7223" s="104" t="s">
        <v>258</v>
      </c>
      <c r="K7223" s="104" t="s">
        <v>77</v>
      </c>
      <c r="L7223" s="104" t="s">
        <v>259</v>
      </c>
      <c r="M7223" s="104" t="s">
        <v>276</v>
      </c>
      <c r="N7223" s="104"/>
      <c r="O7223" s="106"/>
      <c r="P7223" s="111" t="s">
        <v>1828</v>
      </c>
      <c r="Q7223" s="153" t="s">
        <v>7553</v>
      </c>
      <c r="R7223" s="153" t="s">
        <v>540</v>
      </c>
      <c r="S7223" s="153">
        <f>Tabella2[[#This Row],[PLD STOP]]-Tabella2[[#This Row],[PLD START]]</f>
        <v>4.166666666666663E-2</v>
      </c>
      <c r="T7223" s="153">
        <v>0.39583333333333331</v>
      </c>
      <c r="U7223" s="153">
        <v>0.40625</v>
      </c>
      <c r="V7223" s="153">
        <f>IF(ISBLANK(T7223),"",Tabella2[[#This Row],[ACT STOP]]-Tabella2[[#This Row],[ACT START]])</f>
        <v>1.0416666666666685E-2</v>
      </c>
      <c r="W7223" s="104" t="s">
        <v>100</v>
      </c>
      <c r="X7223" s="104" t="s">
        <v>146</v>
      </c>
      <c r="Y7223" s="110"/>
      <c r="Z7223" s="106"/>
      <c r="AA7223" s="104"/>
      <c r="AB7223" s="107"/>
      <c r="AC7223" s="72">
        <f>IF(OR(Tabella2[[#This Row],[OUTCOME]]="DCO",Tabella2[[#This Row],[OUTCOME]]="SDC"),1,0)</f>
        <v>0</v>
      </c>
      <c r="AH7223" s="70"/>
      <c r="AI7223" s="70"/>
      <c r="AJ7223">
        <f>IF(OR(Tabella2[[#This Row],[OUTCOME]]="DNCO", Tabella2[[#This Row],[OUTCOME]]="SDNC"),1,0)</f>
        <v>1</v>
      </c>
      <c r="AL7223" s="70"/>
      <c r="BL7223" t="s">
        <v>14548</v>
      </c>
      <c r="BM7223" s="135">
        <f>Tabella2[[#This Row],[ACT START]]</f>
        <v>0.39583333333333331</v>
      </c>
      <c r="BN7223" s="136">
        <f>Tabella2[[#This Row],[ACT STOP]]</f>
        <v>0.40625</v>
      </c>
      <c r="BO7223" s="101"/>
      <c r="BR7223" s="109" t="str">
        <f t="shared" si="141"/>
        <v>SH-25-7212</v>
      </c>
      <c r="BS7223" s="109" t="s">
        <v>368</v>
      </c>
      <c r="BT7223" t="str">
        <f>Tabella2[[#This Row],[OUTCOME]]</f>
        <v>DNCO</v>
      </c>
      <c r="BU7223" t="str">
        <f>_xlfn.CONCAT(Tabella2[[#This Row],[NAME SP]],Tabella2[[#This Row],[ID SP]]," - ",Tabella2[[#This Row],[SYLLABUS NO]])</f>
        <v>IFTS104 - PT EMR01</v>
      </c>
      <c r="BV7223" t="s">
        <v>14017</v>
      </c>
    </row>
    <row r="7224" spans="1:74" hidden="1">
      <c r="A7224" s="103" t="s">
        <v>14531</v>
      </c>
      <c r="B7224" s="102">
        <v>46003</v>
      </c>
      <c r="C7224" s="104">
        <f>_xlfn.ISOWEEKNUM(Tabella2[[#This Row],[Date]])</f>
        <v>50</v>
      </c>
      <c r="D7224" s="104" t="s">
        <v>817</v>
      </c>
      <c r="E7224" s="104" t="s">
        <v>284</v>
      </c>
      <c r="F7224" s="104">
        <v>73</v>
      </c>
      <c r="G7224" s="104" t="s">
        <v>257</v>
      </c>
      <c r="H7224" s="105">
        <v>14</v>
      </c>
      <c r="I7224" s="104"/>
      <c r="J7224" s="104" t="s">
        <v>258</v>
      </c>
      <c r="K7224" s="104" t="s">
        <v>79</v>
      </c>
      <c r="L7224" s="104" t="s">
        <v>299</v>
      </c>
      <c r="M7224" s="104" t="s">
        <v>386</v>
      </c>
      <c r="N7224" s="104"/>
      <c r="O7224" s="108" t="str">
        <f>A7225</f>
        <v>19630</v>
      </c>
      <c r="P7224" s="111" t="s">
        <v>2292</v>
      </c>
      <c r="Q7224" s="153" t="s">
        <v>7566</v>
      </c>
      <c r="R7224" s="153" t="s">
        <v>4384</v>
      </c>
      <c r="S7224" s="153">
        <f>Tabella2[[#This Row],[PLD STOP]]-Tabella2[[#This Row],[PLD START]]</f>
        <v>4.166666666666663E-2</v>
      </c>
      <c r="T7224" s="153">
        <v>0.44791666666666669</v>
      </c>
      <c r="U7224" s="153">
        <v>0.48958333333333331</v>
      </c>
      <c r="V7224" s="153">
        <f>IF(ISBLANK(T7224),"",Tabella2[[#This Row],[ACT STOP]]-Tabella2[[#This Row],[ACT START]])</f>
        <v>4.166666666666663E-2</v>
      </c>
      <c r="W7224" s="104" t="s">
        <v>92</v>
      </c>
      <c r="X7224" s="104" t="s">
        <v>91</v>
      </c>
      <c r="Y7224" s="110"/>
      <c r="Z7224" s="106"/>
      <c r="AA7224" s="104"/>
      <c r="AB7224" s="107"/>
      <c r="AC7224" s="72">
        <f>IF(OR(Tabella2[[#This Row],[OUTCOME]]="DCO",Tabella2[[#This Row],[OUTCOME]]="SDC"),1,0)</f>
        <v>1</v>
      </c>
      <c r="AH7224" s="70"/>
      <c r="AI7224" s="70"/>
      <c r="AJ7224">
        <f>IF(OR(Tabella2[[#This Row],[OUTCOME]]="DNCO", Tabella2[[#This Row],[OUTCOME]]="SDNC"),1,0)</f>
        <v>0</v>
      </c>
      <c r="AL7224" s="70"/>
      <c r="BM7224" s="135">
        <f>Tabella2[[#This Row],[ACT START]]</f>
        <v>0.44791666666666669</v>
      </c>
      <c r="BN7224" s="136">
        <f>Tabella2[[#This Row],[ACT STOP]]</f>
        <v>0.48958333333333331</v>
      </c>
      <c r="BO7224" s="101"/>
      <c r="BR7224" s="109" t="str">
        <f t="shared" si="141"/>
        <v>SH-25-7213</v>
      </c>
      <c r="BS7224" s="109" t="s">
        <v>372</v>
      </c>
      <c r="BT7224" t="str">
        <f>Tabella2[[#This Row],[OUTCOME]]</f>
        <v>DCO</v>
      </c>
      <c r="BU7224" t="str">
        <f>_xlfn.CONCAT(Tabella2[[#This Row],[NAME SP]],Tabella2[[#This Row],[ID SP]]," - ",Tabella2[[#This Row],[SYLLABUS NO]])</f>
        <v>IFTS73 - NET ADCA01</v>
      </c>
      <c r="BV7224" t="s">
        <v>12008</v>
      </c>
    </row>
    <row r="7225" spans="1:74" hidden="1">
      <c r="A7225" s="103" t="s">
        <v>14532</v>
      </c>
      <c r="B7225" s="102">
        <v>46003</v>
      </c>
      <c r="C7225" s="104">
        <f>_xlfn.ISOWEEKNUM(Tabella2[[#This Row],[Date]])</f>
        <v>50</v>
      </c>
      <c r="D7225" s="104" t="s">
        <v>817</v>
      </c>
      <c r="E7225" s="104" t="s">
        <v>284</v>
      </c>
      <c r="F7225" s="104">
        <v>75</v>
      </c>
      <c r="G7225" s="104" t="s">
        <v>257</v>
      </c>
      <c r="H7225" s="105">
        <v>10</v>
      </c>
      <c r="I7225" s="104"/>
      <c r="J7225" s="104" t="s">
        <v>258</v>
      </c>
      <c r="K7225" s="104" t="s">
        <v>78</v>
      </c>
      <c r="L7225" s="104" t="s">
        <v>299</v>
      </c>
      <c r="M7225" s="104" t="s">
        <v>386</v>
      </c>
      <c r="N7225" s="104"/>
      <c r="O7225" s="108" t="str">
        <f>A7224</f>
        <v>19629</v>
      </c>
      <c r="P7225" s="111" t="s">
        <v>2292</v>
      </c>
      <c r="Q7225" s="153" t="s">
        <v>7566</v>
      </c>
      <c r="R7225" s="153" t="s">
        <v>4384</v>
      </c>
      <c r="S7225" s="153">
        <f>Tabella2[[#This Row],[PLD STOP]]-Tabella2[[#This Row],[PLD START]]</f>
        <v>4.166666666666663E-2</v>
      </c>
      <c r="T7225" s="153">
        <v>0.44791666666666669</v>
      </c>
      <c r="U7225" s="153">
        <v>0.48958333333333331</v>
      </c>
      <c r="V7225" s="153">
        <f>IF(ISBLANK(T7225),"",Tabella2[[#This Row],[ACT STOP]]-Tabella2[[#This Row],[ACT START]])</f>
        <v>4.166666666666663E-2</v>
      </c>
      <c r="W7225" s="104" t="s">
        <v>92</v>
      </c>
      <c r="X7225" s="104" t="s">
        <v>91</v>
      </c>
      <c r="Y7225" s="110"/>
      <c r="Z7225" s="106"/>
      <c r="AA7225" s="104"/>
      <c r="AB7225" s="107"/>
      <c r="AC7225" s="72">
        <f>IF(OR(Tabella2[[#This Row],[OUTCOME]]="DCO",Tabella2[[#This Row],[OUTCOME]]="SDC"),1,0)</f>
        <v>1</v>
      </c>
      <c r="AH7225" s="70"/>
      <c r="AI7225" s="70"/>
      <c r="AJ7225">
        <f>IF(OR(Tabella2[[#This Row],[OUTCOME]]="DNCO", Tabella2[[#This Row],[OUTCOME]]="SDNC"),1,0)</f>
        <v>0</v>
      </c>
      <c r="AL7225" s="70"/>
      <c r="BM7225" s="135">
        <f>Tabella2[[#This Row],[ACT START]]</f>
        <v>0.44791666666666669</v>
      </c>
      <c r="BN7225" s="136">
        <f>Tabella2[[#This Row],[ACT STOP]]</f>
        <v>0.48958333333333331</v>
      </c>
      <c r="BO7225" s="101"/>
      <c r="BR7225" s="109" t="str">
        <f t="shared" si="141"/>
        <v>SH-25-7214</v>
      </c>
      <c r="BS7225" s="109" t="s">
        <v>552</v>
      </c>
      <c r="BT7225" t="str">
        <f>Tabella2[[#This Row],[OUTCOME]]</f>
        <v>DCO</v>
      </c>
      <c r="BU7225" t="str">
        <f>_xlfn.CONCAT(Tabella2[[#This Row],[NAME SP]],Tabella2[[#This Row],[ID SP]]," - ",Tabella2[[#This Row],[SYLLABUS NO]])</f>
        <v>IFTS75 - NET ADCA01</v>
      </c>
      <c r="BV7225" t="s">
        <v>12078</v>
      </c>
    </row>
    <row r="7226" spans="1:74" hidden="1">
      <c r="A7226" s="103" t="s">
        <v>14533</v>
      </c>
      <c r="B7226" s="102">
        <v>46003</v>
      </c>
      <c r="C7226" s="104">
        <f>_xlfn.ISOWEEKNUM(Tabella2[[#This Row],[Date]])</f>
        <v>50</v>
      </c>
      <c r="D7226" s="104" t="s">
        <v>6396</v>
      </c>
      <c r="E7226" s="104" t="s">
        <v>256</v>
      </c>
      <c r="F7226" s="104">
        <v>72</v>
      </c>
      <c r="G7226" s="104" t="s">
        <v>257</v>
      </c>
      <c r="H7226" s="105">
        <v>1</v>
      </c>
      <c r="I7226" s="104"/>
      <c r="J7226" s="104" t="s">
        <v>258</v>
      </c>
      <c r="K7226" s="104" t="s">
        <v>83</v>
      </c>
      <c r="L7226" s="104" t="s">
        <v>299</v>
      </c>
      <c r="M7226" s="104" t="s">
        <v>276</v>
      </c>
      <c r="N7226" s="104"/>
      <c r="O7226" s="108" t="str">
        <f>A7227</f>
        <v>19632</v>
      </c>
      <c r="P7226" s="111" t="s">
        <v>306</v>
      </c>
      <c r="Q7226" s="153" t="s">
        <v>7566</v>
      </c>
      <c r="R7226" s="153" t="s">
        <v>4384</v>
      </c>
      <c r="S7226" s="153">
        <f>Tabella2[[#This Row],[PLD STOP]]-Tabella2[[#This Row],[PLD START]]</f>
        <v>4.166666666666663E-2</v>
      </c>
      <c r="T7226" s="153">
        <v>0.44444444444444442</v>
      </c>
      <c r="U7226" s="153">
        <v>0.47916666666666669</v>
      </c>
      <c r="V7226" s="153">
        <f>IF(ISBLANK(T7226),"",Tabella2[[#This Row],[ACT STOP]]-Tabella2[[#This Row],[ACT START]])</f>
        <v>3.4722222222222265E-2</v>
      </c>
      <c r="W7226" s="104" t="s">
        <v>92</v>
      </c>
      <c r="X7226" s="104" t="s">
        <v>91</v>
      </c>
      <c r="Y7226" s="110"/>
      <c r="Z7226" s="106"/>
      <c r="AA7226" s="104"/>
      <c r="AB7226" s="107"/>
      <c r="AC7226" s="72">
        <f>IF(OR(Tabella2[[#This Row],[OUTCOME]]="DCO",Tabella2[[#This Row],[OUTCOME]]="SDC"),1,0)</f>
        <v>1</v>
      </c>
      <c r="AH7226" s="70"/>
      <c r="AI7226" s="70"/>
      <c r="AJ7226">
        <f>IF(OR(Tabella2[[#This Row],[OUTCOME]]="DNCO", Tabella2[[#This Row],[OUTCOME]]="SDNC"),1,0)</f>
        <v>0</v>
      </c>
      <c r="AL7226" s="70"/>
      <c r="BM7226" s="135">
        <f>Tabella2[[#This Row],[ACT START]]</f>
        <v>0.44444444444444442</v>
      </c>
      <c r="BN7226" s="136">
        <f>Tabella2[[#This Row],[ACT STOP]]</f>
        <v>0.47916666666666669</v>
      </c>
      <c r="BO7226" s="101"/>
      <c r="BR7226" s="109" t="str">
        <f t="shared" si="141"/>
        <v>SH-25-7215</v>
      </c>
      <c r="BS7226" s="109" t="s">
        <v>332</v>
      </c>
      <c r="BT7226" t="str">
        <f>Tabella2[[#This Row],[OUTCOME]]</f>
        <v>DCO</v>
      </c>
      <c r="BU7226" t="str">
        <f>_xlfn.CONCAT(Tabella2[[#This Row],[NAME SP]],Tabella2[[#This Row],[ID SP]]," - ",Tabella2[[#This Row],[SYLLABUS NO]])</f>
        <v>QATAR72 - FMSC DBFM02</v>
      </c>
      <c r="BV7226" t="s">
        <v>11847</v>
      </c>
    </row>
    <row r="7227" spans="1:74" hidden="1">
      <c r="A7227" s="103" t="s">
        <v>14534</v>
      </c>
      <c r="B7227" s="102">
        <v>46003</v>
      </c>
      <c r="C7227" s="104">
        <f>_xlfn.ISOWEEKNUM(Tabella2[[#This Row],[Date]])</f>
        <v>50</v>
      </c>
      <c r="D7227" s="104" t="s">
        <v>195</v>
      </c>
      <c r="E7227" s="104" t="s">
        <v>298</v>
      </c>
      <c r="F7227" s="104"/>
      <c r="G7227" s="104" t="s">
        <v>257</v>
      </c>
      <c r="H7227" s="105">
        <v>13</v>
      </c>
      <c r="I7227" s="104"/>
      <c r="J7227" s="104" t="s">
        <v>258</v>
      </c>
      <c r="K7227" s="104" t="s">
        <v>80</v>
      </c>
      <c r="L7227" s="104" t="s">
        <v>299</v>
      </c>
      <c r="M7227" s="104" t="s">
        <v>276</v>
      </c>
      <c r="N7227" s="104"/>
      <c r="O7227" s="108" t="str">
        <f>A7226</f>
        <v>19631</v>
      </c>
      <c r="P7227" s="111" t="s">
        <v>300</v>
      </c>
      <c r="Q7227" s="153" t="s">
        <v>7566</v>
      </c>
      <c r="R7227" s="153" t="s">
        <v>4384</v>
      </c>
      <c r="S7227" s="153">
        <f>Tabella2[[#This Row],[PLD STOP]]-Tabella2[[#This Row],[PLD START]]</f>
        <v>4.166666666666663E-2</v>
      </c>
      <c r="T7227" s="153">
        <v>0.44791666666666669</v>
      </c>
      <c r="U7227" s="153">
        <v>0.47916666666666669</v>
      </c>
      <c r="V7227" s="153">
        <f>IF(ISBLANK(T7227),"",Tabella2[[#This Row],[ACT STOP]]-Tabella2[[#This Row],[ACT START]])</f>
        <v>3.125E-2</v>
      </c>
      <c r="W7227" s="104" t="s">
        <v>92</v>
      </c>
      <c r="X7227" s="104" t="s">
        <v>91</v>
      </c>
      <c r="Y7227" s="110"/>
      <c r="Z7227" s="106"/>
      <c r="AA7227" s="104"/>
      <c r="AB7227" s="107"/>
      <c r="AC7227" s="72">
        <f>IF(OR(Tabella2[[#This Row],[OUTCOME]]="DCO",Tabella2[[#This Row],[OUTCOME]]="SDC"),1,0)</f>
        <v>1</v>
      </c>
      <c r="AH7227" s="70"/>
      <c r="AI7227" s="70"/>
      <c r="AJ7227">
        <f>IF(OR(Tabella2[[#This Row],[OUTCOME]]="DNCO", Tabella2[[#This Row],[OUTCOME]]="SDNC"),1,0)</f>
        <v>0</v>
      </c>
      <c r="AL7227" s="70"/>
      <c r="BM7227" s="135">
        <f>Tabella2[[#This Row],[ACT START]]</f>
        <v>0.44791666666666669</v>
      </c>
      <c r="BN7227" s="136">
        <f>Tabella2[[#This Row],[ACT STOP]]</f>
        <v>0.47916666666666669</v>
      </c>
      <c r="BO7227" s="101"/>
      <c r="BR7227" s="109" t="str">
        <f t="shared" si="141"/>
        <v>SH-25-7216</v>
      </c>
      <c r="BS7227" s="109" t="s">
        <v>427</v>
      </c>
      <c r="BT7227" t="str">
        <f>Tabella2[[#This Row],[OUTCOME]]</f>
        <v>DCO</v>
      </c>
      <c r="BU7227" t="str">
        <f>_xlfn.CONCAT(Tabella2[[#This Row],[NAME SP]],Tabella2[[#This Row],[ID SP]]," - ",Tabella2[[#This Row],[SYLLABUS NO]])</f>
        <v>Support QATAR - SUPP</v>
      </c>
    </row>
    <row r="7228" spans="1:74" hidden="1">
      <c r="A7228" s="103" t="s">
        <v>14535</v>
      </c>
      <c r="B7228" s="102">
        <v>46003</v>
      </c>
      <c r="C7228" s="104">
        <f>_xlfn.ISOWEEKNUM(Tabella2[[#This Row],[Date]])</f>
        <v>50</v>
      </c>
      <c r="D7228" s="104" t="s">
        <v>11710</v>
      </c>
      <c r="E7228" s="104" t="s">
        <v>284</v>
      </c>
      <c r="F7228" s="104">
        <v>97</v>
      </c>
      <c r="G7228" s="104" t="s">
        <v>257</v>
      </c>
      <c r="H7228" s="105">
        <v>32</v>
      </c>
      <c r="I7228" s="104" t="s">
        <v>258</v>
      </c>
      <c r="J7228" s="104"/>
      <c r="K7228" s="104" t="s">
        <v>81</v>
      </c>
      <c r="L7228" s="104" t="s">
        <v>259</v>
      </c>
      <c r="M7228" s="104" t="s">
        <v>276</v>
      </c>
      <c r="N7228" s="104"/>
      <c r="O7228" s="106"/>
      <c r="P7228" s="111" t="s">
        <v>14543</v>
      </c>
      <c r="Q7228" s="153" t="s">
        <v>7566</v>
      </c>
      <c r="R7228" s="153" t="s">
        <v>4384</v>
      </c>
      <c r="S7228" s="153">
        <f>Tabella2[[#This Row],[PLD STOP]]-Tabella2[[#This Row],[PLD START]]</f>
        <v>4.166666666666663E-2</v>
      </c>
      <c r="T7228" s="153">
        <v>0.44791666666666669</v>
      </c>
      <c r="U7228" s="153">
        <v>0.48958333333333331</v>
      </c>
      <c r="V7228" s="153">
        <f>IF(ISBLANK(T7228),"",Tabella2[[#This Row],[ACT STOP]]-Tabella2[[#This Row],[ACT START]])</f>
        <v>4.166666666666663E-2</v>
      </c>
      <c r="W7228" s="104" t="s">
        <v>92</v>
      </c>
      <c r="X7228" s="104" t="s">
        <v>91</v>
      </c>
      <c r="Y7228" s="110" t="s">
        <v>14587</v>
      </c>
      <c r="Z7228" s="106"/>
      <c r="AA7228" s="104"/>
      <c r="AB7228" s="107"/>
      <c r="AC7228" s="72">
        <f>IF(OR(Tabella2[[#This Row],[OUTCOME]]="DCO",Tabella2[[#This Row],[OUTCOME]]="SDC"),1,0)</f>
        <v>1</v>
      </c>
      <c r="AH7228" s="70"/>
      <c r="AI7228" s="70"/>
      <c r="AJ7228">
        <f>IF(OR(Tabella2[[#This Row],[OUTCOME]]="DNCO", Tabella2[[#This Row],[OUTCOME]]="SDNC"),1,0)</f>
        <v>0</v>
      </c>
      <c r="AL7228" s="70"/>
      <c r="BM7228" s="135">
        <f>Tabella2[[#This Row],[ACT START]]</f>
        <v>0.44791666666666669</v>
      </c>
      <c r="BN7228" s="136">
        <f>Tabella2[[#This Row],[ACT STOP]]</f>
        <v>0.48958333333333331</v>
      </c>
      <c r="BO7228" s="101"/>
      <c r="BR7228" s="109" t="str">
        <f t="shared" si="141"/>
        <v>SH-25-7217</v>
      </c>
      <c r="BS7228" s="109" t="s">
        <v>356</v>
      </c>
      <c r="BT7228" t="str">
        <f>Tabella2[[#This Row],[OUTCOME]]</f>
        <v>DCO</v>
      </c>
      <c r="BU7228" t="str">
        <f>_xlfn.CONCAT(Tabella2[[#This Row],[NAME SP]],Tabella2[[#This Row],[ID SP]]," - ",Tabella2[[#This Row],[SYLLABUS NO]])</f>
        <v>IFTS97 - SD IF0202</v>
      </c>
      <c r="BV7228" t="s">
        <v>11849</v>
      </c>
    </row>
    <row r="7229" spans="1:74" hidden="1">
      <c r="A7229" s="103" t="s">
        <v>14536</v>
      </c>
      <c r="B7229" s="102">
        <v>46003</v>
      </c>
      <c r="C7229" s="104">
        <f>_xlfn.ISOWEEKNUM(Tabella2[[#This Row],[Date]])</f>
        <v>50</v>
      </c>
      <c r="D7229" s="104" t="s">
        <v>9759</v>
      </c>
      <c r="E7229" s="104" t="s">
        <v>284</v>
      </c>
      <c r="F7229" s="104">
        <v>85</v>
      </c>
      <c r="G7229" s="104" t="s">
        <v>257</v>
      </c>
      <c r="H7229" s="105">
        <v>5</v>
      </c>
      <c r="I7229" s="104"/>
      <c r="J7229" s="104" t="s">
        <v>258</v>
      </c>
      <c r="K7229" s="104" t="s">
        <v>75</v>
      </c>
      <c r="L7229" s="104" t="s">
        <v>259</v>
      </c>
      <c r="M7229" s="104" t="s">
        <v>276</v>
      </c>
      <c r="N7229" s="104"/>
      <c r="O7229" s="106"/>
      <c r="P7229" s="111" t="s">
        <v>342</v>
      </c>
      <c r="Q7229" s="153" t="s">
        <v>7566</v>
      </c>
      <c r="R7229" s="153" t="s">
        <v>4384</v>
      </c>
      <c r="S7229" s="153">
        <f>Tabella2[[#This Row],[PLD STOP]]-Tabella2[[#This Row],[PLD START]]</f>
        <v>4.166666666666663E-2</v>
      </c>
      <c r="T7229" s="153">
        <v>0.44791666666666669</v>
      </c>
      <c r="U7229" s="153">
        <v>0.48958333333333331</v>
      </c>
      <c r="V7229" s="153">
        <f>IF(ISBLANK(T7229),"",Tabella2[[#This Row],[ACT STOP]]-Tabella2[[#This Row],[ACT START]])</f>
        <v>4.166666666666663E-2</v>
      </c>
      <c r="W7229" s="104" t="s">
        <v>92</v>
      </c>
      <c r="X7229" s="104" t="s">
        <v>91</v>
      </c>
      <c r="Y7229" s="110"/>
      <c r="Z7229" s="106"/>
      <c r="AA7229" s="104"/>
      <c r="AB7229" s="107"/>
      <c r="AC7229" s="72">
        <f>IF(OR(Tabella2[[#This Row],[OUTCOME]]="DCO",Tabella2[[#This Row],[OUTCOME]]="SDC"),1,0)</f>
        <v>1</v>
      </c>
      <c r="AH7229" s="70"/>
      <c r="AI7229" s="70"/>
      <c r="AJ7229">
        <f>IF(OR(Tabella2[[#This Row],[OUTCOME]]="DNCO", Tabella2[[#This Row],[OUTCOME]]="SDNC"),1,0)</f>
        <v>0</v>
      </c>
      <c r="AL7229" s="70"/>
      <c r="BM7229" s="135">
        <f>Tabella2[[#This Row],[ACT START]]</f>
        <v>0.44791666666666669</v>
      </c>
      <c r="BN7229" s="136">
        <f>Tabella2[[#This Row],[ACT STOP]]</f>
        <v>0.48958333333333331</v>
      </c>
      <c r="BO7229" s="101"/>
      <c r="BR7229" s="109" t="str">
        <f t="shared" si="141"/>
        <v>SH-25-7218</v>
      </c>
      <c r="BS7229" s="109" t="s">
        <v>416</v>
      </c>
      <c r="BT7229" t="str">
        <f>Tabella2[[#This Row],[OUTCOME]]</f>
        <v>DCO</v>
      </c>
      <c r="BU7229" t="str">
        <f>_xlfn.CONCAT(Tabella2[[#This Row],[NAME SP]],Tabella2[[#This Row],[ID SP]]," - ",Tabella2[[#This Row],[SYLLABUS NO]])</f>
        <v>IFTS85 - PT ERT03</v>
      </c>
      <c r="BV7229" t="s">
        <v>11935</v>
      </c>
    </row>
    <row r="7230" spans="1:74" hidden="1">
      <c r="A7230" s="103" t="s">
        <v>14537</v>
      </c>
      <c r="B7230" s="102">
        <v>46003</v>
      </c>
      <c r="C7230" s="104">
        <f>_xlfn.ISOWEEKNUM(Tabella2[[#This Row],[Date]])</f>
        <v>50</v>
      </c>
      <c r="D7230" s="104" t="s">
        <v>763</v>
      </c>
      <c r="E7230" s="104" t="s">
        <v>256</v>
      </c>
      <c r="F7230" s="104">
        <v>68</v>
      </c>
      <c r="G7230" s="104" t="s">
        <v>257</v>
      </c>
      <c r="H7230" s="105">
        <v>9</v>
      </c>
      <c r="I7230" s="104"/>
      <c r="J7230" s="104" t="s">
        <v>258</v>
      </c>
      <c r="K7230" s="104" t="s">
        <v>79</v>
      </c>
      <c r="L7230" s="104" t="s">
        <v>299</v>
      </c>
      <c r="M7230" s="104" t="s">
        <v>386</v>
      </c>
      <c r="N7230" s="104"/>
      <c r="O7230" s="108" t="str">
        <f>A7231</f>
        <v>19636</v>
      </c>
      <c r="P7230" s="111" t="s">
        <v>387</v>
      </c>
      <c r="Q7230" s="153" t="s">
        <v>10080</v>
      </c>
      <c r="R7230" s="153" t="s">
        <v>8463</v>
      </c>
      <c r="S7230" s="153">
        <f>Tabella2[[#This Row],[PLD STOP]]-Tabella2[[#This Row],[PLD START]]</f>
        <v>4.1666666666666741E-2</v>
      </c>
      <c r="T7230" s="153">
        <v>0.51041666666666663</v>
      </c>
      <c r="U7230" s="153">
        <v>0.55208333333333337</v>
      </c>
      <c r="V7230" s="153">
        <f>IF(ISBLANK(T7230),"",Tabella2[[#This Row],[ACT STOP]]-Tabella2[[#This Row],[ACT START]])</f>
        <v>4.1666666666666741E-2</v>
      </c>
      <c r="W7230" s="104" t="s">
        <v>92</v>
      </c>
      <c r="X7230" s="104" t="s">
        <v>91</v>
      </c>
      <c r="Y7230" s="110"/>
      <c r="Z7230" s="106"/>
      <c r="AA7230" s="104"/>
      <c r="AB7230" s="107"/>
      <c r="AC7230" s="72">
        <f>IF(OR(Tabella2[[#This Row],[OUTCOME]]="DCO",Tabella2[[#This Row],[OUTCOME]]="SDC"),1,0)</f>
        <v>1</v>
      </c>
      <c r="AH7230" s="70"/>
      <c r="AI7230" s="70"/>
      <c r="AJ7230">
        <f>IF(OR(Tabella2[[#This Row],[OUTCOME]]="DNCO", Tabella2[[#This Row],[OUTCOME]]="SDNC"),1,0)</f>
        <v>0</v>
      </c>
      <c r="AL7230" s="70"/>
      <c r="BM7230" s="135">
        <f>Tabella2[[#This Row],[ACT START]]</f>
        <v>0.51041666666666663</v>
      </c>
      <c r="BN7230" s="136">
        <f>Tabella2[[#This Row],[ACT STOP]]</f>
        <v>0.55208333333333337</v>
      </c>
      <c r="BO7230" s="101"/>
      <c r="BR7230" s="109" t="str">
        <f t="shared" si="141"/>
        <v>SH-25-7219</v>
      </c>
      <c r="BS7230" s="109" t="s">
        <v>318</v>
      </c>
      <c r="BT7230" t="str">
        <f>Tabella2[[#This Row],[OUTCOME]]</f>
        <v>DCO</v>
      </c>
      <c r="BU7230" t="str">
        <f>_xlfn.CONCAT(Tabella2[[#This Row],[NAME SP]],Tabella2[[#This Row],[ID SP]]," - ",Tabella2[[#This Row],[SYLLABUS NO]])</f>
        <v>QATAR68 - NET QRA02</v>
      </c>
      <c r="BV7230" t="s">
        <v>11998</v>
      </c>
    </row>
    <row r="7231" spans="1:74" hidden="1">
      <c r="A7231" s="103" t="s">
        <v>14538</v>
      </c>
      <c r="B7231" s="102">
        <v>46003</v>
      </c>
      <c r="C7231" s="104">
        <f>_xlfn.ISOWEEKNUM(Tabella2[[#This Row],[Date]])</f>
        <v>50</v>
      </c>
      <c r="D7231" s="104" t="s">
        <v>751</v>
      </c>
      <c r="E7231" s="104" t="s">
        <v>256</v>
      </c>
      <c r="F7231" s="104">
        <v>76</v>
      </c>
      <c r="G7231" s="104" t="s">
        <v>284</v>
      </c>
      <c r="H7231" s="105">
        <v>9</v>
      </c>
      <c r="I7231" s="104" t="s">
        <v>258</v>
      </c>
      <c r="J7231" s="104"/>
      <c r="K7231" s="104" t="s">
        <v>78</v>
      </c>
      <c r="L7231" s="104" t="s">
        <v>299</v>
      </c>
      <c r="M7231" s="104" t="s">
        <v>386</v>
      </c>
      <c r="N7231" s="104"/>
      <c r="O7231" s="108" t="str">
        <f>A7230</f>
        <v>19635</v>
      </c>
      <c r="P7231" s="111" t="s">
        <v>387</v>
      </c>
      <c r="Q7231" s="153" t="s">
        <v>10080</v>
      </c>
      <c r="R7231" s="153" t="s">
        <v>8463</v>
      </c>
      <c r="S7231" s="153">
        <f>Tabella2[[#This Row],[PLD STOP]]-Tabella2[[#This Row],[PLD START]]</f>
        <v>4.1666666666666741E-2</v>
      </c>
      <c r="T7231" s="153">
        <v>0.51041666666666663</v>
      </c>
      <c r="U7231" s="153">
        <v>0.55208333333333337</v>
      </c>
      <c r="V7231" s="153">
        <f>IF(ISBLANK(T7231),"",Tabella2[[#This Row],[ACT STOP]]-Tabella2[[#This Row],[ACT START]])</f>
        <v>4.1666666666666741E-2</v>
      </c>
      <c r="W7231" s="104" t="s">
        <v>92</v>
      </c>
      <c r="X7231" s="104" t="s">
        <v>91</v>
      </c>
      <c r="Y7231" s="110"/>
      <c r="Z7231" s="106"/>
      <c r="AA7231" s="104"/>
      <c r="AB7231" s="107"/>
      <c r="AC7231" s="72">
        <f>IF(OR(Tabella2[[#This Row],[OUTCOME]]="DCO",Tabella2[[#This Row],[OUTCOME]]="SDC"),1,0)</f>
        <v>1</v>
      </c>
      <c r="AH7231" s="70"/>
      <c r="AI7231" s="70"/>
      <c r="AJ7231">
        <f>IF(OR(Tabella2[[#This Row],[OUTCOME]]="DNCO", Tabella2[[#This Row],[OUTCOME]]="SDNC"),1,0)</f>
        <v>0</v>
      </c>
      <c r="AL7231" s="70"/>
      <c r="BM7231" s="135">
        <f>Tabella2[[#This Row],[ACT START]]</f>
        <v>0.51041666666666663</v>
      </c>
      <c r="BN7231" s="136">
        <f>Tabella2[[#This Row],[ACT STOP]]</f>
        <v>0.55208333333333337</v>
      </c>
      <c r="BO7231" s="101"/>
      <c r="BR7231" s="109" t="str">
        <f t="shared" si="141"/>
        <v>SH-25-7220</v>
      </c>
      <c r="BS7231" s="109" t="s">
        <v>339</v>
      </c>
      <c r="BT7231" t="str">
        <f>Tabella2[[#This Row],[OUTCOME]]</f>
        <v>DCO</v>
      </c>
      <c r="BU7231" t="str">
        <f>_xlfn.CONCAT(Tabella2[[#This Row],[NAME SP]],Tabella2[[#This Row],[ID SP]]," - ",Tabella2[[#This Row],[SYLLABUS NO]])</f>
        <v>QATAR76 - NET QRA02</v>
      </c>
      <c r="BV7231" t="s">
        <v>11939</v>
      </c>
    </row>
    <row r="7232" spans="1:74" hidden="1">
      <c r="A7232" s="103" t="s">
        <v>14539</v>
      </c>
      <c r="B7232" s="102">
        <v>46003</v>
      </c>
      <c r="C7232" s="104">
        <f>_xlfn.ISOWEEKNUM(Tabella2[[#This Row],[Date]])</f>
        <v>50</v>
      </c>
      <c r="D7232" s="104" t="s">
        <v>13714</v>
      </c>
      <c r="E7232" s="104" t="s">
        <v>284</v>
      </c>
      <c r="F7232" s="104">
        <v>49</v>
      </c>
      <c r="G7232" s="104" t="s">
        <v>284</v>
      </c>
      <c r="H7232" s="105">
        <v>10</v>
      </c>
      <c r="I7232" s="104"/>
      <c r="J7232" s="104" t="s">
        <v>258</v>
      </c>
      <c r="K7232" s="104" t="s">
        <v>83</v>
      </c>
      <c r="L7232" s="104" t="s">
        <v>299</v>
      </c>
      <c r="M7232" s="104" t="s">
        <v>386</v>
      </c>
      <c r="N7232" s="104"/>
      <c r="O7232" s="108" t="str">
        <f>A7233</f>
        <v>19638</v>
      </c>
      <c r="P7232" s="111" t="s">
        <v>3963</v>
      </c>
      <c r="Q7232" s="153" t="s">
        <v>10080</v>
      </c>
      <c r="R7232" s="153" t="s">
        <v>8463</v>
      </c>
      <c r="S7232" s="153">
        <f>Tabella2[[#This Row],[PLD STOP]]-Tabella2[[#This Row],[PLD START]]</f>
        <v>4.1666666666666741E-2</v>
      </c>
      <c r="T7232" s="153">
        <v>0.51041666666666663</v>
      </c>
      <c r="U7232" s="153">
        <v>0.55208333333333337</v>
      </c>
      <c r="V7232" s="153">
        <f>IF(ISBLANK(T7232),"",Tabella2[[#This Row],[ACT STOP]]-Tabella2[[#This Row],[ACT START]])</f>
        <v>4.1666666666666741E-2</v>
      </c>
      <c r="W7232" s="104" t="s">
        <v>92</v>
      </c>
      <c r="X7232" s="104" t="s">
        <v>91</v>
      </c>
      <c r="Y7232" s="110"/>
      <c r="Z7232" s="106"/>
      <c r="AA7232" s="104"/>
      <c r="AB7232" s="107"/>
      <c r="AC7232" s="72">
        <f>IF(OR(Tabella2[[#This Row],[OUTCOME]]="DCO",Tabella2[[#This Row],[OUTCOME]]="SDC"),1,0)</f>
        <v>1</v>
      </c>
      <c r="AH7232" s="70"/>
      <c r="AI7232" s="70"/>
      <c r="AJ7232">
        <f>IF(OR(Tabella2[[#This Row],[OUTCOME]]="DNCO", Tabella2[[#This Row],[OUTCOME]]="SDNC"),1,0)</f>
        <v>0</v>
      </c>
      <c r="AL7232" s="70"/>
      <c r="BM7232" s="135">
        <f>Tabella2[[#This Row],[ACT START]]</f>
        <v>0.51041666666666663</v>
      </c>
      <c r="BN7232" s="136">
        <f>Tabella2[[#This Row],[ACT STOP]]</f>
        <v>0.55208333333333337</v>
      </c>
      <c r="BO7232" s="101"/>
      <c r="BR7232" s="109" t="str">
        <f t="shared" si="141"/>
        <v>SH-25-7221</v>
      </c>
      <c r="BS7232" s="109" t="s">
        <v>896</v>
      </c>
      <c r="BT7232" t="str">
        <f>Tabella2[[#This Row],[OUTCOME]]</f>
        <v>DCO</v>
      </c>
      <c r="BU7232" t="str">
        <f>_xlfn.CONCAT(Tabella2[[#This Row],[NAME SP]],Tabella2[[#This Row],[ID SP]]," - ",Tabella2[[#This Row],[SYLLABUS NO]])</f>
        <v>IFTS49 - SD R2V01</v>
      </c>
      <c r="BV7232" t="s">
        <v>12787</v>
      </c>
    </row>
    <row r="7233" spans="1:74" hidden="1">
      <c r="A7233" s="103" t="s">
        <v>14540</v>
      </c>
      <c r="B7233" s="102">
        <v>46003</v>
      </c>
      <c r="C7233" s="104">
        <f>_xlfn.ISOWEEKNUM(Tabella2[[#This Row],[Date]])</f>
        <v>50</v>
      </c>
      <c r="D7233" s="104" t="s">
        <v>195</v>
      </c>
      <c r="E7233" s="104" t="s">
        <v>398</v>
      </c>
      <c r="F7233" s="104"/>
      <c r="G7233" s="104" t="s">
        <v>284</v>
      </c>
      <c r="H7233" s="105">
        <v>22</v>
      </c>
      <c r="I7233" s="104"/>
      <c r="J7233" s="104" t="s">
        <v>258</v>
      </c>
      <c r="K7233" s="104" t="s">
        <v>80</v>
      </c>
      <c r="L7233" s="104" t="s">
        <v>299</v>
      </c>
      <c r="M7233" s="104" t="s">
        <v>386</v>
      </c>
      <c r="N7233" s="104"/>
      <c r="O7233" s="108" t="str">
        <f>A7232</f>
        <v>19637</v>
      </c>
      <c r="P7233" s="111" t="s">
        <v>300</v>
      </c>
      <c r="Q7233" s="153" t="s">
        <v>10080</v>
      </c>
      <c r="R7233" s="153" t="s">
        <v>8463</v>
      </c>
      <c r="S7233" s="153">
        <f>Tabella2[[#This Row],[PLD STOP]]-Tabella2[[#This Row],[PLD START]]</f>
        <v>4.1666666666666741E-2</v>
      </c>
      <c r="T7233" s="153">
        <v>0.51041666666666663</v>
      </c>
      <c r="U7233" s="153">
        <v>0.55208333333333337</v>
      </c>
      <c r="V7233" s="153">
        <f>IF(ISBLANK(T7233),"",Tabella2[[#This Row],[ACT STOP]]-Tabella2[[#This Row],[ACT START]])</f>
        <v>4.1666666666666741E-2</v>
      </c>
      <c r="W7233" s="104" t="s">
        <v>122</v>
      </c>
      <c r="X7233" s="104" t="s">
        <v>91</v>
      </c>
      <c r="Y7233" s="110"/>
      <c r="Z7233" s="106"/>
      <c r="AA7233" s="104"/>
      <c r="AB7233" s="107"/>
      <c r="AC7233" s="72">
        <f>IF(OR(Tabella2[[#This Row],[OUTCOME]]="DCO",Tabella2[[#This Row],[OUTCOME]]="SDC"),1,0)</f>
        <v>1</v>
      </c>
      <c r="AH7233" s="70"/>
      <c r="AI7233" s="70"/>
      <c r="AJ7233">
        <f>IF(OR(Tabella2[[#This Row],[OUTCOME]]="DNCO", Tabella2[[#This Row],[OUTCOME]]="SDNC"),1,0)</f>
        <v>0</v>
      </c>
      <c r="AL7233" s="70"/>
      <c r="BM7233" s="135">
        <f>Tabella2[[#This Row],[ACT START]]</f>
        <v>0.51041666666666663</v>
      </c>
      <c r="BN7233" s="136">
        <f>Tabella2[[#This Row],[ACT STOP]]</f>
        <v>0.55208333333333337</v>
      </c>
      <c r="BO7233" s="101"/>
      <c r="BR7233" s="109" t="str">
        <f t="shared" si="141"/>
        <v>SH-25-7222</v>
      </c>
      <c r="BS7233" s="109" t="s">
        <v>295</v>
      </c>
      <c r="BT7233" t="str">
        <f>Tabella2[[#This Row],[OUTCOME]]</f>
        <v>SDC</v>
      </c>
      <c r="BU7233" t="str">
        <f>_xlfn.CONCAT(Tabella2[[#This Row],[NAME SP]],Tabella2[[#This Row],[ID SP]]," - ",Tabella2[[#This Row],[SYLLABUS NO]])</f>
        <v>Support IFTS - SUPP</v>
      </c>
    </row>
    <row r="7234" spans="1:74" hidden="1">
      <c r="A7234" s="103" t="s">
        <v>14541</v>
      </c>
      <c r="B7234" s="102">
        <v>46003</v>
      </c>
      <c r="C7234" s="104">
        <f>_xlfn.ISOWEEKNUM(Tabella2[[#This Row],[Date]])</f>
        <v>50</v>
      </c>
      <c r="D7234" s="104" t="s">
        <v>6621</v>
      </c>
      <c r="E7234" s="104" t="s">
        <v>284</v>
      </c>
      <c r="F7234" s="104">
        <v>83</v>
      </c>
      <c r="G7234" s="104" t="s">
        <v>257</v>
      </c>
      <c r="H7234" s="105">
        <v>2</v>
      </c>
      <c r="I7234" s="104"/>
      <c r="J7234" s="104" t="s">
        <v>258</v>
      </c>
      <c r="K7234" s="104" t="s">
        <v>81</v>
      </c>
      <c r="L7234" s="104" t="s">
        <v>259</v>
      </c>
      <c r="M7234" s="104" t="s">
        <v>269</v>
      </c>
      <c r="N7234" s="104"/>
      <c r="O7234" s="106"/>
      <c r="P7234" s="111" t="s">
        <v>270</v>
      </c>
      <c r="Q7234" s="153" t="s">
        <v>10080</v>
      </c>
      <c r="R7234" s="153" t="s">
        <v>8463</v>
      </c>
      <c r="S7234" s="153">
        <f>Tabella2[[#This Row],[PLD STOP]]-Tabella2[[#This Row],[PLD START]]</f>
        <v>4.1666666666666741E-2</v>
      </c>
      <c r="T7234" s="153">
        <v>0.51041666666666663</v>
      </c>
      <c r="U7234" s="153">
        <v>0.55208333333333337</v>
      </c>
      <c r="V7234" s="153">
        <f>IF(ISBLANK(T7234),"",Tabella2[[#This Row],[ACT STOP]]-Tabella2[[#This Row],[ACT START]])</f>
        <v>4.1666666666666741E-2</v>
      </c>
      <c r="W7234" s="104" t="s">
        <v>92</v>
      </c>
      <c r="X7234" s="104" t="s">
        <v>91</v>
      </c>
      <c r="Y7234" s="110"/>
      <c r="Z7234" s="106"/>
      <c r="AA7234" s="104"/>
      <c r="AB7234" s="107"/>
      <c r="AC7234" s="72">
        <f>IF(OR(Tabella2[[#This Row],[OUTCOME]]="DCO",Tabella2[[#This Row],[OUTCOME]]="SDC"),1,0)</f>
        <v>1</v>
      </c>
      <c r="AH7234" s="70"/>
      <c r="AI7234" s="70"/>
      <c r="AJ7234">
        <f>IF(OR(Tabella2[[#This Row],[OUTCOME]]="DNCO", Tabella2[[#This Row],[OUTCOME]]="SDNC"),1,0)</f>
        <v>0</v>
      </c>
      <c r="AL7234" s="70"/>
      <c r="BM7234" s="135">
        <f>Tabella2[[#This Row],[ACT START]]</f>
        <v>0.51041666666666663</v>
      </c>
      <c r="BN7234" s="136">
        <f>Tabella2[[#This Row],[ACT STOP]]</f>
        <v>0.55208333333333337</v>
      </c>
      <c r="BO7234" s="101"/>
      <c r="BR7234" s="109" t="str">
        <f t="shared" si="141"/>
        <v>SH-25-7223</v>
      </c>
      <c r="BS7234" s="109" t="s">
        <v>368</v>
      </c>
      <c r="BT7234" t="str">
        <f>Tabella2[[#This Row],[OUTCOME]]</f>
        <v>DCO</v>
      </c>
      <c r="BU7234" t="str">
        <f>_xlfn.CONCAT(Tabella2[[#This Row],[NAME SP]],Tabella2[[#This Row],[ID SP]]," - ",Tabella2[[#This Row],[SYLLABUS NO]])</f>
        <v>IFTS83 - PT BVR02</v>
      </c>
      <c r="BV7234" t="s">
        <v>11871</v>
      </c>
    </row>
    <row r="7235" spans="1:74" hidden="1">
      <c r="A7235" s="103" t="s">
        <v>14542</v>
      </c>
      <c r="B7235" s="102">
        <v>46003</v>
      </c>
      <c r="C7235" s="104">
        <f>_xlfn.ISOWEEKNUM(Tabella2[[#This Row],[Date]])</f>
        <v>50</v>
      </c>
      <c r="D7235" s="104" t="s">
        <v>13291</v>
      </c>
      <c r="E7235" s="104" t="s">
        <v>284</v>
      </c>
      <c r="F7235" s="104">
        <v>108</v>
      </c>
      <c r="G7235" s="104" t="s">
        <v>284</v>
      </c>
      <c r="H7235" s="105">
        <v>23</v>
      </c>
      <c r="I7235" s="104"/>
      <c r="J7235" s="104" t="s">
        <v>258</v>
      </c>
      <c r="K7235" s="104" t="s">
        <v>77</v>
      </c>
      <c r="L7235" s="104" t="s">
        <v>259</v>
      </c>
      <c r="M7235" s="104" t="s">
        <v>276</v>
      </c>
      <c r="N7235" s="104"/>
      <c r="O7235" s="106"/>
      <c r="P7235" s="111" t="s">
        <v>742</v>
      </c>
      <c r="Q7235" s="153" t="s">
        <v>10080</v>
      </c>
      <c r="R7235" s="153" t="s">
        <v>8463</v>
      </c>
      <c r="S7235" s="153">
        <f>Tabella2[[#This Row],[PLD STOP]]-Tabella2[[#This Row],[PLD START]]</f>
        <v>4.1666666666666741E-2</v>
      </c>
      <c r="T7235" s="153">
        <v>0.51041666666666663</v>
      </c>
      <c r="U7235" s="153">
        <v>0.55208333333333337</v>
      </c>
      <c r="V7235" s="153">
        <f>IF(ISBLANK(T7235),"",Tabella2[[#This Row],[ACT STOP]]-Tabella2[[#This Row],[ACT START]])</f>
        <v>4.1666666666666741E-2</v>
      </c>
      <c r="W7235" s="104" t="s">
        <v>92</v>
      </c>
      <c r="X7235" s="104" t="s">
        <v>91</v>
      </c>
      <c r="Y7235" s="110"/>
      <c r="Z7235" s="106"/>
      <c r="AA7235" s="104"/>
      <c r="AB7235" s="107"/>
      <c r="AC7235" s="72">
        <f>IF(OR(Tabella2[[#This Row],[OUTCOME]]="DCO",Tabella2[[#This Row],[OUTCOME]]="SDC"),1,0)</f>
        <v>1</v>
      </c>
      <c r="AH7235" s="70"/>
      <c r="AI7235" s="70"/>
      <c r="AJ7235">
        <f>IF(OR(Tabella2[[#This Row],[OUTCOME]]="DNCO", Tabella2[[#This Row],[OUTCOME]]="SDNC"),1,0)</f>
        <v>0</v>
      </c>
      <c r="AL7235" s="70"/>
      <c r="BM7235" s="135">
        <f>Tabella2[[#This Row],[ACT START]]</f>
        <v>0.51041666666666663</v>
      </c>
      <c r="BN7235" s="136">
        <f>Tabella2[[#This Row],[ACT STOP]]</f>
        <v>0.55208333333333337</v>
      </c>
      <c r="BO7235" s="101"/>
      <c r="BR7235" s="109" t="str">
        <f t="shared" si="141"/>
        <v>SH-25-7224</v>
      </c>
      <c r="BS7235" s="109" t="s">
        <v>358</v>
      </c>
      <c r="BT7235" t="str">
        <f>Tabella2[[#This Row],[OUTCOME]]</f>
        <v>DCO</v>
      </c>
      <c r="BU7235" t="str">
        <f>_xlfn.CONCAT(Tabella2[[#This Row],[NAME SP]],Tabella2[[#This Row],[ID SP]]," - ",Tabella2[[#This Row],[SYLLABUS NO]])</f>
        <v>IFTS108 - SD EMR02</v>
      </c>
      <c r="BV7235" t="s">
        <v>13290</v>
      </c>
    </row>
    <row r="7236" spans="1:74" hidden="1">
      <c r="A7236" s="103" t="s">
        <v>14545</v>
      </c>
      <c r="B7236" s="102">
        <v>46002</v>
      </c>
      <c r="C7236" s="104">
        <f>_xlfn.ISOWEEKNUM(Tabella2[[#This Row],[Date]])</f>
        <v>50</v>
      </c>
      <c r="D7236" s="104" t="s">
        <v>13048</v>
      </c>
      <c r="E7236" s="104" t="s">
        <v>284</v>
      </c>
      <c r="F7236" s="104">
        <v>106</v>
      </c>
      <c r="G7236" s="104" t="s">
        <v>284</v>
      </c>
      <c r="H7236" s="105">
        <v>22</v>
      </c>
      <c r="I7236" s="104"/>
      <c r="J7236" s="104" t="s">
        <v>258</v>
      </c>
      <c r="K7236" s="104" t="s">
        <v>75</v>
      </c>
      <c r="L7236" s="104" t="s">
        <v>259</v>
      </c>
      <c r="M7236" s="104" t="s">
        <v>276</v>
      </c>
      <c r="N7236" s="104"/>
      <c r="O7236" s="106"/>
      <c r="P7236" s="111" t="s">
        <v>3000</v>
      </c>
      <c r="Q7236" s="153" t="s">
        <v>13854</v>
      </c>
      <c r="R7236" s="153" t="s">
        <v>14434</v>
      </c>
      <c r="S7236" s="153">
        <f>Tabella2[[#This Row],[PLD STOP]]-Tabella2[[#This Row],[PLD START]]</f>
        <v>4.1666666666666741E-2</v>
      </c>
      <c r="T7236" s="153">
        <v>0.77777777777777779</v>
      </c>
      <c r="U7236" s="153">
        <v>0.81944444444444442</v>
      </c>
      <c r="V7236" s="153">
        <f>IF(ISBLANK(T7236),"",Tabella2[[#This Row],[ACT STOP]]-Tabella2[[#This Row],[ACT START]])</f>
        <v>4.166666666666663E-2</v>
      </c>
      <c r="W7236" s="104" t="s">
        <v>92</v>
      </c>
      <c r="X7236" s="104" t="s">
        <v>91</v>
      </c>
      <c r="Y7236" s="110" t="s">
        <v>14546</v>
      </c>
      <c r="Z7236" s="106"/>
      <c r="AA7236" s="104"/>
      <c r="AB7236" s="107"/>
      <c r="AC7236" s="72">
        <f>IF(OR(Tabella2[[#This Row],[OUTCOME]]="DCO",Tabella2[[#This Row],[OUTCOME]]="SDC"),1,0)</f>
        <v>1</v>
      </c>
      <c r="AH7236" s="70"/>
      <c r="AI7236" s="70"/>
      <c r="AJ7236">
        <f>IF(OR(Tabella2[[#This Row],[OUTCOME]]="DNCO", Tabella2[[#This Row],[OUTCOME]]="SDNC"),1,0)</f>
        <v>0</v>
      </c>
      <c r="AL7236" s="70"/>
      <c r="BM7236" s="135">
        <f>Tabella2[[#This Row],[ACT START]]</f>
        <v>0.77777777777777779</v>
      </c>
      <c r="BN7236" s="136">
        <f>Tabella2[[#This Row],[ACT STOP]]</f>
        <v>0.81944444444444442</v>
      </c>
      <c r="BO7236" s="101">
        <v>1.7361111111111112E-2</v>
      </c>
      <c r="BQ7236" t="s">
        <v>94</v>
      </c>
      <c r="BR7236" s="109" t="str">
        <f t="shared" si="141"/>
        <v>SH-25-7225</v>
      </c>
      <c r="BS7236" s="109" t="s">
        <v>295</v>
      </c>
      <c r="BT7236" t="str">
        <f>Tabella2[[#This Row],[OUTCOME]]</f>
        <v>DCO</v>
      </c>
      <c r="BU7236" t="str">
        <f>_xlfn.CONCAT(Tabella2[[#This Row],[NAME SP]],Tabella2[[#This Row],[ID SP]]," - ",Tabella2[[#This Row],[SYLLABUS NO]])</f>
        <v>IFTS106 - PT IF02</v>
      </c>
      <c r="BV7236" t="s">
        <v>13050</v>
      </c>
    </row>
    <row r="7237" spans="1:74" hidden="1">
      <c r="A7237" s="103" t="s">
        <v>14550</v>
      </c>
      <c r="B7237" s="102">
        <v>46006</v>
      </c>
      <c r="C7237" s="104">
        <f>_xlfn.ISOWEEKNUM(Tabella2[[#This Row],[Date]])</f>
        <v>51</v>
      </c>
      <c r="D7237" s="104" t="s">
        <v>13714</v>
      </c>
      <c r="E7237" s="104" t="s">
        <v>284</v>
      </c>
      <c r="F7237" s="104">
        <v>49</v>
      </c>
      <c r="G7237" s="104" t="s">
        <v>284</v>
      </c>
      <c r="H7237" s="105">
        <v>23</v>
      </c>
      <c r="I7237" s="104"/>
      <c r="J7237" s="104" t="s">
        <v>258</v>
      </c>
      <c r="K7237" s="104" t="s">
        <v>79</v>
      </c>
      <c r="L7237" s="104" t="s">
        <v>299</v>
      </c>
      <c r="M7237" s="104" t="s">
        <v>386</v>
      </c>
      <c r="N7237" s="104"/>
      <c r="O7237" s="108" t="str">
        <f>A7238</f>
        <v>19643</v>
      </c>
      <c r="P7237" s="111" t="s">
        <v>3992</v>
      </c>
      <c r="Q7237" s="153" t="s">
        <v>13677</v>
      </c>
      <c r="R7237" s="153" t="s">
        <v>13678</v>
      </c>
      <c r="S7237" s="153">
        <f>Tabella2[[#This Row],[PLD STOP]]-Tabella2[[#This Row],[PLD START]]</f>
        <v>4.1666666666666685E-2</v>
      </c>
      <c r="T7237" s="153">
        <v>0.30208333333333331</v>
      </c>
      <c r="U7237" s="153">
        <v>0.34375</v>
      </c>
      <c r="V7237" s="153">
        <f>IF(ISBLANK(T7237),"",Tabella2[[#This Row],[ACT STOP]]-Tabella2[[#This Row],[ACT START]])</f>
        <v>4.1666666666666685E-2</v>
      </c>
      <c r="W7237" s="104" t="s">
        <v>92</v>
      </c>
      <c r="X7237" s="104" t="s">
        <v>91</v>
      </c>
      <c r="Y7237" s="110"/>
      <c r="Z7237" s="106"/>
      <c r="AA7237" s="104"/>
      <c r="AB7237" s="107"/>
      <c r="AC7237" s="72">
        <f>IF(OR(Tabella2[[#This Row],[OUTCOME]]="DCO",Tabella2[[#This Row],[OUTCOME]]="SDC"),1,0)</f>
        <v>1</v>
      </c>
      <c r="AH7237" s="70"/>
      <c r="AI7237" s="70"/>
      <c r="AJ7237">
        <f>IF(OR(Tabella2[[#This Row],[OUTCOME]]="DNCO", Tabella2[[#This Row],[OUTCOME]]="SDNC"),1,0)</f>
        <v>0</v>
      </c>
      <c r="AL7237" s="70"/>
      <c r="BM7237" s="135">
        <f>Tabella2[[#This Row],[ACT START]]</f>
        <v>0.30208333333333331</v>
      </c>
      <c r="BN7237" s="136">
        <f>Tabella2[[#This Row],[ACT STOP]]</f>
        <v>0.34375</v>
      </c>
      <c r="BO7237" s="101"/>
      <c r="BR7237" s="109" t="str">
        <f t="shared" ref="BR7237:BR7300" si="142">_xlfn.CONCAT(LEFT(BR7236,6),TEXT(RIGHT(BR7236,4)+1,"0000"))</f>
        <v>SH-25-7226</v>
      </c>
      <c r="BS7237" s="109" t="s">
        <v>358</v>
      </c>
      <c r="BT7237" t="str">
        <f>Tabella2[[#This Row],[OUTCOME]]</f>
        <v>DCO</v>
      </c>
      <c r="BU7237" t="str">
        <f>_xlfn.CONCAT(Tabella2[[#This Row],[NAME SP]],Tabella2[[#This Row],[ID SP]]," - ",Tabella2[[#This Row],[SYLLABUS NO]])</f>
        <v>IFTS49 - SD R2V02</v>
      </c>
      <c r="BV7237" t="s">
        <v>12787</v>
      </c>
    </row>
    <row r="7238" spans="1:74" hidden="1">
      <c r="A7238" s="103" t="s">
        <v>14551</v>
      </c>
      <c r="B7238" s="102">
        <v>46006</v>
      </c>
      <c r="C7238" s="104">
        <f>_xlfn.ISOWEEKNUM(Tabella2[[#This Row],[Date]])</f>
        <v>51</v>
      </c>
      <c r="D7238" s="104" t="s">
        <v>195</v>
      </c>
      <c r="E7238" s="104" t="s">
        <v>398</v>
      </c>
      <c r="F7238" s="104"/>
      <c r="G7238" s="104" t="s">
        <v>257</v>
      </c>
      <c r="H7238" s="105">
        <v>10</v>
      </c>
      <c r="I7238" s="104"/>
      <c r="J7238" s="104" t="s">
        <v>258</v>
      </c>
      <c r="K7238" s="104" t="s">
        <v>78</v>
      </c>
      <c r="L7238" s="104" t="s">
        <v>299</v>
      </c>
      <c r="M7238" s="104" t="s">
        <v>386</v>
      </c>
      <c r="N7238" s="104"/>
      <c r="O7238" s="108" t="str">
        <f>A7237</f>
        <v>19642</v>
      </c>
      <c r="P7238" s="111" t="s">
        <v>300</v>
      </c>
      <c r="Q7238" s="153" t="s">
        <v>13677</v>
      </c>
      <c r="R7238" s="153" t="s">
        <v>13678</v>
      </c>
      <c r="S7238" s="153">
        <f>Tabella2[[#This Row],[PLD STOP]]-Tabella2[[#This Row],[PLD START]]</f>
        <v>4.1666666666666685E-2</v>
      </c>
      <c r="T7238" s="153">
        <v>0.30208333333333331</v>
      </c>
      <c r="U7238" s="153">
        <v>0.34375</v>
      </c>
      <c r="V7238" s="153">
        <f>IF(ISBLANK(T7238),"",Tabella2[[#This Row],[ACT STOP]]-Tabella2[[#This Row],[ACT START]])</f>
        <v>4.1666666666666685E-2</v>
      </c>
      <c r="W7238" s="104" t="s">
        <v>122</v>
      </c>
      <c r="X7238" s="104" t="s">
        <v>91</v>
      </c>
      <c r="Y7238" s="110"/>
      <c r="Z7238" s="106"/>
      <c r="AA7238" s="104"/>
      <c r="AB7238" s="107"/>
      <c r="AC7238" s="72">
        <f>IF(OR(Tabella2[[#This Row],[OUTCOME]]="DCO",Tabella2[[#This Row],[OUTCOME]]="SDC"),1,0)</f>
        <v>1</v>
      </c>
      <c r="AH7238" s="70"/>
      <c r="AI7238" s="70"/>
      <c r="AJ7238">
        <f>IF(OR(Tabella2[[#This Row],[OUTCOME]]="DNCO", Tabella2[[#This Row],[OUTCOME]]="SDNC"),1,0)</f>
        <v>0</v>
      </c>
      <c r="AL7238" s="70"/>
      <c r="BM7238" s="135">
        <f>Tabella2[[#This Row],[ACT START]]</f>
        <v>0.30208333333333331</v>
      </c>
      <c r="BN7238" s="136">
        <f>Tabella2[[#This Row],[ACT STOP]]</f>
        <v>0.34375</v>
      </c>
      <c r="BO7238" s="101"/>
      <c r="BR7238" s="109" t="str">
        <f t="shared" si="142"/>
        <v>SH-25-7227</v>
      </c>
      <c r="BS7238" s="109" t="s">
        <v>552</v>
      </c>
      <c r="BT7238" t="str">
        <f>Tabella2[[#This Row],[OUTCOME]]</f>
        <v>SDC</v>
      </c>
      <c r="BU7238" t="str">
        <f>_xlfn.CONCAT(Tabella2[[#This Row],[NAME SP]],Tabella2[[#This Row],[ID SP]]," - ",Tabella2[[#This Row],[SYLLABUS NO]])</f>
        <v>Support IFTS - SUPP</v>
      </c>
    </row>
    <row r="7239" spans="1:74" hidden="1">
      <c r="A7239" s="103" t="s">
        <v>14552</v>
      </c>
      <c r="B7239" s="102">
        <v>46006</v>
      </c>
      <c r="C7239" s="104">
        <f>_xlfn.ISOWEEKNUM(Tabella2[[#This Row],[Date]])</f>
        <v>51</v>
      </c>
      <c r="D7239" s="104" t="s">
        <v>763</v>
      </c>
      <c r="E7239" s="104" t="s">
        <v>256</v>
      </c>
      <c r="F7239" s="104">
        <v>63</v>
      </c>
      <c r="G7239" s="104" t="s">
        <v>257</v>
      </c>
      <c r="H7239" s="105">
        <v>5</v>
      </c>
      <c r="I7239" s="104"/>
      <c r="J7239" s="104" t="s">
        <v>258</v>
      </c>
      <c r="K7239" s="104" t="s">
        <v>83</v>
      </c>
      <c r="L7239" s="104" t="s">
        <v>259</v>
      </c>
      <c r="M7239" s="104" t="s">
        <v>260</v>
      </c>
      <c r="N7239" s="104"/>
      <c r="O7239" s="106"/>
      <c r="P7239" s="111" t="s">
        <v>261</v>
      </c>
      <c r="Q7239" s="153" t="s">
        <v>13677</v>
      </c>
      <c r="R7239" s="153" t="s">
        <v>13678</v>
      </c>
      <c r="S7239" s="153">
        <f>Tabella2[[#This Row],[PLD STOP]]-Tabella2[[#This Row],[PLD START]]</f>
        <v>4.1666666666666685E-2</v>
      </c>
      <c r="T7239" s="153">
        <v>0.30208333333333331</v>
      </c>
      <c r="U7239" s="153">
        <v>0.34375</v>
      </c>
      <c r="V7239" s="153">
        <f>IF(ISBLANK(T7239),"",Tabella2[[#This Row],[ACT STOP]]-Tabella2[[#This Row],[ACT START]])</f>
        <v>4.1666666666666685E-2</v>
      </c>
      <c r="W7239" s="104" t="s">
        <v>92</v>
      </c>
      <c r="X7239" s="104" t="s">
        <v>91</v>
      </c>
      <c r="Y7239" s="110"/>
      <c r="Z7239" s="106"/>
      <c r="AA7239" s="104"/>
      <c r="AB7239" s="107"/>
      <c r="AC7239" s="72">
        <f>IF(OR(Tabella2[[#This Row],[OUTCOME]]="DCO",Tabella2[[#This Row],[OUTCOME]]="SDC"),1,0)</f>
        <v>1</v>
      </c>
      <c r="AH7239" s="70"/>
      <c r="AI7239" s="70"/>
      <c r="AJ7239">
        <f>IF(OR(Tabella2[[#This Row],[OUTCOME]]="DNCO", Tabella2[[#This Row],[OUTCOME]]="SDNC"),1,0)</f>
        <v>0</v>
      </c>
      <c r="AL7239" s="70"/>
      <c r="BM7239" s="135">
        <f>Tabella2[[#This Row],[ACT START]]</f>
        <v>0.30208333333333331</v>
      </c>
      <c r="BN7239" s="136">
        <f>Tabella2[[#This Row],[ACT STOP]]</f>
        <v>0.34375</v>
      </c>
      <c r="BO7239" s="101"/>
      <c r="BR7239" s="109" t="str">
        <f t="shared" si="142"/>
        <v>SH-25-7228</v>
      </c>
      <c r="BS7239" s="109" t="s">
        <v>416</v>
      </c>
      <c r="BT7239" t="str">
        <f>Tabella2[[#This Row],[OUTCOME]]</f>
        <v>DCO</v>
      </c>
      <c r="BU7239" t="str">
        <f>_xlfn.CONCAT(Tabella2[[#This Row],[NAME SP]],Tabella2[[#This Row],[ID SP]]," - ",Tabella2[[#This Row],[SYLLABUS NO]])</f>
        <v>QATAR63 - FMS R2RNVG01</v>
      </c>
      <c r="BV7239" t="s">
        <v>12980</v>
      </c>
    </row>
    <row r="7240" spans="1:74" hidden="1">
      <c r="A7240" s="103" t="s">
        <v>14553</v>
      </c>
      <c r="B7240" s="102">
        <v>46006</v>
      </c>
      <c r="C7240" s="104">
        <f>_xlfn.ISOWEEKNUM(Tabella2[[#This Row],[Date]])</f>
        <v>51</v>
      </c>
      <c r="D7240" s="104" t="s">
        <v>11710</v>
      </c>
      <c r="E7240" s="104" t="s">
        <v>284</v>
      </c>
      <c r="F7240" s="104">
        <v>94</v>
      </c>
      <c r="G7240" s="104" t="s">
        <v>257</v>
      </c>
      <c r="H7240" s="105">
        <v>17</v>
      </c>
      <c r="I7240" s="104" t="s">
        <v>258</v>
      </c>
      <c r="J7240" s="104"/>
      <c r="K7240" s="104" t="s">
        <v>80</v>
      </c>
      <c r="L7240" s="104" t="s">
        <v>259</v>
      </c>
      <c r="M7240" s="104" t="s">
        <v>276</v>
      </c>
      <c r="N7240" s="104"/>
      <c r="O7240" s="106"/>
      <c r="P7240" s="111" t="s">
        <v>14494</v>
      </c>
      <c r="Q7240" s="153" t="s">
        <v>13677</v>
      </c>
      <c r="R7240" s="153" t="s">
        <v>13678</v>
      </c>
      <c r="S7240" s="153">
        <f>Tabella2[[#This Row],[PLD STOP]]-Tabella2[[#This Row],[PLD START]]</f>
        <v>4.1666666666666685E-2</v>
      </c>
      <c r="T7240" s="153">
        <v>0.30208333333333331</v>
      </c>
      <c r="U7240" s="153">
        <v>0.34375</v>
      </c>
      <c r="V7240" s="153">
        <f>IF(ISBLANK(T7240),"",Tabella2[[#This Row],[ACT STOP]]-Tabella2[[#This Row],[ACT START]])</f>
        <v>4.1666666666666685E-2</v>
      </c>
      <c r="W7240" s="104" t="s">
        <v>92</v>
      </c>
      <c r="X7240" s="104" t="s">
        <v>91</v>
      </c>
      <c r="Y7240" s="110"/>
      <c r="Z7240" s="106"/>
      <c r="AA7240" s="104"/>
      <c r="AB7240" s="107"/>
      <c r="AC7240" s="72">
        <f>IF(OR(Tabella2[[#This Row],[OUTCOME]]="DCO",Tabella2[[#This Row],[OUTCOME]]="SDC"),1,0)</f>
        <v>1</v>
      </c>
      <c r="AH7240" s="70"/>
      <c r="AI7240" s="70"/>
      <c r="AJ7240">
        <f>IF(OR(Tabella2[[#This Row],[OUTCOME]]="DNCO", Tabella2[[#This Row],[OUTCOME]]="SDNC"),1,0)</f>
        <v>0</v>
      </c>
      <c r="AL7240" s="70"/>
      <c r="BM7240" s="135">
        <f>Tabella2[[#This Row],[ACT START]]</f>
        <v>0.30208333333333331</v>
      </c>
      <c r="BN7240" s="136">
        <f>Tabella2[[#This Row],[ACT STOP]]</f>
        <v>0.34375</v>
      </c>
      <c r="BO7240" s="101"/>
      <c r="BR7240" s="109" t="str">
        <f t="shared" si="142"/>
        <v>SH-25-7229</v>
      </c>
      <c r="BS7240" s="109" t="s">
        <v>393</v>
      </c>
      <c r="BT7240" t="str">
        <f>Tabella2[[#This Row],[OUTCOME]]</f>
        <v>DCO</v>
      </c>
      <c r="BU7240" t="str">
        <f>_xlfn.CONCAT(Tabella2[[#This Row],[NAME SP]],Tabella2[[#This Row],[ID SP]]," - ",Tabella2[[#This Row],[SYLLABUS NO]])</f>
        <v>IFTS94 - SD IF0201</v>
      </c>
      <c r="BV7240" t="s">
        <v>11838</v>
      </c>
    </row>
    <row r="7241" spans="1:74" hidden="1">
      <c r="A7241" s="103" t="s">
        <v>14554</v>
      </c>
      <c r="B7241" s="102">
        <v>46006</v>
      </c>
      <c r="C7241" s="104">
        <f>_xlfn.ISOWEEKNUM(Tabella2[[#This Row],[Date]])</f>
        <v>51</v>
      </c>
      <c r="D7241" s="104" t="s">
        <v>13295</v>
      </c>
      <c r="E7241" s="104" t="s">
        <v>284</v>
      </c>
      <c r="F7241" s="104">
        <v>110</v>
      </c>
      <c r="G7241" s="104" t="s">
        <v>257</v>
      </c>
      <c r="H7241" s="105">
        <v>13</v>
      </c>
      <c r="I7241" s="104"/>
      <c r="J7241" s="104" t="s">
        <v>258</v>
      </c>
      <c r="K7241" s="104" t="s">
        <v>75</v>
      </c>
      <c r="L7241" s="104" t="s">
        <v>259</v>
      </c>
      <c r="M7241" s="104" t="s">
        <v>276</v>
      </c>
      <c r="N7241" s="104"/>
      <c r="O7241" s="106"/>
      <c r="P7241" s="111" t="s">
        <v>2896</v>
      </c>
      <c r="Q7241" s="153" t="s">
        <v>13677</v>
      </c>
      <c r="R7241" s="153" t="s">
        <v>13678</v>
      </c>
      <c r="S7241" s="153">
        <f>Tabella2[[#This Row],[PLD STOP]]-Tabella2[[#This Row],[PLD START]]</f>
        <v>4.1666666666666685E-2</v>
      </c>
      <c r="T7241" s="153"/>
      <c r="U7241" s="153"/>
      <c r="V7241" s="153" t="str">
        <f>IF(ISBLANK(T7241),"",Tabella2[[#This Row],[ACT STOP]]-Tabella2[[#This Row],[ACT START]])</f>
        <v/>
      </c>
      <c r="W7241" s="104" t="s">
        <v>116</v>
      </c>
      <c r="X7241" s="104" t="s">
        <v>113</v>
      </c>
      <c r="Y7241" s="110"/>
      <c r="Z7241" s="106"/>
      <c r="AA7241" s="104"/>
      <c r="AB7241" s="107"/>
      <c r="AC7241" s="72">
        <f>IF(OR(Tabella2[[#This Row],[OUTCOME]]="DCO",Tabella2[[#This Row],[OUTCOME]]="SDC"),1,0)</f>
        <v>0</v>
      </c>
      <c r="AH7241" s="70"/>
      <c r="AI7241" s="70"/>
      <c r="AJ7241">
        <f>IF(OR(Tabella2[[#This Row],[OUTCOME]]="DNCO", Tabella2[[#This Row],[OUTCOME]]="SDNC"),1,0)</f>
        <v>0</v>
      </c>
      <c r="AL7241" s="70"/>
      <c r="BL7241" t="s">
        <v>14590</v>
      </c>
      <c r="BM7241" s="135">
        <f>Tabella2[[#This Row],[ACT START]]</f>
        <v>0</v>
      </c>
      <c r="BN7241" s="136">
        <f>Tabella2[[#This Row],[ACT STOP]]</f>
        <v>0</v>
      </c>
      <c r="BO7241" s="101"/>
      <c r="BR7241" s="109" t="str">
        <f t="shared" si="142"/>
        <v>SH-25-7230</v>
      </c>
      <c r="BS7241" s="109" t="s">
        <v>427</v>
      </c>
      <c r="BT7241" t="s">
        <v>108</v>
      </c>
      <c r="BU7241" t="str">
        <f>_xlfn.CONCAT(Tabella2[[#This Row],[NAME SP]],Tabella2[[#This Row],[ID SP]]," - ",Tabella2[[#This Row],[SYLLABUS NO]])</f>
        <v>IFTS110 - PT EMR03</v>
      </c>
      <c r="BV7241" t="s">
        <v>13293</v>
      </c>
    </row>
    <row r="7242" spans="1:74" hidden="1">
      <c r="A7242" s="103" t="s">
        <v>14555</v>
      </c>
      <c r="B7242" s="102">
        <v>46006</v>
      </c>
      <c r="C7242" s="104">
        <f>_xlfn.ISOWEEKNUM(Tabella2[[#This Row],[Date]])</f>
        <v>51</v>
      </c>
      <c r="D7242" s="104" t="s">
        <v>13295</v>
      </c>
      <c r="E7242" s="104" t="s">
        <v>284</v>
      </c>
      <c r="F7242" s="104">
        <v>109</v>
      </c>
      <c r="G7242" s="104" t="s">
        <v>284</v>
      </c>
      <c r="H7242" s="105">
        <v>22</v>
      </c>
      <c r="I7242" s="104"/>
      <c r="J7242" s="104" t="s">
        <v>258</v>
      </c>
      <c r="K7242" s="104" t="s">
        <v>77</v>
      </c>
      <c r="L7242" s="104" t="s">
        <v>259</v>
      </c>
      <c r="M7242" s="104" t="s">
        <v>276</v>
      </c>
      <c r="N7242" s="104"/>
      <c r="O7242" s="106"/>
      <c r="P7242" s="111" t="s">
        <v>2896</v>
      </c>
      <c r="Q7242" s="153" t="s">
        <v>13677</v>
      </c>
      <c r="R7242" s="153" t="s">
        <v>13678</v>
      </c>
      <c r="S7242" s="153">
        <f>Tabella2[[#This Row],[PLD STOP]]-Tabella2[[#This Row],[PLD START]]</f>
        <v>4.1666666666666685E-2</v>
      </c>
      <c r="T7242" s="153">
        <v>0.30208333333333331</v>
      </c>
      <c r="U7242" s="153">
        <v>0.33680555555555558</v>
      </c>
      <c r="V7242" s="153">
        <f>IF(ISBLANK(T7242),"",Tabella2[[#This Row],[ACT STOP]]-Tabella2[[#This Row],[ACT START]])</f>
        <v>3.4722222222222265E-2</v>
      </c>
      <c r="W7242" s="104" t="s">
        <v>92</v>
      </c>
      <c r="X7242" s="104" t="s">
        <v>91</v>
      </c>
      <c r="Y7242" s="110" t="s">
        <v>14588</v>
      </c>
      <c r="Z7242" s="106"/>
      <c r="AA7242" s="104"/>
      <c r="AB7242" s="107"/>
      <c r="AC7242" s="72">
        <f>IF(OR(Tabella2[[#This Row],[OUTCOME]]="DCO",Tabella2[[#This Row],[OUTCOME]]="SDC"),1,0)</f>
        <v>1</v>
      </c>
      <c r="AH7242" s="70"/>
      <c r="AI7242" s="70"/>
      <c r="AJ7242">
        <f>IF(OR(Tabella2[[#This Row],[OUTCOME]]="DNCO", Tabella2[[#This Row],[OUTCOME]]="SDNC"),1,0)</f>
        <v>0</v>
      </c>
      <c r="AL7242" s="70"/>
      <c r="BL7242" t="s">
        <v>14589</v>
      </c>
      <c r="BM7242" s="135">
        <f>Tabella2[[#This Row],[ACT START]]</f>
        <v>0.30208333333333331</v>
      </c>
      <c r="BN7242" s="136">
        <f>Tabella2[[#This Row],[ACT STOP]]</f>
        <v>0.33680555555555558</v>
      </c>
      <c r="BO7242" s="101"/>
      <c r="BR7242" s="109" t="str">
        <f t="shared" si="142"/>
        <v>SH-25-7231</v>
      </c>
      <c r="BS7242" s="109" t="s">
        <v>295</v>
      </c>
      <c r="BT7242" t="str">
        <f>Tabella2[[#This Row],[OUTCOME]]</f>
        <v>DCO</v>
      </c>
      <c r="BU7242" t="str">
        <f>_xlfn.CONCAT(Tabella2[[#This Row],[NAME SP]],Tabella2[[#This Row],[ID SP]]," - ",Tabella2[[#This Row],[SYLLABUS NO]])</f>
        <v>IFTS109 - PT EMR03</v>
      </c>
      <c r="BV7242" t="s">
        <v>14031</v>
      </c>
    </row>
    <row r="7243" spans="1:74" hidden="1">
      <c r="A7243" s="103" t="s">
        <v>14556</v>
      </c>
      <c r="B7243" s="102">
        <v>46006</v>
      </c>
      <c r="C7243" s="104">
        <f>_xlfn.ISOWEEKNUM(Tabella2[[#This Row],[Date]])</f>
        <v>51</v>
      </c>
      <c r="D7243" s="104" t="s">
        <v>5705</v>
      </c>
      <c r="E7243" s="104" t="s">
        <v>327</v>
      </c>
      <c r="F7243" s="104">
        <v>83</v>
      </c>
      <c r="G7243" s="104" t="s">
        <v>257</v>
      </c>
      <c r="H7243" s="105">
        <v>9</v>
      </c>
      <c r="I7243" s="104"/>
      <c r="J7243" s="104" t="s">
        <v>258</v>
      </c>
      <c r="K7243" s="104" t="s">
        <v>79</v>
      </c>
      <c r="L7243" s="104" t="s">
        <v>299</v>
      </c>
      <c r="M7243" s="104" t="s">
        <v>386</v>
      </c>
      <c r="N7243" s="104"/>
      <c r="O7243" s="108" t="str">
        <f>A7244</f>
        <v>19649</v>
      </c>
      <c r="P7243" s="111" t="s">
        <v>3992</v>
      </c>
      <c r="Q7243" s="153" t="s">
        <v>4368</v>
      </c>
      <c r="R7243" s="153" t="s">
        <v>4369</v>
      </c>
      <c r="S7243" s="153">
        <f>Tabella2[[#This Row],[PLD STOP]]-Tabella2[[#This Row],[PLD START]]</f>
        <v>4.1666666666666685E-2</v>
      </c>
      <c r="T7243" s="153">
        <v>0.36458333333333331</v>
      </c>
      <c r="U7243" s="153">
        <v>0.40625</v>
      </c>
      <c r="V7243" s="153">
        <f>IF(ISBLANK(T7243),"",Tabella2[[#This Row],[ACT STOP]]-Tabella2[[#This Row],[ACT START]])</f>
        <v>4.1666666666666685E-2</v>
      </c>
      <c r="W7243" s="104" t="s">
        <v>92</v>
      </c>
      <c r="X7243" s="104" t="s">
        <v>91</v>
      </c>
      <c r="Y7243" s="110"/>
      <c r="Z7243" s="106"/>
      <c r="AA7243" s="104"/>
      <c r="AB7243" s="107"/>
      <c r="AC7243" s="72">
        <f>IF(OR(Tabella2[[#This Row],[OUTCOME]]="DCO",Tabella2[[#This Row],[OUTCOME]]="SDC"),1,0)</f>
        <v>1</v>
      </c>
      <c r="AH7243" s="70"/>
      <c r="AI7243" s="70"/>
      <c r="AJ7243">
        <f>IF(OR(Tabella2[[#This Row],[OUTCOME]]="DNCO", Tabella2[[#This Row],[OUTCOME]]="SDNC"),1,0)</f>
        <v>0</v>
      </c>
      <c r="AL7243" s="70"/>
      <c r="BM7243" s="135">
        <f>Tabella2[[#This Row],[ACT START]]</f>
        <v>0.36458333333333331</v>
      </c>
      <c r="BN7243" s="136">
        <f>Tabella2[[#This Row],[ACT STOP]]</f>
        <v>0.40625</v>
      </c>
      <c r="BO7243" s="101"/>
      <c r="BR7243" s="109" t="str">
        <f t="shared" si="142"/>
        <v>SH-25-7232</v>
      </c>
      <c r="BS7243" s="109" t="s">
        <v>318</v>
      </c>
      <c r="BT7243" t="str">
        <f>Tabella2[[#This Row],[OUTCOME]]</f>
        <v>DCO</v>
      </c>
      <c r="BU7243" t="str">
        <f>_xlfn.CONCAT(Tabella2[[#This Row],[NAME SP]],Tabella2[[#This Row],[ID SP]]," - ",Tabella2[[#This Row],[SYLLABUS NO]])</f>
        <v>AMI83 - SD R2V02</v>
      </c>
      <c r="BV7243" t="s">
        <v>11952</v>
      </c>
    </row>
    <row r="7244" spans="1:74" hidden="1">
      <c r="A7244" s="103" t="s">
        <v>14557</v>
      </c>
      <c r="B7244" s="102">
        <v>46006</v>
      </c>
      <c r="C7244" s="104">
        <f>_xlfn.ISOWEEKNUM(Tabella2[[#This Row],[Date]])</f>
        <v>51</v>
      </c>
      <c r="D7244" s="104" t="s">
        <v>195</v>
      </c>
      <c r="E7244" s="104" t="s">
        <v>880</v>
      </c>
      <c r="F7244" s="104"/>
      <c r="G7244" s="104" t="s">
        <v>257</v>
      </c>
      <c r="H7244" s="105">
        <v>2</v>
      </c>
      <c r="I7244" s="104"/>
      <c r="J7244" s="104" t="s">
        <v>258</v>
      </c>
      <c r="K7244" s="104" t="s">
        <v>78</v>
      </c>
      <c r="L7244" s="104" t="s">
        <v>299</v>
      </c>
      <c r="M7244" s="104" t="s">
        <v>386</v>
      </c>
      <c r="N7244" s="104"/>
      <c r="O7244" s="108" t="str">
        <f>A7243</f>
        <v>19648</v>
      </c>
      <c r="P7244" s="111" t="s">
        <v>300</v>
      </c>
      <c r="Q7244" s="153" t="s">
        <v>4368</v>
      </c>
      <c r="R7244" s="153" t="s">
        <v>4369</v>
      </c>
      <c r="S7244" s="153">
        <f>Tabella2[[#This Row],[PLD STOP]]-Tabella2[[#This Row],[PLD START]]</f>
        <v>4.1666666666666685E-2</v>
      </c>
      <c r="T7244" s="153">
        <v>0.36458333333333331</v>
      </c>
      <c r="U7244" s="153">
        <v>0.40625</v>
      </c>
      <c r="V7244" s="153">
        <f>IF(ISBLANK(T7244),"",Tabella2[[#This Row],[ACT STOP]]-Tabella2[[#This Row],[ACT START]])</f>
        <v>4.1666666666666685E-2</v>
      </c>
      <c r="W7244" s="104" t="s">
        <v>122</v>
      </c>
      <c r="X7244" s="104" t="s">
        <v>91</v>
      </c>
      <c r="Y7244" s="110"/>
      <c r="Z7244" s="106"/>
      <c r="AA7244" s="104"/>
      <c r="AB7244" s="107"/>
      <c r="AC7244" s="72">
        <f>IF(OR(Tabella2[[#This Row],[OUTCOME]]="DCO",Tabella2[[#This Row],[OUTCOME]]="SDC"),1,0)</f>
        <v>1</v>
      </c>
      <c r="AH7244" s="70"/>
      <c r="AI7244" s="70"/>
      <c r="AJ7244">
        <f>IF(OR(Tabella2[[#This Row],[OUTCOME]]="DNCO", Tabella2[[#This Row],[OUTCOME]]="SDNC"),1,0)</f>
        <v>0</v>
      </c>
      <c r="AL7244" s="70"/>
      <c r="BM7244" s="135">
        <f>Tabella2[[#This Row],[ACT START]]</f>
        <v>0.36458333333333331</v>
      </c>
      <c r="BN7244" s="136">
        <f>Tabella2[[#This Row],[ACT STOP]]</f>
        <v>0.40625</v>
      </c>
      <c r="BO7244" s="101"/>
      <c r="BR7244" s="109" t="str">
        <f t="shared" si="142"/>
        <v>SH-25-7233</v>
      </c>
      <c r="BS7244" s="109" t="s">
        <v>368</v>
      </c>
      <c r="BT7244" t="str">
        <f>Tabella2[[#This Row],[OUTCOME]]</f>
        <v>SDC</v>
      </c>
      <c r="BU7244" t="str">
        <f>_xlfn.CONCAT(Tabella2[[#This Row],[NAME SP]],Tabella2[[#This Row],[ID SP]]," - ",Tabella2[[#This Row],[SYLLABUS NO]])</f>
        <v>Support AMI - SUPP</v>
      </c>
    </row>
    <row r="7245" spans="1:74" hidden="1">
      <c r="A7245" s="103" t="s">
        <v>14558</v>
      </c>
      <c r="B7245" s="102">
        <v>46006</v>
      </c>
      <c r="C7245" s="104">
        <f>_xlfn.ISOWEEKNUM(Tabella2[[#This Row],[Date]])</f>
        <v>51</v>
      </c>
      <c r="D7245" s="104" t="s">
        <v>6766</v>
      </c>
      <c r="E7245" s="104" t="s">
        <v>284</v>
      </c>
      <c r="F7245" s="104">
        <v>79</v>
      </c>
      <c r="G7245" s="104" t="s">
        <v>257</v>
      </c>
      <c r="H7245" s="105">
        <v>12</v>
      </c>
      <c r="I7245" s="104"/>
      <c r="J7245" s="104" t="s">
        <v>258</v>
      </c>
      <c r="K7245" s="104" t="s">
        <v>83</v>
      </c>
      <c r="L7245" s="104" t="s">
        <v>299</v>
      </c>
      <c r="M7245" s="104" t="s">
        <v>906</v>
      </c>
      <c r="N7245" s="104"/>
      <c r="O7245" s="108" t="str">
        <f>A7246</f>
        <v>19651</v>
      </c>
      <c r="P7245" s="111" t="s">
        <v>2356</v>
      </c>
      <c r="Q7245" s="153" t="s">
        <v>4368</v>
      </c>
      <c r="R7245" s="153" t="s">
        <v>4369</v>
      </c>
      <c r="S7245" s="153">
        <f>Tabella2[[#This Row],[PLD STOP]]-Tabella2[[#This Row],[PLD START]]</f>
        <v>4.1666666666666685E-2</v>
      </c>
      <c r="T7245" s="153">
        <v>0.36458333333333331</v>
      </c>
      <c r="U7245" s="153">
        <v>0.40625</v>
      </c>
      <c r="V7245" s="153">
        <f>IF(ISBLANK(T7245),"",Tabella2[[#This Row],[ACT STOP]]-Tabella2[[#This Row],[ACT START]])</f>
        <v>4.1666666666666685E-2</v>
      </c>
      <c r="W7245" s="104" t="s">
        <v>92</v>
      </c>
      <c r="X7245" s="104" t="s">
        <v>91</v>
      </c>
      <c r="Y7245" s="110"/>
      <c r="Z7245" s="106"/>
      <c r="AA7245" s="104"/>
      <c r="AB7245" s="107"/>
      <c r="AC7245" s="72">
        <f>IF(OR(Tabella2[[#This Row],[OUTCOME]]="DCO",Tabella2[[#This Row],[OUTCOME]]="SDC"),1,0)</f>
        <v>1</v>
      </c>
      <c r="AH7245" s="70"/>
      <c r="AI7245" s="70"/>
      <c r="AJ7245">
        <f>IF(OR(Tabella2[[#This Row],[OUTCOME]]="DNCO", Tabella2[[#This Row],[OUTCOME]]="SDNC"),1,0)</f>
        <v>0</v>
      </c>
      <c r="AL7245" s="70"/>
      <c r="BM7245" s="135">
        <f>Tabella2[[#This Row],[ACT START]]</f>
        <v>0.36458333333333331</v>
      </c>
      <c r="BN7245" s="136">
        <f>Tabella2[[#This Row],[ACT STOP]]</f>
        <v>0.40625</v>
      </c>
      <c r="BO7245" s="101"/>
      <c r="BR7245" s="109" t="str">
        <f t="shared" si="142"/>
        <v>SH-25-7234</v>
      </c>
      <c r="BS7245" s="109" t="s">
        <v>266</v>
      </c>
      <c r="BT7245" t="str">
        <f>Tabella2[[#This Row],[OUTCOME]]</f>
        <v>DCO</v>
      </c>
      <c r="BU7245" t="str">
        <f>_xlfn.CONCAT(Tabella2[[#This Row],[NAME SP]],Tabella2[[#This Row],[ID SP]]," - ",Tabella2[[#This Row],[SYLLABUS NO]])</f>
        <v>IFTS79 - NET BTAG01</v>
      </c>
      <c r="BV7245" t="s">
        <v>11863</v>
      </c>
    </row>
    <row r="7246" spans="1:74" hidden="1">
      <c r="A7246" s="103" t="s">
        <v>14559</v>
      </c>
      <c r="B7246" s="102">
        <v>46006</v>
      </c>
      <c r="C7246" s="104">
        <f>_xlfn.ISOWEEKNUM(Tabella2[[#This Row],[Date]])</f>
        <v>51</v>
      </c>
      <c r="D7246" s="104" t="s">
        <v>6766</v>
      </c>
      <c r="E7246" s="104" t="s">
        <v>284</v>
      </c>
      <c r="F7246" s="104">
        <v>77</v>
      </c>
      <c r="G7246" s="104" t="s">
        <v>284</v>
      </c>
      <c r="H7246" s="105">
        <v>9</v>
      </c>
      <c r="I7246" s="104"/>
      <c r="J7246" s="104" t="s">
        <v>258</v>
      </c>
      <c r="K7246" s="104" t="s">
        <v>80</v>
      </c>
      <c r="L7246" s="104" t="s">
        <v>299</v>
      </c>
      <c r="M7246" s="104" t="s">
        <v>906</v>
      </c>
      <c r="N7246" s="104"/>
      <c r="O7246" s="108" t="str">
        <f>A7245</f>
        <v>19650</v>
      </c>
      <c r="P7246" s="111" t="s">
        <v>2356</v>
      </c>
      <c r="Q7246" s="153" t="s">
        <v>4368</v>
      </c>
      <c r="R7246" s="153" t="s">
        <v>4369</v>
      </c>
      <c r="S7246" s="153">
        <f>Tabella2[[#This Row],[PLD STOP]]-Tabella2[[#This Row],[PLD START]]</f>
        <v>4.1666666666666685E-2</v>
      </c>
      <c r="T7246" s="153">
        <v>0.36458333333333331</v>
      </c>
      <c r="U7246" s="153">
        <v>0.40625</v>
      </c>
      <c r="V7246" s="153">
        <f>IF(ISBLANK(T7246),"",Tabella2[[#This Row],[ACT STOP]]-Tabella2[[#This Row],[ACT START]])</f>
        <v>4.1666666666666685E-2</v>
      </c>
      <c r="W7246" s="104" t="s">
        <v>92</v>
      </c>
      <c r="X7246" s="104" t="s">
        <v>91</v>
      </c>
      <c r="Y7246" s="110"/>
      <c r="Z7246" s="106"/>
      <c r="AA7246" s="104"/>
      <c r="AB7246" s="107"/>
      <c r="AC7246" s="72">
        <f>IF(OR(Tabella2[[#This Row],[OUTCOME]]="DCO",Tabella2[[#This Row],[OUTCOME]]="SDC"),1,0)</f>
        <v>1</v>
      </c>
      <c r="AH7246" s="70"/>
      <c r="AI7246" s="70"/>
      <c r="AJ7246">
        <f>IF(OR(Tabella2[[#This Row],[OUTCOME]]="DNCO", Tabella2[[#This Row],[OUTCOME]]="SDNC"),1,0)</f>
        <v>0</v>
      </c>
      <c r="AL7246" s="70"/>
      <c r="BM7246" s="135">
        <f>Tabella2[[#This Row],[ACT START]]</f>
        <v>0.36458333333333331</v>
      </c>
      <c r="BN7246" s="136">
        <f>Tabella2[[#This Row],[ACT STOP]]</f>
        <v>0.40625</v>
      </c>
      <c r="BO7246" s="101"/>
      <c r="BR7246" s="109" t="str">
        <f t="shared" si="142"/>
        <v>SH-25-7235</v>
      </c>
      <c r="BS7246" s="109" t="s">
        <v>339</v>
      </c>
      <c r="BT7246" t="str">
        <f>Tabella2[[#This Row],[OUTCOME]]</f>
        <v>DCO</v>
      </c>
      <c r="BU7246" t="str">
        <f>_xlfn.CONCAT(Tabella2[[#This Row],[NAME SP]],Tabella2[[#This Row],[ID SP]]," - ",Tabella2[[#This Row],[SYLLABUS NO]])</f>
        <v>IFTS77 - NET BTAG01</v>
      </c>
      <c r="BV7246" t="s">
        <v>11873</v>
      </c>
    </row>
    <row r="7247" spans="1:74" hidden="1">
      <c r="A7247" s="103" t="s">
        <v>14560</v>
      </c>
      <c r="B7247" s="102">
        <v>46006</v>
      </c>
      <c r="C7247" s="104">
        <f>_xlfn.ISOWEEKNUM(Tabella2[[#This Row],[Date]])</f>
        <v>51</v>
      </c>
      <c r="D7247" s="104" t="s">
        <v>13295</v>
      </c>
      <c r="E7247" s="104" t="s">
        <v>284</v>
      </c>
      <c r="F7247" s="104">
        <v>111</v>
      </c>
      <c r="G7247" s="104" t="s">
        <v>257</v>
      </c>
      <c r="H7247" s="105">
        <v>1</v>
      </c>
      <c r="I7247" s="104"/>
      <c r="J7247" s="104" t="s">
        <v>258</v>
      </c>
      <c r="K7247" s="104" t="s">
        <v>75</v>
      </c>
      <c r="L7247" s="104" t="s">
        <v>259</v>
      </c>
      <c r="M7247" s="104" t="s">
        <v>276</v>
      </c>
      <c r="N7247" s="104"/>
      <c r="O7247" s="106"/>
      <c r="P7247" s="111" t="s">
        <v>2896</v>
      </c>
      <c r="Q7247" s="153" t="s">
        <v>4368</v>
      </c>
      <c r="R7247" s="153" t="s">
        <v>4369</v>
      </c>
      <c r="S7247" s="153">
        <f>Tabella2[[#This Row],[PLD STOP]]-Tabella2[[#This Row],[PLD START]]</f>
        <v>4.1666666666666685E-2</v>
      </c>
      <c r="T7247" s="153">
        <v>0.36458333333333331</v>
      </c>
      <c r="U7247" s="153">
        <v>0.40625</v>
      </c>
      <c r="V7247" s="153">
        <f>IF(ISBLANK(T7247),"",Tabella2[[#This Row],[ACT STOP]]-Tabella2[[#This Row],[ACT START]])</f>
        <v>4.1666666666666685E-2</v>
      </c>
      <c r="W7247" s="104" t="s">
        <v>92</v>
      </c>
      <c r="X7247" s="104" t="s">
        <v>91</v>
      </c>
      <c r="Y7247" s="110" t="s">
        <v>14591</v>
      </c>
      <c r="Z7247" s="106"/>
      <c r="AA7247" s="104"/>
      <c r="AB7247" s="107"/>
      <c r="AC7247" s="72">
        <f>IF(OR(Tabella2[[#This Row],[OUTCOME]]="DCO",Tabella2[[#This Row],[OUTCOME]]="SDC"),1,0)</f>
        <v>1</v>
      </c>
      <c r="AH7247" s="70"/>
      <c r="AI7247" s="70"/>
      <c r="AJ7247">
        <f>IF(OR(Tabella2[[#This Row],[OUTCOME]]="DNCO", Tabella2[[#This Row],[OUTCOME]]="SDNC"),1,0)</f>
        <v>0</v>
      </c>
      <c r="AL7247" s="70"/>
      <c r="BL7247" t="s">
        <v>14589</v>
      </c>
      <c r="BM7247" s="135">
        <f>Tabella2[[#This Row],[ACT START]]</f>
        <v>0.36458333333333331</v>
      </c>
      <c r="BN7247" s="136">
        <f>Tabella2[[#This Row],[ACT STOP]]</f>
        <v>0.40625</v>
      </c>
      <c r="BO7247" s="101"/>
      <c r="BR7247" s="109" t="str">
        <f t="shared" si="142"/>
        <v>SH-25-7236</v>
      </c>
      <c r="BS7247" s="109" t="s">
        <v>332</v>
      </c>
      <c r="BT7247" t="str">
        <f>Tabella2[[#This Row],[OUTCOME]]</f>
        <v>DCO</v>
      </c>
      <c r="BU7247" t="str">
        <f>_xlfn.CONCAT(Tabella2[[#This Row],[NAME SP]],Tabella2[[#This Row],[ID SP]]," - ",Tabella2[[#This Row],[SYLLABUS NO]])</f>
        <v>IFTS111 - PT EMR03</v>
      </c>
      <c r="BV7247" t="s">
        <v>13292</v>
      </c>
    </row>
    <row r="7248" spans="1:74" hidden="1">
      <c r="A7248" s="103" t="s">
        <v>14561</v>
      </c>
      <c r="B7248" s="102">
        <v>46006</v>
      </c>
      <c r="C7248" s="104">
        <f>_xlfn.ISOWEEKNUM(Tabella2[[#This Row],[Date]])</f>
        <v>51</v>
      </c>
      <c r="D7248" s="104" t="s">
        <v>13295</v>
      </c>
      <c r="E7248" s="104" t="s">
        <v>284</v>
      </c>
      <c r="F7248" s="104">
        <v>112</v>
      </c>
      <c r="G7248" s="104" t="s">
        <v>257</v>
      </c>
      <c r="H7248" s="105">
        <v>4</v>
      </c>
      <c r="I7248" s="104"/>
      <c r="J7248" s="104" t="s">
        <v>258</v>
      </c>
      <c r="K7248" s="104" t="s">
        <v>77</v>
      </c>
      <c r="L7248" s="104" t="s">
        <v>259</v>
      </c>
      <c r="M7248" s="104" t="s">
        <v>276</v>
      </c>
      <c r="N7248" s="104"/>
      <c r="O7248" s="106"/>
      <c r="P7248" s="111" t="s">
        <v>2896</v>
      </c>
      <c r="Q7248" s="153" t="s">
        <v>4368</v>
      </c>
      <c r="R7248" s="153" t="s">
        <v>4369</v>
      </c>
      <c r="S7248" s="153">
        <f>Tabella2[[#This Row],[PLD STOP]]-Tabella2[[#This Row],[PLD START]]</f>
        <v>4.1666666666666685E-2</v>
      </c>
      <c r="T7248" s="153">
        <v>0.36458333333333331</v>
      </c>
      <c r="U7248" s="153">
        <v>0.40625</v>
      </c>
      <c r="V7248" s="153">
        <f>IF(ISBLANK(T7248),"",Tabella2[[#This Row],[ACT STOP]]-Tabella2[[#This Row],[ACT START]])</f>
        <v>4.1666666666666685E-2</v>
      </c>
      <c r="W7248" s="104" t="s">
        <v>92</v>
      </c>
      <c r="X7248" s="104" t="s">
        <v>91</v>
      </c>
      <c r="Y7248" s="110"/>
      <c r="Z7248" s="106"/>
      <c r="AA7248" s="104"/>
      <c r="AB7248" s="107"/>
      <c r="AC7248" s="72">
        <f>IF(OR(Tabella2[[#This Row],[OUTCOME]]="DCO",Tabella2[[#This Row],[OUTCOME]]="SDC"),1,0)</f>
        <v>1</v>
      </c>
      <c r="AH7248" s="70"/>
      <c r="AI7248" s="70"/>
      <c r="AJ7248">
        <f>IF(OR(Tabella2[[#This Row],[OUTCOME]]="DNCO", Tabella2[[#This Row],[OUTCOME]]="SDNC"),1,0)</f>
        <v>0</v>
      </c>
      <c r="AL7248" s="70"/>
      <c r="BM7248" s="135">
        <f>Tabella2[[#This Row],[ACT START]]</f>
        <v>0.36458333333333331</v>
      </c>
      <c r="BN7248" s="136">
        <f>Tabella2[[#This Row],[ACT STOP]]</f>
        <v>0.40625</v>
      </c>
      <c r="BO7248" s="101"/>
      <c r="BR7248" s="109" t="str">
        <f t="shared" si="142"/>
        <v>SH-25-7237</v>
      </c>
      <c r="BS7248" s="109" t="s">
        <v>699</v>
      </c>
      <c r="BT7248" t="str">
        <f>Tabella2[[#This Row],[OUTCOME]]</f>
        <v>DCO</v>
      </c>
      <c r="BU7248" t="str">
        <f>_xlfn.CONCAT(Tabella2[[#This Row],[NAME SP]],Tabella2[[#This Row],[ID SP]]," - ",Tabella2[[#This Row],[SYLLABUS NO]])</f>
        <v>IFTS112 - PT EMR03</v>
      </c>
      <c r="BV7248" t="s">
        <v>13294</v>
      </c>
    </row>
    <row r="7249" spans="1:74" hidden="1">
      <c r="A7249" s="103" t="s">
        <v>14562</v>
      </c>
      <c r="B7249" s="102">
        <v>46006</v>
      </c>
      <c r="C7249" s="104">
        <f>_xlfn.ISOWEEKNUM(Tabella2[[#This Row],[Date]])</f>
        <v>51</v>
      </c>
      <c r="D7249" s="104" t="s">
        <v>6621</v>
      </c>
      <c r="E7249" s="104" t="s">
        <v>284</v>
      </c>
      <c r="F7249" s="104">
        <v>82</v>
      </c>
      <c r="G7249" s="104" t="s">
        <v>257</v>
      </c>
      <c r="H7249" s="105">
        <v>5</v>
      </c>
      <c r="I7249" s="104"/>
      <c r="J7249" s="104" t="s">
        <v>258</v>
      </c>
      <c r="K7249" s="104" t="s">
        <v>79</v>
      </c>
      <c r="L7249" s="104" t="s">
        <v>299</v>
      </c>
      <c r="M7249" s="104" t="s">
        <v>386</v>
      </c>
      <c r="N7249" s="104"/>
      <c r="O7249" s="108" t="str">
        <f>A7250</f>
        <v>19655</v>
      </c>
      <c r="P7249" s="111" t="s">
        <v>391</v>
      </c>
      <c r="Q7249" s="153" t="s">
        <v>540</v>
      </c>
      <c r="R7249" s="153" t="s">
        <v>541</v>
      </c>
      <c r="S7249" s="153">
        <f>Tabella2[[#This Row],[PLD STOP]]-Tabella2[[#This Row],[PLD START]]</f>
        <v>4.1666666666666685E-2</v>
      </c>
      <c r="T7249" s="153" t="s">
        <v>540</v>
      </c>
      <c r="U7249" s="153" t="s">
        <v>541</v>
      </c>
      <c r="V7249" s="153">
        <f>IF(ISBLANK(T7249),"",Tabella2[[#This Row],[ACT STOP]]-Tabella2[[#This Row],[ACT START]])</f>
        <v>4.1666666666666685E-2</v>
      </c>
      <c r="W7249" s="104" t="s">
        <v>92</v>
      </c>
      <c r="X7249" s="104" t="s">
        <v>91</v>
      </c>
      <c r="Y7249" s="110"/>
      <c r="Z7249" s="106"/>
      <c r="AA7249" s="104"/>
      <c r="AB7249" s="107"/>
      <c r="AC7249" s="72">
        <f>IF(OR(Tabella2[[#This Row],[OUTCOME]]="DCO",Tabella2[[#This Row],[OUTCOME]]="SDC"),1,0)</f>
        <v>1</v>
      </c>
      <c r="AH7249" s="70"/>
      <c r="AI7249" s="70"/>
      <c r="AJ7249">
        <f>IF(OR(Tabella2[[#This Row],[OUTCOME]]="DNCO", Tabella2[[#This Row],[OUTCOME]]="SDNC"),1,0)</f>
        <v>0</v>
      </c>
      <c r="AL7249" s="70"/>
      <c r="BM7249" s="135" t="str">
        <f>Tabella2[[#This Row],[ACT START]]</f>
        <v>10:15</v>
      </c>
      <c r="BN7249" s="136" t="str">
        <f>Tabella2[[#This Row],[ACT STOP]]</f>
        <v>11:15</v>
      </c>
      <c r="BO7249" s="101"/>
      <c r="BR7249" s="109" t="str">
        <f t="shared" si="142"/>
        <v>SH-25-7238</v>
      </c>
      <c r="BS7249" s="109" t="s">
        <v>416</v>
      </c>
      <c r="BT7249" t="str">
        <f>Tabella2[[#This Row],[OUTCOME]]</f>
        <v>DCO</v>
      </c>
      <c r="BU7249" t="str">
        <f>_xlfn.CONCAT(Tabella2[[#This Row],[NAME SP]],Tabella2[[#This Row],[ID SP]]," - ",Tabella2[[#This Row],[SYLLABUS NO]])</f>
        <v>IFTS82 - NET QRA01</v>
      </c>
      <c r="BV7249" t="s">
        <v>11868</v>
      </c>
    </row>
    <row r="7250" spans="1:74" hidden="1">
      <c r="A7250" s="103" t="s">
        <v>14563</v>
      </c>
      <c r="B7250" s="102">
        <v>46006</v>
      </c>
      <c r="C7250" s="104">
        <f>_xlfn.ISOWEEKNUM(Tabella2[[#This Row],[Date]])</f>
        <v>51</v>
      </c>
      <c r="D7250" s="104" t="s">
        <v>6621</v>
      </c>
      <c r="E7250" s="104" t="s">
        <v>284</v>
      </c>
      <c r="F7250" s="104">
        <v>83</v>
      </c>
      <c r="G7250" s="104" t="s">
        <v>257</v>
      </c>
      <c r="H7250" s="105">
        <v>13</v>
      </c>
      <c r="I7250" s="104"/>
      <c r="J7250" s="104" t="s">
        <v>258</v>
      </c>
      <c r="K7250" s="104" t="s">
        <v>78</v>
      </c>
      <c r="L7250" s="104" t="s">
        <v>299</v>
      </c>
      <c r="M7250" s="104" t="s">
        <v>386</v>
      </c>
      <c r="N7250" s="104"/>
      <c r="O7250" s="108" t="str">
        <f>A7249</f>
        <v>19654</v>
      </c>
      <c r="P7250" s="111" t="s">
        <v>391</v>
      </c>
      <c r="Q7250" s="153" t="s">
        <v>540</v>
      </c>
      <c r="R7250" s="153" t="s">
        <v>541</v>
      </c>
      <c r="S7250" s="153">
        <f>Tabella2[[#This Row],[PLD STOP]]-Tabella2[[#This Row],[PLD START]]</f>
        <v>4.1666666666666685E-2</v>
      </c>
      <c r="T7250" s="153" t="s">
        <v>540</v>
      </c>
      <c r="U7250" s="153" t="s">
        <v>541</v>
      </c>
      <c r="V7250" s="153">
        <f>IF(ISBLANK(T7250),"",Tabella2[[#This Row],[ACT STOP]]-Tabella2[[#This Row],[ACT START]])</f>
        <v>4.1666666666666685E-2</v>
      </c>
      <c r="W7250" s="104" t="s">
        <v>92</v>
      </c>
      <c r="X7250" s="104" t="s">
        <v>91</v>
      </c>
      <c r="Y7250" s="110"/>
      <c r="Z7250" s="106"/>
      <c r="AA7250" s="104"/>
      <c r="AB7250" s="107"/>
      <c r="AC7250" s="72">
        <f>IF(OR(Tabella2[[#This Row],[OUTCOME]]="DCO",Tabella2[[#This Row],[OUTCOME]]="SDC"),1,0)</f>
        <v>1</v>
      </c>
      <c r="AH7250" s="70"/>
      <c r="AI7250" s="70"/>
      <c r="AJ7250">
        <f>IF(OR(Tabella2[[#This Row],[OUTCOME]]="DNCO", Tabella2[[#This Row],[OUTCOME]]="SDNC"),1,0)</f>
        <v>0</v>
      </c>
      <c r="AL7250" s="70"/>
      <c r="BM7250" s="135" t="str">
        <f>Tabella2[[#This Row],[ACT START]]</f>
        <v>10:15</v>
      </c>
      <c r="BN7250" s="136" t="str">
        <f>Tabella2[[#This Row],[ACT STOP]]</f>
        <v>11:15</v>
      </c>
      <c r="BO7250" s="101"/>
      <c r="BR7250" s="109" t="str">
        <f t="shared" si="142"/>
        <v>SH-25-7239</v>
      </c>
      <c r="BS7250" s="109" t="s">
        <v>427</v>
      </c>
      <c r="BT7250" t="str">
        <f>Tabella2[[#This Row],[OUTCOME]]</f>
        <v>DCO</v>
      </c>
      <c r="BU7250" t="str">
        <f>_xlfn.CONCAT(Tabella2[[#This Row],[NAME SP]],Tabella2[[#This Row],[ID SP]]," - ",Tabella2[[#This Row],[SYLLABUS NO]])</f>
        <v>IFTS83 - NET QRA01</v>
      </c>
      <c r="BV7250" t="s">
        <v>11871</v>
      </c>
    </row>
    <row r="7251" spans="1:74" hidden="1">
      <c r="A7251" s="103" t="s">
        <v>14564</v>
      </c>
      <c r="B7251" s="102">
        <v>46006</v>
      </c>
      <c r="C7251" s="104">
        <f>_xlfn.ISOWEEKNUM(Tabella2[[#This Row],[Date]])</f>
        <v>51</v>
      </c>
      <c r="D7251" s="104" t="s">
        <v>751</v>
      </c>
      <c r="E7251" s="104" t="s">
        <v>256</v>
      </c>
      <c r="F7251" s="104">
        <v>78</v>
      </c>
      <c r="G7251" s="104" t="s">
        <v>257</v>
      </c>
      <c r="H7251" s="105">
        <v>10</v>
      </c>
      <c r="I7251" s="104" t="s">
        <v>258</v>
      </c>
      <c r="J7251" s="104"/>
      <c r="K7251" s="104" t="s">
        <v>83</v>
      </c>
      <c r="L7251" s="104" t="s">
        <v>259</v>
      </c>
      <c r="M7251" s="104" t="s">
        <v>260</v>
      </c>
      <c r="N7251" s="104"/>
      <c r="O7251" s="106"/>
      <c r="P7251" s="111" t="s">
        <v>261</v>
      </c>
      <c r="Q7251" s="153" t="s">
        <v>540</v>
      </c>
      <c r="R7251" s="153" t="s">
        <v>541</v>
      </c>
      <c r="S7251" s="153">
        <f>Tabella2[[#This Row],[PLD STOP]]-Tabella2[[#This Row],[PLD START]]</f>
        <v>4.1666666666666685E-2</v>
      </c>
      <c r="T7251" s="153">
        <v>0.42708333333333331</v>
      </c>
      <c r="U7251" s="153">
        <v>0.46875</v>
      </c>
      <c r="V7251" s="153">
        <f>IF(ISBLANK(T7251),"",Tabella2[[#This Row],[ACT STOP]]-Tabella2[[#This Row],[ACT START]])</f>
        <v>4.1666666666666685E-2</v>
      </c>
      <c r="W7251" s="104" t="s">
        <v>92</v>
      </c>
      <c r="X7251" s="104" t="s">
        <v>91</v>
      </c>
      <c r="Y7251" s="110"/>
      <c r="Z7251" s="106"/>
      <c r="AA7251" s="104"/>
      <c r="AB7251" s="107"/>
      <c r="AC7251" s="72">
        <f>IF(OR(Tabella2[[#This Row],[OUTCOME]]="DCO",Tabella2[[#This Row],[OUTCOME]]="SDC"),1,0)</f>
        <v>1</v>
      </c>
      <c r="AH7251" s="70"/>
      <c r="AI7251" s="70"/>
      <c r="AJ7251">
        <f>IF(OR(Tabella2[[#This Row],[OUTCOME]]="DNCO", Tabella2[[#This Row],[OUTCOME]]="SDNC"),1,0)</f>
        <v>0</v>
      </c>
      <c r="AL7251" s="70"/>
      <c r="BM7251" s="135">
        <f>Tabella2[[#This Row],[ACT START]]</f>
        <v>0.42708333333333331</v>
      </c>
      <c r="BN7251" s="136">
        <f>Tabella2[[#This Row],[ACT STOP]]</f>
        <v>0.46875</v>
      </c>
      <c r="BO7251" s="101"/>
      <c r="BR7251" s="109" t="str">
        <f t="shared" si="142"/>
        <v>SH-25-7240</v>
      </c>
      <c r="BS7251" s="109" t="s">
        <v>552</v>
      </c>
      <c r="BT7251" t="str">
        <f>Tabella2[[#This Row],[OUTCOME]]</f>
        <v>DCO</v>
      </c>
      <c r="BU7251" t="str">
        <f>_xlfn.CONCAT(Tabella2[[#This Row],[NAME SP]],Tabella2[[#This Row],[ID SP]]," - ",Tabella2[[#This Row],[SYLLABUS NO]])</f>
        <v>QATAR78 - FMS R2RNVG01</v>
      </c>
      <c r="BV7251" t="s">
        <v>11966</v>
      </c>
    </row>
    <row r="7252" spans="1:74" hidden="1">
      <c r="A7252" s="103" t="s">
        <v>14565</v>
      </c>
      <c r="B7252" s="102">
        <v>46006</v>
      </c>
      <c r="C7252" s="104">
        <f>_xlfn.ISOWEEKNUM(Tabella2[[#This Row],[Date]])</f>
        <v>51</v>
      </c>
      <c r="D7252" s="104" t="s">
        <v>11710</v>
      </c>
      <c r="E7252" s="104" t="s">
        <v>284</v>
      </c>
      <c r="F7252" s="104">
        <v>92</v>
      </c>
      <c r="G7252" s="104" t="s">
        <v>284</v>
      </c>
      <c r="H7252" s="105">
        <v>22</v>
      </c>
      <c r="I7252" s="104" t="s">
        <v>258</v>
      </c>
      <c r="J7252" s="104"/>
      <c r="K7252" s="104" t="s">
        <v>80</v>
      </c>
      <c r="L7252" s="104" t="s">
        <v>259</v>
      </c>
      <c r="M7252" s="104" t="s">
        <v>276</v>
      </c>
      <c r="N7252" s="104"/>
      <c r="O7252" s="106"/>
      <c r="P7252" s="111" t="s">
        <v>14494</v>
      </c>
      <c r="Q7252" s="153" t="s">
        <v>540</v>
      </c>
      <c r="R7252" s="153" t="s">
        <v>541</v>
      </c>
      <c r="S7252" s="153">
        <f>Tabella2[[#This Row],[PLD STOP]]-Tabella2[[#This Row],[PLD START]]</f>
        <v>4.1666666666666685E-2</v>
      </c>
      <c r="T7252" s="153">
        <v>0.42777777777777781</v>
      </c>
      <c r="U7252" s="153">
        <v>0.4680555555555555</v>
      </c>
      <c r="V7252" s="153">
        <f>IF(ISBLANK(T7252),"",Tabella2[[#This Row],[ACT STOP]]-Tabella2[[#This Row],[ACT START]])</f>
        <v>4.027777777777769E-2</v>
      </c>
      <c r="W7252" s="104" t="s">
        <v>92</v>
      </c>
      <c r="X7252" s="104" t="s">
        <v>91</v>
      </c>
      <c r="Y7252" s="110"/>
      <c r="Z7252" s="106"/>
      <c r="AA7252" s="104"/>
      <c r="AB7252" s="107"/>
      <c r="AC7252" s="72">
        <f>IF(OR(Tabella2[[#This Row],[OUTCOME]]="DCO",Tabella2[[#This Row],[OUTCOME]]="SDC"),1,0)</f>
        <v>1</v>
      </c>
      <c r="AH7252" s="70"/>
      <c r="AI7252" s="70"/>
      <c r="AJ7252">
        <f>IF(OR(Tabella2[[#This Row],[OUTCOME]]="DNCO", Tabella2[[#This Row],[OUTCOME]]="SDNC"),1,0)</f>
        <v>0</v>
      </c>
      <c r="AL7252" s="70"/>
      <c r="BM7252" s="135">
        <f>Tabella2[[#This Row],[ACT START]]</f>
        <v>0.42777777777777781</v>
      </c>
      <c r="BN7252" s="136">
        <f>Tabella2[[#This Row],[ACT STOP]]</f>
        <v>0.4680555555555555</v>
      </c>
      <c r="BO7252" s="101"/>
      <c r="BR7252" s="109" t="str">
        <f t="shared" si="142"/>
        <v>SH-25-7241</v>
      </c>
      <c r="BS7252" s="109" t="s">
        <v>295</v>
      </c>
      <c r="BT7252" t="str">
        <f>Tabella2[[#This Row],[OUTCOME]]</f>
        <v>DCO</v>
      </c>
      <c r="BU7252" t="str">
        <f>_xlfn.CONCAT(Tabella2[[#This Row],[NAME SP]],Tabella2[[#This Row],[ID SP]]," - ",Tabella2[[#This Row],[SYLLABUS NO]])</f>
        <v>IFTS92 - SD IF0201</v>
      </c>
      <c r="BV7252" t="s">
        <v>11842</v>
      </c>
    </row>
    <row r="7253" spans="1:74" hidden="1">
      <c r="A7253" s="103" t="s">
        <v>14566</v>
      </c>
      <c r="B7253" s="102">
        <v>46006</v>
      </c>
      <c r="C7253" s="104">
        <f>_xlfn.ISOWEEKNUM(Tabella2[[#This Row],[Date]])</f>
        <v>51</v>
      </c>
      <c r="D7253" s="104" t="s">
        <v>751</v>
      </c>
      <c r="E7253" s="104" t="s">
        <v>256</v>
      </c>
      <c r="F7253" s="104">
        <v>77</v>
      </c>
      <c r="G7253" s="104" t="s">
        <v>284</v>
      </c>
      <c r="H7253" s="105">
        <v>23</v>
      </c>
      <c r="I7253" s="104" t="s">
        <v>258</v>
      </c>
      <c r="J7253" s="104"/>
      <c r="K7253" s="104" t="s">
        <v>75</v>
      </c>
      <c r="L7253" s="104" t="s">
        <v>259</v>
      </c>
      <c r="M7253" s="104" t="s">
        <v>269</v>
      </c>
      <c r="N7253" s="104"/>
      <c r="O7253" s="106"/>
      <c r="P7253" s="111" t="s">
        <v>1814</v>
      </c>
      <c r="Q7253" s="153" t="s">
        <v>540</v>
      </c>
      <c r="R7253" s="153" t="s">
        <v>541</v>
      </c>
      <c r="S7253" s="153">
        <f>Tabella2[[#This Row],[PLD STOP]]-Tabella2[[#This Row],[PLD START]]</f>
        <v>4.1666666666666685E-2</v>
      </c>
      <c r="T7253" s="153">
        <v>0.42708333333333331</v>
      </c>
      <c r="U7253" s="153">
        <v>0.46875</v>
      </c>
      <c r="V7253" s="153">
        <f>IF(ISBLANK(T7253),"",Tabella2[[#This Row],[ACT STOP]]-Tabella2[[#This Row],[ACT START]])</f>
        <v>4.1666666666666685E-2</v>
      </c>
      <c r="W7253" s="104" t="s">
        <v>92</v>
      </c>
      <c r="X7253" s="104" t="s">
        <v>91</v>
      </c>
      <c r="Y7253" s="110"/>
      <c r="Z7253" s="106"/>
      <c r="AA7253" s="104"/>
      <c r="AB7253" s="107"/>
      <c r="AC7253" s="72">
        <f>IF(OR(Tabella2[[#This Row],[OUTCOME]]="DCO",Tabella2[[#This Row],[OUTCOME]]="SDC"),1,0)</f>
        <v>1</v>
      </c>
      <c r="AH7253" s="70"/>
      <c r="AI7253" s="70"/>
      <c r="AJ7253">
        <f>IF(OR(Tabella2[[#This Row],[OUTCOME]]="DNCO", Tabella2[[#This Row],[OUTCOME]]="SDNC"),1,0)</f>
        <v>0</v>
      </c>
      <c r="AL7253" s="70"/>
      <c r="BM7253" s="135">
        <f>Tabella2[[#This Row],[ACT START]]</f>
        <v>0.42708333333333331</v>
      </c>
      <c r="BN7253" s="136">
        <f>Tabella2[[#This Row],[ACT STOP]]</f>
        <v>0.46875</v>
      </c>
      <c r="BO7253" s="101"/>
      <c r="BR7253" s="109" t="str">
        <f t="shared" si="142"/>
        <v>SH-25-7242</v>
      </c>
      <c r="BS7253" s="109" t="s">
        <v>358</v>
      </c>
      <c r="BT7253" t="str">
        <f>Tabella2[[#This Row],[OUTCOME]]</f>
        <v>DCO</v>
      </c>
      <c r="BU7253" t="str">
        <f>_xlfn.CONCAT(Tabella2[[#This Row],[NAME SP]],Tabella2[[#This Row],[ID SP]]," - ",Tabella2[[#This Row],[SYLLABUS NO]])</f>
        <v>QATAR77 - PT R2R01</v>
      </c>
      <c r="BV7253" t="s">
        <v>12050</v>
      </c>
    </row>
    <row r="7254" spans="1:74" hidden="1">
      <c r="A7254" s="103" t="s">
        <v>14567</v>
      </c>
      <c r="B7254" s="102">
        <v>46006</v>
      </c>
      <c r="C7254" s="104">
        <f>_xlfn.ISOWEEKNUM(Tabella2[[#This Row],[Date]])</f>
        <v>51</v>
      </c>
      <c r="D7254" s="104" t="s">
        <v>13291</v>
      </c>
      <c r="E7254" s="104" t="s">
        <v>284</v>
      </c>
      <c r="F7254" s="104">
        <v>108</v>
      </c>
      <c r="G7254" s="104" t="s">
        <v>257</v>
      </c>
      <c r="H7254" s="105">
        <v>8</v>
      </c>
      <c r="I7254" s="104"/>
      <c r="J7254" s="104" t="s">
        <v>258</v>
      </c>
      <c r="K7254" s="104" t="s">
        <v>77</v>
      </c>
      <c r="L7254" s="104" t="s">
        <v>259</v>
      </c>
      <c r="M7254" s="104" t="s">
        <v>276</v>
      </c>
      <c r="N7254" s="104"/>
      <c r="O7254" s="106"/>
      <c r="P7254" s="111" t="s">
        <v>745</v>
      </c>
      <c r="Q7254" s="153" t="s">
        <v>540</v>
      </c>
      <c r="R7254" s="153" t="s">
        <v>541</v>
      </c>
      <c r="S7254" s="153">
        <f>Tabella2[[#This Row],[PLD STOP]]-Tabella2[[#This Row],[PLD START]]</f>
        <v>4.1666666666666685E-2</v>
      </c>
      <c r="T7254" s="153">
        <v>0.42708333333333331</v>
      </c>
      <c r="U7254" s="153">
        <v>0.46875</v>
      </c>
      <c r="V7254" s="153">
        <f>IF(ISBLANK(T7254),"",Tabella2[[#This Row],[ACT STOP]]-Tabella2[[#This Row],[ACT START]])</f>
        <v>4.1666666666666685E-2</v>
      </c>
      <c r="W7254" s="104" t="s">
        <v>92</v>
      </c>
      <c r="X7254" s="104" t="s">
        <v>91</v>
      </c>
      <c r="Y7254" s="110"/>
      <c r="Z7254" s="106"/>
      <c r="AA7254" s="104"/>
      <c r="AB7254" s="107"/>
      <c r="AC7254" s="72">
        <f>IF(OR(Tabella2[[#This Row],[OUTCOME]]="DCO",Tabella2[[#This Row],[OUTCOME]]="SDC"),1,0)</f>
        <v>1</v>
      </c>
      <c r="AH7254" s="70"/>
      <c r="AI7254" s="70"/>
      <c r="AJ7254">
        <f>IF(OR(Tabella2[[#This Row],[OUTCOME]]="DNCO", Tabella2[[#This Row],[OUTCOME]]="SDNC"),1,0)</f>
        <v>0</v>
      </c>
      <c r="AL7254" s="70"/>
      <c r="BM7254" s="135">
        <f>Tabella2[[#This Row],[ACT START]]</f>
        <v>0.42708333333333331</v>
      </c>
      <c r="BN7254" s="136">
        <f>Tabella2[[#This Row],[ACT STOP]]</f>
        <v>0.46875</v>
      </c>
      <c r="BO7254" s="101"/>
      <c r="BR7254" s="109" t="str">
        <f t="shared" si="142"/>
        <v>SH-25-7243</v>
      </c>
      <c r="BS7254" s="109" t="s">
        <v>653</v>
      </c>
      <c r="BT7254" t="str">
        <f>Tabella2[[#This Row],[OUTCOME]]</f>
        <v>DCO</v>
      </c>
      <c r="BU7254" t="str">
        <f>_xlfn.CONCAT(Tabella2[[#This Row],[NAME SP]],Tabella2[[#This Row],[ID SP]]," - ",Tabella2[[#This Row],[SYLLABUS NO]])</f>
        <v>IFTS108 - SD EMR03</v>
      </c>
      <c r="BV7254" t="s">
        <v>13290</v>
      </c>
    </row>
    <row r="7255" spans="1:74" hidden="1">
      <c r="A7255" s="103" t="s">
        <v>14568</v>
      </c>
      <c r="B7255" s="102">
        <v>46006</v>
      </c>
      <c r="C7255" s="104">
        <f>_xlfn.ISOWEEKNUM(Tabella2[[#This Row],[Date]])</f>
        <v>51</v>
      </c>
      <c r="D7255" s="104" t="s">
        <v>817</v>
      </c>
      <c r="E7255" s="104" t="s">
        <v>284</v>
      </c>
      <c r="F7255" s="104">
        <v>72</v>
      </c>
      <c r="G7255" s="104" t="s">
        <v>284</v>
      </c>
      <c r="H7255" s="105">
        <v>9</v>
      </c>
      <c r="I7255" s="104"/>
      <c r="J7255" s="104" t="s">
        <v>258</v>
      </c>
      <c r="K7255" s="104" t="s">
        <v>79</v>
      </c>
      <c r="L7255" s="104" t="s">
        <v>299</v>
      </c>
      <c r="M7255" s="104" t="s">
        <v>386</v>
      </c>
      <c r="N7255" s="104"/>
      <c r="O7255" s="108" t="str">
        <f>A7256</f>
        <v>19661</v>
      </c>
      <c r="P7255" s="111" t="s">
        <v>2292</v>
      </c>
      <c r="Q7255" s="153" t="s">
        <v>4384</v>
      </c>
      <c r="R7255" s="153" t="s">
        <v>4385</v>
      </c>
      <c r="S7255" s="153">
        <f>Tabella2[[#This Row],[PLD STOP]]-Tabella2[[#This Row],[PLD START]]</f>
        <v>4.1666666666666685E-2</v>
      </c>
      <c r="T7255" s="153">
        <v>0.48958333333333331</v>
      </c>
      <c r="U7255" s="153">
        <v>0.53125</v>
      </c>
      <c r="V7255" s="153">
        <f>IF(ISBLANK(T7255),"",Tabella2[[#This Row],[ACT STOP]]-Tabella2[[#This Row],[ACT START]])</f>
        <v>4.1666666666666685E-2</v>
      </c>
      <c r="W7255" s="104" t="s">
        <v>92</v>
      </c>
      <c r="X7255" s="104" t="s">
        <v>91</v>
      </c>
      <c r="Y7255" s="110"/>
      <c r="Z7255" s="106"/>
      <c r="AA7255" s="104"/>
      <c r="AB7255" s="107"/>
      <c r="AC7255" s="72">
        <f>IF(OR(Tabella2[[#This Row],[OUTCOME]]="DCO",Tabella2[[#This Row],[OUTCOME]]="SDC"),1,0)</f>
        <v>1</v>
      </c>
      <c r="AH7255" s="70"/>
      <c r="AI7255" s="70"/>
      <c r="AJ7255">
        <f>IF(OR(Tabella2[[#This Row],[OUTCOME]]="DNCO", Tabella2[[#This Row],[OUTCOME]]="SDNC"),1,0)</f>
        <v>0</v>
      </c>
      <c r="AL7255" s="70"/>
      <c r="BM7255" s="135">
        <f>Tabella2[[#This Row],[ACT START]]</f>
        <v>0.48958333333333331</v>
      </c>
      <c r="BN7255" s="136">
        <f>Tabella2[[#This Row],[ACT STOP]]</f>
        <v>0.53125</v>
      </c>
      <c r="BO7255" s="101"/>
      <c r="BR7255" s="109" t="str">
        <f t="shared" si="142"/>
        <v>SH-25-7244</v>
      </c>
      <c r="BS7255" s="109" t="s">
        <v>339</v>
      </c>
      <c r="BT7255" t="str">
        <f>Tabella2[[#This Row],[OUTCOME]]</f>
        <v>DCO</v>
      </c>
      <c r="BU7255" t="str">
        <f>_xlfn.CONCAT(Tabella2[[#This Row],[NAME SP]],Tabella2[[#This Row],[ID SP]]," - ",Tabella2[[#This Row],[SYLLABUS NO]])</f>
        <v>IFTS72 - NET ADCA01</v>
      </c>
      <c r="BV7255" t="s">
        <v>11975</v>
      </c>
    </row>
    <row r="7256" spans="1:74" hidden="1">
      <c r="A7256" s="103" t="s">
        <v>14569</v>
      </c>
      <c r="B7256" s="102">
        <v>46006</v>
      </c>
      <c r="C7256" s="104">
        <f>_xlfn.ISOWEEKNUM(Tabella2[[#This Row],[Date]])</f>
        <v>51</v>
      </c>
      <c r="D7256" s="104" t="s">
        <v>817</v>
      </c>
      <c r="E7256" s="104" t="s">
        <v>284</v>
      </c>
      <c r="F7256" s="104">
        <v>74</v>
      </c>
      <c r="G7256" s="104" t="s">
        <v>257</v>
      </c>
      <c r="H7256" s="105">
        <v>2</v>
      </c>
      <c r="I7256" s="104"/>
      <c r="J7256" s="104" t="s">
        <v>258</v>
      </c>
      <c r="K7256" s="104" t="s">
        <v>78</v>
      </c>
      <c r="L7256" s="104" t="s">
        <v>299</v>
      </c>
      <c r="M7256" s="104" t="s">
        <v>386</v>
      </c>
      <c r="N7256" s="104"/>
      <c r="O7256" s="108" t="str">
        <f>A7255</f>
        <v>19660</v>
      </c>
      <c r="P7256" s="111" t="s">
        <v>2292</v>
      </c>
      <c r="Q7256" s="153" t="s">
        <v>4384</v>
      </c>
      <c r="R7256" s="153" t="s">
        <v>4385</v>
      </c>
      <c r="S7256" s="153">
        <f>Tabella2[[#This Row],[PLD STOP]]-Tabella2[[#This Row],[PLD START]]</f>
        <v>4.1666666666666685E-2</v>
      </c>
      <c r="T7256" s="153">
        <v>0.48958333333333331</v>
      </c>
      <c r="U7256" s="153">
        <v>0.53125</v>
      </c>
      <c r="V7256" s="153">
        <f>IF(ISBLANK(T7256),"",Tabella2[[#This Row],[ACT STOP]]-Tabella2[[#This Row],[ACT START]])</f>
        <v>4.1666666666666685E-2</v>
      </c>
      <c r="W7256" s="104" t="s">
        <v>92</v>
      </c>
      <c r="X7256" s="104" t="s">
        <v>91</v>
      </c>
      <c r="Y7256" s="110"/>
      <c r="Z7256" s="106"/>
      <c r="AA7256" s="104"/>
      <c r="AB7256" s="107"/>
      <c r="AC7256" s="72">
        <f>IF(OR(Tabella2[[#This Row],[OUTCOME]]="DCO",Tabella2[[#This Row],[OUTCOME]]="SDC"),1,0)</f>
        <v>1</v>
      </c>
      <c r="AH7256" s="70"/>
      <c r="AI7256" s="70"/>
      <c r="AJ7256">
        <f>IF(OR(Tabella2[[#This Row],[OUTCOME]]="DNCO", Tabella2[[#This Row],[OUTCOME]]="SDNC"),1,0)</f>
        <v>0</v>
      </c>
      <c r="AL7256" s="70"/>
      <c r="BM7256" s="135">
        <f>Tabella2[[#This Row],[ACT START]]</f>
        <v>0.48958333333333331</v>
      </c>
      <c r="BN7256" s="136">
        <f>Tabella2[[#This Row],[ACT STOP]]</f>
        <v>0.53125</v>
      </c>
      <c r="BO7256" s="101"/>
      <c r="BR7256" s="109" t="str">
        <f t="shared" si="142"/>
        <v>SH-25-7245</v>
      </c>
      <c r="BS7256" s="109" t="s">
        <v>368</v>
      </c>
      <c r="BT7256" t="str">
        <f>Tabella2[[#This Row],[OUTCOME]]</f>
        <v>DCO</v>
      </c>
      <c r="BU7256" t="str">
        <f>_xlfn.CONCAT(Tabella2[[#This Row],[NAME SP]],Tabella2[[#This Row],[ID SP]]," - ",Tabella2[[#This Row],[SYLLABUS NO]])</f>
        <v>IFTS74 - NET ADCA01</v>
      </c>
      <c r="BV7256" t="s">
        <v>11990</v>
      </c>
    </row>
    <row r="7257" spans="1:74" hidden="1">
      <c r="A7257" s="103" t="s">
        <v>14570</v>
      </c>
      <c r="B7257" s="102">
        <v>46006</v>
      </c>
      <c r="C7257" s="104">
        <f>_xlfn.ISOWEEKNUM(Tabella2[[#This Row],[Date]])</f>
        <v>51</v>
      </c>
      <c r="D7257" s="104" t="s">
        <v>763</v>
      </c>
      <c r="E7257" s="104" t="s">
        <v>256</v>
      </c>
      <c r="F7257" s="104">
        <v>66</v>
      </c>
      <c r="G7257" s="104" t="s">
        <v>257</v>
      </c>
      <c r="H7257" s="105">
        <v>32</v>
      </c>
      <c r="I7257" s="104"/>
      <c r="J7257" s="104" t="s">
        <v>258</v>
      </c>
      <c r="K7257" s="104" t="s">
        <v>83</v>
      </c>
      <c r="L7257" s="104" t="s">
        <v>259</v>
      </c>
      <c r="M7257" s="104" t="s">
        <v>260</v>
      </c>
      <c r="N7257" s="104"/>
      <c r="O7257" s="106"/>
      <c r="P7257" s="111" t="s">
        <v>261</v>
      </c>
      <c r="Q7257" s="153" t="s">
        <v>4384</v>
      </c>
      <c r="R7257" s="153" t="s">
        <v>4385</v>
      </c>
      <c r="S7257" s="153">
        <f>Tabella2[[#This Row],[PLD STOP]]-Tabella2[[#This Row],[PLD START]]</f>
        <v>4.1666666666666685E-2</v>
      </c>
      <c r="T7257" s="153" t="s">
        <v>4384</v>
      </c>
      <c r="U7257" s="153" t="s">
        <v>4385</v>
      </c>
      <c r="V7257" s="153">
        <f>IF(ISBLANK(T7257),"",Tabella2[[#This Row],[ACT STOP]]-Tabella2[[#This Row],[ACT START]])</f>
        <v>4.1666666666666685E-2</v>
      </c>
      <c r="W7257" s="104" t="s">
        <v>92</v>
      </c>
      <c r="X7257" s="104" t="s">
        <v>91</v>
      </c>
      <c r="Y7257" s="110"/>
      <c r="Z7257" s="106"/>
      <c r="AA7257" s="104"/>
      <c r="AB7257" s="107"/>
      <c r="AC7257" s="72">
        <f>IF(OR(Tabella2[[#This Row],[OUTCOME]]="DCO",Tabella2[[#This Row],[OUTCOME]]="SDC"),1,0)</f>
        <v>1</v>
      </c>
      <c r="AH7257" s="70"/>
      <c r="AI7257" s="70"/>
      <c r="AJ7257">
        <f>IF(OR(Tabella2[[#This Row],[OUTCOME]]="DNCO", Tabella2[[#This Row],[OUTCOME]]="SDNC"),1,0)</f>
        <v>0</v>
      </c>
      <c r="AL7257" s="70"/>
      <c r="BM7257" s="135" t="str">
        <f>Tabella2[[#This Row],[ACT START]]</f>
        <v>11:45</v>
      </c>
      <c r="BN7257" s="136" t="str">
        <f>Tabella2[[#This Row],[ACT STOP]]</f>
        <v>12:45</v>
      </c>
      <c r="BO7257" s="101"/>
      <c r="BR7257" s="109" t="str">
        <f t="shared" si="142"/>
        <v>SH-25-7246</v>
      </c>
      <c r="BS7257" s="109" t="s">
        <v>356</v>
      </c>
      <c r="BT7257" t="str">
        <f>Tabella2[[#This Row],[OUTCOME]]</f>
        <v>DCO</v>
      </c>
      <c r="BU7257" t="str">
        <f>_xlfn.CONCAT(Tabella2[[#This Row],[NAME SP]],Tabella2[[#This Row],[ID SP]]," - ",Tabella2[[#This Row],[SYLLABUS NO]])</f>
        <v>QATAR66 - FMS R2RNVG01</v>
      </c>
      <c r="BV7257" t="s">
        <v>12985</v>
      </c>
    </row>
    <row r="7258" spans="1:74" hidden="1">
      <c r="A7258" s="103" t="s">
        <v>14571</v>
      </c>
      <c r="B7258" s="102">
        <v>46006</v>
      </c>
      <c r="C7258" s="104">
        <f>_xlfn.ISOWEEKNUM(Tabella2[[#This Row],[Date]])</f>
        <v>51</v>
      </c>
      <c r="D7258" s="104" t="s">
        <v>11710</v>
      </c>
      <c r="E7258" s="104" t="s">
        <v>284</v>
      </c>
      <c r="F7258" s="104">
        <v>89</v>
      </c>
      <c r="G7258" s="104" t="s">
        <v>257</v>
      </c>
      <c r="H7258" s="105">
        <v>12</v>
      </c>
      <c r="I7258" s="104" t="s">
        <v>258</v>
      </c>
      <c r="J7258" s="104"/>
      <c r="K7258" s="104" t="s">
        <v>80</v>
      </c>
      <c r="L7258" s="104" t="s">
        <v>259</v>
      </c>
      <c r="M7258" s="104" t="s">
        <v>276</v>
      </c>
      <c r="N7258" s="104"/>
      <c r="O7258" s="106"/>
      <c r="P7258" s="111" t="s">
        <v>14494</v>
      </c>
      <c r="Q7258" s="153" t="s">
        <v>4384</v>
      </c>
      <c r="R7258" s="153" t="s">
        <v>4385</v>
      </c>
      <c r="S7258" s="153">
        <f>Tabella2[[#This Row],[PLD STOP]]-Tabella2[[#This Row],[PLD START]]</f>
        <v>4.1666666666666685E-2</v>
      </c>
      <c r="T7258" s="153">
        <v>0.49027777777777781</v>
      </c>
      <c r="U7258" s="153">
        <v>0.53055555555555556</v>
      </c>
      <c r="V7258" s="153">
        <f>IF(ISBLANK(T7258),"",Tabella2[[#This Row],[ACT STOP]]-Tabella2[[#This Row],[ACT START]])</f>
        <v>4.0277777777777746E-2</v>
      </c>
      <c r="W7258" s="104" t="s">
        <v>92</v>
      </c>
      <c r="X7258" s="104" t="s">
        <v>91</v>
      </c>
      <c r="Y7258" s="110"/>
      <c r="Z7258" s="106"/>
      <c r="AA7258" s="104"/>
      <c r="AB7258" s="107"/>
      <c r="AC7258" s="72">
        <f>IF(OR(Tabella2[[#This Row],[OUTCOME]]="DCO",Tabella2[[#This Row],[OUTCOME]]="SDC"),1,0)</f>
        <v>1</v>
      </c>
      <c r="AH7258" s="70"/>
      <c r="AI7258" s="70"/>
      <c r="AJ7258">
        <f>IF(OR(Tabella2[[#This Row],[OUTCOME]]="DNCO", Tabella2[[#This Row],[OUTCOME]]="SDNC"),1,0)</f>
        <v>0</v>
      </c>
      <c r="AL7258" s="70"/>
      <c r="BM7258" s="135">
        <f>Tabella2[[#This Row],[ACT START]]</f>
        <v>0.49027777777777781</v>
      </c>
      <c r="BN7258" s="136">
        <f>Tabella2[[#This Row],[ACT STOP]]</f>
        <v>0.53055555555555556</v>
      </c>
      <c r="BO7258" s="101"/>
      <c r="BR7258" s="109" t="str">
        <f t="shared" si="142"/>
        <v>SH-25-7247</v>
      </c>
      <c r="BS7258" s="109" t="s">
        <v>266</v>
      </c>
      <c r="BT7258" t="str">
        <f>Tabella2[[#This Row],[OUTCOME]]</f>
        <v>DCO</v>
      </c>
      <c r="BU7258" t="str">
        <f>_xlfn.CONCAT(Tabella2[[#This Row],[NAME SP]],Tabella2[[#This Row],[ID SP]]," - ",Tabella2[[#This Row],[SYLLABUS NO]])</f>
        <v>IFTS89 - SD IF0201</v>
      </c>
      <c r="BV7258" t="s">
        <v>11853</v>
      </c>
    </row>
    <row r="7259" spans="1:74" hidden="1">
      <c r="A7259" s="103" t="s">
        <v>14572</v>
      </c>
      <c r="B7259" s="102">
        <v>46006</v>
      </c>
      <c r="C7259" s="104">
        <f>_xlfn.ISOWEEKNUM(Tabella2[[#This Row],[Date]])</f>
        <v>51</v>
      </c>
      <c r="D7259" s="104" t="s">
        <v>13289</v>
      </c>
      <c r="E7259" s="104" t="s">
        <v>327</v>
      </c>
      <c r="F7259" s="104">
        <v>93</v>
      </c>
      <c r="G7259" s="104" t="s">
        <v>257</v>
      </c>
      <c r="H7259" s="105">
        <v>9</v>
      </c>
      <c r="I7259" s="104" t="s">
        <v>258</v>
      </c>
      <c r="J7259" s="104"/>
      <c r="K7259" s="104" t="s">
        <v>75</v>
      </c>
      <c r="L7259" s="104" t="s">
        <v>259</v>
      </c>
      <c r="M7259" s="104" t="s">
        <v>276</v>
      </c>
      <c r="N7259" s="104"/>
      <c r="O7259" s="106"/>
      <c r="P7259" s="111" t="s">
        <v>472</v>
      </c>
      <c r="Q7259" s="153" t="s">
        <v>4384</v>
      </c>
      <c r="R7259" s="153" t="s">
        <v>4385</v>
      </c>
      <c r="S7259" s="153">
        <f>Tabella2[[#This Row],[PLD STOP]]-Tabella2[[#This Row],[PLD START]]</f>
        <v>4.1666666666666685E-2</v>
      </c>
      <c r="T7259" s="153" t="s">
        <v>4384</v>
      </c>
      <c r="U7259" s="153" t="s">
        <v>4385</v>
      </c>
      <c r="V7259" s="153">
        <f>IF(ISBLANK(T7259),"",Tabella2[[#This Row],[ACT STOP]]-Tabella2[[#This Row],[ACT START]])</f>
        <v>4.1666666666666685E-2</v>
      </c>
      <c r="W7259" s="104" t="s">
        <v>92</v>
      </c>
      <c r="X7259" s="104" t="s">
        <v>91</v>
      </c>
      <c r="Y7259" s="110" t="s">
        <v>14593</v>
      </c>
      <c r="Z7259" s="106"/>
      <c r="AA7259" s="104"/>
      <c r="AB7259" s="107"/>
      <c r="AC7259" s="72">
        <f>IF(OR(Tabella2[[#This Row],[OUTCOME]]="DCO",Tabella2[[#This Row],[OUTCOME]]="SDC"),1,0)</f>
        <v>1</v>
      </c>
      <c r="AH7259" s="70"/>
      <c r="AI7259" s="70"/>
      <c r="AJ7259">
        <f>IF(OR(Tabella2[[#This Row],[OUTCOME]]="DNCO", Tabella2[[#This Row],[OUTCOME]]="SDNC"),1,0)</f>
        <v>0</v>
      </c>
      <c r="AL7259" s="70"/>
      <c r="BL7259" t="s">
        <v>14589</v>
      </c>
      <c r="BM7259" s="135" t="str">
        <f>Tabella2[[#This Row],[ACT START]]</f>
        <v>11:45</v>
      </c>
      <c r="BN7259" s="136" t="str">
        <f>Tabella2[[#This Row],[ACT STOP]]</f>
        <v>12:45</v>
      </c>
      <c r="BO7259" s="101"/>
      <c r="BR7259" s="109" t="str">
        <f t="shared" si="142"/>
        <v>SH-25-7248</v>
      </c>
      <c r="BS7259" s="109" t="s">
        <v>318</v>
      </c>
      <c r="BT7259" t="str">
        <f>Tabella2[[#This Row],[OUTCOME]]</f>
        <v>DCO</v>
      </c>
      <c r="BU7259" t="str">
        <f>_xlfn.CONCAT(Tabella2[[#This Row],[NAME SP]],Tabella2[[#This Row],[ID SP]]," - ",Tabella2[[#This Row],[SYLLABUS NO]])</f>
        <v>AMI93 - SD CF03</v>
      </c>
      <c r="BV7259" t="s">
        <v>14018</v>
      </c>
    </row>
    <row r="7260" spans="1:74" hidden="1">
      <c r="A7260" s="103" t="s">
        <v>14573</v>
      </c>
      <c r="B7260" s="102">
        <v>46006</v>
      </c>
      <c r="C7260" s="104">
        <f>_xlfn.ISOWEEKNUM(Tabella2[[#This Row],[Date]])</f>
        <v>51</v>
      </c>
      <c r="D7260" s="104" t="s">
        <v>13289</v>
      </c>
      <c r="E7260" s="104" t="s">
        <v>327</v>
      </c>
      <c r="F7260" s="104">
        <v>92</v>
      </c>
      <c r="G7260" s="104" t="s">
        <v>284</v>
      </c>
      <c r="H7260" s="105">
        <v>42</v>
      </c>
      <c r="I7260" s="104" t="s">
        <v>258</v>
      </c>
      <c r="J7260" s="104"/>
      <c r="K7260" s="104" t="s">
        <v>77</v>
      </c>
      <c r="L7260" s="104" t="s">
        <v>259</v>
      </c>
      <c r="M7260" s="104" t="s">
        <v>276</v>
      </c>
      <c r="N7260" s="104"/>
      <c r="O7260" s="106"/>
      <c r="P7260" s="111" t="s">
        <v>472</v>
      </c>
      <c r="Q7260" s="153" t="s">
        <v>4384</v>
      </c>
      <c r="R7260" s="153" t="s">
        <v>4385</v>
      </c>
      <c r="S7260" s="153">
        <f>Tabella2[[#This Row],[PLD STOP]]-Tabella2[[#This Row],[PLD START]]</f>
        <v>4.1666666666666685E-2</v>
      </c>
      <c r="T7260" s="153" t="s">
        <v>4384</v>
      </c>
      <c r="U7260" s="153" t="s">
        <v>4385</v>
      </c>
      <c r="V7260" s="153">
        <f>IF(ISBLANK(T7260),"",Tabella2[[#This Row],[ACT STOP]]-Tabella2[[#This Row],[ACT START]])</f>
        <v>4.1666666666666685E-2</v>
      </c>
      <c r="W7260" s="104" t="s">
        <v>92</v>
      </c>
      <c r="X7260" s="104" t="s">
        <v>91</v>
      </c>
      <c r="Y7260" s="110"/>
      <c r="Z7260" s="106"/>
      <c r="AA7260" s="104"/>
      <c r="AB7260" s="107"/>
      <c r="AC7260" s="72">
        <f>IF(OR(Tabella2[[#This Row],[OUTCOME]]="DCO",Tabella2[[#This Row],[OUTCOME]]="SDC"),1,0)</f>
        <v>1</v>
      </c>
      <c r="AH7260" s="70"/>
      <c r="AI7260" s="70"/>
      <c r="AJ7260">
        <f>IF(OR(Tabella2[[#This Row],[OUTCOME]]="DNCO", Tabella2[[#This Row],[OUTCOME]]="SDNC"),1,0)</f>
        <v>0</v>
      </c>
      <c r="AL7260" s="70"/>
      <c r="BM7260" s="135" t="str">
        <f>Tabella2[[#This Row],[ACT START]]</f>
        <v>11:45</v>
      </c>
      <c r="BN7260" s="136" t="str">
        <f>Tabella2[[#This Row],[ACT STOP]]</f>
        <v>12:45</v>
      </c>
      <c r="BO7260" s="101"/>
      <c r="BR7260" s="109" t="str">
        <f t="shared" si="142"/>
        <v>SH-25-7249</v>
      </c>
      <c r="BS7260" s="109" t="s">
        <v>1747</v>
      </c>
      <c r="BT7260" t="str">
        <f>Tabella2[[#This Row],[OUTCOME]]</f>
        <v>DCO</v>
      </c>
      <c r="BU7260" t="str">
        <f>_xlfn.CONCAT(Tabella2[[#This Row],[NAME SP]],Tabella2[[#This Row],[ID SP]]," - ",Tabella2[[#This Row],[SYLLABUS NO]])</f>
        <v>AMI92 - SD CF03</v>
      </c>
      <c r="BV7260" t="s">
        <v>13252</v>
      </c>
    </row>
    <row r="7261" spans="1:74" hidden="1">
      <c r="A7261" s="103" t="s">
        <v>14574</v>
      </c>
      <c r="B7261" s="102">
        <v>46006</v>
      </c>
      <c r="C7261" s="104">
        <f>_xlfn.ISOWEEKNUM(Tabella2[[#This Row],[Date]])</f>
        <v>51</v>
      </c>
      <c r="D7261" s="104" t="s">
        <v>817</v>
      </c>
      <c r="E7261" s="104" t="s">
        <v>284</v>
      </c>
      <c r="F7261" s="104">
        <v>75</v>
      </c>
      <c r="G7261" s="104" t="s">
        <v>257</v>
      </c>
      <c r="H7261" s="105">
        <v>13</v>
      </c>
      <c r="I7261" s="104"/>
      <c r="J7261" s="104" t="s">
        <v>258</v>
      </c>
      <c r="K7261" s="104" t="s">
        <v>79</v>
      </c>
      <c r="L7261" s="104" t="s">
        <v>299</v>
      </c>
      <c r="M7261" s="104" t="s">
        <v>386</v>
      </c>
      <c r="N7261" s="104"/>
      <c r="O7261" s="108" t="str">
        <f>A7262</f>
        <v>19667</v>
      </c>
      <c r="P7261" s="111" t="s">
        <v>2187</v>
      </c>
      <c r="Q7261" s="153" t="s">
        <v>8463</v>
      </c>
      <c r="R7261" s="153" t="s">
        <v>8464</v>
      </c>
      <c r="S7261" s="153">
        <f>Tabella2[[#This Row],[PLD STOP]]-Tabella2[[#This Row],[PLD START]]</f>
        <v>4.166666666666663E-2</v>
      </c>
      <c r="T7261" s="153">
        <v>0.55208333333333337</v>
      </c>
      <c r="U7261" s="153">
        <v>0.59375</v>
      </c>
      <c r="V7261" s="153">
        <f>IF(ISBLANK(T7261),"",Tabella2[[#This Row],[ACT STOP]]-Tabella2[[#This Row],[ACT START]])</f>
        <v>4.166666666666663E-2</v>
      </c>
      <c r="W7261" s="104" t="s">
        <v>92</v>
      </c>
      <c r="X7261" s="104" t="s">
        <v>91</v>
      </c>
      <c r="Y7261" s="110" t="s">
        <v>14594</v>
      </c>
      <c r="Z7261" s="106"/>
      <c r="AA7261" s="104"/>
      <c r="AB7261" s="107"/>
      <c r="AC7261" s="72">
        <f>IF(OR(Tabella2[[#This Row],[OUTCOME]]="DCO",Tabella2[[#This Row],[OUTCOME]]="SDC"),1,0)</f>
        <v>1</v>
      </c>
      <c r="AH7261" s="70"/>
      <c r="AI7261" s="70"/>
      <c r="AJ7261">
        <f>IF(OR(Tabella2[[#This Row],[OUTCOME]]="DNCO", Tabella2[[#This Row],[OUTCOME]]="SDNC"),1,0)</f>
        <v>0</v>
      </c>
      <c r="AL7261" s="70"/>
      <c r="BM7261" s="135">
        <f>Tabella2[[#This Row],[ACT START]]</f>
        <v>0.55208333333333337</v>
      </c>
      <c r="BN7261" s="136">
        <f>Tabella2[[#This Row],[ACT STOP]]</f>
        <v>0.59375</v>
      </c>
      <c r="BO7261" s="101"/>
      <c r="BR7261" s="109" t="str">
        <f t="shared" si="142"/>
        <v>SH-25-7250</v>
      </c>
      <c r="BS7261" s="109" t="s">
        <v>427</v>
      </c>
      <c r="BT7261" t="str">
        <f>Tabella2[[#This Row],[OUTCOME]]</f>
        <v>DCO</v>
      </c>
      <c r="BU7261" t="str">
        <f>_xlfn.CONCAT(Tabella2[[#This Row],[NAME SP]],Tabella2[[#This Row],[ID SP]]," - ",Tabella2[[#This Row],[SYLLABUS NO]])</f>
        <v>IFTS75 - NET ADCA02</v>
      </c>
      <c r="BV7261" t="s">
        <v>12078</v>
      </c>
    </row>
    <row r="7262" spans="1:74" hidden="1">
      <c r="A7262" s="103" t="s">
        <v>14575</v>
      </c>
      <c r="B7262" s="102">
        <v>46006</v>
      </c>
      <c r="C7262" s="104">
        <f>_xlfn.ISOWEEKNUM(Tabella2[[#This Row],[Date]])</f>
        <v>51</v>
      </c>
      <c r="D7262" s="104" t="s">
        <v>817</v>
      </c>
      <c r="E7262" s="104" t="s">
        <v>284</v>
      </c>
      <c r="F7262" s="104">
        <v>73</v>
      </c>
      <c r="G7262" s="104" t="s">
        <v>284</v>
      </c>
      <c r="H7262" s="105">
        <v>23</v>
      </c>
      <c r="I7262" s="104"/>
      <c r="J7262" s="104" t="s">
        <v>258</v>
      </c>
      <c r="K7262" s="104" t="s">
        <v>78</v>
      </c>
      <c r="L7262" s="104" t="s">
        <v>299</v>
      </c>
      <c r="M7262" s="104" t="s">
        <v>386</v>
      </c>
      <c r="N7262" s="104"/>
      <c r="O7262" s="108" t="str">
        <f>A7261</f>
        <v>19666</v>
      </c>
      <c r="P7262" s="111" t="s">
        <v>2187</v>
      </c>
      <c r="Q7262" s="153" t="s">
        <v>8463</v>
      </c>
      <c r="R7262" s="153" t="s">
        <v>8464</v>
      </c>
      <c r="S7262" s="153">
        <f>Tabella2[[#This Row],[PLD STOP]]-Tabella2[[#This Row],[PLD START]]</f>
        <v>4.166666666666663E-2</v>
      </c>
      <c r="T7262" s="153">
        <v>0.55208333333333337</v>
      </c>
      <c r="U7262" s="153">
        <v>0.59375</v>
      </c>
      <c r="V7262" s="153">
        <f>IF(ISBLANK(T7262),"",Tabella2[[#This Row],[ACT STOP]]-Tabella2[[#This Row],[ACT START]])</f>
        <v>4.166666666666663E-2</v>
      </c>
      <c r="W7262" s="104" t="s">
        <v>92</v>
      </c>
      <c r="X7262" s="104" t="s">
        <v>91</v>
      </c>
      <c r="Y7262" s="110"/>
      <c r="Z7262" s="106"/>
      <c r="AA7262" s="104"/>
      <c r="AB7262" s="107"/>
      <c r="AC7262" s="72">
        <f>IF(OR(Tabella2[[#This Row],[OUTCOME]]="DCO",Tabella2[[#This Row],[OUTCOME]]="SDC"),1,0)</f>
        <v>1</v>
      </c>
      <c r="AH7262" s="70"/>
      <c r="AI7262" s="70"/>
      <c r="AJ7262">
        <f>IF(OR(Tabella2[[#This Row],[OUTCOME]]="DNCO", Tabella2[[#This Row],[OUTCOME]]="SDNC"),1,0)</f>
        <v>0</v>
      </c>
      <c r="AL7262" s="70"/>
      <c r="BM7262" s="135">
        <f>Tabella2[[#This Row],[ACT START]]</f>
        <v>0.55208333333333337</v>
      </c>
      <c r="BN7262" s="136">
        <f>Tabella2[[#This Row],[ACT STOP]]</f>
        <v>0.59375</v>
      </c>
      <c r="BO7262" s="101"/>
      <c r="BR7262" s="109" t="str">
        <f t="shared" si="142"/>
        <v>SH-25-7251</v>
      </c>
      <c r="BS7262" s="109" t="s">
        <v>358</v>
      </c>
      <c r="BT7262" t="str">
        <f>Tabella2[[#This Row],[OUTCOME]]</f>
        <v>DCO</v>
      </c>
      <c r="BU7262" t="str">
        <f>_xlfn.CONCAT(Tabella2[[#This Row],[NAME SP]],Tabella2[[#This Row],[ID SP]]," - ",Tabella2[[#This Row],[SYLLABUS NO]])</f>
        <v>IFTS73 - NET ADCA02</v>
      </c>
      <c r="BV7262" t="s">
        <v>12008</v>
      </c>
    </row>
    <row r="7263" spans="1:74" hidden="1">
      <c r="A7263" s="103" t="s">
        <v>14576</v>
      </c>
      <c r="B7263" s="102">
        <v>46006</v>
      </c>
      <c r="C7263" s="104">
        <f>_xlfn.ISOWEEKNUM(Tabella2[[#This Row],[Date]])</f>
        <v>51</v>
      </c>
      <c r="D7263" s="104" t="s">
        <v>11710</v>
      </c>
      <c r="E7263" s="104" t="s">
        <v>284</v>
      </c>
      <c r="F7263" s="104">
        <v>95</v>
      </c>
      <c r="G7263" s="104" t="s">
        <v>284</v>
      </c>
      <c r="H7263" s="105">
        <v>3</v>
      </c>
      <c r="I7263" s="104" t="s">
        <v>258</v>
      </c>
      <c r="J7263" s="104"/>
      <c r="K7263" s="104" t="s">
        <v>83</v>
      </c>
      <c r="L7263" s="104" t="s">
        <v>259</v>
      </c>
      <c r="M7263" s="104" t="s">
        <v>276</v>
      </c>
      <c r="N7263" s="104"/>
      <c r="O7263" s="106"/>
      <c r="P7263" s="111" t="s">
        <v>14494</v>
      </c>
      <c r="Q7263" s="153" t="s">
        <v>8463</v>
      </c>
      <c r="R7263" s="153" t="s">
        <v>8464</v>
      </c>
      <c r="S7263" s="153">
        <f>Tabella2[[#This Row],[PLD STOP]]-Tabella2[[#This Row],[PLD START]]</f>
        <v>4.166666666666663E-2</v>
      </c>
      <c r="T7263" s="153">
        <v>0.55277777777777781</v>
      </c>
      <c r="U7263" s="153">
        <v>0.59305555555555556</v>
      </c>
      <c r="V7263" s="153">
        <f>IF(ISBLANK(T7263),"",Tabella2[[#This Row],[ACT STOP]]-Tabella2[[#This Row],[ACT START]])</f>
        <v>4.0277777777777746E-2</v>
      </c>
      <c r="W7263" s="104" t="s">
        <v>92</v>
      </c>
      <c r="X7263" s="104" t="s">
        <v>91</v>
      </c>
      <c r="Y7263" s="110"/>
      <c r="Z7263" s="106"/>
      <c r="AA7263" s="104"/>
      <c r="AB7263" s="107"/>
      <c r="AC7263" s="72">
        <f>IF(OR(Tabella2[[#This Row],[OUTCOME]]="DCO",Tabella2[[#This Row],[OUTCOME]]="SDC"),1,0)</f>
        <v>1</v>
      </c>
      <c r="AH7263" s="70"/>
      <c r="AI7263" s="70"/>
      <c r="AJ7263">
        <f>IF(OR(Tabella2[[#This Row],[OUTCOME]]="DNCO", Tabella2[[#This Row],[OUTCOME]]="SDNC"),1,0)</f>
        <v>0</v>
      </c>
      <c r="AL7263" s="70"/>
      <c r="BM7263" s="135">
        <f>Tabella2[[#This Row],[ACT START]]</f>
        <v>0.55277777777777781</v>
      </c>
      <c r="BN7263" s="136">
        <f>Tabella2[[#This Row],[ACT STOP]]</f>
        <v>0.59305555555555556</v>
      </c>
      <c r="BO7263" s="101"/>
      <c r="BR7263" s="109" t="str">
        <f t="shared" si="142"/>
        <v>SH-25-7252</v>
      </c>
      <c r="BS7263" s="109" t="s">
        <v>301</v>
      </c>
      <c r="BT7263" t="str">
        <f>Tabella2[[#This Row],[OUTCOME]]</f>
        <v>DCO</v>
      </c>
      <c r="BU7263" t="str">
        <f>_xlfn.CONCAT(Tabella2[[#This Row],[NAME SP]],Tabella2[[#This Row],[ID SP]]," - ",Tabella2[[#This Row],[SYLLABUS NO]])</f>
        <v>IFTS95 - SD IF0201</v>
      </c>
      <c r="BV7263" t="s">
        <v>11832</v>
      </c>
    </row>
    <row r="7264" spans="1:74" hidden="1">
      <c r="A7264" s="103" t="s">
        <v>14577</v>
      </c>
      <c r="B7264" s="102">
        <v>46006</v>
      </c>
      <c r="C7264" s="104">
        <f>_xlfn.ISOWEEKNUM(Tabella2[[#This Row],[Date]])</f>
        <v>51</v>
      </c>
      <c r="D7264" s="104" t="s">
        <v>255</v>
      </c>
      <c r="E7264" s="104" t="s">
        <v>256</v>
      </c>
      <c r="F7264" s="104">
        <v>40</v>
      </c>
      <c r="G7264" s="104" t="s">
        <v>257</v>
      </c>
      <c r="H7264" s="105">
        <v>17</v>
      </c>
      <c r="I7264" s="104" t="s">
        <v>258</v>
      </c>
      <c r="J7264" s="104"/>
      <c r="K7264" s="104" t="s">
        <v>80</v>
      </c>
      <c r="L7264" s="104" t="s">
        <v>259</v>
      </c>
      <c r="M7264" s="104" t="s">
        <v>269</v>
      </c>
      <c r="N7264" s="104"/>
      <c r="O7264" s="106"/>
      <c r="P7264" s="111" t="s">
        <v>1966</v>
      </c>
      <c r="Q7264" s="153" t="s">
        <v>8463</v>
      </c>
      <c r="R7264" s="153" t="s">
        <v>8464</v>
      </c>
      <c r="S7264" s="153">
        <f>Tabella2[[#This Row],[PLD STOP]]-Tabella2[[#This Row],[PLD START]]</f>
        <v>4.166666666666663E-2</v>
      </c>
      <c r="T7264" s="153">
        <v>0.55208333333333337</v>
      </c>
      <c r="U7264" s="153">
        <v>0.59375</v>
      </c>
      <c r="V7264" s="153">
        <f>IF(ISBLANK(T7264),"",Tabella2[[#This Row],[ACT STOP]]-Tabella2[[#This Row],[ACT START]])</f>
        <v>4.166666666666663E-2</v>
      </c>
      <c r="W7264" s="104" t="s">
        <v>92</v>
      </c>
      <c r="X7264" s="104" t="s">
        <v>91</v>
      </c>
      <c r="Y7264" s="110"/>
      <c r="Z7264" s="106"/>
      <c r="AA7264" s="104"/>
      <c r="AB7264" s="107"/>
      <c r="AC7264" s="72">
        <f>IF(OR(Tabella2[[#This Row],[OUTCOME]]="DCO",Tabella2[[#This Row],[OUTCOME]]="SDC"),1,0)</f>
        <v>1</v>
      </c>
      <c r="AH7264" s="70"/>
      <c r="AI7264" s="70"/>
      <c r="AJ7264">
        <f>IF(OR(Tabella2[[#This Row],[OUTCOME]]="DNCO", Tabella2[[#This Row],[OUTCOME]]="SDNC"),1,0)</f>
        <v>0</v>
      </c>
      <c r="AL7264" s="70"/>
      <c r="BM7264" s="135">
        <f>Tabella2[[#This Row],[ACT START]]</f>
        <v>0.55208333333333337</v>
      </c>
      <c r="BN7264" s="136">
        <f>Tabella2[[#This Row],[ACT STOP]]</f>
        <v>0.59375</v>
      </c>
      <c r="BO7264" s="101"/>
      <c r="BR7264" s="109" t="str">
        <f t="shared" si="142"/>
        <v>SH-25-7253</v>
      </c>
      <c r="BS7264" s="109" t="s">
        <v>393</v>
      </c>
      <c r="BT7264" t="str">
        <f>Tabella2[[#This Row],[OUTCOME]]</f>
        <v>DCO</v>
      </c>
      <c r="BU7264" t="str">
        <f>_xlfn.CONCAT(Tabella2[[#This Row],[NAME SP]],Tabella2[[#This Row],[ID SP]]," - ",Tabella2[[#This Row],[SYLLABUS NO]])</f>
        <v>QATAR40 - PT BVR01</v>
      </c>
      <c r="BV7264" t="s">
        <v>12128</v>
      </c>
    </row>
    <row r="7265" spans="1:74" hidden="1">
      <c r="A7265" s="103" t="s">
        <v>14578</v>
      </c>
      <c r="B7265" s="102">
        <v>46006</v>
      </c>
      <c r="C7265" s="104">
        <f>_xlfn.ISOWEEKNUM(Tabella2[[#This Row],[Date]])</f>
        <v>51</v>
      </c>
      <c r="D7265" s="104" t="s">
        <v>13048</v>
      </c>
      <c r="E7265" s="104" t="s">
        <v>284</v>
      </c>
      <c r="F7265" s="104">
        <v>106</v>
      </c>
      <c r="G7265" s="104" t="s">
        <v>257</v>
      </c>
      <c r="H7265" s="105">
        <v>31</v>
      </c>
      <c r="I7265" s="104"/>
      <c r="J7265" s="104" t="s">
        <v>258</v>
      </c>
      <c r="K7265" s="104" t="s">
        <v>75</v>
      </c>
      <c r="L7265" s="104" t="s">
        <v>259</v>
      </c>
      <c r="M7265" s="104" t="s">
        <v>276</v>
      </c>
      <c r="N7265" s="104"/>
      <c r="O7265" s="106"/>
      <c r="P7265" s="111" t="s">
        <v>1828</v>
      </c>
      <c r="Q7265" s="153" t="s">
        <v>8463</v>
      </c>
      <c r="R7265" s="153" t="s">
        <v>8464</v>
      </c>
      <c r="S7265" s="153">
        <f>Tabella2[[#This Row],[PLD STOP]]-Tabella2[[#This Row],[PLD START]]</f>
        <v>4.166666666666663E-2</v>
      </c>
      <c r="T7265" s="153" t="s">
        <v>8463</v>
      </c>
      <c r="U7265" s="153" t="s">
        <v>8464</v>
      </c>
      <c r="V7265" s="153">
        <f>IF(ISBLANK(T7265),"",Tabella2[[#This Row],[ACT STOP]]-Tabella2[[#This Row],[ACT START]])</f>
        <v>4.166666666666663E-2</v>
      </c>
      <c r="W7265" s="104" t="s">
        <v>92</v>
      </c>
      <c r="X7265" s="104" t="s">
        <v>91</v>
      </c>
      <c r="Y7265" s="110"/>
      <c r="Z7265" s="106"/>
      <c r="AA7265" s="104"/>
      <c r="AB7265" s="107"/>
      <c r="AC7265" s="72">
        <f>IF(OR(Tabella2[[#This Row],[OUTCOME]]="DCO",Tabella2[[#This Row],[OUTCOME]]="SDC"),1,0)</f>
        <v>1</v>
      </c>
      <c r="AH7265" s="70"/>
      <c r="AI7265" s="70"/>
      <c r="AJ7265">
        <f>IF(OR(Tabella2[[#This Row],[OUTCOME]]="DNCO", Tabella2[[#This Row],[OUTCOME]]="SDNC"),1,0)</f>
        <v>0</v>
      </c>
      <c r="AL7265" s="70"/>
      <c r="BM7265" s="135" t="str">
        <f>Tabella2[[#This Row],[ACT START]]</f>
        <v>13:15</v>
      </c>
      <c r="BN7265" s="136" t="str">
        <f>Tabella2[[#This Row],[ACT STOP]]</f>
        <v>14:15</v>
      </c>
      <c r="BO7265" s="101"/>
      <c r="BR7265" s="109" t="str">
        <f t="shared" si="142"/>
        <v>SH-25-7254</v>
      </c>
      <c r="BS7265" s="109" t="s">
        <v>345</v>
      </c>
      <c r="BT7265" t="str">
        <f>Tabella2[[#This Row],[OUTCOME]]</f>
        <v>DCO</v>
      </c>
      <c r="BU7265" t="str">
        <f>_xlfn.CONCAT(Tabella2[[#This Row],[NAME SP]],Tabella2[[#This Row],[ID SP]]," - ",Tabella2[[#This Row],[SYLLABUS NO]])</f>
        <v>IFTS106 - PT EMR01</v>
      </c>
      <c r="BV7265" t="s">
        <v>13050</v>
      </c>
    </row>
    <row r="7266" spans="1:74" hidden="1">
      <c r="A7266" s="103" t="s">
        <v>14579</v>
      </c>
      <c r="B7266" s="102">
        <v>46006</v>
      </c>
      <c r="C7266" s="104">
        <f>_xlfn.ISOWEEKNUM(Tabella2[[#This Row],[Date]])</f>
        <v>51</v>
      </c>
      <c r="D7266" s="104" t="s">
        <v>13048</v>
      </c>
      <c r="E7266" s="104" t="s">
        <v>284</v>
      </c>
      <c r="F7266" s="104">
        <v>107</v>
      </c>
      <c r="G7266" s="104" t="s">
        <v>257</v>
      </c>
      <c r="H7266" s="105">
        <v>10</v>
      </c>
      <c r="I7266" s="104"/>
      <c r="J7266" s="104" t="s">
        <v>258</v>
      </c>
      <c r="K7266" s="104" t="s">
        <v>77</v>
      </c>
      <c r="L7266" s="104" t="s">
        <v>259</v>
      </c>
      <c r="M7266" s="104" t="s">
        <v>276</v>
      </c>
      <c r="N7266" s="104"/>
      <c r="O7266" s="106"/>
      <c r="P7266" s="111" t="s">
        <v>1828</v>
      </c>
      <c r="Q7266" s="153" t="s">
        <v>8463</v>
      </c>
      <c r="R7266" s="153" t="s">
        <v>8464</v>
      </c>
      <c r="S7266" s="153">
        <f>Tabella2[[#This Row],[PLD STOP]]-Tabella2[[#This Row],[PLD START]]</f>
        <v>4.166666666666663E-2</v>
      </c>
      <c r="T7266" s="153" t="s">
        <v>8463</v>
      </c>
      <c r="U7266" s="153" t="s">
        <v>8464</v>
      </c>
      <c r="V7266" s="153">
        <f>IF(ISBLANK(T7266),"",Tabella2[[#This Row],[ACT STOP]]-Tabella2[[#This Row],[ACT START]])</f>
        <v>4.166666666666663E-2</v>
      </c>
      <c r="W7266" s="104" t="s">
        <v>92</v>
      </c>
      <c r="X7266" s="104" t="s">
        <v>91</v>
      </c>
      <c r="Y7266" s="110"/>
      <c r="Z7266" s="106"/>
      <c r="AA7266" s="104"/>
      <c r="AB7266" s="107"/>
      <c r="AC7266" s="72">
        <f>IF(OR(Tabella2[[#This Row],[OUTCOME]]="DCO",Tabella2[[#This Row],[OUTCOME]]="SDC"),1,0)</f>
        <v>1</v>
      </c>
      <c r="AH7266" s="70"/>
      <c r="AI7266" s="70"/>
      <c r="AJ7266">
        <f>IF(OR(Tabella2[[#This Row],[OUTCOME]]="DNCO", Tabella2[[#This Row],[OUTCOME]]="SDNC"),1,0)</f>
        <v>0</v>
      </c>
      <c r="AL7266" s="70"/>
      <c r="BM7266" s="135" t="str">
        <f>Tabella2[[#This Row],[ACT START]]</f>
        <v>13:15</v>
      </c>
      <c r="BN7266" s="136" t="str">
        <f>Tabella2[[#This Row],[ACT STOP]]</f>
        <v>14:15</v>
      </c>
      <c r="BO7266" s="101"/>
      <c r="BR7266" s="109" t="str">
        <f t="shared" si="142"/>
        <v>SH-25-7255</v>
      </c>
      <c r="BS7266" s="109" t="s">
        <v>552</v>
      </c>
      <c r="BT7266" t="str">
        <f>Tabella2[[#This Row],[OUTCOME]]</f>
        <v>DCO</v>
      </c>
      <c r="BU7266" t="str">
        <f>_xlfn.CONCAT(Tabella2[[#This Row],[NAME SP]],Tabella2[[#This Row],[ID SP]]," - ",Tabella2[[#This Row],[SYLLABUS NO]])</f>
        <v>IFTS107 - PT EMR01</v>
      </c>
      <c r="BV7266" t="s">
        <v>13051</v>
      </c>
    </row>
    <row r="7267" spans="1:74" hidden="1">
      <c r="A7267" s="103" t="s">
        <v>14580</v>
      </c>
      <c r="B7267" s="102">
        <v>46006</v>
      </c>
      <c r="C7267" s="104">
        <f>_xlfn.ISOWEEKNUM(Tabella2[[#This Row],[Date]])</f>
        <v>51</v>
      </c>
      <c r="D7267" s="104" t="s">
        <v>6621</v>
      </c>
      <c r="E7267" s="104" t="s">
        <v>284</v>
      </c>
      <c r="F7267" s="104">
        <v>83</v>
      </c>
      <c r="G7267" s="104" t="s">
        <v>257</v>
      </c>
      <c r="H7267" s="105">
        <v>2</v>
      </c>
      <c r="I7267" s="104"/>
      <c r="J7267" s="104" t="s">
        <v>258</v>
      </c>
      <c r="K7267" s="104" t="s">
        <v>79</v>
      </c>
      <c r="L7267" s="104" t="s">
        <v>299</v>
      </c>
      <c r="M7267" s="104" t="s">
        <v>386</v>
      </c>
      <c r="N7267" s="104"/>
      <c r="O7267" s="108" t="str">
        <f>A7268</f>
        <v>19673</v>
      </c>
      <c r="P7267" s="111" t="s">
        <v>387</v>
      </c>
      <c r="Q7267" s="153" t="s">
        <v>12108</v>
      </c>
      <c r="R7267" s="153" t="s">
        <v>12109</v>
      </c>
      <c r="S7267" s="153">
        <f>Tabella2[[#This Row],[PLD STOP]]-Tabella2[[#This Row],[PLD START]]</f>
        <v>4.166666666666663E-2</v>
      </c>
      <c r="T7267" s="153">
        <v>0.61458333333333337</v>
      </c>
      <c r="U7267" s="153">
        <v>0.65625</v>
      </c>
      <c r="V7267" s="153">
        <f>IF(ISBLANK(T7267),"",Tabella2[[#This Row],[ACT STOP]]-Tabella2[[#This Row],[ACT START]])</f>
        <v>4.166666666666663E-2</v>
      </c>
      <c r="W7267" s="104" t="s">
        <v>92</v>
      </c>
      <c r="X7267" s="104" t="s">
        <v>91</v>
      </c>
      <c r="Y7267" s="110"/>
      <c r="Z7267" s="106"/>
      <c r="AA7267" s="104"/>
      <c r="AB7267" s="107"/>
      <c r="AC7267" s="72">
        <f>IF(OR(Tabella2[[#This Row],[OUTCOME]]="DCO",Tabella2[[#This Row],[OUTCOME]]="SDC"),1,0)</f>
        <v>1</v>
      </c>
      <c r="AH7267" s="70"/>
      <c r="AI7267" s="70"/>
      <c r="AJ7267">
        <f>IF(OR(Tabella2[[#This Row],[OUTCOME]]="DNCO", Tabella2[[#This Row],[OUTCOME]]="SDNC"),1,0)</f>
        <v>0</v>
      </c>
      <c r="AL7267" s="70"/>
      <c r="BM7267" s="135">
        <f>Tabella2[[#This Row],[ACT START]]</f>
        <v>0.61458333333333337</v>
      </c>
      <c r="BN7267" s="136">
        <f>Tabella2[[#This Row],[ACT STOP]]</f>
        <v>0.65625</v>
      </c>
      <c r="BO7267" s="101"/>
      <c r="BR7267" s="109" t="str">
        <f t="shared" si="142"/>
        <v>SH-25-7256</v>
      </c>
      <c r="BS7267" s="109" t="s">
        <v>368</v>
      </c>
      <c r="BT7267" t="str">
        <f>Tabella2[[#This Row],[OUTCOME]]</f>
        <v>DCO</v>
      </c>
      <c r="BU7267" t="str">
        <f>_xlfn.CONCAT(Tabella2[[#This Row],[NAME SP]],Tabella2[[#This Row],[ID SP]]," - ",Tabella2[[#This Row],[SYLLABUS NO]])</f>
        <v>IFTS83 - NET QRA02</v>
      </c>
      <c r="BV7267" t="s">
        <v>11871</v>
      </c>
    </row>
    <row r="7268" spans="1:74" hidden="1">
      <c r="A7268" s="103" t="s">
        <v>14581</v>
      </c>
      <c r="B7268" s="102">
        <v>46006</v>
      </c>
      <c r="C7268" s="104">
        <f>_xlfn.ISOWEEKNUM(Tabella2[[#This Row],[Date]])</f>
        <v>51</v>
      </c>
      <c r="D7268" s="104" t="s">
        <v>6621</v>
      </c>
      <c r="E7268" s="104" t="s">
        <v>284</v>
      </c>
      <c r="F7268" s="104">
        <v>82</v>
      </c>
      <c r="G7268" s="104" t="s">
        <v>284</v>
      </c>
      <c r="H7268" s="105">
        <v>41</v>
      </c>
      <c r="I7268" s="104"/>
      <c r="J7268" s="104" t="s">
        <v>258</v>
      </c>
      <c r="K7268" s="104" t="s">
        <v>78</v>
      </c>
      <c r="L7268" s="104" t="s">
        <v>299</v>
      </c>
      <c r="M7268" s="104" t="s">
        <v>386</v>
      </c>
      <c r="N7268" s="104"/>
      <c r="O7268" s="108" t="str">
        <f>A7267</f>
        <v>19672</v>
      </c>
      <c r="P7268" s="111" t="s">
        <v>387</v>
      </c>
      <c r="Q7268" s="153" t="s">
        <v>12108</v>
      </c>
      <c r="R7268" s="153" t="s">
        <v>12109</v>
      </c>
      <c r="S7268" s="153">
        <f>Tabella2[[#This Row],[PLD STOP]]-Tabella2[[#This Row],[PLD START]]</f>
        <v>4.166666666666663E-2</v>
      </c>
      <c r="T7268" s="153">
        <v>0.61458333333333337</v>
      </c>
      <c r="U7268" s="153">
        <v>0.65625</v>
      </c>
      <c r="V7268" s="153">
        <f>IF(ISBLANK(T7268),"",Tabella2[[#This Row],[ACT STOP]]-Tabella2[[#This Row],[ACT START]])</f>
        <v>4.166666666666663E-2</v>
      </c>
      <c r="W7268" s="104" t="s">
        <v>92</v>
      </c>
      <c r="X7268" s="104" t="s">
        <v>91</v>
      </c>
      <c r="Y7268" s="110"/>
      <c r="Z7268" s="106"/>
      <c r="AA7268" s="104"/>
      <c r="AB7268" s="107"/>
      <c r="AC7268" s="72">
        <f>IF(OR(Tabella2[[#This Row],[OUTCOME]]="DCO",Tabella2[[#This Row],[OUTCOME]]="SDC"),1,0)</f>
        <v>1</v>
      </c>
      <c r="AH7268" s="70"/>
      <c r="AI7268" s="70"/>
      <c r="AJ7268">
        <f>IF(OR(Tabella2[[#This Row],[OUTCOME]]="DNCO", Tabella2[[#This Row],[OUTCOME]]="SDNC"),1,0)</f>
        <v>0</v>
      </c>
      <c r="AL7268" s="70"/>
      <c r="BM7268" s="135">
        <f>Tabella2[[#This Row],[ACT START]]</f>
        <v>0.61458333333333337</v>
      </c>
      <c r="BN7268" s="136">
        <f>Tabella2[[#This Row],[ACT STOP]]</f>
        <v>0.65625</v>
      </c>
      <c r="BO7268" s="101"/>
      <c r="BR7268" s="109" t="str">
        <f t="shared" si="142"/>
        <v>SH-25-7257</v>
      </c>
      <c r="BS7268" s="109" t="s">
        <v>1750</v>
      </c>
      <c r="BT7268" t="str">
        <f>Tabella2[[#This Row],[OUTCOME]]</f>
        <v>DCO</v>
      </c>
      <c r="BU7268" t="str">
        <f>_xlfn.CONCAT(Tabella2[[#This Row],[NAME SP]],Tabella2[[#This Row],[ID SP]]," - ",Tabella2[[#This Row],[SYLLABUS NO]])</f>
        <v>IFTS82 - NET QRA02</v>
      </c>
      <c r="BV7268" t="s">
        <v>11868</v>
      </c>
    </row>
    <row r="7269" spans="1:74" hidden="1">
      <c r="A7269" s="103" t="s">
        <v>14582</v>
      </c>
      <c r="B7269" s="102">
        <v>46006</v>
      </c>
      <c r="C7269" s="104">
        <f>_xlfn.ISOWEEKNUM(Tabella2[[#This Row],[Date]])</f>
        <v>51</v>
      </c>
      <c r="D7269" s="104" t="s">
        <v>11710</v>
      </c>
      <c r="E7269" s="104" t="s">
        <v>284</v>
      </c>
      <c r="F7269" s="104">
        <v>97</v>
      </c>
      <c r="G7269" s="104" t="s">
        <v>284</v>
      </c>
      <c r="H7269" s="105">
        <v>9</v>
      </c>
      <c r="I7269" s="104" t="s">
        <v>258</v>
      </c>
      <c r="J7269" s="104"/>
      <c r="K7269" s="104" t="s">
        <v>83</v>
      </c>
      <c r="L7269" s="104" t="s">
        <v>259</v>
      </c>
      <c r="M7269" s="104" t="s">
        <v>276</v>
      </c>
      <c r="N7269" s="104"/>
      <c r="O7269" s="106"/>
      <c r="P7269" s="111" t="s">
        <v>14592</v>
      </c>
      <c r="Q7269" s="153" t="s">
        <v>12108</v>
      </c>
      <c r="R7269" s="153" t="s">
        <v>12109</v>
      </c>
      <c r="S7269" s="153">
        <f>Tabella2[[#This Row],[PLD STOP]]-Tabella2[[#This Row],[PLD START]]</f>
        <v>4.166666666666663E-2</v>
      </c>
      <c r="T7269" s="153">
        <v>0.61527777777777781</v>
      </c>
      <c r="U7269" s="153">
        <v>0.65555555555555556</v>
      </c>
      <c r="V7269" s="153">
        <f>IF(ISBLANK(T7269),"",Tabella2[[#This Row],[ACT STOP]]-Tabella2[[#This Row],[ACT START]])</f>
        <v>4.0277777777777746E-2</v>
      </c>
      <c r="W7269" s="104" t="s">
        <v>92</v>
      </c>
      <c r="X7269" s="104" t="s">
        <v>91</v>
      </c>
      <c r="Y7269" s="110"/>
      <c r="Z7269" s="106"/>
      <c r="AA7269" s="104"/>
      <c r="AB7269" s="107"/>
      <c r="AC7269" s="72">
        <f>IF(OR(Tabella2[[#This Row],[OUTCOME]]="DCO",Tabella2[[#This Row],[OUTCOME]]="SDC"),1,0)</f>
        <v>1</v>
      </c>
      <c r="AH7269" s="70"/>
      <c r="AI7269" s="70"/>
      <c r="AJ7269">
        <f>IF(OR(Tabella2[[#This Row],[OUTCOME]]="DNCO", Tabella2[[#This Row],[OUTCOME]]="SDNC"),1,0)</f>
        <v>0</v>
      </c>
      <c r="AL7269" s="70"/>
      <c r="BM7269" s="135">
        <f>Tabella2[[#This Row],[ACT START]]</f>
        <v>0.61527777777777781</v>
      </c>
      <c r="BN7269" s="136">
        <f>Tabella2[[#This Row],[ACT STOP]]</f>
        <v>0.65555555555555556</v>
      </c>
      <c r="BO7269" s="101"/>
      <c r="BR7269" s="109" t="str">
        <f t="shared" si="142"/>
        <v>SH-25-7258</v>
      </c>
      <c r="BS7269" s="109" t="s">
        <v>339</v>
      </c>
      <c r="BT7269" t="str">
        <f>Tabella2[[#This Row],[OUTCOME]]</f>
        <v>DCO</v>
      </c>
      <c r="BU7269" t="str">
        <f>_xlfn.CONCAT(Tabella2[[#This Row],[NAME SP]],Tabella2[[#This Row],[ID SP]]," - ",Tabella2[[#This Row],[SYLLABUS NO]])</f>
        <v>IFTS97 - SD IF0203</v>
      </c>
      <c r="BV7269" t="s">
        <v>11849</v>
      </c>
    </row>
    <row r="7270" spans="1:74" hidden="1">
      <c r="A7270" s="103" t="s">
        <v>14583</v>
      </c>
      <c r="B7270" s="102">
        <v>46006</v>
      </c>
      <c r="C7270" s="104">
        <f>_xlfn.ISOWEEKNUM(Tabella2[[#This Row],[Date]])</f>
        <v>51</v>
      </c>
      <c r="D7270" s="104" t="s">
        <v>11710</v>
      </c>
      <c r="E7270" s="104" t="s">
        <v>284</v>
      </c>
      <c r="F7270" s="104">
        <v>88</v>
      </c>
      <c r="G7270" s="104" t="s">
        <v>257</v>
      </c>
      <c r="H7270" s="105">
        <v>32</v>
      </c>
      <c r="I7270" s="104" t="s">
        <v>258</v>
      </c>
      <c r="J7270" s="104"/>
      <c r="K7270" s="104" t="s">
        <v>80</v>
      </c>
      <c r="L7270" s="104" t="s">
        <v>259</v>
      </c>
      <c r="M7270" s="104" t="s">
        <v>276</v>
      </c>
      <c r="N7270" s="104"/>
      <c r="O7270" s="106"/>
      <c r="P7270" s="111" t="s">
        <v>14494</v>
      </c>
      <c r="Q7270" s="153" t="s">
        <v>12108</v>
      </c>
      <c r="R7270" s="153" t="s">
        <v>12109</v>
      </c>
      <c r="S7270" s="153">
        <f>Tabella2[[#This Row],[PLD STOP]]-Tabella2[[#This Row],[PLD START]]</f>
        <v>4.166666666666663E-2</v>
      </c>
      <c r="T7270" s="153" t="s">
        <v>12108</v>
      </c>
      <c r="U7270" s="153" t="s">
        <v>12109</v>
      </c>
      <c r="V7270" s="153">
        <f>IF(ISBLANK(T7270),"",Tabella2[[#This Row],[ACT STOP]]-Tabella2[[#This Row],[ACT START]])</f>
        <v>4.166666666666663E-2</v>
      </c>
      <c r="W7270" s="104" t="s">
        <v>92</v>
      </c>
      <c r="X7270" s="104" t="s">
        <v>91</v>
      </c>
      <c r="Y7270" s="110" t="s">
        <v>14625</v>
      </c>
      <c r="Z7270" s="106"/>
      <c r="AA7270" s="104"/>
      <c r="AB7270" s="107"/>
      <c r="AC7270" s="72">
        <f>IF(OR(Tabella2[[#This Row],[OUTCOME]]="DCO",Tabella2[[#This Row],[OUTCOME]]="SDC"),1,0)</f>
        <v>1</v>
      </c>
      <c r="AH7270" s="70"/>
      <c r="AI7270" s="70"/>
      <c r="AJ7270">
        <f>IF(OR(Tabella2[[#This Row],[OUTCOME]]="DNCO", Tabella2[[#This Row],[OUTCOME]]="SDNC"),1,0)</f>
        <v>0</v>
      </c>
      <c r="AL7270" s="70"/>
      <c r="BM7270" s="135" t="str">
        <f>Tabella2[[#This Row],[ACT START]]</f>
        <v>14:45</v>
      </c>
      <c r="BN7270" s="136" t="str">
        <f>Tabella2[[#This Row],[ACT STOP]]</f>
        <v>15:45</v>
      </c>
      <c r="BO7270" s="101"/>
      <c r="BR7270" s="109" t="str">
        <f t="shared" si="142"/>
        <v>SH-25-7259</v>
      </c>
      <c r="BS7270" s="109" t="s">
        <v>356</v>
      </c>
      <c r="BT7270" t="str">
        <f>Tabella2[[#This Row],[OUTCOME]]</f>
        <v>DCO</v>
      </c>
      <c r="BU7270" t="str">
        <f>_xlfn.CONCAT(Tabella2[[#This Row],[NAME SP]],Tabella2[[#This Row],[ID SP]]," - ",Tabella2[[#This Row],[SYLLABUS NO]])</f>
        <v>IFTS88 - SD IF0201</v>
      </c>
      <c r="BV7270" t="s">
        <v>11840</v>
      </c>
    </row>
    <row r="7271" spans="1:74" hidden="1">
      <c r="A7271" s="103" t="s">
        <v>14584</v>
      </c>
      <c r="B7271" s="102">
        <v>46006</v>
      </c>
      <c r="C7271" s="104">
        <f>_xlfn.ISOWEEKNUM(Tabella2[[#This Row],[Date]])</f>
        <v>51</v>
      </c>
      <c r="D7271" s="104" t="s">
        <v>751</v>
      </c>
      <c r="E7271" s="104" t="s">
        <v>256</v>
      </c>
      <c r="F7271" s="104">
        <v>77</v>
      </c>
      <c r="G7271" s="104" t="s">
        <v>257</v>
      </c>
      <c r="H7271" s="105">
        <v>1</v>
      </c>
      <c r="I7271" s="104" t="s">
        <v>258</v>
      </c>
      <c r="J7271" s="104"/>
      <c r="K7271" s="104" t="s">
        <v>75</v>
      </c>
      <c r="L7271" s="104" t="s">
        <v>259</v>
      </c>
      <c r="M7271" s="104" t="s">
        <v>269</v>
      </c>
      <c r="N7271" s="104"/>
      <c r="O7271" s="106"/>
      <c r="P7271" s="111" t="s">
        <v>607</v>
      </c>
      <c r="Q7271" s="153" t="s">
        <v>12108</v>
      </c>
      <c r="R7271" s="153" t="s">
        <v>12109</v>
      </c>
      <c r="S7271" s="153">
        <f>Tabella2[[#This Row],[PLD STOP]]-Tabella2[[#This Row],[PLD START]]</f>
        <v>4.166666666666663E-2</v>
      </c>
      <c r="T7271" s="153">
        <v>0.61111111111111116</v>
      </c>
      <c r="U7271" s="153">
        <v>0.65277777777777779</v>
      </c>
      <c r="V7271" s="153">
        <f>IF(ISBLANK(T7271),"",Tabella2[[#This Row],[ACT STOP]]-Tabella2[[#This Row],[ACT START]])</f>
        <v>4.166666666666663E-2</v>
      </c>
      <c r="W7271" s="104" t="s">
        <v>92</v>
      </c>
      <c r="X7271" s="104" t="s">
        <v>91</v>
      </c>
      <c r="Y7271" s="110"/>
      <c r="Z7271" s="106"/>
      <c r="AA7271" s="104"/>
      <c r="AB7271" s="107"/>
      <c r="AC7271" s="72">
        <f>IF(OR(Tabella2[[#This Row],[OUTCOME]]="DCO",Tabella2[[#This Row],[OUTCOME]]="SDC"),1,0)</f>
        <v>1</v>
      </c>
      <c r="AH7271" s="70"/>
      <c r="AI7271" s="70"/>
      <c r="AJ7271">
        <f>IF(OR(Tabella2[[#This Row],[OUTCOME]]="DNCO", Tabella2[[#This Row],[OUTCOME]]="SDNC"),1,0)</f>
        <v>0</v>
      </c>
      <c r="AL7271" s="70"/>
      <c r="BM7271" s="135">
        <f>Tabella2[[#This Row],[ACT START]]</f>
        <v>0.61111111111111116</v>
      </c>
      <c r="BN7271" s="136">
        <f>Tabella2[[#This Row],[ACT STOP]]</f>
        <v>0.65277777777777779</v>
      </c>
      <c r="BO7271" s="101"/>
      <c r="BR7271" s="109" t="str">
        <f t="shared" si="142"/>
        <v>SH-25-7260</v>
      </c>
      <c r="BS7271" s="109" t="s">
        <v>332</v>
      </c>
      <c r="BT7271" t="str">
        <f>Tabella2[[#This Row],[OUTCOME]]</f>
        <v>DCO</v>
      </c>
      <c r="BU7271" t="str">
        <f>_xlfn.CONCAT(Tabella2[[#This Row],[NAME SP]],Tabella2[[#This Row],[ID SP]]," - ",Tabella2[[#This Row],[SYLLABUS NO]])</f>
        <v>QATAR77 - PT R2R02</v>
      </c>
      <c r="BV7271" t="s">
        <v>12050</v>
      </c>
    </row>
    <row r="7272" spans="1:74" hidden="1">
      <c r="A7272" s="103" t="s">
        <v>14585</v>
      </c>
      <c r="B7272" s="102">
        <v>46006</v>
      </c>
      <c r="C7272" s="104">
        <f>_xlfn.ISOWEEKNUM(Tabella2[[#This Row],[Date]])</f>
        <v>51</v>
      </c>
      <c r="D7272" s="104" t="s">
        <v>13048</v>
      </c>
      <c r="E7272" s="104" t="s">
        <v>284</v>
      </c>
      <c r="F7272" s="104">
        <v>105</v>
      </c>
      <c r="G7272" s="104" t="s">
        <v>257</v>
      </c>
      <c r="H7272" s="105">
        <v>9</v>
      </c>
      <c r="I7272" s="104"/>
      <c r="J7272" s="104" t="s">
        <v>258</v>
      </c>
      <c r="K7272" s="104" t="s">
        <v>77</v>
      </c>
      <c r="L7272" s="104" t="s">
        <v>259</v>
      </c>
      <c r="M7272" s="104" t="s">
        <v>276</v>
      </c>
      <c r="N7272" s="104"/>
      <c r="O7272" s="106"/>
      <c r="P7272" s="111" t="s">
        <v>1828</v>
      </c>
      <c r="Q7272" s="153" t="s">
        <v>12108</v>
      </c>
      <c r="R7272" s="153" t="s">
        <v>12109</v>
      </c>
      <c r="S7272" s="153">
        <f>Tabella2[[#This Row],[PLD STOP]]-Tabella2[[#This Row],[PLD START]]</f>
        <v>4.166666666666663E-2</v>
      </c>
      <c r="T7272" s="153" t="s">
        <v>12108</v>
      </c>
      <c r="U7272" s="153" t="s">
        <v>12109</v>
      </c>
      <c r="V7272" s="153">
        <f>IF(ISBLANK(T7272),"",Tabella2[[#This Row],[ACT STOP]]-Tabella2[[#This Row],[ACT START]])</f>
        <v>4.166666666666663E-2</v>
      </c>
      <c r="W7272" s="104" t="s">
        <v>92</v>
      </c>
      <c r="X7272" s="104" t="s">
        <v>91</v>
      </c>
      <c r="Y7272" s="110"/>
      <c r="Z7272" s="106"/>
      <c r="AA7272" s="104"/>
      <c r="AB7272" s="107"/>
      <c r="AC7272" s="72">
        <f>IF(OR(Tabella2[[#This Row],[OUTCOME]]="DCO",Tabella2[[#This Row],[OUTCOME]]="SDC"),1,0)</f>
        <v>1</v>
      </c>
      <c r="AH7272" s="70"/>
      <c r="AI7272" s="70"/>
      <c r="AJ7272">
        <f>IF(OR(Tabella2[[#This Row],[OUTCOME]]="DNCO", Tabella2[[#This Row],[OUTCOME]]="SDNC"),1,0)</f>
        <v>0</v>
      </c>
      <c r="AL7272" s="70"/>
      <c r="BM7272" s="135" t="str">
        <f>Tabella2[[#This Row],[ACT START]]</f>
        <v>14:45</v>
      </c>
      <c r="BN7272" s="136" t="str">
        <f>Tabella2[[#This Row],[ACT STOP]]</f>
        <v>15:45</v>
      </c>
      <c r="BO7272" s="101"/>
      <c r="BR7272" s="109" t="str">
        <f t="shared" si="142"/>
        <v>SH-25-7261</v>
      </c>
      <c r="BS7272" s="109" t="s">
        <v>318</v>
      </c>
      <c r="BT7272" t="str">
        <f>Tabella2[[#This Row],[OUTCOME]]</f>
        <v>DCO</v>
      </c>
      <c r="BU7272" t="str">
        <f>_xlfn.CONCAT(Tabella2[[#This Row],[NAME SP]],Tabella2[[#This Row],[ID SP]]," - ",Tabella2[[#This Row],[SYLLABUS NO]])</f>
        <v>IFTS105 - PT EMR01</v>
      </c>
      <c r="BV7272" t="s">
        <v>13049</v>
      </c>
    </row>
    <row r="7273" spans="1:74" hidden="1">
      <c r="A7273" s="103" t="s">
        <v>14595</v>
      </c>
      <c r="B7273" s="102">
        <v>46007</v>
      </c>
      <c r="C7273" s="104">
        <f>_xlfn.ISOWEEKNUM(Tabella2[[#This Row],[Date]])</f>
        <v>51</v>
      </c>
      <c r="D7273" s="104" t="s">
        <v>817</v>
      </c>
      <c r="E7273" s="104" t="s">
        <v>284</v>
      </c>
      <c r="F7273" s="104">
        <v>74</v>
      </c>
      <c r="G7273" s="104" t="s">
        <v>284</v>
      </c>
      <c r="H7273" s="105">
        <v>9</v>
      </c>
      <c r="I7273" s="104"/>
      <c r="J7273" s="104" t="s">
        <v>258</v>
      </c>
      <c r="K7273" s="104" t="s">
        <v>79</v>
      </c>
      <c r="L7273" s="104" t="s">
        <v>299</v>
      </c>
      <c r="M7273" s="104" t="s">
        <v>386</v>
      </c>
      <c r="N7273" s="104"/>
      <c r="O7273" s="108" t="str">
        <f>A7274</f>
        <v>19679</v>
      </c>
      <c r="P7273" s="111" t="s">
        <v>2187</v>
      </c>
      <c r="Q7273" s="153" t="s">
        <v>4368</v>
      </c>
      <c r="R7273" s="153" t="s">
        <v>4369</v>
      </c>
      <c r="S7273" s="153">
        <f>Tabella2[[#This Row],[PLD STOP]]-Tabella2[[#This Row],[PLD START]]</f>
        <v>4.1666666666666685E-2</v>
      </c>
      <c r="T7273" s="153">
        <v>0.36458333333333331</v>
      </c>
      <c r="U7273" s="153">
        <v>0.40625</v>
      </c>
      <c r="V7273" s="153">
        <f>IF(ISBLANK(T7273),"",Tabella2[[#This Row],[ACT STOP]]-Tabella2[[#This Row],[ACT START]])</f>
        <v>4.1666666666666685E-2</v>
      </c>
      <c r="W7273" s="104" t="s">
        <v>92</v>
      </c>
      <c r="X7273" s="104" t="s">
        <v>91</v>
      </c>
      <c r="Y7273" s="110"/>
      <c r="Z7273" s="106"/>
      <c r="AA7273" s="104"/>
      <c r="AB7273" s="107"/>
      <c r="AC7273" s="72">
        <f>IF(OR(Tabella2[[#This Row],[OUTCOME]]="DCO",Tabella2[[#This Row],[OUTCOME]]="SDC"),1,0)</f>
        <v>1</v>
      </c>
      <c r="AH7273" s="70"/>
      <c r="AI7273" s="70"/>
      <c r="AJ7273">
        <f>IF(OR(Tabella2[[#This Row],[OUTCOME]]="DNCO", Tabella2[[#This Row],[OUTCOME]]="SDNC"),1,0)</f>
        <v>0</v>
      </c>
      <c r="AL7273" s="70"/>
      <c r="BM7273" s="135">
        <f>Tabella2[[#This Row],[ACT START]]</f>
        <v>0.36458333333333331</v>
      </c>
      <c r="BN7273" s="136">
        <f>Tabella2[[#This Row],[ACT STOP]]</f>
        <v>0.40625</v>
      </c>
      <c r="BO7273" s="101"/>
      <c r="BR7273" s="109" t="str">
        <f t="shared" si="142"/>
        <v>SH-25-7262</v>
      </c>
      <c r="BS7273" s="109" t="s">
        <v>339</v>
      </c>
      <c r="BT7273" t="str">
        <f>Tabella2[[#This Row],[OUTCOME]]</f>
        <v>DCO</v>
      </c>
      <c r="BU7273" t="str">
        <f>_xlfn.CONCAT(Tabella2[[#This Row],[NAME SP]],Tabella2[[#This Row],[ID SP]]," - ",Tabella2[[#This Row],[SYLLABUS NO]])</f>
        <v>IFTS74 - NET ADCA02</v>
      </c>
      <c r="BV7273" t="s">
        <v>11990</v>
      </c>
    </row>
    <row r="7274" spans="1:74" hidden="1">
      <c r="A7274" s="103" t="s">
        <v>14596</v>
      </c>
      <c r="B7274" s="102">
        <v>46007</v>
      </c>
      <c r="C7274" s="104">
        <f>_xlfn.ISOWEEKNUM(Tabella2[[#This Row],[Date]])</f>
        <v>51</v>
      </c>
      <c r="D7274" s="104" t="s">
        <v>817</v>
      </c>
      <c r="E7274" s="104" t="s">
        <v>284</v>
      </c>
      <c r="F7274" s="104">
        <v>72</v>
      </c>
      <c r="G7274" s="104" t="s">
        <v>257</v>
      </c>
      <c r="H7274" s="105">
        <v>32</v>
      </c>
      <c r="I7274" s="104"/>
      <c r="J7274" s="104" t="s">
        <v>258</v>
      </c>
      <c r="K7274" s="104" t="s">
        <v>78</v>
      </c>
      <c r="L7274" s="104" t="s">
        <v>299</v>
      </c>
      <c r="M7274" s="104" t="s">
        <v>386</v>
      </c>
      <c r="N7274" s="104"/>
      <c r="O7274" s="108" t="str">
        <f>A7273</f>
        <v>19678</v>
      </c>
      <c r="P7274" s="111" t="s">
        <v>2187</v>
      </c>
      <c r="Q7274" s="153" t="s">
        <v>4368</v>
      </c>
      <c r="R7274" s="153" t="s">
        <v>4369</v>
      </c>
      <c r="S7274" s="153">
        <f>Tabella2[[#This Row],[PLD STOP]]-Tabella2[[#This Row],[PLD START]]</f>
        <v>4.1666666666666685E-2</v>
      </c>
      <c r="T7274" s="153">
        <v>0.36458333333333331</v>
      </c>
      <c r="U7274" s="153">
        <v>0.40625</v>
      </c>
      <c r="V7274" s="153">
        <f>IF(ISBLANK(T7274),"",Tabella2[[#This Row],[ACT STOP]]-Tabella2[[#This Row],[ACT START]])</f>
        <v>4.1666666666666685E-2</v>
      </c>
      <c r="W7274" s="104" t="s">
        <v>92</v>
      </c>
      <c r="X7274" s="104" t="s">
        <v>91</v>
      </c>
      <c r="Y7274" s="110"/>
      <c r="Z7274" s="106"/>
      <c r="AA7274" s="104"/>
      <c r="AB7274" s="107"/>
      <c r="AC7274" s="72">
        <f>IF(OR(Tabella2[[#This Row],[OUTCOME]]="DCO",Tabella2[[#This Row],[OUTCOME]]="SDC"),1,0)</f>
        <v>1</v>
      </c>
      <c r="AH7274" s="70"/>
      <c r="AI7274" s="70"/>
      <c r="AJ7274">
        <f>IF(OR(Tabella2[[#This Row],[OUTCOME]]="DNCO", Tabella2[[#This Row],[OUTCOME]]="SDNC"),1,0)</f>
        <v>0</v>
      </c>
      <c r="AL7274" s="70"/>
      <c r="BM7274" s="135">
        <f>Tabella2[[#This Row],[ACT START]]</f>
        <v>0.36458333333333331</v>
      </c>
      <c r="BN7274" s="136">
        <f>Tabella2[[#This Row],[ACT STOP]]</f>
        <v>0.40625</v>
      </c>
      <c r="BO7274" s="101"/>
      <c r="BR7274" s="109" t="str">
        <f t="shared" si="142"/>
        <v>SH-25-7263</v>
      </c>
      <c r="BS7274" s="109" t="s">
        <v>356</v>
      </c>
      <c r="BT7274" t="str">
        <f>Tabella2[[#This Row],[OUTCOME]]</f>
        <v>DCO</v>
      </c>
      <c r="BU7274" t="str">
        <f>_xlfn.CONCAT(Tabella2[[#This Row],[NAME SP]],Tabella2[[#This Row],[ID SP]]," - ",Tabella2[[#This Row],[SYLLABUS NO]])</f>
        <v>IFTS72 - NET ADCA02</v>
      </c>
      <c r="BV7274" t="s">
        <v>11975</v>
      </c>
    </row>
    <row r="7275" spans="1:74" hidden="1">
      <c r="A7275" s="103" t="s">
        <v>14597</v>
      </c>
      <c r="B7275" s="102">
        <v>46007</v>
      </c>
      <c r="C7275" s="104">
        <f>_xlfn.ISOWEEKNUM(Tabella2[[#This Row],[Date]])</f>
        <v>51</v>
      </c>
      <c r="D7275" s="104" t="s">
        <v>9764</v>
      </c>
      <c r="E7275" s="104" t="s">
        <v>284</v>
      </c>
      <c r="F7275" s="104">
        <v>78</v>
      </c>
      <c r="G7275" s="104" t="s">
        <v>257</v>
      </c>
      <c r="H7275" s="105">
        <v>2</v>
      </c>
      <c r="I7275" s="104"/>
      <c r="J7275" s="104" t="s">
        <v>258</v>
      </c>
      <c r="K7275" s="104" t="s">
        <v>83</v>
      </c>
      <c r="L7275" s="104" t="s">
        <v>259</v>
      </c>
      <c r="M7275" s="104" t="s">
        <v>260</v>
      </c>
      <c r="N7275" s="104"/>
      <c r="O7275" s="106"/>
      <c r="P7275" s="111" t="s">
        <v>1850</v>
      </c>
      <c r="Q7275" s="153" t="s">
        <v>4368</v>
      </c>
      <c r="R7275" s="153" t="s">
        <v>4369</v>
      </c>
      <c r="S7275" s="153">
        <f>Tabella2[[#This Row],[PLD STOP]]-Tabella2[[#This Row],[PLD START]]</f>
        <v>4.1666666666666685E-2</v>
      </c>
      <c r="T7275" s="153" t="s">
        <v>4368</v>
      </c>
      <c r="U7275" s="153" t="s">
        <v>4369</v>
      </c>
      <c r="V7275" s="153">
        <f>IF(ISBLANK(T7275),"",Tabella2[[#This Row],[ACT STOP]]-Tabella2[[#This Row],[ACT START]])</f>
        <v>4.1666666666666685E-2</v>
      </c>
      <c r="W7275" s="104" t="s">
        <v>92</v>
      </c>
      <c r="X7275" s="104" t="s">
        <v>91</v>
      </c>
      <c r="Y7275" s="110"/>
      <c r="Z7275" s="106"/>
      <c r="AA7275" s="104"/>
      <c r="AB7275" s="107"/>
      <c r="AC7275" s="72">
        <f>IF(OR(Tabella2[[#This Row],[OUTCOME]]="DCO",Tabella2[[#This Row],[OUTCOME]]="SDC"),1,0)</f>
        <v>1</v>
      </c>
      <c r="AH7275" s="70"/>
      <c r="AI7275" s="70"/>
      <c r="AJ7275">
        <f>IF(OR(Tabella2[[#This Row],[OUTCOME]]="DNCO", Tabella2[[#This Row],[OUTCOME]]="SDNC"),1,0)</f>
        <v>0</v>
      </c>
      <c r="AL7275" s="70"/>
      <c r="BM7275" s="135" t="str">
        <f>Tabella2[[#This Row],[ACT START]]</f>
        <v>08:45</v>
      </c>
      <c r="BN7275" s="136" t="str">
        <f>Tabella2[[#This Row],[ACT STOP]]</f>
        <v>09:45</v>
      </c>
      <c r="BO7275" s="101"/>
      <c r="BR7275" s="109" t="str">
        <f t="shared" si="142"/>
        <v>SH-25-7264</v>
      </c>
      <c r="BS7275" s="109" t="s">
        <v>368</v>
      </c>
      <c r="BT7275" t="str">
        <f>Tabella2[[#This Row],[OUTCOME]]</f>
        <v>DCO</v>
      </c>
      <c r="BU7275" t="str">
        <f>_xlfn.CONCAT(Tabella2[[#This Row],[NAME SP]],Tabella2[[#This Row],[ID SP]]," - ",Tabella2[[#This Row],[SYLLABUS NO]])</f>
        <v>IFTS78 - FMS NVG01</v>
      </c>
      <c r="BV7275" t="s">
        <v>11877</v>
      </c>
    </row>
    <row r="7276" spans="1:74" hidden="1">
      <c r="A7276" s="103" t="s">
        <v>14598</v>
      </c>
      <c r="B7276" s="102">
        <v>46007</v>
      </c>
      <c r="C7276" s="104">
        <f>_xlfn.ISOWEEKNUM(Tabella2[[#This Row],[Date]])</f>
        <v>51</v>
      </c>
      <c r="D7276" s="104" t="s">
        <v>751</v>
      </c>
      <c r="E7276" s="104" t="s">
        <v>256</v>
      </c>
      <c r="F7276" s="104">
        <v>77</v>
      </c>
      <c r="G7276" s="104" t="s">
        <v>257</v>
      </c>
      <c r="H7276" s="105">
        <v>12</v>
      </c>
      <c r="I7276" s="104" t="s">
        <v>258</v>
      </c>
      <c r="J7276" s="104"/>
      <c r="K7276" s="104" t="s">
        <v>80</v>
      </c>
      <c r="L7276" s="104" t="s">
        <v>259</v>
      </c>
      <c r="M7276" s="104" t="s">
        <v>269</v>
      </c>
      <c r="N7276" s="104"/>
      <c r="O7276" s="106"/>
      <c r="P7276" s="111" t="s">
        <v>1966</v>
      </c>
      <c r="Q7276" s="153" t="s">
        <v>4368</v>
      </c>
      <c r="R7276" s="153" t="s">
        <v>4369</v>
      </c>
      <c r="S7276" s="153">
        <f>Tabella2[[#This Row],[PLD STOP]]-Tabella2[[#This Row],[PLD START]]</f>
        <v>4.1666666666666685E-2</v>
      </c>
      <c r="T7276" s="153" t="s">
        <v>4368</v>
      </c>
      <c r="U7276" s="153" t="s">
        <v>4369</v>
      </c>
      <c r="V7276" s="153">
        <f>IF(ISBLANK(T7276),"",Tabella2[[#This Row],[ACT STOP]]-Tabella2[[#This Row],[ACT START]])</f>
        <v>4.1666666666666685E-2</v>
      </c>
      <c r="W7276" s="104" t="s">
        <v>92</v>
      </c>
      <c r="X7276" s="104" t="s">
        <v>91</v>
      </c>
      <c r="Y7276" s="110"/>
      <c r="Z7276" s="106"/>
      <c r="AA7276" s="104"/>
      <c r="AB7276" s="107"/>
      <c r="AC7276" s="72">
        <f>IF(OR(Tabella2[[#This Row],[OUTCOME]]="DCO",Tabella2[[#This Row],[OUTCOME]]="SDC"),1,0)</f>
        <v>1</v>
      </c>
      <c r="AH7276" s="70"/>
      <c r="AI7276" s="70"/>
      <c r="AJ7276">
        <f>IF(OR(Tabella2[[#This Row],[OUTCOME]]="DNCO", Tabella2[[#This Row],[OUTCOME]]="SDNC"),1,0)</f>
        <v>0</v>
      </c>
      <c r="AL7276" s="70"/>
      <c r="BM7276" s="135" t="str">
        <f>Tabella2[[#This Row],[ACT START]]</f>
        <v>08:45</v>
      </c>
      <c r="BN7276" s="136" t="str">
        <f>Tabella2[[#This Row],[ACT STOP]]</f>
        <v>09:45</v>
      </c>
      <c r="BO7276" s="101"/>
      <c r="BR7276" s="109" t="str">
        <f t="shared" si="142"/>
        <v>SH-25-7265</v>
      </c>
      <c r="BS7276" s="109" t="s">
        <v>266</v>
      </c>
      <c r="BT7276" t="str">
        <f>Tabella2[[#This Row],[OUTCOME]]</f>
        <v>DCO</v>
      </c>
      <c r="BU7276" t="str">
        <f>_xlfn.CONCAT(Tabella2[[#This Row],[NAME SP]],Tabella2[[#This Row],[ID SP]]," - ",Tabella2[[#This Row],[SYLLABUS NO]])</f>
        <v>QATAR77 - PT BVR01</v>
      </c>
      <c r="BV7276" t="s">
        <v>12050</v>
      </c>
    </row>
    <row r="7277" spans="1:74" hidden="1">
      <c r="A7277" s="103" t="s">
        <v>14599</v>
      </c>
      <c r="B7277" s="102">
        <v>46007</v>
      </c>
      <c r="C7277" s="104">
        <f>_xlfn.ISOWEEKNUM(Tabella2[[#This Row],[Date]])</f>
        <v>51</v>
      </c>
      <c r="D7277" s="104" t="s">
        <v>195</v>
      </c>
      <c r="E7277" s="104" t="s">
        <v>257</v>
      </c>
      <c r="F7277" s="104">
        <v>23</v>
      </c>
      <c r="G7277" s="104" t="s">
        <v>257</v>
      </c>
      <c r="H7277" s="105">
        <v>30</v>
      </c>
      <c r="I7277" s="104"/>
      <c r="J7277" s="104" t="s">
        <v>258</v>
      </c>
      <c r="K7277" s="104" t="s">
        <v>75</v>
      </c>
      <c r="L7277" s="104" t="s">
        <v>259</v>
      </c>
      <c r="M7277" s="104" t="s">
        <v>276</v>
      </c>
      <c r="N7277" s="104"/>
      <c r="O7277" s="106"/>
      <c r="P7277" s="111" t="s">
        <v>377</v>
      </c>
      <c r="Q7277" s="153" t="s">
        <v>4368</v>
      </c>
      <c r="R7277" s="153" t="s">
        <v>4369</v>
      </c>
      <c r="S7277" s="153">
        <f>Tabella2[[#This Row],[PLD STOP]]-Tabella2[[#This Row],[PLD START]]</f>
        <v>4.1666666666666685E-2</v>
      </c>
      <c r="T7277" s="153" t="s">
        <v>4368</v>
      </c>
      <c r="U7277" s="153" t="s">
        <v>4369</v>
      </c>
      <c r="V7277" s="153">
        <f>IF(ISBLANK(T7277),"",Tabella2[[#This Row],[ACT STOP]]-Tabella2[[#This Row],[ACT START]])</f>
        <v>4.1666666666666685E-2</v>
      </c>
      <c r="W7277" s="104" t="s">
        <v>92</v>
      </c>
      <c r="X7277" s="104" t="s">
        <v>91</v>
      </c>
      <c r="Y7277" s="110"/>
      <c r="Z7277" s="106"/>
      <c r="AA7277" s="104"/>
      <c r="AB7277" s="107"/>
      <c r="AC7277" s="72">
        <f>IF(OR(Tabella2[[#This Row],[OUTCOME]]="DCO",Tabella2[[#This Row],[OUTCOME]]="SDC"),1,0)</f>
        <v>1</v>
      </c>
      <c r="AH7277" s="70"/>
      <c r="AI7277" s="70"/>
      <c r="AJ7277">
        <f>IF(OR(Tabella2[[#This Row],[OUTCOME]]="DNCO", Tabella2[[#This Row],[OUTCOME]]="SDNC"),1,0)</f>
        <v>0</v>
      </c>
      <c r="AL7277" s="70"/>
      <c r="BM7277" s="135" t="str">
        <f>Tabella2[[#This Row],[ACT START]]</f>
        <v>08:45</v>
      </c>
      <c r="BN7277" s="136" t="str">
        <f>Tabella2[[#This Row],[ACT STOP]]</f>
        <v>09:45</v>
      </c>
      <c r="BO7277" s="101"/>
      <c r="BR7277" s="109" t="str">
        <f t="shared" si="142"/>
        <v>SH-25-7266</v>
      </c>
      <c r="BS7277" s="109" t="s">
        <v>279</v>
      </c>
      <c r="BT7277" t="str">
        <f>Tabella2[[#This Row],[OUTCOME]]</f>
        <v>DCO</v>
      </c>
      <c r="BU7277" t="str">
        <f>_xlfn.CONCAT(Tabella2[[#This Row],[NAME SP]],Tabella2[[#This Row],[ID SP]]," - ",Tabella2[[#This Row],[SYLLABUS NO]])</f>
        <v>ACS23 - RI SEM</v>
      </c>
      <c r="BV7277" t="s">
        <v>1226</v>
      </c>
    </row>
    <row r="7278" spans="1:74" hidden="1">
      <c r="A7278" s="103" t="s">
        <v>14600</v>
      </c>
      <c r="B7278" s="102">
        <v>46007</v>
      </c>
      <c r="C7278" s="104">
        <f>_xlfn.ISOWEEKNUM(Tabella2[[#This Row],[Date]])</f>
        <v>51</v>
      </c>
      <c r="D7278" s="104" t="s">
        <v>195</v>
      </c>
      <c r="E7278" s="104" t="s">
        <v>257</v>
      </c>
      <c r="F7278" s="104">
        <v>22</v>
      </c>
      <c r="G7278" s="104" t="s">
        <v>284</v>
      </c>
      <c r="H7278" s="105">
        <v>10</v>
      </c>
      <c r="I7278" s="104"/>
      <c r="J7278" s="104" t="s">
        <v>258</v>
      </c>
      <c r="K7278" s="104" t="s">
        <v>77</v>
      </c>
      <c r="L7278" s="104" t="s">
        <v>259</v>
      </c>
      <c r="M7278" s="104" t="s">
        <v>276</v>
      </c>
      <c r="N7278" s="104"/>
      <c r="O7278" s="106"/>
      <c r="P7278" s="111" t="s">
        <v>377</v>
      </c>
      <c r="Q7278" s="153" t="s">
        <v>4368</v>
      </c>
      <c r="R7278" s="153" t="s">
        <v>4369</v>
      </c>
      <c r="S7278" s="153">
        <f>Tabella2[[#This Row],[PLD STOP]]-Tabella2[[#This Row],[PLD START]]</f>
        <v>4.1666666666666685E-2</v>
      </c>
      <c r="T7278" s="153" t="s">
        <v>4368</v>
      </c>
      <c r="U7278" s="153" t="s">
        <v>4369</v>
      </c>
      <c r="V7278" s="153">
        <f>IF(ISBLANK(T7278),"",Tabella2[[#This Row],[ACT STOP]]-Tabella2[[#This Row],[ACT START]])</f>
        <v>4.1666666666666685E-2</v>
      </c>
      <c r="W7278" s="104" t="s">
        <v>92</v>
      </c>
      <c r="X7278" s="104" t="s">
        <v>91</v>
      </c>
      <c r="Y7278" s="110"/>
      <c r="Z7278" s="106"/>
      <c r="AA7278" s="104"/>
      <c r="AB7278" s="107"/>
      <c r="AC7278" s="72">
        <f>IF(OR(Tabella2[[#This Row],[OUTCOME]]="DCO",Tabella2[[#This Row],[OUTCOME]]="SDC"),1,0)</f>
        <v>1</v>
      </c>
      <c r="AH7278" s="70"/>
      <c r="AI7278" s="70"/>
      <c r="AJ7278">
        <f>IF(OR(Tabella2[[#This Row],[OUTCOME]]="DNCO", Tabella2[[#This Row],[OUTCOME]]="SDNC"),1,0)</f>
        <v>0</v>
      </c>
      <c r="AL7278" s="70"/>
      <c r="BM7278" s="135" t="str">
        <f>Tabella2[[#This Row],[ACT START]]</f>
        <v>08:45</v>
      </c>
      <c r="BN7278" s="136" t="str">
        <f>Tabella2[[#This Row],[ACT STOP]]</f>
        <v>09:45</v>
      </c>
      <c r="BO7278" s="101"/>
      <c r="BR7278" s="109" t="str">
        <f t="shared" si="142"/>
        <v>SH-25-7267</v>
      </c>
      <c r="BS7278" s="109" t="s">
        <v>896</v>
      </c>
      <c r="BT7278" t="str">
        <f>Tabella2[[#This Row],[OUTCOME]]</f>
        <v>DCO</v>
      </c>
      <c r="BU7278" t="str">
        <f>_xlfn.CONCAT(Tabella2[[#This Row],[NAME SP]],Tabella2[[#This Row],[ID SP]]," - ",Tabella2[[#This Row],[SYLLABUS NO]])</f>
        <v>ACS22 - RI SEM</v>
      </c>
      <c r="BV7278" t="s">
        <v>1257</v>
      </c>
    </row>
    <row r="7279" spans="1:74" hidden="1">
      <c r="A7279" s="103" t="s">
        <v>14601</v>
      </c>
      <c r="B7279" s="102">
        <v>46007</v>
      </c>
      <c r="C7279" s="104">
        <f>_xlfn.ISOWEEKNUM(Tabella2[[#This Row],[Date]])</f>
        <v>51</v>
      </c>
      <c r="D7279" s="104" t="s">
        <v>9764</v>
      </c>
      <c r="E7279" s="104" t="s">
        <v>284</v>
      </c>
      <c r="F7279" s="104">
        <v>76</v>
      </c>
      <c r="G7279" s="104" t="s">
        <v>257</v>
      </c>
      <c r="H7279" s="105">
        <v>13</v>
      </c>
      <c r="I7279" s="104"/>
      <c r="J7279" s="104" t="s">
        <v>258</v>
      </c>
      <c r="K7279" s="104" t="s">
        <v>79</v>
      </c>
      <c r="L7279" s="104" t="s">
        <v>299</v>
      </c>
      <c r="M7279" s="104" t="s">
        <v>276</v>
      </c>
      <c r="N7279" s="104"/>
      <c r="O7279" s="108" t="str">
        <f>A7280</f>
        <v>19685</v>
      </c>
      <c r="P7279" s="111" t="s">
        <v>664</v>
      </c>
      <c r="Q7279" s="153" t="s">
        <v>540</v>
      </c>
      <c r="R7279" s="153" t="s">
        <v>541</v>
      </c>
      <c r="S7279" s="153">
        <f>Tabella2[[#This Row],[PLD STOP]]-Tabella2[[#This Row],[PLD START]]</f>
        <v>4.1666666666666685E-2</v>
      </c>
      <c r="T7279" s="153">
        <v>0.42708333333333331</v>
      </c>
      <c r="U7279" s="153">
        <v>0.46875</v>
      </c>
      <c r="V7279" s="153">
        <f>IF(ISBLANK(T7279),"",Tabella2[[#This Row],[ACT STOP]]-Tabella2[[#This Row],[ACT START]])</f>
        <v>4.1666666666666685E-2</v>
      </c>
      <c r="W7279" s="104" t="s">
        <v>92</v>
      </c>
      <c r="X7279" s="104" t="s">
        <v>91</v>
      </c>
      <c r="Y7279" s="110"/>
      <c r="Z7279" s="106"/>
      <c r="AA7279" s="104"/>
      <c r="AB7279" s="107"/>
      <c r="AC7279" s="72">
        <f>IF(OR(Tabella2[[#This Row],[OUTCOME]]="DCO",Tabella2[[#This Row],[OUTCOME]]="SDC"),1,0)</f>
        <v>1</v>
      </c>
      <c r="AH7279" s="70"/>
      <c r="AI7279" s="70"/>
      <c r="AJ7279">
        <f>IF(OR(Tabella2[[#This Row],[OUTCOME]]="DNCO", Tabella2[[#This Row],[OUTCOME]]="SDNC"),1,0)</f>
        <v>0</v>
      </c>
      <c r="AL7279" s="70"/>
      <c r="BM7279" s="135">
        <f>Tabella2[[#This Row],[ACT START]]</f>
        <v>0.42708333333333331</v>
      </c>
      <c r="BN7279" s="136">
        <f>Tabella2[[#This Row],[ACT STOP]]</f>
        <v>0.46875</v>
      </c>
      <c r="BO7279" s="101"/>
      <c r="BR7279" s="109" t="str">
        <f t="shared" si="142"/>
        <v>SH-25-7268</v>
      </c>
      <c r="BS7279" s="109" t="s">
        <v>427</v>
      </c>
      <c r="BT7279" t="str">
        <f>Tabella2[[#This Row],[OUTCOME]]</f>
        <v>DCO</v>
      </c>
      <c r="BU7279" t="str">
        <f>_xlfn.CONCAT(Tabella2[[#This Row],[NAME SP]],Tabella2[[#This Row],[ID SP]]," - ",Tabella2[[#This Row],[SYLLABUS NO]])</f>
        <v>IFTS76 - FMSC OBFM02</v>
      </c>
      <c r="BV7279" t="s">
        <v>11885</v>
      </c>
    </row>
    <row r="7280" spans="1:74" hidden="1">
      <c r="A7280" s="103" t="s">
        <v>14602</v>
      </c>
      <c r="B7280" s="102">
        <v>46007</v>
      </c>
      <c r="C7280" s="104">
        <f>_xlfn.ISOWEEKNUM(Tabella2[[#This Row],[Date]])</f>
        <v>51</v>
      </c>
      <c r="D7280" s="104" t="s">
        <v>195</v>
      </c>
      <c r="E7280" s="104" t="s">
        <v>398</v>
      </c>
      <c r="F7280" s="104"/>
      <c r="G7280" s="104" t="s">
        <v>257</v>
      </c>
      <c r="H7280" s="105">
        <v>5</v>
      </c>
      <c r="I7280" s="104"/>
      <c r="J7280" s="104" t="s">
        <v>258</v>
      </c>
      <c r="K7280" s="104" t="s">
        <v>78</v>
      </c>
      <c r="L7280" s="104" t="s">
        <v>299</v>
      </c>
      <c r="M7280" s="104" t="s">
        <v>276</v>
      </c>
      <c r="N7280" s="104"/>
      <c r="O7280" s="108" t="str">
        <f>A7279</f>
        <v>19684</v>
      </c>
      <c r="P7280" s="111" t="s">
        <v>300</v>
      </c>
      <c r="Q7280" s="153" t="s">
        <v>540</v>
      </c>
      <c r="R7280" s="153" t="s">
        <v>541</v>
      </c>
      <c r="S7280" s="153">
        <f>Tabella2[[#This Row],[PLD STOP]]-Tabella2[[#This Row],[PLD START]]</f>
        <v>4.1666666666666685E-2</v>
      </c>
      <c r="T7280" s="153">
        <v>0.42708333333333331</v>
      </c>
      <c r="U7280" s="153">
        <v>0.46875</v>
      </c>
      <c r="V7280" s="153">
        <f>IF(ISBLANK(T7280),"",Tabella2[[#This Row],[ACT STOP]]-Tabella2[[#This Row],[ACT START]])</f>
        <v>4.1666666666666685E-2</v>
      </c>
      <c r="W7280" s="104" t="s">
        <v>122</v>
      </c>
      <c r="X7280" s="104" t="s">
        <v>91</v>
      </c>
      <c r="Y7280" s="110"/>
      <c r="Z7280" s="106"/>
      <c r="AA7280" s="104"/>
      <c r="AB7280" s="107"/>
      <c r="AC7280" s="72">
        <f>IF(OR(Tabella2[[#This Row],[OUTCOME]]="DCO",Tabella2[[#This Row],[OUTCOME]]="SDC"),1,0)</f>
        <v>1</v>
      </c>
      <c r="AH7280" s="70"/>
      <c r="AI7280" s="70"/>
      <c r="AJ7280">
        <f>IF(OR(Tabella2[[#This Row],[OUTCOME]]="DNCO", Tabella2[[#This Row],[OUTCOME]]="SDNC"),1,0)</f>
        <v>0</v>
      </c>
      <c r="AL7280" s="70"/>
      <c r="BM7280" s="135">
        <f>Tabella2[[#This Row],[ACT START]]</f>
        <v>0.42708333333333331</v>
      </c>
      <c r="BN7280" s="136">
        <f>Tabella2[[#This Row],[ACT STOP]]</f>
        <v>0.46875</v>
      </c>
      <c r="BO7280" s="101"/>
      <c r="BR7280" s="109" t="str">
        <f t="shared" si="142"/>
        <v>SH-25-7269</v>
      </c>
      <c r="BS7280" s="109" t="s">
        <v>416</v>
      </c>
      <c r="BT7280" t="str">
        <f>Tabella2[[#This Row],[OUTCOME]]</f>
        <v>SDC</v>
      </c>
      <c r="BU7280" t="str">
        <f>_xlfn.CONCAT(Tabella2[[#This Row],[NAME SP]],Tabella2[[#This Row],[ID SP]]," - ",Tabella2[[#This Row],[SYLLABUS NO]])</f>
        <v>Support IFTS - SUPP</v>
      </c>
    </row>
    <row r="7281" spans="1:74" hidden="1">
      <c r="A7281" s="103" t="s">
        <v>14603</v>
      </c>
      <c r="B7281" s="102">
        <v>46007</v>
      </c>
      <c r="C7281" s="104">
        <f>_xlfn.ISOWEEKNUM(Tabella2[[#This Row],[Date]])</f>
        <v>51</v>
      </c>
      <c r="D7281" s="104" t="s">
        <v>11710</v>
      </c>
      <c r="E7281" s="104" t="s">
        <v>284</v>
      </c>
      <c r="F7281" s="104">
        <v>96</v>
      </c>
      <c r="G7281" s="104" t="s">
        <v>257</v>
      </c>
      <c r="H7281" s="105">
        <v>17</v>
      </c>
      <c r="I7281" s="104" t="s">
        <v>258</v>
      </c>
      <c r="J7281" s="104"/>
      <c r="K7281" s="104" t="s">
        <v>83</v>
      </c>
      <c r="L7281" s="104" t="s">
        <v>259</v>
      </c>
      <c r="M7281" s="104" t="s">
        <v>276</v>
      </c>
      <c r="N7281" s="104"/>
      <c r="O7281" s="106"/>
      <c r="P7281" s="111" t="s">
        <v>14494</v>
      </c>
      <c r="Q7281" s="153" t="s">
        <v>540</v>
      </c>
      <c r="R7281" s="153" t="s">
        <v>541</v>
      </c>
      <c r="S7281" s="153">
        <f>Tabella2[[#This Row],[PLD STOP]]-Tabella2[[#This Row],[PLD START]]</f>
        <v>4.1666666666666685E-2</v>
      </c>
      <c r="T7281" s="153" t="s">
        <v>540</v>
      </c>
      <c r="U7281" s="153" t="s">
        <v>541</v>
      </c>
      <c r="V7281" s="153">
        <f>IF(ISBLANK(T7281),"",Tabella2[[#This Row],[ACT STOP]]-Tabella2[[#This Row],[ACT START]])</f>
        <v>4.1666666666666685E-2</v>
      </c>
      <c r="W7281" s="104" t="s">
        <v>92</v>
      </c>
      <c r="X7281" s="104" t="s">
        <v>91</v>
      </c>
      <c r="Y7281" s="110"/>
      <c r="Z7281" s="106"/>
      <c r="AA7281" s="104"/>
      <c r="AB7281" s="107"/>
      <c r="AC7281" s="72">
        <f>IF(OR(Tabella2[[#This Row],[OUTCOME]]="DCO",Tabella2[[#This Row],[OUTCOME]]="SDC"),1,0)</f>
        <v>1</v>
      </c>
      <c r="AH7281" s="70"/>
      <c r="AI7281" s="70"/>
      <c r="AJ7281">
        <f>IF(OR(Tabella2[[#This Row],[OUTCOME]]="DNCO", Tabella2[[#This Row],[OUTCOME]]="SDNC"),1,0)</f>
        <v>0</v>
      </c>
      <c r="AL7281" s="70"/>
      <c r="BM7281" s="135" t="str">
        <f>Tabella2[[#This Row],[ACT START]]</f>
        <v>10:15</v>
      </c>
      <c r="BN7281" s="136" t="str">
        <f>Tabella2[[#This Row],[ACT STOP]]</f>
        <v>11:15</v>
      </c>
      <c r="BO7281" s="101"/>
      <c r="BR7281" s="109" t="str">
        <f t="shared" si="142"/>
        <v>SH-25-7270</v>
      </c>
      <c r="BS7281" s="109" t="s">
        <v>393</v>
      </c>
      <c r="BT7281" t="str">
        <f>Tabella2[[#This Row],[OUTCOME]]</f>
        <v>DCO</v>
      </c>
      <c r="BU7281" t="str">
        <f>_xlfn.CONCAT(Tabella2[[#This Row],[NAME SP]],Tabella2[[#This Row],[ID SP]]," - ",Tabella2[[#This Row],[SYLLABUS NO]])</f>
        <v>IFTS96 - SD IF0201</v>
      </c>
      <c r="BV7281" t="s">
        <v>11851</v>
      </c>
    </row>
    <row r="7282" spans="1:74" hidden="1">
      <c r="A7282" s="103" t="s">
        <v>14604</v>
      </c>
      <c r="B7282" s="102">
        <v>46007</v>
      </c>
      <c r="C7282" s="104">
        <f>_xlfn.ISOWEEKNUM(Tabella2[[#This Row],[Date]])</f>
        <v>51</v>
      </c>
      <c r="D7282" s="104" t="s">
        <v>255</v>
      </c>
      <c r="E7282" s="104" t="s">
        <v>256</v>
      </c>
      <c r="F7282" s="104">
        <v>40</v>
      </c>
      <c r="G7282" s="104" t="s">
        <v>284</v>
      </c>
      <c r="H7282" s="105">
        <v>23</v>
      </c>
      <c r="I7282" s="104" t="s">
        <v>258</v>
      </c>
      <c r="J7282" s="104"/>
      <c r="K7282" s="104" t="s">
        <v>80</v>
      </c>
      <c r="L7282" s="104" t="s">
        <v>259</v>
      </c>
      <c r="M7282" s="104" t="s">
        <v>269</v>
      </c>
      <c r="N7282" s="104"/>
      <c r="O7282" s="106"/>
      <c r="P7282" s="111" t="s">
        <v>270</v>
      </c>
      <c r="Q7282" s="153" t="s">
        <v>540</v>
      </c>
      <c r="R7282" s="153" t="s">
        <v>541</v>
      </c>
      <c r="S7282" s="153">
        <f>Tabella2[[#This Row],[PLD STOP]]-Tabella2[[#This Row],[PLD START]]</f>
        <v>4.1666666666666685E-2</v>
      </c>
      <c r="T7282" s="153" t="s">
        <v>540</v>
      </c>
      <c r="U7282" s="153" t="s">
        <v>541</v>
      </c>
      <c r="V7282" s="153">
        <f>IF(ISBLANK(T7282),"",Tabella2[[#This Row],[ACT STOP]]-Tabella2[[#This Row],[ACT START]])</f>
        <v>4.1666666666666685E-2</v>
      </c>
      <c r="W7282" s="104" t="s">
        <v>92</v>
      </c>
      <c r="X7282" s="104" t="s">
        <v>91</v>
      </c>
      <c r="Y7282" s="110"/>
      <c r="Z7282" s="106"/>
      <c r="AA7282" s="104"/>
      <c r="AB7282" s="107"/>
      <c r="AC7282" s="72">
        <f>IF(OR(Tabella2[[#This Row],[OUTCOME]]="DCO",Tabella2[[#This Row],[OUTCOME]]="SDC"),1,0)</f>
        <v>1</v>
      </c>
      <c r="AH7282" s="70"/>
      <c r="AI7282" s="70"/>
      <c r="AJ7282">
        <f>IF(OR(Tabella2[[#This Row],[OUTCOME]]="DNCO", Tabella2[[#This Row],[OUTCOME]]="SDNC"),1,0)</f>
        <v>0</v>
      </c>
      <c r="AL7282" s="70"/>
      <c r="BM7282" s="135" t="str">
        <f>Tabella2[[#This Row],[ACT START]]</f>
        <v>10:15</v>
      </c>
      <c r="BN7282" s="136" t="str">
        <f>Tabella2[[#This Row],[ACT STOP]]</f>
        <v>11:15</v>
      </c>
      <c r="BO7282" s="101"/>
      <c r="BR7282" s="109" t="str">
        <f t="shared" si="142"/>
        <v>SH-25-7271</v>
      </c>
      <c r="BS7282" s="109" t="s">
        <v>358</v>
      </c>
      <c r="BT7282" t="str">
        <f>Tabella2[[#This Row],[OUTCOME]]</f>
        <v>DCO</v>
      </c>
      <c r="BU7282" t="str">
        <f>_xlfn.CONCAT(Tabella2[[#This Row],[NAME SP]],Tabella2[[#This Row],[ID SP]]," - ",Tabella2[[#This Row],[SYLLABUS NO]])</f>
        <v>QATAR40 - PT BVR02</v>
      </c>
    </row>
    <row r="7283" spans="1:74" hidden="1">
      <c r="A7283" s="103" t="s">
        <v>14605</v>
      </c>
      <c r="B7283" s="102">
        <v>46007</v>
      </c>
      <c r="C7283" s="104">
        <f>_xlfn.ISOWEEKNUM(Tabella2[[#This Row],[Date]])</f>
        <v>51</v>
      </c>
      <c r="D7283" s="104" t="s">
        <v>13289</v>
      </c>
      <c r="E7283" s="104" t="s">
        <v>327</v>
      </c>
      <c r="F7283" s="104">
        <v>91</v>
      </c>
      <c r="G7283" s="104" t="s">
        <v>257</v>
      </c>
      <c r="H7283" s="105">
        <v>10</v>
      </c>
      <c r="I7283" s="104" t="s">
        <v>258</v>
      </c>
      <c r="J7283" s="104"/>
      <c r="K7283" s="104" t="s">
        <v>75</v>
      </c>
      <c r="L7283" s="104" t="s">
        <v>259</v>
      </c>
      <c r="M7283" s="104" t="s">
        <v>276</v>
      </c>
      <c r="N7283" s="104"/>
      <c r="O7283" s="106"/>
      <c r="P7283" s="111" t="s">
        <v>472</v>
      </c>
      <c r="Q7283" s="153" t="s">
        <v>540</v>
      </c>
      <c r="R7283" s="153" t="s">
        <v>541</v>
      </c>
      <c r="S7283" s="153">
        <f>Tabella2[[#This Row],[PLD STOP]]-Tabella2[[#This Row],[PLD START]]</f>
        <v>4.1666666666666685E-2</v>
      </c>
      <c r="T7283" s="153" t="s">
        <v>540</v>
      </c>
      <c r="U7283" s="153" t="s">
        <v>541</v>
      </c>
      <c r="V7283" s="153">
        <f>IF(ISBLANK(T7283),"",Tabella2[[#This Row],[ACT STOP]]-Tabella2[[#This Row],[ACT START]])</f>
        <v>4.1666666666666685E-2</v>
      </c>
      <c r="W7283" s="104" t="s">
        <v>92</v>
      </c>
      <c r="X7283" s="104" t="s">
        <v>91</v>
      </c>
      <c r="Y7283" s="110"/>
      <c r="Z7283" s="106"/>
      <c r="AA7283" s="104"/>
      <c r="AB7283" s="107"/>
      <c r="AC7283" s="72">
        <f>IF(OR(Tabella2[[#This Row],[OUTCOME]]="DCO",Tabella2[[#This Row],[OUTCOME]]="SDC"),1,0)</f>
        <v>1</v>
      </c>
      <c r="AH7283" s="70"/>
      <c r="AI7283" s="70"/>
      <c r="AJ7283">
        <f>IF(OR(Tabella2[[#This Row],[OUTCOME]]="DNCO", Tabella2[[#This Row],[OUTCOME]]="SDNC"),1,0)</f>
        <v>0</v>
      </c>
      <c r="AL7283" s="70"/>
      <c r="BM7283" s="135" t="str">
        <f>Tabella2[[#This Row],[ACT START]]</f>
        <v>10:15</v>
      </c>
      <c r="BN7283" s="136" t="str">
        <f>Tabella2[[#This Row],[ACT STOP]]</f>
        <v>11:15</v>
      </c>
      <c r="BO7283" s="101"/>
      <c r="BR7283" s="109" t="str">
        <f t="shared" si="142"/>
        <v>SH-25-7272</v>
      </c>
      <c r="BS7283" s="109" t="s">
        <v>552</v>
      </c>
      <c r="BT7283" t="str">
        <f>Tabella2[[#This Row],[OUTCOME]]</f>
        <v>DCO</v>
      </c>
      <c r="BU7283" t="str">
        <f>_xlfn.CONCAT(Tabella2[[#This Row],[NAME SP]],Tabella2[[#This Row],[ID SP]]," - ",Tabella2[[#This Row],[SYLLABUS NO]])</f>
        <v>AMI91 - SD CF03</v>
      </c>
      <c r="BV7283" t="s">
        <v>13251</v>
      </c>
    </row>
    <row r="7284" spans="1:74" hidden="1">
      <c r="A7284" s="103" t="s">
        <v>14606</v>
      </c>
      <c r="B7284" s="102">
        <v>46007</v>
      </c>
      <c r="C7284" s="104">
        <f>_xlfn.ISOWEEKNUM(Tabella2[[#This Row],[Date]])</f>
        <v>51</v>
      </c>
      <c r="D7284" s="104" t="s">
        <v>13291</v>
      </c>
      <c r="E7284" s="104" t="s">
        <v>284</v>
      </c>
      <c r="F7284" s="104">
        <v>108</v>
      </c>
      <c r="G7284" s="104" t="s">
        <v>284</v>
      </c>
      <c r="H7284" s="105">
        <v>22</v>
      </c>
      <c r="I7284" s="104"/>
      <c r="J7284" s="104" t="s">
        <v>258</v>
      </c>
      <c r="K7284" s="104" t="s">
        <v>77</v>
      </c>
      <c r="L7284" s="104" t="s">
        <v>259</v>
      </c>
      <c r="M7284" s="104" t="s">
        <v>276</v>
      </c>
      <c r="N7284" s="104"/>
      <c r="O7284" s="106"/>
      <c r="P7284" s="111" t="s">
        <v>776</v>
      </c>
      <c r="Q7284" s="153" t="s">
        <v>540</v>
      </c>
      <c r="R7284" s="153" t="s">
        <v>541</v>
      </c>
      <c r="S7284" s="153">
        <f>Tabella2[[#This Row],[PLD STOP]]-Tabella2[[#This Row],[PLD START]]</f>
        <v>4.1666666666666685E-2</v>
      </c>
      <c r="T7284" s="153" t="s">
        <v>540</v>
      </c>
      <c r="U7284" s="153" t="s">
        <v>541</v>
      </c>
      <c r="V7284" s="153">
        <f>IF(ISBLANK(T7284),"",Tabella2[[#This Row],[ACT STOP]]-Tabella2[[#This Row],[ACT START]])</f>
        <v>4.1666666666666685E-2</v>
      </c>
      <c r="W7284" s="104" t="s">
        <v>92</v>
      </c>
      <c r="X7284" s="104" t="s">
        <v>91</v>
      </c>
      <c r="Y7284" s="110"/>
      <c r="Z7284" s="106"/>
      <c r="AA7284" s="104"/>
      <c r="AB7284" s="107"/>
      <c r="AC7284" s="72">
        <f>IF(OR(Tabella2[[#This Row],[OUTCOME]]="DCO",Tabella2[[#This Row],[OUTCOME]]="SDC"),1,0)</f>
        <v>1</v>
      </c>
      <c r="AH7284" s="70"/>
      <c r="AI7284" s="70"/>
      <c r="AJ7284">
        <f>IF(OR(Tabella2[[#This Row],[OUTCOME]]="DNCO", Tabella2[[#This Row],[OUTCOME]]="SDNC"),1,0)</f>
        <v>0</v>
      </c>
      <c r="AL7284" s="70"/>
      <c r="BM7284" s="135" t="str">
        <f>Tabella2[[#This Row],[ACT START]]</f>
        <v>10:15</v>
      </c>
      <c r="BN7284" s="136" t="str">
        <f>Tabella2[[#This Row],[ACT STOP]]</f>
        <v>11:15</v>
      </c>
      <c r="BO7284" s="101"/>
      <c r="BR7284" s="109" t="str">
        <f t="shared" si="142"/>
        <v>SH-25-7273</v>
      </c>
      <c r="BS7284" s="109" t="s">
        <v>295</v>
      </c>
      <c r="BT7284" t="str">
        <f>Tabella2[[#This Row],[OUTCOME]]</f>
        <v>DCO</v>
      </c>
      <c r="BU7284" t="str">
        <f>_xlfn.CONCAT(Tabella2[[#This Row],[NAME SP]],Tabella2[[#This Row],[ID SP]]," - ",Tabella2[[#This Row],[SYLLABUS NO]])</f>
        <v>IFTS108 - SD EMR04</v>
      </c>
      <c r="BV7284" t="s">
        <v>13290</v>
      </c>
    </row>
    <row r="7285" spans="1:74" hidden="1">
      <c r="A7285" s="103" t="s">
        <v>14607</v>
      </c>
      <c r="B7285" s="102">
        <v>46007</v>
      </c>
      <c r="C7285" s="104">
        <f>_xlfn.ISOWEEKNUM(Tabella2[[#This Row],[Date]])</f>
        <v>51</v>
      </c>
      <c r="D7285" s="104" t="s">
        <v>9759</v>
      </c>
      <c r="E7285" s="104" t="s">
        <v>284</v>
      </c>
      <c r="F7285" s="104">
        <v>85</v>
      </c>
      <c r="G7285" s="104" t="s">
        <v>257</v>
      </c>
      <c r="H7285" s="105">
        <v>1</v>
      </c>
      <c r="I7285" s="104"/>
      <c r="J7285" s="104" t="s">
        <v>258</v>
      </c>
      <c r="K7285" s="104" t="s">
        <v>79</v>
      </c>
      <c r="L7285" s="104" t="s">
        <v>299</v>
      </c>
      <c r="M7285" s="104" t="s">
        <v>276</v>
      </c>
      <c r="N7285" s="104"/>
      <c r="O7285" s="108" t="str">
        <f>A7286</f>
        <v>19691</v>
      </c>
      <c r="P7285" s="111" t="s">
        <v>554</v>
      </c>
      <c r="Q7285" s="153" t="s">
        <v>4384</v>
      </c>
      <c r="R7285" s="153" t="s">
        <v>4385</v>
      </c>
      <c r="S7285" s="153">
        <f>Tabella2[[#This Row],[PLD STOP]]-Tabella2[[#This Row],[PLD START]]</f>
        <v>4.1666666666666685E-2</v>
      </c>
      <c r="T7285" s="153">
        <v>0.48958333333333331</v>
      </c>
      <c r="U7285" s="153">
        <v>0.53125</v>
      </c>
      <c r="V7285" s="153">
        <f>IF(ISBLANK(T7285),"",Tabella2[[#This Row],[ACT STOP]]-Tabella2[[#This Row],[ACT START]])</f>
        <v>4.1666666666666685E-2</v>
      </c>
      <c r="W7285" s="104" t="s">
        <v>92</v>
      </c>
      <c r="X7285" s="104" t="s">
        <v>91</v>
      </c>
      <c r="Y7285" s="110"/>
      <c r="Z7285" s="106"/>
      <c r="AA7285" s="104"/>
      <c r="AB7285" s="107"/>
      <c r="AC7285" s="72">
        <f>IF(OR(Tabella2[[#This Row],[OUTCOME]]="DCO",Tabella2[[#This Row],[OUTCOME]]="SDC"),1,0)</f>
        <v>1</v>
      </c>
      <c r="AH7285" s="70"/>
      <c r="AI7285" s="70"/>
      <c r="AJ7285">
        <f>IF(OR(Tabella2[[#This Row],[OUTCOME]]="DNCO", Tabella2[[#This Row],[OUTCOME]]="SDNC"),1,0)</f>
        <v>0</v>
      </c>
      <c r="AL7285" s="70"/>
      <c r="BM7285" s="135">
        <f>Tabella2[[#This Row],[ACT START]]</f>
        <v>0.48958333333333331</v>
      </c>
      <c r="BN7285" s="136">
        <f>Tabella2[[#This Row],[ACT STOP]]</f>
        <v>0.53125</v>
      </c>
      <c r="BO7285" s="101"/>
      <c r="BR7285" s="109" t="str">
        <f t="shared" si="142"/>
        <v>SH-25-7274</v>
      </c>
      <c r="BS7285" s="109" t="s">
        <v>332</v>
      </c>
      <c r="BT7285" t="str">
        <f>Tabella2[[#This Row],[OUTCOME]]</f>
        <v>DCO</v>
      </c>
      <c r="BU7285" t="str">
        <f>_xlfn.CONCAT(Tabella2[[#This Row],[NAME SP]],Tabella2[[#This Row],[ID SP]]," - ",Tabella2[[#This Row],[SYLLABUS NO]])</f>
        <v>IFTS85 - FMSC DBFM01</v>
      </c>
      <c r="BV7285" t="s">
        <v>11935</v>
      </c>
    </row>
    <row r="7286" spans="1:74" hidden="1">
      <c r="A7286" s="103" t="s">
        <v>14608</v>
      </c>
      <c r="B7286" s="102">
        <v>46007</v>
      </c>
      <c r="C7286" s="104">
        <f>_xlfn.ISOWEEKNUM(Tabella2[[#This Row],[Date]])</f>
        <v>51</v>
      </c>
      <c r="D7286" s="104" t="s">
        <v>195</v>
      </c>
      <c r="E7286" s="104" t="s">
        <v>398</v>
      </c>
      <c r="F7286" s="104"/>
      <c r="G7286" s="104" t="s">
        <v>257</v>
      </c>
      <c r="H7286" s="105">
        <v>5</v>
      </c>
      <c r="I7286" s="104"/>
      <c r="J7286" s="104" t="s">
        <v>258</v>
      </c>
      <c r="K7286" s="104" t="s">
        <v>78</v>
      </c>
      <c r="L7286" s="104" t="s">
        <v>299</v>
      </c>
      <c r="M7286" s="104" t="s">
        <v>276</v>
      </c>
      <c r="N7286" s="104"/>
      <c r="O7286" s="108" t="str">
        <f>A7285</f>
        <v>19690</v>
      </c>
      <c r="P7286" s="111" t="s">
        <v>300</v>
      </c>
      <c r="Q7286" s="153" t="s">
        <v>4384</v>
      </c>
      <c r="R7286" s="153" t="s">
        <v>4385</v>
      </c>
      <c r="S7286" s="153">
        <f>Tabella2[[#This Row],[PLD STOP]]-Tabella2[[#This Row],[PLD START]]</f>
        <v>4.1666666666666685E-2</v>
      </c>
      <c r="T7286" s="153">
        <v>0.48958333333333331</v>
      </c>
      <c r="U7286" s="153">
        <v>0.53125</v>
      </c>
      <c r="V7286" s="153">
        <f>IF(ISBLANK(T7286),"",Tabella2[[#This Row],[ACT STOP]]-Tabella2[[#This Row],[ACT START]])</f>
        <v>4.1666666666666685E-2</v>
      </c>
      <c r="W7286" s="104" t="s">
        <v>122</v>
      </c>
      <c r="X7286" s="104" t="s">
        <v>91</v>
      </c>
      <c r="Y7286" s="110"/>
      <c r="Z7286" s="106"/>
      <c r="AA7286" s="104"/>
      <c r="AB7286" s="107"/>
      <c r="AC7286" s="72">
        <f>IF(OR(Tabella2[[#This Row],[OUTCOME]]="DCO",Tabella2[[#This Row],[OUTCOME]]="SDC"),1,0)</f>
        <v>1</v>
      </c>
      <c r="AH7286" s="70"/>
      <c r="AI7286" s="70"/>
      <c r="AJ7286">
        <f>IF(OR(Tabella2[[#This Row],[OUTCOME]]="DNCO", Tabella2[[#This Row],[OUTCOME]]="SDNC"),1,0)</f>
        <v>0</v>
      </c>
      <c r="AL7286" s="70"/>
      <c r="BM7286" s="135">
        <f>Tabella2[[#This Row],[ACT START]]</f>
        <v>0.48958333333333331</v>
      </c>
      <c r="BN7286" s="136">
        <f>Tabella2[[#This Row],[ACT STOP]]</f>
        <v>0.53125</v>
      </c>
      <c r="BO7286" s="101"/>
      <c r="BR7286" s="109" t="str">
        <f t="shared" si="142"/>
        <v>SH-25-7275</v>
      </c>
      <c r="BS7286" s="109" t="s">
        <v>416</v>
      </c>
      <c r="BT7286" t="str">
        <f>Tabella2[[#This Row],[OUTCOME]]</f>
        <v>SDC</v>
      </c>
      <c r="BU7286" t="str">
        <f>_xlfn.CONCAT(Tabella2[[#This Row],[NAME SP]],Tabella2[[#This Row],[ID SP]]," - ",Tabella2[[#This Row],[SYLLABUS NO]])</f>
        <v>Support IFTS - SUPP</v>
      </c>
    </row>
    <row r="7287" spans="1:74" hidden="1">
      <c r="A7287" s="103" t="s">
        <v>14609</v>
      </c>
      <c r="B7287" s="102">
        <v>46007</v>
      </c>
      <c r="C7287" s="104">
        <f>_xlfn.ISOWEEKNUM(Tabella2[[#This Row],[Date]])</f>
        <v>51</v>
      </c>
      <c r="D7287" s="104" t="s">
        <v>6766</v>
      </c>
      <c r="E7287" s="104" t="s">
        <v>284</v>
      </c>
      <c r="F7287" s="104">
        <v>77</v>
      </c>
      <c r="G7287" s="104" t="s">
        <v>257</v>
      </c>
      <c r="H7287" s="105">
        <v>9</v>
      </c>
      <c r="I7287" s="104"/>
      <c r="J7287" s="104" t="s">
        <v>258</v>
      </c>
      <c r="K7287" s="104" t="s">
        <v>83</v>
      </c>
      <c r="L7287" s="104" t="s">
        <v>299</v>
      </c>
      <c r="M7287" s="104" t="s">
        <v>906</v>
      </c>
      <c r="N7287" s="104"/>
      <c r="O7287" s="108" t="str">
        <f>A7288</f>
        <v>19693</v>
      </c>
      <c r="P7287" s="111" t="s">
        <v>2397</v>
      </c>
      <c r="Q7287" s="153" t="s">
        <v>4384</v>
      </c>
      <c r="R7287" s="153" t="s">
        <v>4385</v>
      </c>
      <c r="S7287" s="153">
        <f>Tabella2[[#This Row],[PLD STOP]]-Tabella2[[#This Row],[PLD START]]</f>
        <v>4.1666666666666685E-2</v>
      </c>
      <c r="T7287" s="153" t="s">
        <v>4384</v>
      </c>
      <c r="U7287" s="153" t="s">
        <v>4385</v>
      </c>
      <c r="V7287" s="153">
        <f>IF(ISBLANK(T7287),"",Tabella2[[#This Row],[ACT STOP]]-Tabella2[[#This Row],[ACT START]])</f>
        <v>4.1666666666666685E-2</v>
      </c>
      <c r="W7287" s="104" t="s">
        <v>92</v>
      </c>
      <c r="X7287" s="104" t="s">
        <v>91</v>
      </c>
      <c r="Y7287" s="110" t="s">
        <v>14628</v>
      </c>
      <c r="Z7287" s="106"/>
      <c r="AA7287" s="104"/>
      <c r="AB7287" s="107"/>
      <c r="AC7287" s="72">
        <f>IF(OR(Tabella2[[#This Row],[OUTCOME]]="DCO",Tabella2[[#This Row],[OUTCOME]]="SDC"),1,0)</f>
        <v>1</v>
      </c>
      <c r="AH7287" s="70"/>
      <c r="AI7287" s="70"/>
      <c r="AJ7287">
        <f>IF(OR(Tabella2[[#This Row],[OUTCOME]]="DNCO", Tabella2[[#This Row],[OUTCOME]]="SDNC"),1,0)</f>
        <v>0</v>
      </c>
      <c r="AL7287" s="70"/>
      <c r="BM7287" s="135" t="str">
        <f>Tabella2[[#This Row],[ACT START]]</f>
        <v>11:45</v>
      </c>
      <c r="BN7287" s="136" t="str">
        <f>Tabella2[[#This Row],[ACT STOP]]</f>
        <v>12:45</v>
      </c>
      <c r="BO7287" s="101"/>
      <c r="BR7287" s="109" t="str">
        <f t="shared" si="142"/>
        <v>SH-25-7276</v>
      </c>
      <c r="BS7287" s="109" t="s">
        <v>318</v>
      </c>
      <c r="BT7287" t="str">
        <f>Tabella2[[#This Row],[OUTCOME]]</f>
        <v>DCO</v>
      </c>
      <c r="BU7287" t="str">
        <f>_xlfn.CONCAT(Tabella2[[#This Row],[NAME SP]],Tabella2[[#This Row],[ID SP]]," - ",Tabella2[[#This Row],[SYLLABUS NO]])</f>
        <v>IFTS77 - NET BTAG02</v>
      </c>
      <c r="BV7287" t="s">
        <v>11873</v>
      </c>
    </row>
    <row r="7288" spans="1:74" hidden="1">
      <c r="A7288" s="103" t="s">
        <v>14610</v>
      </c>
      <c r="B7288" s="102">
        <v>46007</v>
      </c>
      <c r="C7288" s="104">
        <f>_xlfn.ISOWEEKNUM(Tabella2[[#This Row],[Date]])</f>
        <v>51</v>
      </c>
      <c r="D7288" s="104" t="s">
        <v>6766</v>
      </c>
      <c r="E7288" s="104" t="s">
        <v>284</v>
      </c>
      <c r="F7288" s="104">
        <v>79</v>
      </c>
      <c r="G7288" s="104" t="s">
        <v>257</v>
      </c>
      <c r="H7288" s="105">
        <v>32</v>
      </c>
      <c r="I7288" s="104"/>
      <c r="J7288" s="104" t="s">
        <v>258</v>
      </c>
      <c r="K7288" s="104" t="s">
        <v>80</v>
      </c>
      <c r="L7288" s="104" t="s">
        <v>299</v>
      </c>
      <c r="M7288" s="104" t="s">
        <v>906</v>
      </c>
      <c r="N7288" s="104"/>
      <c r="O7288" s="108" t="str">
        <f>A7287</f>
        <v>19692</v>
      </c>
      <c r="P7288" s="111" t="s">
        <v>2397</v>
      </c>
      <c r="Q7288" s="153" t="s">
        <v>4384</v>
      </c>
      <c r="R7288" s="153" t="s">
        <v>4385</v>
      </c>
      <c r="S7288" s="153">
        <f>Tabella2[[#This Row],[PLD STOP]]-Tabella2[[#This Row],[PLD START]]</f>
        <v>4.1666666666666685E-2</v>
      </c>
      <c r="T7288" s="153" t="s">
        <v>4384</v>
      </c>
      <c r="U7288" s="153" t="s">
        <v>4385</v>
      </c>
      <c r="V7288" s="153">
        <f>IF(ISBLANK(T7288),"",Tabella2[[#This Row],[ACT STOP]]-Tabella2[[#This Row],[ACT START]])</f>
        <v>4.1666666666666685E-2</v>
      </c>
      <c r="W7288" s="104" t="s">
        <v>92</v>
      </c>
      <c r="X7288" s="104" t="s">
        <v>91</v>
      </c>
      <c r="Y7288" s="110"/>
      <c r="Z7288" s="106"/>
      <c r="AA7288" s="104"/>
      <c r="AB7288" s="107"/>
      <c r="AC7288" s="72">
        <f>IF(OR(Tabella2[[#This Row],[OUTCOME]]="DCO",Tabella2[[#This Row],[OUTCOME]]="SDC"),1,0)</f>
        <v>1</v>
      </c>
      <c r="AH7288" s="70"/>
      <c r="AI7288" s="70"/>
      <c r="AJ7288">
        <f>IF(OR(Tabella2[[#This Row],[OUTCOME]]="DNCO", Tabella2[[#This Row],[OUTCOME]]="SDNC"),1,0)</f>
        <v>0</v>
      </c>
      <c r="AL7288" s="70"/>
      <c r="BM7288" s="135" t="str">
        <f>Tabella2[[#This Row],[ACT START]]</f>
        <v>11:45</v>
      </c>
      <c r="BN7288" s="136" t="str">
        <f>Tabella2[[#This Row],[ACT STOP]]</f>
        <v>12:45</v>
      </c>
      <c r="BO7288" s="101"/>
      <c r="BR7288" s="109" t="str">
        <f t="shared" si="142"/>
        <v>SH-25-7277</v>
      </c>
      <c r="BS7288" s="109" t="s">
        <v>356</v>
      </c>
      <c r="BT7288" t="str">
        <f>Tabella2[[#This Row],[OUTCOME]]</f>
        <v>DCO</v>
      </c>
      <c r="BU7288" t="str">
        <f>_xlfn.CONCAT(Tabella2[[#This Row],[NAME SP]],Tabella2[[#This Row],[ID SP]]," - ",Tabella2[[#This Row],[SYLLABUS NO]])</f>
        <v>IFTS79 - NET BTAG02</v>
      </c>
      <c r="BV7288" t="s">
        <v>11863</v>
      </c>
    </row>
    <row r="7289" spans="1:74" hidden="1">
      <c r="A7289" s="103" t="s">
        <v>14611</v>
      </c>
      <c r="B7289" s="102">
        <v>46007</v>
      </c>
      <c r="C7289" s="104">
        <f>_xlfn.ISOWEEKNUM(Tabella2[[#This Row],[Date]])</f>
        <v>51</v>
      </c>
      <c r="D7289" s="104" t="s">
        <v>13295</v>
      </c>
      <c r="E7289" s="104" t="s">
        <v>284</v>
      </c>
      <c r="F7289" s="104">
        <v>110</v>
      </c>
      <c r="G7289" s="104" t="s">
        <v>257</v>
      </c>
      <c r="H7289" s="105">
        <v>12</v>
      </c>
      <c r="I7289" s="104"/>
      <c r="J7289" s="104" t="s">
        <v>258</v>
      </c>
      <c r="K7289" s="104" t="s">
        <v>75</v>
      </c>
      <c r="L7289" s="104" t="s">
        <v>259</v>
      </c>
      <c r="M7289" s="104" t="s">
        <v>276</v>
      </c>
      <c r="N7289" s="104"/>
      <c r="O7289" s="106"/>
      <c r="P7289" s="111" t="s">
        <v>3237</v>
      </c>
      <c r="Q7289" s="153" t="s">
        <v>4384</v>
      </c>
      <c r="R7289" s="153" t="s">
        <v>4385</v>
      </c>
      <c r="S7289" s="153">
        <f>Tabella2[[#This Row],[PLD STOP]]-Tabella2[[#This Row],[PLD START]]</f>
        <v>4.1666666666666685E-2</v>
      </c>
      <c r="T7289" s="153" t="s">
        <v>4384</v>
      </c>
      <c r="U7289" s="153" t="s">
        <v>4385</v>
      </c>
      <c r="V7289" s="153">
        <f>IF(ISBLANK(T7289),"",Tabella2[[#This Row],[ACT STOP]]-Tabella2[[#This Row],[ACT START]])</f>
        <v>4.1666666666666685E-2</v>
      </c>
      <c r="W7289" s="104" t="s">
        <v>92</v>
      </c>
      <c r="X7289" s="104" t="s">
        <v>91</v>
      </c>
      <c r="Y7289" s="110"/>
      <c r="Z7289" s="106"/>
      <c r="AA7289" s="104"/>
      <c r="AB7289" s="107"/>
      <c r="AC7289" s="72">
        <f>IF(OR(Tabella2[[#This Row],[OUTCOME]]="DCO",Tabella2[[#This Row],[OUTCOME]]="SDC"),1,0)</f>
        <v>1</v>
      </c>
      <c r="AH7289" s="70"/>
      <c r="AI7289" s="70"/>
      <c r="AJ7289">
        <f>IF(OR(Tabella2[[#This Row],[OUTCOME]]="DNCO", Tabella2[[#This Row],[OUTCOME]]="SDNC"),1,0)</f>
        <v>0</v>
      </c>
      <c r="AL7289" s="70"/>
      <c r="BM7289" s="135" t="str">
        <f>Tabella2[[#This Row],[ACT START]]</f>
        <v>11:45</v>
      </c>
      <c r="BN7289" s="136" t="str">
        <f>Tabella2[[#This Row],[ACT STOP]]</f>
        <v>12:45</v>
      </c>
      <c r="BO7289" s="101"/>
      <c r="BR7289" s="109" t="str">
        <f t="shared" si="142"/>
        <v>SH-25-7278</v>
      </c>
      <c r="BS7289" s="109" t="s">
        <v>266</v>
      </c>
      <c r="BT7289" t="str">
        <f>Tabella2[[#This Row],[OUTCOME]]</f>
        <v>DCO</v>
      </c>
      <c r="BU7289" t="str">
        <f>_xlfn.CONCAT(Tabella2[[#This Row],[NAME SP]],Tabella2[[#This Row],[ID SP]]," - ",Tabella2[[#This Row],[SYLLABUS NO]])</f>
        <v>IFTS110 - PT EMR03 CPL01</v>
      </c>
      <c r="BV7289" t="s">
        <v>13293</v>
      </c>
    </row>
    <row r="7290" spans="1:74" hidden="1">
      <c r="A7290" s="103" t="s">
        <v>14612</v>
      </c>
      <c r="B7290" s="102">
        <v>46007</v>
      </c>
      <c r="C7290" s="104">
        <f>_xlfn.ISOWEEKNUM(Tabella2[[#This Row],[Date]])</f>
        <v>51</v>
      </c>
      <c r="D7290" s="104" t="s">
        <v>13289</v>
      </c>
      <c r="E7290" s="104" t="s">
        <v>327</v>
      </c>
      <c r="F7290" s="104">
        <v>89</v>
      </c>
      <c r="G7290" s="104" t="s">
        <v>257</v>
      </c>
      <c r="H7290" s="105">
        <v>2</v>
      </c>
      <c r="I7290" s="104" t="s">
        <v>258</v>
      </c>
      <c r="J7290" s="104"/>
      <c r="K7290" s="104" t="s">
        <v>77</v>
      </c>
      <c r="L7290" s="104" t="s">
        <v>259</v>
      </c>
      <c r="M7290" s="104" t="s">
        <v>276</v>
      </c>
      <c r="N7290" s="104"/>
      <c r="O7290" s="106"/>
      <c r="P7290" s="111" t="s">
        <v>472</v>
      </c>
      <c r="Q7290" s="153" t="s">
        <v>4384</v>
      </c>
      <c r="R7290" s="153" t="s">
        <v>4385</v>
      </c>
      <c r="S7290" s="153">
        <f>Tabella2[[#This Row],[PLD STOP]]-Tabella2[[#This Row],[PLD START]]</f>
        <v>4.1666666666666685E-2</v>
      </c>
      <c r="T7290" s="153" t="s">
        <v>4384</v>
      </c>
      <c r="U7290" s="153" t="s">
        <v>4385</v>
      </c>
      <c r="V7290" s="153">
        <f>IF(ISBLANK(T7290),"",Tabella2[[#This Row],[ACT STOP]]-Tabella2[[#This Row],[ACT START]])</f>
        <v>4.1666666666666685E-2</v>
      </c>
      <c r="W7290" s="104" t="s">
        <v>92</v>
      </c>
      <c r="X7290" s="104" t="s">
        <v>91</v>
      </c>
      <c r="Y7290" s="110"/>
      <c r="Z7290" s="106"/>
      <c r="AA7290" s="104"/>
      <c r="AB7290" s="107"/>
      <c r="AC7290" s="72">
        <f>IF(OR(Tabella2[[#This Row],[OUTCOME]]="DCO",Tabella2[[#This Row],[OUTCOME]]="SDC"),1,0)</f>
        <v>1</v>
      </c>
      <c r="AH7290" s="70"/>
      <c r="AI7290" s="70"/>
      <c r="AJ7290">
        <f>IF(OR(Tabella2[[#This Row],[OUTCOME]]="DNCO", Tabella2[[#This Row],[OUTCOME]]="SDNC"),1,0)</f>
        <v>0</v>
      </c>
      <c r="AL7290" s="70"/>
      <c r="BM7290" s="135" t="str">
        <f>Tabella2[[#This Row],[ACT START]]</f>
        <v>11:45</v>
      </c>
      <c r="BN7290" s="136" t="str">
        <f>Tabella2[[#This Row],[ACT STOP]]</f>
        <v>12:45</v>
      </c>
      <c r="BO7290" s="101"/>
      <c r="BR7290" s="109" t="str">
        <f t="shared" si="142"/>
        <v>SH-25-7279</v>
      </c>
      <c r="BS7290" s="109" t="s">
        <v>368</v>
      </c>
      <c r="BT7290" t="str">
        <f>Tabella2[[#This Row],[OUTCOME]]</f>
        <v>DCO</v>
      </c>
      <c r="BU7290" t="str">
        <f>_xlfn.CONCAT(Tabella2[[#This Row],[NAME SP]],Tabella2[[#This Row],[ID SP]]," - ",Tabella2[[#This Row],[SYLLABUS NO]])</f>
        <v>AMI89 - SD CF03</v>
      </c>
      <c r="BV7290" t="s">
        <v>13249</v>
      </c>
    </row>
    <row r="7291" spans="1:74" hidden="1">
      <c r="A7291" s="103" t="s">
        <v>14613</v>
      </c>
      <c r="B7291" s="102">
        <v>46007</v>
      </c>
      <c r="C7291" s="104">
        <f>_xlfn.ISOWEEKNUM(Tabella2[[#This Row],[Date]])</f>
        <v>51</v>
      </c>
      <c r="D7291" s="104" t="s">
        <v>751</v>
      </c>
      <c r="E7291" s="104" t="s">
        <v>256</v>
      </c>
      <c r="F7291" s="104">
        <v>78</v>
      </c>
      <c r="G7291" s="104" t="s">
        <v>257</v>
      </c>
      <c r="H7291" s="105">
        <v>17</v>
      </c>
      <c r="I7291" s="104" t="s">
        <v>258</v>
      </c>
      <c r="J7291" s="104"/>
      <c r="K7291" s="104" t="s">
        <v>79</v>
      </c>
      <c r="L7291" s="104" t="s">
        <v>299</v>
      </c>
      <c r="M7291" s="104" t="s">
        <v>386</v>
      </c>
      <c r="N7291" s="104"/>
      <c r="O7291" s="108" t="str">
        <f>A7292</f>
        <v>19697</v>
      </c>
      <c r="P7291" s="111" t="s">
        <v>2075</v>
      </c>
      <c r="Q7291" s="153" t="s">
        <v>8463</v>
      </c>
      <c r="R7291" s="153" t="s">
        <v>8464</v>
      </c>
      <c r="S7291" s="153">
        <f>Tabella2[[#This Row],[PLD STOP]]-Tabella2[[#This Row],[PLD START]]</f>
        <v>4.166666666666663E-2</v>
      </c>
      <c r="T7291" s="153">
        <v>0.55208333333333337</v>
      </c>
      <c r="U7291" s="153">
        <v>0.59375</v>
      </c>
      <c r="V7291" s="153">
        <f>IF(ISBLANK(T7291),"",Tabella2[[#This Row],[ACT STOP]]-Tabella2[[#This Row],[ACT START]])</f>
        <v>4.166666666666663E-2</v>
      </c>
      <c r="W7291" s="104" t="s">
        <v>92</v>
      </c>
      <c r="X7291" s="104" t="s">
        <v>91</v>
      </c>
      <c r="Y7291" s="110"/>
      <c r="Z7291" s="106"/>
      <c r="AA7291" s="104"/>
      <c r="AB7291" s="107"/>
      <c r="AC7291" s="72">
        <f>IF(OR(Tabella2[[#This Row],[OUTCOME]]="DCO",Tabella2[[#This Row],[OUTCOME]]="SDC"),1,0)</f>
        <v>1</v>
      </c>
      <c r="AH7291" s="70"/>
      <c r="AI7291" s="70"/>
      <c r="AJ7291">
        <f>IF(OR(Tabella2[[#This Row],[OUTCOME]]="DNCO", Tabella2[[#This Row],[OUTCOME]]="SDNC"),1,0)</f>
        <v>0</v>
      </c>
      <c r="AL7291" s="70"/>
      <c r="BM7291" s="135">
        <f>Tabella2[[#This Row],[ACT START]]</f>
        <v>0.55208333333333337</v>
      </c>
      <c r="BN7291" s="136">
        <f>Tabella2[[#This Row],[ACT STOP]]</f>
        <v>0.59375</v>
      </c>
      <c r="BO7291" s="101"/>
      <c r="BR7291" s="109" t="str">
        <f t="shared" si="142"/>
        <v>SH-25-7280</v>
      </c>
      <c r="BS7291" s="109" t="s">
        <v>393</v>
      </c>
      <c r="BT7291" t="str">
        <f>Tabella2[[#This Row],[OUTCOME]]</f>
        <v>DCO</v>
      </c>
      <c r="BU7291" t="str">
        <f>_xlfn.CONCAT(Tabella2[[#This Row],[NAME SP]],Tabella2[[#This Row],[ID SP]]," - ",Tabella2[[#This Row],[SYLLABUS NO]])</f>
        <v>QATAR78 - NET DCA01</v>
      </c>
      <c r="BV7291" t="s">
        <v>11966</v>
      </c>
    </row>
    <row r="7292" spans="1:74" hidden="1">
      <c r="A7292" s="103" t="s">
        <v>14614</v>
      </c>
      <c r="B7292" s="102">
        <v>46007</v>
      </c>
      <c r="C7292" s="104">
        <f>_xlfn.ISOWEEKNUM(Tabella2[[#This Row],[Date]])</f>
        <v>51</v>
      </c>
      <c r="D7292" s="104" t="s">
        <v>763</v>
      </c>
      <c r="E7292" s="104" t="s">
        <v>256</v>
      </c>
      <c r="F7292" s="104">
        <v>66</v>
      </c>
      <c r="G7292" s="104" t="s">
        <v>257</v>
      </c>
      <c r="H7292" s="105">
        <v>13</v>
      </c>
      <c r="I7292" s="104"/>
      <c r="J7292" s="104" t="s">
        <v>258</v>
      </c>
      <c r="K7292" s="104" t="s">
        <v>78</v>
      </c>
      <c r="L7292" s="104" t="s">
        <v>299</v>
      </c>
      <c r="M7292" s="104" t="s">
        <v>386</v>
      </c>
      <c r="N7292" s="104"/>
      <c r="O7292" s="108" t="str">
        <f>A7291</f>
        <v>19696</v>
      </c>
      <c r="P7292" s="111" t="s">
        <v>2075</v>
      </c>
      <c r="Q7292" s="153" t="s">
        <v>8463</v>
      </c>
      <c r="R7292" s="153" t="s">
        <v>8464</v>
      </c>
      <c r="S7292" s="153">
        <f>Tabella2[[#This Row],[PLD STOP]]-Tabella2[[#This Row],[PLD START]]</f>
        <v>4.166666666666663E-2</v>
      </c>
      <c r="T7292" s="153">
        <v>0.55208333333333337</v>
      </c>
      <c r="U7292" s="153">
        <v>0.59375</v>
      </c>
      <c r="V7292" s="153">
        <f>IF(ISBLANK(T7292),"",Tabella2[[#This Row],[ACT STOP]]-Tabella2[[#This Row],[ACT START]])</f>
        <v>4.166666666666663E-2</v>
      </c>
      <c r="W7292" s="104" t="s">
        <v>92</v>
      </c>
      <c r="X7292" s="104" t="s">
        <v>91</v>
      </c>
      <c r="Y7292" s="110"/>
      <c r="Z7292" s="106"/>
      <c r="AA7292" s="104"/>
      <c r="AB7292" s="107"/>
      <c r="AC7292" s="72">
        <f>IF(OR(Tabella2[[#This Row],[OUTCOME]]="DCO",Tabella2[[#This Row],[OUTCOME]]="SDC"),1,0)</f>
        <v>1</v>
      </c>
      <c r="AH7292" s="70"/>
      <c r="AI7292" s="70"/>
      <c r="AJ7292">
        <f>IF(OR(Tabella2[[#This Row],[OUTCOME]]="DNCO", Tabella2[[#This Row],[OUTCOME]]="SDNC"),1,0)</f>
        <v>0</v>
      </c>
      <c r="AL7292" s="70"/>
      <c r="BM7292" s="135">
        <f>Tabella2[[#This Row],[ACT START]]</f>
        <v>0.55208333333333337</v>
      </c>
      <c r="BN7292" s="136">
        <f>Tabella2[[#This Row],[ACT STOP]]</f>
        <v>0.59375</v>
      </c>
      <c r="BO7292" s="101"/>
      <c r="BR7292" s="109" t="str">
        <f t="shared" si="142"/>
        <v>SH-25-7281</v>
      </c>
      <c r="BS7292" s="109" t="s">
        <v>427</v>
      </c>
      <c r="BT7292" t="str">
        <f>Tabella2[[#This Row],[OUTCOME]]</f>
        <v>DCO</v>
      </c>
      <c r="BU7292" t="str">
        <f>_xlfn.CONCAT(Tabella2[[#This Row],[NAME SP]],Tabella2[[#This Row],[ID SP]]," - ",Tabella2[[#This Row],[SYLLABUS NO]])</f>
        <v>QATAR66 - NET DCA01</v>
      </c>
      <c r="BV7292" t="s">
        <v>12985</v>
      </c>
    </row>
    <row r="7293" spans="1:74" hidden="1">
      <c r="A7293" s="103" t="s">
        <v>14615</v>
      </c>
      <c r="B7293" s="102">
        <v>46007</v>
      </c>
      <c r="C7293" s="104">
        <f>_xlfn.ISOWEEKNUM(Tabella2[[#This Row],[Date]])</f>
        <v>51</v>
      </c>
      <c r="D7293" s="104" t="s">
        <v>11710</v>
      </c>
      <c r="E7293" s="104" t="s">
        <v>284</v>
      </c>
      <c r="F7293" s="104">
        <v>93</v>
      </c>
      <c r="G7293" s="104" t="s">
        <v>284</v>
      </c>
      <c r="H7293" s="105">
        <v>22</v>
      </c>
      <c r="I7293" s="104" t="s">
        <v>258</v>
      </c>
      <c r="J7293" s="104"/>
      <c r="K7293" s="104" t="s">
        <v>83</v>
      </c>
      <c r="L7293" s="104" t="s">
        <v>259</v>
      </c>
      <c r="M7293" s="104" t="s">
        <v>276</v>
      </c>
      <c r="N7293" s="104"/>
      <c r="O7293" s="106"/>
      <c r="P7293" s="111" t="s">
        <v>14494</v>
      </c>
      <c r="Q7293" s="153" t="s">
        <v>8463</v>
      </c>
      <c r="R7293" s="153" t="s">
        <v>8464</v>
      </c>
      <c r="S7293" s="153">
        <f>Tabella2[[#This Row],[PLD STOP]]-Tabella2[[#This Row],[PLD START]]</f>
        <v>4.166666666666663E-2</v>
      </c>
      <c r="T7293" s="153">
        <v>0.55277777777777781</v>
      </c>
      <c r="U7293" s="153">
        <v>0.59305555555555556</v>
      </c>
      <c r="V7293" s="153">
        <f>IF(ISBLANK(T7293),"",Tabella2[[#This Row],[ACT STOP]]-Tabella2[[#This Row],[ACT START]])</f>
        <v>4.0277777777777746E-2</v>
      </c>
      <c r="W7293" s="104" t="s">
        <v>92</v>
      </c>
      <c r="X7293" s="104" t="s">
        <v>91</v>
      </c>
      <c r="Y7293" s="110"/>
      <c r="Z7293" s="106"/>
      <c r="AA7293" s="104"/>
      <c r="AB7293" s="107"/>
      <c r="AC7293" s="72">
        <f>IF(OR(Tabella2[[#This Row],[OUTCOME]]="DCO",Tabella2[[#This Row],[OUTCOME]]="SDC"),1,0)</f>
        <v>1</v>
      </c>
      <c r="AH7293" s="70"/>
      <c r="AI7293" s="70"/>
      <c r="AJ7293">
        <f>IF(OR(Tabella2[[#This Row],[OUTCOME]]="DNCO", Tabella2[[#This Row],[OUTCOME]]="SDNC"),1,0)</f>
        <v>0</v>
      </c>
      <c r="AL7293" s="70"/>
      <c r="BM7293" s="135">
        <f>Tabella2[[#This Row],[ACT START]]</f>
        <v>0.55277777777777781</v>
      </c>
      <c r="BN7293" s="136">
        <f>Tabella2[[#This Row],[ACT STOP]]</f>
        <v>0.59305555555555556</v>
      </c>
      <c r="BO7293" s="101"/>
      <c r="BR7293" s="109" t="str">
        <f t="shared" si="142"/>
        <v>SH-25-7282</v>
      </c>
      <c r="BS7293" s="109" t="s">
        <v>295</v>
      </c>
      <c r="BT7293" t="str">
        <f>Tabella2[[#This Row],[OUTCOME]]</f>
        <v>DCO</v>
      </c>
      <c r="BU7293" t="str">
        <f>_xlfn.CONCAT(Tabella2[[#This Row],[NAME SP]],Tabella2[[#This Row],[ID SP]]," - ",Tabella2[[#This Row],[SYLLABUS NO]])</f>
        <v>IFTS93 - SD IF0201</v>
      </c>
      <c r="BV7293" t="s">
        <v>11845</v>
      </c>
    </row>
    <row r="7294" spans="1:74" hidden="1">
      <c r="A7294" s="103" t="s">
        <v>14616</v>
      </c>
      <c r="B7294" s="102">
        <v>46007</v>
      </c>
      <c r="C7294" s="104">
        <f>_xlfn.ISOWEEKNUM(Tabella2[[#This Row],[Date]])</f>
        <v>51</v>
      </c>
      <c r="D7294" s="104" t="s">
        <v>751</v>
      </c>
      <c r="E7294" s="104" t="s">
        <v>256</v>
      </c>
      <c r="F7294" s="104">
        <v>77</v>
      </c>
      <c r="G7294" s="104" t="s">
        <v>257</v>
      </c>
      <c r="H7294" s="105">
        <v>10</v>
      </c>
      <c r="I7294" s="104" t="s">
        <v>258</v>
      </c>
      <c r="J7294" s="104"/>
      <c r="K7294" s="104" t="s">
        <v>80</v>
      </c>
      <c r="L7294" s="104" t="s">
        <v>259</v>
      </c>
      <c r="M7294" s="104" t="s">
        <v>269</v>
      </c>
      <c r="N7294" s="104"/>
      <c r="O7294" s="106"/>
      <c r="P7294" s="111" t="s">
        <v>270</v>
      </c>
      <c r="Q7294" s="153" t="s">
        <v>8463</v>
      </c>
      <c r="R7294" s="153" t="s">
        <v>8464</v>
      </c>
      <c r="S7294" s="153">
        <f>Tabella2[[#This Row],[PLD STOP]]-Tabella2[[#This Row],[PLD START]]</f>
        <v>4.166666666666663E-2</v>
      </c>
      <c r="T7294" s="153" t="s">
        <v>8463</v>
      </c>
      <c r="U7294" s="153" t="s">
        <v>8464</v>
      </c>
      <c r="V7294" s="153">
        <f>IF(ISBLANK(T7294),"",Tabella2[[#This Row],[ACT STOP]]-Tabella2[[#This Row],[ACT START]])</f>
        <v>4.166666666666663E-2</v>
      </c>
      <c r="W7294" s="104" t="s">
        <v>92</v>
      </c>
      <c r="X7294" s="104" t="s">
        <v>91</v>
      </c>
      <c r="Y7294" s="110"/>
      <c r="Z7294" s="106"/>
      <c r="AA7294" s="104"/>
      <c r="AB7294" s="107"/>
      <c r="AC7294" s="72">
        <f>IF(OR(Tabella2[[#This Row],[OUTCOME]]="DCO",Tabella2[[#This Row],[OUTCOME]]="SDC"),1,0)</f>
        <v>1</v>
      </c>
      <c r="AH7294" s="70"/>
      <c r="AI7294" s="70"/>
      <c r="AJ7294">
        <f>IF(OR(Tabella2[[#This Row],[OUTCOME]]="DNCO", Tabella2[[#This Row],[OUTCOME]]="SDNC"),1,0)</f>
        <v>0</v>
      </c>
      <c r="AL7294" s="70"/>
      <c r="BM7294" s="135" t="str">
        <f>Tabella2[[#This Row],[ACT START]]</f>
        <v>13:15</v>
      </c>
      <c r="BN7294" s="136" t="str">
        <f>Tabella2[[#This Row],[ACT STOP]]</f>
        <v>14:15</v>
      </c>
      <c r="BO7294" s="101"/>
      <c r="BR7294" s="109" t="str">
        <f t="shared" si="142"/>
        <v>SH-25-7283</v>
      </c>
      <c r="BS7294" s="109" t="s">
        <v>552</v>
      </c>
      <c r="BT7294" t="str">
        <f>Tabella2[[#This Row],[OUTCOME]]</f>
        <v>DCO</v>
      </c>
      <c r="BU7294" t="str">
        <f>_xlfn.CONCAT(Tabella2[[#This Row],[NAME SP]],Tabella2[[#This Row],[ID SP]]," - ",Tabella2[[#This Row],[SYLLABUS NO]])</f>
        <v>QATAR77 - PT BVR02</v>
      </c>
      <c r="BV7294" t="s">
        <v>12050</v>
      </c>
    </row>
    <row r="7295" spans="1:74" hidden="1">
      <c r="A7295" s="103" t="s">
        <v>14617</v>
      </c>
      <c r="B7295" s="102">
        <v>46007</v>
      </c>
      <c r="C7295" s="104">
        <f>_xlfn.ISOWEEKNUM(Tabella2[[#This Row],[Date]])</f>
        <v>51</v>
      </c>
      <c r="D7295" s="104" t="s">
        <v>13289</v>
      </c>
      <c r="E7295" s="104" t="s">
        <v>327</v>
      </c>
      <c r="F7295" s="104">
        <v>90</v>
      </c>
      <c r="G7295" s="104" t="s">
        <v>284</v>
      </c>
      <c r="H7295" s="105">
        <v>23</v>
      </c>
      <c r="I7295" s="104" t="s">
        <v>258</v>
      </c>
      <c r="J7295" s="104"/>
      <c r="K7295" s="104" t="s">
        <v>75</v>
      </c>
      <c r="L7295" s="104" t="s">
        <v>259</v>
      </c>
      <c r="M7295" s="104" t="s">
        <v>276</v>
      </c>
      <c r="N7295" s="104"/>
      <c r="O7295" s="106"/>
      <c r="P7295" s="111" t="s">
        <v>472</v>
      </c>
      <c r="Q7295" s="153" t="s">
        <v>8463</v>
      </c>
      <c r="R7295" s="153" t="s">
        <v>8464</v>
      </c>
      <c r="S7295" s="153">
        <f>Tabella2[[#This Row],[PLD STOP]]-Tabella2[[#This Row],[PLD START]]</f>
        <v>4.166666666666663E-2</v>
      </c>
      <c r="T7295" s="153" t="s">
        <v>8463</v>
      </c>
      <c r="U7295" s="153" t="s">
        <v>8464</v>
      </c>
      <c r="V7295" s="153">
        <f>IF(ISBLANK(T7295),"",Tabella2[[#This Row],[ACT STOP]]-Tabella2[[#This Row],[ACT START]])</f>
        <v>4.166666666666663E-2</v>
      </c>
      <c r="W7295" s="104" t="s">
        <v>92</v>
      </c>
      <c r="X7295" s="104" t="s">
        <v>91</v>
      </c>
      <c r="Y7295" s="110"/>
      <c r="Z7295" s="106"/>
      <c r="AA7295" s="104"/>
      <c r="AB7295" s="107"/>
      <c r="AC7295" s="72">
        <f>IF(OR(Tabella2[[#This Row],[OUTCOME]]="DCO",Tabella2[[#This Row],[OUTCOME]]="SDC"),1,0)</f>
        <v>1</v>
      </c>
      <c r="AH7295" s="70"/>
      <c r="AI7295" s="70"/>
      <c r="AJ7295">
        <f>IF(OR(Tabella2[[#This Row],[OUTCOME]]="DNCO", Tabella2[[#This Row],[OUTCOME]]="SDNC"),1,0)</f>
        <v>0</v>
      </c>
      <c r="AL7295" s="70"/>
      <c r="BM7295" s="135" t="str">
        <f>Tabella2[[#This Row],[ACT START]]</f>
        <v>13:15</v>
      </c>
      <c r="BN7295" s="136" t="str">
        <f>Tabella2[[#This Row],[ACT STOP]]</f>
        <v>14:15</v>
      </c>
      <c r="BO7295" s="101"/>
      <c r="BR7295" s="109" t="str">
        <f t="shared" si="142"/>
        <v>SH-25-7284</v>
      </c>
      <c r="BS7295" s="109" t="s">
        <v>358</v>
      </c>
      <c r="BT7295" t="str">
        <f>Tabella2[[#This Row],[OUTCOME]]</f>
        <v>DCO</v>
      </c>
      <c r="BU7295" t="str">
        <f>_xlfn.CONCAT(Tabella2[[#This Row],[NAME SP]],Tabella2[[#This Row],[ID SP]]," - ",Tabella2[[#This Row],[SYLLABUS NO]])</f>
        <v>AMI90 - SD CF03</v>
      </c>
      <c r="BV7295" t="s">
        <v>13250</v>
      </c>
    </row>
    <row r="7296" spans="1:74" hidden="1">
      <c r="A7296" s="103" t="s">
        <v>14618</v>
      </c>
      <c r="B7296" s="102">
        <v>46007</v>
      </c>
      <c r="C7296" s="104">
        <f>_xlfn.ISOWEEKNUM(Tabella2[[#This Row],[Date]])</f>
        <v>51</v>
      </c>
      <c r="D7296" s="104" t="s">
        <v>12257</v>
      </c>
      <c r="E7296" s="104" t="s">
        <v>257</v>
      </c>
      <c r="F7296" s="104">
        <v>25</v>
      </c>
      <c r="G7296" s="104" t="s">
        <v>257</v>
      </c>
      <c r="H7296" s="105">
        <v>20</v>
      </c>
      <c r="I7296" s="104"/>
      <c r="J7296" s="104" t="s">
        <v>258</v>
      </c>
      <c r="K7296" s="104" t="s">
        <v>77</v>
      </c>
      <c r="L7296" s="104" t="s">
        <v>259</v>
      </c>
      <c r="M7296" s="104" t="s">
        <v>276</v>
      </c>
      <c r="N7296" s="104"/>
      <c r="O7296" s="106"/>
      <c r="P7296" s="111" t="s">
        <v>377</v>
      </c>
      <c r="Q7296" s="153" t="s">
        <v>8463</v>
      </c>
      <c r="R7296" s="153" t="s">
        <v>8464</v>
      </c>
      <c r="S7296" s="153">
        <f>Tabella2[[#This Row],[PLD STOP]]-Tabella2[[#This Row],[PLD START]]</f>
        <v>4.166666666666663E-2</v>
      </c>
      <c r="T7296" s="153" t="s">
        <v>8463</v>
      </c>
      <c r="U7296" s="153" t="s">
        <v>8464</v>
      </c>
      <c r="V7296" s="153">
        <f>IF(ISBLANK(T7296),"",Tabella2[[#This Row],[ACT STOP]]-Tabella2[[#This Row],[ACT START]])</f>
        <v>4.166666666666663E-2</v>
      </c>
      <c r="W7296" s="104" t="s">
        <v>92</v>
      </c>
      <c r="X7296" s="104" t="s">
        <v>91</v>
      </c>
      <c r="Y7296" s="110" t="s">
        <v>14630</v>
      </c>
      <c r="Z7296" s="106"/>
      <c r="AA7296" s="104"/>
      <c r="AB7296" s="107"/>
      <c r="AC7296" s="72">
        <f>IF(OR(Tabella2[[#This Row],[OUTCOME]]="DCO",Tabella2[[#This Row],[OUTCOME]]="SDC"),1,0)</f>
        <v>1</v>
      </c>
      <c r="AH7296" s="70"/>
      <c r="AI7296" s="70"/>
      <c r="AJ7296">
        <f>IF(OR(Tabella2[[#This Row],[OUTCOME]]="DNCO", Tabella2[[#This Row],[OUTCOME]]="SDNC"),1,0)</f>
        <v>0</v>
      </c>
      <c r="AL7296" s="70"/>
      <c r="BM7296" s="135" t="str">
        <f>Tabella2[[#This Row],[ACT START]]</f>
        <v>13:15</v>
      </c>
      <c r="BN7296" s="136" t="str">
        <f>Tabella2[[#This Row],[ACT STOP]]</f>
        <v>14:15</v>
      </c>
      <c r="BO7296" s="101"/>
      <c r="BR7296" s="109" t="str">
        <f t="shared" si="142"/>
        <v>SH-25-7285</v>
      </c>
      <c r="BS7296" s="109" t="s">
        <v>1220</v>
      </c>
      <c r="BT7296" t="str">
        <f>Tabella2[[#This Row],[OUTCOME]]</f>
        <v>DCO</v>
      </c>
      <c r="BU7296" t="str">
        <f>_xlfn.CONCAT(Tabella2[[#This Row],[NAME SP]],Tabella2[[#This Row],[ID SP]]," - ",Tabella2[[#This Row],[SYLLABUS NO]])</f>
        <v>ACS25 - RI SEM</v>
      </c>
      <c r="BV7296" t="s">
        <v>867</v>
      </c>
    </row>
    <row r="7297" spans="1:74" hidden="1">
      <c r="A7297" s="103" t="s">
        <v>14619</v>
      </c>
      <c r="B7297" s="102">
        <v>46007</v>
      </c>
      <c r="C7297" s="104">
        <f>_xlfn.ISOWEEKNUM(Tabella2[[#This Row],[Date]])</f>
        <v>51</v>
      </c>
      <c r="D7297" s="104" t="s">
        <v>9759</v>
      </c>
      <c r="E7297" s="104" t="s">
        <v>284</v>
      </c>
      <c r="F7297" s="104">
        <v>86</v>
      </c>
      <c r="G7297" s="104" t="s">
        <v>257</v>
      </c>
      <c r="H7297" s="105">
        <v>9</v>
      </c>
      <c r="I7297" s="104"/>
      <c r="J7297" s="104" t="s">
        <v>258</v>
      </c>
      <c r="K7297" s="104" t="s">
        <v>79</v>
      </c>
      <c r="L7297" s="104" t="s">
        <v>299</v>
      </c>
      <c r="M7297" s="104" t="s">
        <v>276</v>
      </c>
      <c r="N7297" s="104"/>
      <c r="O7297" s="108" t="str">
        <f>A7298</f>
        <v>19703</v>
      </c>
      <c r="P7297" s="111" t="s">
        <v>554</v>
      </c>
      <c r="Q7297" s="153" t="s">
        <v>12108</v>
      </c>
      <c r="R7297" s="153" t="s">
        <v>12109</v>
      </c>
      <c r="S7297" s="153">
        <f>Tabella2[[#This Row],[PLD STOP]]-Tabella2[[#This Row],[PLD START]]</f>
        <v>4.166666666666663E-2</v>
      </c>
      <c r="T7297" s="153" t="s">
        <v>12108</v>
      </c>
      <c r="U7297" s="153" t="s">
        <v>12109</v>
      </c>
      <c r="V7297" s="153">
        <f>IF(ISBLANK(T7297),"",Tabella2[[#This Row],[ACT STOP]]-Tabella2[[#This Row],[ACT START]])</f>
        <v>4.166666666666663E-2</v>
      </c>
      <c r="W7297" s="104" t="s">
        <v>92</v>
      </c>
      <c r="X7297" s="104" t="s">
        <v>91</v>
      </c>
      <c r="Y7297" s="110"/>
      <c r="Z7297" s="106"/>
      <c r="AA7297" s="104"/>
      <c r="AB7297" s="107"/>
      <c r="AC7297" s="72">
        <f>IF(OR(Tabella2[[#This Row],[OUTCOME]]="DCO",Tabella2[[#This Row],[OUTCOME]]="SDC"),1,0)</f>
        <v>1</v>
      </c>
      <c r="AH7297" s="70"/>
      <c r="AI7297" s="70"/>
      <c r="AJ7297">
        <f>IF(OR(Tabella2[[#This Row],[OUTCOME]]="DNCO", Tabella2[[#This Row],[OUTCOME]]="SDNC"),1,0)</f>
        <v>0</v>
      </c>
      <c r="AL7297" s="70"/>
      <c r="BM7297" s="135" t="str">
        <f>Tabella2[[#This Row],[ACT START]]</f>
        <v>14:45</v>
      </c>
      <c r="BN7297" s="136" t="str">
        <f>Tabella2[[#This Row],[ACT STOP]]</f>
        <v>15:45</v>
      </c>
      <c r="BO7297" s="101"/>
      <c r="BR7297" s="109" t="str">
        <f t="shared" si="142"/>
        <v>SH-25-7286</v>
      </c>
      <c r="BS7297" s="109" t="s">
        <v>318</v>
      </c>
      <c r="BT7297" t="str">
        <f>Tabella2[[#This Row],[OUTCOME]]</f>
        <v>DCO</v>
      </c>
      <c r="BU7297" t="str">
        <f>_xlfn.CONCAT(Tabella2[[#This Row],[NAME SP]],Tabella2[[#This Row],[ID SP]]," - ",Tabella2[[#This Row],[SYLLABUS NO]])</f>
        <v>IFTS86 - FMSC DBFM01</v>
      </c>
      <c r="BV7297" t="s">
        <v>11899</v>
      </c>
    </row>
    <row r="7298" spans="1:74" hidden="1">
      <c r="A7298" s="103" t="s">
        <v>14620</v>
      </c>
      <c r="B7298" s="102">
        <v>46007</v>
      </c>
      <c r="C7298" s="104">
        <f>_xlfn.ISOWEEKNUM(Tabella2[[#This Row],[Date]])</f>
        <v>51</v>
      </c>
      <c r="D7298" s="104" t="s">
        <v>195</v>
      </c>
      <c r="E7298" s="104" t="s">
        <v>398</v>
      </c>
      <c r="F7298" s="104"/>
      <c r="G7298" s="104" t="s">
        <v>257</v>
      </c>
      <c r="H7298" s="105">
        <v>32</v>
      </c>
      <c r="I7298" s="104"/>
      <c r="J7298" s="104" t="s">
        <v>258</v>
      </c>
      <c r="K7298" s="104" t="s">
        <v>78</v>
      </c>
      <c r="L7298" s="104" t="s">
        <v>299</v>
      </c>
      <c r="M7298" s="104" t="s">
        <v>276</v>
      </c>
      <c r="N7298" s="104"/>
      <c r="O7298" s="108" t="str">
        <f>A7297</f>
        <v>19702</v>
      </c>
      <c r="P7298" s="111" t="s">
        <v>300</v>
      </c>
      <c r="Q7298" s="153" t="s">
        <v>12108</v>
      </c>
      <c r="R7298" s="153" t="s">
        <v>12109</v>
      </c>
      <c r="S7298" s="153">
        <f>Tabella2[[#This Row],[PLD STOP]]-Tabella2[[#This Row],[PLD START]]</f>
        <v>4.166666666666663E-2</v>
      </c>
      <c r="T7298" s="153" t="s">
        <v>12108</v>
      </c>
      <c r="U7298" s="153" t="s">
        <v>12109</v>
      </c>
      <c r="V7298" s="153">
        <f>IF(ISBLANK(T7298),"",Tabella2[[#This Row],[ACT STOP]]-Tabella2[[#This Row],[ACT START]])</f>
        <v>4.166666666666663E-2</v>
      </c>
      <c r="W7298" s="104" t="s">
        <v>122</v>
      </c>
      <c r="X7298" s="104" t="s">
        <v>91</v>
      </c>
      <c r="Y7298" s="110"/>
      <c r="Z7298" s="106"/>
      <c r="AA7298" s="104"/>
      <c r="AB7298" s="107"/>
      <c r="AC7298" s="72">
        <f>IF(OR(Tabella2[[#This Row],[OUTCOME]]="DCO",Tabella2[[#This Row],[OUTCOME]]="SDC"),1,0)</f>
        <v>1</v>
      </c>
      <c r="AH7298" s="70"/>
      <c r="AI7298" s="70"/>
      <c r="AJ7298">
        <f>IF(OR(Tabella2[[#This Row],[OUTCOME]]="DNCO", Tabella2[[#This Row],[OUTCOME]]="SDNC"),1,0)</f>
        <v>0</v>
      </c>
      <c r="AL7298" s="70"/>
      <c r="BM7298" s="135" t="str">
        <f>Tabella2[[#This Row],[ACT START]]</f>
        <v>14:45</v>
      </c>
      <c r="BN7298" s="136" t="str">
        <f>Tabella2[[#This Row],[ACT STOP]]</f>
        <v>15:45</v>
      </c>
      <c r="BO7298" s="101"/>
      <c r="BR7298" s="109" t="str">
        <f t="shared" si="142"/>
        <v>SH-25-7287</v>
      </c>
      <c r="BS7298" s="109" t="s">
        <v>356</v>
      </c>
      <c r="BT7298" t="str">
        <f>Tabella2[[#This Row],[OUTCOME]]</f>
        <v>SDC</v>
      </c>
      <c r="BU7298" t="str">
        <f>_xlfn.CONCAT(Tabella2[[#This Row],[NAME SP]],Tabella2[[#This Row],[ID SP]]," - ",Tabella2[[#This Row],[SYLLABUS NO]])</f>
        <v>Support IFTS - SUPP</v>
      </c>
    </row>
    <row r="7299" spans="1:74" hidden="1">
      <c r="A7299" s="103" t="s">
        <v>14621</v>
      </c>
      <c r="B7299" s="102">
        <v>46007</v>
      </c>
      <c r="C7299" s="104">
        <f>_xlfn.ISOWEEKNUM(Tabella2[[#This Row],[Date]])</f>
        <v>51</v>
      </c>
      <c r="D7299" s="104" t="s">
        <v>763</v>
      </c>
      <c r="E7299" s="104" t="s">
        <v>256</v>
      </c>
      <c r="F7299" s="104">
        <v>63</v>
      </c>
      <c r="G7299" s="104" t="s">
        <v>257</v>
      </c>
      <c r="H7299" s="105">
        <v>1</v>
      </c>
      <c r="I7299" s="104"/>
      <c r="J7299" s="104" t="s">
        <v>258</v>
      </c>
      <c r="K7299" s="104" t="s">
        <v>83</v>
      </c>
      <c r="L7299" s="104" t="s">
        <v>299</v>
      </c>
      <c r="M7299" s="104" t="s">
        <v>386</v>
      </c>
      <c r="N7299" s="104"/>
      <c r="O7299" s="108" t="str">
        <f>A7300</f>
        <v>19705</v>
      </c>
      <c r="P7299" s="111" t="s">
        <v>391</v>
      </c>
      <c r="Q7299" s="153" t="s">
        <v>12108</v>
      </c>
      <c r="R7299" s="153" t="s">
        <v>12109</v>
      </c>
      <c r="S7299" s="153">
        <f>Tabella2[[#This Row],[PLD STOP]]-Tabella2[[#This Row],[PLD START]]</f>
        <v>4.166666666666663E-2</v>
      </c>
      <c r="T7299" s="153" t="s">
        <v>12108</v>
      </c>
      <c r="U7299" s="153" t="s">
        <v>12109</v>
      </c>
      <c r="V7299" s="153">
        <f>IF(ISBLANK(T7299),"",Tabella2[[#This Row],[ACT STOP]]-Tabella2[[#This Row],[ACT START]])</f>
        <v>4.166666666666663E-2</v>
      </c>
      <c r="W7299" s="104" t="s">
        <v>92</v>
      </c>
      <c r="X7299" s="104" t="s">
        <v>91</v>
      </c>
      <c r="Y7299" s="110"/>
      <c r="Z7299" s="106"/>
      <c r="AA7299" s="104"/>
      <c r="AB7299" s="107"/>
      <c r="AC7299" s="72">
        <f>IF(OR(Tabella2[[#This Row],[OUTCOME]]="DCO",Tabella2[[#This Row],[OUTCOME]]="SDC"),1,0)</f>
        <v>1</v>
      </c>
      <c r="AH7299" s="70"/>
      <c r="AI7299" s="70"/>
      <c r="AJ7299">
        <f>IF(OR(Tabella2[[#This Row],[OUTCOME]]="DNCO", Tabella2[[#This Row],[OUTCOME]]="SDNC"),1,0)</f>
        <v>0</v>
      </c>
      <c r="AL7299" s="70"/>
      <c r="BM7299" s="135" t="str">
        <f>Tabella2[[#This Row],[ACT START]]</f>
        <v>14:45</v>
      </c>
      <c r="BN7299" s="136" t="str">
        <f>Tabella2[[#This Row],[ACT STOP]]</f>
        <v>15:45</v>
      </c>
      <c r="BO7299" s="101"/>
      <c r="BR7299" s="109" t="str">
        <f t="shared" si="142"/>
        <v>SH-25-7288</v>
      </c>
      <c r="BS7299" s="109" t="s">
        <v>332</v>
      </c>
      <c r="BT7299" t="str">
        <f>Tabella2[[#This Row],[OUTCOME]]</f>
        <v>DCO</v>
      </c>
      <c r="BU7299" t="str">
        <f>_xlfn.CONCAT(Tabella2[[#This Row],[NAME SP]],Tabella2[[#This Row],[ID SP]]," - ",Tabella2[[#This Row],[SYLLABUS NO]])</f>
        <v>QATAR63 - NET QRA01</v>
      </c>
      <c r="BV7299" t="s">
        <v>12980</v>
      </c>
    </row>
    <row r="7300" spans="1:74" hidden="1">
      <c r="A7300" s="103" t="s">
        <v>14622</v>
      </c>
      <c r="B7300" s="102">
        <v>46007</v>
      </c>
      <c r="C7300" s="104">
        <f>_xlfn.ISOWEEKNUM(Tabella2[[#This Row],[Date]])</f>
        <v>51</v>
      </c>
      <c r="D7300" s="104" t="s">
        <v>255</v>
      </c>
      <c r="E7300" s="104" t="s">
        <v>256</v>
      </c>
      <c r="F7300" s="104">
        <v>40</v>
      </c>
      <c r="G7300" s="104" t="s">
        <v>257</v>
      </c>
      <c r="H7300" s="105">
        <v>12</v>
      </c>
      <c r="I7300" s="104" t="s">
        <v>258</v>
      </c>
      <c r="J7300" s="104"/>
      <c r="K7300" s="104" t="s">
        <v>80</v>
      </c>
      <c r="L7300" s="104" t="s">
        <v>299</v>
      </c>
      <c r="M7300" s="104" t="s">
        <v>386</v>
      </c>
      <c r="N7300" s="104"/>
      <c r="O7300" s="108" t="str">
        <f>A7299</f>
        <v>19704</v>
      </c>
      <c r="P7300" s="111" t="s">
        <v>391</v>
      </c>
      <c r="Q7300" s="153" t="s">
        <v>12108</v>
      </c>
      <c r="R7300" s="153" t="s">
        <v>12109</v>
      </c>
      <c r="S7300" s="153">
        <f>Tabella2[[#This Row],[PLD STOP]]-Tabella2[[#This Row],[PLD START]]</f>
        <v>4.166666666666663E-2</v>
      </c>
      <c r="T7300" s="153" t="s">
        <v>12108</v>
      </c>
      <c r="U7300" s="153" t="s">
        <v>12109</v>
      </c>
      <c r="V7300" s="153">
        <f>IF(ISBLANK(T7300),"",Tabella2[[#This Row],[ACT STOP]]-Tabella2[[#This Row],[ACT START]])</f>
        <v>4.166666666666663E-2</v>
      </c>
      <c r="W7300" s="104" t="s">
        <v>92</v>
      </c>
      <c r="X7300" s="104" t="s">
        <v>91</v>
      </c>
      <c r="Y7300" s="110"/>
      <c r="Z7300" s="106"/>
      <c r="AA7300" s="104"/>
      <c r="AB7300" s="107"/>
      <c r="AC7300" s="72">
        <f>IF(OR(Tabella2[[#This Row],[OUTCOME]]="DCO",Tabella2[[#This Row],[OUTCOME]]="SDC"),1,0)</f>
        <v>1</v>
      </c>
      <c r="AH7300" s="70"/>
      <c r="AI7300" s="70"/>
      <c r="AJ7300">
        <f>IF(OR(Tabella2[[#This Row],[OUTCOME]]="DNCO", Tabella2[[#This Row],[OUTCOME]]="SDNC"),1,0)</f>
        <v>0</v>
      </c>
      <c r="AL7300" s="70"/>
      <c r="BM7300" s="135" t="str">
        <f>Tabella2[[#This Row],[ACT START]]</f>
        <v>14:45</v>
      </c>
      <c r="BN7300" s="136" t="str">
        <f>Tabella2[[#This Row],[ACT STOP]]</f>
        <v>15:45</v>
      </c>
      <c r="BO7300" s="101"/>
      <c r="BR7300" s="109" t="str">
        <f t="shared" si="142"/>
        <v>SH-25-7289</v>
      </c>
      <c r="BS7300" s="109" t="s">
        <v>266</v>
      </c>
      <c r="BT7300" t="str">
        <f>Tabella2[[#This Row],[OUTCOME]]</f>
        <v>DCO</v>
      </c>
      <c r="BU7300" t="str">
        <f>_xlfn.CONCAT(Tabella2[[#This Row],[NAME SP]],Tabella2[[#This Row],[ID SP]]," - ",Tabella2[[#This Row],[SYLLABUS NO]])</f>
        <v>QATAR40 - NET QRA01</v>
      </c>
      <c r="BV7300" t="s">
        <v>12128</v>
      </c>
    </row>
    <row r="7301" spans="1:74" hidden="1">
      <c r="A7301" s="103" t="s">
        <v>14623</v>
      </c>
      <c r="B7301" s="102">
        <v>46007</v>
      </c>
      <c r="C7301" s="104">
        <f>_xlfn.ISOWEEKNUM(Tabella2[[#This Row],[Date]])</f>
        <v>51</v>
      </c>
      <c r="D7301" s="104" t="s">
        <v>195</v>
      </c>
      <c r="E7301" s="104" t="s">
        <v>257</v>
      </c>
      <c r="F7301" s="104">
        <v>8</v>
      </c>
      <c r="G7301" s="104" t="s">
        <v>257</v>
      </c>
      <c r="H7301" s="105">
        <v>3</v>
      </c>
      <c r="I7301" s="104"/>
      <c r="J7301" s="104" t="s">
        <v>258</v>
      </c>
      <c r="K7301" s="104" t="s">
        <v>75</v>
      </c>
      <c r="L7301" s="104" t="s">
        <v>259</v>
      </c>
      <c r="M7301" s="104" t="s">
        <v>276</v>
      </c>
      <c r="N7301" s="104"/>
      <c r="O7301" s="106"/>
      <c r="P7301" s="111" t="s">
        <v>377</v>
      </c>
      <c r="Q7301" s="153" t="s">
        <v>12108</v>
      </c>
      <c r="R7301" s="153" t="s">
        <v>12109</v>
      </c>
      <c r="S7301" s="153">
        <f>Tabella2[[#This Row],[PLD STOP]]-Tabella2[[#This Row],[PLD START]]</f>
        <v>4.166666666666663E-2</v>
      </c>
      <c r="T7301" s="153">
        <v>0.61111111111111116</v>
      </c>
      <c r="U7301" s="153">
        <v>0.64583333333333337</v>
      </c>
      <c r="V7301" s="153">
        <f>IF(ISBLANK(T7301),"",Tabella2[[#This Row],[ACT STOP]]-Tabella2[[#This Row],[ACT START]])</f>
        <v>3.472222222222221E-2</v>
      </c>
      <c r="W7301" s="104" t="s">
        <v>92</v>
      </c>
      <c r="X7301" s="104" t="s">
        <v>91</v>
      </c>
      <c r="Y7301" s="110"/>
      <c r="Z7301" s="106"/>
      <c r="AA7301" s="104"/>
      <c r="AB7301" s="107"/>
      <c r="AC7301" s="72">
        <f>IF(OR(Tabella2[[#This Row],[OUTCOME]]="DCO",Tabella2[[#This Row],[OUTCOME]]="SDC"),1,0)</f>
        <v>1</v>
      </c>
      <c r="AH7301" s="70"/>
      <c r="AI7301" s="70"/>
      <c r="AJ7301">
        <f>IF(OR(Tabella2[[#This Row],[OUTCOME]]="DNCO", Tabella2[[#This Row],[OUTCOME]]="SDNC"),1,0)</f>
        <v>0</v>
      </c>
      <c r="AL7301" s="70"/>
      <c r="BM7301" s="135">
        <f>Tabella2[[#This Row],[ACT START]]</f>
        <v>0.61111111111111116</v>
      </c>
      <c r="BN7301" s="136">
        <f>Tabella2[[#This Row],[ACT STOP]]</f>
        <v>0.64583333333333337</v>
      </c>
      <c r="BO7301" s="101"/>
      <c r="BR7301" s="109" t="str">
        <f t="shared" ref="BR7301:BR7302" si="143">_xlfn.CONCAT(LEFT(BR7300,6),TEXT(RIGHT(BR7300,4)+1,"0000"))</f>
        <v>SH-25-7290</v>
      </c>
      <c r="BS7301" s="109" t="s">
        <v>757</v>
      </c>
      <c r="BT7301" t="str">
        <f>Tabella2[[#This Row],[OUTCOME]]</f>
        <v>DCO</v>
      </c>
      <c r="BU7301" t="str">
        <f>_xlfn.CONCAT(Tabella2[[#This Row],[NAME SP]],Tabella2[[#This Row],[ID SP]]," - ",Tabella2[[#This Row],[SYLLABUS NO]])</f>
        <v>ACS8 - RI SEM</v>
      </c>
      <c r="BV7301" t="s">
        <v>653</v>
      </c>
    </row>
    <row r="7302" spans="1:74" hidden="1">
      <c r="A7302" s="103" t="s">
        <v>14624</v>
      </c>
      <c r="B7302" s="102">
        <v>46007</v>
      </c>
      <c r="C7302" s="104">
        <f>_xlfn.ISOWEEKNUM(Tabella2[[#This Row],[Date]])</f>
        <v>51</v>
      </c>
      <c r="D7302" s="104" t="s">
        <v>195</v>
      </c>
      <c r="E7302" s="104" t="s">
        <v>257</v>
      </c>
      <c r="F7302" s="104">
        <v>16</v>
      </c>
      <c r="G7302" s="104" t="s">
        <v>257</v>
      </c>
      <c r="H7302" s="105">
        <v>15</v>
      </c>
      <c r="I7302" s="104"/>
      <c r="J7302" s="104" t="s">
        <v>258</v>
      </c>
      <c r="K7302" s="104" t="s">
        <v>77</v>
      </c>
      <c r="L7302" s="104" t="s">
        <v>259</v>
      </c>
      <c r="M7302" s="104" t="s">
        <v>276</v>
      </c>
      <c r="N7302" s="104"/>
      <c r="O7302" s="106"/>
      <c r="P7302" s="111" t="s">
        <v>377</v>
      </c>
      <c r="Q7302" s="153" t="s">
        <v>12108</v>
      </c>
      <c r="R7302" s="153" t="s">
        <v>12109</v>
      </c>
      <c r="S7302" s="153">
        <f>Tabella2[[#This Row],[PLD STOP]]-Tabella2[[#This Row],[PLD START]]</f>
        <v>4.166666666666663E-2</v>
      </c>
      <c r="T7302" s="153" t="s">
        <v>12108</v>
      </c>
      <c r="U7302" s="153" t="s">
        <v>12109</v>
      </c>
      <c r="V7302" s="153">
        <f>IF(ISBLANK(T7302),"",Tabella2[[#This Row],[ACT STOP]]-Tabella2[[#This Row],[ACT START]])</f>
        <v>4.166666666666663E-2</v>
      </c>
      <c r="W7302" s="104" t="s">
        <v>92</v>
      </c>
      <c r="X7302" s="104" t="s">
        <v>91</v>
      </c>
      <c r="Y7302" s="110"/>
      <c r="Z7302" s="106"/>
      <c r="AA7302" s="104"/>
      <c r="AB7302" s="107"/>
      <c r="AC7302" s="72">
        <f>IF(OR(Tabella2[[#This Row],[OUTCOME]]="DCO",Tabella2[[#This Row],[OUTCOME]]="SDC"),1,0)</f>
        <v>1</v>
      </c>
      <c r="AH7302" s="70"/>
      <c r="AI7302" s="70"/>
      <c r="AJ7302">
        <f>IF(OR(Tabella2[[#This Row],[OUTCOME]]="DNCO", Tabella2[[#This Row],[OUTCOME]]="SDNC"),1,0)</f>
        <v>0</v>
      </c>
      <c r="AL7302" s="70"/>
      <c r="BM7302" s="135" t="str">
        <f>Tabella2[[#This Row],[ACT START]]</f>
        <v>14:45</v>
      </c>
      <c r="BN7302" s="136" t="str">
        <f>Tabella2[[#This Row],[ACT STOP]]</f>
        <v>15:45</v>
      </c>
      <c r="BO7302" s="101"/>
      <c r="BR7302" s="109" t="str">
        <f t="shared" si="143"/>
        <v>SH-25-7291</v>
      </c>
      <c r="BS7302" s="109" t="s">
        <v>1028</v>
      </c>
      <c r="BT7302" t="str">
        <f>Tabella2[[#This Row],[OUTCOME]]</f>
        <v>DCO</v>
      </c>
      <c r="BU7302" t="str">
        <f>_xlfn.CONCAT(Tabella2[[#This Row],[NAME SP]],Tabella2[[#This Row],[ID SP]]," - ",Tabella2[[#This Row],[SYLLABUS NO]])</f>
        <v>ACS16 - RI SEM</v>
      </c>
      <c r="BV7302" t="s">
        <v>447</v>
      </c>
    </row>
    <row r="7303" spans="1:74" hidden="1">
      <c r="A7303" s="103" t="s">
        <v>14631</v>
      </c>
      <c r="B7303" s="102">
        <v>46008</v>
      </c>
      <c r="C7303" s="104">
        <f>_xlfn.ISOWEEKNUM(Tabella2[[#This Row],[Date]])</f>
        <v>51</v>
      </c>
      <c r="D7303" s="104" t="s">
        <v>6621</v>
      </c>
      <c r="E7303" s="104" t="s">
        <v>284</v>
      </c>
      <c r="F7303" s="104">
        <v>82</v>
      </c>
      <c r="G7303" s="104" t="s">
        <v>257</v>
      </c>
      <c r="H7303" s="105">
        <v>5</v>
      </c>
      <c r="I7303" s="104"/>
      <c r="J7303" s="104" t="s">
        <v>258</v>
      </c>
      <c r="K7303" s="104" t="s">
        <v>79</v>
      </c>
      <c r="L7303" s="104" t="s">
        <v>299</v>
      </c>
      <c r="M7303" s="104" t="s">
        <v>386</v>
      </c>
      <c r="N7303" s="104"/>
      <c r="O7303" s="108" t="str">
        <f>A7304</f>
        <v>19709</v>
      </c>
      <c r="P7303" s="111" t="s">
        <v>2075</v>
      </c>
      <c r="Q7303" s="153" t="s">
        <v>13677</v>
      </c>
      <c r="R7303" s="153" t="s">
        <v>13678</v>
      </c>
      <c r="S7303" s="153">
        <f>Tabella2[[#This Row],[PLD STOP]]-Tabella2[[#This Row],[PLD START]]</f>
        <v>4.1666666666666685E-2</v>
      </c>
      <c r="T7303" s="153">
        <v>0.30208333333333331</v>
      </c>
      <c r="U7303" s="153">
        <v>0.34375</v>
      </c>
      <c r="V7303" s="153">
        <f>IF(ISBLANK(T7303),"",Tabella2[[#This Row],[ACT STOP]]-Tabella2[[#This Row],[ACT START]])</f>
        <v>4.1666666666666685E-2</v>
      </c>
      <c r="W7303" s="104" t="s">
        <v>92</v>
      </c>
      <c r="X7303" s="104" t="s">
        <v>91</v>
      </c>
      <c r="Y7303" s="110"/>
      <c r="Z7303" s="106"/>
      <c r="AA7303" s="104"/>
      <c r="AB7303" s="107"/>
      <c r="AC7303" s="72">
        <f>IF(OR(Tabella2[[#This Row],[OUTCOME]]="DCO",Tabella2[[#This Row],[OUTCOME]]="SDC"),1,0)</f>
        <v>1</v>
      </c>
      <c r="AH7303" s="70"/>
      <c r="AI7303" s="70"/>
      <c r="AJ7303">
        <f>IF(OR(Tabella2[[#This Row],[OUTCOME]]="DNCO", Tabella2[[#This Row],[OUTCOME]]="SDNC"),1,0)</f>
        <v>0</v>
      </c>
      <c r="AL7303" s="70"/>
      <c r="BM7303" s="135">
        <f>Tabella2[[#This Row],[ACT START]]</f>
        <v>0.30208333333333331</v>
      </c>
      <c r="BN7303" s="136">
        <f>Tabella2[[#This Row],[ACT STOP]]</f>
        <v>0.34375</v>
      </c>
      <c r="BO7303" s="101"/>
      <c r="BR7303" s="109" t="str">
        <f t="shared" ref="BR7303:BR7334" si="144">_xlfn.CONCAT(LEFT(BR7302,6),TEXT(RIGHT(BR7302,4)+1,"0000"))</f>
        <v>SH-25-7292</v>
      </c>
      <c r="BS7303" s="109" t="s">
        <v>416</v>
      </c>
      <c r="BT7303" t="str">
        <f>Tabella2[[#This Row],[OUTCOME]]</f>
        <v>DCO</v>
      </c>
      <c r="BU7303" t="str">
        <f>_xlfn.CONCAT(Tabella2[[#This Row],[NAME SP]],Tabella2[[#This Row],[ID SP]]," - ",Tabella2[[#This Row],[SYLLABUS NO]])</f>
        <v>IFTS82 - NET DCA01</v>
      </c>
      <c r="BV7303" t="s">
        <v>11868</v>
      </c>
    </row>
    <row r="7304" spans="1:74" hidden="1">
      <c r="A7304" s="103" t="s">
        <v>14632</v>
      </c>
      <c r="B7304" s="102">
        <v>46008</v>
      </c>
      <c r="C7304" s="104">
        <f>_xlfn.ISOWEEKNUM(Tabella2[[#This Row],[Date]])</f>
        <v>51</v>
      </c>
      <c r="D7304" s="104" t="s">
        <v>6621</v>
      </c>
      <c r="E7304" s="104" t="s">
        <v>284</v>
      </c>
      <c r="F7304" s="104">
        <v>83</v>
      </c>
      <c r="G7304" s="104" t="s">
        <v>257</v>
      </c>
      <c r="H7304" s="105">
        <v>13</v>
      </c>
      <c r="I7304" s="104"/>
      <c r="J7304" s="104" t="s">
        <v>258</v>
      </c>
      <c r="K7304" s="104" t="s">
        <v>78</v>
      </c>
      <c r="L7304" s="104" t="s">
        <v>299</v>
      </c>
      <c r="M7304" s="104" t="s">
        <v>386</v>
      </c>
      <c r="N7304" s="104"/>
      <c r="O7304" s="108" t="str">
        <f>A7303</f>
        <v>19708</v>
      </c>
      <c r="P7304" s="111" t="s">
        <v>2075</v>
      </c>
      <c r="Q7304" s="153" t="s">
        <v>13677</v>
      </c>
      <c r="R7304" s="153" t="s">
        <v>13678</v>
      </c>
      <c r="S7304" s="153">
        <f>Tabella2[[#This Row],[PLD STOP]]-Tabella2[[#This Row],[PLD START]]</f>
        <v>4.1666666666666685E-2</v>
      </c>
      <c r="T7304" s="153">
        <v>0.30208333333333331</v>
      </c>
      <c r="U7304" s="153">
        <v>0.34375</v>
      </c>
      <c r="V7304" s="153">
        <f>IF(ISBLANK(T7304),"",Tabella2[[#This Row],[ACT STOP]]-Tabella2[[#This Row],[ACT START]])</f>
        <v>4.1666666666666685E-2</v>
      </c>
      <c r="W7304" s="104" t="s">
        <v>92</v>
      </c>
      <c r="X7304" s="104" t="s">
        <v>91</v>
      </c>
      <c r="Y7304" s="110"/>
      <c r="Z7304" s="106"/>
      <c r="AA7304" s="104"/>
      <c r="AB7304" s="107"/>
      <c r="AC7304" s="72">
        <f>IF(OR(Tabella2[[#This Row],[OUTCOME]]="DCO",Tabella2[[#This Row],[OUTCOME]]="SDC"),1,0)</f>
        <v>1</v>
      </c>
      <c r="AH7304" s="70"/>
      <c r="AI7304" s="70"/>
      <c r="AJ7304">
        <f>IF(OR(Tabella2[[#This Row],[OUTCOME]]="DNCO", Tabella2[[#This Row],[OUTCOME]]="SDNC"),1,0)</f>
        <v>0</v>
      </c>
      <c r="AL7304" s="70"/>
      <c r="BM7304" s="135">
        <f>Tabella2[[#This Row],[ACT START]]</f>
        <v>0.30208333333333331</v>
      </c>
      <c r="BN7304" s="136">
        <f>Tabella2[[#This Row],[ACT STOP]]</f>
        <v>0.34375</v>
      </c>
      <c r="BO7304" s="101"/>
      <c r="BR7304" s="109" t="str">
        <f t="shared" si="144"/>
        <v>SH-25-7293</v>
      </c>
      <c r="BS7304" s="109" t="s">
        <v>427</v>
      </c>
      <c r="BT7304" t="str">
        <f>Tabella2[[#This Row],[OUTCOME]]</f>
        <v>DCO</v>
      </c>
      <c r="BU7304" t="str">
        <f>_xlfn.CONCAT(Tabella2[[#This Row],[NAME SP]],Tabella2[[#This Row],[ID SP]]," - ",Tabella2[[#This Row],[SYLLABUS NO]])</f>
        <v>IFTS83 - NET DCA01</v>
      </c>
      <c r="BV7304" t="s">
        <v>11871</v>
      </c>
    </row>
    <row r="7305" spans="1:74" hidden="1">
      <c r="A7305" s="103" t="s">
        <v>14633</v>
      </c>
      <c r="B7305" s="102">
        <v>46008</v>
      </c>
      <c r="C7305" s="104">
        <f>_xlfn.ISOWEEKNUM(Tabella2[[#This Row],[Date]])</f>
        <v>51</v>
      </c>
      <c r="D7305" s="104" t="s">
        <v>9759</v>
      </c>
      <c r="E7305" s="104" t="s">
        <v>284</v>
      </c>
      <c r="F7305" s="104">
        <v>85</v>
      </c>
      <c r="G7305" s="104" t="s">
        <v>284</v>
      </c>
      <c r="H7305" s="105">
        <v>23</v>
      </c>
      <c r="I7305" s="104"/>
      <c r="J7305" s="104" t="s">
        <v>258</v>
      </c>
      <c r="K7305" s="104" t="s">
        <v>83</v>
      </c>
      <c r="L7305" s="104" t="s">
        <v>259</v>
      </c>
      <c r="M7305" s="104" t="s">
        <v>1846</v>
      </c>
      <c r="N7305" s="104"/>
      <c r="O7305" s="106"/>
      <c r="P7305" s="111" t="s">
        <v>1858</v>
      </c>
      <c r="Q7305" s="153" t="s">
        <v>13677</v>
      </c>
      <c r="R7305" s="153" t="s">
        <v>13678</v>
      </c>
      <c r="S7305" s="153">
        <f>Tabella2[[#This Row],[PLD STOP]]-Tabella2[[#This Row],[PLD START]]</f>
        <v>4.1666666666666685E-2</v>
      </c>
      <c r="T7305" s="153" t="s">
        <v>13677</v>
      </c>
      <c r="U7305" s="153" t="s">
        <v>13678</v>
      </c>
      <c r="V7305" s="153">
        <f>IF(ISBLANK(T7305),"",Tabella2[[#This Row],[ACT STOP]]-Tabella2[[#This Row],[ACT START]])</f>
        <v>4.1666666666666685E-2</v>
      </c>
      <c r="W7305" s="104" t="s">
        <v>92</v>
      </c>
      <c r="X7305" s="104" t="s">
        <v>91</v>
      </c>
      <c r="Y7305" s="110"/>
      <c r="Z7305" s="106"/>
      <c r="AA7305" s="104"/>
      <c r="AB7305" s="107"/>
      <c r="AC7305" s="72">
        <f>IF(OR(Tabella2[[#This Row],[OUTCOME]]="DCO",Tabella2[[#This Row],[OUTCOME]]="SDC"),1,0)</f>
        <v>1</v>
      </c>
      <c r="AH7305" s="70"/>
      <c r="AI7305" s="70"/>
      <c r="AJ7305">
        <f>IF(OR(Tabella2[[#This Row],[OUTCOME]]="DNCO", Tabella2[[#This Row],[OUTCOME]]="SDNC"),1,0)</f>
        <v>0</v>
      </c>
      <c r="AL7305" s="70"/>
      <c r="BM7305" s="135" t="str">
        <f>Tabella2[[#This Row],[ACT START]]</f>
        <v>07:15</v>
      </c>
      <c r="BN7305" s="136" t="str">
        <f>Tabella2[[#This Row],[ACT STOP]]</f>
        <v>08:15</v>
      </c>
      <c r="BO7305" s="101"/>
      <c r="BR7305" s="109" t="str">
        <f t="shared" si="144"/>
        <v>SH-25-7294</v>
      </c>
      <c r="BS7305" s="109" t="s">
        <v>358</v>
      </c>
      <c r="BT7305" t="str">
        <f>Tabella2[[#This Row],[OUTCOME]]</f>
        <v>DCO</v>
      </c>
      <c r="BU7305" t="str">
        <f>_xlfn.CONCAT(Tabella2[[#This Row],[NAME SP]],Tabella2[[#This Row],[ID SP]]," - ",Tabella2[[#This Row],[SYLLABUS NO]])</f>
        <v>IFTS85 - FMS AAR01</v>
      </c>
      <c r="BV7305" t="s">
        <v>11935</v>
      </c>
    </row>
    <row r="7306" spans="1:74" hidden="1">
      <c r="A7306" s="103" t="s">
        <v>14634</v>
      </c>
      <c r="B7306" s="102">
        <v>46008</v>
      </c>
      <c r="C7306" s="104">
        <f>_xlfn.ISOWEEKNUM(Tabella2[[#This Row],[Date]])</f>
        <v>51</v>
      </c>
      <c r="D7306" s="104" t="s">
        <v>11710</v>
      </c>
      <c r="E7306" s="104" t="s">
        <v>284</v>
      </c>
      <c r="F7306" s="104">
        <v>88</v>
      </c>
      <c r="G7306" s="104" t="s">
        <v>257</v>
      </c>
      <c r="H7306" s="105">
        <v>32</v>
      </c>
      <c r="I7306" s="104" t="s">
        <v>258</v>
      </c>
      <c r="J7306" s="104"/>
      <c r="K7306" s="104" t="s">
        <v>80</v>
      </c>
      <c r="L7306" s="104" t="s">
        <v>259</v>
      </c>
      <c r="M7306" s="104" t="s">
        <v>276</v>
      </c>
      <c r="N7306" s="104"/>
      <c r="O7306" s="106"/>
      <c r="P7306" s="111" t="s">
        <v>14543</v>
      </c>
      <c r="Q7306" s="153" t="s">
        <v>13677</v>
      </c>
      <c r="R7306" s="153" t="s">
        <v>13678</v>
      </c>
      <c r="S7306" s="153">
        <f>Tabella2[[#This Row],[PLD STOP]]-Tabella2[[#This Row],[PLD START]]</f>
        <v>4.1666666666666685E-2</v>
      </c>
      <c r="T7306" s="153" t="s">
        <v>13677</v>
      </c>
      <c r="U7306" s="153" t="s">
        <v>13678</v>
      </c>
      <c r="V7306" s="153">
        <f>IF(ISBLANK(T7306),"",Tabella2[[#This Row],[ACT STOP]]-Tabella2[[#This Row],[ACT START]])</f>
        <v>4.1666666666666685E-2</v>
      </c>
      <c r="W7306" s="104" t="s">
        <v>92</v>
      </c>
      <c r="X7306" s="104" t="s">
        <v>91</v>
      </c>
      <c r="Y7306" s="110"/>
      <c r="Z7306" s="106"/>
      <c r="AA7306" s="104"/>
      <c r="AB7306" s="107"/>
      <c r="AC7306" s="72">
        <f>IF(OR(Tabella2[[#This Row],[OUTCOME]]="DCO",Tabella2[[#This Row],[OUTCOME]]="SDC"),1,0)</f>
        <v>1</v>
      </c>
      <c r="AH7306" s="70"/>
      <c r="AI7306" s="70"/>
      <c r="AJ7306">
        <f>IF(OR(Tabella2[[#This Row],[OUTCOME]]="DNCO", Tabella2[[#This Row],[OUTCOME]]="SDNC"),1,0)</f>
        <v>0</v>
      </c>
      <c r="AL7306" s="70"/>
      <c r="BM7306" s="135" t="str">
        <f>Tabella2[[#This Row],[ACT START]]</f>
        <v>07:15</v>
      </c>
      <c r="BN7306" s="136" t="str">
        <f>Tabella2[[#This Row],[ACT STOP]]</f>
        <v>08:15</v>
      </c>
      <c r="BO7306" s="101"/>
      <c r="BR7306" s="109" t="str">
        <f t="shared" si="144"/>
        <v>SH-25-7295</v>
      </c>
      <c r="BS7306" s="109" t="s">
        <v>356</v>
      </c>
      <c r="BT7306" t="str">
        <f>Tabella2[[#This Row],[OUTCOME]]</f>
        <v>DCO</v>
      </c>
      <c r="BU7306" t="str">
        <f>_xlfn.CONCAT(Tabella2[[#This Row],[NAME SP]],Tabella2[[#This Row],[ID SP]]," - ",Tabella2[[#This Row],[SYLLABUS NO]])</f>
        <v>IFTS88 - SD IF0202</v>
      </c>
      <c r="BV7306" t="s">
        <v>11840</v>
      </c>
    </row>
    <row r="7307" spans="1:74" hidden="1">
      <c r="A7307" s="103" t="s">
        <v>14635</v>
      </c>
      <c r="B7307" s="102">
        <v>46008</v>
      </c>
      <c r="C7307" s="104">
        <f>_xlfn.ISOWEEKNUM(Tabella2[[#This Row],[Date]])</f>
        <v>51</v>
      </c>
      <c r="D7307" s="104" t="s">
        <v>195</v>
      </c>
      <c r="E7307" s="104" t="s">
        <v>257</v>
      </c>
      <c r="F7307" s="104">
        <v>33</v>
      </c>
      <c r="G7307" s="104" t="s">
        <v>284</v>
      </c>
      <c r="H7307" s="105">
        <v>50</v>
      </c>
      <c r="I7307" s="104"/>
      <c r="J7307" s="104" t="s">
        <v>258</v>
      </c>
      <c r="K7307" s="104" t="s">
        <v>75</v>
      </c>
      <c r="L7307" s="104" t="s">
        <v>259</v>
      </c>
      <c r="M7307" s="104" t="s">
        <v>276</v>
      </c>
      <c r="N7307" s="104"/>
      <c r="O7307" s="106"/>
      <c r="P7307" s="111" t="s">
        <v>377</v>
      </c>
      <c r="Q7307" s="153" t="s">
        <v>13677</v>
      </c>
      <c r="R7307" s="153" t="s">
        <v>13678</v>
      </c>
      <c r="S7307" s="153">
        <f>Tabella2[[#This Row],[PLD STOP]]-Tabella2[[#This Row],[PLD START]]</f>
        <v>4.1666666666666685E-2</v>
      </c>
      <c r="T7307" s="153" t="s">
        <v>13677</v>
      </c>
      <c r="U7307" s="153" t="s">
        <v>13678</v>
      </c>
      <c r="V7307" s="153">
        <f>IF(ISBLANK(T7307),"",Tabella2[[#This Row],[ACT STOP]]-Tabella2[[#This Row],[ACT START]])</f>
        <v>4.1666666666666685E-2</v>
      </c>
      <c r="W7307" s="104" t="s">
        <v>92</v>
      </c>
      <c r="X7307" s="104" t="s">
        <v>91</v>
      </c>
      <c r="Y7307" s="110"/>
      <c r="Z7307" s="106"/>
      <c r="AA7307" s="104"/>
      <c r="AB7307" s="107"/>
      <c r="AC7307" s="72">
        <f>IF(OR(Tabella2[[#This Row],[OUTCOME]]="DCO",Tabella2[[#This Row],[OUTCOME]]="SDC"),1,0)</f>
        <v>1</v>
      </c>
      <c r="AH7307" s="70"/>
      <c r="AI7307" s="70"/>
      <c r="AJ7307">
        <f>IF(OR(Tabella2[[#This Row],[OUTCOME]]="DNCO", Tabella2[[#This Row],[OUTCOME]]="SDNC"),1,0)</f>
        <v>0</v>
      </c>
      <c r="AL7307" s="70"/>
      <c r="BM7307" s="135" t="str">
        <f>Tabella2[[#This Row],[ACT START]]</f>
        <v>07:15</v>
      </c>
      <c r="BN7307" s="136" t="str">
        <f>Tabella2[[#This Row],[ACT STOP]]</f>
        <v>08:15</v>
      </c>
      <c r="BO7307" s="101"/>
      <c r="BR7307" s="109" t="str">
        <f t="shared" si="144"/>
        <v>SH-25-7296</v>
      </c>
      <c r="BS7307" s="109" t="s">
        <v>1763</v>
      </c>
      <c r="BT7307" t="str">
        <f>Tabella2[[#This Row],[OUTCOME]]</f>
        <v>DCO</v>
      </c>
      <c r="BU7307" t="str">
        <f>_xlfn.CONCAT(Tabella2[[#This Row],[NAME SP]],Tabella2[[#This Row],[ID SP]]," - ",Tabella2[[#This Row],[SYLLABUS NO]])</f>
        <v>ACS33 - RI SEM</v>
      </c>
      <c r="BV7307" t="s">
        <v>458</v>
      </c>
    </row>
    <row r="7308" spans="1:74" hidden="1">
      <c r="A7308" s="103" t="s">
        <v>14636</v>
      </c>
      <c r="B7308" s="102">
        <v>46008</v>
      </c>
      <c r="C7308" s="104">
        <f>_xlfn.ISOWEEKNUM(Tabella2[[#This Row],[Date]])</f>
        <v>51</v>
      </c>
      <c r="D7308" s="104" t="s">
        <v>13289</v>
      </c>
      <c r="E7308" s="104" t="s">
        <v>327</v>
      </c>
      <c r="F7308" s="104">
        <v>93</v>
      </c>
      <c r="G7308" s="104" t="s">
        <v>257</v>
      </c>
      <c r="H7308" s="105">
        <v>10</v>
      </c>
      <c r="I7308" s="104" t="s">
        <v>258</v>
      </c>
      <c r="J7308" s="104"/>
      <c r="K7308" s="104" t="s">
        <v>77</v>
      </c>
      <c r="L7308" s="104" t="s">
        <v>259</v>
      </c>
      <c r="M7308" s="104" t="s">
        <v>3055</v>
      </c>
      <c r="N7308" s="104"/>
      <c r="O7308" s="106"/>
      <c r="P7308" s="111" t="s">
        <v>3496</v>
      </c>
      <c r="Q7308" s="153" t="s">
        <v>13677</v>
      </c>
      <c r="R7308" s="153" t="s">
        <v>13678</v>
      </c>
      <c r="S7308" s="153">
        <f>Tabella2[[#This Row],[PLD STOP]]-Tabella2[[#This Row],[PLD START]]</f>
        <v>4.1666666666666685E-2</v>
      </c>
      <c r="T7308" s="153" t="s">
        <v>13677</v>
      </c>
      <c r="U7308" s="153" t="s">
        <v>13678</v>
      </c>
      <c r="V7308" s="153">
        <f>IF(ISBLANK(T7308),"",Tabella2[[#This Row],[ACT STOP]]-Tabella2[[#This Row],[ACT START]])</f>
        <v>4.1666666666666685E-2</v>
      </c>
      <c r="W7308" s="104" t="s">
        <v>92</v>
      </c>
      <c r="X7308" s="104" t="s">
        <v>91</v>
      </c>
      <c r="Y7308" s="110"/>
      <c r="Z7308" s="106"/>
      <c r="AA7308" s="104"/>
      <c r="AB7308" s="107"/>
      <c r="AC7308" s="72">
        <f>IF(OR(Tabella2[[#This Row],[OUTCOME]]="DCO",Tabella2[[#This Row],[OUTCOME]]="SDC"),1,0)</f>
        <v>1</v>
      </c>
      <c r="AH7308" s="70"/>
      <c r="AI7308" s="70"/>
      <c r="AJ7308">
        <f>IF(OR(Tabella2[[#This Row],[OUTCOME]]="DNCO", Tabella2[[#This Row],[OUTCOME]]="SDNC"),1,0)</f>
        <v>0</v>
      </c>
      <c r="AL7308" s="70"/>
      <c r="BM7308" s="135" t="str">
        <f>Tabella2[[#This Row],[ACT START]]</f>
        <v>07:15</v>
      </c>
      <c r="BN7308" s="136" t="str">
        <f>Tabella2[[#This Row],[ACT STOP]]</f>
        <v>08:15</v>
      </c>
      <c r="BO7308" s="101"/>
      <c r="BR7308" s="109" t="str">
        <f t="shared" si="144"/>
        <v>SH-25-7297</v>
      </c>
      <c r="BS7308" s="109" t="s">
        <v>552</v>
      </c>
      <c r="BT7308" t="str">
        <f>Tabella2[[#This Row],[OUTCOME]]</f>
        <v>DCO</v>
      </c>
      <c r="BU7308" t="str">
        <f>_xlfn.CONCAT(Tabella2[[#This Row],[NAME SP]],Tabella2[[#This Row],[ID SP]]," - ",Tabella2[[#This Row],[SYLLABUS NO]])</f>
        <v>AMI93 - SD NAV01</v>
      </c>
      <c r="BV7308" t="s">
        <v>14018</v>
      </c>
    </row>
    <row r="7309" spans="1:74" hidden="1">
      <c r="A7309" s="103" t="s">
        <v>14637</v>
      </c>
      <c r="B7309" s="102">
        <v>46008</v>
      </c>
      <c r="C7309" s="104">
        <f>_xlfn.ISOWEEKNUM(Tabella2[[#This Row],[Date]])</f>
        <v>51</v>
      </c>
      <c r="D7309" s="104" t="s">
        <v>255</v>
      </c>
      <c r="E7309" s="104" t="s">
        <v>256</v>
      </c>
      <c r="F7309" s="104">
        <v>40</v>
      </c>
      <c r="G7309" s="104" t="s">
        <v>257</v>
      </c>
      <c r="H7309" s="105">
        <v>9</v>
      </c>
      <c r="I7309" s="104" t="s">
        <v>258</v>
      </c>
      <c r="J7309" s="104"/>
      <c r="K7309" s="104" t="s">
        <v>79</v>
      </c>
      <c r="L7309" s="104" t="s">
        <v>299</v>
      </c>
      <c r="M7309" s="104" t="s">
        <v>386</v>
      </c>
      <c r="N7309" s="104"/>
      <c r="O7309" s="108" t="str">
        <f>A7310</f>
        <v>19715</v>
      </c>
      <c r="P7309" s="111" t="s">
        <v>387</v>
      </c>
      <c r="Q7309" s="153" t="s">
        <v>4368</v>
      </c>
      <c r="R7309" s="153" t="s">
        <v>4369</v>
      </c>
      <c r="S7309" s="153">
        <f>Tabella2[[#This Row],[PLD STOP]]-Tabella2[[#This Row],[PLD START]]</f>
        <v>4.1666666666666685E-2</v>
      </c>
      <c r="T7309" s="153">
        <v>0.36458333333333331</v>
      </c>
      <c r="U7309" s="153">
        <v>0.40625</v>
      </c>
      <c r="V7309" s="153">
        <f>IF(ISBLANK(T7309),"",Tabella2[[#This Row],[ACT STOP]]-Tabella2[[#This Row],[ACT START]])</f>
        <v>4.1666666666666685E-2</v>
      </c>
      <c r="W7309" s="104" t="s">
        <v>92</v>
      </c>
      <c r="X7309" s="104" t="s">
        <v>91</v>
      </c>
      <c r="Y7309" s="110"/>
      <c r="Z7309" s="106"/>
      <c r="AA7309" s="104"/>
      <c r="AB7309" s="107"/>
      <c r="AC7309" s="72">
        <f>IF(OR(Tabella2[[#This Row],[OUTCOME]]="DCO",Tabella2[[#This Row],[OUTCOME]]="SDC"),1,0)</f>
        <v>1</v>
      </c>
      <c r="AH7309" s="70"/>
      <c r="AI7309" s="70"/>
      <c r="AJ7309">
        <f>IF(OR(Tabella2[[#This Row],[OUTCOME]]="DNCO", Tabella2[[#This Row],[OUTCOME]]="SDNC"),1,0)</f>
        <v>0</v>
      </c>
      <c r="AL7309" s="70"/>
      <c r="BM7309" s="135">
        <f>Tabella2[[#This Row],[ACT START]]</f>
        <v>0.36458333333333331</v>
      </c>
      <c r="BN7309" s="136">
        <f>Tabella2[[#This Row],[ACT STOP]]</f>
        <v>0.40625</v>
      </c>
      <c r="BO7309" s="101"/>
      <c r="BR7309" s="109" t="str">
        <f t="shared" si="144"/>
        <v>SH-25-7298</v>
      </c>
      <c r="BS7309" s="109" t="s">
        <v>318</v>
      </c>
      <c r="BT7309" t="str">
        <f>Tabella2[[#This Row],[OUTCOME]]</f>
        <v>DCO</v>
      </c>
      <c r="BU7309" t="str">
        <f>_xlfn.CONCAT(Tabella2[[#This Row],[NAME SP]],Tabella2[[#This Row],[ID SP]]," - ",Tabella2[[#This Row],[SYLLABUS NO]])</f>
        <v>QATAR40 - NET QRA02</v>
      </c>
      <c r="BV7309" t="s">
        <v>12128</v>
      </c>
    </row>
    <row r="7310" spans="1:74" hidden="1">
      <c r="A7310" s="103" t="s">
        <v>14638</v>
      </c>
      <c r="B7310" s="102">
        <v>46008</v>
      </c>
      <c r="C7310" s="104">
        <f>_xlfn.ISOWEEKNUM(Tabella2[[#This Row],[Date]])</f>
        <v>51</v>
      </c>
      <c r="D7310" s="104" t="s">
        <v>751</v>
      </c>
      <c r="E7310" s="104" t="s">
        <v>256</v>
      </c>
      <c r="F7310" s="104">
        <v>77</v>
      </c>
      <c r="G7310" s="104" t="s">
        <v>257</v>
      </c>
      <c r="H7310" s="105">
        <v>1</v>
      </c>
      <c r="I7310" s="104" t="s">
        <v>258</v>
      </c>
      <c r="J7310" s="104"/>
      <c r="K7310" s="104" t="s">
        <v>78</v>
      </c>
      <c r="L7310" s="104" t="s">
        <v>299</v>
      </c>
      <c r="M7310" s="104" t="s">
        <v>386</v>
      </c>
      <c r="N7310" s="104"/>
      <c r="O7310" s="108" t="str">
        <f>A7309</f>
        <v>19714</v>
      </c>
      <c r="P7310" s="111" t="s">
        <v>391</v>
      </c>
      <c r="Q7310" s="153" t="s">
        <v>4368</v>
      </c>
      <c r="R7310" s="153" t="s">
        <v>4369</v>
      </c>
      <c r="S7310" s="153">
        <f>Tabella2[[#This Row],[PLD STOP]]-Tabella2[[#This Row],[PLD START]]</f>
        <v>4.1666666666666685E-2</v>
      </c>
      <c r="T7310" s="153">
        <v>0.36458333333333331</v>
      </c>
      <c r="U7310" s="153">
        <v>0.40625</v>
      </c>
      <c r="V7310" s="153">
        <f>IF(ISBLANK(T7310),"",Tabella2[[#This Row],[ACT STOP]]-Tabella2[[#This Row],[ACT START]])</f>
        <v>4.1666666666666685E-2</v>
      </c>
      <c r="W7310" s="104" t="s">
        <v>92</v>
      </c>
      <c r="X7310" s="104" t="s">
        <v>91</v>
      </c>
      <c r="Y7310" s="110"/>
      <c r="Z7310" s="106"/>
      <c r="AA7310" s="104"/>
      <c r="AB7310" s="107"/>
      <c r="AC7310" s="72">
        <f>IF(OR(Tabella2[[#This Row],[OUTCOME]]="DCO",Tabella2[[#This Row],[OUTCOME]]="SDC"),1,0)</f>
        <v>1</v>
      </c>
      <c r="AH7310" s="70"/>
      <c r="AI7310" s="70"/>
      <c r="AJ7310">
        <f>IF(OR(Tabella2[[#This Row],[OUTCOME]]="DNCO", Tabella2[[#This Row],[OUTCOME]]="SDNC"),1,0)</f>
        <v>0</v>
      </c>
      <c r="AL7310" s="70"/>
      <c r="BM7310" s="135">
        <f>Tabella2[[#This Row],[ACT START]]</f>
        <v>0.36458333333333331</v>
      </c>
      <c r="BN7310" s="136">
        <f>Tabella2[[#This Row],[ACT STOP]]</f>
        <v>0.40625</v>
      </c>
      <c r="BO7310" s="101"/>
      <c r="BR7310" s="109" t="str">
        <f t="shared" si="144"/>
        <v>SH-25-7299</v>
      </c>
      <c r="BS7310" s="109" t="s">
        <v>332</v>
      </c>
      <c r="BT7310" t="str">
        <f>Tabella2[[#This Row],[OUTCOME]]</f>
        <v>DCO</v>
      </c>
      <c r="BU7310" t="str">
        <f>_xlfn.CONCAT(Tabella2[[#This Row],[NAME SP]],Tabella2[[#This Row],[ID SP]]," - ",Tabella2[[#This Row],[SYLLABUS NO]])</f>
        <v>QATAR77 - NET QRA01</v>
      </c>
      <c r="BV7310" t="s">
        <v>12050</v>
      </c>
    </row>
    <row r="7311" spans="1:74" hidden="1">
      <c r="A7311" s="103" t="s">
        <v>14639</v>
      </c>
      <c r="B7311" s="102">
        <v>46008</v>
      </c>
      <c r="C7311" s="104">
        <f>_xlfn.ISOWEEKNUM(Tabella2[[#This Row],[Date]])</f>
        <v>51</v>
      </c>
      <c r="D7311" s="104" t="s">
        <v>9764</v>
      </c>
      <c r="E7311" s="104" t="s">
        <v>284</v>
      </c>
      <c r="F7311" s="104">
        <v>78</v>
      </c>
      <c r="G7311" s="104" t="s">
        <v>257</v>
      </c>
      <c r="H7311" s="105">
        <v>2</v>
      </c>
      <c r="I7311" s="104"/>
      <c r="J7311" s="104" t="s">
        <v>258</v>
      </c>
      <c r="K7311" s="104" t="s">
        <v>83</v>
      </c>
      <c r="L7311" s="104" t="s">
        <v>299</v>
      </c>
      <c r="M7311" s="104" t="s">
        <v>276</v>
      </c>
      <c r="N7311" s="104"/>
      <c r="O7311" s="108" t="str">
        <f>A7312</f>
        <v>19717</v>
      </c>
      <c r="P7311" s="111" t="s">
        <v>664</v>
      </c>
      <c r="Q7311" s="153" t="s">
        <v>4368</v>
      </c>
      <c r="R7311" s="153" t="s">
        <v>4369</v>
      </c>
      <c r="S7311" s="153">
        <f>Tabella2[[#This Row],[PLD STOP]]-Tabella2[[#This Row],[PLD START]]</f>
        <v>4.1666666666666685E-2</v>
      </c>
      <c r="T7311" s="153" t="s">
        <v>4368</v>
      </c>
      <c r="U7311" s="153" t="s">
        <v>4369</v>
      </c>
      <c r="V7311" s="153">
        <f>IF(ISBLANK(T7311),"",Tabella2[[#This Row],[ACT STOP]]-Tabella2[[#This Row],[ACT START]])</f>
        <v>4.1666666666666685E-2</v>
      </c>
      <c r="W7311" s="104" t="s">
        <v>92</v>
      </c>
      <c r="X7311" s="104" t="s">
        <v>91</v>
      </c>
      <c r="Y7311" s="110"/>
      <c r="Z7311" s="106"/>
      <c r="AA7311" s="104"/>
      <c r="AB7311" s="107"/>
      <c r="AC7311" s="72">
        <f>IF(OR(Tabella2[[#This Row],[OUTCOME]]="DCO",Tabella2[[#This Row],[OUTCOME]]="SDC"),1,0)</f>
        <v>1</v>
      </c>
      <c r="AH7311" s="70"/>
      <c r="AI7311" s="70"/>
      <c r="AJ7311">
        <f>IF(OR(Tabella2[[#This Row],[OUTCOME]]="DNCO", Tabella2[[#This Row],[OUTCOME]]="SDNC"),1,0)</f>
        <v>0</v>
      </c>
      <c r="AL7311" s="70"/>
      <c r="BM7311" s="135" t="str">
        <f>Tabella2[[#This Row],[ACT START]]</f>
        <v>08:45</v>
      </c>
      <c r="BN7311" s="136" t="str">
        <f>Tabella2[[#This Row],[ACT STOP]]</f>
        <v>09:45</v>
      </c>
      <c r="BO7311" s="101"/>
      <c r="BR7311" s="109" t="str">
        <f t="shared" si="144"/>
        <v>SH-25-7300</v>
      </c>
      <c r="BS7311" s="109" t="s">
        <v>368</v>
      </c>
      <c r="BT7311" t="str">
        <f>Tabella2[[#This Row],[OUTCOME]]</f>
        <v>DCO</v>
      </c>
      <c r="BU7311" t="str">
        <f>_xlfn.CONCAT(Tabella2[[#This Row],[NAME SP]],Tabella2[[#This Row],[ID SP]]," - ",Tabella2[[#This Row],[SYLLABUS NO]])</f>
        <v>IFTS78 - FMSC OBFM02</v>
      </c>
      <c r="BV7311" t="s">
        <v>11877</v>
      </c>
    </row>
    <row r="7312" spans="1:74" hidden="1">
      <c r="A7312" s="103" t="s">
        <v>14640</v>
      </c>
      <c r="B7312" s="102">
        <v>46008</v>
      </c>
      <c r="C7312" s="104">
        <f>_xlfn.ISOWEEKNUM(Tabella2[[#This Row],[Date]])</f>
        <v>51</v>
      </c>
      <c r="D7312" s="104" t="s">
        <v>195</v>
      </c>
      <c r="E7312" s="104" t="s">
        <v>398</v>
      </c>
      <c r="F7312" s="104"/>
      <c r="G7312" s="104" t="s">
        <v>257</v>
      </c>
      <c r="H7312" s="105">
        <v>17</v>
      </c>
      <c r="I7312" s="104"/>
      <c r="J7312" s="104" t="s">
        <v>258</v>
      </c>
      <c r="K7312" s="104" t="s">
        <v>80</v>
      </c>
      <c r="L7312" s="104" t="s">
        <v>299</v>
      </c>
      <c r="M7312" s="104" t="s">
        <v>276</v>
      </c>
      <c r="N7312" s="104"/>
      <c r="O7312" s="108" t="str">
        <f>A7311</f>
        <v>19716</v>
      </c>
      <c r="P7312" s="111" t="s">
        <v>300</v>
      </c>
      <c r="Q7312" s="153" t="s">
        <v>4368</v>
      </c>
      <c r="R7312" s="153" t="s">
        <v>4369</v>
      </c>
      <c r="S7312" s="153">
        <f>Tabella2[[#This Row],[PLD STOP]]-Tabella2[[#This Row],[PLD START]]</f>
        <v>4.1666666666666685E-2</v>
      </c>
      <c r="T7312" s="153" t="s">
        <v>4368</v>
      </c>
      <c r="U7312" s="153" t="s">
        <v>4369</v>
      </c>
      <c r="V7312" s="153">
        <f>IF(ISBLANK(T7312),"",Tabella2[[#This Row],[ACT STOP]]-Tabella2[[#This Row],[ACT START]])</f>
        <v>4.1666666666666685E-2</v>
      </c>
      <c r="W7312" s="104" t="s">
        <v>122</v>
      </c>
      <c r="X7312" s="104" t="s">
        <v>91</v>
      </c>
      <c r="Y7312" s="110"/>
      <c r="Z7312" s="106"/>
      <c r="AA7312" s="104"/>
      <c r="AB7312" s="107"/>
      <c r="AC7312" s="72">
        <f>IF(OR(Tabella2[[#This Row],[OUTCOME]]="DCO",Tabella2[[#This Row],[OUTCOME]]="SDC"),1,0)</f>
        <v>1</v>
      </c>
      <c r="AH7312" s="70"/>
      <c r="AI7312" s="70"/>
      <c r="AJ7312">
        <f>IF(OR(Tabella2[[#This Row],[OUTCOME]]="DNCO", Tabella2[[#This Row],[OUTCOME]]="SDNC"),1,0)</f>
        <v>0</v>
      </c>
      <c r="AL7312" s="70"/>
      <c r="BM7312" s="135" t="str">
        <f>Tabella2[[#This Row],[ACT START]]</f>
        <v>08:45</v>
      </c>
      <c r="BN7312" s="136" t="str">
        <f>Tabella2[[#This Row],[ACT STOP]]</f>
        <v>09:45</v>
      </c>
      <c r="BO7312" s="101"/>
      <c r="BR7312" s="109" t="str">
        <f t="shared" si="144"/>
        <v>SH-25-7301</v>
      </c>
      <c r="BS7312" s="109" t="s">
        <v>393</v>
      </c>
      <c r="BT7312" t="str">
        <f>Tabella2[[#This Row],[OUTCOME]]</f>
        <v>SDC</v>
      </c>
      <c r="BU7312" t="str">
        <f>_xlfn.CONCAT(Tabella2[[#This Row],[NAME SP]],Tabella2[[#This Row],[ID SP]]," - ",Tabella2[[#This Row],[SYLLABUS NO]])</f>
        <v>Support IFTS - SUPP</v>
      </c>
    </row>
    <row r="7313" spans="1:74" hidden="1">
      <c r="A7313" s="103" t="s">
        <v>14641</v>
      </c>
      <c r="B7313" s="102">
        <v>46008</v>
      </c>
      <c r="C7313" s="104">
        <f>_xlfn.ISOWEEKNUM(Tabella2[[#This Row],[Date]])</f>
        <v>51</v>
      </c>
      <c r="D7313" s="104" t="s">
        <v>13295</v>
      </c>
      <c r="E7313" s="104" t="s">
        <v>284</v>
      </c>
      <c r="F7313" s="104">
        <v>111</v>
      </c>
      <c r="G7313" s="104" t="s">
        <v>284</v>
      </c>
      <c r="H7313" s="105">
        <v>9</v>
      </c>
      <c r="I7313" s="104"/>
      <c r="J7313" s="104" t="s">
        <v>258</v>
      </c>
      <c r="K7313" s="104" t="s">
        <v>75</v>
      </c>
      <c r="L7313" s="104" t="s">
        <v>259</v>
      </c>
      <c r="M7313" s="104" t="s">
        <v>276</v>
      </c>
      <c r="N7313" s="104"/>
      <c r="O7313" s="106"/>
      <c r="P7313" s="111" t="s">
        <v>871</v>
      </c>
      <c r="Q7313" s="153" t="s">
        <v>4368</v>
      </c>
      <c r="R7313" s="153" t="s">
        <v>4369</v>
      </c>
      <c r="S7313" s="153">
        <f>Tabella2[[#This Row],[PLD STOP]]-Tabella2[[#This Row],[PLD START]]</f>
        <v>4.1666666666666685E-2</v>
      </c>
      <c r="T7313" s="153" t="s">
        <v>4368</v>
      </c>
      <c r="U7313" s="153" t="s">
        <v>4369</v>
      </c>
      <c r="V7313" s="153">
        <f>IF(ISBLANK(T7313),"",Tabella2[[#This Row],[ACT STOP]]-Tabella2[[#This Row],[ACT START]])</f>
        <v>4.1666666666666685E-2</v>
      </c>
      <c r="W7313" s="104" t="s">
        <v>92</v>
      </c>
      <c r="X7313" s="104" t="s">
        <v>91</v>
      </c>
      <c r="Y7313" s="110" t="s">
        <v>14668</v>
      </c>
      <c r="Z7313" s="106"/>
      <c r="AA7313" s="104"/>
      <c r="AB7313" s="107"/>
      <c r="AC7313" s="72">
        <f>IF(OR(Tabella2[[#This Row],[OUTCOME]]="DCO",Tabella2[[#This Row],[OUTCOME]]="SDC"),1,0)</f>
        <v>1</v>
      </c>
      <c r="AH7313" s="70"/>
      <c r="AI7313" s="70"/>
      <c r="AJ7313">
        <f>IF(OR(Tabella2[[#This Row],[OUTCOME]]="DNCO", Tabella2[[#This Row],[OUTCOME]]="SDNC"),1,0)</f>
        <v>0</v>
      </c>
      <c r="AL7313" s="70"/>
      <c r="BM7313" s="135" t="str">
        <f>Tabella2[[#This Row],[ACT START]]</f>
        <v>08:45</v>
      </c>
      <c r="BN7313" s="136" t="str">
        <f>Tabella2[[#This Row],[ACT STOP]]</f>
        <v>09:45</v>
      </c>
      <c r="BO7313" s="101"/>
      <c r="BR7313" s="109" t="str">
        <f t="shared" si="144"/>
        <v>SH-25-7302</v>
      </c>
      <c r="BS7313" s="109" t="s">
        <v>339</v>
      </c>
      <c r="BT7313" t="str">
        <f>Tabella2[[#This Row],[OUTCOME]]</f>
        <v>DCO</v>
      </c>
      <c r="BU7313" t="str">
        <f>_xlfn.CONCAT(Tabella2[[#This Row],[NAME SP]],Tabella2[[#This Row],[ID SP]]," - ",Tabella2[[#This Row],[SYLLABUS NO]])</f>
        <v>IFTS111 - PT EMR04</v>
      </c>
      <c r="BV7313" t="s">
        <v>13292</v>
      </c>
    </row>
    <row r="7314" spans="1:74" hidden="1">
      <c r="A7314" s="103" t="s">
        <v>14642</v>
      </c>
      <c r="B7314" s="102">
        <v>46008</v>
      </c>
      <c r="C7314" s="104">
        <f>_xlfn.ISOWEEKNUM(Tabella2[[#This Row],[Date]])</f>
        <v>51</v>
      </c>
      <c r="D7314" s="104" t="s">
        <v>13295</v>
      </c>
      <c r="E7314" s="104" t="s">
        <v>284</v>
      </c>
      <c r="F7314" s="104">
        <v>112</v>
      </c>
      <c r="G7314" s="104" t="s">
        <v>257</v>
      </c>
      <c r="H7314" s="105">
        <v>12</v>
      </c>
      <c r="I7314" s="104"/>
      <c r="J7314" s="104" t="s">
        <v>258</v>
      </c>
      <c r="K7314" s="104" t="s">
        <v>77</v>
      </c>
      <c r="L7314" s="104" t="s">
        <v>259</v>
      </c>
      <c r="M7314" s="104" t="s">
        <v>276</v>
      </c>
      <c r="N7314" s="104"/>
      <c r="O7314" s="106"/>
      <c r="P7314" s="111" t="s">
        <v>871</v>
      </c>
      <c r="Q7314" s="153" t="s">
        <v>4368</v>
      </c>
      <c r="R7314" s="153" t="s">
        <v>4369</v>
      </c>
      <c r="S7314" s="153">
        <f>Tabella2[[#This Row],[PLD STOP]]-Tabella2[[#This Row],[PLD START]]</f>
        <v>4.1666666666666685E-2</v>
      </c>
      <c r="T7314" s="153" t="s">
        <v>4368</v>
      </c>
      <c r="U7314" s="153" t="s">
        <v>4369</v>
      </c>
      <c r="V7314" s="153">
        <f>IF(ISBLANK(T7314),"",Tabella2[[#This Row],[ACT STOP]]-Tabella2[[#This Row],[ACT START]])</f>
        <v>4.1666666666666685E-2</v>
      </c>
      <c r="W7314" s="104" t="s">
        <v>92</v>
      </c>
      <c r="X7314" s="104" t="s">
        <v>91</v>
      </c>
      <c r="Y7314" s="110"/>
      <c r="Z7314" s="106"/>
      <c r="AA7314" s="104"/>
      <c r="AB7314" s="107"/>
      <c r="AC7314" s="72">
        <f>IF(OR(Tabella2[[#This Row],[OUTCOME]]="DCO",Tabella2[[#This Row],[OUTCOME]]="SDC"),1,0)</f>
        <v>1</v>
      </c>
      <c r="AH7314" s="70"/>
      <c r="AI7314" s="70"/>
      <c r="AJ7314">
        <f>IF(OR(Tabella2[[#This Row],[OUTCOME]]="DNCO", Tabella2[[#This Row],[OUTCOME]]="SDNC"),1,0)</f>
        <v>0</v>
      </c>
      <c r="AL7314" s="70"/>
      <c r="BM7314" s="135" t="str">
        <f>Tabella2[[#This Row],[ACT START]]</f>
        <v>08:45</v>
      </c>
      <c r="BN7314" s="136" t="str">
        <f>Tabella2[[#This Row],[ACT STOP]]</f>
        <v>09:45</v>
      </c>
      <c r="BO7314" s="101"/>
      <c r="BR7314" s="109" t="str">
        <f t="shared" si="144"/>
        <v>SH-25-7303</v>
      </c>
      <c r="BS7314" s="109" t="s">
        <v>266</v>
      </c>
      <c r="BT7314" t="str">
        <f>Tabella2[[#This Row],[OUTCOME]]</f>
        <v>DCO</v>
      </c>
      <c r="BU7314" t="str">
        <f>_xlfn.CONCAT(Tabella2[[#This Row],[NAME SP]],Tabella2[[#This Row],[ID SP]]," - ",Tabella2[[#This Row],[SYLLABUS NO]])</f>
        <v>IFTS112 - PT EMR04</v>
      </c>
      <c r="BV7314" t="s">
        <v>13294</v>
      </c>
    </row>
    <row r="7315" spans="1:74" hidden="1">
      <c r="A7315" s="103" t="s">
        <v>14643</v>
      </c>
      <c r="B7315" s="102">
        <v>46008</v>
      </c>
      <c r="C7315" s="104">
        <f>_xlfn.ISOWEEKNUM(Tabella2[[#This Row],[Date]])</f>
        <v>51</v>
      </c>
      <c r="D7315" s="104" t="s">
        <v>763</v>
      </c>
      <c r="E7315" s="104" t="s">
        <v>256</v>
      </c>
      <c r="F7315" s="104">
        <v>66</v>
      </c>
      <c r="G7315" s="104" t="s">
        <v>257</v>
      </c>
      <c r="H7315" s="105">
        <v>13</v>
      </c>
      <c r="I7315" s="104"/>
      <c r="J7315" s="104" t="s">
        <v>258</v>
      </c>
      <c r="K7315" s="104" t="s">
        <v>79</v>
      </c>
      <c r="L7315" s="104" t="s">
        <v>299</v>
      </c>
      <c r="M7315" s="104" t="s">
        <v>386</v>
      </c>
      <c r="N7315" s="104"/>
      <c r="O7315" s="108" t="str">
        <f>A7316</f>
        <v>19721</v>
      </c>
      <c r="P7315" s="111" t="s">
        <v>565</v>
      </c>
      <c r="Q7315" s="153" t="s">
        <v>540</v>
      </c>
      <c r="R7315" s="153" t="s">
        <v>541</v>
      </c>
      <c r="S7315" s="153">
        <f>Tabella2[[#This Row],[PLD STOP]]-Tabella2[[#This Row],[PLD START]]</f>
        <v>4.1666666666666685E-2</v>
      </c>
      <c r="T7315" s="153">
        <v>0.42708333333333331</v>
      </c>
      <c r="U7315" s="153">
        <v>0.46875</v>
      </c>
      <c r="V7315" s="153">
        <f>IF(ISBLANK(T7315),"",Tabella2[[#This Row],[ACT STOP]]-Tabella2[[#This Row],[ACT START]])</f>
        <v>4.1666666666666685E-2</v>
      </c>
      <c r="W7315" s="104" t="s">
        <v>92</v>
      </c>
      <c r="X7315" s="104" t="s">
        <v>91</v>
      </c>
      <c r="Y7315" s="110"/>
      <c r="Z7315" s="106"/>
      <c r="AA7315" s="104"/>
      <c r="AB7315" s="107"/>
      <c r="AC7315" s="72">
        <f>IF(OR(Tabella2[[#This Row],[OUTCOME]]="DCO",Tabella2[[#This Row],[OUTCOME]]="SDC"),1,0)</f>
        <v>1</v>
      </c>
      <c r="AH7315" s="70"/>
      <c r="AI7315" s="70"/>
      <c r="AJ7315">
        <f>IF(OR(Tabella2[[#This Row],[OUTCOME]]="DNCO", Tabella2[[#This Row],[OUTCOME]]="SDNC"),1,0)</f>
        <v>0</v>
      </c>
      <c r="AL7315" s="70"/>
      <c r="BM7315" s="135">
        <f>Tabella2[[#This Row],[ACT START]]</f>
        <v>0.42708333333333331</v>
      </c>
      <c r="BN7315" s="136">
        <f>Tabella2[[#This Row],[ACT STOP]]</f>
        <v>0.46875</v>
      </c>
      <c r="BO7315" s="101"/>
      <c r="BR7315" s="109" t="str">
        <f t="shared" si="144"/>
        <v>SH-25-7304</v>
      </c>
      <c r="BS7315" s="109" t="s">
        <v>427</v>
      </c>
      <c r="BT7315" t="str">
        <f>Tabella2[[#This Row],[OUTCOME]]</f>
        <v>DCO</v>
      </c>
      <c r="BU7315" t="str">
        <f>_xlfn.CONCAT(Tabella2[[#This Row],[NAME SP]],Tabella2[[#This Row],[ID SP]]," - ",Tabella2[[#This Row],[SYLLABUS NO]])</f>
        <v>QATAR66 - NET DCA02</v>
      </c>
      <c r="BV7315" t="s">
        <v>12985</v>
      </c>
    </row>
    <row r="7316" spans="1:74" hidden="1">
      <c r="A7316" s="103" t="s">
        <v>14644</v>
      </c>
      <c r="B7316" s="102">
        <v>46008</v>
      </c>
      <c r="C7316" s="104">
        <f>_xlfn.ISOWEEKNUM(Tabella2[[#This Row],[Date]])</f>
        <v>51</v>
      </c>
      <c r="D7316" s="104" t="s">
        <v>751</v>
      </c>
      <c r="E7316" s="104" t="s">
        <v>256</v>
      </c>
      <c r="F7316" s="104">
        <v>78</v>
      </c>
      <c r="G7316" s="104" t="s">
        <v>257</v>
      </c>
      <c r="H7316" s="105">
        <v>5</v>
      </c>
      <c r="I7316" s="104" t="s">
        <v>258</v>
      </c>
      <c r="J7316" s="104"/>
      <c r="K7316" s="104" t="s">
        <v>78</v>
      </c>
      <c r="L7316" s="104" t="s">
        <v>299</v>
      </c>
      <c r="M7316" s="104" t="s">
        <v>386</v>
      </c>
      <c r="N7316" s="104"/>
      <c r="O7316" s="108" t="str">
        <f>A7315</f>
        <v>19720</v>
      </c>
      <c r="P7316" s="111" t="s">
        <v>565</v>
      </c>
      <c r="Q7316" s="153" t="s">
        <v>540</v>
      </c>
      <c r="R7316" s="153" t="s">
        <v>541</v>
      </c>
      <c r="S7316" s="153">
        <f>Tabella2[[#This Row],[PLD STOP]]-Tabella2[[#This Row],[PLD START]]</f>
        <v>4.1666666666666685E-2</v>
      </c>
      <c r="T7316" s="153">
        <v>0.42708333333333331</v>
      </c>
      <c r="U7316" s="153">
        <v>0.46875</v>
      </c>
      <c r="V7316" s="153">
        <f>IF(ISBLANK(T7316),"",Tabella2[[#This Row],[ACT STOP]]-Tabella2[[#This Row],[ACT START]])</f>
        <v>4.1666666666666685E-2</v>
      </c>
      <c r="W7316" s="104" t="s">
        <v>92</v>
      </c>
      <c r="X7316" s="104" t="s">
        <v>91</v>
      </c>
      <c r="Y7316" s="110"/>
      <c r="Z7316" s="106"/>
      <c r="AA7316" s="104"/>
      <c r="AB7316" s="107"/>
      <c r="AC7316" s="72">
        <f>IF(OR(Tabella2[[#This Row],[OUTCOME]]="DCO",Tabella2[[#This Row],[OUTCOME]]="SDC"),1,0)</f>
        <v>1</v>
      </c>
      <c r="AH7316" s="70"/>
      <c r="AI7316" s="70"/>
      <c r="AJ7316">
        <f>IF(OR(Tabella2[[#This Row],[OUTCOME]]="DNCO", Tabella2[[#This Row],[OUTCOME]]="SDNC"),1,0)</f>
        <v>0</v>
      </c>
      <c r="AL7316" s="70"/>
      <c r="BM7316" s="135">
        <f>Tabella2[[#This Row],[ACT START]]</f>
        <v>0.42708333333333331</v>
      </c>
      <c r="BN7316" s="136">
        <f>Tabella2[[#This Row],[ACT STOP]]</f>
        <v>0.46875</v>
      </c>
      <c r="BO7316" s="101"/>
      <c r="BR7316" s="109" t="str">
        <f t="shared" si="144"/>
        <v>SH-25-7305</v>
      </c>
      <c r="BS7316" s="109" t="s">
        <v>416</v>
      </c>
      <c r="BT7316" t="str">
        <f>Tabella2[[#This Row],[OUTCOME]]</f>
        <v>DCO</v>
      </c>
      <c r="BU7316" t="str">
        <f>_xlfn.CONCAT(Tabella2[[#This Row],[NAME SP]],Tabella2[[#This Row],[ID SP]]," - ",Tabella2[[#This Row],[SYLLABUS NO]])</f>
        <v>QATAR78 - NET DCA02</v>
      </c>
      <c r="BV7316" t="s">
        <v>11966</v>
      </c>
    </row>
    <row r="7317" spans="1:74" hidden="1">
      <c r="A7317" s="103" t="s">
        <v>14645</v>
      </c>
      <c r="B7317" s="102">
        <v>46008</v>
      </c>
      <c r="C7317" s="104">
        <f>_xlfn.ISOWEEKNUM(Tabella2[[#This Row],[Date]])</f>
        <v>51</v>
      </c>
      <c r="D7317" s="104" t="s">
        <v>6396</v>
      </c>
      <c r="E7317" s="104" t="s">
        <v>256</v>
      </c>
      <c r="F7317" s="104">
        <v>70</v>
      </c>
      <c r="G7317" s="104" t="s">
        <v>284</v>
      </c>
      <c r="H7317" s="105">
        <v>22</v>
      </c>
      <c r="I7317" s="104"/>
      <c r="J7317" s="104" t="s">
        <v>258</v>
      </c>
      <c r="K7317" s="104" t="s">
        <v>83</v>
      </c>
      <c r="L7317" s="104" t="s">
        <v>299</v>
      </c>
      <c r="M7317" s="104" t="s">
        <v>276</v>
      </c>
      <c r="N7317" s="104"/>
      <c r="O7317" s="108" t="str">
        <f>A7318</f>
        <v>19723</v>
      </c>
      <c r="P7317" s="111" t="s">
        <v>1920</v>
      </c>
      <c r="Q7317" s="153" t="s">
        <v>540</v>
      </c>
      <c r="R7317" s="153" t="s">
        <v>541</v>
      </c>
      <c r="S7317" s="153">
        <f>Tabella2[[#This Row],[PLD STOP]]-Tabella2[[#This Row],[PLD START]]</f>
        <v>4.1666666666666685E-2</v>
      </c>
      <c r="T7317" s="153" t="s">
        <v>540</v>
      </c>
      <c r="U7317" s="153" t="s">
        <v>541</v>
      </c>
      <c r="V7317" s="153">
        <f>IF(ISBLANK(T7317),"",Tabella2[[#This Row],[ACT STOP]]-Tabella2[[#This Row],[ACT START]])</f>
        <v>4.1666666666666685E-2</v>
      </c>
      <c r="W7317" s="104" t="s">
        <v>92</v>
      </c>
      <c r="X7317" s="104" t="s">
        <v>91</v>
      </c>
      <c r="Y7317" s="110"/>
      <c r="Z7317" s="106"/>
      <c r="AA7317" s="104"/>
      <c r="AB7317" s="107"/>
      <c r="AC7317" s="72">
        <f>IF(OR(Tabella2[[#This Row],[OUTCOME]]="DCO",Tabella2[[#This Row],[OUTCOME]]="SDC"),1,0)</f>
        <v>1</v>
      </c>
      <c r="AH7317" s="70"/>
      <c r="AI7317" s="70"/>
      <c r="AJ7317">
        <f>IF(OR(Tabella2[[#This Row],[OUTCOME]]="DNCO", Tabella2[[#This Row],[OUTCOME]]="SDNC"),1,0)</f>
        <v>0</v>
      </c>
      <c r="AL7317" s="70"/>
      <c r="BM7317" s="135" t="str">
        <f>Tabella2[[#This Row],[ACT START]]</f>
        <v>10:15</v>
      </c>
      <c r="BN7317" s="136" t="str">
        <f>Tabella2[[#This Row],[ACT STOP]]</f>
        <v>11:15</v>
      </c>
      <c r="BO7317" s="101"/>
      <c r="BR7317" s="109" t="str">
        <f t="shared" si="144"/>
        <v>SH-25-7306</v>
      </c>
      <c r="BS7317" s="109" t="s">
        <v>295</v>
      </c>
      <c r="BT7317" t="str">
        <f>Tabella2[[#This Row],[OUTCOME]]</f>
        <v>DCO</v>
      </c>
      <c r="BU7317" t="str">
        <f>_xlfn.CONCAT(Tabella2[[#This Row],[NAME SP]],Tabella2[[#This Row],[ID SP]]," - ",Tabella2[[#This Row],[SYLLABUS NO]])</f>
        <v>QATAR70 - FMSC HBFM02</v>
      </c>
      <c r="BV7317" t="s">
        <v>12002</v>
      </c>
    </row>
    <row r="7318" spans="1:74" hidden="1">
      <c r="A7318" s="103" t="s">
        <v>14646</v>
      </c>
      <c r="B7318" s="102">
        <v>46008</v>
      </c>
      <c r="C7318" s="104">
        <f>_xlfn.ISOWEEKNUM(Tabella2[[#This Row],[Date]])</f>
        <v>51</v>
      </c>
      <c r="D7318" s="104" t="s">
        <v>195</v>
      </c>
      <c r="E7318" s="104" t="s">
        <v>298</v>
      </c>
      <c r="F7318" s="104"/>
      <c r="G7318" s="104" t="s">
        <v>284</v>
      </c>
      <c r="H7318" s="105">
        <v>23</v>
      </c>
      <c r="I7318" s="104"/>
      <c r="J7318" s="104" t="s">
        <v>258</v>
      </c>
      <c r="K7318" s="104" t="s">
        <v>80</v>
      </c>
      <c r="L7318" s="104" t="s">
        <v>299</v>
      </c>
      <c r="M7318" s="104" t="s">
        <v>276</v>
      </c>
      <c r="N7318" s="104"/>
      <c r="O7318" s="108" t="str">
        <f>A7317</f>
        <v>19722</v>
      </c>
      <c r="P7318" s="111" t="s">
        <v>300</v>
      </c>
      <c r="Q7318" s="153" t="s">
        <v>540</v>
      </c>
      <c r="R7318" s="153" t="s">
        <v>541</v>
      </c>
      <c r="S7318" s="153">
        <f>Tabella2[[#This Row],[PLD STOP]]-Tabella2[[#This Row],[PLD START]]</f>
        <v>4.1666666666666685E-2</v>
      </c>
      <c r="T7318" s="153" t="s">
        <v>540</v>
      </c>
      <c r="U7318" s="153" t="s">
        <v>541</v>
      </c>
      <c r="V7318" s="153">
        <f>IF(ISBLANK(T7318),"",Tabella2[[#This Row],[ACT STOP]]-Tabella2[[#This Row],[ACT START]])</f>
        <v>4.1666666666666685E-2</v>
      </c>
      <c r="W7318" s="104" t="s">
        <v>122</v>
      </c>
      <c r="X7318" s="104" t="s">
        <v>91</v>
      </c>
      <c r="Y7318" s="110"/>
      <c r="Z7318" s="106"/>
      <c r="AA7318" s="104"/>
      <c r="AB7318" s="107"/>
      <c r="AC7318" s="72">
        <f>IF(OR(Tabella2[[#This Row],[OUTCOME]]="DCO",Tabella2[[#This Row],[OUTCOME]]="SDC"),1,0)</f>
        <v>1</v>
      </c>
      <c r="AH7318" s="70"/>
      <c r="AI7318" s="70"/>
      <c r="AJ7318">
        <f>IF(OR(Tabella2[[#This Row],[OUTCOME]]="DNCO", Tabella2[[#This Row],[OUTCOME]]="SDNC"),1,0)</f>
        <v>0</v>
      </c>
      <c r="AL7318" s="70"/>
      <c r="BM7318" s="135" t="str">
        <f>Tabella2[[#This Row],[ACT START]]</f>
        <v>10:15</v>
      </c>
      <c r="BN7318" s="136" t="str">
        <f>Tabella2[[#This Row],[ACT STOP]]</f>
        <v>11:15</v>
      </c>
      <c r="BO7318" s="101"/>
      <c r="BR7318" s="109" t="str">
        <f t="shared" si="144"/>
        <v>SH-25-7307</v>
      </c>
      <c r="BS7318" s="109" t="s">
        <v>358</v>
      </c>
      <c r="BT7318" t="str">
        <f>Tabella2[[#This Row],[OUTCOME]]</f>
        <v>SDC</v>
      </c>
      <c r="BU7318" t="str">
        <f>_xlfn.CONCAT(Tabella2[[#This Row],[NAME SP]],Tabella2[[#This Row],[ID SP]]," - ",Tabella2[[#This Row],[SYLLABUS NO]])</f>
        <v>Support QATAR - SUPP</v>
      </c>
    </row>
    <row r="7319" spans="1:74" hidden="1">
      <c r="A7319" s="103" t="s">
        <v>14647</v>
      </c>
      <c r="B7319" s="102">
        <v>46008</v>
      </c>
      <c r="C7319" s="104">
        <f>_xlfn.ISOWEEKNUM(Tabella2[[#This Row],[Date]])</f>
        <v>51</v>
      </c>
      <c r="D7319" s="104" t="s">
        <v>13295</v>
      </c>
      <c r="E7319" s="104" t="s">
        <v>284</v>
      </c>
      <c r="F7319" s="104">
        <v>110</v>
      </c>
      <c r="G7319" s="104" t="s">
        <v>257</v>
      </c>
      <c r="H7319" s="105">
        <v>10</v>
      </c>
      <c r="I7319" s="104"/>
      <c r="J7319" s="104" t="s">
        <v>258</v>
      </c>
      <c r="K7319" s="104" t="s">
        <v>75</v>
      </c>
      <c r="L7319" s="104" t="s">
        <v>259</v>
      </c>
      <c r="M7319" s="104" t="s">
        <v>276</v>
      </c>
      <c r="N7319" s="104"/>
      <c r="O7319" s="106"/>
      <c r="P7319" s="111" t="s">
        <v>871</v>
      </c>
      <c r="Q7319" s="153" t="s">
        <v>540</v>
      </c>
      <c r="R7319" s="153" t="s">
        <v>541</v>
      </c>
      <c r="S7319" s="153">
        <f>Tabella2[[#This Row],[PLD STOP]]-Tabella2[[#This Row],[PLD START]]</f>
        <v>4.1666666666666685E-2</v>
      </c>
      <c r="T7319" s="153" t="s">
        <v>540</v>
      </c>
      <c r="U7319" s="153" t="s">
        <v>541</v>
      </c>
      <c r="V7319" s="153">
        <f>IF(ISBLANK(T7319),"",Tabella2[[#This Row],[ACT STOP]]-Tabella2[[#This Row],[ACT START]])</f>
        <v>4.1666666666666685E-2</v>
      </c>
      <c r="W7319" s="104" t="s">
        <v>92</v>
      </c>
      <c r="X7319" s="104" t="s">
        <v>91</v>
      </c>
      <c r="Y7319" s="110"/>
      <c r="Z7319" s="106"/>
      <c r="AA7319" s="104"/>
      <c r="AB7319" s="107"/>
      <c r="AC7319" s="72">
        <f>IF(OR(Tabella2[[#This Row],[OUTCOME]]="DCO",Tabella2[[#This Row],[OUTCOME]]="SDC"),1,0)</f>
        <v>1</v>
      </c>
      <c r="AH7319" s="70"/>
      <c r="AI7319" s="70"/>
      <c r="AJ7319">
        <f>IF(OR(Tabella2[[#This Row],[OUTCOME]]="DNCO", Tabella2[[#This Row],[OUTCOME]]="SDNC"),1,0)</f>
        <v>0</v>
      </c>
      <c r="AL7319" s="70"/>
      <c r="BM7319" s="135" t="str">
        <f>Tabella2[[#This Row],[ACT START]]</f>
        <v>10:15</v>
      </c>
      <c r="BN7319" s="136" t="str">
        <f>Tabella2[[#This Row],[ACT STOP]]</f>
        <v>11:15</v>
      </c>
      <c r="BO7319" s="101"/>
      <c r="BR7319" s="109" t="str">
        <f t="shared" si="144"/>
        <v>SH-25-7308</v>
      </c>
      <c r="BS7319" s="109" t="s">
        <v>552</v>
      </c>
      <c r="BT7319" t="str">
        <f>Tabella2[[#This Row],[OUTCOME]]</f>
        <v>DCO</v>
      </c>
      <c r="BU7319" t="str">
        <f>_xlfn.CONCAT(Tabella2[[#This Row],[NAME SP]],Tabella2[[#This Row],[ID SP]]," - ",Tabella2[[#This Row],[SYLLABUS NO]])</f>
        <v>IFTS110 - PT EMR04</v>
      </c>
      <c r="BV7319" t="s">
        <v>13293</v>
      </c>
    </row>
    <row r="7320" spans="1:74" ht="31.5" hidden="1">
      <c r="A7320" s="103" t="s">
        <v>14648</v>
      </c>
      <c r="B7320" s="102">
        <v>46008</v>
      </c>
      <c r="C7320" s="104">
        <f>_xlfn.ISOWEEKNUM(Tabella2[[#This Row],[Date]])</f>
        <v>51</v>
      </c>
      <c r="D7320" s="104" t="s">
        <v>13295</v>
      </c>
      <c r="E7320" s="104" t="s">
        <v>284</v>
      </c>
      <c r="F7320" s="104">
        <v>109</v>
      </c>
      <c r="G7320" s="104" t="s">
        <v>257</v>
      </c>
      <c r="H7320" s="105">
        <v>32</v>
      </c>
      <c r="I7320" s="104"/>
      <c r="J7320" s="104" t="s">
        <v>258</v>
      </c>
      <c r="K7320" s="104" t="s">
        <v>77</v>
      </c>
      <c r="L7320" s="104" t="s">
        <v>259</v>
      </c>
      <c r="M7320" s="104" t="s">
        <v>276</v>
      </c>
      <c r="N7320" s="104"/>
      <c r="O7320" s="106"/>
      <c r="P7320" s="111" t="s">
        <v>871</v>
      </c>
      <c r="Q7320" s="153" t="s">
        <v>540</v>
      </c>
      <c r="R7320" s="153" t="s">
        <v>541</v>
      </c>
      <c r="S7320" s="153">
        <f>Tabella2[[#This Row],[PLD STOP]]-Tabella2[[#This Row],[PLD START]]</f>
        <v>4.1666666666666685E-2</v>
      </c>
      <c r="T7320" s="153" t="s">
        <v>540</v>
      </c>
      <c r="U7320" s="153" t="s">
        <v>541</v>
      </c>
      <c r="V7320" s="153">
        <f>IF(ISBLANK(T7320),"",Tabella2[[#This Row],[ACT STOP]]-Tabella2[[#This Row],[ACT START]])</f>
        <v>4.1666666666666685E-2</v>
      </c>
      <c r="W7320" s="104" t="s">
        <v>92</v>
      </c>
      <c r="X7320" s="104" t="s">
        <v>91</v>
      </c>
      <c r="Y7320" s="110" t="s">
        <v>14709</v>
      </c>
      <c r="Z7320" s="106"/>
      <c r="AA7320" s="104"/>
      <c r="AB7320" s="107"/>
      <c r="AC7320" s="72">
        <f>IF(OR(Tabella2[[#This Row],[OUTCOME]]="DCO",Tabella2[[#This Row],[OUTCOME]]="SDC"),1,0)</f>
        <v>1</v>
      </c>
      <c r="AH7320" s="70"/>
      <c r="AI7320" s="70"/>
      <c r="AJ7320">
        <f>IF(OR(Tabella2[[#This Row],[OUTCOME]]="DNCO", Tabella2[[#This Row],[OUTCOME]]="SDNC"),1,0)</f>
        <v>0</v>
      </c>
      <c r="AL7320" s="70"/>
      <c r="BM7320" s="135" t="str">
        <f>Tabella2[[#This Row],[ACT START]]</f>
        <v>10:15</v>
      </c>
      <c r="BN7320" s="136" t="str">
        <f>Tabella2[[#This Row],[ACT STOP]]</f>
        <v>11:15</v>
      </c>
      <c r="BO7320" s="101"/>
      <c r="BR7320" s="109" t="str">
        <f t="shared" si="144"/>
        <v>SH-25-7309</v>
      </c>
      <c r="BS7320" s="109" t="s">
        <v>356</v>
      </c>
      <c r="BT7320" t="str">
        <f>Tabella2[[#This Row],[OUTCOME]]</f>
        <v>DCO</v>
      </c>
      <c r="BU7320" t="str">
        <f>_xlfn.CONCAT(Tabella2[[#This Row],[NAME SP]],Tabella2[[#This Row],[ID SP]]," - ",Tabella2[[#This Row],[SYLLABUS NO]])</f>
        <v>IFTS109 - PT EMR04</v>
      </c>
      <c r="BV7320" t="s">
        <v>14031</v>
      </c>
    </row>
    <row r="7321" spans="1:74" hidden="1">
      <c r="A7321" s="103" t="s">
        <v>14649</v>
      </c>
      <c r="B7321" s="102">
        <v>46008</v>
      </c>
      <c r="C7321" s="104">
        <f>_xlfn.ISOWEEKNUM(Tabella2[[#This Row],[Date]])</f>
        <v>51</v>
      </c>
      <c r="D7321" s="104" t="s">
        <v>751</v>
      </c>
      <c r="E7321" s="104" t="s">
        <v>256</v>
      </c>
      <c r="F7321" s="104">
        <v>76</v>
      </c>
      <c r="G7321" s="104" t="s">
        <v>257</v>
      </c>
      <c r="H7321" s="105">
        <v>17</v>
      </c>
      <c r="I7321" s="104" t="s">
        <v>258</v>
      </c>
      <c r="J7321" s="104"/>
      <c r="K7321" s="104" t="s">
        <v>79</v>
      </c>
      <c r="L7321" s="104" t="s">
        <v>299</v>
      </c>
      <c r="M7321" s="104" t="s">
        <v>386</v>
      </c>
      <c r="N7321" s="104"/>
      <c r="O7321" s="108" t="str">
        <f>A7322</f>
        <v>19727</v>
      </c>
      <c r="P7321" s="111" t="s">
        <v>2075</v>
      </c>
      <c r="Q7321" s="153" t="s">
        <v>4384</v>
      </c>
      <c r="R7321" s="153" t="s">
        <v>4385</v>
      </c>
      <c r="S7321" s="153">
        <f>Tabella2[[#This Row],[PLD STOP]]-Tabella2[[#This Row],[PLD START]]</f>
        <v>4.1666666666666685E-2</v>
      </c>
      <c r="T7321" s="153">
        <v>0.48958333333333331</v>
      </c>
      <c r="U7321" s="153">
        <v>0.53125</v>
      </c>
      <c r="V7321" s="153">
        <f>IF(ISBLANK(T7321),"",Tabella2[[#This Row],[ACT STOP]]-Tabella2[[#This Row],[ACT START]])</f>
        <v>4.1666666666666685E-2</v>
      </c>
      <c r="W7321" s="104" t="s">
        <v>92</v>
      </c>
      <c r="X7321" s="104" t="s">
        <v>91</v>
      </c>
      <c r="Y7321" s="110"/>
      <c r="Z7321" s="106"/>
      <c r="AA7321" s="104"/>
      <c r="AB7321" s="107"/>
      <c r="AC7321" s="72">
        <f>IF(OR(Tabella2[[#This Row],[OUTCOME]]="DCO",Tabella2[[#This Row],[OUTCOME]]="SDC"),1,0)</f>
        <v>1</v>
      </c>
      <c r="AH7321" s="70"/>
      <c r="AI7321" s="70"/>
      <c r="AJ7321">
        <f>IF(OR(Tabella2[[#This Row],[OUTCOME]]="DNCO", Tabella2[[#This Row],[OUTCOME]]="SDNC"),1,0)</f>
        <v>0</v>
      </c>
      <c r="AL7321" s="70"/>
      <c r="BM7321" s="135">
        <f>Tabella2[[#This Row],[ACT START]]</f>
        <v>0.48958333333333331</v>
      </c>
      <c r="BN7321" s="136">
        <f>Tabella2[[#This Row],[ACT STOP]]</f>
        <v>0.53125</v>
      </c>
      <c r="BO7321" s="101"/>
      <c r="BR7321" s="109" t="str">
        <f t="shared" si="144"/>
        <v>SH-25-7310</v>
      </c>
      <c r="BS7321" s="109" t="s">
        <v>393</v>
      </c>
      <c r="BT7321" t="str">
        <f>Tabella2[[#This Row],[OUTCOME]]</f>
        <v>DCO</v>
      </c>
      <c r="BU7321" t="str">
        <f>_xlfn.CONCAT(Tabella2[[#This Row],[NAME SP]],Tabella2[[#This Row],[ID SP]]," - ",Tabella2[[#This Row],[SYLLABUS NO]])</f>
        <v>QATAR76 - NET DCA01</v>
      </c>
      <c r="BV7321" t="s">
        <v>11939</v>
      </c>
    </row>
    <row r="7322" spans="1:74" hidden="1">
      <c r="A7322" s="103" t="s">
        <v>14650</v>
      </c>
      <c r="B7322" s="102">
        <v>46008</v>
      </c>
      <c r="C7322" s="104">
        <f>_xlfn.ISOWEEKNUM(Tabella2[[#This Row],[Date]])</f>
        <v>51</v>
      </c>
      <c r="D7322" s="104" t="s">
        <v>763</v>
      </c>
      <c r="E7322" s="104" t="s">
        <v>256</v>
      </c>
      <c r="F7322" s="104">
        <v>68</v>
      </c>
      <c r="G7322" s="104" t="s">
        <v>257</v>
      </c>
      <c r="H7322" s="105">
        <v>2</v>
      </c>
      <c r="I7322" s="104"/>
      <c r="J7322" s="104" t="s">
        <v>258</v>
      </c>
      <c r="K7322" s="104" t="s">
        <v>78</v>
      </c>
      <c r="L7322" s="104" t="s">
        <v>299</v>
      </c>
      <c r="M7322" s="104" t="s">
        <v>386</v>
      </c>
      <c r="N7322" s="104"/>
      <c r="O7322" s="108" t="str">
        <f>A7321</f>
        <v>19726</v>
      </c>
      <c r="P7322" s="111" t="s">
        <v>2075</v>
      </c>
      <c r="Q7322" s="153" t="s">
        <v>4384</v>
      </c>
      <c r="R7322" s="153" t="s">
        <v>4385</v>
      </c>
      <c r="S7322" s="153">
        <f>Tabella2[[#This Row],[PLD STOP]]-Tabella2[[#This Row],[PLD START]]</f>
        <v>4.1666666666666685E-2</v>
      </c>
      <c r="T7322" s="153">
        <v>0.48958333333333331</v>
      </c>
      <c r="U7322" s="153">
        <v>0.53125</v>
      </c>
      <c r="V7322" s="153">
        <f>IF(ISBLANK(T7322),"",Tabella2[[#This Row],[ACT STOP]]-Tabella2[[#This Row],[ACT START]])</f>
        <v>4.1666666666666685E-2</v>
      </c>
      <c r="W7322" s="104" t="s">
        <v>92</v>
      </c>
      <c r="X7322" s="104" t="s">
        <v>91</v>
      </c>
      <c r="Y7322" s="110"/>
      <c r="Z7322" s="106"/>
      <c r="AA7322" s="104"/>
      <c r="AB7322" s="107"/>
      <c r="AC7322" s="72">
        <f>IF(OR(Tabella2[[#This Row],[OUTCOME]]="DCO",Tabella2[[#This Row],[OUTCOME]]="SDC"),1,0)</f>
        <v>1</v>
      </c>
      <c r="AH7322" s="70"/>
      <c r="AI7322" s="70"/>
      <c r="AJ7322">
        <f>IF(OR(Tabella2[[#This Row],[OUTCOME]]="DNCO", Tabella2[[#This Row],[OUTCOME]]="SDNC"),1,0)</f>
        <v>0</v>
      </c>
      <c r="AL7322" s="70"/>
      <c r="BM7322" s="135">
        <f>Tabella2[[#This Row],[ACT START]]</f>
        <v>0.48958333333333331</v>
      </c>
      <c r="BN7322" s="136">
        <f>Tabella2[[#This Row],[ACT STOP]]</f>
        <v>0.53125</v>
      </c>
      <c r="BO7322" s="101"/>
      <c r="BR7322" s="109" t="str">
        <f t="shared" si="144"/>
        <v>SH-25-7311</v>
      </c>
      <c r="BS7322" s="109" t="s">
        <v>368</v>
      </c>
      <c r="BT7322" t="str">
        <f>Tabella2[[#This Row],[OUTCOME]]</f>
        <v>DCO</v>
      </c>
      <c r="BU7322" t="str">
        <f>_xlfn.CONCAT(Tabella2[[#This Row],[NAME SP]],Tabella2[[#This Row],[ID SP]]," - ",Tabella2[[#This Row],[SYLLABUS NO]])</f>
        <v>QATAR68 - NET DCA01</v>
      </c>
      <c r="BV7322" t="s">
        <v>11998</v>
      </c>
    </row>
    <row r="7323" spans="1:74" hidden="1">
      <c r="A7323" s="103" t="s">
        <v>14651</v>
      </c>
      <c r="B7323" s="102">
        <v>46008</v>
      </c>
      <c r="C7323" s="104">
        <f>_xlfn.ISOWEEKNUM(Tabella2[[#This Row],[Date]])</f>
        <v>51</v>
      </c>
      <c r="D7323" s="104" t="s">
        <v>11710</v>
      </c>
      <c r="E7323" s="104" t="s">
        <v>284</v>
      </c>
      <c r="F7323" s="104">
        <v>95</v>
      </c>
      <c r="G7323" s="104" t="s">
        <v>257</v>
      </c>
      <c r="H7323" s="105">
        <v>12</v>
      </c>
      <c r="I7323" s="104" t="s">
        <v>258</v>
      </c>
      <c r="J7323" s="104"/>
      <c r="K7323" s="104" t="s">
        <v>83</v>
      </c>
      <c r="L7323" s="104" t="s">
        <v>259</v>
      </c>
      <c r="M7323" s="104" t="s">
        <v>276</v>
      </c>
      <c r="N7323" s="104"/>
      <c r="O7323" s="106"/>
      <c r="P7323" s="111" t="s">
        <v>14543</v>
      </c>
      <c r="Q7323" s="153" t="s">
        <v>4384</v>
      </c>
      <c r="R7323" s="153" t="s">
        <v>4385</v>
      </c>
      <c r="S7323" s="153">
        <f>Tabella2[[#This Row],[PLD STOP]]-Tabella2[[#This Row],[PLD START]]</f>
        <v>4.1666666666666685E-2</v>
      </c>
      <c r="T7323" s="153" t="s">
        <v>4384</v>
      </c>
      <c r="U7323" s="153" t="s">
        <v>4385</v>
      </c>
      <c r="V7323" s="153">
        <f>IF(ISBLANK(T7323),"",Tabella2[[#This Row],[ACT STOP]]-Tabella2[[#This Row],[ACT START]])</f>
        <v>4.1666666666666685E-2</v>
      </c>
      <c r="W7323" s="104" t="s">
        <v>92</v>
      </c>
      <c r="X7323" s="104" t="s">
        <v>91</v>
      </c>
      <c r="Y7323" s="110"/>
      <c r="Z7323" s="106"/>
      <c r="AA7323" s="104"/>
      <c r="AB7323" s="107"/>
      <c r="AC7323" s="72">
        <f>IF(OR(Tabella2[[#This Row],[OUTCOME]]="DCO",Tabella2[[#This Row],[OUTCOME]]="SDC"),1,0)</f>
        <v>1</v>
      </c>
      <c r="AH7323" s="70"/>
      <c r="AI7323" s="70"/>
      <c r="AJ7323">
        <f>IF(OR(Tabella2[[#This Row],[OUTCOME]]="DNCO", Tabella2[[#This Row],[OUTCOME]]="SDNC"),1,0)</f>
        <v>0</v>
      </c>
      <c r="AL7323" s="70"/>
      <c r="BM7323" s="135" t="str">
        <f>Tabella2[[#This Row],[ACT START]]</f>
        <v>11:45</v>
      </c>
      <c r="BN7323" s="136" t="str">
        <f>Tabella2[[#This Row],[ACT STOP]]</f>
        <v>12:45</v>
      </c>
      <c r="BO7323" s="101"/>
      <c r="BR7323" s="109" t="str">
        <f t="shared" si="144"/>
        <v>SH-25-7312</v>
      </c>
      <c r="BS7323" s="109" t="s">
        <v>266</v>
      </c>
      <c r="BT7323" t="str">
        <f>Tabella2[[#This Row],[OUTCOME]]</f>
        <v>DCO</v>
      </c>
      <c r="BU7323" t="str">
        <f>_xlfn.CONCAT(Tabella2[[#This Row],[NAME SP]],Tabella2[[#This Row],[ID SP]]," - ",Tabella2[[#This Row],[SYLLABUS NO]])</f>
        <v>IFTS95 - SD IF0202</v>
      </c>
      <c r="BV7323" t="s">
        <v>11832</v>
      </c>
    </row>
    <row r="7324" spans="1:74" hidden="1">
      <c r="A7324" s="103" t="s">
        <v>14652</v>
      </c>
      <c r="B7324" s="102">
        <v>46008</v>
      </c>
      <c r="C7324" s="104">
        <f>_xlfn.ISOWEEKNUM(Tabella2[[#This Row],[Date]])</f>
        <v>51</v>
      </c>
      <c r="D7324" s="104" t="s">
        <v>11710</v>
      </c>
      <c r="E7324" s="104" t="s">
        <v>284</v>
      </c>
      <c r="F7324" s="104">
        <v>92</v>
      </c>
      <c r="G7324" s="104" t="s">
        <v>284</v>
      </c>
      <c r="H7324" s="105">
        <v>9</v>
      </c>
      <c r="I7324" s="104" t="s">
        <v>258</v>
      </c>
      <c r="J7324" s="104"/>
      <c r="K7324" s="104" t="s">
        <v>80</v>
      </c>
      <c r="L7324" s="104" t="s">
        <v>259</v>
      </c>
      <c r="M7324" s="104" t="s">
        <v>276</v>
      </c>
      <c r="N7324" s="104"/>
      <c r="O7324" s="106"/>
      <c r="P7324" s="111" t="s">
        <v>14543</v>
      </c>
      <c r="Q7324" s="153" t="s">
        <v>4384</v>
      </c>
      <c r="R7324" s="153" t="s">
        <v>4385</v>
      </c>
      <c r="S7324" s="153">
        <f>Tabella2[[#This Row],[PLD STOP]]-Tabella2[[#This Row],[PLD START]]</f>
        <v>4.1666666666666685E-2</v>
      </c>
      <c r="T7324" s="153">
        <v>0.49027777777777776</v>
      </c>
      <c r="U7324" s="153">
        <v>0.53055555555555556</v>
      </c>
      <c r="V7324" s="153">
        <f>IF(ISBLANK(T7324),"",Tabella2[[#This Row],[ACT STOP]]-Tabella2[[#This Row],[ACT START]])</f>
        <v>4.0277777777777801E-2</v>
      </c>
      <c r="W7324" s="104" t="s">
        <v>92</v>
      </c>
      <c r="X7324" s="104" t="s">
        <v>91</v>
      </c>
      <c r="Y7324" s="110"/>
      <c r="Z7324" s="106"/>
      <c r="AA7324" s="104"/>
      <c r="AB7324" s="107"/>
      <c r="AC7324" s="72">
        <f>IF(OR(Tabella2[[#This Row],[OUTCOME]]="DCO",Tabella2[[#This Row],[OUTCOME]]="SDC"),1,0)</f>
        <v>1</v>
      </c>
      <c r="AH7324" s="70"/>
      <c r="AI7324" s="70"/>
      <c r="AJ7324">
        <f>IF(OR(Tabella2[[#This Row],[OUTCOME]]="DNCO", Tabella2[[#This Row],[OUTCOME]]="SDNC"),1,0)</f>
        <v>0</v>
      </c>
      <c r="AL7324" s="70"/>
      <c r="BM7324" s="135">
        <f>Tabella2[[#This Row],[ACT START]]</f>
        <v>0.49027777777777776</v>
      </c>
      <c r="BN7324" s="136">
        <f>Tabella2[[#This Row],[ACT STOP]]</f>
        <v>0.53055555555555556</v>
      </c>
      <c r="BO7324" s="101"/>
      <c r="BR7324" s="109" t="str">
        <f t="shared" si="144"/>
        <v>SH-25-7313</v>
      </c>
      <c r="BS7324" s="109" t="s">
        <v>339</v>
      </c>
      <c r="BT7324" t="str">
        <f>Tabella2[[#This Row],[OUTCOME]]</f>
        <v>DCO</v>
      </c>
      <c r="BU7324" t="str">
        <f>_xlfn.CONCAT(Tabella2[[#This Row],[NAME SP]],Tabella2[[#This Row],[ID SP]]," - ",Tabella2[[#This Row],[SYLLABUS NO]])</f>
        <v>IFTS92 - SD IF0202</v>
      </c>
      <c r="BV7324" t="s">
        <v>11842</v>
      </c>
    </row>
    <row r="7325" spans="1:74" hidden="1">
      <c r="A7325" s="103" t="s">
        <v>14653</v>
      </c>
      <c r="B7325" s="102">
        <v>46008</v>
      </c>
      <c r="C7325" s="104">
        <f>_xlfn.ISOWEEKNUM(Tabella2[[#This Row],[Date]])</f>
        <v>51</v>
      </c>
      <c r="D7325" s="104" t="s">
        <v>13048</v>
      </c>
      <c r="E7325" s="104" t="s">
        <v>284</v>
      </c>
      <c r="F7325" s="104">
        <v>106</v>
      </c>
      <c r="G7325" s="104" t="s">
        <v>257</v>
      </c>
      <c r="H7325" s="105">
        <v>1</v>
      </c>
      <c r="I7325" s="104"/>
      <c r="J7325" s="104" t="s">
        <v>258</v>
      </c>
      <c r="K7325" s="104" t="s">
        <v>75</v>
      </c>
      <c r="L7325" s="104" t="s">
        <v>259</v>
      </c>
      <c r="M7325" s="104" t="s">
        <v>276</v>
      </c>
      <c r="N7325" s="104"/>
      <c r="O7325" s="106"/>
      <c r="P7325" s="111" t="s">
        <v>479</v>
      </c>
      <c r="Q7325" s="153" t="s">
        <v>4384</v>
      </c>
      <c r="R7325" s="153" t="s">
        <v>4385</v>
      </c>
      <c r="S7325" s="153">
        <f>Tabella2[[#This Row],[PLD STOP]]-Tabella2[[#This Row],[PLD START]]</f>
        <v>4.1666666666666685E-2</v>
      </c>
      <c r="T7325" s="153" t="s">
        <v>4384</v>
      </c>
      <c r="U7325" s="153" t="s">
        <v>4385</v>
      </c>
      <c r="V7325" s="153">
        <f>IF(ISBLANK(T7325),"",Tabella2[[#This Row],[ACT STOP]]-Tabella2[[#This Row],[ACT START]])</f>
        <v>4.1666666666666685E-2</v>
      </c>
      <c r="W7325" s="104" t="s">
        <v>92</v>
      </c>
      <c r="X7325" s="104" t="s">
        <v>91</v>
      </c>
      <c r="Y7325" s="110"/>
      <c r="Z7325" s="106"/>
      <c r="AA7325" s="104"/>
      <c r="AB7325" s="107"/>
      <c r="AC7325" s="72">
        <f>IF(OR(Tabella2[[#This Row],[OUTCOME]]="DCO",Tabella2[[#This Row],[OUTCOME]]="SDC"),1,0)</f>
        <v>1</v>
      </c>
      <c r="AH7325" s="70"/>
      <c r="AI7325" s="70"/>
      <c r="AJ7325">
        <f>IF(OR(Tabella2[[#This Row],[OUTCOME]]="DNCO", Tabella2[[#This Row],[OUTCOME]]="SDNC"),1,0)</f>
        <v>0</v>
      </c>
      <c r="AL7325" s="70"/>
      <c r="BM7325" s="135" t="str">
        <f>Tabella2[[#This Row],[ACT START]]</f>
        <v>11:45</v>
      </c>
      <c r="BN7325" s="136" t="str">
        <f>Tabella2[[#This Row],[ACT STOP]]</f>
        <v>12:45</v>
      </c>
      <c r="BO7325" s="101"/>
      <c r="BR7325" s="109" t="str">
        <f t="shared" si="144"/>
        <v>SH-25-7314</v>
      </c>
      <c r="BS7325" s="109" t="s">
        <v>332</v>
      </c>
      <c r="BT7325" t="str">
        <f>Tabella2[[#This Row],[OUTCOME]]</f>
        <v>DCO</v>
      </c>
      <c r="BU7325" t="str">
        <f>_xlfn.CONCAT(Tabella2[[#This Row],[NAME SP]],Tabella2[[#This Row],[ID SP]]," - ",Tabella2[[#This Row],[SYLLABUS NO]])</f>
        <v>IFTS106 - PT EMR02</v>
      </c>
      <c r="BV7325" t="s">
        <v>13050</v>
      </c>
    </row>
    <row r="7326" spans="1:74" hidden="1">
      <c r="A7326" s="103" t="s">
        <v>14654</v>
      </c>
      <c r="B7326" s="102">
        <v>46008</v>
      </c>
      <c r="C7326" s="104">
        <f>_xlfn.ISOWEEKNUM(Tabella2[[#This Row],[Date]])</f>
        <v>51</v>
      </c>
      <c r="D7326" s="104" t="s">
        <v>13048</v>
      </c>
      <c r="E7326" s="104" t="s">
        <v>284</v>
      </c>
      <c r="F7326" s="104">
        <v>107</v>
      </c>
      <c r="G7326" s="104" t="s">
        <v>257</v>
      </c>
      <c r="H7326" s="105">
        <v>9</v>
      </c>
      <c r="I7326" s="104"/>
      <c r="J7326" s="104" t="s">
        <v>258</v>
      </c>
      <c r="K7326" s="104" t="s">
        <v>77</v>
      </c>
      <c r="L7326" s="104" t="s">
        <v>259</v>
      </c>
      <c r="M7326" s="104" t="s">
        <v>276</v>
      </c>
      <c r="N7326" s="104"/>
      <c r="O7326" s="106"/>
      <c r="P7326" s="111" t="s">
        <v>479</v>
      </c>
      <c r="Q7326" s="153" t="s">
        <v>4384</v>
      </c>
      <c r="R7326" s="153" t="s">
        <v>4385</v>
      </c>
      <c r="S7326" s="153">
        <f>Tabella2[[#This Row],[PLD STOP]]-Tabella2[[#This Row],[PLD START]]</f>
        <v>4.1666666666666685E-2</v>
      </c>
      <c r="T7326" s="153" t="s">
        <v>4384</v>
      </c>
      <c r="U7326" s="153" t="s">
        <v>4385</v>
      </c>
      <c r="V7326" s="153">
        <f>IF(ISBLANK(T7326),"",Tabella2[[#This Row],[ACT STOP]]-Tabella2[[#This Row],[ACT START]])</f>
        <v>4.1666666666666685E-2</v>
      </c>
      <c r="W7326" s="104" t="s">
        <v>92</v>
      </c>
      <c r="X7326" s="104" t="s">
        <v>91</v>
      </c>
      <c r="Y7326" s="110"/>
      <c r="Z7326" s="106"/>
      <c r="AA7326" s="104"/>
      <c r="AB7326" s="107"/>
      <c r="AC7326" s="72">
        <f>IF(OR(Tabella2[[#This Row],[OUTCOME]]="DCO",Tabella2[[#This Row],[OUTCOME]]="SDC"),1,0)</f>
        <v>1</v>
      </c>
      <c r="AH7326" s="70"/>
      <c r="AI7326" s="70"/>
      <c r="AJ7326">
        <f>IF(OR(Tabella2[[#This Row],[OUTCOME]]="DNCO", Tabella2[[#This Row],[OUTCOME]]="SDNC"),1,0)</f>
        <v>0</v>
      </c>
      <c r="AL7326" s="70"/>
      <c r="BM7326" s="135" t="str">
        <f>Tabella2[[#This Row],[ACT START]]</f>
        <v>11:45</v>
      </c>
      <c r="BN7326" s="136" t="str">
        <f>Tabella2[[#This Row],[ACT STOP]]</f>
        <v>12:45</v>
      </c>
      <c r="BO7326" s="101"/>
      <c r="BR7326" s="109" t="str">
        <f t="shared" si="144"/>
        <v>SH-25-7315</v>
      </c>
      <c r="BS7326" s="109" t="s">
        <v>318</v>
      </c>
      <c r="BT7326" t="str">
        <f>Tabella2[[#This Row],[OUTCOME]]</f>
        <v>DCO</v>
      </c>
      <c r="BU7326" t="str">
        <f>_xlfn.CONCAT(Tabella2[[#This Row],[NAME SP]],Tabella2[[#This Row],[ID SP]]," - ",Tabella2[[#This Row],[SYLLABUS NO]])</f>
        <v>IFTS107 - PT EMR02</v>
      </c>
      <c r="BV7326" t="s">
        <v>13051</v>
      </c>
    </row>
    <row r="7327" spans="1:74" hidden="1">
      <c r="A7327" s="103" t="s">
        <v>14655</v>
      </c>
      <c r="B7327" s="102">
        <v>46008</v>
      </c>
      <c r="C7327" s="104">
        <f>_xlfn.ISOWEEKNUM(Tabella2[[#This Row],[Date]])</f>
        <v>51</v>
      </c>
      <c r="D7327" s="104" t="s">
        <v>751</v>
      </c>
      <c r="E7327" s="104" t="s">
        <v>256</v>
      </c>
      <c r="F7327" s="104">
        <v>77</v>
      </c>
      <c r="G7327" s="104" t="s">
        <v>257</v>
      </c>
      <c r="H7327" s="105">
        <v>13</v>
      </c>
      <c r="I7327" s="104" t="s">
        <v>258</v>
      </c>
      <c r="J7327" s="104"/>
      <c r="K7327" s="104" t="s">
        <v>79</v>
      </c>
      <c r="L7327" s="104" t="s">
        <v>299</v>
      </c>
      <c r="M7327" s="104" t="s">
        <v>386</v>
      </c>
      <c r="N7327" s="104"/>
      <c r="O7327" s="108" t="str">
        <f>A7328</f>
        <v>19733</v>
      </c>
      <c r="P7327" s="111" t="s">
        <v>387</v>
      </c>
      <c r="Q7327" s="153" t="s">
        <v>8463</v>
      </c>
      <c r="R7327" s="153" t="s">
        <v>8464</v>
      </c>
      <c r="S7327" s="153">
        <f>Tabella2[[#This Row],[PLD STOP]]-Tabella2[[#This Row],[PLD START]]</f>
        <v>4.166666666666663E-2</v>
      </c>
      <c r="T7327" s="153">
        <v>0.55208333333333337</v>
      </c>
      <c r="U7327" s="153">
        <v>0.59375</v>
      </c>
      <c r="V7327" s="153">
        <f>IF(ISBLANK(T7327),"",Tabella2[[#This Row],[ACT STOP]]-Tabella2[[#This Row],[ACT START]])</f>
        <v>4.166666666666663E-2</v>
      </c>
      <c r="W7327" s="104" t="s">
        <v>92</v>
      </c>
      <c r="X7327" s="104" t="s">
        <v>91</v>
      </c>
      <c r="Y7327" s="110"/>
      <c r="Z7327" s="106"/>
      <c r="AA7327" s="104"/>
      <c r="AB7327" s="107"/>
      <c r="AC7327" s="72">
        <f>IF(OR(Tabella2[[#This Row],[OUTCOME]]="DCO",Tabella2[[#This Row],[OUTCOME]]="SDC"),1,0)</f>
        <v>1</v>
      </c>
      <c r="AH7327" s="70"/>
      <c r="AI7327" s="70"/>
      <c r="AJ7327">
        <f>IF(OR(Tabella2[[#This Row],[OUTCOME]]="DNCO", Tabella2[[#This Row],[OUTCOME]]="SDNC"),1,0)</f>
        <v>0</v>
      </c>
      <c r="AL7327" s="70"/>
      <c r="BM7327" s="135">
        <f>Tabella2[[#This Row],[ACT START]]</f>
        <v>0.55208333333333337</v>
      </c>
      <c r="BN7327" s="136">
        <f>Tabella2[[#This Row],[ACT STOP]]</f>
        <v>0.59375</v>
      </c>
      <c r="BO7327" s="101"/>
      <c r="BR7327" s="109" t="str">
        <f t="shared" si="144"/>
        <v>SH-25-7316</v>
      </c>
      <c r="BS7327" s="109" t="s">
        <v>427</v>
      </c>
      <c r="BT7327" t="str">
        <f>Tabella2[[#This Row],[OUTCOME]]</f>
        <v>DCO</v>
      </c>
      <c r="BU7327" t="str">
        <f>_xlfn.CONCAT(Tabella2[[#This Row],[NAME SP]],Tabella2[[#This Row],[ID SP]]," - ",Tabella2[[#This Row],[SYLLABUS NO]])</f>
        <v>QATAR77 - NET QRA02</v>
      </c>
      <c r="BV7327" t="s">
        <v>12050</v>
      </c>
    </row>
    <row r="7328" spans="1:74" hidden="1">
      <c r="A7328" s="103" t="s">
        <v>14656</v>
      </c>
      <c r="B7328" s="102">
        <v>46008</v>
      </c>
      <c r="C7328" s="104">
        <f>_xlfn.ISOWEEKNUM(Tabella2[[#This Row],[Date]])</f>
        <v>51</v>
      </c>
      <c r="D7328" s="104" t="s">
        <v>763</v>
      </c>
      <c r="E7328" s="104" t="s">
        <v>256</v>
      </c>
      <c r="F7328" s="104">
        <v>63</v>
      </c>
      <c r="G7328" s="104" t="s">
        <v>257</v>
      </c>
      <c r="H7328" s="105">
        <v>10</v>
      </c>
      <c r="I7328" s="104"/>
      <c r="J7328" s="104" t="s">
        <v>258</v>
      </c>
      <c r="K7328" s="104" t="s">
        <v>78</v>
      </c>
      <c r="L7328" s="104" t="s">
        <v>299</v>
      </c>
      <c r="M7328" s="104" t="s">
        <v>386</v>
      </c>
      <c r="N7328" s="104"/>
      <c r="O7328" s="108" t="str">
        <f>A7327</f>
        <v>19732</v>
      </c>
      <c r="P7328" s="111" t="s">
        <v>387</v>
      </c>
      <c r="Q7328" s="153" t="s">
        <v>8463</v>
      </c>
      <c r="R7328" s="153" t="s">
        <v>8464</v>
      </c>
      <c r="S7328" s="153">
        <f>Tabella2[[#This Row],[PLD STOP]]-Tabella2[[#This Row],[PLD START]]</f>
        <v>4.166666666666663E-2</v>
      </c>
      <c r="T7328" s="153">
        <v>0.55208333333333337</v>
      </c>
      <c r="U7328" s="153">
        <v>0.59375</v>
      </c>
      <c r="V7328" s="153">
        <f>IF(ISBLANK(T7328),"",Tabella2[[#This Row],[ACT STOP]]-Tabella2[[#This Row],[ACT START]])</f>
        <v>4.166666666666663E-2</v>
      </c>
      <c r="W7328" s="104" t="s">
        <v>92</v>
      </c>
      <c r="X7328" s="104" t="s">
        <v>91</v>
      </c>
      <c r="Y7328" s="110"/>
      <c r="Z7328" s="106"/>
      <c r="AA7328" s="104"/>
      <c r="AB7328" s="107"/>
      <c r="AC7328" s="72">
        <f>IF(OR(Tabella2[[#This Row],[OUTCOME]]="DCO",Tabella2[[#This Row],[OUTCOME]]="SDC"),1,0)</f>
        <v>1</v>
      </c>
      <c r="AH7328" s="70"/>
      <c r="AI7328" s="70"/>
      <c r="AJ7328">
        <f>IF(OR(Tabella2[[#This Row],[OUTCOME]]="DNCO", Tabella2[[#This Row],[OUTCOME]]="SDNC"),1,0)</f>
        <v>0</v>
      </c>
      <c r="AL7328" s="70"/>
      <c r="BM7328" s="135">
        <f>Tabella2[[#This Row],[ACT START]]</f>
        <v>0.55208333333333337</v>
      </c>
      <c r="BN7328" s="136">
        <f>Tabella2[[#This Row],[ACT STOP]]</f>
        <v>0.59375</v>
      </c>
      <c r="BO7328" s="101"/>
      <c r="BR7328" s="109" t="str">
        <f t="shared" si="144"/>
        <v>SH-25-7317</v>
      </c>
      <c r="BS7328" s="109" t="s">
        <v>552</v>
      </c>
      <c r="BT7328" t="str">
        <f>Tabella2[[#This Row],[OUTCOME]]</f>
        <v>DCO</v>
      </c>
      <c r="BU7328" t="str">
        <f>_xlfn.CONCAT(Tabella2[[#This Row],[NAME SP]],Tabella2[[#This Row],[ID SP]]," - ",Tabella2[[#This Row],[SYLLABUS NO]])</f>
        <v>QATAR63 - NET QRA02</v>
      </c>
      <c r="BV7328" t="s">
        <v>12980</v>
      </c>
    </row>
    <row r="7329" spans="1:74" hidden="1">
      <c r="A7329" s="103" t="s">
        <v>14657</v>
      </c>
      <c r="B7329" s="102">
        <v>46008</v>
      </c>
      <c r="C7329" s="104">
        <f>_xlfn.ISOWEEKNUM(Tabella2[[#This Row],[Date]])</f>
        <v>51</v>
      </c>
      <c r="D7329" s="104" t="s">
        <v>9759</v>
      </c>
      <c r="E7329" s="104" t="s">
        <v>284</v>
      </c>
      <c r="F7329" s="104">
        <v>86</v>
      </c>
      <c r="G7329" s="104" t="s">
        <v>257</v>
      </c>
      <c r="H7329" s="105">
        <v>5</v>
      </c>
      <c r="I7329" s="104"/>
      <c r="J7329" s="104" t="s">
        <v>258</v>
      </c>
      <c r="K7329" s="104" t="s">
        <v>83</v>
      </c>
      <c r="L7329" s="104" t="s">
        <v>259</v>
      </c>
      <c r="M7329" s="104" t="s">
        <v>1846</v>
      </c>
      <c r="N7329" s="104"/>
      <c r="O7329" s="106"/>
      <c r="P7329" s="111" t="s">
        <v>1858</v>
      </c>
      <c r="Q7329" s="153" t="s">
        <v>8463</v>
      </c>
      <c r="R7329" s="153" t="s">
        <v>8464</v>
      </c>
      <c r="S7329" s="153">
        <f>Tabella2[[#This Row],[PLD STOP]]-Tabella2[[#This Row],[PLD START]]</f>
        <v>4.166666666666663E-2</v>
      </c>
      <c r="T7329" s="153" t="s">
        <v>8463</v>
      </c>
      <c r="U7329" s="153" t="s">
        <v>8464</v>
      </c>
      <c r="V7329" s="153">
        <f>IF(ISBLANK(T7329),"",Tabella2[[#This Row],[ACT STOP]]-Tabella2[[#This Row],[ACT START]])</f>
        <v>4.166666666666663E-2</v>
      </c>
      <c r="W7329" s="104" t="s">
        <v>92</v>
      </c>
      <c r="X7329" s="104" t="s">
        <v>91</v>
      </c>
      <c r="Y7329" s="110"/>
      <c r="Z7329" s="106"/>
      <c r="AA7329" s="104"/>
      <c r="AB7329" s="107"/>
      <c r="AC7329" s="72">
        <f>IF(OR(Tabella2[[#This Row],[OUTCOME]]="DCO",Tabella2[[#This Row],[OUTCOME]]="SDC"),1,0)</f>
        <v>1</v>
      </c>
      <c r="AH7329" s="70"/>
      <c r="AI7329" s="70"/>
      <c r="AJ7329">
        <f>IF(OR(Tabella2[[#This Row],[OUTCOME]]="DNCO", Tabella2[[#This Row],[OUTCOME]]="SDNC"),1,0)</f>
        <v>0</v>
      </c>
      <c r="AL7329" s="70"/>
      <c r="BM7329" s="135" t="str">
        <f>Tabella2[[#This Row],[ACT START]]</f>
        <v>13:15</v>
      </c>
      <c r="BN7329" s="136" t="str">
        <f>Tabella2[[#This Row],[ACT STOP]]</f>
        <v>14:15</v>
      </c>
      <c r="BO7329" s="101"/>
      <c r="BR7329" s="109" t="str">
        <f t="shared" si="144"/>
        <v>SH-25-7318</v>
      </c>
      <c r="BS7329" s="109" t="s">
        <v>416</v>
      </c>
      <c r="BT7329" t="str">
        <f>Tabella2[[#This Row],[OUTCOME]]</f>
        <v>DCO</v>
      </c>
      <c r="BU7329" t="str">
        <f>_xlfn.CONCAT(Tabella2[[#This Row],[NAME SP]],Tabella2[[#This Row],[ID SP]]," - ",Tabella2[[#This Row],[SYLLABUS NO]])</f>
        <v>IFTS86 - FMS AAR01</v>
      </c>
      <c r="BV7329" t="s">
        <v>11899</v>
      </c>
    </row>
    <row r="7330" spans="1:74" hidden="1">
      <c r="A7330" s="103" t="s">
        <v>14658</v>
      </c>
      <c r="B7330" s="102">
        <v>46008</v>
      </c>
      <c r="C7330" s="104">
        <f>_xlfn.ISOWEEKNUM(Tabella2[[#This Row],[Date]])</f>
        <v>51</v>
      </c>
      <c r="D7330" s="104" t="s">
        <v>11710</v>
      </c>
      <c r="E7330" s="104" t="s">
        <v>284</v>
      </c>
      <c r="F7330" s="104">
        <v>94</v>
      </c>
      <c r="G7330" s="104" t="s">
        <v>284</v>
      </c>
      <c r="H7330" s="105">
        <v>22</v>
      </c>
      <c r="I7330" s="104" t="s">
        <v>258</v>
      </c>
      <c r="J7330" s="104"/>
      <c r="K7330" s="104" t="s">
        <v>80</v>
      </c>
      <c r="L7330" s="104" t="s">
        <v>259</v>
      </c>
      <c r="M7330" s="104" t="s">
        <v>276</v>
      </c>
      <c r="N7330" s="104"/>
      <c r="O7330" s="106"/>
      <c r="P7330" s="111" t="s">
        <v>14543</v>
      </c>
      <c r="Q7330" s="153" t="s">
        <v>8463</v>
      </c>
      <c r="R7330" s="153" t="s">
        <v>8464</v>
      </c>
      <c r="S7330" s="153">
        <f>Tabella2[[#This Row],[PLD STOP]]-Tabella2[[#This Row],[PLD START]]</f>
        <v>4.166666666666663E-2</v>
      </c>
      <c r="T7330" s="153">
        <v>0.55277777777777781</v>
      </c>
      <c r="U7330" s="153">
        <v>0.59305555555555556</v>
      </c>
      <c r="V7330" s="153">
        <f>IF(ISBLANK(T7330),"",Tabella2[[#This Row],[ACT STOP]]-Tabella2[[#This Row],[ACT START]])</f>
        <v>4.0277777777777746E-2</v>
      </c>
      <c r="W7330" s="104" t="s">
        <v>92</v>
      </c>
      <c r="X7330" s="104" t="s">
        <v>91</v>
      </c>
      <c r="Y7330" s="110"/>
      <c r="Z7330" s="106"/>
      <c r="AA7330" s="104"/>
      <c r="AB7330" s="107"/>
      <c r="AC7330" s="72">
        <f>IF(OR(Tabella2[[#This Row],[OUTCOME]]="DCO",Tabella2[[#This Row],[OUTCOME]]="SDC"),1,0)</f>
        <v>1</v>
      </c>
      <c r="AH7330" s="70"/>
      <c r="AI7330" s="70"/>
      <c r="AJ7330">
        <f>IF(OR(Tabella2[[#This Row],[OUTCOME]]="DNCO", Tabella2[[#This Row],[OUTCOME]]="SDNC"),1,0)</f>
        <v>0</v>
      </c>
      <c r="AL7330" s="70"/>
      <c r="BM7330" s="135">
        <f>Tabella2[[#This Row],[ACT START]]</f>
        <v>0.55277777777777781</v>
      </c>
      <c r="BN7330" s="136">
        <f>Tabella2[[#This Row],[ACT STOP]]</f>
        <v>0.59305555555555556</v>
      </c>
      <c r="BO7330" s="101"/>
      <c r="BR7330" s="109" t="str">
        <f t="shared" si="144"/>
        <v>SH-25-7319</v>
      </c>
      <c r="BS7330" s="109" t="s">
        <v>295</v>
      </c>
      <c r="BT7330" t="str">
        <f>Tabella2[[#This Row],[OUTCOME]]</f>
        <v>DCO</v>
      </c>
      <c r="BU7330" t="str">
        <f>_xlfn.CONCAT(Tabella2[[#This Row],[NAME SP]],Tabella2[[#This Row],[ID SP]]," - ",Tabella2[[#This Row],[SYLLABUS NO]])</f>
        <v>IFTS94 - SD IF0202</v>
      </c>
      <c r="BV7330" t="s">
        <v>11838</v>
      </c>
    </row>
    <row r="7331" spans="1:74" hidden="1">
      <c r="A7331" s="103" t="s">
        <v>14659</v>
      </c>
      <c r="B7331" s="102">
        <v>46008</v>
      </c>
      <c r="C7331" s="104">
        <f>_xlfn.ISOWEEKNUM(Tabella2[[#This Row],[Date]])</f>
        <v>51</v>
      </c>
      <c r="D7331" s="104" t="s">
        <v>13048</v>
      </c>
      <c r="E7331" s="104" t="s">
        <v>284</v>
      </c>
      <c r="F7331" s="104">
        <v>104</v>
      </c>
      <c r="G7331" s="104" t="s">
        <v>257</v>
      </c>
      <c r="H7331" s="105">
        <v>32</v>
      </c>
      <c r="I7331" s="104"/>
      <c r="J7331" s="104" t="s">
        <v>258</v>
      </c>
      <c r="K7331" s="104" t="s">
        <v>75</v>
      </c>
      <c r="L7331" s="104" t="s">
        <v>259</v>
      </c>
      <c r="M7331" s="104" t="s">
        <v>276</v>
      </c>
      <c r="N7331" s="104"/>
      <c r="O7331" s="106"/>
      <c r="P7331" s="111" t="s">
        <v>14667</v>
      </c>
      <c r="Q7331" s="153" t="s">
        <v>8463</v>
      </c>
      <c r="R7331" s="153" t="s">
        <v>8464</v>
      </c>
      <c r="S7331" s="153">
        <f>Tabella2[[#This Row],[PLD STOP]]-Tabella2[[#This Row],[PLD START]]</f>
        <v>4.166666666666663E-2</v>
      </c>
      <c r="T7331" s="153" t="s">
        <v>8463</v>
      </c>
      <c r="U7331" s="153" t="s">
        <v>8464</v>
      </c>
      <c r="V7331" s="153">
        <f>IF(ISBLANK(T7331),"",Tabella2[[#This Row],[ACT STOP]]-Tabella2[[#This Row],[ACT START]])</f>
        <v>4.166666666666663E-2</v>
      </c>
      <c r="W7331" s="104" t="s">
        <v>92</v>
      </c>
      <c r="X7331" s="104" t="s">
        <v>91</v>
      </c>
      <c r="Y7331" s="110"/>
      <c r="Z7331" s="106"/>
      <c r="AA7331" s="104"/>
      <c r="AB7331" s="107"/>
      <c r="AC7331" s="72">
        <f>IF(OR(Tabella2[[#This Row],[OUTCOME]]="DCO",Tabella2[[#This Row],[OUTCOME]]="SDC"),1,0)</f>
        <v>1</v>
      </c>
      <c r="AH7331" s="70"/>
      <c r="AI7331" s="70"/>
      <c r="AJ7331">
        <f>IF(OR(Tabella2[[#This Row],[OUTCOME]]="DNCO", Tabella2[[#This Row],[OUTCOME]]="SDNC"),1,0)</f>
        <v>0</v>
      </c>
      <c r="AL7331" s="70"/>
      <c r="BM7331" s="135" t="str">
        <f>Tabella2[[#This Row],[ACT START]]</f>
        <v>13:15</v>
      </c>
      <c r="BN7331" s="136" t="str">
        <f>Tabella2[[#This Row],[ACT STOP]]</f>
        <v>14:15</v>
      </c>
      <c r="BO7331" s="101"/>
      <c r="BR7331" s="109" t="str">
        <f t="shared" si="144"/>
        <v>SH-25-7320</v>
      </c>
      <c r="BS7331" s="109" t="s">
        <v>356</v>
      </c>
      <c r="BT7331" t="str">
        <f>Tabella2[[#This Row],[OUTCOME]]</f>
        <v>DCO</v>
      </c>
      <c r="BU7331" t="str">
        <f>_xlfn.CONCAT(Tabella2[[#This Row],[NAME SP]],Tabella2[[#This Row],[ID SP]]," - ",Tabella2[[#This Row],[SYLLABUS NO]])</f>
        <v>IFTS104 - PT EMR01 CPL01</v>
      </c>
      <c r="BV7331" t="s">
        <v>14017</v>
      </c>
    </row>
    <row r="7332" spans="1:74" hidden="1">
      <c r="A7332" s="103" t="s">
        <v>14660</v>
      </c>
      <c r="B7332" s="102">
        <v>46008</v>
      </c>
      <c r="C7332" s="104">
        <f>_xlfn.ISOWEEKNUM(Tabella2[[#This Row],[Date]])</f>
        <v>51</v>
      </c>
      <c r="D7332" s="104" t="s">
        <v>13048</v>
      </c>
      <c r="E7332" s="104" t="s">
        <v>284</v>
      </c>
      <c r="F7332" s="104">
        <v>105</v>
      </c>
      <c r="G7332" s="104" t="s">
        <v>284</v>
      </c>
      <c r="H7332" s="105">
        <v>23</v>
      </c>
      <c r="I7332" s="104"/>
      <c r="J7332" s="104" t="s">
        <v>258</v>
      </c>
      <c r="K7332" s="104" t="s">
        <v>77</v>
      </c>
      <c r="L7332" s="104" t="s">
        <v>259</v>
      </c>
      <c r="M7332" s="104" t="s">
        <v>276</v>
      </c>
      <c r="N7332" s="104"/>
      <c r="O7332" s="106"/>
      <c r="P7332" s="111" t="s">
        <v>479</v>
      </c>
      <c r="Q7332" s="153" t="s">
        <v>8463</v>
      </c>
      <c r="R7332" s="153" t="s">
        <v>8464</v>
      </c>
      <c r="S7332" s="153">
        <f>Tabella2[[#This Row],[PLD STOP]]-Tabella2[[#This Row],[PLD START]]</f>
        <v>4.166666666666663E-2</v>
      </c>
      <c r="T7332" s="153" t="s">
        <v>8463</v>
      </c>
      <c r="U7332" s="153" t="s">
        <v>8464</v>
      </c>
      <c r="V7332" s="153">
        <f>IF(ISBLANK(T7332),"",Tabella2[[#This Row],[ACT STOP]]-Tabella2[[#This Row],[ACT START]])</f>
        <v>4.166666666666663E-2</v>
      </c>
      <c r="W7332" s="104" t="s">
        <v>92</v>
      </c>
      <c r="X7332" s="104" t="s">
        <v>91</v>
      </c>
      <c r="Y7332" s="110"/>
      <c r="Z7332" s="106"/>
      <c r="AA7332" s="104"/>
      <c r="AB7332" s="107"/>
      <c r="AC7332" s="72">
        <f>IF(OR(Tabella2[[#This Row],[OUTCOME]]="DCO",Tabella2[[#This Row],[OUTCOME]]="SDC"),1,0)</f>
        <v>1</v>
      </c>
      <c r="AH7332" s="70"/>
      <c r="AI7332" s="70"/>
      <c r="AJ7332">
        <f>IF(OR(Tabella2[[#This Row],[OUTCOME]]="DNCO", Tabella2[[#This Row],[OUTCOME]]="SDNC"),1,0)</f>
        <v>0</v>
      </c>
      <c r="AL7332" s="70"/>
      <c r="BM7332" s="135" t="str">
        <f>Tabella2[[#This Row],[ACT START]]</f>
        <v>13:15</v>
      </c>
      <c r="BN7332" s="136" t="str">
        <f>Tabella2[[#This Row],[ACT STOP]]</f>
        <v>14:15</v>
      </c>
      <c r="BO7332" s="101"/>
      <c r="BR7332" s="109" t="str">
        <f t="shared" si="144"/>
        <v>SH-25-7321</v>
      </c>
      <c r="BS7332" s="109" t="s">
        <v>358</v>
      </c>
      <c r="BT7332" t="str">
        <f>Tabella2[[#This Row],[OUTCOME]]</f>
        <v>DCO</v>
      </c>
      <c r="BU7332" t="str">
        <f>_xlfn.CONCAT(Tabella2[[#This Row],[NAME SP]],Tabella2[[#This Row],[ID SP]]," - ",Tabella2[[#This Row],[SYLLABUS NO]])</f>
        <v>IFTS105 - PT EMR02</v>
      </c>
      <c r="BV7332" t="s">
        <v>13049</v>
      </c>
    </row>
    <row r="7333" spans="1:74" hidden="1">
      <c r="A7333" s="103" t="s">
        <v>14661</v>
      </c>
      <c r="B7333" s="102">
        <v>46008</v>
      </c>
      <c r="C7333" s="104">
        <f>_xlfn.ISOWEEKNUM(Tabella2[[#This Row],[Date]])</f>
        <v>51</v>
      </c>
      <c r="D7333" s="104" t="s">
        <v>6766</v>
      </c>
      <c r="E7333" s="104" t="s">
        <v>284</v>
      </c>
      <c r="F7333" s="104">
        <v>79</v>
      </c>
      <c r="G7333" s="104" t="s">
        <v>257</v>
      </c>
      <c r="H7333" s="105">
        <v>2</v>
      </c>
      <c r="I7333" s="104"/>
      <c r="J7333" s="104" t="s">
        <v>258</v>
      </c>
      <c r="K7333" s="104" t="s">
        <v>79</v>
      </c>
      <c r="L7333" s="104" t="s">
        <v>299</v>
      </c>
      <c r="M7333" s="104" t="s">
        <v>313</v>
      </c>
      <c r="N7333" s="104"/>
      <c r="O7333" s="108" t="str">
        <f>A7334</f>
        <v>19739</v>
      </c>
      <c r="P7333" s="111" t="s">
        <v>314</v>
      </c>
      <c r="Q7333" s="153" t="s">
        <v>12108</v>
      </c>
      <c r="R7333" s="153" t="s">
        <v>12109</v>
      </c>
      <c r="S7333" s="153">
        <f>Tabella2[[#This Row],[PLD STOP]]-Tabella2[[#This Row],[PLD START]]</f>
        <v>4.166666666666663E-2</v>
      </c>
      <c r="T7333" s="153">
        <v>0.61458333333333337</v>
      </c>
      <c r="U7333" s="153">
        <v>0.65625</v>
      </c>
      <c r="V7333" s="153">
        <f>IF(ISBLANK(T7333),"",Tabella2[[#This Row],[ACT STOP]]-Tabella2[[#This Row],[ACT START]])</f>
        <v>4.166666666666663E-2</v>
      </c>
      <c r="W7333" s="104" t="s">
        <v>92</v>
      </c>
      <c r="X7333" s="104" t="s">
        <v>91</v>
      </c>
      <c r="Y7333" s="110"/>
      <c r="Z7333" s="106"/>
      <c r="AA7333" s="104"/>
      <c r="AB7333" s="107"/>
      <c r="AC7333" s="72">
        <f>IF(OR(Tabella2[[#This Row],[OUTCOME]]="DCO",Tabella2[[#This Row],[OUTCOME]]="SDC"),1,0)</f>
        <v>1</v>
      </c>
      <c r="AH7333" s="70"/>
      <c r="AI7333" s="70"/>
      <c r="AJ7333">
        <f>IF(OR(Tabella2[[#This Row],[OUTCOME]]="DNCO", Tabella2[[#This Row],[OUTCOME]]="SDNC"),1,0)</f>
        <v>0</v>
      </c>
      <c r="AL7333" s="70"/>
      <c r="BM7333" s="135">
        <f>Tabella2[[#This Row],[ACT START]]</f>
        <v>0.61458333333333337</v>
      </c>
      <c r="BN7333" s="136">
        <f>Tabella2[[#This Row],[ACT STOP]]</f>
        <v>0.65625</v>
      </c>
      <c r="BO7333" s="101"/>
      <c r="BR7333" s="109" t="str">
        <f t="shared" si="144"/>
        <v>SH-25-7322</v>
      </c>
      <c r="BS7333" s="109" t="s">
        <v>368</v>
      </c>
      <c r="BT7333" t="str">
        <f>Tabella2[[#This Row],[OUTCOME]]</f>
        <v>DCO</v>
      </c>
      <c r="BU7333" t="str">
        <f>_xlfn.CONCAT(Tabella2[[#This Row],[NAME SP]],Tabella2[[#This Row],[ID SP]]," - ",Tabella2[[#This Row],[SYLLABUS NO]])</f>
        <v>IFTS79 - NET ATAG01</v>
      </c>
      <c r="BV7333" t="s">
        <v>11863</v>
      </c>
    </row>
    <row r="7334" spans="1:74" hidden="1">
      <c r="A7334" s="103" t="s">
        <v>14662</v>
      </c>
      <c r="B7334" s="102">
        <v>46008</v>
      </c>
      <c r="C7334" s="104">
        <f>_xlfn.ISOWEEKNUM(Tabella2[[#This Row],[Date]])</f>
        <v>51</v>
      </c>
      <c r="D7334" s="104" t="s">
        <v>6766</v>
      </c>
      <c r="E7334" s="104" t="s">
        <v>284</v>
      </c>
      <c r="F7334" s="104">
        <v>77</v>
      </c>
      <c r="G7334" s="104" t="s">
        <v>257</v>
      </c>
      <c r="H7334" s="105">
        <v>17</v>
      </c>
      <c r="I7334" s="104"/>
      <c r="J7334" s="104" t="s">
        <v>258</v>
      </c>
      <c r="K7334" s="104" t="s">
        <v>78</v>
      </c>
      <c r="L7334" s="104" t="s">
        <v>299</v>
      </c>
      <c r="M7334" s="104" t="s">
        <v>313</v>
      </c>
      <c r="N7334" s="104"/>
      <c r="O7334" s="108" t="str">
        <f>A7333</f>
        <v>19738</v>
      </c>
      <c r="P7334" s="111" t="s">
        <v>314</v>
      </c>
      <c r="Q7334" s="153" t="s">
        <v>12108</v>
      </c>
      <c r="R7334" s="153" t="s">
        <v>12109</v>
      </c>
      <c r="S7334" s="153">
        <f>Tabella2[[#This Row],[PLD STOP]]-Tabella2[[#This Row],[PLD START]]</f>
        <v>4.166666666666663E-2</v>
      </c>
      <c r="T7334" s="153">
        <v>0.61458333333333337</v>
      </c>
      <c r="U7334" s="153">
        <v>0.65625</v>
      </c>
      <c r="V7334" s="153">
        <f>IF(ISBLANK(T7334),"",Tabella2[[#This Row],[ACT STOP]]-Tabella2[[#This Row],[ACT START]])</f>
        <v>4.166666666666663E-2</v>
      </c>
      <c r="W7334" s="104" t="s">
        <v>92</v>
      </c>
      <c r="X7334" s="104" t="s">
        <v>91</v>
      </c>
      <c r="Y7334" s="110"/>
      <c r="Z7334" s="106"/>
      <c r="AA7334" s="104"/>
      <c r="AB7334" s="107"/>
      <c r="AC7334" s="72">
        <f>IF(OR(Tabella2[[#This Row],[OUTCOME]]="DCO",Tabella2[[#This Row],[OUTCOME]]="SDC"),1,0)</f>
        <v>1</v>
      </c>
      <c r="AH7334" s="70"/>
      <c r="AI7334" s="70"/>
      <c r="AJ7334">
        <f>IF(OR(Tabella2[[#This Row],[OUTCOME]]="DNCO", Tabella2[[#This Row],[OUTCOME]]="SDNC"),1,0)</f>
        <v>0</v>
      </c>
      <c r="AL7334" s="70"/>
      <c r="BM7334" s="135">
        <f>Tabella2[[#This Row],[ACT START]]</f>
        <v>0.61458333333333337</v>
      </c>
      <c r="BN7334" s="136">
        <f>Tabella2[[#This Row],[ACT STOP]]</f>
        <v>0.65625</v>
      </c>
      <c r="BO7334" s="101"/>
      <c r="BR7334" s="109" t="str">
        <f t="shared" si="144"/>
        <v>SH-25-7323</v>
      </c>
      <c r="BS7334" s="109" t="s">
        <v>393</v>
      </c>
      <c r="BT7334" t="str">
        <f>Tabella2[[#This Row],[OUTCOME]]</f>
        <v>DCO</v>
      </c>
      <c r="BU7334" t="str">
        <f>_xlfn.CONCAT(Tabella2[[#This Row],[NAME SP]],Tabella2[[#This Row],[ID SP]]," - ",Tabella2[[#This Row],[SYLLABUS NO]])</f>
        <v>IFTS77 - NET ATAG01</v>
      </c>
      <c r="BV7334" t="s">
        <v>11873</v>
      </c>
    </row>
    <row r="7335" spans="1:74" hidden="1">
      <c r="A7335" s="103" t="s">
        <v>14663</v>
      </c>
      <c r="B7335" s="102">
        <v>46008</v>
      </c>
      <c r="C7335" s="104">
        <f>_xlfn.ISOWEEKNUM(Tabella2[[#This Row],[Date]])</f>
        <v>51</v>
      </c>
      <c r="D7335" s="104" t="s">
        <v>817</v>
      </c>
      <c r="E7335" s="104" t="s">
        <v>284</v>
      </c>
      <c r="F7335" s="104">
        <v>74</v>
      </c>
      <c r="G7335" s="104" t="s">
        <v>257</v>
      </c>
      <c r="H7335" s="105">
        <v>12</v>
      </c>
      <c r="I7335" s="104"/>
      <c r="J7335" s="104" t="s">
        <v>258</v>
      </c>
      <c r="K7335" s="104" t="s">
        <v>83</v>
      </c>
      <c r="L7335" s="104" t="s">
        <v>299</v>
      </c>
      <c r="M7335" s="104" t="s">
        <v>386</v>
      </c>
      <c r="N7335" s="104"/>
      <c r="O7335" s="108" t="str">
        <f>A7336</f>
        <v>19741</v>
      </c>
      <c r="P7335" s="111" t="s">
        <v>2209</v>
      </c>
      <c r="Q7335" s="153" t="s">
        <v>12108</v>
      </c>
      <c r="R7335" s="153" t="s">
        <v>12109</v>
      </c>
      <c r="S7335" s="153">
        <f>Tabella2[[#This Row],[PLD STOP]]-Tabella2[[#This Row],[PLD START]]</f>
        <v>4.166666666666663E-2</v>
      </c>
      <c r="T7335" s="153">
        <v>0.61458333333333337</v>
      </c>
      <c r="U7335" s="153">
        <v>0.64930555555555558</v>
      </c>
      <c r="V7335" s="153">
        <f>IF(ISBLANK(T7335),"",Tabella2[[#This Row],[ACT STOP]]-Tabella2[[#This Row],[ACT START]])</f>
        <v>3.472222222222221E-2</v>
      </c>
      <c r="W7335" s="104" t="s">
        <v>92</v>
      </c>
      <c r="X7335" s="104" t="s">
        <v>91</v>
      </c>
      <c r="Y7335" s="110"/>
      <c r="Z7335" s="106"/>
      <c r="AA7335" s="104"/>
      <c r="AB7335" s="107"/>
      <c r="AC7335" s="72">
        <f>IF(OR(Tabella2[[#This Row],[OUTCOME]]="DCO",Tabella2[[#This Row],[OUTCOME]]="SDC"),1,0)</f>
        <v>1</v>
      </c>
      <c r="AH7335" s="70"/>
      <c r="AI7335" s="70"/>
      <c r="AJ7335">
        <f>IF(OR(Tabella2[[#This Row],[OUTCOME]]="DNCO", Tabella2[[#This Row],[OUTCOME]]="SDNC"),1,0)</f>
        <v>0</v>
      </c>
      <c r="AL7335" s="70"/>
      <c r="BM7335" s="135">
        <f>Tabella2[[#This Row],[ACT START]]</f>
        <v>0.61458333333333337</v>
      </c>
      <c r="BN7335" s="136">
        <f>Tabella2[[#This Row],[ACT STOP]]</f>
        <v>0.64930555555555558</v>
      </c>
      <c r="BO7335" s="101"/>
      <c r="BR7335" s="109" t="str">
        <f t="shared" ref="BR7335:BR7366" si="145">_xlfn.CONCAT(LEFT(BR7334,6),TEXT(RIGHT(BR7334,4)+1,"0000"))</f>
        <v>SH-25-7324</v>
      </c>
      <c r="BS7335" s="109" t="s">
        <v>266</v>
      </c>
      <c r="BT7335" t="str">
        <f>Tabella2[[#This Row],[OUTCOME]]</f>
        <v>DCO</v>
      </c>
      <c r="BU7335" t="str">
        <f>_xlfn.CONCAT(Tabella2[[#This Row],[NAME SP]],Tabella2[[#This Row],[ID SP]]," - ",Tabella2[[#This Row],[SYLLABUS NO]])</f>
        <v>IFTS74 - NET SMI01</v>
      </c>
      <c r="BV7335" t="s">
        <v>11990</v>
      </c>
    </row>
    <row r="7336" spans="1:74" hidden="1">
      <c r="A7336" s="103" t="s">
        <v>14664</v>
      </c>
      <c r="B7336" s="102">
        <v>46008</v>
      </c>
      <c r="C7336" s="104">
        <f>_xlfn.ISOWEEKNUM(Tabella2[[#This Row],[Date]])</f>
        <v>51</v>
      </c>
      <c r="D7336" s="104" t="s">
        <v>817</v>
      </c>
      <c r="E7336" s="104" t="s">
        <v>284</v>
      </c>
      <c r="F7336" s="104">
        <v>72</v>
      </c>
      <c r="G7336" s="104" t="s">
        <v>257</v>
      </c>
      <c r="H7336" s="105">
        <v>9</v>
      </c>
      <c r="I7336" s="104"/>
      <c r="J7336" s="104" t="s">
        <v>258</v>
      </c>
      <c r="K7336" s="104" t="s">
        <v>80</v>
      </c>
      <c r="L7336" s="104" t="s">
        <v>299</v>
      </c>
      <c r="M7336" s="104" t="s">
        <v>386</v>
      </c>
      <c r="N7336" s="104"/>
      <c r="O7336" s="108" t="str">
        <f>A7335</f>
        <v>19740</v>
      </c>
      <c r="P7336" s="111" t="s">
        <v>2209</v>
      </c>
      <c r="Q7336" s="153" t="s">
        <v>12108</v>
      </c>
      <c r="R7336" s="153" t="s">
        <v>12109</v>
      </c>
      <c r="S7336" s="153">
        <f>Tabella2[[#This Row],[PLD STOP]]-Tabella2[[#This Row],[PLD START]]</f>
        <v>4.166666666666663E-2</v>
      </c>
      <c r="T7336" s="153">
        <v>0.61458333333333337</v>
      </c>
      <c r="U7336" s="153">
        <v>0.64930555555555558</v>
      </c>
      <c r="V7336" s="153">
        <f>IF(ISBLANK(T7336),"",Tabella2[[#This Row],[ACT STOP]]-Tabella2[[#This Row],[ACT START]])</f>
        <v>3.472222222222221E-2</v>
      </c>
      <c r="W7336" s="104" t="s">
        <v>92</v>
      </c>
      <c r="X7336" s="104" t="s">
        <v>91</v>
      </c>
      <c r="Y7336" s="110"/>
      <c r="Z7336" s="106"/>
      <c r="AA7336" s="104"/>
      <c r="AB7336" s="107"/>
      <c r="AC7336" s="72">
        <f>IF(OR(Tabella2[[#This Row],[OUTCOME]]="DCO",Tabella2[[#This Row],[OUTCOME]]="SDC"),1,0)</f>
        <v>1</v>
      </c>
      <c r="AH7336" s="70"/>
      <c r="AI7336" s="70"/>
      <c r="AJ7336">
        <f>IF(OR(Tabella2[[#This Row],[OUTCOME]]="DNCO", Tabella2[[#This Row],[OUTCOME]]="SDNC"),1,0)</f>
        <v>0</v>
      </c>
      <c r="AL7336" s="70"/>
      <c r="BM7336" s="135">
        <f>Tabella2[[#This Row],[ACT START]]</f>
        <v>0.61458333333333337</v>
      </c>
      <c r="BN7336" s="136">
        <f>Tabella2[[#This Row],[ACT STOP]]</f>
        <v>0.64930555555555558</v>
      </c>
      <c r="BO7336" s="101"/>
      <c r="BR7336" s="109" t="str">
        <f t="shared" si="145"/>
        <v>SH-25-7325</v>
      </c>
      <c r="BS7336" s="109" t="s">
        <v>318</v>
      </c>
      <c r="BT7336" t="str">
        <f>Tabella2[[#This Row],[OUTCOME]]</f>
        <v>DCO</v>
      </c>
      <c r="BU7336" t="str">
        <f>_xlfn.CONCAT(Tabella2[[#This Row],[NAME SP]],Tabella2[[#This Row],[ID SP]]," - ",Tabella2[[#This Row],[SYLLABUS NO]])</f>
        <v>IFTS72 - NET SMI01</v>
      </c>
      <c r="BV7336" t="s">
        <v>11975</v>
      </c>
    </row>
    <row r="7337" spans="1:74" hidden="1">
      <c r="A7337" s="103" t="s">
        <v>14665</v>
      </c>
      <c r="B7337" s="102">
        <v>46008</v>
      </c>
      <c r="C7337" s="104">
        <f>_xlfn.ISOWEEKNUM(Tabella2[[#This Row],[Date]])</f>
        <v>51</v>
      </c>
      <c r="D7337" s="104" t="s">
        <v>195</v>
      </c>
      <c r="E7337" s="104" t="s">
        <v>257</v>
      </c>
      <c r="F7337" s="104">
        <v>6</v>
      </c>
      <c r="G7337" s="104" t="s">
        <v>284</v>
      </c>
      <c r="H7337" s="105">
        <v>48</v>
      </c>
      <c r="I7337" s="104"/>
      <c r="J7337" s="104" t="s">
        <v>258</v>
      </c>
      <c r="K7337" s="104" t="s">
        <v>75</v>
      </c>
      <c r="L7337" s="104" t="s">
        <v>259</v>
      </c>
      <c r="M7337" s="104" t="s">
        <v>276</v>
      </c>
      <c r="N7337" s="104"/>
      <c r="O7337" s="106"/>
      <c r="P7337" s="111" t="s">
        <v>377</v>
      </c>
      <c r="Q7337" s="153" t="s">
        <v>12108</v>
      </c>
      <c r="R7337" s="153" t="s">
        <v>12109</v>
      </c>
      <c r="S7337" s="153">
        <f>Tabella2[[#This Row],[PLD STOP]]-Tabella2[[#This Row],[PLD START]]</f>
        <v>4.166666666666663E-2</v>
      </c>
      <c r="T7337" s="153">
        <v>0.61458333333333337</v>
      </c>
      <c r="U7337" s="153">
        <v>0.65625</v>
      </c>
      <c r="V7337" s="153">
        <f>IF(ISBLANK(T7337),"",Tabella2[[#This Row],[ACT STOP]]-Tabella2[[#This Row],[ACT START]])</f>
        <v>4.166666666666663E-2</v>
      </c>
      <c r="W7337" s="104" t="s">
        <v>92</v>
      </c>
      <c r="X7337" s="104" t="s">
        <v>91</v>
      </c>
      <c r="Y7337" s="110"/>
      <c r="Z7337" s="106"/>
      <c r="AA7337" s="104"/>
      <c r="AB7337" s="107"/>
      <c r="AC7337" s="72">
        <f>IF(OR(Tabella2[[#This Row],[OUTCOME]]="DCO",Tabella2[[#This Row],[OUTCOME]]="SDC"),1,0)</f>
        <v>1</v>
      </c>
      <c r="AH7337" s="70"/>
      <c r="AI7337" s="70"/>
      <c r="AJ7337">
        <f>IF(OR(Tabella2[[#This Row],[OUTCOME]]="DNCO", Tabella2[[#This Row],[OUTCOME]]="SDNC"),1,0)</f>
        <v>0</v>
      </c>
      <c r="AL7337" s="70"/>
      <c r="BM7337" s="135">
        <f>Tabella2[[#This Row],[ACT START]]</f>
        <v>0.61458333333333337</v>
      </c>
      <c r="BN7337" s="136">
        <f>Tabella2[[#This Row],[ACT STOP]]</f>
        <v>0.65625</v>
      </c>
      <c r="BO7337" s="101"/>
      <c r="BR7337" s="109" t="str">
        <f t="shared" si="145"/>
        <v>SH-25-7326</v>
      </c>
      <c r="BS7337" s="109" t="s">
        <v>1758</v>
      </c>
      <c r="BT7337" t="str">
        <f>Tabella2[[#This Row],[OUTCOME]]</f>
        <v>DCO</v>
      </c>
      <c r="BU7337" t="str">
        <f>_xlfn.CONCAT(Tabella2[[#This Row],[NAME SP]],Tabella2[[#This Row],[ID SP]]," - ",Tabella2[[#This Row],[SYLLABUS NO]])</f>
        <v>ACS6 - RI SEM</v>
      </c>
      <c r="BV7337" t="s">
        <v>379</v>
      </c>
    </row>
    <row r="7338" spans="1:74" hidden="1">
      <c r="A7338" s="103" t="s">
        <v>14666</v>
      </c>
      <c r="B7338" s="102">
        <v>46008</v>
      </c>
      <c r="C7338" s="104">
        <f>_xlfn.ISOWEEKNUM(Tabella2[[#This Row],[Date]])</f>
        <v>51</v>
      </c>
      <c r="D7338" s="104" t="s">
        <v>13289</v>
      </c>
      <c r="E7338" s="104" t="s">
        <v>327</v>
      </c>
      <c r="F7338" s="104">
        <v>92</v>
      </c>
      <c r="G7338" s="104" t="s">
        <v>284</v>
      </c>
      <c r="H7338" s="105">
        <v>22</v>
      </c>
      <c r="I7338" s="104" t="s">
        <v>258</v>
      </c>
      <c r="J7338" s="104"/>
      <c r="K7338" s="104" t="s">
        <v>77</v>
      </c>
      <c r="L7338" s="104" t="s">
        <v>259</v>
      </c>
      <c r="M7338" s="104" t="s">
        <v>3055</v>
      </c>
      <c r="N7338" s="104"/>
      <c r="O7338" s="106"/>
      <c r="P7338" s="111" t="s">
        <v>3496</v>
      </c>
      <c r="Q7338" s="153" t="s">
        <v>12108</v>
      </c>
      <c r="R7338" s="153" t="s">
        <v>12109</v>
      </c>
      <c r="S7338" s="153">
        <f>Tabella2[[#This Row],[PLD STOP]]-Tabella2[[#This Row],[PLD START]]</f>
        <v>4.166666666666663E-2</v>
      </c>
      <c r="T7338" s="153">
        <v>0.61458333333333337</v>
      </c>
      <c r="U7338" s="153">
        <v>0.65625</v>
      </c>
      <c r="V7338" s="153">
        <f>IF(ISBLANK(T7338),"",Tabella2[[#This Row],[ACT STOP]]-Tabella2[[#This Row],[ACT START]])</f>
        <v>4.166666666666663E-2</v>
      </c>
      <c r="W7338" s="104" t="s">
        <v>92</v>
      </c>
      <c r="X7338" s="104" t="s">
        <v>91</v>
      </c>
      <c r="Y7338" s="110"/>
      <c r="Z7338" s="106"/>
      <c r="AA7338" s="104"/>
      <c r="AB7338" s="107"/>
      <c r="AC7338" s="72">
        <f>IF(OR(Tabella2[[#This Row],[OUTCOME]]="DCO",Tabella2[[#This Row],[OUTCOME]]="SDC"),1,0)</f>
        <v>1</v>
      </c>
      <c r="AH7338" s="70"/>
      <c r="AI7338" s="70"/>
      <c r="AJ7338">
        <f>IF(OR(Tabella2[[#This Row],[OUTCOME]]="DNCO", Tabella2[[#This Row],[OUTCOME]]="SDNC"),1,0)</f>
        <v>0</v>
      </c>
      <c r="AL7338" s="70"/>
      <c r="BM7338" s="135">
        <f>Tabella2[[#This Row],[ACT START]]</f>
        <v>0.61458333333333337</v>
      </c>
      <c r="BN7338" s="136">
        <f>Tabella2[[#This Row],[ACT STOP]]</f>
        <v>0.65625</v>
      </c>
      <c r="BO7338" s="101"/>
      <c r="BR7338" s="109" t="str">
        <f t="shared" si="145"/>
        <v>SH-25-7327</v>
      </c>
      <c r="BS7338" s="109" t="s">
        <v>295</v>
      </c>
      <c r="BT7338" t="str">
        <f>Tabella2[[#This Row],[OUTCOME]]</f>
        <v>DCO</v>
      </c>
      <c r="BU7338" t="str">
        <f>_xlfn.CONCAT(Tabella2[[#This Row],[NAME SP]],Tabella2[[#This Row],[ID SP]]," - ",Tabella2[[#This Row],[SYLLABUS NO]])</f>
        <v>AMI92 - SD NAV01</v>
      </c>
      <c r="BV7338" t="s">
        <v>13252</v>
      </c>
    </row>
    <row r="7339" spans="1:74" hidden="1">
      <c r="A7339" s="103" t="s">
        <v>14672</v>
      </c>
      <c r="B7339" s="102">
        <v>46009</v>
      </c>
      <c r="C7339" s="104">
        <f>_xlfn.ISOWEEKNUM(Tabella2[[#This Row],[Date]])</f>
        <v>51</v>
      </c>
      <c r="D7339" s="104" t="s">
        <v>860</v>
      </c>
      <c r="E7339" s="104" t="s">
        <v>284</v>
      </c>
      <c r="F7339" s="104">
        <v>81</v>
      </c>
      <c r="G7339" s="104" t="s">
        <v>257</v>
      </c>
      <c r="H7339" s="105">
        <v>32</v>
      </c>
      <c r="I7339" s="104"/>
      <c r="J7339" s="104" t="s">
        <v>258</v>
      </c>
      <c r="K7339" s="104" t="s">
        <v>79</v>
      </c>
      <c r="L7339" s="104" t="s">
        <v>299</v>
      </c>
      <c r="M7339" s="104" t="s">
        <v>386</v>
      </c>
      <c r="N7339" s="104"/>
      <c r="O7339" s="108" t="str">
        <f>A7340</f>
        <v>19745</v>
      </c>
      <c r="P7339" s="111" t="s">
        <v>2209</v>
      </c>
      <c r="Q7339" s="153" t="s">
        <v>13677</v>
      </c>
      <c r="R7339" s="153" t="s">
        <v>13678</v>
      </c>
      <c r="S7339" s="153">
        <f>Tabella2[[#This Row],[PLD STOP]]-Tabella2[[#This Row],[PLD START]]</f>
        <v>4.1666666666666685E-2</v>
      </c>
      <c r="T7339" s="153">
        <v>0.30208333333333331</v>
      </c>
      <c r="U7339" s="153">
        <v>0.34375</v>
      </c>
      <c r="V7339" s="153">
        <f>IF(ISBLANK(T7339),"",Tabella2[[#This Row],[ACT STOP]]-Tabella2[[#This Row],[ACT START]])</f>
        <v>4.1666666666666685E-2</v>
      </c>
      <c r="W7339" s="104" t="s">
        <v>92</v>
      </c>
      <c r="X7339" s="104" t="s">
        <v>91</v>
      </c>
      <c r="Y7339" s="110" t="s">
        <v>14708</v>
      </c>
      <c r="Z7339" s="106"/>
      <c r="AA7339" s="104"/>
      <c r="AB7339" s="107"/>
      <c r="AC7339" s="72">
        <f>IF(OR(Tabella2[[#This Row],[OUTCOME]]="DCO",Tabella2[[#This Row],[OUTCOME]]="SDC"),1,0)</f>
        <v>1</v>
      </c>
      <c r="AH7339" s="70"/>
      <c r="AI7339" s="70"/>
      <c r="AJ7339">
        <f>IF(OR(Tabella2[[#This Row],[OUTCOME]]="DNCO", Tabella2[[#This Row],[OUTCOME]]="SDNC"),1,0)</f>
        <v>0</v>
      </c>
      <c r="AL7339" s="70"/>
      <c r="BM7339" s="135">
        <f>Tabella2[[#This Row],[ACT START]]</f>
        <v>0.30208333333333331</v>
      </c>
      <c r="BN7339" s="136">
        <f>Tabella2[[#This Row],[ACT STOP]]</f>
        <v>0.34375</v>
      </c>
      <c r="BO7339" s="101"/>
      <c r="BR7339" s="109" t="str">
        <f t="shared" si="145"/>
        <v>SH-25-7328</v>
      </c>
      <c r="BS7339" s="109" t="s">
        <v>356</v>
      </c>
      <c r="BT7339" t="str">
        <f>Tabella2[[#This Row],[OUTCOME]]</f>
        <v>DCO</v>
      </c>
      <c r="BU7339" t="str">
        <f>_xlfn.CONCAT(Tabella2[[#This Row],[NAME SP]],Tabella2[[#This Row],[ID SP]]," - ",Tabella2[[#This Row],[SYLLABUS NO]])</f>
        <v>IFTS81 - NET SMI01</v>
      </c>
      <c r="BV7339" t="s">
        <v>11890</v>
      </c>
    </row>
    <row r="7340" spans="1:74" hidden="1">
      <c r="A7340" s="103" t="s">
        <v>14673</v>
      </c>
      <c r="B7340" s="102">
        <v>46009</v>
      </c>
      <c r="C7340" s="104">
        <f>_xlfn.ISOWEEKNUM(Tabella2[[#This Row],[Date]])</f>
        <v>51</v>
      </c>
      <c r="D7340" s="104" t="s">
        <v>860</v>
      </c>
      <c r="E7340" s="104" t="s">
        <v>284</v>
      </c>
      <c r="F7340" s="104">
        <v>80</v>
      </c>
      <c r="G7340" s="104" t="s">
        <v>284</v>
      </c>
      <c r="H7340" s="105">
        <v>9</v>
      </c>
      <c r="I7340" s="104"/>
      <c r="J7340" s="104" t="s">
        <v>258</v>
      </c>
      <c r="K7340" s="104" t="s">
        <v>78</v>
      </c>
      <c r="L7340" s="104" t="s">
        <v>299</v>
      </c>
      <c r="M7340" s="104" t="s">
        <v>386</v>
      </c>
      <c r="N7340" s="104"/>
      <c r="O7340" s="108" t="str">
        <f>A7339</f>
        <v>19744</v>
      </c>
      <c r="P7340" s="111" t="s">
        <v>2209</v>
      </c>
      <c r="Q7340" s="153" t="s">
        <v>13677</v>
      </c>
      <c r="R7340" s="153" t="s">
        <v>13678</v>
      </c>
      <c r="S7340" s="153">
        <f>Tabella2[[#This Row],[PLD STOP]]-Tabella2[[#This Row],[PLD START]]</f>
        <v>4.1666666666666685E-2</v>
      </c>
      <c r="T7340" s="153">
        <v>0.30208333333333331</v>
      </c>
      <c r="U7340" s="153">
        <v>0.34375</v>
      </c>
      <c r="V7340" s="153">
        <f>IF(ISBLANK(T7340),"",Tabella2[[#This Row],[ACT STOP]]-Tabella2[[#This Row],[ACT START]])</f>
        <v>4.1666666666666685E-2</v>
      </c>
      <c r="W7340" s="104" t="s">
        <v>92</v>
      </c>
      <c r="X7340" s="104" t="s">
        <v>91</v>
      </c>
      <c r="Y7340" s="110"/>
      <c r="Z7340" s="106"/>
      <c r="AA7340" s="104"/>
      <c r="AB7340" s="107"/>
      <c r="AC7340" s="72">
        <f>IF(OR(Tabella2[[#This Row],[OUTCOME]]="DCO",Tabella2[[#This Row],[OUTCOME]]="SDC"),1,0)</f>
        <v>1</v>
      </c>
      <c r="AH7340" s="70"/>
      <c r="AI7340" s="70"/>
      <c r="AJ7340">
        <f>IF(OR(Tabella2[[#This Row],[OUTCOME]]="DNCO", Tabella2[[#This Row],[OUTCOME]]="SDNC"),1,0)</f>
        <v>0</v>
      </c>
      <c r="AL7340" s="70"/>
      <c r="BM7340" s="135">
        <f>Tabella2[[#This Row],[ACT START]]</f>
        <v>0.30208333333333331</v>
      </c>
      <c r="BN7340" s="136">
        <f>Tabella2[[#This Row],[ACT STOP]]</f>
        <v>0.34375</v>
      </c>
      <c r="BO7340" s="101"/>
      <c r="BR7340" s="109" t="str">
        <f t="shared" si="145"/>
        <v>SH-25-7329</v>
      </c>
      <c r="BS7340" s="109" t="s">
        <v>339</v>
      </c>
      <c r="BT7340" t="str">
        <f>Tabella2[[#This Row],[OUTCOME]]</f>
        <v>DCO</v>
      </c>
      <c r="BU7340" t="str">
        <f>_xlfn.CONCAT(Tabella2[[#This Row],[NAME SP]],Tabella2[[#This Row],[ID SP]]," - ",Tabella2[[#This Row],[SYLLABUS NO]])</f>
        <v>IFTS80 - NET SMI01</v>
      </c>
      <c r="BV7340" t="s">
        <v>13000</v>
      </c>
    </row>
    <row r="7341" spans="1:74" hidden="1">
      <c r="A7341" s="103" t="s">
        <v>14674</v>
      </c>
      <c r="B7341" s="102">
        <v>46009</v>
      </c>
      <c r="C7341" s="104">
        <f>_xlfn.ISOWEEKNUM(Tabella2[[#This Row],[Date]])</f>
        <v>51</v>
      </c>
      <c r="D7341" s="104" t="s">
        <v>9740</v>
      </c>
      <c r="E7341" s="104" t="s">
        <v>284</v>
      </c>
      <c r="F7341" s="104">
        <v>87</v>
      </c>
      <c r="G7341" s="104" t="s">
        <v>284</v>
      </c>
      <c r="H7341" s="105">
        <v>23</v>
      </c>
      <c r="I7341" s="104"/>
      <c r="J7341" s="104" t="s">
        <v>258</v>
      </c>
      <c r="K7341" s="104" t="s">
        <v>83</v>
      </c>
      <c r="L7341" s="104" t="s">
        <v>299</v>
      </c>
      <c r="M7341" s="104" t="s">
        <v>276</v>
      </c>
      <c r="N7341" s="104"/>
      <c r="O7341" s="108" t="str">
        <f>A7342</f>
        <v>19747</v>
      </c>
      <c r="P7341" s="111" t="s">
        <v>306</v>
      </c>
      <c r="Q7341" s="153" t="s">
        <v>13677</v>
      </c>
      <c r="R7341" s="153" t="s">
        <v>13678</v>
      </c>
      <c r="S7341" s="153">
        <f>Tabella2[[#This Row],[PLD STOP]]-Tabella2[[#This Row],[PLD START]]</f>
        <v>4.1666666666666685E-2</v>
      </c>
      <c r="T7341" s="153" t="s">
        <v>13677</v>
      </c>
      <c r="U7341" s="153" t="s">
        <v>13678</v>
      </c>
      <c r="V7341" s="153">
        <f>IF(ISBLANK(T7341),"",Tabella2[[#This Row],[ACT STOP]]-Tabella2[[#This Row],[ACT START]])</f>
        <v>4.1666666666666685E-2</v>
      </c>
      <c r="W7341" s="104" t="s">
        <v>92</v>
      </c>
      <c r="X7341" s="104" t="s">
        <v>91</v>
      </c>
      <c r="Y7341" s="110"/>
      <c r="Z7341" s="106"/>
      <c r="AA7341" s="104"/>
      <c r="AB7341" s="107"/>
      <c r="AC7341" s="72">
        <f>IF(OR(Tabella2[[#This Row],[OUTCOME]]="DCO",Tabella2[[#This Row],[OUTCOME]]="SDC"),1,0)</f>
        <v>1</v>
      </c>
      <c r="AH7341" s="70"/>
      <c r="AI7341" s="70"/>
      <c r="AJ7341">
        <f>IF(OR(Tabella2[[#This Row],[OUTCOME]]="DNCO", Tabella2[[#This Row],[OUTCOME]]="SDNC"),1,0)</f>
        <v>0</v>
      </c>
      <c r="AL7341" s="70"/>
      <c r="BM7341" s="135" t="str">
        <f>Tabella2[[#This Row],[ACT START]]</f>
        <v>07:15</v>
      </c>
      <c r="BN7341" s="136" t="str">
        <f>Tabella2[[#This Row],[ACT STOP]]</f>
        <v>08:15</v>
      </c>
      <c r="BO7341" s="101"/>
      <c r="BR7341" s="109" t="str">
        <f t="shared" si="145"/>
        <v>SH-25-7330</v>
      </c>
      <c r="BS7341" s="109" t="s">
        <v>358</v>
      </c>
      <c r="BT7341" t="str">
        <f>Tabella2[[#This Row],[OUTCOME]]</f>
        <v>DCO</v>
      </c>
      <c r="BU7341" t="str">
        <f>_xlfn.CONCAT(Tabella2[[#This Row],[NAME SP]],Tabella2[[#This Row],[ID SP]]," - ",Tabella2[[#This Row],[SYLLABUS NO]])</f>
        <v>IFTS87 - FMSC DBFM02</v>
      </c>
      <c r="BV7341" t="s">
        <v>11949</v>
      </c>
    </row>
    <row r="7342" spans="1:74" hidden="1">
      <c r="A7342" s="103" t="s">
        <v>14675</v>
      </c>
      <c r="B7342" s="102">
        <v>46009</v>
      </c>
      <c r="C7342" s="104">
        <f>_xlfn.ISOWEEKNUM(Tabella2[[#This Row],[Date]])</f>
        <v>51</v>
      </c>
      <c r="D7342" s="104" t="s">
        <v>195</v>
      </c>
      <c r="E7342" s="104" t="s">
        <v>398</v>
      </c>
      <c r="F7342" s="104"/>
      <c r="G7342" s="104" t="s">
        <v>257</v>
      </c>
      <c r="H7342" s="105">
        <v>13</v>
      </c>
      <c r="I7342" s="104"/>
      <c r="J7342" s="104" t="s">
        <v>258</v>
      </c>
      <c r="K7342" s="104" t="s">
        <v>80</v>
      </c>
      <c r="L7342" s="104" t="s">
        <v>299</v>
      </c>
      <c r="M7342" s="104" t="s">
        <v>276</v>
      </c>
      <c r="N7342" s="104"/>
      <c r="O7342" s="108" t="str">
        <f>A7341</f>
        <v>19746</v>
      </c>
      <c r="P7342" s="111" t="s">
        <v>300</v>
      </c>
      <c r="Q7342" s="153" t="s">
        <v>13677</v>
      </c>
      <c r="R7342" s="153" t="s">
        <v>13678</v>
      </c>
      <c r="S7342" s="153">
        <f>Tabella2[[#This Row],[PLD STOP]]-Tabella2[[#This Row],[PLD START]]</f>
        <v>4.1666666666666685E-2</v>
      </c>
      <c r="T7342" s="153" t="s">
        <v>13677</v>
      </c>
      <c r="U7342" s="153" t="s">
        <v>13678</v>
      </c>
      <c r="V7342" s="153">
        <f>IF(ISBLANK(T7342),"",Tabella2[[#This Row],[ACT STOP]]-Tabella2[[#This Row],[ACT START]])</f>
        <v>4.1666666666666685E-2</v>
      </c>
      <c r="W7342" s="104" t="s">
        <v>92</v>
      </c>
      <c r="X7342" s="104" t="s">
        <v>91</v>
      </c>
      <c r="Y7342" s="110"/>
      <c r="Z7342" s="106"/>
      <c r="AA7342" s="104"/>
      <c r="AB7342" s="107"/>
      <c r="AC7342" s="72">
        <f>IF(OR(Tabella2[[#This Row],[OUTCOME]]="DCO",Tabella2[[#This Row],[OUTCOME]]="SDC"),1,0)</f>
        <v>1</v>
      </c>
      <c r="AH7342" s="70"/>
      <c r="AI7342" s="70"/>
      <c r="AJ7342">
        <f>IF(OR(Tabella2[[#This Row],[OUTCOME]]="DNCO", Tabella2[[#This Row],[OUTCOME]]="SDNC"),1,0)</f>
        <v>0</v>
      </c>
      <c r="AL7342" s="70"/>
      <c r="BM7342" s="135" t="str">
        <f>Tabella2[[#This Row],[ACT START]]</f>
        <v>07:15</v>
      </c>
      <c r="BN7342" s="136" t="str">
        <f>Tabella2[[#This Row],[ACT STOP]]</f>
        <v>08:15</v>
      </c>
      <c r="BO7342" s="101"/>
      <c r="BR7342" s="109" t="str">
        <f t="shared" si="145"/>
        <v>SH-25-7331</v>
      </c>
      <c r="BS7342" s="109" t="s">
        <v>427</v>
      </c>
      <c r="BT7342" t="str">
        <f>Tabella2[[#This Row],[OUTCOME]]</f>
        <v>DCO</v>
      </c>
      <c r="BU7342" t="str">
        <f>_xlfn.CONCAT(Tabella2[[#This Row],[NAME SP]],Tabella2[[#This Row],[ID SP]]," - ",Tabella2[[#This Row],[SYLLABUS NO]])</f>
        <v>Support IFTS - SUPP</v>
      </c>
    </row>
    <row r="7343" spans="1:74" hidden="1">
      <c r="A7343" s="103" t="s">
        <v>14676</v>
      </c>
      <c r="B7343" s="102">
        <v>46009</v>
      </c>
      <c r="C7343" s="104">
        <f>_xlfn.ISOWEEKNUM(Tabella2[[#This Row],[Date]])</f>
        <v>51</v>
      </c>
      <c r="D7343" s="104" t="s">
        <v>13289</v>
      </c>
      <c r="E7343" s="104" t="s">
        <v>327</v>
      </c>
      <c r="F7343" s="104">
        <v>89</v>
      </c>
      <c r="G7343" s="104" t="s">
        <v>257</v>
      </c>
      <c r="H7343" s="105">
        <v>10</v>
      </c>
      <c r="I7343" s="104" t="s">
        <v>258</v>
      </c>
      <c r="J7343" s="104"/>
      <c r="K7343" s="104" t="s">
        <v>75</v>
      </c>
      <c r="L7343" s="104" t="s">
        <v>259</v>
      </c>
      <c r="M7343" s="104" t="s">
        <v>3055</v>
      </c>
      <c r="N7343" s="104"/>
      <c r="O7343" s="106"/>
      <c r="P7343" s="111" t="s">
        <v>3496</v>
      </c>
      <c r="Q7343" s="153" t="s">
        <v>13677</v>
      </c>
      <c r="R7343" s="153" t="s">
        <v>13678</v>
      </c>
      <c r="S7343" s="153">
        <f>Tabella2[[#This Row],[PLD STOP]]-Tabella2[[#This Row],[PLD START]]</f>
        <v>4.1666666666666685E-2</v>
      </c>
      <c r="T7343" s="153" t="s">
        <v>13677</v>
      </c>
      <c r="U7343" s="153" t="s">
        <v>13678</v>
      </c>
      <c r="V7343" s="153">
        <f>IF(ISBLANK(T7343),"",Tabella2[[#This Row],[ACT STOP]]-Tabella2[[#This Row],[ACT START]])</f>
        <v>4.1666666666666685E-2</v>
      </c>
      <c r="W7343" s="104" t="s">
        <v>92</v>
      </c>
      <c r="X7343" s="104" t="s">
        <v>91</v>
      </c>
      <c r="Y7343" s="110"/>
      <c r="Z7343" s="106"/>
      <c r="AA7343" s="104"/>
      <c r="AB7343" s="107"/>
      <c r="AC7343" s="72">
        <f>IF(OR(Tabella2[[#This Row],[OUTCOME]]="DCO",Tabella2[[#This Row],[OUTCOME]]="SDC"),1,0)</f>
        <v>1</v>
      </c>
      <c r="AH7343" s="70"/>
      <c r="AI7343" s="70"/>
      <c r="AJ7343">
        <f>IF(OR(Tabella2[[#This Row],[OUTCOME]]="DNCO", Tabella2[[#This Row],[OUTCOME]]="SDNC"),1,0)</f>
        <v>0</v>
      </c>
      <c r="AL7343" s="70"/>
      <c r="BM7343" s="135" t="str">
        <f>Tabella2[[#This Row],[ACT START]]</f>
        <v>07:15</v>
      </c>
      <c r="BN7343" s="136" t="str">
        <f>Tabella2[[#This Row],[ACT STOP]]</f>
        <v>08:15</v>
      </c>
      <c r="BO7343" s="101"/>
      <c r="BR7343" s="109" t="str">
        <f t="shared" si="145"/>
        <v>SH-25-7332</v>
      </c>
      <c r="BS7343" s="109" t="s">
        <v>552</v>
      </c>
      <c r="BT7343" t="str">
        <f>Tabella2[[#This Row],[OUTCOME]]</f>
        <v>DCO</v>
      </c>
      <c r="BU7343" t="str">
        <f>_xlfn.CONCAT(Tabella2[[#This Row],[NAME SP]],Tabella2[[#This Row],[ID SP]]," - ",Tabella2[[#This Row],[SYLLABUS NO]])</f>
        <v>AMI89 - SD NAV01</v>
      </c>
      <c r="BV7343" t="s">
        <v>13249</v>
      </c>
    </row>
    <row r="7344" spans="1:74" hidden="1">
      <c r="A7344" s="103" t="s">
        <v>14677</v>
      </c>
      <c r="B7344" s="102">
        <v>46009</v>
      </c>
      <c r="C7344" s="104">
        <f>_xlfn.ISOWEEKNUM(Tabella2[[#This Row],[Date]])</f>
        <v>51</v>
      </c>
      <c r="D7344" s="104" t="s">
        <v>12388</v>
      </c>
      <c r="E7344" s="104" t="s">
        <v>327</v>
      </c>
      <c r="F7344" s="104">
        <v>39</v>
      </c>
      <c r="G7344" s="104" t="s">
        <v>327</v>
      </c>
      <c r="H7344" s="105">
        <v>34</v>
      </c>
      <c r="I7344" s="104"/>
      <c r="J7344" s="104" t="s">
        <v>258</v>
      </c>
      <c r="K7344" s="104" t="s">
        <v>77</v>
      </c>
      <c r="L7344" s="104" t="s">
        <v>259</v>
      </c>
      <c r="M7344" s="104" t="s">
        <v>276</v>
      </c>
      <c r="N7344" s="104"/>
      <c r="O7344" s="106"/>
      <c r="P7344" s="111" t="s">
        <v>377</v>
      </c>
      <c r="Q7344" s="153" t="s">
        <v>13677</v>
      </c>
      <c r="R7344" s="153" t="s">
        <v>13678</v>
      </c>
      <c r="S7344" s="153">
        <f>Tabella2[[#This Row],[PLD STOP]]-Tabella2[[#This Row],[PLD START]]</f>
        <v>4.1666666666666685E-2</v>
      </c>
      <c r="T7344" s="153" t="s">
        <v>13677</v>
      </c>
      <c r="U7344" s="153" t="s">
        <v>13678</v>
      </c>
      <c r="V7344" s="153">
        <f>IF(ISBLANK(T7344),"",Tabella2[[#This Row],[ACT STOP]]-Tabella2[[#This Row],[ACT START]])</f>
        <v>4.1666666666666685E-2</v>
      </c>
      <c r="W7344" s="104" t="s">
        <v>92</v>
      </c>
      <c r="X7344" s="104" t="s">
        <v>91</v>
      </c>
      <c r="Y7344" s="110"/>
      <c r="Z7344" s="106"/>
      <c r="AA7344" s="104"/>
      <c r="AB7344" s="107"/>
      <c r="AC7344" s="72">
        <f>IF(OR(Tabella2[[#This Row],[OUTCOME]]="DCO",Tabella2[[#This Row],[OUTCOME]]="SDC"),1,0)</f>
        <v>1</v>
      </c>
      <c r="AH7344" s="70"/>
      <c r="AI7344" s="70"/>
      <c r="AJ7344">
        <f>IF(OR(Tabella2[[#This Row],[OUTCOME]]="DNCO", Tabella2[[#This Row],[OUTCOME]]="SDNC"),1,0)</f>
        <v>0</v>
      </c>
      <c r="AL7344" s="70"/>
      <c r="BM7344" s="135" t="str">
        <f>Tabella2[[#This Row],[ACT START]]</f>
        <v>07:15</v>
      </c>
      <c r="BN7344" s="136" t="str">
        <f>Tabella2[[#This Row],[ACT STOP]]</f>
        <v>08:15</v>
      </c>
      <c r="BO7344" s="101"/>
      <c r="BR7344" s="109" t="str">
        <f t="shared" si="145"/>
        <v>SH-25-7333</v>
      </c>
      <c r="BS7344" s="109" t="s">
        <v>2376</v>
      </c>
      <c r="BT7344" t="str">
        <f>Tabella2[[#This Row],[OUTCOME]]</f>
        <v>DCO</v>
      </c>
      <c r="BU7344" t="str">
        <f>_xlfn.CONCAT(Tabella2[[#This Row],[NAME SP]],Tabella2[[#This Row],[ID SP]]," - ",Tabella2[[#This Row],[SYLLABUS NO]])</f>
        <v>AMI39 - RI SEM</v>
      </c>
      <c r="BV7344" t="s">
        <v>12799</v>
      </c>
    </row>
    <row r="7345" spans="1:74" hidden="1">
      <c r="A7345" s="103" t="s">
        <v>14678</v>
      </c>
      <c r="B7345" s="102">
        <v>46009</v>
      </c>
      <c r="C7345" s="104">
        <f>_xlfn.ISOWEEKNUM(Tabella2[[#This Row],[Date]])</f>
        <v>51</v>
      </c>
      <c r="D7345" s="104" t="s">
        <v>255</v>
      </c>
      <c r="E7345" s="104" t="s">
        <v>256</v>
      </c>
      <c r="F7345" s="104">
        <v>40</v>
      </c>
      <c r="G7345" s="104" t="s">
        <v>257</v>
      </c>
      <c r="H7345" s="105">
        <v>17</v>
      </c>
      <c r="I7345" s="104" t="s">
        <v>258</v>
      </c>
      <c r="J7345" s="104"/>
      <c r="K7345" s="104" t="s">
        <v>79</v>
      </c>
      <c r="L7345" s="104" t="s">
        <v>299</v>
      </c>
      <c r="M7345" s="104" t="s">
        <v>386</v>
      </c>
      <c r="N7345" s="104"/>
      <c r="O7345" s="108" t="str">
        <f>A7346</f>
        <v>19751</v>
      </c>
      <c r="P7345" s="111" t="s">
        <v>14669</v>
      </c>
      <c r="Q7345" s="153" t="s">
        <v>4368</v>
      </c>
      <c r="R7345" s="153" t="s">
        <v>4369</v>
      </c>
      <c r="S7345" s="153">
        <f>Tabella2[[#This Row],[PLD STOP]]-Tabella2[[#This Row],[PLD START]]</f>
        <v>4.1666666666666685E-2</v>
      </c>
      <c r="T7345" s="153">
        <v>0.36458333333333331</v>
      </c>
      <c r="U7345" s="153">
        <v>0.40625</v>
      </c>
      <c r="V7345" s="153">
        <f>IF(ISBLANK(T7345),"",Tabella2[[#This Row],[ACT STOP]]-Tabella2[[#This Row],[ACT START]])</f>
        <v>4.1666666666666685E-2</v>
      </c>
      <c r="W7345" s="104" t="s">
        <v>92</v>
      </c>
      <c r="X7345" s="104" t="s">
        <v>91</v>
      </c>
      <c r="Y7345" s="110"/>
      <c r="Z7345" s="106"/>
      <c r="AA7345" s="104"/>
      <c r="AB7345" s="107"/>
      <c r="AC7345" s="72">
        <f>IF(OR(Tabella2[[#This Row],[OUTCOME]]="DCO",Tabella2[[#This Row],[OUTCOME]]="SDC"),1,0)</f>
        <v>1</v>
      </c>
      <c r="AH7345" s="70"/>
      <c r="AI7345" s="70"/>
      <c r="AJ7345">
        <f>IF(OR(Tabella2[[#This Row],[OUTCOME]]="DNCO", Tabella2[[#This Row],[OUTCOME]]="SDNC"),1,0)</f>
        <v>0</v>
      </c>
      <c r="AL7345" s="70"/>
      <c r="BM7345" s="135">
        <f>Tabella2[[#This Row],[ACT START]]</f>
        <v>0.36458333333333331</v>
      </c>
      <c r="BN7345" s="136">
        <f>Tabella2[[#This Row],[ACT STOP]]</f>
        <v>0.40625</v>
      </c>
      <c r="BO7345" s="101"/>
      <c r="BR7345" s="109" t="str">
        <f t="shared" si="145"/>
        <v>SH-25-7334</v>
      </c>
      <c r="BS7345" s="109" t="s">
        <v>393</v>
      </c>
      <c r="BT7345" t="str">
        <f>Tabella2[[#This Row],[OUTCOME]]</f>
        <v>DCO</v>
      </c>
      <c r="BU7345" t="str">
        <f>_xlfn.CONCAT(Tabella2[[#This Row],[NAME SP]],Tabella2[[#This Row],[ID SP]]," - ",Tabella2[[#This Row],[SYLLABUS NO]])</f>
        <v>QATAR40 - NET QRA02-RR04</v>
      </c>
      <c r="BV7345" t="s">
        <v>12128</v>
      </c>
    </row>
    <row r="7346" spans="1:74" hidden="1">
      <c r="A7346" s="103" t="s">
        <v>14679</v>
      </c>
      <c r="B7346" s="102">
        <v>46009</v>
      </c>
      <c r="C7346" s="104">
        <f>_xlfn.ISOWEEKNUM(Tabella2[[#This Row],[Date]])</f>
        <v>51</v>
      </c>
      <c r="D7346" s="104" t="s">
        <v>195</v>
      </c>
      <c r="E7346" s="104" t="s">
        <v>298</v>
      </c>
      <c r="F7346" s="104"/>
      <c r="G7346" s="104" t="s">
        <v>257</v>
      </c>
      <c r="H7346" s="105">
        <v>2</v>
      </c>
      <c r="I7346" s="104"/>
      <c r="J7346" s="104" t="s">
        <v>258</v>
      </c>
      <c r="K7346" s="104" t="s">
        <v>78</v>
      </c>
      <c r="L7346" s="104" t="s">
        <v>299</v>
      </c>
      <c r="M7346" s="104" t="s">
        <v>386</v>
      </c>
      <c r="N7346" s="104"/>
      <c r="O7346" s="108" t="str">
        <f>A7345</f>
        <v>19750</v>
      </c>
      <c r="P7346" s="111" t="s">
        <v>300</v>
      </c>
      <c r="Q7346" s="153" t="s">
        <v>4368</v>
      </c>
      <c r="R7346" s="153" t="s">
        <v>4369</v>
      </c>
      <c r="S7346" s="153">
        <f>Tabella2[[#This Row],[PLD STOP]]-Tabella2[[#This Row],[PLD START]]</f>
        <v>4.1666666666666685E-2</v>
      </c>
      <c r="T7346" s="153">
        <v>0.36458333333333331</v>
      </c>
      <c r="U7346" s="153">
        <v>0.40625</v>
      </c>
      <c r="V7346" s="153">
        <f>IF(ISBLANK(T7346),"",Tabella2[[#This Row],[ACT STOP]]-Tabella2[[#This Row],[ACT START]])</f>
        <v>4.1666666666666685E-2</v>
      </c>
      <c r="W7346" s="104" t="s">
        <v>92</v>
      </c>
      <c r="X7346" s="104" t="s">
        <v>91</v>
      </c>
      <c r="Y7346" s="110"/>
      <c r="Z7346" s="106"/>
      <c r="AA7346" s="104"/>
      <c r="AB7346" s="107"/>
      <c r="AC7346" s="72">
        <f>IF(OR(Tabella2[[#This Row],[OUTCOME]]="DCO",Tabella2[[#This Row],[OUTCOME]]="SDC"),1,0)</f>
        <v>1</v>
      </c>
      <c r="AH7346" s="70"/>
      <c r="AI7346" s="70"/>
      <c r="AJ7346">
        <f>IF(OR(Tabella2[[#This Row],[OUTCOME]]="DNCO", Tabella2[[#This Row],[OUTCOME]]="SDNC"),1,0)</f>
        <v>0</v>
      </c>
      <c r="AL7346" s="70"/>
      <c r="BM7346" s="135">
        <f>Tabella2[[#This Row],[ACT START]]</f>
        <v>0.36458333333333331</v>
      </c>
      <c r="BN7346" s="136">
        <f>Tabella2[[#This Row],[ACT STOP]]</f>
        <v>0.40625</v>
      </c>
      <c r="BO7346" s="101"/>
      <c r="BR7346" s="109" t="str">
        <f t="shared" si="145"/>
        <v>SH-25-7335</v>
      </c>
      <c r="BS7346" s="109" t="s">
        <v>368</v>
      </c>
      <c r="BT7346" t="str">
        <f>Tabella2[[#This Row],[OUTCOME]]</f>
        <v>DCO</v>
      </c>
      <c r="BU7346" t="str">
        <f>_xlfn.CONCAT(Tabella2[[#This Row],[NAME SP]],Tabella2[[#This Row],[ID SP]]," - ",Tabella2[[#This Row],[SYLLABUS NO]])</f>
        <v>Support QATAR - SUPP</v>
      </c>
    </row>
    <row r="7347" spans="1:74" hidden="1">
      <c r="A7347" s="103" t="s">
        <v>14680</v>
      </c>
      <c r="B7347" s="102">
        <v>46009</v>
      </c>
      <c r="C7347" s="104">
        <f>_xlfn.ISOWEEKNUM(Tabella2[[#This Row],[Date]])</f>
        <v>51</v>
      </c>
      <c r="D7347" s="104" t="s">
        <v>9759</v>
      </c>
      <c r="E7347" s="104" t="s">
        <v>284</v>
      </c>
      <c r="F7347" s="104">
        <v>85</v>
      </c>
      <c r="G7347" s="104" t="s">
        <v>257</v>
      </c>
      <c r="H7347" s="105">
        <v>9</v>
      </c>
      <c r="I7347" s="104"/>
      <c r="J7347" s="104" t="s">
        <v>258</v>
      </c>
      <c r="K7347" s="104" t="s">
        <v>83</v>
      </c>
      <c r="L7347" s="104" t="s">
        <v>299</v>
      </c>
      <c r="M7347" s="104" t="s">
        <v>276</v>
      </c>
      <c r="N7347" s="104"/>
      <c r="O7347" s="108" t="str">
        <f>A7348</f>
        <v>19753</v>
      </c>
      <c r="P7347" s="111" t="s">
        <v>306</v>
      </c>
      <c r="Q7347" s="153" t="s">
        <v>4368</v>
      </c>
      <c r="R7347" s="153" t="s">
        <v>4369</v>
      </c>
      <c r="S7347" s="153">
        <f>Tabella2[[#This Row],[PLD STOP]]-Tabella2[[#This Row],[PLD START]]</f>
        <v>4.1666666666666685E-2</v>
      </c>
      <c r="T7347" s="153" t="s">
        <v>4368</v>
      </c>
      <c r="U7347" s="153" t="s">
        <v>4369</v>
      </c>
      <c r="V7347" s="153">
        <f>IF(ISBLANK(T7347),"",Tabella2[[#This Row],[ACT STOP]]-Tabella2[[#This Row],[ACT START]])</f>
        <v>4.1666666666666685E-2</v>
      </c>
      <c r="W7347" s="104" t="s">
        <v>92</v>
      </c>
      <c r="X7347" s="104" t="s">
        <v>91</v>
      </c>
      <c r="Y7347" s="110"/>
      <c r="Z7347" s="106"/>
      <c r="AA7347" s="104"/>
      <c r="AB7347" s="107"/>
      <c r="AC7347" s="72">
        <f>IF(OR(Tabella2[[#This Row],[OUTCOME]]="DCO",Tabella2[[#This Row],[OUTCOME]]="SDC"),1,0)</f>
        <v>1</v>
      </c>
      <c r="AH7347" s="70"/>
      <c r="AI7347" s="70"/>
      <c r="AJ7347">
        <f>IF(OR(Tabella2[[#This Row],[OUTCOME]]="DNCO", Tabella2[[#This Row],[OUTCOME]]="SDNC"),1,0)</f>
        <v>0</v>
      </c>
      <c r="AL7347" s="70"/>
      <c r="BM7347" s="135" t="str">
        <f>Tabella2[[#This Row],[ACT START]]</f>
        <v>08:45</v>
      </c>
      <c r="BN7347" s="136" t="str">
        <f>Tabella2[[#This Row],[ACT STOP]]</f>
        <v>09:45</v>
      </c>
      <c r="BO7347" s="101"/>
      <c r="BR7347" s="109" t="str">
        <f t="shared" si="145"/>
        <v>SH-25-7336</v>
      </c>
      <c r="BS7347" s="109" t="s">
        <v>318</v>
      </c>
      <c r="BT7347" t="str">
        <f>Tabella2[[#This Row],[OUTCOME]]</f>
        <v>DCO</v>
      </c>
      <c r="BU7347" t="str">
        <f>_xlfn.CONCAT(Tabella2[[#This Row],[NAME SP]],Tabella2[[#This Row],[ID SP]]," - ",Tabella2[[#This Row],[SYLLABUS NO]])</f>
        <v>IFTS85 - FMSC DBFM02</v>
      </c>
      <c r="BV7347" t="s">
        <v>11935</v>
      </c>
    </row>
    <row r="7348" spans="1:74" hidden="1">
      <c r="A7348" s="103" t="s">
        <v>14681</v>
      </c>
      <c r="B7348" s="102">
        <v>46009</v>
      </c>
      <c r="C7348" s="104">
        <f>_xlfn.ISOWEEKNUM(Tabella2[[#This Row],[Date]])</f>
        <v>51</v>
      </c>
      <c r="D7348" s="104" t="s">
        <v>195</v>
      </c>
      <c r="E7348" s="104" t="s">
        <v>398</v>
      </c>
      <c r="F7348" s="104"/>
      <c r="G7348" s="104" t="s">
        <v>257</v>
      </c>
      <c r="H7348" s="105">
        <v>1</v>
      </c>
      <c r="I7348" s="104"/>
      <c r="J7348" s="104" t="s">
        <v>258</v>
      </c>
      <c r="K7348" s="104" t="s">
        <v>80</v>
      </c>
      <c r="L7348" s="104" t="s">
        <v>299</v>
      </c>
      <c r="M7348" s="104" t="s">
        <v>276</v>
      </c>
      <c r="N7348" s="104"/>
      <c r="O7348" s="108" t="str">
        <f>A7347</f>
        <v>19752</v>
      </c>
      <c r="P7348" s="111" t="s">
        <v>300</v>
      </c>
      <c r="Q7348" s="153" t="s">
        <v>4368</v>
      </c>
      <c r="R7348" s="153" t="s">
        <v>4369</v>
      </c>
      <c r="S7348" s="153">
        <f>Tabella2[[#This Row],[PLD STOP]]-Tabella2[[#This Row],[PLD START]]</f>
        <v>4.1666666666666685E-2</v>
      </c>
      <c r="T7348" s="153" t="s">
        <v>4368</v>
      </c>
      <c r="U7348" s="153" t="s">
        <v>4369</v>
      </c>
      <c r="V7348" s="153">
        <f>IF(ISBLANK(T7348),"",Tabella2[[#This Row],[ACT STOP]]-Tabella2[[#This Row],[ACT START]])</f>
        <v>4.1666666666666685E-2</v>
      </c>
      <c r="W7348" s="104" t="s">
        <v>92</v>
      </c>
      <c r="X7348" s="104" t="s">
        <v>91</v>
      </c>
      <c r="Y7348" s="110"/>
      <c r="Z7348" s="106"/>
      <c r="AA7348" s="104"/>
      <c r="AB7348" s="107"/>
      <c r="AC7348" s="72">
        <f>IF(OR(Tabella2[[#This Row],[OUTCOME]]="DCO",Tabella2[[#This Row],[OUTCOME]]="SDC"),1,0)</f>
        <v>1</v>
      </c>
      <c r="AH7348" s="70"/>
      <c r="AI7348" s="70"/>
      <c r="AJ7348">
        <f>IF(OR(Tabella2[[#This Row],[OUTCOME]]="DNCO", Tabella2[[#This Row],[OUTCOME]]="SDNC"),1,0)</f>
        <v>0</v>
      </c>
      <c r="AL7348" s="70"/>
      <c r="BM7348" s="135" t="str">
        <f>Tabella2[[#This Row],[ACT START]]</f>
        <v>08:45</v>
      </c>
      <c r="BN7348" s="136" t="str">
        <f>Tabella2[[#This Row],[ACT STOP]]</f>
        <v>09:45</v>
      </c>
      <c r="BO7348" s="101"/>
      <c r="BR7348" s="109" t="str">
        <f t="shared" si="145"/>
        <v>SH-25-7337</v>
      </c>
      <c r="BS7348" s="109" t="s">
        <v>332</v>
      </c>
      <c r="BT7348" t="str">
        <f>Tabella2[[#This Row],[OUTCOME]]</f>
        <v>DCO</v>
      </c>
      <c r="BU7348" t="str">
        <f>_xlfn.CONCAT(Tabella2[[#This Row],[NAME SP]],Tabella2[[#This Row],[ID SP]]," - ",Tabella2[[#This Row],[SYLLABUS NO]])</f>
        <v>Support IFTS - SUPP</v>
      </c>
    </row>
    <row r="7349" spans="1:74" hidden="1">
      <c r="A7349" s="103" t="s">
        <v>14682</v>
      </c>
      <c r="B7349" s="102">
        <v>46009</v>
      </c>
      <c r="C7349" s="104">
        <f>_xlfn.ISOWEEKNUM(Tabella2[[#This Row],[Date]])</f>
        <v>51</v>
      </c>
      <c r="D7349" s="104" t="s">
        <v>763</v>
      </c>
      <c r="E7349" s="104" t="s">
        <v>256</v>
      </c>
      <c r="F7349" s="104">
        <v>65</v>
      </c>
      <c r="G7349" s="104" t="s">
        <v>257</v>
      </c>
      <c r="H7349" s="105">
        <v>12</v>
      </c>
      <c r="I7349" s="104"/>
      <c r="J7349" s="104" t="s">
        <v>258</v>
      </c>
      <c r="K7349" s="104" t="s">
        <v>75</v>
      </c>
      <c r="L7349" s="104" t="s">
        <v>259</v>
      </c>
      <c r="M7349" s="104" t="s">
        <v>276</v>
      </c>
      <c r="N7349" s="104"/>
      <c r="O7349" s="106"/>
      <c r="P7349" s="111" t="s">
        <v>14670</v>
      </c>
      <c r="Q7349" s="153" t="s">
        <v>4368</v>
      </c>
      <c r="R7349" s="153" t="s">
        <v>4369</v>
      </c>
      <c r="S7349" s="153">
        <f>Tabella2[[#This Row],[PLD STOP]]-Tabella2[[#This Row],[PLD START]]</f>
        <v>4.1666666666666685E-2</v>
      </c>
      <c r="T7349" s="153" t="s">
        <v>4368</v>
      </c>
      <c r="U7349" s="153" t="s">
        <v>4369</v>
      </c>
      <c r="V7349" s="153">
        <f>IF(ISBLANK(T7349),"",Tabella2[[#This Row],[ACT STOP]]-Tabella2[[#This Row],[ACT START]])</f>
        <v>4.1666666666666685E-2</v>
      </c>
      <c r="W7349" s="104" t="s">
        <v>92</v>
      </c>
      <c r="X7349" s="104" t="s">
        <v>91</v>
      </c>
      <c r="Y7349" s="110"/>
      <c r="Z7349" s="106"/>
      <c r="AA7349" s="104"/>
      <c r="AB7349" s="107"/>
      <c r="AC7349" s="72">
        <f>IF(OR(Tabella2[[#This Row],[OUTCOME]]="DCO",Tabella2[[#This Row],[OUTCOME]]="SDC"),1,0)</f>
        <v>1</v>
      </c>
      <c r="AH7349" s="70"/>
      <c r="AI7349" s="70"/>
      <c r="AJ7349">
        <f>IF(OR(Tabella2[[#This Row],[OUTCOME]]="DNCO", Tabella2[[#This Row],[OUTCOME]]="SDNC"),1,0)</f>
        <v>0</v>
      </c>
      <c r="AL7349" s="70"/>
      <c r="BM7349" s="135" t="str">
        <f>Tabella2[[#This Row],[ACT START]]</f>
        <v>08:45</v>
      </c>
      <c r="BN7349" s="136" t="str">
        <f>Tabella2[[#This Row],[ACT STOP]]</f>
        <v>09:45</v>
      </c>
      <c r="BO7349" s="101"/>
      <c r="BR7349" s="109" t="str">
        <f t="shared" si="145"/>
        <v>SH-25-7338</v>
      </c>
      <c r="BS7349" s="109" t="s">
        <v>266</v>
      </c>
      <c r="BT7349" t="str">
        <f>Tabella2[[#This Row],[OUTCOME]]</f>
        <v>DCO</v>
      </c>
      <c r="BU7349" t="str">
        <f>_xlfn.CONCAT(Tabella2[[#This Row],[NAME SP]],Tabella2[[#This Row],[ID SP]]," - ",Tabella2[[#This Row],[SYLLABUS NO]])</f>
        <v>QATAR65 - PT-ERT02</v>
      </c>
      <c r="BV7349" t="s">
        <v>11943</v>
      </c>
    </row>
    <row r="7350" spans="1:74" hidden="1">
      <c r="A7350" s="103" t="s">
        <v>14683</v>
      </c>
      <c r="B7350" s="102">
        <v>46009</v>
      </c>
      <c r="C7350" s="104">
        <f>_xlfn.ISOWEEKNUM(Tabella2[[#This Row],[Date]])</f>
        <v>51</v>
      </c>
      <c r="D7350" s="104" t="s">
        <v>13048</v>
      </c>
      <c r="E7350" s="104" t="s">
        <v>284</v>
      </c>
      <c r="F7350" s="104">
        <v>106</v>
      </c>
      <c r="G7350" s="104" t="s">
        <v>284</v>
      </c>
      <c r="H7350" s="105">
        <v>22</v>
      </c>
      <c r="I7350" s="104"/>
      <c r="J7350" s="104" t="s">
        <v>258</v>
      </c>
      <c r="K7350" s="104" t="s">
        <v>77</v>
      </c>
      <c r="L7350" s="104" t="s">
        <v>259</v>
      </c>
      <c r="M7350" s="104" t="s">
        <v>276</v>
      </c>
      <c r="N7350" s="104"/>
      <c r="O7350" s="106"/>
      <c r="P7350" s="111" t="s">
        <v>2896</v>
      </c>
      <c r="Q7350" s="153" t="s">
        <v>4368</v>
      </c>
      <c r="R7350" s="153" t="s">
        <v>4369</v>
      </c>
      <c r="S7350" s="153">
        <f>Tabella2[[#This Row],[PLD STOP]]-Tabella2[[#This Row],[PLD START]]</f>
        <v>4.1666666666666685E-2</v>
      </c>
      <c r="T7350" s="153">
        <v>0.36458333333333331</v>
      </c>
      <c r="U7350" s="153">
        <v>0.39930555555555558</v>
      </c>
      <c r="V7350" s="153">
        <f>IF(ISBLANK(T7350),"",Tabella2[[#This Row],[ACT STOP]]-Tabella2[[#This Row],[ACT START]])</f>
        <v>3.4722222222222265E-2</v>
      </c>
      <c r="W7350" s="104" t="s">
        <v>92</v>
      </c>
      <c r="X7350" s="104" t="s">
        <v>91</v>
      </c>
      <c r="Y7350" s="110" t="s">
        <v>14735</v>
      </c>
      <c r="Z7350" s="106"/>
      <c r="AA7350" s="104"/>
      <c r="AB7350" s="107"/>
      <c r="AC7350" s="72">
        <f>IF(OR(Tabella2[[#This Row],[OUTCOME]]="DCO",Tabella2[[#This Row],[OUTCOME]]="SDC"),1,0)</f>
        <v>1</v>
      </c>
      <c r="AH7350" s="70"/>
      <c r="AI7350" s="70"/>
      <c r="AJ7350">
        <f>IF(OR(Tabella2[[#This Row],[OUTCOME]]="DNCO", Tabella2[[#This Row],[OUTCOME]]="SDNC"),1,0)</f>
        <v>0</v>
      </c>
      <c r="AL7350" s="70"/>
      <c r="BM7350" s="135">
        <f>Tabella2[[#This Row],[ACT START]]</f>
        <v>0.36458333333333331</v>
      </c>
      <c r="BN7350" s="136">
        <f>Tabella2[[#This Row],[ACT STOP]]</f>
        <v>0.39930555555555558</v>
      </c>
      <c r="BO7350" s="101"/>
      <c r="BR7350" s="109" t="str">
        <f t="shared" si="145"/>
        <v>SH-25-7339</v>
      </c>
      <c r="BS7350" s="109" t="s">
        <v>295</v>
      </c>
      <c r="BT7350" t="str">
        <f>Tabella2[[#This Row],[OUTCOME]]</f>
        <v>DCO</v>
      </c>
      <c r="BU7350" t="str">
        <f>_xlfn.CONCAT(Tabella2[[#This Row],[NAME SP]],Tabella2[[#This Row],[ID SP]]," - ",Tabella2[[#This Row],[SYLLABUS NO]])</f>
        <v>IFTS106 - PT EMR03</v>
      </c>
      <c r="BV7350" t="s">
        <v>13050</v>
      </c>
    </row>
    <row r="7351" spans="1:74" hidden="1">
      <c r="A7351" s="103" t="s">
        <v>14684</v>
      </c>
      <c r="B7351" s="102">
        <v>46009</v>
      </c>
      <c r="C7351" s="104">
        <f>_xlfn.ISOWEEKNUM(Tabella2[[#This Row],[Date]])</f>
        <v>51</v>
      </c>
      <c r="D7351" s="104" t="s">
        <v>817</v>
      </c>
      <c r="E7351" s="104" t="s">
        <v>284</v>
      </c>
      <c r="F7351" s="104">
        <v>72</v>
      </c>
      <c r="G7351" s="104" t="s">
        <v>284</v>
      </c>
      <c r="H7351" s="105">
        <v>23</v>
      </c>
      <c r="I7351" s="104"/>
      <c r="J7351" s="104" t="s">
        <v>258</v>
      </c>
      <c r="K7351" s="104" t="s">
        <v>79</v>
      </c>
      <c r="L7351" s="104" t="s">
        <v>299</v>
      </c>
      <c r="M7351" s="104" t="s">
        <v>386</v>
      </c>
      <c r="N7351" s="104"/>
      <c r="O7351" s="108" t="str">
        <f>A7352</f>
        <v>19757</v>
      </c>
      <c r="P7351" s="111" t="s">
        <v>2248</v>
      </c>
      <c r="Q7351" s="153" t="s">
        <v>540</v>
      </c>
      <c r="R7351" s="153" t="s">
        <v>541</v>
      </c>
      <c r="S7351" s="153">
        <f>Tabella2[[#This Row],[PLD STOP]]-Tabella2[[#This Row],[PLD START]]</f>
        <v>4.1666666666666685E-2</v>
      </c>
      <c r="T7351" s="153">
        <v>0.42708333333333331</v>
      </c>
      <c r="U7351" s="153">
        <v>0.46875</v>
      </c>
      <c r="V7351" s="153">
        <f>IF(ISBLANK(T7351),"",Tabella2[[#This Row],[ACT STOP]]-Tabella2[[#This Row],[ACT START]])</f>
        <v>4.1666666666666685E-2</v>
      </c>
      <c r="W7351" s="104" t="s">
        <v>92</v>
      </c>
      <c r="X7351" s="104" t="s">
        <v>91</v>
      </c>
      <c r="Y7351" s="110"/>
      <c r="Z7351" s="106"/>
      <c r="AA7351" s="104"/>
      <c r="AB7351" s="107"/>
      <c r="AC7351" s="72">
        <f>IF(OR(Tabella2[[#This Row],[OUTCOME]]="DCO",Tabella2[[#This Row],[OUTCOME]]="SDC"),1,0)</f>
        <v>1</v>
      </c>
      <c r="AH7351" s="70"/>
      <c r="AI7351" s="70"/>
      <c r="AJ7351">
        <f>IF(OR(Tabella2[[#This Row],[OUTCOME]]="DNCO", Tabella2[[#This Row],[OUTCOME]]="SDNC"),1,0)</f>
        <v>0</v>
      </c>
      <c r="AL7351" s="70"/>
      <c r="BM7351" s="135">
        <f>Tabella2[[#This Row],[ACT START]]</f>
        <v>0.42708333333333331</v>
      </c>
      <c r="BN7351" s="136">
        <f>Tabella2[[#This Row],[ACT STOP]]</f>
        <v>0.46875</v>
      </c>
      <c r="BO7351" s="101"/>
      <c r="BR7351" s="109" t="str">
        <f t="shared" si="145"/>
        <v>SH-25-7340</v>
      </c>
      <c r="BS7351" s="109" t="s">
        <v>358</v>
      </c>
      <c r="BT7351" t="str">
        <f>Tabella2[[#This Row],[OUTCOME]]</f>
        <v>DCO</v>
      </c>
      <c r="BU7351" t="str">
        <f>_xlfn.CONCAT(Tabella2[[#This Row],[NAME SP]],Tabella2[[#This Row],[ID SP]]," - ",Tabella2[[#This Row],[SYLLABUS NO]])</f>
        <v>IFTS72 - NET SMI02</v>
      </c>
      <c r="BV7351" t="s">
        <v>11975</v>
      </c>
    </row>
    <row r="7352" spans="1:74" hidden="1">
      <c r="A7352" s="103" t="s">
        <v>14685</v>
      </c>
      <c r="B7352" s="102">
        <v>46009</v>
      </c>
      <c r="C7352" s="104">
        <f>_xlfn.ISOWEEKNUM(Tabella2[[#This Row],[Date]])</f>
        <v>51</v>
      </c>
      <c r="D7352" s="104" t="s">
        <v>817</v>
      </c>
      <c r="E7352" s="104" t="s">
        <v>284</v>
      </c>
      <c r="F7352" s="104">
        <v>74</v>
      </c>
      <c r="G7352" s="104" t="s">
        <v>257</v>
      </c>
      <c r="H7352" s="105">
        <v>13</v>
      </c>
      <c r="I7352" s="104"/>
      <c r="J7352" s="104" t="s">
        <v>258</v>
      </c>
      <c r="K7352" s="104" t="s">
        <v>78</v>
      </c>
      <c r="L7352" s="104" t="s">
        <v>299</v>
      </c>
      <c r="M7352" s="104" t="s">
        <v>386</v>
      </c>
      <c r="N7352" s="104"/>
      <c r="O7352" s="108" t="str">
        <f>A7351</f>
        <v>19756</v>
      </c>
      <c r="P7352" s="111" t="s">
        <v>2248</v>
      </c>
      <c r="Q7352" s="153" t="s">
        <v>540</v>
      </c>
      <c r="R7352" s="153" t="s">
        <v>541</v>
      </c>
      <c r="S7352" s="153">
        <f>Tabella2[[#This Row],[PLD STOP]]-Tabella2[[#This Row],[PLD START]]</f>
        <v>4.1666666666666685E-2</v>
      </c>
      <c r="T7352" s="153">
        <v>0.42708333333333331</v>
      </c>
      <c r="U7352" s="153">
        <v>0.46875</v>
      </c>
      <c r="V7352" s="153">
        <f>IF(ISBLANK(T7352),"",Tabella2[[#This Row],[ACT STOP]]-Tabella2[[#This Row],[ACT START]])</f>
        <v>4.1666666666666685E-2</v>
      </c>
      <c r="W7352" s="104" t="s">
        <v>92</v>
      </c>
      <c r="X7352" s="104" t="s">
        <v>91</v>
      </c>
      <c r="Y7352" s="110"/>
      <c r="Z7352" s="106"/>
      <c r="AA7352" s="104"/>
      <c r="AB7352" s="107"/>
      <c r="AC7352" s="72">
        <f>IF(OR(Tabella2[[#This Row],[OUTCOME]]="DCO",Tabella2[[#This Row],[OUTCOME]]="SDC"),1,0)</f>
        <v>1</v>
      </c>
      <c r="AH7352" s="70"/>
      <c r="AI7352" s="70"/>
      <c r="AJ7352">
        <f>IF(OR(Tabella2[[#This Row],[OUTCOME]]="DNCO", Tabella2[[#This Row],[OUTCOME]]="SDNC"),1,0)</f>
        <v>0</v>
      </c>
      <c r="AL7352" s="70"/>
      <c r="BM7352" s="135">
        <f>Tabella2[[#This Row],[ACT START]]</f>
        <v>0.42708333333333331</v>
      </c>
      <c r="BN7352" s="136">
        <f>Tabella2[[#This Row],[ACT STOP]]</f>
        <v>0.46875</v>
      </c>
      <c r="BO7352" s="101"/>
      <c r="BR7352" s="109" t="str">
        <f t="shared" si="145"/>
        <v>SH-25-7341</v>
      </c>
      <c r="BS7352" s="109" t="s">
        <v>427</v>
      </c>
      <c r="BT7352" t="str">
        <f>Tabella2[[#This Row],[OUTCOME]]</f>
        <v>DCO</v>
      </c>
      <c r="BU7352" t="str">
        <f>_xlfn.CONCAT(Tabella2[[#This Row],[NAME SP]],Tabella2[[#This Row],[ID SP]]," - ",Tabella2[[#This Row],[SYLLABUS NO]])</f>
        <v>IFTS74 - NET SMI02</v>
      </c>
      <c r="BV7352" t="s">
        <v>11990</v>
      </c>
    </row>
    <row r="7353" spans="1:74" hidden="1">
      <c r="A7353" s="103" t="s">
        <v>14686</v>
      </c>
      <c r="B7353" s="102">
        <v>46009</v>
      </c>
      <c r="C7353" s="104">
        <f>_xlfn.ISOWEEKNUM(Tabella2[[#This Row],[Date]])</f>
        <v>51</v>
      </c>
      <c r="D7353" s="104" t="s">
        <v>751</v>
      </c>
      <c r="E7353" s="104" t="s">
        <v>256</v>
      </c>
      <c r="F7353" s="104">
        <v>76</v>
      </c>
      <c r="G7353" s="104" t="s">
        <v>257</v>
      </c>
      <c r="H7353" s="105">
        <v>5</v>
      </c>
      <c r="I7353" s="104" t="s">
        <v>258</v>
      </c>
      <c r="J7353" s="104"/>
      <c r="K7353" s="104" t="s">
        <v>83</v>
      </c>
      <c r="L7353" s="104" t="s">
        <v>259</v>
      </c>
      <c r="M7353" s="104" t="s">
        <v>260</v>
      </c>
      <c r="N7353" s="104"/>
      <c r="O7353" s="106"/>
      <c r="P7353" s="111" t="s">
        <v>261</v>
      </c>
      <c r="Q7353" s="153" t="s">
        <v>540</v>
      </c>
      <c r="R7353" s="153" t="s">
        <v>541</v>
      </c>
      <c r="S7353" s="153">
        <f>Tabella2[[#This Row],[PLD STOP]]-Tabella2[[#This Row],[PLD START]]</f>
        <v>4.1666666666666685E-2</v>
      </c>
      <c r="T7353" s="153" t="s">
        <v>540</v>
      </c>
      <c r="U7353" s="153" t="s">
        <v>541</v>
      </c>
      <c r="V7353" s="153">
        <f>IF(ISBLANK(T7353),"",Tabella2[[#This Row],[ACT STOP]]-Tabella2[[#This Row],[ACT START]])</f>
        <v>4.1666666666666685E-2</v>
      </c>
      <c r="W7353" s="104" t="s">
        <v>92</v>
      </c>
      <c r="X7353" s="104" t="s">
        <v>91</v>
      </c>
      <c r="Y7353" s="110"/>
      <c r="Z7353" s="106"/>
      <c r="AA7353" s="104"/>
      <c r="AB7353" s="107"/>
      <c r="AC7353" s="72">
        <f>IF(OR(Tabella2[[#This Row],[OUTCOME]]="DCO",Tabella2[[#This Row],[OUTCOME]]="SDC"),1,0)</f>
        <v>1</v>
      </c>
      <c r="AH7353" s="70"/>
      <c r="AI7353" s="70"/>
      <c r="AJ7353">
        <f>IF(OR(Tabella2[[#This Row],[OUTCOME]]="DNCO", Tabella2[[#This Row],[OUTCOME]]="SDNC"),1,0)</f>
        <v>0</v>
      </c>
      <c r="AL7353" s="70"/>
      <c r="BM7353" s="135" t="str">
        <f>Tabella2[[#This Row],[ACT START]]</f>
        <v>10:15</v>
      </c>
      <c r="BN7353" s="136" t="str">
        <f>Tabella2[[#This Row],[ACT STOP]]</f>
        <v>11:15</v>
      </c>
      <c r="BO7353" s="101"/>
      <c r="BR7353" s="109" t="str">
        <f t="shared" si="145"/>
        <v>SH-25-7342</v>
      </c>
      <c r="BS7353" s="109" t="s">
        <v>416</v>
      </c>
      <c r="BT7353" t="str">
        <f>Tabella2[[#This Row],[OUTCOME]]</f>
        <v>DCO</v>
      </c>
      <c r="BU7353" t="str">
        <f>_xlfn.CONCAT(Tabella2[[#This Row],[NAME SP]],Tabella2[[#This Row],[ID SP]]," - ",Tabella2[[#This Row],[SYLLABUS NO]])</f>
        <v>QATAR76 - FMS R2RNVG01</v>
      </c>
      <c r="BV7353" t="s">
        <v>11939</v>
      </c>
    </row>
    <row r="7354" spans="1:74" hidden="1">
      <c r="A7354" s="103" t="s">
        <v>14687</v>
      </c>
      <c r="B7354" s="102">
        <v>46009</v>
      </c>
      <c r="C7354" s="104">
        <f>_xlfn.ISOWEEKNUM(Tabella2[[#This Row],[Date]])</f>
        <v>51</v>
      </c>
      <c r="D7354" s="104" t="s">
        <v>11710</v>
      </c>
      <c r="E7354" s="104" t="s">
        <v>284</v>
      </c>
      <c r="F7354" s="104">
        <v>97</v>
      </c>
      <c r="G7354" s="104" t="s">
        <v>257</v>
      </c>
      <c r="H7354" s="105">
        <v>32</v>
      </c>
      <c r="I7354" s="104" t="s">
        <v>258</v>
      </c>
      <c r="J7354" s="104"/>
      <c r="K7354" s="104" t="s">
        <v>80</v>
      </c>
      <c r="L7354" s="104" t="s">
        <v>259</v>
      </c>
      <c r="M7354" s="104" t="s">
        <v>276</v>
      </c>
      <c r="N7354" s="104"/>
      <c r="O7354" s="106"/>
      <c r="P7354" s="111" t="s">
        <v>14671</v>
      </c>
      <c r="Q7354" s="153" t="s">
        <v>540</v>
      </c>
      <c r="R7354" s="153" t="s">
        <v>541</v>
      </c>
      <c r="S7354" s="153">
        <f>Tabella2[[#This Row],[PLD STOP]]-Tabella2[[#This Row],[PLD START]]</f>
        <v>4.1666666666666685E-2</v>
      </c>
      <c r="T7354" s="153" t="s">
        <v>540</v>
      </c>
      <c r="U7354" s="153" t="s">
        <v>541</v>
      </c>
      <c r="V7354" s="153">
        <f>IF(ISBLANK(T7354),"",Tabella2[[#This Row],[ACT STOP]]-Tabella2[[#This Row],[ACT START]])</f>
        <v>4.1666666666666685E-2</v>
      </c>
      <c r="W7354" s="104" t="s">
        <v>92</v>
      </c>
      <c r="X7354" s="104" t="s">
        <v>91</v>
      </c>
      <c r="Y7354" s="110"/>
      <c r="Z7354" s="106"/>
      <c r="AA7354" s="104"/>
      <c r="AB7354" s="107"/>
      <c r="AC7354" s="72">
        <f>IF(OR(Tabella2[[#This Row],[OUTCOME]]="DCO",Tabella2[[#This Row],[OUTCOME]]="SDC"),1,0)</f>
        <v>1</v>
      </c>
      <c r="AH7354" s="70"/>
      <c r="AI7354" s="70"/>
      <c r="AJ7354">
        <f>IF(OR(Tabella2[[#This Row],[OUTCOME]]="DNCO", Tabella2[[#This Row],[OUTCOME]]="SDNC"),1,0)</f>
        <v>0</v>
      </c>
      <c r="AL7354" s="70"/>
      <c r="BM7354" s="135" t="str">
        <f>Tabella2[[#This Row],[ACT START]]</f>
        <v>10:15</v>
      </c>
      <c r="BN7354" s="136" t="str">
        <f>Tabella2[[#This Row],[ACT STOP]]</f>
        <v>11:15</v>
      </c>
      <c r="BO7354" s="101"/>
      <c r="BR7354" s="109" t="str">
        <f t="shared" si="145"/>
        <v>SH-25-7343</v>
      </c>
      <c r="BS7354" s="109" t="s">
        <v>356</v>
      </c>
      <c r="BT7354" t="str">
        <f>Tabella2[[#This Row],[OUTCOME]]</f>
        <v>DCO</v>
      </c>
      <c r="BU7354" t="str">
        <f>_xlfn.CONCAT(Tabella2[[#This Row],[NAME SP]],Tabella2[[#This Row],[ID SP]]," - ",Tabella2[[#This Row],[SYLLABUS NO]])</f>
        <v>IFTS97 - SD ERT0101</v>
      </c>
      <c r="BV7354" t="s">
        <v>11849</v>
      </c>
    </row>
    <row r="7355" spans="1:74" hidden="1">
      <c r="A7355" s="103" t="s">
        <v>14688</v>
      </c>
      <c r="B7355" s="102">
        <v>46009</v>
      </c>
      <c r="C7355" s="104">
        <f>_xlfn.ISOWEEKNUM(Tabella2[[#This Row],[Date]])</f>
        <v>51</v>
      </c>
      <c r="D7355" s="104" t="s">
        <v>13289</v>
      </c>
      <c r="E7355" s="104" t="s">
        <v>327</v>
      </c>
      <c r="F7355" s="104">
        <v>90</v>
      </c>
      <c r="G7355" s="104" t="s">
        <v>284</v>
      </c>
      <c r="H7355" s="105">
        <v>9</v>
      </c>
      <c r="I7355" s="104" t="s">
        <v>258</v>
      </c>
      <c r="J7355" s="104"/>
      <c r="K7355" s="104" t="s">
        <v>75</v>
      </c>
      <c r="L7355" s="104" t="s">
        <v>259</v>
      </c>
      <c r="M7355" s="104" t="s">
        <v>3055</v>
      </c>
      <c r="N7355" s="104"/>
      <c r="O7355" s="106"/>
      <c r="P7355" s="111" t="s">
        <v>3496</v>
      </c>
      <c r="Q7355" s="153" t="s">
        <v>540</v>
      </c>
      <c r="R7355" s="153" t="s">
        <v>541</v>
      </c>
      <c r="S7355" s="153">
        <f>Tabella2[[#This Row],[PLD STOP]]-Tabella2[[#This Row],[PLD START]]</f>
        <v>4.1666666666666685E-2</v>
      </c>
      <c r="T7355" s="153" t="s">
        <v>540</v>
      </c>
      <c r="U7355" s="153" t="s">
        <v>541</v>
      </c>
      <c r="V7355" s="153">
        <f>IF(ISBLANK(T7355),"",Tabella2[[#This Row],[ACT STOP]]-Tabella2[[#This Row],[ACT START]])</f>
        <v>4.1666666666666685E-2</v>
      </c>
      <c r="W7355" s="104" t="s">
        <v>92</v>
      </c>
      <c r="X7355" s="104" t="s">
        <v>91</v>
      </c>
      <c r="Y7355" s="110"/>
      <c r="Z7355" s="106"/>
      <c r="AA7355" s="104"/>
      <c r="AB7355" s="107"/>
      <c r="AC7355" s="72">
        <f>IF(OR(Tabella2[[#This Row],[OUTCOME]]="DCO",Tabella2[[#This Row],[OUTCOME]]="SDC"),1,0)</f>
        <v>1</v>
      </c>
      <c r="AH7355" s="70"/>
      <c r="AI7355" s="70"/>
      <c r="AJ7355">
        <f>IF(OR(Tabella2[[#This Row],[OUTCOME]]="DNCO", Tabella2[[#This Row],[OUTCOME]]="SDNC"),1,0)</f>
        <v>0</v>
      </c>
      <c r="AL7355" s="70"/>
      <c r="BM7355" s="135" t="str">
        <f>Tabella2[[#This Row],[ACT START]]</f>
        <v>10:15</v>
      </c>
      <c r="BN7355" s="136" t="str">
        <f>Tabella2[[#This Row],[ACT STOP]]</f>
        <v>11:15</v>
      </c>
      <c r="BO7355" s="101"/>
      <c r="BR7355" s="109" t="str">
        <f t="shared" si="145"/>
        <v>SH-25-7344</v>
      </c>
      <c r="BS7355" s="109" t="s">
        <v>339</v>
      </c>
      <c r="BT7355" t="str">
        <f>Tabella2[[#This Row],[OUTCOME]]</f>
        <v>DCO</v>
      </c>
      <c r="BU7355" t="str">
        <f>_xlfn.CONCAT(Tabella2[[#This Row],[NAME SP]],Tabella2[[#This Row],[ID SP]]," - ",Tabella2[[#This Row],[SYLLABUS NO]])</f>
        <v>AMI90 - SD NAV01</v>
      </c>
      <c r="BV7355" t="s">
        <v>13250</v>
      </c>
    </row>
    <row r="7356" spans="1:74" hidden="1">
      <c r="A7356" s="103" t="s">
        <v>14689</v>
      </c>
      <c r="B7356" s="102">
        <v>46009</v>
      </c>
      <c r="C7356" s="104">
        <f>_xlfn.ISOWEEKNUM(Tabella2[[#This Row],[Date]])</f>
        <v>51</v>
      </c>
      <c r="D7356" s="104" t="s">
        <v>13289</v>
      </c>
      <c r="E7356" s="104" t="s">
        <v>327</v>
      </c>
      <c r="F7356" s="104">
        <v>91</v>
      </c>
      <c r="G7356" s="104" t="s">
        <v>257</v>
      </c>
      <c r="H7356" s="105">
        <v>10</v>
      </c>
      <c r="I7356" s="104" t="s">
        <v>258</v>
      </c>
      <c r="J7356" s="104"/>
      <c r="K7356" s="104" t="s">
        <v>77</v>
      </c>
      <c r="L7356" s="104" t="s">
        <v>259</v>
      </c>
      <c r="M7356" s="104" t="s">
        <v>3055</v>
      </c>
      <c r="N7356" s="104"/>
      <c r="O7356" s="106"/>
      <c r="P7356" s="111" t="s">
        <v>3496</v>
      </c>
      <c r="Q7356" s="153" t="s">
        <v>540</v>
      </c>
      <c r="R7356" s="153" t="s">
        <v>541</v>
      </c>
      <c r="S7356" s="153">
        <f>Tabella2[[#This Row],[PLD STOP]]-Tabella2[[#This Row],[PLD START]]</f>
        <v>4.1666666666666685E-2</v>
      </c>
      <c r="T7356" s="153" t="s">
        <v>540</v>
      </c>
      <c r="U7356" s="153" t="s">
        <v>541</v>
      </c>
      <c r="V7356" s="153">
        <f>IF(ISBLANK(T7356),"",Tabella2[[#This Row],[ACT STOP]]-Tabella2[[#This Row],[ACT START]])</f>
        <v>4.1666666666666685E-2</v>
      </c>
      <c r="W7356" s="104" t="s">
        <v>92</v>
      </c>
      <c r="X7356" s="104" t="s">
        <v>91</v>
      </c>
      <c r="Y7356" s="110"/>
      <c r="Z7356" s="106"/>
      <c r="AA7356" s="104"/>
      <c r="AB7356" s="107"/>
      <c r="AC7356" s="72">
        <f>IF(OR(Tabella2[[#This Row],[OUTCOME]]="DCO",Tabella2[[#This Row],[OUTCOME]]="SDC"),1,0)</f>
        <v>1</v>
      </c>
      <c r="AH7356" s="70"/>
      <c r="AI7356" s="70"/>
      <c r="AJ7356">
        <f>IF(OR(Tabella2[[#This Row],[OUTCOME]]="DNCO", Tabella2[[#This Row],[OUTCOME]]="SDNC"),1,0)</f>
        <v>0</v>
      </c>
      <c r="AL7356" s="70"/>
      <c r="BM7356" s="135" t="str">
        <f>Tabella2[[#This Row],[ACT START]]</f>
        <v>10:15</v>
      </c>
      <c r="BN7356" s="136" t="str">
        <f>Tabella2[[#This Row],[ACT STOP]]</f>
        <v>11:15</v>
      </c>
      <c r="BO7356" s="101"/>
      <c r="BR7356" s="109" t="str">
        <f t="shared" si="145"/>
        <v>SH-25-7345</v>
      </c>
      <c r="BS7356" s="109" t="s">
        <v>552</v>
      </c>
      <c r="BT7356" t="str">
        <f>Tabella2[[#This Row],[OUTCOME]]</f>
        <v>DCO</v>
      </c>
      <c r="BU7356" t="str">
        <f>_xlfn.CONCAT(Tabella2[[#This Row],[NAME SP]],Tabella2[[#This Row],[ID SP]]," - ",Tabella2[[#This Row],[SYLLABUS NO]])</f>
        <v>AMI91 - SD NAV01</v>
      </c>
      <c r="BV7356" t="s">
        <v>13251</v>
      </c>
    </row>
    <row r="7357" spans="1:74" hidden="1">
      <c r="A7357" s="103" t="s">
        <v>14690</v>
      </c>
      <c r="B7357" s="102">
        <v>46009</v>
      </c>
      <c r="C7357" s="104">
        <f>_xlfn.ISOWEEKNUM(Tabella2[[#This Row],[Date]])</f>
        <v>51</v>
      </c>
      <c r="D7357" s="104" t="s">
        <v>6621</v>
      </c>
      <c r="E7357" s="104" t="s">
        <v>284</v>
      </c>
      <c r="F7357" s="104">
        <v>83</v>
      </c>
      <c r="G7357" s="104" t="s">
        <v>257</v>
      </c>
      <c r="H7357" s="105">
        <v>9</v>
      </c>
      <c r="I7357" s="104"/>
      <c r="J7357" s="104" t="s">
        <v>258</v>
      </c>
      <c r="K7357" s="104" t="s">
        <v>79</v>
      </c>
      <c r="L7357" s="104" t="s">
        <v>299</v>
      </c>
      <c r="M7357" s="104" t="s">
        <v>386</v>
      </c>
      <c r="N7357" s="104"/>
      <c r="O7357" s="108" t="str">
        <f>A7358</f>
        <v>19763</v>
      </c>
      <c r="P7357" s="111" t="s">
        <v>565</v>
      </c>
      <c r="Q7357" s="153" t="s">
        <v>4384</v>
      </c>
      <c r="R7357" s="153" t="s">
        <v>4385</v>
      </c>
      <c r="S7357" s="153">
        <f>Tabella2[[#This Row],[PLD STOP]]-Tabella2[[#This Row],[PLD START]]</f>
        <v>4.1666666666666685E-2</v>
      </c>
      <c r="T7357" s="153">
        <v>0.48958333333333331</v>
      </c>
      <c r="U7357" s="153">
        <v>0.53125</v>
      </c>
      <c r="V7357" s="153">
        <f>IF(ISBLANK(T7357),"",Tabella2[[#This Row],[ACT STOP]]-Tabella2[[#This Row],[ACT START]])</f>
        <v>4.1666666666666685E-2</v>
      </c>
      <c r="W7357" s="104" t="s">
        <v>92</v>
      </c>
      <c r="X7357" s="104" t="s">
        <v>91</v>
      </c>
      <c r="Y7357" s="110"/>
      <c r="Z7357" s="106"/>
      <c r="AA7357" s="104"/>
      <c r="AB7357" s="107"/>
      <c r="AC7357" s="72">
        <f>IF(OR(Tabella2[[#This Row],[OUTCOME]]="DCO",Tabella2[[#This Row],[OUTCOME]]="SDC"),1,0)</f>
        <v>1</v>
      </c>
      <c r="AH7357" s="70"/>
      <c r="AI7357" s="70"/>
      <c r="AJ7357">
        <f>IF(OR(Tabella2[[#This Row],[OUTCOME]]="DNCO", Tabella2[[#This Row],[OUTCOME]]="SDNC"),1,0)</f>
        <v>0</v>
      </c>
      <c r="AL7357" s="70"/>
      <c r="BM7357" s="135">
        <f>Tabella2[[#This Row],[ACT START]]</f>
        <v>0.48958333333333331</v>
      </c>
      <c r="BN7357" s="136">
        <f>Tabella2[[#This Row],[ACT STOP]]</f>
        <v>0.53125</v>
      </c>
      <c r="BO7357" s="101"/>
      <c r="BR7357" s="109" t="str">
        <f t="shared" si="145"/>
        <v>SH-25-7346</v>
      </c>
      <c r="BS7357" s="109" t="s">
        <v>318</v>
      </c>
      <c r="BT7357" t="str">
        <f>Tabella2[[#This Row],[OUTCOME]]</f>
        <v>DCO</v>
      </c>
      <c r="BU7357" t="str">
        <f>_xlfn.CONCAT(Tabella2[[#This Row],[NAME SP]],Tabella2[[#This Row],[ID SP]]," - ",Tabella2[[#This Row],[SYLLABUS NO]])</f>
        <v>IFTS83 - NET DCA02</v>
      </c>
      <c r="BV7357" t="s">
        <v>11871</v>
      </c>
    </row>
    <row r="7358" spans="1:74" hidden="1">
      <c r="A7358" s="103" t="s">
        <v>14691</v>
      </c>
      <c r="B7358" s="102">
        <v>46009</v>
      </c>
      <c r="C7358" s="104">
        <f>_xlfn.ISOWEEKNUM(Tabella2[[#This Row],[Date]])</f>
        <v>51</v>
      </c>
      <c r="D7358" s="104" t="s">
        <v>6621</v>
      </c>
      <c r="E7358" s="104" t="s">
        <v>284</v>
      </c>
      <c r="F7358" s="104">
        <v>82</v>
      </c>
      <c r="G7358" s="104" t="s">
        <v>257</v>
      </c>
      <c r="H7358" s="105">
        <v>2</v>
      </c>
      <c r="I7358" s="104"/>
      <c r="J7358" s="104" t="s">
        <v>258</v>
      </c>
      <c r="K7358" s="104" t="s">
        <v>78</v>
      </c>
      <c r="L7358" s="104" t="s">
        <v>299</v>
      </c>
      <c r="M7358" s="104" t="s">
        <v>386</v>
      </c>
      <c r="N7358" s="104"/>
      <c r="O7358" s="108" t="str">
        <f>A7357</f>
        <v>19762</v>
      </c>
      <c r="P7358" s="111" t="s">
        <v>565</v>
      </c>
      <c r="Q7358" s="153" t="s">
        <v>4384</v>
      </c>
      <c r="R7358" s="153" t="s">
        <v>4385</v>
      </c>
      <c r="S7358" s="153">
        <f>Tabella2[[#This Row],[PLD STOP]]-Tabella2[[#This Row],[PLD START]]</f>
        <v>4.1666666666666685E-2</v>
      </c>
      <c r="T7358" s="153">
        <v>0.48958333333333331</v>
      </c>
      <c r="U7358" s="153">
        <v>0.53125</v>
      </c>
      <c r="V7358" s="153">
        <f>IF(ISBLANK(T7358),"",Tabella2[[#This Row],[ACT STOP]]-Tabella2[[#This Row],[ACT START]])</f>
        <v>4.1666666666666685E-2</v>
      </c>
      <c r="W7358" s="104" t="s">
        <v>92</v>
      </c>
      <c r="X7358" s="104" t="s">
        <v>91</v>
      </c>
      <c r="Y7358" s="110"/>
      <c r="Z7358" s="106"/>
      <c r="AA7358" s="104"/>
      <c r="AB7358" s="107"/>
      <c r="AC7358" s="72">
        <f>IF(OR(Tabella2[[#This Row],[OUTCOME]]="DCO",Tabella2[[#This Row],[OUTCOME]]="SDC"),1,0)</f>
        <v>1</v>
      </c>
      <c r="AH7358" s="70"/>
      <c r="AI7358" s="70"/>
      <c r="AJ7358">
        <f>IF(OR(Tabella2[[#This Row],[OUTCOME]]="DNCO", Tabella2[[#This Row],[OUTCOME]]="SDNC"),1,0)</f>
        <v>0</v>
      </c>
      <c r="AL7358" s="70"/>
      <c r="BM7358" s="135">
        <f>Tabella2[[#This Row],[ACT START]]</f>
        <v>0.48958333333333331</v>
      </c>
      <c r="BN7358" s="136">
        <f>Tabella2[[#This Row],[ACT STOP]]</f>
        <v>0.53125</v>
      </c>
      <c r="BO7358" s="101"/>
      <c r="BR7358" s="109" t="str">
        <f t="shared" si="145"/>
        <v>SH-25-7347</v>
      </c>
      <c r="BS7358" s="109" t="s">
        <v>368</v>
      </c>
      <c r="BT7358" t="str">
        <f>Tabella2[[#This Row],[OUTCOME]]</f>
        <v>DCO</v>
      </c>
      <c r="BU7358" t="str">
        <f>_xlfn.CONCAT(Tabella2[[#This Row],[NAME SP]],Tabella2[[#This Row],[ID SP]]," - ",Tabella2[[#This Row],[SYLLABUS NO]])</f>
        <v>IFTS82 - NET DCA02</v>
      </c>
      <c r="BV7358" t="s">
        <v>11868</v>
      </c>
    </row>
    <row r="7359" spans="1:74" hidden="1">
      <c r="A7359" s="103" t="s">
        <v>14692</v>
      </c>
      <c r="B7359" s="102">
        <v>46009</v>
      </c>
      <c r="C7359" s="104">
        <f>_xlfn.ISOWEEKNUM(Tabella2[[#This Row],[Date]])</f>
        <v>51</v>
      </c>
      <c r="D7359" s="104" t="s">
        <v>11710</v>
      </c>
      <c r="E7359" s="104" t="s">
        <v>284</v>
      </c>
      <c r="F7359" s="104">
        <v>93</v>
      </c>
      <c r="G7359" s="104" t="s">
        <v>257</v>
      </c>
      <c r="H7359" s="105">
        <v>12</v>
      </c>
      <c r="I7359" s="104" t="s">
        <v>258</v>
      </c>
      <c r="J7359" s="104"/>
      <c r="K7359" s="104" t="s">
        <v>83</v>
      </c>
      <c r="L7359" s="104" t="s">
        <v>259</v>
      </c>
      <c r="M7359" s="104" t="s">
        <v>276</v>
      </c>
      <c r="N7359" s="104"/>
      <c r="O7359" s="106"/>
      <c r="P7359" s="111" t="s">
        <v>14543</v>
      </c>
      <c r="Q7359" s="153" t="s">
        <v>4384</v>
      </c>
      <c r="R7359" s="153" t="s">
        <v>4385</v>
      </c>
      <c r="S7359" s="153">
        <f>Tabella2[[#This Row],[PLD STOP]]-Tabella2[[#This Row],[PLD START]]</f>
        <v>4.1666666666666685E-2</v>
      </c>
      <c r="T7359" s="153">
        <v>0.49027777777777776</v>
      </c>
      <c r="U7359" s="153">
        <v>0.53055555555555556</v>
      </c>
      <c r="V7359" s="153">
        <f>IF(ISBLANK(T7359),"",Tabella2[[#This Row],[ACT STOP]]-Tabella2[[#This Row],[ACT START]])</f>
        <v>4.0277777777777801E-2</v>
      </c>
      <c r="W7359" s="104" t="s">
        <v>92</v>
      </c>
      <c r="X7359" s="104" t="s">
        <v>91</v>
      </c>
      <c r="Y7359" s="110"/>
      <c r="Z7359" s="106"/>
      <c r="AA7359" s="104"/>
      <c r="AB7359" s="107"/>
      <c r="AC7359" s="72">
        <f>IF(OR(Tabella2[[#This Row],[OUTCOME]]="DCO",Tabella2[[#This Row],[OUTCOME]]="SDC"),1,0)</f>
        <v>1</v>
      </c>
      <c r="AH7359" s="70"/>
      <c r="AI7359" s="70"/>
      <c r="AJ7359">
        <f>IF(OR(Tabella2[[#This Row],[OUTCOME]]="DNCO", Tabella2[[#This Row],[OUTCOME]]="SDNC"),1,0)</f>
        <v>0</v>
      </c>
      <c r="AL7359" s="70"/>
      <c r="BM7359" s="135">
        <f>Tabella2[[#This Row],[ACT START]]</f>
        <v>0.49027777777777776</v>
      </c>
      <c r="BN7359" s="136">
        <f>Tabella2[[#This Row],[ACT STOP]]</f>
        <v>0.53055555555555556</v>
      </c>
      <c r="BO7359" s="101"/>
      <c r="BR7359" s="109" t="str">
        <f t="shared" si="145"/>
        <v>SH-25-7348</v>
      </c>
      <c r="BS7359" s="109" t="s">
        <v>266</v>
      </c>
      <c r="BT7359" t="str">
        <f>Tabella2[[#This Row],[OUTCOME]]</f>
        <v>DCO</v>
      </c>
      <c r="BU7359" t="str">
        <f>_xlfn.CONCAT(Tabella2[[#This Row],[NAME SP]],Tabella2[[#This Row],[ID SP]]," - ",Tabella2[[#This Row],[SYLLABUS NO]])</f>
        <v>IFTS93 - SD IF0202</v>
      </c>
      <c r="BV7359" t="s">
        <v>11845</v>
      </c>
    </row>
    <row r="7360" spans="1:74" hidden="1">
      <c r="A7360" s="103" t="s">
        <v>14693</v>
      </c>
      <c r="B7360" s="102">
        <v>46009</v>
      </c>
      <c r="C7360" s="104">
        <f>_xlfn.ISOWEEKNUM(Tabella2[[#This Row],[Date]])</f>
        <v>51</v>
      </c>
      <c r="D7360" s="104" t="s">
        <v>11710</v>
      </c>
      <c r="E7360" s="104" t="s">
        <v>284</v>
      </c>
      <c r="F7360" s="104">
        <v>89</v>
      </c>
      <c r="G7360" s="104" t="s">
        <v>284</v>
      </c>
      <c r="H7360" s="105">
        <v>22</v>
      </c>
      <c r="I7360" s="104" t="s">
        <v>258</v>
      </c>
      <c r="J7360" s="104"/>
      <c r="K7360" s="104" t="s">
        <v>80</v>
      </c>
      <c r="L7360" s="104" t="s">
        <v>259</v>
      </c>
      <c r="M7360" s="104" t="s">
        <v>276</v>
      </c>
      <c r="N7360" s="104"/>
      <c r="O7360" s="106"/>
      <c r="P7360" s="111" t="s">
        <v>14671</v>
      </c>
      <c r="Q7360" s="153" t="s">
        <v>4384</v>
      </c>
      <c r="R7360" s="153" t="s">
        <v>4385</v>
      </c>
      <c r="S7360" s="153">
        <f>Tabella2[[#This Row],[PLD STOP]]-Tabella2[[#This Row],[PLD START]]</f>
        <v>4.1666666666666685E-2</v>
      </c>
      <c r="T7360" s="153">
        <v>0.49027777777777776</v>
      </c>
      <c r="U7360" s="153">
        <v>0.53055555555555556</v>
      </c>
      <c r="V7360" s="153">
        <f>IF(ISBLANK(T7360),"",Tabella2[[#This Row],[ACT STOP]]-Tabella2[[#This Row],[ACT START]])</f>
        <v>4.0277777777777801E-2</v>
      </c>
      <c r="W7360" s="104" t="s">
        <v>92</v>
      </c>
      <c r="X7360" s="104" t="s">
        <v>91</v>
      </c>
      <c r="Y7360" s="110"/>
      <c r="Z7360" s="106"/>
      <c r="AA7360" s="104"/>
      <c r="AB7360" s="107"/>
      <c r="AC7360" s="72">
        <f>IF(OR(Tabella2[[#This Row],[OUTCOME]]="DCO",Tabella2[[#This Row],[OUTCOME]]="SDC"),1,0)</f>
        <v>1</v>
      </c>
      <c r="AH7360" s="70"/>
      <c r="AI7360" s="70"/>
      <c r="AJ7360">
        <f>IF(OR(Tabella2[[#This Row],[OUTCOME]]="DNCO", Tabella2[[#This Row],[OUTCOME]]="SDNC"),1,0)</f>
        <v>0</v>
      </c>
      <c r="AL7360" s="70"/>
      <c r="BM7360" s="135">
        <f>Tabella2[[#This Row],[ACT START]]</f>
        <v>0.49027777777777776</v>
      </c>
      <c r="BN7360" s="136">
        <f>Tabella2[[#This Row],[ACT STOP]]</f>
        <v>0.53055555555555556</v>
      </c>
      <c r="BO7360" s="101"/>
      <c r="BR7360" s="109" t="str">
        <f t="shared" si="145"/>
        <v>SH-25-7349</v>
      </c>
      <c r="BS7360" s="109" t="s">
        <v>295</v>
      </c>
      <c r="BT7360" t="str">
        <f>Tabella2[[#This Row],[OUTCOME]]</f>
        <v>DCO</v>
      </c>
      <c r="BU7360" t="str">
        <f>_xlfn.CONCAT(Tabella2[[#This Row],[NAME SP]],Tabella2[[#This Row],[ID SP]]," - ",Tabella2[[#This Row],[SYLLABUS NO]])</f>
        <v>IFTS89 - SD ERT0101</v>
      </c>
      <c r="BV7360" t="s">
        <v>11853</v>
      </c>
    </row>
    <row r="7361" spans="1:74" hidden="1">
      <c r="A7361" s="103" t="s">
        <v>14694</v>
      </c>
      <c r="B7361" s="102">
        <v>46009</v>
      </c>
      <c r="C7361" s="104">
        <f>_xlfn.ISOWEEKNUM(Tabella2[[#This Row],[Date]])</f>
        <v>51</v>
      </c>
      <c r="D7361" s="104" t="s">
        <v>9743</v>
      </c>
      <c r="E7361" s="104" t="s">
        <v>256</v>
      </c>
      <c r="F7361" s="104">
        <v>83</v>
      </c>
      <c r="G7361" s="104" t="s">
        <v>257</v>
      </c>
      <c r="H7361" s="105">
        <v>4</v>
      </c>
      <c r="I7361" s="104"/>
      <c r="J7361" s="104" t="s">
        <v>258</v>
      </c>
      <c r="K7361" s="104" t="s">
        <v>75</v>
      </c>
      <c r="L7361" s="104" t="s">
        <v>259</v>
      </c>
      <c r="M7361" s="104" t="s">
        <v>276</v>
      </c>
      <c r="N7361" s="104"/>
      <c r="O7361" s="106"/>
      <c r="P7361" s="111" t="s">
        <v>2932</v>
      </c>
      <c r="Q7361" s="153" t="s">
        <v>4384</v>
      </c>
      <c r="R7361" s="153" t="s">
        <v>4385</v>
      </c>
      <c r="S7361" s="153">
        <f>Tabella2[[#This Row],[PLD STOP]]-Tabella2[[#This Row],[PLD START]]</f>
        <v>4.1666666666666685E-2</v>
      </c>
      <c r="T7361" s="153" t="s">
        <v>4384</v>
      </c>
      <c r="U7361" s="153" t="s">
        <v>4385</v>
      </c>
      <c r="V7361" s="153">
        <f>IF(ISBLANK(T7361),"",Tabella2[[#This Row],[ACT STOP]]-Tabella2[[#This Row],[ACT START]])</f>
        <v>4.1666666666666685E-2</v>
      </c>
      <c r="W7361" s="104" t="s">
        <v>92</v>
      </c>
      <c r="X7361" s="104" t="s">
        <v>91</v>
      </c>
      <c r="Y7361" s="110"/>
      <c r="Z7361" s="106"/>
      <c r="AA7361" s="104"/>
      <c r="AB7361" s="107"/>
      <c r="AC7361" s="72">
        <f>IF(OR(Tabella2[[#This Row],[OUTCOME]]="DCO",Tabella2[[#This Row],[OUTCOME]]="SDC"),1,0)</f>
        <v>1</v>
      </c>
      <c r="AH7361" s="70"/>
      <c r="AI7361" s="70"/>
      <c r="AJ7361">
        <f>IF(OR(Tabella2[[#This Row],[OUTCOME]]="DNCO", Tabella2[[#This Row],[OUTCOME]]="SDNC"),1,0)</f>
        <v>0</v>
      </c>
      <c r="AL7361" s="70"/>
      <c r="BM7361" s="135" t="str">
        <f>Tabella2[[#This Row],[ACT START]]</f>
        <v>11:45</v>
      </c>
      <c r="BN7361" s="136" t="str">
        <f>Tabella2[[#This Row],[ACT STOP]]</f>
        <v>12:45</v>
      </c>
      <c r="BO7361" s="101"/>
      <c r="BR7361" s="109" t="str">
        <f t="shared" si="145"/>
        <v>SH-25-7350</v>
      </c>
      <c r="BS7361" s="109" t="s">
        <v>699</v>
      </c>
      <c r="BT7361" t="str">
        <f>Tabella2[[#This Row],[OUTCOME]]</f>
        <v>DCO</v>
      </c>
      <c r="BU7361" t="str">
        <f>_xlfn.CONCAT(Tabella2[[#This Row],[NAME SP]],Tabella2[[#This Row],[ID SP]]," - ",Tabella2[[#This Row],[SYLLABUS NO]])</f>
        <v>QATAR83 - PT NAV02</v>
      </c>
      <c r="BV7361" t="s">
        <v>11834</v>
      </c>
    </row>
    <row r="7362" spans="1:74" hidden="1">
      <c r="A7362" s="103" t="s">
        <v>14695</v>
      </c>
      <c r="B7362" s="102">
        <v>46009</v>
      </c>
      <c r="C7362" s="104">
        <f>_xlfn.ISOWEEKNUM(Tabella2[[#This Row],[Date]])</f>
        <v>51</v>
      </c>
      <c r="D7362" s="104" t="s">
        <v>13048</v>
      </c>
      <c r="E7362" s="104" t="s">
        <v>284</v>
      </c>
      <c r="F7362" s="104">
        <v>104</v>
      </c>
      <c r="G7362" s="104" t="s">
        <v>257</v>
      </c>
      <c r="H7362" s="105">
        <v>17</v>
      </c>
      <c r="I7362" s="104"/>
      <c r="J7362" s="104" t="s">
        <v>258</v>
      </c>
      <c r="K7362" s="104" t="s">
        <v>77</v>
      </c>
      <c r="L7362" s="104" t="s">
        <v>259</v>
      </c>
      <c r="M7362" s="104" t="s">
        <v>276</v>
      </c>
      <c r="N7362" s="104"/>
      <c r="O7362" s="106"/>
      <c r="P7362" s="111" t="s">
        <v>479</v>
      </c>
      <c r="Q7362" s="153" t="s">
        <v>4384</v>
      </c>
      <c r="R7362" s="153" t="s">
        <v>4385</v>
      </c>
      <c r="S7362" s="153">
        <f>Tabella2[[#This Row],[PLD STOP]]-Tabella2[[#This Row],[PLD START]]</f>
        <v>4.1666666666666685E-2</v>
      </c>
      <c r="T7362" s="153" t="s">
        <v>4384</v>
      </c>
      <c r="U7362" s="153" t="s">
        <v>4385</v>
      </c>
      <c r="V7362" s="153">
        <f>IF(ISBLANK(T7362),"",Tabella2[[#This Row],[ACT STOP]]-Tabella2[[#This Row],[ACT START]])</f>
        <v>4.1666666666666685E-2</v>
      </c>
      <c r="W7362" s="104" t="s">
        <v>92</v>
      </c>
      <c r="X7362" s="104" t="s">
        <v>91</v>
      </c>
      <c r="Y7362" s="110"/>
      <c r="Z7362" s="106"/>
      <c r="AA7362" s="104"/>
      <c r="AB7362" s="107"/>
      <c r="AC7362" s="72">
        <f>IF(OR(Tabella2[[#This Row],[OUTCOME]]="DCO",Tabella2[[#This Row],[OUTCOME]]="SDC"),1,0)</f>
        <v>1</v>
      </c>
      <c r="AH7362" s="70"/>
      <c r="AI7362" s="70"/>
      <c r="AJ7362">
        <f>IF(OR(Tabella2[[#This Row],[OUTCOME]]="DNCO", Tabella2[[#This Row],[OUTCOME]]="SDNC"),1,0)</f>
        <v>0</v>
      </c>
      <c r="AL7362" s="70"/>
      <c r="BM7362" s="135" t="str">
        <f>Tabella2[[#This Row],[ACT START]]</f>
        <v>11:45</v>
      </c>
      <c r="BN7362" s="136" t="str">
        <f>Tabella2[[#This Row],[ACT STOP]]</f>
        <v>12:45</v>
      </c>
      <c r="BO7362" s="101"/>
      <c r="BR7362" s="109" t="str">
        <f t="shared" si="145"/>
        <v>SH-25-7351</v>
      </c>
      <c r="BS7362" s="109" t="s">
        <v>393</v>
      </c>
      <c r="BT7362" t="str">
        <f>Tabella2[[#This Row],[OUTCOME]]</f>
        <v>DCO</v>
      </c>
      <c r="BU7362" t="str">
        <f>_xlfn.CONCAT(Tabella2[[#This Row],[NAME SP]],Tabella2[[#This Row],[ID SP]]," - ",Tabella2[[#This Row],[SYLLABUS NO]])</f>
        <v>IFTS104 - PT EMR02</v>
      </c>
      <c r="BV7362" t="s">
        <v>14017</v>
      </c>
    </row>
    <row r="7363" spans="1:74" hidden="1">
      <c r="A7363" s="103" t="s">
        <v>14696</v>
      </c>
      <c r="B7363" s="102">
        <v>46009</v>
      </c>
      <c r="C7363" s="104">
        <f>_xlfn.ISOWEEKNUM(Tabella2[[#This Row],[Date]])</f>
        <v>51</v>
      </c>
      <c r="D7363" s="104" t="s">
        <v>9740</v>
      </c>
      <c r="E7363" s="104" t="s">
        <v>284</v>
      </c>
      <c r="F7363" s="104">
        <v>87</v>
      </c>
      <c r="G7363" s="104" t="s">
        <v>284</v>
      </c>
      <c r="H7363" s="105">
        <v>23</v>
      </c>
      <c r="I7363" s="104"/>
      <c r="J7363" s="104" t="s">
        <v>258</v>
      </c>
      <c r="K7363" s="104" t="s">
        <v>79</v>
      </c>
      <c r="L7363" s="104" t="s">
        <v>259</v>
      </c>
      <c r="M7363" s="104" t="s">
        <v>1846</v>
      </c>
      <c r="N7363" s="104"/>
      <c r="O7363" s="106"/>
      <c r="P7363" s="111" t="s">
        <v>1858</v>
      </c>
      <c r="Q7363" s="153" t="s">
        <v>8463</v>
      </c>
      <c r="R7363" s="153" t="s">
        <v>8464</v>
      </c>
      <c r="S7363" s="153">
        <f>Tabella2[[#This Row],[PLD STOP]]-Tabella2[[#This Row],[PLD START]]</f>
        <v>4.166666666666663E-2</v>
      </c>
      <c r="T7363" s="153">
        <v>0.55208333333333337</v>
      </c>
      <c r="U7363" s="153">
        <v>0.59375</v>
      </c>
      <c r="V7363" s="153">
        <f>IF(ISBLANK(T7363),"",Tabella2[[#This Row],[ACT STOP]]-Tabella2[[#This Row],[ACT START]])</f>
        <v>4.166666666666663E-2</v>
      </c>
      <c r="W7363" s="104" t="s">
        <v>92</v>
      </c>
      <c r="X7363" s="104" t="s">
        <v>91</v>
      </c>
      <c r="Y7363" s="110"/>
      <c r="Z7363" s="106"/>
      <c r="AA7363" s="104"/>
      <c r="AB7363" s="107"/>
      <c r="AC7363" s="72">
        <f>IF(OR(Tabella2[[#This Row],[OUTCOME]]="DCO",Tabella2[[#This Row],[OUTCOME]]="SDC"),1,0)</f>
        <v>1</v>
      </c>
      <c r="AH7363" s="70"/>
      <c r="AI7363" s="70"/>
      <c r="AJ7363">
        <f>IF(OR(Tabella2[[#This Row],[OUTCOME]]="DNCO", Tabella2[[#This Row],[OUTCOME]]="SDNC"),1,0)</f>
        <v>0</v>
      </c>
      <c r="AL7363" s="70"/>
      <c r="BM7363" s="135">
        <f>Tabella2[[#This Row],[ACT START]]</f>
        <v>0.55208333333333337</v>
      </c>
      <c r="BN7363" s="136">
        <f>Tabella2[[#This Row],[ACT STOP]]</f>
        <v>0.59375</v>
      </c>
      <c r="BO7363" s="101"/>
      <c r="BR7363" s="109" t="str">
        <f t="shared" si="145"/>
        <v>SH-25-7352</v>
      </c>
      <c r="BS7363" s="109" t="s">
        <v>358</v>
      </c>
      <c r="BT7363" t="str">
        <f>Tabella2[[#This Row],[OUTCOME]]</f>
        <v>DCO</v>
      </c>
      <c r="BU7363" t="str">
        <f>_xlfn.CONCAT(Tabella2[[#This Row],[NAME SP]],Tabella2[[#This Row],[ID SP]]," - ",Tabella2[[#This Row],[SYLLABUS NO]])</f>
        <v>IFTS87 - FMS AAR01</v>
      </c>
      <c r="BV7363" t="s">
        <v>11949</v>
      </c>
    </row>
    <row r="7364" spans="1:74" hidden="1">
      <c r="A7364" s="103" t="s">
        <v>14697</v>
      </c>
      <c r="B7364" s="102">
        <v>46009</v>
      </c>
      <c r="C7364" s="104">
        <f>_xlfn.ISOWEEKNUM(Tabella2[[#This Row],[Date]])</f>
        <v>51</v>
      </c>
      <c r="D7364" s="104" t="s">
        <v>11710</v>
      </c>
      <c r="E7364" s="104" t="s">
        <v>284</v>
      </c>
      <c r="F7364" s="104">
        <v>96</v>
      </c>
      <c r="G7364" s="104" t="s">
        <v>284</v>
      </c>
      <c r="H7364" s="105">
        <v>9</v>
      </c>
      <c r="I7364" s="104" t="s">
        <v>258</v>
      </c>
      <c r="J7364" s="104"/>
      <c r="K7364" s="104" t="s">
        <v>78</v>
      </c>
      <c r="L7364" s="104" t="s">
        <v>259</v>
      </c>
      <c r="M7364" s="104" t="s">
        <v>276</v>
      </c>
      <c r="N7364" s="104"/>
      <c r="O7364" s="106"/>
      <c r="P7364" s="111" t="s">
        <v>14543</v>
      </c>
      <c r="Q7364" s="153" t="s">
        <v>8463</v>
      </c>
      <c r="R7364" s="153" t="s">
        <v>8464</v>
      </c>
      <c r="S7364" s="153">
        <f>Tabella2[[#This Row],[PLD STOP]]-Tabella2[[#This Row],[PLD START]]</f>
        <v>4.166666666666663E-2</v>
      </c>
      <c r="T7364" s="153">
        <v>0.55277777777777781</v>
      </c>
      <c r="U7364" s="153">
        <v>0.59305555555555556</v>
      </c>
      <c r="V7364" s="153">
        <f>IF(ISBLANK(T7364),"",Tabella2[[#This Row],[ACT STOP]]-Tabella2[[#This Row],[ACT START]])</f>
        <v>4.0277777777777746E-2</v>
      </c>
      <c r="W7364" s="104" t="s">
        <v>92</v>
      </c>
      <c r="X7364" s="104" t="s">
        <v>91</v>
      </c>
      <c r="Y7364" s="110"/>
      <c r="Z7364" s="106"/>
      <c r="AA7364" s="104"/>
      <c r="AB7364" s="107"/>
      <c r="AC7364" s="72">
        <f>IF(OR(Tabella2[[#This Row],[OUTCOME]]="DCO",Tabella2[[#This Row],[OUTCOME]]="SDC"),1,0)</f>
        <v>1</v>
      </c>
      <c r="AH7364" s="70"/>
      <c r="AI7364" s="70"/>
      <c r="AJ7364">
        <f>IF(OR(Tabella2[[#This Row],[OUTCOME]]="DNCO", Tabella2[[#This Row],[OUTCOME]]="SDNC"),1,0)</f>
        <v>0</v>
      </c>
      <c r="AL7364" s="70"/>
      <c r="BM7364" s="135">
        <f>Tabella2[[#This Row],[ACT START]]</f>
        <v>0.55277777777777781</v>
      </c>
      <c r="BN7364" s="136">
        <f>Tabella2[[#This Row],[ACT STOP]]</f>
        <v>0.59305555555555556</v>
      </c>
      <c r="BO7364" s="101"/>
      <c r="BR7364" s="109" t="str">
        <f t="shared" si="145"/>
        <v>SH-25-7353</v>
      </c>
      <c r="BS7364" s="109" t="s">
        <v>339</v>
      </c>
      <c r="BT7364" t="str">
        <f>Tabella2[[#This Row],[OUTCOME]]</f>
        <v>DCO</v>
      </c>
      <c r="BU7364" t="str">
        <f>_xlfn.CONCAT(Tabella2[[#This Row],[NAME SP]],Tabella2[[#This Row],[ID SP]]," - ",Tabella2[[#This Row],[SYLLABUS NO]])</f>
        <v>IFTS96 - SD IF0202</v>
      </c>
      <c r="BV7364" t="s">
        <v>11851</v>
      </c>
    </row>
    <row r="7365" spans="1:74" hidden="1">
      <c r="A7365" s="103" t="s">
        <v>14698</v>
      </c>
      <c r="B7365" s="102">
        <v>46009</v>
      </c>
      <c r="C7365" s="104">
        <f>_xlfn.ISOWEEKNUM(Tabella2[[#This Row],[Date]])</f>
        <v>51</v>
      </c>
      <c r="D7365" s="104" t="s">
        <v>9764</v>
      </c>
      <c r="E7365" s="104" t="s">
        <v>284</v>
      </c>
      <c r="F7365" s="104">
        <v>76</v>
      </c>
      <c r="G7365" s="104" t="s">
        <v>257</v>
      </c>
      <c r="H7365" s="105">
        <v>5</v>
      </c>
      <c r="I7365" s="104"/>
      <c r="J7365" s="104" t="s">
        <v>258</v>
      </c>
      <c r="K7365" s="104" t="s">
        <v>83</v>
      </c>
      <c r="L7365" s="104" t="s">
        <v>299</v>
      </c>
      <c r="M7365" s="104" t="s">
        <v>260</v>
      </c>
      <c r="N7365" s="104"/>
      <c r="O7365" s="108" t="str">
        <f>A7366</f>
        <v>19771</v>
      </c>
      <c r="P7365" s="111" t="s">
        <v>575</v>
      </c>
      <c r="Q7365" s="153" t="s">
        <v>8463</v>
      </c>
      <c r="R7365" s="153" t="s">
        <v>8464</v>
      </c>
      <c r="S7365" s="153">
        <f>Tabella2[[#This Row],[PLD STOP]]-Tabella2[[#This Row],[PLD START]]</f>
        <v>4.166666666666663E-2</v>
      </c>
      <c r="T7365" s="153" t="s">
        <v>8463</v>
      </c>
      <c r="U7365" s="153" t="s">
        <v>8464</v>
      </c>
      <c r="V7365" s="153">
        <f>IF(ISBLANK(T7365),"",Tabella2[[#This Row],[ACT STOP]]-Tabella2[[#This Row],[ACT START]])</f>
        <v>4.166666666666663E-2</v>
      </c>
      <c r="W7365" s="104" t="s">
        <v>92</v>
      </c>
      <c r="X7365" s="104" t="s">
        <v>91</v>
      </c>
      <c r="Y7365" s="110"/>
      <c r="Z7365" s="106"/>
      <c r="AA7365" s="104"/>
      <c r="AB7365" s="107"/>
      <c r="AC7365" s="72">
        <f>IF(OR(Tabella2[[#This Row],[OUTCOME]]="DCO",Tabella2[[#This Row],[OUTCOME]]="SDC"),1,0)</f>
        <v>1</v>
      </c>
      <c r="AH7365" s="70"/>
      <c r="AI7365" s="70"/>
      <c r="AJ7365">
        <f>IF(OR(Tabella2[[#This Row],[OUTCOME]]="DNCO", Tabella2[[#This Row],[OUTCOME]]="SDNC"),1,0)</f>
        <v>0</v>
      </c>
      <c r="AL7365" s="70"/>
      <c r="BM7365" s="135" t="str">
        <f>Tabella2[[#This Row],[ACT START]]</f>
        <v>13:15</v>
      </c>
      <c r="BN7365" s="136" t="str">
        <f>Tabella2[[#This Row],[ACT STOP]]</f>
        <v>14:15</v>
      </c>
      <c r="BO7365" s="101"/>
      <c r="BR7365" s="109" t="str">
        <f t="shared" si="145"/>
        <v>SH-25-7354</v>
      </c>
      <c r="BS7365" s="109" t="s">
        <v>416</v>
      </c>
      <c r="BT7365" t="str">
        <f>Tabella2[[#This Row],[OUTCOME]]</f>
        <v>DCO</v>
      </c>
      <c r="BU7365" t="str">
        <f>_xlfn.CONCAT(Tabella2[[#This Row],[NAME SP]],Tabella2[[#This Row],[ID SP]]," - ",Tabella2[[#This Row],[SYLLABUS NO]])</f>
        <v>IFTS76 - NET BFFNVG01</v>
      </c>
      <c r="BV7365" t="s">
        <v>11885</v>
      </c>
    </row>
    <row r="7366" spans="1:74" hidden="1">
      <c r="A7366" s="103" t="s">
        <v>14699</v>
      </c>
      <c r="B7366" s="102">
        <v>46009</v>
      </c>
      <c r="C7366" s="104">
        <f>_xlfn.ISOWEEKNUM(Tabella2[[#This Row],[Date]])</f>
        <v>51</v>
      </c>
      <c r="D7366" s="104" t="s">
        <v>195</v>
      </c>
      <c r="E7366" s="104" t="s">
        <v>398</v>
      </c>
      <c r="F7366" s="104"/>
      <c r="G7366" s="104" t="s">
        <v>257</v>
      </c>
      <c r="H7366" s="105">
        <v>32</v>
      </c>
      <c r="I7366" s="104"/>
      <c r="J7366" s="104" t="s">
        <v>258</v>
      </c>
      <c r="K7366" s="104" t="s">
        <v>80</v>
      </c>
      <c r="L7366" s="104" t="s">
        <v>299</v>
      </c>
      <c r="M7366" s="104" t="s">
        <v>260</v>
      </c>
      <c r="N7366" s="104"/>
      <c r="O7366" s="108" t="str">
        <f>A7365</f>
        <v>19770</v>
      </c>
      <c r="P7366" s="111" t="s">
        <v>300</v>
      </c>
      <c r="Q7366" s="153" t="s">
        <v>8463</v>
      </c>
      <c r="R7366" s="153" t="s">
        <v>8464</v>
      </c>
      <c r="S7366" s="153">
        <f>Tabella2[[#This Row],[PLD STOP]]-Tabella2[[#This Row],[PLD START]]</f>
        <v>4.166666666666663E-2</v>
      </c>
      <c r="T7366" s="153" t="s">
        <v>8463</v>
      </c>
      <c r="U7366" s="153" t="s">
        <v>8464</v>
      </c>
      <c r="V7366" s="153">
        <f>IF(ISBLANK(T7366),"",Tabella2[[#This Row],[ACT STOP]]-Tabella2[[#This Row],[ACT START]])</f>
        <v>4.166666666666663E-2</v>
      </c>
      <c r="W7366" s="104" t="s">
        <v>92</v>
      </c>
      <c r="X7366" s="104" t="s">
        <v>91</v>
      </c>
      <c r="Y7366" s="110"/>
      <c r="Z7366" s="106"/>
      <c r="AA7366" s="104"/>
      <c r="AB7366" s="107"/>
      <c r="AC7366" s="72">
        <f>IF(OR(Tabella2[[#This Row],[OUTCOME]]="DCO",Tabella2[[#This Row],[OUTCOME]]="SDC"),1,0)</f>
        <v>1</v>
      </c>
      <c r="AH7366" s="70"/>
      <c r="AI7366" s="70"/>
      <c r="AJ7366">
        <f>IF(OR(Tabella2[[#This Row],[OUTCOME]]="DNCO", Tabella2[[#This Row],[OUTCOME]]="SDNC"),1,0)</f>
        <v>0</v>
      </c>
      <c r="AL7366" s="70"/>
      <c r="BM7366" s="135" t="str">
        <f>Tabella2[[#This Row],[ACT START]]</f>
        <v>13:15</v>
      </c>
      <c r="BN7366" s="136" t="str">
        <f>Tabella2[[#This Row],[ACT STOP]]</f>
        <v>14:15</v>
      </c>
      <c r="BO7366" s="101"/>
      <c r="BR7366" s="109" t="str">
        <f t="shared" si="145"/>
        <v>SH-25-7355</v>
      </c>
      <c r="BS7366" s="109" t="s">
        <v>356</v>
      </c>
      <c r="BT7366" t="str">
        <f>Tabella2[[#This Row],[OUTCOME]]</f>
        <v>DCO</v>
      </c>
      <c r="BU7366" t="str">
        <f>_xlfn.CONCAT(Tabella2[[#This Row],[NAME SP]],Tabella2[[#This Row],[ID SP]]," - ",Tabella2[[#This Row],[SYLLABUS NO]])</f>
        <v>Support IFTS - SUPP</v>
      </c>
    </row>
    <row r="7367" spans="1:74" hidden="1">
      <c r="A7367" s="103" t="s">
        <v>14700</v>
      </c>
      <c r="B7367" s="102">
        <v>46009</v>
      </c>
      <c r="C7367" s="104">
        <f>_xlfn.ISOWEEKNUM(Tabella2[[#This Row],[Date]])</f>
        <v>51</v>
      </c>
      <c r="D7367" s="104" t="s">
        <v>13295</v>
      </c>
      <c r="E7367" s="104" t="s">
        <v>284</v>
      </c>
      <c r="F7367" s="104">
        <v>110</v>
      </c>
      <c r="G7367" s="104" t="s">
        <v>257</v>
      </c>
      <c r="H7367" s="105">
        <v>10</v>
      </c>
      <c r="I7367" s="104"/>
      <c r="J7367" s="104" t="s">
        <v>258</v>
      </c>
      <c r="K7367" s="104" t="s">
        <v>75</v>
      </c>
      <c r="L7367" s="104" t="s">
        <v>259</v>
      </c>
      <c r="M7367" s="104" t="s">
        <v>276</v>
      </c>
      <c r="N7367" s="104"/>
      <c r="O7367" s="106"/>
      <c r="P7367" s="111" t="s">
        <v>322</v>
      </c>
      <c r="Q7367" s="153" t="s">
        <v>8463</v>
      </c>
      <c r="R7367" s="153" t="s">
        <v>8464</v>
      </c>
      <c r="S7367" s="153">
        <f>Tabella2[[#This Row],[PLD STOP]]-Tabella2[[#This Row],[PLD START]]</f>
        <v>4.166666666666663E-2</v>
      </c>
      <c r="T7367" s="153" t="s">
        <v>8463</v>
      </c>
      <c r="U7367" s="153" t="s">
        <v>8464</v>
      </c>
      <c r="V7367" s="153">
        <f>IF(ISBLANK(T7367),"",Tabella2[[#This Row],[ACT STOP]]-Tabella2[[#This Row],[ACT START]])</f>
        <v>4.166666666666663E-2</v>
      </c>
      <c r="W7367" s="104" t="s">
        <v>92</v>
      </c>
      <c r="X7367" s="104" t="s">
        <v>91</v>
      </c>
      <c r="Y7367" s="110"/>
      <c r="Z7367" s="106"/>
      <c r="AA7367" s="104"/>
      <c r="AB7367" s="107"/>
      <c r="AC7367" s="72">
        <f>IF(OR(Tabella2[[#This Row],[OUTCOME]]="DCO",Tabella2[[#This Row],[OUTCOME]]="SDC"),1,0)</f>
        <v>1</v>
      </c>
      <c r="AH7367" s="70"/>
      <c r="AI7367" s="70"/>
      <c r="AJ7367">
        <f>IF(OR(Tabella2[[#This Row],[OUTCOME]]="DNCO", Tabella2[[#This Row],[OUTCOME]]="SDNC"),1,0)</f>
        <v>0</v>
      </c>
      <c r="AL7367" s="70"/>
      <c r="BM7367" s="135" t="str">
        <f>Tabella2[[#This Row],[ACT START]]</f>
        <v>13:15</v>
      </c>
      <c r="BN7367" s="136" t="str">
        <f>Tabella2[[#This Row],[ACT STOP]]</f>
        <v>14:15</v>
      </c>
      <c r="BO7367" s="101"/>
      <c r="BR7367" s="109" t="str">
        <f t="shared" ref="BR7367:BR7374" si="146">_xlfn.CONCAT(LEFT(BR7366,6),TEXT(RIGHT(BR7366,4)+1,"0000"))</f>
        <v>SH-25-7356</v>
      </c>
      <c r="BS7367" s="109" t="s">
        <v>552</v>
      </c>
      <c r="BT7367" t="str">
        <f>Tabella2[[#This Row],[OUTCOME]]</f>
        <v>DCO</v>
      </c>
      <c r="BU7367" t="str">
        <f>_xlfn.CONCAT(Tabella2[[#This Row],[NAME SP]],Tabella2[[#This Row],[ID SP]]," - ",Tabella2[[#This Row],[SYLLABUS NO]])</f>
        <v>IFTS110 - FMS CF03</v>
      </c>
      <c r="BV7367" t="s">
        <v>13293</v>
      </c>
    </row>
    <row r="7368" spans="1:74" hidden="1">
      <c r="A7368" s="103" t="s">
        <v>14701</v>
      </c>
      <c r="B7368" s="102">
        <v>46009</v>
      </c>
      <c r="C7368" s="104">
        <f>_xlfn.ISOWEEKNUM(Tabella2[[#This Row],[Date]])</f>
        <v>51</v>
      </c>
      <c r="D7368" s="104" t="s">
        <v>13295</v>
      </c>
      <c r="E7368" s="104" t="s">
        <v>284</v>
      </c>
      <c r="F7368" s="104">
        <v>109</v>
      </c>
      <c r="G7368" s="104" t="s">
        <v>257</v>
      </c>
      <c r="H7368" s="105">
        <v>13</v>
      </c>
      <c r="I7368" s="104"/>
      <c r="J7368" s="104" t="s">
        <v>258</v>
      </c>
      <c r="K7368" s="104" t="s">
        <v>77</v>
      </c>
      <c r="L7368" s="104" t="s">
        <v>259</v>
      </c>
      <c r="M7368" s="104" t="s">
        <v>276</v>
      </c>
      <c r="N7368" s="104"/>
      <c r="O7368" s="106"/>
      <c r="P7368" s="111" t="s">
        <v>322</v>
      </c>
      <c r="Q7368" s="153" t="s">
        <v>8463</v>
      </c>
      <c r="R7368" s="153" t="s">
        <v>8464</v>
      </c>
      <c r="S7368" s="153">
        <f>Tabella2[[#This Row],[PLD STOP]]-Tabella2[[#This Row],[PLD START]]</f>
        <v>4.166666666666663E-2</v>
      </c>
      <c r="T7368" s="153" t="s">
        <v>8463</v>
      </c>
      <c r="U7368" s="153" t="s">
        <v>8464</v>
      </c>
      <c r="V7368" s="153">
        <f>IF(ISBLANK(T7368),"",Tabella2[[#This Row],[ACT STOP]]-Tabella2[[#This Row],[ACT START]])</f>
        <v>4.166666666666663E-2</v>
      </c>
      <c r="W7368" s="104" t="s">
        <v>92</v>
      </c>
      <c r="X7368" s="104" t="s">
        <v>91</v>
      </c>
      <c r="Y7368" s="110"/>
      <c r="Z7368" s="106"/>
      <c r="AA7368" s="104"/>
      <c r="AB7368" s="107"/>
      <c r="AC7368" s="72">
        <f>IF(OR(Tabella2[[#This Row],[OUTCOME]]="DCO",Tabella2[[#This Row],[OUTCOME]]="SDC"),1,0)</f>
        <v>1</v>
      </c>
      <c r="AH7368" s="70"/>
      <c r="AI7368" s="70"/>
      <c r="AJ7368">
        <f>IF(OR(Tabella2[[#This Row],[OUTCOME]]="DNCO", Tabella2[[#This Row],[OUTCOME]]="SDNC"),1,0)</f>
        <v>0</v>
      </c>
      <c r="AL7368" s="70"/>
      <c r="BM7368" s="135" t="str">
        <f>Tabella2[[#This Row],[ACT START]]</f>
        <v>13:15</v>
      </c>
      <c r="BN7368" s="136" t="str">
        <f>Tabella2[[#This Row],[ACT STOP]]</f>
        <v>14:15</v>
      </c>
      <c r="BO7368" s="101"/>
      <c r="BR7368" s="109" t="str">
        <f t="shared" si="146"/>
        <v>SH-25-7357</v>
      </c>
      <c r="BS7368" s="109" t="s">
        <v>427</v>
      </c>
      <c r="BT7368" t="str">
        <f>Tabella2[[#This Row],[OUTCOME]]</f>
        <v>DCO</v>
      </c>
      <c r="BU7368" t="str">
        <f>_xlfn.CONCAT(Tabella2[[#This Row],[NAME SP]],Tabella2[[#This Row],[ID SP]]," - ",Tabella2[[#This Row],[SYLLABUS NO]])</f>
        <v>IFTS109 - FMS CF03</v>
      </c>
      <c r="BV7368" t="s">
        <v>14031</v>
      </c>
    </row>
    <row r="7369" spans="1:74" hidden="1">
      <c r="A7369" s="103" t="s">
        <v>14702</v>
      </c>
      <c r="B7369" s="102">
        <v>46009</v>
      </c>
      <c r="C7369" s="104">
        <f>_xlfn.ISOWEEKNUM(Tabella2[[#This Row],[Date]])</f>
        <v>51</v>
      </c>
      <c r="D7369" s="104" t="s">
        <v>817</v>
      </c>
      <c r="E7369" s="104" t="s">
        <v>284</v>
      </c>
      <c r="F7369" s="104">
        <v>73</v>
      </c>
      <c r="G7369" s="104" t="s">
        <v>257</v>
      </c>
      <c r="H7369" s="105">
        <v>17</v>
      </c>
      <c r="I7369" s="104"/>
      <c r="J7369" s="104" t="s">
        <v>258</v>
      </c>
      <c r="K7369" s="104" t="s">
        <v>79</v>
      </c>
      <c r="L7369" s="104" t="s">
        <v>299</v>
      </c>
      <c r="M7369" s="104" t="s">
        <v>386</v>
      </c>
      <c r="N7369" s="104"/>
      <c r="O7369" s="108" t="str">
        <f>A7370</f>
        <v>19775</v>
      </c>
      <c r="P7369" s="111" t="s">
        <v>2209</v>
      </c>
      <c r="Q7369" s="153" t="s">
        <v>12108</v>
      </c>
      <c r="R7369" s="153" t="s">
        <v>12109</v>
      </c>
      <c r="S7369" s="153">
        <f>Tabella2[[#This Row],[PLD STOP]]-Tabella2[[#This Row],[PLD START]]</f>
        <v>4.166666666666663E-2</v>
      </c>
      <c r="T7369" s="153">
        <v>0.61458333333333337</v>
      </c>
      <c r="U7369" s="153">
        <v>0.65625</v>
      </c>
      <c r="V7369" s="153">
        <f>IF(ISBLANK(T7369),"",Tabella2[[#This Row],[ACT STOP]]-Tabella2[[#This Row],[ACT START]])</f>
        <v>4.166666666666663E-2</v>
      </c>
      <c r="W7369" s="104" t="s">
        <v>92</v>
      </c>
      <c r="X7369" s="104" t="s">
        <v>91</v>
      </c>
      <c r="Y7369" s="110"/>
      <c r="Z7369" s="106"/>
      <c r="AA7369" s="104"/>
      <c r="AB7369" s="107"/>
      <c r="AC7369" s="72">
        <f>IF(OR(Tabella2[[#This Row],[OUTCOME]]="DCO",Tabella2[[#This Row],[OUTCOME]]="SDC"),1,0)</f>
        <v>1</v>
      </c>
      <c r="AH7369" s="70"/>
      <c r="AI7369" s="70"/>
      <c r="AJ7369">
        <f>IF(OR(Tabella2[[#This Row],[OUTCOME]]="DNCO", Tabella2[[#This Row],[OUTCOME]]="SDNC"),1,0)</f>
        <v>0</v>
      </c>
      <c r="AL7369" s="70"/>
      <c r="BM7369" s="135">
        <f>Tabella2[[#This Row],[ACT START]]</f>
        <v>0.61458333333333337</v>
      </c>
      <c r="BN7369" s="136">
        <f>Tabella2[[#This Row],[ACT STOP]]</f>
        <v>0.65625</v>
      </c>
      <c r="BO7369" s="101"/>
      <c r="BR7369" s="109" t="str">
        <f t="shared" si="146"/>
        <v>SH-25-7358</v>
      </c>
      <c r="BS7369" s="109" t="s">
        <v>393</v>
      </c>
      <c r="BT7369" t="str">
        <f>Tabella2[[#This Row],[OUTCOME]]</f>
        <v>DCO</v>
      </c>
      <c r="BU7369" t="str">
        <f>_xlfn.CONCAT(Tabella2[[#This Row],[NAME SP]],Tabella2[[#This Row],[ID SP]]," - ",Tabella2[[#This Row],[SYLLABUS NO]])</f>
        <v>IFTS73 - NET SMI01</v>
      </c>
      <c r="BV7369" t="s">
        <v>12008</v>
      </c>
    </row>
    <row r="7370" spans="1:74" hidden="1">
      <c r="A7370" s="103" t="s">
        <v>14703</v>
      </c>
      <c r="B7370" s="102">
        <v>46009</v>
      </c>
      <c r="C7370" s="104">
        <f>_xlfn.ISOWEEKNUM(Tabella2[[#This Row],[Date]])</f>
        <v>51</v>
      </c>
      <c r="D7370" s="104" t="s">
        <v>817</v>
      </c>
      <c r="E7370" s="104" t="s">
        <v>284</v>
      </c>
      <c r="F7370" s="104">
        <v>75</v>
      </c>
      <c r="G7370" s="104" t="s">
        <v>257</v>
      </c>
      <c r="H7370" s="105">
        <v>1</v>
      </c>
      <c r="I7370" s="104"/>
      <c r="J7370" s="104" t="s">
        <v>258</v>
      </c>
      <c r="K7370" s="104" t="s">
        <v>78</v>
      </c>
      <c r="L7370" s="104" t="s">
        <v>299</v>
      </c>
      <c r="M7370" s="104" t="s">
        <v>386</v>
      </c>
      <c r="N7370" s="104"/>
      <c r="O7370" s="108" t="str">
        <f>A7369</f>
        <v>19774</v>
      </c>
      <c r="P7370" s="111" t="s">
        <v>2209</v>
      </c>
      <c r="Q7370" s="153" t="s">
        <v>12108</v>
      </c>
      <c r="R7370" s="153" t="s">
        <v>12109</v>
      </c>
      <c r="S7370" s="153">
        <f>Tabella2[[#This Row],[PLD STOP]]-Tabella2[[#This Row],[PLD START]]</f>
        <v>4.166666666666663E-2</v>
      </c>
      <c r="T7370" s="153">
        <v>0.61458333333333337</v>
      </c>
      <c r="U7370" s="153">
        <v>0.65625</v>
      </c>
      <c r="V7370" s="153">
        <f>IF(ISBLANK(T7370),"",Tabella2[[#This Row],[ACT STOP]]-Tabella2[[#This Row],[ACT START]])</f>
        <v>4.166666666666663E-2</v>
      </c>
      <c r="W7370" s="104" t="s">
        <v>92</v>
      </c>
      <c r="X7370" s="104" t="s">
        <v>91</v>
      </c>
      <c r="Y7370" s="110"/>
      <c r="Z7370" s="106"/>
      <c r="AA7370" s="104"/>
      <c r="AB7370" s="107"/>
      <c r="AC7370" s="72">
        <f>IF(OR(Tabella2[[#This Row],[OUTCOME]]="DCO",Tabella2[[#This Row],[OUTCOME]]="SDC"),1,0)</f>
        <v>1</v>
      </c>
      <c r="AH7370" s="70"/>
      <c r="AI7370" s="70"/>
      <c r="AJ7370">
        <f>IF(OR(Tabella2[[#This Row],[OUTCOME]]="DNCO", Tabella2[[#This Row],[OUTCOME]]="SDNC"),1,0)</f>
        <v>0</v>
      </c>
      <c r="AL7370" s="70"/>
      <c r="BM7370" s="135">
        <f>Tabella2[[#This Row],[ACT START]]</f>
        <v>0.61458333333333337</v>
      </c>
      <c r="BN7370" s="136">
        <f>Tabella2[[#This Row],[ACT STOP]]</f>
        <v>0.65625</v>
      </c>
      <c r="BO7370" s="101"/>
      <c r="BR7370" s="109" t="str">
        <f t="shared" si="146"/>
        <v>SH-25-7359</v>
      </c>
      <c r="BS7370" s="109" t="s">
        <v>332</v>
      </c>
      <c r="BT7370" t="str">
        <f>Tabella2[[#This Row],[OUTCOME]]</f>
        <v>DCO</v>
      </c>
      <c r="BU7370" t="str">
        <f>_xlfn.CONCAT(Tabella2[[#This Row],[NAME SP]],Tabella2[[#This Row],[ID SP]]," - ",Tabella2[[#This Row],[SYLLABUS NO]])</f>
        <v>IFTS75 - NET SMI01</v>
      </c>
      <c r="BV7370" t="s">
        <v>12078</v>
      </c>
    </row>
    <row r="7371" spans="1:74" hidden="1">
      <c r="A7371" s="103" t="s">
        <v>14704</v>
      </c>
      <c r="B7371" s="102">
        <v>46009</v>
      </c>
      <c r="C7371" s="104">
        <f>_xlfn.ISOWEEKNUM(Tabella2[[#This Row],[Date]])</f>
        <v>51</v>
      </c>
      <c r="D7371" s="104" t="s">
        <v>6396</v>
      </c>
      <c r="E7371" s="104" t="s">
        <v>256</v>
      </c>
      <c r="F7371" s="104">
        <v>74</v>
      </c>
      <c r="G7371" s="104" t="s">
        <v>257</v>
      </c>
      <c r="H7371" s="105">
        <v>2</v>
      </c>
      <c r="I7371" s="104"/>
      <c r="J7371" s="104" t="s">
        <v>258</v>
      </c>
      <c r="K7371" s="104" t="s">
        <v>83</v>
      </c>
      <c r="L7371" s="104" t="s">
        <v>299</v>
      </c>
      <c r="M7371" s="104" t="s">
        <v>276</v>
      </c>
      <c r="N7371" s="104"/>
      <c r="O7371" s="108" t="str">
        <f>A7372</f>
        <v>19777</v>
      </c>
      <c r="P7371" s="111" t="s">
        <v>306</v>
      </c>
      <c r="Q7371" s="153" t="s">
        <v>12108</v>
      </c>
      <c r="R7371" s="153" t="s">
        <v>12109</v>
      </c>
      <c r="S7371" s="153">
        <f>Tabella2[[#This Row],[PLD STOP]]-Tabella2[[#This Row],[PLD START]]</f>
        <v>4.166666666666663E-2</v>
      </c>
      <c r="T7371" s="153" t="s">
        <v>12108</v>
      </c>
      <c r="U7371" s="153" t="s">
        <v>12109</v>
      </c>
      <c r="V7371" s="153">
        <f>IF(ISBLANK(T7371),"",Tabella2[[#This Row],[ACT STOP]]-Tabella2[[#This Row],[ACT START]])</f>
        <v>4.166666666666663E-2</v>
      </c>
      <c r="W7371" s="104" t="s">
        <v>92</v>
      </c>
      <c r="X7371" s="104" t="s">
        <v>91</v>
      </c>
      <c r="Y7371" s="110"/>
      <c r="Z7371" s="106"/>
      <c r="AA7371" s="104"/>
      <c r="AB7371" s="107"/>
      <c r="AC7371" s="72">
        <f>IF(OR(Tabella2[[#This Row],[OUTCOME]]="DCO",Tabella2[[#This Row],[OUTCOME]]="SDC"),1,0)</f>
        <v>1</v>
      </c>
      <c r="AH7371" s="70"/>
      <c r="AI7371" s="70"/>
      <c r="AJ7371">
        <f>IF(OR(Tabella2[[#This Row],[OUTCOME]]="DNCO", Tabella2[[#This Row],[OUTCOME]]="SDNC"),1,0)</f>
        <v>0</v>
      </c>
      <c r="AL7371" s="70"/>
      <c r="BM7371" s="135" t="str">
        <f>Tabella2[[#This Row],[ACT START]]</f>
        <v>14:45</v>
      </c>
      <c r="BN7371" s="136" t="str">
        <f>Tabella2[[#This Row],[ACT STOP]]</f>
        <v>15:45</v>
      </c>
      <c r="BO7371" s="101"/>
      <c r="BR7371" s="109" t="str">
        <f t="shared" si="146"/>
        <v>SH-25-7360</v>
      </c>
      <c r="BS7371" s="109" t="s">
        <v>368</v>
      </c>
      <c r="BT7371" t="str">
        <f>Tabella2[[#This Row],[OUTCOME]]</f>
        <v>DCO</v>
      </c>
      <c r="BU7371" t="str">
        <f>_xlfn.CONCAT(Tabella2[[#This Row],[NAME SP]],Tabella2[[#This Row],[ID SP]]," - ",Tabella2[[#This Row],[SYLLABUS NO]])</f>
        <v>QATAR74 - FMSC DBFM02</v>
      </c>
      <c r="BV7371" t="s">
        <v>11931</v>
      </c>
    </row>
    <row r="7372" spans="1:74" hidden="1">
      <c r="A7372" s="103" t="s">
        <v>14705</v>
      </c>
      <c r="B7372" s="102">
        <v>46009</v>
      </c>
      <c r="C7372" s="104">
        <f>_xlfn.ISOWEEKNUM(Tabella2[[#This Row],[Date]])</f>
        <v>51</v>
      </c>
      <c r="D7372" s="104" t="s">
        <v>195</v>
      </c>
      <c r="E7372" s="104" t="s">
        <v>298</v>
      </c>
      <c r="F7372" s="104"/>
      <c r="G7372" s="104" t="s">
        <v>257</v>
      </c>
      <c r="H7372" s="105">
        <v>9</v>
      </c>
      <c r="I7372" s="104"/>
      <c r="J7372" s="104" t="s">
        <v>258</v>
      </c>
      <c r="K7372" s="104" t="s">
        <v>80</v>
      </c>
      <c r="L7372" s="104" t="s">
        <v>299</v>
      </c>
      <c r="M7372" s="104" t="s">
        <v>276</v>
      </c>
      <c r="N7372" s="104"/>
      <c r="O7372" s="108" t="str">
        <f>A7371</f>
        <v>19776</v>
      </c>
      <c r="P7372" s="111" t="s">
        <v>300</v>
      </c>
      <c r="Q7372" s="153" t="s">
        <v>12108</v>
      </c>
      <c r="R7372" s="153" t="s">
        <v>12109</v>
      </c>
      <c r="S7372" s="153">
        <f>Tabella2[[#This Row],[PLD STOP]]-Tabella2[[#This Row],[PLD START]]</f>
        <v>4.166666666666663E-2</v>
      </c>
      <c r="T7372" s="153" t="s">
        <v>12108</v>
      </c>
      <c r="U7372" s="153" t="s">
        <v>12109</v>
      </c>
      <c r="V7372" s="153">
        <f>IF(ISBLANK(T7372),"",Tabella2[[#This Row],[ACT STOP]]-Tabella2[[#This Row],[ACT START]])</f>
        <v>4.166666666666663E-2</v>
      </c>
      <c r="W7372" s="104" t="s">
        <v>92</v>
      </c>
      <c r="X7372" s="104" t="s">
        <v>91</v>
      </c>
      <c r="Y7372" s="110"/>
      <c r="Z7372" s="106"/>
      <c r="AA7372" s="104"/>
      <c r="AB7372" s="107"/>
      <c r="AC7372" s="72">
        <f>IF(OR(Tabella2[[#This Row],[OUTCOME]]="DCO",Tabella2[[#This Row],[OUTCOME]]="SDC"),1,0)</f>
        <v>1</v>
      </c>
      <c r="AH7372" s="70"/>
      <c r="AI7372" s="70"/>
      <c r="AJ7372">
        <f>IF(OR(Tabella2[[#This Row],[OUTCOME]]="DNCO", Tabella2[[#This Row],[OUTCOME]]="SDNC"),1,0)</f>
        <v>0</v>
      </c>
      <c r="AL7372" s="70"/>
      <c r="BM7372" s="135" t="str">
        <f>Tabella2[[#This Row],[ACT START]]</f>
        <v>14:45</v>
      </c>
      <c r="BN7372" s="136" t="str">
        <f>Tabella2[[#This Row],[ACT STOP]]</f>
        <v>15:45</v>
      </c>
      <c r="BO7372" s="101"/>
      <c r="BR7372" s="109" t="str">
        <f t="shared" si="146"/>
        <v>SH-25-7361</v>
      </c>
      <c r="BS7372" s="109" t="s">
        <v>318</v>
      </c>
      <c r="BT7372" t="str">
        <f>Tabella2[[#This Row],[OUTCOME]]</f>
        <v>DCO</v>
      </c>
      <c r="BU7372" t="str">
        <f>_xlfn.CONCAT(Tabella2[[#This Row],[NAME SP]],Tabella2[[#This Row],[ID SP]]," - ",Tabella2[[#This Row],[SYLLABUS NO]])</f>
        <v>Support QATAR - SUPP</v>
      </c>
    </row>
    <row r="7373" spans="1:74" hidden="1">
      <c r="A7373" s="103" t="s">
        <v>14706</v>
      </c>
      <c r="B7373" s="102">
        <v>46009</v>
      </c>
      <c r="C7373" s="104">
        <f>_xlfn.ISOWEEKNUM(Tabella2[[#This Row],[Date]])</f>
        <v>51</v>
      </c>
      <c r="D7373" s="104" t="s">
        <v>13295</v>
      </c>
      <c r="E7373" s="104" t="s">
        <v>284</v>
      </c>
      <c r="F7373" s="104">
        <v>111</v>
      </c>
      <c r="G7373" s="104" t="s">
        <v>257</v>
      </c>
      <c r="H7373" s="105">
        <v>12</v>
      </c>
      <c r="I7373" s="104"/>
      <c r="J7373" s="104" t="s">
        <v>258</v>
      </c>
      <c r="K7373" s="104" t="s">
        <v>75</v>
      </c>
      <c r="L7373" s="104" t="s">
        <v>259</v>
      </c>
      <c r="M7373" s="104" t="s">
        <v>276</v>
      </c>
      <c r="N7373" s="104"/>
      <c r="O7373" s="106"/>
      <c r="P7373" s="111" t="s">
        <v>322</v>
      </c>
      <c r="Q7373" s="153" t="s">
        <v>12108</v>
      </c>
      <c r="R7373" s="153" t="s">
        <v>12109</v>
      </c>
      <c r="S7373" s="153">
        <f>Tabella2[[#This Row],[PLD STOP]]-Tabella2[[#This Row],[PLD START]]</f>
        <v>4.166666666666663E-2</v>
      </c>
      <c r="T7373" s="153" t="s">
        <v>12108</v>
      </c>
      <c r="U7373" s="153" t="s">
        <v>12109</v>
      </c>
      <c r="V7373" s="153">
        <f>IF(ISBLANK(T7373),"",Tabella2[[#This Row],[ACT STOP]]-Tabella2[[#This Row],[ACT START]])</f>
        <v>4.166666666666663E-2</v>
      </c>
      <c r="W7373" s="104" t="s">
        <v>92</v>
      </c>
      <c r="X7373" s="104" t="s">
        <v>91</v>
      </c>
      <c r="Y7373" s="110"/>
      <c r="Z7373" s="106"/>
      <c r="AA7373" s="104"/>
      <c r="AB7373" s="107"/>
      <c r="AC7373" s="72">
        <f>IF(OR(Tabella2[[#This Row],[OUTCOME]]="DCO",Tabella2[[#This Row],[OUTCOME]]="SDC"),1,0)</f>
        <v>1</v>
      </c>
      <c r="AH7373" s="70"/>
      <c r="AI7373" s="70"/>
      <c r="AJ7373">
        <f>IF(OR(Tabella2[[#This Row],[OUTCOME]]="DNCO", Tabella2[[#This Row],[OUTCOME]]="SDNC"),1,0)</f>
        <v>0</v>
      </c>
      <c r="AL7373" s="70"/>
      <c r="BM7373" s="135" t="str">
        <f>Tabella2[[#This Row],[ACT START]]</f>
        <v>14:45</v>
      </c>
      <c r="BN7373" s="136" t="str">
        <f>Tabella2[[#This Row],[ACT STOP]]</f>
        <v>15:45</v>
      </c>
      <c r="BO7373" s="101"/>
      <c r="BR7373" s="109" t="str">
        <f t="shared" si="146"/>
        <v>SH-25-7362</v>
      </c>
      <c r="BS7373" s="109" t="s">
        <v>266</v>
      </c>
      <c r="BT7373" t="str">
        <f>Tabella2[[#This Row],[OUTCOME]]</f>
        <v>DCO</v>
      </c>
      <c r="BU7373" t="str">
        <f>_xlfn.CONCAT(Tabella2[[#This Row],[NAME SP]],Tabella2[[#This Row],[ID SP]]," - ",Tabella2[[#This Row],[SYLLABUS NO]])</f>
        <v>IFTS111 - FMS CF03</v>
      </c>
      <c r="BV7373" t="s">
        <v>13292</v>
      </c>
    </row>
    <row r="7374" spans="1:74" hidden="1">
      <c r="A7374" s="103" t="s">
        <v>14707</v>
      </c>
      <c r="B7374" s="102">
        <v>46009</v>
      </c>
      <c r="C7374" s="104">
        <f>_xlfn.ISOWEEKNUM(Tabella2[[#This Row],[Date]])</f>
        <v>51</v>
      </c>
      <c r="D7374" s="104" t="s">
        <v>13295</v>
      </c>
      <c r="E7374" s="104" t="s">
        <v>284</v>
      </c>
      <c r="F7374" s="104">
        <v>112</v>
      </c>
      <c r="G7374" s="104" t="s">
        <v>284</v>
      </c>
      <c r="H7374" s="105">
        <v>22</v>
      </c>
      <c r="I7374" s="104"/>
      <c r="J7374" s="104" t="s">
        <v>258</v>
      </c>
      <c r="K7374" s="104" t="s">
        <v>77</v>
      </c>
      <c r="L7374" s="104" t="s">
        <v>259</v>
      </c>
      <c r="M7374" s="104" t="s">
        <v>276</v>
      </c>
      <c r="N7374" s="104"/>
      <c r="O7374" s="106"/>
      <c r="P7374" s="111" t="s">
        <v>322</v>
      </c>
      <c r="Q7374" s="153" t="s">
        <v>12108</v>
      </c>
      <c r="R7374" s="153" t="s">
        <v>12109</v>
      </c>
      <c r="S7374" s="153">
        <f>Tabella2[[#This Row],[PLD STOP]]-Tabella2[[#This Row],[PLD START]]</f>
        <v>4.166666666666663E-2</v>
      </c>
      <c r="T7374" s="153" t="s">
        <v>12108</v>
      </c>
      <c r="U7374" s="153" t="s">
        <v>12109</v>
      </c>
      <c r="V7374" s="153">
        <f>IF(ISBLANK(T7374),"",Tabella2[[#This Row],[ACT STOP]]-Tabella2[[#This Row],[ACT START]])</f>
        <v>4.166666666666663E-2</v>
      </c>
      <c r="W7374" s="104" t="s">
        <v>92</v>
      </c>
      <c r="X7374" s="104" t="s">
        <v>91</v>
      </c>
      <c r="Y7374" s="110" t="s">
        <v>14734</v>
      </c>
      <c r="Z7374" s="106"/>
      <c r="AA7374" s="104"/>
      <c r="AB7374" s="107"/>
      <c r="AC7374" s="72">
        <f>IF(OR(Tabella2[[#This Row],[OUTCOME]]="DCO",Tabella2[[#This Row],[OUTCOME]]="SDC"),1,0)</f>
        <v>1</v>
      </c>
      <c r="AH7374" s="70"/>
      <c r="AI7374" s="70"/>
      <c r="AJ7374">
        <f>IF(OR(Tabella2[[#This Row],[OUTCOME]]="DNCO", Tabella2[[#This Row],[OUTCOME]]="SDNC"),1,0)</f>
        <v>0</v>
      </c>
      <c r="AL7374" s="70"/>
      <c r="BM7374" s="135" t="str">
        <f>Tabella2[[#This Row],[ACT START]]</f>
        <v>14:45</v>
      </c>
      <c r="BN7374" s="136" t="str">
        <f>Tabella2[[#This Row],[ACT STOP]]</f>
        <v>15:45</v>
      </c>
      <c r="BO7374" s="101"/>
      <c r="BR7374" s="109" t="str">
        <f t="shared" si="146"/>
        <v>SH-25-7363</v>
      </c>
      <c r="BS7374" s="109" t="s">
        <v>295</v>
      </c>
      <c r="BT7374" t="str">
        <f>Tabella2[[#This Row],[OUTCOME]]</f>
        <v>DCO</v>
      </c>
      <c r="BU7374" t="str">
        <f>_xlfn.CONCAT(Tabella2[[#This Row],[NAME SP]],Tabella2[[#This Row],[ID SP]]," - ",Tabella2[[#This Row],[SYLLABUS NO]])</f>
        <v>IFTS112 - FMS CF03</v>
      </c>
      <c r="BV7374" t="s">
        <v>13294</v>
      </c>
    </row>
    <row r="7375" spans="1:74" hidden="1">
      <c r="A7375" s="103" t="s">
        <v>14710</v>
      </c>
      <c r="B7375" s="102">
        <v>46010</v>
      </c>
      <c r="C7375" s="104">
        <f>_xlfn.ISOWEEKNUM(Tabella2[[#This Row],[Date]])</f>
        <v>51</v>
      </c>
      <c r="D7375" s="104" t="s">
        <v>6621</v>
      </c>
      <c r="E7375" s="104" t="s">
        <v>284</v>
      </c>
      <c r="F7375" s="104">
        <v>83</v>
      </c>
      <c r="G7375" s="104" t="s">
        <v>257</v>
      </c>
      <c r="H7375" s="105">
        <v>10</v>
      </c>
      <c r="I7375" s="104"/>
      <c r="J7375" s="104" t="s">
        <v>258</v>
      </c>
      <c r="K7375" s="104" t="s">
        <v>79</v>
      </c>
      <c r="L7375" s="104" t="s">
        <v>299</v>
      </c>
      <c r="M7375" s="104" t="s">
        <v>386</v>
      </c>
      <c r="N7375" s="104"/>
      <c r="O7375" s="108" t="str">
        <f>A7376</f>
        <v>19781</v>
      </c>
      <c r="P7375" s="111" t="s">
        <v>2209</v>
      </c>
      <c r="Q7375" s="153" t="s">
        <v>13677</v>
      </c>
      <c r="R7375" s="153" t="s">
        <v>13678</v>
      </c>
      <c r="S7375" s="153">
        <f>Tabella2[[#This Row],[PLD STOP]]-Tabella2[[#This Row],[PLD START]]</f>
        <v>4.1666666666666685E-2</v>
      </c>
      <c r="T7375" s="153">
        <v>0.30208333333333331</v>
      </c>
      <c r="U7375" s="153">
        <v>0.34375</v>
      </c>
      <c r="V7375" s="153">
        <f>IF(ISBLANK(T7375),"",Tabella2[[#This Row],[ACT STOP]]-Tabella2[[#This Row],[ACT START]])</f>
        <v>4.1666666666666685E-2</v>
      </c>
      <c r="W7375" s="104" t="s">
        <v>92</v>
      </c>
      <c r="X7375" s="104" t="s">
        <v>91</v>
      </c>
      <c r="Y7375" s="110"/>
      <c r="Z7375" s="106"/>
      <c r="AA7375" s="104"/>
      <c r="AB7375" s="107"/>
      <c r="AC7375" s="72">
        <f>IF(OR(Tabella2[[#This Row],[OUTCOME]]="DCO",Tabella2[[#This Row],[OUTCOME]]="SDC"),1,0)</f>
        <v>1</v>
      </c>
      <c r="AH7375" s="70"/>
      <c r="AI7375" s="70"/>
      <c r="AJ7375">
        <f>IF(OR(Tabella2[[#This Row],[OUTCOME]]="DNCO", Tabella2[[#This Row],[OUTCOME]]="SDNC"),1,0)</f>
        <v>0</v>
      </c>
      <c r="AL7375" s="70"/>
      <c r="BM7375" s="135">
        <f>Tabella2[[#This Row],[ACT START]]</f>
        <v>0.30208333333333331</v>
      </c>
      <c r="BN7375" s="136">
        <f>Tabella2[[#This Row],[ACT STOP]]</f>
        <v>0.34375</v>
      </c>
      <c r="BO7375" s="101"/>
      <c r="BR7375" s="109" t="str">
        <f t="shared" ref="BR7375:BR7410" si="147">_xlfn.CONCAT(LEFT(BR7374,6),TEXT(RIGHT(BR7374,4)+1,"0000"))</f>
        <v>SH-25-7364</v>
      </c>
      <c r="BS7375" s="109" t="s">
        <v>552</v>
      </c>
      <c r="BT7375" t="str">
        <f>Tabella2[[#This Row],[OUTCOME]]</f>
        <v>DCO</v>
      </c>
      <c r="BU7375" t="str">
        <f>_xlfn.CONCAT(Tabella2[[#This Row],[NAME SP]],Tabella2[[#This Row],[ID SP]]," - ",Tabella2[[#This Row],[SYLLABUS NO]])</f>
        <v>IFTS83 - NET SMI01</v>
      </c>
      <c r="BV7375" t="s">
        <v>11871</v>
      </c>
    </row>
    <row r="7376" spans="1:74" hidden="1">
      <c r="A7376" s="103" t="s">
        <v>14711</v>
      </c>
      <c r="B7376" s="102">
        <v>46010</v>
      </c>
      <c r="C7376" s="104">
        <f>_xlfn.ISOWEEKNUM(Tabella2[[#This Row],[Date]])</f>
        <v>51</v>
      </c>
      <c r="D7376" s="104" t="s">
        <v>6621</v>
      </c>
      <c r="E7376" s="104" t="s">
        <v>284</v>
      </c>
      <c r="F7376" s="104">
        <v>82</v>
      </c>
      <c r="G7376" s="104" t="s">
        <v>257</v>
      </c>
      <c r="H7376" s="105">
        <v>5</v>
      </c>
      <c r="I7376" s="104"/>
      <c r="J7376" s="104" t="s">
        <v>258</v>
      </c>
      <c r="K7376" s="104" t="s">
        <v>78</v>
      </c>
      <c r="L7376" s="104" t="s">
        <v>299</v>
      </c>
      <c r="M7376" s="104" t="s">
        <v>386</v>
      </c>
      <c r="N7376" s="104"/>
      <c r="O7376" s="108" t="str">
        <f>A7375</f>
        <v>19780</v>
      </c>
      <c r="P7376" s="111" t="s">
        <v>2209</v>
      </c>
      <c r="Q7376" s="153" t="s">
        <v>13677</v>
      </c>
      <c r="R7376" s="153" t="s">
        <v>13678</v>
      </c>
      <c r="S7376" s="153">
        <f>Tabella2[[#This Row],[PLD STOP]]-Tabella2[[#This Row],[PLD START]]</f>
        <v>4.1666666666666685E-2</v>
      </c>
      <c r="T7376" s="153">
        <v>0.30208333333333331</v>
      </c>
      <c r="U7376" s="153">
        <v>0.34375</v>
      </c>
      <c r="V7376" s="153">
        <f>IF(ISBLANK(T7376),"",Tabella2[[#This Row],[ACT STOP]]-Tabella2[[#This Row],[ACT START]])</f>
        <v>4.1666666666666685E-2</v>
      </c>
      <c r="W7376" s="104" t="s">
        <v>92</v>
      </c>
      <c r="X7376" s="104" t="s">
        <v>91</v>
      </c>
      <c r="Y7376" s="110"/>
      <c r="Z7376" s="106"/>
      <c r="AA7376" s="104"/>
      <c r="AB7376" s="107"/>
      <c r="AC7376" s="72">
        <f>IF(OR(Tabella2[[#This Row],[OUTCOME]]="DCO",Tabella2[[#This Row],[OUTCOME]]="SDC"),1,0)</f>
        <v>1</v>
      </c>
      <c r="AH7376" s="70"/>
      <c r="AI7376" s="70"/>
      <c r="AJ7376">
        <f>IF(OR(Tabella2[[#This Row],[OUTCOME]]="DNCO", Tabella2[[#This Row],[OUTCOME]]="SDNC"),1,0)</f>
        <v>0</v>
      </c>
      <c r="AL7376" s="70"/>
      <c r="BM7376" s="135">
        <f>Tabella2[[#This Row],[ACT START]]</f>
        <v>0.30208333333333331</v>
      </c>
      <c r="BN7376" s="136">
        <f>Tabella2[[#This Row],[ACT STOP]]</f>
        <v>0.34375</v>
      </c>
      <c r="BO7376" s="101"/>
      <c r="BR7376" s="109" t="str">
        <f t="shared" si="147"/>
        <v>SH-25-7365</v>
      </c>
      <c r="BS7376" s="109" t="s">
        <v>416</v>
      </c>
      <c r="BT7376" t="str">
        <f>Tabella2[[#This Row],[OUTCOME]]</f>
        <v>DCO</v>
      </c>
      <c r="BU7376" t="str">
        <f>_xlfn.CONCAT(Tabella2[[#This Row],[NAME SP]],Tabella2[[#This Row],[ID SP]]," - ",Tabella2[[#This Row],[SYLLABUS NO]])</f>
        <v>IFTS82 - NET SMI01</v>
      </c>
      <c r="BV7376" t="s">
        <v>11868</v>
      </c>
    </row>
    <row r="7377" spans="1:74" hidden="1">
      <c r="A7377" s="103" t="s">
        <v>14712</v>
      </c>
      <c r="B7377" s="102">
        <v>46010</v>
      </c>
      <c r="C7377" s="104">
        <f>_xlfn.ISOWEEKNUM(Tabella2[[#This Row],[Date]])</f>
        <v>51</v>
      </c>
      <c r="D7377" s="104" t="s">
        <v>11710</v>
      </c>
      <c r="E7377" s="104" t="s">
        <v>284</v>
      </c>
      <c r="F7377" s="104">
        <v>95</v>
      </c>
      <c r="G7377" s="104" t="s">
        <v>284</v>
      </c>
      <c r="H7377" s="105">
        <v>22</v>
      </c>
      <c r="I7377" s="104" t="s">
        <v>258</v>
      </c>
      <c r="J7377" s="104"/>
      <c r="K7377" s="104" t="s">
        <v>81</v>
      </c>
      <c r="L7377" s="104" t="s">
        <v>259</v>
      </c>
      <c r="M7377" s="104" t="s">
        <v>276</v>
      </c>
      <c r="N7377" s="104"/>
      <c r="O7377" s="106"/>
      <c r="P7377" s="111" t="s">
        <v>14671</v>
      </c>
      <c r="Q7377" s="153" t="s">
        <v>13677</v>
      </c>
      <c r="R7377" s="153" t="s">
        <v>13678</v>
      </c>
      <c r="S7377" s="153">
        <f>Tabella2[[#This Row],[PLD STOP]]-Tabella2[[#This Row],[PLD START]]</f>
        <v>4.1666666666666685E-2</v>
      </c>
      <c r="T7377" s="153">
        <v>0.30277777777777776</v>
      </c>
      <c r="U7377" s="153">
        <v>0.34305555555555556</v>
      </c>
      <c r="V7377" s="153">
        <f>IF(ISBLANK(T7377),"",Tabella2[[#This Row],[ACT STOP]]-Tabella2[[#This Row],[ACT START]])</f>
        <v>4.0277777777777801E-2</v>
      </c>
      <c r="W7377" s="104" t="s">
        <v>92</v>
      </c>
      <c r="X7377" s="104" t="s">
        <v>91</v>
      </c>
      <c r="Y7377" s="110"/>
      <c r="Z7377" s="106"/>
      <c r="AA7377" s="104"/>
      <c r="AB7377" s="107"/>
      <c r="AC7377" s="72">
        <f>IF(OR(Tabella2[[#This Row],[OUTCOME]]="DCO",Tabella2[[#This Row],[OUTCOME]]="SDC"),1,0)</f>
        <v>1</v>
      </c>
      <c r="AH7377" s="70"/>
      <c r="AI7377" s="70"/>
      <c r="AJ7377">
        <f>IF(OR(Tabella2[[#This Row],[OUTCOME]]="DNCO", Tabella2[[#This Row],[OUTCOME]]="SDNC"),1,0)</f>
        <v>0</v>
      </c>
      <c r="AL7377" s="70"/>
      <c r="BM7377" s="135">
        <f>Tabella2[[#This Row],[ACT START]]</f>
        <v>0.30277777777777776</v>
      </c>
      <c r="BN7377" s="136">
        <f>Tabella2[[#This Row],[ACT STOP]]</f>
        <v>0.34305555555555556</v>
      </c>
      <c r="BO7377" s="101"/>
      <c r="BR7377" s="109" t="str">
        <f t="shared" si="147"/>
        <v>SH-25-7366</v>
      </c>
      <c r="BS7377" s="109" t="s">
        <v>295</v>
      </c>
      <c r="BT7377" t="str">
        <f>Tabella2[[#This Row],[OUTCOME]]</f>
        <v>DCO</v>
      </c>
      <c r="BU7377" t="str">
        <f>_xlfn.CONCAT(Tabella2[[#This Row],[NAME SP]],Tabella2[[#This Row],[ID SP]]," - ",Tabella2[[#This Row],[SYLLABUS NO]])</f>
        <v>IFTS95 - SD ERT0101</v>
      </c>
      <c r="BV7377" t="s">
        <v>11832</v>
      </c>
    </row>
    <row r="7378" spans="1:74" hidden="1">
      <c r="A7378" s="103" t="s">
        <v>14713</v>
      </c>
      <c r="B7378" s="102">
        <v>46010</v>
      </c>
      <c r="C7378" s="104">
        <f>_xlfn.ISOWEEKNUM(Tabella2[[#This Row],[Date]])</f>
        <v>51</v>
      </c>
      <c r="D7378" s="104" t="s">
        <v>13048</v>
      </c>
      <c r="E7378" s="104" t="s">
        <v>284</v>
      </c>
      <c r="F7378" s="104">
        <v>104</v>
      </c>
      <c r="G7378" s="104" t="s">
        <v>284</v>
      </c>
      <c r="H7378" s="105">
        <v>23</v>
      </c>
      <c r="I7378" s="104"/>
      <c r="J7378" s="104" t="s">
        <v>258</v>
      </c>
      <c r="K7378" s="104" t="s">
        <v>83</v>
      </c>
      <c r="L7378" s="104" t="s">
        <v>259</v>
      </c>
      <c r="M7378" s="104" t="s">
        <v>276</v>
      </c>
      <c r="N7378" s="104"/>
      <c r="O7378" s="106"/>
      <c r="P7378" s="111" t="s">
        <v>2896</v>
      </c>
      <c r="Q7378" s="153" t="s">
        <v>13677</v>
      </c>
      <c r="R7378" s="153" t="s">
        <v>13678</v>
      </c>
      <c r="S7378" s="153">
        <f>Tabella2[[#This Row],[PLD STOP]]-Tabella2[[#This Row],[PLD START]]</f>
        <v>4.1666666666666685E-2</v>
      </c>
      <c r="T7378" s="153" t="s">
        <v>13677</v>
      </c>
      <c r="U7378" s="153" t="s">
        <v>13678</v>
      </c>
      <c r="V7378" s="153">
        <f>IF(ISBLANK(T7378),"",Tabella2[[#This Row],[ACT STOP]]-Tabella2[[#This Row],[ACT START]])</f>
        <v>4.1666666666666685E-2</v>
      </c>
      <c r="W7378" s="104" t="s">
        <v>92</v>
      </c>
      <c r="X7378" s="104" t="s">
        <v>91</v>
      </c>
      <c r="Y7378" s="110"/>
      <c r="Z7378" s="106"/>
      <c r="AA7378" s="104"/>
      <c r="AB7378" s="107"/>
      <c r="AC7378" s="72">
        <f>IF(OR(Tabella2[[#This Row],[OUTCOME]]="DCO",Tabella2[[#This Row],[OUTCOME]]="SDC"),1,0)</f>
        <v>1</v>
      </c>
      <c r="AH7378" s="70"/>
      <c r="AI7378" s="70"/>
      <c r="AJ7378">
        <f>IF(OR(Tabella2[[#This Row],[OUTCOME]]="DNCO", Tabella2[[#This Row],[OUTCOME]]="SDNC"),1,0)</f>
        <v>0</v>
      </c>
      <c r="AL7378" s="70"/>
      <c r="BM7378" s="135" t="str">
        <f>Tabella2[[#This Row],[ACT START]]</f>
        <v>07:15</v>
      </c>
      <c r="BN7378" s="136" t="str">
        <f>Tabella2[[#This Row],[ACT STOP]]</f>
        <v>08:15</v>
      </c>
      <c r="BO7378" s="101"/>
      <c r="BR7378" s="109" t="str">
        <f t="shared" si="147"/>
        <v>SH-25-7367</v>
      </c>
      <c r="BS7378" s="109" t="s">
        <v>358</v>
      </c>
      <c r="BT7378" t="str">
        <f>Tabella2[[#This Row],[OUTCOME]]</f>
        <v>DCO</v>
      </c>
      <c r="BU7378" t="str">
        <f>_xlfn.CONCAT(Tabella2[[#This Row],[NAME SP]],Tabella2[[#This Row],[ID SP]]," - ",Tabella2[[#This Row],[SYLLABUS NO]])</f>
        <v>IFTS104 - PT EMR03</v>
      </c>
      <c r="BV7378" t="s">
        <v>14017</v>
      </c>
    </row>
    <row r="7379" spans="1:74" hidden="1">
      <c r="A7379" s="103" t="s">
        <v>14714</v>
      </c>
      <c r="B7379" s="102">
        <v>46010</v>
      </c>
      <c r="C7379" s="104">
        <f>_xlfn.ISOWEEKNUM(Tabella2[[#This Row],[Date]])</f>
        <v>51</v>
      </c>
      <c r="D7379" s="104" t="s">
        <v>13714</v>
      </c>
      <c r="E7379" s="104" t="s">
        <v>284</v>
      </c>
      <c r="F7379" s="104">
        <v>49</v>
      </c>
      <c r="G7379" s="104" t="s">
        <v>257</v>
      </c>
      <c r="H7379" s="105">
        <v>1</v>
      </c>
      <c r="I7379" s="104"/>
      <c r="J7379" s="104" t="s">
        <v>258</v>
      </c>
      <c r="K7379" s="104" t="s">
        <v>80</v>
      </c>
      <c r="L7379" s="104" t="s">
        <v>259</v>
      </c>
      <c r="M7379" s="104" t="s">
        <v>386</v>
      </c>
      <c r="N7379" s="104"/>
      <c r="O7379" s="106"/>
      <c r="P7379" s="111" t="s">
        <v>4392</v>
      </c>
      <c r="Q7379" s="153" t="s">
        <v>13677</v>
      </c>
      <c r="R7379" s="153" t="s">
        <v>13678</v>
      </c>
      <c r="S7379" s="153">
        <f>Tabella2[[#This Row],[PLD STOP]]-Tabella2[[#This Row],[PLD START]]</f>
        <v>4.1666666666666685E-2</v>
      </c>
      <c r="T7379" s="153" t="s">
        <v>13677</v>
      </c>
      <c r="U7379" s="153" t="s">
        <v>13678</v>
      </c>
      <c r="V7379" s="153">
        <f>IF(ISBLANK(T7379),"",Tabella2[[#This Row],[ACT STOP]]-Tabella2[[#This Row],[ACT START]])</f>
        <v>4.1666666666666685E-2</v>
      </c>
      <c r="W7379" s="104" t="s">
        <v>92</v>
      </c>
      <c r="X7379" s="104" t="s">
        <v>91</v>
      </c>
      <c r="Y7379" s="110"/>
      <c r="Z7379" s="106"/>
      <c r="AA7379" s="104"/>
      <c r="AB7379" s="107"/>
      <c r="AC7379" s="72">
        <f>IF(OR(Tabella2[[#This Row],[OUTCOME]]="DCO",Tabella2[[#This Row],[OUTCOME]]="SDC"),1,0)</f>
        <v>1</v>
      </c>
      <c r="AH7379" s="70"/>
      <c r="AI7379" s="70"/>
      <c r="AJ7379">
        <f>IF(OR(Tabella2[[#This Row],[OUTCOME]]="DNCO", Tabella2[[#This Row],[OUTCOME]]="SDNC"),1,0)</f>
        <v>0</v>
      </c>
      <c r="AL7379" s="70"/>
      <c r="BM7379" s="135" t="str">
        <f>Tabella2[[#This Row],[ACT START]]</f>
        <v>07:15</v>
      </c>
      <c r="BN7379" s="136" t="str">
        <f>Tabella2[[#This Row],[ACT STOP]]</f>
        <v>08:15</v>
      </c>
      <c r="BO7379" s="101"/>
      <c r="BR7379" s="109" t="str">
        <f t="shared" si="147"/>
        <v>SH-25-7368</v>
      </c>
      <c r="BS7379" s="109" t="s">
        <v>332</v>
      </c>
      <c r="BT7379" t="str">
        <f>Tabella2[[#This Row],[OUTCOME]]</f>
        <v>DCO</v>
      </c>
      <c r="BU7379" t="str">
        <f>_xlfn.CONCAT(Tabella2[[#This Row],[NAME SP]],Tabella2[[#This Row],[ID SP]]," - ",Tabella2[[#This Row],[SYLLABUS NO]])</f>
        <v>IFTS49 - SD BVR01</v>
      </c>
      <c r="BV7379" t="s">
        <v>12787</v>
      </c>
    </row>
    <row r="7380" spans="1:74" hidden="1">
      <c r="A7380" s="103" t="s">
        <v>14715</v>
      </c>
      <c r="B7380" s="102">
        <v>46010</v>
      </c>
      <c r="C7380" s="104">
        <f>_xlfn.ISOWEEKNUM(Tabella2[[#This Row],[Date]])</f>
        <v>51</v>
      </c>
      <c r="D7380" s="104" t="s">
        <v>13048</v>
      </c>
      <c r="E7380" s="104" t="s">
        <v>284</v>
      </c>
      <c r="F7380" s="104">
        <v>106</v>
      </c>
      <c r="G7380" s="104" t="s">
        <v>257</v>
      </c>
      <c r="H7380" s="105">
        <v>13</v>
      </c>
      <c r="I7380" s="104"/>
      <c r="J7380" s="104" t="s">
        <v>258</v>
      </c>
      <c r="K7380" s="104" t="s">
        <v>75</v>
      </c>
      <c r="L7380" s="104" t="s">
        <v>259</v>
      </c>
      <c r="M7380" s="104" t="s">
        <v>276</v>
      </c>
      <c r="N7380" s="104"/>
      <c r="O7380" s="106"/>
      <c r="P7380" s="111" t="s">
        <v>871</v>
      </c>
      <c r="Q7380" s="153" t="s">
        <v>13677</v>
      </c>
      <c r="R7380" s="153" t="s">
        <v>13678</v>
      </c>
      <c r="S7380" s="153">
        <f>Tabella2[[#This Row],[PLD STOP]]-Tabella2[[#This Row],[PLD START]]</f>
        <v>4.1666666666666685E-2</v>
      </c>
      <c r="T7380" s="153" t="s">
        <v>13677</v>
      </c>
      <c r="U7380" s="153" t="s">
        <v>13678</v>
      </c>
      <c r="V7380" s="153">
        <f>IF(ISBLANK(T7380),"",Tabella2[[#This Row],[ACT STOP]]-Tabella2[[#This Row],[ACT START]])</f>
        <v>4.1666666666666685E-2</v>
      </c>
      <c r="W7380" s="104" t="s">
        <v>92</v>
      </c>
      <c r="X7380" s="104" t="s">
        <v>91</v>
      </c>
      <c r="Y7380" s="110" t="s">
        <v>14737</v>
      </c>
      <c r="Z7380" s="106"/>
      <c r="AA7380" s="104"/>
      <c r="AB7380" s="107"/>
      <c r="AC7380" s="72">
        <f>IF(OR(Tabella2[[#This Row],[OUTCOME]]="DCO",Tabella2[[#This Row],[OUTCOME]]="SDC"),1,0)</f>
        <v>1</v>
      </c>
      <c r="AH7380" s="70"/>
      <c r="AI7380" s="70"/>
      <c r="AJ7380">
        <f>IF(OR(Tabella2[[#This Row],[OUTCOME]]="DNCO", Tabella2[[#This Row],[OUTCOME]]="SDNC"),1,0)</f>
        <v>0</v>
      </c>
      <c r="AL7380" s="70"/>
      <c r="BM7380" s="135" t="str">
        <f>Tabella2[[#This Row],[ACT START]]</f>
        <v>07:15</v>
      </c>
      <c r="BN7380" s="136" t="str">
        <f>Tabella2[[#This Row],[ACT STOP]]</f>
        <v>08:15</v>
      </c>
      <c r="BO7380" s="101"/>
      <c r="BR7380" s="109" t="str">
        <f t="shared" si="147"/>
        <v>SH-25-7369</v>
      </c>
      <c r="BS7380" s="109" t="s">
        <v>427</v>
      </c>
      <c r="BT7380" t="str">
        <f>Tabella2[[#This Row],[OUTCOME]]</f>
        <v>DCO</v>
      </c>
      <c r="BU7380" t="str">
        <f>_xlfn.CONCAT(Tabella2[[#This Row],[NAME SP]],Tabella2[[#This Row],[ID SP]]," - ",Tabella2[[#This Row],[SYLLABUS NO]])</f>
        <v>IFTS106 - PT EMR04</v>
      </c>
      <c r="BV7380" t="s">
        <v>13050</v>
      </c>
    </row>
    <row r="7381" spans="1:74" hidden="1">
      <c r="A7381" s="103" t="s">
        <v>14716</v>
      </c>
      <c r="B7381" s="102">
        <v>46010</v>
      </c>
      <c r="C7381" s="104">
        <f>_xlfn.ISOWEEKNUM(Tabella2[[#This Row],[Date]])</f>
        <v>51</v>
      </c>
      <c r="D7381" s="104" t="s">
        <v>817</v>
      </c>
      <c r="E7381" s="104" t="s">
        <v>284</v>
      </c>
      <c r="F7381" s="104">
        <v>75</v>
      </c>
      <c r="G7381" s="104" t="s">
        <v>257</v>
      </c>
      <c r="H7381" s="105">
        <v>9</v>
      </c>
      <c r="I7381" s="104"/>
      <c r="J7381" s="104" t="s">
        <v>258</v>
      </c>
      <c r="K7381" s="104" t="s">
        <v>79</v>
      </c>
      <c r="L7381" s="104" t="s">
        <v>299</v>
      </c>
      <c r="M7381" s="104" t="s">
        <v>386</v>
      </c>
      <c r="N7381" s="104"/>
      <c r="O7381" s="108" t="str">
        <f>A7382</f>
        <v>19787</v>
      </c>
      <c r="P7381" s="111" t="s">
        <v>2248</v>
      </c>
      <c r="Q7381" s="153" t="s">
        <v>4368</v>
      </c>
      <c r="R7381" s="153" t="s">
        <v>4369</v>
      </c>
      <c r="S7381" s="153">
        <f>Tabella2[[#This Row],[PLD STOP]]-Tabella2[[#This Row],[PLD START]]</f>
        <v>4.1666666666666685E-2</v>
      </c>
      <c r="T7381" s="153">
        <v>0.36458333333333331</v>
      </c>
      <c r="U7381" s="153">
        <v>0.40625</v>
      </c>
      <c r="V7381" s="153">
        <f>IF(ISBLANK(T7381),"",Tabella2[[#This Row],[ACT STOP]]-Tabella2[[#This Row],[ACT START]])</f>
        <v>4.1666666666666685E-2</v>
      </c>
      <c r="W7381" s="104" t="s">
        <v>92</v>
      </c>
      <c r="X7381" s="104" t="s">
        <v>91</v>
      </c>
      <c r="Y7381" s="110"/>
      <c r="Z7381" s="106"/>
      <c r="AA7381" s="104"/>
      <c r="AB7381" s="107"/>
      <c r="AC7381" s="72">
        <f>IF(OR(Tabella2[[#This Row],[OUTCOME]]="DCO",Tabella2[[#This Row],[OUTCOME]]="SDC"),1,0)</f>
        <v>1</v>
      </c>
      <c r="AH7381" s="70"/>
      <c r="AI7381" s="70"/>
      <c r="AJ7381">
        <f>IF(OR(Tabella2[[#This Row],[OUTCOME]]="DNCO", Tabella2[[#This Row],[OUTCOME]]="SDNC"),1,0)</f>
        <v>0</v>
      </c>
      <c r="AL7381" s="70"/>
      <c r="BM7381" s="135">
        <f>Tabella2[[#This Row],[ACT START]]</f>
        <v>0.36458333333333331</v>
      </c>
      <c r="BN7381" s="136">
        <f>Tabella2[[#This Row],[ACT STOP]]</f>
        <v>0.40625</v>
      </c>
      <c r="BO7381" s="101"/>
      <c r="BR7381" s="109" t="str">
        <f t="shared" si="147"/>
        <v>SH-25-7370</v>
      </c>
      <c r="BS7381" s="109" t="s">
        <v>318</v>
      </c>
      <c r="BT7381" t="str">
        <f>Tabella2[[#This Row],[OUTCOME]]</f>
        <v>DCO</v>
      </c>
      <c r="BU7381" t="str">
        <f>_xlfn.CONCAT(Tabella2[[#This Row],[NAME SP]],Tabella2[[#This Row],[ID SP]]," - ",Tabella2[[#This Row],[SYLLABUS NO]])</f>
        <v>IFTS75 - NET SMI02</v>
      </c>
      <c r="BV7381" t="s">
        <v>12078</v>
      </c>
    </row>
    <row r="7382" spans="1:74" hidden="1">
      <c r="A7382" s="103" t="s">
        <v>14717</v>
      </c>
      <c r="B7382" s="102">
        <v>46010</v>
      </c>
      <c r="C7382" s="104">
        <f>_xlfn.ISOWEEKNUM(Tabella2[[#This Row],[Date]])</f>
        <v>51</v>
      </c>
      <c r="D7382" s="104" t="s">
        <v>817</v>
      </c>
      <c r="E7382" s="104" t="s">
        <v>284</v>
      </c>
      <c r="F7382" s="104">
        <v>73</v>
      </c>
      <c r="G7382" s="104" t="s">
        <v>257</v>
      </c>
      <c r="H7382" s="105">
        <v>32</v>
      </c>
      <c r="I7382" s="104"/>
      <c r="J7382" s="104" t="s">
        <v>258</v>
      </c>
      <c r="K7382" s="104" t="s">
        <v>78</v>
      </c>
      <c r="L7382" s="104" t="s">
        <v>299</v>
      </c>
      <c r="M7382" s="104" t="s">
        <v>386</v>
      </c>
      <c r="N7382" s="104"/>
      <c r="O7382" s="108" t="str">
        <f>A7381</f>
        <v>19786</v>
      </c>
      <c r="P7382" s="111" t="s">
        <v>2248</v>
      </c>
      <c r="Q7382" s="153" t="s">
        <v>4368</v>
      </c>
      <c r="R7382" s="153" t="s">
        <v>4369</v>
      </c>
      <c r="S7382" s="153">
        <f>Tabella2[[#This Row],[PLD STOP]]-Tabella2[[#This Row],[PLD START]]</f>
        <v>4.1666666666666685E-2</v>
      </c>
      <c r="T7382" s="153">
        <v>0.36458333333333331</v>
      </c>
      <c r="U7382" s="153">
        <v>0.40625</v>
      </c>
      <c r="V7382" s="153">
        <f>IF(ISBLANK(T7382),"",Tabella2[[#This Row],[ACT STOP]]-Tabella2[[#This Row],[ACT START]])</f>
        <v>4.1666666666666685E-2</v>
      </c>
      <c r="W7382" s="104" t="s">
        <v>92</v>
      </c>
      <c r="X7382" s="104" t="s">
        <v>91</v>
      </c>
      <c r="Y7382" s="110"/>
      <c r="Z7382" s="106"/>
      <c r="AA7382" s="104"/>
      <c r="AB7382" s="107"/>
      <c r="AC7382" s="72">
        <f>IF(OR(Tabella2[[#This Row],[OUTCOME]]="DCO",Tabella2[[#This Row],[OUTCOME]]="SDC"),1,0)</f>
        <v>1</v>
      </c>
      <c r="AH7382" s="70"/>
      <c r="AI7382" s="70"/>
      <c r="AJ7382">
        <f>IF(OR(Tabella2[[#This Row],[OUTCOME]]="DNCO", Tabella2[[#This Row],[OUTCOME]]="SDNC"),1,0)</f>
        <v>0</v>
      </c>
      <c r="AL7382" s="70"/>
      <c r="BM7382" s="135">
        <f>Tabella2[[#This Row],[ACT START]]</f>
        <v>0.36458333333333331</v>
      </c>
      <c r="BN7382" s="136">
        <f>Tabella2[[#This Row],[ACT STOP]]</f>
        <v>0.40625</v>
      </c>
      <c r="BO7382" s="101"/>
      <c r="BR7382" s="109" t="str">
        <f t="shared" si="147"/>
        <v>SH-25-7371</v>
      </c>
      <c r="BS7382" s="109" t="s">
        <v>356</v>
      </c>
      <c r="BT7382" t="str">
        <f>Tabella2[[#This Row],[OUTCOME]]</f>
        <v>DCO</v>
      </c>
      <c r="BU7382" t="str">
        <f>_xlfn.CONCAT(Tabella2[[#This Row],[NAME SP]],Tabella2[[#This Row],[ID SP]]," - ",Tabella2[[#This Row],[SYLLABUS NO]])</f>
        <v>IFTS73 - NET SMI02</v>
      </c>
      <c r="BV7382" t="s">
        <v>12008</v>
      </c>
    </row>
    <row r="7383" spans="1:74" hidden="1">
      <c r="A7383" s="103" t="s">
        <v>14718</v>
      </c>
      <c r="B7383" s="102">
        <v>46010</v>
      </c>
      <c r="C7383" s="104">
        <f>_xlfn.ISOWEEKNUM(Tabella2[[#This Row],[Date]])</f>
        <v>51</v>
      </c>
      <c r="D7383" s="104" t="s">
        <v>6396</v>
      </c>
      <c r="E7383" s="104" t="s">
        <v>256</v>
      </c>
      <c r="F7383" s="104">
        <v>71</v>
      </c>
      <c r="G7383" s="104" t="s">
        <v>257</v>
      </c>
      <c r="H7383" s="105">
        <v>12</v>
      </c>
      <c r="I7383" s="104"/>
      <c r="J7383" s="104" t="s">
        <v>258</v>
      </c>
      <c r="K7383" s="104" t="s">
        <v>83</v>
      </c>
      <c r="L7383" s="104" t="s">
        <v>299</v>
      </c>
      <c r="M7383" s="104" t="s">
        <v>260</v>
      </c>
      <c r="N7383" s="104"/>
      <c r="O7383" s="108" t="str">
        <f>A7384</f>
        <v>19789</v>
      </c>
      <c r="P7383" s="111" t="s">
        <v>575</v>
      </c>
      <c r="Q7383" s="153">
        <v>0.36458333333333331</v>
      </c>
      <c r="R7383" s="153" t="s">
        <v>4369</v>
      </c>
      <c r="S7383" s="153">
        <f>Tabella2[[#This Row],[PLD STOP]]-Tabella2[[#This Row],[PLD START]]</f>
        <v>4.1666666666666685E-2</v>
      </c>
      <c r="T7383" s="153">
        <v>0.36458333333333331</v>
      </c>
      <c r="U7383" s="153" t="s">
        <v>4369</v>
      </c>
      <c r="V7383" s="153">
        <f>IF(ISBLANK(T7383),"",Tabella2[[#This Row],[ACT STOP]]-Tabella2[[#This Row],[ACT START]])</f>
        <v>4.1666666666666685E-2</v>
      </c>
      <c r="W7383" s="104" t="s">
        <v>92</v>
      </c>
      <c r="X7383" s="104" t="s">
        <v>91</v>
      </c>
      <c r="Y7383" s="110"/>
      <c r="Z7383" s="106"/>
      <c r="AA7383" s="104"/>
      <c r="AB7383" s="107"/>
      <c r="AC7383" s="72">
        <f>IF(OR(Tabella2[[#This Row],[OUTCOME]]="DCO",Tabella2[[#This Row],[OUTCOME]]="SDC"),1,0)</f>
        <v>1</v>
      </c>
      <c r="AH7383" s="70"/>
      <c r="AI7383" s="70"/>
      <c r="AJ7383">
        <f>IF(OR(Tabella2[[#This Row],[OUTCOME]]="DNCO", Tabella2[[#This Row],[OUTCOME]]="SDNC"),1,0)</f>
        <v>0</v>
      </c>
      <c r="AL7383" s="70"/>
      <c r="BM7383" s="135">
        <f>Tabella2[[#This Row],[ACT START]]</f>
        <v>0.36458333333333331</v>
      </c>
      <c r="BN7383" s="136" t="str">
        <f>Tabella2[[#This Row],[ACT STOP]]</f>
        <v>09:45</v>
      </c>
      <c r="BO7383" s="101"/>
      <c r="BR7383" s="109" t="str">
        <f t="shared" si="147"/>
        <v>SH-25-7372</v>
      </c>
      <c r="BS7383" s="109" t="s">
        <v>266</v>
      </c>
      <c r="BT7383" t="str">
        <f>Tabella2[[#This Row],[OUTCOME]]</f>
        <v>DCO</v>
      </c>
      <c r="BU7383" t="str">
        <f>_xlfn.CONCAT(Tabella2[[#This Row],[NAME SP]],Tabella2[[#This Row],[ID SP]]," - ",Tabella2[[#This Row],[SYLLABUS NO]])</f>
        <v>QATAR71 - NET BFFNVG01</v>
      </c>
      <c r="BV7383" t="s">
        <v>12153</v>
      </c>
    </row>
    <row r="7384" spans="1:74" hidden="1">
      <c r="A7384" s="103" t="s">
        <v>14719</v>
      </c>
      <c r="B7384" s="102">
        <v>46010</v>
      </c>
      <c r="C7384" s="104">
        <f>_xlfn.ISOWEEKNUM(Tabella2[[#This Row],[Date]])</f>
        <v>51</v>
      </c>
      <c r="D7384" s="104" t="s">
        <v>195</v>
      </c>
      <c r="E7384" s="104" t="s">
        <v>298</v>
      </c>
      <c r="F7384" s="104"/>
      <c r="G7384" s="104" t="s">
        <v>257</v>
      </c>
      <c r="H7384" s="105">
        <v>2</v>
      </c>
      <c r="I7384" s="104"/>
      <c r="J7384" s="104" t="s">
        <v>258</v>
      </c>
      <c r="K7384" s="104" t="s">
        <v>80</v>
      </c>
      <c r="L7384" s="104" t="s">
        <v>299</v>
      </c>
      <c r="M7384" s="104" t="s">
        <v>260</v>
      </c>
      <c r="N7384" s="104"/>
      <c r="O7384" s="108" t="str">
        <f>A7383</f>
        <v>19788</v>
      </c>
      <c r="P7384" s="111" t="s">
        <v>300</v>
      </c>
      <c r="Q7384" s="153" t="s">
        <v>4368</v>
      </c>
      <c r="R7384" s="153" t="s">
        <v>4369</v>
      </c>
      <c r="S7384" s="153">
        <f>Tabella2[[#This Row],[PLD STOP]]-Tabella2[[#This Row],[PLD START]]</f>
        <v>4.1666666666666685E-2</v>
      </c>
      <c r="T7384" s="153">
        <v>0.36458333333333331</v>
      </c>
      <c r="U7384" s="153" t="s">
        <v>4369</v>
      </c>
      <c r="V7384" s="153">
        <f>IF(ISBLANK(T7384),"",Tabella2[[#This Row],[ACT STOP]]-Tabella2[[#This Row],[ACT START]])</f>
        <v>4.1666666666666685E-2</v>
      </c>
      <c r="W7384" s="104" t="s">
        <v>122</v>
      </c>
      <c r="X7384" s="104" t="s">
        <v>91</v>
      </c>
      <c r="Y7384" s="110"/>
      <c r="Z7384" s="106"/>
      <c r="AA7384" s="104"/>
      <c r="AB7384" s="107"/>
      <c r="AC7384" s="72">
        <f>IF(OR(Tabella2[[#This Row],[OUTCOME]]="DCO",Tabella2[[#This Row],[OUTCOME]]="SDC"),1,0)</f>
        <v>1</v>
      </c>
      <c r="AH7384" s="70"/>
      <c r="AI7384" s="70"/>
      <c r="AJ7384">
        <f>IF(OR(Tabella2[[#This Row],[OUTCOME]]="DNCO", Tabella2[[#This Row],[OUTCOME]]="SDNC"),1,0)</f>
        <v>0</v>
      </c>
      <c r="AL7384" s="70"/>
      <c r="BM7384" s="135">
        <f>Tabella2[[#This Row],[ACT START]]</f>
        <v>0.36458333333333331</v>
      </c>
      <c r="BN7384" s="136" t="str">
        <f>Tabella2[[#This Row],[ACT STOP]]</f>
        <v>09:45</v>
      </c>
      <c r="BO7384" s="101"/>
      <c r="BR7384" s="109" t="str">
        <f t="shared" si="147"/>
        <v>SH-25-7373</v>
      </c>
      <c r="BS7384" s="109" t="s">
        <v>368</v>
      </c>
      <c r="BT7384" t="str">
        <f>Tabella2[[#This Row],[OUTCOME]]</f>
        <v>SDC</v>
      </c>
      <c r="BU7384" t="str">
        <f>_xlfn.CONCAT(Tabella2[[#This Row],[NAME SP]],Tabella2[[#This Row],[ID SP]]," - ",Tabella2[[#This Row],[SYLLABUS NO]])</f>
        <v>Support QATAR - SUPP</v>
      </c>
    </row>
    <row r="7385" spans="1:74" hidden="1">
      <c r="A7385" s="103" t="s">
        <v>14720</v>
      </c>
      <c r="B7385" s="102">
        <v>46010</v>
      </c>
      <c r="C7385" s="104">
        <f>_xlfn.ISOWEEKNUM(Tabella2[[#This Row],[Date]])</f>
        <v>51</v>
      </c>
      <c r="D7385" s="104" t="s">
        <v>11710</v>
      </c>
      <c r="E7385" s="104" t="s">
        <v>284</v>
      </c>
      <c r="F7385" s="104">
        <v>88</v>
      </c>
      <c r="G7385" s="104" t="s">
        <v>257</v>
      </c>
      <c r="H7385" s="105">
        <v>17</v>
      </c>
      <c r="I7385" s="104" t="s">
        <v>258</v>
      </c>
      <c r="J7385" s="104"/>
      <c r="K7385" s="104" t="s">
        <v>81</v>
      </c>
      <c r="L7385" s="104" t="s">
        <v>259</v>
      </c>
      <c r="M7385" s="104" t="s">
        <v>276</v>
      </c>
      <c r="N7385" s="104"/>
      <c r="O7385" s="106"/>
      <c r="P7385" s="111" t="s">
        <v>14671</v>
      </c>
      <c r="Q7385" s="153" t="s">
        <v>4368</v>
      </c>
      <c r="R7385" s="153" t="s">
        <v>4369</v>
      </c>
      <c r="S7385" s="153">
        <f>Tabella2[[#This Row],[PLD STOP]]-Tabella2[[#This Row],[PLD START]]</f>
        <v>4.1666666666666685E-2</v>
      </c>
      <c r="T7385" s="153" t="s">
        <v>4368</v>
      </c>
      <c r="U7385" s="153" t="s">
        <v>4369</v>
      </c>
      <c r="V7385" s="153">
        <f>IF(ISBLANK(T7385),"",Tabella2[[#This Row],[ACT STOP]]-Tabella2[[#This Row],[ACT START]])</f>
        <v>4.1666666666666685E-2</v>
      </c>
      <c r="W7385" s="104" t="s">
        <v>92</v>
      </c>
      <c r="X7385" s="104" t="s">
        <v>91</v>
      </c>
      <c r="Y7385" s="110"/>
      <c r="Z7385" s="106"/>
      <c r="AA7385" s="104"/>
      <c r="AB7385" s="107"/>
      <c r="AC7385" s="72">
        <f>IF(OR(Tabella2[[#This Row],[OUTCOME]]="DCO",Tabella2[[#This Row],[OUTCOME]]="SDC"),1,0)</f>
        <v>1</v>
      </c>
      <c r="AH7385" s="70"/>
      <c r="AI7385" s="70"/>
      <c r="AJ7385">
        <f>IF(OR(Tabella2[[#This Row],[OUTCOME]]="DNCO", Tabella2[[#This Row],[OUTCOME]]="SDNC"),1,0)</f>
        <v>0</v>
      </c>
      <c r="AL7385" s="70"/>
      <c r="BM7385" s="135" t="str">
        <f>Tabella2[[#This Row],[ACT START]]</f>
        <v>08:45</v>
      </c>
      <c r="BN7385" s="136" t="str">
        <f>Tabella2[[#This Row],[ACT STOP]]</f>
        <v>09:45</v>
      </c>
      <c r="BO7385" s="101"/>
      <c r="BR7385" s="109" t="str">
        <f t="shared" si="147"/>
        <v>SH-25-7374</v>
      </c>
      <c r="BS7385" s="109" t="s">
        <v>393</v>
      </c>
      <c r="BT7385" t="str">
        <f>Tabella2[[#This Row],[OUTCOME]]</f>
        <v>DCO</v>
      </c>
      <c r="BU7385" t="str">
        <f>_xlfn.CONCAT(Tabella2[[#This Row],[NAME SP]],Tabella2[[#This Row],[ID SP]]," - ",Tabella2[[#This Row],[SYLLABUS NO]])</f>
        <v>IFTS88 - SD ERT0101</v>
      </c>
      <c r="BV7385" t="s">
        <v>11840</v>
      </c>
    </row>
    <row r="7386" spans="1:74" hidden="1">
      <c r="A7386" s="103" t="s">
        <v>14721</v>
      </c>
      <c r="B7386" s="102">
        <v>46010</v>
      </c>
      <c r="C7386" s="104">
        <f>_xlfn.ISOWEEKNUM(Tabella2[[#This Row],[Date]])</f>
        <v>51</v>
      </c>
      <c r="D7386" s="104" t="s">
        <v>9743</v>
      </c>
      <c r="E7386" s="104" t="s">
        <v>256</v>
      </c>
      <c r="F7386" s="104">
        <v>80</v>
      </c>
      <c r="G7386" s="104" t="s">
        <v>284</v>
      </c>
      <c r="H7386" s="105">
        <v>9</v>
      </c>
      <c r="I7386" s="104"/>
      <c r="J7386" s="104" t="s">
        <v>258</v>
      </c>
      <c r="K7386" s="104" t="s">
        <v>77</v>
      </c>
      <c r="L7386" s="104" t="s">
        <v>259</v>
      </c>
      <c r="M7386" s="104" t="s">
        <v>276</v>
      </c>
      <c r="N7386" s="104"/>
      <c r="O7386" s="106"/>
      <c r="P7386" s="111" t="s">
        <v>467</v>
      </c>
      <c r="Q7386" s="153" t="s">
        <v>4368</v>
      </c>
      <c r="R7386" s="153" t="s">
        <v>4369</v>
      </c>
      <c r="S7386" s="153">
        <f>Tabella2[[#This Row],[PLD STOP]]-Tabella2[[#This Row],[PLD START]]</f>
        <v>4.1666666666666685E-2</v>
      </c>
      <c r="T7386" s="153"/>
      <c r="U7386" s="153"/>
      <c r="V7386" s="153" t="str">
        <f>IF(ISBLANK(T7386),"",Tabella2[[#This Row],[ACT STOP]]-Tabella2[[#This Row],[ACT START]])</f>
        <v/>
      </c>
      <c r="W7386" s="104" t="s">
        <v>108</v>
      </c>
      <c r="X7386" s="104" t="s">
        <v>97</v>
      </c>
      <c r="Y7386" s="110"/>
      <c r="Z7386" s="106"/>
      <c r="AA7386" s="104"/>
      <c r="AB7386" s="107"/>
      <c r="AC7386" s="72">
        <f>IF(OR(Tabella2[[#This Row],[OUTCOME]]="DCO",Tabella2[[#This Row],[OUTCOME]]="SDC"),1,0)</f>
        <v>0</v>
      </c>
      <c r="AH7386" s="70"/>
      <c r="AI7386" s="70"/>
      <c r="AJ7386">
        <f>IF(OR(Tabella2[[#This Row],[OUTCOME]]="DNCO", Tabella2[[#This Row],[OUTCOME]]="SDNC"),1,0)</f>
        <v>0</v>
      </c>
      <c r="AL7386" s="70"/>
      <c r="BL7386" t="s">
        <v>14738</v>
      </c>
      <c r="BM7386" s="135">
        <f>Tabella2[[#This Row],[ACT START]]</f>
        <v>0</v>
      </c>
      <c r="BN7386" s="136">
        <f>Tabella2[[#This Row],[ACT STOP]]</f>
        <v>0</v>
      </c>
      <c r="BO7386" s="101"/>
      <c r="BR7386" s="109" t="str">
        <f t="shared" si="147"/>
        <v>SH-25-7375</v>
      </c>
      <c r="BS7386" s="109" t="s">
        <v>339</v>
      </c>
      <c r="BT7386" t="str">
        <f>Tabella2[[#This Row],[OUTCOME]]</f>
        <v>CANC</v>
      </c>
      <c r="BU7386" t="str">
        <f>_xlfn.CONCAT(Tabella2[[#This Row],[NAME SP]],Tabella2[[#This Row],[ID SP]]," - ",Tabella2[[#This Row],[SYLLABUS NO]])</f>
        <v>QATAR80 - PT NAV01</v>
      </c>
      <c r="BV7386" t="s">
        <v>11904</v>
      </c>
    </row>
    <row r="7387" spans="1:74" hidden="1">
      <c r="A7387" s="103" t="s">
        <v>14722</v>
      </c>
      <c r="B7387" s="102">
        <v>46010</v>
      </c>
      <c r="C7387" s="104">
        <f>_xlfn.ISOWEEKNUM(Tabella2[[#This Row],[Date]])</f>
        <v>51</v>
      </c>
      <c r="D7387" s="104" t="s">
        <v>6766</v>
      </c>
      <c r="E7387" s="104" t="s">
        <v>284</v>
      </c>
      <c r="F7387" s="104">
        <v>77</v>
      </c>
      <c r="G7387" s="104" t="s">
        <v>257</v>
      </c>
      <c r="H7387" s="105">
        <v>1</v>
      </c>
      <c r="I7387" s="104"/>
      <c r="J7387" s="104" t="s">
        <v>258</v>
      </c>
      <c r="K7387" s="104" t="s">
        <v>79</v>
      </c>
      <c r="L7387" s="104" t="s">
        <v>299</v>
      </c>
      <c r="M7387" s="104" t="s">
        <v>313</v>
      </c>
      <c r="N7387" s="104"/>
      <c r="O7387" s="108" t="str">
        <f>A7388</f>
        <v>19793</v>
      </c>
      <c r="P7387" s="111" t="s">
        <v>442</v>
      </c>
      <c r="Q7387" s="153" t="s">
        <v>540</v>
      </c>
      <c r="R7387" s="153" t="s">
        <v>541</v>
      </c>
      <c r="S7387" s="153">
        <f>Tabella2[[#This Row],[PLD STOP]]-Tabella2[[#This Row],[PLD START]]</f>
        <v>4.1666666666666685E-2</v>
      </c>
      <c r="T7387" s="153">
        <v>0.44444444444444442</v>
      </c>
      <c r="U7387" s="153">
        <v>0.45833333333333331</v>
      </c>
      <c r="V7387" s="153">
        <f>IF(ISBLANK(T7387),"",Tabella2[[#This Row],[ACT STOP]]-Tabella2[[#This Row],[ACT START]])</f>
        <v>1.3888888888888895E-2</v>
      </c>
      <c r="W7387" s="104" t="s">
        <v>116</v>
      </c>
      <c r="X7387" s="104" t="s">
        <v>113</v>
      </c>
      <c r="Y7387" s="110" t="s">
        <v>14739</v>
      </c>
      <c r="Z7387" s="106"/>
      <c r="AA7387" s="104"/>
      <c r="AB7387" s="107"/>
      <c r="AC7387" s="72">
        <f>IF(OR(Tabella2[[#This Row],[OUTCOME]]="DCO",Tabella2[[#This Row],[OUTCOME]]="SDC"),1,0)</f>
        <v>0</v>
      </c>
      <c r="AH7387" s="70"/>
      <c r="AI7387" s="70"/>
      <c r="AJ7387">
        <f>IF(OR(Tabella2[[#This Row],[OUTCOME]]="DNCO", Tabella2[[#This Row],[OUTCOME]]="SDNC"),1,0)</f>
        <v>0</v>
      </c>
      <c r="AL7387" s="70"/>
      <c r="BL7387" t="s">
        <v>14741</v>
      </c>
      <c r="BM7387" s="135">
        <f>Tabella2[[#This Row],[ACT START]]</f>
        <v>0.44444444444444442</v>
      </c>
      <c r="BN7387" s="136">
        <f>Tabella2[[#This Row],[ACT STOP]]</f>
        <v>0.45833333333333331</v>
      </c>
      <c r="BO7387" s="101"/>
      <c r="BR7387" s="109" t="str">
        <f t="shared" si="147"/>
        <v>SH-25-7376</v>
      </c>
      <c r="BS7387" s="109" t="s">
        <v>332</v>
      </c>
      <c r="BT7387" t="s">
        <v>100</v>
      </c>
      <c r="BU7387" t="str">
        <f>_xlfn.CONCAT(Tabella2[[#This Row],[NAME SP]],Tabella2[[#This Row],[ID SP]]," - ",Tabella2[[#This Row],[SYLLABUS NO]])</f>
        <v>IFTS77 - NET ATAG02</v>
      </c>
      <c r="BV7387" t="s">
        <v>11873</v>
      </c>
    </row>
    <row r="7388" spans="1:74" hidden="1">
      <c r="A7388" s="103" t="s">
        <v>14723</v>
      </c>
      <c r="B7388" s="102">
        <v>46010</v>
      </c>
      <c r="C7388" s="104">
        <f>_xlfn.ISOWEEKNUM(Tabella2[[#This Row],[Date]])</f>
        <v>51</v>
      </c>
      <c r="D7388" s="104" t="s">
        <v>6766</v>
      </c>
      <c r="E7388" s="104" t="s">
        <v>284</v>
      </c>
      <c r="F7388" s="104">
        <v>79</v>
      </c>
      <c r="G7388" s="104" t="s">
        <v>284</v>
      </c>
      <c r="H7388" s="105">
        <v>23</v>
      </c>
      <c r="I7388" s="104"/>
      <c r="J7388" s="104" t="s">
        <v>258</v>
      </c>
      <c r="K7388" s="104" t="s">
        <v>78</v>
      </c>
      <c r="L7388" s="104" t="s">
        <v>299</v>
      </c>
      <c r="M7388" s="104" t="s">
        <v>313</v>
      </c>
      <c r="N7388" s="104"/>
      <c r="O7388" s="108" t="str">
        <f>A7387</f>
        <v>19792</v>
      </c>
      <c r="P7388" s="111" t="s">
        <v>442</v>
      </c>
      <c r="Q7388" s="153" t="s">
        <v>540</v>
      </c>
      <c r="R7388" s="153" t="s">
        <v>541</v>
      </c>
      <c r="S7388" s="153">
        <f>Tabella2[[#This Row],[PLD STOP]]-Tabella2[[#This Row],[PLD START]]</f>
        <v>4.1666666666666685E-2</v>
      </c>
      <c r="T7388" s="153">
        <v>0.44444444444444442</v>
      </c>
      <c r="U7388" s="153">
        <v>0.45833333333333331</v>
      </c>
      <c r="V7388" s="153">
        <f>IF(ISBLANK(T7388),"",Tabella2[[#This Row],[ACT STOP]]-Tabella2[[#This Row],[ACT START]])</f>
        <v>1.3888888888888895E-2</v>
      </c>
      <c r="W7388" s="104" t="s">
        <v>116</v>
      </c>
      <c r="X7388" s="104" t="s">
        <v>113</v>
      </c>
      <c r="Y7388" s="110" t="s">
        <v>14740</v>
      </c>
      <c r="Z7388" s="106"/>
      <c r="AA7388" s="104"/>
      <c r="AB7388" s="107"/>
      <c r="AC7388" s="72">
        <f>IF(OR(Tabella2[[#This Row],[OUTCOME]]="DCO",Tabella2[[#This Row],[OUTCOME]]="SDC"),1,0)</f>
        <v>0</v>
      </c>
      <c r="AH7388" s="70"/>
      <c r="AI7388" s="70"/>
      <c r="AJ7388">
        <f>IF(OR(Tabella2[[#This Row],[OUTCOME]]="DNCO", Tabella2[[#This Row],[OUTCOME]]="SDNC"),1,0)</f>
        <v>0</v>
      </c>
      <c r="AL7388" s="70"/>
      <c r="BL7388" t="s">
        <v>14741</v>
      </c>
      <c r="BM7388" s="135">
        <f>Tabella2[[#This Row],[ACT START]]</f>
        <v>0.44444444444444442</v>
      </c>
      <c r="BN7388" s="136">
        <f>Tabella2[[#This Row],[ACT STOP]]</f>
        <v>0.45833333333333331</v>
      </c>
      <c r="BO7388" s="101"/>
      <c r="BR7388" s="109" t="str">
        <f t="shared" si="147"/>
        <v>SH-25-7377</v>
      </c>
      <c r="BS7388" s="109" t="s">
        <v>358</v>
      </c>
      <c r="BT7388" t="s">
        <v>100</v>
      </c>
      <c r="BU7388" t="str">
        <f>_xlfn.CONCAT(Tabella2[[#This Row],[NAME SP]],Tabella2[[#This Row],[ID SP]]," - ",Tabella2[[#This Row],[SYLLABUS NO]])</f>
        <v>IFTS79 - NET ATAG02</v>
      </c>
      <c r="BV7388" t="s">
        <v>11863</v>
      </c>
    </row>
    <row r="7389" spans="1:74" hidden="1">
      <c r="A7389" s="103" t="s">
        <v>14724</v>
      </c>
      <c r="B7389" s="102">
        <v>46010</v>
      </c>
      <c r="C7389" s="104">
        <f>_xlfn.ISOWEEKNUM(Tabella2[[#This Row],[Date]])</f>
        <v>51</v>
      </c>
      <c r="D7389" s="104" t="s">
        <v>9764</v>
      </c>
      <c r="E7389" s="104" t="s">
        <v>284</v>
      </c>
      <c r="F7389" s="104">
        <v>78</v>
      </c>
      <c r="G7389" s="104" t="s">
        <v>257</v>
      </c>
      <c r="H7389" s="105">
        <v>10</v>
      </c>
      <c r="I7389" s="104"/>
      <c r="J7389" s="104" t="s">
        <v>258</v>
      </c>
      <c r="K7389" s="104" t="s">
        <v>83</v>
      </c>
      <c r="L7389" s="104" t="s">
        <v>299</v>
      </c>
      <c r="M7389" s="104" t="s">
        <v>260</v>
      </c>
      <c r="N7389" s="104"/>
      <c r="O7389" s="108" t="str">
        <f>A7390</f>
        <v>19795</v>
      </c>
      <c r="P7389" s="111" t="s">
        <v>575</v>
      </c>
      <c r="Q7389" s="153" t="s">
        <v>540</v>
      </c>
      <c r="R7389" s="153" t="s">
        <v>541</v>
      </c>
      <c r="S7389" s="153">
        <f>Tabella2[[#This Row],[PLD STOP]]-Tabella2[[#This Row],[PLD START]]</f>
        <v>4.1666666666666685E-2</v>
      </c>
      <c r="T7389" s="153" t="s">
        <v>540</v>
      </c>
      <c r="U7389" s="153" t="s">
        <v>541</v>
      </c>
      <c r="V7389" s="153">
        <f>IF(ISBLANK(T7389),"",Tabella2[[#This Row],[ACT STOP]]-Tabella2[[#This Row],[ACT START]])</f>
        <v>4.1666666666666685E-2</v>
      </c>
      <c r="W7389" s="104" t="s">
        <v>92</v>
      </c>
      <c r="X7389" s="104" t="s">
        <v>91</v>
      </c>
      <c r="Y7389" s="110"/>
      <c r="Z7389" s="106"/>
      <c r="AA7389" s="104"/>
      <c r="AB7389" s="107"/>
      <c r="AC7389" s="72">
        <f>IF(OR(Tabella2[[#This Row],[OUTCOME]]="DCO",Tabella2[[#This Row],[OUTCOME]]="SDC"),1,0)</f>
        <v>1</v>
      </c>
      <c r="AH7389" s="70"/>
      <c r="AI7389" s="70"/>
      <c r="AJ7389">
        <f>IF(OR(Tabella2[[#This Row],[OUTCOME]]="DNCO", Tabella2[[#This Row],[OUTCOME]]="SDNC"),1,0)</f>
        <v>0</v>
      </c>
      <c r="AL7389" s="70"/>
      <c r="BM7389" s="135" t="str">
        <f>Tabella2[[#This Row],[ACT START]]</f>
        <v>10:15</v>
      </c>
      <c r="BN7389" s="136" t="str">
        <f>Tabella2[[#This Row],[ACT STOP]]</f>
        <v>11:15</v>
      </c>
      <c r="BO7389" s="101"/>
      <c r="BR7389" s="109" t="str">
        <f t="shared" si="147"/>
        <v>SH-25-7378</v>
      </c>
      <c r="BS7389" s="109" t="s">
        <v>552</v>
      </c>
      <c r="BT7389" t="str">
        <f>Tabella2[[#This Row],[OUTCOME]]</f>
        <v>DCO</v>
      </c>
      <c r="BU7389" t="str">
        <f>_xlfn.CONCAT(Tabella2[[#This Row],[NAME SP]],Tabella2[[#This Row],[ID SP]]," - ",Tabella2[[#This Row],[SYLLABUS NO]])</f>
        <v>IFTS78 - NET BFFNVG01</v>
      </c>
      <c r="BV7389" t="s">
        <v>11877</v>
      </c>
    </row>
    <row r="7390" spans="1:74" hidden="1">
      <c r="A7390" s="103" t="s">
        <v>14725</v>
      </c>
      <c r="B7390" s="102">
        <v>46010</v>
      </c>
      <c r="C7390" s="104">
        <f>_xlfn.ISOWEEKNUM(Tabella2[[#This Row],[Date]])</f>
        <v>51</v>
      </c>
      <c r="D7390" s="104" t="s">
        <v>195</v>
      </c>
      <c r="E7390" s="104" t="s">
        <v>398</v>
      </c>
      <c r="F7390" s="104"/>
      <c r="G7390" s="104" t="s">
        <v>257</v>
      </c>
      <c r="H7390" s="105">
        <v>13</v>
      </c>
      <c r="I7390" s="104"/>
      <c r="J7390" s="104" t="s">
        <v>258</v>
      </c>
      <c r="K7390" s="104" t="s">
        <v>80</v>
      </c>
      <c r="L7390" s="104" t="s">
        <v>299</v>
      </c>
      <c r="M7390" s="104" t="s">
        <v>260</v>
      </c>
      <c r="N7390" s="104"/>
      <c r="O7390" s="108" t="str">
        <f>A7389</f>
        <v>19794</v>
      </c>
      <c r="P7390" s="111" t="s">
        <v>300</v>
      </c>
      <c r="Q7390" s="153" t="s">
        <v>540</v>
      </c>
      <c r="R7390" s="153" t="s">
        <v>541</v>
      </c>
      <c r="S7390" s="153">
        <f>Tabella2[[#This Row],[PLD STOP]]-Tabella2[[#This Row],[PLD START]]</f>
        <v>4.1666666666666685E-2</v>
      </c>
      <c r="T7390" s="153" t="s">
        <v>540</v>
      </c>
      <c r="U7390" s="153" t="s">
        <v>541</v>
      </c>
      <c r="V7390" s="153">
        <f>IF(ISBLANK(T7390),"",Tabella2[[#This Row],[ACT STOP]]-Tabella2[[#This Row],[ACT START]])</f>
        <v>4.1666666666666685E-2</v>
      </c>
      <c r="W7390" s="104" t="s">
        <v>122</v>
      </c>
      <c r="X7390" s="104" t="s">
        <v>91</v>
      </c>
      <c r="Y7390" s="110"/>
      <c r="Z7390" s="106"/>
      <c r="AA7390" s="104"/>
      <c r="AB7390" s="107"/>
      <c r="AC7390" s="72">
        <f>IF(OR(Tabella2[[#This Row],[OUTCOME]]="DCO",Tabella2[[#This Row],[OUTCOME]]="SDC"),1,0)</f>
        <v>1</v>
      </c>
      <c r="AH7390" s="70"/>
      <c r="AI7390" s="70"/>
      <c r="AJ7390">
        <f>IF(OR(Tabella2[[#This Row],[OUTCOME]]="DNCO", Tabella2[[#This Row],[OUTCOME]]="SDNC"),1,0)</f>
        <v>0</v>
      </c>
      <c r="AL7390" s="70"/>
      <c r="BM7390" s="135" t="str">
        <f>Tabella2[[#This Row],[ACT START]]</f>
        <v>10:15</v>
      </c>
      <c r="BN7390" s="136" t="str">
        <f>Tabella2[[#This Row],[ACT STOP]]</f>
        <v>11:15</v>
      </c>
      <c r="BO7390" s="101"/>
      <c r="BR7390" s="109" t="str">
        <f t="shared" si="147"/>
        <v>SH-25-7379</v>
      </c>
      <c r="BS7390" s="109" t="s">
        <v>427</v>
      </c>
      <c r="BT7390" t="str">
        <f>Tabella2[[#This Row],[OUTCOME]]</f>
        <v>SDC</v>
      </c>
      <c r="BU7390" t="str">
        <f>_xlfn.CONCAT(Tabella2[[#This Row],[NAME SP]],Tabella2[[#This Row],[ID SP]]," - ",Tabella2[[#This Row],[SYLLABUS NO]])</f>
        <v>Support IFTS - SUPP</v>
      </c>
    </row>
    <row r="7391" spans="1:74" hidden="1">
      <c r="A7391" s="103" t="s">
        <v>14726</v>
      </c>
      <c r="B7391" s="102">
        <v>46010</v>
      </c>
      <c r="C7391" s="104">
        <f>_xlfn.ISOWEEKNUM(Tabella2[[#This Row],[Date]])</f>
        <v>51</v>
      </c>
      <c r="D7391" s="104" t="s">
        <v>11710</v>
      </c>
      <c r="E7391" s="104" t="s">
        <v>284</v>
      </c>
      <c r="F7391" s="104">
        <v>92</v>
      </c>
      <c r="G7391" s="104" t="s">
        <v>284</v>
      </c>
      <c r="H7391" s="105">
        <v>22</v>
      </c>
      <c r="I7391" s="104" t="s">
        <v>258</v>
      </c>
      <c r="J7391" s="104"/>
      <c r="K7391" s="104" t="s">
        <v>81</v>
      </c>
      <c r="L7391" s="104" t="s">
        <v>259</v>
      </c>
      <c r="M7391" s="104" t="s">
        <v>276</v>
      </c>
      <c r="N7391" s="104"/>
      <c r="O7391" s="106"/>
      <c r="P7391" s="111" t="s">
        <v>14671</v>
      </c>
      <c r="Q7391" s="153" t="s">
        <v>540</v>
      </c>
      <c r="R7391" s="153" t="s">
        <v>541</v>
      </c>
      <c r="S7391" s="153">
        <f>Tabella2[[#This Row],[PLD STOP]]-Tabella2[[#This Row],[PLD START]]</f>
        <v>4.1666666666666685E-2</v>
      </c>
      <c r="T7391" s="153">
        <v>0.42777777777777776</v>
      </c>
      <c r="U7391" s="153">
        <v>0.46805555555555556</v>
      </c>
      <c r="V7391" s="153">
        <f>IF(ISBLANK(T7391),"",Tabella2[[#This Row],[ACT STOP]]-Tabella2[[#This Row],[ACT START]])</f>
        <v>4.0277777777777801E-2</v>
      </c>
      <c r="W7391" s="104" t="s">
        <v>92</v>
      </c>
      <c r="X7391" s="104" t="s">
        <v>91</v>
      </c>
      <c r="Y7391" s="110"/>
      <c r="Z7391" s="106"/>
      <c r="AA7391" s="104"/>
      <c r="AB7391" s="107"/>
      <c r="AC7391" s="72">
        <f>IF(OR(Tabella2[[#This Row],[OUTCOME]]="DCO",Tabella2[[#This Row],[OUTCOME]]="SDC"),1,0)</f>
        <v>1</v>
      </c>
      <c r="AH7391" s="70"/>
      <c r="AI7391" s="70"/>
      <c r="AJ7391">
        <f>IF(OR(Tabella2[[#This Row],[OUTCOME]]="DNCO", Tabella2[[#This Row],[OUTCOME]]="SDNC"),1,0)</f>
        <v>0</v>
      </c>
      <c r="AL7391" s="70"/>
      <c r="BM7391" s="135">
        <f>Tabella2[[#This Row],[ACT START]]</f>
        <v>0.42777777777777776</v>
      </c>
      <c r="BN7391" s="136">
        <f>Tabella2[[#This Row],[ACT STOP]]</f>
        <v>0.46805555555555556</v>
      </c>
      <c r="BO7391" s="101"/>
      <c r="BR7391" s="109" t="str">
        <f t="shared" si="147"/>
        <v>SH-25-7380</v>
      </c>
      <c r="BS7391" s="109" t="s">
        <v>295</v>
      </c>
      <c r="BT7391" t="str">
        <f>Tabella2[[#This Row],[OUTCOME]]</f>
        <v>DCO</v>
      </c>
      <c r="BU7391" t="str">
        <f>_xlfn.CONCAT(Tabella2[[#This Row],[NAME SP]],Tabella2[[#This Row],[ID SP]]," - ",Tabella2[[#This Row],[SYLLABUS NO]])</f>
        <v>IFTS92 - SD ERT0101</v>
      </c>
      <c r="BV7391" t="s">
        <v>11842</v>
      </c>
    </row>
    <row r="7392" spans="1:74" hidden="1">
      <c r="A7392" s="103" t="s">
        <v>14727</v>
      </c>
      <c r="B7392" s="102">
        <v>46010</v>
      </c>
      <c r="C7392" s="104">
        <f>_xlfn.ISOWEEKNUM(Tabella2[[#This Row],[Date]])</f>
        <v>51</v>
      </c>
      <c r="D7392" s="104" t="s">
        <v>9743</v>
      </c>
      <c r="E7392" s="104" t="s">
        <v>256</v>
      </c>
      <c r="F7392" s="104">
        <v>83</v>
      </c>
      <c r="G7392" s="104" t="s">
        <v>257</v>
      </c>
      <c r="H7392" s="105">
        <v>5</v>
      </c>
      <c r="I7392" s="104"/>
      <c r="J7392" s="104" t="s">
        <v>258</v>
      </c>
      <c r="K7392" s="104" t="s">
        <v>75</v>
      </c>
      <c r="L7392" s="104" t="s">
        <v>259</v>
      </c>
      <c r="M7392" s="104" t="s">
        <v>276</v>
      </c>
      <c r="N7392" s="104"/>
      <c r="O7392" s="106"/>
      <c r="P7392" s="111" t="s">
        <v>277</v>
      </c>
      <c r="Q7392" s="153" t="s">
        <v>540</v>
      </c>
      <c r="R7392" s="153" t="s">
        <v>541</v>
      </c>
      <c r="S7392" s="153">
        <f>Tabella2[[#This Row],[PLD STOP]]-Tabella2[[#This Row],[PLD START]]</f>
        <v>4.1666666666666685E-2</v>
      </c>
      <c r="T7392" s="153" t="s">
        <v>540</v>
      </c>
      <c r="U7392" s="153" t="s">
        <v>541</v>
      </c>
      <c r="V7392" s="153">
        <f>IF(ISBLANK(T7392),"",Tabella2[[#This Row],[ACT STOP]]-Tabella2[[#This Row],[ACT START]])</f>
        <v>4.1666666666666685E-2</v>
      </c>
      <c r="W7392" s="104" t="s">
        <v>92</v>
      </c>
      <c r="X7392" s="104" t="s">
        <v>91</v>
      </c>
      <c r="Y7392" s="110"/>
      <c r="Z7392" s="106"/>
      <c r="AA7392" s="104"/>
      <c r="AB7392" s="107"/>
      <c r="AC7392" s="72">
        <f>IF(OR(Tabella2[[#This Row],[OUTCOME]]="DCO",Tabella2[[#This Row],[OUTCOME]]="SDC"),1,0)</f>
        <v>1</v>
      </c>
      <c r="AH7392" s="70"/>
      <c r="AI7392" s="70"/>
      <c r="AJ7392">
        <f>IF(OR(Tabella2[[#This Row],[OUTCOME]]="DNCO", Tabella2[[#This Row],[OUTCOME]]="SDNC"),1,0)</f>
        <v>0</v>
      </c>
      <c r="AL7392" s="70"/>
      <c r="BM7392" s="135" t="str">
        <f>Tabella2[[#This Row],[ACT START]]</f>
        <v>10:15</v>
      </c>
      <c r="BN7392" s="136" t="str">
        <f>Tabella2[[#This Row],[ACT STOP]]</f>
        <v>11:15</v>
      </c>
      <c r="BO7392" s="101"/>
      <c r="BR7392" s="109" t="str">
        <f t="shared" si="147"/>
        <v>SH-25-7381</v>
      </c>
      <c r="BS7392" s="109" t="s">
        <v>416</v>
      </c>
      <c r="BT7392" t="str">
        <f>Tabella2[[#This Row],[OUTCOME]]</f>
        <v>DCO</v>
      </c>
      <c r="BU7392" t="str">
        <f>_xlfn.CONCAT(Tabella2[[#This Row],[NAME SP]],Tabella2[[#This Row],[ID SP]]," - ",Tabella2[[#This Row],[SYLLABUS NO]])</f>
        <v>QATAR83 - PT NIT01</v>
      </c>
      <c r="BV7392" t="s">
        <v>11834</v>
      </c>
    </row>
    <row r="7393" spans="1:74" hidden="1">
      <c r="A7393" s="103" t="s">
        <v>14728</v>
      </c>
      <c r="B7393" s="102">
        <v>46010</v>
      </c>
      <c r="C7393" s="104">
        <f>_xlfn.ISOWEEKNUM(Tabella2[[#This Row],[Date]])</f>
        <v>51</v>
      </c>
      <c r="D7393" s="104" t="s">
        <v>9759</v>
      </c>
      <c r="E7393" s="104" t="s">
        <v>284</v>
      </c>
      <c r="F7393" s="104">
        <v>86</v>
      </c>
      <c r="G7393" s="104" t="s">
        <v>257</v>
      </c>
      <c r="H7393" s="105">
        <v>32</v>
      </c>
      <c r="I7393" s="104"/>
      <c r="J7393" s="104" t="s">
        <v>258</v>
      </c>
      <c r="K7393" s="104" t="s">
        <v>79</v>
      </c>
      <c r="L7393" s="104" t="s">
        <v>299</v>
      </c>
      <c r="M7393" s="104" t="s">
        <v>276</v>
      </c>
      <c r="N7393" s="104"/>
      <c r="O7393" s="108" t="str">
        <f>A7394</f>
        <v>19799</v>
      </c>
      <c r="P7393" s="111" t="s">
        <v>306</v>
      </c>
      <c r="Q7393" s="153" t="s">
        <v>4384</v>
      </c>
      <c r="R7393" s="153" t="s">
        <v>4385</v>
      </c>
      <c r="S7393" s="153">
        <f>Tabella2[[#This Row],[PLD STOP]]-Tabella2[[#This Row],[PLD START]]</f>
        <v>4.1666666666666685E-2</v>
      </c>
      <c r="T7393" s="153">
        <v>0.48958333333333331</v>
      </c>
      <c r="U7393" s="153">
        <v>0.53819444444444442</v>
      </c>
      <c r="V7393" s="153">
        <f>IF(ISBLANK(T7393),"",Tabella2[[#This Row],[ACT STOP]]-Tabella2[[#This Row],[ACT START]])</f>
        <v>4.8611111111111105E-2</v>
      </c>
      <c r="W7393" s="104" t="s">
        <v>92</v>
      </c>
      <c r="X7393" s="104" t="s">
        <v>91</v>
      </c>
      <c r="Y7393" s="110"/>
      <c r="Z7393" s="106"/>
      <c r="AA7393" s="104"/>
      <c r="AB7393" s="107"/>
      <c r="AC7393" s="72">
        <f>IF(OR(Tabella2[[#This Row],[OUTCOME]]="DCO",Tabella2[[#This Row],[OUTCOME]]="SDC"),1,0)</f>
        <v>1</v>
      </c>
      <c r="AH7393" s="70"/>
      <c r="AI7393" s="70"/>
      <c r="AJ7393">
        <f>IF(OR(Tabella2[[#This Row],[OUTCOME]]="DNCO", Tabella2[[#This Row],[OUTCOME]]="SDNC"),1,0)</f>
        <v>0</v>
      </c>
      <c r="AL7393" s="70"/>
      <c r="BM7393" s="135">
        <f>Tabella2[[#This Row],[ACT START]]</f>
        <v>0.48958333333333331</v>
      </c>
      <c r="BN7393" s="136">
        <f>Tabella2[[#This Row],[ACT STOP]]</f>
        <v>0.53819444444444442</v>
      </c>
      <c r="BO7393" s="101">
        <v>6.9444444444444441E-3</v>
      </c>
      <c r="BQ7393" t="s">
        <v>102</v>
      </c>
      <c r="BR7393" s="109" t="str">
        <f t="shared" si="147"/>
        <v>SH-25-7382</v>
      </c>
      <c r="BS7393" s="109" t="s">
        <v>356</v>
      </c>
      <c r="BT7393" t="str">
        <f>Tabella2[[#This Row],[OUTCOME]]</f>
        <v>DCO</v>
      </c>
      <c r="BU7393" t="str">
        <f>_xlfn.CONCAT(Tabella2[[#This Row],[NAME SP]],Tabella2[[#This Row],[ID SP]]," - ",Tabella2[[#This Row],[SYLLABUS NO]])</f>
        <v>IFTS86 - FMSC DBFM02</v>
      </c>
      <c r="BV7393" t="s">
        <v>11899</v>
      </c>
    </row>
    <row r="7394" spans="1:74" hidden="1">
      <c r="A7394" s="103" t="s">
        <v>14729</v>
      </c>
      <c r="B7394" s="102">
        <v>46010</v>
      </c>
      <c r="C7394" s="104">
        <f>_xlfn.ISOWEEKNUM(Tabella2[[#This Row],[Date]])</f>
        <v>51</v>
      </c>
      <c r="D7394" s="104" t="s">
        <v>195</v>
      </c>
      <c r="E7394" s="104" t="s">
        <v>398</v>
      </c>
      <c r="F7394" s="104"/>
      <c r="G7394" s="104" t="s">
        <v>257</v>
      </c>
      <c r="H7394" s="105">
        <v>9</v>
      </c>
      <c r="I7394" s="104"/>
      <c r="J7394" s="104" t="s">
        <v>258</v>
      </c>
      <c r="K7394" s="104" t="s">
        <v>78</v>
      </c>
      <c r="L7394" s="104" t="s">
        <v>299</v>
      </c>
      <c r="M7394" s="104" t="s">
        <v>276</v>
      </c>
      <c r="N7394" s="104"/>
      <c r="O7394" s="108" t="str">
        <f>A7393</f>
        <v>19798</v>
      </c>
      <c r="P7394" s="111" t="s">
        <v>300</v>
      </c>
      <c r="Q7394" s="153" t="s">
        <v>4384</v>
      </c>
      <c r="R7394" s="153" t="s">
        <v>4385</v>
      </c>
      <c r="S7394" s="153">
        <f>Tabella2[[#This Row],[PLD STOP]]-Tabella2[[#This Row],[PLD START]]</f>
        <v>4.1666666666666685E-2</v>
      </c>
      <c r="T7394" s="153">
        <v>0.48958333333333331</v>
      </c>
      <c r="U7394" s="153">
        <v>0.53819444444444442</v>
      </c>
      <c r="V7394" s="153">
        <f>IF(ISBLANK(T7394),"",Tabella2[[#This Row],[ACT STOP]]-Tabella2[[#This Row],[ACT START]])</f>
        <v>4.8611111111111105E-2</v>
      </c>
      <c r="W7394" s="104" t="s">
        <v>122</v>
      </c>
      <c r="X7394" s="104" t="s">
        <v>91</v>
      </c>
      <c r="Y7394" s="110"/>
      <c r="Z7394" s="106"/>
      <c r="AA7394" s="104"/>
      <c r="AB7394" s="107"/>
      <c r="AC7394" s="72">
        <f>IF(OR(Tabella2[[#This Row],[OUTCOME]]="DCO",Tabella2[[#This Row],[OUTCOME]]="SDC"),1,0)</f>
        <v>1</v>
      </c>
      <c r="AH7394" s="70"/>
      <c r="AI7394" s="70"/>
      <c r="AJ7394">
        <f>IF(OR(Tabella2[[#This Row],[OUTCOME]]="DNCO", Tabella2[[#This Row],[OUTCOME]]="SDNC"),1,0)</f>
        <v>0</v>
      </c>
      <c r="AL7394" s="70"/>
      <c r="BM7394" s="135">
        <f>Tabella2[[#This Row],[ACT START]]</f>
        <v>0.48958333333333331</v>
      </c>
      <c r="BN7394" s="136">
        <f>Tabella2[[#This Row],[ACT STOP]]</f>
        <v>0.53819444444444442</v>
      </c>
      <c r="BO7394" s="101">
        <v>6.9444444444444441E-3</v>
      </c>
      <c r="BQ7394" t="s">
        <v>102</v>
      </c>
      <c r="BR7394" s="109" t="str">
        <f t="shared" si="147"/>
        <v>SH-25-7383</v>
      </c>
      <c r="BS7394" s="109" t="s">
        <v>318</v>
      </c>
      <c r="BT7394" t="str">
        <f>Tabella2[[#This Row],[OUTCOME]]</f>
        <v>SDC</v>
      </c>
      <c r="BU7394" t="str">
        <f>_xlfn.CONCAT(Tabella2[[#This Row],[NAME SP]],Tabella2[[#This Row],[ID SP]]," - ",Tabella2[[#This Row],[SYLLABUS NO]])</f>
        <v>Support IFTS - SUPP</v>
      </c>
    </row>
    <row r="7395" spans="1:74" hidden="1">
      <c r="A7395" s="103" t="s">
        <v>14730</v>
      </c>
      <c r="B7395" s="102">
        <v>46010</v>
      </c>
      <c r="C7395" s="104">
        <f>_xlfn.ISOWEEKNUM(Tabella2[[#This Row],[Date]])</f>
        <v>51</v>
      </c>
      <c r="D7395" s="104" t="s">
        <v>9764</v>
      </c>
      <c r="E7395" s="104" t="s">
        <v>284</v>
      </c>
      <c r="F7395" s="104">
        <v>76</v>
      </c>
      <c r="G7395" s="104" t="s">
        <v>257</v>
      </c>
      <c r="H7395" s="105">
        <v>17</v>
      </c>
      <c r="I7395" s="104"/>
      <c r="J7395" s="104" t="s">
        <v>258</v>
      </c>
      <c r="K7395" s="104" t="s">
        <v>83</v>
      </c>
      <c r="L7395" s="104" t="s">
        <v>299</v>
      </c>
      <c r="M7395" s="104" t="s">
        <v>276</v>
      </c>
      <c r="N7395" s="104"/>
      <c r="O7395" s="108" t="str">
        <f>A7396</f>
        <v>19801</v>
      </c>
      <c r="P7395" s="111" t="s">
        <v>554</v>
      </c>
      <c r="Q7395" s="153" t="s">
        <v>4384</v>
      </c>
      <c r="R7395" s="153" t="s">
        <v>4385</v>
      </c>
      <c r="S7395" s="153">
        <f>Tabella2[[#This Row],[PLD STOP]]-Tabella2[[#This Row],[PLD START]]</f>
        <v>4.1666666666666685E-2</v>
      </c>
      <c r="T7395" s="153" t="s">
        <v>4384</v>
      </c>
      <c r="U7395" s="153" t="s">
        <v>4385</v>
      </c>
      <c r="V7395" s="153">
        <f>IF(ISBLANK(T7395),"",Tabella2[[#This Row],[ACT STOP]]-Tabella2[[#This Row],[ACT START]])</f>
        <v>4.1666666666666685E-2</v>
      </c>
      <c r="W7395" s="104" t="s">
        <v>92</v>
      </c>
      <c r="X7395" s="104" t="s">
        <v>91</v>
      </c>
      <c r="Y7395" s="110"/>
      <c r="Z7395" s="106"/>
      <c r="AA7395" s="104"/>
      <c r="AB7395" s="107"/>
      <c r="AC7395" s="72">
        <f>IF(OR(Tabella2[[#This Row],[OUTCOME]]="DCO",Tabella2[[#This Row],[OUTCOME]]="SDC"),1,0)</f>
        <v>1</v>
      </c>
      <c r="AH7395" s="70"/>
      <c r="AI7395" s="70"/>
      <c r="AJ7395">
        <f>IF(OR(Tabella2[[#This Row],[OUTCOME]]="DNCO", Tabella2[[#This Row],[OUTCOME]]="SDNC"),1,0)</f>
        <v>0</v>
      </c>
      <c r="AL7395" s="70"/>
      <c r="BM7395" s="135" t="str">
        <f>Tabella2[[#This Row],[ACT START]]</f>
        <v>11:45</v>
      </c>
      <c r="BN7395" s="136" t="str">
        <f>Tabella2[[#This Row],[ACT STOP]]</f>
        <v>12:45</v>
      </c>
      <c r="BO7395" s="101"/>
      <c r="BR7395" s="109" t="str">
        <f t="shared" si="147"/>
        <v>SH-25-7384</v>
      </c>
      <c r="BS7395" s="109" t="s">
        <v>393</v>
      </c>
      <c r="BT7395" t="str">
        <f>Tabella2[[#This Row],[OUTCOME]]</f>
        <v>DCO</v>
      </c>
      <c r="BU7395" t="str">
        <f>_xlfn.CONCAT(Tabella2[[#This Row],[NAME SP]],Tabella2[[#This Row],[ID SP]]," - ",Tabella2[[#This Row],[SYLLABUS NO]])</f>
        <v>IFTS76 - FMSC DBFM01</v>
      </c>
      <c r="BV7395" t="s">
        <v>11885</v>
      </c>
    </row>
    <row r="7396" spans="1:74" hidden="1">
      <c r="A7396" s="103" t="s">
        <v>14731</v>
      </c>
      <c r="B7396" s="102">
        <v>46010</v>
      </c>
      <c r="C7396" s="104">
        <f>_xlfn.ISOWEEKNUM(Tabella2[[#This Row],[Date]])</f>
        <v>51</v>
      </c>
      <c r="D7396" s="104" t="s">
        <v>195</v>
      </c>
      <c r="E7396" s="104" t="s">
        <v>298</v>
      </c>
      <c r="F7396" s="104"/>
      <c r="G7396" s="104" t="s">
        <v>257</v>
      </c>
      <c r="H7396" s="105">
        <v>12</v>
      </c>
      <c r="I7396" s="104"/>
      <c r="J7396" s="104" t="s">
        <v>258</v>
      </c>
      <c r="K7396" s="104" t="s">
        <v>80</v>
      </c>
      <c r="L7396" s="104" t="s">
        <v>299</v>
      </c>
      <c r="M7396" s="104" t="s">
        <v>276</v>
      </c>
      <c r="N7396" s="104"/>
      <c r="O7396" s="108" t="str">
        <f>A7395</f>
        <v>19800</v>
      </c>
      <c r="P7396" s="111" t="s">
        <v>300</v>
      </c>
      <c r="Q7396" s="153" t="s">
        <v>4384</v>
      </c>
      <c r="R7396" s="153" t="s">
        <v>4385</v>
      </c>
      <c r="S7396" s="153">
        <f>Tabella2[[#This Row],[PLD STOP]]-Tabella2[[#This Row],[PLD START]]</f>
        <v>4.1666666666666685E-2</v>
      </c>
      <c r="T7396" s="153" t="s">
        <v>4384</v>
      </c>
      <c r="U7396" s="153" t="s">
        <v>4385</v>
      </c>
      <c r="V7396" s="153">
        <f>IF(ISBLANK(T7396),"",Tabella2[[#This Row],[ACT STOP]]-Tabella2[[#This Row],[ACT START]])</f>
        <v>4.1666666666666685E-2</v>
      </c>
      <c r="W7396" s="104" t="s">
        <v>92</v>
      </c>
      <c r="X7396" s="104" t="s">
        <v>91</v>
      </c>
      <c r="Y7396" s="110"/>
      <c r="Z7396" s="106"/>
      <c r="AA7396" s="104"/>
      <c r="AB7396" s="107"/>
      <c r="AC7396" s="72">
        <f>IF(OR(Tabella2[[#This Row],[OUTCOME]]="DCO",Tabella2[[#This Row],[OUTCOME]]="SDC"),1,0)</f>
        <v>1</v>
      </c>
      <c r="AH7396" s="70"/>
      <c r="AI7396" s="70"/>
      <c r="AJ7396">
        <f>IF(OR(Tabella2[[#This Row],[OUTCOME]]="DNCO", Tabella2[[#This Row],[OUTCOME]]="SDNC"),1,0)</f>
        <v>0</v>
      </c>
      <c r="AL7396" s="70"/>
      <c r="BM7396" s="135" t="str">
        <f>Tabella2[[#This Row],[ACT START]]</f>
        <v>11:45</v>
      </c>
      <c r="BN7396" s="136" t="str">
        <f>Tabella2[[#This Row],[ACT STOP]]</f>
        <v>12:45</v>
      </c>
      <c r="BO7396" s="101"/>
      <c r="BR7396" s="109" t="str">
        <f t="shared" si="147"/>
        <v>SH-25-7385</v>
      </c>
      <c r="BS7396" s="109" t="s">
        <v>266</v>
      </c>
      <c r="BT7396" t="str">
        <f>Tabella2[[#This Row],[OUTCOME]]</f>
        <v>DCO</v>
      </c>
      <c r="BU7396" t="str">
        <f>_xlfn.CONCAT(Tabella2[[#This Row],[NAME SP]],Tabella2[[#This Row],[ID SP]]," - ",Tabella2[[#This Row],[SYLLABUS NO]])</f>
        <v>Support QATAR - SUPP</v>
      </c>
    </row>
    <row r="7397" spans="1:74" hidden="1">
      <c r="A7397" s="103" t="s">
        <v>14732</v>
      </c>
      <c r="B7397" s="102">
        <v>46010</v>
      </c>
      <c r="C7397" s="104">
        <f>_xlfn.ISOWEEKNUM(Tabella2[[#This Row],[Date]])</f>
        <v>51</v>
      </c>
      <c r="D7397" s="104" t="s">
        <v>11710</v>
      </c>
      <c r="E7397" s="104" t="s">
        <v>284</v>
      </c>
      <c r="F7397" s="104">
        <v>94</v>
      </c>
      <c r="G7397" s="104" t="s">
        <v>284</v>
      </c>
      <c r="H7397" s="105">
        <v>9</v>
      </c>
      <c r="I7397" s="104" t="s">
        <v>258</v>
      </c>
      <c r="J7397" s="104"/>
      <c r="K7397" s="104" t="s">
        <v>81</v>
      </c>
      <c r="L7397" s="104" t="s">
        <v>259</v>
      </c>
      <c r="M7397" s="104" t="s">
        <v>276</v>
      </c>
      <c r="N7397" s="104"/>
      <c r="O7397" s="106"/>
      <c r="P7397" s="111" t="s">
        <v>14671</v>
      </c>
      <c r="Q7397" s="153" t="s">
        <v>4384</v>
      </c>
      <c r="R7397" s="153" t="s">
        <v>4385</v>
      </c>
      <c r="S7397" s="153">
        <f>Tabella2[[#This Row],[PLD STOP]]-Tabella2[[#This Row],[PLD START]]</f>
        <v>4.1666666666666685E-2</v>
      </c>
      <c r="T7397" s="153">
        <v>0.49027777777777776</v>
      </c>
      <c r="U7397" s="153">
        <v>0.53055555555555556</v>
      </c>
      <c r="V7397" s="153">
        <f>IF(ISBLANK(T7397),"",Tabella2[[#This Row],[ACT STOP]]-Tabella2[[#This Row],[ACT START]])</f>
        <v>4.0277777777777801E-2</v>
      </c>
      <c r="W7397" s="104" t="s">
        <v>92</v>
      </c>
      <c r="X7397" s="104" t="s">
        <v>91</v>
      </c>
      <c r="Y7397" s="110"/>
      <c r="Z7397" s="106"/>
      <c r="AA7397" s="104"/>
      <c r="AB7397" s="107"/>
      <c r="AC7397" s="72">
        <f>IF(OR(Tabella2[[#This Row],[OUTCOME]]="DCO",Tabella2[[#This Row],[OUTCOME]]="SDC"),1,0)</f>
        <v>1</v>
      </c>
      <c r="AH7397" s="70"/>
      <c r="AI7397" s="70"/>
      <c r="AJ7397">
        <f>IF(OR(Tabella2[[#This Row],[OUTCOME]]="DNCO", Tabella2[[#This Row],[OUTCOME]]="SDNC"),1,0)</f>
        <v>0</v>
      </c>
      <c r="AL7397" s="70"/>
      <c r="BM7397" s="135">
        <f>Tabella2[[#This Row],[ACT START]]</f>
        <v>0.49027777777777776</v>
      </c>
      <c r="BN7397" s="136">
        <f>Tabella2[[#This Row],[ACT STOP]]</f>
        <v>0.53055555555555556</v>
      </c>
      <c r="BO7397" s="101"/>
      <c r="BR7397" s="109" t="str">
        <f t="shared" si="147"/>
        <v>SH-25-7386</v>
      </c>
      <c r="BS7397" s="109" t="s">
        <v>339</v>
      </c>
      <c r="BT7397" t="str">
        <f>Tabella2[[#This Row],[OUTCOME]]</f>
        <v>DCO</v>
      </c>
      <c r="BU7397" t="str">
        <f>_xlfn.CONCAT(Tabella2[[#This Row],[NAME SP]],Tabella2[[#This Row],[ID SP]]," - ",Tabella2[[#This Row],[SYLLABUS NO]])</f>
        <v>IFTS94 - SD ERT0101</v>
      </c>
      <c r="BV7397" t="s">
        <v>11838</v>
      </c>
    </row>
    <row r="7398" spans="1:74" hidden="1">
      <c r="A7398" s="103" t="s">
        <v>14733</v>
      </c>
      <c r="B7398" s="102">
        <v>46010</v>
      </c>
      <c r="C7398" s="104">
        <f>_xlfn.ISOWEEKNUM(Tabella2[[#This Row],[Date]])</f>
        <v>51</v>
      </c>
      <c r="D7398" s="104" t="s">
        <v>6396</v>
      </c>
      <c r="E7398" s="104" t="s">
        <v>256</v>
      </c>
      <c r="F7398" s="104">
        <v>75</v>
      </c>
      <c r="G7398" s="104" t="s">
        <v>257</v>
      </c>
      <c r="H7398" s="105">
        <v>2</v>
      </c>
      <c r="I7398" s="104"/>
      <c r="J7398" s="104" t="s">
        <v>258</v>
      </c>
      <c r="K7398" s="104" t="s">
        <v>77</v>
      </c>
      <c r="L7398" s="104" t="s">
        <v>259</v>
      </c>
      <c r="M7398" s="104" t="s">
        <v>276</v>
      </c>
      <c r="N7398" s="104"/>
      <c r="O7398" s="106"/>
      <c r="P7398" s="111" t="s">
        <v>467</v>
      </c>
      <c r="Q7398" s="153" t="s">
        <v>4384</v>
      </c>
      <c r="R7398" s="153" t="s">
        <v>4385</v>
      </c>
      <c r="S7398" s="153">
        <f>Tabella2[[#This Row],[PLD STOP]]-Tabella2[[#This Row],[PLD START]]</f>
        <v>4.1666666666666685E-2</v>
      </c>
      <c r="T7398" s="153" t="s">
        <v>4384</v>
      </c>
      <c r="U7398" s="153" t="s">
        <v>4385</v>
      </c>
      <c r="V7398" s="153">
        <f>IF(ISBLANK(T7398),"",Tabella2[[#This Row],[ACT STOP]]-Tabella2[[#This Row],[ACT START]])</f>
        <v>4.1666666666666685E-2</v>
      </c>
      <c r="W7398" s="104" t="s">
        <v>92</v>
      </c>
      <c r="X7398" s="104" t="s">
        <v>91</v>
      </c>
      <c r="Y7398" s="110"/>
      <c r="Z7398" s="106"/>
      <c r="AA7398" s="104"/>
      <c r="AB7398" s="107"/>
      <c r="AC7398" s="72">
        <f>IF(OR(Tabella2[[#This Row],[OUTCOME]]="DCO",Tabella2[[#This Row],[OUTCOME]]="SDC"),1,0)</f>
        <v>1</v>
      </c>
      <c r="AH7398" s="70"/>
      <c r="AI7398" s="70"/>
      <c r="AJ7398">
        <f>IF(OR(Tabella2[[#This Row],[OUTCOME]]="DNCO", Tabella2[[#This Row],[OUTCOME]]="SDNC"),1,0)</f>
        <v>0</v>
      </c>
      <c r="AL7398" s="70"/>
      <c r="BM7398" s="135" t="str">
        <f>Tabella2[[#This Row],[ACT START]]</f>
        <v>11:45</v>
      </c>
      <c r="BN7398" s="136" t="str">
        <f>Tabella2[[#This Row],[ACT STOP]]</f>
        <v>12:45</v>
      </c>
      <c r="BO7398" s="101"/>
      <c r="BR7398" s="109" t="str">
        <f t="shared" si="147"/>
        <v>SH-25-7387</v>
      </c>
      <c r="BS7398" s="109" t="s">
        <v>368</v>
      </c>
      <c r="BT7398" t="str">
        <f>Tabella2[[#This Row],[OUTCOME]]</f>
        <v>DCO</v>
      </c>
      <c r="BU7398" t="str">
        <f>_xlfn.CONCAT(Tabella2[[#This Row],[NAME SP]],Tabella2[[#This Row],[ID SP]]," - ",Tabella2[[#This Row],[SYLLABUS NO]])</f>
        <v>QATAR75 - PT NAV01</v>
      </c>
      <c r="BV7398" t="s">
        <v>11971</v>
      </c>
    </row>
    <row r="7399" spans="1:74" hidden="1">
      <c r="A7399" s="103" t="s">
        <v>14743</v>
      </c>
      <c r="B7399" s="102">
        <v>46013</v>
      </c>
      <c r="C7399" s="104">
        <f>_xlfn.ISOWEEKNUM(Tabella2[[#This Row],[Date]])</f>
        <v>52</v>
      </c>
      <c r="D7399" s="104" t="s">
        <v>9764</v>
      </c>
      <c r="E7399" s="104" t="s">
        <v>284</v>
      </c>
      <c r="F7399" s="104">
        <v>76</v>
      </c>
      <c r="G7399" s="104" t="s">
        <v>257</v>
      </c>
      <c r="H7399" s="105">
        <v>2</v>
      </c>
      <c r="I7399" s="104"/>
      <c r="J7399" s="104" t="s">
        <v>258</v>
      </c>
      <c r="K7399" s="104" t="s">
        <v>79</v>
      </c>
      <c r="L7399" s="104" t="s">
        <v>299</v>
      </c>
      <c r="M7399" s="104" t="s">
        <v>276</v>
      </c>
      <c r="N7399" s="104"/>
      <c r="O7399" s="108" t="str">
        <f>A7400</f>
        <v>19805</v>
      </c>
      <c r="P7399" s="111" t="s">
        <v>306</v>
      </c>
      <c r="Q7399" s="153" t="s">
        <v>6759</v>
      </c>
      <c r="R7399" s="153" t="s">
        <v>4368</v>
      </c>
      <c r="S7399" s="153">
        <f>Tabella2[[#This Row],[PLD STOP]]-Tabella2[[#This Row],[PLD START]]</f>
        <v>4.166666666666663E-2</v>
      </c>
      <c r="T7399" s="153" t="s">
        <v>6759</v>
      </c>
      <c r="U7399" s="153" t="s">
        <v>4368</v>
      </c>
      <c r="V7399" s="153">
        <f>IF(ISBLANK(T7399),"",Tabella2[[#This Row],[ACT STOP]]-Tabella2[[#This Row],[ACT START]])</f>
        <v>4.166666666666663E-2</v>
      </c>
      <c r="W7399" s="104" t="s">
        <v>92</v>
      </c>
      <c r="X7399" s="104" t="s">
        <v>91</v>
      </c>
      <c r="Y7399" s="110" t="s">
        <v>14759</v>
      </c>
      <c r="Z7399" s="106"/>
      <c r="AA7399" s="104"/>
      <c r="AB7399" s="107"/>
      <c r="AC7399" s="72">
        <f>IF(OR(Tabella2[[#This Row],[OUTCOME]]="DCO",Tabella2[[#This Row],[OUTCOME]]="SDC"),1,0)</f>
        <v>1</v>
      </c>
      <c r="AH7399" s="70"/>
      <c r="AI7399" s="70"/>
      <c r="AJ7399">
        <f>IF(OR(Tabella2[[#This Row],[OUTCOME]]="DNCO", Tabella2[[#This Row],[OUTCOME]]="SDNC"),1,0)</f>
        <v>0</v>
      </c>
      <c r="AL7399" s="70"/>
      <c r="BM7399" s="135" t="str">
        <f>Tabella2[[#This Row],[ACT START]]</f>
        <v>07:45</v>
      </c>
      <c r="BN7399" s="136" t="str">
        <f>Tabella2[[#This Row],[ACT STOP]]</f>
        <v>08:45</v>
      </c>
      <c r="BO7399" s="101"/>
      <c r="BR7399" s="109" t="str">
        <f t="shared" si="147"/>
        <v>SH-25-7388</v>
      </c>
      <c r="BS7399" s="109" t="s">
        <v>368</v>
      </c>
      <c r="BT7399" t="str">
        <f>Tabella2[[#This Row],[OUTCOME]]</f>
        <v>DCO</v>
      </c>
      <c r="BU7399" t="str">
        <f>_xlfn.CONCAT(Tabella2[[#This Row],[NAME SP]],Tabella2[[#This Row],[ID SP]]," - ",Tabella2[[#This Row],[SYLLABUS NO]])</f>
        <v>IFTS76 - FMSC DBFM02</v>
      </c>
      <c r="BV7399" t="s">
        <v>11885</v>
      </c>
    </row>
    <row r="7400" spans="1:74" hidden="1">
      <c r="A7400" s="103" t="s">
        <v>14744</v>
      </c>
      <c r="B7400" s="102">
        <v>46013</v>
      </c>
      <c r="C7400" s="104">
        <f>_xlfn.ISOWEEKNUM(Tabella2[[#This Row],[Date]])</f>
        <v>52</v>
      </c>
      <c r="D7400" s="104" t="s">
        <v>195</v>
      </c>
      <c r="E7400" s="104" t="s">
        <v>398</v>
      </c>
      <c r="F7400" s="104"/>
      <c r="G7400" s="104" t="s">
        <v>257</v>
      </c>
      <c r="H7400" s="105">
        <v>5</v>
      </c>
      <c r="I7400" s="104"/>
      <c r="J7400" s="104" t="s">
        <v>258</v>
      </c>
      <c r="K7400" s="104" t="s">
        <v>78</v>
      </c>
      <c r="L7400" s="104" t="s">
        <v>299</v>
      </c>
      <c r="M7400" s="104" t="s">
        <v>276</v>
      </c>
      <c r="N7400" s="104"/>
      <c r="O7400" s="108" t="str">
        <f>A7399</f>
        <v>19804</v>
      </c>
      <c r="P7400" s="111" t="s">
        <v>300</v>
      </c>
      <c r="Q7400" s="153" t="s">
        <v>6759</v>
      </c>
      <c r="R7400" s="153" t="s">
        <v>4368</v>
      </c>
      <c r="S7400" s="153">
        <f>Tabella2[[#This Row],[PLD STOP]]-Tabella2[[#This Row],[PLD START]]</f>
        <v>4.166666666666663E-2</v>
      </c>
      <c r="T7400" s="153" t="s">
        <v>6759</v>
      </c>
      <c r="U7400" s="153" t="s">
        <v>4368</v>
      </c>
      <c r="V7400" s="153">
        <f>IF(ISBLANK(T7400),"",Tabella2[[#This Row],[ACT STOP]]-Tabella2[[#This Row],[ACT START]])</f>
        <v>4.166666666666663E-2</v>
      </c>
      <c r="W7400" s="104" t="s">
        <v>122</v>
      </c>
      <c r="X7400" s="104" t="s">
        <v>91</v>
      </c>
      <c r="Y7400" s="110" t="s">
        <v>14759</v>
      </c>
      <c r="Z7400" s="106"/>
      <c r="AA7400" s="104"/>
      <c r="AB7400" s="107"/>
      <c r="AC7400" s="72">
        <f>IF(OR(Tabella2[[#This Row],[OUTCOME]]="DCO",Tabella2[[#This Row],[OUTCOME]]="SDC"),1,0)</f>
        <v>1</v>
      </c>
      <c r="AH7400" s="70"/>
      <c r="AI7400" s="70"/>
      <c r="AJ7400">
        <f>IF(OR(Tabella2[[#This Row],[OUTCOME]]="DNCO", Tabella2[[#This Row],[OUTCOME]]="SDNC"),1,0)</f>
        <v>0</v>
      </c>
      <c r="AL7400" s="70"/>
      <c r="BM7400" s="135" t="str">
        <f>Tabella2[[#This Row],[ACT START]]</f>
        <v>07:45</v>
      </c>
      <c r="BN7400" s="136" t="str">
        <f>Tabella2[[#This Row],[ACT STOP]]</f>
        <v>08:45</v>
      </c>
      <c r="BO7400" s="101"/>
      <c r="BR7400" s="109" t="str">
        <f t="shared" si="147"/>
        <v>SH-25-7389</v>
      </c>
      <c r="BS7400" s="109" t="s">
        <v>416</v>
      </c>
      <c r="BT7400" t="str">
        <f>Tabella2[[#This Row],[OUTCOME]]</f>
        <v>SDC</v>
      </c>
      <c r="BU7400" t="str">
        <f>_xlfn.CONCAT(Tabella2[[#This Row],[NAME SP]],Tabella2[[#This Row],[ID SP]]," - ",Tabella2[[#This Row],[SYLLABUS NO]])</f>
        <v>Support IFTS - SUPP</v>
      </c>
    </row>
    <row r="7401" spans="1:74" hidden="1">
      <c r="A7401" s="103" t="s">
        <v>14745</v>
      </c>
      <c r="B7401" s="102">
        <v>46013</v>
      </c>
      <c r="C7401" s="104">
        <f>_xlfn.ISOWEEKNUM(Tabella2[[#This Row],[Date]])</f>
        <v>52</v>
      </c>
      <c r="D7401" s="104" t="s">
        <v>11710</v>
      </c>
      <c r="E7401" s="104" t="s">
        <v>284</v>
      </c>
      <c r="F7401" s="104">
        <v>95</v>
      </c>
      <c r="G7401" s="104" t="s">
        <v>257</v>
      </c>
      <c r="H7401" s="105">
        <v>12</v>
      </c>
      <c r="I7401" s="104" t="s">
        <v>258</v>
      </c>
      <c r="J7401" s="104"/>
      <c r="K7401" s="104" t="s">
        <v>83</v>
      </c>
      <c r="L7401" s="104" t="s">
        <v>259</v>
      </c>
      <c r="M7401" s="104" t="s">
        <v>276</v>
      </c>
      <c r="N7401" s="104"/>
      <c r="O7401" s="106"/>
      <c r="P7401" s="111" t="s">
        <v>14758</v>
      </c>
      <c r="Q7401" s="153" t="s">
        <v>6759</v>
      </c>
      <c r="R7401" s="153" t="s">
        <v>4368</v>
      </c>
      <c r="S7401" s="153">
        <f>Tabella2[[#This Row],[PLD STOP]]-Tabella2[[#This Row],[PLD START]]</f>
        <v>4.166666666666663E-2</v>
      </c>
      <c r="T7401" s="153">
        <v>0.32361111111111113</v>
      </c>
      <c r="U7401" s="153">
        <v>0.36388888888888887</v>
      </c>
      <c r="V7401" s="153">
        <f>IF(ISBLANK(T7401),"",Tabella2[[#This Row],[ACT STOP]]-Tabella2[[#This Row],[ACT START]])</f>
        <v>4.0277777777777746E-2</v>
      </c>
      <c r="W7401" s="104" t="s">
        <v>92</v>
      </c>
      <c r="X7401" s="104" t="s">
        <v>91</v>
      </c>
      <c r="Y7401" s="110"/>
      <c r="Z7401" s="106"/>
      <c r="AA7401" s="104"/>
      <c r="AB7401" s="107"/>
      <c r="AC7401" s="72">
        <f>IF(OR(Tabella2[[#This Row],[OUTCOME]]="DCO",Tabella2[[#This Row],[OUTCOME]]="SDC"),1,0)</f>
        <v>1</v>
      </c>
      <c r="AH7401" s="70"/>
      <c r="AI7401" s="70"/>
      <c r="AJ7401">
        <f>IF(OR(Tabella2[[#This Row],[OUTCOME]]="DNCO", Tabella2[[#This Row],[OUTCOME]]="SDNC"),1,0)</f>
        <v>0</v>
      </c>
      <c r="AL7401" s="70"/>
      <c r="BM7401" s="135">
        <f>Tabella2[[#This Row],[ACT START]]</f>
        <v>0.32361111111111113</v>
      </c>
      <c r="BN7401" s="136">
        <f>Tabella2[[#This Row],[ACT STOP]]</f>
        <v>0.36388888888888887</v>
      </c>
      <c r="BO7401" s="101"/>
      <c r="BR7401" s="109" t="str">
        <f t="shared" si="147"/>
        <v>SH-25-7390</v>
      </c>
      <c r="BS7401" s="109" t="s">
        <v>266</v>
      </c>
      <c r="BT7401" t="str">
        <f>Tabella2[[#This Row],[OUTCOME]]</f>
        <v>DCO</v>
      </c>
      <c r="BU7401" t="str">
        <f>_xlfn.CONCAT(Tabella2[[#This Row],[NAME SP]],Tabella2[[#This Row],[ID SP]]," - ",Tabella2[[#This Row],[SYLLABUS NO]])</f>
        <v>IFTS95 - SD ERT 0101 AT01</v>
      </c>
      <c r="BV7401" t="s">
        <v>11832</v>
      </c>
    </row>
    <row r="7402" spans="1:74" hidden="1">
      <c r="A7402" s="103" t="s">
        <v>14746</v>
      </c>
      <c r="B7402" s="102">
        <v>46013</v>
      </c>
      <c r="C7402" s="104">
        <f>_xlfn.ISOWEEKNUM(Tabella2[[#This Row],[Date]])</f>
        <v>52</v>
      </c>
      <c r="D7402" s="104" t="s">
        <v>11710</v>
      </c>
      <c r="E7402" s="104" t="s">
        <v>284</v>
      </c>
      <c r="F7402" s="104">
        <v>94</v>
      </c>
      <c r="G7402" s="104" t="s">
        <v>257</v>
      </c>
      <c r="H7402" s="105">
        <v>32</v>
      </c>
      <c r="I7402" s="104" t="s">
        <v>258</v>
      </c>
      <c r="J7402" s="104"/>
      <c r="K7402" s="104" t="s">
        <v>80</v>
      </c>
      <c r="L7402" s="104" t="s">
        <v>259</v>
      </c>
      <c r="M7402" s="104" t="s">
        <v>276</v>
      </c>
      <c r="N7402" s="104"/>
      <c r="O7402" s="106"/>
      <c r="P7402" s="111" t="s">
        <v>14758</v>
      </c>
      <c r="Q7402" s="153" t="s">
        <v>6759</v>
      </c>
      <c r="R7402" s="153" t="s">
        <v>4368</v>
      </c>
      <c r="S7402" s="153">
        <f>Tabella2[[#This Row],[PLD STOP]]-Tabella2[[#This Row],[PLD START]]</f>
        <v>4.166666666666663E-2</v>
      </c>
      <c r="T7402" s="153">
        <v>0.32291666666666669</v>
      </c>
      <c r="U7402" s="153">
        <v>0.36458333333333331</v>
      </c>
      <c r="V7402" s="153">
        <f>IF(ISBLANK(T7402),"",Tabella2[[#This Row],[ACT STOP]]-Tabella2[[#This Row],[ACT START]])</f>
        <v>4.166666666666663E-2</v>
      </c>
      <c r="W7402" s="104" t="s">
        <v>92</v>
      </c>
      <c r="X7402" s="104" t="s">
        <v>91</v>
      </c>
      <c r="Y7402" s="110"/>
      <c r="Z7402" s="106"/>
      <c r="AA7402" s="104"/>
      <c r="AB7402" s="107"/>
      <c r="AC7402" s="72">
        <f>IF(OR(Tabella2[[#This Row],[OUTCOME]]="DCO",Tabella2[[#This Row],[OUTCOME]]="SDC"),1,0)</f>
        <v>1</v>
      </c>
      <c r="AH7402" s="70"/>
      <c r="AI7402" s="70"/>
      <c r="AJ7402">
        <f>IF(OR(Tabella2[[#This Row],[OUTCOME]]="DNCO", Tabella2[[#This Row],[OUTCOME]]="SDNC"),1,0)</f>
        <v>0</v>
      </c>
      <c r="AL7402" s="70"/>
      <c r="BM7402" s="135">
        <f>Tabella2[[#This Row],[ACT START]]</f>
        <v>0.32291666666666669</v>
      </c>
      <c r="BN7402" s="136">
        <f>Tabella2[[#This Row],[ACT STOP]]</f>
        <v>0.36458333333333331</v>
      </c>
      <c r="BO7402" s="101"/>
      <c r="BR7402" s="109" t="str">
        <f t="shared" si="147"/>
        <v>SH-25-7391</v>
      </c>
      <c r="BS7402" s="109" t="s">
        <v>356</v>
      </c>
      <c r="BT7402" t="str">
        <f>Tabella2[[#This Row],[OUTCOME]]</f>
        <v>DCO</v>
      </c>
      <c r="BU7402" t="str">
        <f>_xlfn.CONCAT(Tabella2[[#This Row],[NAME SP]],Tabella2[[#This Row],[ID SP]]," - ",Tabella2[[#This Row],[SYLLABUS NO]])</f>
        <v>IFTS94 - SD ERT 0101 AT01</v>
      </c>
      <c r="BV7402" t="s">
        <v>11838</v>
      </c>
    </row>
    <row r="7403" spans="1:74" hidden="1">
      <c r="A7403" s="103" t="s">
        <v>14747</v>
      </c>
      <c r="B7403" s="102">
        <v>46013</v>
      </c>
      <c r="C7403" s="104">
        <f>_xlfn.ISOWEEKNUM(Tabella2[[#This Row],[Date]])</f>
        <v>52</v>
      </c>
      <c r="D7403" s="104" t="s">
        <v>5705</v>
      </c>
      <c r="E7403" s="104" t="s">
        <v>327</v>
      </c>
      <c r="F7403" s="104">
        <v>83</v>
      </c>
      <c r="G7403" s="104" t="s">
        <v>257</v>
      </c>
      <c r="H7403" s="105">
        <v>9</v>
      </c>
      <c r="I7403" s="104"/>
      <c r="J7403" s="104" t="s">
        <v>258</v>
      </c>
      <c r="K7403" s="104" t="s">
        <v>81</v>
      </c>
      <c r="L7403" s="104" t="s">
        <v>259</v>
      </c>
      <c r="M7403" s="104" t="s">
        <v>386</v>
      </c>
      <c r="N7403" s="104"/>
      <c r="O7403" s="106"/>
      <c r="P7403" s="111" t="s">
        <v>4392</v>
      </c>
      <c r="Q7403" s="153" t="s">
        <v>6759</v>
      </c>
      <c r="R7403" s="153" t="s">
        <v>4368</v>
      </c>
      <c r="S7403" s="153">
        <f>Tabella2[[#This Row],[PLD STOP]]-Tabella2[[#This Row],[PLD START]]</f>
        <v>4.166666666666663E-2</v>
      </c>
      <c r="T7403" s="153">
        <v>0.32291666666666669</v>
      </c>
      <c r="U7403" s="153">
        <v>0.36458333333333331</v>
      </c>
      <c r="V7403" s="153">
        <f>IF(ISBLANK(T7403),"",Tabella2[[#This Row],[ACT STOP]]-Tabella2[[#This Row],[ACT START]])</f>
        <v>4.166666666666663E-2</v>
      </c>
      <c r="W7403" s="104" t="s">
        <v>92</v>
      </c>
      <c r="X7403" s="104" t="s">
        <v>91</v>
      </c>
      <c r="Y7403" s="110"/>
      <c r="Z7403" s="106"/>
      <c r="AA7403" s="104"/>
      <c r="AB7403" s="107"/>
      <c r="AC7403" s="72">
        <f>IF(OR(Tabella2[[#This Row],[OUTCOME]]="DCO",Tabella2[[#This Row],[OUTCOME]]="SDC"),1,0)</f>
        <v>1</v>
      </c>
      <c r="AH7403" s="70"/>
      <c r="AI7403" s="70"/>
      <c r="AJ7403">
        <f>IF(OR(Tabella2[[#This Row],[OUTCOME]]="DNCO", Tabella2[[#This Row],[OUTCOME]]="SDNC"),1,0)</f>
        <v>0</v>
      </c>
      <c r="AL7403" s="70"/>
      <c r="BM7403" s="135">
        <f>Tabella2[[#This Row],[ACT START]]</f>
        <v>0.32291666666666669</v>
      </c>
      <c r="BN7403" s="136">
        <f>Tabella2[[#This Row],[ACT STOP]]</f>
        <v>0.36458333333333331</v>
      </c>
      <c r="BO7403" s="101"/>
      <c r="BR7403" s="109" t="str">
        <f t="shared" si="147"/>
        <v>SH-25-7392</v>
      </c>
      <c r="BS7403" s="109" t="s">
        <v>318</v>
      </c>
      <c r="BT7403" t="str">
        <f>Tabella2[[#This Row],[OUTCOME]]</f>
        <v>DCO</v>
      </c>
      <c r="BU7403" t="str">
        <f>_xlfn.CONCAT(Tabella2[[#This Row],[NAME SP]],Tabella2[[#This Row],[ID SP]]," - ",Tabella2[[#This Row],[SYLLABUS NO]])</f>
        <v>AMI83 - SD BVR01</v>
      </c>
      <c r="BV7403" t="s">
        <v>11952</v>
      </c>
    </row>
    <row r="7404" spans="1:74" hidden="1">
      <c r="A7404" s="103" t="s">
        <v>14748</v>
      </c>
      <c r="B7404" s="102">
        <v>46013</v>
      </c>
      <c r="C7404" s="104">
        <f>_xlfn.ISOWEEKNUM(Tabella2[[#This Row],[Date]])</f>
        <v>52</v>
      </c>
      <c r="D7404" s="104" t="s">
        <v>9764</v>
      </c>
      <c r="E7404" s="104" t="s">
        <v>284</v>
      </c>
      <c r="F7404" s="104">
        <v>78</v>
      </c>
      <c r="G7404" s="104" t="s">
        <v>257</v>
      </c>
      <c r="H7404" s="105">
        <v>10</v>
      </c>
      <c r="I7404" s="104"/>
      <c r="J7404" s="104" t="s">
        <v>258</v>
      </c>
      <c r="K7404" s="104" t="s">
        <v>79</v>
      </c>
      <c r="L7404" s="104" t="s">
        <v>299</v>
      </c>
      <c r="M7404" s="104" t="s">
        <v>276</v>
      </c>
      <c r="N7404" s="104"/>
      <c r="O7404" s="108" t="str">
        <f>A7405</f>
        <v>19810</v>
      </c>
      <c r="P7404" s="111" t="s">
        <v>554</v>
      </c>
      <c r="Q7404" s="153" t="s">
        <v>7566</v>
      </c>
      <c r="R7404" s="153" t="s">
        <v>4384</v>
      </c>
      <c r="S7404" s="153">
        <f>Tabella2[[#This Row],[PLD STOP]]-Tabella2[[#This Row],[PLD START]]</f>
        <v>4.166666666666663E-2</v>
      </c>
      <c r="T7404" s="153" t="s">
        <v>7566</v>
      </c>
      <c r="U7404" s="153" t="s">
        <v>4384</v>
      </c>
      <c r="V7404" s="153">
        <f>IF(ISBLANK(T7404),"",Tabella2[[#This Row],[ACT STOP]]-Tabella2[[#This Row],[ACT START]])</f>
        <v>4.166666666666663E-2</v>
      </c>
      <c r="W7404" s="104" t="s">
        <v>92</v>
      </c>
      <c r="X7404" s="104" t="s">
        <v>91</v>
      </c>
      <c r="Y7404" s="110"/>
      <c r="Z7404" s="106"/>
      <c r="AA7404" s="104"/>
      <c r="AB7404" s="107"/>
      <c r="AC7404" s="72">
        <f>IF(OR(Tabella2[[#This Row],[OUTCOME]]="DCO",Tabella2[[#This Row],[OUTCOME]]="SDC"),1,0)</f>
        <v>1</v>
      </c>
      <c r="AH7404" s="70"/>
      <c r="AI7404" s="70"/>
      <c r="AJ7404">
        <f>IF(OR(Tabella2[[#This Row],[OUTCOME]]="DNCO", Tabella2[[#This Row],[OUTCOME]]="SDNC"),1,0)</f>
        <v>0</v>
      </c>
      <c r="AL7404" s="70"/>
      <c r="BM7404" s="135" t="str">
        <f>Tabella2[[#This Row],[ACT START]]</f>
        <v>10:45</v>
      </c>
      <c r="BN7404" s="136" t="str">
        <f>Tabella2[[#This Row],[ACT STOP]]</f>
        <v>11:45</v>
      </c>
      <c r="BO7404" s="101"/>
      <c r="BR7404" s="109" t="str">
        <f t="shared" si="147"/>
        <v>SH-25-7393</v>
      </c>
      <c r="BS7404" s="109" t="s">
        <v>552</v>
      </c>
      <c r="BT7404" t="str">
        <f>Tabella2[[#This Row],[OUTCOME]]</f>
        <v>DCO</v>
      </c>
      <c r="BU7404" t="str">
        <f>_xlfn.CONCAT(Tabella2[[#This Row],[NAME SP]],Tabella2[[#This Row],[ID SP]]," - ",Tabella2[[#This Row],[SYLLABUS NO]])</f>
        <v>IFTS78 - FMSC DBFM01</v>
      </c>
      <c r="BV7404" t="s">
        <v>11877</v>
      </c>
    </row>
    <row r="7405" spans="1:74" hidden="1">
      <c r="A7405" s="103" t="s">
        <v>14749</v>
      </c>
      <c r="B7405" s="102">
        <v>46013</v>
      </c>
      <c r="C7405" s="104">
        <f>_xlfn.ISOWEEKNUM(Tabella2[[#This Row],[Date]])</f>
        <v>52</v>
      </c>
      <c r="D7405" s="104" t="s">
        <v>195</v>
      </c>
      <c r="E7405" s="104" t="s">
        <v>398</v>
      </c>
      <c r="F7405" s="104"/>
      <c r="G7405" s="104" t="s">
        <v>257</v>
      </c>
      <c r="H7405" s="105">
        <v>2</v>
      </c>
      <c r="I7405" s="104"/>
      <c r="J7405" s="104" t="s">
        <v>258</v>
      </c>
      <c r="K7405" s="104" t="s">
        <v>78</v>
      </c>
      <c r="L7405" s="104" t="s">
        <v>299</v>
      </c>
      <c r="M7405" s="104" t="s">
        <v>276</v>
      </c>
      <c r="N7405" s="104"/>
      <c r="O7405" s="108" t="str">
        <f>A7404</f>
        <v>19809</v>
      </c>
      <c r="P7405" s="111" t="s">
        <v>300</v>
      </c>
      <c r="Q7405" s="153" t="s">
        <v>7566</v>
      </c>
      <c r="R7405" s="153" t="s">
        <v>4384</v>
      </c>
      <c r="S7405" s="153">
        <f>Tabella2[[#This Row],[PLD STOP]]-Tabella2[[#This Row],[PLD START]]</f>
        <v>4.166666666666663E-2</v>
      </c>
      <c r="T7405" s="153" t="s">
        <v>7566</v>
      </c>
      <c r="U7405" s="153" t="s">
        <v>4384</v>
      </c>
      <c r="V7405" s="153">
        <f>IF(ISBLANK(T7405),"",Tabella2[[#This Row],[ACT STOP]]-Tabella2[[#This Row],[ACT START]])</f>
        <v>4.166666666666663E-2</v>
      </c>
      <c r="W7405" s="104" t="s">
        <v>122</v>
      </c>
      <c r="X7405" s="104" t="s">
        <v>91</v>
      </c>
      <c r="Y7405" s="110"/>
      <c r="Z7405" s="106"/>
      <c r="AA7405" s="104"/>
      <c r="AB7405" s="107"/>
      <c r="AC7405" s="72">
        <f>IF(OR(Tabella2[[#This Row],[OUTCOME]]="DCO",Tabella2[[#This Row],[OUTCOME]]="SDC"),1,0)</f>
        <v>1</v>
      </c>
      <c r="AH7405" s="70"/>
      <c r="AI7405" s="70"/>
      <c r="AJ7405">
        <f>IF(OR(Tabella2[[#This Row],[OUTCOME]]="DNCO", Tabella2[[#This Row],[OUTCOME]]="SDNC"),1,0)</f>
        <v>0</v>
      </c>
      <c r="AL7405" s="70"/>
      <c r="BM7405" s="135" t="str">
        <f>Tabella2[[#This Row],[ACT START]]</f>
        <v>10:45</v>
      </c>
      <c r="BN7405" s="136" t="str">
        <f>Tabella2[[#This Row],[ACT STOP]]</f>
        <v>11:45</v>
      </c>
      <c r="BO7405" s="101"/>
      <c r="BR7405" s="109" t="str">
        <f t="shared" si="147"/>
        <v>SH-25-7394</v>
      </c>
      <c r="BS7405" s="109" t="s">
        <v>368</v>
      </c>
      <c r="BT7405" t="str">
        <f>Tabella2[[#This Row],[OUTCOME]]</f>
        <v>SDC</v>
      </c>
      <c r="BU7405" t="str">
        <f>_xlfn.CONCAT(Tabella2[[#This Row],[NAME SP]],Tabella2[[#This Row],[ID SP]]," - ",Tabella2[[#This Row],[SYLLABUS NO]])</f>
        <v>Support IFTS - SUPP</v>
      </c>
    </row>
    <row r="7406" spans="1:74" hidden="1">
      <c r="A7406" s="103" t="s">
        <v>14750</v>
      </c>
      <c r="B7406" s="102">
        <v>46013</v>
      </c>
      <c r="C7406" s="104">
        <f>_xlfn.ISOWEEKNUM(Tabella2[[#This Row],[Date]])</f>
        <v>52</v>
      </c>
      <c r="D7406" s="104" t="s">
        <v>6621</v>
      </c>
      <c r="E7406" s="104" t="s">
        <v>284</v>
      </c>
      <c r="F7406" s="104">
        <v>82</v>
      </c>
      <c r="G7406" s="104" t="s">
        <v>257</v>
      </c>
      <c r="H7406" s="105">
        <v>5</v>
      </c>
      <c r="I7406" s="104"/>
      <c r="J7406" s="104" t="s">
        <v>258</v>
      </c>
      <c r="K7406" s="104" t="s">
        <v>83</v>
      </c>
      <c r="L7406" s="104" t="s">
        <v>299</v>
      </c>
      <c r="M7406" s="104" t="s">
        <v>386</v>
      </c>
      <c r="N7406" s="104"/>
      <c r="O7406" s="108" t="str">
        <f>A7407</f>
        <v>19812</v>
      </c>
      <c r="P7406" s="111" t="s">
        <v>2248</v>
      </c>
      <c r="Q7406" s="153" t="s">
        <v>7566</v>
      </c>
      <c r="R7406" s="153" t="s">
        <v>4384</v>
      </c>
      <c r="S7406" s="153">
        <f>Tabella2[[#This Row],[PLD STOP]]-Tabella2[[#This Row],[PLD START]]</f>
        <v>4.166666666666663E-2</v>
      </c>
      <c r="T7406" s="153">
        <v>0.44791666666666669</v>
      </c>
      <c r="U7406" s="153">
        <v>0.48958333333333331</v>
      </c>
      <c r="V7406" s="153">
        <f>IF(ISBLANK(T7406),"",Tabella2[[#This Row],[ACT STOP]]-Tabella2[[#This Row],[ACT START]])</f>
        <v>4.166666666666663E-2</v>
      </c>
      <c r="W7406" s="104" t="s">
        <v>92</v>
      </c>
      <c r="X7406" s="104" t="s">
        <v>91</v>
      </c>
      <c r="Y7406" s="110"/>
      <c r="Z7406" s="106"/>
      <c r="AA7406" s="104"/>
      <c r="AB7406" s="107"/>
      <c r="AC7406" s="72">
        <f>IF(OR(Tabella2[[#This Row],[OUTCOME]]="DCO",Tabella2[[#This Row],[OUTCOME]]="SDC"),1,0)</f>
        <v>1</v>
      </c>
      <c r="AH7406" s="70"/>
      <c r="AI7406" s="70"/>
      <c r="AJ7406">
        <f>IF(OR(Tabella2[[#This Row],[OUTCOME]]="DNCO", Tabella2[[#This Row],[OUTCOME]]="SDNC"),1,0)</f>
        <v>0</v>
      </c>
      <c r="AL7406" s="70"/>
      <c r="BM7406" s="135">
        <f>Tabella2[[#This Row],[ACT START]]</f>
        <v>0.44791666666666669</v>
      </c>
      <c r="BN7406" s="136">
        <f>Tabella2[[#This Row],[ACT STOP]]</f>
        <v>0.48958333333333331</v>
      </c>
      <c r="BO7406" s="101"/>
      <c r="BR7406" s="109" t="str">
        <f t="shared" si="147"/>
        <v>SH-25-7395</v>
      </c>
      <c r="BS7406" s="109" t="s">
        <v>416</v>
      </c>
      <c r="BT7406" t="str">
        <f>Tabella2[[#This Row],[OUTCOME]]</f>
        <v>DCO</v>
      </c>
      <c r="BU7406" t="str">
        <f>_xlfn.CONCAT(Tabella2[[#This Row],[NAME SP]],Tabella2[[#This Row],[ID SP]]," - ",Tabella2[[#This Row],[SYLLABUS NO]])</f>
        <v>IFTS82 - NET SMI02</v>
      </c>
      <c r="BV7406" t="s">
        <v>11868</v>
      </c>
    </row>
    <row r="7407" spans="1:74" hidden="1">
      <c r="A7407" s="103" t="s">
        <v>14751</v>
      </c>
      <c r="B7407" s="102">
        <v>46013</v>
      </c>
      <c r="C7407" s="104">
        <f>_xlfn.ISOWEEKNUM(Tabella2[[#This Row],[Date]])</f>
        <v>52</v>
      </c>
      <c r="D7407" s="104" t="s">
        <v>6621</v>
      </c>
      <c r="E7407" s="104" t="s">
        <v>284</v>
      </c>
      <c r="F7407" s="104">
        <v>83</v>
      </c>
      <c r="G7407" s="104" t="s">
        <v>284</v>
      </c>
      <c r="H7407" s="105">
        <v>5</v>
      </c>
      <c r="I7407" s="104"/>
      <c r="J7407" s="104" t="s">
        <v>258</v>
      </c>
      <c r="K7407" s="104" t="s">
        <v>80</v>
      </c>
      <c r="L7407" s="104" t="s">
        <v>299</v>
      </c>
      <c r="M7407" s="104" t="s">
        <v>386</v>
      </c>
      <c r="N7407" s="104"/>
      <c r="O7407" s="108" t="str">
        <f>A7406</f>
        <v>19811</v>
      </c>
      <c r="P7407" s="111" t="s">
        <v>2248</v>
      </c>
      <c r="Q7407" s="153" t="s">
        <v>7566</v>
      </c>
      <c r="R7407" s="153" t="s">
        <v>4384</v>
      </c>
      <c r="S7407" s="153">
        <f>Tabella2[[#This Row],[PLD STOP]]-Tabella2[[#This Row],[PLD START]]</f>
        <v>4.166666666666663E-2</v>
      </c>
      <c r="T7407" s="153">
        <v>0.44791666666666669</v>
      </c>
      <c r="U7407" s="153">
        <v>0.48958333333333331</v>
      </c>
      <c r="V7407" s="153">
        <f>IF(ISBLANK(T7407),"",Tabella2[[#This Row],[ACT STOP]]-Tabella2[[#This Row],[ACT START]])</f>
        <v>4.166666666666663E-2</v>
      </c>
      <c r="W7407" s="104" t="s">
        <v>92</v>
      </c>
      <c r="X7407" s="104" t="s">
        <v>91</v>
      </c>
      <c r="Y7407" s="110"/>
      <c r="Z7407" s="106"/>
      <c r="AA7407" s="104"/>
      <c r="AB7407" s="107"/>
      <c r="AC7407" s="72">
        <f>IF(OR(Tabella2[[#This Row],[OUTCOME]]="DCO",Tabella2[[#This Row],[OUTCOME]]="SDC"),1,0)</f>
        <v>1</v>
      </c>
      <c r="AH7407" s="70"/>
      <c r="AI7407" s="70"/>
      <c r="AJ7407">
        <f>IF(OR(Tabella2[[#This Row],[OUTCOME]]="DNCO", Tabella2[[#This Row],[OUTCOME]]="SDNC"),1,0)</f>
        <v>0</v>
      </c>
      <c r="AL7407" s="70"/>
      <c r="BM7407" s="135">
        <f>Tabella2[[#This Row],[ACT START]]</f>
        <v>0.44791666666666669</v>
      </c>
      <c r="BN7407" s="136">
        <f>Tabella2[[#This Row],[ACT STOP]]</f>
        <v>0.48958333333333331</v>
      </c>
      <c r="BO7407" s="101"/>
      <c r="BR7407" s="109" t="str">
        <f t="shared" si="147"/>
        <v>SH-25-7396</v>
      </c>
      <c r="BS7407" s="109" t="s">
        <v>288</v>
      </c>
      <c r="BT7407" t="str">
        <f>Tabella2[[#This Row],[OUTCOME]]</f>
        <v>DCO</v>
      </c>
      <c r="BU7407" t="str">
        <f>_xlfn.CONCAT(Tabella2[[#This Row],[NAME SP]],Tabella2[[#This Row],[ID SP]]," - ",Tabella2[[#This Row],[SYLLABUS NO]])</f>
        <v>IFTS83 - NET SMI02</v>
      </c>
      <c r="BV7407" t="s">
        <v>11871</v>
      </c>
    </row>
    <row r="7408" spans="1:74" hidden="1">
      <c r="A7408" s="103" t="s">
        <v>14752</v>
      </c>
      <c r="B7408" s="102">
        <v>46013</v>
      </c>
      <c r="C7408" s="104">
        <f>_xlfn.ISOWEEKNUM(Tabella2[[#This Row],[Date]])</f>
        <v>52</v>
      </c>
      <c r="D7408" s="104" t="s">
        <v>11710</v>
      </c>
      <c r="E7408" s="104" t="s">
        <v>284</v>
      </c>
      <c r="F7408" s="104">
        <v>90</v>
      </c>
      <c r="G7408" s="104" t="s">
        <v>257</v>
      </c>
      <c r="H7408" s="105">
        <v>32</v>
      </c>
      <c r="I7408" s="104" t="s">
        <v>258</v>
      </c>
      <c r="J7408" s="104"/>
      <c r="K7408" s="104" t="s">
        <v>81</v>
      </c>
      <c r="L7408" s="104" t="s">
        <v>259</v>
      </c>
      <c r="M7408" s="104" t="s">
        <v>276</v>
      </c>
      <c r="N7408" s="104"/>
      <c r="O7408" s="106"/>
      <c r="P7408" s="111" t="s">
        <v>14742</v>
      </c>
      <c r="Q7408" s="153" t="s">
        <v>7566</v>
      </c>
      <c r="R7408" s="153" t="s">
        <v>4384</v>
      </c>
      <c r="S7408" s="153">
        <f>Tabella2[[#This Row],[PLD STOP]]-Tabella2[[#This Row],[PLD START]]</f>
        <v>4.166666666666663E-2</v>
      </c>
      <c r="T7408" s="153">
        <v>0.44791666666666669</v>
      </c>
      <c r="U7408" s="153">
        <v>0.48958333333333331</v>
      </c>
      <c r="V7408" s="153">
        <f>IF(ISBLANK(T7408),"",Tabella2[[#This Row],[ACT STOP]]-Tabella2[[#This Row],[ACT START]])</f>
        <v>4.166666666666663E-2</v>
      </c>
      <c r="W7408" s="104" t="s">
        <v>92</v>
      </c>
      <c r="X7408" s="104" t="s">
        <v>91</v>
      </c>
      <c r="Y7408" s="110"/>
      <c r="Z7408" s="106"/>
      <c r="AA7408" s="104"/>
      <c r="AB7408" s="107"/>
      <c r="AC7408" s="72">
        <f>IF(OR(Tabella2[[#This Row],[OUTCOME]]="DCO",Tabella2[[#This Row],[OUTCOME]]="SDC"),1,0)</f>
        <v>1</v>
      </c>
      <c r="AH7408" s="70"/>
      <c r="AI7408" s="70"/>
      <c r="AJ7408">
        <f>IF(OR(Tabella2[[#This Row],[OUTCOME]]="DNCO", Tabella2[[#This Row],[OUTCOME]]="SDNC"),1,0)</f>
        <v>0</v>
      </c>
      <c r="AL7408" s="70"/>
      <c r="BM7408" s="135">
        <f>Tabella2[[#This Row],[ACT START]]</f>
        <v>0.44791666666666669</v>
      </c>
      <c r="BN7408" s="136">
        <f>Tabella2[[#This Row],[ACT STOP]]</f>
        <v>0.48958333333333331</v>
      </c>
      <c r="BO7408" s="101"/>
      <c r="BR7408" s="109" t="str">
        <f t="shared" si="147"/>
        <v>SH-25-7397</v>
      </c>
      <c r="BS7408" s="109" t="s">
        <v>356</v>
      </c>
      <c r="BT7408" t="str">
        <f>Tabella2[[#This Row],[OUTCOME]]</f>
        <v>DCO</v>
      </c>
      <c r="BU7408" t="str">
        <f>_xlfn.CONCAT(Tabella2[[#This Row],[NAME SP]],Tabella2[[#This Row],[ID SP]]," - ",Tabella2[[#This Row],[SYLLABUS NO]])</f>
        <v>IFTS90 - SD ERT 0101</v>
      </c>
      <c r="BV7408" t="s">
        <v>11856</v>
      </c>
    </row>
    <row r="7409" spans="1:74" hidden="1">
      <c r="A7409" s="103" t="s">
        <v>14753</v>
      </c>
      <c r="B7409" s="102">
        <v>46013</v>
      </c>
      <c r="C7409" s="104">
        <f>_xlfn.ISOWEEKNUM(Tabella2[[#This Row],[Date]])</f>
        <v>52</v>
      </c>
      <c r="D7409" s="104" t="s">
        <v>195</v>
      </c>
      <c r="E7409" s="104" t="s">
        <v>284</v>
      </c>
      <c r="F7409" s="104">
        <v>5</v>
      </c>
      <c r="G7409" s="104" t="s">
        <v>327</v>
      </c>
      <c r="H7409" s="105">
        <v>1</v>
      </c>
      <c r="I7409" s="104"/>
      <c r="J7409" s="104" t="s">
        <v>258</v>
      </c>
      <c r="K7409" s="104" t="s">
        <v>83</v>
      </c>
      <c r="L7409" s="104" t="s">
        <v>259</v>
      </c>
      <c r="M7409" s="104" t="s">
        <v>276</v>
      </c>
      <c r="N7409" s="104"/>
      <c r="O7409" s="106"/>
      <c r="P7409" s="111" t="s">
        <v>377</v>
      </c>
      <c r="Q7409" s="153" t="s">
        <v>13852</v>
      </c>
      <c r="R7409" s="153" t="s">
        <v>12108</v>
      </c>
      <c r="S7409" s="153">
        <f>Tabella2[[#This Row],[PLD STOP]]-Tabella2[[#This Row],[PLD START]]</f>
        <v>4.1666666666666741E-2</v>
      </c>
      <c r="T7409" s="153"/>
      <c r="U7409" s="153"/>
      <c r="V7409" s="153" t="str">
        <f>IF(ISBLANK(T7409),"",Tabella2[[#This Row],[ACT STOP]]-Tabella2[[#This Row],[ACT START]])</f>
        <v/>
      </c>
      <c r="W7409" s="104" t="s">
        <v>108</v>
      </c>
      <c r="X7409" s="104" t="s">
        <v>105</v>
      </c>
      <c r="Y7409" s="110"/>
      <c r="Z7409" s="106"/>
      <c r="AA7409" s="104"/>
      <c r="AB7409" s="107"/>
      <c r="AC7409" s="72">
        <f>IF(OR(Tabella2[[#This Row],[OUTCOME]]="DCO",Tabella2[[#This Row],[OUTCOME]]="SDC"),1,0)</f>
        <v>0</v>
      </c>
      <c r="AH7409" s="70"/>
      <c r="AI7409" s="70"/>
      <c r="AJ7409">
        <f>IF(OR(Tabella2[[#This Row],[OUTCOME]]="DNCO", Tabella2[[#This Row],[OUTCOME]]="SDNC"),1,0)</f>
        <v>0</v>
      </c>
      <c r="AL7409" s="70"/>
      <c r="BL7409" s="110" t="s">
        <v>11666</v>
      </c>
      <c r="BM7409" s="135">
        <f>Tabella2[[#This Row],[ACT START]]</f>
        <v>0</v>
      </c>
      <c r="BN7409" s="136">
        <f>Tabella2[[#This Row],[ACT STOP]]</f>
        <v>0</v>
      </c>
      <c r="BO7409" s="101"/>
      <c r="BR7409" s="109" t="str">
        <f t="shared" si="147"/>
        <v>SH-25-7398</v>
      </c>
      <c r="BS7409" s="109" t="s">
        <v>7199</v>
      </c>
      <c r="BT7409" t="str">
        <f>Tabella2[[#This Row],[OUTCOME]]</f>
        <v>CANC</v>
      </c>
      <c r="BU7409" t="str">
        <f>_xlfn.CONCAT(Tabella2[[#This Row],[NAME SP]],Tabella2[[#This Row],[ID SP]]," - ",Tabella2[[#This Row],[SYLLABUS NO]])</f>
        <v>IFTS5 - RI SEM</v>
      </c>
      <c r="BV7409" t="s">
        <v>288</v>
      </c>
    </row>
    <row r="7410" spans="1:74" hidden="1">
      <c r="A7410" s="103" t="s">
        <v>14754</v>
      </c>
      <c r="B7410" s="102">
        <v>46013</v>
      </c>
      <c r="C7410" s="104">
        <f>_xlfn.ISOWEEKNUM(Tabella2[[#This Row],[Date]])</f>
        <v>52</v>
      </c>
      <c r="D7410" s="104" t="s">
        <v>13048</v>
      </c>
      <c r="E7410" s="104" t="s">
        <v>284</v>
      </c>
      <c r="F7410" s="104">
        <v>106</v>
      </c>
      <c r="G7410" s="104" t="s">
        <v>257</v>
      </c>
      <c r="H7410" s="105">
        <v>22</v>
      </c>
      <c r="I7410" s="104"/>
      <c r="J7410" s="104" t="s">
        <v>258</v>
      </c>
      <c r="K7410" s="104" t="s">
        <v>83</v>
      </c>
      <c r="L7410" s="104" t="s">
        <v>259</v>
      </c>
      <c r="M7410" s="104" t="s">
        <v>276</v>
      </c>
      <c r="N7410" s="104"/>
      <c r="O7410" s="106"/>
      <c r="P7410" s="111" t="s">
        <v>322</v>
      </c>
      <c r="Q7410" s="153" t="s">
        <v>13852</v>
      </c>
      <c r="R7410" s="153" t="s">
        <v>12108</v>
      </c>
      <c r="S7410" s="153">
        <f>Tabella2[[#This Row],[PLD STOP]]-Tabella2[[#This Row],[PLD START]]</f>
        <v>4.1666666666666741E-2</v>
      </c>
      <c r="T7410" s="153">
        <v>0.57291666666666663</v>
      </c>
      <c r="U7410" s="153">
        <v>0.61458333333333337</v>
      </c>
      <c r="V7410" s="153">
        <f>IF(ISBLANK(T7410),"",Tabella2[[#This Row],[ACT STOP]]-Tabella2[[#This Row],[ACT START]])</f>
        <v>4.1666666666666741E-2</v>
      </c>
      <c r="W7410" s="104" t="s">
        <v>92</v>
      </c>
      <c r="X7410" s="104" t="s">
        <v>91</v>
      </c>
      <c r="Y7410" s="110"/>
      <c r="Z7410" s="106"/>
      <c r="AA7410" s="104"/>
      <c r="AB7410" s="107"/>
      <c r="AC7410" s="72">
        <f>IF(OR(Tabella2[[#This Row],[OUTCOME]]="DCO",Tabella2[[#This Row],[OUTCOME]]="SDC"),1,0)</f>
        <v>1</v>
      </c>
      <c r="AH7410" s="70"/>
      <c r="AI7410" s="70"/>
      <c r="AJ7410">
        <f>IF(OR(Tabella2[[#This Row],[OUTCOME]]="DNCO", Tabella2[[#This Row],[OUTCOME]]="SDNC"),1,0)</f>
        <v>0</v>
      </c>
      <c r="AL7410" s="70"/>
      <c r="BM7410" s="135">
        <f>Tabella2[[#This Row],[ACT START]]</f>
        <v>0.57291666666666663</v>
      </c>
      <c r="BN7410" s="136">
        <f>Tabella2[[#This Row],[ACT STOP]]</f>
        <v>0.61458333333333337</v>
      </c>
      <c r="BO7410" s="101"/>
      <c r="BR7410" s="109" t="str">
        <f t="shared" si="147"/>
        <v>SH-25-7399</v>
      </c>
      <c r="BS7410" s="109" t="s">
        <v>1257</v>
      </c>
      <c r="BT7410" t="str">
        <f>Tabella2[[#This Row],[OUTCOME]]</f>
        <v>DCO</v>
      </c>
      <c r="BU7410" t="str">
        <f>_xlfn.CONCAT(Tabella2[[#This Row],[NAME SP]],Tabella2[[#This Row],[ID SP]]," - ",Tabella2[[#This Row],[SYLLABUS NO]])</f>
        <v>IFTS106 - FMS CF03</v>
      </c>
      <c r="BV7410" t="s">
        <v>13050</v>
      </c>
    </row>
    <row r="7411" spans="1:74" ht="31.5" hidden="1">
      <c r="A7411" s="103" t="s">
        <v>14755</v>
      </c>
      <c r="B7411" s="102">
        <v>46013</v>
      </c>
      <c r="C7411" s="104">
        <f>_xlfn.ISOWEEKNUM(Tabella2[[#This Row],[Date]])</f>
        <v>52</v>
      </c>
      <c r="D7411" s="104" t="s">
        <v>13048</v>
      </c>
      <c r="E7411" s="104" t="s">
        <v>284</v>
      </c>
      <c r="F7411" s="104">
        <v>104</v>
      </c>
      <c r="G7411" s="104" t="s">
        <v>257</v>
      </c>
      <c r="H7411" s="105">
        <v>13</v>
      </c>
      <c r="I7411" s="104"/>
      <c r="J7411" s="104" t="s">
        <v>258</v>
      </c>
      <c r="K7411" s="104" t="s">
        <v>79</v>
      </c>
      <c r="L7411" s="104" t="s">
        <v>259</v>
      </c>
      <c r="M7411" s="104" t="s">
        <v>276</v>
      </c>
      <c r="N7411" s="104"/>
      <c r="O7411" s="106"/>
      <c r="P7411" s="111" t="s">
        <v>871</v>
      </c>
      <c r="Q7411" s="153" t="s">
        <v>13852</v>
      </c>
      <c r="R7411" s="153" t="s">
        <v>12108</v>
      </c>
      <c r="S7411" s="153">
        <f>Tabella2[[#This Row],[PLD STOP]]-Tabella2[[#This Row],[PLD START]]</f>
        <v>4.1666666666666741E-2</v>
      </c>
      <c r="T7411" s="153"/>
      <c r="U7411" s="153"/>
      <c r="V7411" s="153" t="str">
        <f>IF(ISBLANK(T7411),"",Tabella2[[#This Row],[ACT STOP]]-Tabella2[[#This Row],[ACT START]])</f>
        <v/>
      </c>
      <c r="W7411" s="104" t="s">
        <v>116</v>
      </c>
      <c r="X7411" s="104" t="s">
        <v>113</v>
      </c>
      <c r="Y7411" s="110"/>
      <c r="Z7411" s="106"/>
      <c r="AA7411" s="104"/>
      <c r="AB7411" s="107"/>
      <c r="AC7411" s="72">
        <f>IF(OR(Tabella2[[#This Row],[OUTCOME]]="DCO",Tabella2[[#This Row],[OUTCOME]]="SDC"),1,0)</f>
        <v>0</v>
      </c>
      <c r="AH7411" s="70"/>
      <c r="AI7411" s="70"/>
      <c r="AJ7411">
        <f>IF(OR(Tabella2[[#This Row],[OUTCOME]]="DNCO", Tabella2[[#This Row],[OUTCOME]]="SDNC"),1,0)</f>
        <v>0</v>
      </c>
      <c r="AL7411" s="70"/>
      <c r="BL7411" s="30" t="s">
        <v>14763</v>
      </c>
      <c r="BM7411" s="135">
        <f>Tabella2[[#This Row],[ACT START]]</f>
        <v>0</v>
      </c>
      <c r="BN7411" s="136">
        <f>Tabella2[[#This Row],[ACT STOP]]</f>
        <v>0</v>
      </c>
      <c r="BO7411" s="101"/>
      <c r="BR7411" s="109" t="str">
        <f t="shared" ref="BR7411:BR7428" si="148">_xlfn.CONCAT(LEFT(BR7410,6),TEXT(RIGHT(BR7410,4)+1,"0000"))</f>
        <v>SH-25-7400</v>
      </c>
      <c r="BS7411" s="109" t="s">
        <v>427</v>
      </c>
      <c r="BT7411" t="str">
        <f>Tabella2[[#This Row],[OUTCOME]]</f>
        <v>RSLD</v>
      </c>
      <c r="BU7411" t="str">
        <f>_xlfn.CONCAT(Tabella2[[#This Row],[NAME SP]],Tabella2[[#This Row],[ID SP]]," - ",Tabella2[[#This Row],[SYLLABUS NO]])</f>
        <v>IFTS104 - PT EMR04</v>
      </c>
      <c r="BV7411" t="s">
        <v>14017</v>
      </c>
    </row>
    <row r="7412" spans="1:74" hidden="1">
      <c r="A7412" s="103" t="s">
        <v>14756</v>
      </c>
      <c r="B7412" s="102">
        <v>46013</v>
      </c>
      <c r="C7412" s="104">
        <f>_xlfn.ISOWEEKNUM(Tabella2[[#This Row],[Date]])</f>
        <v>52</v>
      </c>
      <c r="D7412" s="104" t="s">
        <v>11710</v>
      </c>
      <c r="E7412" s="104" t="s">
        <v>284</v>
      </c>
      <c r="F7412" s="104">
        <v>89</v>
      </c>
      <c r="G7412" s="104" t="s">
        <v>257</v>
      </c>
      <c r="H7412" s="105">
        <v>15</v>
      </c>
      <c r="I7412" s="104" t="s">
        <v>258</v>
      </c>
      <c r="J7412" s="104"/>
      <c r="K7412" s="104" t="s">
        <v>80</v>
      </c>
      <c r="L7412" s="104" t="s">
        <v>259</v>
      </c>
      <c r="M7412" s="104" t="s">
        <v>276</v>
      </c>
      <c r="N7412" s="104"/>
      <c r="O7412" s="106"/>
      <c r="P7412" s="111" t="s">
        <v>14543</v>
      </c>
      <c r="Q7412" s="153" t="s">
        <v>13852</v>
      </c>
      <c r="R7412" s="153" t="s">
        <v>12108</v>
      </c>
      <c r="S7412" s="153">
        <f>Tabella2[[#This Row],[PLD STOP]]-Tabella2[[#This Row],[PLD START]]</f>
        <v>4.1666666666666741E-2</v>
      </c>
      <c r="T7412" s="153">
        <v>0.56944444444444442</v>
      </c>
      <c r="U7412" s="153">
        <v>0.61111111111111116</v>
      </c>
      <c r="V7412" s="153">
        <f>IF(ISBLANK(T7412),"",Tabella2[[#This Row],[ACT STOP]]-Tabella2[[#This Row],[ACT START]])</f>
        <v>4.1666666666666741E-2</v>
      </c>
      <c r="W7412" s="104" t="s">
        <v>92</v>
      </c>
      <c r="X7412" s="104" t="s">
        <v>91</v>
      </c>
      <c r="Y7412" s="110"/>
      <c r="Z7412" s="106"/>
      <c r="AA7412" s="104"/>
      <c r="AB7412" s="107"/>
      <c r="AC7412" s="72">
        <f>IF(OR(Tabella2[[#This Row],[OUTCOME]]="DCO",Tabella2[[#This Row],[OUTCOME]]="SDC"),1,0)</f>
        <v>1</v>
      </c>
      <c r="AH7412" s="70"/>
      <c r="AI7412" s="70"/>
      <c r="AJ7412">
        <f>IF(OR(Tabella2[[#This Row],[OUTCOME]]="DNCO", Tabella2[[#This Row],[OUTCOME]]="SDNC"),1,0)</f>
        <v>0</v>
      </c>
      <c r="AL7412" s="70"/>
      <c r="BM7412" s="135">
        <f>Tabella2[[#This Row],[ACT START]]</f>
        <v>0.56944444444444442</v>
      </c>
      <c r="BN7412" s="136">
        <f>Tabella2[[#This Row],[ACT STOP]]</f>
        <v>0.61111111111111116</v>
      </c>
      <c r="BO7412" s="101"/>
      <c r="BR7412" s="109" t="str">
        <f t="shared" si="148"/>
        <v>SH-25-7401</v>
      </c>
      <c r="BS7412" s="109" t="s">
        <v>1028</v>
      </c>
      <c r="BT7412" t="str">
        <f>Tabella2[[#This Row],[OUTCOME]]</f>
        <v>DCO</v>
      </c>
      <c r="BU7412" t="str">
        <f>_xlfn.CONCAT(Tabella2[[#This Row],[NAME SP]],Tabella2[[#This Row],[ID SP]]," - ",Tabella2[[#This Row],[SYLLABUS NO]])</f>
        <v>IFTS89 - SD IF0202</v>
      </c>
      <c r="BV7412" t="s">
        <v>11853</v>
      </c>
    </row>
    <row r="7413" spans="1:74" hidden="1">
      <c r="A7413" s="103" t="s">
        <v>14757</v>
      </c>
      <c r="B7413" s="102">
        <v>46013</v>
      </c>
      <c r="C7413" s="104">
        <f>_xlfn.ISOWEEKNUM(Tabella2[[#This Row],[Date]])</f>
        <v>52</v>
      </c>
      <c r="D7413" s="104" t="s">
        <v>11710</v>
      </c>
      <c r="E7413" s="104" t="s">
        <v>284</v>
      </c>
      <c r="F7413" s="104">
        <v>91</v>
      </c>
      <c r="G7413" s="104" t="s">
        <v>257</v>
      </c>
      <c r="H7413" s="105">
        <v>12</v>
      </c>
      <c r="I7413" s="104" t="s">
        <v>258</v>
      </c>
      <c r="J7413" s="104"/>
      <c r="K7413" s="104" t="s">
        <v>81</v>
      </c>
      <c r="L7413" s="104" t="s">
        <v>259</v>
      </c>
      <c r="M7413" s="104" t="s">
        <v>276</v>
      </c>
      <c r="N7413" s="104"/>
      <c r="O7413" s="106"/>
      <c r="P7413" s="111" t="s">
        <v>14742</v>
      </c>
      <c r="Q7413" s="153" t="s">
        <v>13852</v>
      </c>
      <c r="R7413" s="153" t="s">
        <v>12108</v>
      </c>
      <c r="S7413" s="153">
        <f>Tabella2[[#This Row],[PLD STOP]]-Tabella2[[#This Row],[PLD START]]</f>
        <v>4.1666666666666741E-2</v>
      </c>
      <c r="T7413" s="153">
        <v>0.57361111111111107</v>
      </c>
      <c r="U7413" s="153">
        <v>0.61388888888888893</v>
      </c>
      <c r="V7413" s="153">
        <f>IF(ISBLANK(T7413),"",Tabella2[[#This Row],[ACT STOP]]-Tabella2[[#This Row],[ACT START]])</f>
        <v>4.0277777777777857E-2</v>
      </c>
      <c r="W7413" s="104" t="s">
        <v>92</v>
      </c>
      <c r="X7413" s="104" t="s">
        <v>91</v>
      </c>
      <c r="Y7413" s="110"/>
      <c r="Z7413" s="106"/>
      <c r="AA7413" s="104"/>
      <c r="AB7413" s="107"/>
      <c r="AC7413" s="72">
        <f>IF(OR(Tabella2[[#This Row],[OUTCOME]]="DCO",Tabella2[[#This Row],[OUTCOME]]="SDC"),1,0)</f>
        <v>1</v>
      </c>
      <c r="AH7413" s="70"/>
      <c r="AI7413" s="70"/>
      <c r="AJ7413">
        <f>IF(OR(Tabella2[[#This Row],[OUTCOME]]="DNCO", Tabella2[[#This Row],[OUTCOME]]="SDNC"),1,0)</f>
        <v>0</v>
      </c>
      <c r="AL7413" s="70"/>
      <c r="BM7413" s="135">
        <f>Tabella2[[#This Row],[ACT START]]</f>
        <v>0.57361111111111107</v>
      </c>
      <c r="BN7413" s="136">
        <f>Tabella2[[#This Row],[ACT STOP]]</f>
        <v>0.61388888888888893</v>
      </c>
      <c r="BO7413" s="101"/>
      <c r="BR7413" s="109" t="str">
        <f t="shared" si="148"/>
        <v>SH-25-7402</v>
      </c>
      <c r="BS7413" s="109" t="s">
        <v>266</v>
      </c>
      <c r="BT7413" t="str">
        <f>Tabella2[[#This Row],[OUTCOME]]</f>
        <v>DCO</v>
      </c>
      <c r="BU7413" t="str">
        <f>_xlfn.CONCAT(Tabella2[[#This Row],[NAME SP]],Tabella2[[#This Row],[ID SP]]," - ",Tabella2[[#This Row],[SYLLABUS NO]])</f>
        <v>IFTS91 - SD ERT 0101</v>
      </c>
      <c r="BV7413" t="s">
        <v>11836</v>
      </c>
    </row>
    <row r="7414" spans="1:74" hidden="1">
      <c r="A7414" s="103" t="s">
        <v>14761</v>
      </c>
      <c r="B7414" s="102">
        <v>46013</v>
      </c>
      <c r="C7414" s="104">
        <v>52</v>
      </c>
      <c r="D7414" s="104" t="s">
        <v>13048</v>
      </c>
      <c r="E7414" s="104" t="s">
        <v>284</v>
      </c>
      <c r="F7414" s="104">
        <v>104</v>
      </c>
      <c r="G7414" s="104" t="s">
        <v>257</v>
      </c>
      <c r="H7414" s="105">
        <v>13</v>
      </c>
      <c r="I7414" s="104"/>
      <c r="J7414" s="104" t="s">
        <v>258</v>
      </c>
      <c r="K7414" s="104" t="s">
        <v>78</v>
      </c>
      <c r="L7414" s="104" t="s">
        <v>259</v>
      </c>
      <c r="M7414" s="104" t="s">
        <v>276</v>
      </c>
      <c r="N7414" s="104"/>
      <c r="O7414" s="106"/>
      <c r="P7414" s="111" t="s">
        <v>871</v>
      </c>
      <c r="Q7414" s="153" t="s">
        <v>13852</v>
      </c>
      <c r="R7414" s="153" t="s">
        <v>12108</v>
      </c>
      <c r="S7414" s="153">
        <v>4.1666666666666741E-2</v>
      </c>
      <c r="T7414" s="153" t="s">
        <v>13852</v>
      </c>
      <c r="U7414" s="153" t="s">
        <v>12108</v>
      </c>
      <c r="V7414" s="153">
        <v>4.1666666666666664E-2</v>
      </c>
      <c r="W7414" s="104" t="s">
        <v>92</v>
      </c>
      <c r="X7414" s="104" t="s">
        <v>91</v>
      </c>
      <c r="Y7414" s="110"/>
      <c r="Z7414" s="106"/>
      <c r="AA7414" s="104"/>
      <c r="AB7414" s="107"/>
      <c r="AC7414" s="72">
        <v>0</v>
      </c>
      <c r="AH7414" s="70"/>
      <c r="AI7414" s="70"/>
      <c r="AJ7414">
        <v>0</v>
      </c>
      <c r="AL7414" s="70"/>
      <c r="BL7414" t="s">
        <v>14762</v>
      </c>
      <c r="BM7414" s="135">
        <v>0</v>
      </c>
      <c r="BN7414" s="136">
        <v>0</v>
      </c>
      <c r="BO7414" s="101"/>
      <c r="BR7414" s="109" t="str">
        <f t="shared" si="148"/>
        <v>SH-25-7403</v>
      </c>
      <c r="BS7414" s="109" t="s">
        <v>427</v>
      </c>
      <c r="BT7414">
        <v>0</v>
      </c>
      <c r="BU7414" t="s">
        <v>14760</v>
      </c>
      <c r="BV7414" t="s">
        <v>14017</v>
      </c>
    </row>
    <row r="7415" spans="1:74">
      <c r="A7415" s="103" t="s">
        <v>14764</v>
      </c>
      <c r="B7415" s="102">
        <v>46014</v>
      </c>
      <c r="C7415" s="104">
        <f>_xlfn.ISOWEEKNUM(Tabella2[[#This Row],[Date]])</f>
        <v>52</v>
      </c>
      <c r="D7415" s="104" t="s">
        <v>6621</v>
      </c>
      <c r="E7415" s="104" t="s">
        <v>284</v>
      </c>
      <c r="F7415" s="104">
        <v>82</v>
      </c>
      <c r="G7415" s="104" t="s">
        <v>257</v>
      </c>
      <c r="H7415" s="105">
        <v>5</v>
      </c>
      <c r="I7415" s="104"/>
      <c r="J7415" s="104" t="s">
        <v>258</v>
      </c>
      <c r="K7415" s="104" t="s">
        <v>79</v>
      </c>
      <c r="L7415" s="104" t="s">
        <v>299</v>
      </c>
      <c r="M7415" s="104" t="s">
        <v>906</v>
      </c>
      <c r="N7415" s="104"/>
      <c r="O7415" s="108" t="str">
        <f>A7416</f>
        <v>19821</v>
      </c>
      <c r="P7415" s="111" t="s">
        <v>2356</v>
      </c>
      <c r="Q7415" s="153" t="s">
        <v>6759</v>
      </c>
      <c r="R7415" s="153" t="s">
        <v>4368</v>
      </c>
      <c r="S7415" s="153">
        <f>Tabella2[[#This Row],[PLD STOP]]-Tabella2[[#This Row],[PLD START]]</f>
        <v>4.166666666666663E-2</v>
      </c>
      <c r="T7415" s="153">
        <v>0.32291666666666669</v>
      </c>
      <c r="U7415" s="153">
        <v>0.36458333333333331</v>
      </c>
      <c r="V7415" s="153">
        <f>IF(ISBLANK(T7415),"",Tabella2[[#This Row],[ACT STOP]]-Tabella2[[#This Row],[ACT START]])</f>
        <v>4.166666666666663E-2</v>
      </c>
      <c r="W7415" s="104" t="s">
        <v>92</v>
      </c>
      <c r="X7415" s="104" t="s">
        <v>91</v>
      </c>
      <c r="Y7415" s="110"/>
      <c r="Z7415" s="106"/>
      <c r="AA7415" s="104"/>
      <c r="AB7415" s="107"/>
      <c r="AC7415" s="72">
        <f>IF(OR(Tabella2[[#This Row],[OUTCOME]]="DCO",Tabella2[[#This Row],[OUTCOME]]="SDC"),1,0)</f>
        <v>1</v>
      </c>
      <c r="AH7415" s="70"/>
      <c r="AI7415" s="70"/>
      <c r="AJ7415">
        <f>IF(OR(Tabella2[[#This Row],[OUTCOME]]="DNCO", Tabella2[[#This Row],[OUTCOME]]="SDNC"),1,0)</f>
        <v>0</v>
      </c>
      <c r="AL7415" s="70"/>
      <c r="BM7415" s="135">
        <f>Tabella2[[#This Row],[ACT START]]</f>
        <v>0.32291666666666669</v>
      </c>
      <c r="BN7415" s="136">
        <f>Tabella2[[#This Row],[ACT STOP]]</f>
        <v>0.36458333333333331</v>
      </c>
      <c r="BO7415" s="101"/>
      <c r="BR7415" s="109" t="str">
        <f t="shared" si="148"/>
        <v>SH-25-7404</v>
      </c>
      <c r="BS7415" s="109" t="s">
        <v>416</v>
      </c>
      <c r="BT7415" t="str">
        <f>Tabella2[[#This Row],[OUTCOME]]</f>
        <v>DCO</v>
      </c>
      <c r="BU7415" t="str">
        <f>_xlfn.CONCAT(Tabella2[[#This Row],[NAME SP]],Tabella2[[#This Row],[ID SP]]," - ",Tabella2[[#This Row],[SYLLABUS NO]])</f>
        <v>IFTS82 - NET BTAG01</v>
      </c>
      <c r="BV7415" t="s">
        <v>11868</v>
      </c>
    </row>
    <row r="7416" spans="1:74">
      <c r="A7416" s="103" t="s">
        <v>14765</v>
      </c>
      <c r="B7416" s="102">
        <v>46014</v>
      </c>
      <c r="C7416" s="104">
        <f>_xlfn.ISOWEEKNUM(Tabella2[[#This Row],[Date]])</f>
        <v>52</v>
      </c>
      <c r="D7416" s="104" t="s">
        <v>6621</v>
      </c>
      <c r="E7416" s="104" t="s">
        <v>284</v>
      </c>
      <c r="F7416" s="104">
        <v>83</v>
      </c>
      <c r="G7416" s="104" t="s">
        <v>257</v>
      </c>
      <c r="H7416" s="105">
        <v>13</v>
      </c>
      <c r="I7416" s="104"/>
      <c r="J7416" s="104" t="s">
        <v>258</v>
      </c>
      <c r="K7416" s="104" t="s">
        <v>78</v>
      </c>
      <c r="L7416" s="104" t="s">
        <v>299</v>
      </c>
      <c r="M7416" s="104" t="s">
        <v>906</v>
      </c>
      <c r="N7416" s="104"/>
      <c r="O7416" s="108" t="str">
        <f>A7415</f>
        <v>19820</v>
      </c>
      <c r="P7416" s="111" t="s">
        <v>2356</v>
      </c>
      <c r="Q7416" s="153" t="s">
        <v>6759</v>
      </c>
      <c r="R7416" s="153" t="s">
        <v>4368</v>
      </c>
      <c r="S7416" s="153">
        <f>Tabella2[[#This Row],[PLD STOP]]-Tabella2[[#This Row],[PLD START]]</f>
        <v>4.166666666666663E-2</v>
      </c>
      <c r="T7416" s="153">
        <v>0.32291666666666669</v>
      </c>
      <c r="U7416" s="153">
        <v>0.36458333333333331</v>
      </c>
      <c r="V7416" s="153">
        <f>IF(ISBLANK(T7416),"",Tabella2[[#This Row],[ACT STOP]]-Tabella2[[#This Row],[ACT START]])</f>
        <v>4.166666666666663E-2</v>
      </c>
      <c r="W7416" s="104" t="s">
        <v>92</v>
      </c>
      <c r="X7416" s="104" t="s">
        <v>91</v>
      </c>
      <c r="Y7416" s="110"/>
      <c r="Z7416" s="106"/>
      <c r="AA7416" s="104"/>
      <c r="AB7416" s="107"/>
      <c r="AC7416" s="72">
        <f>IF(OR(Tabella2[[#This Row],[OUTCOME]]="DCO",Tabella2[[#This Row],[OUTCOME]]="SDC"),1,0)</f>
        <v>1</v>
      </c>
      <c r="AH7416" s="70"/>
      <c r="AI7416" s="70"/>
      <c r="AJ7416">
        <f>IF(OR(Tabella2[[#This Row],[OUTCOME]]="DNCO", Tabella2[[#This Row],[OUTCOME]]="SDNC"),1,0)</f>
        <v>0</v>
      </c>
      <c r="AL7416" s="70"/>
      <c r="BM7416" s="135">
        <f>Tabella2[[#This Row],[ACT START]]</f>
        <v>0.32291666666666669</v>
      </c>
      <c r="BN7416" s="136">
        <f>Tabella2[[#This Row],[ACT STOP]]</f>
        <v>0.36458333333333331</v>
      </c>
      <c r="BO7416" s="101"/>
      <c r="BR7416" s="109" t="str">
        <f t="shared" si="148"/>
        <v>SH-25-7405</v>
      </c>
      <c r="BS7416" s="109" t="s">
        <v>427</v>
      </c>
      <c r="BT7416" t="str">
        <f>Tabella2[[#This Row],[OUTCOME]]</f>
        <v>DCO</v>
      </c>
      <c r="BU7416" t="str">
        <f>_xlfn.CONCAT(Tabella2[[#This Row],[NAME SP]],Tabella2[[#This Row],[ID SP]]," - ",Tabella2[[#This Row],[SYLLABUS NO]])</f>
        <v>IFTS83 - NET BTAG01</v>
      </c>
      <c r="BV7416" t="s">
        <v>11871</v>
      </c>
    </row>
    <row r="7417" spans="1:74">
      <c r="A7417" s="103" t="s">
        <v>14766</v>
      </c>
      <c r="B7417" s="102">
        <v>46014</v>
      </c>
      <c r="C7417" s="104">
        <f>_xlfn.ISOWEEKNUM(Tabella2[[#This Row],[Date]])</f>
        <v>52</v>
      </c>
      <c r="D7417" s="104" t="s">
        <v>13048</v>
      </c>
      <c r="E7417" s="104" t="s">
        <v>284</v>
      </c>
      <c r="F7417" s="104">
        <v>104</v>
      </c>
      <c r="G7417" s="104" t="s">
        <v>257</v>
      </c>
      <c r="H7417" s="105">
        <v>2</v>
      </c>
      <c r="I7417" s="104"/>
      <c r="J7417" s="104" t="s">
        <v>258</v>
      </c>
      <c r="K7417" s="104" t="s">
        <v>83</v>
      </c>
      <c r="L7417" s="104" t="s">
        <v>259</v>
      </c>
      <c r="M7417" s="104" t="s">
        <v>276</v>
      </c>
      <c r="N7417" s="104"/>
      <c r="O7417" s="106"/>
      <c r="P7417" s="111" t="s">
        <v>322</v>
      </c>
      <c r="Q7417" s="153" t="s">
        <v>6759</v>
      </c>
      <c r="R7417" s="153" t="s">
        <v>4368</v>
      </c>
      <c r="S7417" s="153">
        <f>Tabella2[[#This Row],[PLD STOP]]-Tabella2[[#This Row],[PLD START]]</f>
        <v>4.166666666666663E-2</v>
      </c>
      <c r="T7417" s="153" t="s">
        <v>6759</v>
      </c>
      <c r="U7417" s="153" t="s">
        <v>4368</v>
      </c>
      <c r="V7417" s="153">
        <f>IF(ISBLANK(T7417),"",Tabella2[[#This Row],[ACT STOP]]-Tabella2[[#This Row],[ACT START]])</f>
        <v>4.166666666666663E-2</v>
      </c>
      <c r="W7417" s="104" t="s">
        <v>92</v>
      </c>
      <c r="X7417" s="104" t="s">
        <v>91</v>
      </c>
      <c r="Y7417" s="110"/>
      <c r="Z7417" s="106"/>
      <c r="AA7417" s="104"/>
      <c r="AB7417" s="107"/>
      <c r="AC7417" s="72">
        <f>IF(OR(Tabella2[[#This Row],[OUTCOME]]="DCO",Tabella2[[#This Row],[OUTCOME]]="SDC"),1,0)</f>
        <v>1</v>
      </c>
      <c r="AH7417" s="70"/>
      <c r="AI7417" s="70"/>
      <c r="AJ7417">
        <f>IF(OR(Tabella2[[#This Row],[OUTCOME]]="DNCO", Tabella2[[#This Row],[OUTCOME]]="SDNC"),1,0)</f>
        <v>0</v>
      </c>
      <c r="AL7417" s="70"/>
      <c r="BM7417" s="135" t="str">
        <f>Tabella2[[#This Row],[ACT START]]</f>
        <v>07:45</v>
      </c>
      <c r="BN7417" s="136" t="str">
        <f>Tabella2[[#This Row],[ACT STOP]]</f>
        <v>08:45</v>
      </c>
      <c r="BO7417" s="101"/>
      <c r="BR7417" s="109" t="str">
        <f t="shared" si="148"/>
        <v>SH-25-7406</v>
      </c>
      <c r="BS7417" s="109" t="s">
        <v>368</v>
      </c>
      <c r="BT7417" t="str">
        <f>Tabella2[[#This Row],[OUTCOME]]</f>
        <v>DCO</v>
      </c>
      <c r="BU7417" t="str">
        <f>_xlfn.CONCAT(Tabella2[[#This Row],[NAME SP]],Tabella2[[#This Row],[ID SP]]," - ",Tabella2[[#This Row],[SYLLABUS NO]])</f>
        <v>IFTS104 - FMS CF03</v>
      </c>
      <c r="BV7417" t="s">
        <v>14017</v>
      </c>
    </row>
    <row r="7418" spans="1:74">
      <c r="A7418" s="103" t="s">
        <v>14767</v>
      </c>
      <c r="B7418" s="102">
        <v>46014</v>
      </c>
      <c r="C7418" s="104">
        <f>_xlfn.ISOWEEKNUM(Tabella2[[#This Row],[Date]])</f>
        <v>52</v>
      </c>
      <c r="D7418" s="104" t="s">
        <v>11710</v>
      </c>
      <c r="E7418" s="104" t="s">
        <v>284</v>
      </c>
      <c r="F7418" s="104">
        <v>97</v>
      </c>
      <c r="G7418" s="104" t="s">
        <v>257</v>
      </c>
      <c r="H7418" s="105">
        <v>32</v>
      </c>
      <c r="I7418" s="104" t="s">
        <v>258</v>
      </c>
      <c r="J7418" s="104"/>
      <c r="K7418" s="104" t="s">
        <v>80</v>
      </c>
      <c r="L7418" s="104" t="s">
        <v>259</v>
      </c>
      <c r="M7418" s="104" t="s">
        <v>276</v>
      </c>
      <c r="N7418" s="104"/>
      <c r="O7418" s="106"/>
      <c r="P7418" s="111" t="s">
        <v>14778</v>
      </c>
      <c r="Q7418" s="153" t="s">
        <v>6759</v>
      </c>
      <c r="R7418" s="153" t="s">
        <v>4368</v>
      </c>
      <c r="S7418" s="153">
        <f>Tabella2[[#This Row],[PLD STOP]]-Tabella2[[#This Row],[PLD START]]</f>
        <v>4.166666666666663E-2</v>
      </c>
      <c r="T7418" s="153" t="s">
        <v>6759</v>
      </c>
      <c r="U7418" s="153" t="s">
        <v>4368</v>
      </c>
      <c r="V7418" s="153">
        <f>IF(ISBLANK(T7418),"",Tabella2[[#This Row],[ACT STOP]]-Tabella2[[#This Row],[ACT START]])</f>
        <v>4.166666666666663E-2</v>
      </c>
      <c r="W7418" s="104" t="s">
        <v>92</v>
      </c>
      <c r="X7418" s="104" t="s">
        <v>91</v>
      </c>
      <c r="Y7418" s="110" t="s">
        <v>14780</v>
      </c>
      <c r="Z7418" s="106"/>
      <c r="AA7418" s="104"/>
      <c r="AB7418" s="107"/>
      <c r="AC7418" s="72">
        <f>IF(OR(Tabella2[[#This Row],[OUTCOME]]="DCO",Tabella2[[#This Row],[OUTCOME]]="SDC"),1,0)</f>
        <v>1</v>
      </c>
      <c r="AH7418" s="70"/>
      <c r="AI7418" s="70"/>
      <c r="AJ7418">
        <f>IF(OR(Tabella2[[#This Row],[OUTCOME]]="DNCO", Tabella2[[#This Row],[OUTCOME]]="SDNC"),1,0)</f>
        <v>0</v>
      </c>
      <c r="AL7418" s="70"/>
      <c r="BL7418" t="s">
        <v>14791</v>
      </c>
      <c r="BM7418" s="135" t="str">
        <f>Tabella2[[#This Row],[ACT START]]</f>
        <v>07:45</v>
      </c>
      <c r="BN7418" s="136" t="str">
        <f>Tabella2[[#This Row],[ACT STOP]]</f>
        <v>08:45</v>
      </c>
      <c r="BO7418" s="101"/>
      <c r="BR7418" s="109" t="str">
        <f t="shared" si="148"/>
        <v>SH-25-7407</v>
      </c>
      <c r="BS7418" s="109" t="s">
        <v>356</v>
      </c>
      <c r="BT7418" t="str">
        <f>Tabella2[[#This Row],[OUTCOME]]</f>
        <v>DCO</v>
      </c>
      <c r="BU7418" t="str">
        <f>_xlfn.CONCAT(Tabella2[[#This Row],[NAME SP]],Tabella2[[#This Row],[ID SP]]," - ",Tabella2[[#This Row],[SYLLABUS NO]])</f>
        <v>IFTS97 - SD IF0204</v>
      </c>
      <c r="BV7418" t="s">
        <v>11849</v>
      </c>
    </row>
    <row r="7419" spans="1:74">
      <c r="A7419" s="103" t="s">
        <v>14768</v>
      </c>
      <c r="B7419" s="102">
        <v>46014</v>
      </c>
      <c r="C7419" s="104">
        <f>_xlfn.ISOWEEKNUM(Tabella2[[#This Row],[Date]])</f>
        <v>52</v>
      </c>
      <c r="D7419" s="104" t="s">
        <v>5705</v>
      </c>
      <c r="E7419" s="104" t="s">
        <v>327</v>
      </c>
      <c r="F7419" s="104">
        <v>83</v>
      </c>
      <c r="G7419" s="104" t="s">
        <v>257</v>
      </c>
      <c r="H7419" s="105">
        <v>10</v>
      </c>
      <c r="I7419" s="104"/>
      <c r="J7419" s="104" t="s">
        <v>258</v>
      </c>
      <c r="K7419" s="104" t="s">
        <v>81</v>
      </c>
      <c r="L7419" s="104" t="s">
        <v>259</v>
      </c>
      <c r="M7419" s="104" t="s">
        <v>386</v>
      </c>
      <c r="N7419" s="104"/>
      <c r="O7419" s="106"/>
      <c r="P7419" s="111" t="s">
        <v>561</v>
      </c>
      <c r="Q7419" s="153" t="s">
        <v>6759</v>
      </c>
      <c r="R7419" s="153" t="s">
        <v>4368</v>
      </c>
      <c r="S7419" s="153">
        <f>Tabella2[[#This Row],[PLD STOP]]-Tabella2[[#This Row],[PLD START]]</f>
        <v>4.166666666666663E-2</v>
      </c>
      <c r="T7419" s="153" t="s">
        <v>6759</v>
      </c>
      <c r="U7419" s="153" t="s">
        <v>4368</v>
      </c>
      <c r="V7419" s="153">
        <f>IF(ISBLANK(T7419),"",Tabella2[[#This Row],[ACT STOP]]-Tabella2[[#This Row],[ACT START]])</f>
        <v>4.166666666666663E-2</v>
      </c>
      <c r="W7419" s="104" t="s">
        <v>92</v>
      </c>
      <c r="X7419" s="104" t="s">
        <v>91</v>
      </c>
      <c r="Y7419" s="110"/>
      <c r="Z7419" s="106"/>
      <c r="AA7419" s="104"/>
      <c r="AB7419" s="107"/>
      <c r="AC7419" s="72">
        <f>IF(OR(Tabella2[[#This Row],[OUTCOME]]="DCO",Tabella2[[#This Row],[OUTCOME]]="SDC"),1,0)</f>
        <v>1</v>
      </c>
      <c r="AH7419" s="70"/>
      <c r="AI7419" s="70"/>
      <c r="AJ7419">
        <f>IF(OR(Tabella2[[#This Row],[OUTCOME]]="DNCO", Tabella2[[#This Row],[OUTCOME]]="SDNC"),1,0)</f>
        <v>0</v>
      </c>
      <c r="AL7419" s="70"/>
      <c r="BM7419" s="135" t="str">
        <f>Tabella2[[#This Row],[ACT START]]</f>
        <v>07:45</v>
      </c>
      <c r="BN7419" s="136" t="str">
        <f>Tabella2[[#This Row],[ACT STOP]]</f>
        <v>08:45</v>
      </c>
      <c r="BO7419" s="101"/>
      <c r="BR7419" s="109" t="str">
        <f t="shared" si="148"/>
        <v>SH-25-7408</v>
      </c>
      <c r="BS7419" s="109" t="s">
        <v>552</v>
      </c>
      <c r="BT7419" t="str">
        <f>Tabella2[[#This Row],[OUTCOME]]</f>
        <v>DCO</v>
      </c>
      <c r="BU7419" t="str">
        <f>_xlfn.CONCAT(Tabella2[[#This Row],[NAME SP]],Tabella2[[#This Row],[ID SP]]," - ",Tabella2[[#This Row],[SYLLABUS NO]])</f>
        <v>AMI83 - SD BVR02</v>
      </c>
      <c r="BV7419" t="s">
        <v>11952</v>
      </c>
    </row>
    <row r="7420" spans="1:74">
      <c r="A7420" s="103" t="s">
        <v>14769</v>
      </c>
      <c r="B7420" s="102">
        <v>46014</v>
      </c>
      <c r="C7420" s="104">
        <f>_xlfn.ISOWEEKNUM(Tabella2[[#This Row],[Date]])</f>
        <v>52</v>
      </c>
      <c r="D7420" s="104" t="s">
        <v>6621</v>
      </c>
      <c r="E7420" s="104" t="s">
        <v>284</v>
      </c>
      <c r="F7420" s="104">
        <v>83</v>
      </c>
      <c r="G7420" s="104" t="s">
        <v>257</v>
      </c>
      <c r="H7420" s="105">
        <v>13</v>
      </c>
      <c r="I7420" s="104"/>
      <c r="J7420" s="104" t="s">
        <v>258</v>
      </c>
      <c r="K7420" s="104" t="s">
        <v>79</v>
      </c>
      <c r="L7420" s="104" t="s">
        <v>299</v>
      </c>
      <c r="M7420" s="104" t="s">
        <v>906</v>
      </c>
      <c r="N7420" s="104"/>
      <c r="O7420" s="108" t="str">
        <f>A7421</f>
        <v>19826</v>
      </c>
      <c r="P7420" s="111" t="s">
        <v>2397</v>
      </c>
      <c r="Q7420" s="153" t="s">
        <v>7566</v>
      </c>
      <c r="R7420" s="153" t="s">
        <v>4384</v>
      </c>
      <c r="S7420" s="153">
        <f>Tabella2[[#This Row],[PLD STOP]]-Tabella2[[#This Row],[PLD START]]</f>
        <v>4.166666666666663E-2</v>
      </c>
      <c r="T7420" s="153" t="s">
        <v>7566</v>
      </c>
      <c r="U7420" s="153" t="s">
        <v>4384</v>
      </c>
      <c r="V7420" s="153">
        <f>IF(ISBLANK(T7420),"",Tabella2[[#This Row],[ACT STOP]]-Tabella2[[#This Row],[ACT START]])</f>
        <v>4.166666666666663E-2</v>
      </c>
      <c r="W7420" s="104" t="s">
        <v>92</v>
      </c>
      <c r="X7420" s="104" t="s">
        <v>91</v>
      </c>
      <c r="Y7420" s="110"/>
      <c r="Z7420" s="106"/>
      <c r="AA7420" s="104"/>
      <c r="AB7420" s="107"/>
      <c r="AC7420" s="72">
        <f>IF(OR(Tabella2[[#This Row],[OUTCOME]]="DCO",Tabella2[[#This Row],[OUTCOME]]="SDC"),1,0)</f>
        <v>1</v>
      </c>
      <c r="AH7420" s="70"/>
      <c r="AI7420" s="70"/>
      <c r="AJ7420">
        <f>IF(OR(Tabella2[[#This Row],[OUTCOME]]="DNCO", Tabella2[[#This Row],[OUTCOME]]="SDNC"),1,0)</f>
        <v>0</v>
      </c>
      <c r="AL7420" s="70"/>
      <c r="BM7420" s="135" t="str">
        <f>Tabella2[[#This Row],[ACT START]]</f>
        <v>10:45</v>
      </c>
      <c r="BN7420" s="136" t="str">
        <f>Tabella2[[#This Row],[ACT STOP]]</f>
        <v>11:45</v>
      </c>
      <c r="BO7420" s="101"/>
      <c r="BR7420" s="109" t="str">
        <f t="shared" si="148"/>
        <v>SH-25-7409</v>
      </c>
      <c r="BS7420" s="109" t="s">
        <v>427</v>
      </c>
      <c r="BT7420" t="str">
        <f>Tabella2[[#This Row],[OUTCOME]]</f>
        <v>DCO</v>
      </c>
      <c r="BU7420" t="str">
        <f>_xlfn.CONCAT(Tabella2[[#This Row],[NAME SP]],Tabella2[[#This Row],[ID SP]]," - ",Tabella2[[#This Row],[SYLLABUS NO]])</f>
        <v>IFTS83 - NET BTAG02</v>
      </c>
      <c r="BV7420" t="s">
        <v>11871</v>
      </c>
    </row>
    <row r="7421" spans="1:74">
      <c r="A7421" s="103" t="s">
        <v>14770</v>
      </c>
      <c r="B7421" s="102">
        <v>46014</v>
      </c>
      <c r="C7421" s="104">
        <f>_xlfn.ISOWEEKNUM(Tabella2[[#This Row],[Date]])</f>
        <v>52</v>
      </c>
      <c r="D7421" s="104" t="s">
        <v>6621</v>
      </c>
      <c r="E7421" s="104" t="s">
        <v>284</v>
      </c>
      <c r="F7421" s="104">
        <v>82</v>
      </c>
      <c r="G7421" s="104" t="s">
        <v>257</v>
      </c>
      <c r="H7421" s="105">
        <v>2</v>
      </c>
      <c r="I7421" s="104"/>
      <c r="J7421" s="104" t="s">
        <v>258</v>
      </c>
      <c r="K7421" s="104" t="s">
        <v>78</v>
      </c>
      <c r="L7421" s="104" t="s">
        <v>299</v>
      </c>
      <c r="M7421" s="104" t="s">
        <v>906</v>
      </c>
      <c r="N7421" s="104"/>
      <c r="O7421" s="108" t="str">
        <f>A7420</f>
        <v>19825</v>
      </c>
      <c r="P7421" s="111" t="s">
        <v>2397</v>
      </c>
      <c r="Q7421" s="153" t="s">
        <v>7566</v>
      </c>
      <c r="R7421" s="153" t="s">
        <v>4384</v>
      </c>
      <c r="S7421" s="153">
        <f>Tabella2[[#This Row],[PLD STOP]]-Tabella2[[#This Row],[PLD START]]</f>
        <v>4.166666666666663E-2</v>
      </c>
      <c r="T7421" s="153" t="s">
        <v>7566</v>
      </c>
      <c r="U7421" s="153" t="s">
        <v>4384</v>
      </c>
      <c r="V7421" s="153">
        <f>IF(ISBLANK(T7421),"",Tabella2[[#This Row],[ACT STOP]]-Tabella2[[#This Row],[ACT START]])</f>
        <v>4.166666666666663E-2</v>
      </c>
      <c r="W7421" s="104" t="s">
        <v>92</v>
      </c>
      <c r="X7421" s="104" t="s">
        <v>91</v>
      </c>
      <c r="Y7421" s="110"/>
      <c r="Z7421" s="106"/>
      <c r="AA7421" s="104"/>
      <c r="AB7421" s="107"/>
      <c r="AC7421" s="72">
        <f>IF(OR(Tabella2[[#This Row],[OUTCOME]]="DCO",Tabella2[[#This Row],[OUTCOME]]="SDC"),1,0)</f>
        <v>1</v>
      </c>
      <c r="AH7421" s="70"/>
      <c r="AI7421" s="70"/>
      <c r="AJ7421">
        <f>IF(OR(Tabella2[[#This Row],[OUTCOME]]="DNCO", Tabella2[[#This Row],[OUTCOME]]="SDNC"),1,0)</f>
        <v>0</v>
      </c>
      <c r="AL7421" s="70"/>
      <c r="BM7421" s="135" t="str">
        <f>Tabella2[[#This Row],[ACT START]]</f>
        <v>10:45</v>
      </c>
      <c r="BN7421" s="136" t="str">
        <f>Tabella2[[#This Row],[ACT STOP]]</f>
        <v>11:45</v>
      </c>
      <c r="BO7421" s="101"/>
      <c r="BR7421" s="109" t="str">
        <f t="shared" si="148"/>
        <v>SH-25-7410</v>
      </c>
      <c r="BS7421" s="109" t="s">
        <v>368</v>
      </c>
      <c r="BT7421" t="str">
        <f>Tabella2[[#This Row],[OUTCOME]]</f>
        <v>DCO</v>
      </c>
      <c r="BU7421" t="str">
        <f>_xlfn.CONCAT(Tabella2[[#This Row],[NAME SP]],Tabella2[[#This Row],[ID SP]]," - ",Tabella2[[#This Row],[SYLLABUS NO]])</f>
        <v>IFTS82 - NET BTAG02</v>
      </c>
      <c r="BV7421" t="s">
        <v>11868</v>
      </c>
    </row>
    <row r="7422" spans="1:74">
      <c r="A7422" s="103" t="s">
        <v>14771</v>
      </c>
      <c r="B7422" s="102">
        <v>46014</v>
      </c>
      <c r="C7422" s="104">
        <f>_xlfn.ISOWEEKNUM(Tabella2[[#This Row],[Date]])</f>
        <v>52</v>
      </c>
      <c r="D7422" s="104" t="s">
        <v>11710</v>
      </c>
      <c r="E7422" s="104" t="s">
        <v>284</v>
      </c>
      <c r="F7422" s="104">
        <v>96</v>
      </c>
      <c r="G7422" s="104" t="s">
        <v>257</v>
      </c>
      <c r="H7422" s="105">
        <v>32</v>
      </c>
      <c r="I7422" s="104" t="s">
        <v>258</v>
      </c>
      <c r="J7422" s="104"/>
      <c r="K7422" s="104" t="s">
        <v>81</v>
      </c>
      <c r="L7422" s="104" t="s">
        <v>259</v>
      </c>
      <c r="M7422" s="104" t="s">
        <v>276</v>
      </c>
      <c r="N7422" s="104"/>
      <c r="O7422" s="106"/>
      <c r="P7422" s="111" t="s">
        <v>14742</v>
      </c>
      <c r="Q7422" s="153" t="s">
        <v>7566</v>
      </c>
      <c r="R7422" s="153" t="s">
        <v>4384</v>
      </c>
      <c r="S7422" s="153">
        <f>Tabella2[[#This Row],[PLD STOP]]-Tabella2[[#This Row],[PLD START]]</f>
        <v>4.166666666666663E-2</v>
      </c>
      <c r="T7422" s="153">
        <v>0.44861111111111113</v>
      </c>
      <c r="U7422" s="153">
        <v>0.48888888888888887</v>
      </c>
      <c r="V7422" s="153">
        <f>IF(ISBLANK(T7422),"",Tabella2[[#This Row],[ACT STOP]]-Tabella2[[#This Row],[ACT START]])</f>
        <v>4.0277777777777746E-2</v>
      </c>
      <c r="W7422" s="104" t="s">
        <v>92</v>
      </c>
      <c r="X7422" s="104" t="s">
        <v>91</v>
      </c>
      <c r="Y7422" s="110" t="s">
        <v>14781</v>
      </c>
      <c r="Z7422" s="106"/>
      <c r="AA7422" s="104"/>
      <c r="AB7422" s="107"/>
      <c r="AC7422" s="72">
        <f>IF(OR(Tabella2[[#This Row],[OUTCOME]]="DCO",Tabella2[[#This Row],[OUTCOME]]="SDC"),1,0)</f>
        <v>1</v>
      </c>
      <c r="AH7422" s="70"/>
      <c r="AI7422" s="70"/>
      <c r="AJ7422">
        <f>IF(OR(Tabella2[[#This Row],[OUTCOME]]="DNCO", Tabella2[[#This Row],[OUTCOME]]="SDNC"),1,0)</f>
        <v>0</v>
      </c>
      <c r="AL7422" s="70"/>
      <c r="BM7422" s="135">
        <f>Tabella2[[#This Row],[ACT START]]</f>
        <v>0.44861111111111113</v>
      </c>
      <c r="BN7422" s="136">
        <f>Tabella2[[#This Row],[ACT STOP]]</f>
        <v>0.48888888888888887</v>
      </c>
      <c r="BO7422" s="101"/>
      <c r="BR7422" s="109" t="str">
        <f t="shared" si="148"/>
        <v>SH-25-7411</v>
      </c>
      <c r="BS7422" s="109" t="s">
        <v>356</v>
      </c>
      <c r="BT7422" t="str">
        <f>Tabella2[[#This Row],[OUTCOME]]</f>
        <v>DCO</v>
      </c>
      <c r="BU7422" t="str">
        <f>_xlfn.CONCAT(Tabella2[[#This Row],[NAME SP]],Tabella2[[#This Row],[ID SP]]," - ",Tabella2[[#This Row],[SYLLABUS NO]])</f>
        <v>IFTS96 - SD ERT 0101</v>
      </c>
      <c r="BV7422" t="s">
        <v>11851</v>
      </c>
    </row>
    <row r="7423" spans="1:74">
      <c r="A7423" s="103" t="s">
        <v>14772</v>
      </c>
      <c r="B7423" s="102">
        <v>46014</v>
      </c>
      <c r="C7423" s="104">
        <f>_xlfn.ISOWEEKNUM(Tabella2[[#This Row],[Date]])</f>
        <v>52</v>
      </c>
      <c r="D7423" s="104" t="s">
        <v>11710</v>
      </c>
      <c r="E7423" s="104" t="s">
        <v>284</v>
      </c>
      <c r="F7423" s="104">
        <v>93</v>
      </c>
      <c r="G7423" s="104" t="s">
        <v>257</v>
      </c>
      <c r="H7423" s="105">
        <v>12</v>
      </c>
      <c r="I7423" s="104" t="s">
        <v>258</v>
      </c>
      <c r="J7423" s="104"/>
      <c r="K7423" s="104" t="s">
        <v>80</v>
      </c>
      <c r="L7423" s="104" t="s">
        <v>259</v>
      </c>
      <c r="M7423" s="104" t="s">
        <v>276</v>
      </c>
      <c r="N7423" s="104"/>
      <c r="O7423" s="106"/>
      <c r="P7423" s="111" t="s">
        <v>14742</v>
      </c>
      <c r="Q7423" s="153" t="s">
        <v>7566</v>
      </c>
      <c r="R7423" s="153" t="s">
        <v>4384</v>
      </c>
      <c r="S7423" s="153">
        <f>Tabella2[[#This Row],[PLD STOP]]-Tabella2[[#This Row],[PLD START]]</f>
        <v>4.166666666666663E-2</v>
      </c>
      <c r="T7423" s="153">
        <v>0.44861111111111113</v>
      </c>
      <c r="U7423" s="153">
        <v>0.48888888888888887</v>
      </c>
      <c r="V7423" s="153">
        <f>IF(ISBLANK(T7423),"",Tabella2[[#This Row],[ACT STOP]]-Tabella2[[#This Row],[ACT START]])</f>
        <v>4.0277777777777746E-2</v>
      </c>
      <c r="W7423" s="104" t="s">
        <v>92</v>
      </c>
      <c r="X7423" s="104" t="s">
        <v>91</v>
      </c>
      <c r="Y7423" s="110"/>
      <c r="Z7423" s="106"/>
      <c r="AA7423" s="104"/>
      <c r="AB7423" s="107"/>
      <c r="AC7423" s="72">
        <f>IF(OR(Tabella2[[#This Row],[OUTCOME]]="DCO",Tabella2[[#This Row],[OUTCOME]]="SDC"),1,0)</f>
        <v>1</v>
      </c>
      <c r="AH7423" s="70"/>
      <c r="AI7423" s="70"/>
      <c r="AJ7423">
        <f>IF(OR(Tabella2[[#This Row],[OUTCOME]]="DNCO", Tabella2[[#This Row],[OUTCOME]]="SDNC"),1,0)</f>
        <v>0</v>
      </c>
      <c r="AL7423" s="70"/>
      <c r="BM7423" s="135">
        <f>Tabella2[[#This Row],[ACT START]]</f>
        <v>0.44861111111111113</v>
      </c>
      <c r="BN7423" s="136">
        <f>Tabella2[[#This Row],[ACT STOP]]</f>
        <v>0.48888888888888887</v>
      </c>
      <c r="BO7423" s="101"/>
      <c r="BR7423" s="109" t="str">
        <f t="shared" si="148"/>
        <v>SH-25-7412</v>
      </c>
      <c r="BS7423" s="109" t="s">
        <v>266</v>
      </c>
      <c r="BT7423" t="str">
        <f>Tabella2[[#This Row],[OUTCOME]]</f>
        <v>DCO</v>
      </c>
      <c r="BU7423" t="str">
        <f>_xlfn.CONCAT(Tabella2[[#This Row],[NAME SP]],Tabella2[[#This Row],[ID SP]]," - ",Tabella2[[#This Row],[SYLLABUS NO]])</f>
        <v>IFTS93 - SD ERT 0101</v>
      </c>
      <c r="BV7423" t="s">
        <v>11845</v>
      </c>
    </row>
    <row r="7424" spans="1:74">
      <c r="A7424" s="103" t="s">
        <v>14773</v>
      </c>
      <c r="B7424" s="102">
        <v>46014</v>
      </c>
      <c r="C7424" s="104">
        <f>_xlfn.ISOWEEKNUM(Tabella2[[#This Row],[Date]])</f>
        <v>52</v>
      </c>
      <c r="D7424" s="104" t="s">
        <v>5705</v>
      </c>
      <c r="E7424" s="104" t="s">
        <v>327</v>
      </c>
      <c r="F7424" s="104">
        <v>83</v>
      </c>
      <c r="G7424" s="104" t="s">
        <v>257</v>
      </c>
      <c r="H7424" s="105">
        <v>9</v>
      </c>
      <c r="I7424" s="104"/>
      <c r="J7424" s="104" t="s">
        <v>258</v>
      </c>
      <c r="K7424" s="104" t="s">
        <v>83</v>
      </c>
      <c r="L7424" s="104" t="s">
        <v>259</v>
      </c>
      <c r="M7424" s="104" t="s">
        <v>386</v>
      </c>
      <c r="N7424" s="104"/>
      <c r="O7424" s="106"/>
      <c r="P7424" s="111" t="s">
        <v>3511</v>
      </c>
      <c r="Q7424" s="153" t="s">
        <v>7566</v>
      </c>
      <c r="R7424" s="153" t="s">
        <v>4384</v>
      </c>
      <c r="S7424" s="153">
        <f>Tabella2[[#This Row],[PLD STOP]]-Tabella2[[#This Row],[PLD START]]</f>
        <v>4.166666666666663E-2</v>
      </c>
      <c r="T7424" s="153" t="s">
        <v>7566</v>
      </c>
      <c r="U7424" s="153" t="s">
        <v>4384</v>
      </c>
      <c r="V7424" s="153">
        <f>IF(ISBLANK(T7424),"",Tabella2[[#This Row],[ACT STOP]]-Tabella2[[#This Row],[ACT START]])</f>
        <v>4.166666666666663E-2</v>
      </c>
      <c r="W7424" s="104" t="s">
        <v>92</v>
      </c>
      <c r="X7424" s="104" t="s">
        <v>91</v>
      </c>
      <c r="Y7424" s="110"/>
      <c r="Z7424" s="106"/>
      <c r="AA7424" s="104"/>
      <c r="AB7424" s="107"/>
      <c r="AC7424" s="72">
        <f>IF(OR(Tabella2[[#This Row],[OUTCOME]]="DCO",Tabella2[[#This Row],[OUTCOME]]="SDC"),1,0)</f>
        <v>1</v>
      </c>
      <c r="AH7424" s="70"/>
      <c r="AI7424" s="70"/>
      <c r="AJ7424">
        <f>IF(OR(Tabella2[[#This Row],[OUTCOME]]="DNCO", Tabella2[[#This Row],[OUTCOME]]="SDNC"),1,0)</f>
        <v>0</v>
      </c>
      <c r="AL7424" s="70"/>
      <c r="BM7424" s="135" t="str">
        <f>Tabella2[[#This Row],[ACT START]]</f>
        <v>10:45</v>
      </c>
      <c r="BN7424" s="136" t="str">
        <f>Tabella2[[#This Row],[ACT STOP]]</f>
        <v>11:45</v>
      </c>
      <c r="BO7424" s="101"/>
      <c r="BR7424" s="109" t="str">
        <f t="shared" si="148"/>
        <v>SH-25-7413</v>
      </c>
      <c r="BS7424" s="109" t="s">
        <v>318</v>
      </c>
      <c r="BT7424" t="str">
        <f>Tabella2[[#This Row],[OUTCOME]]</f>
        <v>DCO</v>
      </c>
      <c r="BU7424" t="str">
        <f>_xlfn.CONCAT(Tabella2[[#This Row],[NAME SP]],Tabella2[[#This Row],[ID SP]]," - ",Tabella2[[#This Row],[SYLLABUS NO]])</f>
        <v>AMI83 - SD TINVG01</v>
      </c>
      <c r="BV7424" t="s">
        <v>11952</v>
      </c>
    </row>
    <row r="7425" spans="1:74">
      <c r="A7425" s="103" t="s">
        <v>14774</v>
      </c>
      <c r="B7425" s="102">
        <v>46014</v>
      </c>
      <c r="C7425" s="104">
        <f>_xlfn.ISOWEEKNUM(Tabella2[[#This Row],[Date]])</f>
        <v>52</v>
      </c>
      <c r="D7425" s="104" t="s">
        <v>6766</v>
      </c>
      <c r="E7425" s="104" t="s">
        <v>284</v>
      </c>
      <c r="F7425" s="104">
        <v>77</v>
      </c>
      <c r="G7425" s="104" t="s">
        <v>257</v>
      </c>
      <c r="H7425" s="105">
        <v>3</v>
      </c>
      <c r="I7425" s="104"/>
      <c r="J7425" s="104" t="s">
        <v>258</v>
      </c>
      <c r="K7425" s="104" t="s">
        <v>79</v>
      </c>
      <c r="L7425" s="104" t="s">
        <v>299</v>
      </c>
      <c r="M7425" s="104" t="s">
        <v>313</v>
      </c>
      <c r="N7425" s="104"/>
      <c r="O7425" s="108" t="str">
        <f>A7426</f>
        <v>19831</v>
      </c>
      <c r="P7425" s="111" t="s">
        <v>14779</v>
      </c>
      <c r="Q7425" s="153" t="s">
        <v>13852</v>
      </c>
      <c r="R7425" s="153" t="s">
        <v>12108</v>
      </c>
      <c r="S7425" s="153">
        <f>Tabella2[[#This Row],[PLD STOP]]-Tabella2[[#This Row],[PLD START]]</f>
        <v>4.1666666666666741E-2</v>
      </c>
      <c r="T7425" s="153" t="s">
        <v>13852</v>
      </c>
      <c r="U7425" s="153" t="s">
        <v>12108</v>
      </c>
      <c r="V7425" s="153">
        <f>IF(ISBLANK(T7425),"",Tabella2[[#This Row],[ACT STOP]]-Tabella2[[#This Row],[ACT START]])</f>
        <v>4.1666666666666741E-2</v>
      </c>
      <c r="W7425" s="104" t="s">
        <v>92</v>
      </c>
      <c r="X7425" s="104" t="s">
        <v>91</v>
      </c>
      <c r="Y7425" s="110"/>
      <c r="Z7425" s="106"/>
      <c r="AA7425" s="104"/>
      <c r="AB7425" s="107"/>
      <c r="AC7425" s="72">
        <f>IF(OR(Tabella2[[#This Row],[OUTCOME]]="DCO",Tabella2[[#This Row],[OUTCOME]]="SDC"),1,0)</f>
        <v>1</v>
      </c>
      <c r="AH7425" s="70"/>
      <c r="AI7425" s="70"/>
      <c r="AJ7425">
        <f>IF(OR(Tabella2[[#This Row],[OUTCOME]]="DNCO", Tabella2[[#This Row],[OUTCOME]]="SDNC"),1,0)</f>
        <v>0</v>
      </c>
      <c r="AL7425" s="70"/>
      <c r="BM7425" s="135" t="str">
        <f>Tabella2[[#This Row],[ACT START]]</f>
        <v>13:45</v>
      </c>
      <c r="BN7425" s="136" t="str">
        <f>Tabella2[[#This Row],[ACT STOP]]</f>
        <v>14:45</v>
      </c>
      <c r="BO7425" s="101"/>
      <c r="BR7425" s="109" t="str">
        <f t="shared" si="148"/>
        <v>SH-25-7414</v>
      </c>
      <c r="BS7425" s="109" t="s">
        <v>757</v>
      </c>
      <c r="BT7425" t="str">
        <f>Tabella2[[#This Row],[OUTCOME]]</f>
        <v>DCO</v>
      </c>
      <c r="BU7425" t="str">
        <f>_xlfn.CONCAT(Tabella2[[#This Row],[NAME SP]],Tabella2[[#This Row],[ID SP]]," - ",Tabella2[[#This Row],[SYLLABUS NO]])</f>
        <v>IFTS77 - NET ATAG02 CPL01</v>
      </c>
      <c r="BV7425" t="s">
        <v>11873</v>
      </c>
    </row>
    <row r="7426" spans="1:74">
      <c r="A7426" s="103" t="s">
        <v>14775</v>
      </c>
      <c r="B7426" s="102">
        <v>46014</v>
      </c>
      <c r="C7426" s="104">
        <f>_xlfn.ISOWEEKNUM(Tabella2[[#This Row],[Date]])</f>
        <v>52</v>
      </c>
      <c r="D7426" s="104" t="s">
        <v>6766</v>
      </c>
      <c r="E7426" s="104" t="s">
        <v>284</v>
      </c>
      <c r="F7426" s="104">
        <v>79</v>
      </c>
      <c r="G7426" s="104" t="s">
        <v>257</v>
      </c>
      <c r="H7426" s="105">
        <v>5</v>
      </c>
      <c r="I7426" s="104"/>
      <c r="J7426" s="104" t="s">
        <v>258</v>
      </c>
      <c r="K7426" s="104" t="s">
        <v>78</v>
      </c>
      <c r="L7426" s="104" t="s">
        <v>299</v>
      </c>
      <c r="M7426" s="104" t="s">
        <v>313</v>
      </c>
      <c r="N7426" s="104"/>
      <c r="O7426" s="108" t="str">
        <f>A7425</f>
        <v>19830</v>
      </c>
      <c r="P7426" s="111" t="s">
        <v>14779</v>
      </c>
      <c r="Q7426" s="153" t="s">
        <v>13852</v>
      </c>
      <c r="R7426" s="153" t="s">
        <v>12108</v>
      </c>
      <c r="S7426" s="153">
        <f>Tabella2[[#This Row],[PLD STOP]]-Tabella2[[#This Row],[PLD START]]</f>
        <v>4.1666666666666741E-2</v>
      </c>
      <c r="T7426" s="153" t="s">
        <v>13852</v>
      </c>
      <c r="U7426" s="153" t="s">
        <v>12108</v>
      </c>
      <c r="V7426" s="153">
        <f>IF(ISBLANK(T7426),"",Tabella2[[#This Row],[ACT STOP]]-Tabella2[[#This Row],[ACT START]])</f>
        <v>4.1666666666666741E-2</v>
      </c>
      <c r="W7426" s="104" t="s">
        <v>92</v>
      </c>
      <c r="X7426" s="104" t="s">
        <v>91</v>
      </c>
      <c r="Y7426" s="110"/>
      <c r="Z7426" s="106"/>
      <c r="AA7426" s="104"/>
      <c r="AB7426" s="107"/>
      <c r="AC7426" s="72">
        <f>IF(OR(Tabella2[[#This Row],[OUTCOME]]="DCO",Tabella2[[#This Row],[OUTCOME]]="SDC"),1,0)</f>
        <v>1</v>
      </c>
      <c r="AH7426" s="70"/>
      <c r="AI7426" s="70"/>
      <c r="AJ7426">
        <f>IF(OR(Tabella2[[#This Row],[OUTCOME]]="DNCO", Tabella2[[#This Row],[OUTCOME]]="SDNC"),1,0)</f>
        <v>0</v>
      </c>
      <c r="AL7426" s="70"/>
      <c r="BM7426" s="135" t="str">
        <f>Tabella2[[#This Row],[ACT START]]</f>
        <v>13:45</v>
      </c>
      <c r="BN7426" s="136" t="str">
        <f>Tabella2[[#This Row],[ACT STOP]]</f>
        <v>14:45</v>
      </c>
      <c r="BO7426" s="101"/>
      <c r="BR7426" s="109" t="str">
        <f t="shared" si="148"/>
        <v>SH-25-7415</v>
      </c>
      <c r="BS7426" s="109" t="s">
        <v>416</v>
      </c>
      <c r="BT7426" t="str">
        <f>Tabella2[[#This Row],[OUTCOME]]</f>
        <v>DCO</v>
      </c>
      <c r="BU7426" t="str">
        <f>_xlfn.CONCAT(Tabella2[[#This Row],[NAME SP]],Tabella2[[#This Row],[ID SP]]," - ",Tabella2[[#This Row],[SYLLABUS NO]])</f>
        <v>IFTS79 - NET ATAG02 CPL01</v>
      </c>
      <c r="BV7426" t="s">
        <v>11863</v>
      </c>
    </row>
    <row r="7427" spans="1:74">
      <c r="A7427" s="103" t="s">
        <v>14776</v>
      </c>
      <c r="B7427" s="102">
        <v>46014</v>
      </c>
      <c r="C7427" s="104">
        <f>_xlfn.ISOWEEKNUM(Tabella2[[#This Row],[Date]])</f>
        <v>52</v>
      </c>
      <c r="D7427" s="104" t="s">
        <v>11710</v>
      </c>
      <c r="E7427" s="104" t="s">
        <v>284</v>
      </c>
      <c r="F7427" s="104">
        <v>88</v>
      </c>
      <c r="G7427" s="104" t="s">
        <v>257</v>
      </c>
      <c r="H7427" s="105">
        <v>32</v>
      </c>
      <c r="I7427" s="104" t="s">
        <v>258</v>
      </c>
      <c r="J7427" s="104"/>
      <c r="K7427" s="104" t="s">
        <v>83</v>
      </c>
      <c r="L7427" s="104" t="s">
        <v>259</v>
      </c>
      <c r="M7427" s="104" t="s">
        <v>276</v>
      </c>
      <c r="N7427" s="104"/>
      <c r="O7427" s="106"/>
      <c r="P7427" s="111" t="s">
        <v>14592</v>
      </c>
      <c r="Q7427" s="153" t="s">
        <v>13852</v>
      </c>
      <c r="R7427" s="153" t="s">
        <v>12108</v>
      </c>
      <c r="S7427" s="153">
        <f>Tabella2[[#This Row],[PLD STOP]]-Tabella2[[#This Row],[PLD START]]</f>
        <v>4.1666666666666741E-2</v>
      </c>
      <c r="T7427" s="153">
        <v>0.57361111111111118</v>
      </c>
      <c r="U7427" s="153">
        <v>0.61388888888888882</v>
      </c>
      <c r="V7427" s="153">
        <f>IF(ISBLANK(T7427),"",Tabella2[[#This Row],[ACT STOP]]-Tabella2[[#This Row],[ACT START]])</f>
        <v>4.0277777777777635E-2</v>
      </c>
      <c r="W7427" s="104" t="s">
        <v>92</v>
      </c>
      <c r="X7427" s="104" t="s">
        <v>91</v>
      </c>
      <c r="Y7427" s="110"/>
      <c r="Z7427" s="106"/>
      <c r="AA7427" s="104"/>
      <c r="AB7427" s="107"/>
      <c r="AC7427" s="72">
        <f>IF(OR(Tabella2[[#This Row],[OUTCOME]]="DCO",Tabella2[[#This Row],[OUTCOME]]="SDC"),1,0)</f>
        <v>1</v>
      </c>
      <c r="AH7427" s="70"/>
      <c r="AI7427" s="70"/>
      <c r="AJ7427">
        <f>IF(OR(Tabella2[[#This Row],[OUTCOME]]="DNCO", Tabella2[[#This Row],[OUTCOME]]="SDNC"),1,0)</f>
        <v>0</v>
      </c>
      <c r="AL7427" s="70"/>
      <c r="BM7427" s="135">
        <f>Tabella2[[#This Row],[ACT START]]</f>
        <v>0.57361111111111118</v>
      </c>
      <c r="BN7427" s="136">
        <f>Tabella2[[#This Row],[ACT STOP]]</f>
        <v>0.61388888888888882</v>
      </c>
      <c r="BO7427" s="101"/>
      <c r="BR7427" s="109" t="str">
        <f t="shared" si="148"/>
        <v>SH-25-7416</v>
      </c>
      <c r="BS7427" s="109" t="s">
        <v>356</v>
      </c>
      <c r="BT7427" t="str">
        <f>Tabella2[[#This Row],[OUTCOME]]</f>
        <v>DCO</v>
      </c>
      <c r="BU7427" t="str">
        <f>_xlfn.CONCAT(Tabella2[[#This Row],[NAME SP]],Tabella2[[#This Row],[ID SP]]," - ",Tabella2[[#This Row],[SYLLABUS NO]])</f>
        <v>IFTS88 - SD IF0203</v>
      </c>
      <c r="BV7427" t="s">
        <v>11840</v>
      </c>
    </row>
    <row r="7428" spans="1:74">
      <c r="A7428" s="103" t="s">
        <v>14777</v>
      </c>
      <c r="B7428" s="102">
        <v>46014</v>
      </c>
      <c r="C7428" s="104">
        <f>_xlfn.ISOWEEKNUM(Tabella2[[#This Row],[Date]])</f>
        <v>52</v>
      </c>
      <c r="D7428" s="104" t="s">
        <v>11710</v>
      </c>
      <c r="E7428" s="104" t="s">
        <v>284</v>
      </c>
      <c r="F7428" s="104">
        <v>92</v>
      </c>
      <c r="G7428" s="104" t="s">
        <v>257</v>
      </c>
      <c r="H7428" s="105">
        <v>12</v>
      </c>
      <c r="I7428" s="104" t="s">
        <v>258</v>
      </c>
      <c r="J7428" s="104"/>
      <c r="K7428" s="104" t="s">
        <v>80</v>
      </c>
      <c r="L7428" s="104" t="s">
        <v>259</v>
      </c>
      <c r="M7428" s="104" t="s">
        <v>276</v>
      </c>
      <c r="N7428" s="104"/>
      <c r="O7428" s="106"/>
      <c r="P7428" s="111" t="s">
        <v>14592</v>
      </c>
      <c r="Q7428" s="153" t="s">
        <v>13852</v>
      </c>
      <c r="R7428" s="153" t="s">
        <v>12108</v>
      </c>
      <c r="S7428" s="153">
        <f>Tabella2[[#This Row],[PLD STOP]]-Tabella2[[#This Row],[PLD START]]</f>
        <v>4.1666666666666741E-2</v>
      </c>
      <c r="T7428" s="153">
        <v>0.57361111111111118</v>
      </c>
      <c r="U7428" s="153">
        <v>0.61388888888888882</v>
      </c>
      <c r="V7428" s="153">
        <f>IF(ISBLANK(T7428),"",Tabella2[[#This Row],[ACT STOP]]-Tabella2[[#This Row],[ACT START]])</f>
        <v>4.0277777777777635E-2</v>
      </c>
      <c r="W7428" s="104" t="s">
        <v>92</v>
      </c>
      <c r="X7428" s="104" t="s">
        <v>91</v>
      </c>
      <c r="Y7428" s="110"/>
      <c r="Z7428" s="106"/>
      <c r="AA7428" s="104"/>
      <c r="AB7428" s="107"/>
      <c r="AC7428" s="72">
        <f>IF(OR(Tabella2[[#This Row],[OUTCOME]]="DCO",Tabella2[[#This Row],[OUTCOME]]="SDC"),1,0)</f>
        <v>1</v>
      </c>
      <c r="AH7428" s="70"/>
      <c r="AI7428" s="70"/>
      <c r="AJ7428">
        <f>IF(OR(Tabella2[[#This Row],[OUTCOME]]="DNCO", Tabella2[[#This Row],[OUTCOME]]="SDNC"),1,0)</f>
        <v>0</v>
      </c>
      <c r="AL7428" s="70"/>
      <c r="BM7428" s="135">
        <f>Tabella2[[#This Row],[ACT START]]</f>
        <v>0.57361111111111118</v>
      </c>
      <c r="BN7428" s="136">
        <f>Tabella2[[#This Row],[ACT STOP]]</f>
        <v>0.61388888888888882</v>
      </c>
      <c r="BO7428" s="101"/>
      <c r="BR7428" s="109" t="str">
        <f t="shared" si="148"/>
        <v>SH-25-7417</v>
      </c>
      <c r="BS7428" s="109" t="s">
        <v>266</v>
      </c>
      <c r="BT7428" t="str">
        <f>Tabella2[[#This Row],[OUTCOME]]</f>
        <v>DCO</v>
      </c>
      <c r="BU7428" t="str">
        <f>_xlfn.CONCAT(Tabella2[[#This Row],[NAME SP]],Tabella2[[#This Row],[ID SP]]," - ",Tabella2[[#This Row],[SYLLABUS NO]])</f>
        <v>IFTS92 - SD IF0203</v>
      </c>
      <c r="BV7428" t="s">
        <v>11842</v>
      </c>
    </row>
    <row r="7429" spans="1:74" hidden="1">
      <c r="A7429" s="103" t="s">
        <v>14782</v>
      </c>
      <c r="B7429" s="102">
        <v>46020</v>
      </c>
      <c r="C7429" s="104">
        <f>_xlfn.ISOWEEKNUM(Tabella2[[#This Row],[Date]])</f>
        <v>1</v>
      </c>
      <c r="D7429" s="104" t="s">
        <v>6621</v>
      </c>
      <c r="E7429" s="104" t="s">
        <v>284</v>
      </c>
      <c r="F7429" s="104">
        <v>82</v>
      </c>
      <c r="G7429" s="104" t="s">
        <v>257</v>
      </c>
      <c r="H7429" s="105">
        <v>14</v>
      </c>
      <c r="I7429" s="104"/>
      <c r="J7429" s="104" t="s">
        <v>258</v>
      </c>
      <c r="K7429" s="104" t="s">
        <v>79</v>
      </c>
      <c r="L7429" s="104" t="s">
        <v>299</v>
      </c>
      <c r="M7429" s="104" t="s">
        <v>386</v>
      </c>
      <c r="N7429" s="104"/>
      <c r="O7429" s="108" t="str">
        <f>A7430</f>
        <v>19835</v>
      </c>
      <c r="P7429" s="111" t="s">
        <v>2292</v>
      </c>
      <c r="Q7429" s="153" t="s">
        <v>6759</v>
      </c>
      <c r="R7429" s="153" t="s">
        <v>4368</v>
      </c>
      <c r="S7429" s="153">
        <f>Tabella2[[#This Row],[PLD STOP]]-Tabella2[[#This Row],[PLD START]]</f>
        <v>4.166666666666663E-2</v>
      </c>
      <c r="T7429" s="153"/>
      <c r="U7429" s="153"/>
      <c r="V7429" s="153" t="str">
        <f>IF(ISBLANK(T7429),"",Tabella2[[#This Row],[ACT STOP]]-Tabella2[[#This Row],[ACT START]])</f>
        <v/>
      </c>
      <c r="W7429" s="104"/>
      <c r="X7429" s="104"/>
      <c r="Y7429" s="110"/>
      <c r="Z7429" s="106"/>
      <c r="AA7429" s="104"/>
      <c r="AB7429" s="107"/>
      <c r="AC7429" s="300">
        <f>IF(OR(Tabella2[[#This Row],[OUTCOME]]="DCO",Tabella2[[#This Row],[OUTCOME]]="SDC"),1,0)</f>
        <v>0</v>
      </c>
      <c r="AF7429" s="301"/>
      <c r="AG7429" s="301"/>
      <c r="AH7429" s="302"/>
      <c r="AI7429" s="302"/>
      <c r="AJ7429" s="301">
        <f>IF(OR(Tabella2[[#This Row],[OUTCOME]]="DNCO", Tabella2[[#This Row],[OUTCOME]]="SDNC"),1,0)</f>
        <v>0</v>
      </c>
      <c r="AK7429" s="301"/>
      <c r="AL7429" s="302"/>
      <c r="AM7429" s="301"/>
      <c r="AN7429" s="301"/>
      <c r="AO7429" s="301"/>
      <c r="AP7429" s="301"/>
      <c r="AQ7429" s="301"/>
      <c r="AR7429" s="301"/>
      <c r="AS7429" s="301"/>
      <c r="AT7429" s="301"/>
      <c r="AU7429" s="301"/>
      <c r="AV7429" s="301"/>
      <c r="AW7429" s="301"/>
      <c r="AX7429" s="301"/>
      <c r="AY7429" s="301"/>
      <c r="AZ7429" s="301"/>
      <c r="BA7429" s="301"/>
      <c r="BB7429" s="301"/>
      <c r="BC7429" s="301"/>
      <c r="BD7429" s="301"/>
      <c r="BE7429" s="301"/>
      <c r="BF7429" s="301"/>
      <c r="BG7429" s="301"/>
      <c r="BH7429" s="301"/>
      <c r="BI7429" s="301"/>
      <c r="BJ7429" s="301"/>
      <c r="BK7429" s="301"/>
      <c r="BL7429" s="301"/>
      <c r="BM7429" s="303">
        <f>Tabella2[[#This Row],[ACT START]]</f>
        <v>0</v>
      </c>
      <c r="BN7429" s="304">
        <f>Tabella2[[#This Row],[ACT STOP]]</f>
        <v>0</v>
      </c>
      <c r="BO7429" s="305"/>
      <c r="BP7429" s="301"/>
      <c r="BQ7429" s="301"/>
      <c r="BR7429" s="109" t="str">
        <f>_xlfn.CONCAT(LEFT(BR7428,6),TEXT(RIGHT(BR7428,4)+1,"0000"))</f>
        <v>SH-25-7418</v>
      </c>
      <c r="BS7429" s="306" t="s">
        <v>372</v>
      </c>
      <c r="BT7429" s="301">
        <f>Tabella2[[#This Row],[OUTCOME]]</f>
        <v>0</v>
      </c>
      <c r="BU7429" s="301" t="str">
        <f>_xlfn.CONCAT(Tabella2[[#This Row],[NAME SP]],Tabella2[[#This Row],[ID SP]]," - ",Tabella2[[#This Row],[SYLLABUS NO]])</f>
        <v>IFTS82 - NET ADCA01</v>
      </c>
      <c r="BV7429" s="301" t="s">
        <v>11868</v>
      </c>
    </row>
    <row r="7430" spans="1:74" hidden="1">
      <c r="A7430" s="103" t="s">
        <v>14783</v>
      </c>
      <c r="B7430" s="102">
        <v>46020</v>
      </c>
      <c r="C7430" s="104">
        <f>_xlfn.ISOWEEKNUM(Tabella2[[#This Row],[Date]])</f>
        <v>1</v>
      </c>
      <c r="D7430" s="104" t="s">
        <v>6621</v>
      </c>
      <c r="E7430" s="104" t="s">
        <v>284</v>
      </c>
      <c r="F7430" s="104">
        <v>83</v>
      </c>
      <c r="G7430" s="104" t="s">
        <v>284</v>
      </c>
      <c r="H7430" s="105">
        <v>10</v>
      </c>
      <c r="I7430" s="104"/>
      <c r="J7430" s="104" t="s">
        <v>258</v>
      </c>
      <c r="K7430" s="104" t="s">
        <v>78</v>
      </c>
      <c r="L7430" s="104" t="s">
        <v>299</v>
      </c>
      <c r="M7430" s="104" t="s">
        <v>386</v>
      </c>
      <c r="N7430" s="104"/>
      <c r="O7430" s="108" t="str">
        <f>A7429</f>
        <v>19834</v>
      </c>
      <c r="P7430" s="111" t="s">
        <v>2292</v>
      </c>
      <c r="Q7430" s="153" t="s">
        <v>6759</v>
      </c>
      <c r="R7430" s="153" t="s">
        <v>4368</v>
      </c>
      <c r="S7430" s="153">
        <f>Tabella2[[#This Row],[PLD STOP]]-Tabella2[[#This Row],[PLD START]]</f>
        <v>4.166666666666663E-2</v>
      </c>
      <c r="T7430" s="153"/>
      <c r="U7430" s="153"/>
      <c r="V7430" s="153" t="str">
        <f>IF(ISBLANK(T7430),"",Tabella2[[#This Row],[ACT STOP]]-Tabella2[[#This Row],[ACT START]])</f>
        <v/>
      </c>
      <c r="W7430" s="104"/>
      <c r="X7430" s="104"/>
      <c r="Y7430" s="110"/>
      <c r="Z7430" s="106"/>
      <c r="AA7430" s="104"/>
      <c r="AB7430" s="107"/>
      <c r="AC7430" s="300">
        <f>IF(OR(Tabella2[[#This Row],[OUTCOME]]="DCO",Tabella2[[#This Row],[OUTCOME]]="SDC"),1,0)</f>
        <v>0</v>
      </c>
      <c r="AF7430" s="301"/>
      <c r="AG7430" s="301"/>
      <c r="AH7430" s="302"/>
      <c r="AI7430" s="302"/>
      <c r="AJ7430" s="301">
        <f>IF(OR(Tabella2[[#This Row],[OUTCOME]]="DNCO", Tabella2[[#This Row],[OUTCOME]]="SDNC"),1,0)</f>
        <v>0</v>
      </c>
      <c r="AK7430" s="301"/>
      <c r="AL7430" s="302"/>
      <c r="AM7430" s="301"/>
      <c r="AN7430" s="301"/>
      <c r="AO7430" s="301"/>
      <c r="AP7430" s="301"/>
      <c r="AQ7430" s="301"/>
      <c r="AR7430" s="301"/>
      <c r="AS7430" s="301"/>
      <c r="AT7430" s="301"/>
      <c r="AU7430" s="301"/>
      <c r="AV7430" s="301"/>
      <c r="AW7430" s="301"/>
      <c r="AX7430" s="301"/>
      <c r="AY7430" s="301"/>
      <c r="AZ7430" s="301"/>
      <c r="BA7430" s="301"/>
      <c r="BB7430" s="301"/>
      <c r="BC7430" s="301"/>
      <c r="BD7430" s="301"/>
      <c r="BE7430" s="301"/>
      <c r="BF7430" s="301"/>
      <c r="BG7430" s="301"/>
      <c r="BH7430" s="301"/>
      <c r="BI7430" s="301"/>
      <c r="BJ7430" s="301"/>
      <c r="BK7430" s="301"/>
      <c r="BL7430" s="301"/>
      <c r="BM7430" s="303">
        <f>Tabella2[[#This Row],[ACT START]]</f>
        <v>0</v>
      </c>
      <c r="BN7430" s="304">
        <f>Tabella2[[#This Row],[ACT STOP]]</f>
        <v>0</v>
      </c>
      <c r="BO7430" s="305"/>
      <c r="BP7430" s="301"/>
      <c r="BQ7430" s="301"/>
      <c r="BR7430" s="109" t="str">
        <f>_xlfn.CONCAT(LEFT(BR7429,6),TEXT(RIGHT(BR7429,4)+1,"0000"))</f>
        <v>SH-25-7419</v>
      </c>
      <c r="BS7430" s="306" t="s">
        <v>896</v>
      </c>
      <c r="BT7430" s="301">
        <f>Tabella2[[#This Row],[OUTCOME]]</f>
        <v>0</v>
      </c>
      <c r="BU7430" s="301" t="str">
        <f>_xlfn.CONCAT(Tabella2[[#This Row],[NAME SP]],Tabella2[[#This Row],[ID SP]]," - ",Tabella2[[#This Row],[SYLLABUS NO]])</f>
        <v>IFTS83 - NET ADCA01</v>
      </c>
      <c r="BV7430" s="301" t="s">
        <v>11871</v>
      </c>
    </row>
    <row r="7431" spans="1:74" hidden="1">
      <c r="A7431" s="103" t="s">
        <v>14784</v>
      </c>
      <c r="B7431" s="102">
        <v>46020</v>
      </c>
      <c r="C7431" s="104">
        <f>_xlfn.ISOWEEKNUM(Tabella2[[#This Row],[Date]])</f>
        <v>1</v>
      </c>
      <c r="D7431" s="104" t="s">
        <v>11710</v>
      </c>
      <c r="E7431" s="104" t="s">
        <v>284</v>
      </c>
      <c r="F7431" s="104">
        <v>89</v>
      </c>
      <c r="G7431" s="104" t="s">
        <v>284</v>
      </c>
      <c r="H7431" s="105">
        <v>9</v>
      </c>
      <c r="I7431" s="104" t="s">
        <v>258</v>
      </c>
      <c r="J7431" s="104"/>
      <c r="K7431" s="104" t="s">
        <v>83</v>
      </c>
      <c r="L7431" s="104" t="s">
        <v>259</v>
      </c>
      <c r="M7431" s="104" t="s">
        <v>276</v>
      </c>
      <c r="N7431" s="104"/>
      <c r="O7431" s="299"/>
      <c r="P7431" s="111" t="s">
        <v>14592</v>
      </c>
      <c r="Q7431" s="153" t="s">
        <v>6759</v>
      </c>
      <c r="R7431" s="153" t="s">
        <v>4368</v>
      </c>
      <c r="S7431" s="153">
        <f>Tabella2[[#This Row],[PLD STOP]]-Tabella2[[#This Row],[PLD START]]</f>
        <v>4.166666666666663E-2</v>
      </c>
      <c r="T7431" s="153"/>
      <c r="U7431" s="153"/>
      <c r="V7431" s="153" t="str">
        <f>IF(ISBLANK(T7431),"",Tabella2[[#This Row],[ACT STOP]]-Tabella2[[#This Row],[ACT START]])</f>
        <v/>
      </c>
      <c r="W7431" s="104"/>
      <c r="X7431" s="104"/>
      <c r="Y7431" s="110"/>
      <c r="Z7431" s="106"/>
      <c r="AA7431" s="104"/>
      <c r="AB7431" s="107"/>
      <c r="AC7431" s="300">
        <f>IF(OR(Tabella2[[#This Row],[OUTCOME]]="DCO",Tabella2[[#This Row],[OUTCOME]]="SDC"),1,0)</f>
        <v>0</v>
      </c>
      <c r="AF7431" s="301"/>
      <c r="AG7431" s="301"/>
      <c r="AH7431" s="302"/>
      <c r="AI7431" s="302"/>
      <c r="AJ7431" s="301">
        <f>IF(OR(Tabella2[[#This Row],[OUTCOME]]="DNCO", Tabella2[[#This Row],[OUTCOME]]="SDNC"),1,0)</f>
        <v>0</v>
      </c>
      <c r="AK7431" s="301"/>
      <c r="AL7431" s="302"/>
      <c r="AM7431" s="301"/>
      <c r="AN7431" s="301"/>
      <c r="AO7431" s="301"/>
      <c r="AP7431" s="301"/>
      <c r="AQ7431" s="301"/>
      <c r="AR7431" s="301"/>
      <c r="AS7431" s="301"/>
      <c r="AT7431" s="301"/>
      <c r="AU7431" s="301"/>
      <c r="AV7431" s="301"/>
      <c r="AW7431" s="301"/>
      <c r="AX7431" s="301"/>
      <c r="AY7431" s="301"/>
      <c r="AZ7431" s="301"/>
      <c r="BA7431" s="301"/>
      <c r="BB7431" s="301"/>
      <c r="BC7431" s="301"/>
      <c r="BD7431" s="301"/>
      <c r="BE7431" s="301"/>
      <c r="BF7431" s="301"/>
      <c r="BG7431" s="301"/>
      <c r="BH7431" s="301"/>
      <c r="BI7431" s="301"/>
      <c r="BJ7431" s="301"/>
      <c r="BK7431" s="301"/>
      <c r="BL7431" s="301"/>
      <c r="BM7431" s="303">
        <f>Tabella2[[#This Row],[ACT START]]</f>
        <v>0</v>
      </c>
      <c r="BN7431" s="304">
        <f>Tabella2[[#This Row],[ACT STOP]]</f>
        <v>0</v>
      </c>
      <c r="BO7431" s="305"/>
      <c r="BP7431" s="301"/>
      <c r="BQ7431" s="301"/>
      <c r="BR7431" s="109" t="str">
        <f>_xlfn.CONCAT(LEFT(BR7430,6),TEXT(RIGHT(BR7430,4)+1,"0000"))</f>
        <v>SH-25-7420</v>
      </c>
      <c r="BS7431" s="306" t="s">
        <v>339</v>
      </c>
      <c r="BT7431" s="301">
        <f>Tabella2[[#This Row],[OUTCOME]]</f>
        <v>0</v>
      </c>
      <c r="BU7431" s="301" t="str">
        <f>_xlfn.CONCAT(Tabella2[[#This Row],[NAME SP]],Tabella2[[#This Row],[ID SP]]," - ",Tabella2[[#This Row],[SYLLABUS NO]])</f>
        <v>IFTS89 - SD IF0203</v>
      </c>
      <c r="BV7431" s="301" t="s">
        <v>11853</v>
      </c>
    </row>
    <row r="7432" spans="1:74" hidden="1">
      <c r="A7432" s="103" t="s">
        <v>14785</v>
      </c>
      <c r="B7432" s="102">
        <v>46020</v>
      </c>
      <c r="C7432" s="104">
        <f>_xlfn.ISOWEEKNUM(Tabella2[[#This Row],[Date]])</f>
        <v>1</v>
      </c>
      <c r="D7432" s="104" t="s">
        <v>11710</v>
      </c>
      <c r="E7432" s="104" t="s">
        <v>284</v>
      </c>
      <c r="F7432" s="104">
        <v>91</v>
      </c>
      <c r="G7432" s="104" t="s">
        <v>284</v>
      </c>
      <c r="H7432" s="105">
        <v>9</v>
      </c>
      <c r="I7432" s="104" t="s">
        <v>258</v>
      </c>
      <c r="J7432" s="104"/>
      <c r="K7432" s="104" t="s">
        <v>83</v>
      </c>
      <c r="L7432" s="104" t="s">
        <v>259</v>
      </c>
      <c r="M7432" s="104" t="s">
        <v>276</v>
      </c>
      <c r="N7432" s="104"/>
      <c r="O7432" s="299"/>
      <c r="P7432" s="111" t="s">
        <v>12097</v>
      </c>
      <c r="Q7432" s="153" t="s">
        <v>7566</v>
      </c>
      <c r="R7432" s="153" t="s">
        <v>4384</v>
      </c>
      <c r="S7432" s="153">
        <f>Tabella2[[#This Row],[PLD STOP]]-Tabella2[[#This Row],[PLD START]]</f>
        <v>4.166666666666663E-2</v>
      </c>
      <c r="T7432" s="153"/>
      <c r="U7432" s="153"/>
      <c r="V7432" s="153" t="str">
        <f>IF(ISBLANK(T7432),"",Tabella2[[#This Row],[ACT STOP]]-Tabella2[[#This Row],[ACT START]])</f>
        <v/>
      </c>
      <c r="W7432" s="104"/>
      <c r="X7432" s="104"/>
      <c r="Y7432" s="110"/>
      <c r="Z7432" s="106"/>
      <c r="AA7432" s="104"/>
      <c r="AB7432" s="107"/>
      <c r="AC7432" s="300">
        <f>IF(OR(Tabella2[[#This Row],[OUTCOME]]="DCO",Tabella2[[#This Row],[OUTCOME]]="SDC"),1,0)</f>
        <v>0</v>
      </c>
      <c r="AF7432" s="301"/>
      <c r="AG7432" s="301"/>
      <c r="AH7432" s="302"/>
      <c r="AI7432" s="302"/>
      <c r="AJ7432" s="301">
        <f>IF(OR(Tabella2[[#This Row],[OUTCOME]]="DNCO", Tabella2[[#This Row],[OUTCOME]]="SDNC"),1,0)</f>
        <v>0</v>
      </c>
      <c r="AK7432" s="301"/>
      <c r="AL7432" s="302"/>
      <c r="AM7432" s="301"/>
      <c r="AN7432" s="301"/>
      <c r="AO7432" s="301"/>
      <c r="AP7432" s="301"/>
      <c r="AQ7432" s="301"/>
      <c r="AR7432" s="301"/>
      <c r="AS7432" s="301"/>
      <c r="AT7432" s="301"/>
      <c r="AU7432" s="301"/>
      <c r="AV7432" s="301"/>
      <c r="AW7432" s="301"/>
      <c r="AX7432" s="301"/>
      <c r="AY7432" s="301"/>
      <c r="AZ7432" s="301"/>
      <c r="BA7432" s="301"/>
      <c r="BB7432" s="301"/>
      <c r="BC7432" s="301"/>
      <c r="BD7432" s="301"/>
      <c r="BE7432" s="301"/>
      <c r="BF7432" s="301"/>
      <c r="BG7432" s="301"/>
      <c r="BH7432" s="301"/>
      <c r="BI7432" s="301"/>
      <c r="BJ7432" s="301"/>
      <c r="BK7432" s="301"/>
      <c r="BL7432" s="301"/>
      <c r="BM7432" s="303">
        <f>Tabella2[[#This Row],[ACT START]]</f>
        <v>0</v>
      </c>
      <c r="BN7432" s="304">
        <f>Tabella2[[#This Row],[ACT STOP]]</f>
        <v>0</v>
      </c>
      <c r="BO7432" s="305"/>
      <c r="BP7432" s="301"/>
      <c r="BQ7432" s="301"/>
      <c r="BR7432" s="109" t="str">
        <f>_xlfn.CONCAT(LEFT(BR7431,6),TEXT(RIGHT(BR7431,4)+1,"0000"))</f>
        <v>SH-25-7421</v>
      </c>
      <c r="BS7432" s="306" t="s">
        <v>339</v>
      </c>
      <c r="BT7432" s="301">
        <f>Tabella2[[#This Row],[OUTCOME]]</f>
        <v>0</v>
      </c>
      <c r="BU7432" s="301" t="str">
        <f>_xlfn.CONCAT(Tabella2[[#This Row],[NAME SP]],Tabella2[[#This Row],[ID SP]]," - ",Tabella2[[#This Row],[SYLLABUS NO]])</f>
        <v>IFTS91 - SD IF0101</v>
      </c>
      <c r="BV7432" s="301" t="s">
        <v>11836</v>
      </c>
    </row>
    <row r="7433" spans="1:74" hidden="1">
      <c r="A7433" s="103" t="s">
        <v>14786</v>
      </c>
      <c r="B7433" s="102">
        <v>46020</v>
      </c>
      <c r="C7433" s="104">
        <f>_xlfn.ISOWEEKNUM(Tabella2[[#This Row],[Date]])</f>
        <v>1</v>
      </c>
      <c r="D7433" s="104" t="s">
        <v>13048</v>
      </c>
      <c r="E7433" s="104" t="s">
        <v>284</v>
      </c>
      <c r="F7433" s="104">
        <v>107</v>
      </c>
      <c r="G7433" s="104" t="s">
        <v>284</v>
      </c>
      <c r="H7433" s="105">
        <v>22</v>
      </c>
      <c r="I7433" s="104"/>
      <c r="J7433" s="104" t="s">
        <v>258</v>
      </c>
      <c r="K7433" s="104" t="s">
        <v>79</v>
      </c>
      <c r="L7433" s="104" t="s">
        <v>259</v>
      </c>
      <c r="M7433" s="104" t="s">
        <v>276</v>
      </c>
      <c r="N7433" s="104"/>
      <c r="O7433" s="299"/>
      <c r="P7433" s="111" t="s">
        <v>2896</v>
      </c>
      <c r="Q7433" s="153" t="s">
        <v>7566</v>
      </c>
      <c r="R7433" s="153" t="s">
        <v>4384</v>
      </c>
      <c r="S7433" s="153">
        <f>Tabella2[[#This Row],[PLD STOP]]-Tabella2[[#This Row],[PLD START]]</f>
        <v>4.166666666666663E-2</v>
      </c>
      <c r="T7433" s="153"/>
      <c r="U7433" s="153"/>
      <c r="V7433" s="153" t="str">
        <f>IF(ISBLANK(T7433),"",Tabella2[[#This Row],[ACT STOP]]-Tabella2[[#This Row],[ACT START]])</f>
        <v/>
      </c>
      <c r="W7433" s="104"/>
      <c r="X7433" s="104"/>
      <c r="Y7433" s="110"/>
      <c r="Z7433" s="106"/>
      <c r="AA7433" s="104"/>
      <c r="AB7433" s="107"/>
      <c r="AC7433" s="300">
        <f>IF(OR(Tabella2[[#This Row],[OUTCOME]]="DCO",Tabella2[[#This Row],[OUTCOME]]="SDC"),1,0)</f>
        <v>0</v>
      </c>
      <c r="AF7433" s="301"/>
      <c r="AG7433" s="301"/>
      <c r="AH7433" s="302"/>
      <c r="AI7433" s="302"/>
      <c r="AJ7433" s="301">
        <f>IF(OR(Tabella2[[#This Row],[OUTCOME]]="DNCO", Tabella2[[#This Row],[OUTCOME]]="SDNC"),1,0)</f>
        <v>0</v>
      </c>
      <c r="AK7433" s="301"/>
      <c r="AL7433" s="302"/>
      <c r="AM7433" s="301"/>
      <c r="AN7433" s="301"/>
      <c r="AO7433" s="301"/>
      <c r="AP7433" s="301"/>
      <c r="AQ7433" s="301"/>
      <c r="AR7433" s="301"/>
      <c r="AS7433" s="301"/>
      <c r="AT7433" s="301"/>
      <c r="AU7433" s="301"/>
      <c r="AV7433" s="301"/>
      <c r="AW7433" s="301"/>
      <c r="AX7433" s="301"/>
      <c r="AY7433" s="301"/>
      <c r="AZ7433" s="301"/>
      <c r="BA7433" s="301"/>
      <c r="BB7433" s="301"/>
      <c r="BC7433" s="301"/>
      <c r="BD7433" s="301"/>
      <c r="BE7433" s="301"/>
      <c r="BF7433" s="301"/>
      <c r="BG7433" s="301"/>
      <c r="BH7433" s="301"/>
      <c r="BI7433" s="301"/>
      <c r="BJ7433" s="301"/>
      <c r="BK7433" s="301"/>
      <c r="BL7433" s="301"/>
      <c r="BM7433" s="303">
        <f>Tabella2[[#This Row],[ACT START]]</f>
        <v>0</v>
      </c>
      <c r="BN7433" s="304">
        <f>Tabella2[[#This Row],[ACT STOP]]</f>
        <v>0</v>
      </c>
      <c r="BO7433" s="305"/>
      <c r="BP7433" s="301"/>
      <c r="BQ7433" s="301"/>
      <c r="BR7433" s="109" t="str">
        <f>_xlfn.CONCAT(LEFT(BR7432,6),TEXT(RIGHT(BR7432,4)+1,"0000"))</f>
        <v>SH-25-7422</v>
      </c>
      <c r="BS7433" s="306" t="s">
        <v>295</v>
      </c>
      <c r="BT7433" s="301">
        <f>Tabella2[[#This Row],[OUTCOME]]</f>
        <v>0</v>
      </c>
      <c r="BU7433" s="301" t="str">
        <f>_xlfn.CONCAT(Tabella2[[#This Row],[NAME SP]],Tabella2[[#This Row],[ID SP]]," - ",Tabella2[[#This Row],[SYLLABUS NO]])</f>
        <v>IFTS107 - PT EMR03</v>
      </c>
      <c r="BV7433" s="301" t="s">
        <v>13051</v>
      </c>
    </row>
    <row r="7434" spans="1:74" hidden="1">
      <c r="A7434" s="103" t="s">
        <v>14787</v>
      </c>
      <c r="B7434" s="102">
        <v>46020</v>
      </c>
      <c r="C7434" s="104">
        <f>_xlfn.ISOWEEKNUM(Tabella2[[#This Row],[Date]])</f>
        <v>1</v>
      </c>
      <c r="D7434" s="104" t="s">
        <v>13048</v>
      </c>
      <c r="E7434" s="104" t="s">
        <v>284</v>
      </c>
      <c r="F7434" s="104">
        <v>105</v>
      </c>
      <c r="G7434" s="104" t="s">
        <v>284</v>
      </c>
      <c r="H7434" s="105">
        <v>10</v>
      </c>
      <c r="I7434" s="104"/>
      <c r="J7434" s="104" t="s">
        <v>258</v>
      </c>
      <c r="K7434" s="104" t="s">
        <v>81</v>
      </c>
      <c r="L7434" s="104" t="s">
        <v>259</v>
      </c>
      <c r="M7434" s="104" t="s">
        <v>276</v>
      </c>
      <c r="N7434" s="104"/>
      <c r="O7434" s="299"/>
      <c r="P7434" s="111" t="s">
        <v>2896</v>
      </c>
      <c r="Q7434" s="153" t="s">
        <v>7566</v>
      </c>
      <c r="R7434" s="153" t="s">
        <v>4384</v>
      </c>
      <c r="S7434" s="153">
        <f>Tabella2[[#This Row],[PLD STOP]]-Tabella2[[#This Row],[PLD START]]</f>
        <v>4.166666666666663E-2</v>
      </c>
      <c r="T7434" s="153"/>
      <c r="U7434" s="153"/>
      <c r="V7434" s="153" t="str">
        <f>IF(ISBLANK(T7434),"",Tabella2[[#This Row],[ACT STOP]]-Tabella2[[#This Row],[ACT START]])</f>
        <v/>
      </c>
      <c r="W7434" s="104"/>
      <c r="X7434" s="104"/>
      <c r="Y7434" s="110"/>
      <c r="Z7434" s="106"/>
      <c r="AA7434" s="104"/>
      <c r="AB7434" s="107"/>
      <c r="AC7434" s="300">
        <f>IF(OR(Tabella2[[#This Row],[OUTCOME]]="DCO",Tabella2[[#This Row],[OUTCOME]]="SDC"),1,0)</f>
        <v>0</v>
      </c>
      <c r="AF7434" s="301"/>
      <c r="AG7434" s="301"/>
      <c r="AH7434" s="302"/>
      <c r="AI7434" s="302"/>
      <c r="AJ7434" s="301">
        <f>IF(OR(Tabella2[[#This Row],[OUTCOME]]="DNCO", Tabella2[[#This Row],[OUTCOME]]="SDNC"),1,0)</f>
        <v>0</v>
      </c>
      <c r="AK7434" s="301"/>
      <c r="AL7434" s="302"/>
      <c r="AM7434" s="301"/>
      <c r="AN7434" s="301"/>
      <c r="AO7434" s="301"/>
      <c r="AP7434" s="301"/>
      <c r="AQ7434" s="301"/>
      <c r="AR7434" s="301"/>
      <c r="AS7434" s="301"/>
      <c r="AT7434" s="301"/>
      <c r="AU7434" s="301"/>
      <c r="AV7434" s="301"/>
      <c r="AW7434" s="301"/>
      <c r="AX7434" s="301"/>
      <c r="AY7434" s="301"/>
      <c r="AZ7434" s="301"/>
      <c r="BA7434" s="301"/>
      <c r="BB7434" s="301"/>
      <c r="BC7434" s="301"/>
      <c r="BD7434" s="301"/>
      <c r="BE7434" s="301"/>
      <c r="BF7434" s="301"/>
      <c r="BG7434" s="301"/>
      <c r="BH7434" s="301"/>
      <c r="BI7434" s="301"/>
      <c r="BJ7434" s="301"/>
      <c r="BK7434" s="301"/>
      <c r="BL7434" s="301"/>
      <c r="BM7434" s="303">
        <f>Tabella2[[#This Row],[ACT START]]</f>
        <v>0</v>
      </c>
      <c r="BN7434" s="304">
        <f>Tabella2[[#This Row],[ACT STOP]]</f>
        <v>0</v>
      </c>
      <c r="BO7434" s="305"/>
      <c r="BP7434" s="301"/>
      <c r="BQ7434" s="301"/>
      <c r="BR7434" s="109" t="str">
        <f>_xlfn.CONCAT(LEFT(BR7433,6),TEXT(RIGHT(BR7433,4)+1,"0000"))</f>
        <v>SH-25-7423</v>
      </c>
      <c r="BS7434" s="306" t="s">
        <v>896</v>
      </c>
      <c r="BT7434" s="301">
        <f>Tabella2[[#This Row],[OUTCOME]]</f>
        <v>0</v>
      </c>
      <c r="BU7434" s="301" t="str">
        <f>_xlfn.CONCAT(Tabella2[[#This Row],[NAME SP]],Tabella2[[#This Row],[ID SP]]," - ",Tabella2[[#This Row],[SYLLABUS NO]])</f>
        <v>IFTS105 - PT EMR03</v>
      </c>
      <c r="BV7434" s="301" t="s">
        <v>13049</v>
      </c>
    </row>
    <row r="7435" spans="1:74" hidden="1">
      <c r="A7435" s="103" t="s">
        <v>14788</v>
      </c>
      <c r="B7435" s="102">
        <v>46020</v>
      </c>
      <c r="C7435" s="104">
        <f>_xlfn.ISOWEEKNUM(Tabella2[[#This Row],[Date]])</f>
        <v>1</v>
      </c>
      <c r="D7435" s="104" t="s">
        <v>11710</v>
      </c>
      <c r="E7435" s="104" t="s">
        <v>284</v>
      </c>
      <c r="F7435" s="104">
        <v>91</v>
      </c>
      <c r="G7435" s="104" t="s">
        <v>284</v>
      </c>
      <c r="H7435" s="105">
        <v>22</v>
      </c>
      <c r="I7435" s="104" t="s">
        <v>258</v>
      </c>
      <c r="J7435" s="104"/>
      <c r="K7435" s="104" t="s">
        <v>83</v>
      </c>
      <c r="L7435" s="104" t="s">
        <v>259</v>
      </c>
      <c r="M7435" s="104" t="s">
        <v>276</v>
      </c>
      <c r="N7435" s="104"/>
      <c r="O7435" s="299"/>
      <c r="P7435" s="111" t="s">
        <v>13167</v>
      </c>
      <c r="Q7435" s="153" t="s">
        <v>13852</v>
      </c>
      <c r="R7435" s="153" t="s">
        <v>12108</v>
      </c>
      <c r="S7435" s="153">
        <f>Tabella2[[#This Row],[PLD STOP]]-Tabella2[[#This Row],[PLD START]]</f>
        <v>4.1666666666666741E-2</v>
      </c>
      <c r="T7435" s="153"/>
      <c r="U7435" s="153"/>
      <c r="V7435" s="153" t="str">
        <f>IF(ISBLANK(T7435),"",Tabella2[[#This Row],[ACT STOP]]-Tabella2[[#This Row],[ACT START]])</f>
        <v/>
      </c>
      <c r="W7435" s="104"/>
      <c r="X7435" s="104"/>
      <c r="Y7435" s="110"/>
      <c r="Z7435" s="106"/>
      <c r="AA7435" s="104"/>
      <c r="AB7435" s="107"/>
      <c r="AC7435" s="300">
        <f>IF(OR(Tabella2[[#This Row],[OUTCOME]]="DCO",Tabella2[[#This Row],[OUTCOME]]="SDC"),1,0)</f>
        <v>0</v>
      </c>
      <c r="AF7435" s="301"/>
      <c r="AG7435" s="301"/>
      <c r="AH7435" s="302"/>
      <c r="AI7435" s="302"/>
      <c r="AJ7435" s="301">
        <f>IF(OR(Tabella2[[#This Row],[OUTCOME]]="DNCO", Tabella2[[#This Row],[OUTCOME]]="SDNC"),1,0)</f>
        <v>0</v>
      </c>
      <c r="AK7435" s="301"/>
      <c r="AL7435" s="302"/>
      <c r="AM7435" s="301"/>
      <c r="AN7435" s="301"/>
      <c r="AO7435" s="301"/>
      <c r="AP7435" s="301"/>
      <c r="AQ7435" s="301"/>
      <c r="AR7435" s="301"/>
      <c r="AS7435" s="301"/>
      <c r="AT7435" s="301"/>
      <c r="AU7435" s="301"/>
      <c r="AV7435" s="301"/>
      <c r="AW7435" s="301"/>
      <c r="AX7435" s="301"/>
      <c r="AY7435" s="301"/>
      <c r="AZ7435" s="301"/>
      <c r="BA7435" s="301"/>
      <c r="BB7435" s="301"/>
      <c r="BC7435" s="301"/>
      <c r="BD7435" s="301"/>
      <c r="BE7435" s="301"/>
      <c r="BF7435" s="301"/>
      <c r="BG7435" s="301"/>
      <c r="BH7435" s="301"/>
      <c r="BI7435" s="301"/>
      <c r="BJ7435" s="301"/>
      <c r="BK7435" s="301"/>
      <c r="BL7435" s="301"/>
      <c r="BM7435" s="303">
        <f>Tabella2[[#This Row],[ACT START]]</f>
        <v>0</v>
      </c>
      <c r="BN7435" s="304">
        <f>Tabella2[[#This Row],[ACT STOP]]</f>
        <v>0</v>
      </c>
      <c r="BO7435" s="305"/>
      <c r="BP7435" s="301"/>
      <c r="BQ7435" s="301"/>
      <c r="BR7435" s="109" t="str">
        <f>_xlfn.CONCAT(LEFT(BR7434,6),TEXT(RIGHT(BR7434,4)+1,"0000"))</f>
        <v>SH-25-7424</v>
      </c>
      <c r="BS7435" s="306" t="s">
        <v>295</v>
      </c>
      <c r="BT7435" s="301">
        <f>Tabella2[[#This Row],[OUTCOME]]</f>
        <v>0</v>
      </c>
      <c r="BU7435" s="301" t="str">
        <f>_xlfn.CONCAT(Tabella2[[#This Row],[NAME SP]],Tabella2[[#This Row],[ID SP]]," - ",Tabella2[[#This Row],[SYLLABUS NO]])</f>
        <v>IFTS91 - SD IF0102</v>
      </c>
      <c r="BV7435" s="301" t="s">
        <v>11836</v>
      </c>
    </row>
    <row r="7436" spans="1:74" hidden="1">
      <c r="A7436" s="103" t="s">
        <v>14789</v>
      </c>
      <c r="B7436" s="102">
        <v>46020</v>
      </c>
      <c r="C7436" s="104">
        <f>_xlfn.ISOWEEKNUM(Tabella2[[#This Row],[Date]])</f>
        <v>1</v>
      </c>
      <c r="D7436" s="104" t="s">
        <v>13048</v>
      </c>
      <c r="E7436" s="104" t="s">
        <v>284</v>
      </c>
      <c r="F7436" s="104">
        <v>107</v>
      </c>
      <c r="G7436" s="104" t="s">
        <v>284</v>
      </c>
      <c r="H7436" s="105">
        <v>23</v>
      </c>
      <c r="I7436" s="104"/>
      <c r="J7436" s="104" t="s">
        <v>258</v>
      </c>
      <c r="K7436" s="104" t="s">
        <v>79</v>
      </c>
      <c r="L7436" s="104" t="s">
        <v>259</v>
      </c>
      <c r="M7436" s="104" t="s">
        <v>276</v>
      </c>
      <c r="N7436" s="104"/>
      <c r="O7436" s="299"/>
      <c r="P7436" s="111" t="s">
        <v>871</v>
      </c>
      <c r="Q7436" s="153" t="s">
        <v>13852</v>
      </c>
      <c r="R7436" s="153" t="s">
        <v>12108</v>
      </c>
      <c r="S7436" s="153">
        <f>Tabella2[[#This Row],[PLD STOP]]-Tabella2[[#This Row],[PLD START]]</f>
        <v>4.1666666666666741E-2</v>
      </c>
      <c r="T7436" s="153"/>
      <c r="U7436" s="153"/>
      <c r="V7436" s="153" t="str">
        <f>IF(ISBLANK(T7436),"",Tabella2[[#This Row],[ACT STOP]]-Tabella2[[#This Row],[ACT START]])</f>
        <v/>
      </c>
      <c r="W7436" s="104"/>
      <c r="X7436" s="104"/>
      <c r="Y7436" s="110"/>
      <c r="Z7436" s="106"/>
      <c r="AA7436" s="104"/>
      <c r="AB7436" s="107"/>
      <c r="AC7436" s="300">
        <f>IF(OR(Tabella2[[#This Row],[OUTCOME]]="DCO",Tabella2[[#This Row],[OUTCOME]]="SDC"),1,0)</f>
        <v>0</v>
      </c>
      <c r="AF7436" s="301"/>
      <c r="AG7436" s="301"/>
      <c r="AH7436" s="302"/>
      <c r="AI7436" s="302"/>
      <c r="AJ7436" s="301">
        <f>IF(OR(Tabella2[[#This Row],[OUTCOME]]="DNCO", Tabella2[[#This Row],[OUTCOME]]="SDNC"),1,0)</f>
        <v>0</v>
      </c>
      <c r="AK7436" s="301"/>
      <c r="AL7436" s="302"/>
      <c r="AM7436" s="301"/>
      <c r="AN7436" s="301"/>
      <c r="AO7436" s="301"/>
      <c r="AP7436" s="301"/>
      <c r="AQ7436" s="301"/>
      <c r="AR7436" s="301"/>
      <c r="AS7436" s="301"/>
      <c r="AT7436" s="301"/>
      <c r="AU7436" s="301"/>
      <c r="AV7436" s="301"/>
      <c r="AW7436" s="301"/>
      <c r="AX7436" s="301"/>
      <c r="AY7436" s="301"/>
      <c r="AZ7436" s="301"/>
      <c r="BA7436" s="301"/>
      <c r="BB7436" s="301"/>
      <c r="BC7436" s="301"/>
      <c r="BD7436" s="301"/>
      <c r="BE7436" s="301"/>
      <c r="BF7436" s="301"/>
      <c r="BG7436" s="301"/>
      <c r="BH7436" s="301"/>
      <c r="BI7436" s="301"/>
      <c r="BJ7436" s="301"/>
      <c r="BK7436" s="301"/>
      <c r="BL7436" s="301"/>
      <c r="BM7436" s="303">
        <f>Tabella2[[#This Row],[ACT START]]</f>
        <v>0</v>
      </c>
      <c r="BN7436" s="304">
        <f>Tabella2[[#This Row],[ACT STOP]]</f>
        <v>0</v>
      </c>
      <c r="BO7436" s="305"/>
      <c r="BP7436" s="301"/>
      <c r="BQ7436" s="301"/>
      <c r="BR7436" s="109" t="str">
        <f>_xlfn.CONCAT(LEFT(BR7435,6),TEXT(RIGHT(BR7435,4)+1,"0000"))</f>
        <v>SH-25-7425</v>
      </c>
      <c r="BS7436" s="306" t="s">
        <v>358</v>
      </c>
      <c r="BT7436" s="301">
        <f>Tabella2[[#This Row],[OUTCOME]]</f>
        <v>0</v>
      </c>
      <c r="BU7436" s="301" t="str">
        <f>_xlfn.CONCAT(Tabella2[[#This Row],[NAME SP]],Tabella2[[#This Row],[ID SP]]," - ",Tabella2[[#This Row],[SYLLABUS NO]])</f>
        <v>IFTS107 - PT EMR04</v>
      </c>
      <c r="BV7436" s="301" t="s">
        <v>13051</v>
      </c>
    </row>
    <row r="7437" spans="1:74" hidden="1">
      <c r="A7437" s="103" t="s">
        <v>14790</v>
      </c>
      <c r="B7437" s="102">
        <v>46020</v>
      </c>
      <c r="C7437" s="104">
        <f>_xlfn.ISOWEEKNUM(Tabella2[[#This Row],[Date]])</f>
        <v>1</v>
      </c>
      <c r="D7437" s="104" t="s">
        <v>13048</v>
      </c>
      <c r="E7437" s="104" t="s">
        <v>284</v>
      </c>
      <c r="F7437" s="104">
        <v>105</v>
      </c>
      <c r="G7437" s="104" t="s">
        <v>257</v>
      </c>
      <c r="H7437" s="105">
        <v>14</v>
      </c>
      <c r="I7437" s="104"/>
      <c r="J7437" s="104" t="s">
        <v>258</v>
      </c>
      <c r="K7437" s="104" t="s">
        <v>81</v>
      </c>
      <c r="L7437" s="104" t="s">
        <v>259</v>
      </c>
      <c r="M7437" s="104" t="s">
        <v>276</v>
      </c>
      <c r="N7437" s="104"/>
      <c r="O7437" s="299"/>
      <c r="P7437" s="111" t="s">
        <v>871</v>
      </c>
      <c r="Q7437" s="153" t="s">
        <v>13852</v>
      </c>
      <c r="R7437" s="153" t="s">
        <v>12108</v>
      </c>
      <c r="S7437" s="153">
        <f>Tabella2[[#This Row],[PLD STOP]]-Tabella2[[#This Row],[PLD START]]</f>
        <v>4.1666666666666741E-2</v>
      </c>
      <c r="T7437" s="153"/>
      <c r="U7437" s="153"/>
      <c r="V7437" s="153" t="str">
        <f>IF(ISBLANK(T7437),"",Tabella2[[#This Row],[ACT STOP]]-Tabella2[[#This Row],[ACT START]])</f>
        <v/>
      </c>
      <c r="W7437" s="104"/>
      <c r="X7437" s="104"/>
      <c r="Y7437" s="110"/>
      <c r="Z7437" s="106"/>
      <c r="AA7437" s="104"/>
      <c r="AB7437" s="107"/>
      <c r="AC7437" s="300">
        <f>IF(OR(Tabella2[[#This Row],[OUTCOME]]="DCO",Tabella2[[#This Row],[OUTCOME]]="SDC"),1,0)</f>
        <v>0</v>
      </c>
      <c r="AF7437" s="301"/>
      <c r="AG7437" s="301"/>
      <c r="AH7437" s="302"/>
      <c r="AI7437" s="302"/>
      <c r="AJ7437" s="301">
        <f>IF(OR(Tabella2[[#This Row],[OUTCOME]]="DNCO", Tabella2[[#This Row],[OUTCOME]]="SDNC"),1,0)</f>
        <v>0</v>
      </c>
      <c r="AK7437" s="301"/>
      <c r="AL7437" s="302"/>
      <c r="AM7437" s="301"/>
      <c r="AN7437" s="301"/>
      <c r="AO7437" s="301"/>
      <c r="AP7437" s="301"/>
      <c r="AQ7437" s="301"/>
      <c r="AR7437" s="301"/>
      <c r="AS7437" s="301"/>
      <c r="AT7437" s="301"/>
      <c r="AU7437" s="301"/>
      <c r="AV7437" s="301"/>
      <c r="AW7437" s="301"/>
      <c r="AX7437" s="301"/>
      <c r="AY7437" s="301"/>
      <c r="AZ7437" s="301"/>
      <c r="BA7437" s="301"/>
      <c r="BB7437" s="301"/>
      <c r="BC7437" s="301"/>
      <c r="BD7437" s="301"/>
      <c r="BE7437" s="301"/>
      <c r="BF7437" s="301"/>
      <c r="BG7437" s="301"/>
      <c r="BH7437" s="301"/>
      <c r="BI7437" s="301"/>
      <c r="BJ7437" s="301"/>
      <c r="BK7437" s="301"/>
      <c r="BL7437" s="301"/>
      <c r="BM7437" s="303">
        <f>Tabella2[[#This Row],[ACT START]]</f>
        <v>0</v>
      </c>
      <c r="BN7437" s="304">
        <f>Tabella2[[#This Row],[ACT STOP]]</f>
        <v>0</v>
      </c>
      <c r="BO7437" s="305"/>
      <c r="BP7437" s="301"/>
      <c r="BQ7437" s="301"/>
      <c r="BR7437" s="109" t="str">
        <f>_xlfn.CONCAT(LEFT(BR7436,6),TEXT(RIGHT(BR7436,4)+1,"0000"))</f>
        <v>SH-25-7426</v>
      </c>
      <c r="BS7437" s="306" t="s">
        <v>372</v>
      </c>
      <c r="BT7437" s="301">
        <f>Tabella2[[#This Row],[OUTCOME]]</f>
        <v>0</v>
      </c>
      <c r="BU7437" s="301" t="str">
        <f>_xlfn.CONCAT(Tabella2[[#This Row],[NAME SP]],Tabella2[[#This Row],[ID SP]]," - ",Tabella2[[#This Row],[SYLLABUS NO]])</f>
        <v>IFTS105 - PT EMR04</v>
      </c>
      <c r="BV7437" s="301" t="s">
        <v>13049</v>
      </c>
    </row>
  </sheetData>
  <mergeCells count="10">
    <mergeCell ref="A2:E5"/>
    <mergeCell ref="W10:X10"/>
    <mergeCell ref="E10:F10"/>
    <mergeCell ref="Q10:S10"/>
    <mergeCell ref="F3:M4"/>
    <mergeCell ref="I10:J10"/>
    <mergeCell ref="G10:H10"/>
    <mergeCell ref="G5:H5"/>
    <mergeCell ref="K10:O10"/>
    <mergeCell ref="T10:V10"/>
  </mergeCells>
  <phoneticPr fontId="25" type="noConversion"/>
  <conditionalFormatting sqref="V12:V6167 V6170:V6207">
    <cfRule type="cellIs" dxfId="328" priority="352" operator="equal">
      <formula>""""""</formula>
    </cfRule>
    <cfRule type="cellIs" dxfId="327" priority="353" operator="greaterThan">
      <formula>0.0833333333333333</formula>
    </cfRule>
  </conditionalFormatting>
  <conditionalFormatting sqref="A12:A5195">
    <cfRule type="duplicateValues" dxfId="326" priority="872"/>
    <cfRule type="duplicateValues" dxfId="325" priority="873"/>
    <cfRule type="duplicateValues" dxfId="324" priority="874"/>
    <cfRule type="expression" dxfId="323" priority="875">
      <formula>OR($A12="",$BR12="")</formula>
    </cfRule>
    <cfRule type="duplicateValues" dxfId="322" priority="880"/>
  </conditionalFormatting>
  <conditionalFormatting sqref="O6282:O6283">
    <cfRule type="duplicateValues" dxfId="321" priority="314"/>
    <cfRule type="duplicateValues" dxfId="320" priority="315"/>
    <cfRule type="duplicateValues" dxfId="319" priority="316"/>
    <cfRule type="expression" dxfId="318" priority="317">
      <formula>OR($A6282="",$BR6282="")</formula>
    </cfRule>
    <cfRule type="duplicateValues" dxfId="317" priority="318"/>
  </conditionalFormatting>
  <conditionalFormatting sqref="O6282:O6283">
    <cfRule type="duplicateValues" dxfId="316" priority="319"/>
  </conditionalFormatting>
  <conditionalFormatting sqref="O6288">
    <cfRule type="duplicateValues" dxfId="315" priority="308"/>
    <cfRule type="duplicateValues" dxfId="314" priority="309"/>
    <cfRule type="duplicateValues" dxfId="313" priority="310"/>
    <cfRule type="expression" dxfId="312" priority="311">
      <formula>OR($A6288="",$BR6288="")</formula>
    </cfRule>
    <cfRule type="duplicateValues" dxfId="311" priority="312"/>
  </conditionalFormatting>
  <conditionalFormatting sqref="O6288">
    <cfRule type="duplicateValues" dxfId="310" priority="313"/>
  </conditionalFormatting>
  <conditionalFormatting sqref="O6289">
    <cfRule type="duplicateValues" dxfId="309" priority="302"/>
    <cfRule type="duplicateValues" dxfId="308" priority="303"/>
    <cfRule type="duplicateValues" dxfId="307" priority="304"/>
    <cfRule type="expression" dxfId="306" priority="305">
      <formula>OR($A6289="",$BR6289="")</formula>
    </cfRule>
    <cfRule type="duplicateValues" dxfId="305" priority="306"/>
  </conditionalFormatting>
  <conditionalFormatting sqref="O6289">
    <cfRule type="duplicateValues" dxfId="304" priority="307"/>
  </conditionalFormatting>
  <conditionalFormatting sqref="O6292">
    <cfRule type="duplicateValues" dxfId="303" priority="290"/>
    <cfRule type="duplicateValues" dxfId="302" priority="291"/>
    <cfRule type="duplicateValues" dxfId="301" priority="292"/>
    <cfRule type="expression" dxfId="300" priority="293">
      <formula>OR($A6292="",$BR6292="")</formula>
    </cfRule>
    <cfRule type="duplicateValues" dxfId="299" priority="294"/>
  </conditionalFormatting>
  <conditionalFormatting sqref="O6292">
    <cfRule type="duplicateValues" dxfId="298" priority="295"/>
  </conditionalFormatting>
  <conditionalFormatting sqref="O6293">
    <cfRule type="duplicateValues" dxfId="297" priority="284"/>
    <cfRule type="duplicateValues" dxfId="296" priority="285"/>
    <cfRule type="duplicateValues" dxfId="295" priority="286"/>
    <cfRule type="expression" dxfId="294" priority="287">
      <formula>OR($A6293="",$BR6293="")</formula>
    </cfRule>
    <cfRule type="duplicateValues" dxfId="293" priority="288"/>
  </conditionalFormatting>
  <conditionalFormatting sqref="O6293">
    <cfRule type="duplicateValues" dxfId="292" priority="289"/>
  </conditionalFormatting>
  <conditionalFormatting sqref="O6294">
    <cfRule type="duplicateValues" dxfId="291" priority="278"/>
    <cfRule type="duplicateValues" dxfId="290" priority="279"/>
    <cfRule type="duplicateValues" dxfId="289" priority="280"/>
    <cfRule type="expression" dxfId="288" priority="281">
      <formula>OR($A6294="",$BR6294="")</formula>
    </cfRule>
    <cfRule type="duplicateValues" dxfId="287" priority="282"/>
  </conditionalFormatting>
  <conditionalFormatting sqref="O6294">
    <cfRule type="duplicateValues" dxfId="286" priority="283"/>
  </conditionalFormatting>
  <conditionalFormatting sqref="O6295">
    <cfRule type="duplicateValues" dxfId="285" priority="272"/>
    <cfRule type="duplicateValues" dxfId="284" priority="273"/>
    <cfRule type="duplicateValues" dxfId="283" priority="274"/>
    <cfRule type="expression" dxfId="282" priority="275">
      <formula>OR($A6295="",$BR6295="")</formula>
    </cfRule>
    <cfRule type="duplicateValues" dxfId="281" priority="276"/>
  </conditionalFormatting>
  <conditionalFormatting sqref="O6295">
    <cfRule type="duplicateValues" dxfId="280" priority="277"/>
  </conditionalFormatting>
  <conditionalFormatting sqref="O6298:O6299">
    <cfRule type="duplicateValues" dxfId="279" priority="266"/>
    <cfRule type="duplicateValues" dxfId="278" priority="267"/>
    <cfRule type="duplicateValues" dxfId="277" priority="268"/>
    <cfRule type="expression" dxfId="276" priority="269">
      <formula>OR($A6298="",$BR6298="")</formula>
    </cfRule>
    <cfRule type="duplicateValues" dxfId="275" priority="270"/>
  </conditionalFormatting>
  <conditionalFormatting sqref="O6298:O6299">
    <cfRule type="duplicateValues" dxfId="274" priority="271"/>
  </conditionalFormatting>
  <conditionalFormatting sqref="O6300">
    <cfRule type="duplicateValues" dxfId="273" priority="260"/>
    <cfRule type="duplicateValues" dxfId="272" priority="261"/>
    <cfRule type="duplicateValues" dxfId="271" priority="262"/>
    <cfRule type="expression" dxfId="270" priority="263">
      <formula>OR($A6300="",$BR6300="")</formula>
    </cfRule>
    <cfRule type="duplicateValues" dxfId="269" priority="264"/>
  </conditionalFormatting>
  <conditionalFormatting sqref="O6300">
    <cfRule type="duplicateValues" dxfId="268" priority="265"/>
  </conditionalFormatting>
  <conditionalFormatting sqref="O6301">
    <cfRule type="duplicateValues" dxfId="267" priority="254"/>
    <cfRule type="duplicateValues" dxfId="266" priority="255"/>
    <cfRule type="duplicateValues" dxfId="265" priority="256"/>
    <cfRule type="expression" dxfId="264" priority="257">
      <formula>OR($A6301="",$BR6301="")</formula>
    </cfRule>
    <cfRule type="duplicateValues" dxfId="263" priority="258"/>
  </conditionalFormatting>
  <conditionalFormatting sqref="O6301">
    <cfRule type="duplicateValues" dxfId="262" priority="259"/>
  </conditionalFormatting>
  <conditionalFormatting sqref="A5196:A6743">
    <cfRule type="duplicateValues" dxfId="261" priority="939"/>
    <cfRule type="duplicateValues" dxfId="260" priority="940"/>
    <cfRule type="duplicateValues" dxfId="259" priority="941"/>
    <cfRule type="expression" dxfId="258" priority="942">
      <formula>OR($A5196="",$BR5196="")</formula>
    </cfRule>
    <cfRule type="duplicateValues" dxfId="257" priority="943"/>
  </conditionalFormatting>
  <conditionalFormatting sqref="O6307">
    <cfRule type="duplicateValues" dxfId="256" priority="248"/>
    <cfRule type="duplicateValues" dxfId="255" priority="249"/>
    <cfRule type="duplicateValues" dxfId="254" priority="250"/>
    <cfRule type="expression" dxfId="253" priority="251">
      <formula>OR($A6307="",$BR6307="")</formula>
    </cfRule>
    <cfRule type="duplicateValues" dxfId="252" priority="252"/>
  </conditionalFormatting>
  <conditionalFormatting sqref="O6307">
    <cfRule type="duplicateValues" dxfId="251" priority="253"/>
  </conditionalFormatting>
  <conditionalFormatting sqref="O6306">
    <cfRule type="duplicateValues" dxfId="250" priority="242"/>
    <cfRule type="duplicateValues" dxfId="249" priority="243"/>
    <cfRule type="duplicateValues" dxfId="248" priority="244"/>
    <cfRule type="expression" dxfId="247" priority="245">
      <formula>OR($A6306="",$BR6306="")</formula>
    </cfRule>
    <cfRule type="duplicateValues" dxfId="246" priority="246"/>
  </conditionalFormatting>
  <conditionalFormatting sqref="O6306">
    <cfRule type="duplicateValues" dxfId="245" priority="247"/>
  </conditionalFormatting>
  <conditionalFormatting sqref="O6313">
    <cfRule type="duplicateValues" dxfId="244" priority="236"/>
    <cfRule type="duplicateValues" dxfId="243" priority="237"/>
    <cfRule type="duplicateValues" dxfId="242" priority="238"/>
    <cfRule type="expression" dxfId="241" priority="239">
      <formula>OR($A6313="",$BR6313="")</formula>
    </cfRule>
    <cfRule type="duplicateValues" dxfId="240" priority="240"/>
  </conditionalFormatting>
  <conditionalFormatting sqref="O6313">
    <cfRule type="duplicateValues" dxfId="239" priority="241"/>
  </conditionalFormatting>
  <conditionalFormatting sqref="O6312">
    <cfRule type="duplicateValues" dxfId="238" priority="230"/>
    <cfRule type="duplicateValues" dxfId="237" priority="231"/>
    <cfRule type="duplicateValues" dxfId="236" priority="232"/>
    <cfRule type="expression" dxfId="235" priority="233">
      <formula>OR($A6312="",$BR6312="")</formula>
    </cfRule>
    <cfRule type="duplicateValues" dxfId="234" priority="234"/>
  </conditionalFormatting>
  <conditionalFormatting sqref="O6312">
    <cfRule type="duplicateValues" dxfId="233" priority="235"/>
  </conditionalFormatting>
  <conditionalFormatting sqref="O6317">
    <cfRule type="duplicateValues" dxfId="232" priority="224"/>
    <cfRule type="duplicateValues" dxfId="231" priority="225"/>
    <cfRule type="duplicateValues" dxfId="230" priority="226"/>
    <cfRule type="expression" dxfId="229" priority="227">
      <formula>OR($A6317="",$BR6317="")</formula>
    </cfRule>
    <cfRule type="duplicateValues" dxfId="228" priority="228"/>
  </conditionalFormatting>
  <conditionalFormatting sqref="O6317">
    <cfRule type="duplicateValues" dxfId="227" priority="229"/>
  </conditionalFormatting>
  <conditionalFormatting sqref="O6316">
    <cfRule type="duplicateValues" dxfId="226" priority="218"/>
    <cfRule type="duplicateValues" dxfId="225" priority="219"/>
    <cfRule type="duplicateValues" dxfId="224" priority="220"/>
    <cfRule type="expression" dxfId="223" priority="221">
      <formula>OR($A6316="",$BR6316="")</formula>
    </cfRule>
    <cfRule type="duplicateValues" dxfId="222" priority="222"/>
  </conditionalFormatting>
  <conditionalFormatting sqref="O6316">
    <cfRule type="duplicateValues" dxfId="221" priority="223"/>
  </conditionalFormatting>
  <conditionalFormatting sqref="O6319">
    <cfRule type="duplicateValues" dxfId="220" priority="212"/>
    <cfRule type="duplicateValues" dxfId="219" priority="213"/>
    <cfRule type="duplicateValues" dxfId="218" priority="214"/>
    <cfRule type="expression" dxfId="217" priority="215">
      <formula>OR($A6319="",$BR6319="")</formula>
    </cfRule>
    <cfRule type="duplicateValues" dxfId="216" priority="216"/>
  </conditionalFormatting>
  <conditionalFormatting sqref="O6319">
    <cfRule type="duplicateValues" dxfId="215" priority="217"/>
  </conditionalFormatting>
  <conditionalFormatting sqref="O6318">
    <cfRule type="duplicateValues" dxfId="214" priority="206"/>
    <cfRule type="duplicateValues" dxfId="213" priority="207"/>
    <cfRule type="duplicateValues" dxfId="212" priority="208"/>
    <cfRule type="expression" dxfId="211" priority="209">
      <formula>OR($A6318="",$BR6318="")</formula>
    </cfRule>
    <cfRule type="duplicateValues" dxfId="210" priority="210"/>
  </conditionalFormatting>
  <conditionalFormatting sqref="O6318">
    <cfRule type="duplicateValues" dxfId="209" priority="211"/>
  </conditionalFormatting>
  <conditionalFormatting sqref="O6322">
    <cfRule type="duplicateValues" dxfId="208" priority="200"/>
    <cfRule type="duplicateValues" dxfId="207" priority="201"/>
    <cfRule type="duplicateValues" dxfId="206" priority="202"/>
    <cfRule type="expression" dxfId="205" priority="203">
      <formula>OR($A6322="",$BR6322="")</formula>
    </cfRule>
    <cfRule type="duplicateValues" dxfId="204" priority="204"/>
  </conditionalFormatting>
  <conditionalFormatting sqref="O6322">
    <cfRule type="duplicateValues" dxfId="203" priority="205"/>
  </conditionalFormatting>
  <conditionalFormatting sqref="O6321">
    <cfRule type="duplicateValues" dxfId="202" priority="194"/>
    <cfRule type="duplicateValues" dxfId="201" priority="195"/>
    <cfRule type="duplicateValues" dxfId="200" priority="196"/>
    <cfRule type="expression" dxfId="199" priority="197">
      <formula>OR($A6321="",$BR6321="")</formula>
    </cfRule>
    <cfRule type="duplicateValues" dxfId="198" priority="198"/>
  </conditionalFormatting>
  <conditionalFormatting sqref="O6321">
    <cfRule type="duplicateValues" dxfId="197" priority="199"/>
  </conditionalFormatting>
  <conditionalFormatting sqref="O6324">
    <cfRule type="duplicateValues" dxfId="196" priority="188"/>
    <cfRule type="duplicateValues" dxfId="195" priority="189"/>
    <cfRule type="duplicateValues" dxfId="194" priority="190"/>
    <cfRule type="expression" dxfId="193" priority="191">
      <formula>OR($A6324="",$BR6324="")</formula>
    </cfRule>
    <cfRule type="duplicateValues" dxfId="192" priority="192"/>
  </conditionalFormatting>
  <conditionalFormatting sqref="O6324">
    <cfRule type="duplicateValues" dxfId="191" priority="193"/>
  </conditionalFormatting>
  <conditionalFormatting sqref="O6323">
    <cfRule type="duplicateValues" dxfId="190" priority="182"/>
    <cfRule type="duplicateValues" dxfId="189" priority="183"/>
    <cfRule type="duplicateValues" dxfId="188" priority="184"/>
    <cfRule type="expression" dxfId="187" priority="185">
      <formula>OR($A6323="",$BR6323="")</formula>
    </cfRule>
    <cfRule type="duplicateValues" dxfId="186" priority="186"/>
  </conditionalFormatting>
  <conditionalFormatting sqref="O6323">
    <cfRule type="duplicateValues" dxfId="185" priority="187"/>
  </conditionalFormatting>
  <conditionalFormatting sqref="O6327">
    <cfRule type="duplicateValues" dxfId="184" priority="176"/>
    <cfRule type="duplicateValues" dxfId="183" priority="177"/>
    <cfRule type="duplicateValues" dxfId="182" priority="178"/>
    <cfRule type="expression" dxfId="181" priority="179">
      <formula>OR($A6327="",$BR6327="")</formula>
    </cfRule>
    <cfRule type="duplicateValues" dxfId="180" priority="180"/>
  </conditionalFormatting>
  <conditionalFormatting sqref="O6327">
    <cfRule type="duplicateValues" dxfId="179" priority="181"/>
  </conditionalFormatting>
  <conditionalFormatting sqref="O6328">
    <cfRule type="duplicateValues" dxfId="178" priority="170"/>
    <cfRule type="duplicateValues" dxfId="177" priority="171"/>
    <cfRule type="duplicateValues" dxfId="176" priority="172"/>
    <cfRule type="expression" dxfId="175" priority="173">
      <formula>OR($A6328="",$BR6328="")</formula>
    </cfRule>
    <cfRule type="duplicateValues" dxfId="174" priority="174"/>
  </conditionalFormatting>
  <conditionalFormatting sqref="O6328">
    <cfRule type="duplicateValues" dxfId="173" priority="175"/>
  </conditionalFormatting>
  <conditionalFormatting sqref="O6329:O6330">
    <cfRule type="duplicateValues" dxfId="172" priority="164"/>
    <cfRule type="duplicateValues" dxfId="171" priority="165"/>
    <cfRule type="duplicateValues" dxfId="170" priority="166"/>
    <cfRule type="expression" dxfId="169" priority="167">
      <formula>OR($A6329="",$BR6329="")</formula>
    </cfRule>
    <cfRule type="duplicateValues" dxfId="168" priority="168"/>
  </conditionalFormatting>
  <conditionalFormatting sqref="O6329:O6330">
    <cfRule type="duplicateValues" dxfId="167" priority="169"/>
  </conditionalFormatting>
  <conditionalFormatting sqref="O6331">
    <cfRule type="duplicateValues" dxfId="166" priority="158"/>
    <cfRule type="duplicateValues" dxfId="165" priority="159"/>
    <cfRule type="duplicateValues" dxfId="164" priority="160"/>
    <cfRule type="expression" dxfId="163" priority="161">
      <formula>OR($A6331="",$BR6331="")</formula>
    </cfRule>
    <cfRule type="duplicateValues" dxfId="162" priority="162"/>
  </conditionalFormatting>
  <conditionalFormatting sqref="O6331">
    <cfRule type="duplicateValues" dxfId="161" priority="163"/>
  </conditionalFormatting>
  <conditionalFormatting sqref="O6332">
    <cfRule type="duplicateValues" dxfId="160" priority="152"/>
    <cfRule type="duplicateValues" dxfId="159" priority="153"/>
    <cfRule type="duplicateValues" dxfId="158" priority="154"/>
    <cfRule type="expression" dxfId="157" priority="155">
      <formula>OR($A6332="",$BR6332="")</formula>
    </cfRule>
    <cfRule type="duplicateValues" dxfId="156" priority="156"/>
  </conditionalFormatting>
  <conditionalFormatting sqref="O6332">
    <cfRule type="duplicateValues" dxfId="155" priority="157"/>
  </conditionalFormatting>
  <conditionalFormatting sqref="O6334">
    <cfRule type="duplicateValues" dxfId="154" priority="146"/>
    <cfRule type="duplicateValues" dxfId="153" priority="147"/>
    <cfRule type="duplicateValues" dxfId="152" priority="148"/>
    <cfRule type="expression" dxfId="151" priority="149">
      <formula>OR($A6334="",$BR6334="")</formula>
    </cfRule>
    <cfRule type="duplicateValues" dxfId="150" priority="150"/>
  </conditionalFormatting>
  <conditionalFormatting sqref="O6334">
    <cfRule type="duplicateValues" dxfId="149" priority="151"/>
  </conditionalFormatting>
  <conditionalFormatting sqref="O6333">
    <cfRule type="duplicateValues" dxfId="148" priority="140"/>
    <cfRule type="duplicateValues" dxfId="147" priority="141"/>
    <cfRule type="duplicateValues" dxfId="146" priority="142"/>
    <cfRule type="expression" dxfId="145" priority="143">
      <formula>OR($A6333="",$BR6333="")</formula>
    </cfRule>
    <cfRule type="duplicateValues" dxfId="144" priority="144"/>
  </conditionalFormatting>
  <conditionalFormatting sqref="O6333">
    <cfRule type="duplicateValues" dxfId="143" priority="145"/>
  </conditionalFormatting>
  <conditionalFormatting sqref="O6336">
    <cfRule type="duplicateValues" dxfId="142" priority="134"/>
    <cfRule type="duplicateValues" dxfId="141" priority="135"/>
    <cfRule type="duplicateValues" dxfId="140" priority="136"/>
    <cfRule type="expression" dxfId="139" priority="137">
      <formula>OR($A6336="",$BR6336="")</formula>
    </cfRule>
    <cfRule type="duplicateValues" dxfId="138" priority="138"/>
  </conditionalFormatting>
  <conditionalFormatting sqref="O6336">
    <cfRule type="duplicateValues" dxfId="137" priority="139"/>
  </conditionalFormatting>
  <conditionalFormatting sqref="O6335">
    <cfRule type="duplicateValues" dxfId="136" priority="128"/>
    <cfRule type="duplicateValues" dxfId="135" priority="129"/>
    <cfRule type="duplicateValues" dxfId="134" priority="130"/>
    <cfRule type="expression" dxfId="133" priority="131">
      <formula>OR($A6335="",$BR6335="")</formula>
    </cfRule>
    <cfRule type="duplicateValues" dxfId="132" priority="132"/>
  </conditionalFormatting>
  <conditionalFormatting sqref="O6335">
    <cfRule type="duplicateValues" dxfId="131" priority="133"/>
  </conditionalFormatting>
  <conditionalFormatting sqref="O6338">
    <cfRule type="duplicateValues" dxfId="130" priority="122"/>
    <cfRule type="duplicateValues" dxfId="129" priority="123"/>
    <cfRule type="duplicateValues" dxfId="128" priority="124"/>
    <cfRule type="expression" dxfId="127" priority="125">
      <formula>OR($A6338="",$BR6338="")</formula>
    </cfRule>
    <cfRule type="duplicateValues" dxfId="126" priority="126"/>
  </conditionalFormatting>
  <conditionalFormatting sqref="O6338">
    <cfRule type="duplicateValues" dxfId="125" priority="127"/>
  </conditionalFormatting>
  <conditionalFormatting sqref="O6337">
    <cfRule type="duplicateValues" dxfId="124" priority="116"/>
    <cfRule type="duplicateValues" dxfId="123" priority="117"/>
    <cfRule type="duplicateValues" dxfId="122" priority="118"/>
    <cfRule type="expression" dxfId="121" priority="119">
      <formula>OR($A6337="",$BR6337="")</formula>
    </cfRule>
    <cfRule type="duplicateValues" dxfId="120" priority="120"/>
  </conditionalFormatting>
  <conditionalFormatting sqref="O6337">
    <cfRule type="duplicateValues" dxfId="119" priority="121"/>
  </conditionalFormatting>
  <conditionalFormatting sqref="O6342">
    <cfRule type="duplicateValues" dxfId="118" priority="110"/>
    <cfRule type="duplicateValues" dxfId="117" priority="111"/>
    <cfRule type="duplicateValues" dxfId="116" priority="112"/>
    <cfRule type="expression" dxfId="115" priority="113">
      <formula>OR($A6342="",$BR6342="")</formula>
    </cfRule>
    <cfRule type="duplicateValues" dxfId="114" priority="114"/>
  </conditionalFormatting>
  <conditionalFormatting sqref="O6342">
    <cfRule type="duplicateValues" dxfId="113" priority="115"/>
  </conditionalFormatting>
  <conditionalFormatting sqref="O6341">
    <cfRule type="duplicateValues" dxfId="112" priority="104"/>
    <cfRule type="duplicateValues" dxfId="111" priority="105"/>
    <cfRule type="duplicateValues" dxfId="110" priority="106"/>
    <cfRule type="expression" dxfId="109" priority="107">
      <formula>OR($A6341="",$BR6341="")</formula>
    </cfRule>
    <cfRule type="duplicateValues" dxfId="108" priority="108"/>
  </conditionalFormatting>
  <conditionalFormatting sqref="O6341">
    <cfRule type="duplicateValues" dxfId="107" priority="109"/>
  </conditionalFormatting>
  <conditionalFormatting sqref="O6344 O6346 O6348">
    <cfRule type="duplicateValues" dxfId="106" priority="98"/>
    <cfRule type="duplicateValues" dxfId="105" priority="99"/>
    <cfRule type="duplicateValues" dxfId="104" priority="100"/>
    <cfRule type="expression" dxfId="103" priority="101">
      <formula>OR($A6344="",$BR6344="")</formula>
    </cfRule>
    <cfRule type="duplicateValues" dxfId="102" priority="102"/>
  </conditionalFormatting>
  <conditionalFormatting sqref="O6344 O6346 O6348">
    <cfRule type="duplicateValues" dxfId="101" priority="103"/>
  </conditionalFormatting>
  <conditionalFormatting sqref="O6343 O6345 O6347">
    <cfRule type="duplicateValues" dxfId="100" priority="92"/>
    <cfRule type="duplicateValues" dxfId="99" priority="93"/>
    <cfRule type="duplicateValues" dxfId="98" priority="94"/>
    <cfRule type="expression" dxfId="97" priority="95">
      <formula>OR($A6343="",$BR6343="")</formula>
    </cfRule>
    <cfRule type="duplicateValues" dxfId="96" priority="96"/>
  </conditionalFormatting>
  <conditionalFormatting sqref="O6343 O6345 O6347">
    <cfRule type="duplicateValues" dxfId="95" priority="97"/>
  </conditionalFormatting>
  <conditionalFormatting sqref="O6353">
    <cfRule type="duplicateValues" dxfId="94" priority="86"/>
    <cfRule type="duplicateValues" dxfId="93" priority="87"/>
    <cfRule type="duplicateValues" dxfId="92" priority="88"/>
    <cfRule type="expression" dxfId="91" priority="89">
      <formula>OR($A6353="",$BR6353="")</formula>
    </cfRule>
    <cfRule type="duplicateValues" dxfId="90" priority="90"/>
  </conditionalFormatting>
  <conditionalFormatting sqref="O6353">
    <cfRule type="duplicateValues" dxfId="89" priority="91"/>
  </conditionalFormatting>
  <conditionalFormatting sqref="O6352">
    <cfRule type="duplicateValues" dxfId="88" priority="80"/>
    <cfRule type="duplicateValues" dxfId="87" priority="81"/>
    <cfRule type="duplicateValues" dxfId="86" priority="82"/>
    <cfRule type="expression" dxfId="85" priority="83">
      <formula>OR($A6352="",$BR6352="")</formula>
    </cfRule>
    <cfRule type="duplicateValues" dxfId="84" priority="84"/>
  </conditionalFormatting>
  <conditionalFormatting sqref="O6352">
    <cfRule type="duplicateValues" dxfId="83" priority="85"/>
  </conditionalFormatting>
  <conditionalFormatting sqref="O6356">
    <cfRule type="duplicateValues" dxfId="82" priority="74"/>
    <cfRule type="duplicateValues" dxfId="81" priority="75"/>
    <cfRule type="duplicateValues" dxfId="80" priority="76"/>
    <cfRule type="expression" dxfId="79" priority="77">
      <formula>OR($A6356="",$BR6356="")</formula>
    </cfRule>
    <cfRule type="duplicateValues" dxfId="78" priority="78"/>
  </conditionalFormatting>
  <conditionalFormatting sqref="O6356">
    <cfRule type="duplicateValues" dxfId="77" priority="79"/>
  </conditionalFormatting>
  <conditionalFormatting sqref="O6355">
    <cfRule type="duplicateValues" dxfId="76" priority="68"/>
    <cfRule type="duplicateValues" dxfId="75" priority="69"/>
    <cfRule type="duplicateValues" dxfId="74" priority="70"/>
    <cfRule type="expression" dxfId="73" priority="71">
      <formula>OR($A6355="",$BR6355="")</formula>
    </cfRule>
    <cfRule type="duplicateValues" dxfId="72" priority="72"/>
  </conditionalFormatting>
  <conditionalFormatting sqref="O6355">
    <cfRule type="duplicateValues" dxfId="71" priority="73"/>
  </conditionalFormatting>
  <conditionalFormatting sqref="O6358">
    <cfRule type="duplicateValues" dxfId="70" priority="62"/>
    <cfRule type="duplicateValues" dxfId="69" priority="63"/>
    <cfRule type="duplicateValues" dxfId="68" priority="64"/>
    <cfRule type="expression" dxfId="67" priority="65">
      <formula>OR($A6358="",$BR6358="")</formula>
    </cfRule>
    <cfRule type="duplicateValues" dxfId="66" priority="66"/>
  </conditionalFormatting>
  <conditionalFormatting sqref="O6358">
    <cfRule type="duplicateValues" dxfId="65" priority="67"/>
  </conditionalFormatting>
  <conditionalFormatting sqref="O6357">
    <cfRule type="duplicateValues" dxfId="64" priority="56"/>
    <cfRule type="duplicateValues" dxfId="63" priority="57"/>
    <cfRule type="duplicateValues" dxfId="62" priority="58"/>
    <cfRule type="expression" dxfId="61" priority="59">
      <formula>OR($A6357="",$BR6357="")</formula>
    </cfRule>
    <cfRule type="duplicateValues" dxfId="60" priority="60"/>
  </conditionalFormatting>
  <conditionalFormatting sqref="O6357">
    <cfRule type="duplicateValues" dxfId="59" priority="61"/>
  </conditionalFormatting>
  <conditionalFormatting sqref="O6362">
    <cfRule type="duplicateValues" dxfId="58" priority="50"/>
    <cfRule type="duplicateValues" dxfId="57" priority="51"/>
    <cfRule type="duplicateValues" dxfId="56" priority="52"/>
    <cfRule type="expression" dxfId="55" priority="53">
      <formula>OR($A6362="",$BR6362="")</formula>
    </cfRule>
    <cfRule type="duplicateValues" dxfId="54" priority="54"/>
  </conditionalFormatting>
  <conditionalFormatting sqref="O6362">
    <cfRule type="duplicateValues" dxfId="53" priority="55"/>
  </conditionalFormatting>
  <conditionalFormatting sqref="O6361">
    <cfRule type="duplicateValues" dxfId="52" priority="44"/>
    <cfRule type="duplicateValues" dxfId="51" priority="45"/>
    <cfRule type="duplicateValues" dxfId="50" priority="46"/>
    <cfRule type="expression" dxfId="49" priority="47">
      <formula>OR($A6361="",$BR6361="")</formula>
    </cfRule>
    <cfRule type="duplicateValues" dxfId="48" priority="48"/>
  </conditionalFormatting>
  <conditionalFormatting sqref="O6361">
    <cfRule type="duplicateValues" dxfId="47" priority="49"/>
  </conditionalFormatting>
  <conditionalFormatting sqref="O6364">
    <cfRule type="duplicateValues" dxfId="46" priority="38"/>
    <cfRule type="duplicateValues" dxfId="45" priority="39"/>
    <cfRule type="duplicateValues" dxfId="44" priority="40"/>
    <cfRule type="expression" dxfId="43" priority="41">
      <formula>OR($A6364="",$BR6364="")</formula>
    </cfRule>
    <cfRule type="duplicateValues" dxfId="42" priority="42"/>
  </conditionalFormatting>
  <conditionalFormatting sqref="O6364">
    <cfRule type="duplicateValues" dxfId="41" priority="43"/>
  </conditionalFormatting>
  <conditionalFormatting sqref="O6363">
    <cfRule type="duplicateValues" dxfId="40" priority="32"/>
    <cfRule type="duplicateValues" dxfId="39" priority="33"/>
    <cfRule type="duplicateValues" dxfId="38" priority="34"/>
    <cfRule type="expression" dxfId="37" priority="35">
      <formula>OR($A6363="",$BR6363="")</formula>
    </cfRule>
    <cfRule type="duplicateValues" dxfId="36" priority="36"/>
  </conditionalFormatting>
  <conditionalFormatting sqref="O6363">
    <cfRule type="duplicateValues" dxfId="35" priority="37"/>
  </conditionalFormatting>
  <conditionalFormatting sqref="O6370">
    <cfRule type="duplicateValues" dxfId="34" priority="26"/>
    <cfRule type="duplicateValues" dxfId="33" priority="27"/>
    <cfRule type="duplicateValues" dxfId="32" priority="28"/>
    <cfRule type="expression" dxfId="31" priority="29">
      <formula>OR($A6370="",$BR6370="")</formula>
    </cfRule>
    <cfRule type="duplicateValues" dxfId="30" priority="30"/>
  </conditionalFormatting>
  <conditionalFormatting sqref="O6370">
    <cfRule type="duplicateValues" dxfId="29" priority="31"/>
  </conditionalFormatting>
  <conditionalFormatting sqref="O6369">
    <cfRule type="duplicateValues" dxfId="28" priority="20"/>
    <cfRule type="duplicateValues" dxfId="27" priority="21"/>
    <cfRule type="duplicateValues" dxfId="26" priority="22"/>
    <cfRule type="expression" dxfId="25" priority="23">
      <formula>OR($A6369="",$BR6369="")</formula>
    </cfRule>
    <cfRule type="duplicateValues" dxfId="24" priority="24"/>
  </conditionalFormatting>
  <conditionalFormatting sqref="O6369">
    <cfRule type="duplicateValues" dxfId="23" priority="25"/>
  </conditionalFormatting>
  <conditionalFormatting sqref="O6372">
    <cfRule type="duplicateValues" dxfId="22" priority="14"/>
    <cfRule type="duplicateValues" dxfId="21" priority="15"/>
    <cfRule type="duplicateValues" dxfId="20" priority="16"/>
    <cfRule type="expression" dxfId="19" priority="17">
      <formula>OR($A6372="",$BR6372="")</formula>
    </cfRule>
    <cfRule type="duplicateValues" dxfId="18" priority="18"/>
  </conditionalFormatting>
  <conditionalFormatting sqref="O6372">
    <cfRule type="duplicateValues" dxfId="17" priority="19"/>
  </conditionalFormatting>
  <conditionalFormatting sqref="O6371">
    <cfRule type="duplicateValues" dxfId="16" priority="8"/>
    <cfRule type="duplicateValues" dxfId="15" priority="9"/>
    <cfRule type="duplicateValues" dxfId="14" priority="10"/>
    <cfRule type="expression" dxfId="13" priority="11">
      <formula>OR($A6371="",$BR6371="")</formula>
    </cfRule>
    <cfRule type="duplicateValues" dxfId="12" priority="12"/>
  </conditionalFormatting>
  <conditionalFormatting sqref="O6371">
    <cfRule type="duplicateValues" dxfId="11" priority="13"/>
  </conditionalFormatting>
  <conditionalFormatting sqref="BR12:BR7437">
    <cfRule type="duplicateValues" dxfId="10" priority="952"/>
    <cfRule type="duplicateValues" dxfId="9" priority="953"/>
  </conditionalFormatting>
  <conditionalFormatting sqref="BU12:BU7437">
    <cfRule type="duplicateValues" dxfId="8" priority="954"/>
  </conditionalFormatting>
  <conditionalFormatting sqref="A12:A7437">
    <cfRule type="duplicateValues" dxfId="7" priority="955"/>
  </conditionalFormatting>
  <conditionalFormatting sqref="Q7061:R7063">
    <cfRule type="uniqueValues" dxfId="6" priority="7"/>
  </conditionalFormatting>
  <conditionalFormatting sqref="T7061:U7063">
    <cfRule type="uniqueValues" dxfId="5" priority="6"/>
  </conditionalFormatting>
  <conditionalFormatting sqref="BR7077:BR7437">
    <cfRule type="duplicateValues" dxfId="4" priority="2"/>
    <cfRule type="duplicateValues" dxfId="3" priority="3"/>
  </conditionalFormatting>
  <conditionalFormatting sqref="BU7077:BU7211">
    <cfRule type="duplicateValues" dxfId="2" priority="4"/>
  </conditionalFormatting>
  <conditionalFormatting sqref="A7077:A7437">
    <cfRule type="duplicateValues" dxfId="1" priority="5"/>
  </conditionalFormatting>
  <conditionalFormatting sqref="BU7236">
    <cfRule type="duplicateValues" dxfId="0" priority="1"/>
  </conditionalFormatting>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0F9B35C-8396-47BF-AE73-E5795B59842A}">
          <x14:formula1>
            <xm:f>Legend!$D$7:$D$14</xm:f>
          </x14:formula1>
          <xm:sqref>K12:K7437</xm:sqref>
        </x14:dataValidation>
        <x14:dataValidation type="list" allowBlank="1" showInputMessage="1" showErrorMessage="1" xr:uid="{138D86A8-3C92-4239-A1A6-72437BD3A703}">
          <x14:formula1>
            <xm:f>Legend!$T$7:$T$9</xm:f>
          </x14:formula1>
          <xm:sqref>BQ12:BQ7437</xm:sqref>
        </x14:dataValidation>
        <x14:dataValidation type="list" allowBlank="1" showInputMessage="1" showErrorMessage="1" xr:uid="{8DBDFA36-E4B6-4241-BB09-CBB0C9F0D4E3}">
          <x14:formula1>
            <xm:f>Legend!$E$7:$E$18</xm:f>
          </x14:formula1>
          <xm:sqref>X12:X7437</xm:sqref>
        </x14:dataValidation>
        <x14:dataValidation type="list" allowBlank="1" showInputMessage="1" showErrorMessage="1" xr:uid="{C52459CE-3B23-4B1A-9FD4-C7B65BE28BEF}">
          <x14:formula1>
            <xm:f>Legend!$K$7:$K$14</xm:f>
          </x14:formula1>
          <xm:sqref>W11:W7437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6">
    <tabColor rgb="FFFFFF00"/>
  </sheetPr>
  <dimension ref="A1:Q4940"/>
  <sheetViews>
    <sheetView workbookViewId="0">
      <selection activeCell="J23" sqref="J23"/>
    </sheetView>
  </sheetViews>
  <sheetFormatPr defaultColWidth="8.625" defaultRowHeight="15.75"/>
  <cols>
    <col min="2" max="2" width="9.625" bestFit="1" customWidth="1"/>
    <col min="4" max="4" width="11.625" bestFit="1" customWidth="1"/>
    <col min="5" max="5" width="10" bestFit="1" customWidth="1"/>
    <col min="6" max="6" width="8.125" bestFit="1" customWidth="1"/>
    <col min="7" max="7" width="6.625" bestFit="1" customWidth="1"/>
    <col min="10" max="10" width="14.5" bestFit="1" customWidth="1"/>
    <col min="11" max="11" width="12" bestFit="1" customWidth="1"/>
    <col min="12" max="12" width="9.625" bestFit="1" customWidth="1"/>
    <col min="14" max="14" width="13.625" bestFit="1" customWidth="1"/>
    <col min="15" max="15" width="9.625" bestFit="1" customWidth="1"/>
    <col min="16" max="16" width="8.625" bestFit="1" customWidth="1"/>
    <col min="17" max="17" width="13.625" bestFit="1" customWidth="1"/>
  </cols>
  <sheetData>
    <row r="1" spans="1:17" ht="16.5" customHeight="1" thickBot="1"/>
    <row r="2" spans="1:17" ht="16.5" customHeight="1" thickBot="1">
      <c r="A2" s="61" t="s">
        <v>187</v>
      </c>
      <c r="B2" s="62" t="s">
        <v>7</v>
      </c>
      <c r="C2" s="62" t="s">
        <v>188</v>
      </c>
      <c r="D2" s="63" t="s">
        <v>189</v>
      </c>
      <c r="E2" s="61" t="s">
        <v>12178</v>
      </c>
      <c r="F2" s="61" t="s">
        <v>192</v>
      </c>
      <c r="G2" s="61" t="s">
        <v>69</v>
      </c>
      <c r="H2" s="65" t="s">
        <v>196</v>
      </c>
      <c r="I2" s="65" t="s">
        <v>197</v>
      </c>
      <c r="J2" s="64" t="s">
        <v>199</v>
      </c>
      <c r="K2" s="66" t="s">
        <v>200</v>
      </c>
      <c r="L2" s="61" t="s">
        <v>201</v>
      </c>
      <c r="M2" s="65" t="s">
        <v>202</v>
      </c>
      <c r="N2" s="64" t="s">
        <v>203</v>
      </c>
      <c r="O2" s="61" t="s">
        <v>204</v>
      </c>
      <c r="P2" s="65" t="s">
        <v>205</v>
      </c>
      <c r="Q2" s="64" t="s">
        <v>206</v>
      </c>
    </row>
    <row r="3" spans="1:17">
      <c r="A3" s="67"/>
      <c r="B3" s="54"/>
      <c r="C3" s="55"/>
      <c r="D3" s="55"/>
      <c r="E3" s="55"/>
      <c r="F3" s="55"/>
      <c r="G3" s="55"/>
      <c r="H3" s="55"/>
      <c r="I3" s="55"/>
      <c r="J3" s="55"/>
      <c r="K3" s="55"/>
      <c r="L3" s="56"/>
      <c r="M3" s="56"/>
      <c r="N3" s="56"/>
      <c r="O3" s="56"/>
      <c r="P3" s="56"/>
      <c r="Q3" s="56"/>
    </row>
    <row r="4940" spans="2:2">
      <c r="B4940" s="53"/>
    </row>
  </sheetData>
  <conditionalFormatting sqref="Q3">
    <cfRule type="cellIs" dxfId="329" priority="1" operator="lessThan">
      <formula>0.0208333333333333</formula>
    </cfRule>
  </conditionalFormatting>
  <dataValidations count="1">
    <dataValidation allowBlank="1" showInputMessage="1" showErrorMessage="1" sqref="E3" xr:uid="{00000000-0002-0000-0500-000000000000}"/>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7"/>
  <dimension ref="A1:AA214"/>
  <sheetViews>
    <sheetView topLeftCell="H7" workbookViewId="0">
      <selection activeCell="O22" sqref="O22"/>
    </sheetView>
  </sheetViews>
  <sheetFormatPr defaultColWidth="8.625" defaultRowHeight="15.75"/>
  <cols>
    <col min="1" max="1" width="10.5" customWidth="1"/>
    <col min="5" max="5" width="10" bestFit="1" customWidth="1"/>
    <col min="6" max="6" width="14.625" bestFit="1" customWidth="1"/>
    <col min="11" max="11" width="15.625" bestFit="1" customWidth="1"/>
    <col min="12" max="12" width="23.625" bestFit="1" customWidth="1"/>
    <col min="13" max="13" width="14.125" bestFit="1" customWidth="1"/>
    <col min="16" max="16" width="7.625" bestFit="1" customWidth="1"/>
    <col min="17" max="17" width="17" bestFit="1" customWidth="1"/>
    <col min="18" max="18" width="20.125" bestFit="1" customWidth="1"/>
    <col min="20" max="20" width="13.125" bestFit="1" customWidth="1"/>
    <col min="24" max="24" width="11.625" bestFit="1" customWidth="1"/>
  </cols>
  <sheetData>
    <row r="1" spans="1:20">
      <c r="A1" t="s">
        <v>12179</v>
      </c>
    </row>
    <row r="2" spans="1:20">
      <c r="A2" t="s">
        <v>12180</v>
      </c>
      <c r="B2" t="s">
        <v>12181</v>
      </c>
      <c r="C2" t="s">
        <v>12182</v>
      </c>
      <c r="D2" t="s">
        <v>12183</v>
      </c>
      <c r="E2" t="s">
        <v>88</v>
      </c>
      <c r="F2" t="s">
        <v>12184</v>
      </c>
      <c r="K2" t="s">
        <v>214</v>
      </c>
      <c r="L2" t="s">
        <v>12185</v>
      </c>
      <c r="M2" t="s">
        <v>12186</v>
      </c>
      <c r="P2" t="s">
        <v>12187</v>
      </c>
      <c r="Q2" t="s">
        <v>12188</v>
      </c>
      <c r="R2" t="s">
        <v>12189</v>
      </c>
      <c r="T2" t="s">
        <v>12190</v>
      </c>
    </row>
    <row r="3" spans="1:20">
      <c r="C3" t="s">
        <v>79</v>
      </c>
      <c r="F3" t="s">
        <v>752</v>
      </c>
      <c r="K3" s="22" t="s">
        <v>12191</v>
      </c>
      <c r="L3" s="22" t="s">
        <v>195</v>
      </c>
      <c r="M3" s="50">
        <v>44769</v>
      </c>
      <c r="P3" t="s">
        <v>217</v>
      </c>
      <c r="Q3" t="s">
        <v>12192</v>
      </c>
      <c r="R3" t="s">
        <v>1858</v>
      </c>
      <c r="T3" t="s">
        <v>12193</v>
      </c>
    </row>
    <row r="4" spans="1:20">
      <c r="C4" t="s">
        <v>83</v>
      </c>
      <c r="F4" t="s">
        <v>6605</v>
      </c>
      <c r="K4" s="22" t="s">
        <v>12194</v>
      </c>
      <c r="L4" s="22" t="s">
        <v>12195</v>
      </c>
      <c r="M4" s="22"/>
      <c r="P4" t="s">
        <v>12196</v>
      </c>
      <c r="Q4" t="s">
        <v>12192</v>
      </c>
      <c r="R4" t="s">
        <v>12197</v>
      </c>
      <c r="T4" t="s">
        <v>361</v>
      </c>
    </row>
    <row r="5" spans="1:20">
      <c r="C5" t="s">
        <v>118</v>
      </c>
      <c r="F5" t="s">
        <v>765</v>
      </c>
      <c r="K5" s="22" t="s">
        <v>12198</v>
      </c>
      <c r="L5" s="22" t="s">
        <v>12199</v>
      </c>
      <c r="M5" s="50">
        <v>44769</v>
      </c>
      <c r="P5" t="s">
        <v>12200</v>
      </c>
      <c r="Q5" t="s">
        <v>12192</v>
      </c>
      <c r="R5" t="s">
        <v>1847</v>
      </c>
      <c r="T5" t="s">
        <v>12201</v>
      </c>
    </row>
    <row r="6" spans="1:20">
      <c r="A6" t="s">
        <v>256</v>
      </c>
      <c r="C6" t="s">
        <v>80</v>
      </c>
      <c r="E6" t="s">
        <v>108</v>
      </c>
      <c r="F6" t="s">
        <v>6297</v>
      </c>
      <c r="K6" s="22" t="s">
        <v>12202</v>
      </c>
      <c r="L6" s="22" t="s">
        <v>12203</v>
      </c>
      <c r="M6" s="50">
        <v>44769</v>
      </c>
      <c r="P6" t="s">
        <v>217</v>
      </c>
      <c r="Q6" t="s">
        <v>12204</v>
      </c>
      <c r="R6" t="s">
        <v>12205</v>
      </c>
      <c r="T6" t="s">
        <v>1509</v>
      </c>
    </row>
    <row r="7" spans="1:20">
      <c r="C7" t="s">
        <v>81</v>
      </c>
      <c r="E7" t="s">
        <v>116</v>
      </c>
      <c r="F7" t="s">
        <v>377</v>
      </c>
      <c r="K7" s="22" t="s">
        <v>12206</v>
      </c>
      <c r="L7" s="22" t="s">
        <v>12207</v>
      </c>
      <c r="M7" s="50">
        <v>45029</v>
      </c>
      <c r="P7" t="s">
        <v>12208</v>
      </c>
      <c r="Q7" t="s">
        <v>12209</v>
      </c>
      <c r="R7" t="s">
        <v>12210</v>
      </c>
      <c r="T7" t="s">
        <v>12211</v>
      </c>
    </row>
    <row r="8" spans="1:20">
      <c r="C8" t="s">
        <v>78</v>
      </c>
      <c r="E8" t="s">
        <v>84</v>
      </c>
      <c r="F8" t="s">
        <v>12212</v>
      </c>
      <c r="K8" s="22" t="s">
        <v>12213</v>
      </c>
      <c r="L8" s="22" t="s">
        <v>12214</v>
      </c>
      <c r="M8" s="50">
        <v>45029</v>
      </c>
      <c r="P8" t="s">
        <v>12215</v>
      </c>
      <c r="Q8" t="s">
        <v>12216</v>
      </c>
      <c r="R8" t="s">
        <v>12217</v>
      </c>
      <c r="T8" t="s">
        <v>422</v>
      </c>
    </row>
    <row r="9" spans="1:20">
      <c r="A9" t="s">
        <v>327</v>
      </c>
      <c r="B9" t="s">
        <v>327</v>
      </c>
      <c r="C9" t="s">
        <v>75</v>
      </c>
      <c r="D9" t="s">
        <v>259</v>
      </c>
      <c r="E9" t="s">
        <v>92</v>
      </c>
      <c r="F9" t="s">
        <v>2613</v>
      </c>
      <c r="K9" s="22" t="s">
        <v>12218</v>
      </c>
      <c r="L9" s="22" t="s">
        <v>195</v>
      </c>
      <c r="M9" s="50">
        <v>44769</v>
      </c>
      <c r="P9" t="s">
        <v>299</v>
      </c>
      <c r="Q9" t="s">
        <v>12216</v>
      </c>
      <c r="R9" t="s">
        <v>2292</v>
      </c>
      <c r="T9" t="s">
        <v>12088</v>
      </c>
    </row>
    <row r="10" spans="1:20">
      <c r="A10" t="s">
        <v>257</v>
      </c>
      <c r="B10" t="s">
        <v>257</v>
      </c>
      <c r="C10" t="s">
        <v>77</v>
      </c>
      <c r="D10" t="s">
        <v>299</v>
      </c>
      <c r="E10" t="s">
        <v>100</v>
      </c>
      <c r="F10" t="s">
        <v>2716</v>
      </c>
      <c r="K10" s="22" t="s">
        <v>12219</v>
      </c>
      <c r="L10" s="22" t="s">
        <v>195</v>
      </c>
      <c r="M10" s="50">
        <v>44769</v>
      </c>
      <c r="P10" t="s">
        <v>299</v>
      </c>
      <c r="Q10" t="s">
        <v>12216</v>
      </c>
      <c r="R10" t="s">
        <v>2292</v>
      </c>
      <c r="T10" t="s">
        <v>1438</v>
      </c>
    </row>
    <row r="11" spans="1:20">
      <c r="F11" t="s">
        <v>300</v>
      </c>
      <c r="K11" s="22" t="s">
        <v>12220</v>
      </c>
      <c r="L11" s="22" t="s">
        <v>195</v>
      </c>
      <c r="M11" s="50">
        <v>44769</v>
      </c>
      <c r="P11" t="s">
        <v>299</v>
      </c>
      <c r="Q11" t="s">
        <v>12221</v>
      </c>
      <c r="R11" t="s">
        <v>12222</v>
      </c>
      <c r="T11" t="s">
        <v>5716</v>
      </c>
    </row>
    <row r="12" spans="1:20">
      <c r="F12" t="s">
        <v>12223</v>
      </c>
      <c r="K12" s="22" t="s">
        <v>12224</v>
      </c>
      <c r="L12" s="22" t="s">
        <v>195</v>
      </c>
      <c r="M12" s="50">
        <v>44769</v>
      </c>
      <c r="P12" t="s">
        <v>299</v>
      </c>
      <c r="Q12" t="s">
        <v>12225</v>
      </c>
      <c r="R12" t="s">
        <v>2187</v>
      </c>
      <c r="T12" t="s">
        <v>12226</v>
      </c>
    </row>
    <row r="13" spans="1:20">
      <c r="F13" t="s">
        <v>12227</v>
      </c>
      <c r="K13" s="22" t="s">
        <v>12228</v>
      </c>
      <c r="L13" s="22" t="s">
        <v>12229</v>
      </c>
      <c r="M13" s="50">
        <v>45029</v>
      </c>
      <c r="P13" t="s">
        <v>299</v>
      </c>
      <c r="Q13" t="s">
        <v>12230</v>
      </c>
      <c r="R13" t="s">
        <v>12231</v>
      </c>
      <c r="T13" t="s">
        <v>12232</v>
      </c>
    </row>
    <row r="14" spans="1:20">
      <c r="F14" t="s">
        <v>277</v>
      </c>
      <c r="K14" s="22" t="s">
        <v>12233</v>
      </c>
      <c r="L14" s="22" t="s">
        <v>195</v>
      </c>
      <c r="M14" s="50">
        <v>44769</v>
      </c>
      <c r="P14" t="s">
        <v>12208</v>
      </c>
      <c r="Q14" t="s">
        <v>12234</v>
      </c>
      <c r="R14" t="s">
        <v>12235</v>
      </c>
      <c r="T14" t="s">
        <v>977</v>
      </c>
    </row>
    <row r="15" spans="1:20">
      <c r="F15" t="s">
        <v>12236</v>
      </c>
      <c r="K15" s="22" t="s">
        <v>12237</v>
      </c>
      <c r="L15" s="22" t="s">
        <v>12229</v>
      </c>
      <c r="M15" s="50">
        <v>45029</v>
      </c>
      <c r="P15" t="s">
        <v>12208</v>
      </c>
      <c r="Q15" t="s">
        <v>12238</v>
      </c>
      <c r="R15" t="s">
        <v>12239</v>
      </c>
      <c r="T15" t="s">
        <v>798</v>
      </c>
    </row>
    <row r="16" spans="1:20">
      <c r="F16" t="s">
        <v>12240</v>
      </c>
      <c r="K16" s="22" t="s">
        <v>12241</v>
      </c>
      <c r="L16" s="22" t="s">
        <v>12229</v>
      </c>
      <c r="M16" s="50">
        <v>45029</v>
      </c>
      <c r="P16" t="s">
        <v>12242</v>
      </c>
      <c r="Q16" t="s">
        <v>12243</v>
      </c>
      <c r="R16" t="s">
        <v>539</v>
      </c>
      <c r="T16" t="s">
        <v>3055</v>
      </c>
    </row>
    <row r="17" spans="6:20">
      <c r="F17" t="s">
        <v>12244</v>
      </c>
      <c r="K17" s="22" t="s">
        <v>12245</v>
      </c>
      <c r="L17" s="22" t="s">
        <v>12246</v>
      </c>
      <c r="M17" s="22"/>
      <c r="P17" t="s">
        <v>299</v>
      </c>
      <c r="Q17" t="s">
        <v>12243</v>
      </c>
      <c r="R17" t="s">
        <v>371</v>
      </c>
      <c r="T17" t="s">
        <v>169</v>
      </c>
    </row>
    <row r="18" spans="6:20">
      <c r="F18" t="s">
        <v>12247</v>
      </c>
      <c r="K18" s="22" t="s">
        <v>12248</v>
      </c>
      <c r="L18" s="22" t="s">
        <v>12249</v>
      </c>
      <c r="M18" s="50">
        <v>44942</v>
      </c>
      <c r="P18" t="s">
        <v>299</v>
      </c>
      <c r="Q18" t="s">
        <v>12250</v>
      </c>
      <c r="R18" t="s">
        <v>12251</v>
      </c>
      <c r="T18" t="s">
        <v>12252</v>
      </c>
    </row>
    <row r="19" spans="6:20">
      <c r="F19" t="s">
        <v>12253</v>
      </c>
      <c r="K19" s="22" t="s">
        <v>12254</v>
      </c>
      <c r="L19" s="22" t="s">
        <v>12249</v>
      </c>
      <c r="M19" s="50">
        <v>44942</v>
      </c>
      <c r="P19" t="s">
        <v>12242</v>
      </c>
      <c r="Q19" t="s">
        <v>12255</v>
      </c>
      <c r="R19" t="s">
        <v>2688</v>
      </c>
    </row>
    <row r="20" spans="6:20">
      <c r="F20" t="s">
        <v>1895</v>
      </c>
      <c r="K20" s="22" t="s">
        <v>12256</v>
      </c>
      <c r="L20" s="22" t="s">
        <v>12257</v>
      </c>
      <c r="M20" s="50">
        <v>45029</v>
      </c>
      <c r="P20" t="s">
        <v>299</v>
      </c>
      <c r="Q20" t="s">
        <v>12255</v>
      </c>
      <c r="R20" t="s">
        <v>2616</v>
      </c>
    </row>
    <row r="21" spans="6:20">
      <c r="F21" t="s">
        <v>3689</v>
      </c>
      <c r="K21" s="22" t="s">
        <v>12258</v>
      </c>
      <c r="L21" s="22" t="s">
        <v>195</v>
      </c>
      <c r="M21" s="22"/>
      <c r="P21" t="s">
        <v>299</v>
      </c>
      <c r="Q21" t="s">
        <v>12259</v>
      </c>
      <c r="R21" t="s">
        <v>12260</v>
      </c>
    </row>
    <row r="22" spans="6:20">
      <c r="F22" t="s">
        <v>12261</v>
      </c>
      <c r="K22" s="22" t="s">
        <v>12262</v>
      </c>
      <c r="L22" s="22" t="s">
        <v>195</v>
      </c>
      <c r="M22" s="50">
        <v>44769</v>
      </c>
      <c r="P22" t="s">
        <v>12215</v>
      </c>
      <c r="Q22" t="s">
        <v>12263</v>
      </c>
      <c r="R22" t="s">
        <v>12264</v>
      </c>
    </row>
    <row r="23" spans="6:20">
      <c r="F23" t="s">
        <v>12265</v>
      </c>
      <c r="K23" s="22" t="s">
        <v>12266</v>
      </c>
      <c r="L23" s="22" t="s">
        <v>7417</v>
      </c>
      <c r="M23" s="50">
        <v>45264</v>
      </c>
      <c r="P23" t="s">
        <v>299</v>
      </c>
      <c r="Q23" t="s">
        <v>12263</v>
      </c>
      <c r="R23" t="s">
        <v>314</v>
      </c>
    </row>
    <row r="24" spans="6:20">
      <c r="F24" t="s">
        <v>12267</v>
      </c>
      <c r="K24" s="22" t="s">
        <v>12268</v>
      </c>
      <c r="L24" s="22" t="s">
        <v>7417</v>
      </c>
      <c r="M24" s="50">
        <v>45264</v>
      </c>
      <c r="P24" t="s">
        <v>299</v>
      </c>
      <c r="Q24" t="s">
        <v>12269</v>
      </c>
      <c r="R24" t="s">
        <v>442</v>
      </c>
    </row>
    <row r="25" spans="6:20">
      <c r="F25" t="s">
        <v>3000</v>
      </c>
      <c r="K25" s="22" t="s">
        <v>12270</v>
      </c>
      <c r="L25" s="22" t="s">
        <v>12271</v>
      </c>
      <c r="M25" s="50">
        <v>45264</v>
      </c>
      <c r="P25" t="s">
        <v>299</v>
      </c>
      <c r="Q25" t="s">
        <v>12272</v>
      </c>
      <c r="R25" t="s">
        <v>12273</v>
      </c>
    </row>
    <row r="26" spans="6:20">
      <c r="F26" t="s">
        <v>510</v>
      </c>
      <c r="K26" s="22" t="s">
        <v>12274</v>
      </c>
      <c r="L26" t="s">
        <v>12275</v>
      </c>
      <c r="M26" s="50">
        <v>45341</v>
      </c>
      <c r="P26" t="s">
        <v>299</v>
      </c>
      <c r="Q26" t="s">
        <v>12276</v>
      </c>
      <c r="R26" t="s">
        <v>12277</v>
      </c>
    </row>
    <row r="27" spans="6:20">
      <c r="F27" t="s">
        <v>510</v>
      </c>
      <c r="K27" s="22" t="s">
        <v>12278</v>
      </c>
      <c r="L27" s="22" t="s">
        <v>12279</v>
      </c>
      <c r="M27" s="50">
        <v>44746</v>
      </c>
      <c r="P27" t="s">
        <v>299</v>
      </c>
      <c r="Q27" t="s">
        <v>12280</v>
      </c>
      <c r="R27" t="s">
        <v>12281</v>
      </c>
    </row>
    <row r="28" spans="6:20">
      <c r="F28" s="24" t="s">
        <v>2684</v>
      </c>
      <c r="K28" s="22" t="s">
        <v>12282</v>
      </c>
      <c r="L28" s="22" t="s">
        <v>12279</v>
      </c>
      <c r="M28" s="50">
        <v>44746</v>
      </c>
      <c r="P28" t="s">
        <v>299</v>
      </c>
      <c r="Q28" t="s">
        <v>12283</v>
      </c>
      <c r="R28" t="s">
        <v>12284</v>
      </c>
    </row>
    <row r="29" spans="6:20">
      <c r="F29" t="s">
        <v>1898</v>
      </c>
      <c r="K29" s="22" t="s">
        <v>12282</v>
      </c>
      <c r="L29" s="22" t="s">
        <v>12285</v>
      </c>
      <c r="M29" s="50">
        <v>45029</v>
      </c>
      <c r="P29" t="s">
        <v>12208</v>
      </c>
      <c r="Q29" t="s">
        <v>12286</v>
      </c>
      <c r="R29" t="s">
        <v>12287</v>
      </c>
    </row>
    <row r="30" spans="6:20">
      <c r="F30" t="s">
        <v>8514</v>
      </c>
      <c r="K30" s="22" t="s">
        <v>12288</v>
      </c>
      <c r="L30" s="22" t="s">
        <v>12289</v>
      </c>
      <c r="M30" s="50">
        <v>44819</v>
      </c>
      <c r="P30" t="s">
        <v>12242</v>
      </c>
      <c r="Q30" t="s">
        <v>12290</v>
      </c>
      <c r="R30" t="s">
        <v>3960</v>
      </c>
    </row>
    <row r="31" spans="6:20">
      <c r="F31" t="s">
        <v>12291</v>
      </c>
      <c r="K31" s="22" t="s">
        <v>12292</v>
      </c>
      <c r="L31" s="22" t="s">
        <v>12293</v>
      </c>
      <c r="M31" s="50">
        <v>45131</v>
      </c>
      <c r="P31" t="s">
        <v>12215</v>
      </c>
      <c r="Q31" t="s">
        <v>12290</v>
      </c>
      <c r="R31" t="s">
        <v>12294</v>
      </c>
    </row>
    <row r="32" spans="6:20">
      <c r="F32" t="s">
        <v>12295</v>
      </c>
      <c r="K32" s="22" t="s">
        <v>12296</v>
      </c>
      <c r="L32" s="22" t="s">
        <v>12293</v>
      </c>
      <c r="M32" s="50">
        <v>45131</v>
      </c>
      <c r="P32" t="s">
        <v>299</v>
      </c>
      <c r="Q32" t="s">
        <v>12290</v>
      </c>
      <c r="R32" t="s">
        <v>12297</v>
      </c>
    </row>
    <row r="33" spans="6:24">
      <c r="F33" t="s">
        <v>7099</v>
      </c>
      <c r="K33" s="22" t="s">
        <v>12298</v>
      </c>
      <c r="L33" s="22" t="s">
        <v>12299</v>
      </c>
      <c r="M33" s="50">
        <v>44867</v>
      </c>
      <c r="P33" t="s">
        <v>12242</v>
      </c>
      <c r="Q33" t="s">
        <v>12300</v>
      </c>
      <c r="R33" t="s">
        <v>12301</v>
      </c>
    </row>
    <row r="34" spans="6:24">
      <c r="F34" t="s">
        <v>12302</v>
      </c>
      <c r="K34" s="22" t="s">
        <v>12303</v>
      </c>
      <c r="L34" s="22" t="s">
        <v>195</v>
      </c>
      <c r="M34" s="50">
        <v>44769</v>
      </c>
      <c r="P34" t="s">
        <v>12242</v>
      </c>
      <c r="Q34" t="s">
        <v>12304</v>
      </c>
      <c r="R34" t="s">
        <v>635</v>
      </c>
      <c r="T34" t="s">
        <v>84</v>
      </c>
    </row>
    <row r="35" spans="6:24">
      <c r="F35" t="s">
        <v>12305</v>
      </c>
      <c r="K35" s="22" t="s">
        <v>12306</v>
      </c>
      <c r="L35" s="22" t="s">
        <v>12307</v>
      </c>
      <c r="M35" s="50">
        <v>44746</v>
      </c>
      <c r="P35" t="s">
        <v>299</v>
      </c>
      <c r="Q35" t="s">
        <v>12304</v>
      </c>
      <c r="R35" t="s">
        <v>12308</v>
      </c>
    </row>
    <row r="36" spans="6:24">
      <c r="F36" t="s">
        <v>12309</v>
      </c>
      <c r="K36" s="22" t="s">
        <v>12310</v>
      </c>
      <c r="L36" s="22" t="s">
        <v>12307</v>
      </c>
      <c r="M36" s="50">
        <v>44746</v>
      </c>
      <c r="P36" t="s">
        <v>12215</v>
      </c>
      <c r="Q36" t="s">
        <v>12311</v>
      </c>
      <c r="R36" t="s">
        <v>12312</v>
      </c>
    </row>
    <row r="37" spans="6:24">
      <c r="F37" t="s">
        <v>12313</v>
      </c>
      <c r="K37" s="22" t="s">
        <v>12314</v>
      </c>
      <c r="L37" s="22" t="s">
        <v>12315</v>
      </c>
      <c r="M37" s="50">
        <v>44865</v>
      </c>
      <c r="P37" t="s">
        <v>299</v>
      </c>
      <c r="Q37" t="s">
        <v>12311</v>
      </c>
      <c r="R37" t="s">
        <v>2356</v>
      </c>
    </row>
    <row r="38" spans="6:24">
      <c r="F38" t="s">
        <v>12316</v>
      </c>
      <c r="K38" s="22" t="s">
        <v>12317</v>
      </c>
      <c r="L38" s="22" t="s">
        <v>12315</v>
      </c>
      <c r="M38" s="50">
        <v>44865</v>
      </c>
      <c r="P38" t="s">
        <v>299</v>
      </c>
      <c r="Q38" t="s">
        <v>12318</v>
      </c>
      <c r="R38" t="s">
        <v>2397</v>
      </c>
    </row>
    <row r="39" spans="6:24">
      <c r="F39" t="s">
        <v>4012</v>
      </c>
      <c r="K39" s="22" t="s">
        <v>12319</v>
      </c>
      <c r="L39" s="22" t="s">
        <v>12315</v>
      </c>
      <c r="M39" s="50">
        <v>44865</v>
      </c>
      <c r="P39" t="s">
        <v>299</v>
      </c>
      <c r="Q39" t="s">
        <v>12320</v>
      </c>
      <c r="R39" t="s">
        <v>2021</v>
      </c>
    </row>
    <row r="40" spans="6:24">
      <c r="F40" t="s">
        <v>3403</v>
      </c>
      <c r="K40" s="22" t="s">
        <v>12321</v>
      </c>
      <c r="L40" s="22" t="s">
        <v>12315</v>
      </c>
      <c r="M40" s="50">
        <v>44865</v>
      </c>
      <c r="P40" t="s">
        <v>299</v>
      </c>
      <c r="Q40" t="s">
        <v>12322</v>
      </c>
      <c r="R40" t="s">
        <v>2080</v>
      </c>
    </row>
    <row r="41" spans="6:24">
      <c r="F41" t="s">
        <v>3382</v>
      </c>
      <c r="K41" s="22" t="s">
        <v>12323</v>
      </c>
      <c r="L41" s="22" t="s">
        <v>12315</v>
      </c>
      <c r="M41" s="50">
        <v>44865</v>
      </c>
      <c r="P41" t="s">
        <v>299</v>
      </c>
      <c r="Q41" t="s">
        <v>12324</v>
      </c>
      <c r="R41" t="s">
        <v>12325</v>
      </c>
    </row>
    <row r="42" spans="6:24">
      <c r="F42" t="s">
        <v>12326</v>
      </c>
      <c r="K42" s="22" t="s">
        <v>12327</v>
      </c>
      <c r="L42" s="22" t="s">
        <v>195</v>
      </c>
      <c r="M42" s="50">
        <v>44769</v>
      </c>
      <c r="P42" t="s">
        <v>299</v>
      </c>
      <c r="Q42" t="s">
        <v>12328</v>
      </c>
      <c r="R42" t="s">
        <v>12329</v>
      </c>
    </row>
    <row r="43" spans="6:24">
      <c r="F43" t="s">
        <v>2156</v>
      </c>
      <c r="K43" s="22" t="s">
        <v>12330</v>
      </c>
      <c r="L43" s="22" t="s">
        <v>195</v>
      </c>
      <c r="M43" s="50">
        <v>44769</v>
      </c>
      <c r="P43" t="s">
        <v>299</v>
      </c>
      <c r="Q43" t="s">
        <v>12331</v>
      </c>
      <c r="R43" t="s">
        <v>2641</v>
      </c>
      <c r="X43">
        <v>8.3333333333333301E-2</v>
      </c>
    </row>
    <row r="44" spans="6:24">
      <c r="F44" t="s">
        <v>2108</v>
      </c>
      <c r="K44" s="22" t="s">
        <v>12332</v>
      </c>
      <c r="L44" s="22" t="s">
        <v>7526</v>
      </c>
      <c r="M44" s="50">
        <v>44935</v>
      </c>
      <c r="P44" t="s">
        <v>299</v>
      </c>
      <c r="Q44" t="s">
        <v>12333</v>
      </c>
      <c r="R44" t="s">
        <v>449</v>
      </c>
    </row>
    <row r="45" spans="6:24">
      <c r="F45" t="s">
        <v>1986</v>
      </c>
      <c r="K45" s="22" t="s">
        <v>12334</v>
      </c>
      <c r="L45" s="22" t="s">
        <v>195</v>
      </c>
      <c r="M45" s="50">
        <v>44769</v>
      </c>
      <c r="P45" t="s">
        <v>12335</v>
      </c>
      <c r="Q45" t="s">
        <v>12336</v>
      </c>
      <c r="R45" t="s">
        <v>12337</v>
      </c>
    </row>
    <row r="46" spans="6:24">
      <c r="F46" t="s">
        <v>1993</v>
      </c>
      <c r="K46" s="22" t="s">
        <v>12338</v>
      </c>
      <c r="L46" s="22" t="s">
        <v>12339</v>
      </c>
      <c r="M46" s="50">
        <v>44936</v>
      </c>
      <c r="P46" t="s">
        <v>12200</v>
      </c>
      <c r="Q46" t="s">
        <v>12336</v>
      </c>
      <c r="R46" t="s">
        <v>1966</v>
      </c>
    </row>
    <row r="47" spans="6:24">
      <c r="F47" t="s">
        <v>1877</v>
      </c>
      <c r="K47" s="22" t="s">
        <v>12340</v>
      </c>
      <c r="L47" s="22" t="s">
        <v>12339</v>
      </c>
      <c r="M47" s="50">
        <v>44936</v>
      </c>
      <c r="P47" t="s">
        <v>12200</v>
      </c>
      <c r="Q47" t="s">
        <v>12341</v>
      </c>
      <c r="R47" t="s">
        <v>270</v>
      </c>
    </row>
    <row r="48" spans="6:24">
      <c r="F48" t="s">
        <v>12342</v>
      </c>
      <c r="K48" s="22" t="s">
        <v>12343</v>
      </c>
      <c r="L48" s="22" t="s">
        <v>12344</v>
      </c>
      <c r="M48" s="50">
        <v>44769</v>
      </c>
      <c r="P48" t="s">
        <v>217</v>
      </c>
      <c r="Q48" t="s">
        <v>12345</v>
      </c>
      <c r="R48" t="s">
        <v>491</v>
      </c>
    </row>
    <row r="49" spans="6:18">
      <c r="F49" t="s">
        <v>12346</v>
      </c>
      <c r="K49" s="22" t="s">
        <v>12347</v>
      </c>
      <c r="L49" s="22" t="s">
        <v>12344</v>
      </c>
      <c r="M49" s="50">
        <v>44769</v>
      </c>
      <c r="P49" t="s">
        <v>12215</v>
      </c>
      <c r="Q49" t="s">
        <v>12345</v>
      </c>
      <c r="R49" t="s">
        <v>12348</v>
      </c>
    </row>
    <row r="50" spans="6:18">
      <c r="F50" t="s">
        <v>12349</v>
      </c>
      <c r="K50" s="22" t="s">
        <v>12350</v>
      </c>
      <c r="L50" s="22" t="s">
        <v>12344</v>
      </c>
      <c r="M50" s="50">
        <v>44769</v>
      </c>
      <c r="P50" t="s">
        <v>299</v>
      </c>
      <c r="Q50" t="s">
        <v>12345</v>
      </c>
      <c r="R50" t="s">
        <v>12346</v>
      </c>
    </row>
    <row r="51" spans="6:18">
      <c r="F51" t="s">
        <v>12351</v>
      </c>
      <c r="K51" s="22" t="s">
        <v>12352</v>
      </c>
      <c r="L51" s="22" t="s">
        <v>12344</v>
      </c>
      <c r="M51" s="50">
        <v>44746</v>
      </c>
      <c r="P51" t="s">
        <v>217</v>
      </c>
      <c r="Q51" t="s">
        <v>12353</v>
      </c>
      <c r="R51" t="s">
        <v>12354</v>
      </c>
    </row>
    <row r="52" spans="6:18">
      <c r="F52" t="s">
        <v>2080</v>
      </c>
      <c r="K52" s="22" t="s">
        <v>12355</v>
      </c>
      <c r="L52" s="22" t="s">
        <v>195</v>
      </c>
      <c r="M52" s="50">
        <v>44769</v>
      </c>
      <c r="P52" t="s">
        <v>217</v>
      </c>
      <c r="Q52" t="s">
        <v>12356</v>
      </c>
      <c r="R52" t="s">
        <v>610</v>
      </c>
    </row>
    <row r="53" spans="6:18">
      <c r="F53" t="s">
        <v>2021</v>
      </c>
      <c r="K53" s="22" t="s">
        <v>12357</v>
      </c>
      <c r="L53" s="22" t="s">
        <v>195</v>
      </c>
      <c r="M53" s="50">
        <v>44769</v>
      </c>
      <c r="P53" t="s">
        <v>299</v>
      </c>
      <c r="Q53" t="s">
        <v>12356</v>
      </c>
      <c r="R53" t="s">
        <v>12342</v>
      </c>
    </row>
    <row r="54" spans="6:18">
      <c r="F54" t="s">
        <v>2616</v>
      </c>
      <c r="K54" s="22" t="s">
        <v>12358</v>
      </c>
      <c r="L54" s="22" t="s">
        <v>195</v>
      </c>
      <c r="M54" s="22"/>
      <c r="P54" t="s">
        <v>217</v>
      </c>
      <c r="Q54" t="s">
        <v>12359</v>
      </c>
      <c r="R54" t="s">
        <v>12360</v>
      </c>
    </row>
    <row r="55" spans="6:18">
      <c r="F55" t="s">
        <v>371</v>
      </c>
      <c r="K55" s="22" t="s">
        <v>12361</v>
      </c>
      <c r="L55" s="22" t="s">
        <v>12362</v>
      </c>
      <c r="M55" s="22"/>
      <c r="P55" t="s">
        <v>217</v>
      </c>
      <c r="Q55" t="s">
        <v>12363</v>
      </c>
      <c r="R55" t="s">
        <v>752</v>
      </c>
    </row>
    <row r="56" spans="6:18">
      <c r="F56" t="s">
        <v>12364</v>
      </c>
      <c r="K56" s="22" t="s">
        <v>12365</v>
      </c>
      <c r="L56" s="22" t="s">
        <v>195</v>
      </c>
      <c r="M56" s="50">
        <v>44769</v>
      </c>
      <c r="P56" t="s">
        <v>12196</v>
      </c>
      <c r="Q56" t="s">
        <v>12363</v>
      </c>
      <c r="R56" t="s">
        <v>12366</v>
      </c>
    </row>
    <row r="57" spans="6:18">
      <c r="F57" s="25" t="s">
        <v>12367</v>
      </c>
      <c r="K57" s="22" t="s">
        <v>12368</v>
      </c>
      <c r="L57" s="22" t="s">
        <v>12362</v>
      </c>
      <c r="M57" s="22"/>
      <c r="P57" t="s">
        <v>217</v>
      </c>
      <c r="Q57" t="s">
        <v>12369</v>
      </c>
      <c r="R57" t="s">
        <v>765</v>
      </c>
    </row>
    <row r="58" spans="6:18">
      <c r="F58" t="s">
        <v>12370</v>
      </c>
      <c r="K58" s="22" t="s">
        <v>12371</v>
      </c>
      <c r="L58" s="22" t="s">
        <v>12362</v>
      </c>
      <c r="M58" s="22"/>
      <c r="P58" t="s">
        <v>217</v>
      </c>
      <c r="Q58" t="s">
        <v>12372</v>
      </c>
      <c r="R58" t="s">
        <v>12373</v>
      </c>
    </row>
    <row r="59" spans="6:18">
      <c r="F59" t="s">
        <v>12374</v>
      </c>
      <c r="K59" s="22" t="s">
        <v>12375</v>
      </c>
      <c r="L59" s="22" t="s">
        <v>12362</v>
      </c>
      <c r="M59" s="22"/>
      <c r="P59" t="s">
        <v>217</v>
      </c>
      <c r="Q59" t="s">
        <v>12376</v>
      </c>
      <c r="R59" t="s">
        <v>12377</v>
      </c>
    </row>
    <row r="60" spans="6:18">
      <c r="F60" t="s">
        <v>12378</v>
      </c>
      <c r="K60" s="22" t="s">
        <v>12379</v>
      </c>
      <c r="L60" s="22" t="s">
        <v>195</v>
      </c>
      <c r="M60" s="22"/>
      <c r="P60" t="s">
        <v>217</v>
      </c>
      <c r="Q60" t="s">
        <v>12380</v>
      </c>
      <c r="R60" t="s">
        <v>322</v>
      </c>
    </row>
    <row r="61" spans="6:18">
      <c r="F61" s="25" t="s">
        <v>12381</v>
      </c>
      <c r="K61" s="22" t="s">
        <v>12382</v>
      </c>
      <c r="L61" s="22" t="s">
        <v>195</v>
      </c>
      <c r="M61" s="22"/>
      <c r="P61" t="s">
        <v>217</v>
      </c>
      <c r="Q61" t="s">
        <v>12383</v>
      </c>
      <c r="R61" t="s">
        <v>6605</v>
      </c>
    </row>
    <row r="62" spans="6:18">
      <c r="F62" t="s">
        <v>12384</v>
      </c>
      <c r="K62" s="22" t="s">
        <v>12385</v>
      </c>
      <c r="L62" s="22" t="s">
        <v>195</v>
      </c>
      <c r="M62" s="50">
        <v>45134</v>
      </c>
      <c r="P62" t="s">
        <v>12242</v>
      </c>
      <c r="Q62" t="s">
        <v>12386</v>
      </c>
      <c r="R62" t="s">
        <v>733</v>
      </c>
    </row>
    <row r="63" spans="6:18">
      <c r="F63" t="s">
        <v>2067</v>
      </c>
      <c r="K63" s="22" t="s">
        <v>12387</v>
      </c>
      <c r="L63" s="22" t="s">
        <v>12388</v>
      </c>
      <c r="M63" s="50">
        <v>45124</v>
      </c>
      <c r="P63" t="s">
        <v>12242</v>
      </c>
      <c r="Q63" t="s">
        <v>12386</v>
      </c>
      <c r="R63" t="s">
        <v>733</v>
      </c>
    </row>
    <row r="64" spans="6:18">
      <c r="F64" t="s">
        <v>362</v>
      </c>
      <c r="K64" s="22" t="s">
        <v>12389</v>
      </c>
      <c r="L64" s="22" t="s">
        <v>195</v>
      </c>
      <c r="M64" s="50">
        <v>44769</v>
      </c>
      <c r="P64" t="s">
        <v>12390</v>
      </c>
      <c r="Q64" t="s">
        <v>12386</v>
      </c>
      <c r="R64" t="s">
        <v>12391</v>
      </c>
    </row>
    <row r="65" spans="6:18">
      <c r="F65" t="s">
        <v>2688</v>
      </c>
      <c r="K65" s="22" t="s">
        <v>12392</v>
      </c>
      <c r="L65" s="22" t="s">
        <v>12393</v>
      </c>
      <c r="M65" s="50">
        <v>45124</v>
      </c>
      <c r="P65" t="s">
        <v>12242</v>
      </c>
      <c r="Q65" t="s">
        <v>12394</v>
      </c>
      <c r="R65" t="s">
        <v>2791</v>
      </c>
    </row>
    <row r="66" spans="6:18">
      <c r="F66" t="s">
        <v>539</v>
      </c>
      <c r="K66" s="22" t="s">
        <v>12395</v>
      </c>
      <c r="L66" s="22" t="s">
        <v>12393</v>
      </c>
      <c r="M66" s="50">
        <v>45124</v>
      </c>
      <c r="P66" t="s">
        <v>12242</v>
      </c>
      <c r="Q66" t="s">
        <v>12396</v>
      </c>
      <c r="R66" t="s">
        <v>12397</v>
      </c>
    </row>
    <row r="67" spans="6:18">
      <c r="F67" t="s">
        <v>12398</v>
      </c>
      <c r="K67" s="22" t="s">
        <v>12399</v>
      </c>
      <c r="L67" s="22" t="s">
        <v>12393</v>
      </c>
      <c r="M67" s="50">
        <v>45124</v>
      </c>
      <c r="P67" t="s">
        <v>12242</v>
      </c>
      <c r="Q67" t="s">
        <v>12400</v>
      </c>
      <c r="R67" t="s">
        <v>12401</v>
      </c>
    </row>
    <row r="68" spans="6:18">
      <c r="F68" t="s">
        <v>531</v>
      </c>
      <c r="K68" s="22" t="s">
        <v>12402</v>
      </c>
      <c r="L68" s="22" t="s">
        <v>12393</v>
      </c>
      <c r="M68" s="50">
        <v>45124</v>
      </c>
      <c r="P68" t="s">
        <v>12242</v>
      </c>
      <c r="Q68" t="s">
        <v>12403</v>
      </c>
      <c r="R68" t="s">
        <v>554</v>
      </c>
    </row>
    <row r="69" spans="6:18">
      <c r="F69" t="s">
        <v>3788</v>
      </c>
      <c r="K69" s="22" t="s">
        <v>12404</v>
      </c>
      <c r="L69" s="22" t="s">
        <v>12393</v>
      </c>
      <c r="M69" s="50">
        <v>45124</v>
      </c>
      <c r="P69" t="s">
        <v>12390</v>
      </c>
      <c r="Q69" t="s">
        <v>12403</v>
      </c>
      <c r="R69" t="s">
        <v>12405</v>
      </c>
    </row>
    <row r="70" spans="6:18">
      <c r="F70" t="s">
        <v>3752</v>
      </c>
      <c r="K70" s="22" t="s">
        <v>12406</v>
      </c>
      <c r="L70" s="22" t="s">
        <v>12393</v>
      </c>
      <c r="M70" s="50">
        <v>45124</v>
      </c>
      <c r="P70" t="s">
        <v>12242</v>
      </c>
      <c r="Q70" t="s">
        <v>12407</v>
      </c>
      <c r="R70" t="s">
        <v>306</v>
      </c>
    </row>
    <row r="71" spans="6:18">
      <c r="F71" t="s">
        <v>524</v>
      </c>
      <c r="K71" s="22" t="s">
        <v>12408</v>
      </c>
      <c r="L71" s="22" t="s">
        <v>12393</v>
      </c>
      <c r="M71" s="50">
        <v>45124</v>
      </c>
      <c r="P71" t="s">
        <v>12242</v>
      </c>
      <c r="Q71" t="s">
        <v>12409</v>
      </c>
      <c r="R71" t="s">
        <v>12410</v>
      </c>
    </row>
    <row r="72" spans="6:18">
      <c r="F72" t="s">
        <v>12411</v>
      </c>
      <c r="K72" s="22" t="s">
        <v>12412</v>
      </c>
      <c r="L72" s="22" t="s">
        <v>12413</v>
      </c>
      <c r="M72" s="50">
        <v>45264</v>
      </c>
      <c r="P72" t="s">
        <v>12215</v>
      </c>
      <c r="Q72" t="s">
        <v>12414</v>
      </c>
      <c r="R72" t="s">
        <v>12415</v>
      </c>
    </row>
    <row r="73" spans="6:18">
      <c r="F73" t="s">
        <v>12416</v>
      </c>
      <c r="K73" s="22" t="s">
        <v>12417</v>
      </c>
      <c r="L73" s="22" t="s">
        <v>12413</v>
      </c>
      <c r="M73" s="50">
        <v>45264</v>
      </c>
      <c r="P73" t="s">
        <v>299</v>
      </c>
      <c r="Q73" t="s">
        <v>12414</v>
      </c>
      <c r="R73" t="s">
        <v>2075</v>
      </c>
    </row>
    <row r="74" spans="6:18">
      <c r="F74" t="s">
        <v>12418</v>
      </c>
      <c r="K74" s="22" t="s">
        <v>12419</v>
      </c>
      <c r="L74" s="22" t="s">
        <v>195</v>
      </c>
      <c r="M74" s="50">
        <v>44769</v>
      </c>
      <c r="P74" t="s">
        <v>299</v>
      </c>
      <c r="Q74" t="s">
        <v>12420</v>
      </c>
      <c r="R74" t="s">
        <v>565</v>
      </c>
    </row>
    <row r="75" spans="6:18">
      <c r="F75" t="s">
        <v>322</v>
      </c>
      <c r="K75" s="22" t="s">
        <v>12421</v>
      </c>
      <c r="L75" s="22" t="s">
        <v>195</v>
      </c>
      <c r="M75" s="50">
        <v>45411</v>
      </c>
      <c r="Q75" t="s">
        <v>11590</v>
      </c>
      <c r="R75" t="s">
        <v>11590</v>
      </c>
    </row>
    <row r="76" spans="6:18">
      <c r="F76" t="s">
        <v>12422</v>
      </c>
      <c r="K76" s="22" t="s">
        <v>12423</v>
      </c>
      <c r="L76" s="22" t="s">
        <v>12424</v>
      </c>
      <c r="M76" s="50">
        <v>45343</v>
      </c>
      <c r="P76" t="s">
        <v>169</v>
      </c>
      <c r="Q76" t="s">
        <v>12425</v>
      </c>
      <c r="R76" t="s">
        <v>12426</v>
      </c>
    </row>
    <row r="77" spans="6:18">
      <c r="F77" t="s">
        <v>12427</v>
      </c>
      <c r="K77" s="22" t="s">
        <v>12428</v>
      </c>
      <c r="L77" s="22" t="s">
        <v>12424</v>
      </c>
      <c r="M77" s="50">
        <v>45343</v>
      </c>
      <c r="Q77" t="s">
        <v>12429</v>
      </c>
      <c r="R77" t="s">
        <v>12429</v>
      </c>
    </row>
    <row r="78" spans="6:18">
      <c r="F78" t="s">
        <v>12430</v>
      </c>
      <c r="K78" s="22" t="s">
        <v>12431</v>
      </c>
      <c r="L78" s="22" t="s">
        <v>12424</v>
      </c>
      <c r="M78" s="50">
        <v>45343</v>
      </c>
      <c r="P78" t="s">
        <v>217</v>
      </c>
      <c r="Q78" t="s">
        <v>12432</v>
      </c>
      <c r="R78" t="s">
        <v>462</v>
      </c>
    </row>
    <row r="79" spans="6:18">
      <c r="F79" t="s">
        <v>12433</v>
      </c>
      <c r="K79" s="22" t="s">
        <v>12434</v>
      </c>
      <c r="L79" s="22" t="s">
        <v>12424</v>
      </c>
      <c r="M79" s="50">
        <v>45343</v>
      </c>
      <c r="P79" t="s">
        <v>12196</v>
      </c>
      <c r="Q79" t="s">
        <v>12432</v>
      </c>
      <c r="R79" t="s">
        <v>12435</v>
      </c>
    </row>
    <row r="80" spans="6:18">
      <c r="F80" t="s">
        <v>610</v>
      </c>
      <c r="K80" s="22" t="s">
        <v>12436</v>
      </c>
      <c r="L80" s="22" t="s">
        <v>12437</v>
      </c>
      <c r="M80" s="50">
        <v>45341</v>
      </c>
      <c r="P80" t="s">
        <v>12200</v>
      </c>
      <c r="Q80" t="s">
        <v>12432</v>
      </c>
      <c r="R80" t="s">
        <v>1828</v>
      </c>
    </row>
    <row r="81" spans="6:18">
      <c r="F81" t="s">
        <v>491</v>
      </c>
      <c r="K81" s="22" t="s">
        <v>12438</v>
      </c>
      <c r="L81" s="22" t="s">
        <v>12439</v>
      </c>
      <c r="M81" s="50">
        <v>45343</v>
      </c>
      <c r="P81" t="s">
        <v>217</v>
      </c>
      <c r="Q81" t="s">
        <v>12440</v>
      </c>
      <c r="R81" t="s">
        <v>12441</v>
      </c>
    </row>
    <row r="82" spans="6:18">
      <c r="F82" s="26" t="s">
        <v>1858</v>
      </c>
      <c r="K82" s="22" t="s">
        <v>12442</v>
      </c>
      <c r="L82" s="22" t="s">
        <v>195</v>
      </c>
      <c r="M82" s="50">
        <v>44769</v>
      </c>
      <c r="P82" t="s">
        <v>217</v>
      </c>
      <c r="Q82" t="s">
        <v>12440</v>
      </c>
      <c r="R82" t="s">
        <v>12441</v>
      </c>
    </row>
    <row r="83" spans="6:18">
      <c r="F83" t="s">
        <v>12443</v>
      </c>
      <c r="K83" s="22" t="s">
        <v>12444</v>
      </c>
      <c r="L83" s="22" t="s">
        <v>12439</v>
      </c>
      <c r="M83" s="50">
        <v>45343</v>
      </c>
      <c r="P83" t="s">
        <v>217</v>
      </c>
      <c r="Q83" t="s">
        <v>12445</v>
      </c>
      <c r="R83" t="s">
        <v>12446</v>
      </c>
    </row>
    <row r="84" spans="6:18">
      <c r="K84" s="22" t="s">
        <v>12447</v>
      </c>
      <c r="L84" s="22" t="s">
        <v>12439</v>
      </c>
      <c r="M84" s="50">
        <v>45343</v>
      </c>
      <c r="P84" t="s">
        <v>12200</v>
      </c>
      <c r="Q84" t="s">
        <v>12448</v>
      </c>
      <c r="R84" t="s">
        <v>12449</v>
      </c>
    </row>
    <row r="85" spans="6:18">
      <c r="K85" s="22" t="s">
        <v>12450</v>
      </c>
      <c r="L85" s="22" t="s">
        <v>195</v>
      </c>
      <c r="M85" s="50">
        <v>45411</v>
      </c>
      <c r="P85" t="s">
        <v>217</v>
      </c>
      <c r="Q85" t="s">
        <v>12451</v>
      </c>
      <c r="R85" t="s">
        <v>12452</v>
      </c>
    </row>
    <row r="86" spans="6:18">
      <c r="K86" s="22" t="s">
        <v>12453</v>
      </c>
      <c r="L86" s="22" t="s">
        <v>12454</v>
      </c>
      <c r="M86" s="50">
        <v>44746</v>
      </c>
      <c r="P86" t="s">
        <v>12200</v>
      </c>
      <c r="Q86" t="s">
        <v>12455</v>
      </c>
      <c r="R86" t="s">
        <v>479</v>
      </c>
    </row>
    <row r="87" spans="6:18">
      <c r="K87" s="22" t="s">
        <v>12456</v>
      </c>
      <c r="L87" s="22" t="s">
        <v>12307</v>
      </c>
      <c r="M87" s="50">
        <v>44746</v>
      </c>
      <c r="P87" t="s">
        <v>12200</v>
      </c>
      <c r="Q87" t="s">
        <v>12457</v>
      </c>
      <c r="R87" t="s">
        <v>12458</v>
      </c>
    </row>
    <row r="88" spans="6:18">
      <c r="K88" s="22" t="s">
        <v>12459</v>
      </c>
      <c r="L88" s="22" t="s">
        <v>12307</v>
      </c>
      <c r="M88" s="50">
        <v>44746</v>
      </c>
      <c r="P88" t="s">
        <v>12200</v>
      </c>
      <c r="Q88" t="s">
        <v>12460</v>
      </c>
      <c r="R88" t="s">
        <v>12461</v>
      </c>
    </row>
    <row r="89" spans="6:18">
      <c r="K89" s="22" t="s">
        <v>12462</v>
      </c>
      <c r="L89" s="22" t="s">
        <v>12463</v>
      </c>
      <c r="M89" s="50">
        <v>44867</v>
      </c>
      <c r="P89" t="s">
        <v>12200</v>
      </c>
      <c r="Q89" t="s">
        <v>12464</v>
      </c>
      <c r="R89" t="s">
        <v>2896</v>
      </c>
    </row>
    <row r="90" spans="6:18">
      <c r="K90" s="22" t="s">
        <v>12465</v>
      </c>
      <c r="L90" s="22" t="s">
        <v>195</v>
      </c>
      <c r="M90" s="50">
        <v>44769</v>
      </c>
      <c r="P90" t="s">
        <v>12200</v>
      </c>
      <c r="Q90" t="s">
        <v>12466</v>
      </c>
      <c r="R90" t="s">
        <v>12467</v>
      </c>
    </row>
    <row r="91" spans="6:18">
      <c r="K91" s="22" t="s">
        <v>12468</v>
      </c>
      <c r="L91" s="22" t="s">
        <v>12249</v>
      </c>
      <c r="M91" s="50">
        <v>44942</v>
      </c>
      <c r="P91" t="s">
        <v>12200</v>
      </c>
      <c r="Q91" t="s">
        <v>12469</v>
      </c>
      <c r="R91" t="s">
        <v>871</v>
      </c>
    </row>
    <row r="92" spans="6:18">
      <c r="K92" s="22" t="s">
        <v>12470</v>
      </c>
      <c r="L92" s="22" t="s">
        <v>12249</v>
      </c>
      <c r="M92" s="50">
        <v>44942</v>
      </c>
      <c r="P92" t="s">
        <v>217</v>
      </c>
      <c r="Q92" t="s">
        <v>12471</v>
      </c>
      <c r="R92" t="s">
        <v>8090</v>
      </c>
    </row>
    <row r="93" spans="6:18">
      <c r="K93" s="22" t="s">
        <v>12472</v>
      </c>
      <c r="L93" s="22" t="s">
        <v>12473</v>
      </c>
      <c r="M93" s="50">
        <v>45029</v>
      </c>
      <c r="P93" t="s">
        <v>12200</v>
      </c>
      <c r="Q93" t="s">
        <v>12474</v>
      </c>
      <c r="R93" t="s">
        <v>1898</v>
      </c>
    </row>
    <row r="94" spans="6:18">
      <c r="K94" s="22" t="s">
        <v>12475</v>
      </c>
      <c r="L94" s="22" t="s">
        <v>12473</v>
      </c>
      <c r="M94" s="50">
        <v>45029</v>
      </c>
      <c r="P94" t="s">
        <v>12200</v>
      </c>
      <c r="Q94" t="s">
        <v>12474</v>
      </c>
      <c r="R94" t="s">
        <v>1898</v>
      </c>
    </row>
    <row r="95" spans="6:18">
      <c r="K95" s="22" t="s">
        <v>12476</v>
      </c>
      <c r="L95" s="22" t="s">
        <v>12477</v>
      </c>
      <c r="M95" s="50">
        <v>45061</v>
      </c>
      <c r="P95" t="s">
        <v>12200</v>
      </c>
      <c r="Q95" t="s">
        <v>12474</v>
      </c>
      <c r="R95" t="s">
        <v>1898</v>
      </c>
    </row>
    <row r="96" spans="6:18">
      <c r="K96" s="22" t="s">
        <v>12478</v>
      </c>
      <c r="L96" s="22" t="s">
        <v>12477</v>
      </c>
      <c r="M96" s="50">
        <v>45061</v>
      </c>
      <c r="P96" t="s">
        <v>12200</v>
      </c>
      <c r="Q96" t="s">
        <v>12479</v>
      </c>
      <c r="R96" t="s">
        <v>12480</v>
      </c>
    </row>
    <row r="97" spans="11:27">
      <c r="K97" s="22" t="s">
        <v>12481</v>
      </c>
      <c r="L97" s="22" t="s">
        <v>12477</v>
      </c>
      <c r="M97" s="50">
        <v>45061</v>
      </c>
      <c r="P97" t="s">
        <v>12200</v>
      </c>
      <c r="Q97" t="s">
        <v>12482</v>
      </c>
      <c r="R97" t="s">
        <v>2684</v>
      </c>
    </row>
    <row r="98" spans="11:27">
      <c r="K98" s="22" t="s">
        <v>12483</v>
      </c>
      <c r="L98" s="22" t="s">
        <v>12484</v>
      </c>
      <c r="M98" s="50">
        <v>45124</v>
      </c>
      <c r="P98" t="s">
        <v>12200</v>
      </c>
      <c r="Q98" t="s">
        <v>12482</v>
      </c>
      <c r="R98" t="s">
        <v>2684</v>
      </c>
    </row>
    <row r="99" spans="11:27">
      <c r="K99" s="22" t="s">
        <v>12485</v>
      </c>
      <c r="L99" s="22" t="s">
        <v>12484</v>
      </c>
      <c r="M99" s="50">
        <v>45124</v>
      </c>
      <c r="P99" t="s">
        <v>12200</v>
      </c>
      <c r="Q99" t="s">
        <v>12486</v>
      </c>
      <c r="R99" t="s">
        <v>342</v>
      </c>
    </row>
    <row r="100" spans="11:27">
      <c r="K100" s="22" t="s">
        <v>12487</v>
      </c>
      <c r="L100" s="22" t="s">
        <v>12463</v>
      </c>
      <c r="M100" s="50">
        <v>44867</v>
      </c>
      <c r="P100" t="s">
        <v>12200</v>
      </c>
      <c r="Q100" t="s">
        <v>12488</v>
      </c>
      <c r="R100" t="s">
        <v>2009</v>
      </c>
    </row>
    <row r="101" spans="11:27">
      <c r="K101" s="22" t="s">
        <v>12489</v>
      </c>
      <c r="L101" s="22" t="s">
        <v>12484</v>
      </c>
      <c r="M101" s="50">
        <v>45124</v>
      </c>
      <c r="P101" t="s">
        <v>12335</v>
      </c>
      <c r="Q101" t="s">
        <v>12490</v>
      </c>
      <c r="R101" t="s">
        <v>12491</v>
      </c>
      <c r="AA101" t="s">
        <v>84</v>
      </c>
    </row>
    <row r="102" spans="11:27">
      <c r="K102" s="22" t="s">
        <v>12492</v>
      </c>
      <c r="L102" s="22" t="s">
        <v>12484</v>
      </c>
      <c r="M102" s="50">
        <v>45124</v>
      </c>
      <c r="P102" t="s">
        <v>12200</v>
      </c>
      <c r="Q102" t="s">
        <v>12490</v>
      </c>
      <c r="R102" t="s">
        <v>2613</v>
      </c>
    </row>
    <row r="103" spans="11:27">
      <c r="K103" s="22" t="s">
        <v>12493</v>
      </c>
      <c r="L103" s="22" t="s">
        <v>3925</v>
      </c>
      <c r="M103" s="50">
        <v>45198</v>
      </c>
      <c r="P103" t="s">
        <v>12200</v>
      </c>
      <c r="Q103" t="s">
        <v>12494</v>
      </c>
      <c r="R103" t="s">
        <v>2716</v>
      </c>
    </row>
    <row r="104" spans="11:27">
      <c r="K104" s="22" t="s">
        <v>12495</v>
      </c>
      <c r="L104" s="22" t="s">
        <v>3925</v>
      </c>
      <c r="M104" s="50">
        <v>45198</v>
      </c>
      <c r="P104" t="s">
        <v>12200</v>
      </c>
      <c r="Q104" t="s">
        <v>12496</v>
      </c>
      <c r="R104" t="s">
        <v>12497</v>
      </c>
    </row>
    <row r="105" spans="11:27">
      <c r="K105" s="22" t="s">
        <v>12498</v>
      </c>
      <c r="L105" s="22" t="s">
        <v>12499</v>
      </c>
      <c r="M105" s="50">
        <v>45229</v>
      </c>
      <c r="P105" t="s">
        <v>12200</v>
      </c>
      <c r="Q105" t="s">
        <v>12500</v>
      </c>
      <c r="R105" t="s">
        <v>12501</v>
      </c>
    </row>
    <row r="106" spans="11:27">
      <c r="K106" s="22" t="s">
        <v>12502</v>
      </c>
      <c r="L106" s="22" t="s">
        <v>12499</v>
      </c>
      <c r="M106" s="50">
        <v>45229</v>
      </c>
      <c r="P106" t="s">
        <v>12200</v>
      </c>
      <c r="Q106" t="s">
        <v>12503</v>
      </c>
      <c r="R106" t="s">
        <v>6297</v>
      </c>
    </row>
    <row r="107" spans="11:27">
      <c r="K107" s="22" t="s">
        <v>12504</v>
      </c>
      <c r="L107" s="22" t="s">
        <v>12499</v>
      </c>
      <c r="M107" s="50">
        <v>45229</v>
      </c>
      <c r="P107" t="s">
        <v>12242</v>
      </c>
      <c r="Q107" t="s">
        <v>12373</v>
      </c>
      <c r="R107" t="s">
        <v>12505</v>
      </c>
    </row>
    <row r="108" spans="11:27">
      <c r="K108" s="22" t="s">
        <v>12506</v>
      </c>
      <c r="L108" s="22" t="s">
        <v>12499</v>
      </c>
      <c r="M108" s="50">
        <v>45229</v>
      </c>
      <c r="P108" t="s">
        <v>12242</v>
      </c>
      <c r="Q108" t="s">
        <v>12507</v>
      </c>
      <c r="R108" t="s">
        <v>829</v>
      </c>
    </row>
    <row r="109" spans="11:27">
      <c r="K109" s="22" t="s">
        <v>12508</v>
      </c>
      <c r="L109" s="22" t="s">
        <v>12509</v>
      </c>
      <c r="M109" s="50"/>
      <c r="P109" t="s">
        <v>12242</v>
      </c>
      <c r="Q109" t="s">
        <v>12507</v>
      </c>
      <c r="R109" t="s">
        <v>829</v>
      </c>
    </row>
    <row r="110" spans="11:27">
      <c r="K110" s="22" t="s">
        <v>12508</v>
      </c>
      <c r="L110" s="22" t="s">
        <v>12510</v>
      </c>
      <c r="M110" s="50">
        <v>45306</v>
      </c>
      <c r="P110" t="s">
        <v>12390</v>
      </c>
      <c r="Q110" t="s">
        <v>12507</v>
      </c>
      <c r="R110" t="s">
        <v>12511</v>
      </c>
    </row>
    <row r="111" spans="11:27">
      <c r="K111" s="22" t="s">
        <v>12512</v>
      </c>
      <c r="L111" s="22" t="s">
        <v>12509</v>
      </c>
      <c r="M111" s="50"/>
      <c r="P111" t="s">
        <v>12242</v>
      </c>
      <c r="Q111" t="s">
        <v>12513</v>
      </c>
      <c r="R111" t="s">
        <v>12514</v>
      </c>
    </row>
    <row r="112" spans="11:27">
      <c r="K112" s="22" t="s">
        <v>12512</v>
      </c>
      <c r="L112" s="22" t="s">
        <v>12515</v>
      </c>
      <c r="M112" s="50">
        <v>45306</v>
      </c>
      <c r="P112" t="s">
        <v>12242</v>
      </c>
      <c r="Q112" t="s">
        <v>12516</v>
      </c>
      <c r="R112" t="s">
        <v>844</v>
      </c>
    </row>
    <row r="113" spans="11:18">
      <c r="K113" s="22" t="s">
        <v>12517</v>
      </c>
      <c r="L113" s="22" t="s">
        <v>312</v>
      </c>
      <c r="M113" s="50">
        <v>45411</v>
      </c>
      <c r="P113" t="s">
        <v>12242</v>
      </c>
      <c r="Q113" t="s">
        <v>12518</v>
      </c>
      <c r="R113" t="s">
        <v>2593</v>
      </c>
    </row>
    <row r="114" spans="11:18">
      <c r="K114" s="22" t="s">
        <v>12519</v>
      </c>
      <c r="L114" s="22" t="s">
        <v>312</v>
      </c>
      <c r="M114" s="50">
        <v>45411</v>
      </c>
      <c r="P114" t="s">
        <v>12390</v>
      </c>
      <c r="Q114" t="s">
        <v>12518</v>
      </c>
      <c r="R114" t="s">
        <v>12520</v>
      </c>
    </row>
    <row r="115" spans="11:18">
      <c r="K115" s="22" t="s">
        <v>12521</v>
      </c>
      <c r="L115" s="22" t="s">
        <v>312</v>
      </c>
      <c r="M115" s="50">
        <v>45411</v>
      </c>
      <c r="P115" t="s">
        <v>12242</v>
      </c>
      <c r="Q115" t="s">
        <v>12522</v>
      </c>
      <c r="R115" t="s">
        <v>12523</v>
      </c>
    </row>
    <row r="116" spans="11:18">
      <c r="K116" s="22" t="s">
        <v>12524</v>
      </c>
      <c r="L116" s="22" t="s">
        <v>312</v>
      </c>
      <c r="M116" s="50">
        <v>45411</v>
      </c>
      <c r="P116" t="s">
        <v>12242</v>
      </c>
      <c r="Q116" t="s">
        <v>12525</v>
      </c>
      <c r="R116" t="s">
        <v>12526</v>
      </c>
    </row>
    <row r="117" spans="11:18">
      <c r="K117" s="22" t="s">
        <v>12527</v>
      </c>
      <c r="L117" s="22" t="s">
        <v>312</v>
      </c>
      <c r="M117" s="50">
        <v>45411</v>
      </c>
      <c r="P117" t="s">
        <v>12242</v>
      </c>
      <c r="Q117" t="s">
        <v>12528</v>
      </c>
      <c r="R117" t="s">
        <v>12529</v>
      </c>
    </row>
    <row r="118" spans="11:18">
      <c r="K118" s="22" t="s">
        <v>12530</v>
      </c>
      <c r="L118" s="22" t="s">
        <v>1956</v>
      </c>
      <c r="M118" s="50">
        <v>45411</v>
      </c>
      <c r="P118" t="s">
        <v>12242</v>
      </c>
      <c r="Q118" t="s">
        <v>12531</v>
      </c>
      <c r="R118" t="s">
        <v>1920</v>
      </c>
    </row>
    <row r="119" spans="11:18">
      <c r="K119" s="22" t="s">
        <v>12532</v>
      </c>
      <c r="L119" s="22" t="s">
        <v>1956</v>
      </c>
      <c r="M119" s="50">
        <v>45411</v>
      </c>
      <c r="P119" t="s">
        <v>12242</v>
      </c>
      <c r="Q119" t="s">
        <v>12533</v>
      </c>
      <c r="R119" t="s">
        <v>12534</v>
      </c>
    </row>
    <row r="120" spans="11:18">
      <c r="K120" s="22" t="s">
        <v>12535</v>
      </c>
      <c r="L120" s="22" t="s">
        <v>195</v>
      </c>
      <c r="M120" s="50">
        <v>44769</v>
      </c>
      <c r="P120" t="s">
        <v>12200</v>
      </c>
      <c r="Q120" t="s">
        <v>12536</v>
      </c>
      <c r="R120" t="s">
        <v>510</v>
      </c>
    </row>
    <row r="121" spans="11:18">
      <c r="K121" s="22" t="s">
        <v>12537</v>
      </c>
      <c r="L121" s="22" t="s">
        <v>195</v>
      </c>
      <c r="M121" s="50">
        <v>44769</v>
      </c>
      <c r="P121" t="s">
        <v>12200</v>
      </c>
      <c r="Q121" t="s">
        <v>12538</v>
      </c>
      <c r="R121" t="s">
        <v>12539</v>
      </c>
    </row>
    <row r="122" spans="11:18">
      <c r="K122" s="22" t="s">
        <v>12540</v>
      </c>
      <c r="L122" s="22" t="s">
        <v>195</v>
      </c>
      <c r="M122" s="50">
        <v>44769</v>
      </c>
      <c r="P122" t="s">
        <v>12200</v>
      </c>
      <c r="Q122" t="s">
        <v>12541</v>
      </c>
      <c r="R122" t="s">
        <v>12542</v>
      </c>
    </row>
    <row r="123" spans="11:18">
      <c r="K123" s="22" t="s">
        <v>12543</v>
      </c>
      <c r="L123" s="22" t="s">
        <v>12229</v>
      </c>
      <c r="M123" s="50">
        <v>45029</v>
      </c>
      <c r="P123" t="s">
        <v>12200</v>
      </c>
      <c r="Q123" t="s">
        <v>12544</v>
      </c>
      <c r="R123" t="s">
        <v>3000</v>
      </c>
    </row>
    <row r="124" spans="11:18">
      <c r="K124" s="22" t="s">
        <v>12545</v>
      </c>
      <c r="L124" s="22" t="s">
        <v>12229</v>
      </c>
      <c r="M124" s="50">
        <v>45029</v>
      </c>
      <c r="P124" t="s">
        <v>12200</v>
      </c>
      <c r="Q124" t="s">
        <v>12546</v>
      </c>
      <c r="R124" t="s">
        <v>12547</v>
      </c>
    </row>
    <row r="125" spans="11:18">
      <c r="K125" s="22" t="s">
        <v>12548</v>
      </c>
      <c r="L125" s="22" t="s">
        <v>195</v>
      </c>
      <c r="M125" s="50">
        <v>44769</v>
      </c>
      <c r="P125" t="s">
        <v>12200</v>
      </c>
      <c r="Q125" t="s">
        <v>12549</v>
      </c>
      <c r="R125" t="s">
        <v>7629</v>
      </c>
    </row>
    <row r="126" spans="11:18">
      <c r="K126" s="22" t="s">
        <v>12550</v>
      </c>
      <c r="L126" s="22" t="s">
        <v>12551</v>
      </c>
      <c r="M126" s="50">
        <v>44746</v>
      </c>
      <c r="P126" t="s">
        <v>12200</v>
      </c>
      <c r="Q126" t="s">
        <v>12552</v>
      </c>
      <c r="R126" t="s">
        <v>850</v>
      </c>
    </row>
    <row r="127" spans="11:18">
      <c r="K127" s="22" t="s">
        <v>12553</v>
      </c>
      <c r="L127" s="22" t="s">
        <v>9563</v>
      </c>
      <c r="M127" s="50">
        <v>44844</v>
      </c>
      <c r="P127" t="s">
        <v>12200</v>
      </c>
      <c r="Q127" t="s">
        <v>12552</v>
      </c>
      <c r="R127" t="s">
        <v>850</v>
      </c>
    </row>
    <row r="128" spans="11:18">
      <c r="K128" s="22" t="s">
        <v>12554</v>
      </c>
      <c r="L128" s="22" t="s">
        <v>1872</v>
      </c>
      <c r="M128" s="50">
        <v>45029</v>
      </c>
      <c r="P128" t="s">
        <v>12200</v>
      </c>
      <c r="Q128" t="s">
        <v>12555</v>
      </c>
      <c r="R128" t="s">
        <v>855</v>
      </c>
    </row>
    <row r="129" spans="11:18">
      <c r="K129" s="22" t="s">
        <v>12556</v>
      </c>
      <c r="L129" s="22" t="s">
        <v>1872</v>
      </c>
      <c r="M129" s="50">
        <v>45029</v>
      </c>
      <c r="Q129" t="s">
        <v>12252</v>
      </c>
      <c r="R129" t="s">
        <v>12252</v>
      </c>
    </row>
    <row r="130" spans="11:18">
      <c r="K130" s="22" t="s">
        <v>12557</v>
      </c>
      <c r="L130" s="22" t="s">
        <v>1872</v>
      </c>
      <c r="M130" s="50">
        <v>45029</v>
      </c>
      <c r="P130" t="s">
        <v>12208</v>
      </c>
      <c r="Q130" t="s">
        <v>12558</v>
      </c>
      <c r="R130" t="s">
        <v>12559</v>
      </c>
    </row>
    <row r="131" spans="11:18">
      <c r="K131" s="22" t="s">
        <v>12560</v>
      </c>
      <c r="L131" s="22" t="s">
        <v>1872</v>
      </c>
      <c r="M131" s="50">
        <v>45029</v>
      </c>
      <c r="P131" t="s">
        <v>12200</v>
      </c>
      <c r="Q131" t="s">
        <v>12561</v>
      </c>
      <c r="R131" t="s">
        <v>12562</v>
      </c>
    </row>
    <row r="132" spans="11:18">
      <c r="K132" s="22" t="s">
        <v>12563</v>
      </c>
      <c r="L132" s="22" t="s">
        <v>1872</v>
      </c>
      <c r="M132" s="50">
        <v>45029</v>
      </c>
      <c r="P132" t="s">
        <v>217</v>
      </c>
      <c r="Q132" t="s">
        <v>12564</v>
      </c>
      <c r="R132" t="s">
        <v>524</v>
      </c>
    </row>
    <row r="133" spans="11:18">
      <c r="K133" s="22" t="s">
        <v>12565</v>
      </c>
      <c r="L133" s="22" t="s">
        <v>1872</v>
      </c>
      <c r="M133" s="50">
        <v>45029</v>
      </c>
      <c r="P133" t="s">
        <v>12200</v>
      </c>
      <c r="Q133" t="s">
        <v>12564</v>
      </c>
      <c r="R133" t="s">
        <v>3689</v>
      </c>
    </row>
    <row r="134" spans="11:18">
      <c r="K134" s="22" t="s">
        <v>12566</v>
      </c>
      <c r="L134" s="22" t="s">
        <v>1872</v>
      </c>
      <c r="M134" s="50">
        <v>45029</v>
      </c>
      <c r="P134" t="s">
        <v>12200</v>
      </c>
      <c r="Q134" t="s">
        <v>12567</v>
      </c>
      <c r="R134" t="s">
        <v>12568</v>
      </c>
    </row>
    <row r="135" spans="11:18">
      <c r="K135" s="22" t="s">
        <v>12569</v>
      </c>
      <c r="L135" s="22" t="s">
        <v>1872</v>
      </c>
      <c r="M135" s="50">
        <v>45029</v>
      </c>
      <c r="P135" t="s">
        <v>217</v>
      </c>
      <c r="Q135" t="s">
        <v>12570</v>
      </c>
      <c r="R135" t="s">
        <v>3752</v>
      </c>
    </row>
    <row r="136" spans="11:18">
      <c r="K136" s="22" t="s">
        <v>12571</v>
      </c>
      <c r="L136" s="22" t="s">
        <v>6385</v>
      </c>
      <c r="M136" s="50">
        <v>45054</v>
      </c>
      <c r="P136" t="s">
        <v>12200</v>
      </c>
      <c r="Q136" t="s">
        <v>12570</v>
      </c>
      <c r="R136" t="s">
        <v>1895</v>
      </c>
    </row>
    <row r="137" spans="11:18">
      <c r="K137" s="22" t="s">
        <v>12572</v>
      </c>
      <c r="L137" s="22" t="s">
        <v>12551</v>
      </c>
      <c r="M137" s="50">
        <v>44746</v>
      </c>
      <c r="P137" t="s">
        <v>217</v>
      </c>
      <c r="Q137" t="s">
        <v>12573</v>
      </c>
      <c r="R137" t="s">
        <v>3788</v>
      </c>
    </row>
    <row r="138" spans="11:18">
      <c r="K138" s="22" t="s">
        <v>12574</v>
      </c>
      <c r="L138" s="22" t="s">
        <v>6385</v>
      </c>
      <c r="M138" s="50">
        <v>45054</v>
      </c>
      <c r="P138" t="s">
        <v>217</v>
      </c>
      <c r="Q138" t="s">
        <v>12575</v>
      </c>
      <c r="R138" t="s">
        <v>12576</v>
      </c>
    </row>
    <row r="139" spans="11:18">
      <c r="K139" s="22" t="s">
        <v>12577</v>
      </c>
      <c r="L139" s="22" t="s">
        <v>6385</v>
      </c>
      <c r="M139" s="50">
        <v>45054</v>
      </c>
      <c r="P139" t="s">
        <v>12335</v>
      </c>
      <c r="Q139" t="s">
        <v>12578</v>
      </c>
      <c r="R139" t="s">
        <v>12579</v>
      </c>
    </row>
    <row r="140" spans="11:18">
      <c r="K140" s="22" t="s">
        <v>12580</v>
      </c>
      <c r="L140" s="22" t="s">
        <v>6385</v>
      </c>
      <c r="M140" s="50">
        <v>45054</v>
      </c>
      <c r="P140" t="s">
        <v>12200</v>
      </c>
      <c r="Q140" t="s">
        <v>12578</v>
      </c>
      <c r="R140" t="s">
        <v>467</v>
      </c>
    </row>
    <row r="141" spans="11:18">
      <c r="K141" s="22" t="s">
        <v>12581</v>
      </c>
      <c r="L141" s="22" t="s">
        <v>6385</v>
      </c>
      <c r="M141" s="50">
        <v>45054</v>
      </c>
      <c r="P141" t="s">
        <v>12200</v>
      </c>
      <c r="Q141" t="s">
        <v>12582</v>
      </c>
      <c r="R141" t="s">
        <v>2932</v>
      </c>
    </row>
    <row r="142" spans="11:18">
      <c r="K142" s="22" t="s">
        <v>12583</v>
      </c>
      <c r="L142" s="22" t="s">
        <v>6385</v>
      </c>
      <c r="M142" s="50">
        <v>45054</v>
      </c>
      <c r="P142" t="s">
        <v>12200</v>
      </c>
      <c r="Q142" t="s">
        <v>12584</v>
      </c>
      <c r="R142" t="s">
        <v>8246</v>
      </c>
    </row>
    <row r="143" spans="11:18">
      <c r="K143" s="22" t="s">
        <v>12585</v>
      </c>
      <c r="L143" s="22" t="s">
        <v>12586</v>
      </c>
      <c r="M143" s="50">
        <v>45124</v>
      </c>
      <c r="P143" t="s">
        <v>12200</v>
      </c>
      <c r="Q143" t="s">
        <v>12587</v>
      </c>
      <c r="R143" t="s">
        <v>8294</v>
      </c>
    </row>
    <row r="144" spans="11:18">
      <c r="K144" s="22" t="s">
        <v>12588</v>
      </c>
      <c r="L144" s="22" t="s">
        <v>12586</v>
      </c>
      <c r="M144" s="50">
        <v>45124</v>
      </c>
      <c r="P144" t="s">
        <v>12200</v>
      </c>
      <c r="Q144" t="s">
        <v>12589</v>
      </c>
      <c r="R144" t="s">
        <v>12590</v>
      </c>
    </row>
    <row r="145" spans="11:18">
      <c r="K145" s="22" t="s">
        <v>12591</v>
      </c>
      <c r="L145" s="22" t="s">
        <v>12586</v>
      </c>
      <c r="M145" s="50">
        <v>45124</v>
      </c>
      <c r="P145" t="s">
        <v>217</v>
      </c>
      <c r="Q145" t="s">
        <v>12592</v>
      </c>
      <c r="R145" t="s">
        <v>531</v>
      </c>
    </row>
    <row r="146" spans="11:18">
      <c r="K146" s="22" t="s">
        <v>12593</v>
      </c>
      <c r="L146" s="22" t="s">
        <v>12586</v>
      </c>
      <c r="M146" s="50">
        <v>45124</v>
      </c>
      <c r="P146" t="s">
        <v>12196</v>
      </c>
      <c r="Q146" t="s">
        <v>12592</v>
      </c>
      <c r="R146" t="s">
        <v>12384</v>
      </c>
    </row>
    <row r="147" spans="11:18">
      <c r="K147" s="22" t="s">
        <v>12594</v>
      </c>
      <c r="L147" s="22" t="s">
        <v>12551</v>
      </c>
      <c r="M147" s="50">
        <v>44746</v>
      </c>
      <c r="P147" t="s">
        <v>12200</v>
      </c>
      <c r="Q147" t="s">
        <v>12592</v>
      </c>
      <c r="R147" t="s">
        <v>277</v>
      </c>
    </row>
    <row r="148" spans="11:18">
      <c r="K148" s="22" t="s">
        <v>12595</v>
      </c>
      <c r="L148" s="22" t="s">
        <v>12586</v>
      </c>
      <c r="M148" s="50">
        <v>45124</v>
      </c>
      <c r="P148" t="s">
        <v>12200</v>
      </c>
      <c r="Q148" t="s">
        <v>12596</v>
      </c>
      <c r="R148" t="s">
        <v>12597</v>
      </c>
    </row>
    <row r="149" spans="11:18">
      <c r="K149" s="22" t="s">
        <v>12598</v>
      </c>
      <c r="L149" s="22" t="s">
        <v>12586</v>
      </c>
      <c r="M149" s="50">
        <v>45124</v>
      </c>
      <c r="P149" t="s">
        <v>217</v>
      </c>
      <c r="Q149" t="s">
        <v>12599</v>
      </c>
      <c r="R149" t="s">
        <v>12600</v>
      </c>
    </row>
    <row r="150" spans="11:18">
      <c r="K150" s="22" t="s">
        <v>12601</v>
      </c>
      <c r="L150" s="22" t="s">
        <v>12586</v>
      </c>
      <c r="M150" s="50">
        <v>45124</v>
      </c>
      <c r="P150" t="s">
        <v>12200</v>
      </c>
      <c r="Q150" t="s">
        <v>12602</v>
      </c>
      <c r="R150" t="s">
        <v>12603</v>
      </c>
    </row>
    <row r="151" spans="11:18">
      <c r="K151" s="22" t="s">
        <v>12604</v>
      </c>
      <c r="L151" s="68" t="s">
        <v>12605</v>
      </c>
      <c r="M151" s="50">
        <v>45229</v>
      </c>
      <c r="P151" t="s">
        <v>217</v>
      </c>
      <c r="Q151" t="s">
        <v>12606</v>
      </c>
      <c r="R151" t="s">
        <v>12398</v>
      </c>
    </row>
    <row r="152" spans="11:18">
      <c r="K152" s="22" t="s">
        <v>12607</v>
      </c>
      <c r="L152" s="68" t="s">
        <v>12605</v>
      </c>
      <c r="M152" s="50">
        <v>45229</v>
      </c>
      <c r="P152" t="s">
        <v>217</v>
      </c>
      <c r="Q152" t="s">
        <v>12608</v>
      </c>
      <c r="R152" t="s">
        <v>1850</v>
      </c>
    </row>
    <row r="153" spans="11:18">
      <c r="K153" s="22" t="s">
        <v>12609</v>
      </c>
      <c r="L153" s="68" t="s">
        <v>12605</v>
      </c>
      <c r="M153" s="50">
        <v>45229</v>
      </c>
      <c r="P153" t="s">
        <v>12242</v>
      </c>
      <c r="Q153" t="s">
        <v>12610</v>
      </c>
      <c r="R153" t="s">
        <v>2947</v>
      </c>
    </row>
    <row r="154" spans="11:18">
      <c r="K154" s="22" t="s">
        <v>12611</v>
      </c>
      <c r="L154" s="68" t="s">
        <v>12605</v>
      </c>
      <c r="M154" s="50">
        <v>45229</v>
      </c>
      <c r="P154" t="s">
        <v>12390</v>
      </c>
      <c r="Q154" t="s">
        <v>12610</v>
      </c>
      <c r="R154" t="s">
        <v>12612</v>
      </c>
    </row>
    <row r="155" spans="11:18">
      <c r="K155" s="22" t="s">
        <v>12613</v>
      </c>
      <c r="L155" s="68" t="s">
        <v>12605</v>
      </c>
      <c r="M155" s="50">
        <v>45229</v>
      </c>
      <c r="P155" t="s">
        <v>12242</v>
      </c>
      <c r="Q155" t="s">
        <v>12614</v>
      </c>
      <c r="R155" t="s">
        <v>12615</v>
      </c>
    </row>
    <row r="156" spans="11:18">
      <c r="K156" s="22" t="s">
        <v>12616</v>
      </c>
      <c r="L156" s="68" t="s">
        <v>12605</v>
      </c>
      <c r="M156" s="50">
        <v>45229</v>
      </c>
      <c r="P156" t="s">
        <v>12242</v>
      </c>
      <c r="Q156" t="s">
        <v>12617</v>
      </c>
      <c r="R156" t="s">
        <v>456</v>
      </c>
    </row>
    <row r="157" spans="11:18">
      <c r="K157" s="22" t="s">
        <v>12618</v>
      </c>
      <c r="L157" s="68" t="s">
        <v>12605</v>
      </c>
      <c r="M157" s="50">
        <v>45229</v>
      </c>
      <c r="P157" t="s">
        <v>12242</v>
      </c>
      <c r="Q157" t="s">
        <v>12619</v>
      </c>
      <c r="R157" t="s">
        <v>6478</v>
      </c>
    </row>
    <row r="158" spans="11:18">
      <c r="K158" s="22" t="s">
        <v>12620</v>
      </c>
      <c r="L158" s="22" t="s">
        <v>12551</v>
      </c>
      <c r="M158" s="50">
        <v>44746</v>
      </c>
      <c r="P158" t="s">
        <v>12242</v>
      </c>
      <c r="Q158" t="s">
        <v>12621</v>
      </c>
      <c r="R158" t="s">
        <v>12622</v>
      </c>
    </row>
    <row r="159" spans="11:18">
      <c r="K159" s="22" t="s">
        <v>12623</v>
      </c>
      <c r="L159" s="68" t="s">
        <v>255</v>
      </c>
      <c r="M159" s="50">
        <v>45341</v>
      </c>
      <c r="P159" t="s">
        <v>12242</v>
      </c>
      <c r="Q159" t="s">
        <v>12624</v>
      </c>
      <c r="R159" t="s">
        <v>2205</v>
      </c>
    </row>
    <row r="160" spans="11:18">
      <c r="K160" s="22" t="s">
        <v>12625</v>
      </c>
      <c r="L160" s="68" t="s">
        <v>255</v>
      </c>
      <c r="M160" s="50">
        <v>45341</v>
      </c>
      <c r="P160" t="s">
        <v>12390</v>
      </c>
      <c r="Q160" t="s">
        <v>12624</v>
      </c>
      <c r="R160" t="s">
        <v>12626</v>
      </c>
    </row>
    <row r="161" spans="11:18">
      <c r="K161" s="22" t="s">
        <v>12627</v>
      </c>
      <c r="L161" s="68" t="s">
        <v>255</v>
      </c>
      <c r="M161" s="50">
        <v>45341</v>
      </c>
      <c r="P161" t="s">
        <v>12242</v>
      </c>
      <c r="Q161" t="s">
        <v>12628</v>
      </c>
      <c r="R161" t="s">
        <v>12629</v>
      </c>
    </row>
    <row r="162" spans="11:18">
      <c r="K162" s="22" t="s">
        <v>12630</v>
      </c>
      <c r="L162" s="68" t="s">
        <v>255</v>
      </c>
      <c r="M162" s="50">
        <v>45341</v>
      </c>
      <c r="P162" t="s">
        <v>12242</v>
      </c>
      <c r="Q162" t="s">
        <v>12631</v>
      </c>
      <c r="R162" t="s">
        <v>12632</v>
      </c>
    </row>
    <row r="163" spans="11:18">
      <c r="K163" s="22" t="s">
        <v>12633</v>
      </c>
      <c r="L163" s="68" t="s">
        <v>255</v>
      </c>
      <c r="M163" s="50">
        <v>45341</v>
      </c>
      <c r="P163" t="s">
        <v>12242</v>
      </c>
      <c r="Q163" t="s">
        <v>12634</v>
      </c>
      <c r="R163" t="s">
        <v>664</v>
      </c>
    </row>
    <row r="164" spans="11:18">
      <c r="K164" s="22" t="s">
        <v>12635</v>
      </c>
      <c r="L164" s="68" t="s">
        <v>255</v>
      </c>
      <c r="M164" s="50">
        <v>45341</v>
      </c>
      <c r="P164" t="s">
        <v>12242</v>
      </c>
      <c r="Q164" t="s">
        <v>12636</v>
      </c>
      <c r="R164" t="s">
        <v>12637</v>
      </c>
    </row>
    <row r="165" spans="11:18">
      <c r="K165" s="22" t="s">
        <v>12638</v>
      </c>
      <c r="L165" s="68" t="s">
        <v>255</v>
      </c>
      <c r="M165" s="50">
        <v>45341</v>
      </c>
      <c r="P165" t="s">
        <v>12242</v>
      </c>
      <c r="Q165" t="s">
        <v>12636</v>
      </c>
      <c r="R165" t="s">
        <v>12637</v>
      </c>
    </row>
    <row r="166" spans="11:18">
      <c r="K166" s="22" t="s">
        <v>12639</v>
      </c>
      <c r="L166" s="68" t="s">
        <v>255</v>
      </c>
      <c r="M166" s="50">
        <v>45341</v>
      </c>
      <c r="P166" t="s">
        <v>299</v>
      </c>
      <c r="Q166" t="s">
        <v>12640</v>
      </c>
      <c r="R166" t="s">
        <v>2417</v>
      </c>
    </row>
    <row r="167" spans="11:18">
      <c r="K167" s="22" t="s">
        <v>12641</v>
      </c>
      <c r="L167" s="68" t="s">
        <v>255</v>
      </c>
      <c r="M167" s="50">
        <v>45341</v>
      </c>
      <c r="P167" t="s">
        <v>299</v>
      </c>
      <c r="Q167" t="s">
        <v>12642</v>
      </c>
      <c r="R167" t="s">
        <v>2422</v>
      </c>
    </row>
    <row r="168" spans="11:18">
      <c r="K168" s="22" t="s">
        <v>12643</v>
      </c>
      <c r="L168" s="68" t="s">
        <v>255</v>
      </c>
      <c r="M168" s="50">
        <v>45341</v>
      </c>
      <c r="P168" t="s">
        <v>12215</v>
      </c>
      <c r="Q168" t="s">
        <v>12644</v>
      </c>
      <c r="R168" t="s">
        <v>12374</v>
      </c>
    </row>
    <row r="169" spans="11:18">
      <c r="K169" s="22" t="s">
        <v>12645</v>
      </c>
      <c r="L169" s="22" t="s">
        <v>9563</v>
      </c>
      <c r="M169" s="50">
        <v>44844</v>
      </c>
      <c r="P169" t="s">
        <v>299</v>
      </c>
      <c r="Q169" t="s">
        <v>12644</v>
      </c>
      <c r="R169" t="s">
        <v>1877</v>
      </c>
    </row>
    <row r="170" spans="11:18">
      <c r="K170" s="22" t="s">
        <v>12646</v>
      </c>
      <c r="L170" s="22" t="s">
        <v>12647</v>
      </c>
      <c r="M170" s="50">
        <v>45411</v>
      </c>
      <c r="P170" t="s">
        <v>299</v>
      </c>
      <c r="Q170" t="s">
        <v>12648</v>
      </c>
      <c r="R170" t="s">
        <v>12649</v>
      </c>
    </row>
    <row r="171" spans="11:18">
      <c r="K171" s="22" t="s">
        <v>12650</v>
      </c>
      <c r="L171" s="22" t="s">
        <v>12647</v>
      </c>
      <c r="M171" s="50">
        <v>45411</v>
      </c>
      <c r="P171" t="s">
        <v>299</v>
      </c>
      <c r="Q171" t="s">
        <v>12651</v>
      </c>
      <c r="R171" t="s">
        <v>1993</v>
      </c>
    </row>
    <row r="172" spans="11:18">
      <c r="K172" s="22" t="s">
        <v>12652</v>
      </c>
      <c r="L172" s="22" t="s">
        <v>12647</v>
      </c>
      <c r="M172" s="50">
        <v>45411</v>
      </c>
      <c r="P172" t="s">
        <v>299</v>
      </c>
      <c r="Q172" t="s">
        <v>12653</v>
      </c>
      <c r="R172" t="s">
        <v>1986</v>
      </c>
    </row>
    <row r="173" spans="11:18">
      <c r="K173" s="22" t="s">
        <v>12654</v>
      </c>
      <c r="L173" s="22" t="s">
        <v>12647</v>
      </c>
      <c r="M173" s="50">
        <v>45411</v>
      </c>
      <c r="P173" t="s">
        <v>169</v>
      </c>
      <c r="Q173" t="s">
        <v>12655</v>
      </c>
      <c r="R173" t="s">
        <v>12656</v>
      </c>
    </row>
    <row r="174" spans="11:18">
      <c r="K174" s="22" t="s">
        <v>12657</v>
      </c>
      <c r="L174" s="22" t="s">
        <v>12647</v>
      </c>
      <c r="M174" s="50">
        <v>45411</v>
      </c>
      <c r="P174" t="s">
        <v>299</v>
      </c>
      <c r="Q174" t="s">
        <v>12655</v>
      </c>
      <c r="R174" t="s">
        <v>391</v>
      </c>
    </row>
    <row r="175" spans="11:18">
      <c r="K175" s="22" t="s">
        <v>12658</v>
      </c>
      <c r="L175" s="22" t="s">
        <v>12647</v>
      </c>
      <c r="M175" s="50">
        <v>45411</v>
      </c>
      <c r="P175" t="s">
        <v>169</v>
      </c>
      <c r="Q175" t="s">
        <v>12659</v>
      </c>
      <c r="R175" t="s">
        <v>12660</v>
      </c>
    </row>
    <row r="176" spans="11:18">
      <c r="K176" s="22" t="s">
        <v>12661</v>
      </c>
      <c r="L176" s="22" t="s">
        <v>9563</v>
      </c>
      <c r="M176" s="50">
        <v>44844</v>
      </c>
      <c r="P176" t="s">
        <v>169</v>
      </c>
      <c r="Q176" t="s">
        <v>12662</v>
      </c>
      <c r="R176" t="s">
        <v>12663</v>
      </c>
    </row>
    <row r="177" spans="11:18">
      <c r="K177" s="22" t="s">
        <v>12664</v>
      </c>
      <c r="L177" s="22" t="s">
        <v>9563</v>
      </c>
      <c r="M177" s="50">
        <v>44844</v>
      </c>
      <c r="P177" t="s">
        <v>299</v>
      </c>
      <c r="Q177" t="s">
        <v>12662</v>
      </c>
      <c r="R177" t="s">
        <v>12665</v>
      </c>
    </row>
    <row r="178" spans="11:18">
      <c r="K178" s="22" t="s">
        <v>12666</v>
      </c>
      <c r="L178" s="22" t="s">
        <v>9563</v>
      </c>
      <c r="M178" s="50">
        <v>44844</v>
      </c>
      <c r="P178" t="s">
        <v>299</v>
      </c>
      <c r="Q178" t="s">
        <v>12667</v>
      </c>
      <c r="R178" t="s">
        <v>387</v>
      </c>
    </row>
    <row r="179" spans="11:18">
      <c r="K179" s="22" t="s">
        <v>12668</v>
      </c>
      <c r="L179" s="22" t="s">
        <v>9563</v>
      </c>
      <c r="M179" s="50">
        <v>44844</v>
      </c>
      <c r="P179" t="s">
        <v>169</v>
      </c>
      <c r="Q179" t="s">
        <v>12669</v>
      </c>
      <c r="R179" t="s">
        <v>12670</v>
      </c>
    </row>
    <row r="180" spans="11:18">
      <c r="K180" s="22" t="s">
        <v>1169</v>
      </c>
      <c r="L180" s="22" t="s">
        <v>195</v>
      </c>
      <c r="M180" s="50">
        <v>44769</v>
      </c>
      <c r="Q180" t="s">
        <v>12671</v>
      </c>
      <c r="R180" t="s">
        <v>12671</v>
      </c>
    </row>
    <row r="181" spans="11:18">
      <c r="K181" s="22" t="s">
        <v>880</v>
      </c>
      <c r="L181" s="22" t="s">
        <v>195</v>
      </c>
      <c r="M181" s="50">
        <v>44769</v>
      </c>
      <c r="P181" t="s">
        <v>217</v>
      </c>
      <c r="Q181" t="s">
        <v>12672</v>
      </c>
      <c r="R181" t="s">
        <v>12673</v>
      </c>
    </row>
    <row r="182" spans="11:18">
      <c r="K182" s="22" t="s">
        <v>398</v>
      </c>
      <c r="L182" s="22" t="s">
        <v>195</v>
      </c>
      <c r="M182" s="50">
        <v>44769</v>
      </c>
      <c r="P182" t="s">
        <v>12335</v>
      </c>
      <c r="Q182" t="s">
        <v>12674</v>
      </c>
      <c r="R182" t="s">
        <v>12675</v>
      </c>
    </row>
    <row r="183" spans="11:18">
      <c r="K183" s="22" t="s">
        <v>298</v>
      </c>
      <c r="L183" s="22" t="s">
        <v>195</v>
      </c>
      <c r="M183" s="50">
        <v>44769</v>
      </c>
      <c r="P183" t="s">
        <v>12200</v>
      </c>
      <c r="Q183" t="s">
        <v>12674</v>
      </c>
      <c r="R183" t="s">
        <v>1814</v>
      </c>
    </row>
    <row r="184" spans="11:18">
      <c r="P184" t="s">
        <v>12200</v>
      </c>
      <c r="Q184" t="s">
        <v>12674</v>
      </c>
      <c r="R184" t="s">
        <v>1814</v>
      </c>
    </row>
    <row r="185" spans="11:18">
      <c r="P185" t="s">
        <v>12200</v>
      </c>
      <c r="Q185" t="s">
        <v>12676</v>
      </c>
      <c r="R185" t="s">
        <v>607</v>
      </c>
    </row>
    <row r="186" spans="11:18">
      <c r="P186" t="s">
        <v>12200</v>
      </c>
      <c r="Q186" t="s">
        <v>12677</v>
      </c>
      <c r="R186" t="s">
        <v>12678</v>
      </c>
    </row>
    <row r="187" spans="11:18">
      <c r="P187" t="s">
        <v>12200</v>
      </c>
      <c r="Q187" t="s">
        <v>12679</v>
      </c>
      <c r="R187" t="s">
        <v>12680</v>
      </c>
    </row>
    <row r="188" spans="11:18">
      <c r="P188" t="s">
        <v>12208</v>
      </c>
      <c r="Q188" t="s">
        <v>12681</v>
      </c>
      <c r="R188" t="s">
        <v>12682</v>
      </c>
    </row>
    <row r="189" spans="11:18">
      <c r="Q189" t="s">
        <v>377</v>
      </c>
      <c r="R189" t="s">
        <v>377</v>
      </c>
    </row>
    <row r="190" spans="11:18">
      <c r="P190" t="s">
        <v>12242</v>
      </c>
      <c r="Q190" t="s">
        <v>12683</v>
      </c>
      <c r="R190" t="s">
        <v>362</v>
      </c>
    </row>
    <row r="191" spans="11:18">
      <c r="P191" t="s">
        <v>12215</v>
      </c>
      <c r="Q191" t="s">
        <v>12683</v>
      </c>
      <c r="R191" t="s">
        <v>12370</v>
      </c>
    </row>
    <row r="192" spans="11:18">
      <c r="P192" t="s">
        <v>299</v>
      </c>
      <c r="Q192" t="s">
        <v>12683</v>
      </c>
      <c r="R192" t="s">
        <v>2108</v>
      </c>
    </row>
    <row r="193" spans="16:18">
      <c r="P193" t="s">
        <v>12242</v>
      </c>
      <c r="Q193" t="s">
        <v>12684</v>
      </c>
      <c r="R193" t="s">
        <v>2067</v>
      </c>
    </row>
    <row r="194" spans="16:18">
      <c r="P194" t="s">
        <v>299</v>
      </c>
      <c r="Q194" t="s">
        <v>12684</v>
      </c>
      <c r="R194" t="s">
        <v>2156</v>
      </c>
    </row>
    <row r="195" spans="16:18">
      <c r="P195" t="s">
        <v>299</v>
      </c>
      <c r="Q195" t="s">
        <v>12685</v>
      </c>
      <c r="R195" t="s">
        <v>12326</v>
      </c>
    </row>
    <row r="196" spans="16:18">
      <c r="Q196" t="s">
        <v>12686</v>
      </c>
      <c r="R196" t="s">
        <v>12686</v>
      </c>
    </row>
    <row r="197" spans="16:18">
      <c r="P197" t="s">
        <v>12215</v>
      </c>
      <c r="Q197" t="s">
        <v>12687</v>
      </c>
      <c r="R197" t="s">
        <v>12688</v>
      </c>
    </row>
    <row r="198" spans="16:18">
      <c r="P198" t="s">
        <v>299</v>
      </c>
      <c r="Q198" t="s">
        <v>12687</v>
      </c>
      <c r="R198" t="s">
        <v>2209</v>
      </c>
    </row>
    <row r="199" spans="16:18">
      <c r="P199" t="s">
        <v>299</v>
      </c>
      <c r="Q199" t="s">
        <v>12689</v>
      </c>
      <c r="R199" t="s">
        <v>12690</v>
      </c>
    </row>
    <row r="200" spans="16:18">
      <c r="P200" t="s">
        <v>299</v>
      </c>
      <c r="Q200" t="s">
        <v>12691</v>
      </c>
      <c r="R200" t="s">
        <v>2248</v>
      </c>
    </row>
    <row r="201" spans="16:18">
      <c r="P201" t="s">
        <v>299</v>
      </c>
      <c r="Q201" t="s">
        <v>12691</v>
      </c>
      <c r="R201" t="s">
        <v>2248</v>
      </c>
    </row>
    <row r="202" spans="16:18">
      <c r="P202" t="s">
        <v>12692</v>
      </c>
      <c r="Q202" t="s">
        <v>12693</v>
      </c>
      <c r="R202" t="s">
        <v>12694</v>
      </c>
    </row>
    <row r="203" spans="16:18">
      <c r="Q203" t="s">
        <v>1365</v>
      </c>
      <c r="R203" t="s">
        <v>1365</v>
      </c>
    </row>
    <row r="204" spans="16:18">
      <c r="Q204" t="s">
        <v>12695</v>
      </c>
      <c r="R204" t="s">
        <v>12695</v>
      </c>
    </row>
    <row r="205" spans="16:18">
      <c r="Q205" t="s">
        <v>12696</v>
      </c>
      <c r="R205" t="s">
        <v>12696</v>
      </c>
    </row>
    <row r="206" spans="16:18">
      <c r="P206" t="s">
        <v>12215</v>
      </c>
      <c r="Q206" t="s">
        <v>12697</v>
      </c>
      <c r="R206" t="s">
        <v>12698</v>
      </c>
    </row>
    <row r="207" spans="16:18">
      <c r="P207" t="s">
        <v>299</v>
      </c>
      <c r="Q207" t="s">
        <v>12697</v>
      </c>
      <c r="R207" t="s">
        <v>3382</v>
      </c>
    </row>
    <row r="208" spans="16:18">
      <c r="P208" t="s">
        <v>299</v>
      </c>
      <c r="Q208" t="s">
        <v>12699</v>
      </c>
      <c r="R208" t="s">
        <v>3403</v>
      </c>
    </row>
    <row r="209" spans="16:18">
      <c r="P209" t="s">
        <v>299</v>
      </c>
      <c r="Q209" t="s">
        <v>12700</v>
      </c>
      <c r="R209" t="s">
        <v>12701</v>
      </c>
    </row>
    <row r="210" spans="16:18">
      <c r="P210" t="s">
        <v>299</v>
      </c>
      <c r="Q210" t="s">
        <v>12700</v>
      </c>
      <c r="R210" t="s">
        <v>12701</v>
      </c>
    </row>
    <row r="211" spans="16:18">
      <c r="P211" t="s">
        <v>299</v>
      </c>
      <c r="Q211" t="s">
        <v>12702</v>
      </c>
      <c r="R211" t="s">
        <v>12703</v>
      </c>
    </row>
    <row r="212" spans="16:18">
      <c r="P212" t="s">
        <v>299</v>
      </c>
      <c r="Q212" t="s">
        <v>12704</v>
      </c>
      <c r="R212" t="s">
        <v>4012</v>
      </c>
    </row>
    <row r="213" spans="16:18">
      <c r="Q213" t="s">
        <v>12705</v>
      </c>
      <c r="R213" t="s">
        <v>12705</v>
      </c>
    </row>
    <row r="214" spans="16:18">
      <c r="R214" t="s">
        <v>300</v>
      </c>
    </row>
  </sheetData>
  <dataValidations count="1">
    <dataValidation showInputMessage="1" showErrorMessage="1" sqref="F3:F40 F42" xr:uid="{00000000-0002-0000-0600-000000000000}"/>
  </dataValidations>
  <pageMargins left="0.7" right="0.7" top="0.75" bottom="0.75" header="0.3" footer="0.3"/>
  <tableParts count="4">
    <tablePart r:id="rId1"/>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4"/>
  <dimension ref="D4:K324"/>
  <sheetViews>
    <sheetView workbookViewId="0">
      <pane xSplit="3" ySplit="4" topLeftCell="D222" activePane="bottomRight" state="frozen"/>
      <selection pane="topRight" activeCell="D1" sqref="D1"/>
      <selection pane="bottomLeft" activeCell="A5" sqref="A5"/>
      <selection pane="bottomRight" activeCell="H223" sqref="H223"/>
    </sheetView>
  </sheetViews>
  <sheetFormatPr defaultRowHeight="15.75"/>
  <cols>
    <col min="4" max="4" width="26" customWidth="1"/>
    <col min="5" max="5" width="16.5" bestFit="1" customWidth="1"/>
    <col min="7" max="7" width="13.5" customWidth="1"/>
    <col min="8" max="8" width="26.125" bestFit="1" customWidth="1"/>
    <col min="9" max="9" width="14.5" customWidth="1"/>
    <col min="10" max="10" width="20.125" bestFit="1" customWidth="1"/>
    <col min="11" max="11" width="22" bestFit="1" customWidth="1"/>
  </cols>
  <sheetData>
    <row r="4" spans="4:11">
      <c r="D4" s="142" t="s">
        <v>12706</v>
      </c>
      <c r="E4" s="142" t="s">
        <v>12707</v>
      </c>
      <c r="F4" s="142" t="s">
        <v>12708</v>
      </c>
      <c r="G4" s="142" t="s">
        <v>12709</v>
      </c>
      <c r="H4" s="142" t="s">
        <v>12185</v>
      </c>
      <c r="I4" s="142" t="s">
        <v>12186</v>
      </c>
      <c r="J4" s="142" t="s">
        <v>12710</v>
      </c>
      <c r="K4" s="142" t="s">
        <v>12711</v>
      </c>
    </row>
    <row r="5" spans="4:11">
      <c r="D5" s="141" t="s">
        <v>7199</v>
      </c>
      <c r="E5" s="141" t="s">
        <v>327</v>
      </c>
      <c r="F5" s="141">
        <v>1</v>
      </c>
      <c r="G5" s="141" t="s">
        <v>12303</v>
      </c>
      <c r="H5" s="141" t="s">
        <v>195</v>
      </c>
      <c r="I5" s="143" t="s">
        <v>12712</v>
      </c>
      <c r="J5" s="151"/>
      <c r="K5" s="152"/>
    </row>
    <row r="6" spans="4:11">
      <c r="D6" s="141" t="s">
        <v>332</v>
      </c>
      <c r="E6" s="141" t="s">
        <v>257</v>
      </c>
      <c r="F6" s="141">
        <v>1</v>
      </c>
      <c r="G6" s="141" t="s">
        <v>12191</v>
      </c>
      <c r="H6" s="141" t="s">
        <v>195</v>
      </c>
      <c r="I6" s="143" t="s">
        <v>12712</v>
      </c>
      <c r="J6" s="151"/>
      <c r="K6" s="152"/>
    </row>
    <row r="7" spans="4:11">
      <c r="D7" s="141" t="s">
        <v>368</v>
      </c>
      <c r="E7" s="141" t="s">
        <v>257</v>
      </c>
      <c r="F7" s="141">
        <v>2</v>
      </c>
      <c r="G7" s="141" t="s">
        <v>12233</v>
      </c>
      <c r="H7" s="141" t="s">
        <v>195</v>
      </c>
      <c r="I7" s="143" t="s">
        <v>12712</v>
      </c>
      <c r="J7" s="151"/>
      <c r="K7" s="152"/>
    </row>
    <row r="8" spans="4:11">
      <c r="D8" s="141" t="s">
        <v>12713</v>
      </c>
      <c r="E8" s="141" t="s">
        <v>327</v>
      </c>
      <c r="F8" s="141">
        <v>2</v>
      </c>
      <c r="G8" s="141" t="s">
        <v>12334</v>
      </c>
      <c r="H8" s="141" t="s">
        <v>195</v>
      </c>
      <c r="I8" s="143" t="s">
        <v>12712</v>
      </c>
      <c r="J8" s="151"/>
      <c r="K8" s="152"/>
    </row>
    <row r="9" spans="4:11">
      <c r="D9" s="141" t="s">
        <v>757</v>
      </c>
      <c r="E9" s="141" t="s">
        <v>257</v>
      </c>
      <c r="F9" s="141">
        <v>3</v>
      </c>
      <c r="G9" s="141" t="s">
        <v>12262</v>
      </c>
      <c r="H9" s="141" t="s">
        <v>195</v>
      </c>
      <c r="I9" s="143" t="s">
        <v>12712</v>
      </c>
      <c r="J9" s="151"/>
      <c r="K9" s="152"/>
    </row>
    <row r="10" spans="4:11">
      <c r="D10" s="141" t="s">
        <v>12714</v>
      </c>
      <c r="E10" s="141" t="s">
        <v>284</v>
      </c>
      <c r="F10" s="141">
        <v>53</v>
      </c>
      <c r="G10" s="141" t="s">
        <v>12715</v>
      </c>
      <c r="H10" s="141" t="s">
        <v>321</v>
      </c>
      <c r="I10" s="143">
        <v>45593</v>
      </c>
      <c r="J10" s="151"/>
      <c r="K10" s="152">
        <v>45866</v>
      </c>
    </row>
    <row r="11" spans="4:11">
      <c r="D11" s="141" t="s">
        <v>12716</v>
      </c>
      <c r="E11" s="141" t="s">
        <v>284</v>
      </c>
      <c r="F11" s="141">
        <v>63</v>
      </c>
      <c r="G11" s="141" t="s">
        <v>12717</v>
      </c>
      <c r="H11" s="141" t="s">
        <v>523</v>
      </c>
      <c r="I11" s="143">
        <v>45593</v>
      </c>
      <c r="J11" s="151"/>
      <c r="K11" s="152">
        <v>45866</v>
      </c>
    </row>
    <row r="12" spans="4:11">
      <c r="D12" s="141" t="s">
        <v>7528</v>
      </c>
      <c r="E12" s="141" t="s">
        <v>327</v>
      </c>
      <c r="F12" s="141">
        <v>3</v>
      </c>
      <c r="G12" s="141" t="s">
        <v>12365</v>
      </c>
      <c r="H12" s="141" t="s">
        <v>195</v>
      </c>
      <c r="I12" s="143" t="s">
        <v>12712</v>
      </c>
      <c r="J12" s="151"/>
      <c r="K12" s="152"/>
    </row>
    <row r="13" spans="4:11">
      <c r="D13" s="141" t="s">
        <v>12718</v>
      </c>
      <c r="E13" s="141" t="s">
        <v>284</v>
      </c>
      <c r="F13" s="141">
        <v>51</v>
      </c>
      <c r="G13" s="141" t="s">
        <v>12719</v>
      </c>
      <c r="H13" s="141" t="s">
        <v>321</v>
      </c>
      <c r="I13" s="143">
        <v>45593</v>
      </c>
      <c r="J13" s="151"/>
      <c r="K13" s="152">
        <v>45866</v>
      </c>
    </row>
    <row r="14" spans="4:11">
      <c r="D14" s="141" t="s">
        <v>2289</v>
      </c>
      <c r="E14" s="141" t="s">
        <v>327</v>
      </c>
      <c r="F14" s="141">
        <v>4</v>
      </c>
      <c r="G14" s="141" t="s">
        <v>12389</v>
      </c>
      <c r="H14" s="141" t="s">
        <v>195</v>
      </c>
      <c r="I14" s="143" t="s">
        <v>12712</v>
      </c>
      <c r="J14" s="151"/>
      <c r="K14" s="152"/>
    </row>
    <row r="15" spans="4:11">
      <c r="D15" s="141" t="s">
        <v>12720</v>
      </c>
      <c r="E15" s="141" t="s">
        <v>327</v>
      </c>
      <c r="F15" s="141">
        <v>5</v>
      </c>
      <c r="G15" s="141" t="s">
        <v>12419</v>
      </c>
      <c r="H15" s="141" t="s">
        <v>195</v>
      </c>
      <c r="I15" s="143" t="s">
        <v>12712</v>
      </c>
      <c r="J15" s="151"/>
      <c r="K15" s="152"/>
    </row>
    <row r="16" spans="4:11">
      <c r="D16" s="141" t="s">
        <v>699</v>
      </c>
      <c r="E16" s="141" t="s">
        <v>257</v>
      </c>
      <c r="F16" s="141">
        <v>4</v>
      </c>
      <c r="G16" s="141" t="s">
        <v>12278</v>
      </c>
      <c r="H16" s="141" t="s">
        <v>195</v>
      </c>
      <c r="I16" s="143">
        <v>44658</v>
      </c>
      <c r="J16" s="151"/>
      <c r="K16" s="152"/>
    </row>
    <row r="17" spans="4:11">
      <c r="D17" s="141" t="s">
        <v>12721</v>
      </c>
      <c r="E17" s="141" t="s">
        <v>327</v>
      </c>
      <c r="F17" s="141">
        <v>6</v>
      </c>
      <c r="G17" s="141" t="s">
        <v>12442</v>
      </c>
      <c r="H17" s="141" t="s">
        <v>195</v>
      </c>
      <c r="I17" s="143">
        <v>44769</v>
      </c>
      <c r="J17" s="151"/>
      <c r="K17" s="152"/>
    </row>
    <row r="18" spans="4:11">
      <c r="D18" s="141" t="s">
        <v>12722</v>
      </c>
      <c r="E18" s="141" t="s">
        <v>284</v>
      </c>
      <c r="F18" s="141">
        <v>18</v>
      </c>
      <c r="G18" s="141" t="s">
        <v>12483</v>
      </c>
      <c r="H18" s="141" t="s">
        <v>12484</v>
      </c>
      <c r="I18" s="143" t="s">
        <v>12723</v>
      </c>
      <c r="J18" s="151"/>
      <c r="K18" s="152">
        <v>45399</v>
      </c>
    </row>
    <row r="19" spans="4:11">
      <c r="D19" s="141" t="s">
        <v>416</v>
      </c>
      <c r="E19" s="141" t="s">
        <v>257</v>
      </c>
      <c r="F19" s="141">
        <v>5</v>
      </c>
      <c r="G19" s="141" t="s">
        <v>12282</v>
      </c>
      <c r="H19" s="141" t="s">
        <v>195</v>
      </c>
      <c r="I19" s="143">
        <v>44658</v>
      </c>
      <c r="J19" s="151"/>
      <c r="K19" s="152"/>
    </row>
    <row r="20" spans="4:11">
      <c r="D20" s="141" t="s">
        <v>358</v>
      </c>
      <c r="E20" s="141" t="s">
        <v>284</v>
      </c>
      <c r="F20" s="141">
        <v>23</v>
      </c>
      <c r="G20" s="141" t="s">
        <v>12495</v>
      </c>
      <c r="H20" s="141" t="s">
        <v>3925</v>
      </c>
      <c r="I20" s="143" t="s">
        <v>12724</v>
      </c>
      <c r="J20" s="151"/>
      <c r="K20" s="152">
        <v>45472</v>
      </c>
    </row>
    <row r="21" spans="4:11">
      <c r="D21" s="141" t="s">
        <v>12725</v>
      </c>
      <c r="E21" s="141" t="s">
        <v>284</v>
      </c>
      <c r="F21" s="141">
        <v>36</v>
      </c>
      <c r="G21" s="141" t="s">
        <v>12532</v>
      </c>
      <c r="H21" s="141" t="s">
        <v>1956</v>
      </c>
      <c r="I21" s="143" t="s">
        <v>12726</v>
      </c>
      <c r="J21" s="151"/>
      <c r="K21" s="152">
        <v>45686</v>
      </c>
    </row>
    <row r="22" spans="4:11">
      <c r="D22" s="141" t="s">
        <v>1544</v>
      </c>
      <c r="E22" s="141" t="s">
        <v>327</v>
      </c>
      <c r="F22" s="141">
        <v>7</v>
      </c>
      <c r="G22" s="141" t="s">
        <v>12453</v>
      </c>
      <c r="H22" s="141" t="s">
        <v>12454</v>
      </c>
      <c r="I22" s="143">
        <v>44658</v>
      </c>
      <c r="J22" s="151"/>
      <c r="K22" s="152">
        <v>44933</v>
      </c>
    </row>
    <row r="23" spans="4:11">
      <c r="D23" s="141" t="s">
        <v>416</v>
      </c>
      <c r="E23" s="141" t="s">
        <v>257</v>
      </c>
      <c r="F23" s="141">
        <v>5</v>
      </c>
      <c r="G23" s="141" t="s">
        <v>12282</v>
      </c>
      <c r="H23" s="141" t="s">
        <v>195</v>
      </c>
      <c r="I23" s="143" t="s">
        <v>12727</v>
      </c>
      <c r="J23" s="151"/>
      <c r="K23" s="152"/>
    </row>
    <row r="24" spans="4:11">
      <c r="D24" s="141" t="s">
        <v>12728</v>
      </c>
      <c r="E24" s="141" t="s">
        <v>284</v>
      </c>
      <c r="F24" s="141">
        <v>33</v>
      </c>
      <c r="G24" s="141" t="s">
        <v>12524</v>
      </c>
      <c r="H24" s="141" t="s">
        <v>312</v>
      </c>
      <c r="I24" s="143" t="s">
        <v>12726</v>
      </c>
      <c r="J24" s="151"/>
      <c r="K24" s="152">
        <v>45686</v>
      </c>
    </row>
    <row r="25" spans="4:11">
      <c r="D25" s="141" t="s">
        <v>379</v>
      </c>
      <c r="E25" s="141" t="s">
        <v>257</v>
      </c>
      <c r="F25" s="141">
        <v>6</v>
      </c>
      <c r="G25" s="141" t="s">
        <v>12288</v>
      </c>
      <c r="H25" s="141" t="s">
        <v>195</v>
      </c>
      <c r="I25" s="143" t="s">
        <v>12729</v>
      </c>
      <c r="J25" s="151"/>
      <c r="K25" s="152"/>
    </row>
    <row r="26" spans="4:11">
      <c r="D26" s="141" t="s">
        <v>1241</v>
      </c>
      <c r="E26" s="141" t="s">
        <v>257</v>
      </c>
      <c r="F26" s="141">
        <v>7</v>
      </c>
      <c r="G26" s="141" t="s">
        <v>12292</v>
      </c>
      <c r="H26" s="141" t="s">
        <v>195</v>
      </c>
      <c r="I26" s="143" t="s">
        <v>12730</v>
      </c>
      <c r="J26" s="151"/>
      <c r="K26" s="152"/>
    </row>
    <row r="27" spans="4:11">
      <c r="D27" s="141" t="s">
        <v>12731</v>
      </c>
      <c r="E27" s="141" t="s">
        <v>327</v>
      </c>
      <c r="F27" s="141">
        <v>8</v>
      </c>
      <c r="G27" s="141" t="s">
        <v>12456</v>
      </c>
      <c r="H27" s="141" t="s">
        <v>12307</v>
      </c>
      <c r="I27" s="143">
        <v>44658</v>
      </c>
      <c r="J27" s="151"/>
      <c r="K27" s="152">
        <v>44933</v>
      </c>
    </row>
    <row r="28" spans="4:11">
      <c r="D28" s="141" t="s">
        <v>12732</v>
      </c>
      <c r="E28" s="141" t="s">
        <v>284</v>
      </c>
      <c r="F28" s="141">
        <v>2</v>
      </c>
      <c r="G28" s="141" t="s">
        <v>12487</v>
      </c>
      <c r="H28" s="141" t="s">
        <v>12463</v>
      </c>
      <c r="I28" s="143">
        <v>44603</v>
      </c>
      <c r="J28" s="151"/>
      <c r="K28" s="152">
        <v>44876</v>
      </c>
    </row>
    <row r="29" spans="4:11">
      <c r="D29" s="141" t="s">
        <v>12733</v>
      </c>
      <c r="E29" s="141" t="s">
        <v>284</v>
      </c>
      <c r="F29" s="141">
        <v>40</v>
      </c>
      <c r="G29" s="141" t="s">
        <v>12734</v>
      </c>
      <c r="H29" s="141" t="s">
        <v>1914</v>
      </c>
      <c r="I29" s="143">
        <v>45495</v>
      </c>
      <c r="J29" s="151"/>
      <c r="K29" s="152">
        <v>45769</v>
      </c>
    </row>
    <row r="30" spans="4:11">
      <c r="D30" s="141" t="s">
        <v>12735</v>
      </c>
      <c r="E30" s="141" t="s">
        <v>284</v>
      </c>
      <c r="F30" s="141">
        <v>31</v>
      </c>
      <c r="G30" s="141" t="s">
        <v>12519</v>
      </c>
      <c r="H30" s="141" t="s">
        <v>312</v>
      </c>
      <c r="I30" s="143" t="s">
        <v>12726</v>
      </c>
      <c r="J30" s="151"/>
      <c r="K30" s="152">
        <v>45686</v>
      </c>
    </row>
    <row r="31" spans="4:11">
      <c r="D31" s="141" t="s">
        <v>1763</v>
      </c>
      <c r="E31" s="141" t="s">
        <v>284</v>
      </c>
      <c r="F31" s="141">
        <v>50</v>
      </c>
      <c r="G31" s="141" t="s">
        <v>12736</v>
      </c>
      <c r="H31" s="141" t="s">
        <v>698</v>
      </c>
      <c r="I31" s="143">
        <v>45565</v>
      </c>
      <c r="J31" s="151"/>
      <c r="K31" s="152">
        <v>45838</v>
      </c>
    </row>
    <row r="32" spans="4:11">
      <c r="D32" s="141" t="s">
        <v>1747</v>
      </c>
      <c r="E32" s="141" t="s">
        <v>284</v>
      </c>
      <c r="F32" s="141">
        <v>42</v>
      </c>
      <c r="G32" s="141" t="s">
        <v>12737</v>
      </c>
      <c r="H32" s="141" t="s">
        <v>409</v>
      </c>
      <c r="I32" s="143">
        <v>45495</v>
      </c>
      <c r="J32" s="151"/>
      <c r="K32" s="152">
        <v>45769</v>
      </c>
    </row>
    <row r="33" spans="4:11">
      <c r="D33" s="141" t="s">
        <v>653</v>
      </c>
      <c r="E33" s="141" t="s">
        <v>257</v>
      </c>
      <c r="F33" s="141">
        <v>8</v>
      </c>
      <c r="G33" s="141" t="s">
        <v>12296</v>
      </c>
      <c r="H33" s="141" t="s">
        <v>195</v>
      </c>
      <c r="I33" s="143" t="s">
        <v>12730</v>
      </c>
      <c r="J33" s="151"/>
      <c r="K33" s="152"/>
    </row>
    <row r="34" spans="4:11">
      <c r="D34" s="141" t="s">
        <v>1750</v>
      </c>
      <c r="E34" s="141" t="s">
        <v>284</v>
      </c>
      <c r="F34" s="141">
        <v>41</v>
      </c>
      <c r="G34" s="141" t="s">
        <v>12738</v>
      </c>
      <c r="H34" s="141" t="s">
        <v>404</v>
      </c>
      <c r="I34" s="143">
        <v>45495</v>
      </c>
      <c r="J34" s="151"/>
      <c r="K34" s="152">
        <v>45769</v>
      </c>
    </row>
    <row r="35" spans="4:11">
      <c r="D35" s="141" t="s">
        <v>12739</v>
      </c>
      <c r="E35" s="141" t="s">
        <v>327</v>
      </c>
      <c r="F35" s="141">
        <v>9</v>
      </c>
      <c r="G35" s="141" t="s">
        <v>12459</v>
      </c>
      <c r="H35" s="141" t="s">
        <v>12307</v>
      </c>
      <c r="I35" s="143">
        <v>44658</v>
      </c>
      <c r="J35" s="151"/>
      <c r="K35" s="152">
        <v>44933</v>
      </c>
    </row>
    <row r="36" spans="4:11">
      <c r="D36" s="141" t="s">
        <v>318</v>
      </c>
      <c r="E36" s="141" t="s">
        <v>257</v>
      </c>
      <c r="F36" s="141">
        <v>9</v>
      </c>
      <c r="G36" s="141" t="s">
        <v>12298</v>
      </c>
      <c r="H36" s="141" t="s">
        <v>195</v>
      </c>
      <c r="I36" s="143">
        <v>44603</v>
      </c>
      <c r="J36" s="151"/>
      <c r="K36" s="152"/>
    </row>
    <row r="37" spans="4:11">
      <c r="D37" s="141" t="s">
        <v>12740</v>
      </c>
      <c r="E37" s="141" t="s">
        <v>284</v>
      </c>
      <c r="F37" s="141">
        <v>59</v>
      </c>
      <c r="G37" s="141" t="s">
        <v>12741</v>
      </c>
      <c r="H37" s="141" t="s">
        <v>558</v>
      </c>
      <c r="I37" s="143">
        <v>45593</v>
      </c>
      <c r="J37" s="151"/>
      <c r="K37" s="152">
        <v>45866</v>
      </c>
    </row>
    <row r="38" spans="4:11">
      <c r="D38" s="141" t="s">
        <v>12742</v>
      </c>
      <c r="E38" s="141" t="s">
        <v>327</v>
      </c>
      <c r="F38" s="141">
        <v>10</v>
      </c>
      <c r="G38" s="141" t="s">
        <v>12306</v>
      </c>
      <c r="H38" s="141" t="s">
        <v>12307</v>
      </c>
      <c r="I38" s="143">
        <v>44658</v>
      </c>
      <c r="J38" s="151"/>
      <c r="K38" s="152">
        <v>44933</v>
      </c>
    </row>
    <row r="39" spans="4:11">
      <c r="D39" s="141" t="s">
        <v>12743</v>
      </c>
      <c r="E39" s="141" t="s">
        <v>284</v>
      </c>
      <c r="F39" s="141">
        <v>55</v>
      </c>
      <c r="G39" s="141" t="s">
        <v>12744</v>
      </c>
      <c r="H39" s="141" t="s">
        <v>348</v>
      </c>
      <c r="I39" s="143">
        <v>45593</v>
      </c>
      <c r="J39" s="151"/>
      <c r="K39" s="152">
        <v>45866</v>
      </c>
    </row>
    <row r="40" spans="4:11">
      <c r="D40" s="141" t="s">
        <v>12745</v>
      </c>
      <c r="E40" s="141" t="s">
        <v>327</v>
      </c>
      <c r="F40" s="141">
        <v>11</v>
      </c>
      <c r="G40" s="141" t="s">
        <v>12310</v>
      </c>
      <c r="H40" s="141" t="s">
        <v>12307</v>
      </c>
      <c r="I40" s="143">
        <v>44658</v>
      </c>
      <c r="J40" s="151"/>
      <c r="K40" s="152">
        <v>44933</v>
      </c>
    </row>
    <row r="41" spans="4:11">
      <c r="D41" s="141" t="s">
        <v>12746</v>
      </c>
      <c r="E41" s="141" t="s">
        <v>284</v>
      </c>
      <c r="F41" s="141">
        <v>58</v>
      </c>
      <c r="G41" s="141" t="s">
        <v>12747</v>
      </c>
      <c r="H41" s="141" t="s">
        <v>558</v>
      </c>
      <c r="I41" s="143">
        <v>45593</v>
      </c>
      <c r="J41" s="151"/>
      <c r="K41" s="152">
        <v>45866</v>
      </c>
    </row>
    <row r="42" spans="4:11">
      <c r="D42" s="141" t="s">
        <v>295</v>
      </c>
      <c r="E42" s="141" t="s">
        <v>284</v>
      </c>
      <c r="F42" s="141">
        <v>22</v>
      </c>
      <c r="G42" s="141" t="s">
        <v>12493</v>
      </c>
      <c r="H42" s="141" t="s">
        <v>3925</v>
      </c>
      <c r="I42" s="143" t="s">
        <v>12724</v>
      </c>
      <c r="J42" s="151"/>
      <c r="K42" s="152">
        <v>45472</v>
      </c>
    </row>
    <row r="43" spans="4:11">
      <c r="D43" s="141" t="s">
        <v>552</v>
      </c>
      <c r="E43" s="141" t="s">
        <v>257</v>
      </c>
      <c r="F43" s="141">
        <v>10</v>
      </c>
      <c r="G43" s="141" t="s">
        <v>12194</v>
      </c>
      <c r="H43" s="141" t="s">
        <v>195</v>
      </c>
      <c r="I43" s="143">
        <v>44764</v>
      </c>
      <c r="J43" s="151"/>
      <c r="K43" s="152"/>
    </row>
    <row r="44" spans="4:11">
      <c r="D44" s="141" t="s">
        <v>12748</v>
      </c>
      <c r="E44" s="141" t="s">
        <v>257</v>
      </c>
      <c r="F44" s="141">
        <v>11</v>
      </c>
      <c r="G44" s="141" t="s">
        <v>12198</v>
      </c>
      <c r="H44" s="141" t="s">
        <v>195</v>
      </c>
      <c r="I44" s="143" t="s">
        <v>12712</v>
      </c>
      <c r="J44" s="151"/>
      <c r="K44" s="152"/>
    </row>
    <row r="45" spans="4:11">
      <c r="D45" s="141" t="s">
        <v>266</v>
      </c>
      <c r="E45" s="141" t="s">
        <v>257</v>
      </c>
      <c r="F45" s="141">
        <v>12</v>
      </c>
      <c r="G45" s="141" t="s">
        <v>12202</v>
      </c>
      <c r="H45" s="141" t="s">
        <v>195</v>
      </c>
      <c r="I45" s="143" t="s">
        <v>12712</v>
      </c>
      <c r="J45" s="151"/>
      <c r="K45" s="152"/>
    </row>
    <row r="46" spans="4:11">
      <c r="D46" s="141" t="s">
        <v>12749</v>
      </c>
      <c r="E46" s="141" t="s">
        <v>327</v>
      </c>
      <c r="F46" s="141">
        <v>12</v>
      </c>
      <c r="G46" s="141" t="s">
        <v>12314</v>
      </c>
      <c r="H46" s="141" t="s">
        <v>12315</v>
      </c>
      <c r="I46" s="143" t="s">
        <v>12750</v>
      </c>
      <c r="J46" s="151"/>
      <c r="K46" s="152">
        <v>45138</v>
      </c>
    </row>
    <row r="47" spans="4:11">
      <c r="D47" s="141" t="s">
        <v>12751</v>
      </c>
      <c r="E47" s="141" t="s">
        <v>327</v>
      </c>
      <c r="F47" s="141">
        <v>13</v>
      </c>
      <c r="G47" s="141" t="s">
        <v>12317</v>
      </c>
      <c r="H47" s="141" t="s">
        <v>12315</v>
      </c>
      <c r="I47" s="143" t="s">
        <v>12750</v>
      </c>
      <c r="J47" s="151"/>
      <c r="K47" s="152">
        <v>45138</v>
      </c>
    </row>
    <row r="48" spans="4:11">
      <c r="D48" s="141" t="s">
        <v>12752</v>
      </c>
      <c r="E48" s="141" t="s">
        <v>284</v>
      </c>
      <c r="F48" s="141">
        <v>52</v>
      </c>
      <c r="G48" s="141" t="s">
        <v>12753</v>
      </c>
      <c r="H48" s="141" t="s">
        <v>321</v>
      </c>
      <c r="I48" s="143">
        <v>45593</v>
      </c>
      <c r="J48" s="151"/>
      <c r="K48" s="152">
        <v>45866</v>
      </c>
    </row>
    <row r="49" spans="4:11">
      <c r="D49" s="141" t="s">
        <v>288</v>
      </c>
      <c r="E49" s="141" t="s">
        <v>284</v>
      </c>
      <c r="F49" s="141">
        <v>5</v>
      </c>
      <c r="G49" s="141" t="s">
        <v>12537</v>
      </c>
      <c r="H49" s="141" t="s">
        <v>195</v>
      </c>
      <c r="I49" s="143" t="s">
        <v>12712</v>
      </c>
      <c r="J49" s="151"/>
      <c r="K49" s="152"/>
    </row>
    <row r="50" spans="4:11">
      <c r="D50" s="141" t="s">
        <v>427</v>
      </c>
      <c r="E50" s="141" t="s">
        <v>257</v>
      </c>
      <c r="F50" s="141">
        <v>13</v>
      </c>
      <c r="G50" s="141" t="s">
        <v>12206</v>
      </c>
      <c r="H50" s="141" t="s">
        <v>195</v>
      </c>
      <c r="I50" s="143" t="s">
        <v>12727</v>
      </c>
      <c r="J50" s="151"/>
      <c r="K50" s="152"/>
    </row>
    <row r="51" spans="4:11">
      <c r="D51" s="141" t="s">
        <v>12754</v>
      </c>
      <c r="E51" s="141" t="s">
        <v>327</v>
      </c>
      <c r="F51" s="141">
        <v>14</v>
      </c>
      <c r="G51" s="141" t="s">
        <v>12319</v>
      </c>
      <c r="H51" s="141" t="s">
        <v>12315</v>
      </c>
      <c r="I51" s="143" t="s">
        <v>12750</v>
      </c>
      <c r="J51" s="151"/>
      <c r="K51" s="152">
        <v>45138</v>
      </c>
    </row>
    <row r="52" spans="4:11">
      <c r="D52" s="141" t="s">
        <v>12755</v>
      </c>
      <c r="E52" s="141" t="s">
        <v>327</v>
      </c>
      <c r="F52" s="141">
        <v>15</v>
      </c>
      <c r="G52" s="141" t="s">
        <v>12321</v>
      </c>
      <c r="H52" s="141" t="s">
        <v>12315</v>
      </c>
      <c r="I52" s="143" t="s">
        <v>12750</v>
      </c>
      <c r="J52" s="151"/>
      <c r="K52" s="152">
        <v>45138</v>
      </c>
    </row>
    <row r="53" spans="4:11">
      <c r="D53" s="141" t="s">
        <v>12756</v>
      </c>
      <c r="E53" s="141" t="s">
        <v>327</v>
      </c>
      <c r="F53" s="141">
        <v>16</v>
      </c>
      <c r="G53" s="141" t="s">
        <v>12323</v>
      </c>
      <c r="H53" s="141" t="s">
        <v>12315</v>
      </c>
      <c r="I53" s="143" t="s">
        <v>12750</v>
      </c>
      <c r="J53" s="151"/>
      <c r="K53" s="152">
        <v>45138</v>
      </c>
    </row>
    <row r="54" spans="4:11">
      <c r="D54" s="141" t="s">
        <v>2549</v>
      </c>
      <c r="E54" s="141" t="s">
        <v>327</v>
      </c>
      <c r="F54" s="141">
        <v>17</v>
      </c>
      <c r="G54" s="141" t="s">
        <v>12327</v>
      </c>
      <c r="H54" s="141" t="s">
        <v>195</v>
      </c>
      <c r="I54" s="143" t="s">
        <v>12712</v>
      </c>
      <c r="J54" s="151"/>
      <c r="K54" s="152"/>
    </row>
    <row r="55" spans="4:11">
      <c r="D55" s="141" t="s">
        <v>372</v>
      </c>
      <c r="E55" s="141" t="s">
        <v>257</v>
      </c>
      <c r="F55" s="141">
        <v>14</v>
      </c>
      <c r="G55" s="141" t="s">
        <v>12213</v>
      </c>
      <c r="H55" s="141" t="s">
        <v>195</v>
      </c>
      <c r="I55" s="143" t="s">
        <v>12727</v>
      </c>
      <c r="J55" s="151"/>
      <c r="K55" s="152"/>
    </row>
    <row r="56" spans="4:11">
      <c r="D56" s="141" t="s">
        <v>12757</v>
      </c>
      <c r="E56" s="141" t="s">
        <v>284</v>
      </c>
      <c r="F56" s="141">
        <v>34</v>
      </c>
      <c r="G56" s="141" t="s">
        <v>12527</v>
      </c>
      <c r="H56" s="141" t="s">
        <v>312</v>
      </c>
      <c r="I56" s="143" t="s">
        <v>12726</v>
      </c>
      <c r="J56" s="151"/>
      <c r="K56" s="152">
        <v>45686</v>
      </c>
    </row>
    <row r="57" spans="4:11">
      <c r="D57" s="141" t="s">
        <v>12758</v>
      </c>
      <c r="E57" s="141" t="s">
        <v>284</v>
      </c>
      <c r="F57" s="141">
        <v>32</v>
      </c>
      <c r="G57" s="141" t="s">
        <v>12521</v>
      </c>
      <c r="H57" s="141" t="s">
        <v>312</v>
      </c>
      <c r="I57" s="143" t="s">
        <v>12726</v>
      </c>
      <c r="J57" s="151"/>
      <c r="K57" s="152">
        <v>45686</v>
      </c>
    </row>
    <row r="58" spans="4:11">
      <c r="D58" s="141" t="s">
        <v>1745</v>
      </c>
      <c r="E58" s="141" t="s">
        <v>327</v>
      </c>
      <c r="F58" s="141">
        <v>18</v>
      </c>
      <c r="G58" s="141" t="s">
        <v>12330</v>
      </c>
      <c r="H58" s="141" t="s">
        <v>195</v>
      </c>
      <c r="I58" s="143" t="s">
        <v>12712</v>
      </c>
      <c r="J58" s="151"/>
      <c r="K58" s="152"/>
    </row>
    <row r="59" spans="4:11">
      <c r="D59" s="141" t="s">
        <v>1627</v>
      </c>
      <c r="E59" s="141" t="s">
        <v>327</v>
      </c>
      <c r="F59" s="141">
        <v>19</v>
      </c>
      <c r="G59" s="141" t="s">
        <v>12332</v>
      </c>
      <c r="H59" s="141" t="s">
        <v>7526</v>
      </c>
      <c r="I59" s="143">
        <v>45170</v>
      </c>
      <c r="J59" s="151"/>
      <c r="K59" s="152">
        <v>45444</v>
      </c>
    </row>
    <row r="60" spans="4:11">
      <c r="D60" s="141" t="s">
        <v>1366</v>
      </c>
      <c r="E60" s="141" t="s">
        <v>327</v>
      </c>
      <c r="F60" s="141">
        <v>20</v>
      </c>
      <c r="G60" s="141" t="s">
        <v>12338</v>
      </c>
      <c r="H60" s="141" t="s">
        <v>7405</v>
      </c>
      <c r="I60" s="143">
        <v>45200</v>
      </c>
      <c r="J60" s="151"/>
      <c r="K60" s="152">
        <v>45474</v>
      </c>
    </row>
    <row r="61" spans="4:11">
      <c r="D61" s="141" t="s">
        <v>12759</v>
      </c>
      <c r="E61" s="141" t="s">
        <v>284</v>
      </c>
      <c r="F61" s="141">
        <v>56</v>
      </c>
      <c r="G61" s="141" t="s">
        <v>12760</v>
      </c>
      <c r="H61" s="141" t="s">
        <v>348</v>
      </c>
      <c r="I61" s="143">
        <v>45593</v>
      </c>
      <c r="J61" s="151"/>
      <c r="K61" s="152">
        <v>45866</v>
      </c>
    </row>
    <row r="62" spans="4:11">
      <c r="D62" s="141" t="s">
        <v>12761</v>
      </c>
      <c r="E62" s="141" t="s">
        <v>284</v>
      </c>
      <c r="F62" s="141">
        <v>30</v>
      </c>
      <c r="G62" s="141" t="s">
        <v>12517</v>
      </c>
      <c r="H62" s="141" t="s">
        <v>312</v>
      </c>
      <c r="I62" s="143" t="s">
        <v>12726</v>
      </c>
      <c r="J62" s="151"/>
      <c r="K62" s="152">
        <v>45686</v>
      </c>
    </row>
    <row r="63" spans="4:11">
      <c r="D63" s="141" t="s">
        <v>2335</v>
      </c>
      <c r="E63" s="141" t="s">
        <v>327</v>
      </c>
      <c r="F63" s="141">
        <v>21</v>
      </c>
      <c r="G63" s="141" t="s">
        <v>12340</v>
      </c>
      <c r="H63" s="141" t="s">
        <v>195</v>
      </c>
      <c r="I63" s="143">
        <v>45200</v>
      </c>
      <c r="J63" s="151"/>
      <c r="K63" s="152"/>
    </row>
    <row r="64" spans="4:11">
      <c r="D64" s="141" t="s">
        <v>12762</v>
      </c>
      <c r="E64" s="141" t="s">
        <v>284</v>
      </c>
      <c r="F64" s="141">
        <v>24</v>
      </c>
      <c r="G64" s="141" t="s">
        <v>12498</v>
      </c>
      <c r="H64" s="141" t="s">
        <v>12499</v>
      </c>
      <c r="I64" s="143" t="s">
        <v>12763</v>
      </c>
      <c r="J64" s="151"/>
      <c r="K64" s="152">
        <v>45503</v>
      </c>
    </row>
    <row r="65" spans="4:11">
      <c r="D65" s="141" t="s">
        <v>12764</v>
      </c>
      <c r="E65" s="141" t="s">
        <v>327</v>
      </c>
      <c r="F65" s="141">
        <v>22</v>
      </c>
      <c r="G65" s="141" t="s">
        <v>12343</v>
      </c>
      <c r="H65" s="141" t="s">
        <v>12344</v>
      </c>
      <c r="I65" s="143" t="s">
        <v>12712</v>
      </c>
      <c r="J65" s="151"/>
      <c r="K65" s="152">
        <v>45043</v>
      </c>
    </row>
    <row r="66" spans="4:11">
      <c r="D66" s="141" t="s">
        <v>12765</v>
      </c>
      <c r="E66" s="141" t="s">
        <v>284</v>
      </c>
      <c r="F66" s="141">
        <v>38</v>
      </c>
      <c r="G66" s="141" t="s">
        <v>12766</v>
      </c>
      <c r="H66" s="141" t="s">
        <v>455</v>
      </c>
      <c r="I66" s="143">
        <v>45495</v>
      </c>
      <c r="J66" s="151"/>
      <c r="K66" s="152">
        <v>45769</v>
      </c>
    </row>
    <row r="67" spans="4:11">
      <c r="D67" s="141" t="s">
        <v>1028</v>
      </c>
      <c r="E67" s="141" t="s">
        <v>257</v>
      </c>
      <c r="F67" s="141">
        <v>15</v>
      </c>
      <c r="G67" s="141" t="s">
        <v>12218</v>
      </c>
      <c r="H67" s="141" t="s">
        <v>195</v>
      </c>
      <c r="I67" s="143" t="s">
        <v>12712</v>
      </c>
      <c r="J67" s="151"/>
      <c r="K67" s="152"/>
    </row>
    <row r="68" spans="4:11">
      <c r="D68" s="141" t="s">
        <v>12767</v>
      </c>
      <c r="E68" s="141" t="s">
        <v>327</v>
      </c>
      <c r="F68" s="141">
        <v>23</v>
      </c>
      <c r="G68" s="141" t="s">
        <v>12347</v>
      </c>
      <c r="H68" s="141" t="s">
        <v>12344</v>
      </c>
      <c r="I68" s="143" t="s">
        <v>12712</v>
      </c>
      <c r="J68" s="151"/>
      <c r="K68" s="152">
        <v>45043</v>
      </c>
    </row>
    <row r="69" spans="4:11">
      <c r="D69" s="141" t="s">
        <v>12768</v>
      </c>
      <c r="E69" s="141" t="s">
        <v>327</v>
      </c>
      <c r="F69" s="141">
        <v>24</v>
      </c>
      <c r="G69" s="141" t="s">
        <v>12350</v>
      </c>
      <c r="H69" s="141" t="s">
        <v>12344</v>
      </c>
      <c r="I69" s="143" t="s">
        <v>12712</v>
      </c>
      <c r="J69" s="151"/>
      <c r="K69" s="152">
        <v>45043</v>
      </c>
    </row>
    <row r="70" spans="4:11">
      <c r="D70" s="141" t="s">
        <v>12769</v>
      </c>
      <c r="E70" s="141" t="s">
        <v>327</v>
      </c>
      <c r="F70" s="141">
        <v>25</v>
      </c>
      <c r="G70" s="141" t="s">
        <v>12352</v>
      </c>
      <c r="H70" s="141" t="s">
        <v>12344</v>
      </c>
      <c r="I70" s="143">
        <v>44658</v>
      </c>
      <c r="J70" s="151"/>
      <c r="K70" s="152">
        <v>44933</v>
      </c>
    </row>
    <row r="71" spans="4:11">
      <c r="D71" s="141" t="s">
        <v>447</v>
      </c>
      <c r="E71" s="141" t="s">
        <v>257</v>
      </c>
      <c r="F71" s="141">
        <v>16</v>
      </c>
      <c r="G71" s="141" t="s">
        <v>12219</v>
      </c>
      <c r="H71" s="141" t="s">
        <v>195</v>
      </c>
      <c r="I71" s="143" t="s">
        <v>12712</v>
      </c>
      <c r="J71" s="151"/>
      <c r="K71" s="152"/>
    </row>
    <row r="72" spans="4:11">
      <c r="D72" s="141" t="s">
        <v>12770</v>
      </c>
      <c r="E72" s="141" t="s">
        <v>327</v>
      </c>
      <c r="F72" s="141">
        <v>26</v>
      </c>
      <c r="G72" s="141" t="s">
        <v>12355</v>
      </c>
      <c r="H72" s="141" t="s">
        <v>195</v>
      </c>
      <c r="I72" s="143" t="s">
        <v>12712</v>
      </c>
      <c r="J72" s="151"/>
      <c r="K72" s="152"/>
    </row>
    <row r="73" spans="4:11">
      <c r="D73" s="141" t="s">
        <v>393</v>
      </c>
      <c r="E73" s="141" t="s">
        <v>257</v>
      </c>
      <c r="F73" s="141">
        <v>17</v>
      </c>
      <c r="G73" s="141" t="s">
        <v>12220</v>
      </c>
      <c r="H73" s="141" t="s">
        <v>195</v>
      </c>
      <c r="I73" s="143" t="s">
        <v>12712</v>
      </c>
      <c r="J73" s="151"/>
      <c r="K73" s="152"/>
    </row>
    <row r="74" spans="4:11">
      <c r="D74" s="141" t="s">
        <v>12771</v>
      </c>
      <c r="E74" s="141" t="s">
        <v>284</v>
      </c>
      <c r="F74" s="141">
        <v>35</v>
      </c>
      <c r="G74" s="141" t="s">
        <v>12530</v>
      </c>
      <c r="H74" s="141" t="s">
        <v>1956</v>
      </c>
      <c r="I74" s="143" t="s">
        <v>12726</v>
      </c>
      <c r="J74" s="151"/>
      <c r="K74" s="152">
        <v>45686</v>
      </c>
    </row>
    <row r="75" spans="4:11">
      <c r="D75" s="141" t="s">
        <v>12772</v>
      </c>
      <c r="E75" s="141" t="s">
        <v>284</v>
      </c>
      <c r="F75" s="141">
        <v>44</v>
      </c>
      <c r="G75" s="141" t="s">
        <v>12773</v>
      </c>
      <c r="H75" s="141" t="s">
        <v>341</v>
      </c>
      <c r="I75" s="143">
        <v>45495</v>
      </c>
      <c r="J75" s="151"/>
      <c r="K75" s="152">
        <v>45769</v>
      </c>
    </row>
    <row r="76" spans="4:11">
      <c r="D76" s="141" t="s">
        <v>12774</v>
      </c>
      <c r="E76" s="141" t="s">
        <v>284</v>
      </c>
      <c r="F76" s="141">
        <v>29</v>
      </c>
      <c r="G76" s="141" t="s">
        <v>12512</v>
      </c>
      <c r="H76" s="141" t="s">
        <v>12509</v>
      </c>
      <c r="I76" s="143" t="s">
        <v>12775</v>
      </c>
      <c r="J76" s="151"/>
      <c r="K76" s="152">
        <v>45580</v>
      </c>
    </row>
    <row r="77" spans="4:11">
      <c r="D77" s="141" t="s">
        <v>11677</v>
      </c>
      <c r="E77" s="141" t="s">
        <v>327</v>
      </c>
      <c r="F77" s="141">
        <v>27</v>
      </c>
      <c r="G77" s="141" t="s">
        <v>12357</v>
      </c>
      <c r="H77" s="141" t="s">
        <v>195</v>
      </c>
      <c r="I77" s="143" t="s">
        <v>12712</v>
      </c>
      <c r="J77" s="151"/>
      <c r="K77" s="152"/>
    </row>
    <row r="78" spans="4:11">
      <c r="D78" s="141" t="s">
        <v>12776</v>
      </c>
      <c r="E78" s="141" t="s">
        <v>284</v>
      </c>
      <c r="F78" s="141">
        <v>43</v>
      </c>
      <c r="G78" s="141" t="s">
        <v>12777</v>
      </c>
      <c r="H78" s="141" t="s">
        <v>341</v>
      </c>
      <c r="I78" s="143">
        <v>45495</v>
      </c>
      <c r="J78" s="151"/>
      <c r="K78" s="152">
        <v>45769</v>
      </c>
    </row>
    <row r="79" spans="4:11">
      <c r="D79" s="141" t="s">
        <v>1930</v>
      </c>
      <c r="E79" s="141" t="s">
        <v>327</v>
      </c>
      <c r="F79" s="141">
        <v>28</v>
      </c>
      <c r="G79" s="141" t="s">
        <v>12358</v>
      </c>
      <c r="H79" s="141" t="s">
        <v>195</v>
      </c>
      <c r="I79" s="143" t="s">
        <v>12712</v>
      </c>
      <c r="J79" s="151"/>
      <c r="K79" s="152"/>
    </row>
    <row r="80" spans="4:11">
      <c r="D80" s="141" t="s">
        <v>12778</v>
      </c>
      <c r="E80" s="141" t="s">
        <v>327</v>
      </c>
      <c r="F80" s="141">
        <v>29</v>
      </c>
      <c r="G80" s="141" t="s">
        <v>12361</v>
      </c>
      <c r="H80" s="141" t="s">
        <v>12362</v>
      </c>
      <c r="I80" s="143">
        <v>45048</v>
      </c>
      <c r="J80" s="151"/>
      <c r="K80" s="152">
        <v>45324</v>
      </c>
    </row>
    <row r="81" spans="4:11">
      <c r="D81" s="141" t="s">
        <v>12779</v>
      </c>
      <c r="E81" s="141" t="s">
        <v>284</v>
      </c>
      <c r="F81" s="141">
        <v>21</v>
      </c>
      <c r="G81" s="141" t="s">
        <v>12492</v>
      </c>
      <c r="H81" s="141" t="s">
        <v>12484</v>
      </c>
      <c r="I81" s="143" t="s">
        <v>12723</v>
      </c>
      <c r="J81" s="151"/>
      <c r="K81" s="152">
        <v>45399</v>
      </c>
    </row>
    <row r="82" spans="4:11">
      <c r="D82" s="141" t="s">
        <v>12780</v>
      </c>
      <c r="E82" s="141" t="s">
        <v>327</v>
      </c>
      <c r="F82" s="141">
        <v>30</v>
      </c>
      <c r="G82" s="141" t="s">
        <v>12368</v>
      </c>
      <c r="H82" s="141" t="s">
        <v>12362</v>
      </c>
      <c r="I82" s="143">
        <v>45048</v>
      </c>
      <c r="J82" s="151"/>
      <c r="K82" s="152">
        <v>45324</v>
      </c>
    </row>
    <row r="83" spans="4:11">
      <c r="D83" s="141" t="s">
        <v>12781</v>
      </c>
      <c r="E83" s="141" t="s">
        <v>327</v>
      </c>
      <c r="F83" s="141">
        <v>31</v>
      </c>
      <c r="G83" s="141" t="s">
        <v>12371</v>
      </c>
      <c r="H83" s="141" t="s">
        <v>12362</v>
      </c>
      <c r="I83" s="143">
        <v>45048</v>
      </c>
      <c r="J83" s="151"/>
      <c r="K83" s="152">
        <v>45324</v>
      </c>
    </row>
    <row r="84" spans="4:11">
      <c r="D84" s="141" t="s">
        <v>12782</v>
      </c>
      <c r="E84" s="141" t="s">
        <v>327</v>
      </c>
      <c r="F84" s="141">
        <v>32</v>
      </c>
      <c r="G84" s="141" t="s">
        <v>12375</v>
      </c>
      <c r="H84" s="141" t="s">
        <v>12362</v>
      </c>
      <c r="I84" s="143">
        <v>45048</v>
      </c>
      <c r="J84" s="151"/>
      <c r="K84" s="152">
        <v>45324</v>
      </c>
    </row>
    <row r="85" spans="4:11">
      <c r="D85" s="141" t="s">
        <v>12783</v>
      </c>
      <c r="E85" s="141" t="s">
        <v>257</v>
      </c>
      <c r="F85" s="141">
        <v>18</v>
      </c>
      <c r="G85" s="141" t="s">
        <v>12224</v>
      </c>
      <c r="H85" s="141" t="s">
        <v>195</v>
      </c>
      <c r="I85" s="143" t="s">
        <v>12712</v>
      </c>
      <c r="J85" s="151"/>
      <c r="K85" s="152"/>
    </row>
    <row r="86" spans="4:11">
      <c r="D86" s="141" t="s">
        <v>12784</v>
      </c>
      <c r="E86" s="141" t="s">
        <v>327</v>
      </c>
      <c r="F86" s="141">
        <v>33</v>
      </c>
      <c r="G86" s="141" t="s">
        <v>12379</v>
      </c>
      <c r="H86" s="141" t="s">
        <v>195</v>
      </c>
      <c r="I86" s="143">
        <v>44764</v>
      </c>
      <c r="J86" s="151"/>
      <c r="K86" s="152"/>
    </row>
    <row r="87" spans="4:11">
      <c r="D87" s="141" t="s">
        <v>12785</v>
      </c>
      <c r="E87" s="141" t="s">
        <v>284</v>
      </c>
      <c r="F87" s="141">
        <v>13</v>
      </c>
      <c r="G87" s="141" t="s">
        <v>12472</v>
      </c>
      <c r="H87" s="141" t="s">
        <v>12786</v>
      </c>
      <c r="I87" s="143" t="s">
        <v>12727</v>
      </c>
      <c r="J87" s="151"/>
      <c r="K87" s="152">
        <v>45304</v>
      </c>
    </row>
    <row r="88" spans="4:11">
      <c r="D88" s="141" t="s">
        <v>896</v>
      </c>
      <c r="E88" s="141" t="s">
        <v>284</v>
      </c>
      <c r="F88" s="141">
        <v>10</v>
      </c>
      <c r="G88" s="141" t="s">
        <v>12465</v>
      </c>
      <c r="H88" s="141" t="s">
        <v>195</v>
      </c>
      <c r="I88" s="143" t="s">
        <v>12712</v>
      </c>
      <c r="J88" s="151"/>
      <c r="K88" s="152"/>
    </row>
    <row r="89" spans="4:11">
      <c r="D89" s="141" t="s">
        <v>2376</v>
      </c>
      <c r="E89" s="141" t="s">
        <v>327</v>
      </c>
      <c r="F89" s="141">
        <v>34</v>
      </c>
      <c r="G89" s="141" t="s">
        <v>12382</v>
      </c>
      <c r="H89" s="141" t="s">
        <v>195</v>
      </c>
      <c r="I89" s="143">
        <v>44764</v>
      </c>
      <c r="J89" s="151"/>
      <c r="K89" s="152"/>
    </row>
    <row r="90" spans="4:11">
      <c r="D90" s="141" t="s">
        <v>12787</v>
      </c>
      <c r="E90" s="141" t="s">
        <v>284</v>
      </c>
      <c r="F90" s="141">
        <v>49</v>
      </c>
      <c r="G90" s="141" t="s">
        <v>12788</v>
      </c>
      <c r="H90" s="141" t="s">
        <v>13714</v>
      </c>
      <c r="I90" s="143">
        <v>45565</v>
      </c>
      <c r="J90" s="151"/>
      <c r="K90" s="152">
        <v>45838</v>
      </c>
    </row>
    <row r="91" spans="4:11">
      <c r="D91" s="141" t="s">
        <v>12789</v>
      </c>
      <c r="E91" s="141" t="s">
        <v>284</v>
      </c>
      <c r="F91" s="141">
        <v>27</v>
      </c>
      <c r="G91" s="141" t="s">
        <v>12506</v>
      </c>
      <c r="H91" s="141" t="s">
        <v>12499</v>
      </c>
      <c r="I91" s="143" t="s">
        <v>12763</v>
      </c>
      <c r="J91" s="151"/>
      <c r="K91" s="152">
        <v>45503</v>
      </c>
    </row>
    <row r="92" spans="4:11">
      <c r="D92" s="141" t="s">
        <v>12790</v>
      </c>
      <c r="E92" s="141" t="s">
        <v>327</v>
      </c>
      <c r="F92" s="141">
        <v>35</v>
      </c>
      <c r="G92" s="141" t="s">
        <v>12791</v>
      </c>
      <c r="H92" s="141" t="s">
        <v>195</v>
      </c>
      <c r="I92" s="143">
        <v>44764</v>
      </c>
      <c r="J92" s="151"/>
      <c r="K92" s="152"/>
    </row>
    <row r="93" spans="4:11">
      <c r="D93" s="141" t="s">
        <v>12792</v>
      </c>
      <c r="E93" s="141" t="s">
        <v>284</v>
      </c>
      <c r="F93" s="141">
        <v>26</v>
      </c>
      <c r="G93" s="141" t="s">
        <v>12504</v>
      </c>
      <c r="H93" s="141" t="s">
        <v>12499</v>
      </c>
      <c r="I93" s="143" t="s">
        <v>12763</v>
      </c>
      <c r="J93" s="151"/>
      <c r="K93" s="152">
        <v>45503</v>
      </c>
    </row>
    <row r="94" spans="4:11">
      <c r="D94" s="141" t="s">
        <v>12793</v>
      </c>
      <c r="E94" s="141" t="s">
        <v>284</v>
      </c>
      <c r="F94" s="141">
        <v>14</v>
      </c>
      <c r="G94" s="141" t="s">
        <v>12475</v>
      </c>
      <c r="H94" s="141" t="s">
        <v>12786</v>
      </c>
      <c r="I94" s="143" t="s">
        <v>12727</v>
      </c>
      <c r="J94" s="151"/>
      <c r="K94" s="152">
        <v>45304</v>
      </c>
    </row>
    <row r="95" spans="4:11">
      <c r="D95" s="141" t="s">
        <v>12794</v>
      </c>
      <c r="E95" s="141" t="s">
        <v>256</v>
      </c>
      <c r="F95" s="141">
        <v>12</v>
      </c>
      <c r="G95" s="141" t="s">
        <v>12556</v>
      </c>
      <c r="H95" s="141" t="s">
        <v>1872</v>
      </c>
      <c r="I95" s="143" t="s">
        <v>12727</v>
      </c>
      <c r="J95" s="151"/>
      <c r="K95" s="152">
        <v>45304</v>
      </c>
    </row>
    <row r="96" spans="4:11">
      <c r="D96" s="141" t="s">
        <v>12795</v>
      </c>
      <c r="E96" s="141" t="s">
        <v>257</v>
      </c>
      <c r="F96" s="141">
        <v>19</v>
      </c>
      <c r="G96" s="141" t="s">
        <v>12228</v>
      </c>
      <c r="H96" s="141" t="s">
        <v>195</v>
      </c>
      <c r="I96" s="143" t="s">
        <v>12727</v>
      </c>
      <c r="J96" s="151"/>
      <c r="K96" s="152"/>
    </row>
    <row r="97" spans="4:11">
      <c r="D97" s="141" t="s">
        <v>12796</v>
      </c>
      <c r="E97" s="141" t="s">
        <v>327</v>
      </c>
      <c r="F97" s="141">
        <v>36</v>
      </c>
      <c r="G97" s="141" t="s">
        <v>12797</v>
      </c>
      <c r="H97" s="141" t="s">
        <v>195</v>
      </c>
      <c r="I97" s="143">
        <v>44764</v>
      </c>
      <c r="J97" s="151"/>
      <c r="K97" s="152"/>
    </row>
    <row r="98" spans="4:11">
      <c r="D98" s="141" t="s">
        <v>1220</v>
      </c>
      <c r="E98" s="141" t="s">
        <v>257</v>
      </c>
      <c r="F98" s="141">
        <v>20</v>
      </c>
      <c r="G98" s="141" t="s">
        <v>12237</v>
      </c>
      <c r="H98" s="141" t="s">
        <v>195</v>
      </c>
      <c r="I98" s="143" t="s">
        <v>12727</v>
      </c>
      <c r="J98" s="151"/>
      <c r="K98" s="152"/>
    </row>
    <row r="99" spans="4:11">
      <c r="D99" s="141" t="s">
        <v>7619</v>
      </c>
      <c r="E99" s="141" t="s">
        <v>327</v>
      </c>
      <c r="F99" s="141">
        <v>38</v>
      </c>
      <c r="G99" s="141" t="s">
        <v>12385</v>
      </c>
      <c r="H99" s="141" t="s">
        <v>195</v>
      </c>
      <c r="I99" s="143" t="s">
        <v>12798</v>
      </c>
      <c r="J99" s="151"/>
      <c r="K99" s="152"/>
    </row>
    <row r="100" spans="4:11">
      <c r="D100" s="141" t="s">
        <v>12799</v>
      </c>
      <c r="E100" s="141" t="s">
        <v>327</v>
      </c>
      <c r="F100" s="141">
        <v>39</v>
      </c>
      <c r="G100" s="141" t="s">
        <v>12387</v>
      </c>
      <c r="H100" s="141" t="s">
        <v>12388</v>
      </c>
      <c r="I100" s="143" t="s">
        <v>12723</v>
      </c>
      <c r="J100" s="151"/>
      <c r="K100" s="152">
        <v>45399</v>
      </c>
    </row>
    <row r="101" spans="4:11">
      <c r="D101" s="141" t="s">
        <v>12800</v>
      </c>
      <c r="E101" s="141" t="s">
        <v>327</v>
      </c>
      <c r="F101" s="141">
        <v>40</v>
      </c>
      <c r="G101" s="141" t="s">
        <v>12392</v>
      </c>
      <c r="H101" s="141" t="s">
        <v>12393</v>
      </c>
      <c r="I101" s="143" t="s">
        <v>12723</v>
      </c>
      <c r="J101" s="151"/>
      <c r="K101" s="152">
        <v>45399</v>
      </c>
    </row>
    <row r="102" spans="4:11">
      <c r="D102" s="141" t="s">
        <v>12801</v>
      </c>
      <c r="E102" s="141" t="s">
        <v>284</v>
      </c>
      <c r="F102" s="141">
        <v>57</v>
      </c>
      <c r="G102" s="141" t="s">
        <v>12802</v>
      </c>
      <c r="H102" s="141" t="s">
        <v>348</v>
      </c>
      <c r="I102" s="143">
        <v>45593</v>
      </c>
      <c r="J102" s="151"/>
      <c r="K102" s="152">
        <v>45866</v>
      </c>
    </row>
    <row r="103" spans="4:11">
      <c r="D103" s="141" t="s">
        <v>12803</v>
      </c>
      <c r="E103" s="141" t="s">
        <v>327</v>
      </c>
      <c r="F103" s="141">
        <v>41</v>
      </c>
      <c r="G103" s="141" t="s">
        <v>12395</v>
      </c>
      <c r="H103" s="141" t="s">
        <v>12393</v>
      </c>
      <c r="I103" s="143" t="s">
        <v>12723</v>
      </c>
      <c r="J103" s="151"/>
      <c r="K103" s="152">
        <v>45399</v>
      </c>
    </row>
    <row r="104" spans="4:11">
      <c r="D104" s="141" t="s">
        <v>12804</v>
      </c>
      <c r="E104" s="141" t="s">
        <v>327</v>
      </c>
      <c r="F104" s="141">
        <v>42</v>
      </c>
      <c r="G104" s="141" t="s">
        <v>12399</v>
      </c>
      <c r="H104" s="141" t="s">
        <v>12393</v>
      </c>
      <c r="I104" s="143" t="s">
        <v>12723</v>
      </c>
      <c r="J104" s="151"/>
      <c r="K104" s="152">
        <v>45399</v>
      </c>
    </row>
    <row r="105" spans="4:11">
      <c r="D105" s="141" t="s">
        <v>12805</v>
      </c>
      <c r="E105" s="141" t="s">
        <v>327</v>
      </c>
      <c r="F105" s="141">
        <v>43</v>
      </c>
      <c r="G105" s="141" t="s">
        <v>12402</v>
      </c>
      <c r="H105" s="141" t="s">
        <v>12393</v>
      </c>
      <c r="I105" s="143" t="s">
        <v>12723</v>
      </c>
      <c r="J105" s="151"/>
      <c r="K105" s="152">
        <v>45399</v>
      </c>
    </row>
    <row r="106" spans="4:11">
      <c r="D106" s="141" t="s">
        <v>12806</v>
      </c>
      <c r="E106" s="141" t="s">
        <v>327</v>
      </c>
      <c r="F106" s="141">
        <v>44</v>
      </c>
      <c r="G106" s="141" t="s">
        <v>12404</v>
      </c>
      <c r="H106" s="141" t="s">
        <v>12393</v>
      </c>
      <c r="I106" s="143" t="s">
        <v>12723</v>
      </c>
      <c r="J106" s="151"/>
      <c r="K106" s="152">
        <v>45399</v>
      </c>
    </row>
    <row r="107" spans="4:11">
      <c r="D107" s="141" t="s">
        <v>12807</v>
      </c>
      <c r="E107" s="141" t="s">
        <v>257</v>
      </c>
      <c r="F107" s="141">
        <v>21</v>
      </c>
      <c r="G107" s="141" t="s">
        <v>12241</v>
      </c>
      <c r="H107" s="141" t="s">
        <v>12229</v>
      </c>
      <c r="I107" s="143" t="s">
        <v>12727</v>
      </c>
      <c r="J107" s="151"/>
      <c r="K107" s="152">
        <v>45304</v>
      </c>
    </row>
    <row r="108" spans="4:11">
      <c r="D108" s="141" t="s">
        <v>12808</v>
      </c>
      <c r="E108" s="141" t="s">
        <v>284</v>
      </c>
      <c r="F108" s="141">
        <v>20</v>
      </c>
      <c r="G108" s="141" t="s">
        <v>12489</v>
      </c>
      <c r="H108" s="141" t="s">
        <v>12484</v>
      </c>
      <c r="I108" s="143" t="s">
        <v>12723</v>
      </c>
      <c r="J108" s="151"/>
      <c r="K108" s="152">
        <v>45399</v>
      </c>
    </row>
    <row r="109" spans="4:11">
      <c r="D109" s="141" t="s">
        <v>12809</v>
      </c>
      <c r="E109" s="141" t="s">
        <v>327</v>
      </c>
      <c r="F109" s="141">
        <v>45</v>
      </c>
      <c r="G109" s="141" t="s">
        <v>12406</v>
      </c>
      <c r="H109" s="141" t="s">
        <v>12393</v>
      </c>
      <c r="I109" s="143" t="s">
        <v>12723</v>
      </c>
      <c r="J109" s="151"/>
      <c r="K109" s="152">
        <v>45399</v>
      </c>
    </row>
    <row r="110" spans="4:11">
      <c r="D110" s="141" t="s">
        <v>12810</v>
      </c>
      <c r="E110" s="141" t="s">
        <v>327</v>
      </c>
      <c r="F110" s="141">
        <v>46</v>
      </c>
      <c r="G110" s="141" t="s">
        <v>12408</v>
      </c>
      <c r="H110" s="141" t="s">
        <v>12393</v>
      </c>
      <c r="I110" s="143" t="s">
        <v>12723</v>
      </c>
      <c r="J110" s="151"/>
      <c r="K110" s="152">
        <v>45399</v>
      </c>
    </row>
    <row r="111" spans="4:11">
      <c r="D111" s="141" t="s">
        <v>12811</v>
      </c>
      <c r="E111" s="141" t="s">
        <v>327</v>
      </c>
      <c r="F111" s="141">
        <v>47</v>
      </c>
      <c r="G111" s="141" t="s">
        <v>12812</v>
      </c>
      <c r="H111" s="141" t="s">
        <v>195</v>
      </c>
      <c r="I111" s="143">
        <v>44764</v>
      </c>
      <c r="J111" s="151"/>
      <c r="K111" s="152"/>
    </row>
    <row r="112" spans="4:11">
      <c r="D112" s="141" t="s">
        <v>1257</v>
      </c>
      <c r="E112" s="141" t="s">
        <v>257</v>
      </c>
      <c r="F112" s="141">
        <v>22</v>
      </c>
      <c r="G112" s="141" t="s">
        <v>12245</v>
      </c>
      <c r="H112" s="141" t="s">
        <v>195</v>
      </c>
      <c r="I112" s="143" t="s">
        <v>12813</v>
      </c>
      <c r="J112" s="151"/>
      <c r="K112" s="152"/>
    </row>
    <row r="113" spans="4:11">
      <c r="D113" s="141" t="s">
        <v>12814</v>
      </c>
      <c r="E113" s="141" t="s">
        <v>327</v>
      </c>
      <c r="F113" s="141">
        <v>48</v>
      </c>
      <c r="G113" s="141" t="s">
        <v>12412</v>
      </c>
      <c r="H113" s="141" t="s">
        <v>12413</v>
      </c>
      <c r="I113" s="143">
        <v>45028</v>
      </c>
      <c r="J113" s="151"/>
      <c r="K113" s="152">
        <v>45303</v>
      </c>
    </row>
    <row r="114" spans="4:11">
      <c r="D114" s="141" t="s">
        <v>12815</v>
      </c>
      <c r="E114" s="141" t="s">
        <v>327</v>
      </c>
      <c r="F114" s="141">
        <v>49</v>
      </c>
      <c r="G114" s="141" t="s">
        <v>12417</v>
      </c>
      <c r="H114" s="141" t="s">
        <v>12413</v>
      </c>
      <c r="I114" s="143">
        <v>45028</v>
      </c>
      <c r="J114" s="151"/>
      <c r="K114" s="152">
        <v>45303</v>
      </c>
    </row>
    <row r="115" spans="4:11">
      <c r="D115" s="141" t="s">
        <v>2756</v>
      </c>
      <c r="E115" s="141" t="s">
        <v>327</v>
      </c>
      <c r="F115" s="141">
        <v>50</v>
      </c>
      <c r="G115" s="141" t="s">
        <v>12816</v>
      </c>
      <c r="H115" s="141" t="s">
        <v>195</v>
      </c>
      <c r="I115" s="143">
        <v>44769</v>
      </c>
      <c r="J115" s="151"/>
      <c r="K115" s="152"/>
    </row>
    <row r="116" spans="4:11">
      <c r="D116" s="141" t="s">
        <v>1226</v>
      </c>
      <c r="E116" s="141" t="s">
        <v>257</v>
      </c>
      <c r="F116" s="141">
        <v>23</v>
      </c>
      <c r="G116" s="141" t="s">
        <v>12248</v>
      </c>
      <c r="H116" s="141" t="s">
        <v>195</v>
      </c>
      <c r="I116" s="143" t="s">
        <v>12813</v>
      </c>
      <c r="J116" s="151"/>
      <c r="K116" s="152"/>
    </row>
    <row r="117" spans="4:11">
      <c r="D117" s="141" t="s">
        <v>12817</v>
      </c>
      <c r="E117" s="141" t="s">
        <v>327</v>
      </c>
      <c r="F117" s="141">
        <v>51</v>
      </c>
      <c r="G117" s="141" t="s">
        <v>12818</v>
      </c>
      <c r="H117" s="141" t="s">
        <v>195</v>
      </c>
      <c r="I117" s="143">
        <v>44769</v>
      </c>
      <c r="J117" s="151"/>
      <c r="K117" s="152"/>
    </row>
    <row r="118" spans="4:11">
      <c r="D118" s="141" t="s">
        <v>12819</v>
      </c>
      <c r="E118" s="141" t="s">
        <v>327</v>
      </c>
      <c r="F118" s="141">
        <v>52</v>
      </c>
      <c r="G118" s="141" t="s">
        <v>12820</v>
      </c>
      <c r="H118" s="141" t="s">
        <v>195</v>
      </c>
      <c r="I118" s="143">
        <v>44769</v>
      </c>
      <c r="J118" s="151"/>
      <c r="K118" s="152"/>
    </row>
    <row r="119" spans="4:11">
      <c r="D119" s="141" t="s">
        <v>8083</v>
      </c>
      <c r="E119" s="141" t="s">
        <v>327</v>
      </c>
      <c r="F119" s="141">
        <v>53</v>
      </c>
      <c r="G119" s="141" t="s">
        <v>12421</v>
      </c>
      <c r="H119" s="141" t="s">
        <v>195</v>
      </c>
      <c r="I119" s="143" t="s">
        <v>12726</v>
      </c>
      <c r="J119" s="151"/>
      <c r="K119" s="152"/>
    </row>
    <row r="120" spans="4:11">
      <c r="D120" s="141" t="s">
        <v>12821</v>
      </c>
      <c r="E120" s="141" t="s">
        <v>327</v>
      </c>
      <c r="F120" s="141">
        <v>54</v>
      </c>
      <c r="G120" s="141" t="s">
        <v>12423</v>
      </c>
      <c r="H120" s="141" t="s">
        <v>12424</v>
      </c>
      <c r="I120" s="143" t="s">
        <v>12822</v>
      </c>
      <c r="J120" s="151"/>
      <c r="K120" s="152">
        <v>45617</v>
      </c>
    </row>
    <row r="121" spans="4:11">
      <c r="D121" s="141" t="s">
        <v>12823</v>
      </c>
      <c r="E121" s="141" t="s">
        <v>327</v>
      </c>
      <c r="F121" s="141">
        <v>55</v>
      </c>
      <c r="G121" s="141" t="s">
        <v>12428</v>
      </c>
      <c r="H121" s="141" t="s">
        <v>12424</v>
      </c>
      <c r="I121" s="143" t="s">
        <v>12822</v>
      </c>
      <c r="J121" s="151"/>
      <c r="K121" s="152">
        <v>45617</v>
      </c>
    </row>
    <row r="122" spans="4:11">
      <c r="D122" s="141" t="s">
        <v>339</v>
      </c>
      <c r="E122" s="141" t="s">
        <v>284</v>
      </c>
      <c r="F122" s="141">
        <v>9</v>
      </c>
      <c r="G122" s="141" t="s">
        <v>12548</v>
      </c>
      <c r="H122" s="141" t="s">
        <v>195</v>
      </c>
      <c r="I122" s="143" t="s">
        <v>12712</v>
      </c>
      <c r="J122" s="151"/>
      <c r="K122" s="152"/>
    </row>
    <row r="123" spans="4:11">
      <c r="D123" s="141" t="s">
        <v>1758</v>
      </c>
      <c r="E123" s="141" t="s">
        <v>284</v>
      </c>
      <c r="F123" s="141">
        <v>48</v>
      </c>
      <c r="G123" s="141" t="s">
        <v>12824</v>
      </c>
      <c r="H123" s="141" t="s">
        <v>13714</v>
      </c>
      <c r="I123" s="143">
        <v>45565</v>
      </c>
      <c r="J123" s="151"/>
      <c r="K123" s="152">
        <v>45838</v>
      </c>
    </row>
    <row r="124" spans="4:11">
      <c r="D124" s="141" t="s">
        <v>12825</v>
      </c>
      <c r="E124" s="141" t="s">
        <v>284</v>
      </c>
      <c r="F124" s="141">
        <v>6</v>
      </c>
      <c r="G124" s="141" t="s">
        <v>12540</v>
      </c>
      <c r="H124" s="141" t="s">
        <v>195</v>
      </c>
      <c r="I124" s="143" t="s">
        <v>12712</v>
      </c>
      <c r="J124" s="151"/>
      <c r="K124" s="152"/>
    </row>
    <row r="125" spans="4:11">
      <c r="D125" s="141" t="s">
        <v>12826</v>
      </c>
      <c r="E125" s="141" t="s">
        <v>327</v>
      </c>
      <c r="F125" s="141">
        <v>56</v>
      </c>
      <c r="G125" s="141" t="s">
        <v>12431</v>
      </c>
      <c r="H125" s="141" t="s">
        <v>12424</v>
      </c>
      <c r="I125" s="143" t="s">
        <v>12822</v>
      </c>
      <c r="J125" s="151"/>
      <c r="K125" s="152">
        <v>45617</v>
      </c>
    </row>
    <row r="126" spans="4:11">
      <c r="D126" s="141" t="s">
        <v>12827</v>
      </c>
      <c r="E126" s="141" t="s">
        <v>327</v>
      </c>
      <c r="F126" s="141">
        <v>57</v>
      </c>
      <c r="G126" s="141" t="s">
        <v>12434</v>
      </c>
      <c r="H126" s="141" t="s">
        <v>12424</v>
      </c>
      <c r="I126" s="143" t="s">
        <v>12822</v>
      </c>
      <c r="J126" s="151"/>
      <c r="K126" s="152">
        <v>45617</v>
      </c>
    </row>
    <row r="127" spans="4:11">
      <c r="D127" s="141" t="s">
        <v>1228</v>
      </c>
      <c r="E127" s="141" t="s">
        <v>327</v>
      </c>
      <c r="F127" s="141">
        <v>58</v>
      </c>
      <c r="G127" s="141" t="s">
        <v>12436</v>
      </c>
      <c r="H127" s="141" t="s">
        <v>7547</v>
      </c>
      <c r="I127" s="143" t="s">
        <v>12828</v>
      </c>
      <c r="J127" s="151"/>
      <c r="K127" s="152">
        <v>45615</v>
      </c>
    </row>
    <row r="128" spans="4:11">
      <c r="D128" s="141" t="s">
        <v>12829</v>
      </c>
      <c r="E128" s="141" t="s">
        <v>284</v>
      </c>
      <c r="F128" s="141">
        <v>60</v>
      </c>
      <c r="G128" s="141" t="s">
        <v>12830</v>
      </c>
      <c r="H128" s="141" t="s">
        <v>558</v>
      </c>
      <c r="I128" s="143">
        <v>45593</v>
      </c>
      <c r="J128" s="151"/>
      <c r="K128" s="152">
        <v>45866</v>
      </c>
    </row>
    <row r="129" spans="4:11">
      <c r="D129" s="141" t="s">
        <v>12831</v>
      </c>
      <c r="E129" s="141" t="s">
        <v>284</v>
      </c>
      <c r="F129" s="141">
        <v>62</v>
      </c>
      <c r="G129" s="141" t="s">
        <v>12832</v>
      </c>
      <c r="H129" s="141" t="s">
        <v>523</v>
      </c>
      <c r="I129" s="143">
        <v>45593</v>
      </c>
      <c r="J129" s="151"/>
      <c r="K129" s="152">
        <v>45866</v>
      </c>
    </row>
    <row r="130" spans="4:11">
      <c r="D130" s="141" t="s">
        <v>12833</v>
      </c>
      <c r="E130" s="141" t="s">
        <v>257</v>
      </c>
      <c r="F130" s="141">
        <v>24</v>
      </c>
      <c r="G130" s="141" t="s">
        <v>12254</v>
      </c>
      <c r="H130" s="141" t="s">
        <v>12249</v>
      </c>
      <c r="I130" s="143" t="s">
        <v>12813</v>
      </c>
      <c r="J130" s="151"/>
      <c r="K130" s="152">
        <v>45215</v>
      </c>
    </row>
    <row r="131" spans="4:11">
      <c r="D131" s="141" t="s">
        <v>867</v>
      </c>
      <c r="E131" s="141" t="s">
        <v>257</v>
      </c>
      <c r="F131" s="141">
        <v>25</v>
      </c>
      <c r="G131" s="141" t="s">
        <v>12256</v>
      </c>
      <c r="H131" s="141" t="s">
        <v>12257</v>
      </c>
      <c r="I131" s="143" t="s">
        <v>12727</v>
      </c>
      <c r="J131" s="151"/>
      <c r="K131" s="152">
        <v>45304</v>
      </c>
    </row>
    <row r="132" spans="4:11">
      <c r="D132" s="141" t="s">
        <v>12834</v>
      </c>
      <c r="E132" s="141" t="s">
        <v>327</v>
      </c>
      <c r="F132" s="141">
        <v>59</v>
      </c>
      <c r="G132" s="141" t="s">
        <v>12438</v>
      </c>
      <c r="H132" s="141" t="s">
        <v>12835</v>
      </c>
      <c r="I132" s="143" t="s">
        <v>12822</v>
      </c>
      <c r="J132" s="151"/>
      <c r="K132" s="152">
        <v>45617</v>
      </c>
    </row>
    <row r="133" spans="4:11">
      <c r="D133" s="141" t="s">
        <v>301</v>
      </c>
      <c r="E133" s="141" t="s">
        <v>284</v>
      </c>
      <c r="F133" s="141">
        <v>3</v>
      </c>
      <c r="G133" s="141" t="s">
        <v>12836</v>
      </c>
      <c r="H133" s="141" t="s">
        <v>195</v>
      </c>
      <c r="I133" s="143">
        <v>44774</v>
      </c>
      <c r="J133" s="151"/>
      <c r="K133" s="152"/>
    </row>
    <row r="134" spans="4:11">
      <c r="D134" s="141" t="s">
        <v>301</v>
      </c>
      <c r="E134" s="141" t="s">
        <v>284</v>
      </c>
      <c r="F134" s="141">
        <v>3</v>
      </c>
      <c r="G134" s="141" t="s">
        <v>12836</v>
      </c>
      <c r="H134" s="141" t="s">
        <v>865</v>
      </c>
      <c r="I134" s="143">
        <v>45467</v>
      </c>
      <c r="J134" s="151"/>
      <c r="K134" s="152">
        <v>45740</v>
      </c>
    </row>
    <row r="135" spans="4:11">
      <c r="D135" s="141" t="s">
        <v>12837</v>
      </c>
      <c r="E135" s="141" t="s">
        <v>327</v>
      </c>
      <c r="F135" s="141">
        <v>60</v>
      </c>
      <c r="G135" s="141" t="s">
        <v>12444</v>
      </c>
      <c r="H135" s="141" t="s">
        <v>12835</v>
      </c>
      <c r="I135" s="143" t="s">
        <v>12822</v>
      </c>
      <c r="J135" s="151"/>
      <c r="K135" s="152">
        <v>45617</v>
      </c>
    </row>
    <row r="136" spans="4:11">
      <c r="D136" s="141" t="s">
        <v>12838</v>
      </c>
      <c r="E136" s="141" t="s">
        <v>327</v>
      </c>
      <c r="F136" s="141">
        <v>61</v>
      </c>
      <c r="G136" s="141" t="s">
        <v>12447</v>
      </c>
      <c r="H136" s="141" t="s">
        <v>12835</v>
      </c>
      <c r="I136" s="143" t="s">
        <v>12822</v>
      </c>
      <c r="J136" s="151"/>
      <c r="K136" s="152">
        <v>45617</v>
      </c>
    </row>
    <row r="137" spans="4:11">
      <c r="D137" s="141" t="s">
        <v>12839</v>
      </c>
      <c r="E137" s="141" t="s">
        <v>327</v>
      </c>
      <c r="F137" s="141">
        <v>62</v>
      </c>
      <c r="G137" s="141" t="s">
        <v>12840</v>
      </c>
      <c r="H137" s="141" t="s">
        <v>195</v>
      </c>
      <c r="I137" s="143">
        <v>44769</v>
      </c>
      <c r="J137" s="151"/>
      <c r="K137" s="152"/>
    </row>
    <row r="138" spans="4:11">
      <c r="D138" s="141" t="s">
        <v>12841</v>
      </c>
      <c r="E138" s="141" t="s">
        <v>284</v>
      </c>
      <c r="F138" s="141">
        <v>25</v>
      </c>
      <c r="G138" s="141" t="s">
        <v>12502</v>
      </c>
      <c r="H138" s="141" t="s">
        <v>12499</v>
      </c>
      <c r="I138" s="143" t="s">
        <v>12763</v>
      </c>
      <c r="J138" s="151"/>
      <c r="K138" s="152">
        <v>45503</v>
      </c>
    </row>
    <row r="139" spans="4:11">
      <c r="D139" s="141" t="s">
        <v>12842</v>
      </c>
      <c r="E139" s="141" t="s">
        <v>284</v>
      </c>
      <c r="F139" s="141">
        <v>28</v>
      </c>
      <c r="G139" s="141" t="s">
        <v>12508</v>
      </c>
      <c r="H139" s="141" t="s">
        <v>12509</v>
      </c>
      <c r="I139" s="143">
        <v>45306</v>
      </c>
      <c r="J139" s="151"/>
      <c r="K139" s="152">
        <v>45580</v>
      </c>
    </row>
    <row r="140" spans="4:11">
      <c r="D140" s="141" t="s">
        <v>10252</v>
      </c>
      <c r="E140" s="141" t="s">
        <v>284</v>
      </c>
      <c r="F140" s="141">
        <v>4</v>
      </c>
      <c r="G140" s="141" t="s">
        <v>12535</v>
      </c>
      <c r="H140" s="141" t="s">
        <v>195</v>
      </c>
      <c r="I140" s="143" t="s">
        <v>12712</v>
      </c>
      <c r="J140" s="151"/>
      <c r="K140" s="152"/>
    </row>
    <row r="141" spans="4:11">
      <c r="D141" s="141" t="s">
        <v>12843</v>
      </c>
      <c r="E141" s="141" t="s">
        <v>327</v>
      </c>
      <c r="F141" s="141">
        <v>63</v>
      </c>
      <c r="G141" s="141" t="s">
        <v>12450</v>
      </c>
      <c r="H141" s="141" t="s">
        <v>195</v>
      </c>
      <c r="I141" s="143" t="s">
        <v>12726</v>
      </c>
      <c r="J141" s="151"/>
      <c r="K141" s="152"/>
    </row>
    <row r="142" spans="4:11">
      <c r="D142" s="141" t="s">
        <v>12844</v>
      </c>
      <c r="E142" s="141" t="s">
        <v>327</v>
      </c>
      <c r="F142" s="141">
        <v>64</v>
      </c>
      <c r="G142" s="141" t="s">
        <v>12845</v>
      </c>
      <c r="H142" s="150" t="s">
        <v>326</v>
      </c>
      <c r="I142" s="143">
        <v>45495</v>
      </c>
      <c r="J142" s="151"/>
      <c r="K142" s="152">
        <v>45769</v>
      </c>
    </row>
    <row r="143" spans="4:11">
      <c r="D143" s="141" t="s">
        <v>12846</v>
      </c>
      <c r="E143" s="141" t="s">
        <v>327</v>
      </c>
      <c r="F143" s="141">
        <v>65</v>
      </c>
      <c r="G143" s="141" t="s">
        <v>12847</v>
      </c>
      <c r="H143" s="150" t="s">
        <v>326</v>
      </c>
      <c r="I143" s="143">
        <v>45495</v>
      </c>
      <c r="J143" s="151"/>
      <c r="K143" s="152">
        <v>45769</v>
      </c>
    </row>
    <row r="144" spans="4:11">
      <c r="D144" s="141" t="s">
        <v>12848</v>
      </c>
      <c r="E144" s="141" t="s">
        <v>327</v>
      </c>
      <c r="F144" s="141">
        <v>66</v>
      </c>
      <c r="G144" s="141" t="s">
        <v>12849</v>
      </c>
      <c r="H144" s="150" t="s">
        <v>326</v>
      </c>
      <c r="I144" s="143">
        <v>45495</v>
      </c>
      <c r="J144" s="151"/>
      <c r="K144" s="152">
        <v>45769</v>
      </c>
    </row>
    <row r="145" spans="4:11">
      <c r="D145" s="141" t="s">
        <v>12850</v>
      </c>
      <c r="E145" s="141" t="s">
        <v>327</v>
      </c>
      <c r="F145" s="141">
        <v>67</v>
      </c>
      <c r="G145" s="141" t="s">
        <v>12851</v>
      </c>
      <c r="H145" s="150" t="s">
        <v>326</v>
      </c>
      <c r="I145" s="143">
        <v>45495</v>
      </c>
      <c r="J145" s="151"/>
      <c r="K145" s="152">
        <v>45769</v>
      </c>
    </row>
    <row r="146" spans="4:11">
      <c r="D146" s="141" t="s">
        <v>8583</v>
      </c>
      <c r="E146" s="141" t="s">
        <v>257</v>
      </c>
      <c r="F146" s="141">
        <v>29</v>
      </c>
      <c r="G146" s="141" t="s">
        <v>12258</v>
      </c>
      <c r="H146" s="141" t="s">
        <v>195</v>
      </c>
      <c r="I146" s="143">
        <v>44764</v>
      </c>
      <c r="J146" s="151"/>
      <c r="K146" s="152"/>
    </row>
    <row r="147" spans="4:11">
      <c r="D147" s="141" t="s">
        <v>12852</v>
      </c>
      <c r="E147" s="141" t="s">
        <v>327</v>
      </c>
      <c r="F147" s="141">
        <v>68</v>
      </c>
      <c r="G147" s="141" t="s">
        <v>12853</v>
      </c>
      <c r="H147" s="150" t="s">
        <v>326</v>
      </c>
      <c r="I147" s="143">
        <v>45495</v>
      </c>
      <c r="J147" s="151"/>
      <c r="K147" s="152">
        <v>45769</v>
      </c>
    </row>
    <row r="148" spans="4:11">
      <c r="D148" s="141" t="s">
        <v>12854</v>
      </c>
      <c r="E148" s="141" t="s">
        <v>284</v>
      </c>
      <c r="F148" s="141">
        <v>39</v>
      </c>
      <c r="G148" s="141" t="s">
        <v>12855</v>
      </c>
      <c r="H148" s="141" t="s">
        <v>1914</v>
      </c>
      <c r="I148" s="143">
        <v>45495</v>
      </c>
      <c r="J148" s="151"/>
      <c r="K148" s="152">
        <v>45769</v>
      </c>
    </row>
    <row r="149" spans="4:11">
      <c r="D149" s="141" t="s">
        <v>12856</v>
      </c>
      <c r="E149" s="141" t="s">
        <v>327</v>
      </c>
      <c r="F149" s="141">
        <v>69</v>
      </c>
      <c r="G149" s="141" t="s">
        <v>12857</v>
      </c>
      <c r="H149" s="150" t="s">
        <v>326</v>
      </c>
      <c r="I149" s="143">
        <v>45495</v>
      </c>
      <c r="J149" s="151"/>
      <c r="K149" s="152">
        <v>45769</v>
      </c>
    </row>
    <row r="150" spans="4:11">
      <c r="D150" s="141" t="s">
        <v>12858</v>
      </c>
      <c r="E150" s="141" t="s">
        <v>284</v>
      </c>
      <c r="F150" s="141">
        <v>61</v>
      </c>
      <c r="G150" s="141" t="s">
        <v>12859</v>
      </c>
      <c r="H150" s="141" t="s">
        <v>558</v>
      </c>
      <c r="I150" s="143">
        <v>45593</v>
      </c>
      <c r="J150" s="151"/>
      <c r="K150" s="152">
        <v>45866</v>
      </c>
    </row>
    <row r="151" spans="4:11">
      <c r="D151" s="141" t="s">
        <v>12860</v>
      </c>
      <c r="E151" s="141" t="s">
        <v>327</v>
      </c>
      <c r="F151" s="141">
        <v>70</v>
      </c>
      <c r="G151" s="141" t="s">
        <v>12861</v>
      </c>
      <c r="H151" s="141" t="s">
        <v>421</v>
      </c>
      <c r="I151" s="143">
        <v>45565</v>
      </c>
      <c r="J151" s="151"/>
      <c r="K151" s="152">
        <v>45838</v>
      </c>
    </row>
    <row r="152" spans="4:11">
      <c r="D152" s="141" t="s">
        <v>12862</v>
      </c>
      <c r="E152" s="141" t="s">
        <v>284</v>
      </c>
      <c r="F152" s="141">
        <v>54</v>
      </c>
      <c r="G152" s="141" t="s">
        <v>12863</v>
      </c>
      <c r="H152" s="141" t="s">
        <v>321</v>
      </c>
      <c r="I152" s="143">
        <v>45593</v>
      </c>
      <c r="J152" s="151"/>
      <c r="K152" s="152">
        <v>45866</v>
      </c>
    </row>
    <row r="153" spans="4:11">
      <c r="D153" s="141" t="s">
        <v>12864</v>
      </c>
      <c r="E153" s="141" t="s">
        <v>284</v>
      </c>
      <c r="F153" s="141">
        <v>37</v>
      </c>
      <c r="G153" s="141" t="s">
        <v>12865</v>
      </c>
      <c r="H153" s="141" t="s">
        <v>455</v>
      </c>
      <c r="I153" s="143">
        <v>45495</v>
      </c>
      <c r="J153" s="151"/>
      <c r="K153" s="152">
        <v>45769</v>
      </c>
    </row>
    <row r="154" spans="4:11">
      <c r="D154" s="141" t="s">
        <v>279</v>
      </c>
      <c r="E154" s="141" t="s">
        <v>257</v>
      </c>
      <c r="F154" s="141">
        <v>30</v>
      </c>
      <c r="G154" s="141" t="s">
        <v>12266</v>
      </c>
      <c r="H154" s="141" t="s">
        <v>7417</v>
      </c>
      <c r="I154" s="143">
        <v>45028</v>
      </c>
      <c r="J154" s="151"/>
      <c r="K154" s="152">
        <v>45303</v>
      </c>
    </row>
    <row r="155" spans="4:11">
      <c r="D155" s="141" t="s">
        <v>12866</v>
      </c>
      <c r="E155" s="141" t="s">
        <v>327</v>
      </c>
      <c r="F155" s="141">
        <v>71</v>
      </c>
      <c r="G155" s="141" t="s">
        <v>12867</v>
      </c>
      <c r="H155" s="141" t="s">
        <v>421</v>
      </c>
      <c r="I155" s="143">
        <v>45565</v>
      </c>
      <c r="J155" s="151"/>
      <c r="K155" s="152">
        <v>45838</v>
      </c>
    </row>
    <row r="156" spans="4:11">
      <c r="D156" s="141" t="s">
        <v>12868</v>
      </c>
      <c r="E156" s="141" t="s">
        <v>284</v>
      </c>
      <c r="F156" s="141">
        <v>47</v>
      </c>
      <c r="G156" s="141" t="s">
        <v>12869</v>
      </c>
      <c r="H156" s="141" t="s">
        <v>305</v>
      </c>
      <c r="I156" s="143">
        <v>45495</v>
      </c>
      <c r="J156" s="151"/>
      <c r="K156" s="152">
        <v>45769</v>
      </c>
    </row>
    <row r="157" spans="4:11">
      <c r="D157" s="141" t="s">
        <v>12870</v>
      </c>
      <c r="E157" s="141" t="s">
        <v>284</v>
      </c>
      <c r="F157" s="141">
        <v>19</v>
      </c>
      <c r="G157" s="141" t="s">
        <v>12485</v>
      </c>
      <c r="H157" s="141" t="s">
        <v>12484</v>
      </c>
      <c r="I157" s="143" t="s">
        <v>12723</v>
      </c>
      <c r="J157" s="151"/>
      <c r="K157" s="152">
        <v>45399</v>
      </c>
    </row>
    <row r="158" spans="4:11">
      <c r="D158" s="141" t="s">
        <v>12871</v>
      </c>
      <c r="E158" s="141" t="s">
        <v>327</v>
      </c>
      <c r="F158" s="141">
        <v>72</v>
      </c>
      <c r="G158" s="141" t="s">
        <v>12872</v>
      </c>
      <c r="H158" s="141" t="s">
        <v>421</v>
      </c>
      <c r="I158" s="143">
        <v>45565</v>
      </c>
      <c r="J158" s="151"/>
      <c r="K158" s="152">
        <v>45838</v>
      </c>
    </row>
    <row r="159" spans="4:11">
      <c r="D159" s="141" t="s">
        <v>12873</v>
      </c>
      <c r="E159" s="141" t="s">
        <v>284</v>
      </c>
      <c r="F159" s="141">
        <v>1</v>
      </c>
      <c r="G159" s="141" t="s">
        <v>12462</v>
      </c>
      <c r="H159" s="141" t="s">
        <v>12463</v>
      </c>
      <c r="I159" s="143">
        <v>44603</v>
      </c>
      <c r="J159" s="151"/>
      <c r="K159" s="152">
        <v>44876</v>
      </c>
    </row>
    <row r="160" spans="4:11">
      <c r="D160" s="141" t="s">
        <v>12874</v>
      </c>
      <c r="E160" s="141" t="s">
        <v>327</v>
      </c>
      <c r="F160" s="141">
        <v>73</v>
      </c>
      <c r="G160" s="141" t="s">
        <v>12875</v>
      </c>
      <c r="H160" s="141" t="s">
        <v>421</v>
      </c>
      <c r="I160" s="143">
        <v>45565</v>
      </c>
      <c r="J160" s="151"/>
      <c r="K160" s="152">
        <v>45838</v>
      </c>
    </row>
    <row r="161" spans="4:11">
      <c r="D161" s="141" t="s">
        <v>12876</v>
      </c>
      <c r="E161" s="141" t="s">
        <v>284</v>
      </c>
      <c r="F161" s="141">
        <v>17</v>
      </c>
      <c r="G161" s="141" t="s">
        <v>12481</v>
      </c>
      <c r="H161" s="141" t="s">
        <v>12877</v>
      </c>
      <c r="I161" s="143" t="s">
        <v>12878</v>
      </c>
      <c r="J161" s="151"/>
      <c r="K161" s="152">
        <v>45337</v>
      </c>
    </row>
    <row r="162" spans="4:11">
      <c r="D162" s="141" t="s">
        <v>12879</v>
      </c>
      <c r="E162" s="141" t="s">
        <v>284</v>
      </c>
      <c r="F162" s="141">
        <v>16</v>
      </c>
      <c r="G162" s="141" t="s">
        <v>12478</v>
      </c>
      <c r="H162" s="141" t="s">
        <v>12877</v>
      </c>
      <c r="I162" s="143" t="s">
        <v>12878</v>
      </c>
      <c r="J162" s="151"/>
      <c r="K162" s="152">
        <v>45337</v>
      </c>
    </row>
    <row r="163" spans="4:11">
      <c r="D163" s="141" t="s">
        <v>12880</v>
      </c>
      <c r="E163" s="141" t="s">
        <v>327</v>
      </c>
      <c r="F163" s="141">
        <v>74</v>
      </c>
      <c r="G163" s="141" t="s">
        <v>12881</v>
      </c>
      <c r="H163" s="141" t="s">
        <v>195</v>
      </c>
      <c r="I163" s="143">
        <v>45593</v>
      </c>
      <c r="J163" s="151"/>
      <c r="K163" s="152"/>
    </row>
    <row r="164" spans="4:11">
      <c r="D164" s="141" t="s">
        <v>345</v>
      </c>
      <c r="E164" s="141" t="s">
        <v>257</v>
      </c>
      <c r="F164" s="141">
        <v>31</v>
      </c>
      <c r="G164" s="141" t="s">
        <v>12268</v>
      </c>
      <c r="H164" s="141" t="s">
        <v>7417</v>
      </c>
      <c r="I164" s="143">
        <v>45028</v>
      </c>
      <c r="J164" s="151"/>
      <c r="K164" s="152">
        <v>45303</v>
      </c>
    </row>
    <row r="165" spans="4:11">
      <c r="D165" s="141" t="s">
        <v>356</v>
      </c>
      <c r="E165" s="141" t="s">
        <v>257</v>
      </c>
      <c r="F165" s="141">
        <v>32</v>
      </c>
      <c r="G165" s="141" t="s">
        <v>12270</v>
      </c>
      <c r="H165" s="141" t="s">
        <v>195</v>
      </c>
      <c r="I165" s="143">
        <v>45028</v>
      </c>
      <c r="J165" s="151"/>
      <c r="K165" s="152"/>
    </row>
    <row r="166" spans="4:11">
      <c r="D166" s="141" t="s">
        <v>12882</v>
      </c>
      <c r="E166" s="141" t="s">
        <v>284</v>
      </c>
      <c r="F166" s="141">
        <v>15</v>
      </c>
      <c r="G166" s="141" t="s">
        <v>12476</v>
      </c>
      <c r="H166" s="141" t="s">
        <v>12877</v>
      </c>
      <c r="I166" s="143" t="s">
        <v>12878</v>
      </c>
      <c r="J166" s="151"/>
      <c r="K166" s="152">
        <v>45337</v>
      </c>
    </row>
    <row r="167" spans="4:11">
      <c r="D167" s="141" t="s">
        <v>12883</v>
      </c>
      <c r="E167" s="141" t="s">
        <v>256</v>
      </c>
      <c r="F167" s="141">
        <v>33</v>
      </c>
      <c r="G167" s="141" t="s">
        <v>12604</v>
      </c>
      <c r="H167" s="141" t="s">
        <v>12884</v>
      </c>
      <c r="I167" s="143" t="s">
        <v>12763</v>
      </c>
      <c r="J167" s="151"/>
      <c r="K167" s="152">
        <v>45503</v>
      </c>
    </row>
    <row r="168" spans="4:11">
      <c r="D168" s="141" t="s">
        <v>12885</v>
      </c>
      <c r="E168" s="141" t="s">
        <v>256</v>
      </c>
      <c r="F168" s="141">
        <v>56</v>
      </c>
      <c r="G168" s="141" t="s">
        <v>12886</v>
      </c>
      <c r="H168" s="141" t="s">
        <v>275</v>
      </c>
      <c r="I168" s="143">
        <v>45495</v>
      </c>
      <c r="J168" s="151"/>
      <c r="K168" s="152">
        <v>45769</v>
      </c>
    </row>
    <row r="169" spans="4:11">
      <c r="D169" s="141" t="s">
        <v>12887</v>
      </c>
      <c r="E169" s="141" t="s">
        <v>256</v>
      </c>
      <c r="F169" s="141">
        <v>49</v>
      </c>
      <c r="G169" s="141" t="s">
        <v>12643</v>
      </c>
      <c r="H169" s="141" t="s">
        <v>255</v>
      </c>
      <c r="I169" s="143" t="s">
        <v>12828</v>
      </c>
      <c r="J169" s="151"/>
      <c r="K169" s="152">
        <v>45615</v>
      </c>
    </row>
    <row r="170" spans="4:11">
      <c r="D170" s="141" t="s">
        <v>12888</v>
      </c>
      <c r="E170" s="141" t="s">
        <v>256</v>
      </c>
      <c r="F170" s="141">
        <v>20</v>
      </c>
      <c r="G170" s="141" t="s">
        <v>12574</v>
      </c>
      <c r="H170" s="141" t="s">
        <v>6385</v>
      </c>
      <c r="I170" s="143">
        <v>45143</v>
      </c>
      <c r="J170" s="151"/>
      <c r="K170" s="152">
        <v>45417</v>
      </c>
    </row>
    <row r="171" spans="4:11">
      <c r="D171" s="141" t="s">
        <v>12889</v>
      </c>
      <c r="E171" s="141" t="s">
        <v>256</v>
      </c>
      <c r="F171" s="141">
        <v>44</v>
      </c>
      <c r="G171" s="141" t="s">
        <v>12633</v>
      </c>
      <c r="H171" s="141" t="s">
        <v>255</v>
      </c>
      <c r="I171" s="143" t="s">
        <v>12828</v>
      </c>
      <c r="J171" s="151"/>
      <c r="K171" s="152">
        <v>45615</v>
      </c>
    </row>
    <row r="172" spans="4:11">
      <c r="D172" s="141" t="s">
        <v>12890</v>
      </c>
      <c r="E172" s="141" t="s">
        <v>256</v>
      </c>
      <c r="F172" s="141">
        <v>55</v>
      </c>
      <c r="G172" s="141" t="s">
        <v>12658</v>
      </c>
      <c r="H172" s="141" t="s">
        <v>370</v>
      </c>
      <c r="I172" s="143" t="s">
        <v>12726</v>
      </c>
      <c r="J172" s="151"/>
      <c r="K172" s="152">
        <v>45686</v>
      </c>
    </row>
    <row r="173" spans="4:11">
      <c r="D173" s="141" t="s">
        <v>12891</v>
      </c>
      <c r="E173" s="141" t="s">
        <v>256</v>
      </c>
      <c r="F173" s="141">
        <v>45</v>
      </c>
      <c r="G173" s="141" t="s">
        <v>12635</v>
      </c>
      <c r="H173" s="141" t="s">
        <v>255</v>
      </c>
      <c r="I173" s="143" t="s">
        <v>12828</v>
      </c>
      <c r="J173" s="151"/>
      <c r="K173" s="152">
        <v>45615</v>
      </c>
    </row>
    <row r="174" spans="4:11">
      <c r="D174" s="141" t="s">
        <v>12892</v>
      </c>
      <c r="E174" s="141" t="s">
        <v>256</v>
      </c>
      <c r="F174" s="141">
        <v>43</v>
      </c>
      <c r="G174" s="141" t="s">
        <v>12630</v>
      </c>
      <c r="H174" s="141" t="s">
        <v>255</v>
      </c>
      <c r="I174" s="143" t="s">
        <v>12828</v>
      </c>
      <c r="J174" s="151"/>
      <c r="K174" s="152">
        <v>45615</v>
      </c>
    </row>
    <row r="175" spans="4:11">
      <c r="D175" s="141" t="s">
        <v>12893</v>
      </c>
      <c r="E175" s="141" t="s">
        <v>256</v>
      </c>
      <c r="F175" s="141">
        <v>60</v>
      </c>
      <c r="G175" s="141" t="s">
        <v>12894</v>
      </c>
      <c r="H175" s="141" t="s">
        <v>755</v>
      </c>
      <c r="I175" s="143">
        <v>45495</v>
      </c>
      <c r="J175" s="151"/>
      <c r="K175" s="152">
        <v>45769</v>
      </c>
    </row>
    <row r="176" spans="4:11">
      <c r="D176" s="141" t="s">
        <v>12895</v>
      </c>
      <c r="E176" s="141" t="s">
        <v>256</v>
      </c>
      <c r="F176" s="141">
        <v>58</v>
      </c>
      <c r="G176" s="141" t="s">
        <v>12896</v>
      </c>
      <c r="H176" s="141" t="s">
        <v>755</v>
      </c>
      <c r="I176" s="143">
        <v>45495</v>
      </c>
      <c r="J176" s="151"/>
      <c r="K176" s="152">
        <v>45769</v>
      </c>
    </row>
    <row r="177" spans="4:11">
      <c r="D177" s="141" t="s">
        <v>12897</v>
      </c>
      <c r="E177" s="141" t="s">
        <v>256</v>
      </c>
      <c r="F177" s="141">
        <v>52</v>
      </c>
      <c r="G177" s="141" t="s">
        <v>12652</v>
      </c>
      <c r="H177" s="141" t="s">
        <v>370</v>
      </c>
      <c r="I177" s="143" t="s">
        <v>12726</v>
      </c>
      <c r="J177" s="151"/>
      <c r="K177" s="152">
        <v>45686</v>
      </c>
    </row>
    <row r="178" spans="4:11">
      <c r="D178" s="141" t="s">
        <v>12898</v>
      </c>
      <c r="E178" s="141" t="s">
        <v>284</v>
      </c>
      <c r="F178" s="141">
        <v>46</v>
      </c>
      <c r="G178" s="141" t="s">
        <v>12899</v>
      </c>
      <c r="H178" s="141" t="s">
        <v>305</v>
      </c>
      <c r="I178" s="143">
        <v>45495</v>
      </c>
      <c r="J178" s="151"/>
      <c r="K178" s="152">
        <v>45769</v>
      </c>
    </row>
    <row r="179" spans="4:11">
      <c r="D179" s="141" t="s">
        <v>12900</v>
      </c>
      <c r="E179" s="141" t="s">
        <v>256</v>
      </c>
      <c r="F179" s="141">
        <v>9</v>
      </c>
      <c r="G179" s="141" t="s">
        <v>12668</v>
      </c>
      <c r="H179" s="141" t="s">
        <v>9563</v>
      </c>
      <c r="I179" s="143">
        <v>44844</v>
      </c>
      <c r="J179" s="151"/>
      <c r="K179" s="152">
        <v>45117</v>
      </c>
    </row>
    <row r="180" spans="4:11">
      <c r="D180" s="141" t="s">
        <v>12901</v>
      </c>
      <c r="E180" s="141" t="s">
        <v>256</v>
      </c>
      <c r="F180" s="141">
        <v>34</v>
      </c>
      <c r="G180" s="141" t="s">
        <v>12607</v>
      </c>
      <c r="H180" s="141" t="s">
        <v>12884</v>
      </c>
      <c r="I180" s="143" t="s">
        <v>12763</v>
      </c>
      <c r="J180" s="151"/>
      <c r="K180" s="152">
        <v>45503</v>
      </c>
    </row>
    <row r="181" spans="4:11">
      <c r="D181" s="141" t="s">
        <v>12902</v>
      </c>
      <c r="E181" s="141" t="s">
        <v>256</v>
      </c>
      <c r="F181" s="141">
        <v>36</v>
      </c>
      <c r="G181" s="141" t="s">
        <v>12611</v>
      </c>
      <c r="H181" s="141" t="s">
        <v>12884</v>
      </c>
      <c r="I181" s="143" t="s">
        <v>12763</v>
      </c>
      <c r="J181" s="151"/>
      <c r="K181" s="152">
        <v>45503</v>
      </c>
    </row>
    <row r="182" spans="4:11">
      <c r="D182" s="141" t="s">
        <v>12903</v>
      </c>
      <c r="E182" s="141" t="s">
        <v>256</v>
      </c>
      <c r="F182" s="141">
        <v>42</v>
      </c>
      <c r="G182" s="141" t="s">
        <v>12627</v>
      </c>
      <c r="H182" s="141" t="s">
        <v>255</v>
      </c>
      <c r="I182" s="143" t="s">
        <v>12828</v>
      </c>
      <c r="J182" s="151"/>
      <c r="K182" s="152">
        <v>45615</v>
      </c>
    </row>
    <row r="183" spans="4:11">
      <c r="D183" s="141" t="s">
        <v>12904</v>
      </c>
      <c r="E183" s="141" t="s">
        <v>256</v>
      </c>
      <c r="F183" s="141">
        <v>41</v>
      </c>
      <c r="G183" s="141" t="s">
        <v>12625</v>
      </c>
      <c r="H183" s="141" t="s">
        <v>255</v>
      </c>
      <c r="I183" s="143" t="s">
        <v>12828</v>
      </c>
      <c r="J183" s="151"/>
      <c r="K183" s="152">
        <v>45615</v>
      </c>
    </row>
    <row r="184" spans="4:11">
      <c r="D184" s="141" t="s">
        <v>12905</v>
      </c>
      <c r="E184" s="141" t="s">
        <v>256</v>
      </c>
      <c r="F184" s="141">
        <v>54</v>
      </c>
      <c r="G184" s="141" t="s">
        <v>12657</v>
      </c>
      <c r="H184" s="141" t="s">
        <v>370</v>
      </c>
      <c r="I184" s="143" t="s">
        <v>12726</v>
      </c>
      <c r="J184" s="151"/>
      <c r="K184" s="152">
        <v>45686</v>
      </c>
    </row>
    <row r="185" spans="4:11">
      <c r="D185" s="141" t="s">
        <v>12906</v>
      </c>
      <c r="E185" s="141" t="s">
        <v>256</v>
      </c>
      <c r="F185" s="141">
        <v>23</v>
      </c>
      <c r="G185" s="141" t="s">
        <v>12581</v>
      </c>
      <c r="H185" s="141" t="s">
        <v>6385</v>
      </c>
      <c r="I185" s="143">
        <v>45143</v>
      </c>
      <c r="J185" s="151"/>
      <c r="K185" s="152">
        <v>45417</v>
      </c>
    </row>
    <row r="186" spans="4:11">
      <c r="D186" s="141" t="s">
        <v>12907</v>
      </c>
      <c r="E186" s="141" t="s">
        <v>256</v>
      </c>
      <c r="F186" s="141">
        <v>8</v>
      </c>
      <c r="G186" s="141" t="s">
        <v>12666</v>
      </c>
      <c r="H186" s="141" t="s">
        <v>9563</v>
      </c>
      <c r="I186" s="143">
        <v>44844</v>
      </c>
      <c r="J186" s="151"/>
      <c r="K186" s="152">
        <v>45117</v>
      </c>
    </row>
    <row r="187" spans="4:11">
      <c r="D187" s="141" t="s">
        <v>12908</v>
      </c>
      <c r="E187" s="141" t="s">
        <v>256</v>
      </c>
      <c r="F187" s="141">
        <v>48</v>
      </c>
      <c r="G187" s="141" t="s">
        <v>12641</v>
      </c>
      <c r="H187" s="141" t="s">
        <v>255</v>
      </c>
      <c r="I187" s="143" t="s">
        <v>12828</v>
      </c>
      <c r="J187" s="151"/>
      <c r="K187" s="152">
        <v>45615</v>
      </c>
    </row>
    <row r="188" spans="4:11">
      <c r="D188" s="141" t="s">
        <v>12909</v>
      </c>
      <c r="E188" s="141" t="s">
        <v>256</v>
      </c>
      <c r="F188" s="141">
        <v>46</v>
      </c>
      <c r="G188" s="141" t="s">
        <v>12638</v>
      </c>
      <c r="H188" s="141" t="s">
        <v>255</v>
      </c>
      <c r="I188" s="143" t="s">
        <v>12828</v>
      </c>
      <c r="J188" s="151"/>
      <c r="K188" s="152">
        <v>45615</v>
      </c>
    </row>
    <row r="189" spans="4:11">
      <c r="D189" s="141" t="s">
        <v>12910</v>
      </c>
      <c r="E189" s="141" t="s">
        <v>256</v>
      </c>
      <c r="F189" s="141">
        <v>15</v>
      </c>
      <c r="G189" s="141" t="s">
        <v>12563</v>
      </c>
      <c r="H189" s="141" t="s">
        <v>1872</v>
      </c>
      <c r="I189" s="143" t="s">
        <v>12727</v>
      </c>
      <c r="J189" s="151"/>
      <c r="K189" s="152">
        <v>45304</v>
      </c>
    </row>
    <row r="190" spans="4:11">
      <c r="D190" s="141" t="s">
        <v>12911</v>
      </c>
      <c r="E190" s="141" t="s">
        <v>256</v>
      </c>
      <c r="F190" s="141">
        <v>22</v>
      </c>
      <c r="G190" s="141" t="s">
        <v>12580</v>
      </c>
      <c r="H190" s="141" t="s">
        <v>6385</v>
      </c>
      <c r="I190" s="143">
        <v>45143</v>
      </c>
      <c r="J190" s="151"/>
      <c r="K190" s="152">
        <v>45417</v>
      </c>
    </row>
    <row r="191" spans="4:11">
      <c r="D191" s="141" t="s">
        <v>12912</v>
      </c>
      <c r="E191" s="141" t="s">
        <v>256</v>
      </c>
      <c r="F191" s="141">
        <v>39</v>
      </c>
      <c r="G191" s="141" t="s">
        <v>12618</v>
      </c>
      <c r="H191" s="141" t="s">
        <v>12884</v>
      </c>
      <c r="I191" s="143" t="s">
        <v>12763</v>
      </c>
      <c r="J191" s="151"/>
      <c r="K191" s="152">
        <v>45503</v>
      </c>
    </row>
    <row r="192" spans="4:11">
      <c r="D192" s="141" t="s">
        <v>12913</v>
      </c>
      <c r="E192" s="141" t="s">
        <v>256</v>
      </c>
      <c r="F192" s="141">
        <v>14</v>
      </c>
      <c r="G192" s="141" t="s">
        <v>12560</v>
      </c>
      <c r="H192" s="141" t="s">
        <v>1872</v>
      </c>
      <c r="I192" s="143" t="s">
        <v>12727</v>
      </c>
      <c r="J192" s="151"/>
      <c r="K192" s="152">
        <v>45304</v>
      </c>
    </row>
    <row r="193" spans="4:11">
      <c r="D193" s="141" t="s">
        <v>12914</v>
      </c>
      <c r="E193" s="141" t="s">
        <v>256</v>
      </c>
      <c r="F193" s="141">
        <v>51</v>
      </c>
      <c r="G193" s="141" t="s">
        <v>12650</v>
      </c>
      <c r="H193" s="141" t="s">
        <v>370</v>
      </c>
      <c r="I193" s="143" t="s">
        <v>12726</v>
      </c>
      <c r="J193" s="151"/>
      <c r="K193" s="152">
        <v>45686</v>
      </c>
    </row>
    <row r="194" spans="4:11">
      <c r="D194" s="141" t="s">
        <v>12915</v>
      </c>
      <c r="E194" s="141" t="s">
        <v>256</v>
      </c>
      <c r="F194" s="141">
        <v>4</v>
      </c>
      <c r="G194" s="141" t="s">
        <v>12620</v>
      </c>
      <c r="H194" s="141" t="s">
        <v>12551</v>
      </c>
      <c r="I194" s="143">
        <v>44658</v>
      </c>
      <c r="J194" s="151"/>
      <c r="K194" s="152">
        <v>44933</v>
      </c>
    </row>
    <row r="195" spans="4:11">
      <c r="D195" s="141" t="s">
        <v>12916</v>
      </c>
      <c r="E195" s="141" t="s">
        <v>256</v>
      </c>
      <c r="F195" s="141">
        <v>2</v>
      </c>
      <c r="G195" s="141" t="s">
        <v>12572</v>
      </c>
      <c r="H195" s="141" t="s">
        <v>12551</v>
      </c>
      <c r="I195" s="143">
        <v>44658</v>
      </c>
      <c r="J195" s="151"/>
      <c r="K195" s="152">
        <v>44933</v>
      </c>
    </row>
    <row r="196" spans="4:11">
      <c r="D196" s="141" t="s">
        <v>12917</v>
      </c>
      <c r="E196" s="141" t="s">
        <v>256</v>
      </c>
      <c r="F196" s="141">
        <v>10</v>
      </c>
      <c r="G196" s="141" t="s">
        <v>12553</v>
      </c>
      <c r="H196" s="141" t="s">
        <v>9563</v>
      </c>
      <c r="I196" s="143">
        <v>44844</v>
      </c>
      <c r="J196" s="151"/>
      <c r="K196" s="152">
        <v>45117</v>
      </c>
    </row>
    <row r="197" spans="4:11">
      <c r="D197" s="141" t="s">
        <v>12918</v>
      </c>
      <c r="E197" s="141" t="s">
        <v>256</v>
      </c>
      <c r="F197" s="141">
        <v>59</v>
      </c>
      <c r="G197" s="141" t="s">
        <v>12919</v>
      </c>
      <c r="H197" s="141" t="s">
        <v>275</v>
      </c>
      <c r="I197" s="143">
        <v>45495</v>
      </c>
      <c r="J197" s="151"/>
      <c r="K197" s="152">
        <v>45769</v>
      </c>
    </row>
    <row r="198" spans="4:11">
      <c r="D198" s="141" t="s">
        <v>12920</v>
      </c>
      <c r="E198" s="141" t="s">
        <v>256</v>
      </c>
      <c r="F198" s="141">
        <v>21</v>
      </c>
      <c r="G198" s="141" t="s">
        <v>12577</v>
      </c>
      <c r="H198" s="141" t="s">
        <v>6385</v>
      </c>
      <c r="I198" s="143">
        <v>45143</v>
      </c>
      <c r="J198" s="151"/>
      <c r="K198" s="152">
        <v>45417</v>
      </c>
    </row>
    <row r="199" spans="4:11">
      <c r="D199" s="141" t="s">
        <v>12921</v>
      </c>
      <c r="E199" s="141" t="s">
        <v>256</v>
      </c>
      <c r="F199" s="141">
        <v>16</v>
      </c>
      <c r="G199" s="141" t="s">
        <v>12565</v>
      </c>
      <c r="H199" s="141" t="s">
        <v>1872</v>
      </c>
      <c r="I199" s="143" t="s">
        <v>12727</v>
      </c>
      <c r="J199" s="151"/>
      <c r="K199" s="152">
        <v>45304</v>
      </c>
    </row>
    <row r="200" spans="4:11">
      <c r="D200" s="141" t="s">
        <v>12922</v>
      </c>
      <c r="E200" s="141" t="s">
        <v>256</v>
      </c>
      <c r="F200" s="141">
        <v>6</v>
      </c>
      <c r="G200" s="141" t="s">
        <v>12661</v>
      </c>
      <c r="H200" s="141" t="s">
        <v>9563</v>
      </c>
      <c r="I200" s="143">
        <v>44844</v>
      </c>
      <c r="J200" s="151"/>
      <c r="K200" s="152">
        <v>45117</v>
      </c>
    </row>
    <row r="201" spans="4:11">
      <c r="D201" s="141" t="s">
        <v>12923</v>
      </c>
      <c r="E201" s="141" t="s">
        <v>256</v>
      </c>
      <c r="F201" s="141">
        <v>61</v>
      </c>
      <c r="G201" s="141" t="s">
        <v>12924</v>
      </c>
      <c r="H201" s="141" t="s">
        <v>275</v>
      </c>
      <c r="I201" s="143">
        <v>45495</v>
      </c>
      <c r="J201" s="151"/>
      <c r="K201" s="152">
        <v>45769</v>
      </c>
    </row>
    <row r="202" spans="4:11">
      <c r="D202" s="141" t="s">
        <v>12925</v>
      </c>
      <c r="E202" s="141" t="s">
        <v>256</v>
      </c>
      <c r="F202" s="141">
        <v>35</v>
      </c>
      <c r="G202" s="141" t="s">
        <v>12609</v>
      </c>
      <c r="H202" s="151" t="s">
        <v>12884</v>
      </c>
      <c r="I202" s="143" t="s">
        <v>12763</v>
      </c>
      <c r="J202" s="151"/>
      <c r="K202" s="152">
        <v>45503</v>
      </c>
    </row>
    <row r="203" spans="4:11">
      <c r="D203" s="141" t="s">
        <v>12926</v>
      </c>
      <c r="E203" s="141" t="s">
        <v>256</v>
      </c>
      <c r="F203" s="141">
        <v>28</v>
      </c>
      <c r="G203" s="141" t="s">
        <v>12591</v>
      </c>
      <c r="H203" s="151" t="s">
        <v>12586</v>
      </c>
      <c r="I203" s="143" t="s">
        <v>12723</v>
      </c>
      <c r="J203" s="151"/>
      <c r="K203" s="152">
        <v>45399</v>
      </c>
    </row>
    <row r="204" spans="4:11">
      <c r="D204" s="141" t="s">
        <v>12927</v>
      </c>
      <c r="E204" s="141" t="s">
        <v>256</v>
      </c>
      <c r="F204" s="141">
        <v>31</v>
      </c>
      <c r="G204" s="141" t="s">
        <v>12598</v>
      </c>
      <c r="H204" s="151" t="s">
        <v>12586</v>
      </c>
      <c r="I204" s="143" t="s">
        <v>12723</v>
      </c>
      <c r="J204" s="151"/>
      <c r="K204" s="152">
        <v>45399</v>
      </c>
    </row>
    <row r="205" spans="4:11">
      <c r="D205" s="141" t="s">
        <v>12928</v>
      </c>
      <c r="E205" s="141" t="s">
        <v>256</v>
      </c>
      <c r="F205" s="141">
        <v>57</v>
      </c>
      <c r="G205" s="141" t="s">
        <v>12929</v>
      </c>
      <c r="H205" s="151" t="s">
        <v>275</v>
      </c>
      <c r="I205" s="143">
        <v>45495</v>
      </c>
      <c r="J205" s="151"/>
      <c r="K205" s="152">
        <v>45769</v>
      </c>
    </row>
    <row r="206" spans="4:11">
      <c r="D206" s="141" t="s">
        <v>12930</v>
      </c>
      <c r="E206" s="141" t="s">
        <v>256</v>
      </c>
      <c r="F206" s="141">
        <v>38</v>
      </c>
      <c r="G206" s="141" t="s">
        <v>12616</v>
      </c>
      <c r="H206" s="151" t="s">
        <v>12884</v>
      </c>
      <c r="I206" s="143" t="s">
        <v>12763</v>
      </c>
      <c r="J206" s="151"/>
      <c r="K206" s="152">
        <v>45503</v>
      </c>
    </row>
    <row r="207" spans="4:11">
      <c r="D207" s="141" t="s">
        <v>12931</v>
      </c>
      <c r="E207" s="141" t="s">
        <v>256</v>
      </c>
      <c r="F207" s="141">
        <v>27</v>
      </c>
      <c r="G207" s="141" t="s">
        <v>12588</v>
      </c>
      <c r="H207" s="151" t="s">
        <v>12586</v>
      </c>
      <c r="I207" s="143" t="s">
        <v>12723</v>
      </c>
      <c r="J207" s="151"/>
      <c r="K207" s="152">
        <v>45399</v>
      </c>
    </row>
    <row r="208" spans="4:11">
      <c r="D208" s="141" t="s">
        <v>12932</v>
      </c>
      <c r="E208" s="141" t="s">
        <v>256</v>
      </c>
      <c r="F208" s="141">
        <v>13</v>
      </c>
      <c r="G208" s="141" t="s">
        <v>12557</v>
      </c>
      <c r="H208" s="141" t="s">
        <v>1872</v>
      </c>
      <c r="I208" s="143" t="s">
        <v>12727</v>
      </c>
      <c r="J208" s="151"/>
      <c r="K208" s="152">
        <v>45304</v>
      </c>
    </row>
    <row r="209" spans="4:11">
      <c r="D209" s="141" t="s">
        <v>12933</v>
      </c>
      <c r="E209" s="141" t="s">
        <v>256</v>
      </c>
      <c r="F209" s="141">
        <v>3</v>
      </c>
      <c r="G209" s="141" t="s">
        <v>12594</v>
      </c>
      <c r="H209" s="141" t="s">
        <v>12551</v>
      </c>
      <c r="I209" s="143">
        <v>44658</v>
      </c>
      <c r="J209" s="151"/>
      <c r="K209" s="152">
        <v>44933</v>
      </c>
    </row>
    <row r="210" spans="4:11">
      <c r="D210" s="141" t="s">
        <v>12934</v>
      </c>
      <c r="E210" s="141" t="s">
        <v>256</v>
      </c>
      <c r="F210" s="141">
        <v>26</v>
      </c>
      <c r="G210" s="141" t="s">
        <v>12585</v>
      </c>
      <c r="H210" s="141" t="s">
        <v>12586</v>
      </c>
      <c r="I210" s="143" t="s">
        <v>12723</v>
      </c>
      <c r="J210" s="151"/>
      <c r="K210" s="152">
        <v>45399</v>
      </c>
    </row>
    <row r="211" spans="4:11">
      <c r="D211" s="141" t="s">
        <v>12935</v>
      </c>
      <c r="E211" s="141" t="s">
        <v>256</v>
      </c>
      <c r="F211" s="141">
        <v>7</v>
      </c>
      <c r="G211" s="141" t="s">
        <v>12664</v>
      </c>
      <c r="H211" s="141" t="s">
        <v>9563</v>
      </c>
      <c r="I211" s="143">
        <v>44844</v>
      </c>
      <c r="J211" s="151"/>
      <c r="K211" s="152">
        <v>45117</v>
      </c>
    </row>
    <row r="212" spans="4:11">
      <c r="D212" s="141" t="s">
        <v>12936</v>
      </c>
      <c r="E212" s="141" t="s">
        <v>256</v>
      </c>
      <c r="F212" s="141">
        <v>17</v>
      </c>
      <c r="G212" s="141" t="s">
        <v>12566</v>
      </c>
      <c r="H212" s="141" t="s">
        <v>1872</v>
      </c>
      <c r="I212" s="143" t="s">
        <v>12727</v>
      </c>
      <c r="J212" s="151"/>
      <c r="K212" s="152">
        <v>45304</v>
      </c>
    </row>
    <row r="213" spans="4:11">
      <c r="D213" s="141" t="s">
        <v>12937</v>
      </c>
      <c r="E213" s="141" t="s">
        <v>256</v>
      </c>
      <c r="F213" s="141">
        <v>18</v>
      </c>
      <c r="G213" s="141" t="s">
        <v>12569</v>
      </c>
      <c r="H213" s="141" t="s">
        <v>1872</v>
      </c>
      <c r="I213" s="143" t="s">
        <v>12727</v>
      </c>
      <c r="J213" s="151"/>
      <c r="K213" s="152">
        <v>45304</v>
      </c>
    </row>
    <row r="214" spans="4:11">
      <c r="D214" s="141" t="s">
        <v>12938</v>
      </c>
      <c r="E214" s="141" t="s">
        <v>256</v>
      </c>
      <c r="F214" s="141">
        <v>53</v>
      </c>
      <c r="G214" s="141" t="s">
        <v>12654</v>
      </c>
      <c r="H214" s="141" t="s">
        <v>370</v>
      </c>
      <c r="I214" s="143" t="s">
        <v>12726</v>
      </c>
      <c r="J214" s="151"/>
      <c r="K214" s="152">
        <v>45686</v>
      </c>
    </row>
    <row r="215" spans="4:11">
      <c r="D215" s="141" t="s">
        <v>12939</v>
      </c>
      <c r="E215" s="141" t="s">
        <v>284</v>
      </c>
      <c r="F215" s="141">
        <v>45</v>
      </c>
      <c r="G215" s="141" t="s">
        <v>12940</v>
      </c>
      <c r="H215" s="141" t="s">
        <v>305</v>
      </c>
      <c r="I215" s="143">
        <v>45495</v>
      </c>
      <c r="J215" s="151"/>
      <c r="K215" s="152">
        <v>45769</v>
      </c>
    </row>
    <row r="216" spans="4:11">
      <c r="D216" s="141" t="s">
        <v>12941</v>
      </c>
      <c r="E216" s="141" t="s">
        <v>256</v>
      </c>
      <c r="F216" s="141">
        <v>29</v>
      </c>
      <c r="G216" s="141" t="s">
        <v>12593</v>
      </c>
      <c r="H216" s="141" t="s">
        <v>12586</v>
      </c>
      <c r="I216" s="143" t="s">
        <v>12723</v>
      </c>
      <c r="J216" s="151"/>
      <c r="K216" s="152">
        <v>45399</v>
      </c>
    </row>
    <row r="217" spans="4:11">
      <c r="D217" s="141" t="s">
        <v>12942</v>
      </c>
      <c r="E217" s="141" t="s">
        <v>256</v>
      </c>
      <c r="F217" s="141">
        <v>37</v>
      </c>
      <c r="G217" s="141" t="s">
        <v>12613</v>
      </c>
      <c r="H217" s="141" t="s">
        <v>12884</v>
      </c>
      <c r="I217" s="143" t="s">
        <v>12763</v>
      </c>
      <c r="J217" s="151"/>
      <c r="K217" s="152">
        <v>45503</v>
      </c>
    </row>
    <row r="218" spans="4:11">
      <c r="D218" s="141" t="s">
        <v>12943</v>
      </c>
      <c r="E218" s="141" t="s">
        <v>256</v>
      </c>
      <c r="F218" s="141">
        <v>47</v>
      </c>
      <c r="G218" s="141" t="s">
        <v>12639</v>
      </c>
      <c r="H218" s="141" t="s">
        <v>255</v>
      </c>
      <c r="I218" s="143" t="s">
        <v>12828</v>
      </c>
      <c r="J218" s="151"/>
      <c r="K218" s="152">
        <v>45615</v>
      </c>
    </row>
    <row r="219" spans="4:11">
      <c r="D219" s="141" t="s">
        <v>12944</v>
      </c>
      <c r="E219" s="141" t="s">
        <v>256</v>
      </c>
      <c r="F219" s="141">
        <v>32</v>
      </c>
      <c r="G219" s="141" t="s">
        <v>12601</v>
      </c>
      <c r="H219" s="141" t="s">
        <v>12586</v>
      </c>
      <c r="I219" s="143" t="s">
        <v>12723</v>
      </c>
      <c r="J219" s="151"/>
      <c r="K219" s="152">
        <v>45399</v>
      </c>
    </row>
    <row r="220" spans="4:11">
      <c r="D220" s="141" t="s">
        <v>12945</v>
      </c>
      <c r="E220" s="141" t="s">
        <v>256</v>
      </c>
      <c r="F220" s="141">
        <v>50</v>
      </c>
      <c r="G220" s="141" t="s">
        <v>12646</v>
      </c>
      <c r="H220" s="141" t="s">
        <v>370</v>
      </c>
      <c r="I220" s="143" t="s">
        <v>12726</v>
      </c>
      <c r="J220" s="151"/>
      <c r="K220" s="152">
        <v>45686</v>
      </c>
    </row>
    <row r="221" spans="4:11">
      <c r="D221" s="141" t="s">
        <v>12946</v>
      </c>
      <c r="E221" s="141" t="s">
        <v>256</v>
      </c>
      <c r="F221" s="141">
        <v>30</v>
      </c>
      <c r="G221" s="141" t="s">
        <v>12595</v>
      </c>
      <c r="H221" s="141" t="s">
        <v>12586</v>
      </c>
      <c r="I221" s="143" t="s">
        <v>12723</v>
      </c>
      <c r="J221" s="151"/>
      <c r="K221" s="152">
        <v>45399</v>
      </c>
    </row>
    <row r="222" spans="4:11">
      <c r="D222" s="141" t="s">
        <v>12947</v>
      </c>
      <c r="E222" s="141" t="s">
        <v>256</v>
      </c>
      <c r="F222" s="141">
        <v>11</v>
      </c>
      <c r="G222" s="141" t="s">
        <v>12554</v>
      </c>
      <c r="H222" s="141" t="s">
        <v>1872</v>
      </c>
      <c r="I222" s="143" t="s">
        <v>12727</v>
      </c>
      <c r="J222" s="151"/>
      <c r="K222" s="152">
        <v>45304</v>
      </c>
    </row>
    <row r="223" spans="4:11">
      <c r="D223" s="141" t="s">
        <v>12128</v>
      </c>
      <c r="E223" s="141" t="s">
        <v>256</v>
      </c>
      <c r="F223" s="141">
        <v>40</v>
      </c>
      <c r="G223" s="141" t="s">
        <v>12623</v>
      </c>
      <c r="H223" s="141" t="s">
        <v>255</v>
      </c>
      <c r="I223" s="143" t="s">
        <v>12828</v>
      </c>
      <c r="J223" s="151"/>
      <c r="K223" s="152">
        <v>45615</v>
      </c>
    </row>
    <row r="224" spans="4:11">
      <c r="D224" s="141" t="s">
        <v>12948</v>
      </c>
      <c r="E224" s="141" t="s">
        <v>256</v>
      </c>
      <c r="F224" s="141">
        <v>19</v>
      </c>
      <c r="G224" s="141" t="s">
        <v>12571</v>
      </c>
      <c r="H224" s="141" t="s">
        <v>6385</v>
      </c>
      <c r="I224" s="143">
        <v>45143</v>
      </c>
      <c r="J224" s="151"/>
      <c r="K224" s="152">
        <v>45417</v>
      </c>
    </row>
    <row r="225" spans="4:11">
      <c r="D225" s="141" t="s">
        <v>12949</v>
      </c>
      <c r="E225" s="141" t="s">
        <v>256</v>
      </c>
      <c r="F225" s="141">
        <v>24</v>
      </c>
      <c r="G225" s="141" t="s">
        <v>12583</v>
      </c>
      <c r="H225" s="141" t="s">
        <v>6385</v>
      </c>
      <c r="I225" s="143">
        <v>45143</v>
      </c>
      <c r="J225" s="151"/>
      <c r="K225" s="152">
        <v>45417</v>
      </c>
    </row>
    <row r="226" spans="4:11">
      <c r="D226" s="141" t="s">
        <v>12950</v>
      </c>
      <c r="E226" s="141" t="s">
        <v>256</v>
      </c>
      <c r="F226" s="141">
        <v>1</v>
      </c>
      <c r="G226" s="141" t="s">
        <v>12550</v>
      </c>
      <c r="H226" s="141" t="s">
        <v>12551</v>
      </c>
      <c r="I226" s="143">
        <v>44658</v>
      </c>
      <c r="J226" s="151"/>
      <c r="K226" s="152">
        <v>44933</v>
      </c>
    </row>
    <row r="227" spans="4:11">
      <c r="D227" s="141" t="s">
        <v>12951</v>
      </c>
      <c r="E227" s="141" t="s">
        <v>256</v>
      </c>
      <c r="F227" s="141">
        <v>5</v>
      </c>
      <c r="G227" s="141" t="s">
        <v>12645</v>
      </c>
      <c r="H227" s="141" t="s">
        <v>9563</v>
      </c>
      <c r="I227" s="143">
        <v>44844</v>
      </c>
      <c r="J227" s="151"/>
      <c r="K227" s="152">
        <v>45117</v>
      </c>
    </row>
    <row r="228" spans="4:11">
      <c r="D228" s="141" t="s">
        <v>458</v>
      </c>
      <c r="E228" s="141" t="s">
        <v>257</v>
      </c>
      <c r="F228" s="141">
        <v>33</v>
      </c>
      <c r="G228" s="141" t="s">
        <v>12274</v>
      </c>
      <c r="H228" s="141" t="s">
        <v>12952</v>
      </c>
      <c r="I228" s="143" t="s">
        <v>12828</v>
      </c>
      <c r="J228" s="152">
        <v>45607</v>
      </c>
      <c r="K228" s="152">
        <v>45615</v>
      </c>
    </row>
    <row r="229" spans="4:11">
      <c r="D229" s="141" t="s">
        <v>12953</v>
      </c>
      <c r="E229" s="141" t="s">
        <v>284</v>
      </c>
      <c r="F229" s="141">
        <v>64</v>
      </c>
      <c r="G229" s="141" t="s">
        <v>12954</v>
      </c>
      <c r="H229" s="141" t="s">
        <v>478</v>
      </c>
      <c r="I229" s="143">
        <v>45639</v>
      </c>
      <c r="J229" s="152">
        <v>45912</v>
      </c>
      <c r="K229" s="152">
        <v>45913</v>
      </c>
    </row>
    <row r="230" spans="4:11">
      <c r="D230" s="141" t="s">
        <v>12955</v>
      </c>
      <c r="E230" s="141" t="s">
        <v>284</v>
      </c>
      <c r="F230" s="141">
        <v>65</v>
      </c>
      <c r="G230" s="141" t="s">
        <v>12956</v>
      </c>
      <c r="H230" s="141" t="s">
        <v>478</v>
      </c>
      <c r="I230" s="143">
        <v>45639</v>
      </c>
      <c r="J230" s="152">
        <v>45912</v>
      </c>
      <c r="K230" s="152">
        <v>45913</v>
      </c>
    </row>
    <row r="231" spans="4:11">
      <c r="D231" s="141" t="s">
        <v>12957</v>
      </c>
      <c r="E231" s="141" t="s">
        <v>284</v>
      </c>
      <c r="F231" s="141">
        <v>66</v>
      </c>
      <c r="G231" s="141" t="s">
        <v>12958</v>
      </c>
      <c r="H231" s="141" t="s">
        <v>574</v>
      </c>
      <c r="I231" s="143">
        <v>45639</v>
      </c>
      <c r="J231" s="152">
        <v>45912</v>
      </c>
      <c r="K231" s="152">
        <v>45913</v>
      </c>
    </row>
    <row r="232" spans="4:11">
      <c r="D232" s="151" t="s">
        <v>12959</v>
      </c>
      <c r="E232" s="141" t="s">
        <v>284</v>
      </c>
      <c r="F232" s="151">
        <v>67</v>
      </c>
      <c r="G232" s="151" t="s">
        <v>12960</v>
      </c>
      <c r="H232" s="141" t="s">
        <v>574</v>
      </c>
      <c r="I232" s="143">
        <v>45639</v>
      </c>
      <c r="J232" s="152">
        <v>45912</v>
      </c>
      <c r="K232" s="152">
        <v>45913</v>
      </c>
    </row>
    <row r="233" spans="4:11">
      <c r="D233" s="141" t="s">
        <v>12041</v>
      </c>
      <c r="E233" s="141" t="s">
        <v>327</v>
      </c>
      <c r="F233" s="141">
        <v>34</v>
      </c>
      <c r="G233" s="141" t="s">
        <v>12382</v>
      </c>
      <c r="H233" s="141" t="s">
        <v>471</v>
      </c>
      <c r="I233" s="143">
        <v>45639</v>
      </c>
      <c r="J233" s="152">
        <v>45933</v>
      </c>
      <c r="K233" s="152">
        <v>45913</v>
      </c>
    </row>
    <row r="234" spans="4:11">
      <c r="D234" s="141" t="s">
        <v>458</v>
      </c>
      <c r="E234" s="141" t="s">
        <v>257</v>
      </c>
      <c r="F234" s="141">
        <v>33</v>
      </c>
      <c r="G234" s="141" t="s">
        <v>12274</v>
      </c>
      <c r="H234" s="141" t="s">
        <v>195</v>
      </c>
      <c r="I234" s="143">
        <v>45642</v>
      </c>
      <c r="J234" s="141"/>
      <c r="K234" s="152"/>
    </row>
    <row r="235" spans="4:11">
      <c r="D235" s="141" t="s">
        <v>12961</v>
      </c>
      <c r="E235" s="141" t="s">
        <v>284</v>
      </c>
      <c r="F235" s="141">
        <v>68</v>
      </c>
      <c r="G235" s="141" t="s">
        <v>12962</v>
      </c>
      <c r="H235" s="141" t="s">
        <v>3529</v>
      </c>
      <c r="I235" s="143">
        <v>45684</v>
      </c>
      <c r="J235" s="141"/>
      <c r="K235" s="152">
        <v>45957</v>
      </c>
    </row>
    <row r="236" spans="4:11">
      <c r="D236" s="141" t="s">
        <v>12963</v>
      </c>
      <c r="E236" s="141" t="s">
        <v>284</v>
      </c>
      <c r="F236" s="141">
        <v>69</v>
      </c>
      <c r="G236" s="141" t="s">
        <v>12964</v>
      </c>
      <c r="H236" s="141" t="s">
        <v>3529</v>
      </c>
      <c r="I236" s="143">
        <v>45684</v>
      </c>
      <c r="J236" s="141"/>
      <c r="K236" s="152">
        <v>45957</v>
      </c>
    </row>
    <row r="237" spans="4:11">
      <c r="D237" s="141" t="s">
        <v>11828</v>
      </c>
      <c r="E237" s="141" t="s">
        <v>284</v>
      </c>
      <c r="F237" s="141">
        <v>70</v>
      </c>
      <c r="G237" s="141" t="s">
        <v>12965</v>
      </c>
      <c r="H237" s="141" t="s">
        <v>509</v>
      </c>
      <c r="I237" s="143">
        <v>45684</v>
      </c>
      <c r="J237" s="141"/>
      <c r="K237" s="152">
        <v>45957</v>
      </c>
    </row>
    <row r="238" spans="4:11">
      <c r="D238" s="141" t="s">
        <v>11830</v>
      </c>
      <c r="E238" s="141" t="s">
        <v>284</v>
      </c>
      <c r="F238" s="141">
        <v>71</v>
      </c>
      <c r="G238" s="141" t="s">
        <v>12966</v>
      </c>
      <c r="H238" s="141" t="s">
        <v>509</v>
      </c>
      <c r="I238" s="143">
        <v>45684</v>
      </c>
      <c r="J238" s="141"/>
      <c r="K238" s="152">
        <v>45957</v>
      </c>
    </row>
    <row r="239" spans="4:11">
      <c r="D239" s="141" t="s">
        <v>12967</v>
      </c>
      <c r="E239" s="141" t="s">
        <v>327</v>
      </c>
      <c r="F239" s="141">
        <v>75</v>
      </c>
      <c r="G239" s="141" t="s">
        <v>12968</v>
      </c>
      <c r="H239" s="141" t="s">
        <v>195</v>
      </c>
      <c r="I239" s="143">
        <v>45719</v>
      </c>
      <c r="J239" s="141"/>
      <c r="K239" s="176"/>
    </row>
    <row r="240" spans="4:11">
      <c r="D240" s="141" t="s">
        <v>11883</v>
      </c>
      <c r="E240" s="141" t="s">
        <v>327</v>
      </c>
      <c r="F240" s="141">
        <v>76</v>
      </c>
      <c r="G240" s="141" t="s">
        <v>12969</v>
      </c>
      <c r="H240" s="141" t="s">
        <v>722</v>
      </c>
      <c r="I240" s="143">
        <v>45747</v>
      </c>
      <c r="J240" s="141"/>
      <c r="K240" s="176">
        <v>46022</v>
      </c>
    </row>
    <row r="241" spans="4:11">
      <c r="D241" s="141" t="s">
        <v>11881</v>
      </c>
      <c r="E241" s="141" t="s">
        <v>327</v>
      </c>
      <c r="F241" s="141">
        <v>77</v>
      </c>
      <c r="G241" s="141" t="s">
        <v>12970</v>
      </c>
      <c r="H241" s="141" t="s">
        <v>722</v>
      </c>
      <c r="I241" s="143">
        <v>45747</v>
      </c>
      <c r="J241" s="141"/>
      <c r="K241" s="176">
        <v>46022</v>
      </c>
    </row>
    <row r="242" spans="4:11">
      <c r="D242" s="141" t="s">
        <v>12971</v>
      </c>
      <c r="E242" s="141" t="s">
        <v>327</v>
      </c>
      <c r="F242" s="141">
        <v>78</v>
      </c>
      <c r="G242" s="141" t="s">
        <v>12972</v>
      </c>
      <c r="H242" s="141" t="s">
        <v>722</v>
      </c>
      <c r="I242" s="143">
        <v>45747</v>
      </c>
      <c r="J242" s="141"/>
      <c r="K242" s="176">
        <v>46022</v>
      </c>
    </row>
    <row r="243" spans="4:11">
      <c r="D243" s="141" t="s">
        <v>11919</v>
      </c>
      <c r="E243" s="141" t="s">
        <v>327</v>
      </c>
      <c r="F243" s="141">
        <v>79</v>
      </c>
      <c r="G243" s="141" t="s">
        <v>12973</v>
      </c>
      <c r="H243" s="141" t="s">
        <v>722</v>
      </c>
      <c r="I243" s="143">
        <v>45747</v>
      </c>
      <c r="J243" s="141"/>
      <c r="K243" s="176">
        <v>46022</v>
      </c>
    </row>
    <row r="244" spans="4:11">
      <c r="D244" s="141" t="s">
        <v>11916</v>
      </c>
      <c r="E244" s="141" t="s">
        <v>327</v>
      </c>
      <c r="F244" s="141">
        <v>80</v>
      </c>
      <c r="G244" s="141" t="s">
        <v>12974</v>
      </c>
      <c r="H244" s="141" t="s">
        <v>722</v>
      </c>
      <c r="I244" s="143">
        <v>45747</v>
      </c>
      <c r="J244" s="141"/>
      <c r="K244" s="176">
        <v>46022</v>
      </c>
    </row>
    <row r="245" spans="4:11">
      <c r="D245" s="141" t="s">
        <v>11921</v>
      </c>
      <c r="E245" s="141" t="s">
        <v>327</v>
      </c>
      <c r="F245" s="141">
        <v>81</v>
      </c>
      <c r="G245" s="141" t="s">
        <v>12975</v>
      </c>
      <c r="H245" s="141" t="s">
        <v>722</v>
      </c>
      <c r="I245" s="143">
        <v>45747</v>
      </c>
      <c r="J245" s="141"/>
      <c r="K245" s="176">
        <v>46022</v>
      </c>
    </row>
    <row r="246" spans="4:11">
      <c r="D246" s="141" t="s">
        <v>11927</v>
      </c>
      <c r="E246" s="141" t="s">
        <v>327</v>
      </c>
      <c r="F246" s="141">
        <v>82</v>
      </c>
      <c r="G246" s="141" t="s">
        <v>12976</v>
      </c>
      <c r="H246" s="141" t="s">
        <v>722</v>
      </c>
      <c r="I246" s="143">
        <v>45747</v>
      </c>
      <c r="J246" s="141"/>
      <c r="K246" s="176">
        <v>46022</v>
      </c>
    </row>
    <row r="247" spans="4:11">
      <c r="D247" s="141" t="s">
        <v>11952</v>
      </c>
      <c r="E247" s="141" t="s">
        <v>327</v>
      </c>
      <c r="F247" s="141">
        <v>83</v>
      </c>
      <c r="G247" s="141" t="s">
        <v>12977</v>
      </c>
      <c r="H247" s="141" t="s">
        <v>5705</v>
      </c>
      <c r="I247" s="143">
        <v>45754</v>
      </c>
      <c r="J247" s="141"/>
      <c r="K247" s="176">
        <v>46029</v>
      </c>
    </row>
    <row r="248" spans="4:11">
      <c r="D248" s="141" t="s">
        <v>12978</v>
      </c>
      <c r="E248" s="141" t="s">
        <v>256</v>
      </c>
      <c r="F248" s="141">
        <v>62</v>
      </c>
      <c r="G248" s="141" t="s">
        <v>12979</v>
      </c>
      <c r="H248" s="141" t="s">
        <v>763</v>
      </c>
      <c r="I248" s="143">
        <v>45769</v>
      </c>
      <c r="J248" s="141"/>
      <c r="K248" s="176">
        <v>46044</v>
      </c>
    </row>
    <row r="249" spans="4:11">
      <c r="D249" s="141" t="s">
        <v>12980</v>
      </c>
      <c r="E249" s="141" t="s">
        <v>256</v>
      </c>
      <c r="F249" s="141">
        <v>63</v>
      </c>
      <c r="G249" s="141" t="s">
        <v>12981</v>
      </c>
      <c r="H249" s="141" t="s">
        <v>763</v>
      </c>
      <c r="I249" s="143">
        <v>45769</v>
      </c>
      <c r="J249" s="141"/>
      <c r="K249" s="176">
        <v>46044</v>
      </c>
    </row>
    <row r="250" spans="4:11">
      <c r="D250" s="141" t="s">
        <v>12982</v>
      </c>
      <c r="E250" s="141" t="s">
        <v>256</v>
      </c>
      <c r="F250" s="141">
        <v>64</v>
      </c>
      <c r="G250" s="141" t="s">
        <v>12983</v>
      </c>
      <c r="H250" s="141" t="s">
        <v>763</v>
      </c>
      <c r="I250" s="143">
        <v>45769</v>
      </c>
      <c r="J250" s="141"/>
      <c r="K250" s="176">
        <v>46044</v>
      </c>
    </row>
    <row r="251" spans="4:11">
      <c r="D251" s="141" t="s">
        <v>11943</v>
      </c>
      <c r="E251" s="141" t="s">
        <v>256</v>
      </c>
      <c r="F251" s="141">
        <v>65</v>
      </c>
      <c r="G251" s="141" t="s">
        <v>12984</v>
      </c>
      <c r="H251" s="141" t="s">
        <v>763</v>
      </c>
      <c r="I251" s="143">
        <v>45769</v>
      </c>
      <c r="J251" s="141"/>
      <c r="K251" s="176">
        <v>46044</v>
      </c>
    </row>
    <row r="252" spans="4:11">
      <c r="D252" s="141" t="s">
        <v>12985</v>
      </c>
      <c r="E252" s="141" t="s">
        <v>256</v>
      </c>
      <c r="F252" s="141">
        <v>66</v>
      </c>
      <c r="G252" s="141" t="s">
        <v>12986</v>
      </c>
      <c r="H252" s="141" t="s">
        <v>763</v>
      </c>
      <c r="I252" s="143">
        <v>45769</v>
      </c>
      <c r="J252" s="141"/>
      <c r="K252" s="176">
        <v>46044</v>
      </c>
    </row>
    <row r="253" spans="4:11">
      <c r="D253" s="141" t="s">
        <v>12987</v>
      </c>
      <c r="E253" s="141" t="s">
        <v>256</v>
      </c>
      <c r="F253" s="141">
        <v>67</v>
      </c>
      <c r="G253" s="141" t="s">
        <v>12988</v>
      </c>
      <c r="H253" s="141" t="s">
        <v>763</v>
      </c>
      <c r="I253" s="143">
        <v>45769</v>
      </c>
      <c r="J253" s="141"/>
      <c r="K253" s="176">
        <v>46044</v>
      </c>
    </row>
    <row r="254" spans="4:11">
      <c r="D254" s="141" t="s">
        <v>11998</v>
      </c>
      <c r="E254" s="141" t="s">
        <v>256</v>
      </c>
      <c r="F254" s="141">
        <v>68</v>
      </c>
      <c r="G254" s="141" t="s">
        <v>12989</v>
      </c>
      <c r="H254" s="141" t="s">
        <v>763</v>
      </c>
      <c r="I254" s="143">
        <v>45769</v>
      </c>
      <c r="J254" s="141"/>
      <c r="K254" s="176">
        <v>46044</v>
      </c>
    </row>
    <row r="255" spans="4:11">
      <c r="D255" s="141" t="s">
        <v>12990</v>
      </c>
      <c r="E255" s="141" t="s">
        <v>256</v>
      </c>
      <c r="F255" s="141">
        <v>69</v>
      </c>
      <c r="G255" s="141" t="s">
        <v>12991</v>
      </c>
      <c r="H255" s="141" t="s">
        <v>763</v>
      </c>
      <c r="I255" s="143">
        <v>45769</v>
      </c>
      <c r="J255" s="141"/>
      <c r="K255" s="176">
        <v>46044</v>
      </c>
    </row>
    <row r="256" spans="4:11">
      <c r="D256" s="141" t="s">
        <v>11975</v>
      </c>
      <c r="E256" s="141" t="s">
        <v>284</v>
      </c>
      <c r="F256" s="141">
        <v>72</v>
      </c>
      <c r="G256" s="141" t="s">
        <v>12992</v>
      </c>
      <c r="H256" s="141" t="s">
        <v>817</v>
      </c>
      <c r="I256" s="143">
        <v>45769</v>
      </c>
      <c r="J256" s="176">
        <v>46014</v>
      </c>
      <c r="K256" s="176">
        <v>46044</v>
      </c>
    </row>
    <row r="257" spans="4:11">
      <c r="D257" s="141" t="s">
        <v>12008</v>
      </c>
      <c r="E257" s="141" t="s">
        <v>284</v>
      </c>
      <c r="F257" s="141">
        <v>73</v>
      </c>
      <c r="G257" s="141" t="s">
        <v>12993</v>
      </c>
      <c r="H257" s="141" t="s">
        <v>817</v>
      </c>
      <c r="I257" s="143">
        <v>45769</v>
      </c>
      <c r="J257" s="176">
        <v>46014</v>
      </c>
      <c r="K257" s="176">
        <v>46044</v>
      </c>
    </row>
    <row r="258" spans="4:11">
      <c r="D258" s="141" t="s">
        <v>11990</v>
      </c>
      <c r="E258" s="141" t="s">
        <v>284</v>
      </c>
      <c r="F258" s="141">
        <v>74</v>
      </c>
      <c r="G258" s="141" t="s">
        <v>12994</v>
      </c>
      <c r="H258" s="141" t="s">
        <v>817</v>
      </c>
      <c r="I258" s="143">
        <v>45769</v>
      </c>
      <c r="J258" s="176">
        <v>46014</v>
      </c>
      <c r="K258" s="176">
        <v>46044</v>
      </c>
    </row>
    <row r="259" spans="4:11">
      <c r="D259" s="141" t="s">
        <v>12078</v>
      </c>
      <c r="E259" s="141" t="s">
        <v>284</v>
      </c>
      <c r="F259" s="141">
        <v>75</v>
      </c>
      <c r="G259" s="141" t="s">
        <v>12995</v>
      </c>
      <c r="H259" s="141" t="s">
        <v>817</v>
      </c>
      <c r="I259" s="143">
        <v>45769</v>
      </c>
      <c r="J259" s="176">
        <v>46014</v>
      </c>
      <c r="K259" s="176">
        <v>46044</v>
      </c>
    </row>
    <row r="260" spans="4:11">
      <c r="D260" s="141" t="s">
        <v>11885</v>
      </c>
      <c r="E260" s="141" t="s">
        <v>284</v>
      </c>
      <c r="F260" s="141">
        <v>76</v>
      </c>
      <c r="G260" s="141" t="s">
        <v>12996</v>
      </c>
      <c r="H260" s="141" t="s">
        <v>9764</v>
      </c>
      <c r="I260" s="143">
        <v>45769</v>
      </c>
      <c r="J260" s="176">
        <v>46014</v>
      </c>
      <c r="K260" s="176">
        <v>46044</v>
      </c>
    </row>
    <row r="261" spans="4:11">
      <c r="D261" s="141" t="s">
        <v>11873</v>
      </c>
      <c r="E261" s="141" t="s">
        <v>284</v>
      </c>
      <c r="F261" s="141">
        <v>77</v>
      </c>
      <c r="G261" s="141" t="s">
        <v>12997</v>
      </c>
      <c r="H261" s="141" t="s">
        <v>6766</v>
      </c>
      <c r="I261" s="143">
        <v>45769</v>
      </c>
      <c r="J261" s="176">
        <v>46014</v>
      </c>
      <c r="K261" s="176">
        <v>46044</v>
      </c>
    </row>
    <row r="262" spans="4:11">
      <c r="D262" s="141" t="s">
        <v>11877</v>
      </c>
      <c r="E262" s="141" t="s">
        <v>284</v>
      </c>
      <c r="F262" s="141">
        <v>78</v>
      </c>
      <c r="G262" s="141" t="s">
        <v>12998</v>
      </c>
      <c r="H262" s="141" t="s">
        <v>9764</v>
      </c>
      <c r="I262" s="143">
        <v>45769</v>
      </c>
      <c r="J262" s="176">
        <v>46014</v>
      </c>
      <c r="K262" s="176">
        <v>46044</v>
      </c>
    </row>
    <row r="263" spans="4:11">
      <c r="D263" s="141" t="s">
        <v>11863</v>
      </c>
      <c r="E263" s="141" t="s">
        <v>284</v>
      </c>
      <c r="F263" s="141">
        <v>79</v>
      </c>
      <c r="G263" s="141" t="s">
        <v>12999</v>
      </c>
      <c r="H263" s="141" t="s">
        <v>6766</v>
      </c>
      <c r="I263" s="143">
        <v>45769</v>
      </c>
      <c r="J263" s="176">
        <v>46014</v>
      </c>
      <c r="K263" s="176">
        <v>46044</v>
      </c>
    </row>
    <row r="264" spans="4:11">
      <c r="D264" s="141" t="s">
        <v>13000</v>
      </c>
      <c r="E264" s="141" t="s">
        <v>284</v>
      </c>
      <c r="F264" s="141">
        <v>80</v>
      </c>
      <c r="G264" s="141" t="s">
        <v>13001</v>
      </c>
      <c r="H264" s="141" t="s">
        <v>860</v>
      </c>
      <c r="I264" s="143">
        <v>45769</v>
      </c>
      <c r="J264" s="176">
        <v>46014</v>
      </c>
      <c r="K264" s="176">
        <v>46044</v>
      </c>
    </row>
    <row r="265" spans="4:11">
      <c r="D265" s="141" t="s">
        <v>11890</v>
      </c>
      <c r="E265" s="141" t="s">
        <v>284</v>
      </c>
      <c r="F265" s="141">
        <v>81</v>
      </c>
      <c r="G265" s="141" t="s">
        <v>13002</v>
      </c>
      <c r="H265" s="141" t="s">
        <v>860</v>
      </c>
      <c r="I265" s="143">
        <v>45769</v>
      </c>
      <c r="J265" s="176">
        <v>46014</v>
      </c>
      <c r="K265" s="176">
        <v>46044</v>
      </c>
    </row>
    <row r="266" spans="4:11">
      <c r="D266" s="141" t="s">
        <v>11868</v>
      </c>
      <c r="E266" s="141" t="s">
        <v>284</v>
      </c>
      <c r="F266" s="141">
        <v>82</v>
      </c>
      <c r="G266" s="141" t="s">
        <v>13003</v>
      </c>
      <c r="H266" s="141" t="s">
        <v>6621</v>
      </c>
      <c r="I266" s="143">
        <v>45769</v>
      </c>
      <c r="J266" s="176">
        <v>46014</v>
      </c>
      <c r="K266" s="176">
        <v>46044</v>
      </c>
    </row>
    <row r="267" spans="4:11">
      <c r="D267" s="141" t="s">
        <v>11871</v>
      </c>
      <c r="E267" s="141" t="s">
        <v>284</v>
      </c>
      <c r="F267" s="141">
        <v>83</v>
      </c>
      <c r="G267" s="141" t="s">
        <v>13004</v>
      </c>
      <c r="H267" s="141" t="s">
        <v>6621</v>
      </c>
      <c r="I267" s="143">
        <v>45769</v>
      </c>
      <c r="J267" s="176">
        <v>46014</v>
      </c>
      <c r="K267" s="176">
        <v>46044</v>
      </c>
    </row>
    <row r="268" spans="4:11">
      <c r="D268" s="141" t="s">
        <v>12002</v>
      </c>
      <c r="E268" s="141" t="s">
        <v>256</v>
      </c>
      <c r="F268" s="141">
        <v>70</v>
      </c>
      <c r="G268" s="141" t="s">
        <v>13005</v>
      </c>
      <c r="H268" s="141" t="s">
        <v>6396</v>
      </c>
      <c r="I268" s="143">
        <v>45806</v>
      </c>
      <c r="J268" s="176">
        <v>46128</v>
      </c>
      <c r="K268" s="176">
        <v>46081</v>
      </c>
    </row>
    <row r="269" spans="4:11">
      <c r="D269" s="141" t="s">
        <v>12153</v>
      </c>
      <c r="E269" s="141" t="s">
        <v>256</v>
      </c>
      <c r="F269" s="141">
        <v>71</v>
      </c>
      <c r="G269" s="141" t="s">
        <v>13006</v>
      </c>
      <c r="H269" s="141" t="s">
        <v>6396</v>
      </c>
      <c r="I269" s="143">
        <v>45806</v>
      </c>
      <c r="J269" s="176">
        <v>46128</v>
      </c>
      <c r="K269" s="176">
        <v>46081</v>
      </c>
    </row>
    <row r="270" spans="4:11">
      <c r="D270" s="151" t="s">
        <v>11847</v>
      </c>
      <c r="E270" s="141" t="s">
        <v>256</v>
      </c>
      <c r="F270" s="141">
        <v>72</v>
      </c>
      <c r="G270" s="151" t="s">
        <v>13007</v>
      </c>
      <c r="H270" s="141" t="s">
        <v>6396</v>
      </c>
      <c r="I270" s="143">
        <v>45806</v>
      </c>
      <c r="J270" s="176">
        <v>46128</v>
      </c>
      <c r="K270" s="152">
        <v>46081</v>
      </c>
    </row>
    <row r="271" spans="4:11">
      <c r="D271" s="151" t="s">
        <v>12012</v>
      </c>
      <c r="E271" s="141" t="s">
        <v>256</v>
      </c>
      <c r="F271" s="141">
        <v>73</v>
      </c>
      <c r="G271" s="151" t="s">
        <v>13008</v>
      </c>
      <c r="H271" s="141" t="s">
        <v>6396</v>
      </c>
      <c r="I271" s="143">
        <v>45806</v>
      </c>
      <c r="J271" s="176">
        <v>46128</v>
      </c>
      <c r="K271" s="152">
        <v>46081</v>
      </c>
    </row>
    <row r="272" spans="4:11">
      <c r="D272" s="151" t="s">
        <v>11931</v>
      </c>
      <c r="E272" s="141" t="s">
        <v>256</v>
      </c>
      <c r="F272" s="141">
        <v>74</v>
      </c>
      <c r="G272" s="151" t="s">
        <v>13009</v>
      </c>
      <c r="H272" s="141" t="s">
        <v>6396</v>
      </c>
      <c r="I272" s="143">
        <v>45806</v>
      </c>
      <c r="J272" s="176">
        <v>46128</v>
      </c>
      <c r="K272" s="152">
        <v>46081</v>
      </c>
    </row>
    <row r="273" spans="4:11">
      <c r="D273" s="151" t="s">
        <v>11971</v>
      </c>
      <c r="E273" s="141" t="s">
        <v>256</v>
      </c>
      <c r="F273" s="141">
        <v>75</v>
      </c>
      <c r="G273" s="151" t="s">
        <v>13010</v>
      </c>
      <c r="H273" s="141" t="s">
        <v>6396</v>
      </c>
      <c r="I273" s="143">
        <v>45806</v>
      </c>
      <c r="J273" s="176">
        <v>46128</v>
      </c>
      <c r="K273" s="152">
        <v>46081</v>
      </c>
    </row>
    <row r="274" spans="4:11">
      <c r="D274" s="183" t="s">
        <v>11939</v>
      </c>
      <c r="E274" s="141" t="s">
        <v>256</v>
      </c>
      <c r="F274" s="141">
        <v>76</v>
      </c>
      <c r="G274" s="141" t="s">
        <v>13011</v>
      </c>
      <c r="H274" t="s">
        <v>751</v>
      </c>
      <c r="I274" s="143">
        <v>45807</v>
      </c>
      <c r="J274" s="141"/>
      <c r="K274" s="176">
        <v>46081</v>
      </c>
    </row>
    <row r="275" spans="4:11">
      <c r="D275" s="184" t="s">
        <v>12050</v>
      </c>
      <c r="E275" s="151" t="s">
        <v>256</v>
      </c>
      <c r="F275" s="151">
        <v>77</v>
      </c>
      <c r="G275" s="151" t="s">
        <v>13012</v>
      </c>
      <c r="H275" t="s">
        <v>751</v>
      </c>
      <c r="I275" s="143">
        <v>45807</v>
      </c>
      <c r="J275" s="151"/>
      <c r="K275" s="152">
        <v>46081</v>
      </c>
    </row>
    <row r="276" spans="4:11">
      <c r="D276" s="183" t="s">
        <v>11966</v>
      </c>
      <c r="E276" s="141" t="s">
        <v>256</v>
      </c>
      <c r="F276" s="141">
        <v>78</v>
      </c>
      <c r="G276" s="141" t="s">
        <v>13013</v>
      </c>
      <c r="H276" t="s">
        <v>751</v>
      </c>
      <c r="I276" s="143">
        <v>45807</v>
      </c>
      <c r="J276" s="141"/>
      <c r="K276" s="176">
        <v>46081</v>
      </c>
    </row>
    <row r="277" spans="4:11">
      <c r="D277" s="141" t="s">
        <v>11984</v>
      </c>
      <c r="E277" s="141" t="s">
        <v>284</v>
      </c>
      <c r="F277" s="141">
        <v>84</v>
      </c>
      <c r="G277" s="141" t="s">
        <v>13014</v>
      </c>
      <c r="H277" s="141" t="s">
        <v>11983</v>
      </c>
      <c r="I277" s="143">
        <v>45845</v>
      </c>
      <c r="J277" s="176">
        <v>46179</v>
      </c>
      <c r="K277" s="176">
        <v>46119</v>
      </c>
    </row>
    <row r="278" spans="4:11">
      <c r="D278" s="141" t="s">
        <v>11935</v>
      </c>
      <c r="E278" s="141" t="s">
        <v>284</v>
      </c>
      <c r="F278" s="141">
        <v>85</v>
      </c>
      <c r="G278" s="141" t="s">
        <v>13015</v>
      </c>
      <c r="H278" s="141" t="s">
        <v>9759</v>
      </c>
      <c r="I278" s="143">
        <v>45829</v>
      </c>
      <c r="J278" s="176">
        <v>46138</v>
      </c>
      <c r="K278" s="176">
        <v>46102</v>
      </c>
    </row>
    <row r="279" spans="4:11">
      <c r="D279" s="141" t="s">
        <v>11899</v>
      </c>
      <c r="E279" s="141" t="s">
        <v>284</v>
      </c>
      <c r="F279" s="141">
        <v>86</v>
      </c>
      <c r="G279" s="141" t="s">
        <v>13016</v>
      </c>
      <c r="H279" s="141" t="s">
        <v>9759</v>
      </c>
      <c r="I279" s="143">
        <v>45829</v>
      </c>
      <c r="J279" s="176">
        <v>46138</v>
      </c>
      <c r="K279" s="176">
        <v>46102</v>
      </c>
    </row>
    <row r="280" spans="4:11">
      <c r="D280" s="141" t="s">
        <v>11949</v>
      </c>
      <c r="E280" s="141" t="s">
        <v>284</v>
      </c>
      <c r="F280" s="141">
        <v>87</v>
      </c>
      <c r="G280" s="141" t="s">
        <v>13017</v>
      </c>
      <c r="H280" s="141" t="s">
        <v>9740</v>
      </c>
      <c r="I280" s="143">
        <v>45829</v>
      </c>
      <c r="J280" s="176">
        <v>46138</v>
      </c>
      <c r="K280" s="176">
        <v>46102</v>
      </c>
    </row>
    <row r="281" spans="4:11">
      <c r="D281" s="141" t="s">
        <v>11914</v>
      </c>
      <c r="E281" s="141" t="s">
        <v>256</v>
      </c>
      <c r="F281" s="141">
        <v>79</v>
      </c>
      <c r="G281" s="141" t="s">
        <v>13018</v>
      </c>
      <c r="H281" s="141" t="s">
        <v>9743</v>
      </c>
      <c r="I281" s="143">
        <v>45859</v>
      </c>
      <c r="J281" s="176">
        <v>46171</v>
      </c>
      <c r="K281" s="176">
        <v>46133</v>
      </c>
    </row>
    <row r="282" spans="4:11">
      <c r="D282" s="141" t="s">
        <v>11904</v>
      </c>
      <c r="E282" s="141" t="s">
        <v>256</v>
      </c>
      <c r="F282" s="141">
        <v>80</v>
      </c>
      <c r="G282" s="141" t="s">
        <v>13019</v>
      </c>
      <c r="H282" s="141" t="s">
        <v>9743</v>
      </c>
      <c r="I282" s="143">
        <v>45859</v>
      </c>
      <c r="J282" s="176">
        <v>46171</v>
      </c>
      <c r="K282" s="176">
        <v>46133</v>
      </c>
    </row>
    <row r="283" spans="4:11">
      <c r="D283" s="141" t="s">
        <v>12146</v>
      </c>
      <c r="E283" s="141" t="s">
        <v>256</v>
      </c>
      <c r="F283" s="141">
        <v>81</v>
      </c>
      <c r="G283" s="141" t="s">
        <v>13020</v>
      </c>
      <c r="H283" s="141" t="s">
        <v>9743</v>
      </c>
      <c r="I283" s="143">
        <v>45859</v>
      </c>
      <c r="J283" s="176">
        <v>46171</v>
      </c>
      <c r="K283" s="176">
        <v>46133</v>
      </c>
    </row>
    <row r="284" spans="4:11">
      <c r="D284" s="141" t="s">
        <v>13021</v>
      </c>
      <c r="E284" s="141" t="s">
        <v>256</v>
      </c>
      <c r="F284" s="141">
        <v>82</v>
      </c>
      <c r="G284" s="141" t="s">
        <v>13022</v>
      </c>
      <c r="H284" s="141" t="s">
        <v>9743</v>
      </c>
      <c r="I284" s="143">
        <v>45859</v>
      </c>
      <c r="J284" s="176">
        <v>46171</v>
      </c>
      <c r="K284" s="176">
        <v>46133</v>
      </c>
    </row>
    <row r="285" spans="4:11">
      <c r="D285" s="141" t="s">
        <v>11834</v>
      </c>
      <c r="E285" s="141" t="s">
        <v>256</v>
      </c>
      <c r="F285" s="141">
        <v>83</v>
      </c>
      <c r="G285" s="141" t="s">
        <v>13023</v>
      </c>
      <c r="H285" s="141" t="s">
        <v>9743</v>
      </c>
      <c r="I285" s="143">
        <v>45859</v>
      </c>
      <c r="J285" s="176">
        <v>46171</v>
      </c>
      <c r="K285" s="176">
        <v>46133</v>
      </c>
    </row>
    <row r="286" spans="4:11">
      <c r="D286" s="141" t="s">
        <v>13024</v>
      </c>
      <c r="E286" s="141" t="s">
        <v>256</v>
      </c>
      <c r="F286" s="141">
        <v>84</v>
      </c>
      <c r="G286" s="141" t="s">
        <v>13025</v>
      </c>
      <c r="H286" s="141" t="s">
        <v>9743</v>
      </c>
      <c r="I286" s="143">
        <v>45859</v>
      </c>
      <c r="J286" s="176">
        <v>46171</v>
      </c>
      <c r="K286" s="176">
        <v>46133</v>
      </c>
    </row>
    <row r="287" spans="4:11">
      <c r="D287" s="141" t="s">
        <v>13026</v>
      </c>
      <c r="E287" s="141" t="s">
        <v>327</v>
      </c>
      <c r="F287" s="141">
        <v>84</v>
      </c>
      <c r="G287" s="141" t="s">
        <v>13027</v>
      </c>
      <c r="H287" s="141" t="s">
        <v>195</v>
      </c>
      <c r="I287" s="143" t="s">
        <v>12712</v>
      </c>
      <c r="J287" s="141"/>
      <c r="K287" s="176"/>
    </row>
    <row r="288" spans="4:11">
      <c r="D288" s="141" t="s">
        <v>11840</v>
      </c>
      <c r="E288" s="141" t="s">
        <v>284</v>
      </c>
      <c r="F288" s="141">
        <v>88</v>
      </c>
      <c r="G288" s="141" t="s">
        <v>13028</v>
      </c>
      <c r="H288" s="141" t="s">
        <v>11710</v>
      </c>
      <c r="I288" s="143">
        <v>45908</v>
      </c>
      <c r="J288" s="176">
        <v>46185</v>
      </c>
      <c r="K288" s="176">
        <v>46181</v>
      </c>
    </row>
    <row r="289" spans="4:11">
      <c r="D289" s="141" t="s">
        <v>11853</v>
      </c>
      <c r="E289" s="141" t="s">
        <v>284</v>
      </c>
      <c r="F289" s="141">
        <v>89</v>
      </c>
      <c r="G289" s="141" t="s">
        <v>13029</v>
      </c>
      <c r="H289" s="141" t="s">
        <v>11710</v>
      </c>
      <c r="I289" s="143">
        <v>45908</v>
      </c>
      <c r="J289" s="176">
        <v>46185</v>
      </c>
      <c r="K289" s="176">
        <v>46181</v>
      </c>
    </row>
    <row r="290" spans="4:11">
      <c r="D290" s="141" t="s">
        <v>11856</v>
      </c>
      <c r="E290" s="141" t="s">
        <v>284</v>
      </c>
      <c r="F290" s="141">
        <v>90</v>
      </c>
      <c r="G290" s="141" t="s">
        <v>13030</v>
      </c>
      <c r="H290" s="141" t="s">
        <v>11710</v>
      </c>
      <c r="I290" s="143">
        <v>45908</v>
      </c>
      <c r="J290" s="176">
        <v>46185</v>
      </c>
      <c r="K290" s="176">
        <v>46181</v>
      </c>
    </row>
    <row r="291" spans="4:11">
      <c r="D291" s="141" t="s">
        <v>11836</v>
      </c>
      <c r="E291" s="141" t="s">
        <v>284</v>
      </c>
      <c r="F291" s="141">
        <v>91</v>
      </c>
      <c r="G291" s="141" t="s">
        <v>13031</v>
      </c>
      <c r="H291" s="141" t="s">
        <v>11710</v>
      </c>
      <c r="I291" s="143">
        <v>45908</v>
      </c>
      <c r="J291" s="176">
        <v>46185</v>
      </c>
      <c r="K291" s="176">
        <v>46181</v>
      </c>
    </row>
    <row r="292" spans="4:11">
      <c r="D292" s="141" t="s">
        <v>11842</v>
      </c>
      <c r="E292" s="141" t="s">
        <v>284</v>
      </c>
      <c r="F292" s="141">
        <v>92</v>
      </c>
      <c r="G292" s="141" t="s">
        <v>13032</v>
      </c>
      <c r="H292" s="141" t="s">
        <v>11710</v>
      </c>
      <c r="I292" s="143">
        <v>45908</v>
      </c>
      <c r="J292" s="176">
        <v>46185</v>
      </c>
      <c r="K292" s="176">
        <v>46181</v>
      </c>
    </row>
    <row r="293" spans="4:11">
      <c r="D293" s="141" t="s">
        <v>11845</v>
      </c>
      <c r="E293" s="141" t="s">
        <v>284</v>
      </c>
      <c r="F293" s="141">
        <v>93</v>
      </c>
      <c r="G293" s="141" t="s">
        <v>13033</v>
      </c>
      <c r="H293" s="141" t="s">
        <v>11710</v>
      </c>
      <c r="I293" s="143">
        <v>45908</v>
      </c>
      <c r="J293" s="176">
        <v>46185</v>
      </c>
      <c r="K293" s="176">
        <v>46181</v>
      </c>
    </row>
    <row r="294" spans="4:11">
      <c r="D294" s="141" t="s">
        <v>11838</v>
      </c>
      <c r="E294" s="141" t="s">
        <v>284</v>
      </c>
      <c r="F294" s="141">
        <v>94</v>
      </c>
      <c r="G294" s="141" t="s">
        <v>13034</v>
      </c>
      <c r="H294" s="141" t="s">
        <v>11710</v>
      </c>
      <c r="I294" s="143">
        <v>45908</v>
      </c>
      <c r="J294" s="176">
        <v>46185</v>
      </c>
      <c r="K294" s="176">
        <v>46181</v>
      </c>
    </row>
    <row r="295" spans="4:11">
      <c r="D295" s="141" t="s">
        <v>11832</v>
      </c>
      <c r="E295" s="141" t="s">
        <v>284</v>
      </c>
      <c r="F295" s="141">
        <v>95</v>
      </c>
      <c r="G295" s="141" t="s">
        <v>13035</v>
      </c>
      <c r="H295" s="141" t="s">
        <v>11710</v>
      </c>
      <c r="I295" s="143">
        <v>45908</v>
      </c>
      <c r="J295" s="176">
        <v>46185</v>
      </c>
      <c r="K295" s="176">
        <v>46181</v>
      </c>
    </row>
    <row r="296" spans="4:11">
      <c r="D296" s="141" t="s">
        <v>11851</v>
      </c>
      <c r="E296" s="141" t="s">
        <v>284</v>
      </c>
      <c r="F296" s="141">
        <v>96</v>
      </c>
      <c r="G296" s="141" t="s">
        <v>13036</v>
      </c>
      <c r="H296" s="141" t="s">
        <v>11710</v>
      </c>
      <c r="I296" s="143">
        <v>45908</v>
      </c>
      <c r="J296" s="176">
        <v>46185</v>
      </c>
      <c r="K296" s="176">
        <v>46181</v>
      </c>
    </row>
    <row r="297" spans="4:11">
      <c r="D297" s="141" t="s">
        <v>11849</v>
      </c>
      <c r="E297" s="141" t="s">
        <v>284</v>
      </c>
      <c r="F297" s="141">
        <v>97</v>
      </c>
      <c r="G297" s="141" t="s">
        <v>13037</v>
      </c>
      <c r="H297" s="141" t="s">
        <v>11710</v>
      </c>
      <c r="I297" s="143">
        <v>45908</v>
      </c>
      <c r="J297" s="176">
        <v>46185</v>
      </c>
      <c r="K297" s="176">
        <v>46181</v>
      </c>
    </row>
    <row r="298" spans="4:11">
      <c r="D298" s="141" t="s">
        <v>11894</v>
      </c>
      <c r="E298" s="141" t="s">
        <v>327</v>
      </c>
      <c r="F298" s="141">
        <v>85</v>
      </c>
      <c r="G298" s="141" t="s">
        <v>13038</v>
      </c>
      <c r="H298" s="141" t="s">
        <v>11893</v>
      </c>
      <c r="I298" s="143">
        <v>45908</v>
      </c>
      <c r="J298" s="176">
        <v>46241</v>
      </c>
      <c r="K298" s="176">
        <v>46181</v>
      </c>
    </row>
    <row r="299" spans="4:11">
      <c r="D299" s="141" t="s">
        <v>11908</v>
      </c>
      <c r="E299" s="141" t="s">
        <v>327</v>
      </c>
      <c r="F299" s="141">
        <v>86</v>
      </c>
      <c r="G299" s="141" t="s">
        <v>13039</v>
      </c>
      <c r="H299" s="141" t="s">
        <v>11893</v>
      </c>
      <c r="I299" s="143">
        <v>45908</v>
      </c>
      <c r="J299" s="176">
        <v>46241</v>
      </c>
      <c r="K299" s="176">
        <v>46181</v>
      </c>
    </row>
    <row r="300" spans="4:11">
      <c r="D300" s="151" t="s">
        <v>11910</v>
      </c>
      <c r="E300" s="141" t="s">
        <v>327</v>
      </c>
      <c r="F300" s="151">
        <v>87</v>
      </c>
      <c r="G300" s="151" t="s">
        <v>13040</v>
      </c>
      <c r="H300" s="141" t="s">
        <v>11893</v>
      </c>
      <c r="I300" s="143">
        <v>45908</v>
      </c>
      <c r="J300" s="176">
        <v>46241</v>
      </c>
      <c r="K300" s="152">
        <v>46181</v>
      </c>
    </row>
    <row r="301" spans="4:11">
      <c r="D301" s="151" t="s">
        <v>11912</v>
      </c>
      <c r="E301" s="141" t="s">
        <v>327</v>
      </c>
      <c r="F301" s="151">
        <v>88</v>
      </c>
      <c r="G301" s="151" t="s">
        <v>13041</v>
      </c>
      <c r="H301" s="141" t="s">
        <v>11893</v>
      </c>
      <c r="I301" s="143">
        <v>45908</v>
      </c>
      <c r="J301" s="176">
        <v>46241</v>
      </c>
      <c r="K301" s="152">
        <v>46181</v>
      </c>
    </row>
    <row r="302" spans="4:11">
      <c r="D302" s="225" t="s">
        <v>14030</v>
      </c>
      <c r="E302" t="s">
        <v>284</v>
      </c>
      <c r="F302" s="233">
        <v>98</v>
      </c>
      <c r="G302" s="225" t="str">
        <f>_xlfn.CONCAT(Tabella9[[#This Row],[ Pilot by Cluster]],Tabella9[[#This Row],[ID Pilot]])</f>
        <v>IFTS98</v>
      </c>
      <c r="H302" t="s">
        <v>13042</v>
      </c>
      <c r="I302" s="226">
        <v>45957</v>
      </c>
      <c r="J302" s="227">
        <v>46220</v>
      </c>
      <c r="K302" s="227">
        <f>IF(Tabella9[[#This Row],[Class]]="IP","",EDATE(Tabella9[[#This Row],[Data]],9))</f>
        <v>46230</v>
      </c>
    </row>
    <row r="303" spans="4:11">
      <c r="D303" s="225" t="s">
        <v>14029</v>
      </c>
      <c r="E303" s="230" t="s">
        <v>284</v>
      </c>
      <c r="F303" s="225">
        <v>99</v>
      </c>
      <c r="G303" s="225" t="str">
        <f>_xlfn.CONCAT(Tabella9[[#This Row],[ Pilot by Cluster]],Tabella9[[#This Row],[ID Pilot]])</f>
        <v>IFTS99</v>
      </c>
      <c r="H303" s="230" t="s">
        <v>13042</v>
      </c>
      <c r="I303" s="226">
        <v>45957</v>
      </c>
      <c r="J303" s="231">
        <v>46220</v>
      </c>
      <c r="K303" s="227">
        <f>IF(Tabella9[[#This Row],[Class]]="IP","",EDATE(Tabella9[[#This Row],[Data]],9))</f>
        <v>46230</v>
      </c>
    </row>
    <row r="304" spans="4:11">
      <c r="D304" s="228" t="s">
        <v>13043</v>
      </c>
      <c r="E304" s="230" t="s">
        <v>284</v>
      </c>
      <c r="F304" s="228">
        <v>100</v>
      </c>
      <c r="G304" s="228" t="str">
        <f>_xlfn.CONCAT(Tabella9[[#This Row],[ Pilot by Cluster]],Tabella9[[#This Row],[ID Pilot]])</f>
        <v>IFTS100</v>
      </c>
      <c r="H304" t="s">
        <v>13044</v>
      </c>
      <c r="I304" s="226">
        <v>45957</v>
      </c>
      <c r="J304" s="229">
        <v>46202</v>
      </c>
      <c r="K304" s="229">
        <f>IF(Tabella9[[#This Row],[Class]]="IP","",EDATE(Tabella9[[#This Row],[Data]],9))</f>
        <v>46230</v>
      </c>
    </row>
    <row r="305" spans="4:11">
      <c r="D305" s="228" t="s">
        <v>13045</v>
      </c>
      <c r="E305" s="230" t="s">
        <v>284</v>
      </c>
      <c r="F305" s="228">
        <v>101</v>
      </c>
      <c r="G305" s="228" t="str">
        <f>_xlfn.CONCAT(Tabella9[[#This Row],[ Pilot by Cluster]],Tabella9[[#This Row],[ID Pilot]])</f>
        <v>IFTS101</v>
      </c>
      <c r="H305" s="230" t="s">
        <v>13044</v>
      </c>
      <c r="I305" s="226">
        <v>45957</v>
      </c>
      <c r="J305" s="232">
        <v>46202</v>
      </c>
      <c r="K305" s="229">
        <f>IF(Tabella9[[#This Row],[Class]]="IP","",EDATE(Tabella9[[#This Row],[Data]],9))</f>
        <v>46230</v>
      </c>
    </row>
    <row r="306" spans="4:11">
      <c r="D306" s="228" t="s">
        <v>13046</v>
      </c>
      <c r="E306" s="230" t="s">
        <v>284</v>
      </c>
      <c r="F306" s="228">
        <v>102</v>
      </c>
      <c r="G306" s="228" t="str">
        <f>_xlfn.CONCAT(Tabella9[[#This Row],[ Pilot by Cluster]],Tabella9[[#This Row],[ID Pilot]])</f>
        <v>IFTS102</v>
      </c>
      <c r="H306" s="230" t="s">
        <v>13044</v>
      </c>
      <c r="I306" s="226">
        <v>45957</v>
      </c>
      <c r="J306" s="232">
        <v>46202</v>
      </c>
      <c r="K306" s="229">
        <f>IF(Tabella9[[#This Row],[Class]]="IP","",EDATE(Tabella9[[#This Row],[Data]],9))</f>
        <v>46230</v>
      </c>
    </row>
    <row r="307" spans="4:11">
      <c r="D307" s="228" t="s">
        <v>13047</v>
      </c>
      <c r="E307" s="230" t="s">
        <v>284</v>
      </c>
      <c r="F307" s="228">
        <v>103</v>
      </c>
      <c r="G307" s="228" t="str">
        <f>_xlfn.CONCAT(Tabella9[[#This Row],[ Pilot by Cluster]],Tabella9[[#This Row],[ID Pilot]])</f>
        <v>IFTS103</v>
      </c>
      <c r="H307" s="230" t="s">
        <v>13044</v>
      </c>
      <c r="I307" s="226">
        <v>45957</v>
      </c>
      <c r="J307" s="232">
        <v>46202</v>
      </c>
      <c r="K307" s="229">
        <f>IF(Tabella9[[#This Row],[Class]]="IP","",EDATE(Tabella9[[#This Row],[Data]],9))</f>
        <v>46230</v>
      </c>
    </row>
    <row r="308" spans="4:11">
      <c r="D308" s="228" t="s">
        <v>14017</v>
      </c>
      <c r="E308" s="230" t="s">
        <v>284</v>
      </c>
      <c r="F308" s="228">
        <v>104</v>
      </c>
      <c r="G308" s="228" t="str">
        <f>_xlfn.CONCAT(Tabella9[[#This Row],[ Pilot by Cluster]],Tabella9[[#This Row],[ID Pilot]])</f>
        <v>IFTS104</v>
      </c>
      <c r="H308" t="s">
        <v>13048</v>
      </c>
      <c r="I308" s="226">
        <v>45957</v>
      </c>
      <c r="J308" s="229">
        <v>46220</v>
      </c>
      <c r="K308" s="229">
        <f>IF(Tabella9[[#This Row],[Class]]="IP","",EDATE(Tabella9[[#This Row],[Data]],9))</f>
        <v>46230</v>
      </c>
    </row>
    <row r="309" spans="4:11">
      <c r="D309" s="228" t="s">
        <v>13049</v>
      </c>
      <c r="E309" s="230" t="s">
        <v>284</v>
      </c>
      <c r="F309" s="228">
        <v>105</v>
      </c>
      <c r="G309" s="228" t="str">
        <f>_xlfn.CONCAT(Tabella9[[#This Row],[ Pilot by Cluster]],Tabella9[[#This Row],[ID Pilot]])</f>
        <v>IFTS105</v>
      </c>
      <c r="H309" s="230" t="s">
        <v>13048</v>
      </c>
      <c r="I309" s="226">
        <v>45957</v>
      </c>
      <c r="J309" s="232">
        <v>46220</v>
      </c>
      <c r="K309" s="229">
        <f>IF(Tabella9[[#This Row],[Class]]="IP","",EDATE(Tabella9[[#This Row],[Data]],9))</f>
        <v>46230</v>
      </c>
    </row>
    <row r="310" spans="4:11">
      <c r="D310" s="228" t="s">
        <v>13050</v>
      </c>
      <c r="E310" s="230" t="s">
        <v>284</v>
      </c>
      <c r="F310" s="228">
        <v>106</v>
      </c>
      <c r="G310" s="228" t="str">
        <f>_xlfn.CONCAT(Tabella9[[#This Row],[ Pilot by Cluster]],Tabella9[[#This Row],[ID Pilot]])</f>
        <v>IFTS106</v>
      </c>
      <c r="H310" s="230" t="s">
        <v>13048</v>
      </c>
      <c r="I310" s="226">
        <v>45957</v>
      </c>
      <c r="J310" s="232">
        <v>46220</v>
      </c>
      <c r="K310" s="229">
        <f>IF(Tabella9[[#This Row],[Class]]="IP","",EDATE(Tabella9[[#This Row],[Data]],9))</f>
        <v>46230</v>
      </c>
    </row>
    <row r="311" spans="4:11">
      <c r="D311" s="228" t="s">
        <v>13051</v>
      </c>
      <c r="E311" s="230" t="s">
        <v>284</v>
      </c>
      <c r="F311" s="228">
        <v>107</v>
      </c>
      <c r="G311" s="228" t="str">
        <f>_xlfn.CONCAT(Tabella9[[#This Row],[ Pilot by Cluster]],Tabella9[[#This Row],[ID Pilot]])</f>
        <v>IFTS107</v>
      </c>
      <c r="H311" s="230" t="s">
        <v>13048</v>
      </c>
      <c r="I311" s="226">
        <v>45957</v>
      </c>
      <c r="J311" s="232">
        <v>46220</v>
      </c>
      <c r="K311" s="229">
        <f>IF(Tabella9[[#This Row],[Class]]="IP","",EDATE(Tabella9[[#This Row],[Data]],9))</f>
        <v>46230</v>
      </c>
    </row>
    <row r="312" spans="4:11">
      <c r="D312" s="225" t="s">
        <v>13249</v>
      </c>
      <c r="E312" s="230" t="s">
        <v>327</v>
      </c>
      <c r="F312" s="225">
        <v>89</v>
      </c>
      <c r="G312" s="225" t="str">
        <f>_xlfn.CONCAT(Tabella9[[#This Row],[ Pilot by Cluster]],Tabella9[[#This Row],[ID Pilot]])</f>
        <v>AMI89</v>
      </c>
      <c r="H312" s="230" t="s">
        <v>13289</v>
      </c>
      <c r="I312" s="226">
        <v>45957</v>
      </c>
      <c r="J312" s="232">
        <v>46220</v>
      </c>
      <c r="K312" s="227">
        <f>IF(Tabella9[[#This Row],[Class]]="IP","",EDATE(Tabella9[[#This Row],[Data]],9))</f>
        <v>46230</v>
      </c>
    </row>
    <row r="313" spans="4:11">
      <c r="D313" s="225" t="s">
        <v>13250</v>
      </c>
      <c r="E313" s="230" t="s">
        <v>327</v>
      </c>
      <c r="F313" s="225">
        <v>90</v>
      </c>
      <c r="G313" s="225" t="str">
        <f>_xlfn.CONCAT(Tabella9[[#This Row],[ Pilot by Cluster]],Tabella9[[#This Row],[ID Pilot]])</f>
        <v>AMI90</v>
      </c>
      <c r="H313" s="230" t="s">
        <v>13289</v>
      </c>
      <c r="I313" s="226">
        <v>45957</v>
      </c>
      <c r="J313" s="232">
        <v>46220</v>
      </c>
      <c r="K313" s="227">
        <f>IF(Tabella9[[#This Row],[Class]]="IP","",EDATE(Tabella9[[#This Row],[Data]],9))</f>
        <v>46230</v>
      </c>
    </row>
    <row r="314" spans="4:11">
      <c r="D314" s="225" t="s">
        <v>13251</v>
      </c>
      <c r="E314" s="230" t="s">
        <v>327</v>
      </c>
      <c r="F314" s="225">
        <v>91</v>
      </c>
      <c r="G314" s="225" t="str">
        <f>_xlfn.CONCAT(Tabella9[[#This Row],[ Pilot by Cluster]],Tabella9[[#This Row],[ID Pilot]])</f>
        <v>AMI91</v>
      </c>
      <c r="H314" s="230" t="s">
        <v>13289</v>
      </c>
      <c r="I314" s="226">
        <v>45957</v>
      </c>
      <c r="J314" s="232">
        <v>46220</v>
      </c>
      <c r="K314" s="227">
        <f>IF(Tabella9[[#This Row],[Class]]="IP","",EDATE(Tabella9[[#This Row],[Data]],9))</f>
        <v>46230</v>
      </c>
    </row>
    <row r="315" spans="4:11">
      <c r="D315" s="225" t="s">
        <v>13252</v>
      </c>
      <c r="E315" s="230" t="s">
        <v>327</v>
      </c>
      <c r="F315" s="225">
        <v>92</v>
      </c>
      <c r="G315" s="225" t="str">
        <f>_xlfn.CONCAT(Tabella9[[#This Row],[ Pilot by Cluster]],Tabella9[[#This Row],[ID Pilot]])</f>
        <v>AMI92</v>
      </c>
      <c r="H315" s="230" t="s">
        <v>13289</v>
      </c>
      <c r="I315" s="226">
        <v>45957</v>
      </c>
      <c r="J315" s="232">
        <v>46220</v>
      </c>
      <c r="K315" s="227">
        <f>IF(Tabella9[[#This Row],[Class]]="IP","",EDATE(Tabella9[[#This Row],[Data]],9))</f>
        <v>46230</v>
      </c>
    </row>
    <row r="316" spans="4:11">
      <c r="D316" s="225" t="s">
        <v>14018</v>
      </c>
      <c r="E316" s="230" t="s">
        <v>327</v>
      </c>
      <c r="F316" s="225">
        <v>93</v>
      </c>
      <c r="G316" s="225" t="str">
        <f>_xlfn.CONCAT(Tabella9[[#This Row],[ Pilot by Cluster]],Tabella9[[#This Row],[ID Pilot]])</f>
        <v>AMI93</v>
      </c>
      <c r="H316" s="230" t="s">
        <v>13289</v>
      </c>
      <c r="I316" s="226">
        <v>45957</v>
      </c>
      <c r="J316" s="232">
        <v>46220</v>
      </c>
      <c r="K316" s="227">
        <f>IF(Tabella9[[#This Row],[Class]]="IP","",EDATE(Tabella9[[#This Row],[Data]],9))</f>
        <v>46230</v>
      </c>
    </row>
    <row r="317" spans="4:11">
      <c r="D317" s="225" t="s">
        <v>13290</v>
      </c>
      <c r="E317" s="230" t="s">
        <v>284</v>
      </c>
      <c r="F317" s="225">
        <v>108</v>
      </c>
      <c r="G317" s="225" t="str">
        <f>_xlfn.CONCAT(Tabella9[[#This Row],[ Pilot by Cluster]],Tabella9[[#This Row],[ID Pilot]])</f>
        <v>IFTS108</v>
      </c>
      <c r="H317" s="230" t="s">
        <v>13291</v>
      </c>
      <c r="I317" s="226">
        <v>45957</v>
      </c>
      <c r="J317" s="227">
        <v>46262</v>
      </c>
      <c r="K317" s="227">
        <f>IF(Tabella9[[#This Row],[Class]]="IP","",EDATE(Tabella9[[#This Row],[Data]],9))</f>
        <v>46230</v>
      </c>
    </row>
    <row r="318" spans="4:11">
      <c r="D318" s="225" t="s">
        <v>14031</v>
      </c>
      <c r="E318" s="230" t="s">
        <v>284</v>
      </c>
      <c r="F318" s="225">
        <v>109</v>
      </c>
      <c r="G318" s="225" t="str">
        <f>_xlfn.CONCAT(Tabella9[[#This Row],[ Pilot by Cluster]],Tabella9[[#This Row],[ID Pilot]])</f>
        <v>IFTS109</v>
      </c>
      <c r="H318" s="234" t="s">
        <v>13295</v>
      </c>
      <c r="I318" s="226">
        <v>45957</v>
      </c>
      <c r="J318" s="227">
        <v>46227</v>
      </c>
      <c r="K318" s="227">
        <f>IF(Tabella9[[#This Row],[Class]]="IP","",EDATE(Tabella9[[#This Row],[Data]],9))</f>
        <v>46230</v>
      </c>
    </row>
    <row r="319" spans="4:11">
      <c r="D319" s="225" t="s">
        <v>13293</v>
      </c>
      <c r="E319" s="230" t="s">
        <v>284</v>
      </c>
      <c r="F319" s="225">
        <v>110</v>
      </c>
      <c r="G319" s="225" t="str">
        <f>_xlfn.CONCAT(Tabella9[[#This Row],[ Pilot by Cluster]],Tabella9[[#This Row],[ID Pilot]])</f>
        <v>IFTS110</v>
      </c>
      <c r="H319" s="234" t="s">
        <v>13295</v>
      </c>
      <c r="I319" s="226">
        <v>45957</v>
      </c>
      <c r="J319" s="227">
        <v>46227</v>
      </c>
      <c r="K319" s="227">
        <f>IF(Tabella9[[#This Row],[Class]]="IP","",EDATE(Tabella9[[#This Row],[Data]],9))</f>
        <v>46230</v>
      </c>
    </row>
    <row r="320" spans="4:11">
      <c r="D320" s="225" t="s">
        <v>13292</v>
      </c>
      <c r="E320" s="230" t="s">
        <v>284</v>
      </c>
      <c r="F320" s="225">
        <v>111</v>
      </c>
      <c r="G320" s="225" t="str">
        <f>_xlfn.CONCAT(Tabella9[[#This Row],[ Pilot by Cluster]],Tabella9[[#This Row],[ID Pilot]])</f>
        <v>IFTS111</v>
      </c>
      <c r="H320" s="234" t="s">
        <v>13295</v>
      </c>
      <c r="I320" s="226">
        <v>45957</v>
      </c>
      <c r="J320" s="227">
        <v>46227</v>
      </c>
      <c r="K320" s="227">
        <f>IF(Tabella9[[#This Row],[Class]]="IP","",EDATE(Tabella9[[#This Row],[Data]],9))</f>
        <v>46230</v>
      </c>
    </row>
    <row r="321" spans="4:11">
      <c r="D321" s="225" t="s">
        <v>13294</v>
      </c>
      <c r="E321" s="230" t="s">
        <v>284</v>
      </c>
      <c r="F321" s="225">
        <v>112</v>
      </c>
      <c r="G321" s="225" t="str">
        <f>_xlfn.CONCAT(Tabella9[[#This Row],[ Pilot by Cluster]],Tabella9[[#This Row],[ID Pilot]])</f>
        <v>IFTS112</v>
      </c>
      <c r="H321" s="234" t="s">
        <v>13295</v>
      </c>
      <c r="I321" s="226">
        <v>45957</v>
      </c>
      <c r="J321" s="227">
        <v>46227</v>
      </c>
      <c r="K321" s="227">
        <f>IF(Tabella9[[#This Row],[Class]]="IP","",EDATE(Tabella9[[#This Row],[Data]],9))</f>
        <v>46230</v>
      </c>
    </row>
    <row r="322" spans="4:11">
      <c r="D322" s="238" t="s">
        <v>14515</v>
      </c>
      <c r="E322" s="230" t="s">
        <v>327</v>
      </c>
      <c r="F322" s="238">
        <v>94</v>
      </c>
      <c r="G322" s="238" t="str">
        <f>_xlfn.CONCAT(Tabella9[[#This Row],[ Pilot by Cluster]],Tabella9[[#This Row],[ID Pilot]])</f>
        <v>AMI94</v>
      </c>
      <c r="H322" s="234" t="s">
        <v>14518</v>
      </c>
      <c r="I322" s="239">
        <v>46000</v>
      </c>
      <c r="J322" s="240">
        <v>46276</v>
      </c>
      <c r="K322" s="240">
        <f>IF(Tabella9[[#This Row],[Class]]="IP","",EDATE(Tabella9[[#This Row],[Data]],9))</f>
        <v>46274</v>
      </c>
    </row>
    <row r="323" spans="4:11">
      <c r="D323" s="238" t="s">
        <v>14516</v>
      </c>
      <c r="E323" s="230" t="s">
        <v>327</v>
      </c>
      <c r="F323" s="238">
        <v>95</v>
      </c>
      <c r="G323" s="238" t="str">
        <f>_xlfn.CONCAT(Tabella9[[#This Row],[ Pilot by Cluster]],Tabella9[[#This Row],[ID Pilot]])</f>
        <v>AMI95</v>
      </c>
      <c r="H323" s="234" t="s">
        <v>14518</v>
      </c>
      <c r="I323" s="239">
        <v>46000</v>
      </c>
      <c r="J323" s="240">
        <v>46276</v>
      </c>
      <c r="K323" s="240">
        <f>IF(Tabella9[[#This Row],[Class]]="IP","",EDATE(Tabella9[[#This Row],[Data]],9))</f>
        <v>46274</v>
      </c>
    </row>
    <row r="324" spans="4:11">
      <c r="D324" s="238" t="s">
        <v>14517</v>
      </c>
      <c r="E324" s="230" t="s">
        <v>327</v>
      </c>
      <c r="F324" s="238">
        <v>96</v>
      </c>
      <c r="G324" s="238" t="str">
        <f>_xlfn.CONCAT(Tabella9[[#This Row],[ Pilot by Cluster]],Tabella9[[#This Row],[ID Pilot]])</f>
        <v>AMI96</v>
      </c>
      <c r="H324" s="234" t="s">
        <v>14518</v>
      </c>
      <c r="I324" s="239">
        <v>46000</v>
      </c>
      <c r="J324" s="240">
        <v>46276</v>
      </c>
      <c r="K324" s="240">
        <f>IF(Tabella9[[#This Row],[Class]]="IP","",EDATE(Tabella9[[#This Row],[Data]],9))</f>
        <v>46274</v>
      </c>
    </row>
  </sheetData>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23"/>
  <dimension ref="B7:V4940"/>
  <sheetViews>
    <sheetView topLeftCell="A9" workbookViewId="0">
      <selection activeCell="R35" sqref="R35"/>
    </sheetView>
  </sheetViews>
  <sheetFormatPr defaultColWidth="8.625" defaultRowHeight="15.75"/>
  <cols>
    <col min="2" max="2" width="27.625" bestFit="1" customWidth="1"/>
    <col min="9" max="9" width="4.125" style="21" customWidth="1"/>
    <col min="10" max="10" width="9" style="21" customWidth="1"/>
    <col min="11" max="11" width="11.125" customWidth="1"/>
    <col min="14" max="14" width="29.125" customWidth="1"/>
    <col min="18" max="18" width="11.625" customWidth="1"/>
  </cols>
  <sheetData>
    <row r="7" spans="6:22">
      <c r="F7" s="31"/>
      <c r="G7" s="31"/>
      <c r="H7" s="31"/>
      <c r="I7" s="32"/>
      <c r="J7" s="32"/>
      <c r="K7" s="31"/>
      <c r="L7" s="31"/>
      <c r="M7" s="31"/>
      <c r="N7" s="31"/>
      <c r="O7" s="31"/>
      <c r="P7" s="31"/>
    </row>
    <row r="8" spans="6:22" ht="16.5" customHeight="1" thickBot="1">
      <c r="F8" s="31"/>
      <c r="G8" s="31"/>
      <c r="H8" s="294" t="s">
        <v>13052</v>
      </c>
      <c r="I8" s="295"/>
      <c r="J8" s="295"/>
      <c r="K8" s="259"/>
      <c r="L8" s="259"/>
      <c r="M8" s="259"/>
      <c r="N8" s="259"/>
      <c r="O8" s="31"/>
      <c r="P8" s="31"/>
    </row>
    <row r="9" spans="6:22" ht="16.5" customHeight="1" thickBot="1">
      <c r="F9" s="31"/>
      <c r="G9" s="31"/>
      <c r="H9" s="31"/>
      <c r="I9" s="32"/>
      <c r="J9" s="32"/>
      <c r="K9" s="31"/>
      <c r="L9" s="31"/>
      <c r="M9" s="31"/>
      <c r="N9" s="31"/>
      <c r="O9" s="31"/>
      <c r="P9" s="31"/>
      <c r="S9" s="43" t="s">
        <v>13053</v>
      </c>
      <c r="T9" s="28"/>
      <c r="U9" s="44" t="s">
        <v>13054</v>
      </c>
      <c r="V9" s="45"/>
    </row>
    <row r="10" spans="6:22">
      <c r="F10" s="31"/>
      <c r="G10" s="31"/>
      <c r="H10" s="33" t="s">
        <v>13055</v>
      </c>
      <c r="I10" s="39" t="s">
        <v>76</v>
      </c>
      <c r="J10" s="39" t="s">
        <v>13056</v>
      </c>
      <c r="K10" s="34" t="s">
        <v>214</v>
      </c>
      <c r="L10" s="34" t="s">
        <v>92</v>
      </c>
      <c r="M10" s="290" t="s">
        <v>13057</v>
      </c>
      <c r="N10" s="35" t="s">
        <v>13058</v>
      </c>
      <c r="O10" s="31"/>
      <c r="P10" s="31"/>
      <c r="S10" s="41"/>
      <c r="U10" s="19"/>
      <c r="V10" s="46"/>
    </row>
    <row r="11" spans="6:22" ht="16.5" customHeight="1" thickBot="1">
      <c r="F11" s="31"/>
      <c r="G11" s="31"/>
      <c r="H11" s="36" t="s">
        <v>13059</v>
      </c>
      <c r="I11" s="40" t="s">
        <v>76</v>
      </c>
      <c r="J11" s="40" t="s">
        <v>13056</v>
      </c>
      <c r="K11" s="37" t="s">
        <v>214</v>
      </c>
      <c r="L11" s="37" t="s">
        <v>92</v>
      </c>
      <c r="M11" s="291"/>
      <c r="N11" s="38" t="s">
        <v>13058</v>
      </c>
      <c r="O11" s="31"/>
      <c r="P11" s="31"/>
      <c r="S11" s="29"/>
      <c r="V11" s="42"/>
    </row>
    <row r="12" spans="6:22" ht="16.5" customHeight="1" thickBot="1">
      <c r="F12" s="31"/>
      <c r="G12" s="31"/>
      <c r="H12" s="31"/>
      <c r="I12" s="32"/>
      <c r="J12" s="32"/>
      <c r="K12" s="31"/>
      <c r="L12" s="31"/>
      <c r="M12" s="31"/>
      <c r="N12" s="31"/>
      <c r="O12" s="31"/>
      <c r="P12" s="31"/>
      <c r="S12" s="29"/>
      <c r="V12" s="42"/>
    </row>
    <row r="13" spans="6:22">
      <c r="F13" s="31"/>
      <c r="G13" s="31"/>
      <c r="H13" s="33" t="s">
        <v>13055</v>
      </c>
      <c r="I13" s="39" t="s">
        <v>76</v>
      </c>
      <c r="J13" s="39" t="s">
        <v>144</v>
      </c>
      <c r="K13" s="34" t="s">
        <v>214</v>
      </c>
      <c r="L13" s="34" t="s">
        <v>100</v>
      </c>
      <c r="M13" s="290" t="s">
        <v>13060</v>
      </c>
      <c r="N13" s="35" t="s">
        <v>13058</v>
      </c>
      <c r="O13" s="31"/>
      <c r="P13" s="31"/>
      <c r="S13" s="41" t="s">
        <v>13061</v>
      </c>
      <c r="U13" s="19" t="s">
        <v>13062</v>
      </c>
      <c r="V13" s="46"/>
    </row>
    <row r="14" spans="6:22" ht="16.5" customHeight="1" thickBot="1">
      <c r="F14" s="31"/>
      <c r="G14" s="31"/>
      <c r="H14" s="36" t="s">
        <v>13059</v>
      </c>
      <c r="I14" s="40" t="s">
        <v>82</v>
      </c>
      <c r="J14" s="40" t="s">
        <v>13063</v>
      </c>
      <c r="K14" s="37" t="s">
        <v>214</v>
      </c>
      <c r="L14" s="37" t="s">
        <v>100</v>
      </c>
      <c r="M14" s="291"/>
      <c r="N14" s="38" t="s">
        <v>13064</v>
      </c>
      <c r="O14" s="31"/>
      <c r="P14" s="31"/>
      <c r="S14" s="47"/>
      <c r="T14" s="27"/>
      <c r="U14" s="48"/>
      <c r="V14" s="49"/>
    </row>
    <row r="15" spans="6:22" ht="16.5" customHeight="1" thickBot="1">
      <c r="F15" s="31"/>
      <c r="G15" s="31"/>
      <c r="H15" s="31"/>
      <c r="I15" s="32"/>
      <c r="J15" s="32"/>
      <c r="K15" s="31"/>
      <c r="L15" s="31"/>
      <c r="M15" s="31"/>
      <c r="N15" s="31"/>
      <c r="O15" s="31"/>
      <c r="P15" s="31"/>
    </row>
    <row r="16" spans="6:22">
      <c r="F16" s="31"/>
      <c r="G16" s="31"/>
      <c r="H16" s="33" t="s">
        <v>13055</v>
      </c>
      <c r="I16" s="39" t="s">
        <v>82</v>
      </c>
      <c r="J16" s="39" t="s">
        <v>13063</v>
      </c>
      <c r="K16" s="34" t="s">
        <v>214</v>
      </c>
      <c r="L16" s="34" t="s">
        <v>100</v>
      </c>
      <c r="M16" s="290" t="s">
        <v>13060</v>
      </c>
      <c r="N16" s="35" t="s">
        <v>13064</v>
      </c>
      <c r="O16" s="31"/>
      <c r="P16" s="31"/>
    </row>
    <row r="17" spans="2:22" ht="16.5" customHeight="1" thickBot="1">
      <c r="F17" s="31"/>
      <c r="G17" s="31"/>
      <c r="H17" s="36" t="s">
        <v>13059</v>
      </c>
      <c r="I17" s="40" t="s">
        <v>76</v>
      </c>
      <c r="J17" s="40" t="s">
        <v>144</v>
      </c>
      <c r="K17" s="37" t="s">
        <v>214</v>
      </c>
      <c r="L17" s="37" t="s">
        <v>100</v>
      </c>
      <c r="M17" s="291"/>
      <c r="N17" s="38" t="s">
        <v>13058</v>
      </c>
      <c r="O17" s="31"/>
      <c r="P17" s="31"/>
    </row>
    <row r="18" spans="2:22" ht="16.5" customHeight="1" thickBot="1">
      <c r="F18" s="31"/>
      <c r="G18" s="31"/>
      <c r="H18" s="31"/>
      <c r="I18" s="32"/>
      <c r="J18" s="32"/>
      <c r="K18" s="31"/>
      <c r="L18" s="31"/>
      <c r="M18" s="31"/>
      <c r="N18" s="31"/>
      <c r="O18" s="31"/>
      <c r="P18" s="31"/>
    </row>
    <row r="19" spans="2:22">
      <c r="F19" s="31"/>
      <c r="G19" s="31"/>
      <c r="H19" s="33" t="s">
        <v>13055</v>
      </c>
      <c r="I19" s="39" t="s">
        <v>82</v>
      </c>
      <c r="J19" s="39" t="s">
        <v>13063</v>
      </c>
      <c r="K19" s="34" t="s">
        <v>214</v>
      </c>
      <c r="L19" s="34" t="s">
        <v>100</v>
      </c>
      <c r="M19" s="290" t="s">
        <v>13060</v>
      </c>
      <c r="N19" s="35" t="s">
        <v>13064</v>
      </c>
      <c r="O19" s="31"/>
      <c r="P19" s="31"/>
    </row>
    <row r="20" spans="2:22" ht="16.5" customHeight="1" thickBot="1">
      <c r="F20" s="31"/>
      <c r="G20" s="31"/>
      <c r="H20" s="36" t="s">
        <v>13059</v>
      </c>
      <c r="I20" s="40" t="s">
        <v>82</v>
      </c>
      <c r="J20" s="40" t="s">
        <v>13063</v>
      </c>
      <c r="K20" s="37" t="s">
        <v>214</v>
      </c>
      <c r="L20" s="37" t="s">
        <v>100</v>
      </c>
      <c r="M20" s="291"/>
      <c r="N20" s="38" t="s">
        <v>13064</v>
      </c>
      <c r="O20" s="31"/>
      <c r="P20" s="31"/>
    </row>
    <row r="21" spans="2:22">
      <c r="F21" s="31"/>
      <c r="G21" s="31"/>
      <c r="H21" s="31"/>
      <c r="I21" s="32"/>
      <c r="J21" s="32"/>
      <c r="K21" s="31"/>
      <c r="L21" s="31"/>
      <c r="M21" s="31"/>
      <c r="N21" s="31"/>
      <c r="O21" s="31"/>
      <c r="P21" s="31"/>
    </row>
    <row r="27" spans="2:22">
      <c r="F27" s="31"/>
      <c r="G27" s="31"/>
      <c r="H27" s="31"/>
      <c r="I27" s="32"/>
      <c r="J27" s="32"/>
      <c r="K27" s="31"/>
      <c r="L27" s="31"/>
      <c r="M27" s="31"/>
      <c r="N27" s="31"/>
      <c r="O27" s="31"/>
      <c r="P27" s="31"/>
    </row>
    <row r="28" spans="2:22" ht="16.5" customHeight="1" thickBot="1">
      <c r="F28" s="31"/>
      <c r="G28" s="31"/>
      <c r="H28" s="294" t="s">
        <v>13065</v>
      </c>
      <c r="I28" s="295"/>
      <c r="J28" s="295"/>
      <c r="K28" s="259"/>
      <c r="L28" s="259"/>
      <c r="M28" s="259"/>
      <c r="N28" s="259"/>
      <c r="O28" s="31"/>
      <c r="P28" s="31"/>
    </row>
    <row r="29" spans="2:22" ht="16.5" customHeight="1" thickBot="1">
      <c r="F29" s="31"/>
      <c r="G29" s="31"/>
      <c r="H29" s="31"/>
      <c r="I29" s="32"/>
      <c r="J29" s="32"/>
      <c r="K29" s="31"/>
      <c r="L29" s="31"/>
      <c r="M29" s="31"/>
      <c r="N29" s="31"/>
      <c r="O29" s="31"/>
      <c r="P29" s="31"/>
      <c r="S29" s="43"/>
      <c r="T29" s="28"/>
      <c r="U29" s="44" t="s">
        <v>13054</v>
      </c>
      <c r="V29" s="45"/>
    </row>
    <row r="30" spans="2:22">
      <c r="B30" s="177" t="s">
        <v>13066</v>
      </c>
      <c r="F30" s="31"/>
      <c r="G30" s="31"/>
      <c r="H30" s="33" t="s">
        <v>13055</v>
      </c>
      <c r="I30" s="39" t="s">
        <v>76</v>
      </c>
      <c r="J30" s="39" t="s">
        <v>13056</v>
      </c>
      <c r="K30" s="34" t="s">
        <v>214</v>
      </c>
      <c r="L30" s="34" t="s">
        <v>92</v>
      </c>
      <c r="M30" s="290" t="s">
        <v>13067</v>
      </c>
      <c r="N30" s="35" t="s">
        <v>13068</v>
      </c>
      <c r="O30" s="31"/>
      <c r="P30" s="31"/>
      <c r="S30" s="41"/>
      <c r="U30" s="19"/>
      <c r="V30" s="46"/>
    </row>
    <row r="31" spans="2:22" ht="16.5" customHeight="1" thickBot="1">
      <c r="B31" t="s">
        <v>13069</v>
      </c>
      <c r="F31" s="31"/>
      <c r="G31" s="31"/>
      <c r="H31" s="36" t="s">
        <v>13059</v>
      </c>
      <c r="I31" s="40" t="s">
        <v>76</v>
      </c>
      <c r="J31" s="40" t="s">
        <v>13056</v>
      </c>
      <c r="K31" s="37" t="s">
        <v>13070</v>
      </c>
      <c r="L31" s="37" t="s">
        <v>122</v>
      </c>
      <c r="M31" s="291"/>
      <c r="N31" s="38" t="s">
        <v>13068</v>
      </c>
      <c r="O31" s="31"/>
      <c r="P31" s="31"/>
      <c r="S31" s="292" t="s">
        <v>84</v>
      </c>
      <c r="V31" s="42"/>
    </row>
    <row r="32" spans="2:22" ht="16.5" customHeight="1" thickBot="1">
      <c r="B32" t="s">
        <v>13071</v>
      </c>
      <c r="F32" s="31"/>
      <c r="G32" s="31"/>
      <c r="H32" s="31"/>
      <c r="I32" s="32"/>
      <c r="J32" s="32"/>
      <c r="K32" s="31"/>
      <c r="L32" s="31"/>
      <c r="M32" s="31"/>
      <c r="N32" s="31"/>
      <c r="O32" s="31"/>
      <c r="P32" s="31"/>
      <c r="S32" s="293"/>
      <c r="V32" s="42"/>
    </row>
    <row r="33" spans="6:22">
      <c r="F33" s="31"/>
      <c r="G33" s="31"/>
      <c r="H33" s="33" t="s">
        <v>13055</v>
      </c>
      <c r="I33" s="39" t="s">
        <v>76</v>
      </c>
      <c r="J33" s="39" t="s">
        <v>13056</v>
      </c>
      <c r="K33" s="34" t="s">
        <v>214</v>
      </c>
      <c r="L33" s="34" t="s">
        <v>92</v>
      </c>
      <c r="M33" s="290" t="s">
        <v>13067</v>
      </c>
      <c r="N33" s="35" t="s">
        <v>13068</v>
      </c>
      <c r="O33" s="31"/>
      <c r="P33" s="31"/>
      <c r="S33" s="41"/>
      <c r="U33" s="19" t="s">
        <v>13062</v>
      </c>
      <c r="V33" s="46"/>
    </row>
    <row r="34" spans="6:22" ht="16.5" customHeight="1" thickBot="1">
      <c r="F34" s="31"/>
      <c r="G34" s="31"/>
      <c r="H34" s="36" t="s">
        <v>13059</v>
      </c>
      <c r="I34" s="40" t="s">
        <v>82</v>
      </c>
      <c r="J34" s="40" t="s">
        <v>13063</v>
      </c>
      <c r="K34" s="37" t="s">
        <v>13070</v>
      </c>
      <c r="L34" s="37" t="s">
        <v>127</v>
      </c>
      <c r="M34" s="291"/>
      <c r="N34" s="38" t="s">
        <v>13072</v>
      </c>
      <c r="O34" s="31"/>
      <c r="P34" s="31"/>
      <c r="S34" s="47"/>
      <c r="T34" s="27"/>
      <c r="U34" s="48"/>
      <c r="V34" s="49"/>
    </row>
    <row r="35" spans="6:22" ht="16.5" customHeight="1" thickBot="1">
      <c r="F35" s="31"/>
      <c r="G35" s="31"/>
      <c r="H35" s="31"/>
      <c r="I35" s="32"/>
      <c r="J35" s="32"/>
      <c r="K35" s="31"/>
      <c r="L35" s="31"/>
      <c r="M35" s="31"/>
      <c r="N35" s="31"/>
      <c r="O35" s="31"/>
      <c r="P35" s="31"/>
    </row>
    <row r="36" spans="6:22">
      <c r="F36" s="31"/>
      <c r="G36" s="31"/>
      <c r="H36" s="33" t="s">
        <v>13055</v>
      </c>
      <c r="I36" s="39" t="s">
        <v>82</v>
      </c>
      <c r="J36" s="39" t="s">
        <v>13063</v>
      </c>
      <c r="K36" s="34" t="s">
        <v>214</v>
      </c>
      <c r="L36" s="34" t="s">
        <v>100</v>
      </c>
      <c r="M36" s="290" t="s">
        <v>13073</v>
      </c>
      <c r="N36" s="35" t="s">
        <v>13072</v>
      </c>
      <c r="O36" s="31"/>
      <c r="P36" s="31"/>
    </row>
    <row r="37" spans="6:22" ht="16.5" customHeight="1" thickBot="1">
      <c r="F37" s="31"/>
      <c r="G37" s="31"/>
      <c r="H37" s="36" t="s">
        <v>13059</v>
      </c>
      <c r="I37" s="40" t="s">
        <v>76</v>
      </c>
      <c r="J37" s="40" t="s">
        <v>144</v>
      </c>
      <c r="K37" s="37" t="s">
        <v>13070</v>
      </c>
      <c r="L37" s="37" t="s">
        <v>133</v>
      </c>
      <c r="M37" s="291"/>
      <c r="N37" s="38" t="s">
        <v>13068</v>
      </c>
      <c r="O37" s="31"/>
      <c r="P37" s="31"/>
    </row>
    <row r="38" spans="6:22" ht="16.5" customHeight="1" thickBot="1">
      <c r="F38" s="31"/>
      <c r="G38" s="31"/>
      <c r="H38" s="31"/>
      <c r="I38" s="32"/>
      <c r="J38" s="32"/>
      <c r="K38" s="31"/>
      <c r="L38" s="31"/>
      <c r="M38" s="31"/>
      <c r="N38" s="31"/>
      <c r="O38" s="31"/>
      <c r="P38" s="31"/>
    </row>
    <row r="39" spans="6:22">
      <c r="F39" s="31"/>
      <c r="G39" s="31"/>
      <c r="H39" s="33" t="s">
        <v>13055</v>
      </c>
      <c r="I39" s="39" t="s">
        <v>82</v>
      </c>
      <c r="J39" s="39" t="s">
        <v>13063</v>
      </c>
      <c r="K39" s="34" t="s">
        <v>214</v>
      </c>
      <c r="L39" s="34" t="s">
        <v>100</v>
      </c>
      <c r="M39" s="290" t="s">
        <v>13073</v>
      </c>
      <c r="N39" s="35" t="s">
        <v>13072</v>
      </c>
      <c r="O39" s="31"/>
      <c r="P39" s="31"/>
    </row>
    <row r="40" spans="6:22" ht="16.5" customHeight="1" thickBot="1">
      <c r="F40" s="31"/>
      <c r="G40" s="31"/>
      <c r="H40" s="36" t="s">
        <v>13059</v>
      </c>
      <c r="I40" s="40" t="s">
        <v>82</v>
      </c>
      <c r="J40" s="40" t="s">
        <v>13063</v>
      </c>
      <c r="K40" s="37" t="s">
        <v>13070</v>
      </c>
      <c r="L40" s="37" t="s">
        <v>127</v>
      </c>
      <c r="M40" s="291"/>
      <c r="N40" s="38" t="s">
        <v>13072</v>
      </c>
      <c r="O40" s="31"/>
      <c r="P40" s="31"/>
    </row>
    <row r="41" spans="6:22">
      <c r="F41" s="31"/>
      <c r="G41" s="31"/>
      <c r="H41" s="31"/>
      <c r="I41" s="32"/>
      <c r="J41" s="32"/>
      <c r="K41" s="31"/>
      <c r="L41" s="31"/>
      <c r="M41" s="31"/>
      <c r="N41" s="31"/>
      <c r="O41" s="31"/>
      <c r="P41" s="31"/>
    </row>
    <row r="4940" spans="2:2">
      <c r="B4940" s="53"/>
    </row>
  </sheetData>
  <mergeCells count="11">
    <mergeCell ref="S31:S32"/>
    <mergeCell ref="M36:M37"/>
    <mergeCell ref="M30:M31"/>
    <mergeCell ref="H28:N28"/>
    <mergeCell ref="H8:N8"/>
    <mergeCell ref="M10:M11"/>
    <mergeCell ref="M39:M40"/>
    <mergeCell ref="M13:M14"/>
    <mergeCell ref="M16:M17"/>
    <mergeCell ref="M19:M20"/>
    <mergeCell ref="M33:M3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8">
    <tabColor theme="1"/>
  </sheetPr>
  <dimension ref="C3:V30"/>
  <sheetViews>
    <sheetView zoomScale="90" zoomScaleNormal="90" workbookViewId="0">
      <selection activeCell="R33" sqref="R33"/>
    </sheetView>
  </sheetViews>
  <sheetFormatPr defaultColWidth="8.625" defaultRowHeight="15.75"/>
  <cols>
    <col min="3" max="3" width="25.5" bestFit="1" customWidth="1"/>
    <col min="4" max="4" width="20.375" bestFit="1" customWidth="1"/>
    <col min="5" max="14" width="10.125" bestFit="1" customWidth="1"/>
    <col min="15" max="15" width="4.5" customWidth="1"/>
    <col min="16" max="79" width="10.125" bestFit="1" customWidth="1"/>
  </cols>
  <sheetData>
    <row r="3" spans="3:22" ht="16.5" customHeight="1" thickBot="1"/>
    <row r="4" spans="3:22" ht="16.5" customHeight="1" thickBot="1"/>
    <row r="5" spans="3:22" ht="16.5" customHeight="1" thickBot="1">
      <c r="C5" s="120" t="s">
        <v>188</v>
      </c>
      <c r="D5" s="121">
        <v>27</v>
      </c>
    </row>
    <row r="6" spans="3:22" ht="16.5" customHeight="1" thickBot="1">
      <c r="C6" s="29"/>
    </row>
    <row r="7" spans="3:22" ht="16.5" customHeight="1" thickBot="1">
      <c r="C7" s="122" t="s">
        <v>13074</v>
      </c>
      <c r="D7" s="122" t="s">
        <v>13075</v>
      </c>
      <c r="E7" s="185"/>
      <c r="F7" s="200"/>
      <c r="G7" s="200"/>
      <c r="H7" s="186"/>
    </row>
    <row r="8" spans="3:22" ht="16.5" customHeight="1" thickBot="1">
      <c r="C8" s="122" t="s">
        <v>13076</v>
      </c>
      <c r="D8" s="204">
        <v>45838</v>
      </c>
      <c r="E8" s="204">
        <v>45839</v>
      </c>
      <c r="F8" s="204">
        <v>45840</v>
      </c>
      <c r="G8" s="204">
        <v>45841</v>
      </c>
      <c r="H8" s="127">
        <v>45842</v>
      </c>
    </row>
    <row r="9" spans="3:22">
      <c r="C9" s="123" t="s">
        <v>79</v>
      </c>
      <c r="D9" s="208">
        <v>6</v>
      </c>
      <c r="E9" s="209">
        <v>6</v>
      </c>
      <c r="F9" s="209">
        <v>4</v>
      </c>
      <c r="G9" s="209">
        <v>6</v>
      </c>
      <c r="H9" s="210">
        <v>5</v>
      </c>
    </row>
    <row r="10" spans="3:22">
      <c r="C10" s="124" t="s">
        <v>83</v>
      </c>
      <c r="D10" s="211">
        <v>6</v>
      </c>
      <c r="E10" s="113">
        <v>6</v>
      </c>
      <c r="F10" s="113">
        <v>4</v>
      </c>
      <c r="G10" s="113">
        <v>6</v>
      </c>
      <c r="H10" s="205">
        <v>5</v>
      </c>
    </row>
    <row r="11" spans="3:22" ht="16.5" customHeight="1" thickBot="1">
      <c r="C11" s="124" t="s">
        <v>80</v>
      </c>
      <c r="D11" s="211">
        <v>6</v>
      </c>
      <c r="E11" s="113">
        <v>6</v>
      </c>
      <c r="F11" s="113">
        <v>4</v>
      </c>
      <c r="G11" s="113">
        <v>6</v>
      </c>
      <c r="H11" s="205">
        <v>4</v>
      </c>
      <c r="P11" t="s">
        <v>79</v>
      </c>
      <c r="Q11" t="s">
        <v>83</v>
      </c>
      <c r="R11" t="s">
        <v>80</v>
      </c>
      <c r="S11" t="s">
        <v>81</v>
      </c>
      <c r="T11" t="s">
        <v>78</v>
      </c>
      <c r="U11" t="s">
        <v>75</v>
      </c>
      <c r="V11" t="s">
        <v>77</v>
      </c>
    </row>
    <row r="12" spans="3:22">
      <c r="C12" s="124" t="s">
        <v>81</v>
      </c>
      <c r="D12" s="211">
        <v>6</v>
      </c>
      <c r="E12" s="113">
        <v>6</v>
      </c>
      <c r="F12" s="113">
        <v>4</v>
      </c>
      <c r="G12" s="113">
        <v>6</v>
      </c>
      <c r="H12" s="205">
        <v>4</v>
      </c>
      <c r="N12" s="298">
        <v>45838</v>
      </c>
      <c r="O12" s="162" t="s">
        <v>92</v>
      </c>
      <c r="P12" s="159">
        <v>6</v>
      </c>
      <c r="Q12" s="159">
        <v>6</v>
      </c>
      <c r="R12" s="159">
        <v>6</v>
      </c>
      <c r="S12" s="159">
        <v>6</v>
      </c>
      <c r="T12" s="159">
        <v>6</v>
      </c>
      <c r="U12" s="159">
        <v>2</v>
      </c>
      <c r="V12" s="164">
        <v>6</v>
      </c>
    </row>
    <row r="13" spans="3:22" ht="16.5" customHeight="1" thickBot="1">
      <c r="C13" s="124" t="s">
        <v>78</v>
      </c>
      <c r="D13" s="211">
        <v>6</v>
      </c>
      <c r="E13" s="113">
        <v>6</v>
      </c>
      <c r="F13" s="113">
        <v>4</v>
      </c>
      <c r="G13" s="113">
        <v>6</v>
      </c>
      <c r="H13" s="205">
        <v>5</v>
      </c>
      <c r="N13" s="297"/>
      <c r="O13" s="163" t="s">
        <v>122</v>
      </c>
      <c r="P13" s="165">
        <v>6</v>
      </c>
      <c r="Q13" s="165">
        <v>6</v>
      </c>
      <c r="R13" s="165">
        <v>6</v>
      </c>
      <c r="S13" s="165">
        <v>6</v>
      </c>
      <c r="T13" s="165">
        <v>6</v>
      </c>
      <c r="U13" s="165">
        <v>2</v>
      </c>
      <c r="V13" s="166">
        <v>6</v>
      </c>
    </row>
    <row r="14" spans="3:22">
      <c r="C14" s="124" t="s">
        <v>75</v>
      </c>
      <c r="D14" s="211">
        <v>2</v>
      </c>
      <c r="E14" s="113">
        <v>3</v>
      </c>
      <c r="F14" s="113">
        <v>4</v>
      </c>
      <c r="G14" s="113">
        <v>1</v>
      </c>
      <c r="H14" s="205"/>
      <c r="N14" s="296">
        <v>45839</v>
      </c>
      <c r="O14" s="156" t="s">
        <v>92</v>
      </c>
      <c r="P14" s="161">
        <v>6</v>
      </c>
      <c r="Q14" s="161">
        <v>6</v>
      </c>
      <c r="R14" s="161">
        <v>6</v>
      </c>
      <c r="S14" s="161">
        <v>6</v>
      </c>
      <c r="T14" s="161">
        <v>6</v>
      </c>
      <c r="U14" s="161">
        <v>3</v>
      </c>
      <c r="V14" s="158">
        <v>6</v>
      </c>
    </row>
    <row r="15" spans="3:22" ht="16.5" customHeight="1" thickBot="1">
      <c r="C15" s="125" t="s">
        <v>77</v>
      </c>
      <c r="D15" s="211">
        <v>6</v>
      </c>
      <c r="E15" s="113">
        <v>6</v>
      </c>
      <c r="F15" s="113">
        <v>4</v>
      </c>
      <c r="G15" s="113">
        <v>6</v>
      </c>
      <c r="H15" s="205">
        <v>1</v>
      </c>
      <c r="N15" s="297"/>
      <c r="O15" s="157" t="s">
        <v>122</v>
      </c>
      <c r="P15" s="21">
        <v>6</v>
      </c>
      <c r="Q15" s="21">
        <v>6</v>
      </c>
      <c r="R15" s="21">
        <v>6</v>
      </c>
      <c r="S15" s="21">
        <v>6</v>
      </c>
      <c r="T15" s="21">
        <v>6</v>
      </c>
      <c r="U15" s="21">
        <v>3</v>
      </c>
      <c r="V15" s="167">
        <v>6</v>
      </c>
    </row>
    <row r="16" spans="3:22" ht="16.5" customHeight="1" thickBot="1">
      <c r="C16" s="126" t="s">
        <v>13077</v>
      </c>
      <c r="D16" s="212">
        <v>38</v>
      </c>
      <c r="E16" s="206">
        <v>39</v>
      </c>
      <c r="F16" s="206">
        <v>28</v>
      </c>
      <c r="G16" s="206">
        <v>37</v>
      </c>
      <c r="H16" s="207">
        <v>24</v>
      </c>
      <c r="N16" s="298">
        <v>45840</v>
      </c>
      <c r="O16" s="162" t="s">
        <v>92</v>
      </c>
      <c r="P16" s="159">
        <v>4</v>
      </c>
      <c r="Q16" s="159">
        <v>4</v>
      </c>
      <c r="R16" s="159">
        <v>4</v>
      </c>
      <c r="S16" s="159">
        <v>4</v>
      </c>
      <c r="T16" s="159">
        <v>4</v>
      </c>
      <c r="U16" s="159">
        <v>4</v>
      </c>
      <c r="V16" s="164">
        <v>4</v>
      </c>
    </row>
    <row r="17" spans="3:22" ht="16.5" customHeight="1" thickBot="1">
      <c r="N17" s="297"/>
      <c r="O17" s="163" t="s">
        <v>122</v>
      </c>
      <c r="P17" s="165">
        <v>4</v>
      </c>
      <c r="Q17" s="165">
        <v>4</v>
      </c>
      <c r="R17" s="165">
        <v>4</v>
      </c>
      <c r="S17" s="165">
        <v>4</v>
      </c>
      <c r="T17" s="165">
        <v>4</v>
      </c>
      <c r="U17" s="165">
        <v>4</v>
      </c>
      <c r="V17" s="166">
        <v>4</v>
      </c>
    </row>
    <row r="18" spans="3:22" ht="16.5" customHeight="1" thickBot="1">
      <c r="N18" s="296">
        <v>45841</v>
      </c>
      <c r="O18" s="156" t="s">
        <v>92</v>
      </c>
      <c r="P18" s="161">
        <v>6</v>
      </c>
      <c r="Q18" s="161">
        <v>6</v>
      </c>
      <c r="R18" s="161">
        <v>6</v>
      </c>
      <c r="S18" s="161">
        <v>6</v>
      </c>
      <c r="T18" s="161">
        <v>6</v>
      </c>
      <c r="U18" s="161">
        <v>1</v>
      </c>
      <c r="V18" s="158">
        <v>6</v>
      </c>
    </row>
    <row r="19" spans="3:22" ht="16.5" customHeight="1" thickBot="1">
      <c r="C19" s="120" t="s">
        <v>188</v>
      </c>
      <c r="D19" s="121">
        <v>27</v>
      </c>
      <c r="N19" s="297"/>
      <c r="O19" s="157" t="s">
        <v>122</v>
      </c>
      <c r="P19" s="21">
        <v>6</v>
      </c>
      <c r="Q19" s="21">
        <v>6</v>
      </c>
      <c r="R19" s="21">
        <v>6</v>
      </c>
      <c r="S19" s="21">
        <v>6</v>
      </c>
      <c r="T19" s="21">
        <v>6</v>
      </c>
      <c r="U19" s="21">
        <v>1</v>
      </c>
      <c r="V19" s="167">
        <v>6</v>
      </c>
    </row>
    <row r="20" spans="3:22" ht="16.5" customHeight="1" thickBot="1">
      <c r="C20" s="29"/>
      <c r="N20" s="298">
        <v>45842</v>
      </c>
      <c r="O20" s="162" t="s">
        <v>92</v>
      </c>
      <c r="P20" s="159">
        <v>5</v>
      </c>
      <c r="Q20" s="159">
        <v>5</v>
      </c>
      <c r="R20" s="159">
        <v>4</v>
      </c>
      <c r="S20" s="159">
        <v>4</v>
      </c>
      <c r="T20" s="159">
        <v>5</v>
      </c>
      <c r="U20" s="159">
        <v>0</v>
      </c>
      <c r="V20" s="164">
        <v>1</v>
      </c>
    </row>
    <row r="21" spans="3:22" ht="16.5" customHeight="1" thickBot="1">
      <c r="C21" s="122" t="s">
        <v>13074</v>
      </c>
      <c r="D21" s="122" t="s">
        <v>13075</v>
      </c>
      <c r="E21" s="185"/>
      <c r="F21" s="200"/>
      <c r="G21" s="200"/>
      <c r="H21" s="186"/>
      <c r="N21" s="297"/>
      <c r="O21" s="168" t="s">
        <v>122</v>
      </c>
      <c r="P21" s="160">
        <v>5</v>
      </c>
      <c r="Q21" s="160">
        <v>5</v>
      </c>
      <c r="R21" s="160">
        <v>4</v>
      </c>
      <c r="S21" s="160">
        <v>4</v>
      </c>
      <c r="T21" s="160">
        <v>5</v>
      </c>
      <c r="U21" s="160">
        <v>0</v>
      </c>
      <c r="V21" s="169">
        <v>1</v>
      </c>
    </row>
    <row r="22" spans="3:22" ht="16.5" customHeight="1" thickBot="1">
      <c r="C22" s="122" t="s">
        <v>13076</v>
      </c>
      <c r="D22" s="204">
        <v>45838</v>
      </c>
      <c r="E22" s="204">
        <v>45839</v>
      </c>
      <c r="F22" s="204">
        <v>45840</v>
      </c>
      <c r="G22" s="204">
        <v>45841</v>
      </c>
      <c r="H22" s="127">
        <v>45842</v>
      </c>
    </row>
    <row r="23" spans="3:22">
      <c r="C23" s="123" t="s">
        <v>79</v>
      </c>
      <c r="D23" s="208">
        <v>6</v>
      </c>
      <c r="E23" s="209">
        <v>6</v>
      </c>
      <c r="F23" s="209">
        <v>4</v>
      </c>
      <c r="G23" s="209">
        <v>6</v>
      </c>
      <c r="H23" s="210">
        <v>5</v>
      </c>
    </row>
    <row r="24" spans="3:22">
      <c r="C24" s="124" t="s">
        <v>83</v>
      </c>
      <c r="D24" s="211">
        <v>6</v>
      </c>
      <c r="E24" s="113">
        <v>6</v>
      </c>
      <c r="F24" s="113">
        <v>4</v>
      </c>
      <c r="G24" s="113">
        <v>6</v>
      </c>
      <c r="H24" s="205">
        <v>5</v>
      </c>
    </row>
    <row r="25" spans="3:22">
      <c r="C25" s="124" t="s">
        <v>80</v>
      </c>
      <c r="D25" s="211">
        <v>6</v>
      </c>
      <c r="E25" s="113">
        <v>6</v>
      </c>
      <c r="F25" s="113">
        <v>4</v>
      </c>
      <c r="G25" s="113">
        <v>6</v>
      </c>
      <c r="H25" s="205">
        <v>4</v>
      </c>
    </row>
    <row r="26" spans="3:22">
      <c r="C26" s="124" t="s">
        <v>81</v>
      </c>
      <c r="D26" s="211">
        <v>6</v>
      </c>
      <c r="E26" s="113">
        <v>6</v>
      </c>
      <c r="F26" s="113">
        <v>4</v>
      </c>
      <c r="G26" s="113">
        <v>6</v>
      </c>
      <c r="H26" s="205">
        <v>4</v>
      </c>
    </row>
    <row r="27" spans="3:22">
      <c r="C27" s="124" t="s">
        <v>78</v>
      </c>
      <c r="D27" s="211">
        <v>6</v>
      </c>
      <c r="E27" s="113">
        <v>6</v>
      </c>
      <c r="F27" s="113">
        <v>4</v>
      </c>
      <c r="G27" s="113">
        <v>6</v>
      </c>
      <c r="H27" s="205">
        <v>5</v>
      </c>
    </row>
    <row r="28" spans="3:22">
      <c r="C28" s="124" t="s">
        <v>75</v>
      </c>
      <c r="D28" s="211">
        <v>2</v>
      </c>
      <c r="E28" s="113">
        <v>3</v>
      </c>
      <c r="F28" s="113">
        <v>4</v>
      </c>
      <c r="G28" s="113">
        <v>1</v>
      </c>
      <c r="H28" s="205"/>
    </row>
    <row r="29" spans="3:22" ht="16.5" customHeight="1" thickBot="1">
      <c r="C29" s="125" t="s">
        <v>77</v>
      </c>
      <c r="D29" s="211">
        <v>6</v>
      </c>
      <c r="E29" s="113">
        <v>6</v>
      </c>
      <c r="F29" s="113">
        <v>4</v>
      </c>
      <c r="G29" s="113">
        <v>6</v>
      </c>
      <c r="H29" s="205">
        <v>1</v>
      </c>
    </row>
    <row r="30" spans="3:22" ht="16.5" customHeight="1" thickBot="1">
      <c r="C30" s="126" t="s">
        <v>13077</v>
      </c>
      <c r="D30" s="212">
        <v>38</v>
      </c>
      <c r="E30" s="206">
        <v>39</v>
      </c>
      <c r="F30" s="206">
        <v>28</v>
      </c>
      <c r="G30" s="206">
        <v>37</v>
      </c>
      <c r="H30" s="207">
        <v>24</v>
      </c>
      <c r="R30" t="s">
        <v>84</v>
      </c>
    </row>
  </sheetData>
  <mergeCells count="5">
    <mergeCell ref="N14:N15"/>
    <mergeCell ref="N18:N19"/>
    <mergeCell ref="N20:N21"/>
    <mergeCell ref="N12:N13"/>
    <mergeCell ref="N16:N17"/>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11">
    <tabColor theme="9"/>
  </sheetPr>
  <dimension ref="D3:R1418"/>
  <sheetViews>
    <sheetView zoomScale="110" workbookViewId="0">
      <pane ySplit="3" topLeftCell="A1379" activePane="bottomLeft" state="frozen"/>
      <selection pane="bottomLeft" activeCell="G1394" sqref="G1394:M1400"/>
    </sheetView>
  </sheetViews>
  <sheetFormatPr defaultRowHeight="15.75"/>
  <cols>
    <col min="5" max="5" width="10.625" bestFit="1" customWidth="1"/>
  </cols>
  <sheetData>
    <row r="3" spans="4:13">
      <c r="D3" t="s">
        <v>188</v>
      </c>
      <c r="E3" t="s">
        <v>13078</v>
      </c>
      <c r="F3" t="s">
        <v>13079</v>
      </c>
      <c r="G3" t="s">
        <v>79</v>
      </c>
      <c r="H3" t="s">
        <v>83</v>
      </c>
      <c r="I3" t="s">
        <v>80</v>
      </c>
      <c r="J3" t="s">
        <v>81</v>
      </c>
      <c r="K3" t="s">
        <v>78</v>
      </c>
      <c r="L3" t="s">
        <v>75</v>
      </c>
      <c r="M3" t="s">
        <v>77</v>
      </c>
    </row>
    <row r="4" spans="4:13">
      <c r="D4" s="21">
        <v>1</v>
      </c>
      <c r="E4" s="133">
        <v>45659</v>
      </c>
      <c r="F4" s="21">
        <v>1</v>
      </c>
      <c r="G4" s="21" t="s">
        <v>76</v>
      </c>
      <c r="H4" s="21" t="s">
        <v>13080</v>
      </c>
      <c r="I4" s="21" t="s">
        <v>76</v>
      </c>
      <c r="J4" s="21" t="s">
        <v>76</v>
      </c>
      <c r="K4" s="21" t="s">
        <v>76</v>
      </c>
      <c r="L4" s="21" t="s">
        <v>76</v>
      </c>
      <c r="M4" s="21" t="s">
        <v>76</v>
      </c>
    </row>
    <row r="5" spans="4:13">
      <c r="D5" s="21">
        <v>1</v>
      </c>
      <c r="E5" s="133">
        <v>45659</v>
      </c>
      <c r="F5" s="21">
        <v>2</v>
      </c>
      <c r="G5" s="21" t="s">
        <v>76</v>
      </c>
      <c r="H5" s="21" t="s">
        <v>82</v>
      </c>
      <c r="I5" s="21" t="s">
        <v>76</v>
      </c>
      <c r="J5" s="21" t="s">
        <v>76</v>
      </c>
      <c r="K5" s="21" t="s">
        <v>76</v>
      </c>
      <c r="L5" s="21" t="s">
        <v>76</v>
      </c>
      <c r="M5" s="21" t="s">
        <v>76</v>
      </c>
    </row>
    <row r="6" spans="4:13">
      <c r="D6" s="21">
        <v>1</v>
      </c>
      <c r="E6" s="133">
        <v>45659</v>
      </c>
      <c r="F6" s="21">
        <v>3</v>
      </c>
      <c r="G6" s="21" t="s">
        <v>76</v>
      </c>
      <c r="H6" s="21" t="s">
        <v>82</v>
      </c>
      <c r="I6" s="21" t="s">
        <v>76</v>
      </c>
      <c r="J6" s="21" t="s">
        <v>76</v>
      </c>
      <c r="K6" s="21" t="s">
        <v>76</v>
      </c>
      <c r="L6" s="21" t="s">
        <v>76</v>
      </c>
      <c r="M6" s="21" t="s">
        <v>76</v>
      </c>
    </row>
    <row r="7" spans="4:13">
      <c r="D7" s="21">
        <v>1</v>
      </c>
      <c r="E7" s="133">
        <v>45659</v>
      </c>
      <c r="F7" s="21">
        <v>4</v>
      </c>
      <c r="G7" s="21" t="s">
        <v>76</v>
      </c>
      <c r="H7" s="21" t="s">
        <v>76</v>
      </c>
      <c r="I7" s="21" t="s">
        <v>76</v>
      </c>
      <c r="J7" s="21" t="s">
        <v>76</v>
      </c>
      <c r="K7" s="21" t="s">
        <v>76</v>
      </c>
      <c r="L7" s="21" t="s">
        <v>76</v>
      </c>
      <c r="M7" s="21" t="s">
        <v>76</v>
      </c>
    </row>
    <row r="8" spans="4:13">
      <c r="D8" s="21">
        <v>1</v>
      </c>
      <c r="E8" s="133">
        <v>45659</v>
      </c>
      <c r="F8" s="21">
        <v>5</v>
      </c>
      <c r="G8" s="21" t="s">
        <v>76</v>
      </c>
      <c r="H8" s="21" t="s">
        <v>76</v>
      </c>
      <c r="I8" s="21" t="s">
        <v>76</v>
      </c>
      <c r="J8" s="21" t="s">
        <v>76</v>
      </c>
      <c r="K8" s="21" t="s">
        <v>76</v>
      </c>
      <c r="L8" s="21" t="s">
        <v>76</v>
      </c>
      <c r="M8" s="21" t="s">
        <v>76</v>
      </c>
    </row>
    <row r="9" spans="4:13">
      <c r="D9" s="21">
        <v>1</v>
      </c>
      <c r="E9" s="133">
        <v>45659</v>
      </c>
      <c r="F9" s="21">
        <v>6</v>
      </c>
      <c r="G9" s="21" t="s">
        <v>76</v>
      </c>
      <c r="H9" s="21" t="s">
        <v>76</v>
      </c>
      <c r="I9" s="21" t="s">
        <v>76</v>
      </c>
      <c r="J9" s="21" t="s">
        <v>76</v>
      </c>
      <c r="K9" s="21" t="s">
        <v>76</v>
      </c>
      <c r="L9" s="21" t="s">
        <v>76</v>
      </c>
      <c r="M9" s="21" t="s">
        <v>76</v>
      </c>
    </row>
    <row r="10" spans="4:13">
      <c r="D10" s="21">
        <v>1</v>
      </c>
      <c r="E10" s="133">
        <v>45660</v>
      </c>
      <c r="F10" s="21">
        <v>1</v>
      </c>
      <c r="G10" s="21" t="s">
        <v>76</v>
      </c>
      <c r="H10" s="21" t="s">
        <v>76</v>
      </c>
      <c r="I10" s="21" t="s">
        <v>76</v>
      </c>
      <c r="J10" s="21" t="s">
        <v>76</v>
      </c>
      <c r="K10" s="21" t="s">
        <v>76</v>
      </c>
      <c r="L10" s="21" t="s">
        <v>76</v>
      </c>
      <c r="M10" s="21" t="s">
        <v>76</v>
      </c>
    </row>
    <row r="11" spans="4:13">
      <c r="D11" s="21">
        <v>1</v>
      </c>
      <c r="E11" s="133">
        <v>45660</v>
      </c>
      <c r="F11" s="21">
        <v>2</v>
      </c>
      <c r="G11" s="21" t="s">
        <v>76</v>
      </c>
      <c r="H11" s="21" t="s">
        <v>76</v>
      </c>
      <c r="I11" s="21" t="s">
        <v>76</v>
      </c>
      <c r="J11" s="21" t="s">
        <v>76</v>
      </c>
      <c r="K11" s="21" t="s">
        <v>76</v>
      </c>
      <c r="L11" s="21" t="s">
        <v>76</v>
      </c>
      <c r="M11" s="21" t="s">
        <v>76</v>
      </c>
    </row>
    <row r="12" spans="4:13">
      <c r="D12" s="21">
        <v>1</v>
      </c>
      <c r="E12" s="133">
        <v>45660</v>
      </c>
      <c r="F12" s="21">
        <v>3</v>
      </c>
      <c r="G12" s="21" t="s">
        <v>76</v>
      </c>
      <c r="H12" s="21" t="s">
        <v>76</v>
      </c>
      <c r="I12" s="21" t="s">
        <v>76</v>
      </c>
      <c r="J12" s="21" t="s">
        <v>76</v>
      </c>
      <c r="K12" s="21" t="s">
        <v>76</v>
      </c>
      <c r="L12" s="21" t="s">
        <v>76</v>
      </c>
      <c r="M12" s="21" t="s">
        <v>76</v>
      </c>
    </row>
    <row r="13" spans="4:13">
      <c r="D13" s="21">
        <v>1</v>
      </c>
      <c r="E13" s="133">
        <v>45660</v>
      </c>
      <c r="F13" s="21">
        <v>4</v>
      </c>
      <c r="G13" s="21" t="s">
        <v>76</v>
      </c>
      <c r="H13" s="21" t="s">
        <v>76</v>
      </c>
      <c r="I13" s="21" t="s">
        <v>76</v>
      </c>
      <c r="J13" s="21" t="s">
        <v>76</v>
      </c>
      <c r="K13" s="21" t="s">
        <v>76</v>
      </c>
      <c r="L13" s="21" t="s">
        <v>76</v>
      </c>
      <c r="M13" s="21" t="s">
        <v>76</v>
      </c>
    </row>
    <row r="14" spans="4:13">
      <c r="D14" s="21">
        <v>2</v>
      </c>
      <c r="E14" s="133">
        <v>45664</v>
      </c>
      <c r="F14" s="21">
        <v>1</v>
      </c>
      <c r="G14" s="21" t="s">
        <v>76</v>
      </c>
      <c r="H14" s="21" t="s">
        <v>76</v>
      </c>
      <c r="I14" s="21" t="s">
        <v>76</v>
      </c>
      <c r="J14" s="21" t="s">
        <v>76</v>
      </c>
      <c r="K14" s="21" t="s">
        <v>76</v>
      </c>
      <c r="L14" s="21" t="s">
        <v>76</v>
      </c>
      <c r="M14" s="21" t="s">
        <v>76</v>
      </c>
    </row>
    <row r="15" spans="4:13">
      <c r="D15" s="21">
        <v>2</v>
      </c>
      <c r="E15" s="133">
        <v>45664</v>
      </c>
      <c r="F15" s="21">
        <v>2</v>
      </c>
      <c r="G15" s="21" t="s">
        <v>76</v>
      </c>
      <c r="H15" s="21" t="s">
        <v>76</v>
      </c>
      <c r="I15" s="21" t="s">
        <v>76</v>
      </c>
      <c r="J15" s="21" t="s">
        <v>76</v>
      </c>
      <c r="K15" s="21" t="s">
        <v>76</v>
      </c>
      <c r="L15" s="21" t="s">
        <v>76</v>
      </c>
      <c r="M15" s="21" t="s">
        <v>76</v>
      </c>
    </row>
    <row r="16" spans="4:13">
      <c r="D16" s="21">
        <v>2</v>
      </c>
      <c r="E16" s="133">
        <v>45664</v>
      </c>
      <c r="F16" s="21">
        <v>3</v>
      </c>
      <c r="G16" s="21" t="s">
        <v>76</v>
      </c>
      <c r="H16" s="21" t="s">
        <v>76</v>
      </c>
      <c r="I16" s="21" t="s">
        <v>76</v>
      </c>
      <c r="J16" s="21" t="s">
        <v>76</v>
      </c>
      <c r="K16" s="21" t="s">
        <v>76</v>
      </c>
      <c r="L16" s="21" t="s">
        <v>76</v>
      </c>
      <c r="M16" s="21" t="s">
        <v>76</v>
      </c>
    </row>
    <row r="17" spans="4:13">
      <c r="D17" s="21">
        <v>2</v>
      </c>
      <c r="E17" s="133">
        <v>45664</v>
      </c>
      <c r="F17" s="21">
        <v>4</v>
      </c>
      <c r="G17" s="21" t="s">
        <v>76</v>
      </c>
      <c r="H17" s="21" t="s">
        <v>76</v>
      </c>
      <c r="I17" s="21" t="s">
        <v>76</v>
      </c>
      <c r="J17" s="21" t="s">
        <v>76</v>
      </c>
      <c r="K17" s="21" t="s">
        <v>76</v>
      </c>
      <c r="L17" s="21" t="s">
        <v>76</v>
      </c>
      <c r="M17" s="21" t="s">
        <v>76</v>
      </c>
    </row>
    <row r="18" spans="4:13">
      <c r="D18" s="21">
        <v>2</v>
      </c>
      <c r="E18" s="133">
        <v>45664</v>
      </c>
      <c r="F18" s="21">
        <v>5</v>
      </c>
      <c r="G18" s="21" t="s">
        <v>76</v>
      </c>
      <c r="H18" s="21" t="s">
        <v>76</v>
      </c>
      <c r="I18" s="21" t="s">
        <v>76</v>
      </c>
      <c r="J18" s="21" t="s">
        <v>76</v>
      </c>
      <c r="K18" s="21" t="s">
        <v>76</v>
      </c>
      <c r="L18" s="21" t="s">
        <v>76</v>
      </c>
      <c r="M18" s="21" t="s">
        <v>76</v>
      </c>
    </row>
    <row r="19" spans="4:13">
      <c r="D19" s="21">
        <v>2</v>
      </c>
      <c r="E19" s="133">
        <v>45664</v>
      </c>
      <c r="F19" s="21">
        <v>6</v>
      </c>
      <c r="G19" s="21" t="s">
        <v>76</v>
      </c>
      <c r="H19" s="21" t="s">
        <v>76</v>
      </c>
      <c r="I19" s="21" t="s">
        <v>76</v>
      </c>
      <c r="J19" s="21" t="s">
        <v>76</v>
      </c>
      <c r="K19" s="21" t="s">
        <v>76</v>
      </c>
      <c r="L19" s="21" t="s">
        <v>76</v>
      </c>
      <c r="M19" s="21" t="s">
        <v>76</v>
      </c>
    </row>
    <row r="20" spans="4:13">
      <c r="D20" s="21">
        <v>2</v>
      </c>
      <c r="E20" s="133">
        <v>45665</v>
      </c>
      <c r="F20" s="21">
        <v>1</v>
      </c>
      <c r="G20" s="21" t="s">
        <v>76</v>
      </c>
      <c r="H20" s="21" t="s">
        <v>76</v>
      </c>
      <c r="I20" s="21" t="s">
        <v>76</v>
      </c>
      <c r="J20" s="21" t="s">
        <v>76</v>
      </c>
      <c r="K20" s="21" t="s">
        <v>76</v>
      </c>
      <c r="L20" s="21" t="s">
        <v>76</v>
      </c>
      <c r="M20" s="21" t="s">
        <v>76</v>
      </c>
    </row>
    <row r="21" spans="4:13">
      <c r="D21" s="21">
        <v>2</v>
      </c>
      <c r="E21" s="133">
        <v>45665</v>
      </c>
      <c r="F21" s="21">
        <v>2</v>
      </c>
      <c r="G21" s="21" t="s">
        <v>76</v>
      </c>
      <c r="H21" s="21" t="s">
        <v>76</v>
      </c>
      <c r="I21" s="21" t="s">
        <v>76</v>
      </c>
      <c r="J21" s="21" t="s">
        <v>76</v>
      </c>
      <c r="K21" s="21" t="s">
        <v>76</v>
      </c>
      <c r="L21" s="21" t="s">
        <v>76</v>
      </c>
      <c r="M21" s="21" t="s">
        <v>76</v>
      </c>
    </row>
    <row r="22" spans="4:13">
      <c r="D22" s="21">
        <v>2</v>
      </c>
      <c r="E22" s="133">
        <v>45665</v>
      </c>
      <c r="F22" s="21">
        <v>3</v>
      </c>
      <c r="G22" s="21" t="s">
        <v>76</v>
      </c>
      <c r="H22" s="21" t="s">
        <v>76</v>
      </c>
      <c r="I22" s="21" t="s">
        <v>76</v>
      </c>
      <c r="J22" s="21" t="s">
        <v>76</v>
      </c>
      <c r="K22" s="21" t="s">
        <v>76</v>
      </c>
      <c r="L22" s="21" t="s">
        <v>76</v>
      </c>
      <c r="M22" s="21" t="s">
        <v>76</v>
      </c>
    </row>
    <row r="23" spans="4:13">
      <c r="D23" s="21">
        <v>2</v>
      </c>
      <c r="E23" s="133">
        <v>45665</v>
      </c>
      <c r="F23" s="21">
        <v>4</v>
      </c>
      <c r="G23" s="21" t="s">
        <v>76</v>
      </c>
      <c r="H23" s="21" t="s">
        <v>76</v>
      </c>
      <c r="I23" s="21" t="s">
        <v>76</v>
      </c>
      <c r="J23" s="21" t="s">
        <v>76</v>
      </c>
      <c r="K23" s="21" t="s">
        <v>76</v>
      </c>
      <c r="L23" s="21" t="s">
        <v>76</v>
      </c>
      <c r="M23" s="21" t="s">
        <v>76</v>
      </c>
    </row>
    <row r="24" spans="4:13">
      <c r="D24" s="21">
        <v>2</v>
      </c>
      <c r="E24" s="133">
        <v>45665</v>
      </c>
      <c r="F24" s="21">
        <v>5</v>
      </c>
      <c r="G24" s="21" t="s">
        <v>76</v>
      </c>
      <c r="H24" s="21" t="s">
        <v>76</v>
      </c>
      <c r="I24" s="21" t="s">
        <v>76</v>
      </c>
      <c r="J24" s="21" t="s">
        <v>76</v>
      </c>
      <c r="K24" s="21" t="s">
        <v>76</v>
      </c>
      <c r="L24" s="21" t="s">
        <v>76</v>
      </c>
      <c r="M24" s="21" t="s">
        <v>76</v>
      </c>
    </row>
    <row r="25" spans="4:13">
      <c r="D25" s="21">
        <v>2</v>
      </c>
      <c r="E25" s="133">
        <v>45665</v>
      </c>
      <c r="F25" s="21">
        <v>6</v>
      </c>
      <c r="G25" s="21" t="s">
        <v>76</v>
      </c>
      <c r="H25" s="21" t="s">
        <v>76</v>
      </c>
      <c r="I25" s="21" t="s">
        <v>76</v>
      </c>
      <c r="J25" s="21" t="s">
        <v>76</v>
      </c>
      <c r="K25" s="21" t="s">
        <v>76</v>
      </c>
      <c r="L25" s="21" t="s">
        <v>76</v>
      </c>
      <c r="M25" s="21" t="s">
        <v>76</v>
      </c>
    </row>
    <row r="26" spans="4:13">
      <c r="D26" s="21">
        <v>2</v>
      </c>
      <c r="E26" s="133">
        <v>45666</v>
      </c>
      <c r="F26" s="21">
        <v>1</v>
      </c>
      <c r="G26" s="21" t="s">
        <v>76</v>
      </c>
      <c r="H26" s="21" t="s">
        <v>76</v>
      </c>
      <c r="I26" s="21" t="s">
        <v>76</v>
      </c>
      <c r="J26" s="21" t="s">
        <v>76</v>
      </c>
      <c r="K26" s="21" t="s">
        <v>76</v>
      </c>
      <c r="L26" s="21" t="s">
        <v>76</v>
      </c>
      <c r="M26" s="21" t="s">
        <v>76</v>
      </c>
    </row>
    <row r="27" spans="4:13">
      <c r="D27" s="21">
        <v>2</v>
      </c>
      <c r="E27" s="133">
        <v>45666</v>
      </c>
      <c r="F27" s="21">
        <v>2</v>
      </c>
      <c r="G27" s="21" t="s">
        <v>76</v>
      </c>
      <c r="H27" s="21" t="s">
        <v>76</v>
      </c>
      <c r="I27" s="21" t="s">
        <v>76</v>
      </c>
      <c r="J27" s="21" t="s">
        <v>76</v>
      </c>
      <c r="K27" s="21" t="s">
        <v>76</v>
      </c>
      <c r="L27" s="21" t="s">
        <v>76</v>
      </c>
      <c r="M27" s="21" t="s">
        <v>76</v>
      </c>
    </row>
    <row r="28" spans="4:13">
      <c r="D28" s="21">
        <v>2</v>
      </c>
      <c r="E28" s="133">
        <v>45666</v>
      </c>
      <c r="F28" s="21">
        <v>3</v>
      </c>
      <c r="G28" s="21" t="s">
        <v>76</v>
      </c>
      <c r="H28" s="21" t="s">
        <v>76</v>
      </c>
      <c r="I28" s="21" t="s">
        <v>76</v>
      </c>
      <c r="J28" s="21" t="s">
        <v>76</v>
      </c>
      <c r="K28" s="21" t="s">
        <v>76</v>
      </c>
      <c r="L28" s="21" t="s">
        <v>76</v>
      </c>
      <c r="M28" s="21" t="s">
        <v>76</v>
      </c>
    </row>
    <row r="29" spans="4:13">
      <c r="D29" s="21">
        <v>2</v>
      </c>
      <c r="E29" s="133">
        <v>45666</v>
      </c>
      <c r="F29" s="21">
        <v>4</v>
      </c>
      <c r="G29" s="21" t="s">
        <v>76</v>
      </c>
      <c r="H29" s="21" t="s">
        <v>76</v>
      </c>
      <c r="I29" s="21" t="s">
        <v>76</v>
      </c>
      <c r="J29" s="21" t="s">
        <v>76</v>
      </c>
      <c r="K29" s="21" t="s">
        <v>76</v>
      </c>
      <c r="L29" s="21" t="s">
        <v>76</v>
      </c>
      <c r="M29" s="21" t="s">
        <v>76</v>
      </c>
    </row>
    <row r="30" spans="4:13">
      <c r="D30" s="21">
        <v>2</v>
      </c>
      <c r="E30" s="133">
        <v>45666</v>
      </c>
      <c r="F30" s="21">
        <v>5</v>
      </c>
      <c r="G30" s="21" t="s">
        <v>76</v>
      </c>
      <c r="H30" s="21" t="s">
        <v>76</v>
      </c>
      <c r="I30" s="21" t="s">
        <v>76</v>
      </c>
      <c r="J30" s="21" t="s">
        <v>76</v>
      </c>
      <c r="K30" s="21" t="s">
        <v>76</v>
      </c>
      <c r="L30" s="21" t="s">
        <v>76</v>
      </c>
      <c r="M30" s="21" t="s">
        <v>76</v>
      </c>
    </row>
    <row r="31" spans="4:13">
      <c r="D31" s="21">
        <v>2</v>
      </c>
      <c r="E31" s="133">
        <v>45666</v>
      </c>
      <c r="F31" s="21">
        <v>6</v>
      </c>
      <c r="G31" s="21" t="s">
        <v>76</v>
      </c>
      <c r="H31" s="21" t="s">
        <v>76</v>
      </c>
      <c r="I31" s="21" t="s">
        <v>76</v>
      </c>
      <c r="J31" s="21" t="s">
        <v>76</v>
      </c>
      <c r="K31" s="21" t="s">
        <v>76</v>
      </c>
      <c r="L31" s="21" t="s">
        <v>76</v>
      </c>
      <c r="M31" s="21" t="s">
        <v>76</v>
      </c>
    </row>
    <row r="32" spans="4:13">
      <c r="D32" s="21">
        <v>2</v>
      </c>
      <c r="E32" s="133">
        <v>45667</v>
      </c>
      <c r="F32" s="21">
        <v>1</v>
      </c>
      <c r="G32" s="21" t="s">
        <v>76</v>
      </c>
      <c r="H32" s="21" t="s">
        <v>76</v>
      </c>
      <c r="I32" s="21" t="s">
        <v>76</v>
      </c>
      <c r="J32" s="21" t="s">
        <v>76</v>
      </c>
      <c r="K32" s="21" t="s">
        <v>76</v>
      </c>
      <c r="L32" s="21" t="s">
        <v>76</v>
      </c>
      <c r="M32" s="21" t="s">
        <v>76</v>
      </c>
    </row>
    <row r="33" spans="4:13">
      <c r="D33" s="21">
        <v>2</v>
      </c>
      <c r="E33" s="133">
        <v>45667</v>
      </c>
      <c r="F33" s="21">
        <v>2</v>
      </c>
      <c r="G33" s="21" t="s">
        <v>76</v>
      </c>
      <c r="H33" s="21" t="s">
        <v>76</v>
      </c>
      <c r="I33" s="21" t="s">
        <v>76</v>
      </c>
      <c r="J33" s="21" t="s">
        <v>76</v>
      </c>
      <c r="K33" s="21" t="s">
        <v>76</v>
      </c>
      <c r="L33" s="21" t="s">
        <v>76</v>
      </c>
      <c r="M33" s="21" t="s">
        <v>76</v>
      </c>
    </row>
    <row r="34" spans="4:13">
      <c r="D34" s="21">
        <v>2</v>
      </c>
      <c r="E34" s="133">
        <v>45667</v>
      </c>
      <c r="F34" s="21">
        <v>3</v>
      </c>
      <c r="G34" s="21" t="s">
        <v>76</v>
      </c>
      <c r="H34" s="21" t="s">
        <v>76</v>
      </c>
      <c r="I34" s="21" t="s">
        <v>76</v>
      </c>
      <c r="J34" s="21" t="s">
        <v>76</v>
      </c>
      <c r="K34" s="21" t="s">
        <v>76</v>
      </c>
      <c r="L34" s="21" t="s">
        <v>76</v>
      </c>
      <c r="M34" s="21" t="s">
        <v>76</v>
      </c>
    </row>
    <row r="35" spans="4:13">
      <c r="D35" s="21">
        <v>2</v>
      </c>
      <c r="E35" s="133">
        <v>45667</v>
      </c>
      <c r="F35" s="21">
        <v>4</v>
      </c>
      <c r="G35" s="21" t="s">
        <v>76</v>
      </c>
      <c r="H35" s="21" t="s">
        <v>76</v>
      </c>
      <c r="I35" s="21" t="s">
        <v>76</v>
      </c>
      <c r="J35" s="21" t="s">
        <v>76</v>
      </c>
      <c r="K35" s="21" t="s">
        <v>76</v>
      </c>
      <c r="L35" s="21" t="s">
        <v>76</v>
      </c>
      <c r="M35" s="21" t="s">
        <v>76</v>
      </c>
    </row>
    <row r="36" spans="4:13">
      <c r="D36" s="21">
        <v>3</v>
      </c>
      <c r="E36" s="133">
        <v>45670</v>
      </c>
      <c r="F36" s="21">
        <v>1</v>
      </c>
      <c r="G36" s="21" t="s">
        <v>82</v>
      </c>
      <c r="H36" s="21" t="s">
        <v>76</v>
      </c>
      <c r="I36" s="21" t="s">
        <v>76</v>
      </c>
      <c r="J36" s="21" t="s">
        <v>76</v>
      </c>
      <c r="K36" s="21" t="s">
        <v>76</v>
      </c>
      <c r="L36" s="21" t="s">
        <v>76</v>
      </c>
      <c r="M36" s="21" t="s">
        <v>76</v>
      </c>
    </row>
    <row r="37" spans="4:13">
      <c r="D37" s="21">
        <v>3</v>
      </c>
      <c r="E37" s="133">
        <v>45670</v>
      </c>
      <c r="F37" s="21">
        <v>2</v>
      </c>
      <c r="G37" s="21" t="s">
        <v>76</v>
      </c>
      <c r="H37" s="21" t="s">
        <v>76</v>
      </c>
      <c r="I37" s="21" t="s">
        <v>76</v>
      </c>
      <c r="J37" s="21" t="s">
        <v>76</v>
      </c>
      <c r="K37" s="21" t="s">
        <v>76</v>
      </c>
      <c r="L37" s="21" t="s">
        <v>76</v>
      </c>
      <c r="M37" s="21" t="s">
        <v>76</v>
      </c>
    </row>
    <row r="38" spans="4:13">
      <c r="D38" s="21">
        <v>3</v>
      </c>
      <c r="E38" s="133">
        <v>45670</v>
      </c>
      <c r="F38" s="21">
        <v>3</v>
      </c>
      <c r="G38" s="21" t="s">
        <v>76</v>
      </c>
      <c r="H38" s="21" t="s">
        <v>76</v>
      </c>
      <c r="I38" s="21" t="s">
        <v>76</v>
      </c>
      <c r="J38" s="21" t="s">
        <v>76</v>
      </c>
      <c r="K38" s="21" t="s">
        <v>76</v>
      </c>
      <c r="L38" s="21" t="s">
        <v>76</v>
      </c>
      <c r="M38" s="21" t="s">
        <v>76</v>
      </c>
    </row>
    <row r="39" spans="4:13">
      <c r="D39" s="21">
        <v>3</v>
      </c>
      <c r="E39" s="133">
        <v>45670</v>
      </c>
      <c r="F39" s="21">
        <v>4</v>
      </c>
      <c r="G39" s="21" t="s">
        <v>76</v>
      </c>
      <c r="H39" s="21" t="s">
        <v>76</v>
      </c>
      <c r="I39" s="21" t="s">
        <v>76</v>
      </c>
      <c r="J39" s="21" t="s">
        <v>76</v>
      </c>
      <c r="K39" s="21" t="s">
        <v>76</v>
      </c>
      <c r="L39" s="21" t="s">
        <v>76</v>
      </c>
      <c r="M39" s="21" t="s">
        <v>76</v>
      </c>
    </row>
    <row r="40" spans="4:13">
      <c r="D40" s="21">
        <v>3</v>
      </c>
      <c r="E40" s="133">
        <v>45670</v>
      </c>
      <c r="F40" s="21">
        <v>5</v>
      </c>
      <c r="G40" s="21" t="s">
        <v>76</v>
      </c>
      <c r="H40" s="21" t="s">
        <v>76</v>
      </c>
      <c r="I40" s="21" t="s">
        <v>76</v>
      </c>
      <c r="J40" s="21" t="s">
        <v>76</v>
      </c>
      <c r="K40" s="21" t="s">
        <v>76</v>
      </c>
      <c r="L40" s="21" t="s">
        <v>76</v>
      </c>
      <c r="M40" s="21" t="s">
        <v>76</v>
      </c>
    </row>
    <row r="41" spans="4:13">
      <c r="D41" s="21">
        <v>3</v>
      </c>
      <c r="E41" s="133">
        <v>45670</v>
      </c>
      <c r="F41" s="21">
        <v>6</v>
      </c>
      <c r="G41" s="21" t="s">
        <v>76</v>
      </c>
      <c r="H41" s="21" t="s">
        <v>76</v>
      </c>
      <c r="I41" s="21" t="s">
        <v>76</v>
      </c>
      <c r="J41" s="21" t="s">
        <v>76</v>
      </c>
      <c r="K41" s="21" t="s">
        <v>76</v>
      </c>
      <c r="L41" s="21" t="s">
        <v>76</v>
      </c>
      <c r="M41" s="21" t="s">
        <v>76</v>
      </c>
    </row>
    <row r="42" spans="4:13">
      <c r="D42" s="21">
        <v>3</v>
      </c>
      <c r="E42" s="133">
        <v>45671</v>
      </c>
      <c r="F42" s="21">
        <v>1</v>
      </c>
      <c r="G42" s="21" t="s">
        <v>76</v>
      </c>
      <c r="H42" s="21" t="s">
        <v>76</v>
      </c>
      <c r="I42" s="21" t="s">
        <v>76</v>
      </c>
      <c r="J42" s="21" t="s">
        <v>76</v>
      </c>
      <c r="K42" s="21" t="s">
        <v>76</v>
      </c>
      <c r="L42" s="21" t="s">
        <v>76</v>
      </c>
      <c r="M42" s="21" t="s">
        <v>76</v>
      </c>
    </row>
    <row r="43" spans="4:13">
      <c r="D43" s="21">
        <v>3</v>
      </c>
      <c r="E43" s="133">
        <v>45671</v>
      </c>
      <c r="F43" s="21">
        <v>2</v>
      </c>
      <c r="G43" s="21" t="s">
        <v>76</v>
      </c>
      <c r="H43" s="21" t="s">
        <v>76</v>
      </c>
      <c r="I43" s="21" t="s">
        <v>76</v>
      </c>
      <c r="J43" s="21" t="s">
        <v>76</v>
      </c>
      <c r="K43" s="21" t="s">
        <v>76</v>
      </c>
      <c r="L43" s="21" t="s">
        <v>76</v>
      </c>
      <c r="M43" s="21" t="s">
        <v>76</v>
      </c>
    </row>
    <row r="44" spans="4:13">
      <c r="D44" s="21">
        <v>3</v>
      </c>
      <c r="E44" s="133">
        <v>45671</v>
      </c>
      <c r="F44" s="21">
        <v>3</v>
      </c>
      <c r="G44" s="21" t="s">
        <v>76</v>
      </c>
      <c r="H44" s="21" t="s">
        <v>76</v>
      </c>
      <c r="I44" s="21" t="s">
        <v>76</v>
      </c>
      <c r="J44" s="21" t="s">
        <v>76</v>
      </c>
      <c r="K44" s="21" t="s">
        <v>76</v>
      </c>
      <c r="L44" s="21" t="s">
        <v>76</v>
      </c>
      <c r="M44" s="21" t="s">
        <v>76</v>
      </c>
    </row>
    <row r="45" spans="4:13">
      <c r="D45" s="21">
        <v>3</v>
      </c>
      <c r="E45" s="133">
        <v>45671</v>
      </c>
      <c r="F45" s="21">
        <v>4</v>
      </c>
      <c r="G45" s="21" t="s">
        <v>76</v>
      </c>
      <c r="H45" s="21" t="s">
        <v>76</v>
      </c>
      <c r="I45" s="21" t="s">
        <v>76</v>
      </c>
      <c r="J45" s="21" t="s">
        <v>76</v>
      </c>
      <c r="K45" s="21" t="s">
        <v>76</v>
      </c>
      <c r="L45" s="21" t="s">
        <v>76</v>
      </c>
      <c r="M45" s="21" t="s">
        <v>76</v>
      </c>
    </row>
    <row r="46" spans="4:13">
      <c r="D46" s="21">
        <v>3</v>
      </c>
      <c r="E46" s="133">
        <v>45671</v>
      </c>
      <c r="F46" s="21">
        <v>5</v>
      </c>
      <c r="G46" s="21" t="s">
        <v>76</v>
      </c>
      <c r="H46" s="21" t="s">
        <v>76</v>
      </c>
      <c r="I46" s="21" t="s">
        <v>76</v>
      </c>
      <c r="J46" s="21" t="s">
        <v>76</v>
      </c>
      <c r="K46" s="21" t="s">
        <v>76</v>
      </c>
      <c r="L46" s="21" t="s">
        <v>76</v>
      </c>
      <c r="M46" s="21" t="s">
        <v>76</v>
      </c>
    </row>
    <row r="47" spans="4:13">
      <c r="D47" s="21">
        <v>3</v>
      </c>
      <c r="E47" s="133">
        <v>45671</v>
      </c>
      <c r="F47" s="21">
        <v>6</v>
      </c>
      <c r="G47" s="21" t="s">
        <v>76</v>
      </c>
      <c r="H47" s="21" t="s">
        <v>76</v>
      </c>
      <c r="I47" s="21" t="s">
        <v>76</v>
      </c>
      <c r="J47" s="21" t="s">
        <v>76</v>
      </c>
      <c r="K47" s="21" t="s">
        <v>76</v>
      </c>
      <c r="L47" s="21" t="s">
        <v>76</v>
      </c>
      <c r="M47" s="21" t="s">
        <v>76</v>
      </c>
    </row>
    <row r="48" spans="4:13">
      <c r="D48" s="21">
        <v>3</v>
      </c>
      <c r="E48" s="133">
        <v>45672</v>
      </c>
      <c r="F48" s="21">
        <v>1</v>
      </c>
      <c r="G48" s="21" t="s">
        <v>76</v>
      </c>
      <c r="H48" s="21" t="s">
        <v>76</v>
      </c>
      <c r="I48" s="21" t="s">
        <v>76</v>
      </c>
      <c r="J48" s="21" t="s">
        <v>76</v>
      </c>
      <c r="K48" s="21" t="s">
        <v>76</v>
      </c>
      <c r="L48" s="21" t="s">
        <v>76</v>
      </c>
      <c r="M48" s="21" t="s">
        <v>76</v>
      </c>
    </row>
    <row r="49" spans="4:13">
      <c r="D49" s="21">
        <v>3</v>
      </c>
      <c r="E49" s="133">
        <v>45672</v>
      </c>
      <c r="F49" s="21">
        <v>2</v>
      </c>
      <c r="G49" s="21" t="s">
        <v>76</v>
      </c>
      <c r="H49" s="21" t="s">
        <v>76</v>
      </c>
      <c r="I49" s="21" t="s">
        <v>76</v>
      </c>
      <c r="J49" s="21" t="s">
        <v>76</v>
      </c>
      <c r="K49" s="21" t="s">
        <v>76</v>
      </c>
      <c r="L49" s="21" t="s">
        <v>76</v>
      </c>
      <c r="M49" s="21" t="s">
        <v>76</v>
      </c>
    </row>
    <row r="50" spans="4:13">
      <c r="D50" s="21">
        <v>3</v>
      </c>
      <c r="E50" s="133">
        <v>45672</v>
      </c>
      <c r="F50" s="21">
        <v>3</v>
      </c>
      <c r="G50" s="21" t="s">
        <v>76</v>
      </c>
      <c r="H50" s="21" t="s">
        <v>76</v>
      </c>
      <c r="I50" s="21" t="s">
        <v>76</v>
      </c>
      <c r="J50" s="21" t="s">
        <v>76</v>
      </c>
      <c r="K50" s="21" t="s">
        <v>76</v>
      </c>
      <c r="L50" s="21" t="s">
        <v>76</v>
      </c>
      <c r="M50" s="21" t="s">
        <v>76</v>
      </c>
    </row>
    <row r="51" spans="4:13">
      <c r="D51" s="21">
        <v>3</v>
      </c>
      <c r="E51" s="133">
        <v>45672</v>
      </c>
      <c r="F51" s="21">
        <v>4</v>
      </c>
      <c r="G51" s="21" t="s">
        <v>76</v>
      </c>
      <c r="H51" s="21" t="s">
        <v>76</v>
      </c>
      <c r="I51" s="21" t="s">
        <v>76</v>
      </c>
      <c r="J51" s="21" t="s">
        <v>76</v>
      </c>
      <c r="K51" s="21" t="s">
        <v>76</v>
      </c>
      <c r="L51" s="21" t="s">
        <v>76</v>
      </c>
      <c r="M51" s="21" t="s">
        <v>76</v>
      </c>
    </row>
    <row r="52" spans="4:13">
      <c r="D52" s="21">
        <v>3</v>
      </c>
      <c r="E52" s="133">
        <v>45672</v>
      </c>
      <c r="F52" s="21">
        <v>5</v>
      </c>
      <c r="G52" s="21" t="s">
        <v>76</v>
      </c>
      <c r="H52" s="21" t="s">
        <v>76</v>
      </c>
      <c r="I52" s="21" t="s">
        <v>76</v>
      </c>
      <c r="J52" s="21" t="s">
        <v>76</v>
      </c>
      <c r="K52" s="21" t="s">
        <v>76</v>
      </c>
      <c r="L52" s="21" t="s">
        <v>76</v>
      </c>
      <c r="M52" s="21" t="s">
        <v>76</v>
      </c>
    </row>
    <row r="53" spans="4:13">
      <c r="D53" s="21">
        <v>3</v>
      </c>
      <c r="E53" s="133">
        <v>45672</v>
      </c>
      <c r="F53" s="21">
        <v>6</v>
      </c>
      <c r="G53" s="21" t="s">
        <v>76</v>
      </c>
      <c r="H53" s="21" t="s">
        <v>76</v>
      </c>
      <c r="I53" s="21" t="s">
        <v>76</v>
      </c>
      <c r="J53" s="21" t="s">
        <v>76</v>
      </c>
      <c r="K53" s="21" t="s">
        <v>76</v>
      </c>
      <c r="L53" s="21" t="s">
        <v>76</v>
      </c>
      <c r="M53" s="21" t="s">
        <v>76</v>
      </c>
    </row>
    <row r="54" spans="4:13">
      <c r="D54" s="21">
        <v>3</v>
      </c>
      <c r="E54" s="133">
        <v>45673</v>
      </c>
      <c r="F54" s="21">
        <v>1</v>
      </c>
      <c r="G54" s="21" t="s">
        <v>76</v>
      </c>
      <c r="H54" s="21" t="s">
        <v>76</v>
      </c>
      <c r="I54" s="21" t="s">
        <v>76</v>
      </c>
      <c r="J54" s="21" t="s">
        <v>76</v>
      </c>
      <c r="K54" s="21" t="s">
        <v>76</v>
      </c>
      <c r="L54" s="21" t="s">
        <v>76</v>
      </c>
      <c r="M54" s="21" t="s">
        <v>76</v>
      </c>
    </row>
    <row r="55" spans="4:13">
      <c r="D55" s="21">
        <v>3</v>
      </c>
      <c r="E55" s="133">
        <v>45673</v>
      </c>
      <c r="F55" s="21">
        <v>2</v>
      </c>
      <c r="G55" s="21" t="s">
        <v>76</v>
      </c>
      <c r="H55" s="21" t="s">
        <v>76</v>
      </c>
      <c r="I55" s="21" t="s">
        <v>76</v>
      </c>
      <c r="J55" s="21" t="s">
        <v>76</v>
      </c>
      <c r="K55" s="21" t="s">
        <v>76</v>
      </c>
      <c r="L55" s="21" t="s">
        <v>76</v>
      </c>
      <c r="M55" s="21" t="s">
        <v>76</v>
      </c>
    </row>
    <row r="56" spans="4:13">
      <c r="D56" s="21">
        <v>3</v>
      </c>
      <c r="E56" s="133">
        <v>45673</v>
      </c>
      <c r="F56" s="21">
        <v>3</v>
      </c>
      <c r="G56" s="21" t="s">
        <v>76</v>
      </c>
      <c r="H56" s="21" t="s">
        <v>76</v>
      </c>
      <c r="I56" s="21" t="s">
        <v>76</v>
      </c>
      <c r="J56" s="21" t="s">
        <v>76</v>
      </c>
      <c r="K56" s="21" t="s">
        <v>76</v>
      </c>
      <c r="L56" s="21" t="s">
        <v>76</v>
      </c>
      <c r="M56" s="21" t="s">
        <v>76</v>
      </c>
    </row>
    <row r="57" spans="4:13">
      <c r="D57" s="21">
        <v>3</v>
      </c>
      <c r="E57" s="133">
        <v>45673</v>
      </c>
      <c r="F57" s="21">
        <v>4</v>
      </c>
      <c r="G57" s="21" t="s">
        <v>76</v>
      </c>
      <c r="H57" s="21" t="s">
        <v>76</v>
      </c>
      <c r="I57" s="21" t="s">
        <v>76</v>
      </c>
      <c r="J57" s="21" t="s">
        <v>76</v>
      </c>
      <c r="K57" s="21" t="s">
        <v>76</v>
      </c>
      <c r="L57" s="21" t="s">
        <v>76</v>
      </c>
      <c r="M57" s="21" t="s">
        <v>76</v>
      </c>
    </row>
    <row r="58" spans="4:13">
      <c r="D58" s="21">
        <v>3</v>
      </c>
      <c r="E58" s="133">
        <v>45673</v>
      </c>
      <c r="F58" s="21">
        <v>5</v>
      </c>
      <c r="G58" s="21" t="s">
        <v>76</v>
      </c>
      <c r="H58" s="21" t="s">
        <v>76</v>
      </c>
      <c r="I58" s="21" t="s">
        <v>76</v>
      </c>
      <c r="J58" s="21" t="s">
        <v>76</v>
      </c>
      <c r="K58" s="21" t="s">
        <v>76</v>
      </c>
      <c r="L58" s="21" t="s">
        <v>76</v>
      </c>
      <c r="M58" s="21" t="s">
        <v>76</v>
      </c>
    </row>
    <row r="59" spans="4:13">
      <c r="D59" s="21">
        <v>3</v>
      </c>
      <c r="E59" s="133">
        <v>45673</v>
      </c>
      <c r="F59" s="21">
        <v>6</v>
      </c>
      <c r="G59" s="21" t="s">
        <v>76</v>
      </c>
      <c r="H59" s="21" t="s">
        <v>76</v>
      </c>
      <c r="I59" s="21" t="s">
        <v>76</v>
      </c>
      <c r="J59" s="21" t="s">
        <v>76</v>
      </c>
      <c r="K59" s="21" t="s">
        <v>76</v>
      </c>
      <c r="L59" s="21" t="s">
        <v>76</v>
      </c>
      <c r="M59" s="21" t="s">
        <v>76</v>
      </c>
    </row>
    <row r="60" spans="4:13">
      <c r="D60" s="21">
        <v>3</v>
      </c>
      <c r="E60" s="133">
        <v>45674</v>
      </c>
      <c r="F60" s="21">
        <v>1</v>
      </c>
      <c r="G60" s="21" t="s">
        <v>76</v>
      </c>
      <c r="H60" s="21" t="s">
        <v>76</v>
      </c>
      <c r="I60" s="21" t="s">
        <v>76</v>
      </c>
      <c r="J60" s="21" t="s">
        <v>76</v>
      </c>
      <c r="K60" s="21" t="s">
        <v>76</v>
      </c>
      <c r="L60" s="21" t="s">
        <v>76</v>
      </c>
      <c r="M60" s="21" t="s">
        <v>76</v>
      </c>
    </row>
    <row r="61" spans="4:13">
      <c r="D61" s="21">
        <v>3</v>
      </c>
      <c r="E61" s="133">
        <v>45674</v>
      </c>
      <c r="F61" s="21">
        <v>2</v>
      </c>
      <c r="G61" s="21" t="s">
        <v>76</v>
      </c>
      <c r="H61" s="21" t="s">
        <v>76</v>
      </c>
      <c r="I61" s="21" t="s">
        <v>76</v>
      </c>
      <c r="J61" s="21" t="s">
        <v>76</v>
      </c>
      <c r="K61" s="21" t="s">
        <v>76</v>
      </c>
      <c r="L61" s="21" t="s">
        <v>76</v>
      </c>
      <c r="M61" s="21" t="s">
        <v>76</v>
      </c>
    </row>
    <row r="62" spans="4:13">
      <c r="D62" s="21">
        <v>3</v>
      </c>
      <c r="E62" s="133">
        <v>45674</v>
      </c>
      <c r="F62" s="21">
        <v>3</v>
      </c>
      <c r="G62" s="21" t="s">
        <v>76</v>
      </c>
      <c r="H62" s="21" t="s">
        <v>76</v>
      </c>
      <c r="I62" s="21" t="s">
        <v>76</v>
      </c>
      <c r="J62" s="21" t="s">
        <v>76</v>
      </c>
      <c r="K62" s="21" t="s">
        <v>76</v>
      </c>
      <c r="L62" s="21" t="s">
        <v>76</v>
      </c>
      <c r="M62" s="21" t="s">
        <v>76</v>
      </c>
    </row>
    <row r="63" spans="4:13">
      <c r="D63" s="21">
        <v>3</v>
      </c>
      <c r="E63" s="133">
        <v>45674</v>
      </c>
      <c r="F63" s="21">
        <v>4</v>
      </c>
      <c r="G63" s="21" t="s">
        <v>76</v>
      </c>
      <c r="H63" s="21" t="s">
        <v>76</v>
      </c>
      <c r="I63" s="21" t="s">
        <v>76</v>
      </c>
      <c r="J63" s="21" t="s">
        <v>76</v>
      </c>
      <c r="K63" s="21" t="s">
        <v>76</v>
      </c>
      <c r="L63" s="21" t="s">
        <v>76</v>
      </c>
      <c r="M63" s="21" t="s">
        <v>76</v>
      </c>
    </row>
    <row r="64" spans="4:13">
      <c r="D64" s="21">
        <v>4</v>
      </c>
      <c r="E64" s="133">
        <v>45677</v>
      </c>
      <c r="F64" s="21">
        <v>1</v>
      </c>
      <c r="G64" s="21" t="s">
        <v>76</v>
      </c>
      <c r="H64" s="21" t="s">
        <v>76</v>
      </c>
      <c r="I64" s="21" t="s">
        <v>76</v>
      </c>
      <c r="J64" s="21" t="s">
        <v>76</v>
      </c>
      <c r="K64" s="21" t="s">
        <v>76</v>
      </c>
      <c r="L64" s="21" t="s">
        <v>76</v>
      </c>
      <c r="M64" s="21" t="s">
        <v>76</v>
      </c>
    </row>
    <row r="65" spans="4:13">
      <c r="D65" s="21">
        <v>4</v>
      </c>
      <c r="E65" s="133">
        <v>45677</v>
      </c>
      <c r="F65" s="21">
        <v>2</v>
      </c>
      <c r="G65" s="21" t="s">
        <v>76</v>
      </c>
      <c r="H65" s="21" t="s">
        <v>76</v>
      </c>
      <c r="I65" s="21" t="s">
        <v>76</v>
      </c>
      <c r="J65" s="21" t="s">
        <v>76</v>
      </c>
      <c r="K65" s="21" t="s">
        <v>76</v>
      </c>
      <c r="L65" s="21" t="s">
        <v>76</v>
      </c>
      <c r="M65" s="21" t="s">
        <v>76</v>
      </c>
    </row>
    <row r="66" spans="4:13">
      <c r="D66" s="21">
        <v>4</v>
      </c>
      <c r="E66" s="133">
        <v>45677</v>
      </c>
      <c r="F66" s="21">
        <v>3</v>
      </c>
      <c r="G66" s="21" t="s">
        <v>76</v>
      </c>
      <c r="H66" s="21" t="s">
        <v>76</v>
      </c>
      <c r="I66" s="21" t="s">
        <v>76</v>
      </c>
      <c r="J66" s="21" t="s">
        <v>76</v>
      </c>
      <c r="K66" s="21" t="s">
        <v>76</v>
      </c>
      <c r="L66" s="21" t="s">
        <v>76</v>
      </c>
      <c r="M66" s="21" t="s">
        <v>76</v>
      </c>
    </row>
    <row r="67" spans="4:13">
      <c r="D67" s="21">
        <v>4</v>
      </c>
      <c r="E67" s="133">
        <v>45677</v>
      </c>
      <c r="F67" s="21">
        <v>4</v>
      </c>
      <c r="G67" s="21" t="s">
        <v>76</v>
      </c>
      <c r="H67" s="21" t="s">
        <v>76</v>
      </c>
      <c r="I67" s="21" t="s">
        <v>76</v>
      </c>
      <c r="J67" s="21" t="s">
        <v>76</v>
      </c>
      <c r="K67" s="21" t="s">
        <v>76</v>
      </c>
      <c r="L67" s="21" t="s">
        <v>76</v>
      </c>
      <c r="M67" s="21" t="s">
        <v>76</v>
      </c>
    </row>
    <row r="68" spans="4:13">
      <c r="D68" s="21">
        <v>4</v>
      </c>
      <c r="E68" s="133">
        <v>45677</v>
      </c>
      <c r="F68" s="21">
        <v>5</v>
      </c>
      <c r="G68" s="21" t="s">
        <v>76</v>
      </c>
      <c r="H68" s="21" t="s">
        <v>76</v>
      </c>
      <c r="I68" s="21" t="s">
        <v>76</v>
      </c>
      <c r="J68" s="21" t="s">
        <v>76</v>
      </c>
      <c r="K68" s="21" t="s">
        <v>76</v>
      </c>
      <c r="L68" s="21" t="s">
        <v>76</v>
      </c>
      <c r="M68" s="21" t="s">
        <v>76</v>
      </c>
    </row>
    <row r="69" spans="4:13">
      <c r="D69" s="21">
        <v>4</v>
      </c>
      <c r="E69" s="133">
        <v>45677</v>
      </c>
      <c r="F69" s="21">
        <v>6</v>
      </c>
      <c r="G69" s="21" t="s">
        <v>76</v>
      </c>
      <c r="H69" s="21" t="s">
        <v>76</v>
      </c>
      <c r="I69" s="21" t="s">
        <v>76</v>
      </c>
      <c r="J69" s="21" t="s">
        <v>76</v>
      </c>
      <c r="K69" s="21" t="s">
        <v>76</v>
      </c>
      <c r="L69" s="21" t="s">
        <v>76</v>
      </c>
      <c r="M69" s="21" t="s">
        <v>76</v>
      </c>
    </row>
    <row r="70" spans="4:13">
      <c r="D70" s="21">
        <v>4</v>
      </c>
      <c r="E70" s="133">
        <v>45678</v>
      </c>
      <c r="F70" s="21">
        <v>1</v>
      </c>
      <c r="G70" s="21" t="s">
        <v>76</v>
      </c>
      <c r="H70" s="21" t="s">
        <v>76</v>
      </c>
      <c r="I70" s="21" t="s">
        <v>76</v>
      </c>
      <c r="J70" s="21" t="s">
        <v>76</v>
      </c>
      <c r="K70" s="21" t="s">
        <v>76</v>
      </c>
      <c r="L70" s="21" t="s">
        <v>76</v>
      </c>
      <c r="M70" s="21" t="s">
        <v>76</v>
      </c>
    </row>
    <row r="71" spans="4:13">
      <c r="D71" s="21">
        <v>4</v>
      </c>
      <c r="E71" s="133">
        <v>45678</v>
      </c>
      <c r="F71" s="21">
        <v>2</v>
      </c>
      <c r="G71" s="21" t="s">
        <v>76</v>
      </c>
      <c r="H71" s="21" t="s">
        <v>76</v>
      </c>
      <c r="I71" s="21" t="s">
        <v>76</v>
      </c>
      <c r="J71" s="21" t="s">
        <v>76</v>
      </c>
      <c r="K71" s="21" t="s">
        <v>76</v>
      </c>
      <c r="L71" s="21" t="s">
        <v>76</v>
      </c>
      <c r="M71" s="21" t="s">
        <v>76</v>
      </c>
    </row>
    <row r="72" spans="4:13">
      <c r="D72" s="21">
        <v>4</v>
      </c>
      <c r="E72" s="133">
        <v>45678</v>
      </c>
      <c r="F72" s="21">
        <v>3</v>
      </c>
      <c r="G72" s="21" t="s">
        <v>76</v>
      </c>
      <c r="H72" s="21" t="s">
        <v>76</v>
      </c>
      <c r="I72" s="21" t="s">
        <v>76</v>
      </c>
      <c r="J72" s="21" t="s">
        <v>76</v>
      </c>
      <c r="K72" s="21" t="s">
        <v>76</v>
      </c>
      <c r="L72" s="21" t="s">
        <v>76</v>
      </c>
      <c r="M72" s="21" t="s">
        <v>76</v>
      </c>
    </row>
    <row r="73" spans="4:13">
      <c r="D73" s="21">
        <v>4</v>
      </c>
      <c r="E73" s="133">
        <v>45678</v>
      </c>
      <c r="F73" s="21">
        <v>4</v>
      </c>
      <c r="G73" s="21" t="s">
        <v>76</v>
      </c>
      <c r="H73" s="21" t="s">
        <v>76</v>
      </c>
      <c r="I73" s="21" t="s">
        <v>76</v>
      </c>
      <c r="J73" s="21" t="s">
        <v>76</v>
      </c>
      <c r="K73" s="21" t="s">
        <v>76</v>
      </c>
      <c r="L73" s="21" t="s">
        <v>76</v>
      </c>
      <c r="M73" s="21" t="s">
        <v>76</v>
      </c>
    </row>
    <row r="74" spans="4:13">
      <c r="D74" s="21">
        <v>4</v>
      </c>
      <c r="E74" s="133">
        <v>45678</v>
      </c>
      <c r="F74" s="21">
        <v>5</v>
      </c>
      <c r="G74" s="21" t="s">
        <v>76</v>
      </c>
      <c r="H74" s="21" t="s">
        <v>76</v>
      </c>
      <c r="I74" s="21" t="s">
        <v>76</v>
      </c>
      <c r="J74" s="21" t="s">
        <v>76</v>
      </c>
      <c r="K74" s="21" t="s">
        <v>76</v>
      </c>
      <c r="L74" s="21" t="s">
        <v>76</v>
      </c>
      <c r="M74" s="21" t="s">
        <v>76</v>
      </c>
    </row>
    <row r="75" spans="4:13">
      <c r="D75" s="21">
        <v>4</v>
      </c>
      <c r="E75" s="133">
        <v>45678</v>
      </c>
      <c r="F75" s="21">
        <v>6</v>
      </c>
      <c r="G75" s="21" t="s">
        <v>76</v>
      </c>
      <c r="H75" s="21" t="s">
        <v>76</v>
      </c>
      <c r="I75" s="21" t="s">
        <v>76</v>
      </c>
      <c r="J75" s="21" t="s">
        <v>76</v>
      </c>
      <c r="K75" s="21" t="s">
        <v>76</v>
      </c>
      <c r="L75" s="21" t="s">
        <v>76</v>
      </c>
      <c r="M75" s="21" t="s">
        <v>76</v>
      </c>
    </row>
    <row r="76" spans="4:13">
      <c r="D76" s="21">
        <v>4</v>
      </c>
      <c r="E76" s="133">
        <v>45679</v>
      </c>
      <c r="F76" s="21">
        <v>1</v>
      </c>
      <c r="G76" s="21" t="s">
        <v>76</v>
      </c>
      <c r="H76" s="21" t="s">
        <v>76</v>
      </c>
      <c r="I76" s="21" t="s">
        <v>76</v>
      </c>
      <c r="J76" s="21" t="s">
        <v>76</v>
      </c>
      <c r="K76" s="21" t="s">
        <v>76</v>
      </c>
      <c r="L76" s="21" t="s">
        <v>76</v>
      </c>
      <c r="M76" s="21" t="s">
        <v>76</v>
      </c>
    </row>
    <row r="77" spans="4:13">
      <c r="D77" s="21">
        <v>4</v>
      </c>
      <c r="E77" s="133">
        <v>45679</v>
      </c>
      <c r="F77" s="21">
        <v>2</v>
      </c>
      <c r="G77" s="21" t="s">
        <v>76</v>
      </c>
      <c r="H77" s="21" t="s">
        <v>76</v>
      </c>
      <c r="I77" s="21" t="s">
        <v>76</v>
      </c>
      <c r="J77" s="21" t="s">
        <v>76</v>
      </c>
      <c r="K77" s="21" t="s">
        <v>76</v>
      </c>
      <c r="L77" s="21" t="s">
        <v>76</v>
      </c>
      <c r="M77" s="21" t="s">
        <v>76</v>
      </c>
    </row>
    <row r="78" spans="4:13">
      <c r="D78" s="21">
        <v>4</v>
      </c>
      <c r="E78" s="133">
        <v>45679</v>
      </c>
      <c r="F78" s="21">
        <v>3</v>
      </c>
      <c r="G78" s="21" t="s">
        <v>76</v>
      </c>
      <c r="H78" s="21" t="s">
        <v>76</v>
      </c>
      <c r="I78" s="21" t="s">
        <v>76</v>
      </c>
      <c r="J78" s="21" t="s">
        <v>76</v>
      </c>
      <c r="K78" s="21" t="s">
        <v>76</v>
      </c>
      <c r="L78" s="21" t="s">
        <v>76</v>
      </c>
      <c r="M78" s="21" t="s">
        <v>76</v>
      </c>
    </row>
    <row r="79" spans="4:13">
      <c r="D79" s="21">
        <v>4</v>
      </c>
      <c r="E79" s="133">
        <v>45679</v>
      </c>
      <c r="F79" s="21">
        <v>4</v>
      </c>
      <c r="G79" s="21" t="s">
        <v>76</v>
      </c>
      <c r="H79" s="21" t="s">
        <v>76</v>
      </c>
      <c r="I79" s="21" t="s">
        <v>76</v>
      </c>
      <c r="J79" s="21" t="s">
        <v>76</v>
      </c>
      <c r="K79" s="21" t="s">
        <v>76</v>
      </c>
      <c r="L79" s="21" t="s">
        <v>76</v>
      </c>
      <c r="M79" s="21" t="s">
        <v>76</v>
      </c>
    </row>
    <row r="80" spans="4:13">
      <c r="D80" s="21">
        <v>4</v>
      </c>
      <c r="E80" s="133">
        <v>45679</v>
      </c>
      <c r="F80" s="21">
        <v>5</v>
      </c>
      <c r="G80" s="21" t="s">
        <v>76</v>
      </c>
      <c r="H80" s="21" t="s">
        <v>76</v>
      </c>
      <c r="I80" s="21" t="s">
        <v>76</v>
      </c>
      <c r="J80" s="21" t="s">
        <v>76</v>
      </c>
      <c r="K80" s="21" t="s">
        <v>76</v>
      </c>
      <c r="L80" s="21" t="s">
        <v>76</v>
      </c>
      <c r="M80" s="21" t="s">
        <v>76</v>
      </c>
    </row>
    <row r="81" spans="4:13">
      <c r="D81" s="21">
        <v>4</v>
      </c>
      <c r="E81" s="133">
        <v>45679</v>
      </c>
      <c r="F81" s="21">
        <v>6</v>
      </c>
      <c r="G81" s="21" t="s">
        <v>76</v>
      </c>
      <c r="H81" s="21" t="s">
        <v>76</v>
      </c>
      <c r="I81" s="21" t="s">
        <v>76</v>
      </c>
      <c r="J81" s="21" t="s">
        <v>76</v>
      </c>
      <c r="K81" s="21" t="s">
        <v>76</v>
      </c>
      <c r="L81" s="21" t="s">
        <v>76</v>
      </c>
      <c r="M81" s="21" t="s">
        <v>76</v>
      </c>
    </row>
    <row r="82" spans="4:13">
      <c r="D82" s="21">
        <v>4</v>
      </c>
      <c r="E82" s="133">
        <v>45680</v>
      </c>
      <c r="F82" s="21">
        <v>1</v>
      </c>
      <c r="G82" s="21" t="s">
        <v>76</v>
      </c>
      <c r="H82" s="21" t="s">
        <v>76</v>
      </c>
      <c r="I82" s="21" t="s">
        <v>76</v>
      </c>
      <c r="J82" s="21" t="s">
        <v>76</v>
      </c>
      <c r="K82" s="21" t="s">
        <v>76</v>
      </c>
      <c r="L82" s="21" t="s">
        <v>76</v>
      </c>
      <c r="M82" s="21" t="s">
        <v>76</v>
      </c>
    </row>
    <row r="83" spans="4:13">
      <c r="D83" s="21">
        <v>4</v>
      </c>
      <c r="E83" s="133">
        <v>45680</v>
      </c>
      <c r="F83" s="21">
        <v>2</v>
      </c>
      <c r="G83" s="21" t="s">
        <v>76</v>
      </c>
      <c r="H83" s="21" t="s">
        <v>76</v>
      </c>
      <c r="I83" s="21" t="s">
        <v>76</v>
      </c>
      <c r="J83" s="21" t="s">
        <v>76</v>
      </c>
      <c r="K83" s="21" t="s">
        <v>76</v>
      </c>
      <c r="L83" s="21" t="s">
        <v>76</v>
      </c>
      <c r="M83" s="21" t="s">
        <v>76</v>
      </c>
    </row>
    <row r="84" spans="4:13">
      <c r="D84" s="21">
        <v>4</v>
      </c>
      <c r="E84" s="133">
        <v>45680</v>
      </c>
      <c r="F84" s="21">
        <v>3</v>
      </c>
      <c r="G84" s="21" t="s">
        <v>76</v>
      </c>
      <c r="H84" s="21" t="s">
        <v>76</v>
      </c>
      <c r="I84" s="21" t="s">
        <v>76</v>
      </c>
      <c r="J84" s="21" t="s">
        <v>76</v>
      </c>
      <c r="K84" s="21" t="s">
        <v>76</v>
      </c>
      <c r="L84" s="21" t="s">
        <v>76</v>
      </c>
      <c r="M84" s="21" t="s">
        <v>76</v>
      </c>
    </row>
    <row r="85" spans="4:13">
      <c r="D85" s="21">
        <v>4</v>
      </c>
      <c r="E85" s="133">
        <v>45680</v>
      </c>
      <c r="F85" s="21">
        <v>4</v>
      </c>
      <c r="G85" s="21" t="s">
        <v>76</v>
      </c>
      <c r="H85" s="21" t="s">
        <v>76</v>
      </c>
      <c r="I85" s="21" t="s">
        <v>76</v>
      </c>
      <c r="J85" s="21" t="s">
        <v>76</v>
      </c>
      <c r="K85" s="21" t="s">
        <v>76</v>
      </c>
      <c r="L85" s="21" t="s">
        <v>76</v>
      </c>
      <c r="M85" s="21" t="s">
        <v>76</v>
      </c>
    </row>
    <row r="86" spans="4:13">
      <c r="D86" s="21">
        <v>4</v>
      </c>
      <c r="E86" s="133">
        <v>45680</v>
      </c>
      <c r="F86" s="21">
        <v>5</v>
      </c>
      <c r="G86" s="21" t="s">
        <v>76</v>
      </c>
      <c r="H86" s="21" t="s">
        <v>76</v>
      </c>
      <c r="I86" s="21" t="s">
        <v>76</v>
      </c>
      <c r="J86" s="21" t="s">
        <v>76</v>
      </c>
      <c r="K86" s="21" t="s">
        <v>76</v>
      </c>
      <c r="L86" s="21" t="s">
        <v>76</v>
      </c>
      <c r="M86" s="21" t="s">
        <v>76</v>
      </c>
    </row>
    <row r="87" spans="4:13">
      <c r="D87" s="21">
        <v>4</v>
      </c>
      <c r="E87" s="133">
        <v>45680</v>
      </c>
      <c r="F87" s="21">
        <v>6</v>
      </c>
      <c r="G87" s="21" t="s">
        <v>76</v>
      </c>
      <c r="H87" s="21" t="s">
        <v>76</v>
      </c>
      <c r="I87" s="21" t="s">
        <v>76</v>
      </c>
      <c r="J87" s="21" t="s">
        <v>76</v>
      </c>
      <c r="K87" s="21" t="s">
        <v>76</v>
      </c>
      <c r="L87" s="21" t="s">
        <v>76</v>
      </c>
      <c r="M87" s="21" t="s">
        <v>76</v>
      </c>
    </row>
    <row r="88" spans="4:13">
      <c r="D88" s="21">
        <v>4</v>
      </c>
      <c r="E88" s="133">
        <v>45681</v>
      </c>
      <c r="F88" s="21">
        <v>1</v>
      </c>
      <c r="G88" s="21" t="s">
        <v>76</v>
      </c>
      <c r="H88" s="21" t="s">
        <v>76</v>
      </c>
      <c r="I88" s="21" t="s">
        <v>76</v>
      </c>
      <c r="J88" s="21" t="s">
        <v>76</v>
      </c>
      <c r="K88" s="21" t="s">
        <v>76</v>
      </c>
      <c r="L88" s="21" t="s">
        <v>76</v>
      </c>
      <c r="M88" s="21" t="s">
        <v>76</v>
      </c>
    </row>
    <row r="89" spans="4:13">
      <c r="D89" s="21">
        <v>4</v>
      </c>
      <c r="E89" s="133">
        <v>45681</v>
      </c>
      <c r="F89" s="21">
        <v>2</v>
      </c>
      <c r="G89" s="21" t="s">
        <v>76</v>
      </c>
      <c r="H89" s="21" t="s">
        <v>76</v>
      </c>
      <c r="I89" s="21" t="s">
        <v>76</v>
      </c>
      <c r="J89" s="21" t="s">
        <v>76</v>
      </c>
      <c r="K89" s="21" t="s">
        <v>76</v>
      </c>
      <c r="L89" s="21" t="s">
        <v>76</v>
      </c>
      <c r="M89" s="21" t="s">
        <v>76</v>
      </c>
    </row>
    <row r="90" spans="4:13">
      <c r="D90" s="21">
        <v>4</v>
      </c>
      <c r="E90" s="133">
        <v>45681</v>
      </c>
      <c r="F90" s="21">
        <v>3</v>
      </c>
      <c r="G90" s="21" t="s">
        <v>76</v>
      </c>
      <c r="H90" s="21" t="s">
        <v>76</v>
      </c>
      <c r="I90" s="21" t="s">
        <v>76</v>
      </c>
      <c r="J90" s="21" t="s">
        <v>76</v>
      </c>
      <c r="K90" s="21" t="s">
        <v>76</v>
      </c>
      <c r="L90" s="21" t="s">
        <v>76</v>
      </c>
      <c r="M90" s="21" t="s">
        <v>76</v>
      </c>
    </row>
    <row r="91" spans="4:13">
      <c r="D91" s="21">
        <v>4</v>
      </c>
      <c r="E91" s="133">
        <v>45681</v>
      </c>
      <c r="F91" s="21">
        <v>4</v>
      </c>
      <c r="G91" s="21" t="s">
        <v>76</v>
      </c>
      <c r="H91" s="21" t="s">
        <v>76</v>
      </c>
      <c r="I91" s="21" t="s">
        <v>76</v>
      </c>
      <c r="J91" s="21" t="s">
        <v>76</v>
      </c>
      <c r="K91" s="21" t="s">
        <v>76</v>
      </c>
      <c r="L91" s="21" t="s">
        <v>76</v>
      </c>
      <c r="M91" s="21" t="s">
        <v>76</v>
      </c>
    </row>
    <row r="92" spans="4:13">
      <c r="D92" s="21">
        <v>5</v>
      </c>
      <c r="E92" s="133">
        <v>45684</v>
      </c>
      <c r="F92" s="21">
        <v>1</v>
      </c>
      <c r="G92" s="21" t="s">
        <v>76</v>
      </c>
      <c r="H92" s="21" t="s">
        <v>76</v>
      </c>
      <c r="I92" s="21" t="s">
        <v>76</v>
      </c>
      <c r="J92" s="21" t="s">
        <v>76</v>
      </c>
      <c r="K92" s="21" t="s">
        <v>76</v>
      </c>
      <c r="L92" s="21" t="s">
        <v>76</v>
      </c>
      <c r="M92" s="21" t="s">
        <v>76</v>
      </c>
    </row>
    <row r="93" spans="4:13">
      <c r="D93" s="21">
        <v>5</v>
      </c>
      <c r="E93" s="133">
        <v>45684</v>
      </c>
      <c r="F93" s="21">
        <v>2</v>
      </c>
      <c r="G93" s="21" t="s">
        <v>76</v>
      </c>
      <c r="H93" s="21" t="s">
        <v>76</v>
      </c>
      <c r="I93" s="21" t="s">
        <v>76</v>
      </c>
      <c r="J93" s="21" t="s">
        <v>76</v>
      </c>
      <c r="K93" s="21" t="s">
        <v>76</v>
      </c>
      <c r="L93" s="21" t="s">
        <v>76</v>
      </c>
      <c r="M93" s="21" t="s">
        <v>76</v>
      </c>
    </row>
    <row r="94" spans="4:13">
      <c r="D94" s="21">
        <v>5</v>
      </c>
      <c r="E94" s="133">
        <v>45684</v>
      </c>
      <c r="F94" s="21">
        <v>3</v>
      </c>
      <c r="G94" s="21" t="s">
        <v>76</v>
      </c>
      <c r="H94" s="21" t="s">
        <v>76</v>
      </c>
      <c r="I94" s="21" t="s">
        <v>76</v>
      </c>
      <c r="J94" s="21" t="s">
        <v>76</v>
      </c>
      <c r="K94" s="21" t="s">
        <v>76</v>
      </c>
      <c r="L94" s="21" t="s">
        <v>76</v>
      </c>
      <c r="M94" s="21" t="s">
        <v>76</v>
      </c>
    </row>
    <row r="95" spans="4:13">
      <c r="D95" s="21">
        <v>5</v>
      </c>
      <c r="E95" s="133">
        <v>45684</v>
      </c>
      <c r="F95" s="21">
        <v>4</v>
      </c>
      <c r="G95" s="21" t="s">
        <v>76</v>
      </c>
      <c r="H95" s="21" t="s">
        <v>76</v>
      </c>
      <c r="I95" s="21" t="s">
        <v>76</v>
      </c>
      <c r="J95" s="21" t="s">
        <v>76</v>
      </c>
      <c r="K95" s="21" t="s">
        <v>76</v>
      </c>
      <c r="L95" s="21" t="s">
        <v>76</v>
      </c>
      <c r="M95" s="21" t="s">
        <v>76</v>
      </c>
    </row>
    <row r="96" spans="4:13">
      <c r="D96" s="21">
        <v>5</v>
      </c>
      <c r="E96" s="133">
        <v>45684</v>
      </c>
      <c r="F96" s="21">
        <v>5</v>
      </c>
      <c r="G96" s="21" t="s">
        <v>76</v>
      </c>
      <c r="H96" s="21" t="s">
        <v>76</v>
      </c>
      <c r="I96" s="21" t="s">
        <v>76</v>
      </c>
      <c r="J96" s="21" t="s">
        <v>76</v>
      </c>
      <c r="K96" s="21" t="s">
        <v>76</v>
      </c>
      <c r="L96" s="21" t="s">
        <v>76</v>
      </c>
      <c r="M96" s="21" t="s">
        <v>76</v>
      </c>
    </row>
    <row r="97" spans="4:13">
      <c r="D97" s="21">
        <v>5</v>
      </c>
      <c r="E97" s="133">
        <v>45684</v>
      </c>
      <c r="F97" s="21">
        <v>6</v>
      </c>
      <c r="G97" s="21" t="s">
        <v>76</v>
      </c>
      <c r="H97" s="21" t="s">
        <v>76</v>
      </c>
      <c r="I97" s="21" t="s">
        <v>76</v>
      </c>
      <c r="J97" s="21" t="s">
        <v>76</v>
      </c>
      <c r="K97" s="21" t="s">
        <v>76</v>
      </c>
      <c r="L97" s="21" t="s">
        <v>76</v>
      </c>
      <c r="M97" s="21" t="s">
        <v>76</v>
      </c>
    </row>
    <row r="98" spans="4:13">
      <c r="D98" s="21">
        <v>5</v>
      </c>
      <c r="E98" s="133">
        <v>45684</v>
      </c>
      <c r="F98" s="21">
        <v>7</v>
      </c>
      <c r="G98" s="21" t="s">
        <v>76</v>
      </c>
      <c r="H98" s="21" t="s">
        <v>76</v>
      </c>
      <c r="I98" s="21" t="s">
        <v>76</v>
      </c>
      <c r="J98" s="21" t="s">
        <v>76</v>
      </c>
      <c r="K98" s="21" t="s">
        <v>76</v>
      </c>
      <c r="L98" s="21" t="s">
        <v>76</v>
      </c>
      <c r="M98" s="21" t="s">
        <v>76</v>
      </c>
    </row>
    <row r="99" spans="4:13">
      <c r="D99" s="21">
        <v>5</v>
      </c>
      <c r="E99" s="133">
        <v>45685</v>
      </c>
      <c r="F99" s="21">
        <v>1</v>
      </c>
      <c r="G99" s="21" t="s">
        <v>76</v>
      </c>
      <c r="H99" s="21" t="s">
        <v>76</v>
      </c>
      <c r="I99" s="21" t="s">
        <v>76</v>
      </c>
      <c r="J99" s="21" t="s">
        <v>76</v>
      </c>
      <c r="K99" s="21" t="s">
        <v>76</v>
      </c>
      <c r="L99" s="21" t="s">
        <v>76</v>
      </c>
      <c r="M99" s="21" t="s">
        <v>76</v>
      </c>
    </row>
    <row r="100" spans="4:13">
      <c r="D100" s="21">
        <v>5</v>
      </c>
      <c r="E100" s="133">
        <v>45685</v>
      </c>
      <c r="F100" s="21">
        <v>2</v>
      </c>
      <c r="G100" s="21" t="s">
        <v>76</v>
      </c>
      <c r="H100" s="21" t="s">
        <v>76</v>
      </c>
      <c r="I100" s="21" t="s">
        <v>76</v>
      </c>
      <c r="J100" s="21" t="s">
        <v>76</v>
      </c>
      <c r="K100" s="21" t="s">
        <v>76</v>
      </c>
      <c r="L100" s="21" t="s">
        <v>76</v>
      </c>
      <c r="M100" s="21" t="s">
        <v>76</v>
      </c>
    </row>
    <row r="101" spans="4:13">
      <c r="D101" s="21">
        <v>5</v>
      </c>
      <c r="E101" s="133">
        <v>45685</v>
      </c>
      <c r="F101" s="21">
        <v>3</v>
      </c>
      <c r="G101" s="21" t="s">
        <v>76</v>
      </c>
      <c r="H101" s="21" t="s">
        <v>76</v>
      </c>
      <c r="I101" s="21" t="s">
        <v>76</v>
      </c>
      <c r="J101" s="21" t="s">
        <v>76</v>
      </c>
      <c r="K101" s="21" t="s">
        <v>76</v>
      </c>
      <c r="L101" s="21" t="s">
        <v>76</v>
      </c>
      <c r="M101" s="21" t="s">
        <v>76</v>
      </c>
    </row>
    <row r="102" spans="4:13">
      <c r="D102" s="21">
        <v>5</v>
      </c>
      <c r="E102" s="133">
        <v>45685</v>
      </c>
      <c r="F102" s="21">
        <v>4</v>
      </c>
      <c r="G102" s="21" t="s">
        <v>76</v>
      </c>
      <c r="H102" s="21" t="s">
        <v>76</v>
      </c>
      <c r="I102" s="21" t="s">
        <v>76</v>
      </c>
      <c r="J102" s="21" t="s">
        <v>82</v>
      </c>
      <c r="K102" s="21" t="s">
        <v>76</v>
      </c>
      <c r="L102" s="21" t="s">
        <v>76</v>
      </c>
      <c r="M102" s="21" t="s">
        <v>76</v>
      </c>
    </row>
    <row r="103" spans="4:13">
      <c r="D103" s="21">
        <v>5</v>
      </c>
      <c r="E103" s="133">
        <v>45685</v>
      </c>
      <c r="F103" s="21">
        <v>5</v>
      </c>
      <c r="G103" s="21" t="s">
        <v>76</v>
      </c>
      <c r="H103" s="21" t="s">
        <v>76</v>
      </c>
      <c r="I103" s="21" t="s">
        <v>76</v>
      </c>
      <c r="J103" s="21" t="s">
        <v>82</v>
      </c>
      <c r="K103" s="21" t="s">
        <v>76</v>
      </c>
      <c r="L103" s="21" t="s">
        <v>76</v>
      </c>
      <c r="M103" s="21" t="s">
        <v>76</v>
      </c>
    </row>
    <row r="104" spans="4:13">
      <c r="D104" s="21">
        <v>5</v>
      </c>
      <c r="E104" s="133">
        <v>45685</v>
      </c>
      <c r="F104" s="21">
        <v>6</v>
      </c>
      <c r="G104" s="21" t="s">
        <v>76</v>
      </c>
      <c r="H104" s="21" t="s">
        <v>76</v>
      </c>
      <c r="I104" s="21" t="s">
        <v>76</v>
      </c>
      <c r="J104" s="21" t="s">
        <v>82</v>
      </c>
      <c r="K104" s="21" t="s">
        <v>76</v>
      </c>
      <c r="L104" s="21" t="s">
        <v>76</v>
      </c>
      <c r="M104" s="21" t="s">
        <v>76</v>
      </c>
    </row>
    <row r="105" spans="4:13">
      <c r="D105" s="21">
        <v>5</v>
      </c>
      <c r="E105" s="133">
        <v>45685</v>
      </c>
      <c r="F105" s="21">
        <v>7</v>
      </c>
      <c r="G105" s="21" t="s">
        <v>76</v>
      </c>
      <c r="H105" s="21" t="s">
        <v>76</v>
      </c>
      <c r="I105" s="21" t="s">
        <v>76</v>
      </c>
      <c r="J105" s="21" t="s">
        <v>82</v>
      </c>
      <c r="K105" s="21" t="s">
        <v>76</v>
      </c>
      <c r="L105" s="21" t="s">
        <v>76</v>
      </c>
      <c r="M105" s="21" t="s">
        <v>76</v>
      </c>
    </row>
    <row r="106" spans="4:13">
      <c r="D106" s="21">
        <v>5</v>
      </c>
      <c r="E106" s="133">
        <v>45686</v>
      </c>
      <c r="F106" s="21">
        <v>1</v>
      </c>
      <c r="G106" s="21" t="s">
        <v>76</v>
      </c>
      <c r="H106" s="21" t="s">
        <v>76</v>
      </c>
      <c r="I106" s="21" t="s">
        <v>76</v>
      </c>
      <c r="J106" s="21" t="s">
        <v>82</v>
      </c>
      <c r="K106" s="21" t="s">
        <v>76</v>
      </c>
      <c r="L106" s="21" t="s">
        <v>76</v>
      </c>
      <c r="M106" s="21" t="s">
        <v>76</v>
      </c>
    </row>
    <row r="107" spans="4:13">
      <c r="D107" s="21">
        <v>5</v>
      </c>
      <c r="E107" s="133">
        <v>45686</v>
      </c>
      <c r="F107" s="21">
        <v>2</v>
      </c>
      <c r="G107" s="21" t="s">
        <v>76</v>
      </c>
      <c r="H107" s="21" t="s">
        <v>76</v>
      </c>
      <c r="I107" s="21" t="s">
        <v>76</v>
      </c>
      <c r="J107" s="21" t="s">
        <v>82</v>
      </c>
      <c r="K107" s="21" t="s">
        <v>76</v>
      </c>
      <c r="L107" s="21" t="s">
        <v>76</v>
      </c>
      <c r="M107" s="21" t="s">
        <v>76</v>
      </c>
    </row>
    <row r="108" spans="4:13">
      <c r="D108" s="21">
        <v>5</v>
      </c>
      <c r="E108" s="133">
        <v>45686</v>
      </c>
      <c r="F108" s="21">
        <v>3</v>
      </c>
      <c r="G108" s="21" t="s">
        <v>76</v>
      </c>
      <c r="H108" s="21" t="s">
        <v>76</v>
      </c>
      <c r="I108" s="21" t="s">
        <v>76</v>
      </c>
      <c r="J108" s="21" t="s">
        <v>82</v>
      </c>
      <c r="K108" s="21" t="s">
        <v>76</v>
      </c>
      <c r="L108" s="21" t="s">
        <v>76</v>
      </c>
      <c r="M108" s="21" t="s">
        <v>76</v>
      </c>
    </row>
    <row r="109" spans="4:13">
      <c r="D109" s="21">
        <v>5</v>
      </c>
      <c r="E109" s="133">
        <v>45686</v>
      </c>
      <c r="F109" s="21">
        <v>4</v>
      </c>
      <c r="G109" s="21" t="s">
        <v>76</v>
      </c>
      <c r="H109" s="21" t="s">
        <v>76</v>
      </c>
      <c r="I109" s="21" t="s">
        <v>76</v>
      </c>
      <c r="J109" s="21" t="s">
        <v>82</v>
      </c>
      <c r="K109" s="21" t="s">
        <v>76</v>
      </c>
      <c r="L109" s="21" t="s">
        <v>76</v>
      </c>
      <c r="M109" s="21" t="s">
        <v>76</v>
      </c>
    </row>
    <row r="110" spans="4:13">
      <c r="D110" s="21">
        <v>5</v>
      </c>
      <c r="E110" s="133">
        <v>45686</v>
      </c>
      <c r="F110" s="21">
        <v>5</v>
      </c>
      <c r="G110" s="21" t="s">
        <v>76</v>
      </c>
      <c r="H110" s="21" t="s">
        <v>76</v>
      </c>
      <c r="I110" s="21" t="s">
        <v>76</v>
      </c>
      <c r="J110" s="21" t="s">
        <v>82</v>
      </c>
      <c r="K110" s="21" t="s">
        <v>76</v>
      </c>
      <c r="L110" s="21" t="s">
        <v>76</v>
      </c>
      <c r="M110" s="21" t="s">
        <v>76</v>
      </c>
    </row>
    <row r="111" spans="4:13">
      <c r="D111" s="21">
        <v>5</v>
      </c>
      <c r="E111" s="133">
        <v>45686</v>
      </c>
      <c r="F111" s="21">
        <v>6</v>
      </c>
      <c r="G111" s="21" t="s">
        <v>76</v>
      </c>
      <c r="H111" s="21" t="s">
        <v>76</v>
      </c>
      <c r="I111" s="21" t="s">
        <v>76</v>
      </c>
      <c r="J111" s="21" t="s">
        <v>82</v>
      </c>
      <c r="K111" s="21" t="s">
        <v>76</v>
      </c>
      <c r="L111" s="21" t="s">
        <v>76</v>
      </c>
      <c r="M111" s="21" t="s">
        <v>76</v>
      </c>
    </row>
    <row r="112" spans="4:13">
      <c r="D112" s="21">
        <v>5</v>
      </c>
      <c r="E112" s="133">
        <v>45686</v>
      </c>
      <c r="F112" s="21">
        <v>7</v>
      </c>
      <c r="G112" s="21" t="s">
        <v>76</v>
      </c>
      <c r="H112" s="21" t="s">
        <v>76</v>
      </c>
      <c r="I112" s="21" t="s">
        <v>76</v>
      </c>
      <c r="J112" s="21" t="s">
        <v>82</v>
      </c>
      <c r="K112" s="21" t="s">
        <v>76</v>
      </c>
      <c r="L112" s="21" t="s">
        <v>76</v>
      </c>
      <c r="M112" s="21" t="s">
        <v>76</v>
      </c>
    </row>
    <row r="113" spans="4:13">
      <c r="D113" s="21">
        <v>5</v>
      </c>
      <c r="E113" s="133">
        <v>45687</v>
      </c>
      <c r="F113" s="21">
        <v>1</v>
      </c>
      <c r="G113" s="21" t="s">
        <v>76</v>
      </c>
      <c r="H113" s="21" t="s">
        <v>76</v>
      </c>
      <c r="I113" s="21" t="s">
        <v>76</v>
      </c>
      <c r="J113" s="21" t="s">
        <v>82</v>
      </c>
      <c r="K113" s="21" t="s">
        <v>76</v>
      </c>
      <c r="L113" s="21" t="s">
        <v>76</v>
      </c>
      <c r="M113" s="21" t="s">
        <v>76</v>
      </c>
    </row>
    <row r="114" spans="4:13">
      <c r="D114" s="21">
        <v>5</v>
      </c>
      <c r="E114" s="133">
        <v>45687</v>
      </c>
      <c r="F114" s="21">
        <v>2</v>
      </c>
      <c r="G114" s="21" t="s">
        <v>76</v>
      </c>
      <c r="H114" s="21" t="s">
        <v>76</v>
      </c>
      <c r="I114" s="21" t="s">
        <v>76</v>
      </c>
      <c r="J114" s="21" t="s">
        <v>82</v>
      </c>
      <c r="K114" s="21" t="s">
        <v>76</v>
      </c>
      <c r="L114" s="21" t="s">
        <v>76</v>
      </c>
      <c r="M114" s="21" t="s">
        <v>76</v>
      </c>
    </row>
    <row r="115" spans="4:13">
      <c r="D115" s="21">
        <v>5</v>
      </c>
      <c r="E115" s="133">
        <v>45687</v>
      </c>
      <c r="F115" s="21">
        <v>3</v>
      </c>
      <c r="G115" s="21" t="s">
        <v>76</v>
      </c>
      <c r="H115" s="21" t="s">
        <v>76</v>
      </c>
      <c r="I115" s="21" t="s">
        <v>76</v>
      </c>
      <c r="J115" s="21" t="s">
        <v>76</v>
      </c>
      <c r="K115" s="21" t="s">
        <v>76</v>
      </c>
      <c r="L115" s="21" t="s">
        <v>76</v>
      </c>
      <c r="M115" s="21" t="s">
        <v>76</v>
      </c>
    </row>
    <row r="116" spans="4:13">
      <c r="D116" s="21">
        <v>5</v>
      </c>
      <c r="E116" s="133">
        <v>45687</v>
      </c>
      <c r="F116" s="21">
        <v>4</v>
      </c>
      <c r="G116" s="21" t="s">
        <v>76</v>
      </c>
      <c r="H116" s="21" t="s">
        <v>76</v>
      </c>
      <c r="I116" s="21" t="s">
        <v>76</v>
      </c>
      <c r="J116" s="21" t="s">
        <v>76</v>
      </c>
      <c r="K116" s="21" t="s">
        <v>76</v>
      </c>
      <c r="L116" s="21" t="s">
        <v>76</v>
      </c>
      <c r="M116" s="21" t="s">
        <v>76</v>
      </c>
    </row>
    <row r="117" spans="4:13">
      <c r="D117" s="21">
        <v>5</v>
      </c>
      <c r="E117" s="133">
        <v>45687</v>
      </c>
      <c r="F117" s="21">
        <v>5</v>
      </c>
      <c r="G117" s="21" t="s">
        <v>76</v>
      </c>
      <c r="H117" s="21" t="s">
        <v>76</v>
      </c>
      <c r="I117" s="21" t="s">
        <v>76</v>
      </c>
      <c r="J117" s="21" t="s">
        <v>76</v>
      </c>
      <c r="K117" s="21" t="s">
        <v>76</v>
      </c>
      <c r="L117" s="21" t="s">
        <v>76</v>
      </c>
      <c r="M117" s="21" t="s">
        <v>76</v>
      </c>
    </row>
    <row r="118" spans="4:13">
      <c r="D118" s="21">
        <v>5</v>
      </c>
      <c r="E118" s="133">
        <v>45687</v>
      </c>
      <c r="F118" s="21">
        <v>6</v>
      </c>
      <c r="G118" s="21" t="s">
        <v>76</v>
      </c>
      <c r="H118" s="21" t="s">
        <v>76</v>
      </c>
      <c r="I118" s="21" t="s">
        <v>76</v>
      </c>
      <c r="J118" s="21" t="s">
        <v>76</v>
      </c>
      <c r="K118" s="21" t="s">
        <v>76</v>
      </c>
      <c r="L118" s="21" t="s">
        <v>76</v>
      </c>
      <c r="M118" s="21" t="s">
        <v>76</v>
      </c>
    </row>
    <row r="119" spans="4:13">
      <c r="D119" s="21">
        <v>5</v>
      </c>
      <c r="E119" s="133">
        <v>45687</v>
      </c>
      <c r="F119" s="21">
        <v>7</v>
      </c>
      <c r="G119" s="21" t="s">
        <v>76</v>
      </c>
      <c r="H119" s="21" t="s">
        <v>76</v>
      </c>
      <c r="I119" s="21" t="s">
        <v>76</v>
      </c>
      <c r="J119" s="21" t="s">
        <v>76</v>
      </c>
      <c r="K119" s="21" t="s">
        <v>76</v>
      </c>
      <c r="L119" s="21" t="s">
        <v>76</v>
      </c>
      <c r="M119" s="21" t="s">
        <v>76</v>
      </c>
    </row>
    <row r="120" spans="4:13">
      <c r="D120" s="21">
        <v>5</v>
      </c>
      <c r="E120" s="133">
        <v>45688</v>
      </c>
      <c r="F120" s="21">
        <v>1</v>
      </c>
      <c r="G120" s="21" t="s">
        <v>76</v>
      </c>
      <c r="H120" s="21" t="s">
        <v>76</v>
      </c>
      <c r="I120" s="21" t="s">
        <v>76</v>
      </c>
      <c r="J120" s="21" t="s">
        <v>76</v>
      </c>
      <c r="K120" s="21" t="s">
        <v>76</v>
      </c>
      <c r="L120" s="21" t="s">
        <v>76</v>
      </c>
      <c r="M120" s="21" t="s">
        <v>76</v>
      </c>
    </row>
    <row r="121" spans="4:13">
      <c r="D121" s="21">
        <v>5</v>
      </c>
      <c r="E121" s="133">
        <v>45688</v>
      </c>
      <c r="F121" s="21">
        <v>2</v>
      </c>
      <c r="G121" s="21" t="s">
        <v>76</v>
      </c>
      <c r="H121" s="21" t="s">
        <v>76</v>
      </c>
      <c r="I121" s="21" t="s">
        <v>76</v>
      </c>
      <c r="J121" s="21" t="s">
        <v>76</v>
      </c>
      <c r="K121" s="21" t="s">
        <v>76</v>
      </c>
      <c r="L121" s="21" t="s">
        <v>76</v>
      </c>
      <c r="M121" s="21" t="s">
        <v>76</v>
      </c>
    </row>
    <row r="122" spans="4:13">
      <c r="D122" s="21">
        <v>5</v>
      </c>
      <c r="E122" s="133">
        <v>45688</v>
      </c>
      <c r="F122" s="21">
        <v>3</v>
      </c>
      <c r="G122" s="21" t="s">
        <v>76</v>
      </c>
      <c r="H122" s="21" t="s">
        <v>76</v>
      </c>
      <c r="I122" s="21" t="s">
        <v>76</v>
      </c>
      <c r="J122" s="21" t="s">
        <v>76</v>
      </c>
      <c r="K122" s="21" t="s">
        <v>76</v>
      </c>
      <c r="L122" s="21" t="s">
        <v>76</v>
      </c>
      <c r="M122" s="21" t="s">
        <v>76</v>
      </c>
    </row>
    <row r="123" spans="4:13">
      <c r="D123" s="21">
        <v>5</v>
      </c>
      <c r="E123" s="133">
        <v>45688</v>
      </c>
      <c r="F123" s="21">
        <v>4</v>
      </c>
      <c r="G123" s="21" t="s">
        <v>76</v>
      </c>
      <c r="H123" s="21" t="s">
        <v>76</v>
      </c>
      <c r="I123" s="21" t="s">
        <v>76</v>
      </c>
      <c r="J123" s="21" t="s">
        <v>76</v>
      </c>
      <c r="K123" s="21" t="s">
        <v>76</v>
      </c>
      <c r="L123" s="21" t="s">
        <v>76</v>
      </c>
      <c r="M123" s="21" t="s">
        <v>76</v>
      </c>
    </row>
    <row r="124" spans="4:13">
      <c r="D124" s="21">
        <v>5</v>
      </c>
      <c r="E124" s="133">
        <v>45688</v>
      </c>
      <c r="F124" s="21">
        <v>5</v>
      </c>
      <c r="G124" s="21" t="s">
        <v>76</v>
      </c>
      <c r="H124" s="21" t="s">
        <v>76</v>
      </c>
      <c r="I124" s="21" t="s">
        <v>76</v>
      </c>
      <c r="J124" s="21" t="s">
        <v>76</v>
      </c>
      <c r="K124" s="21" t="s">
        <v>76</v>
      </c>
      <c r="L124" s="21" t="s">
        <v>76</v>
      </c>
      <c r="M124" s="21" t="s">
        <v>76</v>
      </c>
    </row>
    <row r="125" spans="4:13">
      <c r="D125" s="21">
        <v>6</v>
      </c>
      <c r="E125" s="133">
        <v>45691</v>
      </c>
      <c r="F125" s="21">
        <v>1</v>
      </c>
      <c r="G125" s="21" t="s">
        <v>76</v>
      </c>
      <c r="H125" s="21" t="s">
        <v>76</v>
      </c>
      <c r="I125" s="21" t="s">
        <v>76</v>
      </c>
      <c r="J125" s="21" t="s">
        <v>76</v>
      </c>
      <c r="K125" s="21" t="s">
        <v>76</v>
      </c>
      <c r="L125" s="21" t="s">
        <v>76</v>
      </c>
      <c r="M125" s="21" t="s">
        <v>76</v>
      </c>
    </row>
    <row r="126" spans="4:13">
      <c r="D126" s="21">
        <v>6</v>
      </c>
      <c r="E126" s="133">
        <v>45691</v>
      </c>
      <c r="F126" s="21">
        <v>2</v>
      </c>
      <c r="G126" s="21" t="s">
        <v>76</v>
      </c>
      <c r="H126" s="21" t="s">
        <v>76</v>
      </c>
      <c r="I126" s="21" t="s">
        <v>76</v>
      </c>
      <c r="J126" s="21" t="s">
        <v>76</v>
      </c>
      <c r="K126" s="21" t="s">
        <v>76</v>
      </c>
      <c r="L126" s="21" t="s">
        <v>76</v>
      </c>
      <c r="M126" s="21" t="s">
        <v>76</v>
      </c>
    </row>
    <row r="127" spans="4:13">
      <c r="D127" s="21">
        <v>6</v>
      </c>
      <c r="E127" s="133">
        <v>45691</v>
      </c>
      <c r="F127" s="21">
        <v>3</v>
      </c>
      <c r="G127" s="21" t="s">
        <v>76</v>
      </c>
      <c r="H127" s="21" t="s">
        <v>76</v>
      </c>
      <c r="I127" s="21" t="s">
        <v>76</v>
      </c>
      <c r="J127" s="21" t="s">
        <v>76</v>
      </c>
      <c r="K127" s="21" t="s">
        <v>76</v>
      </c>
      <c r="L127" s="21" t="s">
        <v>76</v>
      </c>
      <c r="M127" s="21" t="s">
        <v>76</v>
      </c>
    </row>
    <row r="128" spans="4:13">
      <c r="D128" s="21">
        <v>6</v>
      </c>
      <c r="E128" s="133">
        <v>45691</v>
      </c>
      <c r="F128" s="21">
        <v>4</v>
      </c>
      <c r="G128" s="21" t="s">
        <v>76</v>
      </c>
      <c r="H128" s="21" t="s">
        <v>76</v>
      </c>
      <c r="I128" s="21" t="s">
        <v>76</v>
      </c>
      <c r="J128" s="21" t="s">
        <v>76</v>
      </c>
      <c r="K128" s="21" t="s">
        <v>76</v>
      </c>
      <c r="L128" s="21" t="s">
        <v>76</v>
      </c>
      <c r="M128" s="21" t="s">
        <v>76</v>
      </c>
    </row>
    <row r="129" spans="4:13">
      <c r="D129" s="21">
        <v>6</v>
      </c>
      <c r="E129" s="133">
        <v>45691</v>
      </c>
      <c r="F129" s="21">
        <v>5</v>
      </c>
      <c r="G129" s="21" t="s">
        <v>76</v>
      </c>
      <c r="H129" s="21" t="s">
        <v>76</v>
      </c>
      <c r="I129" s="21" t="s">
        <v>76</v>
      </c>
      <c r="J129" s="21" t="s">
        <v>76</v>
      </c>
      <c r="K129" s="21" t="s">
        <v>76</v>
      </c>
      <c r="L129" s="21" t="s">
        <v>76</v>
      </c>
      <c r="M129" s="21" t="s">
        <v>76</v>
      </c>
    </row>
    <row r="130" spans="4:13">
      <c r="D130" s="21">
        <v>6</v>
      </c>
      <c r="E130" s="133">
        <v>45691</v>
      </c>
      <c r="F130" s="21">
        <v>6</v>
      </c>
      <c r="G130" s="21" t="s">
        <v>76</v>
      </c>
      <c r="H130" s="21" t="s">
        <v>76</v>
      </c>
      <c r="I130" s="21" t="s">
        <v>76</v>
      </c>
      <c r="J130" s="21" t="s">
        <v>76</v>
      </c>
      <c r="K130" s="21" t="s">
        <v>76</v>
      </c>
      <c r="L130" s="21" t="s">
        <v>76</v>
      </c>
      <c r="M130" s="21" t="s">
        <v>76</v>
      </c>
    </row>
    <row r="131" spans="4:13">
      <c r="D131" s="21">
        <v>6</v>
      </c>
      <c r="E131" s="133">
        <v>45692</v>
      </c>
      <c r="F131" s="21">
        <v>1</v>
      </c>
      <c r="G131" s="21" t="s">
        <v>76</v>
      </c>
      <c r="H131" s="21" t="s">
        <v>76</v>
      </c>
      <c r="I131" s="21" t="s">
        <v>76</v>
      </c>
      <c r="J131" s="21" t="s">
        <v>76</v>
      </c>
      <c r="K131" s="21" t="s">
        <v>76</v>
      </c>
      <c r="L131" s="21" t="s">
        <v>76</v>
      </c>
      <c r="M131" s="21" t="s">
        <v>76</v>
      </c>
    </row>
    <row r="132" spans="4:13">
      <c r="D132" s="21">
        <v>6</v>
      </c>
      <c r="E132" s="133">
        <v>45692</v>
      </c>
      <c r="F132" s="21">
        <v>2</v>
      </c>
      <c r="G132" s="21" t="s">
        <v>76</v>
      </c>
      <c r="H132" s="21" t="s">
        <v>76</v>
      </c>
      <c r="I132" s="21" t="s">
        <v>76</v>
      </c>
      <c r="J132" s="21" t="s">
        <v>76</v>
      </c>
      <c r="K132" s="21" t="s">
        <v>76</v>
      </c>
      <c r="L132" s="21" t="s">
        <v>76</v>
      </c>
      <c r="M132" s="21" t="s">
        <v>76</v>
      </c>
    </row>
    <row r="133" spans="4:13">
      <c r="D133" s="21">
        <v>6</v>
      </c>
      <c r="E133" s="133">
        <v>45692</v>
      </c>
      <c r="F133" s="21">
        <v>3</v>
      </c>
      <c r="G133" s="21" t="s">
        <v>76</v>
      </c>
      <c r="H133" s="21" t="s">
        <v>76</v>
      </c>
      <c r="I133" s="21" t="s">
        <v>76</v>
      </c>
      <c r="J133" s="21" t="s">
        <v>76</v>
      </c>
      <c r="K133" s="21" t="s">
        <v>76</v>
      </c>
      <c r="L133" s="21" t="s">
        <v>76</v>
      </c>
      <c r="M133" s="21" t="s">
        <v>76</v>
      </c>
    </row>
    <row r="134" spans="4:13">
      <c r="D134" s="21">
        <v>6</v>
      </c>
      <c r="E134" s="133">
        <v>45692</v>
      </c>
      <c r="F134" s="21">
        <v>4</v>
      </c>
      <c r="G134" s="21" t="s">
        <v>76</v>
      </c>
      <c r="H134" s="21" t="s">
        <v>76</v>
      </c>
      <c r="I134" s="21" t="s">
        <v>76</v>
      </c>
      <c r="J134" s="21" t="s">
        <v>76</v>
      </c>
      <c r="K134" s="21" t="s">
        <v>76</v>
      </c>
      <c r="L134" s="21" t="s">
        <v>76</v>
      </c>
      <c r="M134" s="21" t="s">
        <v>76</v>
      </c>
    </row>
    <row r="135" spans="4:13">
      <c r="D135" s="21">
        <v>6</v>
      </c>
      <c r="E135" s="133">
        <v>45692</v>
      </c>
      <c r="F135" s="21">
        <v>5</v>
      </c>
      <c r="G135" s="21" t="s">
        <v>76</v>
      </c>
      <c r="H135" s="21" t="s">
        <v>76</v>
      </c>
      <c r="I135" s="21" t="s">
        <v>76</v>
      </c>
      <c r="J135" s="21" t="s">
        <v>76</v>
      </c>
      <c r="K135" s="21" t="s">
        <v>76</v>
      </c>
      <c r="L135" s="21" t="s">
        <v>76</v>
      </c>
      <c r="M135" s="21" t="s">
        <v>76</v>
      </c>
    </row>
    <row r="136" spans="4:13">
      <c r="D136" s="21">
        <v>6</v>
      </c>
      <c r="E136" s="133">
        <v>45692</v>
      </c>
      <c r="F136" s="21">
        <v>6</v>
      </c>
      <c r="G136" s="21" t="s">
        <v>76</v>
      </c>
      <c r="H136" s="21" t="s">
        <v>76</v>
      </c>
      <c r="I136" s="21" t="s">
        <v>76</v>
      </c>
      <c r="J136" s="21" t="s">
        <v>76</v>
      </c>
      <c r="K136" s="21" t="s">
        <v>76</v>
      </c>
      <c r="L136" s="21" t="s">
        <v>76</v>
      </c>
      <c r="M136" s="21" t="s">
        <v>76</v>
      </c>
    </row>
    <row r="137" spans="4:13">
      <c r="D137" s="21">
        <v>6</v>
      </c>
      <c r="E137" s="133">
        <v>45693</v>
      </c>
      <c r="F137" s="21">
        <v>1</v>
      </c>
      <c r="G137" s="21" t="s">
        <v>76</v>
      </c>
      <c r="H137" s="21" t="s">
        <v>76</v>
      </c>
      <c r="I137" s="21" t="s">
        <v>76</v>
      </c>
      <c r="J137" s="21" t="s">
        <v>76</v>
      </c>
      <c r="K137" s="21" t="s">
        <v>76</v>
      </c>
      <c r="L137" s="21" t="s">
        <v>76</v>
      </c>
      <c r="M137" s="21" t="s">
        <v>76</v>
      </c>
    </row>
    <row r="138" spans="4:13">
      <c r="D138" s="21">
        <v>6</v>
      </c>
      <c r="E138" s="133">
        <v>45693</v>
      </c>
      <c r="F138" s="21">
        <v>2</v>
      </c>
      <c r="G138" s="21" t="s">
        <v>76</v>
      </c>
      <c r="H138" s="21" t="s">
        <v>76</v>
      </c>
      <c r="I138" s="21" t="s">
        <v>76</v>
      </c>
      <c r="J138" s="21" t="s">
        <v>76</v>
      </c>
      <c r="K138" s="21" t="s">
        <v>76</v>
      </c>
      <c r="L138" s="21" t="s">
        <v>76</v>
      </c>
      <c r="M138" s="21" t="s">
        <v>76</v>
      </c>
    </row>
    <row r="139" spans="4:13">
      <c r="D139" s="21">
        <v>6</v>
      </c>
      <c r="E139" s="133">
        <v>45693</v>
      </c>
      <c r="F139" s="21">
        <v>3</v>
      </c>
      <c r="G139" s="21" t="s">
        <v>76</v>
      </c>
      <c r="H139" s="21" t="s">
        <v>76</v>
      </c>
      <c r="I139" s="21" t="s">
        <v>76</v>
      </c>
      <c r="J139" s="21" t="s">
        <v>76</v>
      </c>
      <c r="K139" s="21" t="s">
        <v>76</v>
      </c>
      <c r="L139" s="21" t="s">
        <v>76</v>
      </c>
      <c r="M139" s="21" t="s">
        <v>76</v>
      </c>
    </row>
    <row r="140" spans="4:13">
      <c r="D140" s="21">
        <v>6</v>
      </c>
      <c r="E140" s="133">
        <v>45693</v>
      </c>
      <c r="F140" s="21">
        <v>4</v>
      </c>
      <c r="G140" s="21" t="s">
        <v>76</v>
      </c>
      <c r="H140" s="21" t="s">
        <v>76</v>
      </c>
      <c r="I140" s="21" t="s">
        <v>76</v>
      </c>
      <c r="J140" s="21" t="s">
        <v>76</v>
      </c>
      <c r="K140" s="21" t="s">
        <v>76</v>
      </c>
      <c r="L140" s="21" t="s">
        <v>76</v>
      </c>
      <c r="M140" s="21" t="s">
        <v>76</v>
      </c>
    </row>
    <row r="141" spans="4:13">
      <c r="D141" s="21">
        <v>6</v>
      </c>
      <c r="E141" s="133">
        <v>45693</v>
      </c>
      <c r="F141" s="21">
        <v>5</v>
      </c>
      <c r="G141" s="21" t="s">
        <v>76</v>
      </c>
      <c r="H141" s="21" t="s">
        <v>76</v>
      </c>
      <c r="I141" s="21" t="s">
        <v>76</v>
      </c>
      <c r="J141" s="21" t="s">
        <v>76</v>
      </c>
      <c r="K141" s="21" t="s">
        <v>76</v>
      </c>
      <c r="L141" s="21" t="s">
        <v>76</v>
      </c>
      <c r="M141" s="21" t="s">
        <v>76</v>
      </c>
    </row>
    <row r="142" spans="4:13">
      <c r="D142" s="21">
        <v>6</v>
      </c>
      <c r="E142" s="133">
        <v>45693</v>
      </c>
      <c r="F142" s="21">
        <v>6</v>
      </c>
      <c r="G142" s="21" t="s">
        <v>76</v>
      </c>
      <c r="H142" s="21" t="s">
        <v>76</v>
      </c>
      <c r="I142" s="21" t="s">
        <v>76</v>
      </c>
      <c r="J142" s="21" t="s">
        <v>76</v>
      </c>
      <c r="K142" s="21" t="s">
        <v>76</v>
      </c>
      <c r="L142" s="21" t="s">
        <v>76</v>
      </c>
      <c r="M142" s="21" t="s">
        <v>76</v>
      </c>
    </row>
    <row r="143" spans="4:13">
      <c r="D143" s="21">
        <v>6</v>
      </c>
      <c r="E143" s="133">
        <v>45694</v>
      </c>
      <c r="F143" s="21">
        <v>1</v>
      </c>
      <c r="G143" s="21" t="s">
        <v>76</v>
      </c>
      <c r="H143" s="21" t="s">
        <v>76</v>
      </c>
      <c r="I143" s="21" t="s">
        <v>76</v>
      </c>
      <c r="J143" s="21" t="s">
        <v>76</v>
      </c>
      <c r="K143" s="21" t="s">
        <v>76</v>
      </c>
      <c r="L143" s="21" t="s">
        <v>76</v>
      </c>
      <c r="M143" s="21" t="s">
        <v>76</v>
      </c>
    </row>
    <row r="144" spans="4:13">
      <c r="D144" s="21">
        <v>6</v>
      </c>
      <c r="E144" s="133">
        <v>45694</v>
      </c>
      <c r="F144" s="21">
        <v>2</v>
      </c>
      <c r="G144" s="21" t="s">
        <v>76</v>
      </c>
      <c r="H144" s="21" t="s">
        <v>76</v>
      </c>
      <c r="I144" s="21" t="s">
        <v>76</v>
      </c>
      <c r="J144" s="21" t="s">
        <v>76</v>
      </c>
      <c r="K144" s="21" t="s">
        <v>76</v>
      </c>
      <c r="L144" s="21" t="s">
        <v>76</v>
      </c>
      <c r="M144" s="21" t="s">
        <v>76</v>
      </c>
    </row>
    <row r="145" spans="4:13">
      <c r="D145" s="21">
        <v>6</v>
      </c>
      <c r="E145" s="133">
        <v>45694</v>
      </c>
      <c r="F145" s="21">
        <v>3</v>
      </c>
      <c r="G145" s="21" t="s">
        <v>76</v>
      </c>
      <c r="H145" s="21" t="s">
        <v>76</v>
      </c>
      <c r="I145" s="21" t="s">
        <v>76</v>
      </c>
      <c r="J145" s="21" t="s">
        <v>76</v>
      </c>
      <c r="K145" s="21" t="s">
        <v>76</v>
      </c>
      <c r="L145" s="21" t="s">
        <v>76</v>
      </c>
      <c r="M145" s="21" t="s">
        <v>76</v>
      </c>
    </row>
    <row r="146" spans="4:13">
      <c r="D146" s="21">
        <v>6</v>
      </c>
      <c r="E146" s="133">
        <v>45694</v>
      </c>
      <c r="F146" s="21">
        <v>4</v>
      </c>
      <c r="G146" s="21" t="s">
        <v>76</v>
      </c>
      <c r="H146" s="21" t="s">
        <v>76</v>
      </c>
      <c r="I146" s="21" t="s">
        <v>76</v>
      </c>
      <c r="J146" s="21" t="s">
        <v>76</v>
      </c>
      <c r="K146" s="21" t="s">
        <v>76</v>
      </c>
      <c r="L146" s="21" t="s">
        <v>76</v>
      </c>
      <c r="M146" s="21" t="s">
        <v>76</v>
      </c>
    </row>
    <row r="147" spans="4:13">
      <c r="D147" s="21">
        <v>6</v>
      </c>
      <c r="E147" s="133">
        <v>45694</v>
      </c>
      <c r="F147" s="21">
        <v>5</v>
      </c>
      <c r="G147" s="21" t="s">
        <v>76</v>
      </c>
      <c r="H147" s="21" t="s">
        <v>76</v>
      </c>
      <c r="I147" s="21" t="s">
        <v>76</v>
      </c>
      <c r="J147" s="21" t="s">
        <v>76</v>
      </c>
      <c r="K147" s="21" t="s">
        <v>76</v>
      </c>
      <c r="L147" s="21" t="s">
        <v>76</v>
      </c>
      <c r="M147" s="21" t="s">
        <v>76</v>
      </c>
    </row>
    <row r="148" spans="4:13">
      <c r="D148" s="21">
        <v>6</v>
      </c>
      <c r="E148" s="133">
        <v>45694</v>
      </c>
      <c r="F148" s="21">
        <v>6</v>
      </c>
      <c r="G148" s="21" t="s">
        <v>76</v>
      </c>
      <c r="H148" s="21" t="s">
        <v>76</v>
      </c>
      <c r="I148" s="21" t="s">
        <v>76</v>
      </c>
      <c r="J148" s="21" t="s">
        <v>76</v>
      </c>
      <c r="K148" s="21" t="s">
        <v>76</v>
      </c>
      <c r="L148" s="21" t="s">
        <v>76</v>
      </c>
      <c r="M148" s="21" t="s">
        <v>76</v>
      </c>
    </row>
    <row r="149" spans="4:13">
      <c r="D149" s="21">
        <v>6</v>
      </c>
      <c r="E149" s="133">
        <v>45695</v>
      </c>
      <c r="F149" s="21">
        <v>1</v>
      </c>
      <c r="G149" s="21" t="s">
        <v>76</v>
      </c>
      <c r="H149" s="21" t="s">
        <v>76</v>
      </c>
      <c r="I149" s="21" t="s">
        <v>76</v>
      </c>
      <c r="J149" s="21" t="s">
        <v>76</v>
      </c>
      <c r="K149" s="21" t="s">
        <v>76</v>
      </c>
      <c r="L149" s="21" t="s">
        <v>76</v>
      </c>
      <c r="M149" s="21" t="s">
        <v>76</v>
      </c>
    </row>
    <row r="150" spans="4:13">
      <c r="D150" s="21">
        <v>6</v>
      </c>
      <c r="E150" s="133">
        <v>45695</v>
      </c>
      <c r="F150" s="21">
        <v>2</v>
      </c>
      <c r="G150" s="21" t="s">
        <v>76</v>
      </c>
      <c r="H150" s="21" t="s">
        <v>76</v>
      </c>
      <c r="I150" s="21" t="s">
        <v>76</v>
      </c>
      <c r="J150" s="21" t="s">
        <v>76</v>
      </c>
      <c r="K150" s="21" t="s">
        <v>76</v>
      </c>
      <c r="L150" s="21" t="s">
        <v>76</v>
      </c>
      <c r="M150" s="21" t="s">
        <v>76</v>
      </c>
    </row>
    <row r="151" spans="4:13">
      <c r="D151" s="21">
        <v>6</v>
      </c>
      <c r="E151" s="133">
        <v>45695</v>
      </c>
      <c r="F151" s="21">
        <v>3</v>
      </c>
      <c r="G151" s="21" t="s">
        <v>76</v>
      </c>
      <c r="H151" s="21" t="s">
        <v>76</v>
      </c>
      <c r="I151" s="21" t="s">
        <v>76</v>
      </c>
      <c r="J151" s="21" t="s">
        <v>76</v>
      </c>
      <c r="K151" s="21" t="s">
        <v>76</v>
      </c>
      <c r="L151" s="21" t="s">
        <v>76</v>
      </c>
      <c r="M151" s="21" t="s">
        <v>76</v>
      </c>
    </row>
    <row r="152" spans="4:13">
      <c r="D152" s="21">
        <v>6</v>
      </c>
      <c r="E152" s="133">
        <v>45695</v>
      </c>
      <c r="F152" s="21">
        <v>4</v>
      </c>
      <c r="G152" s="21" t="s">
        <v>76</v>
      </c>
      <c r="H152" s="21" t="s">
        <v>76</v>
      </c>
      <c r="I152" s="21" t="s">
        <v>76</v>
      </c>
      <c r="J152" s="21" t="s">
        <v>76</v>
      </c>
      <c r="K152" s="21" t="s">
        <v>76</v>
      </c>
      <c r="L152" s="21" t="s">
        <v>76</v>
      </c>
      <c r="M152" s="21" t="s">
        <v>76</v>
      </c>
    </row>
    <row r="153" spans="4:13">
      <c r="D153" s="21">
        <v>7</v>
      </c>
      <c r="E153" s="133">
        <v>45698</v>
      </c>
      <c r="F153" s="21">
        <v>1</v>
      </c>
      <c r="G153" s="21" t="s">
        <v>82</v>
      </c>
      <c r="H153" s="21" t="s">
        <v>76</v>
      </c>
      <c r="I153" s="21" t="s">
        <v>76</v>
      </c>
      <c r="J153" s="21" t="s">
        <v>76</v>
      </c>
      <c r="K153" s="21" t="s">
        <v>76</v>
      </c>
      <c r="L153" s="21" t="s">
        <v>76</v>
      </c>
      <c r="M153" s="21" t="s">
        <v>76</v>
      </c>
    </row>
    <row r="154" spans="4:13">
      <c r="D154" s="21">
        <v>7</v>
      </c>
      <c r="E154" s="133">
        <v>45698</v>
      </c>
      <c r="F154" s="21">
        <v>2</v>
      </c>
      <c r="G154" s="21" t="s">
        <v>76</v>
      </c>
      <c r="H154" s="21" t="s">
        <v>76</v>
      </c>
      <c r="I154" s="21" t="s">
        <v>76</v>
      </c>
      <c r="J154" s="21" t="s">
        <v>76</v>
      </c>
      <c r="K154" s="21" t="s">
        <v>76</v>
      </c>
      <c r="L154" s="21" t="s">
        <v>76</v>
      </c>
      <c r="M154" s="21" t="s">
        <v>76</v>
      </c>
    </row>
    <row r="155" spans="4:13">
      <c r="D155" s="21">
        <v>7</v>
      </c>
      <c r="E155" s="133">
        <v>45698</v>
      </c>
      <c r="F155" s="21">
        <v>3</v>
      </c>
      <c r="G155" s="21" t="s">
        <v>76</v>
      </c>
      <c r="H155" s="21" t="s">
        <v>76</v>
      </c>
      <c r="I155" s="21" t="s">
        <v>76</v>
      </c>
      <c r="J155" s="21" t="s">
        <v>76</v>
      </c>
      <c r="K155" s="21" t="s">
        <v>76</v>
      </c>
      <c r="L155" s="21" t="s">
        <v>76</v>
      </c>
      <c r="M155" s="21" t="s">
        <v>76</v>
      </c>
    </row>
    <row r="156" spans="4:13">
      <c r="D156" s="21">
        <v>7</v>
      </c>
      <c r="E156" s="133">
        <v>45698</v>
      </c>
      <c r="F156" s="21">
        <v>4</v>
      </c>
      <c r="G156" s="21" t="s">
        <v>76</v>
      </c>
      <c r="H156" s="21" t="s">
        <v>76</v>
      </c>
      <c r="I156" s="21" t="s">
        <v>76</v>
      </c>
      <c r="J156" s="21" t="s">
        <v>76</v>
      </c>
      <c r="K156" s="21" t="s">
        <v>76</v>
      </c>
      <c r="L156" s="21" t="s">
        <v>76</v>
      </c>
      <c r="M156" s="21" t="s">
        <v>76</v>
      </c>
    </row>
    <row r="157" spans="4:13">
      <c r="D157" s="21">
        <v>7</v>
      </c>
      <c r="E157" s="133">
        <v>45698</v>
      </c>
      <c r="F157" s="21">
        <v>5</v>
      </c>
      <c r="G157" s="21" t="s">
        <v>76</v>
      </c>
      <c r="H157" s="21" t="s">
        <v>76</v>
      </c>
      <c r="I157" s="21" t="s">
        <v>76</v>
      </c>
      <c r="J157" s="21" t="s">
        <v>76</v>
      </c>
      <c r="K157" s="21" t="s">
        <v>76</v>
      </c>
      <c r="L157" s="21" t="s">
        <v>76</v>
      </c>
      <c r="M157" s="21" t="s">
        <v>76</v>
      </c>
    </row>
    <row r="158" spans="4:13">
      <c r="D158" s="21">
        <v>7</v>
      </c>
      <c r="E158" s="133">
        <v>45698</v>
      </c>
      <c r="F158" s="21">
        <v>6</v>
      </c>
      <c r="G158" s="21" t="s">
        <v>76</v>
      </c>
      <c r="H158" s="21" t="s">
        <v>76</v>
      </c>
      <c r="I158" s="21" t="s">
        <v>76</v>
      </c>
      <c r="J158" s="21" t="s">
        <v>76</v>
      </c>
      <c r="K158" s="21" t="s">
        <v>76</v>
      </c>
      <c r="L158" s="21" t="s">
        <v>76</v>
      </c>
      <c r="M158" s="21" t="s">
        <v>76</v>
      </c>
    </row>
    <row r="159" spans="4:13">
      <c r="D159" s="21">
        <v>7</v>
      </c>
      <c r="E159" s="133">
        <v>45699</v>
      </c>
      <c r="F159" s="21">
        <v>1</v>
      </c>
      <c r="G159" s="21" t="s">
        <v>76</v>
      </c>
      <c r="H159" s="21" t="s">
        <v>76</v>
      </c>
      <c r="I159" s="21" t="s">
        <v>76</v>
      </c>
      <c r="J159" s="21" t="s">
        <v>76</v>
      </c>
      <c r="K159" s="21" t="s">
        <v>76</v>
      </c>
      <c r="L159" s="21" t="s">
        <v>76</v>
      </c>
      <c r="M159" s="21" t="s">
        <v>76</v>
      </c>
    </row>
    <row r="160" spans="4:13">
      <c r="D160" s="21">
        <v>7</v>
      </c>
      <c r="E160" s="133">
        <v>45699</v>
      </c>
      <c r="F160" s="21">
        <v>2</v>
      </c>
      <c r="G160" s="21" t="s">
        <v>76</v>
      </c>
      <c r="H160" s="21" t="s">
        <v>76</v>
      </c>
      <c r="I160" s="21" t="s">
        <v>76</v>
      </c>
      <c r="J160" s="21" t="s">
        <v>76</v>
      </c>
      <c r="K160" s="21" t="s">
        <v>76</v>
      </c>
      <c r="L160" s="21" t="s">
        <v>76</v>
      </c>
      <c r="M160" s="21" t="s">
        <v>76</v>
      </c>
    </row>
    <row r="161" spans="4:13">
      <c r="D161" s="21">
        <v>7</v>
      </c>
      <c r="E161" s="133">
        <v>45699</v>
      </c>
      <c r="F161" s="21">
        <v>3</v>
      </c>
      <c r="G161" s="21" t="s">
        <v>76</v>
      </c>
      <c r="H161" s="21" t="s">
        <v>76</v>
      </c>
      <c r="I161" s="21" t="s">
        <v>76</v>
      </c>
      <c r="J161" s="21" t="s">
        <v>76</v>
      </c>
      <c r="K161" s="21" t="s">
        <v>76</v>
      </c>
      <c r="L161" s="21" t="s">
        <v>76</v>
      </c>
      <c r="M161" s="21" t="s">
        <v>76</v>
      </c>
    </row>
    <row r="162" spans="4:13">
      <c r="D162" s="21">
        <v>7</v>
      </c>
      <c r="E162" s="133">
        <v>45699</v>
      </c>
      <c r="F162" s="21">
        <v>4</v>
      </c>
      <c r="G162" s="21" t="s">
        <v>76</v>
      </c>
      <c r="H162" s="21" t="s">
        <v>76</v>
      </c>
      <c r="I162" s="21" t="s">
        <v>76</v>
      </c>
      <c r="J162" s="21" t="s">
        <v>76</v>
      </c>
      <c r="K162" s="21" t="s">
        <v>76</v>
      </c>
      <c r="L162" s="21" t="s">
        <v>76</v>
      </c>
      <c r="M162" s="21" t="s">
        <v>76</v>
      </c>
    </row>
    <row r="163" spans="4:13">
      <c r="D163" s="21">
        <v>7</v>
      </c>
      <c r="E163" s="133">
        <v>45699</v>
      </c>
      <c r="F163" s="21">
        <v>5</v>
      </c>
      <c r="G163" s="21" t="s">
        <v>76</v>
      </c>
      <c r="H163" s="21" t="s">
        <v>76</v>
      </c>
      <c r="I163" s="21" t="s">
        <v>76</v>
      </c>
      <c r="J163" s="21" t="s">
        <v>76</v>
      </c>
      <c r="K163" s="21" t="s">
        <v>76</v>
      </c>
      <c r="L163" s="21" t="s">
        <v>76</v>
      </c>
      <c r="M163" s="21" t="s">
        <v>76</v>
      </c>
    </row>
    <row r="164" spans="4:13">
      <c r="D164" s="21">
        <v>7</v>
      </c>
      <c r="E164" s="133">
        <v>45699</v>
      </c>
      <c r="F164" s="21">
        <v>6</v>
      </c>
      <c r="G164" s="21" t="s">
        <v>76</v>
      </c>
      <c r="H164" s="21" t="s">
        <v>76</v>
      </c>
      <c r="I164" s="21" t="s">
        <v>76</v>
      </c>
      <c r="J164" s="21" t="s">
        <v>76</v>
      </c>
      <c r="K164" s="21" t="s">
        <v>76</v>
      </c>
      <c r="L164" s="21" t="s">
        <v>76</v>
      </c>
      <c r="M164" s="21" t="s">
        <v>76</v>
      </c>
    </row>
    <row r="165" spans="4:13">
      <c r="D165" s="21">
        <v>7</v>
      </c>
      <c r="E165" s="133">
        <v>45700</v>
      </c>
      <c r="F165" s="21">
        <v>1</v>
      </c>
      <c r="G165" s="21" t="s">
        <v>76</v>
      </c>
      <c r="H165" s="21" t="s">
        <v>76</v>
      </c>
      <c r="I165" s="21" t="s">
        <v>76</v>
      </c>
      <c r="J165" s="21" t="s">
        <v>76</v>
      </c>
      <c r="K165" s="21" t="s">
        <v>76</v>
      </c>
      <c r="L165" s="21" t="s">
        <v>76</v>
      </c>
      <c r="M165" s="21" t="s">
        <v>76</v>
      </c>
    </row>
    <row r="166" spans="4:13">
      <c r="D166" s="21">
        <v>7</v>
      </c>
      <c r="E166" s="133">
        <v>45700</v>
      </c>
      <c r="F166" s="21">
        <v>2</v>
      </c>
      <c r="G166" s="21" t="s">
        <v>76</v>
      </c>
      <c r="H166" s="21" t="s">
        <v>76</v>
      </c>
      <c r="I166" s="21" t="s">
        <v>76</v>
      </c>
      <c r="J166" s="21" t="s">
        <v>76</v>
      </c>
      <c r="K166" s="21" t="s">
        <v>76</v>
      </c>
      <c r="L166" s="21" t="s">
        <v>76</v>
      </c>
      <c r="M166" s="21" t="s">
        <v>76</v>
      </c>
    </row>
    <row r="167" spans="4:13">
      <c r="D167" s="21">
        <v>7</v>
      </c>
      <c r="E167" s="133">
        <v>45700</v>
      </c>
      <c r="F167" s="21">
        <v>3</v>
      </c>
      <c r="G167" s="21" t="s">
        <v>76</v>
      </c>
      <c r="H167" s="21" t="s">
        <v>76</v>
      </c>
      <c r="I167" s="21" t="s">
        <v>76</v>
      </c>
      <c r="J167" s="21" t="s">
        <v>76</v>
      </c>
      <c r="K167" s="21" t="s">
        <v>76</v>
      </c>
      <c r="L167" s="21" t="s">
        <v>76</v>
      </c>
      <c r="M167" s="21" t="s">
        <v>76</v>
      </c>
    </row>
    <row r="168" spans="4:13">
      <c r="D168" s="21">
        <v>7</v>
      </c>
      <c r="E168" s="133">
        <v>45700</v>
      </c>
      <c r="F168" s="21">
        <v>4</v>
      </c>
      <c r="G168" s="21" t="s">
        <v>76</v>
      </c>
      <c r="H168" s="21" t="s">
        <v>76</v>
      </c>
      <c r="I168" s="21" t="s">
        <v>76</v>
      </c>
      <c r="J168" s="21" t="s">
        <v>76</v>
      </c>
      <c r="K168" s="21" t="s">
        <v>76</v>
      </c>
      <c r="L168" s="21" t="s">
        <v>76</v>
      </c>
      <c r="M168" s="21" t="s">
        <v>76</v>
      </c>
    </row>
    <row r="169" spans="4:13">
      <c r="D169" s="21">
        <v>7</v>
      </c>
      <c r="E169" s="133">
        <v>45700</v>
      </c>
      <c r="F169" s="21">
        <v>5</v>
      </c>
      <c r="G169" s="21" t="s">
        <v>76</v>
      </c>
      <c r="H169" s="21" t="s">
        <v>76</v>
      </c>
      <c r="I169" s="21" t="s">
        <v>76</v>
      </c>
      <c r="J169" s="21" t="s">
        <v>76</v>
      </c>
      <c r="K169" s="21" t="s">
        <v>76</v>
      </c>
      <c r="L169" s="21" t="s">
        <v>76</v>
      </c>
      <c r="M169" s="21" t="s">
        <v>76</v>
      </c>
    </row>
    <row r="170" spans="4:13">
      <c r="D170" s="21">
        <v>7</v>
      </c>
      <c r="E170" s="133">
        <v>45700</v>
      </c>
      <c r="F170" s="21">
        <v>6</v>
      </c>
      <c r="G170" s="21" t="s">
        <v>76</v>
      </c>
      <c r="H170" s="21" t="s">
        <v>76</v>
      </c>
      <c r="I170" s="21" t="s">
        <v>76</v>
      </c>
      <c r="J170" s="21" t="s">
        <v>76</v>
      </c>
      <c r="K170" s="21" t="s">
        <v>76</v>
      </c>
      <c r="L170" s="21" t="s">
        <v>76</v>
      </c>
      <c r="M170" s="21" t="s">
        <v>76</v>
      </c>
    </row>
    <row r="171" spans="4:13">
      <c r="D171" s="21">
        <v>7</v>
      </c>
      <c r="E171" s="133">
        <v>45701</v>
      </c>
      <c r="F171" s="21">
        <v>1</v>
      </c>
      <c r="G171" s="21" t="s">
        <v>76</v>
      </c>
      <c r="H171" s="21" t="s">
        <v>76</v>
      </c>
      <c r="I171" s="21" t="s">
        <v>76</v>
      </c>
      <c r="J171" s="21" t="s">
        <v>76</v>
      </c>
      <c r="K171" s="21" t="s">
        <v>76</v>
      </c>
      <c r="L171" s="21" t="s">
        <v>76</v>
      </c>
      <c r="M171" s="21" t="s">
        <v>76</v>
      </c>
    </row>
    <row r="172" spans="4:13">
      <c r="D172" s="21">
        <v>7</v>
      </c>
      <c r="E172" s="133">
        <v>45701</v>
      </c>
      <c r="F172" s="21">
        <v>2</v>
      </c>
      <c r="G172" s="21" t="s">
        <v>76</v>
      </c>
      <c r="H172" s="21" t="s">
        <v>76</v>
      </c>
      <c r="I172" s="21" t="s">
        <v>76</v>
      </c>
      <c r="J172" s="21" t="s">
        <v>76</v>
      </c>
      <c r="K172" s="21" t="s">
        <v>76</v>
      </c>
      <c r="L172" s="21" t="s">
        <v>76</v>
      </c>
      <c r="M172" s="21" t="s">
        <v>76</v>
      </c>
    </row>
    <row r="173" spans="4:13">
      <c r="D173" s="21">
        <v>7</v>
      </c>
      <c r="E173" s="133">
        <v>45701</v>
      </c>
      <c r="F173" s="21">
        <v>3</v>
      </c>
      <c r="G173" s="21" t="s">
        <v>76</v>
      </c>
      <c r="H173" s="21" t="s">
        <v>76</v>
      </c>
      <c r="I173" s="21" t="s">
        <v>76</v>
      </c>
      <c r="J173" s="21" t="s">
        <v>76</v>
      </c>
      <c r="K173" s="21" t="s">
        <v>76</v>
      </c>
      <c r="L173" s="21" t="s">
        <v>76</v>
      </c>
      <c r="M173" s="21" t="s">
        <v>76</v>
      </c>
    </row>
    <row r="174" spans="4:13">
      <c r="D174" s="21">
        <v>7</v>
      </c>
      <c r="E174" s="133">
        <v>45701</v>
      </c>
      <c r="F174" s="21">
        <v>4</v>
      </c>
      <c r="G174" s="21" t="s">
        <v>76</v>
      </c>
      <c r="H174" s="21" t="s">
        <v>76</v>
      </c>
      <c r="I174" s="21" t="s">
        <v>76</v>
      </c>
      <c r="J174" s="21" t="s">
        <v>76</v>
      </c>
      <c r="K174" s="21" t="s">
        <v>76</v>
      </c>
      <c r="L174" s="21" t="s">
        <v>76</v>
      </c>
      <c r="M174" s="21" t="s">
        <v>76</v>
      </c>
    </row>
    <row r="175" spans="4:13">
      <c r="D175" s="21">
        <v>7</v>
      </c>
      <c r="E175" s="133">
        <v>45701</v>
      </c>
      <c r="F175" s="21">
        <v>5</v>
      </c>
      <c r="G175" s="21" t="s">
        <v>76</v>
      </c>
      <c r="H175" s="21" t="s">
        <v>76</v>
      </c>
      <c r="I175" s="21" t="s">
        <v>76</v>
      </c>
      <c r="J175" s="21" t="s">
        <v>76</v>
      </c>
      <c r="K175" s="21" t="s">
        <v>76</v>
      </c>
      <c r="L175" s="21" t="s">
        <v>76</v>
      </c>
      <c r="M175" s="21" t="s">
        <v>76</v>
      </c>
    </row>
    <row r="176" spans="4:13">
      <c r="D176" s="21">
        <v>7</v>
      </c>
      <c r="E176" s="133">
        <v>45701</v>
      </c>
      <c r="F176" s="21">
        <v>6</v>
      </c>
      <c r="G176" s="21" t="s">
        <v>76</v>
      </c>
      <c r="H176" s="21" t="s">
        <v>76</v>
      </c>
      <c r="I176" s="21" t="s">
        <v>76</v>
      </c>
      <c r="J176" s="21" t="s">
        <v>76</v>
      </c>
      <c r="K176" s="21" t="s">
        <v>76</v>
      </c>
      <c r="L176" s="21" t="s">
        <v>76</v>
      </c>
      <c r="M176" s="21" t="s">
        <v>76</v>
      </c>
    </row>
    <row r="177" spans="4:13">
      <c r="D177" s="21">
        <v>7</v>
      </c>
      <c r="E177" s="133">
        <v>45702</v>
      </c>
      <c r="F177" s="21">
        <v>1</v>
      </c>
      <c r="G177" s="21" t="s">
        <v>76</v>
      </c>
      <c r="H177" s="21" t="s">
        <v>76</v>
      </c>
      <c r="I177" s="21" t="s">
        <v>76</v>
      </c>
      <c r="J177" s="21" t="s">
        <v>76</v>
      </c>
      <c r="K177" s="21" t="s">
        <v>76</v>
      </c>
      <c r="L177" s="21" t="s">
        <v>76</v>
      </c>
      <c r="M177" s="21" t="s">
        <v>76</v>
      </c>
    </row>
    <row r="178" spans="4:13">
      <c r="D178" s="21">
        <v>7</v>
      </c>
      <c r="E178" s="133">
        <v>45702</v>
      </c>
      <c r="F178" s="21">
        <v>2</v>
      </c>
      <c r="G178" s="21" t="s">
        <v>76</v>
      </c>
      <c r="H178" s="21" t="s">
        <v>76</v>
      </c>
      <c r="I178" s="21" t="s">
        <v>76</v>
      </c>
      <c r="J178" s="21" t="s">
        <v>76</v>
      </c>
      <c r="K178" s="21" t="s">
        <v>76</v>
      </c>
      <c r="L178" s="21" t="s">
        <v>76</v>
      </c>
      <c r="M178" s="21" t="s">
        <v>76</v>
      </c>
    </row>
    <row r="179" spans="4:13">
      <c r="D179" s="21">
        <v>7</v>
      </c>
      <c r="E179" s="133">
        <v>45702</v>
      </c>
      <c r="F179" s="21">
        <v>3</v>
      </c>
      <c r="G179" s="21" t="s">
        <v>76</v>
      </c>
      <c r="H179" s="21" t="s">
        <v>76</v>
      </c>
      <c r="I179" s="21" t="s">
        <v>76</v>
      </c>
      <c r="J179" s="21" t="s">
        <v>76</v>
      </c>
      <c r="K179" s="21" t="s">
        <v>76</v>
      </c>
      <c r="L179" s="21" t="s">
        <v>76</v>
      </c>
      <c r="M179" s="21" t="s">
        <v>76</v>
      </c>
    </row>
    <row r="180" spans="4:13">
      <c r="D180" s="21">
        <v>7</v>
      </c>
      <c r="E180" s="133">
        <v>45702</v>
      </c>
      <c r="F180" s="21">
        <v>4</v>
      </c>
      <c r="G180" s="21" t="s">
        <v>76</v>
      </c>
      <c r="H180" s="21" t="s">
        <v>76</v>
      </c>
      <c r="I180" s="21" t="s">
        <v>76</v>
      </c>
      <c r="J180" s="21" t="s">
        <v>76</v>
      </c>
      <c r="K180" s="21" t="s">
        <v>76</v>
      </c>
      <c r="L180" s="21" t="s">
        <v>76</v>
      </c>
      <c r="M180" s="21" t="s">
        <v>76</v>
      </c>
    </row>
    <row r="181" spans="4:13">
      <c r="D181" s="21">
        <v>7</v>
      </c>
      <c r="E181" s="133">
        <v>45702</v>
      </c>
      <c r="F181" s="21">
        <v>5</v>
      </c>
      <c r="G181" s="21" t="s">
        <v>76</v>
      </c>
      <c r="H181" s="21" t="s">
        <v>76</v>
      </c>
      <c r="I181" s="21" t="s">
        <v>76</v>
      </c>
      <c r="J181" s="21" t="s">
        <v>76</v>
      </c>
      <c r="K181" s="21" t="s">
        <v>76</v>
      </c>
      <c r="L181" s="21" t="s">
        <v>76</v>
      </c>
      <c r="M181" s="21" t="s">
        <v>76</v>
      </c>
    </row>
    <row r="182" spans="4:13">
      <c r="D182" s="21">
        <v>7</v>
      </c>
      <c r="E182" s="133">
        <v>45702</v>
      </c>
      <c r="F182" s="21">
        <v>6</v>
      </c>
      <c r="G182" s="21" t="s">
        <v>76</v>
      </c>
      <c r="H182" s="21" t="s">
        <v>76</v>
      </c>
      <c r="I182" s="21" t="s">
        <v>76</v>
      </c>
      <c r="J182" s="21" t="s">
        <v>76</v>
      </c>
      <c r="K182" s="21" t="s">
        <v>76</v>
      </c>
      <c r="L182" s="21" t="s">
        <v>76</v>
      </c>
      <c r="M182" s="21" t="s">
        <v>76</v>
      </c>
    </row>
    <row r="183" spans="4:13">
      <c r="D183" s="21">
        <v>8</v>
      </c>
      <c r="E183" s="133">
        <v>45705</v>
      </c>
      <c r="F183" s="21">
        <v>1</v>
      </c>
      <c r="G183" s="21" t="s">
        <v>76</v>
      </c>
      <c r="H183" s="21" t="s">
        <v>76</v>
      </c>
      <c r="I183" s="21" t="s">
        <v>76</v>
      </c>
      <c r="J183" s="21" t="s">
        <v>76</v>
      </c>
      <c r="K183" s="21" t="s">
        <v>76</v>
      </c>
      <c r="L183" s="21" t="s">
        <v>76</v>
      </c>
      <c r="M183" s="21" t="s">
        <v>76</v>
      </c>
    </row>
    <row r="184" spans="4:13">
      <c r="D184" s="21">
        <v>8</v>
      </c>
      <c r="E184" s="133">
        <v>45705</v>
      </c>
      <c r="F184" s="21">
        <v>2</v>
      </c>
      <c r="G184" s="21" t="s">
        <v>76</v>
      </c>
      <c r="H184" s="21" t="s">
        <v>76</v>
      </c>
      <c r="I184" s="21" t="s">
        <v>76</v>
      </c>
      <c r="J184" s="21" t="s">
        <v>76</v>
      </c>
      <c r="K184" s="21" t="s">
        <v>76</v>
      </c>
      <c r="L184" s="21" t="s">
        <v>76</v>
      </c>
      <c r="M184" s="21" t="s">
        <v>76</v>
      </c>
    </row>
    <row r="185" spans="4:13">
      <c r="D185" s="21">
        <v>8</v>
      </c>
      <c r="E185" s="133">
        <v>45705</v>
      </c>
      <c r="F185" s="21">
        <v>3</v>
      </c>
      <c r="G185" s="21" t="s">
        <v>76</v>
      </c>
      <c r="H185" s="21" t="s">
        <v>76</v>
      </c>
      <c r="I185" s="21" t="s">
        <v>76</v>
      </c>
      <c r="J185" s="21" t="s">
        <v>76</v>
      </c>
      <c r="K185" s="21" t="s">
        <v>76</v>
      </c>
      <c r="L185" s="21" t="s">
        <v>76</v>
      </c>
      <c r="M185" s="21" t="s">
        <v>76</v>
      </c>
    </row>
    <row r="186" spans="4:13">
      <c r="D186" s="21">
        <v>8</v>
      </c>
      <c r="E186" s="133">
        <v>45705</v>
      </c>
      <c r="F186" s="21">
        <v>4</v>
      </c>
      <c r="G186" s="21" t="s">
        <v>76</v>
      </c>
      <c r="H186" s="21" t="s">
        <v>76</v>
      </c>
      <c r="I186" s="21" t="s">
        <v>76</v>
      </c>
      <c r="J186" s="21" t="s">
        <v>76</v>
      </c>
      <c r="K186" s="21" t="s">
        <v>76</v>
      </c>
      <c r="L186" s="21" t="s">
        <v>76</v>
      </c>
      <c r="M186" s="21" t="s">
        <v>76</v>
      </c>
    </row>
    <row r="187" spans="4:13">
      <c r="D187" s="21">
        <v>8</v>
      </c>
      <c r="E187" s="133">
        <v>45705</v>
      </c>
      <c r="F187" s="21">
        <v>5</v>
      </c>
      <c r="G187" s="21" t="s">
        <v>76</v>
      </c>
      <c r="H187" s="21" t="s">
        <v>76</v>
      </c>
      <c r="I187" s="21" t="s">
        <v>76</v>
      </c>
      <c r="J187" s="21" t="s">
        <v>76</v>
      </c>
      <c r="K187" s="21" t="s">
        <v>76</v>
      </c>
      <c r="L187" s="21" t="s">
        <v>76</v>
      </c>
      <c r="M187" s="21" t="s">
        <v>76</v>
      </c>
    </row>
    <row r="188" spans="4:13">
      <c r="D188" s="21">
        <v>8</v>
      </c>
      <c r="E188" s="133">
        <v>45705</v>
      </c>
      <c r="F188" s="21">
        <v>6</v>
      </c>
      <c r="G188" s="21" t="s">
        <v>76</v>
      </c>
      <c r="H188" s="21" t="s">
        <v>76</v>
      </c>
      <c r="I188" s="21" t="s">
        <v>76</v>
      </c>
      <c r="J188" s="21" t="s">
        <v>76</v>
      </c>
      <c r="K188" s="21" t="s">
        <v>76</v>
      </c>
      <c r="L188" s="21" t="s">
        <v>76</v>
      </c>
      <c r="M188" s="21" t="s">
        <v>76</v>
      </c>
    </row>
    <row r="189" spans="4:13">
      <c r="D189" s="21">
        <v>8</v>
      </c>
      <c r="E189" s="133">
        <v>45706</v>
      </c>
      <c r="F189" s="21">
        <v>1</v>
      </c>
      <c r="G189" s="21" t="s">
        <v>76</v>
      </c>
      <c r="H189" s="21" t="s">
        <v>76</v>
      </c>
      <c r="I189" s="21" t="s">
        <v>76</v>
      </c>
      <c r="J189" s="21" t="s">
        <v>76</v>
      </c>
      <c r="K189" s="21" t="s">
        <v>76</v>
      </c>
      <c r="L189" s="21" t="s">
        <v>76</v>
      </c>
      <c r="M189" s="21" t="s">
        <v>76</v>
      </c>
    </row>
    <row r="190" spans="4:13">
      <c r="D190" s="21">
        <v>8</v>
      </c>
      <c r="E190" s="133">
        <v>45706</v>
      </c>
      <c r="F190" s="21">
        <v>2</v>
      </c>
      <c r="G190" s="21" t="s">
        <v>76</v>
      </c>
      <c r="H190" s="21" t="s">
        <v>76</v>
      </c>
      <c r="I190" s="21" t="s">
        <v>76</v>
      </c>
      <c r="J190" s="21" t="s">
        <v>76</v>
      </c>
      <c r="K190" s="21" t="s">
        <v>76</v>
      </c>
      <c r="L190" s="21" t="s">
        <v>76</v>
      </c>
      <c r="M190" s="21" t="s">
        <v>76</v>
      </c>
    </row>
    <row r="191" spans="4:13">
      <c r="D191" s="21">
        <v>8</v>
      </c>
      <c r="E191" s="133">
        <v>45706</v>
      </c>
      <c r="F191" s="21">
        <v>3</v>
      </c>
      <c r="G191" s="21" t="s">
        <v>76</v>
      </c>
      <c r="H191" s="21" t="s">
        <v>76</v>
      </c>
      <c r="I191" s="21" t="s">
        <v>76</v>
      </c>
      <c r="J191" s="21" t="s">
        <v>76</v>
      </c>
      <c r="K191" s="21" t="s">
        <v>76</v>
      </c>
      <c r="L191" s="21" t="s">
        <v>76</v>
      </c>
      <c r="M191" s="21" t="s">
        <v>76</v>
      </c>
    </row>
    <row r="192" spans="4:13">
      <c r="D192" s="21">
        <v>8</v>
      </c>
      <c r="E192" s="133">
        <v>45706</v>
      </c>
      <c r="F192" s="21">
        <v>4</v>
      </c>
      <c r="G192" s="21" t="s">
        <v>76</v>
      </c>
      <c r="H192" s="21" t="s">
        <v>76</v>
      </c>
      <c r="I192" s="21" t="s">
        <v>76</v>
      </c>
      <c r="J192" s="21" t="s">
        <v>76</v>
      </c>
      <c r="K192" s="21" t="s">
        <v>76</v>
      </c>
      <c r="L192" s="21" t="s">
        <v>76</v>
      </c>
      <c r="M192" s="21" t="s">
        <v>76</v>
      </c>
    </row>
    <row r="193" spans="4:13">
      <c r="D193" s="21">
        <v>8</v>
      </c>
      <c r="E193" s="133">
        <v>45706</v>
      </c>
      <c r="F193" s="21">
        <v>5</v>
      </c>
      <c r="G193" s="21" t="s">
        <v>76</v>
      </c>
      <c r="H193" s="21" t="s">
        <v>76</v>
      </c>
      <c r="I193" s="21" t="s">
        <v>76</v>
      </c>
      <c r="J193" s="21" t="s">
        <v>76</v>
      </c>
      <c r="K193" s="21" t="s">
        <v>76</v>
      </c>
      <c r="L193" s="21" t="s">
        <v>76</v>
      </c>
      <c r="M193" s="21" t="s">
        <v>76</v>
      </c>
    </row>
    <row r="194" spans="4:13">
      <c r="D194" s="21">
        <v>8</v>
      </c>
      <c r="E194" s="133">
        <v>45706</v>
      </c>
      <c r="F194" s="21">
        <v>6</v>
      </c>
      <c r="G194" s="21" t="s">
        <v>76</v>
      </c>
      <c r="H194" s="21" t="s">
        <v>76</v>
      </c>
      <c r="I194" s="21" t="s">
        <v>76</v>
      </c>
      <c r="J194" s="21" t="s">
        <v>76</v>
      </c>
      <c r="K194" s="21" t="s">
        <v>76</v>
      </c>
      <c r="L194" s="21" t="s">
        <v>76</v>
      </c>
      <c r="M194" s="21" t="s">
        <v>76</v>
      </c>
    </row>
    <row r="195" spans="4:13">
      <c r="D195" s="21">
        <v>8</v>
      </c>
      <c r="E195" s="133">
        <v>45707</v>
      </c>
      <c r="F195" s="21">
        <v>1</v>
      </c>
      <c r="G195" s="21" t="s">
        <v>76</v>
      </c>
      <c r="H195" s="21" t="s">
        <v>76</v>
      </c>
      <c r="I195" s="21" t="s">
        <v>76</v>
      </c>
      <c r="J195" s="21" t="s">
        <v>82</v>
      </c>
      <c r="K195" s="21" t="s">
        <v>76</v>
      </c>
      <c r="L195" s="21" t="s">
        <v>76</v>
      </c>
      <c r="M195" s="21" t="s">
        <v>76</v>
      </c>
    </row>
    <row r="196" spans="4:13">
      <c r="D196" s="21">
        <v>8</v>
      </c>
      <c r="E196" s="133">
        <v>45707</v>
      </c>
      <c r="F196" s="21">
        <v>2</v>
      </c>
      <c r="G196" s="21" t="s">
        <v>76</v>
      </c>
      <c r="H196" s="21" t="s">
        <v>76</v>
      </c>
      <c r="I196" s="21" t="s">
        <v>76</v>
      </c>
      <c r="J196" s="21" t="s">
        <v>82</v>
      </c>
      <c r="K196" s="21" t="s">
        <v>76</v>
      </c>
      <c r="L196" s="21" t="s">
        <v>76</v>
      </c>
      <c r="M196" s="21" t="s">
        <v>76</v>
      </c>
    </row>
    <row r="197" spans="4:13">
      <c r="D197" s="21">
        <v>8</v>
      </c>
      <c r="E197" s="133">
        <v>45707</v>
      </c>
      <c r="F197" s="21">
        <v>3</v>
      </c>
      <c r="G197" s="21" t="s">
        <v>76</v>
      </c>
      <c r="H197" s="21" t="s">
        <v>76</v>
      </c>
      <c r="I197" s="21" t="s">
        <v>76</v>
      </c>
      <c r="J197" s="21" t="s">
        <v>82</v>
      </c>
      <c r="K197" s="21" t="s">
        <v>76</v>
      </c>
      <c r="L197" s="21" t="s">
        <v>76</v>
      </c>
      <c r="M197" s="21" t="s">
        <v>76</v>
      </c>
    </row>
    <row r="198" spans="4:13">
      <c r="D198" s="21">
        <v>8</v>
      </c>
      <c r="E198" s="133">
        <v>45707</v>
      </c>
      <c r="F198" s="21">
        <v>4</v>
      </c>
      <c r="G198" s="21" t="s">
        <v>76</v>
      </c>
      <c r="H198" s="21" t="s">
        <v>76</v>
      </c>
      <c r="I198" s="21" t="s">
        <v>76</v>
      </c>
      <c r="J198" s="21" t="s">
        <v>82</v>
      </c>
      <c r="K198" s="21" t="s">
        <v>76</v>
      </c>
      <c r="L198" s="21" t="s">
        <v>76</v>
      </c>
      <c r="M198" s="21" t="s">
        <v>76</v>
      </c>
    </row>
    <row r="199" spans="4:13">
      <c r="D199" s="21">
        <v>8</v>
      </c>
      <c r="E199" s="133">
        <v>45707</v>
      </c>
      <c r="F199" s="21">
        <v>5</v>
      </c>
      <c r="G199" s="21" t="s">
        <v>76</v>
      </c>
      <c r="H199" s="21" t="s">
        <v>76</v>
      </c>
      <c r="I199" s="21" t="s">
        <v>76</v>
      </c>
      <c r="J199" s="21" t="s">
        <v>82</v>
      </c>
      <c r="K199" s="21" t="s">
        <v>76</v>
      </c>
      <c r="L199" s="21" t="s">
        <v>76</v>
      </c>
      <c r="M199" s="21" t="s">
        <v>76</v>
      </c>
    </row>
    <row r="200" spans="4:13">
      <c r="D200" s="21">
        <v>8</v>
      </c>
      <c r="E200" s="133">
        <v>45707</v>
      </c>
      <c r="F200" s="21">
        <v>6</v>
      </c>
      <c r="G200" s="21" t="s">
        <v>76</v>
      </c>
      <c r="H200" s="21" t="s">
        <v>76</v>
      </c>
      <c r="I200" s="21" t="s">
        <v>76</v>
      </c>
      <c r="J200" s="21" t="s">
        <v>82</v>
      </c>
      <c r="K200" s="21" t="s">
        <v>76</v>
      </c>
      <c r="L200" s="21" t="s">
        <v>76</v>
      </c>
      <c r="M200" s="21" t="s">
        <v>76</v>
      </c>
    </row>
    <row r="201" spans="4:13">
      <c r="D201" s="21">
        <v>8</v>
      </c>
      <c r="E201" s="133">
        <v>45708</v>
      </c>
      <c r="F201" s="21">
        <v>1</v>
      </c>
      <c r="G201" s="21" t="s">
        <v>76</v>
      </c>
      <c r="H201" s="21" t="s">
        <v>76</v>
      </c>
      <c r="I201" s="21" t="s">
        <v>76</v>
      </c>
      <c r="J201" s="21" t="s">
        <v>82</v>
      </c>
      <c r="K201" s="21" t="s">
        <v>76</v>
      </c>
      <c r="L201" s="21" t="s">
        <v>76</v>
      </c>
      <c r="M201" s="21" t="s">
        <v>76</v>
      </c>
    </row>
    <row r="202" spans="4:13">
      <c r="D202" s="21">
        <v>8</v>
      </c>
      <c r="E202" s="133">
        <v>45708</v>
      </c>
      <c r="F202" s="21">
        <v>2</v>
      </c>
      <c r="G202" s="21" t="s">
        <v>76</v>
      </c>
      <c r="H202" s="21" t="s">
        <v>76</v>
      </c>
      <c r="I202" s="21" t="s">
        <v>76</v>
      </c>
      <c r="J202" s="21" t="s">
        <v>82</v>
      </c>
      <c r="K202" s="21" t="s">
        <v>76</v>
      </c>
      <c r="L202" s="21" t="s">
        <v>76</v>
      </c>
      <c r="M202" s="21" t="s">
        <v>76</v>
      </c>
    </row>
    <row r="203" spans="4:13">
      <c r="D203" s="21">
        <v>8</v>
      </c>
      <c r="E203" s="133">
        <v>45708</v>
      </c>
      <c r="F203" s="21">
        <v>3</v>
      </c>
      <c r="G203" s="21" t="s">
        <v>76</v>
      </c>
      <c r="H203" s="21" t="s">
        <v>76</v>
      </c>
      <c r="I203" s="21" t="s">
        <v>76</v>
      </c>
      <c r="J203" s="21" t="s">
        <v>82</v>
      </c>
      <c r="K203" s="21" t="s">
        <v>76</v>
      </c>
      <c r="L203" s="21" t="s">
        <v>76</v>
      </c>
      <c r="M203" s="21" t="s">
        <v>76</v>
      </c>
    </row>
    <row r="204" spans="4:13">
      <c r="D204" s="21">
        <v>8</v>
      </c>
      <c r="E204" s="133">
        <v>45708</v>
      </c>
      <c r="F204" s="21">
        <v>4</v>
      </c>
      <c r="G204" s="21" t="s">
        <v>76</v>
      </c>
      <c r="H204" s="21" t="s">
        <v>76</v>
      </c>
      <c r="I204" s="21" t="s">
        <v>76</v>
      </c>
      <c r="J204" s="21" t="s">
        <v>82</v>
      </c>
      <c r="K204" s="21" t="s">
        <v>76</v>
      </c>
      <c r="L204" s="21" t="s">
        <v>76</v>
      </c>
      <c r="M204" s="21" t="s">
        <v>76</v>
      </c>
    </row>
    <row r="205" spans="4:13">
      <c r="D205" s="21">
        <v>8</v>
      </c>
      <c r="E205" s="133">
        <v>45708</v>
      </c>
      <c r="F205" s="21">
        <v>5</v>
      </c>
      <c r="G205" s="21" t="s">
        <v>76</v>
      </c>
      <c r="H205" s="21" t="s">
        <v>76</v>
      </c>
      <c r="I205" s="21" t="s">
        <v>76</v>
      </c>
      <c r="J205" s="21" t="s">
        <v>82</v>
      </c>
      <c r="K205" s="21" t="s">
        <v>76</v>
      </c>
      <c r="L205" s="21" t="s">
        <v>76</v>
      </c>
      <c r="M205" s="21" t="s">
        <v>76</v>
      </c>
    </row>
    <row r="206" spans="4:13">
      <c r="D206" s="21">
        <v>8</v>
      </c>
      <c r="E206" s="133">
        <v>45708</v>
      </c>
      <c r="F206" s="21">
        <v>6</v>
      </c>
      <c r="G206" s="21" t="s">
        <v>76</v>
      </c>
      <c r="H206" s="21" t="s">
        <v>76</v>
      </c>
      <c r="I206" s="21" t="s">
        <v>76</v>
      </c>
      <c r="J206" s="21" t="s">
        <v>82</v>
      </c>
      <c r="K206" s="21" t="s">
        <v>76</v>
      </c>
      <c r="L206" s="21" t="s">
        <v>76</v>
      </c>
      <c r="M206" s="21" t="s">
        <v>76</v>
      </c>
    </row>
    <row r="207" spans="4:13">
      <c r="D207" s="21">
        <v>8</v>
      </c>
      <c r="E207" s="133">
        <v>45709</v>
      </c>
      <c r="F207" s="21">
        <v>1</v>
      </c>
      <c r="G207" s="21" t="s">
        <v>76</v>
      </c>
      <c r="H207" s="21" t="s">
        <v>76</v>
      </c>
      <c r="I207" s="21" t="s">
        <v>76</v>
      </c>
      <c r="J207" s="21" t="s">
        <v>82</v>
      </c>
      <c r="K207" s="21" t="s">
        <v>76</v>
      </c>
      <c r="L207" s="21" t="s">
        <v>76</v>
      </c>
      <c r="M207" s="21" t="s">
        <v>76</v>
      </c>
    </row>
    <row r="208" spans="4:13">
      <c r="D208" s="21">
        <v>8</v>
      </c>
      <c r="E208" s="133">
        <v>45709</v>
      </c>
      <c r="F208" s="21">
        <v>2</v>
      </c>
      <c r="G208" s="21" t="s">
        <v>76</v>
      </c>
      <c r="H208" s="21" t="s">
        <v>76</v>
      </c>
      <c r="I208" s="21" t="s">
        <v>76</v>
      </c>
      <c r="J208" s="21" t="s">
        <v>82</v>
      </c>
      <c r="K208" s="21" t="s">
        <v>76</v>
      </c>
      <c r="L208" s="21" t="s">
        <v>76</v>
      </c>
      <c r="M208" s="21" t="s">
        <v>76</v>
      </c>
    </row>
    <row r="209" spans="4:13">
      <c r="D209" s="21">
        <v>8</v>
      </c>
      <c r="E209" s="133">
        <v>45709</v>
      </c>
      <c r="F209" s="21">
        <v>3</v>
      </c>
      <c r="G209" s="21" t="s">
        <v>76</v>
      </c>
      <c r="H209" s="21" t="s">
        <v>76</v>
      </c>
      <c r="I209" s="21" t="s">
        <v>76</v>
      </c>
      <c r="J209" s="21" t="s">
        <v>82</v>
      </c>
      <c r="K209" s="21" t="s">
        <v>76</v>
      </c>
      <c r="L209" s="21" t="s">
        <v>76</v>
      </c>
      <c r="M209" s="21" t="s">
        <v>76</v>
      </c>
    </row>
    <row r="210" spans="4:13">
      <c r="D210" s="21">
        <v>8</v>
      </c>
      <c r="E210" s="133">
        <v>45709</v>
      </c>
      <c r="F210" s="21">
        <v>4</v>
      </c>
      <c r="G210" s="21" t="s">
        <v>76</v>
      </c>
      <c r="H210" s="21" t="s">
        <v>76</v>
      </c>
      <c r="I210" s="21" t="s">
        <v>76</v>
      </c>
      <c r="J210" s="21" t="s">
        <v>82</v>
      </c>
      <c r="K210" s="21" t="s">
        <v>76</v>
      </c>
      <c r="L210" s="21" t="s">
        <v>76</v>
      </c>
      <c r="M210" s="21" t="s">
        <v>76</v>
      </c>
    </row>
    <row r="211" spans="4:13">
      <c r="D211" s="21">
        <v>9</v>
      </c>
      <c r="E211" s="133">
        <v>45712</v>
      </c>
      <c r="F211" s="21">
        <v>1</v>
      </c>
      <c r="G211" s="21" t="s">
        <v>76</v>
      </c>
      <c r="H211" s="21" t="s">
        <v>76</v>
      </c>
      <c r="I211" s="21" t="s">
        <v>76</v>
      </c>
      <c r="J211" s="21" t="s">
        <v>82</v>
      </c>
      <c r="K211" s="21" t="s">
        <v>76</v>
      </c>
      <c r="L211" s="21" t="s">
        <v>76</v>
      </c>
      <c r="M211" s="21" t="s">
        <v>76</v>
      </c>
    </row>
    <row r="212" spans="4:13">
      <c r="D212" s="21">
        <v>9</v>
      </c>
      <c r="E212" s="133">
        <v>45712</v>
      </c>
      <c r="F212" s="21">
        <v>2</v>
      </c>
      <c r="G212" s="21" t="s">
        <v>76</v>
      </c>
      <c r="H212" s="21" t="s">
        <v>76</v>
      </c>
      <c r="I212" s="21" t="s">
        <v>76</v>
      </c>
      <c r="J212" s="21" t="s">
        <v>82</v>
      </c>
      <c r="K212" s="21" t="s">
        <v>76</v>
      </c>
      <c r="L212" s="21" t="s">
        <v>76</v>
      </c>
      <c r="M212" s="21" t="s">
        <v>76</v>
      </c>
    </row>
    <row r="213" spans="4:13">
      <c r="D213" s="21">
        <v>9</v>
      </c>
      <c r="E213" s="133">
        <v>45712</v>
      </c>
      <c r="F213" s="21">
        <v>3</v>
      </c>
      <c r="G213" s="21" t="s">
        <v>76</v>
      </c>
      <c r="H213" s="21" t="s">
        <v>76</v>
      </c>
      <c r="I213" s="21" t="s">
        <v>76</v>
      </c>
      <c r="J213" s="21" t="s">
        <v>82</v>
      </c>
      <c r="K213" s="21" t="s">
        <v>76</v>
      </c>
      <c r="L213" s="21" t="s">
        <v>76</v>
      </c>
      <c r="M213" s="21" t="s">
        <v>76</v>
      </c>
    </row>
    <row r="214" spans="4:13">
      <c r="D214" s="21">
        <v>9</v>
      </c>
      <c r="E214" s="133">
        <v>45712</v>
      </c>
      <c r="F214" s="21">
        <v>4</v>
      </c>
      <c r="G214" s="21" t="s">
        <v>76</v>
      </c>
      <c r="H214" s="21" t="s">
        <v>76</v>
      </c>
      <c r="I214" s="21" t="s">
        <v>76</v>
      </c>
      <c r="J214" s="21" t="s">
        <v>82</v>
      </c>
      <c r="K214" s="21" t="s">
        <v>76</v>
      </c>
      <c r="L214" s="21" t="s">
        <v>76</v>
      </c>
      <c r="M214" s="21" t="s">
        <v>76</v>
      </c>
    </row>
    <row r="215" spans="4:13">
      <c r="D215" s="21">
        <v>9</v>
      </c>
      <c r="E215" s="133">
        <v>45712</v>
      </c>
      <c r="F215" s="21">
        <v>5</v>
      </c>
      <c r="G215" s="21" t="s">
        <v>76</v>
      </c>
      <c r="H215" s="21" t="s">
        <v>76</v>
      </c>
      <c r="I215" s="21" t="s">
        <v>76</v>
      </c>
      <c r="J215" s="21" t="s">
        <v>82</v>
      </c>
      <c r="K215" s="21" t="s">
        <v>76</v>
      </c>
      <c r="L215" s="21" t="s">
        <v>76</v>
      </c>
      <c r="M215" s="21" t="s">
        <v>76</v>
      </c>
    </row>
    <row r="216" spans="4:13">
      <c r="D216" s="21">
        <v>9</v>
      </c>
      <c r="E216" s="133">
        <v>45712</v>
      </c>
      <c r="F216" s="21">
        <v>6</v>
      </c>
      <c r="G216" s="21" t="s">
        <v>76</v>
      </c>
      <c r="H216" s="21" t="s">
        <v>76</v>
      </c>
      <c r="I216" s="21" t="s">
        <v>76</v>
      </c>
      <c r="J216" s="21" t="s">
        <v>82</v>
      </c>
      <c r="K216" s="21" t="s">
        <v>76</v>
      </c>
      <c r="L216" s="21" t="s">
        <v>76</v>
      </c>
      <c r="M216" s="21" t="s">
        <v>76</v>
      </c>
    </row>
    <row r="217" spans="4:13">
      <c r="D217" s="21">
        <v>9</v>
      </c>
      <c r="E217" s="133">
        <v>45713</v>
      </c>
      <c r="F217" s="21">
        <v>1</v>
      </c>
      <c r="G217" s="21" t="s">
        <v>76</v>
      </c>
      <c r="H217" s="21" t="s">
        <v>76</v>
      </c>
      <c r="I217" s="21" t="s">
        <v>76</v>
      </c>
      <c r="J217" s="21" t="s">
        <v>82</v>
      </c>
      <c r="K217" s="21" t="s">
        <v>76</v>
      </c>
      <c r="L217" s="21" t="s">
        <v>76</v>
      </c>
      <c r="M217" s="21" t="s">
        <v>76</v>
      </c>
    </row>
    <row r="218" spans="4:13">
      <c r="D218" s="21">
        <v>9</v>
      </c>
      <c r="E218" s="133">
        <v>45713</v>
      </c>
      <c r="F218" s="21">
        <v>2</v>
      </c>
      <c r="G218" s="21" t="s">
        <v>76</v>
      </c>
      <c r="H218" s="21" t="s">
        <v>76</v>
      </c>
      <c r="I218" s="21" t="s">
        <v>76</v>
      </c>
      <c r="J218" s="21" t="s">
        <v>82</v>
      </c>
      <c r="K218" s="21" t="s">
        <v>76</v>
      </c>
      <c r="L218" s="21" t="s">
        <v>76</v>
      </c>
      <c r="M218" s="21" t="s">
        <v>76</v>
      </c>
    </row>
    <row r="219" spans="4:13">
      <c r="D219" s="21">
        <v>9</v>
      </c>
      <c r="E219" s="133">
        <v>45713</v>
      </c>
      <c r="F219" s="21">
        <v>3</v>
      </c>
      <c r="G219" s="21" t="s">
        <v>76</v>
      </c>
      <c r="H219" s="21" t="s">
        <v>76</v>
      </c>
      <c r="I219" s="21" t="s">
        <v>76</v>
      </c>
      <c r="J219" s="21" t="s">
        <v>82</v>
      </c>
      <c r="K219" s="21" t="s">
        <v>76</v>
      </c>
      <c r="L219" s="21" t="s">
        <v>76</v>
      </c>
      <c r="M219" s="21" t="s">
        <v>76</v>
      </c>
    </row>
    <row r="220" spans="4:13">
      <c r="D220" s="21">
        <v>9</v>
      </c>
      <c r="E220" s="133">
        <v>45713</v>
      </c>
      <c r="F220" s="21">
        <v>4</v>
      </c>
      <c r="G220" s="21" t="s">
        <v>76</v>
      </c>
      <c r="H220" s="21" t="s">
        <v>76</v>
      </c>
      <c r="I220" s="21" t="s">
        <v>76</v>
      </c>
      <c r="J220" s="21" t="s">
        <v>82</v>
      </c>
      <c r="K220" s="21" t="s">
        <v>76</v>
      </c>
      <c r="L220" s="21" t="s">
        <v>76</v>
      </c>
      <c r="M220" s="21" t="s">
        <v>76</v>
      </c>
    </row>
    <row r="221" spans="4:13">
      <c r="D221" s="21">
        <v>9</v>
      </c>
      <c r="E221" s="133">
        <v>45713</v>
      </c>
      <c r="F221" s="21">
        <v>5</v>
      </c>
      <c r="G221" s="21" t="s">
        <v>76</v>
      </c>
      <c r="H221" s="21" t="s">
        <v>76</v>
      </c>
      <c r="I221" s="21" t="s">
        <v>76</v>
      </c>
      <c r="J221" s="21" t="s">
        <v>82</v>
      </c>
      <c r="K221" s="21" t="s">
        <v>76</v>
      </c>
      <c r="L221" s="21" t="s">
        <v>76</v>
      </c>
      <c r="M221" s="21" t="s">
        <v>76</v>
      </c>
    </row>
    <row r="222" spans="4:13">
      <c r="D222" s="21">
        <v>9</v>
      </c>
      <c r="E222" s="133">
        <v>45713</v>
      </c>
      <c r="F222" s="21">
        <v>6</v>
      </c>
      <c r="G222" s="21" t="s">
        <v>76</v>
      </c>
      <c r="H222" s="21" t="s">
        <v>76</v>
      </c>
      <c r="I222" s="21" t="s">
        <v>76</v>
      </c>
      <c r="J222" s="21" t="s">
        <v>82</v>
      </c>
      <c r="K222" s="21" t="s">
        <v>76</v>
      </c>
      <c r="L222" s="21" t="s">
        <v>76</v>
      </c>
      <c r="M222" s="21" t="s">
        <v>76</v>
      </c>
    </row>
    <row r="223" spans="4:13">
      <c r="D223" s="21">
        <v>9</v>
      </c>
      <c r="E223" s="133">
        <v>45714</v>
      </c>
      <c r="F223" s="21">
        <v>1</v>
      </c>
      <c r="G223" s="21" t="s">
        <v>76</v>
      </c>
      <c r="H223" s="21" t="s">
        <v>76</v>
      </c>
      <c r="I223" s="21" t="s">
        <v>76</v>
      </c>
      <c r="J223" s="21" t="s">
        <v>76</v>
      </c>
      <c r="K223" s="21" t="s">
        <v>76</v>
      </c>
      <c r="L223" s="21" t="s">
        <v>76</v>
      </c>
      <c r="M223" s="21" t="s">
        <v>76</v>
      </c>
    </row>
    <row r="224" spans="4:13">
      <c r="D224" s="21">
        <v>9</v>
      </c>
      <c r="E224" s="133">
        <v>45714</v>
      </c>
      <c r="F224" s="21">
        <v>2</v>
      </c>
      <c r="G224" s="21" t="s">
        <v>76</v>
      </c>
      <c r="H224" s="21" t="s">
        <v>76</v>
      </c>
      <c r="I224" s="21" t="s">
        <v>76</v>
      </c>
      <c r="J224" s="21" t="s">
        <v>76</v>
      </c>
      <c r="K224" s="21" t="s">
        <v>76</v>
      </c>
      <c r="L224" s="21" t="s">
        <v>76</v>
      </c>
      <c r="M224" s="21" t="s">
        <v>76</v>
      </c>
    </row>
    <row r="225" spans="4:13">
      <c r="D225" s="21">
        <v>9</v>
      </c>
      <c r="E225" s="133">
        <v>45714</v>
      </c>
      <c r="F225" s="21">
        <v>3</v>
      </c>
      <c r="G225" s="21" t="s">
        <v>76</v>
      </c>
      <c r="H225" s="21" t="s">
        <v>76</v>
      </c>
      <c r="I225" s="21" t="s">
        <v>76</v>
      </c>
      <c r="J225" s="21" t="s">
        <v>76</v>
      </c>
      <c r="K225" s="21" t="s">
        <v>76</v>
      </c>
      <c r="L225" s="21" t="s">
        <v>76</v>
      </c>
      <c r="M225" s="21" t="s">
        <v>76</v>
      </c>
    </row>
    <row r="226" spans="4:13">
      <c r="D226" s="21">
        <v>9</v>
      </c>
      <c r="E226" s="133">
        <v>45714</v>
      </c>
      <c r="F226" s="21">
        <v>4</v>
      </c>
      <c r="G226" s="21" t="s">
        <v>76</v>
      </c>
      <c r="H226" s="21" t="s">
        <v>76</v>
      </c>
      <c r="I226" s="21" t="s">
        <v>76</v>
      </c>
      <c r="J226" s="21" t="s">
        <v>76</v>
      </c>
      <c r="K226" s="21" t="s">
        <v>76</v>
      </c>
      <c r="L226" s="21" t="s">
        <v>76</v>
      </c>
      <c r="M226" s="21" t="s">
        <v>76</v>
      </c>
    </row>
    <row r="227" spans="4:13">
      <c r="D227" s="21">
        <v>9</v>
      </c>
      <c r="E227" s="133">
        <v>45714</v>
      </c>
      <c r="F227" s="21">
        <v>5</v>
      </c>
      <c r="G227" s="21" t="s">
        <v>76</v>
      </c>
      <c r="H227" s="21" t="s">
        <v>76</v>
      </c>
      <c r="I227" s="21" t="s">
        <v>76</v>
      </c>
      <c r="J227" s="21" t="s">
        <v>76</v>
      </c>
      <c r="K227" s="21" t="s">
        <v>76</v>
      </c>
      <c r="L227" s="21" t="s">
        <v>76</v>
      </c>
      <c r="M227" s="21" t="s">
        <v>76</v>
      </c>
    </row>
    <row r="228" spans="4:13">
      <c r="D228" s="21">
        <v>9</v>
      </c>
      <c r="E228" s="133">
        <v>45714</v>
      </c>
      <c r="F228" s="21">
        <v>6</v>
      </c>
      <c r="G228" s="21" t="s">
        <v>76</v>
      </c>
      <c r="H228" s="21" t="s">
        <v>76</v>
      </c>
      <c r="I228" s="21" t="s">
        <v>76</v>
      </c>
      <c r="J228" s="21" t="s">
        <v>76</v>
      </c>
      <c r="K228" s="21" t="s">
        <v>76</v>
      </c>
      <c r="L228" s="21" t="s">
        <v>76</v>
      </c>
      <c r="M228" s="21" t="s">
        <v>76</v>
      </c>
    </row>
    <row r="229" spans="4:13">
      <c r="D229" s="21">
        <v>9</v>
      </c>
      <c r="E229" s="133">
        <v>45715</v>
      </c>
      <c r="F229" s="21">
        <v>1</v>
      </c>
      <c r="G229" s="21" t="s">
        <v>76</v>
      </c>
      <c r="H229" s="21" t="s">
        <v>76</v>
      </c>
      <c r="I229" s="21" t="s">
        <v>76</v>
      </c>
      <c r="J229" s="21" t="s">
        <v>76</v>
      </c>
      <c r="K229" s="21" t="s">
        <v>76</v>
      </c>
      <c r="L229" s="21" t="s">
        <v>76</v>
      </c>
      <c r="M229" s="21" t="s">
        <v>76</v>
      </c>
    </row>
    <row r="230" spans="4:13">
      <c r="D230" s="21">
        <v>9</v>
      </c>
      <c r="E230" s="133">
        <v>45715</v>
      </c>
      <c r="F230" s="21">
        <v>2</v>
      </c>
      <c r="G230" s="21" t="s">
        <v>76</v>
      </c>
      <c r="H230" s="21" t="s">
        <v>76</v>
      </c>
      <c r="I230" s="21" t="s">
        <v>76</v>
      </c>
      <c r="J230" s="21" t="s">
        <v>76</v>
      </c>
      <c r="K230" s="21" t="s">
        <v>76</v>
      </c>
      <c r="L230" s="21" t="s">
        <v>76</v>
      </c>
      <c r="M230" s="21" t="s">
        <v>76</v>
      </c>
    </row>
    <row r="231" spans="4:13">
      <c r="D231" s="21">
        <v>9</v>
      </c>
      <c r="E231" s="133">
        <v>45715</v>
      </c>
      <c r="F231" s="21">
        <v>3</v>
      </c>
      <c r="G231" s="21" t="s">
        <v>76</v>
      </c>
      <c r="H231" s="21" t="s">
        <v>76</v>
      </c>
      <c r="I231" s="21" t="s">
        <v>76</v>
      </c>
      <c r="J231" s="21" t="s">
        <v>76</v>
      </c>
      <c r="K231" s="21" t="s">
        <v>76</v>
      </c>
      <c r="L231" s="21" t="s">
        <v>76</v>
      </c>
      <c r="M231" s="21" t="s">
        <v>76</v>
      </c>
    </row>
    <row r="232" spans="4:13">
      <c r="D232" s="21">
        <v>9</v>
      </c>
      <c r="E232" s="133">
        <v>45715</v>
      </c>
      <c r="F232" s="21">
        <v>4</v>
      </c>
      <c r="G232" s="21" t="s">
        <v>76</v>
      </c>
      <c r="H232" s="21" t="s">
        <v>76</v>
      </c>
      <c r="I232" s="21" t="s">
        <v>76</v>
      </c>
      <c r="J232" s="21" t="s">
        <v>76</v>
      </c>
      <c r="K232" s="21" t="s">
        <v>76</v>
      </c>
      <c r="L232" s="21" t="s">
        <v>76</v>
      </c>
      <c r="M232" s="21" t="s">
        <v>76</v>
      </c>
    </row>
    <row r="233" spans="4:13">
      <c r="D233" s="21">
        <v>9</v>
      </c>
      <c r="E233" s="133">
        <v>45715</v>
      </c>
      <c r="F233" s="21">
        <v>5</v>
      </c>
      <c r="G233" s="21" t="s">
        <v>76</v>
      </c>
      <c r="H233" s="21" t="s">
        <v>76</v>
      </c>
      <c r="I233" s="21" t="s">
        <v>76</v>
      </c>
      <c r="J233" s="21" t="s">
        <v>76</v>
      </c>
      <c r="K233" s="21" t="s">
        <v>76</v>
      </c>
      <c r="L233" s="21" t="s">
        <v>76</v>
      </c>
      <c r="M233" s="21" t="s">
        <v>76</v>
      </c>
    </row>
    <row r="234" spans="4:13">
      <c r="D234" s="21">
        <v>9</v>
      </c>
      <c r="E234" s="133">
        <v>45715</v>
      </c>
      <c r="F234" s="21">
        <v>6</v>
      </c>
      <c r="G234" s="21" t="s">
        <v>76</v>
      </c>
      <c r="H234" s="21" t="s">
        <v>76</v>
      </c>
      <c r="I234" s="21" t="s">
        <v>76</v>
      </c>
      <c r="J234" s="21" t="s">
        <v>76</v>
      </c>
      <c r="K234" s="21" t="s">
        <v>76</v>
      </c>
      <c r="L234" s="21" t="s">
        <v>76</v>
      </c>
      <c r="M234" s="21" t="s">
        <v>76</v>
      </c>
    </row>
    <row r="235" spans="4:13">
      <c r="D235" s="21">
        <v>9</v>
      </c>
      <c r="E235" s="133">
        <v>45716</v>
      </c>
      <c r="F235" s="21">
        <v>1</v>
      </c>
      <c r="G235" s="21" t="s">
        <v>76</v>
      </c>
      <c r="H235" s="21" t="s">
        <v>76</v>
      </c>
      <c r="I235" s="21" t="s">
        <v>76</v>
      </c>
      <c r="J235" s="21" t="s">
        <v>76</v>
      </c>
      <c r="K235" s="21" t="s">
        <v>76</v>
      </c>
      <c r="L235" s="21" t="s">
        <v>82</v>
      </c>
      <c r="M235" s="21" t="s">
        <v>82</v>
      </c>
    </row>
    <row r="236" spans="4:13">
      <c r="D236" s="21">
        <v>9</v>
      </c>
      <c r="E236" s="133">
        <v>45716</v>
      </c>
      <c r="F236" s="21">
        <v>2</v>
      </c>
      <c r="G236" s="21" t="s">
        <v>76</v>
      </c>
      <c r="H236" s="21" t="s">
        <v>76</v>
      </c>
      <c r="I236" s="21" t="s">
        <v>76</v>
      </c>
      <c r="J236" s="21" t="s">
        <v>76</v>
      </c>
      <c r="K236" s="21" t="s">
        <v>76</v>
      </c>
      <c r="L236" s="21" t="s">
        <v>82</v>
      </c>
      <c r="M236" s="21" t="s">
        <v>82</v>
      </c>
    </row>
    <row r="237" spans="4:13">
      <c r="D237" s="21">
        <v>9</v>
      </c>
      <c r="E237" s="133">
        <v>45716</v>
      </c>
      <c r="F237" s="21">
        <v>3</v>
      </c>
      <c r="G237" s="21" t="s">
        <v>76</v>
      </c>
      <c r="H237" s="21" t="s">
        <v>76</v>
      </c>
      <c r="I237" s="21" t="s">
        <v>76</v>
      </c>
      <c r="J237" s="21" t="s">
        <v>76</v>
      </c>
      <c r="K237" s="21" t="s">
        <v>76</v>
      </c>
      <c r="L237" s="21" t="s">
        <v>82</v>
      </c>
      <c r="M237" s="21" t="s">
        <v>82</v>
      </c>
    </row>
    <row r="238" spans="4:13">
      <c r="D238" s="21">
        <v>9</v>
      </c>
      <c r="E238" s="133">
        <v>45716</v>
      </c>
      <c r="F238" s="21">
        <v>4</v>
      </c>
      <c r="G238" s="21" t="s">
        <v>76</v>
      </c>
      <c r="H238" s="21" t="s">
        <v>76</v>
      </c>
      <c r="I238" s="21" t="s">
        <v>76</v>
      </c>
      <c r="J238" s="21" t="s">
        <v>76</v>
      </c>
      <c r="K238" s="21" t="s">
        <v>76</v>
      </c>
      <c r="L238" s="21" t="s">
        <v>82</v>
      </c>
      <c r="M238" s="21" t="s">
        <v>82</v>
      </c>
    </row>
    <row r="239" spans="4:13">
      <c r="D239" s="21">
        <v>10</v>
      </c>
      <c r="E239" s="133">
        <v>45719</v>
      </c>
      <c r="F239" s="21">
        <v>1</v>
      </c>
      <c r="G239" s="21" t="s">
        <v>76</v>
      </c>
      <c r="H239" s="21" t="s">
        <v>76</v>
      </c>
      <c r="I239" s="21" t="s">
        <v>76</v>
      </c>
      <c r="J239" s="21" t="s">
        <v>76</v>
      </c>
      <c r="K239" s="21" t="s">
        <v>76</v>
      </c>
      <c r="L239" s="21" t="s">
        <v>76</v>
      </c>
      <c r="M239" s="21" t="s">
        <v>76</v>
      </c>
    </row>
    <row r="240" spans="4:13">
      <c r="D240" s="21">
        <v>10</v>
      </c>
      <c r="E240" s="133">
        <v>45719</v>
      </c>
      <c r="F240" s="21">
        <v>2</v>
      </c>
      <c r="G240" s="21" t="s">
        <v>76</v>
      </c>
      <c r="H240" s="21" t="s">
        <v>76</v>
      </c>
      <c r="I240" s="21" t="s">
        <v>76</v>
      </c>
      <c r="J240" s="21" t="s">
        <v>76</v>
      </c>
      <c r="K240" s="21" t="s">
        <v>76</v>
      </c>
      <c r="L240" s="21" t="s">
        <v>76</v>
      </c>
      <c r="M240" s="21" t="s">
        <v>76</v>
      </c>
    </row>
    <row r="241" spans="4:13">
      <c r="D241" s="21">
        <v>10</v>
      </c>
      <c r="E241" s="133">
        <v>45719</v>
      </c>
      <c r="F241" s="21">
        <v>3</v>
      </c>
      <c r="G241" s="21" t="s">
        <v>76</v>
      </c>
      <c r="H241" s="21" t="s">
        <v>76</v>
      </c>
      <c r="I241" s="21" t="s">
        <v>76</v>
      </c>
      <c r="J241" s="21" t="s">
        <v>76</v>
      </c>
      <c r="K241" s="21" t="s">
        <v>76</v>
      </c>
      <c r="L241" s="21" t="s">
        <v>76</v>
      </c>
      <c r="M241" s="21" t="s">
        <v>76</v>
      </c>
    </row>
    <row r="242" spans="4:13">
      <c r="D242" s="21">
        <v>10</v>
      </c>
      <c r="E242" s="133">
        <v>45719</v>
      </c>
      <c r="F242" s="21">
        <v>4</v>
      </c>
      <c r="G242" s="21" t="s">
        <v>76</v>
      </c>
      <c r="H242" s="21" t="s">
        <v>76</v>
      </c>
      <c r="I242" s="21" t="s">
        <v>76</v>
      </c>
      <c r="J242" s="21" t="s">
        <v>76</v>
      </c>
      <c r="K242" s="21" t="s">
        <v>76</v>
      </c>
      <c r="L242" s="21" t="s">
        <v>76</v>
      </c>
      <c r="M242" s="21" t="s">
        <v>76</v>
      </c>
    </row>
    <row r="243" spans="4:13">
      <c r="D243" s="21">
        <v>10</v>
      </c>
      <c r="E243" s="133">
        <v>45719</v>
      </c>
      <c r="F243" s="21">
        <v>5</v>
      </c>
      <c r="G243" s="21" t="s">
        <v>76</v>
      </c>
      <c r="H243" s="21" t="s">
        <v>76</v>
      </c>
      <c r="I243" s="21" t="s">
        <v>76</v>
      </c>
      <c r="J243" s="21" t="s">
        <v>76</v>
      </c>
      <c r="K243" s="21" t="s">
        <v>76</v>
      </c>
      <c r="L243" s="21" t="s">
        <v>76</v>
      </c>
      <c r="M243" s="21" t="s">
        <v>76</v>
      </c>
    </row>
    <row r="244" spans="4:13">
      <c r="D244" s="21">
        <v>10</v>
      </c>
      <c r="E244" s="133">
        <v>45719</v>
      </c>
      <c r="F244" s="21">
        <v>6</v>
      </c>
      <c r="G244" s="21" t="s">
        <v>76</v>
      </c>
      <c r="H244" s="21" t="s">
        <v>76</v>
      </c>
      <c r="I244" s="21" t="s">
        <v>76</v>
      </c>
      <c r="J244" s="21" t="s">
        <v>76</v>
      </c>
      <c r="K244" s="21" t="s">
        <v>76</v>
      </c>
      <c r="L244" s="21" t="s">
        <v>76</v>
      </c>
      <c r="M244" s="21" t="s">
        <v>76</v>
      </c>
    </row>
    <row r="245" spans="4:13">
      <c r="D245" s="21">
        <v>10</v>
      </c>
      <c r="E245" s="133">
        <v>45720</v>
      </c>
      <c r="F245" s="21">
        <v>1</v>
      </c>
      <c r="G245" s="21" t="s">
        <v>76</v>
      </c>
      <c r="H245" s="21" t="s">
        <v>76</v>
      </c>
      <c r="I245" s="21" t="s">
        <v>76</v>
      </c>
      <c r="J245" s="21" t="s">
        <v>76</v>
      </c>
      <c r="K245" s="21" t="s">
        <v>76</v>
      </c>
      <c r="L245" s="21" t="s">
        <v>76</v>
      </c>
      <c r="M245" s="21" t="s">
        <v>76</v>
      </c>
    </row>
    <row r="246" spans="4:13">
      <c r="D246" s="21">
        <v>10</v>
      </c>
      <c r="E246" s="133">
        <v>45720</v>
      </c>
      <c r="F246" s="21">
        <v>2</v>
      </c>
      <c r="G246" s="21" t="s">
        <v>76</v>
      </c>
      <c r="H246" s="21" t="s">
        <v>76</v>
      </c>
      <c r="I246" s="21" t="s">
        <v>76</v>
      </c>
      <c r="J246" s="21" t="s">
        <v>76</v>
      </c>
      <c r="K246" s="21" t="s">
        <v>76</v>
      </c>
      <c r="L246" s="21" t="s">
        <v>76</v>
      </c>
      <c r="M246" s="21" t="s">
        <v>76</v>
      </c>
    </row>
    <row r="247" spans="4:13">
      <c r="D247" s="21">
        <v>10</v>
      </c>
      <c r="E247" s="133">
        <v>45720</v>
      </c>
      <c r="F247" s="21">
        <v>3</v>
      </c>
      <c r="G247" s="21" t="s">
        <v>76</v>
      </c>
      <c r="H247" s="21" t="s">
        <v>76</v>
      </c>
      <c r="I247" s="21" t="s">
        <v>76</v>
      </c>
      <c r="J247" s="21" t="s">
        <v>76</v>
      </c>
      <c r="K247" s="21" t="s">
        <v>76</v>
      </c>
      <c r="L247" s="21" t="s">
        <v>76</v>
      </c>
      <c r="M247" s="21" t="s">
        <v>76</v>
      </c>
    </row>
    <row r="248" spans="4:13">
      <c r="D248" s="21">
        <v>10</v>
      </c>
      <c r="E248" s="133">
        <v>45720</v>
      </c>
      <c r="F248" s="21">
        <v>4</v>
      </c>
      <c r="G248" s="21" t="s">
        <v>76</v>
      </c>
      <c r="H248" s="21" t="s">
        <v>76</v>
      </c>
      <c r="I248" s="21" t="s">
        <v>76</v>
      </c>
      <c r="J248" s="21" t="s">
        <v>76</v>
      </c>
      <c r="K248" s="21" t="s">
        <v>76</v>
      </c>
      <c r="L248" s="21" t="s">
        <v>76</v>
      </c>
      <c r="M248" s="21" t="s">
        <v>76</v>
      </c>
    </row>
    <row r="249" spans="4:13">
      <c r="D249" s="21">
        <v>10</v>
      </c>
      <c r="E249" s="133">
        <v>45720</v>
      </c>
      <c r="F249" s="21">
        <v>5</v>
      </c>
      <c r="G249" s="21" t="s">
        <v>76</v>
      </c>
      <c r="H249" s="21" t="s">
        <v>76</v>
      </c>
      <c r="I249" s="21" t="s">
        <v>76</v>
      </c>
      <c r="J249" s="21" t="s">
        <v>76</v>
      </c>
      <c r="K249" s="21" t="s">
        <v>76</v>
      </c>
      <c r="L249" s="21" t="s">
        <v>76</v>
      </c>
      <c r="M249" s="21" t="s">
        <v>76</v>
      </c>
    </row>
    <row r="250" spans="4:13">
      <c r="D250" s="21">
        <v>10</v>
      </c>
      <c r="E250" s="133">
        <v>45720</v>
      </c>
      <c r="F250" s="21">
        <v>6</v>
      </c>
      <c r="G250" s="21" t="s">
        <v>76</v>
      </c>
      <c r="H250" s="21" t="s">
        <v>76</v>
      </c>
      <c r="I250" s="21" t="s">
        <v>76</v>
      </c>
      <c r="J250" s="21" t="s">
        <v>76</v>
      </c>
      <c r="K250" s="21" t="s">
        <v>76</v>
      </c>
      <c r="L250" s="21" t="s">
        <v>76</v>
      </c>
      <c r="M250" s="21" t="s">
        <v>76</v>
      </c>
    </row>
    <row r="251" spans="4:13">
      <c r="D251" s="21">
        <v>10</v>
      </c>
      <c r="E251" s="133">
        <v>45721</v>
      </c>
      <c r="F251" s="21">
        <v>1</v>
      </c>
      <c r="G251" s="21" t="s">
        <v>76</v>
      </c>
      <c r="H251" s="21" t="s">
        <v>76</v>
      </c>
      <c r="I251" s="21" t="s">
        <v>76</v>
      </c>
      <c r="J251" s="21" t="s">
        <v>76</v>
      </c>
      <c r="K251" s="21" t="s">
        <v>76</v>
      </c>
      <c r="L251" s="21" t="s">
        <v>76</v>
      </c>
      <c r="M251" s="21" t="s">
        <v>76</v>
      </c>
    </row>
    <row r="252" spans="4:13">
      <c r="D252" s="21">
        <v>10</v>
      </c>
      <c r="E252" s="133">
        <v>45721</v>
      </c>
      <c r="F252" s="21">
        <v>2</v>
      </c>
      <c r="G252" s="21" t="s">
        <v>76</v>
      </c>
      <c r="H252" s="21" t="s">
        <v>76</v>
      </c>
      <c r="I252" s="21" t="s">
        <v>76</v>
      </c>
      <c r="J252" s="21" t="s">
        <v>76</v>
      </c>
      <c r="K252" s="21" t="s">
        <v>76</v>
      </c>
      <c r="L252" s="21" t="s">
        <v>76</v>
      </c>
      <c r="M252" s="21" t="s">
        <v>76</v>
      </c>
    </row>
    <row r="253" spans="4:13">
      <c r="D253" s="21">
        <v>10</v>
      </c>
      <c r="E253" s="133">
        <v>45721</v>
      </c>
      <c r="F253" s="21">
        <v>3</v>
      </c>
      <c r="G253" s="21" t="s">
        <v>76</v>
      </c>
      <c r="H253" s="21" t="s">
        <v>76</v>
      </c>
      <c r="I253" s="21" t="s">
        <v>76</v>
      </c>
      <c r="J253" s="21" t="s">
        <v>76</v>
      </c>
      <c r="K253" s="21" t="s">
        <v>76</v>
      </c>
      <c r="L253" s="21" t="s">
        <v>76</v>
      </c>
      <c r="M253" s="21" t="s">
        <v>76</v>
      </c>
    </row>
    <row r="254" spans="4:13">
      <c r="D254" s="21">
        <v>10</v>
      </c>
      <c r="E254" s="133">
        <v>45721</v>
      </c>
      <c r="F254" s="21">
        <v>4</v>
      </c>
      <c r="G254" s="21" t="s">
        <v>76</v>
      </c>
      <c r="H254" s="21" t="s">
        <v>76</v>
      </c>
      <c r="I254" s="21" t="s">
        <v>76</v>
      </c>
      <c r="J254" s="21" t="s">
        <v>76</v>
      </c>
      <c r="K254" s="21" t="s">
        <v>76</v>
      </c>
      <c r="L254" s="21" t="s">
        <v>76</v>
      </c>
      <c r="M254" s="21" t="s">
        <v>76</v>
      </c>
    </row>
    <row r="255" spans="4:13">
      <c r="D255" s="21">
        <v>10</v>
      </c>
      <c r="E255" s="133">
        <v>45721</v>
      </c>
      <c r="F255" s="21">
        <v>5</v>
      </c>
      <c r="G255" s="21" t="s">
        <v>76</v>
      </c>
      <c r="H255" s="21" t="s">
        <v>76</v>
      </c>
      <c r="I255" s="21" t="s">
        <v>76</v>
      </c>
      <c r="J255" s="21" t="s">
        <v>76</v>
      </c>
      <c r="K255" s="21" t="s">
        <v>76</v>
      </c>
      <c r="L255" s="21" t="s">
        <v>76</v>
      </c>
      <c r="M255" s="21" t="s">
        <v>76</v>
      </c>
    </row>
    <row r="256" spans="4:13">
      <c r="D256" s="21">
        <v>10</v>
      </c>
      <c r="E256" s="133">
        <v>45721</v>
      </c>
      <c r="F256" s="21">
        <v>6</v>
      </c>
      <c r="G256" s="21" t="s">
        <v>76</v>
      </c>
      <c r="H256" s="21" t="s">
        <v>76</v>
      </c>
      <c r="I256" s="21" t="s">
        <v>76</v>
      </c>
      <c r="J256" s="21" t="s">
        <v>76</v>
      </c>
      <c r="K256" s="21" t="s">
        <v>76</v>
      </c>
      <c r="L256" s="21" t="s">
        <v>76</v>
      </c>
      <c r="M256" s="21" t="s">
        <v>76</v>
      </c>
    </row>
    <row r="257" spans="4:13">
      <c r="D257" s="21">
        <v>10</v>
      </c>
      <c r="E257" s="133">
        <v>45722</v>
      </c>
      <c r="F257" s="21">
        <v>1</v>
      </c>
      <c r="G257" s="21" t="s">
        <v>76</v>
      </c>
      <c r="H257" s="21" t="s">
        <v>76</v>
      </c>
      <c r="I257" s="21" t="s">
        <v>76</v>
      </c>
      <c r="J257" s="21" t="s">
        <v>76</v>
      </c>
      <c r="K257" s="21" t="s">
        <v>76</v>
      </c>
      <c r="L257" s="21" t="s">
        <v>76</v>
      </c>
      <c r="M257" s="21" t="s">
        <v>76</v>
      </c>
    </row>
    <row r="258" spans="4:13">
      <c r="D258" s="21">
        <v>10</v>
      </c>
      <c r="E258" s="133">
        <v>45722</v>
      </c>
      <c r="F258" s="21">
        <v>2</v>
      </c>
      <c r="G258" s="21" t="s">
        <v>76</v>
      </c>
      <c r="H258" s="21" t="s">
        <v>76</v>
      </c>
      <c r="I258" s="21" t="s">
        <v>76</v>
      </c>
      <c r="J258" s="21" t="s">
        <v>76</v>
      </c>
      <c r="K258" s="21" t="s">
        <v>76</v>
      </c>
      <c r="L258" s="21" t="s">
        <v>76</v>
      </c>
      <c r="M258" s="21" t="s">
        <v>76</v>
      </c>
    </row>
    <row r="259" spans="4:13">
      <c r="D259" s="21">
        <v>10</v>
      </c>
      <c r="E259" s="133">
        <v>45722</v>
      </c>
      <c r="F259" s="21">
        <v>3</v>
      </c>
      <c r="G259" s="21" t="s">
        <v>76</v>
      </c>
      <c r="H259" s="21" t="s">
        <v>76</v>
      </c>
      <c r="I259" s="21" t="s">
        <v>76</v>
      </c>
      <c r="J259" s="21" t="s">
        <v>76</v>
      </c>
      <c r="K259" s="21" t="s">
        <v>76</v>
      </c>
      <c r="L259" s="21" t="s">
        <v>76</v>
      </c>
      <c r="M259" s="21" t="s">
        <v>76</v>
      </c>
    </row>
    <row r="260" spans="4:13">
      <c r="D260" s="21">
        <v>10</v>
      </c>
      <c r="E260" s="133">
        <v>45722</v>
      </c>
      <c r="F260" s="21">
        <v>4</v>
      </c>
      <c r="G260" s="21" t="s">
        <v>76</v>
      </c>
      <c r="H260" s="21" t="s">
        <v>76</v>
      </c>
      <c r="I260" s="21" t="s">
        <v>76</v>
      </c>
      <c r="J260" s="21" t="s">
        <v>76</v>
      </c>
      <c r="K260" s="21" t="s">
        <v>76</v>
      </c>
      <c r="L260" s="21" t="s">
        <v>76</v>
      </c>
      <c r="M260" s="21" t="s">
        <v>76</v>
      </c>
    </row>
    <row r="261" spans="4:13">
      <c r="D261" s="21">
        <v>10</v>
      </c>
      <c r="E261" s="133">
        <v>45722</v>
      </c>
      <c r="F261" s="21">
        <v>5</v>
      </c>
      <c r="G261" s="21" t="s">
        <v>76</v>
      </c>
      <c r="H261" s="21" t="s">
        <v>76</v>
      </c>
      <c r="I261" s="21" t="s">
        <v>76</v>
      </c>
      <c r="J261" s="21" t="s">
        <v>76</v>
      </c>
      <c r="K261" s="21" t="s">
        <v>76</v>
      </c>
      <c r="L261" s="21" t="s">
        <v>76</v>
      </c>
      <c r="M261" s="21" t="s">
        <v>76</v>
      </c>
    </row>
    <row r="262" spans="4:13">
      <c r="D262" s="21">
        <v>10</v>
      </c>
      <c r="E262" s="133">
        <v>45722</v>
      </c>
      <c r="F262" s="21">
        <v>6</v>
      </c>
      <c r="G262" s="21" t="s">
        <v>76</v>
      </c>
      <c r="H262" s="21" t="s">
        <v>76</v>
      </c>
      <c r="I262" s="21" t="s">
        <v>76</v>
      </c>
      <c r="J262" s="21" t="s">
        <v>76</v>
      </c>
      <c r="K262" s="21" t="s">
        <v>76</v>
      </c>
      <c r="L262" s="21" t="s">
        <v>76</v>
      </c>
      <c r="M262" s="21" t="s">
        <v>76</v>
      </c>
    </row>
    <row r="263" spans="4:13">
      <c r="D263" s="21">
        <v>10</v>
      </c>
      <c r="E263" s="133">
        <v>45723</v>
      </c>
      <c r="F263" s="21">
        <v>1</v>
      </c>
      <c r="G263" s="21" t="s">
        <v>76</v>
      </c>
      <c r="H263" s="21" t="s">
        <v>76</v>
      </c>
      <c r="I263" s="21" t="s">
        <v>76</v>
      </c>
      <c r="J263" s="21" t="s">
        <v>76</v>
      </c>
      <c r="K263" s="21" t="s">
        <v>76</v>
      </c>
      <c r="L263" s="21" t="s">
        <v>76</v>
      </c>
      <c r="M263" s="21" t="s">
        <v>76</v>
      </c>
    </row>
    <row r="264" spans="4:13">
      <c r="D264" s="21">
        <v>10</v>
      </c>
      <c r="E264" s="133">
        <v>45723</v>
      </c>
      <c r="F264" s="21">
        <v>2</v>
      </c>
      <c r="G264" s="21" t="s">
        <v>76</v>
      </c>
      <c r="H264" s="21" t="s">
        <v>76</v>
      </c>
      <c r="I264" s="21" t="s">
        <v>76</v>
      </c>
      <c r="J264" s="21" t="s">
        <v>76</v>
      </c>
      <c r="K264" s="21" t="s">
        <v>76</v>
      </c>
      <c r="L264" s="21" t="s">
        <v>76</v>
      </c>
      <c r="M264" s="21" t="s">
        <v>76</v>
      </c>
    </row>
    <row r="265" spans="4:13">
      <c r="D265" s="21">
        <v>10</v>
      </c>
      <c r="E265" s="133">
        <v>45723</v>
      </c>
      <c r="F265" s="21">
        <v>3</v>
      </c>
      <c r="G265" s="21" t="s">
        <v>76</v>
      </c>
      <c r="H265" s="21" t="s">
        <v>76</v>
      </c>
      <c r="I265" s="21" t="s">
        <v>76</v>
      </c>
      <c r="J265" s="21" t="s">
        <v>76</v>
      </c>
      <c r="K265" s="21" t="s">
        <v>76</v>
      </c>
      <c r="L265" s="21" t="s">
        <v>76</v>
      </c>
      <c r="M265" s="21" t="s">
        <v>76</v>
      </c>
    </row>
    <row r="266" spans="4:13">
      <c r="D266" s="21">
        <v>10</v>
      </c>
      <c r="E266" s="133">
        <v>45723</v>
      </c>
      <c r="F266" s="21">
        <v>4</v>
      </c>
      <c r="G266" s="21" t="s">
        <v>76</v>
      </c>
      <c r="H266" s="21" t="s">
        <v>76</v>
      </c>
      <c r="I266" s="21" t="s">
        <v>76</v>
      </c>
      <c r="J266" s="21" t="s">
        <v>76</v>
      </c>
      <c r="K266" s="21" t="s">
        <v>76</v>
      </c>
      <c r="L266" s="21" t="s">
        <v>76</v>
      </c>
      <c r="M266" s="21" t="s">
        <v>76</v>
      </c>
    </row>
    <row r="267" spans="4:13">
      <c r="D267" s="21">
        <v>11</v>
      </c>
      <c r="E267" s="133">
        <v>45726</v>
      </c>
      <c r="F267" s="21">
        <v>1</v>
      </c>
      <c r="G267" s="21" t="s">
        <v>76</v>
      </c>
      <c r="H267" s="21" t="s">
        <v>76</v>
      </c>
      <c r="I267" s="21" t="s">
        <v>76</v>
      </c>
      <c r="J267" s="21" t="s">
        <v>76</v>
      </c>
      <c r="K267" s="21" t="s">
        <v>76</v>
      </c>
      <c r="L267" s="21" t="s">
        <v>76</v>
      </c>
      <c r="M267" s="21" t="s">
        <v>76</v>
      </c>
    </row>
    <row r="268" spans="4:13">
      <c r="D268" s="21">
        <v>11</v>
      </c>
      <c r="E268" s="133">
        <v>45726</v>
      </c>
      <c r="F268" s="21">
        <v>2</v>
      </c>
      <c r="G268" s="21" t="s">
        <v>76</v>
      </c>
      <c r="H268" s="21" t="s">
        <v>76</v>
      </c>
      <c r="I268" s="21" t="s">
        <v>76</v>
      </c>
      <c r="J268" s="21" t="s">
        <v>76</v>
      </c>
      <c r="K268" s="21" t="s">
        <v>76</v>
      </c>
      <c r="L268" s="21" t="s">
        <v>76</v>
      </c>
      <c r="M268" s="21" t="s">
        <v>76</v>
      </c>
    </row>
    <row r="269" spans="4:13">
      <c r="D269" s="21">
        <v>11</v>
      </c>
      <c r="E269" s="133">
        <v>45726</v>
      </c>
      <c r="F269" s="21">
        <v>3</v>
      </c>
      <c r="G269" s="21" t="s">
        <v>76</v>
      </c>
      <c r="H269" s="21" t="s">
        <v>76</v>
      </c>
      <c r="I269" s="21" t="s">
        <v>76</v>
      </c>
      <c r="J269" s="21" t="s">
        <v>76</v>
      </c>
      <c r="K269" s="21" t="s">
        <v>76</v>
      </c>
      <c r="L269" s="21" t="s">
        <v>76</v>
      </c>
      <c r="M269" s="21" t="s">
        <v>76</v>
      </c>
    </row>
    <row r="270" spans="4:13">
      <c r="D270" s="21">
        <v>11</v>
      </c>
      <c r="E270" s="133">
        <v>45726</v>
      </c>
      <c r="F270" s="21">
        <v>4</v>
      </c>
      <c r="G270" s="21" t="s">
        <v>76</v>
      </c>
      <c r="H270" s="21" t="s">
        <v>76</v>
      </c>
      <c r="I270" s="21" t="s">
        <v>76</v>
      </c>
      <c r="J270" s="21" t="s">
        <v>76</v>
      </c>
      <c r="K270" s="21" t="s">
        <v>76</v>
      </c>
      <c r="L270" s="21" t="s">
        <v>76</v>
      </c>
      <c r="M270" s="21" t="s">
        <v>76</v>
      </c>
    </row>
    <row r="271" spans="4:13">
      <c r="D271" s="21">
        <v>11</v>
      </c>
      <c r="E271" s="133">
        <v>45726</v>
      </c>
      <c r="F271" s="21">
        <v>5</v>
      </c>
      <c r="G271" s="21" t="s">
        <v>76</v>
      </c>
      <c r="H271" s="21" t="s">
        <v>76</v>
      </c>
      <c r="I271" s="21" t="s">
        <v>76</v>
      </c>
      <c r="J271" s="21" t="s">
        <v>76</v>
      </c>
      <c r="K271" s="21" t="s">
        <v>76</v>
      </c>
      <c r="L271" s="21" t="s">
        <v>76</v>
      </c>
      <c r="M271" s="21" t="s">
        <v>76</v>
      </c>
    </row>
    <row r="272" spans="4:13">
      <c r="D272" s="21">
        <v>11</v>
      </c>
      <c r="E272" s="133">
        <v>45726</v>
      </c>
      <c r="F272" s="21">
        <v>6</v>
      </c>
      <c r="G272" s="21" t="s">
        <v>76</v>
      </c>
      <c r="H272" s="21" t="s">
        <v>76</v>
      </c>
      <c r="I272" s="21" t="s">
        <v>76</v>
      </c>
      <c r="J272" s="21" t="s">
        <v>76</v>
      </c>
      <c r="K272" s="21" t="s">
        <v>76</v>
      </c>
      <c r="L272" s="21" t="s">
        <v>76</v>
      </c>
      <c r="M272" s="21" t="s">
        <v>76</v>
      </c>
    </row>
    <row r="273" spans="4:13">
      <c r="D273" s="21">
        <v>11</v>
      </c>
      <c r="E273" s="133">
        <v>45727</v>
      </c>
      <c r="F273" s="21">
        <v>1</v>
      </c>
      <c r="G273" s="21" t="s">
        <v>76</v>
      </c>
      <c r="H273" s="21" t="s">
        <v>76</v>
      </c>
      <c r="I273" s="21" t="s">
        <v>76</v>
      </c>
      <c r="J273" s="21" t="s">
        <v>76</v>
      </c>
      <c r="K273" s="21" t="s">
        <v>76</v>
      </c>
      <c r="L273" s="21" t="s">
        <v>76</v>
      </c>
      <c r="M273" s="21" t="s">
        <v>76</v>
      </c>
    </row>
    <row r="274" spans="4:13">
      <c r="D274" s="21">
        <v>11</v>
      </c>
      <c r="E274" s="133">
        <v>45727</v>
      </c>
      <c r="F274" s="21">
        <v>2</v>
      </c>
      <c r="G274" s="21" t="s">
        <v>76</v>
      </c>
      <c r="H274" s="21" t="s">
        <v>76</v>
      </c>
      <c r="I274" s="21" t="s">
        <v>76</v>
      </c>
      <c r="J274" s="21" t="s">
        <v>76</v>
      </c>
      <c r="K274" s="21" t="s">
        <v>76</v>
      </c>
      <c r="L274" s="21" t="s">
        <v>76</v>
      </c>
      <c r="M274" s="21" t="s">
        <v>76</v>
      </c>
    </row>
    <row r="275" spans="4:13">
      <c r="D275" s="21">
        <v>11</v>
      </c>
      <c r="E275" s="133">
        <v>45727</v>
      </c>
      <c r="F275" s="21">
        <v>3</v>
      </c>
      <c r="G275" s="21" t="s">
        <v>76</v>
      </c>
      <c r="H275" s="21" t="s">
        <v>76</v>
      </c>
      <c r="I275" s="21" t="s">
        <v>76</v>
      </c>
      <c r="J275" s="21" t="s">
        <v>76</v>
      </c>
      <c r="K275" s="21" t="s">
        <v>76</v>
      </c>
      <c r="L275" s="21" t="s">
        <v>76</v>
      </c>
      <c r="M275" s="21" t="s">
        <v>76</v>
      </c>
    </row>
    <row r="276" spans="4:13">
      <c r="D276" s="21">
        <v>11</v>
      </c>
      <c r="E276" s="133">
        <v>45727</v>
      </c>
      <c r="F276" s="21">
        <v>4</v>
      </c>
      <c r="G276" s="21" t="s">
        <v>76</v>
      </c>
      <c r="H276" s="21" t="s">
        <v>76</v>
      </c>
      <c r="I276" s="21" t="s">
        <v>76</v>
      </c>
      <c r="J276" s="21" t="s">
        <v>76</v>
      </c>
      <c r="K276" s="21" t="s">
        <v>76</v>
      </c>
      <c r="L276" s="21" t="s">
        <v>76</v>
      </c>
      <c r="M276" s="21" t="s">
        <v>76</v>
      </c>
    </row>
    <row r="277" spans="4:13">
      <c r="D277" s="21">
        <v>11</v>
      </c>
      <c r="E277" s="133">
        <v>45727</v>
      </c>
      <c r="F277" s="21">
        <v>5</v>
      </c>
      <c r="G277" s="21" t="s">
        <v>76</v>
      </c>
      <c r="H277" s="21" t="s">
        <v>76</v>
      </c>
      <c r="I277" s="21" t="s">
        <v>76</v>
      </c>
      <c r="J277" s="21" t="s">
        <v>76</v>
      </c>
      <c r="K277" s="21" t="s">
        <v>76</v>
      </c>
      <c r="L277" s="21" t="s">
        <v>76</v>
      </c>
      <c r="M277" s="21" t="s">
        <v>76</v>
      </c>
    </row>
    <row r="278" spans="4:13">
      <c r="D278" s="21">
        <v>11</v>
      </c>
      <c r="E278" s="133">
        <v>45727</v>
      </c>
      <c r="F278" s="21">
        <v>6</v>
      </c>
      <c r="G278" s="21" t="s">
        <v>76</v>
      </c>
      <c r="H278" s="21" t="s">
        <v>76</v>
      </c>
      <c r="I278" s="21" t="s">
        <v>76</v>
      </c>
      <c r="J278" s="21" t="s">
        <v>76</v>
      </c>
      <c r="K278" s="21" t="s">
        <v>76</v>
      </c>
      <c r="L278" s="21" t="s">
        <v>76</v>
      </c>
      <c r="M278" s="21" t="s">
        <v>76</v>
      </c>
    </row>
    <row r="279" spans="4:13">
      <c r="D279" s="21">
        <v>11</v>
      </c>
      <c r="E279" s="133">
        <v>45728</v>
      </c>
      <c r="F279" s="21">
        <v>1</v>
      </c>
      <c r="G279" s="21" t="s">
        <v>76</v>
      </c>
      <c r="H279" s="21" t="s">
        <v>76</v>
      </c>
      <c r="I279" s="21" t="s">
        <v>76</v>
      </c>
      <c r="J279" s="21" t="s">
        <v>76</v>
      </c>
      <c r="K279" s="21" t="s">
        <v>76</v>
      </c>
      <c r="L279" s="21" t="s">
        <v>76</v>
      </c>
      <c r="M279" s="21" t="s">
        <v>76</v>
      </c>
    </row>
    <row r="280" spans="4:13">
      <c r="D280" s="21">
        <v>11</v>
      </c>
      <c r="E280" s="133">
        <v>45728</v>
      </c>
      <c r="F280" s="21">
        <v>2</v>
      </c>
      <c r="G280" s="21" t="s">
        <v>76</v>
      </c>
      <c r="H280" s="21" t="s">
        <v>76</v>
      </c>
      <c r="I280" s="21" t="s">
        <v>76</v>
      </c>
      <c r="J280" s="21" t="s">
        <v>76</v>
      </c>
      <c r="K280" s="21" t="s">
        <v>76</v>
      </c>
      <c r="L280" s="21" t="s">
        <v>76</v>
      </c>
      <c r="M280" s="21" t="s">
        <v>76</v>
      </c>
    </row>
    <row r="281" spans="4:13">
      <c r="D281" s="21">
        <v>11</v>
      </c>
      <c r="E281" s="133">
        <v>45728</v>
      </c>
      <c r="F281" s="21">
        <v>3</v>
      </c>
      <c r="G281" s="21" t="s">
        <v>76</v>
      </c>
      <c r="H281" s="21" t="s">
        <v>76</v>
      </c>
      <c r="I281" s="21" t="s">
        <v>76</v>
      </c>
      <c r="J281" s="21" t="s">
        <v>76</v>
      </c>
      <c r="K281" s="21" t="s">
        <v>76</v>
      </c>
      <c r="L281" s="21" t="s">
        <v>76</v>
      </c>
      <c r="M281" s="21" t="s">
        <v>76</v>
      </c>
    </row>
    <row r="282" spans="4:13">
      <c r="D282" s="21">
        <v>11</v>
      </c>
      <c r="E282" s="133">
        <v>45728</v>
      </c>
      <c r="F282" s="21">
        <v>4</v>
      </c>
      <c r="G282" s="21" t="s">
        <v>76</v>
      </c>
      <c r="H282" s="21" t="s">
        <v>76</v>
      </c>
      <c r="I282" s="21" t="s">
        <v>76</v>
      </c>
      <c r="J282" s="21" t="s">
        <v>76</v>
      </c>
      <c r="K282" s="21" t="s">
        <v>76</v>
      </c>
      <c r="L282" s="21" t="s">
        <v>76</v>
      </c>
      <c r="M282" s="21" t="s">
        <v>76</v>
      </c>
    </row>
    <row r="283" spans="4:13">
      <c r="D283" s="21">
        <v>11</v>
      </c>
      <c r="E283" s="133">
        <v>45728</v>
      </c>
      <c r="F283" s="21">
        <v>5</v>
      </c>
      <c r="G283" s="21" t="s">
        <v>76</v>
      </c>
      <c r="H283" s="21" t="s">
        <v>76</v>
      </c>
      <c r="I283" s="21" t="s">
        <v>76</v>
      </c>
      <c r="J283" s="21" t="s">
        <v>76</v>
      </c>
      <c r="K283" s="21" t="s">
        <v>76</v>
      </c>
      <c r="L283" s="21" t="s">
        <v>76</v>
      </c>
      <c r="M283" s="21" t="s">
        <v>76</v>
      </c>
    </row>
    <row r="284" spans="4:13">
      <c r="D284" s="21">
        <v>11</v>
      </c>
      <c r="E284" s="133">
        <v>45728</v>
      </c>
      <c r="F284" s="21">
        <v>6</v>
      </c>
      <c r="G284" s="21" t="s">
        <v>76</v>
      </c>
      <c r="H284" s="21" t="s">
        <v>76</v>
      </c>
      <c r="I284" s="21" t="s">
        <v>76</v>
      </c>
      <c r="J284" s="21" t="s">
        <v>76</v>
      </c>
      <c r="K284" s="21" t="s">
        <v>76</v>
      </c>
      <c r="L284" s="21" t="s">
        <v>76</v>
      </c>
      <c r="M284" s="21" t="s">
        <v>76</v>
      </c>
    </row>
    <row r="285" spans="4:13">
      <c r="D285" s="21">
        <v>11</v>
      </c>
      <c r="E285" s="133">
        <v>45729</v>
      </c>
      <c r="F285" s="21">
        <v>1</v>
      </c>
      <c r="G285" s="21" t="s">
        <v>76</v>
      </c>
      <c r="H285" s="21" t="s">
        <v>76</v>
      </c>
      <c r="I285" s="21" t="s">
        <v>76</v>
      </c>
      <c r="J285" s="21" t="s">
        <v>76</v>
      </c>
      <c r="K285" s="21" t="s">
        <v>76</v>
      </c>
      <c r="L285" s="21" t="s">
        <v>76</v>
      </c>
      <c r="M285" s="21" t="s">
        <v>76</v>
      </c>
    </row>
    <row r="286" spans="4:13">
      <c r="D286" s="21">
        <v>11</v>
      </c>
      <c r="E286" s="133">
        <v>45729</v>
      </c>
      <c r="F286" s="21">
        <v>2</v>
      </c>
      <c r="G286" s="21" t="s">
        <v>76</v>
      </c>
      <c r="H286" s="21" t="s">
        <v>76</v>
      </c>
      <c r="I286" s="21" t="s">
        <v>76</v>
      </c>
      <c r="J286" s="21" t="s">
        <v>76</v>
      </c>
      <c r="K286" s="21" t="s">
        <v>76</v>
      </c>
      <c r="L286" s="21" t="s">
        <v>76</v>
      </c>
      <c r="M286" s="21" t="s">
        <v>76</v>
      </c>
    </row>
    <row r="287" spans="4:13">
      <c r="D287" s="21">
        <v>11</v>
      </c>
      <c r="E287" s="133">
        <v>45729</v>
      </c>
      <c r="F287" s="21">
        <v>3</v>
      </c>
      <c r="G287" s="21" t="s">
        <v>76</v>
      </c>
      <c r="H287" s="21" t="s">
        <v>76</v>
      </c>
      <c r="I287" s="21" t="s">
        <v>76</v>
      </c>
      <c r="J287" s="21" t="s">
        <v>76</v>
      </c>
      <c r="K287" s="21" t="s">
        <v>76</v>
      </c>
      <c r="L287" s="21" t="s">
        <v>76</v>
      </c>
      <c r="M287" s="21" t="s">
        <v>76</v>
      </c>
    </row>
    <row r="288" spans="4:13">
      <c r="D288" s="21">
        <v>11</v>
      </c>
      <c r="E288" s="133">
        <v>45729</v>
      </c>
      <c r="F288" s="21">
        <v>4</v>
      </c>
      <c r="G288" s="21" t="s">
        <v>76</v>
      </c>
      <c r="H288" s="21" t="s">
        <v>76</v>
      </c>
      <c r="I288" s="21" t="s">
        <v>76</v>
      </c>
      <c r="J288" s="21" t="s">
        <v>76</v>
      </c>
      <c r="K288" s="21" t="s">
        <v>76</v>
      </c>
      <c r="L288" s="21" t="s">
        <v>76</v>
      </c>
      <c r="M288" s="21" t="s">
        <v>76</v>
      </c>
    </row>
    <row r="289" spans="4:13">
      <c r="D289" s="21">
        <v>11</v>
      </c>
      <c r="E289" s="133">
        <v>45729</v>
      </c>
      <c r="F289" s="21">
        <v>5</v>
      </c>
      <c r="G289" s="21" t="s">
        <v>76</v>
      </c>
      <c r="H289" s="21" t="s">
        <v>76</v>
      </c>
      <c r="I289" s="21" t="s">
        <v>76</v>
      </c>
      <c r="J289" s="21" t="s">
        <v>76</v>
      </c>
      <c r="K289" s="21" t="s">
        <v>76</v>
      </c>
      <c r="L289" s="21" t="s">
        <v>76</v>
      </c>
      <c r="M289" s="21" t="s">
        <v>76</v>
      </c>
    </row>
    <row r="290" spans="4:13">
      <c r="D290" s="21">
        <v>11</v>
      </c>
      <c r="E290" s="133">
        <v>45729</v>
      </c>
      <c r="F290" s="21">
        <v>6</v>
      </c>
      <c r="G290" s="21" t="s">
        <v>76</v>
      </c>
      <c r="H290" s="21" t="s">
        <v>76</v>
      </c>
      <c r="I290" s="21" t="s">
        <v>76</v>
      </c>
      <c r="J290" s="21" t="s">
        <v>76</v>
      </c>
      <c r="K290" s="21" t="s">
        <v>76</v>
      </c>
      <c r="L290" s="21" t="s">
        <v>76</v>
      </c>
      <c r="M290" s="21" t="s">
        <v>76</v>
      </c>
    </row>
    <row r="291" spans="4:13">
      <c r="D291" s="21">
        <v>11</v>
      </c>
      <c r="E291" s="133">
        <v>45730</v>
      </c>
      <c r="F291" s="21">
        <v>1</v>
      </c>
      <c r="G291" s="21" t="s">
        <v>76</v>
      </c>
      <c r="H291" s="21" t="s">
        <v>76</v>
      </c>
      <c r="I291" s="21" t="s">
        <v>76</v>
      </c>
      <c r="J291" s="21" t="s">
        <v>76</v>
      </c>
      <c r="K291" s="21" t="s">
        <v>76</v>
      </c>
      <c r="L291" s="21" t="s">
        <v>76</v>
      </c>
      <c r="M291" s="21" t="s">
        <v>76</v>
      </c>
    </row>
    <row r="292" spans="4:13">
      <c r="D292" s="21">
        <v>11</v>
      </c>
      <c r="E292" s="133">
        <v>45730</v>
      </c>
      <c r="F292" s="21">
        <v>2</v>
      </c>
      <c r="G292" s="21" t="s">
        <v>76</v>
      </c>
      <c r="H292" s="21" t="s">
        <v>76</v>
      </c>
      <c r="I292" s="21" t="s">
        <v>76</v>
      </c>
      <c r="J292" s="21" t="s">
        <v>76</v>
      </c>
      <c r="K292" s="21" t="s">
        <v>76</v>
      </c>
      <c r="L292" s="21" t="s">
        <v>76</v>
      </c>
      <c r="M292" s="21" t="s">
        <v>76</v>
      </c>
    </row>
    <row r="293" spans="4:13">
      <c r="D293" s="21">
        <v>11</v>
      </c>
      <c r="E293" s="133">
        <v>45730</v>
      </c>
      <c r="F293" s="21">
        <v>3</v>
      </c>
      <c r="G293" s="21" t="s">
        <v>76</v>
      </c>
      <c r="H293" s="21" t="s">
        <v>76</v>
      </c>
      <c r="I293" s="21" t="s">
        <v>76</v>
      </c>
      <c r="J293" s="21" t="s">
        <v>76</v>
      </c>
      <c r="K293" s="21" t="s">
        <v>76</v>
      </c>
      <c r="L293" s="21" t="s">
        <v>76</v>
      </c>
      <c r="M293" s="21" t="s">
        <v>76</v>
      </c>
    </row>
    <row r="294" spans="4:13">
      <c r="D294" s="21">
        <v>11</v>
      </c>
      <c r="E294" s="133">
        <v>45730</v>
      </c>
      <c r="F294" s="21">
        <v>4</v>
      </c>
      <c r="G294" s="21" t="s">
        <v>76</v>
      </c>
      <c r="H294" s="21" t="s">
        <v>76</v>
      </c>
      <c r="I294" s="21" t="s">
        <v>76</v>
      </c>
      <c r="J294" s="21" t="s">
        <v>76</v>
      </c>
      <c r="K294" s="21" t="s">
        <v>76</v>
      </c>
      <c r="L294" s="21" t="s">
        <v>76</v>
      </c>
      <c r="M294" s="21" t="s">
        <v>76</v>
      </c>
    </row>
    <row r="295" spans="4:13">
      <c r="D295" s="21">
        <v>12</v>
      </c>
      <c r="E295" s="133">
        <v>45733</v>
      </c>
      <c r="F295" s="21">
        <v>1</v>
      </c>
      <c r="G295" s="21" t="s">
        <v>76</v>
      </c>
      <c r="H295" s="21" t="s">
        <v>76</v>
      </c>
      <c r="I295" s="21" t="s">
        <v>76</v>
      </c>
      <c r="J295" s="21" t="s">
        <v>76</v>
      </c>
      <c r="K295" s="21" t="s">
        <v>76</v>
      </c>
      <c r="L295" s="21" t="s">
        <v>76</v>
      </c>
      <c r="M295" s="21" t="s">
        <v>76</v>
      </c>
    </row>
    <row r="296" spans="4:13">
      <c r="D296" s="21">
        <v>12</v>
      </c>
      <c r="E296" s="133">
        <v>45733</v>
      </c>
      <c r="F296" s="21">
        <v>2</v>
      </c>
      <c r="G296" s="21" t="s">
        <v>76</v>
      </c>
      <c r="H296" s="21" t="s">
        <v>76</v>
      </c>
      <c r="I296" s="21" t="s">
        <v>76</v>
      </c>
      <c r="J296" s="21" t="s">
        <v>76</v>
      </c>
      <c r="K296" s="21" t="s">
        <v>76</v>
      </c>
      <c r="L296" s="21" t="s">
        <v>76</v>
      </c>
      <c r="M296" s="21" t="s">
        <v>76</v>
      </c>
    </row>
    <row r="297" spans="4:13">
      <c r="D297" s="21">
        <v>12</v>
      </c>
      <c r="E297" s="133">
        <v>45733</v>
      </c>
      <c r="F297" s="21">
        <v>3</v>
      </c>
      <c r="G297" s="21" t="s">
        <v>76</v>
      </c>
      <c r="H297" s="21" t="s">
        <v>76</v>
      </c>
      <c r="I297" s="21" t="s">
        <v>76</v>
      </c>
      <c r="J297" s="21" t="s">
        <v>76</v>
      </c>
      <c r="K297" s="21" t="s">
        <v>76</v>
      </c>
      <c r="L297" s="21" t="s">
        <v>76</v>
      </c>
      <c r="M297" s="21" t="s">
        <v>76</v>
      </c>
    </row>
    <row r="298" spans="4:13">
      <c r="D298" s="21">
        <v>12</v>
      </c>
      <c r="E298" s="133">
        <v>45733</v>
      </c>
      <c r="F298" s="21">
        <v>4</v>
      </c>
      <c r="G298" s="21" t="s">
        <v>76</v>
      </c>
      <c r="H298" s="21" t="s">
        <v>76</v>
      </c>
      <c r="I298" s="21" t="s">
        <v>76</v>
      </c>
      <c r="J298" s="21" t="s">
        <v>76</v>
      </c>
      <c r="K298" s="21" t="s">
        <v>76</v>
      </c>
      <c r="L298" s="21" t="s">
        <v>76</v>
      </c>
      <c r="M298" s="21" t="s">
        <v>76</v>
      </c>
    </row>
    <row r="299" spans="4:13">
      <c r="D299" s="21">
        <v>12</v>
      </c>
      <c r="E299" s="133">
        <v>45733</v>
      </c>
      <c r="F299" s="21">
        <v>5</v>
      </c>
      <c r="G299" s="21" t="s">
        <v>76</v>
      </c>
      <c r="H299" s="21" t="s">
        <v>76</v>
      </c>
      <c r="I299" s="21" t="s">
        <v>76</v>
      </c>
      <c r="J299" s="21" t="s">
        <v>76</v>
      </c>
      <c r="K299" s="21" t="s">
        <v>76</v>
      </c>
      <c r="L299" s="21" t="s">
        <v>76</v>
      </c>
      <c r="M299" s="21" t="s">
        <v>76</v>
      </c>
    </row>
    <row r="300" spans="4:13">
      <c r="D300" s="21">
        <v>12</v>
      </c>
      <c r="E300" s="133">
        <v>45733</v>
      </c>
      <c r="F300" s="21">
        <v>6</v>
      </c>
      <c r="G300" s="21" t="s">
        <v>76</v>
      </c>
      <c r="H300" s="21" t="s">
        <v>76</v>
      </c>
      <c r="I300" s="21" t="s">
        <v>76</v>
      </c>
      <c r="J300" s="21" t="s">
        <v>76</v>
      </c>
      <c r="K300" s="21" t="s">
        <v>76</v>
      </c>
      <c r="L300" s="21" t="s">
        <v>76</v>
      </c>
      <c r="M300" s="21" t="s">
        <v>76</v>
      </c>
    </row>
    <row r="301" spans="4:13">
      <c r="D301" s="21">
        <v>12</v>
      </c>
      <c r="E301" s="133">
        <v>45734</v>
      </c>
      <c r="F301" s="21">
        <v>1</v>
      </c>
      <c r="G301" s="21" t="s">
        <v>76</v>
      </c>
      <c r="H301" s="21" t="s">
        <v>76</v>
      </c>
      <c r="I301" s="21" t="s">
        <v>76</v>
      </c>
      <c r="J301" s="21" t="s">
        <v>76</v>
      </c>
      <c r="K301" s="21" t="s">
        <v>76</v>
      </c>
      <c r="L301" s="21" t="s">
        <v>76</v>
      </c>
      <c r="M301" s="21" t="s">
        <v>76</v>
      </c>
    </row>
    <row r="302" spans="4:13">
      <c r="D302" s="21">
        <v>12</v>
      </c>
      <c r="E302" s="133">
        <v>45734</v>
      </c>
      <c r="F302" s="21">
        <v>2</v>
      </c>
      <c r="G302" s="21" t="s">
        <v>76</v>
      </c>
      <c r="H302" s="21" t="s">
        <v>76</v>
      </c>
      <c r="I302" s="21" t="s">
        <v>76</v>
      </c>
      <c r="J302" s="21" t="s">
        <v>76</v>
      </c>
      <c r="K302" s="21" t="s">
        <v>76</v>
      </c>
      <c r="L302" s="21" t="s">
        <v>76</v>
      </c>
      <c r="M302" s="21" t="s">
        <v>76</v>
      </c>
    </row>
    <row r="303" spans="4:13">
      <c r="D303" s="21">
        <v>12</v>
      </c>
      <c r="E303" s="133">
        <v>45734</v>
      </c>
      <c r="F303" s="21">
        <v>3</v>
      </c>
      <c r="G303" s="21" t="s">
        <v>76</v>
      </c>
      <c r="H303" s="21" t="s">
        <v>76</v>
      </c>
      <c r="I303" s="21" t="s">
        <v>76</v>
      </c>
      <c r="J303" s="21" t="s">
        <v>76</v>
      </c>
      <c r="K303" s="21" t="s">
        <v>76</v>
      </c>
      <c r="L303" s="21" t="s">
        <v>76</v>
      </c>
      <c r="M303" s="21" t="s">
        <v>76</v>
      </c>
    </row>
    <row r="304" spans="4:13">
      <c r="D304" s="21">
        <v>12</v>
      </c>
      <c r="E304" s="133">
        <v>45734</v>
      </c>
      <c r="F304" s="21">
        <v>4</v>
      </c>
      <c r="G304" s="21" t="s">
        <v>76</v>
      </c>
      <c r="H304" s="21" t="s">
        <v>76</v>
      </c>
      <c r="I304" s="21" t="s">
        <v>76</v>
      </c>
      <c r="J304" s="21" t="s">
        <v>76</v>
      </c>
      <c r="K304" s="21" t="s">
        <v>76</v>
      </c>
      <c r="L304" s="21" t="s">
        <v>76</v>
      </c>
      <c r="M304" s="21" t="s">
        <v>76</v>
      </c>
    </row>
    <row r="305" spans="4:13">
      <c r="D305" s="21">
        <v>12</v>
      </c>
      <c r="E305" s="133">
        <v>45734</v>
      </c>
      <c r="F305" s="21">
        <v>5</v>
      </c>
      <c r="G305" s="21" t="s">
        <v>76</v>
      </c>
      <c r="H305" s="21" t="s">
        <v>76</v>
      </c>
      <c r="I305" s="21" t="s">
        <v>76</v>
      </c>
      <c r="J305" s="21" t="s">
        <v>76</v>
      </c>
      <c r="K305" s="21" t="s">
        <v>76</v>
      </c>
      <c r="L305" s="21" t="s">
        <v>76</v>
      </c>
      <c r="M305" s="21" t="s">
        <v>76</v>
      </c>
    </row>
    <row r="306" spans="4:13">
      <c r="D306" s="21">
        <v>12</v>
      </c>
      <c r="E306" s="133">
        <v>45734</v>
      </c>
      <c r="F306" s="21">
        <v>6</v>
      </c>
      <c r="G306" s="21" t="s">
        <v>76</v>
      </c>
      <c r="H306" s="21" t="s">
        <v>76</v>
      </c>
      <c r="I306" s="21" t="s">
        <v>76</v>
      </c>
      <c r="J306" s="21" t="s">
        <v>76</v>
      </c>
      <c r="K306" s="21" t="s">
        <v>76</v>
      </c>
      <c r="L306" s="21" t="s">
        <v>76</v>
      </c>
      <c r="M306" s="21" t="s">
        <v>76</v>
      </c>
    </row>
    <row r="307" spans="4:13">
      <c r="D307" s="21">
        <v>12</v>
      </c>
      <c r="E307" s="133">
        <v>45735</v>
      </c>
      <c r="F307" s="21">
        <v>1</v>
      </c>
      <c r="G307" s="21" t="s">
        <v>76</v>
      </c>
      <c r="H307" s="21" t="s">
        <v>76</v>
      </c>
      <c r="I307" s="21" t="s">
        <v>76</v>
      </c>
      <c r="J307" s="21" t="s">
        <v>76</v>
      </c>
      <c r="K307" s="21" t="s">
        <v>76</v>
      </c>
      <c r="L307" s="21" t="s">
        <v>76</v>
      </c>
      <c r="M307" s="21" t="s">
        <v>76</v>
      </c>
    </row>
    <row r="308" spans="4:13">
      <c r="D308" s="21">
        <v>12</v>
      </c>
      <c r="E308" s="133">
        <v>45735</v>
      </c>
      <c r="F308" s="21">
        <v>2</v>
      </c>
      <c r="G308" s="21" t="s">
        <v>76</v>
      </c>
      <c r="H308" s="21" t="s">
        <v>76</v>
      </c>
      <c r="I308" s="21" t="s">
        <v>76</v>
      </c>
      <c r="J308" s="21" t="s">
        <v>76</v>
      </c>
      <c r="K308" s="21" t="s">
        <v>76</v>
      </c>
      <c r="L308" s="21" t="s">
        <v>76</v>
      </c>
      <c r="M308" s="21" t="s">
        <v>76</v>
      </c>
    </row>
    <row r="309" spans="4:13">
      <c r="D309" s="21">
        <v>12</v>
      </c>
      <c r="E309" s="133">
        <v>45735</v>
      </c>
      <c r="F309" s="21">
        <v>3</v>
      </c>
      <c r="G309" s="21" t="s">
        <v>76</v>
      </c>
      <c r="H309" s="21" t="s">
        <v>76</v>
      </c>
      <c r="I309" s="21" t="s">
        <v>76</v>
      </c>
      <c r="J309" s="21" t="s">
        <v>76</v>
      </c>
      <c r="K309" s="21" t="s">
        <v>76</v>
      </c>
      <c r="L309" s="21" t="s">
        <v>76</v>
      </c>
      <c r="M309" s="21" t="s">
        <v>76</v>
      </c>
    </row>
    <row r="310" spans="4:13">
      <c r="D310" s="21">
        <v>12</v>
      </c>
      <c r="E310" s="133">
        <v>45735</v>
      </c>
      <c r="F310" s="21">
        <v>4</v>
      </c>
      <c r="G310" s="21" t="s">
        <v>76</v>
      </c>
      <c r="H310" s="21" t="s">
        <v>76</v>
      </c>
      <c r="I310" s="21" t="s">
        <v>76</v>
      </c>
      <c r="J310" s="21" t="s">
        <v>76</v>
      </c>
      <c r="K310" s="21" t="s">
        <v>76</v>
      </c>
      <c r="L310" s="21" t="s">
        <v>76</v>
      </c>
      <c r="M310" s="21" t="s">
        <v>76</v>
      </c>
    </row>
    <row r="311" spans="4:13">
      <c r="D311" s="21">
        <v>12</v>
      </c>
      <c r="E311" s="133">
        <v>45735</v>
      </c>
      <c r="F311" s="21">
        <v>5</v>
      </c>
      <c r="G311" s="21" t="s">
        <v>76</v>
      </c>
      <c r="H311" s="21" t="s">
        <v>76</v>
      </c>
      <c r="I311" s="21" t="s">
        <v>76</v>
      </c>
      <c r="J311" s="21" t="s">
        <v>76</v>
      </c>
      <c r="K311" s="21" t="s">
        <v>76</v>
      </c>
      <c r="L311" s="21" t="s">
        <v>76</v>
      </c>
      <c r="M311" s="21" t="s">
        <v>76</v>
      </c>
    </row>
    <row r="312" spans="4:13">
      <c r="D312" s="21">
        <v>12</v>
      </c>
      <c r="E312" s="133">
        <v>45735</v>
      </c>
      <c r="F312" s="21">
        <v>6</v>
      </c>
      <c r="G312" s="21" t="s">
        <v>76</v>
      </c>
      <c r="H312" s="21" t="s">
        <v>76</v>
      </c>
      <c r="I312" s="21" t="s">
        <v>76</v>
      </c>
      <c r="J312" s="21" t="s">
        <v>76</v>
      </c>
      <c r="K312" s="21" t="s">
        <v>76</v>
      </c>
      <c r="L312" s="21" t="s">
        <v>76</v>
      </c>
      <c r="M312" s="21" t="s">
        <v>76</v>
      </c>
    </row>
    <row r="313" spans="4:13">
      <c r="D313" s="21">
        <v>12</v>
      </c>
      <c r="E313" s="133">
        <v>45736</v>
      </c>
      <c r="F313" s="21">
        <v>1</v>
      </c>
      <c r="G313" s="21" t="s">
        <v>76</v>
      </c>
      <c r="H313" s="21" t="s">
        <v>76</v>
      </c>
      <c r="I313" s="21" t="s">
        <v>76</v>
      </c>
      <c r="J313" s="21" t="s">
        <v>76</v>
      </c>
      <c r="K313" s="21" t="s">
        <v>76</v>
      </c>
      <c r="L313" s="21" t="s">
        <v>76</v>
      </c>
      <c r="M313" s="21" t="s">
        <v>76</v>
      </c>
    </row>
    <row r="314" spans="4:13">
      <c r="D314" s="21">
        <v>12</v>
      </c>
      <c r="E314" s="133">
        <v>45736</v>
      </c>
      <c r="F314" s="21">
        <v>2</v>
      </c>
      <c r="G314" s="21" t="s">
        <v>76</v>
      </c>
      <c r="H314" s="21" t="s">
        <v>76</v>
      </c>
      <c r="I314" s="21" t="s">
        <v>76</v>
      </c>
      <c r="J314" s="21" t="s">
        <v>76</v>
      </c>
      <c r="K314" s="21" t="s">
        <v>76</v>
      </c>
      <c r="L314" s="21" t="s">
        <v>76</v>
      </c>
      <c r="M314" s="21" t="s">
        <v>76</v>
      </c>
    </row>
    <row r="315" spans="4:13">
      <c r="D315" s="21">
        <v>12</v>
      </c>
      <c r="E315" s="133">
        <v>45736</v>
      </c>
      <c r="F315" s="21">
        <v>3</v>
      </c>
      <c r="G315" s="21" t="s">
        <v>76</v>
      </c>
      <c r="H315" s="21" t="s">
        <v>76</v>
      </c>
      <c r="I315" s="21" t="s">
        <v>76</v>
      </c>
      <c r="J315" s="21" t="s">
        <v>76</v>
      </c>
      <c r="K315" s="21" t="s">
        <v>76</v>
      </c>
      <c r="L315" s="21" t="s">
        <v>76</v>
      </c>
      <c r="M315" s="21" t="s">
        <v>76</v>
      </c>
    </row>
    <row r="316" spans="4:13">
      <c r="D316" s="21">
        <v>12</v>
      </c>
      <c r="E316" s="133">
        <v>45736</v>
      </c>
      <c r="F316" s="21">
        <v>4</v>
      </c>
      <c r="G316" s="21" t="s">
        <v>76</v>
      </c>
      <c r="H316" s="21" t="s">
        <v>76</v>
      </c>
      <c r="I316" s="21" t="s">
        <v>76</v>
      </c>
      <c r="J316" s="21" t="s">
        <v>76</v>
      </c>
      <c r="K316" s="21" t="s">
        <v>76</v>
      </c>
      <c r="L316" s="21" t="s">
        <v>76</v>
      </c>
      <c r="M316" s="21" t="s">
        <v>76</v>
      </c>
    </row>
    <row r="317" spans="4:13">
      <c r="D317" s="21">
        <v>12</v>
      </c>
      <c r="E317" s="133">
        <v>45736</v>
      </c>
      <c r="F317" s="21">
        <v>5</v>
      </c>
      <c r="G317" s="21" t="s">
        <v>76</v>
      </c>
      <c r="H317" s="21" t="s">
        <v>76</v>
      </c>
      <c r="I317" s="21" t="s">
        <v>76</v>
      </c>
      <c r="J317" s="21" t="s">
        <v>76</v>
      </c>
      <c r="K317" s="21" t="s">
        <v>76</v>
      </c>
      <c r="L317" s="21" t="s">
        <v>76</v>
      </c>
      <c r="M317" s="21" t="s">
        <v>76</v>
      </c>
    </row>
    <row r="318" spans="4:13">
      <c r="D318" s="21">
        <v>12</v>
      </c>
      <c r="E318" s="133">
        <v>45736</v>
      </c>
      <c r="F318" s="21">
        <v>6</v>
      </c>
      <c r="G318" s="21" t="s">
        <v>76</v>
      </c>
      <c r="H318" s="21" t="s">
        <v>76</v>
      </c>
      <c r="I318" s="21" t="s">
        <v>76</v>
      </c>
      <c r="J318" s="21" t="s">
        <v>76</v>
      </c>
      <c r="K318" s="21" t="s">
        <v>76</v>
      </c>
      <c r="L318" s="21" t="s">
        <v>76</v>
      </c>
      <c r="M318" s="21" t="s">
        <v>76</v>
      </c>
    </row>
    <row r="319" spans="4:13">
      <c r="D319" s="21">
        <v>12</v>
      </c>
      <c r="E319" s="133">
        <v>45737</v>
      </c>
      <c r="F319" s="21">
        <v>1</v>
      </c>
      <c r="G319" s="21" t="s">
        <v>76</v>
      </c>
      <c r="H319" s="21" t="s">
        <v>76</v>
      </c>
      <c r="I319" s="21" t="s">
        <v>76</v>
      </c>
      <c r="J319" s="21" t="s">
        <v>76</v>
      </c>
      <c r="K319" s="21" t="s">
        <v>76</v>
      </c>
      <c r="L319" s="21" t="s">
        <v>76</v>
      </c>
      <c r="M319" s="21" t="s">
        <v>76</v>
      </c>
    </row>
    <row r="320" spans="4:13">
      <c r="D320" s="21">
        <v>12</v>
      </c>
      <c r="E320" s="133">
        <v>45737</v>
      </c>
      <c r="F320" s="21">
        <v>2</v>
      </c>
      <c r="G320" s="21" t="s">
        <v>76</v>
      </c>
      <c r="H320" s="21" t="s">
        <v>76</v>
      </c>
      <c r="I320" s="21" t="s">
        <v>76</v>
      </c>
      <c r="J320" s="21" t="s">
        <v>76</v>
      </c>
      <c r="K320" s="21" t="s">
        <v>76</v>
      </c>
      <c r="L320" s="21" t="s">
        <v>76</v>
      </c>
      <c r="M320" s="21" t="s">
        <v>76</v>
      </c>
    </row>
    <row r="321" spans="4:13">
      <c r="D321" s="21">
        <v>12</v>
      </c>
      <c r="E321" s="133">
        <v>45737</v>
      </c>
      <c r="F321" s="21">
        <v>3</v>
      </c>
      <c r="G321" s="21" t="s">
        <v>76</v>
      </c>
      <c r="H321" s="21" t="s">
        <v>76</v>
      </c>
      <c r="I321" s="21" t="s">
        <v>76</v>
      </c>
      <c r="J321" s="21" t="s">
        <v>76</v>
      </c>
      <c r="K321" s="21" t="s">
        <v>76</v>
      </c>
      <c r="L321" s="21" t="s">
        <v>76</v>
      </c>
      <c r="M321" s="21" t="s">
        <v>76</v>
      </c>
    </row>
    <row r="322" spans="4:13">
      <c r="D322" s="21">
        <v>12</v>
      </c>
      <c r="E322" s="133">
        <v>45737</v>
      </c>
      <c r="F322" s="21">
        <v>4</v>
      </c>
      <c r="G322" s="21" t="s">
        <v>76</v>
      </c>
      <c r="H322" s="21" t="s">
        <v>76</v>
      </c>
      <c r="I322" s="21" t="s">
        <v>76</v>
      </c>
      <c r="J322" s="21" t="s">
        <v>76</v>
      </c>
      <c r="K322" s="21" t="s">
        <v>76</v>
      </c>
      <c r="L322" s="21" t="s">
        <v>76</v>
      </c>
      <c r="M322" s="21" t="s">
        <v>76</v>
      </c>
    </row>
    <row r="323" spans="4:13">
      <c r="D323" s="21">
        <v>13</v>
      </c>
      <c r="E323" s="133">
        <v>45740</v>
      </c>
      <c r="F323" s="21">
        <v>1</v>
      </c>
      <c r="G323" s="21" t="s">
        <v>76</v>
      </c>
      <c r="H323" s="21" t="s">
        <v>76</v>
      </c>
      <c r="I323" s="21" t="s">
        <v>76</v>
      </c>
      <c r="J323" s="21" t="s">
        <v>76</v>
      </c>
      <c r="K323" s="21" t="s">
        <v>76</v>
      </c>
      <c r="L323" s="21" t="s">
        <v>76</v>
      </c>
      <c r="M323" s="21" t="s">
        <v>76</v>
      </c>
    </row>
    <row r="324" spans="4:13">
      <c r="D324" s="21">
        <v>13</v>
      </c>
      <c r="E324" s="133">
        <v>45740</v>
      </c>
      <c r="F324" s="21">
        <v>2</v>
      </c>
      <c r="G324" s="21" t="s">
        <v>76</v>
      </c>
      <c r="H324" s="21" t="s">
        <v>76</v>
      </c>
      <c r="I324" s="21" t="s">
        <v>76</v>
      </c>
      <c r="J324" s="21" t="s">
        <v>76</v>
      </c>
      <c r="K324" s="21" t="s">
        <v>76</v>
      </c>
      <c r="L324" s="21" t="s">
        <v>76</v>
      </c>
      <c r="M324" s="21" t="s">
        <v>76</v>
      </c>
    </row>
    <row r="325" spans="4:13">
      <c r="D325" s="21">
        <v>13</v>
      </c>
      <c r="E325" s="133">
        <v>45740</v>
      </c>
      <c r="F325" s="21">
        <v>3</v>
      </c>
      <c r="G325" s="21" t="s">
        <v>76</v>
      </c>
      <c r="H325" s="21" t="s">
        <v>76</v>
      </c>
      <c r="I325" s="21" t="s">
        <v>76</v>
      </c>
      <c r="J325" s="21" t="s">
        <v>76</v>
      </c>
      <c r="K325" s="21" t="s">
        <v>76</v>
      </c>
      <c r="L325" s="21" t="s">
        <v>76</v>
      </c>
      <c r="M325" s="21" t="s">
        <v>76</v>
      </c>
    </row>
    <row r="326" spans="4:13">
      <c r="D326" s="21">
        <v>13</v>
      </c>
      <c r="E326" s="133">
        <v>45740</v>
      </c>
      <c r="F326" s="21">
        <v>4</v>
      </c>
      <c r="G326" s="21" t="s">
        <v>76</v>
      </c>
      <c r="H326" s="21" t="s">
        <v>76</v>
      </c>
      <c r="I326" s="21" t="s">
        <v>76</v>
      </c>
      <c r="J326" s="21" t="s">
        <v>76</v>
      </c>
      <c r="K326" s="21" t="s">
        <v>76</v>
      </c>
      <c r="L326" s="21" t="s">
        <v>76</v>
      </c>
      <c r="M326" s="21" t="s">
        <v>76</v>
      </c>
    </row>
    <row r="327" spans="4:13">
      <c r="D327" s="21">
        <v>13</v>
      </c>
      <c r="E327" s="133">
        <v>45740</v>
      </c>
      <c r="F327" s="21">
        <v>5</v>
      </c>
      <c r="G327" s="21" t="s">
        <v>76</v>
      </c>
      <c r="H327" s="21" t="s">
        <v>76</v>
      </c>
      <c r="I327" s="21" t="s">
        <v>76</v>
      </c>
      <c r="J327" s="21" t="s">
        <v>76</v>
      </c>
      <c r="K327" s="21" t="s">
        <v>76</v>
      </c>
      <c r="L327" s="21" t="s">
        <v>76</v>
      </c>
      <c r="M327" s="21" t="s">
        <v>76</v>
      </c>
    </row>
    <row r="328" spans="4:13">
      <c r="D328" s="21">
        <v>13</v>
      </c>
      <c r="E328" s="133">
        <v>45740</v>
      </c>
      <c r="F328" s="21">
        <v>6</v>
      </c>
      <c r="G328" s="21" t="s">
        <v>76</v>
      </c>
      <c r="H328" s="21" t="s">
        <v>76</v>
      </c>
      <c r="I328" s="21" t="s">
        <v>76</v>
      </c>
      <c r="J328" s="21" t="s">
        <v>76</v>
      </c>
      <c r="K328" s="21" t="s">
        <v>76</v>
      </c>
      <c r="L328" s="21" t="s">
        <v>76</v>
      </c>
      <c r="M328" s="21" t="s">
        <v>76</v>
      </c>
    </row>
    <row r="329" spans="4:13">
      <c r="D329" s="21">
        <v>13</v>
      </c>
      <c r="E329" s="133">
        <v>45741</v>
      </c>
      <c r="F329" s="21">
        <v>1</v>
      </c>
      <c r="G329" s="21" t="s">
        <v>76</v>
      </c>
      <c r="H329" s="21" t="s">
        <v>76</v>
      </c>
      <c r="I329" s="21" t="s">
        <v>76</v>
      </c>
      <c r="J329" s="21" t="s">
        <v>76</v>
      </c>
      <c r="K329" s="21" t="s">
        <v>76</v>
      </c>
      <c r="L329" s="21" t="s">
        <v>76</v>
      </c>
      <c r="M329" s="21" t="s">
        <v>76</v>
      </c>
    </row>
    <row r="330" spans="4:13">
      <c r="D330" s="21">
        <v>13</v>
      </c>
      <c r="E330" s="133">
        <v>45741</v>
      </c>
      <c r="F330" s="21">
        <v>2</v>
      </c>
      <c r="G330" s="21" t="s">
        <v>76</v>
      </c>
      <c r="H330" s="21" t="s">
        <v>76</v>
      </c>
      <c r="I330" s="21" t="s">
        <v>76</v>
      </c>
      <c r="J330" s="21" t="s">
        <v>76</v>
      </c>
      <c r="K330" s="21" t="s">
        <v>76</v>
      </c>
      <c r="L330" s="21" t="s">
        <v>76</v>
      </c>
      <c r="M330" s="21" t="s">
        <v>76</v>
      </c>
    </row>
    <row r="331" spans="4:13">
      <c r="D331" s="21">
        <v>13</v>
      </c>
      <c r="E331" s="133">
        <v>45741</v>
      </c>
      <c r="F331" s="21">
        <v>3</v>
      </c>
      <c r="G331" s="21" t="s">
        <v>76</v>
      </c>
      <c r="H331" s="21" t="s">
        <v>76</v>
      </c>
      <c r="I331" s="21" t="s">
        <v>76</v>
      </c>
      <c r="J331" s="21" t="s">
        <v>76</v>
      </c>
      <c r="K331" s="21" t="s">
        <v>76</v>
      </c>
      <c r="L331" s="21" t="s">
        <v>76</v>
      </c>
      <c r="M331" s="21" t="s">
        <v>76</v>
      </c>
    </row>
    <row r="332" spans="4:13">
      <c r="D332" s="21">
        <v>13</v>
      </c>
      <c r="E332" s="133">
        <v>45741</v>
      </c>
      <c r="F332" s="21">
        <v>4</v>
      </c>
      <c r="G332" s="21" t="s">
        <v>76</v>
      </c>
      <c r="H332" s="21" t="s">
        <v>76</v>
      </c>
      <c r="I332" s="21" t="s">
        <v>76</v>
      </c>
      <c r="J332" s="21" t="s">
        <v>76</v>
      </c>
      <c r="K332" s="21" t="s">
        <v>76</v>
      </c>
      <c r="L332" s="21" t="s">
        <v>76</v>
      </c>
      <c r="M332" s="21" t="s">
        <v>76</v>
      </c>
    </row>
    <row r="333" spans="4:13">
      <c r="D333" s="21">
        <v>13</v>
      </c>
      <c r="E333" s="133">
        <v>45741</v>
      </c>
      <c r="F333" s="21">
        <v>5</v>
      </c>
      <c r="G333" s="21" t="s">
        <v>76</v>
      </c>
      <c r="H333" s="21" t="s">
        <v>76</v>
      </c>
      <c r="I333" s="21" t="s">
        <v>76</v>
      </c>
      <c r="J333" s="21" t="s">
        <v>76</v>
      </c>
      <c r="K333" s="21" t="s">
        <v>76</v>
      </c>
      <c r="L333" s="21" t="s">
        <v>76</v>
      </c>
      <c r="M333" s="21" t="s">
        <v>76</v>
      </c>
    </row>
    <row r="334" spans="4:13">
      <c r="D334" s="21">
        <v>13</v>
      </c>
      <c r="E334" s="133">
        <v>45741</v>
      </c>
      <c r="F334" s="21">
        <v>6</v>
      </c>
      <c r="G334" s="21" t="s">
        <v>76</v>
      </c>
      <c r="H334" s="21" t="s">
        <v>76</v>
      </c>
      <c r="I334" s="21" t="s">
        <v>76</v>
      </c>
      <c r="J334" s="21" t="s">
        <v>76</v>
      </c>
      <c r="K334" s="21" t="s">
        <v>76</v>
      </c>
      <c r="L334" s="21" t="s">
        <v>76</v>
      </c>
      <c r="M334" s="21" t="s">
        <v>76</v>
      </c>
    </row>
    <row r="335" spans="4:13">
      <c r="D335" s="21">
        <v>13</v>
      </c>
      <c r="E335" s="133">
        <v>45742</v>
      </c>
      <c r="F335" s="21">
        <v>1</v>
      </c>
      <c r="G335" s="21" t="s">
        <v>76</v>
      </c>
      <c r="H335" s="21" t="s">
        <v>76</v>
      </c>
      <c r="I335" s="21" t="s">
        <v>76</v>
      </c>
      <c r="J335" s="21" t="s">
        <v>76</v>
      </c>
      <c r="K335" s="21" t="s">
        <v>76</v>
      </c>
      <c r="L335" s="21" t="s">
        <v>76</v>
      </c>
      <c r="M335" s="21" t="s">
        <v>76</v>
      </c>
    </row>
    <row r="336" spans="4:13">
      <c r="D336" s="21">
        <v>13</v>
      </c>
      <c r="E336" s="133">
        <v>45742</v>
      </c>
      <c r="F336" s="21">
        <v>2</v>
      </c>
      <c r="G336" s="21" t="s">
        <v>76</v>
      </c>
      <c r="H336" s="21" t="s">
        <v>76</v>
      </c>
      <c r="I336" s="21" t="s">
        <v>76</v>
      </c>
      <c r="J336" s="21" t="s">
        <v>76</v>
      </c>
      <c r="K336" s="21" t="s">
        <v>76</v>
      </c>
      <c r="L336" s="21" t="s">
        <v>76</v>
      </c>
      <c r="M336" s="21" t="s">
        <v>76</v>
      </c>
    </row>
    <row r="337" spans="4:13">
      <c r="D337" s="21">
        <v>13</v>
      </c>
      <c r="E337" s="133">
        <v>45742</v>
      </c>
      <c r="F337" s="21">
        <v>3</v>
      </c>
      <c r="G337" s="21" t="s">
        <v>76</v>
      </c>
      <c r="H337" s="21" t="s">
        <v>76</v>
      </c>
      <c r="I337" s="21" t="s">
        <v>76</v>
      </c>
      <c r="J337" s="21" t="s">
        <v>76</v>
      </c>
      <c r="K337" s="21" t="s">
        <v>76</v>
      </c>
      <c r="L337" s="21" t="s">
        <v>76</v>
      </c>
      <c r="M337" s="21" t="s">
        <v>76</v>
      </c>
    </row>
    <row r="338" spans="4:13">
      <c r="D338" s="21">
        <v>13</v>
      </c>
      <c r="E338" s="133">
        <v>45742</v>
      </c>
      <c r="F338" s="21">
        <v>4</v>
      </c>
      <c r="G338" s="21" t="s">
        <v>76</v>
      </c>
      <c r="H338" s="21" t="s">
        <v>76</v>
      </c>
      <c r="I338" s="21" t="s">
        <v>76</v>
      </c>
      <c r="J338" s="21" t="s">
        <v>76</v>
      </c>
      <c r="K338" s="21" t="s">
        <v>76</v>
      </c>
      <c r="L338" s="21" t="s">
        <v>76</v>
      </c>
      <c r="M338" s="21" t="s">
        <v>76</v>
      </c>
    </row>
    <row r="339" spans="4:13">
      <c r="D339" s="21">
        <v>13</v>
      </c>
      <c r="E339" s="133">
        <v>45742</v>
      </c>
      <c r="F339" s="21">
        <v>5</v>
      </c>
      <c r="G339" s="21" t="s">
        <v>76</v>
      </c>
      <c r="H339" s="21" t="s">
        <v>76</v>
      </c>
      <c r="I339" s="21" t="s">
        <v>76</v>
      </c>
      <c r="J339" s="21" t="s">
        <v>76</v>
      </c>
      <c r="K339" s="21" t="s">
        <v>76</v>
      </c>
      <c r="L339" s="21" t="s">
        <v>76</v>
      </c>
      <c r="M339" s="21" t="s">
        <v>76</v>
      </c>
    </row>
    <row r="340" spans="4:13">
      <c r="D340" s="21">
        <v>13</v>
      </c>
      <c r="E340" s="133">
        <v>45742</v>
      </c>
      <c r="F340" s="21">
        <v>6</v>
      </c>
      <c r="G340" s="21" t="s">
        <v>76</v>
      </c>
      <c r="H340" s="21" t="s">
        <v>76</v>
      </c>
      <c r="I340" s="21" t="s">
        <v>76</v>
      </c>
      <c r="J340" s="21" t="s">
        <v>76</v>
      </c>
      <c r="K340" s="21" t="s">
        <v>76</v>
      </c>
      <c r="L340" s="21" t="s">
        <v>76</v>
      </c>
      <c r="M340" s="21" t="s">
        <v>76</v>
      </c>
    </row>
    <row r="341" spans="4:13">
      <c r="D341" s="21">
        <v>13</v>
      </c>
      <c r="E341" s="133">
        <v>45743</v>
      </c>
      <c r="F341" s="21">
        <v>1</v>
      </c>
      <c r="G341" s="21" t="s">
        <v>76</v>
      </c>
      <c r="H341" s="21" t="s">
        <v>76</v>
      </c>
      <c r="I341" s="21" t="s">
        <v>76</v>
      </c>
      <c r="J341" s="21" t="s">
        <v>76</v>
      </c>
      <c r="K341" s="21" t="s">
        <v>76</v>
      </c>
      <c r="L341" s="21" t="s">
        <v>76</v>
      </c>
      <c r="M341" s="21" t="s">
        <v>76</v>
      </c>
    </row>
    <row r="342" spans="4:13">
      <c r="D342" s="21">
        <v>13</v>
      </c>
      <c r="E342" s="133">
        <v>45743</v>
      </c>
      <c r="F342" s="21">
        <v>2</v>
      </c>
      <c r="G342" s="21" t="s">
        <v>76</v>
      </c>
      <c r="H342" s="21" t="s">
        <v>76</v>
      </c>
      <c r="I342" s="21" t="s">
        <v>76</v>
      </c>
      <c r="J342" s="21" t="s">
        <v>76</v>
      </c>
      <c r="K342" s="21" t="s">
        <v>76</v>
      </c>
      <c r="L342" s="21" t="s">
        <v>76</v>
      </c>
      <c r="M342" s="21" t="s">
        <v>76</v>
      </c>
    </row>
    <row r="343" spans="4:13">
      <c r="D343" s="21">
        <v>13</v>
      </c>
      <c r="E343" s="133">
        <v>45743</v>
      </c>
      <c r="F343" s="21">
        <v>3</v>
      </c>
      <c r="G343" s="21" t="s">
        <v>76</v>
      </c>
      <c r="H343" s="21" t="s">
        <v>76</v>
      </c>
      <c r="I343" s="21" t="s">
        <v>76</v>
      </c>
      <c r="J343" s="21" t="s">
        <v>76</v>
      </c>
      <c r="K343" s="21" t="s">
        <v>76</v>
      </c>
      <c r="L343" s="21" t="s">
        <v>76</v>
      </c>
      <c r="M343" s="21" t="s">
        <v>76</v>
      </c>
    </row>
    <row r="344" spans="4:13">
      <c r="D344" s="21">
        <v>13</v>
      </c>
      <c r="E344" s="133">
        <v>45743</v>
      </c>
      <c r="F344" s="21">
        <v>4</v>
      </c>
      <c r="G344" s="21" t="s">
        <v>76</v>
      </c>
      <c r="H344" s="21" t="s">
        <v>76</v>
      </c>
      <c r="I344" s="21" t="s">
        <v>76</v>
      </c>
      <c r="J344" s="21" t="s">
        <v>76</v>
      </c>
      <c r="K344" s="21" t="s">
        <v>76</v>
      </c>
      <c r="L344" s="21" t="s">
        <v>76</v>
      </c>
      <c r="M344" s="21" t="s">
        <v>76</v>
      </c>
    </row>
    <row r="345" spans="4:13">
      <c r="D345" s="21">
        <v>13</v>
      </c>
      <c r="E345" s="133">
        <v>45743</v>
      </c>
      <c r="F345" s="21">
        <v>5</v>
      </c>
      <c r="G345" s="21" t="s">
        <v>76</v>
      </c>
      <c r="H345" s="21" t="s">
        <v>76</v>
      </c>
      <c r="I345" s="21" t="s">
        <v>76</v>
      </c>
      <c r="J345" s="21" t="s">
        <v>76</v>
      </c>
      <c r="K345" s="21" t="s">
        <v>76</v>
      </c>
      <c r="L345" s="21" t="s">
        <v>76</v>
      </c>
      <c r="M345" s="21" t="s">
        <v>76</v>
      </c>
    </row>
    <row r="346" spans="4:13">
      <c r="D346" s="21">
        <v>13</v>
      </c>
      <c r="E346" s="133">
        <v>45743</v>
      </c>
      <c r="F346" s="21">
        <v>6</v>
      </c>
      <c r="G346" s="21" t="s">
        <v>76</v>
      </c>
      <c r="H346" s="21" t="s">
        <v>76</v>
      </c>
      <c r="I346" s="21" t="s">
        <v>76</v>
      </c>
      <c r="J346" s="21" t="s">
        <v>76</v>
      </c>
      <c r="K346" s="21" t="s">
        <v>76</v>
      </c>
      <c r="L346" s="21" t="s">
        <v>76</v>
      </c>
      <c r="M346" s="21" t="s">
        <v>76</v>
      </c>
    </row>
    <row r="347" spans="4:13">
      <c r="D347" s="21">
        <v>13</v>
      </c>
      <c r="E347" s="133">
        <v>45744</v>
      </c>
      <c r="F347" s="21">
        <v>1</v>
      </c>
      <c r="G347" s="21" t="s">
        <v>76</v>
      </c>
      <c r="H347" s="21" t="s">
        <v>76</v>
      </c>
      <c r="I347" s="21" t="s">
        <v>76</v>
      </c>
      <c r="J347" s="21" t="s">
        <v>76</v>
      </c>
      <c r="K347" s="21" t="s">
        <v>76</v>
      </c>
      <c r="L347" s="21" t="s">
        <v>76</v>
      </c>
      <c r="M347" s="21" t="s">
        <v>76</v>
      </c>
    </row>
    <row r="348" spans="4:13">
      <c r="D348" s="21">
        <v>13</v>
      </c>
      <c r="E348" s="133">
        <v>45744</v>
      </c>
      <c r="F348" s="21">
        <v>2</v>
      </c>
      <c r="G348" s="21" t="s">
        <v>76</v>
      </c>
      <c r="H348" s="21" t="s">
        <v>76</v>
      </c>
      <c r="I348" s="21" t="s">
        <v>76</v>
      </c>
      <c r="J348" s="21" t="s">
        <v>76</v>
      </c>
      <c r="K348" s="21" t="s">
        <v>76</v>
      </c>
      <c r="L348" s="21" t="s">
        <v>76</v>
      </c>
      <c r="M348" s="21" t="s">
        <v>76</v>
      </c>
    </row>
    <row r="349" spans="4:13">
      <c r="D349" s="21">
        <v>13</v>
      </c>
      <c r="E349" s="133">
        <v>45744</v>
      </c>
      <c r="F349" s="21">
        <v>3</v>
      </c>
      <c r="G349" s="21" t="s">
        <v>76</v>
      </c>
      <c r="H349" s="21" t="s">
        <v>76</v>
      </c>
      <c r="I349" s="21" t="s">
        <v>76</v>
      </c>
      <c r="J349" s="21" t="s">
        <v>76</v>
      </c>
      <c r="K349" s="21" t="s">
        <v>76</v>
      </c>
      <c r="L349" s="21" t="s">
        <v>76</v>
      </c>
      <c r="M349" s="21" t="s">
        <v>76</v>
      </c>
    </row>
    <row r="350" spans="4:13">
      <c r="D350" s="21">
        <v>13</v>
      </c>
      <c r="E350" s="133">
        <v>45744</v>
      </c>
      <c r="F350" s="21">
        <v>4</v>
      </c>
      <c r="G350" s="21" t="s">
        <v>76</v>
      </c>
      <c r="H350" s="21" t="s">
        <v>76</v>
      </c>
      <c r="I350" s="21" t="s">
        <v>76</v>
      </c>
      <c r="J350" s="21" t="s">
        <v>76</v>
      </c>
      <c r="K350" s="21" t="s">
        <v>76</v>
      </c>
      <c r="L350" s="21" t="s">
        <v>76</v>
      </c>
      <c r="M350" s="21" t="s">
        <v>76</v>
      </c>
    </row>
    <row r="351" spans="4:13">
      <c r="D351" s="21">
        <v>14</v>
      </c>
      <c r="E351" s="133">
        <v>45747</v>
      </c>
      <c r="F351" s="21">
        <v>1</v>
      </c>
      <c r="G351" s="21" t="s">
        <v>76</v>
      </c>
      <c r="H351" s="21" t="s">
        <v>76</v>
      </c>
      <c r="I351" s="21" t="s">
        <v>76</v>
      </c>
      <c r="J351" s="21" t="s">
        <v>76</v>
      </c>
      <c r="K351" s="21" t="s">
        <v>82</v>
      </c>
      <c r="L351" s="21" t="s">
        <v>76</v>
      </c>
      <c r="M351" s="21" t="s">
        <v>76</v>
      </c>
    </row>
    <row r="352" spans="4:13">
      <c r="D352" s="21">
        <v>14</v>
      </c>
      <c r="E352" s="133">
        <v>45747</v>
      </c>
      <c r="F352" s="21">
        <v>2</v>
      </c>
      <c r="G352" s="21" t="s">
        <v>76</v>
      </c>
      <c r="H352" s="21" t="s">
        <v>76</v>
      </c>
      <c r="I352" s="21" t="s">
        <v>76</v>
      </c>
      <c r="J352" s="21" t="s">
        <v>76</v>
      </c>
      <c r="K352" s="21" t="s">
        <v>82</v>
      </c>
      <c r="L352" s="21" t="s">
        <v>76</v>
      </c>
      <c r="M352" s="21" t="s">
        <v>76</v>
      </c>
    </row>
    <row r="353" spans="4:13">
      <c r="D353" s="21">
        <v>14</v>
      </c>
      <c r="E353" s="133">
        <v>45747</v>
      </c>
      <c r="F353" s="21">
        <v>3</v>
      </c>
      <c r="G353" s="21" t="s">
        <v>76</v>
      </c>
      <c r="H353" s="21" t="s">
        <v>76</v>
      </c>
      <c r="I353" s="21" t="s">
        <v>76</v>
      </c>
      <c r="J353" s="21" t="s">
        <v>76</v>
      </c>
      <c r="K353" s="21" t="s">
        <v>82</v>
      </c>
      <c r="L353" s="21" t="s">
        <v>76</v>
      </c>
      <c r="M353" s="21" t="s">
        <v>76</v>
      </c>
    </row>
    <row r="354" spans="4:13">
      <c r="D354" s="21">
        <v>14</v>
      </c>
      <c r="E354" s="133">
        <v>45747</v>
      </c>
      <c r="F354" s="21">
        <v>4</v>
      </c>
      <c r="G354" s="21" t="s">
        <v>76</v>
      </c>
      <c r="H354" s="21" t="s">
        <v>76</v>
      </c>
      <c r="I354" s="21" t="s">
        <v>76</v>
      </c>
      <c r="J354" s="21" t="s">
        <v>76</v>
      </c>
      <c r="K354" s="21" t="s">
        <v>82</v>
      </c>
      <c r="L354" s="21" t="s">
        <v>76</v>
      </c>
      <c r="M354" s="21" t="s">
        <v>76</v>
      </c>
    </row>
    <row r="355" spans="4:13">
      <c r="D355" s="21">
        <v>14</v>
      </c>
      <c r="E355" s="133">
        <v>45747</v>
      </c>
      <c r="F355" s="21">
        <v>5</v>
      </c>
      <c r="G355" s="21" t="s">
        <v>76</v>
      </c>
      <c r="H355" s="21" t="s">
        <v>76</v>
      </c>
      <c r="I355" s="21" t="s">
        <v>76</v>
      </c>
      <c r="J355" s="21" t="s">
        <v>76</v>
      </c>
      <c r="K355" s="21" t="s">
        <v>82</v>
      </c>
      <c r="L355" s="21" t="s">
        <v>76</v>
      </c>
      <c r="M355" s="21" t="s">
        <v>76</v>
      </c>
    </row>
    <row r="356" spans="4:13">
      <c r="D356" s="21">
        <v>14</v>
      </c>
      <c r="E356" s="133">
        <v>45747</v>
      </c>
      <c r="F356" s="21">
        <v>6</v>
      </c>
      <c r="G356" s="21" t="s">
        <v>76</v>
      </c>
      <c r="H356" s="21" t="s">
        <v>76</v>
      </c>
      <c r="I356" s="21" t="s">
        <v>76</v>
      </c>
      <c r="J356" s="21" t="s">
        <v>76</v>
      </c>
      <c r="K356" s="21" t="s">
        <v>82</v>
      </c>
      <c r="L356" s="21" t="s">
        <v>76</v>
      </c>
      <c r="M356" s="21" t="s">
        <v>76</v>
      </c>
    </row>
    <row r="357" spans="4:13">
      <c r="D357" s="21">
        <v>14</v>
      </c>
      <c r="E357" s="133">
        <v>45747</v>
      </c>
      <c r="F357" s="21">
        <v>7</v>
      </c>
      <c r="G357" s="21" t="s">
        <v>76</v>
      </c>
      <c r="H357" s="21" t="s">
        <v>76</v>
      </c>
      <c r="I357" s="21" t="s">
        <v>76</v>
      </c>
      <c r="J357" s="21" t="s">
        <v>76</v>
      </c>
      <c r="K357" s="21" t="s">
        <v>82</v>
      </c>
      <c r="L357" s="21" t="s">
        <v>76</v>
      </c>
      <c r="M357" s="21" t="s">
        <v>76</v>
      </c>
    </row>
    <row r="358" spans="4:13">
      <c r="D358" s="21">
        <v>14</v>
      </c>
      <c r="E358" s="133">
        <v>45748</v>
      </c>
      <c r="F358" s="21">
        <v>1</v>
      </c>
      <c r="G358" s="21" t="s">
        <v>76</v>
      </c>
      <c r="H358" s="21" t="s">
        <v>76</v>
      </c>
      <c r="I358" s="21" t="s">
        <v>76</v>
      </c>
      <c r="J358" s="21" t="s">
        <v>76</v>
      </c>
      <c r="K358" s="21" t="s">
        <v>82</v>
      </c>
      <c r="L358" s="21" t="s">
        <v>76</v>
      </c>
      <c r="M358" s="21" t="s">
        <v>76</v>
      </c>
    </row>
    <row r="359" spans="4:13">
      <c r="D359" s="21">
        <v>14</v>
      </c>
      <c r="E359" s="133">
        <v>45748</v>
      </c>
      <c r="F359" s="21">
        <v>2</v>
      </c>
      <c r="G359" s="21" t="s">
        <v>76</v>
      </c>
      <c r="H359" s="21" t="s">
        <v>76</v>
      </c>
      <c r="I359" s="21" t="s">
        <v>76</v>
      </c>
      <c r="J359" s="21" t="s">
        <v>76</v>
      </c>
      <c r="K359" s="21" t="s">
        <v>82</v>
      </c>
      <c r="L359" s="21" t="s">
        <v>76</v>
      </c>
      <c r="M359" s="21" t="s">
        <v>76</v>
      </c>
    </row>
    <row r="360" spans="4:13">
      <c r="D360" s="21">
        <v>14</v>
      </c>
      <c r="E360" s="133">
        <v>45748</v>
      </c>
      <c r="F360" s="21">
        <v>3</v>
      </c>
      <c r="G360" s="21" t="s">
        <v>76</v>
      </c>
      <c r="H360" s="21" t="s">
        <v>76</v>
      </c>
      <c r="I360" s="21" t="s">
        <v>76</v>
      </c>
      <c r="J360" s="21" t="s">
        <v>76</v>
      </c>
      <c r="K360" s="21" t="s">
        <v>82</v>
      </c>
      <c r="L360" s="21" t="s">
        <v>76</v>
      </c>
      <c r="M360" s="21" t="s">
        <v>76</v>
      </c>
    </row>
    <row r="361" spans="4:13">
      <c r="D361" s="21">
        <v>14</v>
      </c>
      <c r="E361" s="133">
        <v>45748</v>
      </c>
      <c r="F361" s="21">
        <v>4</v>
      </c>
      <c r="G361" s="21" t="s">
        <v>76</v>
      </c>
      <c r="H361" s="21" t="s">
        <v>76</v>
      </c>
      <c r="I361" s="21" t="s">
        <v>76</v>
      </c>
      <c r="J361" s="21" t="s">
        <v>76</v>
      </c>
      <c r="K361" s="21" t="s">
        <v>82</v>
      </c>
      <c r="L361" s="21" t="s">
        <v>76</v>
      </c>
      <c r="M361" s="21" t="s">
        <v>76</v>
      </c>
    </row>
    <row r="362" spans="4:13">
      <c r="D362" s="21">
        <v>14</v>
      </c>
      <c r="E362" s="133">
        <v>45748</v>
      </c>
      <c r="F362" s="21">
        <v>5</v>
      </c>
      <c r="G362" s="21" t="s">
        <v>76</v>
      </c>
      <c r="H362" s="21" t="s">
        <v>76</v>
      </c>
      <c r="I362" s="21" t="s">
        <v>76</v>
      </c>
      <c r="J362" s="21" t="s">
        <v>76</v>
      </c>
      <c r="K362" s="21" t="s">
        <v>82</v>
      </c>
      <c r="L362" s="21" t="s">
        <v>76</v>
      </c>
      <c r="M362" s="21" t="s">
        <v>76</v>
      </c>
    </row>
    <row r="363" spans="4:13">
      <c r="D363" s="21">
        <v>14</v>
      </c>
      <c r="E363" s="133">
        <v>45748</v>
      </c>
      <c r="F363" s="21">
        <v>6</v>
      </c>
      <c r="G363" s="21" t="s">
        <v>76</v>
      </c>
      <c r="H363" s="21" t="s">
        <v>76</v>
      </c>
      <c r="I363" s="21" t="s">
        <v>76</v>
      </c>
      <c r="J363" s="21" t="s">
        <v>76</v>
      </c>
      <c r="K363" s="21" t="s">
        <v>82</v>
      </c>
      <c r="L363" s="21" t="s">
        <v>76</v>
      </c>
      <c r="M363" s="21" t="s">
        <v>76</v>
      </c>
    </row>
    <row r="364" spans="4:13">
      <c r="D364" s="21">
        <v>14</v>
      </c>
      <c r="E364" s="133">
        <v>45748</v>
      </c>
      <c r="F364" s="21">
        <v>7</v>
      </c>
      <c r="G364" s="21" t="s">
        <v>76</v>
      </c>
      <c r="H364" s="21" t="s">
        <v>76</v>
      </c>
      <c r="I364" s="21" t="s">
        <v>76</v>
      </c>
      <c r="J364" s="21" t="s">
        <v>76</v>
      </c>
      <c r="K364" s="21" t="s">
        <v>82</v>
      </c>
      <c r="L364" s="21" t="s">
        <v>76</v>
      </c>
      <c r="M364" s="21" t="s">
        <v>76</v>
      </c>
    </row>
    <row r="365" spans="4:13">
      <c r="D365" s="21">
        <v>14</v>
      </c>
      <c r="E365" s="133">
        <v>45749</v>
      </c>
      <c r="F365" s="21">
        <v>1</v>
      </c>
      <c r="G365" s="21" t="s">
        <v>76</v>
      </c>
      <c r="H365" s="21" t="s">
        <v>76</v>
      </c>
      <c r="I365" s="21" t="s">
        <v>76</v>
      </c>
      <c r="J365" s="21" t="s">
        <v>76</v>
      </c>
      <c r="K365" s="21" t="s">
        <v>82</v>
      </c>
      <c r="L365" s="21" t="s">
        <v>76</v>
      </c>
      <c r="M365" s="21" t="s">
        <v>76</v>
      </c>
    </row>
    <row r="366" spans="4:13">
      <c r="D366" s="21">
        <v>14</v>
      </c>
      <c r="E366" s="133">
        <v>45749</v>
      </c>
      <c r="F366" s="21">
        <v>2</v>
      </c>
      <c r="G366" s="21" t="s">
        <v>76</v>
      </c>
      <c r="H366" s="21" t="s">
        <v>76</v>
      </c>
      <c r="I366" s="21" t="s">
        <v>76</v>
      </c>
      <c r="J366" s="21" t="s">
        <v>76</v>
      </c>
      <c r="K366" s="21" t="s">
        <v>82</v>
      </c>
      <c r="L366" s="21" t="s">
        <v>76</v>
      </c>
      <c r="M366" s="21" t="s">
        <v>76</v>
      </c>
    </row>
    <row r="367" spans="4:13">
      <c r="D367" s="21">
        <v>14</v>
      </c>
      <c r="E367" s="133">
        <v>45749</v>
      </c>
      <c r="F367" s="21">
        <v>3</v>
      </c>
      <c r="G367" s="21" t="s">
        <v>76</v>
      </c>
      <c r="H367" s="21" t="s">
        <v>76</v>
      </c>
      <c r="I367" s="21" t="s">
        <v>76</v>
      </c>
      <c r="J367" s="21" t="s">
        <v>76</v>
      </c>
      <c r="K367" s="21" t="s">
        <v>82</v>
      </c>
      <c r="L367" s="21" t="s">
        <v>76</v>
      </c>
      <c r="M367" s="21" t="s">
        <v>76</v>
      </c>
    </row>
    <row r="368" spans="4:13">
      <c r="D368" s="21">
        <v>14</v>
      </c>
      <c r="E368" s="133">
        <v>45749</v>
      </c>
      <c r="F368" s="21">
        <v>4</v>
      </c>
      <c r="G368" s="21" t="s">
        <v>76</v>
      </c>
      <c r="H368" s="21" t="s">
        <v>76</v>
      </c>
      <c r="I368" s="21" t="s">
        <v>76</v>
      </c>
      <c r="J368" s="21" t="s">
        <v>76</v>
      </c>
      <c r="K368" s="21" t="s">
        <v>82</v>
      </c>
      <c r="L368" s="21" t="s">
        <v>76</v>
      </c>
      <c r="M368" s="21" t="s">
        <v>76</v>
      </c>
    </row>
    <row r="369" spans="4:13">
      <c r="D369" s="21">
        <v>14</v>
      </c>
      <c r="E369" s="133">
        <v>45749</v>
      </c>
      <c r="F369" s="21">
        <v>5</v>
      </c>
      <c r="G369" s="21" t="s">
        <v>76</v>
      </c>
      <c r="H369" s="21" t="s">
        <v>76</v>
      </c>
      <c r="I369" s="21" t="s">
        <v>76</v>
      </c>
      <c r="J369" s="21" t="s">
        <v>76</v>
      </c>
      <c r="K369" s="21" t="s">
        <v>82</v>
      </c>
      <c r="L369" s="21" t="s">
        <v>76</v>
      </c>
      <c r="M369" s="21" t="s">
        <v>76</v>
      </c>
    </row>
    <row r="370" spans="4:13">
      <c r="D370" s="21">
        <v>14</v>
      </c>
      <c r="E370" s="133">
        <v>45749</v>
      </c>
      <c r="F370" s="21">
        <v>6</v>
      </c>
      <c r="G370" s="21" t="s">
        <v>76</v>
      </c>
      <c r="H370" s="21" t="s">
        <v>76</v>
      </c>
      <c r="I370" s="21" t="s">
        <v>76</v>
      </c>
      <c r="J370" s="21" t="s">
        <v>76</v>
      </c>
      <c r="K370" s="21" t="s">
        <v>82</v>
      </c>
      <c r="L370" s="21" t="s">
        <v>76</v>
      </c>
      <c r="M370" s="21" t="s">
        <v>76</v>
      </c>
    </row>
    <row r="371" spans="4:13">
      <c r="D371" s="21">
        <v>14</v>
      </c>
      <c r="E371" s="133">
        <v>45749</v>
      </c>
      <c r="F371" s="21">
        <v>7</v>
      </c>
      <c r="G371" s="21" t="s">
        <v>76</v>
      </c>
      <c r="H371" s="21" t="s">
        <v>76</v>
      </c>
      <c r="I371" s="21" t="s">
        <v>76</v>
      </c>
      <c r="J371" s="21" t="s">
        <v>76</v>
      </c>
      <c r="K371" s="21" t="s">
        <v>82</v>
      </c>
      <c r="L371" s="21" t="s">
        <v>76</v>
      </c>
      <c r="M371" s="21" t="s">
        <v>76</v>
      </c>
    </row>
    <row r="372" spans="4:13">
      <c r="D372" s="21">
        <v>14</v>
      </c>
      <c r="E372" s="133">
        <v>45750</v>
      </c>
      <c r="F372" s="21">
        <v>1</v>
      </c>
      <c r="G372" s="21" t="s">
        <v>82</v>
      </c>
      <c r="H372" s="21" t="s">
        <v>76</v>
      </c>
      <c r="I372" s="21" t="s">
        <v>76</v>
      </c>
      <c r="J372" s="21" t="s">
        <v>76</v>
      </c>
      <c r="K372" s="21" t="s">
        <v>76</v>
      </c>
      <c r="L372" s="21" t="s">
        <v>76</v>
      </c>
      <c r="M372" s="21" t="s">
        <v>76</v>
      </c>
    </row>
    <row r="373" spans="4:13">
      <c r="D373" s="21">
        <v>14</v>
      </c>
      <c r="E373" s="133">
        <v>45750</v>
      </c>
      <c r="F373" s="21">
        <v>2</v>
      </c>
      <c r="G373" s="21" t="s">
        <v>82</v>
      </c>
      <c r="H373" s="21" t="s">
        <v>76</v>
      </c>
      <c r="I373" s="21" t="s">
        <v>76</v>
      </c>
      <c r="J373" s="21" t="s">
        <v>76</v>
      </c>
      <c r="K373" s="21" t="s">
        <v>76</v>
      </c>
      <c r="L373" s="21" t="s">
        <v>76</v>
      </c>
      <c r="M373" s="21" t="s">
        <v>76</v>
      </c>
    </row>
    <row r="374" spans="4:13">
      <c r="D374" s="21">
        <v>14</v>
      </c>
      <c r="E374" s="133">
        <v>45750</v>
      </c>
      <c r="F374" s="21">
        <v>3</v>
      </c>
      <c r="G374" s="21" t="s">
        <v>82</v>
      </c>
      <c r="H374" s="21" t="s">
        <v>76</v>
      </c>
      <c r="I374" s="21" t="s">
        <v>76</v>
      </c>
      <c r="J374" s="21" t="s">
        <v>76</v>
      </c>
      <c r="K374" s="21" t="s">
        <v>76</v>
      </c>
      <c r="L374" s="21" t="s">
        <v>76</v>
      </c>
      <c r="M374" s="21" t="s">
        <v>76</v>
      </c>
    </row>
    <row r="375" spans="4:13">
      <c r="D375" s="21">
        <v>14</v>
      </c>
      <c r="E375" s="133">
        <v>45750</v>
      </c>
      <c r="F375" s="21">
        <v>4</v>
      </c>
      <c r="G375" s="21" t="s">
        <v>82</v>
      </c>
      <c r="H375" s="21" t="s">
        <v>76</v>
      </c>
      <c r="I375" s="21" t="s">
        <v>76</v>
      </c>
      <c r="J375" s="21" t="s">
        <v>76</v>
      </c>
      <c r="K375" s="21" t="s">
        <v>76</v>
      </c>
      <c r="L375" s="21" t="s">
        <v>76</v>
      </c>
      <c r="M375" s="21" t="s">
        <v>76</v>
      </c>
    </row>
    <row r="376" spans="4:13">
      <c r="D376" s="21">
        <v>14</v>
      </c>
      <c r="E376" s="133">
        <v>45750</v>
      </c>
      <c r="F376" s="21">
        <v>5</v>
      </c>
      <c r="G376" s="21" t="s">
        <v>82</v>
      </c>
      <c r="H376" s="21" t="s">
        <v>76</v>
      </c>
      <c r="I376" s="21" t="s">
        <v>76</v>
      </c>
      <c r="J376" s="21" t="s">
        <v>76</v>
      </c>
      <c r="K376" s="21" t="s">
        <v>76</v>
      </c>
      <c r="L376" s="21" t="s">
        <v>76</v>
      </c>
      <c r="M376" s="21" t="s">
        <v>76</v>
      </c>
    </row>
    <row r="377" spans="4:13">
      <c r="D377" s="21">
        <v>14</v>
      </c>
      <c r="E377" s="133">
        <v>45750</v>
      </c>
      <c r="F377" s="21">
        <v>6</v>
      </c>
      <c r="G377" s="21" t="s">
        <v>82</v>
      </c>
      <c r="H377" s="21" t="s">
        <v>76</v>
      </c>
      <c r="I377" s="21" t="s">
        <v>76</v>
      </c>
      <c r="J377" s="21" t="s">
        <v>76</v>
      </c>
      <c r="K377" s="21" t="s">
        <v>76</v>
      </c>
      <c r="L377" s="21" t="s">
        <v>76</v>
      </c>
      <c r="M377" s="21" t="s">
        <v>76</v>
      </c>
    </row>
    <row r="378" spans="4:13">
      <c r="D378" s="21">
        <v>14</v>
      </c>
      <c r="E378" s="133">
        <v>45750</v>
      </c>
      <c r="F378" s="21">
        <v>7</v>
      </c>
      <c r="G378" s="21" t="s">
        <v>82</v>
      </c>
      <c r="H378" s="21" t="s">
        <v>76</v>
      </c>
      <c r="I378" s="21" t="s">
        <v>76</v>
      </c>
      <c r="J378" s="21" t="s">
        <v>76</v>
      </c>
      <c r="K378" s="21" t="s">
        <v>76</v>
      </c>
      <c r="L378" s="21" t="s">
        <v>76</v>
      </c>
      <c r="M378" s="21" t="s">
        <v>76</v>
      </c>
    </row>
    <row r="379" spans="4:13">
      <c r="D379" s="21">
        <v>14</v>
      </c>
      <c r="E379" s="133">
        <v>45751</v>
      </c>
      <c r="F379" s="21">
        <v>1</v>
      </c>
      <c r="G379" s="21" t="s">
        <v>82</v>
      </c>
      <c r="H379" s="21" t="s">
        <v>76</v>
      </c>
      <c r="I379" s="21" t="s">
        <v>76</v>
      </c>
      <c r="J379" s="21" t="s">
        <v>76</v>
      </c>
      <c r="K379" s="21" t="s">
        <v>76</v>
      </c>
      <c r="L379" s="21" t="s">
        <v>76</v>
      </c>
      <c r="M379" s="21" t="s">
        <v>76</v>
      </c>
    </row>
    <row r="380" spans="4:13">
      <c r="D380" s="21">
        <v>14</v>
      </c>
      <c r="E380" s="133">
        <v>45751</v>
      </c>
      <c r="F380" s="21">
        <v>2</v>
      </c>
      <c r="G380" s="21" t="s">
        <v>82</v>
      </c>
      <c r="H380" s="21" t="s">
        <v>76</v>
      </c>
      <c r="I380" s="21" t="s">
        <v>76</v>
      </c>
      <c r="J380" s="21" t="s">
        <v>76</v>
      </c>
      <c r="K380" s="21" t="s">
        <v>76</v>
      </c>
      <c r="L380" s="21" t="s">
        <v>76</v>
      </c>
      <c r="M380" s="21" t="s">
        <v>76</v>
      </c>
    </row>
    <row r="381" spans="4:13">
      <c r="D381" s="21">
        <v>14</v>
      </c>
      <c r="E381" s="133">
        <v>45751</v>
      </c>
      <c r="F381" s="21">
        <v>3</v>
      </c>
      <c r="G381" s="21" t="s">
        <v>82</v>
      </c>
      <c r="H381" s="21" t="s">
        <v>76</v>
      </c>
      <c r="I381" s="21" t="s">
        <v>76</v>
      </c>
      <c r="J381" s="21" t="s">
        <v>76</v>
      </c>
      <c r="K381" s="21" t="s">
        <v>76</v>
      </c>
      <c r="L381" s="21" t="s">
        <v>76</v>
      </c>
      <c r="M381" s="21" t="s">
        <v>76</v>
      </c>
    </row>
    <row r="382" spans="4:13">
      <c r="D382" s="21">
        <v>14</v>
      </c>
      <c r="E382" s="133">
        <v>45751</v>
      </c>
      <c r="F382" s="21">
        <v>4</v>
      </c>
      <c r="G382" s="21" t="s">
        <v>82</v>
      </c>
      <c r="H382" s="21" t="s">
        <v>76</v>
      </c>
      <c r="I382" s="21" t="s">
        <v>76</v>
      </c>
      <c r="J382" s="21" t="s">
        <v>76</v>
      </c>
      <c r="K382" s="21" t="s">
        <v>76</v>
      </c>
      <c r="L382" s="21" t="s">
        <v>76</v>
      </c>
      <c r="M382" s="21" t="s">
        <v>76</v>
      </c>
    </row>
    <row r="383" spans="4:13">
      <c r="D383" s="21">
        <v>15</v>
      </c>
      <c r="E383" s="133">
        <v>45754</v>
      </c>
      <c r="F383" s="21">
        <v>1</v>
      </c>
      <c r="G383" s="21" t="s">
        <v>76</v>
      </c>
      <c r="H383" s="21" t="s">
        <v>76</v>
      </c>
      <c r="I383" s="21" t="s">
        <v>76</v>
      </c>
      <c r="J383" s="21" t="s">
        <v>76</v>
      </c>
      <c r="K383" s="21" t="s">
        <v>76</v>
      </c>
      <c r="L383" s="21" t="s">
        <v>76</v>
      </c>
      <c r="M383" s="21" t="s">
        <v>82</v>
      </c>
    </row>
    <row r="384" spans="4:13">
      <c r="D384" s="21">
        <v>15</v>
      </c>
      <c r="E384" s="133">
        <v>45754</v>
      </c>
      <c r="F384" s="21">
        <v>2</v>
      </c>
      <c r="G384" s="21" t="s">
        <v>76</v>
      </c>
      <c r="H384" s="21" t="s">
        <v>76</v>
      </c>
      <c r="I384" s="21" t="s">
        <v>76</v>
      </c>
      <c r="J384" s="21" t="s">
        <v>76</v>
      </c>
      <c r="K384" s="21" t="s">
        <v>76</v>
      </c>
      <c r="L384" s="21" t="s">
        <v>76</v>
      </c>
      <c r="M384" s="21" t="s">
        <v>82</v>
      </c>
    </row>
    <row r="385" spans="4:13">
      <c r="D385" s="21">
        <v>15</v>
      </c>
      <c r="E385" s="133">
        <v>45754</v>
      </c>
      <c r="F385" s="21">
        <v>3</v>
      </c>
      <c r="G385" s="21" t="s">
        <v>76</v>
      </c>
      <c r="H385" s="21" t="s">
        <v>76</v>
      </c>
      <c r="I385" s="21" t="s">
        <v>76</v>
      </c>
      <c r="J385" s="21" t="s">
        <v>76</v>
      </c>
      <c r="K385" s="21" t="s">
        <v>76</v>
      </c>
      <c r="L385" s="21" t="s">
        <v>76</v>
      </c>
      <c r="M385" s="21" t="s">
        <v>82</v>
      </c>
    </row>
    <row r="386" spans="4:13">
      <c r="D386" s="21">
        <v>15</v>
      </c>
      <c r="E386" s="133">
        <v>45754</v>
      </c>
      <c r="F386" s="21">
        <v>4</v>
      </c>
      <c r="G386" s="21" t="s">
        <v>76</v>
      </c>
      <c r="H386" s="21" t="s">
        <v>76</v>
      </c>
      <c r="I386" s="21" t="s">
        <v>76</v>
      </c>
      <c r="J386" s="21" t="s">
        <v>76</v>
      </c>
      <c r="K386" s="21" t="s">
        <v>76</v>
      </c>
      <c r="L386" s="21" t="s">
        <v>76</v>
      </c>
      <c r="M386" s="21" t="s">
        <v>82</v>
      </c>
    </row>
    <row r="387" spans="4:13">
      <c r="D387" s="21">
        <v>15</v>
      </c>
      <c r="E387" s="133">
        <v>45754</v>
      </c>
      <c r="F387" s="21">
        <v>5</v>
      </c>
      <c r="G387" s="21" t="s">
        <v>76</v>
      </c>
      <c r="H387" s="21" t="s">
        <v>76</v>
      </c>
      <c r="I387" s="21" t="s">
        <v>76</v>
      </c>
      <c r="J387" s="21" t="s">
        <v>76</v>
      </c>
      <c r="K387" s="21" t="s">
        <v>76</v>
      </c>
      <c r="L387" s="21" t="s">
        <v>76</v>
      </c>
      <c r="M387" s="21" t="s">
        <v>82</v>
      </c>
    </row>
    <row r="388" spans="4:13">
      <c r="D388" s="21">
        <v>15</v>
      </c>
      <c r="E388" s="133">
        <v>45754</v>
      </c>
      <c r="F388" s="21">
        <v>6</v>
      </c>
      <c r="G388" s="21" t="s">
        <v>76</v>
      </c>
      <c r="H388" s="21" t="s">
        <v>76</v>
      </c>
      <c r="I388" s="21" t="s">
        <v>76</v>
      </c>
      <c r="J388" s="21" t="s">
        <v>76</v>
      </c>
      <c r="K388" s="21" t="s">
        <v>76</v>
      </c>
      <c r="L388" s="21" t="s">
        <v>76</v>
      </c>
      <c r="M388" s="21" t="s">
        <v>82</v>
      </c>
    </row>
    <row r="389" spans="4:13">
      <c r="D389" s="21">
        <v>15</v>
      </c>
      <c r="E389" s="133">
        <v>45754</v>
      </c>
      <c r="F389" s="21">
        <v>7</v>
      </c>
      <c r="G389" s="21" t="s">
        <v>76</v>
      </c>
      <c r="H389" s="21" t="s">
        <v>76</v>
      </c>
      <c r="I389" s="21" t="s">
        <v>76</v>
      </c>
      <c r="J389" s="21" t="s">
        <v>76</v>
      </c>
      <c r="K389" s="21" t="s">
        <v>76</v>
      </c>
      <c r="L389" s="21" t="s">
        <v>76</v>
      </c>
      <c r="M389" s="21" t="s">
        <v>82</v>
      </c>
    </row>
    <row r="390" spans="4:13">
      <c r="D390" s="21">
        <v>15</v>
      </c>
      <c r="E390" s="133">
        <v>45755</v>
      </c>
      <c r="F390" s="21">
        <v>1</v>
      </c>
      <c r="G390" s="21" t="s">
        <v>76</v>
      </c>
      <c r="H390" s="21" t="s">
        <v>76</v>
      </c>
      <c r="I390" s="21" t="s">
        <v>82</v>
      </c>
      <c r="J390" s="21" t="s">
        <v>76</v>
      </c>
      <c r="K390" s="21" t="s">
        <v>76</v>
      </c>
      <c r="L390" s="21" t="s">
        <v>76</v>
      </c>
      <c r="M390" s="21" t="s">
        <v>82</v>
      </c>
    </row>
    <row r="391" spans="4:13">
      <c r="D391" s="21">
        <v>15</v>
      </c>
      <c r="E391" s="133">
        <v>45755</v>
      </c>
      <c r="F391" s="21">
        <v>2</v>
      </c>
      <c r="G391" s="21" t="s">
        <v>76</v>
      </c>
      <c r="H391" s="21" t="s">
        <v>76</v>
      </c>
      <c r="I391" s="21" t="s">
        <v>82</v>
      </c>
      <c r="J391" s="21" t="s">
        <v>76</v>
      </c>
      <c r="K391" s="21" t="s">
        <v>76</v>
      </c>
      <c r="L391" s="21" t="s">
        <v>76</v>
      </c>
      <c r="M391" s="21" t="s">
        <v>82</v>
      </c>
    </row>
    <row r="392" spans="4:13">
      <c r="D392" s="21">
        <v>15</v>
      </c>
      <c r="E392" s="133">
        <v>45755</v>
      </c>
      <c r="F392" s="21">
        <v>3</v>
      </c>
      <c r="G392" s="21" t="s">
        <v>76</v>
      </c>
      <c r="H392" s="21" t="s">
        <v>76</v>
      </c>
      <c r="I392" s="21" t="s">
        <v>82</v>
      </c>
      <c r="J392" s="21" t="s">
        <v>76</v>
      </c>
      <c r="K392" s="21" t="s">
        <v>76</v>
      </c>
      <c r="L392" s="21" t="s">
        <v>76</v>
      </c>
      <c r="M392" s="21" t="s">
        <v>82</v>
      </c>
    </row>
    <row r="393" spans="4:13">
      <c r="D393" s="21">
        <v>15</v>
      </c>
      <c r="E393" s="133">
        <v>45755</v>
      </c>
      <c r="F393" s="21">
        <v>4</v>
      </c>
      <c r="G393" s="21" t="s">
        <v>76</v>
      </c>
      <c r="H393" s="21" t="s">
        <v>76</v>
      </c>
      <c r="I393" s="21" t="s">
        <v>82</v>
      </c>
      <c r="J393" s="21" t="s">
        <v>76</v>
      </c>
      <c r="K393" s="21" t="s">
        <v>76</v>
      </c>
      <c r="L393" s="21" t="s">
        <v>76</v>
      </c>
      <c r="M393" s="21" t="s">
        <v>82</v>
      </c>
    </row>
    <row r="394" spans="4:13">
      <c r="D394" s="21">
        <v>15</v>
      </c>
      <c r="E394" s="133">
        <v>45755</v>
      </c>
      <c r="F394" s="21">
        <v>5</v>
      </c>
      <c r="G394" s="21" t="s">
        <v>76</v>
      </c>
      <c r="H394" s="21" t="s">
        <v>76</v>
      </c>
      <c r="I394" s="21" t="s">
        <v>82</v>
      </c>
      <c r="J394" s="21" t="s">
        <v>76</v>
      </c>
      <c r="K394" s="21" t="s">
        <v>76</v>
      </c>
      <c r="L394" s="21" t="s">
        <v>76</v>
      </c>
      <c r="M394" s="21" t="s">
        <v>82</v>
      </c>
    </row>
    <row r="395" spans="4:13">
      <c r="D395" s="21">
        <v>15</v>
      </c>
      <c r="E395" s="133">
        <v>45755</v>
      </c>
      <c r="F395" s="21">
        <v>6</v>
      </c>
      <c r="G395" s="21" t="s">
        <v>76</v>
      </c>
      <c r="H395" s="21" t="s">
        <v>76</v>
      </c>
      <c r="I395" s="21" t="s">
        <v>82</v>
      </c>
      <c r="J395" s="21" t="s">
        <v>76</v>
      </c>
      <c r="K395" s="21" t="s">
        <v>76</v>
      </c>
      <c r="L395" s="21" t="s">
        <v>76</v>
      </c>
      <c r="M395" s="21" t="s">
        <v>82</v>
      </c>
    </row>
    <row r="396" spans="4:13">
      <c r="D396" s="21">
        <v>15</v>
      </c>
      <c r="E396" s="133">
        <v>45755</v>
      </c>
      <c r="F396" s="21">
        <v>7</v>
      </c>
      <c r="G396" s="21" t="s">
        <v>76</v>
      </c>
      <c r="H396" s="21" t="s">
        <v>76</v>
      </c>
      <c r="I396" s="21" t="s">
        <v>82</v>
      </c>
      <c r="J396" s="21" t="s">
        <v>76</v>
      </c>
      <c r="K396" s="21" t="s">
        <v>76</v>
      </c>
      <c r="L396" s="21" t="s">
        <v>76</v>
      </c>
      <c r="M396" s="21" t="s">
        <v>82</v>
      </c>
    </row>
    <row r="397" spans="4:13">
      <c r="D397" s="21">
        <v>15</v>
      </c>
      <c r="E397" s="133">
        <v>45756</v>
      </c>
      <c r="F397" s="21">
        <v>1</v>
      </c>
      <c r="G397" s="21" t="s">
        <v>76</v>
      </c>
      <c r="H397" s="21" t="s">
        <v>76</v>
      </c>
      <c r="I397" s="21" t="s">
        <v>82</v>
      </c>
      <c r="J397" s="21" t="s">
        <v>76</v>
      </c>
      <c r="K397" s="21" t="s">
        <v>76</v>
      </c>
      <c r="L397" s="21" t="s">
        <v>76</v>
      </c>
      <c r="M397" s="21" t="s">
        <v>82</v>
      </c>
    </row>
    <row r="398" spans="4:13">
      <c r="D398" s="21">
        <v>15</v>
      </c>
      <c r="E398" s="133">
        <v>45756</v>
      </c>
      <c r="F398" s="21">
        <v>2</v>
      </c>
      <c r="G398" s="21" t="s">
        <v>76</v>
      </c>
      <c r="H398" s="21" t="s">
        <v>76</v>
      </c>
      <c r="I398" s="21" t="s">
        <v>82</v>
      </c>
      <c r="J398" s="21" t="s">
        <v>76</v>
      </c>
      <c r="K398" s="21" t="s">
        <v>76</v>
      </c>
      <c r="L398" s="21" t="s">
        <v>76</v>
      </c>
      <c r="M398" s="21" t="s">
        <v>82</v>
      </c>
    </row>
    <row r="399" spans="4:13">
      <c r="D399" s="21">
        <v>15</v>
      </c>
      <c r="E399" s="133">
        <v>45756</v>
      </c>
      <c r="F399" s="21">
        <v>3</v>
      </c>
      <c r="G399" s="21" t="s">
        <v>76</v>
      </c>
      <c r="H399" s="21" t="s">
        <v>76</v>
      </c>
      <c r="I399" s="21" t="s">
        <v>82</v>
      </c>
      <c r="J399" s="21" t="s">
        <v>76</v>
      </c>
      <c r="K399" s="21" t="s">
        <v>76</v>
      </c>
      <c r="L399" s="21" t="s">
        <v>76</v>
      </c>
      <c r="M399" s="21" t="s">
        <v>82</v>
      </c>
    </row>
    <row r="400" spans="4:13">
      <c r="D400" s="21">
        <v>15</v>
      </c>
      <c r="E400" s="133">
        <v>45756</v>
      </c>
      <c r="F400" s="21">
        <v>4</v>
      </c>
      <c r="G400" s="21" t="s">
        <v>76</v>
      </c>
      <c r="H400" s="21" t="s">
        <v>76</v>
      </c>
      <c r="I400" s="21" t="s">
        <v>82</v>
      </c>
      <c r="J400" s="21" t="s">
        <v>76</v>
      </c>
      <c r="K400" s="21" t="s">
        <v>76</v>
      </c>
      <c r="L400" s="21" t="s">
        <v>76</v>
      </c>
      <c r="M400" s="21" t="s">
        <v>82</v>
      </c>
    </row>
    <row r="401" spans="4:13">
      <c r="D401" s="21">
        <v>15</v>
      </c>
      <c r="E401" s="133">
        <v>45756</v>
      </c>
      <c r="F401" s="21">
        <v>5</v>
      </c>
      <c r="G401" s="21" t="s">
        <v>76</v>
      </c>
      <c r="H401" s="21" t="s">
        <v>76</v>
      </c>
      <c r="I401" s="21" t="s">
        <v>82</v>
      </c>
      <c r="J401" s="21" t="s">
        <v>76</v>
      </c>
      <c r="K401" s="21" t="s">
        <v>76</v>
      </c>
      <c r="L401" s="21" t="s">
        <v>76</v>
      </c>
      <c r="M401" s="21" t="s">
        <v>82</v>
      </c>
    </row>
    <row r="402" spans="4:13">
      <c r="D402" s="21">
        <v>15</v>
      </c>
      <c r="E402" s="133">
        <v>45756</v>
      </c>
      <c r="F402" s="21">
        <v>6</v>
      </c>
      <c r="G402" s="21" t="s">
        <v>76</v>
      </c>
      <c r="H402" s="21" t="s">
        <v>76</v>
      </c>
      <c r="I402" s="21" t="s">
        <v>82</v>
      </c>
      <c r="J402" s="21" t="s">
        <v>76</v>
      </c>
      <c r="K402" s="21" t="s">
        <v>76</v>
      </c>
      <c r="L402" s="21" t="s">
        <v>76</v>
      </c>
      <c r="M402" s="21" t="s">
        <v>82</v>
      </c>
    </row>
    <row r="403" spans="4:13">
      <c r="D403" s="21">
        <v>15</v>
      </c>
      <c r="E403" s="133">
        <v>45756</v>
      </c>
      <c r="F403" s="21">
        <v>7</v>
      </c>
      <c r="G403" s="21" t="s">
        <v>76</v>
      </c>
      <c r="H403" s="21" t="s">
        <v>76</v>
      </c>
      <c r="I403" s="21" t="s">
        <v>82</v>
      </c>
      <c r="J403" s="21" t="s">
        <v>76</v>
      </c>
      <c r="K403" s="21" t="s">
        <v>76</v>
      </c>
      <c r="L403" s="21" t="s">
        <v>76</v>
      </c>
      <c r="M403" s="21" t="s">
        <v>82</v>
      </c>
    </row>
    <row r="404" spans="4:13">
      <c r="D404" s="21">
        <v>15</v>
      </c>
      <c r="E404" s="133">
        <v>45757</v>
      </c>
      <c r="F404" s="21">
        <v>1</v>
      </c>
      <c r="G404" s="21" t="s">
        <v>76</v>
      </c>
      <c r="H404" s="21" t="s">
        <v>76</v>
      </c>
      <c r="I404" s="21" t="s">
        <v>82</v>
      </c>
      <c r="J404" s="21" t="s">
        <v>76</v>
      </c>
      <c r="K404" s="21" t="s">
        <v>76</v>
      </c>
      <c r="L404" s="21" t="s">
        <v>76</v>
      </c>
      <c r="M404" s="21" t="s">
        <v>82</v>
      </c>
    </row>
    <row r="405" spans="4:13">
      <c r="D405" s="21">
        <v>15</v>
      </c>
      <c r="E405" s="133">
        <v>45757</v>
      </c>
      <c r="F405" s="21">
        <v>2</v>
      </c>
      <c r="G405" s="21" t="s">
        <v>76</v>
      </c>
      <c r="H405" s="21" t="s">
        <v>76</v>
      </c>
      <c r="I405" s="21" t="s">
        <v>82</v>
      </c>
      <c r="J405" s="21" t="s">
        <v>76</v>
      </c>
      <c r="K405" s="21" t="s">
        <v>76</v>
      </c>
      <c r="L405" s="21" t="s">
        <v>76</v>
      </c>
      <c r="M405" s="21" t="s">
        <v>82</v>
      </c>
    </row>
    <row r="406" spans="4:13">
      <c r="D406" s="21">
        <v>15</v>
      </c>
      <c r="E406" s="133">
        <v>45757</v>
      </c>
      <c r="F406" s="21">
        <v>3</v>
      </c>
      <c r="G406" s="21" t="s">
        <v>76</v>
      </c>
      <c r="H406" s="21" t="s">
        <v>76</v>
      </c>
      <c r="I406" s="21" t="s">
        <v>82</v>
      </c>
      <c r="J406" s="21" t="s">
        <v>76</v>
      </c>
      <c r="K406" s="21" t="s">
        <v>76</v>
      </c>
      <c r="L406" s="21" t="s">
        <v>76</v>
      </c>
      <c r="M406" s="21" t="s">
        <v>82</v>
      </c>
    </row>
    <row r="407" spans="4:13">
      <c r="D407" s="21">
        <v>15</v>
      </c>
      <c r="E407" s="133">
        <v>45757</v>
      </c>
      <c r="F407" s="21">
        <v>4</v>
      </c>
      <c r="G407" s="21" t="s">
        <v>76</v>
      </c>
      <c r="H407" s="21" t="s">
        <v>76</v>
      </c>
      <c r="I407" s="21" t="s">
        <v>82</v>
      </c>
      <c r="J407" s="21" t="s">
        <v>76</v>
      </c>
      <c r="K407" s="21" t="s">
        <v>76</v>
      </c>
      <c r="L407" s="21" t="s">
        <v>76</v>
      </c>
      <c r="M407" s="21" t="s">
        <v>82</v>
      </c>
    </row>
    <row r="408" spans="4:13">
      <c r="D408" s="21">
        <v>15</v>
      </c>
      <c r="E408" s="133">
        <v>45757</v>
      </c>
      <c r="F408" s="21">
        <v>5</v>
      </c>
      <c r="G408" s="21" t="s">
        <v>76</v>
      </c>
      <c r="H408" s="21" t="s">
        <v>76</v>
      </c>
      <c r="I408" s="21" t="s">
        <v>82</v>
      </c>
      <c r="J408" s="21" t="s">
        <v>76</v>
      </c>
      <c r="K408" s="21" t="s">
        <v>76</v>
      </c>
      <c r="L408" s="21" t="s">
        <v>76</v>
      </c>
      <c r="M408" s="21" t="s">
        <v>82</v>
      </c>
    </row>
    <row r="409" spans="4:13">
      <c r="D409" s="21">
        <v>15</v>
      </c>
      <c r="E409" s="133">
        <v>45757</v>
      </c>
      <c r="F409" s="21">
        <v>6</v>
      </c>
      <c r="G409" s="21" t="s">
        <v>76</v>
      </c>
      <c r="H409" s="21" t="s">
        <v>76</v>
      </c>
      <c r="I409" s="21" t="s">
        <v>82</v>
      </c>
      <c r="J409" s="21" t="s">
        <v>76</v>
      </c>
      <c r="K409" s="21" t="s">
        <v>76</v>
      </c>
      <c r="L409" s="21" t="s">
        <v>76</v>
      </c>
      <c r="M409" s="21" t="s">
        <v>82</v>
      </c>
    </row>
    <row r="410" spans="4:13">
      <c r="D410" s="21">
        <v>15</v>
      </c>
      <c r="E410" s="133">
        <v>45757</v>
      </c>
      <c r="F410" s="21">
        <v>7</v>
      </c>
      <c r="G410" s="21" t="s">
        <v>76</v>
      </c>
      <c r="H410" s="21" t="s">
        <v>76</v>
      </c>
      <c r="I410" s="21" t="s">
        <v>76</v>
      </c>
      <c r="J410" s="21" t="s">
        <v>76</v>
      </c>
      <c r="K410" s="21" t="s">
        <v>76</v>
      </c>
      <c r="L410" s="21" t="s">
        <v>76</v>
      </c>
      <c r="M410" s="21" t="s">
        <v>82</v>
      </c>
    </row>
    <row r="411" spans="4:13">
      <c r="D411" s="21">
        <v>15</v>
      </c>
      <c r="E411" s="133">
        <v>45758</v>
      </c>
      <c r="F411" s="21">
        <v>1</v>
      </c>
      <c r="G411" s="21" t="s">
        <v>76</v>
      </c>
      <c r="H411" s="21" t="s">
        <v>82</v>
      </c>
      <c r="I411" s="21" t="s">
        <v>76</v>
      </c>
      <c r="J411" s="21" t="s">
        <v>76</v>
      </c>
      <c r="K411" s="21" t="s">
        <v>76</v>
      </c>
      <c r="L411" s="21" t="s">
        <v>82</v>
      </c>
      <c r="M411" s="21" t="s">
        <v>76</v>
      </c>
    </row>
    <row r="412" spans="4:13">
      <c r="D412" s="21">
        <v>15</v>
      </c>
      <c r="E412" s="133">
        <v>45758</v>
      </c>
      <c r="F412" s="21">
        <v>2</v>
      </c>
      <c r="G412" s="21" t="s">
        <v>76</v>
      </c>
      <c r="H412" s="21" t="s">
        <v>82</v>
      </c>
      <c r="I412" s="21" t="s">
        <v>76</v>
      </c>
      <c r="J412" s="21" t="s">
        <v>76</v>
      </c>
      <c r="K412" s="21" t="s">
        <v>76</v>
      </c>
      <c r="L412" s="21" t="s">
        <v>82</v>
      </c>
      <c r="M412" s="21" t="s">
        <v>76</v>
      </c>
    </row>
    <row r="413" spans="4:13">
      <c r="D413" s="21">
        <v>15</v>
      </c>
      <c r="E413" s="133">
        <v>45758</v>
      </c>
      <c r="F413" s="21">
        <v>3</v>
      </c>
      <c r="G413" s="21" t="s">
        <v>76</v>
      </c>
      <c r="H413" s="21" t="s">
        <v>82</v>
      </c>
      <c r="I413" s="21" t="s">
        <v>76</v>
      </c>
      <c r="J413" s="21" t="s">
        <v>76</v>
      </c>
      <c r="K413" s="21" t="s">
        <v>76</v>
      </c>
      <c r="L413" s="21" t="s">
        <v>82</v>
      </c>
      <c r="M413" s="21" t="s">
        <v>76</v>
      </c>
    </row>
    <row r="414" spans="4:13">
      <c r="D414" s="21">
        <v>15</v>
      </c>
      <c r="E414" s="133">
        <v>45758</v>
      </c>
      <c r="F414" s="21">
        <v>4</v>
      </c>
      <c r="G414" s="21" t="s">
        <v>76</v>
      </c>
      <c r="H414" s="21" t="s">
        <v>82</v>
      </c>
      <c r="I414" s="21" t="s">
        <v>76</v>
      </c>
      <c r="J414" s="21" t="s">
        <v>76</v>
      </c>
      <c r="K414" s="21" t="s">
        <v>76</v>
      </c>
      <c r="L414" s="21" t="s">
        <v>82</v>
      </c>
      <c r="M414" s="21" t="s">
        <v>76</v>
      </c>
    </row>
    <row r="415" spans="4:13">
      <c r="D415" s="21">
        <v>16</v>
      </c>
      <c r="E415" s="133">
        <v>45761</v>
      </c>
      <c r="F415" s="21">
        <v>1</v>
      </c>
      <c r="G415" s="21" t="s">
        <v>76</v>
      </c>
      <c r="H415" s="21" t="s">
        <v>82</v>
      </c>
      <c r="I415" s="21" t="s">
        <v>76</v>
      </c>
      <c r="J415" s="21" t="s">
        <v>76</v>
      </c>
      <c r="K415" s="21" t="s">
        <v>76</v>
      </c>
      <c r="L415" s="21" t="s">
        <v>82</v>
      </c>
      <c r="M415" s="21" t="s">
        <v>76</v>
      </c>
    </row>
    <row r="416" spans="4:13">
      <c r="D416" s="21">
        <v>16</v>
      </c>
      <c r="E416" s="133">
        <v>45761</v>
      </c>
      <c r="F416" s="21">
        <v>2</v>
      </c>
      <c r="G416" s="21" t="s">
        <v>76</v>
      </c>
      <c r="H416" s="21" t="s">
        <v>82</v>
      </c>
      <c r="I416" s="21" t="s">
        <v>76</v>
      </c>
      <c r="J416" s="21" t="s">
        <v>76</v>
      </c>
      <c r="K416" s="21" t="s">
        <v>76</v>
      </c>
      <c r="L416" s="21" t="s">
        <v>82</v>
      </c>
      <c r="M416" s="21" t="s">
        <v>76</v>
      </c>
    </row>
    <row r="417" spans="4:13">
      <c r="D417" s="21">
        <v>16</v>
      </c>
      <c r="E417" s="133">
        <v>45761</v>
      </c>
      <c r="F417" s="21">
        <v>3</v>
      </c>
      <c r="G417" s="21" t="s">
        <v>76</v>
      </c>
      <c r="H417" s="21" t="s">
        <v>82</v>
      </c>
      <c r="I417" s="21" t="s">
        <v>76</v>
      </c>
      <c r="J417" s="21" t="s">
        <v>76</v>
      </c>
      <c r="K417" s="21" t="s">
        <v>76</v>
      </c>
      <c r="L417" s="21" t="s">
        <v>82</v>
      </c>
      <c r="M417" s="21" t="s">
        <v>76</v>
      </c>
    </row>
    <row r="418" spans="4:13">
      <c r="D418" s="21">
        <v>16</v>
      </c>
      <c r="E418" s="133">
        <v>45761</v>
      </c>
      <c r="F418" s="21">
        <v>4</v>
      </c>
      <c r="G418" s="21" t="s">
        <v>76</v>
      </c>
      <c r="H418" s="21" t="s">
        <v>82</v>
      </c>
      <c r="I418" s="21" t="s">
        <v>76</v>
      </c>
      <c r="J418" s="21" t="s">
        <v>76</v>
      </c>
      <c r="K418" s="21" t="s">
        <v>76</v>
      </c>
      <c r="L418" s="21" t="s">
        <v>82</v>
      </c>
      <c r="M418" s="21" t="s">
        <v>76</v>
      </c>
    </row>
    <row r="419" spans="4:13">
      <c r="D419" s="21">
        <v>16</v>
      </c>
      <c r="E419" s="133">
        <v>45761</v>
      </c>
      <c r="F419" s="21">
        <v>5</v>
      </c>
      <c r="G419" s="21" t="s">
        <v>76</v>
      </c>
      <c r="H419" s="21" t="s">
        <v>82</v>
      </c>
      <c r="I419" s="21" t="s">
        <v>76</v>
      </c>
      <c r="J419" s="21" t="s">
        <v>76</v>
      </c>
      <c r="K419" s="21" t="s">
        <v>76</v>
      </c>
      <c r="L419" s="21" t="s">
        <v>82</v>
      </c>
      <c r="M419" s="21" t="s">
        <v>76</v>
      </c>
    </row>
    <row r="420" spans="4:13">
      <c r="D420" s="21">
        <v>16</v>
      </c>
      <c r="E420" s="133">
        <v>45761</v>
      </c>
      <c r="F420" s="21">
        <v>6</v>
      </c>
      <c r="G420" s="21" t="s">
        <v>76</v>
      </c>
      <c r="H420" s="21" t="s">
        <v>82</v>
      </c>
      <c r="I420" s="21" t="s">
        <v>76</v>
      </c>
      <c r="J420" s="21" t="s">
        <v>76</v>
      </c>
      <c r="K420" s="21" t="s">
        <v>76</v>
      </c>
      <c r="L420" s="21" t="s">
        <v>82</v>
      </c>
      <c r="M420" s="21" t="s">
        <v>76</v>
      </c>
    </row>
    <row r="421" spans="4:13">
      <c r="D421" s="21">
        <v>16</v>
      </c>
      <c r="E421" s="133">
        <v>45761</v>
      </c>
      <c r="F421" s="21">
        <v>7</v>
      </c>
      <c r="G421" s="21" t="s">
        <v>76</v>
      </c>
      <c r="H421" s="21" t="s">
        <v>82</v>
      </c>
      <c r="I421" s="21" t="s">
        <v>76</v>
      </c>
      <c r="J421" s="21" t="s">
        <v>76</v>
      </c>
      <c r="K421" s="21" t="s">
        <v>76</v>
      </c>
      <c r="L421" s="21" t="s">
        <v>82</v>
      </c>
      <c r="M421" s="21" t="s">
        <v>76</v>
      </c>
    </row>
    <row r="422" spans="4:13">
      <c r="D422" s="21">
        <v>16</v>
      </c>
      <c r="E422" s="133">
        <v>45762</v>
      </c>
      <c r="F422" s="21">
        <v>1</v>
      </c>
      <c r="G422" s="21" t="s">
        <v>76</v>
      </c>
      <c r="H422" s="21" t="s">
        <v>82</v>
      </c>
      <c r="I422" s="21" t="s">
        <v>76</v>
      </c>
      <c r="J422" s="21" t="s">
        <v>76</v>
      </c>
      <c r="K422" s="21" t="s">
        <v>76</v>
      </c>
      <c r="L422" s="21" t="s">
        <v>82</v>
      </c>
      <c r="M422" s="21" t="s">
        <v>76</v>
      </c>
    </row>
    <row r="423" spans="4:13">
      <c r="D423" s="21">
        <v>16</v>
      </c>
      <c r="E423" s="133">
        <v>45762</v>
      </c>
      <c r="F423" s="21">
        <v>2</v>
      </c>
      <c r="G423" s="21" t="s">
        <v>76</v>
      </c>
      <c r="H423" s="21" t="s">
        <v>82</v>
      </c>
      <c r="I423" s="21" t="s">
        <v>76</v>
      </c>
      <c r="J423" s="21" t="s">
        <v>76</v>
      </c>
      <c r="K423" s="21" t="s">
        <v>76</v>
      </c>
      <c r="L423" s="21" t="s">
        <v>82</v>
      </c>
      <c r="M423" s="21" t="s">
        <v>76</v>
      </c>
    </row>
    <row r="424" spans="4:13">
      <c r="D424" s="21">
        <v>16</v>
      </c>
      <c r="E424" s="133">
        <v>45762</v>
      </c>
      <c r="F424" s="21">
        <v>3</v>
      </c>
      <c r="G424" s="21" t="s">
        <v>76</v>
      </c>
      <c r="H424" s="21" t="s">
        <v>82</v>
      </c>
      <c r="I424" s="21" t="s">
        <v>76</v>
      </c>
      <c r="J424" s="21" t="s">
        <v>76</v>
      </c>
      <c r="K424" s="21" t="s">
        <v>76</v>
      </c>
      <c r="L424" s="21" t="s">
        <v>82</v>
      </c>
      <c r="M424" s="21" t="s">
        <v>76</v>
      </c>
    </row>
    <row r="425" spans="4:13">
      <c r="D425" s="21">
        <v>16</v>
      </c>
      <c r="E425" s="133">
        <v>45762</v>
      </c>
      <c r="F425" s="21">
        <v>4</v>
      </c>
      <c r="G425" s="21" t="s">
        <v>76</v>
      </c>
      <c r="H425" s="21" t="s">
        <v>82</v>
      </c>
      <c r="I425" s="21" t="s">
        <v>76</v>
      </c>
      <c r="J425" s="21" t="s">
        <v>76</v>
      </c>
      <c r="K425" s="21" t="s">
        <v>76</v>
      </c>
      <c r="L425" s="21" t="s">
        <v>82</v>
      </c>
      <c r="M425" s="21" t="s">
        <v>76</v>
      </c>
    </row>
    <row r="426" spans="4:13">
      <c r="D426" s="21">
        <v>16</v>
      </c>
      <c r="E426" s="133">
        <v>45762</v>
      </c>
      <c r="F426" s="21">
        <v>5</v>
      </c>
      <c r="G426" s="21" t="s">
        <v>76</v>
      </c>
      <c r="H426" s="21" t="s">
        <v>82</v>
      </c>
      <c r="I426" s="21" t="s">
        <v>76</v>
      </c>
      <c r="J426" s="21" t="s">
        <v>76</v>
      </c>
      <c r="K426" s="21" t="s">
        <v>76</v>
      </c>
      <c r="L426" s="21" t="s">
        <v>82</v>
      </c>
      <c r="M426" s="21" t="s">
        <v>76</v>
      </c>
    </row>
    <row r="427" spans="4:13">
      <c r="D427" s="21">
        <v>16</v>
      </c>
      <c r="E427" s="133">
        <v>45762</v>
      </c>
      <c r="F427" s="21">
        <v>6</v>
      </c>
      <c r="G427" s="21" t="s">
        <v>76</v>
      </c>
      <c r="H427" s="21" t="s">
        <v>82</v>
      </c>
      <c r="I427" s="21" t="s">
        <v>76</v>
      </c>
      <c r="J427" s="21" t="s">
        <v>76</v>
      </c>
      <c r="K427" s="21" t="s">
        <v>76</v>
      </c>
      <c r="L427" s="21" t="s">
        <v>82</v>
      </c>
      <c r="M427" s="21" t="s">
        <v>76</v>
      </c>
    </row>
    <row r="428" spans="4:13">
      <c r="D428" s="21">
        <v>16</v>
      </c>
      <c r="E428" s="133">
        <v>45762</v>
      </c>
      <c r="F428" s="21">
        <v>7</v>
      </c>
      <c r="G428" s="21" t="s">
        <v>76</v>
      </c>
      <c r="H428" s="21" t="s">
        <v>82</v>
      </c>
      <c r="I428" s="21" t="s">
        <v>76</v>
      </c>
      <c r="J428" s="21" t="s">
        <v>76</v>
      </c>
      <c r="K428" s="21" t="s">
        <v>76</v>
      </c>
      <c r="L428" s="21" t="s">
        <v>82</v>
      </c>
      <c r="M428" s="21" t="s">
        <v>76</v>
      </c>
    </row>
    <row r="429" spans="4:13">
      <c r="D429" s="21">
        <v>16</v>
      </c>
      <c r="E429" s="133">
        <v>45763</v>
      </c>
      <c r="F429" s="21">
        <v>1</v>
      </c>
      <c r="G429" s="21" t="s">
        <v>76</v>
      </c>
      <c r="H429" s="21" t="s">
        <v>82</v>
      </c>
      <c r="I429" s="21" t="s">
        <v>76</v>
      </c>
      <c r="J429" s="21" t="s">
        <v>76</v>
      </c>
      <c r="K429" s="21" t="s">
        <v>76</v>
      </c>
      <c r="L429" s="21" t="s">
        <v>82</v>
      </c>
      <c r="M429" s="21" t="s">
        <v>76</v>
      </c>
    </row>
    <row r="430" spans="4:13">
      <c r="D430" s="21">
        <v>16</v>
      </c>
      <c r="E430" s="133">
        <v>45763</v>
      </c>
      <c r="F430" s="21">
        <v>2</v>
      </c>
      <c r="G430" s="21" t="s">
        <v>76</v>
      </c>
      <c r="H430" s="21" t="s">
        <v>82</v>
      </c>
      <c r="I430" s="21" t="s">
        <v>76</v>
      </c>
      <c r="J430" s="21" t="s">
        <v>76</v>
      </c>
      <c r="K430" s="21" t="s">
        <v>76</v>
      </c>
      <c r="L430" s="21" t="s">
        <v>82</v>
      </c>
      <c r="M430" s="21" t="s">
        <v>76</v>
      </c>
    </row>
    <row r="431" spans="4:13">
      <c r="D431" s="21">
        <v>16</v>
      </c>
      <c r="E431" s="133">
        <v>45763</v>
      </c>
      <c r="F431" s="21">
        <v>3</v>
      </c>
      <c r="G431" s="21" t="s">
        <v>76</v>
      </c>
      <c r="H431" s="21" t="s">
        <v>82</v>
      </c>
      <c r="I431" s="21" t="s">
        <v>76</v>
      </c>
      <c r="J431" s="21" t="s">
        <v>76</v>
      </c>
      <c r="K431" s="21" t="s">
        <v>76</v>
      </c>
      <c r="L431" s="21" t="s">
        <v>82</v>
      </c>
      <c r="M431" s="21" t="s">
        <v>76</v>
      </c>
    </row>
    <row r="432" spans="4:13">
      <c r="D432" s="21">
        <v>16</v>
      </c>
      <c r="E432" s="133">
        <v>45763</v>
      </c>
      <c r="F432" s="21">
        <v>4</v>
      </c>
      <c r="G432" s="21" t="s">
        <v>76</v>
      </c>
      <c r="H432" s="21" t="s">
        <v>82</v>
      </c>
      <c r="I432" s="21" t="s">
        <v>76</v>
      </c>
      <c r="J432" s="21" t="s">
        <v>76</v>
      </c>
      <c r="K432" s="21" t="s">
        <v>76</v>
      </c>
      <c r="L432" s="21" t="s">
        <v>82</v>
      </c>
      <c r="M432" s="21" t="s">
        <v>76</v>
      </c>
    </row>
    <row r="433" spans="4:13">
      <c r="D433" s="21">
        <v>16</v>
      </c>
      <c r="E433" s="133">
        <v>45763</v>
      </c>
      <c r="F433" s="21">
        <v>5</v>
      </c>
      <c r="G433" s="21" t="s">
        <v>76</v>
      </c>
      <c r="H433" s="21" t="s">
        <v>82</v>
      </c>
      <c r="I433" s="21" t="s">
        <v>76</v>
      </c>
      <c r="J433" s="21" t="s">
        <v>76</v>
      </c>
      <c r="K433" s="21" t="s">
        <v>76</v>
      </c>
      <c r="L433" s="21" t="s">
        <v>82</v>
      </c>
      <c r="M433" s="21" t="s">
        <v>76</v>
      </c>
    </row>
    <row r="434" spans="4:13">
      <c r="D434" s="21">
        <v>16</v>
      </c>
      <c r="E434" s="133">
        <v>45763</v>
      </c>
      <c r="F434" s="21">
        <v>6</v>
      </c>
      <c r="G434" s="21" t="s">
        <v>76</v>
      </c>
      <c r="H434" s="21" t="s">
        <v>82</v>
      </c>
      <c r="I434" s="21" t="s">
        <v>76</v>
      </c>
      <c r="J434" s="21" t="s">
        <v>76</v>
      </c>
      <c r="K434" s="21" t="s">
        <v>76</v>
      </c>
      <c r="L434" s="21" t="s">
        <v>82</v>
      </c>
      <c r="M434" s="21" t="s">
        <v>76</v>
      </c>
    </row>
    <row r="435" spans="4:13">
      <c r="D435" s="21">
        <v>16</v>
      </c>
      <c r="E435" s="133">
        <v>45763</v>
      </c>
      <c r="F435" s="21">
        <v>7</v>
      </c>
      <c r="G435" s="21" t="s">
        <v>76</v>
      </c>
      <c r="H435" s="21" t="s">
        <v>82</v>
      </c>
      <c r="I435" s="21" t="s">
        <v>76</v>
      </c>
      <c r="J435" s="21" t="s">
        <v>76</v>
      </c>
      <c r="K435" s="21" t="s">
        <v>76</v>
      </c>
      <c r="L435" s="21" t="s">
        <v>82</v>
      </c>
      <c r="M435" s="21" t="s">
        <v>76</v>
      </c>
    </row>
    <row r="436" spans="4:13">
      <c r="D436" s="21">
        <v>16</v>
      </c>
      <c r="E436" s="133">
        <v>45764</v>
      </c>
      <c r="F436" s="21">
        <v>1</v>
      </c>
      <c r="G436" s="21" t="s">
        <v>76</v>
      </c>
      <c r="H436" s="21" t="s">
        <v>76</v>
      </c>
      <c r="I436" s="21" t="s">
        <v>76</v>
      </c>
      <c r="J436" s="21" t="s">
        <v>76</v>
      </c>
      <c r="K436" s="21" t="s">
        <v>76</v>
      </c>
      <c r="L436" s="21" t="s">
        <v>82</v>
      </c>
      <c r="M436" s="21" t="s">
        <v>76</v>
      </c>
    </row>
    <row r="437" spans="4:13">
      <c r="D437" s="21">
        <v>16</v>
      </c>
      <c r="E437" s="133">
        <v>45764</v>
      </c>
      <c r="F437" s="21">
        <v>2</v>
      </c>
      <c r="G437" s="21" t="s">
        <v>76</v>
      </c>
      <c r="H437" s="21" t="s">
        <v>76</v>
      </c>
      <c r="I437" s="21" t="s">
        <v>76</v>
      </c>
      <c r="J437" s="21" t="s">
        <v>76</v>
      </c>
      <c r="K437" s="21" t="s">
        <v>76</v>
      </c>
      <c r="L437" s="21" t="s">
        <v>82</v>
      </c>
      <c r="M437" s="21" t="s">
        <v>76</v>
      </c>
    </row>
    <row r="438" spans="4:13">
      <c r="D438" s="21">
        <v>16</v>
      </c>
      <c r="E438" s="133">
        <v>45764</v>
      </c>
      <c r="F438" s="21">
        <v>3</v>
      </c>
      <c r="G438" s="21" t="s">
        <v>76</v>
      </c>
      <c r="H438" s="21" t="s">
        <v>76</v>
      </c>
      <c r="I438" s="21" t="s">
        <v>76</v>
      </c>
      <c r="J438" s="21" t="s">
        <v>76</v>
      </c>
      <c r="K438" s="21" t="s">
        <v>76</v>
      </c>
      <c r="L438" s="21" t="s">
        <v>82</v>
      </c>
      <c r="M438" s="21" t="s">
        <v>76</v>
      </c>
    </row>
    <row r="439" spans="4:13">
      <c r="D439" s="21">
        <v>16</v>
      </c>
      <c r="E439" s="133">
        <v>45764</v>
      </c>
      <c r="F439" s="21">
        <v>4</v>
      </c>
      <c r="G439" s="21" t="s">
        <v>76</v>
      </c>
      <c r="H439" s="21" t="s">
        <v>76</v>
      </c>
      <c r="I439" s="21" t="s">
        <v>76</v>
      </c>
      <c r="J439" s="21" t="s">
        <v>76</v>
      </c>
      <c r="K439" s="21" t="s">
        <v>76</v>
      </c>
      <c r="L439" s="21" t="s">
        <v>82</v>
      </c>
      <c r="M439" s="21" t="s">
        <v>76</v>
      </c>
    </row>
    <row r="440" spans="4:13">
      <c r="D440" s="21">
        <v>16</v>
      </c>
      <c r="E440" s="133">
        <v>45764</v>
      </c>
      <c r="F440" s="21">
        <v>5</v>
      </c>
      <c r="G440" s="21" t="s">
        <v>76</v>
      </c>
      <c r="H440" s="21" t="s">
        <v>76</v>
      </c>
      <c r="I440" s="21" t="s">
        <v>76</v>
      </c>
      <c r="J440" s="21" t="s">
        <v>76</v>
      </c>
      <c r="K440" s="21" t="s">
        <v>76</v>
      </c>
      <c r="L440" s="21" t="s">
        <v>82</v>
      </c>
      <c r="M440" s="21" t="s">
        <v>76</v>
      </c>
    </row>
    <row r="441" spans="4:13">
      <c r="D441" s="21">
        <v>16</v>
      </c>
      <c r="E441" s="133">
        <v>45764</v>
      </c>
      <c r="F441" s="21">
        <v>6</v>
      </c>
      <c r="G441" s="21" t="s">
        <v>76</v>
      </c>
      <c r="H441" s="21" t="s">
        <v>76</v>
      </c>
      <c r="I441" s="21" t="s">
        <v>76</v>
      </c>
      <c r="J441" s="21" t="s">
        <v>76</v>
      </c>
      <c r="K441" s="21" t="s">
        <v>76</v>
      </c>
      <c r="L441" s="21" t="s">
        <v>82</v>
      </c>
      <c r="M441" s="21" t="s">
        <v>76</v>
      </c>
    </row>
    <row r="442" spans="4:13">
      <c r="D442" s="21">
        <v>16</v>
      </c>
      <c r="E442" s="133">
        <v>45765</v>
      </c>
      <c r="F442" s="21">
        <v>1</v>
      </c>
      <c r="G442" s="21" t="s">
        <v>82</v>
      </c>
      <c r="H442" s="21" t="s">
        <v>76</v>
      </c>
      <c r="I442" s="21" t="s">
        <v>76</v>
      </c>
      <c r="J442" s="21" t="s">
        <v>76</v>
      </c>
      <c r="K442" s="21" t="s">
        <v>76</v>
      </c>
      <c r="L442" s="21" t="s">
        <v>76</v>
      </c>
      <c r="M442" s="21" t="s">
        <v>76</v>
      </c>
    </row>
    <row r="443" spans="4:13">
      <c r="D443" s="21">
        <v>16</v>
      </c>
      <c r="E443" s="133">
        <v>45765</v>
      </c>
      <c r="F443" s="21">
        <v>2</v>
      </c>
      <c r="G443" s="21" t="s">
        <v>82</v>
      </c>
      <c r="H443" s="21" t="s">
        <v>76</v>
      </c>
      <c r="I443" s="21" t="s">
        <v>76</v>
      </c>
      <c r="J443" s="21" t="s">
        <v>76</v>
      </c>
      <c r="K443" s="21" t="s">
        <v>76</v>
      </c>
      <c r="L443" s="21" t="s">
        <v>76</v>
      </c>
      <c r="M443" s="21" t="s">
        <v>76</v>
      </c>
    </row>
    <row r="444" spans="4:13">
      <c r="D444" s="21">
        <v>16</v>
      </c>
      <c r="E444" s="133">
        <v>45765</v>
      </c>
      <c r="F444" s="21">
        <v>3</v>
      </c>
      <c r="G444" s="21" t="s">
        <v>82</v>
      </c>
      <c r="H444" s="21" t="s">
        <v>76</v>
      </c>
      <c r="I444" s="21" t="s">
        <v>76</v>
      </c>
      <c r="J444" s="21" t="s">
        <v>76</v>
      </c>
      <c r="K444" s="21" t="s">
        <v>76</v>
      </c>
      <c r="L444" s="21" t="s">
        <v>76</v>
      </c>
      <c r="M444" s="21" t="s">
        <v>76</v>
      </c>
    </row>
    <row r="445" spans="4:13">
      <c r="D445" s="21">
        <v>16</v>
      </c>
      <c r="E445" s="133">
        <v>45765</v>
      </c>
      <c r="F445" s="21">
        <v>4</v>
      </c>
      <c r="G445" s="21" t="s">
        <v>82</v>
      </c>
      <c r="H445" s="21" t="s">
        <v>76</v>
      </c>
      <c r="I445" s="21" t="s">
        <v>76</v>
      </c>
      <c r="J445" s="21" t="s">
        <v>76</v>
      </c>
      <c r="K445" s="21" t="s">
        <v>76</v>
      </c>
      <c r="L445" s="21" t="s">
        <v>76</v>
      </c>
      <c r="M445" s="21" t="s">
        <v>76</v>
      </c>
    </row>
    <row r="446" spans="4:13">
      <c r="D446" s="21">
        <v>17</v>
      </c>
      <c r="E446" s="133">
        <v>45769</v>
      </c>
      <c r="F446" s="21">
        <v>1</v>
      </c>
      <c r="G446" s="21" t="s">
        <v>76</v>
      </c>
      <c r="H446" s="21" t="s">
        <v>76</v>
      </c>
      <c r="I446" s="21" t="s">
        <v>76</v>
      </c>
      <c r="J446" s="21" t="s">
        <v>76</v>
      </c>
      <c r="K446" s="21" t="s">
        <v>76</v>
      </c>
      <c r="L446" s="21" t="s">
        <v>76</v>
      </c>
      <c r="M446" s="21" t="s">
        <v>76</v>
      </c>
    </row>
    <row r="447" spans="4:13">
      <c r="D447" s="21">
        <v>17</v>
      </c>
      <c r="E447" s="133">
        <v>45769</v>
      </c>
      <c r="F447" s="21">
        <v>2</v>
      </c>
      <c r="G447" s="21" t="s">
        <v>76</v>
      </c>
      <c r="H447" s="21" t="s">
        <v>76</v>
      </c>
      <c r="I447" s="21" t="s">
        <v>76</v>
      </c>
      <c r="J447" s="21" t="s">
        <v>76</v>
      </c>
      <c r="K447" s="21" t="s">
        <v>76</v>
      </c>
      <c r="L447" s="21" t="s">
        <v>76</v>
      </c>
      <c r="M447" s="21" t="s">
        <v>76</v>
      </c>
    </row>
    <row r="448" spans="4:13">
      <c r="D448" s="21">
        <v>17</v>
      </c>
      <c r="E448" s="133">
        <v>45769</v>
      </c>
      <c r="F448" s="21">
        <v>3</v>
      </c>
      <c r="G448" s="21" t="s">
        <v>76</v>
      </c>
      <c r="H448" s="21" t="s">
        <v>76</v>
      </c>
      <c r="I448" s="21" t="s">
        <v>76</v>
      </c>
      <c r="J448" s="21" t="s">
        <v>76</v>
      </c>
      <c r="K448" s="21" t="s">
        <v>76</v>
      </c>
      <c r="L448" s="21" t="s">
        <v>76</v>
      </c>
      <c r="M448" s="21" t="s">
        <v>76</v>
      </c>
    </row>
    <row r="449" spans="4:13">
      <c r="D449" s="21">
        <v>17</v>
      </c>
      <c r="E449" s="133">
        <v>45769</v>
      </c>
      <c r="F449" s="21">
        <v>4</v>
      </c>
      <c r="G449" s="21" t="s">
        <v>76</v>
      </c>
      <c r="H449" s="21" t="s">
        <v>76</v>
      </c>
      <c r="I449" s="21" t="s">
        <v>76</v>
      </c>
      <c r="J449" s="21" t="s">
        <v>76</v>
      </c>
      <c r="K449" s="21" t="s">
        <v>76</v>
      </c>
      <c r="L449" s="21" t="s">
        <v>76</v>
      </c>
      <c r="M449" s="21" t="s">
        <v>76</v>
      </c>
    </row>
    <row r="450" spans="4:13">
      <c r="D450" s="21">
        <v>17</v>
      </c>
      <c r="E450" s="133">
        <v>45769</v>
      </c>
      <c r="F450" s="21">
        <v>5</v>
      </c>
      <c r="G450" s="21" t="s">
        <v>76</v>
      </c>
      <c r="H450" s="21" t="s">
        <v>76</v>
      </c>
      <c r="I450" s="21" t="s">
        <v>76</v>
      </c>
      <c r="J450" s="21" t="s">
        <v>76</v>
      </c>
      <c r="K450" s="21" t="s">
        <v>76</v>
      </c>
      <c r="L450" s="21" t="s">
        <v>76</v>
      </c>
      <c r="M450" s="21" t="s">
        <v>76</v>
      </c>
    </row>
    <row r="451" spans="4:13">
      <c r="D451" s="21">
        <v>17</v>
      </c>
      <c r="E451" s="133">
        <v>45769</v>
      </c>
      <c r="F451" s="21">
        <v>6</v>
      </c>
      <c r="G451" s="21" t="s">
        <v>76</v>
      </c>
      <c r="H451" s="21" t="s">
        <v>76</v>
      </c>
      <c r="I451" s="21" t="s">
        <v>76</v>
      </c>
      <c r="J451" s="21" t="s">
        <v>76</v>
      </c>
      <c r="K451" s="21" t="s">
        <v>76</v>
      </c>
      <c r="L451" s="21" t="s">
        <v>76</v>
      </c>
      <c r="M451" s="21" t="s">
        <v>76</v>
      </c>
    </row>
    <row r="452" spans="4:13">
      <c r="D452" s="21">
        <v>17</v>
      </c>
      <c r="E452" s="133">
        <v>45770</v>
      </c>
      <c r="F452" s="21">
        <v>1</v>
      </c>
      <c r="G452" s="21" t="s">
        <v>76</v>
      </c>
      <c r="H452" s="21" t="s">
        <v>76</v>
      </c>
      <c r="I452" s="21" t="s">
        <v>76</v>
      </c>
      <c r="J452" s="21" t="s">
        <v>76</v>
      </c>
      <c r="K452" s="21" t="s">
        <v>76</v>
      </c>
      <c r="L452" s="21" t="s">
        <v>76</v>
      </c>
      <c r="M452" s="21" t="s">
        <v>76</v>
      </c>
    </row>
    <row r="453" spans="4:13">
      <c r="D453" s="21">
        <v>17</v>
      </c>
      <c r="E453" s="133">
        <v>45770</v>
      </c>
      <c r="F453" s="21">
        <v>2</v>
      </c>
      <c r="G453" s="21" t="s">
        <v>76</v>
      </c>
      <c r="H453" s="21" t="s">
        <v>76</v>
      </c>
      <c r="I453" s="21" t="s">
        <v>76</v>
      </c>
      <c r="J453" s="21" t="s">
        <v>76</v>
      </c>
      <c r="K453" s="21" t="s">
        <v>76</v>
      </c>
      <c r="L453" s="21" t="s">
        <v>76</v>
      </c>
      <c r="M453" s="21" t="s">
        <v>76</v>
      </c>
    </row>
    <row r="454" spans="4:13">
      <c r="D454" s="21">
        <v>17</v>
      </c>
      <c r="E454" s="133">
        <v>45770</v>
      </c>
      <c r="F454" s="21">
        <v>3</v>
      </c>
      <c r="G454" s="21" t="s">
        <v>76</v>
      </c>
      <c r="H454" s="21" t="s">
        <v>76</v>
      </c>
      <c r="I454" s="21" t="s">
        <v>76</v>
      </c>
      <c r="J454" s="21" t="s">
        <v>76</v>
      </c>
      <c r="K454" s="21" t="s">
        <v>76</v>
      </c>
      <c r="L454" s="21" t="s">
        <v>76</v>
      </c>
      <c r="M454" s="21" t="s">
        <v>76</v>
      </c>
    </row>
    <row r="455" spans="4:13">
      <c r="D455" s="21">
        <v>17</v>
      </c>
      <c r="E455" s="133">
        <v>45770</v>
      </c>
      <c r="F455" s="21">
        <v>4</v>
      </c>
      <c r="G455" s="21" t="s">
        <v>76</v>
      </c>
      <c r="H455" s="21" t="s">
        <v>76</v>
      </c>
      <c r="I455" s="21" t="s">
        <v>76</v>
      </c>
      <c r="J455" s="21" t="s">
        <v>76</v>
      </c>
      <c r="K455" s="21" t="s">
        <v>76</v>
      </c>
      <c r="L455" s="21" t="s">
        <v>76</v>
      </c>
      <c r="M455" s="21" t="s">
        <v>76</v>
      </c>
    </row>
    <row r="456" spans="4:13">
      <c r="D456" s="21">
        <v>17</v>
      </c>
      <c r="E456" s="133">
        <v>45770</v>
      </c>
      <c r="F456" s="21">
        <v>5</v>
      </c>
      <c r="G456" s="21" t="s">
        <v>76</v>
      </c>
      <c r="H456" s="21" t="s">
        <v>76</v>
      </c>
      <c r="I456" s="21" t="s">
        <v>76</v>
      </c>
      <c r="J456" s="21" t="s">
        <v>76</v>
      </c>
      <c r="K456" s="21" t="s">
        <v>76</v>
      </c>
      <c r="L456" s="21" t="s">
        <v>76</v>
      </c>
      <c r="M456" s="21" t="s">
        <v>76</v>
      </c>
    </row>
    <row r="457" spans="4:13">
      <c r="D457" s="21">
        <v>17</v>
      </c>
      <c r="E457" s="133">
        <v>45770</v>
      </c>
      <c r="F457" s="21">
        <v>6</v>
      </c>
      <c r="G457" s="21" t="s">
        <v>76</v>
      </c>
      <c r="H457" s="21" t="s">
        <v>76</v>
      </c>
      <c r="I457" s="21" t="s">
        <v>76</v>
      </c>
      <c r="J457" s="21" t="s">
        <v>76</v>
      </c>
      <c r="K457" s="21" t="s">
        <v>76</v>
      </c>
      <c r="L457" s="21" t="s">
        <v>76</v>
      </c>
      <c r="M457" s="21" t="s">
        <v>76</v>
      </c>
    </row>
    <row r="458" spans="4:13">
      <c r="D458" s="21">
        <v>17</v>
      </c>
      <c r="E458" s="133">
        <v>45771</v>
      </c>
      <c r="F458" s="21">
        <v>1</v>
      </c>
      <c r="G458" s="21" t="s">
        <v>76</v>
      </c>
      <c r="H458" s="21" t="s">
        <v>76</v>
      </c>
      <c r="I458" s="21" t="s">
        <v>76</v>
      </c>
      <c r="J458" s="21" t="s">
        <v>76</v>
      </c>
      <c r="K458" s="21" t="s">
        <v>76</v>
      </c>
      <c r="L458" s="21" t="s">
        <v>76</v>
      </c>
      <c r="M458" s="21" t="s">
        <v>76</v>
      </c>
    </row>
    <row r="459" spans="4:13">
      <c r="D459" s="21">
        <v>17</v>
      </c>
      <c r="E459" s="133">
        <v>45771</v>
      </c>
      <c r="F459" s="21">
        <v>2</v>
      </c>
      <c r="G459" s="21" t="s">
        <v>76</v>
      </c>
      <c r="H459" s="21" t="s">
        <v>76</v>
      </c>
      <c r="I459" s="21" t="s">
        <v>76</v>
      </c>
      <c r="J459" s="21" t="s">
        <v>76</v>
      </c>
      <c r="K459" s="21" t="s">
        <v>76</v>
      </c>
      <c r="L459" s="21" t="s">
        <v>76</v>
      </c>
      <c r="M459" s="21" t="s">
        <v>76</v>
      </c>
    </row>
    <row r="460" spans="4:13">
      <c r="D460" s="21">
        <v>17</v>
      </c>
      <c r="E460" s="133">
        <v>45771</v>
      </c>
      <c r="F460" s="21">
        <v>3</v>
      </c>
      <c r="G460" s="21" t="s">
        <v>76</v>
      </c>
      <c r="H460" s="21" t="s">
        <v>76</v>
      </c>
      <c r="I460" s="21" t="s">
        <v>76</v>
      </c>
      <c r="J460" s="21" t="s">
        <v>76</v>
      </c>
      <c r="K460" s="21" t="s">
        <v>76</v>
      </c>
      <c r="L460" s="21" t="s">
        <v>76</v>
      </c>
      <c r="M460" s="21" t="s">
        <v>76</v>
      </c>
    </row>
    <row r="461" spans="4:13">
      <c r="D461" s="21">
        <v>17</v>
      </c>
      <c r="E461" s="133">
        <v>45771</v>
      </c>
      <c r="F461" s="21">
        <v>4</v>
      </c>
      <c r="G461" s="21" t="s">
        <v>76</v>
      </c>
      <c r="H461" s="21" t="s">
        <v>76</v>
      </c>
      <c r="I461" s="21" t="s">
        <v>76</v>
      </c>
      <c r="J461" s="21" t="s">
        <v>76</v>
      </c>
      <c r="K461" s="21" t="s">
        <v>76</v>
      </c>
      <c r="L461" s="21" t="s">
        <v>76</v>
      </c>
      <c r="M461" s="21" t="s">
        <v>76</v>
      </c>
    </row>
    <row r="462" spans="4:13">
      <c r="D462" s="21">
        <v>17</v>
      </c>
      <c r="E462" s="133">
        <v>45771</v>
      </c>
      <c r="F462" s="21">
        <v>5</v>
      </c>
      <c r="G462" s="21" t="s">
        <v>76</v>
      </c>
      <c r="H462" s="21" t="s">
        <v>76</v>
      </c>
      <c r="I462" s="21" t="s">
        <v>76</v>
      </c>
      <c r="J462" s="21" t="s">
        <v>76</v>
      </c>
      <c r="K462" s="21" t="s">
        <v>76</v>
      </c>
      <c r="L462" s="21" t="s">
        <v>76</v>
      </c>
      <c r="M462" s="21" t="s">
        <v>76</v>
      </c>
    </row>
    <row r="463" spans="4:13">
      <c r="D463" s="21">
        <v>17</v>
      </c>
      <c r="E463" s="133">
        <v>45771</v>
      </c>
      <c r="F463" s="21">
        <v>6</v>
      </c>
      <c r="G463" s="21" t="s">
        <v>76</v>
      </c>
      <c r="H463" s="21" t="s">
        <v>76</v>
      </c>
      <c r="I463" s="21" t="s">
        <v>76</v>
      </c>
      <c r="J463" s="21" t="s">
        <v>76</v>
      </c>
      <c r="K463" s="21" t="s">
        <v>76</v>
      </c>
      <c r="L463" s="21" t="s">
        <v>76</v>
      </c>
      <c r="M463" s="21" t="s">
        <v>76</v>
      </c>
    </row>
    <row r="464" spans="4:13">
      <c r="D464" s="21">
        <v>18</v>
      </c>
      <c r="E464" s="133">
        <v>45775</v>
      </c>
      <c r="F464" s="21">
        <v>1</v>
      </c>
      <c r="G464" s="21" t="s">
        <v>76</v>
      </c>
      <c r="H464" s="21" t="s">
        <v>76</v>
      </c>
      <c r="I464" s="21" t="s">
        <v>76</v>
      </c>
      <c r="J464" s="21" t="s">
        <v>76</v>
      </c>
      <c r="K464" s="21" t="s">
        <v>76</v>
      </c>
      <c r="L464" s="21" t="s">
        <v>76</v>
      </c>
      <c r="M464" s="21" t="s">
        <v>76</v>
      </c>
    </row>
    <row r="465" spans="4:13">
      <c r="D465" s="21">
        <v>18</v>
      </c>
      <c r="E465" s="133">
        <v>45775</v>
      </c>
      <c r="F465" s="21">
        <v>2</v>
      </c>
      <c r="G465" s="21" t="s">
        <v>76</v>
      </c>
      <c r="H465" s="21" t="s">
        <v>76</v>
      </c>
      <c r="I465" s="21" t="s">
        <v>76</v>
      </c>
      <c r="J465" s="21" t="s">
        <v>76</v>
      </c>
      <c r="K465" s="21" t="s">
        <v>76</v>
      </c>
      <c r="L465" s="21" t="s">
        <v>76</v>
      </c>
      <c r="M465" s="21" t="s">
        <v>76</v>
      </c>
    </row>
    <row r="466" spans="4:13">
      <c r="D466" s="21">
        <v>18</v>
      </c>
      <c r="E466" s="133">
        <v>45775</v>
      </c>
      <c r="F466" s="21">
        <v>3</v>
      </c>
      <c r="G466" s="21" t="s">
        <v>76</v>
      </c>
      <c r="H466" s="21" t="s">
        <v>76</v>
      </c>
      <c r="I466" s="21" t="s">
        <v>76</v>
      </c>
      <c r="J466" s="21" t="s">
        <v>76</v>
      </c>
      <c r="K466" s="21" t="s">
        <v>76</v>
      </c>
      <c r="L466" s="21" t="s">
        <v>76</v>
      </c>
      <c r="M466" s="21" t="s">
        <v>76</v>
      </c>
    </row>
    <row r="467" spans="4:13">
      <c r="D467" s="21">
        <v>18</v>
      </c>
      <c r="E467" s="133">
        <v>45775</v>
      </c>
      <c r="F467" s="21">
        <v>4</v>
      </c>
      <c r="G467" s="21" t="s">
        <v>76</v>
      </c>
      <c r="H467" s="21" t="s">
        <v>76</v>
      </c>
      <c r="I467" s="21" t="s">
        <v>76</v>
      </c>
      <c r="J467" s="21" t="s">
        <v>76</v>
      </c>
      <c r="K467" s="21" t="s">
        <v>76</v>
      </c>
      <c r="L467" s="21" t="s">
        <v>76</v>
      </c>
      <c r="M467" s="21" t="s">
        <v>76</v>
      </c>
    </row>
    <row r="468" spans="4:13">
      <c r="D468" s="21">
        <v>18</v>
      </c>
      <c r="E468" s="133">
        <v>45775</v>
      </c>
      <c r="F468" s="21">
        <v>5</v>
      </c>
      <c r="G468" s="21" t="s">
        <v>76</v>
      </c>
      <c r="H468" s="21" t="s">
        <v>76</v>
      </c>
      <c r="I468" s="21" t="s">
        <v>76</v>
      </c>
      <c r="J468" s="21" t="s">
        <v>76</v>
      </c>
      <c r="K468" s="21" t="s">
        <v>76</v>
      </c>
      <c r="L468" s="21" t="s">
        <v>76</v>
      </c>
      <c r="M468" s="21" t="s">
        <v>76</v>
      </c>
    </row>
    <row r="469" spans="4:13">
      <c r="D469" s="21">
        <v>18</v>
      </c>
      <c r="E469" s="133">
        <v>45775</v>
      </c>
      <c r="F469" s="21">
        <v>6</v>
      </c>
      <c r="G469" s="21" t="s">
        <v>76</v>
      </c>
      <c r="H469" s="21" t="s">
        <v>76</v>
      </c>
      <c r="I469" s="21" t="s">
        <v>76</v>
      </c>
      <c r="J469" s="21" t="s">
        <v>76</v>
      </c>
      <c r="K469" s="21" t="s">
        <v>76</v>
      </c>
      <c r="L469" s="21" t="s">
        <v>76</v>
      </c>
      <c r="M469" s="21" t="s">
        <v>76</v>
      </c>
    </row>
    <row r="470" spans="4:13">
      <c r="D470" s="21">
        <v>18</v>
      </c>
      <c r="E470" s="133">
        <v>45776</v>
      </c>
      <c r="F470" s="21">
        <v>1</v>
      </c>
      <c r="G470" s="21" t="s">
        <v>76</v>
      </c>
      <c r="H470" s="21" t="s">
        <v>76</v>
      </c>
      <c r="I470" s="21" t="s">
        <v>76</v>
      </c>
      <c r="J470" s="21" t="s">
        <v>76</v>
      </c>
      <c r="K470" s="21" t="s">
        <v>76</v>
      </c>
      <c r="L470" s="21" t="s">
        <v>76</v>
      </c>
      <c r="M470" s="21" t="s">
        <v>76</v>
      </c>
    </row>
    <row r="471" spans="4:13">
      <c r="D471" s="21">
        <v>18</v>
      </c>
      <c r="E471" s="133">
        <v>45776</v>
      </c>
      <c r="F471" s="21">
        <v>2</v>
      </c>
      <c r="G471" s="21" t="s">
        <v>76</v>
      </c>
      <c r="H471" s="21" t="s">
        <v>76</v>
      </c>
      <c r="I471" s="21" t="s">
        <v>76</v>
      </c>
      <c r="J471" s="21" t="s">
        <v>76</v>
      </c>
      <c r="K471" s="21" t="s">
        <v>76</v>
      </c>
      <c r="L471" s="21" t="s">
        <v>76</v>
      </c>
      <c r="M471" s="21" t="s">
        <v>76</v>
      </c>
    </row>
    <row r="472" spans="4:13">
      <c r="D472" s="21">
        <v>18</v>
      </c>
      <c r="E472" s="133">
        <v>45776</v>
      </c>
      <c r="F472" s="21">
        <v>3</v>
      </c>
      <c r="G472" s="21" t="s">
        <v>76</v>
      </c>
      <c r="H472" s="21" t="s">
        <v>76</v>
      </c>
      <c r="I472" s="21" t="s">
        <v>76</v>
      </c>
      <c r="J472" s="21" t="s">
        <v>76</v>
      </c>
      <c r="K472" s="21" t="s">
        <v>76</v>
      </c>
      <c r="L472" s="21" t="s">
        <v>76</v>
      </c>
      <c r="M472" s="21" t="s">
        <v>76</v>
      </c>
    </row>
    <row r="473" spans="4:13">
      <c r="D473" s="21">
        <v>18</v>
      </c>
      <c r="E473" s="133">
        <v>45776</v>
      </c>
      <c r="F473" s="21">
        <v>4</v>
      </c>
      <c r="G473" s="21" t="s">
        <v>76</v>
      </c>
      <c r="H473" s="21" t="s">
        <v>76</v>
      </c>
      <c r="I473" s="21" t="s">
        <v>76</v>
      </c>
      <c r="J473" s="21" t="s">
        <v>76</v>
      </c>
      <c r="K473" s="21" t="s">
        <v>76</v>
      </c>
      <c r="L473" s="21" t="s">
        <v>76</v>
      </c>
      <c r="M473" s="21" t="s">
        <v>76</v>
      </c>
    </row>
    <row r="474" spans="4:13">
      <c r="D474" s="21">
        <v>18</v>
      </c>
      <c r="E474" s="133">
        <v>45776</v>
      </c>
      <c r="F474" s="21">
        <v>5</v>
      </c>
      <c r="G474" s="21" t="s">
        <v>76</v>
      </c>
      <c r="H474" s="21" t="s">
        <v>76</v>
      </c>
      <c r="I474" s="21" t="s">
        <v>76</v>
      </c>
      <c r="J474" s="21" t="s">
        <v>76</v>
      </c>
      <c r="K474" s="21" t="s">
        <v>76</v>
      </c>
      <c r="L474" s="21" t="s">
        <v>76</v>
      </c>
      <c r="M474" s="21" t="s">
        <v>76</v>
      </c>
    </row>
    <row r="475" spans="4:13">
      <c r="D475" s="21">
        <v>18</v>
      </c>
      <c r="E475" s="133">
        <v>45776</v>
      </c>
      <c r="F475" s="21">
        <v>6</v>
      </c>
      <c r="G475" s="21" t="s">
        <v>76</v>
      </c>
      <c r="H475" s="21" t="s">
        <v>76</v>
      </c>
      <c r="I475" s="21" t="s">
        <v>76</v>
      </c>
      <c r="J475" s="21" t="s">
        <v>76</v>
      </c>
      <c r="K475" s="21" t="s">
        <v>76</v>
      </c>
      <c r="L475" s="21" t="s">
        <v>76</v>
      </c>
      <c r="M475" s="21" t="s">
        <v>76</v>
      </c>
    </row>
    <row r="476" spans="4:13">
      <c r="D476" s="21">
        <v>18</v>
      </c>
      <c r="E476" s="133">
        <v>45777</v>
      </c>
      <c r="F476" s="21">
        <v>1</v>
      </c>
      <c r="G476" s="21" t="s">
        <v>76</v>
      </c>
      <c r="H476" s="21" t="s">
        <v>76</v>
      </c>
      <c r="I476" s="21" t="s">
        <v>76</v>
      </c>
      <c r="J476" s="21" t="s">
        <v>76</v>
      </c>
      <c r="K476" s="21" t="s">
        <v>76</v>
      </c>
      <c r="L476" s="21" t="s">
        <v>76</v>
      </c>
      <c r="M476" s="21" t="s">
        <v>76</v>
      </c>
    </row>
    <row r="477" spans="4:13">
      <c r="D477" s="21">
        <v>18</v>
      </c>
      <c r="E477" s="133">
        <v>45777</v>
      </c>
      <c r="F477" s="21">
        <v>2</v>
      </c>
      <c r="G477" s="21" t="s">
        <v>76</v>
      </c>
      <c r="H477" s="21" t="s">
        <v>76</v>
      </c>
      <c r="I477" s="21" t="s">
        <v>76</v>
      </c>
      <c r="J477" s="21" t="s">
        <v>76</v>
      </c>
      <c r="K477" s="21" t="s">
        <v>76</v>
      </c>
      <c r="L477" s="21" t="s">
        <v>76</v>
      </c>
      <c r="M477" s="21" t="s">
        <v>76</v>
      </c>
    </row>
    <row r="478" spans="4:13">
      <c r="D478" s="21">
        <v>18</v>
      </c>
      <c r="E478" s="133">
        <v>45777</v>
      </c>
      <c r="F478" s="21">
        <v>3</v>
      </c>
      <c r="G478" s="21" t="s">
        <v>76</v>
      </c>
      <c r="H478" s="21" t="s">
        <v>76</v>
      </c>
      <c r="I478" s="21" t="s">
        <v>76</v>
      </c>
      <c r="J478" s="21" t="s">
        <v>76</v>
      </c>
      <c r="K478" s="21" t="s">
        <v>76</v>
      </c>
      <c r="L478" s="21" t="s">
        <v>76</v>
      </c>
      <c r="M478" s="21" t="s">
        <v>76</v>
      </c>
    </row>
    <row r="479" spans="4:13">
      <c r="D479" s="21">
        <v>18</v>
      </c>
      <c r="E479" s="133">
        <v>45777</v>
      </c>
      <c r="F479" s="21">
        <v>4</v>
      </c>
      <c r="G479" s="21" t="s">
        <v>76</v>
      </c>
      <c r="H479" s="21" t="s">
        <v>76</v>
      </c>
      <c r="I479" s="21" t="s">
        <v>76</v>
      </c>
      <c r="J479" s="21" t="s">
        <v>76</v>
      </c>
      <c r="K479" s="21" t="s">
        <v>76</v>
      </c>
      <c r="L479" s="21" t="s">
        <v>76</v>
      </c>
      <c r="M479" s="21" t="s">
        <v>76</v>
      </c>
    </row>
    <row r="480" spans="4:13">
      <c r="D480" s="21">
        <v>18</v>
      </c>
      <c r="E480" s="133">
        <v>45777</v>
      </c>
      <c r="F480" s="21">
        <v>5</v>
      </c>
      <c r="G480" s="21" t="s">
        <v>76</v>
      </c>
      <c r="H480" s="21" t="s">
        <v>76</v>
      </c>
      <c r="I480" s="21" t="s">
        <v>76</v>
      </c>
      <c r="J480" s="21" t="s">
        <v>76</v>
      </c>
      <c r="K480" s="21" t="s">
        <v>76</v>
      </c>
      <c r="L480" s="21" t="s">
        <v>76</v>
      </c>
      <c r="M480" s="21" t="s">
        <v>76</v>
      </c>
    </row>
    <row r="481" spans="4:13">
      <c r="D481" s="21">
        <v>18</v>
      </c>
      <c r="E481" s="133">
        <v>45777</v>
      </c>
      <c r="F481" s="21">
        <v>6</v>
      </c>
      <c r="G481" s="21" t="s">
        <v>76</v>
      </c>
      <c r="H481" s="21" t="s">
        <v>76</v>
      </c>
      <c r="I481" s="21" t="s">
        <v>76</v>
      </c>
      <c r="J481" s="21" t="s">
        <v>76</v>
      </c>
      <c r="K481" s="21" t="s">
        <v>76</v>
      </c>
      <c r="L481" s="21" t="s">
        <v>76</v>
      </c>
      <c r="M481" s="21" t="s">
        <v>76</v>
      </c>
    </row>
    <row r="482" spans="4:13">
      <c r="D482" s="21">
        <v>19</v>
      </c>
      <c r="E482" s="133">
        <v>45782</v>
      </c>
      <c r="F482" s="21">
        <v>1</v>
      </c>
      <c r="G482" s="21" t="s">
        <v>76</v>
      </c>
      <c r="H482" s="21" t="s">
        <v>76</v>
      </c>
      <c r="I482" s="21" t="s">
        <v>76</v>
      </c>
      <c r="J482" s="21" t="s">
        <v>76</v>
      </c>
      <c r="K482" s="21" t="s">
        <v>76</v>
      </c>
      <c r="L482" s="21" t="s">
        <v>76</v>
      </c>
      <c r="M482" s="21" t="s">
        <v>76</v>
      </c>
    </row>
    <row r="483" spans="4:13">
      <c r="D483" s="21">
        <v>19</v>
      </c>
      <c r="E483" s="133">
        <v>45782</v>
      </c>
      <c r="F483" s="21">
        <v>2</v>
      </c>
      <c r="G483" s="21" t="s">
        <v>76</v>
      </c>
      <c r="H483" s="21" t="s">
        <v>76</v>
      </c>
      <c r="I483" s="21" t="s">
        <v>76</v>
      </c>
      <c r="J483" s="21" t="s">
        <v>76</v>
      </c>
      <c r="K483" s="21" t="s">
        <v>76</v>
      </c>
      <c r="L483" s="21" t="s">
        <v>76</v>
      </c>
      <c r="M483" s="21" t="s">
        <v>76</v>
      </c>
    </row>
    <row r="484" spans="4:13">
      <c r="D484" s="21">
        <v>19</v>
      </c>
      <c r="E484" s="133">
        <v>45782</v>
      </c>
      <c r="F484" s="21">
        <v>3</v>
      </c>
      <c r="G484" s="21" t="s">
        <v>76</v>
      </c>
      <c r="H484" s="21" t="s">
        <v>76</v>
      </c>
      <c r="I484" s="21" t="s">
        <v>76</v>
      </c>
      <c r="J484" s="21" t="s">
        <v>76</v>
      </c>
      <c r="K484" s="21" t="s">
        <v>76</v>
      </c>
      <c r="L484" s="21" t="s">
        <v>76</v>
      </c>
      <c r="M484" s="21" t="s">
        <v>76</v>
      </c>
    </row>
    <row r="485" spans="4:13">
      <c r="D485" s="21">
        <v>19</v>
      </c>
      <c r="E485" s="133">
        <v>45782</v>
      </c>
      <c r="F485" s="21">
        <v>4</v>
      </c>
      <c r="G485" s="21" t="s">
        <v>76</v>
      </c>
      <c r="H485" s="21" t="s">
        <v>76</v>
      </c>
      <c r="I485" s="21" t="s">
        <v>76</v>
      </c>
      <c r="J485" s="21" t="s">
        <v>76</v>
      </c>
      <c r="K485" s="21" t="s">
        <v>76</v>
      </c>
      <c r="L485" s="21" t="s">
        <v>76</v>
      </c>
      <c r="M485" s="21" t="s">
        <v>76</v>
      </c>
    </row>
    <row r="486" spans="4:13">
      <c r="D486" s="21">
        <v>19</v>
      </c>
      <c r="E486" s="133">
        <v>45782</v>
      </c>
      <c r="F486" s="21">
        <v>5</v>
      </c>
      <c r="G486" s="21" t="s">
        <v>76</v>
      </c>
      <c r="H486" s="21" t="s">
        <v>76</v>
      </c>
      <c r="I486" s="21" t="s">
        <v>76</v>
      </c>
      <c r="J486" s="21" t="s">
        <v>76</v>
      </c>
      <c r="K486" s="21" t="s">
        <v>76</v>
      </c>
      <c r="L486" s="21" t="s">
        <v>76</v>
      </c>
      <c r="M486" s="21" t="s">
        <v>76</v>
      </c>
    </row>
    <row r="487" spans="4:13">
      <c r="D487" s="21">
        <v>19</v>
      </c>
      <c r="E487" s="133">
        <v>45782</v>
      </c>
      <c r="F487" s="21">
        <v>6</v>
      </c>
      <c r="G487" s="21" t="s">
        <v>76</v>
      </c>
      <c r="H487" s="21" t="s">
        <v>76</v>
      </c>
      <c r="I487" s="21" t="s">
        <v>76</v>
      </c>
      <c r="J487" s="21" t="s">
        <v>76</v>
      </c>
      <c r="K487" s="21" t="s">
        <v>76</v>
      </c>
      <c r="L487" s="21" t="s">
        <v>76</v>
      </c>
      <c r="M487" s="21" t="s">
        <v>76</v>
      </c>
    </row>
    <row r="488" spans="4:13">
      <c r="D488" s="21">
        <v>19</v>
      </c>
      <c r="E488" s="133">
        <v>45783</v>
      </c>
      <c r="F488" s="21">
        <v>1</v>
      </c>
      <c r="G488" s="21" t="s">
        <v>76</v>
      </c>
      <c r="H488" s="21" t="s">
        <v>76</v>
      </c>
      <c r="I488" s="21" t="s">
        <v>76</v>
      </c>
      <c r="J488" s="21" t="s">
        <v>76</v>
      </c>
      <c r="K488" s="21" t="s">
        <v>76</v>
      </c>
      <c r="L488" s="21" t="s">
        <v>76</v>
      </c>
      <c r="M488" s="21" t="s">
        <v>76</v>
      </c>
    </row>
    <row r="489" spans="4:13">
      <c r="D489" s="21">
        <v>19</v>
      </c>
      <c r="E489" s="133">
        <v>45783</v>
      </c>
      <c r="F489" s="21">
        <v>2</v>
      </c>
      <c r="G489" s="21" t="s">
        <v>76</v>
      </c>
      <c r="H489" s="21" t="s">
        <v>76</v>
      </c>
      <c r="I489" s="21" t="s">
        <v>76</v>
      </c>
      <c r="J489" s="21" t="s">
        <v>76</v>
      </c>
      <c r="K489" s="21" t="s">
        <v>76</v>
      </c>
      <c r="L489" s="21" t="s">
        <v>76</v>
      </c>
      <c r="M489" s="21" t="s">
        <v>76</v>
      </c>
    </row>
    <row r="490" spans="4:13">
      <c r="D490" s="21">
        <v>19</v>
      </c>
      <c r="E490" s="133">
        <v>45783</v>
      </c>
      <c r="F490" s="21">
        <v>3</v>
      </c>
      <c r="G490" s="21" t="s">
        <v>76</v>
      </c>
      <c r="H490" s="21" t="s">
        <v>76</v>
      </c>
      <c r="I490" s="21" t="s">
        <v>76</v>
      </c>
      <c r="J490" s="21" t="s">
        <v>76</v>
      </c>
      <c r="K490" s="21" t="s">
        <v>76</v>
      </c>
      <c r="L490" s="21" t="s">
        <v>76</v>
      </c>
      <c r="M490" s="21" t="s">
        <v>76</v>
      </c>
    </row>
    <row r="491" spans="4:13">
      <c r="D491" s="21">
        <v>19</v>
      </c>
      <c r="E491" s="133">
        <v>45783</v>
      </c>
      <c r="F491" s="21">
        <v>4</v>
      </c>
      <c r="G491" s="21" t="s">
        <v>76</v>
      </c>
      <c r="H491" s="21" t="s">
        <v>76</v>
      </c>
      <c r="I491" s="21" t="s">
        <v>76</v>
      </c>
      <c r="J491" s="21" t="s">
        <v>76</v>
      </c>
      <c r="K491" s="21" t="s">
        <v>76</v>
      </c>
      <c r="L491" s="21" t="s">
        <v>76</v>
      </c>
      <c r="M491" s="21" t="s">
        <v>76</v>
      </c>
    </row>
    <row r="492" spans="4:13">
      <c r="D492" s="21">
        <v>19</v>
      </c>
      <c r="E492" s="133">
        <v>45783</v>
      </c>
      <c r="F492" s="21">
        <v>5</v>
      </c>
      <c r="G492" s="21" t="s">
        <v>76</v>
      </c>
      <c r="H492" s="21" t="s">
        <v>76</v>
      </c>
      <c r="I492" s="21" t="s">
        <v>76</v>
      </c>
      <c r="J492" s="21" t="s">
        <v>76</v>
      </c>
      <c r="K492" s="21" t="s">
        <v>76</v>
      </c>
      <c r="L492" s="21" t="s">
        <v>76</v>
      </c>
      <c r="M492" s="21" t="s">
        <v>76</v>
      </c>
    </row>
    <row r="493" spans="4:13">
      <c r="D493" s="21">
        <v>19</v>
      </c>
      <c r="E493" s="133">
        <v>45783</v>
      </c>
      <c r="F493" s="21">
        <v>6</v>
      </c>
      <c r="G493" s="21" t="s">
        <v>76</v>
      </c>
      <c r="H493" s="21" t="s">
        <v>76</v>
      </c>
      <c r="I493" s="21" t="s">
        <v>76</v>
      </c>
      <c r="J493" s="21" t="s">
        <v>76</v>
      </c>
      <c r="K493" s="21" t="s">
        <v>76</v>
      </c>
      <c r="L493" s="21" t="s">
        <v>76</v>
      </c>
      <c r="M493" s="21" t="s">
        <v>76</v>
      </c>
    </row>
    <row r="494" spans="4:13">
      <c r="D494" s="21">
        <v>19</v>
      </c>
      <c r="E494" s="133">
        <v>45784</v>
      </c>
      <c r="F494" s="21">
        <v>1</v>
      </c>
      <c r="G494" s="21" t="s">
        <v>76</v>
      </c>
      <c r="H494" s="21" t="s">
        <v>76</v>
      </c>
      <c r="I494" s="21" t="s">
        <v>76</v>
      </c>
      <c r="J494" s="21" t="s">
        <v>76</v>
      </c>
      <c r="K494" s="21" t="s">
        <v>76</v>
      </c>
      <c r="L494" s="21" t="s">
        <v>76</v>
      </c>
      <c r="M494" s="21" t="s">
        <v>76</v>
      </c>
    </row>
    <row r="495" spans="4:13">
      <c r="D495" s="21">
        <v>19</v>
      </c>
      <c r="E495" s="133">
        <v>45784</v>
      </c>
      <c r="F495" s="21">
        <v>2</v>
      </c>
      <c r="G495" s="21" t="s">
        <v>76</v>
      </c>
      <c r="H495" s="21" t="s">
        <v>76</v>
      </c>
      <c r="I495" s="21" t="s">
        <v>76</v>
      </c>
      <c r="J495" s="21" t="s">
        <v>76</v>
      </c>
      <c r="K495" s="21" t="s">
        <v>76</v>
      </c>
      <c r="L495" s="21" t="s">
        <v>76</v>
      </c>
      <c r="M495" s="21" t="s">
        <v>76</v>
      </c>
    </row>
    <row r="496" spans="4:13">
      <c r="D496" s="21">
        <v>19</v>
      </c>
      <c r="E496" s="133">
        <v>45784</v>
      </c>
      <c r="F496" s="21">
        <v>3</v>
      </c>
      <c r="G496" s="21" t="s">
        <v>76</v>
      </c>
      <c r="H496" s="21" t="s">
        <v>76</v>
      </c>
      <c r="I496" s="21" t="s">
        <v>76</v>
      </c>
      <c r="J496" s="21" t="s">
        <v>76</v>
      </c>
      <c r="K496" s="21" t="s">
        <v>76</v>
      </c>
      <c r="L496" s="21" t="s">
        <v>76</v>
      </c>
      <c r="M496" s="21" t="s">
        <v>76</v>
      </c>
    </row>
    <row r="497" spans="4:13">
      <c r="D497" s="21">
        <v>19</v>
      </c>
      <c r="E497" s="133">
        <v>45784</v>
      </c>
      <c r="F497" s="21">
        <v>4</v>
      </c>
      <c r="G497" s="21" t="s">
        <v>76</v>
      </c>
      <c r="H497" s="21" t="s">
        <v>76</v>
      </c>
      <c r="I497" s="21" t="s">
        <v>76</v>
      </c>
      <c r="J497" s="21" t="s">
        <v>76</v>
      </c>
      <c r="K497" s="21" t="s">
        <v>76</v>
      </c>
      <c r="L497" s="21" t="s">
        <v>76</v>
      </c>
      <c r="M497" s="21" t="s">
        <v>76</v>
      </c>
    </row>
    <row r="498" spans="4:13">
      <c r="D498" s="21">
        <v>19</v>
      </c>
      <c r="E498" s="133">
        <v>45784</v>
      </c>
      <c r="F498" s="21">
        <v>5</v>
      </c>
      <c r="G498" s="21" t="s">
        <v>76</v>
      </c>
      <c r="H498" s="21" t="s">
        <v>76</v>
      </c>
      <c r="I498" s="21" t="s">
        <v>76</v>
      </c>
      <c r="J498" s="21" t="s">
        <v>76</v>
      </c>
      <c r="K498" s="21" t="s">
        <v>76</v>
      </c>
      <c r="L498" s="21" t="s">
        <v>76</v>
      </c>
      <c r="M498" s="21" t="s">
        <v>76</v>
      </c>
    </row>
    <row r="499" spans="4:13">
      <c r="D499" s="21">
        <v>19</v>
      </c>
      <c r="E499" s="133">
        <v>45784</v>
      </c>
      <c r="F499" s="21">
        <v>6</v>
      </c>
      <c r="G499" s="21" t="s">
        <v>76</v>
      </c>
      <c r="H499" s="21" t="s">
        <v>76</v>
      </c>
      <c r="I499" s="21" t="s">
        <v>76</v>
      </c>
      <c r="J499" s="21" t="s">
        <v>76</v>
      </c>
      <c r="K499" s="21" t="s">
        <v>76</v>
      </c>
      <c r="L499" s="21" t="s">
        <v>76</v>
      </c>
      <c r="M499" s="21" t="s">
        <v>76</v>
      </c>
    </row>
    <row r="500" spans="4:13">
      <c r="D500" s="21">
        <v>19</v>
      </c>
      <c r="E500" s="133">
        <v>45785</v>
      </c>
      <c r="F500" s="21">
        <v>1</v>
      </c>
      <c r="G500" s="21" t="s">
        <v>76</v>
      </c>
      <c r="H500" s="21" t="s">
        <v>76</v>
      </c>
      <c r="I500" s="21" t="s">
        <v>76</v>
      </c>
      <c r="J500" s="21" t="s">
        <v>76</v>
      </c>
      <c r="K500" s="21" t="s">
        <v>76</v>
      </c>
      <c r="L500" s="21" t="s">
        <v>76</v>
      </c>
      <c r="M500" s="21" t="s">
        <v>76</v>
      </c>
    </row>
    <row r="501" spans="4:13">
      <c r="D501" s="21">
        <v>19</v>
      </c>
      <c r="E501" s="133">
        <v>45785</v>
      </c>
      <c r="F501" s="21">
        <v>2</v>
      </c>
      <c r="G501" s="21" t="s">
        <v>76</v>
      </c>
      <c r="H501" s="21" t="s">
        <v>76</v>
      </c>
      <c r="I501" s="21" t="s">
        <v>76</v>
      </c>
      <c r="J501" s="21" t="s">
        <v>76</v>
      </c>
      <c r="K501" s="21" t="s">
        <v>76</v>
      </c>
      <c r="L501" s="21" t="s">
        <v>76</v>
      </c>
      <c r="M501" s="21" t="s">
        <v>76</v>
      </c>
    </row>
    <row r="502" spans="4:13">
      <c r="D502" s="21">
        <v>19</v>
      </c>
      <c r="E502" s="133">
        <v>45785</v>
      </c>
      <c r="F502" s="21">
        <v>3</v>
      </c>
      <c r="G502" s="21" t="s">
        <v>76</v>
      </c>
      <c r="H502" s="21" t="s">
        <v>76</v>
      </c>
      <c r="I502" s="21" t="s">
        <v>76</v>
      </c>
      <c r="J502" s="21" t="s">
        <v>76</v>
      </c>
      <c r="K502" s="21" t="s">
        <v>76</v>
      </c>
      <c r="L502" s="21" t="s">
        <v>76</v>
      </c>
      <c r="M502" s="21" t="s">
        <v>76</v>
      </c>
    </row>
    <row r="503" spans="4:13">
      <c r="D503" s="21">
        <v>19</v>
      </c>
      <c r="E503" s="133">
        <v>45785</v>
      </c>
      <c r="F503" s="21">
        <v>4</v>
      </c>
      <c r="G503" s="21" t="s">
        <v>76</v>
      </c>
      <c r="H503" s="21" t="s">
        <v>76</v>
      </c>
      <c r="I503" s="21" t="s">
        <v>76</v>
      </c>
      <c r="J503" s="21" t="s">
        <v>76</v>
      </c>
      <c r="K503" s="21" t="s">
        <v>76</v>
      </c>
      <c r="L503" s="21" t="s">
        <v>76</v>
      </c>
      <c r="M503" s="21" t="s">
        <v>76</v>
      </c>
    </row>
    <row r="504" spans="4:13">
      <c r="D504" s="21">
        <v>19</v>
      </c>
      <c r="E504" s="133">
        <v>45785</v>
      </c>
      <c r="F504" s="21">
        <v>5</v>
      </c>
      <c r="G504" s="21" t="s">
        <v>76</v>
      </c>
      <c r="H504" s="21" t="s">
        <v>76</v>
      </c>
      <c r="I504" s="21" t="s">
        <v>76</v>
      </c>
      <c r="J504" s="21" t="s">
        <v>76</v>
      </c>
      <c r="K504" s="21" t="s">
        <v>76</v>
      </c>
      <c r="L504" s="21" t="s">
        <v>76</v>
      </c>
      <c r="M504" s="21" t="s">
        <v>76</v>
      </c>
    </row>
    <row r="505" spans="4:13">
      <c r="D505" s="21">
        <v>19</v>
      </c>
      <c r="E505" s="133">
        <v>45785</v>
      </c>
      <c r="F505" s="21">
        <v>6</v>
      </c>
      <c r="G505" s="21" t="s">
        <v>76</v>
      </c>
      <c r="H505" s="21" t="s">
        <v>76</v>
      </c>
      <c r="I505" s="21" t="s">
        <v>76</v>
      </c>
      <c r="J505" s="21" t="s">
        <v>76</v>
      </c>
      <c r="K505" s="21" t="s">
        <v>76</v>
      </c>
      <c r="L505" s="21" t="s">
        <v>76</v>
      </c>
      <c r="M505" s="21" t="s">
        <v>76</v>
      </c>
    </row>
    <row r="506" spans="4:13">
      <c r="D506" s="21">
        <v>19</v>
      </c>
      <c r="E506" s="133">
        <v>45786</v>
      </c>
      <c r="F506" s="21">
        <v>1</v>
      </c>
      <c r="G506" s="21" t="s">
        <v>76</v>
      </c>
      <c r="H506" s="21" t="s">
        <v>76</v>
      </c>
      <c r="I506" s="21" t="s">
        <v>76</v>
      </c>
      <c r="J506" s="21" t="s">
        <v>76</v>
      </c>
      <c r="K506" s="21" t="s">
        <v>76</v>
      </c>
      <c r="L506" s="21" t="s">
        <v>76</v>
      </c>
      <c r="M506" s="21" t="s">
        <v>76</v>
      </c>
    </row>
    <row r="507" spans="4:13">
      <c r="D507" s="21">
        <v>19</v>
      </c>
      <c r="E507" s="133">
        <v>45786</v>
      </c>
      <c r="F507" s="21">
        <v>2</v>
      </c>
      <c r="G507" s="21" t="s">
        <v>76</v>
      </c>
      <c r="H507" s="21" t="s">
        <v>76</v>
      </c>
      <c r="I507" s="21" t="s">
        <v>76</v>
      </c>
      <c r="J507" s="21" t="s">
        <v>76</v>
      </c>
      <c r="K507" s="21" t="s">
        <v>76</v>
      </c>
      <c r="L507" s="21" t="s">
        <v>76</v>
      </c>
      <c r="M507" s="21" t="s">
        <v>76</v>
      </c>
    </row>
    <row r="508" spans="4:13">
      <c r="D508" s="21">
        <v>19</v>
      </c>
      <c r="E508" s="133">
        <v>45786</v>
      </c>
      <c r="F508" s="21">
        <v>3</v>
      </c>
      <c r="G508" s="21" t="s">
        <v>76</v>
      </c>
      <c r="H508" s="21" t="s">
        <v>76</v>
      </c>
      <c r="I508" s="21" t="s">
        <v>76</v>
      </c>
      <c r="J508" s="21" t="s">
        <v>76</v>
      </c>
      <c r="K508" s="21" t="s">
        <v>76</v>
      </c>
      <c r="L508" s="21" t="s">
        <v>76</v>
      </c>
      <c r="M508" s="21" t="s">
        <v>76</v>
      </c>
    </row>
    <row r="509" spans="4:13">
      <c r="D509" s="21">
        <v>19</v>
      </c>
      <c r="E509" s="133">
        <v>45786</v>
      </c>
      <c r="F509" s="21">
        <v>4</v>
      </c>
      <c r="G509" s="21" t="s">
        <v>76</v>
      </c>
      <c r="H509" s="21" t="s">
        <v>76</v>
      </c>
      <c r="I509" s="21" t="s">
        <v>76</v>
      </c>
      <c r="J509" s="21" t="s">
        <v>76</v>
      </c>
      <c r="K509" s="21" t="s">
        <v>76</v>
      </c>
      <c r="L509" s="21" t="s">
        <v>76</v>
      </c>
      <c r="M509" s="21" t="s">
        <v>76</v>
      </c>
    </row>
    <row r="510" spans="4:13">
      <c r="D510" s="21">
        <v>20</v>
      </c>
      <c r="E510" s="133">
        <v>45789</v>
      </c>
      <c r="F510" s="21">
        <v>1</v>
      </c>
      <c r="G510" s="21" t="s">
        <v>76</v>
      </c>
      <c r="H510" s="21" t="s">
        <v>76</v>
      </c>
      <c r="I510" s="21" t="s">
        <v>76</v>
      </c>
      <c r="J510" s="21" t="s">
        <v>76</v>
      </c>
      <c r="K510" s="21" t="s">
        <v>76</v>
      </c>
      <c r="L510" s="21" t="s">
        <v>76</v>
      </c>
      <c r="M510" s="21" t="s">
        <v>76</v>
      </c>
    </row>
    <row r="511" spans="4:13">
      <c r="D511" s="21">
        <v>20</v>
      </c>
      <c r="E511" s="133">
        <v>45789</v>
      </c>
      <c r="F511" s="21">
        <v>2</v>
      </c>
      <c r="G511" s="21" t="s">
        <v>76</v>
      </c>
      <c r="H511" s="21" t="s">
        <v>76</v>
      </c>
      <c r="I511" s="21" t="s">
        <v>76</v>
      </c>
      <c r="J511" s="21" t="s">
        <v>76</v>
      </c>
      <c r="K511" s="21" t="s">
        <v>76</v>
      </c>
      <c r="L511" s="21" t="s">
        <v>76</v>
      </c>
      <c r="M511" s="21" t="s">
        <v>76</v>
      </c>
    </row>
    <row r="512" spans="4:13">
      <c r="D512" s="21">
        <v>20</v>
      </c>
      <c r="E512" s="133">
        <v>45789</v>
      </c>
      <c r="F512" s="21">
        <v>3</v>
      </c>
      <c r="G512" s="21" t="s">
        <v>76</v>
      </c>
      <c r="H512" s="21" t="s">
        <v>76</v>
      </c>
      <c r="I512" s="21" t="s">
        <v>76</v>
      </c>
      <c r="J512" s="21" t="s">
        <v>76</v>
      </c>
      <c r="K512" s="21" t="s">
        <v>76</v>
      </c>
      <c r="L512" s="21" t="s">
        <v>76</v>
      </c>
      <c r="M512" s="21" t="s">
        <v>76</v>
      </c>
    </row>
    <row r="513" spans="4:13">
      <c r="D513" s="21">
        <v>20</v>
      </c>
      <c r="E513" s="133">
        <v>45789</v>
      </c>
      <c r="F513" s="21">
        <v>4</v>
      </c>
      <c r="G513" s="21" t="s">
        <v>76</v>
      </c>
      <c r="H513" s="21" t="s">
        <v>76</v>
      </c>
      <c r="I513" s="21" t="s">
        <v>76</v>
      </c>
      <c r="J513" s="21" t="s">
        <v>76</v>
      </c>
      <c r="K513" s="21" t="s">
        <v>76</v>
      </c>
      <c r="L513" s="21" t="s">
        <v>76</v>
      </c>
      <c r="M513" s="21" t="s">
        <v>76</v>
      </c>
    </row>
    <row r="514" spans="4:13">
      <c r="D514" s="21">
        <v>20</v>
      </c>
      <c r="E514" s="133">
        <v>45789</v>
      </c>
      <c r="F514" s="21">
        <v>5</v>
      </c>
      <c r="G514" s="21" t="s">
        <v>76</v>
      </c>
      <c r="H514" s="21" t="s">
        <v>76</v>
      </c>
      <c r="I514" s="21" t="s">
        <v>76</v>
      </c>
      <c r="J514" s="21" t="s">
        <v>76</v>
      </c>
      <c r="K514" s="21" t="s">
        <v>76</v>
      </c>
      <c r="L514" s="21" t="s">
        <v>76</v>
      </c>
      <c r="M514" s="21" t="s">
        <v>76</v>
      </c>
    </row>
    <row r="515" spans="4:13">
      <c r="D515" s="21">
        <v>20</v>
      </c>
      <c r="E515" s="133">
        <v>45789</v>
      </c>
      <c r="F515" s="21">
        <v>6</v>
      </c>
      <c r="G515" s="21" t="s">
        <v>76</v>
      </c>
      <c r="H515" s="21" t="s">
        <v>76</v>
      </c>
      <c r="I515" s="21" t="s">
        <v>76</v>
      </c>
      <c r="J515" s="21" t="s">
        <v>76</v>
      </c>
      <c r="K515" s="21" t="s">
        <v>76</v>
      </c>
      <c r="L515" s="21" t="s">
        <v>76</v>
      </c>
      <c r="M515" s="21" t="s">
        <v>76</v>
      </c>
    </row>
    <row r="516" spans="4:13">
      <c r="D516" s="21">
        <v>20</v>
      </c>
      <c r="E516" s="133">
        <v>45790</v>
      </c>
      <c r="F516" s="21">
        <v>1</v>
      </c>
      <c r="G516" s="21" t="s">
        <v>76</v>
      </c>
      <c r="H516" s="21" t="s">
        <v>76</v>
      </c>
      <c r="I516" s="21" t="s">
        <v>76</v>
      </c>
      <c r="J516" s="21" t="s">
        <v>76</v>
      </c>
      <c r="K516" s="21" t="s">
        <v>76</v>
      </c>
      <c r="L516" s="21" t="s">
        <v>76</v>
      </c>
      <c r="M516" s="21" t="s">
        <v>76</v>
      </c>
    </row>
    <row r="517" spans="4:13">
      <c r="D517" s="21">
        <v>20</v>
      </c>
      <c r="E517" s="133">
        <v>45790</v>
      </c>
      <c r="F517" s="21">
        <v>2</v>
      </c>
      <c r="G517" s="21" t="s">
        <v>76</v>
      </c>
      <c r="H517" s="21" t="s">
        <v>76</v>
      </c>
      <c r="I517" s="21" t="s">
        <v>76</v>
      </c>
      <c r="J517" s="21" t="s">
        <v>76</v>
      </c>
      <c r="K517" s="21" t="s">
        <v>76</v>
      </c>
      <c r="L517" s="21" t="s">
        <v>76</v>
      </c>
      <c r="M517" s="21" t="s">
        <v>76</v>
      </c>
    </row>
    <row r="518" spans="4:13">
      <c r="D518" s="21">
        <v>20</v>
      </c>
      <c r="E518" s="133">
        <v>45790</v>
      </c>
      <c r="F518" s="21">
        <v>3</v>
      </c>
      <c r="G518" s="21" t="s">
        <v>76</v>
      </c>
      <c r="H518" s="21" t="s">
        <v>76</v>
      </c>
      <c r="I518" s="21" t="s">
        <v>76</v>
      </c>
      <c r="J518" s="21" t="s">
        <v>76</v>
      </c>
      <c r="K518" s="21" t="s">
        <v>76</v>
      </c>
      <c r="L518" s="21" t="s">
        <v>76</v>
      </c>
      <c r="M518" s="21" t="s">
        <v>76</v>
      </c>
    </row>
    <row r="519" spans="4:13">
      <c r="D519" s="21">
        <v>20</v>
      </c>
      <c r="E519" s="133">
        <v>45790</v>
      </c>
      <c r="F519" s="21">
        <v>4</v>
      </c>
      <c r="G519" s="21" t="s">
        <v>76</v>
      </c>
      <c r="H519" s="21" t="s">
        <v>76</v>
      </c>
      <c r="I519" s="21" t="s">
        <v>76</v>
      </c>
      <c r="J519" s="21" t="s">
        <v>76</v>
      </c>
      <c r="K519" s="21" t="s">
        <v>76</v>
      </c>
      <c r="L519" s="21" t="s">
        <v>76</v>
      </c>
      <c r="M519" s="21" t="s">
        <v>76</v>
      </c>
    </row>
    <row r="520" spans="4:13">
      <c r="D520" s="21">
        <v>20</v>
      </c>
      <c r="E520" s="133">
        <v>45790</v>
      </c>
      <c r="F520" s="21">
        <v>5</v>
      </c>
      <c r="G520" s="21" t="s">
        <v>76</v>
      </c>
      <c r="H520" s="21" t="s">
        <v>76</v>
      </c>
      <c r="I520" s="21" t="s">
        <v>76</v>
      </c>
      <c r="J520" s="21" t="s">
        <v>76</v>
      </c>
      <c r="K520" s="21" t="s">
        <v>76</v>
      </c>
      <c r="L520" s="21" t="s">
        <v>76</v>
      </c>
      <c r="M520" s="21" t="s">
        <v>76</v>
      </c>
    </row>
    <row r="521" spans="4:13">
      <c r="D521" s="21">
        <v>20</v>
      </c>
      <c r="E521" s="133">
        <v>45790</v>
      </c>
      <c r="F521" s="21">
        <v>6</v>
      </c>
      <c r="G521" s="21" t="s">
        <v>76</v>
      </c>
      <c r="H521" s="21" t="s">
        <v>76</v>
      </c>
      <c r="I521" s="21" t="s">
        <v>76</v>
      </c>
      <c r="J521" s="21" t="s">
        <v>76</v>
      </c>
      <c r="K521" s="21" t="s">
        <v>76</v>
      </c>
      <c r="L521" s="21" t="s">
        <v>76</v>
      </c>
      <c r="M521" s="21" t="s">
        <v>76</v>
      </c>
    </row>
    <row r="522" spans="4:13">
      <c r="D522" s="21">
        <v>20</v>
      </c>
      <c r="E522" s="133">
        <v>45791</v>
      </c>
      <c r="F522" s="21">
        <v>1</v>
      </c>
      <c r="G522" s="21" t="s">
        <v>76</v>
      </c>
      <c r="H522" s="21" t="s">
        <v>76</v>
      </c>
      <c r="I522" s="21" t="s">
        <v>76</v>
      </c>
      <c r="J522" s="21" t="s">
        <v>76</v>
      </c>
      <c r="K522" s="21" t="s">
        <v>76</v>
      </c>
      <c r="L522" s="21" t="s">
        <v>76</v>
      </c>
      <c r="M522" s="21" t="s">
        <v>76</v>
      </c>
    </row>
    <row r="523" spans="4:13">
      <c r="D523" s="21">
        <v>20</v>
      </c>
      <c r="E523" s="133">
        <v>45791</v>
      </c>
      <c r="F523" s="21">
        <v>2</v>
      </c>
      <c r="G523" s="21" t="s">
        <v>76</v>
      </c>
      <c r="H523" s="21" t="s">
        <v>76</v>
      </c>
      <c r="I523" s="21" t="s">
        <v>76</v>
      </c>
      <c r="J523" s="21" t="s">
        <v>76</v>
      </c>
      <c r="K523" s="21" t="s">
        <v>76</v>
      </c>
      <c r="L523" s="21" t="s">
        <v>76</v>
      </c>
      <c r="M523" s="21" t="s">
        <v>76</v>
      </c>
    </row>
    <row r="524" spans="4:13">
      <c r="D524" s="21">
        <v>20</v>
      </c>
      <c r="E524" s="133">
        <v>45791</v>
      </c>
      <c r="F524" s="21">
        <v>3</v>
      </c>
      <c r="G524" s="21" t="s">
        <v>76</v>
      </c>
      <c r="H524" s="21" t="s">
        <v>76</v>
      </c>
      <c r="I524" s="21" t="s">
        <v>76</v>
      </c>
      <c r="J524" s="21" t="s">
        <v>76</v>
      </c>
      <c r="K524" s="21" t="s">
        <v>76</v>
      </c>
      <c r="L524" s="21" t="s">
        <v>76</v>
      </c>
      <c r="M524" s="21" t="s">
        <v>76</v>
      </c>
    </row>
    <row r="525" spans="4:13">
      <c r="D525" s="21">
        <v>20</v>
      </c>
      <c r="E525" s="133">
        <v>45791</v>
      </c>
      <c r="F525" s="21">
        <v>4</v>
      </c>
      <c r="G525" s="21" t="s">
        <v>76</v>
      </c>
      <c r="H525" s="21" t="s">
        <v>76</v>
      </c>
      <c r="I525" s="21" t="s">
        <v>76</v>
      </c>
      <c r="J525" s="21" t="s">
        <v>76</v>
      </c>
      <c r="K525" s="21" t="s">
        <v>76</v>
      </c>
      <c r="L525" s="21" t="s">
        <v>76</v>
      </c>
      <c r="M525" s="21" t="s">
        <v>76</v>
      </c>
    </row>
    <row r="526" spans="4:13">
      <c r="D526" s="21">
        <v>20</v>
      </c>
      <c r="E526" s="133">
        <v>45791</v>
      </c>
      <c r="F526" s="21">
        <v>5</v>
      </c>
      <c r="G526" s="21" t="s">
        <v>76</v>
      </c>
      <c r="H526" s="21" t="s">
        <v>76</v>
      </c>
      <c r="I526" s="21" t="s">
        <v>76</v>
      </c>
      <c r="J526" s="21" t="s">
        <v>76</v>
      </c>
      <c r="K526" s="21" t="s">
        <v>76</v>
      </c>
      <c r="L526" s="21" t="s">
        <v>76</v>
      </c>
      <c r="M526" s="21" t="s">
        <v>76</v>
      </c>
    </row>
    <row r="527" spans="4:13">
      <c r="D527" s="21">
        <v>20</v>
      </c>
      <c r="E527" s="133">
        <v>45791</v>
      </c>
      <c r="F527" s="21">
        <v>6</v>
      </c>
      <c r="G527" s="21" t="s">
        <v>76</v>
      </c>
      <c r="H527" s="21" t="s">
        <v>76</v>
      </c>
      <c r="I527" s="21" t="s">
        <v>76</v>
      </c>
      <c r="J527" s="21" t="s">
        <v>76</v>
      </c>
      <c r="K527" s="21" t="s">
        <v>76</v>
      </c>
      <c r="L527" s="21" t="s">
        <v>76</v>
      </c>
      <c r="M527" s="21" t="s">
        <v>76</v>
      </c>
    </row>
    <row r="528" spans="4:13">
      <c r="D528" s="21">
        <v>20</v>
      </c>
      <c r="E528" s="133">
        <v>45792</v>
      </c>
      <c r="F528" s="21">
        <v>1</v>
      </c>
      <c r="G528" s="21" t="s">
        <v>76</v>
      </c>
      <c r="H528" s="21" t="s">
        <v>76</v>
      </c>
      <c r="I528" s="21" t="s">
        <v>76</v>
      </c>
      <c r="J528" s="21" t="s">
        <v>76</v>
      </c>
      <c r="K528" s="21" t="s">
        <v>76</v>
      </c>
      <c r="L528" s="21" t="s">
        <v>76</v>
      </c>
      <c r="M528" s="21" t="s">
        <v>76</v>
      </c>
    </row>
    <row r="529" spans="4:13">
      <c r="D529" s="21">
        <v>20</v>
      </c>
      <c r="E529" s="133">
        <v>45792</v>
      </c>
      <c r="F529" s="21">
        <v>2</v>
      </c>
      <c r="G529" s="21" t="s">
        <v>76</v>
      </c>
      <c r="H529" s="21" t="s">
        <v>76</v>
      </c>
      <c r="I529" s="21" t="s">
        <v>76</v>
      </c>
      <c r="J529" s="21" t="s">
        <v>76</v>
      </c>
      <c r="K529" s="21" t="s">
        <v>76</v>
      </c>
      <c r="L529" s="21" t="s">
        <v>76</v>
      </c>
      <c r="M529" s="21" t="s">
        <v>76</v>
      </c>
    </row>
    <row r="530" spans="4:13">
      <c r="D530" s="21">
        <v>20</v>
      </c>
      <c r="E530" s="133">
        <v>45792</v>
      </c>
      <c r="F530" s="21">
        <v>3</v>
      </c>
      <c r="G530" s="21" t="s">
        <v>76</v>
      </c>
      <c r="H530" s="21" t="s">
        <v>76</v>
      </c>
      <c r="I530" s="21" t="s">
        <v>76</v>
      </c>
      <c r="J530" s="21" t="s">
        <v>76</v>
      </c>
      <c r="K530" s="21" t="s">
        <v>76</v>
      </c>
      <c r="L530" s="21" t="s">
        <v>76</v>
      </c>
      <c r="M530" s="21" t="s">
        <v>76</v>
      </c>
    </row>
    <row r="531" spans="4:13">
      <c r="D531" s="21">
        <v>20</v>
      </c>
      <c r="E531" s="133">
        <v>45792</v>
      </c>
      <c r="F531" s="21">
        <v>4</v>
      </c>
      <c r="G531" s="21" t="s">
        <v>76</v>
      </c>
      <c r="H531" s="21" t="s">
        <v>76</v>
      </c>
      <c r="I531" s="21" t="s">
        <v>76</v>
      </c>
      <c r="J531" s="21" t="s">
        <v>76</v>
      </c>
      <c r="K531" s="21" t="s">
        <v>76</v>
      </c>
      <c r="L531" s="21" t="s">
        <v>76</v>
      </c>
      <c r="M531" s="21" t="s">
        <v>76</v>
      </c>
    </row>
    <row r="532" spans="4:13">
      <c r="D532" s="21">
        <v>20</v>
      </c>
      <c r="E532" s="133">
        <v>45792</v>
      </c>
      <c r="F532" s="21">
        <v>5</v>
      </c>
      <c r="G532" s="21" t="s">
        <v>76</v>
      </c>
      <c r="H532" s="21" t="s">
        <v>76</v>
      </c>
      <c r="I532" s="21" t="s">
        <v>76</v>
      </c>
      <c r="J532" s="21" t="s">
        <v>76</v>
      </c>
      <c r="K532" s="21" t="s">
        <v>76</v>
      </c>
      <c r="L532" s="21" t="s">
        <v>76</v>
      </c>
      <c r="M532" s="21" t="s">
        <v>76</v>
      </c>
    </row>
    <row r="533" spans="4:13">
      <c r="D533" s="21">
        <v>20</v>
      </c>
      <c r="E533" s="133">
        <v>45792</v>
      </c>
      <c r="F533" s="21">
        <v>6</v>
      </c>
      <c r="G533" s="21" t="s">
        <v>76</v>
      </c>
      <c r="H533" s="21" t="s">
        <v>76</v>
      </c>
      <c r="I533" s="21" t="s">
        <v>76</v>
      </c>
      <c r="J533" s="21" t="s">
        <v>76</v>
      </c>
      <c r="K533" s="21" t="s">
        <v>76</v>
      </c>
      <c r="L533" s="21" t="s">
        <v>76</v>
      </c>
      <c r="M533" s="21" t="s">
        <v>76</v>
      </c>
    </row>
    <row r="534" spans="4:13">
      <c r="D534" s="21">
        <v>20</v>
      </c>
      <c r="E534" s="133">
        <v>45793</v>
      </c>
      <c r="F534" s="21">
        <v>1</v>
      </c>
      <c r="G534" s="21" t="s">
        <v>76</v>
      </c>
      <c r="H534" s="21" t="s">
        <v>76</v>
      </c>
      <c r="I534" s="21" t="s">
        <v>76</v>
      </c>
      <c r="J534" s="21" t="s">
        <v>76</v>
      </c>
      <c r="K534" s="21" t="s">
        <v>76</v>
      </c>
      <c r="L534" s="21" t="s">
        <v>76</v>
      </c>
      <c r="M534" s="21" t="s">
        <v>76</v>
      </c>
    </row>
    <row r="535" spans="4:13">
      <c r="D535" s="21">
        <v>20</v>
      </c>
      <c r="E535" s="133">
        <v>45793</v>
      </c>
      <c r="F535" s="21">
        <v>2</v>
      </c>
      <c r="G535" s="21" t="s">
        <v>76</v>
      </c>
      <c r="H535" s="21" t="s">
        <v>76</v>
      </c>
      <c r="I535" s="21" t="s">
        <v>76</v>
      </c>
      <c r="J535" s="21" t="s">
        <v>76</v>
      </c>
      <c r="K535" s="21" t="s">
        <v>76</v>
      </c>
      <c r="L535" s="21" t="s">
        <v>76</v>
      </c>
      <c r="M535" s="21" t="s">
        <v>76</v>
      </c>
    </row>
    <row r="536" spans="4:13">
      <c r="D536" s="21">
        <v>20</v>
      </c>
      <c r="E536" s="133">
        <v>45793</v>
      </c>
      <c r="F536" s="21">
        <v>3</v>
      </c>
      <c r="G536" s="21" t="s">
        <v>76</v>
      </c>
      <c r="H536" s="21" t="s">
        <v>76</v>
      </c>
      <c r="I536" s="21" t="s">
        <v>76</v>
      </c>
      <c r="J536" s="21" t="s">
        <v>76</v>
      </c>
      <c r="K536" s="21" t="s">
        <v>76</v>
      </c>
      <c r="L536" s="21" t="s">
        <v>76</v>
      </c>
      <c r="M536" s="21" t="s">
        <v>76</v>
      </c>
    </row>
    <row r="537" spans="4:13">
      <c r="D537" s="21">
        <v>20</v>
      </c>
      <c r="E537" s="133">
        <v>45793</v>
      </c>
      <c r="F537" s="21">
        <v>4</v>
      </c>
      <c r="G537" s="21" t="s">
        <v>76</v>
      </c>
      <c r="H537" s="21" t="s">
        <v>76</v>
      </c>
      <c r="I537" s="21" t="s">
        <v>76</v>
      </c>
      <c r="J537" s="21" t="s">
        <v>76</v>
      </c>
      <c r="K537" s="21" t="s">
        <v>76</v>
      </c>
      <c r="L537" s="21" t="s">
        <v>76</v>
      </c>
      <c r="M537" s="21" t="s">
        <v>76</v>
      </c>
    </row>
    <row r="538" spans="4:13">
      <c r="D538" s="21">
        <v>21</v>
      </c>
      <c r="E538" s="133">
        <v>45796</v>
      </c>
      <c r="F538" s="21">
        <v>1</v>
      </c>
      <c r="G538" s="21" t="s">
        <v>76</v>
      </c>
      <c r="H538" s="21" t="s">
        <v>76</v>
      </c>
      <c r="I538" s="21" t="s">
        <v>76</v>
      </c>
      <c r="J538" s="21" t="s">
        <v>76</v>
      </c>
      <c r="K538" s="21" t="s">
        <v>76</v>
      </c>
      <c r="L538" s="21" t="s">
        <v>76</v>
      </c>
      <c r="M538" s="21" t="s">
        <v>76</v>
      </c>
    </row>
    <row r="539" spans="4:13">
      <c r="D539" s="21">
        <v>21</v>
      </c>
      <c r="E539" s="133">
        <v>45796</v>
      </c>
      <c r="F539" s="21">
        <v>2</v>
      </c>
      <c r="G539" s="21" t="s">
        <v>76</v>
      </c>
      <c r="H539" s="21" t="s">
        <v>76</v>
      </c>
      <c r="I539" s="21" t="s">
        <v>76</v>
      </c>
      <c r="J539" s="21" t="s">
        <v>76</v>
      </c>
      <c r="K539" s="21" t="s">
        <v>76</v>
      </c>
      <c r="L539" s="21" t="s">
        <v>76</v>
      </c>
      <c r="M539" s="21" t="s">
        <v>76</v>
      </c>
    </row>
    <row r="540" spans="4:13">
      <c r="D540" s="21">
        <v>21</v>
      </c>
      <c r="E540" s="133">
        <v>45796</v>
      </c>
      <c r="F540" s="21">
        <v>3</v>
      </c>
      <c r="G540" s="21" t="s">
        <v>76</v>
      </c>
      <c r="H540" s="21" t="s">
        <v>76</v>
      </c>
      <c r="I540" s="21" t="s">
        <v>76</v>
      </c>
      <c r="J540" s="21" t="s">
        <v>76</v>
      </c>
      <c r="K540" s="21" t="s">
        <v>76</v>
      </c>
      <c r="L540" s="21" t="s">
        <v>76</v>
      </c>
      <c r="M540" s="21" t="s">
        <v>76</v>
      </c>
    </row>
    <row r="541" spans="4:13">
      <c r="D541" s="21">
        <v>21</v>
      </c>
      <c r="E541" s="133">
        <v>45796</v>
      </c>
      <c r="F541" s="21">
        <v>4</v>
      </c>
      <c r="G541" s="21" t="s">
        <v>76</v>
      </c>
      <c r="H541" s="21" t="s">
        <v>76</v>
      </c>
      <c r="I541" s="21" t="s">
        <v>76</v>
      </c>
      <c r="J541" s="21" t="s">
        <v>76</v>
      </c>
      <c r="K541" s="21" t="s">
        <v>76</v>
      </c>
      <c r="L541" s="21" t="s">
        <v>76</v>
      </c>
      <c r="M541" s="21" t="s">
        <v>76</v>
      </c>
    </row>
    <row r="542" spans="4:13">
      <c r="D542" s="21">
        <v>21</v>
      </c>
      <c r="E542" s="133">
        <v>45796</v>
      </c>
      <c r="F542" s="21">
        <v>5</v>
      </c>
      <c r="G542" s="21" t="s">
        <v>76</v>
      </c>
      <c r="H542" s="21" t="s">
        <v>76</v>
      </c>
      <c r="I542" s="21" t="s">
        <v>76</v>
      </c>
      <c r="J542" s="21" t="s">
        <v>76</v>
      </c>
      <c r="K542" s="21" t="s">
        <v>76</v>
      </c>
      <c r="L542" s="21" t="s">
        <v>76</v>
      </c>
      <c r="M542" s="21" t="s">
        <v>76</v>
      </c>
    </row>
    <row r="543" spans="4:13">
      <c r="D543" s="21">
        <v>21</v>
      </c>
      <c r="E543" s="133">
        <v>45796</v>
      </c>
      <c r="F543" s="21">
        <v>6</v>
      </c>
      <c r="G543" s="21" t="s">
        <v>76</v>
      </c>
      <c r="H543" s="21" t="s">
        <v>76</v>
      </c>
      <c r="I543" s="21" t="s">
        <v>76</v>
      </c>
      <c r="J543" s="21" t="s">
        <v>76</v>
      </c>
      <c r="K543" s="21" t="s">
        <v>76</v>
      </c>
      <c r="L543" s="21" t="s">
        <v>76</v>
      </c>
      <c r="M543" s="21" t="s">
        <v>76</v>
      </c>
    </row>
    <row r="544" spans="4:13">
      <c r="D544" s="21">
        <v>21</v>
      </c>
      <c r="E544" s="133">
        <v>45797</v>
      </c>
      <c r="F544" s="21">
        <v>1</v>
      </c>
      <c r="G544" s="21" t="s">
        <v>76</v>
      </c>
      <c r="H544" s="21" t="s">
        <v>76</v>
      </c>
      <c r="I544" s="21" t="s">
        <v>76</v>
      </c>
      <c r="J544" s="21" t="s">
        <v>76</v>
      </c>
      <c r="K544" s="21" t="s">
        <v>76</v>
      </c>
      <c r="L544" s="21" t="s">
        <v>76</v>
      </c>
      <c r="M544" s="21" t="s">
        <v>76</v>
      </c>
    </row>
    <row r="545" spans="4:13">
      <c r="D545" s="21">
        <v>21</v>
      </c>
      <c r="E545" s="133">
        <v>45797</v>
      </c>
      <c r="F545" s="21">
        <v>2</v>
      </c>
      <c r="G545" s="21" t="s">
        <v>76</v>
      </c>
      <c r="H545" s="21" t="s">
        <v>76</v>
      </c>
      <c r="I545" s="21" t="s">
        <v>76</v>
      </c>
      <c r="J545" s="21" t="s">
        <v>76</v>
      </c>
      <c r="K545" s="21" t="s">
        <v>76</v>
      </c>
      <c r="L545" s="21" t="s">
        <v>76</v>
      </c>
      <c r="M545" s="21" t="s">
        <v>76</v>
      </c>
    </row>
    <row r="546" spans="4:13">
      <c r="D546" s="21">
        <v>21</v>
      </c>
      <c r="E546" s="133">
        <v>45797</v>
      </c>
      <c r="F546" s="21">
        <v>3</v>
      </c>
      <c r="G546" s="21" t="s">
        <v>76</v>
      </c>
      <c r="H546" s="21" t="s">
        <v>76</v>
      </c>
      <c r="I546" s="21" t="s">
        <v>76</v>
      </c>
      <c r="J546" s="21" t="s">
        <v>76</v>
      </c>
      <c r="K546" s="21" t="s">
        <v>76</v>
      </c>
      <c r="L546" s="21" t="s">
        <v>76</v>
      </c>
      <c r="M546" s="21" t="s">
        <v>76</v>
      </c>
    </row>
    <row r="547" spans="4:13">
      <c r="D547" s="21">
        <v>21</v>
      </c>
      <c r="E547" s="133">
        <v>45797</v>
      </c>
      <c r="F547" s="21">
        <v>4</v>
      </c>
      <c r="G547" s="21" t="s">
        <v>76</v>
      </c>
      <c r="H547" s="21" t="s">
        <v>76</v>
      </c>
      <c r="I547" s="21" t="s">
        <v>76</v>
      </c>
      <c r="J547" s="21" t="s">
        <v>76</v>
      </c>
      <c r="K547" s="21" t="s">
        <v>76</v>
      </c>
      <c r="L547" s="21" t="s">
        <v>76</v>
      </c>
      <c r="M547" s="21" t="s">
        <v>76</v>
      </c>
    </row>
    <row r="548" spans="4:13">
      <c r="D548" s="21">
        <v>21</v>
      </c>
      <c r="E548" s="133">
        <v>45797</v>
      </c>
      <c r="F548" s="21">
        <v>5</v>
      </c>
      <c r="G548" s="21" t="s">
        <v>76</v>
      </c>
      <c r="H548" s="21" t="s">
        <v>76</v>
      </c>
      <c r="I548" s="21" t="s">
        <v>76</v>
      </c>
      <c r="J548" s="21" t="s">
        <v>76</v>
      </c>
      <c r="K548" s="21" t="s">
        <v>76</v>
      </c>
      <c r="L548" s="21" t="s">
        <v>76</v>
      </c>
      <c r="M548" s="21" t="s">
        <v>76</v>
      </c>
    </row>
    <row r="549" spans="4:13">
      <c r="D549" s="21">
        <v>21</v>
      </c>
      <c r="E549" s="133">
        <v>45797</v>
      </c>
      <c r="F549" s="21">
        <v>6</v>
      </c>
      <c r="G549" s="21" t="s">
        <v>76</v>
      </c>
      <c r="H549" s="21" t="s">
        <v>76</v>
      </c>
      <c r="I549" s="21" t="s">
        <v>76</v>
      </c>
      <c r="J549" s="21" t="s">
        <v>76</v>
      </c>
      <c r="K549" s="21" t="s">
        <v>76</v>
      </c>
      <c r="L549" s="21" t="s">
        <v>76</v>
      </c>
      <c r="M549" s="21" t="s">
        <v>76</v>
      </c>
    </row>
    <row r="550" spans="4:13">
      <c r="D550" s="21">
        <v>21</v>
      </c>
      <c r="E550" s="133">
        <v>45798</v>
      </c>
      <c r="F550" s="21">
        <v>1</v>
      </c>
      <c r="G550" s="21" t="s">
        <v>76</v>
      </c>
      <c r="H550" s="21" t="s">
        <v>76</v>
      </c>
      <c r="I550" s="21" t="s">
        <v>76</v>
      </c>
      <c r="J550" s="21" t="s">
        <v>76</v>
      </c>
      <c r="K550" s="21" t="s">
        <v>76</v>
      </c>
      <c r="L550" s="21" t="s">
        <v>76</v>
      </c>
      <c r="M550" s="21" t="s">
        <v>76</v>
      </c>
    </row>
    <row r="551" spans="4:13">
      <c r="D551" s="21">
        <v>21</v>
      </c>
      <c r="E551" s="133">
        <v>45798</v>
      </c>
      <c r="F551" s="21">
        <v>2</v>
      </c>
      <c r="G551" s="21" t="s">
        <v>76</v>
      </c>
      <c r="H551" s="21" t="s">
        <v>76</v>
      </c>
      <c r="I551" s="21" t="s">
        <v>76</v>
      </c>
      <c r="J551" s="21" t="s">
        <v>76</v>
      </c>
      <c r="K551" s="21" t="s">
        <v>76</v>
      </c>
      <c r="L551" s="21" t="s">
        <v>76</v>
      </c>
      <c r="M551" s="21" t="s">
        <v>76</v>
      </c>
    </row>
    <row r="552" spans="4:13">
      <c r="D552" s="21">
        <v>21</v>
      </c>
      <c r="E552" s="133">
        <v>45798</v>
      </c>
      <c r="F552" s="21">
        <v>3</v>
      </c>
      <c r="G552" s="21" t="s">
        <v>76</v>
      </c>
      <c r="H552" s="21" t="s">
        <v>76</v>
      </c>
      <c r="I552" s="21" t="s">
        <v>76</v>
      </c>
      <c r="J552" s="21" t="s">
        <v>76</v>
      </c>
      <c r="K552" s="21" t="s">
        <v>76</v>
      </c>
      <c r="L552" s="21" t="s">
        <v>76</v>
      </c>
      <c r="M552" s="21" t="s">
        <v>76</v>
      </c>
    </row>
    <row r="553" spans="4:13">
      <c r="D553" s="21">
        <v>21</v>
      </c>
      <c r="E553" s="133">
        <v>45798</v>
      </c>
      <c r="F553" s="21">
        <v>4</v>
      </c>
      <c r="G553" s="21" t="s">
        <v>76</v>
      </c>
      <c r="H553" s="21" t="s">
        <v>76</v>
      </c>
      <c r="I553" s="21" t="s">
        <v>76</v>
      </c>
      <c r="J553" s="21" t="s">
        <v>76</v>
      </c>
      <c r="K553" s="21" t="s">
        <v>76</v>
      </c>
      <c r="L553" s="21" t="s">
        <v>76</v>
      </c>
      <c r="M553" s="21" t="s">
        <v>76</v>
      </c>
    </row>
    <row r="554" spans="4:13">
      <c r="D554" s="21">
        <v>21</v>
      </c>
      <c r="E554" s="133">
        <v>45798</v>
      </c>
      <c r="F554" s="21">
        <v>5</v>
      </c>
      <c r="G554" s="21" t="s">
        <v>76</v>
      </c>
      <c r="H554" s="21" t="s">
        <v>76</v>
      </c>
      <c r="I554" s="21" t="s">
        <v>76</v>
      </c>
      <c r="J554" s="21" t="s">
        <v>76</v>
      </c>
      <c r="K554" s="21" t="s">
        <v>76</v>
      </c>
      <c r="L554" s="21" t="s">
        <v>76</v>
      </c>
      <c r="M554" s="21" t="s">
        <v>76</v>
      </c>
    </row>
    <row r="555" spans="4:13">
      <c r="D555" s="21">
        <v>21</v>
      </c>
      <c r="E555" s="133">
        <v>45798</v>
      </c>
      <c r="F555" s="21">
        <v>6</v>
      </c>
      <c r="G555" s="21" t="s">
        <v>76</v>
      </c>
      <c r="H555" s="21" t="s">
        <v>76</v>
      </c>
      <c r="I555" s="21" t="s">
        <v>76</v>
      </c>
      <c r="J555" s="21" t="s">
        <v>76</v>
      </c>
      <c r="K555" s="21" t="s">
        <v>76</v>
      </c>
      <c r="L555" s="21" t="s">
        <v>76</v>
      </c>
      <c r="M555" s="21" t="s">
        <v>76</v>
      </c>
    </row>
    <row r="556" spans="4:13">
      <c r="D556" s="21">
        <v>21</v>
      </c>
      <c r="E556" s="133">
        <v>45799</v>
      </c>
      <c r="F556" s="21">
        <v>1</v>
      </c>
      <c r="G556" s="21" t="s">
        <v>76</v>
      </c>
      <c r="H556" s="21" t="s">
        <v>76</v>
      </c>
      <c r="I556" s="21" t="s">
        <v>76</v>
      </c>
      <c r="J556" s="21" t="s">
        <v>76</v>
      </c>
      <c r="K556" s="21" t="s">
        <v>76</v>
      </c>
      <c r="L556" s="21" t="s">
        <v>76</v>
      </c>
      <c r="M556" s="21" t="s">
        <v>76</v>
      </c>
    </row>
    <row r="557" spans="4:13">
      <c r="D557" s="21">
        <v>21</v>
      </c>
      <c r="E557" s="133">
        <v>45799</v>
      </c>
      <c r="F557" s="21">
        <v>2</v>
      </c>
      <c r="G557" s="21" t="s">
        <v>76</v>
      </c>
      <c r="H557" s="21" t="s">
        <v>76</v>
      </c>
      <c r="I557" s="21" t="s">
        <v>76</v>
      </c>
      <c r="J557" s="21" t="s">
        <v>76</v>
      </c>
      <c r="K557" s="21" t="s">
        <v>76</v>
      </c>
      <c r="L557" s="21" t="s">
        <v>76</v>
      </c>
      <c r="M557" s="21" t="s">
        <v>76</v>
      </c>
    </row>
    <row r="558" spans="4:13">
      <c r="D558" s="21">
        <v>21</v>
      </c>
      <c r="E558" s="133">
        <v>45799</v>
      </c>
      <c r="F558" s="21">
        <v>3</v>
      </c>
      <c r="G558" s="21" t="s">
        <v>76</v>
      </c>
      <c r="H558" s="21" t="s">
        <v>76</v>
      </c>
      <c r="I558" s="21" t="s">
        <v>76</v>
      </c>
      <c r="J558" s="21" t="s">
        <v>76</v>
      </c>
      <c r="K558" s="21" t="s">
        <v>76</v>
      </c>
      <c r="L558" s="21" t="s">
        <v>76</v>
      </c>
      <c r="M558" s="21" t="s">
        <v>76</v>
      </c>
    </row>
    <row r="559" spans="4:13">
      <c r="D559" s="21">
        <v>21</v>
      </c>
      <c r="E559" s="133">
        <v>45799</v>
      </c>
      <c r="F559" s="21">
        <v>4</v>
      </c>
      <c r="G559" s="21" t="s">
        <v>76</v>
      </c>
      <c r="H559" s="21" t="s">
        <v>76</v>
      </c>
      <c r="I559" s="21" t="s">
        <v>76</v>
      </c>
      <c r="J559" s="21" t="s">
        <v>76</v>
      </c>
      <c r="K559" s="21" t="s">
        <v>76</v>
      </c>
      <c r="L559" s="21" t="s">
        <v>76</v>
      </c>
      <c r="M559" s="21" t="s">
        <v>76</v>
      </c>
    </row>
    <row r="560" spans="4:13">
      <c r="D560" s="21">
        <v>21</v>
      </c>
      <c r="E560" s="133">
        <v>45799</v>
      </c>
      <c r="F560" s="21">
        <v>5</v>
      </c>
      <c r="G560" s="21" t="s">
        <v>76</v>
      </c>
      <c r="H560" s="21" t="s">
        <v>76</v>
      </c>
      <c r="I560" s="21" t="s">
        <v>76</v>
      </c>
      <c r="J560" s="21" t="s">
        <v>76</v>
      </c>
      <c r="K560" s="21" t="s">
        <v>76</v>
      </c>
      <c r="L560" s="21" t="s">
        <v>76</v>
      </c>
      <c r="M560" s="21" t="s">
        <v>76</v>
      </c>
    </row>
    <row r="561" spans="4:13">
      <c r="D561" s="21">
        <v>21</v>
      </c>
      <c r="E561" s="133">
        <v>45799</v>
      </c>
      <c r="F561" s="21">
        <v>6</v>
      </c>
      <c r="G561" s="21" t="s">
        <v>76</v>
      </c>
      <c r="H561" s="21" t="s">
        <v>76</v>
      </c>
      <c r="I561" s="21" t="s">
        <v>76</v>
      </c>
      <c r="J561" s="21" t="s">
        <v>76</v>
      </c>
      <c r="K561" s="21" t="s">
        <v>76</v>
      </c>
      <c r="L561" s="21" t="s">
        <v>76</v>
      </c>
      <c r="M561" s="21" t="s">
        <v>76</v>
      </c>
    </row>
    <row r="562" spans="4:13">
      <c r="D562" s="21">
        <v>21</v>
      </c>
      <c r="E562" s="133">
        <v>45800</v>
      </c>
      <c r="F562" s="21">
        <v>1</v>
      </c>
      <c r="G562" s="21" t="s">
        <v>76</v>
      </c>
      <c r="H562" s="21" t="s">
        <v>76</v>
      </c>
      <c r="I562" s="21" t="s">
        <v>76</v>
      </c>
      <c r="J562" s="21" t="s">
        <v>76</v>
      </c>
      <c r="K562" s="21" t="s">
        <v>76</v>
      </c>
      <c r="L562" s="21" t="s">
        <v>76</v>
      </c>
      <c r="M562" s="21" t="s">
        <v>76</v>
      </c>
    </row>
    <row r="563" spans="4:13">
      <c r="D563" s="21">
        <v>21</v>
      </c>
      <c r="E563" s="133">
        <v>45800</v>
      </c>
      <c r="F563" s="21">
        <v>2</v>
      </c>
      <c r="G563" s="21" t="s">
        <v>76</v>
      </c>
      <c r="H563" s="21" t="s">
        <v>76</v>
      </c>
      <c r="I563" s="21" t="s">
        <v>76</v>
      </c>
      <c r="J563" s="21" t="s">
        <v>76</v>
      </c>
      <c r="K563" s="21" t="s">
        <v>76</v>
      </c>
      <c r="L563" s="21" t="s">
        <v>76</v>
      </c>
      <c r="M563" s="21" t="s">
        <v>76</v>
      </c>
    </row>
    <row r="564" spans="4:13">
      <c r="D564" s="21">
        <v>21</v>
      </c>
      <c r="E564" s="133">
        <v>45800</v>
      </c>
      <c r="F564" s="21">
        <v>3</v>
      </c>
      <c r="G564" s="21" t="s">
        <v>76</v>
      </c>
      <c r="H564" s="21" t="s">
        <v>76</v>
      </c>
      <c r="I564" s="21" t="s">
        <v>76</v>
      </c>
      <c r="J564" s="21" t="s">
        <v>76</v>
      </c>
      <c r="K564" s="21" t="s">
        <v>76</v>
      </c>
      <c r="L564" s="21" t="s">
        <v>76</v>
      </c>
      <c r="M564" s="21" t="s">
        <v>76</v>
      </c>
    </row>
    <row r="565" spans="4:13">
      <c r="D565" s="21">
        <v>21</v>
      </c>
      <c r="E565" s="133">
        <v>45800</v>
      </c>
      <c r="F565" s="21">
        <v>4</v>
      </c>
      <c r="G565" s="21" t="s">
        <v>76</v>
      </c>
      <c r="H565" s="21" t="s">
        <v>76</v>
      </c>
      <c r="I565" s="21" t="s">
        <v>76</v>
      </c>
      <c r="J565" s="21" t="s">
        <v>76</v>
      </c>
      <c r="K565" s="21" t="s">
        <v>76</v>
      </c>
      <c r="L565" s="21" t="s">
        <v>76</v>
      </c>
      <c r="M565" s="21" t="s">
        <v>76</v>
      </c>
    </row>
    <row r="566" spans="4:13">
      <c r="D566" s="21">
        <v>22</v>
      </c>
      <c r="E566" s="133">
        <v>45803</v>
      </c>
      <c r="F566" s="21">
        <v>1</v>
      </c>
      <c r="G566" s="21" t="s">
        <v>76</v>
      </c>
      <c r="H566" s="21" t="s">
        <v>76</v>
      </c>
      <c r="I566" s="21" t="s">
        <v>76</v>
      </c>
      <c r="J566" s="21" t="s">
        <v>76</v>
      </c>
      <c r="K566" s="21" t="s">
        <v>76</v>
      </c>
      <c r="L566" s="21" t="s">
        <v>82</v>
      </c>
      <c r="M566" s="21" t="s">
        <v>76</v>
      </c>
    </row>
    <row r="567" spans="4:13">
      <c r="D567" s="21">
        <v>22</v>
      </c>
      <c r="E567" s="133">
        <v>45803</v>
      </c>
      <c r="F567" s="21">
        <v>2</v>
      </c>
      <c r="G567" s="21" t="s">
        <v>76</v>
      </c>
      <c r="H567" s="21" t="s">
        <v>76</v>
      </c>
      <c r="I567" s="21" t="s">
        <v>76</v>
      </c>
      <c r="J567" s="21" t="s">
        <v>76</v>
      </c>
      <c r="K567" s="21" t="s">
        <v>76</v>
      </c>
      <c r="L567" s="21" t="s">
        <v>82</v>
      </c>
      <c r="M567" s="21" t="s">
        <v>76</v>
      </c>
    </row>
    <row r="568" spans="4:13">
      <c r="D568" s="21">
        <v>22</v>
      </c>
      <c r="E568" s="133">
        <v>45803</v>
      </c>
      <c r="F568" s="21">
        <v>3</v>
      </c>
      <c r="G568" s="21" t="s">
        <v>76</v>
      </c>
      <c r="H568" s="21" t="s">
        <v>76</v>
      </c>
      <c r="I568" s="21" t="s">
        <v>76</v>
      </c>
      <c r="J568" s="21" t="s">
        <v>76</v>
      </c>
      <c r="K568" s="21" t="s">
        <v>76</v>
      </c>
      <c r="L568" s="21" t="s">
        <v>82</v>
      </c>
      <c r="M568" s="21" t="s">
        <v>76</v>
      </c>
    </row>
    <row r="569" spans="4:13">
      <c r="D569" s="21">
        <v>22</v>
      </c>
      <c r="E569" s="133">
        <v>45803</v>
      </c>
      <c r="F569" s="21">
        <v>4</v>
      </c>
      <c r="G569" s="21" t="s">
        <v>76</v>
      </c>
      <c r="H569" s="21" t="s">
        <v>76</v>
      </c>
      <c r="I569" s="21" t="s">
        <v>76</v>
      </c>
      <c r="J569" s="21" t="s">
        <v>76</v>
      </c>
      <c r="K569" s="21" t="s">
        <v>76</v>
      </c>
      <c r="L569" s="21" t="s">
        <v>82</v>
      </c>
      <c r="M569" s="21" t="s">
        <v>76</v>
      </c>
    </row>
    <row r="570" spans="4:13">
      <c r="D570" s="21">
        <v>22</v>
      </c>
      <c r="E570" s="133">
        <v>45803</v>
      </c>
      <c r="F570" s="21">
        <v>5</v>
      </c>
      <c r="G570" s="21" t="s">
        <v>76</v>
      </c>
      <c r="H570" s="21" t="s">
        <v>76</v>
      </c>
      <c r="I570" s="21" t="s">
        <v>76</v>
      </c>
      <c r="J570" s="21" t="s">
        <v>76</v>
      </c>
      <c r="K570" s="21" t="s">
        <v>76</v>
      </c>
      <c r="L570" s="21" t="s">
        <v>82</v>
      </c>
      <c r="M570" s="21" t="s">
        <v>76</v>
      </c>
    </row>
    <row r="571" spans="4:13">
      <c r="D571" s="21">
        <v>22</v>
      </c>
      <c r="E571" s="133">
        <v>45803</v>
      </c>
      <c r="F571" s="21">
        <v>6</v>
      </c>
      <c r="G571" s="21" t="s">
        <v>76</v>
      </c>
      <c r="H571" s="21" t="s">
        <v>76</v>
      </c>
      <c r="I571" s="21" t="s">
        <v>76</v>
      </c>
      <c r="J571" s="21" t="s">
        <v>76</v>
      </c>
      <c r="K571" s="21" t="s">
        <v>76</v>
      </c>
      <c r="L571" s="21" t="s">
        <v>82</v>
      </c>
      <c r="M571" s="21" t="s">
        <v>76</v>
      </c>
    </row>
    <row r="572" spans="4:13">
      <c r="D572" s="21">
        <v>22</v>
      </c>
      <c r="E572" s="133">
        <v>45804</v>
      </c>
      <c r="F572" s="21">
        <v>1</v>
      </c>
      <c r="G572" s="21" t="s">
        <v>76</v>
      </c>
      <c r="H572" s="21" t="s">
        <v>76</v>
      </c>
      <c r="I572" s="21" t="s">
        <v>76</v>
      </c>
      <c r="J572" s="21" t="s">
        <v>76</v>
      </c>
      <c r="K572" s="21" t="s">
        <v>76</v>
      </c>
      <c r="L572" s="21" t="s">
        <v>82</v>
      </c>
      <c r="M572" s="21" t="s">
        <v>82</v>
      </c>
    </row>
    <row r="573" spans="4:13">
      <c r="D573" s="21">
        <v>22</v>
      </c>
      <c r="E573" s="133">
        <v>45804</v>
      </c>
      <c r="F573" s="21">
        <v>2</v>
      </c>
      <c r="G573" s="21" t="s">
        <v>76</v>
      </c>
      <c r="H573" s="21" t="s">
        <v>76</v>
      </c>
      <c r="I573" s="21" t="s">
        <v>76</v>
      </c>
      <c r="J573" s="21" t="s">
        <v>76</v>
      </c>
      <c r="K573" s="21" t="s">
        <v>76</v>
      </c>
      <c r="L573" s="21" t="s">
        <v>82</v>
      </c>
      <c r="M573" s="21" t="s">
        <v>82</v>
      </c>
    </row>
    <row r="574" spans="4:13">
      <c r="D574" s="21">
        <v>22</v>
      </c>
      <c r="E574" s="133">
        <v>45804</v>
      </c>
      <c r="F574" s="21">
        <v>3</v>
      </c>
      <c r="G574" s="21" t="s">
        <v>76</v>
      </c>
      <c r="H574" s="21" t="s">
        <v>76</v>
      </c>
      <c r="I574" s="21" t="s">
        <v>76</v>
      </c>
      <c r="J574" s="21" t="s">
        <v>76</v>
      </c>
      <c r="K574" s="21" t="s">
        <v>76</v>
      </c>
      <c r="L574" s="21" t="s">
        <v>82</v>
      </c>
      <c r="M574" s="21" t="s">
        <v>82</v>
      </c>
    </row>
    <row r="575" spans="4:13">
      <c r="D575" s="21">
        <v>22</v>
      </c>
      <c r="E575" s="133">
        <v>45804</v>
      </c>
      <c r="F575" s="21">
        <v>4</v>
      </c>
      <c r="G575" s="21" t="s">
        <v>76</v>
      </c>
      <c r="H575" s="21" t="s">
        <v>76</v>
      </c>
      <c r="I575" s="21" t="s">
        <v>76</v>
      </c>
      <c r="J575" s="21" t="s">
        <v>76</v>
      </c>
      <c r="K575" s="21" t="s">
        <v>76</v>
      </c>
      <c r="L575" s="21" t="s">
        <v>82</v>
      </c>
      <c r="M575" s="21" t="s">
        <v>82</v>
      </c>
    </row>
    <row r="576" spans="4:13">
      <c r="D576" s="21">
        <v>22</v>
      </c>
      <c r="E576" s="133">
        <v>45804</v>
      </c>
      <c r="F576" s="21">
        <v>5</v>
      </c>
      <c r="G576" s="21" t="s">
        <v>76</v>
      </c>
      <c r="H576" s="21" t="s">
        <v>76</v>
      </c>
      <c r="I576" s="21" t="s">
        <v>76</v>
      </c>
      <c r="J576" s="21" t="s">
        <v>76</v>
      </c>
      <c r="K576" s="21" t="s">
        <v>76</v>
      </c>
      <c r="L576" s="21" t="s">
        <v>82</v>
      </c>
      <c r="M576" s="21" t="s">
        <v>82</v>
      </c>
    </row>
    <row r="577" spans="4:13">
      <c r="D577" s="21">
        <v>22</v>
      </c>
      <c r="E577" s="133">
        <v>45804</v>
      </c>
      <c r="F577" s="21">
        <v>6</v>
      </c>
      <c r="G577" s="21" t="s">
        <v>76</v>
      </c>
      <c r="H577" s="21" t="s">
        <v>76</v>
      </c>
      <c r="I577" s="21" t="s">
        <v>76</v>
      </c>
      <c r="J577" s="21" t="s">
        <v>76</v>
      </c>
      <c r="K577" s="21" t="s">
        <v>76</v>
      </c>
      <c r="L577" s="21" t="s">
        <v>82</v>
      </c>
      <c r="M577" s="21" t="s">
        <v>82</v>
      </c>
    </row>
    <row r="578" spans="4:13">
      <c r="D578" s="21">
        <v>22</v>
      </c>
      <c r="E578" s="133">
        <v>45805</v>
      </c>
      <c r="F578" s="21">
        <v>1</v>
      </c>
      <c r="G578" s="21" t="s">
        <v>76</v>
      </c>
      <c r="H578" s="21" t="s">
        <v>76</v>
      </c>
      <c r="I578" s="21" t="s">
        <v>76</v>
      </c>
      <c r="J578" s="21" t="s">
        <v>76</v>
      </c>
      <c r="K578" s="21" t="s">
        <v>76</v>
      </c>
      <c r="L578" s="21" t="s">
        <v>82</v>
      </c>
      <c r="M578" s="21" t="s">
        <v>82</v>
      </c>
    </row>
    <row r="579" spans="4:13">
      <c r="D579" s="21">
        <v>22</v>
      </c>
      <c r="E579" s="133">
        <v>45805</v>
      </c>
      <c r="F579" s="21">
        <v>2</v>
      </c>
      <c r="G579" s="21" t="s">
        <v>76</v>
      </c>
      <c r="H579" s="21" t="s">
        <v>76</v>
      </c>
      <c r="I579" s="21" t="s">
        <v>76</v>
      </c>
      <c r="J579" s="21" t="s">
        <v>76</v>
      </c>
      <c r="K579" s="21" t="s">
        <v>76</v>
      </c>
      <c r="L579" s="21" t="s">
        <v>82</v>
      </c>
      <c r="M579" s="21" t="s">
        <v>82</v>
      </c>
    </row>
    <row r="580" spans="4:13">
      <c r="D580" s="21">
        <v>22</v>
      </c>
      <c r="E580" s="133">
        <v>45805</v>
      </c>
      <c r="F580" s="21">
        <v>3</v>
      </c>
      <c r="G580" s="21" t="s">
        <v>76</v>
      </c>
      <c r="H580" s="21" t="s">
        <v>76</v>
      </c>
      <c r="I580" s="21" t="s">
        <v>76</v>
      </c>
      <c r="J580" s="21" t="s">
        <v>76</v>
      </c>
      <c r="K580" s="21" t="s">
        <v>76</v>
      </c>
      <c r="L580" s="21" t="s">
        <v>82</v>
      </c>
      <c r="M580" s="21" t="s">
        <v>82</v>
      </c>
    </row>
    <row r="581" spans="4:13">
      <c r="D581" s="21">
        <v>22</v>
      </c>
      <c r="E581" s="133">
        <v>45805</v>
      </c>
      <c r="F581" s="21">
        <v>4</v>
      </c>
      <c r="G581" s="21" t="s">
        <v>76</v>
      </c>
      <c r="H581" s="21" t="s">
        <v>76</v>
      </c>
      <c r="I581" s="21" t="s">
        <v>76</v>
      </c>
      <c r="J581" s="21" t="s">
        <v>76</v>
      </c>
      <c r="K581" s="21" t="s">
        <v>76</v>
      </c>
      <c r="L581" s="21" t="s">
        <v>82</v>
      </c>
      <c r="M581" s="21" t="s">
        <v>82</v>
      </c>
    </row>
    <row r="582" spans="4:13">
      <c r="D582" s="21">
        <v>22</v>
      </c>
      <c r="E582" s="133">
        <v>45805</v>
      </c>
      <c r="F582" s="21">
        <v>5</v>
      </c>
      <c r="G582" s="21" t="s">
        <v>76</v>
      </c>
      <c r="H582" s="21" t="s">
        <v>76</v>
      </c>
      <c r="I582" s="21" t="s">
        <v>76</v>
      </c>
      <c r="J582" s="21" t="s">
        <v>76</v>
      </c>
      <c r="K582" s="21" t="s">
        <v>76</v>
      </c>
      <c r="L582" s="21" t="s">
        <v>82</v>
      </c>
      <c r="M582" s="21" t="s">
        <v>82</v>
      </c>
    </row>
    <row r="583" spans="4:13">
      <c r="D583" s="21">
        <v>22</v>
      </c>
      <c r="E583" s="133">
        <v>45805</v>
      </c>
      <c r="F583" s="21">
        <v>6</v>
      </c>
      <c r="G583" s="21" t="s">
        <v>76</v>
      </c>
      <c r="H583" s="21" t="s">
        <v>76</v>
      </c>
      <c r="I583" s="21" t="s">
        <v>76</v>
      </c>
      <c r="J583" s="21" t="s">
        <v>76</v>
      </c>
      <c r="K583" s="21" t="s">
        <v>76</v>
      </c>
      <c r="L583" s="21" t="s">
        <v>82</v>
      </c>
      <c r="M583" s="21" t="s">
        <v>82</v>
      </c>
    </row>
    <row r="584" spans="4:13">
      <c r="D584" s="21">
        <v>22</v>
      </c>
      <c r="E584" s="133">
        <v>45806</v>
      </c>
      <c r="F584" s="21">
        <v>1</v>
      </c>
      <c r="G584" s="21" t="s">
        <v>76</v>
      </c>
      <c r="H584" s="21" t="s">
        <v>76</v>
      </c>
      <c r="I584" s="21" t="s">
        <v>76</v>
      </c>
      <c r="J584" s="21" t="s">
        <v>76</v>
      </c>
      <c r="K584" s="21" t="s">
        <v>76</v>
      </c>
      <c r="L584" s="21" t="s">
        <v>76</v>
      </c>
      <c r="M584" s="21" t="s">
        <v>82</v>
      </c>
    </row>
    <row r="585" spans="4:13">
      <c r="D585" s="21">
        <v>22</v>
      </c>
      <c r="E585" s="133">
        <v>45806</v>
      </c>
      <c r="F585" s="21">
        <v>2</v>
      </c>
      <c r="G585" s="21" t="s">
        <v>76</v>
      </c>
      <c r="H585" s="21" t="s">
        <v>76</v>
      </c>
      <c r="I585" s="21" t="s">
        <v>76</v>
      </c>
      <c r="J585" s="21" t="s">
        <v>76</v>
      </c>
      <c r="K585" s="21" t="s">
        <v>76</v>
      </c>
      <c r="L585" s="21" t="s">
        <v>76</v>
      </c>
      <c r="M585" s="21" t="s">
        <v>82</v>
      </c>
    </row>
    <row r="586" spans="4:13">
      <c r="D586" s="21">
        <v>22</v>
      </c>
      <c r="E586" s="133">
        <v>45806</v>
      </c>
      <c r="F586" s="21">
        <v>3</v>
      </c>
      <c r="G586" s="21" t="s">
        <v>76</v>
      </c>
      <c r="H586" s="21" t="s">
        <v>76</v>
      </c>
      <c r="I586" s="21" t="s">
        <v>76</v>
      </c>
      <c r="J586" s="21" t="s">
        <v>76</v>
      </c>
      <c r="K586" s="21" t="s">
        <v>76</v>
      </c>
      <c r="L586" s="21" t="s">
        <v>76</v>
      </c>
      <c r="M586" s="21" t="s">
        <v>82</v>
      </c>
    </row>
    <row r="587" spans="4:13">
      <c r="D587" s="21">
        <v>22</v>
      </c>
      <c r="E587" s="133">
        <v>45806</v>
      </c>
      <c r="F587" s="21">
        <v>4</v>
      </c>
      <c r="G587" s="21" t="s">
        <v>76</v>
      </c>
      <c r="H587" s="21" t="s">
        <v>76</v>
      </c>
      <c r="I587" s="21" t="s">
        <v>76</v>
      </c>
      <c r="J587" s="21" t="s">
        <v>76</v>
      </c>
      <c r="K587" s="21" t="s">
        <v>76</v>
      </c>
      <c r="L587" s="21" t="s">
        <v>76</v>
      </c>
      <c r="M587" s="21" t="s">
        <v>82</v>
      </c>
    </row>
    <row r="588" spans="4:13">
      <c r="D588" s="21">
        <v>22</v>
      </c>
      <c r="E588" s="133">
        <v>45806</v>
      </c>
      <c r="F588" s="21">
        <v>5</v>
      </c>
      <c r="G588" s="21" t="s">
        <v>76</v>
      </c>
      <c r="H588" s="21" t="s">
        <v>76</v>
      </c>
      <c r="I588" s="21" t="s">
        <v>76</v>
      </c>
      <c r="J588" s="21" t="s">
        <v>76</v>
      </c>
      <c r="K588" s="21" t="s">
        <v>76</v>
      </c>
      <c r="L588" s="21" t="s">
        <v>76</v>
      </c>
      <c r="M588" s="21" t="s">
        <v>82</v>
      </c>
    </row>
    <row r="589" spans="4:13">
      <c r="D589" s="21">
        <v>22</v>
      </c>
      <c r="E589" s="133">
        <v>45806</v>
      </c>
      <c r="F589" s="21">
        <v>6</v>
      </c>
      <c r="G589" s="21" t="s">
        <v>76</v>
      </c>
      <c r="H589" s="21" t="s">
        <v>76</v>
      </c>
      <c r="I589" s="21" t="s">
        <v>76</v>
      </c>
      <c r="J589" s="21" t="s">
        <v>76</v>
      </c>
      <c r="K589" s="21" t="s">
        <v>76</v>
      </c>
      <c r="L589" s="21" t="s">
        <v>76</v>
      </c>
      <c r="M589" s="21" t="s">
        <v>82</v>
      </c>
    </row>
    <row r="590" spans="4:13">
      <c r="D590" s="21">
        <v>22</v>
      </c>
      <c r="E590" s="133">
        <v>45807</v>
      </c>
      <c r="F590" s="21">
        <v>1</v>
      </c>
      <c r="G590" s="21" t="s">
        <v>76</v>
      </c>
      <c r="H590" s="21" t="s">
        <v>76</v>
      </c>
      <c r="I590" s="21" t="s">
        <v>76</v>
      </c>
      <c r="J590" s="21" t="s">
        <v>76</v>
      </c>
      <c r="K590" s="21" t="s">
        <v>76</v>
      </c>
      <c r="L590" s="21" t="s">
        <v>76</v>
      </c>
      <c r="M590" s="21" t="s">
        <v>76</v>
      </c>
    </row>
    <row r="591" spans="4:13">
      <c r="D591" s="21">
        <v>22</v>
      </c>
      <c r="E591" s="133">
        <v>45807</v>
      </c>
      <c r="F591" s="21">
        <v>2</v>
      </c>
      <c r="G591" s="21" t="s">
        <v>76</v>
      </c>
      <c r="H591" s="21" t="s">
        <v>76</v>
      </c>
      <c r="I591" s="21" t="s">
        <v>76</v>
      </c>
      <c r="J591" s="21" t="s">
        <v>76</v>
      </c>
      <c r="K591" s="21" t="s">
        <v>76</v>
      </c>
      <c r="L591" s="21" t="s">
        <v>76</v>
      </c>
      <c r="M591" s="21" t="s">
        <v>76</v>
      </c>
    </row>
    <row r="592" spans="4:13">
      <c r="D592" s="21">
        <v>22</v>
      </c>
      <c r="E592" s="133">
        <v>45807</v>
      </c>
      <c r="F592" s="21">
        <v>3</v>
      </c>
      <c r="G592" s="21" t="s">
        <v>76</v>
      </c>
      <c r="H592" s="21" t="s">
        <v>76</v>
      </c>
      <c r="I592" s="21" t="s">
        <v>76</v>
      </c>
      <c r="J592" s="21" t="s">
        <v>76</v>
      </c>
      <c r="K592" s="21" t="s">
        <v>76</v>
      </c>
      <c r="L592" s="21" t="s">
        <v>76</v>
      </c>
      <c r="M592" s="21" t="s">
        <v>76</v>
      </c>
    </row>
    <row r="593" spans="4:13">
      <c r="D593" s="21">
        <v>22</v>
      </c>
      <c r="E593" s="133">
        <v>45807</v>
      </c>
      <c r="F593" s="21">
        <v>4</v>
      </c>
      <c r="G593" s="21" t="s">
        <v>76</v>
      </c>
      <c r="H593" s="21" t="s">
        <v>76</v>
      </c>
      <c r="I593" s="21" t="s">
        <v>76</v>
      </c>
      <c r="J593" s="21" t="s">
        <v>76</v>
      </c>
      <c r="K593" s="21" t="s">
        <v>76</v>
      </c>
      <c r="L593" s="21" t="s">
        <v>76</v>
      </c>
      <c r="M593" s="21" t="s">
        <v>76</v>
      </c>
    </row>
    <row r="594" spans="4:13">
      <c r="D594" s="21">
        <v>22</v>
      </c>
      <c r="E594" s="133">
        <v>45807</v>
      </c>
      <c r="F594" s="21">
        <v>5</v>
      </c>
      <c r="G594" s="21" t="s">
        <v>76</v>
      </c>
      <c r="H594" s="21" t="s">
        <v>76</v>
      </c>
      <c r="I594" s="21" t="s">
        <v>76</v>
      </c>
      <c r="J594" s="21" t="s">
        <v>76</v>
      </c>
      <c r="K594" s="21" t="s">
        <v>76</v>
      </c>
      <c r="L594" s="21" t="s">
        <v>76</v>
      </c>
      <c r="M594" s="21" t="s">
        <v>76</v>
      </c>
    </row>
    <row r="595" spans="4:13">
      <c r="D595" s="21">
        <v>22</v>
      </c>
      <c r="E595" s="133">
        <v>45807</v>
      </c>
      <c r="F595" s="21">
        <v>6</v>
      </c>
      <c r="G595" s="21" t="s">
        <v>76</v>
      </c>
      <c r="H595" s="21" t="s">
        <v>76</v>
      </c>
      <c r="I595" s="21" t="s">
        <v>76</v>
      </c>
      <c r="J595" s="21" t="s">
        <v>76</v>
      </c>
      <c r="K595" s="21" t="s">
        <v>76</v>
      </c>
      <c r="L595" s="21" t="s">
        <v>76</v>
      </c>
      <c r="M595" s="21" t="s">
        <v>76</v>
      </c>
    </row>
    <row r="596" spans="4:13">
      <c r="D596" s="21">
        <v>23</v>
      </c>
      <c r="E596" s="133">
        <v>45811</v>
      </c>
      <c r="F596" s="21">
        <v>1</v>
      </c>
      <c r="G596" s="21" t="s">
        <v>76</v>
      </c>
      <c r="H596" s="21" t="s">
        <v>76</v>
      </c>
      <c r="I596" s="21" t="s">
        <v>76</v>
      </c>
      <c r="J596" s="21" t="s">
        <v>76</v>
      </c>
      <c r="K596" s="21" t="s">
        <v>76</v>
      </c>
      <c r="L596" s="21" t="s">
        <v>76</v>
      </c>
      <c r="M596" s="21" t="s">
        <v>76</v>
      </c>
    </row>
    <row r="597" spans="4:13">
      <c r="D597" s="21">
        <v>23</v>
      </c>
      <c r="E597" s="133">
        <v>45811</v>
      </c>
      <c r="F597" s="21">
        <v>2</v>
      </c>
      <c r="G597" s="21" t="s">
        <v>76</v>
      </c>
      <c r="H597" s="21" t="s">
        <v>76</v>
      </c>
      <c r="I597" s="21" t="s">
        <v>76</v>
      </c>
      <c r="J597" s="21" t="s">
        <v>76</v>
      </c>
      <c r="K597" s="21" t="s">
        <v>76</v>
      </c>
      <c r="L597" s="21" t="s">
        <v>76</v>
      </c>
      <c r="M597" s="21" t="s">
        <v>76</v>
      </c>
    </row>
    <row r="598" spans="4:13">
      <c r="D598" s="21">
        <v>23</v>
      </c>
      <c r="E598" s="133">
        <v>45811</v>
      </c>
      <c r="F598" s="21">
        <v>3</v>
      </c>
      <c r="G598" s="21" t="s">
        <v>76</v>
      </c>
      <c r="H598" s="21" t="s">
        <v>76</v>
      </c>
      <c r="I598" s="21" t="s">
        <v>76</v>
      </c>
      <c r="J598" s="21" t="s">
        <v>76</v>
      </c>
      <c r="K598" s="21" t="s">
        <v>76</v>
      </c>
      <c r="L598" s="21" t="s">
        <v>76</v>
      </c>
      <c r="M598" s="21" t="s">
        <v>76</v>
      </c>
    </row>
    <row r="599" spans="4:13">
      <c r="D599" s="21">
        <v>23</v>
      </c>
      <c r="E599" s="133">
        <v>45811</v>
      </c>
      <c r="F599" s="21">
        <v>4</v>
      </c>
      <c r="G599" s="21" t="s">
        <v>76</v>
      </c>
      <c r="H599" s="21" t="s">
        <v>76</v>
      </c>
      <c r="I599" s="21" t="s">
        <v>76</v>
      </c>
      <c r="J599" s="21" t="s">
        <v>76</v>
      </c>
      <c r="K599" s="21" t="s">
        <v>76</v>
      </c>
      <c r="L599" s="21" t="s">
        <v>76</v>
      </c>
      <c r="M599" s="21" t="s">
        <v>76</v>
      </c>
    </row>
    <row r="600" spans="4:13">
      <c r="D600" s="21">
        <v>23</v>
      </c>
      <c r="E600" s="133">
        <v>45811</v>
      </c>
      <c r="F600" s="21">
        <v>5</v>
      </c>
      <c r="G600" s="21" t="s">
        <v>76</v>
      </c>
      <c r="H600" s="21" t="s">
        <v>76</v>
      </c>
      <c r="I600" s="21" t="s">
        <v>76</v>
      </c>
      <c r="J600" s="21" t="s">
        <v>76</v>
      </c>
      <c r="K600" s="21" t="s">
        <v>76</v>
      </c>
      <c r="L600" s="21" t="s">
        <v>76</v>
      </c>
      <c r="M600" s="21" t="s">
        <v>76</v>
      </c>
    </row>
    <row r="601" spans="4:13">
      <c r="D601" s="21">
        <v>23</v>
      </c>
      <c r="E601" s="133">
        <v>45811</v>
      </c>
      <c r="F601" s="21">
        <v>6</v>
      </c>
      <c r="G601" s="21" t="s">
        <v>76</v>
      </c>
      <c r="H601" s="21" t="s">
        <v>76</v>
      </c>
      <c r="I601" s="21" t="s">
        <v>76</v>
      </c>
      <c r="J601" s="21" t="s">
        <v>76</v>
      </c>
      <c r="K601" s="21" t="s">
        <v>76</v>
      </c>
      <c r="L601" s="21" t="s">
        <v>76</v>
      </c>
      <c r="M601" s="21" t="s">
        <v>76</v>
      </c>
    </row>
    <row r="602" spans="4:13">
      <c r="D602" s="21">
        <v>23</v>
      </c>
      <c r="E602" s="133">
        <v>45812</v>
      </c>
      <c r="F602" s="21">
        <v>1</v>
      </c>
      <c r="G602" s="21" t="s">
        <v>76</v>
      </c>
      <c r="H602" s="21" t="s">
        <v>76</v>
      </c>
      <c r="I602" s="21" t="s">
        <v>76</v>
      </c>
      <c r="J602" s="21" t="s">
        <v>76</v>
      </c>
      <c r="K602" s="21" t="s">
        <v>76</v>
      </c>
      <c r="L602" s="21" t="s">
        <v>76</v>
      </c>
      <c r="M602" s="21" t="s">
        <v>76</v>
      </c>
    </row>
    <row r="603" spans="4:13">
      <c r="D603" s="21">
        <v>23</v>
      </c>
      <c r="E603" s="133">
        <v>45812</v>
      </c>
      <c r="F603" s="21">
        <v>2</v>
      </c>
      <c r="G603" s="21" t="s">
        <v>76</v>
      </c>
      <c r="H603" s="21" t="s">
        <v>76</v>
      </c>
      <c r="I603" s="21" t="s">
        <v>76</v>
      </c>
      <c r="J603" s="21" t="s">
        <v>76</v>
      </c>
      <c r="K603" s="21" t="s">
        <v>76</v>
      </c>
      <c r="L603" s="21" t="s">
        <v>76</v>
      </c>
      <c r="M603" s="21" t="s">
        <v>76</v>
      </c>
    </row>
    <row r="604" spans="4:13">
      <c r="D604" s="21">
        <v>23</v>
      </c>
      <c r="E604" s="133">
        <v>45812</v>
      </c>
      <c r="F604" s="21">
        <v>3</v>
      </c>
      <c r="G604" s="21" t="s">
        <v>76</v>
      </c>
      <c r="H604" s="21" t="s">
        <v>76</v>
      </c>
      <c r="I604" s="21" t="s">
        <v>76</v>
      </c>
      <c r="J604" s="21" t="s">
        <v>76</v>
      </c>
      <c r="K604" s="21" t="s">
        <v>76</v>
      </c>
      <c r="L604" s="21" t="s">
        <v>76</v>
      </c>
      <c r="M604" s="21" t="s">
        <v>76</v>
      </c>
    </row>
    <row r="605" spans="4:13">
      <c r="D605" s="21">
        <v>23</v>
      </c>
      <c r="E605" s="133">
        <v>45812</v>
      </c>
      <c r="F605" s="21">
        <v>4</v>
      </c>
      <c r="G605" s="21" t="s">
        <v>76</v>
      </c>
      <c r="H605" s="21" t="s">
        <v>76</v>
      </c>
      <c r="I605" s="21" t="s">
        <v>76</v>
      </c>
      <c r="J605" s="21" t="s">
        <v>76</v>
      </c>
      <c r="K605" s="21" t="s">
        <v>76</v>
      </c>
      <c r="L605" s="21" t="s">
        <v>76</v>
      </c>
      <c r="M605" s="21" t="s">
        <v>76</v>
      </c>
    </row>
    <row r="606" spans="4:13">
      <c r="D606" s="21">
        <v>23</v>
      </c>
      <c r="E606" s="133">
        <v>45812</v>
      </c>
      <c r="F606" s="21">
        <v>5</v>
      </c>
      <c r="G606" s="21" t="s">
        <v>76</v>
      </c>
      <c r="H606" s="21" t="s">
        <v>76</v>
      </c>
      <c r="I606" s="21" t="s">
        <v>76</v>
      </c>
      <c r="J606" s="21" t="s">
        <v>76</v>
      </c>
      <c r="K606" s="21" t="s">
        <v>76</v>
      </c>
      <c r="L606" s="21" t="s">
        <v>76</v>
      </c>
      <c r="M606" s="21" t="s">
        <v>76</v>
      </c>
    </row>
    <row r="607" spans="4:13">
      <c r="D607" s="21">
        <v>23</v>
      </c>
      <c r="E607" s="133">
        <v>45812</v>
      </c>
      <c r="F607" s="21">
        <v>6</v>
      </c>
      <c r="G607" s="21" t="s">
        <v>76</v>
      </c>
      <c r="H607" s="21" t="s">
        <v>76</v>
      </c>
      <c r="I607" s="21" t="s">
        <v>76</v>
      </c>
      <c r="J607" s="21" t="s">
        <v>76</v>
      </c>
      <c r="K607" s="21" t="s">
        <v>76</v>
      </c>
      <c r="L607" s="21" t="s">
        <v>76</v>
      </c>
      <c r="M607" s="21" t="s">
        <v>76</v>
      </c>
    </row>
    <row r="608" spans="4:13">
      <c r="D608" s="21">
        <v>23</v>
      </c>
      <c r="E608" s="133">
        <v>45813</v>
      </c>
      <c r="F608" s="21">
        <v>1</v>
      </c>
      <c r="G608" s="21" t="s">
        <v>76</v>
      </c>
      <c r="H608" s="21" t="s">
        <v>76</v>
      </c>
      <c r="I608" s="21" t="s">
        <v>76</v>
      </c>
      <c r="J608" s="21" t="s">
        <v>76</v>
      </c>
      <c r="K608" s="21" t="s">
        <v>76</v>
      </c>
      <c r="L608" s="21" t="s">
        <v>76</v>
      </c>
      <c r="M608" s="21" t="s">
        <v>76</v>
      </c>
    </row>
    <row r="609" spans="4:13">
      <c r="D609" s="21">
        <v>23</v>
      </c>
      <c r="E609" s="133">
        <v>45813</v>
      </c>
      <c r="F609" s="21">
        <v>2</v>
      </c>
      <c r="G609" s="21" t="s">
        <v>76</v>
      </c>
      <c r="H609" s="21" t="s">
        <v>76</v>
      </c>
      <c r="I609" s="21" t="s">
        <v>76</v>
      </c>
      <c r="J609" s="21" t="s">
        <v>76</v>
      </c>
      <c r="K609" s="21" t="s">
        <v>76</v>
      </c>
      <c r="L609" s="21" t="s">
        <v>76</v>
      </c>
      <c r="M609" s="21" t="s">
        <v>76</v>
      </c>
    </row>
    <row r="610" spans="4:13">
      <c r="D610" s="21">
        <v>23</v>
      </c>
      <c r="E610" s="133">
        <v>45813</v>
      </c>
      <c r="F610" s="21">
        <v>3</v>
      </c>
      <c r="G610" s="21" t="s">
        <v>76</v>
      </c>
      <c r="H610" s="21" t="s">
        <v>76</v>
      </c>
      <c r="I610" s="21" t="s">
        <v>76</v>
      </c>
      <c r="J610" s="21" t="s">
        <v>76</v>
      </c>
      <c r="K610" s="21" t="s">
        <v>76</v>
      </c>
      <c r="L610" s="21" t="s">
        <v>76</v>
      </c>
      <c r="M610" s="21" t="s">
        <v>76</v>
      </c>
    </row>
    <row r="611" spans="4:13">
      <c r="D611" s="21">
        <v>23</v>
      </c>
      <c r="E611" s="133">
        <v>45813</v>
      </c>
      <c r="F611" s="21">
        <v>4</v>
      </c>
      <c r="G611" s="21" t="s">
        <v>76</v>
      </c>
      <c r="H611" s="21" t="s">
        <v>76</v>
      </c>
      <c r="I611" s="21" t="s">
        <v>76</v>
      </c>
      <c r="J611" s="21" t="s">
        <v>76</v>
      </c>
      <c r="K611" s="21" t="s">
        <v>76</v>
      </c>
      <c r="L611" s="21" t="s">
        <v>76</v>
      </c>
      <c r="M611" s="21" t="s">
        <v>76</v>
      </c>
    </row>
    <row r="612" spans="4:13">
      <c r="D612" s="21">
        <v>23</v>
      </c>
      <c r="E612" s="133">
        <v>45813</v>
      </c>
      <c r="F612" s="21">
        <v>5</v>
      </c>
      <c r="G612" s="21" t="s">
        <v>76</v>
      </c>
      <c r="H612" s="21" t="s">
        <v>76</v>
      </c>
      <c r="I612" s="21" t="s">
        <v>76</v>
      </c>
      <c r="J612" s="21" t="s">
        <v>76</v>
      </c>
      <c r="K612" s="21" t="s">
        <v>76</v>
      </c>
      <c r="L612" s="21" t="s">
        <v>76</v>
      </c>
      <c r="M612" s="21" t="s">
        <v>76</v>
      </c>
    </row>
    <row r="613" spans="4:13">
      <c r="D613" s="21">
        <v>23</v>
      </c>
      <c r="E613" s="133">
        <v>45813</v>
      </c>
      <c r="F613" s="21">
        <v>6</v>
      </c>
      <c r="G613" s="21" t="s">
        <v>76</v>
      </c>
      <c r="H613" s="21" t="s">
        <v>76</v>
      </c>
      <c r="I613" s="21" t="s">
        <v>76</v>
      </c>
      <c r="J613" s="21" t="s">
        <v>76</v>
      </c>
      <c r="K613" s="21" t="s">
        <v>76</v>
      </c>
      <c r="L613" s="21" t="s">
        <v>76</v>
      </c>
      <c r="M613" s="21" t="s">
        <v>76</v>
      </c>
    </row>
    <row r="614" spans="4:13">
      <c r="D614" s="21">
        <v>23</v>
      </c>
      <c r="E614" s="133">
        <v>45814</v>
      </c>
      <c r="F614" s="21">
        <v>1</v>
      </c>
      <c r="G614" s="21" t="s">
        <v>76</v>
      </c>
      <c r="H614" s="21" t="s">
        <v>76</v>
      </c>
      <c r="I614" s="21" t="s">
        <v>76</v>
      </c>
      <c r="J614" s="21" t="s">
        <v>76</v>
      </c>
      <c r="K614" s="21" t="s">
        <v>76</v>
      </c>
      <c r="L614" s="21" t="s">
        <v>76</v>
      </c>
      <c r="M614" s="21" t="s">
        <v>76</v>
      </c>
    </row>
    <row r="615" spans="4:13">
      <c r="D615" s="21">
        <v>23</v>
      </c>
      <c r="E615" s="133">
        <v>45814</v>
      </c>
      <c r="F615" s="21">
        <v>2</v>
      </c>
      <c r="G615" s="21" t="s">
        <v>76</v>
      </c>
      <c r="H615" s="21" t="s">
        <v>76</v>
      </c>
      <c r="I615" s="21" t="s">
        <v>76</v>
      </c>
      <c r="J615" s="21" t="s">
        <v>76</v>
      </c>
      <c r="K615" s="21" t="s">
        <v>76</v>
      </c>
      <c r="L615" s="21" t="s">
        <v>76</v>
      </c>
      <c r="M615" s="21" t="s">
        <v>76</v>
      </c>
    </row>
    <row r="616" spans="4:13">
      <c r="D616" s="21">
        <v>23</v>
      </c>
      <c r="E616" s="133">
        <v>45814</v>
      </c>
      <c r="F616" s="21">
        <v>3</v>
      </c>
      <c r="G616" s="21" t="s">
        <v>76</v>
      </c>
      <c r="H616" s="21" t="s">
        <v>76</v>
      </c>
      <c r="I616" s="21" t="s">
        <v>76</v>
      </c>
      <c r="J616" s="21" t="s">
        <v>76</v>
      </c>
      <c r="K616" s="21" t="s">
        <v>76</v>
      </c>
      <c r="L616" s="21" t="s">
        <v>76</v>
      </c>
      <c r="M616" s="21" t="s">
        <v>76</v>
      </c>
    </row>
    <row r="617" spans="4:13">
      <c r="D617" s="21">
        <v>23</v>
      </c>
      <c r="E617" s="133">
        <v>45814</v>
      </c>
      <c r="F617" s="21">
        <v>4</v>
      </c>
      <c r="G617" s="21" t="s">
        <v>76</v>
      </c>
      <c r="H617" s="21" t="s">
        <v>76</v>
      </c>
      <c r="I617" s="21" t="s">
        <v>76</v>
      </c>
      <c r="J617" s="21" t="s">
        <v>76</v>
      </c>
      <c r="K617" s="21" t="s">
        <v>76</v>
      </c>
      <c r="L617" s="21" t="s">
        <v>76</v>
      </c>
      <c r="M617" s="21" t="s">
        <v>76</v>
      </c>
    </row>
    <row r="618" spans="4:13">
      <c r="D618" s="21">
        <v>24</v>
      </c>
      <c r="E618" s="133">
        <v>45817</v>
      </c>
      <c r="F618" s="21">
        <v>1</v>
      </c>
      <c r="G618" s="21" t="s">
        <v>76</v>
      </c>
      <c r="H618" s="21" t="s">
        <v>76</v>
      </c>
      <c r="I618" s="21" t="s">
        <v>76</v>
      </c>
      <c r="J618" s="21" t="s">
        <v>76</v>
      </c>
      <c r="K618" s="21" t="s">
        <v>76</v>
      </c>
      <c r="L618" s="21" t="s">
        <v>76</v>
      </c>
      <c r="M618" s="21" t="s">
        <v>76</v>
      </c>
    </row>
    <row r="619" spans="4:13">
      <c r="D619" s="21">
        <v>24</v>
      </c>
      <c r="E619" s="133">
        <v>45817</v>
      </c>
      <c r="F619" s="21">
        <v>2</v>
      </c>
      <c r="G619" s="21" t="s">
        <v>76</v>
      </c>
      <c r="H619" s="21" t="s">
        <v>76</v>
      </c>
      <c r="I619" s="21" t="s">
        <v>76</v>
      </c>
      <c r="J619" s="21" t="s">
        <v>76</v>
      </c>
      <c r="K619" s="21" t="s">
        <v>76</v>
      </c>
      <c r="L619" s="21" t="s">
        <v>76</v>
      </c>
      <c r="M619" s="21" t="s">
        <v>76</v>
      </c>
    </row>
    <row r="620" spans="4:13">
      <c r="D620" s="21">
        <v>24</v>
      </c>
      <c r="E620" s="133">
        <v>45817</v>
      </c>
      <c r="F620" s="21">
        <v>3</v>
      </c>
      <c r="G620" s="21" t="s">
        <v>76</v>
      </c>
      <c r="H620" s="21" t="s">
        <v>76</v>
      </c>
      <c r="I620" s="21" t="s">
        <v>76</v>
      </c>
      <c r="J620" s="21" t="s">
        <v>76</v>
      </c>
      <c r="K620" s="21" t="s">
        <v>76</v>
      </c>
      <c r="L620" s="21" t="s">
        <v>76</v>
      </c>
      <c r="M620" s="21" t="s">
        <v>76</v>
      </c>
    </row>
    <row r="621" spans="4:13">
      <c r="D621" s="21">
        <v>24</v>
      </c>
      <c r="E621" s="133">
        <v>45817</v>
      </c>
      <c r="F621" s="21">
        <v>4</v>
      </c>
      <c r="G621" s="21" t="s">
        <v>76</v>
      </c>
      <c r="H621" s="21" t="s">
        <v>76</v>
      </c>
      <c r="I621" s="21" t="s">
        <v>76</v>
      </c>
      <c r="J621" s="21" t="s">
        <v>76</v>
      </c>
      <c r="K621" s="21" t="s">
        <v>76</v>
      </c>
      <c r="L621" s="21" t="s">
        <v>76</v>
      </c>
      <c r="M621" s="21" t="s">
        <v>76</v>
      </c>
    </row>
    <row r="622" spans="4:13">
      <c r="D622" s="21">
        <v>24</v>
      </c>
      <c r="E622" s="133">
        <v>45817</v>
      </c>
      <c r="F622" s="21">
        <v>5</v>
      </c>
      <c r="G622" s="21" t="s">
        <v>76</v>
      </c>
      <c r="H622" s="21" t="s">
        <v>76</v>
      </c>
      <c r="I622" s="21" t="s">
        <v>76</v>
      </c>
      <c r="J622" s="21" t="s">
        <v>76</v>
      </c>
      <c r="K622" s="21" t="s">
        <v>76</v>
      </c>
      <c r="L622" s="21" t="s">
        <v>76</v>
      </c>
      <c r="M622" s="21" t="s">
        <v>76</v>
      </c>
    </row>
    <row r="623" spans="4:13">
      <c r="D623" s="21">
        <v>24</v>
      </c>
      <c r="E623" s="133">
        <v>45817</v>
      </c>
      <c r="F623" s="21">
        <v>6</v>
      </c>
      <c r="G623" s="21" t="s">
        <v>76</v>
      </c>
      <c r="H623" s="21" t="s">
        <v>76</v>
      </c>
      <c r="I623" s="21" t="s">
        <v>76</v>
      </c>
      <c r="J623" s="21" t="s">
        <v>76</v>
      </c>
      <c r="K623" s="21" t="s">
        <v>76</v>
      </c>
      <c r="L623" s="21" t="s">
        <v>76</v>
      </c>
      <c r="M623" s="21" t="s">
        <v>76</v>
      </c>
    </row>
    <row r="624" spans="4:13">
      <c r="D624" s="21">
        <v>24</v>
      </c>
      <c r="E624" s="133">
        <v>45818</v>
      </c>
      <c r="F624" s="21">
        <v>1</v>
      </c>
      <c r="G624" s="21" t="s">
        <v>76</v>
      </c>
      <c r="H624" s="21" t="s">
        <v>76</v>
      </c>
      <c r="I624" s="21" t="s">
        <v>76</v>
      </c>
      <c r="J624" s="21" t="s">
        <v>76</v>
      </c>
      <c r="K624" s="21" t="s">
        <v>76</v>
      </c>
      <c r="L624" s="21" t="s">
        <v>76</v>
      </c>
      <c r="M624" s="21" t="s">
        <v>76</v>
      </c>
    </row>
    <row r="625" spans="4:13">
      <c r="D625" s="21">
        <v>24</v>
      </c>
      <c r="E625" s="133">
        <v>45818</v>
      </c>
      <c r="F625" s="21">
        <v>2</v>
      </c>
      <c r="G625" s="21" t="s">
        <v>76</v>
      </c>
      <c r="H625" s="21" t="s">
        <v>76</v>
      </c>
      <c r="I625" s="21" t="s">
        <v>76</v>
      </c>
      <c r="J625" s="21" t="s">
        <v>76</v>
      </c>
      <c r="K625" s="21" t="s">
        <v>76</v>
      </c>
      <c r="L625" s="21" t="s">
        <v>76</v>
      </c>
      <c r="M625" s="21" t="s">
        <v>76</v>
      </c>
    </row>
    <row r="626" spans="4:13">
      <c r="D626" s="21">
        <v>24</v>
      </c>
      <c r="E626" s="133">
        <v>45818</v>
      </c>
      <c r="F626" s="21">
        <v>3</v>
      </c>
      <c r="G626" s="21" t="s">
        <v>76</v>
      </c>
      <c r="H626" s="21" t="s">
        <v>76</v>
      </c>
      <c r="I626" s="21" t="s">
        <v>76</v>
      </c>
      <c r="J626" s="21" t="s">
        <v>76</v>
      </c>
      <c r="K626" s="21" t="s">
        <v>76</v>
      </c>
      <c r="L626" s="21" t="s">
        <v>76</v>
      </c>
      <c r="M626" s="21" t="s">
        <v>76</v>
      </c>
    </row>
    <row r="627" spans="4:13">
      <c r="D627" s="21">
        <v>24</v>
      </c>
      <c r="E627" s="133">
        <v>45818</v>
      </c>
      <c r="F627" s="21">
        <v>4</v>
      </c>
      <c r="G627" s="21" t="s">
        <v>76</v>
      </c>
      <c r="H627" s="21" t="s">
        <v>76</v>
      </c>
      <c r="I627" s="21" t="s">
        <v>76</v>
      </c>
      <c r="J627" s="21" t="s">
        <v>76</v>
      </c>
      <c r="K627" s="21" t="s">
        <v>76</v>
      </c>
      <c r="L627" s="21" t="s">
        <v>76</v>
      </c>
      <c r="M627" s="21" t="s">
        <v>76</v>
      </c>
    </row>
    <row r="628" spans="4:13">
      <c r="D628" s="21">
        <v>24</v>
      </c>
      <c r="E628" s="133">
        <v>45818</v>
      </c>
      <c r="F628" s="21">
        <v>5</v>
      </c>
      <c r="G628" s="21" t="s">
        <v>76</v>
      </c>
      <c r="H628" s="21" t="s">
        <v>76</v>
      </c>
      <c r="I628" s="21" t="s">
        <v>76</v>
      </c>
      <c r="J628" s="21" t="s">
        <v>76</v>
      </c>
      <c r="K628" s="21" t="s">
        <v>76</v>
      </c>
      <c r="L628" s="21" t="s">
        <v>76</v>
      </c>
      <c r="M628" s="21" t="s">
        <v>76</v>
      </c>
    </row>
    <row r="629" spans="4:13">
      <c r="D629" s="21">
        <v>24</v>
      </c>
      <c r="E629" s="133">
        <v>45818</v>
      </c>
      <c r="F629" s="21">
        <v>6</v>
      </c>
      <c r="G629" s="21" t="s">
        <v>76</v>
      </c>
      <c r="H629" s="21" t="s">
        <v>76</v>
      </c>
      <c r="I629" s="21" t="s">
        <v>76</v>
      </c>
      <c r="J629" s="21" t="s">
        <v>76</v>
      </c>
      <c r="K629" s="21" t="s">
        <v>76</v>
      </c>
      <c r="L629" s="21" t="s">
        <v>76</v>
      </c>
      <c r="M629" s="21" t="s">
        <v>76</v>
      </c>
    </row>
    <row r="630" spans="4:13">
      <c r="D630" s="21">
        <v>24</v>
      </c>
      <c r="E630" s="133">
        <v>45819</v>
      </c>
      <c r="F630" s="21">
        <v>1</v>
      </c>
      <c r="G630" s="21" t="s">
        <v>76</v>
      </c>
      <c r="H630" s="21" t="s">
        <v>76</v>
      </c>
      <c r="I630" s="21" t="s">
        <v>76</v>
      </c>
      <c r="J630" s="21" t="s">
        <v>76</v>
      </c>
      <c r="K630" s="21" t="s">
        <v>76</v>
      </c>
      <c r="L630" s="21" t="s">
        <v>76</v>
      </c>
      <c r="M630" s="21" t="s">
        <v>76</v>
      </c>
    </row>
    <row r="631" spans="4:13">
      <c r="D631" s="21">
        <v>24</v>
      </c>
      <c r="E631" s="133">
        <v>45819</v>
      </c>
      <c r="F631" s="21">
        <v>2</v>
      </c>
      <c r="G631" s="21" t="s">
        <v>76</v>
      </c>
      <c r="H631" s="21" t="s">
        <v>76</v>
      </c>
      <c r="I631" s="21" t="s">
        <v>76</v>
      </c>
      <c r="J631" s="21" t="s">
        <v>76</v>
      </c>
      <c r="K631" s="21" t="s">
        <v>76</v>
      </c>
      <c r="L631" s="21" t="s">
        <v>76</v>
      </c>
      <c r="M631" s="21" t="s">
        <v>76</v>
      </c>
    </row>
    <row r="632" spans="4:13">
      <c r="D632" s="21">
        <v>24</v>
      </c>
      <c r="E632" s="133">
        <v>45819</v>
      </c>
      <c r="F632" s="21">
        <v>3</v>
      </c>
      <c r="G632" s="21" t="s">
        <v>76</v>
      </c>
      <c r="H632" s="21" t="s">
        <v>76</v>
      </c>
      <c r="I632" s="21" t="s">
        <v>76</v>
      </c>
      <c r="J632" s="21" t="s">
        <v>76</v>
      </c>
      <c r="K632" s="21" t="s">
        <v>76</v>
      </c>
      <c r="L632" s="21" t="s">
        <v>76</v>
      </c>
      <c r="M632" s="21" t="s">
        <v>76</v>
      </c>
    </row>
    <row r="633" spans="4:13">
      <c r="D633" s="21">
        <v>24</v>
      </c>
      <c r="E633" s="133">
        <v>45819</v>
      </c>
      <c r="F633" s="21">
        <v>4</v>
      </c>
      <c r="G633" s="21" t="s">
        <v>76</v>
      </c>
      <c r="H633" s="21" t="s">
        <v>76</v>
      </c>
      <c r="I633" s="21" t="s">
        <v>76</v>
      </c>
      <c r="J633" s="21" t="s">
        <v>76</v>
      </c>
      <c r="K633" s="21" t="s">
        <v>76</v>
      </c>
      <c r="L633" s="21" t="s">
        <v>76</v>
      </c>
      <c r="M633" s="21" t="s">
        <v>76</v>
      </c>
    </row>
    <row r="634" spans="4:13">
      <c r="D634" s="21">
        <v>24</v>
      </c>
      <c r="E634" s="133">
        <v>45819</v>
      </c>
      <c r="F634" s="21">
        <v>5</v>
      </c>
      <c r="G634" s="21" t="s">
        <v>76</v>
      </c>
      <c r="H634" s="21" t="s">
        <v>76</v>
      </c>
      <c r="I634" s="21" t="s">
        <v>76</v>
      </c>
      <c r="J634" s="21" t="s">
        <v>76</v>
      </c>
      <c r="K634" s="21" t="s">
        <v>76</v>
      </c>
      <c r="L634" s="21" t="s">
        <v>76</v>
      </c>
      <c r="M634" s="21" t="s">
        <v>76</v>
      </c>
    </row>
    <row r="635" spans="4:13">
      <c r="D635" s="21">
        <v>24</v>
      </c>
      <c r="E635" s="133">
        <v>45819</v>
      </c>
      <c r="F635" s="21">
        <v>6</v>
      </c>
      <c r="G635" s="21" t="s">
        <v>76</v>
      </c>
      <c r="H635" s="21" t="s">
        <v>76</v>
      </c>
      <c r="I635" s="21" t="s">
        <v>76</v>
      </c>
      <c r="J635" s="21" t="s">
        <v>76</v>
      </c>
      <c r="K635" s="21" t="s">
        <v>76</v>
      </c>
      <c r="L635" s="21" t="s">
        <v>76</v>
      </c>
      <c r="M635" s="21" t="s">
        <v>76</v>
      </c>
    </row>
    <row r="636" spans="4:13">
      <c r="D636" s="21">
        <v>24</v>
      </c>
      <c r="E636" s="133">
        <v>45820</v>
      </c>
      <c r="F636" s="21">
        <v>1</v>
      </c>
      <c r="G636" s="21" t="s">
        <v>76</v>
      </c>
      <c r="H636" s="21" t="s">
        <v>76</v>
      </c>
      <c r="I636" s="21" t="s">
        <v>76</v>
      </c>
      <c r="J636" s="21" t="s">
        <v>76</v>
      </c>
      <c r="K636" s="21" t="s">
        <v>76</v>
      </c>
      <c r="L636" s="21" t="s">
        <v>13080</v>
      </c>
      <c r="M636" s="21" t="s">
        <v>13080</v>
      </c>
    </row>
    <row r="637" spans="4:13">
      <c r="D637" s="21">
        <v>24</v>
      </c>
      <c r="E637" s="133">
        <v>45820</v>
      </c>
      <c r="F637" s="21">
        <v>2</v>
      </c>
      <c r="G637" s="21" t="s">
        <v>76</v>
      </c>
      <c r="H637" s="21" t="s">
        <v>76</v>
      </c>
      <c r="I637" s="21" t="s">
        <v>76</v>
      </c>
      <c r="J637" s="21" t="s">
        <v>76</v>
      </c>
      <c r="K637" s="21" t="s">
        <v>76</v>
      </c>
      <c r="L637" s="21" t="s">
        <v>13080</v>
      </c>
      <c r="M637" s="21" t="s">
        <v>13080</v>
      </c>
    </row>
    <row r="638" spans="4:13">
      <c r="D638" s="21">
        <v>24</v>
      </c>
      <c r="E638" s="133">
        <v>45820</v>
      </c>
      <c r="F638" s="21">
        <v>3</v>
      </c>
      <c r="G638" s="21" t="s">
        <v>76</v>
      </c>
      <c r="H638" s="21" t="s">
        <v>76</v>
      </c>
      <c r="I638" s="21" t="s">
        <v>76</v>
      </c>
      <c r="J638" s="21" t="s">
        <v>76</v>
      </c>
      <c r="K638" s="21" t="s">
        <v>76</v>
      </c>
      <c r="L638" s="21" t="s">
        <v>13080</v>
      </c>
      <c r="M638" s="21" t="s">
        <v>13080</v>
      </c>
    </row>
    <row r="639" spans="4:13">
      <c r="D639" s="21">
        <v>24</v>
      </c>
      <c r="E639" s="133">
        <v>45820</v>
      </c>
      <c r="F639" s="21">
        <v>4</v>
      </c>
      <c r="G639" s="21" t="s">
        <v>76</v>
      </c>
      <c r="H639" s="21" t="s">
        <v>76</v>
      </c>
      <c r="I639" s="21" t="s">
        <v>76</v>
      </c>
      <c r="J639" s="21" t="s">
        <v>76</v>
      </c>
      <c r="K639" s="21" t="s">
        <v>76</v>
      </c>
      <c r="L639" s="21" t="s">
        <v>13080</v>
      </c>
      <c r="M639" s="21" t="s">
        <v>13080</v>
      </c>
    </row>
    <row r="640" spans="4:13">
      <c r="D640" s="21">
        <v>24</v>
      </c>
      <c r="E640" s="133">
        <v>45820</v>
      </c>
      <c r="F640" s="21">
        <v>5</v>
      </c>
      <c r="G640" s="21" t="s">
        <v>76</v>
      </c>
      <c r="H640" s="21" t="s">
        <v>76</v>
      </c>
      <c r="I640" s="21" t="s">
        <v>76</v>
      </c>
      <c r="J640" s="21" t="s">
        <v>76</v>
      </c>
      <c r="K640" s="21" t="s">
        <v>76</v>
      </c>
      <c r="L640" s="21" t="s">
        <v>13080</v>
      </c>
      <c r="M640" s="21" t="s">
        <v>13080</v>
      </c>
    </row>
    <row r="641" spans="4:13">
      <c r="D641" s="21">
        <v>24</v>
      </c>
      <c r="E641" s="133">
        <v>45820</v>
      </c>
      <c r="F641" s="21">
        <v>6</v>
      </c>
      <c r="G641" s="21" t="s">
        <v>76</v>
      </c>
      <c r="H641" s="21" t="s">
        <v>76</v>
      </c>
      <c r="I641" s="21" t="s">
        <v>76</v>
      </c>
      <c r="J641" s="21" t="s">
        <v>76</v>
      </c>
      <c r="K641" s="21" t="s">
        <v>76</v>
      </c>
      <c r="L641" s="21" t="s">
        <v>13080</v>
      </c>
      <c r="M641" s="21" t="s">
        <v>13080</v>
      </c>
    </row>
    <row r="642" spans="4:13">
      <c r="D642" s="21">
        <v>24</v>
      </c>
      <c r="E642" s="133">
        <v>45821</v>
      </c>
      <c r="F642" s="21">
        <v>1</v>
      </c>
      <c r="G642" s="21" t="s">
        <v>76</v>
      </c>
      <c r="H642" s="21" t="s">
        <v>76</v>
      </c>
      <c r="I642" s="21" t="s">
        <v>76</v>
      </c>
      <c r="J642" s="21" t="s">
        <v>76</v>
      </c>
      <c r="K642" s="21" t="s">
        <v>76</v>
      </c>
      <c r="L642" s="21" t="s">
        <v>82</v>
      </c>
      <c r="M642" s="21" t="s">
        <v>13080</v>
      </c>
    </row>
    <row r="643" spans="4:13">
      <c r="D643" s="21">
        <v>24</v>
      </c>
      <c r="E643" s="133">
        <v>45821</v>
      </c>
      <c r="F643" s="21">
        <v>2</v>
      </c>
      <c r="G643" s="21" t="s">
        <v>76</v>
      </c>
      <c r="H643" s="21" t="s">
        <v>76</v>
      </c>
      <c r="I643" s="21" t="s">
        <v>76</v>
      </c>
      <c r="J643" s="21" t="s">
        <v>76</v>
      </c>
      <c r="K643" s="21" t="s">
        <v>76</v>
      </c>
      <c r="L643" s="21" t="s">
        <v>82</v>
      </c>
      <c r="M643" s="21" t="s">
        <v>13080</v>
      </c>
    </row>
    <row r="644" spans="4:13">
      <c r="D644" s="21">
        <v>24</v>
      </c>
      <c r="E644" s="133">
        <v>45821</v>
      </c>
      <c r="F644" s="21">
        <v>3</v>
      </c>
      <c r="G644" s="21" t="s">
        <v>76</v>
      </c>
      <c r="H644" s="21" t="s">
        <v>76</v>
      </c>
      <c r="I644" s="21" t="s">
        <v>76</v>
      </c>
      <c r="J644" s="21" t="s">
        <v>76</v>
      </c>
      <c r="K644" s="21" t="s">
        <v>76</v>
      </c>
      <c r="L644" s="21" t="s">
        <v>82</v>
      </c>
      <c r="M644" s="21" t="s">
        <v>13080</v>
      </c>
    </row>
    <row r="645" spans="4:13">
      <c r="D645" s="21">
        <v>24</v>
      </c>
      <c r="E645" s="133">
        <v>45821</v>
      </c>
      <c r="F645" s="21">
        <v>4</v>
      </c>
      <c r="G645" s="21" t="s">
        <v>76</v>
      </c>
      <c r="H645" s="21" t="s">
        <v>76</v>
      </c>
      <c r="I645" s="21" t="s">
        <v>76</v>
      </c>
      <c r="J645" s="21" t="s">
        <v>76</v>
      </c>
      <c r="K645" s="21" t="s">
        <v>76</v>
      </c>
      <c r="L645" s="21" t="s">
        <v>82</v>
      </c>
      <c r="M645" s="21" t="s">
        <v>13080</v>
      </c>
    </row>
    <row r="646" spans="4:13">
      <c r="D646" s="21">
        <v>25</v>
      </c>
      <c r="E646" s="133">
        <v>45824</v>
      </c>
      <c r="F646" s="21">
        <v>1</v>
      </c>
      <c r="G646" s="21" t="s">
        <v>76</v>
      </c>
      <c r="H646" s="21" t="s">
        <v>76</v>
      </c>
      <c r="I646" s="21" t="s">
        <v>76</v>
      </c>
      <c r="J646" s="21" t="s">
        <v>76</v>
      </c>
      <c r="K646" s="21" t="s">
        <v>76</v>
      </c>
      <c r="L646" s="21" t="s">
        <v>82</v>
      </c>
      <c r="M646" s="21" t="s">
        <v>13080</v>
      </c>
    </row>
    <row r="647" spans="4:13">
      <c r="D647" s="21">
        <v>25</v>
      </c>
      <c r="E647" s="133">
        <v>45824</v>
      </c>
      <c r="F647" s="21">
        <v>2</v>
      </c>
      <c r="G647" s="21" t="s">
        <v>76</v>
      </c>
      <c r="H647" s="21" t="s">
        <v>76</v>
      </c>
      <c r="I647" s="21" t="s">
        <v>76</v>
      </c>
      <c r="J647" s="21" t="s">
        <v>76</v>
      </c>
      <c r="K647" s="21" t="s">
        <v>76</v>
      </c>
      <c r="L647" s="21" t="s">
        <v>82</v>
      </c>
      <c r="M647" s="21" t="s">
        <v>13080</v>
      </c>
    </row>
    <row r="648" spans="4:13">
      <c r="D648" s="21">
        <v>25</v>
      </c>
      <c r="E648" s="133">
        <v>45824</v>
      </c>
      <c r="F648" s="21">
        <v>3</v>
      </c>
      <c r="G648" s="21" t="s">
        <v>76</v>
      </c>
      <c r="H648" s="21" t="s">
        <v>76</v>
      </c>
      <c r="I648" s="21" t="s">
        <v>76</v>
      </c>
      <c r="J648" s="21" t="s">
        <v>76</v>
      </c>
      <c r="K648" s="21" t="s">
        <v>76</v>
      </c>
      <c r="L648" s="21" t="s">
        <v>82</v>
      </c>
      <c r="M648" s="21" t="s">
        <v>13080</v>
      </c>
    </row>
    <row r="649" spans="4:13">
      <c r="D649" s="21">
        <v>25</v>
      </c>
      <c r="E649" s="133">
        <v>45824</v>
      </c>
      <c r="F649" s="21">
        <v>4</v>
      </c>
      <c r="G649" s="21" t="s">
        <v>76</v>
      </c>
      <c r="H649" s="21" t="s">
        <v>76</v>
      </c>
      <c r="I649" s="21" t="s">
        <v>76</v>
      </c>
      <c r="J649" s="21" t="s">
        <v>76</v>
      </c>
      <c r="K649" s="21" t="s">
        <v>76</v>
      </c>
      <c r="L649" s="21" t="s">
        <v>82</v>
      </c>
      <c r="M649" s="21" t="s">
        <v>13080</v>
      </c>
    </row>
    <row r="650" spans="4:13">
      <c r="D650" s="21">
        <v>25</v>
      </c>
      <c r="E650" s="133">
        <v>45824</v>
      </c>
      <c r="F650" s="21">
        <v>5</v>
      </c>
      <c r="G650" s="21" t="s">
        <v>76</v>
      </c>
      <c r="H650" s="21" t="s">
        <v>76</v>
      </c>
      <c r="I650" s="21" t="s">
        <v>76</v>
      </c>
      <c r="J650" s="21" t="s">
        <v>76</v>
      </c>
      <c r="K650" s="21" t="s">
        <v>76</v>
      </c>
      <c r="L650" s="21" t="s">
        <v>82</v>
      </c>
      <c r="M650" s="21" t="s">
        <v>13080</v>
      </c>
    </row>
    <row r="651" spans="4:13">
      <c r="D651" s="21">
        <v>25</v>
      </c>
      <c r="E651" s="133">
        <v>45824</v>
      </c>
      <c r="F651" s="21">
        <v>6</v>
      </c>
      <c r="G651" s="21" t="s">
        <v>76</v>
      </c>
      <c r="H651" s="21" t="s">
        <v>76</v>
      </c>
      <c r="I651" s="21" t="s">
        <v>76</v>
      </c>
      <c r="J651" s="21" t="s">
        <v>76</v>
      </c>
      <c r="K651" s="21" t="s">
        <v>76</v>
      </c>
      <c r="L651" s="21" t="s">
        <v>82</v>
      </c>
      <c r="M651" s="21" t="s">
        <v>13080</v>
      </c>
    </row>
    <row r="652" spans="4:13">
      <c r="D652" s="21">
        <v>25</v>
      </c>
      <c r="E652" s="133">
        <v>45825</v>
      </c>
      <c r="F652" s="21">
        <v>1</v>
      </c>
      <c r="G652" s="21" t="s">
        <v>76</v>
      </c>
      <c r="H652" s="21" t="s">
        <v>76</v>
      </c>
      <c r="I652" s="21" t="s">
        <v>76</v>
      </c>
      <c r="J652" s="21" t="s">
        <v>76</v>
      </c>
      <c r="K652" s="21" t="s">
        <v>76</v>
      </c>
      <c r="L652" s="21" t="s">
        <v>82</v>
      </c>
      <c r="M652" s="21" t="s">
        <v>13080</v>
      </c>
    </row>
    <row r="653" spans="4:13">
      <c r="D653" s="21">
        <v>25</v>
      </c>
      <c r="E653" s="133">
        <v>45825</v>
      </c>
      <c r="F653" s="21">
        <v>2</v>
      </c>
      <c r="G653" s="21" t="s">
        <v>76</v>
      </c>
      <c r="H653" s="21" t="s">
        <v>76</v>
      </c>
      <c r="I653" s="21" t="s">
        <v>76</v>
      </c>
      <c r="J653" s="21" t="s">
        <v>76</v>
      </c>
      <c r="K653" s="21" t="s">
        <v>76</v>
      </c>
      <c r="L653" s="21" t="s">
        <v>82</v>
      </c>
      <c r="M653" s="21" t="s">
        <v>13080</v>
      </c>
    </row>
    <row r="654" spans="4:13">
      <c r="D654" s="21">
        <v>25</v>
      </c>
      <c r="E654" s="133">
        <v>45825</v>
      </c>
      <c r="F654" s="21">
        <v>3</v>
      </c>
      <c r="G654" s="21" t="s">
        <v>76</v>
      </c>
      <c r="H654" s="21" t="s">
        <v>76</v>
      </c>
      <c r="I654" s="21" t="s">
        <v>76</v>
      </c>
      <c r="J654" s="21" t="s">
        <v>76</v>
      </c>
      <c r="K654" s="21" t="s">
        <v>76</v>
      </c>
      <c r="L654" s="21" t="s">
        <v>82</v>
      </c>
      <c r="M654" s="21" t="s">
        <v>13080</v>
      </c>
    </row>
    <row r="655" spans="4:13">
      <c r="D655" s="21">
        <v>25</v>
      </c>
      <c r="E655" s="133">
        <v>45825</v>
      </c>
      <c r="F655" s="21">
        <v>4</v>
      </c>
      <c r="G655" s="21" t="s">
        <v>76</v>
      </c>
      <c r="H655" s="21" t="s">
        <v>76</v>
      </c>
      <c r="I655" s="21" t="s">
        <v>76</v>
      </c>
      <c r="J655" s="21" t="s">
        <v>76</v>
      </c>
      <c r="K655" s="21" t="s">
        <v>76</v>
      </c>
      <c r="L655" s="21" t="s">
        <v>82</v>
      </c>
      <c r="M655" s="21" t="s">
        <v>13080</v>
      </c>
    </row>
    <row r="656" spans="4:13">
      <c r="D656" s="21">
        <v>25</v>
      </c>
      <c r="E656" s="133">
        <v>45825</v>
      </c>
      <c r="F656" s="21">
        <v>5</v>
      </c>
      <c r="G656" s="21" t="s">
        <v>76</v>
      </c>
      <c r="H656" s="21" t="s">
        <v>76</v>
      </c>
      <c r="I656" s="21" t="s">
        <v>76</v>
      </c>
      <c r="J656" s="21" t="s">
        <v>76</v>
      </c>
      <c r="K656" s="21" t="s">
        <v>76</v>
      </c>
      <c r="L656" s="21" t="s">
        <v>82</v>
      </c>
      <c r="M656" s="21" t="s">
        <v>13080</v>
      </c>
    </row>
    <row r="657" spans="4:13">
      <c r="D657" s="21">
        <v>25</v>
      </c>
      <c r="E657" s="133">
        <v>45825</v>
      </c>
      <c r="F657" s="21">
        <v>6</v>
      </c>
      <c r="G657" s="21" t="s">
        <v>76</v>
      </c>
      <c r="H657" s="21" t="s">
        <v>76</v>
      </c>
      <c r="I657" s="21" t="s">
        <v>76</v>
      </c>
      <c r="J657" s="21" t="s">
        <v>76</v>
      </c>
      <c r="K657" s="21" t="s">
        <v>76</v>
      </c>
      <c r="L657" s="21" t="s">
        <v>82</v>
      </c>
      <c r="M657" s="21" t="s">
        <v>13080</v>
      </c>
    </row>
    <row r="658" spans="4:13">
      <c r="D658" s="21">
        <v>25</v>
      </c>
      <c r="E658" s="133">
        <v>45826</v>
      </c>
      <c r="F658" s="21">
        <v>1</v>
      </c>
      <c r="G658" s="21" t="s">
        <v>76</v>
      </c>
      <c r="H658" s="21" t="s">
        <v>76</v>
      </c>
      <c r="I658" s="21" t="s">
        <v>76</v>
      </c>
      <c r="J658" s="21" t="s">
        <v>76</v>
      </c>
      <c r="K658" s="21" t="s">
        <v>76</v>
      </c>
      <c r="L658" s="21" t="s">
        <v>82</v>
      </c>
      <c r="M658" s="21" t="s">
        <v>13080</v>
      </c>
    </row>
    <row r="659" spans="4:13">
      <c r="D659" s="21">
        <v>25</v>
      </c>
      <c r="E659" s="133">
        <v>45826</v>
      </c>
      <c r="F659" s="21">
        <v>2</v>
      </c>
      <c r="G659" s="21" t="s">
        <v>76</v>
      </c>
      <c r="H659" s="21" t="s">
        <v>76</v>
      </c>
      <c r="I659" s="21" t="s">
        <v>76</v>
      </c>
      <c r="J659" s="21" t="s">
        <v>76</v>
      </c>
      <c r="K659" s="21" t="s">
        <v>76</v>
      </c>
      <c r="L659" s="21" t="s">
        <v>82</v>
      </c>
      <c r="M659" s="21" t="s">
        <v>13080</v>
      </c>
    </row>
    <row r="660" spans="4:13">
      <c r="D660" s="21">
        <v>25</v>
      </c>
      <c r="E660" s="133">
        <v>45826</v>
      </c>
      <c r="F660" s="21">
        <v>3</v>
      </c>
      <c r="G660" s="21" t="s">
        <v>76</v>
      </c>
      <c r="H660" s="21" t="s">
        <v>76</v>
      </c>
      <c r="I660" s="21" t="s">
        <v>76</v>
      </c>
      <c r="J660" s="21" t="s">
        <v>76</v>
      </c>
      <c r="K660" s="21" t="s">
        <v>76</v>
      </c>
      <c r="L660" s="21" t="s">
        <v>82</v>
      </c>
      <c r="M660" s="21" t="s">
        <v>13080</v>
      </c>
    </row>
    <row r="661" spans="4:13">
      <c r="D661" s="21">
        <v>25</v>
      </c>
      <c r="E661" s="133">
        <v>45826</v>
      </c>
      <c r="F661" s="21">
        <v>4</v>
      </c>
      <c r="G661" s="21" t="s">
        <v>76</v>
      </c>
      <c r="H661" s="21" t="s">
        <v>76</v>
      </c>
      <c r="I661" s="21" t="s">
        <v>76</v>
      </c>
      <c r="J661" s="21" t="s">
        <v>76</v>
      </c>
      <c r="K661" s="21" t="s">
        <v>76</v>
      </c>
      <c r="L661" s="21" t="s">
        <v>82</v>
      </c>
      <c r="M661" s="21" t="s">
        <v>13080</v>
      </c>
    </row>
    <row r="662" spans="4:13">
      <c r="D662" s="21">
        <v>25</v>
      </c>
      <c r="E662" s="133">
        <v>45826</v>
      </c>
      <c r="F662" s="21">
        <v>5</v>
      </c>
      <c r="G662" s="21" t="s">
        <v>76</v>
      </c>
      <c r="H662" s="21" t="s">
        <v>76</v>
      </c>
      <c r="I662" s="21" t="s">
        <v>76</v>
      </c>
      <c r="J662" s="21" t="s">
        <v>76</v>
      </c>
      <c r="K662" s="21" t="s">
        <v>76</v>
      </c>
      <c r="L662" s="21" t="s">
        <v>82</v>
      </c>
      <c r="M662" s="21" t="s">
        <v>13080</v>
      </c>
    </row>
    <row r="663" spans="4:13">
      <c r="D663" s="21">
        <v>25</v>
      </c>
      <c r="E663" s="133">
        <v>45826</v>
      </c>
      <c r="F663" s="21">
        <v>6</v>
      </c>
      <c r="G663" s="21" t="s">
        <v>76</v>
      </c>
      <c r="H663" s="21" t="s">
        <v>76</v>
      </c>
      <c r="I663" s="21" t="s">
        <v>76</v>
      </c>
      <c r="J663" s="21" t="s">
        <v>76</v>
      </c>
      <c r="K663" s="21" t="s">
        <v>76</v>
      </c>
      <c r="L663" s="21" t="s">
        <v>82</v>
      </c>
      <c r="M663" s="21" t="s">
        <v>13080</v>
      </c>
    </row>
    <row r="664" spans="4:13">
      <c r="D664" s="21">
        <v>25</v>
      </c>
      <c r="E664" s="133">
        <v>45827</v>
      </c>
      <c r="F664" s="21">
        <v>1</v>
      </c>
      <c r="G664" s="21" t="s">
        <v>76</v>
      </c>
      <c r="H664" s="21" t="s">
        <v>76</v>
      </c>
      <c r="I664" s="21" t="s">
        <v>76</v>
      </c>
      <c r="J664" s="21" t="s">
        <v>76</v>
      </c>
      <c r="K664" s="21" t="s">
        <v>76</v>
      </c>
      <c r="L664" s="21" t="s">
        <v>82</v>
      </c>
      <c r="M664" s="21" t="s">
        <v>13080</v>
      </c>
    </row>
    <row r="665" spans="4:13">
      <c r="D665" s="21">
        <v>25</v>
      </c>
      <c r="E665" s="133">
        <v>45827</v>
      </c>
      <c r="F665" s="21">
        <v>2</v>
      </c>
      <c r="G665" s="21" t="s">
        <v>76</v>
      </c>
      <c r="H665" s="21" t="s">
        <v>76</v>
      </c>
      <c r="I665" s="21" t="s">
        <v>76</v>
      </c>
      <c r="J665" s="21" t="s">
        <v>76</v>
      </c>
      <c r="K665" s="21" t="s">
        <v>76</v>
      </c>
      <c r="L665" s="21" t="s">
        <v>82</v>
      </c>
      <c r="M665" s="21" t="s">
        <v>13080</v>
      </c>
    </row>
    <row r="666" spans="4:13">
      <c r="D666" s="21">
        <v>25</v>
      </c>
      <c r="E666" s="133">
        <v>45827</v>
      </c>
      <c r="F666" s="21">
        <v>3</v>
      </c>
      <c r="G666" s="21" t="s">
        <v>76</v>
      </c>
      <c r="H666" s="21" t="s">
        <v>76</v>
      </c>
      <c r="I666" s="21" t="s">
        <v>76</v>
      </c>
      <c r="J666" s="21" t="s">
        <v>76</v>
      </c>
      <c r="K666" s="21" t="s">
        <v>76</v>
      </c>
      <c r="L666" s="21" t="s">
        <v>82</v>
      </c>
      <c r="M666" s="21" t="s">
        <v>13080</v>
      </c>
    </row>
    <row r="667" spans="4:13">
      <c r="D667" s="21">
        <v>25</v>
      </c>
      <c r="E667" s="133">
        <v>45827</v>
      </c>
      <c r="F667" s="21">
        <v>4</v>
      </c>
      <c r="G667" s="21" t="s">
        <v>76</v>
      </c>
      <c r="H667" s="21" t="s">
        <v>76</v>
      </c>
      <c r="I667" s="21" t="s">
        <v>76</v>
      </c>
      <c r="J667" s="21" t="s">
        <v>76</v>
      </c>
      <c r="K667" s="21" t="s">
        <v>76</v>
      </c>
      <c r="L667" s="21" t="s">
        <v>82</v>
      </c>
      <c r="M667" s="21" t="s">
        <v>13080</v>
      </c>
    </row>
    <row r="668" spans="4:13">
      <c r="D668" s="21">
        <v>25</v>
      </c>
      <c r="E668" s="133">
        <v>45827</v>
      </c>
      <c r="F668" s="21">
        <v>5</v>
      </c>
      <c r="G668" s="21" t="s">
        <v>76</v>
      </c>
      <c r="H668" s="21" t="s">
        <v>76</v>
      </c>
      <c r="I668" s="21" t="s">
        <v>76</v>
      </c>
      <c r="J668" s="21" t="s">
        <v>76</v>
      </c>
      <c r="K668" s="21" t="s">
        <v>76</v>
      </c>
      <c r="L668" s="21" t="s">
        <v>82</v>
      </c>
      <c r="M668" s="21" t="s">
        <v>13080</v>
      </c>
    </row>
    <row r="669" spans="4:13">
      <c r="D669" s="21">
        <v>25</v>
      </c>
      <c r="E669" s="133">
        <v>45827</v>
      </c>
      <c r="F669" s="21">
        <v>6</v>
      </c>
      <c r="G669" s="21" t="s">
        <v>76</v>
      </c>
      <c r="H669" s="21" t="s">
        <v>76</v>
      </c>
      <c r="I669" s="21" t="s">
        <v>76</v>
      </c>
      <c r="J669" s="21" t="s">
        <v>76</v>
      </c>
      <c r="K669" s="21" t="s">
        <v>76</v>
      </c>
      <c r="L669" s="21" t="s">
        <v>82</v>
      </c>
      <c r="M669" s="21" t="s">
        <v>13080</v>
      </c>
    </row>
    <row r="670" spans="4:13">
      <c r="D670" s="21">
        <v>25</v>
      </c>
      <c r="E670" s="133">
        <v>45828</v>
      </c>
      <c r="F670" s="21">
        <v>1</v>
      </c>
      <c r="G670" s="21" t="s">
        <v>76</v>
      </c>
      <c r="H670" s="21" t="s">
        <v>76</v>
      </c>
      <c r="I670" s="21" t="s">
        <v>76</v>
      </c>
      <c r="J670" s="21" t="s">
        <v>76</v>
      </c>
      <c r="K670" s="21" t="s">
        <v>76</v>
      </c>
      <c r="L670" s="21" t="s">
        <v>76</v>
      </c>
      <c r="M670" s="21" t="s">
        <v>76</v>
      </c>
    </row>
    <row r="671" spans="4:13">
      <c r="D671" s="21">
        <v>25</v>
      </c>
      <c r="E671" s="133">
        <v>45828</v>
      </c>
      <c r="F671" s="21">
        <v>2</v>
      </c>
      <c r="G671" s="21" t="s">
        <v>76</v>
      </c>
      <c r="H671" s="21" t="s">
        <v>76</v>
      </c>
      <c r="I671" s="21" t="s">
        <v>76</v>
      </c>
      <c r="J671" s="21" t="s">
        <v>76</v>
      </c>
      <c r="K671" s="21" t="s">
        <v>76</v>
      </c>
      <c r="L671" s="21" t="s">
        <v>76</v>
      </c>
      <c r="M671" s="21" t="s">
        <v>76</v>
      </c>
    </row>
    <row r="672" spans="4:13">
      <c r="D672" s="21">
        <v>25</v>
      </c>
      <c r="E672" s="133">
        <v>45828</v>
      </c>
      <c r="F672" s="21">
        <v>3</v>
      </c>
      <c r="G672" s="21" t="s">
        <v>76</v>
      </c>
      <c r="H672" s="21" t="s">
        <v>76</v>
      </c>
      <c r="I672" s="21" t="s">
        <v>76</v>
      </c>
      <c r="J672" s="21" t="s">
        <v>76</v>
      </c>
      <c r="K672" s="21" t="s">
        <v>76</v>
      </c>
      <c r="L672" s="21" t="s">
        <v>76</v>
      </c>
      <c r="M672" s="21" t="s">
        <v>76</v>
      </c>
    </row>
    <row r="673" spans="4:13">
      <c r="D673" s="21">
        <v>25</v>
      </c>
      <c r="E673" s="133">
        <v>45828</v>
      </c>
      <c r="F673" s="21">
        <v>4</v>
      </c>
      <c r="G673" s="21" t="s">
        <v>76</v>
      </c>
      <c r="H673" s="21" t="s">
        <v>76</v>
      </c>
      <c r="I673" s="21" t="s">
        <v>76</v>
      </c>
      <c r="J673" s="21" t="s">
        <v>76</v>
      </c>
      <c r="K673" s="21" t="s">
        <v>76</v>
      </c>
      <c r="L673" s="21" t="s">
        <v>76</v>
      </c>
      <c r="M673" s="21" t="s">
        <v>76</v>
      </c>
    </row>
    <row r="674" spans="4:13">
      <c r="D674" s="21">
        <v>26</v>
      </c>
      <c r="E674" s="133">
        <v>45831</v>
      </c>
      <c r="F674" s="21">
        <v>1</v>
      </c>
      <c r="G674" s="21" t="s">
        <v>76</v>
      </c>
      <c r="H674" s="21" t="s">
        <v>76</v>
      </c>
      <c r="I674" s="21" t="s">
        <v>76</v>
      </c>
      <c r="J674" s="21" t="s">
        <v>76</v>
      </c>
      <c r="K674" s="21" t="s">
        <v>76</v>
      </c>
      <c r="L674" s="21" t="s">
        <v>76</v>
      </c>
      <c r="M674" s="21" t="s">
        <v>76</v>
      </c>
    </row>
    <row r="675" spans="4:13">
      <c r="D675" s="21">
        <v>26</v>
      </c>
      <c r="E675" s="133">
        <v>45831</v>
      </c>
      <c r="F675" s="21">
        <v>2</v>
      </c>
      <c r="G675" s="21" t="s">
        <v>76</v>
      </c>
      <c r="H675" s="21" t="s">
        <v>76</v>
      </c>
      <c r="I675" s="21" t="s">
        <v>76</v>
      </c>
      <c r="J675" s="21" t="s">
        <v>76</v>
      </c>
      <c r="K675" s="21" t="s">
        <v>76</v>
      </c>
      <c r="L675" s="21" t="s">
        <v>76</v>
      </c>
      <c r="M675" s="21" t="s">
        <v>76</v>
      </c>
    </row>
    <row r="676" spans="4:13">
      <c r="D676" s="21">
        <v>26</v>
      </c>
      <c r="E676" s="133">
        <v>45831</v>
      </c>
      <c r="F676" s="21">
        <v>3</v>
      </c>
      <c r="G676" s="21" t="s">
        <v>76</v>
      </c>
      <c r="H676" s="21" t="s">
        <v>76</v>
      </c>
      <c r="I676" s="21" t="s">
        <v>76</v>
      </c>
      <c r="J676" s="21" t="s">
        <v>76</v>
      </c>
      <c r="K676" s="21" t="s">
        <v>76</v>
      </c>
      <c r="L676" s="21" t="s">
        <v>76</v>
      </c>
      <c r="M676" s="21" t="s">
        <v>76</v>
      </c>
    </row>
    <row r="677" spans="4:13">
      <c r="D677" s="21">
        <v>26</v>
      </c>
      <c r="E677" s="133">
        <v>45831</v>
      </c>
      <c r="F677" s="21">
        <v>4</v>
      </c>
      <c r="G677" s="21" t="s">
        <v>76</v>
      </c>
      <c r="H677" s="21" t="s">
        <v>76</v>
      </c>
      <c r="I677" s="21" t="s">
        <v>76</v>
      </c>
      <c r="J677" s="21" t="s">
        <v>76</v>
      </c>
      <c r="K677" s="21" t="s">
        <v>76</v>
      </c>
      <c r="L677" s="21" t="s">
        <v>76</v>
      </c>
      <c r="M677" s="21" t="s">
        <v>76</v>
      </c>
    </row>
    <row r="678" spans="4:13">
      <c r="D678" s="21">
        <v>26</v>
      </c>
      <c r="E678" s="133">
        <v>45831</v>
      </c>
      <c r="F678" s="21">
        <v>5</v>
      </c>
      <c r="G678" s="21" t="s">
        <v>76</v>
      </c>
      <c r="H678" s="21" t="s">
        <v>76</v>
      </c>
      <c r="I678" s="21" t="s">
        <v>76</v>
      </c>
      <c r="J678" s="21" t="s">
        <v>76</v>
      </c>
      <c r="K678" s="21" t="s">
        <v>76</v>
      </c>
      <c r="L678" s="21" t="s">
        <v>76</v>
      </c>
      <c r="M678" s="21" t="s">
        <v>76</v>
      </c>
    </row>
    <row r="679" spans="4:13">
      <c r="D679" s="21">
        <v>26</v>
      </c>
      <c r="E679" s="133">
        <v>45831</v>
      </c>
      <c r="F679" s="21">
        <v>6</v>
      </c>
      <c r="G679" s="21" t="s">
        <v>76</v>
      </c>
      <c r="H679" s="21" t="s">
        <v>76</v>
      </c>
      <c r="I679" s="21" t="s">
        <v>76</v>
      </c>
      <c r="J679" s="21" t="s">
        <v>76</v>
      </c>
      <c r="K679" s="21" t="s">
        <v>76</v>
      </c>
      <c r="L679" s="21" t="s">
        <v>76</v>
      </c>
      <c r="M679" s="21" t="s">
        <v>76</v>
      </c>
    </row>
    <row r="680" spans="4:13">
      <c r="D680" s="21">
        <v>26</v>
      </c>
      <c r="E680" s="133">
        <v>45832</v>
      </c>
      <c r="F680" s="21">
        <v>1</v>
      </c>
      <c r="G680" s="21" t="s">
        <v>76</v>
      </c>
      <c r="H680" s="21" t="s">
        <v>76</v>
      </c>
      <c r="I680" s="21" t="s">
        <v>76</v>
      </c>
      <c r="J680" s="21" t="s">
        <v>76</v>
      </c>
      <c r="K680" s="21" t="s">
        <v>76</v>
      </c>
      <c r="L680" s="21" t="s">
        <v>76</v>
      </c>
      <c r="M680" s="21" t="s">
        <v>76</v>
      </c>
    </row>
    <row r="681" spans="4:13">
      <c r="D681" s="21">
        <v>26</v>
      </c>
      <c r="E681" s="133">
        <v>45832</v>
      </c>
      <c r="F681" s="21">
        <v>2</v>
      </c>
      <c r="G681" s="21" t="s">
        <v>76</v>
      </c>
      <c r="H681" s="21" t="s">
        <v>76</v>
      </c>
      <c r="I681" s="21" t="s">
        <v>76</v>
      </c>
      <c r="J681" s="21" t="s">
        <v>76</v>
      </c>
      <c r="K681" s="21" t="s">
        <v>76</v>
      </c>
      <c r="L681" s="21" t="s">
        <v>76</v>
      </c>
      <c r="M681" s="21" t="s">
        <v>76</v>
      </c>
    </row>
    <row r="682" spans="4:13">
      <c r="D682" s="21">
        <v>26</v>
      </c>
      <c r="E682" s="133">
        <v>45832</v>
      </c>
      <c r="F682" s="21">
        <v>3</v>
      </c>
      <c r="G682" s="21" t="s">
        <v>76</v>
      </c>
      <c r="H682" s="21" t="s">
        <v>76</v>
      </c>
      <c r="I682" s="21" t="s">
        <v>76</v>
      </c>
      <c r="J682" s="21" t="s">
        <v>76</v>
      </c>
      <c r="K682" s="21" t="s">
        <v>76</v>
      </c>
      <c r="L682" s="21" t="s">
        <v>76</v>
      </c>
      <c r="M682" s="21" t="s">
        <v>76</v>
      </c>
    </row>
    <row r="683" spans="4:13">
      <c r="D683" s="21">
        <v>26</v>
      </c>
      <c r="E683" s="133">
        <v>45832</v>
      </c>
      <c r="F683" s="21">
        <v>4</v>
      </c>
      <c r="G683" s="21" t="s">
        <v>76</v>
      </c>
      <c r="H683" s="21" t="s">
        <v>76</v>
      </c>
      <c r="I683" s="21" t="s">
        <v>76</v>
      </c>
      <c r="J683" s="21" t="s">
        <v>76</v>
      </c>
      <c r="K683" s="21" t="s">
        <v>76</v>
      </c>
      <c r="L683" s="21" t="s">
        <v>76</v>
      </c>
      <c r="M683" s="21" t="s">
        <v>76</v>
      </c>
    </row>
    <row r="684" spans="4:13">
      <c r="D684" s="21">
        <v>26</v>
      </c>
      <c r="E684" s="133">
        <v>45832</v>
      </c>
      <c r="F684" s="21">
        <v>5</v>
      </c>
      <c r="G684" s="21" t="s">
        <v>76</v>
      </c>
      <c r="H684" s="21" t="s">
        <v>76</v>
      </c>
      <c r="I684" s="21" t="s">
        <v>76</v>
      </c>
      <c r="J684" s="21" t="s">
        <v>76</v>
      </c>
      <c r="K684" s="21" t="s">
        <v>76</v>
      </c>
      <c r="L684" s="21" t="s">
        <v>76</v>
      </c>
      <c r="M684" s="21" t="s">
        <v>76</v>
      </c>
    </row>
    <row r="685" spans="4:13">
      <c r="D685" s="21">
        <v>26</v>
      </c>
      <c r="E685" s="133">
        <v>45832</v>
      </c>
      <c r="F685" s="21">
        <v>6</v>
      </c>
      <c r="G685" s="21" t="s">
        <v>76</v>
      </c>
      <c r="H685" s="21" t="s">
        <v>76</v>
      </c>
      <c r="I685" s="21" t="s">
        <v>76</v>
      </c>
      <c r="J685" s="21" t="s">
        <v>76</v>
      </c>
      <c r="K685" s="21" t="s">
        <v>76</v>
      </c>
      <c r="L685" s="21" t="s">
        <v>76</v>
      </c>
      <c r="M685" s="21" t="s">
        <v>76</v>
      </c>
    </row>
    <row r="686" spans="4:13">
      <c r="D686" s="21">
        <v>26</v>
      </c>
      <c r="E686" s="133">
        <v>45833</v>
      </c>
      <c r="F686" s="21">
        <v>1</v>
      </c>
      <c r="G686" s="21" t="s">
        <v>76</v>
      </c>
      <c r="H686" s="21" t="s">
        <v>76</v>
      </c>
      <c r="I686" s="21" t="s">
        <v>76</v>
      </c>
      <c r="J686" s="21" t="s">
        <v>76</v>
      </c>
      <c r="K686" s="21" t="s">
        <v>76</v>
      </c>
      <c r="L686" s="21" t="s">
        <v>76</v>
      </c>
      <c r="M686" s="21" t="s">
        <v>76</v>
      </c>
    </row>
    <row r="687" spans="4:13">
      <c r="D687" s="21">
        <v>26</v>
      </c>
      <c r="E687" s="133">
        <v>45833</v>
      </c>
      <c r="F687" s="21">
        <v>2</v>
      </c>
      <c r="G687" s="21" t="s">
        <v>76</v>
      </c>
      <c r="H687" s="21" t="s">
        <v>76</v>
      </c>
      <c r="I687" s="21" t="s">
        <v>76</v>
      </c>
      <c r="J687" s="21" t="s">
        <v>76</v>
      </c>
      <c r="K687" s="21" t="s">
        <v>76</v>
      </c>
      <c r="L687" s="21" t="s">
        <v>76</v>
      </c>
      <c r="M687" s="21" t="s">
        <v>76</v>
      </c>
    </row>
    <row r="688" spans="4:13">
      <c r="D688" s="21">
        <v>26</v>
      </c>
      <c r="E688" s="133">
        <v>45833</v>
      </c>
      <c r="F688" s="21">
        <v>3</v>
      </c>
      <c r="G688" s="21" t="s">
        <v>76</v>
      </c>
      <c r="H688" s="21" t="s">
        <v>76</v>
      </c>
      <c r="I688" s="21" t="s">
        <v>76</v>
      </c>
      <c r="J688" s="21" t="s">
        <v>76</v>
      </c>
      <c r="K688" s="21" t="s">
        <v>76</v>
      </c>
      <c r="L688" s="21" t="s">
        <v>76</v>
      </c>
      <c r="M688" s="21" t="s">
        <v>76</v>
      </c>
    </row>
    <row r="689" spans="4:13">
      <c r="D689" s="21">
        <v>26</v>
      </c>
      <c r="E689" s="133">
        <v>45833</v>
      </c>
      <c r="F689" s="21">
        <v>4</v>
      </c>
      <c r="G689" s="21" t="s">
        <v>76</v>
      </c>
      <c r="H689" s="21" t="s">
        <v>76</v>
      </c>
      <c r="I689" s="21" t="s">
        <v>76</v>
      </c>
      <c r="J689" s="21" t="s">
        <v>76</v>
      </c>
      <c r="K689" s="21" t="s">
        <v>76</v>
      </c>
      <c r="L689" s="21" t="s">
        <v>76</v>
      </c>
      <c r="M689" s="21" t="s">
        <v>76</v>
      </c>
    </row>
    <row r="690" spans="4:13">
      <c r="D690" s="21">
        <v>26</v>
      </c>
      <c r="E690" s="133">
        <v>45833</v>
      </c>
      <c r="F690" s="21">
        <v>5</v>
      </c>
      <c r="G690" s="21" t="s">
        <v>76</v>
      </c>
      <c r="H690" s="21" t="s">
        <v>76</v>
      </c>
      <c r="I690" s="21" t="s">
        <v>76</v>
      </c>
      <c r="J690" s="21" t="s">
        <v>76</v>
      </c>
      <c r="K690" s="21" t="s">
        <v>76</v>
      </c>
      <c r="L690" s="21" t="s">
        <v>76</v>
      </c>
      <c r="M690" s="21" t="s">
        <v>76</v>
      </c>
    </row>
    <row r="691" spans="4:13">
      <c r="D691" s="21">
        <v>26</v>
      </c>
      <c r="E691" s="133">
        <v>45833</v>
      </c>
      <c r="F691" s="21">
        <v>6</v>
      </c>
      <c r="G691" s="21" t="s">
        <v>76</v>
      </c>
      <c r="H691" s="21" t="s">
        <v>76</v>
      </c>
      <c r="I691" s="21" t="s">
        <v>76</v>
      </c>
      <c r="J691" s="21" t="s">
        <v>76</v>
      </c>
      <c r="K691" s="21" t="s">
        <v>76</v>
      </c>
      <c r="L691" s="21" t="s">
        <v>76</v>
      </c>
      <c r="M691" s="21" t="s">
        <v>76</v>
      </c>
    </row>
    <row r="692" spans="4:13">
      <c r="D692" s="21">
        <v>26</v>
      </c>
      <c r="E692" s="133">
        <v>45834</v>
      </c>
      <c r="F692" s="21">
        <v>1</v>
      </c>
      <c r="G692" s="21" t="s">
        <v>76</v>
      </c>
      <c r="H692" s="21" t="s">
        <v>76</v>
      </c>
      <c r="I692" s="21" t="s">
        <v>76</v>
      </c>
      <c r="J692" s="21" t="s">
        <v>76</v>
      </c>
      <c r="K692" s="21" t="s">
        <v>76</v>
      </c>
      <c r="L692" s="21" t="s">
        <v>76</v>
      </c>
      <c r="M692" s="21" t="s">
        <v>76</v>
      </c>
    </row>
    <row r="693" spans="4:13">
      <c r="D693" s="21">
        <v>26</v>
      </c>
      <c r="E693" s="133">
        <v>45834</v>
      </c>
      <c r="F693" s="21">
        <v>2</v>
      </c>
      <c r="G693" s="21" t="s">
        <v>76</v>
      </c>
      <c r="H693" s="21" t="s">
        <v>76</v>
      </c>
      <c r="I693" s="21" t="s">
        <v>76</v>
      </c>
      <c r="J693" s="21" t="s">
        <v>76</v>
      </c>
      <c r="K693" s="21" t="s">
        <v>76</v>
      </c>
      <c r="L693" s="21" t="s">
        <v>76</v>
      </c>
      <c r="M693" s="21" t="s">
        <v>76</v>
      </c>
    </row>
    <row r="694" spans="4:13">
      <c r="D694" s="21">
        <v>26</v>
      </c>
      <c r="E694" s="133">
        <v>45834</v>
      </c>
      <c r="F694" s="21">
        <v>3</v>
      </c>
      <c r="G694" s="21" t="s">
        <v>76</v>
      </c>
      <c r="H694" s="21" t="s">
        <v>76</v>
      </c>
      <c r="I694" s="21" t="s">
        <v>76</v>
      </c>
      <c r="J694" s="21" t="s">
        <v>76</v>
      </c>
      <c r="K694" s="21" t="s">
        <v>76</v>
      </c>
      <c r="L694" s="21" t="s">
        <v>76</v>
      </c>
      <c r="M694" s="21" t="s">
        <v>76</v>
      </c>
    </row>
    <row r="695" spans="4:13">
      <c r="D695" s="21">
        <v>26</v>
      </c>
      <c r="E695" s="133">
        <v>45834</v>
      </c>
      <c r="F695" s="21">
        <v>4</v>
      </c>
      <c r="G695" s="21" t="s">
        <v>76</v>
      </c>
      <c r="H695" s="21" t="s">
        <v>76</v>
      </c>
      <c r="I695" s="21" t="s">
        <v>76</v>
      </c>
      <c r="J695" s="21" t="s">
        <v>76</v>
      </c>
      <c r="K695" s="21" t="s">
        <v>76</v>
      </c>
      <c r="L695" s="21" t="s">
        <v>76</v>
      </c>
      <c r="M695" s="21" t="s">
        <v>76</v>
      </c>
    </row>
    <row r="696" spans="4:13">
      <c r="D696" s="21">
        <v>26</v>
      </c>
      <c r="E696" s="133">
        <v>45834</v>
      </c>
      <c r="F696" s="21">
        <v>5</v>
      </c>
      <c r="G696" s="21" t="s">
        <v>76</v>
      </c>
      <c r="H696" s="21" t="s">
        <v>76</v>
      </c>
      <c r="I696" s="21" t="s">
        <v>76</v>
      </c>
      <c r="J696" s="21" t="s">
        <v>76</v>
      </c>
      <c r="K696" s="21" t="s">
        <v>76</v>
      </c>
      <c r="L696" s="21" t="s">
        <v>76</v>
      </c>
      <c r="M696" s="21" t="s">
        <v>76</v>
      </c>
    </row>
    <row r="697" spans="4:13">
      <c r="D697" s="21">
        <v>26</v>
      </c>
      <c r="E697" s="133">
        <v>45834</v>
      </c>
      <c r="F697" s="21">
        <v>6</v>
      </c>
      <c r="G697" s="21" t="s">
        <v>76</v>
      </c>
      <c r="H697" s="21" t="s">
        <v>76</v>
      </c>
      <c r="I697" s="21" t="s">
        <v>76</v>
      </c>
      <c r="J697" s="21" t="s">
        <v>76</v>
      </c>
      <c r="K697" s="21" t="s">
        <v>76</v>
      </c>
      <c r="L697" s="21" t="s">
        <v>76</v>
      </c>
      <c r="M697" s="21" t="s">
        <v>76</v>
      </c>
    </row>
    <row r="698" spans="4:13">
      <c r="D698" s="21">
        <v>26</v>
      </c>
      <c r="E698" s="133">
        <v>45835</v>
      </c>
      <c r="F698" s="21">
        <v>1</v>
      </c>
      <c r="G698" s="21" t="s">
        <v>76</v>
      </c>
      <c r="H698" s="21" t="s">
        <v>76</v>
      </c>
      <c r="I698" s="21" t="s">
        <v>76</v>
      </c>
      <c r="J698" s="21" t="s">
        <v>76</v>
      </c>
      <c r="K698" s="21" t="s">
        <v>76</v>
      </c>
      <c r="L698" s="21" t="s">
        <v>76</v>
      </c>
      <c r="M698" s="21" t="s">
        <v>76</v>
      </c>
    </row>
    <row r="699" spans="4:13">
      <c r="D699" s="21">
        <v>26</v>
      </c>
      <c r="E699" s="133">
        <v>45835</v>
      </c>
      <c r="F699" s="21">
        <v>2</v>
      </c>
      <c r="G699" s="21" t="s">
        <v>76</v>
      </c>
      <c r="H699" s="21" t="s">
        <v>76</v>
      </c>
      <c r="I699" s="21" t="s">
        <v>76</v>
      </c>
      <c r="J699" s="21" t="s">
        <v>76</v>
      </c>
      <c r="K699" s="21" t="s">
        <v>76</v>
      </c>
      <c r="L699" s="21" t="s">
        <v>76</v>
      </c>
      <c r="M699" s="21" t="s">
        <v>76</v>
      </c>
    </row>
    <row r="700" spans="4:13">
      <c r="D700" s="21">
        <v>26</v>
      </c>
      <c r="E700" s="133">
        <v>45835</v>
      </c>
      <c r="F700" s="21">
        <v>3</v>
      </c>
      <c r="G700" s="21" t="s">
        <v>76</v>
      </c>
      <c r="H700" s="21" t="s">
        <v>76</v>
      </c>
      <c r="I700" s="21" t="s">
        <v>76</v>
      </c>
      <c r="J700" s="21" t="s">
        <v>76</v>
      </c>
      <c r="K700" s="21" t="s">
        <v>76</v>
      </c>
      <c r="L700" s="21" t="s">
        <v>76</v>
      </c>
      <c r="M700" s="21" t="s">
        <v>76</v>
      </c>
    </row>
    <row r="701" spans="4:13">
      <c r="D701" s="21">
        <v>26</v>
      </c>
      <c r="E701" s="133">
        <v>45835</v>
      </c>
      <c r="F701" s="21">
        <v>4</v>
      </c>
      <c r="G701" s="21" t="s">
        <v>76</v>
      </c>
      <c r="H701" s="21" t="s">
        <v>76</v>
      </c>
      <c r="I701" s="21" t="s">
        <v>76</v>
      </c>
      <c r="J701" s="21" t="s">
        <v>76</v>
      </c>
      <c r="K701" s="21" t="s">
        <v>76</v>
      </c>
      <c r="L701" s="21" t="s">
        <v>76</v>
      </c>
      <c r="M701" s="21" t="s">
        <v>76</v>
      </c>
    </row>
    <row r="702" spans="4:13">
      <c r="D702" s="21">
        <v>27</v>
      </c>
      <c r="E702" s="133">
        <v>45838</v>
      </c>
      <c r="F702" s="21">
        <v>1</v>
      </c>
      <c r="G702" s="21" t="s">
        <v>76</v>
      </c>
      <c r="H702" s="21" t="s">
        <v>76</v>
      </c>
      <c r="I702" s="21" t="s">
        <v>76</v>
      </c>
      <c r="J702" s="21" t="s">
        <v>76</v>
      </c>
      <c r="K702" s="21" t="s">
        <v>76</v>
      </c>
      <c r="L702" s="21" t="s">
        <v>76</v>
      </c>
      <c r="M702" s="21" t="s">
        <v>76</v>
      </c>
    </row>
    <row r="703" spans="4:13">
      <c r="D703" s="21">
        <v>27</v>
      </c>
      <c r="E703" s="133">
        <v>45838</v>
      </c>
      <c r="F703" s="21">
        <v>2</v>
      </c>
      <c r="G703" s="21" t="s">
        <v>76</v>
      </c>
      <c r="H703" s="21" t="s">
        <v>76</v>
      </c>
      <c r="I703" s="21" t="s">
        <v>76</v>
      </c>
      <c r="J703" s="21" t="s">
        <v>76</v>
      </c>
      <c r="K703" s="21" t="s">
        <v>76</v>
      </c>
      <c r="L703" s="21" t="s">
        <v>76</v>
      </c>
      <c r="M703" s="21" t="s">
        <v>76</v>
      </c>
    </row>
    <row r="704" spans="4:13">
      <c r="D704" s="21">
        <v>27</v>
      </c>
      <c r="E704" s="133">
        <v>45838</v>
      </c>
      <c r="F704" s="21">
        <v>3</v>
      </c>
      <c r="G704" s="21" t="s">
        <v>76</v>
      </c>
      <c r="H704" s="21" t="s">
        <v>76</v>
      </c>
      <c r="I704" s="21" t="s">
        <v>76</v>
      </c>
      <c r="J704" s="21" t="s">
        <v>76</v>
      </c>
      <c r="K704" s="21" t="s">
        <v>76</v>
      </c>
      <c r="L704" s="21" t="s">
        <v>76</v>
      </c>
      <c r="M704" s="21" t="s">
        <v>76</v>
      </c>
    </row>
    <row r="705" spans="4:13">
      <c r="D705" s="21">
        <v>27</v>
      </c>
      <c r="E705" s="133">
        <v>45838</v>
      </c>
      <c r="F705" s="21">
        <v>4</v>
      </c>
      <c r="G705" s="21" t="s">
        <v>76</v>
      </c>
      <c r="H705" s="21" t="s">
        <v>76</v>
      </c>
      <c r="I705" s="21" t="s">
        <v>76</v>
      </c>
      <c r="J705" s="21" t="s">
        <v>76</v>
      </c>
      <c r="K705" s="21" t="s">
        <v>76</v>
      </c>
      <c r="L705" s="21" t="s">
        <v>76</v>
      </c>
      <c r="M705" s="21" t="s">
        <v>76</v>
      </c>
    </row>
    <row r="706" spans="4:13">
      <c r="D706" s="21">
        <v>27</v>
      </c>
      <c r="E706" s="133">
        <v>45838</v>
      </c>
      <c r="F706" s="21">
        <v>5</v>
      </c>
      <c r="G706" s="21" t="s">
        <v>76</v>
      </c>
      <c r="H706" s="21" t="s">
        <v>76</v>
      </c>
      <c r="I706" s="21" t="s">
        <v>76</v>
      </c>
      <c r="J706" s="21" t="s">
        <v>76</v>
      </c>
      <c r="K706" s="21" t="s">
        <v>76</v>
      </c>
      <c r="L706" s="21" t="s">
        <v>76</v>
      </c>
      <c r="M706" s="21" t="s">
        <v>76</v>
      </c>
    </row>
    <row r="707" spans="4:13">
      <c r="D707" s="21">
        <v>27</v>
      </c>
      <c r="E707" s="133">
        <v>45838</v>
      </c>
      <c r="F707" s="21">
        <v>6</v>
      </c>
      <c r="G707" s="21" t="s">
        <v>76</v>
      </c>
      <c r="H707" s="21" t="s">
        <v>76</v>
      </c>
      <c r="I707" s="21" t="s">
        <v>76</v>
      </c>
      <c r="J707" s="21" t="s">
        <v>76</v>
      </c>
      <c r="K707" s="21" t="s">
        <v>76</v>
      </c>
      <c r="L707" s="21" t="s">
        <v>76</v>
      </c>
      <c r="M707" s="21" t="s">
        <v>76</v>
      </c>
    </row>
    <row r="708" spans="4:13">
      <c r="D708" s="21">
        <v>27</v>
      </c>
      <c r="E708" s="133">
        <v>45839</v>
      </c>
      <c r="F708" s="21">
        <v>1</v>
      </c>
      <c r="G708" s="21" t="s">
        <v>76</v>
      </c>
      <c r="H708" s="21" t="s">
        <v>76</v>
      </c>
      <c r="I708" s="21" t="s">
        <v>76</v>
      </c>
      <c r="J708" s="21" t="s">
        <v>76</v>
      </c>
      <c r="K708" s="21" t="s">
        <v>76</v>
      </c>
      <c r="L708" s="21" t="s">
        <v>76</v>
      </c>
      <c r="M708" s="21" t="s">
        <v>76</v>
      </c>
    </row>
    <row r="709" spans="4:13">
      <c r="D709" s="21">
        <v>27</v>
      </c>
      <c r="E709" s="133">
        <v>45839</v>
      </c>
      <c r="F709" s="21">
        <v>2</v>
      </c>
      <c r="G709" s="21" t="s">
        <v>76</v>
      </c>
      <c r="H709" s="21" t="s">
        <v>76</v>
      </c>
      <c r="I709" s="21" t="s">
        <v>76</v>
      </c>
      <c r="J709" s="21" t="s">
        <v>76</v>
      </c>
      <c r="K709" s="21" t="s">
        <v>76</v>
      </c>
      <c r="L709" s="21" t="s">
        <v>76</v>
      </c>
      <c r="M709" s="21" t="s">
        <v>76</v>
      </c>
    </row>
    <row r="710" spans="4:13">
      <c r="D710" s="21">
        <v>27</v>
      </c>
      <c r="E710" s="133">
        <v>45839</v>
      </c>
      <c r="F710" s="21">
        <v>3</v>
      </c>
      <c r="G710" s="21" t="s">
        <v>76</v>
      </c>
      <c r="H710" s="21" t="s">
        <v>76</v>
      </c>
      <c r="I710" s="21" t="s">
        <v>76</v>
      </c>
      <c r="J710" s="21" t="s">
        <v>76</v>
      </c>
      <c r="K710" s="21" t="s">
        <v>76</v>
      </c>
      <c r="L710" s="21" t="s">
        <v>76</v>
      </c>
      <c r="M710" s="21" t="s">
        <v>76</v>
      </c>
    </row>
    <row r="711" spans="4:13">
      <c r="D711" s="21">
        <v>27</v>
      </c>
      <c r="E711" s="133">
        <v>45839</v>
      </c>
      <c r="F711" s="21">
        <v>4</v>
      </c>
      <c r="G711" s="21" t="s">
        <v>76</v>
      </c>
      <c r="H711" s="21" t="s">
        <v>76</v>
      </c>
      <c r="I711" s="21" t="s">
        <v>76</v>
      </c>
      <c r="J711" s="21" t="s">
        <v>76</v>
      </c>
      <c r="K711" s="21" t="s">
        <v>76</v>
      </c>
      <c r="L711" s="21" t="s">
        <v>76</v>
      </c>
      <c r="M711" s="21" t="s">
        <v>76</v>
      </c>
    </row>
    <row r="712" spans="4:13">
      <c r="D712" s="21">
        <v>27</v>
      </c>
      <c r="E712" s="133">
        <v>45839</v>
      </c>
      <c r="F712" s="21">
        <v>5</v>
      </c>
      <c r="G712" s="21" t="s">
        <v>76</v>
      </c>
      <c r="H712" s="21" t="s">
        <v>76</v>
      </c>
      <c r="I712" s="21" t="s">
        <v>76</v>
      </c>
      <c r="J712" s="21" t="s">
        <v>76</v>
      </c>
      <c r="K712" s="21" t="s">
        <v>76</v>
      </c>
      <c r="L712" s="21" t="s">
        <v>76</v>
      </c>
      <c r="M712" s="21" t="s">
        <v>76</v>
      </c>
    </row>
    <row r="713" spans="4:13">
      <c r="D713" s="21">
        <v>27</v>
      </c>
      <c r="E713" s="133">
        <v>45839</v>
      </c>
      <c r="F713" s="21">
        <v>6</v>
      </c>
      <c r="G713" s="21" t="s">
        <v>76</v>
      </c>
      <c r="H713" s="21" t="s">
        <v>76</v>
      </c>
      <c r="I713" s="21" t="s">
        <v>76</v>
      </c>
      <c r="J713" s="21" t="s">
        <v>76</v>
      </c>
      <c r="K713" s="21" t="s">
        <v>76</v>
      </c>
      <c r="L713" s="21" t="s">
        <v>76</v>
      </c>
      <c r="M713" s="21" t="s">
        <v>76</v>
      </c>
    </row>
    <row r="714" spans="4:13">
      <c r="D714" s="21">
        <v>27</v>
      </c>
      <c r="E714" s="133">
        <v>45840</v>
      </c>
      <c r="F714" s="21">
        <v>1</v>
      </c>
      <c r="G714" s="21" t="s">
        <v>76</v>
      </c>
      <c r="H714" s="21" t="s">
        <v>76</v>
      </c>
      <c r="I714" s="21" t="s">
        <v>76</v>
      </c>
      <c r="J714" s="21" t="s">
        <v>76</v>
      </c>
      <c r="K714" s="21" t="s">
        <v>76</v>
      </c>
      <c r="L714" s="21" t="s">
        <v>76</v>
      </c>
      <c r="M714" s="21" t="s">
        <v>76</v>
      </c>
    </row>
    <row r="715" spans="4:13">
      <c r="D715" s="21">
        <v>27</v>
      </c>
      <c r="E715" s="133">
        <v>45840</v>
      </c>
      <c r="F715" s="21">
        <v>2</v>
      </c>
      <c r="G715" s="21" t="s">
        <v>76</v>
      </c>
      <c r="H715" s="21" t="s">
        <v>76</v>
      </c>
      <c r="I715" s="21" t="s">
        <v>76</v>
      </c>
      <c r="J715" s="21" t="s">
        <v>76</v>
      </c>
      <c r="K715" s="21" t="s">
        <v>76</v>
      </c>
      <c r="L715" s="21" t="s">
        <v>76</v>
      </c>
      <c r="M715" s="21" t="s">
        <v>76</v>
      </c>
    </row>
    <row r="716" spans="4:13">
      <c r="D716" s="21">
        <v>27</v>
      </c>
      <c r="E716" s="133">
        <v>45840</v>
      </c>
      <c r="F716" s="21">
        <v>3</v>
      </c>
      <c r="G716" s="21" t="s">
        <v>76</v>
      </c>
      <c r="H716" s="21" t="s">
        <v>76</v>
      </c>
      <c r="I716" s="21" t="s">
        <v>76</v>
      </c>
      <c r="J716" s="21" t="s">
        <v>76</v>
      </c>
      <c r="K716" s="21" t="s">
        <v>76</v>
      </c>
      <c r="L716" s="21" t="s">
        <v>76</v>
      </c>
      <c r="M716" s="21" t="s">
        <v>76</v>
      </c>
    </row>
    <row r="717" spans="4:13">
      <c r="D717" s="21">
        <v>27</v>
      </c>
      <c r="E717" s="133">
        <v>45840</v>
      </c>
      <c r="F717" s="21">
        <v>4</v>
      </c>
      <c r="G717" s="21" t="s">
        <v>76</v>
      </c>
      <c r="H717" s="21" t="s">
        <v>76</v>
      </c>
      <c r="I717" s="21" t="s">
        <v>76</v>
      </c>
      <c r="J717" s="21" t="s">
        <v>76</v>
      </c>
      <c r="K717" s="21" t="s">
        <v>76</v>
      </c>
      <c r="L717" s="21" t="s">
        <v>76</v>
      </c>
      <c r="M717" s="21" t="s">
        <v>76</v>
      </c>
    </row>
    <row r="718" spans="4:13">
      <c r="D718" s="21">
        <v>27</v>
      </c>
      <c r="E718" s="133">
        <v>45840</v>
      </c>
      <c r="F718" s="21">
        <v>5</v>
      </c>
      <c r="G718" s="21" t="s">
        <v>76</v>
      </c>
      <c r="H718" s="21" t="s">
        <v>76</v>
      </c>
      <c r="I718" s="21" t="s">
        <v>76</v>
      </c>
      <c r="J718" s="21" t="s">
        <v>76</v>
      </c>
      <c r="K718" s="21" t="s">
        <v>76</v>
      </c>
      <c r="L718" s="21" t="s">
        <v>76</v>
      </c>
      <c r="M718" s="21" t="s">
        <v>76</v>
      </c>
    </row>
    <row r="719" spans="4:13">
      <c r="D719" s="21">
        <v>27</v>
      </c>
      <c r="E719" s="133">
        <v>45840</v>
      </c>
      <c r="F719" s="21">
        <v>6</v>
      </c>
      <c r="G719" s="21" t="s">
        <v>76</v>
      </c>
      <c r="H719" s="21" t="s">
        <v>76</v>
      </c>
      <c r="I719" s="21" t="s">
        <v>76</v>
      </c>
      <c r="J719" s="21" t="s">
        <v>76</v>
      </c>
      <c r="K719" s="21" t="s">
        <v>76</v>
      </c>
      <c r="L719" s="21" t="s">
        <v>76</v>
      </c>
      <c r="M719" s="21" t="s">
        <v>76</v>
      </c>
    </row>
    <row r="720" spans="4:13">
      <c r="D720" s="21">
        <v>27</v>
      </c>
      <c r="E720" s="133">
        <v>45841</v>
      </c>
      <c r="F720" s="21">
        <v>1</v>
      </c>
      <c r="G720" s="21" t="s">
        <v>76</v>
      </c>
      <c r="H720" s="21" t="s">
        <v>76</v>
      </c>
      <c r="I720" s="21" t="s">
        <v>76</v>
      </c>
      <c r="J720" s="21" t="s">
        <v>76</v>
      </c>
      <c r="K720" s="21" t="s">
        <v>76</v>
      </c>
      <c r="L720" s="21" t="s">
        <v>76</v>
      </c>
      <c r="M720" s="21" t="s">
        <v>76</v>
      </c>
    </row>
    <row r="721" spans="4:13">
      <c r="D721" s="21">
        <v>27</v>
      </c>
      <c r="E721" s="133">
        <v>45841</v>
      </c>
      <c r="F721" s="21">
        <v>2</v>
      </c>
      <c r="G721" s="21" t="s">
        <v>76</v>
      </c>
      <c r="H721" s="21" t="s">
        <v>76</v>
      </c>
      <c r="I721" s="21" t="s">
        <v>76</v>
      </c>
      <c r="J721" s="21" t="s">
        <v>76</v>
      </c>
      <c r="K721" s="21" t="s">
        <v>76</v>
      </c>
      <c r="L721" s="21" t="s">
        <v>76</v>
      </c>
      <c r="M721" s="21" t="s">
        <v>76</v>
      </c>
    </row>
    <row r="722" spans="4:13">
      <c r="D722" s="21">
        <v>27</v>
      </c>
      <c r="E722" s="133">
        <v>45841</v>
      </c>
      <c r="F722" s="21">
        <v>3</v>
      </c>
      <c r="G722" s="21" t="s">
        <v>76</v>
      </c>
      <c r="H722" s="21" t="s">
        <v>76</v>
      </c>
      <c r="I722" s="21" t="s">
        <v>76</v>
      </c>
      <c r="J722" s="21" t="s">
        <v>76</v>
      </c>
      <c r="K722" s="21" t="s">
        <v>76</v>
      </c>
      <c r="L722" s="21" t="s">
        <v>76</v>
      </c>
      <c r="M722" s="21" t="s">
        <v>76</v>
      </c>
    </row>
    <row r="723" spans="4:13">
      <c r="D723" s="21">
        <v>27</v>
      </c>
      <c r="E723" s="133">
        <v>45841</v>
      </c>
      <c r="F723" s="21">
        <v>4</v>
      </c>
      <c r="G723" s="21" t="s">
        <v>76</v>
      </c>
      <c r="H723" s="21" t="s">
        <v>76</v>
      </c>
      <c r="I723" s="21" t="s">
        <v>76</v>
      </c>
      <c r="J723" s="21" t="s">
        <v>76</v>
      </c>
      <c r="K723" s="21" t="s">
        <v>76</v>
      </c>
      <c r="L723" s="21" t="s">
        <v>76</v>
      </c>
      <c r="M723" s="21" t="s">
        <v>76</v>
      </c>
    </row>
    <row r="724" spans="4:13">
      <c r="D724" s="21">
        <v>27</v>
      </c>
      <c r="E724" s="133">
        <v>45841</v>
      </c>
      <c r="F724" s="21">
        <v>5</v>
      </c>
      <c r="G724" s="21" t="s">
        <v>76</v>
      </c>
      <c r="H724" s="21" t="s">
        <v>76</v>
      </c>
      <c r="I724" s="21" t="s">
        <v>76</v>
      </c>
      <c r="J724" s="21" t="s">
        <v>76</v>
      </c>
      <c r="K724" s="21" t="s">
        <v>76</v>
      </c>
      <c r="L724" s="21" t="s">
        <v>76</v>
      </c>
      <c r="M724" s="21" t="s">
        <v>76</v>
      </c>
    </row>
    <row r="725" spans="4:13">
      <c r="D725" s="21">
        <v>27</v>
      </c>
      <c r="E725" s="133">
        <v>45841</v>
      </c>
      <c r="F725" s="21">
        <v>6</v>
      </c>
      <c r="G725" s="21" t="s">
        <v>76</v>
      </c>
      <c r="H725" s="21" t="s">
        <v>76</v>
      </c>
      <c r="I725" s="21" t="s">
        <v>76</v>
      </c>
      <c r="J725" s="21" t="s">
        <v>76</v>
      </c>
      <c r="K725" s="21" t="s">
        <v>76</v>
      </c>
      <c r="L725" s="21" t="s">
        <v>76</v>
      </c>
      <c r="M725" s="21" t="s">
        <v>76</v>
      </c>
    </row>
    <row r="726" spans="4:13">
      <c r="D726" s="21">
        <v>27</v>
      </c>
      <c r="E726" s="133">
        <v>45842</v>
      </c>
      <c r="F726" s="21">
        <v>1</v>
      </c>
      <c r="G726" s="21" t="s">
        <v>76</v>
      </c>
      <c r="H726" s="21" t="s">
        <v>76</v>
      </c>
      <c r="I726" s="21" t="s">
        <v>76</v>
      </c>
      <c r="J726" s="21" t="s">
        <v>76</v>
      </c>
      <c r="K726" s="21" t="s">
        <v>76</v>
      </c>
      <c r="L726" s="21" t="s">
        <v>76</v>
      </c>
      <c r="M726" s="21" t="s">
        <v>76</v>
      </c>
    </row>
    <row r="727" spans="4:13">
      <c r="D727" s="21">
        <v>27</v>
      </c>
      <c r="E727" s="133">
        <v>45842</v>
      </c>
      <c r="F727" s="21">
        <v>2</v>
      </c>
      <c r="G727" s="21" t="s">
        <v>76</v>
      </c>
      <c r="H727" s="21" t="s">
        <v>76</v>
      </c>
      <c r="I727" s="21" t="s">
        <v>76</v>
      </c>
      <c r="J727" s="21" t="s">
        <v>76</v>
      </c>
      <c r="K727" s="21" t="s">
        <v>76</v>
      </c>
      <c r="L727" s="21" t="s">
        <v>76</v>
      </c>
      <c r="M727" s="21" t="s">
        <v>76</v>
      </c>
    </row>
    <row r="728" spans="4:13">
      <c r="D728" s="21">
        <v>27</v>
      </c>
      <c r="E728" s="133">
        <v>45842</v>
      </c>
      <c r="F728" s="21">
        <v>3</v>
      </c>
      <c r="G728" s="21" t="s">
        <v>76</v>
      </c>
      <c r="H728" s="21" t="s">
        <v>76</v>
      </c>
      <c r="I728" s="21" t="s">
        <v>76</v>
      </c>
      <c r="J728" s="21" t="s">
        <v>76</v>
      </c>
      <c r="K728" s="21" t="s">
        <v>76</v>
      </c>
      <c r="L728" s="21" t="s">
        <v>76</v>
      </c>
      <c r="M728" s="21" t="s">
        <v>76</v>
      </c>
    </row>
    <row r="729" spans="4:13">
      <c r="D729" s="21">
        <v>27</v>
      </c>
      <c r="E729" s="133">
        <v>45842</v>
      </c>
      <c r="F729" s="21">
        <v>4</v>
      </c>
      <c r="G729" s="21" t="s">
        <v>76</v>
      </c>
      <c r="H729" s="21" t="s">
        <v>76</v>
      </c>
      <c r="I729" s="21" t="s">
        <v>76</v>
      </c>
      <c r="J729" s="21" t="s">
        <v>76</v>
      </c>
      <c r="K729" s="21" t="s">
        <v>76</v>
      </c>
      <c r="L729" s="21" t="s">
        <v>76</v>
      </c>
      <c r="M729" s="21" t="s">
        <v>76</v>
      </c>
    </row>
    <row r="730" spans="4:13">
      <c r="D730" s="21">
        <v>27</v>
      </c>
      <c r="E730" s="133">
        <v>45842</v>
      </c>
      <c r="F730" s="21">
        <v>5</v>
      </c>
      <c r="G730" s="21" t="s">
        <v>76</v>
      </c>
      <c r="H730" s="21" t="s">
        <v>76</v>
      </c>
      <c r="I730" s="21" t="s">
        <v>76</v>
      </c>
      <c r="J730" s="21" t="s">
        <v>76</v>
      </c>
      <c r="K730" s="21" t="s">
        <v>76</v>
      </c>
      <c r="L730" s="21" t="s">
        <v>76</v>
      </c>
      <c r="M730" s="21" t="s">
        <v>76</v>
      </c>
    </row>
    <row r="731" spans="4:13">
      <c r="D731" s="21">
        <v>28</v>
      </c>
      <c r="E731" s="133">
        <v>45845</v>
      </c>
      <c r="F731" s="21">
        <v>1</v>
      </c>
      <c r="G731" s="21" t="s">
        <v>76</v>
      </c>
      <c r="H731" s="21" t="s">
        <v>76</v>
      </c>
      <c r="I731" s="21" t="s">
        <v>76</v>
      </c>
      <c r="J731" s="21" t="s">
        <v>76</v>
      </c>
      <c r="K731" s="21" t="s">
        <v>76</v>
      </c>
      <c r="L731" s="21" t="s">
        <v>76</v>
      </c>
      <c r="M731" s="21" t="s">
        <v>76</v>
      </c>
    </row>
    <row r="732" spans="4:13">
      <c r="D732" s="21">
        <v>28</v>
      </c>
      <c r="E732" s="133">
        <v>45845</v>
      </c>
      <c r="F732" s="21">
        <v>2</v>
      </c>
      <c r="G732" s="21" t="s">
        <v>76</v>
      </c>
      <c r="H732" s="21" t="s">
        <v>76</v>
      </c>
      <c r="I732" s="21" t="s">
        <v>76</v>
      </c>
      <c r="J732" s="21" t="s">
        <v>76</v>
      </c>
      <c r="K732" s="21" t="s">
        <v>76</v>
      </c>
      <c r="L732" s="21" t="s">
        <v>76</v>
      </c>
      <c r="M732" s="21" t="s">
        <v>76</v>
      </c>
    </row>
    <row r="733" spans="4:13">
      <c r="D733" s="21">
        <v>28</v>
      </c>
      <c r="E733" s="133">
        <v>45845</v>
      </c>
      <c r="F733" s="21">
        <v>3</v>
      </c>
      <c r="G733" s="21" t="s">
        <v>76</v>
      </c>
      <c r="H733" s="21" t="s">
        <v>76</v>
      </c>
      <c r="I733" s="21" t="s">
        <v>76</v>
      </c>
      <c r="J733" s="21" t="s">
        <v>76</v>
      </c>
      <c r="K733" s="21" t="s">
        <v>76</v>
      </c>
      <c r="L733" s="21" t="s">
        <v>76</v>
      </c>
      <c r="M733" s="21" t="s">
        <v>76</v>
      </c>
    </row>
    <row r="734" spans="4:13">
      <c r="D734" s="21">
        <v>28</v>
      </c>
      <c r="E734" s="133">
        <v>45845</v>
      </c>
      <c r="F734" s="21">
        <v>4</v>
      </c>
      <c r="G734" s="21" t="s">
        <v>76</v>
      </c>
      <c r="H734" s="21" t="s">
        <v>76</v>
      </c>
      <c r="I734" s="21" t="s">
        <v>76</v>
      </c>
      <c r="J734" s="21" t="s">
        <v>76</v>
      </c>
      <c r="K734" s="21" t="s">
        <v>76</v>
      </c>
      <c r="L734" s="21" t="s">
        <v>76</v>
      </c>
      <c r="M734" s="21" t="s">
        <v>76</v>
      </c>
    </row>
    <row r="735" spans="4:13">
      <c r="D735" s="21">
        <v>28</v>
      </c>
      <c r="E735" s="133">
        <v>45845</v>
      </c>
      <c r="F735" s="21">
        <v>5</v>
      </c>
      <c r="G735" s="21" t="s">
        <v>76</v>
      </c>
      <c r="H735" s="21" t="s">
        <v>76</v>
      </c>
      <c r="I735" s="21" t="s">
        <v>76</v>
      </c>
      <c r="J735" s="21" t="s">
        <v>76</v>
      </c>
      <c r="K735" s="21" t="s">
        <v>76</v>
      </c>
      <c r="L735" s="21" t="s">
        <v>76</v>
      </c>
      <c r="M735" s="21" t="s">
        <v>76</v>
      </c>
    </row>
    <row r="736" spans="4:13">
      <c r="D736" s="21">
        <v>28</v>
      </c>
      <c r="E736" s="133">
        <v>45845</v>
      </c>
      <c r="F736" s="21">
        <v>6</v>
      </c>
      <c r="G736" s="21" t="s">
        <v>76</v>
      </c>
      <c r="H736" s="21" t="s">
        <v>76</v>
      </c>
      <c r="I736" s="21" t="s">
        <v>76</v>
      </c>
      <c r="J736" s="21" t="s">
        <v>76</v>
      </c>
      <c r="K736" s="21" t="s">
        <v>76</v>
      </c>
      <c r="L736" s="21" t="s">
        <v>76</v>
      </c>
      <c r="M736" s="21" t="s">
        <v>76</v>
      </c>
    </row>
    <row r="737" spans="4:13">
      <c r="D737" s="21">
        <v>28</v>
      </c>
      <c r="E737" s="133">
        <v>45846</v>
      </c>
      <c r="F737" s="21">
        <v>1</v>
      </c>
      <c r="G737" s="21" t="s">
        <v>76</v>
      </c>
      <c r="H737" s="21" t="s">
        <v>76</v>
      </c>
      <c r="I737" s="21" t="s">
        <v>76</v>
      </c>
      <c r="J737" s="21" t="s">
        <v>76</v>
      </c>
      <c r="K737" s="21" t="s">
        <v>76</v>
      </c>
      <c r="L737" s="21" t="s">
        <v>76</v>
      </c>
      <c r="M737" s="21" t="s">
        <v>76</v>
      </c>
    </row>
    <row r="738" spans="4:13">
      <c r="D738" s="21">
        <v>28</v>
      </c>
      <c r="E738" s="133">
        <v>45846</v>
      </c>
      <c r="F738" s="21">
        <v>2</v>
      </c>
      <c r="G738" s="21" t="s">
        <v>76</v>
      </c>
      <c r="H738" s="21" t="s">
        <v>76</v>
      </c>
      <c r="I738" s="21" t="s">
        <v>76</v>
      </c>
      <c r="J738" s="21" t="s">
        <v>76</v>
      </c>
      <c r="K738" s="21" t="s">
        <v>76</v>
      </c>
      <c r="L738" s="21" t="s">
        <v>76</v>
      </c>
      <c r="M738" s="21" t="s">
        <v>76</v>
      </c>
    </row>
    <row r="739" spans="4:13">
      <c r="D739" s="21">
        <v>28</v>
      </c>
      <c r="E739" s="133">
        <v>45846</v>
      </c>
      <c r="F739" s="21">
        <v>3</v>
      </c>
      <c r="G739" s="21" t="s">
        <v>76</v>
      </c>
      <c r="H739" s="21" t="s">
        <v>76</v>
      </c>
      <c r="I739" s="21" t="s">
        <v>76</v>
      </c>
      <c r="J739" s="21" t="s">
        <v>76</v>
      </c>
      <c r="K739" s="21" t="s">
        <v>76</v>
      </c>
      <c r="L739" s="21" t="s">
        <v>76</v>
      </c>
      <c r="M739" s="21" t="s">
        <v>76</v>
      </c>
    </row>
    <row r="740" spans="4:13">
      <c r="D740" s="21">
        <v>28</v>
      </c>
      <c r="E740" s="133">
        <v>45846</v>
      </c>
      <c r="F740" s="21">
        <v>4</v>
      </c>
      <c r="G740" s="21" t="s">
        <v>76</v>
      </c>
      <c r="H740" s="21" t="s">
        <v>76</v>
      </c>
      <c r="I740" s="21" t="s">
        <v>76</v>
      </c>
      <c r="J740" s="21" t="s">
        <v>76</v>
      </c>
      <c r="K740" s="21" t="s">
        <v>76</v>
      </c>
      <c r="L740" s="21" t="s">
        <v>76</v>
      </c>
      <c r="M740" s="21" t="s">
        <v>76</v>
      </c>
    </row>
    <row r="741" spans="4:13">
      <c r="D741" s="21">
        <v>28</v>
      </c>
      <c r="E741" s="133">
        <v>45846</v>
      </c>
      <c r="F741" s="21">
        <v>5</v>
      </c>
      <c r="G741" s="21" t="s">
        <v>76</v>
      </c>
      <c r="H741" s="21" t="s">
        <v>76</v>
      </c>
      <c r="I741" s="21" t="s">
        <v>76</v>
      </c>
      <c r="J741" s="21" t="s">
        <v>76</v>
      </c>
      <c r="K741" s="21" t="s">
        <v>76</v>
      </c>
      <c r="L741" s="21" t="s">
        <v>76</v>
      </c>
      <c r="M741" s="21" t="s">
        <v>76</v>
      </c>
    </row>
    <row r="742" spans="4:13">
      <c r="D742" s="21">
        <v>28</v>
      </c>
      <c r="E742" s="133">
        <v>45846</v>
      </c>
      <c r="F742" s="21">
        <v>6</v>
      </c>
      <c r="G742" s="21" t="s">
        <v>76</v>
      </c>
      <c r="H742" s="21" t="s">
        <v>76</v>
      </c>
      <c r="I742" s="21" t="s">
        <v>76</v>
      </c>
      <c r="J742" s="21" t="s">
        <v>76</v>
      </c>
      <c r="K742" s="21" t="s">
        <v>76</v>
      </c>
      <c r="L742" s="21" t="s">
        <v>76</v>
      </c>
      <c r="M742" s="21" t="s">
        <v>76</v>
      </c>
    </row>
    <row r="743" spans="4:13">
      <c r="D743" s="21">
        <v>28</v>
      </c>
      <c r="E743" s="133">
        <v>45847</v>
      </c>
      <c r="F743" s="21">
        <v>1</v>
      </c>
      <c r="G743" s="21" t="s">
        <v>76</v>
      </c>
      <c r="H743" s="21" t="s">
        <v>76</v>
      </c>
      <c r="I743" s="21" t="s">
        <v>76</v>
      </c>
      <c r="J743" s="21" t="s">
        <v>76</v>
      </c>
      <c r="K743" s="21" t="s">
        <v>76</v>
      </c>
      <c r="L743" s="21" t="s">
        <v>76</v>
      </c>
      <c r="M743" s="21" t="s">
        <v>76</v>
      </c>
    </row>
    <row r="744" spans="4:13">
      <c r="D744" s="21">
        <v>28</v>
      </c>
      <c r="E744" s="133">
        <v>45847</v>
      </c>
      <c r="F744" s="21">
        <v>2</v>
      </c>
      <c r="G744" s="21" t="s">
        <v>76</v>
      </c>
      <c r="H744" s="21" t="s">
        <v>76</v>
      </c>
      <c r="I744" s="21" t="s">
        <v>76</v>
      </c>
      <c r="J744" s="21" t="s">
        <v>76</v>
      </c>
      <c r="K744" s="21" t="s">
        <v>76</v>
      </c>
      <c r="L744" s="21" t="s">
        <v>76</v>
      </c>
      <c r="M744" s="21" t="s">
        <v>76</v>
      </c>
    </row>
    <row r="745" spans="4:13">
      <c r="D745" s="21">
        <v>28</v>
      </c>
      <c r="E745" s="133">
        <v>45847</v>
      </c>
      <c r="F745" s="21">
        <v>3</v>
      </c>
      <c r="G745" s="21" t="s">
        <v>76</v>
      </c>
      <c r="H745" s="21" t="s">
        <v>76</v>
      </c>
      <c r="I745" s="21" t="s">
        <v>76</v>
      </c>
      <c r="J745" s="21" t="s">
        <v>76</v>
      </c>
      <c r="K745" s="21" t="s">
        <v>76</v>
      </c>
      <c r="L745" s="21" t="s">
        <v>76</v>
      </c>
      <c r="M745" s="21" t="s">
        <v>76</v>
      </c>
    </row>
    <row r="746" spans="4:13">
      <c r="D746" s="21">
        <v>28</v>
      </c>
      <c r="E746" s="133">
        <v>45847</v>
      </c>
      <c r="F746" s="21">
        <v>4</v>
      </c>
      <c r="G746" s="21" t="s">
        <v>76</v>
      </c>
      <c r="H746" s="21" t="s">
        <v>76</v>
      </c>
      <c r="I746" s="21" t="s">
        <v>76</v>
      </c>
      <c r="J746" s="21" t="s">
        <v>76</v>
      </c>
      <c r="K746" s="21" t="s">
        <v>76</v>
      </c>
      <c r="L746" s="21" t="s">
        <v>76</v>
      </c>
      <c r="M746" s="21" t="s">
        <v>76</v>
      </c>
    </row>
    <row r="747" spans="4:13">
      <c r="D747" s="21">
        <v>28</v>
      </c>
      <c r="E747" s="133">
        <v>45847</v>
      </c>
      <c r="F747" s="21">
        <v>5</v>
      </c>
      <c r="G747" s="21" t="s">
        <v>76</v>
      </c>
      <c r="H747" s="21" t="s">
        <v>76</v>
      </c>
      <c r="I747" s="21" t="s">
        <v>76</v>
      </c>
      <c r="J747" s="21" t="s">
        <v>76</v>
      </c>
      <c r="K747" s="21" t="s">
        <v>76</v>
      </c>
      <c r="L747" s="21" t="s">
        <v>76</v>
      </c>
      <c r="M747" s="21" t="s">
        <v>76</v>
      </c>
    </row>
    <row r="748" spans="4:13">
      <c r="D748" s="21">
        <v>28</v>
      </c>
      <c r="E748" s="133">
        <v>45847</v>
      </c>
      <c r="F748" s="21">
        <v>6</v>
      </c>
      <c r="G748" s="21" t="s">
        <v>76</v>
      </c>
      <c r="H748" s="21" t="s">
        <v>76</v>
      </c>
      <c r="I748" s="21" t="s">
        <v>76</v>
      </c>
      <c r="J748" s="21" t="s">
        <v>76</v>
      </c>
      <c r="K748" s="21" t="s">
        <v>76</v>
      </c>
      <c r="L748" s="21" t="s">
        <v>76</v>
      </c>
      <c r="M748" s="21" t="s">
        <v>76</v>
      </c>
    </row>
    <row r="749" spans="4:13">
      <c r="D749" s="21">
        <v>28</v>
      </c>
      <c r="E749" s="133">
        <v>45848</v>
      </c>
      <c r="F749" s="21">
        <v>1</v>
      </c>
      <c r="G749" s="21" t="s">
        <v>76</v>
      </c>
      <c r="H749" s="21" t="s">
        <v>76</v>
      </c>
      <c r="I749" s="21" t="s">
        <v>76</v>
      </c>
      <c r="J749" s="21" t="s">
        <v>76</v>
      </c>
      <c r="K749" s="21" t="s">
        <v>76</v>
      </c>
      <c r="L749" s="21" t="s">
        <v>76</v>
      </c>
      <c r="M749" s="21" t="s">
        <v>76</v>
      </c>
    </row>
    <row r="750" spans="4:13">
      <c r="D750" s="21">
        <v>28</v>
      </c>
      <c r="E750" s="133">
        <v>45848</v>
      </c>
      <c r="F750" s="21">
        <v>2</v>
      </c>
      <c r="G750" s="21" t="s">
        <v>76</v>
      </c>
      <c r="H750" s="21" t="s">
        <v>76</v>
      </c>
      <c r="I750" s="21" t="s">
        <v>76</v>
      </c>
      <c r="J750" s="21" t="s">
        <v>76</v>
      </c>
      <c r="K750" s="21" t="s">
        <v>76</v>
      </c>
      <c r="L750" s="21" t="s">
        <v>76</v>
      </c>
      <c r="M750" s="21" t="s">
        <v>76</v>
      </c>
    </row>
    <row r="751" spans="4:13">
      <c r="D751" s="21">
        <v>28</v>
      </c>
      <c r="E751" s="133">
        <v>45848</v>
      </c>
      <c r="F751" s="21">
        <v>3</v>
      </c>
      <c r="G751" s="21" t="s">
        <v>76</v>
      </c>
      <c r="H751" s="21" t="s">
        <v>76</v>
      </c>
      <c r="I751" s="21" t="s">
        <v>76</v>
      </c>
      <c r="J751" s="21" t="s">
        <v>76</v>
      </c>
      <c r="K751" s="21" t="s">
        <v>76</v>
      </c>
      <c r="L751" s="21" t="s">
        <v>76</v>
      </c>
      <c r="M751" s="21" t="s">
        <v>76</v>
      </c>
    </row>
    <row r="752" spans="4:13">
      <c r="D752" s="21">
        <v>28</v>
      </c>
      <c r="E752" s="133">
        <v>45848</v>
      </c>
      <c r="F752" s="21">
        <v>4</v>
      </c>
      <c r="G752" s="21" t="s">
        <v>76</v>
      </c>
      <c r="H752" s="21" t="s">
        <v>76</v>
      </c>
      <c r="I752" s="21" t="s">
        <v>76</v>
      </c>
      <c r="J752" s="21" t="s">
        <v>76</v>
      </c>
      <c r="K752" s="21" t="s">
        <v>76</v>
      </c>
      <c r="L752" s="21" t="s">
        <v>76</v>
      </c>
      <c r="M752" s="21" t="s">
        <v>76</v>
      </c>
    </row>
    <row r="753" spans="4:13">
      <c r="D753" s="21">
        <v>28</v>
      </c>
      <c r="E753" s="133">
        <v>45848</v>
      </c>
      <c r="F753" s="21">
        <v>5</v>
      </c>
      <c r="G753" s="21" t="s">
        <v>76</v>
      </c>
      <c r="H753" s="21" t="s">
        <v>76</v>
      </c>
      <c r="I753" s="21" t="s">
        <v>76</v>
      </c>
      <c r="J753" s="21" t="s">
        <v>76</v>
      </c>
      <c r="K753" s="21" t="s">
        <v>76</v>
      </c>
      <c r="L753" s="21" t="s">
        <v>76</v>
      </c>
      <c r="M753" s="21" t="s">
        <v>76</v>
      </c>
    </row>
    <row r="754" spans="4:13">
      <c r="D754" s="21">
        <v>28</v>
      </c>
      <c r="E754" s="133">
        <v>45848</v>
      </c>
      <c r="F754" s="21">
        <v>6</v>
      </c>
      <c r="G754" s="21" t="s">
        <v>76</v>
      </c>
      <c r="H754" s="21" t="s">
        <v>76</v>
      </c>
      <c r="I754" s="21" t="s">
        <v>76</v>
      </c>
      <c r="J754" s="21" t="s">
        <v>76</v>
      </c>
      <c r="K754" s="21" t="s">
        <v>76</v>
      </c>
      <c r="L754" s="21" t="s">
        <v>76</v>
      </c>
      <c r="M754" s="21" t="s">
        <v>76</v>
      </c>
    </row>
    <row r="755" spans="4:13">
      <c r="D755" s="21">
        <v>28</v>
      </c>
      <c r="E755" s="133">
        <v>45849</v>
      </c>
      <c r="F755" s="21">
        <v>1</v>
      </c>
      <c r="G755" s="21" t="s">
        <v>76</v>
      </c>
      <c r="H755" s="21" t="s">
        <v>76</v>
      </c>
      <c r="I755" s="21" t="s">
        <v>76</v>
      </c>
      <c r="J755" s="21" t="s">
        <v>76</v>
      </c>
      <c r="K755" s="21" t="s">
        <v>76</v>
      </c>
      <c r="L755" s="21" t="s">
        <v>76</v>
      </c>
      <c r="M755" s="21" t="s">
        <v>76</v>
      </c>
    </row>
    <row r="756" spans="4:13">
      <c r="D756" s="21">
        <v>28</v>
      </c>
      <c r="E756" s="133">
        <v>45849</v>
      </c>
      <c r="F756" s="21">
        <v>2</v>
      </c>
      <c r="G756" s="21" t="s">
        <v>76</v>
      </c>
      <c r="H756" s="21" t="s">
        <v>76</v>
      </c>
      <c r="I756" s="21" t="s">
        <v>76</v>
      </c>
      <c r="J756" s="21" t="s">
        <v>76</v>
      </c>
      <c r="K756" s="21" t="s">
        <v>76</v>
      </c>
      <c r="L756" s="21" t="s">
        <v>76</v>
      </c>
      <c r="M756" s="21" t="s">
        <v>76</v>
      </c>
    </row>
    <row r="757" spans="4:13">
      <c r="D757" s="21">
        <v>28</v>
      </c>
      <c r="E757" s="133">
        <v>45849</v>
      </c>
      <c r="F757" s="21">
        <v>3</v>
      </c>
      <c r="G757" s="21" t="s">
        <v>76</v>
      </c>
      <c r="H757" s="21" t="s">
        <v>76</v>
      </c>
      <c r="I757" s="21" t="s">
        <v>76</v>
      </c>
      <c r="J757" s="21" t="s">
        <v>76</v>
      </c>
      <c r="K757" s="21" t="s">
        <v>76</v>
      </c>
      <c r="L757" s="21" t="s">
        <v>76</v>
      </c>
      <c r="M757" s="21" t="s">
        <v>76</v>
      </c>
    </row>
    <row r="758" spans="4:13">
      <c r="D758" s="21">
        <v>28</v>
      </c>
      <c r="E758" s="133">
        <v>45849</v>
      </c>
      <c r="F758" s="21">
        <v>4</v>
      </c>
      <c r="G758" s="21" t="s">
        <v>76</v>
      </c>
      <c r="H758" s="21" t="s">
        <v>76</v>
      </c>
      <c r="I758" s="21" t="s">
        <v>76</v>
      </c>
      <c r="J758" s="21" t="s">
        <v>76</v>
      </c>
      <c r="K758" s="21" t="s">
        <v>76</v>
      </c>
      <c r="L758" s="21" t="s">
        <v>76</v>
      </c>
      <c r="M758" s="21" t="s">
        <v>76</v>
      </c>
    </row>
    <row r="759" spans="4:13">
      <c r="D759" s="21">
        <v>29</v>
      </c>
      <c r="E759" s="133">
        <v>45852</v>
      </c>
      <c r="F759" s="21">
        <v>1</v>
      </c>
      <c r="G759" s="21" t="s">
        <v>76</v>
      </c>
      <c r="H759" s="21" t="s">
        <v>76</v>
      </c>
      <c r="I759" s="21" t="s">
        <v>76</v>
      </c>
      <c r="J759" s="21" t="s">
        <v>76</v>
      </c>
      <c r="K759" s="21" t="s">
        <v>76</v>
      </c>
      <c r="L759" s="21" t="s">
        <v>76</v>
      </c>
      <c r="M759" s="21" t="s">
        <v>76</v>
      </c>
    </row>
    <row r="760" spans="4:13">
      <c r="D760" s="21">
        <v>29</v>
      </c>
      <c r="E760" s="133">
        <v>45852</v>
      </c>
      <c r="F760" s="21">
        <v>2</v>
      </c>
      <c r="G760" s="21" t="s">
        <v>76</v>
      </c>
      <c r="H760" s="21" t="s">
        <v>76</v>
      </c>
      <c r="I760" s="21" t="s">
        <v>76</v>
      </c>
      <c r="J760" s="21" t="s">
        <v>76</v>
      </c>
      <c r="K760" s="21" t="s">
        <v>76</v>
      </c>
      <c r="L760" s="21" t="s">
        <v>76</v>
      </c>
      <c r="M760" s="21" t="s">
        <v>76</v>
      </c>
    </row>
    <row r="761" spans="4:13">
      <c r="D761" s="21">
        <v>29</v>
      </c>
      <c r="E761" s="133">
        <v>45852</v>
      </c>
      <c r="F761" s="21">
        <v>3</v>
      </c>
      <c r="G761" s="21" t="s">
        <v>76</v>
      </c>
      <c r="H761" s="21" t="s">
        <v>76</v>
      </c>
      <c r="I761" s="21" t="s">
        <v>76</v>
      </c>
      <c r="J761" s="21" t="s">
        <v>76</v>
      </c>
      <c r="K761" s="21" t="s">
        <v>76</v>
      </c>
      <c r="L761" s="21" t="s">
        <v>76</v>
      </c>
      <c r="M761" s="21" t="s">
        <v>76</v>
      </c>
    </row>
    <row r="762" spans="4:13">
      <c r="D762" s="21">
        <v>29</v>
      </c>
      <c r="E762" s="133">
        <v>45852</v>
      </c>
      <c r="F762" s="21">
        <v>4</v>
      </c>
      <c r="G762" s="21" t="s">
        <v>76</v>
      </c>
      <c r="H762" s="21" t="s">
        <v>76</v>
      </c>
      <c r="I762" s="21" t="s">
        <v>76</v>
      </c>
      <c r="J762" s="21" t="s">
        <v>76</v>
      </c>
      <c r="K762" s="21" t="s">
        <v>76</v>
      </c>
      <c r="L762" s="21" t="s">
        <v>76</v>
      </c>
      <c r="M762" s="21" t="s">
        <v>76</v>
      </c>
    </row>
    <row r="763" spans="4:13">
      <c r="D763" s="21">
        <v>29</v>
      </c>
      <c r="E763" s="133">
        <v>45852</v>
      </c>
      <c r="F763" s="21">
        <v>5</v>
      </c>
      <c r="G763" s="21" t="s">
        <v>76</v>
      </c>
      <c r="H763" s="21" t="s">
        <v>76</v>
      </c>
      <c r="I763" s="21" t="s">
        <v>76</v>
      </c>
      <c r="J763" s="21" t="s">
        <v>76</v>
      </c>
      <c r="K763" s="21" t="s">
        <v>76</v>
      </c>
      <c r="L763" s="21" t="s">
        <v>76</v>
      </c>
      <c r="M763" s="21" t="s">
        <v>76</v>
      </c>
    </row>
    <row r="764" spans="4:13">
      <c r="D764" s="21">
        <v>29</v>
      </c>
      <c r="E764" s="133">
        <v>45852</v>
      </c>
      <c r="F764" s="21">
        <v>6</v>
      </c>
      <c r="G764" s="21" t="s">
        <v>76</v>
      </c>
      <c r="H764" s="21" t="s">
        <v>76</v>
      </c>
      <c r="I764" s="21" t="s">
        <v>76</v>
      </c>
      <c r="J764" s="21" t="s">
        <v>76</v>
      </c>
      <c r="K764" s="21" t="s">
        <v>76</v>
      </c>
      <c r="L764" s="21" t="s">
        <v>76</v>
      </c>
      <c r="M764" s="21" t="s">
        <v>76</v>
      </c>
    </row>
    <row r="765" spans="4:13">
      <c r="D765" s="21">
        <v>29</v>
      </c>
      <c r="E765" s="133">
        <v>45853</v>
      </c>
      <c r="F765" s="21">
        <v>1</v>
      </c>
      <c r="G765" s="21" t="s">
        <v>76</v>
      </c>
      <c r="H765" s="21" t="s">
        <v>76</v>
      </c>
      <c r="I765" s="21" t="s">
        <v>76</v>
      </c>
      <c r="J765" s="21" t="s">
        <v>76</v>
      </c>
      <c r="K765" s="21" t="s">
        <v>76</v>
      </c>
      <c r="L765" s="21" t="s">
        <v>76</v>
      </c>
      <c r="M765" s="21" t="s">
        <v>76</v>
      </c>
    </row>
    <row r="766" spans="4:13">
      <c r="D766" s="21">
        <v>29</v>
      </c>
      <c r="E766" s="133">
        <v>45853</v>
      </c>
      <c r="F766" s="21">
        <v>2</v>
      </c>
      <c r="G766" s="21" t="s">
        <v>76</v>
      </c>
      <c r="H766" s="21" t="s">
        <v>76</v>
      </c>
      <c r="I766" s="21" t="s">
        <v>76</v>
      </c>
      <c r="J766" s="21" t="s">
        <v>76</v>
      </c>
      <c r="K766" s="21" t="s">
        <v>76</v>
      </c>
      <c r="L766" s="21" t="s">
        <v>76</v>
      </c>
      <c r="M766" s="21" t="s">
        <v>76</v>
      </c>
    </row>
    <row r="767" spans="4:13">
      <c r="D767" s="21">
        <v>29</v>
      </c>
      <c r="E767" s="133">
        <v>45853</v>
      </c>
      <c r="F767" s="21">
        <v>3</v>
      </c>
      <c r="G767" s="21" t="s">
        <v>76</v>
      </c>
      <c r="H767" s="21" t="s">
        <v>76</v>
      </c>
      <c r="I767" s="21" t="s">
        <v>76</v>
      </c>
      <c r="J767" s="21" t="s">
        <v>76</v>
      </c>
      <c r="K767" s="21" t="s">
        <v>76</v>
      </c>
      <c r="L767" s="21" t="s">
        <v>76</v>
      </c>
      <c r="M767" s="21" t="s">
        <v>76</v>
      </c>
    </row>
    <row r="768" spans="4:13">
      <c r="D768" s="21">
        <v>29</v>
      </c>
      <c r="E768" s="133">
        <v>45853</v>
      </c>
      <c r="F768" s="21">
        <v>4</v>
      </c>
      <c r="G768" s="21" t="s">
        <v>76</v>
      </c>
      <c r="H768" s="21" t="s">
        <v>76</v>
      </c>
      <c r="I768" s="21" t="s">
        <v>76</v>
      </c>
      <c r="J768" s="21" t="s">
        <v>76</v>
      </c>
      <c r="K768" s="21" t="s">
        <v>76</v>
      </c>
      <c r="L768" s="21" t="s">
        <v>76</v>
      </c>
      <c r="M768" s="21" t="s">
        <v>76</v>
      </c>
    </row>
    <row r="769" spans="4:13">
      <c r="D769" s="21">
        <v>29</v>
      </c>
      <c r="E769" s="133">
        <v>45853</v>
      </c>
      <c r="F769" s="21">
        <v>5</v>
      </c>
      <c r="G769" s="21" t="s">
        <v>76</v>
      </c>
      <c r="H769" s="21" t="s">
        <v>76</v>
      </c>
      <c r="I769" s="21" t="s">
        <v>76</v>
      </c>
      <c r="J769" s="21" t="s">
        <v>76</v>
      </c>
      <c r="K769" s="21" t="s">
        <v>76</v>
      </c>
      <c r="L769" s="21" t="s">
        <v>76</v>
      </c>
      <c r="M769" s="21" t="s">
        <v>76</v>
      </c>
    </row>
    <row r="770" spans="4:13">
      <c r="D770" s="21">
        <v>29</v>
      </c>
      <c r="E770" s="133">
        <v>45853</v>
      </c>
      <c r="F770" s="21">
        <v>6</v>
      </c>
      <c r="G770" s="21" t="s">
        <v>76</v>
      </c>
      <c r="H770" s="21" t="s">
        <v>76</v>
      </c>
      <c r="I770" s="21" t="s">
        <v>76</v>
      </c>
      <c r="J770" s="21" t="s">
        <v>82</v>
      </c>
      <c r="K770" s="21" t="s">
        <v>76</v>
      </c>
      <c r="L770" s="21" t="s">
        <v>76</v>
      </c>
      <c r="M770" s="21" t="s">
        <v>76</v>
      </c>
    </row>
    <row r="771" spans="4:13">
      <c r="D771" s="21">
        <v>29</v>
      </c>
      <c r="E771" s="133">
        <v>45854</v>
      </c>
      <c r="F771" s="21">
        <v>1</v>
      </c>
      <c r="G771" s="21" t="s">
        <v>76</v>
      </c>
      <c r="H771" s="21" t="s">
        <v>76</v>
      </c>
      <c r="I771" s="21" t="s">
        <v>76</v>
      </c>
      <c r="J771" s="21" t="s">
        <v>76</v>
      </c>
      <c r="K771" s="21" t="s">
        <v>76</v>
      </c>
      <c r="L771" s="21" t="s">
        <v>76</v>
      </c>
      <c r="M771" s="21" t="s">
        <v>76</v>
      </c>
    </row>
    <row r="772" spans="4:13">
      <c r="D772" s="21">
        <v>29</v>
      </c>
      <c r="E772" s="133">
        <v>45854</v>
      </c>
      <c r="F772" s="21">
        <v>2</v>
      </c>
      <c r="G772" s="21" t="s">
        <v>76</v>
      </c>
      <c r="H772" s="21" t="s">
        <v>76</v>
      </c>
      <c r="I772" s="21" t="s">
        <v>76</v>
      </c>
      <c r="J772" s="21" t="s">
        <v>76</v>
      </c>
      <c r="K772" s="21" t="s">
        <v>76</v>
      </c>
      <c r="L772" s="21" t="s">
        <v>76</v>
      </c>
      <c r="M772" s="21" t="s">
        <v>76</v>
      </c>
    </row>
    <row r="773" spans="4:13">
      <c r="D773" s="21">
        <v>29</v>
      </c>
      <c r="E773" s="133">
        <v>45854</v>
      </c>
      <c r="F773" s="21">
        <v>3</v>
      </c>
      <c r="G773" s="21" t="s">
        <v>76</v>
      </c>
      <c r="H773" s="21" t="s">
        <v>76</v>
      </c>
      <c r="I773" s="21" t="s">
        <v>76</v>
      </c>
      <c r="J773" s="21" t="s">
        <v>76</v>
      </c>
      <c r="K773" s="21" t="s">
        <v>76</v>
      </c>
      <c r="L773" s="21" t="s">
        <v>76</v>
      </c>
      <c r="M773" s="21" t="s">
        <v>76</v>
      </c>
    </row>
    <row r="774" spans="4:13">
      <c r="D774" s="21">
        <v>29</v>
      </c>
      <c r="E774" s="133">
        <v>45854</v>
      </c>
      <c r="F774" s="21">
        <v>4</v>
      </c>
      <c r="G774" s="21" t="s">
        <v>76</v>
      </c>
      <c r="H774" s="21" t="s">
        <v>76</v>
      </c>
      <c r="I774" s="21" t="s">
        <v>76</v>
      </c>
      <c r="J774" s="21" t="s">
        <v>76</v>
      </c>
      <c r="K774" s="21" t="s">
        <v>76</v>
      </c>
      <c r="L774" s="21" t="s">
        <v>76</v>
      </c>
      <c r="M774" s="21" t="s">
        <v>76</v>
      </c>
    </row>
    <row r="775" spans="4:13">
      <c r="D775" s="21">
        <v>29</v>
      </c>
      <c r="E775" s="133">
        <v>45854</v>
      </c>
      <c r="F775" s="21">
        <v>5</v>
      </c>
      <c r="G775" s="21" t="s">
        <v>76</v>
      </c>
      <c r="H775" s="21" t="s">
        <v>76</v>
      </c>
      <c r="I775" s="21" t="s">
        <v>76</v>
      </c>
      <c r="J775" s="21" t="s">
        <v>76</v>
      </c>
      <c r="K775" s="21" t="s">
        <v>76</v>
      </c>
      <c r="L775" s="21" t="s">
        <v>76</v>
      </c>
      <c r="M775" s="21" t="s">
        <v>76</v>
      </c>
    </row>
    <row r="776" spans="4:13">
      <c r="D776" s="21">
        <v>29</v>
      </c>
      <c r="E776" s="133">
        <v>45854</v>
      </c>
      <c r="F776" s="21">
        <v>6</v>
      </c>
      <c r="G776" s="21" t="s">
        <v>76</v>
      </c>
      <c r="H776" s="21" t="s">
        <v>76</v>
      </c>
      <c r="I776" s="21" t="s">
        <v>76</v>
      </c>
      <c r="J776" s="21" t="s">
        <v>76</v>
      </c>
      <c r="K776" s="21" t="s">
        <v>76</v>
      </c>
      <c r="L776" s="21" t="s">
        <v>76</v>
      </c>
      <c r="M776" s="21" t="s">
        <v>76</v>
      </c>
    </row>
    <row r="777" spans="4:13">
      <c r="D777" s="21">
        <v>29</v>
      </c>
      <c r="E777" s="133">
        <v>45855</v>
      </c>
      <c r="F777" s="21">
        <v>1</v>
      </c>
      <c r="G777" s="21" t="s">
        <v>76</v>
      </c>
      <c r="H777" s="21" t="s">
        <v>76</v>
      </c>
      <c r="I777" s="21" t="s">
        <v>76</v>
      </c>
      <c r="J777" s="21" t="s">
        <v>76</v>
      </c>
      <c r="K777" s="21" t="s">
        <v>76</v>
      </c>
      <c r="L777" s="21" t="s">
        <v>76</v>
      </c>
      <c r="M777" s="21" t="s">
        <v>76</v>
      </c>
    </row>
    <row r="778" spans="4:13">
      <c r="D778" s="21">
        <v>29</v>
      </c>
      <c r="E778" s="133">
        <v>45855</v>
      </c>
      <c r="F778" s="21">
        <v>2</v>
      </c>
      <c r="G778" s="21" t="s">
        <v>76</v>
      </c>
      <c r="H778" s="21" t="s">
        <v>76</v>
      </c>
      <c r="I778" s="21" t="s">
        <v>76</v>
      </c>
      <c r="J778" s="21" t="s">
        <v>76</v>
      </c>
      <c r="K778" s="21" t="s">
        <v>76</v>
      </c>
      <c r="L778" s="21" t="s">
        <v>76</v>
      </c>
      <c r="M778" s="21" t="s">
        <v>76</v>
      </c>
    </row>
    <row r="779" spans="4:13">
      <c r="D779" s="21">
        <v>29</v>
      </c>
      <c r="E779" s="133">
        <v>45855</v>
      </c>
      <c r="F779" s="21">
        <v>3</v>
      </c>
      <c r="G779" s="21" t="s">
        <v>76</v>
      </c>
      <c r="H779" s="21" t="s">
        <v>76</v>
      </c>
      <c r="I779" s="21" t="s">
        <v>76</v>
      </c>
      <c r="J779" s="21" t="s">
        <v>76</v>
      </c>
      <c r="K779" s="21" t="s">
        <v>76</v>
      </c>
      <c r="L779" s="21" t="s">
        <v>76</v>
      </c>
      <c r="M779" s="21" t="s">
        <v>76</v>
      </c>
    </row>
    <row r="780" spans="4:13">
      <c r="D780" s="21">
        <v>29</v>
      </c>
      <c r="E780" s="133">
        <v>45855</v>
      </c>
      <c r="F780" s="21">
        <v>4</v>
      </c>
      <c r="G780" s="21" t="s">
        <v>76</v>
      </c>
      <c r="H780" s="21" t="s">
        <v>76</v>
      </c>
      <c r="I780" s="21" t="s">
        <v>76</v>
      </c>
      <c r="J780" s="21" t="s">
        <v>76</v>
      </c>
      <c r="K780" s="21" t="s">
        <v>76</v>
      </c>
      <c r="L780" s="21" t="s">
        <v>76</v>
      </c>
      <c r="M780" s="21" t="s">
        <v>76</v>
      </c>
    </row>
    <row r="781" spans="4:13">
      <c r="D781" s="21">
        <v>29</v>
      </c>
      <c r="E781" s="133">
        <v>45855</v>
      </c>
      <c r="F781" s="21">
        <v>5</v>
      </c>
      <c r="G781" s="21" t="s">
        <v>76</v>
      </c>
      <c r="H781" s="21" t="s">
        <v>76</v>
      </c>
      <c r="I781" s="21" t="s">
        <v>76</v>
      </c>
      <c r="J781" s="21" t="s">
        <v>76</v>
      </c>
      <c r="K781" s="21" t="s">
        <v>76</v>
      </c>
      <c r="L781" s="21" t="s">
        <v>76</v>
      </c>
      <c r="M781" s="21" t="s">
        <v>76</v>
      </c>
    </row>
    <row r="782" spans="4:13">
      <c r="D782" s="21">
        <v>29</v>
      </c>
      <c r="E782" s="133">
        <v>45855</v>
      </c>
      <c r="F782" s="21">
        <v>6</v>
      </c>
      <c r="G782" s="21" t="s">
        <v>76</v>
      </c>
      <c r="H782" s="21" t="s">
        <v>76</v>
      </c>
      <c r="I782" s="21" t="s">
        <v>76</v>
      </c>
      <c r="J782" s="21" t="s">
        <v>76</v>
      </c>
      <c r="K782" s="21" t="s">
        <v>76</v>
      </c>
      <c r="L782" s="21" t="s">
        <v>76</v>
      </c>
      <c r="M782" s="21" t="s">
        <v>76</v>
      </c>
    </row>
    <row r="783" spans="4:13">
      <c r="D783" s="21">
        <v>29</v>
      </c>
      <c r="E783" s="133">
        <v>45856</v>
      </c>
      <c r="F783" s="21">
        <v>1</v>
      </c>
      <c r="G783" s="21" t="s">
        <v>76</v>
      </c>
      <c r="H783" s="21" t="s">
        <v>76</v>
      </c>
      <c r="I783" s="21" t="s">
        <v>76</v>
      </c>
      <c r="J783" s="21" t="s">
        <v>76</v>
      </c>
      <c r="K783" s="21" t="s">
        <v>76</v>
      </c>
      <c r="L783" s="21" t="s">
        <v>76</v>
      </c>
      <c r="M783" s="21" t="s">
        <v>76</v>
      </c>
    </row>
    <row r="784" spans="4:13">
      <c r="D784" s="21">
        <v>29</v>
      </c>
      <c r="E784" s="133">
        <v>45856</v>
      </c>
      <c r="F784" s="21">
        <v>2</v>
      </c>
      <c r="G784" s="21" t="s">
        <v>76</v>
      </c>
      <c r="H784" s="21" t="s">
        <v>76</v>
      </c>
      <c r="I784" s="21" t="s">
        <v>76</v>
      </c>
      <c r="J784" s="21" t="s">
        <v>76</v>
      </c>
      <c r="K784" s="21" t="s">
        <v>76</v>
      </c>
      <c r="L784" s="21" t="s">
        <v>76</v>
      </c>
      <c r="M784" s="21" t="s">
        <v>76</v>
      </c>
    </row>
    <row r="785" spans="4:13">
      <c r="D785" s="21">
        <v>29</v>
      </c>
      <c r="E785" s="133">
        <v>45856</v>
      </c>
      <c r="F785" s="21">
        <v>3</v>
      </c>
      <c r="G785" s="21" t="s">
        <v>76</v>
      </c>
      <c r="H785" s="21" t="s">
        <v>76</v>
      </c>
      <c r="I785" s="21" t="s">
        <v>76</v>
      </c>
      <c r="J785" s="21" t="s">
        <v>76</v>
      </c>
      <c r="K785" s="21" t="s">
        <v>76</v>
      </c>
      <c r="L785" s="21" t="s">
        <v>76</v>
      </c>
      <c r="M785" s="21" t="s">
        <v>76</v>
      </c>
    </row>
    <row r="786" spans="4:13">
      <c r="D786" s="21">
        <v>29</v>
      </c>
      <c r="E786" s="133">
        <v>45856</v>
      </c>
      <c r="F786" s="21">
        <v>4</v>
      </c>
      <c r="G786" s="21" t="s">
        <v>76</v>
      </c>
      <c r="H786" s="21" t="s">
        <v>76</v>
      </c>
      <c r="I786" s="21" t="s">
        <v>76</v>
      </c>
      <c r="J786" s="21" t="s">
        <v>76</v>
      </c>
      <c r="K786" s="21" t="s">
        <v>76</v>
      </c>
      <c r="L786" s="21" t="s">
        <v>76</v>
      </c>
      <c r="M786" s="21" t="s">
        <v>76</v>
      </c>
    </row>
    <row r="787" spans="4:13">
      <c r="D787" s="21">
        <v>30</v>
      </c>
      <c r="E787" s="133">
        <v>45859</v>
      </c>
      <c r="F787" s="21">
        <v>1</v>
      </c>
      <c r="G787" s="21" t="s">
        <v>76</v>
      </c>
      <c r="H787" s="21" t="s">
        <v>76</v>
      </c>
      <c r="I787" s="21" t="s">
        <v>76</v>
      </c>
      <c r="J787" s="21" t="s">
        <v>76</v>
      </c>
      <c r="K787" s="21" t="s">
        <v>76</v>
      </c>
      <c r="L787" s="21" t="s">
        <v>76</v>
      </c>
      <c r="M787" s="21" t="s">
        <v>76</v>
      </c>
    </row>
    <row r="788" spans="4:13">
      <c r="D788" s="21">
        <v>30</v>
      </c>
      <c r="E788" s="133">
        <v>45859</v>
      </c>
      <c r="F788" s="21">
        <v>2</v>
      </c>
      <c r="G788" s="21" t="s">
        <v>76</v>
      </c>
      <c r="H788" s="21" t="s">
        <v>76</v>
      </c>
      <c r="I788" s="21" t="s">
        <v>76</v>
      </c>
      <c r="J788" s="21" t="s">
        <v>76</v>
      </c>
      <c r="K788" s="21" t="s">
        <v>76</v>
      </c>
      <c r="L788" s="21" t="s">
        <v>76</v>
      </c>
      <c r="M788" s="21" t="s">
        <v>76</v>
      </c>
    </row>
    <row r="789" spans="4:13">
      <c r="D789" s="21">
        <v>30</v>
      </c>
      <c r="E789" s="133">
        <v>45859</v>
      </c>
      <c r="F789" s="21">
        <v>3</v>
      </c>
      <c r="G789" s="21" t="s">
        <v>76</v>
      </c>
      <c r="H789" s="21" t="s">
        <v>76</v>
      </c>
      <c r="I789" s="21" t="s">
        <v>76</v>
      </c>
      <c r="J789" s="21" t="s">
        <v>76</v>
      </c>
      <c r="K789" s="21" t="s">
        <v>76</v>
      </c>
      <c r="L789" s="21" t="s">
        <v>76</v>
      </c>
      <c r="M789" s="21" t="s">
        <v>76</v>
      </c>
    </row>
    <row r="790" spans="4:13">
      <c r="D790" s="21">
        <v>30</v>
      </c>
      <c r="E790" s="133">
        <v>45859</v>
      </c>
      <c r="F790" s="21">
        <v>4</v>
      </c>
      <c r="G790" s="21" t="s">
        <v>76</v>
      </c>
      <c r="H790" s="21" t="s">
        <v>76</v>
      </c>
      <c r="I790" s="21" t="s">
        <v>76</v>
      </c>
      <c r="J790" s="21" t="s">
        <v>76</v>
      </c>
      <c r="K790" s="21" t="s">
        <v>76</v>
      </c>
      <c r="L790" s="21" t="s">
        <v>76</v>
      </c>
      <c r="M790" s="21" t="s">
        <v>76</v>
      </c>
    </row>
    <row r="791" spans="4:13">
      <c r="D791" s="21">
        <v>30</v>
      </c>
      <c r="E791" s="133">
        <v>45859</v>
      </c>
      <c r="F791" s="21">
        <v>5</v>
      </c>
      <c r="G791" s="21" t="s">
        <v>76</v>
      </c>
      <c r="H791" s="21" t="s">
        <v>76</v>
      </c>
      <c r="I791" s="21" t="s">
        <v>76</v>
      </c>
      <c r="J791" s="21" t="s">
        <v>76</v>
      </c>
      <c r="K791" s="21" t="s">
        <v>76</v>
      </c>
      <c r="L791" s="21" t="s">
        <v>76</v>
      </c>
      <c r="M791" s="21" t="s">
        <v>76</v>
      </c>
    </row>
    <row r="792" spans="4:13">
      <c r="D792" s="21">
        <v>30</v>
      </c>
      <c r="E792" s="133">
        <v>45859</v>
      </c>
      <c r="F792" s="21">
        <v>6</v>
      </c>
      <c r="G792" s="21" t="s">
        <v>76</v>
      </c>
      <c r="H792" s="21" t="s">
        <v>76</v>
      </c>
      <c r="I792" s="21" t="s">
        <v>76</v>
      </c>
      <c r="J792" s="21" t="s">
        <v>76</v>
      </c>
      <c r="K792" s="21" t="s">
        <v>76</v>
      </c>
      <c r="L792" s="21" t="s">
        <v>76</v>
      </c>
      <c r="M792" s="21" t="s">
        <v>76</v>
      </c>
    </row>
    <row r="793" spans="4:13">
      <c r="D793" s="21">
        <v>30</v>
      </c>
      <c r="E793" s="133">
        <v>45860</v>
      </c>
      <c r="F793" s="21">
        <v>1</v>
      </c>
      <c r="G793" s="21" t="s">
        <v>76</v>
      </c>
      <c r="H793" s="21" t="s">
        <v>76</v>
      </c>
      <c r="I793" s="21" t="s">
        <v>76</v>
      </c>
      <c r="J793" s="21" t="s">
        <v>76</v>
      </c>
      <c r="K793" s="21" t="s">
        <v>76</v>
      </c>
      <c r="L793" s="21" t="s">
        <v>76</v>
      </c>
      <c r="M793" s="21" t="s">
        <v>76</v>
      </c>
    </row>
    <row r="794" spans="4:13">
      <c r="D794" s="21">
        <v>30</v>
      </c>
      <c r="E794" s="133">
        <v>45860</v>
      </c>
      <c r="F794" s="21">
        <v>2</v>
      </c>
      <c r="G794" s="21" t="s">
        <v>76</v>
      </c>
      <c r="H794" s="21" t="s">
        <v>76</v>
      </c>
      <c r="I794" s="21" t="s">
        <v>76</v>
      </c>
      <c r="J794" s="21" t="s">
        <v>76</v>
      </c>
      <c r="K794" s="21" t="s">
        <v>76</v>
      </c>
      <c r="L794" s="21" t="s">
        <v>76</v>
      </c>
      <c r="M794" s="21" t="s">
        <v>76</v>
      </c>
    </row>
    <row r="795" spans="4:13">
      <c r="D795" s="21">
        <v>30</v>
      </c>
      <c r="E795" s="133">
        <v>45860</v>
      </c>
      <c r="F795" s="21">
        <v>3</v>
      </c>
      <c r="G795" s="21" t="s">
        <v>76</v>
      </c>
      <c r="H795" s="21" t="s">
        <v>76</v>
      </c>
      <c r="I795" s="21" t="s">
        <v>76</v>
      </c>
      <c r="J795" s="21" t="s">
        <v>76</v>
      </c>
      <c r="K795" s="21" t="s">
        <v>76</v>
      </c>
      <c r="L795" s="21" t="s">
        <v>76</v>
      </c>
      <c r="M795" s="21" t="s">
        <v>76</v>
      </c>
    </row>
    <row r="796" spans="4:13">
      <c r="D796" s="21">
        <v>30</v>
      </c>
      <c r="E796" s="133">
        <v>45860</v>
      </c>
      <c r="F796" s="21">
        <v>4</v>
      </c>
      <c r="G796" s="21" t="s">
        <v>76</v>
      </c>
      <c r="H796" s="21" t="s">
        <v>76</v>
      </c>
      <c r="I796" s="21" t="s">
        <v>76</v>
      </c>
      <c r="J796" s="21" t="s">
        <v>76</v>
      </c>
      <c r="K796" s="21" t="s">
        <v>76</v>
      </c>
      <c r="L796" s="21" t="s">
        <v>76</v>
      </c>
      <c r="M796" s="21" t="s">
        <v>76</v>
      </c>
    </row>
    <row r="797" spans="4:13">
      <c r="D797" s="21">
        <v>30</v>
      </c>
      <c r="E797" s="133">
        <v>45860</v>
      </c>
      <c r="F797" s="21">
        <v>5</v>
      </c>
      <c r="G797" s="21" t="s">
        <v>76</v>
      </c>
      <c r="H797" s="21" t="s">
        <v>76</v>
      </c>
      <c r="I797" s="21" t="s">
        <v>76</v>
      </c>
      <c r="J797" s="21" t="s">
        <v>76</v>
      </c>
      <c r="K797" s="21" t="s">
        <v>76</v>
      </c>
      <c r="L797" s="21" t="s">
        <v>76</v>
      </c>
      <c r="M797" s="21" t="s">
        <v>76</v>
      </c>
    </row>
    <row r="798" spans="4:13">
      <c r="D798" s="21">
        <v>30</v>
      </c>
      <c r="E798" s="133">
        <v>45860</v>
      </c>
      <c r="F798" s="21">
        <v>6</v>
      </c>
      <c r="G798" s="21" t="s">
        <v>76</v>
      </c>
      <c r="H798" s="21" t="s">
        <v>76</v>
      </c>
      <c r="I798" s="21" t="s">
        <v>76</v>
      </c>
      <c r="J798" s="21" t="s">
        <v>76</v>
      </c>
      <c r="K798" s="21" t="s">
        <v>76</v>
      </c>
      <c r="L798" s="21" t="s">
        <v>76</v>
      </c>
      <c r="M798" s="21" t="s">
        <v>76</v>
      </c>
    </row>
    <row r="799" spans="4:13">
      <c r="D799" s="21">
        <v>30</v>
      </c>
      <c r="E799" s="133">
        <v>45861</v>
      </c>
      <c r="F799" s="21">
        <v>1</v>
      </c>
      <c r="G799" s="21" t="s">
        <v>76</v>
      </c>
      <c r="H799" s="21" t="s">
        <v>76</v>
      </c>
      <c r="I799" s="21" t="s">
        <v>76</v>
      </c>
      <c r="J799" s="21" t="s">
        <v>76</v>
      </c>
      <c r="K799" s="21" t="s">
        <v>76</v>
      </c>
      <c r="L799" s="21" t="s">
        <v>76</v>
      </c>
      <c r="M799" s="21" t="s">
        <v>76</v>
      </c>
    </row>
    <row r="800" spans="4:13">
      <c r="D800" s="21">
        <v>30</v>
      </c>
      <c r="E800" s="133">
        <v>45861</v>
      </c>
      <c r="F800" s="21">
        <v>2</v>
      </c>
      <c r="G800" s="21" t="s">
        <v>76</v>
      </c>
      <c r="H800" s="21" t="s">
        <v>76</v>
      </c>
      <c r="I800" s="21" t="s">
        <v>76</v>
      </c>
      <c r="J800" s="21" t="s">
        <v>76</v>
      </c>
      <c r="K800" s="21" t="s">
        <v>76</v>
      </c>
      <c r="L800" s="21" t="s">
        <v>76</v>
      </c>
      <c r="M800" s="21" t="s">
        <v>76</v>
      </c>
    </row>
    <row r="801" spans="4:13">
      <c r="D801" s="21">
        <v>30</v>
      </c>
      <c r="E801" s="133">
        <v>45861</v>
      </c>
      <c r="F801" s="21">
        <v>3</v>
      </c>
      <c r="G801" s="21" t="s">
        <v>76</v>
      </c>
      <c r="H801" s="21" t="s">
        <v>76</v>
      </c>
      <c r="I801" s="21" t="s">
        <v>76</v>
      </c>
      <c r="J801" s="21" t="s">
        <v>76</v>
      </c>
      <c r="K801" s="21" t="s">
        <v>76</v>
      </c>
      <c r="L801" s="21" t="s">
        <v>76</v>
      </c>
      <c r="M801" s="21" t="s">
        <v>76</v>
      </c>
    </row>
    <row r="802" spans="4:13">
      <c r="D802" s="21">
        <v>30</v>
      </c>
      <c r="E802" s="133">
        <v>45861</v>
      </c>
      <c r="F802" s="21">
        <v>4</v>
      </c>
      <c r="G802" s="21" t="s">
        <v>76</v>
      </c>
      <c r="H802" s="21" t="s">
        <v>76</v>
      </c>
      <c r="I802" s="21" t="s">
        <v>76</v>
      </c>
      <c r="J802" s="21" t="s">
        <v>76</v>
      </c>
      <c r="K802" s="21" t="s">
        <v>76</v>
      </c>
      <c r="L802" s="21" t="s">
        <v>76</v>
      </c>
      <c r="M802" s="21" t="s">
        <v>76</v>
      </c>
    </row>
    <row r="803" spans="4:13">
      <c r="D803" s="21">
        <v>30</v>
      </c>
      <c r="E803" s="133">
        <v>45861</v>
      </c>
      <c r="F803" s="21">
        <v>5</v>
      </c>
      <c r="G803" s="21" t="s">
        <v>76</v>
      </c>
      <c r="H803" s="21" t="s">
        <v>76</v>
      </c>
      <c r="I803" s="21" t="s">
        <v>76</v>
      </c>
      <c r="J803" s="21" t="s">
        <v>76</v>
      </c>
      <c r="K803" s="21" t="s">
        <v>76</v>
      </c>
      <c r="L803" s="21" t="s">
        <v>76</v>
      </c>
      <c r="M803" s="21" t="s">
        <v>76</v>
      </c>
    </row>
    <row r="804" spans="4:13">
      <c r="D804" s="21">
        <v>30</v>
      </c>
      <c r="E804" s="133">
        <v>45861</v>
      </c>
      <c r="F804" s="21">
        <v>6</v>
      </c>
      <c r="G804" s="21" t="s">
        <v>76</v>
      </c>
      <c r="H804" s="21" t="s">
        <v>76</v>
      </c>
      <c r="I804" s="21" t="s">
        <v>76</v>
      </c>
      <c r="J804" s="21" t="s">
        <v>76</v>
      </c>
      <c r="K804" s="21" t="s">
        <v>76</v>
      </c>
      <c r="L804" s="21" t="s">
        <v>76</v>
      </c>
      <c r="M804" s="21" t="s">
        <v>76</v>
      </c>
    </row>
    <row r="805" spans="4:13">
      <c r="D805" s="21">
        <v>30</v>
      </c>
      <c r="E805" s="133">
        <v>45862</v>
      </c>
      <c r="F805" s="21">
        <v>1</v>
      </c>
      <c r="G805" s="21" t="s">
        <v>76</v>
      </c>
      <c r="H805" s="21" t="s">
        <v>76</v>
      </c>
      <c r="I805" s="21" t="s">
        <v>76</v>
      </c>
      <c r="J805" s="21" t="s">
        <v>76</v>
      </c>
      <c r="K805" s="21" t="s">
        <v>76</v>
      </c>
      <c r="L805" s="21" t="s">
        <v>76</v>
      </c>
      <c r="M805" s="21" t="s">
        <v>76</v>
      </c>
    </row>
    <row r="806" spans="4:13">
      <c r="D806" s="21">
        <v>30</v>
      </c>
      <c r="E806" s="133">
        <v>45862</v>
      </c>
      <c r="F806" s="21">
        <v>2</v>
      </c>
      <c r="G806" s="21" t="s">
        <v>76</v>
      </c>
      <c r="H806" s="21" t="s">
        <v>76</v>
      </c>
      <c r="I806" s="21" t="s">
        <v>76</v>
      </c>
      <c r="J806" s="21" t="s">
        <v>76</v>
      </c>
      <c r="K806" s="21" t="s">
        <v>76</v>
      </c>
      <c r="L806" s="21" t="s">
        <v>76</v>
      </c>
      <c r="M806" s="21" t="s">
        <v>76</v>
      </c>
    </row>
    <row r="807" spans="4:13">
      <c r="D807" s="21">
        <v>30</v>
      </c>
      <c r="E807" s="133">
        <v>45862</v>
      </c>
      <c r="F807" s="21">
        <v>3</v>
      </c>
      <c r="G807" s="21" t="s">
        <v>76</v>
      </c>
      <c r="H807" s="21" t="s">
        <v>76</v>
      </c>
      <c r="I807" s="21" t="s">
        <v>76</v>
      </c>
      <c r="J807" s="21" t="s">
        <v>76</v>
      </c>
      <c r="K807" s="21" t="s">
        <v>76</v>
      </c>
      <c r="L807" s="21" t="s">
        <v>76</v>
      </c>
      <c r="M807" s="21" t="s">
        <v>76</v>
      </c>
    </row>
    <row r="808" spans="4:13">
      <c r="D808" s="21">
        <v>30</v>
      </c>
      <c r="E808" s="133">
        <v>45862</v>
      </c>
      <c r="F808" s="21">
        <v>4</v>
      </c>
      <c r="G808" s="21" t="s">
        <v>76</v>
      </c>
      <c r="H808" s="21" t="s">
        <v>76</v>
      </c>
      <c r="I808" s="21" t="s">
        <v>76</v>
      </c>
      <c r="J808" s="21" t="s">
        <v>76</v>
      </c>
      <c r="K808" s="21" t="s">
        <v>76</v>
      </c>
      <c r="L808" s="21" t="s">
        <v>76</v>
      </c>
      <c r="M808" s="21" t="s">
        <v>76</v>
      </c>
    </row>
    <row r="809" spans="4:13">
      <c r="D809" s="21">
        <v>30</v>
      </c>
      <c r="E809" s="133">
        <v>45862</v>
      </c>
      <c r="F809" s="21">
        <v>5</v>
      </c>
      <c r="G809" s="21" t="s">
        <v>76</v>
      </c>
      <c r="H809" s="21" t="s">
        <v>76</v>
      </c>
      <c r="I809" s="21" t="s">
        <v>76</v>
      </c>
      <c r="J809" s="21" t="s">
        <v>76</v>
      </c>
      <c r="K809" s="21" t="s">
        <v>76</v>
      </c>
      <c r="L809" s="21" t="s">
        <v>76</v>
      </c>
      <c r="M809" s="21" t="s">
        <v>76</v>
      </c>
    </row>
    <row r="810" spans="4:13">
      <c r="D810" s="21">
        <v>30</v>
      </c>
      <c r="E810" s="133">
        <v>45862</v>
      </c>
      <c r="F810" s="21">
        <v>6</v>
      </c>
      <c r="G810" s="21" t="s">
        <v>76</v>
      </c>
      <c r="H810" s="21" t="s">
        <v>76</v>
      </c>
      <c r="I810" s="21" t="s">
        <v>76</v>
      </c>
      <c r="J810" s="21" t="s">
        <v>76</v>
      </c>
      <c r="K810" s="21" t="s">
        <v>76</v>
      </c>
      <c r="L810" s="21" t="s">
        <v>76</v>
      </c>
      <c r="M810" s="21" t="s">
        <v>76</v>
      </c>
    </row>
    <row r="811" spans="4:13">
      <c r="D811" s="21">
        <v>30</v>
      </c>
      <c r="E811" s="133">
        <v>45863</v>
      </c>
      <c r="F811" s="21">
        <v>1</v>
      </c>
      <c r="G811" s="21" t="s">
        <v>76</v>
      </c>
      <c r="H811" s="21" t="s">
        <v>76</v>
      </c>
      <c r="I811" s="21" t="s">
        <v>76</v>
      </c>
      <c r="J811" s="21" t="s">
        <v>76</v>
      </c>
      <c r="K811" s="21" t="s">
        <v>76</v>
      </c>
      <c r="L811" s="21" t="s">
        <v>76</v>
      </c>
      <c r="M811" s="21" t="s">
        <v>76</v>
      </c>
    </row>
    <row r="812" spans="4:13">
      <c r="D812" s="21">
        <v>30</v>
      </c>
      <c r="E812" s="133">
        <v>45863</v>
      </c>
      <c r="F812" s="21">
        <v>2</v>
      </c>
      <c r="G812" s="21" t="s">
        <v>76</v>
      </c>
      <c r="H812" s="21" t="s">
        <v>76</v>
      </c>
      <c r="I812" s="21" t="s">
        <v>76</v>
      </c>
      <c r="J812" s="21" t="s">
        <v>76</v>
      </c>
      <c r="K812" s="21" t="s">
        <v>76</v>
      </c>
      <c r="L812" s="21" t="s">
        <v>76</v>
      </c>
      <c r="M812" s="21" t="s">
        <v>76</v>
      </c>
    </row>
    <row r="813" spans="4:13">
      <c r="D813" s="21">
        <v>30</v>
      </c>
      <c r="E813" s="133">
        <v>45863</v>
      </c>
      <c r="F813" s="21">
        <v>3</v>
      </c>
      <c r="G813" s="21" t="s">
        <v>76</v>
      </c>
      <c r="H813" s="21" t="s">
        <v>76</v>
      </c>
      <c r="I813" s="21" t="s">
        <v>76</v>
      </c>
      <c r="J813" s="21" t="s">
        <v>76</v>
      </c>
      <c r="K813" s="21" t="s">
        <v>76</v>
      </c>
      <c r="L813" s="21" t="s">
        <v>76</v>
      </c>
      <c r="M813" s="21" t="s">
        <v>76</v>
      </c>
    </row>
    <row r="814" spans="4:13">
      <c r="D814" s="21">
        <v>30</v>
      </c>
      <c r="E814" s="133">
        <v>45863</v>
      </c>
      <c r="F814" s="21">
        <v>4</v>
      </c>
      <c r="G814" s="21" t="s">
        <v>76</v>
      </c>
      <c r="H814" s="21" t="s">
        <v>76</v>
      </c>
      <c r="I814" s="21" t="s">
        <v>76</v>
      </c>
      <c r="J814" s="21" t="s">
        <v>76</v>
      </c>
      <c r="K814" s="21" t="s">
        <v>76</v>
      </c>
      <c r="L814" s="21" t="s">
        <v>76</v>
      </c>
      <c r="M814" s="21" t="s">
        <v>76</v>
      </c>
    </row>
    <row r="815" spans="4:13">
      <c r="D815" s="21">
        <v>31</v>
      </c>
      <c r="E815" s="133">
        <v>45866</v>
      </c>
      <c r="F815" s="21">
        <v>1</v>
      </c>
      <c r="G815" s="21" t="s">
        <v>76</v>
      </c>
      <c r="H815" s="21" t="s">
        <v>76</v>
      </c>
      <c r="I815" s="21" t="s">
        <v>76</v>
      </c>
      <c r="J815" s="21" t="s">
        <v>76</v>
      </c>
      <c r="K815" s="21" t="s">
        <v>76</v>
      </c>
      <c r="L815" s="21" t="s">
        <v>76</v>
      </c>
      <c r="M815" s="21" t="s">
        <v>76</v>
      </c>
    </row>
    <row r="816" spans="4:13">
      <c r="D816" s="21">
        <v>31</v>
      </c>
      <c r="E816" s="133">
        <v>45866</v>
      </c>
      <c r="F816" s="21">
        <v>2</v>
      </c>
      <c r="G816" s="21" t="s">
        <v>76</v>
      </c>
      <c r="H816" s="21" t="s">
        <v>76</v>
      </c>
      <c r="I816" s="21" t="s">
        <v>76</v>
      </c>
      <c r="J816" s="21" t="s">
        <v>76</v>
      </c>
      <c r="K816" s="21" t="s">
        <v>76</v>
      </c>
      <c r="L816" s="21" t="s">
        <v>76</v>
      </c>
      <c r="M816" s="21" t="s">
        <v>76</v>
      </c>
    </row>
    <row r="817" spans="4:13">
      <c r="D817" s="21">
        <v>31</v>
      </c>
      <c r="E817" s="133">
        <v>45866</v>
      </c>
      <c r="F817" s="21">
        <v>3</v>
      </c>
      <c r="G817" s="21" t="s">
        <v>76</v>
      </c>
      <c r="H817" s="21" t="s">
        <v>76</v>
      </c>
      <c r="I817" s="21" t="s">
        <v>76</v>
      </c>
      <c r="J817" s="21" t="s">
        <v>76</v>
      </c>
      <c r="K817" s="21" t="s">
        <v>76</v>
      </c>
      <c r="L817" s="21" t="s">
        <v>76</v>
      </c>
      <c r="M817" s="21" t="s">
        <v>76</v>
      </c>
    </row>
    <row r="818" spans="4:13">
      <c r="D818" s="21">
        <v>31</v>
      </c>
      <c r="E818" s="133">
        <v>45866</v>
      </c>
      <c r="F818" s="21">
        <v>4</v>
      </c>
      <c r="G818" s="21" t="s">
        <v>76</v>
      </c>
      <c r="H818" s="21" t="s">
        <v>76</v>
      </c>
      <c r="I818" s="21" t="s">
        <v>76</v>
      </c>
      <c r="J818" s="21" t="s">
        <v>76</v>
      </c>
      <c r="K818" s="21" t="s">
        <v>76</v>
      </c>
      <c r="L818" s="21" t="s">
        <v>76</v>
      </c>
      <c r="M818" s="21" t="s">
        <v>76</v>
      </c>
    </row>
    <row r="819" spans="4:13">
      <c r="D819" s="21">
        <v>31</v>
      </c>
      <c r="E819" s="133">
        <v>45866</v>
      </c>
      <c r="F819" s="21">
        <v>5</v>
      </c>
      <c r="G819" s="21" t="s">
        <v>76</v>
      </c>
      <c r="H819" s="21" t="s">
        <v>76</v>
      </c>
      <c r="I819" s="21" t="s">
        <v>76</v>
      </c>
      <c r="J819" s="21" t="s">
        <v>76</v>
      </c>
      <c r="K819" s="21" t="s">
        <v>76</v>
      </c>
      <c r="L819" s="21" t="s">
        <v>76</v>
      </c>
      <c r="M819" s="21" t="s">
        <v>76</v>
      </c>
    </row>
    <row r="820" spans="4:13">
      <c r="D820" s="21">
        <v>31</v>
      </c>
      <c r="E820" s="133">
        <v>45866</v>
      </c>
      <c r="F820" s="21">
        <v>6</v>
      </c>
      <c r="G820" s="21" t="s">
        <v>76</v>
      </c>
      <c r="H820" s="21" t="s">
        <v>76</v>
      </c>
      <c r="I820" s="21" t="s">
        <v>76</v>
      </c>
      <c r="J820" s="21" t="s">
        <v>76</v>
      </c>
      <c r="K820" s="21" t="s">
        <v>76</v>
      </c>
      <c r="L820" s="21" t="s">
        <v>76</v>
      </c>
      <c r="M820" s="21" t="s">
        <v>76</v>
      </c>
    </row>
    <row r="821" spans="4:13">
      <c r="D821" s="21">
        <v>31</v>
      </c>
      <c r="E821" s="133">
        <v>45867</v>
      </c>
      <c r="F821" s="21">
        <v>1</v>
      </c>
      <c r="G821" s="21" t="s">
        <v>76</v>
      </c>
      <c r="H821" s="21" t="s">
        <v>76</v>
      </c>
      <c r="I821" s="21" t="s">
        <v>76</v>
      </c>
      <c r="J821" s="21" t="s">
        <v>76</v>
      </c>
      <c r="K821" s="21" t="s">
        <v>76</v>
      </c>
      <c r="L821" s="21" t="s">
        <v>76</v>
      </c>
      <c r="M821" s="21" t="s">
        <v>76</v>
      </c>
    </row>
    <row r="822" spans="4:13">
      <c r="D822" s="21">
        <v>31</v>
      </c>
      <c r="E822" s="133">
        <v>45867</v>
      </c>
      <c r="F822" s="21">
        <v>2</v>
      </c>
      <c r="G822" s="21" t="s">
        <v>76</v>
      </c>
      <c r="H822" s="21" t="s">
        <v>76</v>
      </c>
      <c r="I822" s="21" t="s">
        <v>76</v>
      </c>
      <c r="J822" s="21" t="s">
        <v>76</v>
      </c>
      <c r="K822" s="21" t="s">
        <v>76</v>
      </c>
      <c r="L822" s="21" t="s">
        <v>76</v>
      </c>
      <c r="M822" s="21" t="s">
        <v>76</v>
      </c>
    </row>
    <row r="823" spans="4:13">
      <c r="D823" s="21">
        <v>31</v>
      </c>
      <c r="E823" s="133">
        <v>45867</v>
      </c>
      <c r="F823" s="21">
        <v>3</v>
      </c>
      <c r="G823" s="21" t="s">
        <v>76</v>
      </c>
      <c r="H823" s="21" t="s">
        <v>76</v>
      </c>
      <c r="I823" s="21" t="s">
        <v>76</v>
      </c>
      <c r="J823" s="21" t="s">
        <v>76</v>
      </c>
      <c r="K823" s="21" t="s">
        <v>76</v>
      </c>
      <c r="L823" s="21" t="s">
        <v>76</v>
      </c>
      <c r="M823" s="21" t="s">
        <v>76</v>
      </c>
    </row>
    <row r="824" spans="4:13">
      <c r="D824" s="21">
        <v>31</v>
      </c>
      <c r="E824" s="133">
        <v>45867</v>
      </c>
      <c r="F824" s="21">
        <v>4</v>
      </c>
      <c r="G824" s="21" t="s">
        <v>76</v>
      </c>
      <c r="H824" s="21" t="s">
        <v>76</v>
      </c>
      <c r="I824" s="21" t="s">
        <v>76</v>
      </c>
      <c r="J824" s="21" t="s">
        <v>76</v>
      </c>
      <c r="K824" s="21" t="s">
        <v>76</v>
      </c>
      <c r="L824" s="21" t="s">
        <v>76</v>
      </c>
      <c r="M824" s="21" t="s">
        <v>76</v>
      </c>
    </row>
    <row r="825" spans="4:13">
      <c r="D825" s="21">
        <v>31</v>
      </c>
      <c r="E825" s="133">
        <v>45867</v>
      </c>
      <c r="F825" s="21">
        <v>5</v>
      </c>
      <c r="G825" s="21" t="s">
        <v>76</v>
      </c>
      <c r="H825" s="21" t="s">
        <v>76</v>
      </c>
      <c r="I825" s="21" t="s">
        <v>76</v>
      </c>
      <c r="J825" s="21" t="s">
        <v>76</v>
      </c>
      <c r="K825" s="21" t="s">
        <v>76</v>
      </c>
      <c r="L825" s="21" t="s">
        <v>76</v>
      </c>
      <c r="M825" s="21" t="s">
        <v>76</v>
      </c>
    </row>
    <row r="826" spans="4:13">
      <c r="D826" s="21">
        <v>31</v>
      </c>
      <c r="E826" s="133">
        <v>45867</v>
      </c>
      <c r="F826" s="21">
        <v>6</v>
      </c>
      <c r="G826" s="21" t="s">
        <v>76</v>
      </c>
      <c r="H826" s="21" t="s">
        <v>76</v>
      </c>
      <c r="I826" s="21" t="s">
        <v>76</v>
      </c>
      <c r="J826" s="21" t="s">
        <v>76</v>
      </c>
      <c r="K826" s="21" t="s">
        <v>76</v>
      </c>
      <c r="L826" s="21" t="s">
        <v>76</v>
      </c>
      <c r="M826" s="21" t="s">
        <v>76</v>
      </c>
    </row>
    <row r="827" spans="4:13">
      <c r="D827" s="21">
        <v>31</v>
      </c>
      <c r="E827" s="133">
        <v>45868</v>
      </c>
      <c r="F827" s="21">
        <v>1</v>
      </c>
      <c r="G827" s="21" t="s">
        <v>76</v>
      </c>
      <c r="H827" s="21" t="s">
        <v>76</v>
      </c>
      <c r="I827" s="21" t="s">
        <v>76</v>
      </c>
      <c r="J827" s="21" t="s">
        <v>76</v>
      </c>
      <c r="K827" s="21" t="s">
        <v>76</v>
      </c>
      <c r="L827" s="21" t="s">
        <v>76</v>
      </c>
      <c r="M827" s="21" t="s">
        <v>76</v>
      </c>
    </row>
    <row r="828" spans="4:13">
      <c r="D828" s="21">
        <v>31</v>
      </c>
      <c r="E828" s="133">
        <v>45868</v>
      </c>
      <c r="F828" s="21">
        <v>2</v>
      </c>
      <c r="G828" s="21" t="s">
        <v>76</v>
      </c>
      <c r="H828" s="21" t="s">
        <v>76</v>
      </c>
      <c r="I828" s="21" t="s">
        <v>76</v>
      </c>
      <c r="J828" s="21" t="s">
        <v>76</v>
      </c>
      <c r="K828" s="21" t="s">
        <v>76</v>
      </c>
      <c r="L828" s="21" t="s">
        <v>76</v>
      </c>
      <c r="M828" s="21" t="s">
        <v>76</v>
      </c>
    </row>
    <row r="829" spans="4:13">
      <c r="D829" s="21">
        <v>31</v>
      </c>
      <c r="E829" s="133">
        <v>45868</v>
      </c>
      <c r="F829" s="21">
        <v>3</v>
      </c>
      <c r="G829" s="21" t="s">
        <v>76</v>
      </c>
      <c r="H829" s="21" t="s">
        <v>76</v>
      </c>
      <c r="I829" s="21" t="s">
        <v>76</v>
      </c>
      <c r="J829" s="21" t="s">
        <v>76</v>
      </c>
      <c r="K829" s="21" t="s">
        <v>76</v>
      </c>
      <c r="L829" s="21" t="s">
        <v>76</v>
      </c>
      <c r="M829" s="21" t="s">
        <v>76</v>
      </c>
    </row>
    <row r="830" spans="4:13">
      <c r="D830" s="21">
        <v>31</v>
      </c>
      <c r="E830" s="133">
        <v>45868</v>
      </c>
      <c r="F830" s="21">
        <v>4</v>
      </c>
      <c r="G830" s="21" t="s">
        <v>76</v>
      </c>
      <c r="H830" s="21" t="s">
        <v>76</v>
      </c>
      <c r="I830" s="21" t="s">
        <v>76</v>
      </c>
      <c r="J830" s="21" t="s">
        <v>76</v>
      </c>
      <c r="K830" s="21" t="s">
        <v>76</v>
      </c>
      <c r="L830" s="21" t="s">
        <v>76</v>
      </c>
      <c r="M830" s="21" t="s">
        <v>76</v>
      </c>
    </row>
    <row r="831" spans="4:13">
      <c r="D831" s="21">
        <v>31</v>
      </c>
      <c r="E831" s="133">
        <v>45868</v>
      </c>
      <c r="F831" s="21">
        <v>5</v>
      </c>
      <c r="G831" s="21" t="s">
        <v>76</v>
      </c>
      <c r="H831" s="21" t="s">
        <v>76</v>
      </c>
      <c r="I831" s="21" t="s">
        <v>76</v>
      </c>
      <c r="J831" s="21" t="s">
        <v>76</v>
      </c>
      <c r="K831" s="21" t="s">
        <v>76</v>
      </c>
      <c r="L831" s="21" t="s">
        <v>76</v>
      </c>
      <c r="M831" s="21" t="s">
        <v>76</v>
      </c>
    </row>
    <row r="832" spans="4:13">
      <c r="D832" s="21">
        <v>31</v>
      </c>
      <c r="E832" s="133">
        <v>45868</v>
      </c>
      <c r="F832" s="21">
        <v>6</v>
      </c>
      <c r="G832" s="21" t="s">
        <v>76</v>
      </c>
      <c r="H832" s="21" t="s">
        <v>76</v>
      </c>
      <c r="I832" s="21" t="s">
        <v>76</v>
      </c>
      <c r="J832" s="21" t="s">
        <v>76</v>
      </c>
      <c r="K832" s="21" t="s">
        <v>76</v>
      </c>
      <c r="L832" s="21" t="s">
        <v>76</v>
      </c>
      <c r="M832" s="21" t="s">
        <v>76</v>
      </c>
    </row>
    <row r="833" spans="4:13">
      <c r="D833" s="21">
        <v>31</v>
      </c>
      <c r="E833" s="133">
        <v>45869</v>
      </c>
      <c r="F833" s="21">
        <v>1</v>
      </c>
      <c r="G833" s="21" t="s">
        <v>76</v>
      </c>
      <c r="H833" s="21" t="s">
        <v>76</v>
      </c>
      <c r="I833" s="21" t="s">
        <v>76</v>
      </c>
      <c r="J833" s="21" t="s">
        <v>76</v>
      </c>
      <c r="K833" s="21" t="s">
        <v>76</v>
      </c>
      <c r="L833" s="21" t="s">
        <v>76</v>
      </c>
      <c r="M833" s="21" t="s">
        <v>76</v>
      </c>
    </row>
    <row r="834" spans="4:13">
      <c r="D834" s="21">
        <v>31</v>
      </c>
      <c r="E834" s="133">
        <v>45869</v>
      </c>
      <c r="F834" s="21">
        <v>2</v>
      </c>
      <c r="G834" s="21" t="s">
        <v>76</v>
      </c>
      <c r="H834" s="21" t="s">
        <v>76</v>
      </c>
      <c r="I834" s="21" t="s">
        <v>76</v>
      </c>
      <c r="J834" s="21" t="s">
        <v>76</v>
      </c>
      <c r="K834" s="21" t="s">
        <v>76</v>
      </c>
      <c r="L834" s="21" t="s">
        <v>76</v>
      </c>
      <c r="M834" s="21" t="s">
        <v>76</v>
      </c>
    </row>
    <row r="835" spans="4:13">
      <c r="D835" s="21">
        <v>31</v>
      </c>
      <c r="E835" s="133">
        <v>45869</v>
      </c>
      <c r="F835" s="21">
        <v>3</v>
      </c>
      <c r="G835" s="21" t="s">
        <v>76</v>
      </c>
      <c r="H835" s="21" t="s">
        <v>76</v>
      </c>
      <c r="I835" s="21" t="s">
        <v>76</v>
      </c>
      <c r="J835" s="21" t="s">
        <v>76</v>
      </c>
      <c r="K835" s="21" t="s">
        <v>76</v>
      </c>
      <c r="L835" s="21" t="s">
        <v>76</v>
      </c>
      <c r="M835" s="21" t="s">
        <v>76</v>
      </c>
    </row>
    <row r="836" spans="4:13">
      <c r="D836" s="21">
        <v>31</v>
      </c>
      <c r="E836" s="133">
        <v>45869</v>
      </c>
      <c r="F836" s="21">
        <v>4</v>
      </c>
      <c r="G836" s="21" t="s">
        <v>76</v>
      </c>
      <c r="H836" s="21" t="s">
        <v>76</v>
      </c>
      <c r="I836" s="21" t="s">
        <v>76</v>
      </c>
      <c r="J836" s="21" t="s">
        <v>76</v>
      </c>
      <c r="K836" s="21" t="s">
        <v>76</v>
      </c>
      <c r="L836" s="21" t="s">
        <v>76</v>
      </c>
      <c r="M836" s="21" t="s">
        <v>76</v>
      </c>
    </row>
    <row r="837" spans="4:13">
      <c r="D837" s="21">
        <v>31</v>
      </c>
      <c r="E837" s="133">
        <v>45869</v>
      </c>
      <c r="F837" s="21">
        <v>5</v>
      </c>
      <c r="G837" s="21" t="s">
        <v>76</v>
      </c>
      <c r="H837" s="21" t="s">
        <v>76</v>
      </c>
      <c r="I837" s="21" t="s">
        <v>76</v>
      </c>
      <c r="J837" s="21" t="s">
        <v>76</v>
      </c>
      <c r="K837" s="21" t="s">
        <v>76</v>
      </c>
      <c r="L837" s="21" t="s">
        <v>76</v>
      </c>
      <c r="M837" s="21" t="s">
        <v>76</v>
      </c>
    </row>
    <row r="838" spans="4:13">
      <c r="D838" s="21">
        <v>31</v>
      </c>
      <c r="E838" s="133">
        <v>45869</v>
      </c>
      <c r="F838" s="21">
        <v>6</v>
      </c>
      <c r="G838" s="21" t="s">
        <v>76</v>
      </c>
      <c r="H838" s="21" t="s">
        <v>76</v>
      </c>
      <c r="I838" s="21" t="s">
        <v>76</v>
      </c>
      <c r="J838" s="21" t="s">
        <v>76</v>
      </c>
      <c r="K838" s="21" t="s">
        <v>76</v>
      </c>
      <c r="L838" s="21" t="s">
        <v>76</v>
      </c>
      <c r="M838" s="21" t="s">
        <v>76</v>
      </c>
    </row>
    <row r="839" spans="4:13">
      <c r="D839" s="21">
        <v>31</v>
      </c>
      <c r="E839" s="133">
        <v>45870</v>
      </c>
      <c r="F839" s="21">
        <v>1</v>
      </c>
      <c r="G839" s="21" t="s">
        <v>76</v>
      </c>
      <c r="H839" s="21" t="s">
        <v>76</v>
      </c>
      <c r="I839" s="21" t="s">
        <v>76</v>
      </c>
      <c r="J839" s="21" t="s">
        <v>76</v>
      </c>
      <c r="K839" s="21" t="s">
        <v>76</v>
      </c>
      <c r="L839" s="21" t="s">
        <v>76</v>
      </c>
      <c r="M839" s="21" t="s">
        <v>76</v>
      </c>
    </row>
    <row r="840" spans="4:13">
      <c r="D840" s="21">
        <v>31</v>
      </c>
      <c r="E840" s="133">
        <v>45870</v>
      </c>
      <c r="F840" s="21">
        <v>2</v>
      </c>
      <c r="G840" s="21" t="s">
        <v>76</v>
      </c>
      <c r="H840" s="21" t="s">
        <v>76</v>
      </c>
      <c r="I840" s="21" t="s">
        <v>76</v>
      </c>
      <c r="J840" s="21" t="s">
        <v>76</v>
      </c>
      <c r="K840" s="21" t="s">
        <v>76</v>
      </c>
      <c r="L840" s="21" t="s">
        <v>76</v>
      </c>
      <c r="M840" s="21" t="s">
        <v>76</v>
      </c>
    </row>
    <row r="841" spans="4:13">
      <c r="D841" s="21">
        <v>31</v>
      </c>
      <c r="E841" s="133">
        <v>45870</v>
      </c>
      <c r="F841" s="21">
        <v>3</v>
      </c>
      <c r="G841" s="21" t="s">
        <v>76</v>
      </c>
      <c r="H841" s="21" t="s">
        <v>76</v>
      </c>
      <c r="I841" s="21" t="s">
        <v>76</v>
      </c>
      <c r="J841" s="21" t="s">
        <v>76</v>
      </c>
      <c r="K841" s="21" t="s">
        <v>76</v>
      </c>
      <c r="L841" s="21" t="s">
        <v>76</v>
      </c>
      <c r="M841" s="21" t="s">
        <v>76</v>
      </c>
    </row>
    <row r="842" spans="4:13">
      <c r="D842" s="21">
        <v>31</v>
      </c>
      <c r="E842" s="133">
        <v>45870</v>
      </c>
      <c r="F842" s="21">
        <v>4</v>
      </c>
      <c r="G842" s="21" t="s">
        <v>76</v>
      </c>
      <c r="H842" s="21" t="s">
        <v>76</v>
      </c>
      <c r="I842" s="21" t="s">
        <v>76</v>
      </c>
      <c r="J842" s="21" t="s">
        <v>76</v>
      </c>
      <c r="K842" s="21" t="s">
        <v>76</v>
      </c>
      <c r="L842" s="21" t="s">
        <v>76</v>
      </c>
      <c r="M842" s="21" t="s">
        <v>76</v>
      </c>
    </row>
    <row r="843" spans="4:13">
      <c r="D843" s="21">
        <v>32</v>
      </c>
      <c r="E843" s="133">
        <v>45873</v>
      </c>
      <c r="F843" s="21">
        <v>1</v>
      </c>
      <c r="G843" s="21" t="s">
        <v>76</v>
      </c>
      <c r="H843" s="21" t="s">
        <v>76</v>
      </c>
      <c r="I843" s="21" t="s">
        <v>76</v>
      </c>
      <c r="J843" s="21" t="s">
        <v>76</v>
      </c>
      <c r="K843" s="21" t="s">
        <v>76</v>
      </c>
      <c r="L843" s="21" t="s">
        <v>76</v>
      </c>
      <c r="M843" s="21" t="s">
        <v>76</v>
      </c>
    </row>
    <row r="844" spans="4:13">
      <c r="D844" s="21">
        <v>32</v>
      </c>
      <c r="E844" s="133">
        <v>45873</v>
      </c>
      <c r="F844" s="21">
        <v>2</v>
      </c>
      <c r="G844" s="21" t="s">
        <v>76</v>
      </c>
      <c r="H844" s="21" t="s">
        <v>76</v>
      </c>
      <c r="I844" s="21" t="s">
        <v>76</v>
      </c>
      <c r="J844" s="21" t="s">
        <v>76</v>
      </c>
      <c r="K844" s="21" t="s">
        <v>76</v>
      </c>
      <c r="L844" s="21" t="s">
        <v>76</v>
      </c>
      <c r="M844" s="21" t="s">
        <v>76</v>
      </c>
    </row>
    <row r="845" spans="4:13">
      <c r="D845" s="21">
        <v>32</v>
      </c>
      <c r="E845" s="133">
        <v>45873</v>
      </c>
      <c r="F845" s="21">
        <v>3</v>
      </c>
      <c r="G845" s="21" t="s">
        <v>76</v>
      </c>
      <c r="H845" s="21" t="s">
        <v>76</v>
      </c>
      <c r="I845" s="21" t="s">
        <v>76</v>
      </c>
      <c r="J845" s="21" t="s">
        <v>76</v>
      </c>
      <c r="K845" s="21" t="s">
        <v>76</v>
      </c>
      <c r="L845" s="21" t="s">
        <v>76</v>
      </c>
      <c r="M845" s="21" t="s">
        <v>76</v>
      </c>
    </row>
    <row r="846" spans="4:13">
      <c r="D846" s="21">
        <v>32</v>
      </c>
      <c r="E846" s="133">
        <v>45873</v>
      </c>
      <c r="F846" s="21">
        <v>4</v>
      </c>
      <c r="G846" s="21" t="s">
        <v>76</v>
      </c>
      <c r="H846" s="21" t="s">
        <v>76</v>
      </c>
      <c r="I846" s="21" t="s">
        <v>76</v>
      </c>
      <c r="J846" s="21" t="s">
        <v>76</v>
      </c>
      <c r="K846" s="21" t="s">
        <v>76</v>
      </c>
      <c r="L846" s="21" t="s">
        <v>76</v>
      </c>
      <c r="M846" s="21" t="s">
        <v>76</v>
      </c>
    </row>
    <row r="847" spans="4:13">
      <c r="D847" s="21">
        <v>32</v>
      </c>
      <c r="E847" s="133">
        <v>45873</v>
      </c>
      <c r="F847" s="21">
        <v>5</v>
      </c>
      <c r="G847" s="21" t="s">
        <v>76</v>
      </c>
      <c r="H847" s="21" t="s">
        <v>76</v>
      </c>
      <c r="I847" s="21" t="s">
        <v>76</v>
      </c>
      <c r="J847" s="21" t="s">
        <v>76</v>
      </c>
      <c r="K847" s="21" t="s">
        <v>76</v>
      </c>
      <c r="L847" s="21" t="s">
        <v>76</v>
      </c>
      <c r="M847" s="21" t="s">
        <v>76</v>
      </c>
    </row>
    <row r="848" spans="4:13">
      <c r="D848" s="21">
        <v>32</v>
      </c>
      <c r="E848" s="133">
        <v>45873</v>
      </c>
      <c r="F848" s="21">
        <v>6</v>
      </c>
      <c r="G848" s="21" t="s">
        <v>76</v>
      </c>
      <c r="H848" s="21" t="s">
        <v>76</v>
      </c>
      <c r="I848" s="21" t="s">
        <v>76</v>
      </c>
      <c r="J848" s="21" t="s">
        <v>76</v>
      </c>
      <c r="K848" s="21" t="s">
        <v>76</v>
      </c>
      <c r="L848" s="21" t="s">
        <v>76</v>
      </c>
      <c r="M848" s="21" t="s">
        <v>76</v>
      </c>
    </row>
    <row r="849" spans="4:13">
      <c r="D849" s="21">
        <v>32</v>
      </c>
      <c r="E849" s="133">
        <v>45874</v>
      </c>
      <c r="F849" s="21">
        <v>1</v>
      </c>
      <c r="G849" s="21" t="s">
        <v>76</v>
      </c>
      <c r="H849" s="21" t="s">
        <v>76</v>
      </c>
      <c r="I849" s="21" t="s">
        <v>76</v>
      </c>
      <c r="J849" s="21" t="s">
        <v>76</v>
      </c>
      <c r="K849" s="21" t="s">
        <v>76</v>
      </c>
      <c r="L849" s="21" t="s">
        <v>76</v>
      </c>
      <c r="M849" s="21" t="s">
        <v>76</v>
      </c>
    </row>
    <row r="850" spans="4:13">
      <c r="D850" s="21">
        <v>32</v>
      </c>
      <c r="E850" s="133">
        <v>45874</v>
      </c>
      <c r="F850" s="21">
        <v>2</v>
      </c>
      <c r="G850" s="21" t="s">
        <v>76</v>
      </c>
      <c r="H850" s="21" t="s">
        <v>76</v>
      </c>
      <c r="I850" s="21" t="s">
        <v>76</v>
      </c>
      <c r="J850" s="21" t="s">
        <v>76</v>
      </c>
      <c r="K850" s="21" t="s">
        <v>76</v>
      </c>
      <c r="L850" s="21" t="s">
        <v>76</v>
      </c>
      <c r="M850" s="21" t="s">
        <v>76</v>
      </c>
    </row>
    <row r="851" spans="4:13">
      <c r="D851" s="21">
        <v>32</v>
      </c>
      <c r="E851" s="133">
        <v>45874</v>
      </c>
      <c r="F851" s="21">
        <v>3</v>
      </c>
      <c r="G851" s="21" t="s">
        <v>76</v>
      </c>
      <c r="H851" s="21" t="s">
        <v>76</v>
      </c>
      <c r="I851" s="21" t="s">
        <v>76</v>
      </c>
      <c r="J851" s="21" t="s">
        <v>76</v>
      </c>
      <c r="K851" s="21" t="s">
        <v>76</v>
      </c>
      <c r="L851" s="21" t="s">
        <v>76</v>
      </c>
      <c r="M851" s="21" t="s">
        <v>76</v>
      </c>
    </row>
    <row r="852" spans="4:13">
      <c r="D852" s="21">
        <v>32</v>
      </c>
      <c r="E852" s="133">
        <v>45874</v>
      </c>
      <c r="F852" s="21">
        <v>4</v>
      </c>
      <c r="G852" s="21" t="s">
        <v>76</v>
      </c>
      <c r="H852" s="21" t="s">
        <v>76</v>
      </c>
      <c r="I852" s="21" t="s">
        <v>76</v>
      </c>
      <c r="J852" s="21" t="s">
        <v>76</v>
      </c>
      <c r="K852" s="21" t="s">
        <v>76</v>
      </c>
      <c r="L852" s="21" t="s">
        <v>76</v>
      </c>
      <c r="M852" s="21" t="s">
        <v>76</v>
      </c>
    </row>
    <row r="853" spans="4:13">
      <c r="D853" s="21">
        <v>32</v>
      </c>
      <c r="E853" s="133">
        <v>45874</v>
      </c>
      <c r="F853" s="21">
        <v>5</v>
      </c>
      <c r="G853" s="21" t="s">
        <v>76</v>
      </c>
      <c r="H853" s="21" t="s">
        <v>76</v>
      </c>
      <c r="I853" s="21" t="s">
        <v>76</v>
      </c>
      <c r="J853" s="21" t="s">
        <v>76</v>
      </c>
      <c r="K853" s="21" t="s">
        <v>76</v>
      </c>
      <c r="L853" s="21" t="s">
        <v>76</v>
      </c>
      <c r="M853" s="21" t="s">
        <v>76</v>
      </c>
    </row>
    <row r="854" spans="4:13">
      <c r="D854" s="21">
        <v>32</v>
      </c>
      <c r="E854" s="133">
        <v>45874</v>
      </c>
      <c r="F854" s="21">
        <v>6</v>
      </c>
      <c r="G854" s="21" t="s">
        <v>76</v>
      </c>
      <c r="H854" s="21" t="s">
        <v>76</v>
      </c>
      <c r="I854" s="21" t="s">
        <v>76</v>
      </c>
      <c r="J854" s="21" t="s">
        <v>76</v>
      </c>
      <c r="K854" s="21" t="s">
        <v>76</v>
      </c>
      <c r="L854" s="21" t="s">
        <v>76</v>
      </c>
      <c r="M854" s="21" t="s">
        <v>76</v>
      </c>
    </row>
    <row r="855" spans="4:13">
      <c r="D855" s="21">
        <v>32</v>
      </c>
      <c r="E855" s="133">
        <v>45875</v>
      </c>
      <c r="F855" s="21">
        <v>1</v>
      </c>
      <c r="G855" s="21" t="s">
        <v>76</v>
      </c>
      <c r="H855" s="21" t="s">
        <v>76</v>
      </c>
      <c r="I855" s="21" t="s">
        <v>76</v>
      </c>
      <c r="J855" s="21" t="s">
        <v>76</v>
      </c>
      <c r="K855" s="21" t="s">
        <v>76</v>
      </c>
      <c r="L855" s="21" t="s">
        <v>76</v>
      </c>
      <c r="M855" s="21" t="s">
        <v>76</v>
      </c>
    </row>
    <row r="856" spans="4:13">
      <c r="D856" s="21">
        <v>32</v>
      </c>
      <c r="E856" s="133">
        <v>45875</v>
      </c>
      <c r="F856" s="21">
        <v>2</v>
      </c>
      <c r="G856" s="21" t="s">
        <v>76</v>
      </c>
      <c r="H856" s="21" t="s">
        <v>76</v>
      </c>
      <c r="I856" s="21" t="s">
        <v>76</v>
      </c>
      <c r="J856" s="21" t="s">
        <v>76</v>
      </c>
      <c r="K856" s="21" t="s">
        <v>76</v>
      </c>
      <c r="L856" s="21" t="s">
        <v>76</v>
      </c>
      <c r="M856" s="21" t="s">
        <v>76</v>
      </c>
    </row>
    <row r="857" spans="4:13">
      <c r="D857" s="21">
        <v>32</v>
      </c>
      <c r="E857" s="133">
        <v>45875</v>
      </c>
      <c r="F857" s="21">
        <v>3</v>
      </c>
      <c r="G857" s="21" t="s">
        <v>76</v>
      </c>
      <c r="H857" s="21" t="s">
        <v>76</v>
      </c>
      <c r="I857" s="21" t="s">
        <v>76</v>
      </c>
      <c r="J857" s="21" t="s">
        <v>76</v>
      </c>
      <c r="K857" s="21" t="s">
        <v>76</v>
      </c>
      <c r="L857" s="21" t="s">
        <v>76</v>
      </c>
      <c r="M857" s="21" t="s">
        <v>76</v>
      </c>
    </row>
    <row r="858" spans="4:13">
      <c r="D858" s="21">
        <v>32</v>
      </c>
      <c r="E858" s="133">
        <v>45875</v>
      </c>
      <c r="F858" s="21">
        <v>4</v>
      </c>
      <c r="G858" s="21" t="s">
        <v>76</v>
      </c>
      <c r="H858" s="21" t="s">
        <v>76</v>
      </c>
      <c r="I858" s="21" t="s">
        <v>76</v>
      </c>
      <c r="J858" s="21" t="s">
        <v>76</v>
      </c>
      <c r="K858" s="21" t="s">
        <v>76</v>
      </c>
      <c r="L858" s="21" t="s">
        <v>76</v>
      </c>
      <c r="M858" s="21" t="s">
        <v>76</v>
      </c>
    </row>
    <row r="859" spans="4:13">
      <c r="D859" s="21">
        <v>32</v>
      </c>
      <c r="E859" s="133">
        <v>45875</v>
      </c>
      <c r="F859" s="21">
        <v>5</v>
      </c>
      <c r="G859" s="21" t="s">
        <v>76</v>
      </c>
      <c r="H859" s="21" t="s">
        <v>76</v>
      </c>
      <c r="I859" s="21" t="s">
        <v>76</v>
      </c>
      <c r="J859" s="21" t="s">
        <v>76</v>
      </c>
      <c r="K859" s="21" t="s">
        <v>76</v>
      </c>
      <c r="L859" s="21" t="s">
        <v>76</v>
      </c>
      <c r="M859" s="21" t="s">
        <v>76</v>
      </c>
    </row>
    <row r="860" spans="4:13">
      <c r="D860" s="21">
        <v>32</v>
      </c>
      <c r="E860" s="133">
        <v>45875</v>
      </c>
      <c r="F860" s="21">
        <v>6</v>
      </c>
      <c r="G860" s="21" t="s">
        <v>76</v>
      </c>
      <c r="H860" s="21" t="s">
        <v>76</v>
      </c>
      <c r="I860" s="21" t="s">
        <v>76</v>
      </c>
      <c r="J860" s="21" t="s">
        <v>76</v>
      </c>
      <c r="K860" s="21" t="s">
        <v>76</v>
      </c>
      <c r="L860" s="21" t="s">
        <v>76</v>
      </c>
      <c r="M860" s="21" t="s">
        <v>76</v>
      </c>
    </row>
    <row r="861" spans="4:13">
      <c r="D861" s="21">
        <v>32</v>
      </c>
      <c r="E861" s="133">
        <v>45876</v>
      </c>
      <c r="F861" s="21">
        <v>1</v>
      </c>
      <c r="G861" s="21" t="s">
        <v>76</v>
      </c>
      <c r="H861" s="21" t="s">
        <v>76</v>
      </c>
      <c r="I861" s="21" t="s">
        <v>76</v>
      </c>
      <c r="J861" s="21" t="s">
        <v>76</v>
      </c>
      <c r="K861" s="21" t="s">
        <v>76</v>
      </c>
      <c r="L861" s="21" t="s">
        <v>76</v>
      </c>
      <c r="M861" s="21" t="s">
        <v>76</v>
      </c>
    </row>
    <row r="862" spans="4:13">
      <c r="D862" s="21">
        <v>32</v>
      </c>
      <c r="E862" s="133">
        <v>45876</v>
      </c>
      <c r="F862" s="21">
        <v>2</v>
      </c>
      <c r="G862" s="21" t="s">
        <v>76</v>
      </c>
      <c r="H862" s="21" t="s">
        <v>76</v>
      </c>
      <c r="I862" s="21" t="s">
        <v>76</v>
      </c>
      <c r="J862" s="21" t="s">
        <v>76</v>
      </c>
      <c r="K862" s="21" t="s">
        <v>76</v>
      </c>
      <c r="L862" s="21" t="s">
        <v>76</v>
      </c>
      <c r="M862" s="21" t="s">
        <v>76</v>
      </c>
    </row>
    <row r="863" spans="4:13">
      <c r="D863" s="21">
        <v>32</v>
      </c>
      <c r="E863" s="133">
        <v>45876</v>
      </c>
      <c r="F863" s="21">
        <v>3</v>
      </c>
      <c r="G863" s="21" t="s">
        <v>76</v>
      </c>
      <c r="H863" s="21" t="s">
        <v>76</v>
      </c>
      <c r="I863" s="21" t="s">
        <v>76</v>
      </c>
      <c r="J863" s="21" t="s">
        <v>76</v>
      </c>
      <c r="K863" s="21" t="s">
        <v>76</v>
      </c>
      <c r="L863" s="21" t="s">
        <v>76</v>
      </c>
      <c r="M863" s="21" t="s">
        <v>76</v>
      </c>
    </row>
    <row r="864" spans="4:13">
      <c r="D864" s="21">
        <v>32</v>
      </c>
      <c r="E864" s="133">
        <v>45876</v>
      </c>
      <c r="F864" s="21">
        <v>4</v>
      </c>
      <c r="G864" s="21" t="s">
        <v>76</v>
      </c>
      <c r="H864" s="21" t="s">
        <v>76</v>
      </c>
      <c r="I864" s="21" t="s">
        <v>76</v>
      </c>
      <c r="J864" s="21" t="s">
        <v>76</v>
      </c>
      <c r="K864" s="21" t="s">
        <v>76</v>
      </c>
      <c r="L864" s="21" t="s">
        <v>76</v>
      </c>
      <c r="M864" s="21" t="s">
        <v>76</v>
      </c>
    </row>
    <row r="865" spans="4:13">
      <c r="D865" s="21">
        <v>32</v>
      </c>
      <c r="E865" s="133">
        <v>45876</v>
      </c>
      <c r="F865" s="21">
        <v>5</v>
      </c>
      <c r="G865" s="21" t="s">
        <v>76</v>
      </c>
      <c r="H865" s="21" t="s">
        <v>76</v>
      </c>
      <c r="I865" s="21" t="s">
        <v>76</v>
      </c>
      <c r="J865" s="21" t="s">
        <v>76</v>
      </c>
      <c r="K865" s="21" t="s">
        <v>76</v>
      </c>
      <c r="L865" s="21" t="s">
        <v>76</v>
      </c>
      <c r="M865" s="21" t="s">
        <v>76</v>
      </c>
    </row>
    <row r="866" spans="4:13">
      <c r="D866" s="21">
        <v>32</v>
      </c>
      <c r="E866" s="133">
        <v>45876</v>
      </c>
      <c r="F866" s="21">
        <v>6</v>
      </c>
      <c r="G866" s="21" t="s">
        <v>76</v>
      </c>
      <c r="H866" s="21" t="s">
        <v>76</v>
      </c>
      <c r="I866" s="21" t="s">
        <v>76</v>
      </c>
      <c r="J866" s="21" t="s">
        <v>76</v>
      </c>
      <c r="K866" s="21" t="s">
        <v>76</v>
      </c>
      <c r="L866" s="21" t="s">
        <v>76</v>
      </c>
      <c r="M866" s="21" t="s">
        <v>76</v>
      </c>
    </row>
    <row r="867" spans="4:13">
      <c r="D867" s="21">
        <v>32</v>
      </c>
      <c r="E867" s="133">
        <v>45877</v>
      </c>
      <c r="F867" s="21">
        <v>1</v>
      </c>
      <c r="G867" s="21" t="s">
        <v>76</v>
      </c>
      <c r="H867" s="21" t="s">
        <v>76</v>
      </c>
      <c r="I867" s="21" t="s">
        <v>76</v>
      </c>
      <c r="J867" s="21" t="s">
        <v>76</v>
      </c>
      <c r="K867" s="21" t="s">
        <v>76</v>
      </c>
      <c r="L867" s="21" t="s">
        <v>76</v>
      </c>
      <c r="M867" s="21" t="s">
        <v>76</v>
      </c>
    </row>
    <row r="868" spans="4:13">
      <c r="D868" s="21">
        <v>32</v>
      </c>
      <c r="E868" s="133">
        <v>45877</v>
      </c>
      <c r="F868" s="21">
        <v>2</v>
      </c>
      <c r="G868" s="21" t="s">
        <v>76</v>
      </c>
      <c r="H868" s="21" t="s">
        <v>76</v>
      </c>
      <c r="I868" s="21" t="s">
        <v>76</v>
      </c>
      <c r="J868" s="21" t="s">
        <v>76</v>
      </c>
      <c r="K868" s="21" t="s">
        <v>76</v>
      </c>
      <c r="L868" s="21" t="s">
        <v>76</v>
      </c>
      <c r="M868" s="21" t="s">
        <v>76</v>
      </c>
    </row>
    <row r="869" spans="4:13">
      <c r="D869" s="21">
        <v>32</v>
      </c>
      <c r="E869" s="133">
        <v>45877</v>
      </c>
      <c r="F869" s="21">
        <v>3</v>
      </c>
      <c r="G869" s="21" t="s">
        <v>76</v>
      </c>
      <c r="H869" s="21" t="s">
        <v>76</v>
      </c>
      <c r="I869" s="21" t="s">
        <v>76</v>
      </c>
      <c r="J869" s="21" t="s">
        <v>76</v>
      </c>
      <c r="K869" s="21" t="s">
        <v>76</v>
      </c>
      <c r="L869" s="21" t="s">
        <v>76</v>
      </c>
      <c r="M869" s="21" t="s">
        <v>76</v>
      </c>
    </row>
    <row r="870" spans="4:13">
      <c r="D870" s="21">
        <v>32</v>
      </c>
      <c r="E870" s="133">
        <v>45877</v>
      </c>
      <c r="F870" s="21">
        <v>4</v>
      </c>
      <c r="G870" s="21" t="s">
        <v>76</v>
      </c>
      <c r="H870" s="21" t="s">
        <v>76</v>
      </c>
      <c r="I870" s="21" t="s">
        <v>76</v>
      </c>
      <c r="J870" s="21" t="s">
        <v>76</v>
      </c>
      <c r="K870" s="21" t="s">
        <v>76</v>
      </c>
      <c r="L870" s="21" t="s">
        <v>76</v>
      </c>
      <c r="M870" s="21" t="s">
        <v>76</v>
      </c>
    </row>
    <row r="871" spans="4:13">
      <c r="D871" s="21">
        <v>33</v>
      </c>
      <c r="E871" s="133">
        <v>45880</v>
      </c>
      <c r="F871" s="21">
        <v>1</v>
      </c>
      <c r="G871" s="21" t="s">
        <v>76</v>
      </c>
      <c r="H871" s="21" t="s">
        <v>76</v>
      </c>
      <c r="I871" s="21" t="s">
        <v>76</v>
      </c>
      <c r="J871" s="21" t="s">
        <v>76</v>
      </c>
      <c r="K871" s="21" t="s">
        <v>76</v>
      </c>
      <c r="L871" s="21" t="s">
        <v>76</v>
      </c>
      <c r="M871" s="21" t="s">
        <v>76</v>
      </c>
    </row>
    <row r="872" spans="4:13">
      <c r="D872" s="21">
        <v>33</v>
      </c>
      <c r="E872" s="133">
        <v>45880</v>
      </c>
      <c r="F872" s="21">
        <v>2</v>
      </c>
      <c r="G872" s="21" t="s">
        <v>76</v>
      </c>
      <c r="H872" s="21" t="s">
        <v>76</v>
      </c>
      <c r="I872" s="21" t="s">
        <v>76</v>
      </c>
      <c r="J872" s="21" t="s">
        <v>76</v>
      </c>
      <c r="K872" s="21" t="s">
        <v>76</v>
      </c>
      <c r="L872" s="21" t="s">
        <v>76</v>
      </c>
      <c r="M872" s="21" t="s">
        <v>76</v>
      </c>
    </row>
    <row r="873" spans="4:13">
      <c r="D873" s="21">
        <v>33</v>
      </c>
      <c r="E873" s="133">
        <v>45880</v>
      </c>
      <c r="F873" s="21">
        <v>3</v>
      </c>
      <c r="G873" s="21" t="s">
        <v>76</v>
      </c>
      <c r="H873" s="21" t="s">
        <v>76</v>
      </c>
      <c r="I873" s="21" t="s">
        <v>76</v>
      </c>
      <c r="J873" s="21" t="s">
        <v>76</v>
      </c>
      <c r="K873" s="21" t="s">
        <v>76</v>
      </c>
      <c r="L873" s="21" t="s">
        <v>76</v>
      </c>
      <c r="M873" s="21" t="s">
        <v>76</v>
      </c>
    </row>
    <row r="874" spans="4:13">
      <c r="D874" s="21">
        <v>33</v>
      </c>
      <c r="E874" s="133">
        <v>45880</v>
      </c>
      <c r="F874" s="21">
        <v>4</v>
      </c>
      <c r="G874" s="21" t="s">
        <v>76</v>
      </c>
      <c r="H874" s="21" t="s">
        <v>76</v>
      </c>
      <c r="I874" s="21" t="s">
        <v>76</v>
      </c>
      <c r="J874" s="21" t="s">
        <v>76</v>
      </c>
      <c r="K874" s="21" t="s">
        <v>76</v>
      </c>
      <c r="L874" s="21" t="s">
        <v>76</v>
      </c>
      <c r="M874" s="21" t="s">
        <v>76</v>
      </c>
    </row>
    <row r="875" spans="4:13">
      <c r="D875" s="21">
        <v>33</v>
      </c>
      <c r="E875" s="133">
        <v>45880</v>
      </c>
      <c r="F875" s="21">
        <v>5</v>
      </c>
      <c r="G875" s="21" t="s">
        <v>76</v>
      </c>
      <c r="H875" s="21" t="s">
        <v>76</v>
      </c>
      <c r="I875" s="21" t="s">
        <v>76</v>
      </c>
      <c r="J875" s="21" t="s">
        <v>76</v>
      </c>
      <c r="K875" s="21" t="s">
        <v>76</v>
      </c>
      <c r="L875" s="21" t="s">
        <v>76</v>
      </c>
      <c r="M875" s="21" t="s">
        <v>76</v>
      </c>
    </row>
    <row r="876" spans="4:13">
      <c r="D876" s="21">
        <v>33</v>
      </c>
      <c r="E876" s="133">
        <v>45880</v>
      </c>
      <c r="F876" s="21">
        <v>6</v>
      </c>
      <c r="G876" s="21" t="s">
        <v>76</v>
      </c>
      <c r="H876" s="21" t="s">
        <v>76</v>
      </c>
      <c r="I876" s="21" t="s">
        <v>76</v>
      </c>
      <c r="J876" s="21" t="s">
        <v>76</v>
      </c>
      <c r="K876" s="21" t="s">
        <v>76</v>
      </c>
      <c r="L876" s="21" t="s">
        <v>76</v>
      </c>
      <c r="M876" s="21" t="s">
        <v>76</v>
      </c>
    </row>
    <row r="877" spans="4:13">
      <c r="D877" s="21">
        <v>33</v>
      </c>
      <c r="E877" s="133">
        <v>45881</v>
      </c>
      <c r="F877" s="21">
        <v>1</v>
      </c>
      <c r="G877" s="21" t="s">
        <v>76</v>
      </c>
      <c r="H877" s="21" t="s">
        <v>76</v>
      </c>
      <c r="I877" s="21" t="s">
        <v>76</v>
      </c>
      <c r="J877" s="21" t="s">
        <v>76</v>
      </c>
      <c r="K877" s="21" t="s">
        <v>76</v>
      </c>
      <c r="L877" s="21" t="s">
        <v>76</v>
      </c>
      <c r="M877" s="21" t="s">
        <v>76</v>
      </c>
    </row>
    <row r="878" spans="4:13">
      <c r="D878" s="21">
        <v>33</v>
      </c>
      <c r="E878" s="133">
        <v>45881</v>
      </c>
      <c r="F878" s="21">
        <v>2</v>
      </c>
      <c r="G878" s="21" t="s">
        <v>76</v>
      </c>
      <c r="H878" s="21" t="s">
        <v>76</v>
      </c>
      <c r="I878" s="21" t="s">
        <v>76</v>
      </c>
      <c r="J878" s="21" t="s">
        <v>76</v>
      </c>
      <c r="K878" s="21" t="s">
        <v>76</v>
      </c>
      <c r="L878" s="21" t="s">
        <v>76</v>
      </c>
      <c r="M878" s="21" t="s">
        <v>76</v>
      </c>
    </row>
    <row r="879" spans="4:13">
      <c r="D879" s="21">
        <v>33</v>
      </c>
      <c r="E879" s="133">
        <v>45881</v>
      </c>
      <c r="F879" s="21">
        <v>3</v>
      </c>
      <c r="G879" s="21" t="s">
        <v>76</v>
      </c>
      <c r="H879" s="21" t="s">
        <v>76</v>
      </c>
      <c r="I879" s="21" t="s">
        <v>76</v>
      </c>
      <c r="J879" s="21" t="s">
        <v>76</v>
      </c>
      <c r="K879" s="21" t="s">
        <v>76</v>
      </c>
      <c r="L879" s="21" t="s">
        <v>76</v>
      </c>
      <c r="M879" s="21" t="s">
        <v>76</v>
      </c>
    </row>
    <row r="880" spans="4:13">
      <c r="D880" s="21">
        <v>33</v>
      </c>
      <c r="E880" s="133">
        <v>45881</v>
      </c>
      <c r="F880" s="21">
        <v>4</v>
      </c>
      <c r="G880" s="21" t="s">
        <v>76</v>
      </c>
      <c r="H880" s="21" t="s">
        <v>76</v>
      </c>
      <c r="I880" s="21" t="s">
        <v>76</v>
      </c>
      <c r="J880" s="21" t="s">
        <v>76</v>
      </c>
      <c r="K880" s="21" t="s">
        <v>76</v>
      </c>
      <c r="L880" s="21" t="s">
        <v>76</v>
      </c>
      <c r="M880" s="21" t="s">
        <v>76</v>
      </c>
    </row>
    <row r="881" spans="4:13">
      <c r="D881" s="21">
        <v>33</v>
      </c>
      <c r="E881" s="133">
        <v>45881</v>
      </c>
      <c r="F881" s="21">
        <v>5</v>
      </c>
      <c r="G881" s="21" t="s">
        <v>76</v>
      </c>
      <c r="H881" s="21" t="s">
        <v>76</v>
      </c>
      <c r="I881" s="21" t="s">
        <v>76</v>
      </c>
      <c r="J881" s="21" t="s">
        <v>76</v>
      </c>
      <c r="K881" s="21" t="s">
        <v>76</v>
      </c>
      <c r="L881" s="21" t="s">
        <v>76</v>
      </c>
      <c r="M881" s="21" t="s">
        <v>76</v>
      </c>
    </row>
    <row r="882" spans="4:13">
      <c r="D882" s="21">
        <v>33</v>
      </c>
      <c r="E882" s="133">
        <v>45881</v>
      </c>
      <c r="F882" s="21">
        <v>6</v>
      </c>
      <c r="G882" s="21" t="s">
        <v>76</v>
      </c>
      <c r="H882" s="21" t="s">
        <v>76</v>
      </c>
      <c r="I882" s="21" t="s">
        <v>76</v>
      </c>
      <c r="J882" s="21" t="s">
        <v>76</v>
      </c>
      <c r="K882" s="21" t="s">
        <v>76</v>
      </c>
      <c r="L882" s="21" t="s">
        <v>76</v>
      </c>
      <c r="M882" s="21" t="s">
        <v>76</v>
      </c>
    </row>
    <row r="883" spans="4:13">
      <c r="D883" s="21">
        <v>33</v>
      </c>
      <c r="E883" s="133">
        <v>45882</v>
      </c>
      <c r="F883" s="21">
        <v>1</v>
      </c>
      <c r="G883" s="21" t="s">
        <v>76</v>
      </c>
      <c r="H883" s="21" t="s">
        <v>76</v>
      </c>
      <c r="I883" s="21" t="s">
        <v>76</v>
      </c>
      <c r="J883" s="21" t="s">
        <v>76</v>
      </c>
      <c r="K883" s="21" t="s">
        <v>76</v>
      </c>
      <c r="L883" s="21" t="s">
        <v>76</v>
      </c>
      <c r="M883" s="21" t="s">
        <v>76</v>
      </c>
    </row>
    <row r="884" spans="4:13">
      <c r="D884" s="21">
        <v>33</v>
      </c>
      <c r="E884" s="133">
        <v>45882</v>
      </c>
      <c r="F884" s="21">
        <v>2</v>
      </c>
      <c r="G884" s="21" t="s">
        <v>76</v>
      </c>
      <c r="H884" s="21" t="s">
        <v>76</v>
      </c>
      <c r="I884" s="21" t="s">
        <v>76</v>
      </c>
      <c r="J884" s="21" t="s">
        <v>76</v>
      </c>
      <c r="K884" s="21" t="s">
        <v>76</v>
      </c>
      <c r="L884" s="21" t="s">
        <v>76</v>
      </c>
      <c r="M884" s="21" t="s">
        <v>76</v>
      </c>
    </row>
    <row r="885" spans="4:13">
      <c r="D885" s="21">
        <v>33</v>
      </c>
      <c r="E885" s="133">
        <v>45882</v>
      </c>
      <c r="F885" s="21">
        <v>3</v>
      </c>
      <c r="G885" s="21" t="s">
        <v>76</v>
      </c>
      <c r="H885" s="21" t="s">
        <v>76</v>
      </c>
      <c r="I885" s="21" t="s">
        <v>76</v>
      </c>
      <c r="J885" s="21" t="s">
        <v>76</v>
      </c>
      <c r="K885" s="21" t="s">
        <v>76</v>
      </c>
      <c r="L885" s="21" t="s">
        <v>76</v>
      </c>
      <c r="M885" s="21" t="s">
        <v>76</v>
      </c>
    </row>
    <row r="886" spans="4:13">
      <c r="D886" s="21">
        <v>33</v>
      </c>
      <c r="E886" s="133">
        <v>45882</v>
      </c>
      <c r="F886" s="21">
        <v>4</v>
      </c>
      <c r="G886" s="21" t="s">
        <v>76</v>
      </c>
      <c r="H886" s="21" t="s">
        <v>76</v>
      </c>
      <c r="I886" s="21" t="s">
        <v>76</v>
      </c>
      <c r="J886" s="21" t="s">
        <v>76</v>
      </c>
      <c r="K886" s="21" t="s">
        <v>76</v>
      </c>
      <c r="L886" s="21" t="s">
        <v>76</v>
      </c>
      <c r="M886" s="21" t="s">
        <v>76</v>
      </c>
    </row>
    <row r="887" spans="4:13">
      <c r="D887" s="21">
        <v>33</v>
      </c>
      <c r="E887" s="133">
        <v>45882</v>
      </c>
      <c r="F887" s="21">
        <v>5</v>
      </c>
      <c r="G887" s="21" t="s">
        <v>76</v>
      </c>
      <c r="H887" s="21" t="s">
        <v>76</v>
      </c>
      <c r="I887" s="21" t="s">
        <v>76</v>
      </c>
      <c r="J887" s="21" t="s">
        <v>76</v>
      </c>
      <c r="K887" s="21" t="s">
        <v>76</v>
      </c>
      <c r="L887" s="21" t="s">
        <v>76</v>
      </c>
      <c r="M887" s="21" t="s">
        <v>76</v>
      </c>
    </row>
    <row r="888" spans="4:13">
      <c r="D888" s="21">
        <v>33</v>
      </c>
      <c r="E888" s="133">
        <v>45882</v>
      </c>
      <c r="F888" s="21">
        <v>6</v>
      </c>
      <c r="G888" s="21" t="s">
        <v>76</v>
      </c>
      <c r="H888" s="21" t="s">
        <v>76</v>
      </c>
      <c r="I888" s="21" t="s">
        <v>76</v>
      </c>
      <c r="J888" s="21" t="s">
        <v>76</v>
      </c>
      <c r="K888" s="21" t="s">
        <v>76</v>
      </c>
      <c r="L888" s="21" t="s">
        <v>76</v>
      </c>
      <c r="M888" s="21" t="s">
        <v>76</v>
      </c>
    </row>
    <row r="889" spans="4:13">
      <c r="D889" s="21">
        <v>33</v>
      </c>
      <c r="E889" s="133">
        <v>45883</v>
      </c>
      <c r="F889" s="21">
        <v>1</v>
      </c>
      <c r="G889" s="21" t="s">
        <v>76</v>
      </c>
      <c r="H889" s="21" t="s">
        <v>76</v>
      </c>
      <c r="I889" s="21" t="s">
        <v>76</v>
      </c>
      <c r="J889" s="21" t="s">
        <v>76</v>
      </c>
      <c r="K889" s="21" t="s">
        <v>76</v>
      </c>
      <c r="L889" s="21" t="s">
        <v>76</v>
      </c>
      <c r="M889" s="21" t="s">
        <v>76</v>
      </c>
    </row>
    <row r="890" spans="4:13">
      <c r="D890" s="21">
        <v>33</v>
      </c>
      <c r="E890" s="133">
        <v>45883</v>
      </c>
      <c r="F890" s="21">
        <v>2</v>
      </c>
      <c r="G890" s="21" t="s">
        <v>76</v>
      </c>
      <c r="H890" s="21" t="s">
        <v>76</v>
      </c>
      <c r="I890" s="21" t="s">
        <v>76</v>
      </c>
      <c r="J890" s="21" t="s">
        <v>76</v>
      </c>
      <c r="K890" s="21" t="s">
        <v>76</v>
      </c>
      <c r="L890" s="21" t="s">
        <v>76</v>
      </c>
      <c r="M890" s="21" t="s">
        <v>76</v>
      </c>
    </row>
    <row r="891" spans="4:13">
      <c r="D891" s="21">
        <v>33</v>
      </c>
      <c r="E891" s="133">
        <v>45883</v>
      </c>
      <c r="F891" s="21">
        <v>3</v>
      </c>
      <c r="G891" s="21" t="s">
        <v>76</v>
      </c>
      <c r="H891" s="21" t="s">
        <v>76</v>
      </c>
      <c r="I891" s="21" t="s">
        <v>76</v>
      </c>
      <c r="J891" s="21" t="s">
        <v>76</v>
      </c>
      <c r="K891" s="21" t="s">
        <v>76</v>
      </c>
      <c r="L891" s="21" t="s">
        <v>76</v>
      </c>
      <c r="M891" s="21" t="s">
        <v>76</v>
      </c>
    </row>
    <row r="892" spans="4:13">
      <c r="D892" s="21">
        <v>33</v>
      </c>
      <c r="E892" s="133">
        <v>45883</v>
      </c>
      <c r="F892" s="21">
        <v>4</v>
      </c>
      <c r="G892" s="21" t="s">
        <v>76</v>
      </c>
      <c r="H892" s="21" t="s">
        <v>76</v>
      </c>
      <c r="I892" s="21" t="s">
        <v>76</v>
      </c>
      <c r="J892" s="21" t="s">
        <v>76</v>
      </c>
      <c r="K892" s="21" t="s">
        <v>76</v>
      </c>
      <c r="L892" s="21" t="s">
        <v>76</v>
      </c>
      <c r="M892" s="21" t="s">
        <v>76</v>
      </c>
    </row>
    <row r="893" spans="4:13">
      <c r="D893" s="21">
        <v>33</v>
      </c>
      <c r="E893" s="133">
        <v>45883</v>
      </c>
      <c r="F893" s="21">
        <v>5</v>
      </c>
      <c r="G893" s="21" t="s">
        <v>76</v>
      </c>
      <c r="H893" s="21" t="s">
        <v>76</v>
      </c>
      <c r="I893" s="21" t="s">
        <v>76</v>
      </c>
      <c r="J893" s="21" t="s">
        <v>76</v>
      </c>
      <c r="K893" s="21" t="s">
        <v>76</v>
      </c>
      <c r="L893" s="21" t="s">
        <v>76</v>
      </c>
      <c r="M893" s="21" t="s">
        <v>76</v>
      </c>
    </row>
    <row r="894" spans="4:13">
      <c r="D894" s="21">
        <v>33</v>
      </c>
      <c r="E894" s="133">
        <v>45883</v>
      </c>
      <c r="F894" s="21">
        <v>6</v>
      </c>
      <c r="G894" s="21" t="s">
        <v>76</v>
      </c>
      <c r="H894" s="21" t="s">
        <v>76</v>
      </c>
      <c r="I894" s="21" t="s">
        <v>76</v>
      </c>
      <c r="J894" s="21" t="s">
        <v>76</v>
      </c>
      <c r="K894" s="21" t="s">
        <v>76</v>
      </c>
      <c r="L894" s="21" t="s">
        <v>76</v>
      </c>
      <c r="M894" s="21" t="s">
        <v>76</v>
      </c>
    </row>
    <row r="895" spans="4:13">
      <c r="D895" s="21">
        <v>34</v>
      </c>
      <c r="E895" s="133">
        <v>45887</v>
      </c>
      <c r="F895" s="21">
        <v>1</v>
      </c>
      <c r="G895" s="21" t="s">
        <v>76</v>
      </c>
      <c r="H895" s="21" t="s">
        <v>76</v>
      </c>
      <c r="I895" s="21" t="s">
        <v>76</v>
      </c>
      <c r="J895" s="21" t="s">
        <v>76</v>
      </c>
      <c r="K895" s="21" t="s">
        <v>76</v>
      </c>
      <c r="L895" s="21" t="s">
        <v>76</v>
      </c>
      <c r="M895" s="21" t="s">
        <v>76</v>
      </c>
    </row>
    <row r="896" spans="4:13">
      <c r="D896" s="21">
        <v>34</v>
      </c>
      <c r="E896" s="133">
        <v>45887</v>
      </c>
      <c r="F896" s="21">
        <v>2</v>
      </c>
      <c r="G896" s="21" t="s">
        <v>76</v>
      </c>
      <c r="H896" s="21" t="s">
        <v>76</v>
      </c>
      <c r="I896" s="21" t="s">
        <v>76</v>
      </c>
      <c r="J896" s="21" t="s">
        <v>76</v>
      </c>
      <c r="K896" s="21" t="s">
        <v>76</v>
      </c>
      <c r="L896" s="21" t="s">
        <v>76</v>
      </c>
      <c r="M896" s="21" t="s">
        <v>76</v>
      </c>
    </row>
    <row r="897" spans="4:13">
      <c r="D897" s="21">
        <v>34</v>
      </c>
      <c r="E897" s="133">
        <v>45887</v>
      </c>
      <c r="F897" s="21">
        <v>3</v>
      </c>
      <c r="G897" s="21" t="s">
        <v>76</v>
      </c>
      <c r="H897" s="21" t="s">
        <v>76</v>
      </c>
      <c r="I897" s="21" t="s">
        <v>76</v>
      </c>
      <c r="J897" s="21" t="s">
        <v>76</v>
      </c>
      <c r="K897" s="21" t="s">
        <v>76</v>
      </c>
      <c r="L897" s="21" t="s">
        <v>76</v>
      </c>
      <c r="M897" s="21" t="s">
        <v>76</v>
      </c>
    </row>
    <row r="898" spans="4:13">
      <c r="D898" s="21">
        <v>34</v>
      </c>
      <c r="E898" s="133">
        <v>45887</v>
      </c>
      <c r="F898" s="21">
        <v>4</v>
      </c>
      <c r="G898" s="21" t="s">
        <v>76</v>
      </c>
      <c r="H898" s="21" t="s">
        <v>76</v>
      </c>
      <c r="I898" s="21" t="s">
        <v>76</v>
      </c>
      <c r="J898" s="21" t="s">
        <v>76</v>
      </c>
      <c r="K898" s="21" t="s">
        <v>76</v>
      </c>
      <c r="L898" s="21" t="s">
        <v>76</v>
      </c>
      <c r="M898" s="21" t="s">
        <v>76</v>
      </c>
    </row>
    <row r="899" spans="4:13">
      <c r="D899" s="21">
        <v>34</v>
      </c>
      <c r="E899" s="133">
        <v>45887</v>
      </c>
      <c r="F899" s="21">
        <v>5</v>
      </c>
      <c r="G899" s="21" t="s">
        <v>76</v>
      </c>
      <c r="H899" s="21" t="s">
        <v>76</v>
      </c>
      <c r="I899" s="21" t="s">
        <v>76</v>
      </c>
      <c r="J899" s="21" t="s">
        <v>76</v>
      </c>
      <c r="K899" s="21" t="s">
        <v>76</v>
      </c>
      <c r="L899" s="21" t="s">
        <v>76</v>
      </c>
      <c r="M899" s="21" t="s">
        <v>76</v>
      </c>
    </row>
    <row r="900" spans="4:13">
      <c r="D900" s="21">
        <v>34</v>
      </c>
      <c r="E900" s="133">
        <v>45887</v>
      </c>
      <c r="F900" s="21">
        <v>6</v>
      </c>
      <c r="G900" s="21" t="s">
        <v>76</v>
      </c>
      <c r="H900" s="21" t="s">
        <v>76</v>
      </c>
      <c r="I900" s="21" t="s">
        <v>76</v>
      </c>
      <c r="J900" s="21" t="s">
        <v>76</v>
      </c>
      <c r="K900" s="21" t="s">
        <v>76</v>
      </c>
      <c r="L900" s="21" t="s">
        <v>76</v>
      </c>
      <c r="M900" s="21" t="s">
        <v>76</v>
      </c>
    </row>
    <row r="901" spans="4:13">
      <c r="D901" s="21">
        <v>34</v>
      </c>
      <c r="E901" s="133">
        <v>45888</v>
      </c>
      <c r="F901" s="21">
        <v>1</v>
      </c>
      <c r="G901" s="21" t="s">
        <v>76</v>
      </c>
      <c r="H901" s="21" t="s">
        <v>76</v>
      </c>
      <c r="I901" s="21" t="s">
        <v>76</v>
      </c>
      <c r="J901" s="21" t="s">
        <v>76</v>
      </c>
      <c r="K901" s="21" t="s">
        <v>76</v>
      </c>
      <c r="L901" s="21" t="s">
        <v>76</v>
      </c>
      <c r="M901" s="21" t="s">
        <v>76</v>
      </c>
    </row>
    <row r="902" spans="4:13">
      <c r="D902" s="21">
        <v>34</v>
      </c>
      <c r="E902" s="133">
        <v>45888</v>
      </c>
      <c r="F902" s="21">
        <v>2</v>
      </c>
      <c r="G902" s="21" t="s">
        <v>76</v>
      </c>
      <c r="H902" s="21" t="s">
        <v>76</v>
      </c>
      <c r="I902" s="21" t="s">
        <v>76</v>
      </c>
      <c r="J902" s="21" t="s">
        <v>76</v>
      </c>
      <c r="K902" s="21" t="s">
        <v>76</v>
      </c>
      <c r="L902" s="21" t="s">
        <v>76</v>
      </c>
      <c r="M902" s="21" t="s">
        <v>76</v>
      </c>
    </row>
    <row r="903" spans="4:13">
      <c r="D903" s="21">
        <v>34</v>
      </c>
      <c r="E903" s="133">
        <v>45888</v>
      </c>
      <c r="F903" s="21">
        <v>3</v>
      </c>
      <c r="G903" s="21" t="s">
        <v>76</v>
      </c>
      <c r="H903" s="21" t="s">
        <v>76</v>
      </c>
      <c r="I903" s="21" t="s">
        <v>76</v>
      </c>
      <c r="J903" s="21" t="s">
        <v>76</v>
      </c>
      <c r="K903" s="21" t="s">
        <v>76</v>
      </c>
      <c r="L903" s="21" t="s">
        <v>76</v>
      </c>
      <c r="M903" s="21" t="s">
        <v>76</v>
      </c>
    </row>
    <row r="904" spans="4:13">
      <c r="D904" s="21">
        <v>34</v>
      </c>
      <c r="E904" s="133">
        <v>45888</v>
      </c>
      <c r="F904" s="21">
        <v>4</v>
      </c>
      <c r="G904" s="21" t="s">
        <v>76</v>
      </c>
      <c r="H904" s="21" t="s">
        <v>76</v>
      </c>
      <c r="I904" s="21" t="s">
        <v>76</v>
      </c>
      <c r="J904" s="21" t="s">
        <v>76</v>
      </c>
      <c r="K904" s="21" t="s">
        <v>76</v>
      </c>
      <c r="L904" s="21" t="s">
        <v>76</v>
      </c>
      <c r="M904" s="21" t="s">
        <v>76</v>
      </c>
    </row>
    <row r="905" spans="4:13">
      <c r="D905" s="21">
        <v>34</v>
      </c>
      <c r="E905" s="133">
        <v>45888</v>
      </c>
      <c r="F905" s="21">
        <v>5</v>
      </c>
      <c r="G905" s="21" t="s">
        <v>76</v>
      </c>
      <c r="H905" s="21" t="s">
        <v>76</v>
      </c>
      <c r="I905" s="21" t="s">
        <v>76</v>
      </c>
      <c r="J905" s="21" t="s">
        <v>76</v>
      </c>
      <c r="K905" s="21" t="s">
        <v>76</v>
      </c>
      <c r="L905" s="21" t="s">
        <v>76</v>
      </c>
      <c r="M905" s="21" t="s">
        <v>76</v>
      </c>
    </row>
    <row r="906" spans="4:13">
      <c r="D906" s="21">
        <v>34</v>
      </c>
      <c r="E906" s="133">
        <v>45888</v>
      </c>
      <c r="F906" s="21">
        <v>6</v>
      </c>
      <c r="G906" s="21" t="s">
        <v>76</v>
      </c>
      <c r="H906" s="21" t="s">
        <v>76</v>
      </c>
      <c r="I906" s="21" t="s">
        <v>76</v>
      </c>
      <c r="J906" s="21" t="s">
        <v>76</v>
      </c>
      <c r="K906" s="21" t="s">
        <v>76</v>
      </c>
      <c r="L906" s="21" t="s">
        <v>76</v>
      </c>
      <c r="M906" s="21" t="s">
        <v>76</v>
      </c>
    </row>
    <row r="907" spans="4:13">
      <c r="D907" s="21">
        <v>34</v>
      </c>
      <c r="E907" s="133">
        <v>45889</v>
      </c>
      <c r="F907" s="21">
        <v>1</v>
      </c>
      <c r="G907" s="21" t="s">
        <v>76</v>
      </c>
      <c r="H907" s="21" t="s">
        <v>76</v>
      </c>
      <c r="I907" s="21" t="s">
        <v>76</v>
      </c>
      <c r="J907" s="21" t="s">
        <v>76</v>
      </c>
      <c r="K907" s="21" t="s">
        <v>76</v>
      </c>
      <c r="L907" s="21" t="s">
        <v>76</v>
      </c>
      <c r="M907" s="21" t="s">
        <v>76</v>
      </c>
    </row>
    <row r="908" spans="4:13">
      <c r="D908" s="21">
        <v>34</v>
      </c>
      <c r="E908" s="133">
        <v>45889</v>
      </c>
      <c r="F908" s="21">
        <v>2</v>
      </c>
      <c r="G908" s="21" t="s">
        <v>76</v>
      </c>
      <c r="H908" s="21" t="s">
        <v>76</v>
      </c>
      <c r="I908" s="21" t="s">
        <v>76</v>
      </c>
      <c r="J908" s="21" t="s">
        <v>76</v>
      </c>
      <c r="K908" s="21" t="s">
        <v>76</v>
      </c>
      <c r="L908" s="21" t="s">
        <v>76</v>
      </c>
      <c r="M908" s="21" t="s">
        <v>76</v>
      </c>
    </row>
    <row r="909" spans="4:13">
      <c r="D909" s="21">
        <v>34</v>
      </c>
      <c r="E909" s="133">
        <v>45889</v>
      </c>
      <c r="F909" s="21">
        <v>3</v>
      </c>
      <c r="G909" s="21" t="s">
        <v>76</v>
      </c>
      <c r="H909" s="21" t="s">
        <v>76</v>
      </c>
      <c r="I909" s="21" t="s">
        <v>76</v>
      </c>
      <c r="J909" s="21" t="s">
        <v>76</v>
      </c>
      <c r="K909" s="21" t="s">
        <v>76</v>
      </c>
      <c r="L909" s="21" t="s">
        <v>76</v>
      </c>
      <c r="M909" s="21" t="s">
        <v>76</v>
      </c>
    </row>
    <row r="910" spans="4:13">
      <c r="D910" s="21">
        <v>34</v>
      </c>
      <c r="E910" s="133">
        <v>45889</v>
      </c>
      <c r="F910" s="21">
        <v>4</v>
      </c>
      <c r="G910" s="21" t="s">
        <v>76</v>
      </c>
      <c r="H910" s="21" t="s">
        <v>76</v>
      </c>
      <c r="I910" s="21" t="s">
        <v>76</v>
      </c>
      <c r="J910" s="21" t="s">
        <v>76</v>
      </c>
      <c r="K910" s="21" t="s">
        <v>76</v>
      </c>
      <c r="L910" s="21" t="s">
        <v>76</v>
      </c>
      <c r="M910" s="21" t="s">
        <v>76</v>
      </c>
    </row>
    <row r="911" spans="4:13">
      <c r="D911" s="21">
        <v>34</v>
      </c>
      <c r="E911" s="133">
        <v>45889</v>
      </c>
      <c r="F911" s="21">
        <v>5</v>
      </c>
      <c r="G911" s="21" t="s">
        <v>76</v>
      </c>
      <c r="H911" s="21" t="s">
        <v>76</v>
      </c>
      <c r="I911" s="21" t="s">
        <v>76</v>
      </c>
      <c r="J911" s="21" t="s">
        <v>76</v>
      </c>
      <c r="K911" s="21" t="s">
        <v>76</v>
      </c>
      <c r="L911" s="21" t="s">
        <v>76</v>
      </c>
      <c r="M911" s="21" t="s">
        <v>76</v>
      </c>
    </row>
    <row r="912" spans="4:13">
      <c r="D912" s="21">
        <v>34</v>
      </c>
      <c r="E912" s="133">
        <v>45889</v>
      </c>
      <c r="F912" s="21">
        <v>6</v>
      </c>
      <c r="G912" s="21" t="s">
        <v>76</v>
      </c>
      <c r="H912" s="21" t="s">
        <v>76</v>
      </c>
      <c r="I912" s="21" t="s">
        <v>76</v>
      </c>
      <c r="J912" s="21" t="s">
        <v>76</v>
      </c>
      <c r="K912" s="21" t="s">
        <v>76</v>
      </c>
      <c r="L912" s="21" t="s">
        <v>76</v>
      </c>
      <c r="M912" s="21" t="s">
        <v>76</v>
      </c>
    </row>
    <row r="913" spans="4:13">
      <c r="D913" s="21">
        <v>34</v>
      </c>
      <c r="E913" s="133">
        <v>45890</v>
      </c>
      <c r="F913" s="21">
        <v>1</v>
      </c>
      <c r="G913" s="21" t="s">
        <v>76</v>
      </c>
      <c r="H913" s="21" t="s">
        <v>76</v>
      </c>
      <c r="I913" s="21" t="s">
        <v>76</v>
      </c>
      <c r="J913" s="21" t="s">
        <v>76</v>
      </c>
      <c r="K913" s="21" t="s">
        <v>76</v>
      </c>
      <c r="L913" s="21" t="s">
        <v>76</v>
      </c>
      <c r="M913" s="21" t="s">
        <v>76</v>
      </c>
    </row>
    <row r="914" spans="4:13">
      <c r="D914" s="21">
        <v>34</v>
      </c>
      <c r="E914" s="133">
        <v>45890</v>
      </c>
      <c r="F914" s="21">
        <v>2</v>
      </c>
      <c r="G914" s="21" t="s">
        <v>76</v>
      </c>
      <c r="H914" s="21" t="s">
        <v>76</v>
      </c>
      <c r="I914" s="21" t="s">
        <v>76</v>
      </c>
      <c r="J914" s="21" t="s">
        <v>76</v>
      </c>
      <c r="K914" s="21" t="s">
        <v>76</v>
      </c>
      <c r="L914" s="21" t="s">
        <v>76</v>
      </c>
      <c r="M914" s="21" t="s">
        <v>76</v>
      </c>
    </row>
    <row r="915" spans="4:13">
      <c r="D915" s="21">
        <v>34</v>
      </c>
      <c r="E915" s="133">
        <v>45890</v>
      </c>
      <c r="F915" s="21">
        <v>3</v>
      </c>
      <c r="G915" s="21" t="s">
        <v>76</v>
      </c>
      <c r="H915" s="21" t="s">
        <v>76</v>
      </c>
      <c r="I915" s="21" t="s">
        <v>76</v>
      </c>
      <c r="J915" s="21" t="s">
        <v>76</v>
      </c>
      <c r="K915" s="21" t="s">
        <v>76</v>
      </c>
      <c r="L915" s="21" t="s">
        <v>76</v>
      </c>
      <c r="M915" s="21" t="s">
        <v>76</v>
      </c>
    </row>
    <row r="916" spans="4:13">
      <c r="D916" s="21">
        <v>34</v>
      </c>
      <c r="E916" s="133">
        <v>45890</v>
      </c>
      <c r="F916" s="21">
        <v>4</v>
      </c>
      <c r="G916" s="21" t="s">
        <v>76</v>
      </c>
      <c r="H916" s="21" t="s">
        <v>76</v>
      </c>
      <c r="I916" s="21" t="s">
        <v>76</v>
      </c>
      <c r="J916" s="21" t="s">
        <v>76</v>
      </c>
      <c r="K916" s="21" t="s">
        <v>76</v>
      </c>
      <c r="L916" s="21" t="s">
        <v>76</v>
      </c>
      <c r="M916" s="21" t="s">
        <v>76</v>
      </c>
    </row>
    <row r="917" spans="4:13">
      <c r="D917" s="21">
        <v>34</v>
      </c>
      <c r="E917" s="133">
        <v>45890</v>
      </c>
      <c r="F917" s="21">
        <v>5</v>
      </c>
      <c r="G917" s="21" t="s">
        <v>76</v>
      </c>
      <c r="H917" s="21" t="s">
        <v>76</v>
      </c>
      <c r="I917" s="21" t="s">
        <v>76</v>
      </c>
      <c r="J917" s="21" t="s">
        <v>76</v>
      </c>
      <c r="K917" s="21" t="s">
        <v>76</v>
      </c>
      <c r="L917" s="21" t="s">
        <v>76</v>
      </c>
      <c r="M917" s="21" t="s">
        <v>76</v>
      </c>
    </row>
    <row r="918" spans="4:13">
      <c r="D918" s="21">
        <v>34</v>
      </c>
      <c r="E918" s="133">
        <v>45890</v>
      </c>
      <c r="F918" s="21">
        <v>6</v>
      </c>
      <c r="G918" s="21" t="s">
        <v>76</v>
      </c>
      <c r="H918" s="21" t="s">
        <v>76</v>
      </c>
      <c r="I918" s="21" t="s">
        <v>76</v>
      </c>
      <c r="J918" s="21" t="s">
        <v>76</v>
      </c>
      <c r="K918" s="21" t="s">
        <v>76</v>
      </c>
      <c r="L918" s="21" t="s">
        <v>76</v>
      </c>
      <c r="M918" s="21" t="s">
        <v>76</v>
      </c>
    </row>
    <row r="919" spans="4:13">
      <c r="D919" s="21">
        <v>34</v>
      </c>
      <c r="E919" s="133">
        <v>45891</v>
      </c>
      <c r="F919" s="21">
        <v>1</v>
      </c>
      <c r="G919" s="21" t="s">
        <v>76</v>
      </c>
      <c r="H919" s="21" t="s">
        <v>76</v>
      </c>
      <c r="I919" s="21" t="s">
        <v>76</v>
      </c>
      <c r="J919" s="21" t="s">
        <v>76</v>
      </c>
      <c r="K919" s="21" t="s">
        <v>76</v>
      </c>
      <c r="L919" s="21" t="s">
        <v>76</v>
      </c>
      <c r="M919" s="21" t="s">
        <v>76</v>
      </c>
    </row>
    <row r="920" spans="4:13">
      <c r="D920" s="21">
        <v>34</v>
      </c>
      <c r="E920" s="133">
        <v>45891</v>
      </c>
      <c r="F920" s="21">
        <v>2</v>
      </c>
      <c r="G920" s="21" t="s">
        <v>76</v>
      </c>
      <c r="H920" s="21" t="s">
        <v>76</v>
      </c>
      <c r="I920" s="21" t="s">
        <v>76</v>
      </c>
      <c r="J920" s="21" t="s">
        <v>76</v>
      </c>
      <c r="K920" s="21" t="s">
        <v>76</v>
      </c>
      <c r="L920" s="21" t="s">
        <v>76</v>
      </c>
      <c r="M920" s="21" t="s">
        <v>76</v>
      </c>
    </row>
    <row r="921" spans="4:13">
      <c r="D921" s="21">
        <v>34</v>
      </c>
      <c r="E921" s="133">
        <v>45891</v>
      </c>
      <c r="F921" s="21">
        <v>3</v>
      </c>
      <c r="G921" s="21" t="s">
        <v>76</v>
      </c>
      <c r="H921" s="21" t="s">
        <v>76</v>
      </c>
      <c r="I921" s="21" t="s">
        <v>76</v>
      </c>
      <c r="J921" s="21" t="s">
        <v>76</v>
      </c>
      <c r="K921" s="21" t="s">
        <v>76</v>
      </c>
      <c r="L921" s="21" t="s">
        <v>76</v>
      </c>
      <c r="M921" s="21" t="s">
        <v>76</v>
      </c>
    </row>
    <row r="922" spans="4:13">
      <c r="D922" s="21">
        <v>34</v>
      </c>
      <c r="E922" s="133">
        <v>45891</v>
      </c>
      <c r="F922" s="21">
        <v>4</v>
      </c>
      <c r="G922" s="21" t="s">
        <v>76</v>
      </c>
      <c r="H922" s="21" t="s">
        <v>76</v>
      </c>
      <c r="I922" s="21" t="s">
        <v>76</v>
      </c>
      <c r="J922" s="21" t="s">
        <v>76</v>
      </c>
      <c r="K922" s="21" t="s">
        <v>76</v>
      </c>
      <c r="L922" s="21" t="s">
        <v>76</v>
      </c>
      <c r="M922" s="21" t="s">
        <v>76</v>
      </c>
    </row>
    <row r="923" spans="4:13">
      <c r="D923" s="21">
        <v>34</v>
      </c>
      <c r="E923" s="133">
        <v>45891</v>
      </c>
      <c r="F923" s="21">
        <v>5</v>
      </c>
      <c r="G923" s="21" t="s">
        <v>76</v>
      </c>
      <c r="H923" s="21" t="s">
        <v>76</v>
      </c>
      <c r="I923" s="21" t="s">
        <v>76</v>
      </c>
      <c r="J923" s="21" t="s">
        <v>76</v>
      </c>
      <c r="K923" s="21" t="s">
        <v>76</v>
      </c>
      <c r="L923" s="21" t="s">
        <v>76</v>
      </c>
      <c r="M923" s="21" t="s">
        <v>76</v>
      </c>
    </row>
    <row r="924" spans="4:13">
      <c r="D924" s="21">
        <v>34</v>
      </c>
      <c r="E924" s="133">
        <v>45891</v>
      </c>
      <c r="F924" s="21">
        <v>6</v>
      </c>
      <c r="G924" s="21" t="s">
        <v>76</v>
      </c>
      <c r="H924" s="21" t="s">
        <v>76</v>
      </c>
      <c r="I924" s="21" t="s">
        <v>76</v>
      </c>
      <c r="J924" s="21" t="s">
        <v>76</v>
      </c>
      <c r="K924" s="21" t="s">
        <v>76</v>
      </c>
      <c r="L924" s="21" t="s">
        <v>76</v>
      </c>
      <c r="M924" s="21" t="s">
        <v>76</v>
      </c>
    </row>
    <row r="925" spans="4:13">
      <c r="D925" s="21">
        <v>35</v>
      </c>
      <c r="E925" s="133">
        <v>45894</v>
      </c>
      <c r="F925" s="21">
        <v>1</v>
      </c>
      <c r="G925" s="21" t="s">
        <v>76</v>
      </c>
      <c r="H925" s="21" t="s">
        <v>76</v>
      </c>
      <c r="I925" s="21" t="s">
        <v>76</v>
      </c>
      <c r="J925" s="21" t="s">
        <v>76</v>
      </c>
      <c r="K925" s="21" t="s">
        <v>76</v>
      </c>
      <c r="L925" s="21" t="s">
        <v>76</v>
      </c>
      <c r="M925" s="21" t="s">
        <v>76</v>
      </c>
    </row>
    <row r="926" spans="4:13">
      <c r="D926" s="21">
        <v>35</v>
      </c>
      <c r="E926" s="133">
        <v>45894</v>
      </c>
      <c r="F926" s="21">
        <v>2</v>
      </c>
      <c r="G926" s="21" t="s">
        <v>76</v>
      </c>
      <c r="H926" s="21" t="s">
        <v>76</v>
      </c>
      <c r="I926" s="21" t="s">
        <v>76</v>
      </c>
      <c r="J926" s="21" t="s">
        <v>76</v>
      </c>
      <c r="K926" s="21" t="s">
        <v>76</v>
      </c>
      <c r="L926" s="21" t="s">
        <v>76</v>
      </c>
      <c r="M926" s="21" t="s">
        <v>76</v>
      </c>
    </row>
    <row r="927" spans="4:13">
      <c r="D927" s="21">
        <v>35</v>
      </c>
      <c r="E927" s="133">
        <v>45894</v>
      </c>
      <c r="F927" s="21">
        <v>3</v>
      </c>
      <c r="G927" s="21" t="s">
        <v>76</v>
      </c>
      <c r="H927" s="21" t="s">
        <v>76</v>
      </c>
      <c r="I927" s="21" t="s">
        <v>76</v>
      </c>
      <c r="J927" s="21" t="s">
        <v>76</v>
      </c>
      <c r="K927" s="21" t="s">
        <v>76</v>
      </c>
      <c r="L927" s="21" t="s">
        <v>76</v>
      </c>
      <c r="M927" s="21" t="s">
        <v>76</v>
      </c>
    </row>
    <row r="928" spans="4:13">
      <c r="D928" s="21">
        <v>35</v>
      </c>
      <c r="E928" s="133">
        <v>45894</v>
      </c>
      <c r="F928" s="21">
        <v>4</v>
      </c>
      <c r="G928" s="21" t="s">
        <v>76</v>
      </c>
      <c r="H928" s="21" t="s">
        <v>76</v>
      </c>
      <c r="I928" s="21" t="s">
        <v>76</v>
      </c>
      <c r="J928" s="21" t="s">
        <v>76</v>
      </c>
      <c r="K928" s="21" t="s">
        <v>76</v>
      </c>
      <c r="L928" s="21" t="s">
        <v>76</v>
      </c>
      <c r="M928" s="21" t="s">
        <v>76</v>
      </c>
    </row>
    <row r="929" spans="4:13">
      <c r="D929" s="21">
        <v>35</v>
      </c>
      <c r="E929" s="133">
        <v>45894</v>
      </c>
      <c r="F929" s="21">
        <v>5</v>
      </c>
      <c r="G929" s="21" t="s">
        <v>76</v>
      </c>
      <c r="H929" s="21" t="s">
        <v>76</v>
      </c>
      <c r="I929" s="21" t="s">
        <v>76</v>
      </c>
      <c r="J929" s="21" t="s">
        <v>76</v>
      </c>
      <c r="K929" s="21" t="s">
        <v>76</v>
      </c>
      <c r="L929" s="21" t="s">
        <v>76</v>
      </c>
      <c r="M929" s="21" t="s">
        <v>76</v>
      </c>
    </row>
    <row r="930" spans="4:13">
      <c r="D930" s="21">
        <v>35</v>
      </c>
      <c r="E930" s="133">
        <v>45894</v>
      </c>
      <c r="F930" s="21">
        <v>6</v>
      </c>
      <c r="G930" s="21" t="s">
        <v>76</v>
      </c>
      <c r="H930" s="21" t="s">
        <v>76</v>
      </c>
      <c r="I930" s="21" t="s">
        <v>76</v>
      </c>
      <c r="J930" s="21" t="s">
        <v>76</v>
      </c>
      <c r="K930" s="21" t="s">
        <v>76</v>
      </c>
      <c r="L930" s="21" t="s">
        <v>76</v>
      </c>
      <c r="M930" s="21" t="s">
        <v>76</v>
      </c>
    </row>
    <row r="931" spans="4:13">
      <c r="D931" s="21">
        <v>35</v>
      </c>
      <c r="E931" s="133">
        <v>45895</v>
      </c>
      <c r="F931" s="21">
        <v>1</v>
      </c>
      <c r="G931" s="21" t="s">
        <v>76</v>
      </c>
      <c r="H931" s="21" t="s">
        <v>76</v>
      </c>
      <c r="I931" s="21" t="s">
        <v>76</v>
      </c>
      <c r="J931" s="21" t="s">
        <v>76</v>
      </c>
      <c r="K931" s="21" t="s">
        <v>76</v>
      </c>
      <c r="L931" s="21" t="s">
        <v>76</v>
      </c>
      <c r="M931" s="21" t="s">
        <v>76</v>
      </c>
    </row>
    <row r="932" spans="4:13">
      <c r="D932" s="21">
        <v>35</v>
      </c>
      <c r="E932" s="133">
        <v>45895</v>
      </c>
      <c r="F932" s="21">
        <v>2</v>
      </c>
      <c r="G932" s="21" t="s">
        <v>76</v>
      </c>
      <c r="H932" s="21" t="s">
        <v>76</v>
      </c>
      <c r="I932" s="21" t="s">
        <v>76</v>
      </c>
      <c r="J932" s="21" t="s">
        <v>76</v>
      </c>
      <c r="K932" s="21" t="s">
        <v>76</v>
      </c>
      <c r="L932" s="21" t="s">
        <v>76</v>
      </c>
      <c r="M932" s="21" t="s">
        <v>76</v>
      </c>
    </row>
    <row r="933" spans="4:13">
      <c r="D933" s="21">
        <v>35</v>
      </c>
      <c r="E933" s="133">
        <v>45895</v>
      </c>
      <c r="F933" s="21">
        <v>3</v>
      </c>
      <c r="G933" s="21" t="s">
        <v>76</v>
      </c>
      <c r="H933" s="21" t="s">
        <v>76</v>
      </c>
      <c r="I933" s="21" t="s">
        <v>76</v>
      </c>
      <c r="J933" s="21" t="s">
        <v>76</v>
      </c>
      <c r="K933" s="21" t="s">
        <v>76</v>
      </c>
      <c r="L933" s="21" t="s">
        <v>76</v>
      </c>
      <c r="M933" s="21" t="s">
        <v>76</v>
      </c>
    </row>
    <row r="934" spans="4:13">
      <c r="D934" s="21">
        <v>35</v>
      </c>
      <c r="E934" s="133">
        <v>45895</v>
      </c>
      <c r="F934" s="21">
        <v>4</v>
      </c>
      <c r="G934" s="21" t="s">
        <v>76</v>
      </c>
      <c r="H934" s="21" t="s">
        <v>76</v>
      </c>
      <c r="I934" s="21" t="s">
        <v>76</v>
      </c>
      <c r="J934" s="21" t="s">
        <v>76</v>
      </c>
      <c r="K934" s="21" t="s">
        <v>76</v>
      </c>
      <c r="L934" s="21" t="s">
        <v>76</v>
      </c>
      <c r="M934" s="21" t="s">
        <v>76</v>
      </c>
    </row>
    <row r="935" spans="4:13">
      <c r="D935" s="21">
        <v>35</v>
      </c>
      <c r="E935" s="133">
        <v>45895</v>
      </c>
      <c r="F935" s="21">
        <v>5</v>
      </c>
      <c r="G935" s="21" t="s">
        <v>76</v>
      </c>
      <c r="H935" s="21" t="s">
        <v>76</v>
      </c>
      <c r="I935" s="21" t="s">
        <v>76</v>
      </c>
      <c r="J935" s="21" t="s">
        <v>76</v>
      </c>
      <c r="K935" s="21" t="s">
        <v>76</v>
      </c>
      <c r="L935" s="21" t="s">
        <v>76</v>
      </c>
      <c r="M935" s="21" t="s">
        <v>76</v>
      </c>
    </row>
    <row r="936" spans="4:13">
      <c r="D936" s="21">
        <v>35</v>
      </c>
      <c r="E936" s="133">
        <v>45895</v>
      </c>
      <c r="F936" s="21">
        <v>6</v>
      </c>
      <c r="G936" s="21" t="s">
        <v>76</v>
      </c>
      <c r="H936" s="21" t="s">
        <v>76</v>
      </c>
      <c r="I936" s="21" t="s">
        <v>76</v>
      </c>
      <c r="J936" s="21" t="s">
        <v>76</v>
      </c>
      <c r="K936" s="21" t="s">
        <v>76</v>
      </c>
      <c r="L936" s="21" t="s">
        <v>76</v>
      </c>
      <c r="M936" s="21" t="s">
        <v>76</v>
      </c>
    </row>
    <row r="937" spans="4:13">
      <c r="D937" s="21">
        <v>35</v>
      </c>
      <c r="E937" s="133">
        <v>45896</v>
      </c>
      <c r="F937" s="21">
        <v>1</v>
      </c>
      <c r="G937" s="21" t="s">
        <v>76</v>
      </c>
      <c r="H937" s="21" t="s">
        <v>76</v>
      </c>
      <c r="I937" s="21" t="s">
        <v>76</v>
      </c>
      <c r="J937" s="21" t="s">
        <v>76</v>
      </c>
      <c r="K937" s="21" t="s">
        <v>76</v>
      </c>
      <c r="L937" s="21" t="s">
        <v>76</v>
      </c>
      <c r="M937" s="21" t="s">
        <v>76</v>
      </c>
    </row>
    <row r="938" spans="4:13">
      <c r="D938" s="21">
        <v>35</v>
      </c>
      <c r="E938" s="133">
        <v>45896</v>
      </c>
      <c r="F938" s="21">
        <v>2</v>
      </c>
      <c r="G938" s="21" t="s">
        <v>76</v>
      </c>
      <c r="H938" s="21" t="s">
        <v>76</v>
      </c>
      <c r="I938" s="21" t="s">
        <v>76</v>
      </c>
      <c r="J938" s="21" t="s">
        <v>76</v>
      </c>
      <c r="K938" s="21" t="s">
        <v>76</v>
      </c>
      <c r="L938" s="21" t="s">
        <v>76</v>
      </c>
      <c r="M938" s="21" t="s">
        <v>76</v>
      </c>
    </row>
    <row r="939" spans="4:13">
      <c r="D939" s="21">
        <v>35</v>
      </c>
      <c r="E939" s="133">
        <v>45896</v>
      </c>
      <c r="F939" s="21">
        <v>3</v>
      </c>
      <c r="G939" s="21" t="s">
        <v>76</v>
      </c>
      <c r="H939" s="21" t="s">
        <v>76</v>
      </c>
      <c r="I939" s="21" t="s">
        <v>76</v>
      </c>
      <c r="J939" s="21" t="s">
        <v>76</v>
      </c>
      <c r="K939" s="21" t="s">
        <v>76</v>
      </c>
      <c r="L939" s="21" t="s">
        <v>76</v>
      </c>
      <c r="M939" s="21" t="s">
        <v>76</v>
      </c>
    </row>
    <row r="940" spans="4:13">
      <c r="D940" s="21">
        <v>35</v>
      </c>
      <c r="E940" s="133">
        <v>45896</v>
      </c>
      <c r="F940" s="21">
        <v>4</v>
      </c>
      <c r="G940" s="21" t="s">
        <v>76</v>
      </c>
      <c r="H940" s="21" t="s">
        <v>76</v>
      </c>
      <c r="I940" s="21" t="s">
        <v>76</v>
      </c>
      <c r="J940" s="21" t="s">
        <v>76</v>
      </c>
      <c r="K940" s="21" t="s">
        <v>76</v>
      </c>
      <c r="L940" s="21" t="s">
        <v>76</v>
      </c>
      <c r="M940" s="21" t="s">
        <v>76</v>
      </c>
    </row>
    <row r="941" spans="4:13">
      <c r="D941" s="21">
        <v>35</v>
      </c>
      <c r="E941" s="133">
        <v>45896</v>
      </c>
      <c r="F941" s="21">
        <v>5</v>
      </c>
      <c r="G941" s="21" t="s">
        <v>76</v>
      </c>
      <c r="H941" s="21" t="s">
        <v>76</v>
      </c>
      <c r="I941" s="21" t="s">
        <v>76</v>
      </c>
      <c r="J941" s="21" t="s">
        <v>76</v>
      </c>
      <c r="K941" s="21" t="s">
        <v>76</v>
      </c>
      <c r="L941" s="21" t="s">
        <v>76</v>
      </c>
      <c r="M941" s="21" t="s">
        <v>76</v>
      </c>
    </row>
    <row r="942" spans="4:13">
      <c r="D942" s="21">
        <v>35</v>
      </c>
      <c r="E942" s="133">
        <v>45896</v>
      </c>
      <c r="F942" s="21">
        <v>6</v>
      </c>
      <c r="G942" s="21" t="s">
        <v>76</v>
      </c>
      <c r="H942" s="21" t="s">
        <v>76</v>
      </c>
      <c r="I942" s="21" t="s">
        <v>76</v>
      </c>
      <c r="J942" s="21" t="s">
        <v>76</v>
      </c>
      <c r="K942" s="21" t="s">
        <v>76</v>
      </c>
      <c r="L942" s="21" t="s">
        <v>76</v>
      </c>
      <c r="M942" s="21" t="s">
        <v>76</v>
      </c>
    </row>
    <row r="943" spans="4:13">
      <c r="D943" s="21">
        <v>35</v>
      </c>
      <c r="E943" s="133">
        <v>45897</v>
      </c>
      <c r="F943" s="21">
        <v>1</v>
      </c>
      <c r="G943" s="21" t="s">
        <v>76</v>
      </c>
      <c r="H943" s="21" t="s">
        <v>76</v>
      </c>
      <c r="I943" s="21" t="s">
        <v>76</v>
      </c>
      <c r="J943" s="21" t="s">
        <v>76</v>
      </c>
      <c r="K943" s="21" t="s">
        <v>76</v>
      </c>
      <c r="L943" s="21" t="s">
        <v>76</v>
      </c>
      <c r="M943" s="21" t="s">
        <v>76</v>
      </c>
    </row>
    <row r="944" spans="4:13">
      <c r="D944" s="21">
        <v>35</v>
      </c>
      <c r="E944" s="133">
        <v>45897</v>
      </c>
      <c r="F944" s="21">
        <v>2</v>
      </c>
      <c r="G944" s="21" t="s">
        <v>76</v>
      </c>
      <c r="H944" s="21" t="s">
        <v>76</v>
      </c>
      <c r="I944" s="21" t="s">
        <v>76</v>
      </c>
      <c r="J944" s="21" t="s">
        <v>76</v>
      </c>
      <c r="K944" s="21" t="s">
        <v>76</v>
      </c>
      <c r="L944" s="21" t="s">
        <v>76</v>
      </c>
      <c r="M944" s="21" t="s">
        <v>76</v>
      </c>
    </row>
    <row r="945" spans="4:13">
      <c r="D945" s="21">
        <v>35</v>
      </c>
      <c r="E945" s="133">
        <v>45897</v>
      </c>
      <c r="F945" s="21">
        <v>3</v>
      </c>
      <c r="G945" s="21" t="s">
        <v>76</v>
      </c>
      <c r="H945" s="21" t="s">
        <v>76</v>
      </c>
      <c r="I945" s="21" t="s">
        <v>76</v>
      </c>
      <c r="J945" s="21" t="s">
        <v>76</v>
      </c>
      <c r="K945" s="21" t="s">
        <v>76</v>
      </c>
      <c r="L945" s="21" t="s">
        <v>76</v>
      </c>
      <c r="M945" s="21" t="s">
        <v>76</v>
      </c>
    </row>
    <row r="946" spans="4:13">
      <c r="D946" s="21">
        <v>35</v>
      </c>
      <c r="E946" s="133">
        <v>45897</v>
      </c>
      <c r="F946" s="21">
        <v>4</v>
      </c>
      <c r="G946" s="21" t="s">
        <v>76</v>
      </c>
      <c r="H946" s="21" t="s">
        <v>76</v>
      </c>
      <c r="I946" s="21" t="s">
        <v>76</v>
      </c>
      <c r="J946" s="21" t="s">
        <v>76</v>
      </c>
      <c r="K946" s="21" t="s">
        <v>76</v>
      </c>
      <c r="L946" s="21" t="s">
        <v>76</v>
      </c>
      <c r="M946" s="21" t="s">
        <v>76</v>
      </c>
    </row>
    <row r="947" spans="4:13">
      <c r="D947" s="21">
        <v>35</v>
      </c>
      <c r="E947" s="133">
        <v>45897</v>
      </c>
      <c r="F947" s="21">
        <v>5</v>
      </c>
      <c r="G947" s="21" t="s">
        <v>76</v>
      </c>
      <c r="H947" s="21" t="s">
        <v>76</v>
      </c>
      <c r="I947" s="21" t="s">
        <v>76</v>
      </c>
      <c r="J947" s="21" t="s">
        <v>76</v>
      </c>
      <c r="K947" s="21" t="s">
        <v>76</v>
      </c>
      <c r="L947" s="21" t="s">
        <v>76</v>
      </c>
      <c r="M947" s="21" t="s">
        <v>76</v>
      </c>
    </row>
    <row r="948" spans="4:13">
      <c r="D948" s="21">
        <v>35</v>
      </c>
      <c r="E948" s="133">
        <v>45897</v>
      </c>
      <c r="F948" s="21">
        <v>6</v>
      </c>
      <c r="G948" s="21" t="s">
        <v>76</v>
      </c>
      <c r="H948" s="21" t="s">
        <v>76</v>
      </c>
      <c r="I948" s="21" t="s">
        <v>76</v>
      </c>
      <c r="J948" s="21" t="s">
        <v>76</v>
      </c>
      <c r="K948" s="21" t="s">
        <v>76</v>
      </c>
      <c r="L948" s="21" t="s">
        <v>76</v>
      </c>
      <c r="M948" s="21" t="s">
        <v>76</v>
      </c>
    </row>
    <row r="949" spans="4:13">
      <c r="D949" s="21">
        <v>35</v>
      </c>
      <c r="E949" s="133">
        <v>45898</v>
      </c>
      <c r="F949" s="21">
        <v>1</v>
      </c>
      <c r="G949" s="21" t="s">
        <v>76</v>
      </c>
      <c r="H949" s="21" t="s">
        <v>76</v>
      </c>
      <c r="I949" s="21" t="s">
        <v>76</v>
      </c>
      <c r="J949" s="21" t="s">
        <v>76</v>
      </c>
      <c r="K949" s="21" t="s">
        <v>76</v>
      </c>
      <c r="L949" s="21" t="s">
        <v>76</v>
      </c>
      <c r="M949" s="21" t="s">
        <v>76</v>
      </c>
    </row>
    <row r="950" spans="4:13">
      <c r="D950" s="21">
        <v>35</v>
      </c>
      <c r="E950" s="133">
        <v>45898</v>
      </c>
      <c r="F950" s="21">
        <v>2</v>
      </c>
      <c r="G950" s="21" t="s">
        <v>76</v>
      </c>
      <c r="H950" s="21" t="s">
        <v>76</v>
      </c>
      <c r="I950" s="21" t="s">
        <v>76</v>
      </c>
      <c r="J950" s="21" t="s">
        <v>76</v>
      </c>
      <c r="K950" s="21" t="s">
        <v>76</v>
      </c>
      <c r="L950" s="21" t="s">
        <v>76</v>
      </c>
      <c r="M950" s="21" t="s">
        <v>76</v>
      </c>
    </row>
    <row r="951" spans="4:13">
      <c r="D951" s="21">
        <v>35</v>
      </c>
      <c r="E951" s="133">
        <v>45898</v>
      </c>
      <c r="F951" s="21">
        <v>3</v>
      </c>
      <c r="G951" s="21" t="s">
        <v>76</v>
      </c>
      <c r="H951" s="21" t="s">
        <v>76</v>
      </c>
      <c r="I951" s="21" t="s">
        <v>76</v>
      </c>
      <c r="J951" s="21" t="s">
        <v>76</v>
      </c>
      <c r="K951" s="21" t="s">
        <v>76</v>
      </c>
      <c r="L951" s="21" t="s">
        <v>76</v>
      </c>
      <c r="M951" s="21" t="s">
        <v>76</v>
      </c>
    </row>
    <row r="952" spans="4:13">
      <c r="D952" s="21">
        <v>35</v>
      </c>
      <c r="E952" s="133">
        <v>45898</v>
      </c>
      <c r="F952" s="21">
        <v>4</v>
      </c>
      <c r="G952" s="21" t="s">
        <v>76</v>
      </c>
      <c r="H952" s="21" t="s">
        <v>76</v>
      </c>
      <c r="I952" s="21" t="s">
        <v>76</v>
      </c>
      <c r="J952" s="21" t="s">
        <v>76</v>
      </c>
      <c r="K952" s="21" t="s">
        <v>76</v>
      </c>
      <c r="L952" s="21" t="s">
        <v>76</v>
      </c>
      <c r="M952" s="21" t="s">
        <v>76</v>
      </c>
    </row>
    <row r="953" spans="4:13">
      <c r="D953" s="21">
        <v>36</v>
      </c>
      <c r="E953" s="133">
        <v>45901</v>
      </c>
      <c r="F953" s="21">
        <v>1</v>
      </c>
      <c r="G953" s="21" t="s">
        <v>76</v>
      </c>
      <c r="H953" s="21" t="s">
        <v>76</v>
      </c>
      <c r="I953" s="21" t="s">
        <v>76</v>
      </c>
      <c r="J953" s="21" t="s">
        <v>76</v>
      </c>
      <c r="K953" s="21" t="s">
        <v>76</v>
      </c>
      <c r="L953" s="21" t="s">
        <v>76</v>
      </c>
      <c r="M953" s="21" t="s">
        <v>76</v>
      </c>
    </row>
    <row r="954" spans="4:13">
      <c r="D954" s="21">
        <v>36</v>
      </c>
      <c r="E954" s="133">
        <v>45901</v>
      </c>
      <c r="F954" s="21">
        <v>2</v>
      </c>
      <c r="G954" s="21" t="s">
        <v>76</v>
      </c>
      <c r="H954" s="21" t="s">
        <v>76</v>
      </c>
      <c r="I954" s="21" t="s">
        <v>76</v>
      </c>
      <c r="J954" s="21" t="s">
        <v>76</v>
      </c>
      <c r="K954" s="21" t="s">
        <v>76</v>
      </c>
      <c r="L954" s="21" t="s">
        <v>76</v>
      </c>
      <c r="M954" s="21" t="s">
        <v>76</v>
      </c>
    </row>
    <row r="955" spans="4:13">
      <c r="D955" s="21">
        <v>36</v>
      </c>
      <c r="E955" s="133">
        <v>45901</v>
      </c>
      <c r="F955" s="21">
        <v>3</v>
      </c>
      <c r="G955" s="21" t="s">
        <v>76</v>
      </c>
      <c r="H955" s="21" t="s">
        <v>76</v>
      </c>
      <c r="I955" s="21" t="s">
        <v>76</v>
      </c>
      <c r="J955" s="21" t="s">
        <v>76</v>
      </c>
      <c r="K955" s="21" t="s">
        <v>76</v>
      </c>
      <c r="L955" s="21" t="s">
        <v>76</v>
      </c>
      <c r="M955" s="21" t="s">
        <v>76</v>
      </c>
    </row>
    <row r="956" spans="4:13">
      <c r="D956" s="21">
        <v>36</v>
      </c>
      <c r="E956" s="133">
        <v>45901</v>
      </c>
      <c r="F956" s="21">
        <v>4</v>
      </c>
      <c r="G956" s="21" t="s">
        <v>76</v>
      </c>
      <c r="H956" s="21" t="s">
        <v>76</v>
      </c>
      <c r="I956" s="21" t="s">
        <v>76</v>
      </c>
      <c r="J956" s="21" t="s">
        <v>76</v>
      </c>
      <c r="K956" s="21" t="s">
        <v>76</v>
      </c>
      <c r="L956" s="21" t="s">
        <v>76</v>
      </c>
      <c r="M956" s="21" t="s">
        <v>76</v>
      </c>
    </row>
    <row r="957" spans="4:13">
      <c r="D957" s="21">
        <v>36</v>
      </c>
      <c r="E957" s="133">
        <v>45901</v>
      </c>
      <c r="F957" s="21">
        <v>5</v>
      </c>
      <c r="G957" s="21" t="s">
        <v>76</v>
      </c>
      <c r="H957" s="21" t="s">
        <v>76</v>
      </c>
      <c r="I957" s="21" t="s">
        <v>76</v>
      </c>
      <c r="J957" s="21" t="s">
        <v>76</v>
      </c>
      <c r="K957" s="21" t="s">
        <v>76</v>
      </c>
      <c r="L957" s="21" t="s">
        <v>76</v>
      </c>
      <c r="M957" s="21" t="s">
        <v>76</v>
      </c>
    </row>
    <row r="958" spans="4:13">
      <c r="D958" s="21">
        <v>36</v>
      </c>
      <c r="E958" s="133">
        <v>45901</v>
      </c>
      <c r="F958" s="21">
        <v>6</v>
      </c>
      <c r="G958" s="21" t="s">
        <v>76</v>
      </c>
      <c r="H958" s="21" t="s">
        <v>76</v>
      </c>
      <c r="I958" s="21" t="s">
        <v>76</v>
      </c>
      <c r="J958" s="21" t="s">
        <v>76</v>
      </c>
      <c r="K958" s="21" t="s">
        <v>76</v>
      </c>
      <c r="L958" s="21" t="s">
        <v>76</v>
      </c>
      <c r="M958" s="21" t="s">
        <v>76</v>
      </c>
    </row>
    <row r="959" spans="4:13">
      <c r="D959" s="21">
        <v>36</v>
      </c>
      <c r="E959" s="133">
        <v>45902</v>
      </c>
      <c r="F959" s="21">
        <v>1</v>
      </c>
      <c r="G959" s="21" t="s">
        <v>76</v>
      </c>
      <c r="H959" s="21" t="s">
        <v>76</v>
      </c>
      <c r="I959" s="21" t="s">
        <v>76</v>
      </c>
      <c r="J959" s="21" t="s">
        <v>76</v>
      </c>
      <c r="K959" s="21" t="s">
        <v>76</v>
      </c>
      <c r="L959" s="21" t="s">
        <v>76</v>
      </c>
      <c r="M959" s="21" t="s">
        <v>76</v>
      </c>
    </row>
    <row r="960" spans="4:13">
      <c r="D960" s="21">
        <v>36</v>
      </c>
      <c r="E960" s="133">
        <v>45902</v>
      </c>
      <c r="F960" s="21">
        <v>2</v>
      </c>
      <c r="G960" s="21" t="s">
        <v>82</v>
      </c>
      <c r="H960" s="21" t="s">
        <v>76</v>
      </c>
      <c r="I960" s="21" t="s">
        <v>76</v>
      </c>
      <c r="J960" s="21" t="s">
        <v>76</v>
      </c>
      <c r="K960" s="21" t="s">
        <v>76</v>
      </c>
      <c r="L960" s="21" t="s">
        <v>76</v>
      </c>
      <c r="M960" s="21" t="s">
        <v>76</v>
      </c>
    </row>
    <row r="961" spans="4:13">
      <c r="D961" s="21">
        <v>36</v>
      </c>
      <c r="E961" s="133">
        <v>45902</v>
      </c>
      <c r="F961" s="21">
        <v>3</v>
      </c>
      <c r="G961" s="21" t="s">
        <v>82</v>
      </c>
      <c r="H961" s="21" t="s">
        <v>76</v>
      </c>
      <c r="I961" s="21" t="s">
        <v>76</v>
      </c>
      <c r="J961" s="21" t="s">
        <v>76</v>
      </c>
      <c r="K961" s="21" t="s">
        <v>76</v>
      </c>
      <c r="L961" s="21" t="s">
        <v>76</v>
      </c>
      <c r="M961" s="21" t="s">
        <v>76</v>
      </c>
    </row>
    <row r="962" spans="4:13">
      <c r="D962" s="21">
        <v>36</v>
      </c>
      <c r="E962" s="133">
        <v>45902</v>
      </c>
      <c r="F962" s="21">
        <v>4</v>
      </c>
      <c r="G962" s="21" t="s">
        <v>76</v>
      </c>
      <c r="H962" s="21" t="s">
        <v>76</v>
      </c>
      <c r="I962" s="21" t="s">
        <v>76</v>
      </c>
      <c r="J962" s="21" t="s">
        <v>76</v>
      </c>
      <c r="K962" s="21" t="s">
        <v>76</v>
      </c>
      <c r="L962" s="21" t="s">
        <v>76</v>
      </c>
      <c r="M962" s="21" t="s">
        <v>76</v>
      </c>
    </row>
    <row r="963" spans="4:13">
      <c r="D963" s="21">
        <v>36</v>
      </c>
      <c r="E963" s="133">
        <v>45902</v>
      </c>
      <c r="F963" s="21">
        <v>5</v>
      </c>
      <c r="G963" s="21" t="s">
        <v>76</v>
      </c>
      <c r="H963" s="21" t="s">
        <v>76</v>
      </c>
      <c r="I963" s="21" t="s">
        <v>76</v>
      </c>
      <c r="J963" s="21" t="s">
        <v>76</v>
      </c>
      <c r="K963" s="21" t="s">
        <v>76</v>
      </c>
      <c r="L963" s="21" t="s">
        <v>76</v>
      </c>
      <c r="M963" s="21" t="s">
        <v>76</v>
      </c>
    </row>
    <row r="964" spans="4:13">
      <c r="D964" s="21">
        <v>36</v>
      </c>
      <c r="E964" s="133">
        <v>45902</v>
      </c>
      <c r="F964" s="21">
        <v>6</v>
      </c>
      <c r="G964" s="21" t="s">
        <v>76</v>
      </c>
      <c r="H964" s="21" t="s">
        <v>76</v>
      </c>
      <c r="I964" s="21" t="s">
        <v>76</v>
      </c>
      <c r="J964" s="21" t="s">
        <v>76</v>
      </c>
      <c r="K964" s="21" t="s">
        <v>76</v>
      </c>
      <c r="L964" s="21" t="s">
        <v>76</v>
      </c>
      <c r="M964" s="21" t="s">
        <v>76</v>
      </c>
    </row>
    <row r="965" spans="4:13">
      <c r="D965" s="21">
        <v>36</v>
      </c>
      <c r="E965" s="133">
        <v>45903</v>
      </c>
      <c r="F965" s="21">
        <v>1</v>
      </c>
      <c r="G965" s="21" t="s">
        <v>76</v>
      </c>
      <c r="H965" s="21" t="s">
        <v>76</v>
      </c>
      <c r="I965" s="21" t="s">
        <v>76</v>
      </c>
      <c r="J965" s="21" t="s">
        <v>76</v>
      </c>
      <c r="K965" s="21" t="s">
        <v>76</v>
      </c>
      <c r="L965" s="21" t="s">
        <v>76</v>
      </c>
      <c r="M965" s="21" t="s">
        <v>76</v>
      </c>
    </row>
    <row r="966" spans="4:13">
      <c r="D966" s="21">
        <v>36</v>
      </c>
      <c r="E966" s="133">
        <v>45903</v>
      </c>
      <c r="F966" s="21">
        <v>2</v>
      </c>
      <c r="G966" s="21" t="s">
        <v>76</v>
      </c>
      <c r="H966" s="21" t="s">
        <v>76</v>
      </c>
      <c r="I966" s="21" t="s">
        <v>76</v>
      </c>
      <c r="J966" s="21" t="s">
        <v>76</v>
      </c>
      <c r="K966" s="21" t="s">
        <v>76</v>
      </c>
      <c r="L966" s="21" t="s">
        <v>76</v>
      </c>
      <c r="M966" s="21" t="s">
        <v>76</v>
      </c>
    </row>
    <row r="967" spans="4:13">
      <c r="D967" s="21">
        <v>36</v>
      </c>
      <c r="E967" s="133">
        <v>45903</v>
      </c>
      <c r="F967" s="21">
        <v>3</v>
      </c>
      <c r="G967" s="21" t="s">
        <v>76</v>
      </c>
      <c r="H967" s="21" t="s">
        <v>76</v>
      </c>
      <c r="I967" s="21" t="s">
        <v>76</v>
      </c>
      <c r="J967" s="21" t="s">
        <v>76</v>
      </c>
      <c r="K967" s="21" t="s">
        <v>76</v>
      </c>
      <c r="L967" s="21" t="s">
        <v>76</v>
      </c>
      <c r="M967" s="21" t="s">
        <v>76</v>
      </c>
    </row>
    <row r="968" spans="4:13">
      <c r="D968" s="21">
        <v>36</v>
      </c>
      <c r="E968" s="133">
        <v>45903</v>
      </c>
      <c r="F968" s="21">
        <v>4</v>
      </c>
      <c r="G968" s="21" t="s">
        <v>76</v>
      </c>
      <c r="H968" s="21" t="s">
        <v>76</v>
      </c>
      <c r="I968" s="21" t="s">
        <v>76</v>
      </c>
      <c r="J968" s="21" t="s">
        <v>76</v>
      </c>
      <c r="K968" s="21" t="s">
        <v>76</v>
      </c>
      <c r="L968" s="21" t="s">
        <v>76</v>
      </c>
      <c r="M968" s="21" t="s">
        <v>76</v>
      </c>
    </row>
    <row r="969" spans="4:13">
      <c r="D969" s="21">
        <v>36</v>
      </c>
      <c r="E969" s="133">
        <v>45903</v>
      </c>
      <c r="F969" s="21">
        <v>5</v>
      </c>
      <c r="G969" s="21" t="s">
        <v>76</v>
      </c>
      <c r="H969" s="21" t="s">
        <v>76</v>
      </c>
      <c r="I969" s="21" t="s">
        <v>76</v>
      </c>
      <c r="J969" s="21" t="s">
        <v>76</v>
      </c>
      <c r="K969" s="21" t="s">
        <v>76</v>
      </c>
      <c r="L969" s="21" t="s">
        <v>76</v>
      </c>
      <c r="M969" s="21" t="s">
        <v>76</v>
      </c>
    </row>
    <row r="970" spans="4:13">
      <c r="D970" s="21">
        <v>36</v>
      </c>
      <c r="E970" s="133">
        <v>45903</v>
      </c>
      <c r="F970" s="21">
        <v>6</v>
      </c>
      <c r="G970" s="21" t="s">
        <v>76</v>
      </c>
      <c r="H970" s="21" t="s">
        <v>76</v>
      </c>
      <c r="I970" s="21" t="s">
        <v>76</v>
      </c>
      <c r="J970" s="21" t="s">
        <v>76</v>
      </c>
      <c r="K970" s="21" t="s">
        <v>76</v>
      </c>
      <c r="L970" s="21" t="s">
        <v>76</v>
      </c>
      <c r="M970" s="21" t="s">
        <v>76</v>
      </c>
    </row>
    <row r="971" spans="4:13">
      <c r="D971" s="21">
        <v>36</v>
      </c>
      <c r="E971" s="133">
        <v>45904</v>
      </c>
      <c r="F971" s="21">
        <v>1</v>
      </c>
      <c r="G971" s="21" t="s">
        <v>76</v>
      </c>
      <c r="H971" s="21" t="s">
        <v>76</v>
      </c>
      <c r="I971" s="21" t="s">
        <v>76</v>
      </c>
      <c r="J971" s="21" t="s">
        <v>76</v>
      </c>
      <c r="K971" s="21" t="s">
        <v>76</v>
      </c>
      <c r="L971" s="21" t="s">
        <v>76</v>
      </c>
      <c r="M971" s="21" t="s">
        <v>76</v>
      </c>
    </row>
    <row r="972" spans="4:13">
      <c r="D972" s="21">
        <v>36</v>
      </c>
      <c r="E972" s="133">
        <v>45904</v>
      </c>
      <c r="F972" s="21">
        <v>2</v>
      </c>
      <c r="G972" s="21" t="s">
        <v>76</v>
      </c>
      <c r="H972" s="21" t="s">
        <v>76</v>
      </c>
      <c r="I972" s="21" t="s">
        <v>76</v>
      </c>
      <c r="J972" s="21" t="s">
        <v>76</v>
      </c>
      <c r="K972" s="21" t="s">
        <v>76</v>
      </c>
      <c r="L972" s="21" t="s">
        <v>76</v>
      </c>
      <c r="M972" s="21" t="s">
        <v>76</v>
      </c>
    </row>
    <row r="973" spans="4:13">
      <c r="D973" s="21">
        <v>36</v>
      </c>
      <c r="E973" s="133">
        <v>45904</v>
      </c>
      <c r="F973" s="21">
        <v>3</v>
      </c>
      <c r="G973" s="21" t="s">
        <v>76</v>
      </c>
      <c r="H973" s="21" t="s">
        <v>76</v>
      </c>
      <c r="I973" s="21" t="s">
        <v>76</v>
      </c>
      <c r="J973" s="21" t="s">
        <v>76</v>
      </c>
      <c r="K973" s="21" t="s">
        <v>76</v>
      </c>
      <c r="L973" s="21" t="s">
        <v>76</v>
      </c>
      <c r="M973" s="21" t="s">
        <v>76</v>
      </c>
    </row>
    <row r="974" spans="4:13">
      <c r="D974" s="21">
        <v>36</v>
      </c>
      <c r="E974" s="133">
        <v>45904</v>
      </c>
      <c r="F974" s="21">
        <v>4</v>
      </c>
      <c r="G974" s="21" t="s">
        <v>76</v>
      </c>
      <c r="H974" s="21" t="s">
        <v>76</v>
      </c>
      <c r="I974" s="21" t="s">
        <v>76</v>
      </c>
      <c r="J974" s="21" t="s">
        <v>76</v>
      </c>
      <c r="K974" s="21" t="s">
        <v>76</v>
      </c>
      <c r="L974" s="21" t="s">
        <v>76</v>
      </c>
      <c r="M974" s="21" t="s">
        <v>76</v>
      </c>
    </row>
    <row r="975" spans="4:13">
      <c r="D975" s="21">
        <v>36</v>
      </c>
      <c r="E975" s="133">
        <v>45904</v>
      </c>
      <c r="F975" s="21">
        <v>5</v>
      </c>
      <c r="G975" s="21" t="s">
        <v>76</v>
      </c>
      <c r="H975" s="21" t="s">
        <v>76</v>
      </c>
      <c r="I975" s="21" t="s">
        <v>76</v>
      </c>
      <c r="J975" s="21" t="s">
        <v>76</v>
      </c>
      <c r="K975" s="21" t="s">
        <v>76</v>
      </c>
      <c r="L975" s="21" t="s">
        <v>76</v>
      </c>
      <c r="M975" s="21" t="s">
        <v>76</v>
      </c>
    </row>
    <row r="976" spans="4:13">
      <c r="D976" s="21">
        <v>36</v>
      </c>
      <c r="E976" s="133">
        <v>45904</v>
      </c>
      <c r="F976" s="21">
        <v>6</v>
      </c>
      <c r="G976" s="21" t="s">
        <v>76</v>
      </c>
      <c r="H976" s="21" t="s">
        <v>76</v>
      </c>
      <c r="I976" s="21" t="s">
        <v>76</v>
      </c>
      <c r="J976" s="21" t="s">
        <v>76</v>
      </c>
      <c r="K976" s="21" t="s">
        <v>76</v>
      </c>
      <c r="L976" s="21" t="s">
        <v>76</v>
      </c>
      <c r="M976" s="21" t="s">
        <v>76</v>
      </c>
    </row>
    <row r="977" spans="4:13">
      <c r="D977" s="21">
        <v>36</v>
      </c>
      <c r="E977" s="133">
        <v>45905</v>
      </c>
      <c r="F977" s="21">
        <v>1</v>
      </c>
      <c r="G977" s="21" t="s">
        <v>76</v>
      </c>
      <c r="H977" s="21" t="s">
        <v>76</v>
      </c>
      <c r="I977" s="21" t="s">
        <v>76</v>
      </c>
      <c r="J977" s="21" t="s">
        <v>76</v>
      </c>
      <c r="K977" s="21" t="s">
        <v>76</v>
      </c>
      <c r="L977" s="21" t="s">
        <v>76</v>
      </c>
      <c r="M977" s="21" t="s">
        <v>76</v>
      </c>
    </row>
    <row r="978" spans="4:13">
      <c r="D978" s="21">
        <v>36</v>
      </c>
      <c r="E978" s="133">
        <v>45905</v>
      </c>
      <c r="F978" s="21">
        <v>2</v>
      </c>
      <c r="G978" s="21" t="s">
        <v>76</v>
      </c>
      <c r="H978" s="21" t="s">
        <v>76</v>
      </c>
      <c r="I978" s="21" t="s">
        <v>76</v>
      </c>
      <c r="J978" s="21" t="s">
        <v>76</v>
      </c>
      <c r="K978" s="21" t="s">
        <v>76</v>
      </c>
      <c r="L978" s="21" t="s">
        <v>76</v>
      </c>
      <c r="M978" s="21" t="s">
        <v>76</v>
      </c>
    </row>
    <row r="979" spans="4:13">
      <c r="D979" s="21">
        <v>36</v>
      </c>
      <c r="E979" s="133">
        <v>45905</v>
      </c>
      <c r="F979" s="21">
        <v>3</v>
      </c>
      <c r="G979" s="21" t="s">
        <v>76</v>
      </c>
      <c r="H979" s="21" t="s">
        <v>76</v>
      </c>
      <c r="I979" s="21" t="s">
        <v>76</v>
      </c>
      <c r="J979" s="21" t="s">
        <v>76</v>
      </c>
      <c r="K979" s="21" t="s">
        <v>76</v>
      </c>
      <c r="L979" s="21" t="s">
        <v>76</v>
      </c>
      <c r="M979" s="21" t="s">
        <v>76</v>
      </c>
    </row>
    <row r="980" spans="4:13">
      <c r="D980" s="21">
        <v>36</v>
      </c>
      <c r="E980" s="133">
        <v>45905</v>
      </c>
      <c r="F980" s="21">
        <v>4</v>
      </c>
      <c r="G980" s="21" t="s">
        <v>76</v>
      </c>
      <c r="H980" s="21" t="s">
        <v>76</v>
      </c>
      <c r="I980" s="21" t="s">
        <v>76</v>
      </c>
      <c r="J980" s="21" t="s">
        <v>76</v>
      </c>
      <c r="K980" s="21" t="s">
        <v>76</v>
      </c>
      <c r="L980" s="21" t="s">
        <v>76</v>
      </c>
      <c r="M980" s="21" t="s">
        <v>76</v>
      </c>
    </row>
    <row r="981" spans="4:13">
      <c r="D981" s="21">
        <v>37</v>
      </c>
      <c r="E981" s="133">
        <v>45908</v>
      </c>
      <c r="F981" s="21">
        <v>1</v>
      </c>
      <c r="G981" s="21" t="s">
        <v>76</v>
      </c>
      <c r="H981" s="21" t="s">
        <v>76</v>
      </c>
      <c r="I981" s="21" t="s">
        <v>76</v>
      </c>
      <c r="J981" s="21" t="s">
        <v>76</v>
      </c>
      <c r="K981" s="21" t="s">
        <v>76</v>
      </c>
      <c r="L981" s="21" t="s">
        <v>76</v>
      </c>
      <c r="M981" s="21" t="s">
        <v>76</v>
      </c>
    </row>
    <row r="982" spans="4:13">
      <c r="D982" s="21">
        <v>37</v>
      </c>
      <c r="E982" s="133">
        <v>45908</v>
      </c>
      <c r="F982" s="21">
        <v>2</v>
      </c>
      <c r="G982" s="21" t="s">
        <v>76</v>
      </c>
      <c r="H982" s="21" t="s">
        <v>76</v>
      </c>
      <c r="I982" s="21" t="s">
        <v>76</v>
      </c>
      <c r="J982" s="21" t="s">
        <v>76</v>
      </c>
      <c r="K982" s="21" t="s">
        <v>76</v>
      </c>
      <c r="L982" s="21" t="s">
        <v>76</v>
      </c>
      <c r="M982" s="21" t="s">
        <v>76</v>
      </c>
    </row>
    <row r="983" spans="4:13">
      <c r="D983" s="21">
        <v>37</v>
      </c>
      <c r="E983" s="133">
        <v>45908</v>
      </c>
      <c r="F983" s="21">
        <v>3</v>
      </c>
      <c r="G983" s="21" t="s">
        <v>76</v>
      </c>
      <c r="H983" s="21" t="s">
        <v>76</v>
      </c>
      <c r="I983" s="21" t="s">
        <v>76</v>
      </c>
      <c r="J983" s="21" t="s">
        <v>76</v>
      </c>
      <c r="K983" s="21" t="s">
        <v>76</v>
      </c>
      <c r="L983" s="21" t="s">
        <v>76</v>
      </c>
      <c r="M983" s="21" t="s">
        <v>76</v>
      </c>
    </row>
    <row r="984" spans="4:13">
      <c r="D984" s="21">
        <v>37</v>
      </c>
      <c r="E984" s="133">
        <v>45908</v>
      </c>
      <c r="F984" s="21">
        <v>4</v>
      </c>
      <c r="G984" s="21" t="s">
        <v>76</v>
      </c>
      <c r="H984" s="21" t="s">
        <v>76</v>
      </c>
      <c r="I984" s="21" t="s">
        <v>76</v>
      </c>
      <c r="J984" s="21" t="s">
        <v>76</v>
      </c>
      <c r="K984" s="21" t="s">
        <v>76</v>
      </c>
      <c r="L984" s="21" t="s">
        <v>76</v>
      </c>
      <c r="M984" s="21" t="s">
        <v>76</v>
      </c>
    </row>
    <row r="985" spans="4:13">
      <c r="D985" s="21">
        <v>37</v>
      </c>
      <c r="E985" s="133">
        <v>45908</v>
      </c>
      <c r="F985" s="21">
        <v>5</v>
      </c>
      <c r="G985" s="21" t="s">
        <v>76</v>
      </c>
      <c r="H985" s="21" t="s">
        <v>76</v>
      </c>
      <c r="I985" s="21" t="s">
        <v>76</v>
      </c>
      <c r="J985" s="21" t="s">
        <v>76</v>
      </c>
      <c r="K985" s="21" t="s">
        <v>76</v>
      </c>
      <c r="L985" s="21" t="s">
        <v>76</v>
      </c>
      <c r="M985" s="21" t="s">
        <v>76</v>
      </c>
    </row>
    <row r="986" spans="4:13">
      <c r="D986" s="21">
        <v>37</v>
      </c>
      <c r="E986" s="133">
        <v>45908</v>
      </c>
      <c r="F986" s="21">
        <v>6</v>
      </c>
      <c r="G986" s="21" t="s">
        <v>76</v>
      </c>
      <c r="H986" s="21" t="s">
        <v>76</v>
      </c>
      <c r="I986" s="21" t="s">
        <v>76</v>
      </c>
      <c r="J986" s="21" t="s">
        <v>76</v>
      </c>
      <c r="K986" s="21" t="s">
        <v>76</v>
      </c>
      <c r="L986" s="21" t="s">
        <v>76</v>
      </c>
      <c r="M986" s="21" t="s">
        <v>76</v>
      </c>
    </row>
    <row r="987" spans="4:13">
      <c r="D987" s="21">
        <v>37</v>
      </c>
      <c r="E987" s="133">
        <v>45909</v>
      </c>
      <c r="F987" s="21">
        <v>1</v>
      </c>
      <c r="G987" s="21" t="s">
        <v>76</v>
      </c>
      <c r="H987" s="21" t="s">
        <v>76</v>
      </c>
      <c r="I987" s="21" t="s">
        <v>76</v>
      </c>
      <c r="J987" s="21" t="s">
        <v>76</v>
      </c>
      <c r="K987" s="21" t="s">
        <v>76</v>
      </c>
      <c r="L987" s="21" t="s">
        <v>76</v>
      </c>
      <c r="M987" s="21" t="s">
        <v>76</v>
      </c>
    </row>
    <row r="988" spans="4:13">
      <c r="D988" s="21">
        <v>37</v>
      </c>
      <c r="E988" s="133">
        <v>45909</v>
      </c>
      <c r="F988" s="21">
        <v>2</v>
      </c>
      <c r="G988" s="21" t="s">
        <v>76</v>
      </c>
      <c r="H988" s="21" t="s">
        <v>76</v>
      </c>
      <c r="I988" s="21" t="s">
        <v>76</v>
      </c>
      <c r="J988" s="21" t="s">
        <v>76</v>
      </c>
      <c r="K988" s="21" t="s">
        <v>76</v>
      </c>
      <c r="L988" s="21" t="s">
        <v>76</v>
      </c>
      <c r="M988" s="21" t="s">
        <v>76</v>
      </c>
    </row>
    <row r="989" spans="4:13">
      <c r="D989" s="21">
        <v>37</v>
      </c>
      <c r="E989" s="133">
        <v>45909</v>
      </c>
      <c r="F989" s="21">
        <v>3</v>
      </c>
      <c r="G989" s="21" t="s">
        <v>76</v>
      </c>
      <c r="H989" s="21" t="s">
        <v>76</v>
      </c>
      <c r="I989" s="21" t="s">
        <v>76</v>
      </c>
      <c r="J989" s="21" t="s">
        <v>76</v>
      </c>
      <c r="K989" s="21" t="s">
        <v>76</v>
      </c>
      <c r="L989" s="21" t="s">
        <v>76</v>
      </c>
      <c r="M989" s="21" t="s">
        <v>76</v>
      </c>
    </row>
    <row r="990" spans="4:13">
      <c r="D990" s="21">
        <v>37</v>
      </c>
      <c r="E990" s="133">
        <v>45909</v>
      </c>
      <c r="F990" s="21">
        <v>4</v>
      </c>
      <c r="G990" s="21" t="s">
        <v>76</v>
      </c>
      <c r="H990" s="21" t="s">
        <v>76</v>
      </c>
      <c r="I990" s="21" t="s">
        <v>76</v>
      </c>
      <c r="J990" s="21" t="s">
        <v>76</v>
      </c>
      <c r="K990" s="21" t="s">
        <v>76</v>
      </c>
      <c r="L990" s="21" t="s">
        <v>76</v>
      </c>
      <c r="M990" s="21" t="s">
        <v>76</v>
      </c>
    </row>
    <row r="991" spans="4:13">
      <c r="D991" s="21">
        <v>37</v>
      </c>
      <c r="E991" s="133">
        <v>45909</v>
      </c>
      <c r="F991" s="21">
        <v>5</v>
      </c>
      <c r="G991" s="21" t="s">
        <v>76</v>
      </c>
      <c r="H991" s="21" t="s">
        <v>76</v>
      </c>
      <c r="I991" s="21" t="s">
        <v>76</v>
      </c>
      <c r="J991" s="21" t="s">
        <v>76</v>
      </c>
      <c r="K991" s="21" t="s">
        <v>76</v>
      </c>
      <c r="L991" s="21" t="s">
        <v>76</v>
      </c>
      <c r="M991" s="21" t="s">
        <v>76</v>
      </c>
    </row>
    <row r="992" spans="4:13">
      <c r="D992" s="21">
        <v>37</v>
      </c>
      <c r="E992" s="133">
        <v>45909</v>
      </c>
      <c r="F992" s="21">
        <v>6</v>
      </c>
      <c r="G992" s="21" t="s">
        <v>76</v>
      </c>
      <c r="H992" s="21" t="s">
        <v>76</v>
      </c>
      <c r="I992" s="21" t="s">
        <v>76</v>
      </c>
      <c r="J992" s="21" t="s">
        <v>76</v>
      </c>
      <c r="K992" s="21" t="s">
        <v>76</v>
      </c>
      <c r="L992" s="21" t="s">
        <v>76</v>
      </c>
      <c r="M992" s="21" t="s">
        <v>76</v>
      </c>
    </row>
    <row r="993" spans="4:13">
      <c r="D993" s="21">
        <v>37</v>
      </c>
      <c r="E993" s="133">
        <v>45910</v>
      </c>
      <c r="F993" s="21">
        <v>1</v>
      </c>
      <c r="G993" s="21" t="s">
        <v>76</v>
      </c>
      <c r="H993" s="21" t="s">
        <v>76</v>
      </c>
      <c r="I993" s="21" t="s">
        <v>76</v>
      </c>
      <c r="J993" s="21" t="s">
        <v>76</v>
      </c>
      <c r="K993" s="21" t="s">
        <v>76</v>
      </c>
      <c r="L993" s="21" t="s">
        <v>76</v>
      </c>
      <c r="M993" s="21" t="s">
        <v>76</v>
      </c>
    </row>
    <row r="994" spans="4:13">
      <c r="D994" s="21">
        <v>37</v>
      </c>
      <c r="E994" s="133">
        <v>45910</v>
      </c>
      <c r="F994" s="21">
        <v>2</v>
      </c>
      <c r="G994" s="21" t="s">
        <v>76</v>
      </c>
      <c r="H994" s="21" t="s">
        <v>76</v>
      </c>
      <c r="I994" s="21" t="s">
        <v>76</v>
      </c>
      <c r="J994" s="21" t="s">
        <v>76</v>
      </c>
      <c r="K994" s="21" t="s">
        <v>76</v>
      </c>
      <c r="L994" s="21" t="s">
        <v>76</v>
      </c>
      <c r="M994" s="21" t="s">
        <v>76</v>
      </c>
    </row>
    <row r="995" spans="4:13">
      <c r="D995" s="21">
        <v>37</v>
      </c>
      <c r="E995" s="133">
        <v>45910</v>
      </c>
      <c r="F995" s="21">
        <v>3</v>
      </c>
      <c r="G995" s="21" t="s">
        <v>76</v>
      </c>
      <c r="H995" s="21" t="s">
        <v>76</v>
      </c>
      <c r="I995" s="21" t="s">
        <v>76</v>
      </c>
      <c r="J995" s="21" t="s">
        <v>76</v>
      </c>
      <c r="K995" s="21" t="s">
        <v>76</v>
      </c>
      <c r="L995" s="21" t="s">
        <v>76</v>
      </c>
      <c r="M995" s="21" t="s">
        <v>76</v>
      </c>
    </row>
    <row r="996" spans="4:13">
      <c r="D996" s="21">
        <v>37</v>
      </c>
      <c r="E996" s="133">
        <v>45910</v>
      </c>
      <c r="F996" s="21">
        <v>4</v>
      </c>
      <c r="G996" s="21" t="s">
        <v>76</v>
      </c>
      <c r="H996" s="21" t="s">
        <v>76</v>
      </c>
      <c r="I996" s="21" t="s">
        <v>76</v>
      </c>
      <c r="J996" s="21" t="s">
        <v>76</v>
      </c>
      <c r="K996" s="21" t="s">
        <v>76</v>
      </c>
      <c r="L996" s="21" t="s">
        <v>76</v>
      </c>
      <c r="M996" s="21" t="s">
        <v>76</v>
      </c>
    </row>
    <row r="997" spans="4:13">
      <c r="D997" s="21">
        <v>37</v>
      </c>
      <c r="E997" s="133">
        <v>45910</v>
      </c>
      <c r="F997" s="21">
        <v>5</v>
      </c>
      <c r="G997" s="21" t="s">
        <v>76</v>
      </c>
      <c r="H997" s="21" t="s">
        <v>76</v>
      </c>
      <c r="I997" s="21" t="s">
        <v>76</v>
      </c>
      <c r="J997" s="21" t="s">
        <v>76</v>
      </c>
      <c r="K997" s="21" t="s">
        <v>76</v>
      </c>
      <c r="L997" s="21" t="s">
        <v>76</v>
      </c>
      <c r="M997" s="21" t="s">
        <v>76</v>
      </c>
    </row>
    <row r="998" spans="4:13">
      <c r="D998" s="21">
        <v>37</v>
      </c>
      <c r="E998" s="133">
        <v>45910</v>
      </c>
      <c r="F998" s="21">
        <v>6</v>
      </c>
      <c r="G998" s="21" t="s">
        <v>76</v>
      </c>
      <c r="H998" s="21" t="s">
        <v>76</v>
      </c>
      <c r="I998" s="21" t="s">
        <v>76</v>
      </c>
      <c r="J998" s="21" t="s">
        <v>76</v>
      </c>
      <c r="K998" s="21" t="s">
        <v>76</v>
      </c>
      <c r="L998" s="21" t="s">
        <v>76</v>
      </c>
      <c r="M998" s="21" t="s">
        <v>76</v>
      </c>
    </row>
    <row r="999" spans="4:13">
      <c r="D999" s="21">
        <v>37</v>
      </c>
      <c r="E999" s="133">
        <v>45911</v>
      </c>
      <c r="F999" s="21">
        <v>1</v>
      </c>
      <c r="G999" s="21" t="s">
        <v>76</v>
      </c>
      <c r="H999" s="21" t="s">
        <v>76</v>
      </c>
      <c r="I999" s="21" t="s">
        <v>76</v>
      </c>
      <c r="J999" s="21" t="s">
        <v>76</v>
      </c>
      <c r="K999" s="21" t="s">
        <v>76</v>
      </c>
      <c r="L999" s="21" t="s">
        <v>76</v>
      </c>
      <c r="M999" s="21" t="s">
        <v>76</v>
      </c>
    </row>
    <row r="1000" spans="4:13">
      <c r="D1000" s="21">
        <v>37</v>
      </c>
      <c r="E1000" s="133">
        <v>45911</v>
      </c>
      <c r="F1000" s="21">
        <v>2</v>
      </c>
      <c r="G1000" s="21" t="s">
        <v>76</v>
      </c>
      <c r="H1000" s="21" t="s">
        <v>76</v>
      </c>
      <c r="I1000" s="21" t="s">
        <v>76</v>
      </c>
      <c r="J1000" s="21" t="s">
        <v>76</v>
      </c>
      <c r="K1000" s="21" t="s">
        <v>76</v>
      </c>
      <c r="L1000" s="21" t="s">
        <v>76</v>
      </c>
      <c r="M1000" s="21" t="s">
        <v>76</v>
      </c>
    </row>
    <row r="1001" spans="4:13">
      <c r="D1001" s="21">
        <v>37</v>
      </c>
      <c r="E1001" s="133">
        <v>45911</v>
      </c>
      <c r="F1001" s="21">
        <v>3</v>
      </c>
      <c r="G1001" s="21" t="s">
        <v>76</v>
      </c>
      <c r="H1001" s="21" t="s">
        <v>76</v>
      </c>
      <c r="I1001" s="21" t="s">
        <v>76</v>
      </c>
      <c r="J1001" s="21" t="s">
        <v>76</v>
      </c>
      <c r="K1001" s="21" t="s">
        <v>76</v>
      </c>
      <c r="L1001" s="21" t="s">
        <v>76</v>
      </c>
      <c r="M1001" s="21" t="s">
        <v>76</v>
      </c>
    </row>
    <row r="1002" spans="4:13">
      <c r="D1002" s="21">
        <v>37</v>
      </c>
      <c r="E1002" s="133">
        <v>45911</v>
      </c>
      <c r="F1002" s="21">
        <v>4</v>
      </c>
      <c r="G1002" s="21" t="s">
        <v>76</v>
      </c>
      <c r="H1002" s="21" t="s">
        <v>76</v>
      </c>
      <c r="I1002" s="21" t="s">
        <v>76</v>
      </c>
      <c r="J1002" s="21" t="s">
        <v>76</v>
      </c>
      <c r="K1002" s="21" t="s">
        <v>76</v>
      </c>
      <c r="L1002" s="21" t="s">
        <v>76</v>
      </c>
      <c r="M1002" s="21" t="s">
        <v>76</v>
      </c>
    </row>
    <row r="1003" spans="4:13">
      <c r="D1003" s="21">
        <v>37</v>
      </c>
      <c r="E1003" s="133">
        <v>45911</v>
      </c>
      <c r="F1003" s="21">
        <v>5</v>
      </c>
      <c r="G1003" s="21" t="s">
        <v>76</v>
      </c>
      <c r="H1003" s="21" t="s">
        <v>76</v>
      </c>
      <c r="I1003" s="21" t="s">
        <v>76</v>
      </c>
      <c r="J1003" s="21" t="s">
        <v>76</v>
      </c>
      <c r="K1003" s="21" t="s">
        <v>76</v>
      </c>
      <c r="L1003" s="21" t="s">
        <v>76</v>
      </c>
      <c r="M1003" s="21" t="s">
        <v>76</v>
      </c>
    </row>
    <row r="1004" spans="4:13">
      <c r="D1004" s="21">
        <v>37</v>
      </c>
      <c r="E1004" s="133">
        <v>45911</v>
      </c>
      <c r="F1004" s="21">
        <v>6</v>
      </c>
      <c r="G1004" s="21" t="s">
        <v>76</v>
      </c>
      <c r="H1004" s="21" t="s">
        <v>76</v>
      </c>
      <c r="I1004" s="21" t="s">
        <v>76</v>
      </c>
      <c r="J1004" s="21" t="s">
        <v>76</v>
      </c>
      <c r="K1004" s="21" t="s">
        <v>76</v>
      </c>
      <c r="L1004" s="21" t="s">
        <v>76</v>
      </c>
      <c r="M1004" s="21" t="s">
        <v>76</v>
      </c>
    </row>
    <row r="1005" spans="4:13">
      <c r="D1005" s="21">
        <v>37</v>
      </c>
      <c r="E1005" s="133">
        <v>45912</v>
      </c>
      <c r="F1005" s="21">
        <v>1</v>
      </c>
      <c r="G1005" s="21" t="s">
        <v>76</v>
      </c>
      <c r="H1005" s="21" t="s">
        <v>76</v>
      </c>
      <c r="I1005" s="21" t="s">
        <v>76</v>
      </c>
      <c r="J1005" s="21" t="s">
        <v>76</v>
      </c>
      <c r="K1005" s="21" t="s">
        <v>76</v>
      </c>
      <c r="L1005" s="21" t="s">
        <v>76</v>
      </c>
      <c r="M1005" s="21" t="s">
        <v>76</v>
      </c>
    </row>
    <row r="1006" spans="4:13">
      <c r="D1006" s="21">
        <v>37</v>
      </c>
      <c r="E1006" s="133">
        <v>45912</v>
      </c>
      <c r="F1006" s="21">
        <v>2</v>
      </c>
      <c r="G1006" s="21" t="s">
        <v>76</v>
      </c>
      <c r="H1006" s="21" t="s">
        <v>76</v>
      </c>
      <c r="I1006" s="21" t="s">
        <v>76</v>
      </c>
      <c r="J1006" s="21" t="s">
        <v>76</v>
      </c>
      <c r="K1006" s="21" t="s">
        <v>76</v>
      </c>
      <c r="L1006" s="21" t="s">
        <v>76</v>
      </c>
      <c r="M1006" s="21" t="s">
        <v>76</v>
      </c>
    </row>
    <row r="1007" spans="4:13">
      <c r="D1007" s="21">
        <v>37</v>
      </c>
      <c r="E1007" s="133">
        <v>45912</v>
      </c>
      <c r="F1007" s="21">
        <v>3</v>
      </c>
      <c r="G1007" s="21" t="s">
        <v>76</v>
      </c>
      <c r="H1007" s="21" t="s">
        <v>76</v>
      </c>
      <c r="I1007" s="21" t="s">
        <v>76</v>
      </c>
      <c r="J1007" s="21" t="s">
        <v>76</v>
      </c>
      <c r="K1007" s="21" t="s">
        <v>76</v>
      </c>
      <c r="L1007" s="21" t="s">
        <v>76</v>
      </c>
      <c r="M1007" s="21" t="s">
        <v>76</v>
      </c>
    </row>
    <row r="1008" spans="4:13">
      <c r="D1008" s="21">
        <v>37</v>
      </c>
      <c r="E1008" s="133">
        <v>45912</v>
      </c>
      <c r="F1008" s="21">
        <v>4</v>
      </c>
      <c r="G1008" s="21" t="s">
        <v>76</v>
      </c>
      <c r="H1008" s="21" t="s">
        <v>76</v>
      </c>
      <c r="I1008" s="21" t="s">
        <v>76</v>
      </c>
      <c r="J1008" s="21" t="s">
        <v>76</v>
      </c>
      <c r="K1008" s="21" t="s">
        <v>76</v>
      </c>
      <c r="L1008" s="21" t="s">
        <v>76</v>
      </c>
      <c r="M1008" s="21" t="s">
        <v>76</v>
      </c>
    </row>
    <row r="1009" spans="4:13">
      <c r="D1009" s="21">
        <v>38</v>
      </c>
      <c r="E1009" s="133">
        <v>45915</v>
      </c>
      <c r="F1009" s="21">
        <v>1</v>
      </c>
      <c r="G1009" s="21" t="s">
        <v>76</v>
      </c>
      <c r="H1009" s="21" t="s">
        <v>76</v>
      </c>
      <c r="I1009" s="21" t="s">
        <v>76</v>
      </c>
      <c r="J1009" s="21" t="s">
        <v>76</v>
      </c>
      <c r="K1009" s="21" t="s">
        <v>76</v>
      </c>
      <c r="L1009" s="21" t="s">
        <v>76</v>
      </c>
      <c r="M1009" s="21" t="s">
        <v>76</v>
      </c>
    </row>
    <row r="1010" spans="4:13">
      <c r="D1010" s="21">
        <v>38</v>
      </c>
      <c r="E1010" s="133">
        <v>45915</v>
      </c>
      <c r="F1010" s="21">
        <v>2</v>
      </c>
      <c r="G1010" s="21" t="s">
        <v>76</v>
      </c>
      <c r="H1010" s="21" t="s">
        <v>76</v>
      </c>
      <c r="I1010" s="21" t="s">
        <v>76</v>
      </c>
      <c r="J1010" s="21" t="s">
        <v>76</v>
      </c>
      <c r="K1010" s="21" t="s">
        <v>82</v>
      </c>
      <c r="L1010" s="21" t="s">
        <v>76</v>
      </c>
      <c r="M1010" s="21" t="s">
        <v>76</v>
      </c>
    </row>
    <row r="1011" spans="4:13">
      <c r="D1011" s="21">
        <v>38</v>
      </c>
      <c r="E1011" s="133">
        <v>45915</v>
      </c>
      <c r="F1011" s="21">
        <v>3</v>
      </c>
      <c r="G1011" s="21" t="s">
        <v>76</v>
      </c>
      <c r="H1011" s="21" t="s">
        <v>76</v>
      </c>
      <c r="I1011" s="21" t="s">
        <v>76</v>
      </c>
      <c r="J1011" s="21" t="s">
        <v>76</v>
      </c>
      <c r="K1011" s="21" t="s">
        <v>82</v>
      </c>
      <c r="L1011" s="21" t="s">
        <v>76</v>
      </c>
      <c r="M1011" s="21" t="s">
        <v>76</v>
      </c>
    </row>
    <row r="1012" spans="4:13">
      <c r="D1012" s="21">
        <v>38</v>
      </c>
      <c r="E1012" s="133">
        <v>45915</v>
      </c>
      <c r="F1012" s="21">
        <v>4</v>
      </c>
      <c r="G1012" s="21" t="s">
        <v>76</v>
      </c>
      <c r="H1012" s="21" t="s">
        <v>76</v>
      </c>
      <c r="I1012" s="21" t="s">
        <v>76</v>
      </c>
      <c r="J1012" s="21" t="s">
        <v>76</v>
      </c>
      <c r="K1012" s="21" t="s">
        <v>76</v>
      </c>
      <c r="L1012" s="21" t="s">
        <v>76</v>
      </c>
      <c r="M1012" s="21" t="s">
        <v>76</v>
      </c>
    </row>
    <row r="1013" spans="4:13">
      <c r="D1013" s="21">
        <v>38</v>
      </c>
      <c r="E1013" s="133">
        <v>45915</v>
      </c>
      <c r="F1013" s="21">
        <v>5</v>
      </c>
      <c r="G1013" s="21" t="s">
        <v>76</v>
      </c>
      <c r="H1013" s="21" t="s">
        <v>76</v>
      </c>
      <c r="I1013" s="21" t="s">
        <v>76</v>
      </c>
      <c r="J1013" s="21" t="s">
        <v>76</v>
      </c>
      <c r="K1013" s="21" t="s">
        <v>76</v>
      </c>
      <c r="L1013" s="21" t="s">
        <v>76</v>
      </c>
      <c r="M1013" s="21" t="s">
        <v>76</v>
      </c>
    </row>
    <row r="1014" spans="4:13">
      <c r="D1014" s="21">
        <v>38</v>
      </c>
      <c r="E1014" s="133">
        <v>45915</v>
      </c>
      <c r="F1014" s="21">
        <v>6</v>
      </c>
      <c r="G1014" s="21" t="s">
        <v>76</v>
      </c>
      <c r="H1014" s="21" t="s">
        <v>76</v>
      </c>
      <c r="I1014" s="21" t="s">
        <v>76</v>
      </c>
      <c r="J1014" s="21" t="s">
        <v>76</v>
      </c>
      <c r="K1014" s="21" t="s">
        <v>76</v>
      </c>
      <c r="L1014" s="21" t="s">
        <v>76</v>
      </c>
      <c r="M1014" s="21" t="s">
        <v>76</v>
      </c>
    </row>
    <row r="1015" spans="4:13">
      <c r="D1015" s="21">
        <v>38</v>
      </c>
      <c r="E1015" s="133">
        <v>45916</v>
      </c>
      <c r="F1015" s="21">
        <v>1</v>
      </c>
      <c r="G1015" s="21" t="s">
        <v>76</v>
      </c>
      <c r="H1015" s="21" t="s">
        <v>76</v>
      </c>
      <c r="I1015" s="21" t="s">
        <v>76</v>
      </c>
      <c r="J1015" s="21" t="s">
        <v>76</v>
      </c>
      <c r="K1015" s="21" t="s">
        <v>76</v>
      </c>
      <c r="L1015" s="21" t="s">
        <v>76</v>
      </c>
      <c r="M1015" s="21" t="s">
        <v>76</v>
      </c>
    </row>
    <row r="1016" spans="4:13">
      <c r="D1016" s="21">
        <v>38</v>
      </c>
      <c r="E1016" s="133">
        <v>45916</v>
      </c>
      <c r="F1016" s="21">
        <v>2</v>
      </c>
      <c r="G1016" s="21" t="s">
        <v>76</v>
      </c>
      <c r="H1016" s="21" t="s">
        <v>76</v>
      </c>
      <c r="I1016" s="21" t="s">
        <v>76</v>
      </c>
      <c r="J1016" s="21" t="s">
        <v>76</v>
      </c>
      <c r="K1016" s="21" t="s">
        <v>76</v>
      </c>
      <c r="L1016" s="21" t="s">
        <v>76</v>
      </c>
      <c r="M1016" s="21" t="s">
        <v>76</v>
      </c>
    </row>
    <row r="1017" spans="4:13">
      <c r="D1017" s="21">
        <v>38</v>
      </c>
      <c r="E1017" s="133">
        <v>45916</v>
      </c>
      <c r="F1017" s="21">
        <v>3</v>
      </c>
      <c r="G1017" s="21" t="s">
        <v>76</v>
      </c>
      <c r="H1017" s="21" t="s">
        <v>76</v>
      </c>
      <c r="I1017" s="21" t="s">
        <v>76</v>
      </c>
      <c r="J1017" s="21" t="s">
        <v>76</v>
      </c>
      <c r="K1017" s="21" t="s">
        <v>76</v>
      </c>
      <c r="L1017" s="21" t="s">
        <v>76</v>
      </c>
      <c r="M1017" s="21" t="s">
        <v>76</v>
      </c>
    </row>
    <row r="1018" spans="4:13">
      <c r="D1018" s="21">
        <v>38</v>
      </c>
      <c r="E1018" s="133">
        <v>45916</v>
      </c>
      <c r="F1018" s="21">
        <v>4</v>
      </c>
      <c r="G1018" s="21" t="s">
        <v>76</v>
      </c>
      <c r="H1018" s="21" t="s">
        <v>76</v>
      </c>
      <c r="I1018" s="21" t="s">
        <v>76</v>
      </c>
      <c r="J1018" s="21" t="s">
        <v>76</v>
      </c>
      <c r="K1018" s="21" t="s">
        <v>76</v>
      </c>
      <c r="L1018" s="21" t="s">
        <v>76</v>
      </c>
      <c r="M1018" s="21" t="s">
        <v>76</v>
      </c>
    </row>
    <row r="1019" spans="4:13">
      <c r="D1019" s="21">
        <v>38</v>
      </c>
      <c r="E1019" s="133">
        <v>45916</v>
      </c>
      <c r="F1019" s="21">
        <v>5</v>
      </c>
      <c r="G1019" s="21" t="s">
        <v>76</v>
      </c>
      <c r="H1019" s="21" t="s">
        <v>76</v>
      </c>
      <c r="I1019" s="21" t="s">
        <v>76</v>
      </c>
      <c r="J1019" s="21" t="s">
        <v>76</v>
      </c>
      <c r="K1019" s="21" t="s">
        <v>76</v>
      </c>
      <c r="L1019" s="21" t="s">
        <v>76</v>
      </c>
      <c r="M1019" s="21" t="s">
        <v>76</v>
      </c>
    </row>
    <row r="1020" spans="4:13">
      <c r="D1020" s="21">
        <v>38</v>
      </c>
      <c r="E1020" s="133">
        <v>45916</v>
      </c>
      <c r="F1020" s="21">
        <v>6</v>
      </c>
      <c r="G1020" s="21" t="s">
        <v>76</v>
      </c>
      <c r="H1020" s="21" t="s">
        <v>76</v>
      </c>
      <c r="I1020" s="21" t="s">
        <v>76</v>
      </c>
      <c r="J1020" s="21" t="s">
        <v>76</v>
      </c>
      <c r="K1020" s="21" t="s">
        <v>76</v>
      </c>
      <c r="L1020" s="21" t="s">
        <v>76</v>
      </c>
      <c r="M1020" s="21" t="s">
        <v>76</v>
      </c>
    </row>
    <row r="1021" spans="4:13">
      <c r="D1021" s="21">
        <v>38</v>
      </c>
      <c r="E1021" s="133">
        <v>45917</v>
      </c>
      <c r="F1021" s="21">
        <v>1</v>
      </c>
      <c r="G1021" s="21" t="s">
        <v>76</v>
      </c>
      <c r="H1021" s="21" t="s">
        <v>76</v>
      </c>
      <c r="I1021" s="21" t="s">
        <v>76</v>
      </c>
      <c r="J1021" s="21" t="s">
        <v>76</v>
      </c>
      <c r="K1021" s="21" t="s">
        <v>76</v>
      </c>
      <c r="L1021" s="21" t="s">
        <v>76</v>
      </c>
      <c r="M1021" s="21" t="s">
        <v>76</v>
      </c>
    </row>
    <row r="1022" spans="4:13">
      <c r="D1022" s="21">
        <v>38</v>
      </c>
      <c r="E1022" s="133">
        <v>45917</v>
      </c>
      <c r="F1022" s="21">
        <v>2</v>
      </c>
      <c r="G1022" s="21" t="s">
        <v>76</v>
      </c>
      <c r="H1022" s="21" t="s">
        <v>76</v>
      </c>
      <c r="I1022" s="21" t="s">
        <v>76</v>
      </c>
      <c r="J1022" s="21" t="s">
        <v>76</v>
      </c>
      <c r="K1022" s="21" t="s">
        <v>76</v>
      </c>
      <c r="L1022" s="21" t="s">
        <v>76</v>
      </c>
      <c r="M1022" s="21" t="s">
        <v>76</v>
      </c>
    </row>
    <row r="1023" spans="4:13">
      <c r="D1023" s="21">
        <v>38</v>
      </c>
      <c r="E1023" s="133">
        <v>45917</v>
      </c>
      <c r="F1023" s="21">
        <v>3</v>
      </c>
      <c r="G1023" s="21" t="s">
        <v>76</v>
      </c>
      <c r="H1023" s="21" t="s">
        <v>76</v>
      </c>
      <c r="I1023" s="21" t="s">
        <v>76</v>
      </c>
      <c r="J1023" s="21" t="s">
        <v>76</v>
      </c>
      <c r="K1023" s="21" t="s">
        <v>76</v>
      </c>
      <c r="L1023" s="21" t="s">
        <v>76</v>
      </c>
      <c r="M1023" s="21" t="s">
        <v>76</v>
      </c>
    </row>
    <row r="1024" spans="4:13">
      <c r="D1024" s="21">
        <v>38</v>
      </c>
      <c r="E1024" s="133">
        <v>45917</v>
      </c>
      <c r="F1024" s="21">
        <v>4</v>
      </c>
      <c r="G1024" s="21" t="s">
        <v>76</v>
      </c>
      <c r="H1024" s="21" t="s">
        <v>76</v>
      </c>
      <c r="I1024" s="21" t="s">
        <v>76</v>
      </c>
      <c r="J1024" s="21" t="s">
        <v>76</v>
      </c>
      <c r="K1024" s="21" t="s">
        <v>76</v>
      </c>
      <c r="L1024" s="21" t="s">
        <v>76</v>
      </c>
      <c r="M1024" s="21" t="s">
        <v>76</v>
      </c>
    </row>
    <row r="1025" spans="4:13">
      <c r="D1025" s="21">
        <v>38</v>
      </c>
      <c r="E1025" s="133">
        <v>45917</v>
      </c>
      <c r="F1025" s="21">
        <v>5</v>
      </c>
      <c r="G1025" s="21" t="s">
        <v>76</v>
      </c>
      <c r="H1025" s="21" t="s">
        <v>76</v>
      </c>
      <c r="I1025" s="21" t="s">
        <v>76</v>
      </c>
      <c r="J1025" s="21" t="s">
        <v>76</v>
      </c>
      <c r="K1025" s="21" t="s">
        <v>76</v>
      </c>
      <c r="L1025" s="21" t="s">
        <v>76</v>
      </c>
      <c r="M1025" s="21" t="s">
        <v>76</v>
      </c>
    </row>
    <row r="1026" spans="4:13">
      <c r="D1026" s="21">
        <v>38</v>
      </c>
      <c r="E1026" s="133">
        <v>45917</v>
      </c>
      <c r="F1026" s="21">
        <v>6</v>
      </c>
      <c r="G1026" s="21" t="s">
        <v>76</v>
      </c>
      <c r="H1026" s="21" t="s">
        <v>76</v>
      </c>
      <c r="I1026" s="21" t="s">
        <v>76</v>
      </c>
      <c r="J1026" s="21" t="s">
        <v>76</v>
      </c>
      <c r="K1026" s="21" t="s">
        <v>76</v>
      </c>
      <c r="L1026" s="21" t="s">
        <v>76</v>
      </c>
      <c r="M1026" s="21" t="s">
        <v>76</v>
      </c>
    </row>
    <row r="1027" spans="4:13">
      <c r="D1027" s="21">
        <v>38</v>
      </c>
      <c r="E1027" s="133">
        <v>45918</v>
      </c>
      <c r="F1027" s="21">
        <v>1</v>
      </c>
      <c r="G1027" s="21" t="s">
        <v>76</v>
      </c>
      <c r="H1027" s="21" t="s">
        <v>76</v>
      </c>
      <c r="I1027" s="21" t="s">
        <v>76</v>
      </c>
      <c r="J1027" s="21" t="s">
        <v>76</v>
      </c>
      <c r="K1027" s="21" t="s">
        <v>76</v>
      </c>
      <c r="L1027" s="21" t="s">
        <v>76</v>
      </c>
      <c r="M1027" s="21" t="s">
        <v>76</v>
      </c>
    </row>
    <row r="1028" spans="4:13">
      <c r="D1028" s="21">
        <v>38</v>
      </c>
      <c r="E1028" s="133">
        <v>45918</v>
      </c>
      <c r="F1028" s="21">
        <v>2</v>
      </c>
      <c r="G1028" s="21" t="s">
        <v>76</v>
      </c>
      <c r="H1028" s="21" t="s">
        <v>76</v>
      </c>
      <c r="I1028" s="21" t="s">
        <v>76</v>
      </c>
      <c r="J1028" s="21" t="s">
        <v>76</v>
      </c>
      <c r="K1028" s="21" t="s">
        <v>76</v>
      </c>
      <c r="L1028" s="21" t="s">
        <v>76</v>
      </c>
      <c r="M1028" s="21" t="s">
        <v>76</v>
      </c>
    </row>
    <row r="1029" spans="4:13">
      <c r="D1029" s="21">
        <v>38</v>
      </c>
      <c r="E1029" s="133">
        <v>45918</v>
      </c>
      <c r="F1029" s="21">
        <v>3</v>
      </c>
      <c r="G1029" s="21" t="s">
        <v>76</v>
      </c>
      <c r="H1029" s="21" t="s">
        <v>76</v>
      </c>
      <c r="I1029" s="21" t="s">
        <v>76</v>
      </c>
      <c r="J1029" s="21" t="s">
        <v>76</v>
      </c>
      <c r="K1029" s="21" t="s">
        <v>76</v>
      </c>
      <c r="L1029" s="21" t="s">
        <v>76</v>
      </c>
      <c r="M1029" s="21" t="s">
        <v>76</v>
      </c>
    </row>
    <row r="1030" spans="4:13">
      <c r="D1030" s="21">
        <v>38</v>
      </c>
      <c r="E1030" s="133">
        <v>45918</v>
      </c>
      <c r="F1030" s="21">
        <v>4</v>
      </c>
      <c r="G1030" s="21" t="s">
        <v>76</v>
      </c>
      <c r="H1030" s="21" t="s">
        <v>76</v>
      </c>
      <c r="I1030" s="21" t="s">
        <v>76</v>
      </c>
      <c r="J1030" s="21" t="s">
        <v>76</v>
      </c>
      <c r="K1030" s="21" t="s">
        <v>76</v>
      </c>
      <c r="L1030" s="21" t="s">
        <v>76</v>
      </c>
      <c r="M1030" s="21" t="s">
        <v>76</v>
      </c>
    </row>
    <row r="1031" spans="4:13">
      <c r="D1031" s="21">
        <v>38</v>
      </c>
      <c r="E1031" s="133">
        <v>45918</v>
      </c>
      <c r="F1031" s="21">
        <v>5</v>
      </c>
      <c r="G1031" s="21" t="s">
        <v>76</v>
      </c>
      <c r="H1031" s="21" t="s">
        <v>76</v>
      </c>
      <c r="I1031" s="21" t="s">
        <v>76</v>
      </c>
      <c r="J1031" s="21" t="s">
        <v>76</v>
      </c>
      <c r="K1031" s="21" t="s">
        <v>76</v>
      </c>
      <c r="L1031" s="21" t="s">
        <v>76</v>
      </c>
      <c r="M1031" s="21" t="s">
        <v>76</v>
      </c>
    </row>
    <row r="1032" spans="4:13">
      <c r="D1032" s="21">
        <v>38</v>
      </c>
      <c r="E1032" s="133">
        <v>45918</v>
      </c>
      <c r="F1032" s="21">
        <v>6</v>
      </c>
      <c r="G1032" s="21" t="s">
        <v>76</v>
      </c>
      <c r="H1032" s="21" t="s">
        <v>76</v>
      </c>
      <c r="I1032" s="21" t="s">
        <v>76</v>
      </c>
      <c r="J1032" s="21" t="s">
        <v>76</v>
      </c>
      <c r="K1032" s="21" t="s">
        <v>76</v>
      </c>
      <c r="L1032" s="21" t="s">
        <v>76</v>
      </c>
      <c r="M1032" s="21" t="s">
        <v>76</v>
      </c>
    </row>
    <row r="1033" spans="4:13">
      <c r="D1033" s="21">
        <v>38</v>
      </c>
      <c r="E1033" s="133">
        <v>45919</v>
      </c>
      <c r="F1033" s="21">
        <v>1</v>
      </c>
      <c r="G1033" s="21" t="s">
        <v>76</v>
      </c>
      <c r="H1033" s="21" t="s">
        <v>76</v>
      </c>
      <c r="I1033" s="21" t="s">
        <v>76</v>
      </c>
      <c r="J1033" s="21" t="s">
        <v>76</v>
      </c>
      <c r="K1033" s="21" t="s">
        <v>76</v>
      </c>
      <c r="L1033" s="21" t="s">
        <v>76</v>
      </c>
      <c r="M1033" s="21" t="s">
        <v>76</v>
      </c>
    </row>
    <row r="1034" spans="4:13">
      <c r="D1034" s="21">
        <v>38</v>
      </c>
      <c r="E1034" s="133">
        <v>45919</v>
      </c>
      <c r="F1034" s="21">
        <v>2</v>
      </c>
      <c r="G1034" s="21" t="s">
        <v>76</v>
      </c>
      <c r="H1034" s="21" t="s">
        <v>82</v>
      </c>
      <c r="I1034" s="21" t="s">
        <v>76</v>
      </c>
      <c r="J1034" s="21" t="s">
        <v>76</v>
      </c>
      <c r="K1034" s="21" t="s">
        <v>76</v>
      </c>
      <c r="L1034" s="21" t="s">
        <v>76</v>
      </c>
      <c r="M1034" s="21" t="s">
        <v>76</v>
      </c>
    </row>
    <row r="1035" spans="4:13">
      <c r="D1035" s="21">
        <v>38</v>
      </c>
      <c r="E1035" s="133">
        <v>45919</v>
      </c>
      <c r="F1035" s="21">
        <v>3</v>
      </c>
      <c r="G1035" s="21" t="s">
        <v>76</v>
      </c>
      <c r="H1035" s="21" t="s">
        <v>82</v>
      </c>
      <c r="I1035" s="21" t="s">
        <v>76</v>
      </c>
      <c r="J1035" s="21" t="s">
        <v>76</v>
      </c>
      <c r="K1035" s="21" t="s">
        <v>76</v>
      </c>
      <c r="L1035" s="21" t="s">
        <v>76</v>
      </c>
      <c r="M1035" s="21" t="s">
        <v>76</v>
      </c>
    </row>
    <row r="1036" spans="4:13">
      <c r="D1036" s="21">
        <v>38</v>
      </c>
      <c r="E1036" s="133">
        <v>45919</v>
      </c>
      <c r="F1036" s="21">
        <v>4</v>
      </c>
      <c r="G1036" s="21" t="s">
        <v>76</v>
      </c>
      <c r="H1036" s="21" t="s">
        <v>76</v>
      </c>
      <c r="I1036" s="21" t="s">
        <v>76</v>
      </c>
      <c r="J1036" s="21" t="s">
        <v>76</v>
      </c>
      <c r="K1036" s="21" t="s">
        <v>76</v>
      </c>
      <c r="L1036" s="21" t="s">
        <v>76</v>
      </c>
      <c r="M1036" s="21" t="s">
        <v>76</v>
      </c>
    </row>
    <row r="1037" spans="4:13">
      <c r="D1037" s="21">
        <v>39</v>
      </c>
      <c r="E1037" s="133">
        <v>45922</v>
      </c>
      <c r="F1037" s="21">
        <v>1</v>
      </c>
      <c r="G1037" s="21" t="s">
        <v>76</v>
      </c>
      <c r="H1037" s="21" t="s">
        <v>76</v>
      </c>
      <c r="I1037" s="21" t="s">
        <v>76</v>
      </c>
      <c r="J1037" s="21" t="s">
        <v>76</v>
      </c>
      <c r="K1037" s="21" t="s">
        <v>76</v>
      </c>
      <c r="L1037" s="21" t="s">
        <v>76</v>
      </c>
      <c r="M1037" s="21" t="s">
        <v>76</v>
      </c>
    </row>
    <row r="1038" spans="4:13">
      <c r="D1038" s="21">
        <v>39</v>
      </c>
      <c r="E1038" s="133">
        <v>45922</v>
      </c>
      <c r="F1038" s="21">
        <v>2</v>
      </c>
      <c r="G1038" s="21" t="s">
        <v>76</v>
      </c>
      <c r="H1038" s="21" t="s">
        <v>76</v>
      </c>
      <c r="I1038" s="21" t="s">
        <v>76</v>
      </c>
      <c r="J1038" s="21" t="s">
        <v>76</v>
      </c>
      <c r="K1038" s="21" t="s">
        <v>76</v>
      </c>
      <c r="L1038" s="21" t="s">
        <v>76</v>
      </c>
      <c r="M1038" s="21" t="s">
        <v>76</v>
      </c>
    </row>
    <row r="1039" spans="4:13">
      <c r="D1039" s="21">
        <v>39</v>
      </c>
      <c r="E1039" s="133">
        <v>45922</v>
      </c>
      <c r="F1039" s="21">
        <v>3</v>
      </c>
      <c r="G1039" s="21" t="s">
        <v>76</v>
      </c>
      <c r="H1039" s="21" t="s">
        <v>76</v>
      </c>
      <c r="I1039" s="21" t="s">
        <v>76</v>
      </c>
      <c r="J1039" s="21" t="s">
        <v>76</v>
      </c>
      <c r="K1039" s="21" t="s">
        <v>76</v>
      </c>
      <c r="L1039" s="21" t="s">
        <v>76</v>
      </c>
      <c r="M1039" s="21" t="s">
        <v>76</v>
      </c>
    </row>
    <row r="1040" spans="4:13">
      <c r="D1040" s="21">
        <v>39</v>
      </c>
      <c r="E1040" s="133">
        <v>45922</v>
      </c>
      <c r="F1040" s="21">
        <v>4</v>
      </c>
      <c r="G1040" s="21" t="s">
        <v>76</v>
      </c>
      <c r="H1040" s="21" t="s">
        <v>76</v>
      </c>
      <c r="I1040" s="21" t="s">
        <v>76</v>
      </c>
      <c r="J1040" s="21" t="s">
        <v>76</v>
      </c>
      <c r="K1040" s="21" t="s">
        <v>76</v>
      </c>
      <c r="L1040" s="21" t="s">
        <v>76</v>
      </c>
      <c r="M1040" s="21" t="s">
        <v>76</v>
      </c>
    </row>
    <row r="1041" spans="4:13">
      <c r="D1041" s="21">
        <v>39</v>
      </c>
      <c r="E1041" s="133">
        <v>45922</v>
      </c>
      <c r="F1041" s="21">
        <v>5</v>
      </c>
      <c r="G1041" s="21" t="s">
        <v>76</v>
      </c>
      <c r="H1041" s="21" t="s">
        <v>76</v>
      </c>
      <c r="I1041" s="21" t="s">
        <v>76</v>
      </c>
      <c r="J1041" s="21" t="s">
        <v>76</v>
      </c>
      <c r="K1041" s="21" t="s">
        <v>76</v>
      </c>
      <c r="L1041" s="21" t="s">
        <v>76</v>
      </c>
      <c r="M1041" s="21" t="s">
        <v>76</v>
      </c>
    </row>
    <row r="1042" spans="4:13">
      <c r="D1042" s="21">
        <v>39</v>
      </c>
      <c r="E1042" s="133">
        <v>45922</v>
      </c>
      <c r="F1042" s="21">
        <v>6</v>
      </c>
      <c r="G1042" s="21" t="s">
        <v>76</v>
      </c>
      <c r="H1042" s="21" t="s">
        <v>76</v>
      </c>
      <c r="I1042" s="21" t="s">
        <v>76</v>
      </c>
      <c r="J1042" s="21" t="s">
        <v>76</v>
      </c>
      <c r="K1042" s="21" t="s">
        <v>76</v>
      </c>
      <c r="L1042" s="21" t="s">
        <v>76</v>
      </c>
      <c r="M1042" s="21" t="s">
        <v>76</v>
      </c>
    </row>
    <row r="1043" spans="4:13">
      <c r="D1043" s="21">
        <v>39</v>
      </c>
      <c r="E1043" s="133">
        <v>45923</v>
      </c>
      <c r="F1043" s="21">
        <v>1</v>
      </c>
      <c r="G1043" s="21" t="s">
        <v>76</v>
      </c>
      <c r="H1043" s="21" t="s">
        <v>76</v>
      </c>
      <c r="I1043" s="21" t="s">
        <v>76</v>
      </c>
      <c r="J1043" s="21" t="s">
        <v>76</v>
      </c>
      <c r="K1043" s="21" t="s">
        <v>76</v>
      </c>
      <c r="L1043" s="21" t="s">
        <v>76</v>
      </c>
      <c r="M1043" s="21" t="s">
        <v>76</v>
      </c>
    </row>
    <row r="1044" spans="4:13">
      <c r="D1044" s="21">
        <v>39</v>
      </c>
      <c r="E1044" s="133">
        <v>45923</v>
      </c>
      <c r="F1044" s="21">
        <v>2</v>
      </c>
      <c r="G1044" s="21" t="s">
        <v>76</v>
      </c>
      <c r="H1044" s="21" t="s">
        <v>76</v>
      </c>
      <c r="I1044" s="21" t="s">
        <v>76</v>
      </c>
      <c r="J1044" s="21" t="s">
        <v>76</v>
      </c>
      <c r="K1044" s="21" t="s">
        <v>76</v>
      </c>
      <c r="L1044" s="21" t="s">
        <v>76</v>
      </c>
      <c r="M1044" s="21" t="s">
        <v>76</v>
      </c>
    </row>
    <row r="1045" spans="4:13">
      <c r="D1045" s="21">
        <v>39</v>
      </c>
      <c r="E1045" s="133">
        <v>45923</v>
      </c>
      <c r="F1045" s="21">
        <v>3</v>
      </c>
      <c r="G1045" s="21" t="s">
        <v>76</v>
      </c>
      <c r="H1045" s="21" t="s">
        <v>76</v>
      </c>
      <c r="I1045" s="21" t="s">
        <v>76</v>
      </c>
      <c r="J1045" s="21" t="s">
        <v>76</v>
      </c>
      <c r="K1045" s="21" t="s">
        <v>76</v>
      </c>
      <c r="L1045" s="21" t="s">
        <v>76</v>
      </c>
      <c r="M1045" s="21" t="s">
        <v>76</v>
      </c>
    </row>
    <row r="1046" spans="4:13">
      <c r="D1046" s="21">
        <v>39</v>
      </c>
      <c r="E1046" s="133">
        <v>45923</v>
      </c>
      <c r="F1046" s="21">
        <v>4</v>
      </c>
      <c r="G1046" s="21" t="s">
        <v>76</v>
      </c>
      <c r="H1046" s="21" t="s">
        <v>76</v>
      </c>
      <c r="I1046" s="21" t="s">
        <v>76</v>
      </c>
      <c r="J1046" s="21" t="s">
        <v>76</v>
      </c>
      <c r="K1046" s="21" t="s">
        <v>76</v>
      </c>
      <c r="L1046" s="21" t="s">
        <v>76</v>
      </c>
      <c r="M1046" s="21" t="s">
        <v>76</v>
      </c>
    </row>
    <row r="1047" spans="4:13">
      <c r="D1047" s="21">
        <v>39</v>
      </c>
      <c r="E1047" s="133">
        <v>45923</v>
      </c>
      <c r="F1047" s="21">
        <v>5</v>
      </c>
      <c r="G1047" s="21" t="s">
        <v>76</v>
      </c>
      <c r="H1047" s="21" t="s">
        <v>76</v>
      </c>
      <c r="I1047" s="21" t="s">
        <v>76</v>
      </c>
      <c r="J1047" s="21" t="s">
        <v>76</v>
      </c>
      <c r="K1047" s="21" t="s">
        <v>76</v>
      </c>
      <c r="L1047" s="21" t="s">
        <v>76</v>
      </c>
      <c r="M1047" s="21" t="s">
        <v>76</v>
      </c>
    </row>
    <row r="1048" spans="4:13">
      <c r="D1048" s="21">
        <v>39</v>
      </c>
      <c r="E1048" s="133">
        <v>45923</v>
      </c>
      <c r="F1048" s="21">
        <v>6</v>
      </c>
      <c r="G1048" s="21" t="s">
        <v>76</v>
      </c>
      <c r="H1048" s="21" t="s">
        <v>76</v>
      </c>
      <c r="I1048" s="21" t="s">
        <v>76</v>
      </c>
      <c r="J1048" s="21" t="s">
        <v>76</v>
      </c>
      <c r="K1048" s="21" t="s">
        <v>76</v>
      </c>
      <c r="L1048" s="21" t="s">
        <v>76</v>
      </c>
      <c r="M1048" s="21" t="s">
        <v>76</v>
      </c>
    </row>
    <row r="1049" spans="4:13">
      <c r="D1049" s="21">
        <v>39</v>
      </c>
      <c r="E1049" s="133">
        <v>45924</v>
      </c>
      <c r="F1049" s="21">
        <v>1</v>
      </c>
      <c r="G1049" s="21" t="s">
        <v>76</v>
      </c>
      <c r="H1049" s="21" t="s">
        <v>76</v>
      </c>
      <c r="I1049" s="21" t="s">
        <v>76</v>
      </c>
      <c r="J1049" s="21" t="s">
        <v>76</v>
      </c>
      <c r="K1049" s="21" t="s">
        <v>76</v>
      </c>
      <c r="L1049" s="21" t="s">
        <v>76</v>
      </c>
      <c r="M1049" s="21" t="s">
        <v>76</v>
      </c>
    </row>
    <row r="1050" spans="4:13">
      <c r="D1050" s="21">
        <v>39</v>
      </c>
      <c r="E1050" s="133">
        <v>45924</v>
      </c>
      <c r="F1050" s="21">
        <v>2</v>
      </c>
      <c r="G1050" s="21" t="s">
        <v>76</v>
      </c>
      <c r="H1050" s="21" t="s">
        <v>76</v>
      </c>
      <c r="I1050" s="21" t="s">
        <v>76</v>
      </c>
      <c r="J1050" s="21" t="s">
        <v>76</v>
      </c>
      <c r="K1050" s="21" t="s">
        <v>76</v>
      </c>
      <c r="L1050" s="21" t="s">
        <v>76</v>
      </c>
      <c r="M1050" s="21" t="s">
        <v>76</v>
      </c>
    </row>
    <row r="1051" spans="4:13">
      <c r="D1051" s="21">
        <v>39</v>
      </c>
      <c r="E1051" s="133">
        <v>45924</v>
      </c>
      <c r="F1051" s="21">
        <v>3</v>
      </c>
      <c r="G1051" s="21" t="s">
        <v>76</v>
      </c>
      <c r="H1051" s="21" t="s">
        <v>76</v>
      </c>
      <c r="I1051" s="21" t="s">
        <v>76</v>
      </c>
      <c r="J1051" s="21" t="s">
        <v>76</v>
      </c>
      <c r="K1051" s="21" t="s">
        <v>76</v>
      </c>
      <c r="L1051" s="21" t="s">
        <v>76</v>
      </c>
      <c r="M1051" s="21" t="s">
        <v>76</v>
      </c>
    </row>
    <row r="1052" spans="4:13">
      <c r="D1052" s="21">
        <v>39</v>
      </c>
      <c r="E1052" s="133">
        <v>45924</v>
      </c>
      <c r="F1052" s="21">
        <v>4</v>
      </c>
      <c r="G1052" s="21" t="s">
        <v>76</v>
      </c>
      <c r="H1052" s="21" t="s">
        <v>76</v>
      </c>
      <c r="I1052" s="21" t="s">
        <v>76</v>
      </c>
      <c r="J1052" s="21" t="s">
        <v>76</v>
      </c>
      <c r="K1052" s="21" t="s">
        <v>76</v>
      </c>
      <c r="L1052" s="21" t="s">
        <v>76</v>
      </c>
      <c r="M1052" s="21" t="s">
        <v>76</v>
      </c>
    </row>
    <row r="1053" spans="4:13">
      <c r="D1053" s="21">
        <v>39</v>
      </c>
      <c r="E1053" s="133">
        <v>45924</v>
      </c>
      <c r="F1053" s="21">
        <v>5</v>
      </c>
      <c r="G1053" s="21" t="s">
        <v>76</v>
      </c>
      <c r="H1053" s="21" t="s">
        <v>76</v>
      </c>
      <c r="I1053" s="21" t="s">
        <v>76</v>
      </c>
      <c r="J1053" s="21" t="s">
        <v>76</v>
      </c>
      <c r="K1053" s="21" t="s">
        <v>76</v>
      </c>
      <c r="L1053" s="21" t="s">
        <v>76</v>
      </c>
      <c r="M1053" s="21" t="s">
        <v>76</v>
      </c>
    </row>
    <row r="1054" spans="4:13">
      <c r="D1054" s="21">
        <v>39</v>
      </c>
      <c r="E1054" s="133">
        <v>45924</v>
      </c>
      <c r="F1054" s="21">
        <v>6</v>
      </c>
      <c r="G1054" s="21" t="s">
        <v>76</v>
      </c>
      <c r="H1054" s="21" t="s">
        <v>76</v>
      </c>
      <c r="I1054" s="21" t="s">
        <v>76</v>
      </c>
      <c r="J1054" s="21" t="s">
        <v>76</v>
      </c>
      <c r="K1054" s="21" t="s">
        <v>76</v>
      </c>
      <c r="L1054" s="21" t="s">
        <v>76</v>
      </c>
      <c r="M1054" s="21" t="s">
        <v>76</v>
      </c>
    </row>
    <row r="1055" spans="4:13">
      <c r="D1055" s="21">
        <v>39</v>
      </c>
      <c r="E1055" s="133">
        <v>45925</v>
      </c>
      <c r="F1055" s="21">
        <v>1</v>
      </c>
      <c r="G1055" s="21" t="s">
        <v>76</v>
      </c>
      <c r="H1055" s="21" t="s">
        <v>76</v>
      </c>
      <c r="I1055" s="21" t="s">
        <v>76</v>
      </c>
      <c r="J1055" s="21" t="s">
        <v>76</v>
      </c>
      <c r="K1055" s="21" t="s">
        <v>76</v>
      </c>
      <c r="L1055" s="21" t="s">
        <v>76</v>
      </c>
      <c r="M1055" s="21" t="s">
        <v>76</v>
      </c>
    </row>
    <row r="1056" spans="4:13">
      <c r="D1056" s="21">
        <v>39</v>
      </c>
      <c r="E1056" s="133">
        <v>45925</v>
      </c>
      <c r="F1056" s="21">
        <v>2</v>
      </c>
      <c r="G1056" s="21" t="s">
        <v>76</v>
      </c>
      <c r="H1056" s="21" t="s">
        <v>76</v>
      </c>
      <c r="I1056" s="21" t="s">
        <v>76</v>
      </c>
      <c r="J1056" s="21" t="s">
        <v>76</v>
      </c>
      <c r="K1056" s="21" t="s">
        <v>76</v>
      </c>
      <c r="L1056" s="21" t="s">
        <v>76</v>
      </c>
      <c r="M1056" s="21" t="s">
        <v>76</v>
      </c>
    </row>
    <row r="1057" spans="4:13">
      <c r="D1057" s="21">
        <v>39</v>
      </c>
      <c r="E1057" s="133">
        <v>45925</v>
      </c>
      <c r="F1057" s="21">
        <v>3</v>
      </c>
      <c r="G1057" s="21" t="s">
        <v>76</v>
      </c>
      <c r="H1057" s="21" t="s">
        <v>76</v>
      </c>
      <c r="I1057" s="21" t="s">
        <v>76</v>
      </c>
      <c r="J1057" s="21" t="s">
        <v>76</v>
      </c>
      <c r="K1057" s="21" t="s">
        <v>76</v>
      </c>
      <c r="L1057" s="21" t="s">
        <v>76</v>
      </c>
      <c r="M1057" s="21" t="s">
        <v>76</v>
      </c>
    </row>
    <row r="1058" spans="4:13">
      <c r="D1058" s="21">
        <v>39</v>
      </c>
      <c r="E1058" s="133">
        <v>45925</v>
      </c>
      <c r="F1058" s="21">
        <v>4</v>
      </c>
      <c r="G1058" s="21" t="s">
        <v>76</v>
      </c>
      <c r="H1058" s="21" t="s">
        <v>76</v>
      </c>
      <c r="I1058" s="21" t="s">
        <v>76</v>
      </c>
      <c r="J1058" s="21" t="s">
        <v>76</v>
      </c>
      <c r="K1058" s="21" t="s">
        <v>76</v>
      </c>
      <c r="L1058" s="21" t="s">
        <v>76</v>
      </c>
      <c r="M1058" s="21" t="s">
        <v>76</v>
      </c>
    </row>
    <row r="1059" spans="4:13">
      <c r="D1059" s="21">
        <v>39</v>
      </c>
      <c r="E1059" s="133">
        <v>45925</v>
      </c>
      <c r="F1059" s="21">
        <v>5</v>
      </c>
      <c r="G1059" s="21" t="s">
        <v>76</v>
      </c>
      <c r="H1059" s="21" t="s">
        <v>76</v>
      </c>
      <c r="I1059" s="21" t="s">
        <v>76</v>
      </c>
      <c r="J1059" s="21" t="s">
        <v>76</v>
      </c>
      <c r="K1059" s="21" t="s">
        <v>76</v>
      </c>
      <c r="L1059" s="21" t="s">
        <v>76</v>
      </c>
      <c r="M1059" s="21" t="s">
        <v>76</v>
      </c>
    </row>
    <row r="1060" spans="4:13">
      <c r="D1060" s="21">
        <v>39</v>
      </c>
      <c r="E1060" s="133">
        <v>45925</v>
      </c>
      <c r="F1060" s="21">
        <v>6</v>
      </c>
      <c r="G1060" s="21" t="s">
        <v>76</v>
      </c>
      <c r="H1060" s="21" t="s">
        <v>76</v>
      </c>
      <c r="I1060" s="21" t="s">
        <v>76</v>
      </c>
      <c r="J1060" s="21" t="s">
        <v>76</v>
      </c>
      <c r="K1060" s="21" t="s">
        <v>76</v>
      </c>
      <c r="L1060" s="21" t="s">
        <v>76</v>
      </c>
      <c r="M1060" s="21" t="s">
        <v>76</v>
      </c>
    </row>
    <row r="1061" spans="4:13">
      <c r="D1061" s="21">
        <v>39</v>
      </c>
      <c r="E1061" s="133">
        <v>45926</v>
      </c>
      <c r="F1061" s="21">
        <v>1</v>
      </c>
      <c r="G1061" s="21" t="s">
        <v>76</v>
      </c>
      <c r="H1061" s="21" t="s">
        <v>76</v>
      </c>
      <c r="I1061" s="21" t="s">
        <v>76</v>
      </c>
      <c r="J1061" s="21" t="s">
        <v>76</v>
      </c>
      <c r="K1061" s="21" t="s">
        <v>76</v>
      </c>
      <c r="L1061" s="21" t="s">
        <v>76</v>
      </c>
      <c r="M1061" s="21" t="s">
        <v>76</v>
      </c>
    </row>
    <row r="1062" spans="4:13">
      <c r="D1062" s="21">
        <v>39</v>
      </c>
      <c r="E1062" s="133">
        <v>45926</v>
      </c>
      <c r="F1062" s="21">
        <v>2</v>
      </c>
      <c r="G1062" s="21" t="s">
        <v>76</v>
      </c>
      <c r="H1062" s="21" t="s">
        <v>76</v>
      </c>
      <c r="I1062" s="21" t="s">
        <v>76</v>
      </c>
      <c r="J1062" s="21" t="s">
        <v>76</v>
      </c>
      <c r="K1062" s="21" t="s">
        <v>76</v>
      </c>
      <c r="L1062" s="21" t="s">
        <v>76</v>
      </c>
      <c r="M1062" s="21" t="s">
        <v>76</v>
      </c>
    </row>
    <row r="1063" spans="4:13">
      <c r="D1063" s="21">
        <v>39</v>
      </c>
      <c r="E1063" s="133">
        <v>45926</v>
      </c>
      <c r="F1063" s="21">
        <v>3</v>
      </c>
      <c r="G1063" s="21" t="s">
        <v>76</v>
      </c>
      <c r="H1063" s="21" t="s">
        <v>76</v>
      </c>
      <c r="I1063" s="21" t="s">
        <v>76</v>
      </c>
      <c r="J1063" s="21" t="s">
        <v>76</v>
      </c>
      <c r="K1063" s="21" t="s">
        <v>76</v>
      </c>
      <c r="L1063" s="21" t="s">
        <v>76</v>
      </c>
      <c r="M1063" s="21" t="s">
        <v>76</v>
      </c>
    </row>
    <row r="1064" spans="4:13">
      <c r="D1064" s="21">
        <v>39</v>
      </c>
      <c r="E1064" s="133">
        <v>45926</v>
      </c>
      <c r="F1064" s="21">
        <v>4</v>
      </c>
      <c r="G1064" s="21" t="s">
        <v>76</v>
      </c>
      <c r="H1064" s="21" t="s">
        <v>76</v>
      </c>
      <c r="I1064" s="21" t="s">
        <v>76</v>
      </c>
      <c r="J1064" s="21" t="s">
        <v>76</v>
      </c>
      <c r="K1064" s="21" t="s">
        <v>76</v>
      </c>
      <c r="L1064" s="21" t="s">
        <v>76</v>
      </c>
      <c r="M1064" s="21" t="s">
        <v>76</v>
      </c>
    </row>
    <row r="1065" spans="4:13">
      <c r="D1065" s="21">
        <v>40</v>
      </c>
      <c r="E1065" s="133">
        <v>45929</v>
      </c>
      <c r="F1065" s="21">
        <v>1</v>
      </c>
      <c r="G1065" s="21" t="s">
        <v>76</v>
      </c>
      <c r="H1065" s="21" t="s">
        <v>76</v>
      </c>
      <c r="I1065" s="21" t="s">
        <v>76</v>
      </c>
      <c r="J1065" s="21" t="s">
        <v>76</v>
      </c>
      <c r="K1065" s="21" t="s">
        <v>76</v>
      </c>
      <c r="L1065" s="21" t="s">
        <v>76</v>
      </c>
      <c r="M1065" s="21" t="s">
        <v>76</v>
      </c>
    </row>
    <row r="1066" spans="4:13">
      <c r="D1066" s="21">
        <v>40</v>
      </c>
      <c r="E1066" s="133">
        <v>45929</v>
      </c>
      <c r="F1066" s="21">
        <v>2</v>
      </c>
      <c r="G1066" s="21" t="s">
        <v>76</v>
      </c>
      <c r="H1066" s="21" t="s">
        <v>76</v>
      </c>
      <c r="I1066" s="21" t="s">
        <v>76</v>
      </c>
      <c r="J1066" s="21" t="s">
        <v>76</v>
      </c>
      <c r="K1066" s="21" t="s">
        <v>76</v>
      </c>
      <c r="L1066" s="21" t="s">
        <v>76</v>
      </c>
      <c r="M1066" s="21" t="s">
        <v>76</v>
      </c>
    </row>
    <row r="1067" spans="4:13">
      <c r="D1067" s="21">
        <v>40</v>
      </c>
      <c r="E1067" s="133">
        <v>45929</v>
      </c>
      <c r="F1067" s="21">
        <v>3</v>
      </c>
      <c r="G1067" s="21" t="s">
        <v>76</v>
      </c>
      <c r="H1067" s="21" t="s">
        <v>76</v>
      </c>
      <c r="I1067" s="21" t="s">
        <v>76</v>
      </c>
      <c r="J1067" s="21" t="s">
        <v>76</v>
      </c>
      <c r="K1067" s="21" t="s">
        <v>76</v>
      </c>
      <c r="L1067" s="21" t="s">
        <v>76</v>
      </c>
      <c r="M1067" s="21" t="s">
        <v>76</v>
      </c>
    </row>
    <row r="1068" spans="4:13">
      <c r="D1068" s="21">
        <v>40</v>
      </c>
      <c r="E1068" s="133">
        <v>45929</v>
      </c>
      <c r="F1068" s="21">
        <v>4</v>
      </c>
      <c r="G1068" s="21" t="s">
        <v>76</v>
      </c>
      <c r="H1068" s="21" t="s">
        <v>76</v>
      </c>
      <c r="I1068" s="21" t="s">
        <v>76</v>
      </c>
      <c r="J1068" s="21" t="s">
        <v>76</v>
      </c>
      <c r="K1068" s="21" t="s">
        <v>76</v>
      </c>
      <c r="L1068" s="21" t="s">
        <v>76</v>
      </c>
      <c r="M1068" s="21" t="s">
        <v>76</v>
      </c>
    </row>
    <row r="1069" spans="4:13">
      <c r="D1069" s="21">
        <v>40</v>
      </c>
      <c r="E1069" s="133">
        <v>45929</v>
      </c>
      <c r="F1069" s="21">
        <v>5</v>
      </c>
      <c r="G1069" s="21" t="s">
        <v>76</v>
      </c>
      <c r="H1069" s="21" t="s">
        <v>76</v>
      </c>
      <c r="I1069" s="21" t="s">
        <v>76</v>
      </c>
      <c r="J1069" s="21" t="s">
        <v>76</v>
      </c>
      <c r="K1069" s="21" t="s">
        <v>76</v>
      </c>
      <c r="L1069" s="21" t="s">
        <v>76</v>
      </c>
      <c r="M1069" s="21" t="s">
        <v>76</v>
      </c>
    </row>
    <row r="1070" spans="4:13">
      <c r="D1070" s="21">
        <v>40</v>
      </c>
      <c r="E1070" s="133">
        <v>45929</v>
      </c>
      <c r="F1070" s="21">
        <v>6</v>
      </c>
      <c r="G1070" s="21" t="s">
        <v>76</v>
      </c>
      <c r="H1070" s="21" t="s">
        <v>76</v>
      </c>
      <c r="I1070" s="21" t="s">
        <v>76</v>
      </c>
      <c r="J1070" s="21" t="s">
        <v>76</v>
      </c>
      <c r="K1070" s="21" t="s">
        <v>76</v>
      </c>
      <c r="L1070" s="21" t="s">
        <v>76</v>
      </c>
      <c r="M1070" s="21" t="s">
        <v>76</v>
      </c>
    </row>
    <row r="1071" spans="4:13">
      <c r="D1071" s="21">
        <v>40</v>
      </c>
      <c r="E1071" s="133">
        <v>45930</v>
      </c>
      <c r="F1071" s="21">
        <v>1</v>
      </c>
      <c r="G1071" s="21" t="s">
        <v>76</v>
      </c>
      <c r="H1071" s="21" t="s">
        <v>76</v>
      </c>
      <c r="I1071" s="21" t="s">
        <v>76</v>
      </c>
      <c r="J1071" s="21" t="s">
        <v>76</v>
      </c>
      <c r="K1071" s="21" t="s">
        <v>76</v>
      </c>
      <c r="L1071" s="21" t="s">
        <v>76</v>
      </c>
      <c r="M1071" s="21" t="s">
        <v>76</v>
      </c>
    </row>
    <row r="1072" spans="4:13">
      <c r="D1072" s="21">
        <v>40</v>
      </c>
      <c r="E1072" s="133">
        <v>45930</v>
      </c>
      <c r="F1072" s="21">
        <v>2</v>
      </c>
      <c r="G1072" s="21" t="s">
        <v>76</v>
      </c>
      <c r="H1072" s="21" t="s">
        <v>76</v>
      </c>
      <c r="I1072" s="21" t="s">
        <v>76</v>
      </c>
      <c r="J1072" s="21" t="s">
        <v>76</v>
      </c>
      <c r="K1072" s="21" t="s">
        <v>76</v>
      </c>
      <c r="L1072" s="21" t="s">
        <v>76</v>
      </c>
      <c r="M1072" s="21" t="s">
        <v>76</v>
      </c>
    </row>
    <row r="1073" spans="4:13">
      <c r="D1073" s="21">
        <v>40</v>
      </c>
      <c r="E1073" s="133">
        <v>45930</v>
      </c>
      <c r="F1073" s="21">
        <v>3</v>
      </c>
      <c r="G1073" s="21" t="s">
        <v>76</v>
      </c>
      <c r="H1073" s="21" t="s">
        <v>76</v>
      </c>
      <c r="I1073" s="21" t="s">
        <v>76</v>
      </c>
      <c r="J1073" s="21" t="s">
        <v>76</v>
      </c>
      <c r="K1073" s="21" t="s">
        <v>76</v>
      </c>
      <c r="L1073" s="21" t="s">
        <v>76</v>
      </c>
      <c r="M1073" s="21" t="s">
        <v>76</v>
      </c>
    </row>
    <row r="1074" spans="4:13">
      <c r="D1074" s="21">
        <v>40</v>
      </c>
      <c r="E1074" s="133">
        <v>45930</v>
      </c>
      <c r="F1074" s="21">
        <v>4</v>
      </c>
      <c r="G1074" s="21" t="s">
        <v>76</v>
      </c>
      <c r="H1074" s="21" t="s">
        <v>76</v>
      </c>
      <c r="I1074" s="21" t="s">
        <v>76</v>
      </c>
      <c r="J1074" s="21" t="s">
        <v>76</v>
      </c>
      <c r="K1074" s="21" t="s">
        <v>76</v>
      </c>
      <c r="L1074" s="21" t="s">
        <v>76</v>
      </c>
      <c r="M1074" s="21" t="s">
        <v>76</v>
      </c>
    </row>
    <row r="1075" spans="4:13">
      <c r="D1075" s="21">
        <v>40</v>
      </c>
      <c r="E1075" s="133">
        <v>45930</v>
      </c>
      <c r="F1075" s="21">
        <v>5</v>
      </c>
      <c r="G1075" s="21" t="s">
        <v>76</v>
      </c>
      <c r="H1075" s="21" t="s">
        <v>76</v>
      </c>
      <c r="I1075" s="21" t="s">
        <v>76</v>
      </c>
      <c r="J1075" s="21" t="s">
        <v>76</v>
      </c>
      <c r="K1075" s="21" t="s">
        <v>76</v>
      </c>
      <c r="L1075" s="21" t="s">
        <v>76</v>
      </c>
      <c r="M1075" s="21" t="s">
        <v>76</v>
      </c>
    </row>
    <row r="1076" spans="4:13">
      <c r="D1076" s="21">
        <v>40</v>
      </c>
      <c r="E1076" s="133">
        <v>45930</v>
      </c>
      <c r="F1076" s="21">
        <v>6</v>
      </c>
      <c r="G1076" s="21" t="s">
        <v>76</v>
      </c>
      <c r="H1076" s="21" t="s">
        <v>76</v>
      </c>
      <c r="I1076" s="21" t="s">
        <v>76</v>
      </c>
      <c r="J1076" s="21" t="s">
        <v>76</v>
      </c>
      <c r="K1076" s="21" t="s">
        <v>76</v>
      </c>
      <c r="L1076" s="21" t="s">
        <v>76</v>
      </c>
      <c r="M1076" s="21" t="s">
        <v>76</v>
      </c>
    </row>
    <row r="1077" spans="4:13">
      <c r="D1077" s="21">
        <v>40</v>
      </c>
      <c r="E1077" s="133">
        <v>45931</v>
      </c>
      <c r="F1077" s="21">
        <v>1</v>
      </c>
      <c r="G1077" s="21" t="s">
        <v>76</v>
      </c>
      <c r="H1077" s="21" t="s">
        <v>76</v>
      </c>
      <c r="I1077" s="21" t="s">
        <v>76</v>
      </c>
      <c r="J1077" s="21" t="s">
        <v>76</v>
      </c>
      <c r="K1077" s="21" t="s">
        <v>76</v>
      </c>
      <c r="L1077" s="21" t="s">
        <v>76</v>
      </c>
      <c r="M1077" s="21" t="s">
        <v>76</v>
      </c>
    </row>
    <row r="1078" spans="4:13">
      <c r="D1078" s="21">
        <v>40</v>
      </c>
      <c r="E1078" s="133">
        <v>45931</v>
      </c>
      <c r="F1078" s="21">
        <v>2</v>
      </c>
      <c r="G1078" s="21" t="s">
        <v>76</v>
      </c>
      <c r="H1078" s="21" t="s">
        <v>76</v>
      </c>
      <c r="I1078" s="21" t="s">
        <v>76</v>
      </c>
      <c r="J1078" s="21" t="s">
        <v>76</v>
      </c>
      <c r="K1078" s="21" t="s">
        <v>76</v>
      </c>
      <c r="L1078" s="21" t="s">
        <v>76</v>
      </c>
      <c r="M1078" s="21" t="s">
        <v>76</v>
      </c>
    </row>
    <row r="1079" spans="4:13">
      <c r="D1079" s="21">
        <v>40</v>
      </c>
      <c r="E1079" s="133">
        <v>45931</v>
      </c>
      <c r="F1079" s="21">
        <v>3</v>
      </c>
      <c r="G1079" s="21" t="s">
        <v>76</v>
      </c>
      <c r="H1079" s="21" t="s">
        <v>76</v>
      </c>
      <c r="I1079" s="21" t="s">
        <v>76</v>
      </c>
      <c r="J1079" s="21" t="s">
        <v>76</v>
      </c>
      <c r="K1079" s="21" t="s">
        <v>76</v>
      </c>
      <c r="L1079" s="21" t="s">
        <v>76</v>
      </c>
      <c r="M1079" s="21" t="s">
        <v>76</v>
      </c>
    </row>
    <row r="1080" spans="4:13">
      <c r="D1080" s="21">
        <v>40</v>
      </c>
      <c r="E1080" s="133">
        <v>45931</v>
      </c>
      <c r="F1080" s="21">
        <v>4</v>
      </c>
      <c r="G1080" s="21" t="s">
        <v>76</v>
      </c>
      <c r="H1080" s="21" t="s">
        <v>76</v>
      </c>
      <c r="I1080" s="21" t="s">
        <v>76</v>
      </c>
      <c r="J1080" s="21" t="s">
        <v>76</v>
      </c>
      <c r="K1080" s="21" t="s">
        <v>76</v>
      </c>
      <c r="L1080" s="21" t="s">
        <v>76</v>
      </c>
      <c r="M1080" s="21" t="s">
        <v>76</v>
      </c>
    </row>
    <row r="1081" spans="4:13">
      <c r="D1081" s="21">
        <v>40</v>
      </c>
      <c r="E1081" s="133">
        <v>45931</v>
      </c>
      <c r="F1081" s="21">
        <v>5</v>
      </c>
      <c r="G1081" s="21" t="s">
        <v>76</v>
      </c>
      <c r="H1081" s="21" t="s">
        <v>76</v>
      </c>
      <c r="I1081" s="21" t="s">
        <v>76</v>
      </c>
      <c r="J1081" s="21" t="s">
        <v>76</v>
      </c>
      <c r="K1081" s="21" t="s">
        <v>76</v>
      </c>
      <c r="L1081" s="21" t="s">
        <v>76</v>
      </c>
      <c r="M1081" s="21" t="s">
        <v>76</v>
      </c>
    </row>
    <row r="1082" spans="4:13">
      <c r="D1082" s="21">
        <v>40</v>
      </c>
      <c r="E1082" s="133">
        <v>45931</v>
      </c>
      <c r="F1082" s="21">
        <v>6</v>
      </c>
      <c r="G1082" s="21" t="s">
        <v>76</v>
      </c>
      <c r="H1082" s="21" t="s">
        <v>76</v>
      </c>
      <c r="I1082" s="21" t="s">
        <v>76</v>
      </c>
      <c r="J1082" s="21" t="s">
        <v>76</v>
      </c>
      <c r="K1082" s="21" t="s">
        <v>76</v>
      </c>
      <c r="L1082" s="21" t="s">
        <v>76</v>
      </c>
      <c r="M1082" s="21" t="s">
        <v>76</v>
      </c>
    </row>
    <row r="1083" spans="4:13">
      <c r="D1083" s="21">
        <v>40</v>
      </c>
      <c r="E1083" s="133">
        <v>45932</v>
      </c>
      <c r="F1083" s="21">
        <v>1</v>
      </c>
      <c r="G1083" s="21" t="s">
        <v>76</v>
      </c>
      <c r="H1083" s="21" t="s">
        <v>76</v>
      </c>
      <c r="I1083" s="21" t="s">
        <v>76</v>
      </c>
      <c r="J1083" s="21" t="s">
        <v>76</v>
      </c>
      <c r="K1083" s="21" t="s">
        <v>76</v>
      </c>
      <c r="L1083" s="21" t="s">
        <v>76</v>
      </c>
      <c r="M1083" s="21" t="s">
        <v>76</v>
      </c>
    </row>
    <row r="1084" spans="4:13">
      <c r="D1084" s="21">
        <v>40</v>
      </c>
      <c r="E1084" s="133">
        <v>45932</v>
      </c>
      <c r="F1084" s="21">
        <v>2</v>
      </c>
      <c r="G1084" s="21" t="s">
        <v>76</v>
      </c>
      <c r="H1084" s="21" t="s">
        <v>76</v>
      </c>
      <c r="I1084" s="21" t="s">
        <v>76</v>
      </c>
      <c r="J1084" s="21" t="s">
        <v>76</v>
      </c>
      <c r="K1084" s="21" t="s">
        <v>76</v>
      </c>
      <c r="L1084" s="21" t="s">
        <v>76</v>
      </c>
      <c r="M1084" s="21" t="s">
        <v>76</v>
      </c>
    </row>
    <row r="1085" spans="4:13">
      <c r="D1085" s="21">
        <v>40</v>
      </c>
      <c r="E1085" s="133">
        <v>45932</v>
      </c>
      <c r="F1085" s="21">
        <v>3</v>
      </c>
      <c r="G1085" s="21" t="s">
        <v>76</v>
      </c>
      <c r="H1085" s="21" t="s">
        <v>76</v>
      </c>
      <c r="I1085" s="21" t="s">
        <v>76</v>
      </c>
      <c r="J1085" s="21" t="s">
        <v>76</v>
      </c>
      <c r="K1085" s="21" t="s">
        <v>76</v>
      </c>
      <c r="L1085" s="21" t="s">
        <v>76</v>
      </c>
      <c r="M1085" s="21" t="s">
        <v>76</v>
      </c>
    </row>
    <row r="1086" spans="4:13">
      <c r="D1086" s="21">
        <v>40</v>
      </c>
      <c r="E1086" s="133">
        <v>45932</v>
      </c>
      <c r="F1086" s="21">
        <v>4</v>
      </c>
      <c r="G1086" s="21" t="s">
        <v>76</v>
      </c>
      <c r="H1086" s="21" t="s">
        <v>76</v>
      </c>
      <c r="I1086" s="21" t="s">
        <v>76</v>
      </c>
      <c r="J1086" s="21" t="s">
        <v>76</v>
      </c>
      <c r="K1086" s="21" t="s">
        <v>76</v>
      </c>
      <c r="L1086" s="21" t="s">
        <v>76</v>
      </c>
      <c r="M1086" s="21" t="s">
        <v>76</v>
      </c>
    </row>
    <row r="1087" spans="4:13">
      <c r="D1087" s="21">
        <v>40</v>
      </c>
      <c r="E1087" s="133">
        <v>45932</v>
      </c>
      <c r="F1087" s="21">
        <v>5</v>
      </c>
      <c r="G1087" s="21" t="s">
        <v>76</v>
      </c>
      <c r="H1087" s="21" t="s">
        <v>76</v>
      </c>
      <c r="I1087" s="21" t="s">
        <v>76</v>
      </c>
      <c r="J1087" s="21" t="s">
        <v>76</v>
      </c>
      <c r="K1087" s="21" t="s">
        <v>76</v>
      </c>
      <c r="L1087" s="21" t="s">
        <v>76</v>
      </c>
      <c r="M1087" s="21" t="s">
        <v>76</v>
      </c>
    </row>
    <row r="1088" spans="4:13">
      <c r="D1088" s="21">
        <v>40</v>
      </c>
      <c r="E1088" s="133">
        <v>45932</v>
      </c>
      <c r="F1088" s="21">
        <v>6</v>
      </c>
      <c r="G1088" s="21" t="s">
        <v>76</v>
      </c>
      <c r="H1088" s="21" t="s">
        <v>76</v>
      </c>
      <c r="I1088" s="21" t="s">
        <v>76</v>
      </c>
      <c r="J1088" s="21" t="s">
        <v>76</v>
      </c>
      <c r="K1088" s="21" t="s">
        <v>76</v>
      </c>
      <c r="L1088" s="21" t="s">
        <v>76</v>
      </c>
      <c r="M1088" s="21" t="s">
        <v>76</v>
      </c>
    </row>
    <row r="1089" spans="4:13">
      <c r="D1089" s="21">
        <f>_xlfn.ISOWEEKNUM(E1089)</f>
        <v>40</v>
      </c>
      <c r="E1089" s="133">
        <v>45933</v>
      </c>
      <c r="F1089" s="21">
        <v>1</v>
      </c>
      <c r="G1089" s="21" t="s">
        <v>76</v>
      </c>
      <c r="H1089" s="21" t="s">
        <v>76</v>
      </c>
      <c r="I1089" s="21" t="s">
        <v>76</v>
      </c>
      <c r="J1089" s="21" t="s">
        <v>76</v>
      </c>
      <c r="K1089" s="21" t="s">
        <v>76</v>
      </c>
      <c r="L1089" s="21" t="s">
        <v>76</v>
      </c>
      <c r="M1089" s="21" t="s">
        <v>76</v>
      </c>
    </row>
    <row r="1090" spans="4:13">
      <c r="D1090" s="21">
        <f>_xlfn.ISOWEEKNUM(E1090)</f>
        <v>40</v>
      </c>
      <c r="E1090" s="133">
        <v>45933</v>
      </c>
      <c r="F1090" s="21">
        <v>2</v>
      </c>
      <c r="G1090" s="21" t="s">
        <v>76</v>
      </c>
      <c r="H1090" s="21" t="s">
        <v>76</v>
      </c>
      <c r="I1090" s="21" t="s">
        <v>76</v>
      </c>
      <c r="J1090" s="21" t="s">
        <v>76</v>
      </c>
      <c r="K1090" s="21" t="s">
        <v>76</v>
      </c>
      <c r="L1090" s="21" t="s">
        <v>76</v>
      </c>
      <c r="M1090" s="21" t="s">
        <v>76</v>
      </c>
    </row>
    <row r="1091" spans="4:13">
      <c r="D1091" s="21">
        <f>_xlfn.ISOWEEKNUM(E1091)</f>
        <v>40</v>
      </c>
      <c r="E1091" s="133">
        <v>45933</v>
      </c>
      <c r="F1091" s="21">
        <v>3</v>
      </c>
      <c r="G1091" s="21" t="s">
        <v>76</v>
      </c>
      <c r="H1091" s="21" t="s">
        <v>76</v>
      </c>
      <c r="I1091" s="21" t="s">
        <v>76</v>
      </c>
      <c r="J1091" s="21" t="s">
        <v>76</v>
      </c>
      <c r="K1091" s="21" t="s">
        <v>76</v>
      </c>
      <c r="L1091" s="21" t="s">
        <v>76</v>
      </c>
      <c r="M1091" s="21" t="s">
        <v>76</v>
      </c>
    </row>
    <row r="1092" spans="4:13">
      <c r="D1092" s="21">
        <f>_xlfn.ISOWEEKNUM(E1092)</f>
        <v>40</v>
      </c>
      <c r="E1092" s="133">
        <v>45933</v>
      </c>
      <c r="F1092" s="21">
        <v>4</v>
      </c>
      <c r="G1092" s="21" t="s">
        <v>76</v>
      </c>
      <c r="H1092" s="21" t="s">
        <v>76</v>
      </c>
      <c r="I1092" s="21" t="s">
        <v>76</v>
      </c>
      <c r="J1092" s="21" t="s">
        <v>76</v>
      </c>
      <c r="K1092" s="21" t="s">
        <v>76</v>
      </c>
      <c r="L1092" s="21" t="s">
        <v>76</v>
      </c>
      <c r="M1092" s="21" t="s">
        <v>76</v>
      </c>
    </row>
    <row r="1093" spans="4:13">
      <c r="D1093" s="21">
        <f t="shared" ref="D1093:D1098" si="0">_xlfn.ISOWEEKNUM(E1093)</f>
        <v>41</v>
      </c>
      <c r="E1093" s="133">
        <v>45936</v>
      </c>
      <c r="F1093" s="21">
        <v>1</v>
      </c>
      <c r="G1093" s="21" t="s">
        <v>76</v>
      </c>
      <c r="H1093" s="21" t="s">
        <v>76</v>
      </c>
      <c r="I1093" s="21" t="s">
        <v>76</v>
      </c>
      <c r="J1093" s="21" t="s">
        <v>76</v>
      </c>
      <c r="K1093" s="21" t="s">
        <v>76</v>
      </c>
      <c r="L1093" s="21" t="s">
        <v>76</v>
      </c>
      <c r="M1093" s="21" t="s">
        <v>76</v>
      </c>
    </row>
    <row r="1094" spans="4:13">
      <c r="D1094" s="21">
        <f t="shared" si="0"/>
        <v>41</v>
      </c>
      <c r="E1094" s="133">
        <v>45936</v>
      </c>
      <c r="F1094" s="21">
        <v>2</v>
      </c>
      <c r="G1094" s="21" t="s">
        <v>76</v>
      </c>
      <c r="H1094" s="21" t="s">
        <v>76</v>
      </c>
      <c r="I1094" s="21" t="s">
        <v>76</v>
      </c>
      <c r="J1094" s="21" t="s">
        <v>76</v>
      </c>
      <c r="K1094" s="21" t="s">
        <v>76</v>
      </c>
      <c r="L1094" s="21" t="s">
        <v>76</v>
      </c>
      <c r="M1094" s="21" t="s">
        <v>76</v>
      </c>
    </row>
    <row r="1095" spans="4:13">
      <c r="D1095" s="21">
        <f t="shared" si="0"/>
        <v>41</v>
      </c>
      <c r="E1095" s="133">
        <v>45936</v>
      </c>
      <c r="F1095" s="21">
        <v>3</v>
      </c>
      <c r="G1095" s="21" t="s">
        <v>76</v>
      </c>
      <c r="H1095" s="21" t="s">
        <v>76</v>
      </c>
      <c r="I1095" s="21" t="s">
        <v>76</v>
      </c>
      <c r="J1095" s="21" t="s">
        <v>76</v>
      </c>
      <c r="K1095" s="21" t="s">
        <v>76</v>
      </c>
      <c r="L1095" s="21" t="s">
        <v>76</v>
      </c>
      <c r="M1095" s="21" t="s">
        <v>76</v>
      </c>
    </row>
    <row r="1096" spans="4:13">
      <c r="D1096" s="21">
        <f t="shared" si="0"/>
        <v>41</v>
      </c>
      <c r="E1096" s="133">
        <v>45936</v>
      </c>
      <c r="F1096" s="21">
        <v>4</v>
      </c>
      <c r="G1096" s="21" t="s">
        <v>76</v>
      </c>
      <c r="H1096" s="21" t="s">
        <v>76</v>
      </c>
      <c r="I1096" s="21" t="s">
        <v>76</v>
      </c>
      <c r="J1096" s="21" t="s">
        <v>76</v>
      </c>
      <c r="K1096" s="21" t="s">
        <v>76</v>
      </c>
      <c r="L1096" s="21" t="s">
        <v>76</v>
      </c>
      <c r="M1096" s="21" t="s">
        <v>76</v>
      </c>
    </row>
    <row r="1097" spans="4:13">
      <c r="D1097" s="21">
        <f t="shared" si="0"/>
        <v>41</v>
      </c>
      <c r="E1097" s="133">
        <v>45936</v>
      </c>
      <c r="F1097" s="21">
        <v>5</v>
      </c>
      <c r="G1097" s="21" t="s">
        <v>76</v>
      </c>
      <c r="H1097" s="21" t="s">
        <v>76</v>
      </c>
      <c r="I1097" s="21" t="s">
        <v>76</v>
      </c>
      <c r="J1097" s="21" t="s">
        <v>76</v>
      </c>
      <c r="K1097" s="21" t="s">
        <v>76</v>
      </c>
      <c r="L1097" s="21" t="s">
        <v>76</v>
      </c>
      <c r="M1097" s="21" t="s">
        <v>76</v>
      </c>
    </row>
    <row r="1098" spans="4:13">
      <c r="D1098" s="21">
        <f t="shared" si="0"/>
        <v>41</v>
      </c>
      <c r="E1098" s="133">
        <v>45936</v>
      </c>
      <c r="F1098" s="21">
        <v>6</v>
      </c>
      <c r="G1098" s="21" t="s">
        <v>76</v>
      </c>
      <c r="H1098" s="21" t="s">
        <v>76</v>
      </c>
      <c r="I1098" s="21" t="s">
        <v>76</v>
      </c>
      <c r="J1098" s="21" t="s">
        <v>76</v>
      </c>
      <c r="K1098" s="21" t="s">
        <v>76</v>
      </c>
      <c r="L1098" s="21" t="s">
        <v>76</v>
      </c>
      <c r="M1098" s="21" t="s">
        <v>76</v>
      </c>
    </row>
    <row r="1099" spans="4:13">
      <c r="D1099" s="21">
        <f t="shared" ref="D1099:D1104" si="1">_xlfn.ISOWEEKNUM(E1099)</f>
        <v>41</v>
      </c>
      <c r="E1099" s="133">
        <v>45937</v>
      </c>
      <c r="F1099" s="21">
        <v>1</v>
      </c>
      <c r="G1099" s="21" t="s">
        <v>76</v>
      </c>
      <c r="H1099" s="21" t="s">
        <v>76</v>
      </c>
      <c r="I1099" s="21" t="s">
        <v>76</v>
      </c>
      <c r="J1099" s="21" t="s">
        <v>76</v>
      </c>
      <c r="K1099" s="21" t="s">
        <v>76</v>
      </c>
      <c r="L1099" s="21" t="s">
        <v>76</v>
      </c>
      <c r="M1099" s="21" t="s">
        <v>76</v>
      </c>
    </row>
    <row r="1100" spans="4:13">
      <c r="D1100" s="21">
        <f t="shared" si="1"/>
        <v>41</v>
      </c>
      <c r="E1100" s="133">
        <v>45937</v>
      </c>
      <c r="F1100" s="21">
        <v>2</v>
      </c>
      <c r="G1100" s="21" t="s">
        <v>76</v>
      </c>
      <c r="H1100" s="21" t="s">
        <v>76</v>
      </c>
      <c r="I1100" s="21" t="s">
        <v>76</v>
      </c>
      <c r="J1100" s="21" t="s">
        <v>76</v>
      </c>
      <c r="K1100" s="21" t="s">
        <v>76</v>
      </c>
      <c r="L1100" s="21" t="s">
        <v>76</v>
      </c>
      <c r="M1100" s="21" t="s">
        <v>76</v>
      </c>
    </row>
    <row r="1101" spans="4:13">
      <c r="D1101" s="21">
        <f t="shared" si="1"/>
        <v>41</v>
      </c>
      <c r="E1101" s="133">
        <v>45937</v>
      </c>
      <c r="F1101" s="21">
        <v>3</v>
      </c>
      <c r="G1101" s="21" t="s">
        <v>76</v>
      </c>
      <c r="H1101" s="21" t="s">
        <v>76</v>
      </c>
      <c r="I1101" s="21" t="s">
        <v>76</v>
      </c>
      <c r="J1101" s="21" t="s">
        <v>76</v>
      </c>
      <c r="K1101" s="21" t="s">
        <v>76</v>
      </c>
      <c r="L1101" s="21" t="s">
        <v>76</v>
      </c>
      <c r="M1101" s="21" t="s">
        <v>76</v>
      </c>
    </row>
    <row r="1102" spans="4:13">
      <c r="D1102" s="21">
        <f t="shared" si="1"/>
        <v>41</v>
      </c>
      <c r="E1102" s="133">
        <v>45937</v>
      </c>
      <c r="F1102" s="21">
        <v>4</v>
      </c>
      <c r="G1102" s="21" t="s">
        <v>76</v>
      </c>
      <c r="H1102" s="21" t="s">
        <v>76</v>
      </c>
      <c r="I1102" s="21" t="s">
        <v>76</v>
      </c>
      <c r="J1102" s="21" t="s">
        <v>76</v>
      </c>
      <c r="K1102" s="21" t="s">
        <v>76</v>
      </c>
      <c r="L1102" s="21" t="s">
        <v>76</v>
      </c>
      <c r="M1102" s="21" t="s">
        <v>76</v>
      </c>
    </row>
    <row r="1103" spans="4:13">
      <c r="D1103" s="21">
        <f t="shared" si="1"/>
        <v>41</v>
      </c>
      <c r="E1103" s="133">
        <v>45937</v>
      </c>
      <c r="F1103" s="21">
        <v>5</v>
      </c>
      <c r="G1103" s="21" t="s">
        <v>76</v>
      </c>
      <c r="H1103" s="21" t="s">
        <v>76</v>
      </c>
      <c r="I1103" s="21" t="s">
        <v>76</v>
      </c>
      <c r="J1103" s="21" t="s">
        <v>76</v>
      </c>
      <c r="K1103" s="21" t="s">
        <v>76</v>
      </c>
      <c r="L1103" s="21" t="s">
        <v>76</v>
      </c>
      <c r="M1103" s="21" t="s">
        <v>76</v>
      </c>
    </row>
    <row r="1104" spans="4:13">
      <c r="D1104" s="21">
        <f t="shared" si="1"/>
        <v>41</v>
      </c>
      <c r="E1104" s="133">
        <v>45937</v>
      </c>
      <c r="F1104" s="21">
        <v>6</v>
      </c>
      <c r="G1104" s="21" t="s">
        <v>76</v>
      </c>
      <c r="H1104" s="21" t="s">
        <v>76</v>
      </c>
      <c r="I1104" s="21" t="s">
        <v>76</v>
      </c>
      <c r="J1104" s="21" t="s">
        <v>76</v>
      </c>
      <c r="K1104" s="21" t="s">
        <v>76</v>
      </c>
      <c r="L1104" s="21" t="s">
        <v>76</v>
      </c>
      <c r="M1104" s="21" t="s">
        <v>76</v>
      </c>
    </row>
    <row r="1105" spans="4:13">
      <c r="D1105" s="21">
        <f t="shared" ref="D1105:D1110" si="2">_xlfn.ISOWEEKNUM(E1105)</f>
        <v>41</v>
      </c>
      <c r="E1105" s="133">
        <v>45938</v>
      </c>
      <c r="F1105" s="21">
        <v>1</v>
      </c>
      <c r="G1105" s="21" t="s">
        <v>76</v>
      </c>
      <c r="H1105" s="21" t="s">
        <v>76</v>
      </c>
      <c r="I1105" s="21" t="s">
        <v>76</v>
      </c>
      <c r="J1105" s="21" t="s">
        <v>76</v>
      </c>
      <c r="K1105" s="21" t="s">
        <v>76</v>
      </c>
      <c r="L1105" s="21" t="s">
        <v>76</v>
      </c>
      <c r="M1105" s="21" t="s">
        <v>76</v>
      </c>
    </row>
    <row r="1106" spans="4:13">
      <c r="D1106" s="21">
        <f t="shared" si="2"/>
        <v>41</v>
      </c>
      <c r="E1106" s="133">
        <v>45938</v>
      </c>
      <c r="F1106" s="21">
        <v>2</v>
      </c>
      <c r="G1106" s="21" t="s">
        <v>76</v>
      </c>
      <c r="H1106" s="21" t="s">
        <v>76</v>
      </c>
      <c r="I1106" s="21" t="s">
        <v>76</v>
      </c>
      <c r="J1106" s="21" t="s">
        <v>76</v>
      </c>
      <c r="K1106" s="21" t="s">
        <v>76</v>
      </c>
      <c r="L1106" s="21" t="s">
        <v>76</v>
      </c>
      <c r="M1106" s="21" t="s">
        <v>76</v>
      </c>
    </row>
    <row r="1107" spans="4:13">
      <c r="D1107" s="21">
        <f t="shared" si="2"/>
        <v>41</v>
      </c>
      <c r="E1107" s="133">
        <v>45938</v>
      </c>
      <c r="F1107" s="21">
        <v>3</v>
      </c>
      <c r="G1107" s="21" t="s">
        <v>76</v>
      </c>
      <c r="H1107" s="21" t="s">
        <v>76</v>
      </c>
      <c r="I1107" s="21" t="s">
        <v>76</v>
      </c>
      <c r="J1107" s="21" t="s">
        <v>76</v>
      </c>
      <c r="K1107" s="21" t="s">
        <v>76</v>
      </c>
      <c r="L1107" s="21" t="s">
        <v>76</v>
      </c>
      <c r="M1107" s="21" t="s">
        <v>76</v>
      </c>
    </row>
    <row r="1108" spans="4:13">
      <c r="D1108" s="21">
        <f t="shared" si="2"/>
        <v>41</v>
      </c>
      <c r="E1108" s="133">
        <v>45938</v>
      </c>
      <c r="F1108" s="21">
        <v>4</v>
      </c>
      <c r="G1108" s="21" t="s">
        <v>76</v>
      </c>
      <c r="H1108" s="21" t="s">
        <v>76</v>
      </c>
      <c r="I1108" s="21" t="s">
        <v>76</v>
      </c>
      <c r="J1108" s="21" t="s">
        <v>76</v>
      </c>
      <c r="K1108" s="21" t="s">
        <v>76</v>
      </c>
      <c r="L1108" s="21" t="s">
        <v>76</v>
      </c>
      <c r="M1108" s="21" t="s">
        <v>76</v>
      </c>
    </row>
    <row r="1109" spans="4:13">
      <c r="D1109" s="21">
        <f t="shared" si="2"/>
        <v>41</v>
      </c>
      <c r="E1109" s="133">
        <v>45938</v>
      </c>
      <c r="F1109" s="21">
        <v>5</v>
      </c>
      <c r="G1109" s="21" t="s">
        <v>76</v>
      </c>
      <c r="H1109" s="21" t="s">
        <v>76</v>
      </c>
      <c r="I1109" s="21" t="s">
        <v>76</v>
      </c>
      <c r="J1109" s="21" t="s">
        <v>76</v>
      </c>
      <c r="K1109" s="21" t="s">
        <v>76</v>
      </c>
      <c r="L1109" s="21" t="s">
        <v>76</v>
      </c>
      <c r="M1109" s="21" t="s">
        <v>76</v>
      </c>
    </row>
    <row r="1110" spans="4:13">
      <c r="D1110" s="21">
        <f t="shared" si="2"/>
        <v>41</v>
      </c>
      <c r="E1110" s="133">
        <v>45938</v>
      </c>
      <c r="F1110" s="21">
        <v>6</v>
      </c>
      <c r="G1110" s="21" t="s">
        <v>76</v>
      </c>
      <c r="H1110" s="21" t="s">
        <v>76</v>
      </c>
      <c r="I1110" s="21" t="s">
        <v>76</v>
      </c>
      <c r="J1110" s="21" t="s">
        <v>76</v>
      </c>
      <c r="K1110" s="21" t="s">
        <v>76</v>
      </c>
      <c r="L1110" s="21" t="s">
        <v>76</v>
      </c>
      <c r="M1110" s="21" t="s">
        <v>76</v>
      </c>
    </row>
    <row r="1111" spans="4:13">
      <c r="D1111" s="21">
        <f t="shared" ref="D1111:D1116" si="3">_xlfn.ISOWEEKNUM(E1111)</f>
        <v>41</v>
      </c>
      <c r="E1111" s="133">
        <v>45939</v>
      </c>
      <c r="F1111" s="21">
        <v>1</v>
      </c>
      <c r="G1111" s="21" t="s">
        <v>76</v>
      </c>
      <c r="H1111" s="21" t="s">
        <v>76</v>
      </c>
      <c r="I1111" s="21" t="s">
        <v>76</v>
      </c>
      <c r="J1111" s="21" t="s">
        <v>76</v>
      </c>
      <c r="K1111" s="21" t="s">
        <v>76</v>
      </c>
      <c r="L1111" s="21" t="s">
        <v>76</v>
      </c>
      <c r="M1111" s="21" t="s">
        <v>76</v>
      </c>
    </row>
    <row r="1112" spans="4:13">
      <c r="D1112" s="21">
        <f t="shared" si="3"/>
        <v>41</v>
      </c>
      <c r="E1112" s="133">
        <v>45939</v>
      </c>
      <c r="F1112" s="21">
        <v>2</v>
      </c>
      <c r="G1112" s="21" t="s">
        <v>76</v>
      </c>
      <c r="H1112" s="21" t="s">
        <v>76</v>
      </c>
      <c r="I1112" s="21" t="s">
        <v>76</v>
      </c>
      <c r="J1112" s="21" t="s">
        <v>76</v>
      </c>
      <c r="K1112" s="21" t="s">
        <v>76</v>
      </c>
      <c r="L1112" s="21" t="s">
        <v>76</v>
      </c>
      <c r="M1112" s="21" t="s">
        <v>76</v>
      </c>
    </row>
    <row r="1113" spans="4:13">
      <c r="D1113" s="21">
        <f t="shared" si="3"/>
        <v>41</v>
      </c>
      <c r="E1113" s="133">
        <v>45939</v>
      </c>
      <c r="F1113" s="21">
        <v>3</v>
      </c>
      <c r="G1113" s="21" t="s">
        <v>76</v>
      </c>
      <c r="H1113" s="21" t="s">
        <v>76</v>
      </c>
      <c r="I1113" s="21" t="s">
        <v>76</v>
      </c>
      <c r="J1113" s="21" t="s">
        <v>76</v>
      </c>
      <c r="K1113" s="21" t="s">
        <v>76</v>
      </c>
      <c r="L1113" s="21" t="s">
        <v>76</v>
      </c>
      <c r="M1113" s="21" t="s">
        <v>76</v>
      </c>
    </row>
    <row r="1114" spans="4:13">
      <c r="D1114" s="21">
        <f t="shared" si="3"/>
        <v>41</v>
      </c>
      <c r="E1114" s="133">
        <v>45939</v>
      </c>
      <c r="F1114" s="21">
        <v>4</v>
      </c>
      <c r="G1114" s="21" t="s">
        <v>76</v>
      </c>
      <c r="H1114" s="21" t="s">
        <v>76</v>
      </c>
      <c r="I1114" s="21" t="s">
        <v>76</v>
      </c>
      <c r="J1114" s="21" t="s">
        <v>76</v>
      </c>
      <c r="K1114" s="21" t="s">
        <v>76</v>
      </c>
      <c r="L1114" s="21" t="s">
        <v>76</v>
      </c>
      <c r="M1114" s="21" t="s">
        <v>76</v>
      </c>
    </row>
    <row r="1115" spans="4:13">
      <c r="D1115" s="21">
        <f t="shared" si="3"/>
        <v>41</v>
      </c>
      <c r="E1115" s="133">
        <v>45939</v>
      </c>
      <c r="F1115" s="21">
        <v>5</v>
      </c>
      <c r="G1115" s="21" t="s">
        <v>76</v>
      </c>
      <c r="H1115" s="21" t="s">
        <v>76</v>
      </c>
      <c r="I1115" s="21" t="s">
        <v>76</v>
      </c>
      <c r="J1115" s="21" t="s">
        <v>76</v>
      </c>
      <c r="K1115" s="21" t="s">
        <v>76</v>
      </c>
      <c r="L1115" s="21" t="s">
        <v>76</v>
      </c>
      <c r="M1115" s="21" t="s">
        <v>76</v>
      </c>
    </row>
    <row r="1116" spans="4:13">
      <c r="D1116" s="21">
        <f t="shared" si="3"/>
        <v>41</v>
      </c>
      <c r="E1116" s="133">
        <v>45939</v>
      </c>
      <c r="F1116" s="21">
        <v>6</v>
      </c>
      <c r="G1116" s="21" t="s">
        <v>76</v>
      </c>
      <c r="H1116" s="21" t="s">
        <v>76</v>
      </c>
      <c r="I1116" s="21" t="s">
        <v>76</v>
      </c>
      <c r="J1116" s="21" t="s">
        <v>76</v>
      </c>
      <c r="K1116" s="21" t="s">
        <v>76</v>
      </c>
      <c r="L1116" s="21" t="s">
        <v>76</v>
      </c>
      <c r="M1116" s="21" t="s">
        <v>76</v>
      </c>
    </row>
    <row r="1117" spans="4:13">
      <c r="D1117" s="21">
        <f t="shared" ref="D1117:D1120" si="4">_xlfn.ISOWEEKNUM(E1117)</f>
        <v>41</v>
      </c>
      <c r="E1117" s="133">
        <v>45940</v>
      </c>
      <c r="F1117" s="21">
        <v>1</v>
      </c>
      <c r="G1117" s="21" t="s">
        <v>76</v>
      </c>
      <c r="H1117" s="21" t="s">
        <v>76</v>
      </c>
      <c r="I1117" s="21" t="s">
        <v>76</v>
      </c>
      <c r="J1117" s="21" t="s">
        <v>76</v>
      </c>
      <c r="K1117" s="21" t="s">
        <v>76</v>
      </c>
      <c r="L1117" s="21" t="s">
        <v>76</v>
      </c>
      <c r="M1117" s="21" t="s">
        <v>76</v>
      </c>
    </row>
    <row r="1118" spans="4:13">
      <c r="D1118" s="21">
        <f t="shared" si="4"/>
        <v>41</v>
      </c>
      <c r="E1118" s="133">
        <v>45940</v>
      </c>
      <c r="F1118" s="21">
        <v>2</v>
      </c>
      <c r="G1118" s="21" t="s">
        <v>76</v>
      </c>
      <c r="H1118" s="21" t="s">
        <v>76</v>
      </c>
      <c r="I1118" s="21" t="s">
        <v>76</v>
      </c>
      <c r="J1118" s="21" t="s">
        <v>76</v>
      </c>
      <c r="K1118" s="21" t="s">
        <v>76</v>
      </c>
      <c r="L1118" s="21" t="s">
        <v>76</v>
      </c>
      <c r="M1118" s="21" t="s">
        <v>76</v>
      </c>
    </row>
    <row r="1119" spans="4:13">
      <c r="D1119" s="21">
        <f t="shared" si="4"/>
        <v>41</v>
      </c>
      <c r="E1119" s="133">
        <v>45940</v>
      </c>
      <c r="F1119" s="21">
        <v>3</v>
      </c>
      <c r="G1119" s="21" t="s">
        <v>76</v>
      </c>
      <c r="H1119" s="21" t="s">
        <v>76</v>
      </c>
      <c r="I1119" s="21" t="s">
        <v>76</v>
      </c>
      <c r="J1119" s="21" t="s">
        <v>76</v>
      </c>
      <c r="K1119" s="21" t="s">
        <v>76</v>
      </c>
      <c r="L1119" s="21" t="s">
        <v>76</v>
      </c>
      <c r="M1119" s="21" t="s">
        <v>76</v>
      </c>
    </row>
    <row r="1120" spans="4:13">
      <c r="D1120" s="21">
        <f t="shared" si="4"/>
        <v>41</v>
      </c>
      <c r="E1120" s="133">
        <v>45940</v>
      </c>
      <c r="F1120" s="21">
        <v>4</v>
      </c>
      <c r="G1120" s="21" t="s">
        <v>76</v>
      </c>
      <c r="H1120" s="21" t="s">
        <v>76</v>
      </c>
      <c r="I1120" s="21" t="s">
        <v>76</v>
      </c>
      <c r="J1120" s="21" t="s">
        <v>76</v>
      </c>
      <c r="K1120" s="21" t="s">
        <v>76</v>
      </c>
      <c r="L1120" s="21" t="s">
        <v>76</v>
      </c>
      <c r="M1120" s="21" t="s">
        <v>76</v>
      </c>
    </row>
    <row r="1121" spans="4:13">
      <c r="D1121" s="21">
        <f t="shared" ref="D1121:D1126" si="5">_xlfn.ISOWEEKNUM(E1121)</f>
        <v>42</v>
      </c>
      <c r="E1121" s="133">
        <v>45943</v>
      </c>
      <c r="F1121" s="21">
        <v>1</v>
      </c>
      <c r="G1121" s="21" t="s">
        <v>76</v>
      </c>
      <c r="H1121" s="21" t="s">
        <v>76</v>
      </c>
      <c r="I1121" s="21" t="s">
        <v>76</v>
      </c>
      <c r="J1121" s="21" t="s">
        <v>76</v>
      </c>
      <c r="K1121" s="21" t="s">
        <v>76</v>
      </c>
      <c r="L1121" s="21" t="s">
        <v>76</v>
      </c>
      <c r="M1121" s="21" t="s">
        <v>76</v>
      </c>
    </row>
    <row r="1122" spans="4:13">
      <c r="D1122" s="21">
        <f t="shared" si="5"/>
        <v>42</v>
      </c>
      <c r="E1122" s="133">
        <v>45943</v>
      </c>
      <c r="F1122" s="21">
        <v>2</v>
      </c>
      <c r="G1122" s="21" t="s">
        <v>76</v>
      </c>
      <c r="H1122" s="21" t="s">
        <v>76</v>
      </c>
      <c r="I1122" s="21" t="s">
        <v>76</v>
      </c>
      <c r="J1122" s="21" t="s">
        <v>76</v>
      </c>
      <c r="K1122" s="21" t="s">
        <v>76</v>
      </c>
      <c r="L1122" s="21" t="s">
        <v>76</v>
      </c>
      <c r="M1122" s="21" t="s">
        <v>76</v>
      </c>
    </row>
    <row r="1123" spans="4:13">
      <c r="D1123" s="21">
        <f t="shared" si="5"/>
        <v>42</v>
      </c>
      <c r="E1123" s="133">
        <v>45943</v>
      </c>
      <c r="F1123" s="21">
        <v>3</v>
      </c>
      <c r="G1123" s="21" t="s">
        <v>76</v>
      </c>
      <c r="H1123" s="21" t="s">
        <v>76</v>
      </c>
      <c r="I1123" s="21" t="s">
        <v>76</v>
      </c>
      <c r="J1123" s="21" t="s">
        <v>76</v>
      </c>
      <c r="K1123" s="21" t="s">
        <v>76</v>
      </c>
      <c r="L1123" s="21" t="s">
        <v>76</v>
      </c>
      <c r="M1123" s="21" t="s">
        <v>76</v>
      </c>
    </row>
    <row r="1124" spans="4:13">
      <c r="D1124" s="21">
        <f t="shared" si="5"/>
        <v>42</v>
      </c>
      <c r="E1124" s="133">
        <v>45943</v>
      </c>
      <c r="F1124" s="21">
        <v>4</v>
      </c>
      <c r="G1124" s="21" t="s">
        <v>76</v>
      </c>
      <c r="H1124" s="21" t="s">
        <v>76</v>
      </c>
      <c r="I1124" s="21" t="s">
        <v>76</v>
      </c>
      <c r="J1124" s="21" t="s">
        <v>76</v>
      </c>
      <c r="K1124" s="21" t="s">
        <v>76</v>
      </c>
      <c r="L1124" s="21" t="s">
        <v>76</v>
      </c>
      <c r="M1124" s="21" t="s">
        <v>76</v>
      </c>
    </row>
    <row r="1125" spans="4:13">
      <c r="D1125" s="21">
        <f t="shared" si="5"/>
        <v>42</v>
      </c>
      <c r="E1125" s="133">
        <v>45943</v>
      </c>
      <c r="F1125" s="21">
        <v>5</v>
      </c>
      <c r="G1125" s="21" t="s">
        <v>76</v>
      </c>
      <c r="H1125" s="21" t="s">
        <v>76</v>
      </c>
      <c r="I1125" s="21" t="s">
        <v>76</v>
      </c>
      <c r="J1125" s="21" t="s">
        <v>76</v>
      </c>
      <c r="K1125" s="21" t="s">
        <v>76</v>
      </c>
      <c r="L1125" s="21" t="s">
        <v>76</v>
      </c>
      <c r="M1125" s="21" t="s">
        <v>76</v>
      </c>
    </row>
    <row r="1126" spans="4:13">
      <c r="D1126" s="21">
        <f t="shared" si="5"/>
        <v>42</v>
      </c>
      <c r="E1126" s="133">
        <v>45943</v>
      </c>
      <c r="F1126" s="21">
        <v>6</v>
      </c>
      <c r="G1126" s="21" t="s">
        <v>76</v>
      </c>
      <c r="H1126" s="21" t="s">
        <v>76</v>
      </c>
      <c r="I1126" s="21" t="s">
        <v>76</v>
      </c>
      <c r="J1126" s="21" t="s">
        <v>76</v>
      </c>
      <c r="K1126" s="21" t="s">
        <v>76</v>
      </c>
      <c r="L1126" s="21" t="s">
        <v>76</v>
      </c>
      <c r="M1126" s="21" t="s">
        <v>76</v>
      </c>
    </row>
    <row r="1127" spans="4:13">
      <c r="D1127" s="21">
        <f t="shared" ref="D1127:D1132" si="6">_xlfn.ISOWEEKNUM(E1127)</f>
        <v>42</v>
      </c>
      <c r="E1127" s="133">
        <v>45944</v>
      </c>
      <c r="F1127" s="21">
        <v>1</v>
      </c>
      <c r="G1127" s="21" t="s">
        <v>76</v>
      </c>
      <c r="H1127" s="21" t="s">
        <v>76</v>
      </c>
      <c r="I1127" s="21" t="s">
        <v>76</v>
      </c>
      <c r="J1127" s="21" t="s">
        <v>76</v>
      </c>
      <c r="K1127" s="21" t="s">
        <v>76</v>
      </c>
      <c r="L1127" s="21" t="s">
        <v>82</v>
      </c>
      <c r="M1127" s="21" t="s">
        <v>76</v>
      </c>
    </row>
    <row r="1128" spans="4:13">
      <c r="D1128" s="21">
        <f t="shared" si="6"/>
        <v>42</v>
      </c>
      <c r="E1128" s="133">
        <v>45944</v>
      </c>
      <c r="F1128" s="21">
        <v>2</v>
      </c>
      <c r="G1128" s="21" t="s">
        <v>76</v>
      </c>
      <c r="H1128" s="21" t="s">
        <v>76</v>
      </c>
      <c r="I1128" s="21" t="s">
        <v>76</v>
      </c>
      <c r="J1128" s="21" t="s">
        <v>76</v>
      </c>
      <c r="K1128" s="21" t="s">
        <v>76</v>
      </c>
      <c r="L1128" s="21" t="s">
        <v>82</v>
      </c>
      <c r="M1128" s="21" t="s">
        <v>76</v>
      </c>
    </row>
    <row r="1129" spans="4:13">
      <c r="D1129" s="21">
        <f t="shared" si="6"/>
        <v>42</v>
      </c>
      <c r="E1129" s="133">
        <v>45944</v>
      </c>
      <c r="F1129" s="21">
        <v>3</v>
      </c>
      <c r="G1129" s="21" t="s">
        <v>76</v>
      </c>
      <c r="H1129" s="21" t="s">
        <v>76</v>
      </c>
      <c r="I1129" s="21" t="s">
        <v>76</v>
      </c>
      <c r="J1129" s="21" t="s">
        <v>76</v>
      </c>
      <c r="K1129" s="21" t="s">
        <v>76</v>
      </c>
      <c r="L1129" s="21" t="s">
        <v>82</v>
      </c>
      <c r="M1129" s="21" t="s">
        <v>76</v>
      </c>
    </row>
    <row r="1130" spans="4:13">
      <c r="D1130" s="21">
        <f t="shared" si="6"/>
        <v>42</v>
      </c>
      <c r="E1130" s="133">
        <v>45944</v>
      </c>
      <c r="F1130" s="21">
        <v>4</v>
      </c>
      <c r="G1130" s="21" t="s">
        <v>76</v>
      </c>
      <c r="H1130" s="21" t="s">
        <v>76</v>
      </c>
      <c r="I1130" s="21" t="s">
        <v>76</v>
      </c>
      <c r="J1130" s="21" t="s">
        <v>76</v>
      </c>
      <c r="K1130" s="21" t="s">
        <v>76</v>
      </c>
      <c r="L1130" s="21" t="s">
        <v>82</v>
      </c>
      <c r="M1130" s="21" t="s">
        <v>76</v>
      </c>
    </row>
    <row r="1131" spans="4:13">
      <c r="D1131" s="21">
        <f t="shared" si="6"/>
        <v>42</v>
      </c>
      <c r="E1131" s="133">
        <v>45944</v>
      </c>
      <c r="F1131" s="21">
        <v>5</v>
      </c>
      <c r="G1131" s="21" t="s">
        <v>76</v>
      </c>
      <c r="H1131" s="21" t="s">
        <v>76</v>
      </c>
      <c r="I1131" s="21" t="s">
        <v>76</v>
      </c>
      <c r="J1131" s="21" t="s">
        <v>76</v>
      </c>
      <c r="K1131" s="21" t="s">
        <v>76</v>
      </c>
      <c r="L1131" s="21" t="s">
        <v>82</v>
      </c>
      <c r="M1131" s="21" t="s">
        <v>76</v>
      </c>
    </row>
    <row r="1132" spans="4:13">
      <c r="D1132" s="21">
        <f t="shared" si="6"/>
        <v>42</v>
      </c>
      <c r="E1132" s="133">
        <v>45944</v>
      </c>
      <c r="F1132" s="21">
        <v>6</v>
      </c>
      <c r="G1132" s="21" t="s">
        <v>76</v>
      </c>
      <c r="H1132" s="21" t="s">
        <v>76</v>
      </c>
      <c r="I1132" s="21" t="s">
        <v>76</v>
      </c>
      <c r="J1132" s="21" t="s">
        <v>76</v>
      </c>
      <c r="K1132" s="21" t="s">
        <v>76</v>
      </c>
      <c r="L1132" s="21" t="s">
        <v>82</v>
      </c>
      <c r="M1132" s="21" t="s">
        <v>76</v>
      </c>
    </row>
    <row r="1133" spans="4:13">
      <c r="D1133" s="21">
        <f t="shared" ref="D1133:D1138" si="7">_xlfn.ISOWEEKNUM(E1133)</f>
        <v>42</v>
      </c>
      <c r="E1133" s="133">
        <v>45945</v>
      </c>
      <c r="F1133" s="21">
        <v>1</v>
      </c>
      <c r="G1133" s="21" t="s">
        <v>76</v>
      </c>
      <c r="H1133" s="21" t="s">
        <v>76</v>
      </c>
      <c r="I1133" s="21" t="s">
        <v>76</v>
      </c>
      <c r="J1133" s="21" t="s">
        <v>76</v>
      </c>
      <c r="K1133" s="21" t="s">
        <v>76</v>
      </c>
      <c r="L1133" s="21" t="s">
        <v>82</v>
      </c>
      <c r="M1133" s="21" t="s">
        <v>76</v>
      </c>
    </row>
    <row r="1134" spans="4:13">
      <c r="D1134" s="21">
        <f t="shared" si="7"/>
        <v>42</v>
      </c>
      <c r="E1134" s="133">
        <v>45945</v>
      </c>
      <c r="F1134" s="21">
        <v>2</v>
      </c>
      <c r="G1134" s="21" t="s">
        <v>76</v>
      </c>
      <c r="H1134" s="21" t="s">
        <v>76</v>
      </c>
      <c r="I1134" s="21" t="s">
        <v>76</v>
      </c>
      <c r="J1134" s="21" t="s">
        <v>76</v>
      </c>
      <c r="K1134" s="21" t="s">
        <v>76</v>
      </c>
      <c r="L1134" s="21" t="s">
        <v>82</v>
      </c>
      <c r="M1134" s="21" t="s">
        <v>76</v>
      </c>
    </row>
    <row r="1135" spans="4:13">
      <c r="D1135" s="21">
        <f t="shared" si="7"/>
        <v>42</v>
      </c>
      <c r="E1135" s="133">
        <v>45945</v>
      </c>
      <c r="F1135" s="21">
        <v>3</v>
      </c>
      <c r="G1135" s="21" t="s">
        <v>76</v>
      </c>
      <c r="H1135" s="21" t="s">
        <v>76</v>
      </c>
      <c r="I1135" s="21" t="s">
        <v>76</v>
      </c>
      <c r="J1135" s="21" t="s">
        <v>76</v>
      </c>
      <c r="K1135" s="21" t="s">
        <v>76</v>
      </c>
      <c r="L1135" s="21" t="s">
        <v>82</v>
      </c>
      <c r="M1135" s="21" t="s">
        <v>76</v>
      </c>
    </row>
    <row r="1136" spans="4:13">
      <c r="D1136" s="21">
        <f t="shared" si="7"/>
        <v>42</v>
      </c>
      <c r="E1136" s="133">
        <v>45945</v>
      </c>
      <c r="F1136" s="21">
        <v>4</v>
      </c>
      <c r="G1136" s="21" t="s">
        <v>76</v>
      </c>
      <c r="H1136" s="21" t="s">
        <v>76</v>
      </c>
      <c r="I1136" s="21" t="s">
        <v>76</v>
      </c>
      <c r="J1136" s="21" t="s">
        <v>76</v>
      </c>
      <c r="K1136" s="21" t="s">
        <v>76</v>
      </c>
      <c r="L1136" s="21" t="s">
        <v>82</v>
      </c>
      <c r="M1136" s="21" t="s">
        <v>76</v>
      </c>
    </row>
    <row r="1137" spans="4:13">
      <c r="D1137" s="21">
        <f t="shared" si="7"/>
        <v>42</v>
      </c>
      <c r="E1137" s="133">
        <v>45945</v>
      </c>
      <c r="F1137" s="21">
        <v>5</v>
      </c>
      <c r="G1137" s="21" t="s">
        <v>76</v>
      </c>
      <c r="H1137" s="21" t="s">
        <v>76</v>
      </c>
      <c r="I1137" s="21" t="s">
        <v>76</v>
      </c>
      <c r="J1137" s="21" t="s">
        <v>76</v>
      </c>
      <c r="K1137" s="21" t="s">
        <v>76</v>
      </c>
      <c r="L1137" s="21" t="s">
        <v>82</v>
      </c>
      <c r="M1137" s="21" t="s">
        <v>76</v>
      </c>
    </row>
    <row r="1138" spans="4:13">
      <c r="D1138" s="21">
        <f t="shared" si="7"/>
        <v>42</v>
      </c>
      <c r="E1138" s="133">
        <v>45945</v>
      </c>
      <c r="F1138" s="21">
        <v>6</v>
      </c>
      <c r="G1138" s="21" t="s">
        <v>76</v>
      </c>
      <c r="H1138" s="21" t="s">
        <v>76</v>
      </c>
      <c r="I1138" s="21" t="s">
        <v>76</v>
      </c>
      <c r="J1138" s="21" t="s">
        <v>76</v>
      </c>
      <c r="K1138" s="21" t="s">
        <v>76</v>
      </c>
      <c r="L1138" s="21" t="s">
        <v>82</v>
      </c>
      <c r="M1138" s="21" t="s">
        <v>76</v>
      </c>
    </row>
    <row r="1139" spans="4:13">
      <c r="D1139" s="21">
        <f t="shared" ref="D1139:D1144" si="8">_xlfn.ISOWEEKNUM(E1139)</f>
        <v>42</v>
      </c>
      <c r="E1139" s="133">
        <v>45946</v>
      </c>
      <c r="F1139" s="21">
        <v>1</v>
      </c>
      <c r="G1139" s="21" t="s">
        <v>76</v>
      </c>
      <c r="H1139" s="21" t="s">
        <v>76</v>
      </c>
      <c r="I1139" s="21" t="s">
        <v>76</v>
      </c>
      <c r="J1139" s="21" t="s">
        <v>76</v>
      </c>
      <c r="K1139" s="21" t="s">
        <v>76</v>
      </c>
      <c r="L1139" s="21" t="s">
        <v>76</v>
      </c>
      <c r="M1139" s="21" t="s">
        <v>82</v>
      </c>
    </row>
    <row r="1140" spans="4:13">
      <c r="D1140" s="21">
        <f t="shared" si="8"/>
        <v>42</v>
      </c>
      <c r="E1140" s="133">
        <v>45946</v>
      </c>
      <c r="F1140" s="21">
        <v>2</v>
      </c>
      <c r="G1140" s="21" t="s">
        <v>76</v>
      </c>
      <c r="H1140" s="21" t="s">
        <v>76</v>
      </c>
      <c r="I1140" s="21" t="s">
        <v>76</v>
      </c>
      <c r="J1140" s="21" t="s">
        <v>76</v>
      </c>
      <c r="K1140" s="21" t="s">
        <v>76</v>
      </c>
      <c r="L1140" s="21" t="s">
        <v>76</v>
      </c>
      <c r="M1140" s="21" t="s">
        <v>82</v>
      </c>
    </row>
    <row r="1141" spans="4:13">
      <c r="D1141" s="21">
        <f t="shared" si="8"/>
        <v>42</v>
      </c>
      <c r="E1141" s="133">
        <v>45946</v>
      </c>
      <c r="F1141" s="21">
        <v>3</v>
      </c>
      <c r="G1141" s="21" t="s">
        <v>76</v>
      </c>
      <c r="H1141" s="21" t="s">
        <v>76</v>
      </c>
      <c r="I1141" s="21" t="s">
        <v>76</v>
      </c>
      <c r="J1141" s="21" t="s">
        <v>76</v>
      </c>
      <c r="K1141" s="21" t="s">
        <v>76</v>
      </c>
      <c r="L1141" s="21" t="s">
        <v>76</v>
      </c>
      <c r="M1141" s="21" t="s">
        <v>82</v>
      </c>
    </row>
    <row r="1142" spans="4:13">
      <c r="D1142" s="21">
        <f t="shared" si="8"/>
        <v>42</v>
      </c>
      <c r="E1142" s="133">
        <v>45946</v>
      </c>
      <c r="F1142" s="21">
        <v>4</v>
      </c>
      <c r="G1142" s="21" t="s">
        <v>76</v>
      </c>
      <c r="H1142" s="21" t="s">
        <v>76</v>
      </c>
      <c r="I1142" s="21" t="s">
        <v>76</v>
      </c>
      <c r="J1142" s="21" t="s">
        <v>76</v>
      </c>
      <c r="K1142" s="21" t="s">
        <v>76</v>
      </c>
      <c r="L1142" s="21" t="s">
        <v>76</v>
      </c>
      <c r="M1142" s="21" t="s">
        <v>82</v>
      </c>
    </row>
    <row r="1143" spans="4:13">
      <c r="D1143" s="21">
        <f t="shared" si="8"/>
        <v>42</v>
      </c>
      <c r="E1143" s="133">
        <v>45946</v>
      </c>
      <c r="F1143" s="21">
        <v>5</v>
      </c>
      <c r="G1143" s="21" t="s">
        <v>76</v>
      </c>
      <c r="H1143" s="21" t="s">
        <v>76</v>
      </c>
      <c r="I1143" s="21" t="s">
        <v>76</v>
      </c>
      <c r="J1143" s="21" t="s">
        <v>76</v>
      </c>
      <c r="K1143" s="21" t="s">
        <v>76</v>
      </c>
      <c r="L1143" s="21" t="s">
        <v>76</v>
      </c>
      <c r="M1143" s="21" t="s">
        <v>82</v>
      </c>
    </row>
    <row r="1144" spans="4:13">
      <c r="D1144" s="21">
        <f t="shared" si="8"/>
        <v>42</v>
      </c>
      <c r="E1144" s="133">
        <v>45946</v>
      </c>
      <c r="F1144" s="21">
        <v>6</v>
      </c>
      <c r="G1144" s="21" t="s">
        <v>76</v>
      </c>
      <c r="H1144" s="21" t="s">
        <v>76</v>
      </c>
      <c r="I1144" s="21" t="s">
        <v>76</v>
      </c>
      <c r="J1144" s="21" t="s">
        <v>76</v>
      </c>
      <c r="K1144" s="21" t="s">
        <v>76</v>
      </c>
      <c r="L1144" s="21" t="s">
        <v>76</v>
      </c>
      <c r="M1144" s="21" t="s">
        <v>82</v>
      </c>
    </row>
    <row r="1145" spans="4:13">
      <c r="D1145" s="21">
        <f t="shared" ref="D1145:D1154" si="9">_xlfn.ISOWEEKNUM(E1145)</f>
        <v>42</v>
      </c>
      <c r="E1145" s="133">
        <v>45947</v>
      </c>
      <c r="F1145" s="21">
        <v>1</v>
      </c>
      <c r="G1145" s="21" t="s">
        <v>76</v>
      </c>
      <c r="H1145" s="21" t="s">
        <v>76</v>
      </c>
      <c r="I1145" s="21" t="s">
        <v>76</v>
      </c>
      <c r="J1145" s="21" t="s">
        <v>76</v>
      </c>
      <c r="K1145" s="21" t="s">
        <v>76</v>
      </c>
      <c r="L1145" s="21" t="s">
        <v>76</v>
      </c>
      <c r="M1145" s="21" t="s">
        <v>82</v>
      </c>
    </row>
    <row r="1146" spans="4:13">
      <c r="D1146" s="21">
        <f t="shared" si="9"/>
        <v>42</v>
      </c>
      <c r="E1146" s="133">
        <v>45947</v>
      </c>
      <c r="F1146" s="21">
        <v>2</v>
      </c>
      <c r="G1146" s="21" t="s">
        <v>76</v>
      </c>
      <c r="H1146" s="21" t="s">
        <v>76</v>
      </c>
      <c r="I1146" s="21" t="s">
        <v>76</v>
      </c>
      <c r="J1146" s="21" t="s">
        <v>76</v>
      </c>
      <c r="K1146" s="21" t="s">
        <v>76</v>
      </c>
      <c r="L1146" s="21" t="s">
        <v>76</v>
      </c>
      <c r="M1146" s="21" t="s">
        <v>82</v>
      </c>
    </row>
    <row r="1147" spans="4:13">
      <c r="D1147" s="21">
        <f t="shared" si="9"/>
        <v>42</v>
      </c>
      <c r="E1147" s="133">
        <v>45947</v>
      </c>
      <c r="F1147" s="21">
        <v>3</v>
      </c>
      <c r="G1147" s="21" t="s">
        <v>76</v>
      </c>
      <c r="H1147" s="21" t="s">
        <v>76</v>
      </c>
      <c r="I1147" s="21" t="s">
        <v>76</v>
      </c>
      <c r="J1147" s="21" t="s">
        <v>76</v>
      </c>
      <c r="K1147" s="21" t="s">
        <v>76</v>
      </c>
      <c r="L1147" s="21" t="s">
        <v>76</v>
      </c>
      <c r="M1147" s="21" t="s">
        <v>82</v>
      </c>
    </row>
    <row r="1148" spans="4:13">
      <c r="D1148" s="21">
        <f t="shared" si="9"/>
        <v>42</v>
      </c>
      <c r="E1148" s="133">
        <v>45947</v>
      </c>
      <c r="F1148" s="21">
        <v>4</v>
      </c>
      <c r="G1148" s="21" t="s">
        <v>76</v>
      </c>
      <c r="H1148" s="21" t="s">
        <v>76</v>
      </c>
      <c r="I1148" s="21" t="s">
        <v>76</v>
      </c>
      <c r="J1148" s="21" t="s">
        <v>76</v>
      </c>
      <c r="K1148" s="21" t="s">
        <v>76</v>
      </c>
      <c r="L1148" s="21" t="s">
        <v>76</v>
      </c>
      <c r="M1148" s="21" t="s">
        <v>82</v>
      </c>
    </row>
    <row r="1149" spans="4:13">
      <c r="D1149" s="21">
        <f t="shared" si="9"/>
        <v>43</v>
      </c>
      <c r="E1149" s="133">
        <v>45950</v>
      </c>
      <c r="F1149" s="21">
        <v>1</v>
      </c>
      <c r="G1149" s="21" t="s">
        <v>76</v>
      </c>
      <c r="H1149" s="21" t="s">
        <v>76</v>
      </c>
      <c r="I1149" s="21" t="s">
        <v>76</v>
      </c>
      <c r="J1149" s="21" t="s">
        <v>82</v>
      </c>
      <c r="K1149" s="21" t="s">
        <v>76</v>
      </c>
      <c r="L1149" s="21" t="s">
        <v>76</v>
      </c>
      <c r="M1149" s="21" t="s">
        <v>76</v>
      </c>
    </row>
    <row r="1150" spans="4:13">
      <c r="D1150" s="21">
        <f t="shared" si="9"/>
        <v>43</v>
      </c>
      <c r="E1150" s="133">
        <v>45950</v>
      </c>
      <c r="F1150" s="21">
        <v>2</v>
      </c>
      <c r="G1150" s="21" t="s">
        <v>76</v>
      </c>
      <c r="H1150" s="21" t="s">
        <v>76</v>
      </c>
      <c r="I1150" s="21" t="s">
        <v>76</v>
      </c>
      <c r="J1150" s="21" t="s">
        <v>82</v>
      </c>
      <c r="K1150" s="21" t="s">
        <v>76</v>
      </c>
      <c r="L1150" s="21" t="s">
        <v>76</v>
      </c>
      <c r="M1150" s="21" t="s">
        <v>76</v>
      </c>
    </row>
    <row r="1151" spans="4:13">
      <c r="D1151" s="21">
        <f t="shared" si="9"/>
        <v>43</v>
      </c>
      <c r="E1151" s="133">
        <v>45950</v>
      </c>
      <c r="F1151" s="21">
        <v>3</v>
      </c>
      <c r="G1151" s="21" t="s">
        <v>76</v>
      </c>
      <c r="H1151" s="21" t="s">
        <v>76</v>
      </c>
      <c r="I1151" s="21" t="s">
        <v>76</v>
      </c>
      <c r="J1151" s="21" t="s">
        <v>82</v>
      </c>
      <c r="K1151" s="21" t="s">
        <v>76</v>
      </c>
      <c r="L1151" s="21" t="s">
        <v>76</v>
      </c>
      <c r="M1151" s="21" t="s">
        <v>76</v>
      </c>
    </row>
    <row r="1152" spans="4:13">
      <c r="D1152" s="21">
        <f t="shared" si="9"/>
        <v>43</v>
      </c>
      <c r="E1152" s="133">
        <v>45950</v>
      </c>
      <c r="F1152" s="21">
        <v>4</v>
      </c>
      <c r="G1152" s="21" t="s">
        <v>76</v>
      </c>
      <c r="H1152" s="21" t="s">
        <v>76</v>
      </c>
      <c r="I1152" s="21" t="s">
        <v>76</v>
      </c>
      <c r="J1152" s="21" t="s">
        <v>82</v>
      </c>
      <c r="K1152" s="21" t="s">
        <v>76</v>
      </c>
      <c r="L1152" s="21" t="s">
        <v>76</v>
      </c>
      <c r="M1152" s="21" t="s">
        <v>76</v>
      </c>
    </row>
    <row r="1153" spans="4:13">
      <c r="D1153" s="21">
        <f t="shared" si="9"/>
        <v>43</v>
      </c>
      <c r="E1153" s="133">
        <v>45950</v>
      </c>
      <c r="F1153" s="21">
        <v>5</v>
      </c>
      <c r="G1153" s="21" t="s">
        <v>76</v>
      </c>
      <c r="H1153" s="21" t="s">
        <v>76</v>
      </c>
      <c r="I1153" s="21" t="s">
        <v>76</v>
      </c>
      <c r="J1153" s="21" t="s">
        <v>82</v>
      </c>
      <c r="K1153" s="21" t="s">
        <v>76</v>
      </c>
      <c r="L1153" s="21" t="s">
        <v>76</v>
      </c>
      <c r="M1153" s="21" t="s">
        <v>76</v>
      </c>
    </row>
    <row r="1154" spans="4:13">
      <c r="D1154" s="21">
        <f t="shared" si="9"/>
        <v>43</v>
      </c>
      <c r="E1154" s="133">
        <v>45950</v>
      </c>
      <c r="F1154" s="21">
        <v>6</v>
      </c>
      <c r="G1154" s="21" t="s">
        <v>76</v>
      </c>
      <c r="H1154" s="21" t="s">
        <v>76</v>
      </c>
      <c r="I1154" s="21" t="s">
        <v>76</v>
      </c>
      <c r="J1154" s="21" t="s">
        <v>82</v>
      </c>
      <c r="K1154" s="21" t="s">
        <v>76</v>
      </c>
      <c r="L1154" s="21" t="s">
        <v>76</v>
      </c>
      <c r="M1154" s="21" t="s">
        <v>76</v>
      </c>
    </row>
    <row r="1155" spans="4:13">
      <c r="D1155" s="21">
        <f t="shared" ref="D1155:D1160" si="10">_xlfn.ISOWEEKNUM(E1155)</f>
        <v>43</v>
      </c>
      <c r="E1155" s="133">
        <v>45951</v>
      </c>
      <c r="F1155" s="21">
        <v>1</v>
      </c>
      <c r="G1155" s="21" t="s">
        <v>76</v>
      </c>
      <c r="H1155" s="21" t="s">
        <v>76</v>
      </c>
      <c r="I1155" s="21" t="s">
        <v>76</v>
      </c>
      <c r="J1155" s="21" t="s">
        <v>82</v>
      </c>
      <c r="K1155" s="21" t="s">
        <v>76</v>
      </c>
      <c r="L1155" s="21" t="s">
        <v>76</v>
      </c>
      <c r="M1155" s="21" t="s">
        <v>76</v>
      </c>
    </row>
    <row r="1156" spans="4:13">
      <c r="D1156" s="21">
        <f t="shared" si="10"/>
        <v>43</v>
      </c>
      <c r="E1156" s="133">
        <v>45951</v>
      </c>
      <c r="F1156" s="21">
        <v>2</v>
      </c>
      <c r="G1156" s="21" t="s">
        <v>76</v>
      </c>
      <c r="H1156" s="21" t="s">
        <v>76</v>
      </c>
      <c r="I1156" s="21" t="s">
        <v>76</v>
      </c>
      <c r="J1156" s="21" t="s">
        <v>82</v>
      </c>
      <c r="K1156" s="21" t="s">
        <v>76</v>
      </c>
      <c r="L1156" s="21" t="s">
        <v>76</v>
      </c>
      <c r="M1156" s="21" t="s">
        <v>76</v>
      </c>
    </row>
    <row r="1157" spans="4:13">
      <c r="D1157" s="21">
        <f t="shared" si="10"/>
        <v>43</v>
      </c>
      <c r="E1157" s="133">
        <v>45951</v>
      </c>
      <c r="F1157" s="21">
        <v>3</v>
      </c>
      <c r="G1157" s="21" t="s">
        <v>76</v>
      </c>
      <c r="H1157" s="21" t="s">
        <v>76</v>
      </c>
      <c r="I1157" s="21" t="s">
        <v>76</v>
      </c>
      <c r="J1157" s="21" t="s">
        <v>82</v>
      </c>
      <c r="K1157" s="21" t="s">
        <v>76</v>
      </c>
      <c r="L1157" s="21" t="s">
        <v>76</v>
      </c>
      <c r="M1157" s="21" t="s">
        <v>76</v>
      </c>
    </row>
    <row r="1158" spans="4:13">
      <c r="D1158" s="21">
        <f t="shared" si="10"/>
        <v>43</v>
      </c>
      <c r="E1158" s="133">
        <v>45951</v>
      </c>
      <c r="F1158" s="21">
        <v>4</v>
      </c>
      <c r="G1158" s="21" t="s">
        <v>76</v>
      </c>
      <c r="H1158" s="21" t="s">
        <v>76</v>
      </c>
      <c r="I1158" s="21" t="s">
        <v>76</v>
      </c>
      <c r="J1158" s="21" t="s">
        <v>82</v>
      </c>
      <c r="K1158" s="21" t="s">
        <v>76</v>
      </c>
      <c r="L1158" s="21" t="s">
        <v>76</v>
      </c>
      <c r="M1158" s="21" t="s">
        <v>76</v>
      </c>
    </row>
    <row r="1159" spans="4:13">
      <c r="D1159" s="21">
        <f t="shared" si="10"/>
        <v>43</v>
      </c>
      <c r="E1159" s="133">
        <v>45951</v>
      </c>
      <c r="F1159" s="21">
        <v>5</v>
      </c>
      <c r="G1159" s="21" t="s">
        <v>76</v>
      </c>
      <c r="H1159" s="21" t="s">
        <v>76</v>
      </c>
      <c r="I1159" s="21" t="s">
        <v>76</v>
      </c>
      <c r="J1159" s="21" t="s">
        <v>82</v>
      </c>
      <c r="K1159" s="21" t="s">
        <v>76</v>
      </c>
      <c r="L1159" s="21" t="s">
        <v>76</v>
      </c>
      <c r="M1159" s="21" t="s">
        <v>76</v>
      </c>
    </row>
    <row r="1160" spans="4:13">
      <c r="D1160" s="21">
        <f t="shared" si="10"/>
        <v>43</v>
      </c>
      <c r="E1160" s="133">
        <v>45951</v>
      </c>
      <c r="F1160" s="21">
        <v>6</v>
      </c>
      <c r="G1160" s="21" t="s">
        <v>76</v>
      </c>
      <c r="H1160" s="21" t="s">
        <v>76</v>
      </c>
      <c r="I1160" s="21" t="s">
        <v>76</v>
      </c>
      <c r="J1160" s="21" t="s">
        <v>82</v>
      </c>
      <c r="K1160" s="21" t="s">
        <v>76</v>
      </c>
      <c r="L1160" s="21" t="s">
        <v>76</v>
      </c>
      <c r="M1160" s="21" t="s">
        <v>76</v>
      </c>
    </row>
    <row r="1161" spans="4:13">
      <c r="D1161" s="21">
        <f t="shared" ref="D1161:D1166" si="11">_xlfn.ISOWEEKNUM(E1161)</f>
        <v>43</v>
      </c>
      <c r="E1161" s="133">
        <v>45952</v>
      </c>
      <c r="F1161" s="21">
        <v>1</v>
      </c>
      <c r="G1161" s="21" t="s">
        <v>76</v>
      </c>
      <c r="H1161" s="21" t="s">
        <v>76</v>
      </c>
      <c r="I1161" s="21" t="s">
        <v>76</v>
      </c>
      <c r="J1161" s="21" t="s">
        <v>82</v>
      </c>
      <c r="K1161" s="21" t="s">
        <v>76</v>
      </c>
      <c r="L1161" s="21" t="s">
        <v>76</v>
      </c>
      <c r="M1161" s="21" t="s">
        <v>76</v>
      </c>
    </row>
    <row r="1162" spans="4:13">
      <c r="D1162" s="21">
        <f t="shared" si="11"/>
        <v>43</v>
      </c>
      <c r="E1162" s="133">
        <v>45952</v>
      </c>
      <c r="F1162" s="21">
        <v>2</v>
      </c>
      <c r="G1162" s="21" t="s">
        <v>76</v>
      </c>
      <c r="H1162" s="21" t="s">
        <v>76</v>
      </c>
      <c r="I1162" s="21" t="s">
        <v>76</v>
      </c>
      <c r="J1162" s="21" t="s">
        <v>82</v>
      </c>
      <c r="K1162" s="21" t="s">
        <v>76</v>
      </c>
      <c r="L1162" s="21" t="s">
        <v>76</v>
      </c>
      <c r="M1162" s="21" t="s">
        <v>76</v>
      </c>
    </row>
    <row r="1163" spans="4:13">
      <c r="D1163" s="21">
        <f t="shared" si="11"/>
        <v>43</v>
      </c>
      <c r="E1163" s="133">
        <v>45952</v>
      </c>
      <c r="F1163" s="21">
        <v>3</v>
      </c>
      <c r="G1163" s="21" t="s">
        <v>76</v>
      </c>
      <c r="H1163" s="21" t="s">
        <v>76</v>
      </c>
      <c r="I1163" s="21" t="s">
        <v>76</v>
      </c>
      <c r="J1163" s="21" t="s">
        <v>82</v>
      </c>
      <c r="K1163" s="21" t="s">
        <v>76</v>
      </c>
      <c r="L1163" s="21" t="s">
        <v>76</v>
      </c>
      <c r="M1163" s="21" t="s">
        <v>76</v>
      </c>
    </row>
    <row r="1164" spans="4:13">
      <c r="D1164" s="21">
        <f t="shared" si="11"/>
        <v>43</v>
      </c>
      <c r="E1164" s="133">
        <v>45952</v>
      </c>
      <c r="F1164" s="21">
        <v>4</v>
      </c>
      <c r="G1164" s="21" t="s">
        <v>76</v>
      </c>
      <c r="H1164" s="21" t="s">
        <v>76</v>
      </c>
      <c r="I1164" s="21" t="s">
        <v>76</v>
      </c>
      <c r="J1164" s="21" t="s">
        <v>82</v>
      </c>
      <c r="K1164" s="21" t="s">
        <v>76</v>
      </c>
      <c r="L1164" s="21" t="s">
        <v>76</v>
      </c>
      <c r="M1164" s="21" t="s">
        <v>76</v>
      </c>
    </row>
    <row r="1165" spans="4:13">
      <c r="D1165" s="21">
        <f t="shared" si="11"/>
        <v>43</v>
      </c>
      <c r="E1165" s="133">
        <v>45952</v>
      </c>
      <c r="F1165" s="21">
        <v>5</v>
      </c>
      <c r="G1165" s="21" t="s">
        <v>76</v>
      </c>
      <c r="H1165" s="21" t="s">
        <v>76</v>
      </c>
      <c r="I1165" s="21" t="s">
        <v>76</v>
      </c>
      <c r="J1165" s="21" t="s">
        <v>82</v>
      </c>
      <c r="K1165" s="21" t="s">
        <v>76</v>
      </c>
      <c r="L1165" s="21" t="s">
        <v>76</v>
      </c>
      <c r="M1165" s="21" t="s">
        <v>76</v>
      </c>
    </row>
    <row r="1166" spans="4:13">
      <c r="D1166" s="21">
        <f t="shared" si="11"/>
        <v>43</v>
      </c>
      <c r="E1166" s="133">
        <v>45952</v>
      </c>
      <c r="F1166" s="21">
        <v>6</v>
      </c>
      <c r="G1166" s="21" t="s">
        <v>76</v>
      </c>
      <c r="H1166" s="21" t="s">
        <v>76</v>
      </c>
      <c r="I1166" s="21" t="s">
        <v>76</v>
      </c>
      <c r="J1166" s="21" t="s">
        <v>82</v>
      </c>
      <c r="K1166" s="21" t="s">
        <v>76</v>
      </c>
      <c r="L1166" s="21" t="s">
        <v>76</v>
      </c>
      <c r="M1166" s="21" t="s">
        <v>76</v>
      </c>
    </row>
    <row r="1167" spans="4:13">
      <c r="D1167" s="21">
        <f t="shared" ref="D1167:D1172" si="12">_xlfn.ISOWEEKNUM(E1167)</f>
        <v>43</v>
      </c>
      <c r="E1167" s="133">
        <v>45953</v>
      </c>
      <c r="F1167" s="21">
        <v>1</v>
      </c>
      <c r="G1167" s="21" t="s">
        <v>76</v>
      </c>
      <c r="H1167" s="21" t="s">
        <v>76</v>
      </c>
      <c r="I1167" s="21" t="s">
        <v>76</v>
      </c>
      <c r="J1167" s="21" t="s">
        <v>82</v>
      </c>
      <c r="K1167" s="21" t="s">
        <v>76</v>
      </c>
      <c r="L1167" s="21" t="s">
        <v>76</v>
      </c>
      <c r="M1167" s="21" t="s">
        <v>76</v>
      </c>
    </row>
    <row r="1168" spans="4:13">
      <c r="D1168" s="21">
        <f t="shared" si="12"/>
        <v>43</v>
      </c>
      <c r="E1168" s="133">
        <v>45953</v>
      </c>
      <c r="F1168" s="21">
        <v>2</v>
      </c>
      <c r="G1168" s="21" t="s">
        <v>76</v>
      </c>
      <c r="H1168" s="21" t="s">
        <v>76</v>
      </c>
      <c r="I1168" s="21" t="s">
        <v>76</v>
      </c>
      <c r="J1168" s="21" t="s">
        <v>82</v>
      </c>
      <c r="K1168" s="21" t="s">
        <v>76</v>
      </c>
      <c r="L1168" s="21" t="s">
        <v>76</v>
      </c>
      <c r="M1168" s="21" t="s">
        <v>76</v>
      </c>
    </row>
    <row r="1169" spans="4:13">
      <c r="D1169" s="21">
        <f t="shared" si="12"/>
        <v>43</v>
      </c>
      <c r="E1169" s="133">
        <v>45953</v>
      </c>
      <c r="F1169" s="21">
        <v>3</v>
      </c>
      <c r="G1169" s="21" t="s">
        <v>76</v>
      </c>
      <c r="H1169" s="21" t="s">
        <v>76</v>
      </c>
      <c r="I1169" s="21" t="s">
        <v>76</v>
      </c>
      <c r="J1169" s="21" t="s">
        <v>82</v>
      </c>
      <c r="K1169" s="21" t="s">
        <v>76</v>
      </c>
      <c r="L1169" s="21" t="s">
        <v>76</v>
      </c>
      <c r="M1169" s="21" t="s">
        <v>76</v>
      </c>
    </row>
    <row r="1170" spans="4:13">
      <c r="D1170" s="21">
        <f t="shared" si="12"/>
        <v>43</v>
      </c>
      <c r="E1170" s="133">
        <v>45953</v>
      </c>
      <c r="F1170" s="21">
        <v>4</v>
      </c>
      <c r="G1170" s="21" t="s">
        <v>76</v>
      </c>
      <c r="H1170" s="21" t="s">
        <v>76</v>
      </c>
      <c r="I1170" s="21" t="s">
        <v>76</v>
      </c>
      <c r="J1170" s="21" t="s">
        <v>82</v>
      </c>
      <c r="K1170" s="21" t="s">
        <v>76</v>
      </c>
      <c r="L1170" s="21" t="s">
        <v>76</v>
      </c>
      <c r="M1170" s="21" t="s">
        <v>76</v>
      </c>
    </row>
    <row r="1171" spans="4:13">
      <c r="D1171" s="21">
        <f t="shared" si="12"/>
        <v>43</v>
      </c>
      <c r="E1171" s="133">
        <v>45953</v>
      </c>
      <c r="F1171" s="21">
        <v>5</v>
      </c>
      <c r="G1171" s="21" t="s">
        <v>76</v>
      </c>
      <c r="H1171" s="21" t="s">
        <v>76</v>
      </c>
      <c r="I1171" s="21" t="s">
        <v>76</v>
      </c>
      <c r="J1171" s="21" t="s">
        <v>82</v>
      </c>
      <c r="K1171" s="21" t="s">
        <v>76</v>
      </c>
      <c r="L1171" s="21" t="s">
        <v>76</v>
      </c>
      <c r="M1171" s="21" t="s">
        <v>76</v>
      </c>
    </row>
    <row r="1172" spans="4:13">
      <c r="D1172" s="21">
        <f t="shared" si="12"/>
        <v>43</v>
      </c>
      <c r="E1172" s="133">
        <v>45953</v>
      </c>
      <c r="F1172" s="21">
        <v>6</v>
      </c>
      <c r="G1172" s="21" t="s">
        <v>76</v>
      </c>
      <c r="H1172" s="21" t="s">
        <v>76</v>
      </c>
      <c r="I1172" s="21" t="s">
        <v>76</v>
      </c>
      <c r="J1172" s="21" t="s">
        <v>82</v>
      </c>
      <c r="K1172" s="21" t="s">
        <v>76</v>
      </c>
      <c r="L1172" s="21" t="s">
        <v>76</v>
      </c>
      <c r="M1172" s="21" t="s">
        <v>76</v>
      </c>
    </row>
    <row r="1173" spans="4:13">
      <c r="D1173" s="21">
        <f t="shared" ref="D1173:D1176" si="13">_xlfn.ISOWEEKNUM(E1173)</f>
        <v>43</v>
      </c>
      <c r="E1173" s="133">
        <v>45954</v>
      </c>
      <c r="F1173" s="21">
        <v>1</v>
      </c>
      <c r="G1173" s="21" t="s">
        <v>76</v>
      </c>
      <c r="H1173" s="21" t="s">
        <v>76</v>
      </c>
      <c r="I1173" s="21" t="s">
        <v>76</v>
      </c>
      <c r="J1173" s="21" t="s">
        <v>82</v>
      </c>
      <c r="K1173" s="21" t="s">
        <v>76</v>
      </c>
      <c r="L1173" s="21" t="s">
        <v>76</v>
      </c>
      <c r="M1173" s="21" t="s">
        <v>76</v>
      </c>
    </row>
    <row r="1174" spans="4:13">
      <c r="D1174" s="21">
        <f t="shared" si="13"/>
        <v>43</v>
      </c>
      <c r="E1174" s="133">
        <v>45954</v>
      </c>
      <c r="F1174" s="21">
        <v>2</v>
      </c>
      <c r="G1174" s="21" t="s">
        <v>76</v>
      </c>
      <c r="H1174" s="21" t="s">
        <v>76</v>
      </c>
      <c r="I1174" s="21" t="s">
        <v>76</v>
      </c>
      <c r="J1174" s="21" t="s">
        <v>82</v>
      </c>
      <c r="K1174" s="21" t="s">
        <v>76</v>
      </c>
      <c r="L1174" s="21" t="s">
        <v>76</v>
      </c>
      <c r="M1174" s="21" t="s">
        <v>76</v>
      </c>
    </row>
    <row r="1175" spans="4:13">
      <c r="D1175" s="21">
        <f t="shared" si="13"/>
        <v>43</v>
      </c>
      <c r="E1175" s="133">
        <v>45954</v>
      </c>
      <c r="F1175" s="21">
        <v>3</v>
      </c>
      <c r="G1175" s="21" t="s">
        <v>76</v>
      </c>
      <c r="H1175" s="21" t="s">
        <v>76</v>
      </c>
      <c r="I1175" s="21" t="s">
        <v>76</v>
      </c>
      <c r="J1175" s="21" t="s">
        <v>82</v>
      </c>
      <c r="K1175" s="21" t="s">
        <v>76</v>
      </c>
      <c r="L1175" s="21" t="s">
        <v>76</v>
      </c>
      <c r="M1175" s="21" t="s">
        <v>76</v>
      </c>
    </row>
    <row r="1176" spans="4:13">
      <c r="D1176" s="21">
        <f t="shared" si="13"/>
        <v>43</v>
      </c>
      <c r="E1176" s="133">
        <v>45954</v>
      </c>
      <c r="F1176" s="21">
        <v>4</v>
      </c>
      <c r="G1176" s="21" t="s">
        <v>76</v>
      </c>
      <c r="H1176" s="21" t="s">
        <v>76</v>
      </c>
      <c r="I1176" s="21" t="s">
        <v>76</v>
      </c>
      <c r="J1176" s="21" t="s">
        <v>82</v>
      </c>
      <c r="K1176" s="21" t="s">
        <v>76</v>
      </c>
      <c r="L1176" s="21" t="s">
        <v>76</v>
      </c>
      <c r="M1176" s="21" t="s">
        <v>76</v>
      </c>
    </row>
    <row r="1177" spans="4:13">
      <c r="D1177" s="21">
        <f t="shared" ref="D1177:D1182" si="14">_xlfn.ISOWEEKNUM(E1177)</f>
        <v>44</v>
      </c>
      <c r="E1177" s="133">
        <v>45957</v>
      </c>
      <c r="F1177" s="21">
        <v>1</v>
      </c>
      <c r="G1177" s="21" t="s">
        <v>76</v>
      </c>
      <c r="H1177" s="21" t="s">
        <v>76</v>
      </c>
      <c r="I1177" s="21" t="s">
        <v>76</v>
      </c>
      <c r="J1177" s="21" t="s">
        <v>82</v>
      </c>
      <c r="K1177" s="21" t="s">
        <v>76</v>
      </c>
      <c r="L1177" s="21" t="s">
        <v>76</v>
      </c>
      <c r="M1177" s="21" t="s">
        <v>76</v>
      </c>
    </row>
    <row r="1178" spans="4:13">
      <c r="D1178" s="21">
        <f t="shared" si="14"/>
        <v>44</v>
      </c>
      <c r="E1178" s="133">
        <v>45957</v>
      </c>
      <c r="F1178" s="21">
        <v>2</v>
      </c>
      <c r="G1178" s="21" t="s">
        <v>76</v>
      </c>
      <c r="H1178" s="21" t="s">
        <v>76</v>
      </c>
      <c r="I1178" s="21" t="s">
        <v>76</v>
      </c>
      <c r="J1178" s="21" t="s">
        <v>82</v>
      </c>
      <c r="K1178" s="21" t="s">
        <v>76</v>
      </c>
      <c r="L1178" s="21" t="s">
        <v>76</v>
      </c>
      <c r="M1178" s="21" t="s">
        <v>76</v>
      </c>
    </row>
    <row r="1179" spans="4:13">
      <c r="D1179" s="21">
        <f t="shared" si="14"/>
        <v>44</v>
      </c>
      <c r="E1179" s="133">
        <v>45957</v>
      </c>
      <c r="F1179" s="21">
        <v>3</v>
      </c>
      <c r="G1179" s="21" t="s">
        <v>76</v>
      </c>
      <c r="H1179" s="21" t="s">
        <v>76</v>
      </c>
      <c r="I1179" s="21" t="s">
        <v>76</v>
      </c>
      <c r="J1179" s="21" t="s">
        <v>82</v>
      </c>
      <c r="K1179" s="21" t="s">
        <v>76</v>
      </c>
      <c r="L1179" s="21" t="s">
        <v>76</v>
      </c>
      <c r="M1179" s="21" t="s">
        <v>76</v>
      </c>
    </row>
    <row r="1180" spans="4:13">
      <c r="D1180" s="21">
        <f t="shared" si="14"/>
        <v>44</v>
      </c>
      <c r="E1180" s="133">
        <v>45957</v>
      </c>
      <c r="F1180" s="21">
        <v>4</v>
      </c>
      <c r="G1180" s="21" t="s">
        <v>76</v>
      </c>
      <c r="H1180" s="21" t="s">
        <v>76</v>
      </c>
      <c r="I1180" s="21" t="s">
        <v>76</v>
      </c>
      <c r="J1180" s="21" t="s">
        <v>82</v>
      </c>
      <c r="K1180" s="21" t="s">
        <v>76</v>
      </c>
      <c r="L1180" s="21" t="s">
        <v>76</v>
      </c>
      <c r="M1180" s="21" t="s">
        <v>76</v>
      </c>
    </row>
    <row r="1181" spans="4:13">
      <c r="D1181" s="21">
        <f t="shared" si="14"/>
        <v>44</v>
      </c>
      <c r="E1181" s="133">
        <v>45957</v>
      </c>
      <c r="F1181" s="21">
        <v>5</v>
      </c>
      <c r="G1181" s="21" t="s">
        <v>76</v>
      </c>
      <c r="H1181" s="21" t="s">
        <v>76</v>
      </c>
      <c r="I1181" s="21" t="s">
        <v>76</v>
      </c>
      <c r="J1181" s="21" t="s">
        <v>82</v>
      </c>
      <c r="K1181" s="21" t="s">
        <v>76</v>
      </c>
      <c r="L1181" s="21" t="s">
        <v>76</v>
      </c>
      <c r="M1181" s="21" t="s">
        <v>76</v>
      </c>
    </row>
    <row r="1182" spans="4:13">
      <c r="D1182" s="21">
        <f t="shared" si="14"/>
        <v>44</v>
      </c>
      <c r="E1182" s="133">
        <v>45957</v>
      </c>
      <c r="F1182" s="21">
        <v>6</v>
      </c>
      <c r="G1182" s="21" t="s">
        <v>76</v>
      </c>
      <c r="H1182" s="21" t="s">
        <v>76</v>
      </c>
      <c r="I1182" s="21" t="s">
        <v>76</v>
      </c>
      <c r="J1182" s="21" t="s">
        <v>82</v>
      </c>
      <c r="K1182" s="21" t="s">
        <v>76</v>
      </c>
      <c r="L1182" s="21" t="s">
        <v>76</v>
      </c>
      <c r="M1182" s="21" t="s">
        <v>76</v>
      </c>
    </row>
    <row r="1183" spans="4:13">
      <c r="D1183" s="21">
        <f t="shared" ref="D1183:D1188" si="15">_xlfn.ISOWEEKNUM(E1183)</f>
        <v>44</v>
      </c>
      <c r="E1183" s="133">
        <v>45958</v>
      </c>
      <c r="F1183" s="21">
        <v>1</v>
      </c>
      <c r="G1183" s="21" t="s">
        <v>76</v>
      </c>
      <c r="H1183" s="21" t="s">
        <v>76</v>
      </c>
      <c r="I1183" s="21" t="s">
        <v>76</v>
      </c>
      <c r="J1183" s="21" t="s">
        <v>82</v>
      </c>
      <c r="K1183" s="21" t="s">
        <v>76</v>
      </c>
      <c r="L1183" s="21" t="s">
        <v>76</v>
      </c>
      <c r="M1183" s="21" t="s">
        <v>76</v>
      </c>
    </row>
    <row r="1184" spans="4:13">
      <c r="D1184" s="21">
        <f t="shared" si="15"/>
        <v>44</v>
      </c>
      <c r="E1184" s="133">
        <v>45958</v>
      </c>
      <c r="F1184" s="21">
        <v>2</v>
      </c>
      <c r="G1184" s="21" t="s">
        <v>76</v>
      </c>
      <c r="H1184" s="21" t="s">
        <v>76</v>
      </c>
      <c r="I1184" s="21" t="s">
        <v>76</v>
      </c>
      <c r="J1184" s="21" t="s">
        <v>82</v>
      </c>
      <c r="K1184" s="21" t="s">
        <v>76</v>
      </c>
      <c r="L1184" s="21" t="s">
        <v>76</v>
      </c>
      <c r="M1184" s="21" t="s">
        <v>76</v>
      </c>
    </row>
    <row r="1185" spans="4:13">
      <c r="D1185" s="21">
        <f t="shared" si="15"/>
        <v>44</v>
      </c>
      <c r="E1185" s="133">
        <v>45958</v>
      </c>
      <c r="F1185" s="21">
        <v>3</v>
      </c>
      <c r="G1185" s="21" t="s">
        <v>76</v>
      </c>
      <c r="H1185" s="21" t="s">
        <v>76</v>
      </c>
      <c r="I1185" s="21" t="s">
        <v>76</v>
      </c>
      <c r="J1185" s="21" t="s">
        <v>82</v>
      </c>
      <c r="K1185" s="21" t="s">
        <v>76</v>
      </c>
      <c r="L1185" s="21" t="s">
        <v>76</v>
      </c>
      <c r="M1185" s="21" t="s">
        <v>76</v>
      </c>
    </row>
    <row r="1186" spans="4:13">
      <c r="D1186" s="21">
        <f t="shared" si="15"/>
        <v>44</v>
      </c>
      <c r="E1186" s="133">
        <v>45958</v>
      </c>
      <c r="F1186" s="21">
        <v>4</v>
      </c>
      <c r="G1186" s="21" t="s">
        <v>76</v>
      </c>
      <c r="H1186" s="21" t="s">
        <v>76</v>
      </c>
      <c r="I1186" s="21" t="s">
        <v>76</v>
      </c>
      <c r="J1186" s="21" t="s">
        <v>82</v>
      </c>
      <c r="K1186" s="21" t="s">
        <v>76</v>
      </c>
      <c r="L1186" s="21" t="s">
        <v>76</v>
      </c>
      <c r="M1186" s="21" t="s">
        <v>76</v>
      </c>
    </row>
    <row r="1187" spans="4:13">
      <c r="D1187" s="21">
        <f t="shared" si="15"/>
        <v>44</v>
      </c>
      <c r="E1187" s="133">
        <v>45958</v>
      </c>
      <c r="F1187" s="21">
        <v>5</v>
      </c>
      <c r="G1187" s="21" t="s">
        <v>76</v>
      </c>
      <c r="H1187" s="21" t="s">
        <v>76</v>
      </c>
      <c r="I1187" s="21" t="s">
        <v>76</v>
      </c>
      <c r="J1187" s="21" t="s">
        <v>82</v>
      </c>
      <c r="K1187" s="21" t="s">
        <v>76</v>
      </c>
      <c r="L1187" s="21" t="s">
        <v>76</v>
      </c>
      <c r="M1187" s="21" t="s">
        <v>76</v>
      </c>
    </row>
    <row r="1188" spans="4:13">
      <c r="D1188" s="21">
        <f t="shared" si="15"/>
        <v>44</v>
      </c>
      <c r="E1188" s="133">
        <v>45958</v>
      </c>
      <c r="F1188" s="21">
        <v>6</v>
      </c>
      <c r="G1188" s="21" t="s">
        <v>76</v>
      </c>
      <c r="H1188" s="21" t="s">
        <v>76</v>
      </c>
      <c r="I1188" s="21" t="s">
        <v>76</v>
      </c>
      <c r="J1188" s="21" t="s">
        <v>82</v>
      </c>
      <c r="K1188" s="21" t="s">
        <v>76</v>
      </c>
      <c r="L1188" s="21" t="s">
        <v>76</v>
      </c>
      <c r="M1188" s="21" t="s">
        <v>76</v>
      </c>
    </row>
    <row r="1189" spans="4:13">
      <c r="D1189" s="21">
        <f t="shared" ref="D1189:D1194" si="16">_xlfn.ISOWEEKNUM(E1189)</f>
        <v>44</v>
      </c>
      <c r="E1189" s="133">
        <v>45959</v>
      </c>
      <c r="F1189" s="21">
        <v>1</v>
      </c>
      <c r="G1189" s="21" t="s">
        <v>76</v>
      </c>
      <c r="H1189" s="21" t="s">
        <v>76</v>
      </c>
      <c r="I1189" s="21" t="s">
        <v>76</v>
      </c>
      <c r="J1189" s="21" t="s">
        <v>82</v>
      </c>
      <c r="K1189" s="21" t="s">
        <v>76</v>
      </c>
      <c r="L1189" s="21" t="s">
        <v>76</v>
      </c>
      <c r="M1189" s="21" t="s">
        <v>76</v>
      </c>
    </row>
    <row r="1190" spans="4:13">
      <c r="D1190" s="21">
        <f t="shared" si="16"/>
        <v>44</v>
      </c>
      <c r="E1190" s="133">
        <v>45959</v>
      </c>
      <c r="F1190" s="21">
        <v>2</v>
      </c>
      <c r="G1190" s="21" t="s">
        <v>76</v>
      </c>
      <c r="H1190" s="21" t="s">
        <v>76</v>
      </c>
      <c r="I1190" s="21" t="s">
        <v>76</v>
      </c>
      <c r="J1190" s="21" t="s">
        <v>82</v>
      </c>
      <c r="K1190" s="21" t="s">
        <v>76</v>
      </c>
      <c r="L1190" s="21" t="s">
        <v>76</v>
      </c>
      <c r="M1190" s="21" t="s">
        <v>76</v>
      </c>
    </row>
    <row r="1191" spans="4:13">
      <c r="D1191" s="21">
        <f t="shared" si="16"/>
        <v>44</v>
      </c>
      <c r="E1191" s="133">
        <v>45959</v>
      </c>
      <c r="F1191" s="21">
        <v>3</v>
      </c>
      <c r="G1191" s="21" t="s">
        <v>76</v>
      </c>
      <c r="H1191" s="21" t="s">
        <v>76</v>
      </c>
      <c r="I1191" s="21" t="s">
        <v>76</v>
      </c>
      <c r="J1191" s="21" t="s">
        <v>82</v>
      </c>
      <c r="K1191" s="21" t="s">
        <v>76</v>
      </c>
      <c r="L1191" s="21" t="s">
        <v>76</v>
      </c>
      <c r="M1191" s="21" t="s">
        <v>76</v>
      </c>
    </row>
    <row r="1192" spans="4:13">
      <c r="D1192" s="21">
        <f t="shared" si="16"/>
        <v>44</v>
      </c>
      <c r="E1192" s="133">
        <v>45959</v>
      </c>
      <c r="F1192" s="21">
        <v>4</v>
      </c>
      <c r="G1192" s="21" t="s">
        <v>76</v>
      </c>
      <c r="H1192" s="21" t="s">
        <v>76</v>
      </c>
      <c r="I1192" s="21" t="s">
        <v>76</v>
      </c>
      <c r="J1192" s="21" t="s">
        <v>82</v>
      </c>
      <c r="K1192" s="21" t="s">
        <v>76</v>
      </c>
      <c r="L1192" s="21" t="s">
        <v>76</v>
      </c>
      <c r="M1192" s="21" t="s">
        <v>76</v>
      </c>
    </row>
    <row r="1193" spans="4:13">
      <c r="D1193" s="21">
        <f t="shared" si="16"/>
        <v>44</v>
      </c>
      <c r="E1193" s="133">
        <v>45959</v>
      </c>
      <c r="F1193" s="21">
        <v>5</v>
      </c>
      <c r="G1193" s="21" t="s">
        <v>76</v>
      </c>
      <c r="H1193" s="21" t="s">
        <v>76</v>
      </c>
      <c r="I1193" s="21" t="s">
        <v>76</v>
      </c>
      <c r="J1193" s="21" t="s">
        <v>82</v>
      </c>
      <c r="K1193" s="21" t="s">
        <v>76</v>
      </c>
      <c r="L1193" s="21" t="s">
        <v>76</v>
      </c>
      <c r="M1193" s="21" t="s">
        <v>76</v>
      </c>
    </row>
    <row r="1194" spans="4:13">
      <c r="D1194" s="21">
        <f t="shared" si="16"/>
        <v>44</v>
      </c>
      <c r="E1194" s="133">
        <v>45959</v>
      </c>
      <c r="F1194" s="21">
        <v>6</v>
      </c>
      <c r="G1194" s="21" t="s">
        <v>76</v>
      </c>
      <c r="H1194" s="21" t="s">
        <v>76</v>
      </c>
      <c r="I1194" s="21" t="s">
        <v>76</v>
      </c>
      <c r="J1194" s="21" t="s">
        <v>82</v>
      </c>
      <c r="K1194" s="21" t="s">
        <v>76</v>
      </c>
      <c r="L1194" s="21" t="s">
        <v>76</v>
      </c>
      <c r="M1194" s="21" t="s">
        <v>76</v>
      </c>
    </row>
    <row r="1195" spans="4:13">
      <c r="D1195" s="21">
        <f t="shared" ref="D1195:D1200" si="17">_xlfn.ISOWEEKNUM(E1195)</f>
        <v>44</v>
      </c>
      <c r="E1195" s="133">
        <v>45960</v>
      </c>
      <c r="F1195" s="21">
        <v>1</v>
      </c>
      <c r="G1195" s="21" t="s">
        <v>76</v>
      </c>
      <c r="H1195" s="21" t="s">
        <v>76</v>
      </c>
      <c r="I1195" s="21" t="s">
        <v>76</v>
      </c>
      <c r="J1195" s="21" t="s">
        <v>82</v>
      </c>
      <c r="K1195" s="21" t="s">
        <v>76</v>
      </c>
      <c r="L1195" s="21" t="s">
        <v>76</v>
      </c>
      <c r="M1195" s="21" t="s">
        <v>76</v>
      </c>
    </row>
    <row r="1196" spans="4:13">
      <c r="D1196" s="21">
        <f t="shared" si="17"/>
        <v>44</v>
      </c>
      <c r="E1196" s="133">
        <v>45960</v>
      </c>
      <c r="F1196" s="21">
        <v>2</v>
      </c>
      <c r="G1196" s="21" t="s">
        <v>76</v>
      </c>
      <c r="H1196" s="21" t="s">
        <v>76</v>
      </c>
      <c r="I1196" s="21" t="s">
        <v>76</v>
      </c>
      <c r="J1196" s="21" t="s">
        <v>82</v>
      </c>
      <c r="K1196" s="21" t="s">
        <v>76</v>
      </c>
      <c r="L1196" s="21" t="s">
        <v>76</v>
      </c>
      <c r="M1196" s="21" t="s">
        <v>76</v>
      </c>
    </row>
    <row r="1197" spans="4:13">
      <c r="D1197" s="21">
        <f t="shared" si="17"/>
        <v>44</v>
      </c>
      <c r="E1197" s="133">
        <v>45960</v>
      </c>
      <c r="F1197" s="21">
        <v>3</v>
      </c>
      <c r="G1197" s="21" t="s">
        <v>76</v>
      </c>
      <c r="H1197" s="21" t="s">
        <v>76</v>
      </c>
      <c r="I1197" s="21" t="s">
        <v>82</v>
      </c>
      <c r="J1197" s="21" t="s">
        <v>82</v>
      </c>
      <c r="K1197" s="21" t="s">
        <v>76</v>
      </c>
      <c r="L1197" s="21" t="s">
        <v>76</v>
      </c>
      <c r="M1197" s="21" t="s">
        <v>76</v>
      </c>
    </row>
    <row r="1198" spans="4:13">
      <c r="D1198" s="21">
        <f t="shared" si="17"/>
        <v>44</v>
      </c>
      <c r="E1198" s="133">
        <v>45960</v>
      </c>
      <c r="F1198" s="21">
        <v>4</v>
      </c>
      <c r="G1198" s="21" t="s">
        <v>76</v>
      </c>
      <c r="H1198" s="21" t="s">
        <v>76</v>
      </c>
      <c r="I1198" s="21" t="s">
        <v>82</v>
      </c>
      <c r="J1198" s="21" t="s">
        <v>82</v>
      </c>
      <c r="K1198" s="21" t="s">
        <v>76</v>
      </c>
      <c r="L1198" s="21" t="s">
        <v>76</v>
      </c>
      <c r="M1198" s="21" t="s">
        <v>76</v>
      </c>
    </row>
    <row r="1199" spans="4:13">
      <c r="D1199" s="21">
        <f t="shared" si="17"/>
        <v>44</v>
      </c>
      <c r="E1199" s="133">
        <v>45960</v>
      </c>
      <c r="F1199" s="21">
        <v>5</v>
      </c>
      <c r="G1199" s="21" t="s">
        <v>76</v>
      </c>
      <c r="H1199" s="21" t="s">
        <v>76</v>
      </c>
      <c r="I1199" s="21" t="s">
        <v>76</v>
      </c>
      <c r="J1199" s="21" t="s">
        <v>82</v>
      </c>
      <c r="K1199" s="21" t="s">
        <v>76</v>
      </c>
      <c r="L1199" s="21" t="s">
        <v>76</v>
      </c>
      <c r="M1199" s="21" t="s">
        <v>76</v>
      </c>
    </row>
    <row r="1200" spans="4:13">
      <c r="D1200" s="21">
        <f t="shared" si="17"/>
        <v>44</v>
      </c>
      <c r="E1200" s="133">
        <v>45960</v>
      </c>
      <c r="F1200" s="21">
        <v>6</v>
      </c>
      <c r="G1200" s="21" t="s">
        <v>76</v>
      </c>
      <c r="H1200" s="21" t="s">
        <v>76</v>
      </c>
      <c r="I1200" s="21" t="s">
        <v>76</v>
      </c>
      <c r="J1200" s="21" t="s">
        <v>82</v>
      </c>
      <c r="K1200" s="21" t="s">
        <v>76</v>
      </c>
      <c r="L1200" s="21" t="s">
        <v>76</v>
      </c>
      <c r="M1200" s="21" t="s">
        <v>76</v>
      </c>
    </row>
    <row r="1201" spans="4:13">
      <c r="D1201" s="21">
        <f t="shared" ref="D1201:D1204" si="18">_xlfn.ISOWEEKNUM(E1201)</f>
        <v>44</v>
      </c>
      <c r="E1201" s="133">
        <v>45961</v>
      </c>
      <c r="F1201" s="21">
        <v>1</v>
      </c>
      <c r="G1201" s="21" t="s">
        <v>76</v>
      </c>
      <c r="H1201" s="21" t="s">
        <v>76</v>
      </c>
      <c r="I1201" s="21" t="s">
        <v>76</v>
      </c>
      <c r="J1201" s="21" t="s">
        <v>76</v>
      </c>
      <c r="K1201" s="21" t="s">
        <v>76</v>
      </c>
      <c r="L1201" s="21" t="s">
        <v>76</v>
      </c>
      <c r="M1201" s="21" t="s">
        <v>76</v>
      </c>
    </row>
    <row r="1202" spans="4:13">
      <c r="D1202" s="21">
        <f t="shared" si="18"/>
        <v>44</v>
      </c>
      <c r="E1202" s="133">
        <v>45961</v>
      </c>
      <c r="F1202" s="21">
        <v>2</v>
      </c>
      <c r="G1202" s="21" t="s">
        <v>76</v>
      </c>
      <c r="H1202" s="21" t="s">
        <v>76</v>
      </c>
      <c r="I1202" s="21" t="s">
        <v>76</v>
      </c>
      <c r="J1202" s="21" t="s">
        <v>76</v>
      </c>
      <c r="K1202" s="21" t="s">
        <v>76</v>
      </c>
      <c r="L1202" s="21" t="s">
        <v>76</v>
      </c>
      <c r="M1202" s="21" t="s">
        <v>76</v>
      </c>
    </row>
    <row r="1203" spans="4:13">
      <c r="D1203" s="21">
        <f t="shared" si="18"/>
        <v>44</v>
      </c>
      <c r="E1203" s="133">
        <v>45961</v>
      </c>
      <c r="F1203" s="21">
        <v>3</v>
      </c>
      <c r="G1203" s="21" t="s">
        <v>76</v>
      </c>
      <c r="H1203" s="21" t="s">
        <v>76</v>
      </c>
      <c r="I1203" s="21" t="s">
        <v>76</v>
      </c>
      <c r="J1203" s="21" t="s">
        <v>76</v>
      </c>
      <c r="K1203" s="21" t="s">
        <v>76</v>
      </c>
      <c r="L1203" s="21" t="s">
        <v>76</v>
      </c>
      <c r="M1203" s="21" t="s">
        <v>76</v>
      </c>
    </row>
    <row r="1204" spans="4:13">
      <c r="D1204" s="21">
        <f t="shared" si="18"/>
        <v>44</v>
      </c>
      <c r="E1204" s="133">
        <v>45961</v>
      </c>
      <c r="F1204" s="21">
        <v>4</v>
      </c>
      <c r="G1204" s="21" t="s">
        <v>76</v>
      </c>
      <c r="H1204" s="21" t="s">
        <v>76</v>
      </c>
      <c r="I1204" s="21" t="s">
        <v>76</v>
      </c>
      <c r="J1204" s="21" t="s">
        <v>76</v>
      </c>
      <c r="K1204" s="21" t="s">
        <v>76</v>
      </c>
      <c r="L1204" s="21" t="s">
        <v>76</v>
      </c>
      <c r="M1204" s="21" t="s">
        <v>76</v>
      </c>
    </row>
    <row r="1205" spans="4:13">
      <c r="D1205" s="21">
        <f t="shared" ref="D1205:D1210" si="19">_xlfn.ISOWEEKNUM(E1205)</f>
        <v>45</v>
      </c>
      <c r="E1205" s="133">
        <v>45964</v>
      </c>
      <c r="F1205" s="21">
        <v>1</v>
      </c>
      <c r="G1205" s="21" t="s">
        <v>76</v>
      </c>
      <c r="H1205" s="21" t="s">
        <v>76</v>
      </c>
      <c r="I1205" s="21" t="s">
        <v>76</v>
      </c>
      <c r="J1205" s="21" t="s">
        <v>76</v>
      </c>
      <c r="K1205" s="21" t="s">
        <v>76</v>
      </c>
      <c r="L1205" s="21" t="s">
        <v>76</v>
      </c>
      <c r="M1205" s="21" t="s">
        <v>76</v>
      </c>
    </row>
    <row r="1206" spans="4:13">
      <c r="D1206" s="21">
        <f t="shared" si="19"/>
        <v>45</v>
      </c>
      <c r="E1206" s="133">
        <v>45964</v>
      </c>
      <c r="F1206" s="21">
        <v>2</v>
      </c>
      <c r="G1206" s="21" t="s">
        <v>76</v>
      </c>
      <c r="H1206" s="21" t="s">
        <v>76</v>
      </c>
      <c r="I1206" s="21" t="s">
        <v>76</v>
      </c>
      <c r="J1206" s="21" t="s">
        <v>76</v>
      </c>
      <c r="K1206" s="21" t="s">
        <v>82</v>
      </c>
      <c r="L1206" s="21" t="s">
        <v>76</v>
      </c>
      <c r="M1206" s="21" t="s">
        <v>76</v>
      </c>
    </row>
    <row r="1207" spans="4:13">
      <c r="D1207" s="21">
        <f t="shared" si="19"/>
        <v>45</v>
      </c>
      <c r="E1207" s="133">
        <v>45964</v>
      </c>
      <c r="F1207" s="21">
        <v>3</v>
      </c>
      <c r="G1207" s="21" t="s">
        <v>76</v>
      </c>
      <c r="H1207" s="21" t="s">
        <v>76</v>
      </c>
      <c r="I1207" s="21" t="s">
        <v>76</v>
      </c>
      <c r="J1207" s="21" t="s">
        <v>76</v>
      </c>
      <c r="K1207" s="21" t="s">
        <v>82</v>
      </c>
      <c r="L1207" s="21" t="s">
        <v>76</v>
      </c>
      <c r="M1207" s="21" t="s">
        <v>76</v>
      </c>
    </row>
    <row r="1208" spans="4:13">
      <c r="D1208" s="21">
        <f t="shared" si="19"/>
        <v>45</v>
      </c>
      <c r="E1208" s="133">
        <v>45964</v>
      </c>
      <c r="F1208" s="21">
        <v>4</v>
      </c>
      <c r="G1208" s="21" t="s">
        <v>76</v>
      </c>
      <c r="H1208" s="21" t="s">
        <v>76</v>
      </c>
      <c r="I1208" s="21" t="s">
        <v>76</v>
      </c>
      <c r="J1208" s="21" t="s">
        <v>76</v>
      </c>
      <c r="K1208" s="21" t="s">
        <v>82</v>
      </c>
      <c r="L1208" s="21" t="s">
        <v>76</v>
      </c>
      <c r="M1208" s="21" t="s">
        <v>76</v>
      </c>
    </row>
    <row r="1209" spans="4:13">
      <c r="D1209" s="21">
        <f t="shared" si="19"/>
        <v>45</v>
      </c>
      <c r="E1209" s="133">
        <v>45964</v>
      </c>
      <c r="F1209" s="21">
        <v>5</v>
      </c>
      <c r="G1209" s="21" t="s">
        <v>76</v>
      </c>
      <c r="H1209" s="21" t="s">
        <v>76</v>
      </c>
      <c r="I1209" s="21" t="s">
        <v>76</v>
      </c>
      <c r="J1209" s="21" t="s">
        <v>76</v>
      </c>
      <c r="K1209" s="21" t="s">
        <v>82</v>
      </c>
      <c r="L1209" s="21" t="s">
        <v>76</v>
      </c>
      <c r="M1209" s="21" t="s">
        <v>76</v>
      </c>
    </row>
    <row r="1210" spans="4:13">
      <c r="D1210" s="21">
        <f t="shared" si="19"/>
        <v>45</v>
      </c>
      <c r="E1210" s="133">
        <v>45964</v>
      </c>
      <c r="F1210" s="21">
        <v>6</v>
      </c>
      <c r="G1210" s="21" t="s">
        <v>76</v>
      </c>
      <c r="H1210" s="21" t="s">
        <v>76</v>
      </c>
      <c r="I1210" s="21" t="s">
        <v>76</v>
      </c>
      <c r="J1210" s="21" t="s">
        <v>76</v>
      </c>
      <c r="K1210" s="21" t="s">
        <v>82</v>
      </c>
      <c r="L1210" s="21" t="s">
        <v>76</v>
      </c>
      <c r="M1210" s="21" t="s">
        <v>76</v>
      </c>
    </row>
    <row r="1211" spans="4:13">
      <c r="D1211" s="21">
        <f t="shared" ref="D1211:D1216" si="20">_xlfn.ISOWEEKNUM(E1211)</f>
        <v>45</v>
      </c>
      <c r="E1211" s="133">
        <v>45965</v>
      </c>
      <c r="F1211" s="21">
        <v>1</v>
      </c>
      <c r="G1211" s="21" t="s">
        <v>76</v>
      </c>
      <c r="H1211" s="21" t="s">
        <v>76</v>
      </c>
      <c r="I1211" s="21" t="s">
        <v>76</v>
      </c>
      <c r="J1211" s="21" t="s">
        <v>76</v>
      </c>
      <c r="K1211" s="21" t="s">
        <v>76</v>
      </c>
      <c r="L1211" s="21" t="s">
        <v>76</v>
      </c>
      <c r="M1211" s="21" t="s">
        <v>76</v>
      </c>
    </row>
    <row r="1212" spans="4:13">
      <c r="D1212" s="21">
        <f t="shared" si="20"/>
        <v>45</v>
      </c>
      <c r="E1212" s="133">
        <v>45965</v>
      </c>
      <c r="F1212" s="21">
        <v>2</v>
      </c>
      <c r="G1212" s="21" t="s">
        <v>76</v>
      </c>
      <c r="H1212" s="21" t="s">
        <v>76</v>
      </c>
      <c r="I1212" s="21" t="s">
        <v>76</v>
      </c>
      <c r="J1212" s="21" t="s">
        <v>76</v>
      </c>
      <c r="K1212" s="21" t="s">
        <v>76</v>
      </c>
      <c r="L1212" s="21" t="s">
        <v>76</v>
      </c>
      <c r="M1212" s="21" t="s">
        <v>76</v>
      </c>
    </row>
    <row r="1213" spans="4:13">
      <c r="D1213" s="21">
        <f t="shared" si="20"/>
        <v>45</v>
      </c>
      <c r="E1213" s="133">
        <v>45965</v>
      </c>
      <c r="F1213" s="21">
        <v>3</v>
      </c>
      <c r="G1213" s="21" t="s">
        <v>76</v>
      </c>
      <c r="H1213" s="21" t="s">
        <v>76</v>
      </c>
      <c r="I1213" s="21" t="s">
        <v>76</v>
      </c>
      <c r="J1213" s="21" t="s">
        <v>76</v>
      </c>
      <c r="K1213" s="21" t="s">
        <v>76</v>
      </c>
      <c r="L1213" s="21" t="s">
        <v>76</v>
      </c>
      <c r="M1213" s="21" t="s">
        <v>76</v>
      </c>
    </row>
    <row r="1214" spans="4:13">
      <c r="D1214" s="21">
        <f t="shared" si="20"/>
        <v>45</v>
      </c>
      <c r="E1214" s="133">
        <v>45965</v>
      </c>
      <c r="F1214" s="21">
        <v>4</v>
      </c>
      <c r="G1214" s="21" t="s">
        <v>76</v>
      </c>
      <c r="H1214" s="21" t="s">
        <v>76</v>
      </c>
      <c r="I1214" s="21" t="s">
        <v>76</v>
      </c>
      <c r="J1214" s="21" t="s">
        <v>76</v>
      </c>
      <c r="K1214" s="21" t="s">
        <v>76</v>
      </c>
      <c r="L1214" s="21" t="s">
        <v>76</v>
      </c>
      <c r="M1214" s="21" t="s">
        <v>76</v>
      </c>
    </row>
    <row r="1215" spans="4:13">
      <c r="D1215" s="21">
        <f t="shared" si="20"/>
        <v>45</v>
      </c>
      <c r="E1215" s="133">
        <v>45965</v>
      </c>
      <c r="F1215" s="21">
        <v>5</v>
      </c>
      <c r="G1215" s="21" t="s">
        <v>76</v>
      </c>
      <c r="H1215" s="21" t="s">
        <v>76</v>
      </c>
      <c r="I1215" s="21" t="s">
        <v>76</v>
      </c>
      <c r="J1215" s="21" t="s">
        <v>76</v>
      </c>
      <c r="K1215" s="21" t="s">
        <v>76</v>
      </c>
      <c r="L1215" s="21" t="s">
        <v>76</v>
      </c>
      <c r="M1215" s="21" t="s">
        <v>76</v>
      </c>
    </row>
    <row r="1216" spans="4:13">
      <c r="D1216" s="21">
        <f t="shared" si="20"/>
        <v>45</v>
      </c>
      <c r="E1216" s="133">
        <v>45965</v>
      </c>
      <c r="F1216" s="21">
        <v>6</v>
      </c>
      <c r="G1216" s="21" t="s">
        <v>76</v>
      </c>
      <c r="H1216" s="21" t="s">
        <v>76</v>
      </c>
      <c r="I1216" s="21" t="s">
        <v>76</v>
      </c>
      <c r="J1216" s="21" t="s">
        <v>76</v>
      </c>
      <c r="K1216" s="21" t="s">
        <v>76</v>
      </c>
      <c r="L1216" s="21" t="s">
        <v>76</v>
      </c>
      <c r="M1216" s="21" t="s">
        <v>76</v>
      </c>
    </row>
    <row r="1217" spans="4:13">
      <c r="D1217" s="21">
        <f t="shared" ref="D1217:D1222" si="21">_xlfn.ISOWEEKNUM(E1217)</f>
        <v>45</v>
      </c>
      <c r="E1217" s="133">
        <v>45966</v>
      </c>
      <c r="F1217" s="21">
        <v>1</v>
      </c>
      <c r="G1217" s="21" t="s">
        <v>76</v>
      </c>
      <c r="H1217" s="21" t="s">
        <v>76</v>
      </c>
      <c r="I1217" s="21" t="s">
        <v>76</v>
      </c>
      <c r="J1217" s="21" t="s">
        <v>76</v>
      </c>
      <c r="K1217" s="21" t="s">
        <v>76</v>
      </c>
      <c r="L1217" s="21" t="s">
        <v>76</v>
      </c>
      <c r="M1217" s="21" t="s">
        <v>76</v>
      </c>
    </row>
    <row r="1218" spans="4:13">
      <c r="D1218" s="21">
        <f t="shared" si="21"/>
        <v>45</v>
      </c>
      <c r="E1218" s="133">
        <v>45966</v>
      </c>
      <c r="F1218" s="21">
        <v>2</v>
      </c>
      <c r="G1218" s="21" t="s">
        <v>76</v>
      </c>
      <c r="H1218" s="21" t="s">
        <v>76</v>
      </c>
      <c r="I1218" s="21" t="s">
        <v>76</v>
      </c>
      <c r="J1218" s="21" t="s">
        <v>76</v>
      </c>
      <c r="K1218" s="21" t="s">
        <v>76</v>
      </c>
      <c r="L1218" s="21" t="s">
        <v>76</v>
      </c>
      <c r="M1218" s="21" t="s">
        <v>76</v>
      </c>
    </row>
    <row r="1219" spans="4:13">
      <c r="D1219" s="21">
        <f t="shared" si="21"/>
        <v>45</v>
      </c>
      <c r="E1219" s="133">
        <v>45966</v>
      </c>
      <c r="F1219" s="21">
        <v>3</v>
      </c>
      <c r="G1219" s="21" t="s">
        <v>76</v>
      </c>
      <c r="H1219" s="21" t="s">
        <v>76</v>
      </c>
      <c r="I1219" s="21" t="s">
        <v>76</v>
      </c>
      <c r="J1219" s="21" t="s">
        <v>76</v>
      </c>
      <c r="K1219" s="21" t="s">
        <v>76</v>
      </c>
      <c r="L1219" s="21" t="s">
        <v>76</v>
      </c>
      <c r="M1219" s="21" t="s">
        <v>76</v>
      </c>
    </row>
    <row r="1220" spans="4:13">
      <c r="D1220" s="21">
        <f t="shared" si="21"/>
        <v>45</v>
      </c>
      <c r="E1220" s="133">
        <v>45966</v>
      </c>
      <c r="F1220" s="21">
        <v>4</v>
      </c>
      <c r="G1220" s="21" t="s">
        <v>76</v>
      </c>
      <c r="H1220" s="21" t="s">
        <v>76</v>
      </c>
      <c r="I1220" s="21" t="s">
        <v>76</v>
      </c>
      <c r="J1220" s="21" t="s">
        <v>76</v>
      </c>
      <c r="K1220" s="21" t="s">
        <v>76</v>
      </c>
      <c r="L1220" s="21" t="s">
        <v>76</v>
      </c>
      <c r="M1220" s="21" t="s">
        <v>76</v>
      </c>
    </row>
    <row r="1221" spans="4:13">
      <c r="D1221" s="21">
        <f t="shared" si="21"/>
        <v>45</v>
      </c>
      <c r="E1221" s="133">
        <v>45966</v>
      </c>
      <c r="F1221" s="21">
        <v>5</v>
      </c>
      <c r="G1221" s="21" t="s">
        <v>76</v>
      </c>
      <c r="H1221" s="21" t="s">
        <v>76</v>
      </c>
      <c r="I1221" s="21" t="s">
        <v>76</v>
      </c>
      <c r="J1221" s="21" t="s">
        <v>76</v>
      </c>
      <c r="K1221" s="21" t="s">
        <v>76</v>
      </c>
      <c r="L1221" s="21" t="s">
        <v>76</v>
      </c>
      <c r="M1221" s="21" t="s">
        <v>76</v>
      </c>
    </row>
    <row r="1222" spans="4:13">
      <c r="D1222" s="21">
        <f t="shared" si="21"/>
        <v>45</v>
      </c>
      <c r="E1222" s="133">
        <v>45966</v>
      </c>
      <c r="F1222" s="21">
        <v>6</v>
      </c>
      <c r="G1222" s="21" t="s">
        <v>76</v>
      </c>
      <c r="H1222" s="21" t="s">
        <v>76</v>
      </c>
      <c r="I1222" s="21" t="s">
        <v>76</v>
      </c>
      <c r="J1222" s="21" t="s">
        <v>76</v>
      </c>
      <c r="K1222" s="21" t="s">
        <v>76</v>
      </c>
      <c r="L1222" s="21" t="s">
        <v>76</v>
      </c>
      <c r="M1222" s="21" t="s">
        <v>76</v>
      </c>
    </row>
    <row r="1223" spans="4:13">
      <c r="D1223" s="21">
        <f t="shared" ref="D1223:D1228" si="22">_xlfn.ISOWEEKNUM(E1223)</f>
        <v>45</v>
      </c>
      <c r="E1223" s="133">
        <v>45967</v>
      </c>
      <c r="F1223" s="21">
        <v>1</v>
      </c>
      <c r="G1223" s="21" t="s">
        <v>76</v>
      </c>
      <c r="H1223" s="21" t="s">
        <v>76</v>
      </c>
      <c r="I1223" s="21" t="s">
        <v>76</v>
      </c>
      <c r="J1223" s="21" t="s">
        <v>76</v>
      </c>
      <c r="K1223" s="21" t="s">
        <v>76</v>
      </c>
      <c r="L1223" s="21" t="s">
        <v>76</v>
      </c>
      <c r="M1223" s="21" t="s">
        <v>76</v>
      </c>
    </row>
    <row r="1224" spans="4:13">
      <c r="D1224" s="21">
        <f t="shared" si="22"/>
        <v>45</v>
      </c>
      <c r="E1224" s="133">
        <v>45967</v>
      </c>
      <c r="F1224" s="21">
        <v>2</v>
      </c>
      <c r="G1224" s="21" t="s">
        <v>76</v>
      </c>
      <c r="H1224" s="21" t="s">
        <v>76</v>
      </c>
      <c r="I1224" s="21" t="s">
        <v>76</v>
      </c>
      <c r="J1224" s="21" t="s">
        <v>76</v>
      </c>
      <c r="K1224" s="21" t="s">
        <v>76</v>
      </c>
      <c r="L1224" s="21" t="s">
        <v>76</v>
      </c>
      <c r="M1224" s="21" t="s">
        <v>76</v>
      </c>
    </row>
    <row r="1225" spans="4:13">
      <c r="D1225" s="21">
        <f t="shared" si="22"/>
        <v>45</v>
      </c>
      <c r="E1225" s="133">
        <v>45967</v>
      </c>
      <c r="F1225" s="21">
        <v>3</v>
      </c>
      <c r="G1225" s="21" t="s">
        <v>76</v>
      </c>
      <c r="H1225" s="21" t="s">
        <v>76</v>
      </c>
      <c r="I1225" s="21" t="s">
        <v>76</v>
      </c>
      <c r="J1225" s="21" t="s">
        <v>76</v>
      </c>
      <c r="K1225" s="21" t="s">
        <v>76</v>
      </c>
      <c r="L1225" s="21" t="s">
        <v>76</v>
      </c>
      <c r="M1225" s="21" t="s">
        <v>76</v>
      </c>
    </row>
    <row r="1226" spans="4:13">
      <c r="D1226" s="21">
        <f t="shared" si="22"/>
        <v>45</v>
      </c>
      <c r="E1226" s="133">
        <v>45967</v>
      </c>
      <c r="F1226" s="21">
        <v>4</v>
      </c>
      <c r="G1226" s="21" t="s">
        <v>76</v>
      </c>
      <c r="H1226" s="21" t="s">
        <v>76</v>
      </c>
      <c r="I1226" s="21" t="s">
        <v>76</v>
      </c>
      <c r="J1226" s="21" t="s">
        <v>76</v>
      </c>
      <c r="K1226" s="21" t="s">
        <v>76</v>
      </c>
      <c r="L1226" s="21" t="s">
        <v>76</v>
      </c>
      <c r="M1226" s="21" t="s">
        <v>76</v>
      </c>
    </row>
    <row r="1227" spans="4:13">
      <c r="D1227" s="21">
        <f t="shared" si="22"/>
        <v>45</v>
      </c>
      <c r="E1227" s="133">
        <v>45967</v>
      </c>
      <c r="F1227" s="21">
        <v>5</v>
      </c>
      <c r="G1227" s="21" t="s">
        <v>76</v>
      </c>
      <c r="H1227" s="21" t="s">
        <v>76</v>
      </c>
      <c r="I1227" s="21" t="s">
        <v>76</v>
      </c>
      <c r="J1227" s="21" t="s">
        <v>76</v>
      </c>
      <c r="K1227" s="21" t="s">
        <v>76</v>
      </c>
      <c r="L1227" s="21" t="s">
        <v>76</v>
      </c>
      <c r="M1227" s="21" t="s">
        <v>76</v>
      </c>
    </row>
    <row r="1228" spans="4:13">
      <c r="D1228" s="21">
        <f t="shared" si="22"/>
        <v>45</v>
      </c>
      <c r="E1228" s="133">
        <v>45967</v>
      </c>
      <c r="F1228" s="21">
        <v>6</v>
      </c>
      <c r="G1228" s="21" t="s">
        <v>76</v>
      </c>
      <c r="H1228" s="21" t="s">
        <v>76</v>
      </c>
      <c r="I1228" s="21" t="s">
        <v>76</v>
      </c>
      <c r="J1228" s="21" t="s">
        <v>76</v>
      </c>
      <c r="K1228" s="21" t="s">
        <v>76</v>
      </c>
      <c r="L1228" s="21" t="s">
        <v>76</v>
      </c>
      <c r="M1228" s="21" t="s">
        <v>76</v>
      </c>
    </row>
    <row r="1229" spans="4:13">
      <c r="D1229" s="21">
        <f t="shared" ref="D1229:D1244" si="23">_xlfn.ISOWEEKNUM(E1229)</f>
        <v>45</v>
      </c>
      <c r="E1229" s="133">
        <v>45968</v>
      </c>
      <c r="F1229" s="21">
        <v>1</v>
      </c>
      <c r="G1229" s="21" t="s">
        <v>76</v>
      </c>
      <c r="H1229" s="21" t="s">
        <v>76</v>
      </c>
      <c r="I1229" s="21" t="s">
        <v>76</v>
      </c>
      <c r="J1229" s="21" t="s">
        <v>76</v>
      </c>
      <c r="K1229" s="21" t="s">
        <v>76</v>
      </c>
      <c r="L1229" s="21" t="s">
        <v>76</v>
      </c>
      <c r="M1229" s="21" t="s">
        <v>76</v>
      </c>
    </row>
    <row r="1230" spans="4:13">
      <c r="D1230" s="21">
        <f t="shared" si="23"/>
        <v>45</v>
      </c>
      <c r="E1230" s="133">
        <v>45968</v>
      </c>
      <c r="F1230" s="21">
        <v>2</v>
      </c>
      <c r="G1230" s="21" t="s">
        <v>76</v>
      </c>
      <c r="H1230" s="21" t="s">
        <v>76</v>
      </c>
      <c r="I1230" s="21" t="s">
        <v>76</v>
      </c>
      <c r="J1230" s="21" t="s">
        <v>76</v>
      </c>
      <c r="K1230" s="21" t="s">
        <v>76</v>
      </c>
      <c r="L1230" s="21" t="s">
        <v>76</v>
      </c>
      <c r="M1230" s="21" t="s">
        <v>76</v>
      </c>
    </row>
    <row r="1231" spans="4:13">
      <c r="D1231" s="21">
        <f t="shared" si="23"/>
        <v>45</v>
      </c>
      <c r="E1231" s="133">
        <v>45968</v>
      </c>
      <c r="F1231" s="21">
        <v>3</v>
      </c>
      <c r="G1231" s="21" t="s">
        <v>76</v>
      </c>
      <c r="H1231" s="21" t="s">
        <v>76</v>
      </c>
      <c r="I1231" s="21" t="s">
        <v>76</v>
      </c>
      <c r="J1231" s="21" t="s">
        <v>76</v>
      </c>
      <c r="K1231" s="21" t="s">
        <v>76</v>
      </c>
      <c r="L1231" s="21" t="s">
        <v>76</v>
      </c>
      <c r="M1231" s="21" t="s">
        <v>76</v>
      </c>
    </row>
    <row r="1232" spans="4:13">
      <c r="D1232" s="21">
        <f t="shared" si="23"/>
        <v>45</v>
      </c>
      <c r="E1232" s="133">
        <v>45968</v>
      </c>
      <c r="F1232" s="21">
        <v>4</v>
      </c>
      <c r="G1232" s="21" t="s">
        <v>76</v>
      </c>
      <c r="H1232" s="21" t="s">
        <v>76</v>
      </c>
      <c r="I1232" s="21" t="s">
        <v>76</v>
      </c>
      <c r="J1232" s="21" t="s">
        <v>76</v>
      </c>
      <c r="K1232" s="21" t="s">
        <v>76</v>
      </c>
      <c r="L1232" s="21" t="s">
        <v>76</v>
      </c>
      <c r="M1232" s="21" t="s">
        <v>76</v>
      </c>
    </row>
    <row r="1233" spans="4:13">
      <c r="D1233" s="21">
        <f t="shared" si="23"/>
        <v>46</v>
      </c>
      <c r="E1233" s="133">
        <v>45971</v>
      </c>
      <c r="F1233" s="21">
        <v>1</v>
      </c>
      <c r="G1233" s="21" t="s">
        <v>76</v>
      </c>
      <c r="H1233" s="21" t="s">
        <v>76</v>
      </c>
      <c r="I1233" s="21" t="s">
        <v>76</v>
      </c>
      <c r="J1233" s="21" t="s">
        <v>76</v>
      </c>
      <c r="K1233" s="21" t="s">
        <v>76</v>
      </c>
      <c r="L1233" s="21" t="s">
        <v>76</v>
      </c>
      <c r="M1233" s="21" t="s">
        <v>76</v>
      </c>
    </row>
    <row r="1234" spans="4:13">
      <c r="D1234" s="21">
        <f t="shared" si="23"/>
        <v>46</v>
      </c>
      <c r="E1234" s="133">
        <v>45971</v>
      </c>
      <c r="F1234" s="21">
        <v>2</v>
      </c>
      <c r="G1234" s="21" t="s">
        <v>76</v>
      </c>
      <c r="H1234" s="21" t="s">
        <v>76</v>
      </c>
      <c r="I1234" s="21" t="s">
        <v>76</v>
      </c>
      <c r="J1234" s="21" t="s">
        <v>76</v>
      </c>
      <c r="K1234" s="21" t="s">
        <v>76</v>
      </c>
      <c r="L1234" s="21" t="s">
        <v>76</v>
      </c>
      <c r="M1234" s="21" t="s">
        <v>76</v>
      </c>
    </row>
    <row r="1235" spans="4:13">
      <c r="D1235" s="21">
        <f t="shared" si="23"/>
        <v>46</v>
      </c>
      <c r="E1235" s="133">
        <v>45971</v>
      </c>
      <c r="F1235" s="21">
        <v>3</v>
      </c>
      <c r="G1235" s="21" t="s">
        <v>76</v>
      </c>
      <c r="H1235" s="21" t="s">
        <v>76</v>
      </c>
      <c r="I1235" s="21" t="s">
        <v>76</v>
      </c>
      <c r="J1235" s="21" t="s">
        <v>76</v>
      </c>
      <c r="K1235" s="21" t="s">
        <v>76</v>
      </c>
      <c r="L1235" s="21" t="s">
        <v>76</v>
      </c>
      <c r="M1235" s="21" t="s">
        <v>76</v>
      </c>
    </row>
    <row r="1236" spans="4:13">
      <c r="D1236" s="21">
        <f t="shared" si="23"/>
        <v>46</v>
      </c>
      <c r="E1236" s="133">
        <v>45971</v>
      </c>
      <c r="F1236" s="21">
        <v>4</v>
      </c>
      <c r="G1236" s="21" t="s">
        <v>76</v>
      </c>
      <c r="H1236" s="21" t="s">
        <v>76</v>
      </c>
      <c r="I1236" s="21" t="s">
        <v>76</v>
      </c>
      <c r="J1236" s="21" t="s">
        <v>76</v>
      </c>
      <c r="K1236" s="21" t="s">
        <v>76</v>
      </c>
      <c r="L1236" s="21" t="s">
        <v>76</v>
      </c>
      <c r="M1236" s="21" t="s">
        <v>76</v>
      </c>
    </row>
    <row r="1237" spans="4:13">
      <c r="D1237" s="21">
        <f t="shared" si="23"/>
        <v>46</v>
      </c>
      <c r="E1237" s="133">
        <v>45971</v>
      </c>
      <c r="F1237" s="21">
        <v>5</v>
      </c>
      <c r="G1237" s="21" t="s">
        <v>76</v>
      </c>
      <c r="H1237" s="21" t="s">
        <v>76</v>
      </c>
      <c r="I1237" s="21" t="s">
        <v>76</v>
      </c>
      <c r="J1237" s="21" t="s">
        <v>76</v>
      </c>
      <c r="K1237" s="21" t="s">
        <v>76</v>
      </c>
      <c r="L1237" s="21" t="s">
        <v>76</v>
      </c>
      <c r="M1237" s="21" t="s">
        <v>76</v>
      </c>
    </row>
    <row r="1238" spans="4:13">
      <c r="D1238" s="21">
        <f t="shared" si="23"/>
        <v>46</v>
      </c>
      <c r="E1238" s="133">
        <v>45971</v>
      </c>
      <c r="F1238" s="21">
        <v>6</v>
      </c>
      <c r="G1238" s="21" t="s">
        <v>76</v>
      </c>
      <c r="H1238" s="21" t="s">
        <v>76</v>
      </c>
      <c r="I1238" s="21" t="s">
        <v>76</v>
      </c>
      <c r="J1238" s="21" t="s">
        <v>76</v>
      </c>
      <c r="K1238" s="21" t="s">
        <v>76</v>
      </c>
      <c r="L1238" s="21" t="s">
        <v>76</v>
      </c>
      <c r="M1238" s="21" t="s">
        <v>76</v>
      </c>
    </row>
    <row r="1239" spans="4:13">
      <c r="D1239" s="21">
        <f t="shared" si="23"/>
        <v>46</v>
      </c>
      <c r="E1239" s="133">
        <v>45972</v>
      </c>
      <c r="F1239" s="21">
        <v>1</v>
      </c>
      <c r="G1239" s="21" t="s">
        <v>76</v>
      </c>
      <c r="H1239" s="21" t="s">
        <v>76</v>
      </c>
      <c r="I1239" s="21" t="s">
        <v>76</v>
      </c>
      <c r="J1239" s="21" t="s">
        <v>76</v>
      </c>
      <c r="K1239" s="21" t="s">
        <v>76</v>
      </c>
      <c r="L1239" s="21" t="s">
        <v>76</v>
      </c>
      <c r="M1239" s="21" t="s">
        <v>76</v>
      </c>
    </row>
    <row r="1240" spans="4:13">
      <c r="D1240" s="21">
        <f t="shared" si="23"/>
        <v>46</v>
      </c>
      <c r="E1240" s="133">
        <v>45972</v>
      </c>
      <c r="F1240" s="21">
        <v>2</v>
      </c>
      <c r="G1240" s="21" t="s">
        <v>76</v>
      </c>
      <c r="H1240" s="21" t="s">
        <v>76</v>
      </c>
      <c r="I1240" s="21" t="s">
        <v>76</v>
      </c>
      <c r="J1240" s="21" t="s">
        <v>76</v>
      </c>
      <c r="K1240" s="21" t="s">
        <v>76</v>
      </c>
      <c r="L1240" s="21" t="s">
        <v>76</v>
      </c>
      <c r="M1240" s="21" t="s">
        <v>76</v>
      </c>
    </row>
    <row r="1241" spans="4:13">
      <c r="D1241" s="21">
        <f t="shared" si="23"/>
        <v>46</v>
      </c>
      <c r="E1241" s="133">
        <v>45972</v>
      </c>
      <c r="F1241" s="21">
        <v>3</v>
      </c>
      <c r="G1241" s="21" t="s">
        <v>76</v>
      </c>
      <c r="H1241" s="21" t="s">
        <v>76</v>
      </c>
      <c r="I1241" s="21" t="s">
        <v>76</v>
      </c>
      <c r="J1241" s="21" t="s">
        <v>76</v>
      </c>
      <c r="K1241" s="21" t="s">
        <v>76</v>
      </c>
      <c r="L1241" s="21" t="s">
        <v>76</v>
      </c>
      <c r="M1241" s="21" t="s">
        <v>76</v>
      </c>
    </row>
    <row r="1242" spans="4:13">
      <c r="D1242" s="21">
        <f t="shared" si="23"/>
        <v>46</v>
      </c>
      <c r="E1242" s="133">
        <v>45972</v>
      </c>
      <c r="F1242" s="21">
        <v>4</v>
      </c>
      <c r="G1242" s="21" t="s">
        <v>76</v>
      </c>
      <c r="H1242" s="21" t="s">
        <v>76</v>
      </c>
      <c r="I1242" s="21" t="s">
        <v>76</v>
      </c>
      <c r="J1242" s="21" t="s">
        <v>76</v>
      </c>
      <c r="K1242" s="21" t="s">
        <v>76</v>
      </c>
      <c r="L1242" s="21" t="s">
        <v>76</v>
      </c>
      <c r="M1242" s="21" t="s">
        <v>76</v>
      </c>
    </row>
    <row r="1243" spans="4:13">
      <c r="D1243" s="21">
        <f t="shared" si="23"/>
        <v>46</v>
      </c>
      <c r="E1243" s="133">
        <v>45972</v>
      </c>
      <c r="F1243" s="21">
        <v>5</v>
      </c>
      <c r="G1243" s="21" t="s">
        <v>76</v>
      </c>
      <c r="H1243" s="21" t="s">
        <v>76</v>
      </c>
      <c r="I1243" s="21" t="s">
        <v>76</v>
      </c>
      <c r="J1243" s="21" t="s">
        <v>76</v>
      </c>
      <c r="K1243" s="21" t="s">
        <v>76</v>
      </c>
      <c r="L1243" s="21" t="s">
        <v>76</v>
      </c>
      <c r="M1243" s="21" t="s">
        <v>76</v>
      </c>
    </row>
    <row r="1244" spans="4:13">
      <c r="D1244" s="21">
        <f t="shared" si="23"/>
        <v>46</v>
      </c>
      <c r="E1244" s="133">
        <v>45972</v>
      </c>
      <c r="F1244" s="21">
        <v>6</v>
      </c>
      <c r="G1244" s="21" t="s">
        <v>76</v>
      </c>
      <c r="H1244" s="21" t="s">
        <v>76</v>
      </c>
      <c r="I1244" s="21" t="s">
        <v>76</v>
      </c>
      <c r="J1244" s="21" t="s">
        <v>76</v>
      </c>
      <c r="K1244" s="21" t="s">
        <v>76</v>
      </c>
      <c r="L1244" s="21" t="s">
        <v>76</v>
      </c>
      <c r="M1244" s="21" t="s">
        <v>76</v>
      </c>
    </row>
    <row r="1245" spans="4:13">
      <c r="D1245" s="21">
        <f t="shared" ref="D1245:D1250" si="24">_xlfn.ISOWEEKNUM(E1245)</f>
        <v>46</v>
      </c>
      <c r="E1245" s="133">
        <v>45973</v>
      </c>
      <c r="F1245" s="21">
        <v>1</v>
      </c>
      <c r="G1245" s="21" t="s">
        <v>76</v>
      </c>
      <c r="H1245" s="21" t="s">
        <v>76</v>
      </c>
      <c r="I1245" s="21" t="s">
        <v>76</v>
      </c>
      <c r="J1245" s="21" t="s">
        <v>76</v>
      </c>
      <c r="K1245" s="21" t="s">
        <v>76</v>
      </c>
      <c r="L1245" s="21" t="s">
        <v>76</v>
      </c>
      <c r="M1245" s="21" t="s">
        <v>76</v>
      </c>
    </row>
    <row r="1246" spans="4:13">
      <c r="D1246" s="21">
        <f t="shared" si="24"/>
        <v>46</v>
      </c>
      <c r="E1246" s="133">
        <v>45973</v>
      </c>
      <c r="F1246" s="21">
        <v>2</v>
      </c>
      <c r="G1246" s="21" t="s">
        <v>76</v>
      </c>
      <c r="H1246" s="21" t="s">
        <v>76</v>
      </c>
      <c r="I1246" s="21" t="s">
        <v>76</v>
      </c>
      <c r="J1246" s="21" t="s">
        <v>76</v>
      </c>
      <c r="K1246" s="21" t="s">
        <v>76</v>
      </c>
      <c r="L1246" s="21" t="s">
        <v>76</v>
      </c>
      <c r="M1246" s="21" t="s">
        <v>76</v>
      </c>
    </row>
    <row r="1247" spans="4:13">
      <c r="D1247" s="21">
        <f t="shared" si="24"/>
        <v>46</v>
      </c>
      <c r="E1247" s="133">
        <v>45973</v>
      </c>
      <c r="F1247" s="21">
        <v>3</v>
      </c>
      <c r="G1247" s="21" t="s">
        <v>76</v>
      </c>
      <c r="H1247" s="21" t="s">
        <v>76</v>
      </c>
      <c r="I1247" s="21" t="s">
        <v>76</v>
      </c>
      <c r="J1247" s="21" t="s">
        <v>76</v>
      </c>
      <c r="K1247" s="21" t="s">
        <v>76</v>
      </c>
      <c r="L1247" s="21" t="s">
        <v>76</v>
      </c>
      <c r="M1247" s="21" t="s">
        <v>76</v>
      </c>
    </row>
    <row r="1248" spans="4:13">
      <c r="D1248" s="21">
        <f t="shared" si="24"/>
        <v>46</v>
      </c>
      <c r="E1248" s="133">
        <v>45973</v>
      </c>
      <c r="F1248" s="21">
        <v>4</v>
      </c>
      <c r="G1248" s="21" t="s">
        <v>76</v>
      </c>
      <c r="H1248" s="21" t="s">
        <v>76</v>
      </c>
      <c r="I1248" s="21" t="s">
        <v>76</v>
      </c>
      <c r="J1248" s="21" t="s">
        <v>76</v>
      </c>
      <c r="K1248" s="21" t="s">
        <v>76</v>
      </c>
      <c r="L1248" s="21" t="s">
        <v>76</v>
      </c>
      <c r="M1248" s="21" t="s">
        <v>76</v>
      </c>
    </row>
    <row r="1249" spans="4:13">
      <c r="D1249" s="21">
        <f t="shared" si="24"/>
        <v>46</v>
      </c>
      <c r="E1249" s="133">
        <v>45973</v>
      </c>
      <c r="F1249" s="21">
        <v>5</v>
      </c>
      <c r="G1249" s="21" t="s">
        <v>76</v>
      </c>
      <c r="H1249" s="21" t="s">
        <v>76</v>
      </c>
      <c r="I1249" s="21" t="s">
        <v>76</v>
      </c>
      <c r="J1249" s="21" t="s">
        <v>76</v>
      </c>
      <c r="K1249" s="21" t="s">
        <v>76</v>
      </c>
      <c r="L1249" s="21" t="s">
        <v>76</v>
      </c>
      <c r="M1249" s="21" t="s">
        <v>76</v>
      </c>
    </row>
    <row r="1250" spans="4:13">
      <c r="D1250" s="21">
        <f t="shared" si="24"/>
        <v>46</v>
      </c>
      <c r="E1250" s="133">
        <v>45973</v>
      </c>
      <c r="F1250" s="21">
        <v>6</v>
      </c>
      <c r="G1250" s="21" t="s">
        <v>76</v>
      </c>
      <c r="H1250" s="21" t="s">
        <v>76</v>
      </c>
      <c r="I1250" s="21" t="s">
        <v>76</v>
      </c>
      <c r="J1250" s="21" t="s">
        <v>76</v>
      </c>
      <c r="K1250" s="21" t="s">
        <v>76</v>
      </c>
      <c r="L1250" s="21" t="s">
        <v>76</v>
      </c>
      <c r="M1250" s="21" t="s">
        <v>76</v>
      </c>
    </row>
    <row r="1251" spans="4:13">
      <c r="D1251" s="21">
        <f t="shared" ref="D1251:D1256" si="25">_xlfn.ISOWEEKNUM(E1251)</f>
        <v>46</v>
      </c>
      <c r="E1251" s="133">
        <v>45974</v>
      </c>
      <c r="F1251" s="21">
        <v>1</v>
      </c>
      <c r="G1251" s="21" t="s">
        <v>76</v>
      </c>
      <c r="H1251" s="21" t="s">
        <v>76</v>
      </c>
      <c r="I1251" s="21" t="s">
        <v>76</v>
      </c>
      <c r="J1251" s="21" t="s">
        <v>76</v>
      </c>
      <c r="K1251" s="21" t="s">
        <v>76</v>
      </c>
      <c r="L1251" s="21" t="s">
        <v>76</v>
      </c>
      <c r="M1251" s="21" t="s">
        <v>76</v>
      </c>
    </row>
    <row r="1252" spans="4:13">
      <c r="D1252" s="21">
        <f t="shared" si="25"/>
        <v>46</v>
      </c>
      <c r="E1252" s="133">
        <v>45974</v>
      </c>
      <c r="F1252" s="21">
        <v>2</v>
      </c>
      <c r="G1252" s="21" t="s">
        <v>76</v>
      </c>
      <c r="H1252" s="21" t="s">
        <v>76</v>
      </c>
      <c r="I1252" s="21" t="s">
        <v>76</v>
      </c>
      <c r="J1252" s="21" t="s">
        <v>76</v>
      </c>
      <c r="K1252" s="21" t="s">
        <v>76</v>
      </c>
      <c r="L1252" s="21" t="s">
        <v>76</v>
      </c>
      <c r="M1252" s="21" t="s">
        <v>76</v>
      </c>
    </row>
    <row r="1253" spans="4:13">
      <c r="D1253" s="21">
        <f t="shared" si="25"/>
        <v>46</v>
      </c>
      <c r="E1253" s="133">
        <v>45974</v>
      </c>
      <c r="F1253" s="21">
        <v>3</v>
      </c>
      <c r="G1253" s="21" t="s">
        <v>76</v>
      </c>
      <c r="H1253" s="21" t="s">
        <v>76</v>
      </c>
      <c r="I1253" s="21" t="s">
        <v>76</v>
      </c>
      <c r="J1253" s="21" t="s">
        <v>76</v>
      </c>
      <c r="K1253" s="21" t="s">
        <v>76</v>
      </c>
      <c r="L1253" s="21" t="s">
        <v>76</v>
      </c>
      <c r="M1253" s="21" t="s">
        <v>76</v>
      </c>
    </row>
    <row r="1254" spans="4:13">
      <c r="D1254" s="21">
        <f t="shared" si="25"/>
        <v>46</v>
      </c>
      <c r="E1254" s="133">
        <v>45974</v>
      </c>
      <c r="F1254" s="21">
        <v>4</v>
      </c>
      <c r="G1254" s="21" t="s">
        <v>76</v>
      </c>
      <c r="H1254" s="21" t="s">
        <v>76</v>
      </c>
      <c r="I1254" s="21" t="s">
        <v>76</v>
      </c>
      <c r="J1254" s="21" t="s">
        <v>76</v>
      </c>
      <c r="K1254" s="21" t="s">
        <v>76</v>
      </c>
      <c r="L1254" s="21" t="s">
        <v>76</v>
      </c>
      <c r="M1254" s="21" t="s">
        <v>76</v>
      </c>
    </row>
    <row r="1255" spans="4:13">
      <c r="D1255" s="21">
        <f t="shared" si="25"/>
        <v>46</v>
      </c>
      <c r="E1255" s="133">
        <v>45974</v>
      </c>
      <c r="F1255" s="21">
        <v>5</v>
      </c>
      <c r="G1255" s="21" t="s">
        <v>76</v>
      </c>
      <c r="H1255" s="21" t="s">
        <v>76</v>
      </c>
      <c r="I1255" s="21" t="s">
        <v>76</v>
      </c>
      <c r="J1255" s="21" t="s">
        <v>76</v>
      </c>
      <c r="K1255" s="21" t="s">
        <v>76</v>
      </c>
      <c r="L1255" s="21" t="s">
        <v>76</v>
      </c>
      <c r="M1255" s="21" t="s">
        <v>76</v>
      </c>
    </row>
    <row r="1256" spans="4:13">
      <c r="D1256" s="21">
        <f t="shared" si="25"/>
        <v>46</v>
      </c>
      <c r="E1256" s="133">
        <v>45974</v>
      </c>
      <c r="F1256" s="21">
        <v>6</v>
      </c>
      <c r="G1256" s="21" t="s">
        <v>76</v>
      </c>
      <c r="H1256" s="21" t="s">
        <v>76</v>
      </c>
      <c r="I1256" s="21" t="s">
        <v>76</v>
      </c>
      <c r="J1256" s="21" t="s">
        <v>76</v>
      </c>
      <c r="K1256" s="21" t="s">
        <v>76</v>
      </c>
      <c r="L1256" s="21" t="s">
        <v>76</v>
      </c>
      <c r="M1256" s="21" t="s">
        <v>76</v>
      </c>
    </row>
    <row r="1257" spans="4:13">
      <c r="D1257" s="21">
        <f t="shared" ref="D1257:D1260" si="26">_xlfn.ISOWEEKNUM(E1257)</f>
        <v>46</v>
      </c>
      <c r="E1257" s="133">
        <v>45975</v>
      </c>
      <c r="F1257" s="21">
        <v>1</v>
      </c>
      <c r="G1257" s="21" t="s">
        <v>76</v>
      </c>
      <c r="H1257" s="21" t="s">
        <v>76</v>
      </c>
      <c r="I1257" s="21" t="s">
        <v>76</v>
      </c>
      <c r="J1257" s="21" t="s">
        <v>76</v>
      </c>
      <c r="K1257" s="21" t="s">
        <v>76</v>
      </c>
      <c r="L1257" s="21" t="s">
        <v>76</v>
      </c>
      <c r="M1257" s="21" t="s">
        <v>76</v>
      </c>
    </row>
    <row r="1258" spans="4:13">
      <c r="D1258" s="21">
        <f t="shared" si="26"/>
        <v>46</v>
      </c>
      <c r="E1258" s="133">
        <v>45975</v>
      </c>
      <c r="F1258" s="21">
        <v>2</v>
      </c>
      <c r="G1258" s="21" t="s">
        <v>76</v>
      </c>
      <c r="H1258" s="21" t="s">
        <v>76</v>
      </c>
      <c r="I1258" s="21" t="s">
        <v>76</v>
      </c>
      <c r="J1258" s="21" t="s">
        <v>76</v>
      </c>
      <c r="K1258" s="21" t="s">
        <v>76</v>
      </c>
      <c r="L1258" s="21" t="s">
        <v>76</v>
      </c>
      <c r="M1258" s="21" t="s">
        <v>76</v>
      </c>
    </row>
    <row r="1259" spans="4:13">
      <c r="D1259" s="21">
        <f t="shared" si="26"/>
        <v>46</v>
      </c>
      <c r="E1259" s="133">
        <v>45975</v>
      </c>
      <c r="F1259" s="21">
        <v>3</v>
      </c>
      <c r="G1259" s="21" t="s">
        <v>76</v>
      </c>
      <c r="H1259" s="21" t="s">
        <v>76</v>
      </c>
      <c r="I1259" s="21" t="s">
        <v>76</v>
      </c>
      <c r="J1259" s="21" t="s">
        <v>76</v>
      </c>
      <c r="K1259" s="21" t="s">
        <v>76</v>
      </c>
      <c r="L1259" s="21" t="s">
        <v>76</v>
      </c>
      <c r="M1259" s="21" t="s">
        <v>76</v>
      </c>
    </row>
    <row r="1260" spans="4:13">
      <c r="D1260" s="21">
        <f t="shared" si="26"/>
        <v>46</v>
      </c>
      <c r="E1260" s="133">
        <v>45975</v>
      </c>
      <c r="F1260" s="21">
        <v>4</v>
      </c>
      <c r="G1260" s="21" t="s">
        <v>76</v>
      </c>
      <c r="H1260" s="21" t="s">
        <v>76</v>
      </c>
      <c r="I1260" s="21" t="s">
        <v>76</v>
      </c>
      <c r="J1260" s="21" t="s">
        <v>76</v>
      </c>
      <c r="K1260" s="21" t="s">
        <v>76</v>
      </c>
      <c r="L1260" s="21" t="s">
        <v>76</v>
      </c>
      <c r="M1260" s="21" t="s">
        <v>76</v>
      </c>
    </row>
    <row r="1261" spans="4:13">
      <c r="D1261" s="21">
        <f t="shared" ref="D1261:D1266" si="27">_xlfn.ISOWEEKNUM(E1261)</f>
        <v>47</v>
      </c>
      <c r="E1261" s="133">
        <v>45978</v>
      </c>
      <c r="F1261" s="21">
        <v>1</v>
      </c>
      <c r="G1261" s="21" t="s">
        <v>76</v>
      </c>
      <c r="H1261" s="21" t="s">
        <v>76</v>
      </c>
      <c r="I1261" s="21" t="s">
        <v>76</v>
      </c>
      <c r="J1261" s="21" t="s">
        <v>76</v>
      </c>
      <c r="K1261" s="21" t="s">
        <v>76</v>
      </c>
      <c r="L1261" s="21" t="s">
        <v>76</v>
      </c>
      <c r="M1261" s="21" t="s">
        <v>76</v>
      </c>
    </row>
    <row r="1262" spans="4:13">
      <c r="D1262" s="21">
        <f t="shared" si="27"/>
        <v>47</v>
      </c>
      <c r="E1262" s="133">
        <v>45978</v>
      </c>
      <c r="F1262" s="21">
        <v>2</v>
      </c>
      <c r="G1262" s="21" t="s">
        <v>76</v>
      </c>
      <c r="H1262" s="21" t="s">
        <v>76</v>
      </c>
      <c r="I1262" s="21" t="s">
        <v>76</v>
      </c>
      <c r="J1262" s="21" t="s">
        <v>76</v>
      </c>
      <c r="K1262" s="21" t="s">
        <v>76</v>
      </c>
      <c r="L1262" s="21" t="s">
        <v>76</v>
      </c>
      <c r="M1262" s="21" t="s">
        <v>76</v>
      </c>
    </row>
    <row r="1263" spans="4:13">
      <c r="D1263" s="21">
        <f t="shared" si="27"/>
        <v>47</v>
      </c>
      <c r="E1263" s="133">
        <v>45978</v>
      </c>
      <c r="F1263" s="21">
        <v>3</v>
      </c>
      <c r="G1263" s="21" t="s">
        <v>76</v>
      </c>
      <c r="H1263" s="21" t="s">
        <v>76</v>
      </c>
      <c r="I1263" s="21" t="s">
        <v>76</v>
      </c>
      <c r="J1263" s="21" t="s">
        <v>76</v>
      </c>
      <c r="K1263" s="21" t="s">
        <v>76</v>
      </c>
      <c r="L1263" s="21" t="s">
        <v>76</v>
      </c>
      <c r="M1263" s="21" t="s">
        <v>76</v>
      </c>
    </row>
    <row r="1264" spans="4:13">
      <c r="D1264" s="21">
        <f t="shared" si="27"/>
        <v>47</v>
      </c>
      <c r="E1264" s="133">
        <v>45978</v>
      </c>
      <c r="F1264" s="21">
        <v>4</v>
      </c>
      <c r="G1264" s="21" t="s">
        <v>76</v>
      </c>
      <c r="H1264" s="21" t="s">
        <v>76</v>
      </c>
      <c r="I1264" s="21" t="s">
        <v>76</v>
      </c>
      <c r="J1264" s="21" t="s">
        <v>76</v>
      </c>
      <c r="K1264" s="21" t="s">
        <v>76</v>
      </c>
      <c r="L1264" s="21" t="s">
        <v>76</v>
      </c>
      <c r="M1264" s="21" t="s">
        <v>76</v>
      </c>
    </row>
    <row r="1265" spans="4:18">
      <c r="D1265" s="21">
        <f t="shared" si="27"/>
        <v>47</v>
      </c>
      <c r="E1265" s="133">
        <v>45978</v>
      </c>
      <c r="F1265" s="21">
        <v>5</v>
      </c>
      <c r="G1265" s="21" t="s">
        <v>76</v>
      </c>
      <c r="H1265" s="21" t="s">
        <v>76</v>
      </c>
      <c r="I1265" s="21" t="s">
        <v>76</v>
      </c>
      <c r="J1265" s="21" t="s">
        <v>76</v>
      </c>
      <c r="K1265" s="21" t="s">
        <v>76</v>
      </c>
      <c r="L1265" s="21" t="s">
        <v>76</v>
      </c>
      <c r="M1265" s="21" t="s">
        <v>76</v>
      </c>
    </row>
    <row r="1266" spans="4:18">
      <c r="D1266" s="21">
        <f t="shared" si="27"/>
        <v>47</v>
      </c>
      <c r="E1266" s="133">
        <v>45978</v>
      </c>
      <c r="F1266" s="21">
        <v>6</v>
      </c>
      <c r="G1266" s="21" t="s">
        <v>76</v>
      </c>
      <c r="H1266" s="21" t="s">
        <v>76</v>
      </c>
      <c r="I1266" s="21" t="s">
        <v>76</v>
      </c>
      <c r="J1266" s="21" t="s">
        <v>76</v>
      </c>
      <c r="K1266" s="21" t="s">
        <v>76</v>
      </c>
      <c r="L1266" s="21" t="s">
        <v>76</v>
      </c>
      <c r="M1266" s="21" t="s">
        <v>76</v>
      </c>
    </row>
    <row r="1267" spans="4:18">
      <c r="D1267" s="21">
        <f t="shared" ref="D1267:D1272" si="28">_xlfn.ISOWEEKNUM(E1267)</f>
        <v>47</v>
      </c>
      <c r="E1267" s="133">
        <v>45979</v>
      </c>
      <c r="F1267" s="21">
        <v>1</v>
      </c>
      <c r="G1267" s="21" t="s">
        <v>76</v>
      </c>
      <c r="H1267" s="21" t="s">
        <v>76</v>
      </c>
      <c r="I1267" s="21" t="s">
        <v>76</v>
      </c>
      <c r="J1267" s="21" t="s">
        <v>76</v>
      </c>
      <c r="K1267" s="21" t="s">
        <v>76</v>
      </c>
      <c r="L1267" s="21" t="s">
        <v>76</v>
      </c>
      <c r="M1267" s="21" t="s">
        <v>76</v>
      </c>
    </row>
    <row r="1268" spans="4:18">
      <c r="D1268" s="21">
        <f t="shared" si="28"/>
        <v>47</v>
      </c>
      <c r="E1268" s="133">
        <v>45979</v>
      </c>
      <c r="F1268" s="21">
        <v>2</v>
      </c>
      <c r="G1268" s="21" t="s">
        <v>76</v>
      </c>
      <c r="H1268" s="21" t="s">
        <v>76</v>
      </c>
      <c r="I1268" s="21" t="s">
        <v>76</v>
      </c>
      <c r="J1268" s="21" t="s">
        <v>76</v>
      </c>
      <c r="K1268" s="21" t="s">
        <v>76</v>
      </c>
      <c r="L1268" s="21" t="s">
        <v>76</v>
      </c>
      <c r="M1268" s="21" t="s">
        <v>76</v>
      </c>
    </row>
    <row r="1269" spans="4:18">
      <c r="D1269" s="21">
        <f t="shared" si="28"/>
        <v>47</v>
      </c>
      <c r="E1269" s="133">
        <v>45979</v>
      </c>
      <c r="F1269" s="21">
        <v>3</v>
      </c>
      <c r="G1269" s="21" t="s">
        <v>76</v>
      </c>
      <c r="H1269" s="21" t="s">
        <v>76</v>
      </c>
      <c r="I1269" s="21" t="s">
        <v>76</v>
      </c>
      <c r="J1269" s="21" t="s">
        <v>76</v>
      </c>
      <c r="K1269" s="21" t="s">
        <v>76</v>
      </c>
      <c r="L1269" s="21" t="s">
        <v>76</v>
      </c>
      <c r="M1269" s="21" t="s">
        <v>76</v>
      </c>
    </row>
    <row r="1270" spans="4:18">
      <c r="D1270" s="21">
        <f t="shared" si="28"/>
        <v>47</v>
      </c>
      <c r="E1270" s="133">
        <v>45979</v>
      </c>
      <c r="F1270" s="21">
        <v>4</v>
      </c>
      <c r="G1270" s="21" t="s">
        <v>76</v>
      </c>
      <c r="H1270" s="21" t="s">
        <v>76</v>
      </c>
      <c r="I1270" s="21" t="s">
        <v>76</v>
      </c>
      <c r="J1270" s="21" t="s">
        <v>76</v>
      </c>
      <c r="K1270" s="21" t="s">
        <v>76</v>
      </c>
      <c r="L1270" s="21" t="s">
        <v>76</v>
      </c>
      <c r="M1270" s="21" t="s">
        <v>76</v>
      </c>
    </row>
    <row r="1271" spans="4:18">
      <c r="D1271" s="21">
        <f t="shared" si="28"/>
        <v>47</v>
      </c>
      <c r="E1271" s="133">
        <v>45979</v>
      </c>
      <c r="F1271" s="21">
        <v>5</v>
      </c>
      <c r="G1271" s="21" t="s">
        <v>76</v>
      </c>
      <c r="H1271" s="21" t="s">
        <v>76</v>
      </c>
      <c r="I1271" s="21" t="s">
        <v>76</v>
      </c>
      <c r="J1271" s="21" t="s">
        <v>76</v>
      </c>
      <c r="K1271" s="21" t="s">
        <v>76</v>
      </c>
      <c r="L1271" s="21" t="s">
        <v>76</v>
      </c>
      <c r="M1271" s="21" t="s">
        <v>76</v>
      </c>
    </row>
    <row r="1272" spans="4:18">
      <c r="D1272" s="21">
        <f t="shared" si="28"/>
        <v>47</v>
      </c>
      <c r="E1272" s="133">
        <v>45979</v>
      </c>
      <c r="F1272" s="21">
        <v>6</v>
      </c>
      <c r="G1272" s="21" t="s">
        <v>76</v>
      </c>
      <c r="H1272" s="21" t="s">
        <v>76</v>
      </c>
      <c r="I1272" s="21" t="s">
        <v>76</v>
      </c>
      <c r="J1272" s="21" t="s">
        <v>76</v>
      </c>
      <c r="K1272" s="21" t="s">
        <v>76</v>
      </c>
      <c r="L1272" s="21" t="s">
        <v>76</v>
      </c>
      <c r="M1272" s="21" t="s">
        <v>76</v>
      </c>
    </row>
    <row r="1273" spans="4:18">
      <c r="D1273" s="21">
        <f t="shared" ref="D1273:D1284" si="29">_xlfn.ISOWEEKNUM(E1273)</f>
        <v>47</v>
      </c>
      <c r="E1273" s="133">
        <v>45980</v>
      </c>
      <c r="F1273" s="21">
        <v>1</v>
      </c>
      <c r="G1273" s="21" t="s">
        <v>76</v>
      </c>
      <c r="H1273" s="21" t="s">
        <v>76</v>
      </c>
      <c r="I1273" s="21" t="s">
        <v>76</v>
      </c>
      <c r="J1273" s="21" t="s">
        <v>76</v>
      </c>
      <c r="K1273" s="21" t="s">
        <v>76</v>
      </c>
      <c r="L1273" s="21" t="s">
        <v>76</v>
      </c>
      <c r="M1273" s="21" t="s">
        <v>82</v>
      </c>
    </row>
    <row r="1274" spans="4:18">
      <c r="D1274" s="21">
        <f t="shared" si="29"/>
        <v>47</v>
      </c>
      <c r="E1274" s="133">
        <v>45980</v>
      </c>
      <c r="F1274" s="21">
        <v>2</v>
      </c>
      <c r="G1274" s="21" t="s">
        <v>76</v>
      </c>
      <c r="H1274" s="21" t="s">
        <v>76</v>
      </c>
      <c r="I1274" s="21" t="s">
        <v>76</v>
      </c>
      <c r="J1274" s="21" t="s">
        <v>76</v>
      </c>
      <c r="K1274" s="21" t="s">
        <v>76</v>
      </c>
      <c r="L1274" s="21" t="s">
        <v>76</v>
      </c>
      <c r="M1274" s="21" t="s">
        <v>82</v>
      </c>
      <c r="R1274" t="s">
        <v>84</v>
      </c>
    </row>
    <row r="1275" spans="4:18">
      <c r="D1275" s="21">
        <f t="shared" si="29"/>
        <v>47</v>
      </c>
      <c r="E1275" s="133">
        <v>45980</v>
      </c>
      <c r="F1275" s="21">
        <v>3</v>
      </c>
      <c r="G1275" s="21" t="s">
        <v>76</v>
      </c>
      <c r="H1275" s="21" t="s">
        <v>76</v>
      </c>
      <c r="I1275" s="21" t="s">
        <v>76</v>
      </c>
      <c r="J1275" s="21" t="s">
        <v>76</v>
      </c>
      <c r="K1275" s="21" t="s">
        <v>76</v>
      </c>
      <c r="L1275" s="21" t="s">
        <v>76</v>
      </c>
      <c r="M1275" s="21" t="s">
        <v>82</v>
      </c>
    </row>
    <row r="1276" spans="4:18">
      <c r="D1276" s="21">
        <f t="shared" si="29"/>
        <v>47</v>
      </c>
      <c r="E1276" s="133">
        <v>45980</v>
      </c>
      <c r="F1276" s="21">
        <v>4</v>
      </c>
      <c r="G1276" s="21" t="s">
        <v>76</v>
      </c>
      <c r="H1276" s="21" t="s">
        <v>76</v>
      </c>
      <c r="I1276" s="21" t="s">
        <v>76</v>
      </c>
      <c r="J1276" s="21" t="s">
        <v>76</v>
      </c>
      <c r="K1276" s="21" t="s">
        <v>76</v>
      </c>
      <c r="L1276" s="21" t="s">
        <v>76</v>
      </c>
      <c r="M1276" s="21" t="s">
        <v>82</v>
      </c>
    </row>
    <row r="1277" spans="4:18">
      <c r="D1277" s="21">
        <f t="shared" si="29"/>
        <v>47</v>
      </c>
      <c r="E1277" s="133">
        <v>45980</v>
      </c>
      <c r="F1277" s="21">
        <v>5</v>
      </c>
      <c r="G1277" s="21" t="s">
        <v>76</v>
      </c>
      <c r="H1277" s="21" t="s">
        <v>76</v>
      </c>
      <c r="I1277" s="21" t="s">
        <v>76</v>
      </c>
      <c r="J1277" s="21" t="s">
        <v>76</v>
      </c>
      <c r="K1277" s="21" t="s">
        <v>76</v>
      </c>
      <c r="L1277" s="21" t="s">
        <v>76</v>
      </c>
      <c r="M1277" s="21" t="s">
        <v>82</v>
      </c>
    </row>
    <row r="1278" spans="4:18">
      <c r="D1278" s="21">
        <f t="shared" si="29"/>
        <v>47</v>
      </c>
      <c r="E1278" s="133">
        <v>45980</v>
      </c>
      <c r="F1278" s="21">
        <v>6</v>
      </c>
      <c r="G1278" s="21" t="s">
        <v>76</v>
      </c>
      <c r="H1278" s="21" t="s">
        <v>76</v>
      </c>
      <c r="I1278" s="21" t="s">
        <v>76</v>
      </c>
      <c r="J1278" s="21" t="s">
        <v>76</v>
      </c>
      <c r="K1278" s="21" t="s">
        <v>76</v>
      </c>
      <c r="L1278" s="21" t="s">
        <v>76</v>
      </c>
      <c r="M1278" s="21" t="s">
        <v>82</v>
      </c>
    </row>
    <row r="1279" spans="4:18">
      <c r="D1279" s="21">
        <f t="shared" si="29"/>
        <v>47</v>
      </c>
      <c r="E1279" s="133">
        <v>45981</v>
      </c>
      <c r="F1279" s="21">
        <v>1</v>
      </c>
      <c r="G1279" s="21" t="s">
        <v>76</v>
      </c>
      <c r="H1279" s="21" t="s">
        <v>76</v>
      </c>
      <c r="I1279" s="21" t="s">
        <v>76</v>
      </c>
      <c r="J1279" s="21" t="s">
        <v>76</v>
      </c>
      <c r="K1279" s="21" t="s">
        <v>76</v>
      </c>
      <c r="L1279" s="21" t="s">
        <v>82</v>
      </c>
      <c r="M1279" s="21" t="s">
        <v>76</v>
      </c>
    </row>
    <row r="1280" spans="4:18">
      <c r="D1280" s="21">
        <f t="shared" si="29"/>
        <v>47</v>
      </c>
      <c r="E1280" s="133">
        <v>45981</v>
      </c>
      <c r="F1280" s="21">
        <v>2</v>
      </c>
      <c r="G1280" s="21" t="s">
        <v>76</v>
      </c>
      <c r="H1280" s="21" t="s">
        <v>76</v>
      </c>
      <c r="I1280" s="21" t="s">
        <v>76</v>
      </c>
      <c r="J1280" s="21" t="s">
        <v>76</v>
      </c>
      <c r="K1280" s="21" t="s">
        <v>76</v>
      </c>
      <c r="L1280" s="21" t="s">
        <v>82</v>
      </c>
      <c r="M1280" s="21" t="s">
        <v>76</v>
      </c>
    </row>
    <row r="1281" spans="4:13">
      <c r="D1281" s="21">
        <f t="shared" si="29"/>
        <v>47</v>
      </c>
      <c r="E1281" s="133">
        <v>45981</v>
      </c>
      <c r="F1281" s="21">
        <v>3</v>
      </c>
      <c r="G1281" s="21" t="s">
        <v>76</v>
      </c>
      <c r="H1281" s="21" t="s">
        <v>76</v>
      </c>
      <c r="I1281" s="21" t="s">
        <v>76</v>
      </c>
      <c r="J1281" s="21" t="s">
        <v>76</v>
      </c>
      <c r="K1281" s="21" t="s">
        <v>76</v>
      </c>
      <c r="L1281" s="21" t="s">
        <v>82</v>
      </c>
      <c r="M1281" s="21" t="s">
        <v>76</v>
      </c>
    </row>
    <row r="1282" spans="4:13">
      <c r="D1282" s="21">
        <f t="shared" si="29"/>
        <v>47</v>
      </c>
      <c r="E1282" s="133">
        <v>45981</v>
      </c>
      <c r="F1282" s="21">
        <v>4</v>
      </c>
      <c r="G1282" s="21" t="s">
        <v>76</v>
      </c>
      <c r="H1282" s="21" t="s">
        <v>76</v>
      </c>
      <c r="I1282" s="21" t="s">
        <v>76</v>
      </c>
      <c r="J1282" s="21" t="s">
        <v>76</v>
      </c>
      <c r="K1282" s="21" t="s">
        <v>76</v>
      </c>
      <c r="L1282" s="21" t="s">
        <v>82</v>
      </c>
      <c r="M1282" s="21" t="s">
        <v>76</v>
      </c>
    </row>
    <row r="1283" spans="4:13">
      <c r="D1283" s="21">
        <f t="shared" si="29"/>
        <v>47</v>
      </c>
      <c r="E1283" s="133">
        <v>45981</v>
      </c>
      <c r="F1283" s="21">
        <v>5</v>
      </c>
      <c r="G1283" s="21" t="s">
        <v>76</v>
      </c>
      <c r="H1283" s="21" t="s">
        <v>76</v>
      </c>
      <c r="I1283" s="21" t="s">
        <v>76</v>
      </c>
      <c r="J1283" s="21" t="s">
        <v>76</v>
      </c>
      <c r="K1283" s="21" t="s">
        <v>76</v>
      </c>
      <c r="L1283" s="21" t="s">
        <v>82</v>
      </c>
      <c r="M1283" s="21" t="s">
        <v>76</v>
      </c>
    </row>
    <row r="1284" spans="4:13">
      <c r="D1284" s="21">
        <f t="shared" si="29"/>
        <v>47</v>
      </c>
      <c r="E1284" s="133">
        <v>45981</v>
      </c>
      <c r="F1284" s="21">
        <v>6</v>
      </c>
      <c r="G1284" s="21" t="s">
        <v>76</v>
      </c>
      <c r="H1284" s="21" t="s">
        <v>76</v>
      </c>
      <c r="I1284" s="21" t="s">
        <v>76</v>
      </c>
      <c r="J1284" s="21" t="s">
        <v>76</v>
      </c>
      <c r="K1284" s="21" t="s">
        <v>76</v>
      </c>
      <c r="L1284" s="21" t="s">
        <v>82</v>
      </c>
      <c r="M1284" s="21" t="s">
        <v>76</v>
      </c>
    </row>
    <row r="1285" spans="4:13">
      <c r="D1285" s="21">
        <f>_xlfn.ISOWEEKNUM(E1285)</f>
        <v>47</v>
      </c>
      <c r="E1285" s="133">
        <v>45982</v>
      </c>
      <c r="F1285" s="21">
        <v>1</v>
      </c>
      <c r="G1285" s="21" t="s">
        <v>76</v>
      </c>
      <c r="H1285" s="21" t="s">
        <v>76</v>
      </c>
      <c r="I1285" s="21" t="s">
        <v>76</v>
      </c>
      <c r="J1285" s="21" t="s">
        <v>76</v>
      </c>
      <c r="K1285" s="21" t="s">
        <v>76</v>
      </c>
      <c r="L1285" s="21" t="s">
        <v>82</v>
      </c>
      <c r="M1285" s="21" t="s">
        <v>76</v>
      </c>
    </row>
    <row r="1286" spans="4:13">
      <c r="D1286" s="21">
        <f>_xlfn.ISOWEEKNUM(E1286)</f>
        <v>47</v>
      </c>
      <c r="E1286" s="133">
        <v>45982</v>
      </c>
      <c r="F1286" s="21">
        <v>2</v>
      </c>
      <c r="G1286" s="21" t="s">
        <v>76</v>
      </c>
      <c r="H1286" s="21" t="s">
        <v>76</v>
      </c>
      <c r="I1286" s="21" t="s">
        <v>76</v>
      </c>
      <c r="J1286" s="21" t="s">
        <v>76</v>
      </c>
      <c r="K1286" s="21" t="s">
        <v>76</v>
      </c>
      <c r="L1286" s="21" t="s">
        <v>82</v>
      </c>
      <c r="M1286" s="21" t="s">
        <v>76</v>
      </c>
    </row>
    <row r="1287" spans="4:13">
      <c r="D1287" s="21">
        <f>_xlfn.ISOWEEKNUM(E1287)</f>
        <v>47</v>
      </c>
      <c r="E1287" s="133">
        <v>45982</v>
      </c>
      <c r="F1287" s="21">
        <v>3</v>
      </c>
      <c r="G1287" s="21" t="s">
        <v>76</v>
      </c>
      <c r="H1287" s="21" t="s">
        <v>76</v>
      </c>
      <c r="I1287" s="21" t="s">
        <v>76</v>
      </c>
      <c r="J1287" s="21" t="s">
        <v>76</v>
      </c>
      <c r="K1287" s="21" t="s">
        <v>76</v>
      </c>
      <c r="L1287" s="21" t="s">
        <v>82</v>
      </c>
      <c r="M1287" s="21" t="s">
        <v>76</v>
      </c>
    </row>
    <row r="1288" spans="4:13">
      <c r="D1288" s="21">
        <f>_xlfn.ISOWEEKNUM(E1288)</f>
        <v>47</v>
      </c>
      <c r="E1288" s="133">
        <v>45982</v>
      </c>
      <c r="F1288" s="21">
        <v>4</v>
      </c>
      <c r="G1288" s="21" t="s">
        <v>76</v>
      </c>
      <c r="H1288" s="21" t="s">
        <v>76</v>
      </c>
      <c r="I1288" s="21" t="s">
        <v>76</v>
      </c>
      <c r="J1288" s="21" t="s">
        <v>76</v>
      </c>
      <c r="K1288" s="21" t="s">
        <v>76</v>
      </c>
      <c r="L1288" s="21" t="s">
        <v>82</v>
      </c>
      <c r="M1288" s="21" t="s">
        <v>76</v>
      </c>
    </row>
    <row r="1289" spans="4:13">
      <c r="D1289" s="21">
        <f t="shared" ref="D1289:D1294" si="30">_xlfn.ISOWEEKNUM(E1289)</f>
        <v>48</v>
      </c>
      <c r="E1289" s="133">
        <v>45985</v>
      </c>
      <c r="F1289" s="21">
        <v>1</v>
      </c>
      <c r="G1289" s="21" t="s">
        <v>76</v>
      </c>
      <c r="H1289" s="21" t="s">
        <v>76</v>
      </c>
      <c r="I1289" s="21" t="s">
        <v>76</v>
      </c>
      <c r="J1289" s="21" t="s">
        <v>76</v>
      </c>
      <c r="K1289" s="21" t="s">
        <v>76</v>
      </c>
      <c r="L1289" s="21" t="s">
        <v>76</v>
      </c>
      <c r="M1289" s="21" t="s">
        <v>76</v>
      </c>
    </row>
    <row r="1290" spans="4:13">
      <c r="D1290" s="21">
        <f t="shared" si="30"/>
        <v>48</v>
      </c>
      <c r="E1290" s="133">
        <v>45985</v>
      </c>
      <c r="F1290" s="21">
        <v>2</v>
      </c>
      <c r="G1290" s="21" t="s">
        <v>76</v>
      </c>
      <c r="H1290" s="21" t="s">
        <v>76</v>
      </c>
      <c r="I1290" s="21" t="s">
        <v>76</v>
      </c>
      <c r="J1290" s="21" t="s">
        <v>76</v>
      </c>
      <c r="K1290" s="21" t="s">
        <v>76</v>
      </c>
      <c r="L1290" s="21" t="s">
        <v>76</v>
      </c>
      <c r="M1290" s="21" t="s">
        <v>76</v>
      </c>
    </row>
    <row r="1291" spans="4:13">
      <c r="D1291" s="21">
        <f t="shared" si="30"/>
        <v>48</v>
      </c>
      <c r="E1291" s="133">
        <v>45985</v>
      </c>
      <c r="F1291" s="21">
        <v>3</v>
      </c>
      <c r="G1291" s="21" t="s">
        <v>76</v>
      </c>
      <c r="H1291" s="21" t="s">
        <v>76</v>
      </c>
      <c r="I1291" s="21" t="s">
        <v>76</v>
      </c>
      <c r="J1291" s="21" t="s">
        <v>76</v>
      </c>
      <c r="K1291" s="21" t="s">
        <v>76</v>
      </c>
      <c r="L1291" s="21" t="s">
        <v>76</v>
      </c>
      <c r="M1291" s="21" t="s">
        <v>76</v>
      </c>
    </row>
    <row r="1292" spans="4:13">
      <c r="D1292" s="21">
        <f t="shared" si="30"/>
        <v>48</v>
      </c>
      <c r="E1292" s="133">
        <v>45985</v>
      </c>
      <c r="F1292" s="21">
        <v>4</v>
      </c>
      <c r="G1292" s="21" t="s">
        <v>76</v>
      </c>
      <c r="H1292" s="21" t="s">
        <v>76</v>
      </c>
      <c r="I1292" s="21" t="s">
        <v>76</v>
      </c>
      <c r="J1292" s="21" t="s">
        <v>76</v>
      </c>
      <c r="K1292" s="21" t="s">
        <v>76</v>
      </c>
      <c r="L1292" s="21" t="s">
        <v>76</v>
      </c>
      <c r="M1292" s="21" t="s">
        <v>76</v>
      </c>
    </row>
    <row r="1293" spans="4:13">
      <c r="D1293" s="21">
        <f t="shared" si="30"/>
        <v>48</v>
      </c>
      <c r="E1293" s="133">
        <v>45985</v>
      </c>
      <c r="F1293" s="21">
        <v>5</v>
      </c>
      <c r="G1293" s="21" t="s">
        <v>76</v>
      </c>
      <c r="H1293" s="21" t="s">
        <v>76</v>
      </c>
      <c r="I1293" s="21" t="s">
        <v>76</v>
      </c>
      <c r="J1293" s="21" t="s">
        <v>76</v>
      </c>
      <c r="K1293" s="21" t="s">
        <v>76</v>
      </c>
      <c r="L1293" s="21" t="s">
        <v>76</v>
      </c>
      <c r="M1293" s="21" t="s">
        <v>76</v>
      </c>
    </row>
    <row r="1294" spans="4:13">
      <c r="D1294" s="21">
        <f t="shared" si="30"/>
        <v>48</v>
      </c>
      <c r="E1294" s="133">
        <v>45985</v>
      </c>
      <c r="F1294" s="21">
        <v>6</v>
      </c>
      <c r="G1294" s="21" t="s">
        <v>76</v>
      </c>
      <c r="H1294" s="21" t="s">
        <v>76</v>
      </c>
      <c r="I1294" s="21" t="s">
        <v>76</v>
      </c>
      <c r="J1294" s="21" t="s">
        <v>76</v>
      </c>
      <c r="K1294" s="21" t="s">
        <v>76</v>
      </c>
      <c r="L1294" s="21" t="s">
        <v>76</v>
      </c>
      <c r="M1294" s="21" t="s">
        <v>76</v>
      </c>
    </row>
    <row r="1295" spans="4:13">
      <c r="D1295" s="21">
        <f t="shared" ref="D1295:D1300" si="31">_xlfn.ISOWEEKNUM(E1295)</f>
        <v>48</v>
      </c>
      <c r="E1295" s="133">
        <v>45986</v>
      </c>
      <c r="F1295" s="21">
        <v>1</v>
      </c>
      <c r="G1295" s="21" t="s">
        <v>76</v>
      </c>
      <c r="H1295" s="21" t="s">
        <v>76</v>
      </c>
      <c r="I1295" s="21" t="s">
        <v>76</v>
      </c>
      <c r="J1295" s="21" t="s">
        <v>76</v>
      </c>
      <c r="K1295" s="21" t="s">
        <v>76</v>
      </c>
      <c r="L1295" s="21" t="s">
        <v>76</v>
      </c>
      <c r="M1295" s="21" t="s">
        <v>76</v>
      </c>
    </row>
    <row r="1296" spans="4:13">
      <c r="D1296" s="21">
        <f t="shared" si="31"/>
        <v>48</v>
      </c>
      <c r="E1296" s="133">
        <v>45986</v>
      </c>
      <c r="F1296" s="21">
        <v>2</v>
      </c>
      <c r="G1296" s="21" t="s">
        <v>76</v>
      </c>
      <c r="H1296" s="21" t="s">
        <v>76</v>
      </c>
      <c r="I1296" s="21" t="s">
        <v>76</v>
      </c>
      <c r="J1296" s="21" t="s">
        <v>76</v>
      </c>
      <c r="K1296" s="21" t="s">
        <v>76</v>
      </c>
      <c r="L1296" s="21" t="s">
        <v>76</v>
      </c>
      <c r="M1296" s="21" t="s">
        <v>76</v>
      </c>
    </row>
    <row r="1297" spans="4:13">
      <c r="D1297" s="21">
        <f t="shared" si="31"/>
        <v>48</v>
      </c>
      <c r="E1297" s="133">
        <v>45986</v>
      </c>
      <c r="F1297" s="21">
        <v>3</v>
      </c>
      <c r="G1297" s="21" t="s">
        <v>76</v>
      </c>
      <c r="H1297" s="21" t="s">
        <v>76</v>
      </c>
      <c r="I1297" s="21" t="s">
        <v>76</v>
      </c>
      <c r="J1297" s="21" t="s">
        <v>76</v>
      </c>
      <c r="K1297" s="21" t="s">
        <v>76</v>
      </c>
      <c r="L1297" s="21" t="s">
        <v>76</v>
      </c>
      <c r="M1297" s="21" t="s">
        <v>76</v>
      </c>
    </row>
    <row r="1298" spans="4:13">
      <c r="D1298" s="21">
        <f t="shared" si="31"/>
        <v>48</v>
      </c>
      <c r="E1298" s="133">
        <v>45986</v>
      </c>
      <c r="F1298" s="21">
        <v>4</v>
      </c>
      <c r="G1298" s="21" t="s">
        <v>76</v>
      </c>
      <c r="H1298" s="21" t="s">
        <v>76</v>
      </c>
      <c r="I1298" s="21" t="s">
        <v>76</v>
      </c>
      <c r="J1298" s="21" t="s">
        <v>76</v>
      </c>
      <c r="K1298" s="21" t="s">
        <v>76</v>
      </c>
      <c r="L1298" s="21" t="s">
        <v>76</v>
      </c>
      <c r="M1298" s="21" t="s">
        <v>76</v>
      </c>
    </row>
    <row r="1299" spans="4:13">
      <c r="D1299" s="21">
        <f t="shared" si="31"/>
        <v>48</v>
      </c>
      <c r="E1299" s="133">
        <v>45986</v>
      </c>
      <c r="F1299" s="21">
        <v>5</v>
      </c>
      <c r="G1299" s="21" t="s">
        <v>76</v>
      </c>
      <c r="H1299" s="21" t="s">
        <v>76</v>
      </c>
      <c r="I1299" s="21" t="s">
        <v>76</v>
      </c>
      <c r="J1299" s="21" t="s">
        <v>76</v>
      </c>
      <c r="K1299" s="21" t="s">
        <v>76</v>
      </c>
      <c r="L1299" s="21" t="s">
        <v>76</v>
      </c>
      <c r="M1299" s="21" t="s">
        <v>76</v>
      </c>
    </row>
    <row r="1300" spans="4:13">
      <c r="D1300" s="21">
        <f t="shared" si="31"/>
        <v>48</v>
      </c>
      <c r="E1300" s="133">
        <v>45986</v>
      </c>
      <c r="F1300" s="21">
        <v>6</v>
      </c>
      <c r="G1300" s="21" t="s">
        <v>76</v>
      </c>
      <c r="H1300" s="21" t="s">
        <v>76</v>
      </c>
      <c r="I1300" s="21" t="s">
        <v>76</v>
      </c>
      <c r="J1300" s="21" t="s">
        <v>76</v>
      </c>
      <c r="K1300" s="21" t="s">
        <v>76</v>
      </c>
      <c r="L1300" s="21" t="s">
        <v>76</v>
      </c>
      <c r="M1300" s="21" t="s">
        <v>76</v>
      </c>
    </row>
    <row r="1301" spans="4:13">
      <c r="D1301" s="21">
        <f t="shared" ref="D1301:D1306" si="32">_xlfn.ISOWEEKNUM(E1301)</f>
        <v>48</v>
      </c>
      <c r="E1301" s="133">
        <v>45987</v>
      </c>
      <c r="F1301" s="21">
        <v>1</v>
      </c>
      <c r="G1301" s="21" t="s">
        <v>76</v>
      </c>
      <c r="H1301" s="21" t="s">
        <v>76</v>
      </c>
      <c r="I1301" s="21" t="s">
        <v>76</v>
      </c>
      <c r="J1301" s="21" t="s">
        <v>76</v>
      </c>
      <c r="K1301" s="21" t="s">
        <v>76</v>
      </c>
      <c r="L1301" s="21" t="s">
        <v>76</v>
      </c>
      <c r="M1301" s="21" t="s">
        <v>76</v>
      </c>
    </row>
    <row r="1302" spans="4:13">
      <c r="D1302" s="21">
        <f t="shared" si="32"/>
        <v>48</v>
      </c>
      <c r="E1302" s="133">
        <v>45987</v>
      </c>
      <c r="F1302" s="21">
        <v>2</v>
      </c>
      <c r="G1302" s="21" t="s">
        <v>76</v>
      </c>
      <c r="H1302" s="21" t="s">
        <v>76</v>
      </c>
      <c r="I1302" s="21" t="s">
        <v>76</v>
      </c>
      <c r="J1302" s="21" t="s">
        <v>76</v>
      </c>
      <c r="K1302" s="21" t="s">
        <v>76</v>
      </c>
      <c r="L1302" s="21" t="s">
        <v>76</v>
      </c>
      <c r="M1302" s="21" t="s">
        <v>76</v>
      </c>
    </row>
    <row r="1303" spans="4:13">
      <c r="D1303" s="21">
        <f t="shared" si="32"/>
        <v>48</v>
      </c>
      <c r="E1303" s="133">
        <v>45987</v>
      </c>
      <c r="F1303" s="21">
        <v>3</v>
      </c>
      <c r="G1303" s="21" t="s">
        <v>76</v>
      </c>
      <c r="H1303" s="21" t="s">
        <v>76</v>
      </c>
      <c r="I1303" s="21" t="s">
        <v>76</v>
      </c>
      <c r="J1303" s="21" t="s">
        <v>76</v>
      </c>
      <c r="K1303" s="21" t="s">
        <v>76</v>
      </c>
      <c r="L1303" s="21" t="s">
        <v>76</v>
      </c>
      <c r="M1303" s="21" t="s">
        <v>76</v>
      </c>
    </row>
    <row r="1304" spans="4:13">
      <c r="D1304" s="21">
        <f t="shared" si="32"/>
        <v>48</v>
      </c>
      <c r="E1304" s="133">
        <v>45987</v>
      </c>
      <c r="F1304" s="21">
        <v>4</v>
      </c>
      <c r="G1304" s="21" t="s">
        <v>76</v>
      </c>
      <c r="H1304" s="21" t="s">
        <v>76</v>
      </c>
      <c r="I1304" s="21" t="s">
        <v>76</v>
      </c>
      <c r="J1304" s="21" t="s">
        <v>76</v>
      </c>
      <c r="K1304" s="21" t="s">
        <v>76</v>
      </c>
      <c r="L1304" s="21" t="s">
        <v>76</v>
      </c>
      <c r="M1304" s="21" t="s">
        <v>76</v>
      </c>
    </row>
    <row r="1305" spans="4:13">
      <c r="D1305" s="21">
        <f t="shared" si="32"/>
        <v>48</v>
      </c>
      <c r="E1305" s="133">
        <v>45987</v>
      </c>
      <c r="F1305" s="21">
        <v>5</v>
      </c>
      <c r="G1305" s="21" t="s">
        <v>76</v>
      </c>
      <c r="H1305" s="21" t="s">
        <v>76</v>
      </c>
      <c r="I1305" s="21" t="s">
        <v>76</v>
      </c>
      <c r="J1305" s="21" t="s">
        <v>76</v>
      </c>
      <c r="K1305" s="21" t="s">
        <v>76</v>
      </c>
      <c r="L1305" s="21" t="s">
        <v>76</v>
      </c>
      <c r="M1305" s="21" t="s">
        <v>76</v>
      </c>
    </row>
    <row r="1306" spans="4:13">
      <c r="D1306" s="21">
        <f t="shared" si="32"/>
        <v>48</v>
      </c>
      <c r="E1306" s="133">
        <v>45987</v>
      </c>
      <c r="F1306" s="21">
        <v>6</v>
      </c>
      <c r="G1306" s="21" t="s">
        <v>76</v>
      </c>
      <c r="H1306" s="21" t="s">
        <v>76</v>
      </c>
      <c r="I1306" s="21" t="s">
        <v>76</v>
      </c>
      <c r="J1306" s="21" t="s">
        <v>76</v>
      </c>
      <c r="K1306" s="21" t="s">
        <v>76</v>
      </c>
      <c r="L1306" s="21" t="s">
        <v>76</v>
      </c>
      <c r="M1306" s="21" t="s">
        <v>76</v>
      </c>
    </row>
    <row r="1307" spans="4:13">
      <c r="D1307" s="21">
        <f t="shared" ref="D1307:D1312" si="33">_xlfn.ISOWEEKNUM(E1307)</f>
        <v>48</v>
      </c>
      <c r="E1307" s="133">
        <v>45988</v>
      </c>
      <c r="F1307" s="21">
        <v>1</v>
      </c>
      <c r="G1307" s="21" t="s">
        <v>76</v>
      </c>
      <c r="H1307" s="21" t="s">
        <v>76</v>
      </c>
      <c r="I1307" s="21" t="s">
        <v>76</v>
      </c>
      <c r="J1307" s="21" t="s">
        <v>76</v>
      </c>
      <c r="K1307" s="21" t="s">
        <v>76</v>
      </c>
      <c r="L1307" s="21" t="s">
        <v>76</v>
      </c>
      <c r="M1307" s="21" t="s">
        <v>76</v>
      </c>
    </row>
    <row r="1308" spans="4:13">
      <c r="D1308" s="21">
        <f t="shared" si="33"/>
        <v>48</v>
      </c>
      <c r="E1308" s="133">
        <v>45988</v>
      </c>
      <c r="F1308" s="21">
        <v>2</v>
      </c>
      <c r="G1308" s="21" t="s">
        <v>76</v>
      </c>
      <c r="H1308" s="21" t="s">
        <v>76</v>
      </c>
      <c r="I1308" s="21" t="s">
        <v>76</v>
      </c>
      <c r="J1308" s="21" t="s">
        <v>76</v>
      </c>
      <c r="K1308" s="21" t="s">
        <v>76</v>
      </c>
      <c r="L1308" s="21" t="s">
        <v>76</v>
      </c>
      <c r="M1308" s="21" t="s">
        <v>76</v>
      </c>
    </row>
    <row r="1309" spans="4:13">
      <c r="D1309" s="21">
        <f t="shared" si="33"/>
        <v>48</v>
      </c>
      <c r="E1309" s="133">
        <v>45988</v>
      </c>
      <c r="F1309" s="21">
        <v>3</v>
      </c>
      <c r="G1309" s="21" t="s">
        <v>76</v>
      </c>
      <c r="H1309" s="21" t="s">
        <v>76</v>
      </c>
      <c r="I1309" s="21" t="s">
        <v>76</v>
      </c>
      <c r="J1309" s="21" t="s">
        <v>76</v>
      </c>
      <c r="K1309" s="21" t="s">
        <v>76</v>
      </c>
      <c r="L1309" s="21" t="s">
        <v>76</v>
      </c>
      <c r="M1309" s="21" t="s">
        <v>76</v>
      </c>
    </row>
    <row r="1310" spans="4:13">
      <c r="D1310" s="21">
        <f t="shared" si="33"/>
        <v>48</v>
      </c>
      <c r="E1310" s="133">
        <v>45988</v>
      </c>
      <c r="F1310" s="21">
        <v>4</v>
      </c>
      <c r="G1310" s="21" t="s">
        <v>76</v>
      </c>
      <c r="H1310" s="21" t="s">
        <v>76</v>
      </c>
      <c r="I1310" s="21" t="s">
        <v>76</v>
      </c>
      <c r="J1310" s="21" t="s">
        <v>76</v>
      </c>
      <c r="K1310" s="21" t="s">
        <v>76</v>
      </c>
      <c r="L1310" s="21" t="s">
        <v>76</v>
      </c>
      <c r="M1310" s="21" t="s">
        <v>76</v>
      </c>
    </row>
    <row r="1311" spans="4:13">
      <c r="D1311" s="21">
        <f t="shared" si="33"/>
        <v>48</v>
      </c>
      <c r="E1311" s="133">
        <v>45988</v>
      </c>
      <c r="F1311" s="21">
        <v>5</v>
      </c>
      <c r="G1311" s="21" t="s">
        <v>76</v>
      </c>
      <c r="H1311" s="21" t="s">
        <v>76</v>
      </c>
      <c r="I1311" s="21" t="s">
        <v>76</v>
      </c>
      <c r="J1311" s="21" t="s">
        <v>82</v>
      </c>
      <c r="K1311" s="21" t="s">
        <v>76</v>
      </c>
      <c r="L1311" s="21" t="s">
        <v>76</v>
      </c>
      <c r="M1311" s="21" t="s">
        <v>76</v>
      </c>
    </row>
    <row r="1312" spans="4:13">
      <c r="D1312" s="21">
        <f t="shared" si="33"/>
        <v>48</v>
      </c>
      <c r="E1312" s="133">
        <v>45988</v>
      </c>
      <c r="F1312" s="21">
        <v>6</v>
      </c>
      <c r="G1312" s="21" t="s">
        <v>76</v>
      </c>
      <c r="H1312" s="21" t="s">
        <v>76</v>
      </c>
      <c r="I1312" s="21" t="s">
        <v>76</v>
      </c>
      <c r="J1312" s="21" t="s">
        <v>82</v>
      </c>
      <c r="K1312" s="21" t="s">
        <v>76</v>
      </c>
      <c r="L1312" s="21" t="s">
        <v>76</v>
      </c>
      <c r="M1312" s="21" t="s">
        <v>76</v>
      </c>
    </row>
    <row r="1313" spans="4:13">
      <c r="D1313" s="21">
        <f t="shared" ref="D1313:D1316" si="34">_xlfn.ISOWEEKNUM(E1313)</f>
        <v>48</v>
      </c>
      <c r="E1313" s="133">
        <v>45989</v>
      </c>
      <c r="F1313" s="21">
        <v>1</v>
      </c>
      <c r="G1313" s="21" t="s">
        <v>76</v>
      </c>
      <c r="H1313" s="21" t="s">
        <v>76</v>
      </c>
      <c r="I1313" s="21" t="s">
        <v>76</v>
      </c>
      <c r="J1313" s="21" t="s">
        <v>13080</v>
      </c>
      <c r="K1313" s="21" t="s">
        <v>76</v>
      </c>
      <c r="L1313" s="21" t="s">
        <v>76</v>
      </c>
      <c r="M1313" s="21" t="s">
        <v>76</v>
      </c>
    </row>
    <row r="1314" spans="4:13">
      <c r="D1314" s="21">
        <f t="shared" si="34"/>
        <v>48</v>
      </c>
      <c r="E1314" s="133">
        <v>45989</v>
      </c>
      <c r="F1314" s="21">
        <v>2</v>
      </c>
      <c r="G1314" s="21" t="s">
        <v>76</v>
      </c>
      <c r="H1314" s="21" t="s">
        <v>76</v>
      </c>
      <c r="I1314" s="21" t="s">
        <v>76</v>
      </c>
      <c r="J1314" s="21" t="s">
        <v>13080</v>
      </c>
      <c r="K1314" s="21" t="s">
        <v>76</v>
      </c>
      <c r="L1314" s="21" t="s">
        <v>76</v>
      </c>
      <c r="M1314" s="21" t="s">
        <v>76</v>
      </c>
    </row>
    <row r="1315" spans="4:13">
      <c r="D1315" s="21">
        <f t="shared" si="34"/>
        <v>48</v>
      </c>
      <c r="E1315" s="133">
        <v>45989</v>
      </c>
      <c r="F1315" s="21">
        <v>3</v>
      </c>
      <c r="G1315" s="21" t="s">
        <v>76</v>
      </c>
      <c r="H1315" s="21" t="s">
        <v>76</v>
      </c>
      <c r="I1315" s="21" t="s">
        <v>76</v>
      </c>
      <c r="J1315" s="21" t="s">
        <v>13080</v>
      </c>
      <c r="K1315" s="21" t="s">
        <v>76</v>
      </c>
      <c r="L1315" s="21" t="s">
        <v>76</v>
      </c>
      <c r="M1315" s="21" t="s">
        <v>76</v>
      </c>
    </row>
    <row r="1316" spans="4:13">
      <c r="D1316" s="21">
        <f t="shared" si="34"/>
        <v>48</v>
      </c>
      <c r="E1316" s="133">
        <v>45989</v>
      </c>
      <c r="F1316" s="21">
        <v>4</v>
      </c>
      <c r="G1316" s="21" t="s">
        <v>76</v>
      </c>
      <c r="H1316" s="21" t="s">
        <v>76</v>
      </c>
      <c r="I1316" s="21" t="s">
        <v>76</v>
      </c>
      <c r="J1316" s="21" t="s">
        <v>13080</v>
      </c>
      <c r="K1316" s="21" t="s">
        <v>76</v>
      </c>
      <c r="L1316" s="21" t="s">
        <v>76</v>
      </c>
      <c r="M1316" s="21" t="s">
        <v>76</v>
      </c>
    </row>
    <row r="1317" spans="4:13">
      <c r="D1317" s="21">
        <f t="shared" ref="D1317:D1322" si="35">_xlfn.ISOWEEKNUM(E1317)</f>
        <v>49</v>
      </c>
      <c r="E1317" s="133">
        <v>45992</v>
      </c>
      <c r="F1317" s="21">
        <v>1</v>
      </c>
      <c r="G1317" s="21" t="s">
        <v>76</v>
      </c>
      <c r="H1317" s="21" t="s">
        <v>76</v>
      </c>
      <c r="I1317" s="21" t="s">
        <v>76</v>
      </c>
      <c r="J1317" s="21" t="s">
        <v>13080</v>
      </c>
      <c r="K1317" s="21" t="s">
        <v>76</v>
      </c>
      <c r="L1317" s="21" t="s">
        <v>76</v>
      </c>
      <c r="M1317" s="21" t="s">
        <v>76</v>
      </c>
    </row>
    <row r="1318" spans="4:13">
      <c r="D1318" s="21">
        <f t="shared" si="35"/>
        <v>49</v>
      </c>
      <c r="E1318" s="133">
        <v>45992</v>
      </c>
      <c r="F1318" s="21">
        <v>2</v>
      </c>
      <c r="G1318" s="21" t="s">
        <v>76</v>
      </c>
      <c r="H1318" s="21" t="s">
        <v>76</v>
      </c>
      <c r="I1318" s="21" t="s">
        <v>76</v>
      </c>
      <c r="J1318" s="21" t="s">
        <v>13080</v>
      </c>
      <c r="K1318" s="21" t="s">
        <v>76</v>
      </c>
      <c r="L1318" s="21" t="s">
        <v>76</v>
      </c>
      <c r="M1318" s="21" t="s">
        <v>76</v>
      </c>
    </row>
    <row r="1319" spans="4:13">
      <c r="D1319" s="21">
        <f t="shared" si="35"/>
        <v>49</v>
      </c>
      <c r="E1319" s="133">
        <v>45992</v>
      </c>
      <c r="F1319" s="21">
        <v>3</v>
      </c>
      <c r="G1319" s="21" t="s">
        <v>76</v>
      </c>
      <c r="H1319" s="21" t="s">
        <v>76</v>
      </c>
      <c r="I1319" s="21" t="s">
        <v>76</v>
      </c>
      <c r="J1319" s="21" t="s">
        <v>13080</v>
      </c>
      <c r="K1319" s="21" t="s">
        <v>76</v>
      </c>
      <c r="L1319" s="21" t="s">
        <v>76</v>
      </c>
      <c r="M1319" s="21" t="s">
        <v>76</v>
      </c>
    </row>
    <row r="1320" spans="4:13">
      <c r="D1320" s="21">
        <f t="shared" si="35"/>
        <v>49</v>
      </c>
      <c r="E1320" s="133">
        <v>45992</v>
      </c>
      <c r="F1320" s="21">
        <v>4</v>
      </c>
      <c r="G1320" s="21" t="s">
        <v>76</v>
      </c>
      <c r="H1320" s="21" t="s">
        <v>76</v>
      </c>
      <c r="I1320" s="21" t="s">
        <v>76</v>
      </c>
      <c r="J1320" s="21" t="s">
        <v>13080</v>
      </c>
      <c r="K1320" s="21" t="s">
        <v>76</v>
      </c>
      <c r="L1320" s="21" t="s">
        <v>76</v>
      </c>
      <c r="M1320" s="21" t="s">
        <v>76</v>
      </c>
    </row>
    <row r="1321" spans="4:13">
      <c r="D1321" s="21">
        <f t="shared" si="35"/>
        <v>49</v>
      </c>
      <c r="E1321" s="133">
        <v>45992</v>
      </c>
      <c r="F1321" s="21">
        <v>5</v>
      </c>
      <c r="G1321" s="21" t="s">
        <v>76</v>
      </c>
      <c r="H1321" s="21" t="s">
        <v>76</v>
      </c>
      <c r="I1321" s="21" t="s">
        <v>76</v>
      </c>
      <c r="J1321" s="21" t="s">
        <v>13080</v>
      </c>
      <c r="K1321" s="21" t="s">
        <v>76</v>
      </c>
      <c r="L1321" s="21" t="s">
        <v>76</v>
      </c>
      <c r="M1321" s="21" t="s">
        <v>76</v>
      </c>
    </row>
    <row r="1322" spans="4:13">
      <c r="D1322" s="21">
        <f t="shared" si="35"/>
        <v>49</v>
      </c>
      <c r="E1322" s="133">
        <v>45992</v>
      </c>
      <c r="F1322" s="21">
        <v>6</v>
      </c>
      <c r="G1322" s="21" t="s">
        <v>76</v>
      </c>
      <c r="H1322" s="21" t="s">
        <v>76</v>
      </c>
      <c r="I1322" s="21" t="s">
        <v>76</v>
      </c>
      <c r="J1322" s="21" t="s">
        <v>13080</v>
      </c>
      <c r="K1322" s="21" t="s">
        <v>76</v>
      </c>
      <c r="L1322" s="21" t="s">
        <v>76</v>
      </c>
      <c r="M1322" s="21" t="s">
        <v>76</v>
      </c>
    </row>
    <row r="1323" spans="4:13">
      <c r="D1323" s="21">
        <f t="shared" ref="D1323:D1334" si="36">_xlfn.ISOWEEKNUM(E1323)</f>
        <v>49</v>
      </c>
      <c r="E1323" s="133">
        <v>45993</v>
      </c>
      <c r="F1323" s="21">
        <v>1</v>
      </c>
      <c r="G1323" s="21" t="s">
        <v>76</v>
      </c>
      <c r="H1323" s="21" t="s">
        <v>76</v>
      </c>
      <c r="I1323" s="21" t="s">
        <v>76</v>
      </c>
      <c r="J1323" s="21" t="s">
        <v>76</v>
      </c>
      <c r="K1323" s="21" t="s">
        <v>76</v>
      </c>
      <c r="L1323" s="21" t="s">
        <v>76</v>
      </c>
      <c r="M1323" s="21" t="s">
        <v>76</v>
      </c>
    </row>
    <row r="1324" spans="4:13">
      <c r="D1324" s="21">
        <f t="shared" si="36"/>
        <v>49</v>
      </c>
      <c r="E1324" s="133">
        <v>45993</v>
      </c>
      <c r="F1324" s="21">
        <v>2</v>
      </c>
      <c r="G1324" s="21" t="s">
        <v>76</v>
      </c>
      <c r="H1324" s="21" t="s">
        <v>76</v>
      </c>
      <c r="I1324" s="21" t="s">
        <v>76</v>
      </c>
      <c r="J1324" s="21" t="s">
        <v>76</v>
      </c>
      <c r="K1324" s="21" t="s">
        <v>76</v>
      </c>
      <c r="L1324" s="21" t="s">
        <v>76</v>
      </c>
      <c r="M1324" s="21" t="s">
        <v>76</v>
      </c>
    </row>
    <row r="1325" spans="4:13">
      <c r="D1325" s="21">
        <f t="shared" si="36"/>
        <v>49</v>
      </c>
      <c r="E1325" s="133">
        <v>45993</v>
      </c>
      <c r="F1325" s="21">
        <v>3</v>
      </c>
      <c r="G1325" s="21" t="s">
        <v>76</v>
      </c>
      <c r="H1325" s="21" t="s">
        <v>76</v>
      </c>
      <c r="I1325" s="21" t="s">
        <v>76</v>
      </c>
      <c r="J1325" s="21" t="s">
        <v>76</v>
      </c>
      <c r="K1325" s="21" t="s">
        <v>76</v>
      </c>
      <c r="L1325" s="21" t="s">
        <v>76</v>
      </c>
      <c r="M1325" s="21" t="s">
        <v>76</v>
      </c>
    </row>
    <row r="1326" spans="4:13">
      <c r="D1326" s="21">
        <f t="shared" si="36"/>
        <v>49</v>
      </c>
      <c r="E1326" s="133">
        <v>45993</v>
      </c>
      <c r="F1326" s="21">
        <v>4</v>
      </c>
      <c r="G1326" s="21" t="s">
        <v>76</v>
      </c>
      <c r="H1326" s="21" t="s">
        <v>76</v>
      </c>
      <c r="I1326" s="21" t="s">
        <v>76</v>
      </c>
      <c r="J1326" s="21" t="s">
        <v>76</v>
      </c>
      <c r="K1326" s="21" t="s">
        <v>76</v>
      </c>
      <c r="L1326" s="21" t="s">
        <v>76</v>
      </c>
      <c r="M1326" s="21" t="s">
        <v>76</v>
      </c>
    </row>
    <row r="1327" spans="4:13">
      <c r="D1327" s="21">
        <f t="shared" si="36"/>
        <v>49</v>
      </c>
      <c r="E1327" s="133">
        <v>45993</v>
      </c>
      <c r="F1327" s="21">
        <v>5</v>
      </c>
      <c r="G1327" s="21" t="s">
        <v>76</v>
      </c>
      <c r="H1327" s="21" t="s">
        <v>76</v>
      </c>
      <c r="I1327" s="21" t="s">
        <v>76</v>
      </c>
      <c r="J1327" s="21" t="s">
        <v>76</v>
      </c>
      <c r="K1327" s="21" t="s">
        <v>76</v>
      </c>
      <c r="L1327" s="21" t="s">
        <v>76</v>
      </c>
      <c r="M1327" s="21" t="s">
        <v>76</v>
      </c>
    </row>
    <row r="1328" spans="4:13">
      <c r="D1328" s="21">
        <f t="shared" si="36"/>
        <v>49</v>
      </c>
      <c r="E1328" s="133">
        <v>45993</v>
      </c>
      <c r="F1328" s="21">
        <v>6</v>
      </c>
      <c r="G1328" s="21" t="s">
        <v>76</v>
      </c>
      <c r="H1328" s="21" t="s">
        <v>76</v>
      </c>
      <c r="I1328" s="21" t="s">
        <v>76</v>
      </c>
      <c r="J1328" s="21" t="s">
        <v>76</v>
      </c>
      <c r="K1328" s="21" t="s">
        <v>76</v>
      </c>
      <c r="L1328" s="21" t="s">
        <v>76</v>
      </c>
      <c r="M1328" s="21" t="s">
        <v>76</v>
      </c>
    </row>
    <row r="1329" spans="4:13">
      <c r="D1329" s="21">
        <f t="shared" si="36"/>
        <v>49</v>
      </c>
      <c r="E1329" s="133">
        <v>45994</v>
      </c>
      <c r="F1329" s="21">
        <v>1</v>
      </c>
      <c r="G1329" s="21" t="s">
        <v>76</v>
      </c>
      <c r="H1329" s="21" t="s">
        <v>76</v>
      </c>
      <c r="I1329" s="21" t="s">
        <v>76</v>
      </c>
      <c r="J1329" s="21" t="s">
        <v>76</v>
      </c>
      <c r="K1329" s="21" t="s">
        <v>76</v>
      </c>
      <c r="L1329" s="21" t="s">
        <v>76</v>
      </c>
      <c r="M1329" s="21" t="s">
        <v>76</v>
      </c>
    </row>
    <row r="1330" spans="4:13">
      <c r="D1330" s="21">
        <f t="shared" si="36"/>
        <v>49</v>
      </c>
      <c r="E1330" s="133">
        <v>45994</v>
      </c>
      <c r="F1330" s="21">
        <v>2</v>
      </c>
      <c r="G1330" s="21" t="s">
        <v>76</v>
      </c>
      <c r="H1330" s="21" t="s">
        <v>76</v>
      </c>
      <c r="I1330" s="21" t="s">
        <v>76</v>
      </c>
      <c r="J1330" s="21" t="s">
        <v>76</v>
      </c>
      <c r="K1330" s="21" t="s">
        <v>76</v>
      </c>
      <c r="L1330" s="21" t="s">
        <v>76</v>
      </c>
      <c r="M1330" s="21" t="s">
        <v>76</v>
      </c>
    </row>
    <row r="1331" spans="4:13">
      <c r="D1331" s="21">
        <f t="shared" si="36"/>
        <v>49</v>
      </c>
      <c r="E1331" s="133">
        <v>45994</v>
      </c>
      <c r="F1331" s="21">
        <v>3</v>
      </c>
      <c r="G1331" s="21" t="s">
        <v>76</v>
      </c>
      <c r="H1331" s="21" t="s">
        <v>76</v>
      </c>
      <c r="I1331" s="21" t="s">
        <v>76</v>
      </c>
      <c r="J1331" s="21" t="s">
        <v>76</v>
      </c>
      <c r="K1331" s="21" t="s">
        <v>76</v>
      </c>
      <c r="L1331" s="21" t="s">
        <v>76</v>
      </c>
      <c r="M1331" s="21" t="s">
        <v>76</v>
      </c>
    </row>
    <row r="1332" spans="4:13">
      <c r="D1332" s="21">
        <f t="shared" si="36"/>
        <v>49</v>
      </c>
      <c r="E1332" s="133">
        <v>45994</v>
      </c>
      <c r="F1332" s="21">
        <v>4</v>
      </c>
      <c r="G1332" s="21" t="s">
        <v>76</v>
      </c>
      <c r="H1332" s="21" t="s">
        <v>76</v>
      </c>
      <c r="I1332" s="21" t="s">
        <v>76</v>
      </c>
      <c r="J1332" s="21" t="s">
        <v>76</v>
      </c>
      <c r="K1332" s="21" t="s">
        <v>76</v>
      </c>
      <c r="L1332" s="21" t="s">
        <v>76</v>
      </c>
      <c r="M1332" s="21" t="s">
        <v>76</v>
      </c>
    </row>
    <row r="1333" spans="4:13">
      <c r="D1333" s="21">
        <f t="shared" si="36"/>
        <v>49</v>
      </c>
      <c r="E1333" s="133">
        <v>45994</v>
      </c>
      <c r="F1333" s="21">
        <v>5</v>
      </c>
      <c r="G1333" s="21" t="s">
        <v>76</v>
      </c>
      <c r="H1333" s="21" t="s">
        <v>76</v>
      </c>
      <c r="I1333" s="21" t="s">
        <v>76</v>
      </c>
      <c r="J1333" s="21" t="s">
        <v>76</v>
      </c>
      <c r="K1333" s="21" t="s">
        <v>76</v>
      </c>
      <c r="L1333" s="21" t="s">
        <v>76</v>
      </c>
      <c r="M1333" s="21" t="s">
        <v>76</v>
      </c>
    </row>
    <row r="1334" spans="4:13">
      <c r="D1334" s="21">
        <f t="shared" si="36"/>
        <v>49</v>
      </c>
      <c r="E1334" s="133">
        <v>45994</v>
      </c>
      <c r="F1334" s="21">
        <v>6</v>
      </c>
      <c r="G1334" s="21" t="s">
        <v>76</v>
      </c>
      <c r="H1334" s="21" t="s">
        <v>76</v>
      </c>
      <c r="I1334" s="21" t="s">
        <v>76</v>
      </c>
      <c r="J1334" s="21" t="s">
        <v>76</v>
      </c>
      <c r="K1334" s="21" t="s">
        <v>76</v>
      </c>
      <c r="L1334" s="21" t="s">
        <v>76</v>
      </c>
      <c r="M1334" s="21" t="s">
        <v>76</v>
      </c>
    </row>
    <row r="1335" spans="4:13">
      <c r="D1335" s="21">
        <f t="shared" ref="D1335:D1362" si="37">_xlfn.ISOWEEKNUM(E1335)</f>
        <v>49</v>
      </c>
      <c r="E1335" s="133">
        <v>45995</v>
      </c>
      <c r="F1335" s="21">
        <v>1</v>
      </c>
      <c r="G1335" s="21" t="s">
        <v>76</v>
      </c>
      <c r="H1335" s="21" t="s">
        <v>76</v>
      </c>
      <c r="I1335" s="21" t="s">
        <v>76</v>
      </c>
      <c r="J1335" s="21" t="s">
        <v>76</v>
      </c>
      <c r="K1335" s="21" t="s">
        <v>76</v>
      </c>
      <c r="L1335" s="21" t="s">
        <v>76</v>
      </c>
      <c r="M1335" s="21" t="s">
        <v>76</v>
      </c>
    </row>
    <row r="1336" spans="4:13">
      <c r="D1336" s="21">
        <f t="shared" si="37"/>
        <v>49</v>
      </c>
      <c r="E1336" s="133">
        <v>45995</v>
      </c>
      <c r="F1336" s="21">
        <v>2</v>
      </c>
      <c r="G1336" s="21" t="s">
        <v>76</v>
      </c>
      <c r="H1336" s="21" t="s">
        <v>76</v>
      </c>
      <c r="I1336" s="21" t="s">
        <v>76</v>
      </c>
      <c r="J1336" s="21" t="s">
        <v>76</v>
      </c>
      <c r="K1336" s="21" t="s">
        <v>76</v>
      </c>
      <c r="L1336" s="21" t="s">
        <v>76</v>
      </c>
      <c r="M1336" s="21" t="s">
        <v>76</v>
      </c>
    </row>
    <row r="1337" spans="4:13">
      <c r="D1337" s="21">
        <f t="shared" si="37"/>
        <v>49</v>
      </c>
      <c r="E1337" s="133">
        <v>45995</v>
      </c>
      <c r="F1337" s="21">
        <v>3</v>
      </c>
      <c r="G1337" s="21" t="s">
        <v>76</v>
      </c>
      <c r="H1337" s="21" t="s">
        <v>76</v>
      </c>
      <c r="I1337" s="21" t="s">
        <v>76</v>
      </c>
      <c r="J1337" s="21" t="s">
        <v>76</v>
      </c>
      <c r="K1337" s="21" t="s">
        <v>76</v>
      </c>
      <c r="L1337" s="21" t="s">
        <v>76</v>
      </c>
      <c r="M1337" s="21" t="s">
        <v>76</v>
      </c>
    </row>
    <row r="1338" spans="4:13">
      <c r="D1338" s="21">
        <f t="shared" si="37"/>
        <v>49</v>
      </c>
      <c r="E1338" s="133">
        <v>45995</v>
      </c>
      <c r="F1338" s="21">
        <v>4</v>
      </c>
      <c r="G1338" s="21" t="s">
        <v>76</v>
      </c>
      <c r="H1338" s="21" t="s">
        <v>76</v>
      </c>
      <c r="I1338" s="21" t="s">
        <v>76</v>
      </c>
      <c r="J1338" s="21" t="s">
        <v>76</v>
      </c>
      <c r="K1338" s="21" t="s">
        <v>76</v>
      </c>
      <c r="L1338" s="21" t="s">
        <v>76</v>
      </c>
      <c r="M1338" s="21" t="s">
        <v>76</v>
      </c>
    </row>
    <row r="1339" spans="4:13">
      <c r="D1339" s="21">
        <f t="shared" si="37"/>
        <v>49</v>
      </c>
      <c r="E1339" s="133">
        <v>45995</v>
      </c>
      <c r="F1339" s="21">
        <v>5</v>
      </c>
      <c r="G1339" s="21" t="s">
        <v>76</v>
      </c>
      <c r="H1339" s="21" t="s">
        <v>76</v>
      </c>
      <c r="I1339" s="21" t="s">
        <v>76</v>
      </c>
      <c r="J1339" s="21" t="s">
        <v>76</v>
      </c>
      <c r="K1339" s="21" t="s">
        <v>76</v>
      </c>
      <c r="L1339" s="21" t="s">
        <v>76</v>
      </c>
      <c r="M1339" s="21" t="s">
        <v>76</v>
      </c>
    </row>
    <row r="1340" spans="4:13">
      <c r="D1340" s="21">
        <f t="shared" si="37"/>
        <v>49</v>
      </c>
      <c r="E1340" s="133">
        <v>45995</v>
      </c>
      <c r="F1340" s="21">
        <v>6</v>
      </c>
      <c r="G1340" s="21" t="s">
        <v>76</v>
      </c>
      <c r="H1340" s="21" t="s">
        <v>76</v>
      </c>
      <c r="I1340" s="21" t="s">
        <v>76</v>
      </c>
      <c r="J1340" s="21" t="s">
        <v>76</v>
      </c>
      <c r="K1340" s="21" t="s">
        <v>76</v>
      </c>
      <c r="L1340" s="21" t="s">
        <v>76</v>
      </c>
      <c r="M1340" s="21" t="s">
        <v>76</v>
      </c>
    </row>
    <row r="1341" spans="4:13">
      <c r="D1341" s="21">
        <f t="shared" si="37"/>
        <v>49</v>
      </c>
      <c r="E1341" s="133">
        <v>45996</v>
      </c>
      <c r="F1341" s="21">
        <v>1</v>
      </c>
      <c r="G1341" s="21" t="s">
        <v>76</v>
      </c>
      <c r="H1341" s="21" t="s">
        <v>76</v>
      </c>
      <c r="I1341" s="21" t="s">
        <v>76</v>
      </c>
      <c r="J1341" s="21" t="s">
        <v>76</v>
      </c>
      <c r="K1341" s="21" t="s">
        <v>76</v>
      </c>
      <c r="L1341" s="21" t="s">
        <v>76</v>
      </c>
      <c r="M1341" s="21" t="s">
        <v>76</v>
      </c>
    </row>
    <row r="1342" spans="4:13">
      <c r="D1342" s="21">
        <f t="shared" si="37"/>
        <v>49</v>
      </c>
      <c r="E1342" s="133">
        <v>45996</v>
      </c>
      <c r="F1342" s="21">
        <v>2</v>
      </c>
      <c r="G1342" s="21" t="s">
        <v>76</v>
      </c>
      <c r="H1342" s="21" t="s">
        <v>76</v>
      </c>
      <c r="I1342" s="21" t="s">
        <v>76</v>
      </c>
      <c r="J1342" s="21" t="s">
        <v>76</v>
      </c>
      <c r="K1342" s="21" t="s">
        <v>76</v>
      </c>
      <c r="L1342" s="21" t="s">
        <v>76</v>
      </c>
      <c r="M1342" s="21" t="s">
        <v>76</v>
      </c>
    </row>
    <row r="1343" spans="4:13">
      <c r="D1343" s="21">
        <f t="shared" si="37"/>
        <v>49</v>
      </c>
      <c r="E1343" s="133">
        <v>45996</v>
      </c>
      <c r="F1343" s="21">
        <v>3</v>
      </c>
      <c r="G1343" s="21" t="s">
        <v>76</v>
      </c>
      <c r="H1343" s="21" t="s">
        <v>76</v>
      </c>
      <c r="I1343" s="21" t="s">
        <v>76</v>
      </c>
      <c r="J1343" s="21" t="s">
        <v>76</v>
      </c>
      <c r="K1343" s="21" t="s">
        <v>76</v>
      </c>
      <c r="L1343" s="21" t="s">
        <v>76</v>
      </c>
      <c r="M1343" s="21" t="s">
        <v>76</v>
      </c>
    </row>
    <row r="1344" spans="4:13">
      <c r="D1344" s="21">
        <f t="shared" si="37"/>
        <v>49</v>
      </c>
      <c r="E1344" s="133">
        <v>45996</v>
      </c>
      <c r="F1344" s="21">
        <v>4</v>
      </c>
      <c r="G1344" s="21" t="s">
        <v>76</v>
      </c>
      <c r="H1344" s="21" t="s">
        <v>76</v>
      </c>
      <c r="I1344" s="21" t="s">
        <v>76</v>
      </c>
      <c r="J1344" s="21" t="s">
        <v>76</v>
      </c>
      <c r="K1344" s="21" t="s">
        <v>76</v>
      </c>
      <c r="L1344" s="21" t="s">
        <v>76</v>
      </c>
      <c r="M1344" s="21" t="s">
        <v>76</v>
      </c>
    </row>
    <row r="1345" spans="4:13">
      <c r="D1345" s="21">
        <f t="shared" si="37"/>
        <v>50</v>
      </c>
      <c r="E1345" s="133">
        <v>46000</v>
      </c>
      <c r="F1345" s="21">
        <v>1</v>
      </c>
      <c r="G1345" s="21" t="s">
        <v>76</v>
      </c>
      <c r="H1345" s="21" t="s">
        <v>76</v>
      </c>
      <c r="I1345" s="21" t="s">
        <v>76</v>
      </c>
      <c r="J1345" s="21" t="s">
        <v>76</v>
      </c>
      <c r="K1345" s="21" t="s">
        <v>76</v>
      </c>
      <c r="L1345" s="21" t="s">
        <v>76</v>
      </c>
      <c r="M1345" s="21" t="s">
        <v>76</v>
      </c>
    </row>
    <row r="1346" spans="4:13">
      <c r="D1346" s="21">
        <f t="shared" si="37"/>
        <v>50</v>
      </c>
      <c r="E1346" s="133">
        <v>46000</v>
      </c>
      <c r="F1346" s="21">
        <v>2</v>
      </c>
      <c r="G1346" s="21" t="s">
        <v>76</v>
      </c>
      <c r="H1346" s="21" t="s">
        <v>76</v>
      </c>
      <c r="I1346" s="21" t="s">
        <v>76</v>
      </c>
      <c r="J1346" s="21" t="s">
        <v>76</v>
      </c>
      <c r="K1346" s="21" t="s">
        <v>76</v>
      </c>
      <c r="L1346" s="21" t="s">
        <v>76</v>
      </c>
      <c r="M1346" s="21" t="s">
        <v>76</v>
      </c>
    </row>
    <row r="1347" spans="4:13">
      <c r="D1347" s="21">
        <f t="shared" si="37"/>
        <v>50</v>
      </c>
      <c r="E1347" s="133">
        <v>46000</v>
      </c>
      <c r="F1347" s="21">
        <v>3</v>
      </c>
      <c r="G1347" s="21" t="s">
        <v>76</v>
      </c>
      <c r="H1347" s="21" t="s">
        <v>76</v>
      </c>
      <c r="I1347" s="21" t="s">
        <v>76</v>
      </c>
      <c r="J1347" s="21" t="s">
        <v>76</v>
      </c>
      <c r="K1347" s="21" t="s">
        <v>76</v>
      </c>
      <c r="L1347" s="21" t="s">
        <v>76</v>
      </c>
      <c r="M1347" s="21" t="s">
        <v>76</v>
      </c>
    </row>
    <row r="1348" spans="4:13">
      <c r="D1348" s="21">
        <f t="shared" si="37"/>
        <v>50</v>
      </c>
      <c r="E1348" s="133">
        <v>46000</v>
      </c>
      <c r="F1348" s="21">
        <v>4</v>
      </c>
      <c r="G1348" s="21" t="s">
        <v>76</v>
      </c>
      <c r="H1348" s="21" t="s">
        <v>76</v>
      </c>
      <c r="I1348" s="21" t="s">
        <v>76</v>
      </c>
      <c r="J1348" s="21" t="s">
        <v>76</v>
      </c>
      <c r="K1348" s="21" t="s">
        <v>76</v>
      </c>
      <c r="L1348" s="21" t="s">
        <v>76</v>
      </c>
      <c r="M1348" s="21" t="s">
        <v>76</v>
      </c>
    </row>
    <row r="1349" spans="4:13">
      <c r="D1349" s="21">
        <f t="shared" si="37"/>
        <v>50</v>
      </c>
      <c r="E1349" s="133">
        <v>46000</v>
      </c>
      <c r="F1349" s="21">
        <v>5</v>
      </c>
      <c r="G1349" s="21" t="s">
        <v>76</v>
      </c>
      <c r="H1349" s="21" t="s">
        <v>76</v>
      </c>
      <c r="I1349" s="21" t="s">
        <v>76</v>
      </c>
      <c r="J1349" s="21" t="s">
        <v>76</v>
      </c>
      <c r="K1349" s="21" t="s">
        <v>76</v>
      </c>
      <c r="L1349" s="21" t="s">
        <v>76</v>
      </c>
      <c r="M1349" s="21" t="s">
        <v>76</v>
      </c>
    </row>
    <row r="1350" spans="4:13">
      <c r="D1350" s="21">
        <f t="shared" si="37"/>
        <v>50</v>
      </c>
      <c r="E1350" s="133">
        <v>46000</v>
      </c>
      <c r="F1350" s="21">
        <v>6</v>
      </c>
      <c r="G1350" s="21" t="s">
        <v>76</v>
      </c>
      <c r="H1350" s="21" t="s">
        <v>76</v>
      </c>
      <c r="I1350" s="21" t="s">
        <v>76</v>
      </c>
      <c r="J1350" s="21" t="s">
        <v>76</v>
      </c>
      <c r="K1350" s="21" t="s">
        <v>76</v>
      </c>
      <c r="L1350" s="21" t="s">
        <v>76</v>
      </c>
      <c r="M1350" s="21" t="s">
        <v>76</v>
      </c>
    </row>
    <row r="1351" spans="4:13">
      <c r="D1351" s="21">
        <f t="shared" si="37"/>
        <v>50</v>
      </c>
      <c r="E1351" s="133">
        <v>46001</v>
      </c>
      <c r="F1351" s="21">
        <v>1</v>
      </c>
      <c r="G1351" s="21" t="s">
        <v>76</v>
      </c>
      <c r="H1351" s="21" t="s">
        <v>76</v>
      </c>
      <c r="I1351" s="21" t="s">
        <v>76</v>
      </c>
      <c r="J1351" s="21" t="s">
        <v>76</v>
      </c>
      <c r="K1351" s="21" t="s">
        <v>76</v>
      </c>
      <c r="L1351" s="21" t="s">
        <v>76</v>
      </c>
      <c r="M1351" s="21" t="s">
        <v>76</v>
      </c>
    </row>
    <row r="1352" spans="4:13">
      <c r="D1352" s="21">
        <f t="shared" si="37"/>
        <v>50</v>
      </c>
      <c r="E1352" s="133">
        <v>46001</v>
      </c>
      <c r="F1352" s="21">
        <v>2</v>
      </c>
      <c r="G1352" s="21" t="s">
        <v>76</v>
      </c>
      <c r="H1352" s="21" t="s">
        <v>76</v>
      </c>
      <c r="I1352" s="21" t="s">
        <v>76</v>
      </c>
      <c r="J1352" s="21" t="s">
        <v>76</v>
      </c>
      <c r="K1352" s="21" t="s">
        <v>76</v>
      </c>
      <c r="L1352" s="21" t="s">
        <v>76</v>
      </c>
      <c r="M1352" s="21" t="s">
        <v>76</v>
      </c>
    </row>
    <row r="1353" spans="4:13">
      <c r="D1353" s="21">
        <f t="shared" si="37"/>
        <v>50</v>
      </c>
      <c r="E1353" s="133">
        <v>46001</v>
      </c>
      <c r="F1353" s="21">
        <v>3</v>
      </c>
      <c r="G1353" s="21" t="s">
        <v>76</v>
      </c>
      <c r="H1353" s="21" t="s">
        <v>76</v>
      </c>
      <c r="I1353" s="21" t="s">
        <v>76</v>
      </c>
      <c r="J1353" s="21" t="s">
        <v>76</v>
      </c>
      <c r="K1353" s="21" t="s">
        <v>76</v>
      </c>
      <c r="L1353" s="21" t="s">
        <v>76</v>
      </c>
      <c r="M1353" s="21" t="s">
        <v>76</v>
      </c>
    </row>
    <row r="1354" spans="4:13">
      <c r="D1354" s="21">
        <f t="shared" si="37"/>
        <v>50</v>
      </c>
      <c r="E1354" s="133">
        <v>46001</v>
      </c>
      <c r="F1354" s="21">
        <v>4</v>
      </c>
      <c r="G1354" s="21" t="s">
        <v>76</v>
      </c>
      <c r="H1354" s="21" t="s">
        <v>76</v>
      </c>
      <c r="I1354" s="21" t="s">
        <v>76</v>
      </c>
      <c r="J1354" s="21" t="s">
        <v>76</v>
      </c>
      <c r="K1354" s="21" t="s">
        <v>76</v>
      </c>
      <c r="L1354" s="21" t="s">
        <v>76</v>
      </c>
      <c r="M1354" s="21" t="s">
        <v>76</v>
      </c>
    </row>
    <row r="1355" spans="4:13">
      <c r="D1355" s="21">
        <f t="shared" si="37"/>
        <v>50</v>
      </c>
      <c r="E1355" s="133">
        <v>46001</v>
      </c>
      <c r="F1355" s="21">
        <v>5</v>
      </c>
      <c r="G1355" s="21" t="s">
        <v>76</v>
      </c>
      <c r="H1355" s="21" t="s">
        <v>76</v>
      </c>
      <c r="I1355" s="21" t="s">
        <v>76</v>
      </c>
      <c r="J1355" s="21" t="s">
        <v>76</v>
      </c>
      <c r="K1355" s="21" t="s">
        <v>76</v>
      </c>
      <c r="L1355" s="21" t="s">
        <v>76</v>
      </c>
      <c r="M1355" s="21" t="s">
        <v>76</v>
      </c>
    </row>
    <row r="1356" spans="4:13">
      <c r="D1356" s="21">
        <f t="shared" si="37"/>
        <v>50</v>
      </c>
      <c r="E1356" s="133">
        <v>46001</v>
      </c>
      <c r="F1356" s="21">
        <v>6</v>
      </c>
      <c r="G1356" s="21" t="s">
        <v>76</v>
      </c>
      <c r="H1356" s="21" t="s">
        <v>76</v>
      </c>
      <c r="I1356" s="21" t="s">
        <v>76</v>
      </c>
      <c r="J1356" s="21" t="s">
        <v>76</v>
      </c>
      <c r="K1356" s="21" t="s">
        <v>76</v>
      </c>
      <c r="L1356" s="21" t="s">
        <v>76</v>
      </c>
      <c r="M1356" s="21" t="s">
        <v>76</v>
      </c>
    </row>
    <row r="1357" spans="4:13">
      <c r="D1357" s="21">
        <f t="shared" si="37"/>
        <v>50</v>
      </c>
      <c r="E1357" s="133">
        <v>46002</v>
      </c>
      <c r="F1357" s="21">
        <v>1</v>
      </c>
      <c r="G1357" s="21" t="s">
        <v>76</v>
      </c>
      <c r="H1357" s="21" t="s">
        <v>76</v>
      </c>
      <c r="I1357" s="21" t="s">
        <v>76</v>
      </c>
      <c r="J1357" s="21" t="s">
        <v>76</v>
      </c>
      <c r="K1357" s="21" t="s">
        <v>76</v>
      </c>
      <c r="L1357" s="21" t="s">
        <v>76</v>
      </c>
      <c r="M1357" s="21" t="s">
        <v>76</v>
      </c>
    </row>
    <row r="1358" spans="4:13">
      <c r="D1358" s="21">
        <f t="shared" si="37"/>
        <v>50</v>
      </c>
      <c r="E1358" s="133">
        <v>46002</v>
      </c>
      <c r="F1358" s="21">
        <v>2</v>
      </c>
      <c r="G1358" s="21" t="s">
        <v>76</v>
      </c>
      <c r="H1358" s="21" t="s">
        <v>76</v>
      </c>
      <c r="I1358" s="21" t="s">
        <v>76</v>
      </c>
      <c r="J1358" s="21" t="s">
        <v>76</v>
      </c>
      <c r="K1358" s="21" t="s">
        <v>76</v>
      </c>
      <c r="L1358" s="21" t="s">
        <v>76</v>
      </c>
      <c r="M1358" s="21" t="s">
        <v>76</v>
      </c>
    </row>
    <row r="1359" spans="4:13">
      <c r="D1359" s="21">
        <f t="shared" si="37"/>
        <v>50</v>
      </c>
      <c r="E1359" s="133">
        <v>46002</v>
      </c>
      <c r="F1359" s="21">
        <v>3</v>
      </c>
      <c r="G1359" s="21" t="s">
        <v>76</v>
      </c>
      <c r="H1359" s="21" t="s">
        <v>76</v>
      </c>
      <c r="I1359" s="21" t="s">
        <v>76</v>
      </c>
      <c r="J1359" s="21" t="s">
        <v>76</v>
      </c>
      <c r="K1359" s="21" t="s">
        <v>76</v>
      </c>
      <c r="L1359" s="21" t="s">
        <v>76</v>
      </c>
      <c r="M1359" s="21" t="s">
        <v>76</v>
      </c>
    </row>
    <row r="1360" spans="4:13">
      <c r="D1360" s="21">
        <f t="shared" si="37"/>
        <v>50</v>
      </c>
      <c r="E1360" s="133">
        <v>46002</v>
      </c>
      <c r="F1360" s="21">
        <v>4</v>
      </c>
      <c r="G1360" s="21" t="s">
        <v>76</v>
      </c>
      <c r="H1360" s="21" t="s">
        <v>76</v>
      </c>
      <c r="I1360" s="21" t="s">
        <v>76</v>
      </c>
      <c r="J1360" s="21" t="s">
        <v>76</v>
      </c>
      <c r="K1360" s="21" t="s">
        <v>76</v>
      </c>
      <c r="L1360" s="21" t="s">
        <v>76</v>
      </c>
      <c r="M1360" s="21" t="s">
        <v>76</v>
      </c>
    </row>
    <row r="1361" spans="4:13">
      <c r="D1361" s="21">
        <f t="shared" si="37"/>
        <v>50</v>
      </c>
      <c r="E1361" s="133">
        <v>46002</v>
      </c>
      <c r="F1361" s="21">
        <v>5</v>
      </c>
      <c r="G1361" s="21" t="s">
        <v>76</v>
      </c>
      <c r="H1361" s="21" t="s">
        <v>76</v>
      </c>
      <c r="I1361" s="21" t="s">
        <v>76</v>
      </c>
      <c r="J1361" s="21" t="s">
        <v>76</v>
      </c>
      <c r="K1361" s="21" t="s">
        <v>76</v>
      </c>
      <c r="L1361" s="21" t="s">
        <v>76</v>
      </c>
      <c r="M1361" s="21" t="s">
        <v>76</v>
      </c>
    </row>
    <row r="1362" spans="4:13">
      <c r="D1362" s="21">
        <f t="shared" si="37"/>
        <v>50</v>
      </c>
      <c r="E1362" s="133">
        <v>46002</v>
      </c>
      <c r="F1362" s="21">
        <v>6</v>
      </c>
      <c r="G1362" s="21" t="s">
        <v>76</v>
      </c>
      <c r="H1362" s="21" t="s">
        <v>76</v>
      </c>
      <c r="I1362" s="21" t="s">
        <v>76</v>
      </c>
      <c r="J1362" s="21" t="s">
        <v>76</v>
      </c>
      <c r="K1362" s="21" t="s">
        <v>76</v>
      </c>
      <c r="L1362" s="21" t="s">
        <v>76</v>
      </c>
      <c r="M1362" s="21" t="s">
        <v>76</v>
      </c>
    </row>
    <row r="1363" spans="4:13">
      <c r="D1363" s="21">
        <f t="shared" ref="D1363:D1366" si="38">_xlfn.ISOWEEKNUM(E1363)</f>
        <v>50</v>
      </c>
      <c r="E1363" s="133">
        <v>46003</v>
      </c>
      <c r="F1363" s="21">
        <v>1</v>
      </c>
      <c r="G1363" s="21" t="s">
        <v>76</v>
      </c>
      <c r="H1363" s="21" t="s">
        <v>76</v>
      </c>
      <c r="I1363" s="21" t="s">
        <v>76</v>
      </c>
      <c r="J1363" s="21" t="s">
        <v>76</v>
      </c>
      <c r="K1363" s="21" t="s">
        <v>76</v>
      </c>
      <c r="L1363" s="21" t="s">
        <v>76</v>
      </c>
      <c r="M1363" s="21" t="s">
        <v>76</v>
      </c>
    </row>
    <row r="1364" spans="4:13">
      <c r="D1364" s="21">
        <f t="shared" si="38"/>
        <v>50</v>
      </c>
      <c r="E1364" s="133">
        <v>46003</v>
      </c>
      <c r="F1364" s="21">
        <v>2</v>
      </c>
      <c r="G1364" s="21" t="s">
        <v>76</v>
      </c>
      <c r="H1364" s="21" t="s">
        <v>76</v>
      </c>
      <c r="I1364" s="21" t="s">
        <v>76</v>
      </c>
      <c r="J1364" s="21" t="s">
        <v>76</v>
      </c>
      <c r="K1364" s="21" t="s">
        <v>76</v>
      </c>
      <c r="L1364" s="21" t="s">
        <v>76</v>
      </c>
      <c r="M1364" s="21" t="s">
        <v>76</v>
      </c>
    </row>
    <row r="1365" spans="4:13">
      <c r="D1365" s="21">
        <f t="shared" si="38"/>
        <v>50</v>
      </c>
      <c r="E1365" s="133">
        <v>46003</v>
      </c>
      <c r="F1365" s="21">
        <v>3</v>
      </c>
      <c r="G1365" s="21" t="s">
        <v>76</v>
      </c>
      <c r="H1365" s="21" t="s">
        <v>76</v>
      </c>
      <c r="I1365" s="21" t="s">
        <v>76</v>
      </c>
      <c r="J1365" s="21" t="s">
        <v>76</v>
      </c>
      <c r="K1365" s="21" t="s">
        <v>76</v>
      </c>
      <c r="L1365" s="21" t="s">
        <v>76</v>
      </c>
      <c r="M1365" s="21" t="s">
        <v>76</v>
      </c>
    </row>
    <row r="1366" spans="4:13">
      <c r="D1366" s="21">
        <f t="shared" si="38"/>
        <v>50</v>
      </c>
      <c r="E1366" s="133">
        <v>46003</v>
      </c>
      <c r="F1366" s="21">
        <v>4</v>
      </c>
      <c r="G1366" s="21" t="s">
        <v>76</v>
      </c>
      <c r="H1366" s="21" t="s">
        <v>76</v>
      </c>
      <c r="I1366" s="21" t="s">
        <v>76</v>
      </c>
      <c r="J1366" s="21" t="s">
        <v>76</v>
      </c>
      <c r="K1366" s="21" t="s">
        <v>76</v>
      </c>
      <c r="L1366" s="21" t="s">
        <v>76</v>
      </c>
      <c r="M1366" s="21" t="s">
        <v>76</v>
      </c>
    </row>
    <row r="1367" spans="4:13">
      <c r="D1367" s="21">
        <f t="shared" ref="D1367:D1372" si="39">_xlfn.ISOWEEKNUM(E1367)</f>
        <v>51</v>
      </c>
      <c r="E1367" s="133">
        <v>46006</v>
      </c>
      <c r="F1367" s="21">
        <v>1</v>
      </c>
      <c r="G1367" s="21" t="s">
        <v>76</v>
      </c>
      <c r="H1367" s="21" t="s">
        <v>76</v>
      </c>
      <c r="I1367" s="21" t="s">
        <v>76</v>
      </c>
      <c r="J1367" s="21" t="s">
        <v>82</v>
      </c>
      <c r="K1367" s="21" t="s">
        <v>76</v>
      </c>
      <c r="L1367" s="21" t="s">
        <v>76</v>
      </c>
      <c r="M1367" s="21" t="s">
        <v>76</v>
      </c>
    </row>
    <row r="1368" spans="4:13">
      <c r="D1368" s="21">
        <f t="shared" si="39"/>
        <v>51</v>
      </c>
      <c r="E1368" s="133">
        <v>46006</v>
      </c>
      <c r="F1368" s="21">
        <v>2</v>
      </c>
      <c r="G1368" s="21" t="s">
        <v>76</v>
      </c>
      <c r="H1368" s="21" t="s">
        <v>76</v>
      </c>
      <c r="I1368" s="21" t="s">
        <v>76</v>
      </c>
      <c r="J1368" s="21" t="s">
        <v>82</v>
      </c>
      <c r="K1368" s="21" t="s">
        <v>76</v>
      </c>
      <c r="L1368" s="21" t="s">
        <v>76</v>
      </c>
      <c r="M1368" s="21" t="s">
        <v>76</v>
      </c>
    </row>
    <row r="1369" spans="4:13">
      <c r="D1369" s="21">
        <f t="shared" si="39"/>
        <v>51</v>
      </c>
      <c r="E1369" s="133">
        <v>46006</v>
      </c>
      <c r="F1369" s="21">
        <v>3</v>
      </c>
      <c r="G1369" s="21" t="s">
        <v>76</v>
      </c>
      <c r="H1369" s="21" t="s">
        <v>76</v>
      </c>
      <c r="I1369" s="21" t="s">
        <v>76</v>
      </c>
      <c r="J1369" s="21" t="s">
        <v>82</v>
      </c>
      <c r="K1369" s="21" t="s">
        <v>76</v>
      </c>
      <c r="L1369" s="21" t="s">
        <v>76</v>
      </c>
      <c r="M1369" s="21" t="s">
        <v>76</v>
      </c>
    </row>
    <row r="1370" spans="4:13">
      <c r="D1370" s="21">
        <f t="shared" si="39"/>
        <v>51</v>
      </c>
      <c r="E1370" s="133">
        <v>46006</v>
      </c>
      <c r="F1370" s="21">
        <v>4</v>
      </c>
      <c r="G1370" s="21" t="s">
        <v>76</v>
      </c>
      <c r="H1370" s="21" t="s">
        <v>76</v>
      </c>
      <c r="I1370" s="21" t="s">
        <v>76</v>
      </c>
      <c r="J1370" s="21" t="s">
        <v>82</v>
      </c>
      <c r="K1370" s="21" t="s">
        <v>76</v>
      </c>
      <c r="L1370" s="21" t="s">
        <v>76</v>
      </c>
      <c r="M1370" s="21" t="s">
        <v>76</v>
      </c>
    </row>
    <row r="1371" spans="4:13">
      <c r="D1371" s="21">
        <f t="shared" si="39"/>
        <v>51</v>
      </c>
      <c r="E1371" s="133">
        <v>46006</v>
      </c>
      <c r="F1371" s="21">
        <v>5</v>
      </c>
      <c r="G1371" s="21" t="s">
        <v>76</v>
      </c>
      <c r="H1371" s="21" t="s">
        <v>76</v>
      </c>
      <c r="I1371" s="21" t="s">
        <v>76</v>
      </c>
      <c r="J1371" s="21" t="s">
        <v>82</v>
      </c>
      <c r="K1371" s="21" t="s">
        <v>76</v>
      </c>
      <c r="L1371" s="21" t="s">
        <v>76</v>
      </c>
      <c r="M1371" s="21" t="s">
        <v>76</v>
      </c>
    </row>
    <row r="1372" spans="4:13">
      <c r="D1372" s="21">
        <f t="shared" si="39"/>
        <v>51</v>
      </c>
      <c r="E1372" s="133">
        <v>46006</v>
      </c>
      <c r="F1372" s="21">
        <v>6</v>
      </c>
      <c r="G1372" s="21" t="s">
        <v>76</v>
      </c>
      <c r="H1372" s="21" t="s">
        <v>76</v>
      </c>
      <c r="I1372" s="21" t="s">
        <v>76</v>
      </c>
      <c r="J1372" s="21" t="s">
        <v>82</v>
      </c>
      <c r="K1372" s="21" t="s">
        <v>76</v>
      </c>
      <c r="L1372" s="21" t="s">
        <v>76</v>
      </c>
      <c r="M1372" s="21" t="s">
        <v>76</v>
      </c>
    </row>
    <row r="1373" spans="4:13">
      <c r="D1373" s="21">
        <f t="shared" ref="D1373:D1378" si="40">_xlfn.ISOWEEKNUM(E1373)</f>
        <v>51</v>
      </c>
      <c r="E1373" s="133">
        <v>46007</v>
      </c>
      <c r="F1373" s="21">
        <v>1</v>
      </c>
      <c r="G1373" s="21" t="s">
        <v>76</v>
      </c>
      <c r="H1373" s="21" t="s">
        <v>76</v>
      </c>
      <c r="I1373" s="21" t="s">
        <v>76</v>
      </c>
      <c r="J1373" s="21" t="s">
        <v>82</v>
      </c>
      <c r="K1373" s="21" t="s">
        <v>76</v>
      </c>
      <c r="L1373" s="21" t="s">
        <v>76</v>
      </c>
      <c r="M1373" s="21" t="s">
        <v>76</v>
      </c>
    </row>
    <row r="1374" spans="4:13">
      <c r="D1374" s="21">
        <f t="shared" si="40"/>
        <v>51</v>
      </c>
      <c r="E1374" s="133">
        <v>46007</v>
      </c>
      <c r="F1374" s="21">
        <v>2</v>
      </c>
      <c r="G1374" s="21" t="s">
        <v>76</v>
      </c>
      <c r="H1374" s="21" t="s">
        <v>76</v>
      </c>
      <c r="I1374" s="21" t="s">
        <v>76</v>
      </c>
      <c r="J1374" s="21" t="s">
        <v>82</v>
      </c>
      <c r="K1374" s="21" t="s">
        <v>76</v>
      </c>
      <c r="L1374" s="21" t="s">
        <v>76</v>
      </c>
      <c r="M1374" s="21" t="s">
        <v>76</v>
      </c>
    </row>
    <row r="1375" spans="4:13">
      <c r="D1375" s="21">
        <f t="shared" si="40"/>
        <v>51</v>
      </c>
      <c r="E1375" s="133">
        <v>46007</v>
      </c>
      <c r="F1375" s="21">
        <v>3</v>
      </c>
      <c r="G1375" s="21" t="s">
        <v>76</v>
      </c>
      <c r="H1375" s="21" t="s">
        <v>76</v>
      </c>
      <c r="I1375" s="21" t="s">
        <v>76</v>
      </c>
      <c r="J1375" s="21" t="s">
        <v>82</v>
      </c>
      <c r="K1375" s="21" t="s">
        <v>76</v>
      </c>
      <c r="L1375" s="21" t="s">
        <v>76</v>
      </c>
      <c r="M1375" s="21" t="s">
        <v>76</v>
      </c>
    </row>
    <row r="1376" spans="4:13">
      <c r="D1376" s="21">
        <f t="shared" si="40"/>
        <v>51</v>
      </c>
      <c r="E1376" s="133">
        <v>46007</v>
      </c>
      <c r="F1376" s="21">
        <v>4</v>
      </c>
      <c r="G1376" s="21" t="s">
        <v>76</v>
      </c>
      <c r="H1376" s="21" t="s">
        <v>76</v>
      </c>
      <c r="I1376" s="21" t="s">
        <v>76</v>
      </c>
      <c r="J1376" s="21" t="s">
        <v>82</v>
      </c>
      <c r="K1376" s="21" t="s">
        <v>76</v>
      </c>
      <c r="L1376" s="21" t="s">
        <v>76</v>
      </c>
      <c r="M1376" s="21" t="s">
        <v>76</v>
      </c>
    </row>
    <row r="1377" spans="4:13">
      <c r="D1377" s="21">
        <f t="shared" si="40"/>
        <v>51</v>
      </c>
      <c r="E1377" s="133">
        <v>46007</v>
      </c>
      <c r="F1377" s="21">
        <v>5</v>
      </c>
      <c r="G1377" s="21" t="s">
        <v>76</v>
      </c>
      <c r="H1377" s="21" t="s">
        <v>76</v>
      </c>
      <c r="I1377" s="21" t="s">
        <v>76</v>
      </c>
      <c r="J1377" s="21" t="s">
        <v>82</v>
      </c>
      <c r="K1377" s="21" t="s">
        <v>76</v>
      </c>
      <c r="L1377" s="21" t="s">
        <v>76</v>
      </c>
      <c r="M1377" s="21" t="s">
        <v>76</v>
      </c>
    </row>
    <row r="1378" spans="4:13">
      <c r="D1378" s="21">
        <f t="shared" si="40"/>
        <v>51</v>
      </c>
      <c r="E1378" s="133">
        <v>46007</v>
      </c>
      <c r="F1378" s="21">
        <v>6</v>
      </c>
      <c r="G1378" s="21" t="s">
        <v>76</v>
      </c>
      <c r="H1378" s="21" t="s">
        <v>76</v>
      </c>
      <c r="I1378" s="21" t="s">
        <v>76</v>
      </c>
      <c r="J1378" s="21" t="s">
        <v>82</v>
      </c>
      <c r="K1378" s="21" t="s">
        <v>76</v>
      </c>
      <c r="L1378" s="21" t="s">
        <v>76</v>
      </c>
      <c r="M1378" s="21" t="s">
        <v>76</v>
      </c>
    </row>
    <row r="1379" spans="4:13">
      <c r="D1379" s="21">
        <f t="shared" ref="D1379:D1384" si="41">_xlfn.ISOWEEKNUM(E1379)</f>
        <v>51</v>
      </c>
      <c r="E1379" s="133">
        <v>46008</v>
      </c>
      <c r="F1379" s="21">
        <v>1</v>
      </c>
      <c r="G1379" s="21" t="s">
        <v>76</v>
      </c>
      <c r="H1379" s="21" t="s">
        <v>76</v>
      </c>
      <c r="I1379" s="21" t="s">
        <v>76</v>
      </c>
      <c r="J1379" s="21" t="s">
        <v>82</v>
      </c>
      <c r="K1379" s="21" t="s">
        <v>76</v>
      </c>
      <c r="L1379" s="21" t="s">
        <v>76</v>
      </c>
      <c r="M1379" s="21" t="s">
        <v>76</v>
      </c>
    </row>
    <row r="1380" spans="4:13">
      <c r="D1380" s="21">
        <f t="shared" si="41"/>
        <v>51</v>
      </c>
      <c r="E1380" s="133">
        <v>46008</v>
      </c>
      <c r="F1380" s="21">
        <v>2</v>
      </c>
      <c r="G1380" s="21" t="s">
        <v>76</v>
      </c>
      <c r="H1380" s="21" t="s">
        <v>76</v>
      </c>
      <c r="I1380" s="21" t="s">
        <v>76</v>
      </c>
      <c r="J1380" s="21" t="s">
        <v>82</v>
      </c>
      <c r="K1380" s="21" t="s">
        <v>76</v>
      </c>
      <c r="L1380" s="21" t="s">
        <v>76</v>
      </c>
      <c r="M1380" s="21" t="s">
        <v>76</v>
      </c>
    </row>
    <row r="1381" spans="4:13">
      <c r="D1381" s="21">
        <f t="shared" si="41"/>
        <v>51</v>
      </c>
      <c r="E1381" s="133">
        <v>46008</v>
      </c>
      <c r="F1381" s="21">
        <v>3</v>
      </c>
      <c r="G1381" s="21" t="s">
        <v>76</v>
      </c>
      <c r="H1381" s="21" t="s">
        <v>76</v>
      </c>
      <c r="I1381" s="21" t="s">
        <v>76</v>
      </c>
      <c r="J1381" s="21" t="s">
        <v>82</v>
      </c>
      <c r="K1381" s="21" t="s">
        <v>76</v>
      </c>
      <c r="L1381" s="21" t="s">
        <v>76</v>
      </c>
      <c r="M1381" s="21" t="s">
        <v>76</v>
      </c>
    </row>
    <row r="1382" spans="4:13">
      <c r="D1382" s="21">
        <f t="shared" si="41"/>
        <v>51</v>
      </c>
      <c r="E1382" s="133">
        <v>46008</v>
      </c>
      <c r="F1382" s="21">
        <v>4</v>
      </c>
      <c r="G1382" s="21" t="s">
        <v>76</v>
      </c>
      <c r="H1382" s="21" t="s">
        <v>76</v>
      </c>
      <c r="I1382" s="21" t="s">
        <v>76</v>
      </c>
      <c r="J1382" s="21" t="s">
        <v>82</v>
      </c>
      <c r="K1382" s="21" t="s">
        <v>76</v>
      </c>
      <c r="L1382" s="21" t="s">
        <v>76</v>
      </c>
      <c r="M1382" s="21" t="s">
        <v>76</v>
      </c>
    </row>
    <row r="1383" spans="4:13">
      <c r="D1383" s="21">
        <f t="shared" si="41"/>
        <v>51</v>
      </c>
      <c r="E1383" s="133">
        <v>46008</v>
      </c>
      <c r="F1383" s="21">
        <v>5</v>
      </c>
      <c r="G1383" s="21" t="s">
        <v>76</v>
      </c>
      <c r="H1383" s="21" t="s">
        <v>76</v>
      </c>
      <c r="I1383" s="21" t="s">
        <v>76</v>
      </c>
      <c r="J1383" s="21" t="s">
        <v>82</v>
      </c>
      <c r="K1383" s="21" t="s">
        <v>76</v>
      </c>
      <c r="L1383" s="21" t="s">
        <v>76</v>
      </c>
      <c r="M1383" s="21" t="s">
        <v>76</v>
      </c>
    </row>
    <row r="1384" spans="4:13">
      <c r="D1384" s="21">
        <f t="shared" si="41"/>
        <v>51</v>
      </c>
      <c r="E1384" s="133">
        <v>46008</v>
      </c>
      <c r="F1384" s="21">
        <v>6</v>
      </c>
      <c r="G1384" s="21" t="s">
        <v>76</v>
      </c>
      <c r="H1384" s="21" t="s">
        <v>76</v>
      </c>
      <c r="I1384" s="21" t="s">
        <v>76</v>
      </c>
      <c r="J1384" s="21" t="s">
        <v>82</v>
      </c>
      <c r="K1384" s="21" t="s">
        <v>76</v>
      </c>
      <c r="L1384" s="21" t="s">
        <v>76</v>
      </c>
      <c r="M1384" s="21" t="s">
        <v>76</v>
      </c>
    </row>
    <row r="1385" spans="4:13">
      <c r="D1385" s="21">
        <f t="shared" ref="D1385:D1390" si="42">_xlfn.ISOWEEKNUM(E1385)</f>
        <v>51</v>
      </c>
      <c r="E1385" s="133">
        <v>46009</v>
      </c>
      <c r="F1385" s="21">
        <v>1</v>
      </c>
      <c r="G1385" s="21" t="s">
        <v>76</v>
      </c>
      <c r="H1385" s="21" t="s">
        <v>76</v>
      </c>
      <c r="I1385" s="21" t="s">
        <v>76</v>
      </c>
      <c r="J1385" s="21" t="s">
        <v>82</v>
      </c>
      <c r="K1385" s="21" t="s">
        <v>76</v>
      </c>
      <c r="L1385" s="21" t="s">
        <v>76</v>
      </c>
      <c r="M1385" s="21" t="s">
        <v>76</v>
      </c>
    </row>
    <row r="1386" spans="4:13">
      <c r="D1386" s="21">
        <f t="shared" si="42"/>
        <v>51</v>
      </c>
      <c r="E1386" s="133">
        <v>46009</v>
      </c>
      <c r="F1386" s="21">
        <v>2</v>
      </c>
      <c r="G1386" s="21" t="s">
        <v>76</v>
      </c>
      <c r="H1386" s="21" t="s">
        <v>76</v>
      </c>
      <c r="I1386" s="21" t="s">
        <v>76</v>
      </c>
      <c r="J1386" s="21" t="s">
        <v>82</v>
      </c>
      <c r="K1386" s="21" t="s">
        <v>76</v>
      </c>
      <c r="L1386" s="21" t="s">
        <v>76</v>
      </c>
      <c r="M1386" s="21" t="s">
        <v>76</v>
      </c>
    </row>
    <row r="1387" spans="4:13">
      <c r="D1387" s="21">
        <f t="shared" si="42"/>
        <v>51</v>
      </c>
      <c r="E1387" s="133">
        <v>46009</v>
      </c>
      <c r="F1387" s="21">
        <v>3</v>
      </c>
      <c r="G1387" s="21" t="s">
        <v>76</v>
      </c>
      <c r="H1387" s="21" t="s">
        <v>76</v>
      </c>
      <c r="I1387" s="21" t="s">
        <v>76</v>
      </c>
      <c r="J1387" s="21" t="s">
        <v>82</v>
      </c>
      <c r="K1387" s="21" t="s">
        <v>76</v>
      </c>
      <c r="L1387" s="21" t="s">
        <v>76</v>
      </c>
      <c r="M1387" s="21" t="s">
        <v>76</v>
      </c>
    </row>
    <row r="1388" spans="4:13">
      <c r="D1388" s="21">
        <f t="shared" si="42"/>
        <v>51</v>
      </c>
      <c r="E1388" s="133">
        <v>46009</v>
      </c>
      <c r="F1388" s="21">
        <v>4</v>
      </c>
      <c r="G1388" s="21" t="s">
        <v>76</v>
      </c>
      <c r="H1388" s="21" t="s">
        <v>76</v>
      </c>
      <c r="I1388" s="21" t="s">
        <v>76</v>
      </c>
      <c r="J1388" s="21" t="s">
        <v>82</v>
      </c>
      <c r="K1388" s="21" t="s">
        <v>76</v>
      </c>
      <c r="L1388" s="21" t="s">
        <v>76</v>
      </c>
      <c r="M1388" s="21" t="s">
        <v>76</v>
      </c>
    </row>
    <row r="1389" spans="4:13">
      <c r="D1389" s="21">
        <f t="shared" si="42"/>
        <v>51</v>
      </c>
      <c r="E1389" s="133">
        <v>46009</v>
      </c>
      <c r="F1389" s="21">
        <v>5</v>
      </c>
      <c r="G1389" s="21" t="s">
        <v>76</v>
      </c>
      <c r="H1389" s="21" t="s">
        <v>76</v>
      </c>
      <c r="I1389" s="21" t="s">
        <v>76</v>
      </c>
      <c r="J1389" s="21" t="s">
        <v>82</v>
      </c>
      <c r="K1389" s="21" t="s">
        <v>76</v>
      </c>
      <c r="L1389" s="21" t="s">
        <v>76</v>
      </c>
      <c r="M1389" s="21" t="s">
        <v>76</v>
      </c>
    </row>
    <row r="1390" spans="4:13">
      <c r="D1390" s="21">
        <f t="shared" si="42"/>
        <v>51</v>
      </c>
      <c r="E1390" s="133">
        <v>46009</v>
      </c>
      <c r="F1390" s="21">
        <v>6</v>
      </c>
      <c r="G1390" s="21" t="s">
        <v>76</v>
      </c>
      <c r="H1390" s="21" t="s">
        <v>76</v>
      </c>
      <c r="I1390" s="21" t="s">
        <v>76</v>
      </c>
      <c r="J1390" s="21" t="s">
        <v>82</v>
      </c>
      <c r="K1390" s="21" t="s">
        <v>76</v>
      </c>
      <c r="L1390" s="21" t="s">
        <v>76</v>
      </c>
      <c r="M1390" s="21" t="s">
        <v>76</v>
      </c>
    </row>
    <row r="1391" spans="4:13">
      <c r="D1391" s="21">
        <f>_xlfn.ISOWEEKNUM(E1391)</f>
        <v>51</v>
      </c>
      <c r="E1391" s="133">
        <v>46010</v>
      </c>
      <c r="F1391" s="21">
        <v>1</v>
      </c>
      <c r="G1391" s="21" t="s">
        <v>76</v>
      </c>
      <c r="H1391" s="21" t="s">
        <v>76</v>
      </c>
      <c r="I1391" s="21" t="s">
        <v>76</v>
      </c>
      <c r="J1391" s="21" t="s">
        <v>76</v>
      </c>
      <c r="K1391" s="21" t="s">
        <v>76</v>
      </c>
      <c r="L1391" s="21" t="s">
        <v>76</v>
      </c>
      <c r="M1391" s="21" t="s">
        <v>76</v>
      </c>
    </row>
    <row r="1392" spans="4:13">
      <c r="D1392" s="21">
        <f>_xlfn.ISOWEEKNUM(E1392)</f>
        <v>51</v>
      </c>
      <c r="E1392" s="133">
        <v>46010</v>
      </c>
      <c r="F1392" s="21">
        <v>2</v>
      </c>
      <c r="G1392" s="21" t="s">
        <v>76</v>
      </c>
      <c r="H1392" s="21" t="s">
        <v>76</v>
      </c>
      <c r="I1392" s="21" t="s">
        <v>76</v>
      </c>
      <c r="J1392" s="21" t="s">
        <v>76</v>
      </c>
      <c r="K1392" s="21" t="s">
        <v>76</v>
      </c>
      <c r="L1392" s="21" t="s">
        <v>76</v>
      </c>
      <c r="M1392" s="21" t="s">
        <v>76</v>
      </c>
    </row>
    <row r="1393" spans="4:13">
      <c r="D1393" s="21">
        <f>_xlfn.ISOWEEKNUM(E1393)</f>
        <v>51</v>
      </c>
      <c r="E1393" s="133">
        <v>46010</v>
      </c>
      <c r="F1393" s="21">
        <v>3</v>
      </c>
      <c r="G1393" s="21" t="s">
        <v>76</v>
      </c>
      <c r="H1393" s="21" t="s">
        <v>76</v>
      </c>
      <c r="I1393" s="21" t="s">
        <v>76</v>
      </c>
      <c r="J1393" s="21" t="s">
        <v>76</v>
      </c>
      <c r="K1393" s="21" t="s">
        <v>76</v>
      </c>
      <c r="L1393" s="21" t="s">
        <v>76</v>
      </c>
      <c r="M1393" s="21" t="s">
        <v>76</v>
      </c>
    </row>
    <row r="1394" spans="4:13">
      <c r="D1394" s="21">
        <f>_xlfn.ISOWEEKNUM(E1394)</f>
        <v>51</v>
      </c>
      <c r="E1394" s="133">
        <v>46010</v>
      </c>
      <c r="F1394" s="21">
        <v>4</v>
      </c>
      <c r="G1394" s="21" t="s">
        <v>76</v>
      </c>
      <c r="H1394" s="21" t="s">
        <v>76</v>
      </c>
      <c r="I1394" s="21" t="s">
        <v>76</v>
      </c>
      <c r="J1394" s="21" t="s">
        <v>76</v>
      </c>
      <c r="K1394" s="21" t="s">
        <v>76</v>
      </c>
      <c r="L1394" s="21" t="s">
        <v>76</v>
      </c>
      <c r="M1394" s="21" t="s">
        <v>76</v>
      </c>
    </row>
    <row r="1395" spans="4:13">
      <c r="D1395" s="21">
        <f t="shared" ref="D1395:D1400" si="43">_xlfn.ISOWEEKNUM(E1395)</f>
        <v>52</v>
      </c>
      <c r="E1395" s="133">
        <v>46013</v>
      </c>
      <c r="F1395" s="21">
        <v>1</v>
      </c>
      <c r="G1395" s="21" t="s">
        <v>76</v>
      </c>
      <c r="H1395" s="21" t="s">
        <v>76</v>
      </c>
      <c r="I1395" s="21" t="s">
        <v>76</v>
      </c>
      <c r="J1395" s="21" t="s">
        <v>76</v>
      </c>
      <c r="K1395" s="21" t="s">
        <v>76</v>
      </c>
      <c r="L1395" s="21" t="s">
        <v>76</v>
      </c>
      <c r="M1395" s="21" t="s">
        <v>76</v>
      </c>
    </row>
    <row r="1396" spans="4:13">
      <c r="D1396" s="21">
        <f t="shared" si="43"/>
        <v>52</v>
      </c>
      <c r="E1396" s="133">
        <v>46013</v>
      </c>
      <c r="F1396" s="21">
        <v>2</v>
      </c>
      <c r="G1396" s="21" t="s">
        <v>76</v>
      </c>
      <c r="H1396" s="21" t="s">
        <v>76</v>
      </c>
      <c r="I1396" s="21" t="s">
        <v>76</v>
      </c>
      <c r="J1396" s="21" t="s">
        <v>76</v>
      </c>
      <c r="K1396" s="21" t="s">
        <v>76</v>
      </c>
      <c r="L1396" s="21" t="s">
        <v>76</v>
      </c>
      <c r="M1396" s="21" t="s">
        <v>76</v>
      </c>
    </row>
    <row r="1397" spans="4:13">
      <c r="D1397" s="21">
        <f t="shared" si="43"/>
        <v>52</v>
      </c>
      <c r="E1397" s="133">
        <v>46013</v>
      </c>
      <c r="F1397" s="21">
        <v>3</v>
      </c>
      <c r="G1397" s="21" t="s">
        <v>76</v>
      </c>
      <c r="H1397" s="21" t="s">
        <v>76</v>
      </c>
      <c r="I1397" s="21" t="s">
        <v>76</v>
      </c>
      <c r="J1397" s="21" t="s">
        <v>76</v>
      </c>
      <c r="K1397" s="21" t="s">
        <v>76</v>
      </c>
      <c r="L1397" s="21" t="s">
        <v>76</v>
      </c>
      <c r="M1397" s="21" t="s">
        <v>76</v>
      </c>
    </row>
    <row r="1398" spans="4:13">
      <c r="D1398" s="21">
        <f t="shared" si="43"/>
        <v>52</v>
      </c>
      <c r="E1398" s="133">
        <v>46013</v>
      </c>
      <c r="F1398" s="21">
        <v>4</v>
      </c>
      <c r="G1398" s="21" t="s">
        <v>76</v>
      </c>
      <c r="H1398" s="21" t="s">
        <v>76</v>
      </c>
      <c r="I1398" s="21" t="s">
        <v>76</v>
      </c>
      <c r="J1398" s="21" t="s">
        <v>76</v>
      </c>
      <c r="K1398" s="21" t="s">
        <v>76</v>
      </c>
      <c r="L1398" s="21" t="s">
        <v>76</v>
      </c>
      <c r="M1398" s="21" t="s">
        <v>76</v>
      </c>
    </row>
    <row r="1399" spans="4:13">
      <c r="D1399" s="21">
        <f t="shared" si="43"/>
        <v>52</v>
      </c>
      <c r="E1399" s="133">
        <v>46013</v>
      </c>
      <c r="F1399" s="21">
        <v>5</v>
      </c>
      <c r="G1399" s="21" t="s">
        <v>76</v>
      </c>
      <c r="H1399" s="21" t="s">
        <v>76</v>
      </c>
      <c r="I1399" s="21" t="s">
        <v>76</v>
      </c>
      <c r="J1399" s="21" t="s">
        <v>76</v>
      </c>
      <c r="K1399" s="21" t="s">
        <v>76</v>
      </c>
      <c r="L1399" s="21" t="s">
        <v>76</v>
      </c>
      <c r="M1399" s="21" t="s">
        <v>76</v>
      </c>
    </row>
    <row r="1400" spans="4:13">
      <c r="D1400" s="21">
        <f t="shared" si="43"/>
        <v>52</v>
      </c>
      <c r="E1400" s="133">
        <v>46013</v>
      </c>
      <c r="F1400" s="21">
        <v>6</v>
      </c>
      <c r="G1400" s="21" t="s">
        <v>76</v>
      </c>
      <c r="H1400" s="21" t="s">
        <v>76</v>
      </c>
      <c r="I1400" s="21" t="s">
        <v>76</v>
      </c>
      <c r="J1400" s="21" t="s">
        <v>76</v>
      </c>
      <c r="K1400" s="21" t="s">
        <v>76</v>
      </c>
      <c r="L1400" s="21" t="s">
        <v>76</v>
      </c>
      <c r="M1400" s="21" t="s">
        <v>76</v>
      </c>
    </row>
    <row r="1401" spans="4:13">
      <c r="D1401" s="21">
        <f t="shared" ref="D1401:D1418" si="44">_xlfn.ISOWEEKNUM(E1401)</f>
        <v>52</v>
      </c>
      <c r="E1401" s="133">
        <v>46014</v>
      </c>
      <c r="F1401" s="21">
        <v>1</v>
      </c>
      <c r="G1401" s="21" t="s">
        <v>76</v>
      </c>
      <c r="H1401" s="21" t="s">
        <v>76</v>
      </c>
      <c r="I1401" s="21" t="s">
        <v>76</v>
      </c>
      <c r="J1401" s="21" t="s">
        <v>76</v>
      </c>
      <c r="K1401" s="21" t="s">
        <v>76</v>
      </c>
      <c r="L1401" s="21" t="s">
        <v>76</v>
      </c>
      <c r="M1401" s="21" t="s">
        <v>76</v>
      </c>
    </row>
    <row r="1402" spans="4:13">
      <c r="D1402" s="21">
        <f t="shared" si="44"/>
        <v>52</v>
      </c>
      <c r="E1402" s="133">
        <v>46014</v>
      </c>
      <c r="F1402" s="21">
        <v>2</v>
      </c>
      <c r="G1402" s="21" t="s">
        <v>76</v>
      </c>
      <c r="H1402" s="21" t="s">
        <v>76</v>
      </c>
      <c r="I1402" s="21" t="s">
        <v>76</v>
      </c>
      <c r="J1402" s="21" t="s">
        <v>76</v>
      </c>
      <c r="K1402" s="21" t="s">
        <v>76</v>
      </c>
      <c r="L1402" s="21" t="s">
        <v>76</v>
      </c>
      <c r="M1402" s="21" t="s">
        <v>76</v>
      </c>
    </row>
    <row r="1403" spans="4:13">
      <c r="D1403" s="21">
        <f t="shared" si="44"/>
        <v>52</v>
      </c>
      <c r="E1403" s="133">
        <v>46014</v>
      </c>
      <c r="F1403" s="21">
        <v>3</v>
      </c>
      <c r="G1403" s="21" t="s">
        <v>76</v>
      </c>
      <c r="H1403" s="21" t="s">
        <v>76</v>
      </c>
      <c r="I1403" s="21" t="s">
        <v>76</v>
      </c>
      <c r="J1403" s="21" t="s">
        <v>76</v>
      </c>
      <c r="K1403" s="21" t="s">
        <v>76</v>
      </c>
      <c r="L1403" s="21" t="s">
        <v>76</v>
      </c>
      <c r="M1403" s="21" t="s">
        <v>76</v>
      </c>
    </row>
    <row r="1404" spans="4:13">
      <c r="D1404" s="21">
        <f t="shared" si="44"/>
        <v>52</v>
      </c>
      <c r="E1404" s="133">
        <v>46014</v>
      </c>
      <c r="F1404" s="21">
        <v>4</v>
      </c>
      <c r="G1404" s="21" t="s">
        <v>76</v>
      </c>
      <c r="H1404" s="21" t="s">
        <v>76</v>
      </c>
      <c r="I1404" s="21" t="s">
        <v>76</v>
      </c>
      <c r="J1404" s="21" t="s">
        <v>76</v>
      </c>
      <c r="K1404" s="21" t="s">
        <v>76</v>
      </c>
      <c r="L1404" s="21" t="s">
        <v>76</v>
      </c>
      <c r="M1404" s="21" t="s">
        <v>76</v>
      </c>
    </row>
    <row r="1405" spans="4:13">
      <c r="D1405" s="21">
        <f t="shared" si="44"/>
        <v>52</v>
      </c>
      <c r="E1405" s="133">
        <v>46014</v>
      </c>
      <c r="F1405" s="21">
        <v>5</v>
      </c>
      <c r="G1405" s="21" t="s">
        <v>76</v>
      </c>
      <c r="H1405" s="21" t="s">
        <v>76</v>
      </c>
      <c r="I1405" s="21" t="s">
        <v>76</v>
      </c>
      <c r="J1405" s="21" t="s">
        <v>76</v>
      </c>
      <c r="K1405" s="21" t="s">
        <v>76</v>
      </c>
      <c r="L1405" s="21" t="s">
        <v>76</v>
      </c>
      <c r="M1405" s="21" t="s">
        <v>76</v>
      </c>
    </row>
    <row r="1406" spans="4:13">
      <c r="D1406" s="21">
        <f t="shared" si="44"/>
        <v>52</v>
      </c>
      <c r="E1406" s="133">
        <v>46014</v>
      </c>
      <c r="F1406" s="21">
        <v>6</v>
      </c>
      <c r="G1406" s="21" t="s">
        <v>76</v>
      </c>
      <c r="H1406" s="21" t="s">
        <v>76</v>
      </c>
      <c r="I1406" s="21" t="s">
        <v>76</v>
      </c>
      <c r="J1406" s="21" t="s">
        <v>76</v>
      </c>
      <c r="K1406" s="21" t="s">
        <v>76</v>
      </c>
      <c r="L1406" s="21" t="s">
        <v>76</v>
      </c>
      <c r="M1406" s="21" t="s">
        <v>76</v>
      </c>
    </row>
    <row r="1407" spans="4:13">
      <c r="D1407" s="21">
        <f t="shared" si="44"/>
        <v>1</v>
      </c>
      <c r="E1407" s="133">
        <v>46020</v>
      </c>
      <c r="F1407" s="21">
        <v>1</v>
      </c>
      <c r="G1407" s="21" t="s">
        <v>76</v>
      </c>
      <c r="H1407" s="21" t="s">
        <v>76</v>
      </c>
      <c r="I1407" s="21" t="s">
        <v>76</v>
      </c>
      <c r="J1407" s="21" t="s">
        <v>76</v>
      </c>
      <c r="K1407" s="21" t="s">
        <v>76</v>
      </c>
      <c r="L1407" s="21" t="s">
        <v>76</v>
      </c>
      <c r="M1407" s="21" t="s">
        <v>76</v>
      </c>
    </row>
    <row r="1408" spans="4:13">
      <c r="D1408" s="21">
        <f t="shared" si="44"/>
        <v>1</v>
      </c>
      <c r="E1408" s="133">
        <v>46020</v>
      </c>
      <c r="F1408" s="21">
        <v>2</v>
      </c>
      <c r="G1408" s="21" t="s">
        <v>76</v>
      </c>
      <c r="H1408" s="21" t="s">
        <v>76</v>
      </c>
      <c r="I1408" s="21" t="s">
        <v>76</v>
      </c>
      <c r="J1408" s="21" t="s">
        <v>76</v>
      </c>
      <c r="K1408" s="21" t="s">
        <v>76</v>
      </c>
      <c r="L1408" s="21" t="s">
        <v>76</v>
      </c>
      <c r="M1408" s="21" t="s">
        <v>76</v>
      </c>
    </row>
    <row r="1409" spans="4:13">
      <c r="D1409" s="21">
        <f t="shared" si="44"/>
        <v>1</v>
      </c>
      <c r="E1409" s="133">
        <v>46020</v>
      </c>
      <c r="F1409" s="21">
        <v>3</v>
      </c>
      <c r="G1409" s="21" t="s">
        <v>76</v>
      </c>
      <c r="H1409" s="21" t="s">
        <v>76</v>
      </c>
      <c r="I1409" s="21" t="s">
        <v>76</v>
      </c>
      <c r="J1409" s="21" t="s">
        <v>76</v>
      </c>
      <c r="K1409" s="21" t="s">
        <v>76</v>
      </c>
      <c r="L1409" s="21" t="s">
        <v>76</v>
      </c>
      <c r="M1409" s="21" t="s">
        <v>76</v>
      </c>
    </row>
    <row r="1410" spans="4:13">
      <c r="D1410" s="21">
        <f t="shared" si="44"/>
        <v>1</v>
      </c>
      <c r="E1410" s="133">
        <v>46020</v>
      </c>
      <c r="F1410" s="21">
        <v>4</v>
      </c>
      <c r="G1410" s="21" t="s">
        <v>76</v>
      </c>
      <c r="H1410" s="21" t="s">
        <v>76</v>
      </c>
      <c r="I1410" s="21" t="s">
        <v>76</v>
      </c>
      <c r="J1410" s="21" t="s">
        <v>76</v>
      </c>
      <c r="K1410" s="21" t="s">
        <v>76</v>
      </c>
      <c r="L1410" s="21" t="s">
        <v>76</v>
      </c>
      <c r="M1410" s="21" t="s">
        <v>76</v>
      </c>
    </row>
    <row r="1411" spans="4:13">
      <c r="D1411" s="21">
        <f t="shared" si="44"/>
        <v>1</v>
      </c>
      <c r="E1411" s="133">
        <v>46020</v>
      </c>
      <c r="F1411" s="21">
        <v>5</v>
      </c>
      <c r="G1411" s="21" t="s">
        <v>76</v>
      </c>
      <c r="H1411" s="21" t="s">
        <v>76</v>
      </c>
      <c r="I1411" s="21" t="s">
        <v>76</v>
      </c>
      <c r="J1411" s="21" t="s">
        <v>76</v>
      </c>
      <c r="K1411" s="21" t="s">
        <v>76</v>
      </c>
      <c r="L1411" s="21" t="s">
        <v>76</v>
      </c>
      <c r="M1411" s="21" t="s">
        <v>76</v>
      </c>
    </row>
    <row r="1412" spans="4:13">
      <c r="D1412" s="21">
        <f t="shared" si="44"/>
        <v>1</v>
      </c>
      <c r="E1412" s="133">
        <v>46020</v>
      </c>
      <c r="F1412" s="21">
        <v>6</v>
      </c>
      <c r="G1412" s="21" t="s">
        <v>76</v>
      </c>
      <c r="H1412" s="21" t="s">
        <v>76</v>
      </c>
      <c r="I1412" s="21" t="s">
        <v>76</v>
      </c>
      <c r="J1412" s="21" t="s">
        <v>76</v>
      </c>
      <c r="K1412" s="21" t="s">
        <v>76</v>
      </c>
      <c r="L1412" s="21" t="s">
        <v>76</v>
      </c>
      <c r="M1412" s="21" t="s">
        <v>76</v>
      </c>
    </row>
    <row r="1413" spans="4:13">
      <c r="D1413" s="21">
        <f t="shared" si="44"/>
        <v>1</v>
      </c>
      <c r="E1413" s="133">
        <v>46021</v>
      </c>
      <c r="F1413" s="21">
        <v>1</v>
      </c>
      <c r="G1413" s="21" t="s">
        <v>76</v>
      </c>
      <c r="H1413" s="21" t="s">
        <v>76</v>
      </c>
      <c r="I1413" s="21" t="s">
        <v>76</v>
      </c>
      <c r="J1413" s="21" t="s">
        <v>76</v>
      </c>
      <c r="K1413" s="21" t="s">
        <v>76</v>
      </c>
      <c r="L1413" s="21" t="s">
        <v>76</v>
      </c>
      <c r="M1413" s="21" t="s">
        <v>76</v>
      </c>
    </row>
    <row r="1414" spans="4:13">
      <c r="D1414" s="21">
        <f t="shared" si="44"/>
        <v>1</v>
      </c>
      <c r="E1414" s="133">
        <v>46021</v>
      </c>
      <c r="F1414" s="21">
        <v>2</v>
      </c>
      <c r="G1414" s="21" t="s">
        <v>76</v>
      </c>
      <c r="H1414" s="21" t="s">
        <v>76</v>
      </c>
      <c r="I1414" s="21" t="s">
        <v>76</v>
      </c>
      <c r="J1414" s="21" t="s">
        <v>76</v>
      </c>
      <c r="K1414" s="21" t="s">
        <v>76</v>
      </c>
      <c r="L1414" s="21" t="s">
        <v>76</v>
      </c>
      <c r="M1414" s="21" t="s">
        <v>76</v>
      </c>
    </row>
    <row r="1415" spans="4:13">
      <c r="D1415" s="21">
        <f t="shared" si="44"/>
        <v>1</v>
      </c>
      <c r="E1415" s="133">
        <v>46021</v>
      </c>
      <c r="F1415" s="21">
        <v>3</v>
      </c>
      <c r="G1415" s="21" t="s">
        <v>76</v>
      </c>
      <c r="H1415" s="21" t="s">
        <v>76</v>
      </c>
      <c r="I1415" s="21" t="s">
        <v>76</v>
      </c>
      <c r="J1415" s="21" t="s">
        <v>76</v>
      </c>
      <c r="K1415" s="21" t="s">
        <v>76</v>
      </c>
      <c r="L1415" s="21" t="s">
        <v>76</v>
      </c>
      <c r="M1415" s="21" t="s">
        <v>76</v>
      </c>
    </row>
    <row r="1416" spans="4:13">
      <c r="D1416" s="21">
        <f t="shared" si="44"/>
        <v>1</v>
      </c>
      <c r="E1416" s="133">
        <v>46021</v>
      </c>
      <c r="F1416" s="21">
        <v>4</v>
      </c>
      <c r="G1416" s="21" t="s">
        <v>76</v>
      </c>
      <c r="H1416" s="21" t="s">
        <v>76</v>
      </c>
      <c r="I1416" s="21" t="s">
        <v>76</v>
      </c>
      <c r="J1416" s="21" t="s">
        <v>76</v>
      </c>
      <c r="K1416" s="21" t="s">
        <v>76</v>
      </c>
      <c r="L1416" s="21" t="s">
        <v>76</v>
      </c>
      <c r="M1416" s="21" t="s">
        <v>76</v>
      </c>
    </row>
    <row r="1417" spans="4:13">
      <c r="D1417" s="21">
        <f t="shared" si="44"/>
        <v>1</v>
      </c>
      <c r="E1417" s="133">
        <v>46021</v>
      </c>
      <c r="F1417" s="21">
        <v>5</v>
      </c>
      <c r="G1417" s="21" t="s">
        <v>76</v>
      </c>
      <c r="H1417" s="21" t="s">
        <v>76</v>
      </c>
      <c r="I1417" s="21" t="s">
        <v>76</v>
      </c>
      <c r="J1417" s="21" t="s">
        <v>76</v>
      </c>
      <c r="K1417" s="21" t="s">
        <v>76</v>
      </c>
      <c r="L1417" s="21" t="s">
        <v>76</v>
      </c>
      <c r="M1417" s="21" t="s">
        <v>76</v>
      </c>
    </row>
    <row r="1418" spans="4:13">
      <c r="D1418" s="21">
        <f t="shared" si="44"/>
        <v>1</v>
      </c>
      <c r="E1418" s="133">
        <v>46021</v>
      </c>
      <c r="F1418" s="21">
        <v>6</v>
      </c>
      <c r="G1418" s="21" t="s">
        <v>76</v>
      </c>
      <c r="H1418" s="21" t="s">
        <v>76</v>
      </c>
      <c r="I1418" s="21" t="s">
        <v>76</v>
      </c>
      <c r="J1418" s="21" t="s">
        <v>76</v>
      </c>
      <c r="K1418" s="21" t="s">
        <v>76</v>
      </c>
      <c r="L1418" s="21" t="s">
        <v>76</v>
      </c>
      <c r="M1418" s="21" t="s">
        <v>76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10">
    <tabColor rgb="FF00B0F0"/>
  </sheetPr>
  <dimension ref="A1:AA3"/>
  <sheetViews>
    <sheetView workbookViewId="0">
      <selection activeCell="H12" sqref="H12"/>
    </sheetView>
  </sheetViews>
  <sheetFormatPr defaultRowHeight="15.75"/>
  <cols>
    <col min="3" max="3" width="10.125" bestFit="1" customWidth="1"/>
    <col min="6" max="6" width="13.125" bestFit="1" customWidth="1"/>
    <col min="12" max="12" width="6.625" bestFit="1" customWidth="1"/>
    <col min="13" max="13" width="10.625" bestFit="1" customWidth="1"/>
    <col min="16" max="16" width="15" bestFit="1" customWidth="1"/>
    <col min="17" max="17" width="12.625" bestFit="1" customWidth="1"/>
    <col min="18" max="18" width="10" bestFit="1" customWidth="1"/>
    <col min="19" max="19" width="9.125" bestFit="1" customWidth="1"/>
    <col min="20" max="20" width="13.625" bestFit="1" customWidth="1"/>
    <col min="23" max="23" width="13.625" bestFit="1" customWidth="1"/>
    <col min="26" max="26" width="6.625" bestFit="1" customWidth="1"/>
    <col min="27" max="27" width="15.5" bestFit="1" customWidth="1"/>
  </cols>
  <sheetData>
    <row r="1" spans="1:27" ht="16.5" customHeight="1" thickBot="1">
      <c r="A1" s="61" t="s">
        <v>13081</v>
      </c>
      <c r="B1" s="61" t="s">
        <v>187</v>
      </c>
      <c r="C1" s="62" t="s">
        <v>7</v>
      </c>
      <c r="D1" s="62" t="s">
        <v>188</v>
      </c>
      <c r="E1" s="63" t="s">
        <v>189</v>
      </c>
      <c r="F1" s="61" t="s">
        <v>12178</v>
      </c>
      <c r="G1" s="64" t="s">
        <v>191</v>
      </c>
      <c r="H1" s="61" t="s">
        <v>192</v>
      </c>
      <c r="I1" s="64" t="s">
        <v>193</v>
      </c>
      <c r="J1" s="61" t="s">
        <v>194</v>
      </c>
      <c r="K1" s="64" t="s">
        <v>195</v>
      </c>
      <c r="L1" s="61" t="s">
        <v>69</v>
      </c>
      <c r="M1" s="65" t="s">
        <v>196</v>
      </c>
      <c r="N1" s="65" t="s">
        <v>197</v>
      </c>
      <c r="O1" s="65" t="s">
        <v>198</v>
      </c>
      <c r="P1" s="64" t="s">
        <v>199</v>
      </c>
      <c r="Q1" s="66" t="s">
        <v>200</v>
      </c>
      <c r="R1" s="61" t="s">
        <v>201</v>
      </c>
      <c r="S1" s="65" t="s">
        <v>202</v>
      </c>
      <c r="T1" s="64" t="s">
        <v>203</v>
      </c>
      <c r="U1" s="61" t="s">
        <v>204</v>
      </c>
      <c r="V1" s="65" t="s">
        <v>205</v>
      </c>
      <c r="W1" s="64" t="s">
        <v>206</v>
      </c>
      <c r="X1" s="61" t="s">
        <v>13082</v>
      </c>
      <c r="Y1" s="64" t="s">
        <v>208</v>
      </c>
      <c r="Z1" s="146" t="s">
        <v>209</v>
      </c>
      <c r="AA1" s="147" t="s">
        <v>13083</v>
      </c>
    </row>
    <row r="2" spans="1:27">
      <c r="A2">
        <v>1</v>
      </c>
      <c r="B2">
        <v>11763</v>
      </c>
      <c r="C2" s="53">
        <v>45615</v>
      </c>
      <c r="D2">
        <v>47</v>
      </c>
      <c r="E2" t="s">
        <v>1956</v>
      </c>
      <c r="F2" t="s">
        <v>284</v>
      </c>
      <c r="G2">
        <v>35</v>
      </c>
      <c r="H2" t="s">
        <v>257</v>
      </c>
      <c r="I2">
        <v>2</v>
      </c>
      <c r="K2" t="s">
        <v>258</v>
      </c>
      <c r="L2" t="s">
        <v>81</v>
      </c>
      <c r="M2" t="s">
        <v>299</v>
      </c>
      <c r="N2" t="s">
        <v>386</v>
      </c>
      <c r="P2">
        <v>11743</v>
      </c>
      <c r="Q2" t="s">
        <v>2187</v>
      </c>
      <c r="R2" s="148">
        <v>0.2951388888888889</v>
      </c>
      <c r="S2" s="148">
        <v>0.33680555555555558</v>
      </c>
      <c r="T2" s="100">
        <v>4.1666666666666657E-2</v>
      </c>
      <c r="U2" s="100">
        <v>0.2951388888888889</v>
      </c>
      <c r="V2" s="100">
        <v>0.33680555555555558</v>
      </c>
      <c r="W2" s="100">
        <v>4.1666666666666657E-2</v>
      </c>
      <c r="AA2" s="149">
        <v>45615.457094907397</v>
      </c>
    </row>
    <row r="3" spans="1:27">
      <c r="A3">
        <v>2</v>
      </c>
      <c r="B3">
        <v>9853</v>
      </c>
      <c r="C3" s="53">
        <v>45525</v>
      </c>
      <c r="D3">
        <v>34</v>
      </c>
      <c r="E3" t="s">
        <v>13084</v>
      </c>
      <c r="F3" t="s">
        <v>284</v>
      </c>
      <c r="G3">
        <v>42</v>
      </c>
      <c r="H3" t="s">
        <v>284</v>
      </c>
      <c r="I3">
        <v>6</v>
      </c>
      <c r="K3" t="s">
        <v>258</v>
      </c>
      <c r="L3" t="s">
        <v>75</v>
      </c>
      <c r="M3" t="s">
        <v>259</v>
      </c>
      <c r="N3" t="s">
        <v>276</v>
      </c>
      <c r="Q3" t="s">
        <v>2613</v>
      </c>
      <c r="R3" s="148">
        <v>0.56597222222222221</v>
      </c>
      <c r="S3" s="148">
        <v>0.60763888888888884</v>
      </c>
      <c r="T3">
        <v>4.166666666666663E-2</v>
      </c>
      <c r="U3">
        <v>0.5625</v>
      </c>
      <c r="V3">
        <v>0.60416666666666663</v>
      </c>
      <c r="W3">
        <v>4.166666666666663E-2</v>
      </c>
      <c r="X3" t="s">
        <v>92</v>
      </c>
      <c r="Y3" t="s">
        <v>91</v>
      </c>
      <c r="Z3" t="s">
        <v>13085</v>
      </c>
      <c r="AA3" s="149">
        <v>45615.491203703707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glio9"/>
  <dimension ref="E5:N223"/>
  <sheetViews>
    <sheetView topLeftCell="A46" workbookViewId="0">
      <selection activeCell="N27" sqref="N27"/>
    </sheetView>
  </sheetViews>
  <sheetFormatPr defaultColWidth="8.625" defaultRowHeight="15.75"/>
  <cols>
    <col min="5" max="5" width="17.125" bestFit="1" customWidth="1"/>
    <col min="6" max="6" width="25.5" bestFit="1" customWidth="1"/>
    <col min="7" max="7" width="7.625" bestFit="1" customWidth="1"/>
    <col min="8" max="8" width="6.625" bestFit="1" customWidth="1"/>
    <col min="9" max="9" width="4.125" bestFit="1" customWidth="1"/>
    <col min="10" max="10" width="14.5" bestFit="1" customWidth="1"/>
    <col min="11" max="12" width="11.625" bestFit="1" customWidth="1"/>
    <col min="13" max="13" width="17.125" bestFit="1" customWidth="1"/>
    <col min="14" max="15" width="12.125" bestFit="1" customWidth="1"/>
    <col min="16" max="17" width="12" bestFit="1" customWidth="1"/>
  </cols>
  <sheetData>
    <row r="5" spans="5:14">
      <c r="E5" s="7" t="s">
        <v>69</v>
      </c>
      <c r="F5" t="s">
        <v>13086</v>
      </c>
    </row>
    <row r="7" spans="5:14">
      <c r="E7" s="7" t="s">
        <v>13076</v>
      </c>
      <c r="F7" t="s">
        <v>13074</v>
      </c>
    </row>
    <row r="8" spans="5:14">
      <c r="E8" s="8" t="s">
        <v>13087</v>
      </c>
      <c r="F8">
        <v>573</v>
      </c>
      <c r="N8" t="s">
        <v>13088</v>
      </c>
    </row>
    <row r="9" spans="5:14">
      <c r="E9" s="8" t="s">
        <v>13089</v>
      </c>
      <c r="F9">
        <v>477</v>
      </c>
      <c r="N9">
        <v>80161</v>
      </c>
    </row>
    <row r="10" spans="5:14">
      <c r="E10" s="8" t="s">
        <v>13090</v>
      </c>
      <c r="F10">
        <v>638</v>
      </c>
    </row>
    <row r="11" spans="5:14">
      <c r="E11" s="8" t="s">
        <v>13091</v>
      </c>
      <c r="F11">
        <v>563</v>
      </c>
    </row>
    <row r="12" spans="5:14">
      <c r="E12" s="8" t="s">
        <v>13092</v>
      </c>
      <c r="F12">
        <v>623</v>
      </c>
    </row>
    <row r="13" spans="5:14">
      <c r="E13" s="8" t="s">
        <v>13093</v>
      </c>
      <c r="F13">
        <v>672</v>
      </c>
    </row>
    <row r="14" spans="5:14">
      <c r="E14" s="8" t="s">
        <v>13094</v>
      </c>
      <c r="F14">
        <v>659</v>
      </c>
    </row>
    <row r="15" spans="5:14">
      <c r="E15" s="191" t="s">
        <v>13095</v>
      </c>
      <c r="F15">
        <v>39</v>
      </c>
    </row>
    <row r="16" spans="5:14">
      <c r="E16" s="191" t="s">
        <v>13096</v>
      </c>
      <c r="F16">
        <v>28</v>
      </c>
    </row>
    <row r="17" spans="5:6">
      <c r="E17" s="191" t="s">
        <v>13097</v>
      </c>
      <c r="F17">
        <v>37</v>
      </c>
    </row>
    <row r="18" spans="5:6">
      <c r="E18" s="191" t="s">
        <v>13098</v>
      </c>
      <c r="F18">
        <v>24</v>
      </c>
    </row>
    <row r="19" spans="5:6">
      <c r="E19" s="191" t="s">
        <v>13099</v>
      </c>
      <c r="F19">
        <v>36</v>
      </c>
    </row>
    <row r="20" spans="5:6">
      <c r="E20" s="191" t="s">
        <v>13100</v>
      </c>
      <c r="F20">
        <v>34</v>
      </c>
    </row>
    <row r="21" spans="5:6">
      <c r="E21" s="191" t="s">
        <v>13101</v>
      </c>
      <c r="F21">
        <v>36</v>
      </c>
    </row>
    <row r="22" spans="5:6">
      <c r="E22" s="191" t="s">
        <v>13102</v>
      </c>
      <c r="F22">
        <v>32</v>
      </c>
    </row>
    <row r="23" spans="5:6">
      <c r="E23" s="191" t="s">
        <v>13103</v>
      </c>
      <c r="F23">
        <v>21</v>
      </c>
    </row>
    <row r="24" spans="5:6">
      <c r="E24" s="191" t="s">
        <v>13104</v>
      </c>
      <c r="F24">
        <v>21</v>
      </c>
    </row>
    <row r="25" spans="5:6">
      <c r="E25" s="191" t="s">
        <v>13105</v>
      </c>
      <c r="F25">
        <v>25</v>
      </c>
    </row>
    <row r="26" spans="5:6">
      <c r="E26" s="191" t="s">
        <v>13106</v>
      </c>
      <c r="F26">
        <v>28</v>
      </c>
    </row>
    <row r="27" spans="5:6">
      <c r="E27" s="191" t="s">
        <v>13107</v>
      </c>
      <c r="F27">
        <v>28</v>
      </c>
    </row>
    <row r="28" spans="5:6">
      <c r="E28" s="191" t="s">
        <v>13108</v>
      </c>
      <c r="F28">
        <v>15</v>
      </c>
    </row>
    <row r="29" spans="5:6">
      <c r="E29" s="191" t="s">
        <v>13109</v>
      </c>
      <c r="F29">
        <v>31</v>
      </c>
    </row>
    <row r="30" spans="5:6">
      <c r="E30" s="191" t="s">
        <v>13110</v>
      </c>
      <c r="F30">
        <v>30</v>
      </c>
    </row>
    <row r="31" spans="5:6">
      <c r="E31" s="191" t="s">
        <v>13111</v>
      </c>
      <c r="F31">
        <v>27</v>
      </c>
    </row>
    <row r="32" spans="5:6">
      <c r="E32" s="191" t="s">
        <v>13112</v>
      </c>
      <c r="F32">
        <v>33</v>
      </c>
    </row>
    <row r="33" spans="5:6">
      <c r="E33" s="191" t="s">
        <v>13113</v>
      </c>
      <c r="F33">
        <v>21</v>
      </c>
    </row>
    <row r="34" spans="5:6">
      <c r="E34" s="191" t="s">
        <v>13114</v>
      </c>
      <c r="F34">
        <v>28</v>
      </c>
    </row>
    <row r="35" spans="5:6">
      <c r="E35" s="191" t="s">
        <v>13115</v>
      </c>
      <c r="F35">
        <v>29</v>
      </c>
    </row>
    <row r="36" spans="5:6">
      <c r="E36" s="191" t="s">
        <v>13116</v>
      </c>
      <c r="F36">
        <v>28</v>
      </c>
    </row>
    <row r="37" spans="5:6">
      <c r="E37" s="191" t="s">
        <v>13117</v>
      </c>
      <c r="F37">
        <v>28</v>
      </c>
    </row>
    <row r="38" spans="5:6">
      <c r="E38" s="8" t="s">
        <v>13118</v>
      </c>
      <c r="F38">
        <v>301</v>
      </c>
    </row>
    <row r="39" spans="5:6">
      <c r="E39" s="191" t="s">
        <v>13119</v>
      </c>
      <c r="F39">
        <v>23</v>
      </c>
    </row>
    <row r="40" spans="5:6">
      <c r="E40" s="191" t="s">
        <v>13120</v>
      </c>
      <c r="F40">
        <v>32</v>
      </c>
    </row>
    <row r="41" spans="5:6">
      <c r="E41" s="191" t="s">
        <v>13121</v>
      </c>
      <c r="F41">
        <v>32</v>
      </c>
    </row>
    <row r="42" spans="5:6">
      <c r="E42" s="191" t="s">
        <v>13122</v>
      </c>
      <c r="F42">
        <v>32</v>
      </c>
    </row>
    <row r="43" spans="5:6">
      <c r="E43" s="191" t="s">
        <v>13123</v>
      </c>
      <c r="F43">
        <v>28</v>
      </c>
    </row>
    <row r="44" spans="5:6">
      <c r="E44" s="191" t="s">
        <v>13124</v>
      </c>
      <c r="F44">
        <v>22</v>
      </c>
    </row>
    <row r="45" spans="5:6">
      <c r="E45" s="191" t="s">
        <v>13125</v>
      </c>
      <c r="F45">
        <v>29</v>
      </c>
    </row>
    <row r="46" spans="5:6">
      <c r="E46" s="191" t="s">
        <v>13126</v>
      </c>
      <c r="F46">
        <v>26</v>
      </c>
    </row>
    <row r="47" spans="5:6">
      <c r="E47" s="191" t="s">
        <v>13127</v>
      </c>
      <c r="F47">
        <v>24</v>
      </c>
    </row>
    <row r="48" spans="5:6">
      <c r="E48" s="191" t="s">
        <v>13128</v>
      </c>
      <c r="F48">
        <v>25</v>
      </c>
    </row>
    <row r="49" spans="5:6">
      <c r="E49" s="191" t="s">
        <v>13129</v>
      </c>
      <c r="F49">
        <v>28</v>
      </c>
    </row>
    <row r="50" spans="5:6">
      <c r="E50" s="8" t="s">
        <v>13077</v>
      </c>
      <c r="F50">
        <v>4506</v>
      </c>
    </row>
    <row r="67" spans="5:8">
      <c r="E67" s="295" t="s">
        <v>13130</v>
      </c>
      <c r="F67" s="259"/>
      <c r="G67" s="259"/>
      <c r="H67" s="259"/>
    </row>
    <row r="68" spans="5:8">
      <c r="E68" s="7" t="s">
        <v>13131</v>
      </c>
      <c r="F68" t="s">
        <v>13132</v>
      </c>
      <c r="G68" t="s">
        <v>13133</v>
      </c>
    </row>
    <row r="69" spans="5:8">
      <c r="E69" s="134">
        <v>45659</v>
      </c>
      <c r="F69">
        <v>13</v>
      </c>
      <c r="G69">
        <v>18</v>
      </c>
    </row>
    <row r="70" spans="5:8">
      <c r="E70" s="134">
        <v>45660</v>
      </c>
      <c r="F70">
        <v>14</v>
      </c>
      <c r="G70">
        <v>14</v>
      </c>
    </row>
    <row r="71" spans="5:8">
      <c r="E71" s="134">
        <v>45664</v>
      </c>
      <c r="F71">
        <v>27</v>
      </c>
      <c r="G71">
        <v>31</v>
      </c>
    </row>
    <row r="72" spans="5:8">
      <c r="E72" s="134">
        <v>45665</v>
      </c>
      <c r="F72">
        <v>25</v>
      </c>
      <c r="G72">
        <v>31</v>
      </c>
    </row>
    <row r="73" spans="5:8">
      <c r="E73" s="134">
        <v>45666</v>
      </c>
      <c r="F73">
        <v>30</v>
      </c>
      <c r="G73">
        <v>30</v>
      </c>
    </row>
    <row r="74" spans="5:8">
      <c r="E74" s="134">
        <v>45667</v>
      </c>
      <c r="F74">
        <v>20</v>
      </c>
      <c r="G74">
        <v>20</v>
      </c>
    </row>
    <row r="75" spans="5:8">
      <c r="E75" s="134">
        <v>45670</v>
      </c>
      <c r="F75">
        <v>27</v>
      </c>
      <c r="G75">
        <v>33</v>
      </c>
    </row>
    <row r="76" spans="5:8">
      <c r="E76" s="134">
        <v>45671</v>
      </c>
      <c r="F76">
        <v>32</v>
      </c>
      <c r="G76">
        <v>32</v>
      </c>
    </row>
    <row r="77" spans="5:8">
      <c r="E77" s="134">
        <v>45672</v>
      </c>
      <c r="F77">
        <v>28</v>
      </c>
      <c r="G77">
        <v>30</v>
      </c>
    </row>
    <row r="78" spans="5:8">
      <c r="E78" s="134">
        <v>45673</v>
      </c>
      <c r="F78">
        <v>23</v>
      </c>
      <c r="G78">
        <v>25</v>
      </c>
    </row>
    <row r="79" spans="5:8">
      <c r="E79" s="134">
        <v>45674</v>
      </c>
      <c r="F79">
        <v>18</v>
      </c>
      <c r="G79">
        <v>18</v>
      </c>
    </row>
    <row r="80" spans="5:8">
      <c r="E80" s="134">
        <v>45677</v>
      </c>
      <c r="F80">
        <v>27</v>
      </c>
      <c r="G80">
        <v>27</v>
      </c>
    </row>
    <row r="81" spans="5:7">
      <c r="E81" s="134">
        <v>45678</v>
      </c>
      <c r="F81">
        <v>21</v>
      </c>
      <c r="G81">
        <v>22</v>
      </c>
    </row>
    <row r="82" spans="5:7">
      <c r="E82" s="134">
        <v>45679</v>
      </c>
      <c r="F82">
        <v>28</v>
      </c>
      <c r="G82">
        <v>28</v>
      </c>
    </row>
    <row r="83" spans="5:7">
      <c r="E83" s="134">
        <v>45680</v>
      </c>
      <c r="F83">
        <v>30</v>
      </c>
      <c r="G83">
        <v>30</v>
      </c>
    </row>
    <row r="84" spans="5:7">
      <c r="E84" s="134">
        <v>45681</v>
      </c>
      <c r="F84">
        <v>20</v>
      </c>
      <c r="G84">
        <v>20</v>
      </c>
    </row>
    <row r="85" spans="5:7">
      <c r="E85" s="134">
        <v>45684</v>
      </c>
      <c r="F85">
        <v>31</v>
      </c>
      <c r="G85">
        <v>35</v>
      </c>
    </row>
    <row r="86" spans="5:7">
      <c r="E86" s="134">
        <v>45685</v>
      </c>
      <c r="F86">
        <v>29</v>
      </c>
      <c r="G86">
        <v>35</v>
      </c>
    </row>
    <row r="87" spans="5:7">
      <c r="E87" s="134">
        <v>45686</v>
      </c>
      <c r="F87">
        <v>35</v>
      </c>
      <c r="G87">
        <v>35</v>
      </c>
    </row>
    <row r="88" spans="5:7">
      <c r="E88" s="134">
        <v>45687</v>
      </c>
      <c r="F88">
        <v>35</v>
      </c>
      <c r="G88">
        <v>35</v>
      </c>
    </row>
    <row r="89" spans="5:7">
      <c r="E89" s="134">
        <v>45688</v>
      </c>
      <c r="F89">
        <v>24</v>
      </c>
      <c r="G89">
        <v>24</v>
      </c>
    </row>
    <row r="90" spans="5:7">
      <c r="E90" s="134">
        <v>45692</v>
      </c>
      <c r="F90">
        <v>26</v>
      </c>
      <c r="G90">
        <v>29</v>
      </c>
    </row>
    <row r="91" spans="5:7">
      <c r="E91" s="134">
        <v>45693</v>
      </c>
      <c r="F91">
        <v>28</v>
      </c>
      <c r="G91">
        <v>30</v>
      </c>
    </row>
    <row r="92" spans="5:7">
      <c r="E92" s="134">
        <v>45694</v>
      </c>
      <c r="F92">
        <v>27</v>
      </c>
      <c r="G92">
        <v>29</v>
      </c>
    </row>
    <row r="93" spans="5:7">
      <c r="E93" s="134">
        <v>45695</v>
      </c>
      <c r="F93">
        <v>22</v>
      </c>
      <c r="G93">
        <v>22</v>
      </c>
    </row>
    <row r="94" spans="5:7">
      <c r="E94" s="134">
        <v>45698</v>
      </c>
      <c r="F94">
        <v>29</v>
      </c>
      <c r="G94">
        <v>32</v>
      </c>
    </row>
    <row r="95" spans="5:7">
      <c r="E95" s="134">
        <v>45699</v>
      </c>
      <c r="F95">
        <v>30</v>
      </c>
      <c r="G95">
        <v>32</v>
      </c>
    </row>
    <row r="96" spans="5:7">
      <c r="E96" s="134">
        <v>45700</v>
      </c>
      <c r="F96">
        <v>23</v>
      </c>
      <c r="G96">
        <v>26</v>
      </c>
    </row>
    <row r="97" spans="5:7">
      <c r="E97" s="134">
        <v>45701</v>
      </c>
      <c r="F97">
        <v>29</v>
      </c>
      <c r="G97">
        <v>30</v>
      </c>
    </row>
    <row r="98" spans="5:7">
      <c r="E98" s="134">
        <v>45702</v>
      </c>
      <c r="F98">
        <v>20</v>
      </c>
      <c r="G98">
        <v>20</v>
      </c>
    </row>
    <row r="99" spans="5:7">
      <c r="E99" s="134">
        <v>45705</v>
      </c>
      <c r="F99">
        <v>23</v>
      </c>
      <c r="G99">
        <v>26</v>
      </c>
    </row>
    <row r="100" spans="5:7">
      <c r="E100" s="134">
        <v>45706</v>
      </c>
      <c r="F100">
        <v>29</v>
      </c>
      <c r="G100">
        <v>29</v>
      </c>
    </row>
    <row r="101" spans="5:7">
      <c r="E101" s="134">
        <v>45707</v>
      </c>
      <c r="F101">
        <v>20</v>
      </c>
      <c r="G101">
        <v>21</v>
      </c>
    </row>
    <row r="102" spans="5:7">
      <c r="E102" s="134">
        <v>45708</v>
      </c>
      <c r="F102">
        <v>22</v>
      </c>
      <c r="G102">
        <v>22</v>
      </c>
    </row>
    <row r="103" spans="5:7">
      <c r="E103" s="134">
        <v>45709</v>
      </c>
      <c r="F103">
        <v>15</v>
      </c>
      <c r="G103">
        <v>16</v>
      </c>
    </row>
    <row r="104" spans="5:7">
      <c r="E104" s="134">
        <v>45712</v>
      </c>
      <c r="F104">
        <v>21</v>
      </c>
      <c r="G104">
        <v>23</v>
      </c>
    </row>
    <row r="105" spans="5:7">
      <c r="E105" s="134">
        <v>45713</v>
      </c>
      <c r="F105">
        <v>21</v>
      </c>
      <c r="G105">
        <v>24</v>
      </c>
    </row>
    <row r="106" spans="5:7">
      <c r="E106" s="134">
        <v>45714</v>
      </c>
      <c r="F106">
        <v>25</v>
      </c>
      <c r="G106">
        <v>25</v>
      </c>
    </row>
    <row r="107" spans="5:7">
      <c r="E107" s="134">
        <v>45715</v>
      </c>
      <c r="F107">
        <v>22</v>
      </c>
      <c r="G107">
        <v>22</v>
      </c>
    </row>
    <row r="108" spans="5:7">
      <c r="E108" s="134">
        <v>45716</v>
      </c>
      <c r="F108">
        <v>22</v>
      </c>
      <c r="G108">
        <v>22</v>
      </c>
    </row>
    <row r="109" spans="5:7">
      <c r="E109" s="134">
        <v>45719</v>
      </c>
      <c r="F109">
        <v>26</v>
      </c>
      <c r="G109">
        <v>30</v>
      </c>
    </row>
    <row r="110" spans="5:7">
      <c r="E110" s="134">
        <v>45720</v>
      </c>
      <c r="F110">
        <v>30</v>
      </c>
      <c r="G110">
        <v>30</v>
      </c>
    </row>
    <row r="111" spans="5:7">
      <c r="E111" s="134">
        <v>45721</v>
      </c>
      <c r="F111">
        <v>28</v>
      </c>
      <c r="G111">
        <v>28</v>
      </c>
    </row>
    <row r="112" spans="5:7">
      <c r="E112" s="134">
        <v>45722</v>
      </c>
      <c r="F112">
        <v>29</v>
      </c>
      <c r="G112">
        <v>29</v>
      </c>
    </row>
    <row r="113" spans="5:7">
      <c r="E113" s="134">
        <v>45723</v>
      </c>
      <c r="F113">
        <v>20</v>
      </c>
      <c r="G113">
        <v>20</v>
      </c>
    </row>
    <row r="114" spans="5:7">
      <c r="E114" s="134">
        <v>45726</v>
      </c>
      <c r="F114">
        <v>30</v>
      </c>
      <c r="G114">
        <v>30</v>
      </c>
    </row>
    <row r="115" spans="5:7">
      <c r="E115" s="134">
        <v>45727</v>
      </c>
      <c r="F115">
        <v>30</v>
      </c>
      <c r="G115">
        <v>32</v>
      </c>
    </row>
    <row r="116" spans="5:7">
      <c r="E116" s="134">
        <v>45728</v>
      </c>
      <c r="F116">
        <v>36</v>
      </c>
      <c r="G116">
        <v>36</v>
      </c>
    </row>
    <row r="117" spans="5:7">
      <c r="E117" s="134">
        <v>45729</v>
      </c>
      <c r="F117">
        <v>31</v>
      </c>
      <c r="G117">
        <v>31</v>
      </c>
    </row>
    <row r="118" spans="5:7">
      <c r="E118" s="134">
        <v>45730</v>
      </c>
      <c r="F118">
        <v>24</v>
      </c>
      <c r="G118">
        <v>24</v>
      </c>
    </row>
    <row r="119" spans="5:7">
      <c r="E119" s="134">
        <v>45733</v>
      </c>
      <c r="F119">
        <v>35</v>
      </c>
      <c r="G119">
        <v>36</v>
      </c>
    </row>
    <row r="120" spans="5:7">
      <c r="E120" s="134">
        <v>45734</v>
      </c>
      <c r="F120">
        <v>32</v>
      </c>
      <c r="G120">
        <v>32</v>
      </c>
    </row>
    <row r="121" spans="5:7">
      <c r="E121" s="134">
        <v>45735</v>
      </c>
      <c r="F121">
        <v>34</v>
      </c>
      <c r="G121">
        <v>34</v>
      </c>
    </row>
    <row r="122" spans="5:7">
      <c r="E122" s="134">
        <v>45736</v>
      </c>
      <c r="F122">
        <v>30</v>
      </c>
      <c r="G122">
        <v>39</v>
      </c>
    </row>
    <row r="123" spans="5:7">
      <c r="E123" s="134">
        <v>45737</v>
      </c>
      <c r="F123">
        <v>22</v>
      </c>
      <c r="G123">
        <v>26</v>
      </c>
    </row>
    <row r="124" spans="5:7">
      <c r="E124" s="134">
        <v>45740</v>
      </c>
      <c r="F124">
        <v>32</v>
      </c>
      <c r="G124">
        <v>34</v>
      </c>
    </row>
    <row r="125" spans="5:7">
      <c r="E125" s="134">
        <v>45741</v>
      </c>
      <c r="F125">
        <v>34</v>
      </c>
      <c r="G125">
        <v>34</v>
      </c>
    </row>
    <row r="126" spans="5:7">
      <c r="E126" s="134">
        <v>45742</v>
      </c>
      <c r="F126">
        <v>17</v>
      </c>
      <c r="G126">
        <v>33</v>
      </c>
    </row>
    <row r="127" spans="5:7">
      <c r="E127" s="134">
        <v>45743</v>
      </c>
      <c r="F127">
        <v>24</v>
      </c>
      <c r="G127">
        <v>28</v>
      </c>
    </row>
    <row r="128" spans="5:7">
      <c r="E128" s="134">
        <v>45744</v>
      </c>
      <c r="F128">
        <v>24</v>
      </c>
      <c r="G128">
        <v>24</v>
      </c>
    </row>
    <row r="129" spans="5:7">
      <c r="E129" s="134">
        <v>45747</v>
      </c>
      <c r="F129">
        <v>28</v>
      </c>
      <c r="G129">
        <v>28</v>
      </c>
    </row>
    <row r="130" spans="5:7">
      <c r="E130" s="134">
        <v>45748</v>
      </c>
      <c r="F130">
        <v>28</v>
      </c>
      <c r="G130">
        <v>28</v>
      </c>
    </row>
    <row r="131" spans="5:7">
      <c r="E131" s="134">
        <v>45749</v>
      </c>
      <c r="F131">
        <v>28</v>
      </c>
      <c r="G131">
        <v>28</v>
      </c>
    </row>
    <row r="132" spans="5:7">
      <c r="E132" s="134">
        <v>45750</v>
      </c>
      <c r="F132">
        <v>26</v>
      </c>
      <c r="G132">
        <v>30</v>
      </c>
    </row>
    <row r="133" spans="5:7">
      <c r="E133" s="134">
        <v>45751</v>
      </c>
      <c r="F133">
        <v>17</v>
      </c>
      <c r="G133">
        <v>18</v>
      </c>
    </row>
    <row r="134" spans="5:7">
      <c r="E134" s="134">
        <v>45754</v>
      </c>
      <c r="F134">
        <v>25</v>
      </c>
      <c r="G134">
        <v>31</v>
      </c>
    </row>
    <row r="135" spans="5:7">
      <c r="E135" s="134">
        <v>45755</v>
      </c>
      <c r="F135">
        <v>28</v>
      </c>
      <c r="G135">
        <v>28</v>
      </c>
    </row>
    <row r="136" spans="5:7">
      <c r="E136" s="134">
        <v>45756</v>
      </c>
      <c r="F136">
        <v>30</v>
      </c>
      <c r="G136">
        <v>30</v>
      </c>
    </row>
    <row r="137" spans="5:7">
      <c r="E137" s="134">
        <v>45757</v>
      </c>
      <c r="F137">
        <v>31</v>
      </c>
      <c r="G137">
        <v>31</v>
      </c>
    </row>
    <row r="138" spans="5:7">
      <c r="E138" s="134">
        <v>45758</v>
      </c>
      <c r="F138">
        <v>14</v>
      </c>
      <c r="G138">
        <v>21</v>
      </c>
    </row>
    <row r="139" spans="5:7">
      <c r="E139" s="134">
        <v>45761</v>
      </c>
      <c r="F139">
        <v>31</v>
      </c>
      <c r="G139">
        <v>31</v>
      </c>
    </row>
    <row r="140" spans="5:7">
      <c r="E140" s="134">
        <v>45762</v>
      </c>
      <c r="F140">
        <v>31</v>
      </c>
      <c r="G140">
        <v>31</v>
      </c>
    </row>
    <row r="141" spans="5:7">
      <c r="E141" s="134">
        <v>45763</v>
      </c>
      <c r="F141">
        <v>30</v>
      </c>
      <c r="G141">
        <v>30</v>
      </c>
    </row>
    <row r="142" spans="5:7">
      <c r="E142" s="134">
        <v>45764</v>
      </c>
      <c r="F142">
        <v>31</v>
      </c>
      <c r="G142">
        <v>32</v>
      </c>
    </row>
    <row r="143" spans="5:7">
      <c r="E143" s="134">
        <v>45765</v>
      </c>
      <c r="F143">
        <v>18</v>
      </c>
      <c r="G143">
        <v>18</v>
      </c>
    </row>
    <row r="144" spans="5:7">
      <c r="E144" s="134">
        <v>45769</v>
      </c>
      <c r="F144">
        <v>32</v>
      </c>
      <c r="G144">
        <v>32</v>
      </c>
    </row>
    <row r="145" spans="5:7">
      <c r="E145" s="134">
        <v>45770</v>
      </c>
      <c r="F145">
        <v>30</v>
      </c>
      <c r="G145">
        <v>30</v>
      </c>
    </row>
    <row r="146" spans="5:7">
      <c r="E146" s="134">
        <v>45771</v>
      </c>
      <c r="F146">
        <v>24</v>
      </c>
      <c r="G146">
        <v>24</v>
      </c>
    </row>
    <row r="147" spans="5:7">
      <c r="E147" s="134">
        <v>45775</v>
      </c>
      <c r="F147">
        <v>29</v>
      </c>
      <c r="G147">
        <v>29</v>
      </c>
    </row>
    <row r="148" spans="5:7">
      <c r="E148" s="134">
        <v>45776</v>
      </c>
      <c r="F148">
        <v>28</v>
      </c>
      <c r="G148">
        <v>32</v>
      </c>
    </row>
    <row r="149" spans="5:7">
      <c r="E149" s="134">
        <v>45777</v>
      </c>
      <c r="F149">
        <v>28</v>
      </c>
      <c r="G149">
        <v>29</v>
      </c>
    </row>
    <row r="150" spans="5:7">
      <c r="E150" s="134">
        <v>45782</v>
      </c>
      <c r="F150">
        <v>30</v>
      </c>
      <c r="G150">
        <v>32</v>
      </c>
    </row>
    <row r="151" spans="5:7">
      <c r="E151" s="134">
        <v>45783</v>
      </c>
      <c r="F151">
        <v>33</v>
      </c>
      <c r="G151">
        <v>33</v>
      </c>
    </row>
    <row r="152" spans="5:7">
      <c r="E152" s="134">
        <v>45784</v>
      </c>
      <c r="F152">
        <v>32</v>
      </c>
      <c r="G152">
        <v>32</v>
      </c>
    </row>
    <row r="153" spans="5:7">
      <c r="E153" s="134">
        <v>45785</v>
      </c>
      <c r="F153">
        <v>32</v>
      </c>
      <c r="G153">
        <v>36</v>
      </c>
    </row>
    <row r="154" spans="5:7">
      <c r="E154" s="134">
        <v>45786</v>
      </c>
      <c r="F154">
        <v>22</v>
      </c>
      <c r="G154">
        <v>25</v>
      </c>
    </row>
    <row r="155" spans="5:7">
      <c r="E155" s="134">
        <v>45789</v>
      </c>
      <c r="F155">
        <v>33</v>
      </c>
      <c r="G155">
        <v>35</v>
      </c>
    </row>
    <row r="156" spans="5:7">
      <c r="E156" s="134">
        <v>45790</v>
      </c>
      <c r="F156">
        <v>34</v>
      </c>
      <c r="G156">
        <v>37</v>
      </c>
    </row>
    <row r="157" spans="5:7">
      <c r="E157" s="134">
        <v>45791</v>
      </c>
      <c r="F157">
        <v>34</v>
      </c>
      <c r="G157">
        <v>38</v>
      </c>
    </row>
    <row r="158" spans="5:7">
      <c r="E158" s="134">
        <v>45792</v>
      </c>
      <c r="F158">
        <v>29</v>
      </c>
      <c r="G158">
        <v>33</v>
      </c>
    </row>
    <row r="159" spans="5:7">
      <c r="E159" s="134">
        <v>45793</v>
      </c>
      <c r="F159">
        <v>24</v>
      </c>
      <c r="G159">
        <v>24</v>
      </c>
    </row>
    <row r="160" spans="5:7">
      <c r="E160" s="134">
        <v>45796</v>
      </c>
      <c r="F160">
        <v>37</v>
      </c>
      <c r="G160">
        <v>40</v>
      </c>
    </row>
    <row r="161" spans="5:7">
      <c r="E161" s="134">
        <v>45797</v>
      </c>
      <c r="F161">
        <v>34</v>
      </c>
      <c r="G161">
        <v>34</v>
      </c>
    </row>
    <row r="162" spans="5:7">
      <c r="E162" s="134">
        <v>45798</v>
      </c>
      <c r="F162">
        <v>31</v>
      </c>
      <c r="G162">
        <v>33</v>
      </c>
    </row>
    <row r="163" spans="5:7">
      <c r="E163" s="134">
        <v>45799</v>
      </c>
      <c r="F163">
        <v>32</v>
      </c>
      <c r="G163">
        <v>32</v>
      </c>
    </row>
    <row r="164" spans="5:7">
      <c r="E164" s="134">
        <v>45800</v>
      </c>
      <c r="F164">
        <v>18</v>
      </c>
      <c r="G164">
        <v>18</v>
      </c>
    </row>
    <row r="165" spans="5:7">
      <c r="E165" s="134">
        <v>45803</v>
      </c>
      <c r="F165">
        <v>28</v>
      </c>
      <c r="G165">
        <v>28</v>
      </c>
    </row>
    <row r="166" spans="5:7">
      <c r="E166" s="134">
        <v>45804</v>
      </c>
      <c r="F166">
        <v>30</v>
      </c>
      <c r="G166">
        <v>30</v>
      </c>
    </row>
    <row r="167" spans="5:7">
      <c r="E167" s="134">
        <v>45805</v>
      </c>
      <c r="F167">
        <v>30</v>
      </c>
      <c r="G167">
        <v>30</v>
      </c>
    </row>
    <row r="168" spans="5:7">
      <c r="E168" s="134">
        <v>45806</v>
      </c>
      <c r="F168">
        <v>30</v>
      </c>
      <c r="G168">
        <v>32</v>
      </c>
    </row>
    <row r="169" spans="5:7">
      <c r="E169" s="134">
        <v>45807</v>
      </c>
      <c r="F169">
        <v>21</v>
      </c>
      <c r="G169">
        <v>21</v>
      </c>
    </row>
    <row r="170" spans="5:7">
      <c r="E170" s="134">
        <v>45811</v>
      </c>
      <c r="F170">
        <v>38</v>
      </c>
      <c r="G170">
        <v>38</v>
      </c>
    </row>
    <row r="171" spans="5:7">
      <c r="E171" s="134">
        <v>45812</v>
      </c>
      <c r="F171">
        <v>36</v>
      </c>
      <c r="G171">
        <v>36</v>
      </c>
    </row>
    <row r="172" spans="5:7">
      <c r="E172" s="134">
        <v>45813</v>
      </c>
      <c r="F172">
        <v>35</v>
      </c>
      <c r="G172">
        <v>37</v>
      </c>
    </row>
    <row r="173" spans="5:7">
      <c r="E173" s="134">
        <v>45814</v>
      </c>
      <c r="F173">
        <v>22</v>
      </c>
      <c r="G173">
        <v>23</v>
      </c>
    </row>
    <row r="174" spans="5:7">
      <c r="E174" s="134">
        <v>45817</v>
      </c>
      <c r="F174">
        <v>32</v>
      </c>
      <c r="G174">
        <v>32</v>
      </c>
    </row>
    <row r="175" spans="5:7">
      <c r="E175" s="134">
        <v>45818</v>
      </c>
      <c r="F175">
        <v>33</v>
      </c>
      <c r="G175">
        <v>36</v>
      </c>
    </row>
    <row r="176" spans="5:7">
      <c r="E176" s="134">
        <v>45819</v>
      </c>
      <c r="F176">
        <v>32</v>
      </c>
      <c r="G176">
        <v>41</v>
      </c>
    </row>
    <row r="177" spans="5:7">
      <c r="E177" s="134">
        <v>45820</v>
      </c>
      <c r="F177">
        <v>30</v>
      </c>
      <c r="G177">
        <v>31</v>
      </c>
    </row>
    <row r="178" spans="5:7">
      <c r="E178" s="134">
        <v>45821</v>
      </c>
      <c r="F178">
        <v>19</v>
      </c>
      <c r="G178">
        <v>20</v>
      </c>
    </row>
    <row r="179" spans="5:7">
      <c r="E179" s="134">
        <v>45824</v>
      </c>
      <c r="F179">
        <v>27</v>
      </c>
      <c r="G179">
        <v>29</v>
      </c>
    </row>
    <row r="180" spans="5:7">
      <c r="E180" s="134">
        <v>45825</v>
      </c>
      <c r="F180">
        <v>30</v>
      </c>
      <c r="G180">
        <v>36</v>
      </c>
    </row>
    <row r="181" spans="5:7">
      <c r="E181" s="134">
        <v>45826</v>
      </c>
      <c r="F181">
        <v>34</v>
      </c>
      <c r="G181">
        <v>34</v>
      </c>
    </row>
    <row r="182" spans="5:7">
      <c r="E182" s="134">
        <v>45827</v>
      </c>
      <c r="F182">
        <v>33</v>
      </c>
      <c r="G182">
        <v>35</v>
      </c>
    </row>
    <row r="183" spans="5:7">
      <c r="E183" s="134">
        <v>45828</v>
      </c>
      <c r="F183">
        <v>24</v>
      </c>
      <c r="G183">
        <v>24</v>
      </c>
    </row>
    <row r="184" spans="5:7">
      <c r="E184" s="134">
        <v>45831</v>
      </c>
      <c r="F184">
        <v>35</v>
      </c>
      <c r="G184">
        <v>38</v>
      </c>
    </row>
    <row r="185" spans="5:7">
      <c r="E185" s="134">
        <v>45832</v>
      </c>
      <c r="F185">
        <v>38</v>
      </c>
      <c r="G185">
        <v>38</v>
      </c>
    </row>
    <row r="186" spans="5:7">
      <c r="E186" s="134">
        <v>45833</v>
      </c>
      <c r="F186">
        <v>38</v>
      </c>
      <c r="G186">
        <v>40</v>
      </c>
    </row>
    <row r="187" spans="5:7">
      <c r="E187" s="134">
        <v>45834</v>
      </c>
      <c r="F187">
        <v>36</v>
      </c>
      <c r="G187">
        <v>36</v>
      </c>
    </row>
    <row r="188" spans="5:7">
      <c r="E188" s="134">
        <v>45835</v>
      </c>
      <c r="F188">
        <v>30</v>
      </c>
      <c r="G188">
        <v>30</v>
      </c>
    </row>
    <row r="189" spans="5:7">
      <c r="E189" s="134">
        <v>45838</v>
      </c>
      <c r="F189">
        <v>33</v>
      </c>
      <c r="G189">
        <v>38</v>
      </c>
    </row>
    <row r="190" spans="5:7">
      <c r="E190" s="134">
        <v>45839</v>
      </c>
      <c r="F190">
        <v>36</v>
      </c>
      <c r="G190">
        <v>39</v>
      </c>
    </row>
    <row r="191" spans="5:7">
      <c r="E191" s="134">
        <v>45840</v>
      </c>
      <c r="F191">
        <v>26</v>
      </c>
      <c r="G191">
        <v>28</v>
      </c>
    </row>
    <row r="192" spans="5:7">
      <c r="E192" s="134">
        <v>45841</v>
      </c>
      <c r="F192">
        <v>36</v>
      </c>
      <c r="G192">
        <v>37</v>
      </c>
    </row>
    <row r="193" spans="5:7">
      <c r="E193" s="134">
        <v>45842</v>
      </c>
      <c r="F193">
        <v>24</v>
      </c>
      <c r="G193">
        <v>24</v>
      </c>
    </row>
    <row r="194" spans="5:7">
      <c r="E194" s="134">
        <v>45845</v>
      </c>
      <c r="F194">
        <v>36</v>
      </c>
      <c r="G194">
        <v>36</v>
      </c>
    </row>
    <row r="195" spans="5:7">
      <c r="E195" s="134">
        <v>45846</v>
      </c>
      <c r="F195">
        <v>34</v>
      </c>
      <c r="G195">
        <v>34</v>
      </c>
    </row>
    <row r="196" spans="5:7">
      <c r="E196" s="134">
        <v>45848</v>
      </c>
      <c r="F196">
        <v>32</v>
      </c>
      <c r="G196">
        <v>32</v>
      </c>
    </row>
    <row r="197" spans="5:7">
      <c r="E197" s="134">
        <v>45849</v>
      </c>
      <c r="F197">
        <v>21</v>
      </c>
      <c r="G197">
        <v>21</v>
      </c>
    </row>
    <row r="198" spans="5:7">
      <c r="E198" s="134">
        <v>45847</v>
      </c>
      <c r="F198">
        <v>34</v>
      </c>
      <c r="G198">
        <v>36</v>
      </c>
    </row>
    <row r="199" spans="5:7">
      <c r="E199" s="134">
        <v>45852</v>
      </c>
      <c r="F199">
        <v>21</v>
      </c>
      <c r="G199">
        <v>21</v>
      </c>
    </row>
    <row r="200" spans="5:7">
      <c r="E200" s="134">
        <v>45853</v>
      </c>
      <c r="F200">
        <v>24</v>
      </c>
      <c r="G200">
        <v>25</v>
      </c>
    </row>
    <row r="201" spans="5:7">
      <c r="E201" s="134">
        <v>45854</v>
      </c>
      <c r="F201">
        <v>26</v>
      </c>
      <c r="G201">
        <v>28</v>
      </c>
    </row>
    <row r="202" spans="5:7">
      <c r="E202" s="134">
        <v>45855</v>
      </c>
      <c r="F202">
        <v>27</v>
      </c>
      <c r="G202">
        <v>28</v>
      </c>
    </row>
    <row r="203" spans="5:7">
      <c r="E203" s="134">
        <v>45856</v>
      </c>
      <c r="F203">
        <v>15</v>
      </c>
      <c r="G203">
        <v>15</v>
      </c>
    </row>
    <row r="204" spans="5:7">
      <c r="E204" s="134">
        <v>45859</v>
      </c>
      <c r="F204">
        <v>30</v>
      </c>
      <c r="G204">
        <v>31</v>
      </c>
    </row>
    <row r="205" spans="5:7">
      <c r="E205" s="134">
        <v>45860</v>
      </c>
      <c r="F205">
        <v>30</v>
      </c>
      <c r="G205">
        <v>30</v>
      </c>
    </row>
    <row r="206" spans="5:7">
      <c r="E206" s="134">
        <v>45861</v>
      </c>
      <c r="F206">
        <v>27</v>
      </c>
      <c r="G206">
        <v>27</v>
      </c>
    </row>
    <row r="207" spans="5:7">
      <c r="E207" s="134">
        <v>45862</v>
      </c>
      <c r="F207">
        <v>33</v>
      </c>
      <c r="G207">
        <v>33</v>
      </c>
    </row>
    <row r="208" spans="5:7">
      <c r="E208" s="134">
        <v>45863</v>
      </c>
      <c r="F208">
        <v>21</v>
      </c>
      <c r="G208">
        <v>21</v>
      </c>
    </row>
    <row r="209" spans="5:7">
      <c r="E209" s="134">
        <v>45866</v>
      </c>
      <c r="F209">
        <v>26</v>
      </c>
      <c r="G209">
        <v>28</v>
      </c>
    </row>
    <row r="210" spans="5:7">
      <c r="E210" s="134">
        <v>45867</v>
      </c>
      <c r="F210">
        <v>28</v>
      </c>
      <c r="G210">
        <v>29</v>
      </c>
    </row>
    <row r="211" spans="5:7">
      <c r="E211" s="134">
        <v>45868</v>
      </c>
      <c r="F211">
        <v>28</v>
      </c>
      <c r="G211">
        <v>28</v>
      </c>
    </row>
    <row r="212" spans="5:7">
      <c r="E212" s="134">
        <v>45869</v>
      </c>
      <c r="F212">
        <v>26</v>
      </c>
      <c r="G212">
        <v>28</v>
      </c>
    </row>
    <row r="213" spans="5:7">
      <c r="E213" s="134">
        <v>45870</v>
      </c>
      <c r="F213">
        <v>23</v>
      </c>
      <c r="G213">
        <v>23</v>
      </c>
    </row>
    <row r="214" spans="5:7">
      <c r="E214" s="134">
        <v>45873</v>
      </c>
      <c r="F214">
        <v>29</v>
      </c>
      <c r="G214">
        <v>32</v>
      </c>
    </row>
    <row r="215" spans="5:7">
      <c r="E215" s="134">
        <v>45874</v>
      </c>
      <c r="F215">
        <v>31</v>
      </c>
      <c r="G215">
        <v>32</v>
      </c>
    </row>
    <row r="216" spans="5:7">
      <c r="E216" s="134">
        <v>45875</v>
      </c>
      <c r="F216">
        <v>31</v>
      </c>
      <c r="G216">
        <v>32</v>
      </c>
    </row>
    <row r="217" spans="5:7">
      <c r="E217" s="134">
        <v>45876</v>
      </c>
      <c r="F217">
        <v>28</v>
      </c>
      <c r="G217">
        <v>28</v>
      </c>
    </row>
    <row r="218" spans="5:7">
      <c r="E218" s="134">
        <v>45877</v>
      </c>
      <c r="F218">
        <v>22</v>
      </c>
      <c r="G218">
        <v>22</v>
      </c>
    </row>
    <row r="219" spans="5:7">
      <c r="E219" s="134">
        <v>45880</v>
      </c>
      <c r="F219">
        <v>28</v>
      </c>
      <c r="G219">
        <v>29</v>
      </c>
    </row>
    <row r="220" spans="5:7">
      <c r="E220" s="134">
        <v>45881</v>
      </c>
      <c r="F220">
        <v>25</v>
      </c>
      <c r="G220">
        <v>26</v>
      </c>
    </row>
    <row r="221" spans="5:7">
      <c r="E221" s="134">
        <v>45882</v>
      </c>
      <c r="F221">
        <v>24</v>
      </c>
      <c r="G221">
        <v>24</v>
      </c>
    </row>
    <row r="222" spans="5:7">
      <c r="E222" s="134">
        <v>45883</v>
      </c>
      <c r="F222">
        <v>20</v>
      </c>
      <c r="G222">
        <v>25</v>
      </c>
    </row>
    <row r="223" spans="5:7">
      <c r="E223" s="134">
        <v>45887</v>
      </c>
      <c r="F223">
        <v>0</v>
      </c>
      <c r="G223">
        <v>28</v>
      </c>
    </row>
  </sheetData>
  <mergeCells count="1">
    <mergeCell ref="E67:H6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8F39D9F909BFD4D90236DF3B10C395E" ma:contentTypeVersion="15" ma:contentTypeDescription="Create a new document." ma:contentTypeScope="" ma:versionID="7da19ad7e428441020a0000d4620d4ab">
  <xsd:schema xmlns:xsd="http://www.w3.org/2001/XMLSchema" xmlns:xs="http://www.w3.org/2001/XMLSchema" xmlns:p="http://schemas.microsoft.com/office/2006/metadata/properties" xmlns:ns2="bee9f245-a1f3-4da7-a05b-0040c349b9d1" xmlns:ns3="a1d9ca5e-54c8-4474-8ad8-6928bbbe7570" targetNamespace="http://schemas.microsoft.com/office/2006/metadata/properties" ma:root="true" ma:fieldsID="d2a932f9af65bdb23322a475fc7e1d88" ns2:_="" ns3:_="">
    <xsd:import namespace="bee9f245-a1f3-4da7-a05b-0040c349b9d1"/>
    <xsd:import namespace="a1d9ca5e-54c8-4474-8ad8-6928bbbe7570"/>
    <xsd:element name="properties">
      <xsd:complexType>
        <xsd:sequence>
          <xsd:element name="documentManagement">
            <xsd:complexType>
              <xsd:all>
                <xsd:element ref="ns2:MediaServiceMetadata" minOccurs="0"/>
                <xsd:element ref="ns2:MediaServiceFastMetadata"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ee9f245-a1f3-4da7-a05b-0040c349b9d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8815b44d-8c00-4a27-bb58-9d79c18bdf71"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1d9ca5e-54c8-4474-8ad8-6928bbbe7570"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18276ac0-346d-41eb-a945-e886b5ff1c70}" ma:internalName="TaxCatchAll" ma:showField="CatchAllData" ma:web="a1d9ca5e-54c8-4474-8ad8-6928bbbe757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ee9f245-a1f3-4da7-a05b-0040c349b9d1">
      <Terms xmlns="http://schemas.microsoft.com/office/infopath/2007/PartnerControls"/>
    </lcf76f155ced4ddcb4097134ff3c332f>
    <TaxCatchAll xmlns="a1d9ca5e-54c8-4474-8ad8-6928bbbe7570" xsi:nil="true"/>
  </documentManagement>
</p:properties>
</file>

<file path=customXml/itemProps1.xml><?xml version="1.0" encoding="utf-8"?>
<ds:datastoreItem xmlns:ds="http://schemas.openxmlformats.org/officeDocument/2006/customXml" ds:itemID="{D7A12AA5-2C0D-48DF-893D-342AC292148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ee9f245-a1f3-4da7-a05b-0040c349b9d1"/>
    <ds:schemaRef ds:uri="a1d9ca5e-54c8-4474-8ad8-6928bbbe757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5133C6F-238F-4AEB-ABF0-F5B41D996BAA}">
  <ds:schemaRefs>
    <ds:schemaRef ds:uri="http://schemas.microsoft.com/sharepoint/v3/contenttype/forms"/>
  </ds:schemaRefs>
</ds:datastoreItem>
</file>

<file path=customXml/itemProps3.xml><?xml version="1.0" encoding="utf-8"?>
<ds:datastoreItem xmlns:ds="http://schemas.openxmlformats.org/officeDocument/2006/customXml" ds:itemID="{AC4FC524-0B62-4547-84D8-70104F837116}">
  <ds:schemaRefs>
    <ds:schemaRef ds:uri="http://www.w3.org/XML/1998/namespace"/>
    <ds:schemaRef ds:uri="http://schemas.microsoft.com/office/2006/metadata/properties"/>
    <ds:schemaRef ds:uri="http://purl.org/dc/terms/"/>
    <ds:schemaRef ds:uri="http://schemas.microsoft.com/office/infopath/2007/PartnerControls"/>
    <ds:schemaRef ds:uri="bee9f245-a1f3-4da7-a05b-0040c349b9d1"/>
    <ds:schemaRef ds:uri="http://schemas.microsoft.com/office/2006/documentManagement/types"/>
    <ds:schemaRef ds:uri="http://purl.org/dc/elements/1.1/"/>
    <ds:schemaRef ds:uri="http://schemas.openxmlformats.org/package/2006/metadata/core-properties"/>
    <ds:schemaRef ds:uri="a1d9ca5e-54c8-4474-8ad8-6928bbbe7570"/>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13</vt:i4>
      </vt:variant>
    </vt:vector>
  </HeadingPairs>
  <TitlesOfParts>
    <vt:vector size="13" baseType="lpstr">
      <vt:lpstr>Cover</vt:lpstr>
      <vt:lpstr>SIM STATUS</vt:lpstr>
      <vt:lpstr>Legend</vt:lpstr>
      <vt:lpstr>RTMS LVC MPDS STATUS</vt:lpstr>
      <vt:lpstr>Log Book</vt:lpstr>
      <vt:lpstr>External Activities</vt:lpstr>
      <vt:lpstr>liste</vt:lpstr>
      <vt:lpstr>PilotList</vt:lpstr>
      <vt:lpstr>NET CONFIGURATION SCHEMA</vt:lpstr>
      <vt:lpstr>Catch up File</vt:lpstr>
      <vt:lpstr>StatusByDay</vt:lpstr>
      <vt:lpstr>History</vt:lpstr>
      <vt:lpstr>Datadashboard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Matteo Marongiu</cp:lastModifiedBy>
  <cp:revision/>
  <dcterms:created xsi:type="dcterms:W3CDTF">2022-07-19T14:02:48Z</dcterms:created>
  <dcterms:modified xsi:type="dcterms:W3CDTF">2025-12-23T16:02:01Z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0x01010078F39D9F909BFD4D90236DF3B10C395E</vt:lpwstr>
  </property>
  <property fmtid="{D5CDD505-2E9C-101B-9397-08002B2CF9AE}" pid="3" name="MediaServiceImageTags">
    <vt:lpwstr/>
  </property>
</Properties>
</file>